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Documents\Grad School\ME292E\"/>
    </mc:Choice>
  </mc:AlternateContent>
  <bookViews>
    <workbookView xWindow="0" yWindow="0" windowWidth="23040" windowHeight="9084"/>
  </bookViews>
  <sheets>
    <sheet name="Hourly Data" sheetId="7" r:id="rId1"/>
    <sheet name="Variables" sheetId="8" r:id="rId2"/>
    <sheet name="Summer" sheetId="1" r:id="rId3"/>
    <sheet name="Fall" sheetId="2" r:id="rId4"/>
    <sheet name="Winter" sheetId="3" r:id="rId5"/>
    <sheet name="Spring" sheetId="4" r:id="rId6"/>
    <sheet name="Weather" sheetId="6" r:id="rId7"/>
    <sheet name="Solar" sheetId="9" r:id="rId8"/>
    <sheet name="Electricity Rates" sheetId="10" r:id="rId9"/>
    <sheet name="Sheet1" sheetId="11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7" l="1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4825" i="7"/>
  <c r="P4826" i="7"/>
  <c r="P4827" i="7"/>
  <c r="P4828" i="7"/>
  <c r="P4829" i="7"/>
  <c r="P4830" i="7"/>
  <c r="P4831" i="7"/>
  <c r="P4832" i="7"/>
  <c r="P4833" i="7"/>
  <c r="P4834" i="7"/>
  <c r="P4835" i="7"/>
  <c r="P4836" i="7"/>
  <c r="P4837" i="7"/>
  <c r="P4838" i="7"/>
  <c r="P4839" i="7"/>
  <c r="P4840" i="7"/>
  <c r="P4841" i="7"/>
  <c r="P4842" i="7"/>
  <c r="P4843" i="7"/>
  <c r="P4844" i="7"/>
  <c r="P4845" i="7"/>
  <c r="P4846" i="7"/>
  <c r="P4847" i="7"/>
  <c r="P4848" i="7"/>
  <c r="P4849" i="7"/>
  <c r="P4850" i="7"/>
  <c r="P4851" i="7"/>
  <c r="P4852" i="7"/>
  <c r="P4853" i="7"/>
  <c r="P4854" i="7"/>
  <c r="P4855" i="7"/>
  <c r="P4856" i="7"/>
  <c r="P4857" i="7"/>
  <c r="P4858" i="7"/>
  <c r="P4859" i="7"/>
  <c r="P4860" i="7"/>
  <c r="P4861" i="7"/>
  <c r="P4862" i="7"/>
  <c r="P4863" i="7"/>
  <c r="P4864" i="7"/>
  <c r="P4865" i="7"/>
  <c r="P4866" i="7"/>
  <c r="P4867" i="7"/>
  <c r="P4868" i="7"/>
  <c r="P4869" i="7"/>
  <c r="P4870" i="7"/>
  <c r="P4871" i="7"/>
  <c r="P4872" i="7"/>
  <c r="P4873" i="7"/>
  <c r="P4874" i="7"/>
  <c r="P4875" i="7"/>
  <c r="P4876" i="7"/>
  <c r="P4877" i="7"/>
  <c r="P4878" i="7"/>
  <c r="P4879" i="7"/>
  <c r="P4880" i="7"/>
  <c r="P4881" i="7"/>
  <c r="P4882" i="7"/>
  <c r="P4883" i="7"/>
  <c r="P4884" i="7"/>
  <c r="P4885" i="7"/>
  <c r="P4886" i="7"/>
  <c r="P4887" i="7"/>
  <c r="P4888" i="7"/>
  <c r="P4889" i="7"/>
  <c r="P4890" i="7"/>
  <c r="P4891" i="7"/>
  <c r="P4892" i="7"/>
  <c r="P4893" i="7"/>
  <c r="P4894" i="7"/>
  <c r="P4895" i="7"/>
  <c r="P4896" i="7"/>
  <c r="P4897" i="7"/>
  <c r="P4898" i="7"/>
  <c r="P4899" i="7"/>
  <c r="P4900" i="7"/>
  <c r="P4901" i="7"/>
  <c r="P4902" i="7"/>
  <c r="P4903" i="7"/>
  <c r="P4904" i="7"/>
  <c r="P4905" i="7"/>
  <c r="P4906" i="7"/>
  <c r="P4907" i="7"/>
  <c r="P4908" i="7"/>
  <c r="P4909" i="7"/>
  <c r="P4910" i="7"/>
  <c r="P4911" i="7"/>
  <c r="P4912" i="7"/>
  <c r="P4913" i="7"/>
  <c r="P4914" i="7"/>
  <c r="P4915" i="7"/>
  <c r="P4916" i="7"/>
  <c r="P4917" i="7"/>
  <c r="P4918" i="7"/>
  <c r="P4919" i="7"/>
  <c r="P4920" i="7"/>
  <c r="P4921" i="7"/>
  <c r="P4922" i="7"/>
  <c r="P4923" i="7"/>
  <c r="P4924" i="7"/>
  <c r="P4925" i="7"/>
  <c r="P4926" i="7"/>
  <c r="P4927" i="7"/>
  <c r="P4928" i="7"/>
  <c r="P4929" i="7"/>
  <c r="P4930" i="7"/>
  <c r="P4931" i="7"/>
  <c r="P4932" i="7"/>
  <c r="P4933" i="7"/>
  <c r="P4934" i="7"/>
  <c r="P4935" i="7"/>
  <c r="P4936" i="7"/>
  <c r="P4937" i="7"/>
  <c r="P4938" i="7"/>
  <c r="P4939" i="7"/>
  <c r="P4940" i="7"/>
  <c r="P4941" i="7"/>
  <c r="P4942" i="7"/>
  <c r="P4943" i="7"/>
  <c r="P4944" i="7"/>
  <c r="P4945" i="7"/>
  <c r="P4946" i="7"/>
  <c r="P4947" i="7"/>
  <c r="P4948" i="7"/>
  <c r="P4949" i="7"/>
  <c r="P4950" i="7"/>
  <c r="P4951" i="7"/>
  <c r="P4952" i="7"/>
  <c r="P4953" i="7"/>
  <c r="P4954" i="7"/>
  <c r="P4955" i="7"/>
  <c r="P4956" i="7"/>
  <c r="P4957" i="7"/>
  <c r="P4958" i="7"/>
  <c r="P4959" i="7"/>
  <c r="P4960" i="7"/>
  <c r="P4961" i="7"/>
  <c r="P4962" i="7"/>
  <c r="P4963" i="7"/>
  <c r="P4964" i="7"/>
  <c r="P4965" i="7"/>
  <c r="P4966" i="7"/>
  <c r="P4967" i="7"/>
  <c r="P4968" i="7"/>
  <c r="P4969" i="7"/>
  <c r="P4970" i="7"/>
  <c r="P4971" i="7"/>
  <c r="P4972" i="7"/>
  <c r="P4973" i="7"/>
  <c r="P4974" i="7"/>
  <c r="P4975" i="7"/>
  <c r="P4976" i="7"/>
  <c r="P4977" i="7"/>
  <c r="P4978" i="7"/>
  <c r="P4979" i="7"/>
  <c r="P4980" i="7"/>
  <c r="P4981" i="7"/>
  <c r="P4982" i="7"/>
  <c r="P4983" i="7"/>
  <c r="P4984" i="7"/>
  <c r="P4985" i="7"/>
  <c r="P4986" i="7"/>
  <c r="P4987" i="7"/>
  <c r="P4988" i="7"/>
  <c r="P4989" i="7"/>
  <c r="P4990" i="7"/>
  <c r="P4991" i="7"/>
  <c r="P4992" i="7"/>
  <c r="P4993" i="7"/>
  <c r="P4994" i="7"/>
  <c r="P4995" i="7"/>
  <c r="P4996" i="7"/>
  <c r="P4997" i="7"/>
  <c r="P4998" i="7"/>
  <c r="P4999" i="7"/>
  <c r="P5000" i="7"/>
  <c r="P5001" i="7"/>
  <c r="P5002" i="7"/>
  <c r="P5003" i="7"/>
  <c r="P5004" i="7"/>
  <c r="P5005" i="7"/>
  <c r="P5006" i="7"/>
  <c r="P5007" i="7"/>
  <c r="P5008" i="7"/>
  <c r="P5009" i="7"/>
  <c r="P5010" i="7"/>
  <c r="P5011" i="7"/>
  <c r="P5012" i="7"/>
  <c r="P5013" i="7"/>
  <c r="P5014" i="7"/>
  <c r="P5015" i="7"/>
  <c r="P5016" i="7"/>
  <c r="P5017" i="7"/>
  <c r="P5018" i="7"/>
  <c r="P5019" i="7"/>
  <c r="P5020" i="7"/>
  <c r="P5021" i="7"/>
  <c r="P5022" i="7"/>
  <c r="P5023" i="7"/>
  <c r="P5024" i="7"/>
  <c r="P5025" i="7"/>
  <c r="P5026" i="7"/>
  <c r="P5027" i="7"/>
  <c r="P5028" i="7"/>
  <c r="P5029" i="7"/>
  <c r="P5030" i="7"/>
  <c r="P5031" i="7"/>
  <c r="P5032" i="7"/>
  <c r="P5033" i="7"/>
  <c r="P5034" i="7"/>
  <c r="P5035" i="7"/>
  <c r="P5036" i="7"/>
  <c r="P5037" i="7"/>
  <c r="P5038" i="7"/>
  <c r="P5039" i="7"/>
  <c r="P5040" i="7"/>
  <c r="P5041" i="7"/>
  <c r="P5042" i="7"/>
  <c r="P5043" i="7"/>
  <c r="P5044" i="7"/>
  <c r="P5045" i="7"/>
  <c r="P5046" i="7"/>
  <c r="P5047" i="7"/>
  <c r="P5048" i="7"/>
  <c r="P5049" i="7"/>
  <c r="P5050" i="7"/>
  <c r="P5051" i="7"/>
  <c r="P5052" i="7"/>
  <c r="P5053" i="7"/>
  <c r="P5054" i="7"/>
  <c r="P5055" i="7"/>
  <c r="P5056" i="7"/>
  <c r="P5057" i="7"/>
  <c r="P5058" i="7"/>
  <c r="P5059" i="7"/>
  <c r="P5060" i="7"/>
  <c r="P5061" i="7"/>
  <c r="P5062" i="7"/>
  <c r="P5063" i="7"/>
  <c r="P5064" i="7"/>
  <c r="P5065" i="7"/>
  <c r="P5066" i="7"/>
  <c r="P5067" i="7"/>
  <c r="P5068" i="7"/>
  <c r="P5069" i="7"/>
  <c r="P5070" i="7"/>
  <c r="P5071" i="7"/>
  <c r="P5072" i="7"/>
  <c r="P5073" i="7"/>
  <c r="P5074" i="7"/>
  <c r="P5075" i="7"/>
  <c r="P5076" i="7"/>
  <c r="P5077" i="7"/>
  <c r="P5078" i="7"/>
  <c r="P5079" i="7"/>
  <c r="P5080" i="7"/>
  <c r="P5081" i="7"/>
  <c r="P5082" i="7"/>
  <c r="P5083" i="7"/>
  <c r="P5084" i="7"/>
  <c r="P5085" i="7"/>
  <c r="P5086" i="7"/>
  <c r="P5087" i="7"/>
  <c r="P5088" i="7"/>
  <c r="P5089" i="7"/>
  <c r="P5090" i="7"/>
  <c r="P5091" i="7"/>
  <c r="P5092" i="7"/>
  <c r="P5093" i="7"/>
  <c r="P5094" i="7"/>
  <c r="P5095" i="7"/>
  <c r="P5096" i="7"/>
  <c r="P5097" i="7"/>
  <c r="P5098" i="7"/>
  <c r="P5099" i="7"/>
  <c r="P5100" i="7"/>
  <c r="P5101" i="7"/>
  <c r="P5102" i="7"/>
  <c r="P5103" i="7"/>
  <c r="P5104" i="7"/>
  <c r="P5105" i="7"/>
  <c r="P5106" i="7"/>
  <c r="P5107" i="7"/>
  <c r="P5108" i="7"/>
  <c r="P5109" i="7"/>
  <c r="P5110" i="7"/>
  <c r="P5111" i="7"/>
  <c r="P5112" i="7"/>
  <c r="P5113" i="7"/>
  <c r="P5114" i="7"/>
  <c r="P5115" i="7"/>
  <c r="P5116" i="7"/>
  <c r="P5117" i="7"/>
  <c r="P5118" i="7"/>
  <c r="P5119" i="7"/>
  <c r="P5120" i="7"/>
  <c r="P5121" i="7"/>
  <c r="P5122" i="7"/>
  <c r="P5123" i="7"/>
  <c r="P5124" i="7"/>
  <c r="P5125" i="7"/>
  <c r="P5126" i="7"/>
  <c r="P5127" i="7"/>
  <c r="P5128" i="7"/>
  <c r="P5129" i="7"/>
  <c r="P5130" i="7"/>
  <c r="P5131" i="7"/>
  <c r="P5132" i="7"/>
  <c r="P5133" i="7"/>
  <c r="P5134" i="7"/>
  <c r="P5135" i="7"/>
  <c r="P5136" i="7"/>
  <c r="P5137" i="7"/>
  <c r="P5138" i="7"/>
  <c r="P5139" i="7"/>
  <c r="P5140" i="7"/>
  <c r="P5141" i="7"/>
  <c r="P5142" i="7"/>
  <c r="P5143" i="7"/>
  <c r="P5144" i="7"/>
  <c r="P5145" i="7"/>
  <c r="P5146" i="7"/>
  <c r="P5147" i="7"/>
  <c r="P5148" i="7"/>
  <c r="P5149" i="7"/>
  <c r="P5150" i="7"/>
  <c r="P5151" i="7"/>
  <c r="P5152" i="7"/>
  <c r="P5153" i="7"/>
  <c r="P5154" i="7"/>
  <c r="P5155" i="7"/>
  <c r="P5156" i="7"/>
  <c r="P5157" i="7"/>
  <c r="P5158" i="7"/>
  <c r="P5159" i="7"/>
  <c r="P5160" i="7"/>
  <c r="P5161" i="7"/>
  <c r="P5162" i="7"/>
  <c r="P5163" i="7"/>
  <c r="P5164" i="7"/>
  <c r="P5165" i="7"/>
  <c r="P5166" i="7"/>
  <c r="P5167" i="7"/>
  <c r="P5168" i="7"/>
  <c r="P5169" i="7"/>
  <c r="P5170" i="7"/>
  <c r="P5171" i="7"/>
  <c r="P5172" i="7"/>
  <c r="P5173" i="7"/>
  <c r="P5174" i="7"/>
  <c r="P5175" i="7"/>
  <c r="P5176" i="7"/>
  <c r="P5177" i="7"/>
  <c r="P5178" i="7"/>
  <c r="P5179" i="7"/>
  <c r="P5180" i="7"/>
  <c r="P5181" i="7"/>
  <c r="P5182" i="7"/>
  <c r="P5183" i="7"/>
  <c r="P5184" i="7"/>
  <c r="P5185" i="7"/>
  <c r="P5186" i="7"/>
  <c r="P5187" i="7"/>
  <c r="P5188" i="7"/>
  <c r="P5189" i="7"/>
  <c r="P5190" i="7"/>
  <c r="P5191" i="7"/>
  <c r="P5192" i="7"/>
  <c r="P5193" i="7"/>
  <c r="P5194" i="7"/>
  <c r="P5195" i="7"/>
  <c r="P5196" i="7"/>
  <c r="P5197" i="7"/>
  <c r="P5198" i="7"/>
  <c r="P5199" i="7"/>
  <c r="P5200" i="7"/>
  <c r="P5201" i="7"/>
  <c r="P5202" i="7"/>
  <c r="P5203" i="7"/>
  <c r="P5204" i="7"/>
  <c r="P5205" i="7"/>
  <c r="P5206" i="7"/>
  <c r="P5207" i="7"/>
  <c r="P5208" i="7"/>
  <c r="P5209" i="7"/>
  <c r="P5210" i="7"/>
  <c r="P5211" i="7"/>
  <c r="P5212" i="7"/>
  <c r="P5213" i="7"/>
  <c r="P5214" i="7"/>
  <c r="P5215" i="7"/>
  <c r="P5216" i="7"/>
  <c r="P5217" i="7"/>
  <c r="P5218" i="7"/>
  <c r="P5219" i="7"/>
  <c r="P5220" i="7"/>
  <c r="P5221" i="7"/>
  <c r="P5222" i="7"/>
  <c r="P5223" i="7"/>
  <c r="P5224" i="7"/>
  <c r="P5225" i="7"/>
  <c r="P5226" i="7"/>
  <c r="P5227" i="7"/>
  <c r="P5228" i="7"/>
  <c r="P5229" i="7"/>
  <c r="P5230" i="7"/>
  <c r="P5231" i="7"/>
  <c r="P5232" i="7"/>
  <c r="P5233" i="7"/>
  <c r="P5234" i="7"/>
  <c r="P5235" i="7"/>
  <c r="P5236" i="7"/>
  <c r="P5237" i="7"/>
  <c r="P5238" i="7"/>
  <c r="P5239" i="7"/>
  <c r="P5240" i="7"/>
  <c r="P5241" i="7"/>
  <c r="P5242" i="7"/>
  <c r="P5243" i="7"/>
  <c r="P5244" i="7"/>
  <c r="P5245" i="7"/>
  <c r="P5246" i="7"/>
  <c r="P5247" i="7"/>
  <c r="P5248" i="7"/>
  <c r="P5249" i="7"/>
  <c r="P5250" i="7"/>
  <c r="P5251" i="7"/>
  <c r="P5252" i="7"/>
  <c r="P5253" i="7"/>
  <c r="P5254" i="7"/>
  <c r="P5255" i="7"/>
  <c r="P5256" i="7"/>
  <c r="P5257" i="7"/>
  <c r="P5258" i="7"/>
  <c r="P5259" i="7"/>
  <c r="P5260" i="7"/>
  <c r="P5261" i="7"/>
  <c r="P5262" i="7"/>
  <c r="P5263" i="7"/>
  <c r="P5264" i="7"/>
  <c r="P5265" i="7"/>
  <c r="P5266" i="7"/>
  <c r="P5267" i="7"/>
  <c r="P5268" i="7"/>
  <c r="P5269" i="7"/>
  <c r="P5270" i="7"/>
  <c r="P5271" i="7"/>
  <c r="P5272" i="7"/>
  <c r="P5273" i="7"/>
  <c r="P5274" i="7"/>
  <c r="P5275" i="7"/>
  <c r="P5276" i="7"/>
  <c r="P5277" i="7"/>
  <c r="P5278" i="7"/>
  <c r="P5279" i="7"/>
  <c r="P5280" i="7"/>
  <c r="P5281" i="7"/>
  <c r="P5282" i="7"/>
  <c r="P5283" i="7"/>
  <c r="P5284" i="7"/>
  <c r="P5285" i="7"/>
  <c r="P5286" i="7"/>
  <c r="P5287" i="7"/>
  <c r="P5288" i="7"/>
  <c r="P5289" i="7"/>
  <c r="P5290" i="7"/>
  <c r="P5291" i="7"/>
  <c r="P5292" i="7"/>
  <c r="P5293" i="7"/>
  <c r="P5294" i="7"/>
  <c r="P5295" i="7"/>
  <c r="P5296" i="7"/>
  <c r="P5297" i="7"/>
  <c r="P5298" i="7"/>
  <c r="P5299" i="7"/>
  <c r="P5300" i="7"/>
  <c r="P5301" i="7"/>
  <c r="P5302" i="7"/>
  <c r="P5303" i="7"/>
  <c r="P5304" i="7"/>
  <c r="P5305" i="7"/>
  <c r="P5306" i="7"/>
  <c r="P5307" i="7"/>
  <c r="P5308" i="7"/>
  <c r="P5309" i="7"/>
  <c r="P5310" i="7"/>
  <c r="P5311" i="7"/>
  <c r="P5312" i="7"/>
  <c r="P5313" i="7"/>
  <c r="P5314" i="7"/>
  <c r="P5315" i="7"/>
  <c r="P5316" i="7"/>
  <c r="P5317" i="7"/>
  <c r="P5318" i="7"/>
  <c r="P5319" i="7"/>
  <c r="P5320" i="7"/>
  <c r="P5321" i="7"/>
  <c r="P5322" i="7"/>
  <c r="P5323" i="7"/>
  <c r="P5324" i="7"/>
  <c r="P5325" i="7"/>
  <c r="P5326" i="7"/>
  <c r="P5327" i="7"/>
  <c r="P5328" i="7"/>
  <c r="P5329" i="7"/>
  <c r="P5330" i="7"/>
  <c r="P5331" i="7"/>
  <c r="P5332" i="7"/>
  <c r="P5333" i="7"/>
  <c r="P5334" i="7"/>
  <c r="P5335" i="7"/>
  <c r="P5336" i="7"/>
  <c r="P5337" i="7"/>
  <c r="P5338" i="7"/>
  <c r="P5339" i="7"/>
  <c r="P5340" i="7"/>
  <c r="P5341" i="7"/>
  <c r="P5342" i="7"/>
  <c r="P5343" i="7"/>
  <c r="P5344" i="7"/>
  <c r="P5345" i="7"/>
  <c r="P5346" i="7"/>
  <c r="P5347" i="7"/>
  <c r="P5348" i="7"/>
  <c r="P5349" i="7"/>
  <c r="P5350" i="7"/>
  <c r="P5351" i="7"/>
  <c r="P5352" i="7"/>
  <c r="P5353" i="7"/>
  <c r="P5354" i="7"/>
  <c r="P5355" i="7"/>
  <c r="P5356" i="7"/>
  <c r="P5357" i="7"/>
  <c r="P5358" i="7"/>
  <c r="P5359" i="7"/>
  <c r="P5360" i="7"/>
  <c r="P5361" i="7"/>
  <c r="P5362" i="7"/>
  <c r="P5363" i="7"/>
  <c r="P5364" i="7"/>
  <c r="P5365" i="7"/>
  <c r="P5366" i="7"/>
  <c r="P5367" i="7"/>
  <c r="P5368" i="7"/>
  <c r="P5369" i="7"/>
  <c r="P5370" i="7"/>
  <c r="P5371" i="7"/>
  <c r="P5372" i="7"/>
  <c r="P5373" i="7"/>
  <c r="P5374" i="7"/>
  <c r="P5375" i="7"/>
  <c r="P5376" i="7"/>
  <c r="P5377" i="7"/>
  <c r="P5378" i="7"/>
  <c r="P5379" i="7"/>
  <c r="P5380" i="7"/>
  <c r="P5381" i="7"/>
  <c r="P5382" i="7"/>
  <c r="P5383" i="7"/>
  <c r="P5384" i="7"/>
  <c r="P5385" i="7"/>
  <c r="P5386" i="7"/>
  <c r="P5387" i="7"/>
  <c r="P5388" i="7"/>
  <c r="P5389" i="7"/>
  <c r="P5390" i="7"/>
  <c r="P5391" i="7"/>
  <c r="P5392" i="7"/>
  <c r="P5393" i="7"/>
  <c r="P5394" i="7"/>
  <c r="P5395" i="7"/>
  <c r="P5396" i="7"/>
  <c r="P5397" i="7"/>
  <c r="P5398" i="7"/>
  <c r="P5399" i="7"/>
  <c r="P5400" i="7"/>
  <c r="P5401" i="7"/>
  <c r="P5402" i="7"/>
  <c r="P5403" i="7"/>
  <c r="P5404" i="7"/>
  <c r="P5405" i="7"/>
  <c r="P5406" i="7"/>
  <c r="P5407" i="7"/>
  <c r="P5408" i="7"/>
  <c r="P5409" i="7"/>
  <c r="P5410" i="7"/>
  <c r="P5411" i="7"/>
  <c r="P5412" i="7"/>
  <c r="P5413" i="7"/>
  <c r="P5414" i="7"/>
  <c r="P5415" i="7"/>
  <c r="P5416" i="7"/>
  <c r="P5417" i="7"/>
  <c r="P5418" i="7"/>
  <c r="P5419" i="7"/>
  <c r="P5420" i="7"/>
  <c r="P5421" i="7"/>
  <c r="P5422" i="7"/>
  <c r="P5423" i="7"/>
  <c r="P5424" i="7"/>
  <c r="P5425" i="7"/>
  <c r="P5426" i="7"/>
  <c r="P5427" i="7"/>
  <c r="P5428" i="7"/>
  <c r="P5429" i="7"/>
  <c r="P5430" i="7"/>
  <c r="P5431" i="7"/>
  <c r="P5432" i="7"/>
  <c r="P5433" i="7"/>
  <c r="P5434" i="7"/>
  <c r="P5435" i="7"/>
  <c r="P5436" i="7"/>
  <c r="P5437" i="7"/>
  <c r="P5438" i="7"/>
  <c r="P5439" i="7"/>
  <c r="P5440" i="7"/>
  <c r="P5441" i="7"/>
  <c r="P5442" i="7"/>
  <c r="P5443" i="7"/>
  <c r="P5444" i="7"/>
  <c r="P5445" i="7"/>
  <c r="P5446" i="7"/>
  <c r="P5447" i="7"/>
  <c r="P5448" i="7"/>
  <c r="P5449" i="7"/>
  <c r="P5450" i="7"/>
  <c r="P5451" i="7"/>
  <c r="P5452" i="7"/>
  <c r="P5453" i="7"/>
  <c r="P5454" i="7"/>
  <c r="P5455" i="7"/>
  <c r="P5456" i="7"/>
  <c r="P5457" i="7"/>
  <c r="P5458" i="7"/>
  <c r="P5459" i="7"/>
  <c r="P5460" i="7"/>
  <c r="P5461" i="7"/>
  <c r="P5462" i="7"/>
  <c r="P5463" i="7"/>
  <c r="P5464" i="7"/>
  <c r="P5465" i="7"/>
  <c r="P5466" i="7"/>
  <c r="P5467" i="7"/>
  <c r="P5468" i="7"/>
  <c r="P5469" i="7"/>
  <c r="P5470" i="7"/>
  <c r="P5471" i="7"/>
  <c r="P5472" i="7"/>
  <c r="P5473" i="7"/>
  <c r="P5474" i="7"/>
  <c r="P5475" i="7"/>
  <c r="P5476" i="7"/>
  <c r="P5477" i="7"/>
  <c r="P5478" i="7"/>
  <c r="P5479" i="7"/>
  <c r="P5480" i="7"/>
  <c r="P5481" i="7"/>
  <c r="P5482" i="7"/>
  <c r="P5483" i="7"/>
  <c r="P5484" i="7"/>
  <c r="P5485" i="7"/>
  <c r="P5486" i="7"/>
  <c r="P5487" i="7"/>
  <c r="P5488" i="7"/>
  <c r="P5489" i="7"/>
  <c r="P5490" i="7"/>
  <c r="P5491" i="7"/>
  <c r="P5492" i="7"/>
  <c r="P5493" i="7"/>
  <c r="P5494" i="7"/>
  <c r="P5495" i="7"/>
  <c r="P5496" i="7"/>
  <c r="P5497" i="7"/>
  <c r="P5498" i="7"/>
  <c r="P5499" i="7"/>
  <c r="P5500" i="7"/>
  <c r="P5501" i="7"/>
  <c r="P5502" i="7"/>
  <c r="P5503" i="7"/>
  <c r="P5504" i="7"/>
  <c r="P5505" i="7"/>
  <c r="P5506" i="7"/>
  <c r="P5507" i="7"/>
  <c r="P5508" i="7"/>
  <c r="P5509" i="7"/>
  <c r="P5510" i="7"/>
  <c r="P5511" i="7"/>
  <c r="P5512" i="7"/>
  <c r="P5513" i="7"/>
  <c r="P5514" i="7"/>
  <c r="P5515" i="7"/>
  <c r="P5516" i="7"/>
  <c r="P5517" i="7"/>
  <c r="P5518" i="7"/>
  <c r="P5519" i="7"/>
  <c r="P5520" i="7"/>
  <c r="P5521" i="7"/>
  <c r="P5522" i="7"/>
  <c r="P5523" i="7"/>
  <c r="P5524" i="7"/>
  <c r="P5525" i="7"/>
  <c r="P5526" i="7"/>
  <c r="P5527" i="7"/>
  <c r="P5528" i="7"/>
  <c r="P5529" i="7"/>
  <c r="P5530" i="7"/>
  <c r="P5531" i="7"/>
  <c r="P5532" i="7"/>
  <c r="P5533" i="7"/>
  <c r="P5534" i="7"/>
  <c r="P5535" i="7"/>
  <c r="P5536" i="7"/>
  <c r="P5537" i="7"/>
  <c r="P5538" i="7"/>
  <c r="P5539" i="7"/>
  <c r="P5540" i="7"/>
  <c r="P5541" i="7"/>
  <c r="P5542" i="7"/>
  <c r="P5543" i="7"/>
  <c r="P5544" i="7"/>
  <c r="P5545" i="7"/>
  <c r="P5546" i="7"/>
  <c r="P5547" i="7"/>
  <c r="P5548" i="7"/>
  <c r="P5549" i="7"/>
  <c r="P5550" i="7"/>
  <c r="P5551" i="7"/>
  <c r="P5552" i="7"/>
  <c r="P5553" i="7"/>
  <c r="P5554" i="7"/>
  <c r="P5555" i="7"/>
  <c r="P5556" i="7"/>
  <c r="P5557" i="7"/>
  <c r="P5558" i="7"/>
  <c r="P5559" i="7"/>
  <c r="P5560" i="7"/>
  <c r="P5561" i="7"/>
  <c r="P5562" i="7"/>
  <c r="P5563" i="7"/>
  <c r="P5564" i="7"/>
  <c r="P5565" i="7"/>
  <c r="P5566" i="7"/>
  <c r="P5567" i="7"/>
  <c r="P5568" i="7"/>
  <c r="P5569" i="7"/>
  <c r="P5570" i="7"/>
  <c r="P5571" i="7"/>
  <c r="P5572" i="7"/>
  <c r="P5573" i="7"/>
  <c r="P5574" i="7"/>
  <c r="P5575" i="7"/>
  <c r="P5576" i="7"/>
  <c r="P5577" i="7"/>
  <c r="P5578" i="7"/>
  <c r="P5579" i="7"/>
  <c r="P5580" i="7"/>
  <c r="P5581" i="7"/>
  <c r="P5582" i="7"/>
  <c r="P5583" i="7"/>
  <c r="P5584" i="7"/>
  <c r="P5585" i="7"/>
  <c r="P5586" i="7"/>
  <c r="P5587" i="7"/>
  <c r="P5588" i="7"/>
  <c r="P5589" i="7"/>
  <c r="P5590" i="7"/>
  <c r="P5591" i="7"/>
  <c r="P5592" i="7"/>
  <c r="P5593" i="7"/>
  <c r="P5594" i="7"/>
  <c r="P5595" i="7"/>
  <c r="P5596" i="7"/>
  <c r="P5597" i="7"/>
  <c r="P5598" i="7"/>
  <c r="P5599" i="7"/>
  <c r="P5600" i="7"/>
  <c r="P5601" i="7"/>
  <c r="P5602" i="7"/>
  <c r="P5603" i="7"/>
  <c r="P5604" i="7"/>
  <c r="P5605" i="7"/>
  <c r="P5606" i="7"/>
  <c r="P5607" i="7"/>
  <c r="P5608" i="7"/>
  <c r="P5609" i="7"/>
  <c r="P5610" i="7"/>
  <c r="P5611" i="7"/>
  <c r="P5612" i="7"/>
  <c r="P5613" i="7"/>
  <c r="P5614" i="7"/>
  <c r="P5615" i="7"/>
  <c r="P5616" i="7"/>
  <c r="P5617" i="7"/>
  <c r="P5618" i="7"/>
  <c r="P5619" i="7"/>
  <c r="P5620" i="7"/>
  <c r="P5621" i="7"/>
  <c r="P5622" i="7"/>
  <c r="P5623" i="7"/>
  <c r="P5624" i="7"/>
  <c r="P5625" i="7"/>
  <c r="P5626" i="7"/>
  <c r="P5627" i="7"/>
  <c r="P5628" i="7"/>
  <c r="P5629" i="7"/>
  <c r="P5630" i="7"/>
  <c r="P5631" i="7"/>
  <c r="P5632" i="7"/>
  <c r="P5633" i="7"/>
  <c r="P5634" i="7"/>
  <c r="P5635" i="7"/>
  <c r="P5636" i="7"/>
  <c r="P5637" i="7"/>
  <c r="P5638" i="7"/>
  <c r="P5639" i="7"/>
  <c r="P5640" i="7"/>
  <c r="P5641" i="7"/>
  <c r="P5642" i="7"/>
  <c r="P5643" i="7"/>
  <c r="P5644" i="7"/>
  <c r="P5645" i="7"/>
  <c r="P5646" i="7"/>
  <c r="P5647" i="7"/>
  <c r="P5648" i="7"/>
  <c r="P5649" i="7"/>
  <c r="P5650" i="7"/>
  <c r="P5651" i="7"/>
  <c r="P5652" i="7"/>
  <c r="P5653" i="7"/>
  <c r="P5654" i="7"/>
  <c r="P5655" i="7"/>
  <c r="P5656" i="7"/>
  <c r="P5657" i="7"/>
  <c r="P5658" i="7"/>
  <c r="P5659" i="7"/>
  <c r="P5660" i="7"/>
  <c r="P5661" i="7"/>
  <c r="P5662" i="7"/>
  <c r="P5663" i="7"/>
  <c r="P5664" i="7"/>
  <c r="P5665" i="7"/>
  <c r="P5666" i="7"/>
  <c r="P5667" i="7"/>
  <c r="P5668" i="7"/>
  <c r="P5669" i="7"/>
  <c r="P5670" i="7"/>
  <c r="P5671" i="7"/>
  <c r="P5672" i="7"/>
  <c r="P5673" i="7"/>
  <c r="P5674" i="7"/>
  <c r="P5675" i="7"/>
  <c r="P5676" i="7"/>
  <c r="P5677" i="7"/>
  <c r="P5678" i="7"/>
  <c r="P5679" i="7"/>
  <c r="P5680" i="7"/>
  <c r="P5681" i="7"/>
  <c r="P5682" i="7"/>
  <c r="P5683" i="7"/>
  <c r="P5684" i="7"/>
  <c r="P5685" i="7"/>
  <c r="P5686" i="7"/>
  <c r="P5687" i="7"/>
  <c r="P5688" i="7"/>
  <c r="P5689" i="7"/>
  <c r="P5690" i="7"/>
  <c r="P5691" i="7"/>
  <c r="P5692" i="7"/>
  <c r="P5693" i="7"/>
  <c r="P5694" i="7"/>
  <c r="P5695" i="7"/>
  <c r="P5696" i="7"/>
  <c r="P5697" i="7"/>
  <c r="P5698" i="7"/>
  <c r="P5699" i="7"/>
  <c r="P5700" i="7"/>
  <c r="P5701" i="7"/>
  <c r="P5702" i="7"/>
  <c r="P5703" i="7"/>
  <c r="P5704" i="7"/>
  <c r="P5705" i="7"/>
  <c r="P5706" i="7"/>
  <c r="P5707" i="7"/>
  <c r="P5708" i="7"/>
  <c r="P5709" i="7"/>
  <c r="P5710" i="7"/>
  <c r="P5711" i="7"/>
  <c r="P5712" i="7"/>
  <c r="P5713" i="7"/>
  <c r="P5714" i="7"/>
  <c r="P5715" i="7"/>
  <c r="P5716" i="7"/>
  <c r="P5717" i="7"/>
  <c r="P5718" i="7"/>
  <c r="P5719" i="7"/>
  <c r="P5720" i="7"/>
  <c r="P5721" i="7"/>
  <c r="P5722" i="7"/>
  <c r="P5723" i="7"/>
  <c r="P5724" i="7"/>
  <c r="P5725" i="7"/>
  <c r="P5726" i="7"/>
  <c r="P5727" i="7"/>
  <c r="P5728" i="7"/>
  <c r="P5729" i="7"/>
  <c r="P5730" i="7"/>
  <c r="P5731" i="7"/>
  <c r="P5732" i="7"/>
  <c r="P5733" i="7"/>
  <c r="P5734" i="7"/>
  <c r="P5735" i="7"/>
  <c r="P5736" i="7"/>
  <c r="P5737" i="7"/>
  <c r="P5738" i="7"/>
  <c r="P5739" i="7"/>
  <c r="P5740" i="7"/>
  <c r="P5741" i="7"/>
  <c r="P5742" i="7"/>
  <c r="P5743" i="7"/>
  <c r="P5744" i="7"/>
  <c r="P5745" i="7"/>
  <c r="P5746" i="7"/>
  <c r="P5747" i="7"/>
  <c r="P5748" i="7"/>
  <c r="P5749" i="7"/>
  <c r="P5750" i="7"/>
  <c r="P5751" i="7"/>
  <c r="P5752" i="7"/>
  <c r="P5753" i="7"/>
  <c r="P5754" i="7"/>
  <c r="P5755" i="7"/>
  <c r="P5756" i="7"/>
  <c r="P5757" i="7"/>
  <c r="P5758" i="7"/>
  <c r="P5759" i="7"/>
  <c r="P5760" i="7"/>
  <c r="P5761" i="7"/>
  <c r="P5762" i="7"/>
  <c r="P5763" i="7"/>
  <c r="P5764" i="7"/>
  <c r="P5765" i="7"/>
  <c r="P5766" i="7"/>
  <c r="P5767" i="7"/>
  <c r="P5768" i="7"/>
  <c r="P5769" i="7"/>
  <c r="P5770" i="7"/>
  <c r="P5771" i="7"/>
  <c r="P5772" i="7"/>
  <c r="P5773" i="7"/>
  <c r="P5774" i="7"/>
  <c r="P5775" i="7"/>
  <c r="P5776" i="7"/>
  <c r="P5777" i="7"/>
  <c r="P5778" i="7"/>
  <c r="P5779" i="7"/>
  <c r="P5780" i="7"/>
  <c r="P5781" i="7"/>
  <c r="P5782" i="7"/>
  <c r="P5783" i="7"/>
  <c r="P5784" i="7"/>
  <c r="P5785" i="7"/>
  <c r="P5786" i="7"/>
  <c r="P5787" i="7"/>
  <c r="P5788" i="7"/>
  <c r="P5789" i="7"/>
  <c r="P5790" i="7"/>
  <c r="P5791" i="7"/>
  <c r="P5792" i="7"/>
  <c r="P5793" i="7"/>
  <c r="P5794" i="7"/>
  <c r="P5795" i="7"/>
  <c r="P5796" i="7"/>
  <c r="P5797" i="7"/>
  <c r="P5798" i="7"/>
  <c r="P5799" i="7"/>
  <c r="P5800" i="7"/>
  <c r="P5801" i="7"/>
  <c r="P5802" i="7"/>
  <c r="P5803" i="7"/>
  <c r="P5804" i="7"/>
  <c r="P5805" i="7"/>
  <c r="P5806" i="7"/>
  <c r="P5807" i="7"/>
  <c r="P5808" i="7"/>
  <c r="P5809" i="7"/>
  <c r="P5810" i="7"/>
  <c r="P5811" i="7"/>
  <c r="P5812" i="7"/>
  <c r="P5813" i="7"/>
  <c r="P5814" i="7"/>
  <c r="P5815" i="7"/>
  <c r="P5816" i="7"/>
  <c r="P5817" i="7"/>
  <c r="P5818" i="7"/>
  <c r="P5819" i="7"/>
  <c r="P5820" i="7"/>
  <c r="P5821" i="7"/>
  <c r="P5822" i="7"/>
  <c r="P5823" i="7"/>
  <c r="P5824" i="7"/>
  <c r="P5825" i="7"/>
  <c r="P5826" i="7"/>
  <c r="P5827" i="7"/>
  <c r="P5828" i="7"/>
  <c r="P5829" i="7"/>
  <c r="P5830" i="7"/>
  <c r="P5831" i="7"/>
  <c r="P5832" i="7"/>
  <c r="P5833" i="7"/>
  <c r="P5834" i="7"/>
  <c r="P5835" i="7"/>
  <c r="P5836" i="7"/>
  <c r="P5837" i="7"/>
  <c r="P5838" i="7"/>
  <c r="P5839" i="7"/>
  <c r="P5840" i="7"/>
  <c r="P5841" i="7"/>
  <c r="P5842" i="7"/>
  <c r="P5843" i="7"/>
  <c r="P5844" i="7"/>
  <c r="P5845" i="7"/>
  <c r="P5846" i="7"/>
  <c r="P5847" i="7"/>
  <c r="P5848" i="7"/>
  <c r="P5849" i="7"/>
  <c r="P5850" i="7"/>
  <c r="P5851" i="7"/>
  <c r="P5852" i="7"/>
  <c r="P5853" i="7"/>
  <c r="P5854" i="7"/>
  <c r="P5855" i="7"/>
  <c r="P5856" i="7"/>
  <c r="P5857" i="7"/>
  <c r="P5858" i="7"/>
  <c r="P5859" i="7"/>
  <c r="P5860" i="7"/>
  <c r="P5861" i="7"/>
  <c r="P5862" i="7"/>
  <c r="P5863" i="7"/>
  <c r="P5864" i="7"/>
  <c r="P5865" i="7"/>
  <c r="P5866" i="7"/>
  <c r="P5867" i="7"/>
  <c r="P5868" i="7"/>
  <c r="P5869" i="7"/>
  <c r="P5870" i="7"/>
  <c r="P5871" i="7"/>
  <c r="P5872" i="7"/>
  <c r="P5873" i="7"/>
  <c r="P5874" i="7"/>
  <c r="P5875" i="7"/>
  <c r="P5876" i="7"/>
  <c r="P5877" i="7"/>
  <c r="P5878" i="7"/>
  <c r="P5879" i="7"/>
  <c r="P5880" i="7"/>
  <c r="P5881" i="7"/>
  <c r="P5882" i="7"/>
  <c r="P5883" i="7"/>
  <c r="P5884" i="7"/>
  <c r="P5885" i="7"/>
  <c r="P5886" i="7"/>
  <c r="P5887" i="7"/>
  <c r="P5888" i="7"/>
  <c r="P5889" i="7"/>
  <c r="P5890" i="7"/>
  <c r="P5891" i="7"/>
  <c r="P5892" i="7"/>
  <c r="P5893" i="7"/>
  <c r="P5894" i="7"/>
  <c r="P5895" i="7"/>
  <c r="P5896" i="7"/>
  <c r="P5897" i="7"/>
  <c r="P5898" i="7"/>
  <c r="P5899" i="7"/>
  <c r="P5900" i="7"/>
  <c r="P5901" i="7"/>
  <c r="P5902" i="7"/>
  <c r="P5903" i="7"/>
  <c r="P5904" i="7"/>
  <c r="P5905" i="7"/>
  <c r="P5906" i="7"/>
  <c r="P5907" i="7"/>
  <c r="P5908" i="7"/>
  <c r="P5909" i="7"/>
  <c r="P5910" i="7"/>
  <c r="P5911" i="7"/>
  <c r="P5912" i="7"/>
  <c r="P5913" i="7"/>
  <c r="P5914" i="7"/>
  <c r="P5915" i="7"/>
  <c r="P5916" i="7"/>
  <c r="P5917" i="7"/>
  <c r="P5918" i="7"/>
  <c r="P5919" i="7"/>
  <c r="P5920" i="7"/>
  <c r="P5921" i="7"/>
  <c r="P5922" i="7"/>
  <c r="P5923" i="7"/>
  <c r="P5924" i="7"/>
  <c r="P5925" i="7"/>
  <c r="P5926" i="7"/>
  <c r="P5927" i="7"/>
  <c r="P5928" i="7"/>
  <c r="P5929" i="7"/>
  <c r="P5930" i="7"/>
  <c r="P5931" i="7"/>
  <c r="P5932" i="7"/>
  <c r="P5933" i="7"/>
  <c r="P5934" i="7"/>
  <c r="P5935" i="7"/>
  <c r="P5936" i="7"/>
  <c r="P5937" i="7"/>
  <c r="P5938" i="7"/>
  <c r="P5939" i="7"/>
  <c r="P5940" i="7"/>
  <c r="P5941" i="7"/>
  <c r="P5942" i="7"/>
  <c r="P5943" i="7"/>
  <c r="P5944" i="7"/>
  <c r="P5945" i="7"/>
  <c r="P5946" i="7"/>
  <c r="P5947" i="7"/>
  <c r="P5948" i="7"/>
  <c r="P5949" i="7"/>
  <c r="P5950" i="7"/>
  <c r="P5951" i="7"/>
  <c r="P5952" i="7"/>
  <c r="P5953" i="7"/>
  <c r="P5954" i="7"/>
  <c r="P5955" i="7"/>
  <c r="P5956" i="7"/>
  <c r="P5957" i="7"/>
  <c r="P5958" i="7"/>
  <c r="P5959" i="7"/>
  <c r="P5960" i="7"/>
  <c r="P5961" i="7"/>
  <c r="P5962" i="7"/>
  <c r="P5963" i="7"/>
  <c r="P5964" i="7"/>
  <c r="P5965" i="7"/>
  <c r="P5966" i="7"/>
  <c r="P5967" i="7"/>
  <c r="P5968" i="7"/>
  <c r="P5969" i="7"/>
  <c r="P5970" i="7"/>
  <c r="P5971" i="7"/>
  <c r="P5972" i="7"/>
  <c r="P5973" i="7"/>
  <c r="P5974" i="7"/>
  <c r="P5975" i="7"/>
  <c r="P5976" i="7"/>
  <c r="P5977" i="7"/>
  <c r="P5978" i="7"/>
  <c r="P5979" i="7"/>
  <c r="P5980" i="7"/>
  <c r="P5981" i="7"/>
  <c r="P5982" i="7"/>
  <c r="P5983" i="7"/>
  <c r="P5984" i="7"/>
  <c r="P5985" i="7"/>
  <c r="P5986" i="7"/>
  <c r="P5987" i="7"/>
  <c r="P5988" i="7"/>
  <c r="P5989" i="7"/>
  <c r="P5990" i="7"/>
  <c r="P5991" i="7"/>
  <c r="P5992" i="7"/>
  <c r="P5993" i="7"/>
  <c r="P5994" i="7"/>
  <c r="P5995" i="7"/>
  <c r="P5996" i="7"/>
  <c r="P5997" i="7"/>
  <c r="P5998" i="7"/>
  <c r="P5999" i="7"/>
  <c r="P6000" i="7"/>
  <c r="P6001" i="7"/>
  <c r="P6002" i="7"/>
  <c r="P6003" i="7"/>
  <c r="P6004" i="7"/>
  <c r="P6005" i="7"/>
  <c r="P6006" i="7"/>
  <c r="P6007" i="7"/>
  <c r="P6008" i="7"/>
  <c r="P6009" i="7"/>
  <c r="P6010" i="7"/>
  <c r="P6011" i="7"/>
  <c r="P6012" i="7"/>
  <c r="P6013" i="7"/>
  <c r="P6014" i="7"/>
  <c r="P6015" i="7"/>
  <c r="P6016" i="7"/>
  <c r="P6017" i="7"/>
  <c r="P6018" i="7"/>
  <c r="P6019" i="7"/>
  <c r="P6020" i="7"/>
  <c r="P6021" i="7"/>
  <c r="P6022" i="7"/>
  <c r="P6023" i="7"/>
  <c r="P6024" i="7"/>
  <c r="P6025" i="7"/>
  <c r="P6026" i="7"/>
  <c r="P6027" i="7"/>
  <c r="P6028" i="7"/>
  <c r="P6029" i="7"/>
  <c r="P6030" i="7"/>
  <c r="P6031" i="7"/>
  <c r="P6032" i="7"/>
  <c r="P6033" i="7"/>
  <c r="P6034" i="7"/>
  <c r="P6035" i="7"/>
  <c r="P6036" i="7"/>
  <c r="P6037" i="7"/>
  <c r="P6038" i="7"/>
  <c r="P6039" i="7"/>
  <c r="P6040" i="7"/>
  <c r="P6041" i="7"/>
  <c r="P6042" i="7"/>
  <c r="P6043" i="7"/>
  <c r="P6044" i="7"/>
  <c r="P6045" i="7"/>
  <c r="P6046" i="7"/>
  <c r="P6047" i="7"/>
  <c r="P6048" i="7"/>
  <c r="P6049" i="7"/>
  <c r="P6050" i="7"/>
  <c r="P6051" i="7"/>
  <c r="P6052" i="7"/>
  <c r="P6053" i="7"/>
  <c r="P6054" i="7"/>
  <c r="P6055" i="7"/>
  <c r="P6056" i="7"/>
  <c r="P6057" i="7"/>
  <c r="P6058" i="7"/>
  <c r="P6059" i="7"/>
  <c r="P6060" i="7"/>
  <c r="P6061" i="7"/>
  <c r="P6062" i="7"/>
  <c r="P6063" i="7"/>
  <c r="P6064" i="7"/>
  <c r="P6065" i="7"/>
  <c r="P6066" i="7"/>
  <c r="P6067" i="7"/>
  <c r="P6068" i="7"/>
  <c r="P6069" i="7"/>
  <c r="P6070" i="7"/>
  <c r="P6071" i="7"/>
  <c r="P6072" i="7"/>
  <c r="P6073" i="7"/>
  <c r="P6074" i="7"/>
  <c r="P6075" i="7"/>
  <c r="P6076" i="7"/>
  <c r="P6077" i="7"/>
  <c r="P6078" i="7"/>
  <c r="P6079" i="7"/>
  <c r="P6080" i="7"/>
  <c r="P6081" i="7"/>
  <c r="P6082" i="7"/>
  <c r="P6083" i="7"/>
  <c r="P6084" i="7"/>
  <c r="P6085" i="7"/>
  <c r="P6086" i="7"/>
  <c r="P6087" i="7"/>
  <c r="P6088" i="7"/>
  <c r="P6089" i="7"/>
  <c r="P6090" i="7"/>
  <c r="P6091" i="7"/>
  <c r="P6092" i="7"/>
  <c r="P6093" i="7"/>
  <c r="P6094" i="7"/>
  <c r="P6095" i="7"/>
  <c r="P6096" i="7"/>
  <c r="P6097" i="7"/>
  <c r="P6098" i="7"/>
  <c r="P6099" i="7"/>
  <c r="P6100" i="7"/>
  <c r="P6101" i="7"/>
  <c r="P6102" i="7"/>
  <c r="P6103" i="7"/>
  <c r="P6104" i="7"/>
  <c r="P6105" i="7"/>
  <c r="P6106" i="7"/>
  <c r="P6107" i="7"/>
  <c r="P6108" i="7"/>
  <c r="P6109" i="7"/>
  <c r="P6110" i="7"/>
  <c r="P6111" i="7"/>
  <c r="P6112" i="7"/>
  <c r="P6113" i="7"/>
  <c r="P6114" i="7"/>
  <c r="P6115" i="7"/>
  <c r="P6116" i="7"/>
  <c r="P6117" i="7"/>
  <c r="P6118" i="7"/>
  <c r="P6119" i="7"/>
  <c r="P6120" i="7"/>
  <c r="P6121" i="7"/>
  <c r="P6122" i="7"/>
  <c r="P6123" i="7"/>
  <c r="P6124" i="7"/>
  <c r="P6125" i="7"/>
  <c r="P6126" i="7"/>
  <c r="P6127" i="7"/>
  <c r="P6128" i="7"/>
  <c r="P6129" i="7"/>
  <c r="P6130" i="7"/>
  <c r="P6131" i="7"/>
  <c r="P6132" i="7"/>
  <c r="P6133" i="7"/>
  <c r="P6134" i="7"/>
  <c r="P6135" i="7"/>
  <c r="P6136" i="7"/>
  <c r="P6137" i="7"/>
  <c r="P6138" i="7"/>
  <c r="P6139" i="7"/>
  <c r="P6140" i="7"/>
  <c r="P6141" i="7"/>
  <c r="P6142" i="7"/>
  <c r="P6143" i="7"/>
  <c r="P6144" i="7"/>
  <c r="P6145" i="7"/>
  <c r="P6146" i="7"/>
  <c r="P6147" i="7"/>
  <c r="P6148" i="7"/>
  <c r="P6149" i="7"/>
  <c r="P6150" i="7"/>
  <c r="P6151" i="7"/>
  <c r="P6152" i="7"/>
  <c r="P6153" i="7"/>
  <c r="P6154" i="7"/>
  <c r="P6155" i="7"/>
  <c r="P6156" i="7"/>
  <c r="P6157" i="7"/>
  <c r="P6158" i="7"/>
  <c r="P6159" i="7"/>
  <c r="P6160" i="7"/>
  <c r="P6161" i="7"/>
  <c r="P6162" i="7"/>
  <c r="P6163" i="7"/>
  <c r="P6164" i="7"/>
  <c r="P6165" i="7"/>
  <c r="P6166" i="7"/>
  <c r="P6167" i="7"/>
  <c r="P6168" i="7"/>
  <c r="P6169" i="7"/>
  <c r="P6170" i="7"/>
  <c r="P6171" i="7"/>
  <c r="P6172" i="7"/>
  <c r="P6173" i="7"/>
  <c r="P6174" i="7"/>
  <c r="P6175" i="7"/>
  <c r="P6176" i="7"/>
  <c r="P6177" i="7"/>
  <c r="P6178" i="7"/>
  <c r="P6179" i="7"/>
  <c r="P6180" i="7"/>
  <c r="P6181" i="7"/>
  <c r="P6182" i="7"/>
  <c r="P6183" i="7"/>
  <c r="P6184" i="7"/>
  <c r="P6185" i="7"/>
  <c r="P6186" i="7"/>
  <c r="P6187" i="7"/>
  <c r="P6188" i="7"/>
  <c r="P6189" i="7"/>
  <c r="P6190" i="7"/>
  <c r="P6191" i="7"/>
  <c r="P6192" i="7"/>
  <c r="P6193" i="7"/>
  <c r="P6194" i="7"/>
  <c r="P6195" i="7"/>
  <c r="P6196" i="7"/>
  <c r="P6197" i="7"/>
  <c r="P6198" i="7"/>
  <c r="P6199" i="7"/>
  <c r="P6200" i="7"/>
  <c r="P6201" i="7"/>
  <c r="P6202" i="7"/>
  <c r="P6203" i="7"/>
  <c r="P6204" i="7"/>
  <c r="P6205" i="7"/>
  <c r="P6206" i="7"/>
  <c r="P6207" i="7"/>
  <c r="P6208" i="7"/>
  <c r="P6209" i="7"/>
  <c r="P6210" i="7"/>
  <c r="P6211" i="7"/>
  <c r="P6212" i="7"/>
  <c r="P6213" i="7"/>
  <c r="P6214" i="7"/>
  <c r="P6215" i="7"/>
  <c r="P6216" i="7"/>
  <c r="P6217" i="7"/>
  <c r="P6218" i="7"/>
  <c r="P6219" i="7"/>
  <c r="P6220" i="7"/>
  <c r="P6221" i="7"/>
  <c r="P6222" i="7"/>
  <c r="P6223" i="7"/>
  <c r="P6224" i="7"/>
  <c r="P6225" i="7"/>
  <c r="P6226" i="7"/>
  <c r="P6227" i="7"/>
  <c r="P6228" i="7"/>
  <c r="P6229" i="7"/>
  <c r="P6230" i="7"/>
  <c r="P6231" i="7"/>
  <c r="P6232" i="7"/>
  <c r="P6233" i="7"/>
  <c r="P6234" i="7"/>
  <c r="P6235" i="7"/>
  <c r="P6236" i="7"/>
  <c r="P6237" i="7"/>
  <c r="P6238" i="7"/>
  <c r="P6239" i="7"/>
  <c r="P6240" i="7"/>
  <c r="P6241" i="7"/>
  <c r="P6242" i="7"/>
  <c r="P6243" i="7"/>
  <c r="P6244" i="7"/>
  <c r="P6245" i="7"/>
  <c r="P6246" i="7"/>
  <c r="P6247" i="7"/>
  <c r="P6248" i="7"/>
  <c r="P6249" i="7"/>
  <c r="P6250" i="7"/>
  <c r="P6251" i="7"/>
  <c r="P6252" i="7"/>
  <c r="P6253" i="7"/>
  <c r="P6254" i="7"/>
  <c r="P6255" i="7"/>
  <c r="P6256" i="7"/>
  <c r="P6257" i="7"/>
  <c r="P6258" i="7"/>
  <c r="P6259" i="7"/>
  <c r="P6260" i="7"/>
  <c r="P6261" i="7"/>
  <c r="P6262" i="7"/>
  <c r="P6263" i="7"/>
  <c r="P6264" i="7"/>
  <c r="P6265" i="7"/>
  <c r="P6266" i="7"/>
  <c r="P6267" i="7"/>
  <c r="P6268" i="7"/>
  <c r="P6269" i="7"/>
  <c r="P6270" i="7"/>
  <c r="P6271" i="7"/>
  <c r="P6272" i="7"/>
  <c r="P6273" i="7"/>
  <c r="P6274" i="7"/>
  <c r="P6275" i="7"/>
  <c r="P6276" i="7"/>
  <c r="P6277" i="7"/>
  <c r="P6278" i="7"/>
  <c r="P6279" i="7"/>
  <c r="P6280" i="7"/>
  <c r="P6281" i="7"/>
  <c r="P6282" i="7"/>
  <c r="P6283" i="7"/>
  <c r="P6284" i="7"/>
  <c r="P6285" i="7"/>
  <c r="P6286" i="7"/>
  <c r="P6287" i="7"/>
  <c r="P6288" i="7"/>
  <c r="P6289" i="7"/>
  <c r="P6290" i="7"/>
  <c r="P6291" i="7"/>
  <c r="P6292" i="7"/>
  <c r="P6293" i="7"/>
  <c r="P6294" i="7"/>
  <c r="P6295" i="7"/>
  <c r="P6296" i="7"/>
  <c r="P6297" i="7"/>
  <c r="P6298" i="7"/>
  <c r="P6299" i="7"/>
  <c r="P6300" i="7"/>
  <c r="P6301" i="7"/>
  <c r="P6302" i="7"/>
  <c r="P6303" i="7"/>
  <c r="P6304" i="7"/>
  <c r="P6305" i="7"/>
  <c r="P6306" i="7"/>
  <c r="P6307" i="7"/>
  <c r="P6308" i="7"/>
  <c r="P6309" i="7"/>
  <c r="P6310" i="7"/>
  <c r="P6311" i="7"/>
  <c r="P6312" i="7"/>
  <c r="P6313" i="7"/>
  <c r="P6314" i="7"/>
  <c r="P6315" i="7"/>
  <c r="P6316" i="7"/>
  <c r="P6317" i="7"/>
  <c r="P6318" i="7"/>
  <c r="P6319" i="7"/>
  <c r="P6320" i="7"/>
  <c r="P6321" i="7"/>
  <c r="P6322" i="7"/>
  <c r="P6323" i="7"/>
  <c r="P6324" i="7"/>
  <c r="P6325" i="7"/>
  <c r="P6326" i="7"/>
  <c r="P6327" i="7"/>
  <c r="P6328" i="7"/>
  <c r="P6329" i="7"/>
  <c r="P6330" i="7"/>
  <c r="P6331" i="7"/>
  <c r="P6332" i="7"/>
  <c r="P6333" i="7"/>
  <c r="P6334" i="7"/>
  <c r="P6335" i="7"/>
  <c r="P6336" i="7"/>
  <c r="P6337" i="7"/>
  <c r="P6338" i="7"/>
  <c r="P6339" i="7"/>
  <c r="P6340" i="7"/>
  <c r="P6341" i="7"/>
  <c r="P6342" i="7"/>
  <c r="P6343" i="7"/>
  <c r="P6344" i="7"/>
  <c r="P6345" i="7"/>
  <c r="P6346" i="7"/>
  <c r="P6347" i="7"/>
  <c r="P6348" i="7"/>
  <c r="P6349" i="7"/>
  <c r="P6350" i="7"/>
  <c r="P6351" i="7"/>
  <c r="P6352" i="7"/>
  <c r="P6353" i="7"/>
  <c r="P6354" i="7"/>
  <c r="P6355" i="7"/>
  <c r="P6356" i="7"/>
  <c r="P6357" i="7"/>
  <c r="P6358" i="7"/>
  <c r="P6359" i="7"/>
  <c r="P6360" i="7"/>
  <c r="P6361" i="7"/>
  <c r="P6362" i="7"/>
  <c r="P6363" i="7"/>
  <c r="P6364" i="7"/>
  <c r="P6365" i="7"/>
  <c r="P6366" i="7"/>
  <c r="P6367" i="7"/>
  <c r="P6368" i="7"/>
  <c r="P6369" i="7"/>
  <c r="P6370" i="7"/>
  <c r="P6371" i="7"/>
  <c r="P6372" i="7"/>
  <c r="P6373" i="7"/>
  <c r="P6374" i="7"/>
  <c r="P6375" i="7"/>
  <c r="P6376" i="7"/>
  <c r="P6377" i="7"/>
  <c r="P6378" i="7"/>
  <c r="P6379" i="7"/>
  <c r="P6380" i="7"/>
  <c r="P6381" i="7"/>
  <c r="P6382" i="7"/>
  <c r="P6383" i="7"/>
  <c r="P6384" i="7"/>
  <c r="P6385" i="7"/>
  <c r="P6386" i="7"/>
  <c r="P6387" i="7"/>
  <c r="P6388" i="7"/>
  <c r="P6389" i="7"/>
  <c r="P6390" i="7"/>
  <c r="P6391" i="7"/>
  <c r="P6392" i="7"/>
  <c r="P6393" i="7"/>
  <c r="P6394" i="7"/>
  <c r="P6395" i="7"/>
  <c r="P6396" i="7"/>
  <c r="P6397" i="7"/>
  <c r="P6398" i="7"/>
  <c r="P6399" i="7"/>
  <c r="P6400" i="7"/>
  <c r="P6401" i="7"/>
  <c r="P6402" i="7"/>
  <c r="P6403" i="7"/>
  <c r="P6404" i="7"/>
  <c r="P6405" i="7"/>
  <c r="P6406" i="7"/>
  <c r="P6407" i="7"/>
  <c r="P6408" i="7"/>
  <c r="P6409" i="7"/>
  <c r="P6410" i="7"/>
  <c r="P6411" i="7"/>
  <c r="P6412" i="7"/>
  <c r="P6413" i="7"/>
  <c r="P6414" i="7"/>
  <c r="P6415" i="7"/>
  <c r="P6416" i="7"/>
  <c r="P6417" i="7"/>
  <c r="P6418" i="7"/>
  <c r="P6419" i="7"/>
  <c r="P6420" i="7"/>
  <c r="P6421" i="7"/>
  <c r="P6422" i="7"/>
  <c r="P6423" i="7"/>
  <c r="P6424" i="7"/>
  <c r="P6425" i="7"/>
  <c r="P6426" i="7"/>
  <c r="P6427" i="7"/>
  <c r="P6428" i="7"/>
  <c r="P6429" i="7"/>
  <c r="P6430" i="7"/>
  <c r="P6431" i="7"/>
  <c r="P6432" i="7"/>
  <c r="P6433" i="7"/>
  <c r="P6434" i="7"/>
  <c r="P6435" i="7"/>
  <c r="P6436" i="7"/>
  <c r="P6437" i="7"/>
  <c r="P6438" i="7"/>
  <c r="P6439" i="7"/>
  <c r="P6440" i="7"/>
  <c r="P6441" i="7"/>
  <c r="P6442" i="7"/>
  <c r="P6443" i="7"/>
  <c r="P6444" i="7"/>
  <c r="P6445" i="7"/>
  <c r="P6446" i="7"/>
  <c r="P6447" i="7"/>
  <c r="P6448" i="7"/>
  <c r="P6449" i="7"/>
  <c r="P6450" i="7"/>
  <c r="P6451" i="7"/>
  <c r="P6452" i="7"/>
  <c r="P6453" i="7"/>
  <c r="P6454" i="7"/>
  <c r="P6455" i="7"/>
  <c r="P6456" i="7"/>
  <c r="P6457" i="7"/>
  <c r="P6458" i="7"/>
  <c r="P6459" i="7"/>
  <c r="P6460" i="7"/>
  <c r="P6461" i="7"/>
  <c r="P6462" i="7"/>
  <c r="P6463" i="7"/>
  <c r="P6464" i="7"/>
  <c r="P6465" i="7"/>
  <c r="P6466" i="7"/>
  <c r="P6467" i="7"/>
  <c r="P6468" i="7"/>
  <c r="P6469" i="7"/>
  <c r="P6470" i="7"/>
  <c r="P6471" i="7"/>
  <c r="P6472" i="7"/>
  <c r="P6473" i="7"/>
  <c r="P6474" i="7"/>
  <c r="P6475" i="7"/>
  <c r="P6476" i="7"/>
  <c r="P6477" i="7"/>
  <c r="P6478" i="7"/>
  <c r="P6479" i="7"/>
  <c r="P6480" i="7"/>
  <c r="P6481" i="7"/>
  <c r="P6482" i="7"/>
  <c r="P6483" i="7"/>
  <c r="P6484" i="7"/>
  <c r="P6485" i="7"/>
  <c r="P6486" i="7"/>
  <c r="P6487" i="7"/>
  <c r="P6488" i="7"/>
  <c r="P6489" i="7"/>
  <c r="P6490" i="7"/>
  <c r="P6491" i="7"/>
  <c r="P6492" i="7"/>
  <c r="P6493" i="7"/>
  <c r="P6494" i="7"/>
  <c r="P6495" i="7"/>
  <c r="P6496" i="7"/>
  <c r="P6497" i="7"/>
  <c r="P6498" i="7"/>
  <c r="P6499" i="7"/>
  <c r="P6500" i="7"/>
  <c r="P6501" i="7"/>
  <c r="P6502" i="7"/>
  <c r="P6503" i="7"/>
  <c r="P6504" i="7"/>
  <c r="P6505" i="7"/>
  <c r="P6506" i="7"/>
  <c r="P6507" i="7"/>
  <c r="P6508" i="7"/>
  <c r="P6509" i="7"/>
  <c r="P6510" i="7"/>
  <c r="P6511" i="7"/>
  <c r="P6512" i="7"/>
  <c r="P6513" i="7"/>
  <c r="P6514" i="7"/>
  <c r="P6515" i="7"/>
  <c r="P6516" i="7"/>
  <c r="P6517" i="7"/>
  <c r="P6518" i="7"/>
  <c r="P6519" i="7"/>
  <c r="P6520" i="7"/>
  <c r="P6521" i="7"/>
  <c r="P6522" i="7"/>
  <c r="P6523" i="7"/>
  <c r="P6524" i="7"/>
  <c r="P6525" i="7"/>
  <c r="P6526" i="7"/>
  <c r="P6527" i="7"/>
  <c r="P6528" i="7"/>
  <c r="P6529" i="7"/>
  <c r="P6530" i="7"/>
  <c r="P6531" i="7"/>
  <c r="P6532" i="7"/>
  <c r="P6533" i="7"/>
  <c r="P6534" i="7"/>
  <c r="P6535" i="7"/>
  <c r="P6536" i="7"/>
  <c r="P6537" i="7"/>
  <c r="P6538" i="7"/>
  <c r="P6539" i="7"/>
  <c r="P6540" i="7"/>
  <c r="P6541" i="7"/>
  <c r="P6542" i="7"/>
  <c r="P6543" i="7"/>
  <c r="P6544" i="7"/>
  <c r="P6545" i="7"/>
  <c r="P6546" i="7"/>
  <c r="P6547" i="7"/>
  <c r="P6548" i="7"/>
  <c r="P6549" i="7"/>
  <c r="P6550" i="7"/>
  <c r="P6551" i="7"/>
  <c r="P6552" i="7"/>
  <c r="P6553" i="7"/>
  <c r="P6554" i="7"/>
  <c r="P6555" i="7"/>
  <c r="P6556" i="7"/>
  <c r="P6557" i="7"/>
  <c r="P6558" i="7"/>
  <c r="P6559" i="7"/>
  <c r="P6560" i="7"/>
  <c r="P6561" i="7"/>
  <c r="P6562" i="7"/>
  <c r="P6563" i="7"/>
  <c r="P6564" i="7"/>
  <c r="P6565" i="7"/>
  <c r="P6566" i="7"/>
  <c r="P6567" i="7"/>
  <c r="P6568" i="7"/>
  <c r="P6569" i="7"/>
  <c r="P6570" i="7"/>
  <c r="P6571" i="7"/>
  <c r="P6572" i="7"/>
  <c r="P6573" i="7"/>
  <c r="P6574" i="7"/>
  <c r="P6575" i="7"/>
  <c r="P6576" i="7"/>
  <c r="P6577" i="7"/>
  <c r="P6578" i="7"/>
  <c r="P6579" i="7"/>
  <c r="P6580" i="7"/>
  <c r="P6581" i="7"/>
  <c r="P6582" i="7"/>
  <c r="P6583" i="7"/>
  <c r="P6584" i="7"/>
  <c r="P6585" i="7"/>
  <c r="P6586" i="7"/>
  <c r="P6587" i="7"/>
  <c r="P6588" i="7"/>
  <c r="P6589" i="7"/>
  <c r="P6590" i="7"/>
  <c r="P6591" i="7"/>
  <c r="P6592" i="7"/>
  <c r="P6593" i="7"/>
  <c r="P6594" i="7"/>
  <c r="P6595" i="7"/>
  <c r="P6596" i="7"/>
  <c r="P6597" i="7"/>
  <c r="P6598" i="7"/>
  <c r="P6599" i="7"/>
  <c r="P6600" i="7"/>
  <c r="P6601" i="7"/>
  <c r="P6602" i="7"/>
  <c r="P6603" i="7"/>
  <c r="P6604" i="7"/>
  <c r="P6605" i="7"/>
  <c r="P6606" i="7"/>
  <c r="P6607" i="7"/>
  <c r="P6608" i="7"/>
  <c r="P6609" i="7"/>
  <c r="P6610" i="7"/>
  <c r="P6611" i="7"/>
  <c r="P6612" i="7"/>
  <c r="P6613" i="7"/>
  <c r="P6614" i="7"/>
  <c r="P6615" i="7"/>
  <c r="P6616" i="7"/>
  <c r="P6617" i="7"/>
  <c r="P6618" i="7"/>
  <c r="P6619" i="7"/>
  <c r="P6620" i="7"/>
  <c r="P6621" i="7"/>
  <c r="P6622" i="7"/>
  <c r="P6623" i="7"/>
  <c r="P6624" i="7"/>
  <c r="P6625" i="7"/>
  <c r="P6626" i="7"/>
  <c r="P6627" i="7"/>
  <c r="P6628" i="7"/>
  <c r="P6629" i="7"/>
  <c r="P6630" i="7"/>
  <c r="P6631" i="7"/>
  <c r="P6632" i="7"/>
  <c r="P6633" i="7"/>
  <c r="P6634" i="7"/>
  <c r="P6635" i="7"/>
  <c r="P6636" i="7"/>
  <c r="P6637" i="7"/>
  <c r="P6638" i="7"/>
  <c r="P6639" i="7"/>
  <c r="P6640" i="7"/>
  <c r="P6641" i="7"/>
  <c r="P6642" i="7"/>
  <c r="P6643" i="7"/>
  <c r="P6644" i="7"/>
  <c r="P6645" i="7"/>
  <c r="P6646" i="7"/>
  <c r="P6647" i="7"/>
  <c r="P6648" i="7"/>
  <c r="P6649" i="7"/>
  <c r="P6650" i="7"/>
  <c r="P6651" i="7"/>
  <c r="P6652" i="7"/>
  <c r="P6653" i="7"/>
  <c r="P6654" i="7"/>
  <c r="P6655" i="7"/>
  <c r="P6656" i="7"/>
  <c r="P6657" i="7"/>
  <c r="P6658" i="7"/>
  <c r="P6659" i="7"/>
  <c r="P6660" i="7"/>
  <c r="P6661" i="7"/>
  <c r="P6662" i="7"/>
  <c r="P6663" i="7"/>
  <c r="P6664" i="7"/>
  <c r="P6665" i="7"/>
  <c r="P6666" i="7"/>
  <c r="P6667" i="7"/>
  <c r="P6668" i="7"/>
  <c r="P6669" i="7"/>
  <c r="P6670" i="7"/>
  <c r="P6671" i="7"/>
  <c r="P6672" i="7"/>
  <c r="P6673" i="7"/>
  <c r="P6674" i="7"/>
  <c r="P6675" i="7"/>
  <c r="P6676" i="7"/>
  <c r="P6677" i="7"/>
  <c r="P6678" i="7"/>
  <c r="P6679" i="7"/>
  <c r="P6680" i="7"/>
  <c r="P6681" i="7"/>
  <c r="P6682" i="7"/>
  <c r="P6683" i="7"/>
  <c r="P6684" i="7"/>
  <c r="P6685" i="7"/>
  <c r="P6686" i="7"/>
  <c r="P6687" i="7"/>
  <c r="P6688" i="7"/>
  <c r="P6689" i="7"/>
  <c r="P6690" i="7"/>
  <c r="P6691" i="7"/>
  <c r="P6692" i="7"/>
  <c r="P6693" i="7"/>
  <c r="P6694" i="7"/>
  <c r="P6695" i="7"/>
  <c r="P6696" i="7"/>
  <c r="P6697" i="7"/>
  <c r="P6698" i="7"/>
  <c r="P6699" i="7"/>
  <c r="P6700" i="7"/>
  <c r="P6701" i="7"/>
  <c r="P6702" i="7"/>
  <c r="P6703" i="7"/>
  <c r="P6704" i="7"/>
  <c r="P6705" i="7"/>
  <c r="P6706" i="7"/>
  <c r="P6707" i="7"/>
  <c r="P6708" i="7"/>
  <c r="P6709" i="7"/>
  <c r="P6710" i="7"/>
  <c r="P6711" i="7"/>
  <c r="P6712" i="7"/>
  <c r="P6713" i="7"/>
  <c r="P6714" i="7"/>
  <c r="P6715" i="7"/>
  <c r="P6716" i="7"/>
  <c r="P6717" i="7"/>
  <c r="P6718" i="7"/>
  <c r="P6719" i="7"/>
  <c r="P6720" i="7"/>
  <c r="P6721" i="7"/>
  <c r="P6722" i="7"/>
  <c r="P6723" i="7"/>
  <c r="P6724" i="7"/>
  <c r="P6725" i="7"/>
  <c r="P6726" i="7"/>
  <c r="P6727" i="7"/>
  <c r="P6728" i="7"/>
  <c r="P6729" i="7"/>
  <c r="P6730" i="7"/>
  <c r="P6731" i="7"/>
  <c r="P6732" i="7"/>
  <c r="P6733" i="7"/>
  <c r="P6734" i="7"/>
  <c r="P6735" i="7"/>
  <c r="P6736" i="7"/>
  <c r="P6737" i="7"/>
  <c r="P6738" i="7"/>
  <c r="P6739" i="7"/>
  <c r="P6740" i="7"/>
  <c r="P6741" i="7"/>
  <c r="P6742" i="7"/>
  <c r="P6743" i="7"/>
  <c r="P6744" i="7"/>
  <c r="P6745" i="7"/>
  <c r="P6746" i="7"/>
  <c r="P6747" i="7"/>
  <c r="P6748" i="7"/>
  <c r="P6749" i="7"/>
  <c r="P6750" i="7"/>
  <c r="P6751" i="7"/>
  <c r="P6752" i="7"/>
  <c r="P6753" i="7"/>
  <c r="P6754" i="7"/>
  <c r="P6755" i="7"/>
  <c r="P6756" i="7"/>
  <c r="P6757" i="7"/>
  <c r="P6758" i="7"/>
  <c r="P6759" i="7"/>
  <c r="P6760" i="7"/>
  <c r="P6761" i="7"/>
  <c r="P6762" i="7"/>
  <c r="P6763" i="7"/>
  <c r="P6764" i="7"/>
  <c r="P6765" i="7"/>
  <c r="P6766" i="7"/>
  <c r="P6767" i="7"/>
  <c r="P6768" i="7"/>
  <c r="P6769" i="7"/>
  <c r="P6770" i="7"/>
  <c r="P6771" i="7"/>
  <c r="P6772" i="7"/>
  <c r="P6773" i="7"/>
  <c r="P6774" i="7"/>
  <c r="P6775" i="7"/>
  <c r="P6776" i="7"/>
  <c r="P6777" i="7"/>
  <c r="P6778" i="7"/>
  <c r="P6779" i="7"/>
  <c r="P6780" i="7"/>
  <c r="P6781" i="7"/>
  <c r="P6782" i="7"/>
  <c r="P6783" i="7"/>
  <c r="P6784" i="7"/>
  <c r="P6785" i="7"/>
  <c r="P6786" i="7"/>
  <c r="P6787" i="7"/>
  <c r="P6788" i="7"/>
  <c r="P6789" i="7"/>
  <c r="P6790" i="7"/>
  <c r="P6791" i="7"/>
  <c r="P6792" i="7"/>
  <c r="P6793" i="7"/>
  <c r="P6794" i="7"/>
  <c r="P6795" i="7"/>
  <c r="P6796" i="7"/>
  <c r="P6797" i="7"/>
  <c r="P6798" i="7"/>
  <c r="P6799" i="7"/>
  <c r="P6800" i="7"/>
  <c r="P6801" i="7"/>
  <c r="P6802" i="7"/>
  <c r="P6803" i="7"/>
  <c r="P6804" i="7"/>
  <c r="P6805" i="7"/>
  <c r="P6806" i="7"/>
  <c r="P6807" i="7"/>
  <c r="P6808" i="7"/>
  <c r="P6809" i="7"/>
  <c r="P6810" i="7"/>
  <c r="P6811" i="7"/>
  <c r="P6812" i="7"/>
  <c r="P6813" i="7"/>
  <c r="P6814" i="7"/>
  <c r="P6815" i="7"/>
  <c r="P6816" i="7"/>
  <c r="P6817" i="7"/>
  <c r="P6818" i="7"/>
  <c r="P6819" i="7"/>
  <c r="P6820" i="7"/>
  <c r="P6821" i="7"/>
  <c r="P6822" i="7"/>
  <c r="P6823" i="7"/>
  <c r="P6824" i="7"/>
  <c r="P6825" i="7"/>
  <c r="P6826" i="7"/>
  <c r="P6827" i="7"/>
  <c r="P6828" i="7"/>
  <c r="P6829" i="7"/>
  <c r="P6830" i="7"/>
  <c r="P6831" i="7"/>
  <c r="P6832" i="7"/>
  <c r="P6833" i="7"/>
  <c r="P6834" i="7"/>
  <c r="P6835" i="7"/>
  <c r="P6836" i="7"/>
  <c r="P6837" i="7"/>
  <c r="P6838" i="7"/>
  <c r="P6839" i="7"/>
  <c r="P6840" i="7"/>
  <c r="P6841" i="7"/>
  <c r="P6842" i="7"/>
  <c r="P6843" i="7"/>
  <c r="P6844" i="7"/>
  <c r="P6845" i="7"/>
  <c r="P6846" i="7"/>
  <c r="P6847" i="7"/>
  <c r="P6848" i="7"/>
  <c r="P6849" i="7"/>
  <c r="P6850" i="7"/>
  <c r="P6851" i="7"/>
  <c r="P6852" i="7"/>
  <c r="P6853" i="7"/>
  <c r="P6854" i="7"/>
  <c r="P6855" i="7"/>
  <c r="P6856" i="7"/>
  <c r="P6857" i="7"/>
  <c r="P6858" i="7"/>
  <c r="P6859" i="7"/>
  <c r="P6860" i="7"/>
  <c r="P6861" i="7"/>
  <c r="P6862" i="7"/>
  <c r="P6863" i="7"/>
  <c r="P6864" i="7"/>
  <c r="P6865" i="7"/>
  <c r="P6866" i="7"/>
  <c r="P6867" i="7"/>
  <c r="P6868" i="7"/>
  <c r="P6869" i="7"/>
  <c r="P6870" i="7"/>
  <c r="P6871" i="7"/>
  <c r="P6872" i="7"/>
  <c r="P6873" i="7"/>
  <c r="P6874" i="7"/>
  <c r="P6875" i="7"/>
  <c r="P6876" i="7"/>
  <c r="P6877" i="7"/>
  <c r="P6878" i="7"/>
  <c r="P6879" i="7"/>
  <c r="P6880" i="7"/>
  <c r="P6881" i="7"/>
  <c r="P6882" i="7"/>
  <c r="P6883" i="7"/>
  <c r="P6884" i="7"/>
  <c r="P6885" i="7"/>
  <c r="P6886" i="7"/>
  <c r="P6887" i="7"/>
  <c r="P6888" i="7"/>
  <c r="P6889" i="7"/>
  <c r="P6890" i="7"/>
  <c r="P6891" i="7"/>
  <c r="P6892" i="7"/>
  <c r="P6893" i="7"/>
  <c r="P6894" i="7"/>
  <c r="P6895" i="7"/>
  <c r="P6896" i="7"/>
  <c r="P6897" i="7"/>
  <c r="P6898" i="7"/>
  <c r="P6899" i="7"/>
  <c r="P6900" i="7"/>
  <c r="P6901" i="7"/>
  <c r="P6902" i="7"/>
  <c r="P6903" i="7"/>
  <c r="P6904" i="7"/>
  <c r="P6905" i="7"/>
  <c r="P6906" i="7"/>
  <c r="P6907" i="7"/>
  <c r="P6908" i="7"/>
  <c r="P6909" i="7"/>
  <c r="P6910" i="7"/>
  <c r="P6911" i="7"/>
  <c r="P6912" i="7"/>
  <c r="P6913" i="7"/>
  <c r="P6914" i="7"/>
  <c r="P6915" i="7"/>
  <c r="P6916" i="7"/>
  <c r="P6917" i="7"/>
  <c r="P6918" i="7"/>
  <c r="P6919" i="7"/>
  <c r="P6920" i="7"/>
  <c r="P6921" i="7"/>
  <c r="P6922" i="7"/>
  <c r="P6923" i="7"/>
  <c r="P6924" i="7"/>
  <c r="P6925" i="7"/>
  <c r="P6926" i="7"/>
  <c r="P6927" i="7"/>
  <c r="P6928" i="7"/>
  <c r="P6929" i="7"/>
  <c r="P6930" i="7"/>
  <c r="P6931" i="7"/>
  <c r="P6932" i="7"/>
  <c r="P6933" i="7"/>
  <c r="P6934" i="7"/>
  <c r="P6935" i="7"/>
  <c r="P6936" i="7"/>
  <c r="P6937" i="7"/>
  <c r="P6938" i="7"/>
  <c r="P6939" i="7"/>
  <c r="P6940" i="7"/>
  <c r="P6941" i="7"/>
  <c r="P6942" i="7"/>
  <c r="P6943" i="7"/>
  <c r="P6944" i="7"/>
  <c r="P6945" i="7"/>
  <c r="P6946" i="7"/>
  <c r="P6947" i="7"/>
  <c r="P6948" i="7"/>
  <c r="P6949" i="7"/>
  <c r="P6950" i="7"/>
  <c r="P6951" i="7"/>
  <c r="P6952" i="7"/>
  <c r="P6953" i="7"/>
  <c r="P6954" i="7"/>
  <c r="P6955" i="7"/>
  <c r="P6956" i="7"/>
  <c r="P6957" i="7"/>
  <c r="P6958" i="7"/>
  <c r="P6959" i="7"/>
  <c r="P6960" i="7"/>
  <c r="P6961" i="7"/>
  <c r="P6962" i="7"/>
  <c r="P6963" i="7"/>
  <c r="P6964" i="7"/>
  <c r="P6965" i="7"/>
  <c r="P6966" i="7"/>
  <c r="P6967" i="7"/>
  <c r="P6968" i="7"/>
  <c r="P6969" i="7"/>
  <c r="P6970" i="7"/>
  <c r="P6971" i="7"/>
  <c r="P6972" i="7"/>
  <c r="P6973" i="7"/>
  <c r="P6974" i="7"/>
  <c r="P6975" i="7"/>
  <c r="P6976" i="7"/>
  <c r="P6977" i="7"/>
  <c r="P6978" i="7"/>
  <c r="P6979" i="7"/>
  <c r="P6980" i="7"/>
  <c r="P6981" i="7"/>
  <c r="P6982" i="7"/>
  <c r="P6983" i="7"/>
  <c r="P6984" i="7"/>
  <c r="P6985" i="7"/>
  <c r="P6986" i="7"/>
  <c r="P6987" i="7"/>
  <c r="P6988" i="7"/>
  <c r="P6989" i="7"/>
  <c r="P6990" i="7"/>
  <c r="P6991" i="7"/>
  <c r="P6992" i="7"/>
  <c r="P6993" i="7"/>
  <c r="P6994" i="7"/>
  <c r="P6995" i="7"/>
  <c r="P6996" i="7"/>
  <c r="P6997" i="7"/>
  <c r="P6998" i="7"/>
  <c r="P6999" i="7"/>
  <c r="P7000" i="7"/>
  <c r="P7001" i="7"/>
  <c r="P7002" i="7"/>
  <c r="P7003" i="7"/>
  <c r="P7004" i="7"/>
  <c r="P7005" i="7"/>
  <c r="P7006" i="7"/>
  <c r="P7007" i="7"/>
  <c r="P7008" i="7"/>
  <c r="P7009" i="7"/>
  <c r="P7010" i="7"/>
  <c r="P7011" i="7"/>
  <c r="P7012" i="7"/>
  <c r="P7013" i="7"/>
  <c r="P7014" i="7"/>
  <c r="P7015" i="7"/>
  <c r="P7016" i="7"/>
  <c r="P7017" i="7"/>
  <c r="P7018" i="7"/>
  <c r="P7019" i="7"/>
  <c r="P7020" i="7"/>
  <c r="P7021" i="7"/>
  <c r="P7022" i="7"/>
  <c r="P7023" i="7"/>
  <c r="P7024" i="7"/>
  <c r="P7025" i="7"/>
  <c r="P7026" i="7"/>
  <c r="P7027" i="7"/>
  <c r="P7028" i="7"/>
  <c r="P7029" i="7"/>
  <c r="P7030" i="7"/>
  <c r="P7031" i="7"/>
  <c r="P7032" i="7"/>
  <c r="P7033" i="7"/>
  <c r="P7034" i="7"/>
  <c r="P7035" i="7"/>
  <c r="P7036" i="7"/>
  <c r="P7037" i="7"/>
  <c r="P7038" i="7"/>
  <c r="P7039" i="7"/>
  <c r="P7040" i="7"/>
  <c r="P7041" i="7"/>
  <c r="P7042" i="7"/>
  <c r="P7043" i="7"/>
  <c r="P7044" i="7"/>
  <c r="P7045" i="7"/>
  <c r="P7046" i="7"/>
  <c r="P7047" i="7"/>
  <c r="P7048" i="7"/>
  <c r="P7049" i="7"/>
  <c r="P7050" i="7"/>
  <c r="P7051" i="7"/>
  <c r="P7052" i="7"/>
  <c r="P7053" i="7"/>
  <c r="P7054" i="7"/>
  <c r="P7055" i="7"/>
  <c r="P7056" i="7"/>
  <c r="P7057" i="7"/>
  <c r="P7058" i="7"/>
  <c r="P7059" i="7"/>
  <c r="P7060" i="7"/>
  <c r="P7061" i="7"/>
  <c r="P7062" i="7"/>
  <c r="P7063" i="7"/>
  <c r="P7064" i="7"/>
  <c r="P7065" i="7"/>
  <c r="P7066" i="7"/>
  <c r="P7067" i="7"/>
  <c r="P7068" i="7"/>
  <c r="P7069" i="7"/>
  <c r="P7070" i="7"/>
  <c r="P7071" i="7"/>
  <c r="P7072" i="7"/>
  <c r="P7073" i="7"/>
  <c r="P7074" i="7"/>
  <c r="P7075" i="7"/>
  <c r="P7076" i="7"/>
  <c r="P7077" i="7"/>
  <c r="P7078" i="7"/>
  <c r="P7079" i="7"/>
  <c r="P7080" i="7"/>
  <c r="P7081" i="7"/>
  <c r="P7082" i="7"/>
  <c r="P7083" i="7"/>
  <c r="P7084" i="7"/>
  <c r="P7085" i="7"/>
  <c r="P7086" i="7"/>
  <c r="P7087" i="7"/>
  <c r="P7088" i="7"/>
  <c r="P7089" i="7"/>
  <c r="P7090" i="7"/>
  <c r="P7091" i="7"/>
  <c r="P7092" i="7"/>
  <c r="P7093" i="7"/>
  <c r="P7094" i="7"/>
  <c r="P7095" i="7"/>
  <c r="P7096" i="7"/>
  <c r="P7097" i="7"/>
  <c r="P7098" i="7"/>
  <c r="P7099" i="7"/>
  <c r="P7100" i="7"/>
  <c r="P7101" i="7"/>
  <c r="P7102" i="7"/>
  <c r="P7103" i="7"/>
  <c r="P7104" i="7"/>
  <c r="P7105" i="7"/>
  <c r="P7106" i="7"/>
  <c r="P7107" i="7"/>
  <c r="P7108" i="7"/>
  <c r="P7109" i="7"/>
  <c r="P7110" i="7"/>
  <c r="P7111" i="7"/>
  <c r="P7112" i="7"/>
  <c r="P7113" i="7"/>
  <c r="P7114" i="7"/>
  <c r="P7115" i="7"/>
  <c r="P7116" i="7"/>
  <c r="P7117" i="7"/>
  <c r="P7118" i="7"/>
  <c r="P7119" i="7"/>
  <c r="P7120" i="7"/>
  <c r="P7121" i="7"/>
  <c r="P7122" i="7"/>
  <c r="P7123" i="7"/>
  <c r="P7124" i="7"/>
  <c r="P7125" i="7"/>
  <c r="P7126" i="7"/>
  <c r="P7127" i="7"/>
  <c r="P7128" i="7"/>
  <c r="P7129" i="7"/>
  <c r="P7130" i="7"/>
  <c r="P7131" i="7"/>
  <c r="P7132" i="7"/>
  <c r="P7133" i="7"/>
  <c r="P7134" i="7"/>
  <c r="P7135" i="7"/>
  <c r="P7136" i="7"/>
  <c r="P7137" i="7"/>
  <c r="P7138" i="7"/>
  <c r="P7139" i="7"/>
  <c r="P7140" i="7"/>
  <c r="P7141" i="7"/>
  <c r="P7142" i="7"/>
  <c r="P7143" i="7"/>
  <c r="P7144" i="7"/>
  <c r="P7145" i="7"/>
  <c r="P7146" i="7"/>
  <c r="P7147" i="7"/>
  <c r="P7148" i="7"/>
  <c r="P7149" i="7"/>
  <c r="P7150" i="7"/>
  <c r="P7151" i="7"/>
  <c r="P7152" i="7"/>
  <c r="P7153" i="7"/>
  <c r="P7154" i="7"/>
  <c r="P7155" i="7"/>
  <c r="P7156" i="7"/>
  <c r="P7157" i="7"/>
  <c r="P7158" i="7"/>
  <c r="P7159" i="7"/>
  <c r="P7160" i="7"/>
  <c r="P7161" i="7"/>
  <c r="P7162" i="7"/>
  <c r="P7163" i="7"/>
  <c r="P7164" i="7"/>
  <c r="P7165" i="7"/>
  <c r="P7166" i="7"/>
  <c r="P7167" i="7"/>
  <c r="P7168" i="7"/>
  <c r="P7169" i="7"/>
  <c r="P7170" i="7"/>
  <c r="P7171" i="7"/>
  <c r="P7172" i="7"/>
  <c r="P7173" i="7"/>
  <c r="P7174" i="7"/>
  <c r="P7175" i="7"/>
  <c r="P7176" i="7"/>
  <c r="P7177" i="7"/>
  <c r="P7178" i="7"/>
  <c r="P7179" i="7"/>
  <c r="P7180" i="7"/>
  <c r="P7181" i="7"/>
  <c r="P7182" i="7"/>
  <c r="P7183" i="7"/>
  <c r="P7184" i="7"/>
  <c r="P7185" i="7"/>
  <c r="P7186" i="7"/>
  <c r="P7187" i="7"/>
  <c r="P7188" i="7"/>
  <c r="P7189" i="7"/>
  <c r="P7190" i="7"/>
  <c r="P7191" i="7"/>
  <c r="P7192" i="7"/>
  <c r="P7193" i="7"/>
  <c r="P7194" i="7"/>
  <c r="P7195" i="7"/>
  <c r="P7196" i="7"/>
  <c r="P7197" i="7"/>
  <c r="P7198" i="7"/>
  <c r="P7199" i="7"/>
  <c r="P7200" i="7"/>
  <c r="P7201" i="7"/>
  <c r="P7202" i="7"/>
  <c r="P7203" i="7"/>
  <c r="P7204" i="7"/>
  <c r="P7205" i="7"/>
  <c r="P7206" i="7"/>
  <c r="P7207" i="7"/>
  <c r="P7208" i="7"/>
  <c r="P7209" i="7"/>
  <c r="P7210" i="7"/>
  <c r="P7211" i="7"/>
  <c r="P7212" i="7"/>
  <c r="P7213" i="7"/>
  <c r="P7214" i="7"/>
  <c r="P7215" i="7"/>
  <c r="P7216" i="7"/>
  <c r="P7217" i="7"/>
  <c r="P7218" i="7"/>
  <c r="P7219" i="7"/>
  <c r="P7220" i="7"/>
  <c r="P7221" i="7"/>
  <c r="P7222" i="7"/>
  <c r="P7223" i="7"/>
  <c r="P7224" i="7"/>
  <c r="P7225" i="7"/>
  <c r="P7226" i="7"/>
  <c r="P7227" i="7"/>
  <c r="P7228" i="7"/>
  <c r="P7229" i="7"/>
  <c r="P7230" i="7"/>
  <c r="P7231" i="7"/>
  <c r="P7232" i="7"/>
  <c r="P7233" i="7"/>
  <c r="P7234" i="7"/>
  <c r="P7235" i="7"/>
  <c r="P7236" i="7"/>
  <c r="P7237" i="7"/>
  <c r="P7238" i="7"/>
  <c r="P7239" i="7"/>
  <c r="P7240" i="7"/>
  <c r="P7241" i="7"/>
  <c r="P7242" i="7"/>
  <c r="P7243" i="7"/>
  <c r="P7244" i="7"/>
  <c r="P7245" i="7"/>
  <c r="P7246" i="7"/>
  <c r="P7247" i="7"/>
  <c r="P7248" i="7"/>
  <c r="P7249" i="7"/>
  <c r="P7250" i="7"/>
  <c r="P7251" i="7"/>
  <c r="P7252" i="7"/>
  <c r="P7253" i="7"/>
  <c r="P7254" i="7"/>
  <c r="P7255" i="7"/>
  <c r="P7256" i="7"/>
  <c r="P7257" i="7"/>
  <c r="P7258" i="7"/>
  <c r="P7259" i="7"/>
  <c r="P7260" i="7"/>
  <c r="P7261" i="7"/>
  <c r="P7262" i="7"/>
  <c r="P7263" i="7"/>
  <c r="P7264" i="7"/>
  <c r="P7265" i="7"/>
  <c r="P7266" i="7"/>
  <c r="P7267" i="7"/>
  <c r="P7268" i="7"/>
  <c r="P7269" i="7"/>
  <c r="P7270" i="7"/>
  <c r="P7271" i="7"/>
  <c r="P7272" i="7"/>
  <c r="P7273" i="7"/>
  <c r="P7274" i="7"/>
  <c r="P7275" i="7"/>
  <c r="P7276" i="7"/>
  <c r="P7277" i="7"/>
  <c r="P7278" i="7"/>
  <c r="P7279" i="7"/>
  <c r="P7280" i="7"/>
  <c r="P7281" i="7"/>
  <c r="P7282" i="7"/>
  <c r="P7283" i="7"/>
  <c r="P7284" i="7"/>
  <c r="P7285" i="7"/>
  <c r="P7286" i="7"/>
  <c r="P7287" i="7"/>
  <c r="P7288" i="7"/>
  <c r="P7289" i="7"/>
  <c r="P7290" i="7"/>
  <c r="P7291" i="7"/>
  <c r="P7292" i="7"/>
  <c r="P7293" i="7"/>
  <c r="P7294" i="7"/>
  <c r="P7295" i="7"/>
  <c r="P7296" i="7"/>
  <c r="P7297" i="7"/>
  <c r="P7298" i="7"/>
  <c r="P7299" i="7"/>
  <c r="P7300" i="7"/>
  <c r="P7301" i="7"/>
  <c r="P7302" i="7"/>
  <c r="P7303" i="7"/>
  <c r="P7304" i="7"/>
  <c r="P7305" i="7"/>
  <c r="P7306" i="7"/>
  <c r="P7307" i="7"/>
  <c r="P7308" i="7"/>
  <c r="P7309" i="7"/>
  <c r="P7310" i="7"/>
  <c r="P7311" i="7"/>
  <c r="P7312" i="7"/>
  <c r="P7313" i="7"/>
  <c r="P7314" i="7"/>
  <c r="P7315" i="7"/>
  <c r="P7316" i="7"/>
  <c r="P7317" i="7"/>
  <c r="P7318" i="7"/>
  <c r="P7319" i="7"/>
  <c r="P7320" i="7"/>
  <c r="P7321" i="7"/>
  <c r="P7322" i="7"/>
  <c r="P7323" i="7"/>
  <c r="P7324" i="7"/>
  <c r="P7325" i="7"/>
  <c r="P7326" i="7"/>
  <c r="P7327" i="7"/>
  <c r="P7328" i="7"/>
  <c r="P7329" i="7"/>
  <c r="P7330" i="7"/>
  <c r="P7331" i="7"/>
  <c r="P7332" i="7"/>
  <c r="P7333" i="7"/>
  <c r="P7334" i="7"/>
  <c r="P7335" i="7"/>
  <c r="P7336" i="7"/>
  <c r="P7337" i="7"/>
  <c r="P7338" i="7"/>
  <c r="P7339" i="7"/>
  <c r="P7340" i="7"/>
  <c r="P7341" i="7"/>
  <c r="P7342" i="7"/>
  <c r="P7343" i="7"/>
  <c r="P7344" i="7"/>
  <c r="P7345" i="7"/>
  <c r="P7346" i="7"/>
  <c r="P7347" i="7"/>
  <c r="P7348" i="7"/>
  <c r="P7349" i="7"/>
  <c r="P7350" i="7"/>
  <c r="P7351" i="7"/>
  <c r="P7352" i="7"/>
  <c r="P7353" i="7"/>
  <c r="P7354" i="7"/>
  <c r="P7355" i="7"/>
  <c r="P7356" i="7"/>
  <c r="P7357" i="7"/>
  <c r="P7358" i="7"/>
  <c r="P7359" i="7"/>
  <c r="P7360" i="7"/>
  <c r="P7361" i="7"/>
  <c r="P7362" i="7"/>
  <c r="P7363" i="7"/>
  <c r="P7364" i="7"/>
  <c r="P7365" i="7"/>
  <c r="P7366" i="7"/>
  <c r="P7367" i="7"/>
  <c r="P7368" i="7"/>
  <c r="P7369" i="7"/>
  <c r="P7370" i="7"/>
  <c r="P7371" i="7"/>
  <c r="P7372" i="7"/>
  <c r="P7373" i="7"/>
  <c r="P7374" i="7"/>
  <c r="P7375" i="7"/>
  <c r="P7376" i="7"/>
  <c r="P7377" i="7"/>
  <c r="P7378" i="7"/>
  <c r="P7379" i="7"/>
  <c r="P7380" i="7"/>
  <c r="P7381" i="7"/>
  <c r="P7382" i="7"/>
  <c r="P7383" i="7"/>
  <c r="P7384" i="7"/>
  <c r="P7385" i="7"/>
  <c r="P7386" i="7"/>
  <c r="P7387" i="7"/>
  <c r="P7388" i="7"/>
  <c r="P7389" i="7"/>
  <c r="P7390" i="7"/>
  <c r="P7391" i="7"/>
  <c r="P7392" i="7"/>
  <c r="P7393" i="7"/>
  <c r="P7394" i="7"/>
  <c r="P7395" i="7"/>
  <c r="P7396" i="7"/>
  <c r="P7397" i="7"/>
  <c r="P7398" i="7"/>
  <c r="P7399" i="7"/>
  <c r="P7400" i="7"/>
  <c r="P7401" i="7"/>
  <c r="P7402" i="7"/>
  <c r="P7403" i="7"/>
  <c r="P7404" i="7"/>
  <c r="P7405" i="7"/>
  <c r="P7406" i="7"/>
  <c r="P7407" i="7"/>
  <c r="P7408" i="7"/>
  <c r="P7409" i="7"/>
  <c r="P7410" i="7"/>
  <c r="P7411" i="7"/>
  <c r="P7412" i="7"/>
  <c r="P7413" i="7"/>
  <c r="P7414" i="7"/>
  <c r="P7415" i="7"/>
  <c r="P7416" i="7"/>
  <c r="P7417" i="7"/>
  <c r="P7418" i="7"/>
  <c r="P7419" i="7"/>
  <c r="P7420" i="7"/>
  <c r="P7421" i="7"/>
  <c r="P7422" i="7"/>
  <c r="P7423" i="7"/>
  <c r="P7424" i="7"/>
  <c r="P7425" i="7"/>
  <c r="P7426" i="7"/>
  <c r="P7427" i="7"/>
  <c r="P7428" i="7"/>
  <c r="P7429" i="7"/>
  <c r="P7430" i="7"/>
  <c r="P7431" i="7"/>
  <c r="P7432" i="7"/>
  <c r="P7433" i="7"/>
  <c r="P7434" i="7"/>
  <c r="P7435" i="7"/>
  <c r="P7436" i="7"/>
  <c r="P7437" i="7"/>
  <c r="P7438" i="7"/>
  <c r="P7439" i="7"/>
  <c r="P7440" i="7"/>
  <c r="P7441" i="7"/>
  <c r="P7442" i="7"/>
  <c r="P7443" i="7"/>
  <c r="P7444" i="7"/>
  <c r="P7445" i="7"/>
  <c r="P7446" i="7"/>
  <c r="P7447" i="7"/>
  <c r="P7448" i="7"/>
  <c r="P7449" i="7"/>
  <c r="P7450" i="7"/>
  <c r="P7451" i="7"/>
  <c r="P7452" i="7"/>
  <c r="P7453" i="7"/>
  <c r="P7454" i="7"/>
  <c r="P7455" i="7"/>
  <c r="P7456" i="7"/>
  <c r="P7457" i="7"/>
  <c r="P7458" i="7"/>
  <c r="P7459" i="7"/>
  <c r="P7460" i="7"/>
  <c r="P7461" i="7"/>
  <c r="P7462" i="7"/>
  <c r="P7463" i="7"/>
  <c r="P7464" i="7"/>
  <c r="P7465" i="7"/>
  <c r="P7466" i="7"/>
  <c r="P7467" i="7"/>
  <c r="P7468" i="7"/>
  <c r="P7469" i="7"/>
  <c r="P7470" i="7"/>
  <c r="P7471" i="7"/>
  <c r="P7472" i="7"/>
  <c r="P7473" i="7"/>
  <c r="P7474" i="7"/>
  <c r="P7475" i="7"/>
  <c r="P7476" i="7"/>
  <c r="P7477" i="7"/>
  <c r="P7478" i="7"/>
  <c r="P7479" i="7"/>
  <c r="P7480" i="7"/>
  <c r="P7481" i="7"/>
  <c r="P7482" i="7"/>
  <c r="P7483" i="7"/>
  <c r="P7484" i="7"/>
  <c r="P7485" i="7"/>
  <c r="P7486" i="7"/>
  <c r="P7487" i="7"/>
  <c r="P7488" i="7"/>
  <c r="P7489" i="7"/>
  <c r="P7490" i="7"/>
  <c r="P7491" i="7"/>
  <c r="P7492" i="7"/>
  <c r="P7493" i="7"/>
  <c r="P7494" i="7"/>
  <c r="P7495" i="7"/>
  <c r="P7496" i="7"/>
  <c r="P7497" i="7"/>
  <c r="P7498" i="7"/>
  <c r="P7499" i="7"/>
  <c r="P7500" i="7"/>
  <c r="P7501" i="7"/>
  <c r="P7502" i="7"/>
  <c r="P7503" i="7"/>
  <c r="P7504" i="7"/>
  <c r="P7505" i="7"/>
  <c r="P7506" i="7"/>
  <c r="P7507" i="7"/>
  <c r="P7508" i="7"/>
  <c r="P7509" i="7"/>
  <c r="P7510" i="7"/>
  <c r="P7511" i="7"/>
  <c r="P7512" i="7"/>
  <c r="P7513" i="7"/>
  <c r="P7514" i="7"/>
  <c r="P7515" i="7"/>
  <c r="P7516" i="7"/>
  <c r="P7517" i="7"/>
  <c r="P7518" i="7"/>
  <c r="P7519" i="7"/>
  <c r="P7520" i="7"/>
  <c r="P7521" i="7"/>
  <c r="P7522" i="7"/>
  <c r="P7523" i="7"/>
  <c r="P7524" i="7"/>
  <c r="P7525" i="7"/>
  <c r="P7526" i="7"/>
  <c r="P7527" i="7"/>
  <c r="P7528" i="7"/>
  <c r="P7529" i="7"/>
  <c r="P7530" i="7"/>
  <c r="P7531" i="7"/>
  <c r="P7532" i="7"/>
  <c r="P7533" i="7"/>
  <c r="P7534" i="7"/>
  <c r="P7535" i="7"/>
  <c r="P7536" i="7"/>
  <c r="P7537" i="7"/>
  <c r="P7538" i="7"/>
  <c r="P7539" i="7"/>
  <c r="P7540" i="7"/>
  <c r="P7541" i="7"/>
  <c r="P7542" i="7"/>
  <c r="P7543" i="7"/>
  <c r="P7544" i="7"/>
  <c r="P7545" i="7"/>
  <c r="P7546" i="7"/>
  <c r="P7547" i="7"/>
  <c r="P7548" i="7"/>
  <c r="P7549" i="7"/>
  <c r="P7550" i="7"/>
  <c r="P7551" i="7"/>
  <c r="P7552" i="7"/>
  <c r="P7553" i="7"/>
  <c r="P7554" i="7"/>
  <c r="P7555" i="7"/>
  <c r="P7556" i="7"/>
  <c r="P7557" i="7"/>
  <c r="P7558" i="7"/>
  <c r="P7559" i="7"/>
  <c r="P7560" i="7"/>
  <c r="P7561" i="7"/>
  <c r="P7562" i="7"/>
  <c r="P7563" i="7"/>
  <c r="P7564" i="7"/>
  <c r="P7565" i="7"/>
  <c r="P7566" i="7"/>
  <c r="P7567" i="7"/>
  <c r="P7568" i="7"/>
  <c r="P7569" i="7"/>
  <c r="P7570" i="7"/>
  <c r="P7571" i="7"/>
  <c r="P7572" i="7"/>
  <c r="P7573" i="7"/>
  <c r="P7574" i="7"/>
  <c r="P7575" i="7"/>
  <c r="P7576" i="7"/>
  <c r="P7577" i="7"/>
  <c r="P7578" i="7"/>
  <c r="P7579" i="7"/>
  <c r="P7580" i="7"/>
  <c r="P7581" i="7"/>
  <c r="P7582" i="7"/>
  <c r="P7583" i="7"/>
  <c r="P7584" i="7"/>
  <c r="P7585" i="7"/>
  <c r="P7586" i="7"/>
  <c r="P7587" i="7"/>
  <c r="P7588" i="7"/>
  <c r="P7589" i="7"/>
  <c r="P7590" i="7"/>
  <c r="P7591" i="7"/>
  <c r="P7592" i="7"/>
  <c r="P7593" i="7"/>
  <c r="P7594" i="7"/>
  <c r="P7595" i="7"/>
  <c r="P7596" i="7"/>
  <c r="P7597" i="7"/>
  <c r="P7598" i="7"/>
  <c r="P7599" i="7"/>
  <c r="P7600" i="7"/>
  <c r="P7601" i="7"/>
  <c r="P7602" i="7"/>
  <c r="P7603" i="7"/>
  <c r="P7604" i="7"/>
  <c r="P7605" i="7"/>
  <c r="P7606" i="7"/>
  <c r="P7607" i="7"/>
  <c r="P7608" i="7"/>
  <c r="P7609" i="7"/>
  <c r="P7610" i="7"/>
  <c r="P7611" i="7"/>
  <c r="P7612" i="7"/>
  <c r="P7613" i="7"/>
  <c r="P7614" i="7"/>
  <c r="P7615" i="7"/>
  <c r="P7616" i="7"/>
  <c r="P7617" i="7"/>
  <c r="P7618" i="7"/>
  <c r="P7619" i="7"/>
  <c r="P7620" i="7"/>
  <c r="P7621" i="7"/>
  <c r="P7622" i="7"/>
  <c r="P7623" i="7"/>
  <c r="P7624" i="7"/>
  <c r="P7625" i="7"/>
  <c r="P7626" i="7"/>
  <c r="P7627" i="7"/>
  <c r="P7628" i="7"/>
  <c r="P7629" i="7"/>
  <c r="P7630" i="7"/>
  <c r="P7631" i="7"/>
  <c r="P7632" i="7"/>
  <c r="P7633" i="7"/>
  <c r="P7634" i="7"/>
  <c r="P7635" i="7"/>
  <c r="P7636" i="7"/>
  <c r="P7637" i="7"/>
  <c r="P7638" i="7"/>
  <c r="P7639" i="7"/>
  <c r="P7640" i="7"/>
  <c r="P7641" i="7"/>
  <c r="P7642" i="7"/>
  <c r="P7643" i="7"/>
  <c r="P7644" i="7"/>
  <c r="P7645" i="7"/>
  <c r="P7646" i="7"/>
  <c r="P7647" i="7"/>
  <c r="P7648" i="7"/>
  <c r="P7649" i="7"/>
  <c r="P7650" i="7"/>
  <c r="P7651" i="7"/>
  <c r="P7652" i="7"/>
  <c r="P7653" i="7"/>
  <c r="P7654" i="7"/>
  <c r="P7655" i="7"/>
  <c r="P7656" i="7"/>
  <c r="P7657" i="7"/>
  <c r="P7658" i="7"/>
  <c r="P7659" i="7"/>
  <c r="P7660" i="7"/>
  <c r="P7661" i="7"/>
  <c r="P7662" i="7"/>
  <c r="P7663" i="7"/>
  <c r="P7664" i="7"/>
  <c r="P7665" i="7"/>
  <c r="P7666" i="7"/>
  <c r="P7667" i="7"/>
  <c r="P7668" i="7"/>
  <c r="P7669" i="7"/>
  <c r="P7670" i="7"/>
  <c r="P7671" i="7"/>
  <c r="P7672" i="7"/>
  <c r="P7673" i="7"/>
  <c r="P7674" i="7"/>
  <c r="P7675" i="7"/>
  <c r="P7676" i="7"/>
  <c r="P7677" i="7"/>
  <c r="P7678" i="7"/>
  <c r="P7679" i="7"/>
  <c r="P7680" i="7"/>
  <c r="P7681" i="7"/>
  <c r="P7682" i="7"/>
  <c r="P7683" i="7"/>
  <c r="P7684" i="7"/>
  <c r="P7685" i="7"/>
  <c r="P7686" i="7"/>
  <c r="P7687" i="7"/>
  <c r="P7688" i="7"/>
  <c r="P7689" i="7"/>
  <c r="P7690" i="7"/>
  <c r="P7691" i="7"/>
  <c r="P7692" i="7"/>
  <c r="P7693" i="7"/>
  <c r="P7694" i="7"/>
  <c r="P7695" i="7"/>
  <c r="P7696" i="7"/>
  <c r="P7697" i="7"/>
  <c r="P7698" i="7"/>
  <c r="P7699" i="7"/>
  <c r="P7700" i="7"/>
  <c r="P7701" i="7"/>
  <c r="P7702" i="7"/>
  <c r="P7703" i="7"/>
  <c r="P7704" i="7"/>
  <c r="P7705" i="7"/>
  <c r="P7706" i="7"/>
  <c r="P7707" i="7"/>
  <c r="P7708" i="7"/>
  <c r="P7709" i="7"/>
  <c r="P7710" i="7"/>
  <c r="P7711" i="7"/>
  <c r="P7712" i="7"/>
  <c r="P7713" i="7"/>
  <c r="P7714" i="7"/>
  <c r="P7715" i="7"/>
  <c r="P7716" i="7"/>
  <c r="P7717" i="7"/>
  <c r="P7718" i="7"/>
  <c r="P7719" i="7"/>
  <c r="P7720" i="7"/>
  <c r="P7721" i="7"/>
  <c r="P7722" i="7"/>
  <c r="P7723" i="7"/>
  <c r="P7724" i="7"/>
  <c r="P7725" i="7"/>
  <c r="P7726" i="7"/>
  <c r="P7727" i="7"/>
  <c r="P7728" i="7"/>
  <c r="P7729" i="7"/>
  <c r="P7730" i="7"/>
  <c r="P7731" i="7"/>
  <c r="P7732" i="7"/>
  <c r="P7733" i="7"/>
  <c r="P7734" i="7"/>
  <c r="P7735" i="7"/>
  <c r="P7736" i="7"/>
  <c r="P7737" i="7"/>
  <c r="P7738" i="7"/>
  <c r="P7739" i="7"/>
  <c r="P7740" i="7"/>
  <c r="P7741" i="7"/>
  <c r="P7742" i="7"/>
  <c r="P7743" i="7"/>
  <c r="P7744" i="7"/>
  <c r="P7745" i="7"/>
  <c r="P7746" i="7"/>
  <c r="P7747" i="7"/>
  <c r="P7748" i="7"/>
  <c r="P7749" i="7"/>
  <c r="P7750" i="7"/>
  <c r="P7751" i="7"/>
  <c r="P7752" i="7"/>
  <c r="P7753" i="7"/>
  <c r="P7754" i="7"/>
  <c r="P7755" i="7"/>
  <c r="P7756" i="7"/>
  <c r="P7757" i="7"/>
  <c r="P7758" i="7"/>
  <c r="P7759" i="7"/>
  <c r="P7760" i="7"/>
  <c r="P7761" i="7"/>
  <c r="P7762" i="7"/>
  <c r="P7763" i="7"/>
  <c r="P7764" i="7"/>
  <c r="P7765" i="7"/>
  <c r="P7766" i="7"/>
  <c r="P7767" i="7"/>
  <c r="P7768" i="7"/>
  <c r="P7769" i="7"/>
  <c r="P7770" i="7"/>
  <c r="P7771" i="7"/>
  <c r="P7772" i="7"/>
  <c r="P7773" i="7"/>
  <c r="P7774" i="7"/>
  <c r="P7775" i="7"/>
  <c r="P7776" i="7"/>
  <c r="P7777" i="7"/>
  <c r="P7778" i="7"/>
  <c r="P7779" i="7"/>
  <c r="P7780" i="7"/>
  <c r="P7781" i="7"/>
  <c r="P7782" i="7"/>
  <c r="P7783" i="7"/>
  <c r="P7784" i="7"/>
  <c r="P7785" i="7"/>
  <c r="P7786" i="7"/>
  <c r="P7787" i="7"/>
  <c r="P7788" i="7"/>
  <c r="P7789" i="7"/>
  <c r="P7790" i="7"/>
  <c r="P7791" i="7"/>
  <c r="P7792" i="7"/>
  <c r="P7793" i="7"/>
  <c r="P7794" i="7"/>
  <c r="P7795" i="7"/>
  <c r="P7796" i="7"/>
  <c r="P7797" i="7"/>
  <c r="P7798" i="7"/>
  <c r="P7799" i="7"/>
  <c r="P7800" i="7"/>
  <c r="P7801" i="7"/>
  <c r="P7802" i="7"/>
  <c r="P7803" i="7"/>
  <c r="P7804" i="7"/>
  <c r="P7805" i="7"/>
  <c r="P7806" i="7"/>
  <c r="P7807" i="7"/>
  <c r="P7808" i="7"/>
  <c r="P7809" i="7"/>
  <c r="P7810" i="7"/>
  <c r="P7811" i="7"/>
  <c r="P7812" i="7"/>
  <c r="P7813" i="7"/>
  <c r="P7814" i="7"/>
  <c r="P7815" i="7"/>
  <c r="P7816" i="7"/>
  <c r="P7817" i="7"/>
  <c r="P7818" i="7"/>
  <c r="P7819" i="7"/>
  <c r="P7820" i="7"/>
  <c r="P7821" i="7"/>
  <c r="P7822" i="7"/>
  <c r="P7823" i="7"/>
  <c r="P7824" i="7"/>
  <c r="P7825" i="7"/>
  <c r="P7826" i="7"/>
  <c r="P7827" i="7"/>
  <c r="P7828" i="7"/>
  <c r="P7829" i="7"/>
  <c r="P7830" i="7"/>
  <c r="P7831" i="7"/>
  <c r="P7832" i="7"/>
  <c r="P7833" i="7"/>
  <c r="P7834" i="7"/>
  <c r="P7835" i="7"/>
  <c r="P7836" i="7"/>
  <c r="P7837" i="7"/>
  <c r="P7838" i="7"/>
  <c r="P7839" i="7"/>
  <c r="P7840" i="7"/>
  <c r="P7841" i="7"/>
  <c r="P7842" i="7"/>
  <c r="P7843" i="7"/>
  <c r="P7844" i="7"/>
  <c r="P7845" i="7"/>
  <c r="P7846" i="7"/>
  <c r="P7847" i="7"/>
  <c r="P7848" i="7"/>
  <c r="P7849" i="7"/>
  <c r="P7850" i="7"/>
  <c r="P7851" i="7"/>
  <c r="P7852" i="7"/>
  <c r="P7853" i="7"/>
  <c r="P7854" i="7"/>
  <c r="P7855" i="7"/>
  <c r="P7856" i="7"/>
  <c r="P7857" i="7"/>
  <c r="P7858" i="7"/>
  <c r="P7859" i="7"/>
  <c r="P7860" i="7"/>
  <c r="P7861" i="7"/>
  <c r="P7862" i="7"/>
  <c r="P7863" i="7"/>
  <c r="P7864" i="7"/>
  <c r="P7865" i="7"/>
  <c r="P7866" i="7"/>
  <c r="P7867" i="7"/>
  <c r="P7868" i="7"/>
  <c r="P7869" i="7"/>
  <c r="P7870" i="7"/>
  <c r="P7871" i="7"/>
  <c r="P7872" i="7"/>
  <c r="P7873" i="7"/>
  <c r="P7874" i="7"/>
  <c r="P7875" i="7"/>
  <c r="P7876" i="7"/>
  <c r="P7877" i="7"/>
  <c r="P7878" i="7"/>
  <c r="P7879" i="7"/>
  <c r="P7880" i="7"/>
  <c r="P7881" i="7"/>
  <c r="P7882" i="7"/>
  <c r="P7883" i="7"/>
  <c r="P7884" i="7"/>
  <c r="P7885" i="7"/>
  <c r="P7886" i="7"/>
  <c r="P7887" i="7"/>
  <c r="P7888" i="7"/>
  <c r="P7889" i="7"/>
  <c r="P7890" i="7"/>
  <c r="P7891" i="7"/>
  <c r="P7892" i="7"/>
  <c r="P7893" i="7"/>
  <c r="P7894" i="7"/>
  <c r="P7895" i="7"/>
  <c r="P7896" i="7"/>
  <c r="P7897" i="7"/>
  <c r="P7898" i="7"/>
  <c r="P7899" i="7"/>
  <c r="P7900" i="7"/>
  <c r="P7901" i="7"/>
  <c r="P7902" i="7"/>
  <c r="P7903" i="7"/>
  <c r="P7904" i="7"/>
  <c r="P7905" i="7"/>
  <c r="P7906" i="7"/>
  <c r="P7907" i="7"/>
  <c r="P7908" i="7"/>
  <c r="P7909" i="7"/>
  <c r="P7910" i="7"/>
  <c r="P7911" i="7"/>
  <c r="P7912" i="7"/>
  <c r="P7913" i="7"/>
  <c r="P7914" i="7"/>
  <c r="P7915" i="7"/>
  <c r="P7916" i="7"/>
  <c r="P7917" i="7"/>
  <c r="P7918" i="7"/>
  <c r="P7919" i="7"/>
  <c r="P7920" i="7"/>
  <c r="P7921" i="7"/>
  <c r="P7922" i="7"/>
  <c r="P7923" i="7"/>
  <c r="P7924" i="7"/>
  <c r="P7925" i="7"/>
  <c r="P7926" i="7"/>
  <c r="P7927" i="7"/>
  <c r="P7928" i="7"/>
  <c r="P7929" i="7"/>
  <c r="P7930" i="7"/>
  <c r="P7931" i="7"/>
  <c r="P7932" i="7"/>
  <c r="P7933" i="7"/>
  <c r="P7934" i="7"/>
  <c r="P7935" i="7"/>
  <c r="P7936" i="7"/>
  <c r="P7937" i="7"/>
  <c r="P7938" i="7"/>
  <c r="P7939" i="7"/>
  <c r="P7940" i="7"/>
  <c r="P7941" i="7"/>
  <c r="P7942" i="7"/>
  <c r="P7943" i="7"/>
  <c r="P7944" i="7"/>
  <c r="P7945" i="7"/>
  <c r="P7946" i="7"/>
  <c r="P7947" i="7"/>
  <c r="P7948" i="7"/>
  <c r="P7949" i="7"/>
  <c r="P7950" i="7"/>
  <c r="P7951" i="7"/>
  <c r="P7952" i="7"/>
  <c r="P7953" i="7"/>
  <c r="P7954" i="7"/>
  <c r="P7955" i="7"/>
  <c r="P7956" i="7"/>
  <c r="P7957" i="7"/>
  <c r="P7958" i="7"/>
  <c r="P7959" i="7"/>
  <c r="P7960" i="7"/>
  <c r="P7961" i="7"/>
  <c r="P7962" i="7"/>
  <c r="P7963" i="7"/>
  <c r="P7964" i="7"/>
  <c r="P7965" i="7"/>
  <c r="P7966" i="7"/>
  <c r="P7967" i="7"/>
  <c r="P7968" i="7"/>
  <c r="P7969" i="7"/>
  <c r="P7970" i="7"/>
  <c r="P7971" i="7"/>
  <c r="P7972" i="7"/>
  <c r="P7973" i="7"/>
  <c r="P7974" i="7"/>
  <c r="P7975" i="7"/>
  <c r="P7976" i="7"/>
  <c r="P7977" i="7"/>
  <c r="P7978" i="7"/>
  <c r="P7979" i="7"/>
  <c r="P7980" i="7"/>
  <c r="P7981" i="7"/>
  <c r="P7982" i="7"/>
  <c r="P7983" i="7"/>
  <c r="P7984" i="7"/>
  <c r="P7985" i="7"/>
  <c r="P7986" i="7"/>
  <c r="P7987" i="7"/>
  <c r="P7988" i="7"/>
  <c r="P7989" i="7"/>
  <c r="P7990" i="7"/>
  <c r="P7991" i="7"/>
  <c r="P7992" i="7"/>
  <c r="P7993" i="7"/>
  <c r="P7994" i="7"/>
  <c r="P7995" i="7"/>
  <c r="P7996" i="7"/>
  <c r="P7997" i="7"/>
  <c r="P7998" i="7"/>
  <c r="P7999" i="7"/>
  <c r="P8000" i="7"/>
  <c r="P8001" i="7"/>
  <c r="P8002" i="7"/>
  <c r="P8003" i="7"/>
  <c r="P8004" i="7"/>
  <c r="P8005" i="7"/>
  <c r="P8006" i="7"/>
  <c r="P8007" i="7"/>
  <c r="P8008" i="7"/>
  <c r="P8009" i="7"/>
  <c r="P8010" i="7"/>
  <c r="P8011" i="7"/>
  <c r="P8012" i="7"/>
  <c r="P8013" i="7"/>
  <c r="P8014" i="7"/>
  <c r="P8015" i="7"/>
  <c r="P8016" i="7"/>
  <c r="P8017" i="7"/>
  <c r="P8018" i="7"/>
  <c r="P8019" i="7"/>
  <c r="P8020" i="7"/>
  <c r="P8021" i="7"/>
  <c r="P8022" i="7"/>
  <c r="P8023" i="7"/>
  <c r="P8024" i="7"/>
  <c r="P8025" i="7"/>
  <c r="P8026" i="7"/>
  <c r="P8027" i="7"/>
  <c r="P8028" i="7"/>
  <c r="P8029" i="7"/>
  <c r="P8030" i="7"/>
  <c r="P8031" i="7"/>
  <c r="P8032" i="7"/>
  <c r="P8033" i="7"/>
  <c r="P8034" i="7"/>
  <c r="P8035" i="7"/>
  <c r="P8036" i="7"/>
  <c r="P8037" i="7"/>
  <c r="P8038" i="7"/>
  <c r="P8039" i="7"/>
  <c r="P8040" i="7"/>
  <c r="P8041" i="7"/>
  <c r="P8042" i="7"/>
  <c r="P8043" i="7"/>
  <c r="P8044" i="7"/>
  <c r="P8045" i="7"/>
  <c r="P8046" i="7"/>
  <c r="P8047" i="7"/>
  <c r="P8048" i="7"/>
  <c r="P8049" i="7"/>
  <c r="P8050" i="7"/>
  <c r="P8051" i="7"/>
  <c r="P8052" i="7"/>
  <c r="P8053" i="7"/>
  <c r="P8054" i="7"/>
  <c r="P8055" i="7"/>
  <c r="P8056" i="7"/>
  <c r="P8057" i="7"/>
  <c r="P8058" i="7"/>
  <c r="P8059" i="7"/>
  <c r="P8060" i="7"/>
  <c r="P8061" i="7"/>
  <c r="P8062" i="7"/>
  <c r="P8063" i="7"/>
  <c r="P8064" i="7"/>
  <c r="P8065" i="7"/>
  <c r="P8066" i="7"/>
  <c r="P8067" i="7"/>
  <c r="P8068" i="7"/>
  <c r="P8069" i="7"/>
  <c r="P8070" i="7"/>
  <c r="P8071" i="7"/>
  <c r="P8072" i="7"/>
  <c r="P8073" i="7"/>
  <c r="P8074" i="7"/>
  <c r="P8075" i="7"/>
  <c r="P8076" i="7"/>
  <c r="P8077" i="7"/>
  <c r="P8078" i="7"/>
  <c r="P8079" i="7"/>
  <c r="P8080" i="7"/>
  <c r="P8081" i="7"/>
  <c r="P8082" i="7"/>
  <c r="P8083" i="7"/>
  <c r="P8084" i="7"/>
  <c r="P8085" i="7"/>
  <c r="P8086" i="7"/>
  <c r="P8087" i="7"/>
  <c r="P8088" i="7"/>
  <c r="P8089" i="7"/>
  <c r="P8090" i="7"/>
  <c r="P8091" i="7"/>
  <c r="P8092" i="7"/>
  <c r="P8093" i="7"/>
  <c r="P8094" i="7"/>
  <c r="P8095" i="7"/>
  <c r="P8096" i="7"/>
  <c r="P8097" i="7"/>
  <c r="P8098" i="7"/>
  <c r="P8099" i="7"/>
  <c r="P8100" i="7"/>
  <c r="P8101" i="7"/>
  <c r="P8102" i="7"/>
  <c r="P8103" i="7"/>
  <c r="P8104" i="7"/>
  <c r="P8105" i="7"/>
  <c r="P8106" i="7"/>
  <c r="P8107" i="7"/>
  <c r="P8108" i="7"/>
  <c r="P8109" i="7"/>
  <c r="P8110" i="7"/>
  <c r="P8111" i="7"/>
  <c r="P8112" i="7"/>
  <c r="P8113" i="7"/>
  <c r="P8114" i="7"/>
  <c r="P8115" i="7"/>
  <c r="P8116" i="7"/>
  <c r="P8117" i="7"/>
  <c r="P8118" i="7"/>
  <c r="P8119" i="7"/>
  <c r="P8120" i="7"/>
  <c r="P8121" i="7"/>
  <c r="P8122" i="7"/>
  <c r="P8123" i="7"/>
  <c r="P8124" i="7"/>
  <c r="P8125" i="7"/>
  <c r="P8126" i="7"/>
  <c r="P8127" i="7"/>
  <c r="P8128" i="7"/>
  <c r="P8129" i="7"/>
  <c r="P8130" i="7"/>
  <c r="P8131" i="7"/>
  <c r="P8132" i="7"/>
  <c r="P8133" i="7"/>
  <c r="P8134" i="7"/>
  <c r="P8135" i="7"/>
  <c r="P8136" i="7"/>
  <c r="P8137" i="7"/>
  <c r="P8138" i="7"/>
  <c r="P8139" i="7"/>
  <c r="P8140" i="7"/>
  <c r="P8141" i="7"/>
  <c r="P8142" i="7"/>
  <c r="P8143" i="7"/>
  <c r="P8144" i="7"/>
  <c r="P8145" i="7"/>
  <c r="P8146" i="7"/>
  <c r="P8147" i="7"/>
  <c r="P8148" i="7"/>
  <c r="P8149" i="7"/>
  <c r="P8150" i="7"/>
  <c r="P8151" i="7"/>
  <c r="P8152" i="7"/>
  <c r="P8153" i="7"/>
  <c r="P8154" i="7"/>
  <c r="P8155" i="7"/>
  <c r="P8156" i="7"/>
  <c r="P8157" i="7"/>
  <c r="P8158" i="7"/>
  <c r="P8159" i="7"/>
  <c r="P8160" i="7"/>
  <c r="P8161" i="7"/>
  <c r="P8162" i="7"/>
  <c r="P8163" i="7"/>
  <c r="P8164" i="7"/>
  <c r="P8165" i="7"/>
  <c r="P8166" i="7"/>
  <c r="P8167" i="7"/>
  <c r="P8168" i="7"/>
  <c r="P8169" i="7"/>
  <c r="P8170" i="7"/>
  <c r="P8171" i="7"/>
  <c r="P8172" i="7"/>
  <c r="P8173" i="7"/>
  <c r="P8174" i="7"/>
  <c r="P8175" i="7"/>
  <c r="P8176" i="7"/>
  <c r="P8177" i="7"/>
  <c r="P8178" i="7"/>
  <c r="P8179" i="7"/>
  <c r="P8180" i="7"/>
  <c r="P8181" i="7"/>
  <c r="P8182" i="7"/>
  <c r="P8183" i="7"/>
  <c r="P8184" i="7"/>
  <c r="P8185" i="7"/>
  <c r="P8186" i="7"/>
  <c r="P8187" i="7"/>
  <c r="P8188" i="7"/>
  <c r="P8189" i="7"/>
  <c r="P8190" i="7"/>
  <c r="P8191" i="7"/>
  <c r="P8192" i="7"/>
  <c r="P8193" i="7"/>
  <c r="P8194" i="7"/>
  <c r="P8195" i="7"/>
  <c r="P8196" i="7"/>
  <c r="P8197" i="7"/>
  <c r="P8198" i="7"/>
  <c r="P8199" i="7"/>
  <c r="P8200" i="7"/>
  <c r="P8201" i="7"/>
  <c r="P8202" i="7"/>
  <c r="P8203" i="7"/>
  <c r="P8204" i="7"/>
  <c r="P8205" i="7"/>
  <c r="P8206" i="7"/>
  <c r="P8207" i="7"/>
  <c r="P8208" i="7"/>
  <c r="P8209" i="7"/>
  <c r="P8210" i="7"/>
  <c r="P8211" i="7"/>
  <c r="P8212" i="7"/>
  <c r="P8213" i="7"/>
  <c r="P8214" i="7"/>
  <c r="P8215" i="7"/>
  <c r="P8216" i="7"/>
  <c r="P8217" i="7"/>
  <c r="P8218" i="7"/>
  <c r="P8219" i="7"/>
  <c r="P8220" i="7"/>
  <c r="P8221" i="7"/>
  <c r="P8222" i="7"/>
  <c r="P8223" i="7"/>
  <c r="P8224" i="7"/>
  <c r="P8225" i="7"/>
  <c r="P8226" i="7"/>
  <c r="P8227" i="7"/>
  <c r="P8228" i="7"/>
  <c r="P8229" i="7"/>
  <c r="P8230" i="7"/>
  <c r="P8231" i="7"/>
  <c r="P8232" i="7"/>
  <c r="P8233" i="7"/>
  <c r="P8234" i="7"/>
  <c r="P8235" i="7"/>
  <c r="P8236" i="7"/>
  <c r="P8237" i="7"/>
  <c r="P8238" i="7"/>
  <c r="P8239" i="7"/>
  <c r="P8240" i="7"/>
  <c r="P8241" i="7"/>
  <c r="P8242" i="7"/>
  <c r="P8243" i="7"/>
  <c r="P8244" i="7"/>
  <c r="P8245" i="7"/>
  <c r="P8246" i="7"/>
  <c r="P8247" i="7"/>
  <c r="P8248" i="7"/>
  <c r="P8249" i="7"/>
  <c r="P8250" i="7"/>
  <c r="P8251" i="7"/>
  <c r="P8252" i="7"/>
  <c r="P8253" i="7"/>
  <c r="P8254" i="7"/>
  <c r="P8255" i="7"/>
  <c r="P8256" i="7"/>
  <c r="P8257" i="7"/>
  <c r="P8258" i="7"/>
  <c r="P8259" i="7"/>
  <c r="P8260" i="7"/>
  <c r="P8261" i="7"/>
  <c r="P8262" i="7"/>
  <c r="P8263" i="7"/>
  <c r="P8264" i="7"/>
  <c r="P8265" i="7"/>
  <c r="P8266" i="7"/>
  <c r="P8267" i="7"/>
  <c r="P8268" i="7"/>
  <c r="P8269" i="7"/>
  <c r="P8270" i="7"/>
  <c r="P8271" i="7"/>
  <c r="P8272" i="7"/>
  <c r="P8273" i="7"/>
  <c r="P8274" i="7"/>
  <c r="P8275" i="7"/>
  <c r="P8276" i="7"/>
  <c r="P8277" i="7"/>
  <c r="P8278" i="7"/>
  <c r="P8279" i="7"/>
  <c r="P8280" i="7"/>
  <c r="P8281" i="7"/>
  <c r="P8282" i="7"/>
  <c r="P8283" i="7"/>
  <c r="P8284" i="7"/>
  <c r="P8285" i="7"/>
  <c r="P8286" i="7"/>
  <c r="P8287" i="7"/>
  <c r="P8288" i="7"/>
  <c r="P8289" i="7"/>
  <c r="P8290" i="7"/>
  <c r="P8291" i="7"/>
  <c r="P8292" i="7"/>
  <c r="P8293" i="7"/>
  <c r="P8294" i="7"/>
  <c r="P8295" i="7"/>
  <c r="P8296" i="7"/>
  <c r="P8297" i="7"/>
  <c r="P8298" i="7"/>
  <c r="P8299" i="7"/>
  <c r="P8300" i="7"/>
  <c r="P8301" i="7"/>
  <c r="P8302" i="7"/>
  <c r="P8303" i="7"/>
  <c r="P8304" i="7"/>
  <c r="P8305" i="7"/>
  <c r="P8306" i="7"/>
  <c r="P8307" i="7"/>
  <c r="P8308" i="7"/>
  <c r="P8309" i="7"/>
  <c r="P8310" i="7"/>
  <c r="P8311" i="7"/>
  <c r="P8312" i="7"/>
  <c r="P8313" i="7"/>
  <c r="P8314" i="7"/>
  <c r="P8315" i="7"/>
  <c r="P8316" i="7"/>
  <c r="P8317" i="7"/>
  <c r="P8318" i="7"/>
  <c r="P8319" i="7"/>
  <c r="P8320" i="7"/>
  <c r="P8321" i="7"/>
  <c r="P8322" i="7"/>
  <c r="P8323" i="7"/>
  <c r="P8324" i="7"/>
  <c r="P8325" i="7"/>
  <c r="P8326" i="7"/>
  <c r="P8327" i="7"/>
  <c r="P8328" i="7"/>
  <c r="P8329" i="7"/>
  <c r="P8330" i="7"/>
  <c r="P8331" i="7"/>
  <c r="P8332" i="7"/>
  <c r="P8333" i="7"/>
  <c r="P8334" i="7"/>
  <c r="P8335" i="7"/>
  <c r="P8336" i="7"/>
  <c r="P8337" i="7"/>
  <c r="P8338" i="7"/>
  <c r="P8339" i="7"/>
  <c r="P8340" i="7"/>
  <c r="P8341" i="7"/>
  <c r="P8342" i="7"/>
  <c r="P8343" i="7"/>
  <c r="P8344" i="7"/>
  <c r="P8345" i="7"/>
  <c r="P8346" i="7"/>
  <c r="P8347" i="7"/>
  <c r="P8348" i="7"/>
  <c r="P8349" i="7"/>
  <c r="P8350" i="7"/>
  <c r="P8351" i="7"/>
  <c r="P8352" i="7"/>
  <c r="P8353" i="7"/>
  <c r="P8354" i="7"/>
  <c r="P8355" i="7"/>
  <c r="P8356" i="7"/>
  <c r="P8357" i="7"/>
  <c r="P8358" i="7"/>
  <c r="P8359" i="7"/>
  <c r="P8360" i="7"/>
  <c r="P8361" i="7"/>
  <c r="P8362" i="7"/>
  <c r="P8363" i="7"/>
  <c r="P8364" i="7"/>
  <c r="P8365" i="7"/>
  <c r="P8366" i="7"/>
  <c r="P8367" i="7"/>
  <c r="P8368" i="7"/>
  <c r="P8369" i="7"/>
  <c r="P8370" i="7"/>
  <c r="P8371" i="7"/>
  <c r="P8372" i="7"/>
  <c r="P8373" i="7"/>
  <c r="P8374" i="7"/>
  <c r="P8375" i="7"/>
  <c r="P8376" i="7"/>
  <c r="P8377" i="7"/>
  <c r="P8378" i="7"/>
  <c r="P8379" i="7"/>
  <c r="P8380" i="7"/>
  <c r="P8381" i="7"/>
  <c r="P8382" i="7"/>
  <c r="P8383" i="7"/>
  <c r="P8384" i="7"/>
  <c r="P8385" i="7"/>
  <c r="P8386" i="7"/>
  <c r="P8387" i="7"/>
  <c r="P8388" i="7"/>
  <c r="P8389" i="7"/>
  <c r="P8390" i="7"/>
  <c r="P8391" i="7"/>
  <c r="P8392" i="7"/>
  <c r="P8393" i="7"/>
  <c r="P8394" i="7"/>
  <c r="P8395" i="7"/>
  <c r="P8396" i="7"/>
  <c r="P8397" i="7"/>
  <c r="P8398" i="7"/>
  <c r="P8399" i="7"/>
  <c r="P8400" i="7"/>
  <c r="P8401" i="7"/>
  <c r="P8402" i="7"/>
  <c r="P8403" i="7"/>
  <c r="P8404" i="7"/>
  <c r="P8405" i="7"/>
  <c r="P8406" i="7"/>
  <c r="P8407" i="7"/>
  <c r="P8408" i="7"/>
  <c r="P8409" i="7"/>
  <c r="P8410" i="7"/>
  <c r="P8411" i="7"/>
  <c r="P8412" i="7"/>
  <c r="P8413" i="7"/>
  <c r="P8414" i="7"/>
  <c r="P8415" i="7"/>
  <c r="P8416" i="7"/>
  <c r="P8417" i="7"/>
  <c r="P8418" i="7"/>
  <c r="P8419" i="7"/>
  <c r="P8420" i="7"/>
  <c r="P8421" i="7"/>
  <c r="P8422" i="7"/>
  <c r="P8423" i="7"/>
  <c r="P8424" i="7"/>
  <c r="P8425" i="7"/>
  <c r="P8426" i="7"/>
  <c r="P8427" i="7"/>
  <c r="P8428" i="7"/>
  <c r="P8429" i="7"/>
  <c r="P8430" i="7"/>
  <c r="P8431" i="7"/>
  <c r="P8432" i="7"/>
  <c r="P8433" i="7"/>
  <c r="P8434" i="7"/>
  <c r="P8435" i="7"/>
  <c r="P8436" i="7"/>
  <c r="P8437" i="7"/>
  <c r="P8438" i="7"/>
  <c r="P8439" i="7"/>
  <c r="P8440" i="7"/>
  <c r="P8441" i="7"/>
  <c r="P8442" i="7"/>
  <c r="P8443" i="7"/>
  <c r="P8444" i="7"/>
  <c r="P8445" i="7"/>
  <c r="P8446" i="7"/>
  <c r="P8447" i="7"/>
  <c r="P8448" i="7"/>
  <c r="P8449" i="7"/>
  <c r="P8450" i="7"/>
  <c r="P8451" i="7"/>
  <c r="P8452" i="7"/>
  <c r="P8453" i="7"/>
  <c r="P8454" i="7"/>
  <c r="P8455" i="7"/>
  <c r="P8456" i="7"/>
  <c r="P8457" i="7"/>
  <c r="P8458" i="7"/>
  <c r="P8459" i="7"/>
  <c r="P8460" i="7"/>
  <c r="P8461" i="7"/>
  <c r="P8462" i="7"/>
  <c r="P8463" i="7"/>
  <c r="P8464" i="7"/>
  <c r="P8465" i="7"/>
  <c r="P8466" i="7"/>
  <c r="P8467" i="7"/>
  <c r="P8468" i="7"/>
  <c r="P8469" i="7"/>
  <c r="P8470" i="7"/>
  <c r="P8471" i="7"/>
  <c r="P8472" i="7"/>
  <c r="P8473" i="7"/>
  <c r="P8474" i="7"/>
  <c r="P8475" i="7"/>
  <c r="P8476" i="7"/>
  <c r="P8477" i="7"/>
  <c r="P8478" i="7"/>
  <c r="P8479" i="7"/>
  <c r="P8480" i="7"/>
  <c r="P8481" i="7"/>
  <c r="P8482" i="7"/>
  <c r="P8483" i="7"/>
  <c r="P8484" i="7"/>
  <c r="P8485" i="7"/>
  <c r="P8486" i="7"/>
  <c r="P8487" i="7"/>
  <c r="P8488" i="7"/>
  <c r="P8489" i="7"/>
  <c r="P8490" i="7"/>
  <c r="P8491" i="7"/>
  <c r="P8492" i="7"/>
  <c r="P8493" i="7"/>
  <c r="P8494" i="7"/>
  <c r="P8495" i="7"/>
  <c r="P8496" i="7"/>
  <c r="P8497" i="7"/>
  <c r="P8498" i="7"/>
  <c r="P8499" i="7"/>
  <c r="P8500" i="7"/>
  <c r="P8501" i="7"/>
  <c r="P8502" i="7"/>
  <c r="P8503" i="7"/>
  <c r="P8504" i="7"/>
  <c r="P8505" i="7"/>
  <c r="P8506" i="7"/>
  <c r="P8507" i="7"/>
  <c r="P8508" i="7"/>
  <c r="P8509" i="7"/>
  <c r="P8510" i="7"/>
  <c r="P8511" i="7"/>
  <c r="P8512" i="7"/>
  <c r="P8513" i="7"/>
  <c r="P8514" i="7"/>
  <c r="P8515" i="7"/>
  <c r="P8516" i="7"/>
  <c r="P8517" i="7"/>
  <c r="P8518" i="7"/>
  <c r="P8519" i="7"/>
  <c r="P8520" i="7"/>
  <c r="P8521" i="7"/>
  <c r="P8522" i="7"/>
  <c r="P8523" i="7"/>
  <c r="P8524" i="7"/>
  <c r="P8525" i="7"/>
  <c r="P8526" i="7"/>
  <c r="P8527" i="7"/>
  <c r="P8528" i="7"/>
  <c r="P8529" i="7"/>
  <c r="P8530" i="7"/>
  <c r="P8531" i="7"/>
  <c r="P8532" i="7"/>
  <c r="P8533" i="7"/>
  <c r="P8534" i="7"/>
  <c r="P8535" i="7"/>
  <c r="P8536" i="7"/>
  <c r="P8537" i="7"/>
  <c r="P8538" i="7"/>
  <c r="P8539" i="7"/>
  <c r="P8540" i="7"/>
  <c r="P8541" i="7"/>
  <c r="P8542" i="7"/>
  <c r="P8543" i="7"/>
  <c r="P8544" i="7"/>
  <c r="P8545" i="7"/>
  <c r="P8546" i="7"/>
  <c r="P8547" i="7"/>
  <c r="P8548" i="7"/>
  <c r="P8549" i="7"/>
  <c r="P8550" i="7"/>
  <c r="P8551" i="7"/>
  <c r="P8552" i="7"/>
  <c r="P8553" i="7"/>
  <c r="P8554" i="7"/>
  <c r="P8555" i="7"/>
  <c r="P8556" i="7"/>
  <c r="P8557" i="7"/>
  <c r="P8558" i="7"/>
  <c r="P8559" i="7"/>
  <c r="P8560" i="7"/>
  <c r="P8561" i="7"/>
  <c r="P8562" i="7"/>
  <c r="P8563" i="7"/>
  <c r="P8564" i="7"/>
  <c r="P8565" i="7"/>
  <c r="P8566" i="7"/>
  <c r="P8567" i="7"/>
  <c r="P8568" i="7"/>
  <c r="P8569" i="7"/>
  <c r="P8570" i="7"/>
  <c r="P8571" i="7"/>
  <c r="P8572" i="7"/>
  <c r="P8573" i="7"/>
  <c r="P8574" i="7"/>
  <c r="P8575" i="7"/>
  <c r="P8576" i="7"/>
  <c r="P8577" i="7"/>
  <c r="P8578" i="7"/>
  <c r="P8579" i="7"/>
  <c r="P8580" i="7"/>
  <c r="P8581" i="7"/>
  <c r="P8582" i="7"/>
  <c r="P8583" i="7"/>
  <c r="P8584" i="7"/>
  <c r="P8585" i="7"/>
  <c r="P8586" i="7"/>
  <c r="P8587" i="7"/>
  <c r="P8588" i="7"/>
  <c r="P8589" i="7"/>
  <c r="P8590" i="7"/>
  <c r="P8591" i="7"/>
  <c r="P8592" i="7"/>
  <c r="P8593" i="7"/>
  <c r="P8594" i="7"/>
  <c r="P8595" i="7"/>
  <c r="P8596" i="7"/>
  <c r="P8597" i="7"/>
  <c r="P8598" i="7"/>
  <c r="P8599" i="7"/>
  <c r="P8600" i="7"/>
  <c r="P8601" i="7"/>
  <c r="P8602" i="7"/>
  <c r="P8603" i="7"/>
  <c r="P8604" i="7"/>
  <c r="P8605" i="7"/>
  <c r="P8606" i="7"/>
  <c r="P8607" i="7"/>
  <c r="P8608" i="7"/>
  <c r="P8609" i="7"/>
  <c r="P8610" i="7"/>
  <c r="P8611" i="7"/>
  <c r="P8612" i="7"/>
  <c r="P8613" i="7"/>
  <c r="P8614" i="7"/>
  <c r="P8615" i="7"/>
  <c r="P8616" i="7"/>
  <c r="P8617" i="7"/>
  <c r="P8618" i="7"/>
  <c r="P8619" i="7"/>
  <c r="P8620" i="7"/>
  <c r="P8621" i="7"/>
  <c r="P8622" i="7"/>
  <c r="P8623" i="7"/>
  <c r="P8624" i="7"/>
  <c r="P8625" i="7"/>
  <c r="P8626" i="7"/>
  <c r="P8627" i="7"/>
  <c r="P8628" i="7"/>
  <c r="P8629" i="7"/>
  <c r="P8630" i="7"/>
  <c r="P8631" i="7"/>
  <c r="P8632" i="7"/>
  <c r="P8633" i="7"/>
  <c r="P8634" i="7"/>
  <c r="P8635" i="7"/>
  <c r="P8636" i="7"/>
  <c r="P8637" i="7"/>
  <c r="P8638" i="7"/>
  <c r="P8639" i="7"/>
  <c r="P8640" i="7"/>
  <c r="P8641" i="7"/>
  <c r="P8642" i="7"/>
  <c r="P8643" i="7"/>
  <c r="P8644" i="7"/>
  <c r="P8645" i="7"/>
  <c r="P8646" i="7"/>
  <c r="P8647" i="7"/>
  <c r="P8648" i="7"/>
  <c r="P8649" i="7"/>
  <c r="P8650" i="7"/>
  <c r="P8651" i="7"/>
  <c r="P8652" i="7"/>
  <c r="P8653" i="7"/>
  <c r="P8654" i="7"/>
  <c r="P8655" i="7"/>
  <c r="P8656" i="7"/>
  <c r="P8657" i="7"/>
  <c r="P8658" i="7"/>
  <c r="P8659" i="7"/>
  <c r="P8660" i="7"/>
  <c r="P8661" i="7"/>
  <c r="P8662" i="7"/>
  <c r="P8663" i="7"/>
  <c r="P8664" i="7"/>
  <c r="P8665" i="7"/>
  <c r="P8666" i="7"/>
  <c r="P8667" i="7"/>
  <c r="P8668" i="7"/>
  <c r="P8669" i="7"/>
  <c r="P8670" i="7"/>
  <c r="P8671" i="7"/>
  <c r="P8672" i="7"/>
  <c r="P8673" i="7"/>
  <c r="P8674" i="7"/>
  <c r="P8675" i="7"/>
  <c r="P8676" i="7"/>
  <c r="P8677" i="7"/>
  <c r="P8678" i="7"/>
  <c r="P8679" i="7"/>
  <c r="P8680" i="7"/>
  <c r="P8681" i="7"/>
  <c r="P8682" i="7"/>
  <c r="P8683" i="7"/>
  <c r="P8684" i="7"/>
  <c r="P8685" i="7"/>
  <c r="P8686" i="7"/>
  <c r="P8687" i="7"/>
  <c r="P8688" i="7"/>
  <c r="P8689" i="7"/>
  <c r="P8690" i="7"/>
  <c r="P8691" i="7"/>
  <c r="P8692" i="7"/>
  <c r="P8693" i="7"/>
  <c r="P8694" i="7"/>
  <c r="P8695" i="7"/>
  <c r="P8696" i="7"/>
  <c r="P8697" i="7"/>
  <c r="P8698" i="7"/>
  <c r="P8699" i="7"/>
  <c r="P8700" i="7"/>
  <c r="P8701" i="7"/>
  <c r="P8702" i="7"/>
  <c r="P8703" i="7"/>
  <c r="P8704" i="7"/>
  <c r="P8705" i="7"/>
  <c r="P8706" i="7"/>
  <c r="P8707" i="7"/>
  <c r="P8708" i="7"/>
  <c r="P8709" i="7"/>
  <c r="P8710" i="7"/>
  <c r="P8711" i="7"/>
  <c r="P8712" i="7"/>
  <c r="P8713" i="7"/>
  <c r="P8714" i="7"/>
  <c r="P8715" i="7"/>
  <c r="P8716" i="7"/>
  <c r="P8717" i="7"/>
  <c r="P8718" i="7"/>
  <c r="P8719" i="7"/>
  <c r="P8720" i="7"/>
  <c r="P8721" i="7"/>
  <c r="P8722" i="7"/>
  <c r="P8723" i="7"/>
  <c r="P8724" i="7"/>
  <c r="P8725" i="7"/>
  <c r="P8726" i="7"/>
  <c r="P8727" i="7"/>
  <c r="P8728" i="7"/>
  <c r="P8729" i="7"/>
  <c r="P8730" i="7"/>
  <c r="P8731" i="7"/>
  <c r="P8732" i="7"/>
  <c r="P8733" i="7"/>
  <c r="P8734" i="7"/>
  <c r="P8735" i="7"/>
  <c r="P8736" i="7"/>
  <c r="P8737" i="7"/>
  <c r="P8738" i="7"/>
  <c r="P8739" i="7"/>
  <c r="P8740" i="7"/>
  <c r="P8741" i="7"/>
  <c r="P8742" i="7"/>
  <c r="P8743" i="7"/>
  <c r="P8744" i="7"/>
  <c r="P8745" i="7"/>
  <c r="P8746" i="7"/>
  <c r="P8747" i="7"/>
  <c r="P8748" i="7"/>
  <c r="P8749" i="7"/>
  <c r="P8750" i="7"/>
  <c r="P8751" i="7"/>
  <c r="P8752" i="7"/>
  <c r="P8753" i="7"/>
  <c r="P8754" i="7"/>
  <c r="P8755" i="7"/>
  <c r="P8756" i="7"/>
  <c r="P8757" i="7"/>
  <c r="P8758" i="7"/>
  <c r="P8759" i="7"/>
  <c r="P8760" i="7"/>
  <c r="P8761" i="7"/>
  <c r="P2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7299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2" i="7"/>
  <c r="M7299" i="7"/>
  <c r="M7300" i="7"/>
  <c r="M7301" i="7"/>
  <c r="M7302" i="7"/>
  <c r="M7303" i="7"/>
  <c r="M7304" i="7"/>
  <c r="M7305" i="7"/>
  <c r="M7306" i="7"/>
  <c r="M7307" i="7"/>
  <c r="M7308" i="7"/>
  <c r="M7309" i="7"/>
  <c r="M7310" i="7"/>
  <c r="M7311" i="7"/>
  <c r="M7312" i="7"/>
  <c r="M7313" i="7"/>
  <c r="M7314" i="7"/>
  <c r="M7315" i="7"/>
  <c r="M7316" i="7"/>
  <c r="M7317" i="7"/>
  <c r="M7318" i="7"/>
  <c r="M7319" i="7"/>
  <c r="M7320" i="7"/>
  <c r="M7321" i="7"/>
  <c r="M7322" i="7"/>
  <c r="M7323" i="7"/>
  <c r="M7324" i="7"/>
  <c r="M7325" i="7"/>
  <c r="M7326" i="7"/>
  <c r="M7327" i="7"/>
  <c r="M7328" i="7"/>
  <c r="M7329" i="7"/>
  <c r="M7330" i="7"/>
  <c r="M7331" i="7"/>
  <c r="M7332" i="7"/>
  <c r="M7333" i="7"/>
  <c r="M7334" i="7"/>
  <c r="M7335" i="7"/>
  <c r="M7336" i="7"/>
  <c r="M7337" i="7"/>
  <c r="M7338" i="7"/>
  <c r="M7339" i="7"/>
  <c r="M7340" i="7"/>
  <c r="M7341" i="7"/>
  <c r="M7342" i="7"/>
  <c r="M7343" i="7"/>
  <c r="M7344" i="7"/>
  <c r="M7345" i="7"/>
  <c r="M7346" i="7"/>
  <c r="M7347" i="7"/>
  <c r="M7348" i="7"/>
  <c r="M7349" i="7"/>
  <c r="M7350" i="7"/>
  <c r="M7351" i="7"/>
  <c r="M7352" i="7"/>
  <c r="M7353" i="7"/>
  <c r="M7354" i="7"/>
  <c r="M7355" i="7"/>
  <c r="M7356" i="7"/>
  <c r="M7357" i="7"/>
  <c r="M7358" i="7"/>
  <c r="M7359" i="7"/>
  <c r="M7360" i="7"/>
  <c r="M7361" i="7"/>
  <c r="M7362" i="7"/>
  <c r="M7363" i="7"/>
  <c r="M7364" i="7"/>
  <c r="M7365" i="7"/>
  <c r="M7366" i="7"/>
  <c r="M7367" i="7"/>
  <c r="M7368" i="7"/>
  <c r="M7369" i="7"/>
  <c r="M7370" i="7"/>
  <c r="M7371" i="7"/>
  <c r="M7372" i="7"/>
  <c r="M7373" i="7"/>
  <c r="M7374" i="7"/>
  <c r="M7375" i="7"/>
  <c r="M7376" i="7"/>
  <c r="M7377" i="7"/>
  <c r="M7378" i="7"/>
  <c r="M7379" i="7"/>
  <c r="M7380" i="7"/>
  <c r="M7381" i="7"/>
  <c r="M7382" i="7"/>
  <c r="M7383" i="7"/>
  <c r="M7384" i="7"/>
  <c r="M7385" i="7"/>
  <c r="M7386" i="7"/>
  <c r="M7387" i="7"/>
  <c r="M7388" i="7"/>
  <c r="M7389" i="7"/>
  <c r="M7390" i="7"/>
  <c r="M7391" i="7"/>
  <c r="M7392" i="7"/>
  <c r="M7393" i="7"/>
  <c r="M7394" i="7"/>
  <c r="M7395" i="7"/>
  <c r="M7396" i="7"/>
  <c r="M7397" i="7"/>
  <c r="M7398" i="7"/>
  <c r="M7399" i="7"/>
  <c r="M7400" i="7"/>
  <c r="M7401" i="7"/>
  <c r="M7402" i="7"/>
  <c r="M7403" i="7"/>
  <c r="M7404" i="7"/>
  <c r="M7405" i="7"/>
  <c r="M7406" i="7"/>
  <c r="M7407" i="7"/>
  <c r="M7408" i="7"/>
  <c r="M7409" i="7"/>
  <c r="M7410" i="7"/>
  <c r="M7411" i="7"/>
  <c r="M7412" i="7"/>
  <c r="M7413" i="7"/>
  <c r="M7414" i="7"/>
  <c r="M7415" i="7"/>
  <c r="M7416" i="7"/>
  <c r="M7417" i="7"/>
  <c r="M7418" i="7"/>
  <c r="M7419" i="7"/>
  <c r="M7420" i="7"/>
  <c r="M7421" i="7"/>
  <c r="M7422" i="7"/>
  <c r="M7423" i="7"/>
  <c r="M7424" i="7"/>
  <c r="M7425" i="7"/>
  <c r="M7426" i="7"/>
  <c r="M7427" i="7"/>
  <c r="M7428" i="7"/>
  <c r="M7429" i="7"/>
  <c r="M7430" i="7"/>
  <c r="M7431" i="7"/>
  <c r="M7432" i="7"/>
  <c r="M7433" i="7"/>
  <c r="M7434" i="7"/>
  <c r="M7435" i="7"/>
  <c r="M7436" i="7"/>
  <c r="M7437" i="7"/>
  <c r="M7438" i="7"/>
  <c r="M7439" i="7"/>
  <c r="M7440" i="7"/>
  <c r="M7441" i="7"/>
  <c r="M7442" i="7"/>
  <c r="M7443" i="7"/>
  <c r="M7444" i="7"/>
  <c r="M7445" i="7"/>
  <c r="M7446" i="7"/>
  <c r="M7447" i="7"/>
  <c r="M7448" i="7"/>
  <c r="M7449" i="7"/>
  <c r="M7450" i="7"/>
  <c r="M7451" i="7"/>
  <c r="M7452" i="7"/>
  <c r="M7453" i="7"/>
  <c r="M7454" i="7"/>
  <c r="M7455" i="7"/>
  <c r="M7456" i="7"/>
  <c r="M7457" i="7"/>
  <c r="M7458" i="7"/>
  <c r="M7459" i="7"/>
  <c r="M7460" i="7"/>
  <c r="M7461" i="7"/>
  <c r="M7462" i="7"/>
  <c r="M7463" i="7"/>
  <c r="M7464" i="7"/>
  <c r="M7465" i="7"/>
  <c r="M7466" i="7"/>
  <c r="M7467" i="7"/>
  <c r="M7468" i="7"/>
  <c r="M7469" i="7"/>
  <c r="M7470" i="7"/>
  <c r="M7471" i="7"/>
  <c r="M7472" i="7"/>
  <c r="M7473" i="7"/>
  <c r="M7474" i="7"/>
  <c r="M7475" i="7"/>
  <c r="M7476" i="7"/>
  <c r="M7477" i="7"/>
  <c r="M7478" i="7"/>
  <c r="M7479" i="7"/>
  <c r="M7480" i="7"/>
  <c r="M7481" i="7"/>
  <c r="M7482" i="7"/>
  <c r="M7483" i="7"/>
  <c r="M7484" i="7"/>
  <c r="M7485" i="7"/>
  <c r="M7486" i="7"/>
  <c r="M7487" i="7"/>
  <c r="M7488" i="7"/>
  <c r="M7489" i="7"/>
  <c r="M7490" i="7"/>
  <c r="M7491" i="7"/>
  <c r="M7492" i="7"/>
  <c r="M7493" i="7"/>
  <c r="M7494" i="7"/>
  <c r="M7495" i="7"/>
  <c r="M7496" i="7"/>
  <c r="M7497" i="7"/>
  <c r="M7498" i="7"/>
  <c r="M7499" i="7"/>
  <c r="M7500" i="7"/>
  <c r="M7501" i="7"/>
  <c r="M7502" i="7"/>
  <c r="M7503" i="7"/>
  <c r="M7504" i="7"/>
  <c r="M7505" i="7"/>
  <c r="M7506" i="7"/>
  <c r="M7507" i="7"/>
  <c r="M7508" i="7"/>
  <c r="M7509" i="7"/>
  <c r="M7510" i="7"/>
  <c r="M7511" i="7"/>
  <c r="M7512" i="7"/>
  <c r="M7513" i="7"/>
  <c r="M7514" i="7"/>
  <c r="M7515" i="7"/>
  <c r="M7516" i="7"/>
  <c r="M7517" i="7"/>
  <c r="M7518" i="7"/>
  <c r="M7519" i="7"/>
  <c r="M7520" i="7"/>
  <c r="M7521" i="7"/>
  <c r="M7522" i="7"/>
  <c r="M7523" i="7"/>
  <c r="M7524" i="7"/>
  <c r="M7525" i="7"/>
  <c r="M7526" i="7"/>
  <c r="M7527" i="7"/>
  <c r="M7528" i="7"/>
  <c r="M7529" i="7"/>
  <c r="M7530" i="7"/>
  <c r="M7531" i="7"/>
  <c r="M7532" i="7"/>
  <c r="M7533" i="7"/>
  <c r="M7534" i="7"/>
  <c r="M7535" i="7"/>
  <c r="M7536" i="7"/>
  <c r="M7537" i="7"/>
  <c r="M7538" i="7"/>
  <c r="M7539" i="7"/>
  <c r="M7540" i="7"/>
  <c r="M7541" i="7"/>
  <c r="M7542" i="7"/>
  <c r="M7543" i="7"/>
  <c r="M7544" i="7"/>
  <c r="M7545" i="7"/>
  <c r="M7546" i="7"/>
  <c r="M7547" i="7"/>
  <c r="M7548" i="7"/>
  <c r="M7549" i="7"/>
  <c r="M7550" i="7"/>
  <c r="M7551" i="7"/>
  <c r="M7552" i="7"/>
  <c r="M7553" i="7"/>
  <c r="M7554" i="7"/>
  <c r="M7555" i="7"/>
  <c r="M7556" i="7"/>
  <c r="M7557" i="7"/>
  <c r="M7558" i="7"/>
  <c r="M7559" i="7"/>
  <c r="M7560" i="7"/>
  <c r="M7561" i="7"/>
  <c r="M7562" i="7"/>
  <c r="M7563" i="7"/>
  <c r="M7564" i="7"/>
  <c r="M7565" i="7"/>
  <c r="M7566" i="7"/>
  <c r="M7567" i="7"/>
  <c r="M7568" i="7"/>
  <c r="M7569" i="7"/>
  <c r="M7570" i="7"/>
  <c r="M7571" i="7"/>
  <c r="M7572" i="7"/>
  <c r="M7573" i="7"/>
  <c r="M7574" i="7"/>
  <c r="M7575" i="7"/>
  <c r="M7576" i="7"/>
  <c r="M7577" i="7"/>
  <c r="M7578" i="7"/>
  <c r="M7579" i="7"/>
  <c r="M7580" i="7"/>
  <c r="M7581" i="7"/>
  <c r="M7582" i="7"/>
  <c r="M7583" i="7"/>
  <c r="M7584" i="7"/>
  <c r="M7585" i="7"/>
  <c r="M7586" i="7"/>
  <c r="M7587" i="7"/>
  <c r="M7588" i="7"/>
  <c r="M7589" i="7"/>
  <c r="M7590" i="7"/>
  <c r="M7591" i="7"/>
  <c r="M7592" i="7"/>
  <c r="M7593" i="7"/>
  <c r="M7594" i="7"/>
  <c r="M7595" i="7"/>
  <c r="M7596" i="7"/>
  <c r="M7597" i="7"/>
  <c r="M7598" i="7"/>
  <c r="M7599" i="7"/>
  <c r="M7600" i="7"/>
  <c r="M7601" i="7"/>
  <c r="M7602" i="7"/>
  <c r="M7603" i="7"/>
  <c r="M7604" i="7"/>
  <c r="M7605" i="7"/>
  <c r="M7606" i="7"/>
  <c r="M7607" i="7"/>
  <c r="M7608" i="7"/>
  <c r="M7609" i="7"/>
  <c r="M7610" i="7"/>
  <c r="M7611" i="7"/>
  <c r="M7612" i="7"/>
  <c r="M7613" i="7"/>
  <c r="M7614" i="7"/>
  <c r="M7615" i="7"/>
  <c r="M7616" i="7"/>
  <c r="M7617" i="7"/>
  <c r="M7618" i="7"/>
  <c r="M7619" i="7"/>
  <c r="M7620" i="7"/>
  <c r="M7621" i="7"/>
  <c r="M7622" i="7"/>
  <c r="M7623" i="7"/>
  <c r="M7624" i="7"/>
  <c r="M7625" i="7"/>
  <c r="M7626" i="7"/>
  <c r="M7627" i="7"/>
  <c r="M7628" i="7"/>
  <c r="M7629" i="7"/>
  <c r="M7630" i="7"/>
  <c r="M7631" i="7"/>
  <c r="M7632" i="7"/>
  <c r="M7633" i="7"/>
  <c r="M7634" i="7"/>
  <c r="M7635" i="7"/>
  <c r="M7636" i="7"/>
  <c r="M7637" i="7"/>
  <c r="M7638" i="7"/>
  <c r="M7639" i="7"/>
  <c r="M7640" i="7"/>
  <c r="M7641" i="7"/>
  <c r="M7642" i="7"/>
  <c r="M7643" i="7"/>
  <c r="M7644" i="7"/>
  <c r="M7645" i="7"/>
  <c r="M7646" i="7"/>
  <c r="M7647" i="7"/>
  <c r="M7648" i="7"/>
  <c r="M7649" i="7"/>
  <c r="M7650" i="7"/>
  <c r="M7651" i="7"/>
  <c r="M7652" i="7"/>
  <c r="M7653" i="7"/>
  <c r="M7654" i="7"/>
  <c r="M7655" i="7"/>
  <c r="M7656" i="7"/>
  <c r="M7657" i="7"/>
  <c r="M7658" i="7"/>
  <c r="M7659" i="7"/>
  <c r="M7660" i="7"/>
  <c r="M7661" i="7"/>
  <c r="M7662" i="7"/>
  <c r="M7663" i="7"/>
  <c r="M7664" i="7"/>
  <c r="M7665" i="7"/>
  <c r="M7666" i="7"/>
  <c r="M7667" i="7"/>
  <c r="M7668" i="7"/>
  <c r="M7669" i="7"/>
  <c r="M7670" i="7"/>
  <c r="M7671" i="7"/>
  <c r="M7672" i="7"/>
  <c r="M7673" i="7"/>
  <c r="M7674" i="7"/>
  <c r="M7675" i="7"/>
  <c r="M7676" i="7"/>
  <c r="M7677" i="7"/>
  <c r="M7678" i="7"/>
  <c r="M7679" i="7"/>
  <c r="M7680" i="7"/>
  <c r="M7681" i="7"/>
  <c r="M7682" i="7"/>
  <c r="M7683" i="7"/>
  <c r="M7684" i="7"/>
  <c r="M7685" i="7"/>
  <c r="M7686" i="7"/>
  <c r="M7687" i="7"/>
  <c r="M7688" i="7"/>
  <c r="M7689" i="7"/>
  <c r="M7690" i="7"/>
  <c r="M7691" i="7"/>
  <c r="M7692" i="7"/>
  <c r="M7693" i="7"/>
  <c r="M7694" i="7"/>
  <c r="M7695" i="7"/>
  <c r="M7696" i="7"/>
  <c r="M7697" i="7"/>
  <c r="M7698" i="7"/>
  <c r="M7699" i="7"/>
  <c r="M7700" i="7"/>
  <c r="M7701" i="7"/>
  <c r="M7702" i="7"/>
  <c r="M7703" i="7"/>
  <c r="M7704" i="7"/>
  <c r="M7705" i="7"/>
  <c r="M7706" i="7"/>
  <c r="M7707" i="7"/>
  <c r="M7708" i="7"/>
  <c r="M7709" i="7"/>
  <c r="M7710" i="7"/>
  <c r="M7711" i="7"/>
  <c r="M7712" i="7"/>
  <c r="M7713" i="7"/>
  <c r="M7714" i="7"/>
  <c r="M7715" i="7"/>
  <c r="M7716" i="7"/>
  <c r="M7717" i="7"/>
  <c r="M7718" i="7"/>
  <c r="M7719" i="7"/>
  <c r="M7720" i="7"/>
  <c r="M7721" i="7"/>
  <c r="M7722" i="7"/>
  <c r="M7723" i="7"/>
  <c r="M7724" i="7"/>
  <c r="M7725" i="7"/>
  <c r="M7726" i="7"/>
  <c r="M7727" i="7"/>
  <c r="M7728" i="7"/>
  <c r="M7729" i="7"/>
  <c r="M7730" i="7"/>
  <c r="M7731" i="7"/>
  <c r="M7732" i="7"/>
  <c r="M7733" i="7"/>
  <c r="M7734" i="7"/>
  <c r="M7735" i="7"/>
  <c r="M7736" i="7"/>
  <c r="M7737" i="7"/>
  <c r="M7738" i="7"/>
  <c r="M7739" i="7"/>
  <c r="M7740" i="7"/>
  <c r="M7741" i="7"/>
  <c r="M7742" i="7"/>
  <c r="M7743" i="7"/>
  <c r="M7744" i="7"/>
  <c r="M7745" i="7"/>
  <c r="M7746" i="7"/>
  <c r="M7747" i="7"/>
  <c r="M7748" i="7"/>
  <c r="M7749" i="7"/>
  <c r="M7750" i="7"/>
  <c r="M7751" i="7"/>
  <c r="M7752" i="7"/>
  <c r="M7753" i="7"/>
  <c r="M7754" i="7"/>
  <c r="M7755" i="7"/>
  <c r="M7756" i="7"/>
  <c r="M7757" i="7"/>
  <c r="M7758" i="7"/>
  <c r="M7759" i="7"/>
  <c r="M7760" i="7"/>
  <c r="M7761" i="7"/>
  <c r="M7762" i="7"/>
  <c r="M7763" i="7"/>
  <c r="M7764" i="7"/>
  <c r="M7765" i="7"/>
  <c r="M7766" i="7"/>
  <c r="M7767" i="7"/>
  <c r="M7768" i="7"/>
  <c r="M7769" i="7"/>
  <c r="M7770" i="7"/>
  <c r="M7771" i="7"/>
  <c r="M7772" i="7"/>
  <c r="M7773" i="7"/>
  <c r="M7774" i="7"/>
  <c r="M7775" i="7"/>
  <c r="M7776" i="7"/>
  <c r="M7777" i="7"/>
  <c r="M7778" i="7"/>
  <c r="M7779" i="7"/>
  <c r="M7780" i="7"/>
  <c r="M7781" i="7"/>
  <c r="M7782" i="7"/>
  <c r="M7783" i="7"/>
  <c r="M7784" i="7"/>
  <c r="M7785" i="7"/>
  <c r="M7786" i="7"/>
  <c r="M7787" i="7"/>
  <c r="M7788" i="7"/>
  <c r="M7789" i="7"/>
  <c r="M7790" i="7"/>
  <c r="M7791" i="7"/>
  <c r="M7792" i="7"/>
  <c r="M7793" i="7"/>
  <c r="M7794" i="7"/>
  <c r="M7795" i="7"/>
  <c r="M7796" i="7"/>
  <c r="M7797" i="7"/>
  <c r="M7798" i="7"/>
  <c r="M7799" i="7"/>
  <c r="M7800" i="7"/>
  <c r="M7801" i="7"/>
  <c r="M7802" i="7"/>
  <c r="M7803" i="7"/>
  <c r="M7804" i="7"/>
  <c r="M7805" i="7"/>
  <c r="M7806" i="7"/>
  <c r="M7807" i="7"/>
  <c r="M7808" i="7"/>
  <c r="M7809" i="7"/>
  <c r="M7810" i="7"/>
  <c r="M7811" i="7"/>
  <c r="M7812" i="7"/>
  <c r="M7813" i="7"/>
  <c r="M7814" i="7"/>
  <c r="M7815" i="7"/>
  <c r="M7816" i="7"/>
  <c r="M7817" i="7"/>
  <c r="M7818" i="7"/>
  <c r="M7819" i="7"/>
  <c r="M7820" i="7"/>
  <c r="M7821" i="7"/>
  <c r="M7822" i="7"/>
  <c r="M7823" i="7"/>
  <c r="M7824" i="7"/>
  <c r="M7825" i="7"/>
  <c r="M7826" i="7"/>
  <c r="M7827" i="7"/>
  <c r="M7828" i="7"/>
  <c r="M7829" i="7"/>
  <c r="M7830" i="7"/>
  <c r="M7831" i="7"/>
  <c r="M7832" i="7"/>
  <c r="M7833" i="7"/>
  <c r="M7834" i="7"/>
  <c r="M7835" i="7"/>
  <c r="M7836" i="7"/>
  <c r="M7837" i="7"/>
  <c r="M7838" i="7"/>
  <c r="M7839" i="7"/>
  <c r="M7840" i="7"/>
  <c r="M7841" i="7"/>
  <c r="M7842" i="7"/>
  <c r="M7843" i="7"/>
  <c r="M7844" i="7"/>
  <c r="M7845" i="7"/>
  <c r="M7846" i="7"/>
  <c r="M7847" i="7"/>
  <c r="M7848" i="7"/>
  <c r="M7849" i="7"/>
  <c r="M7850" i="7"/>
  <c r="M7851" i="7"/>
  <c r="M7852" i="7"/>
  <c r="M7853" i="7"/>
  <c r="M7854" i="7"/>
  <c r="M7855" i="7"/>
  <c r="M7856" i="7"/>
  <c r="M7857" i="7"/>
  <c r="M7858" i="7"/>
  <c r="M7859" i="7"/>
  <c r="M7860" i="7"/>
  <c r="M7861" i="7"/>
  <c r="M7862" i="7"/>
  <c r="M7863" i="7"/>
  <c r="M7864" i="7"/>
  <c r="M7865" i="7"/>
  <c r="M7866" i="7"/>
  <c r="M7867" i="7"/>
  <c r="M7868" i="7"/>
  <c r="M7869" i="7"/>
  <c r="M7870" i="7"/>
  <c r="M7871" i="7"/>
  <c r="M7872" i="7"/>
  <c r="M7873" i="7"/>
  <c r="M7874" i="7"/>
  <c r="M7875" i="7"/>
  <c r="M7876" i="7"/>
  <c r="M7877" i="7"/>
  <c r="M7878" i="7"/>
  <c r="M7879" i="7"/>
  <c r="M7880" i="7"/>
  <c r="M7881" i="7"/>
  <c r="M7882" i="7"/>
  <c r="M7883" i="7"/>
  <c r="M7884" i="7"/>
  <c r="M7885" i="7"/>
  <c r="M7886" i="7"/>
  <c r="M7887" i="7"/>
  <c r="M7888" i="7"/>
  <c r="M7889" i="7"/>
  <c r="M7890" i="7"/>
  <c r="M7891" i="7"/>
  <c r="M7892" i="7"/>
  <c r="M7893" i="7"/>
  <c r="M7894" i="7"/>
  <c r="M7895" i="7"/>
  <c r="M7896" i="7"/>
  <c r="M7897" i="7"/>
  <c r="M7898" i="7"/>
  <c r="M7899" i="7"/>
  <c r="M7900" i="7"/>
  <c r="M7901" i="7"/>
  <c r="M7902" i="7"/>
  <c r="M7903" i="7"/>
  <c r="M7904" i="7"/>
  <c r="M7905" i="7"/>
  <c r="M7906" i="7"/>
  <c r="M7907" i="7"/>
  <c r="M7908" i="7"/>
  <c r="M7909" i="7"/>
  <c r="M7910" i="7"/>
  <c r="M7911" i="7"/>
  <c r="M7912" i="7"/>
  <c r="M7913" i="7"/>
  <c r="M7914" i="7"/>
  <c r="M7915" i="7"/>
  <c r="M7916" i="7"/>
  <c r="M7917" i="7"/>
  <c r="M7918" i="7"/>
  <c r="M7919" i="7"/>
  <c r="M7920" i="7"/>
  <c r="M7921" i="7"/>
  <c r="M7922" i="7"/>
  <c r="M7923" i="7"/>
  <c r="M7924" i="7"/>
  <c r="M7925" i="7"/>
  <c r="M7926" i="7"/>
  <c r="M7927" i="7"/>
  <c r="M7928" i="7"/>
  <c r="M7929" i="7"/>
  <c r="M7930" i="7"/>
  <c r="M7931" i="7"/>
  <c r="M7932" i="7"/>
  <c r="M7933" i="7"/>
  <c r="M7934" i="7"/>
  <c r="M7935" i="7"/>
  <c r="M7936" i="7"/>
  <c r="M7937" i="7"/>
  <c r="M7938" i="7"/>
  <c r="M7939" i="7"/>
  <c r="M7940" i="7"/>
  <c r="M7941" i="7"/>
  <c r="M7942" i="7"/>
  <c r="M7943" i="7"/>
  <c r="M7944" i="7"/>
  <c r="M7945" i="7"/>
  <c r="M7946" i="7"/>
  <c r="M7947" i="7"/>
  <c r="M7948" i="7"/>
  <c r="M7949" i="7"/>
  <c r="M7950" i="7"/>
  <c r="M7951" i="7"/>
  <c r="M7952" i="7"/>
  <c r="M7953" i="7"/>
  <c r="M7954" i="7"/>
  <c r="M7955" i="7"/>
  <c r="M7956" i="7"/>
  <c r="M7957" i="7"/>
  <c r="M7958" i="7"/>
  <c r="M7959" i="7"/>
  <c r="M7960" i="7"/>
  <c r="M7961" i="7"/>
  <c r="M7962" i="7"/>
  <c r="M7963" i="7"/>
  <c r="M7964" i="7"/>
  <c r="M7965" i="7"/>
  <c r="M7966" i="7"/>
  <c r="M7967" i="7"/>
  <c r="M7968" i="7"/>
  <c r="M7969" i="7"/>
  <c r="M7970" i="7"/>
  <c r="M7971" i="7"/>
  <c r="M7972" i="7"/>
  <c r="M7973" i="7"/>
  <c r="M7974" i="7"/>
  <c r="M7975" i="7"/>
  <c r="M7976" i="7"/>
  <c r="M7977" i="7"/>
  <c r="M7978" i="7"/>
  <c r="M7979" i="7"/>
  <c r="M7980" i="7"/>
  <c r="M7981" i="7"/>
  <c r="M7982" i="7"/>
  <c r="M7983" i="7"/>
  <c r="M7984" i="7"/>
  <c r="M7985" i="7"/>
  <c r="M7986" i="7"/>
  <c r="M7987" i="7"/>
  <c r="M7988" i="7"/>
  <c r="M7989" i="7"/>
  <c r="M7990" i="7"/>
  <c r="M7991" i="7"/>
  <c r="M7992" i="7"/>
  <c r="M7993" i="7"/>
  <c r="M7994" i="7"/>
  <c r="M7995" i="7"/>
  <c r="M7996" i="7"/>
  <c r="M7997" i="7"/>
  <c r="M7998" i="7"/>
  <c r="M7999" i="7"/>
  <c r="M8000" i="7"/>
  <c r="M8001" i="7"/>
  <c r="M8002" i="7"/>
  <c r="M8003" i="7"/>
  <c r="M8004" i="7"/>
  <c r="M8005" i="7"/>
  <c r="M8006" i="7"/>
  <c r="M8007" i="7"/>
  <c r="M8008" i="7"/>
  <c r="M8009" i="7"/>
  <c r="M8010" i="7"/>
  <c r="M8011" i="7"/>
  <c r="M8012" i="7"/>
  <c r="M8013" i="7"/>
  <c r="M8014" i="7"/>
  <c r="M8015" i="7"/>
  <c r="M8016" i="7"/>
  <c r="M8017" i="7"/>
  <c r="M8018" i="7"/>
  <c r="M8019" i="7"/>
  <c r="M8020" i="7"/>
  <c r="M8021" i="7"/>
  <c r="M8022" i="7"/>
  <c r="M8023" i="7"/>
  <c r="M8024" i="7"/>
  <c r="M8025" i="7"/>
  <c r="M8026" i="7"/>
  <c r="M8027" i="7"/>
  <c r="M8028" i="7"/>
  <c r="M8029" i="7"/>
  <c r="M8030" i="7"/>
  <c r="M8031" i="7"/>
  <c r="M8032" i="7"/>
  <c r="M8033" i="7"/>
  <c r="M8034" i="7"/>
  <c r="M8035" i="7"/>
  <c r="M8036" i="7"/>
  <c r="M8037" i="7"/>
  <c r="M8038" i="7"/>
  <c r="M8039" i="7"/>
  <c r="M8040" i="7"/>
  <c r="M8041" i="7"/>
  <c r="M8042" i="7"/>
  <c r="M8043" i="7"/>
  <c r="M8044" i="7"/>
  <c r="M8045" i="7"/>
  <c r="M8046" i="7"/>
  <c r="M8047" i="7"/>
  <c r="M8048" i="7"/>
  <c r="M8049" i="7"/>
  <c r="M8050" i="7"/>
  <c r="M8051" i="7"/>
  <c r="M8052" i="7"/>
  <c r="M8053" i="7"/>
  <c r="M8054" i="7"/>
  <c r="M8055" i="7"/>
  <c r="M8056" i="7"/>
  <c r="M8057" i="7"/>
  <c r="M8058" i="7"/>
  <c r="M8059" i="7"/>
  <c r="M8060" i="7"/>
  <c r="M8061" i="7"/>
  <c r="M8062" i="7"/>
  <c r="M8063" i="7"/>
  <c r="M8064" i="7"/>
  <c r="M8065" i="7"/>
  <c r="M8066" i="7"/>
  <c r="M8067" i="7"/>
  <c r="M8068" i="7"/>
  <c r="M8069" i="7"/>
  <c r="M8070" i="7"/>
  <c r="M8071" i="7"/>
  <c r="M8072" i="7"/>
  <c r="M8073" i="7"/>
  <c r="M8074" i="7"/>
  <c r="M8075" i="7"/>
  <c r="M8076" i="7"/>
  <c r="M8077" i="7"/>
  <c r="M8078" i="7"/>
  <c r="M8079" i="7"/>
  <c r="M8080" i="7"/>
  <c r="M8081" i="7"/>
  <c r="M8082" i="7"/>
  <c r="M8083" i="7"/>
  <c r="M8084" i="7"/>
  <c r="M8085" i="7"/>
  <c r="M8086" i="7"/>
  <c r="M8087" i="7"/>
  <c r="M8088" i="7"/>
  <c r="M8089" i="7"/>
  <c r="M8090" i="7"/>
  <c r="M8091" i="7"/>
  <c r="M8092" i="7"/>
  <c r="M8093" i="7"/>
  <c r="M8094" i="7"/>
  <c r="M8095" i="7"/>
  <c r="M8096" i="7"/>
  <c r="M8097" i="7"/>
  <c r="M8098" i="7"/>
  <c r="M8099" i="7"/>
  <c r="M8100" i="7"/>
  <c r="M8101" i="7"/>
  <c r="M8102" i="7"/>
  <c r="M8103" i="7"/>
  <c r="M8104" i="7"/>
  <c r="M8105" i="7"/>
  <c r="M8106" i="7"/>
  <c r="M8107" i="7"/>
  <c r="M8108" i="7"/>
  <c r="M8109" i="7"/>
  <c r="M8110" i="7"/>
  <c r="M8111" i="7"/>
  <c r="M8112" i="7"/>
  <c r="M8113" i="7"/>
  <c r="M8114" i="7"/>
  <c r="M8115" i="7"/>
  <c r="M8116" i="7"/>
  <c r="M8117" i="7"/>
  <c r="M8118" i="7"/>
  <c r="M8119" i="7"/>
  <c r="M8120" i="7"/>
  <c r="M8121" i="7"/>
  <c r="M8122" i="7"/>
  <c r="M8123" i="7"/>
  <c r="M8124" i="7"/>
  <c r="M8125" i="7"/>
  <c r="M8126" i="7"/>
  <c r="M8127" i="7"/>
  <c r="M8128" i="7"/>
  <c r="M8129" i="7"/>
  <c r="M8130" i="7"/>
  <c r="M8131" i="7"/>
  <c r="M8132" i="7"/>
  <c r="M8133" i="7"/>
  <c r="M8134" i="7"/>
  <c r="M8135" i="7"/>
  <c r="M8136" i="7"/>
  <c r="M8137" i="7"/>
  <c r="M8138" i="7"/>
  <c r="M8139" i="7"/>
  <c r="M8140" i="7"/>
  <c r="M8141" i="7"/>
  <c r="M8142" i="7"/>
  <c r="M8143" i="7"/>
  <c r="M8144" i="7"/>
  <c r="M8145" i="7"/>
  <c r="M8146" i="7"/>
  <c r="M8147" i="7"/>
  <c r="M8148" i="7"/>
  <c r="M8149" i="7"/>
  <c r="M8150" i="7"/>
  <c r="M8151" i="7"/>
  <c r="M8152" i="7"/>
  <c r="M8153" i="7"/>
  <c r="M8154" i="7"/>
  <c r="M8155" i="7"/>
  <c r="M8156" i="7"/>
  <c r="M8157" i="7"/>
  <c r="M8158" i="7"/>
  <c r="M8159" i="7"/>
  <c r="M8160" i="7"/>
  <c r="M8161" i="7"/>
  <c r="M8162" i="7"/>
  <c r="M8163" i="7"/>
  <c r="M8164" i="7"/>
  <c r="M8165" i="7"/>
  <c r="M8166" i="7"/>
  <c r="M8167" i="7"/>
  <c r="M8168" i="7"/>
  <c r="M8169" i="7"/>
  <c r="M8170" i="7"/>
  <c r="M8171" i="7"/>
  <c r="M8172" i="7"/>
  <c r="M8173" i="7"/>
  <c r="M8174" i="7"/>
  <c r="M8175" i="7"/>
  <c r="M8176" i="7"/>
  <c r="M8177" i="7"/>
  <c r="M8178" i="7"/>
  <c r="M8179" i="7"/>
  <c r="M8180" i="7"/>
  <c r="M8181" i="7"/>
  <c r="M8182" i="7"/>
  <c r="M8183" i="7"/>
  <c r="M8184" i="7"/>
  <c r="M8185" i="7"/>
  <c r="M8186" i="7"/>
  <c r="M8187" i="7"/>
  <c r="M8188" i="7"/>
  <c r="M8189" i="7"/>
  <c r="M8190" i="7"/>
  <c r="M8191" i="7"/>
  <c r="M8192" i="7"/>
  <c r="M8193" i="7"/>
  <c r="M8194" i="7"/>
  <c r="M8195" i="7"/>
  <c r="M8196" i="7"/>
  <c r="M8197" i="7"/>
  <c r="M8198" i="7"/>
  <c r="M8199" i="7"/>
  <c r="M8200" i="7"/>
  <c r="M8201" i="7"/>
  <c r="M8202" i="7"/>
  <c r="M8203" i="7"/>
  <c r="M8204" i="7"/>
  <c r="M8205" i="7"/>
  <c r="M8206" i="7"/>
  <c r="M8207" i="7"/>
  <c r="M8208" i="7"/>
  <c r="M8209" i="7"/>
  <c r="M8210" i="7"/>
  <c r="M8211" i="7"/>
  <c r="M8212" i="7"/>
  <c r="M8213" i="7"/>
  <c r="M8214" i="7"/>
  <c r="M8215" i="7"/>
  <c r="M8216" i="7"/>
  <c r="M8217" i="7"/>
  <c r="M8218" i="7"/>
  <c r="M8219" i="7"/>
  <c r="M8220" i="7"/>
  <c r="M8221" i="7"/>
  <c r="M8222" i="7"/>
  <c r="M8223" i="7"/>
  <c r="M8224" i="7"/>
  <c r="M8225" i="7"/>
  <c r="M8226" i="7"/>
  <c r="M8227" i="7"/>
  <c r="M8228" i="7"/>
  <c r="M8229" i="7"/>
  <c r="M8230" i="7"/>
  <c r="M8231" i="7"/>
  <c r="M8232" i="7"/>
  <c r="M8233" i="7"/>
  <c r="M8234" i="7"/>
  <c r="M8235" i="7"/>
  <c r="M8236" i="7"/>
  <c r="M8237" i="7"/>
  <c r="M8238" i="7"/>
  <c r="M8239" i="7"/>
  <c r="M8240" i="7"/>
  <c r="M8241" i="7"/>
  <c r="M8242" i="7"/>
  <c r="M8243" i="7"/>
  <c r="M8244" i="7"/>
  <c r="M8245" i="7"/>
  <c r="M8246" i="7"/>
  <c r="M8247" i="7"/>
  <c r="M8248" i="7"/>
  <c r="M8249" i="7"/>
  <c r="M8250" i="7"/>
  <c r="M8251" i="7"/>
  <c r="M8252" i="7"/>
  <c r="M8253" i="7"/>
  <c r="M8254" i="7"/>
  <c r="M8255" i="7"/>
  <c r="M8256" i="7"/>
  <c r="M8257" i="7"/>
  <c r="M8258" i="7"/>
  <c r="M8259" i="7"/>
  <c r="M8260" i="7"/>
  <c r="M8261" i="7"/>
  <c r="M8262" i="7"/>
  <c r="M8263" i="7"/>
  <c r="M8264" i="7"/>
  <c r="M8265" i="7"/>
  <c r="M8266" i="7"/>
  <c r="M8267" i="7"/>
  <c r="M8268" i="7"/>
  <c r="M8269" i="7"/>
  <c r="M8270" i="7"/>
  <c r="M8271" i="7"/>
  <c r="M8272" i="7"/>
  <c r="M8273" i="7"/>
  <c r="M8274" i="7"/>
  <c r="M8275" i="7"/>
  <c r="M8276" i="7"/>
  <c r="M8277" i="7"/>
  <c r="M8278" i="7"/>
  <c r="M8279" i="7"/>
  <c r="M8280" i="7"/>
  <c r="M8281" i="7"/>
  <c r="M8282" i="7"/>
  <c r="M8283" i="7"/>
  <c r="M8284" i="7"/>
  <c r="M8285" i="7"/>
  <c r="M8286" i="7"/>
  <c r="M8287" i="7"/>
  <c r="M8288" i="7"/>
  <c r="M8289" i="7"/>
  <c r="M8290" i="7"/>
  <c r="M8291" i="7"/>
  <c r="M8292" i="7"/>
  <c r="M8293" i="7"/>
  <c r="M8294" i="7"/>
  <c r="M8295" i="7"/>
  <c r="M8296" i="7"/>
  <c r="M8297" i="7"/>
  <c r="M8298" i="7"/>
  <c r="M8299" i="7"/>
  <c r="M8300" i="7"/>
  <c r="M8301" i="7"/>
  <c r="M8302" i="7"/>
  <c r="M8303" i="7"/>
  <c r="M8304" i="7"/>
  <c r="M8305" i="7"/>
  <c r="M8306" i="7"/>
  <c r="M8307" i="7"/>
  <c r="M8308" i="7"/>
  <c r="M8309" i="7"/>
  <c r="M8310" i="7"/>
  <c r="M8311" i="7"/>
  <c r="M8312" i="7"/>
  <c r="M8313" i="7"/>
  <c r="M8314" i="7"/>
  <c r="M8315" i="7"/>
  <c r="M8316" i="7"/>
  <c r="M8317" i="7"/>
  <c r="M8318" i="7"/>
  <c r="M8319" i="7"/>
  <c r="M8320" i="7"/>
  <c r="M8321" i="7"/>
  <c r="M8322" i="7"/>
  <c r="M8323" i="7"/>
  <c r="M8324" i="7"/>
  <c r="M8325" i="7"/>
  <c r="M8326" i="7"/>
  <c r="M8327" i="7"/>
  <c r="M8328" i="7"/>
  <c r="M8329" i="7"/>
  <c r="M8330" i="7"/>
  <c r="M8331" i="7"/>
  <c r="M8332" i="7"/>
  <c r="M8333" i="7"/>
  <c r="M8334" i="7"/>
  <c r="M8335" i="7"/>
  <c r="M8336" i="7"/>
  <c r="M8337" i="7"/>
  <c r="M8338" i="7"/>
  <c r="M8339" i="7"/>
  <c r="M8340" i="7"/>
  <c r="M8341" i="7"/>
  <c r="M8342" i="7"/>
  <c r="M8343" i="7"/>
  <c r="M8344" i="7"/>
  <c r="M8345" i="7"/>
  <c r="M8346" i="7"/>
  <c r="M8347" i="7"/>
  <c r="M8348" i="7"/>
  <c r="M8349" i="7"/>
  <c r="M8350" i="7"/>
  <c r="M8351" i="7"/>
  <c r="M8352" i="7"/>
  <c r="M8353" i="7"/>
  <c r="M8354" i="7"/>
  <c r="M8355" i="7"/>
  <c r="M8356" i="7"/>
  <c r="M8357" i="7"/>
  <c r="M8358" i="7"/>
  <c r="M8359" i="7"/>
  <c r="M8360" i="7"/>
  <c r="M8361" i="7"/>
  <c r="M8362" i="7"/>
  <c r="M8363" i="7"/>
  <c r="M8364" i="7"/>
  <c r="M8365" i="7"/>
  <c r="M8366" i="7"/>
  <c r="M8367" i="7"/>
  <c r="M8368" i="7"/>
  <c r="M8369" i="7"/>
  <c r="M8370" i="7"/>
  <c r="M8371" i="7"/>
  <c r="M8372" i="7"/>
  <c r="M8373" i="7"/>
  <c r="M8374" i="7"/>
  <c r="M8375" i="7"/>
  <c r="M8376" i="7"/>
  <c r="M8377" i="7"/>
  <c r="M8378" i="7"/>
  <c r="M8379" i="7"/>
  <c r="M8380" i="7"/>
  <c r="M8381" i="7"/>
  <c r="M8382" i="7"/>
  <c r="M8383" i="7"/>
  <c r="M8384" i="7"/>
  <c r="M8385" i="7"/>
  <c r="M8386" i="7"/>
  <c r="M8387" i="7"/>
  <c r="M8388" i="7"/>
  <c r="M8389" i="7"/>
  <c r="M8390" i="7"/>
  <c r="M8391" i="7"/>
  <c r="M8392" i="7"/>
  <c r="M8393" i="7"/>
  <c r="M8394" i="7"/>
  <c r="M8395" i="7"/>
  <c r="M8396" i="7"/>
  <c r="M8397" i="7"/>
  <c r="M8398" i="7"/>
  <c r="M8399" i="7"/>
  <c r="M8400" i="7"/>
  <c r="M8401" i="7"/>
  <c r="M8402" i="7"/>
  <c r="M8403" i="7"/>
  <c r="M8404" i="7"/>
  <c r="M8405" i="7"/>
  <c r="M8406" i="7"/>
  <c r="M8407" i="7"/>
  <c r="M8408" i="7"/>
  <c r="M8409" i="7"/>
  <c r="M8410" i="7"/>
  <c r="M8411" i="7"/>
  <c r="M8412" i="7"/>
  <c r="M8413" i="7"/>
  <c r="M8414" i="7"/>
  <c r="M8415" i="7"/>
  <c r="M8416" i="7"/>
  <c r="M8417" i="7"/>
  <c r="M8418" i="7"/>
  <c r="M8419" i="7"/>
  <c r="M8420" i="7"/>
  <c r="M8421" i="7"/>
  <c r="M8422" i="7"/>
  <c r="M8423" i="7"/>
  <c r="M8424" i="7"/>
  <c r="M8425" i="7"/>
  <c r="M8426" i="7"/>
  <c r="M8427" i="7"/>
  <c r="M8428" i="7"/>
  <c r="M8429" i="7"/>
  <c r="M8430" i="7"/>
  <c r="M8431" i="7"/>
  <c r="M8432" i="7"/>
  <c r="M8433" i="7"/>
  <c r="M8434" i="7"/>
  <c r="M8435" i="7"/>
  <c r="M8436" i="7"/>
  <c r="M8437" i="7"/>
  <c r="M8438" i="7"/>
  <c r="M8439" i="7"/>
  <c r="M8440" i="7"/>
  <c r="M8441" i="7"/>
  <c r="M8442" i="7"/>
  <c r="M8443" i="7"/>
  <c r="M8444" i="7"/>
  <c r="M8445" i="7"/>
  <c r="M8446" i="7"/>
  <c r="M8447" i="7"/>
  <c r="M8448" i="7"/>
  <c r="M8449" i="7"/>
  <c r="M8450" i="7"/>
  <c r="M8451" i="7"/>
  <c r="M8452" i="7"/>
  <c r="M8453" i="7"/>
  <c r="M8454" i="7"/>
  <c r="M8455" i="7"/>
  <c r="M8456" i="7"/>
  <c r="M8457" i="7"/>
  <c r="M8458" i="7"/>
  <c r="M8459" i="7"/>
  <c r="M8460" i="7"/>
  <c r="M8461" i="7"/>
  <c r="M8462" i="7"/>
  <c r="M8463" i="7"/>
  <c r="M8464" i="7"/>
  <c r="M8465" i="7"/>
  <c r="M8466" i="7"/>
  <c r="M8467" i="7"/>
  <c r="M8468" i="7"/>
  <c r="M8469" i="7"/>
  <c r="M8470" i="7"/>
  <c r="M8471" i="7"/>
  <c r="M8472" i="7"/>
  <c r="M8473" i="7"/>
  <c r="M8474" i="7"/>
  <c r="M8475" i="7"/>
  <c r="M8476" i="7"/>
  <c r="M8477" i="7"/>
  <c r="M8478" i="7"/>
  <c r="M8479" i="7"/>
  <c r="M8480" i="7"/>
  <c r="M8481" i="7"/>
  <c r="M8482" i="7"/>
  <c r="M8483" i="7"/>
  <c r="M8484" i="7"/>
  <c r="M8485" i="7"/>
  <c r="M8486" i="7"/>
  <c r="M8487" i="7"/>
  <c r="M8488" i="7"/>
  <c r="M8489" i="7"/>
  <c r="M8490" i="7"/>
  <c r="M8491" i="7"/>
  <c r="M8492" i="7"/>
  <c r="M8493" i="7"/>
  <c r="M8494" i="7"/>
  <c r="M8495" i="7"/>
  <c r="M8496" i="7"/>
  <c r="M8497" i="7"/>
  <c r="M8498" i="7"/>
  <c r="M8499" i="7"/>
  <c r="M8500" i="7"/>
  <c r="M8501" i="7"/>
  <c r="M8502" i="7"/>
  <c r="M8503" i="7"/>
  <c r="M8504" i="7"/>
  <c r="M8505" i="7"/>
  <c r="M8506" i="7"/>
  <c r="M8507" i="7"/>
  <c r="M8508" i="7"/>
  <c r="M8509" i="7"/>
  <c r="M8510" i="7"/>
  <c r="M8511" i="7"/>
  <c r="M8512" i="7"/>
  <c r="M8513" i="7"/>
  <c r="M8514" i="7"/>
  <c r="M8515" i="7"/>
  <c r="M8516" i="7"/>
  <c r="M8517" i="7"/>
  <c r="M8518" i="7"/>
  <c r="M8519" i="7"/>
  <c r="M8520" i="7"/>
  <c r="M8521" i="7"/>
  <c r="M8522" i="7"/>
  <c r="M8523" i="7"/>
  <c r="M8524" i="7"/>
  <c r="M8525" i="7"/>
  <c r="M8526" i="7"/>
  <c r="M8527" i="7"/>
  <c r="M8528" i="7"/>
  <c r="M8529" i="7"/>
  <c r="M8530" i="7"/>
  <c r="M8531" i="7"/>
  <c r="M8532" i="7"/>
  <c r="M8533" i="7"/>
  <c r="M8534" i="7"/>
  <c r="M8535" i="7"/>
  <c r="M8536" i="7"/>
  <c r="M8537" i="7"/>
  <c r="M8538" i="7"/>
  <c r="M8539" i="7"/>
  <c r="M8540" i="7"/>
  <c r="M8541" i="7"/>
  <c r="M8542" i="7"/>
  <c r="M8543" i="7"/>
  <c r="M8544" i="7"/>
  <c r="M8545" i="7"/>
  <c r="M8546" i="7"/>
  <c r="M8547" i="7"/>
  <c r="M8548" i="7"/>
  <c r="M8549" i="7"/>
  <c r="M8550" i="7"/>
  <c r="M8551" i="7"/>
  <c r="M8552" i="7"/>
  <c r="M8553" i="7"/>
  <c r="M8554" i="7"/>
  <c r="M8555" i="7"/>
  <c r="M8556" i="7"/>
  <c r="M8557" i="7"/>
  <c r="M8558" i="7"/>
  <c r="M8559" i="7"/>
  <c r="M8560" i="7"/>
  <c r="M8561" i="7"/>
  <c r="M8562" i="7"/>
  <c r="M8563" i="7"/>
  <c r="M8564" i="7"/>
  <c r="M8565" i="7"/>
  <c r="M8566" i="7"/>
  <c r="M8567" i="7"/>
  <c r="M8568" i="7"/>
  <c r="M8569" i="7"/>
  <c r="M8570" i="7"/>
  <c r="M8571" i="7"/>
  <c r="M8572" i="7"/>
  <c r="M8573" i="7"/>
  <c r="M8574" i="7"/>
  <c r="M8575" i="7"/>
  <c r="M8576" i="7"/>
  <c r="M8577" i="7"/>
  <c r="M8578" i="7"/>
  <c r="M8579" i="7"/>
  <c r="M8580" i="7"/>
  <c r="M8581" i="7"/>
  <c r="M8582" i="7"/>
  <c r="M8583" i="7"/>
  <c r="M8584" i="7"/>
  <c r="M8585" i="7"/>
  <c r="M8586" i="7"/>
  <c r="M8587" i="7"/>
  <c r="M8588" i="7"/>
  <c r="M8589" i="7"/>
  <c r="M8590" i="7"/>
  <c r="M8591" i="7"/>
  <c r="M8592" i="7"/>
  <c r="M8593" i="7"/>
  <c r="M8594" i="7"/>
  <c r="M8595" i="7"/>
  <c r="M8596" i="7"/>
  <c r="M8597" i="7"/>
  <c r="M8598" i="7"/>
  <c r="M8599" i="7"/>
  <c r="M8600" i="7"/>
  <c r="M8601" i="7"/>
  <c r="M8602" i="7"/>
  <c r="M8603" i="7"/>
  <c r="M8604" i="7"/>
  <c r="M8605" i="7"/>
  <c r="M8606" i="7"/>
  <c r="M8607" i="7"/>
  <c r="M8608" i="7"/>
  <c r="M8609" i="7"/>
  <c r="M8610" i="7"/>
  <c r="M8611" i="7"/>
  <c r="M8612" i="7"/>
  <c r="M8613" i="7"/>
  <c r="M8614" i="7"/>
  <c r="M8615" i="7"/>
  <c r="M8616" i="7"/>
  <c r="M8617" i="7"/>
  <c r="M8618" i="7"/>
  <c r="M8619" i="7"/>
  <c r="M8620" i="7"/>
  <c r="M8621" i="7"/>
  <c r="M8622" i="7"/>
  <c r="M8623" i="7"/>
  <c r="M8624" i="7"/>
  <c r="M8625" i="7"/>
  <c r="M8626" i="7"/>
  <c r="M8627" i="7"/>
  <c r="M8628" i="7"/>
  <c r="M8629" i="7"/>
  <c r="M8630" i="7"/>
  <c r="M8631" i="7"/>
  <c r="M8632" i="7"/>
  <c r="M8633" i="7"/>
  <c r="M8634" i="7"/>
  <c r="M8635" i="7"/>
  <c r="M8636" i="7"/>
  <c r="M8637" i="7"/>
  <c r="M8638" i="7"/>
  <c r="M8639" i="7"/>
  <c r="M8640" i="7"/>
  <c r="M8641" i="7"/>
  <c r="M8642" i="7"/>
  <c r="M8643" i="7"/>
  <c r="M8644" i="7"/>
  <c r="M8645" i="7"/>
  <c r="M8646" i="7"/>
  <c r="M8647" i="7"/>
  <c r="M8648" i="7"/>
  <c r="M8649" i="7"/>
  <c r="M8650" i="7"/>
  <c r="M8651" i="7"/>
  <c r="M8652" i="7"/>
  <c r="M8653" i="7"/>
  <c r="M8654" i="7"/>
  <c r="M8655" i="7"/>
  <c r="M8656" i="7"/>
  <c r="M8657" i="7"/>
  <c r="M8658" i="7"/>
  <c r="M8659" i="7"/>
  <c r="M8660" i="7"/>
  <c r="M8661" i="7"/>
  <c r="M8662" i="7"/>
  <c r="M8663" i="7"/>
  <c r="M8664" i="7"/>
  <c r="M8665" i="7"/>
  <c r="M8666" i="7"/>
  <c r="M8667" i="7"/>
  <c r="M8668" i="7"/>
  <c r="M8669" i="7"/>
  <c r="M8670" i="7"/>
  <c r="M8671" i="7"/>
  <c r="M8672" i="7"/>
  <c r="M8673" i="7"/>
  <c r="M8674" i="7"/>
  <c r="M8675" i="7"/>
  <c r="M8676" i="7"/>
  <c r="M8677" i="7"/>
  <c r="M8678" i="7"/>
  <c r="M8679" i="7"/>
  <c r="M8680" i="7"/>
  <c r="M8681" i="7"/>
  <c r="M8682" i="7"/>
  <c r="M8683" i="7"/>
  <c r="M8684" i="7"/>
  <c r="M8685" i="7"/>
  <c r="M8686" i="7"/>
  <c r="M8687" i="7"/>
  <c r="M8688" i="7"/>
  <c r="M8689" i="7"/>
  <c r="M8690" i="7"/>
  <c r="M8691" i="7"/>
  <c r="M8692" i="7"/>
  <c r="M8693" i="7"/>
  <c r="M8694" i="7"/>
  <c r="M8695" i="7"/>
  <c r="M8696" i="7"/>
  <c r="M8697" i="7"/>
  <c r="M8698" i="7"/>
  <c r="M8699" i="7"/>
  <c r="M8700" i="7"/>
  <c r="M8701" i="7"/>
  <c r="M8702" i="7"/>
  <c r="M8703" i="7"/>
  <c r="M8704" i="7"/>
  <c r="M8705" i="7"/>
  <c r="M8706" i="7"/>
  <c r="M8707" i="7"/>
  <c r="M8708" i="7"/>
  <c r="M8709" i="7"/>
  <c r="M8710" i="7"/>
  <c r="M8711" i="7"/>
  <c r="M8712" i="7"/>
  <c r="M8713" i="7"/>
  <c r="M8714" i="7"/>
  <c r="M8715" i="7"/>
  <c r="M8716" i="7"/>
  <c r="M8717" i="7"/>
  <c r="M8718" i="7"/>
  <c r="M8719" i="7"/>
  <c r="M8720" i="7"/>
  <c r="M8721" i="7"/>
  <c r="M8722" i="7"/>
  <c r="M8723" i="7"/>
  <c r="M8724" i="7"/>
  <c r="M8725" i="7"/>
  <c r="M8726" i="7"/>
  <c r="M8727" i="7"/>
  <c r="M8728" i="7"/>
  <c r="M8729" i="7"/>
  <c r="M8730" i="7"/>
  <c r="M8731" i="7"/>
  <c r="M8732" i="7"/>
  <c r="M8733" i="7"/>
  <c r="M8734" i="7"/>
  <c r="M8735" i="7"/>
  <c r="M8736" i="7"/>
  <c r="M8737" i="7"/>
  <c r="M8738" i="7"/>
  <c r="M8739" i="7"/>
  <c r="M8740" i="7"/>
  <c r="M8741" i="7"/>
  <c r="M8742" i="7"/>
  <c r="M8743" i="7"/>
  <c r="M8744" i="7"/>
  <c r="M8745" i="7"/>
  <c r="M8746" i="7"/>
  <c r="M8747" i="7"/>
  <c r="M8748" i="7"/>
  <c r="M8749" i="7"/>
  <c r="M8750" i="7"/>
  <c r="M8751" i="7"/>
  <c r="M8752" i="7"/>
  <c r="M8753" i="7"/>
  <c r="M8754" i="7"/>
  <c r="M8755" i="7"/>
  <c r="M8756" i="7"/>
  <c r="M8757" i="7"/>
  <c r="M8758" i="7"/>
  <c r="M8759" i="7"/>
  <c r="M8760" i="7"/>
  <c r="M8761" i="7"/>
  <c r="M7298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M4711" i="7"/>
  <c r="M4712" i="7"/>
  <c r="M4713" i="7"/>
  <c r="M4714" i="7"/>
  <c r="M4715" i="7"/>
  <c r="M4716" i="7"/>
  <c r="M4717" i="7"/>
  <c r="M4718" i="7"/>
  <c r="M4719" i="7"/>
  <c r="M4720" i="7"/>
  <c r="M4721" i="7"/>
  <c r="M4722" i="7"/>
  <c r="M4723" i="7"/>
  <c r="M4724" i="7"/>
  <c r="M4725" i="7"/>
  <c r="M4726" i="7"/>
  <c r="M4727" i="7"/>
  <c r="M4728" i="7"/>
  <c r="M4729" i="7"/>
  <c r="M4730" i="7"/>
  <c r="M4731" i="7"/>
  <c r="M4732" i="7"/>
  <c r="M4733" i="7"/>
  <c r="M4734" i="7"/>
  <c r="M4735" i="7"/>
  <c r="M4736" i="7"/>
  <c r="M4737" i="7"/>
  <c r="M4738" i="7"/>
  <c r="M4739" i="7"/>
  <c r="M4740" i="7"/>
  <c r="M4741" i="7"/>
  <c r="M4742" i="7"/>
  <c r="M4743" i="7"/>
  <c r="M4744" i="7"/>
  <c r="M4745" i="7"/>
  <c r="M4746" i="7"/>
  <c r="M4747" i="7"/>
  <c r="M4748" i="7"/>
  <c r="M4749" i="7"/>
  <c r="M4750" i="7"/>
  <c r="M4751" i="7"/>
  <c r="M4752" i="7"/>
  <c r="M4753" i="7"/>
  <c r="M4754" i="7"/>
  <c r="M4755" i="7"/>
  <c r="M4756" i="7"/>
  <c r="M4757" i="7"/>
  <c r="M4758" i="7"/>
  <c r="M4759" i="7"/>
  <c r="M4760" i="7"/>
  <c r="M4761" i="7"/>
  <c r="M4762" i="7"/>
  <c r="M4763" i="7"/>
  <c r="M4764" i="7"/>
  <c r="M4765" i="7"/>
  <c r="M4766" i="7"/>
  <c r="M4767" i="7"/>
  <c r="M4768" i="7"/>
  <c r="M4769" i="7"/>
  <c r="M4770" i="7"/>
  <c r="M4771" i="7"/>
  <c r="M4772" i="7"/>
  <c r="M4773" i="7"/>
  <c r="M4774" i="7"/>
  <c r="M4775" i="7"/>
  <c r="M4776" i="7"/>
  <c r="M4777" i="7"/>
  <c r="M4778" i="7"/>
  <c r="M4779" i="7"/>
  <c r="M4780" i="7"/>
  <c r="M4781" i="7"/>
  <c r="M4782" i="7"/>
  <c r="M4783" i="7"/>
  <c r="M4784" i="7"/>
  <c r="M4785" i="7"/>
  <c r="M4786" i="7"/>
  <c r="M4787" i="7"/>
  <c r="M4788" i="7"/>
  <c r="M4789" i="7"/>
  <c r="M4790" i="7"/>
  <c r="M4791" i="7"/>
  <c r="M4792" i="7"/>
  <c r="M4793" i="7"/>
  <c r="M4794" i="7"/>
  <c r="M4795" i="7"/>
  <c r="M4796" i="7"/>
  <c r="M4797" i="7"/>
  <c r="M4798" i="7"/>
  <c r="M4799" i="7"/>
  <c r="M4800" i="7"/>
  <c r="M4801" i="7"/>
  <c r="M4802" i="7"/>
  <c r="M4803" i="7"/>
  <c r="M4804" i="7"/>
  <c r="M4805" i="7"/>
  <c r="M4806" i="7"/>
  <c r="M4807" i="7"/>
  <c r="M4808" i="7"/>
  <c r="M4809" i="7"/>
  <c r="M4810" i="7"/>
  <c r="M4811" i="7"/>
  <c r="M4812" i="7"/>
  <c r="M4813" i="7"/>
  <c r="M4814" i="7"/>
  <c r="M4815" i="7"/>
  <c r="M4816" i="7"/>
  <c r="M4817" i="7"/>
  <c r="M4818" i="7"/>
  <c r="M4819" i="7"/>
  <c r="M4820" i="7"/>
  <c r="M4821" i="7"/>
  <c r="M4822" i="7"/>
  <c r="M4823" i="7"/>
  <c r="M4824" i="7"/>
  <c r="M4825" i="7"/>
  <c r="M4826" i="7"/>
  <c r="M4827" i="7"/>
  <c r="M4828" i="7"/>
  <c r="M4829" i="7"/>
  <c r="M4830" i="7"/>
  <c r="M4831" i="7"/>
  <c r="M4832" i="7"/>
  <c r="M4833" i="7"/>
  <c r="M4834" i="7"/>
  <c r="M4835" i="7"/>
  <c r="M4836" i="7"/>
  <c r="M4837" i="7"/>
  <c r="M4838" i="7"/>
  <c r="M4839" i="7"/>
  <c r="M4840" i="7"/>
  <c r="M4841" i="7"/>
  <c r="M4842" i="7"/>
  <c r="M4843" i="7"/>
  <c r="M4844" i="7"/>
  <c r="M4845" i="7"/>
  <c r="M4846" i="7"/>
  <c r="M4847" i="7"/>
  <c r="M4848" i="7"/>
  <c r="M4849" i="7"/>
  <c r="M4850" i="7"/>
  <c r="M4851" i="7"/>
  <c r="M4852" i="7"/>
  <c r="M4853" i="7"/>
  <c r="M4854" i="7"/>
  <c r="M4855" i="7"/>
  <c r="M4856" i="7"/>
  <c r="M4857" i="7"/>
  <c r="M4858" i="7"/>
  <c r="M4859" i="7"/>
  <c r="M4860" i="7"/>
  <c r="M4861" i="7"/>
  <c r="M4862" i="7"/>
  <c r="M4863" i="7"/>
  <c r="M4864" i="7"/>
  <c r="M4865" i="7"/>
  <c r="M4866" i="7"/>
  <c r="M4867" i="7"/>
  <c r="M4868" i="7"/>
  <c r="M4869" i="7"/>
  <c r="M4870" i="7"/>
  <c r="M4871" i="7"/>
  <c r="M4872" i="7"/>
  <c r="M4873" i="7"/>
  <c r="M4874" i="7"/>
  <c r="M4875" i="7"/>
  <c r="M4876" i="7"/>
  <c r="M4877" i="7"/>
  <c r="M4878" i="7"/>
  <c r="M4879" i="7"/>
  <c r="M4880" i="7"/>
  <c r="M4881" i="7"/>
  <c r="M4882" i="7"/>
  <c r="M4883" i="7"/>
  <c r="M4884" i="7"/>
  <c r="M4885" i="7"/>
  <c r="M4886" i="7"/>
  <c r="M4887" i="7"/>
  <c r="M4888" i="7"/>
  <c r="M4889" i="7"/>
  <c r="M4890" i="7"/>
  <c r="M4891" i="7"/>
  <c r="M4892" i="7"/>
  <c r="M4893" i="7"/>
  <c r="M4894" i="7"/>
  <c r="M4895" i="7"/>
  <c r="M4896" i="7"/>
  <c r="M4897" i="7"/>
  <c r="M4898" i="7"/>
  <c r="M4899" i="7"/>
  <c r="M4900" i="7"/>
  <c r="M4901" i="7"/>
  <c r="M4902" i="7"/>
  <c r="M4903" i="7"/>
  <c r="M4904" i="7"/>
  <c r="M4905" i="7"/>
  <c r="M4906" i="7"/>
  <c r="M4907" i="7"/>
  <c r="M4908" i="7"/>
  <c r="M4909" i="7"/>
  <c r="M4910" i="7"/>
  <c r="M4911" i="7"/>
  <c r="M4912" i="7"/>
  <c r="M4913" i="7"/>
  <c r="M4914" i="7"/>
  <c r="M4915" i="7"/>
  <c r="M4916" i="7"/>
  <c r="M4917" i="7"/>
  <c r="M4918" i="7"/>
  <c r="M4919" i="7"/>
  <c r="M4920" i="7"/>
  <c r="M4921" i="7"/>
  <c r="M4922" i="7"/>
  <c r="M4923" i="7"/>
  <c r="M4924" i="7"/>
  <c r="M4925" i="7"/>
  <c r="M4926" i="7"/>
  <c r="M4927" i="7"/>
  <c r="M4928" i="7"/>
  <c r="M4929" i="7"/>
  <c r="M4930" i="7"/>
  <c r="M4931" i="7"/>
  <c r="M4932" i="7"/>
  <c r="M4933" i="7"/>
  <c r="M4934" i="7"/>
  <c r="M4935" i="7"/>
  <c r="M4936" i="7"/>
  <c r="M4937" i="7"/>
  <c r="M4938" i="7"/>
  <c r="M4939" i="7"/>
  <c r="M4940" i="7"/>
  <c r="M4941" i="7"/>
  <c r="M4942" i="7"/>
  <c r="M4943" i="7"/>
  <c r="M4944" i="7"/>
  <c r="M4945" i="7"/>
  <c r="M4946" i="7"/>
  <c r="M4947" i="7"/>
  <c r="M4948" i="7"/>
  <c r="M4949" i="7"/>
  <c r="M4950" i="7"/>
  <c r="M4951" i="7"/>
  <c r="M4952" i="7"/>
  <c r="M4953" i="7"/>
  <c r="M4954" i="7"/>
  <c r="M4955" i="7"/>
  <c r="M4956" i="7"/>
  <c r="M4957" i="7"/>
  <c r="M4958" i="7"/>
  <c r="M4959" i="7"/>
  <c r="M4960" i="7"/>
  <c r="M4961" i="7"/>
  <c r="M4962" i="7"/>
  <c r="M4963" i="7"/>
  <c r="M4964" i="7"/>
  <c r="M4965" i="7"/>
  <c r="M4966" i="7"/>
  <c r="M4967" i="7"/>
  <c r="M4968" i="7"/>
  <c r="M4969" i="7"/>
  <c r="M4970" i="7"/>
  <c r="M4971" i="7"/>
  <c r="M4972" i="7"/>
  <c r="M4973" i="7"/>
  <c r="M4974" i="7"/>
  <c r="M4975" i="7"/>
  <c r="M4976" i="7"/>
  <c r="M4977" i="7"/>
  <c r="M4978" i="7"/>
  <c r="M4979" i="7"/>
  <c r="M4980" i="7"/>
  <c r="M4981" i="7"/>
  <c r="M4982" i="7"/>
  <c r="M4983" i="7"/>
  <c r="M4984" i="7"/>
  <c r="M4985" i="7"/>
  <c r="M4986" i="7"/>
  <c r="M4987" i="7"/>
  <c r="M4988" i="7"/>
  <c r="M4989" i="7"/>
  <c r="M4990" i="7"/>
  <c r="M4991" i="7"/>
  <c r="M4992" i="7"/>
  <c r="M4993" i="7"/>
  <c r="M4994" i="7"/>
  <c r="M4995" i="7"/>
  <c r="M4996" i="7"/>
  <c r="M4997" i="7"/>
  <c r="M4998" i="7"/>
  <c r="M4999" i="7"/>
  <c r="M5000" i="7"/>
  <c r="M5001" i="7"/>
  <c r="M5002" i="7"/>
  <c r="M5003" i="7"/>
  <c r="M5004" i="7"/>
  <c r="M5005" i="7"/>
  <c r="M5006" i="7"/>
  <c r="M5007" i="7"/>
  <c r="M5008" i="7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M5213" i="7"/>
  <c r="M5214" i="7"/>
  <c r="M5215" i="7"/>
  <c r="M5216" i="7"/>
  <c r="M5217" i="7"/>
  <c r="M5218" i="7"/>
  <c r="M5219" i="7"/>
  <c r="M5220" i="7"/>
  <c r="M5221" i="7"/>
  <c r="M5222" i="7"/>
  <c r="M5223" i="7"/>
  <c r="M5224" i="7"/>
  <c r="M5225" i="7"/>
  <c r="M5226" i="7"/>
  <c r="M5227" i="7"/>
  <c r="M5228" i="7"/>
  <c r="M5229" i="7"/>
  <c r="M5230" i="7"/>
  <c r="M5231" i="7"/>
  <c r="M5232" i="7"/>
  <c r="M5233" i="7"/>
  <c r="M5234" i="7"/>
  <c r="M5235" i="7"/>
  <c r="M5236" i="7"/>
  <c r="M5237" i="7"/>
  <c r="M5238" i="7"/>
  <c r="M5239" i="7"/>
  <c r="M5240" i="7"/>
  <c r="M5241" i="7"/>
  <c r="M5242" i="7"/>
  <c r="M5243" i="7"/>
  <c r="M5244" i="7"/>
  <c r="M5245" i="7"/>
  <c r="M5246" i="7"/>
  <c r="M5247" i="7"/>
  <c r="M5248" i="7"/>
  <c r="M5249" i="7"/>
  <c r="M5250" i="7"/>
  <c r="M5251" i="7"/>
  <c r="M5252" i="7"/>
  <c r="M5253" i="7"/>
  <c r="M5254" i="7"/>
  <c r="M5255" i="7"/>
  <c r="M5256" i="7"/>
  <c r="M5257" i="7"/>
  <c r="M5258" i="7"/>
  <c r="M5259" i="7"/>
  <c r="M5260" i="7"/>
  <c r="M5261" i="7"/>
  <c r="M5262" i="7"/>
  <c r="M5263" i="7"/>
  <c r="M5264" i="7"/>
  <c r="M5265" i="7"/>
  <c r="M5266" i="7"/>
  <c r="M5267" i="7"/>
  <c r="M5268" i="7"/>
  <c r="M5269" i="7"/>
  <c r="M5270" i="7"/>
  <c r="M5271" i="7"/>
  <c r="M5272" i="7"/>
  <c r="M5273" i="7"/>
  <c r="M5274" i="7"/>
  <c r="M5275" i="7"/>
  <c r="M5276" i="7"/>
  <c r="M5277" i="7"/>
  <c r="M5278" i="7"/>
  <c r="M5279" i="7"/>
  <c r="M5280" i="7"/>
  <c r="M5281" i="7"/>
  <c r="M5282" i="7"/>
  <c r="M5283" i="7"/>
  <c r="M5284" i="7"/>
  <c r="M5285" i="7"/>
  <c r="M5286" i="7"/>
  <c r="M5287" i="7"/>
  <c r="M5288" i="7"/>
  <c r="M5289" i="7"/>
  <c r="M5290" i="7"/>
  <c r="M5291" i="7"/>
  <c r="M5292" i="7"/>
  <c r="M5293" i="7"/>
  <c r="M5294" i="7"/>
  <c r="M5295" i="7"/>
  <c r="M5296" i="7"/>
  <c r="M5297" i="7"/>
  <c r="M5298" i="7"/>
  <c r="M5299" i="7"/>
  <c r="M5300" i="7"/>
  <c r="M5301" i="7"/>
  <c r="M5302" i="7"/>
  <c r="M5303" i="7"/>
  <c r="M5304" i="7"/>
  <c r="M5305" i="7"/>
  <c r="M5306" i="7"/>
  <c r="M5307" i="7"/>
  <c r="M5308" i="7"/>
  <c r="M5309" i="7"/>
  <c r="M5310" i="7"/>
  <c r="M5311" i="7"/>
  <c r="M5312" i="7"/>
  <c r="M5313" i="7"/>
  <c r="M5314" i="7"/>
  <c r="M5315" i="7"/>
  <c r="M5316" i="7"/>
  <c r="M5317" i="7"/>
  <c r="M5318" i="7"/>
  <c r="M5319" i="7"/>
  <c r="M5320" i="7"/>
  <c r="M5321" i="7"/>
  <c r="M5322" i="7"/>
  <c r="M5323" i="7"/>
  <c r="M5324" i="7"/>
  <c r="M5325" i="7"/>
  <c r="M5326" i="7"/>
  <c r="M5327" i="7"/>
  <c r="M5328" i="7"/>
  <c r="M5329" i="7"/>
  <c r="M5330" i="7"/>
  <c r="M5331" i="7"/>
  <c r="M5332" i="7"/>
  <c r="M5333" i="7"/>
  <c r="M5334" i="7"/>
  <c r="M5335" i="7"/>
  <c r="M5336" i="7"/>
  <c r="M5337" i="7"/>
  <c r="M5338" i="7"/>
  <c r="M5339" i="7"/>
  <c r="M5340" i="7"/>
  <c r="M5341" i="7"/>
  <c r="M5342" i="7"/>
  <c r="M5343" i="7"/>
  <c r="M5344" i="7"/>
  <c r="M5345" i="7"/>
  <c r="M5346" i="7"/>
  <c r="M5347" i="7"/>
  <c r="M5348" i="7"/>
  <c r="M5349" i="7"/>
  <c r="M5350" i="7"/>
  <c r="M5351" i="7"/>
  <c r="M5352" i="7"/>
  <c r="M5353" i="7"/>
  <c r="M5354" i="7"/>
  <c r="M5355" i="7"/>
  <c r="M5356" i="7"/>
  <c r="M5357" i="7"/>
  <c r="M5358" i="7"/>
  <c r="M5359" i="7"/>
  <c r="M5360" i="7"/>
  <c r="M5361" i="7"/>
  <c r="M5362" i="7"/>
  <c r="M5363" i="7"/>
  <c r="M5364" i="7"/>
  <c r="M5365" i="7"/>
  <c r="M5366" i="7"/>
  <c r="M5367" i="7"/>
  <c r="M5368" i="7"/>
  <c r="M5369" i="7"/>
  <c r="M5370" i="7"/>
  <c r="M5371" i="7"/>
  <c r="M5372" i="7"/>
  <c r="M5373" i="7"/>
  <c r="M5374" i="7"/>
  <c r="M5375" i="7"/>
  <c r="M5376" i="7"/>
  <c r="M5377" i="7"/>
  <c r="M5378" i="7"/>
  <c r="M5379" i="7"/>
  <c r="M5380" i="7"/>
  <c r="M5381" i="7"/>
  <c r="M5382" i="7"/>
  <c r="M5383" i="7"/>
  <c r="M5384" i="7"/>
  <c r="M5385" i="7"/>
  <c r="M5386" i="7"/>
  <c r="M5387" i="7"/>
  <c r="M5388" i="7"/>
  <c r="M5389" i="7"/>
  <c r="M5390" i="7"/>
  <c r="M5391" i="7"/>
  <c r="M5392" i="7"/>
  <c r="M5393" i="7"/>
  <c r="M5394" i="7"/>
  <c r="M5395" i="7"/>
  <c r="M5396" i="7"/>
  <c r="M5397" i="7"/>
  <c r="M5398" i="7"/>
  <c r="M5399" i="7"/>
  <c r="M5400" i="7"/>
  <c r="M5401" i="7"/>
  <c r="M5402" i="7"/>
  <c r="M5403" i="7"/>
  <c r="M5404" i="7"/>
  <c r="M5405" i="7"/>
  <c r="M5406" i="7"/>
  <c r="M5407" i="7"/>
  <c r="M5408" i="7"/>
  <c r="M5409" i="7"/>
  <c r="M5410" i="7"/>
  <c r="M5411" i="7"/>
  <c r="M5412" i="7"/>
  <c r="M5413" i="7"/>
  <c r="M5414" i="7"/>
  <c r="M5415" i="7"/>
  <c r="M5416" i="7"/>
  <c r="M5417" i="7"/>
  <c r="M5418" i="7"/>
  <c r="M5419" i="7"/>
  <c r="M5420" i="7"/>
  <c r="M5421" i="7"/>
  <c r="M5422" i="7"/>
  <c r="M5423" i="7"/>
  <c r="M5424" i="7"/>
  <c r="M5425" i="7"/>
  <c r="M5426" i="7"/>
  <c r="M5427" i="7"/>
  <c r="M5428" i="7"/>
  <c r="M5429" i="7"/>
  <c r="M5430" i="7"/>
  <c r="M5431" i="7"/>
  <c r="M5432" i="7"/>
  <c r="M5433" i="7"/>
  <c r="M5434" i="7"/>
  <c r="M5435" i="7"/>
  <c r="M5436" i="7"/>
  <c r="M5437" i="7"/>
  <c r="M5438" i="7"/>
  <c r="M5439" i="7"/>
  <c r="M5440" i="7"/>
  <c r="M5441" i="7"/>
  <c r="M5442" i="7"/>
  <c r="M5443" i="7"/>
  <c r="M5444" i="7"/>
  <c r="M5445" i="7"/>
  <c r="M5446" i="7"/>
  <c r="M5447" i="7"/>
  <c r="M5448" i="7"/>
  <c r="M5449" i="7"/>
  <c r="M5450" i="7"/>
  <c r="M5451" i="7"/>
  <c r="M5452" i="7"/>
  <c r="M5453" i="7"/>
  <c r="M5454" i="7"/>
  <c r="M5455" i="7"/>
  <c r="M5456" i="7"/>
  <c r="M5457" i="7"/>
  <c r="M5458" i="7"/>
  <c r="M5459" i="7"/>
  <c r="M5460" i="7"/>
  <c r="M5461" i="7"/>
  <c r="M5462" i="7"/>
  <c r="M5463" i="7"/>
  <c r="M5464" i="7"/>
  <c r="M5465" i="7"/>
  <c r="M5466" i="7"/>
  <c r="M5467" i="7"/>
  <c r="M5468" i="7"/>
  <c r="M5469" i="7"/>
  <c r="M5470" i="7"/>
  <c r="M5471" i="7"/>
  <c r="M5472" i="7"/>
  <c r="M5473" i="7"/>
  <c r="M5474" i="7"/>
  <c r="M5475" i="7"/>
  <c r="M5476" i="7"/>
  <c r="M5477" i="7"/>
  <c r="M5478" i="7"/>
  <c r="M5479" i="7"/>
  <c r="M5480" i="7"/>
  <c r="M5481" i="7"/>
  <c r="M5482" i="7"/>
  <c r="M5483" i="7"/>
  <c r="M5484" i="7"/>
  <c r="M5485" i="7"/>
  <c r="M5486" i="7"/>
  <c r="M5487" i="7"/>
  <c r="M5488" i="7"/>
  <c r="M5489" i="7"/>
  <c r="M5490" i="7"/>
  <c r="M5491" i="7"/>
  <c r="M5492" i="7"/>
  <c r="M5493" i="7"/>
  <c r="M5494" i="7"/>
  <c r="M5495" i="7"/>
  <c r="M5496" i="7"/>
  <c r="M5497" i="7"/>
  <c r="M5498" i="7"/>
  <c r="M5499" i="7"/>
  <c r="M5500" i="7"/>
  <c r="M5501" i="7"/>
  <c r="M5502" i="7"/>
  <c r="M5503" i="7"/>
  <c r="M5504" i="7"/>
  <c r="M5505" i="7"/>
  <c r="M5506" i="7"/>
  <c r="M5507" i="7"/>
  <c r="M5508" i="7"/>
  <c r="M5509" i="7"/>
  <c r="M5510" i="7"/>
  <c r="M5511" i="7"/>
  <c r="M5512" i="7"/>
  <c r="M5513" i="7"/>
  <c r="M5514" i="7"/>
  <c r="M5515" i="7"/>
  <c r="M5516" i="7"/>
  <c r="M5517" i="7"/>
  <c r="M5518" i="7"/>
  <c r="M5519" i="7"/>
  <c r="M5520" i="7"/>
  <c r="M5521" i="7"/>
  <c r="M5522" i="7"/>
  <c r="M5523" i="7"/>
  <c r="M5524" i="7"/>
  <c r="M5525" i="7"/>
  <c r="M5526" i="7"/>
  <c r="M5527" i="7"/>
  <c r="M5528" i="7"/>
  <c r="M5529" i="7"/>
  <c r="M5530" i="7"/>
  <c r="M5531" i="7"/>
  <c r="M5532" i="7"/>
  <c r="M5533" i="7"/>
  <c r="M5534" i="7"/>
  <c r="M5535" i="7"/>
  <c r="M5536" i="7"/>
  <c r="M5537" i="7"/>
  <c r="M5538" i="7"/>
  <c r="M5539" i="7"/>
  <c r="M5540" i="7"/>
  <c r="M5541" i="7"/>
  <c r="M5542" i="7"/>
  <c r="M5543" i="7"/>
  <c r="M5544" i="7"/>
  <c r="M5545" i="7"/>
  <c r="M5546" i="7"/>
  <c r="M5547" i="7"/>
  <c r="M5548" i="7"/>
  <c r="M5549" i="7"/>
  <c r="M5550" i="7"/>
  <c r="M5551" i="7"/>
  <c r="M5552" i="7"/>
  <c r="M5553" i="7"/>
  <c r="M5554" i="7"/>
  <c r="M5555" i="7"/>
  <c r="M5556" i="7"/>
  <c r="M5557" i="7"/>
  <c r="M5558" i="7"/>
  <c r="M5559" i="7"/>
  <c r="M5560" i="7"/>
  <c r="M5561" i="7"/>
  <c r="M5562" i="7"/>
  <c r="M5563" i="7"/>
  <c r="M5564" i="7"/>
  <c r="M5565" i="7"/>
  <c r="M5566" i="7"/>
  <c r="M5567" i="7"/>
  <c r="M5568" i="7"/>
  <c r="M5569" i="7"/>
  <c r="M5570" i="7"/>
  <c r="M5571" i="7"/>
  <c r="M5572" i="7"/>
  <c r="M5573" i="7"/>
  <c r="M5574" i="7"/>
  <c r="M5575" i="7"/>
  <c r="M5576" i="7"/>
  <c r="M5577" i="7"/>
  <c r="M5578" i="7"/>
  <c r="M5579" i="7"/>
  <c r="M5580" i="7"/>
  <c r="M5581" i="7"/>
  <c r="M5582" i="7"/>
  <c r="M5583" i="7"/>
  <c r="M5584" i="7"/>
  <c r="M5585" i="7"/>
  <c r="M5586" i="7"/>
  <c r="M5587" i="7"/>
  <c r="M5588" i="7"/>
  <c r="M5589" i="7"/>
  <c r="M5590" i="7"/>
  <c r="M5591" i="7"/>
  <c r="M5592" i="7"/>
  <c r="M5593" i="7"/>
  <c r="M5594" i="7"/>
  <c r="M5595" i="7"/>
  <c r="M5596" i="7"/>
  <c r="M5597" i="7"/>
  <c r="M5598" i="7"/>
  <c r="M5599" i="7"/>
  <c r="M5600" i="7"/>
  <c r="M5601" i="7"/>
  <c r="M5602" i="7"/>
  <c r="M5603" i="7"/>
  <c r="M5604" i="7"/>
  <c r="M5605" i="7"/>
  <c r="M5606" i="7"/>
  <c r="M5607" i="7"/>
  <c r="M5608" i="7"/>
  <c r="M5609" i="7"/>
  <c r="M5610" i="7"/>
  <c r="M5611" i="7"/>
  <c r="M5612" i="7"/>
  <c r="M5613" i="7"/>
  <c r="M5614" i="7"/>
  <c r="M5615" i="7"/>
  <c r="M5616" i="7"/>
  <c r="M5617" i="7"/>
  <c r="M5618" i="7"/>
  <c r="M5619" i="7"/>
  <c r="M5620" i="7"/>
  <c r="M5621" i="7"/>
  <c r="M5622" i="7"/>
  <c r="M5623" i="7"/>
  <c r="M5624" i="7"/>
  <c r="M5625" i="7"/>
  <c r="M5626" i="7"/>
  <c r="M5627" i="7"/>
  <c r="M5628" i="7"/>
  <c r="M5629" i="7"/>
  <c r="M5630" i="7"/>
  <c r="M5631" i="7"/>
  <c r="M5632" i="7"/>
  <c r="M5633" i="7"/>
  <c r="M5634" i="7"/>
  <c r="M5635" i="7"/>
  <c r="M5636" i="7"/>
  <c r="M5637" i="7"/>
  <c r="M5638" i="7"/>
  <c r="M5639" i="7"/>
  <c r="M5640" i="7"/>
  <c r="M5641" i="7"/>
  <c r="M5642" i="7"/>
  <c r="M5643" i="7"/>
  <c r="M5644" i="7"/>
  <c r="M5645" i="7"/>
  <c r="M5646" i="7"/>
  <c r="M5647" i="7"/>
  <c r="M5648" i="7"/>
  <c r="M5649" i="7"/>
  <c r="M5650" i="7"/>
  <c r="M5651" i="7"/>
  <c r="M5652" i="7"/>
  <c r="M5653" i="7"/>
  <c r="M5654" i="7"/>
  <c r="M5655" i="7"/>
  <c r="M5656" i="7"/>
  <c r="M5657" i="7"/>
  <c r="M5658" i="7"/>
  <c r="M5659" i="7"/>
  <c r="M5660" i="7"/>
  <c r="M5661" i="7"/>
  <c r="M5662" i="7"/>
  <c r="M5663" i="7"/>
  <c r="M5664" i="7"/>
  <c r="M5665" i="7"/>
  <c r="M5666" i="7"/>
  <c r="M5667" i="7"/>
  <c r="M5668" i="7"/>
  <c r="M5669" i="7"/>
  <c r="M5670" i="7"/>
  <c r="M5671" i="7"/>
  <c r="M5672" i="7"/>
  <c r="M5673" i="7"/>
  <c r="M5674" i="7"/>
  <c r="M5675" i="7"/>
  <c r="M5676" i="7"/>
  <c r="M5677" i="7"/>
  <c r="M5678" i="7"/>
  <c r="M5679" i="7"/>
  <c r="M5680" i="7"/>
  <c r="M5681" i="7"/>
  <c r="M5682" i="7"/>
  <c r="M5683" i="7"/>
  <c r="M5684" i="7"/>
  <c r="M5685" i="7"/>
  <c r="M5686" i="7"/>
  <c r="M5687" i="7"/>
  <c r="M5688" i="7"/>
  <c r="M5689" i="7"/>
  <c r="M5690" i="7"/>
  <c r="M5691" i="7"/>
  <c r="M5692" i="7"/>
  <c r="M5693" i="7"/>
  <c r="M5694" i="7"/>
  <c r="M5695" i="7"/>
  <c r="M5696" i="7"/>
  <c r="M5697" i="7"/>
  <c r="M5698" i="7"/>
  <c r="M5699" i="7"/>
  <c r="M5700" i="7"/>
  <c r="M5701" i="7"/>
  <c r="M5702" i="7"/>
  <c r="M5703" i="7"/>
  <c r="M5704" i="7"/>
  <c r="M5705" i="7"/>
  <c r="M5706" i="7"/>
  <c r="M5707" i="7"/>
  <c r="M5708" i="7"/>
  <c r="M5709" i="7"/>
  <c r="M5710" i="7"/>
  <c r="M5711" i="7"/>
  <c r="M5712" i="7"/>
  <c r="M5713" i="7"/>
  <c r="M5714" i="7"/>
  <c r="M5715" i="7"/>
  <c r="M5716" i="7"/>
  <c r="M5717" i="7"/>
  <c r="M5718" i="7"/>
  <c r="M5719" i="7"/>
  <c r="M5720" i="7"/>
  <c r="M5721" i="7"/>
  <c r="M5722" i="7"/>
  <c r="M5723" i="7"/>
  <c r="M5724" i="7"/>
  <c r="M5725" i="7"/>
  <c r="M5726" i="7"/>
  <c r="M5727" i="7"/>
  <c r="M5728" i="7"/>
  <c r="M5729" i="7"/>
  <c r="M5730" i="7"/>
  <c r="M5731" i="7"/>
  <c r="M5732" i="7"/>
  <c r="M5733" i="7"/>
  <c r="M5734" i="7"/>
  <c r="M5735" i="7"/>
  <c r="M5736" i="7"/>
  <c r="M5737" i="7"/>
  <c r="M5738" i="7"/>
  <c r="M5739" i="7"/>
  <c r="M5740" i="7"/>
  <c r="M5741" i="7"/>
  <c r="M5742" i="7"/>
  <c r="M5743" i="7"/>
  <c r="M5744" i="7"/>
  <c r="M5745" i="7"/>
  <c r="M5746" i="7"/>
  <c r="M5747" i="7"/>
  <c r="M5748" i="7"/>
  <c r="M5749" i="7"/>
  <c r="M5750" i="7"/>
  <c r="M5751" i="7"/>
  <c r="M5752" i="7"/>
  <c r="M5753" i="7"/>
  <c r="M5754" i="7"/>
  <c r="M5755" i="7"/>
  <c r="M5756" i="7"/>
  <c r="M5757" i="7"/>
  <c r="M5758" i="7"/>
  <c r="M5759" i="7"/>
  <c r="M5760" i="7"/>
  <c r="M5761" i="7"/>
  <c r="M5762" i="7"/>
  <c r="M5763" i="7"/>
  <c r="M5764" i="7"/>
  <c r="M5765" i="7"/>
  <c r="M5766" i="7"/>
  <c r="M5767" i="7"/>
  <c r="M5768" i="7"/>
  <c r="M5769" i="7"/>
  <c r="M5770" i="7"/>
  <c r="M5771" i="7"/>
  <c r="M5772" i="7"/>
  <c r="M5773" i="7"/>
  <c r="M5774" i="7"/>
  <c r="M5775" i="7"/>
  <c r="M5776" i="7"/>
  <c r="M5777" i="7"/>
  <c r="M5778" i="7"/>
  <c r="M5779" i="7"/>
  <c r="M5780" i="7"/>
  <c r="M5781" i="7"/>
  <c r="M5782" i="7"/>
  <c r="M5783" i="7"/>
  <c r="M5784" i="7"/>
  <c r="M5785" i="7"/>
  <c r="M5786" i="7"/>
  <c r="M5787" i="7"/>
  <c r="M5788" i="7"/>
  <c r="M5789" i="7"/>
  <c r="M5790" i="7"/>
  <c r="M5791" i="7"/>
  <c r="M5792" i="7"/>
  <c r="M5793" i="7"/>
  <c r="M5794" i="7"/>
  <c r="M5795" i="7"/>
  <c r="M5796" i="7"/>
  <c r="M5797" i="7"/>
  <c r="M5798" i="7"/>
  <c r="M5799" i="7"/>
  <c r="M5800" i="7"/>
  <c r="M5801" i="7"/>
  <c r="M5802" i="7"/>
  <c r="M5803" i="7"/>
  <c r="M5804" i="7"/>
  <c r="M5805" i="7"/>
  <c r="M5806" i="7"/>
  <c r="M5807" i="7"/>
  <c r="M5808" i="7"/>
  <c r="M5809" i="7"/>
  <c r="M5810" i="7"/>
  <c r="M5811" i="7"/>
  <c r="M5812" i="7"/>
  <c r="M5813" i="7"/>
  <c r="M5814" i="7"/>
  <c r="M5815" i="7"/>
  <c r="M5816" i="7"/>
  <c r="M5817" i="7"/>
  <c r="M5818" i="7"/>
  <c r="M5819" i="7"/>
  <c r="M5820" i="7"/>
  <c r="M5821" i="7"/>
  <c r="M5822" i="7"/>
  <c r="M5823" i="7"/>
  <c r="M5824" i="7"/>
  <c r="M5825" i="7"/>
  <c r="M5826" i="7"/>
  <c r="M5827" i="7"/>
  <c r="M5828" i="7"/>
  <c r="M5829" i="7"/>
  <c r="M5830" i="7"/>
  <c r="M5831" i="7"/>
  <c r="M5832" i="7"/>
  <c r="M5833" i="7"/>
  <c r="M5834" i="7"/>
  <c r="M5835" i="7"/>
  <c r="M5836" i="7"/>
  <c r="M5837" i="7"/>
  <c r="M5838" i="7"/>
  <c r="M5839" i="7"/>
  <c r="M5840" i="7"/>
  <c r="M5841" i="7"/>
  <c r="M5842" i="7"/>
  <c r="M5843" i="7"/>
  <c r="M5844" i="7"/>
  <c r="M5845" i="7"/>
  <c r="M5846" i="7"/>
  <c r="M5847" i="7"/>
  <c r="M5848" i="7"/>
  <c r="M5849" i="7"/>
  <c r="M5850" i="7"/>
  <c r="M5851" i="7"/>
  <c r="M5852" i="7"/>
  <c r="M5853" i="7"/>
  <c r="M5854" i="7"/>
  <c r="M5855" i="7"/>
  <c r="M5856" i="7"/>
  <c r="M5857" i="7"/>
  <c r="M5858" i="7"/>
  <c r="M5859" i="7"/>
  <c r="M5860" i="7"/>
  <c r="M5861" i="7"/>
  <c r="M5862" i="7"/>
  <c r="M5863" i="7"/>
  <c r="M5864" i="7"/>
  <c r="M5865" i="7"/>
  <c r="M5866" i="7"/>
  <c r="M5867" i="7"/>
  <c r="M5868" i="7"/>
  <c r="M5869" i="7"/>
  <c r="M5870" i="7"/>
  <c r="M5871" i="7"/>
  <c r="M5872" i="7"/>
  <c r="M5873" i="7"/>
  <c r="M5874" i="7"/>
  <c r="M5875" i="7"/>
  <c r="M5876" i="7"/>
  <c r="M5877" i="7"/>
  <c r="M5878" i="7"/>
  <c r="M5879" i="7"/>
  <c r="M5880" i="7"/>
  <c r="M5881" i="7"/>
  <c r="M5882" i="7"/>
  <c r="M5883" i="7"/>
  <c r="M5884" i="7"/>
  <c r="M5885" i="7"/>
  <c r="M5886" i="7"/>
  <c r="M5887" i="7"/>
  <c r="M5888" i="7"/>
  <c r="M5889" i="7"/>
  <c r="M5890" i="7"/>
  <c r="M5891" i="7"/>
  <c r="M5892" i="7"/>
  <c r="M5893" i="7"/>
  <c r="M5894" i="7"/>
  <c r="M5895" i="7"/>
  <c r="M5896" i="7"/>
  <c r="M5897" i="7"/>
  <c r="M5898" i="7"/>
  <c r="M5899" i="7"/>
  <c r="M5900" i="7"/>
  <c r="M5901" i="7"/>
  <c r="M5902" i="7"/>
  <c r="M5903" i="7"/>
  <c r="M5904" i="7"/>
  <c r="M5905" i="7"/>
  <c r="M5906" i="7"/>
  <c r="M5907" i="7"/>
  <c r="M5908" i="7"/>
  <c r="M5909" i="7"/>
  <c r="M5910" i="7"/>
  <c r="M5911" i="7"/>
  <c r="M5912" i="7"/>
  <c r="M5913" i="7"/>
  <c r="M5914" i="7"/>
  <c r="M5915" i="7"/>
  <c r="M5916" i="7"/>
  <c r="M5917" i="7"/>
  <c r="M5918" i="7"/>
  <c r="M5919" i="7"/>
  <c r="M5920" i="7"/>
  <c r="M5921" i="7"/>
  <c r="M5922" i="7"/>
  <c r="M5923" i="7"/>
  <c r="M5924" i="7"/>
  <c r="M5925" i="7"/>
  <c r="M5926" i="7"/>
  <c r="M5927" i="7"/>
  <c r="M5928" i="7"/>
  <c r="M5929" i="7"/>
  <c r="M5930" i="7"/>
  <c r="M5931" i="7"/>
  <c r="M5932" i="7"/>
  <c r="M5933" i="7"/>
  <c r="M5934" i="7"/>
  <c r="M5935" i="7"/>
  <c r="M5936" i="7"/>
  <c r="M5937" i="7"/>
  <c r="M5938" i="7"/>
  <c r="M5939" i="7"/>
  <c r="M5940" i="7"/>
  <c r="M5941" i="7"/>
  <c r="M5942" i="7"/>
  <c r="M5943" i="7"/>
  <c r="M5944" i="7"/>
  <c r="M5945" i="7"/>
  <c r="M5946" i="7"/>
  <c r="M5947" i="7"/>
  <c r="M5948" i="7"/>
  <c r="M5949" i="7"/>
  <c r="M5950" i="7"/>
  <c r="M5951" i="7"/>
  <c r="M5952" i="7"/>
  <c r="M5953" i="7"/>
  <c r="M5954" i="7"/>
  <c r="M5955" i="7"/>
  <c r="M5956" i="7"/>
  <c r="M5957" i="7"/>
  <c r="M5958" i="7"/>
  <c r="M5959" i="7"/>
  <c r="M5960" i="7"/>
  <c r="M5961" i="7"/>
  <c r="M5962" i="7"/>
  <c r="M5963" i="7"/>
  <c r="M5964" i="7"/>
  <c r="M5965" i="7"/>
  <c r="M5966" i="7"/>
  <c r="M5967" i="7"/>
  <c r="M5968" i="7"/>
  <c r="M5969" i="7"/>
  <c r="M5970" i="7"/>
  <c r="M5971" i="7"/>
  <c r="M5972" i="7"/>
  <c r="M5973" i="7"/>
  <c r="M5974" i="7"/>
  <c r="M5975" i="7"/>
  <c r="M5976" i="7"/>
  <c r="M5977" i="7"/>
  <c r="M5978" i="7"/>
  <c r="M5979" i="7"/>
  <c r="M5980" i="7"/>
  <c r="M5981" i="7"/>
  <c r="M5982" i="7"/>
  <c r="M5983" i="7"/>
  <c r="M5984" i="7"/>
  <c r="M5985" i="7"/>
  <c r="M5986" i="7"/>
  <c r="M5987" i="7"/>
  <c r="M5988" i="7"/>
  <c r="M5989" i="7"/>
  <c r="M5990" i="7"/>
  <c r="M5991" i="7"/>
  <c r="M5992" i="7"/>
  <c r="M5993" i="7"/>
  <c r="M5994" i="7"/>
  <c r="M5995" i="7"/>
  <c r="M5996" i="7"/>
  <c r="M5997" i="7"/>
  <c r="M5998" i="7"/>
  <c r="M5999" i="7"/>
  <c r="M6000" i="7"/>
  <c r="M6001" i="7"/>
  <c r="M6002" i="7"/>
  <c r="M6003" i="7"/>
  <c r="M6004" i="7"/>
  <c r="M6005" i="7"/>
  <c r="M6006" i="7"/>
  <c r="M6007" i="7"/>
  <c r="M6008" i="7"/>
  <c r="M6009" i="7"/>
  <c r="M6010" i="7"/>
  <c r="M6011" i="7"/>
  <c r="M6012" i="7"/>
  <c r="M6013" i="7"/>
  <c r="M6014" i="7"/>
  <c r="M6015" i="7"/>
  <c r="M6016" i="7"/>
  <c r="M6017" i="7"/>
  <c r="M6018" i="7"/>
  <c r="M6019" i="7"/>
  <c r="M6020" i="7"/>
  <c r="M6021" i="7"/>
  <c r="M6022" i="7"/>
  <c r="M6023" i="7"/>
  <c r="M6024" i="7"/>
  <c r="M6025" i="7"/>
  <c r="M6026" i="7"/>
  <c r="M6027" i="7"/>
  <c r="M6028" i="7"/>
  <c r="M6029" i="7"/>
  <c r="M6030" i="7"/>
  <c r="M6031" i="7"/>
  <c r="M6032" i="7"/>
  <c r="M6033" i="7"/>
  <c r="M6034" i="7"/>
  <c r="M6035" i="7"/>
  <c r="M6036" i="7"/>
  <c r="M6037" i="7"/>
  <c r="M6038" i="7"/>
  <c r="M6039" i="7"/>
  <c r="M6040" i="7"/>
  <c r="M6041" i="7"/>
  <c r="M6042" i="7"/>
  <c r="M6043" i="7"/>
  <c r="M6044" i="7"/>
  <c r="M6045" i="7"/>
  <c r="M6046" i="7"/>
  <c r="M6047" i="7"/>
  <c r="M6048" i="7"/>
  <c r="M6049" i="7"/>
  <c r="M6050" i="7"/>
  <c r="M6051" i="7"/>
  <c r="M6052" i="7"/>
  <c r="M6053" i="7"/>
  <c r="M6054" i="7"/>
  <c r="M6055" i="7"/>
  <c r="M6056" i="7"/>
  <c r="M6057" i="7"/>
  <c r="M6058" i="7"/>
  <c r="M6059" i="7"/>
  <c r="M6060" i="7"/>
  <c r="M6061" i="7"/>
  <c r="M6062" i="7"/>
  <c r="M6063" i="7"/>
  <c r="M6064" i="7"/>
  <c r="M6065" i="7"/>
  <c r="M6066" i="7"/>
  <c r="M6067" i="7"/>
  <c r="M6068" i="7"/>
  <c r="M6069" i="7"/>
  <c r="M6070" i="7"/>
  <c r="M6071" i="7"/>
  <c r="M6072" i="7"/>
  <c r="M6073" i="7"/>
  <c r="M6074" i="7"/>
  <c r="M6075" i="7"/>
  <c r="M6076" i="7"/>
  <c r="M6077" i="7"/>
  <c r="M6078" i="7"/>
  <c r="M6079" i="7"/>
  <c r="M6080" i="7"/>
  <c r="M6081" i="7"/>
  <c r="M6082" i="7"/>
  <c r="M6083" i="7"/>
  <c r="M6084" i="7"/>
  <c r="M6085" i="7"/>
  <c r="M6086" i="7"/>
  <c r="M6087" i="7"/>
  <c r="M6088" i="7"/>
  <c r="M6089" i="7"/>
  <c r="M6090" i="7"/>
  <c r="M6091" i="7"/>
  <c r="M6092" i="7"/>
  <c r="M6093" i="7"/>
  <c r="M6094" i="7"/>
  <c r="M6095" i="7"/>
  <c r="M6096" i="7"/>
  <c r="M6097" i="7"/>
  <c r="M6098" i="7"/>
  <c r="M6099" i="7"/>
  <c r="M6100" i="7"/>
  <c r="M6101" i="7"/>
  <c r="M6102" i="7"/>
  <c r="M6103" i="7"/>
  <c r="M6104" i="7"/>
  <c r="M6105" i="7"/>
  <c r="M6106" i="7"/>
  <c r="M6107" i="7"/>
  <c r="M6108" i="7"/>
  <c r="M6109" i="7"/>
  <c r="M6110" i="7"/>
  <c r="M6111" i="7"/>
  <c r="M6112" i="7"/>
  <c r="M6113" i="7"/>
  <c r="M6114" i="7"/>
  <c r="M6115" i="7"/>
  <c r="M6116" i="7"/>
  <c r="M6117" i="7"/>
  <c r="M6118" i="7"/>
  <c r="M6119" i="7"/>
  <c r="M6120" i="7"/>
  <c r="M6121" i="7"/>
  <c r="M6122" i="7"/>
  <c r="M6123" i="7"/>
  <c r="M6124" i="7"/>
  <c r="M6125" i="7"/>
  <c r="M6126" i="7"/>
  <c r="M6127" i="7"/>
  <c r="M6128" i="7"/>
  <c r="M6129" i="7"/>
  <c r="M6130" i="7"/>
  <c r="M6131" i="7"/>
  <c r="M6132" i="7"/>
  <c r="M6133" i="7"/>
  <c r="M6134" i="7"/>
  <c r="M6135" i="7"/>
  <c r="M6136" i="7"/>
  <c r="M6137" i="7"/>
  <c r="M6138" i="7"/>
  <c r="M6139" i="7"/>
  <c r="M6140" i="7"/>
  <c r="M6141" i="7"/>
  <c r="M6142" i="7"/>
  <c r="M6143" i="7"/>
  <c r="M6144" i="7"/>
  <c r="M6145" i="7"/>
  <c r="M6146" i="7"/>
  <c r="M6147" i="7"/>
  <c r="M6148" i="7"/>
  <c r="M6149" i="7"/>
  <c r="M6150" i="7"/>
  <c r="M6151" i="7"/>
  <c r="M6152" i="7"/>
  <c r="M6153" i="7"/>
  <c r="M6154" i="7"/>
  <c r="M6155" i="7"/>
  <c r="M6156" i="7"/>
  <c r="M6157" i="7"/>
  <c r="M6158" i="7"/>
  <c r="M6159" i="7"/>
  <c r="M6160" i="7"/>
  <c r="M6161" i="7"/>
  <c r="M6162" i="7"/>
  <c r="M6163" i="7"/>
  <c r="M6164" i="7"/>
  <c r="M6165" i="7"/>
  <c r="M6166" i="7"/>
  <c r="M6167" i="7"/>
  <c r="M6168" i="7"/>
  <c r="M6169" i="7"/>
  <c r="M6170" i="7"/>
  <c r="M6171" i="7"/>
  <c r="M6172" i="7"/>
  <c r="M6173" i="7"/>
  <c r="M6174" i="7"/>
  <c r="M6175" i="7"/>
  <c r="M6176" i="7"/>
  <c r="M6177" i="7"/>
  <c r="M6178" i="7"/>
  <c r="M6179" i="7"/>
  <c r="M6180" i="7"/>
  <c r="M6181" i="7"/>
  <c r="M6182" i="7"/>
  <c r="M6183" i="7"/>
  <c r="M6184" i="7"/>
  <c r="M6185" i="7"/>
  <c r="M6186" i="7"/>
  <c r="M6187" i="7"/>
  <c r="M6188" i="7"/>
  <c r="M6189" i="7"/>
  <c r="M6190" i="7"/>
  <c r="M6191" i="7"/>
  <c r="M6192" i="7"/>
  <c r="M6193" i="7"/>
  <c r="M6194" i="7"/>
  <c r="M6195" i="7"/>
  <c r="M6196" i="7"/>
  <c r="M6197" i="7"/>
  <c r="M6198" i="7"/>
  <c r="M6199" i="7"/>
  <c r="M6200" i="7"/>
  <c r="M6201" i="7"/>
  <c r="M6202" i="7"/>
  <c r="M6203" i="7"/>
  <c r="M6204" i="7"/>
  <c r="M6205" i="7"/>
  <c r="M6206" i="7"/>
  <c r="M6207" i="7"/>
  <c r="M6208" i="7"/>
  <c r="M6209" i="7"/>
  <c r="M6210" i="7"/>
  <c r="M6211" i="7"/>
  <c r="M6212" i="7"/>
  <c r="M6213" i="7"/>
  <c r="M6214" i="7"/>
  <c r="M6215" i="7"/>
  <c r="M6216" i="7"/>
  <c r="M6217" i="7"/>
  <c r="M6218" i="7"/>
  <c r="M6219" i="7"/>
  <c r="M6220" i="7"/>
  <c r="M6221" i="7"/>
  <c r="M6222" i="7"/>
  <c r="M6223" i="7"/>
  <c r="M6224" i="7"/>
  <c r="M6225" i="7"/>
  <c r="M6226" i="7"/>
  <c r="M6227" i="7"/>
  <c r="M6228" i="7"/>
  <c r="M6229" i="7"/>
  <c r="M6230" i="7"/>
  <c r="M6231" i="7"/>
  <c r="M6232" i="7"/>
  <c r="M6233" i="7"/>
  <c r="M6234" i="7"/>
  <c r="M6235" i="7"/>
  <c r="M6236" i="7"/>
  <c r="M6237" i="7"/>
  <c r="M6238" i="7"/>
  <c r="M6239" i="7"/>
  <c r="M6240" i="7"/>
  <c r="M6241" i="7"/>
  <c r="M6242" i="7"/>
  <c r="M6243" i="7"/>
  <c r="M6244" i="7"/>
  <c r="M6245" i="7"/>
  <c r="M6246" i="7"/>
  <c r="M6247" i="7"/>
  <c r="M6248" i="7"/>
  <c r="M6249" i="7"/>
  <c r="M6250" i="7"/>
  <c r="M6251" i="7"/>
  <c r="M6252" i="7"/>
  <c r="M6253" i="7"/>
  <c r="M6254" i="7"/>
  <c r="M6255" i="7"/>
  <c r="M6256" i="7"/>
  <c r="M6257" i="7"/>
  <c r="M6258" i="7"/>
  <c r="M6259" i="7"/>
  <c r="M6260" i="7"/>
  <c r="M6261" i="7"/>
  <c r="M6262" i="7"/>
  <c r="M6263" i="7"/>
  <c r="M6264" i="7"/>
  <c r="M6265" i="7"/>
  <c r="M6266" i="7"/>
  <c r="M6267" i="7"/>
  <c r="M6268" i="7"/>
  <c r="M6269" i="7"/>
  <c r="M6270" i="7"/>
  <c r="M6271" i="7"/>
  <c r="M6272" i="7"/>
  <c r="M6273" i="7"/>
  <c r="M6274" i="7"/>
  <c r="M6275" i="7"/>
  <c r="M6276" i="7"/>
  <c r="M6277" i="7"/>
  <c r="M6278" i="7"/>
  <c r="M6279" i="7"/>
  <c r="M6280" i="7"/>
  <c r="M6281" i="7"/>
  <c r="M6282" i="7"/>
  <c r="M6283" i="7"/>
  <c r="M6284" i="7"/>
  <c r="M6285" i="7"/>
  <c r="M6286" i="7"/>
  <c r="M6287" i="7"/>
  <c r="M6288" i="7"/>
  <c r="M6289" i="7"/>
  <c r="M6290" i="7"/>
  <c r="M6291" i="7"/>
  <c r="M6292" i="7"/>
  <c r="M6293" i="7"/>
  <c r="M6294" i="7"/>
  <c r="M6295" i="7"/>
  <c r="M6296" i="7"/>
  <c r="M6297" i="7"/>
  <c r="M6298" i="7"/>
  <c r="M6299" i="7"/>
  <c r="M6300" i="7"/>
  <c r="M6301" i="7"/>
  <c r="M6302" i="7"/>
  <c r="M6303" i="7"/>
  <c r="M6304" i="7"/>
  <c r="M6305" i="7"/>
  <c r="M6306" i="7"/>
  <c r="M6307" i="7"/>
  <c r="M6308" i="7"/>
  <c r="M6309" i="7"/>
  <c r="M6310" i="7"/>
  <c r="M6311" i="7"/>
  <c r="M6312" i="7"/>
  <c r="M6313" i="7"/>
  <c r="M6314" i="7"/>
  <c r="M6315" i="7"/>
  <c r="M6316" i="7"/>
  <c r="M6317" i="7"/>
  <c r="M6318" i="7"/>
  <c r="M6319" i="7"/>
  <c r="M6320" i="7"/>
  <c r="M6321" i="7"/>
  <c r="M6322" i="7"/>
  <c r="M6323" i="7"/>
  <c r="M6324" i="7"/>
  <c r="M6325" i="7"/>
  <c r="M6326" i="7"/>
  <c r="M6327" i="7"/>
  <c r="M6328" i="7"/>
  <c r="M6329" i="7"/>
  <c r="M6330" i="7"/>
  <c r="M6331" i="7"/>
  <c r="M6332" i="7"/>
  <c r="M6333" i="7"/>
  <c r="M6334" i="7"/>
  <c r="M6335" i="7"/>
  <c r="M6336" i="7"/>
  <c r="M6337" i="7"/>
  <c r="M6338" i="7"/>
  <c r="M6339" i="7"/>
  <c r="M6340" i="7"/>
  <c r="M6341" i="7"/>
  <c r="M6342" i="7"/>
  <c r="M6343" i="7"/>
  <c r="M6344" i="7"/>
  <c r="M6345" i="7"/>
  <c r="M6346" i="7"/>
  <c r="M6347" i="7"/>
  <c r="M6348" i="7"/>
  <c r="M6349" i="7"/>
  <c r="M6350" i="7"/>
  <c r="M6351" i="7"/>
  <c r="M6352" i="7"/>
  <c r="M6353" i="7"/>
  <c r="M6354" i="7"/>
  <c r="M6355" i="7"/>
  <c r="M6356" i="7"/>
  <c r="M6357" i="7"/>
  <c r="M6358" i="7"/>
  <c r="M6359" i="7"/>
  <c r="M6360" i="7"/>
  <c r="M6361" i="7"/>
  <c r="M6362" i="7"/>
  <c r="M6363" i="7"/>
  <c r="M6364" i="7"/>
  <c r="M6365" i="7"/>
  <c r="M6366" i="7"/>
  <c r="M6367" i="7"/>
  <c r="M6368" i="7"/>
  <c r="M6369" i="7"/>
  <c r="M6370" i="7"/>
  <c r="M6371" i="7"/>
  <c r="M6372" i="7"/>
  <c r="M6373" i="7"/>
  <c r="M6374" i="7"/>
  <c r="M6375" i="7"/>
  <c r="M6376" i="7"/>
  <c r="M6377" i="7"/>
  <c r="M6378" i="7"/>
  <c r="M6379" i="7"/>
  <c r="M6380" i="7"/>
  <c r="M6381" i="7"/>
  <c r="M6382" i="7"/>
  <c r="M6383" i="7"/>
  <c r="M6384" i="7"/>
  <c r="M6385" i="7"/>
  <c r="M6386" i="7"/>
  <c r="M6387" i="7"/>
  <c r="M6388" i="7"/>
  <c r="M6389" i="7"/>
  <c r="M6390" i="7"/>
  <c r="M6391" i="7"/>
  <c r="M6392" i="7"/>
  <c r="M6393" i="7"/>
  <c r="M6394" i="7"/>
  <c r="M6395" i="7"/>
  <c r="M6396" i="7"/>
  <c r="M6397" i="7"/>
  <c r="M6398" i="7"/>
  <c r="M6399" i="7"/>
  <c r="M6400" i="7"/>
  <c r="M6401" i="7"/>
  <c r="M6402" i="7"/>
  <c r="M6403" i="7"/>
  <c r="M6404" i="7"/>
  <c r="M6405" i="7"/>
  <c r="M6406" i="7"/>
  <c r="M6407" i="7"/>
  <c r="M6408" i="7"/>
  <c r="M6409" i="7"/>
  <c r="M6410" i="7"/>
  <c r="M6411" i="7"/>
  <c r="M6412" i="7"/>
  <c r="M6413" i="7"/>
  <c r="M6414" i="7"/>
  <c r="M6415" i="7"/>
  <c r="M6416" i="7"/>
  <c r="M6417" i="7"/>
  <c r="M6418" i="7"/>
  <c r="M6419" i="7"/>
  <c r="M6420" i="7"/>
  <c r="M6421" i="7"/>
  <c r="M6422" i="7"/>
  <c r="M6423" i="7"/>
  <c r="M6424" i="7"/>
  <c r="M6425" i="7"/>
  <c r="M6426" i="7"/>
  <c r="M6427" i="7"/>
  <c r="M6428" i="7"/>
  <c r="M6429" i="7"/>
  <c r="M6430" i="7"/>
  <c r="M6431" i="7"/>
  <c r="M6432" i="7"/>
  <c r="M6433" i="7"/>
  <c r="M6434" i="7"/>
  <c r="M6435" i="7"/>
  <c r="M6436" i="7"/>
  <c r="M6437" i="7"/>
  <c r="M6438" i="7"/>
  <c r="M6439" i="7"/>
  <c r="M6440" i="7"/>
  <c r="M6441" i="7"/>
  <c r="M6442" i="7"/>
  <c r="M6443" i="7"/>
  <c r="M6444" i="7"/>
  <c r="M6445" i="7"/>
  <c r="M6446" i="7"/>
  <c r="M6447" i="7"/>
  <c r="M6448" i="7"/>
  <c r="M6449" i="7"/>
  <c r="M6450" i="7"/>
  <c r="M6451" i="7"/>
  <c r="M6452" i="7"/>
  <c r="M6453" i="7"/>
  <c r="M6454" i="7"/>
  <c r="M6455" i="7"/>
  <c r="M6456" i="7"/>
  <c r="M6457" i="7"/>
  <c r="M6458" i="7"/>
  <c r="M6459" i="7"/>
  <c r="M6460" i="7"/>
  <c r="M6461" i="7"/>
  <c r="M6462" i="7"/>
  <c r="M6463" i="7"/>
  <c r="M6464" i="7"/>
  <c r="M6465" i="7"/>
  <c r="M6466" i="7"/>
  <c r="M6467" i="7"/>
  <c r="M6468" i="7"/>
  <c r="M6469" i="7"/>
  <c r="M6470" i="7"/>
  <c r="M6471" i="7"/>
  <c r="M6472" i="7"/>
  <c r="M6473" i="7"/>
  <c r="M6474" i="7"/>
  <c r="M6475" i="7"/>
  <c r="M6476" i="7"/>
  <c r="M6477" i="7"/>
  <c r="M6478" i="7"/>
  <c r="M6479" i="7"/>
  <c r="M6480" i="7"/>
  <c r="M6481" i="7"/>
  <c r="M6482" i="7"/>
  <c r="M6483" i="7"/>
  <c r="M6484" i="7"/>
  <c r="M6485" i="7"/>
  <c r="M6486" i="7"/>
  <c r="M6487" i="7"/>
  <c r="M6488" i="7"/>
  <c r="M6489" i="7"/>
  <c r="M6490" i="7"/>
  <c r="M6491" i="7"/>
  <c r="M6492" i="7"/>
  <c r="M6493" i="7"/>
  <c r="M6494" i="7"/>
  <c r="M6495" i="7"/>
  <c r="M6496" i="7"/>
  <c r="M6497" i="7"/>
  <c r="M6498" i="7"/>
  <c r="M6499" i="7"/>
  <c r="M6500" i="7"/>
  <c r="M6501" i="7"/>
  <c r="M6502" i="7"/>
  <c r="M6503" i="7"/>
  <c r="M6504" i="7"/>
  <c r="M6505" i="7"/>
  <c r="M6506" i="7"/>
  <c r="M6507" i="7"/>
  <c r="M6508" i="7"/>
  <c r="M6509" i="7"/>
  <c r="M6510" i="7"/>
  <c r="M6511" i="7"/>
  <c r="M6512" i="7"/>
  <c r="M6513" i="7"/>
  <c r="M6514" i="7"/>
  <c r="M6515" i="7"/>
  <c r="M6516" i="7"/>
  <c r="M6517" i="7"/>
  <c r="M6518" i="7"/>
  <c r="M6519" i="7"/>
  <c r="M6520" i="7"/>
  <c r="M6521" i="7"/>
  <c r="M6522" i="7"/>
  <c r="M6523" i="7"/>
  <c r="M6524" i="7"/>
  <c r="M6525" i="7"/>
  <c r="M6526" i="7"/>
  <c r="M6527" i="7"/>
  <c r="M6528" i="7"/>
  <c r="M6529" i="7"/>
  <c r="M6530" i="7"/>
  <c r="M6531" i="7"/>
  <c r="M6532" i="7"/>
  <c r="M6533" i="7"/>
  <c r="M6534" i="7"/>
  <c r="M6535" i="7"/>
  <c r="M6536" i="7"/>
  <c r="M6537" i="7"/>
  <c r="M6538" i="7"/>
  <c r="M6539" i="7"/>
  <c r="M6540" i="7"/>
  <c r="M6541" i="7"/>
  <c r="M6542" i="7"/>
  <c r="M6543" i="7"/>
  <c r="M6544" i="7"/>
  <c r="M6545" i="7"/>
  <c r="M6546" i="7"/>
  <c r="M6547" i="7"/>
  <c r="M6548" i="7"/>
  <c r="M6549" i="7"/>
  <c r="M6550" i="7"/>
  <c r="M6551" i="7"/>
  <c r="M6552" i="7"/>
  <c r="M6553" i="7"/>
  <c r="M6554" i="7"/>
  <c r="M6555" i="7"/>
  <c r="M6556" i="7"/>
  <c r="M6557" i="7"/>
  <c r="M6558" i="7"/>
  <c r="M6559" i="7"/>
  <c r="M6560" i="7"/>
  <c r="M6561" i="7"/>
  <c r="M6562" i="7"/>
  <c r="M6563" i="7"/>
  <c r="M6564" i="7"/>
  <c r="M6565" i="7"/>
  <c r="M6566" i="7"/>
  <c r="M6567" i="7"/>
  <c r="M6568" i="7"/>
  <c r="M6569" i="7"/>
  <c r="M6570" i="7"/>
  <c r="M6571" i="7"/>
  <c r="M6572" i="7"/>
  <c r="M6573" i="7"/>
  <c r="M6574" i="7"/>
  <c r="M6575" i="7"/>
  <c r="M6576" i="7"/>
  <c r="M6577" i="7"/>
  <c r="M6578" i="7"/>
  <c r="M6579" i="7"/>
  <c r="M6580" i="7"/>
  <c r="M6581" i="7"/>
  <c r="M6582" i="7"/>
  <c r="M6583" i="7"/>
  <c r="M6584" i="7"/>
  <c r="M6585" i="7"/>
  <c r="M6586" i="7"/>
  <c r="M6587" i="7"/>
  <c r="M6588" i="7"/>
  <c r="M6589" i="7"/>
  <c r="M6590" i="7"/>
  <c r="M6591" i="7"/>
  <c r="M6592" i="7"/>
  <c r="M6593" i="7"/>
  <c r="M6594" i="7"/>
  <c r="M6595" i="7"/>
  <c r="M6596" i="7"/>
  <c r="M6597" i="7"/>
  <c r="M6598" i="7"/>
  <c r="M6599" i="7"/>
  <c r="M6600" i="7"/>
  <c r="M6601" i="7"/>
  <c r="M6602" i="7"/>
  <c r="M6603" i="7"/>
  <c r="M6604" i="7"/>
  <c r="M6605" i="7"/>
  <c r="M6606" i="7"/>
  <c r="M6607" i="7"/>
  <c r="M6608" i="7"/>
  <c r="M6609" i="7"/>
  <c r="M6610" i="7"/>
  <c r="M6611" i="7"/>
  <c r="M6612" i="7"/>
  <c r="M6613" i="7"/>
  <c r="M6614" i="7"/>
  <c r="M6615" i="7"/>
  <c r="M6616" i="7"/>
  <c r="M6617" i="7"/>
  <c r="M6618" i="7"/>
  <c r="M6619" i="7"/>
  <c r="M6620" i="7"/>
  <c r="M6621" i="7"/>
  <c r="M6622" i="7"/>
  <c r="M6623" i="7"/>
  <c r="M6624" i="7"/>
  <c r="M6625" i="7"/>
  <c r="M6626" i="7"/>
  <c r="M6627" i="7"/>
  <c r="M6628" i="7"/>
  <c r="M6629" i="7"/>
  <c r="M6630" i="7"/>
  <c r="M6631" i="7"/>
  <c r="M6632" i="7"/>
  <c r="M6633" i="7"/>
  <c r="M6634" i="7"/>
  <c r="M6635" i="7"/>
  <c r="M6636" i="7"/>
  <c r="M6637" i="7"/>
  <c r="M6638" i="7"/>
  <c r="M6639" i="7"/>
  <c r="M6640" i="7"/>
  <c r="M6641" i="7"/>
  <c r="M6642" i="7"/>
  <c r="M6643" i="7"/>
  <c r="M6644" i="7"/>
  <c r="M6645" i="7"/>
  <c r="M6646" i="7"/>
  <c r="M6647" i="7"/>
  <c r="M6648" i="7"/>
  <c r="M6649" i="7"/>
  <c r="M6650" i="7"/>
  <c r="M6651" i="7"/>
  <c r="M6652" i="7"/>
  <c r="M6653" i="7"/>
  <c r="M6654" i="7"/>
  <c r="M6655" i="7"/>
  <c r="M6656" i="7"/>
  <c r="M6657" i="7"/>
  <c r="M6658" i="7"/>
  <c r="M6659" i="7"/>
  <c r="M6660" i="7"/>
  <c r="M6661" i="7"/>
  <c r="M6662" i="7"/>
  <c r="M6663" i="7"/>
  <c r="M6664" i="7"/>
  <c r="M6665" i="7"/>
  <c r="M6666" i="7"/>
  <c r="M6667" i="7"/>
  <c r="M6668" i="7"/>
  <c r="M6669" i="7"/>
  <c r="M6670" i="7"/>
  <c r="M6671" i="7"/>
  <c r="M6672" i="7"/>
  <c r="M6673" i="7"/>
  <c r="M6674" i="7"/>
  <c r="M6675" i="7"/>
  <c r="M6676" i="7"/>
  <c r="M6677" i="7"/>
  <c r="M6678" i="7"/>
  <c r="M6679" i="7"/>
  <c r="M6680" i="7"/>
  <c r="M6681" i="7"/>
  <c r="M6682" i="7"/>
  <c r="M6683" i="7"/>
  <c r="M6684" i="7"/>
  <c r="M6685" i="7"/>
  <c r="M6686" i="7"/>
  <c r="M6687" i="7"/>
  <c r="M6688" i="7"/>
  <c r="M6689" i="7"/>
  <c r="M6690" i="7"/>
  <c r="M6691" i="7"/>
  <c r="M6692" i="7"/>
  <c r="M6693" i="7"/>
  <c r="M6694" i="7"/>
  <c r="M6695" i="7"/>
  <c r="M6696" i="7"/>
  <c r="M6697" i="7"/>
  <c r="M6698" i="7"/>
  <c r="M6699" i="7"/>
  <c r="M6700" i="7"/>
  <c r="M6701" i="7"/>
  <c r="M6702" i="7"/>
  <c r="M6703" i="7"/>
  <c r="M6704" i="7"/>
  <c r="M6705" i="7"/>
  <c r="M6706" i="7"/>
  <c r="M6707" i="7"/>
  <c r="M6708" i="7"/>
  <c r="M6709" i="7"/>
  <c r="M6710" i="7"/>
  <c r="M6711" i="7"/>
  <c r="M6712" i="7"/>
  <c r="M6713" i="7"/>
  <c r="M6714" i="7"/>
  <c r="M6715" i="7"/>
  <c r="M6716" i="7"/>
  <c r="M6717" i="7"/>
  <c r="M6718" i="7"/>
  <c r="M6719" i="7"/>
  <c r="M6720" i="7"/>
  <c r="M6721" i="7"/>
  <c r="M6722" i="7"/>
  <c r="M6723" i="7"/>
  <c r="M6724" i="7"/>
  <c r="M6725" i="7"/>
  <c r="M6726" i="7"/>
  <c r="M6727" i="7"/>
  <c r="M6728" i="7"/>
  <c r="M6729" i="7"/>
  <c r="M6730" i="7"/>
  <c r="M6731" i="7"/>
  <c r="M6732" i="7"/>
  <c r="M6733" i="7"/>
  <c r="M6734" i="7"/>
  <c r="M6735" i="7"/>
  <c r="M6736" i="7"/>
  <c r="M6737" i="7"/>
  <c r="M6738" i="7"/>
  <c r="M6739" i="7"/>
  <c r="M6740" i="7"/>
  <c r="M6741" i="7"/>
  <c r="M6742" i="7"/>
  <c r="M6743" i="7"/>
  <c r="M6744" i="7"/>
  <c r="M6745" i="7"/>
  <c r="M6746" i="7"/>
  <c r="M6747" i="7"/>
  <c r="M6748" i="7"/>
  <c r="M6749" i="7"/>
  <c r="M6750" i="7"/>
  <c r="M6751" i="7"/>
  <c r="M6752" i="7"/>
  <c r="M6753" i="7"/>
  <c r="M6754" i="7"/>
  <c r="M6755" i="7"/>
  <c r="M6756" i="7"/>
  <c r="M6757" i="7"/>
  <c r="M6758" i="7"/>
  <c r="M6759" i="7"/>
  <c r="M6760" i="7"/>
  <c r="M6761" i="7"/>
  <c r="M6762" i="7"/>
  <c r="M6763" i="7"/>
  <c r="M6764" i="7"/>
  <c r="M6765" i="7"/>
  <c r="M6766" i="7"/>
  <c r="M6767" i="7"/>
  <c r="M6768" i="7"/>
  <c r="M6769" i="7"/>
  <c r="M6770" i="7"/>
  <c r="M6771" i="7"/>
  <c r="M6772" i="7"/>
  <c r="M6773" i="7"/>
  <c r="M6774" i="7"/>
  <c r="M6775" i="7"/>
  <c r="M6776" i="7"/>
  <c r="M6777" i="7"/>
  <c r="M6778" i="7"/>
  <c r="M6779" i="7"/>
  <c r="M6780" i="7"/>
  <c r="M6781" i="7"/>
  <c r="M6782" i="7"/>
  <c r="M6783" i="7"/>
  <c r="M6784" i="7"/>
  <c r="M6785" i="7"/>
  <c r="M6786" i="7"/>
  <c r="M6787" i="7"/>
  <c r="M6788" i="7"/>
  <c r="M6789" i="7"/>
  <c r="M6790" i="7"/>
  <c r="M6791" i="7"/>
  <c r="M6792" i="7"/>
  <c r="M6793" i="7"/>
  <c r="M6794" i="7"/>
  <c r="M6795" i="7"/>
  <c r="M6796" i="7"/>
  <c r="M6797" i="7"/>
  <c r="M6798" i="7"/>
  <c r="M6799" i="7"/>
  <c r="M6800" i="7"/>
  <c r="M6801" i="7"/>
  <c r="M6802" i="7"/>
  <c r="M6803" i="7"/>
  <c r="M6804" i="7"/>
  <c r="M6805" i="7"/>
  <c r="M6806" i="7"/>
  <c r="M6807" i="7"/>
  <c r="M6808" i="7"/>
  <c r="M6809" i="7"/>
  <c r="M6810" i="7"/>
  <c r="M6811" i="7"/>
  <c r="M6812" i="7"/>
  <c r="M6813" i="7"/>
  <c r="M6814" i="7"/>
  <c r="M6815" i="7"/>
  <c r="M6816" i="7"/>
  <c r="M6817" i="7"/>
  <c r="M6818" i="7"/>
  <c r="M6819" i="7"/>
  <c r="M6820" i="7"/>
  <c r="M6821" i="7"/>
  <c r="M6822" i="7"/>
  <c r="M6823" i="7"/>
  <c r="M6824" i="7"/>
  <c r="M6825" i="7"/>
  <c r="M6826" i="7"/>
  <c r="M6827" i="7"/>
  <c r="M6828" i="7"/>
  <c r="M6829" i="7"/>
  <c r="M6830" i="7"/>
  <c r="M6831" i="7"/>
  <c r="M6832" i="7"/>
  <c r="M6833" i="7"/>
  <c r="M6834" i="7"/>
  <c r="M6835" i="7"/>
  <c r="M6836" i="7"/>
  <c r="M6837" i="7"/>
  <c r="M6838" i="7"/>
  <c r="M6839" i="7"/>
  <c r="M6840" i="7"/>
  <c r="M6841" i="7"/>
  <c r="M6842" i="7"/>
  <c r="M6843" i="7"/>
  <c r="M6844" i="7"/>
  <c r="M6845" i="7"/>
  <c r="M6846" i="7"/>
  <c r="M6847" i="7"/>
  <c r="M6848" i="7"/>
  <c r="M6849" i="7"/>
  <c r="M6850" i="7"/>
  <c r="M6851" i="7"/>
  <c r="M6852" i="7"/>
  <c r="M6853" i="7"/>
  <c r="M6854" i="7"/>
  <c r="M6855" i="7"/>
  <c r="M6856" i="7"/>
  <c r="M6857" i="7"/>
  <c r="M6858" i="7"/>
  <c r="M6859" i="7"/>
  <c r="M6860" i="7"/>
  <c r="M6861" i="7"/>
  <c r="M6862" i="7"/>
  <c r="M6863" i="7"/>
  <c r="M6864" i="7"/>
  <c r="M6865" i="7"/>
  <c r="M6866" i="7"/>
  <c r="M6867" i="7"/>
  <c r="M6868" i="7"/>
  <c r="M6869" i="7"/>
  <c r="M6870" i="7"/>
  <c r="M6871" i="7"/>
  <c r="M6872" i="7"/>
  <c r="M6873" i="7"/>
  <c r="M6874" i="7"/>
  <c r="M6875" i="7"/>
  <c r="M6876" i="7"/>
  <c r="M6877" i="7"/>
  <c r="M6878" i="7"/>
  <c r="M6879" i="7"/>
  <c r="M6880" i="7"/>
  <c r="M6881" i="7"/>
  <c r="M6882" i="7"/>
  <c r="M6883" i="7"/>
  <c r="M6884" i="7"/>
  <c r="M6885" i="7"/>
  <c r="M6886" i="7"/>
  <c r="M6887" i="7"/>
  <c r="M6888" i="7"/>
  <c r="M6889" i="7"/>
  <c r="M6890" i="7"/>
  <c r="M6891" i="7"/>
  <c r="M6892" i="7"/>
  <c r="M6893" i="7"/>
  <c r="M6894" i="7"/>
  <c r="M6895" i="7"/>
  <c r="M6896" i="7"/>
  <c r="M6897" i="7"/>
  <c r="M6898" i="7"/>
  <c r="M6899" i="7"/>
  <c r="M6900" i="7"/>
  <c r="M6901" i="7"/>
  <c r="M6902" i="7"/>
  <c r="M6903" i="7"/>
  <c r="M6904" i="7"/>
  <c r="M6905" i="7"/>
  <c r="M6906" i="7"/>
  <c r="M6907" i="7"/>
  <c r="M6908" i="7"/>
  <c r="M6909" i="7"/>
  <c r="M6910" i="7"/>
  <c r="M6911" i="7"/>
  <c r="M6912" i="7"/>
  <c r="M6913" i="7"/>
  <c r="M6914" i="7"/>
  <c r="M6915" i="7"/>
  <c r="M6916" i="7"/>
  <c r="M6917" i="7"/>
  <c r="M6918" i="7"/>
  <c r="M6919" i="7"/>
  <c r="M6920" i="7"/>
  <c r="M6921" i="7"/>
  <c r="M6922" i="7"/>
  <c r="M6923" i="7"/>
  <c r="M6924" i="7"/>
  <c r="M6925" i="7"/>
  <c r="M6926" i="7"/>
  <c r="M6927" i="7"/>
  <c r="M6928" i="7"/>
  <c r="M6929" i="7"/>
  <c r="M6930" i="7"/>
  <c r="M6931" i="7"/>
  <c r="M6932" i="7"/>
  <c r="M6933" i="7"/>
  <c r="M6934" i="7"/>
  <c r="M6935" i="7"/>
  <c r="M6936" i="7"/>
  <c r="M6937" i="7"/>
  <c r="M6938" i="7"/>
  <c r="M6939" i="7"/>
  <c r="M6940" i="7"/>
  <c r="M6941" i="7"/>
  <c r="M6942" i="7"/>
  <c r="M6943" i="7"/>
  <c r="M6944" i="7"/>
  <c r="M6945" i="7"/>
  <c r="M6946" i="7"/>
  <c r="M6947" i="7"/>
  <c r="M6948" i="7"/>
  <c r="M6949" i="7"/>
  <c r="M6950" i="7"/>
  <c r="M6951" i="7"/>
  <c r="M6952" i="7"/>
  <c r="M6953" i="7"/>
  <c r="M6954" i="7"/>
  <c r="M6955" i="7"/>
  <c r="M6956" i="7"/>
  <c r="M6957" i="7"/>
  <c r="M6958" i="7"/>
  <c r="M6959" i="7"/>
  <c r="M6960" i="7"/>
  <c r="M6961" i="7"/>
  <c r="M6962" i="7"/>
  <c r="M6963" i="7"/>
  <c r="M6964" i="7"/>
  <c r="M6965" i="7"/>
  <c r="M6966" i="7"/>
  <c r="M6967" i="7"/>
  <c r="M6968" i="7"/>
  <c r="M6969" i="7"/>
  <c r="M6970" i="7"/>
  <c r="M6971" i="7"/>
  <c r="M6972" i="7"/>
  <c r="M6973" i="7"/>
  <c r="M6974" i="7"/>
  <c r="M6975" i="7"/>
  <c r="M6976" i="7"/>
  <c r="M6977" i="7"/>
  <c r="M6978" i="7"/>
  <c r="M6979" i="7"/>
  <c r="M6980" i="7"/>
  <c r="M6981" i="7"/>
  <c r="M6982" i="7"/>
  <c r="M6983" i="7"/>
  <c r="M6984" i="7"/>
  <c r="M6985" i="7"/>
  <c r="M6986" i="7"/>
  <c r="M6987" i="7"/>
  <c r="M6988" i="7"/>
  <c r="M6989" i="7"/>
  <c r="M6990" i="7"/>
  <c r="M6991" i="7"/>
  <c r="M6992" i="7"/>
  <c r="M6993" i="7"/>
  <c r="M6994" i="7"/>
  <c r="M6995" i="7"/>
  <c r="M6996" i="7"/>
  <c r="M6997" i="7"/>
  <c r="M6998" i="7"/>
  <c r="M6999" i="7"/>
  <c r="M7000" i="7"/>
  <c r="M7001" i="7"/>
  <c r="M7002" i="7"/>
  <c r="M7003" i="7"/>
  <c r="M7004" i="7"/>
  <c r="M7005" i="7"/>
  <c r="M7006" i="7"/>
  <c r="M7007" i="7"/>
  <c r="M7008" i="7"/>
  <c r="M7009" i="7"/>
  <c r="M7010" i="7"/>
  <c r="M7011" i="7"/>
  <c r="M7012" i="7"/>
  <c r="M7013" i="7"/>
  <c r="M7014" i="7"/>
  <c r="M7015" i="7"/>
  <c r="M7016" i="7"/>
  <c r="M7017" i="7"/>
  <c r="M7018" i="7"/>
  <c r="M7019" i="7"/>
  <c r="M7020" i="7"/>
  <c r="M7021" i="7"/>
  <c r="M7022" i="7"/>
  <c r="M7023" i="7"/>
  <c r="M7024" i="7"/>
  <c r="M7025" i="7"/>
  <c r="M7026" i="7"/>
  <c r="M7027" i="7"/>
  <c r="M7028" i="7"/>
  <c r="M7029" i="7"/>
  <c r="M7030" i="7"/>
  <c r="M7031" i="7"/>
  <c r="M7032" i="7"/>
  <c r="M7033" i="7"/>
  <c r="M7034" i="7"/>
  <c r="M7035" i="7"/>
  <c r="M7036" i="7"/>
  <c r="M7037" i="7"/>
  <c r="M7038" i="7"/>
  <c r="M7039" i="7"/>
  <c r="M7040" i="7"/>
  <c r="M7041" i="7"/>
  <c r="M7042" i="7"/>
  <c r="M7043" i="7"/>
  <c r="M7044" i="7"/>
  <c r="M7045" i="7"/>
  <c r="M7046" i="7"/>
  <c r="M7047" i="7"/>
  <c r="M7048" i="7"/>
  <c r="M7049" i="7"/>
  <c r="M7050" i="7"/>
  <c r="M7051" i="7"/>
  <c r="M7052" i="7"/>
  <c r="M7053" i="7"/>
  <c r="M7054" i="7"/>
  <c r="M7055" i="7"/>
  <c r="M7056" i="7"/>
  <c r="M7057" i="7"/>
  <c r="M7058" i="7"/>
  <c r="M7059" i="7"/>
  <c r="M7060" i="7"/>
  <c r="M7061" i="7"/>
  <c r="M7062" i="7"/>
  <c r="M7063" i="7"/>
  <c r="M7064" i="7"/>
  <c r="M7065" i="7"/>
  <c r="M7066" i="7"/>
  <c r="M7067" i="7"/>
  <c r="M7068" i="7"/>
  <c r="M7069" i="7"/>
  <c r="M7070" i="7"/>
  <c r="M7071" i="7"/>
  <c r="M7072" i="7"/>
  <c r="M7073" i="7"/>
  <c r="M7074" i="7"/>
  <c r="M7075" i="7"/>
  <c r="M7076" i="7"/>
  <c r="M7077" i="7"/>
  <c r="M7078" i="7"/>
  <c r="M7079" i="7"/>
  <c r="M7080" i="7"/>
  <c r="M7081" i="7"/>
  <c r="M7082" i="7"/>
  <c r="M7083" i="7"/>
  <c r="M7084" i="7"/>
  <c r="M7085" i="7"/>
  <c r="M7086" i="7"/>
  <c r="M7087" i="7"/>
  <c r="M7088" i="7"/>
  <c r="M7089" i="7"/>
  <c r="M7090" i="7"/>
  <c r="M7091" i="7"/>
  <c r="M7092" i="7"/>
  <c r="M7093" i="7"/>
  <c r="M7094" i="7"/>
  <c r="M7095" i="7"/>
  <c r="M7096" i="7"/>
  <c r="M7097" i="7"/>
  <c r="M7098" i="7"/>
  <c r="M7099" i="7"/>
  <c r="M7100" i="7"/>
  <c r="M7101" i="7"/>
  <c r="M7102" i="7"/>
  <c r="M7103" i="7"/>
  <c r="M7104" i="7"/>
  <c r="M7105" i="7"/>
  <c r="M7106" i="7"/>
  <c r="M7107" i="7"/>
  <c r="M7108" i="7"/>
  <c r="M7109" i="7"/>
  <c r="M7110" i="7"/>
  <c r="M7111" i="7"/>
  <c r="M7112" i="7"/>
  <c r="M7113" i="7"/>
  <c r="M7114" i="7"/>
  <c r="M7115" i="7"/>
  <c r="M7116" i="7"/>
  <c r="M7117" i="7"/>
  <c r="M7118" i="7"/>
  <c r="M7119" i="7"/>
  <c r="M7120" i="7"/>
  <c r="M7121" i="7"/>
  <c r="M7122" i="7"/>
  <c r="M7123" i="7"/>
  <c r="M7124" i="7"/>
  <c r="M7125" i="7"/>
  <c r="M7126" i="7"/>
  <c r="M7127" i="7"/>
  <c r="M7128" i="7"/>
  <c r="M7129" i="7"/>
  <c r="M7130" i="7"/>
  <c r="M7131" i="7"/>
  <c r="M7132" i="7"/>
  <c r="M7133" i="7"/>
  <c r="M7134" i="7"/>
  <c r="M7135" i="7"/>
  <c r="M7136" i="7"/>
  <c r="M7137" i="7"/>
  <c r="M7138" i="7"/>
  <c r="M7139" i="7"/>
  <c r="M7140" i="7"/>
  <c r="M7141" i="7"/>
  <c r="M7142" i="7"/>
  <c r="M7143" i="7"/>
  <c r="M7144" i="7"/>
  <c r="M7145" i="7"/>
  <c r="M7146" i="7"/>
  <c r="M7147" i="7"/>
  <c r="M7148" i="7"/>
  <c r="M7149" i="7"/>
  <c r="M7150" i="7"/>
  <c r="M7151" i="7"/>
  <c r="M7152" i="7"/>
  <c r="M7153" i="7"/>
  <c r="M7154" i="7"/>
  <c r="M7155" i="7"/>
  <c r="M7156" i="7"/>
  <c r="M7157" i="7"/>
  <c r="M7158" i="7"/>
  <c r="M7159" i="7"/>
  <c r="M7160" i="7"/>
  <c r="M7161" i="7"/>
  <c r="M7162" i="7"/>
  <c r="M7163" i="7"/>
  <c r="M7164" i="7"/>
  <c r="M7165" i="7"/>
  <c r="M7166" i="7"/>
  <c r="M7167" i="7"/>
  <c r="M7168" i="7"/>
  <c r="M7169" i="7"/>
  <c r="M7170" i="7"/>
  <c r="M7171" i="7"/>
  <c r="M7172" i="7"/>
  <c r="M7173" i="7"/>
  <c r="M7174" i="7"/>
  <c r="M7175" i="7"/>
  <c r="M7176" i="7"/>
  <c r="M7177" i="7"/>
  <c r="M7178" i="7"/>
  <c r="M7179" i="7"/>
  <c r="M7180" i="7"/>
  <c r="M7181" i="7"/>
  <c r="M7182" i="7"/>
  <c r="M7183" i="7"/>
  <c r="M7184" i="7"/>
  <c r="M7185" i="7"/>
  <c r="M7186" i="7"/>
  <c r="M7187" i="7"/>
  <c r="M7188" i="7"/>
  <c r="M7189" i="7"/>
  <c r="M7190" i="7"/>
  <c r="M7191" i="7"/>
  <c r="M7192" i="7"/>
  <c r="M7193" i="7"/>
  <c r="M7194" i="7"/>
  <c r="M7195" i="7"/>
  <c r="M7196" i="7"/>
  <c r="M7197" i="7"/>
  <c r="M7198" i="7"/>
  <c r="M7199" i="7"/>
  <c r="M7200" i="7"/>
  <c r="M7201" i="7"/>
  <c r="M7202" i="7"/>
  <c r="M7203" i="7"/>
  <c r="M7204" i="7"/>
  <c r="M7205" i="7"/>
  <c r="M7206" i="7"/>
  <c r="M7207" i="7"/>
  <c r="M7208" i="7"/>
  <c r="M7209" i="7"/>
  <c r="M7210" i="7"/>
  <c r="M7211" i="7"/>
  <c r="M7212" i="7"/>
  <c r="M7213" i="7"/>
  <c r="M7214" i="7"/>
  <c r="M7215" i="7"/>
  <c r="M7216" i="7"/>
  <c r="M7217" i="7"/>
  <c r="M7218" i="7"/>
  <c r="M7219" i="7"/>
  <c r="M7220" i="7"/>
  <c r="M7221" i="7"/>
  <c r="M7222" i="7"/>
  <c r="M7223" i="7"/>
  <c r="M7224" i="7"/>
  <c r="M7225" i="7"/>
  <c r="M7226" i="7"/>
  <c r="M7227" i="7"/>
  <c r="M7228" i="7"/>
  <c r="M7229" i="7"/>
  <c r="M7230" i="7"/>
  <c r="M7231" i="7"/>
  <c r="M7232" i="7"/>
  <c r="M7233" i="7"/>
  <c r="M7234" i="7"/>
  <c r="M7235" i="7"/>
  <c r="M7236" i="7"/>
  <c r="M7237" i="7"/>
  <c r="M7238" i="7"/>
  <c r="M7239" i="7"/>
  <c r="M7240" i="7"/>
  <c r="M7241" i="7"/>
  <c r="M7242" i="7"/>
  <c r="M7243" i="7"/>
  <c r="M7244" i="7"/>
  <c r="M7245" i="7"/>
  <c r="M7246" i="7"/>
  <c r="M7247" i="7"/>
  <c r="M7248" i="7"/>
  <c r="M7249" i="7"/>
  <c r="M7250" i="7"/>
  <c r="M7251" i="7"/>
  <c r="M7252" i="7"/>
  <c r="M7253" i="7"/>
  <c r="M7254" i="7"/>
  <c r="M7255" i="7"/>
  <c r="M7256" i="7"/>
  <c r="M7257" i="7"/>
  <c r="M7258" i="7"/>
  <c r="M7259" i="7"/>
  <c r="M7260" i="7"/>
  <c r="M7261" i="7"/>
  <c r="M7262" i="7"/>
  <c r="M7263" i="7"/>
  <c r="M7264" i="7"/>
  <c r="M7265" i="7"/>
  <c r="M7266" i="7"/>
  <c r="M7267" i="7"/>
  <c r="M7268" i="7"/>
  <c r="M7269" i="7"/>
  <c r="M7270" i="7"/>
  <c r="M7271" i="7"/>
  <c r="M7272" i="7"/>
  <c r="M7273" i="7"/>
  <c r="M7274" i="7"/>
  <c r="M7275" i="7"/>
  <c r="M7276" i="7"/>
  <c r="M7277" i="7"/>
  <c r="M7278" i="7"/>
  <c r="M7279" i="7"/>
  <c r="M7280" i="7"/>
  <c r="M7281" i="7"/>
  <c r="M7282" i="7"/>
  <c r="M7283" i="7"/>
  <c r="M7284" i="7"/>
  <c r="M7285" i="7"/>
  <c r="M7286" i="7"/>
  <c r="M7287" i="7"/>
  <c r="M7288" i="7"/>
  <c r="M7289" i="7"/>
  <c r="M7290" i="7"/>
  <c r="M7291" i="7"/>
  <c r="M7292" i="7"/>
  <c r="M7293" i="7"/>
  <c r="M7294" i="7"/>
  <c r="M7295" i="7"/>
  <c r="M7296" i="7"/>
  <c r="M7297" i="7"/>
  <c r="M2882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" i="7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3" i="11"/>
  <c r="J4" i="11"/>
  <c r="K4" i="11"/>
  <c r="J5" i="11"/>
  <c r="K5" i="11"/>
  <c r="J6" i="11"/>
  <c r="K6" i="11"/>
  <c r="J7" i="11"/>
  <c r="K7" i="11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K3" i="11"/>
  <c r="J3" i="11"/>
  <c r="X4" i="7"/>
  <c r="G4" i="11" l="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3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11" i="11"/>
  <c r="F25" i="11"/>
  <c r="F26" i="11"/>
  <c r="F24" i="11"/>
  <c r="F4" i="11"/>
  <c r="F5" i="11"/>
  <c r="F6" i="11"/>
  <c r="F7" i="11"/>
  <c r="F8" i="11"/>
  <c r="F9" i="11"/>
  <c r="F10" i="11"/>
  <c r="F3" i="11"/>
  <c r="B16" i="11"/>
  <c r="B17" i="11"/>
  <c r="B18" i="11"/>
  <c r="B19" i="11"/>
  <c r="B20" i="11"/>
  <c r="B15" i="11"/>
  <c r="B22" i="11"/>
  <c r="B23" i="11"/>
  <c r="B21" i="11"/>
  <c r="B12" i="11"/>
  <c r="B13" i="11"/>
  <c r="B14" i="11"/>
  <c r="B11" i="11"/>
  <c r="B25" i="11"/>
  <c r="B26" i="11"/>
  <c r="B24" i="11"/>
  <c r="B4" i="11"/>
  <c r="B5" i="11"/>
  <c r="B6" i="11"/>
  <c r="B7" i="11"/>
  <c r="B8" i="11"/>
  <c r="B9" i="11"/>
  <c r="B10" i="11"/>
  <c r="B3" i="11"/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8084" i="7"/>
  <c r="A8085" i="7"/>
  <c r="A8086" i="7"/>
  <c r="A8087" i="7"/>
  <c r="A8088" i="7"/>
  <c r="A8089" i="7"/>
  <c r="A8090" i="7"/>
  <c r="A8091" i="7"/>
  <c r="A8092" i="7"/>
  <c r="A8093" i="7"/>
  <c r="A8094" i="7"/>
  <c r="A8095" i="7"/>
  <c r="A8096" i="7"/>
  <c r="A8097" i="7"/>
  <c r="A8098" i="7"/>
  <c r="A8099" i="7"/>
  <c r="A8100" i="7"/>
  <c r="A8101" i="7"/>
  <c r="A8102" i="7"/>
  <c r="A8103" i="7"/>
  <c r="A8104" i="7"/>
  <c r="A8105" i="7"/>
  <c r="A8106" i="7"/>
  <c r="A8107" i="7"/>
  <c r="A8108" i="7"/>
  <c r="A8109" i="7"/>
  <c r="A8110" i="7"/>
  <c r="A8111" i="7"/>
  <c r="A8112" i="7"/>
  <c r="A8113" i="7"/>
  <c r="A8114" i="7"/>
  <c r="A8115" i="7"/>
  <c r="A8116" i="7"/>
  <c r="A8117" i="7"/>
  <c r="A8118" i="7"/>
  <c r="A8119" i="7"/>
  <c r="A8120" i="7"/>
  <c r="A8121" i="7"/>
  <c r="A8122" i="7"/>
  <c r="A8123" i="7"/>
  <c r="A8124" i="7"/>
  <c r="A8125" i="7"/>
  <c r="A8126" i="7"/>
  <c r="A8127" i="7"/>
  <c r="A8128" i="7"/>
  <c r="A8129" i="7"/>
  <c r="A8130" i="7"/>
  <c r="A8131" i="7"/>
  <c r="A8132" i="7"/>
  <c r="A8133" i="7"/>
  <c r="A8134" i="7"/>
  <c r="A8135" i="7"/>
  <c r="A8136" i="7"/>
  <c r="A8137" i="7"/>
  <c r="A8138" i="7"/>
  <c r="A8139" i="7"/>
  <c r="A8140" i="7"/>
  <c r="A8141" i="7"/>
  <c r="A8142" i="7"/>
  <c r="A8143" i="7"/>
  <c r="A8144" i="7"/>
  <c r="A8145" i="7"/>
  <c r="A8146" i="7"/>
  <c r="A8147" i="7"/>
  <c r="A8148" i="7"/>
  <c r="A8149" i="7"/>
  <c r="A8150" i="7"/>
  <c r="A8151" i="7"/>
  <c r="A8152" i="7"/>
  <c r="A8153" i="7"/>
  <c r="A8154" i="7"/>
  <c r="A8155" i="7"/>
  <c r="A8156" i="7"/>
  <c r="A8157" i="7"/>
  <c r="A8158" i="7"/>
  <c r="A8159" i="7"/>
  <c r="A8160" i="7"/>
  <c r="A8161" i="7"/>
  <c r="A8162" i="7"/>
  <c r="A8163" i="7"/>
  <c r="A8164" i="7"/>
  <c r="A8165" i="7"/>
  <c r="A8166" i="7"/>
  <c r="A8167" i="7"/>
  <c r="A8168" i="7"/>
  <c r="A8169" i="7"/>
  <c r="A8170" i="7"/>
  <c r="A8171" i="7"/>
  <c r="A8172" i="7"/>
  <c r="A8173" i="7"/>
  <c r="A8174" i="7"/>
  <c r="A8175" i="7"/>
  <c r="A8176" i="7"/>
  <c r="A8177" i="7"/>
  <c r="A8178" i="7"/>
  <c r="A8179" i="7"/>
  <c r="A8180" i="7"/>
  <c r="A8181" i="7"/>
  <c r="A8182" i="7"/>
  <c r="A8183" i="7"/>
  <c r="A8184" i="7"/>
  <c r="A8185" i="7"/>
  <c r="A8186" i="7"/>
  <c r="A8187" i="7"/>
  <c r="A8188" i="7"/>
  <c r="A8189" i="7"/>
  <c r="A8190" i="7"/>
  <c r="A8191" i="7"/>
  <c r="A8192" i="7"/>
  <c r="A8193" i="7"/>
  <c r="A8194" i="7"/>
  <c r="A8195" i="7"/>
  <c r="A8196" i="7"/>
  <c r="A8197" i="7"/>
  <c r="A8198" i="7"/>
  <c r="A8199" i="7"/>
  <c r="A8200" i="7"/>
  <c r="A8201" i="7"/>
  <c r="A8202" i="7"/>
  <c r="A8203" i="7"/>
  <c r="A8204" i="7"/>
  <c r="A8205" i="7"/>
  <c r="A8206" i="7"/>
  <c r="A8207" i="7"/>
  <c r="A8208" i="7"/>
  <c r="A8209" i="7"/>
  <c r="A8210" i="7"/>
  <c r="A8211" i="7"/>
  <c r="A8212" i="7"/>
  <c r="A8213" i="7"/>
  <c r="A8214" i="7"/>
  <c r="A8215" i="7"/>
  <c r="A8216" i="7"/>
  <c r="A8217" i="7"/>
  <c r="A8218" i="7"/>
  <c r="A8219" i="7"/>
  <c r="A8220" i="7"/>
  <c r="A8221" i="7"/>
  <c r="A8222" i="7"/>
  <c r="A8223" i="7"/>
  <c r="A8224" i="7"/>
  <c r="A8225" i="7"/>
  <c r="A8226" i="7"/>
  <c r="A8227" i="7"/>
  <c r="A8228" i="7"/>
  <c r="A8229" i="7"/>
  <c r="A8230" i="7"/>
  <c r="A8231" i="7"/>
  <c r="A8232" i="7"/>
  <c r="A8233" i="7"/>
  <c r="A8234" i="7"/>
  <c r="A8235" i="7"/>
  <c r="A8236" i="7"/>
  <c r="A8237" i="7"/>
  <c r="A8238" i="7"/>
  <c r="A8239" i="7"/>
  <c r="A8240" i="7"/>
  <c r="A8241" i="7"/>
  <c r="A8242" i="7"/>
  <c r="A8243" i="7"/>
  <c r="A8244" i="7"/>
  <c r="A8245" i="7"/>
  <c r="A8246" i="7"/>
  <c r="A8247" i="7"/>
  <c r="A8248" i="7"/>
  <c r="A8249" i="7"/>
  <c r="A8250" i="7"/>
  <c r="A8251" i="7"/>
  <c r="A8252" i="7"/>
  <c r="A8253" i="7"/>
  <c r="A8254" i="7"/>
  <c r="A8255" i="7"/>
  <c r="A8256" i="7"/>
  <c r="A8257" i="7"/>
  <c r="A8258" i="7"/>
  <c r="A8259" i="7"/>
  <c r="A8260" i="7"/>
  <c r="A8261" i="7"/>
  <c r="A8262" i="7"/>
  <c r="A8263" i="7"/>
  <c r="A8264" i="7"/>
  <c r="A8265" i="7"/>
  <c r="A8266" i="7"/>
  <c r="A8267" i="7"/>
  <c r="A8268" i="7"/>
  <c r="A8269" i="7"/>
  <c r="A8270" i="7"/>
  <c r="A8271" i="7"/>
  <c r="A8272" i="7"/>
  <c r="A8273" i="7"/>
  <c r="A8274" i="7"/>
  <c r="A8275" i="7"/>
  <c r="A8276" i="7"/>
  <c r="A8277" i="7"/>
  <c r="A8278" i="7"/>
  <c r="A8279" i="7"/>
  <c r="A8280" i="7"/>
  <c r="A8281" i="7"/>
  <c r="A8282" i="7"/>
  <c r="A8283" i="7"/>
  <c r="A8284" i="7"/>
  <c r="A8285" i="7"/>
  <c r="A8286" i="7"/>
  <c r="A8287" i="7"/>
  <c r="A8288" i="7"/>
  <c r="A8289" i="7"/>
  <c r="A8290" i="7"/>
  <c r="A8291" i="7"/>
  <c r="A8292" i="7"/>
  <c r="A8293" i="7"/>
  <c r="A8294" i="7"/>
  <c r="A8295" i="7"/>
  <c r="A8296" i="7"/>
  <c r="A8297" i="7"/>
  <c r="A8298" i="7"/>
  <c r="A8299" i="7"/>
  <c r="A8300" i="7"/>
  <c r="A8301" i="7"/>
  <c r="A8302" i="7"/>
  <c r="A8303" i="7"/>
  <c r="A8304" i="7"/>
  <c r="A8305" i="7"/>
  <c r="A8306" i="7"/>
  <c r="A8307" i="7"/>
  <c r="A8308" i="7"/>
  <c r="A8309" i="7"/>
  <c r="A8310" i="7"/>
  <c r="A8311" i="7"/>
  <c r="A8312" i="7"/>
  <c r="A8313" i="7"/>
  <c r="A8314" i="7"/>
  <c r="A8315" i="7"/>
  <c r="A8316" i="7"/>
  <c r="A8317" i="7"/>
  <c r="A8318" i="7"/>
  <c r="A8319" i="7"/>
  <c r="A8320" i="7"/>
  <c r="A8321" i="7"/>
  <c r="A8322" i="7"/>
  <c r="A8323" i="7"/>
  <c r="A8324" i="7"/>
  <c r="A8325" i="7"/>
  <c r="A8326" i="7"/>
  <c r="A8327" i="7"/>
  <c r="A8328" i="7"/>
  <c r="A8329" i="7"/>
  <c r="A8330" i="7"/>
  <c r="A8331" i="7"/>
  <c r="A8332" i="7"/>
  <c r="A8333" i="7"/>
  <c r="A8334" i="7"/>
  <c r="A8335" i="7"/>
  <c r="A8336" i="7"/>
  <c r="A8337" i="7"/>
  <c r="A8338" i="7"/>
  <c r="A8339" i="7"/>
  <c r="A8340" i="7"/>
  <c r="A8341" i="7"/>
  <c r="A8342" i="7"/>
  <c r="A8343" i="7"/>
  <c r="A8344" i="7"/>
  <c r="A8345" i="7"/>
  <c r="A8346" i="7"/>
  <c r="A8347" i="7"/>
  <c r="A8348" i="7"/>
  <c r="A8349" i="7"/>
  <c r="A8350" i="7"/>
  <c r="A8351" i="7"/>
  <c r="A8352" i="7"/>
  <c r="A8353" i="7"/>
  <c r="A8354" i="7"/>
  <c r="A8355" i="7"/>
  <c r="A8356" i="7"/>
  <c r="A8357" i="7"/>
  <c r="A8358" i="7"/>
  <c r="A8359" i="7"/>
  <c r="A8360" i="7"/>
  <c r="A8361" i="7"/>
  <c r="A8362" i="7"/>
  <c r="A8363" i="7"/>
  <c r="A8364" i="7"/>
  <c r="A8365" i="7"/>
  <c r="A8366" i="7"/>
  <c r="A8367" i="7"/>
  <c r="A8368" i="7"/>
  <c r="A8369" i="7"/>
  <c r="A8370" i="7"/>
  <c r="A8371" i="7"/>
  <c r="A8372" i="7"/>
  <c r="A8373" i="7"/>
  <c r="A8374" i="7"/>
  <c r="A8375" i="7"/>
  <c r="A8376" i="7"/>
  <c r="A8377" i="7"/>
  <c r="A8378" i="7"/>
  <c r="A8379" i="7"/>
  <c r="A8380" i="7"/>
  <c r="A8381" i="7"/>
  <c r="A8382" i="7"/>
  <c r="A8383" i="7"/>
  <c r="A8384" i="7"/>
  <c r="A8385" i="7"/>
  <c r="A8386" i="7"/>
  <c r="A8387" i="7"/>
  <c r="A8388" i="7"/>
  <c r="A8389" i="7"/>
  <c r="A8390" i="7"/>
  <c r="A8391" i="7"/>
  <c r="A8392" i="7"/>
  <c r="A8393" i="7"/>
  <c r="A8394" i="7"/>
  <c r="A8395" i="7"/>
  <c r="A8396" i="7"/>
  <c r="A8397" i="7"/>
  <c r="A8398" i="7"/>
  <c r="A8399" i="7"/>
  <c r="A8400" i="7"/>
  <c r="A8401" i="7"/>
  <c r="A8402" i="7"/>
  <c r="A8403" i="7"/>
  <c r="A8404" i="7"/>
  <c r="A8405" i="7"/>
  <c r="A8406" i="7"/>
  <c r="A8407" i="7"/>
  <c r="A8408" i="7"/>
  <c r="A8409" i="7"/>
  <c r="A8410" i="7"/>
  <c r="A8411" i="7"/>
  <c r="A8412" i="7"/>
  <c r="A8413" i="7"/>
  <c r="A8414" i="7"/>
  <c r="A8415" i="7"/>
  <c r="A8416" i="7"/>
  <c r="A8417" i="7"/>
  <c r="A8418" i="7"/>
  <c r="A8419" i="7"/>
  <c r="A8420" i="7"/>
  <c r="A8421" i="7"/>
  <c r="A8422" i="7"/>
  <c r="A8423" i="7"/>
  <c r="A8424" i="7"/>
  <c r="A8425" i="7"/>
  <c r="A8426" i="7"/>
  <c r="A8427" i="7"/>
  <c r="A8428" i="7"/>
  <c r="A8429" i="7"/>
  <c r="A8430" i="7"/>
  <c r="A8431" i="7"/>
  <c r="A8432" i="7"/>
  <c r="A8433" i="7"/>
  <c r="A8434" i="7"/>
  <c r="A8435" i="7"/>
  <c r="A8436" i="7"/>
  <c r="A8437" i="7"/>
  <c r="A8438" i="7"/>
  <c r="A8439" i="7"/>
  <c r="A8440" i="7"/>
  <c r="A8441" i="7"/>
  <c r="A8442" i="7"/>
  <c r="A8443" i="7"/>
  <c r="A8444" i="7"/>
  <c r="A8445" i="7"/>
  <c r="A8446" i="7"/>
  <c r="A8447" i="7"/>
  <c r="A8448" i="7"/>
  <c r="A8449" i="7"/>
  <c r="A8450" i="7"/>
  <c r="A8451" i="7"/>
  <c r="A8452" i="7"/>
  <c r="A8453" i="7"/>
  <c r="A8454" i="7"/>
  <c r="A8455" i="7"/>
  <c r="A8456" i="7"/>
  <c r="A8457" i="7"/>
  <c r="A8458" i="7"/>
  <c r="A8459" i="7"/>
  <c r="A8460" i="7"/>
  <c r="A8461" i="7"/>
  <c r="A8462" i="7"/>
  <c r="A8463" i="7"/>
  <c r="A8464" i="7"/>
  <c r="A8465" i="7"/>
  <c r="A8466" i="7"/>
  <c r="A8467" i="7"/>
  <c r="A8468" i="7"/>
  <c r="A8469" i="7"/>
  <c r="A8470" i="7"/>
  <c r="A8471" i="7"/>
  <c r="A8472" i="7"/>
  <c r="A8473" i="7"/>
  <c r="A8474" i="7"/>
  <c r="A8475" i="7"/>
  <c r="A8476" i="7"/>
  <c r="A8477" i="7"/>
  <c r="A8478" i="7"/>
  <c r="A8479" i="7"/>
  <c r="A8480" i="7"/>
  <c r="A8481" i="7"/>
  <c r="A8482" i="7"/>
  <c r="A8483" i="7"/>
  <c r="A8484" i="7"/>
  <c r="A8485" i="7"/>
  <c r="A8486" i="7"/>
  <c r="A8487" i="7"/>
  <c r="A8488" i="7"/>
  <c r="A8489" i="7"/>
  <c r="A8490" i="7"/>
  <c r="A8491" i="7"/>
  <c r="A8492" i="7"/>
  <c r="A8493" i="7"/>
  <c r="A8494" i="7"/>
  <c r="A8495" i="7"/>
  <c r="A8496" i="7"/>
  <c r="A8497" i="7"/>
  <c r="A8498" i="7"/>
  <c r="A8499" i="7"/>
  <c r="A8500" i="7"/>
  <c r="A8501" i="7"/>
  <c r="A8502" i="7"/>
  <c r="A8503" i="7"/>
  <c r="A8504" i="7"/>
  <c r="A8505" i="7"/>
  <c r="A8506" i="7"/>
  <c r="A8507" i="7"/>
  <c r="A8508" i="7"/>
  <c r="A8509" i="7"/>
  <c r="A8510" i="7"/>
  <c r="A8511" i="7"/>
  <c r="A8512" i="7"/>
  <c r="A8513" i="7"/>
  <c r="A8514" i="7"/>
  <c r="A8515" i="7"/>
  <c r="A8516" i="7"/>
  <c r="A8517" i="7"/>
  <c r="A8518" i="7"/>
  <c r="A8519" i="7"/>
  <c r="A8520" i="7"/>
  <c r="A8521" i="7"/>
  <c r="A8522" i="7"/>
  <c r="A8523" i="7"/>
  <c r="A8524" i="7"/>
  <c r="A8525" i="7"/>
  <c r="A8526" i="7"/>
  <c r="A8527" i="7"/>
  <c r="A8528" i="7"/>
  <c r="A8529" i="7"/>
  <c r="A8530" i="7"/>
  <c r="A8531" i="7"/>
  <c r="A8532" i="7"/>
  <c r="A8533" i="7"/>
  <c r="A8534" i="7"/>
  <c r="A8535" i="7"/>
  <c r="A8536" i="7"/>
  <c r="A8537" i="7"/>
  <c r="A8538" i="7"/>
  <c r="A8539" i="7"/>
  <c r="A8540" i="7"/>
  <c r="A8541" i="7"/>
  <c r="A8542" i="7"/>
  <c r="A8543" i="7"/>
  <c r="A8544" i="7"/>
  <c r="A8545" i="7"/>
  <c r="A8546" i="7"/>
  <c r="A8547" i="7"/>
  <c r="A8548" i="7"/>
  <c r="A8549" i="7"/>
  <c r="A8550" i="7"/>
  <c r="A8551" i="7"/>
  <c r="A8552" i="7"/>
  <c r="A8553" i="7"/>
  <c r="A8554" i="7"/>
  <c r="A8555" i="7"/>
  <c r="A8556" i="7"/>
  <c r="A8557" i="7"/>
  <c r="A8558" i="7"/>
  <c r="A8559" i="7"/>
  <c r="A8560" i="7"/>
  <c r="A8561" i="7"/>
  <c r="A8562" i="7"/>
  <c r="A8563" i="7"/>
  <c r="A8564" i="7"/>
  <c r="A8565" i="7"/>
  <c r="A8566" i="7"/>
  <c r="A8567" i="7"/>
  <c r="A8568" i="7"/>
  <c r="A8569" i="7"/>
  <c r="A8570" i="7"/>
  <c r="A8571" i="7"/>
  <c r="A8572" i="7"/>
  <c r="A8573" i="7"/>
  <c r="A8574" i="7"/>
  <c r="A8575" i="7"/>
  <c r="A8576" i="7"/>
  <c r="A8577" i="7"/>
  <c r="A8578" i="7"/>
  <c r="A8579" i="7"/>
  <c r="A8580" i="7"/>
  <c r="A8581" i="7"/>
  <c r="A8582" i="7"/>
  <c r="A8583" i="7"/>
  <c r="A8584" i="7"/>
  <c r="A8585" i="7"/>
  <c r="A8586" i="7"/>
  <c r="A8587" i="7"/>
  <c r="A8588" i="7"/>
  <c r="A8589" i="7"/>
  <c r="A8590" i="7"/>
  <c r="A8591" i="7"/>
  <c r="A8592" i="7"/>
  <c r="A8593" i="7"/>
  <c r="A8594" i="7"/>
  <c r="A8595" i="7"/>
  <c r="A8596" i="7"/>
  <c r="A8597" i="7"/>
  <c r="A8598" i="7"/>
  <c r="A8599" i="7"/>
  <c r="A8600" i="7"/>
  <c r="A8601" i="7"/>
  <c r="A8602" i="7"/>
  <c r="A8603" i="7"/>
  <c r="A8604" i="7"/>
  <c r="A8605" i="7"/>
  <c r="A8606" i="7"/>
  <c r="A8607" i="7"/>
  <c r="A8608" i="7"/>
  <c r="A8609" i="7"/>
  <c r="A8610" i="7"/>
  <c r="A8611" i="7"/>
  <c r="A8612" i="7"/>
  <c r="A8613" i="7"/>
  <c r="A8614" i="7"/>
  <c r="A8615" i="7"/>
  <c r="A8616" i="7"/>
  <c r="A8617" i="7"/>
  <c r="A8618" i="7"/>
  <c r="A8619" i="7"/>
  <c r="A8620" i="7"/>
  <c r="A8621" i="7"/>
  <c r="A8622" i="7"/>
  <c r="A8623" i="7"/>
  <c r="A8624" i="7"/>
  <c r="A8625" i="7"/>
  <c r="A8626" i="7"/>
  <c r="A8627" i="7"/>
  <c r="A8628" i="7"/>
  <c r="A8629" i="7"/>
  <c r="A8630" i="7"/>
  <c r="A8631" i="7"/>
  <c r="A8632" i="7"/>
  <c r="A8633" i="7"/>
  <c r="A8634" i="7"/>
  <c r="A8635" i="7"/>
  <c r="A8636" i="7"/>
  <c r="A8637" i="7"/>
  <c r="A8638" i="7"/>
  <c r="A8639" i="7"/>
  <c r="A8640" i="7"/>
  <c r="A8641" i="7"/>
  <c r="A8642" i="7"/>
  <c r="A8643" i="7"/>
  <c r="A8644" i="7"/>
  <c r="A8645" i="7"/>
  <c r="A8646" i="7"/>
  <c r="A8647" i="7"/>
  <c r="A8648" i="7"/>
  <c r="A8649" i="7"/>
  <c r="A8650" i="7"/>
  <c r="A8651" i="7"/>
  <c r="A8652" i="7"/>
  <c r="A8653" i="7"/>
  <c r="A8654" i="7"/>
  <c r="A8655" i="7"/>
  <c r="A8656" i="7"/>
  <c r="A8657" i="7"/>
  <c r="A8658" i="7"/>
  <c r="A8659" i="7"/>
  <c r="A8660" i="7"/>
  <c r="A8661" i="7"/>
  <c r="A8662" i="7"/>
  <c r="A8663" i="7"/>
  <c r="A8664" i="7"/>
  <c r="A8665" i="7"/>
  <c r="A8666" i="7"/>
  <c r="A8667" i="7"/>
  <c r="A8668" i="7"/>
  <c r="A8669" i="7"/>
  <c r="A8670" i="7"/>
  <c r="A8671" i="7"/>
  <c r="A8672" i="7"/>
  <c r="A8673" i="7"/>
  <c r="A8674" i="7"/>
  <c r="A8675" i="7"/>
  <c r="A8676" i="7"/>
  <c r="A8677" i="7"/>
  <c r="A8678" i="7"/>
  <c r="A8679" i="7"/>
  <c r="A8680" i="7"/>
  <c r="A8681" i="7"/>
  <c r="A8682" i="7"/>
  <c r="A8683" i="7"/>
  <c r="A8684" i="7"/>
  <c r="A8685" i="7"/>
  <c r="A8686" i="7"/>
  <c r="A8687" i="7"/>
  <c r="A8688" i="7"/>
  <c r="A8689" i="7"/>
  <c r="A8690" i="7"/>
  <c r="A8691" i="7"/>
  <c r="A8692" i="7"/>
  <c r="A8693" i="7"/>
  <c r="A8694" i="7"/>
  <c r="A8695" i="7"/>
  <c r="A8696" i="7"/>
  <c r="A8697" i="7"/>
  <c r="A8698" i="7"/>
  <c r="A8699" i="7"/>
  <c r="A8700" i="7"/>
  <c r="A8701" i="7"/>
  <c r="A8702" i="7"/>
  <c r="A8703" i="7"/>
  <c r="A8704" i="7"/>
  <c r="A8705" i="7"/>
  <c r="A8706" i="7"/>
  <c r="A8707" i="7"/>
  <c r="A8708" i="7"/>
  <c r="A8709" i="7"/>
  <c r="A8710" i="7"/>
  <c r="A8711" i="7"/>
  <c r="A8712" i="7"/>
  <c r="A8713" i="7"/>
  <c r="A8714" i="7"/>
  <c r="A8715" i="7"/>
  <c r="A8716" i="7"/>
  <c r="A8717" i="7"/>
  <c r="A8718" i="7"/>
  <c r="A8719" i="7"/>
  <c r="A8720" i="7"/>
  <c r="A8721" i="7"/>
  <c r="A8722" i="7"/>
  <c r="A8723" i="7"/>
  <c r="A8724" i="7"/>
  <c r="A8725" i="7"/>
  <c r="A8726" i="7"/>
  <c r="A8727" i="7"/>
  <c r="A8728" i="7"/>
  <c r="A8729" i="7"/>
  <c r="A8730" i="7"/>
  <c r="A8731" i="7"/>
  <c r="A8732" i="7"/>
  <c r="A8733" i="7"/>
  <c r="A8734" i="7"/>
  <c r="A8735" i="7"/>
  <c r="A8736" i="7"/>
  <c r="A8737" i="7"/>
  <c r="A8738" i="7"/>
  <c r="A8739" i="7"/>
  <c r="A8740" i="7"/>
  <c r="A8741" i="7"/>
  <c r="A8742" i="7"/>
  <c r="A8743" i="7"/>
  <c r="A8744" i="7"/>
  <c r="A8745" i="7"/>
  <c r="A8746" i="7"/>
  <c r="A8747" i="7"/>
  <c r="A8748" i="7"/>
  <c r="A8749" i="7"/>
  <c r="A8750" i="7"/>
  <c r="A8751" i="7"/>
  <c r="A8752" i="7"/>
  <c r="A8753" i="7"/>
  <c r="A8754" i="7"/>
  <c r="A8755" i="7"/>
  <c r="A8756" i="7"/>
  <c r="A8757" i="7"/>
  <c r="A8758" i="7"/>
  <c r="A8759" i="7"/>
  <c r="A8760" i="7"/>
  <c r="A8761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2" i="6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8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1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4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7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0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3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6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4711" i="7"/>
  <c r="L4712" i="7"/>
  <c r="L4713" i="7"/>
  <c r="L4714" i="7"/>
  <c r="L4715" i="7"/>
  <c r="L4716" i="7"/>
  <c r="L4717" i="7"/>
  <c r="L4718" i="7"/>
  <c r="L4719" i="7"/>
  <c r="L4720" i="7"/>
  <c r="L4721" i="7"/>
  <c r="L4722" i="7"/>
  <c r="L4723" i="7"/>
  <c r="L4724" i="7"/>
  <c r="L4725" i="7"/>
  <c r="L4726" i="7"/>
  <c r="L4727" i="7"/>
  <c r="L4728" i="7"/>
  <c r="L4729" i="7"/>
  <c r="L4730" i="7"/>
  <c r="L4731" i="7"/>
  <c r="L4732" i="7"/>
  <c r="L4733" i="7"/>
  <c r="L4734" i="7"/>
  <c r="L4735" i="7"/>
  <c r="L4736" i="7"/>
  <c r="L4737" i="7"/>
  <c r="L4738" i="7"/>
  <c r="L4739" i="7"/>
  <c r="L4740" i="7"/>
  <c r="L4741" i="7"/>
  <c r="L4742" i="7"/>
  <c r="L4743" i="7"/>
  <c r="L4744" i="7"/>
  <c r="L4745" i="7"/>
  <c r="L4746" i="7"/>
  <c r="L4747" i="7"/>
  <c r="L4748" i="7"/>
  <c r="L4749" i="7"/>
  <c r="L4750" i="7"/>
  <c r="L4751" i="7"/>
  <c r="L4752" i="7"/>
  <c r="L4753" i="7"/>
  <c r="L4754" i="7"/>
  <c r="L4755" i="7"/>
  <c r="L4756" i="7"/>
  <c r="L4757" i="7"/>
  <c r="L4758" i="7"/>
  <c r="L4759" i="7"/>
  <c r="L4760" i="7"/>
  <c r="L4761" i="7"/>
  <c r="L4762" i="7"/>
  <c r="L4763" i="7"/>
  <c r="L4764" i="7"/>
  <c r="L4765" i="7"/>
  <c r="L4766" i="7"/>
  <c r="L4767" i="7"/>
  <c r="L4768" i="7"/>
  <c r="L4769" i="7"/>
  <c r="L4770" i="7"/>
  <c r="L4771" i="7"/>
  <c r="L4772" i="7"/>
  <c r="L4773" i="7"/>
  <c r="L4774" i="7"/>
  <c r="L4775" i="7"/>
  <c r="L4776" i="7"/>
  <c r="L4777" i="7"/>
  <c r="L4778" i="7"/>
  <c r="L4779" i="7"/>
  <c r="L4780" i="7"/>
  <c r="L4781" i="7"/>
  <c r="L4782" i="7"/>
  <c r="L4783" i="7"/>
  <c r="L4784" i="7"/>
  <c r="L4785" i="7"/>
  <c r="L4786" i="7"/>
  <c r="L4787" i="7"/>
  <c r="L4788" i="7"/>
  <c r="L4789" i="7"/>
  <c r="L4790" i="7"/>
  <c r="L4791" i="7"/>
  <c r="L4792" i="7"/>
  <c r="L4793" i="7"/>
  <c r="L4794" i="7"/>
  <c r="L4795" i="7"/>
  <c r="L4796" i="7"/>
  <c r="L4797" i="7"/>
  <c r="L4798" i="7"/>
  <c r="L4799" i="7"/>
  <c r="L4800" i="7"/>
  <c r="L4801" i="7"/>
  <c r="L4802" i="7"/>
  <c r="L4803" i="7"/>
  <c r="L4804" i="7"/>
  <c r="L4805" i="7"/>
  <c r="L4806" i="7"/>
  <c r="L4807" i="7"/>
  <c r="L4808" i="7"/>
  <c r="L4809" i="7"/>
  <c r="L4810" i="7"/>
  <c r="L4811" i="7"/>
  <c r="L4812" i="7"/>
  <c r="L4813" i="7"/>
  <c r="L4814" i="7"/>
  <c r="L4815" i="7"/>
  <c r="L4816" i="7"/>
  <c r="L4817" i="7"/>
  <c r="L4818" i="7"/>
  <c r="L4819" i="7"/>
  <c r="L4820" i="7"/>
  <c r="L4821" i="7"/>
  <c r="L4822" i="7"/>
  <c r="L4823" i="7"/>
  <c r="L4824" i="7"/>
  <c r="L4825" i="7"/>
  <c r="L4826" i="7"/>
  <c r="L4827" i="7"/>
  <c r="L4828" i="7"/>
  <c r="L4829" i="7"/>
  <c r="L4830" i="7"/>
  <c r="L4831" i="7"/>
  <c r="L4832" i="7"/>
  <c r="L4833" i="7"/>
  <c r="L4834" i="7"/>
  <c r="L4835" i="7"/>
  <c r="L4836" i="7"/>
  <c r="L4837" i="7"/>
  <c r="L4838" i="7"/>
  <c r="L4839" i="7"/>
  <c r="L4840" i="7"/>
  <c r="L4841" i="7"/>
  <c r="L4842" i="7"/>
  <c r="L4843" i="7"/>
  <c r="L4844" i="7"/>
  <c r="L4845" i="7"/>
  <c r="L4846" i="7"/>
  <c r="L4847" i="7"/>
  <c r="L4848" i="7"/>
  <c r="L4849" i="7"/>
  <c r="L4850" i="7"/>
  <c r="L4851" i="7"/>
  <c r="L4852" i="7"/>
  <c r="L4853" i="7"/>
  <c r="L4854" i="7"/>
  <c r="L4855" i="7"/>
  <c r="L4856" i="7"/>
  <c r="L4857" i="7"/>
  <c r="L4858" i="7"/>
  <c r="L4859" i="7"/>
  <c r="L4860" i="7"/>
  <c r="L4861" i="7"/>
  <c r="L4862" i="7"/>
  <c r="L4863" i="7"/>
  <c r="L4864" i="7"/>
  <c r="L4865" i="7"/>
  <c r="L4866" i="7"/>
  <c r="L4867" i="7"/>
  <c r="L4868" i="7"/>
  <c r="L4869" i="7"/>
  <c r="L4870" i="7"/>
  <c r="L4871" i="7"/>
  <c r="L4872" i="7"/>
  <c r="L4873" i="7"/>
  <c r="L4874" i="7"/>
  <c r="L4875" i="7"/>
  <c r="L4876" i="7"/>
  <c r="L4877" i="7"/>
  <c r="L4878" i="7"/>
  <c r="L4879" i="7"/>
  <c r="L4880" i="7"/>
  <c r="L4881" i="7"/>
  <c r="L4882" i="7"/>
  <c r="L4883" i="7"/>
  <c r="L4884" i="7"/>
  <c r="L4885" i="7"/>
  <c r="L4886" i="7"/>
  <c r="L4887" i="7"/>
  <c r="L4888" i="7"/>
  <c r="L4889" i="7"/>
  <c r="L4890" i="7"/>
  <c r="L4891" i="7"/>
  <c r="L4892" i="7"/>
  <c r="L4893" i="7"/>
  <c r="L4894" i="7"/>
  <c r="L4895" i="7"/>
  <c r="L4896" i="7"/>
  <c r="L4897" i="7"/>
  <c r="L4898" i="7"/>
  <c r="L4899" i="7"/>
  <c r="L4900" i="7"/>
  <c r="L4901" i="7"/>
  <c r="L4902" i="7"/>
  <c r="L4903" i="7"/>
  <c r="L4904" i="7"/>
  <c r="L4905" i="7"/>
  <c r="L4906" i="7"/>
  <c r="L4907" i="7"/>
  <c r="L4908" i="7"/>
  <c r="L4909" i="7"/>
  <c r="L4910" i="7"/>
  <c r="L4911" i="7"/>
  <c r="L4912" i="7"/>
  <c r="L4913" i="7"/>
  <c r="L4914" i="7"/>
  <c r="L4915" i="7"/>
  <c r="L4916" i="7"/>
  <c r="L4917" i="7"/>
  <c r="L4918" i="7"/>
  <c r="L4919" i="7"/>
  <c r="L4920" i="7"/>
  <c r="L4921" i="7"/>
  <c r="L4922" i="7"/>
  <c r="L4923" i="7"/>
  <c r="L4924" i="7"/>
  <c r="L4925" i="7"/>
  <c r="L4926" i="7"/>
  <c r="L4927" i="7"/>
  <c r="L4928" i="7"/>
  <c r="L4929" i="7"/>
  <c r="L4930" i="7"/>
  <c r="L4931" i="7"/>
  <c r="L4932" i="7"/>
  <c r="L4933" i="7"/>
  <c r="L4934" i="7"/>
  <c r="L4935" i="7"/>
  <c r="L4936" i="7"/>
  <c r="L4937" i="7"/>
  <c r="L4938" i="7"/>
  <c r="L4939" i="7"/>
  <c r="L4940" i="7"/>
  <c r="L4941" i="7"/>
  <c r="L4942" i="7"/>
  <c r="L4943" i="7"/>
  <c r="L4944" i="7"/>
  <c r="L4945" i="7"/>
  <c r="L4946" i="7"/>
  <c r="L4947" i="7"/>
  <c r="L4948" i="7"/>
  <c r="L4949" i="7"/>
  <c r="L4950" i="7"/>
  <c r="L4951" i="7"/>
  <c r="L4952" i="7"/>
  <c r="L4953" i="7"/>
  <c r="L4954" i="7"/>
  <c r="L4955" i="7"/>
  <c r="L4956" i="7"/>
  <c r="L4957" i="7"/>
  <c r="L4958" i="7"/>
  <c r="L4959" i="7"/>
  <c r="L4960" i="7"/>
  <c r="L4961" i="7"/>
  <c r="L4962" i="7"/>
  <c r="L4963" i="7"/>
  <c r="L4964" i="7"/>
  <c r="L4965" i="7"/>
  <c r="L4966" i="7"/>
  <c r="L4967" i="7"/>
  <c r="L4968" i="7"/>
  <c r="L4969" i="7"/>
  <c r="L4970" i="7"/>
  <c r="L4971" i="7"/>
  <c r="L4972" i="7"/>
  <c r="L4973" i="7"/>
  <c r="L4974" i="7"/>
  <c r="L4975" i="7"/>
  <c r="L4976" i="7"/>
  <c r="L4977" i="7"/>
  <c r="L4978" i="7"/>
  <c r="L4979" i="7"/>
  <c r="L4980" i="7"/>
  <c r="L4981" i="7"/>
  <c r="L4982" i="7"/>
  <c r="L4983" i="7"/>
  <c r="L4984" i="7"/>
  <c r="L4985" i="7"/>
  <c r="L4986" i="7"/>
  <c r="L4987" i="7"/>
  <c r="L4988" i="7"/>
  <c r="L4989" i="7"/>
  <c r="L4990" i="7"/>
  <c r="L4991" i="7"/>
  <c r="L4992" i="7"/>
  <c r="L4993" i="7"/>
  <c r="L4994" i="7"/>
  <c r="L4995" i="7"/>
  <c r="L4996" i="7"/>
  <c r="L4997" i="7"/>
  <c r="L4998" i="7"/>
  <c r="L4999" i="7"/>
  <c r="L5000" i="7"/>
  <c r="L5001" i="7"/>
  <c r="L5002" i="7"/>
  <c r="L5003" i="7"/>
  <c r="L5004" i="7"/>
  <c r="L5005" i="7"/>
  <c r="L5006" i="7"/>
  <c r="L5007" i="7"/>
  <c r="L5008" i="7"/>
  <c r="L5009" i="7"/>
  <c r="L5010" i="7"/>
  <c r="L5011" i="7"/>
  <c r="L5012" i="7"/>
  <c r="L5013" i="7"/>
  <c r="L5014" i="7"/>
  <c r="L5015" i="7"/>
  <c r="L5016" i="7"/>
  <c r="L5017" i="7"/>
  <c r="L5018" i="7"/>
  <c r="L5019" i="7"/>
  <c r="L5020" i="7"/>
  <c r="L5021" i="7"/>
  <c r="L5022" i="7"/>
  <c r="L5023" i="7"/>
  <c r="L5024" i="7"/>
  <c r="L5025" i="7"/>
  <c r="L5026" i="7"/>
  <c r="L5027" i="7"/>
  <c r="L5028" i="7"/>
  <c r="L5029" i="7"/>
  <c r="L5030" i="7"/>
  <c r="L5031" i="7"/>
  <c r="L5032" i="7"/>
  <c r="L5033" i="7"/>
  <c r="L5034" i="7"/>
  <c r="L5035" i="7"/>
  <c r="L5036" i="7"/>
  <c r="L5037" i="7"/>
  <c r="L5038" i="7"/>
  <c r="L5039" i="7"/>
  <c r="L5040" i="7"/>
  <c r="L5041" i="7"/>
  <c r="L5042" i="7"/>
  <c r="L5043" i="7"/>
  <c r="L5044" i="7"/>
  <c r="L5045" i="7"/>
  <c r="L5046" i="7"/>
  <c r="L5047" i="7"/>
  <c r="L5048" i="7"/>
  <c r="L5049" i="7"/>
  <c r="L5050" i="7"/>
  <c r="L5051" i="7"/>
  <c r="L5052" i="7"/>
  <c r="L5053" i="7"/>
  <c r="L5054" i="7"/>
  <c r="L5055" i="7"/>
  <c r="L5056" i="7"/>
  <c r="L5057" i="7"/>
  <c r="L5058" i="7"/>
  <c r="L5059" i="7"/>
  <c r="L5060" i="7"/>
  <c r="L5061" i="7"/>
  <c r="L5062" i="7"/>
  <c r="L5063" i="7"/>
  <c r="L5064" i="7"/>
  <c r="L5065" i="7"/>
  <c r="L5066" i="7"/>
  <c r="L5067" i="7"/>
  <c r="L5068" i="7"/>
  <c r="L5069" i="7"/>
  <c r="L5070" i="7"/>
  <c r="L5071" i="7"/>
  <c r="L5072" i="7"/>
  <c r="L5073" i="7"/>
  <c r="L5074" i="7"/>
  <c r="L5075" i="7"/>
  <c r="L5076" i="7"/>
  <c r="L5077" i="7"/>
  <c r="L5078" i="7"/>
  <c r="L5079" i="7"/>
  <c r="L5080" i="7"/>
  <c r="L5081" i="7"/>
  <c r="L5082" i="7"/>
  <c r="L5083" i="7"/>
  <c r="L5084" i="7"/>
  <c r="L5085" i="7"/>
  <c r="L5086" i="7"/>
  <c r="L5087" i="7"/>
  <c r="L5088" i="7"/>
  <c r="L5089" i="7"/>
  <c r="L5090" i="7"/>
  <c r="L5091" i="7"/>
  <c r="L5092" i="7"/>
  <c r="L5093" i="7"/>
  <c r="L5094" i="7"/>
  <c r="L5095" i="7"/>
  <c r="L5096" i="7"/>
  <c r="L5097" i="7"/>
  <c r="L5098" i="7"/>
  <c r="L5099" i="7"/>
  <c r="L5100" i="7"/>
  <c r="L5101" i="7"/>
  <c r="L5102" i="7"/>
  <c r="L5103" i="7"/>
  <c r="L5104" i="7"/>
  <c r="L5105" i="7"/>
  <c r="L5106" i="7"/>
  <c r="L5107" i="7"/>
  <c r="L5108" i="7"/>
  <c r="L5109" i="7"/>
  <c r="L5110" i="7"/>
  <c r="L5111" i="7"/>
  <c r="L5112" i="7"/>
  <c r="L5113" i="7"/>
  <c r="L5114" i="7"/>
  <c r="L5115" i="7"/>
  <c r="L5116" i="7"/>
  <c r="L5117" i="7"/>
  <c r="L5118" i="7"/>
  <c r="L5119" i="7"/>
  <c r="L5120" i="7"/>
  <c r="L5121" i="7"/>
  <c r="L5122" i="7"/>
  <c r="L5123" i="7"/>
  <c r="L5124" i="7"/>
  <c r="L5125" i="7"/>
  <c r="L5126" i="7"/>
  <c r="L5127" i="7"/>
  <c r="L5128" i="7"/>
  <c r="L5129" i="7"/>
  <c r="L5130" i="7"/>
  <c r="L5131" i="7"/>
  <c r="L5132" i="7"/>
  <c r="L5133" i="7"/>
  <c r="L5134" i="7"/>
  <c r="L5135" i="7"/>
  <c r="L5136" i="7"/>
  <c r="L5137" i="7"/>
  <c r="L5138" i="7"/>
  <c r="L5139" i="7"/>
  <c r="L5140" i="7"/>
  <c r="L5141" i="7"/>
  <c r="L5142" i="7"/>
  <c r="L5143" i="7"/>
  <c r="L5144" i="7"/>
  <c r="L5145" i="7"/>
  <c r="L5146" i="7"/>
  <c r="L5147" i="7"/>
  <c r="L5148" i="7"/>
  <c r="L5149" i="7"/>
  <c r="L5150" i="7"/>
  <c r="L5151" i="7"/>
  <c r="L5152" i="7"/>
  <c r="L5153" i="7"/>
  <c r="L5154" i="7"/>
  <c r="L5155" i="7"/>
  <c r="L5156" i="7"/>
  <c r="L5157" i="7"/>
  <c r="L5158" i="7"/>
  <c r="L5159" i="7"/>
  <c r="L5160" i="7"/>
  <c r="L5161" i="7"/>
  <c r="L5162" i="7"/>
  <c r="L5163" i="7"/>
  <c r="L5164" i="7"/>
  <c r="L5165" i="7"/>
  <c r="L5166" i="7"/>
  <c r="L5167" i="7"/>
  <c r="L5168" i="7"/>
  <c r="L5169" i="7"/>
  <c r="L5170" i="7"/>
  <c r="L5171" i="7"/>
  <c r="L5172" i="7"/>
  <c r="L5173" i="7"/>
  <c r="L5174" i="7"/>
  <c r="L5175" i="7"/>
  <c r="L5176" i="7"/>
  <c r="L5177" i="7"/>
  <c r="L5178" i="7"/>
  <c r="L5179" i="7"/>
  <c r="L5180" i="7"/>
  <c r="L5181" i="7"/>
  <c r="L5182" i="7"/>
  <c r="L5183" i="7"/>
  <c r="L5184" i="7"/>
  <c r="L5185" i="7"/>
  <c r="L5186" i="7"/>
  <c r="L5187" i="7"/>
  <c r="L5188" i="7"/>
  <c r="L5189" i="7"/>
  <c r="L5190" i="7"/>
  <c r="L5191" i="7"/>
  <c r="L5192" i="7"/>
  <c r="L5193" i="7"/>
  <c r="L5194" i="7"/>
  <c r="L5195" i="7"/>
  <c r="L5196" i="7"/>
  <c r="L5197" i="7"/>
  <c r="L5198" i="7"/>
  <c r="L5199" i="7"/>
  <c r="L5200" i="7"/>
  <c r="L5201" i="7"/>
  <c r="L5202" i="7"/>
  <c r="L5203" i="7"/>
  <c r="L5204" i="7"/>
  <c r="L5205" i="7"/>
  <c r="L5206" i="7"/>
  <c r="L5207" i="7"/>
  <c r="L5208" i="7"/>
  <c r="L5209" i="7"/>
  <c r="L5210" i="7"/>
  <c r="L5211" i="7"/>
  <c r="L5212" i="7"/>
  <c r="L5213" i="7"/>
  <c r="L5214" i="7"/>
  <c r="L5215" i="7"/>
  <c r="L5216" i="7"/>
  <c r="L5217" i="7"/>
  <c r="L5218" i="7"/>
  <c r="L5219" i="7"/>
  <c r="L5220" i="7"/>
  <c r="L5221" i="7"/>
  <c r="L5222" i="7"/>
  <c r="L5223" i="7"/>
  <c r="L5224" i="7"/>
  <c r="L5225" i="7"/>
  <c r="L5226" i="7"/>
  <c r="L5227" i="7"/>
  <c r="L5228" i="7"/>
  <c r="L5229" i="7"/>
  <c r="L5230" i="7"/>
  <c r="L5231" i="7"/>
  <c r="L5232" i="7"/>
  <c r="L5233" i="7"/>
  <c r="L5234" i="7"/>
  <c r="L5235" i="7"/>
  <c r="L5236" i="7"/>
  <c r="L5237" i="7"/>
  <c r="L5238" i="7"/>
  <c r="L5239" i="7"/>
  <c r="L5240" i="7"/>
  <c r="L5241" i="7"/>
  <c r="L5242" i="7"/>
  <c r="L5243" i="7"/>
  <c r="L5244" i="7"/>
  <c r="L5245" i="7"/>
  <c r="L5246" i="7"/>
  <c r="L5247" i="7"/>
  <c r="L5248" i="7"/>
  <c r="L5249" i="7"/>
  <c r="L5250" i="7"/>
  <c r="L5251" i="7"/>
  <c r="L5252" i="7"/>
  <c r="L5253" i="7"/>
  <c r="L5254" i="7"/>
  <c r="L5255" i="7"/>
  <c r="L5256" i="7"/>
  <c r="L5257" i="7"/>
  <c r="L5258" i="7"/>
  <c r="L5259" i="7"/>
  <c r="L5260" i="7"/>
  <c r="L5261" i="7"/>
  <c r="L5262" i="7"/>
  <c r="L5263" i="7"/>
  <c r="L5264" i="7"/>
  <c r="L5265" i="7"/>
  <c r="L5266" i="7"/>
  <c r="L5267" i="7"/>
  <c r="L5268" i="7"/>
  <c r="L5269" i="7"/>
  <c r="L5270" i="7"/>
  <c r="L5271" i="7"/>
  <c r="L5272" i="7"/>
  <c r="L5273" i="7"/>
  <c r="L5274" i="7"/>
  <c r="L5275" i="7"/>
  <c r="L5276" i="7"/>
  <c r="L5277" i="7"/>
  <c r="L5278" i="7"/>
  <c r="L5279" i="7"/>
  <c r="L5280" i="7"/>
  <c r="L5281" i="7"/>
  <c r="L5282" i="7"/>
  <c r="L5283" i="7"/>
  <c r="L5284" i="7"/>
  <c r="L5285" i="7"/>
  <c r="L5286" i="7"/>
  <c r="L5287" i="7"/>
  <c r="L5288" i="7"/>
  <c r="L5289" i="7"/>
  <c r="L5290" i="7"/>
  <c r="L5291" i="7"/>
  <c r="L5292" i="7"/>
  <c r="L5293" i="7"/>
  <c r="L5294" i="7"/>
  <c r="L5295" i="7"/>
  <c r="L5296" i="7"/>
  <c r="L5297" i="7"/>
  <c r="L5298" i="7"/>
  <c r="L5299" i="7"/>
  <c r="L5300" i="7"/>
  <c r="L5301" i="7"/>
  <c r="L5302" i="7"/>
  <c r="L5303" i="7"/>
  <c r="L5304" i="7"/>
  <c r="L5305" i="7"/>
  <c r="L5306" i="7"/>
  <c r="L5307" i="7"/>
  <c r="L5308" i="7"/>
  <c r="L5309" i="7"/>
  <c r="L5310" i="7"/>
  <c r="L5311" i="7"/>
  <c r="L5312" i="7"/>
  <c r="L5313" i="7"/>
  <c r="L5314" i="7"/>
  <c r="L5315" i="7"/>
  <c r="L5316" i="7"/>
  <c r="L5317" i="7"/>
  <c r="L5318" i="7"/>
  <c r="L5319" i="7"/>
  <c r="L5320" i="7"/>
  <c r="L5321" i="7"/>
  <c r="L5322" i="7"/>
  <c r="L5323" i="7"/>
  <c r="L5324" i="7"/>
  <c r="L5325" i="7"/>
  <c r="L5326" i="7"/>
  <c r="L5327" i="7"/>
  <c r="L5328" i="7"/>
  <c r="L5329" i="7"/>
  <c r="L5330" i="7"/>
  <c r="L5331" i="7"/>
  <c r="L5332" i="7"/>
  <c r="L5333" i="7"/>
  <c r="L5334" i="7"/>
  <c r="L5335" i="7"/>
  <c r="L5336" i="7"/>
  <c r="L5337" i="7"/>
  <c r="L5338" i="7"/>
  <c r="L5339" i="7"/>
  <c r="L5340" i="7"/>
  <c r="L5341" i="7"/>
  <c r="L5342" i="7"/>
  <c r="L5343" i="7"/>
  <c r="L5344" i="7"/>
  <c r="L5345" i="7"/>
  <c r="L5346" i="7"/>
  <c r="L5347" i="7"/>
  <c r="L5348" i="7"/>
  <c r="L5349" i="7"/>
  <c r="L5350" i="7"/>
  <c r="L5351" i="7"/>
  <c r="L5352" i="7"/>
  <c r="L5353" i="7"/>
  <c r="L5354" i="7"/>
  <c r="L5355" i="7"/>
  <c r="L5356" i="7"/>
  <c r="L5357" i="7"/>
  <c r="L5358" i="7"/>
  <c r="L5359" i="7"/>
  <c r="L5360" i="7"/>
  <c r="L5361" i="7"/>
  <c r="L5362" i="7"/>
  <c r="L5363" i="7"/>
  <c r="L5364" i="7"/>
  <c r="L5365" i="7"/>
  <c r="L5366" i="7"/>
  <c r="L5367" i="7"/>
  <c r="L5368" i="7"/>
  <c r="L5369" i="7"/>
  <c r="L5370" i="7"/>
  <c r="L5371" i="7"/>
  <c r="L5372" i="7"/>
  <c r="L5373" i="7"/>
  <c r="L5374" i="7"/>
  <c r="L5375" i="7"/>
  <c r="L5376" i="7"/>
  <c r="L5377" i="7"/>
  <c r="L5378" i="7"/>
  <c r="L5379" i="7"/>
  <c r="L5380" i="7"/>
  <c r="L5381" i="7"/>
  <c r="L5382" i="7"/>
  <c r="L5383" i="7"/>
  <c r="L5384" i="7"/>
  <c r="L5385" i="7"/>
  <c r="L5386" i="7"/>
  <c r="L5387" i="7"/>
  <c r="L5388" i="7"/>
  <c r="L5389" i="7"/>
  <c r="L5390" i="7"/>
  <c r="L5391" i="7"/>
  <c r="L5392" i="7"/>
  <c r="L5393" i="7"/>
  <c r="L5394" i="7"/>
  <c r="L5395" i="7"/>
  <c r="L5396" i="7"/>
  <c r="L5397" i="7"/>
  <c r="L5398" i="7"/>
  <c r="L5399" i="7"/>
  <c r="L5400" i="7"/>
  <c r="L5401" i="7"/>
  <c r="L5402" i="7"/>
  <c r="L5403" i="7"/>
  <c r="L5404" i="7"/>
  <c r="L5405" i="7"/>
  <c r="L5406" i="7"/>
  <c r="L5407" i="7"/>
  <c r="L5408" i="7"/>
  <c r="L5409" i="7"/>
  <c r="L5410" i="7"/>
  <c r="L5411" i="7"/>
  <c r="L5412" i="7"/>
  <c r="L5413" i="7"/>
  <c r="L5414" i="7"/>
  <c r="L5415" i="7"/>
  <c r="L5416" i="7"/>
  <c r="L5417" i="7"/>
  <c r="L5418" i="7"/>
  <c r="L5419" i="7"/>
  <c r="L5420" i="7"/>
  <c r="L5421" i="7"/>
  <c r="L5422" i="7"/>
  <c r="L5423" i="7"/>
  <c r="L5424" i="7"/>
  <c r="L5425" i="7"/>
  <c r="L5426" i="7"/>
  <c r="L5427" i="7"/>
  <c r="L5428" i="7"/>
  <c r="L5429" i="7"/>
  <c r="L5430" i="7"/>
  <c r="L5431" i="7"/>
  <c r="L5432" i="7"/>
  <c r="L5433" i="7"/>
  <c r="L5434" i="7"/>
  <c r="L5435" i="7"/>
  <c r="L5436" i="7"/>
  <c r="L5437" i="7"/>
  <c r="L5438" i="7"/>
  <c r="L5439" i="7"/>
  <c r="L5440" i="7"/>
  <c r="L5441" i="7"/>
  <c r="L5442" i="7"/>
  <c r="L5443" i="7"/>
  <c r="L5444" i="7"/>
  <c r="L5445" i="7"/>
  <c r="L5446" i="7"/>
  <c r="L5447" i="7"/>
  <c r="L5448" i="7"/>
  <c r="L5449" i="7"/>
  <c r="L5450" i="7"/>
  <c r="L5451" i="7"/>
  <c r="L5452" i="7"/>
  <c r="L5453" i="7"/>
  <c r="L5454" i="7"/>
  <c r="L5455" i="7"/>
  <c r="L5456" i="7"/>
  <c r="L5457" i="7"/>
  <c r="L5458" i="7"/>
  <c r="L5459" i="7"/>
  <c r="L5460" i="7"/>
  <c r="L5461" i="7"/>
  <c r="L5462" i="7"/>
  <c r="L5463" i="7"/>
  <c r="L5464" i="7"/>
  <c r="L5465" i="7"/>
  <c r="L5466" i="7"/>
  <c r="L5467" i="7"/>
  <c r="L5468" i="7"/>
  <c r="L5469" i="7"/>
  <c r="L5470" i="7"/>
  <c r="L5471" i="7"/>
  <c r="L5472" i="7"/>
  <c r="L5473" i="7"/>
  <c r="L5474" i="7"/>
  <c r="L5475" i="7"/>
  <c r="L5476" i="7"/>
  <c r="L5477" i="7"/>
  <c r="L5478" i="7"/>
  <c r="L5479" i="7"/>
  <c r="L5480" i="7"/>
  <c r="L5481" i="7"/>
  <c r="L5482" i="7"/>
  <c r="L5483" i="7"/>
  <c r="L5484" i="7"/>
  <c r="L5485" i="7"/>
  <c r="L5486" i="7"/>
  <c r="L5487" i="7"/>
  <c r="L5488" i="7"/>
  <c r="L5489" i="7"/>
  <c r="L5490" i="7"/>
  <c r="L5491" i="7"/>
  <c r="L5492" i="7"/>
  <c r="L5493" i="7"/>
  <c r="L5494" i="7"/>
  <c r="L5495" i="7"/>
  <c r="L5496" i="7"/>
  <c r="L5497" i="7"/>
  <c r="L5498" i="7"/>
  <c r="L5499" i="7"/>
  <c r="L5500" i="7"/>
  <c r="L5501" i="7"/>
  <c r="L5502" i="7"/>
  <c r="L5503" i="7"/>
  <c r="L5504" i="7"/>
  <c r="L5505" i="7"/>
  <c r="L5506" i="7"/>
  <c r="L5507" i="7"/>
  <c r="L5508" i="7"/>
  <c r="L5509" i="7"/>
  <c r="L5510" i="7"/>
  <c r="L5511" i="7"/>
  <c r="L5512" i="7"/>
  <c r="L5513" i="7"/>
  <c r="L5514" i="7"/>
  <c r="L5515" i="7"/>
  <c r="L5516" i="7"/>
  <c r="L5517" i="7"/>
  <c r="L5518" i="7"/>
  <c r="L5519" i="7"/>
  <c r="L5520" i="7"/>
  <c r="L5521" i="7"/>
  <c r="L5522" i="7"/>
  <c r="L5523" i="7"/>
  <c r="L5524" i="7"/>
  <c r="L5525" i="7"/>
  <c r="L5526" i="7"/>
  <c r="L5527" i="7"/>
  <c r="L5528" i="7"/>
  <c r="L5529" i="7"/>
  <c r="L5530" i="7"/>
  <c r="L5531" i="7"/>
  <c r="L5532" i="7"/>
  <c r="L5533" i="7"/>
  <c r="L5534" i="7"/>
  <c r="L5535" i="7"/>
  <c r="L5536" i="7"/>
  <c r="L5537" i="7"/>
  <c r="L5538" i="7"/>
  <c r="L5539" i="7"/>
  <c r="L5540" i="7"/>
  <c r="L5541" i="7"/>
  <c r="L5542" i="7"/>
  <c r="L5543" i="7"/>
  <c r="L5544" i="7"/>
  <c r="L5545" i="7"/>
  <c r="L5546" i="7"/>
  <c r="L5547" i="7"/>
  <c r="L5548" i="7"/>
  <c r="L5549" i="7"/>
  <c r="L5550" i="7"/>
  <c r="L5551" i="7"/>
  <c r="L5552" i="7"/>
  <c r="L5553" i="7"/>
  <c r="L5554" i="7"/>
  <c r="L5555" i="7"/>
  <c r="L5556" i="7"/>
  <c r="L5557" i="7"/>
  <c r="L5558" i="7"/>
  <c r="L5559" i="7"/>
  <c r="L5560" i="7"/>
  <c r="L5561" i="7"/>
  <c r="L5562" i="7"/>
  <c r="L5563" i="7"/>
  <c r="L5564" i="7"/>
  <c r="L5565" i="7"/>
  <c r="L5566" i="7"/>
  <c r="L5567" i="7"/>
  <c r="L5568" i="7"/>
  <c r="L5569" i="7"/>
  <c r="L5570" i="7"/>
  <c r="L5571" i="7"/>
  <c r="L5572" i="7"/>
  <c r="L5573" i="7"/>
  <c r="L5574" i="7"/>
  <c r="L5575" i="7"/>
  <c r="L5576" i="7"/>
  <c r="L5577" i="7"/>
  <c r="L5578" i="7"/>
  <c r="L5579" i="7"/>
  <c r="L5580" i="7"/>
  <c r="L5581" i="7"/>
  <c r="L5582" i="7"/>
  <c r="L5583" i="7"/>
  <c r="L5584" i="7"/>
  <c r="L5585" i="7"/>
  <c r="L5586" i="7"/>
  <c r="L5587" i="7"/>
  <c r="L5588" i="7"/>
  <c r="L5589" i="7"/>
  <c r="L5590" i="7"/>
  <c r="L5591" i="7"/>
  <c r="L5592" i="7"/>
  <c r="L5593" i="7"/>
  <c r="L5594" i="7"/>
  <c r="L5595" i="7"/>
  <c r="L5596" i="7"/>
  <c r="L5597" i="7"/>
  <c r="L5598" i="7"/>
  <c r="L5599" i="7"/>
  <c r="L5600" i="7"/>
  <c r="L5601" i="7"/>
  <c r="L5602" i="7"/>
  <c r="L5603" i="7"/>
  <c r="L5604" i="7"/>
  <c r="L5605" i="7"/>
  <c r="L5606" i="7"/>
  <c r="L5607" i="7"/>
  <c r="L5608" i="7"/>
  <c r="L5609" i="7"/>
  <c r="L5610" i="7"/>
  <c r="L5611" i="7"/>
  <c r="L5612" i="7"/>
  <c r="L5613" i="7"/>
  <c r="L5614" i="7"/>
  <c r="L5615" i="7"/>
  <c r="L5616" i="7"/>
  <c r="L5617" i="7"/>
  <c r="L5618" i="7"/>
  <c r="L5619" i="7"/>
  <c r="L5620" i="7"/>
  <c r="L5621" i="7"/>
  <c r="L5622" i="7"/>
  <c r="L5623" i="7"/>
  <c r="L5624" i="7"/>
  <c r="L5625" i="7"/>
  <c r="L5626" i="7"/>
  <c r="L5627" i="7"/>
  <c r="L5628" i="7"/>
  <c r="L5629" i="7"/>
  <c r="L5630" i="7"/>
  <c r="L5631" i="7"/>
  <c r="L5632" i="7"/>
  <c r="L5633" i="7"/>
  <c r="L5634" i="7"/>
  <c r="L5635" i="7"/>
  <c r="L5636" i="7"/>
  <c r="L5637" i="7"/>
  <c r="L5638" i="7"/>
  <c r="L5639" i="7"/>
  <c r="L5640" i="7"/>
  <c r="L5641" i="7"/>
  <c r="L5642" i="7"/>
  <c r="L5643" i="7"/>
  <c r="L5644" i="7"/>
  <c r="L5645" i="7"/>
  <c r="L5646" i="7"/>
  <c r="L5647" i="7"/>
  <c r="L5648" i="7"/>
  <c r="L5649" i="7"/>
  <c r="L5650" i="7"/>
  <c r="L5651" i="7"/>
  <c r="L5652" i="7"/>
  <c r="L5653" i="7"/>
  <c r="L5654" i="7"/>
  <c r="L5655" i="7"/>
  <c r="L5656" i="7"/>
  <c r="L5657" i="7"/>
  <c r="L5658" i="7"/>
  <c r="L5659" i="7"/>
  <c r="L5660" i="7"/>
  <c r="L5661" i="7"/>
  <c r="L5662" i="7"/>
  <c r="L5663" i="7"/>
  <c r="L5664" i="7"/>
  <c r="L5665" i="7"/>
  <c r="L5666" i="7"/>
  <c r="L5667" i="7"/>
  <c r="L5668" i="7"/>
  <c r="L5669" i="7"/>
  <c r="L5670" i="7"/>
  <c r="L5671" i="7"/>
  <c r="L5672" i="7"/>
  <c r="L5673" i="7"/>
  <c r="L5674" i="7"/>
  <c r="L5675" i="7"/>
  <c r="L5676" i="7"/>
  <c r="L5677" i="7"/>
  <c r="L5678" i="7"/>
  <c r="L5679" i="7"/>
  <c r="L5680" i="7"/>
  <c r="L5681" i="7"/>
  <c r="L5682" i="7"/>
  <c r="L5683" i="7"/>
  <c r="L5684" i="7"/>
  <c r="L5685" i="7"/>
  <c r="L5686" i="7"/>
  <c r="L5687" i="7"/>
  <c r="L5688" i="7"/>
  <c r="L5689" i="7"/>
  <c r="L5690" i="7"/>
  <c r="L5691" i="7"/>
  <c r="L5692" i="7"/>
  <c r="L5693" i="7"/>
  <c r="L5694" i="7"/>
  <c r="L5695" i="7"/>
  <c r="L5696" i="7"/>
  <c r="L5697" i="7"/>
  <c r="L5698" i="7"/>
  <c r="L5699" i="7"/>
  <c r="L5700" i="7"/>
  <c r="L5701" i="7"/>
  <c r="L5702" i="7"/>
  <c r="L5703" i="7"/>
  <c r="L5704" i="7"/>
  <c r="L5705" i="7"/>
  <c r="L5706" i="7"/>
  <c r="L5707" i="7"/>
  <c r="L5708" i="7"/>
  <c r="L5709" i="7"/>
  <c r="L5710" i="7"/>
  <c r="L5711" i="7"/>
  <c r="L5712" i="7"/>
  <c r="L5713" i="7"/>
  <c r="L5714" i="7"/>
  <c r="L5715" i="7"/>
  <c r="L5716" i="7"/>
  <c r="L5717" i="7"/>
  <c r="L5718" i="7"/>
  <c r="L5719" i="7"/>
  <c r="L5720" i="7"/>
  <c r="L5721" i="7"/>
  <c r="L5722" i="7"/>
  <c r="L5723" i="7"/>
  <c r="L5724" i="7"/>
  <c r="L5725" i="7"/>
  <c r="L5726" i="7"/>
  <c r="L5727" i="7"/>
  <c r="L5728" i="7"/>
  <c r="L5729" i="7"/>
  <c r="L5730" i="7"/>
  <c r="L5731" i="7"/>
  <c r="L5732" i="7"/>
  <c r="L5733" i="7"/>
  <c r="L5734" i="7"/>
  <c r="L5735" i="7"/>
  <c r="L5736" i="7"/>
  <c r="L5737" i="7"/>
  <c r="L5738" i="7"/>
  <c r="L5739" i="7"/>
  <c r="L5740" i="7"/>
  <c r="L5741" i="7"/>
  <c r="L5742" i="7"/>
  <c r="L5743" i="7"/>
  <c r="L5744" i="7"/>
  <c r="L5745" i="7"/>
  <c r="L5746" i="7"/>
  <c r="L5747" i="7"/>
  <c r="L5748" i="7"/>
  <c r="L5749" i="7"/>
  <c r="L5750" i="7"/>
  <c r="L5751" i="7"/>
  <c r="L5752" i="7"/>
  <c r="L5753" i="7"/>
  <c r="L5754" i="7"/>
  <c r="L5755" i="7"/>
  <c r="L5756" i="7"/>
  <c r="L5757" i="7"/>
  <c r="L5758" i="7"/>
  <c r="L5759" i="7"/>
  <c r="L5760" i="7"/>
  <c r="L5761" i="7"/>
  <c r="L5762" i="7"/>
  <c r="L5763" i="7"/>
  <c r="L5764" i="7"/>
  <c r="L5765" i="7"/>
  <c r="L5766" i="7"/>
  <c r="L5767" i="7"/>
  <c r="L5768" i="7"/>
  <c r="L5769" i="7"/>
  <c r="L5770" i="7"/>
  <c r="L5771" i="7"/>
  <c r="L5772" i="7"/>
  <c r="L5773" i="7"/>
  <c r="L5774" i="7"/>
  <c r="L5775" i="7"/>
  <c r="L5776" i="7"/>
  <c r="L5777" i="7"/>
  <c r="L5778" i="7"/>
  <c r="L5779" i="7"/>
  <c r="L5780" i="7"/>
  <c r="L5781" i="7"/>
  <c r="L5782" i="7"/>
  <c r="L5783" i="7"/>
  <c r="L5784" i="7"/>
  <c r="L5785" i="7"/>
  <c r="L5786" i="7"/>
  <c r="L5787" i="7"/>
  <c r="L5788" i="7"/>
  <c r="L5789" i="7"/>
  <c r="L5790" i="7"/>
  <c r="L5791" i="7"/>
  <c r="L5792" i="7"/>
  <c r="L5793" i="7"/>
  <c r="L5794" i="7"/>
  <c r="L5795" i="7"/>
  <c r="L5796" i="7"/>
  <c r="L5797" i="7"/>
  <c r="L5798" i="7"/>
  <c r="L5799" i="7"/>
  <c r="L5800" i="7"/>
  <c r="L5801" i="7"/>
  <c r="L5802" i="7"/>
  <c r="L5803" i="7"/>
  <c r="L5804" i="7"/>
  <c r="L5805" i="7"/>
  <c r="L5806" i="7"/>
  <c r="L5807" i="7"/>
  <c r="L5808" i="7"/>
  <c r="L5809" i="7"/>
  <c r="L5810" i="7"/>
  <c r="L5811" i="7"/>
  <c r="L5812" i="7"/>
  <c r="L5813" i="7"/>
  <c r="L5814" i="7"/>
  <c r="L5815" i="7"/>
  <c r="L5816" i="7"/>
  <c r="L5817" i="7"/>
  <c r="L5818" i="7"/>
  <c r="L5819" i="7"/>
  <c r="L5820" i="7"/>
  <c r="L5821" i="7"/>
  <c r="L5822" i="7"/>
  <c r="L5823" i="7"/>
  <c r="L5824" i="7"/>
  <c r="L5825" i="7"/>
  <c r="L5826" i="7"/>
  <c r="L5827" i="7"/>
  <c r="L5828" i="7"/>
  <c r="L5829" i="7"/>
  <c r="L5830" i="7"/>
  <c r="L5831" i="7"/>
  <c r="L5832" i="7"/>
  <c r="L5833" i="7"/>
  <c r="L5834" i="7"/>
  <c r="L5835" i="7"/>
  <c r="L5836" i="7"/>
  <c r="L5837" i="7"/>
  <c r="L5838" i="7"/>
  <c r="L5839" i="7"/>
  <c r="L5840" i="7"/>
  <c r="L5841" i="7"/>
  <c r="L5842" i="7"/>
  <c r="L5843" i="7"/>
  <c r="L5844" i="7"/>
  <c r="L5845" i="7"/>
  <c r="L5846" i="7"/>
  <c r="L5847" i="7"/>
  <c r="L5848" i="7"/>
  <c r="L5849" i="7"/>
  <c r="L5850" i="7"/>
  <c r="L5851" i="7"/>
  <c r="L5852" i="7"/>
  <c r="L5853" i="7"/>
  <c r="L5854" i="7"/>
  <c r="L5855" i="7"/>
  <c r="L5856" i="7"/>
  <c r="L5857" i="7"/>
  <c r="L5858" i="7"/>
  <c r="L5859" i="7"/>
  <c r="L5860" i="7"/>
  <c r="L5861" i="7"/>
  <c r="L5862" i="7"/>
  <c r="L5863" i="7"/>
  <c r="L5864" i="7"/>
  <c r="L5865" i="7"/>
  <c r="L5866" i="7"/>
  <c r="L5867" i="7"/>
  <c r="L5868" i="7"/>
  <c r="L5869" i="7"/>
  <c r="L5870" i="7"/>
  <c r="L5871" i="7"/>
  <c r="L5872" i="7"/>
  <c r="L5873" i="7"/>
  <c r="L5874" i="7"/>
  <c r="L5875" i="7"/>
  <c r="L5876" i="7"/>
  <c r="L5877" i="7"/>
  <c r="L5878" i="7"/>
  <c r="L5879" i="7"/>
  <c r="L5880" i="7"/>
  <c r="L5881" i="7"/>
  <c r="L5882" i="7"/>
  <c r="L5883" i="7"/>
  <c r="L5884" i="7"/>
  <c r="L5885" i="7"/>
  <c r="L5886" i="7"/>
  <c r="L5887" i="7"/>
  <c r="L5888" i="7"/>
  <c r="L5889" i="7"/>
  <c r="L5890" i="7"/>
  <c r="L5891" i="7"/>
  <c r="L5892" i="7"/>
  <c r="L5893" i="7"/>
  <c r="L5894" i="7"/>
  <c r="L5895" i="7"/>
  <c r="L5896" i="7"/>
  <c r="L5897" i="7"/>
  <c r="L5898" i="7"/>
  <c r="L5899" i="7"/>
  <c r="L5900" i="7"/>
  <c r="L5901" i="7"/>
  <c r="L5902" i="7"/>
  <c r="L5903" i="7"/>
  <c r="L5904" i="7"/>
  <c r="L5905" i="7"/>
  <c r="L5906" i="7"/>
  <c r="L5907" i="7"/>
  <c r="L5908" i="7"/>
  <c r="L5909" i="7"/>
  <c r="L5910" i="7"/>
  <c r="L5911" i="7"/>
  <c r="L5912" i="7"/>
  <c r="L5913" i="7"/>
  <c r="L5914" i="7"/>
  <c r="L5915" i="7"/>
  <c r="L5916" i="7"/>
  <c r="L5917" i="7"/>
  <c r="L5918" i="7"/>
  <c r="L5919" i="7"/>
  <c r="L5920" i="7"/>
  <c r="L5921" i="7"/>
  <c r="L5922" i="7"/>
  <c r="L5923" i="7"/>
  <c r="L5924" i="7"/>
  <c r="L5925" i="7"/>
  <c r="L5926" i="7"/>
  <c r="L5927" i="7"/>
  <c r="L5928" i="7"/>
  <c r="L5929" i="7"/>
  <c r="L5930" i="7"/>
  <c r="L5931" i="7"/>
  <c r="L5932" i="7"/>
  <c r="L5933" i="7"/>
  <c r="L5934" i="7"/>
  <c r="L5935" i="7"/>
  <c r="L5936" i="7"/>
  <c r="L5937" i="7"/>
  <c r="L5938" i="7"/>
  <c r="L5939" i="7"/>
  <c r="L5940" i="7"/>
  <c r="L5941" i="7"/>
  <c r="L5942" i="7"/>
  <c r="L5943" i="7"/>
  <c r="L5944" i="7"/>
  <c r="L5945" i="7"/>
  <c r="L5946" i="7"/>
  <c r="L5947" i="7"/>
  <c r="L5948" i="7"/>
  <c r="L5949" i="7"/>
  <c r="L5950" i="7"/>
  <c r="L5951" i="7"/>
  <c r="L5952" i="7"/>
  <c r="L5953" i="7"/>
  <c r="L5954" i="7"/>
  <c r="L5955" i="7"/>
  <c r="L5956" i="7"/>
  <c r="L5957" i="7"/>
  <c r="L5958" i="7"/>
  <c r="L5959" i="7"/>
  <c r="L5960" i="7"/>
  <c r="L5961" i="7"/>
  <c r="L5962" i="7"/>
  <c r="L5963" i="7"/>
  <c r="L5964" i="7"/>
  <c r="L5965" i="7"/>
  <c r="L5966" i="7"/>
  <c r="L5967" i="7"/>
  <c r="L5968" i="7"/>
  <c r="L5969" i="7"/>
  <c r="L5970" i="7"/>
  <c r="L5971" i="7"/>
  <c r="L5972" i="7"/>
  <c r="L5973" i="7"/>
  <c r="L5974" i="7"/>
  <c r="L5975" i="7"/>
  <c r="L5976" i="7"/>
  <c r="L5977" i="7"/>
  <c r="L5978" i="7"/>
  <c r="L5979" i="7"/>
  <c r="L5980" i="7"/>
  <c r="L5981" i="7"/>
  <c r="L5982" i="7"/>
  <c r="L5983" i="7"/>
  <c r="L5984" i="7"/>
  <c r="L5985" i="7"/>
  <c r="L5986" i="7"/>
  <c r="L5987" i="7"/>
  <c r="L5988" i="7"/>
  <c r="L5989" i="7"/>
  <c r="L5990" i="7"/>
  <c r="L5991" i="7"/>
  <c r="L5992" i="7"/>
  <c r="L5993" i="7"/>
  <c r="L5994" i="7"/>
  <c r="L5995" i="7"/>
  <c r="L5996" i="7"/>
  <c r="L5997" i="7"/>
  <c r="L5998" i="7"/>
  <c r="L5999" i="7"/>
  <c r="L6000" i="7"/>
  <c r="L6001" i="7"/>
  <c r="L6002" i="7"/>
  <c r="L6003" i="7"/>
  <c r="L6004" i="7"/>
  <c r="L6005" i="7"/>
  <c r="L6006" i="7"/>
  <c r="L6007" i="7"/>
  <c r="L6008" i="7"/>
  <c r="L6009" i="7"/>
  <c r="L6010" i="7"/>
  <c r="L6011" i="7"/>
  <c r="L6012" i="7"/>
  <c r="L6013" i="7"/>
  <c r="L6014" i="7"/>
  <c r="L6015" i="7"/>
  <c r="L6016" i="7"/>
  <c r="L6017" i="7"/>
  <c r="L6018" i="7"/>
  <c r="L6019" i="7"/>
  <c r="L6020" i="7"/>
  <c r="L6021" i="7"/>
  <c r="L6022" i="7"/>
  <c r="L6023" i="7"/>
  <c r="L6024" i="7"/>
  <c r="L6025" i="7"/>
  <c r="L6026" i="7"/>
  <c r="L6027" i="7"/>
  <c r="L6028" i="7"/>
  <c r="L6029" i="7"/>
  <c r="L6030" i="7"/>
  <c r="L6031" i="7"/>
  <c r="L6032" i="7"/>
  <c r="L6033" i="7"/>
  <c r="L6034" i="7"/>
  <c r="L6035" i="7"/>
  <c r="L6036" i="7"/>
  <c r="L6037" i="7"/>
  <c r="L6038" i="7"/>
  <c r="L6039" i="7"/>
  <c r="L6040" i="7"/>
  <c r="L6041" i="7"/>
  <c r="L6042" i="7"/>
  <c r="L6043" i="7"/>
  <c r="L6044" i="7"/>
  <c r="L6045" i="7"/>
  <c r="L6046" i="7"/>
  <c r="L6047" i="7"/>
  <c r="L6048" i="7"/>
  <c r="L6049" i="7"/>
  <c r="L6050" i="7"/>
  <c r="L6051" i="7"/>
  <c r="L6052" i="7"/>
  <c r="L6053" i="7"/>
  <c r="L6054" i="7"/>
  <c r="L6055" i="7"/>
  <c r="L6056" i="7"/>
  <c r="L6057" i="7"/>
  <c r="L6058" i="7"/>
  <c r="L6059" i="7"/>
  <c r="L6060" i="7"/>
  <c r="L6061" i="7"/>
  <c r="L6062" i="7"/>
  <c r="L6063" i="7"/>
  <c r="L6064" i="7"/>
  <c r="L6065" i="7"/>
  <c r="L6066" i="7"/>
  <c r="L6067" i="7"/>
  <c r="L6068" i="7"/>
  <c r="L6069" i="7"/>
  <c r="L6070" i="7"/>
  <c r="L6071" i="7"/>
  <c r="L6072" i="7"/>
  <c r="L6073" i="7"/>
  <c r="L6074" i="7"/>
  <c r="L6075" i="7"/>
  <c r="L6076" i="7"/>
  <c r="L6077" i="7"/>
  <c r="L6078" i="7"/>
  <c r="L6079" i="7"/>
  <c r="L6080" i="7"/>
  <c r="L6081" i="7"/>
  <c r="L6082" i="7"/>
  <c r="L6083" i="7"/>
  <c r="L6084" i="7"/>
  <c r="L6085" i="7"/>
  <c r="L6086" i="7"/>
  <c r="L6087" i="7"/>
  <c r="L6088" i="7"/>
  <c r="L6089" i="7"/>
  <c r="L6090" i="7"/>
  <c r="L6091" i="7"/>
  <c r="L6092" i="7"/>
  <c r="L6093" i="7"/>
  <c r="L6094" i="7"/>
  <c r="L6095" i="7"/>
  <c r="L6096" i="7"/>
  <c r="L6097" i="7"/>
  <c r="L6098" i="7"/>
  <c r="L6099" i="7"/>
  <c r="L6100" i="7"/>
  <c r="L6101" i="7"/>
  <c r="L6102" i="7"/>
  <c r="L6103" i="7"/>
  <c r="L6104" i="7"/>
  <c r="L6105" i="7"/>
  <c r="L6106" i="7"/>
  <c r="L6107" i="7"/>
  <c r="L6108" i="7"/>
  <c r="L6109" i="7"/>
  <c r="L6110" i="7"/>
  <c r="L6111" i="7"/>
  <c r="L6112" i="7"/>
  <c r="L6113" i="7"/>
  <c r="L6114" i="7"/>
  <c r="L6115" i="7"/>
  <c r="L6116" i="7"/>
  <c r="L6117" i="7"/>
  <c r="L6118" i="7"/>
  <c r="L6119" i="7"/>
  <c r="L6120" i="7"/>
  <c r="L6121" i="7"/>
  <c r="L6122" i="7"/>
  <c r="L6123" i="7"/>
  <c r="L6124" i="7"/>
  <c r="L6125" i="7"/>
  <c r="L6126" i="7"/>
  <c r="L6127" i="7"/>
  <c r="L6128" i="7"/>
  <c r="L6129" i="7"/>
  <c r="L6130" i="7"/>
  <c r="L6131" i="7"/>
  <c r="L6132" i="7"/>
  <c r="L6133" i="7"/>
  <c r="L6134" i="7"/>
  <c r="L6135" i="7"/>
  <c r="L6136" i="7"/>
  <c r="L6137" i="7"/>
  <c r="L6138" i="7"/>
  <c r="L6139" i="7"/>
  <c r="L6140" i="7"/>
  <c r="L6141" i="7"/>
  <c r="L6142" i="7"/>
  <c r="L6143" i="7"/>
  <c r="L6144" i="7"/>
  <c r="L6145" i="7"/>
  <c r="L6146" i="7"/>
  <c r="L6147" i="7"/>
  <c r="L6148" i="7"/>
  <c r="L6149" i="7"/>
  <c r="L6150" i="7"/>
  <c r="L6151" i="7"/>
  <c r="L6152" i="7"/>
  <c r="L6153" i="7"/>
  <c r="L6154" i="7"/>
  <c r="L6155" i="7"/>
  <c r="L6156" i="7"/>
  <c r="L6157" i="7"/>
  <c r="L6158" i="7"/>
  <c r="L6159" i="7"/>
  <c r="L6160" i="7"/>
  <c r="L6161" i="7"/>
  <c r="L6162" i="7"/>
  <c r="L6163" i="7"/>
  <c r="L6164" i="7"/>
  <c r="L6165" i="7"/>
  <c r="L6166" i="7"/>
  <c r="L6167" i="7"/>
  <c r="L6168" i="7"/>
  <c r="L6169" i="7"/>
  <c r="L6170" i="7"/>
  <c r="L6171" i="7"/>
  <c r="L6172" i="7"/>
  <c r="L6173" i="7"/>
  <c r="L6174" i="7"/>
  <c r="L6175" i="7"/>
  <c r="L6176" i="7"/>
  <c r="L6177" i="7"/>
  <c r="L6178" i="7"/>
  <c r="L6179" i="7"/>
  <c r="L6180" i="7"/>
  <c r="L6181" i="7"/>
  <c r="L6182" i="7"/>
  <c r="L6183" i="7"/>
  <c r="L6184" i="7"/>
  <c r="L6185" i="7"/>
  <c r="L6186" i="7"/>
  <c r="L6187" i="7"/>
  <c r="L6188" i="7"/>
  <c r="L6189" i="7"/>
  <c r="L6190" i="7"/>
  <c r="L6191" i="7"/>
  <c r="L6192" i="7"/>
  <c r="L6193" i="7"/>
  <c r="L6194" i="7"/>
  <c r="L6195" i="7"/>
  <c r="L6196" i="7"/>
  <c r="L6197" i="7"/>
  <c r="L6198" i="7"/>
  <c r="L6199" i="7"/>
  <c r="L6200" i="7"/>
  <c r="L6201" i="7"/>
  <c r="L6202" i="7"/>
  <c r="L6203" i="7"/>
  <c r="L6204" i="7"/>
  <c r="L6205" i="7"/>
  <c r="L6206" i="7"/>
  <c r="L6207" i="7"/>
  <c r="L6208" i="7"/>
  <c r="L6209" i="7"/>
  <c r="L6210" i="7"/>
  <c r="L6211" i="7"/>
  <c r="L6212" i="7"/>
  <c r="L6213" i="7"/>
  <c r="L6214" i="7"/>
  <c r="L6215" i="7"/>
  <c r="L6216" i="7"/>
  <c r="L6217" i="7"/>
  <c r="L6218" i="7"/>
  <c r="L6219" i="7"/>
  <c r="L6220" i="7"/>
  <c r="L6221" i="7"/>
  <c r="L6222" i="7"/>
  <c r="L6223" i="7"/>
  <c r="L6224" i="7"/>
  <c r="L6225" i="7"/>
  <c r="L6226" i="7"/>
  <c r="L6227" i="7"/>
  <c r="L6228" i="7"/>
  <c r="L6229" i="7"/>
  <c r="L6230" i="7"/>
  <c r="L6231" i="7"/>
  <c r="L6232" i="7"/>
  <c r="L6233" i="7"/>
  <c r="L6234" i="7"/>
  <c r="L6235" i="7"/>
  <c r="L6236" i="7"/>
  <c r="L6237" i="7"/>
  <c r="L6238" i="7"/>
  <c r="L6239" i="7"/>
  <c r="L6240" i="7"/>
  <c r="L6241" i="7"/>
  <c r="L6242" i="7"/>
  <c r="L6243" i="7"/>
  <c r="L6244" i="7"/>
  <c r="L6245" i="7"/>
  <c r="L6246" i="7"/>
  <c r="L6247" i="7"/>
  <c r="L6248" i="7"/>
  <c r="L6249" i="7"/>
  <c r="L6250" i="7"/>
  <c r="L6251" i="7"/>
  <c r="L6252" i="7"/>
  <c r="L6253" i="7"/>
  <c r="L6254" i="7"/>
  <c r="L6255" i="7"/>
  <c r="L6256" i="7"/>
  <c r="L6257" i="7"/>
  <c r="L6258" i="7"/>
  <c r="L6259" i="7"/>
  <c r="L6260" i="7"/>
  <c r="L6261" i="7"/>
  <c r="L6262" i="7"/>
  <c r="L6263" i="7"/>
  <c r="L6264" i="7"/>
  <c r="L6265" i="7"/>
  <c r="L6266" i="7"/>
  <c r="L6267" i="7"/>
  <c r="L6268" i="7"/>
  <c r="L6269" i="7"/>
  <c r="L6270" i="7"/>
  <c r="L6271" i="7"/>
  <c r="L6272" i="7"/>
  <c r="L6273" i="7"/>
  <c r="L6274" i="7"/>
  <c r="L6275" i="7"/>
  <c r="L6276" i="7"/>
  <c r="L6277" i="7"/>
  <c r="L6278" i="7"/>
  <c r="L6279" i="7"/>
  <c r="L6280" i="7"/>
  <c r="L6281" i="7"/>
  <c r="L6282" i="7"/>
  <c r="L6283" i="7"/>
  <c r="L6284" i="7"/>
  <c r="L6285" i="7"/>
  <c r="L6286" i="7"/>
  <c r="L6287" i="7"/>
  <c r="L6288" i="7"/>
  <c r="L6289" i="7"/>
  <c r="L6290" i="7"/>
  <c r="L6291" i="7"/>
  <c r="L6292" i="7"/>
  <c r="L6293" i="7"/>
  <c r="L6294" i="7"/>
  <c r="L6295" i="7"/>
  <c r="L6296" i="7"/>
  <c r="L6297" i="7"/>
  <c r="L6298" i="7"/>
  <c r="L6299" i="7"/>
  <c r="L6300" i="7"/>
  <c r="L6301" i="7"/>
  <c r="L6302" i="7"/>
  <c r="L6303" i="7"/>
  <c r="L6304" i="7"/>
  <c r="L6305" i="7"/>
  <c r="L6306" i="7"/>
  <c r="L6307" i="7"/>
  <c r="L6308" i="7"/>
  <c r="L6309" i="7"/>
  <c r="L6310" i="7"/>
  <c r="L6311" i="7"/>
  <c r="L6312" i="7"/>
  <c r="L6313" i="7"/>
  <c r="L6314" i="7"/>
  <c r="L6315" i="7"/>
  <c r="L6316" i="7"/>
  <c r="L6317" i="7"/>
  <c r="L6318" i="7"/>
  <c r="L6319" i="7"/>
  <c r="L6320" i="7"/>
  <c r="L6321" i="7"/>
  <c r="L6322" i="7"/>
  <c r="L6323" i="7"/>
  <c r="L6324" i="7"/>
  <c r="L6325" i="7"/>
  <c r="L6326" i="7"/>
  <c r="L6327" i="7"/>
  <c r="L6328" i="7"/>
  <c r="L6329" i="7"/>
  <c r="L6330" i="7"/>
  <c r="L6331" i="7"/>
  <c r="L6332" i="7"/>
  <c r="L6333" i="7"/>
  <c r="L6334" i="7"/>
  <c r="L6335" i="7"/>
  <c r="L6336" i="7"/>
  <c r="L6337" i="7"/>
  <c r="L6338" i="7"/>
  <c r="L6339" i="7"/>
  <c r="L6340" i="7"/>
  <c r="L6341" i="7"/>
  <c r="L6342" i="7"/>
  <c r="L6343" i="7"/>
  <c r="L6344" i="7"/>
  <c r="L6345" i="7"/>
  <c r="L6346" i="7"/>
  <c r="L6347" i="7"/>
  <c r="L6348" i="7"/>
  <c r="L6349" i="7"/>
  <c r="L6350" i="7"/>
  <c r="L6351" i="7"/>
  <c r="L6352" i="7"/>
  <c r="L6353" i="7"/>
  <c r="L6354" i="7"/>
  <c r="L6355" i="7"/>
  <c r="L6356" i="7"/>
  <c r="L6357" i="7"/>
  <c r="L6358" i="7"/>
  <c r="L6359" i="7"/>
  <c r="L6360" i="7"/>
  <c r="L6361" i="7"/>
  <c r="L6362" i="7"/>
  <c r="L6363" i="7"/>
  <c r="L6364" i="7"/>
  <c r="L6365" i="7"/>
  <c r="L6366" i="7"/>
  <c r="L6367" i="7"/>
  <c r="L6368" i="7"/>
  <c r="L6369" i="7"/>
  <c r="L6370" i="7"/>
  <c r="L6371" i="7"/>
  <c r="L6372" i="7"/>
  <c r="L6373" i="7"/>
  <c r="L6374" i="7"/>
  <c r="L6375" i="7"/>
  <c r="L6376" i="7"/>
  <c r="L6377" i="7"/>
  <c r="L6378" i="7"/>
  <c r="L6379" i="7"/>
  <c r="L6380" i="7"/>
  <c r="L6381" i="7"/>
  <c r="L6382" i="7"/>
  <c r="L6383" i="7"/>
  <c r="L6384" i="7"/>
  <c r="L6385" i="7"/>
  <c r="L6386" i="7"/>
  <c r="L6387" i="7"/>
  <c r="L6388" i="7"/>
  <c r="L6389" i="7"/>
  <c r="L6390" i="7"/>
  <c r="L6391" i="7"/>
  <c r="L6392" i="7"/>
  <c r="L6393" i="7"/>
  <c r="L6394" i="7"/>
  <c r="L6395" i="7"/>
  <c r="L6396" i="7"/>
  <c r="L6397" i="7"/>
  <c r="L6398" i="7"/>
  <c r="L6399" i="7"/>
  <c r="L6400" i="7"/>
  <c r="L6401" i="7"/>
  <c r="L6402" i="7"/>
  <c r="L6403" i="7"/>
  <c r="L6404" i="7"/>
  <c r="L6405" i="7"/>
  <c r="L6406" i="7"/>
  <c r="L6407" i="7"/>
  <c r="L6408" i="7"/>
  <c r="L6409" i="7"/>
  <c r="L6410" i="7"/>
  <c r="L6411" i="7"/>
  <c r="L6412" i="7"/>
  <c r="L6413" i="7"/>
  <c r="L6414" i="7"/>
  <c r="L6415" i="7"/>
  <c r="L6416" i="7"/>
  <c r="L6417" i="7"/>
  <c r="L6418" i="7"/>
  <c r="L6419" i="7"/>
  <c r="L6420" i="7"/>
  <c r="L6421" i="7"/>
  <c r="L6422" i="7"/>
  <c r="L6423" i="7"/>
  <c r="L6424" i="7"/>
  <c r="L6425" i="7"/>
  <c r="L6426" i="7"/>
  <c r="L6427" i="7"/>
  <c r="L6428" i="7"/>
  <c r="L6429" i="7"/>
  <c r="L6430" i="7"/>
  <c r="L6431" i="7"/>
  <c r="L6432" i="7"/>
  <c r="L6433" i="7"/>
  <c r="L6434" i="7"/>
  <c r="L6435" i="7"/>
  <c r="L6436" i="7"/>
  <c r="L6437" i="7"/>
  <c r="L6438" i="7"/>
  <c r="L6439" i="7"/>
  <c r="L6440" i="7"/>
  <c r="L6441" i="7"/>
  <c r="L6442" i="7"/>
  <c r="L6443" i="7"/>
  <c r="L6444" i="7"/>
  <c r="L6445" i="7"/>
  <c r="L6446" i="7"/>
  <c r="L6447" i="7"/>
  <c r="L6448" i="7"/>
  <c r="L6449" i="7"/>
  <c r="L6450" i="7"/>
  <c r="L6451" i="7"/>
  <c r="L6452" i="7"/>
  <c r="L6453" i="7"/>
  <c r="L6454" i="7"/>
  <c r="L6455" i="7"/>
  <c r="L6456" i="7"/>
  <c r="L6457" i="7"/>
  <c r="L6458" i="7"/>
  <c r="L6459" i="7"/>
  <c r="L6460" i="7"/>
  <c r="L6461" i="7"/>
  <c r="L6462" i="7"/>
  <c r="L6463" i="7"/>
  <c r="L6464" i="7"/>
  <c r="L6465" i="7"/>
  <c r="L6466" i="7"/>
  <c r="L6467" i="7"/>
  <c r="L6468" i="7"/>
  <c r="L6469" i="7"/>
  <c r="L6470" i="7"/>
  <c r="L6471" i="7"/>
  <c r="L6472" i="7"/>
  <c r="L6473" i="7"/>
  <c r="L6474" i="7"/>
  <c r="L6475" i="7"/>
  <c r="L6476" i="7"/>
  <c r="L6477" i="7"/>
  <c r="L6478" i="7"/>
  <c r="L6479" i="7"/>
  <c r="L6480" i="7"/>
  <c r="L6481" i="7"/>
  <c r="L6482" i="7"/>
  <c r="L6483" i="7"/>
  <c r="L6484" i="7"/>
  <c r="L6485" i="7"/>
  <c r="L6486" i="7"/>
  <c r="L6487" i="7"/>
  <c r="L6488" i="7"/>
  <c r="L6489" i="7"/>
  <c r="L6490" i="7"/>
  <c r="L6491" i="7"/>
  <c r="L6492" i="7"/>
  <c r="L6493" i="7"/>
  <c r="L6494" i="7"/>
  <c r="L6495" i="7"/>
  <c r="L6496" i="7"/>
  <c r="L6497" i="7"/>
  <c r="L6498" i="7"/>
  <c r="L6499" i="7"/>
  <c r="L6500" i="7"/>
  <c r="L6501" i="7"/>
  <c r="L6502" i="7"/>
  <c r="L6503" i="7"/>
  <c r="L6504" i="7"/>
  <c r="L6505" i="7"/>
  <c r="L6506" i="7"/>
  <c r="L6507" i="7"/>
  <c r="L6508" i="7"/>
  <c r="L6509" i="7"/>
  <c r="L6510" i="7"/>
  <c r="L6511" i="7"/>
  <c r="L6512" i="7"/>
  <c r="L6513" i="7"/>
  <c r="L6514" i="7"/>
  <c r="L6515" i="7"/>
  <c r="L6516" i="7"/>
  <c r="L6517" i="7"/>
  <c r="L6518" i="7"/>
  <c r="L6519" i="7"/>
  <c r="L6520" i="7"/>
  <c r="L6521" i="7"/>
  <c r="L6522" i="7"/>
  <c r="L6523" i="7"/>
  <c r="L6524" i="7"/>
  <c r="L6525" i="7"/>
  <c r="L6526" i="7"/>
  <c r="L6527" i="7"/>
  <c r="L6528" i="7"/>
  <c r="L6529" i="7"/>
  <c r="L6530" i="7"/>
  <c r="L6531" i="7"/>
  <c r="L6532" i="7"/>
  <c r="L6533" i="7"/>
  <c r="L6534" i="7"/>
  <c r="L6535" i="7"/>
  <c r="L6536" i="7"/>
  <c r="L6537" i="7"/>
  <c r="L6538" i="7"/>
  <c r="L6539" i="7"/>
  <c r="L6540" i="7"/>
  <c r="L6541" i="7"/>
  <c r="L6542" i="7"/>
  <c r="L6543" i="7"/>
  <c r="L6544" i="7"/>
  <c r="L6545" i="7"/>
  <c r="L6546" i="7"/>
  <c r="L6547" i="7"/>
  <c r="L6548" i="7"/>
  <c r="L6549" i="7"/>
  <c r="L6550" i="7"/>
  <c r="L6551" i="7"/>
  <c r="L6552" i="7"/>
  <c r="L6553" i="7"/>
  <c r="L6554" i="7"/>
  <c r="L6555" i="7"/>
  <c r="L6556" i="7"/>
  <c r="L6557" i="7"/>
  <c r="L6558" i="7"/>
  <c r="L6559" i="7"/>
  <c r="L6560" i="7"/>
  <c r="L6561" i="7"/>
  <c r="L6562" i="7"/>
  <c r="L6563" i="7"/>
  <c r="L6564" i="7"/>
  <c r="L6565" i="7"/>
  <c r="L6566" i="7"/>
  <c r="L6567" i="7"/>
  <c r="L6568" i="7"/>
  <c r="L6569" i="7"/>
  <c r="L6570" i="7"/>
  <c r="L6571" i="7"/>
  <c r="L6572" i="7"/>
  <c r="L6573" i="7"/>
  <c r="L6574" i="7"/>
  <c r="L6575" i="7"/>
  <c r="L6576" i="7"/>
  <c r="L6577" i="7"/>
  <c r="L6578" i="7"/>
  <c r="L6579" i="7"/>
  <c r="L6580" i="7"/>
  <c r="L6581" i="7"/>
  <c r="L6582" i="7"/>
  <c r="L6583" i="7"/>
  <c r="L6584" i="7"/>
  <c r="L6585" i="7"/>
  <c r="L6586" i="7"/>
  <c r="L6587" i="7"/>
  <c r="L6588" i="7"/>
  <c r="L6589" i="7"/>
  <c r="L6590" i="7"/>
  <c r="L6591" i="7"/>
  <c r="L6592" i="7"/>
  <c r="L6593" i="7"/>
  <c r="L6594" i="7"/>
  <c r="L6595" i="7"/>
  <c r="L6596" i="7"/>
  <c r="L6597" i="7"/>
  <c r="L6598" i="7"/>
  <c r="L6599" i="7"/>
  <c r="L6600" i="7"/>
  <c r="L6601" i="7"/>
  <c r="L6602" i="7"/>
  <c r="L6603" i="7"/>
  <c r="L6604" i="7"/>
  <c r="L6605" i="7"/>
  <c r="L6606" i="7"/>
  <c r="L6607" i="7"/>
  <c r="L6608" i="7"/>
  <c r="L6609" i="7"/>
  <c r="L6610" i="7"/>
  <c r="L6611" i="7"/>
  <c r="L6612" i="7"/>
  <c r="L6613" i="7"/>
  <c r="L6614" i="7"/>
  <c r="L6615" i="7"/>
  <c r="L6616" i="7"/>
  <c r="L6617" i="7"/>
  <c r="L6618" i="7"/>
  <c r="L6619" i="7"/>
  <c r="L6620" i="7"/>
  <c r="L6621" i="7"/>
  <c r="L6622" i="7"/>
  <c r="L6623" i="7"/>
  <c r="L6624" i="7"/>
  <c r="L6625" i="7"/>
  <c r="L6626" i="7"/>
  <c r="L6627" i="7"/>
  <c r="L6628" i="7"/>
  <c r="L6629" i="7"/>
  <c r="L6630" i="7"/>
  <c r="L6631" i="7"/>
  <c r="L6632" i="7"/>
  <c r="L6633" i="7"/>
  <c r="L6634" i="7"/>
  <c r="L6635" i="7"/>
  <c r="L6636" i="7"/>
  <c r="L6637" i="7"/>
  <c r="L6638" i="7"/>
  <c r="L6639" i="7"/>
  <c r="L6640" i="7"/>
  <c r="L6641" i="7"/>
  <c r="L6642" i="7"/>
  <c r="L6643" i="7"/>
  <c r="L6644" i="7"/>
  <c r="L6645" i="7"/>
  <c r="L6646" i="7"/>
  <c r="L6647" i="7"/>
  <c r="L6648" i="7"/>
  <c r="L6649" i="7"/>
  <c r="L6650" i="7"/>
  <c r="L6651" i="7"/>
  <c r="L6652" i="7"/>
  <c r="L6653" i="7"/>
  <c r="L6654" i="7"/>
  <c r="L6655" i="7"/>
  <c r="L6656" i="7"/>
  <c r="L6657" i="7"/>
  <c r="L6658" i="7"/>
  <c r="L6659" i="7"/>
  <c r="L6660" i="7"/>
  <c r="L6661" i="7"/>
  <c r="L6662" i="7"/>
  <c r="L6663" i="7"/>
  <c r="L6664" i="7"/>
  <c r="L6665" i="7"/>
  <c r="L6666" i="7"/>
  <c r="L6667" i="7"/>
  <c r="L6668" i="7"/>
  <c r="L6669" i="7"/>
  <c r="L6670" i="7"/>
  <c r="L6671" i="7"/>
  <c r="L6672" i="7"/>
  <c r="L6673" i="7"/>
  <c r="L6674" i="7"/>
  <c r="L6675" i="7"/>
  <c r="L6676" i="7"/>
  <c r="L6677" i="7"/>
  <c r="L6678" i="7"/>
  <c r="L6679" i="7"/>
  <c r="L6680" i="7"/>
  <c r="L6681" i="7"/>
  <c r="L6682" i="7"/>
  <c r="L6683" i="7"/>
  <c r="L6684" i="7"/>
  <c r="L6685" i="7"/>
  <c r="L6686" i="7"/>
  <c r="L6687" i="7"/>
  <c r="L6688" i="7"/>
  <c r="L6689" i="7"/>
  <c r="L6690" i="7"/>
  <c r="L6691" i="7"/>
  <c r="L6692" i="7"/>
  <c r="L6693" i="7"/>
  <c r="L6694" i="7"/>
  <c r="L6695" i="7"/>
  <c r="L6696" i="7"/>
  <c r="L6697" i="7"/>
  <c r="L6698" i="7"/>
  <c r="L6699" i="7"/>
  <c r="L6700" i="7"/>
  <c r="L6701" i="7"/>
  <c r="L6702" i="7"/>
  <c r="L6703" i="7"/>
  <c r="L6704" i="7"/>
  <c r="L6705" i="7"/>
  <c r="L6706" i="7"/>
  <c r="L6707" i="7"/>
  <c r="L6708" i="7"/>
  <c r="L6709" i="7"/>
  <c r="L6710" i="7"/>
  <c r="L6711" i="7"/>
  <c r="L6712" i="7"/>
  <c r="L6713" i="7"/>
  <c r="L6714" i="7"/>
  <c r="L6715" i="7"/>
  <c r="L6716" i="7"/>
  <c r="L6717" i="7"/>
  <c r="L6718" i="7"/>
  <c r="L6719" i="7"/>
  <c r="L6720" i="7"/>
  <c r="L6721" i="7"/>
  <c r="L6722" i="7"/>
  <c r="L6723" i="7"/>
  <c r="L6724" i="7"/>
  <c r="L6725" i="7"/>
  <c r="L6726" i="7"/>
  <c r="L6727" i="7"/>
  <c r="L6728" i="7"/>
  <c r="L6729" i="7"/>
  <c r="L6730" i="7"/>
  <c r="L6731" i="7"/>
  <c r="L6732" i="7"/>
  <c r="L6733" i="7"/>
  <c r="L6734" i="7"/>
  <c r="L6735" i="7"/>
  <c r="L6736" i="7"/>
  <c r="L6737" i="7"/>
  <c r="L6738" i="7"/>
  <c r="L6739" i="7"/>
  <c r="L6740" i="7"/>
  <c r="L6741" i="7"/>
  <c r="L6742" i="7"/>
  <c r="L6743" i="7"/>
  <c r="L6744" i="7"/>
  <c r="L6745" i="7"/>
  <c r="L6746" i="7"/>
  <c r="L6747" i="7"/>
  <c r="L6748" i="7"/>
  <c r="L6749" i="7"/>
  <c r="L6750" i="7"/>
  <c r="L6751" i="7"/>
  <c r="L6752" i="7"/>
  <c r="L6753" i="7"/>
  <c r="L6754" i="7"/>
  <c r="L6755" i="7"/>
  <c r="L6756" i="7"/>
  <c r="L6757" i="7"/>
  <c r="L6758" i="7"/>
  <c r="L6759" i="7"/>
  <c r="L6760" i="7"/>
  <c r="L6761" i="7"/>
  <c r="L6762" i="7"/>
  <c r="L6763" i="7"/>
  <c r="L6764" i="7"/>
  <c r="L6765" i="7"/>
  <c r="L6766" i="7"/>
  <c r="L6767" i="7"/>
  <c r="L6768" i="7"/>
  <c r="L6769" i="7"/>
  <c r="L6770" i="7"/>
  <c r="L6771" i="7"/>
  <c r="L6772" i="7"/>
  <c r="L6773" i="7"/>
  <c r="L6774" i="7"/>
  <c r="L6775" i="7"/>
  <c r="L6776" i="7"/>
  <c r="L6777" i="7"/>
  <c r="L6778" i="7"/>
  <c r="L6779" i="7"/>
  <c r="L6780" i="7"/>
  <c r="L6781" i="7"/>
  <c r="L6782" i="7"/>
  <c r="L6783" i="7"/>
  <c r="L6784" i="7"/>
  <c r="L6785" i="7"/>
  <c r="L6786" i="7"/>
  <c r="L6787" i="7"/>
  <c r="L6788" i="7"/>
  <c r="L6789" i="7"/>
  <c r="L6790" i="7"/>
  <c r="L6791" i="7"/>
  <c r="L6792" i="7"/>
  <c r="L6793" i="7"/>
  <c r="L6794" i="7"/>
  <c r="L6795" i="7"/>
  <c r="L6796" i="7"/>
  <c r="L6797" i="7"/>
  <c r="L6798" i="7"/>
  <c r="L6799" i="7"/>
  <c r="L6800" i="7"/>
  <c r="L6801" i="7"/>
  <c r="L6802" i="7"/>
  <c r="L6803" i="7"/>
  <c r="L6804" i="7"/>
  <c r="L6805" i="7"/>
  <c r="L6806" i="7"/>
  <c r="L6807" i="7"/>
  <c r="L6808" i="7"/>
  <c r="L6809" i="7"/>
  <c r="L6810" i="7"/>
  <c r="L6811" i="7"/>
  <c r="L6812" i="7"/>
  <c r="L6813" i="7"/>
  <c r="L6814" i="7"/>
  <c r="L6815" i="7"/>
  <c r="L6816" i="7"/>
  <c r="L6817" i="7"/>
  <c r="L6818" i="7"/>
  <c r="L6819" i="7"/>
  <c r="L6820" i="7"/>
  <c r="L6821" i="7"/>
  <c r="L6822" i="7"/>
  <c r="L6823" i="7"/>
  <c r="L6824" i="7"/>
  <c r="L6825" i="7"/>
  <c r="L6826" i="7"/>
  <c r="L6827" i="7"/>
  <c r="L6828" i="7"/>
  <c r="L6829" i="7"/>
  <c r="L6830" i="7"/>
  <c r="L6831" i="7"/>
  <c r="L6832" i="7"/>
  <c r="L6833" i="7"/>
  <c r="L6834" i="7"/>
  <c r="L6835" i="7"/>
  <c r="L6836" i="7"/>
  <c r="L6837" i="7"/>
  <c r="L6838" i="7"/>
  <c r="L6839" i="7"/>
  <c r="L6840" i="7"/>
  <c r="L6841" i="7"/>
  <c r="L6842" i="7"/>
  <c r="L6843" i="7"/>
  <c r="L6844" i="7"/>
  <c r="L6845" i="7"/>
  <c r="L6846" i="7"/>
  <c r="L6847" i="7"/>
  <c r="L6848" i="7"/>
  <c r="L6849" i="7"/>
  <c r="L6850" i="7"/>
  <c r="L6851" i="7"/>
  <c r="L6852" i="7"/>
  <c r="L6853" i="7"/>
  <c r="L6854" i="7"/>
  <c r="L6855" i="7"/>
  <c r="L6856" i="7"/>
  <c r="L6857" i="7"/>
  <c r="L6858" i="7"/>
  <c r="L6859" i="7"/>
  <c r="L6860" i="7"/>
  <c r="L6861" i="7"/>
  <c r="L6862" i="7"/>
  <c r="L6863" i="7"/>
  <c r="L6864" i="7"/>
  <c r="L6865" i="7"/>
  <c r="L6866" i="7"/>
  <c r="L6867" i="7"/>
  <c r="L6868" i="7"/>
  <c r="L6869" i="7"/>
  <c r="L6870" i="7"/>
  <c r="L6871" i="7"/>
  <c r="L6872" i="7"/>
  <c r="L6873" i="7"/>
  <c r="L6874" i="7"/>
  <c r="L6875" i="7"/>
  <c r="L6876" i="7"/>
  <c r="L6877" i="7"/>
  <c r="L6878" i="7"/>
  <c r="L6879" i="7"/>
  <c r="L6880" i="7"/>
  <c r="L6881" i="7"/>
  <c r="L6882" i="7"/>
  <c r="L6883" i="7"/>
  <c r="L6884" i="7"/>
  <c r="L6885" i="7"/>
  <c r="L6886" i="7"/>
  <c r="L6887" i="7"/>
  <c r="L6888" i="7"/>
  <c r="L6889" i="7"/>
  <c r="L6890" i="7"/>
  <c r="L6891" i="7"/>
  <c r="L6892" i="7"/>
  <c r="L6893" i="7"/>
  <c r="L6894" i="7"/>
  <c r="L6895" i="7"/>
  <c r="L6896" i="7"/>
  <c r="L6897" i="7"/>
  <c r="L6898" i="7"/>
  <c r="L6899" i="7"/>
  <c r="L6900" i="7"/>
  <c r="L6901" i="7"/>
  <c r="L6902" i="7"/>
  <c r="L6903" i="7"/>
  <c r="L6904" i="7"/>
  <c r="L6905" i="7"/>
  <c r="L6906" i="7"/>
  <c r="L6907" i="7"/>
  <c r="L6908" i="7"/>
  <c r="L6909" i="7"/>
  <c r="L6910" i="7"/>
  <c r="L6911" i="7"/>
  <c r="L6912" i="7"/>
  <c r="L6913" i="7"/>
  <c r="L6914" i="7"/>
  <c r="L6915" i="7"/>
  <c r="L6916" i="7"/>
  <c r="L6917" i="7"/>
  <c r="L6918" i="7"/>
  <c r="L6919" i="7"/>
  <c r="L6920" i="7"/>
  <c r="L6921" i="7"/>
  <c r="L6922" i="7"/>
  <c r="L6923" i="7"/>
  <c r="L6924" i="7"/>
  <c r="L6925" i="7"/>
  <c r="L6926" i="7"/>
  <c r="L6927" i="7"/>
  <c r="L6928" i="7"/>
  <c r="L6929" i="7"/>
  <c r="L6930" i="7"/>
  <c r="L6931" i="7"/>
  <c r="L6932" i="7"/>
  <c r="L6933" i="7"/>
  <c r="L6934" i="7"/>
  <c r="L6935" i="7"/>
  <c r="L6936" i="7"/>
  <c r="L6937" i="7"/>
  <c r="L6938" i="7"/>
  <c r="L6939" i="7"/>
  <c r="L6940" i="7"/>
  <c r="L6941" i="7"/>
  <c r="L6942" i="7"/>
  <c r="L6943" i="7"/>
  <c r="L6944" i="7"/>
  <c r="L6945" i="7"/>
  <c r="L6946" i="7"/>
  <c r="L6947" i="7"/>
  <c r="L6948" i="7"/>
  <c r="L6949" i="7"/>
  <c r="L6950" i="7"/>
  <c r="L6951" i="7"/>
  <c r="L6952" i="7"/>
  <c r="L6953" i="7"/>
  <c r="L6954" i="7"/>
  <c r="L6955" i="7"/>
  <c r="L6956" i="7"/>
  <c r="L6957" i="7"/>
  <c r="L6958" i="7"/>
  <c r="L6959" i="7"/>
  <c r="L6960" i="7"/>
  <c r="L6961" i="7"/>
  <c r="L6962" i="7"/>
  <c r="L6963" i="7"/>
  <c r="L6964" i="7"/>
  <c r="L6965" i="7"/>
  <c r="L6966" i="7"/>
  <c r="L6967" i="7"/>
  <c r="L6968" i="7"/>
  <c r="L6969" i="7"/>
  <c r="L6970" i="7"/>
  <c r="L6971" i="7"/>
  <c r="L6972" i="7"/>
  <c r="L6973" i="7"/>
  <c r="L6974" i="7"/>
  <c r="L6975" i="7"/>
  <c r="L6976" i="7"/>
  <c r="L6977" i="7"/>
  <c r="L6978" i="7"/>
  <c r="L6979" i="7"/>
  <c r="L6980" i="7"/>
  <c r="L6981" i="7"/>
  <c r="L6982" i="7"/>
  <c r="L6983" i="7"/>
  <c r="L6984" i="7"/>
  <c r="L6985" i="7"/>
  <c r="L6986" i="7"/>
  <c r="L6987" i="7"/>
  <c r="L6988" i="7"/>
  <c r="L6989" i="7"/>
  <c r="L6990" i="7"/>
  <c r="L6991" i="7"/>
  <c r="L6992" i="7"/>
  <c r="L6993" i="7"/>
  <c r="L6994" i="7"/>
  <c r="L6995" i="7"/>
  <c r="L6996" i="7"/>
  <c r="L6997" i="7"/>
  <c r="L6998" i="7"/>
  <c r="L6999" i="7"/>
  <c r="L7000" i="7"/>
  <c r="L7001" i="7"/>
  <c r="L7002" i="7"/>
  <c r="L7003" i="7"/>
  <c r="L7004" i="7"/>
  <c r="L7005" i="7"/>
  <c r="L7006" i="7"/>
  <c r="L7007" i="7"/>
  <c r="L7008" i="7"/>
  <c r="L7009" i="7"/>
  <c r="L7010" i="7"/>
  <c r="L7011" i="7"/>
  <c r="L7012" i="7"/>
  <c r="L7013" i="7"/>
  <c r="L7014" i="7"/>
  <c r="L7015" i="7"/>
  <c r="L7016" i="7"/>
  <c r="L7017" i="7"/>
  <c r="L7018" i="7"/>
  <c r="L7019" i="7"/>
  <c r="L7020" i="7"/>
  <c r="L7021" i="7"/>
  <c r="L7022" i="7"/>
  <c r="L7023" i="7"/>
  <c r="L7024" i="7"/>
  <c r="L7025" i="7"/>
  <c r="L7026" i="7"/>
  <c r="L7027" i="7"/>
  <c r="L7028" i="7"/>
  <c r="L7029" i="7"/>
  <c r="L7030" i="7"/>
  <c r="L7031" i="7"/>
  <c r="L7032" i="7"/>
  <c r="L7033" i="7"/>
  <c r="L7034" i="7"/>
  <c r="L7035" i="7"/>
  <c r="L7036" i="7"/>
  <c r="L7037" i="7"/>
  <c r="L7038" i="7"/>
  <c r="L7039" i="7"/>
  <c r="L7040" i="7"/>
  <c r="L7041" i="7"/>
  <c r="L7042" i="7"/>
  <c r="L7043" i="7"/>
  <c r="L7044" i="7"/>
  <c r="L7045" i="7"/>
  <c r="L7046" i="7"/>
  <c r="L7047" i="7"/>
  <c r="L7048" i="7"/>
  <c r="L7049" i="7"/>
  <c r="L7050" i="7"/>
  <c r="L7051" i="7"/>
  <c r="L7052" i="7"/>
  <c r="L7053" i="7"/>
  <c r="L7054" i="7"/>
  <c r="L7055" i="7"/>
  <c r="L7056" i="7"/>
  <c r="L7057" i="7"/>
  <c r="L7058" i="7"/>
  <c r="L7059" i="7"/>
  <c r="L7060" i="7"/>
  <c r="L7061" i="7"/>
  <c r="L7062" i="7"/>
  <c r="L7063" i="7"/>
  <c r="L7064" i="7"/>
  <c r="L7065" i="7"/>
  <c r="L7066" i="7"/>
  <c r="L7067" i="7"/>
  <c r="L7068" i="7"/>
  <c r="L7069" i="7"/>
  <c r="L7070" i="7"/>
  <c r="L7071" i="7"/>
  <c r="L7072" i="7"/>
  <c r="L7073" i="7"/>
  <c r="L7074" i="7"/>
  <c r="L7075" i="7"/>
  <c r="L7076" i="7"/>
  <c r="L7077" i="7"/>
  <c r="L7078" i="7"/>
  <c r="L7079" i="7"/>
  <c r="L7080" i="7"/>
  <c r="L7081" i="7"/>
  <c r="L7082" i="7"/>
  <c r="L7083" i="7"/>
  <c r="L7084" i="7"/>
  <c r="L7085" i="7"/>
  <c r="L7086" i="7"/>
  <c r="L7087" i="7"/>
  <c r="L7088" i="7"/>
  <c r="L7089" i="7"/>
  <c r="L7090" i="7"/>
  <c r="L7091" i="7"/>
  <c r="L7092" i="7"/>
  <c r="L7093" i="7"/>
  <c r="L7094" i="7"/>
  <c r="L7095" i="7"/>
  <c r="L7096" i="7"/>
  <c r="L7097" i="7"/>
  <c r="L7098" i="7"/>
  <c r="L7099" i="7"/>
  <c r="L7100" i="7"/>
  <c r="L7101" i="7"/>
  <c r="L7102" i="7"/>
  <c r="L7103" i="7"/>
  <c r="L7104" i="7"/>
  <c r="L7105" i="7"/>
  <c r="L7106" i="7"/>
  <c r="L7107" i="7"/>
  <c r="L7108" i="7"/>
  <c r="L7109" i="7"/>
  <c r="L7110" i="7"/>
  <c r="L7111" i="7"/>
  <c r="L7112" i="7"/>
  <c r="L7113" i="7"/>
  <c r="L7114" i="7"/>
  <c r="L7115" i="7"/>
  <c r="L7116" i="7"/>
  <c r="L7117" i="7"/>
  <c r="L7118" i="7"/>
  <c r="L7119" i="7"/>
  <c r="L7120" i="7"/>
  <c r="L7121" i="7"/>
  <c r="L7122" i="7"/>
  <c r="L7123" i="7"/>
  <c r="L7124" i="7"/>
  <c r="L7125" i="7"/>
  <c r="L7126" i="7"/>
  <c r="L7127" i="7"/>
  <c r="L7128" i="7"/>
  <c r="L7129" i="7"/>
  <c r="L7130" i="7"/>
  <c r="L7131" i="7"/>
  <c r="L7132" i="7"/>
  <c r="L7133" i="7"/>
  <c r="L7134" i="7"/>
  <c r="L7135" i="7"/>
  <c r="L7136" i="7"/>
  <c r="L7137" i="7"/>
  <c r="L7138" i="7"/>
  <c r="L7139" i="7"/>
  <c r="L7140" i="7"/>
  <c r="L7141" i="7"/>
  <c r="L7142" i="7"/>
  <c r="L7143" i="7"/>
  <c r="L7144" i="7"/>
  <c r="L7145" i="7"/>
  <c r="L7146" i="7"/>
  <c r="L7147" i="7"/>
  <c r="L7148" i="7"/>
  <c r="L7149" i="7"/>
  <c r="L7150" i="7"/>
  <c r="L7151" i="7"/>
  <c r="L7152" i="7"/>
  <c r="L7153" i="7"/>
  <c r="L7154" i="7"/>
  <c r="L7155" i="7"/>
  <c r="L7156" i="7"/>
  <c r="L7157" i="7"/>
  <c r="L7158" i="7"/>
  <c r="L7159" i="7"/>
  <c r="L7160" i="7"/>
  <c r="L7161" i="7"/>
  <c r="L7162" i="7"/>
  <c r="L7163" i="7"/>
  <c r="L7164" i="7"/>
  <c r="L7165" i="7"/>
  <c r="L7166" i="7"/>
  <c r="L7167" i="7"/>
  <c r="L7168" i="7"/>
  <c r="L7169" i="7"/>
  <c r="L7170" i="7"/>
  <c r="L7171" i="7"/>
  <c r="L7172" i="7"/>
  <c r="L7173" i="7"/>
  <c r="L7174" i="7"/>
  <c r="L7175" i="7"/>
  <c r="L7176" i="7"/>
  <c r="L7177" i="7"/>
  <c r="L7178" i="7"/>
  <c r="L7179" i="7"/>
  <c r="L7180" i="7"/>
  <c r="L7181" i="7"/>
  <c r="L7182" i="7"/>
  <c r="L7183" i="7"/>
  <c r="L7184" i="7"/>
  <c r="L7185" i="7"/>
  <c r="L7186" i="7"/>
  <c r="L7187" i="7"/>
  <c r="L7188" i="7"/>
  <c r="L7189" i="7"/>
  <c r="L7190" i="7"/>
  <c r="L7191" i="7"/>
  <c r="L7192" i="7"/>
  <c r="L7193" i="7"/>
  <c r="L7194" i="7"/>
  <c r="L7195" i="7"/>
  <c r="L7196" i="7"/>
  <c r="L7197" i="7"/>
  <c r="L7198" i="7"/>
  <c r="L7199" i="7"/>
  <c r="L7200" i="7"/>
  <c r="L7201" i="7"/>
  <c r="L7202" i="7"/>
  <c r="L7203" i="7"/>
  <c r="L7204" i="7"/>
  <c r="L7205" i="7"/>
  <c r="L7206" i="7"/>
  <c r="L7207" i="7"/>
  <c r="L7208" i="7"/>
  <c r="L7209" i="7"/>
  <c r="L7210" i="7"/>
  <c r="L7211" i="7"/>
  <c r="L7212" i="7"/>
  <c r="L7213" i="7"/>
  <c r="L7214" i="7"/>
  <c r="L7215" i="7"/>
  <c r="L7216" i="7"/>
  <c r="L7217" i="7"/>
  <c r="L7218" i="7"/>
  <c r="L7219" i="7"/>
  <c r="L7220" i="7"/>
  <c r="L7221" i="7"/>
  <c r="L7222" i="7"/>
  <c r="L7223" i="7"/>
  <c r="L7224" i="7"/>
  <c r="L7225" i="7"/>
  <c r="L7226" i="7"/>
  <c r="L7227" i="7"/>
  <c r="L7228" i="7"/>
  <c r="L7229" i="7"/>
  <c r="L7230" i="7"/>
  <c r="L7231" i="7"/>
  <c r="L7232" i="7"/>
  <c r="L7233" i="7"/>
  <c r="L7234" i="7"/>
  <c r="L7235" i="7"/>
  <c r="L7236" i="7"/>
  <c r="L7237" i="7"/>
  <c r="L7238" i="7"/>
  <c r="L7239" i="7"/>
  <c r="L7240" i="7"/>
  <c r="L7241" i="7"/>
  <c r="L7242" i="7"/>
  <c r="L7243" i="7"/>
  <c r="L7244" i="7"/>
  <c r="L7245" i="7"/>
  <c r="L7246" i="7"/>
  <c r="L7247" i="7"/>
  <c r="L7248" i="7"/>
  <c r="L7249" i="7"/>
  <c r="L7250" i="7"/>
  <c r="L7251" i="7"/>
  <c r="L7252" i="7"/>
  <c r="L7253" i="7"/>
  <c r="L7254" i="7"/>
  <c r="L7255" i="7"/>
  <c r="L7256" i="7"/>
  <c r="L7257" i="7"/>
  <c r="L7258" i="7"/>
  <c r="L7259" i="7"/>
  <c r="L7260" i="7"/>
  <c r="L7261" i="7"/>
  <c r="L7262" i="7"/>
  <c r="L7263" i="7"/>
  <c r="L7264" i="7"/>
  <c r="L7265" i="7"/>
  <c r="L7266" i="7"/>
  <c r="L7267" i="7"/>
  <c r="L7268" i="7"/>
  <c r="L7269" i="7"/>
  <c r="L7270" i="7"/>
  <c r="L7271" i="7"/>
  <c r="L7272" i="7"/>
  <c r="L7273" i="7"/>
  <c r="L7274" i="7"/>
  <c r="L7275" i="7"/>
  <c r="L7276" i="7"/>
  <c r="L7277" i="7"/>
  <c r="L7278" i="7"/>
  <c r="L7279" i="7"/>
  <c r="L7280" i="7"/>
  <c r="L7281" i="7"/>
  <c r="L7282" i="7"/>
  <c r="L7283" i="7"/>
  <c r="L7284" i="7"/>
  <c r="L7285" i="7"/>
  <c r="L7286" i="7"/>
  <c r="L7287" i="7"/>
  <c r="L7288" i="7"/>
  <c r="L7289" i="7"/>
  <c r="L7290" i="7"/>
  <c r="L7291" i="7"/>
  <c r="L7292" i="7"/>
  <c r="L7293" i="7"/>
  <c r="L7294" i="7"/>
  <c r="L7295" i="7"/>
  <c r="L7296" i="7"/>
  <c r="L7297" i="7"/>
  <c r="L7298" i="7"/>
  <c r="L7299" i="7"/>
  <c r="L7300" i="7"/>
  <c r="L7301" i="7"/>
  <c r="L7302" i="7"/>
  <c r="L7303" i="7"/>
  <c r="L7304" i="7"/>
  <c r="L7305" i="7"/>
  <c r="L7306" i="7"/>
  <c r="L7307" i="7"/>
  <c r="L7308" i="7"/>
  <c r="L7309" i="7"/>
  <c r="L7310" i="7"/>
  <c r="L7311" i="7"/>
  <c r="L7312" i="7"/>
  <c r="L7313" i="7"/>
  <c r="L7314" i="7"/>
  <c r="L7315" i="7"/>
  <c r="L7316" i="7"/>
  <c r="L7317" i="7"/>
  <c r="L7318" i="7"/>
  <c r="L7319" i="7"/>
  <c r="L7320" i="7"/>
  <c r="L7321" i="7"/>
  <c r="L7322" i="7"/>
  <c r="L7323" i="7"/>
  <c r="L7324" i="7"/>
  <c r="L7325" i="7"/>
  <c r="L7326" i="7"/>
  <c r="L7327" i="7"/>
  <c r="L7328" i="7"/>
  <c r="L7329" i="7"/>
  <c r="L7330" i="7"/>
  <c r="L7331" i="7"/>
  <c r="L7332" i="7"/>
  <c r="L7333" i="7"/>
  <c r="L7334" i="7"/>
  <c r="L7335" i="7"/>
  <c r="L7336" i="7"/>
  <c r="L7337" i="7"/>
  <c r="L7338" i="7"/>
  <c r="L7339" i="7"/>
  <c r="L7340" i="7"/>
  <c r="L7341" i="7"/>
  <c r="L7342" i="7"/>
  <c r="L7343" i="7"/>
  <c r="L7344" i="7"/>
  <c r="L7345" i="7"/>
  <c r="L7346" i="7"/>
  <c r="L7347" i="7"/>
  <c r="L7348" i="7"/>
  <c r="L7349" i="7"/>
  <c r="L7350" i="7"/>
  <c r="L7351" i="7"/>
  <c r="L7352" i="7"/>
  <c r="L7353" i="7"/>
  <c r="L7354" i="7"/>
  <c r="L7355" i="7"/>
  <c r="L7356" i="7"/>
  <c r="L7357" i="7"/>
  <c r="L7358" i="7"/>
  <c r="L7359" i="7"/>
  <c r="L7360" i="7"/>
  <c r="L7361" i="7"/>
  <c r="L7362" i="7"/>
  <c r="L7363" i="7"/>
  <c r="L7364" i="7"/>
  <c r="L7365" i="7"/>
  <c r="L7366" i="7"/>
  <c r="L7367" i="7"/>
  <c r="L7368" i="7"/>
  <c r="L7369" i="7"/>
  <c r="L7370" i="7"/>
  <c r="L7371" i="7"/>
  <c r="L7372" i="7"/>
  <c r="L7373" i="7"/>
  <c r="L7374" i="7"/>
  <c r="L7375" i="7"/>
  <c r="L7376" i="7"/>
  <c r="L7377" i="7"/>
  <c r="L7378" i="7"/>
  <c r="L7379" i="7"/>
  <c r="L7380" i="7"/>
  <c r="L7381" i="7"/>
  <c r="L7382" i="7"/>
  <c r="L7383" i="7"/>
  <c r="L7384" i="7"/>
  <c r="L7385" i="7"/>
  <c r="L7386" i="7"/>
  <c r="L7387" i="7"/>
  <c r="L7388" i="7"/>
  <c r="L7389" i="7"/>
  <c r="L7390" i="7"/>
  <c r="L7391" i="7"/>
  <c r="L7392" i="7"/>
  <c r="L7393" i="7"/>
  <c r="L7394" i="7"/>
  <c r="L7395" i="7"/>
  <c r="L7396" i="7"/>
  <c r="L7397" i="7"/>
  <c r="L7398" i="7"/>
  <c r="L7399" i="7"/>
  <c r="L7400" i="7"/>
  <c r="L7401" i="7"/>
  <c r="L7402" i="7"/>
  <c r="L7403" i="7"/>
  <c r="L7404" i="7"/>
  <c r="L7405" i="7"/>
  <c r="L7406" i="7"/>
  <c r="L7407" i="7"/>
  <c r="L7408" i="7"/>
  <c r="L7409" i="7"/>
  <c r="L7410" i="7"/>
  <c r="L7411" i="7"/>
  <c r="L7412" i="7"/>
  <c r="L7413" i="7"/>
  <c r="L7414" i="7"/>
  <c r="L7415" i="7"/>
  <c r="L7416" i="7"/>
  <c r="L7417" i="7"/>
  <c r="L7418" i="7"/>
  <c r="L7419" i="7"/>
  <c r="L7420" i="7"/>
  <c r="L7421" i="7"/>
  <c r="L7422" i="7"/>
  <c r="L7423" i="7"/>
  <c r="L7424" i="7"/>
  <c r="L7425" i="7"/>
  <c r="L7426" i="7"/>
  <c r="L7427" i="7"/>
  <c r="L7428" i="7"/>
  <c r="L7429" i="7"/>
  <c r="L7430" i="7"/>
  <c r="L7431" i="7"/>
  <c r="L7432" i="7"/>
  <c r="L7433" i="7"/>
  <c r="L7434" i="7"/>
  <c r="L7435" i="7"/>
  <c r="L7436" i="7"/>
  <c r="L7437" i="7"/>
  <c r="L7438" i="7"/>
  <c r="L7439" i="7"/>
  <c r="L7440" i="7"/>
  <c r="L7441" i="7"/>
  <c r="L7442" i="7"/>
  <c r="L7443" i="7"/>
  <c r="L7444" i="7"/>
  <c r="L7445" i="7"/>
  <c r="L7446" i="7"/>
  <c r="L7447" i="7"/>
  <c r="L7448" i="7"/>
  <c r="L7449" i="7"/>
  <c r="L7450" i="7"/>
  <c r="L7451" i="7"/>
  <c r="L7452" i="7"/>
  <c r="L7453" i="7"/>
  <c r="L7454" i="7"/>
  <c r="L7455" i="7"/>
  <c r="L7456" i="7"/>
  <c r="L7457" i="7"/>
  <c r="L7458" i="7"/>
  <c r="L7459" i="7"/>
  <c r="L7460" i="7"/>
  <c r="L7461" i="7"/>
  <c r="L7462" i="7"/>
  <c r="L7463" i="7"/>
  <c r="L7464" i="7"/>
  <c r="L7465" i="7"/>
  <c r="L7466" i="7"/>
  <c r="L7467" i="7"/>
  <c r="L7468" i="7"/>
  <c r="L7469" i="7"/>
  <c r="L7470" i="7"/>
  <c r="L7471" i="7"/>
  <c r="L7472" i="7"/>
  <c r="L7473" i="7"/>
  <c r="L7474" i="7"/>
  <c r="L7475" i="7"/>
  <c r="L7476" i="7"/>
  <c r="L7477" i="7"/>
  <c r="L7478" i="7"/>
  <c r="L7479" i="7"/>
  <c r="L7480" i="7"/>
  <c r="L7481" i="7"/>
  <c r="L7482" i="7"/>
  <c r="L7483" i="7"/>
  <c r="L7484" i="7"/>
  <c r="L7485" i="7"/>
  <c r="L7486" i="7"/>
  <c r="L7487" i="7"/>
  <c r="L7488" i="7"/>
  <c r="L7489" i="7"/>
  <c r="L7490" i="7"/>
  <c r="L7491" i="7"/>
  <c r="L7492" i="7"/>
  <c r="L7493" i="7"/>
  <c r="L7494" i="7"/>
  <c r="L7495" i="7"/>
  <c r="L7496" i="7"/>
  <c r="L7497" i="7"/>
  <c r="L7498" i="7"/>
  <c r="L7499" i="7"/>
  <c r="L7500" i="7"/>
  <c r="L7501" i="7"/>
  <c r="L7502" i="7"/>
  <c r="L7503" i="7"/>
  <c r="L7504" i="7"/>
  <c r="L7505" i="7"/>
  <c r="L7506" i="7"/>
  <c r="L7507" i="7"/>
  <c r="L7508" i="7"/>
  <c r="L7509" i="7"/>
  <c r="L7510" i="7"/>
  <c r="L7511" i="7"/>
  <c r="L7512" i="7"/>
  <c r="L7513" i="7"/>
  <c r="L7514" i="7"/>
  <c r="L7515" i="7"/>
  <c r="L7516" i="7"/>
  <c r="L7517" i="7"/>
  <c r="L7518" i="7"/>
  <c r="L7519" i="7"/>
  <c r="L7520" i="7"/>
  <c r="L7521" i="7"/>
  <c r="L7522" i="7"/>
  <c r="L7523" i="7"/>
  <c r="L7524" i="7"/>
  <c r="L7525" i="7"/>
  <c r="L7526" i="7"/>
  <c r="L7527" i="7"/>
  <c r="L7528" i="7"/>
  <c r="L7529" i="7"/>
  <c r="L7530" i="7"/>
  <c r="L7531" i="7"/>
  <c r="L7532" i="7"/>
  <c r="L7533" i="7"/>
  <c r="L7534" i="7"/>
  <c r="L7535" i="7"/>
  <c r="L7536" i="7"/>
  <c r="L7537" i="7"/>
  <c r="L7538" i="7"/>
  <c r="L7539" i="7"/>
  <c r="L7540" i="7"/>
  <c r="L7541" i="7"/>
  <c r="L7542" i="7"/>
  <c r="L7543" i="7"/>
  <c r="L7544" i="7"/>
  <c r="L7545" i="7"/>
  <c r="L7546" i="7"/>
  <c r="L7547" i="7"/>
  <c r="L7548" i="7"/>
  <c r="L7549" i="7"/>
  <c r="L7550" i="7"/>
  <c r="L7551" i="7"/>
  <c r="L7552" i="7"/>
  <c r="L7553" i="7"/>
  <c r="L7554" i="7"/>
  <c r="L7555" i="7"/>
  <c r="L7556" i="7"/>
  <c r="L7557" i="7"/>
  <c r="L7558" i="7"/>
  <c r="L7559" i="7"/>
  <c r="L7560" i="7"/>
  <c r="L7561" i="7"/>
  <c r="L7562" i="7"/>
  <c r="L7563" i="7"/>
  <c r="L7564" i="7"/>
  <c r="L7565" i="7"/>
  <c r="L7566" i="7"/>
  <c r="L7567" i="7"/>
  <c r="L7568" i="7"/>
  <c r="L7569" i="7"/>
  <c r="L7570" i="7"/>
  <c r="L7571" i="7"/>
  <c r="L7572" i="7"/>
  <c r="L7573" i="7"/>
  <c r="L7574" i="7"/>
  <c r="L7575" i="7"/>
  <c r="L7576" i="7"/>
  <c r="L7577" i="7"/>
  <c r="L7578" i="7"/>
  <c r="L7579" i="7"/>
  <c r="L7580" i="7"/>
  <c r="L7581" i="7"/>
  <c r="L7582" i="7"/>
  <c r="L7583" i="7"/>
  <c r="L7584" i="7"/>
  <c r="L7585" i="7"/>
  <c r="L7586" i="7"/>
  <c r="L7587" i="7"/>
  <c r="L7588" i="7"/>
  <c r="L7589" i="7"/>
  <c r="L7590" i="7"/>
  <c r="L7591" i="7"/>
  <c r="L7592" i="7"/>
  <c r="L7593" i="7"/>
  <c r="L7594" i="7"/>
  <c r="L7595" i="7"/>
  <c r="L7596" i="7"/>
  <c r="L7597" i="7"/>
  <c r="L7598" i="7"/>
  <c r="L7599" i="7"/>
  <c r="L7600" i="7"/>
  <c r="L7601" i="7"/>
  <c r="L7602" i="7"/>
  <c r="L7603" i="7"/>
  <c r="L7604" i="7"/>
  <c r="L7605" i="7"/>
  <c r="L7606" i="7"/>
  <c r="L7607" i="7"/>
  <c r="L7608" i="7"/>
  <c r="L7609" i="7"/>
  <c r="L7610" i="7"/>
  <c r="L7611" i="7"/>
  <c r="L7612" i="7"/>
  <c r="L7613" i="7"/>
  <c r="L7614" i="7"/>
  <c r="L7615" i="7"/>
  <c r="L7616" i="7"/>
  <c r="L7617" i="7"/>
  <c r="L7618" i="7"/>
  <c r="L7619" i="7"/>
  <c r="L7620" i="7"/>
  <c r="L7621" i="7"/>
  <c r="L7622" i="7"/>
  <c r="L7623" i="7"/>
  <c r="L7624" i="7"/>
  <c r="L7625" i="7"/>
  <c r="L7626" i="7"/>
  <c r="L7627" i="7"/>
  <c r="L7628" i="7"/>
  <c r="L7629" i="7"/>
  <c r="L7630" i="7"/>
  <c r="L7631" i="7"/>
  <c r="L7632" i="7"/>
  <c r="L7633" i="7"/>
  <c r="L7634" i="7"/>
  <c r="L7635" i="7"/>
  <c r="L7636" i="7"/>
  <c r="L7637" i="7"/>
  <c r="L7638" i="7"/>
  <c r="L7639" i="7"/>
  <c r="L7640" i="7"/>
  <c r="L7641" i="7"/>
  <c r="L7642" i="7"/>
  <c r="L7643" i="7"/>
  <c r="L7644" i="7"/>
  <c r="L7645" i="7"/>
  <c r="L7646" i="7"/>
  <c r="L7647" i="7"/>
  <c r="L7648" i="7"/>
  <c r="L7649" i="7"/>
  <c r="L7650" i="7"/>
  <c r="L7651" i="7"/>
  <c r="L7652" i="7"/>
  <c r="L7653" i="7"/>
  <c r="L7654" i="7"/>
  <c r="L7655" i="7"/>
  <c r="L7656" i="7"/>
  <c r="L7657" i="7"/>
  <c r="L7658" i="7"/>
  <c r="L7659" i="7"/>
  <c r="L7660" i="7"/>
  <c r="L7661" i="7"/>
  <c r="L7662" i="7"/>
  <c r="L7663" i="7"/>
  <c r="L7664" i="7"/>
  <c r="L7665" i="7"/>
  <c r="L7666" i="7"/>
  <c r="L7667" i="7"/>
  <c r="L7668" i="7"/>
  <c r="L7669" i="7"/>
  <c r="L7670" i="7"/>
  <c r="L7671" i="7"/>
  <c r="L7672" i="7"/>
  <c r="L7673" i="7"/>
  <c r="L7674" i="7"/>
  <c r="L7675" i="7"/>
  <c r="L7676" i="7"/>
  <c r="L7677" i="7"/>
  <c r="L7678" i="7"/>
  <c r="L7679" i="7"/>
  <c r="L7680" i="7"/>
  <c r="L7681" i="7"/>
  <c r="L7682" i="7"/>
  <c r="L7683" i="7"/>
  <c r="L7684" i="7"/>
  <c r="L7685" i="7"/>
  <c r="L7686" i="7"/>
  <c r="L7687" i="7"/>
  <c r="L7688" i="7"/>
  <c r="L7689" i="7"/>
  <c r="L7690" i="7"/>
  <c r="L7691" i="7"/>
  <c r="L7692" i="7"/>
  <c r="L7693" i="7"/>
  <c r="L7694" i="7"/>
  <c r="L7695" i="7"/>
  <c r="L7696" i="7"/>
  <c r="L7697" i="7"/>
  <c r="L7698" i="7"/>
  <c r="L7699" i="7"/>
  <c r="L7700" i="7"/>
  <c r="L7701" i="7"/>
  <c r="L7702" i="7"/>
  <c r="L7703" i="7"/>
  <c r="L7704" i="7"/>
  <c r="L7705" i="7"/>
  <c r="L7706" i="7"/>
  <c r="L7707" i="7"/>
  <c r="L7708" i="7"/>
  <c r="L7709" i="7"/>
  <c r="L7710" i="7"/>
  <c r="L7711" i="7"/>
  <c r="L7712" i="7"/>
  <c r="L7713" i="7"/>
  <c r="L7714" i="7"/>
  <c r="L7715" i="7"/>
  <c r="L7716" i="7"/>
  <c r="L7717" i="7"/>
  <c r="L7718" i="7"/>
  <c r="L7719" i="7"/>
  <c r="L7720" i="7"/>
  <c r="L7721" i="7"/>
  <c r="L7722" i="7"/>
  <c r="L7723" i="7"/>
  <c r="L7724" i="7"/>
  <c r="L7725" i="7"/>
  <c r="L7726" i="7"/>
  <c r="L7727" i="7"/>
  <c r="L7728" i="7"/>
  <c r="L7729" i="7"/>
  <c r="L7730" i="7"/>
  <c r="L7731" i="7"/>
  <c r="L7732" i="7"/>
  <c r="L7733" i="7"/>
  <c r="L7734" i="7"/>
  <c r="L7735" i="7"/>
  <c r="L7736" i="7"/>
  <c r="L7737" i="7"/>
  <c r="L7738" i="7"/>
  <c r="L7739" i="7"/>
  <c r="L7740" i="7"/>
  <c r="L7741" i="7"/>
  <c r="L7742" i="7"/>
  <c r="L7743" i="7"/>
  <c r="L7744" i="7"/>
  <c r="L7745" i="7"/>
  <c r="L7746" i="7"/>
  <c r="L7747" i="7"/>
  <c r="L7748" i="7"/>
  <c r="L7749" i="7"/>
  <c r="L7750" i="7"/>
  <c r="L7751" i="7"/>
  <c r="L7752" i="7"/>
  <c r="L7753" i="7"/>
  <c r="L7754" i="7"/>
  <c r="L7755" i="7"/>
  <c r="L7756" i="7"/>
  <c r="L7757" i="7"/>
  <c r="L7758" i="7"/>
  <c r="L7759" i="7"/>
  <c r="L7760" i="7"/>
  <c r="L7761" i="7"/>
  <c r="L7762" i="7"/>
  <c r="L7763" i="7"/>
  <c r="L7764" i="7"/>
  <c r="L7765" i="7"/>
  <c r="L7766" i="7"/>
  <c r="L7767" i="7"/>
  <c r="L7768" i="7"/>
  <c r="L7769" i="7"/>
  <c r="L7770" i="7"/>
  <c r="L7771" i="7"/>
  <c r="L7772" i="7"/>
  <c r="L7773" i="7"/>
  <c r="L7774" i="7"/>
  <c r="L7775" i="7"/>
  <c r="L7776" i="7"/>
  <c r="L7777" i="7"/>
  <c r="L7778" i="7"/>
  <c r="L7779" i="7"/>
  <c r="L7780" i="7"/>
  <c r="L7781" i="7"/>
  <c r="L7782" i="7"/>
  <c r="L7783" i="7"/>
  <c r="L7784" i="7"/>
  <c r="L7785" i="7"/>
  <c r="L7786" i="7"/>
  <c r="L7787" i="7"/>
  <c r="L7788" i="7"/>
  <c r="L7789" i="7"/>
  <c r="L7790" i="7"/>
  <c r="L7791" i="7"/>
  <c r="L7792" i="7"/>
  <c r="L7793" i="7"/>
  <c r="L7794" i="7"/>
  <c r="L7795" i="7"/>
  <c r="L7796" i="7"/>
  <c r="L7797" i="7"/>
  <c r="L7798" i="7"/>
  <c r="L7799" i="7"/>
  <c r="L7800" i="7"/>
  <c r="L7801" i="7"/>
  <c r="L7802" i="7"/>
  <c r="L7803" i="7"/>
  <c r="L7804" i="7"/>
  <c r="L7805" i="7"/>
  <c r="L7806" i="7"/>
  <c r="L7807" i="7"/>
  <c r="L7808" i="7"/>
  <c r="L7809" i="7"/>
  <c r="L7810" i="7"/>
  <c r="L7811" i="7"/>
  <c r="L7812" i="7"/>
  <c r="L7813" i="7"/>
  <c r="L7814" i="7"/>
  <c r="L7815" i="7"/>
  <c r="L7816" i="7"/>
  <c r="L7817" i="7"/>
  <c r="L7818" i="7"/>
  <c r="L7819" i="7"/>
  <c r="L7820" i="7"/>
  <c r="L7821" i="7"/>
  <c r="L7822" i="7"/>
  <c r="L7823" i="7"/>
  <c r="L7824" i="7"/>
  <c r="L7825" i="7"/>
  <c r="L7826" i="7"/>
  <c r="L7827" i="7"/>
  <c r="L7828" i="7"/>
  <c r="L7829" i="7"/>
  <c r="L7830" i="7"/>
  <c r="L7831" i="7"/>
  <c r="L7832" i="7"/>
  <c r="L7833" i="7"/>
  <c r="L7834" i="7"/>
  <c r="L7835" i="7"/>
  <c r="L7836" i="7"/>
  <c r="L7837" i="7"/>
  <c r="L7838" i="7"/>
  <c r="L7839" i="7"/>
  <c r="L7840" i="7"/>
  <c r="L7841" i="7"/>
  <c r="L7842" i="7"/>
  <c r="L7843" i="7"/>
  <c r="L7844" i="7"/>
  <c r="L7845" i="7"/>
  <c r="L7846" i="7"/>
  <c r="L7847" i="7"/>
  <c r="L7848" i="7"/>
  <c r="L7849" i="7"/>
  <c r="L7850" i="7"/>
  <c r="L7851" i="7"/>
  <c r="L7852" i="7"/>
  <c r="L7853" i="7"/>
  <c r="L7854" i="7"/>
  <c r="L7855" i="7"/>
  <c r="L7856" i="7"/>
  <c r="L7857" i="7"/>
  <c r="L7858" i="7"/>
  <c r="L7859" i="7"/>
  <c r="L7860" i="7"/>
  <c r="L7861" i="7"/>
  <c r="L7862" i="7"/>
  <c r="L7863" i="7"/>
  <c r="L7864" i="7"/>
  <c r="L7865" i="7"/>
  <c r="L7866" i="7"/>
  <c r="L7867" i="7"/>
  <c r="L7868" i="7"/>
  <c r="L7869" i="7"/>
  <c r="L7870" i="7"/>
  <c r="L7871" i="7"/>
  <c r="L7872" i="7"/>
  <c r="L7873" i="7"/>
  <c r="L7874" i="7"/>
  <c r="L7875" i="7"/>
  <c r="L7876" i="7"/>
  <c r="L7877" i="7"/>
  <c r="L7878" i="7"/>
  <c r="L7879" i="7"/>
  <c r="L7880" i="7"/>
  <c r="L7881" i="7"/>
  <c r="L7882" i="7"/>
  <c r="L7883" i="7"/>
  <c r="L7884" i="7"/>
  <c r="L7885" i="7"/>
  <c r="L7886" i="7"/>
  <c r="L7887" i="7"/>
  <c r="L7888" i="7"/>
  <c r="L7889" i="7"/>
  <c r="L7890" i="7"/>
  <c r="L7891" i="7"/>
  <c r="L7892" i="7"/>
  <c r="L7893" i="7"/>
  <c r="L7894" i="7"/>
  <c r="L7895" i="7"/>
  <c r="L7896" i="7"/>
  <c r="L7897" i="7"/>
  <c r="L7898" i="7"/>
  <c r="L7899" i="7"/>
  <c r="L7900" i="7"/>
  <c r="L7901" i="7"/>
  <c r="L7902" i="7"/>
  <c r="L7903" i="7"/>
  <c r="L7904" i="7"/>
  <c r="L7905" i="7"/>
  <c r="L7906" i="7"/>
  <c r="L7907" i="7"/>
  <c r="L7908" i="7"/>
  <c r="L7909" i="7"/>
  <c r="L7910" i="7"/>
  <c r="L7911" i="7"/>
  <c r="L7912" i="7"/>
  <c r="L7913" i="7"/>
  <c r="L7914" i="7"/>
  <c r="L7915" i="7"/>
  <c r="L7916" i="7"/>
  <c r="L7917" i="7"/>
  <c r="L7918" i="7"/>
  <c r="L7919" i="7"/>
  <c r="L7920" i="7"/>
  <c r="L7921" i="7"/>
  <c r="L7922" i="7"/>
  <c r="L7923" i="7"/>
  <c r="L7924" i="7"/>
  <c r="L7925" i="7"/>
  <c r="L7926" i="7"/>
  <c r="L7927" i="7"/>
  <c r="L7928" i="7"/>
  <c r="L7929" i="7"/>
  <c r="L7930" i="7"/>
  <c r="L7931" i="7"/>
  <c r="L7932" i="7"/>
  <c r="L7933" i="7"/>
  <c r="L7934" i="7"/>
  <c r="L7935" i="7"/>
  <c r="L7936" i="7"/>
  <c r="L7937" i="7"/>
  <c r="L7938" i="7"/>
  <c r="L7939" i="7"/>
  <c r="L7940" i="7"/>
  <c r="L7941" i="7"/>
  <c r="L7942" i="7"/>
  <c r="L7943" i="7"/>
  <c r="L7944" i="7"/>
  <c r="L7945" i="7"/>
  <c r="L7946" i="7"/>
  <c r="L7947" i="7"/>
  <c r="L7948" i="7"/>
  <c r="L7949" i="7"/>
  <c r="L7950" i="7"/>
  <c r="L7951" i="7"/>
  <c r="L7952" i="7"/>
  <c r="L7953" i="7"/>
  <c r="L7954" i="7"/>
  <c r="L7955" i="7"/>
  <c r="L7956" i="7"/>
  <c r="L7957" i="7"/>
  <c r="L7958" i="7"/>
  <c r="L7959" i="7"/>
  <c r="L7960" i="7"/>
  <c r="L7961" i="7"/>
  <c r="L7962" i="7"/>
  <c r="L7963" i="7"/>
  <c r="L7964" i="7"/>
  <c r="L7965" i="7"/>
  <c r="L7966" i="7"/>
  <c r="L7967" i="7"/>
  <c r="L7968" i="7"/>
  <c r="L7969" i="7"/>
  <c r="L7970" i="7"/>
  <c r="L7971" i="7"/>
  <c r="L7972" i="7"/>
  <c r="L7973" i="7"/>
  <c r="L7974" i="7"/>
  <c r="L7975" i="7"/>
  <c r="L7976" i="7"/>
  <c r="L7977" i="7"/>
  <c r="L7978" i="7"/>
  <c r="L7979" i="7"/>
  <c r="L7980" i="7"/>
  <c r="L7981" i="7"/>
  <c r="L7982" i="7"/>
  <c r="L7983" i="7"/>
  <c r="L7984" i="7"/>
  <c r="L7985" i="7"/>
  <c r="L7986" i="7"/>
  <c r="L7987" i="7"/>
  <c r="L7988" i="7"/>
  <c r="L7989" i="7"/>
  <c r="L7990" i="7"/>
  <c r="L7991" i="7"/>
  <c r="L7992" i="7"/>
  <c r="L7993" i="7"/>
  <c r="L7994" i="7"/>
  <c r="L7995" i="7"/>
  <c r="L7996" i="7"/>
  <c r="L7997" i="7"/>
  <c r="L7998" i="7"/>
  <c r="L7999" i="7"/>
  <c r="L8000" i="7"/>
  <c r="L8001" i="7"/>
  <c r="L8002" i="7"/>
  <c r="L8003" i="7"/>
  <c r="L8004" i="7"/>
  <c r="L8005" i="7"/>
  <c r="L8006" i="7"/>
  <c r="L8007" i="7"/>
  <c r="L8008" i="7"/>
  <c r="L8009" i="7"/>
  <c r="L8010" i="7"/>
  <c r="L8011" i="7"/>
  <c r="L8012" i="7"/>
  <c r="L8013" i="7"/>
  <c r="L8014" i="7"/>
  <c r="L8015" i="7"/>
  <c r="L8016" i="7"/>
  <c r="L8017" i="7"/>
  <c r="L8018" i="7"/>
  <c r="L8019" i="7"/>
  <c r="L8020" i="7"/>
  <c r="L8021" i="7"/>
  <c r="L8022" i="7"/>
  <c r="L8023" i="7"/>
  <c r="L8024" i="7"/>
  <c r="L8025" i="7"/>
  <c r="L8026" i="7"/>
  <c r="L8027" i="7"/>
  <c r="L8028" i="7"/>
  <c r="L8029" i="7"/>
  <c r="L8030" i="7"/>
  <c r="L8031" i="7"/>
  <c r="L8032" i="7"/>
  <c r="L8033" i="7"/>
  <c r="L8034" i="7"/>
  <c r="L8035" i="7"/>
  <c r="L8036" i="7"/>
  <c r="L8037" i="7"/>
  <c r="L8038" i="7"/>
  <c r="L8039" i="7"/>
  <c r="L8040" i="7"/>
  <c r="L8041" i="7"/>
  <c r="L8042" i="7"/>
  <c r="L8043" i="7"/>
  <c r="L8044" i="7"/>
  <c r="L8045" i="7"/>
  <c r="L8046" i="7"/>
  <c r="L8047" i="7"/>
  <c r="L8048" i="7"/>
  <c r="L8049" i="7"/>
  <c r="L8050" i="7"/>
  <c r="L8051" i="7"/>
  <c r="L8052" i="7"/>
  <c r="L8053" i="7"/>
  <c r="L8054" i="7"/>
  <c r="L8055" i="7"/>
  <c r="L8056" i="7"/>
  <c r="L8057" i="7"/>
  <c r="L8058" i="7"/>
  <c r="L8059" i="7"/>
  <c r="L8060" i="7"/>
  <c r="L8061" i="7"/>
  <c r="L8062" i="7"/>
  <c r="L8063" i="7"/>
  <c r="L8064" i="7"/>
  <c r="L8065" i="7"/>
  <c r="L8066" i="7"/>
  <c r="L8067" i="7"/>
  <c r="L8068" i="7"/>
  <c r="L8069" i="7"/>
  <c r="L8070" i="7"/>
  <c r="L8071" i="7"/>
  <c r="L8072" i="7"/>
  <c r="L8073" i="7"/>
  <c r="L8074" i="7"/>
  <c r="L8075" i="7"/>
  <c r="L8076" i="7"/>
  <c r="L8077" i="7"/>
  <c r="L8078" i="7"/>
  <c r="L8079" i="7"/>
  <c r="L8080" i="7"/>
  <c r="L8081" i="7"/>
  <c r="L8082" i="7"/>
  <c r="L8083" i="7"/>
  <c r="L8084" i="7"/>
  <c r="L8085" i="7"/>
  <c r="L8086" i="7"/>
  <c r="L8087" i="7"/>
  <c r="L8088" i="7"/>
  <c r="L8089" i="7"/>
  <c r="L8090" i="7"/>
  <c r="L8091" i="7"/>
  <c r="L8092" i="7"/>
  <c r="L8093" i="7"/>
  <c r="L8094" i="7"/>
  <c r="L8095" i="7"/>
  <c r="L8096" i="7"/>
  <c r="L8097" i="7"/>
  <c r="L8098" i="7"/>
  <c r="L8099" i="7"/>
  <c r="L8100" i="7"/>
  <c r="L8101" i="7"/>
  <c r="L8102" i="7"/>
  <c r="L8103" i="7"/>
  <c r="L8104" i="7"/>
  <c r="L8105" i="7"/>
  <c r="L8106" i="7"/>
  <c r="L8107" i="7"/>
  <c r="L8108" i="7"/>
  <c r="L8109" i="7"/>
  <c r="L8110" i="7"/>
  <c r="L8111" i="7"/>
  <c r="L8112" i="7"/>
  <c r="L8113" i="7"/>
  <c r="L8114" i="7"/>
  <c r="L8115" i="7"/>
  <c r="L8116" i="7"/>
  <c r="L8117" i="7"/>
  <c r="L8118" i="7"/>
  <c r="L8119" i="7"/>
  <c r="L8120" i="7"/>
  <c r="L8121" i="7"/>
  <c r="L8122" i="7"/>
  <c r="L8123" i="7"/>
  <c r="L8124" i="7"/>
  <c r="L8125" i="7"/>
  <c r="L8126" i="7"/>
  <c r="L8127" i="7"/>
  <c r="L8128" i="7"/>
  <c r="L8129" i="7"/>
  <c r="L8130" i="7"/>
  <c r="L8131" i="7"/>
  <c r="L8132" i="7"/>
  <c r="L8133" i="7"/>
  <c r="L8134" i="7"/>
  <c r="L8135" i="7"/>
  <c r="L8136" i="7"/>
  <c r="L8137" i="7"/>
  <c r="L8138" i="7"/>
  <c r="L8139" i="7"/>
  <c r="L8140" i="7"/>
  <c r="L8141" i="7"/>
  <c r="L8142" i="7"/>
  <c r="L8143" i="7"/>
  <c r="L8144" i="7"/>
  <c r="L8145" i="7"/>
  <c r="L8146" i="7"/>
  <c r="L8147" i="7"/>
  <c r="L8148" i="7"/>
  <c r="L8149" i="7"/>
  <c r="L8150" i="7"/>
  <c r="L8151" i="7"/>
  <c r="L8152" i="7"/>
  <c r="L8153" i="7"/>
  <c r="L8154" i="7"/>
  <c r="L8155" i="7"/>
  <c r="L8156" i="7"/>
  <c r="L8157" i="7"/>
  <c r="L8158" i="7"/>
  <c r="L8159" i="7"/>
  <c r="L8160" i="7"/>
  <c r="L8161" i="7"/>
  <c r="L8162" i="7"/>
  <c r="L8163" i="7"/>
  <c r="L8164" i="7"/>
  <c r="L8165" i="7"/>
  <c r="L8166" i="7"/>
  <c r="L8167" i="7"/>
  <c r="L8168" i="7"/>
  <c r="L8169" i="7"/>
  <c r="L8170" i="7"/>
  <c r="L8171" i="7"/>
  <c r="L8172" i="7"/>
  <c r="L8173" i="7"/>
  <c r="L8174" i="7"/>
  <c r="L8175" i="7"/>
  <c r="L8176" i="7"/>
  <c r="L8177" i="7"/>
  <c r="L8178" i="7"/>
  <c r="L8179" i="7"/>
  <c r="L8180" i="7"/>
  <c r="L8181" i="7"/>
  <c r="L8182" i="7"/>
  <c r="L8183" i="7"/>
  <c r="L8184" i="7"/>
  <c r="L8185" i="7"/>
  <c r="L8186" i="7"/>
  <c r="L8187" i="7"/>
  <c r="L8188" i="7"/>
  <c r="L8189" i="7"/>
  <c r="L8190" i="7"/>
  <c r="L8191" i="7"/>
  <c r="L8192" i="7"/>
  <c r="L8193" i="7"/>
  <c r="L8194" i="7"/>
  <c r="L8195" i="7"/>
  <c r="L8196" i="7"/>
  <c r="L8197" i="7"/>
  <c r="L8198" i="7"/>
  <c r="L8199" i="7"/>
  <c r="L8200" i="7"/>
  <c r="L8201" i="7"/>
  <c r="L8202" i="7"/>
  <c r="L8203" i="7"/>
  <c r="L8204" i="7"/>
  <c r="L8205" i="7"/>
  <c r="L8206" i="7"/>
  <c r="L8207" i="7"/>
  <c r="L8208" i="7"/>
  <c r="L8209" i="7"/>
  <c r="L8210" i="7"/>
  <c r="L8211" i="7"/>
  <c r="L8212" i="7"/>
  <c r="L8213" i="7"/>
  <c r="L8214" i="7"/>
  <c r="L8215" i="7"/>
  <c r="L8216" i="7"/>
  <c r="L8217" i="7"/>
  <c r="L8218" i="7"/>
  <c r="L8219" i="7"/>
  <c r="L8220" i="7"/>
  <c r="L8221" i="7"/>
  <c r="L8222" i="7"/>
  <c r="L8223" i="7"/>
  <c r="L8224" i="7"/>
  <c r="L8225" i="7"/>
  <c r="L8226" i="7"/>
  <c r="L8227" i="7"/>
  <c r="L8228" i="7"/>
  <c r="L8229" i="7"/>
  <c r="L8230" i="7"/>
  <c r="L8231" i="7"/>
  <c r="L8232" i="7"/>
  <c r="L8233" i="7"/>
  <c r="L8234" i="7"/>
  <c r="L8235" i="7"/>
  <c r="L8236" i="7"/>
  <c r="L8237" i="7"/>
  <c r="L8238" i="7"/>
  <c r="L8239" i="7"/>
  <c r="L8240" i="7"/>
  <c r="L8241" i="7"/>
  <c r="L8242" i="7"/>
  <c r="L8243" i="7"/>
  <c r="L8244" i="7"/>
  <c r="L8245" i="7"/>
  <c r="L8246" i="7"/>
  <c r="L8247" i="7"/>
  <c r="L8248" i="7"/>
  <c r="L8249" i="7"/>
  <c r="L8250" i="7"/>
  <c r="L8251" i="7"/>
  <c r="L8252" i="7"/>
  <c r="L8253" i="7"/>
  <c r="L8254" i="7"/>
  <c r="L8255" i="7"/>
  <c r="L8256" i="7"/>
  <c r="L8257" i="7"/>
  <c r="L8258" i="7"/>
  <c r="L8259" i="7"/>
  <c r="L8260" i="7"/>
  <c r="L8261" i="7"/>
  <c r="L8262" i="7"/>
  <c r="L8263" i="7"/>
  <c r="L8264" i="7"/>
  <c r="L8265" i="7"/>
  <c r="L8266" i="7"/>
  <c r="L8267" i="7"/>
  <c r="L8268" i="7"/>
  <c r="L8269" i="7"/>
  <c r="L8270" i="7"/>
  <c r="L8271" i="7"/>
  <c r="L8272" i="7"/>
  <c r="L8273" i="7"/>
  <c r="L8274" i="7"/>
  <c r="L8275" i="7"/>
  <c r="L8276" i="7"/>
  <c r="L8277" i="7"/>
  <c r="L8278" i="7"/>
  <c r="L8279" i="7"/>
  <c r="L8280" i="7"/>
  <c r="L8281" i="7"/>
  <c r="L8282" i="7"/>
  <c r="L8283" i="7"/>
  <c r="L8284" i="7"/>
  <c r="L8285" i="7"/>
  <c r="L8286" i="7"/>
  <c r="L8287" i="7"/>
  <c r="L8288" i="7"/>
  <c r="L8289" i="7"/>
  <c r="L8290" i="7"/>
  <c r="L8291" i="7"/>
  <c r="L8292" i="7"/>
  <c r="L8293" i="7"/>
  <c r="L8294" i="7"/>
  <c r="L8295" i="7"/>
  <c r="L8296" i="7"/>
  <c r="L8297" i="7"/>
  <c r="L8298" i="7"/>
  <c r="L8299" i="7"/>
  <c r="L8300" i="7"/>
  <c r="L8301" i="7"/>
  <c r="L8302" i="7"/>
  <c r="L8303" i="7"/>
  <c r="L8304" i="7"/>
  <c r="L8305" i="7"/>
  <c r="L8306" i="7"/>
  <c r="L8307" i="7"/>
  <c r="L8308" i="7"/>
  <c r="L8309" i="7"/>
  <c r="L8310" i="7"/>
  <c r="L8311" i="7"/>
  <c r="L8312" i="7"/>
  <c r="L8313" i="7"/>
  <c r="L8314" i="7"/>
  <c r="L8315" i="7"/>
  <c r="L8316" i="7"/>
  <c r="L8317" i="7"/>
  <c r="L8318" i="7"/>
  <c r="L8319" i="7"/>
  <c r="L8320" i="7"/>
  <c r="L8321" i="7"/>
  <c r="L8322" i="7"/>
  <c r="L8323" i="7"/>
  <c r="L8324" i="7"/>
  <c r="L8325" i="7"/>
  <c r="L8326" i="7"/>
  <c r="L8327" i="7"/>
  <c r="L8328" i="7"/>
  <c r="L8329" i="7"/>
  <c r="L8330" i="7"/>
  <c r="L8331" i="7"/>
  <c r="L8332" i="7"/>
  <c r="L8333" i="7"/>
  <c r="L8334" i="7"/>
  <c r="L8335" i="7"/>
  <c r="L8336" i="7"/>
  <c r="L8337" i="7"/>
  <c r="L8338" i="7"/>
  <c r="L8339" i="7"/>
  <c r="L8340" i="7"/>
  <c r="L8341" i="7"/>
  <c r="L8342" i="7"/>
  <c r="L8343" i="7"/>
  <c r="L8344" i="7"/>
  <c r="L8345" i="7"/>
  <c r="L8346" i="7"/>
  <c r="L8347" i="7"/>
  <c r="L8348" i="7"/>
  <c r="L8349" i="7"/>
  <c r="L8350" i="7"/>
  <c r="L8351" i="7"/>
  <c r="L8352" i="7"/>
  <c r="L8353" i="7"/>
  <c r="L8354" i="7"/>
  <c r="L8355" i="7"/>
  <c r="L8356" i="7"/>
  <c r="L8357" i="7"/>
  <c r="L8358" i="7"/>
  <c r="L8359" i="7"/>
  <c r="L8360" i="7"/>
  <c r="L8361" i="7"/>
  <c r="L8362" i="7"/>
  <c r="L8363" i="7"/>
  <c r="L8364" i="7"/>
  <c r="L8365" i="7"/>
  <c r="L8366" i="7"/>
  <c r="L8367" i="7"/>
  <c r="L8368" i="7"/>
  <c r="L8369" i="7"/>
  <c r="L8370" i="7"/>
  <c r="L8371" i="7"/>
  <c r="L8372" i="7"/>
  <c r="L8373" i="7"/>
  <c r="L8374" i="7"/>
  <c r="L8375" i="7"/>
  <c r="L8376" i="7"/>
  <c r="L8377" i="7"/>
  <c r="L8378" i="7"/>
  <c r="L8379" i="7"/>
  <c r="L8380" i="7"/>
  <c r="L8381" i="7"/>
  <c r="L8382" i="7"/>
  <c r="L8383" i="7"/>
  <c r="L8384" i="7"/>
  <c r="L8385" i="7"/>
  <c r="L8386" i="7"/>
  <c r="L8387" i="7"/>
  <c r="L8388" i="7"/>
  <c r="L8389" i="7"/>
  <c r="L8390" i="7"/>
  <c r="L8391" i="7"/>
  <c r="L8392" i="7"/>
  <c r="L8393" i="7"/>
  <c r="L8394" i="7"/>
  <c r="L8395" i="7"/>
  <c r="L8396" i="7"/>
  <c r="L8397" i="7"/>
  <c r="L8398" i="7"/>
  <c r="L8399" i="7"/>
  <c r="L8400" i="7"/>
  <c r="L8401" i="7"/>
  <c r="L8402" i="7"/>
  <c r="L8403" i="7"/>
  <c r="L8404" i="7"/>
  <c r="L8405" i="7"/>
  <c r="L8406" i="7"/>
  <c r="L8407" i="7"/>
  <c r="L8408" i="7"/>
  <c r="L8409" i="7"/>
  <c r="L8410" i="7"/>
  <c r="L8411" i="7"/>
  <c r="L8412" i="7"/>
  <c r="L8413" i="7"/>
  <c r="L8414" i="7"/>
  <c r="L8415" i="7"/>
  <c r="L8416" i="7"/>
  <c r="L8417" i="7"/>
  <c r="L8418" i="7"/>
  <c r="L8419" i="7"/>
  <c r="L8420" i="7"/>
  <c r="L8421" i="7"/>
  <c r="L8422" i="7"/>
  <c r="L8423" i="7"/>
  <c r="L8424" i="7"/>
  <c r="L8425" i="7"/>
  <c r="L8426" i="7"/>
  <c r="L8427" i="7"/>
  <c r="L8428" i="7"/>
  <c r="L8429" i="7"/>
  <c r="L8430" i="7"/>
  <c r="L8431" i="7"/>
  <c r="L8432" i="7"/>
  <c r="L8433" i="7"/>
  <c r="L8434" i="7"/>
  <c r="L8435" i="7"/>
  <c r="L8436" i="7"/>
  <c r="L8437" i="7"/>
  <c r="L8438" i="7"/>
  <c r="L8439" i="7"/>
  <c r="L8440" i="7"/>
  <c r="L8441" i="7"/>
  <c r="L8442" i="7"/>
  <c r="L8443" i="7"/>
  <c r="L8444" i="7"/>
  <c r="L8445" i="7"/>
  <c r="L8446" i="7"/>
  <c r="L8447" i="7"/>
  <c r="L8448" i="7"/>
  <c r="L8449" i="7"/>
  <c r="L8450" i="7"/>
  <c r="L8451" i="7"/>
  <c r="L8452" i="7"/>
  <c r="L8453" i="7"/>
  <c r="L8454" i="7"/>
  <c r="L8455" i="7"/>
  <c r="L8456" i="7"/>
  <c r="L8457" i="7"/>
  <c r="L8458" i="7"/>
  <c r="L8459" i="7"/>
  <c r="L8460" i="7"/>
  <c r="L8461" i="7"/>
  <c r="L8462" i="7"/>
  <c r="L8463" i="7"/>
  <c r="L8464" i="7"/>
  <c r="L8465" i="7"/>
  <c r="L8466" i="7"/>
  <c r="L8467" i="7"/>
  <c r="L8468" i="7"/>
  <c r="L8469" i="7"/>
  <c r="L8470" i="7"/>
  <c r="L8471" i="7"/>
  <c r="L8472" i="7"/>
  <c r="L8473" i="7"/>
  <c r="L8474" i="7"/>
  <c r="L8475" i="7"/>
  <c r="L8476" i="7"/>
  <c r="L8477" i="7"/>
  <c r="L8478" i="7"/>
  <c r="L8479" i="7"/>
  <c r="L8480" i="7"/>
  <c r="L8481" i="7"/>
  <c r="L8482" i="7"/>
  <c r="L8483" i="7"/>
  <c r="L8484" i="7"/>
  <c r="L8485" i="7"/>
  <c r="L8486" i="7"/>
  <c r="L8487" i="7"/>
  <c r="L8488" i="7"/>
  <c r="L8489" i="7"/>
  <c r="L8490" i="7"/>
  <c r="L8491" i="7"/>
  <c r="L8492" i="7"/>
  <c r="L8493" i="7"/>
  <c r="L8494" i="7"/>
  <c r="L8495" i="7"/>
  <c r="L8496" i="7"/>
  <c r="L8497" i="7"/>
  <c r="L8498" i="7"/>
  <c r="L8499" i="7"/>
  <c r="L8500" i="7"/>
  <c r="L8501" i="7"/>
  <c r="L8502" i="7"/>
  <c r="L8503" i="7"/>
  <c r="L8504" i="7"/>
  <c r="L8505" i="7"/>
  <c r="L8506" i="7"/>
  <c r="L8507" i="7"/>
  <c r="L8508" i="7"/>
  <c r="L8509" i="7"/>
  <c r="L8510" i="7"/>
  <c r="L8511" i="7"/>
  <c r="L8512" i="7"/>
  <c r="L8513" i="7"/>
  <c r="L8514" i="7"/>
  <c r="L8515" i="7"/>
  <c r="L8516" i="7"/>
  <c r="L8517" i="7"/>
  <c r="L8518" i="7"/>
  <c r="L8519" i="7"/>
  <c r="L8520" i="7"/>
  <c r="L8521" i="7"/>
  <c r="L8522" i="7"/>
  <c r="L8523" i="7"/>
  <c r="L8524" i="7"/>
  <c r="L8525" i="7"/>
  <c r="L8526" i="7"/>
  <c r="L8527" i="7"/>
  <c r="L8528" i="7"/>
  <c r="L8529" i="7"/>
  <c r="L8530" i="7"/>
  <c r="L8531" i="7"/>
  <c r="L8532" i="7"/>
  <c r="L8533" i="7"/>
  <c r="L8534" i="7"/>
  <c r="L8535" i="7"/>
  <c r="L8536" i="7"/>
  <c r="L8537" i="7"/>
  <c r="L8538" i="7"/>
  <c r="L8539" i="7"/>
  <c r="L8540" i="7"/>
  <c r="L8541" i="7"/>
  <c r="L8542" i="7"/>
  <c r="L8543" i="7"/>
  <c r="L8544" i="7"/>
  <c r="L8545" i="7"/>
  <c r="L8546" i="7"/>
  <c r="L8547" i="7"/>
  <c r="L8548" i="7"/>
  <c r="L8549" i="7"/>
  <c r="L8550" i="7"/>
  <c r="L8551" i="7"/>
  <c r="L8552" i="7"/>
  <c r="L8553" i="7"/>
  <c r="L8554" i="7"/>
  <c r="L8555" i="7"/>
  <c r="L8556" i="7"/>
  <c r="L8557" i="7"/>
  <c r="L8558" i="7"/>
  <c r="L8559" i="7"/>
  <c r="L8560" i="7"/>
  <c r="L8561" i="7"/>
  <c r="L8562" i="7"/>
  <c r="L8563" i="7"/>
  <c r="L8564" i="7"/>
  <c r="L8565" i="7"/>
  <c r="L8566" i="7"/>
  <c r="L8567" i="7"/>
  <c r="L8568" i="7"/>
  <c r="L8569" i="7"/>
  <c r="L8570" i="7"/>
  <c r="L8571" i="7"/>
  <c r="L8572" i="7"/>
  <c r="L8573" i="7"/>
  <c r="L8574" i="7"/>
  <c r="L8575" i="7"/>
  <c r="L8576" i="7"/>
  <c r="L8577" i="7"/>
  <c r="L8578" i="7"/>
  <c r="L8579" i="7"/>
  <c r="L8580" i="7"/>
  <c r="L8581" i="7"/>
  <c r="L8582" i="7"/>
  <c r="L8583" i="7"/>
  <c r="L8584" i="7"/>
  <c r="L8585" i="7"/>
  <c r="L8586" i="7"/>
  <c r="L8587" i="7"/>
  <c r="L8588" i="7"/>
  <c r="L8589" i="7"/>
  <c r="L8590" i="7"/>
  <c r="L8591" i="7"/>
  <c r="L8592" i="7"/>
  <c r="L8593" i="7"/>
  <c r="L8594" i="7"/>
  <c r="L8595" i="7"/>
  <c r="L8596" i="7"/>
  <c r="L8597" i="7"/>
  <c r="L8598" i="7"/>
  <c r="L8599" i="7"/>
  <c r="L8600" i="7"/>
  <c r="L8601" i="7"/>
  <c r="L8602" i="7"/>
  <c r="L8603" i="7"/>
  <c r="L8604" i="7"/>
  <c r="L8605" i="7"/>
  <c r="L8606" i="7"/>
  <c r="L8607" i="7"/>
  <c r="L8608" i="7"/>
  <c r="L8609" i="7"/>
  <c r="L8610" i="7"/>
  <c r="L8611" i="7"/>
  <c r="L8612" i="7"/>
  <c r="L8613" i="7"/>
  <c r="L8614" i="7"/>
  <c r="L8615" i="7"/>
  <c r="L8616" i="7"/>
  <c r="L8617" i="7"/>
  <c r="L8618" i="7"/>
  <c r="L8619" i="7"/>
  <c r="L8620" i="7"/>
  <c r="L8621" i="7"/>
  <c r="L8622" i="7"/>
  <c r="L8623" i="7"/>
  <c r="L8624" i="7"/>
  <c r="L8625" i="7"/>
  <c r="L8626" i="7"/>
  <c r="L8627" i="7"/>
  <c r="L8628" i="7"/>
  <c r="L8629" i="7"/>
  <c r="L8630" i="7"/>
  <c r="L8631" i="7"/>
  <c r="L8632" i="7"/>
  <c r="L8633" i="7"/>
  <c r="L8634" i="7"/>
  <c r="L8635" i="7"/>
  <c r="L8636" i="7"/>
  <c r="L8637" i="7"/>
  <c r="L8638" i="7"/>
  <c r="L8639" i="7"/>
  <c r="L8640" i="7"/>
  <c r="L8641" i="7"/>
  <c r="L8642" i="7"/>
  <c r="L8643" i="7"/>
  <c r="L8644" i="7"/>
  <c r="L8645" i="7"/>
  <c r="L8646" i="7"/>
  <c r="L8647" i="7"/>
  <c r="L8648" i="7"/>
  <c r="L8649" i="7"/>
  <c r="L8650" i="7"/>
  <c r="L8651" i="7"/>
  <c r="L8652" i="7"/>
  <c r="L8653" i="7"/>
  <c r="L8654" i="7"/>
  <c r="L8655" i="7"/>
  <c r="L8656" i="7"/>
  <c r="L8657" i="7"/>
  <c r="L8658" i="7"/>
  <c r="L8659" i="7"/>
  <c r="L8660" i="7"/>
  <c r="L8661" i="7"/>
  <c r="L8662" i="7"/>
  <c r="L8663" i="7"/>
  <c r="L8664" i="7"/>
  <c r="L8665" i="7"/>
  <c r="L8666" i="7"/>
  <c r="L8667" i="7"/>
  <c r="L8668" i="7"/>
  <c r="L8669" i="7"/>
  <c r="L8670" i="7"/>
  <c r="L8671" i="7"/>
  <c r="L8672" i="7"/>
  <c r="L8673" i="7"/>
  <c r="L8674" i="7"/>
  <c r="L8675" i="7"/>
  <c r="L8676" i="7"/>
  <c r="L8677" i="7"/>
  <c r="L8678" i="7"/>
  <c r="L8679" i="7"/>
  <c r="L8680" i="7"/>
  <c r="L8681" i="7"/>
  <c r="L8682" i="7"/>
  <c r="L8683" i="7"/>
  <c r="L8684" i="7"/>
  <c r="L8685" i="7"/>
  <c r="L8686" i="7"/>
  <c r="L8687" i="7"/>
  <c r="L8688" i="7"/>
  <c r="L8689" i="7"/>
  <c r="L8690" i="7"/>
  <c r="L8691" i="7"/>
  <c r="L8692" i="7"/>
  <c r="L8693" i="7"/>
  <c r="L8694" i="7"/>
  <c r="L8695" i="7"/>
  <c r="L8696" i="7"/>
  <c r="L8697" i="7"/>
  <c r="L8698" i="7"/>
  <c r="L8699" i="7"/>
  <c r="L8700" i="7"/>
  <c r="L8701" i="7"/>
  <c r="L8702" i="7"/>
  <c r="L8703" i="7"/>
  <c r="L8704" i="7"/>
  <c r="L8705" i="7"/>
  <c r="L8706" i="7"/>
  <c r="L8707" i="7"/>
  <c r="L8708" i="7"/>
  <c r="L8709" i="7"/>
  <c r="L8710" i="7"/>
  <c r="L8711" i="7"/>
  <c r="L8712" i="7"/>
  <c r="L8713" i="7"/>
  <c r="L8714" i="7"/>
  <c r="L8715" i="7"/>
  <c r="L8716" i="7"/>
  <c r="L8717" i="7"/>
  <c r="L8718" i="7"/>
  <c r="L8719" i="7"/>
  <c r="L8720" i="7"/>
  <c r="L8721" i="7"/>
  <c r="L8722" i="7"/>
  <c r="L8723" i="7"/>
  <c r="L8724" i="7"/>
  <c r="L8725" i="7"/>
  <c r="L8726" i="7"/>
  <c r="L8727" i="7"/>
  <c r="L8728" i="7"/>
  <c r="L8729" i="7"/>
  <c r="L8730" i="7"/>
  <c r="L8731" i="7"/>
  <c r="L8732" i="7"/>
  <c r="L8733" i="7"/>
  <c r="L8734" i="7"/>
  <c r="L8735" i="7"/>
  <c r="L8736" i="7"/>
  <c r="L8737" i="7"/>
  <c r="L8738" i="7"/>
  <c r="L8739" i="7"/>
  <c r="L8740" i="7"/>
  <c r="L8741" i="7"/>
  <c r="L8742" i="7"/>
  <c r="L8743" i="7"/>
  <c r="L8744" i="7"/>
  <c r="L8745" i="7"/>
  <c r="L8746" i="7"/>
  <c r="L8747" i="7"/>
  <c r="L8748" i="7"/>
  <c r="L8749" i="7"/>
  <c r="L8750" i="7"/>
  <c r="L8751" i="7"/>
  <c r="L8752" i="7"/>
  <c r="L8753" i="7"/>
  <c r="L8754" i="7"/>
  <c r="L8755" i="7"/>
  <c r="L8756" i="7"/>
  <c r="L8757" i="7"/>
  <c r="L8758" i="7"/>
  <c r="L8759" i="7"/>
  <c r="L8760" i="7"/>
  <c r="L8761" i="7"/>
  <c r="L2" i="7"/>
  <c r="B2" i="8"/>
  <c r="G8019" i="7"/>
  <c r="H8019" i="7"/>
  <c r="I8019" i="7"/>
  <c r="J8019" i="7" s="1"/>
  <c r="K8019" i="7" s="1"/>
  <c r="G8020" i="7"/>
  <c r="H8020" i="7"/>
  <c r="I8020" i="7"/>
  <c r="J8020" i="7" s="1"/>
  <c r="K8020" i="7" s="1"/>
  <c r="G8021" i="7"/>
  <c r="H8021" i="7"/>
  <c r="I8021" i="7"/>
  <c r="J8021" i="7" s="1"/>
  <c r="K8021" i="7" s="1"/>
  <c r="G8022" i="7"/>
  <c r="H8022" i="7"/>
  <c r="I8022" i="7"/>
  <c r="J8022" i="7" s="1"/>
  <c r="K8022" i="7" s="1"/>
  <c r="G8023" i="7"/>
  <c r="H8023" i="7"/>
  <c r="I8023" i="7"/>
  <c r="J8023" i="7" s="1"/>
  <c r="K8023" i="7" s="1"/>
  <c r="G8024" i="7"/>
  <c r="H8024" i="7"/>
  <c r="I8024" i="7"/>
  <c r="J8024" i="7" s="1"/>
  <c r="K8024" i="7" s="1"/>
  <c r="G8025" i="7"/>
  <c r="H8025" i="7"/>
  <c r="I8025" i="7"/>
  <c r="J8025" i="7" s="1"/>
  <c r="K8025" i="7" s="1"/>
  <c r="G8026" i="7"/>
  <c r="H8026" i="7"/>
  <c r="I8026" i="7"/>
  <c r="J8026" i="7" s="1"/>
  <c r="K8026" i="7" s="1"/>
  <c r="G8027" i="7"/>
  <c r="H8027" i="7"/>
  <c r="I8027" i="7"/>
  <c r="J8027" i="7" s="1"/>
  <c r="K8027" i="7" s="1"/>
  <c r="G8028" i="7"/>
  <c r="H8028" i="7"/>
  <c r="I8028" i="7"/>
  <c r="J8028" i="7" s="1"/>
  <c r="K8028" i="7" s="1"/>
  <c r="G8029" i="7"/>
  <c r="H8029" i="7"/>
  <c r="I8029" i="7"/>
  <c r="J8029" i="7" s="1"/>
  <c r="K8029" i="7" s="1"/>
  <c r="G8030" i="7"/>
  <c r="H8030" i="7"/>
  <c r="I8030" i="7"/>
  <c r="J8030" i="7" s="1"/>
  <c r="K8030" i="7" s="1"/>
  <c r="G8031" i="7"/>
  <c r="H8031" i="7"/>
  <c r="I8031" i="7"/>
  <c r="J8031" i="7" s="1"/>
  <c r="K8031" i="7" s="1"/>
  <c r="G8032" i="7"/>
  <c r="H8032" i="7"/>
  <c r="I8032" i="7"/>
  <c r="J8032" i="7" s="1"/>
  <c r="K8032" i="7" s="1"/>
  <c r="G8033" i="7"/>
  <c r="H8033" i="7"/>
  <c r="I8033" i="7"/>
  <c r="J8033" i="7" s="1"/>
  <c r="K8033" i="7" s="1"/>
  <c r="G8034" i="7"/>
  <c r="H8034" i="7"/>
  <c r="I8034" i="7"/>
  <c r="J8034" i="7" s="1"/>
  <c r="K8034" i="7" s="1"/>
  <c r="G8035" i="7"/>
  <c r="H8035" i="7"/>
  <c r="I8035" i="7"/>
  <c r="J8035" i="7" s="1"/>
  <c r="K8035" i="7" s="1"/>
  <c r="G8036" i="7"/>
  <c r="H8036" i="7"/>
  <c r="I8036" i="7"/>
  <c r="J8036" i="7" s="1"/>
  <c r="K8036" i="7" s="1"/>
  <c r="G8037" i="7"/>
  <c r="H8037" i="7"/>
  <c r="I8037" i="7"/>
  <c r="J8037" i="7" s="1"/>
  <c r="K8037" i="7" s="1"/>
  <c r="G8038" i="7"/>
  <c r="H8038" i="7"/>
  <c r="I8038" i="7"/>
  <c r="J8038" i="7" s="1"/>
  <c r="K8038" i="7" s="1"/>
  <c r="G8039" i="7"/>
  <c r="H8039" i="7"/>
  <c r="I8039" i="7"/>
  <c r="J8039" i="7" s="1"/>
  <c r="K8039" i="7" s="1"/>
  <c r="G8040" i="7"/>
  <c r="H8040" i="7"/>
  <c r="I8040" i="7"/>
  <c r="J8040" i="7" s="1"/>
  <c r="K8040" i="7" s="1"/>
  <c r="G8041" i="7"/>
  <c r="H8041" i="7"/>
  <c r="I8041" i="7"/>
  <c r="J8041" i="7" s="1"/>
  <c r="K8041" i="7" s="1"/>
  <c r="G8042" i="7"/>
  <c r="H8042" i="7"/>
  <c r="I8042" i="7"/>
  <c r="J8042" i="7" s="1"/>
  <c r="K8042" i="7" s="1"/>
  <c r="G8043" i="7"/>
  <c r="H8043" i="7"/>
  <c r="I8043" i="7"/>
  <c r="J8043" i="7" s="1"/>
  <c r="K8043" i="7" s="1"/>
  <c r="G8044" i="7"/>
  <c r="H8044" i="7"/>
  <c r="I8044" i="7"/>
  <c r="J8044" i="7" s="1"/>
  <c r="K8044" i="7" s="1"/>
  <c r="G8045" i="7"/>
  <c r="H8045" i="7"/>
  <c r="I8045" i="7"/>
  <c r="J8045" i="7" s="1"/>
  <c r="K8045" i="7" s="1"/>
  <c r="G8046" i="7"/>
  <c r="H8046" i="7"/>
  <c r="I8046" i="7"/>
  <c r="J8046" i="7" s="1"/>
  <c r="K8046" i="7" s="1"/>
  <c r="G8047" i="7"/>
  <c r="H8047" i="7"/>
  <c r="I8047" i="7"/>
  <c r="J8047" i="7" s="1"/>
  <c r="K8047" i="7" s="1"/>
  <c r="G8048" i="7"/>
  <c r="H8048" i="7"/>
  <c r="I8048" i="7"/>
  <c r="J8048" i="7" s="1"/>
  <c r="K8048" i="7" s="1"/>
  <c r="G8049" i="7"/>
  <c r="H8049" i="7"/>
  <c r="I8049" i="7"/>
  <c r="J8049" i="7" s="1"/>
  <c r="K8049" i="7" s="1"/>
  <c r="G8050" i="7"/>
  <c r="H8050" i="7"/>
  <c r="I8050" i="7"/>
  <c r="J8050" i="7" s="1"/>
  <c r="K8050" i="7" s="1"/>
  <c r="G8051" i="7"/>
  <c r="H8051" i="7"/>
  <c r="I8051" i="7"/>
  <c r="J8051" i="7" s="1"/>
  <c r="K8051" i="7" s="1"/>
  <c r="G8052" i="7"/>
  <c r="H8052" i="7"/>
  <c r="I8052" i="7"/>
  <c r="J8052" i="7" s="1"/>
  <c r="K8052" i="7" s="1"/>
  <c r="G8053" i="7"/>
  <c r="H8053" i="7"/>
  <c r="I8053" i="7"/>
  <c r="J8053" i="7" s="1"/>
  <c r="K8053" i="7" s="1"/>
  <c r="G8054" i="7"/>
  <c r="H8054" i="7"/>
  <c r="I8054" i="7"/>
  <c r="J8054" i="7" s="1"/>
  <c r="K8054" i="7" s="1"/>
  <c r="G8055" i="7"/>
  <c r="H8055" i="7"/>
  <c r="I8055" i="7"/>
  <c r="J8055" i="7" s="1"/>
  <c r="K8055" i="7" s="1"/>
  <c r="G8056" i="7"/>
  <c r="H8056" i="7"/>
  <c r="I8056" i="7"/>
  <c r="J8056" i="7" s="1"/>
  <c r="K8056" i="7" s="1"/>
  <c r="G8057" i="7"/>
  <c r="H8057" i="7"/>
  <c r="I8057" i="7"/>
  <c r="J8057" i="7" s="1"/>
  <c r="K8057" i="7" s="1"/>
  <c r="G8058" i="7"/>
  <c r="H8058" i="7"/>
  <c r="I8058" i="7"/>
  <c r="J8058" i="7" s="1"/>
  <c r="K8058" i="7" s="1"/>
  <c r="G8059" i="7"/>
  <c r="H8059" i="7"/>
  <c r="I8059" i="7"/>
  <c r="J8059" i="7" s="1"/>
  <c r="K8059" i="7" s="1"/>
  <c r="G8060" i="7"/>
  <c r="H8060" i="7"/>
  <c r="I8060" i="7"/>
  <c r="J8060" i="7" s="1"/>
  <c r="K8060" i="7" s="1"/>
  <c r="G8061" i="7"/>
  <c r="H8061" i="7"/>
  <c r="I8061" i="7"/>
  <c r="J8061" i="7" s="1"/>
  <c r="K8061" i="7" s="1"/>
  <c r="G8062" i="7"/>
  <c r="H8062" i="7"/>
  <c r="I8062" i="7"/>
  <c r="J8062" i="7" s="1"/>
  <c r="K8062" i="7" s="1"/>
  <c r="G8063" i="7"/>
  <c r="H8063" i="7"/>
  <c r="I8063" i="7"/>
  <c r="J8063" i="7" s="1"/>
  <c r="K8063" i="7" s="1"/>
  <c r="G8064" i="7"/>
  <c r="H8064" i="7"/>
  <c r="I8064" i="7"/>
  <c r="J8064" i="7" s="1"/>
  <c r="K8064" i="7" s="1"/>
  <c r="G8065" i="7"/>
  <c r="H8065" i="7"/>
  <c r="I8065" i="7"/>
  <c r="J8065" i="7" s="1"/>
  <c r="K8065" i="7" s="1"/>
  <c r="G8066" i="7"/>
  <c r="H8066" i="7"/>
  <c r="I8066" i="7"/>
  <c r="G8067" i="7"/>
  <c r="H8067" i="7"/>
  <c r="I8067" i="7"/>
  <c r="G8068" i="7"/>
  <c r="H8068" i="7"/>
  <c r="I8068" i="7"/>
  <c r="G8069" i="7"/>
  <c r="H8069" i="7"/>
  <c r="I8069" i="7"/>
  <c r="G8070" i="7"/>
  <c r="H8070" i="7"/>
  <c r="I8070" i="7"/>
  <c r="G8071" i="7"/>
  <c r="H8071" i="7"/>
  <c r="I8071" i="7"/>
  <c r="G8072" i="7"/>
  <c r="H8072" i="7"/>
  <c r="I8072" i="7"/>
  <c r="G8073" i="7"/>
  <c r="H8073" i="7"/>
  <c r="I8073" i="7"/>
  <c r="G8074" i="7"/>
  <c r="H8074" i="7"/>
  <c r="I8074" i="7"/>
  <c r="G8075" i="7"/>
  <c r="H8075" i="7"/>
  <c r="I8075" i="7"/>
  <c r="G8076" i="7"/>
  <c r="H8076" i="7"/>
  <c r="I8076" i="7"/>
  <c r="G8077" i="7"/>
  <c r="H8077" i="7"/>
  <c r="I8077" i="7"/>
  <c r="G8078" i="7"/>
  <c r="H8078" i="7"/>
  <c r="I8078" i="7"/>
  <c r="G8079" i="7"/>
  <c r="H8079" i="7"/>
  <c r="I8079" i="7"/>
  <c r="G8080" i="7"/>
  <c r="H8080" i="7"/>
  <c r="I8080" i="7"/>
  <c r="G8081" i="7"/>
  <c r="H8081" i="7"/>
  <c r="I8081" i="7"/>
  <c r="G8082" i="7"/>
  <c r="H8082" i="7"/>
  <c r="I8082" i="7"/>
  <c r="G8083" i="7"/>
  <c r="H8083" i="7"/>
  <c r="I8083" i="7"/>
  <c r="G8084" i="7"/>
  <c r="H8084" i="7"/>
  <c r="I8084" i="7"/>
  <c r="G8085" i="7"/>
  <c r="H8085" i="7"/>
  <c r="I8085" i="7"/>
  <c r="G8086" i="7"/>
  <c r="H8086" i="7"/>
  <c r="I8086" i="7"/>
  <c r="G8087" i="7"/>
  <c r="H8087" i="7"/>
  <c r="I8087" i="7"/>
  <c r="G8088" i="7"/>
  <c r="H8088" i="7"/>
  <c r="I8088" i="7"/>
  <c r="G8089" i="7"/>
  <c r="H8089" i="7"/>
  <c r="I8089" i="7"/>
  <c r="G8090" i="7"/>
  <c r="H8090" i="7"/>
  <c r="I8090" i="7"/>
  <c r="G8091" i="7"/>
  <c r="H8091" i="7"/>
  <c r="I8091" i="7"/>
  <c r="G8092" i="7"/>
  <c r="H8092" i="7"/>
  <c r="I8092" i="7"/>
  <c r="G8093" i="7"/>
  <c r="H8093" i="7"/>
  <c r="I8093" i="7"/>
  <c r="G8094" i="7"/>
  <c r="H8094" i="7"/>
  <c r="I8094" i="7"/>
  <c r="G8095" i="7"/>
  <c r="H8095" i="7"/>
  <c r="I8095" i="7"/>
  <c r="G8096" i="7"/>
  <c r="H8096" i="7"/>
  <c r="I8096" i="7"/>
  <c r="G8097" i="7"/>
  <c r="H8097" i="7"/>
  <c r="I8097" i="7"/>
  <c r="G8098" i="7"/>
  <c r="H8098" i="7"/>
  <c r="I8098" i="7"/>
  <c r="G8099" i="7"/>
  <c r="H8099" i="7"/>
  <c r="I8099" i="7"/>
  <c r="G8100" i="7"/>
  <c r="H8100" i="7"/>
  <c r="I8100" i="7"/>
  <c r="G8101" i="7"/>
  <c r="H8101" i="7"/>
  <c r="I8101" i="7"/>
  <c r="G8102" i="7"/>
  <c r="H8102" i="7"/>
  <c r="I8102" i="7"/>
  <c r="G8103" i="7"/>
  <c r="H8103" i="7"/>
  <c r="I8103" i="7"/>
  <c r="G8104" i="7"/>
  <c r="H8104" i="7"/>
  <c r="I8104" i="7"/>
  <c r="G8105" i="7"/>
  <c r="H8105" i="7"/>
  <c r="I8105" i="7"/>
  <c r="G8106" i="7"/>
  <c r="H8106" i="7"/>
  <c r="I8106" i="7"/>
  <c r="G8107" i="7"/>
  <c r="H8107" i="7"/>
  <c r="I8107" i="7"/>
  <c r="G8108" i="7"/>
  <c r="H8108" i="7"/>
  <c r="I8108" i="7"/>
  <c r="G8109" i="7"/>
  <c r="H8109" i="7"/>
  <c r="I8109" i="7"/>
  <c r="G8110" i="7"/>
  <c r="H8110" i="7"/>
  <c r="I8110" i="7"/>
  <c r="G8111" i="7"/>
  <c r="H8111" i="7"/>
  <c r="I8111" i="7"/>
  <c r="G8112" i="7"/>
  <c r="H8112" i="7"/>
  <c r="I8112" i="7"/>
  <c r="G8113" i="7"/>
  <c r="H8113" i="7"/>
  <c r="I8113" i="7"/>
  <c r="G8114" i="7"/>
  <c r="H8114" i="7"/>
  <c r="I8114" i="7"/>
  <c r="G8115" i="7"/>
  <c r="H8115" i="7"/>
  <c r="I8115" i="7"/>
  <c r="G8116" i="7"/>
  <c r="H8116" i="7"/>
  <c r="I8116" i="7"/>
  <c r="G8117" i="7"/>
  <c r="H8117" i="7"/>
  <c r="I8117" i="7"/>
  <c r="G8118" i="7"/>
  <c r="H8118" i="7"/>
  <c r="I8118" i="7"/>
  <c r="G8119" i="7"/>
  <c r="H8119" i="7"/>
  <c r="I8119" i="7"/>
  <c r="G8120" i="7"/>
  <c r="H8120" i="7"/>
  <c r="I8120" i="7"/>
  <c r="G8121" i="7"/>
  <c r="H8121" i="7"/>
  <c r="I8121" i="7"/>
  <c r="G8122" i="7"/>
  <c r="H8122" i="7"/>
  <c r="I8122" i="7"/>
  <c r="G8123" i="7"/>
  <c r="H8123" i="7"/>
  <c r="I8123" i="7"/>
  <c r="G8124" i="7"/>
  <c r="H8124" i="7"/>
  <c r="I8124" i="7"/>
  <c r="G8125" i="7"/>
  <c r="H8125" i="7"/>
  <c r="I8125" i="7"/>
  <c r="G8126" i="7"/>
  <c r="H8126" i="7"/>
  <c r="I8126" i="7"/>
  <c r="G8127" i="7"/>
  <c r="H8127" i="7"/>
  <c r="I8127" i="7"/>
  <c r="G8128" i="7"/>
  <c r="H8128" i="7"/>
  <c r="I8128" i="7"/>
  <c r="G8129" i="7"/>
  <c r="H8129" i="7"/>
  <c r="I8129" i="7"/>
  <c r="G8130" i="7"/>
  <c r="H8130" i="7"/>
  <c r="I8130" i="7"/>
  <c r="G8131" i="7"/>
  <c r="H8131" i="7"/>
  <c r="I8131" i="7"/>
  <c r="G8132" i="7"/>
  <c r="H8132" i="7"/>
  <c r="I8132" i="7"/>
  <c r="G8133" i="7"/>
  <c r="H8133" i="7"/>
  <c r="I8133" i="7"/>
  <c r="G8134" i="7"/>
  <c r="H8134" i="7"/>
  <c r="I8134" i="7"/>
  <c r="G8135" i="7"/>
  <c r="H8135" i="7"/>
  <c r="I8135" i="7"/>
  <c r="G8136" i="7"/>
  <c r="H8136" i="7"/>
  <c r="I8136" i="7"/>
  <c r="G8137" i="7"/>
  <c r="H8137" i="7"/>
  <c r="I8137" i="7"/>
  <c r="G8138" i="7"/>
  <c r="H8138" i="7"/>
  <c r="I8138" i="7"/>
  <c r="G8139" i="7"/>
  <c r="H8139" i="7"/>
  <c r="I8139" i="7"/>
  <c r="G8140" i="7"/>
  <c r="H8140" i="7"/>
  <c r="I8140" i="7"/>
  <c r="G8141" i="7"/>
  <c r="H8141" i="7"/>
  <c r="I8141" i="7"/>
  <c r="G8142" i="7"/>
  <c r="H8142" i="7"/>
  <c r="I8142" i="7"/>
  <c r="G8143" i="7"/>
  <c r="H8143" i="7"/>
  <c r="I8143" i="7"/>
  <c r="G8144" i="7"/>
  <c r="H8144" i="7"/>
  <c r="I8144" i="7"/>
  <c r="G8145" i="7"/>
  <c r="H8145" i="7"/>
  <c r="I8145" i="7"/>
  <c r="G8146" i="7"/>
  <c r="H8146" i="7"/>
  <c r="I8146" i="7"/>
  <c r="G8147" i="7"/>
  <c r="H8147" i="7"/>
  <c r="I8147" i="7"/>
  <c r="G8148" i="7"/>
  <c r="H8148" i="7"/>
  <c r="I8148" i="7"/>
  <c r="G8149" i="7"/>
  <c r="H8149" i="7"/>
  <c r="I8149" i="7"/>
  <c r="G8150" i="7"/>
  <c r="H8150" i="7"/>
  <c r="I8150" i="7"/>
  <c r="G8151" i="7"/>
  <c r="H8151" i="7"/>
  <c r="I8151" i="7"/>
  <c r="G8152" i="7"/>
  <c r="H8152" i="7"/>
  <c r="I8152" i="7"/>
  <c r="G8153" i="7"/>
  <c r="H8153" i="7"/>
  <c r="I8153" i="7"/>
  <c r="G8154" i="7"/>
  <c r="H8154" i="7"/>
  <c r="I8154" i="7"/>
  <c r="G8155" i="7"/>
  <c r="H8155" i="7"/>
  <c r="I8155" i="7"/>
  <c r="G8156" i="7"/>
  <c r="H8156" i="7"/>
  <c r="I8156" i="7"/>
  <c r="G8157" i="7"/>
  <c r="H8157" i="7"/>
  <c r="I8157" i="7"/>
  <c r="G8158" i="7"/>
  <c r="H8158" i="7"/>
  <c r="I8158" i="7"/>
  <c r="G8159" i="7"/>
  <c r="H8159" i="7"/>
  <c r="I8159" i="7"/>
  <c r="G8160" i="7"/>
  <c r="H8160" i="7"/>
  <c r="I8160" i="7"/>
  <c r="G8161" i="7"/>
  <c r="H8161" i="7"/>
  <c r="I8161" i="7"/>
  <c r="G8162" i="7"/>
  <c r="H8162" i="7"/>
  <c r="I8162" i="7"/>
  <c r="G8163" i="7"/>
  <c r="H8163" i="7"/>
  <c r="I8163" i="7"/>
  <c r="G8164" i="7"/>
  <c r="H8164" i="7"/>
  <c r="I8164" i="7"/>
  <c r="G8165" i="7"/>
  <c r="H8165" i="7"/>
  <c r="I8165" i="7"/>
  <c r="G8166" i="7"/>
  <c r="H8166" i="7"/>
  <c r="I8166" i="7"/>
  <c r="G8167" i="7"/>
  <c r="H8167" i="7"/>
  <c r="I8167" i="7"/>
  <c r="G8168" i="7"/>
  <c r="H8168" i="7"/>
  <c r="I8168" i="7"/>
  <c r="G8169" i="7"/>
  <c r="H8169" i="7"/>
  <c r="I8169" i="7"/>
  <c r="G8170" i="7"/>
  <c r="H8170" i="7"/>
  <c r="I8170" i="7"/>
  <c r="G8171" i="7"/>
  <c r="H8171" i="7"/>
  <c r="I8171" i="7"/>
  <c r="G8172" i="7"/>
  <c r="H8172" i="7"/>
  <c r="I8172" i="7"/>
  <c r="G8173" i="7"/>
  <c r="H8173" i="7"/>
  <c r="I8173" i="7"/>
  <c r="G8174" i="7"/>
  <c r="H8174" i="7"/>
  <c r="I8174" i="7"/>
  <c r="G8175" i="7"/>
  <c r="H8175" i="7"/>
  <c r="I8175" i="7"/>
  <c r="G8176" i="7"/>
  <c r="H8176" i="7"/>
  <c r="I8176" i="7"/>
  <c r="G8177" i="7"/>
  <c r="H8177" i="7"/>
  <c r="I8177" i="7"/>
  <c r="G8178" i="7"/>
  <c r="H8178" i="7"/>
  <c r="I8178" i="7"/>
  <c r="G8179" i="7"/>
  <c r="H8179" i="7"/>
  <c r="I8179" i="7"/>
  <c r="G8180" i="7"/>
  <c r="H8180" i="7"/>
  <c r="I8180" i="7"/>
  <c r="G8181" i="7"/>
  <c r="H8181" i="7"/>
  <c r="I8181" i="7"/>
  <c r="G8182" i="7"/>
  <c r="H8182" i="7"/>
  <c r="I8182" i="7"/>
  <c r="G8183" i="7"/>
  <c r="H8183" i="7"/>
  <c r="I8183" i="7"/>
  <c r="G8184" i="7"/>
  <c r="H8184" i="7"/>
  <c r="I8184" i="7"/>
  <c r="G8185" i="7"/>
  <c r="H8185" i="7"/>
  <c r="I8185" i="7"/>
  <c r="G8186" i="7"/>
  <c r="H8186" i="7"/>
  <c r="I8186" i="7"/>
  <c r="J8186" i="7" s="1"/>
  <c r="K8186" i="7" s="1"/>
  <c r="G8187" i="7"/>
  <c r="H8187" i="7"/>
  <c r="I8187" i="7"/>
  <c r="J8187" i="7" s="1"/>
  <c r="K8187" i="7" s="1"/>
  <c r="G8188" i="7"/>
  <c r="H8188" i="7"/>
  <c r="I8188" i="7"/>
  <c r="J8188" i="7" s="1"/>
  <c r="K8188" i="7" s="1"/>
  <c r="G8189" i="7"/>
  <c r="H8189" i="7"/>
  <c r="I8189" i="7"/>
  <c r="J8189" i="7" s="1"/>
  <c r="K8189" i="7" s="1"/>
  <c r="G8190" i="7"/>
  <c r="H8190" i="7"/>
  <c r="I8190" i="7"/>
  <c r="J8190" i="7" s="1"/>
  <c r="K8190" i="7" s="1"/>
  <c r="G8191" i="7"/>
  <c r="H8191" i="7"/>
  <c r="I8191" i="7"/>
  <c r="J8191" i="7" s="1"/>
  <c r="K8191" i="7" s="1"/>
  <c r="G8192" i="7"/>
  <c r="H8192" i="7"/>
  <c r="I8192" i="7"/>
  <c r="J8192" i="7" s="1"/>
  <c r="K8192" i="7" s="1"/>
  <c r="G8193" i="7"/>
  <c r="H8193" i="7"/>
  <c r="I8193" i="7"/>
  <c r="J8193" i="7" s="1"/>
  <c r="K8193" i="7" s="1"/>
  <c r="G8194" i="7"/>
  <c r="H8194" i="7"/>
  <c r="I8194" i="7"/>
  <c r="J8194" i="7" s="1"/>
  <c r="K8194" i="7" s="1"/>
  <c r="G8195" i="7"/>
  <c r="H8195" i="7"/>
  <c r="I8195" i="7"/>
  <c r="J8195" i="7" s="1"/>
  <c r="K8195" i="7" s="1"/>
  <c r="G8196" i="7"/>
  <c r="H8196" i="7"/>
  <c r="I8196" i="7"/>
  <c r="J8196" i="7" s="1"/>
  <c r="K8196" i="7" s="1"/>
  <c r="G8197" i="7"/>
  <c r="H8197" i="7"/>
  <c r="I8197" i="7"/>
  <c r="J8197" i="7" s="1"/>
  <c r="K8197" i="7" s="1"/>
  <c r="G8198" i="7"/>
  <c r="H8198" i="7"/>
  <c r="I8198" i="7"/>
  <c r="J8198" i="7" s="1"/>
  <c r="K8198" i="7" s="1"/>
  <c r="G8199" i="7"/>
  <c r="H8199" i="7"/>
  <c r="I8199" i="7"/>
  <c r="J8199" i="7" s="1"/>
  <c r="K8199" i="7" s="1"/>
  <c r="G8200" i="7"/>
  <c r="H8200" i="7"/>
  <c r="I8200" i="7"/>
  <c r="J8200" i="7" s="1"/>
  <c r="K8200" i="7" s="1"/>
  <c r="G8201" i="7"/>
  <c r="H8201" i="7"/>
  <c r="I8201" i="7"/>
  <c r="J8201" i="7" s="1"/>
  <c r="K8201" i="7" s="1"/>
  <c r="G8202" i="7"/>
  <c r="H8202" i="7"/>
  <c r="I8202" i="7"/>
  <c r="J8202" i="7" s="1"/>
  <c r="K8202" i="7" s="1"/>
  <c r="G8203" i="7"/>
  <c r="H8203" i="7"/>
  <c r="I8203" i="7"/>
  <c r="J8203" i="7" s="1"/>
  <c r="K8203" i="7" s="1"/>
  <c r="G8204" i="7"/>
  <c r="H8204" i="7"/>
  <c r="I8204" i="7"/>
  <c r="J8204" i="7" s="1"/>
  <c r="K8204" i="7" s="1"/>
  <c r="G8205" i="7"/>
  <c r="H8205" i="7"/>
  <c r="I8205" i="7"/>
  <c r="J8205" i="7" s="1"/>
  <c r="K8205" i="7" s="1"/>
  <c r="G8206" i="7"/>
  <c r="H8206" i="7"/>
  <c r="I8206" i="7"/>
  <c r="J8206" i="7" s="1"/>
  <c r="K8206" i="7" s="1"/>
  <c r="G8207" i="7"/>
  <c r="H8207" i="7"/>
  <c r="I8207" i="7"/>
  <c r="J8207" i="7" s="1"/>
  <c r="K8207" i="7" s="1"/>
  <c r="G8208" i="7"/>
  <c r="H8208" i="7"/>
  <c r="I8208" i="7"/>
  <c r="J8208" i="7" s="1"/>
  <c r="K8208" i="7" s="1"/>
  <c r="G8209" i="7"/>
  <c r="H8209" i="7"/>
  <c r="I8209" i="7"/>
  <c r="J8209" i="7" s="1"/>
  <c r="K8209" i="7" s="1"/>
  <c r="G8210" i="7"/>
  <c r="H8210" i="7"/>
  <c r="I8210" i="7"/>
  <c r="J8210" i="7" s="1"/>
  <c r="K8210" i="7" s="1"/>
  <c r="G8211" i="7"/>
  <c r="H8211" i="7"/>
  <c r="I8211" i="7"/>
  <c r="J8211" i="7" s="1"/>
  <c r="K8211" i="7" s="1"/>
  <c r="G8212" i="7"/>
  <c r="H8212" i="7"/>
  <c r="I8212" i="7"/>
  <c r="J8212" i="7" s="1"/>
  <c r="K8212" i="7" s="1"/>
  <c r="G8213" i="7"/>
  <c r="H8213" i="7"/>
  <c r="I8213" i="7"/>
  <c r="J8213" i="7" s="1"/>
  <c r="K8213" i="7" s="1"/>
  <c r="G8214" i="7"/>
  <c r="H8214" i="7"/>
  <c r="I8214" i="7"/>
  <c r="J8214" i="7" s="1"/>
  <c r="K8214" i="7" s="1"/>
  <c r="G8215" i="7"/>
  <c r="H8215" i="7"/>
  <c r="I8215" i="7"/>
  <c r="J8215" i="7" s="1"/>
  <c r="K8215" i="7" s="1"/>
  <c r="G8216" i="7"/>
  <c r="H8216" i="7"/>
  <c r="I8216" i="7"/>
  <c r="J8216" i="7" s="1"/>
  <c r="K8216" i="7" s="1"/>
  <c r="G8217" i="7"/>
  <c r="H8217" i="7"/>
  <c r="I8217" i="7"/>
  <c r="J8217" i="7" s="1"/>
  <c r="K8217" i="7" s="1"/>
  <c r="G8218" i="7"/>
  <c r="H8218" i="7"/>
  <c r="I8218" i="7"/>
  <c r="J8218" i="7" s="1"/>
  <c r="K8218" i="7" s="1"/>
  <c r="G8219" i="7"/>
  <c r="H8219" i="7"/>
  <c r="I8219" i="7"/>
  <c r="J8219" i="7" s="1"/>
  <c r="K8219" i="7" s="1"/>
  <c r="G8220" i="7"/>
  <c r="H8220" i="7"/>
  <c r="I8220" i="7"/>
  <c r="J8220" i="7" s="1"/>
  <c r="K8220" i="7" s="1"/>
  <c r="G8221" i="7"/>
  <c r="H8221" i="7"/>
  <c r="I8221" i="7"/>
  <c r="J8221" i="7" s="1"/>
  <c r="K8221" i="7" s="1"/>
  <c r="G8222" i="7"/>
  <c r="H8222" i="7"/>
  <c r="I8222" i="7"/>
  <c r="J8222" i="7" s="1"/>
  <c r="K8222" i="7" s="1"/>
  <c r="G8223" i="7"/>
  <c r="H8223" i="7"/>
  <c r="I8223" i="7"/>
  <c r="J8223" i="7" s="1"/>
  <c r="K8223" i="7" s="1"/>
  <c r="G8224" i="7"/>
  <c r="H8224" i="7"/>
  <c r="I8224" i="7"/>
  <c r="J8224" i="7" s="1"/>
  <c r="K8224" i="7" s="1"/>
  <c r="G8225" i="7"/>
  <c r="H8225" i="7"/>
  <c r="I8225" i="7"/>
  <c r="J8225" i="7" s="1"/>
  <c r="K8225" i="7" s="1"/>
  <c r="G8226" i="7"/>
  <c r="H8226" i="7"/>
  <c r="I8226" i="7"/>
  <c r="J8226" i="7" s="1"/>
  <c r="K8226" i="7" s="1"/>
  <c r="G8227" i="7"/>
  <c r="H8227" i="7"/>
  <c r="I8227" i="7"/>
  <c r="J8227" i="7" s="1"/>
  <c r="K8227" i="7" s="1"/>
  <c r="G8228" i="7"/>
  <c r="H8228" i="7"/>
  <c r="I8228" i="7"/>
  <c r="J8228" i="7" s="1"/>
  <c r="K8228" i="7" s="1"/>
  <c r="G8229" i="7"/>
  <c r="H8229" i="7"/>
  <c r="I8229" i="7"/>
  <c r="J8229" i="7" s="1"/>
  <c r="K8229" i="7" s="1"/>
  <c r="G8230" i="7"/>
  <c r="H8230" i="7"/>
  <c r="I8230" i="7"/>
  <c r="J8230" i="7" s="1"/>
  <c r="K8230" i="7" s="1"/>
  <c r="G8231" i="7"/>
  <c r="H8231" i="7"/>
  <c r="I8231" i="7"/>
  <c r="J8231" i="7" s="1"/>
  <c r="K8231" i="7" s="1"/>
  <c r="G8232" i="7"/>
  <c r="H8232" i="7"/>
  <c r="I8232" i="7"/>
  <c r="J8232" i="7" s="1"/>
  <c r="K8232" i="7" s="1"/>
  <c r="G8233" i="7"/>
  <c r="H8233" i="7"/>
  <c r="I8233" i="7"/>
  <c r="J8233" i="7" s="1"/>
  <c r="K8233" i="7" s="1"/>
  <c r="G8234" i="7"/>
  <c r="H8234" i="7"/>
  <c r="I8234" i="7"/>
  <c r="G8235" i="7"/>
  <c r="H8235" i="7"/>
  <c r="I8235" i="7"/>
  <c r="G8236" i="7"/>
  <c r="H8236" i="7"/>
  <c r="I8236" i="7"/>
  <c r="G8237" i="7"/>
  <c r="H8237" i="7"/>
  <c r="I8237" i="7"/>
  <c r="G8238" i="7"/>
  <c r="H8238" i="7"/>
  <c r="I8238" i="7"/>
  <c r="G8239" i="7"/>
  <c r="H8239" i="7"/>
  <c r="I8239" i="7"/>
  <c r="G8240" i="7"/>
  <c r="H8240" i="7"/>
  <c r="I8240" i="7"/>
  <c r="G8241" i="7"/>
  <c r="H8241" i="7"/>
  <c r="I8241" i="7"/>
  <c r="G8242" i="7"/>
  <c r="H8242" i="7"/>
  <c r="I8242" i="7"/>
  <c r="G8243" i="7"/>
  <c r="H8243" i="7"/>
  <c r="I8243" i="7"/>
  <c r="G8244" i="7"/>
  <c r="H8244" i="7"/>
  <c r="I8244" i="7"/>
  <c r="G8245" i="7"/>
  <c r="H8245" i="7"/>
  <c r="I8245" i="7"/>
  <c r="G8246" i="7"/>
  <c r="H8246" i="7"/>
  <c r="I8246" i="7"/>
  <c r="G8247" i="7"/>
  <c r="H8247" i="7"/>
  <c r="I8247" i="7"/>
  <c r="G8248" i="7"/>
  <c r="H8248" i="7"/>
  <c r="I8248" i="7"/>
  <c r="G8249" i="7"/>
  <c r="H8249" i="7"/>
  <c r="I8249" i="7"/>
  <c r="G8250" i="7"/>
  <c r="H8250" i="7"/>
  <c r="I8250" i="7"/>
  <c r="G8251" i="7"/>
  <c r="H8251" i="7"/>
  <c r="I8251" i="7"/>
  <c r="G8252" i="7"/>
  <c r="H8252" i="7"/>
  <c r="I8252" i="7"/>
  <c r="G8253" i="7"/>
  <c r="H8253" i="7"/>
  <c r="I8253" i="7"/>
  <c r="G8254" i="7"/>
  <c r="H8254" i="7"/>
  <c r="I8254" i="7"/>
  <c r="G8255" i="7"/>
  <c r="H8255" i="7"/>
  <c r="I8255" i="7"/>
  <c r="G8256" i="7"/>
  <c r="H8256" i="7"/>
  <c r="I8256" i="7"/>
  <c r="G8257" i="7"/>
  <c r="H8257" i="7"/>
  <c r="I8257" i="7"/>
  <c r="G8258" i="7"/>
  <c r="H8258" i="7"/>
  <c r="I8258" i="7"/>
  <c r="G8259" i="7"/>
  <c r="H8259" i="7"/>
  <c r="I8259" i="7"/>
  <c r="G8260" i="7"/>
  <c r="H8260" i="7"/>
  <c r="I8260" i="7"/>
  <c r="G8261" i="7"/>
  <c r="H8261" i="7"/>
  <c r="I8261" i="7"/>
  <c r="G8262" i="7"/>
  <c r="H8262" i="7"/>
  <c r="I8262" i="7"/>
  <c r="G8263" i="7"/>
  <c r="H8263" i="7"/>
  <c r="I8263" i="7"/>
  <c r="G8264" i="7"/>
  <c r="H8264" i="7"/>
  <c r="I8264" i="7"/>
  <c r="G8265" i="7"/>
  <c r="H8265" i="7"/>
  <c r="I8265" i="7"/>
  <c r="G8266" i="7"/>
  <c r="H8266" i="7"/>
  <c r="I8266" i="7"/>
  <c r="G8267" i="7"/>
  <c r="H8267" i="7"/>
  <c r="I8267" i="7"/>
  <c r="G8268" i="7"/>
  <c r="H8268" i="7"/>
  <c r="I8268" i="7"/>
  <c r="G8269" i="7"/>
  <c r="H8269" i="7"/>
  <c r="I8269" i="7"/>
  <c r="G8270" i="7"/>
  <c r="H8270" i="7"/>
  <c r="I8270" i="7"/>
  <c r="G8271" i="7"/>
  <c r="H8271" i="7"/>
  <c r="I8271" i="7"/>
  <c r="G8272" i="7"/>
  <c r="H8272" i="7"/>
  <c r="I8272" i="7"/>
  <c r="G8273" i="7"/>
  <c r="H8273" i="7"/>
  <c r="I8273" i="7"/>
  <c r="G8274" i="7"/>
  <c r="H8274" i="7"/>
  <c r="I8274" i="7"/>
  <c r="G8275" i="7"/>
  <c r="H8275" i="7"/>
  <c r="I8275" i="7"/>
  <c r="G8276" i="7"/>
  <c r="H8276" i="7"/>
  <c r="I8276" i="7"/>
  <c r="G8277" i="7"/>
  <c r="H8277" i="7"/>
  <c r="I8277" i="7"/>
  <c r="G8278" i="7"/>
  <c r="H8278" i="7"/>
  <c r="I8278" i="7"/>
  <c r="G8279" i="7"/>
  <c r="H8279" i="7"/>
  <c r="I8279" i="7"/>
  <c r="G8280" i="7"/>
  <c r="H8280" i="7"/>
  <c r="I8280" i="7"/>
  <c r="G8281" i="7"/>
  <c r="H8281" i="7"/>
  <c r="I8281" i="7"/>
  <c r="G8282" i="7"/>
  <c r="H8282" i="7"/>
  <c r="I8282" i="7"/>
  <c r="G8283" i="7"/>
  <c r="H8283" i="7"/>
  <c r="I8283" i="7"/>
  <c r="G8284" i="7"/>
  <c r="H8284" i="7"/>
  <c r="I8284" i="7"/>
  <c r="G8285" i="7"/>
  <c r="H8285" i="7"/>
  <c r="I8285" i="7"/>
  <c r="G8286" i="7"/>
  <c r="H8286" i="7"/>
  <c r="I8286" i="7"/>
  <c r="G8287" i="7"/>
  <c r="H8287" i="7"/>
  <c r="I8287" i="7"/>
  <c r="G8288" i="7"/>
  <c r="H8288" i="7"/>
  <c r="I8288" i="7"/>
  <c r="G8289" i="7"/>
  <c r="H8289" i="7"/>
  <c r="I8289" i="7"/>
  <c r="G8290" i="7"/>
  <c r="H8290" i="7"/>
  <c r="I8290" i="7"/>
  <c r="G8291" i="7"/>
  <c r="H8291" i="7"/>
  <c r="I8291" i="7"/>
  <c r="G8292" i="7"/>
  <c r="H8292" i="7"/>
  <c r="I8292" i="7"/>
  <c r="G8293" i="7"/>
  <c r="H8293" i="7"/>
  <c r="I8293" i="7"/>
  <c r="G8294" i="7"/>
  <c r="H8294" i="7"/>
  <c r="I8294" i="7"/>
  <c r="G8295" i="7"/>
  <c r="H8295" i="7"/>
  <c r="I8295" i="7"/>
  <c r="G8296" i="7"/>
  <c r="H8296" i="7"/>
  <c r="I8296" i="7"/>
  <c r="G8297" i="7"/>
  <c r="H8297" i="7"/>
  <c r="I8297" i="7"/>
  <c r="G8298" i="7"/>
  <c r="H8298" i="7"/>
  <c r="I8298" i="7"/>
  <c r="G8299" i="7"/>
  <c r="H8299" i="7"/>
  <c r="I8299" i="7"/>
  <c r="G8300" i="7"/>
  <c r="H8300" i="7"/>
  <c r="I8300" i="7"/>
  <c r="G8301" i="7"/>
  <c r="H8301" i="7"/>
  <c r="I8301" i="7"/>
  <c r="G8302" i="7"/>
  <c r="H8302" i="7"/>
  <c r="I8302" i="7"/>
  <c r="G8303" i="7"/>
  <c r="H8303" i="7"/>
  <c r="I8303" i="7"/>
  <c r="G8304" i="7"/>
  <c r="H8304" i="7"/>
  <c r="I8304" i="7"/>
  <c r="G8305" i="7"/>
  <c r="H8305" i="7"/>
  <c r="I8305" i="7"/>
  <c r="G8306" i="7"/>
  <c r="H8306" i="7"/>
  <c r="I8306" i="7"/>
  <c r="G8307" i="7"/>
  <c r="H8307" i="7"/>
  <c r="I8307" i="7"/>
  <c r="G8308" i="7"/>
  <c r="H8308" i="7"/>
  <c r="I8308" i="7"/>
  <c r="G8309" i="7"/>
  <c r="H8309" i="7"/>
  <c r="I8309" i="7"/>
  <c r="G8310" i="7"/>
  <c r="H8310" i="7"/>
  <c r="I8310" i="7"/>
  <c r="G8311" i="7"/>
  <c r="H8311" i="7"/>
  <c r="I8311" i="7"/>
  <c r="G8312" i="7"/>
  <c r="H8312" i="7"/>
  <c r="I8312" i="7"/>
  <c r="G8313" i="7"/>
  <c r="H8313" i="7"/>
  <c r="I8313" i="7"/>
  <c r="G8314" i="7"/>
  <c r="H8314" i="7"/>
  <c r="I8314" i="7"/>
  <c r="G8315" i="7"/>
  <c r="H8315" i="7"/>
  <c r="I8315" i="7"/>
  <c r="G8316" i="7"/>
  <c r="H8316" i="7"/>
  <c r="I8316" i="7"/>
  <c r="G8317" i="7"/>
  <c r="H8317" i="7"/>
  <c r="I8317" i="7"/>
  <c r="G8318" i="7"/>
  <c r="H8318" i="7"/>
  <c r="I8318" i="7"/>
  <c r="G8319" i="7"/>
  <c r="H8319" i="7"/>
  <c r="I8319" i="7"/>
  <c r="G8320" i="7"/>
  <c r="H8320" i="7"/>
  <c r="I8320" i="7"/>
  <c r="G8321" i="7"/>
  <c r="H8321" i="7"/>
  <c r="I8321" i="7"/>
  <c r="G8322" i="7"/>
  <c r="H8322" i="7"/>
  <c r="I8322" i="7"/>
  <c r="G8323" i="7"/>
  <c r="H8323" i="7"/>
  <c r="I8323" i="7"/>
  <c r="G8324" i="7"/>
  <c r="H8324" i="7"/>
  <c r="I8324" i="7"/>
  <c r="G8325" i="7"/>
  <c r="H8325" i="7"/>
  <c r="I8325" i="7"/>
  <c r="G8326" i="7"/>
  <c r="H8326" i="7"/>
  <c r="I8326" i="7"/>
  <c r="G8327" i="7"/>
  <c r="H8327" i="7"/>
  <c r="I8327" i="7"/>
  <c r="G8328" i="7"/>
  <c r="H8328" i="7"/>
  <c r="I8328" i="7"/>
  <c r="G8329" i="7"/>
  <c r="H8329" i="7"/>
  <c r="I8329" i="7"/>
  <c r="G8330" i="7"/>
  <c r="H8330" i="7"/>
  <c r="I8330" i="7"/>
  <c r="G8331" i="7"/>
  <c r="H8331" i="7"/>
  <c r="I8331" i="7"/>
  <c r="G8332" i="7"/>
  <c r="H8332" i="7"/>
  <c r="I8332" i="7"/>
  <c r="G8333" i="7"/>
  <c r="H8333" i="7"/>
  <c r="I8333" i="7"/>
  <c r="G8334" i="7"/>
  <c r="H8334" i="7"/>
  <c r="I8334" i="7"/>
  <c r="G8335" i="7"/>
  <c r="H8335" i="7"/>
  <c r="I8335" i="7"/>
  <c r="G8336" i="7"/>
  <c r="H8336" i="7"/>
  <c r="I8336" i="7"/>
  <c r="G8337" i="7"/>
  <c r="H8337" i="7"/>
  <c r="I8337" i="7"/>
  <c r="G8338" i="7"/>
  <c r="H8338" i="7"/>
  <c r="I8338" i="7"/>
  <c r="G8339" i="7"/>
  <c r="H8339" i="7"/>
  <c r="I8339" i="7"/>
  <c r="G8340" i="7"/>
  <c r="H8340" i="7"/>
  <c r="I8340" i="7"/>
  <c r="G8341" i="7"/>
  <c r="H8341" i="7"/>
  <c r="I8341" i="7"/>
  <c r="G8342" i="7"/>
  <c r="H8342" i="7"/>
  <c r="I8342" i="7"/>
  <c r="G8343" i="7"/>
  <c r="H8343" i="7"/>
  <c r="I8343" i="7"/>
  <c r="G8344" i="7"/>
  <c r="H8344" i="7"/>
  <c r="I8344" i="7"/>
  <c r="G8345" i="7"/>
  <c r="H8345" i="7"/>
  <c r="I8345" i="7"/>
  <c r="G8346" i="7"/>
  <c r="H8346" i="7"/>
  <c r="I8346" i="7"/>
  <c r="G8347" i="7"/>
  <c r="H8347" i="7"/>
  <c r="I8347" i="7"/>
  <c r="G8348" i="7"/>
  <c r="H8348" i="7"/>
  <c r="I8348" i="7"/>
  <c r="G8349" i="7"/>
  <c r="H8349" i="7"/>
  <c r="I8349" i="7"/>
  <c r="G8350" i="7"/>
  <c r="H8350" i="7"/>
  <c r="I8350" i="7"/>
  <c r="G8351" i="7"/>
  <c r="H8351" i="7"/>
  <c r="I8351" i="7"/>
  <c r="G8352" i="7"/>
  <c r="H8352" i="7"/>
  <c r="I8352" i="7"/>
  <c r="G8353" i="7"/>
  <c r="H8353" i="7"/>
  <c r="I8353" i="7"/>
  <c r="G8354" i="7"/>
  <c r="H8354" i="7"/>
  <c r="I8354" i="7"/>
  <c r="J8354" i="7" s="1"/>
  <c r="K8354" i="7" s="1"/>
  <c r="G8355" i="7"/>
  <c r="H8355" i="7"/>
  <c r="I8355" i="7"/>
  <c r="J8355" i="7" s="1"/>
  <c r="K8355" i="7" s="1"/>
  <c r="G8356" i="7"/>
  <c r="H8356" i="7"/>
  <c r="I8356" i="7"/>
  <c r="J8356" i="7" s="1"/>
  <c r="K8356" i="7" s="1"/>
  <c r="G8357" i="7"/>
  <c r="H8357" i="7"/>
  <c r="I8357" i="7"/>
  <c r="J8357" i="7" s="1"/>
  <c r="K8357" i="7" s="1"/>
  <c r="G8358" i="7"/>
  <c r="H8358" i="7"/>
  <c r="I8358" i="7"/>
  <c r="J8358" i="7" s="1"/>
  <c r="K8358" i="7" s="1"/>
  <c r="G8359" i="7"/>
  <c r="H8359" i="7"/>
  <c r="I8359" i="7"/>
  <c r="J8359" i="7" s="1"/>
  <c r="K8359" i="7" s="1"/>
  <c r="G8360" i="7"/>
  <c r="H8360" i="7"/>
  <c r="I8360" i="7"/>
  <c r="J8360" i="7" s="1"/>
  <c r="K8360" i="7" s="1"/>
  <c r="G8361" i="7"/>
  <c r="H8361" i="7"/>
  <c r="I8361" i="7"/>
  <c r="J8361" i="7" s="1"/>
  <c r="K8361" i="7" s="1"/>
  <c r="G8362" i="7"/>
  <c r="H8362" i="7"/>
  <c r="I8362" i="7"/>
  <c r="J8362" i="7" s="1"/>
  <c r="K8362" i="7" s="1"/>
  <c r="G8363" i="7"/>
  <c r="H8363" i="7"/>
  <c r="I8363" i="7"/>
  <c r="J8363" i="7" s="1"/>
  <c r="K8363" i="7" s="1"/>
  <c r="G8364" i="7"/>
  <c r="H8364" i="7"/>
  <c r="I8364" i="7"/>
  <c r="J8364" i="7" s="1"/>
  <c r="K8364" i="7" s="1"/>
  <c r="G8365" i="7"/>
  <c r="H8365" i="7"/>
  <c r="I8365" i="7"/>
  <c r="J8365" i="7" s="1"/>
  <c r="K8365" i="7" s="1"/>
  <c r="G8366" i="7"/>
  <c r="H8366" i="7"/>
  <c r="I8366" i="7"/>
  <c r="J8366" i="7" s="1"/>
  <c r="K8366" i="7" s="1"/>
  <c r="G8367" i="7"/>
  <c r="H8367" i="7"/>
  <c r="I8367" i="7"/>
  <c r="J8367" i="7" s="1"/>
  <c r="K8367" i="7" s="1"/>
  <c r="G8368" i="7"/>
  <c r="H8368" i="7"/>
  <c r="I8368" i="7"/>
  <c r="J8368" i="7" s="1"/>
  <c r="K8368" i="7" s="1"/>
  <c r="G8369" i="7"/>
  <c r="H8369" i="7"/>
  <c r="I8369" i="7"/>
  <c r="J8369" i="7" s="1"/>
  <c r="K8369" i="7" s="1"/>
  <c r="G8370" i="7"/>
  <c r="H8370" i="7"/>
  <c r="I8370" i="7"/>
  <c r="J8370" i="7" s="1"/>
  <c r="K8370" i="7" s="1"/>
  <c r="G8371" i="7"/>
  <c r="H8371" i="7"/>
  <c r="I8371" i="7"/>
  <c r="J8371" i="7" s="1"/>
  <c r="K8371" i="7" s="1"/>
  <c r="G8372" i="7"/>
  <c r="H8372" i="7"/>
  <c r="I8372" i="7"/>
  <c r="J8372" i="7" s="1"/>
  <c r="K8372" i="7" s="1"/>
  <c r="G8373" i="7"/>
  <c r="H8373" i="7"/>
  <c r="I8373" i="7"/>
  <c r="J8373" i="7" s="1"/>
  <c r="K8373" i="7" s="1"/>
  <c r="G8374" i="7"/>
  <c r="H8374" i="7"/>
  <c r="I8374" i="7"/>
  <c r="J8374" i="7" s="1"/>
  <c r="K8374" i="7" s="1"/>
  <c r="G8375" i="7"/>
  <c r="H8375" i="7"/>
  <c r="I8375" i="7"/>
  <c r="J8375" i="7" s="1"/>
  <c r="K8375" i="7" s="1"/>
  <c r="G8376" i="7"/>
  <c r="H8376" i="7"/>
  <c r="I8376" i="7"/>
  <c r="J8376" i="7" s="1"/>
  <c r="K8376" i="7" s="1"/>
  <c r="G8377" i="7"/>
  <c r="H8377" i="7"/>
  <c r="I8377" i="7"/>
  <c r="J8377" i="7" s="1"/>
  <c r="K8377" i="7" s="1"/>
  <c r="G8378" i="7"/>
  <c r="H8378" i="7"/>
  <c r="I8378" i="7"/>
  <c r="J8378" i="7" s="1"/>
  <c r="K8378" i="7" s="1"/>
  <c r="G8379" i="7"/>
  <c r="H8379" i="7"/>
  <c r="I8379" i="7"/>
  <c r="J8379" i="7" s="1"/>
  <c r="K8379" i="7" s="1"/>
  <c r="G8380" i="7"/>
  <c r="H8380" i="7"/>
  <c r="I8380" i="7"/>
  <c r="J8380" i="7" s="1"/>
  <c r="K8380" i="7" s="1"/>
  <c r="G8381" i="7"/>
  <c r="H8381" i="7"/>
  <c r="I8381" i="7"/>
  <c r="J8381" i="7" s="1"/>
  <c r="K8381" i="7" s="1"/>
  <c r="G8382" i="7"/>
  <c r="H8382" i="7"/>
  <c r="I8382" i="7"/>
  <c r="J8382" i="7" s="1"/>
  <c r="K8382" i="7" s="1"/>
  <c r="G8383" i="7"/>
  <c r="H8383" i="7"/>
  <c r="I8383" i="7"/>
  <c r="J8383" i="7" s="1"/>
  <c r="K8383" i="7" s="1"/>
  <c r="G8384" i="7"/>
  <c r="H8384" i="7"/>
  <c r="I8384" i="7"/>
  <c r="J8384" i="7" s="1"/>
  <c r="K8384" i="7" s="1"/>
  <c r="G8385" i="7"/>
  <c r="H8385" i="7"/>
  <c r="I8385" i="7"/>
  <c r="J8385" i="7" s="1"/>
  <c r="K8385" i="7" s="1"/>
  <c r="G8386" i="7"/>
  <c r="H8386" i="7"/>
  <c r="I8386" i="7"/>
  <c r="J8386" i="7" s="1"/>
  <c r="K8386" i="7" s="1"/>
  <c r="G8387" i="7"/>
  <c r="H8387" i="7"/>
  <c r="I8387" i="7"/>
  <c r="J8387" i="7" s="1"/>
  <c r="K8387" i="7" s="1"/>
  <c r="G8388" i="7"/>
  <c r="H8388" i="7"/>
  <c r="I8388" i="7"/>
  <c r="J8388" i="7" s="1"/>
  <c r="K8388" i="7" s="1"/>
  <c r="G8389" i="7"/>
  <c r="H8389" i="7"/>
  <c r="I8389" i="7"/>
  <c r="J8389" i="7" s="1"/>
  <c r="K8389" i="7" s="1"/>
  <c r="G8390" i="7"/>
  <c r="H8390" i="7"/>
  <c r="I8390" i="7"/>
  <c r="J8390" i="7" s="1"/>
  <c r="K8390" i="7" s="1"/>
  <c r="G8391" i="7"/>
  <c r="H8391" i="7"/>
  <c r="I8391" i="7"/>
  <c r="J8391" i="7" s="1"/>
  <c r="K8391" i="7" s="1"/>
  <c r="G8392" i="7"/>
  <c r="H8392" i="7"/>
  <c r="I8392" i="7"/>
  <c r="J8392" i="7" s="1"/>
  <c r="K8392" i="7" s="1"/>
  <c r="G8393" i="7"/>
  <c r="H8393" i="7"/>
  <c r="I8393" i="7"/>
  <c r="J8393" i="7" s="1"/>
  <c r="K8393" i="7" s="1"/>
  <c r="G8394" i="7"/>
  <c r="H8394" i="7"/>
  <c r="I8394" i="7"/>
  <c r="J8394" i="7" s="1"/>
  <c r="K8394" i="7" s="1"/>
  <c r="G8395" i="7"/>
  <c r="H8395" i="7"/>
  <c r="I8395" i="7"/>
  <c r="J8395" i="7" s="1"/>
  <c r="K8395" i="7" s="1"/>
  <c r="G8396" i="7"/>
  <c r="H8396" i="7"/>
  <c r="I8396" i="7"/>
  <c r="J8396" i="7" s="1"/>
  <c r="K8396" i="7" s="1"/>
  <c r="G8397" i="7"/>
  <c r="H8397" i="7"/>
  <c r="I8397" i="7"/>
  <c r="J8397" i="7" s="1"/>
  <c r="K8397" i="7" s="1"/>
  <c r="G8398" i="7"/>
  <c r="H8398" i="7"/>
  <c r="I8398" i="7"/>
  <c r="J8398" i="7" s="1"/>
  <c r="K8398" i="7" s="1"/>
  <c r="G8399" i="7"/>
  <c r="H8399" i="7"/>
  <c r="I8399" i="7"/>
  <c r="J8399" i="7" s="1"/>
  <c r="K8399" i="7" s="1"/>
  <c r="G8400" i="7"/>
  <c r="H8400" i="7"/>
  <c r="I8400" i="7"/>
  <c r="J8400" i="7" s="1"/>
  <c r="K8400" i="7" s="1"/>
  <c r="G8401" i="7"/>
  <c r="H8401" i="7"/>
  <c r="I8401" i="7"/>
  <c r="J8401" i="7" s="1"/>
  <c r="K8401" i="7" s="1"/>
  <c r="G8402" i="7"/>
  <c r="H8402" i="7"/>
  <c r="I8402" i="7"/>
  <c r="G8403" i="7"/>
  <c r="H8403" i="7"/>
  <c r="I8403" i="7"/>
  <c r="G8404" i="7"/>
  <c r="H8404" i="7"/>
  <c r="I8404" i="7"/>
  <c r="G8405" i="7"/>
  <c r="H8405" i="7"/>
  <c r="I8405" i="7"/>
  <c r="G8406" i="7"/>
  <c r="H8406" i="7"/>
  <c r="I8406" i="7"/>
  <c r="G8407" i="7"/>
  <c r="H8407" i="7"/>
  <c r="I8407" i="7"/>
  <c r="G8408" i="7"/>
  <c r="H8408" i="7"/>
  <c r="I8408" i="7"/>
  <c r="G8409" i="7"/>
  <c r="H8409" i="7"/>
  <c r="I8409" i="7"/>
  <c r="G8410" i="7"/>
  <c r="H8410" i="7"/>
  <c r="I8410" i="7"/>
  <c r="G8411" i="7"/>
  <c r="H8411" i="7"/>
  <c r="I8411" i="7"/>
  <c r="G8412" i="7"/>
  <c r="H8412" i="7"/>
  <c r="I8412" i="7"/>
  <c r="G8413" i="7"/>
  <c r="H8413" i="7"/>
  <c r="I8413" i="7"/>
  <c r="G8414" i="7"/>
  <c r="H8414" i="7"/>
  <c r="I8414" i="7"/>
  <c r="G8415" i="7"/>
  <c r="H8415" i="7"/>
  <c r="I8415" i="7"/>
  <c r="G8416" i="7"/>
  <c r="H8416" i="7"/>
  <c r="I8416" i="7"/>
  <c r="G8417" i="7"/>
  <c r="H8417" i="7"/>
  <c r="I8417" i="7"/>
  <c r="G8418" i="7"/>
  <c r="H8418" i="7"/>
  <c r="I8418" i="7"/>
  <c r="G8419" i="7"/>
  <c r="H8419" i="7"/>
  <c r="I8419" i="7"/>
  <c r="G8420" i="7"/>
  <c r="H8420" i="7"/>
  <c r="I8420" i="7"/>
  <c r="G8421" i="7"/>
  <c r="H8421" i="7"/>
  <c r="I8421" i="7"/>
  <c r="G8422" i="7"/>
  <c r="H8422" i="7"/>
  <c r="I8422" i="7"/>
  <c r="G8423" i="7"/>
  <c r="H8423" i="7"/>
  <c r="I8423" i="7"/>
  <c r="G8424" i="7"/>
  <c r="H8424" i="7"/>
  <c r="I8424" i="7"/>
  <c r="G8425" i="7"/>
  <c r="H8425" i="7"/>
  <c r="I8425" i="7"/>
  <c r="G8426" i="7"/>
  <c r="H8426" i="7"/>
  <c r="I8426" i="7"/>
  <c r="G8427" i="7"/>
  <c r="H8427" i="7"/>
  <c r="I8427" i="7"/>
  <c r="G8428" i="7"/>
  <c r="H8428" i="7"/>
  <c r="I8428" i="7"/>
  <c r="G8429" i="7"/>
  <c r="H8429" i="7"/>
  <c r="I8429" i="7"/>
  <c r="G8430" i="7"/>
  <c r="H8430" i="7"/>
  <c r="I8430" i="7"/>
  <c r="G8431" i="7"/>
  <c r="H8431" i="7"/>
  <c r="I8431" i="7"/>
  <c r="G8432" i="7"/>
  <c r="H8432" i="7"/>
  <c r="I8432" i="7"/>
  <c r="G8433" i="7"/>
  <c r="H8433" i="7"/>
  <c r="I8433" i="7"/>
  <c r="G8434" i="7"/>
  <c r="H8434" i="7"/>
  <c r="I8434" i="7"/>
  <c r="G8435" i="7"/>
  <c r="H8435" i="7"/>
  <c r="I8435" i="7"/>
  <c r="G8436" i="7"/>
  <c r="H8436" i="7"/>
  <c r="I8436" i="7"/>
  <c r="G8437" i="7"/>
  <c r="H8437" i="7"/>
  <c r="I8437" i="7"/>
  <c r="G8438" i="7"/>
  <c r="H8438" i="7"/>
  <c r="I8438" i="7"/>
  <c r="G8439" i="7"/>
  <c r="H8439" i="7"/>
  <c r="I8439" i="7"/>
  <c r="G8440" i="7"/>
  <c r="H8440" i="7"/>
  <c r="I8440" i="7"/>
  <c r="G8441" i="7"/>
  <c r="H8441" i="7"/>
  <c r="I8441" i="7"/>
  <c r="G8442" i="7"/>
  <c r="H8442" i="7"/>
  <c r="I8442" i="7"/>
  <c r="G8443" i="7"/>
  <c r="H8443" i="7"/>
  <c r="I8443" i="7"/>
  <c r="G8444" i="7"/>
  <c r="H8444" i="7"/>
  <c r="I8444" i="7"/>
  <c r="G8445" i="7"/>
  <c r="H8445" i="7"/>
  <c r="I8445" i="7"/>
  <c r="G8446" i="7"/>
  <c r="H8446" i="7"/>
  <c r="I8446" i="7"/>
  <c r="G8447" i="7"/>
  <c r="H8447" i="7"/>
  <c r="I8447" i="7"/>
  <c r="G8448" i="7"/>
  <c r="H8448" i="7"/>
  <c r="I8448" i="7"/>
  <c r="G8449" i="7"/>
  <c r="H8449" i="7"/>
  <c r="I8449" i="7"/>
  <c r="G8450" i="7"/>
  <c r="H8450" i="7"/>
  <c r="I8450" i="7"/>
  <c r="G8451" i="7"/>
  <c r="H8451" i="7"/>
  <c r="I8451" i="7"/>
  <c r="G8452" i="7"/>
  <c r="H8452" i="7"/>
  <c r="I8452" i="7"/>
  <c r="G8453" i="7"/>
  <c r="H8453" i="7"/>
  <c r="I8453" i="7"/>
  <c r="G8454" i="7"/>
  <c r="H8454" i="7"/>
  <c r="I8454" i="7"/>
  <c r="G8455" i="7"/>
  <c r="H8455" i="7"/>
  <c r="I8455" i="7"/>
  <c r="G8456" i="7"/>
  <c r="H8456" i="7"/>
  <c r="I8456" i="7"/>
  <c r="G8457" i="7"/>
  <c r="H8457" i="7"/>
  <c r="I8457" i="7"/>
  <c r="G8458" i="7"/>
  <c r="H8458" i="7"/>
  <c r="I8458" i="7"/>
  <c r="G8459" i="7"/>
  <c r="H8459" i="7"/>
  <c r="I8459" i="7"/>
  <c r="G8460" i="7"/>
  <c r="H8460" i="7"/>
  <c r="I8460" i="7"/>
  <c r="G8461" i="7"/>
  <c r="H8461" i="7"/>
  <c r="I8461" i="7"/>
  <c r="G8462" i="7"/>
  <c r="H8462" i="7"/>
  <c r="I8462" i="7"/>
  <c r="G8463" i="7"/>
  <c r="H8463" i="7"/>
  <c r="I8463" i="7"/>
  <c r="G8464" i="7"/>
  <c r="H8464" i="7"/>
  <c r="I8464" i="7"/>
  <c r="G8465" i="7"/>
  <c r="H8465" i="7"/>
  <c r="I8465" i="7"/>
  <c r="G8466" i="7"/>
  <c r="H8466" i="7"/>
  <c r="I8466" i="7"/>
  <c r="G8467" i="7"/>
  <c r="H8467" i="7"/>
  <c r="I8467" i="7"/>
  <c r="G8468" i="7"/>
  <c r="H8468" i="7"/>
  <c r="I8468" i="7"/>
  <c r="G8469" i="7"/>
  <c r="H8469" i="7"/>
  <c r="I8469" i="7"/>
  <c r="G8470" i="7"/>
  <c r="H8470" i="7"/>
  <c r="I8470" i="7"/>
  <c r="G8471" i="7"/>
  <c r="H8471" i="7"/>
  <c r="I8471" i="7"/>
  <c r="G8472" i="7"/>
  <c r="H8472" i="7"/>
  <c r="I8472" i="7"/>
  <c r="G8473" i="7"/>
  <c r="H8473" i="7"/>
  <c r="I8473" i="7"/>
  <c r="G8474" i="7"/>
  <c r="H8474" i="7"/>
  <c r="I8474" i="7"/>
  <c r="G8475" i="7"/>
  <c r="H8475" i="7"/>
  <c r="I8475" i="7"/>
  <c r="G8476" i="7"/>
  <c r="H8476" i="7"/>
  <c r="I8476" i="7"/>
  <c r="G8477" i="7"/>
  <c r="H8477" i="7"/>
  <c r="I8477" i="7"/>
  <c r="G8478" i="7"/>
  <c r="H8478" i="7"/>
  <c r="I8478" i="7"/>
  <c r="G8479" i="7"/>
  <c r="H8479" i="7"/>
  <c r="I8479" i="7"/>
  <c r="G8480" i="7"/>
  <c r="H8480" i="7"/>
  <c r="I8480" i="7"/>
  <c r="G8481" i="7"/>
  <c r="H8481" i="7"/>
  <c r="I8481" i="7"/>
  <c r="G8482" i="7"/>
  <c r="H8482" i="7"/>
  <c r="I8482" i="7"/>
  <c r="G8483" i="7"/>
  <c r="H8483" i="7"/>
  <c r="I8483" i="7"/>
  <c r="G8484" i="7"/>
  <c r="H8484" i="7"/>
  <c r="I8484" i="7"/>
  <c r="G8485" i="7"/>
  <c r="H8485" i="7"/>
  <c r="I8485" i="7"/>
  <c r="G8486" i="7"/>
  <c r="H8486" i="7"/>
  <c r="I8486" i="7"/>
  <c r="G8487" i="7"/>
  <c r="H8487" i="7"/>
  <c r="I8487" i="7"/>
  <c r="G8488" i="7"/>
  <c r="H8488" i="7"/>
  <c r="I8488" i="7"/>
  <c r="G8489" i="7"/>
  <c r="H8489" i="7"/>
  <c r="I8489" i="7"/>
  <c r="G8490" i="7"/>
  <c r="H8490" i="7"/>
  <c r="I8490" i="7"/>
  <c r="G8491" i="7"/>
  <c r="H8491" i="7"/>
  <c r="I8491" i="7"/>
  <c r="G8492" i="7"/>
  <c r="H8492" i="7"/>
  <c r="I8492" i="7"/>
  <c r="G8493" i="7"/>
  <c r="H8493" i="7"/>
  <c r="I8493" i="7"/>
  <c r="G8494" i="7"/>
  <c r="H8494" i="7"/>
  <c r="I8494" i="7"/>
  <c r="G8495" i="7"/>
  <c r="H8495" i="7"/>
  <c r="I8495" i="7"/>
  <c r="G8496" i="7"/>
  <c r="H8496" i="7"/>
  <c r="I8496" i="7"/>
  <c r="G8497" i="7"/>
  <c r="H8497" i="7"/>
  <c r="I8497" i="7"/>
  <c r="G8498" i="7"/>
  <c r="H8498" i="7"/>
  <c r="I8498" i="7"/>
  <c r="G8499" i="7"/>
  <c r="H8499" i="7"/>
  <c r="I8499" i="7"/>
  <c r="G8500" i="7"/>
  <c r="H8500" i="7"/>
  <c r="I8500" i="7"/>
  <c r="G8501" i="7"/>
  <c r="H8501" i="7"/>
  <c r="I8501" i="7"/>
  <c r="G8502" i="7"/>
  <c r="H8502" i="7"/>
  <c r="I8502" i="7"/>
  <c r="G8503" i="7"/>
  <c r="H8503" i="7"/>
  <c r="I8503" i="7"/>
  <c r="G8504" i="7"/>
  <c r="H8504" i="7"/>
  <c r="I8504" i="7"/>
  <c r="G8505" i="7"/>
  <c r="H8505" i="7"/>
  <c r="I8505" i="7"/>
  <c r="G8506" i="7"/>
  <c r="H8506" i="7"/>
  <c r="I8506" i="7"/>
  <c r="G8507" i="7"/>
  <c r="H8507" i="7"/>
  <c r="I8507" i="7"/>
  <c r="G8508" i="7"/>
  <c r="H8508" i="7"/>
  <c r="I8508" i="7"/>
  <c r="G8509" i="7"/>
  <c r="H8509" i="7"/>
  <c r="I8509" i="7"/>
  <c r="G8510" i="7"/>
  <c r="H8510" i="7"/>
  <c r="I8510" i="7"/>
  <c r="G8511" i="7"/>
  <c r="H8511" i="7"/>
  <c r="I8511" i="7"/>
  <c r="G8512" i="7"/>
  <c r="H8512" i="7"/>
  <c r="I8512" i="7"/>
  <c r="G8513" i="7"/>
  <c r="H8513" i="7"/>
  <c r="I8513" i="7"/>
  <c r="G8514" i="7"/>
  <c r="H8514" i="7"/>
  <c r="I8514" i="7"/>
  <c r="G8515" i="7"/>
  <c r="H8515" i="7"/>
  <c r="I8515" i="7"/>
  <c r="G8516" i="7"/>
  <c r="H8516" i="7"/>
  <c r="I8516" i="7"/>
  <c r="G8517" i="7"/>
  <c r="H8517" i="7"/>
  <c r="I8517" i="7"/>
  <c r="G8518" i="7"/>
  <c r="H8518" i="7"/>
  <c r="I8518" i="7"/>
  <c r="G8519" i="7"/>
  <c r="H8519" i="7"/>
  <c r="I8519" i="7"/>
  <c r="G8520" i="7"/>
  <c r="H8520" i="7"/>
  <c r="I8520" i="7"/>
  <c r="G8521" i="7"/>
  <c r="H8521" i="7"/>
  <c r="I8521" i="7"/>
  <c r="G8522" i="7"/>
  <c r="H8522" i="7"/>
  <c r="I8522" i="7"/>
  <c r="J8522" i="7" s="1"/>
  <c r="K8522" i="7" s="1"/>
  <c r="G8523" i="7"/>
  <c r="H8523" i="7"/>
  <c r="I8523" i="7"/>
  <c r="J8523" i="7" s="1"/>
  <c r="K8523" i="7" s="1"/>
  <c r="G8524" i="7"/>
  <c r="H8524" i="7"/>
  <c r="I8524" i="7"/>
  <c r="J8524" i="7" s="1"/>
  <c r="K8524" i="7" s="1"/>
  <c r="G8525" i="7"/>
  <c r="H8525" i="7"/>
  <c r="I8525" i="7"/>
  <c r="J8525" i="7" s="1"/>
  <c r="K8525" i="7" s="1"/>
  <c r="G8526" i="7"/>
  <c r="H8526" i="7"/>
  <c r="I8526" i="7"/>
  <c r="J8526" i="7" s="1"/>
  <c r="K8526" i="7" s="1"/>
  <c r="G8527" i="7"/>
  <c r="H8527" i="7"/>
  <c r="I8527" i="7"/>
  <c r="J8527" i="7" s="1"/>
  <c r="K8527" i="7" s="1"/>
  <c r="G8528" i="7"/>
  <c r="H8528" i="7"/>
  <c r="I8528" i="7"/>
  <c r="J8528" i="7" s="1"/>
  <c r="K8528" i="7" s="1"/>
  <c r="G8529" i="7"/>
  <c r="H8529" i="7"/>
  <c r="I8529" i="7"/>
  <c r="J8529" i="7" s="1"/>
  <c r="K8529" i="7" s="1"/>
  <c r="G8530" i="7"/>
  <c r="H8530" i="7"/>
  <c r="I8530" i="7"/>
  <c r="J8530" i="7" s="1"/>
  <c r="K8530" i="7" s="1"/>
  <c r="G8531" i="7"/>
  <c r="H8531" i="7"/>
  <c r="I8531" i="7"/>
  <c r="J8531" i="7" s="1"/>
  <c r="K8531" i="7" s="1"/>
  <c r="G8532" i="7"/>
  <c r="H8532" i="7"/>
  <c r="I8532" i="7"/>
  <c r="J8532" i="7" s="1"/>
  <c r="K8532" i="7" s="1"/>
  <c r="G8533" i="7"/>
  <c r="H8533" i="7"/>
  <c r="I8533" i="7"/>
  <c r="J8533" i="7" s="1"/>
  <c r="K8533" i="7" s="1"/>
  <c r="G8534" i="7"/>
  <c r="H8534" i="7"/>
  <c r="I8534" i="7"/>
  <c r="J8534" i="7" s="1"/>
  <c r="K8534" i="7" s="1"/>
  <c r="G8535" i="7"/>
  <c r="H8535" i="7"/>
  <c r="I8535" i="7"/>
  <c r="J8535" i="7" s="1"/>
  <c r="K8535" i="7" s="1"/>
  <c r="G8536" i="7"/>
  <c r="H8536" i="7"/>
  <c r="I8536" i="7"/>
  <c r="J8536" i="7" s="1"/>
  <c r="K8536" i="7" s="1"/>
  <c r="G8537" i="7"/>
  <c r="H8537" i="7"/>
  <c r="I8537" i="7"/>
  <c r="J8537" i="7" s="1"/>
  <c r="K8537" i="7" s="1"/>
  <c r="G8538" i="7"/>
  <c r="H8538" i="7"/>
  <c r="I8538" i="7"/>
  <c r="J8538" i="7" s="1"/>
  <c r="K8538" i="7" s="1"/>
  <c r="G8539" i="7"/>
  <c r="H8539" i="7"/>
  <c r="I8539" i="7"/>
  <c r="J8539" i="7" s="1"/>
  <c r="K8539" i="7" s="1"/>
  <c r="G8540" i="7"/>
  <c r="H8540" i="7"/>
  <c r="I8540" i="7"/>
  <c r="J8540" i="7" s="1"/>
  <c r="K8540" i="7" s="1"/>
  <c r="G8541" i="7"/>
  <c r="H8541" i="7"/>
  <c r="I8541" i="7"/>
  <c r="J8541" i="7" s="1"/>
  <c r="K8541" i="7" s="1"/>
  <c r="G8542" i="7"/>
  <c r="H8542" i="7"/>
  <c r="I8542" i="7"/>
  <c r="J8542" i="7" s="1"/>
  <c r="K8542" i="7" s="1"/>
  <c r="G8543" i="7"/>
  <c r="H8543" i="7"/>
  <c r="I8543" i="7"/>
  <c r="J8543" i="7" s="1"/>
  <c r="K8543" i="7" s="1"/>
  <c r="G8544" i="7"/>
  <c r="H8544" i="7"/>
  <c r="I8544" i="7"/>
  <c r="J8544" i="7" s="1"/>
  <c r="K8544" i="7" s="1"/>
  <c r="G8545" i="7"/>
  <c r="H8545" i="7"/>
  <c r="I8545" i="7"/>
  <c r="J8545" i="7" s="1"/>
  <c r="K8545" i="7" s="1"/>
  <c r="G8546" i="7"/>
  <c r="H8546" i="7"/>
  <c r="I8546" i="7"/>
  <c r="J8546" i="7" s="1"/>
  <c r="K8546" i="7" s="1"/>
  <c r="G8547" i="7"/>
  <c r="H8547" i="7"/>
  <c r="I8547" i="7"/>
  <c r="J8547" i="7" s="1"/>
  <c r="K8547" i="7" s="1"/>
  <c r="G8548" i="7"/>
  <c r="H8548" i="7"/>
  <c r="I8548" i="7"/>
  <c r="J8548" i="7" s="1"/>
  <c r="K8548" i="7" s="1"/>
  <c r="G8549" i="7"/>
  <c r="H8549" i="7"/>
  <c r="I8549" i="7"/>
  <c r="J8549" i="7" s="1"/>
  <c r="K8549" i="7" s="1"/>
  <c r="G8550" i="7"/>
  <c r="H8550" i="7"/>
  <c r="I8550" i="7"/>
  <c r="J8550" i="7" s="1"/>
  <c r="K8550" i="7" s="1"/>
  <c r="G8551" i="7"/>
  <c r="H8551" i="7"/>
  <c r="I8551" i="7"/>
  <c r="J8551" i="7" s="1"/>
  <c r="K8551" i="7" s="1"/>
  <c r="G8552" i="7"/>
  <c r="H8552" i="7"/>
  <c r="I8552" i="7"/>
  <c r="J8552" i="7" s="1"/>
  <c r="K8552" i="7" s="1"/>
  <c r="G8553" i="7"/>
  <c r="H8553" i="7"/>
  <c r="I8553" i="7"/>
  <c r="J8553" i="7" s="1"/>
  <c r="K8553" i="7" s="1"/>
  <c r="G8554" i="7"/>
  <c r="H8554" i="7"/>
  <c r="I8554" i="7"/>
  <c r="J8554" i="7" s="1"/>
  <c r="K8554" i="7" s="1"/>
  <c r="G8555" i="7"/>
  <c r="H8555" i="7"/>
  <c r="I8555" i="7"/>
  <c r="J8555" i="7" s="1"/>
  <c r="K8555" i="7" s="1"/>
  <c r="G8556" i="7"/>
  <c r="H8556" i="7"/>
  <c r="I8556" i="7"/>
  <c r="J8556" i="7" s="1"/>
  <c r="K8556" i="7" s="1"/>
  <c r="G8557" i="7"/>
  <c r="H8557" i="7"/>
  <c r="I8557" i="7"/>
  <c r="J8557" i="7" s="1"/>
  <c r="K8557" i="7" s="1"/>
  <c r="G8558" i="7"/>
  <c r="H8558" i="7"/>
  <c r="I8558" i="7"/>
  <c r="J8558" i="7" s="1"/>
  <c r="K8558" i="7" s="1"/>
  <c r="G8559" i="7"/>
  <c r="H8559" i="7"/>
  <c r="I8559" i="7"/>
  <c r="J8559" i="7" s="1"/>
  <c r="K8559" i="7" s="1"/>
  <c r="G8560" i="7"/>
  <c r="H8560" i="7"/>
  <c r="I8560" i="7"/>
  <c r="J8560" i="7" s="1"/>
  <c r="K8560" i="7" s="1"/>
  <c r="G8561" i="7"/>
  <c r="H8561" i="7"/>
  <c r="I8561" i="7"/>
  <c r="J8561" i="7" s="1"/>
  <c r="K8561" i="7" s="1"/>
  <c r="G8562" i="7"/>
  <c r="H8562" i="7"/>
  <c r="I8562" i="7"/>
  <c r="J8562" i="7" s="1"/>
  <c r="K8562" i="7" s="1"/>
  <c r="G8563" i="7"/>
  <c r="H8563" i="7"/>
  <c r="I8563" i="7"/>
  <c r="J8563" i="7" s="1"/>
  <c r="K8563" i="7" s="1"/>
  <c r="G8564" i="7"/>
  <c r="H8564" i="7"/>
  <c r="I8564" i="7"/>
  <c r="J8564" i="7" s="1"/>
  <c r="K8564" i="7" s="1"/>
  <c r="G8565" i="7"/>
  <c r="H8565" i="7"/>
  <c r="I8565" i="7"/>
  <c r="J8565" i="7" s="1"/>
  <c r="K8565" i="7" s="1"/>
  <c r="G8566" i="7"/>
  <c r="H8566" i="7"/>
  <c r="I8566" i="7"/>
  <c r="J8566" i="7" s="1"/>
  <c r="K8566" i="7" s="1"/>
  <c r="G8567" i="7"/>
  <c r="H8567" i="7"/>
  <c r="I8567" i="7"/>
  <c r="J8567" i="7" s="1"/>
  <c r="K8567" i="7" s="1"/>
  <c r="G8568" i="7"/>
  <c r="H8568" i="7"/>
  <c r="I8568" i="7"/>
  <c r="J8568" i="7" s="1"/>
  <c r="K8568" i="7" s="1"/>
  <c r="G8569" i="7"/>
  <c r="H8569" i="7"/>
  <c r="I8569" i="7"/>
  <c r="J8569" i="7" s="1"/>
  <c r="K8569" i="7" s="1"/>
  <c r="G8570" i="7"/>
  <c r="H8570" i="7"/>
  <c r="I8570" i="7"/>
  <c r="G8571" i="7"/>
  <c r="H8571" i="7"/>
  <c r="I8571" i="7"/>
  <c r="G8572" i="7"/>
  <c r="H8572" i="7"/>
  <c r="I8572" i="7"/>
  <c r="G8573" i="7"/>
  <c r="H8573" i="7"/>
  <c r="I8573" i="7"/>
  <c r="G8574" i="7"/>
  <c r="H8574" i="7"/>
  <c r="I8574" i="7"/>
  <c r="G8575" i="7"/>
  <c r="H8575" i="7"/>
  <c r="I8575" i="7"/>
  <c r="G8576" i="7"/>
  <c r="H8576" i="7"/>
  <c r="I8576" i="7"/>
  <c r="G8577" i="7"/>
  <c r="H8577" i="7"/>
  <c r="I8577" i="7"/>
  <c r="G8578" i="7"/>
  <c r="H8578" i="7"/>
  <c r="I8578" i="7"/>
  <c r="G8579" i="7"/>
  <c r="H8579" i="7"/>
  <c r="I8579" i="7"/>
  <c r="G8580" i="7"/>
  <c r="H8580" i="7"/>
  <c r="I8580" i="7"/>
  <c r="G8581" i="7"/>
  <c r="H8581" i="7"/>
  <c r="I8581" i="7"/>
  <c r="G8582" i="7"/>
  <c r="H8582" i="7"/>
  <c r="I8582" i="7"/>
  <c r="G8583" i="7"/>
  <c r="H8583" i="7"/>
  <c r="I8583" i="7"/>
  <c r="G8584" i="7"/>
  <c r="H8584" i="7"/>
  <c r="I8584" i="7"/>
  <c r="G8585" i="7"/>
  <c r="H8585" i="7"/>
  <c r="I8585" i="7"/>
  <c r="G8586" i="7"/>
  <c r="H8586" i="7"/>
  <c r="I8586" i="7"/>
  <c r="G8587" i="7"/>
  <c r="H8587" i="7"/>
  <c r="I8587" i="7"/>
  <c r="G8588" i="7"/>
  <c r="H8588" i="7"/>
  <c r="I8588" i="7"/>
  <c r="G8589" i="7"/>
  <c r="H8589" i="7"/>
  <c r="I8589" i="7"/>
  <c r="G8590" i="7"/>
  <c r="H8590" i="7"/>
  <c r="I8590" i="7"/>
  <c r="G8591" i="7"/>
  <c r="H8591" i="7"/>
  <c r="I8591" i="7"/>
  <c r="G8592" i="7"/>
  <c r="H8592" i="7"/>
  <c r="I8592" i="7"/>
  <c r="G8593" i="7"/>
  <c r="H8593" i="7"/>
  <c r="I8593" i="7"/>
  <c r="G8594" i="7"/>
  <c r="H8594" i="7"/>
  <c r="I8594" i="7"/>
  <c r="J8594" i="7" s="1"/>
  <c r="K8594" i="7" s="1"/>
  <c r="G8595" i="7"/>
  <c r="H8595" i="7"/>
  <c r="I8595" i="7"/>
  <c r="J8595" i="7" s="1"/>
  <c r="K8595" i="7" s="1"/>
  <c r="G8596" i="7"/>
  <c r="H8596" i="7"/>
  <c r="I8596" i="7"/>
  <c r="J8596" i="7" s="1"/>
  <c r="K8596" i="7" s="1"/>
  <c r="G8597" i="7"/>
  <c r="H8597" i="7"/>
  <c r="I8597" i="7"/>
  <c r="J8597" i="7" s="1"/>
  <c r="K8597" i="7" s="1"/>
  <c r="G8598" i="7"/>
  <c r="H8598" i="7"/>
  <c r="I8598" i="7"/>
  <c r="J8598" i="7" s="1"/>
  <c r="K8598" i="7" s="1"/>
  <c r="G8599" i="7"/>
  <c r="H8599" i="7"/>
  <c r="I8599" i="7"/>
  <c r="J8599" i="7" s="1"/>
  <c r="K8599" i="7" s="1"/>
  <c r="G8600" i="7"/>
  <c r="H8600" i="7"/>
  <c r="I8600" i="7"/>
  <c r="J8600" i="7" s="1"/>
  <c r="K8600" i="7" s="1"/>
  <c r="G8601" i="7"/>
  <c r="H8601" i="7"/>
  <c r="I8601" i="7"/>
  <c r="J8601" i="7" s="1"/>
  <c r="K8601" i="7" s="1"/>
  <c r="G8602" i="7"/>
  <c r="H8602" i="7"/>
  <c r="I8602" i="7"/>
  <c r="J8602" i="7" s="1"/>
  <c r="K8602" i="7" s="1"/>
  <c r="G8603" i="7"/>
  <c r="H8603" i="7"/>
  <c r="I8603" i="7"/>
  <c r="J8603" i="7" s="1"/>
  <c r="K8603" i="7" s="1"/>
  <c r="G8604" i="7"/>
  <c r="H8604" i="7"/>
  <c r="I8604" i="7"/>
  <c r="J8604" i="7" s="1"/>
  <c r="K8604" i="7" s="1"/>
  <c r="G8605" i="7"/>
  <c r="H8605" i="7"/>
  <c r="I8605" i="7"/>
  <c r="J8605" i="7" s="1"/>
  <c r="K8605" i="7" s="1"/>
  <c r="G8606" i="7"/>
  <c r="H8606" i="7"/>
  <c r="I8606" i="7"/>
  <c r="J8606" i="7" s="1"/>
  <c r="K8606" i="7" s="1"/>
  <c r="G8607" i="7"/>
  <c r="H8607" i="7"/>
  <c r="I8607" i="7"/>
  <c r="J8607" i="7" s="1"/>
  <c r="K8607" i="7" s="1"/>
  <c r="G8608" i="7"/>
  <c r="H8608" i="7"/>
  <c r="I8608" i="7"/>
  <c r="J8608" i="7" s="1"/>
  <c r="K8608" i="7" s="1"/>
  <c r="G8609" i="7"/>
  <c r="H8609" i="7"/>
  <c r="I8609" i="7"/>
  <c r="J8609" i="7" s="1"/>
  <c r="K8609" i="7" s="1"/>
  <c r="G8610" i="7"/>
  <c r="H8610" i="7"/>
  <c r="I8610" i="7"/>
  <c r="J8610" i="7" s="1"/>
  <c r="K8610" i="7" s="1"/>
  <c r="G8611" i="7"/>
  <c r="H8611" i="7"/>
  <c r="I8611" i="7"/>
  <c r="J8611" i="7" s="1"/>
  <c r="K8611" i="7" s="1"/>
  <c r="G8612" i="7"/>
  <c r="H8612" i="7"/>
  <c r="I8612" i="7"/>
  <c r="J8612" i="7" s="1"/>
  <c r="K8612" i="7" s="1"/>
  <c r="G8613" i="7"/>
  <c r="H8613" i="7"/>
  <c r="I8613" i="7"/>
  <c r="J8613" i="7" s="1"/>
  <c r="K8613" i="7" s="1"/>
  <c r="G8614" i="7"/>
  <c r="H8614" i="7"/>
  <c r="I8614" i="7"/>
  <c r="J8614" i="7" s="1"/>
  <c r="K8614" i="7" s="1"/>
  <c r="G8615" i="7"/>
  <c r="H8615" i="7"/>
  <c r="I8615" i="7"/>
  <c r="J8615" i="7" s="1"/>
  <c r="K8615" i="7" s="1"/>
  <c r="G8616" i="7"/>
  <c r="H8616" i="7"/>
  <c r="I8616" i="7"/>
  <c r="J8616" i="7" s="1"/>
  <c r="K8616" i="7" s="1"/>
  <c r="G8617" i="7"/>
  <c r="H8617" i="7"/>
  <c r="I8617" i="7"/>
  <c r="J8617" i="7" s="1"/>
  <c r="K8617" i="7" s="1"/>
  <c r="G8618" i="7"/>
  <c r="H8618" i="7"/>
  <c r="I8618" i="7"/>
  <c r="G8619" i="7"/>
  <c r="H8619" i="7"/>
  <c r="I8619" i="7"/>
  <c r="G8620" i="7"/>
  <c r="H8620" i="7"/>
  <c r="I8620" i="7"/>
  <c r="G8621" i="7"/>
  <c r="H8621" i="7"/>
  <c r="I8621" i="7"/>
  <c r="G8622" i="7"/>
  <c r="H8622" i="7"/>
  <c r="I8622" i="7"/>
  <c r="G8623" i="7"/>
  <c r="H8623" i="7"/>
  <c r="I8623" i="7"/>
  <c r="G8624" i="7"/>
  <c r="H8624" i="7"/>
  <c r="I8624" i="7"/>
  <c r="G8625" i="7"/>
  <c r="H8625" i="7"/>
  <c r="I8625" i="7"/>
  <c r="G8626" i="7"/>
  <c r="H8626" i="7"/>
  <c r="I8626" i="7"/>
  <c r="G8627" i="7"/>
  <c r="H8627" i="7"/>
  <c r="I8627" i="7"/>
  <c r="G8628" i="7"/>
  <c r="H8628" i="7"/>
  <c r="I8628" i="7"/>
  <c r="G8629" i="7"/>
  <c r="H8629" i="7"/>
  <c r="I8629" i="7"/>
  <c r="G8630" i="7"/>
  <c r="H8630" i="7"/>
  <c r="I8630" i="7"/>
  <c r="G8631" i="7"/>
  <c r="H8631" i="7"/>
  <c r="I8631" i="7"/>
  <c r="G8632" i="7"/>
  <c r="H8632" i="7"/>
  <c r="I8632" i="7"/>
  <c r="G8633" i="7"/>
  <c r="H8633" i="7"/>
  <c r="I8633" i="7"/>
  <c r="G8634" i="7"/>
  <c r="H8634" i="7"/>
  <c r="I8634" i="7"/>
  <c r="G8635" i="7"/>
  <c r="H8635" i="7"/>
  <c r="I8635" i="7"/>
  <c r="G8636" i="7"/>
  <c r="H8636" i="7"/>
  <c r="I8636" i="7"/>
  <c r="G8637" i="7"/>
  <c r="H8637" i="7"/>
  <c r="I8637" i="7"/>
  <c r="G8638" i="7"/>
  <c r="H8638" i="7"/>
  <c r="I8638" i="7"/>
  <c r="G8639" i="7"/>
  <c r="H8639" i="7"/>
  <c r="I8639" i="7"/>
  <c r="G8640" i="7"/>
  <c r="H8640" i="7"/>
  <c r="I8640" i="7"/>
  <c r="G8641" i="7"/>
  <c r="H8641" i="7"/>
  <c r="I8641" i="7"/>
  <c r="G8642" i="7"/>
  <c r="H8642" i="7"/>
  <c r="I8642" i="7"/>
  <c r="G8643" i="7"/>
  <c r="H8643" i="7"/>
  <c r="I8643" i="7"/>
  <c r="G8644" i="7"/>
  <c r="H8644" i="7"/>
  <c r="I8644" i="7"/>
  <c r="G8645" i="7"/>
  <c r="H8645" i="7"/>
  <c r="I8645" i="7"/>
  <c r="G8646" i="7"/>
  <c r="H8646" i="7"/>
  <c r="I8646" i="7"/>
  <c r="G8647" i="7"/>
  <c r="H8647" i="7"/>
  <c r="I8647" i="7"/>
  <c r="G8648" i="7"/>
  <c r="H8648" i="7"/>
  <c r="I8648" i="7"/>
  <c r="G8649" i="7"/>
  <c r="H8649" i="7"/>
  <c r="I8649" i="7"/>
  <c r="G8650" i="7"/>
  <c r="H8650" i="7"/>
  <c r="I8650" i="7"/>
  <c r="G8651" i="7"/>
  <c r="H8651" i="7"/>
  <c r="I8651" i="7"/>
  <c r="G8652" i="7"/>
  <c r="H8652" i="7"/>
  <c r="I8652" i="7"/>
  <c r="G8653" i="7"/>
  <c r="H8653" i="7"/>
  <c r="I8653" i="7"/>
  <c r="G8654" i="7"/>
  <c r="H8654" i="7"/>
  <c r="I8654" i="7"/>
  <c r="G8655" i="7"/>
  <c r="H8655" i="7"/>
  <c r="I8655" i="7"/>
  <c r="G8656" i="7"/>
  <c r="H8656" i="7"/>
  <c r="I8656" i="7"/>
  <c r="G8657" i="7"/>
  <c r="H8657" i="7"/>
  <c r="I8657" i="7"/>
  <c r="G8658" i="7"/>
  <c r="H8658" i="7"/>
  <c r="I8658" i="7"/>
  <c r="G8659" i="7"/>
  <c r="H8659" i="7"/>
  <c r="I8659" i="7"/>
  <c r="G8660" i="7"/>
  <c r="H8660" i="7"/>
  <c r="I8660" i="7"/>
  <c r="G8661" i="7"/>
  <c r="H8661" i="7"/>
  <c r="I8661" i="7"/>
  <c r="G8662" i="7"/>
  <c r="H8662" i="7"/>
  <c r="I8662" i="7"/>
  <c r="G8663" i="7"/>
  <c r="H8663" i="7"/>
  <c r="I8663" i="7"/>
  <c r="G8664" i="7"/>
  <c r="H8664" i="7"/>
  <c r="I8664" i="7"/>
  <c r="G8665" i="7"/>
  <c r="H8665" i="7"/>
  <c r="I8665" i="7"/>
  <c r="G8666" i="7"/>
  <c r="H8666" i="7"/>
  <c r="I8666" i="7"/>
  <c r="G8667" i="7"/>
  <c r="H8667" i="7"/>
  <c r="I8667" i="7"/>
  <c r="G8668" i="7"/>
  <c r="H8668" i="7"/>
  <c r="I8668" i="7"/>
  <c r="G8669" i="7"/>
  <c r="H8669" i="7"/>
  <c r="I8669" i="7"/>
  <c r="G8670" i="7"/>
  <c r="H8670" i="7"/>
  <c r="I8670" i="7"/>
  <c r="G8671" i="7"/>
  <c r="H8671" i="7"/>
  <c r="I8671" i="7"/>
  <c r="G8672" i="7"/>
  <c r="H8672" i="7"/>
  <c r="I8672" i="7"/>
  <c r="G8673" i="7"/>
  <c r="H8673" i="7"/>
  <c r="I8673" i="7"/>
  <c r="G8674" i="7"/>
  <c r="H8674" i="7"/>
  <c r="I8674" i="7"/>
  <c r="G8675" i="7"/>
  <c r="H8675" i="7"/>
  <c r="I8675" i="7"/>
  <c r="G8676" i="7"/>
  <c r="H8676" i="7"/>
  <c r="I8676" i="7"/>
  <c r="G8677" i="7"/>
  <c r="H8677" i="7"/>
  <c r="I8677" i="7"/>
  <c r="G8678" i="7"/>
  <c r="H8678" i="7"/>
  <c r="I8678" i="7"/>
  <c r="G8679" i="7"/>
  <c r="H8679" i="7"/>
  <c r="I8679" i="7"/>
  <c r="G8680" i="7"/>
  <c r="H8680" i="7"/>
  <c r="I8680" i="7"/>
  <c r="G8681" i="7"/>
  <c r="H8681" i="7"/>
  <c r="I8681" i="7"/>
  <c r="G8682" i="7"/>
  <c r="H8682" i="7"/>
  <c r="I8682" i="7"/>
  <c r="G8683" i="7"/>
  <c r="H8683" i="7"/>
  <c r="I8683" i="7"/>
  <c r="G8684" i="7"/>
  <c r="H8684" i="7"/>
  <c r="I8684" i="7"/>
  <c r="G8685" i="7"/>
  <c r="H8685" i="7"/>
  <c r="I8685" i="7"/>
  <c r="G8686" i="7"/>
  <c r="H8686" i="7"/>
  <c r="I8686" i="7"/>
  <c r="G8687" i="7"/>
  <c r="H8687" i="7"/>
  <c r="I8687" i="7"/>
  <c r="G8688" i="7"/>
  <c r="H8688" i="7"/>
  <c r="I8688" i="7"/>
  <c r="G8689" i="7"/>
  <c r="H8689" i="7"/>
  <c r="I8689" i="7"/>
  <c r="G8690" i="7"/>
  <c r="H8690" i="7"/>
  <c r="I8690" i="7"/>
  <c r="J8690" i="7" s="1"/>
  <c r="K8690" i="7" s="1"/>
  <c r="G8691" i="7"/>
  <c r="H8691" i="7"/>
  <c r="I8691" i="7"/>
  <c r="J8691" i="7" s="1"/>
  <c r="K8691" i="7" s="1"/>
  <c r="G8692" i="7"/>
  <c r="H8692" i="7"/>
  <c r="I8692" i="7"/>
  <c r="J8692" i="7" s="1"/>
  <c r="K8692" i="7" s="1"/>
  <c r="G8693" i="7"/>
  <c r="H8693" i="7"/>
  <c r="I8693" i="7"/>
  <c r="J8693" i="7" s="1"/>
  <c r="K8693" i="7" s="1"/>
  <c r="G8694" i="7"/>
  <c r="H8694" i="7"/>
  <c r="I8694" i="7"/>
  <c r="J8694" i="7" s="1"/>
  <c r="K8694" i="7" s="1"/>
  <c r="G8695" i="7"/>
  <c r="H8695" i="7"/>
  <c r="I8695" i="7"/>
  <c r="J8695" i="7" s="1"/>
  <c r="K8695" i="7" s="1"/>
  <c r="G8696" i="7"/>
  <c r="H8696" i="7"/>
  <c r="I8696" i="7"/>
  <c r="J8696" i="7" s="1"/>
  <c r="K8696" i="7" s="1"/>
  <c r="G8697" i="7"/>
  <c r="H8697" i="7"/>
  <c r="I8697" i="7"/>
  <c r="J8697" i="7" s="1"/>
  <c r="K8697" i="7" s="1"/>
  <c r="G8698" i="7"/>
  <c r="H8698" i="7"/>
  <c r="I8698" i="7"/>
  <c r="J8698" i="7" s="1"/>
  <c r="K8698" i="7" s="1"/>
  <c r="G8699" i="7"/>
  <c r="H8699" i="7"/>
  <c r="I8699" i="7"/>
  <c r="J8699" i="7" s="1"/>
  <c r="K8699" i="7" s="1"/>
  <c r="G8700" i="7"/>
  <c r="H8700" i="7"/>
  <c r="I8700" i="7"/>
  <c r="J8700" i="7" s="1"/>
  <c r="K8700" i="7" s="1"/>
  <c r="G8701" i="7"/>
  <c r="H8701" i="7"/>
  <c r="I8701" i="7"/>
  <c r="J8701" i="7" s="1"/>
  <c r="K8701" i="7" s="1"/>
  <c r="G8702" i="7"/>
  <c r="H8702" i="7"/>
  <c r="I8702" i="7"/>
  <c r="J8702" i="7" s="1"/>
  <c r="K8702" i="7" s="1"/>
  <c r="G8703" i="7"/>
  <c r="H8703" i="7"/>
  <c r="I8703" i="7"/>
  <c r="J8703" i="7" s="1"/>
  <c r="K8703" i="7" s="1"/>
  <c r="G8704" i="7"/>
  <c r="H8704" i="7"/>
  <c r="I8704" i="7"/>
  <c r="J8704" i="7" s="1"/>
  <c r="K8704" i="7" s="1"/>
  <c r="G8705" i="7"/>
  <c r="H8705" i="7"/>
  <c r="I8705" i="7"/>
  <c r="J8705" i="7" s="1"/>
  <c r="K8705" i="7" s="1"/>
  <c r="G8706" i="7"/>
  <c r="H8706" i="7"/>
  <c r="I8706" i="7"/>
  <c r="J8706" i="7" s="1"/>
  <c r="K8706" i="7" s="1"/>
  <c r="G8707" i="7"/>
  <c r="H8707" i="7"/>
  <c r="I8707" i="7"/>
  <c r="J8707" i="7" s="1"/>
  <c r="K8707" i="7" s="1"/>
  <c r="G8708" i="7"/>
  <c r="H8708" i="7"/>
  <c r="I8708" i="7"/>
  <c r="J8708" i="7" s="1"/>
  <c r="K8708" i="7" s="1"/>
  <c r="G8709" i="7"/>
  <c r="H8709" i="7"/>
  <c r="I8709" i="7"/>
  <c r="J8709" i="7" s="1"/>
  <c r="K8709" i="7" s="1"/>
  <c r="G8710" i="7"/>
  <c r="H8710" i="7"/>
  <c r="I8710" i="7"/>
  <c r="J8710" i="7" s="1"/>
  <c r="K8710" i="7" s="1"/>
  <c r="G8711" i="7"/>
  <c r="H8711" i="7"/>
  <c r="I8711" i="7"/>
  <c r="J8711" i="7" s="1"/>
  <c r="K8711" i="7" s="1"/>
  <c r="G8712" i="7"/>
  <c r="H8712" i="7"/>
  <c r="I8712" i="7"/>
  <c r="J8712" i="7" s="1"/>
  <c r="K8712" i="7" s="1"/>
  <c r="G8713" i="7"/>
  <c r="H8713" i="7"/>
  <c r="I8713" i="7"/>
  <c r="J8713" i="7" s="1"/>
  <c r="K8713" i="7" s="1"/>
  <c r="G8714" i="7"/>
  <c r="H8714" i="7"/>
  <c r="I8714" i="7"/>
  <c r="J8714" i="7" s="1"/>
  <c r="K8714" i="7" s="1"/>
  <c r="G8715" i="7"/>
  <c r="H8715" i="7"/>
  <c r="I8715" i="7"/>
  <c r="J8715" i="7" s="1"/>
  <c r="K8715" i="7" s="1"/>
  <c r="G8716" i="7"/>
  <c r="H8716" i="7"/>
  <c r="I8716" i="7"/>
  <c r="J8716" i="7" s="1"/>
  <c r="K8716" i="7" s="1"/>
  <c r="G8717" i="7"/>
  <c r="H8717" i="7"/>
  <c r="I8717" i="7"/>
  <c r="J8717" i="7" s="1"/>
  <c r="K8717" i="7" s="1"/>
  <c r="G8718" i="7"/>
  <c r="H8718" i="7"/>
  <c r="I8718" i="7"/>
  <c r="J8718" i="7" s="1"/>
  <c r="K8718" i="7" s="1"/>
  <c r="G8719" i="7"/>
  <c r="H8719" i="7"/>
  <c r="I8719" i="7"/>
  <c r="J8719" i="7" s="1"/>
  <c r="K8719" i="7" s="1"/>
  <c r="G8720" i="7"/>
  <c r="H8720" i="7"/>
  <c r="I8720" i="7"/>
  <c r="J8720" i="7" s="1"/>
  <c r="K8720" i="7" s="1"/>
  <c r="G8721" i="7"/>
  <c r="H8721" i="7"/>
  <c r="I8721" i="7"/>
  <c r="J8721" i="7" s="1"/>
  <c r="K8721" i="7" s="1"/>
  <c r="G8722" i="7"/>
  <c r="H8722" i="7"/>
  <c r="I8722" i="7"/>
  <c r="J8722" i="7" s="1"/>
  <c r="K8722" i="7" s="1"/>
  <c r="G8723" i="7"/>
  <c r="H8723" i="7"/>
  <c r="I8723" i="7"/>
  <c r="J8723" i="7" s="1"/>
  <c r="K8723" i="7" s="1"/>
  <c r="G8724" i="7"/>
  <c r="H8724" i="7"/>
  <c r="I8724" i="7"/>
  <c r="J8724" i="7" s="1"/>
  <c r="K8724" i="7" s="1"/>
  <c r="G8725" i="7"/>
  <c r="H8725" i="7"/>
  <c r="I8725" i="7"/>
  <c r="J8725" i="7" s="1"/>
  <c r="K8725" i="7" s="1"/>
  <c r="G8726" i="7"/>
  <c r="H8726" i="7"/>
  <c r="I8726" i="7"/>
  <c r="J8726" i="7" s="1"/>
  <c r="K8726" i="7" s="1"/>
  <c r="G8727" i="7"/>
  <c r="H8727" i="7"/>
  <c r="I8727" i="7"/>
  <c r="J8727" i="7" s="1"/>
  <c r="K8727" i="7" s="1"/>
  <c r="G8728" i="7"/>
  <c r="H8728" i="7"/>
  <c r="I8728" i="7"/>
  <c r="J8728" i="7" s="1"/>
  <c r="K8728" i="7" s="1"/>
  <c r="G8729" i="7"/>
  <c r="H8729" i="7"/>
  <c r="I8729" i="7"/>
  <c r="J8729" i="7" s="1"/>
  <c r="K8729" i="7" s="1"/>
  <c r="G8730" i="7"/>
  <c r="H8730" i="7"/>
  <c r="I8730" i="7"/>
  <c r="J8730" i="7" s="1"/>
  <c r="K8730" i="7" s="1"/>
  <c r="G8731" i="7"/>
  <c r="H8731" i="7"/>
  <c r="I8731" i="7"/>
  <c r="J8731" i="7" s="1"/>
  <c r="K8731" i="7" s="1"/>
  <c r="G8732" i="7"/>
  <c r="H8732" i="7"/>
  <c r="I8732" i="7"/>
  <c r="J8732" i="7" s="1"/>
  <c r="K8732" i="7" s="1"/>
  <c r="G8733" i="7"/>
  <c r="H8733" i="7"/>
  <c r="I8733" i="7"/>
  <c r="J8733" i="7" s="1"/>
  <c r="K8733" i="7" s="1"/>
  <c r="G8734" i="7"/>
  <c r="H8734" i="7"/>
  <c r="I8734" i="7"/>
  <c r="J8734" i="7" s="1"/>
  <c r="K8734" i="7" s="1"/>
  <c r="G8735" i="7"/>
  <c r="H8735" i="7"/>
  <c r="I8735" i="7"/>
  <c r="J8735" i="7" s="1"/>
  <c r="K8735" i="7" s="1"/>
  <c r="G8736" i="7"/>
  <c r="H8736" i="7"/>
  <c r="I8736" i="7"/>
  <c r="J8736" i="7" s="1"/>
  <c r="K8736" i="7" s="1"/>
  <c r="G8737" i="7"/>
  <c r="H8737" i="7"/>
  <c r="I8737" i="7"/>
  <c r="J8737" i="7" s="1"/>
  <c r="K8737" i="7" s="1"/>
  <c r="G8738" i="7"/>
  <c r="H8738" i="7"/>
  <c r="I8738" i="7"/>
  <c r="G8739" i="7"/>
  <c r="H8739" i="7"/>
  <c r="I8739" i="7"/>
  <c r="G8740" i="7"/>
  <c r="H8740" i="7"/>
  <c r="I8740" i="7"/>
  <c r="G8741" i="7"/>
  <c r="H8741" i="7"/>
  <c r="I8741" i="7"/>
  <c r="G8742" i="7"/>
  <c r="H8742" i="7"/>
  <c r="I8742" i="7"/>
  <c r="G8743" i="7"/>
  <c r="H8743" i="7"/>
  <c r="I8743" i="7"/>
  <c r="G8744" i="7"/>
  <c r="H8744" i="7"/>
  <c r="I8744" i="7"/>
  <c r="G8745" i="7"/>
  <c r="H8745" i="7"/>
  <c r="I8745" i="7"/>
  <c r="G8746" i="7"/>
  <c r="H8746" i="7"/>
  <c r="I8746" i="7"/>
  <c r="G8747" i="7"/>
  <c r="H8747" i="7"/>
  <c r="I8747" i="7"/>
  <c r="G8748" i="7"/>
  <c r="H8748" i="7"/>
  <c r="I8748" i="7"/>
  <c r="G8749" i="7"/>
  <c r="H8749" i="7"/>
  <c r="I8749" i="7"/>
  <c r="G8750" i="7"/>
  <c r="H8750" i="7"/>
  <c r="I8750" i="7"/>
  <c r="G8751" i="7"/>
  <c r="H8751" i="7"/>
  <c r="I8751" i="7"/>
  <c r="G8752" i="7"/>
  <c r="H8752" i="7"/>
  <c r="I8752" i="7"/>
  <c r="G8753" i="7"/>
  <c r="H8753" i="7"/>
  <c r="I8753" i="7"/>
  <c r="G8754" i="7"/>
  <c r="H8754" i="7"/>
  <c r="I8754" i="7"/>
  <c r="G8755" i="7"/>
  <c r="H8755" i="7"/>
  <c r="I8755" i="7"/>
  <c r="G8756" i="7"/>
  <c r="H8756" i="7"/>
  <c r="I8756" i="7"/>
  <c r="G8757" i="7"/>
  <c r="H8757" i="7"/>
  <c r="I8757" i="7"/>
  <c r="G8758" i="7"/>
  <c r="H8758" i="7"/>
  <c r="I8758" i="7"/>
  <c r="G8759" i="7"/>
  <c r="H8759" i="7"/>
  <c r="I8759" i="7"/>
  <c r="G8760" i="7"/>
  <c r="H8760" i="7"/>
  <c r="I8760" i="7"/>
  <c r="G8761" i="7"/>
  <c r="H8761" i="7"/>
  <c r="I8761" i="7"/>
  <c r="I8018" i="7"/>
  <c r="J8018" i="7" s="1"/>
  <c r="K8018" i="7" s="1"/>
  <c r="H8018" i="7"/>
  <c r="G8018" i="7"/>
  <c r="G5835" i="7"/>
  <c r="H5835" i="7"/>
  <c r="I5835" i="7"/>
  <c r="J5835" i="7" s="1"/>
  <c r="K5835" i="7" s="1"/>
  <c r="G5836" i="7"/>
  <c r="H5836" i="7"/>
  <c r="I5836" i="7"/>
  <c r="J5836" i="7" s="1"/>
  <c r="K5836" i="7" s="1"/>
  <c r="G5837" i="7"/>
  <c r="H5837" i="7"/>
  <c r="I5837" i="7"/>
  <c r="J5837" i="7" s="1"/>
  <c r="K5837" i="7" s="1"/>
  <c r="G5838" i="7"/>
  <c r="H5838" i="7"/>
  <c r="I5838" i="7"/>
  <c r="J5838" i="7" s="1"/>
  <c r="K5838" i="7" s="1"/>
  <c r="G5839" i="7"/>
  <c r="H5839" i="7"/>
  <c r="I5839" i="7"/>
  <c r="J5839" i="7" s="1"/>
  <c r="K5839" i="7" s="1"/>
  <c r="G5840" i="7"/>
  <c r="H5840" i="7"/>
  <c r="I5840" i="7"/>
  <c r="J5840" i="7" s="1"/>
  <c r="K5840" i="7" s="1"/>
  <c r="G5841" i="7"/>
  <c r="H5841" i="7"/>
  <c r="I5841" i="7"/>
  <c r="J5841" i="7" s="1"/>
  <c r="K5841" i="7" s="1"/>
  <c r="G5842" i="7"/>
  <c r="H5842" i="7"/>
  <c r="I5842" i="7"/>
  <c r="J5842" i="7" s="1"/>
  <c r="K5842" i="7" s="1"/>
  <c r="G5843" i="7"/>
  <c r="H5843" i="7"/>
  <c r="I5843" i="7"/>
  <c r="J5843" i="7" s="1"/>
  <c r="K5843" i="7" s="1"/>
  <c r="G5844" i="7"/>
  <c r="H5844" i="7"/>
  <c r="I5844" i="7"/>
  <c r="J5844" i="7" s="1"/>
  <c r="K5844" i="7" s="1"/>
  <c r="G5845" i="7"/>
  <c r="H5845" i="7"/>
  <c r="I5845" i="7"/>
  <c r="J5845" i="7" s="1"/>
  <c r="K5845" i="7" s="1"/>
  <c r="G5846" i="7"/>
  <c r="H5846" i="7"/>
  <c r="I5846" i="7"/>
  <c r="J5846" i="7" s="1"/>
  <c r="K5846" i="7" s="1"/>
  <c r="G5847" i="7"/>
  <c r="H5847" i="7"/>
  <c r="I5847" i="7"/>
  <c r="J5847" i="7" s="1"/>
  <c r="K5847" i="7" s="1"/>
  <c r="G5848" i="7"/>
  <c r="H5848" i="7"/>
  <c r="I5848" i="7"/>
  <c r="J5848" i="7" s="1"/>
  <c r="K5848" i="7" s="1"/>
  <c r="G5849" i="7"/>
  <c r="H5849" i="7"/>
  <c r="I5849" i="7"/>
  <c r="J5849" i="7" s="1"/>
  <c r="K5849" i="7" s="1"/>
  <c r="G5850" i="7"/>
  <c r="H5850" i="7"/>
  <c r="I5850" i="7"/>
  <c r="J5850" i="7" s="1"/>
  <c r="K5850" i="7" s="1"/>
  <c r="G5851" i="7"/>
  <c r="H5851" i="7"/>
  <c r="I5851" i="7"/>
  <c r="J5851" i="7" s="1"/>
  <c r="K5851" i="7" s="1"/>
  <c r="G5852" i="7"/>
  <c r="H5852" i="7"/>
  <c r="I5852" i="7"/>
  <c r="J5852" i="7" s="1"/>
  <c r="K5852" i="7" s="1"/>
  <c r="G5853" i="7"/>
  <c r="H5853" i="7"/>
  <c r="I5853" i="7"/>
  <c r="J5853" i="7" s="1"/>
  <c r="K5853" i="7" s="1"/>
  <c r="G5854" i="7"/>
  <c r="H5854" i="7"/>
  <c r="I5854" i="7"/>
  <c r="J5854" i="7" s="1"/>
  <c r="K5854" i="7" s="1"/>
  <c r="G5855" i="7"/>
  <c r="H5855" i="7"/>
  <c r="I5855" i="7"/>
  <c r="J5855" i="7" s="1"/>
  <c r="K5855" i="7" s="1"/>
  <c r="G5856" i="7"/>
  <c r="H5856" i="7"/>
  <c r="I5856" i="7"/>
  <c r="J5856" i="7" s="1"/>
  <c r="K5856" i="7" s="1"/>
  <c r="G5857" i="7"/>
  <c r="H5857" i="7"/>
  <c r="I5857" i="7"/>
  <c r="J5857" i="7" s="1"/>
  <c r="K5857" i="7" s="1"/>
  <c r="G5858" i="7"/>
  <c r="H5858" i="7"/>
  <c r="I5858" i="7"/>
  <c r="J5858" i="7" s="1"/>
  <c r="K5858" i="7" s="1"/>
  <c r="G5859" i="7"/>
  <c r="H5859" i="7"/>
  <c r="I5859" i="7"/>
  <c r="J5859" i="7" s="1"/>
  <c r="K5859" i="7" s="1"/>
  <c r="G5860" i="7"/>
  <c r="H5860" i="7"/>
  <c r="I5860" i="7"/>
  <c r="J5860" i="7" s="1"/>
  <c r="K5860" i="7" s="1"/>
  <c r="G5861" i="7"/>
  <c r="H5861" i="7"/>
  <c r="I5861" i="7"/>
  <c r="J5861" i="7" s="1"/>
  <c r="K5861" i="7" s="1"/>
  <c r="G5862" i="7"/>
  <c r="H5862" i="7"/>
  <c r="I5862" i="7"/>
  <c r="J5862" i="7" s="1"/>
  <c r="K5862" i="7" s="1"/>
  <c r="G5863" i="7"/>
  <c r="H5863" i="7"/>
  <c r="I5863" i="7"/>
  <c r="J5863" i="7" s="1"/>
  <c r="K5863" i="7" s="1"/>
  <c r="G5864" i="7"/>
  <c r="H5864" i="7"/>
  <c r="I5864" i="7"/>
  <c r="J5864" i="7" s="1"/>
  <c r="K5864" i="7" s="1"/>
  <c r="G5865" i="7"/>
  <c r="H5865" i="7"/>
  <c r="I5865" i="7"/>
  <c r="J5865" i="7" s="1"/>
  <c r="K5865" i="7" s="1"/>
  <c r="G5866" i="7"/>
  <c r="H5866" i="7"/>
  <c r="I5866" i="7"/>
  <c r="J5866" i="7" s="1"/>
  <c r="K5866" i="7" s="1"/>
  <c r="G5867" i="7"/>
  <c r="H5867" i="7"/>
  <c r="I5867" i="7"/>
  <c r="J5867" i="7" s="1"/>
  <c r="K5867" i="7" s="1"/>
  <c r="G5868" i="7"/>
  <c r="H5868" i="7"/>
  <c r="I5868" i="7"/>
  <c r="J5868" i="7" s="1"/>
  <c r="K5868" i="7" s="1"/>
  <c r="G5869" i="7"/>
  <c r="H5869" i="7"/>
  <c r="I5869" i="7"/>
  <c r="J5869" i="7" s="1"/>
  <c r="K5869" i="7" s="1"/>
  <c r="G5870" i="7"/>
  <c r="H5870" i="7"/>
  <c r="I5870" i="7"/>
  <c r="J5870" i="7" s="1"/>
  <c r="K5870" i="7" s="1"/>
  <c r="G5871" i="7"/>
  <c r="H5871" i="7"/>
  <c r="I5871" i="7"/>
  <c r="J5871" i="7" s="1"/>
  <c r="K5871" i="7" s="1"/>
  <c r="G5872" i="7"/>
  <c r="H5872" i="7"/>
  <c r="I5872" i="7"/>
  <c r="J5872" i="7" s="1"/>
  <c r="K5872" i="7" s="1"/>
  <c r="G5873" i="7"/>
  <c r="H5873" i="7"/>
  <c r="I5873" i="7"/>
  <c r="J5873" i="7" s="1"/>
  <c r="K5873" i="7" s="1"/>
  <c r="G5874" i="7"/>
  <c r="H5874" i="7"/>
  <c r="I5874" i="7"/>
  <c r="J5874" i="7" s="1"/>
  <c r="K5874" i="7" s="1"/>
  <c r="G5875" i="7"/>
  <c r="H5875" i="7"/>
  <c r="I5875" i="7"/>
  <c r="J5875" i="7" s="1"/>
  <c r="K5875" i="7" s="1"/>
  <c r="G5876" i="7"/>
  <c r="H5876" i="7"/>
  <c r="I5876" i="7"/>
  <c r="J5876" i="7" s="1"/>
  <c r="K5876" i="7" s="1"/>
  <c r="G5877" i="7"/>
  <c r="H5877" i="7"/>
  <c r="I5877" i="7"/>
  <c r="J5877" i="7" s="1"/>
  <c r="K5877" i="7" s="1"/>
  <c r="G5878" i="7"/>
  <c r="H5878" i="7"/>
  <c r="I5878" i="7"/>
  <c r="J5878" i="7" s="1"/>
  <c r="K5878" i="7" s="1"/>
  <c r="G5879" i="7"/>
  <c r="H5879" i="7"/>
  <c r="I5879" i="7"/>
  <c r="J5879" i="7" s="1"/>
  <c r="K5879" i="7" s="1"/>
  <c r="G5880" i="7"/>
  <c r="H5880" i="7"/>
  <c r="I5880" i="7"/>
  <c r="J5880" i="7" s="1"/>
  <c r="K5880" i="7" s="1"/>
  <c r="G5881" i="7"/>
  <c r="H5881" i="7"/>
  <c r="I5881" i="7"/>
  <c r="J5881" i="7" s="1"/>
  <c r="K5881" i="7" s="1"/>
  <c r="G5882" i="7"/>
  <c r="H5882" i="7"/>
  <c r="I5882" i="7"/>
  <c r="G5883" i="7"/>
  <c r="H5883" i="7"/>
  <c r="I5883" i="7"/>
  <c r="G5884" i="7"/>
  <c r="H5884" i="7"/>
  <c r="I5884" i="7"/>
  <c r="G5885" i="7"/>
  <c r="H5885" i="7"/>
  <c r="I5885" i="7"/>
  <c r="G5886" i="7"/>
  <c r="H5886" i="7"/>
  <c r="I5886" i="7"/>
  <c r="G5887" i="7"/>
  <c r="H5887" i="7"/>
  <c r="I5887" i="7"/>
  <c r="G5888" i="7"/>
  <c r="H5888" i="7"/>
  <c r="I5888" i="7"/>
  <c r="G5889" i="7"/>
  <c r="H5889" i="7"/>
  <c r="I5889" i="7"/>
  <c r="G5890" i="7"/>
  <c r="H5890" i="7"/>
  <c r="I5890" i="7"/>
  <c r="G5891" i="7"/>
  <c r="H5891" i="7"/>
  <c r="I5891" i="7"/>
  <c r="G5892" i="7"/>
  <c r="H5892" i="7"/>
  <c r="I5892" i="7"/>
  <c r="G5893" i="7"/>
  <c r="H5893" i="7"/>
  <c r="I5893" i="7"/>
  <c r="G5894" i="7"/>
  <c r="H5894" i="7"/>
  <c r="I5894" i="7"/>
  <c r="G5895" i="7"/>
  <c r="H5895" i="7"/>
  <c r="I5895" i="7"/>
  <c r="G5896" i="7"/>
  <c r="H5896" i="7"/>
  <c r="I5896" i="7"/>
  <c r="G5897" i="7"/>
  <c r="H5897" i="7"/>
  <c r="I5897" i="7"/>
  <c r="G5898" i="7"/>
  <c r="H5898" i="7"/>
  <c r="I5898" i="7"/>
  <c r="G5899" i="7"/>
  <c r="H5899" i="7"/>
  <c r="I5899" i="7"/>
  <c r="G5900" i="7"/>
  <c r="H5900" i="7"/>
  <c r="I5900" i="7"/>
  <c r="G5901" i="7"/>
  <c r="H5901" i="7"/>
  <c r="I5901" i="7"/>
  <c r="G5902" i="7"/>
  <c r="H5902" i="7"/>
  <c r="I5902" i="7"/>
  <c r="G5903" i="7"/>
  <c r="H5903" i="7"/>
  <c r="I5903" i="7"/>
  <c r="G5904" i="7"/>
  <c r="H5904" i="7"/>
  <c r="I5904" i="7"/>
  <c r="G5905" i="7"/>
  <c r="H5905" i="7"/>
  <c r="I5905" i="7"/>
  <c r="G5906" i="7"/>
  <c r="H5906" i="7"/>
  <c r="I5906" i="7"/>
  <c r="G5907" i="7"/>
  <c r="H5907" i="7"/>
  <c r="I5907" i="7"/>
  <c r="G5908" i="7"/>
  <c r="H5908" i="7"/>
  <c r="I5908" i="7"/>
  <c r="G5909" i="7"/>
  <c r="H5909" i="7"/>
  <c r="I5909" i="7"/>
  <c r="G5910" i="7"/>
  <c r="H5910" i="7"/>
  <c r="I5910" i="7"/>
  <c r="G5911" i="7"/>
  <c r="H5911" i="7"/>
  <c r="I5911" i="7"/>
  <c r="G5912" i="7"/>
  <c r="H5912" i="7"/>
  <c r="I5912" i="7"/>
  <c r="G5913" i="7"/>
  <c r="H5913" i="7"/>
  <c r="I5913" i="7"/>
  <c r="G5914" i="7"/>
  <c r="H5914" i="7"/>
  <c r="I5914" i="7"/>
  <c r="G5915" i="7"/>
  <c r="H5915" i="7"/>
  <c r="I5915" i="7"/>
  <c r="G5916" i="7"/>
  <c r="H5916" i="7"/>
  <c r="I5916" i="7"/>
  <c r="G5917" i="7"/>
  <c r="H5917" i="7"/>
  <c r="I5917" i="7"/>
  <c r="G5918" i="7"/>
  <c r="H5918" i="7"/>
  <c r="I5918" i="7"/>
  <c r="G5919" i="7"/>
  <c r="H5919" i="7"/>
  <c r="I5919" i="7"/>
  <c r="G5920" i="7"/>
  <c r="H5920" i="7"/>
  <c r="I5920" i="7"/>
  <c r="G5921" i="7"/>
  <c r="H5921" i="7"/>
  <c r="I5921" i="7"/>
  <c r="G5922" i="7"/>
  <c r="H5922" i="7"/>
  <c r="I5922" i="7"/>
  <c r="G5923" i="7"/>
  <c r="H5923" i="7"/>
  <c r="I5923" i="7"/>
  <c r="G5924" i="7"/>
  <c r="H5924" i="7"/>
  <c r="I5924" i="7"/>
  <c r="G5925" i="7"/>
  <c r="H5925" i="7"/>
  <c r="I5925" i="7"/>
  <c r="G5926" i="7"/>
  <c r="H5926" i="7"/>
  <c r="I5926" i="7"/>
  <c r="G5927" i="7"/>
  <c r="H5927" i="7"/>
  <c r="I5927" i="7"/>
  <c r="G5928" i="7"/>
  <c r="H5928" i="7"/>
  <c r="I5928" i="7"/>
  <c r="G5929" i="7"/>
  <c r="H5929" i="7"/>
  <c r="I5929" i="7"/>
  <c r="G5930" i="7"/>
  <c r="H5930" i="7"/>
  <c r="I5930" i="7"/>
  <c r="G5931" i="7"/>
  <c r="H5931" i="7"/>
  <c r="I5931" i="7"/>
  <c r="G5932" i="7"/>
  <c r="H5932" i="7"/>
  <c r="I5932" i="7"/>
  <c r="G5933" i="7"/>
  <c r="H5933" i="7"/>
  <c r="I5933" i="7"/>
  <c r="G5934" i="7"/>
  <c r="H5934" i="7"/>
  <c r="I5934" i="7"/>
  <c r="G5935" i="7"/>
  <c r="H5935" i="7"/>
  <c r="I5935" i="7"/>
  <c r="G5936" i="7"/>
  <c r="H5936" i="7"/>
  <c r="I5936" i="7"/>
  <c r="G5937" i="7"/>
  <c r="H5937" i="7"/>
  <c r="I5937" i="7"/>
  <c r="G5938" i="7"/>
  <c r="H5938" i="7"/>
  <c r="I5938" i="7"/>
  <c r="G5939" i="7"/>
  <c r="H5939" i="7"/>
  <c r="I5939" i="7"/>
  <c r="G5940" i="7"/>
  <c r="H5940" i="7"/>
  <c r="I5940" i="7"/>
  <c r="G5941" i="7"/>
  <c r="H5941" i="7"/>
  <c r="I5941" i="7"/>
  <c r="G5942" i="7"/>
  <c r="H5942" i="7"/>
  <c r="I5942" i="7"/>
  <c r="G5943" i="7"/>
  <c r="H5943" i="7"/>
  <c r="I5943" i="7"/>
  <c r="G5944" i="7"/>
  <c r="H5944" i="7"/>
  <c r="I5944" i="7"/>
  <c r="G5945" i="7"/>
  <c r="H5945" i="7"/>
  <c r="I5945" i="7"/>
  <c r="G5946" i="7"/>
  <c r="H5946" i="7"/>
  <c r="I5946" i="7"/>
  <c r="G5947" i="7"/>
  <c r="H5947" i="7"/>
  <c r="I5947" i="7"/>
  <c r="G5948" i="7"/>
  <c r="H5948" i="7"/>
  <c r="I5948" i="7"/>
  <c r="G5949" i="7"/>
  <c r="H5949" i="7"/>
  <c r="I5949" i="7"/>
  <c r="G5950" i="7"/>
  <c r="H5950" i="7"/>
  <c r="I5950" i="7"/>
  <c r="G5951" i="7"/>
  <c r="H5951" i="7"/>
  <c r="I5951" i="7"/>
  <c r="G5952" i="7"/>
  <c r="H5952" i="7"/>
  <c r="I5952" i="7"/>
  <c r="G5953" i="7"/>
  <c r="H5953" i="7"/>
  <c r="I5953" i="7"/>
  <c r="G5954" i="7"/>
  <c r="H5954" i="7"/>
  <c r="I5954" i="7"/>
  <c r="G5955" i="7"/>
  <c r="H5955" i="7"/>
  <c r="I5955" i="7"/>
  <c r="G5956" i="7"/>
  <c r="H5956" i="7"/>
  <c r="I5956" i="7"/>
  <c r="G5957" i="7"/>
  <c r="H5957" i="7"/>
  <c r="I5957" i="7"/>
  <c r="G5958" i="7"/>
  <c r="H5958" i="7"/>
  <c r="I5958" i="7"/>
  <c r="G5959" i="7"/>
  <c r="H5959" i="7"/>
  <c r="I5959" i="7"/>
  <c r="G5960" i="7"/>
  <c r="H5960" i="7"/>
  <c r="I5960" i="7"/>
  <c r="G5961" i="7"/>
  <c r="H5961" i="7"/>
  <c r="I5961" i="7"/>
  <c r="G5962" i="7"/>
  <c r="H5962" i="7"/>
  <c r="I5962" i="7"/>
  <c r="G5963" i="7"/>
  <c r="H5963" i="7"/>
  <c r="I5963" i="7"/>
  <c r="G5964" i="7"/>
  <c r="H5964" i="7"/>
  <c r="I5964" i="7"/>
  <c r="G5965" i="7"/>
  <c r="H5965" i="7"/>
  <c r="I5965" i="7"/>
  <c r="G5966" i="7"/>
  <c r="H5966" i="7"/>
  <c r="I5966" i="7"/>
  <c r="G5967" i="7"/>
  <c r="H5967" i="7"/>
  <c r="I5967" i="7"/>
  <c r="G5968" i="7"/>
  <c r="H5968" i="7"/>
  <c r="I5968" i="7"/>
  <c r="G5969" i="7"/>
  <c r="H5969" i="7"/>
  <c r="I5969" i="7"/>
  <c r="G5970" i="7"/>
  <c r="H5970" i="7"/>
  <c r="I5970" i="7"/>
  <c r="G5971" i="7"/>
  <c r="H5971" i="7"/>
  <c r="I5971" i="7"/>
  <c r="G5972" i="7"/>
  <c r="H5972" i="7"/>
  <c r="I5972" i="7"/>
  <c r="G5973" i="7"/>
  <c r="H5973" i="7"/>
  <c r="I5973" i="7"/>
  <c r="G5974" i="7"/>
  <c r="H5974" i="7"/>
  <c r="I5974" i="7"/>
  <c r="G5975" i="7"/>
  <c r="H5975" i="7"/>
  <c r="I5975" i="7"/>
  <c r="G5976" i="7"/>
  <c r="H5976" i="7"/>
  <c r="I5976" i="7"/>
  <c r="G5977" i="7"/>
  <c r="H5977" i="7"/>
  <c r="I5977" i="7"/>
  <c r="G5978" i="7"/>
  <c r="H5978" i="7"/>
  <c r="I5978" i="7"/>
  <c r="G5979" i="7"/>
  <c r="H5979" i="7"/>
  <c r="I5979" i="7"/>
  <c r="G5980" i="7"/>
  <c r="H5980" i="7"/>
  <c r="I5980" i="7"/>
  <c r="G5981" i="7"/>
  <c r="H5981" i="7"/>
  <c r="I5981" i="7"/>
  <c r="G5982" i="7"/>
  <c r="H5982" i="7"/>
  <c r="I5982" i="7"/>
  <c r="G5983" i="7"/>
  <c r="H5983" i="7"/>
  <c r="I5983" i="7"/>
  <c r="G5984" i="7"/>
  <c r="H5984" i="7"/>
  <c r="I5984" i="7"/>
  <c r="G5985" i="7"/>
  <c r="H5985" i="7"/>
  <c r="I5985" i="7"/>
  <c r="G5986" i="7"/>
  <c r="H5986" i="7"/>
  <c r="I5986" i="7"/>
  <c r="G5987" i="7"/>
  <c r="H5987" i="7"/>
  <c r="I5987" i="7"/>
  <c r="G5988" i="7"/>
  <c r="H5988" i="7"/>
  <c r="I5988" i="7"/>
  <c r="G5989" i="7"/>
  <c r="H5989" i="7"/>
  <c r="I5989" i="7"/>
  <c r="G5990" i="7"/>
  <c r="H5990" i="7"/>
  <c r="I5990" i="7"/>
  <c r="G5991" i="7"/>
  <c r="H5991" i="7"/>
  <c r="I5991" i="7"/>
  <c r="G5992" i="7"/>
  <c r="H5992" i="7"/>
  <c r="I5992" i="7"/>
  <c r="G5993" i="7"/>
  <c r="H5993" i="7"/>
  <c r="I5993" i="7"/>
  <c r="G5994" i="7"/>
  <c r="H5994" i="7"/>
  <c r="I5994" i="7"/>
  <c r="G5995" i="7"/>
  <c r="H5995" i="7"/>
  <c r="I5995" i="7"/>
  <c r="G5996" i="7"/>
  <c r="H5996" i="7"/>
  <c r="I5996" i="7"/>
  <c r="G5997" i="7"/>
  <c r="H5997" i="7"/>
  <c r="I5997" i="7"/>
  <c r="G5998" i="7"/>
  <c r="H5998" i="7"/>
  <c r="I5998" i="7"/>
  <c r="G5999" i="7"/>
  <c r="H5999" i="7"/>
  <c r="I5999" i="7"/>
  <c r="G6000" i="7"/>
  <c r="H6000" i="7"/>
  <c r="I6000" i="7"/>
  <c r="G6001" i="7"/>
  <c r="H6001" i="7"/>
  <c r="I6001" i="7"/>
  <c r="G6002" i="7"/>
  <c r="H6002" i="7"/>
  <c r="I6002" i="7"/>
  <c r="J6002" i="7" s="1"/>
  <c r="K6002" i="7" s="1"/>
  <c r="G6003" i="7"/>
  <c r="H6003" i="7"/>
  <c r="I6003" i="7"/>
  <c r="J6003" i="7" s="1"/>
  <c r="K6003" i="7" s="1"/>
  <c r="G6004" i="7"/>
  <c r="H6004" i="7"/>
  <c r="I6004" i="7"/>
  <c r="J6004" i="7" s="1"/>
  <c r="K6004" i="7" s="1"/>
  <c r="G6005" i="7"/>
  <c r="H6005" i="7"/>
  <c r="I6005" i="7"/>
  <c r="J6005" i="7" s="1"/>
  <c r="K6005" i="7" s="1"/>
  <c r="G6006" i="7"/>
  <c r="H6006" i="7"/>
  <c r="I6006" i="7"/>
  <c r="J6006" i="7" s="1"/>
  <c r="K6006" i="7" s="1"/>
  <c r="G6007" i="7"/>
  <c r="H6007" i="7"/>
  <c r="I6007" i="7"/>
  <c r="J6007" i="7" s="1"/>
  <c r="K6007" i="7" s="1"/>
  <c r="G6008" i="7"/>
  <c r="H6008" i="7"/>
  <c r="I6008" i="7"/>
  <c r="J6008" i="7" s="1"/>
  <c r="K6008" i="7" s="1"/>
  <c r="G6009" i="7"/>
  <c r="H6009" i="7"/>
  <c r="I6009" i="7"/>
  <c r="J6009" i="7" s="1"/>
  <c r="K6009" i="7" s="1"/>
  <c r="G6010" i="7"/>
  <c r="H6010" i="7"/>
  <c r="I6010" i="7"/>
  <c r="J6010" i="7" s="1"/>
  <c r="K6010" i="7" s="1"/>
  <c r="G6011" i="7"/>
  <c r="H6011" i="7"/>
  <c r="I6011" i="7"/>
  <c r="J6011" i="7" s="1"/>
  <c r="K6011" i="7" s="1"/>
  <c r="G6012" i="7"/>
  <c r="H6012" i="7"/>
  <c r="I6012" i="7"/>
  <c r="J6012" i="7" s="1"/>
  <c r="K6012" i="7" s="1"/>
  <c r="G6013" i="7"/>
  <c r="H6013" i="7"/>
  <c r="I6013" i="7"/>
  <c r="J6013" i="7" s="1"/>
  <c r="K6013" i="7" s="1"/>
  <c r="G6014" i="7"/>
  <c r="H6014" i="7"/>
  <c r="I6014" i="7"/>
  <c r="J6014" i="7" s="1"/>
  <c r="K6014" i="7" s="1"/>
  <c r="G6015" i="7"/>
  <c r="H6015" i="7"/>
  <c r="I6015" i="7"/>
  <c r="J6015" i="7" s="1"/>
  <c r="K6015" i="7" s="1"/>
  <c r="G6016" i="7"/>
  <c r="H6016" i="7"/>
  <c r="I6016" i="7"/>
  <c r="J6016" i="7" s="1"/>
  <c r="K6016" i="7" s="1"/>
  <c r="G6017" i="7"/>
  <c r="H6017" i="7"/>
  <c r="I6017" i="7"/>
  <c r="J6017" i="7" s="1"/>
  <c r="K6017" i="7" s="1"/>
  <c r="G6018" i="7"/>
  <c r="H6018" i="7"/>
  <c r="I6018" i="7"/>
  <c r="J6018" i="7" s="1"/>
  <c r="K6018" i="7" s="1"/>
  <c r="G6019" i="7"/>
  <c r="H6019" i="7"/>
  <c r="I6019" i="7"/>
  <c r="J6019" i="7" s="1"/>
  <c r="K6019" i="7" s="1"/>
  <c r="G6020" i="7"/>
  <c r="H6020" i="7"/>
  <c r="I6020" i="7"/>
  <c r="J6020" i="7" s="1"/>
  <c r="K6020" i="7" s="1"/>
  <c r="G6021" i="7"/>
  <c r="H6021" i="7"/>
  <c r="I6021" i="7"/>
  <c r="J6021" i="7" s="1"/>
  <c r="K6021" i="7" s="1"/>
  <c r="G6022" i="7"/>
  <c r="H6022" i="7"/>
  <c r="I6022" i="7"/>
  <c r="J6022" i="7" s="1"/>
  <c r="K6022" i="7" s="1"/>
  <c r="G6023" i="7"/>
  <c r="H6023" i="7"/>
  <c r="I6023" i="7"/>
  <c r="J6023" i="7" s="1"/>
  <c r="K6023" i="7" s="1"/>
  <c r="G6024" i="7"/>
  <c r="H6024" i="7"/>
  <c r="I6024" i="7"/>
  <c r="J6024" i="7" s="1"/>
  <c r="K6024" i="7" s="1"/>
  <c r="G6025" i="7"/>
  <c r="H6025" i="7"/>
  <c r="I6025" i="7"/>
  <c r="J6025" i="7" s="1"/>
  <c r="K6025" i="7" s="1"/>
  <c r="G6026" i="7"/>
  <c r="H6026" i="7"/>
  <c r="I6026" i="7"/>
  <c r="J6026" i="7" s="1"/>
  <c r="K6026" i="7" s="1"/>
  <c r="G6027" i="7"/>
  <c r="H6027" i="7"/>
  <c r="I6027" i="7"/>
  <c r="J6027" i="7" s="1"/>
  <c r="K6027" i="7" s="1"/>
  <c r="G6028" i="7"/>
  <c r="H6028" i="7"/>
  <c r="I6028" i="7"/>
  <c r="J6028" i="7" s="1"/>
  <c r="K6028" i="7" s="1"/>
  <c r="G6029" i="7"/>
  <c r="H6029" i="7"/>
  <c r="I6029" i="7"/>
  <c r="J6029" i="7" s="1"/>
  <c r="K6029" i="7" s="1"/>
  <c r="G6030" i="7"/>
  <c r="H6030" i="7"/>
  <c r="I6030" i="7"/>
  <c r="J6030" i="7" s="1"/>
  <c r="K6030" i="7" s="1"/>
  <c r="G6031" i="7"/>
  <c r="H6031" i="7"/>
  <c r="I6031" i="7"/>
  <c r="J6031" i="7" s="1"/>
  <c r="K6031" i="7" s="1"/>
  <c r="G6032" i="7"/>
  <c r="H6032" i="7"/>
  <c r="I6032" i="7"/>
  <c r="J6032" i="7" s="1"/>
  <c r="K6032" i="7" s="1"/>
  <c r="G6033" i="7"/>
  <c r="H6033" i="7"/>
  <c r="I6033" i="7"/>
  <c r="J6033" i="7" s="1"/>
  <c r="K6033" i="7" s="1"/>
  <c r="G6034" i="7"/>
  <c r="H6034" i="7"/>
  <c r="I6034" i="7"/>
  <c r="J6034" i="7" s="1"/>
  <c r="K6034" i="7" s="1"/>
  <c r="G6035" i="7"/>
  <c r="H6035" i="7"/>
  <c r="I6035" i="7"/>
  <c r="J6035" i="7" s="1"/>
  <c r="K6035" i="7" s="1"/>
  <c r="G6036" i="7"/>
  <c r="H6036" i="7"/>
  <c r="I6036" i="7"/>
  <c r="J6036" i="7" s="1"/>
  <c r="K6036" i="7" s="1"/>
  <c r="G6037" i="7"/>
  <c r="H6037" i="7"/>
  <c r="I6037" i="7"/>
  <c r="J6037" i="7" s="1"/>
  <c r="K6037" i="7" s="1"/>
  <c r="G6038" i="7"/>
  <c r="H6038" i="7"/>
  <c r="I6038" i="7"/>
  <c r="J6038" i="7" s="1"/>
  <c r="K6038" i="7" s="1"/>
  <c r="G6039" i="7"/>
  <c r="H6039" i="7"/>
  <c r="I6039" i="7"/>
  <c r="J6039" i="7" s="1"/>
  <c r="K6039" i="7" s="1"/>
  <c r="G6040" i="7"/>
  <c r="H6040" i="7"/>
  <c r="I6040" i="7"/>
  <c r="J6040" i="7" s="1"/>
  <c r="K6040" i="7" s="1"/>
  <c r="G6041" i="7"/>
  <c r="H6041" i="7"/>
  <c r="I6041" i="7"/>
  <c r="J6041" i="7" s="1"/>
  <c r="K6041" i="7" s="1"/>
  <c r="G6042" i="7"/>
  <c r="H6042" i="7"/>
  <c r="I6042" i="7"/>
  <c r="J6042" i="7" s="1"/>
  <c r="K6042" i="7" s="1"/>
  <c r="G6043" i="7"/>
  <c r="H6043" i="7"/>
  <c r="I6043" i="7"/>
  <c r="J6043" i="7" s="1"/>
  <c r="K6043" i="7" s="1"/>
  <c r="G6044" i="7"/>
  <c r="H6044" i="7"/>
  <c r="I6044" i="7"/>
  <c r="J6044" i="7" s="1"/>
  <c r="K6044" i="7" s="1"/>
  <c r="G6045" i="7"/>
  <c r="H6045" i="7"/>
  <c r="I6045" i="7"/>
  <c r="J6045" i="7" s="1"/>
  <c r="K6045" i="7" s="1"/>
  <c r="G6046" i="7"/>
  <c r="H6046" i="7"/>
  <c r="I6046" i="7"/>
  <c r="J6046" i="7" s="1"/>
  <c r="K6046" i="7" s="1"/>
  <c r="G6047" i="7"/>
  <c r="H6047" i="7"/>
  <c r="I6047" i="7"/>
  <c r="J6047" i="7" s="1"/>
  <c r="K6047" i="7" s="1"/>
  <c r="G6048" i="7"/>
  <c r="H6048" i="7"/>
  <c r="I6048" i="7"/>
  <c r="J6048" i="7" s="1"/>
  <c r="K6048" i="7" s="1"/>
  <c r="G6049" i="7"/>
  <c r="H6049" i="7"/>
  <c r="I6049" i="7"/>
  <c r="J6049" i="7" s="1"/>
  <c r="K6049" i="7" s="1"/>
  <c r="G6050" i="7"/>
  <c r="H6050" i="7"/>
  <c r="I6050" i="7"/>
  <c r="G6051" i="7"/>
  <c r="H6051" i="7"/>
  <c r="I6051" i="7"/>
  <c r="G6052" i="7"/>
  <c r="H6052" i="7"/>
  <c r="I6052" i="7"/>
  <c r="G6053" i="7"/>
  <c r="H6053" i="7"/>
  <c r="I6053" i="7"/>
  <c r="G6054" i="7"/>
  <c r="H6054" i="7"/>
  <c r="I6054" i="7"/>
  <c r="G6055" i="7"/>
  <c r="H6055" i="7"/>
  <c r="I6055" i="7"/>
  <c r="G6056" i="7"/>
  <c r="H6056" i="7"/>
  <c r="I6056" i="7"/>
  <c r="G6057" i="7"/>
  <c r="H6057" i="7"/>
  <c r="I6057" i="7"/>
  <c r="G6058" i="7"/>
  <c r="H6058" i="7"/>
  <c r="I6058" i="7"/>
  <c r="G6059" i="7"/>
  <c r="H6059" i="7"/>
  <c r="I6059" i="7"/>
  <c r="G6060" i="7"/>
  <c r="H6060" i="7"/>
  <c r="I6060" i="7"/>
  <c r="G6061" i="7"/>
  <c r="H6061" i="7"/>
  <c r="I6061" i="7"/>
  <c r="G6062" i="7"/>
  <c r="H6062" i="7"/>
  <c r="I6062" i="7"/>
  <c r="G6063" i="7"/>
  <c r="H6063" i="7"/>
  <c r="I6063" i="7"/>
  <c r="G6064" i="7"/>
  <c r="H6064" i="7"/>
  <c r="I6064" i="7"/>
  <c r="G6065" i="7"/>
  <c r="H6065" i="7"/>
  <c r="I6065" i="7"/>
  <c r="G6066" i="7"/>
  <c r="H6066" i="7"/>
  <c r="I6066" i="7"/>
  <c r="G6067" i="7"/>
  <c r="H6067" i="7"/>
  <c r="I6067" i="7"/>
  <c r="G6068" i="7"/>
  <c r="H6068" i="7"/>
  <c r="I6068" i="7"/>
  <c r="G6069" i="7"/>
  <c r="H6069" i="7"/>
  <c r="I6069" i="7"/>
  <c r="G6070" i="7"/>
  <c r="H6070" i="7"/>
  <c r="I6070" i="7"/>
  <c r="G6071" i="7"/>
  <c r="H6071" i="7"/>
  <c r="I6071" i="7"/>
  <c r="G6072" i="7"/>
  <c r="H6072" i="7"/>
  <c r="I6072" i="7"/>
  <c r="G6073" i="7"/>
  <c r="H6073" i="7"/>
  <c r="I6073" i="7"/>
  <c r="G6074" i="7"/>
  <c r="H6074" i="7"/>
  <c r="I6074" i="7"/>
  <c r="G6075" i="7"/>
  <c r="H6075" i="7"/>
  <c r="I6075" i="7"/>
  <c r="G6076" i="7"/>
  <c r="H6076" i="7"/>
  <c r="I6076" i="7"/>
  <c r="G6077" i="7"/>
  <c r="H6077" i="7"/>
  <c r="I6077" i="7"/>
  <c r="G6078" i="7"/>
  <c r="H6078" i="7"/>
  <c r="I6078" i="7"/>
  <c r="G6079" i="7"/>
  <c r="H6079" i="7"/>
  <c r="I6079" i="7"/>
  <c r="G6080" i="7"/>
  <c r="H6080" i="7"/>
  <c r="I6080" i="7"/>
  <c r="G6081" i="7"/>
  <c r="H6081" i="7"/>
  <c r="I6081" i="7"/>
  <c r="G6082" i="7"/>
  <c r="H6082" i="7"/>
  <c r="I6082" i="7"/>
  <c r="G6083" i="7"/>
  <c r="H6083" i="7"/>
  <c r="I6083" i="7"/>
  <c r="G6084" i="7"/>
  <c r="H6084" i="7"/>
  <c r="I6084" i="7"/>
  <c r="G6085" i="7"/>
  <c r="H6085" i="7"/>
  <c r="I6085" i="7"/>
  <c r="G6086" i="7"/>
  <c r="H6086" i="7"/>
  <c r="I6086" i="7"/>
  <c r="G6087" i="7"/>
  <c r="H6087" i="7"/>
  <c r="I6087" i="7"/>
  <c r="G6088" i="7"/>
  <c r="H6088" i="7"/>
  <c r="I6088" i="7"/>
  <c r="G6089" i="7"/>
  <c r="H6089" i="7"/>
  <c r="I6089" i="7"/>
  <c r="G6090" i="7"/>
  <c r="H6090" i="7"/>
  <c r="I6090" i="7"/>
  <c r="G6091" i="7"/>
  <c r="H6091" i="7"/>
  <c r="I6091" i="7"/>
  <c r="G6092" i="7"/>
  <c r="H6092" i="7"/>
  <c r="I6092" i="7"/>
  <c r="G6093" i="7"/>
  <c r="H6093" i="7"/>
  <c r="I6093" i="7"/>
  <c r="G6094" i="7"/>
  <c r="H6094" i="7"/>
  <c r="I6094" i="7"/>
  <c r="G6095" i="7"/>
  <c r="H6095" i="7"/>
  <c r="I6095" i="7"/>
  <c r="G6096" i="7"/>
  <c r="H6096" i="7"/>
  <c r="I6096" i="7"/>
  <c r="G6097" i="7"/>
  <c r="H6097" i="7"/>
  <c r="I6097" i="7"/>
  <c r="G6098" i="7"/>
  <c r="H6098" i="7"/>
  <c r="I6098" i="7"/>
  <c r="G6099" i="7"/>
  <c r="H6099" i="7"/>
  <c r="I6099" i="7"/>
  <c r="G6100" i="7"/>
  <c r="H6100" i="7"/>
  <c r="I6100" i="7"/>
  <c r="G6101" i="7"/>
  <c r="H6101" i="7"/>
  <c r="I6101" i="7"/>
  <c r="G6102" i="7"/>
  <c r="H6102" i="7"/>
  <c r="I6102" i="7"/>
  <c r="G6103" i="7"/>
  <c r="H6103" i="7"/>
  <c r="I6103" i="7"/>
  <c r="G6104" i="7"/>
  <c r="H6104" i="7"/>
  <c r="I6104" i="7"/>
  <c r="G6105" i="7"/>
  <c r="H6105" i="7"/>
  <c r="I6105" i="7"/>
  <c r="G6106" i="7"/>
  <c r="H6106" i="7"/>
  <c r="I6106" i="7"/>
  <c r="G6107" i="7"/>
  <c r="H6107" i="7"/>
  <c r="I6107" i="7"/>
  <c r="G6108" i="7"/>
  <c r="H6108" i="7"/>
  <c r="I6108" i="7"/>
  <c r="G6109" i="7"/>
  <c r="H6109" i="7"/>
  <c r="I6109" i="7"/>
  <c r="G6110" i="7"/>
  <c r="H6110" i="7"/>
  <c r="I6110" i="7"/>
  <c r="G6111" i="7"/>
  <c r="H6111" i="7"/>
  <c r="I6111" i="7"/>
  <c r="G6112" i="7"/>
  <c r="H6112" i="7"/>
  <c r="I6112" i="7"/>
  <c r="G6113" i="7"/>
  <c r="H6113" i="7"/>
  <c r="I6113" i="7"/>
  <c r="G6114" i="7"/>
  <c r="H6114" i="7"/>
  <c r="I6114" i="7"/>
  <c r="G6115" i="7"/>
  <c r="H6115" i="7"/>
  <c r="I6115" i="7"/>
  <c r="G6116" i="7"/>
  <c r="H6116" i="7"/>
  <c r="I6116" i="7"/>
  <c r="G6117" i="7"/>
  <c r="H6117" i="7"/>
  <c r="I6117" i="7"/>
  <c r="G6118" i="7"/>
  <c r="H6118" i="7"/>
  <c r="I6118" i="7"/>
  <c r="G6119" i="7"/>
  <c r="H6119" i="7"/>
  <c r="I6119" i="7"/>
  <c r="G6120" i="7"/>
  <c r="H6120" i="7"/>
  <c r="I6120" i="7"/>
  <c r="G6121" i="7"/>
  <c r="H6121" i="7"/>
  <c r="I6121" i="7"/>
  <c r="G6122" i="7"/>
  <c r="H6122" i="7"/>
  <c r="I6122" i="7"/>
  <c r="G6123" i="7"/>
  <c r="H6123" i="7"/>
  <c r="I6123" i="7"/>
  <c r="G6124" i="7"/>
  <c r="H6124" i="7"/>
  <c r="I6124" i="7"/>
  <c r="G6125" i="7"/>
  <c r="H6125" i="7"/>
  <c r="I6125" i="7"/>
  <c r="G6126" i="7"/>
  <c r="H6126" i="7"/>
  <c r="I6126" i="7"/>
  <c r="G6127" i="7"/>
  <c r="H6127" i="7"/>
  <c r="I6127" i="7"/>
  <c r="G6128" i="7"/>
  <c r="H6128" i="7"/>
  <c r="I6128" i="7"/>
  <c r="G6129" i="7"/>
  <c r="H6129" i="7"/>
  <c r="I6129" i="7"/>
  <c r="G6130" i="7"/>
  <c r="H6130" i="7"/>
  <c r="I6130" i="7"/>
  <c r="G6131" i="7"/>
  <c r="H6131" i="7"/>
  <c r="I6131" i="7"/>
  <c r="G6132" i="7"/>
  <c r="H6132" i="7"/>
  <c r="I6132" i="7"/>
  <c r="G6133" i="7"/>
  <c r="H6133" i="7"/>
  <c r="I6133" i="7"/>
  <c r="G6134" i="7"/>
  <c r="H6134" i="7"/>
  <c r="I6134" i="7"/>
  <c r="G6135" i="7"/>
  <c r="H6135" i="7"/>
  <c r="I6135" i="7"/>
  <c r="G6136" i="7"/>
  <c r="H6136" i="7"/>
  <c r="I6136" i="7"/>
  <c r="G6137" i="7"/>
  <c r="H6137" i="7"/>
  <c r="I6137" i="7"/>
  <c r="G6138" i="7"/>
  <c r="H6138" i="7"/>
  <c r="I6138" i="7"/>
  <c r="G6139" i="7"/>
  <c r="H6139" i="7"/>
  <c r="I6139" i="7"/>
  <c r="G6140" i="7"/>
  <c r="H6140" i="7"/>
  <c r="I6140" i="7"/>
  <c r="G6141" i="7"/>
  <c r="H6141" i="7"/>
  <c r="I6141" i="7"/>
  <c r="G6142" i="7"/>
  <c r="H6142" i="7"/>
  <c r="I6142" i="7"/>
  <c r="G6143" i="7"/>
  <c r="H6143" i="7"/>
  <c r="I6143" i="7"/>
  <c r="G6144" i="7"/>
  <c r="H6144" i="7"/>
  <c r="I6144" i="7"/>
  <c r="G6145" i="7"/>
  <c r="H6145" i="7"/>
  <c r="I6145" i="7"/>
  <c r="G6146" i="7"/>
  <c r="H6146" i="7"/>
  <c r="I6146" i="7"/>
  <c r="G6147" i="7"/>
  <c r="H6147" i="7"/>
  <c r="I6147" i="7"/>
  <c r="G6148" i="7"/>
  <c r="H6148" i="7"/>
  <c r="I6148" i="7"/>
  <c r="G6149" i="7"/>
  <c r="H6149" i="7"/>
  <c r="I6149" i="7"/>
  <c r="G6150" i="7"/>
  <c r="H6150" i="7"/>
  <c r="I6150" i="7"/>
  <c r="G6151" i="7"/>
  <c r="H6151" i="7"/>
  <c r="I6151" i="7"/>
  <c r="G6152" i="7"/>
  <c r="H6152" i="7"/>
  <c r="I6152" i="7"/>
  <c r="G6153" i="7"/>
  <c r="H6153" i="7"/>
  <c r="I6153" i="7"/>
  <c r="G6154" i="7"/>
  <c r="H6154" i="7"/>
  <c r="I6154" i="7"/>
  <c r="G6155" i="7"/>
  <c r="H6155" i="7"/>
  <c r="I6155" i="7"/>
  <c r="G6156" i="7"/>
  <c r="H6156" i="7"/>
  <c r="I6156" i="7"/>
  <c r="G6157" i="7"/>
  <c r="H6157" i="7"/>
  <c r="I6157" i="7"/>
  <c r="G6158" i="7"/>
  <c r="H6158" i="7"/>
  <c r="I6158" i="7"/>
  <c r="G6159" i="7"/>
  <c r="H6159" i="7"/>
  <c r="I6159" i="7"/>
  <c r="G6160" i="7"/>
  <c r="H6160" i="7"/>
  <c r="I6160" i="7"/>
  <c r="G6161" i="7"/>
  <c r="H6161" i="7"/>
  <c r="I6161" i="7"/>
  <c r="G6162" i="7"/>
  <c r="H6162" i="7"/>
  <c r="I6162" i="7"/>
  <c r="G6163" i="7"/>
  <c r="H6163" i="7"/>
  <c r="I6163" i="7"/>
  <c r="G6164" i="7"/>
  <c r="H6164" i="7"/>
  <c r="I6164" i="7"/>
  <c r="G6165" i="7"/>
  <c r="H6165" i="7"/>
  <c r="I6165" i="7"/>
  <c r="G6166" i="7"/>
  <c r="H6166" i="7"/>
  <c r="I6166" i="7"/>
  <c r="G6167" i="7"/>
  <c r="H6167" i="7"/>
  <c r="I6167" i="7"/>
  <c r="G6168" i="7"/>
  <c r="H6168" i="7"/>
  <c r="I6168" i="7"/>
  <c r="G6169" i="7"/>
  <c r="H6169" i="7"/>
  <c r="I6169" i="7"/>
  <c r="G6170" i="7"/>
  <c r="H6170" i="7"/>
  <c r="I6170" i="7"/>
  <c r="J6170" i="7" s="1"/>
  <c r="K6170" i="7" s="1"/>
  <c r="G6171" i="7"/>
  <c r="H6171" i="7"/>
  <c r="I6171" i="7"/>
  <c r="J6171" i="7" s="1"/>
  <c r="K6171" i="7" s="1"/>
  <c r="G6172" i="7"/>
  <c r="H6172" i="7"/>
  <c r="I6172" i="7"/>
  <c r="J6172" i="7" s="1"/>
  <c r="K6172" i="7" s="1"/>
  <c r="G6173" i="7"/>
  <c r="H6173" i="7"/>
  <c r="I6173" i="7"/>
  <c r="J6173" i="7" s="1"/>
  <c r="K6173" i="7" s="1"/>
  <c r="G6174" i="7"/>
  <c r="H6174" i="7"/>
  <c r="I6174" i="7"/>
  <c r="J6174" i="7" s="1"/>
  <c r="K6174" i="7" s="1"/>
  <c r="G6175" i="7"/>
  <c r="H6175" i="7"/>
  <c r="I6175" i="7"/>
  <c r="J6175" i="7" s="1"/>
  <c r="K6175" i="7" s="1"/>
  <c r="G6176" i="7"/>
  <c r="H6176" i="7"/>
  <c r="I6176" i="7"/>
  <c r="J6176" i="7" s="1"/>
  <c r="K6176" i="7" s="1"/>
  <c r="G6177" i="7"/>
  <c r="H6177" i="7"/>
  <c r="I6177" i="7"/>
  <c r="J6177" i="7" s="1"/>
  <c r="K6177" i="7" s="1"/>
  <c r="G6178" i="7"/>
  <c r="H6178" i="7"/>
  <c r="I6178" i="7"/>
  <c r="J6178" i="7" s="1"/>
  <c r="K6178" i="7" s="1"/>
  <c r="G6179" i="7"/>
  <c r="H6179" i="7"/>
  <c r="I6179" i="7"/>
  <c r="J6179" i="7" s="1"/>
  <c r="K6179" i="7" s="1"/>
  <c r="G6180" i="7"/>
  <c r="H6180" i="7"/>
  <c r="I6180" i="7"/>
  <c r="J6180" i="7" s="1"/>
  <c r="K6180" i="7" s="1"/>
  <c r="G6181" i="7"/>
  <c r="H6181" i="7"/>
  <c r="I6181" i="7"/>
  <c r="J6181" i="7" s="1"/>
  <c r="K6181" i="7" s="1"/>
  <c r="G6182" i="7"/>
  <c r="H6182" i="7"/>
  <c r="I6182" i="7"/>
  <c r="J6182" i="7" s="1"/>
  <c r="K6182" i="7" s="1"/>
  <c r="G6183" i="7"/>
  <c r="H6183" i="7"/>
  <c r="I6183" i="7"/>
  <c r="J6183" i="7" s="1"/>
  <c r="K6183" i="7" s="1"/>
  <c r="G6184" i="7"/>
  <c r="H6184" i="7"/>
  <c r="I6184" i="7"/>
  <c r="J6184" i="7" s="1"/>
  <c r="K6184" i="7" s="1"/>
  <c r="G6185" i="7"/>
  <c r="H6185" i="7"/>
  <c r="I6185" i="7"/>
  <c r="J6185" i="7" s="1"/>
  <c r="K6185" i="7" s="1"/>
  <c r="G6186" i="7"/>
  <c r="H6186" i="7"/>
  <c r="I6186" i="7"/>
  <c r="J6186" i="7" s="1"/>
  <c r="K6186" i="7" s="1"/>
  <c r="G6187" i="7"/>
  <c r="H6187" i="7"/>
  <c r="I6187" i="7"/>
  <c r="J6187" i="7" s="1"/>
  <c r="K6187" i="7" s="1"/>
  <c r="G6188" i="7"/>
  <c r="H6188" i="7"/>
  <c r="I6188" i="7"/>
  <c r="J6188" i="7" s="1"/>
  <c r="K6188" i="7" s="1"/>
  <c r="G6189" i="7"/>
  <c r="H6189" i="7"/>
  <c r="I6189" i="7"/>
  <c r="J6189" i="7" s="1"/>
  <c r="K6189" i="7" s="1"/>
  <c r="G6190" i="7"/>
  <c r="H6190" i="7"/>
  <c r="I6190" i="7"/>
  <c r="J6190" i="7" s="1"/>
  <c r="K6190" i="7" s="1"/>
  <c r="G6191" i="7"/>
  <c r="H6191" i="7"/>
  <c r="I6191" i="7"/>
  <c r="J6191" i="7" s="1"/>
  <c r="K6191" i="7" s="1"/>
  <c r="G6192" i="7"/>
  <c r="H6192" i="7"/>
  <c r="I6192" i="7"/>
  <c r="J6192" i="7" s="1"/>
  <c r="K6192" i="7" s="1"/>
  <c r="G6193" i="7"/>
  <c r="H6193" i="7"/>
  <c r="I6193" i="7"/>
  <c r="J6193" i="7" s="1"/>
  <c r="K6193" i="7" s="1"/>
  <c r="G6194" i="7"/>
  <c r="H6194" i="7"/>
  <c r="I6194" i="7"/>
  <c r="J6194" i="7" s="1"/>
  <c r="K6194" i="7" s="1"/>
  <c r="G6195" i="7"/>
  <c r="H6195" i="7"/>
  <c r="I6195" i="7"/>
  <c r="J6195" i="7" s="1"/>
  <c r="K6195" i="7" s="1"/>
  <c r="G6196" i="7"/>
  <c r="H6196" i="7"/>
  <c r="I6196" i="7"/>
  <c r="J6196" i="7" s="1"/>
  <c r="K6196" i="7" s="1"/>
  <c r="G6197" i="7"/>
  <c r="H6197" i="7"/>
  <c r="I6197" i="7"/>
  <c r="J6197" i="7" s="1"/>
  <c r="K6197" i="7" s="1"/>
  <c r="G6198" i="7"/>
  <c r="H6198" i="7"/>
  <c r="I6198" i="7"/>
  <c r="J6198" i="7" s="1"/>
  <c r="K6198" i="7" s="1"/>
  <c r="G6199" i="7"/>
  <c r="H6199" i="7"/>
  <c r="I6199" i="7"/>
  <c r="J6199" i="7" s="1"/>
  <c r="K6199" i="7" s="1"/>
  <c r="G6200" i="7"/>
  <c r="H6200" i="7"/>
  <c r="I6200" i="7"/>
  <c r="J6200" i="7" s="1"/>
  <c r="K6200" i="7" s="1"/>
  <c r="G6201" i="7"/>
  <c r="H6201" i="7"/>
  <c r="I6201" i="7"/>
  <c r="J6201" i="7" s="1"/>
  <c r="K6201" i="7" s="1"/>
  <c r="G6202" i="7"/>
  <c r="H6202" i="7"/>
  <c r="I6202" i="7"/>
  <c r="J6202" i="7" s="1"/>
  <c r="K6202" i="7" s="1"/>
  <c r="G6203" i="7"/>
  <c r="H6203" i="7"/>
  <c r="I6203" i="7"/>
  <c r="J6203" i="7" s="1"/>
  <c r="K6203" i="7" s="1"/>
  <c r="G6204" i="7"/>
  <c r="H6204" i="7"/>
  <c r="I6204" i="7"/>
  <c r="J6204" i="7" s="1"/>
  <c r="K6204" i="7" s="1"/>
  <c r="G6205" i="7"/>
  <c r="H6205" i="7"/>
  <c r="I6205" i="7"/>
  <c r="J6205" i="7" s="1"/>
  <c r="K6205" i="7" s="1"/>
  <c r="G6206" i="7"/>
  <c r="H6206" i="7"/>
  <c r="I6206" i="7"/>
  <c r="J6206" i="7" s="1"/>
  <c r="K6206" i="7" s="1"/>
  <c r="G6207" i="7"/>
  <c r="H6207" i="7"/>
  <c r="I6207" i="7"/>
  <c r="J6207" i="7" s="1"/>
  <c r="K6207" i="7" s="1"/>
  <c r="G6208" i="7"/>
  <c r="H6208" i="7"/>
  <c r="I6208" i="7"/>
  <c r="J6208" i="7" s="1"/>
  <c r="K6208" i="7" s="1"/>
  <c r="G6209" i="7"/>
  <c r="H6209" i="7"/>
  <c r="I6209" i="7"/>
  <c r="J6209" i="7" s="1"/>
  <c r="K6209" i="7" s="1"/>
  <c r="G6210" i="7"/>
  <c r="H6210" i="7"/>
  <c r="I6210" i="7"/>
  <c r="J6210" i="7" s="1"/>
  <c r="K6210" i="7" s="1"/>
  <c r="G6211" i="7"/>
  <c r="H6211" i="7"/>
  <c r="I6211" i="7"/>
  <c r="J6211" i="7" s="1"/>
  <c r="K6211" i="7" s="1"/>
  <c r="G6212" i="7"/>
  <c r="H6212" i="7"/>
  <c r="I6212" i="7"/>
  <c r="J6212" i="7" s="1"/>
  <c r="K6212" i="7" s="1"/>
  <c r="G6213" i="7"/>
  <c r="H6213" i="7"/>
  <c r="I6213" i="7"/>
  <c r="J6213" i="7" s="1"/>
  <c r="K6213" i="7" s="1"/>
  <c r="G6214" i="7"/>
  <c r="H6214" i="7"/>
  <c r="I6214" i="7"/>
  <c r="J6214" i="7" s="1"/>
  <c r="K6214" i="7" s="1"/>
  <c r="G6215" i="7"/>
  <c r="H6215" i="7"/>
  <c r="I6215" i="7"/>
  <c r="J6215" i="7" s="1"/>
  <c r="K6215" i="7" s="1"/>
  <c r="G6216" i="7"/>
  <c r="H6216" i="7"/>
  <c r="I6216" i="7"/>
  <c r="J6216" i="7" s="1"/>
  <c r="K6216" i="7" s="1"/>
  <c r="G6217" i="7"/>
  <c r="H6217" i="7"/>
  <c r="I6217" i="7"/>
  <c r="J6217" i="7" s="1"/>
  <c r="K6217" i="7" s="1"/>
  <c r="G6218" i="7"/>
  <c r="H6218" i="7"/>
  <c r="I6218" i="7"/>
  <c r="G6219" i="7"/>
  <c r="H6219" i="7"/>
  <c r="I6219" i="7"/>
  <c r="G6220" i="7"/>
  <c r="H6220" i="7"/>
  <c r="I6220" i="7"/>
  <c r="G6221" i="7"/>
  <c r="H6221" i="7"/>
  <c r="I6221" i="7"/>
  <c r="G6222" i="7"/>
  <c r="H6222" i="7"/>
  <c r="I6222" i="7"/>
  <c r="G6223" i="7"/>
  <c r="H6223" i="7"/>
  <c r="I6223" i="7"/>
  <c r="G6224" i="7"/>
  <c r="H6224" i="7"/>
  <c r="I6224" i="7"/>
  <c r="G6225" i="7"/>
  <c r="H6225" i="7"/>
  <c r="I6225" i="7"/>
  <c r="G6226" i="7"/>
  <c r="H6226" i="7"/>
  <c r="I6226" i="7"/>
  <c r="G6227" i="7"/>
  <c r="H6227" i="7"/>
  <c r="I6227" i="7"/>
  <c r="G6228" i="7"/>
  <c r="H6228" i="7"/>
  <c r="I6228" i="7"/>
  <c r="G6229" i="7"/>
  <c r="H6229" i="7"/>
  <c r="I6229" i="7"/>
  <c r="G6230" i="7"/>
  <c r="H6230" i="7"/>
  <c r="I6230" i="7"/>
  <c r="G6231" i="7"/>
  <c r="H6231" i="7"/>
  <c r="I6231" i="7"/>
  <c r="G6232" i="7"/>
  <c r="H6232" i="7"/>
  <c r="I6232" i="7"/>
  <c r="G6233" i="7"/>
  <c r="H6233" i="7"/>
  <c r="I6233" i="7"/>
  <c r="G6234" i="7"/>
  <c r="H6234" i="7"/>
  <c r="I6234" i="7"/>
  <c r="G6235" i="7"/>
  <c r="H6235" i="7"/>
  <c r="I6235" i="7"/>
  <c r="G6236" i="7"/>
  <c r="H6236" i="7"/>
  <c r="I6236" i="7"/>
  <c r="G6237" i="7"/>
  <c r="H6237" i="7"/>
  <c r="I6237" i="7"/>
  <c r="G6238" i="7"/>
  <c r="H6238" i="7"/>
  <c r="I6238" i="7"/>
  <c r="G6239" i="7"/>
  <c r="H6239" i="7"/>
  <c r="I6239" i="7"/>
  <c r="G6240" i="7"/>
  <c r="H6240" i="7"/>
  <c r="I6240" i="7"/>
  <c r="G6241" i="7"/>
  <c r="H6241" i="7"/>
  <c r="I6241" i="7"/>
  <c r="G6242" i="7"/>
  <c r="H6242" i="7"/>
  <c r="I6242" i="7"/>
  <c r="G6243" i="7"/>
  <c r="H6243" i="7"/>
  <c r="I6243" i="7"/>
  <c r="G6244" i="7"/>
  <c r="H6244" i="7"/>
  <c r="I6244" i="7"/>
  <c r="G6245" i="7"/>
  <c r="H6245" i="7"/>
  <c r="I6245" i="7"/>
  <c r="G6246" i="7"/>
  <c r="H6246" i="7"/>
  <c r="I6246" i="7"/>
  <c r="G6247" i="7"/>
  <c r="H6247" i="7"/>
  <c r="I6247" i="7"/>
  <c r="G6248" i="7"/>
  <c r="H6248" i="7"/>
  <c r="I6248" i="7"/>
  <c r="G6249" i="7"/>
  <c r="H6249" i="7"/>
  <c r="I6249" i="7"/>
  <c r="G6250" i="7"/>
  <c r="H6250" i="7"/>
  <c r="I6250" i="7"/>
  <c r="G6251" i="7"/>
  <c r="H6251" i="7"/>
  <c r="I6251" i="7"/>
  <c r="G6252" i="7"/>
  <c r="H6252" i="7"/>
  <c r="I6252" i="7"/>
  <c r="G6253" i="7"/>
  <c r="H6253" i="7"/>
  <c r="I6253" i="7"/>
  <c r="G6254" i="7"/>
  <c r="H6254" i="7"/>
  <c r="I6254" i="7"/>
  <c r="G6255" i="7"/>
  <c r="H6255" i="7"/>
  <c r="I6255" i="7"/>
  <c r="G6256" i="7"/>
  <c r="H6256" i="7"/>
  <c r="I6256" i="7"/>
  <c r="G6257" i="7"/>
  <c r="H6257" i="7"/>
  <c r="I6257" i="7"/>
  <c r="G6258" i="7"/>
  <c r="H6258" i="7"/>
  <c r="I6258" i="7"/>
  <c r="G6259" i="7"/>
  <c r="H6259" i="7"/>
  <c r="I6259" i="7"/>
  <c r="G6260" i="7"/>
  <c r="H6260" i="7"/>
  <c r="I6260" i="7"/>
  <c r="G6261" i="7"/>
  <c r="H6261" i="7"/>
  <c r="I6261" i="7"/>
  <c r="G6262" i="7"/>
  <c r="H6262" i="7"/>
  <c r="I6262" i="7"/>
  <c r="G6263" i="7"/>
  <c r="H6263" i="7"/>
  <c r="I6263" i="7"/>
  <c r="G6264" i="7"/>
  <c r="H6264" i="7"/>
  <c r="I6264" i="7"/>
  <c r="G6265" i="7"/>
  <c r="H6265" i="7"/>
  <c r="I6265" i="7"/>
  <c r="G6266" i="7"/>
  <c r="H6266" i="7"/>
  <c r="I6266" i="7"/>
  <c r="G6267" i="7"/>
  <c r="H6267" i="7"/>
  <c r="I6267" i="7"/>
  <c r="G6268" i="7"/>
  <c r="H6268" i="7"/>
  <c r="I6268" i="7"/>
  <c r="G6269" i="7"/>
  <c r="H6269" i="7"/>
  <c r="I6269" i="7"/>
  <c r="G6270" i="7"/>
  <c r="H6270" i="7"/>
  <c r="I6270" i="7"/>
  <c r="G6271" i="7"/>
  <c r="H6271" i="7"/>
  <c r="I6271" i="7"/>
  <c r="G6272" i="7"/>
  <c r="H6272" i="7"/>
  <c r="I6272" i="7"/>
  <c r="G6273" i="7"/>
  <c r="H6273" i="7"/>
  <c r="I6273" i="7"/>
  <c r="G6274" i="7"/>
  <c r="H6274" i="7"/>
  <c r="I6274" i="7"/>
  <c r="G6275" i="7"/>
  <c r="H6275" i="7"/>
  <c r="I6275" i="7"/>
  <c r="G6276" i="7"/>
  <c r="H6276" i="7"/>
  <c r="I6276" i="7"/>
  <c r="G6277" i="7"/>
  <c r="H6277" i="7"/>
  <c r="I6277" i="7"/>
  <c r="G6278" i="7"/>
  <c r="H6278" i="7"/>
  <c r="I6278" i="7"/>
  <c r="G6279" i="7"/>
  <c r="H6279" i="7"/>
  <c r="I6279" i="7"/>
  <c r="G6280" i="7"/>
  <c r="H6280" i="7"/>
  <c r="I6280" i="7"/>
  <c r="G6281" i="7"/>
  <c r="H6281" i="7"/>
  <c r="I6281" i="7"/>
  <c r="G6282" i="7"/>
  <c r="H6282" i="7"/>
  <c r="I6282" i="7"/>
  <c r="G6283" i="7"/>
  <c r="H6283" i="7"/>
  <c r="I6283" i="7"/>
  <c r="G6284" i="7"/>
  <c r="H6284" i="7"/>
  <c r="I6284" i="7"/>
  <c r="G6285" i="7"/>
  <c r="H6285" i="7"/>
  <c r="I6285" i="7"/>
  <c r="G6286" i="7"/>
  <c r="H6286" i="7"/>
  <c r="I6286" i="7"/>
  <c r="G6287" i="7"/>
  <c r="H6287" i="7"/>
  <c r="I6287" i="7"/>
  <c r="G6288" i="7"/>
  <c r="H6288" i="7"/>
  <c r="I6288" i="7"/>
  <c r="G6289" i="7"/>
  <c r="H6289" i="7"/>
  <c r="I6289" i="7"/>
  <c r="G6290" i="7"/>
  <c r="H6290" i="7"/>
  <c r="I6290" i="7"/>
  <c r="G6291" i="7"/>
  <c r="H6291" i="7"/>
  <c r="I6291" i="7"/>
  <c r="G6292" i="7"/>
  <c r="H6292" i="7"/>
  <c r="I6292" i="7"/>
  <c r="G6293" i="7"/>
  <c r="H6293" i="7"/>
  <c r="I6293" i="7"/>
  <c r="G6294" i="7"/>
  <c r="H6294" i="7"/>
  <c r="I6294" i="7"/>
  <c r="G6295" i="7"/>
  <c r="H6295" i="7"/>
  <c r="I6295" i="7"/>
  <c r="G6296" i="7"/>
  <c r="H6296" i="7"/>
  <c r="I6296" i="7"/>
  <c r="G6297" i="7"/>
  <c r="H6297" i="7"/>
  <c r="I6297" i="7"/>
  <c r="G6298" i="7"/>
  <c r="H6298" i="7"/>
  <c r="I6298" i="7"/>
  <c r="G6299" i="7"/>
  <c r="H6299" i="7"/>
  <c r="I6299" i="7"/>
  <c r="G6300" i="7"/>
  <c r="H6300" i="7"/>
  <c r="I6300" i="7"/>
  <c r="G6301" i="7"/>
  <c r="H6301" i="7"/>
  <c r="I6301" i="7"/>
  <c r="G6302" i="7"/>
  <c r="H6302" i="7"/>
  <c r="I6302" i="7"/>
  <c r="G6303" i="7"/>
  <c r="H6303" i="7"/>
  <c r="I6303" i="7"/>
  <c r="G6304" i="7"/>
  <c r="H6304" i="7"/>
  <c r="I6304" i="7"/>
  <c r="G6305" i="7"/>
  <c r="H6305" i="7"/>
  <c r="I6305" i="7"/>
  <c r="G6306" i="7"/>
  <c r="H6306" i="7"/>
  <c r="I6306" i="7"/>
  <c r="G6307" i="7"/>
  <c r="H6307" i="7"/>
  <c r="I6307" i="7"/>
  <c r="G6308" i="7"/>
  <c r="H6308" i="7"/>
  <c r="I6308" i="7"/>
  <c r="G6309" i="7"/>
  <c r="H6309" i="7"/>
  <c r="I6309" i="7"/>
  <c r="G6310" i="7"/>
  <c r="H6310" i="7"/>
  <c r="I6310" i="7"/>
  <c r="G6311" i="7"/>
  <c r="H6311" i="7"/>
  <c r="I6311" i="7"/>
  <c r="G6312" i="7"/>
  <c r="H6312" i="7"/>
  <c r="I6312" i="7"/>
  <c r="G6313" i="7"/>
  <c r="H6313" i="7"/>
  <c r="I6313" i="7"/>
  <c r="G6314" i="7"/>
  <c r="H6314" i="7"/>
  <c r="I6314" i="7"/>
  <c r="G6315" i="7"/>
  <c r="H6315" i="7"/>
  <c r="I6315" i="7"/>
  <c r="G6316" i="7"/>
  <c r="H6316" i="7"/>
  <c r="I6316" i="7"/>
  <c r="G6317" i="7"/>
  <c r="H6317" i="7"/>
  <c r="I6317" i="7"/>
  <c r="G6318" i="7"/>
  <c r="H6318" i="7"/>
  <c r="I6318" i="7"/>
  <c r="G6319" i="7"/>
  <c r="H6319" i="7"/>
  <c r="I6319" i="7"/>
  <c r="G6320" i="7"/>
  <c r="H6320" i="7"/>
  <c r="I6320" i="7"/>
  <c r="G6321" i="7"/>
  <c r="H6321" i="7"/>
  <c r="I6321" i="7"/>
  <c r="G6322" i="7"/>
  <c r="H6322" i="7"/>
  <c r="I6322" i="7"/>
  <c r="G6323" i="7"/>
  <c r="H6323" i="7"/>
  <c r="I6323" i="7"/>
  <c r="G6324" i="7"/>
  <c r="H6324" i="7"/>
  <c r="I6324" i="7"/>
  <c r="G6325" i="7"/>
  <c r="H6325" i="7"/>
  <c r="I6325" i="7"/>
  <c r="G6326" i="7"/>
  <c r="H6326" i="7"/>
  <c r="I6326" i="7"/>
  <c r="G6327" i="7"/>
  <c r="H6327" i="7"/>
  <c r="I6327" i="7"/>
  <c r="G6328" i="7"/>
  <c r="H6328" i="7"/>
  <c r="I6328" i="7"/>
  <c r="G6329" i="7"/>
  <c r="H6329" i="7"/>
  <c r="I6329" i="7"/>
  <c r="G6330" i="7"/>
  <c r="H6330" i="7"/>
  <c r="I6330" i="7"/>
  <c r="G6331" i="7"/>
  <c r="H6331" i="7"/>
  <c r="I6331" i="7"/>
  <c r="G6332" i="7"/>
  <c r="H6332" i="7"/>
  <c r="I6332" i="7"/>
  <c r="G6333" i="7"/>
  <c r="H6333" i="7"/>
  <c r="I6333" i="7"/>
  <c r="G6334" i="7"/>
  <c r="H6334" i="7"/>
  <c r="I6334" i="7"/>
  <c r="G6335" i="7"/>
  <c r="H6335" i="7"/>
  <c r="I6335" i="7"/>
  <c r="G6336" i="7"/>
  <c r="H6336" i="7"/>
  <c r="I6336" i="7"/>
  <c r="G6337" i="7"/>
  <c r="H6337" i="7"/>
  <c r="I6337" i="7"/>
  <c r="G6338" i="7"/>
  <c r="H6338" i="7"/>
  <c r="I6338" i="7"/>
  <c r="J6338" i="7" s="1"/>
  <c r="K6338" i="7" s="1"/>
  <c r="G6339" i="7"/>
  <c r="H6339" i="7"/>
  <c r="I6339" i="7"/>
  <c r="J6339" i="7" s="1"/>
  <c r="K6339" i="7" s="1"/>
  <c r="G6340" i="7"/>
  <c r="H6340" i="7"/>
  <c r="I6340" i="7"/>
  <c r="J6340" i="7" s="1"/>
  <c r="K6340" i="7" s="1"/>
  <c r="G6341" i="7"/>
  <c r="H6341" i="7"/>
  <c r="I6341" i="7"/>
  <c r="J6341" i="7" s="1"/>
  <c r="K6341" i="7" s="1"/>
  <c r="G6342" i="7"/>
  <c r="H6342" i="7"/>
  <c r="I6342" i="7"/>
  <c r="J6342" i="7" s="1"/>
  <c r="K6342" i="7" s="1"/>
  <c r="G6343" i="7"/>
  <c r="H6343" i="7"/>
  <c r="I6343" i="7"/>
  <c r="J6343" i="7" s="1"/>
  <c r="K6343" i="7" s="1"/>
  <c r="G6344" i="7"/>
  <c r="H6344" i="7"/>
  <c r="I6344" i="7"/>
  <c r="J6344" i="7" s="1"/>
  <c r="K6344" i="7" s="1"/>
  <c r="G6345" i="7"/>
  <c r="H6345" i="7"/>
  <c r="I6345" i="7"/>
  <c r="J6345" i="7" s="1"/>
  <c r="K6345" i="7" s="1"/>
  <c r="G6346" i="7"/>
  <c r="H6346" i="7"/>
  <c r="I6346" i="7"/>
  <c r="J6346" i="7" s="1"/>
  <c r="K6346" i="7" s="1"/>
  <c r="G6347" i="7"/>
  <c r="H6347" i="7"/>
  <c r="I6347" i="7"/>
  <c r="J6347" i="7" s="1"/>
  <c r="K6347" i="7" s="1"/>
  <c r="G6348" i="7"/>
  <c r="H6348" i="7"/>
  <c r="I6348" i="7"/>
  <c r="J6348" i="7" s="1"/>
  <c r="K6348" i="7" s="1"/>
  <c r="G6349" i="7"/>
  <c r="H6349" i="7"/>
  <c r="I6349" i="7"/>
  <c r="J6349" i="7" s="1"/>
  <c r="K6349" i="7" s="1"/>
  <c r="G6350" i="7"/>
  <c r="H6350" i="7"/>
  <c r="I6350" i="7"/>
  <c r="J6350" i="7" s="1"/>
  <c r="K6350" i="7" s="1"/>
  <c r="G6351" i="7"/>
  <c r="H6351" i="7"/>
  <c r="I6351" i="7"/>
  <c r="J6351" i="7" s="1"/>
  <c r="K6351" i="7" s="1"/>
  <c r="G6352" i="7"/>
  <c r="H6352" i="7"/>
  <c r="I6352" i="7"/>
  <c r="J6352" i="7" s="1"/>
  <c r="K6352" i="7" s="1"/>
  <c r="G6353" i="7"/>
  <c r="H6353" i="7"/>
  <c r="I6353" i="7"/>
  <c r="J6353" i="7" s="1"/>
  <c r="K6353" i="7" s="1"/>
  <c r="G6354" i="7"/>
  <c r="H6354" i="7"/>
  <c r="I6354" i="7"/>
  <c r="J6354" i="7" s="1"/>
  <c r="K6354" i="7" s="1"/>
  <c r="G6355" i="7"/>
  <c r="H6355" i="7"/>
  <c r="I6355" i="7"/>
  <c r="J6355" i="7" s="1"/>
  <c r="K6355" i="7" s="1"/>
  <c r="G6356" i="7"/>
  <c r="H6356" i="7"/>
  <c r="I6356" i="7"/>
  <c r="J6356" i="7" s="1"/>
  <c r="K6356" i="7" s="1"/>
  <c r="G6357" i="7"/>
  <c r="H6357" i="7"/>
  <c r="I6357" i="7"/>
  <c r="J6357" i="7" s="1"/>
  <c r="K6357" i="7" s="1"/>
  <c r="G6358" i="7"/>
  <c r="H6358" i="7"/>
  <c r="I6358" i="7"/>
  <c r="J6358" i="7" s="1"/>
  <c r="K6358" i="7" s="1"/>
  <c r="G6359" i="7"/>
  <c r="H6359" i="7"/>
  <c r="I6359" i="7"/>
  <c r="J6359" i="7" s="1"/>
  <c r="K6359" i="7" s="1"/>
  <c r="G6360" i="7"/>
  <c r="H6360" i="7"/>
  <c r="I6360" i="7"/>
  <c r="J6360" i="7" s="1"/>
  <c r="K6360" i="7" s="1"/>
  <c r="G6361" i="7"/>
  <c r="H6361" i="7"/>
  <c r="I6361" i="7"/>
  <c r="J6361" i="7" s="1"/>
  <c r="K6361" i="7" s="1"/>
  <c r="G6362" i="7"/>
  <c r="H6362" i="7"/>
  <c r="I6362" i="7"/>
  <c r="J6362" i="7" s="1"/>
  <c r="K6362" i="7" s="1"/>
  <c r="G6363" i="7"/>
  <c r="H6363" i="7"/>
  <c r="I6363" i="7"/>
  <c r="J6363" i="7" s="1"/>
  <c r="K6363" i="7" s="1"/>
  <c r="G6364" i="7"/>
  <c r="H6364" i="7"/>
  <c r="I6364" i="7"/>
  <c r="J6364" i="7" s="1"/>
  <c r="K6364" i="7" s="1"/>
  <c r="G6365" i="7"/>
  <c r="H6365" i="7"/>
  <c r="I6365" i="7"/>
  <c r="J6365" i="7" s="1"/>
  <c r="K6365" i="7" s="1"/>
  <c r="G6366" i="7"/>
  <c r="H6366" i="7"/>
  <c r="I6366" i="7"/>
  <c r="J6366" i="7" s="1"/>
  <c r="K6366" i="7" s="1"/>
  <c r="G6367" i="7"/>
  <c r="H6367" i="7"/>
  <c r="I6367" i="7"/>
  <c r="J6367" i="7" s="1"/>
  <c r="K6367" i="7" s="1"/>
  <c r="G6368" i="7"/>
  <c r="H6368" i="7"/>
  <c r="I6368" i="7"/>
  <c r="J6368" i="7" s="1"/>
  <c r="K6368" i="7" s="1"/>
  <c r="G6369" i="7"/>
  <c r="H6369" i="7"/>
  <c r="I6369" i="7"/>
  <c r="J6369" i="7" s="1"/>
  <c r="K6369" i="7" s="1"/>
  <c r="G6370" i="7"/>
  <c r="H6370" i="7"/>
  <c r="I6370" i="7"/>
  <c r="J6370" i="7" s="1"/>
  <c r="K6370" i="7" s="1"/>
  <c r="G6371" i="7"/>
  <c r="H6371" i="7"/>
  <c r="I6371" i="7"/>
  <c r="J6371" i="7" s="1"/>
  <c r="K6371" i="7" s="1"/>
  <c r="G6372" i="7"/>
  <c r="H6372" i="7"/>
  <c r="I6372" i="7"/>
  <c r="J6372" i="7" s="1"/>
  <c r="K6372" i="7" s="1"/>
  <c r="G6373" i="7"/>
  <c r="H6373" i="7"/>
  <c r="I6373" i="7"/>
  <c r="J6373" i="7" s="1"/>
  <c r="K6373" i="7" s="1"/>
  <c r="G6374" i="7"/>
  <c r="H6374" i="7"/>
  <c r="I6374" i="7"/>
  <c r="J6374" i="7" s="1"/>
  <c r="K6374" i="7" s="1"/>
  <c r="G6375" i="7"/>
  <c r="H6375" i="7"/>
  <c r="I6375" i="7"/>
  <c r="J6375" i="7" s="1"/>
  <c r="K6375" i="7" s="1"/>
  <c r="G6376" i="7"/>
  <c r="H6376" i="7"/>
  <c r="I6376" i="7"/>
  <c r="J6376" i="7" s="1"/>
  <c r="K6376" i="7" s="1"/>
  <c r="G6377" i="7"/>
  <c r="H6377" i="7"/>
  <c r="I6377" i="7"/>
  <c r="J6377" i="7" s="1"/>
  <c r="K6377" i="7" s="1"/>
  <c r="G6378" i="7"/>
  <c r="H6378" i="7"/>
  <c r="I6378" i="7"/>
  <c r="J6378" i="7" s="1"/>
  <c r="K6378" i="7" s="1"/>
  <c r="G6379" i="7"/>
  <c r="H6379" i="7"/>
  <c r="I6379" i="7"/>
  <c r="J6379" i="7" s="1"/>
  <c r="K6379" i="7" s="1"/>
  <c r="G6380" i="7"/>
  <c r="H6380" i="7"/>
  <c r="I6380" i="7"/>
  <c r="J6380" i="7" s="1"/>
  <c r="K6380" i="7" s="1"/>
  <c r="G6381" i="7"/>
  <c r="H6381" i="7"/>
  <c r="I6381" i="7"/>
  <c r="J6381" i="7" s="1"/>
  <c r="K6381" i="7" s="1"/>
  <c r="G6382" i="7"/>
  <c r="H6382" i="7"/>
  <c r="I6382" i="7"/>
  <c r="J6382" i="7" s="1"/>
  <c r="K6382" i="7" s="1"/>
  <c r="G6383" i="7"/>
  <c r="H6383" i="7"/>
  <c r="I6383" i="7"/>
  <c r="J6383" i="7" s="1"/>
  <c r="K6383" i="7" s="1"/>
  <c r="G6384" i="7"/>
  <c r="H6384" i="7"/>
  <c r="I6384" i="7"/>
  <c r="J6384" i="7" s="1"/>
  <c r="K6384" i="7" s="1"/>
  <c r="G6385" i="7"/>
  <c r="H6385" i="7"/>
  <c r="I6385" i="7"/>
  <c r="J6385" i="7" s="1"/>
  <c r="K6385" i="7" s="1"/>
  <c r="G6386" i="7"/>
  <c r="H6386" i="7"/>
  <c r="I6386" i="7"/>
  <c r="G6387" i="7"/>
  <c r="H6387" i="7"/>
  <c r="I6387" i="7"/>
  <c r="G6388" i="7"/>
  <c r="H6388" i="7"/>
  <c r="I6388" i="7"/>
  <c r="G6389" i="7"/>
  <c r="H6389" i="7"/>
  <c r="I6389" i="7"/>
  <c r="G6390" i="7"/>
  <c r="H6390" i="7"/>
  <c r="I6390" i="7"/>
  <c r="G6391" i="7"/>
  <c r="H6391" i="7"/>
  <c r="I6391" i="7"/>
  <c r="G6392" i="7"/>
  <c r="H6392" i="7"/>
  <c r="I6392" i="7"/>
  <c r="G6393" i="7"/>
  <c r="H6393" i="7"/>
  <c r="I6393" i="7"/>
  <c r="G6394" i="7"/>
  <c r="H6394" i="7"/>
  <c r="I6394" i="7"/>
  <c r="G6395" i="7"/>
  <c r="H6395" i="7"/>
  <c r="I6395" i="7"/>
  <c r="G6396" i="7"/>
  <c r="H6396" i="7"/>
  <c r="I6396" i="7"/>
  <c r="G6397" i="7"/>
  <c r="H6397" i="7"/>
  <c r="I6397" i="7"/>
  <c r="G6398" i="7"/>
  <c r="H6398" i="7"/>
  <c r="I6398" i="7"/>
  <c r="G6399" i="7"/>
  <c r="H6399" i="7"/>
  <c r="I6399" i="7"/>
  <c r="G6400" i="7"/>
  <c r="H6400" i="7"/>
  <c r="I6400" i="7"/>
  <c r="G6401" i="7"/>
  <c r="H6401" i="7"/>
  <c r="I6401" i="7"/>
  <c r="G6402" i="7"/>
  <c r="H6402" i="7"/>
  <c r="I6402" i="7"/>
  <c r="G6403" i="7"/>
  <c r="H6403" i="7"/>
  <c r="I6403" i="7"/>
  <c r="G6404" i="7"/>
  <c r="H6404" i="7"/>
  <c r="I6404" i="7"/>
  <c r="G6405" i="7"/>
  <c r="H6405" i="7"/>
  <c r="I6405" i="7"/>
  <c r="G6406" i="7"/>
  <c r="H6406" i="7"/>
  <c r="I6406" i="7"/>
  <c r="G6407" i="7"/>
  <c r="H6407" i="7"/>
  <c r="I6407" i="7"/>
  <c r="G6408" i="7"/>
  <c r="H6408" i="7"/>
  <c r="I6408" i="7"/>
  <c r="G6409" i="7"/>
  <c r="H6409" i="7"/>
  <c r="I6409" i="7"/>
  <c r="G6410" i="7"/>
  <c r="H6410" i="7"/>
  <c r="I6410" i="7"/>
  <c r="G6411" i="7"/>
  <c r="H6411" i="7"/>
  <c r="I6411" i="7"/>
  <c r="G6412" i="7"/>
  <c r="H6412" i="7"/>
  <c r="I6412" i="7"/>
  <c r="G6413" i="7"/>
  <c r="H6413" i="7"/>
  <c r="I6413" i="7"/>
  <c r="G6414" i="7"/>
  <c r="H6414" i="7"/>
  <c r="I6414" i="7"/>
  <c r="G6415" i="7"/>
  <c r="H6415" i="7"/>
  <c r="I6415" i="7"/>
  <c r="G6416" i="7"/>
  <c r="H6416" i="7"/>
  <c r="I6416" i="7"/>
  <c r="G6417" i="7"/>
  <c r="H6417" i="7"/>
  <c r="I6417" i="7"/>
  <c r="G6418" i="7"/>
  <c r="H6418" i="7"/>
  <c r="I6418" i="7"/>
  <c r="G6419" i="7"/>
  <c r="H6419" i="7"/>
  <c r="I6419" i="7"/>
  <c r="G6420" i="7"/>
  <c r="H6420" i="7"/>
  <c r="I6420" i="7"/>
  <c r="G6421" i="7"/>
  <c r="H6421" i="7"/>
  <c r="I6421" i="7"/>
  <c r="G6422" i="7"/>
  <c r="H6422" i="7"/>
  <c r="I6422" i="7"/>
  <c r="G6423" i="7"/>
  <c r="H6423" i="7"/>
  <c r="I6423" i="7"/>
  <c r="G6424" i="7"/>
  <c r="H6424" i="7"/>
  <c r="I6424" i="7"/>
  <c r="G6425" i="7"/>
  <c r="H6425" i="7"/>
  <c r="I6425" i="7"/>
  <c r="G6426" i="7"/>
  <c r="H6426" i="7"/>
  <c r="I6426" i="7"/>
  <c r="G6427" i="7"/>
  <c r="H6427" i="7"/>
  <c r="I6427" i="7"/>
  <c r="G6428" i="7"/>
  <c r="H6428" i="7"/>
  <c r="I6428" i="7"/>
  <c r="G6429" i="7"/>
  <c r="H6429" i="7"/>
  <c r="I6429" i="7"/>
  <c r="G6430" i="7"/>
  <c r="H6430" i="7"/>
  <c r="I6430" i="7"/>
  <c r="G6431" i="7"/>
  <c r="H6431" i="7"/>
  <c r="I6431" i="7"/>
  <c r="G6432" i="7"/>
  <c r="H6432" i="7"/>
  <c r="I6432" i="7"/>
  <c r="G6433" i="7"/>
  <c r="H6433" i="7"/>
  <c r="I6433" i="7"/>
  <c r="G6434" i="7"/>
  <c r="H6434" i="7"/>
  <c r="I6434" i="7"/>
  <c r="G6435" i="7"/>
  <c r="H6435" i="7"/>
  <c r="I6435" i="7"/>
  <c r="G6436" i="7"/>
  <c r="H6436" i="7"/>
  <c r="I6436" i="7"/>
  <c r="G6437" i="7"/>
  <c r="H6437" i="7"/>
  <c r="I6437" i="7"/>
  <c r="G6438" i="7"/>
  <c r="H6438" i="7"/>
  <c r="I6438" i="7"/>
  <c r="G6439" i="7"/>
  <c r="H6439" i="7"/>
  <c r="I6439" i="7"/>
  <c r="G6440" i="7"/>
  <c r="H6440" i="7"/>
  <c r="I6440" i="7"/>
  <c r="G6441" i="7"/>
  <c r="H6441" i="7"/>
  <c r="I6441" i="7"/>
  <c r="G6442" i="7"/>
  <c r="H6442" i="7"/>
  <c r="I6442" i="7"/>
  <c r="G6443" i="7"/>
  <c r="H6443" i="7"/>
  <c r="I6443" i="7"/>
  <c r="G6444" i="7"/>
  <c r="H6444" i="7"/>
  <c r="I6444" i="7"/>
  <c r="G6445" i="7"/>
  <c r="H6445" i="7"/>
  <c r="I6445" i="7"/>
  <c r="G6446" i="7"/>
  <c r="H6446" i="7"/>
  <c r="I6446" i="7"/>
  <c r="G6447" i="7"/>
  <c r="H6447" i="7"/>
  <c r="I6447" i="7"/>
  <c r="G6448" i="7"/>
  <c r="H6448" i="7"/>
  <c r="I6448" i="7"/>
  <c r="G6449" i="7"/>
  <c r="H6449" i="7"/>
  <c r="I6449" i="7"/>
  <c r="G6450" i="7"/>
  <c r="H6450" i="7"/>
  <c r="I6450" i="7"/>
  <c r="G6451" i="7"/>
  <c r="H6451" i="7"/>
  <c r="I6451" i="7"/>
  <c r="G6452" i="7"/>
  <c r="H6452" i="7"/>
  <c r="I6452" i="7"/>
  <c r="G6453" i="7"/>
  <c r="H6453" i="7"/>
  <c r="I6453" i="7"/>
  <c r="G6454" i="7"/>
  <c r="H6454" i="7"/>
  <c r="I6454" i="7"/>
  <c r="G6455" i="7"/>
  <c r="H6455" i="7"/>
  <c r="I6455" i="7"/>
  <c r="G6456" i="7"/>
  <c r="H6456" i="7"/>
  <c r="I6456" i="7"/>
  <c r="G6457" i="7"/>
  <c r="H6457" i="7"/>
  <c r="I6457" i="7"/>
  <c r="G6458" i="7"/>
  <c r="H6458" i="7"/>
  <c r="I6458" i="7"/>
  <c r="G6459" i="7"/>
  <c r="H6459" i="7"/>
  <c r="I6459" i="7"/>
  <c r="G6460" i="7"/>
  <c r="H6460" i="7"/>
  <c r="I6460" i="7"/>
  <c r="G6461" i="7"/>
  <c r="H6461" i="7"/>
  <c r="I6461" i="7"/>
  <c r="G6462" i="7"/>
  <c r="H6462" i="7"/>
  <c r="I6462" i="7"/>
  <c r="G6463" i="7"/>
  <c r="H6463" i="7"/>
  <c r="I6463" i="7"/>
  <c r="G6464" i="7"/>
  <c r="H6464" i="7"/>
  <c r="I6464" i="7"/>
  <c r="G6465" i="7"/>
  <c r="H6465" i="7"/>
  <c r="I6465" i="7"/>
  <c r="G6466" i="7"/>
  <c r="H6466" i="7"/>
  <c r="I6466" i="7"/>
  <c r="G6467" i="7"/>
  <c r="H6467" i="7"/>
  <c r="I6467" i="7"/>
  <c r="G6468" i="7"/>
  <c r="H6468" i="7"/>
  <c r="I6468" i="7"/>
  <c r="G6469" i="7"/>
  <c r="H6469" i="7"/>
  <c r="I6469" i="7"/>
  <c r="G6470" i="7"/>
  <c r="H6470" i="7"/>
  <c r="I6470" i="7"/>
  <c r="G6471" i="7"/>
  <c r="H6471" i="7"/>
  <c r="I6471" i="7"/>
  <c r="G6472" i="7"/>
  <c r="H6472" i="7"/>
  <c r="I6472" i="7"/>
  <c r="G6473" i="7"/>
  <c r="H6473" i="7"/>
  <c r="I6473" i="7"/>
  <c r="G6474" i="7"/>
  <c r="H6474" i="7"/>
  <c r="I6474" i="7"/>
  <c r="G6475" i="7"/>
  <c r="H6475" i="7"/>
  <c r="I6475" i="7"/>
  <c r="G6476" i="7"/>
  <c r="H6476" i="7"/>
  <c r="I6476" i="7"/>
  <c r="G6477" i="7"/>
  <c r="H6477" i="7"/>
  <c r="I6477" i="7"/>
  <c r="G6478" i="7"/>
  <c r="H6478" i="7"/>
  <c r="I6478" i="7"/>
  <c r="G6479" i="7"/>
  <c r="H6479" i="7"/>
  <c r="I6479" i="7"/>
  <c r="G6480" i="7"/>
  <c r="H6480" i="7"/>
  <c r="I6480" i="7"/>
  <c r="G6481" i="7"/>
  <c r="H6481" i="7"/>
  <c r="I6481" i="7"/>
  <c r="G6482" i="7"/>
  <c r="H6482" i="7"/>
  <c r="I6482" i="7"/>
  <c r="G6483" i="7"/>
  <c r="H6483" i="7"/>
  <c r="I6483" i="7"/>
  <c r="G6484" i="7"/>
  <c r="H6484" i="7"/>
  <c r="I6484" i="7"/>
  <c r="G6485" i="7"/>
  <c r="H6485" i="7"/>
  <c r="I6485" i="7"/>
  <c r="G6486" i="7"/>
  <c r="H6486" i="7"/>
  <c r="I6486" i="7"/>
  <c r="G6487" i="7"/>
  <c r="H6487" i="7"/>
  <c r="I6487" i="7"/>
  <c r="G6488" i="7"/>
  <c r="H6488" i="7"/>
  <c r="I6488" i="7"/>
  <c r="G6489" i="7"/>
  <c r="H6489" i="7"/>
  <c r="I6489" i="7"/>
  <c r="G6490" i="7"/>
  <c r="H6490" i="7"/>
  <c r="I6490" i="7"/>
  <c r="G6491" i="7"/>
  <c r="H6491" i="7"/>
  <c r="I6491" i="7"/>
  <c r="G6492" i="7"/>
  <c r="H6492" i="7"/>
  <c r="I6492" i="7"/>
  <c r="G6493" i="7"/>
  <c r="H6493" i="7"/>
  <c r="I6493" i="7"/>
  <c r="G6494" i="7"/>
  <c r="H6494" i="7"/>
  <c r="I6494" i="7"/>
  <c r="G6495" i="7"/>
  <c r="H6495" i="7"/>
  <c r="I6495" i="7"/>
  <c r="G6496" i="7"/>
  <c r="H6496" i="7"/>
  <c r="I6496" i="7"/>
  <c r="G6497" i="7"/>
  <c r="H6497" i="7"/>
  <c r="I6497" i="7"/>
  <c r="G6498" i="7"/>
  <c r="H6498" i="7"/>
  <c r="I6498" i="7"/>
  <c r="G6499" i="7"/>
  <c r="H6499" i="7"/>
  <c r="I6499" i="7"/>
  <c r="G6500" i="7"/>
  <c r="H6500" i="7"/>
  <c r="I6500" i="7"/>
  <c r="G6501" i="7"/>
  <c r="H6501" i="7"/>
  <c r="I6501" i="7"/>
  <c r="G6502" i="7"/>
  <c r="H6502" i="7"/>
  <c r="I6502" i="7"/>
  <c r="G6503" i="7"/>
  <c r="H6503" i="7"/>
  <c r="I6503" i="7"/>
  <c r="G6504" i="7"/>
  <c r="H6504" i="7"/>
  <c r="I6504" i="7"/>
  <c r="G6505" i="7"/>
  <c r="H6505" i="7"/>
  <c r="I6505" i="7"/>
  <c r="G6506" i="7"/>
  <c r="H6506" i="7"/>
  <c r="I6506" i="7"/>
  <c r="J6506" i="7" s="1"/>
  <c r="K6506" i="7" s="1"/>
  <c r="G6507" i="7"/>
  <c r="H6507" i="7"/>
  <c r="I6507" i="7"/>
  <c r="J6507" i="7" s="1"/>
  <c r="K6507" i="7" s="1"/>
  <c r="G6508" i="7"/>
  <c r="H6508" i="7"/>
  <c r="I6508" i="7"/>
  <c r="J6508" i="7" s="1"/>
  <c r="K6508" i="7" s="1"/>
  <c r="G6509" i="7"/>
  <c r="H6509" i="7"/>
  <c r="I6509" i="7"/>
  <c r="J6509" i="7" s="1"/>
  <c r="K6509" i="7" s="1"/>
  <c r="G6510" i="7"/>
  <c r="H6510" i="7"/>
  <c r="I6510" i="7"/>
  <c r="J6510" i="7" s="1"/>
  <c r="K6510" i="7" s="1"/>
  <c r="G6511" i="7"/>
  <c r="H6511" i="7"/>
  <c r="I6511" i="7"/>
  <c r="J6511" i="7" s="1"/>
  <c r="K6511" i="7" s="1"/>
  <c r="G6512" i="7"/>
  <c r="H6512" i="7"/>
  <c r="I6512" i="7"/>
  <c r="J6512" i="7" s="1"/>
  <c r="K6512" i="7" s="1"/>
  <c r="G6513" i="7"/>
  <c r="H6513" i="7"/>
  <c r="I6513" i="7"/>
  <c r="J6513" i="7" s="1"/>
  <c r="K6513" i="7" s="1"/>
  <c r="G6514" i="7"/>
  <c r="H6514" i="7"/>
  <c r="I6514" i="7"/>
  <c r="J6514" i="7" s="1"/>
  <c r="K6514" i="7" s="1"/>
  <c r="G6515" i="7"/>
  <c r="H6515" i="7"/>
  <c r="I6515" i="7"/>
  <c r="J6515" i="7" s="1"/>
  <c r="K6515" i="7" s="1"/>
  <c r="G6516" i="7"/>
  <c r="H6516" i="7"/>
  <c r="I6516" i="7"/>
  <c r="J6516" i="7" s="1"/>
  <c r="K6516" i="7" s="1"/>
  <c r="G6517" i="7"/>
  <c r="H6517" i="7"/>
  <c r="I6517" i="7"/>
  <c r="J6517" i="7" s="1"/>
  <c r="K6517" i="7" s="1"/>
  <c r="G6518" i="7"/>
  <c r="H6518" i="7"/>
  <c r="I6518" i="7"/>
  <c r="J6518" i="7" s="1"/>
  <c r="K6518" i="7" s="1"/>
  <c r="G6519" i="7"/>
  <c r="H6519" i="7"/>
  <c r="I6519" i="7"/>
  <c r="J6519" i="7" s="1"/>
  <c r="K6519" i="7" s="1"/>
  <c r="G6520" i="7"/>
  <c r="H6520" i="7"/>
  <c r="I6520" i="7"/>
  <c r="J6520" i="7" s="1"/>
  <c r="K6520" i="7" s="1"/>
  <c r="G6521" i="7"/>
  <c r="H6521" i="7"/>
  <c r="I6521" i="7"/>
  <c r="J6521" i="7" s="1"/>
  <c r="K6521" i="7" s="1"/>
  <c r="G6522" i="7"/>
  <c r="H6522" i="7"/>
  <c r="I6522" i="7"/>
  <c r="J6522" i="7" s="1"/>
  <c r="K6522" i="7" s="1"/>
  <c r="G6523" i="7"/>
  <c r="H6523" i="7"/>
  <c r="I6523" i="7"/>
  <c r="J6523" i="7" s="1"/>
  <c r="K6523" i="7" s="1"/>
  <c r="G6524" i="7"/>
  <c r="H6524" i="7"/>
  <c r="I6524" i="7"/>
  <c r="J6524" i="7" s="1"/>
  <c r="K6524" i="7" s="1"/>
  <c r="G6525" i="7"/>
  <c r="H6525" i="7"/>
  <c r="I6525" i="7"/>
  <c r="J6525" i="7" s="1"/>
  <c r="K6525" i="7" s="1"/>
  <c r="G6526" i="7"/>
  <c r="H6526" i="7"/>
  <c r="I6526" i="7"/>
  <c r="J6526" i="7" s="1"/>
  <c r="K6526" i="7" s="1"/>
  <c r="G6527" i="7"/>
  <c r="H6527" i="7"/>
  <c r="I6527" i="7"/>
  <c r="J6527" i="7" s="1"/>
  <c r="K6527" i="7" s="1"/>
  <c r="G6528" i="7"/>
  <c r="H6528" i="7"/>
  <c r="I6528" i="7"/>
  <c r="J6528" i="7" s="1"/>
  <c r="K6528" i="7" s="1"/>
  <c r="G6529" i="7"/>
  <c r="H6529" i="7"/>
  <c r="I6529" i="7"/>
  <c r="J6529" i="7" s="1"/>
  <c r="K6529" i="7" s="1"/>
  <c r="G6530" i="7"/>
  <c r="H6530" i="7"/>
  <c r="I6530" i="7"/>
  <c r="J6530" i="7" s="1"/>
  <c r="K6530" i="7" s="1"/>
  <c r="G6531" i="7"/>
  <c r="H6531" i="7"/>
  <c r="I6531" i="7"/>
  <c r="J6531" i="7" s="1"/>
  <c r="K6531" i="7" s="1"/>
  <c r="G6532" i="7"/>
  <c r="H6532" i="7"/>
  <c r="I6532" i="7"/>
  <c r="J6532" i="7" s="1"/>
  <c r="K6532" i="7" s="1"/>
  <c r="G6533" i="7"/>
  <c r="H6533" i="7"/>
  <c r="I6533" i="7"/>
  <c r="J6533" i="7" s="1"/>
  <c r="K6533" i="7" s="1"/>
  <c r="G6534" i="7"/>
  <c r="H6534" i="7"/>
  <c r="I6534" i="7"/>
  <c r="J6534" i="7" s="1"/>
  <c r="K6534" i="7" s="1"/>
  <c r="G6535" i="7"/>
  <c r="H6535" i="7"/>
  <c r="I6535" i="7"/>
  <c r="J6535" i="7" s="1"/>
  <c r="K6535" i="7" s="1"/>
  <c r="G6536" i="7"/>
  <c r="H6536" i="7"/>
  <c r="I6536" i="7"/>
  <c r="J6536" i="7" s="1"/>
  <c r="K6536" i="7" s="1"/>
  <c r="G6537" i="7"/>
  <c r="H6537" i="7"/>
  <c r="I6537" i="7"/>
  <c r="J6537" i="7" s="1"/>
  <c r="K6537" i="7" s="1"/>
  <c r="G6538" i="7"/>
  <c r="H6538" i="7"/>
  <c r="I6538" i="7"/>
  <c r="J6538" i="7" s="1"/>
  <c r="K6538" i="7" s="1"/>
  <c r="G6539" i="7"/>
  <c r="H6539" i="7"/>
  <c r="I6539" i="7"/>
  <c r="J6539" i="7" s="1"/>
  <c r="K6539" i="7" s="1"/>
  <c r="G6540" i="7"/>
  <c r="H6540" i="7"/>
  <c r="I6540" i="7"/>
  <c r="J6540" i="7" s="1"/>
  <c r="K6540" i="7" s="1"/>
  <c r="G6541" i="7"/>
  <c r="H6541" i="7"/>
  <c r="I6541" i="7"/>
  <c r="J6541" i="7" s="1"/>
  <c r="K6541" i="7" s="1"/>
  <c r="G6542" i="7"/>
  <c r="H6542" i="7"/>
  <c r="I6542" i="7"/>
  <c r="J6542" i="7" s="1"/>
  <c r="K6542" i="7" s="1"/>
  <c r="G6543" i="7"/>
  <c r="H6543" i="7"/>
  <c r="I6543" i="7"/>
  <c r="J6543" i="7" s="1"/>
  <c r="K6543" i="7" s="1"/>
  <c r="G6544" i="7"/>
  <c r="H6544" i="7"/>
  <c r="I6544" i="7"/>
  <c r="J6544" i="7" s="1"/>
  <c r="K6544" i="7" s="1"/>
  <c r="G6545" i="7"/>
  <c r="H6545" i="7"/>
  <c r="I6545" i="7"/>
  <c r="J6545" i="7" s="1"/>
  <c r="K6545" i="7" s="1"/>
  <c r="G6546" i="7"/>
  <c r="H6546" i="7"/>
  <c r="I6546" i="7"/>
  <c r="J6546" i="7" s="1"/>
  <c r="K6546" i="7" s="1"/>
  <c r="G6547" i="7"/>
  <c r="H6547" i="7"/>
  <c r="I6547" i="7"/>
  <c r="J6547" i="7" s="1"/>
  <c r="K6547" i="7" s="1"/>
  <c r="G6548" i="7"/>
  <c r="H6548" i="7"/>
  <c r="I6548" i="7"/>
  <c r="J6548" i="7" s="1"/>
  <c r="K6548" i="7" s="1"/>
  <c r="G6549" i="7"/>
  <c r="H6549" i="7"/>
  <c r="I6549" i="7"/>
  <c r="J6549" i="7" s="1"/>
  <c r="K6549" i="7" s="1"/>
  <c r="G6550" i="7"/>
  <c r="H6550" i="7"/>
  <c r="I6550" i="7"/>
  <c r="J6550" i="7" s="1"/>
  <c r="K6550" i="7" s="1"/>
  <c r="G6551" i="7"/>
  <c r="H6551" i="7"/>
  <c r="I6551" i="7"/>
  <c r="J6551" i="7" s="1"/>
  <c r="K6551" i="7" s="1"/>
  <c r="G6552" i="7"/>
  <c r="H6552" i="7"/>
  <c r="I6552" i="7"/>
  <c r="J6552" i="7" s="1"/>
  <c r="K6552" i="7" s="1"/>
  <c r="G6553" i="7"/>
  <c r="H6553" i="7"/>
  <c r="I6553" i="7"/>
  <c r="J6553" i="7" s="1"/>
  <c r="K6553" i="7" s="1"/>
  <c r="G6554" i="7"/>
  <c r="H6554" i="7"/>
  <c r="I6554" i="7"/>
  <c r="G6555" i="7"/>
  <c r="H6555" i="7"/>
  <c r="I6555" i="7"/>
  <c r="G6556" i="7"/>
  <c r="H6556" i="7"/>
  <c r="I6556" i="7"/>
  <c r="G6557" i="7"/>
  <c r="H6557" i="7"/>
  <c r="I6557" i="7"/>
  <c r="G6558" i="7"/>
  <c r="H6558" i="7"/>
  <c r="I6558" i="7"/>
  <c r="G6559" i="7"/>
  <c r="H6559" i="7"/>
  <c r="I6559" i="7"/>
  <c r="G6560" i="7"/>
  <c r="H6560" i="7"/>
  <c r="I6560" i="7"/>
  <c r="G6561" i="7"/>
  <c r="H6561" i="7"/>
  <c r="I6561" i="7"/>
  <c r="G6562" i="7"/>
  <c r="H6562" i="7"/>
  <c r="I6562" i="7"/>
  <c r="G6563" i="7"/>
  <c r="H6563" i="7"/>
  <c r="I6563" i="7"/>
  <c r="G6564" i="7"/>
  <c r="H6564" i="7"/>
  <c r="I6564" i="7"/>
  <c r="G6565" i="7"/>
  <c r="H6565" i="7"/>
  <c r="I6565" i="7"/>
  <c r="G6566" i="7"/>
  <c r="H6566" i="7"/>
  <c r="I6566" i="7"/>
  <c r="G6567" i="7"/>
  <c r="H6567" i="7"/>
  <c r="I6567" i="7"/>
  <c r="G6568" i="7"/>
  <c r="H6568" i="7"/>
  <c r="I6568" i="7"/>
  <c r="G6569" i="7"/>
  <c r="H6569" i="7"/>
  <c r="I6569" i="7"/>
  <c r="G6570" i="7"/>
  <c r="H6570" i="7"/>
  <c r="I6570" i="7"/>
  <c r="G6571" i="7"/>
  <c r="H6571" i="7"/>
  <c r="I6571" i="7"/>
  <c r="G6572" i="7"/>
  <c r="H6572" i="7"/>
  <c r="I6572" i="7"/>
  <c r="G6573" i="7"/>
  <c r="H6573" i="7"/>
  <c r="I6573" i="7"/>
  <c r="G6574" i="7"/>
  <c r="H6574" i="7"/>
  <c r="I6574" i="7"/>
  <c r="G6575" i="7"/>
  <c r="H6575" i="7"/>
  <c r="I6575" i="7"/>
  <c r="G6576" i="7"/>
  <c r="H6576" i="7"/>
  <c r="I6576" i="7"/>
  <c r="G6577" i="7"/>
  <c r="H6577" i="7"/>
  <c r="I6577" i="7"/>
  <c r="G6578" i="7"/>
  <c r="H6578" i="7"/>
  <c r="I6578" i="7"/>
  <c r="G6579" i="7"/>
  <c r="H6579" i="7"/>
  <c r="I6579" i="7"/>
  <c r="G6580" i="7"/>
  <c r="H6580" i="7"/>
  <c r="I6580" i="7"/>
  <c r="G6581" i="7"/>
  <c r="H6581" i="7"/>
  <c r="I6581" i="7"/>
  <c r="G6582" i="7"/>
  <c r="H6582" i="7"/>
  <c r="I6582" i="7"/>
  <c r="G6583" i="7"/>
  <c r="H6583" i="7"/>
  <c r="I6583" i="7"/>
  <c r="G6584" i="7"/>
  <c r="H6584" i="7"/>
  <c r="I6584" i="7"/>
  <c r="G6585" i="7"/>
  <c r="H6585" i="7"/>
  <c r="I6585" i="7"/>
  <c r="G6586" i="7"/>
  <c r="H6586" i="7"/>
  <c r="I6586" i="7"/>
  <c r="G6587" i="7"/>
  <c r="H6587" i="7"/>
  <c r="I6587" i="7"/>
  <c r="G6588" i="7"/>
  <c r="H6588" i="7"/>
  <c r="I6588" i="7"/>
  <c r="G6589" i="7"/>
  <c r="H6589" i="7"/>
  <c r="I6589" i="7"/>
  <c r="G6590" i="7"/>
  <c r="H6590" i="7"/>
  <c r="I6590" i="7"/>
  <c r="G6591" i="7"/>
  <c r="H6591" i="7"/>
  <c r="I6591" i="7"/>
  <c r="G6592" i="7"/>
  <c r="H6592" i="7"/>
  <c r="I6592" i="7"/>
  <c r="G6593" i="7"/>
  <c r="H6593" i="7"/>
  <c r="I6593" i="7"/>
  <c r="G6594" i="7"/>
  <c r="H6594" i="7"/>
  <c r="I6594" i="7"/>
  <c r="G6595" i="7"/>
  <c r="H6595" i="7"/>
  <c r="I6595" i="7"/>
  <c r="G6596" i="7"/>
  <c r="H6596" i="7"/>
  <c r="I6596" i="7"/>
  <c r="G6597" i="7"/>
  <c r="H6597" i="7"/>
  <c r="I6597" i="7"/>
  <c r="G6598" i="7"/>
  <c r="H6598" i="7"/>
  <c r="I6598" i="7"/>
  <c r="G6599" i="7"/>
  <c r="H6599" i="7"/>
  <c r="I6599" i="7"/>
  <c r="G6600" i="7"/>
  <c r="H6600" i="7"/>
  <c r="I6600" i="7"/>
  <c r="G6601" i="7"/>
  <c r="H6601" i="7"/>
  <c r="I6601" i="7"/>
  <c r="G6602" i="7"/>
  <c r="H6602" i="7"/>
  <c r="I6602" i="7"/>
  <c r="G6603" i="7"/>
  <c r="H6603" i="7"/>
  <c r="I6603" i="7"/>
  <c r="G6604" i="7"/>
  <c r="H6604" i="7"/>
  <c r="I6604" i="7"/>
  <c r="G6605" i="7"/>
  <c r="H6605" i="7"/>
  <c r="I6605" i="7"/>
  <c r="G6606" i="7"/>
  <c r="H6606" i="7"/>
  <c r="I6606" i="7"/>
  <c r="G6607" i="7"/>
  <c r="H6607" i="7"/>
  <c r="I6607" i="7"/>
  <c r="G6608" i="7"/>
  <c r="H6608" i="7"/>
  <c r="I6608" i="7"/>
  <c r="G6609" i="7"/>
  <c r="H6609" i="7"/>
  <c r="I6609" i="7"/>
  <c r="G6610" i="7"/>
  <c r="H6610" i="7"/>
  <c r="I6610" i="7"/>
  <c r="G6611" i="7"/>
  <c r="H6611" i="7"/>
  <c r="I6611" i="7"/>
  <c r="G6612" i="7"/>
  <c r="H6612" i="7"/>
  <c r="I6612" i="7"/>
  <c r="G6613" i="7"/>
  <c r="H6613" i="7"/>
  <c r="I6613" i="7"/>
  <c r="G6614" i="7"/>
  <c r="H6614" i="7"/>
  <c r="I6614" i="7"/>
  <c r="G6615" i="7"/>
  <c r="H6615" i="7"/>
  <c r="I6615" i="7"/>
  <c r="G6616" i="7"/>
  <c r="H6616" i="7"/>
  <c r="I6616" i="7"/>
  <c r="G6617" i="7"/>
  <c r="H6617" i="7"/>
  <c r="I6617" i="7"/>
  <c r="G6618" i="7"/>
  <c r="H6618" i="7"/>
  <c r="I6618" i="7"/>
  <c r="G6619" i="7"/>
  <c r="H6619" i="7"/>
  <c r="I6619" i="7"/>
  <c r="G6620" i="7"/>
  <c r="H6620" i="7"/>
  <c r="I6620" i="7"/>
  <c r="G6621" i="7"/>
  <c r="H6621" i="7"/>
  <c r="I6621" i="7"/>
  <c r="G6622" i="7"/>
  <c r="H6622" i="7"/>
  <c r="I6622" i="7"/>
  <c r="G6623" i="7"/>
  <c r="H6623" i="7"/>
  <c r="I6623" i="7"/>
  <c r="G6624" i="7"/>
  <c r="H6624" i="7"/>
  <c r="I6624" i="7"/>
  <c r="G6625" i="7"/>
  <c r="H6625" i="7"/>
  <c r="I6625" i="7"/>
  <c r="G6626" i="7"/>
  <c r="H6626" i="7"/>
  <c r="I6626" i="7"/>
  <c r="G6627" i="7"/>
  <c r="H6627" i="7"/>
  <c r="I6627" i="7"/>
  <c r="G6628" i="7"/>
  <c r="H6628" i="7"/>
  <c r="I6628" i="7"/>
  <c r="G6629" i="7"/>
  <c r="H6629" i="7"/>
  <c r="I6629" i="7"/>
  <c r="G6630" i="7"/>
  <c r="H6630" i="7"/>
  <c r="I6630" i="7"/>
  <c r="G6631" i="7"/>
  <c r="H6631" i="7"/>
  <c r="I6631" i="7"/>
  <c r="G6632" i="7"/>
  <c r="H6632" i="7"/>
  <c r="I6632" i="7"/>
  <c r="G6633" i="7"/>
  <c r="H6633" i="7"/>
  <c r="I6633" i="7"/>
  <c r="G6634" i="7"/>
  <c r="H6634" i="7"/>
  <c r="I6634" i="7"/>
  <c r="G6635" i="7"/>
  <c r="H6635" i="7"/>
  <c r="I6635" i="7"/>
  <c r="G6636" i="7"/>
  <c r="H6636" i="7"/>
  <c r="I6636" i="7"/>
  <c r="G6637" i="7"/>
  <c r="H6637" i="7"/>
  <c r="I6637" i="7"/>
  <c r="G6638" i="7"/>
  <c r="H6638" i="7"/>
  <c r="I6638" i="7"/>
  <c r="G6639" i="7"/>
  <c r="H6639" i="7"/>
  <c r="I6639" i="7"/>
  <c r="G6640" i="7"/>
  <c r="H6640" i="7"/>
  <c r="I6640" i="7"/>
  <c r="G6641" i="7"/>
  <c r="H6641" i="7"/>
  <c r="I6641" i="7"/>
  <c r="G6642" i="7"/>
  <c r="H6642" i="7"/>
  <c r="I6642" i="7"/>
  <c r="G6643" i="7"/>
  <c r="H6643" i="7"/>
  <c r="I6643" i="7"/>
  <c r="G6644" i="7"/>
  <c r="H6644" i="7"/>
  <c r="I6644" i="7"/>
  <c r="G6645" i="7"/>
  <c r="H6645" i="7"/>
  <c r="I6645" i="7"/>
  <c r="G6646" i="7"/>
  <c r="H6646" i="7"/>
  <c r="I6646" i="7"/>
  <c r="G6647" i="7"/>
  <c r="H6647" i="7"/>
  <c r="I6647" i="7"/>
  <c r="G6648" i="7"/>
  <c r="H6648" i="7"/>
  <c r="I6648" i="7"/>
  <c r="G6649" i="7"/>
  <c r="H6649" i="7"/>
  <c r="I6649" i="7"/>
  <c r="G6650" i="7"/>
  <c r="H6650" i="7"/>
  <c r="I6650" i="7"/>
  <c r="G6651" i="7"/>
  <c r="H6651" i="7"/>
  <c r="I6651" i="7"/>
  <c r="G6652" i="7"/>
  <c r="H6652" i="7"/>
  <c r="I6652" i="7"/>
  <c r="G6653" i="7"/>
  <c r="H6653" i="7"/>
  <c r="I6653" i="7"/>
  <c r="G6654" i="7"/>
  <c r="H6654" i="7"/>
  <c r="I6654" i="7"/>
  <c r="G6655" i="7"/>
  <c r="H6655" i="7"/>
  <c r="I6655" i="7"/>
  <c r="G6656" i="7"/>
  <c r="H6656" i="7"/>
  <c r="I6656" i="7"/>
  <c r="G6657" i="7"/>
  <c r="H6657" i="7"/>
  <c r="I6657" i="7"/>
  <c r="G6658" i="7"/>
  <c r="H6658" i="7"/>
  <c r="I6658" i="7"/>
  <c r="G6659" i="7"/>
  <c r="H6659" i="7"/>
  <c r="I6659" i="7"/>
  <c r="G6660" i="7"/>
  <c r="H6660" i="7"/>
  <c r="I6660" i="7"/>
  <c r="G6661" i="7"/>
  <c r="H6661" i="7"/>
  <c r="I6661" i="7"/>
  <c r="G6662" i="7"/>
  <c r="H6662" i="7"/>
  <c r="I6662" i="7"/>
  <c r="G6663" i="7"/>
  <c r="H6663" i="7"/>
  <c r="I6663" i="7"/>
  <c r="G6664" i="7"/>
  <c r="H6664" i="7"/>
  <c r="I6664" i="7"/>
  <c r="G6665" i="7"/>
  <c r="H6665" i="7"/>
  <c r="I6665" i="7"/>
  <c r="G6666" i="7"/>
  <c r="H6666" i="7"/>
  <c r="I6666" i="7"/>
  <c r="G6667" i="7"/>
  <c r="H6667" i="7"/>
  <c r="I6667" i="7"/>
  <c r="G6668" i="7"/>
  <c r="H6668" i="7"/>
  <c r="I6668" i="7"/>
  <c r="G6669" i="7"/>
  <c r="H6669" i="7"/>
  <c r="I6669" i="7"/>
  <c r="G6670" i="7"/>
  <c r="H6670" i="7"/>
  <c r="I6670" i="7"/>
  <c r="G6671" i="7"/>
  <c r="H6671" i="7"/>
  <c r="I6671" i="7"/>
  <c r="G6672" i="7"/>
  <c r="H6672" i="7"/>
  <c r="I6672" i="7"/>
  <c r="G6673" i="7"/>
  <c r="H6673" i="7"/>
  <c r="I6673" i="7"/>
  <c r="G6674" i="7"/>
  <c r="H6674" i="7"/>
  <c r="I6674" i="7"/>
  <c r="J6674" i="7" s="1"/>
  <c r="K6674" i="7" s="1"/>
  <c r="G6675" i="7"/>
  <c r="H6675" i="7"/>
  <c r="I6675" i="7"/>
  <c r="J6675" i="7" s="1"/>
  <c r="K6675" i="7" s="1"/>
  <c r="G6676" i="7"/>
  <c r="H6676" i="7"/>
  <c r="I6676" i="7"/>
  <c r="J6676" i="7" s="1"/>
  <c r="K6676" i="7" s="1"/>
  <c r="G6677" i="7"/>
  <c r="H6677" i="7"/>
  <c r="I6677" i="7"/>
  <c r="J6677" i="7" s="1"/>
  <c r="K6677" i="7" s="1"/>
  <c r="G6678" i="7"/>
  <c r="H6678" i="7"/>
  <c r="I6678" i="7"/>
  <c r="J6678" i="7" s="1"/>
  <c r="K6678" i="7" s="1"/>
  <c r="G6679" i="7"/>
  <c r="H6679" i="7"/>
  <c r="I6679" i="7"/>
  <c r="J6679" i="7" s="1"/>
  <c r="K6679" i="7" s="1"/>
  <c r="G6680" i="7"/>
  <c r="H6680" i="7"/>
  <c r="I6680" i="7"/>
  <c r="J6680" i="7" s="1"/>
  <c r="K6680" i="7" s="1"/>
  <c r="G6681" i="7"/>
  <c r="H6681" i="7"/>
  <c r="I6681" i="7"/>
  <c r="J6681" i="7" s="1"/>
  <c r="K6681" i="7" s="1"/>
  <c r="G6682" i="7"/>
  <c r="H6682" i="7"/>
  <c r="I6682" i="7"/>
  <c r="J6682" i="7" s="1"/>
  <c r="K6682" i="7" s="1"/>
  <c r="G6683" i="7"/>
  <c r="H6683" i="7"/>
  <c r="I6683" i="7"/>
  <c r="J6683" i="7" s="1"/>
  <c r="K6683" i="7" s="1"/>
  <c r="G6684" i="7"/>
  <c r="H6684" i="7"/>
  <c r="I6684" i="7"/>
  <c r="J6684" i="7" s="1"/>
  <c r="K6684" i="7" s="1"/>
  <c r="G6685" i="7"/>
  <c r="H6685" i="7"/>
  <c r="I6685" i="7"/>
  <c r="J6685" i="7" s="1"/>
  <c r="K6685" i="7" s="1"/>
  <c r="G6686" i="7"/>
  <c r="H6686" i="7"/>
  <c r="I6686" i="7"/>
  <c r="J6686" i="7" s="1"/>
  <c r="K6686" i="7" s="1"/>
  <c r="G6687" i="7"/>
  <c r="H6687" i="7"/>
  <c r="I6687" i="7"/>
  <c r="J6687" i="7" s="1"/>
  <c r="K6687" i="7" s="1"/>
  <c r="G6688" i="7"/>
  <c r="H6688" i="7"/>
  <c r="I6688" i="7"/>
  <c r="J6688" i="7" s="1"/>
  <c r="K6688" i="7" s="1"/>
  <c r="G6689" i="7"/>
  <c r="H6689" i="7"/>
  <c r="I6689" i="7"/>
  <c r="J6689" i="7" s="1"/>
  <c r="K6689" i="7" s="1"/>
  <c r="G6690" i="7"/>
  <c r="H6690" i="7"/>
  <c r="I6690" i="7"/>
  <c r="J6690" i="7" s="1"/>
  <c r="K6690" i="7" s="1"/>
  <c r="G6691" i="7"/>
  <c r="H6691" i="7"/>
  <c r="I6691" i="7"/>
  <c r="J6691" i="7" s="1"/>
  <c r="K6691" i="7" s="1"/>
  <c r="G6692" i="7"/>
  <c r="H6692" i="7"/>
  <c r="I6692" i="7"/>
  <c r="J6692" i="7" s="1"/>
  <c r="K6692" i="7" s="1"/>
  <c r="G6693" i="7"/>
  <c r="H6693" i="7"/>
  <c r="I6693" i="7"/>
  <c r="J6693" i="7" s="1"/>
  <c r="K6693" i="7" s="1"/>
  <c r="G6694" i="7"/>
  <c r="H6694" i="7"/>
  <c r="I6694" i="7"/>
  <c r="J6694" i="7" s="1"/>
  <c r="K6694" i="7" s="1"/>
  <c r="G6695" i="7"/>
  <c r="H6695" i="7"/>
  <c r="I6695" i="7"/>
  <c r="J6695" i="7" s="1"/>
  <c r="K6695" i="7" s="1"/>
  <c r="G6696" i="7"/>
  <c r="H6696" i="7"/>
  <c r="I6696" i="7"/>
  <c r="J6696" i="7" s="1"/>
  <c r="K6696" i="7" s="1"/>
  <c r="G6697" i="7"/>
  <c r="H6697" i="7"/>
  <c r="I6697" i="7"/>
  <c r="J6697" i="7" s="1"/>
  <c r="K6697" i="7" s="1"/>
  <c r="G6698" i="7"/>
  <c r="H6698" i="7"/>
  <c r="I6698" i="7"/>
  <c r="J6698" i="7" s="1"/>
  <c r="K6698" i="7" s="1"/>
  <c r="G6699" i="7"/>
  <c r="H6699" i="7"/>
  <c r="I6699" i="7"/>
  <c r="J6699" i="7" s="1"/>
  <c r="K6699" i="7" s="1"/>
  <c r="G6700" i="7"/>
  <c r="H6700" i="7"/>
  <c r="I6700" i="7"/>
  <c r="J6700" i="7" s="1"/>
  <c r="K6700" i="7" s="1"/>
  <c r="G6701" i="7"/>
  <c r="H6701" i="7"/>
  <c r="I6701" i="7"/>
  <c r="J6701" i="7" s="1"/>
  <c r="K6701" i="7" s="1"/>
  <c r="G6702" i="7"/>
  <c r="H6702" i="7"/>
  <c r="I6702" i="7"/>
  <c r="J6702" i="7" s="1"/>
  <c r="K6702" i="7" s="1"/>
  <c r="G6703" i="7"/>
  <c r="H6703" i="7"/>
  <c r="I6703" i="7"/>
  <c r="J6703" i="7" s="1"/>
  <c r="K6703" i="7" s="1"/>
  <c r="G6704" i="7"/>
  <c r="H6704" i="7"/>
  <c r="I6704" i="7"/>
  <c r="J6704" i="7" s="1"/>
  <c r="K6704" i="7" s="1"/>
  <c r="G6705" i="7"/>
  <c r="H6705" i="7"/>
  <c r="I6705" i="7"/>
  <c r="J6705" i="7" s="1"/>
  <c r="K6705" i="7" s="1"/>
  <c r="G6706" i="7"/>
  <c r="H6706" i="7"/>
  <c r="I6706" i="7"/>
  <c r="J6706" i="7" s="1"/>
  <c r="K6706" i="7" s="1"/>
  <c r="G6707" i="7"/>
  <c r="H6707" i="7"/>
  <c r="I6707" i="7"/>
  <c r="J6707" i="7" s="1"/>
  <c r="K6707" i="7" s="1"/>
  <c r="G6708" i="7"/>
  <c r="H6708" i="7"/>
  <c r="I6708" i="7"/>
  <c r="J6708" i="7" s="1"/>
  <c r="K6708" i="7" s="1"/>
  <c r="G6709" i="7"/>
  <c r="H6709" i="7"/>
  <c r="I6709" i="7"/>
  <c r="J6709" i="7" s="1"/>
  <c r="K6709" i="7" s="1"/>
  <c r="G6710" i="7"/>
  <c r="H6710" i="7"/>
  <c r="I6710" i="7"/>
  <c r="J6710" i="7" s="1"/>
  <c r="K6710" i="7" s="1"/>
  <c r="G6711" i="7"/>
  <c r="H6711" i="7"/>
  <c r="I6711" i="7"/>
  <c r="J6711" i="7" s="1"/>
  <c r="K6711" i="7" s="1"/>
  <c r="G6712" i="7"/>
  <c r="H6712" i="7"/>
  <c r="I6712" i="7"/>
  <c r="J6712" i="7" s="1"/>
  <c r="K6712" i="7" s="1"/>
  <c r="G6713" i="7"/>
  <c r="H6713" i="7"/>
  <c r="I6713" i="7"/>
  <c r="J6713" i="7" s="1"/>
  <c r="K6713" i="7" s="1"/>
  <c r="G6714" i="7"/>
  <c r="H6714" i="7"/>
  <c r="I6714" i="7"/>
  <c r="J6714" i="7" s="1"/>
  <c r="K6714" i="7" s="1"/>
  <c r="G6715" i="7"/>
  <c r="H6715" i="7"/>
  <c r="I6715" i="7"/>
  <c r="J6715" i="7" s="1"/>
  <c r="K6715" i="7" s="1"/>
  <c r="G6716" i="7"/>
  <c r="H6716" i="7"/>
  <c r="I6716" i="7"/>
  <c r="J6716" i="7" s="1"/>
  <c r="K6716" i="7" s="1"/>
  <c r="G6717" i="7"/>
  <c r="H6717" i="7"/>
  <c r="I6717" i="7"/>
  <c r="J6717" i="7" s="1"/>
  <c r="K6717" i="7" s="1"/>
  <c r="G6718" i="7"/>
  <c r="H6718" i="7"/>
  <c r="I6718" i="7"/>
  <c r="J6718" i="7" s="1"/>
  <c r="K6718" i="7" s="1"/>
  <c r="G6719" i="7"/>
  <c r="H6719" i="7"/>
  <c r="I6719" i="7"/>
  <c r="J6719" i="7" s="1"/>
  <c r="K6719" i="7" s="1"/>
  <c r="G6720" i="7"/>
  <c r="H6720" i="7"/>
  <c r="I6720" i="7"/>
  <c r="J6720" i="7" s="1"/>
  <c r="K6720" i="7" s="1"/>
  <c r="G6721" i="7"/>
  <c r="H6721" i="7"/>
  <c r="I6721" i="7"/>
  <c r="J6721" i="7" s="1"/>
  <c r="K6721" i="7" s="1"/>
  <c r="G6722" i="7"/>
  <c r="H6722" i="7"/>
  <c r="I6722" i="7"/>
  <c r="G6723" i="7"/>
  <c r="H6723" i="7"/>
  <c r="I6723" i="7"/>
  <c r="G6724" i="7"/>
  <c r="H6724" i="7"/>
  <c r="I6724" i="7"/>
  <c r="G6725" i="7"/>
  <c r="H6725" i="7"/>
  <c r="I6725" i="7"/>
  <c r="G6726" i="7"/>
  <c r="H6726" i="7"/>
  <c r="I6726" i="7"/>
  <c r="G6727" i="7"/>
  <c r="H6727" i="7"/>
  <c r="I6727" i="7"/>
  <c r="G6728" i="7"/>
  <c r="H6728" i="7"/>
  <c r="I6728" i="7"/>
  <c r="G6729" i="7"/>
  <c r="H6729" i="7"/>
  <c r="I6729" i="7"/>
  <c r="G6730" i="7"/>
  <c r="H6730" i="7"/>
  <c r="I6730" i="7"/>
  <c r="G6731" i="7"/>
  <c r="H6731" i="7"/>
  <c r="I6731" i="7"/>
  <c r="G6732" i="7"/>
  <c r="H6732" i="7"/>
  <c r="I6732" i="7"/>
  <c r="G6733" i="7"/>
  <c r="H6733" i="7"/>
  <c r="I6733" i="7"/>
  <c r="G6734" i="7"/>
  <c r="H6734" i="7"/>
  <c r="I6734" i="7"/>
  <c r="G6735" i="7"/>
  <c r="H6735" i="7"/>
  <c r="I6735" i="7"/>
  <c r="G6736" i="7"/>
  <c r="H6736" i="7"/>
  <c r="I6736" i="7"/>
  <c r="G6737" i="7"/>
  <c r="H6737" i="7"/>
  <c r="I6737" i="7"/>
  <c r="G6738" i="7"/>
  <c r="H6738" i="7"/>
  <c r="I6738" i="7"/>
  <c r="G6739" i="7"/>
  <c r="H6739" i="7"/>
  <c r="I6739" i="7"/>
  <c r="G6740" i="7"/>
  <c r="H6740" i="7"/>
  <c r="I6740" i="7"/>
  <c r="G6741" i="7"/>
  <c r="H6741" i="7"/>
  <c r="I6741" i="7"/>
  <c r="G6742" i="7"/>
  <c r="H6742" i="7"/>
  <c r="I6742" i="7"/>
  <c r="G6743" i="7"/>
  <c r="H6743" i="7"/>
  <c r="I6743" i="7"/>
  <c r="G6744" i="7"/>
  <c r="H6744" i="7"/>
  <c r="I6744" i="7"/>
  <c r="G6745" i="7"/>
  <c r="H6745" i="7"/>
  <c r="I6745" i="7"/>
  <c r="G6746" i="7"/>
  <c r="H6746" i="7"/>
  <c r="I6746" i="7"/>
  <c r="G6747" i="7"/>
  <c r="H6747" i="7"/>
  <c r="I6747" i="7"/>
  <c r="G6748" i="7"/>
  <c r="H6748" i="7"/>
  <c r="I6748" i="7"/>
  <c r="G6749" i="7"/>
  <c r="H6749" i="7"/>
  <c r="I6749" i="7"/>
  <c r="G6750" i="7"/>
  <c r="H6750" i="7"/>
  <c r="I6750" i="7"/>
  <c r="G6751" i="7"/>
  <c r="H6751" i="7"/>
  <c r="I6751" i="7"/>
  <c r="G6752" i="7"/>
  <c r="H6752" i="7"/>
  <c r="I6752" i="7"/>
  <c r="G6753" i="7"/>
  <c r="H6753" i="7"/>
  <c r="I6753" i="7"/>
  <c r="G6754" i="7"/>
  <c r="H6754" i="7"/>
  <c r="I6754" i="7"/>
  <c r="G6755" i="7"/>
  <c r="H6755" i="7"/>
  <c r="I6755" i="7"/>
  <c r="G6756" i="7"/>
  <c r="H6756" i="7"/>
  <c r="I6756" i="7"/>
  <c r="G6757" i="7"/>
  <c r="H6757" i="7"/>
  <c r="I6757" i="7"/>
  <c r="G6758" i="7"/>
  <c r="H6758" i="7"/>
  <c r="I6758" i="7"/>
  <c r="G6759" i="7"/>
  <c r="H6759" i="7"/>
  <c r="I6759" i="7"/>
  <c r="G6760" i="7"/>
  <c r="H6760" i="7"/>
  <c r="I6760" i="7"/>
  <c r="G6761" i="7"/>
  <c r="H6761" i="7"/>
  <c r="I6761" i="7"/>
  <c r="G6762" i="7"/>
  <c r="H6762" i="7"/>
  <c r="I6762" i="7"/>
  <c r="G6763" i="7"/>
  <c r="H6763" i="7"/>
  <c r="I6763" i="7"/>
  <c r="G6764" i="7"/>
  <c r="H6764" i="7"/>
  <c r="I6764" i="7"/>
  <c r="G6765" i="7"/>
  <c r="H6765" i="7"/>
  <c r="I6765" i="7"/>
  <c r="G6766" i="7"/>
  <c r="H6766" i="7"/>
  <c r="I6766" i="7"/>
  <c r="G6767" i="7"/>
  <c r="H6767" i="7"/>
  <c r="I6767" i="7"/>
  <c r="G6768" i="7"/>
  <c r="H6768" i="7"/>
  <c r="I6768" i="7"/>
  <c r="G6769" i="7"/>
  <c r="H6769" i="7"/>
  <c r="I6769" i="7"/>
  <c r="G6770" i="7"/>
  <c r="H6770" i="7"/>
  <c r="I6770" i="7"/>
  <c r="G6771" i="7"/>
  <c r="H6771" i="7"/>
  <c r="I6771" i="7"/>
  <c r="G6772" i="7"/>
  <c r="H6772" i="7"/>
  <c r="I6772" i="7"/>
  <c r="G6773" i="7"/>
  <c r="H6773" i="7"/>
  <c r="I6773" i="7"/>
  <c r="G6774" i="7"/>
  <c r="H6774" i="7"/>
  <c r="I6774" i="7"/>
  <c r="G6775" i="7"/>
  <c r="H6775" i="7"/>
  <c r="I6775" i="7"/>
  <c r="G6776" i="7"/>
  <c r="H6776" i="7"/>
  <c r="I6776" i="7"/>
  <c r="G6777" i="7"/>
  <c r="H6777" i="7"/>
  <c r="I6777" i="7"/>
  <c r="G6778" i="7"/>
  <c r="H6778" i="7"/>
  <c r="I6778" i="7"/>
  <c r="G6779" i="7"/>
  <c r="H6779" i="7"/>
  <c r="I6779" i="7"/>
  <c r="G6780" i="7"/>
  <c r="H6780" i="7"/>
  <c r="I6780" i="7"/>
  <c r="G6781" i="7"/>
  <c r="H6781" i="7"/>
  <c r="I6781" i="7"/>
  <c r="G6782" i="7"/>
  <c r="H6782" i="7"/>
  <c r="I6782" i="7"/>
  <c r="G6783" i="7"/>
  <c r="H6783" i="7"/>
  <c r="I6783" i="7"/>
  <c r="G6784" i="7"/>
  <c r="H6784" i="7"/>
  <c r="I6784" i="7"/>
  <c r="G6785" i="7"/>
  <c r="H6785" i="7"/>
  <c r="I6785" i="7"/>
  <c r="G6786" i="7"/>
  <c r="H6786" i="7"/>
  <c r="I6786" i="7"/>
  <c r="G6787" i="7"/>
  <c r="H6787" i="7"/>
  <c r="I6787" i="7"/>
  <c r="G6788" i="7"/>
  <c r="H6788" i="7"/>
  <c r="I6788" i="7"/>
  <c r="G6789" i="7"/>
  <c r="H6789" i="7"/>
  <c r="I6789" i="7"/>
  <c r="G6790" i="7"/>
  <c r="H6790" i="7"/>
  <c r="I6790" i="7"/>
  <c r="G6791" i="7"/>
  <c r="H6791" i="7"/>
  <c r="I6791" i="7"/>
  <c r="G6792" i="7"/>
  <c r="H6792" i="7"/>
  <c r="I6792" i="7"/>
  <c r="G6793" i="7"/>
  <c r="H6793" i="7"/>
  <c r="I6793" i="7"/>
  <c r="G6794" i="7"/>
  <c r="H6794" i="7"/>
  <c r="I6794" i="7"/>
  <c r="G6795" i="7"/>
  <c r="H6795" i="7"/>
  <c r="I6795" i="7"/>
  <c r="G6796" i="7"/>
  <c r="H6796" i="7"/>
  <c r="I6796" i="7"/>
  <c r="G6797" i="7"/>
  <c r="H6797" i="7"/>
  <c r="I6797" i="7"/>
  <c r="G6798" i="7"/>
  <c r="H6798" i="7"/>
  <c r="I6798" i="7"/>
  <c r="G6799" i="7"/>
  <c r="H6799" i="7"/>
  <c r="I6799" i="7"/>
  <c r="G6800" i="7"/>
  <c r="H6800" i="7"/>
  <c r="I6800" i="7"/>
  <c r="G6801" i="7"/>
  <c r="H6801" i="7"/>
  <c r="I6801" i="7"/>
  <c r="G6802" i="7"/>
  <c r="H6802" i="7"/>
  <c r="I6802" i="7"/>
  <c r="G6803" i="7"/>
  <c r="H6803" i="7"/>
  <c r="I6803" i="7"/>
  <c r="G6804" i="7"/>
  <c r="H6804" i="7"/>
  <c r="I6804" i="7"/>
  <c r="G6805" i="7"/>
  <c r="H6805" i="7"/>
  <c r="I6805" i="7"/>
  <c r="G6806" i="7"/>
  <c r="H6806" i="7"/>
  <c r="I6806" i="7"/>
  <c r="G6807" i="7"/>
  <c r="H6807" i="7"/>
  <c r="I6807" i="7"/>
  <c r="G6808" i="7"/>
  <c r="H6808" i="7"/>
  <c r="I6808" i="7"/>
  <c r="G6809" i="7"/>
  <c r="H6809" i="7"/>
  <c r="I6809" i="7"/>
  <c r="G6810" i="7"/>
  <c r="H6810" i="7"/>
  <c r="I6810" i="7"/>
  <c r="G6811" i="7"/>
  <c r="H6811" i="7"/>
  <c r="I6811" i="7"/>
  <c r="G6812" i="7"/>
  <c r="H6812" i="7"/>
  <c r="I6812" i="7"/>
  <c r="G6813" i="7"/>
  <c r="H6813" i="7"/>
  <c r="I6813" i="7"/>
  <c r="G6814" i="7"/>
  <c r="H6814" i="7"/>
  <c r="I6814" i="7"/>
  <c r="G6815" i="7"/>
  <c r="H6815" i="7"/>
  <c r="I6815" i="7"/>
  <c r="G6816" i="7"/>
  <c r="H6816" i="7"/>
  <c r="I6816" i="7"/>
  <c r="G6817" i="7"/>
  <c r="H6817" i="7"/>
  <c r="I6817" i="7"/>
  <c r="G6818" i="7"/>
  <c r="H6818" i="7"/>
  <c r="I6818" i="7"/>
  <c r="G6819" i="7"/>
  <c r="H6819" i="7"/>
  <c r="I6819" i="7"/>
  <c r="G6820" i="7"/>
  <c r="H6820" i="7"/>
  <c r="I6820" i="7"/>
  <c r="G6821" i="7"/>
  <c r="H6821" i="7"/>
  <c r="I6821" i="7"/>
  <c r="G6822" i="7"/>
  <c r="H6822" i="7"/>
  <c r="I6822" i="7"/>
  <c r="G6823" i="7"/>
  <c r="H6823" i="7"/>
  <c r="I6823" i="7"/>
  <c r="G6824" i="7"/>
  <c r="H6824" i="7"/>
  <c r="I6824" i="7"/>
  <c r="G6825" i="7"/>
  <c r="H6825" i="7"/>
  <c r="I6825" i="7"/>
  <c r="G6826" i="7"/>
  <c r="H6826" i="7"/>
  <c r="I6826" i="7"/>
  <c r="G6827" i="7"/>
  <c r="H6827" i="7"/>
  <c r="I6827" i="7"/>
  <c r="G6828" i="7"/>
  <c r="H6828" i="7"/>
  <c r="I6828" i="7"/>
  <c r="G6829" i="7"/>
  <c r="H6829" i="7"/>
  <c r="I6829" i="7"/>
  <c r="G6830" i="7"/>
  <c r="H6830" i="7"/>
  <c r="I6830" i="7"/>
  <c r="G6831" i="7"/>
  <c r="H6831" i="7"/>
  <c r="I6831" i="7"/>
  <c r="G6832" i="7"/>
  <c r="H6832" i="7"/>
  <c r="I6832" i="7"/>
  <c r="G6833" i="7"/>
  <c r="H6833" i="7"/>
  <c r="I6833" i="7"/>
  <c r="G6834" i="7"/>
  <c r="H6834" i="7"/>
  <c r="I6834" i="7"/>
  <c r="G6835" i="7"/>
  <c r="H6835" i="7"/>
  <c r="I6835" i="7"/>
  <c r="G6836" i="7"/>
  <c r="H6836" i="7"/>
  <c r="I6836" i="7"/>
  <c r="G6837" i="7"/>
  <c r="H6837" i="7"/>
  <c r="I6837" i="7"/>
  <c r="G6838" i="7"/>
  <c r="H6838" i="7"/>
  <c r="I6838" i="7"/>
  <c r="G6839" i="7"/>
  <c r="H6839" i="7"/>
  <c r="I6839" i="7"/>
  <c r="G6840" i="7"/>
  <c r="H6840" i="7"/>
  <c r="I6840" i="7"/>
  <c r="G6841" i="7"/>
  <c r="H6841" i="7"/>
  <c r="I6841" i="7"/>
  <c r="G6842" i="7"/>
  <c r="H6842" i="7"/>
  <c r="I6842" i="7"/>
  <c r="J6842" i="7" s="1"/>
  <c r="K6842" i="7" s="1"/>
  <c r="G6843" i="7"/>
  <c r="H6843" i="7"/>
  <c r="I6843" i="7"/>
  <c r="J6843" i="7" s="1"/>
  <c r="K6843" i="7" s="1"/>
  <c r="G6844" i="7"/>
  <c r="H6844" i="7"/>
  <c r="I6844" i="7"/>
  <c r="J6844" i="7" s="1"/>
  <c r="K6844" i="7" s="1"/>
  <c r="G6845" i="7"/>
  <c r="H6845" i="7"/>
  <c r="I6845" i="7"/>
  <c r="J6845" i="7" s="1"/>
  <c r="K6845" i="7" s="1"/>
  <c r="G6846" i="7"/>
  <c r="H6846" i="7"/>
  <c r="I6846" i="7"/>
  <c r="J6846" i="7" s="1"/>
  <c r="K6846" i="7" s="1"/>
  <c r="G6847" i="7"/>
  <c r="H6847" i="7"/>
  <c r="I6847" i="7"/>
  <c r="J6847" i="7" s="1"/>
  <c r="K6847" i="7" s="1"/>
  <c r="G6848" i="7"/>
  <c r="H6848" i="7"/>
  <c r="I6848" i="7"/>
  <c r="J6848" i="7" s="1"/>
  <c r="K6848" i="7" s="1"/>
  <c r="G6849" i="7"/>
  <c r="H6849" i="7"/>
  <c r="I6849" i="7"/>
  <c r="J6849" i="7" s="1"/>
  <c r="K6849" i="7" s="1"/>
  <c r="G6850" i="7"/>
  <c r="H6850" i="7"/>
  <c r="I6850" i="7"/>
  <c r="J6850" i="7" s="1"/>
  <c r="K6850" i="7" s="1"/>
  <c r="G6851" i="7"/>
  <c r="H6851" i="7"/>
  <c r="I6851" i="7"/>
  <c r="J6851" i="7" s="1"/>
  <c r="K6851" i="7" s="1"/>
  <c r="G6852" i="7"/>
  <c r="H6852" i="7"/>
  <c r="I6852" i="7"/>
  <c r="J6852" i="7" s="1"/>
  <c r="K6852" i="7" s="1"/>
  <c r="G6853" i="7"/>
  <c r="H6853" i="7"/>
  <c r="I6853" i="7"/>
  <c r="J6853" i="7" s="1"/>
  <c r="K6853" i="7" s="1"/>
  <c r="G6854" i="7"/>
  <c r="H6854" i="7"/>
  <c r="I6854" i="7"/>
  <c r="J6854" i="7" s="1"/>
  <c r="K6854" i="7" s="1"/>
  <c r="G6855" i="7"/>
  <c r="H6855" i="7"/>
  <c r="I6855" i="7"/>
  <c r="J6855" i="7" s="1"/>
  <c r="K6855" i="7" s="1"/>
  <c r="G6856" i="7"/>
  <c r="H6856" i="7"/>
  <c r="I6856" i="7"/>
  <c r="J6856" i="7" s="1"/>
  <c r="K6856" i="7" s="1"/>
  <c r="G6857" i="7"/>
  <c r="H6857" i="7"/>
  <c r="I6857" i="7"/>
  <c r="J6857" i="7" s="1"/>
  <c r="K6857" i="7" s="1"/>
  <c r="G6858" i="7"/>
  <c r="H6858" i="7"/>
  <c r="I6858" i="7"/>
  <c r="J6858" i="7" s="1"/>
  <c r="K6858" i="7" s="1"/>
  <c r="G6859" i="7"/>
  <c r="H6859" i="7"/>
  <c r="I6859" i="7"/>
  <c r="J6859" i="7" s="1"/>
  <c r="K6859" i="7" s="1"/>
  <c r="G6860" i="7"/>
  <c r="H6860" i="7"/>
  <c r="I6860" i="7"/>
  <c r="J6860" i="7" s="1"/>
  <c r="K6860" i="7" s="1"/>
  <c r="G6861" i="7"/>
  <c r="H6861" i="7"/>
  <c r="I6861" i="7"/>
  <c r="J6861" i="7" s="1"/>
  <c r="K6861" i="7" s="1"/>
  <c r="G6862" i="7"/>
  <c r="H6862" i="7"/>
  <c r="I6862" i="7"/>
  <c r="J6862" i="7" s="1"/>
  <c r="K6862" i="7" s="1"/>
  <c r="G6863" i="7"/>
  <c r="H6863" i="7"/>
  <c r="I6863" i="7"/>
  <c r="J6863" i="7" s="1"/>
  <c r="K6863" i="7" s="1"/>
  <c r="G6864" i="7"/>
  <c r="H6864" i="7"/>
  <c r="I6864" i="7"/>
  <c r="J6864" i="7" s="1"/>
  <c r="K6864" i="7" s="1"/>
  <c r="G6865" i="7"/>
  <c r="H6865" i="7"/>
  <c r="I6865" i="7"/>
  <c r="J6865" i="7" s="1"/>
  <c r="K6865" i="7" s="1"/>
  <c r="G6866" i="7"/>
  <c r="H6866" i="7"/>
  <c r="I6866" i="7"/>
  <c r="J6866" i="7" s="1"/>
  <c r="K6866" i="7" s="1"/>
  <c r="G6867" i="7"/>
  <c r="H6867" i="7"/>
  <c r="I6867" i="7"/>
  <c r="J6867" i="7" s="1"/>
  <c r="K6867" i="7" s="1"/>
  <c r="G6868" i="7"/>
  <c r="H6868" i="7"/>
  <c r="I6868" i="7"/>
  <c r="J6868" i="7" s="1"/>
  <c r="K6868" i="7" s="1"/>
  <c r="G6869" i="7"/>
  <c r="H6869" i="7"/>
  <c r="I6869" i="7"/>
  <c r="J6869" i="7" s="1"/>
  <c r="K6869" i="7" s="1"/>
  <c r="G6870" i="7"/>
  <c r="H6870" i="7"/>
  <c r="I6870" i="7"/>
  <c r="J6870" i="7" s="1"/>
  <c r="K6870" i="7" s="1"/>
  <c r="G6871" i="7"/>
  <c r="H6871" i="7"/>
  <c r="I6871" i="7"/>
  <c r="J6871" i="7" s="1"/>
  <c r="K6871" i="7" s="1"/>
  <c r="G6872" i="7"/>
  <c r="H6872" i="7"/>
  <c r="I6872" i="7"/>
  <c r="J6872" i="7" s="1"/>
  <c r="K6872" i="7" s="1"/>
  <c r="G6873" i="7"/>
  <c r="H6873" i="7"/>
  <c r="I6873" i="7"/>
  <c r="J6873" i="7" s="1"/>
  <c r="K6873" i="7" s="1"/>
  <c r="G6874" i="7"/>
  <c r="H6874" i="7"/>
  <c r="I6874" i="7"/>
  <c r="J6874" i="7" s="1"/>
  <c r="K6874" i="7" s="1"/>
  <c r="G6875" i="7"/>
  <c r="H6875" i="7"/>
  <c r="I6875" i="7"/>
  <c r="J6875" i="7" s="1"/>
  <c r="K6875" i="7" s="1"/>
  <c r="G6876" i="7"/>
  <c r="H6876" i="7"/>
  <c r="I6876" i="7"/>
  <c r="J6876" i="7" s="1"/>
  <c r="K6876" i="7" s="1"/>
  <c r="G6877" i="7"/>
  <c r="H6877" i="7"/>
  <c r="I6877" i="7"/>
  <c r="J6877" i="7" s="1"/>
  <c r="K6877" i="7" s="1"/>
  <c r="G6878" i="7"/>
  <c r="H6878" i="7"/>
  <c r="I6878" i="7"/>
  <c r="J6878" i="7" s="1"/>
  <c r="K6878" i="7" s="1"/>
  <c r="G6879" i="7"/>
  <c r="H6879" i="7"/>
  <c r="I6879" i="7"/>
  <c r="J6879" i="7" s="1"/>
  <c r="K6879" i="7" s="1"/>
  <c r="G6880" i="7"/>
  <c r="H6880" i="7"/>
  <c r="I6880" i="7"/>
  <c r="J6880" i="7" s="1"/>
  <c r="K6880" i="7" s="1"/>
  <c r="G6881" i="7"/>
  <c r="H6881" i="7"/>
  <c r="I6881" i="7"/>
  <c r="J6881" i="7" s="1"/>
  <c r="K6881" i="7" s="1"/>
  <c r="G6882" i="7"/>
  <c r="H6882" i="7"/>
  <c r="I6882" i="7"/>
  <c r="J6882" i="7" s="1"/>
  <c r="K6882" i="7" s="1"/>
  <c r="G6883" i="7"/>
  <c r="H6883" i="7"/>
  <c r="I6883" i="7"/>
  <c r="J6883" i="7" s="1"/>
  <c r="K6883" i="7" s="1"/>
  <c r="G6884" i="7"/>
  <c r="H6884" i="7"/>
  <c r="I6884" i="7"/>
  <c r="J6884" i="7" s="1"/>
  <c r="K6884" i="7" s="1"/>
  <c r="G6885" i="7"/>
  <c r="H6885" i="7"/>
  <c r="I6885" i="7"/>
  <c r="J6885" i="7" s="1"/>
  <c r="K6885" i="7" s="1"/>
  <c r="G6886" i="7"/>
  <c r="H6886" i="7"/>
  <c r="I6886" i="7"/>
  <c r="J6886" i="7" s="1"/>
  <c r="K6886" i="7" s="1"/>
  <c r="G6887" i="7"/>
  <c r="H6887" i="7"/>
  <c r="I6887" i="7"/>
  <c r="J6887" i="7" s="1"/>
  <c r="K6887" i="7" s="1"/>
  <c r="G6888" i="7"/>
  <c r="H6888" i="7"/>
  <c r="I6888" i="7"/>
  <c r="J6888" i="7" s="1"/>
  <c r="K6888" i="7" s="1"/>
  <c r="G6889" i="7"/>
  <c r="H6889" i="7"/>
  <c r="I6889" i="7"/>
  <c r="J6889" i="7" s="1"/>
  <c r="K6889" i="7" s="1"/>
  <c r="G6890" i="7"/>
  <c r="H6890" i="7"/>
  <c r="I6890" i="7"/>
  <c r="G6891" i="7"/>
  <c r="H6891" i="7"/>
  <c r="I6891" i="7"/>
  <c r="G6892" i="7"/>
  <c r="H6892" i="7"/>
  <c r="I6892" i="7"/>
  <c r="G6893" i="7"/>
  <c r="H6893" i="7"/>
  <c r="I6893" i="7"/>
  <c r="G6894" i="7"/>
  <c r="H6894" i="7"/>
  <c r="I6894" i="7"/>
  <c r="G6895" i="7"/>
  <c r="H6895" i="7"/>
  <c r="I6895" i="7"/>
  <c r="G6896" i="7"/>
  <c r="H6896" i="7"/>
  <c r="I6896" i="7"/>
  <c r="G6897" i="7"/>
  <c r="H6897" i="7"/>
  <c r="I6897" i="7"/>
  <c r="G6898" i="7"/>
  <c r="H6898" i="7"/>
  <c r="I6898" i="7"/>
  <c r="G6899" i="7"/>
  <c r="H6899" i="7"/>
  <c r="I6899" i="7"/>
  <c r="G6900" i="7"/>
  <c r="H6900" i="7"/>
  <c r="I6900" i="7"/>
  <c r="G6901" i="7"/>
  <c r="H6901" i="7"/>
  <c r="I6901" i="7"/>
  <c r="G6902" i="7"/>
  <c r="H6902" i="7"/>
  <c r="I6902" i="7"/>
  <c r="G6903" i="7"/>
  <c r="H6903" i="7"/>
  <c r="I6903" i="7"/>
  <c r="G6904" i="7"/>
  <c r="H6904" i="7"/>
  <c r="I6904" i="7"/>
  <c r="G6905" i="7"/>
  <c r="H6905" i="7"/>
  <c r="I6905" i="7"/>
  <c r="G6906" i="7"/>
  <c r="H6906" i="7"/>
  <c r="I6906" i="7"/>
  <c r="G6907" i="7"/>
  <c r="H6907" i="7"/>
  <c r="I6907" i="7"/>
  <c r="G6908" i="7"/>
  <c r="H6908" i="7"/>
  <c r="I6908" i="7"/>
  <c r="G6909" i="7"/>
  <c r="H6909" i="7"/>
  <c r="I6909" i="7"/>
  <c r="G6910" i="7"/>
  <c r="H6910" i="7"/>
  <c r="I6910" i="7"/>
  <c r="G6911" i="7"/>
  <c r="H6911" i="7"/>
  <c r="I6911" i="7"/>
  <c r="G6912" i="7"/>
  <c r="H6912" i="7"/>
  <c r="I6912" i="7"/>
  <c r="G6913" i="7"/>
  <c r="H6913" i="7"/>
  <c r="I6913" i="7"/>
  <c r="G6914" i="7"/>
  <c r="H6914" i="7"/>
  <c r="I6914" i="7"/>
  <c r="G6915" i="7"/>
  <c r="H6915" i="7"/>
  <c r="I6915" i="7"/>
  <c r="G6916" i="7"/>
  <c r="H6916" i="7"/>
  <c r="I6916" i="7"/>
  <c r="G6917" i="7"/>
  <c r="H6917" i="7"/>
  <c r="I6917" i="7"/>
  <c r="G6918" i="7"/>
  <c r="H6918" i="7"/>
  <c r="I6918" i="7"/>
  <c r="G6919" i="7"/>
  <c r="H6919" i="7"/>
  <c r="I6919" i="7"/>
  <c r="G6920" i="7"/>
  <c r="H6920" i="7"/>
  <c r="I6920" i="7"/>
  <c r="G6921" i="7"/>
  <c r="H6921" i="7"/>
  <c r="I6921" i="7"/>
  <c r="G6922" i="7"/>
  <c r="H6922" i="7"/>
  <c r="I6922" i="7"/>
  <c r="G6923" i="7"/>
  <c r="H6923" i="7"/>
  <c r="I6923" i="7"/>
  <c r="G6924" i="7"/>
  <c r="H6924" i="7"/>
  <c r="I6924" i="7"/>
  <c r="G6925" i="7"/>
  <c r="H6925" i="7"/>
  <c r="I6925" i="7"/>
  <c r="G6926" i="7"/>
  <c r="H6926" i="7"/>
  <c r="I6926" i="7"/>
  <c r="G6927" i="7"/>
  <c r="H6927" i="7"/>
  <c r="I6927" i="7"/>
  <c r="G6928" i="7"/>
  <c r="H6928" i="7"/>
  <c r="I6928" i="7"/>
  <c r="G6929" i="7"/>
  <c r="H6929" i="7"/>
  <c r="I6929" i="7"/>
  <c r="G6930" i="7"/>
  <c r="H6930" i="7"/>
  <c r="I6930" i="7"/>
  <c r="G6931" i="7"/>
  <c r="H6931" i="7"/>
  <c r="I6931" i="7"/>
  <c r="G6932" i="7"/>
  <c r="H6932" i="7"/>
  <c r="I6932" i="7"/>
  <c r="G6933" i="7"/>
  <c r="H6933" i="7"/>
  <c r="I6933" i="7"/>
  <c r="G6934" i="7"/>
  <c r="H6934" i="7"/>
  <c r="I6934" i="7"/>
  <c r="G6935" i="7"/>
  <c r="H6935" i="7"/>
  <c r="I6935" i="7"/>
  <c r="G6936" i="7"/>
  <c r="H6936" i="7"/>
  <c r="I6936" i="7"/>
  <c r="G6937" i="7"/>
  <c r="H6937" i="7"/>
  <c r="I6937" i="7"/>
  <c r="G6938" i="7"/>
  <c r="H6938" i="7"/>
  <c r="I6938" i="7"/>
  <c r="G6939" i="7"/>
  <c r="H6939" i="7"/>
  <c r="I6939" i="7"/>
  <c r="G6940" i="7"/>
  <c r="H6940" i="7"/>
  <c r="I6940" i="7"/>
  <c r="G6941" i="7"/>
  <c r="H6941" i="7"/>
  <c r="I6941" i="7"/>
  <c r="G6942" i="7"/>
  <c r="H6942" i="7"/>
  <c r="I6942" i="7"/>
  <c r="G6943" i="7"/>
  <c r="H6943" i="7"/>
  <c r="I6943" i="7"/>
  <c r="G6944" i="7"/>
  <c r="H6944" i="7"/>
  <c r="I6944" i="7"/>
  <c r="G6945" i="7"/>
  <c r="H6945" i="7"/>
  <c r="I6945" i="7"/>
  <c r="G6946" i="7"/>
  <c r="H6946" i="7"/>
  <c r="I6946" i="7"/>
  <c r="G6947" i="7"/>
  <c r="H6947" i="7"/>
  <c r="I6947" i="7"/>
  <c r="G6948" i="7"/>
  <c r="H6948" i="7"/>
  <c r="I6948" i="7"/>
  <c r="G6949" i="7"/>
  <c r="H6949" i="7"/>
  <c r="I6949" i="7"/>
  <c r="G6950" i="7"/>
  <c r="H6950" i="7"/>
  <c r="I6950" i="7"/>
  <c r="G6951" i="7"/>
  <c r="H6951" i="7"/>
  <c r="I6951" i="7"/>
  <c r="G6952" i="7"/>
  <c r="H6952" i="7"/>
  <c r="I6952" i="7"/>
  <c r="G6953" i="7"/>
  <c r="H6953" i="7"/>
  <c r="I6953" i="7"/>
  <c r="G6954" i="7"/>
  <c r="H6954" i="7"/>
  <c r="I6954" i="7"/>
  <c r="G6955" i="7"/>
  <c r="H6955" i="7"/>
  <c r="I6955" i="7"/>
  <c r="G6956" i="7"/>
  <c r="H6956" i="7"/>
  <c r="I6956" i="7"/>
  <c r="G6957" i="7"/>
  <c r="H6957" i="7"/>
  <c r="I6957" i="7"/>
  <c r="G6958" i="7"/>
  <c r="H6958" i="7"/>
  <c r="I6958" i="7"/>
  <c r="G6959" i="7"/>
  <c r="H6959" i="7"/>
  <c r="I6959" i="7"/>
  <c r="G6960" i="7"/>
  <c r="H6960" i="7"/>
  <c r="I6960" i="7"/>
  <c r="G6961" i="7"/>
  <c r="H6961" i="7"/>
  <c r="I6961" i="7"/>
  <c r="G6962" i="7"/>
  <c r="H6962" i="7"/>
  <c r="I6962" i="7"/>
  <c r="G6963" i="7"/>
  <c r="H6963" i="7"/>
  <c r="I6963" i="7"/>
  <c r="G6964" i="7"/>
  <c r="H6964" i="7"/>
  <c r="I6964" i="7"/>
  <c r="G6965" i="7"/>
  <c r="H6965" i="7"/>
  <c r="I6965" i="7"/>
  <c r="G6966" i="7"/>
  <c r="H6966" i="7"/>
  <c r="I6966" i="7"/>
  <c r="G6967" i="7"/>
  <c r="H6967" i="7"/>
  <c r="I6967" i="7"/>
  <c r="G6968" i="7"/>
  <c r="H6968" i="7"/>
  <c r="I6968" i="7"/>
  <c r="G6969" i="7"/>
  <c r="H6969" i="7"/>
  <c r="I6969" i="7"/>
  <c r="G6970" i="7"/>
  <c r="H6970" i="7"/>
  <c r="I6970" i="7"/>
  <c r="G6971" i="7"/>
  <c r="H6971" i="7"/>
  <c r="I6971" i="7"/>
  <c r="G6972" i="7"/>
  <c r="H6972" i="7"/>
  <c r="I6972" i="7"/>
  <c r="G6973" i="7"/>
  <c r="H6973" i="7"/>
  <c r="I6973" i="7"/>
  <c r="G6974" i="7"/>
  <c r="H6974" i="7"/>
  <c r="I6974" i="7"/>
  <c r="G6975" i="7"/>
  <c r="H6975" i="7"/>
  <c r="I6975" i="7"/>
  <c r="G6976" i="7"/>
  <c r="H6976" i="7"/>
  <c r="I6976" i="7"/>
  <c r="G6977" i="7"/>
  <c r="H6977" i="7"/>
  <c r="I6977" i="7"/>
  <c r="G6978" i="7"/>
  <c r="H6978" i="7"/>
  <c r="I6978" i="7"/>
  <c r="G6979" i="7"/>
  <c r="H6979" i="7"/>
  <c r="I6979" i="7"/>
  <c r="G6980" i="7"/>
  <c r="H6980" i="7"/>
  <c r="I6980" i="7"/>
  <c r="G6981" i="7"/>
  <c r="H6981" i="7"/>
  <c r="I6981" i="7"/>
  <c r="G6982" i="7"/>
  <c r="H6982" i="7"/>
  <c r="I6982" i="7"/>
  <c r="G6983" i="7"/>
  <c r="H6983" i="7"/>
  <c r="I6983" i="7"/>
  <c r="G6984" i="7"/>
  <c r="H6984" i="7"/>
  <c r="I6984" i="7"/>
  <c r="G6985" i="7"/>
  <c r="H6985" i="7"/>
  <c r="I6985" i="7"/>
  <c r="G6986" i="7"/>
  <c r="H6986" i="7"/>
  <c r="I6986" i="7"/>
  <c r="G6987" i="7"/>
  <c r="H6987" i="7"/>
  <c r="I6987" i="7"/>
  <c r="G6988" i="7"/>
  <c r="H6988" i="7"/>
  <c r="I6988" i="7"/>
  <c r="G6989" i="7"/>
  <c r="H6989" i="7"/>
  <c r="I6989" i="7"/>
  <c r="G6990" i="7"/>
  <c r="H6990" i="7"/>
  <c r="I6990" i="7"/>
  <c r="G6991" i="7"/>
  <c r="H6991" i="7"/>
  <c r="I6991" i="7"/>
  <c r="G6992" i="7"/>
  <c r="H6992" i="7"/>
  <c r="I6992" i="7"/>
  <c r="G6993" i="7"/>
  <c r="H6993" i="7"/>
  <c r="I6993" i="7"/>
  <c r="G6994" i="7"/>
  <c r="H6994" i="7"/>
  <c r="I6994" i="7"/>
  <c r="G6995" i="7"/>
  <c r="H6995" i="7"/>
  <c r="I6995" i="7"/>
  <c r="G6996" i="7"/>
  <c r="H6996" i="7"/>
  <c r="I6996" i="7"/>
  <c r="G6997" i="7"/>
  <c r="H6997" i="7"/>
  <c r="I6997" i="7"/>
  <c r="G6998" i="7"/>
  <c r="H6998" i="7"/>
  <c r="I6998" i="7"/>
  <c r="G6999" i="7"/>
  <c r="H6999" i="7"/>
  <c r="I6999" i="7"/>
  <c r="G7000" i="7"/>
  <c r="H7000" i="7"/>
  <c r="I7000" i="7"/>
  <c r="G7001" i="7"/>
  <c r="H7001" i="7"/>
  <c r="I7001" i="7"/>
  <c r="G7002" i="7"/>
  <c r="H7002" i="7"/>
  <c r="I7002" i="7"/>
  <c r="G7003" i="7"/>
  <c r="H7003" i="7"/>
  <c r="I7003" i="7"/>
  <c r="G7004" i="7"/>
  <c r="H7004" i="7"/>
  <c r="I7004" i="7"/>
  <c r="G7005" i="7"/>
  <c r="H7005" i="7"/>
  <c r="I7005" i="7"/>
  <c r="G7006" i="7"/>
  <c r="H7006" i="7"/>
  <c r="I7006" i="7"/>
  <c r="G7007" i="7"/>
  <c r="H7007" i="7"/>
  <c r="I7007" i="7"/>
  <c r="G7008" i="7"/>
  <c r="H7008" i="7"/>
  <c r="I7008" i="7"/>
  <c r="G7009" i="7"/>
  <c r="H7009" i="7"/>
  <c r="I7009" i="7"/>
  <c r="G7010" i="7"/>
  <c r="H7010" i="7"/>
  <c r="I7010" i="7"/>
  <c r="J7010" i="7" s="1"/>
  <c r="K7010" i="7" s="1"/>
  <c r="G7011" i="7"/>
  <c r="H7011" i="7"/>
  <c r="I7011" i="7"/>
  <c r="J7011" i="7" s="1"/>
  <c r="K7011" i="7" s="1"/>
  <c r="G7012" i="7"/>
  <c r="H7012" i="7"/>
  <c r="I7012" i="7"/>
  <c r="J7012" i="7" s="1"/>
  <c r="K7012" i="7" s="1"/>
  <c r="G7013" i="7"/>
  <c r="H7013" i="7"/>
  <c r="I7013" i="7"/>
  <c r="J7013" i="7" s="1"/>
  <c r="K7013" i="7" s="1"/>
  <c r="G7014" i="7"/>
  <c r="H7014" i="7"/>
  <c r="I7014" i="7"/>
  <c r="J7014" i="7" s="1"/>
  <c r="K7014" i="7" s="1"/>
  <c r="G7015" i="7"/>
  <c r="H7015" i="7"/>
  <c r="I7015" i="7"/>
  <c r="J7015" i="7" s="1"/>
  <c r="K7015" i="7" s="1"/>
  <c r="G7016" i="7"/>
  <c r="H7016" i="7"/>
  <c r="I7016" i="7"/>
  <c r="J7016" i="7" s="1"/>
  <c r="K7016" i="7" s="1"/>
  <c r="G7017" i="7"/>
  <c r="H7017" i="7"/>
  <c r="I7017" i="7"/>
  <c r="J7017" i="7" s="1"/>
  <c r="K7017" i="7" s="1"/>
  <c r="G7018" i="7"/>
  <c r="H7018" i="7"/>
  <c r="I7018" i="7"/>
  <c r="J7018" i="7" s="1"/>
  <c r="K7018" i="7" s="1"/>
  <c r="G7019" i="7"/>
  <c r="H7019" i="7"/>
  <c r="I7019" i="7"/>
  <c r="J7019" i="7" s="1"/>
  <c r="K7019" i="7" s="1"/>
  <c r="G7020" i="7"/>
  <c r="H7020" i="7"/>
  <c r="I7020" i="7"/>
  <c r="J7020" i="7" s="1"/>
  <c r="K7020" i="7" s="1"/>
  <c r="G7021" i="7"/>
  <c r="H7021" i="7"/>
  <c r="I7021" i="7"/>
  <c r="J7021" i="7" s="1"/>
  <c r="K7021" i="7" s="1"/>
  <c r="G7022" i="7"/>
  <c r="H7022" i="7"/>
  <c r="I7022" i="7"/>
  <c r="J7022" i="7" s="1"/>
  <c r="K7022" i="7" s="1"/>
  <c r="G7023" i="7"/>
  <c r="H7023" i="7"/>
  <c r="I7023" i="7"/>
  <c r="J7023" i="7" s="1"/>
  <c r="K7023" i="7" s="1"/>
  <c r="G7024" i="7"/>
  <c r="H7024" i="7"/>
  <c r="I7024" i="7"/>
  <c r="J7024" i="7" s="1"/>
  <c r="K7024" i="7" s="1"/>
  <c r="G7025" i="7"/>
  <c r="H7025" i="7"/>
  <c r="I7025" i="7"/>
  <c r="J7025" i="7" s="1"/>
  <c r="K7025" i="7" s="1"/>
  <c r="G7026" i="7"/>
  <c r="H7026" i="7"/>
  <c r="I7026" i="7"/>
  <c r="J7026" i="7" s="1"/>
  <c r="K7026" i="7" s="1"/>
  <c r="G7027" i="7"/>
  <c r="H7027" i="7"/>
  <c r="I7027" i="7"/>
  <c r="J7027" i="7" s="1"/>
  <c r="K7027" i="7" s="1"/>
  <c r="G7028" i="7"/>
  <c r="H7028" i="7"/>
  <c r="I7028" i="7"/>
  <c r="J7028" i="7" s="1"/>
  <c r="K7028" i="7" s="1"/>
  <c r="G7029" i="7"/>
  <c r="H7029" i="7"/>
  <c r="I7029" i="7"/>
  <c r="J7029" i="7" s="1"/>
  <c r="K7029" i="7" s="1"/>
  <c r="G7030" i="7"/>
  <c r="H7030" i="7"/>
  <c r="I7030" i="7"/>
  <c r="J7030" i="7" s="1"/>
  <c r="K7030" i="7" s="1"/>
  <c r="G7031" i="7"/>
  <c r="H7031" i="7"/>
  <c r="I7031" i="7"/>
  <c r="J7031" i="7" s="1"/>
  <c r="K7031" i="7" s="1"/>
  <c r="G7032" i="7"/>
  <c r="H7032" i="7"/>
  <c r="I7032" i="7"/>
  <c r="J7032" i="7" s="1"/>
  <c r="K7032" i="7" s="1"/>
  <c r="G7033" i="7"/>
  <c r="H7033" i="7"/>
  <c r="I7033" i="7"/>
  <c r="J7033" i="7" s="1"/>
  <c r="K7033" i="7" s="1"/>
  <c r="G7034" i="7"/>
  <c r="H7034" i="7"/>
  <c r="I7034" i="7"/>
  <c r="J7034" i="7" s="1"/>
  <c r="K7034" i="7" s="1"/>
  <c r="G7035" i="7"/>
  <c r="H7035" i="7"/>
  <c r="I7035" i="7"/>
  <c r="J7035" i="7" s="1"/>
  <c r="K7035" i="7" s="1"/>
  <c r="G7036" i="7"/>
  <c r="H7036" i="7"/>
  <c r="I7036" i="7"/>
  <c r="J7036" i="7" s="1"/>
  <c r="K7036" i="7" s="1"/>
  <c r="G7037" i="7"/>
  <c r="H7037" i="7"/>
  <c r="I7037" i="7"/>
  <c r="J7037" i="7" s="1"/>
  <c r="K7037" i="7" s="1"/>
  <c r="G7038" i="7"/>
  <c r="H7038" i="7"/>
  <c r="I7038" i="7"/>
  <c r="J7038" i="7" s="1"/>
  <c r="K7038" i="7" s="1"/>
  <c r="G7039" i="7"/>
  <c r="H7039" i="7"/>
  <c r="I7039" i="7"/>
  <c r="J7039" i="7" s="1"/>
  <c r="K7039" i="7" s="1"/>
  <c r="G7040" i="7"/>
  <c r="H7040" i="7"/>
  <c r="I7040" i="7"/>
  <c r="J7040" i="7" s="1"/>
  <c r="K7040" i="7" s="1"/>
  <c r="G7041" i="7"/>
  <c r="H7041" i="7"/>
  <c r="I7041" i="7"/>
  <c r="J7041" i="7" s="1"/>
  <c r="K7041" i="7" s="1"/>
  <c r="G7042" i="7"/>
  <c r="H7042" i="7"/>
  <c r="I7042" i="7"/>
  <c r="J7042" i="7" s="1"/>
  <c r="K7042" i="7" s="1"/>
  <c r="G7043" i="7"/>
  <c r="H7043" i="7"/>
  <c r="I7043" i="7"/>
  <c r="J7043" i="7" s="1"/>
  <c r="K7043" i="7" s="1"/>
  <c r="G7044" i="7"/>
  <c r="H7044" i="7"/>
  <c r="I7044" i="7"/>
  <c r="J7044" i="7" s="1"/>
  <c r="K7044" i="7" s="1"/>
  <c r="G7045" i="7"/>
  <c r="H7045" i="7"/>
  <c r="I7045" i="7"/>
  <c r="J7045" i="7" s="1"/>
  <c r="K7045" i="7" s="1"/>
  <c r="G7046" i="7"/>
  <c r="H7046" i="7"/>
  <c r="I7046" i="7"/>
  <c r="J7046" i="7" s="1"/>
  <c r="K7046" i="7" s="1"/>
  <c r="G7047" i="7"/>
  <c r="H7047" i="7"/>
  <c r="I7047" i="7"/>
  <c r="J7047" i="7" s="1"/>
  <c r="K7047" i="7" s="1"/>
  <c r="G7048" i="7"/>
  <c r="H7048" i="7"/>
  <c r="I7048" i="7"/>
  <c r="J7048" i="7" s="1"/>
  <c r="K7048" i="7" s="1"/>
  <c r="G7049" i="7"/>
  <c r="H7049" i="7"/>
  <c r="I7049" i="7"/>
  <c r="J7049" i="7" s="1"/>
  <c r="K7049" i="7" s="1"/>
  <c r="G7050" i="7"/>
  <c r="H7050" i="7"/>
  <c r="I7050" i="7"/>
  <c r="J7050" i="7" s="1"/>
  <c r="K7050" i="7" s="1"/>
  <c r="G7051" i="7"/>
  <c r="H7051" i="7"/>
  <c r="I7051" i="7"/>
  <c r="J7051" i="7" s="1"/>
  <c r="K7051" i="7" s="1"/>
  <c r="G7052" i="7"/>
  <c r="H7052" i="7"/>
  <c r="I7052" i="7"/>
  <c r="J7052" i="7" s="1"/>
  <c r="K7052" i="7" s="1"/>
  <c r="G7053" i="7"/>
  <c r="H7053" i="7"/>
  <c r="I7053" i="7"/>
  <c r="J7053" i="7" s="1"/>
  <c r="K7053" i="7" s="1"/>
  <c r="G7054" i="7"/>
  <c r="H7054" i="7"/>
  <c r="I7054" i="7"/>
  <c r="J7054" i="7" s="1"/>
  <c r="K7054" i="7" s="1"/>
  <c r="G7055" i="7"/>
  <c r="H7055" i="7"/>
  <c r="I7055" i="7"/>
  <c r="J7055" i="7" s="1"/>
  <c r="K7055" i="7" s="1"/>
  <c r="G7056" i="7"/>
  <c r="H7056" i="7"/>
  <c r="I7056" i="7"/>
  <c r="J7056" i="7" s="1"/>
  <c r="K7056" i="7" s="1"/>
  <c r="G7057" i="7"/>
  <c r="H7057" i="7"/>
  <c r="I7057" i="7"/>
  <c r="J7057" i="7" s="1"/>
  <c r="K7057" i="7" s="1"/>
  <c r="G7058" i="7"/>
  <c r="H7058" i="7"/>
  <c r="I7058" i="7"/>
  <c r="G7059" i="7"/>
  <c r="H7059" i="7"/>
  <c r="I7059" i="7"/>
  <c r="G7060" i="7"/>
  <c r="H7060" i="7"/>
  <c r="I7060" i="7"/>
  <c r="G7061" i="7"/>
  <c r="H7061" i="7"/>
  <c r="I7061" i="7"/>
  <c r="G7062" i="7"/>
  <c r="H7062" i="7"/>
  <c r="I7062" i="7"/>
  <c r="G7063" i="7"/>
  <c r="H7063" i="7"/>
  <c r="I7063" i="7"/>
  <c r="G7064" i="7"/>
  <c r="H7064" i="7"/>
  <c r="I7064" i="7"/>
  <c r="G7065" i="7"/>
  <c r="H7065" i="7"/>
  <c r="I7065" i="7"/>
  <c r="G7066" i="7"/>
  <c r="H7066" i="7"/>
  <c r="I7066" i="7"/>
  <c r="G7067" i="7"/>
  <c r="H7067" i="7"/>
  <c r="I7067" i="7"/>
  <c r="G7068" i="7"/>
  <c r="H7068" i="7"/>
  <c r="I7068" i="7"/>
  <c r="G7069" i="7"/>
  <c r="H7069" i="7"/>
  <c r="I7069" i="7"/>
  <c r="G7070" i="7"/>
  <c r="H7070" i="7"/>
  <c r="I7070" i="7"/>
  <c r="G7071" i="7"/>
  <c r="H7071" i="7"/>
  <c r="I7071" i="7"/>
  <c r="G7072" i="7"/>
  <c r="H7072" i="7"/>
  <c r="I7072" i="7"/>
  <c r="G7073" i="7"/>
  <c r="H7073" i="7"/>
  <c r="I7073" i="7"/>
  <c r="G7074" i="7"/>
  <c r="H7074" i="7"/>
  <c r="I7074" i="7"/>
  <c r="G7075" i="7"/>
  <c r="H7075" i="7"/>
  <c r="I7075" i="7"/>
  <c r="G7076" i="7"/>
  <c r="H7076" i="7"/>
  <c r="I7076" i="7"/>
  <c r="G7077" i="7"/>
  <c r="H7077" i="7"/>
  <c r="I7077" i="7"/>
  <c r="G7078" i="7"/>
  <c r="H7078" i="7"/>
  <c r="I7078" i="7"/>
  <c r="G7079" i="7"/>
  <c r="H7079" i="7"/>
  <c r="I7079" i="7"/>
  <c r="G7080" i="7"/>
  <c r="H7080" i="7"/>
  <c r="I7080" i="7"/>
  <c r="G7081" i="7"/>
  <c r="H7081" i="7"/>
  <c r="I7081" i="7"/>
  <c r="G7082" i="7"/>
  <c r="H7082" i="7"/>
  <c r="I7082" i="7"/>
  <c r="G7083" i="7"/>
  <c r="H7083" i="7"/>
  <c r="I7083" i="7"/>
  <c r="G7084" i="7"/>
  <c r="H7084" i="7"/>
  <c r="I7084" i="7"/>
  <c r="G7085" i="7"/>
  <c r="H7085" i="7"/>
  <c r="I7085" i="7"/>
  <c r="G7086" i="7"/>
  <c r="H7086" i="7"/>
  <c r="I7086" i="7"/>
  <c r="G7087" i="7"/>
  <c r="H7087" i="7"/>
  <c r="I7087" i="7"/>
  <c r="G7088" i="7"/>
  <c r="H7088" i="7"/>
  <c r="I7088" i="7"/>
  <c r="G7089" i="7"/>
  <c r="H7089" i="7"/>
  <c r="I7089" i="7"/>
  <c r="G7090" i="7"/>
  <c r="H7090" i="7"/>
  <c r="I7090" i="7"/>
  <c r="G7091" i="7"/>
  <c r="H7091" i="7"/>
  <c r="I7091" i="7"/>
  <c r="G7092" i="7"/>
  <c r="H7092" i="7"/>
  <c r="I7092" i="7"/>
  <c r="G7093" i="7"/>
  <c r="H7093" i="7"/>
  <c r="I7093" i="7"/>
  <c r="G7094" i="7"/>
  <c r="H7094" i="7"/>
  <c r="I7094" i="7"/>
  <c r="G7095" i="7"/>
  <c r="H7095" i="7"/>
  <c r="I7095" i="7"/>
  <c r="G7096" i="7"/>
  <c r="H7096" i="7"/>
  <c r="I7096" i="7"/>
  <c r="G7097" i="7"/>
  <c r="H7097" i="7"/>
  <c r="I7097" i="7"/>
  <c r="G7098" i="7"/>
  <c r="H7098" i="7"/>
  <c r="I7098" i="7"/>
  <c r="G7099" i="7"/>
  <c r="H7099" i="7"/>
  <c r="I7099" i="7"/>
  <c r="G7100" i="7"/>
  <c r="H7100" i="7"/>
  <c r="I7100" i="7"/>
  <c r="G7101" i="7"/>
  <c r="H7101" i="7"/>
  <c r="I7101" i="7"/>
  <c r="G7102" i="7"/>
  <c r="H7102" i="7"/>
  <c r="I7102" i="7"/>
  <c r="G7103" i="7"/>
  <c r="H7103" i="7"/>
  <c r="I7103" i="7"/>
  <c r="G7104" i="7"/>
  <c r="H7104" i="7"/>
  <c r="I7104" i="7"/>
  <c r="G7105" i="7"/>
  <c r="H7105" i="7"/>
  <c r="I7105" i="7"/>
  <c r="G7106" i="7"/>
  <c r="H7106" i="7"/>
  <c r="I7106" i="7"/>
  <c r="G7107" i="7"/>
  <c r="H7107" i="7"/>
  <c r="I7107" i="7"/>
  <c r="G7108" i="7"/>
  <c r="H7108" i="7"/>
  <c r="I7108" i="7"/>
  <c r="G7109" i="7"/>
  <c r="H7109" i="7"/>
  <c r="I7109" i="7"/>
  <c r="G7110" i="7"/>
  <c r="H7110" i="7"/>
  <c r="I7110" i="7"/>
  <c r="G7111" i="7"/>
  <c r="H7111" i="7"/>
  <c r="I7111" i="7"/>
  <c r="G7112" i="7"/>
  <c r="H7112" i="7"/>
  <c r="I7112" i="7"/>
  <c r="G7113" i="7"/>
  <c r="H7113" i="7"/>
  <c r="I7113" i="7"/>
  <c r="G7114" i="7"/>
  <c r="H7114" i="7"/>
  <c r="I7114" i="7"/>
  <c r="G7115" i="7"/>
  <c r="H7115" i="7"/>
  <c r="I7115" i="7"/>
  <c r="G7116" i="7"/>
  <c r="H7116" i="7"/>
  <c r="I7116" i="7"/>
  <c r="G7117" i="7"/>
  <c r="H7117" i="7"/>
  <c r="I7117" i="7"/>
  <c r="G7118" i="7"/>
  <c r="H7118" i="7"/>
  <c r="I7118" i="7"/>
  <c r="G7119" i="7"/>
  <c r="H7119" i="7"/>
  <c r="I7119" i="7"/>
  <c r="G7120" i="7"/>
  <c r="H7120" i="7"/>
  <c r="I7120" i="7"/>
  <c r="G7121" i="7"/>
  <c r="H7121" i="7"/>
  <c r="I7121" i="7"/>
  <c r="G7122" i="7"/>
  <c r="H7122" i="7"/>
  <c r="I7122" i="7"/>
  <c r="G7123" i="7"/>
  <c r="H7123" i="7"/>
  <c r="I7123" i="7"/>
  <c r="G7124" i="7"/>
  <c r="H7124" i="7"/>
  <c r="I7124" i="7"/>
  <c r="G7125" i="7"/>
  <c r="H7125" i="7"/>
  <c r="I7125" i="7"/>
  <c r="G7126" i="7"/>
  <c r="H7126" i="7"/>
  <c r="I7126" i="7"/>
  <c r="G7127" i="7"/>
  <c r="H7127" i="7"/>
  <c r="I7127" i="7"/>
  <c r="G7128" i="7"/>
  <c r="H7128" i="7"/>
  <c r="I7128" i="7"/>
  <c r="G7129" i="7"/>
  <c r="H7129" i="7"/>
  <c r="I7129" i="7"/>
  <c r="G7130" i="7"/>
  <c r="H7130" i="7"/>
  <c r="I7130" i="7"/>
  <c r="G7131" i="7"/>
  <c r="H7131" i="7"/>
  <c r="I7131" i="7"/>
  <c r="G7132" i="7"/>
  <c r="H7132" i="7"/>
  <c r="I7132" i="7"/>
  <c r="G7133" i="7"/>
  <c r="H7133" i="7"/>
  <c r="I7133" i="7"/>
  <c r="G7134" i="7"/>
  <c r="H7134" i="7"/>
  <c r="I7134" i="7"/>
  <c r="G7135" i="7"/>
  <c r="H7135" i="7"/>
  <c r="I7135" i="7"/>
  <c r="G7136" i="7"/>
  <c r="H7136" i="7"/>
  <c r="I7136" i="7"/>
  <c r="G7137" i="7"/>
  <c r="H7137" i="7"/>
  <c r="I7137" i="7"/>
  <c r="G7138" i="7"/>
  <c r="H7138" i="7"/>
  <c r="I7138" i="7"/>
  <c r="G7139" i="7"/>
  <c r="H7139" i="7"/>
  <c r="I7139" i="7"/>
  <c r="G7140" i="7"/>
  <c r="H7140" i="7"/>
  <c r="I7140" i="7"/>
  <c r="G7141" i="7"/>
  <c r="H7141" i="7"/>
  <c r="I7141" i="7"/>
  <c r="G7142" i="7"/>
  <c r="H7142" i="7"/>
  <c r="I7142" i="7"/>
  <c r="G7143" i="7"/>
  <c r="H7143" i="7"/>
  <c r="I7143" i="7"/>
  <c r="G7144" i="7"/>
  <c r="H7144" i="7"/>
  <c r="I7144" i="7"/>
  <c r="G7145" i="7"/>
  <c r="H7145" i="7"/>
  <c r="I7145" i="7"/>
  <c r="G7146" i="7"/>
  <c r="H7146" i="7"/>
  <c r="I7146" i="7"/>
  <c r="G7147" i="7"/>
  <c r="H7147" i="7"/>
  <c r="I7147" i="7"/>
  <c r="G7148" i="7"/>
  <c r="H7148" i="7"/>
  <c r="I7148" i="7"/>
  <c r="G7149" i="7"/>
  <c r="H7149" i="7"/>
  <c r="I7149" i="7"/>
  <c r="G7150" i="7"/>
  <c r="H7150" i="7"/>
  <c r="I7150" i="7"/>
  <c r="G7151" i="7"/>
  <c r="H7151" i="7"/>
  <c r="I7151" i="7"/>
  <c r="G7152" i="7"/>
  <c r="H7152" i="7"/>
  <c r="I7152" i="7"/>
  <c r="G7153" i="7"/>
  <c r="H7153" i="7"/>
  <c r="I7153" i="7"/>
  <c r="G7154" i="7"/>
  <c r="H7154" i="7"/>
  <c r="I7154" i="7"/>
  <c r="G7155" i="7"/>
  <c r="H7155" i="7"/>
  <c r="I7155" i="7"/>
  <c r="G7156" i="7"/>
  <c r="H7156" i="7"/>
  <c r="I7156" i="7"/>
  <c r="G7157" i="7"/>
  <c r="H7157" i="7"/>
  <c r="I7157" i="7"/>
  <c r="G7158" i="7"/>
  <c r="H7158" i="7"/>
  <c r="I7158" i="7"/>
  <c r="G7159" i="7"/>
  <c r="H7159" i="7"/>
  <c r="I7159" i="7"/>
  <c r="G7160" i="7"/>
  <c r="H7160" i="7"/>
  <c r="I7160" i="7"/>
  <c r="G7161" i="7"/>
  <c r="H7161" i="7"/>
  <c r="I7161" i="7"/>
  <c r="G7162" i="7"/>
  <c r="H7162" i="7"/>
  <c r="I7162" i="7"/>
  <c r="G7163" i="7"/>
  <c r="H7163" i="7"/>
  <c r="I7163" i="7"/>
  <c r="G7164" i="7"/>
  <c r="H7164" i="7"/>
  <c r="I7164" i="7"/>
  <c r="G7165" i="7"/>
  <c r="H7165" i="7"/>
  <c r="I7165" i="7"/>
  <c r="G7166" i="7"/>
  <c r="H7166" i="7"/>
  <c r="I7166" i="7"/>
  <c r="G7167" i="7"/>
  <c r="H7167" i="7"/>
  <c r="I7167" i="7"/>
  <c r="G7168" i="7"/>
  <c r="H7168" i="7"/>
  <c r="I7168" i="7"/>
  <c r="G7169" i="7"/>
  <c r="H7169" i="7"/>
  <c r="I7169" i="7"/>
  <c r="G7170" i="7"/>
  <c r="H7170" i="7"/>
  <c r="I7170" i="7"/>
  <c r="G7171" i="7"/>
  <c r="H7171" i="7"/>
  <c r="I7171" i="7"/>
  <c r="G7172" i="7"/>
  <c r="H7172" i="7"/>
  <c r="I7172" i="7"/>
  <c r="G7173" i="7"/>
  <c r="H7173" i="7"/>
  <c r="I7173" i="7"/>
  <c r="G7174" i="7"/>
  <c r="H7174" i="7"/>
  <c r="I7174" i="7"/>
  <c r="G7175" i="7"/>
  <c r="H7175" i="7"/>
  <c r="I7175" i="7"/>
  <c r="G7176" i="7"/>
  <c r="H7176" i="7"/>
  <c r="I7176" i="7"/>
  <c r="G7177" i="7"/>
  <c r="H7177" i="7"/>
  <c r="I7177" i="7"/>
  <c r="G7178" i="7"/>
  <c r="H7178" i="7"/>
  <c r="I7178" i="7"/>
  <c r="J7178" i="7" s="1"/>
  <c r="K7178" i="7" s="1"/>
  <c r="G7179" i="7"/>
  <c r="H7179" i="7"/>
  <c r="I7179" i="7"/>
  <c r="J7179" i="7" s="1"/>
  <c r="K7179" i="7" s="1"/>
  <c r="G7180" i="7"/>
  <c r="H7180" i="7"/>
  <c r="I7180" i="7"/>
  <c r="J7180" i="7" s="1"/>
  <c r="K7180" i="7" s="1"/>
  <c r="G7181" i="7"/>
  <c r="H7181" i="7"/>
  <c r="I7181" i="7"/>
  <c r="J7181" i="7" s="1"/>
  <c r="K7181" i="7" s="1"/>
  <c r="G7182" i="7"/>
  <c r="H7182" i="7"/>
  <c r="I7182" i="7"/>
  <c r="J7182" i="7" s="1"/>
  <c r="K7182" i="7" s="1"/>
  <c r="G7183" i="7"/>
  <c r="H7183" i="7"/>
  <c r="I7183" i="7"/>
  <c r="J7183" i="7" s="1"/>
  <c r="K7183" i="7" s="1"/>
  <c r="G7184" i="7"/>
  <c r="H7184" i="7"/>
  <c r="I7184" i="7"/>
  <c r="J7184" i="7" s="1"/>
  <c r="K7184" i="7" s="1"/>
  <c r="G7185" i="7"/>
  <c r="H7185" i="7"/>
  <c r="I7185" i="7"/>
  <c r="J7185" i="7" s="1"/>
  <c r="K7185" i="7" s="1"/>
  <c r="G7186" i="7"/>
  <c r="H7186" i="7"/>
  <c r="I7186" i="7"/>
  <c r="J7186" i="7" s="1"/>
  <c r="K7186" i="7" s="1"/>
  <c r="G7187" i="7"/>
  <c r="H7187" i="7"/>
  <c r="I7187" i="7"/>
  <c r="J7187" i="7" s="1"/>
  <c r="K7187" i="7" s="1"/>
  <c r="G7188" i="7"/>
  <c r="H7188" i="7"/>
  <c r="I7188" i="7"/>
  <c r="J7188" i="7" s="1"/>
  <c r="K7188" i="7" s="1"/>
  <c r="G7189" i="7"/>
  <c r="H7189" i="7"/>
  <c r="I7189" i="7"/>
  <c r="J7189" i="7" s="1"/>
  <c r="K7189" i="7" s="1"/>
  <c r="G7190" i="7"/>
  <c r="H7190" i="7"/>
  <c r="I7190" i="7"/>
  <c r="J7190" i="7" s="1"/>
  <c r="K7190" i="7" s="1"/>
  <c r="G7191" i="7"/>
  <c r="H7191" i="7"/>
  <c r="I7191" i="7"/>
  <c r="J7191" i="7" s="1"/>
  <c r="K7191" i="7" s="1"/>
  <c r="G7192" i="7"/>
  <c r="H7192" i="7"/>
  <c r="I7192" i="7"/>
  <c r="J7192" i="7" s="1"/>
  <c r="K7192" i="7" s="1"/>
  <c r="G7193" i="7"/>
  <c r="H7193" i="7"/>
  <c r="I7193" i="7"/>
  <c r="J7193" i="7" s="1"/>
  <c r="K7193" i="7" s="1"/>
  <c r="G7194" i="7"/>
  <c r="H7194" i="7"/>
  <c r="I7194" i="7"/>
  <c r="J7194" i="7" s="1"/>
  <c r="K7194" i="7" s="1"/>
  <c r="G7195" i="7"/>
  <c r="H7195" i="7"/>
  <c r="I7195" i="7"/>
  <c r="J7195" i="7" s="1"/>
  <c r="K7195" i="7" s="1"/>
  <c r="G7196" i="7"/>
  <c r="H7196" i="7"/>
  <c r="I7196" i="7"/>
  <c r="J7196" i="7" s="1"/>
  <c r="K7196" i="7" s="1"/>
  <c r="G7197" i="7"/>
  <c r="H7197" i="7"/>
  <c r="I7197" i="7"/>
  <c r="J7197" i="7" s="1"/>
  <c r="K7197" i="7" s="1"/>
  <c r="G7198" i="7"/>
  <c r="H7198" i="7"/>
  <c r="I7198" i="7"/>
  <c r="J7198" i="7" s="1"/>
  <c r="K7198" i="7" s="1"/>
  <c r="G7199" i="7"/>
  <c r="H7199" i="7"/>
  <c r="I7199" i="7"/>
  <c r="J7199" i="7" s="1"/>
  <c r="K7199" i="7" s="1"/>
  <c r="G7200" i="7"/>
  <c r="H7200" i="7"/>
  <c r="I7200" i="7"/>
  <c r="J7200" i="7" s="1"/>
  <c r="K7200" i="7" s="1"/>
  <c r="G7201" i="7"/>
  <c r="H7201" i="7"/>
  <c r="I7201" i="7"/>
  <c r="J7201" i="7" s="1"/>
  <c r="K7201" i="7" s="1"/>
  <c r="G7202" i="7"/>
  <c r="H7202" i="7"/>
  <c r="I7202" i="7"/>
  <c r="J7202" i="7" s="1"/>
  <c r="K7202" i="7" s="1"/>
  <c r="G7203" i="7"/>
  <c r="H7203" i="7"/>
  <c r="I7203" i="7"/>
  <c r="J7203" i="7" s="1"/>
  <c r="K7203" i="7" s="1"/>
  <c r="G7204" i="7"/>
  <c r="H7204" i="7"/>
  <c r="I7204" i="7"/>
  <c r="J7204" i="7" s="1"/>
  <c r="K7204" i="7" s="1"/>
  <c r="G7205" i="7"/>
  <c r="H7205" i="7"/>
  <c r="I7205" i="7"/>
  <c r="J7205" i="7" s="1"/>
  <c r="K7205" i="7" s="1"/>
  <c r="G7206" i="7"/>
  <c r="H7206" i="7"/>
  <c r="I7206" i="7"/>
  <c r="J7206" i="7" s="1"/>
  <c r="K7206" i="7" s="1"/>
  <c r="G7207" i="7"/>
  <c r="H7207" i="7"/>
  <c r="I7207" i="7"/>
  <c r="J7207" i="7" s="1"/>
  <c r="K7207" i="7" s="1"/>
  <c r="G7208" i="7"/>
  <c r="H7208" i="7"/>
  <c r="I7208" i="7"/>
  <c r="J7208" i="7" s="1"/>
  <c r="K7208" i="7" s="1"/>
  <c r="G7209" i="7"/>
  <c r="H7209" i="7"/>
  <c r="I7209" i="7"/>
  <c r="J7209" i="7" s="1"/>
  <c r="K7209" i="7" s="1"/>
  <c r="G7210" i="7"/>
  <c r="H7210" i="7"/>
  <c r="I7210" i="7"/>
  <c r="J7210" i="7" s="1"/>
  <c r="K7210" i="7" s="1"/>
  <c r="G7211" i="7"/>
  <c r="H7211" i="7"/>
  <c r="I7211" i="7"/>
  <c r="J7211" i="7" s="1"/>
  <c r="K7211" i="7" s="1"/>
  <c r="G7212" i="7"/>
  <c r="H7212" i="7"/>
  <c r="I7212" i="7"/>
  <c r="J7212" i="7" s="1"/>
  <c r="K7212" i="7" s="1"/>
  <c r="G7213" i="7"/>
  <c r="H7213" i="7"/>
  <c r="I7213" i="7"/>
  <c r="J7213" i="7" s="1"/>
  <c r="K7213" i="7" s="1"/>
  <c r="G7214" i="7"/>
  <c r="H7214" i="7"/>
  <c r="I7214" i="7"/>
  <c r="J7214" i="7" s="1"/>
  <c r="K7214" i="7" s="1"/>
  <c r="G7215" i="7"/>
  <c r="H7215" i="7"/>
  <c r="I7215" i="7"/>
  <c r="J7215" i="7" s="1"/>
  <c r="K7215" i="7" s="1"/>
  <c r="G7216" i="7"/>
  <c r="H7216" i="7"/>
  <c r="I7216" i="7"/>
  <c r="J7216" i="7" s="1"/>
  <c r="K7216" i="7" s="1"/>
  <c r="G7217" i="7"/>
  <c r="H7217" i="7"/>
  <c r="I7217" i="7"/>
  <c r="J7217" i="7" s="1"/>
  <c r="K7217" i="7" s="1"/>
  <c r="G7218" i="7"/>
  <c r="H7218" i="7"/>
  <c r="I7218" i="7"/>
  <c r="J7218" i="7" s="1"/>
  <c r="K7218" i="7" s="1"/>
  <c r="G7219" i="7"/>
  <c r="H7219" i="7"/>
  <c r="I7219" i="7"/>
  <c r="J7219" i="7" s="1"/>
  <c r="K7219" i="7" s="1"/>
  <c r="G7220" i="7"/>
  <c r="H7220" i="7"/>
  <c r="I7220" i="7"/>
  <c r="J7220" i="7" s="1"/>
  <c r="K7220" i="7" s="1"/>
  <c r="G7221" i="7"/>
  <c r="H7221" i="7"/>
  <c r="I7221" i="7"/>
  <c r="J7221" i="7" s="1"/>
  <c r="K7221" i="7" s="1"/>
  <c r="G7222" i="7"/>
  <c r="H7222" i="7"/>
  <c r="I7222" i="7"/>
  <c r="J7222" i="7" s="1"/>
  <c r="K7222" i="7" s="1"/>
  <c r="G7223" i="7"/>
  <c r="H7223" i="7"/>
  <c r="I7223" i="7"/>
  <c r="J7223" i="7" s="1"/>
  <c r="K7223" i="7" s="1"/>
  <c r="G7224" i="7"/>
  <c r="H7224" i="7"/>
  <c r="I7224" i="7"/>
  <c r="J7224" i="7" s="1"/>
  <c r="K7224" i="7" s="1"/>
  <c r="G7225" i="7"/>
  <c r="H7225" i="7"/>
  <c r="I7225" i="7"/>
  <c r="J7225" i="7" s="1"/>
  <c r="K7225" i="7" s="1"/>
  <c r="G7226" i="7"/>
  <c r="H7226" i="7"/>
  <c r="I7226" i="7"/>
  <c r="G7227" i="7"/>
  <c r="H7227" i="7"/>
  <c r="I7227" i="7"/>
  <c r="G7228" i="7"/>
  <c r="H7228" i="7"/>
  <c r="I7228" i="7"/>
  <c r="G7229" i="7"/>
  <c r="H7229" i="7"/>
  <c r="I7229" i="7"/>
  <c r="G7230" i="7"/>
  <c r="H7230" i="7"/>
  <c r="I7230" i="7"/>
  <c r="G7231" i="7"/>
  <c r="H7231" i="7"/>
  <c r="I7231" i="7"/>
  <c r="G7232" i="7"/>
  <c r="H7232" i="7"/>
  <c r="I7232" i="7"/>
  <c r="G7233" i="7"/>
  <c r="H7233" i="7"/>
  <c r="I7233" i="7"/>
  <c r="G7234" i="7"/>
  <c r="H7234" i="7"/>
  <c r="I7234" i="7"/>
  <c r="G7235" i="7"/>
  <c r="H7235" i="7"/>
  <c r="I7235" i="7"/>
  <c r="G7236" i="7"/>
  <c r="H7236" i="7"/>
  <c r="I7236" i="7"/>
  <c r="G7237" i="7"/>
  <c r="H7237" i="7"/>
  <c r="I7237" i="7"/>
  <c r="G7238" i="7"/>
  <c r="H7238" i="7"/>
  <c r="I7238" i="7"/>
  <c r="G7239" i="7"/>
  <c r="H7239" i="7"/>
  <c r="I7239" i="7"/>
  <c r="G7240" i="7"/>
  <c r="H7240" i="7"/>
  <c r="I7240" i="7"/>
  <c r="G7241" i="7"/>
  <c r="H7241" i="7"/>
  <c r="I7241" i="7"/>
  <c r="G7242" i="7"/>
  <c r="H7242" i="7"/>
  <c r="I7242" i="7"/>
  <c r="G7243" i="7"/>
  <c r="H7243" i="7"/>
  <c r="I7243" i="7"/>
  <c r="G7244" i="7"/>
  <c r="H7244" i="7"/>
  <c r="I7244" i="7"/>
  <c r="G7245" i="7"/>
  <c r="H7245" i="7"/>
  <c r="I7245" i="7"/>
  <c r="G7246" i="7"/>
  <c r="H7246" i="7"/>
  <c r="I7246" i="7"/>
  <c r="G7247" i="7"/>
  <c r="H7247" i="7"/>
  <c r="I7247" i="7"/>
  <c r="G7248" i="7"/>
  <c r="H7248" i="7"/>
  <c r="I7248" i="7"/>
  <c r="G7249" i="7"/>
  <c r="H7249" i="7"/>
  <c r="I7249" i="7"/>
  <c r="G7250" i="7"/>
  <c r="H7250" i="7"/>
  <c r="I7250" i="7"/>
  <c r="G7251" i="7"/>
  <c r="H7251" i="7"/>
  <c r="I7251" i="7"/>
  <c r="G7252" i="7"/>
  <c r="H7252" i="7"/>
  <c r="I7252" i="7"/>
  <c r="G7253" i="7"/>
  <c r="H7253" i="7"/>
  <c r="I7253" i="7"/>
  <c r="G7254" i="7"/>
  <c r="H7254" i="7"/>
  <c r="I7254" i="7"/>
  <c r="G7255" i="7"/>
  <c r="H7255" i="7"/>
  <c r="I7255" i="7"/>
  <c r="G7256" i="7"/>
  <c r="H7256" i="7"/>
  <c r="I7256" i="7"/>
  <c r="G7257" i="7"/>
  <c r="H7257" i="7"/>
  <c r="I7257" i="7"/>
  <c r="G7258" i="7"/>
  <c r="H7258" i="7"/>
  <c r="I7258" i="7"/>
  <c r="G7259" i="7"/>
  <c r="H7259" i="7"/>
  <c r="I7259" i="7"/>
  <c r="G7260" i="7"/>
  <c r="H7260" i="7"/>
  <c r="I7260" i="7"/>
  <c r="G7261" i="7"/>
  <c r="H7261" i="7"/>
  <c r="I7261" i="7"/>
  <c r="G7262" i="7"/>
  <c r="H7262" i="7"/>
  <c r="I7262" i="7"/>
  <c r="G7263" i="7"/>
  <c r="H7263" i="7"/>
  <c r="I7263" i="7"/>
  <c r="G7264" i="7"/>
  <c r="H7264" i="7"/>
  <c r="I7264" i="7"/>
  <c r="G7265" i="7"/>
  <c r="H7265" i="7"/>
  <c r="I7265" i="7"/>
  <c r="G7266" i="7"/>
  <c r="H7266" i="7"/>
  <c r="I7266" i="7"/>
  <c r="G7267" i="7"/>
  <c r="H7267" i="7"/>
  <c r="I7267" i="7"/>
  <c r="G7268" i="7"/>
  <c r="H7268" i="7"/>
  <c r="I7268" i="7"/>
  <c r="G7269" i="7"/>
  <c r="H7269" i="7"/>
  <c r="I7269" i="7"/>
  <c r="G7270" i="7"/>
  <c r="H7270" i="7"/>
  <c r="I7270" i="7"/>
  <c r="G7271" i="7"/>
  <c r="H7271" i="7"/>
  <c r="I7271" i="7"/>
  <c r="G7272" i="7"/>
  <c r="H7272" i="7"/>
  <c r="I7272" i="7"/>
  <c r="G7273" i="7"/>
  <c r="H7273" i="7"/>
  <c r="I7273" i="7"/>
  <c r="G7274" i="7"/>
  <c r="H7274" i="7"/>
  <c r="I7274" i="7"/>
  <c r="G7275" i="7"/>
  <c r="H7275" i="7"/>
  <c r="I7275" i="7"/>
  <c r="G7276" i="7"/>
  <c r="H7276" i="7"/>
  <c r="I7276" i="7"/>
  <c r="G7277" i="7"/>
  <c r="H7277" i="7"/>
  <c r="I7277" i="7"/>
  <c r="G7278" i="7"/>
  <c r="H7278" i="7"/>
  <c r="I7278" i="7"/>
  <c r="G7279" i="7"/>
  <c r="H7279" i="7"/>
  <c r="I7279" i="7"/>
  <c r="G7280" i="7"/>
  <c r="H7280" i="7"/>
  <c r="I7280" i="7"/>
  <c r="G7281" i="7"/>
  <c r="H7281" i="7"/>
  <c r="I7281" i="7"/>
  <c r="G7282" i="7"/>
  <c r="H7282" i="7"/>
  <c r="I7282" i="7"/>
  <c r="G7283" i="7"/>
  <c r="H7283" i="7"/>
  <c r="I7283" i="7"/>
  <c r="G7284" i="7"/>
  <c r="H7284" i="7"/>
  <c r="I7284" i="7"/>
  <c r="G7285" i="7"/>
  <c r="H7285" i="7"/>
  <c r="I7285" i="7"/>
  <c r="G7286" i="7"/>
  <c r="H7286" i="7"/>
  <c r="I7286" i="7"/>
  <c r="G7287" i="7"/>
  <c r="H7287" i="7"/>
  <c r="I7287" i="7"/>
  <c r="G7288" i="7"/>
  <c r="H7288" i="7"/>
  <c r="I7288" i="7"/>
  <c r="G7289" i="7"/>
  <c r="H7289" i="7"/>
  <c r="I7289" i="7"/>
  <c r="G7290" i="7"/>
  <c r="H7290" i="7"/>
  <c r="I7290" i="7"/>
  <c r="G7291" i="7"/>
  <c r="H7291" i="7"/>
  <c r="I7291" i="7"/>
  <c r="G7292" i="7"/>
  <c r="H7292" i="7"/>
  <c r="I7292" i="7"/>
  <c r="G7293" i="7"/>
  <c r="H7293" i="7"/>
  <c r="I7293" i="7"/>
  <c r="G7294" i="7"/>
  <c r="H7294" i="7"/>
  <c r="I7294" i="7"/>
  <c r="G7295" i="7"/>
  <c r="H7295" i="7"/>
  <c r="I7295" i="7"/>
  <c r="G7296" i="7"/>
  <c r="H7296" i="7"/>
  <c r="I7296" i="7"/>
  <c r="G7297" i="7"/>
  <c r="H7297" i="7"/>
  <c r="I7297" i="7"/>
  <c r="G7298" i="7"/>
  <c r="H7298" i="7"/>
  <c r="I7298" i="7"/>
  <c r="G7299" i="7"/>
  <c r="H7299" i="7"/>
  <c r="I7299" i="7"/>
  <c r="G7300" i="7"/>
  <c r="H7300" i="7"/>
  <c r="I7300" i="7"/>
  <c r="G7301" i="7"/>
  <c r="H7301" i="7"/>
  <c r="I7301" i="7"/>
  <c r="G7302" i="7"/>
  <c r="H7302" i="7"/>
  <c r="I7302" i="7"/>
  <c r="G7303" i="7"/>
  <c r="H7303" i="7"/>
  <c r="I7303" i="7"/>
  <c r="G7304" i="7"/>
  <c r="H7304" i="7"/>
  <c r="I7304" i="7"/>
  <c r="G7305" i="7"/>
  <c r="H7305" i="7"/>
  <c r="I7305" i="7"/>
  <c r="G7306" i="7"/>
  <c r="H7306" i="7"/>
  <c r="I7306" i="7"/>
  <c r="G7307" i="7"/>
  <c r="H7307" i="7"/>
  <c r="I7307" i="7"/>
  <c r="G7308" i="7"/>
  <c r="H7308" i="7"/>
  <c r="I7308" i="7"/>
  <c r="G7309" i="7"/>
  <c r="H7309" i="7"/>
  <c r="I7309" i="7"/>
  <c r="G7310" i="7"/>
  <c r="H7310" i="7"/>
  <c r="I7310" i="7"/>
  <c r="G7311" i="7"/>
  <c r="H7311" i="7"/>
  <c r="I7311" i="7"/>
  <c r="G7312" i="7"/>
  <c r="H7312" i="7"/>
  <c r="I7312" i="7"/>
  <c r="G7313" i="7"/>
  <c r="H7313" i="7"/>
  <c r="I7313" i="7"/>
  <c r="G7314" i="7"/>
  <c r="H7314" i="7"/>
  <c r="I7314" i="7"/>
  <c r="G7315" i="7"/>
  <c r="H7315" i="7"/>
  <c r="I7315" i="7"/>
  <c r="G7316" i="7"/>
  <c r="H7316" i="7"/>
  <c r="I7316" i="7"/>
  <c r="G7317" i="7"/>
  <c r="H7317" i="7"/>
  <c r="I7317" i="7"/>
  <c r="G7318" i="7"/>
  <c r="H7318" i="7"/>
  <c r="I7318" i="7"/>
  <c r="G7319" i="7"/>
  <c r="H7319" i="7"/>
  <c r="I7319" i="7"/>
  <c r="G7320" i="7"/>
  <c r="H7320" i="7"/>
  <c r="I7320" i="7"/>
  <c r="G7321" i="7"/>
  <c r="H7321" i="7"/>
  <c r="I7321" i="7"/>
  <c r="G7322" i="7"/>
  <c r="H7322" i="7"/>
  <c r="I7322" i="7"/>
  <c r="G7323" i="7"/>
  <c r="H7323" i="7"/>
  <c r="I7323" i="7"/>
  <c r="G7324" i="7"/>
  <c r="H7324" i="7"/>
  <c r="I7324" i="7"/>
  <c r="G7325" i="7"/>
  <c r="H7325" i="7"/>
  <c r="I7325" i="7"/>
  <c r="G7326" i="7"/>
  <c r="H7326" i="7"/>
  <c r="I7326" i="7"/>
  <c r="G7327" i="7"/>
  <c r="H7327" i="7"/>
  <c r="I7327" i="7"/>
  <c r="G7328" i="7"/>
  <c r="H7328" i="7"/>
  <c r="I7328" i="7"/>
  <c r="G7329" i="7"/>
  <c r="H7329" i="7"/>
  <c r="I7329" i="7"/>
  <c r="G7330" i="7"/>
  <c r="H7330" i="7"/>
  <c r="I7330" i="7"/>
  <c r="G7331" i="7"/>
  <c r="H7331" i="7"/>
  <c r="I7331" i="7"/>
  <c r="G7332" i="7"/>
  <c r="H7332" i="7"/>
  <c r="I7332" i="7"/>
  <c r="G7333" i="7"/>
  <c r="H7333" i="7"/>
  <c r="I7333" i="7"/>
  <c r="G7334" i="7"/>
  <c r="H7334" i="7"/>
  <c r="I7334" i="7"/>
  <c r="G7335" i="7"/>
  <c r="H7335" i="7"/>
  <c r="I7335" i="7"/>
  <c r="G7336" i="7"/>
  <c r="H7336" i="7"/>
  <c r="I7336" i="7"/>
  <c r="G7337" i="7"/>
  <c r="H7337" i="7"/>
  <c r="I7337" i="7"/>
  <c r="G7338" i="7"/>
  <c r="H7338" i="7"/>
  <c r="I7338" i="7"/>
  <c r="G7339" i="7"/>
  <c r="H7339" i="7"/>
  <c r="I7339" i="7"/>
  <c r="G7340" i="7"/>
  <c r="H7340" i="7"/>
  <c r="I7340" i="7"/>
  <c r="G7341" i="7"/>
  <c r="H7341" i="7"/>
  <c r="I7341" i="7"/>
  <c r="G7342" i="7"/>
  <c r="H7342" i="7"/>
  <c r="I7342" i="7"/>
  <c r="G7343" i="7"/>
  <c r="H7343" i="7"/>
  <c r="I7343" i="7"/>
  <c r="G7344" i="7"/>
  <c r="H7344" i="7"/>
  <c r="I7344" i="7"/>
  <c r="G7345" i="7"/>
  <c r="H7345" i="7"/>
  <c r="I7345" i="7"/>
  <c r="G7346" i="7"/>
  <c r="H7346" i="7"/>
  <c r="I7346" i="7"/>
  <c r="J7346" i="7" s="1"/>
  <c r="K7346" i="7" s="1"/>
  <c r="G7347" i="7"/>
  <c r="H7347" i="7"/>
  <c r="I7347" i="7"/>
  <c r="J7347" i="7" s="1"/>
  <c r="K7347" i="7" s="1"/>
  <c r="G7348" i="7"/>
  <c r="H7348" i="7"/>
  <c r="I7348" i="7"/>
  <c r="J7348" i="7" s="1"/>
  <c r="K7348" i="7" s="1"/>
  <c r="G7349" i="7"/>
  <c r="H7349" i="7"/>
  <c r="I7349" i="7"/>
  <c r="J7349" i="7" s="1"/>
  <c r="K7349" i="7" s="1"/>
  <c r="G7350" i="7"/>
  <c r="H7350" i="7"/>
  <c r="I7350" i="7"/>
  <c r="J7350" i="7" s="1"/>
  <c r="K7350" i="7" s="1"/>
  <c r="G7351" i="7"/>
  <c r="H7351" i="7"/>
  <c r="I7351" i="7"/>
  <c r="J7351" i="7" s="1"/>
  <c r="K7351" i="7" s="1"/>
  <c r="G7352" i="7"/>
  <c r="H7352" i="7"/>
  <c r="I7352" i="7"/>
  <c r="J7352" i="7" s="1"/>
  <c r="K7352" i="7" s="1"/>
  <c r="G7353" i="7"/>
  <c r="H7353" i="7"/>
  <c r="I7353" i="7"/>
  <c r="J7353" i="7" s="1"/>
  <c r="K7353" i="7" s="1"/>
  <c r="G7354" i="7"/>
  <c r="H7354" i="7"/>
  <c r="I7354" i="7"/>
  <c r="J7354" i="7" s="1"/>
  <c r="K7354" i="7" s="1"/>
  <c r="G7355" i="7"/>
  <c r="H7355" i="7"/>
  <c r="I7355" i="7"/>
  <c r="J7355" i="7" s="1"/>
  <c r="K7355" i="7" s="1"/>
  <c r="G7356" i="7"/>
  <c r="H7356" i="7"/>
  <c r="I7356" i="7"/>
  <c r="J7356" i="7" s="1"/>
  <c r="K7356" i="7" s="1"/>
  <c r="G7357" i="7"/>
  <c r="H7357" i="7"/>
  <c r="I7357" i="7"/>
  <c r="J7357" i="7" s="1"/>
  <c r="K7357" i="7" s="1"/>
  <c r="G7358" i="7"/>
  <c r="H7358" i="7"/>
  <c r="I7358" i="7"/>
  <c r="J7358" i="7" s="1"/>
  <c r="K7358" i="7" s="1"/>
  <c r="G7359" i="7"/>
  <c r="H7359" i="7"/>
  <c r="I7359" i="7"/>
  <c r="J7359" i="7" s="1"/>
  <c r="K7359" i="7" s="1"/>
  <c r="G7360" i="7"/>
  <c r="H7360" i="7"/>
  <c r="I7360" i="7"/>
  <c r="J7360" i="7" s="1"/>
  <c r="K7360" i="7" s="1"/>
  <c r="G7361" i="7"/>
  <c r="H7361" i="7"/>
  <c r="I7361" i="7"/>
  <c r="J7361" i="7" s="1"/>
  <c r="K7361" i="7" s="1"/>
  <c r="G7362" i="7"/>
  <c r="H7362" i="7"/>
  <c r="I7362" i="7"/>
  <c r="J7362" i="7" s="1"/>
  <c r="K7362" i="7" s="1"/>
  <c r="G7363" i="7"/>
  <c r="H7363" i="7"/>
  <c r="I7363" i="7"/>
  <c r="J7363" i="7" s="1"/>
  <c r="K7363" i="7" s="1"/>
  <c r="G7364" i="7"/>
  <c r="H7364" i="7"/>
  <c r="I7364" i="7"/>
  <c r="J7364" i="7" s="1"/>
  <c r="K7364" i="7" s="1"/>
  <c r="G7365" i="7"/>
  <c r="H7365" i="7"/>
  <c r="I7365" i="7"/>
  <c r="J7365" i="7" s="1"/>
  <c r="K7365" i="7" s="1"/>
  <c r="G7366" i="7"/>
  <c r="H7366" i="7"/>
  <c r="I7366" i="7"/>
  <c r="J7366" i="7" s="1"/>
  <c r="K7366" i="7" s="1"/>
  <c r="G7367" i="7"/>
  <c r="H7367" i="7"/>
  <c r="I7367" i="7"/>
  <c r="J7367" i="7" s="1"/>
  <c r="K7367" i="7" s="1"/>
  <c r="G7368" i="7"/>
  <c r="H7368" i="7"/>
  <c r="I7368" i="7"/>
  <c r="J7368" i="7" s="1"/>
  <c r="K7368" i="7" s="1"/>
  <c r="G7369" i="7"/>
  <c r="H7369" i="7"/>
  <c r="I7369" i="7"/>
  <c r="J7369" i="7" s="1"/>
  <c r="K7369" i="7" s="1"/>
  <c r="G7370" i="7"/>
  <c r="H7370" i="7"/>
  <c r="I7370" i="7"/>
  <c r="J7370" i="7" s="1"/>
  <c r="K7370" i="7" s="1"/>
  <c r="G7371" i="7"/>
  <c r="H7371" i="7"/>
  <c r="I7371" i="7"/>
  <c r="J7371" i="7" s="1"/>
  <c r="K7371" i="7" s="1"/>
  <c r="G7372" i="7"/>
  <c r="H7372" i="7"/>
  <c r="I7372" i="7"/>
  <c r="J7372" i="7" s="1"/>
  <c r="K7372" i="7" s="1"/>
  <c r="G7373" i="7"/>
  <c r="H7373" i="7"/>
  <c r="I7373" i="7"/>
  <c r="J7373" i="7" s="1"/>
  <c r="K7373" i="7" s="1"/>
  <c r="G7374" i="7"/>
  <c r="H7374" i="7"/>
  <c r="I7374" i="7"/>
  <c r="J7374" i="7" s="1"/>
  <c r="K7374" i="7" s="1"/>
  <c r="G7375" i="7"/>
  <c r="H7375" i="7"/>
  <c r="I7375" i="7"/>
  <c r="J7375" i="7" s="1"/>
  <c r="K7375" i="7" s="1"/>
  <c r="G7376" i="7"/>
  <c r="H7376" i="7"/>
  <c r="I7376" i="7"/>
  <c r="J7376" i="7" s="1"/>
  <c r="K7376" i="7" s="1"/>
  <c r="G7377" i="7"/>
  <c r="H7377" i="7"/>
  <c r="I7377" i="7"/>
  <c r="J7377" i="7" s="1"/>
  <c r="K7377" i="7" s="1"/>
  <c r="G7378" i="7"/>
  <c r="H7378" i="7"/>
  <c r="I7378" i="7"/>
  <c r="J7378" i="7" s="1"/>
  <c r="K7378" i="7" s="1"/>
  <c r="G7379" i="7"/>
  <c r="H7379" i="7"/>
  <c r="I7379" i="7"/>
  <c r="J7379" i="7" s="1"/>
  <c r="K7379" i="7" s="1"/>
  <c r="G7380" i="7"/>
  <c r="H7380" i="7"/>
  <c r="I7380" i="7"/>
  <c r="J7380" i="7" s="1"/>
  <c r="K7380" i="7" s="1"/>
  <c r="G7381" i="7"/>
  <c r="H7381" i="7"/>
  <c r="I7381" i="7"/>
  <c r="J7381" i="7" s="1"/>
  <c r="K7381" i="7" s="1"/>
  <c r="G7382" i="7"/>
  <c r="H7382" i="7"/>
  <c r="I7382" i="7"/>
  <c r="J7382" i="7" s="1"/>
  <c r="K7382" i="7" s="1"/>
  <c r="G7383" i="7"/>
  <c r="H7383" i="7"/>
  <c r="I7383" i="7"/>
  <c r="J7383" i="7" s="1"/>
  <c r="K7383" i="7" s="1"/>
  <c r="G7384" i="7"/>
  <c r="H7384" i="7"/>
  <c r="I7384" i="7"/>
  <c r="J7384" i="7" s="1"/>
  <c r="K7384" i="7" s="1"/>
  <c r="G7385" i="7"/>
  <c r="H7385" i="7"/>
  <c r="I7385" i="7"/>
  <c r="J7385" i="7" s="1"/>
  <c r="K7385" i="7" s="1"/>
  <c r="G7386" i="7"/>
  <c r="H7386" i="7"/>
  <c r="I7386" i="7"/>
  <c r="J7386" i="7" s="1"/>
  <c r="K7386" i="7" s="1"/>
  <c r="G7387" i="7"/>
  <c r="H7387" i="7"/>
  <c r="I7387" i="7"/>
  <c r="J7387" i="7" s="1"/>
  <c r="K7387" i="7" s="1"/>
  <c r="G7388" i="7"/>
  <c r="H7388" i="7"/>
  <c r="I7388" i="7"/>
  <c r="J7388" i="7" s="1"/>
  <c r="K7388" i="7" s="1"/>
  <c r="G7389" i="7"/>
  <c r="H7389" i="7"/>
  <c r="I7389" i="7"/>
  <c r="J7389" i="7" s="1"/>
  <c r="K7389" i="7" s="1"/>
  <c r="G7390" i="7"/>
  <c r="H7390" i="7"/>
  <c r="I7390" i="7"/>
  <c r="J7390" i="7" s="1"/>
  <c r="K7390" i="7" s="1"/>
  <c r="G7391" i="7"/>
  <c r="H7391" i="7"/>
  <c r="I7391" i="7"/>
  <c r="J7391" i="7" s="1"/>
  <c r="K7391" i="7" s="1"/>
  <c r="G7392" i="7"/>
  <c r="H7392" i="7"/>
  <c r="I7392" i="7"/>
  <c r="J7392" i="7" s="1"/>
  <c r="K7392" i="7" s="1"/>
  <c r="G7393" i="7"/>
  <c r="H7393" i="7"/>
  <c r="I7393" i="7"/>
  <c r="J7393" i="7" s="1"/>
  <c r="K7393" i="7" s="1"/>
  <c r="G7394" i="7"/>
  <c r="H7394" i="7"/>
  <c r="I7394" i="7"/>
  <c r="G7395" i="7"/>
  <c r="H7395" i="7"/>
  <c r="I7395" i="7"/>
  <c r="G7396" i="7"/>
  <c r="H7396" i="7"/>
  <c r="I7396" i="7"/>
  <c r="G7397" i="7"/>
  <c r="H7397" i="7"/>
  <c r="I7397" i="7"/>
  <c r="G7398" i="7"/>
  <c r="H7398" i="7"/>
  <c r="I7398" i="7"/>
  <c r="G7399" i="7"/>
  <c r="H7399" i="7"/>
  <c r="I7399" i="7"/>
  <c r="G7400" i="7"/>
  <c r="H7400" i="7"/>
  <c r="I7400" i="7"/>
  <c r="G7401" i="7"/>
  <c r="H7401" i="7"/>
  <c r="I7401" i="7"/>
  <c r="G7402" i="7"/>
  <c r="H7402" i="7"/>
  <c r="I7402" i="7"/>
  <c r="G7403" i="7"/>
  <c r="H7403" i="7"/>
  <c r="I7403" i="7"/>
  <c r="G7404" i="7"/>
  <c r="H7404" i="7"/>
  <c r="I7404" i="7"/>
  <c r="G7405" i="7"/>
  <c r="H7405" i="7"/>
  <c r="I7405" i="7"/>
  <c r="G7406" i="7"/>
  <c r="H7406" i="7"/>
  <c r="I7406" i="7"/>
  <c r="G7407" i="7"/>
  <c r="H7407" i="7"/>
  <c r="I7407" i="7"/>
  <c r="G7408" i="7"/>
  <c r="H7408" i="7"/>
  <c r="I7408" i="7"/>
  <c r="G7409" i="7"/>
  <c r="H7409" i="7"/>
  <c r="I7409" i="7"/>
  <c r="G7410" i="7"/>
  <c r="H7410" i="7"/>
  <c r="I7410" i="7"/>
  <c r="G7411" i="7"/>
  <c r="H7411" i="7"/>
  <c r="I7411" i="7"/>
  <c r="G7412" i="7"/>
  <c r="H7412" i="7"/>
  <c r="I7412" i="7"/>
  <c r="G7413" i="7"/>
  <c r="H7413" i="7"/>
  <c r="I7413" i="7"/>
  <c r="G7414" i="7"/>
  <c r="H7414" i="7"/>
  <c r="I7414" i="7"/>
  <c r="G7415" i="7"/>
  <c r="H7415" i="7"/>
  <c r="I7415" i="7"/>
  <c r="G7416" i="7"/>
  <c r="H7416" i="7"/>
  <c r="I7416" i="7"/>
  <c r="G7417" i="7"/>
  <c r="H7417" i="7"/>
  <c r="I7417" i="7"/>
  <c r="G7418" i="7"/>
  <c r="H7418" i="7"/>
  <c r="I7418" i="7"/>
  <c r="G7419" i="7"/>
  <c r="H7419" i="7"/>
  <c r="I7419" i="7"/>
  <c r="G7420" i="7"/>
  <c r="H7420" i="7"/>
  <c r="I7420" i="7"/>
  <c r="G7421" i="7"/>
  <c r="H7421" i="7"/>
  <c r="I7421" i="7"/>
  <c r="G7422" i="7"/>
  <c r="H7422" i="7"/>
  <c r="I7422" i="7"/>
  <c r="G7423" i="7"/>
  <c r="H7423" i="7"/>
  <c r="I7423" i="7"/>
  <c r="G7424" i="7"/>
  <c r="H7424" i="7"/>
  <c r="I7424" i="7"/>
  <c r="G7425" i="7"/>
  <c r="H7425" i="7"/>
  <c r="I7425" i="7"/>
  <c r="G7426" i="7"/>
  <c r="H7426" i="7"/>
  <c r="I7426" i="7"/>
  <c r="G7427" i="7"/>
  <c r="H7427" i="7"/>
  <c r="I7427" i="7"/>
  <c r="G7428" i="7"/>
  <c r="H7428" i="7"/>
  <c r="I7428" i="7"/>
  <c r="G7429" i="7"/>
  <c r="H7429" i="7"/>
  <c r="I7429" i="7"/>
  <c r="G7430" i="7"/>
  <c r="H7430" i="7"/>
  <c r="I7430" i="7"/>
  <c r="G7431" i="7"/>
  <c r="H7431" i="7"/>
  <c r="I7431" i="7"/>
  <c r="G7432" i="7"/>
  <c r="H7432" i="7"/>
  <c r="I7432" i="7"/>
  <c r="G7433" i="7"/>
  <c r="H7433" i="7"/>
  <c r="I7433" i="7"/>
  <c r="G7434" i="7"/>
  <c r="H7434" i="7"/>
  <c r="I7434" i="7"/>
  <c r="G7435" i="7"/>
  <c r="H7435" i="7"/>
  <c r="I7435" i="7"/>
  <c r="G7436" i="7"/>
  <c r="H7436" i="7"/>
  <c r="I7436" i="7"/>
  <c r="G7437" i="7"/>
  <c r="H7437" i="7"/>
  <c r="I7437" i="7"/>
  <c r="G7438" i="7"/>
  <c r="H7438" i="7"/>
  <c r="I7438" i="7"/>
  <c r="G7439" i="7"/>
  <c r="H7439" i="7"/>
  <c r="I7439" i="7"/>
  <c r="G7440" i="7"/>
  <c r="H7440" i="7"/>
  <c r="I7440" i="7"/>
  <c r="G7441" i="7"/>
  <c r="H7441" i="7"/>
  <c r="I7441" i="7"/>
  <c r="G7442" i="7"/>
  <c r="H7442" i="7"/>
  <c r="I7442" i="7"/>
  <c r="G7443" i="7"/>
  <c r="H7443" i="7"/>
  <c r="I7443" i="7"/>
  <c r="G7444" i="7"/>
  <c r="H7444" i="7"/>
  <c r="I7444" i="7"/>
  <c r="G7445" i="7"/>
  <c r="H7445" i="7"/>
  <c r="I7445" i="7"/>
  <c r="G7446" i="7"/>
  <c r="H7446" i="7"/>
  <c r="I7446" i="7"/>
  <c r="G7447" i="7"/>
  <c r="H7447" i="7"/>
  <c r="I7447" i="7"/>
  <c r="G7448" i="7"/>
  <c r="H7448" i="7"/>
  <c r="I7448" i="7"/>
  <c r="G7449" i="7"/>
  <c r="H7449" i="7"/>
  <c r="I7449" i="7"/>
  <c r="G7450" i="7"/>
  <c r="H7450" i="7"/>
  <c r="I7450" i="7"/>
  <c r="G7451" i="7"/>
  <c r="H7451" i="7"/>
  <c r="I7451" i="7"/>
  <c r="G7452" i="7"/>
  <c r="H7452" i="7"/>
  <c r="I7452" i="7"/>
  <c r="G7453" i="7"/>
  <c r="H7453" i="7"/>
  <c r="I7453" i="7"/>
  <c r="G7454" i="7"/>
  <c r="H7454" i="7"/>
  <c r="I7454" i="7"/>
  <c r="G7455" i="7"/>
  <c r="H7455" i="7"/>
  <c r="I7455" i="7"/>
  <c r="G7456" i="7"/>
  <c r="H7456" i="7"/>
  <c r="I7456" i="7"/>
  <c r="G7457" i="7"/>
  <c r="H7457" i="7"/>
  <c r="I7457" i="7"/>
  <c r="G7458" i="7"/>
  <c r="H7458" i="7"/>
  <c r="I7458" i="7"/>
  <c r="G7459" i="7"/>
  <c r="H7459" i="7"/>
  <c r="I7459" i="7"/>
  <c r="G7460" i="7"/>
  <c r="H7460" i="7"/>
  <c r="I7460" i="7"/>
  <c r="G7461" i="7"/>
  <c r="H7461" i="7"/>
  <c r="I7461" i="7"/>
  <c r="G7462" i="7"/>
  <c r="H7462" i="7"/>
  <c r="I7462" i="7"/>
  <c r="G7463" i="7"/>
  <c r="H7463" i="7"/>
  <c r="I7463" i="7"/>
  <c r="G7464" i="7"/>
  <c r="H7464" i="7"/>
  <c r="I7464" i="7"/>
  <c r="G7465" i="7"/>
  <c r="H7465" i="7"/>
  <c r="I7465" i="7"/>
  <c r="G7466" i="7"/>
  <c r="H7466" i="7"/>
  <c r="I7466" i="7"/>
  <c r="G7467" i="7"/>
  <c r="H7467" i="7"/>
  <c r="I7467" i="7"/>
  <c r="G7468" i="7"/>
  <c r="H7468" i="7"/>
  <c r="I7468" i="7"/>
  <c r="G7469" i="7"/>
  <c r="H7469" i="7"/>
  <c r="I7469" i="7"/>
  <c r="G7470" i="7"/>
  <c r="H7470" i="7"/>
  <c r="I7470" i="7"/>
  <c r="G7471" i="7"/>
  <c r="H7471" i="7"/>
  <c r="I7471" i="7"/>
  <c r="G7472" i="7"/>
  <c r="H7472" i="7"/>
  <c r="I7472" i="7"/>
  <c r="G7473" i="7"/>
  <c r="H7473" i="7"/>
  <c r="I7473" i="7"/>
  <c r="G7474" i="7"/>
  <c r="H7474" i="7"/>
  <c r="I7474" i="7"/>
  <c r="G7475" i="7"/>
  <c r="H7475" i="7"/>
  <c r="I7475" i="7"/>
  <c r="G7476" i="7"/>
  <c r="H7476" i="7"/>
  <c r="I7476" i="7"/>
  <c r="G7477" i="7"/>
  <c r="H7477" i="7"/>
  <c r="I7477" i="7"/>
  <c r="G7478" i="7"/>
  <c r="H7478" i="7"/>
  <c r="I7478" i="7"/>
  <c r="G7479" i="7"/>
  <c r="H7479" i="7"/>
  <c r="I7479" i="7"/>
  <c r="G7480" i="7"/>
  <c r="H7480" i="7"/>
  <c r="I7480" i="7"/>
  <c r="G7481" i="7"/>
  <c r="H7481" i="7"/>
  <c r="I7481" i="7"/>
  <c r="G7482" i="7"/>
  <c r="H7482" i="7"/>
  <c r="I7482" i="7"/>
  <c r="G7483" i="7"/>
  <c r="H7483" i="7"/>
  <c r="I7483" i="7"/>
  <c r="G7484" i="7"/>
  <c r="H7484" i="7"/>
  <c r="I7484" i="7"/>
  <c r="G7485" i="7"/>
  <c r="H7485" i="7"/>
  <c r="I7485" i="7"/>
  <c r="G7486" i="7"/>
  <c r="H7486" i="7"/>
  <c r="I7486" i="7"/>
  <c r="G7487" i="7"/>
  <c r="H7487" i="7"/>
  <c r="I7487" i="7"/>
  <c r="G7488" i="7"/>
  <c r="H7488" i="7"/>
  <c r="I7488" i="7"/>
  <c r="G7489" i="7"/>
  <c r="H7489" i="7"/>
  <c r="I7489" i="7"/>
  <c r="G7490" i="7"/>
  <c r="H7490" i="7"/>
  <c r="I7490" i="7"/>
  <c r="G7491" i="7"/>
  <c r="H7491" i="7"/>
  <c r="I7491" i="7"/>
  <c r="G7492" i="7"/>
  <c r="H7492" i="7"/>
  <c r="I7492" i="7"/>
  <c r="G7493" i="7"/>
  <c r="H7493" i="7"/>
  <c r="I7493" i="7"/>
  <c r="G7494" i="7"/>
  <c r="H7494" i="7"/>
  <c r="I7494" i="7"/>
  <c r="G7495" i="7"/>
  <c r="H7495" i="7"/>
  <c r="I7495" i="7"/>
  <c r="G7496" i="7"/>
  <c r="H7496" i="7"/>
  <c r="I7496" i="7"/>
  <c r="G7497" i="7"/>
  <c r="H7497" i="7"/>
  <c r="I7497" i="7"/>
  <c r="G7498" i="7"/>
  <c r="H7498" i="7"/>
  <c r="I7498" i="7"/>
  <c r="G7499" i="7"/>
  <c r="H7499" i="7"/>
  <c r="I7499" i="7"/>
  <c r="G7500" i="7"/>
  <c r="H7500" i="7"/>
  <c r="I7500" i="7"/>
  <c r="G7501" i="7"/>
  <c r="H7501" i="7"/>
  <c r="I7501" i="7"/>
  <c r="G7502" i="7"/>
  <c r="H7502" i="7"/>
  <c r="I7502" i="7"/>
  <c r="G7503" i="7"/>
  <c r="H7503" i="7"/>
  <c r="I7503" i="7"/>
  <c r="G7504" i="7"/>
  <c r="H7504" i="7"/>
  <c r="I7504" i="7"/>
  <c r="G7505" i="7"/>
  <c r="H7505" i="7"/>
  <c r="I7505" i="7"/>
  <c r="G7506" i="7"/>
  <c r="H7506" i="7"/>
  <c r="I7506" i="7"/>
  <c r="G7507" i="7"/>
  <c r="H7507" i="7"/>
  <c r="I7507" i="7"/>
  <c r="G7508" i="7"/>
  <c r="H7508" i="7"/>
  <c r="I7508" i="7"/>
  <c r="G7509" i="7"/>
  <c r="H7509" i="7"/>
  <c r="I7509" i="7"/>
  <c r="G7510" i="7"/>
  <c r="H7510" i="7"/>
  <c r="I7510" i="7"/>
  <c r="G7511" i="7"/>
  <c r="H7511" i="7"/>
  <c r="I7511" i="7"/>
  <c r="G7512" i="7"/>
  <c r="H7512" i="7"/>
  <c r="I7512" i="7"/>
  <c r="G7513" i="7"/>
  <c r="H7513" i="7"/>
  <c r="I7513" i="7"/>
  <c r="G7514" i="7"/>
  <c r="H7514" i="7"/>
  <c r="I7514" i="7"/>
  <c r="J7514" i="7" s="1"/>
  <c r="K7514" i="7" s="1"/>
  <c r="G7515" i="7"/>
  <c r="H7515" i="7"/>
  <c r="I7515" i="7"/>
  <c r="J7515" i="7" s="1"/>
  <c r="K7515" i="7" s="1"/>
  <c r="G7516" i="7"/>
  <c r="H7516" i="7"/>
  <c r="I7516" i="7"/>
  <c r="J7516" i="7" s="1"/>
  <c r="K7516" i="7" s="1"/>
  <c r="G7517" i="7"/>
  <c r="H7517" i="7"/>
  <c r="I7517" i="7"/>
  <c r="J7517" i="7" s="1"/>
  <c r="K7517" i="7" s="1"/>
  <c r="G7518" i="7"/>
  <c r="H7518" i="7"/>
  <c r="I7518" i="7"/>
  <c r="J7518" i="7" s="1"/>
  <c r="K7518" i="7" s="1"/>
  <c r="G7519" i="7"/>
  <c r="H7519" i="7"/>
  <c r="I7519" i="7"/>
  <c r="J7519" i="7" s="1"/>
  <c r="K7519" i="7" s="1"/>
  <c r="G7520" i="7"/>
  <c r="H7520" i="7"/>
  <c r="I7520" i="7"/>
  <c r="J7520" i="7" s="1"/>
  <c r="K7520" i="7" s="1"/>
  <c r="G7521" i="7"/>
  <c r="H7521" i="7"/>
  <c r="I7521" i="7"/>
  <c r="J7521" i="7" s="1"/>
  <c r="K7521" i="7" s="1"/>
  <c r="G7522" i="7"/>
  <c r="H7522" i="7"/>
  <c r="I7522" i="7"/>
  <c r="J7522" i="7" s="1"/>
  <c r="K7522" i="7" s="1"/>
  <c r="G7523" i="7"/>
  <c r="H7523" i="7"/>
  <c r="I7523" i="7"/>
  <c r="J7523" i="7" s="1"/>
  <c r="K7523" i="7" s="1"/>
  <c r="G7524" i="7"/>
  <c r="H7524" i="7"/>
  <c r="I7524" i="7"/>
  <c r="J7524" i="7" s="1"/>
  <c r="K7524" i="7" s="1"/>
  <c r="G7525" i="7"/>
  <c r="H7525" i="7"/>
  <c r="I7525" i="7"/>
  <c r="J7525" i="7" s="1"/>
  <c r="K7525" i="7" s="1"/>
  <c r="G7526" i="7"/>
  <c r="H7526" i="7"/>
  <c r="I7526" i="7"/>
  <c r="J7526" i="7" s="1"/>
  <c r="K7526" i="7" s="1"/>
  <c r="G7527" i="7"/>
  <c r="H7527" i="7"/>
  <c r="I7527" i="7"/>
  <c r="J7527" i="7" s="1"/>
  <c r="K7527" i="7" s="1"/>
  <c r="G7528" i="7"/>
  <c r="H7528" i="7"/>
  <c r="I7528" i="7"/>
  <c r="J7528" i="7" s="1"/>
  <c r="K7528" i="7" s="1"/>
  <c r="G7529" i="7"/>
  <c r="H7529" i="7"/>
  <c r="I7529" i="7"/>
  <c r="J7529" i="7" s="1"/>
  <c r="K7529" i="7" s="1"/>
  <c r="G7530" i="7"/>
  <c r="H7530" i="7"/>
  <c r="I7530" i="7"/>
  <c r="J7530" i="7" s="1"/>
  <c r="K7530" i="7" s="1"/>
  <c r="G7531" i="7"/>
  <c r="H7531" i="7"/>
  <c r="I7531" i="7"/>
  <c r="J7531" i="7" s="1"/>
  <c r="K7531" i="7" s="1"/>
  <c r="G7532" i="7"/>
  <c r="H7532" i="7"/>
  <c r="I7532" i="7"/>
  <c r="J7532" i="7" s="1"/>
  <c r="K7532" i="7" s="1"/>
  <c r="G7533" i="7"/>
  <c r="H7533" i="7"/>
  <c r="I7533" i="7"/>
  <c r="J7533" i="7" s="1"/>
  <c r="K7533" i="7" s="1"/>
  <c r="G7534" i="7"/>
  <c r="H7534" i="7"/>
  <c r="I7534" i="7"/>
  <c r="J7534" i="7" s="1"/>
  <c r="K7534" i="7" s="1"/>
  <c r="G7535" i="7"/>
  <c r="H7535" i="7"/>
  <c r="I7535" i="7"/>
  <c r="J7535" i="7" s="1"/>
  <c r="K7535" i="7" s="1"/>
  <c r="G7536" i="7"/>
  <c r="H7536" i="7"/>
  <c r="I7536" i="7"/>
  <c r="J7536" i="7" s="1"/>
  <c r="K7536" i="7" s="1"/>
  <c r="G7537" i="7"/>
  <c r="H7537" i="7"/>
  <c r="I7537" i="7"/>
  <c r="J7537" i="7" s="1"/>
  <c r="K7537" i="7" s="1"/>
  <c r="G7538" i="7"/>
  <c r="H7538" i="7"/>
  <c r="I7538" i="7"/>
  <c r="J7538" i="7" s="1"/>
  <c r="K7538" i="7" s="1"/>
  <c r="G7539" i="7"/>
  <c r="H7539" i="7"/>
  <c r="I7539" i="7"/>
  <c r="J7539" i="7" s="1"/>
  <c r="K7539" i="7" s="1"/>
  <c r="G7540" i="7"/>
  <c r="H7540" i="7"/>
  <c r="I7540" i="7"/>
  <c r="J7540" i="7" s="1"/>
  <c r="K7540" i="7" s="1"/>
  <c r="G7541" i="7"/>
  <c r="H7541" i="7"/>
  <c r="I7541" i="7"/>
  <c r="J7541" i="7" s="1"/>
  <c r="K7541" i="7" s="1"/>
  <c r="G7542" i="7"/>
  <c r="H7542" i="7"/>
  <c r="I7542" i="7"/>
  <c r="J7542" i="7" s="1"/>
  <c r="K7542" i="7" s="1"/>
  <c r="G7543" i="7"/>
  <c r="H7543" i="7"/>
  <c r="I7543" i="7"/>
  <c r="J7543" i="7" s="1"/>
  <c r="K7543" i="7" s="1"/>
  <c r="G7544" i="7"/>
  <c r="H7544" i="7"/>
  <c r="I7544" i="7"/>
  <c r="J7544" i="7" s="1"/>
  <c r="K7544" i="7" s="1"/>
  <c r="G7545" i="7"/>
  <c r="H7545" i="7"/>
  <c r="I7545" i="7"/>
  <c r="J7545" i="7" s="1"/>
  <c r="K7545" i="7" s="1"/>
  <c r="G7546" i="7"/>
  <c r="H7546" i="7"/>
  <c r="I7546" i="7"/>
  <c r="J7546" i="7" s="1"/>
  <c r="K7546" i="7" s="1"/>
  <c r="G7547" i="7"/>
  <c r="H7547" i="7"/>
  <c r="I7547" i="7"/>
  <c r="J7547" i="7" s="1"/>
  <c r="K7547" i="7" s="1"/>
  <c r="G7548" i="7"/>
  <c r="H7548" i="7"/>
  <c r="I7548" i="7"/>
  <c r="J7548" i="7" s="1"/>
  <c r="K7548" i="7" s="1"/>
  <c r="G7549" i="7"/>
  <c r="H7549" i="7"/>
  <c r="I7549" i="7"/>
  <c r="J7549" i="7" s="1"/>
  <c r="K7549" i="7" s="1"/>
  <c r="G7550" i="7"/>
  <c r="H7550" i="7"/>
  <c r="I7550" i="7"/>
  <c r="J7550" i="7" s="1"/>
  <c r="K7550" i="7" s="1"/>
  <c r="G7551" i="7"/>
  <c r="H7551" i="7"/>
  <c r="I7551" i="7"/>
  <c r="J7551" i="7" s="1"/>
  <c r="K7551" i="7" s="1"/>
  <c r="G7552" i="7"/>
  <c r="H7552" i="7"/>
  <c r="I7552" i="7"/>
  <c r="J7552" i="7" s="1"/>
  <c r="K7552" i="7" s="1"/>
  <c r="G7553" i="7"/>
  <c r="H7553" i="7"/>
  <c r="I7553" i="7"/>
  <c r="J7553" i="7" s="1"/>
  <c r="K7553" i="7" s="1"/>
  <c r="G7554" i="7"/>
  <c r="H7554" i="7"/>
  <c r="I7554" i="7"/>
  <c r="J7554" i="7" s="1"/>
  <c r="K7554" i="7" s="1"/>
  <c r="G7555" i="7"/>
  <c r="H7555" i="7"/>
  <c r="I7555" i="7"/>
  <c r="J7555" i="7" s="1"/>
  <c r="K7555" i="7" s="1"/>
  <c r="G7556" i="7"/>
  <c r="H7556" i="7"/>
  <c r="I7556" i="7"/>
  <c r="J7556" i="7" s="1"/>
  <c r="K7556" i="7" s="1"/>
  <c r="G7557" i="7"/>
  <c r="H7557" i="7"/>
  <c r="I7557" i="7"/>
  <c r="J7557" i="7" s="1"/>
  <c r="K7557" i="7" s="1"/>
  <c r="G7558" i="7"/>
  <c r="H7558" i="7"/>
  <c r="I7558" i="7"/>
  <c r="J7558" i="7" s="1"/>
  <c r="K7558" i="7" s="1"/>
  <c r="G7559" i="7"/>
  <c r="H7559" i="7"/>
  <c r="I7559" i="7"/>
  <c r="J7559" i="7" s="1"/>
  <c r="K7559" i="7" s="1"/>
  <c r="G7560" i="7"/>
  <c r="H7560" i="7"/>
  <c r="I7560" i="7"/>
  <c r="J7560" i="7" s="1"/>
  <c r="K7560" i="7" s="1"/>
  <c r="G7561" i="7"/>
  <c r="H7561" i="7"/>
  <c r="I7561" i="7"/>
  <c r="J7561" i="7" s="1"/>
  <c r="K7561" i="7" s="1"/>
  <c r="G7562" i="7"/>
  <c r="H7562" i="7"/>
  <c r="I7562" i="7"/>
  <c r="G7563" i="7"/>
  <c r="H7563" i="7"/>
  <c r="I7563" i="7"/>
  <c r="G7564" i="7"/>
  <c r="H7564" i="7"/>
  <c r="I7564" i="7"/>
  <c r="G7565" i="7"/>
  <c r="H7565" i="7"/>
  <c r="I7565" i="7"/>
  <c r="G7566" i="7"/>
  <c r="H7566" i="7"/>
  <c r="I7566" i="7"/>
  <c r="G7567" i="7"/>
  <c r="H7567" i="7"/>
  <c r="I7567" i="7"/>
  <c r="G7568" i="7"/>
  <c r="H7568" i="7"/>
  <c r="I7568" i="7"/>
  <c r="G7569" i="7"/>
  <c r="H7569" i="7"/>
  <c r="I7569" i="7"/>
  <c r="G7570" i="7"/>
  <c r="H7570" i="7"/>
  <c r="I7570" i="7"/>
  <c r="G7571" i="7"/>
  <c r="H7571" i="7"/>
  <c r="I7571" i="7"/>
  <c r="G7572" i="7"/>
  <c r="H7572" i="7"/>
  <c r="I7572" i="7"/>
  <c r="G7573" i="7"/>
  <c r="H7573" i="7"/>
  <c r="I7573" i="7"/>
  <c r="G7574" i="7"/>
  <c r="H7574" i="7"/>
  <c r="I7574" i="7"/>
  <c r="G7575" i="7"/>
  <c r="H7575" i="7"/>
  <c r="I7575" i="7"/>
  <c r="G7576" i="7"/>
  <c r="H7576" i="7"/>
  <c r="I7576" i="7"/>
  <c r="G7577" i="7"/>
  <c r="H7577" i="7"/>
  <c r="I7577" i="7"/>
  <c r="G7578" i="7"/>
  <c r="H7578" i="7"/>
  <c r="I7578" i="7"/>
  <c r="G7579" i="7"/>
  <c r="H7579" i="7"/>
  <c r="I7579" i="7"/>
  <c r="G7580" i="7"/>
  <c r="H7580" i="7"/>
  <c r="I7580" i="7"/>
  <c r="G7581" i="7"/>
  <c r="H7581" i="7"/>
  <c r="I7581" i="7"/>
  <c r="G7582" i="7"/>
  <c r="H7582" i="7"/>
  <c r="I7582" i="7"/>
  <c r="G7583" i="7"/>
  <c r="H7583" i="7"/>
  <c r="I7583" i="7"/>
  <c r="G7584" i="7"/>
  <c r="H7584" i="7"/>
  <c r="I7584" i="7"/>
  <c r="G7585" i="7"/>
  <c r="H7585" i="7"/>
  <c r="I7585" i="7"/>
  <c r="G7586" i="7"/>
  <c r="H7586" i="7"/>
  <c r="I7586" i="7"/>
  <c r="G7587" i="7"/>
  <c r="H7587" i="7"/>
  <c r="I7587" i="7"/>
  <c r="G7588" i="7"/>
  <c r="H7588" i="7"/>
  <c r="I7588" i="7"/>
  <c r="G7589" i="7"/>
  <c r="H7589" i="7"/>
  <c r="I7589" i="7"/>
  <c r="G7590" i="7"/>
  <c r="H7590" i="7"/>
  <c r="I7590" i="7"/>
  <c r="G7591" i="7"/>
  <c r="H7591" i="7"/>
  <c r="I7591" i="7"/>
  <c r="G7592" i="7"/>
  <c r="H7592" i="7"/>
  <c r="I7592" i="7"/>
  <c r="G7593" i="7"/>
  <c r="H7593" i="7"/>
  <c r="I7593" i="7"/>
  <c r="G7594" i="7"/>
  <c r="H7594" i="7"/>
  <c r="I7594" i="7"/>
  <c r="G7595" i="7"/>
  <c r="H7595" i="7"/>
  <c r="I7595" i="7"/>
  <c r="G7596" i="7"/>
  <c r="H7596" i="7"/>
  <c r="I7596" i="7"/>
  <c r="G7597" i="7"/>
  <c r="H7597" i="7"/>
  <c r="I7597" i="7"/>
  <c r="G7598" i="7"/>
  <c r="H7598" i="7"/>
  <c r="I7598" i="7"/>
  <c r="G7599" i="7"/>
  <c r="H7599" i="7"/>
  <c r="I7599" i="7"/>
  <c r="G7600" i="7"/>
  <c r="H7600" i="7"/>
  <c r="I7600" i="7"/>
  <c r="G7601" i="7"/>
  <c r="H7601" i="7"/>
  <c r="I7601" i="7"/>
  <c r="G7602" i="7"/>
  <c r="H7602" i="7"/>
  <c r="I7602" i="7"/>
  <c r="G7603" i="7"/>
  <c r="H7603" i="7"/>
  <c r="I7603" i="7"/>
  <c r="G7604" i="7"/>
  <c r="H7604" i="7"/>
  <c r="I7604" i="7"/>
  <c r="G7605" i="7"/>
  <c r="H7605" i="7"/>
  <c r="I7605" i="7"/>
  <c r="G7606" i="7"/>
  <c r="H7606" i="7"/>
  <c r="I7606" i="7"/>
  <c r="G7607" i="7"/>
  <c r="H7607" i="7"/>
  <c r="I7607" i="7"/>
  <c r="G7608" i="7"/>
  <c r="H7608" i="7"/>
  <c r="I7608" i="7"/>
  <c r="G7609" i="7"/>
  <c r="H7609" i="7"/>
  <c r="I7609" i="7"/>
  <c r="G7610" i="7"/>
  <c r="H7610" i="7"/>
  <c r="I7610" i="7"/>
  <c r="G7611" i="7"/>
  <c r="H7611" i="7"/>
  <c r="I7611" i="7"/>
  <c r="G7612" i="7"/>
  <c r="H7612" i="7"/>
  <c r="I7612" i="7"/>
  <c r="G7613" i="7"/>
  <c r="H7613" i="7"/>
  <c r="I7613" i="7"/>
  <c r="G7614" i="7"/>
  <c r="H7614" i="7"/>
  <c r="I7614" i="7"/>
  <c r="G7615" i="7"/>
  <c r="H7615" i="7"/>
  <c r="I7615" i="7"/>
  <c r="G7616" i="7"/>
  <c r="H7616" i="7"/>
  <c r="I7616" i="7"/>
  <c r="G7617" i="7"/>
  <c r="H7617" i="7"/>
  <c r="I7617" i="7"/>
  <c r="G7618" i="7"/>
  <c r="H7618" i="7"/>
  <c r="I7618" i="7"/>
  <c r="G7619" i="7"/>
  <c r="H7619" i="7"/>
  <c r="I7619" i="7"/>
  <c r="G7620" i="7"/>
  <c r="H7620" i="7"/>
  <c r="I7620" i="7"/>
  <c r="G7621" i="7"/>
  <c r="H7621" i="7"/>
  <c r="I7621" i="7"/>
  <c r="G7622" i="7"/>
  <c r="H7622" i="7"/>
  <c r="I7622" i="7"/>
  <c r="G7623" i="7"/>
  <c r="H7623" i="7"/>
  <c r="I7623" i="7"/>
  <c r="G7624" i="7"/>
  <c r="H7624" i="7"/>
  <c r="I7624" i="7"/>
  <c r="G7625" i="7"/>
  <c r="H7625" i="7"/>
  <c r="I7625" i="7"/>
  <c r="G7626" i="7"/>
  <c r="H7626" i="7"/>
  <c r="I7626" i="7"/>
  <c r="G7627" i="7"/>
  <c r="H7627" i="7"/>
  <c r="I7627" i="7"/>
  <c r="G7628" i="7"/>
  <c r="H7628" i="7"/>
  <c r="I7628" i="7"/>
  <c r="G7629" i="7"/>
  <c r="H7629" i="7"/>
  <c r="I7629" i="7"/>
  <c r="G7630" i="7"/>
  <c r="H7630" i="7"/>
  <c r="I7630" i="7"/>
  <c r="G7631" i="7"/>
  <c r="H7631" i="7"/>
  <c r="I7631" i="7"/>
  <c r="G7632" i="7"/>
  <c r="H7632" i="7"/>
  <c r="I7632" i="7"/>
  <c r="G7633" i="7"/>
  <c r="H7633" i="7"/>
  <c r="I7633" i="7"/>
  <c r="G7634" i="7"/>
  <c r="H7634" i="7"/>
  <c r="I7634" i="7"/>
  <c r="G7635" i="7"/>
  <c r="H7635" i="7"/>
  <c r="I7635" i="7"/>
  <c r="G7636" i="7"/>
  <c r="H7636" i="7"/>
  <c r="I7636" i="7"/>
  <c r="G7637" i="7"/>
  <c r="H7637" i="7"/>
  <c r="I7637" i="7"/>
  <c r="G7638" i="7"/>
  <c r="H7638" i="7"/>
  <c r="I7638" i="7"/>
  <c r="G7639" i="7"/>
  <c r="H7639" i="7"/>
  <c r="I7639" i="7"/>
  <c r="G7640" i="7"/>
  <c r="H7640" i="7"/>
  <c r="I7640" i="7"/>
  <c r="G7641" i="7"/>
  <c r="H7641" i="7"/>
  <c r="I7641" i="7"/>
  <c r="G7642" i="7"/>
  <c r="H7642" i="7"/>
  <c r="I7642" i="7"/>
  <c r="G7643" i="7"/>
  <c r="H7643" i="7"/>
  <c r="I7643" i="7"/>
  <c r="G7644" i="7"/>
  <c r="H7644" i="7"/>
  <c r="I7644" i="7"/>
  <c r="G7645" i="7"/>
  <c r="H7645" i="7"/>
  <c r="I7645" i="7"/>
  <c r="G7646" i="7"/>
  <c r="H7646" i="7"/>
  <c r="I7646" i="7"/>
  <c r="G7647" i="7"/>
  <c r="H7647" i="7"/>
  <c r="I7647" i="7"/>
  <c r="G7648" i="7"/>
  <c r="H7648" i="7"/>
  <c r="I7648" i="7"/>
  <c r="G7649" i="7"/>
  <c r="H7649" i="7"/>
  <c r="I7649" i="7"/>
  <c r="G7650" i="7"/>
  <c r="H7650" i="7"/>
  <c r="I7650" i="7"/>
  <c r="G7651" i="7"/>
  <c r="H7651" i="7"/>
  <c r="I7651" i="7"/>
  <c r="G7652" i="7"/>
  <c r="H7652" i="7"/>
  <c r="I7652" i="7"/>
  <c r="G7653" i="7"/>
  <c r="H7653" i="7"/>
  <c r="I7653" i="7"/>
  <c r="G7654" i="7"/>
  <c r="H7654" i="7"/>
  <c r="I7654" i="7"/>
  <c r="G7655" i="7"/>
  <c r="H7655" i="7"/>
  <c r="I7655" i="7"/>
  <c r="G7656" i="7"/>
  <c r="H7656" i="7"/>
  <c r="I7656" i="7"/>
  <c r="G7657" i="7"/>
  <c r="H7657" i="7"/>
  <c r="I7657" i="7"/>
  <c r="G7658" i="7"/>
  <c r="H7658" i="7"/>
  <c r="I7658" i="7"/>
  <c r="G7659" i="7"/>
  <c r="H7659" i="7"/>
  <c r="I7659" i="7"/>
  <c r="G7660" i="7"/>
  <c r="H7660" i="7"/>
  <c r="I7660" i="7"/>
  <c r="G7661" i="7"/>
  <c r="H7661" i="7"/>
  <c r="I7661" i="7"/>
  <c r="G7662" i="7"/>
  <c r="H7662" i="7"/>
  <c r="I7662" i="7"/>
  <c r="G7663" i="7"/>
  <c r="H7663" i="7"/>
  <c r="I7663" i="7"/>
  <c r="G7664" i="7"/>
  <c r="H7664" i="7"/>
  <c r="I7664" i="7"/>
  <c r="G7665" i="7"/>
  <c r="H7665" i="7"/>
  <c r="I7665" i="7"/>
  <c r="G7666" i="7"/>
  <c r="H7666" i="7"/>
  <c r="I7666" i="7"/>
  <c r="G7667" i="7"/>
  <c r="H7667" i="7"/>
  <c r="I7667" i="7"/>
  <c r="G7668" i="7"/>
  <c r="H7668" i="7"/>
  <c r="I7668" i="7"/>
  <c r="G7669" i="7"/>
  <c r="H7669" i="7"/>
  <c r="I7669" i="7"/>
  <c r="G7670" i="7"/>
  <c r="H7670" i="7"/>
  <c r="I7670" i="7"/>
  <c r="G7671" i="7"/>
  <c r="H7671" i="7"/>
  <c r="I7671" i="7"/>
  <c r="G7672" i="7"/>
  <c r="H7672" i="7"/>
  <c r="I7672" i="7"/>
  <c r="G7673" i="7"/>
  <c r="H7673" i="7"/>
  <c r="I7673" i="7"/>
  <c r="G7674" i="7"/>
  <c r="H7674" i="7"/>
  <c r="I7674" i="7"/>
  <c r="G7675" i="7"/>
  <c r="H7675" i="7"/>
  <c r="I7675" i="7"/>
  <c r="G7676" i="7"/>
  <c r="H7676" i="7"/>
  <c r="I7676" i="7"/>
  <c r="G7677" i="7"/>
  <c r="H7677" i="7"/>
  <c r="I7677" i="7"/>
  <c r="G7678" i="7"/>
  <c r="H7678" i="7"/>
  <c r="I7678" i="7"/>
  <c r="G7679" i="7"/>
  <c r="H7679" i="7"/>
  <c r="I7679" i="7"/>
  <c r="G7680" i="7"/>
  <c r="H7680" i="7"/>
  <c r="I7680" i="7"/>
  <c r="G7681" i="7"/>
  <c r="H7681" i="7"/>
  <c r="I7681" i="7"/>
  <c r="G7682" i="7"/>
  <c r="H7682" i="7"/>
  <c r="I7682" i="7"/>
  <c r="J7682" i="7" s="1"/>
  <c r="K7682" i="7" s="1"/>
  <c r="G7683" i="7"/>
  <c r="H7683" i="7"/>
  <c r="I7683" i="7"/>
  <c r="J7683" i="7" s="1"/>
  <c r="K7683" i="7" s="1"/>
  <c r="G7684" i="7"/>
  <c r="H7684" i="7"/>
  <c r="I7684" i="7"/>
  <c r="J7684" i="7" s="1"/>
  <c r="K7684" i="7" s="1"/>
  <c r="G7685" i="7"/>
  <c r="H7685" i="7"/>
  <c r="I7685" i="7"/>
  <c r="J7685" i="7" s="1"/>
  <c r="K7685" i="7" s="1"/>
  <c r="G7686" i="7"/>
  <c r="H7686" i="7"/>
  <c r="I7686" i="7"/>
  <c r="J7686" i="7" s="1"/>
  <c r="K7686" i="7" s="1"/>
  <c r="G7687" i="7"/>
  <c r="H7687" i="7"/>
  <c r="I7687" i="7"/>
  <c r="J7687" i="7" s="1"/>
  <c r="K7687" i="7" s="1"/>
  <c r="G7688" i="7"/>
  <c r="H7688" i="7"/>
  <c r="I7688" i="7"/>
  <c r="J7688" i="7" s="1"/>
  <c r="K7688" i="7" s="1"/>
  <c r="G7689" i="7"/>
  <c r="H7689" i="7"/>
  <c r="I7689" i="7"/>
  <c r="J7689" i="7" s="1"/>
  <c r="K7689" i="7" s="1"/>
  <c r="G7690" i="7"/>
  <c r="H7690" i="7"/>
  <c r="I7690" i="7"/>
  <c r="J7690" i="7" s="1"/>
  <c r="K7690" i="7" s="1"/>
  <c r="G7691" i="7"/>
  <c r="H7691" i="7"/>
  <c r="I7691" i="7"/>
  <c r="J7691" i="7" s="1"/>
  <c r="K7691" i="7" s="1"/>
  <c r="G7692" i="7"/>
  <c r="H7692" i="7"/>
  <c r="I7692" i="7"/>
  <c r="J7692" i="7" s="1"/>
  <c r="K7692" i="7" s="1"/>
  <c r="G7693" i="7"/>
  <c r="H7693" i="7"/>
  <c r="I7693" i="7"/>
  <c r="J7693" i="7" s="1"/>
  <c r="K7693" i="7" s="1"/>
  <c r="G7694" i="7"/>
  <c r="H7694" i="7"/>
  <c r="I7694" i="7"/>
  <c r="J7694" i="7" s="1"/>
  <c r="K7694" i="7" s="1"/>
  <c r="G7695" i="7"/>
  <c r="H7695" i="7"/>
  <c r="I7695" i="7"/>
  <c r="J7695" i="7" s="1"/>
  <c r="K7695" i="7" s="1"/>
  <c r="G7696" i="7"/>
  <c r="H7696" i="7"/>
  <c r="I7696" i="7"/>
  <c r="J7696" i="7" s="1"/>
  <c r="K7696" i="7" s="1"/>
  <c r="G7697" i="7"/>
  <c r="H7697" i="7"/>
  <c r="I7697" i="7"/>
  <c r="J7697" i="7" s="1"/>
  <c r="K7697" i="7" s="1"/>
  <c r="G7698" i="7"/>
  <c r="H7698" i="7"/>
  <c r="I7698" i="7"/>
  <c r="J7698" i="7" s="1"/>
  <c r="K7698" i="7" s="1"/>
  <c r="G7699" i="7"/>
  <c r="H7699" i="7"/>
  <c r="I7699" i="7"/>
  <c r="J7699" i="7" s="1"/>
  <c r="K7699" i="7" s="1"/>
  <c r="G7700" i="7"/>
  <c r="H7700" i="7"/>
  <c r="I7700" i="7"/>
  <c r="J7700" i="7" s="1"/>
  <c r="K7700" i="7" s="1"/>
  <c r="G7701" i="7"/>
  <c r="H7701" i="7"/>
  <c r="I7701" i="7"/>
  <c r="J7701" i="7" s="1"/>
  <c r="K7701" i="7" s="1"/>
  <c r="G7702" i="7"/>
  <c r="H7702" i="7"/>
  <c r="I7702" i="7"/>
  <c r="J7702" i="7" s="1"/>
  <c r="K7702" i="7" s="1"/>
  <c r="G7703" i="7"/>
  <c r="H7703" i="7"/>
  <c r="I7703" i="7"/>
  <c r="J7703" i="7" s="1"/>
  <c r="K7703" i="7" s="1"/>
  <c r="G7704" i="7"/>
  <c r="H7704" i="7"/>
  <c r="I7704" i="7"/>
  <c r="J7704" i="7" s="1"/>
  <c r="K7704" i="7" s="1"/>
  <c r="G7705" i="7"/>
  <c r="H7705" i="7"/>
  <c r="I7705" i="7"/>
  <c r="J7705" i="7" s="1"/>
  <c r="K7705" i="7" s="1"/>
  <c r="G7706" i="7"/>
  <c r="H7706" i="7"/>
  <c r="I7706" i="7"/>
  <c r="J7706" i="7" s="1"/>
  <c r="K7706" i="7" s="1"/>
  <c r="G7707" i="7"/>
  <c r="H7707" i="7"/>
  <c r="I7707" i="7"/>
  <c r="J7707" i="7" s="1"/>
  <c r="K7707" i="7" s="1"/>
  <c r="G7708" i="7"/>
  <c r="H7708" i="7"/>
  <c r="I7708" i="7"/>
  <c r="J7708" i="7" s="1"/>
  <c r="K7708" i="7" s="1"/>
  <c r="G7709" i="7"/>
  <c r="H7709" i="7"/>
  <c r="I7709" i="7"/>
  <c r="J7709" i="7" s="1"/>
  <c r="K7709" i="7" s="1"/>
  <c r="G7710" i="7"/>
  <c r="H7710" i="7"/>
  <c r="I7710" i="7"/>
  <c r="J7710" i="7" s="1"/>
  <c r="K7710" i="7" s="1"/>
  <c r="G7711" i="7"/>
  <c r="H7711" i="7"/>
  <c r="I7711" i="7"/>
  <c r="J7711" i="7" s="1"/>
  <c r="K7711" i="7" s="1"/>
  <c r="G7712" i="7"/>
  <c r="H7712" i="7"/>
  <c r="I7712" i="7"/>
  <c r="J7712" i="7" s="1"/>
  <c r="K7712" i="7" s="1"/>
  <c r="G7713" i="7"/>
  <c r="H7713" i="7"/>
  <c r="I7713" i="7"/>
  <c r="J7713" i="7" s="1"/>
  <c r="K7713" i="7" s="1"/>
  <c r="G7714" i="7"/>
  <c r="H7714" i="7"/>
  <c r="I7714" i="7"/>
  <c r="J7714" i="7" s="1"/>
  <c r="K7714" i="7" s="1"/>
  <c r="G7715" i="7"/>
  <c r="H7715" i="7"/>
  <c r="I7715" i="7"/>
  <c r="J7715" i="7" s="1"/>
  <c r="K7715" i="7" s="1"/>
  <c r="G7716" i="7"/>
  <c r="H7716" i="7"/>
  <c r="I7716" i="7"/>
  <c r="J7716" i="7" s="1"/>
  <c r="K7716" i="7" s="1"/>
  <c r="G7717" i="7"/>
  <c r="H7717" i="7"/>
  <c r="I7717" i="7"/>
  <c r="J7717" i="7" s="1"/>
  <c r="K7717" i="7" s="1"/>
  <c r="G7718" i="7"/>
  <c r="H7718" i="7"/>
  <c r="I7718" i="7"/>
  <c r="J7718" i="7" s="1"/>
  <c r="K7718" i="7" s="1"/>
  <c r="G7719" i="7"/>
  <c r="H7719" i="7"/>
  <c r="I7719" i="7"/>
  <c r="J7719" i="7" s="1"/>
  <c r="K7719" i="7" s="1"/>
  <c r="G7720" i="7"/>
  <c r="H7720" i="7"/>
  <c r="I7720" i="7"/>
  <c r="J7720" i="7" s="1"/>
  <c r="K7720" i="7" s="1"/>
  <c r="G7721" i="7"/>
  <c r="H7721" i="7"/>
  <c r="I7721" i="7"/>
  <c r="J7721" i="7" s="1"/>
  <c r="K7721" i="7" s="1"/>
  <c r="G7722" i="7"/>
  <c r="H7722" i="7"/>
  <c r="I7722" i="7"/>
  <c r="J7722" i="7" s="1"/>
  <c r="K7722" i="7" s="1"/>
  <c r="G7723" i="7"/>
  <c r="H7723" i="7"/>
  <c r="I7723" i="7"/>
  <c r="J7723" i="7" s="1"/>
  <c r="K7723" i="7" s="1"/>
  <c r="G7724" i="7"/>
  <c r="H7724" i="7"/>
  <c r="I7724" i="7"/>
  <c r="J7724" i="7" s="1"/>
  <c r="K7724" i="7" s="1"/>
  <c r="G7725" i="7"/>
  <c r="H7725" i="7"/>
  <c r="I7725" i="7"/>
  <c r="J7725" i="7" s="1"/>
  <c r="K7725" i="7" s="1"/>
  <c r="G7726" i="7"/>
  <c r="H7726" i="7"/>
  <c r="I7726" i="7"/>
  <c r="J7726" i="7" s="1"/>
  <c r="K7726" i="7" s="1"/>
  <c r="G7727" i="7"/>
  <c r="H7727" i="7"/>
  <c r="I7727" i="7"/>
  <c r="J7727" i="7" s="1"/>
  <c r="K7727" i="7" s="1"/>
  <c r="G7728" i="7"/>
  <c r="H7728" i="7"/>
  <c r="I7728" i="7"/>
  <c r="J7728" i="7" s="1"/>
  <c r="K7728" i="7" s="1"/>
  <c r="G7729" i="7"/>
  <c r="H7729" i="7"/>
  <c r="I7729" i="7"/>
  <c r="J7729" i="7" s="1"/>
  <c r="K7729" i="7" s="1"/>
  <c r="G7730" i="7"/>
  <c r="H7730" i="7"/>
  <c r="I7730" i="7"/>
  <c r="G7731" i="7"/>
  <c r="H7731" i="7"/>
  <c r="I7731" i="7"/>
  <c r="G7732" i="7"/>
  <c r="H7732" i="7"/>
  <c r="I7732" i="7"/>
  <c r="G7733" i="7"/>
  <c r="H7733" i="7"/>
  <c r="I7733" i="7"/>
  <c r="G7734" i="7"/>
  <c r="H7734" i="7"/>
  <c r="I7734" i="7"/>
  <c r="G7735" i="7"/>
  <c r="H7735" i="7"/>
  <c r="I7735" i="7"/>
  <c r="G7736" i="7"/>
  <c r="H7736" i="7"/>
  <c r="I7736" i="7"/>
  <c r="G7737" i="7"/>
  <c r="H7737" i="7"/>
  <c r="I7737" i="7"/>
  <c r="G7738" i="7"/>
  <c r="H7738" i="7"/>
  <c r="I7738" i="7"/>
  <c r="G7739" i="7"/>
  <c r="H7739" i="7"/>
  <c r="I7739" i="7"/>
  <c r="G7740" i="7"/>
  <c r="H7740" i="7"/>
  <c r="I7740" i="7"/>
  <c r="G7741" i="7"/>
  <c r="H7741" i="7"/>
  <c r="I7741" i="7"/>
  <c r="G7742" i="7"/>
  <c r="H7742" i="7"/>
  <c r="I7742" i="7"/>
  <c r="G7743" i="7"/>
  <c r="H7743" i="7"/>
  <c r="I7743" i="7"/>
  <c r="G7744" i="7"/>
  <c r="H7744" i="7"/>
  <c r="I7744" i="7"/>
  <c r="G7745" i="7"/>
  <c r="H7745" i="7"/>
  <c r="I7745" i="7"/>
  <c r="G7746" i="7"/>
  <c r="H7746" i="7"/>
  <c r="I7746" i="7"/>
  <c r="G7747" i="7"/>
  <c r="H7747" i="7"/>
  <c r="I7747" i="7"/>
  <c r="G7748" i="7"/>
  <c r="H7748" i="7"/>
  <c r="I7748" i="7"/>
  <c r="G7749" i="7"/>
  <c r="H7749" i="7"/>
  <c r="I7749" i="7"/>
  <c r="G7750" i="7"/>
  <c r="H7750" i="7"/>
  <c r="I7750" i="7"/>
  <c r="G7751" i="7"/>
  <c r="H7751" i="7"/>
  <c r="I7751" i="7"/>
  <c r="G7752" i="7"/>
  <c r="H7752" i="7"/>
  <c r="I7752" i="7"/>
  <c r="G7753" i="7"/>
  <c r="H7753" i="7"/>
  <c r="I7753" i="7"/>
  <c r="G7754" i="7"/>
  <c r="H7754" i="7"/>
  <c r="I7754" i="7"/>
  <c r="G7755" i="7"/>
  <c r="H7755" i="7"/>
  <c r="I7755" i="7"/>
  <c r="G7756" i="7"/>
  <c r="H7756" i="7"/>
  <c r="I7756" i="7"/>
  <c r="G7757" i="7"/>
  <c r="H7757" i="7"/>
  <c r="I7757" i="7"/>
  <c r="G7758" i="7"/>
  <c r="H7758" i="7"/>
  <c r="I7758" i="7"/>
  <c r="G7759" i="7"/>
  <c r="H7759" i="7"/>
  <c r="I7759" i="7"/>
  <c r="G7760" i="7"/>
  <c r="H7760" i="7"/>
  <c r="I7760" i="7"/>
  <c r="G7761" i="7"/>
  <c r="H7761" i="7"/>
  <c r="I7761" i="7"/>
  <c r="G7762" i="7"/>
  <c r="H7762" i="7"/>
  <c r="I7762" i="7"/>
  <c r="G7763" i="7"/>
  <c r="H7763" i="7"/>
  <c r="I7763" i="7"/>
  <c r="G7764" i="7"/>
  <c r="H7764" i="7"/>
  <c r="I7764" i="7"/>
  <c r="G7765" i="7"/>
  <c r="H7765" i="7"/>
  <c r="I7765" i="7"/>
  <c r="G7766" i="7"/>
  <c r="H7766" i="7"/>
  <c r="I7766" i="7"/>
  <c r="G7767" i="7"/>
  <c r="H7767" i="7"/>
  <c r="I7767" i="7"/>
  <c r="G7768" i="7"/>
  <c r="H7768" i="7"/>
  <c r="I7768" i="7"/>
  <c r="G7769" i="7"/>
  <c r="H7769" i="7"/>
  <c r="I7769" i="7"/>
  <c r="G7770" i="7"/>
  <c r="H7770" i="7"/>
  <c r="I7770" i="7"/>
  <c r="G7771" i="7"/>
  <c r="H7771" i="7"/>
  <c r="I7771" i="7"/>
  <c r="G7772" i="7"/>
  <c r="H7772" i="7"/>
  <c r="I7772" i="7"/>
  <c r="G7773" i="7"/>
  <c r="H7773" i="7"/>
  <c r="I7773" i="7"/>
  <c r="G7774" i="7"/>
  <c r="H7774" i="7"/>
  <c r="I7774" i="7"/>
  <c r="G7775" i="7"/>
  <c r="H7775" i="7"/>
  <c r="I7775" i="7"/>
  <c r="G7776" i="7"/>
  <c r="H7776" i="7"/>
  <c r="I7776" i="7"/>
  <c r="G7777" i="7"/>
  <c r="H7777" i="7"/>
  <c r="I7777" i="7"/>
  <c r="G7778" i="7"/>
  <c r="H7778" i="7"/>
  <c r="I7778" i="7"/>
  <c r="G7779" i="7"/>
  <c r="H7779" i="7"/>
  <c r="I7779" i="7"/>
  <c r="G7780" i="7"/>
  <c r="H7780" i="7"/>
  <c r="I7780" i="7"/>
  <c r="G7781" i="7"/>
  <c r="H7781" i="7"/>
  <c r="I7781" i="7"/>
  <c r="G7782" i="7"/>
  <c r="H7782" i="7"/>
  <c r="I7782" i="7"/>
  <c r="G7783" i="7"/>
  <c r="H7783" i="7"/>
  <c r="I7783" i="7"/>
  <c r="G7784" i="7"/>
  <c r="H7784" i="7"/>
  <c r="I7784" i="7"/>
  <c r="G7785" i="7"/>
  <c r="H7785" i="7"/>
  <c r="I7785" i="7"/>
  <c r="G7786" i="7"/>
  <c r="H7786" i="7"/>
  <c r="I7786" i="7"/>
  <c r="G7787" i="7"/>
  <c r="H7787" i="7"/>
  <c r="I7787" i="7"/>
  <c r="G7788" i="7"/>
  <c r="H7788" i="7"/>
  <c r="I7788" i="7"/>
  <c r="G7789" i="7"/>
  <c r="H7789" i="7"/>
  <c r="I7789" i="7"/>
  <c r="G7790" i="7"/>
  <c r="H7790" i="7"/>
  <c r="I7790" i="7"/>
  <c r="G7791" i="7"/>
  <c r="H7791" i="7"/>
  <c r="I7791" i="7"/>
  <c r="G7792" i="7"/>
  <c r="H7792" i="7"/>
  <c r="I7792" i="7"/>
  <c r="G7793" i="7"/>
  <c r="H7793" i="7"/>
  <c r="I7793" i="7"/>
  <c r="G7794" i="7"/>
  <c r="H7794" i="7"/>
  <c r="I7794" i="7"/>
  <c r="G7795" i="7"/>
  <c r="H7795" i="7"/>
  <c r="I7795" i="7"/>
  <c r="G7796" i="7"/>
  <c r="H7796" i="7"/>
  <c r="I7796" i="7"/>
  <c r="G7797" i="7"/>
  <c r="H7797" i="7"/>
  <c r="I7797" i="7"/>
  <c r="G7798" i="7"/>
  <c r="H7798" i="7"/>
  <c r="I7798" i="7"/>
  <c r="G7799" i="7"/>
  <c r="H7799" i="7"/>
  <c r="I7799" i="7"/>
  <c r="G7800" i="7"/>
  <c r="H7800" i="7"/>
  <c r="I7800" i="7"/>
  <c r="G7801" i="7"/>
  <c r="H7801" i="7"/>
  <c r="I7801" i="7"/>
  <c r="G7802" i="7"/>
  <c r="H7802" i="7"/>
  <c r="I7802" i="7"/>
  <c r="J7802" i="7" s="1"/>
  <c r="K7802" i="7" s="1"/>
  <c r="G7803" i="7"/>
  <c r="H7803" i="7"/>
  <c r="I7803" i="7"/>
  <c r="J7803" i="7" s="1"/>
  <c r="K7803" i="7" s="1"/>
  <c r="G7804" i="7"/>
  <c r="H7804" i="7"/>
  <c r="I7804" i="7"/>
  <c r="J7804" i="7" s="1"/>
  <c r="K7804" i="7" s="1"/>
  <c r="G7805" i="7"/>
  <c r="H7805" i="7"/>
  <c r="I7805" i="7"/>
  <c r="J7805" i="7" s="1"/>
  <c r="K7805" i="7" s="1"/>
  <c r="G7806" i="7"/>
  <c r="H7806" i="7"/>
  <c r="I7806" i="7"/>
  <c r="J7806" i="7" s="1"/>
  <c r="K7806" i="7" s="1"/>
  <c r="G7807" i="7"/>
  <c r="H7807" i="7"/>
  <c r="I7807" i="7"/>
  <c r="J7807" i="7" s="1"/>
  <c r="K7807" i="7" s="1"/>
  <c r="G7808" i="7"/>
  <c r="H7808" i="7"/>
  <c r="I7808" i="7"/>
  <c r="J7808" i="7" s="1"/>
  <c r="K7808" i="7" s="1"/>
  <c r="G7809" i="7"/>
  <c r="H7809" i="7"/>
  <c r="I7809" i="7"/>
  <c r="J7809" i="7" s="1"/>
  <c r="K7809" i="7" s="1"/>
  <c r="G7810" i="7"/>
  <c r="H7810" i="7"/>
  <c r="I7810" i="7"/>
  <c r="J7810" i="7" s="1"/>
  <c r="K7810" i="7" s="1"/>
  <c r="G7811" i="7"/>
  <c r="H7811" i="7"/>
  <c r="I7811" i="7"/>
  <c r="J7811" i="7" s="1"/>
  <c r="K7811" i="7" s="1"/>
  <c r="G7812" i="7"/>
  <c r="H7812" i="7"/>
  <c r="I7812" i="7"/>
  <c r="J7812" i="7" s="1"/>
  <c r="K7812" i="7" s="1"/>
  <c r="G7813" i="7"/>
  <c r="H7813" i="7"/>
  <c r="I7813" i="7"/>
  <c r="J7813" i="7" s="1"/>
  <c r="K7813" i="7" s="1"/>
  <c r="G7814" i="7"/>
  <c r="H7814" i="7"/>
  <c r="I7814" i="7"/>
  <c r="J7814" i="7" s="1"/>
  <c r="K7814" i="7" s="1"/>
  <c r="G7815" i="7"/>
  <c r="H7815" i="7"/>
  <c r="I7815" i="7"/>
  <c r="J7815" i="7" s="1"/>
  <c r="K7815" i="7" s="1"/>
  <c r="G7816" i="7"/>
  <c r="H7816" i="7"/>
  <c r="I7816" i="7"/>
  <c r="J7816" i="7" s="1"/>
  <c r="K7816" i="7" s="1"/>
  <c r="G7817" i="7"/>
  <c r="H7817" i="7"/>
  <c r="I7817" i="7"/>
  <c r="J7817" i="7" s="1"/>
  <c r="K7817" i="7" s="1"/>
  <c r="G7818" i="7"/>
  <c r="H7818" i="7"/>
  <c r="I7818" i="7"/>
  <c r="J7818" i="7" s="1"/>
  <c r="K7818" i="7" s="1"/>
  <c r="G7819" i="7"/>
  <c r="H7819" i="7"/>
  <c r="I7819" i="7"/>
  <c r="J7819" i="7" s="1"/>
  <c r="K7819" i="7" s="1"/>
  <c r="G7820" i="7"/>
  <c r="H7820" i="7"/>
  <c r="I7820" i="7"/>
  <c r="J7820" i="7" s="1"/>
  <c r="K7820" i="7" s="1"/>
  <c r="G7821" i="7"/>
  <c r="H7821" i="7"/>
  <c r="I7821" i="7"/>
  <c r="J7821" i="7" s="1"/>
  <c r="K7821" i="7" s="1"/>
  <c r="G7822" i="7"/>
  <c r="H7822" i="7"/>
  <c r="I7822" i="7"/>
  <c r="J7822" i="7" s="1"/>
  <c r="K7822" i="7" s="1"/>
  <c r="G7823" i="7"/>
  <c r="H7823" i="7"/>
  <c r="I7823" i="7"/>
  <c r="J7823" i="7" s="1"/>
  <c r="K7823" i="7" s="1"/>
  <c r="G7824" i="7"/>
  <c r="H7824" i="7"/>
  <c r="I7824" i="7"/>
  <c r="J7824" i="7" s="1"/>
  <c r="K7824" i="7" s="1"/>
  <c r="G7825" i="7"/>
  <c r="H7825" i="7"/>
  <c r="I7825" i="7"/>
  <c r="J7825" i="7" s="1"/>
  <c r="K7825" i="7" s="1"/>
  <c r="G7826" i="7"/>
  <c r="H7826" i="7"/>
  <c r="I7826" i="7"/>
  <c r="G7827" i="7"/>
  <c r="H7827" i="7"/>
  <c r="I7827" i="7"/>
  <c r="G7828" i="7"/>
  <c r="H7828" i="7"/>
  <c r="I7828" i="7"/>
  <c r="G7829" i="7"/>
  <c r="H7829" i="7"/>
  <c r="I7829" i="7"/>
  <c r="G7830" i="7"/>
  <c r="H7830" i="7"/>
  <c r="I7830" i="7"/>
  <c r="G7831" i="7"/>
  <c r="H7831" i="7"/>
  <c r="I7831" i="7"/>
  <c r="G7832" i="7"/>
  <c r="H7832" i="7"/>
  <c r="I7832" i="7"/>
  <c r="G7833" i="7"/>
  <c r="H7833" i="7"/>
  <c r="I7833" i="7"/>
  <c r="G7834" i="7"/>
  <c r="H7834" i="7"/>
  <c r="I7834" i="7"/>
  <c r="G7835" i="7"/>
  <c r="H7835" i="7"/>
  <c r="I7835" i="7"/>
  <c r="G7836" i="7"/>
  <c r="H7836" i="7"/>
  <c r="I7836" i="7"/>
  <c r="G7837" i="7"/>
  <c r="H7837" i="7"/>
  <c r="I7837" i="7"/>
  <c r="G7838" i="7"/>
  <c r="H7838" i="7"/>
  <c r="I7838" i="7"/>
  <c r="G7839" i="7"/>
  <c r="H7839" i="7"/>
  <c r="I7839" i="7"/>
  <c r="G7840" i="7"/>
  <c r="H7840" i="7"/>
  <c r="I7840" i="7"/>
  <c r="G7841" i="7"/>
  <c r="H7841" i="7"/>
  <c r="I7841" i="7"/>
  <c r="G7842" i="7"/>
  <c r="H7842" i="7"/>
  <c r="I7842" i="7"/>
  <c r="G7843" i="7"/>
  <c r="H7843" i="7"/>
  <c r="I7843" i="7"/>
  <c r="G7844" i="7"/>
  <c r="H7844" i="7"/>
  <c r="I7844" i="7"/>
  <c r="G7845" i="7"/>
  <c r="H7845" i="7"/>
  <c r="I7845" i="7"/>
  <c r="G7846" i="7"/>
  <c r="H7846" i="7"/>
  <c r="I7846" i="7"/>
  <c r="G7847" i="7"/>
  <c r="H7847" i="7"/>
  <c r="I7847" i="7"/>
  <c r="G7848" i="7"/>
  <c r="H7848" i="7"/>
  <c r="I7848" i="7"/>
  <c r="G7849" i="7"/>
  <c r="H7849" i="7"/>
  <c r="I7849" i="7"/>
  <c r="G7850" i="7"/>
  <c r="H7850" i="7"/>
  <c r="I7850" i="7"/>
  <c r="J7850" i="7" s="1"/>
  <c r="K7850" i="7" s="1"/>
  <c r="G7851" i="7"/>
  <c r="H7851" i="7"/>
  <c r="I7851" i="7"/>
  <c r="J7851" i="7" s="1"/>
  <c r="K7851" i="7" s="1"/>
  <c r="G7852" i="7"/>
  <c r="H7852" i="7"/>
  <c r="I7852" i="7"/>
  <c r="J7852" i="7" s="1"/>
  <c r="K7852" i="7" s="1"/>
  <c r="G7853" i="7"/>
  <c r="H7853" i="7"/>
  <c r="I7853" i="7"/>
  <c r="J7853" i="7" s="1"/>
  <c r="K7853" i="7" s="1"/>
  <c r="G7854" i="7"/>
  <c r="H7854" i="7"/>
  <c r="I7854" i="7"/>
  <c r="J7854" i="7" s="1"/>
  <c r="K7854" i="7" s="1"/>
  <c r="G7855" i="7"/>
  <c r="H7855" i="7"/>
  <c r="I7855" i="7"/>
  <c r="J7855" i="7" s="1"/>
  <c r="K7855" i="7" s="1"/>
  <c r="G7856" i="7"/>
  <c r="H7856" i="7"/>
  <c r="I7856" i="7"/>
  <c r="J7856" i="7" s="1"/>
  <c r="K7856" i="7" s="1"/>
  <c r="G7857" i="7"/>
  <c r="H7857" i="7"/>
  <c r="I7857" i="7"/>
  <c r="J7857" i="7" s="1"/>
  <c r="K7857" i="7" s="1"/>
  <c r="G7858" i="7"/>
  <c r="H7858" i="7"/>
  <c r="I7858" i="7"/>
  <c r="J7858" i="7" s="1"/>
  <c r="K7858" i="7" s="1"/>
  <c r="G7859" i="7"/>
  <c r="H7859" i="7"/>
  <c r="I7859" i="7"/>
  <c r="J7859" i="7" s="1"/>
  <c r="K7859" i="7" s="1"/>
  <c r="G7860" i="7"/>
  <c r="H7860" i="7"/>
  <c r="I7860" i="7"/>
  <c r="J7860" i="7" s="1"/>
  <c r="K7860" i="7" s="1"/>
  <c r="G7861" i="7"/>
  <c r="H7861" i="7"/>
  <c r="I7861" i="7"/>
  <c r="J7861" i="7" s="1"/>
  <c r="K7861" i="7" s="1"/>
  <c r="G7862" i="7"/>
  <c r="H7862" i="7"/>
  <c r="I7862" i="7"/>
  <c r="J7862" i="7" s="1"/>
  <c r="K7862" i="7" s="1"/>
  <c r="G7863" i="7"/>
  <c r="H7863" i="7"/>
  <c r="I7863" i="7"/>
  <c r="J7863" i="7" s="1"/>
  <c r="K7863" i="7" s="1"/>
  <c r="G7864" i="7"/>
  <c r="H7864" i="7"/>
  <c r="I7864" i="7"/>
  <c r="J7864" i="7" s="1"/>
  <c r="K7864" i="7" s="1"/>
  <c r="G7865" i="7"/>
  <c r="H7865" i="7"/>
  <c r="I7865" i="7"/>
  <c r="J7865" i="7" s="1"/>
  <c r="K7865" i="7" s="1"/>
  <c r="G7866" i="7"/>
  <c r="H7866" i="7"/>
  <c r="I7866" i="7"/>
  <c r="J7866" i="7" s="1"/>
  <c r="K7866" i="7" s="1"/>
  <c r="G7867" i="7"/>
  <c r="H7867" i="7"/>
  <c r="I7867" i="7"/>
  <c r="J7867" i="7" s="1"/>
  <c r="K7867" i="7" s="1"/>
  <c r="G7868" i="7"/>
  <c r="H7868" i="7"/>
  <c r="I7868" i="7"/>
  <c r="J7868" i="7" s="1"/>
  <c r="K7868" i="7" s="1"/>
  <c r="G7869" i="7"/>
  <c r="H7869" i="7"/>
  <c r="I7869" i="7"/>
  <c r="J7869" i="7" s="1"/>
  <c r="K7869" i="7" s="1"/>
  <c r="G7870" i="7"/>
  <c r="H7870" i="7"/>
  <c r="I7870" i="7"/>
  <c r="J7870" i="7" s="1"/>
  <c r="K7870" i="7" s="1"/>
  <c r="G7871" i="7"/>
  <c r="H7871" i="7"/>
  <c r="I7871" i="7"/>
  <c r="J7871" i="7" s="1"/>
  <c r="K7871" i="7" s="1"/>
  <c r="G7872" i="7"/>
  <c r="H7872" i="7"/>
  <c r="I7872" i="7"/>
  <c r="J7872" i="7" s="1"/>
  <c r="K7872" i="7" s="1"/>
  <c r="G7873" i="7"/>
  <c r="H7873" i="7"/>
  <c r="I7873" i="7"/>
  <c r="J7873" i="7" s="1"/>
  <c r="K7873" i="7" s="1"/>
  <c r="G7874" i="7"/>
  <c r="H7874" i="7"/>
  <c r="I7874" i="7"/>
  <c r="J7874" i="7" s="1"/>
  <c r="K7874" i="7" s="1"/>
  <c r="G7875" i="7"/>
  <c r="H7875" i="7"/>
  <c r="I7875" i="7"/>
  <c r="J7875" i="7" s="1"/>
  <c r="K7875" i="7" s="1"/>
  <c r="G7876" i="7"/>
  <c r="H7876" i="7"/>
  <c r="I7876" i="7"/>
  <c r="J7876" i="7" s="1"/>
  <c r="K7876" i="7" s="1"/>
  <c r="G7877" i="7"/>
  <c r="H7877" i="7"/>
  <c r="I7877" i="7"/>
  <c r="J7877" i="7" s="1"/>
  <c r="K7877" i="7" s="1"/>
  <c r="G7878" i="7"/>
  <c r="H7878" i="7"/>
  <c r="I7878" i="7"/>
  <c r="J7878" i="7" s="1"/>
  <c r="K7878" i="7" s="1"/>
  <c r="G7879" i="7"/>
  <c r="H7879" i="7"/>
  <c r="I7879" i="7"/>
  <c r="J7879" i="7" s="1"/>
  <c r="K7879" i="7" s="1"/>
  <c r="G7880" i="7"/>
  <c r="H7880" i="7"/>
  <c r="I7880" i="7"/>
  <c r="J7880" i="7" s="1"/>
  <c r="K7880" i="7" s="1"/>
  <c r="G7881" i="7"/>
  <c r="H7881" i="7"/>
  <c r="I7881" i="7"/>
  <c r="J7881" i="7" s="1"/>
  <c r="K7881" i="7" s="1"/>
  <c r="G7882" i="7"/>
  <c r="H7882" i="7"/>
  <c r="I7882" i="7"/>
  <c r="J7882" i="7" s="1"/>
  <c r="K7882" i="7" s="1"/>
  <c r="G7883" i="7"/>
  <c r="H7883" i="7"/>
  <c r="I7883" i="7"/>
  <c r="J7883" i="7" s="1"/>
  <c r="K7883" i="7" s="1"/>
  <c r="G7884" i="7"/>
  <c r="H7884" i="7"/>
  <c r="I7884" i="7"/>
  <c r="J7884" i="7" s="1"/>
  <c r="K7884" i="7" s="1"/>
  <c r="G7885" i="7"/>
  <c r="H7885" i="7"/>
  <c r="I7885" i="7"/>
  <c r="J7885" i="7" s="1"/>
  <c r="K7885" i="7" s="1"/>
  <c r="G7886" i="7"/>
  <c r="H7886" i="7"/>
  <c r="I7886" i="7"/>
  <c r="J7886" i="7" s="1"/>
  <c r="K7886" i="7" s="1"/>
  <c r="G7887" i="7"/>
  <c r="H7887" i="7"/>
  <c r="I7887" i="7"/>
  <c r="J7887" i="7" s="1"/>
  <c r="K7887" i="7" s="1"/>
  <c r="G7888" i="7"/>
  <c r="H7888" i="7"/>
  <c r="I7888" i="7"/>
  <c r="J7888" i="7" s="1"/>
  <c r="K7888" i="7" s="1"/>
  <c r="G7889" i="7"/>
  <c r="H7889" i="7"/>
  <c r="I7889" i="7"/>
  <c r="J7889" i="7" s="1"/>
  <c r="K7889" i="7" s="1"/>
  <c r="G7890" i="7"/>
  <c r="H7890" i="7"/>
  <c r="I7890" i="7"/>
  <c r="J7890" i="7" s="1"/>
  <c r="K7890" i="7" s="1"/>
  <c r="G7891" i="7"/>
  <c r="H7891" i="7"/>
  <c r="I7891" i="7"/>
  <c r="J7891" i="7" s="1"/>
  <c r="K7891" i="7" s="1"/>
  <c r="G7892" i="7"/>
  <c r="H7892" i="7"/>
  <c r="I7892" i="7"/>
  <c r="J7892" i="7" s="1"/>
  <c r="K7892" i="7" s="1"/>
  <c r="G7893" i="7"/>
  <c r="H7893" i="7"/>
  <c r="I7893" i="7"/>
  <c r="J7893" i="7" s="1"/>
  <c r="K7893" i="7" s="1"/>
  <c r="G7894" i="7"/>
  <c r="H7894" i="7"/>
  <c r="I7894" i="7"/>
  <c r="J7894" i="7" s="1"/>
  <c r="K7894" i="7" s="1"/>
  <c r="G7895" i="7"/>
  <c r="H7895" i="7"/>
  <c r="I7895" i="7"/>
  <c r="J7895" i="7" s="1"/>
  <c r="K7895" i="7" s="1"/>
  <c r="G7896" i="7"/>
  <c r="H7896" i="7"/>
  <c r="I7896" i="7"/>
  <c r="J7896" i="7" s="1"/>
  <c r="K7896" i="7" s="1"/>
  <c r="G7897" i="7"/>
  <c r="H7897" i="7"/>
  <c r="I7897" i="7"/>
  <c r="J7897" i="7" s="1"/>
  <c r="K7897" i="7" s="1"/>
  <c r="G7898" i="7"/>
  <c r="H7898" i="7"/>
  <c r="I7898" i="7"/>
  <c r="G7899" i="7"/>
  <c r="H7899" i="7"/>
  <c r="I7899" i="7"/>
  <c r="G7900" i="7"/>
  <c r="H7900" i="7"/>
  <c r="I7900" i="7"/>
  <c r="G7901" i="7"/>
  <c r="H7901" i="7"/>
  <c r="I7901" i="7"/>
  <c r="G7902" i="7"/>
  <c r="H7902" i="7"/>
  <c r="I7902" i="7"/>
  <c r="G7903" i="7"/>
  <c r="H7903" i="7"/>
  <c r="I7903" i="7"/>
  <c r="G7904" i="7"/>
  <c r="H7904" i="7"/>
  <c r="I7904" i="7"/>
  <c r="G7905" i="7"/>
  <c r="H7905" i="7"/>
  <c r="I7905" i="7"/>
  <c r="G7906" i="7"/>
  <c r="H7906" i="7"/>
  <c r="I7906" i="7"/>
  <c r="G7907" i="7"/>
  <c r="H7907" i="7"/>
  <c r="I7907" i="7"/>
  <c r="G7908" i="7"/>
  <c r="H7908" i="7"/>
  <c r="I7908" i="7"/>
  <c r="G7909" i="7"/>
  <c r="H7909" i="7"/>
  <c r="I7909" i="7"/>
  <c r="G7910" i="7"/>
  <c r="H7910" i="7"/>
  <c r="I7910" i="7"/>
  <c r="G7911" i="7"/>
  <c r="H7911" i="7"/>
  <c r="I7911" i="7"/>
  <c r="G7912" i="7"/>
  <c r="H7912" i="7"/>
  <c r="I7912" i="7"/>
  <c r="G7913" i="7"/>
  <c r="H7913" i="7"/>
  <c r="I7913" i="7"/>
  <c r="G7914" i="7"/>
  <c r="H7914" i="7"/>
  <c r="I7914" i="7"/>
  <c r="G7915" i="7"/>
  <c r="H7915" i="7"/>
  <c r="I7915" i="7"/>
  <c r="G7916" i="7"/>
  <c r="H7916" i="7"/>
  <c r="I7916" i="7"/>
  <c r="G7917" i="7"/>
  <c r="H7917" i="7"/>
  <c r="I7917" i="7"/>
  <c r="G7918" i="7"/>
  <c r="H7918" i="7"/>
  <c r="I7918" i="7"/>
  <c r="G7919" i="7"/>
  <c r="H7919" i="7"/>
  <c r="I7919" i="7"/>
  <c r="G7920" i="7"/>
  <c r="H7920" i="7"/>
  <c r="I7920" i="7"/>
  <c r="G7921" i="7"/>
  <c r="H7921" i="7"/>
  <c r="I7921" i="7"/>
  <c r="G7922" i="7"/>
  <c r="H7922" i="7"/>
  <c r="I7922" i="7"/>
  <c r="G7923" i="7"/>
  <c r="H7923" i="7"/>
  <c r="I7923" i="7"/>
  <c r="G7924" i="7"/>
  <c r="H7924" i="7"/>
  <c r="I7924" i="7"/>
  <c r="G7925" i="7"/>
  <c r="H7925" i="7"/>
  <c r="I7925" i="7"/>
  <c r="G7926" i="7"/>
  <c r="H7926" i="7"/>
  <c r="I7926" i="7"/>
  <c r="G7927" i="7"/>
  <c r="H7927" i="7"/>
  <c r="I7927" i="7"/>
  <c r="G7928" i="7"/>
  <c r="H7928" i="7"/>
  <c r="I7928" i="7"/>
  <c r="G7929" i="7"/>
  <c r="H7929" i="7"/>
  <c r="I7929" i="7"/>
  <c r="G7930" i="7"/>
  <c r="H7930" i="7"/>
  <c r="I7930" i="7"/>
  <c r="G7931" i="7"/>
  <c r="H7931" i="7"/>
  <c r="I7931" i="7"/>
  <c r="G7932" i="7"/>
  <c r="H7932" i="7"/>
  <c r="I7932" i="7"/>
  <c r="G7933" i="7"/>
  <c r="H7933" i="7"/>
  <c r="I7933" i="7"/>
  <c r="G7934" i="7"/>
  <c r="H7934" i="7"/>
  <c r="I7934" i="7"/>
  <c r="G7935" i="7"/>
  <c r="H7935" i="7"/>
  <c r="I7935" i="7"/>
  <c r="G7936" i="7"/>
  <c r="H7936" i="7"/>
  <c r="I7936" i="7"/>
  <c r="G7937" i="7"/>
  <c r="H7937" i="7"/>
  <c r="I7937" i="7"/>
  <c r="G7938" i="7"/>
  <c r="H7938" i="7"/>
  <c r="I7938" i="7"/>
  <c r="G7939" i="7"/>
  <c r="H7939" i="7"/>
  <c r="I7939" i="7"/>
  <c r="G7940" i="7"/>
  <c r="H7940" i="7"/>
  <c r="I7940" i="7"/>
  <c r="G7941" i="7"/>
  <c r="H7941" i="7"/>
  <c r="I7941" i="7"/>
  <c r="G7942" i="7"/>
  <c r="H7942" i="7"/>
  <c r="I7942" i="7"/>
  <c r="G7943" i="7"/>
  <c r="H7943" i="7"/>
  <c r="I7943" i="7"/>
  <c r="G7944" i="7"/>
  <c r="H7944" i="7"/>
  <c r="I7944" i="7"/>
  <c r="G7945" i="7"/>
  <c r="H7945" i="7"/>
  <c r="I7945" i="7"/>
  <c r="G7946" i="7"/>
  <c r="H7946" i="7"/>
  <c r="I7946" i="7"/>
  <c r="G7947" i="7"/>
  <c r="H7947" i="7"/>
  <c r="I7947" i="7"/>
  <c r="G7948" i="7"/>
  <c r="H7948" i="7"/>
  <c r="I7948" i="7"/>
  <c r="G7949" i="7"/>
  <c r="H7949" i="7"/>
  <c r="I7949" i="7"/>
  <c r="G7950" i="7"/>
  <c r="H7950" i="7"/>
  <c r="I7950" i="7"/>
  <c r="G7951" i="7"/>
  <c r="H7951" i="7"/>
  <c r="I7951" i="7"/>
  <c r="G7952" i="7"/>
  <c r="H7952" i="7"/>
  <c r="I7952" i="7"/>
  <c r="G7953" i="7"/>
  <c r="H7953" i="7"/>
  <c r="I7953" i="7"/>
  <c r="G7954" i="7"/>
  <c r="H7954" i="7"/>
  <c r="I7954" i="7"/>
  <c r="G7955" i="7"/>
  <c r="H7955" i="7"/>
  <c r="I7955" i="7"/>
  <c r="G7956" i="7"/>
  <c r="H7956" i="7"/>
  <c r="I7956" i="7"/>
  <c r="G7957" i="7"/>
  <c r="H7957" i="7"/>
  <c r="I7957" i="7"/>
  <c r="G7958" i="7"/>
  <c r="H7958" i="7"/>
  <c r="I7958" i="7"/>
  <c r="G7959" i="7"/>
  <c r="H7959" i="7"/>
  <c r="I7959" i="7"/>
  <c r="G7960" i="7"/>
  <c r="H7960" i="7"/>
  <c r="I7960" i="7"/>
  <c r="G7961" i="7"/>
  <c r="H7961" i="7"/>
  <c r="I7961" i="7"/>
  <c r="G7962" i="7"/>
  <c r="H7962" i="7"/>
  <c r="I7962" i="7"/>
  <c r="G7963" i="7"/>
  <c r="H7963" i="7"/>
  <c r="I7963" i="7"/>
  <c r="G7964" i="7"/>
  <c r="H7964" i="7"/>
  <c r="I7964" i="7"/>
  <c r="G7965" i="7"/>
  <c r="H7965" i="7"/>
  <c r="I7965" i="7"/>
  <c r="G7966" i="7"/>
  <c r="H7966" i="7"/>
  <c r="I7966" i="7"/>
  <c r="G7967" i="7"/>
  <c r="H7967" i="7"/>
  <c r="I7967" i="7"/>
  <c r="G7968" i="7"/>
  <c r="H7968" i="7"/>
  <c r="I7968" i="7"/>
  <c r="G7969" i="7"/>
  <c r="H7969" i="7"/>
  <c r="I7969" i="7"/>
  <c r="G7970" i="7"/>
  <c r="H7970" i="7"/>
  <c r="I7970" i="7"/>
  <c r="G7971" i="7"/>
  <c r="H7971" i="7"/>
  <c r="I7971" i="7"/>
  <c r="G7972" i="7"/>
  <c r="H7972" i="7"/>
  <c r="I7972" i="7"/>
  <c r="G7973" i="7"/>
  <c r="H7973" i="7"/>
  <c r="I7973" i="7"/>
  <c r="G7974" i="7"/>
  <c r="H7974" i="7"/>
  <c r="I7974" i="7"/>
  <c r="G7975" i="7"/>
  <c r="H7975" i="7"/>
  <c r="I7975" i="7"/>
  <c r="G7976" i="7"/>
  <c r="H7976" i="7"/>
  <c r="I7976" i="7"/>
  <c r="G7977" i="7"/>
  <c r="H7977" i="7"/>
  <c r="I7977" i="7"/>
  <c r="G7978" i="7"/>
  <c r="H7978" i="7"/>
  <c r="I7978" i="7"/>
  <c r="G7979" i="7"/>
  <c r="H7979" i="7"/>
  <c r="I7979" i="7"/>
  <c r="G7980" i="7"/>
  <c r="H7980" i="7"/>
  <c r="I7980" i="7"/>
  <c r="G7981" i="7"/>
  <c r="H7981" i="7"/>
  <c r="I7981" i="7"/>
  <c r="G7982" i="7"/>
  <c r="H7982" i="7"/>
  <c r="I7982" i="7"/>
  <c r="G7983" i="7"/>
  <c r="H7983" i="7"/>
  <c r="I7983" i="7"/>
  <c r="G7984" i="7"/>
  <c r="H7984" i="7"/>
  <c r="I7984" i="7"/>
  <c r="G7985" i="7"/>
  <c r="H7985" i="7"/>
  <c r="I7985" i="7"/>
  <c r="G7986" i="7"/>
  <c r="H7986" i="7"/>
  <c r="I7986" i="7"/>
  <c r="G7987" i="7"/>
  <c r="H7987" i="7"/>
  <c r="I7987" i="7"/>
  <c r="G7988" i="7"/>
  <c r="H7988" i="7"/>
  <c r="I7988" i="7"/>
  <c r="G7989" i="7"/>
  <c r="H7989" i="7"/>
  <c r="I7989" i="7"/>
  <c r="G7990" i="7"/>
  <c r="H7990" i="7"/>
  <c r="I7990" i="7"/>
  <c r="G7991" i="7"/>
  <c r="H7991" i="7"/>
  <c r="I7991" i="7"/>
  <c r="G7992" i="7"/>
  <c r="H7992" i="7"/>
  <c r="I7992" i="7"/>
  <c r="G7993" i="7"/>
  <c r="H7993" i="7"/>
  <c r="I7993" i="7"/>
  <c r="G7994" i="7"/>
  <c r="H7994" i="7"/>
  <c r="I7994" i="7"/>
  <c r="G7995" i="7"/>
  <c r="H7995" i="7"/>
  <c r="I7995" i="7"/>
  <c r="G7996" i="7"/>
  <c r="H7996" i="7"/>
  <c r="I7996" i="7"/>
  <c r="G7997" i="7"/>
  <c r="H7997" i="7"/>
  <c r="I7997" i="7"/>
  <c r="G7998" i="7"/>
  <c r="H7998" i="7"/>
  <c r="I7998" i="7"/>
  <c r="G7999" i="7"/>
  <c r="H7999" i="7"/>
  <c r="I7999" i="7"/>
  <c r="G8000" i="7"/>
  <c r="H8000" i="7"/>
  <c r="I8000" i="7"/>
  <c r="G8001" i="7"/>
  <c r="H8001" i="7"/>
  <c r="I8001" i="7"/>
  <c r="G8002" i="7"/>
  <c r="H8002" i="7"/>
  <c r="I8002" i="7"/>
  <c r="G8003" i="7"/>
  <c r="H8003" i="7"/>
  <c r="I8003" i="7"/>
  <c r="G8004" i="7"/>
  <c r="H8004" i="7"/>
  <c r="I8004" i="7"/>
  <c r="G8005" i="7"/>
  <c r="H8005" i="7"/>
  <c r="I8005" i="7"/>
  <c r="G8006" i="7"/>
  <c r="H8006" i="7"/>
  <c r="I8006" i="7"/>
  <c r="G8007" i="7"/>
  <c r="H8007" i="7"/>
  <c r="I8007" i="7"/>
  <c r="G8008" i="7"/>
  <c r="H8008" i="7"/>
  <c r="I8008" i="7"/>
  <c r="G8009" i="7"/>
  <c r="H8009" i="7"/>
  <c r="I8009" i="7"/>
  <c r="G8010" i="7"/>
  <c r="H8010" i="7"/>
  <c r="I8010" i="7"/>
  <c r="G8011" i="7"/>
  <c r="H8011" i="7"/>
  <c r="I8011" i="7"/>
  <c r="G8012" i="7"/>
  <c r="H8012" i="7"/>
  <c r="I8012" i="7"/>
  <c r="G8013" i="7"/>
  <c r="H8013" i="7"/>
  <c r="I8013" i="7"/>
  <c r="G8014" i="7"/>
  <c r="H8014" i="7"/>
  <c r="I8014" i="7"/>
  <c r="G8015" i="7"/>
  <c r="H8015" i="7"/>
  <c r="I8015" i="7"/>
  <c r="G8016" i="7"/>
  <c r="H8016" i="7"/>
  <c r="I8016" i="7"/>
  <c r="G8017" i="7"/>
  <c r="H8017" i="7"/>
  <c r="I8017" i="7"/>
  <c r="I5834" i="7"/>
  <c r="J5834" i="7" s="1"/>
  <c r="K5834" i="7" s="1"/>
  <c r="H5834" i="7"/>
  <c r="G5834" i="7"/>
  <c r="G3627" i="7"/>
  <c r="H3627" i="7"/>
  <c r="I3627" i="7"/>
  <c r="G3628" i="7"/>
  <c r="H3628" i="7"/>
  <c r="I3628" i="7"/>
  <c r="G3629" i="7"/>
  <c r="H3629" i="7"/>
  <c r="I3629" i="7"/>
  <c r="G3630" i="7"/>
  <c r="H3630" i="7"/>
  <c r="I3630" i="7"/>
  <c r="G3631" i="7"/>
  <c r="H3631" i="7"/>
  <c r="I3631" i="7"/>
  <c r="G3632" i="7"/>
  <c r="H3632" i="7"/>
  <c r="I3632" i="7"/>
  <c r="G3633" i="7"/>
  <c r="H3633" i="7"/>
  <c r="I3633" i="7"/>
  <c r="G3634" i="7"/>
  <c r="H3634" i="7"/>
  <c r="I3634" i="7"/>
  <c r="G3635" i="7"/>
  <c r="H3635" i="7"/>
  <c r="I3635" i="7"/>
  <c r="G3636" i="7"/>
  <c r="H3636" i="7"/>
  <c r="I3636" i="7"/>
  <c r="G3637" i="7"/>
  <c r="H3637" i="7"/>
  <c r="I3637" i="7"/>
  <c r="G3638" i="7"/>
  <c r="H3638" i="7"/>
  <c r="I3638" i="7"/>
  <c r="G3639" i="7"/>
  <c r="H3639" i="7"/>
  <c r="I3639" i="7"/>
  <c r="G3640" i="7"/>
  <c r="H3640" i="7"/>
  <c r="I3640" i="7"/>
  <c r="G3641" i="7"/>
  <c r="H3641" i="7"/>
  <c r="I3641" i="7"/>
  <c r="G3642" i="7"/>
  <c r="H3642" i="7"/>
  <c r="I3642" i="7"/>
  <c r="G3643" i="7"/>
  <c r="H3643" i="7"/>
  <c r="I3643" i="7"/>
  <c r="G3644" i="7"/>
  <c r="H3644" i="7"/>
  <c r="I3644" i="7"/>
  <c r="G3645" i="7"/>
  <c r="H3645" i="7"/>
  <c r="I3645" i="7"/>
  <c r="G3646" i="7"/>
  <c r="H3646" i="7"/>
  <c r="I3646" i="7"/>
  <c r="G3647" i="7"/>
  <c r="H3647" i="7"/>
  <c r="I3647" i="7"/>
  <c r="G3648" i="7"/>
  <c r="H3648" i="7"/>
  <c r="I3648" i="7"/>
  <c r="G3649" i="7"/>
  <c r="H3649" i="7"/>
  <c r="I3649" i="7"/>
  <c r="G3650" i="7"/>
  <c r="H3650" i="7"/>
  <c r="I3650" i="7"/>
  <c r="J3650" i="7" s="1"/>
  <c r="K3650" i="7" s="1"/>
  <c r="G3651" i="7"/>
  <c r="H3651" i="7"/>
  <c r="I3651" i="7"/>
  <c r="J3651" i="7" s="1"/>
  <c r="K3651" i="7" s="1"/>
  <c r="G3652" i="7"/>
  <c r="H3652" i="7"/>
  <c r="I3652" i="7"/>
  <c r="J3652" i="7" s="1"/>
  <c r="K3652" i="7" s="1"/>
  <c r="G3653" i="7"/>
  <c r="H3653" i="7"/>
  <c r="I3653" i="7"/>
  <c r="J3653" i="7" s="1"/>
  <c r="K3653" i="7" s="1"/>
  <c r="G3654" i="7"/>
  <c r="H3654" i="7"/>
  <c r="I3654" i="7"/>
  <c r="J3654" i="7" s="1"/>
  <c r="K3654" i="7" s="1"/>
  <c r="G3655" i="7"/>
  <c r="H3655" i="7"/>
  <c r="I3655" i="7"/>
  <c r="J3655" i="7" s="1"/>
  <c r="K3655" i="7" s="1"/>
  <c r="G3656" i="7"/>
  <c r="H3656" i="7"/>
  <c r="I3656" i="7"/>
  <c r="J3656" i="7" s="1"/>
  <c r="K3656" i="7" s="1"/>
  <c r="G3657" i="7"/>
  <c r="H3657" i="7"/>
  <c r="I3657" i="7"/>
  <c r="J3657" i="7" s="1"/>
  <c r="K3657" i="7" s="1"/>
  <c r="G3658" i="7"/>
  <c r="H3658" i="7"/>
  <c r="I3658" i="7"/>
  <c r="J3658" i="7" s="1"/>
  <c r="K3658" i="7" s="1"/>
  <c r="G3659" i="7"/>
  <c r="H3659" i="7"/>
  <c r="I3659" i="7"/>
  <c r="J3659" i="7" s="1"/>
  <c r="K3659" i="7" s="1"/>
  <c r="G3660" i="7"/>
  <c r="H3660" i="7"/>
  <c r="I3660" i="7"/>
  <c r="J3660" i="7" s="1"/>
  <c r="K3660" i="7" s="1"/>
  <c r="G3661" i="7"/>
  <c r="H3661" i="7"/>
  <c r="I3661" i="7"/>
  <c r="J3661" i="7" s="1"/>
  <c r="K3661" i="7" s="1"/>
  <c r="G3662" i="7"/>
  <c r="H3662" i="7"/>
  <c r="I3662" i="7"/>
  <c r="J3662" i="7" s="1"/>
  <c r="K3662" i="7" s="1"/>
  <c r="G3663" i="7"/>
  <c r="H3663" i="7"/>
  <c r="I3663" i="7"/>
  <c r="J3663" i="7" s="1"/>
  <c r="K3663" i="7" s="1"/>
  <c r="G3664" i="7"/>
  <c r="H3664" i="7"/>
  <c r="I3664" i="7"/>
  <c r="J3664" i="7" s="1"/>
  <c r="K3664" i="7" s="1"/>
  <c r="G3665" i="7"/>
  <c r="H3665" i="7"/>
  <c r="I3665" i="7"/>
  <c r="J3665" i="7" s="1"/>
  <c r="K3665" i="7" s="1"/>
  <c r="G3666" i="7"/>
  <c r="H3666" i="7"/>
  <c r="I3666" i="7"/>
  <c r="J3666" i="7" s="1"/>
  <c r="K3666" i="7" s="1"/>
  <c r="G3667" i="7"/>
  <c r="H3667" i="7"/>
  <c r="I3667" i="7"/>
  <c r="J3667" i="7" s="1"/>
  <c r="K3667" i="7" s="1"/>
  <c r="G3668" i="7"/>
  <c r="H3668" i="7"/>
  <c r="I3668" i="7"/>
  <c r="J3668" i="7" s="1"/>
  <c r="K3668" i="7" s="1"/>
  <c r="G3669" i="7"/>
  <c r="H3669" i="7"/>
  <c r="I3669" i="7"/>
  <c r="J3669" i="7" s="1"/>
  <c r="K3669" i="7" s="1"/>
  <c r="G3670" i="7"/>
  <c r="H3670" i="7"/>
  <c r="I3670" i="7"/>
  <c r="J3670" i="7" s="1"/>
  <c r="K3670" i="7" s="1"/>
  <c r="G3671" i="7"/>
  <c r="H3671" i="7"/>
  <c r="I3671" i="7"/>
  <c r="J3671" i="7" s="1"/>
  <c r="K3671" i="7" s="1"/>
  <c r="G3672" i="7"/>
  <c r="H3672" i="7"/>
  <c r="I3672" i="7"/>
  <c r="J3672" i="7" s="1"/>
  <c r="K3672" i="7" s="1"/>
  <c r="G3673" i="7"/>
  <c r="H3673" i="7"/>
  <c r="I3673" i="7"/>
  <c r="J3673" i="7" s="1"/>
  <c r="K3673" i="7" s="1"/>
  <c r="G3674" i="7"/>
  <c r="H3674" i="7"/>
  <c r="I3674" i="7"/>
  <c r="J3674" i="7" s="1"/>
  <c r="K3674" i="7" s="1"/>
  <c r="G3675" i="7"/>
  <c r="H3675" i="7"/>
  <c r="I3675" i="7"/>
  <c r="J3675" i="7" s="1"/>
  <c r="K3675" i="7" s="1"/>
  <c r="G3676" i="7"/>
  <c r="H3676" i="7"/>
  <c r="I3676" i="7"/>
  <c r="J3676" i="7" s="1"/>
  <c r="K3676" i="7" s="1"/>
  <c r="G3677" i="7"/>
  <c r="H3677" i="7"/>
  <c r="I3677" i="7"/>
  <c r="J3677" i="7" s="1"/>
  <c r="K3677" i="7" s="1"/>
  <c r="G3678" i="7"/>
  <c r="H3678" i="7"/>
  <c r="I3678" i="7"/>
  <c r="J3678" i="7" s="1"/>
  <c r="K3678" i="7" s="1"/>
  <c r="G3679" i="7"/>
  <c r="H3679" i="7"/>
  <c r="I3679" i="7"/>
  <c r="J3679" i="7" s="1"/>
  <c r="K3679" i="7" s="1"/>
  <c r="G3680" i="7"/>
  <c r="H3680" i="7"/>
  <c r="I3680" i="7"/>
  <c r="J3680" i="7" s="1"/>
  <c r="K3680" i="7" s="1"/>
  <c r="G3681" i="7"/>
  <c r="H3681" i="7"/>
  <c r="I3681" i="7"/>
  <c r="J3681" i="7" s="1"/>
  <c r="K3681" i="7" s="1"/>
  <c r="G3682" i="7"/>
  <c r="H3682" i="7"/>
  <c r="I3682" i="7"/>
  <c r="J3682" i="7" s="1"/>
  <c r="K3682" i="7" s="1"/>
  <c r="G3683" i="7"/>
  <c r="H3683" i="7"/>
  <c r="I3683" i="7"/>
  <c r="J3683" i="7" s="1"/>
  <c r="K3683" i="7" s="1"/>
  <c r="G3684" i="7"/>
  <c r="H3684" i="7"/>
  <c r="I3684" i="7"/>
  <c r="J3684" i="7" s="1"/>
  <c r="K3684" i="7" s="1"/>
  <c r="G3685" i="7"/>
  <c r="H3685" i="7"/>
  <c r="I3685" i="7"/>
  <c r="J3685" i="7" s="1"/>
  <c r="K3685" i="7" s="1"/>
  <c r="G3686" i="7"/>
  <c r="H3686" i="7"/>
  <c r="I3686" i="7"/>
  <c r="J3686" i="7" s="1"/>
  <c r="K3686" i="7" s="1"/>
  <c r="G3687" i="7"/>
  <c r="H3687" i="7"/>
  <c r="I3687" i="7"/>
  <c r="J3687" i="7" s="1"/>
  <c r="K3687" i="7" s="1"/>
  <c r="G3688" i="7"/>
  <c r="H3688" i="7"/>
  <c r="I3688" i="7"/>
  <c r="J3688" i="7" s="1"/>
  <c r="K3688" i="7" s="1"/>
  <c r="G3689" i="7"/>
  <c r="H3689" i="7"/>
  <c r="I3689" i="7"/>
  <c r="J3689" i="7" s="1"/>
  <c r="K3689" i="7" s="1"/>
  <c r="G3690" i="7"/>
  <c r="H3690" i="7"/>
  <c r="I3690" i="7"/>
  <c r="J3690" i="7" s="1"/>
  <c r="K3690" i="7" s="1"/>
  <c r="G3691" i="7"/>
  <c r="H3691" i="7"/>
  <c r="I3691" i="7"/>
  <c r="J3691" i="7" s="1"/>
  <c r="K3691" i="7" s="1"/>
  <c r="G3692" i="7"/>
  <c r="H3692" i="7"/>
  <c r="I3692" i="7"/>
  <c r="J3692" i="7" s="1"/>
  <c r="K3692" i="7" s="1"/>
  <c r="G3693" i="7"/>
  <c r="H3693" i="7"/>
  <c r="I3693" i="7"/>
  <c r="J3693" i="7" s="1"/>
  <c r="K3693" i="7" s="1"/>
  <c r="G3694" i="7"/>
  <c r="H3694" i="7"/>
  <c r="I3694" i="7"/>
  <c r="J3694" i="7" s="1"/>
  <c r="K3694" i="7" s="1"/>
  <c r="G3695" i="7"/>
  <c r="H3695" i="7"/>
  <c r="I3695" i="7"/>
  <c r="J3695" i="7" s="1"/>
  <c r="K3695" i="7" s="1"/>
  <c r="G3696" i="7"/>
  <c r="H3696" i="7"/>
  <c r="I3696" i="7"/>
  <c r="J3696" i="7" s="1"/>
  <c r="K3696" i="7" s="1"/>
  <c r="G3697" i="7"/>
  <c r="H3697" i="7"/>
  <c r="I3697" i="7"/>
  <c r="J3697" i="7" s="1"/>
  <c r="K3697" i="7" s="1"/>
  <c r="G3698" i="7"/>
  <c r="H3698" i="7"/>
  <c r="I3698" i="7"/>
  <c r="G3699" i="7"/>
  <c r="H3699" i="7"/>
  <c r="I3699" i="7"/>
  <c r="G3700" i="7"/>
  <c r="H3700" i="7"/>
  <c r="I3700" i="7"/>
  <c r="G3701" i="7"/>
  <c r="H3701" i="7"/>
  <c r="I3701" i="7"/>
  <c r="G3702" i="7"/>
  <c r="H3702" i="7"/>
  <c r="I3702" i="7"/>
  <c r="G3703" i="7"/>
  <c r="H3703" i="7"/>
  <c r="I3703" i="7"/>
  <c r="G3704" i="7"/>
  <c r="H3704" i="7"/>
  <c r="I3704" i="7"/>
  <c r="G3705" i="7"/>
  <c r="H3705" i="7"/>
  <c r="I3705" i="7"/>
  <c r="G3706" i="7"/>
  <c r="H3706" i="7"/>
  <c r="I3706" i="7"/>
  <c r="G3707" i="7"/>
  <c r="H3707" i="7"/>
  <c r="I3707" i="7"/>
  <c r="G3708" i="7"/>
  <c r="H3708" i="7"/>
  <c r="I3708" i="7"/>
  <c r="G3709" i="7"/>
  <c r="H3709" i="7"/>
  <c r="I3709" i="7"/>
  <c r="G3710" i="7"/>
  <c r="H3710" i="7"/>
  <c r="I3710" i="7"/>
  <c r="G3711" i="7"/>
  <c r="H3711" i="7"/>
  <c r="I3711" i="7"/>
  <c r="G3712" i="7"/>
  <c r="H3712" i="7"/>
  <c r="I3712" i="7"/>
  <c r="G3713" i="7"/>
  <c r="H3713" i="7"/>
  <c r="I3713" i="7"/>
  <c r="G3714" i="7"/>
  <c r="H3714" i="7"/>
  <c r="I3714" i="7"/>
  <c r="G3715" i="7"/>
  <c r="H3715" i="7"/>
  <c r="I3715" i="7"/>
  <c r="G3716" i="7"/>
  <c r="H3716" i="7"/>
  <c r="I3716" i="7"/>
  <c r="G3717" i="7"/>
  <c r="H3717" i="7"/>
  <c r="I3717" i="7"/>
  <c r="G3718" i="7"/>
  <c r="H3718" i="7"/>
  <c r="I3718" i="7"/>
  <c r="G3719" i="7"/>
  <c r="H3719" i="7"/>
  <c r="I3719" i="7"/>
  <c r="G3720" i="7"/>
  <c r="H3720" i="7"/>
  <c r="I3720" i="7"/>
  <c r="G3721" i="7"/>
  <c r="H3721" i="7"/>
  <c r="I3721" i="7"/>
  <c r="G3722" i="7"/>
  <c r="H3722" i="7"/>
  <c r="I3722" i="7"/>
  <c r="G3723" i="7"/>
  <c r="H3723" i="7"/>
  <c r="I3723" i="7"/>
  <c r="G3724" i="7"/>
  <c r="H3724" i="7"/>
  <c r="I3724" i="7"/>
  <c r="G3725" i="7"/>
  <c r="H3725" i="7"/>
  <c r="I3725" i="7"/>
  <c r="G3726" i="7"/>
  <c r="H3726" i="7"/>
  <c r="I3726" i="7"/>
  <c r="G3727" i="7"/>
  <c r="H3727" i="7"/>
  <c r="I3727" i="7"/>
  <c r="G3728" i="7"/>
  <c r="H3728" i="7"/>
  <c r="I3728" i="7"/>
  <c r="G3729" i="7"/>
  <c r="H3729" i="7"/>
  <c r="I3729" i="7"/>
  <c r="G3730" i="7"/>
  <c r="H3730" i="7"/>
  <c r="I3730" i="7"/>
  <c r="G3731" i="7"/>
  <c r="H3731" i="7"/>
  <c r="I3731" i="7"/>
  <c r="G3732" i="7"/>
  <c r="H3732" i="7"/>
  <c r="I3732" i="7"/>
  <c r="G3733" i="7"/>
  <c r="H3733" i="7"/>
  <c r="I3733" i="7"/>
  <c r="G3734" i="7"/>
  <c r="H3734" i="7"/>
  <c r="I3734" i="7"/>
  <c r="G3735" i="7"/>
  <c r="H3735" i="7"/>
  <c r="I3735" i="7"/>
  <c r="G3736" i="7"/>
  <c r="H3736" i="7"/>
  <c r="I3736" i="7"/>
  <c r="G3737" i="7"/>
  <c r="H3737" i="7"/>
  <c r="I3737" i="7"/>
  <c r="G3738" i="7"/>
  <c r="H3738" i="7"/>
  <c r="I3738" i="7"/>
  <c r="G3739" i="7"/>
  <c r="H3739" i="7"/>
  <c r="I3739" i="7"/>
  <c r="G3740" i="7"/>
  <c r="H3740" i="7"/>
  <c r="I3740" i="7"/>
  <c r="G3741" i="7"/>
  <c r="H3741" i="7"/>
  <c r="I3741" i="7"/>
  <c r="G3742" i="7"/>
  <c r="H3742" i="7"/>
  <c r="I3742" i="7"/>
  <c r="G3743" i="7"/>
  <c r="H3743" i="7"/>
  <c r="I3743" i="7"/>
  <c r="G3744" i="7"/>
  <c r="H3744" i="7"/>
  <c r="I3744" i="7"/>
  <c r="G3745" i="7"/>
  <c r="H3745" i="7"/>
  <c r="I3745" i="7"/>
  <c r="G3746" i="7"/>
  <c r="H3746" i="7"/>
  <c r="I3746" i="7"/>
  <c r="G3747" i="7"/>
  <c r="H3747" i="7"/>
  <c r="I3747" i="7"/>
  <c r="G3748" i="7"/>
  <c r="H3748" i="7"/>
  <c r="I3748" i="7"/>
  <c r="G3749" i="7"/>
  <c r="H3749" i="7"/>
  <c r="I3749" i="7"/>
  <c r="G3750" i="7"/>
  <c r="H3750" i="7"/>
  <c r="I3750" i="7"/>
  <c r="G3751" i="7"/>
  <c r="H3751" i="7"/>
  <c r="I3751" i="7"/>
  <c r="G3752" i="7"/>
  <c r="H3752" i="7"/>
  <c r="I3752" i="7"/>
  <c r="G3753" i="7"/>
  <c r="H3753" i="7"/>
  <c r="I3753" i="7"/>
  <c r="G3754" i="7"/>
  <c r="H3754" i="7"/>
  <c r="I3754" i="7"/>
  <c r="G3755" i="7"/>
  <c r="H3755" i="7"/>
  <c r="I3755" i="7"/>
  <c r="G3756" i="7"/>
  <c r="H3756" i="7"/>
  <c r="I3756" i="7"/>
  <c r="G3757" i="7"/>
  <c r="H3757" i="7"/>
  <c r="I3757" i="7"/>
  <c r="G3758" i="7"/>
  <c r="H3758" i="7"/>
  <c r="I3758" i="7"/>
  <c r="G3759" i="7"/>
  <c r="H3759" i="7"/>
  <c r="I3759" i="7"/>
  <c r="G3760" i="7"/>
  <c r="H3760" i="7"/>
  <c r="I3760" i="7"/>
  <c r="G3761" i="7"/>
  <c r="H3761" i="7"/>
  <c r="I3761" i="7"/>
  <c r="G3762" i="7"/>
  <c r="H3762" i="7"/>
  <c r="I3762" i="7"/>
  <c r="G3763" i="7"/>
  <c r="H3763" i="7"/>
  <c r="I3763" i="7"/>
  <c r="G3764" i="7"/>
  <c r="H3764" i="7"/>
  <c r="I3764" i="7"/>
  <c r="G3765" i="7"/>
  <c r="H3765" i="7"/>
  <c r="I3765" i="7"/>
  <c r="G3766" i="7"/>
  <c r="H3766" i="7"/>
  <c r="I3766" i="7"/>
  <c r="G3767" i="7"/>
  <c r="H3767" i="7"/>
  <c r="I3767" i="7"/>
  <c r="G3768" i="7"/>
  <c r="H3768" i="7"/>
  <c r="I3768" i="7"/>
  <c r="G3769" i="7"/>
  <c r="H3769" i="7"/>
  <c r="I3769" i="7"/>
  <c r="G3770" i="7"/>
  <c r="H3770" i="7"/>
  <c r="I3770" i="7"/>
  <c r="G3771" i="7"/>
  <c r="H3771" i="7"/>
  <c r="I3771" i="7"/>
  <c r="G3772" i="7"/>
  <c r="H3772" i="7"/>
  <c r="I3772" i="7"/>
  <c r="G3773" i="7"/>
  <c r="H3773" i="7"/>
  <c r="I3773" i="7"/>
  <c r="G3774" i="7"/>
  <c r="H3774" i="7"/>
  <c r="I3774" i="7"/>
  <c r="G3775" i="7"/>
  <c r="H3775" i="7"/>
  <c r="I3775" i="7"/>
  <c r="G3776" i="7"/>
  <c r="H3776" i="7"/>
  <c r="I3776" i="7"/>
  <c r="G3777" i="7"/>
  <c r="H3777" i="7"/>
  <c r="I3777" i="7"/>
  <c r="G3778" i="7"/>
  <c r="H3778" i="7"/>
  <c r="I3778" i="7"/>
  <c r="G3779" i="7"/>
  <c r="H3779" i="7"/>
  <c r="I3779" i="7"/>
  <c r="G3780" i="7"/>
  <c r="H3780" i="7"/>
  <c r="I3780" i="7"/>
  <c r="G3781" i="7"/>
  <c r="H3781" i="7"/>
  <c r="I3781" i="7"/>
  <c r="G3782" i="7"/>
  <c r="H3782" i="7"/>
  <c r="I3782" i="7"/>
  <c r="G3783" i="7"/>
  <c r="H3783" i="7"/>
  <c r="I3783" i="7"/>
  <c r="G3784" i="7"/>
  <c r="H3784" i="7"/>
  <c r="I3784" i="7"/>
  <c r="G3785" i="7"/>
  <c r="H3785" i="7"/>
  <c r="I3785" i="7"/>
  <c r="G3786" i="7"/>
  <c r="H3786" i="7"/>
  <c r="I3786" i="7"/>
  <c r="G3787" i="7"/>
  <c r="H3787" i="7"/>
  <c r="I3787" i="7"/>
  <c r="G3788" i="7"/>
  <c r="H3788" i="7"/>
  <c r="I3788" i="7"/>
  <c r="G3789" i="7"/>
  <c r="H3789" i="7"/>
  <c r="I3789" i="7"/>
  <c r="G3790" i="7"/>
  <c r="H3790" i="7"/>
  <c r="I3790" i="7"/>
  <c r="G3791" i="7"/>
  <c r="H3791" i="7"/>
  <c r="I3791" i="7"/>
  <c r="G3792" i="7"/>
  <c r="H3792" i="7"/>
  <c r="I3792" i="7"/>
  <c r="G3793" i="7"/>
  <c r="H3793" i="7"/>
  <c r="I3793" i="7"/>
  <c r="G3794" i="7"/>
  <c r="H3794" i="7"/>
  <c r="I3794" i="7"/>
  <c r="G3795" i="7"/>
  <c r="H3795" i="7"/>
  <c r="I3795" i="7"/>
  <c r="G3796" i="7"/>
  <c r="H3796" i="7"/>
  <c r="I3796" i="7"/>
  <c r="G3797" i="7"/>
  <c r="H3797" i="7"/>
  <c r="I3797" i="7"/>
  <c r="G3798" i="7"/>
  <c r="H3798" i="7"/>
  <c r="I3798" i="7"/>
  <c r="G3799" i="7"/>
  <c r="H3799" i="7"/>
  <c r="I3799" i="7"/>
  <c r="G3800" i="7"/>
  <c r="H3800" i="7"/>
  <c r="I3800" i="7"/>
  <c r="G3801" i="7"/>
  <c r="H3801" i="7"/>
  <c r="I3801" i="7"/>
  <c r="G3802" i="7"/>
  <c r="H3802" i="7"/>
  <c r="I3802" i="7"/>
  <c r="G3803" i="7"/>
  <c r="H3803" i="7"/>
  <c r="I3803" i="7"/>
  <c r="G3804" i="7"/>
  <c r="H3804" i="7"/>
  <c r="I3804" i="7"/>
  <c r="G3805" i="7"/>
  <c r="H3805" i="7"/>
  <c r="I3805" i="7"/>
  <c r="G3806" i="7"/>
  <c r="H3806" i="7"/>
  <c r="I3806" i="7"/>
  <c r="G3807" i="7"/>
  <c r="H3807" i="7"/>
  <c r="I3807" i="7"/>
  <c r="G3808" i="7"/>
  <c r="H3808" i="7"/>
  <c r="I3808" i="7"/>
  <c r="G3809" i="7"/>
  <c r="H3809" i="7"/>
  <c r="I3809" i="7"/>
  <c r="G3810" i="7"/>
  <c r="H3810" i="7"/>
  <c r="I3810" i="7"/>
  <c r="G3811" i="7"/>
  <c r="H3811" i="7"/>
  <c r="I3811" i="7"/>
  <c r="G3812" i="7"/>
  <c r="H3812" i="7"/>
  <c r="I3812" i="7"/>
  <c r="G3813" i="7"/>
  <c r="H3813" i="7"/>
  <c r="I3813" i="7"/>
  <c r="G3814" i="7"/>
  <c r="H3814" i="7"/>
  <c r="I3814" i="7"/>
  <c r="G3815" i="7"/>
  <c r="H3815" i="7"/>
  <c r="I3815" i="7"/>
  <c r="G3816" i="7"/>
  <c r="H3816" i="7"/>
  <c r="I3816" i="7"/>
  <c r="G3817" i="7"/>
  <c r="H3817" i="7"/>
  <c r="I3817" i="7"/>
  <c r="G3818" i="7"/>
  <c r="H3818" i="7"/>
  <c r="I3818" i="7"/>
  <c r="J3818" i="7" s="1"/>
  <c r="K3818" i="7" s="1"/>
  <c r="G3819" i="7"/>
  <c r="H3819" i="7"/>
  <c r="I3819" i="7"/>
  <c r="J3819" i="7" s="1"/>
  <c r="K3819" i="7" s="1"/>
  <c r="G3820" i="7"/>
  <c r="H3820" i="7"/>
  <c r="I3820" i="7"/>
  <c r="J3820" i="7" s="1"/>
  <c r="K3820" i="7" s="1"/>
  <c r="G3821" i="7"/>
  <c r="H3821" i="7"/>
  <c r="I3821" i="7"/>
  <c r="J3821" i="7" s="1"/>
  <c r="K3821" i="7" s="1"/>
  <c r="G3822" i="7"/>
  <c r="H3822" i="7"/>
  <c r="I3822" i="7"/>
  <c r="J3822" i="7" s="1"/>
  <c r="K3822" i="7" s="1"/>
  <c r="G3823" i="7"/>
  <c r="H3823" i="7"/>
  <c r="I3823" i="7"/>
  <c r="J3823" i="7" s="1"/>
  <c r="K3823" i="7" s="1"/>
  <c r="G3824" i="7"/>
  <c r="H3824" i="7"/>
  <c r="I3824" i="7"/>
  <c r="J3824" i="7" s="1"/>
  <c r="K3824" i="7" s="1"/>
  <c r="G3825" i="7"/>
  <c r="H3825" i="7"/>
  <c r="I3825" i="7"/>
  <c r="J3825" i="7" s="1"/>
  <c r="K3825" i="7" s="1"/>
  <c r="G3826" i="7"/>
  <c r="H3826" i="7"/>
  <c r="I3826" i="7"/>
  <c r="J3826" i="7" s="1"/>
  <c r="K3826" i="7" s="1"/>
  <c r="G3827" i="7"/>
  <c r="H3827" i="7"/>
  <c r="I3827" i="7"/>
  <c r="J3827" i="7" s="1"/>
  <c r="K3827" i="7" s="1"/>
  <c r="G3828" i="7"/>
  <c r="H3828" i="7"/>
  <c r="I3828" i="7"/>
  <c r="J3828" i="7" s="1"/>
  <c r="K3828" i="7" s="1"/>
  <c r="G3829" i="7"/>
  <c r="H3829" i="7"/>
  <c r="I3829" i="7"/>
  <c r="J3829" i="7" s="1"/>
  <c r="K3829" i="7" s="1"/>
  <c r="G3830" i="7"/>
  <c r="H3830" i="7"/>
  <c r="I3830" i="7"/>
  <c r="J3830" i="7" s="1"/>
  <c r="K3830" i="7" s="1"/>
  <c r="G3831" i="7"/>
  <c r="H3831" i="7"/>
  <c r="I3831" i="7"/>
  <c r="J3831" i="7" s="1"/>
  <c r="K3831" i="7" s="1"/>
  <c r="G3832" i="7"/>
  <c r="H3832" i="7"/>
  <c r="I3832" i="7"/>
  <c r="J3832" i="7" s="1"/>
  <c r="K3832" i="7" s="1"/>
  <c r="G3833" i="7"/>
  <c r="H3833" i="7"/>
  <c r="I3833" i="7"/>
  <c r="J3833" i="7" s="1"/>
  <c r="K3833" i="7" s="1"/>
  <c r="G3834" i="7"/>
  <c r="H3834" i="7"/>
  <c r="I3834" i="7"/>
  <c r="J3834" i="7" s="1"/>
  <c r="K3834" i="7" s="1"/>
  <c r="G3835" i="7"/>
  <c r="H3835" i="7"/>
  <c r="I3835" i="7"/>
  <c r="J3835" i="7" s="1"/>
  <c r="K3835" i="7" s="1"/>
  <c r="G3836" i="7"/>
  <c r="H3836" i="7"/>
  <c r="I3836" i="7"/>
  <c r="J3836" i="7" s="1"/>
  <c r="K3836" i="7" s="1"/>
  <c r="G3837" i="7"/>
  <c r="H3837" i="7"/>
  <c r="I3837" i="7"/>
  <c r="J3837" i="7" s="1"/>
  <c r="K3837" i="7" s="1"/>
  <c r="G3838" i="7"/>
  <c r="H3838" i="7"/>
  <c r="I3838" i="7"/>
  <c r="J3838" i="7" s="1"/>
  <c r="K3838" i="7" s="1"/>
  <c r="G3839" i="7"/>
  <c r="H3839" i="7"/>
  <c r="I3839" i="7"/>
  <c r="J3839" i="7" s="1"/>
  <c r="K3839" i="7" s="1"/>
  <c r="G3840" i="7"/>
  <c r="H3840" i="7"/>
  <c r="I3840" i="7"/>
  <c r="J3840" i="7" s="1"/>
  <c r="K3840" i="7" s="1"/>
  <c r="G3841" i="7"/>
  <c r="H3841" i="7"/>
  <c r="I3841" i="7"/>
  <c r="J3841" i="7" s="1"/>
  <c r="K3841" i="7" s="1"/>
  <c r="G3842" i="7"/>
  <c r="H3842" i="7"/>
  <c r="I3842" i="7"/>
  <c r="J3842" i="7" s="1"/>
  <c r="K3842" i="7" s="1"/>
  <c r="G3843" i="7"/>
  <c r="H3843" i="7"/>
  <c r="I3843" i="7"/>
  <c r="J3843" i="7" s="1"/>
  <c r="K3843" i="7" s="1"/>
  <c r="G3844" i="7"/>
  <c r="H3844" i="7"/>
  <c r="I3844" i="7"/>
  <c r="J3844" i="7" s="1"/>
  <c r="K3844" i="7" s="1"/>
  <c r="G3845" i="7"/>
  <c r="H3845" i="7"/>
  <c r="I3845" i="7"/>
  <c r="J3845" i="7" s="1"/>
  <c r="K3845" i="7" s="1"/>
  <c r="G3846" i="7"/>
  <c r="H3846" i="7"/>
  <c r="I3846" i="7"/>
  <c r="J3846" i="7" s="1"/>
  <c r="K3846" i="7" s="1"/>
  <c r="G3847" i="7"/>
  <c r="H3847" i="7"/>
  <c r="I3847" i="7"/>
  <c r="J3847" i="7" s="1"/>
  <c r="K3847" i="7" s="1"/>
  <c r="G3848" i="7"/>
  <c r="H3848" i="7"/>
  <c r="I3848" i="7"/>
  <c r="J3848" i="7" s="1"/>
  <c r="K3848" i="7" s="1"/>
  <c r="G3849" i="7"/>
  <c r="H3849" i="7"/>
  <c r="I3849" i="7"/>
  <c r="J3849" i="7" s="1"/>
  <c r="K3849" i="7" s="1"/>
  <c r="G3850" i="7"/>
  <c r="H3850" i="7"/>
  <c r="I3850" i="7"/>
  <c r="J3850" i="7" s="1"/>
  <c r="K3850" i="7" s="1"/>
  <c r="G3851" i="7"/>
  <c r="H3851" i="7"/>
  <c r="I3851" i="7"/>
  <c r="J3851" i="7" s="1"/>
  <c r="K3851" i="7" s="1"/>
  <c r="G3852" i="7"/>
  <c r="H3852" i="7"/>
  <c r="I3852" i="7"/>
  <c r="J3852" i="7" s="1"/>
  <c r="K3852" i="7" s="1"/>
  <c r="G3853" i="7"/>
  <c r="H3853" i="7"/>
  <c r="I3853" i="7"/>
  <c r="J3853" i="7" s="1"/>
  <c r="K3853" i="7" s="1"/>
  <c r="G3854" i="7"/>
  <c r="H3854" i="7"/>
  <c r="I3854" i="7"/>
  <c r="J3854" i="7" s="1"/>
  <c r="K3854" i="7" s="1"/>
  <c r="G3855" i="7"/>
  <c r="H3855" i="7"/>
  <c r="I3855" i="7"/>
  <c r="J3855" i="7" s="1"/>
  <c r="K3855" i="7" s="1"/>
  <c r="G3856" i="7"/>
  <c r="H3856" i="7"/>
  <c r="I3856" i="7"/>
  <c r="J3856" i="7" s="1"/>
  <c r="K3856" i="7" s="1"/>
  <c r="G3857" i="7"/>
  <c r="H3857" i="7"/>
  <c r="I3857" i="7"/>
  <c r="J3857" i="7" s="1"/>
  <c r="K3857" i="7" s="1"/>
  <c r="G3858" i="7"/>
  <c r="H3858" i="7"/>
  <c r="I3858" i="7"/>
  <c r="J3858" i="7" s="1"/>
  <c r="K3858" i="7" s="1"/>
  <c r="G3859" i="7"/>
  <c r="H3859" i="7"/>
  <c r="I3859" i="7"/>
  <c r="J3859" i="7" s="1"/>
  <c r="K3859" i="7" s="1"/>
  <c r="G3860" i="7"/>
  <c r="H3860" i="7"/>
  <c r="I3860" i="7"/>
  <c r="J3860" i="7" s="1"/>
  <c r="K3860" i="7" s="1"/>
  <c r="G3861" i="7"/>
  <c r="H3861" i="7"/>
  <c r="I3861" i="7"/>
  <c r="J3861" i="7" s="1"/>
  <c r="K3861" i="7" s="1"/>
  <c r="G3862" i="7"/>
  <c r="H3862" i="7"/>
  <c r="I3862" i="7"/>
  <c r="J3862" i="7" s="1"/>
  <c r="K3862" i="7" s="1"/>
  <c r="G3863" i="7"/>
  <c r="H3863" i="7"/>
  <c r="I3863" i="7"/>
  <c r="J3863" i="7" s="1"/>
  <c r="K3863" i="7" s="1"/>
  <c r="G3864" i="7"/>
  <c r="H3864" i="7"/>
  <c r="I3864" i="7"/>
  <c r="J3864" i="7" s="1"/>
  <c r="K3864" i="7" s="1"/>
  <c r="G3865" i="7"/>
  <c r="H3865" i="7"/>
  <c r="I3865" i="7"/>
  <c r="J3865" i="7" s="1"/>
  <c r="K3865" i="7" s="1"/>
  <c r="G3866" i="7"/>
  <c r="H3866" i="7"/>
  <c r="I3866" i="7"/>
  <c r="G3867" i="7"/>
  <c r="H3867" i="7"/>
  <c r="I3867" i="7"/>
  <c r="G3868" i="7"/>
  <c r="H3868" i="7"/>
  <c r="I3868" i="7"/>
  <c r="G3869" i="7"/>
  <c r="H3869" i="7"/>
  <c r="I3869" i="7"/>
  <c r="G3870" i="7"/>
  <c r="H3870" i="7"/>
  <c r="I3870" i="7"/>
  <c r="G3871" i="7"/>
  <c r="H3871" i="7"/>
  <c r="I3871" i="7"/>
  <c r="G3872" i="7"/>
  <c r="H3872" i="7"/>
  <c r="I3872" i="7"/>
  <c r="G3873" i="7"/>
  <c r="H3873" i="7"/>
  <c r="I3873" i="7"/>
  <c r="G3874" i="7"/>
  <c r="H3874" i="7"/>
  <c r="I3874" i="7"/>
  <c r="G3875" i="7"/>
  <c r="H3875" i="7"/>
  <c r="I3875" i="7"/>
  <c r="G3876" i="7"/>
  <c r="H3876" i="7"/>
  <c r="I3876" i="7"/>
  <c r="G3877" i="7"/>
  <c r="H3877" i="7"/>
  <c r="I3877" i="7"/>
  <c r="G3878" i="7"/>
  <c r="H3878" i="7"/>
  <c r="I3878" i="7"/>
  <c r="G3879" i="7"/>
  <c r="H3879" i="7"/>
  <c r="I3879" i="7"/>
  <c r="G3880" i="7"/>
  <c r="H3880" i="7"/>
  <c r="I3880" i="7"/>
  <c r="G3881" i="7"/>
  <c r="H3881" i="7"/>
  <c r="I3881" i="7"/>
  <c r="G3882" i="7"/>
  <c r="H3882" i="7"/>
  <c r="I3882" i="7"/>
  <c r="G3883" i="7"/>
  <c r="H3883" i="7"/>
  <c r="I3883" i="7"/>
  <c r="G3884" i="7"/>
  <c r="H3884" i="7"/>
  <c r="I3884" i="7"/>
  <c r="G3885" i="7"/>
  <c r="H3885" i="7"/>
  <c r="I3885" i="7"/>
  <c r="G3886" i="7"/>
  <c r="H3886" i="7"/>
  <c r="I3886" i="7"/>
  <c r="G3887" i="7"/>
  <c r="H3887" i="7"/>
  <c r="I3887" i="7"/>
  <c r="G3888" i="7"/>
  <c r="H3888" i="7"/>
  <c r="I3888" i="7"/>
  <c r="G3889" i="7"/>
  <c r="H3889" i="7"/>
  <c r="I3889" i="7"/>
  <c r="G3890" i="7"/>
  <c r="H3890" i="7"/>
  <c r="I3890" i="7"/>
  <c r="G3891" i="7"/>
  <c r="H3891" i="7"/>
  <c r="I3891" i="7"/>
  <c r="G3892" i="7"/>
  <c r="H3892" i="7"/>
  <c r="I3892" i="7"/>
  <c r="G3893" i="7"/>
  <c r="H3893" i="7"/>
  <c r="I3893" i="7"/>
  <c r="G3894" i="7"/>
  <c r="H3894" i="7"/>
  <c r="I3894" i="7"/>
  <c r="G3895" i="7"/>
  <c r="H3895" i="7"/>
  <c r="I3895" i="7"/>
  <c r="G3896" i="7"/>
  <c r="H3896" i="7"/>
  <c r="I3896" i="7"/>
  <c r="G3897" i="7"/>
  <c r="H3897" i="7"/>
  <c r="I3897" i="7"/>
  <c r="G3898" i="7"/>
  <c r="H3898" i="7"/>
  <c r="I3898" i="7"/>
  <c r="G3899" i="7"/>
  <c r="H3899" i="7"/>
  <c r="I3899" i="7"/>
  <c r="G3900" i="7"/>
  <c r="H3900" i="7"/>
  <c r="I3900" i="7"/>
  <c r="G3901" i="7"/>
  <c r="H3901" i="7"/>
  <c r="I3901" i="7"/>
  <c r="G3902" i="7"/>
  <c r="H3902" i="7"/>
  <c r="I3902" i="7"/>
  <c r="G3903" i="7"/>
  <c r="H3903" i="7"/>
  <c r="I3903" i="7"/>
  <c r="G3904" i="7"/>
  <c r="H3904" i="7"/>
  <c r="I3904" i="7"/>
  <c r="G3905" i="7"/>
  <c r="H3905" i="7"/>
  <c r="I3905" i="7"/>
  <c r="G3906" i="7"/>
  <c r="H3906" i="7"/>
  <c r="I3906" i="7"/>
  <c r="G3907" i="7"/>
  <c r="H3907" i="7"/>
  <c r="I3907" i="7"/>
  <c r="G3908" i="7"/>
  <c r="H3908" i="7"/>
  <c r="I3908" i="7"/>
  <c r="G3909" i="7"/>
  <c r="H3909" i="7"/>
  <c r="I3909" i="7"/>
  <c r="G3910" i="7"/>
  <c r="H3910" i="7"/>
  <c r="I3910" i="7"/>
  <c r="G3911" i="7"/>
  <c r="H3911" i="7"/>
  <c r="I3911" i="7"/>
  <c r="G3912" i="7"/>
  <c r="H3912" i="7"/>
  <c r="I3912" i="7"/>
  <c r="G3913" i="7"/>
  <c r="H3913" i="7"/>
  <c r="I3913" i="7"/>
  <c r="G3914" i="7"/>
  <c r="H3914" i="7"/>
  <c r="I3914" i="7"/>
  <c r="G3915" i="7"/>
  <c r="H3915" i="7"/>
  <c r="I3915" i="7"/>
  <c r="G3916" i="7"/>
  <c r="H3916" i="7"/>
  <c r="I3916" i="7"/>
  <c r="G3917" i="7"/>
  <c r="H3917" i="7"/>
  <c r="I3917" i="7"/>
  <c r="G3918" i="7"/>
  <c r="H3918" i="7"/>
  <c r="I3918" i="7"/>
  <c r="G3919" i="7"/>
  <c r="H3919" i="7"/>
  <c r="I3919" i="7"/>
  <c r="G3920" i="7"/>
  <c r="H3920" i="7"/>
  <c r="I3920" i="7"/>
  <c r="G3921" i="7"/>
  <c r="H3921" i="7"/>
  <c r="I3921" i="7"/>
  <c r="G3922" i="7"/>
  <c r="H3922" i="7"/>
  <c r="I3922" i="7"/>
  <c r="G3923" i="7"/>
  <c r="H3923" i="7"/>
  <c r="I3923" i="7"/>
  <c r="G3924" i="7"/>
  <c r="H3924" i="7"/>
  <c r="I3924" i="7"/>
  <c r="G3925" i="7"/>
  <c r="H3925" i="7"/>
  <c r="I3925" i="7"/>
  <c r="G3926" i="7"/>
  <c r="H3926" i="7"/>
  <c r="I3926" i="7"/>
  <c r="G3927" i="7"/>
  <c r="H3927" i="7"/>
  <c r="I3927" i="7"/>
  <c r="G3928" i="7"/>
  <c r="H3928" i="7"/>
  <c r="I3928" i="7"/>
  <c r="G3929" i="7"/>
  <c r="H3929" i="7"/>
  <c r="I3929" i="7"/>
  <c r="G3930" i="7"/>
  <c r="H3930" i="7"/>
  <c r="I3930" i="7"/>
  <c r="G3931" i="7"/>
  <c r="H3931" i="7"/>
  <c r="I3931" i="7"/>
  <c r="G3932" i="7"/>
  <c r="H3932" i="7"/>
  <c r="I3932" i="7"/>
  <c r="G3933" i="7"/>
  <c r="H3933" i="7"/>
  <c r="I3933" i="7"/>
  <c r="G3934" i="7"/>
  <c r="H3934" i="7"/>
  <c r="I3934" i="7"/>
  <c r="G3935" i="7"/>
  <c r="H3935" i="7"/>
  <c r="I3935" i="7"/>
  <c r="G3936" i="7"/>
  <c r="H3936" i="7"/>
  <c r="I3936" i="7"/>
  <c r="G3937" i="7"/>
  <c r="H3937" i="7"/>
  <c r="I3937" i="7"/>
  <c r="G3938" i="7"/>
  <c r="H3938" i="7"/>
  <c r="I3938" i="7"/>
  <c r="G3939" i="7"/>
  <c r="H3939" i="7"/>
  <c r="I3939" i="7"/>
  <c r="G3940" i="7"/>
  <c r="H3940" i="7"/>
  <c r="I3940" i="7"/>
  <c r="G3941" i="7"/>
  <c r="H3941" i="7"/>
  <c r="I3941" i="7"/>
  <c r="G3942" i="7"/>
  <c r="H3942" i="7"/>
  <c r="I3942" i="7"/>
  <c r="G3943" i="7"/>
  <c r="H3943" i="7"/>
  <c r="I3943" i="7"/>
  <c r="G3944" i="7"/>
  <c r="H3944" i="7"/>
  <c r="I3944" i="7"/>
  <c r="G3945" i="7"/>
  <c r="H3945" i="7"/>
  <c r="I3945" i="7"/>
  <c r="G3946" i="7"/>
  <c r="H3946" i="7"/>
  <c r="I3946" i="7"/>
  <c r="G3947" i="7"/>
  <c r="H3947" i="7"/>
  <c r="I3947" i="7"/>
  <c r="G3948" i="7"/>
  <c r="H3948" i="7"/>
  <c r="I3948" i="7"/>
  <c r="G3949" i="7"/>
  <c r="H3949" i="7"/>
  <c r="I3949" i="7"/>
  <c r="G3950" i="7"/>
  <c r="H3950" i="7"/>
  <c r="I3950" i="7"/>
  <c r="G3951" i="7"/>
  <c r="H3951" i="7"/>
  <c r="I3951" i="7"/>
  <c r="G3952" i="7"/>
  <c r="H3952" i="7"/>
  <c r="I3952" i="7"/>
  <c r="G3953" i="7"/>
  <c r="H3953" i="7"/>
  <c r="I3953" i="7"/>
  <c r="G3954" i="7"/>
  <c r="H3954" i="7"/>
  <c r="I3954" i="7"/>
  <c r="G3955" i="7"/>
  <c r="H3955" i="7"/>
  <c r="I3955" i="7"/>
  <c r="G3956" i="7"/>
  <c r="H3956" i="7"/>
  <c r="I3956" i="7"/>
  <c r="G3957" i="7"/>
  <c r="H3957" i="7"/>
  <c r="I3957" i="7"/>
  <c r="G3958" i="7"/>
  <c r="H3958" i="7"/>
  <c r="I3958" i="7"/>
  <c r="G3959" i="7"/>
  <c r="H3959" i="7"/>
  <c r="I3959" i="7"/>
  <c r="G3960" i="7"/>
  <c r="H3960" i="7"/>
  <c r="I3960" i="7"/>
  <c r="G3961" i="7"/>
  <c r="H3961" i="7"/>
  <c r="I3961" i="7"/>
  <c r="G3962" i="7"/>
  <c r="H3962" i="7"/>
  <c r="I3962" i="7"/>
  <c r="G3963" i="7"/>
  <c r="H3963" i="7"/>
  <c r="I3963" i="7"/>
  <c r="G3964" i="7"/>
  <c r="H3964" i="7"/>
  <c r="I3964" i="7"/>
  <c r="G3965" i="7"/>
  <c r="H3965" i="7"/>
  <c r="I3965" i="7"/>
  <c r="G3966" i="7"/>
  <c r="H3966" i="7"/>
  <c r="I3966" i="7"/>
  <c r="G3967" i="7"/>
  <c r="H3967" i="7"/>
  <c r="I3967" i="7"/>
  <c r="G3968" i="7"/>
  <c r="H3968" i="7"/>
  <c r="I3968" i="7"/>
  <c r="G3969" i="7"/>
  <c r="H3969" i="7"/>
  <c r="I3969" i="7"/>
  <c r="G3970" i="7"/>
  <c r="H3970" i="7"/>
  <c r="I3970" i="7"/>
  <c r="G3971" i="7"/>
  <c r="H3971" i="7"/>
  <c r="I3971" i="7"/>
  <c r="G3972" i="7"/>
  <c r="H3972" i="7"/>
  <c r="I3972" i="7"/>
  <c r="G3973" i="7"/>
  <c r="H3973" i="7"/>
  <c r="I3973" i="7"/>
  <c r="G3974" i="7"/>
  <c r="H3974" i="7"/>
  <c r="I3974" i="7"/>
  <c r="G3975" i="7"/>
  <c r="H3975" i="7"/>
  <c r="I3975" i="7"/>
  <c r="G3976" i="7"/>
  <c r="H3976" i="7"/>
  <c r="I3976" i="7"/>
  <c r="G3977" i="7"/>
  <c r="H3977" i="7"/>
  <c r="I3977" i="7"/>
  <c r="G3978" i="7"/>
  <c r="H3978" i="7"/>
  <c r="I3978" i="7"/>
  <c r="G3979" i="7"/>
  <c r="H3979" i="7"/>
  <c r="I3979" i="7"/>
  <c r="G3980" i="7"/>
  <c r="H3980" i="7"/>
  <c r="I3980" i="7"/>
  <c r="G3981" i="7"/>
  <c r="H3981" i="7"/>
  <c r="I3981" i="7"/>
  <c r="G3982" i="7"/>
  <c r="H3982" i="7"/>
  <c r="I3982" i="7"/>
  <c r="G3983" i="7"/>
  <c r="H3983" i="7"/>
  <c r="I3983" i="7"/>
  <c r="G3984" i="7"/>
  <c r="H3984" i="7"/>
  <c r="I3984" i="7"/>
  <c r="G3985" i="7"/>
  <c r="H3985" i="7"/>
  <c r="I3985" i="7"/>
  <c r="G3986" i="7"/>
  <c r="H3986" i="7"/>
  <c r="I3986" i="7"/>
  <c r="J3986" i="7" s="1"/>
  <c r="K3986" i="7" s="1"/>
  <c r="G3987" i="7"/>
  <c r="H3987" i="7"/>
  <c r="I3987" i="7"/>
  <c r="J3987" i="7" s="1"/>
  <c r="K3987" i="7" s="1"/>
  <c r="G3988" i="7"/>
  <c r="H3988" i="7"/>
  <c r="I3988" i="7"/>
  <c r="J3988" i="7" s="1"/>
  <c r="K3988" i="7" s="1"/>
  <c r="G3989" i="7"/>
  <c r="H3989" i="7"/>
  <c r="I3989" i="7"/>
  <c r="J3989" i="7" s="1"/>
  <c r="K3989" i="7" s="1"/>
  <c r="G3990" i="7"/>
  <c r="H3990" i="7"/>
  <c r="I3990" i="7"/>
  <c r="J3990" i="7" s="1"/>
  <c r="K3990" i="7" s="1"/>
  <c r="G3991" i="7"/>
  <c r="H3991" i="7"/>
  <c r="I3991" i="7"/>
  <c r="J3991" i="7" s="1"/>
  <c r="K3991" i="7" s="1"/>
  <c r="G3992" i="7"/>
  <c r="H3992" i="7"/>
  <c r="I3992" i="7"/>
  <c r="J3992" i="7" s="1"/>
  <c r="K3992" i="7" s="1"/>
  <c r="G3993" i="7"/>
  <c r="H3993" i="7"/>
  <c r="I3993" i="7"/>
  <c r="J3993" i="7" s="1"/>
  <c r="K3993" i="7" s="1"/>
  <c r="G3994" i="7"/>
  <c r="H3994" i="7"/>
  <c r="I3994" i="7"/>
  <c r="J3994" i="7" s="1"/>
  <c r="K3994" i="7" s="1"/>
  <c r="G3995" i="7"/>
  <c r="H3995" i="7"/>
  <c r="I3995" i="7"/>
  <c r="J3995" i="7" s="1"/>
  <c r="K3995" i="7" s="1"/>
  <c r="G3996" i="7"/>
  <c r="H3996" i="7"/>
  <c r="I3996" i="7"/>
  <c r="J3996" i="7" s="1"/>
  <c r="K3996" i="7" s="1"/>
  <c r="G3997" i="7"/>
  <c r="H3997" i="7"/>
  <c r="I3997" i="7"/>
  <c r="J3997" i="7" s="1"/>
  <c r="K3997" i="7" s="1"/>
  <c r="G3998" i="7"/>
  <c r="H3998" i="7"/>
  <c r="I3998" i="7"/>
  <c r="J3998" i="7" s="1"/>
  <c r="K3998" i="7" s="1"/>
  <c r="G3999" i="7"/>
  <c r="H3999" i="7"/>
  <c r="I3999" i="7"/>
  <c r="J3999" i="7" s="1"/>
  <c r="K3999" i="7" s="1"/>
  <c r="G4000" i="7"/>
  <c r="H4000" i="7"/>
  <c r="I4000" i="7"/>
  <c r="J4000" i="7" s="1"/>
  <c r="K4000" i="7" s="1"/>
  <c r="G4001" i="7"/>
  <c r="H4001" i="7"/>
  <c r="I4001" i="7"/>
  <c r="J4001" i="7" s="1"/>
  <c r="K4001" i="7" s="1"/>
  <c r="G4002" i="7"/>
  <c r="H4002" i="7"/>
  <c r="I4002" i="7"/>
  <c r="J4002" i="7" s="1"/>
  <c r="K4002" i="7" s="1"/>
  <c r="G4003" i="7"/>
  <c r="H4003" i="7"/>
  <c r="I4003" i="7"/>
  <c r="J4003" i="7" s="1"/>
  <c r="K4003" i="7" s="1"/>
  <c r="G4004" i="7"/>
  <c r="H4004" i="7"/>
  <c r="I4004" i="7"/>
  <c r="J4004" i="7" s="1"/>
  <c r="K4004" i="7" s="1"/>
  <c r="G4005" i="7"/>
  <c r="H4005" i="7"/>
  <c r="I4005" i="7"/>
  <c r="J4005" i="7" s="1"/>
  <c r="K4005" i="7" s="1"/>
  <c r="G4006" i="7"/>
  <c r="H4006" i="7"/>
  <c r="I4006" i="7"/>
  <c r="J4006" i="7" s="1"/>
  <c r="K4006" i="7" s="1"/>
  <c r="G4007" i="7"/>
  <c r="H4007" i="7"/>
  <c r="I4007" i="7"/>
  <c r="J4007" i="7" s="1"/>
  <c r="K4007" i="7" s="1"/>
  <c r="G4008" i="7"/>
  <c r="H4008" i="7"/>
  <c r="I4008" i="7"/>
  <c r="J4008" i="7" s="1"/>
  <c r="K4008" i="7" s="1"/>
  <c r="G4009" i="7"/>
  <c r="H4009" i="7"/>
  <c r="I4009" i="7"/>
  <c r="J4009" i="7" s="1"/>
  <c r="K4009" i="7" s="1"/>
  <c r="G4010" i="7"/>
  <c r="H4010" i="7"/>
  <c r="I4010" i="7"/>
  <c r="J4010" i="7" s="1"/>
  <c r="K4010" i="7" s="1"/>
  <c r="G4011" i="7"/>
  <c r="H4011" i="7"/>
  <c r="I4011" i="7"/>
  <c r="J4011" i="7" s="1"/>
  <c r="K4011" i="7" s="1"/>
  <c r="G4012" i="7"/>
  <c r="H4012" i="7"/>
  <c r="I4012" i="7"/>
  <c r="J4012" i="7" s="1"/>
  <c r="K4012" i="7" s="1"/>
  <c r="G4013" i="7"/>
  <c r="H4013" i="7"/>
  <c r="I4013" i="7"/>
  <c r="J4013" i="7" s="1"/>
  <c r="K4013" i="7" s="1"/>
  <c r="G4014" i="7"/>
  <c r="H4014" i="7"/>
  <c r="I4014" i="7"/>
  <c r="J4014" i="7" s="1"/>
  <c r="K4014" i="7" s="1"/>
  <c r="G4015" i="7"/>
  <c r="H4015" i="7"/>
  <c r="I4015" i="7"/>
  <c r="J4015" i="7" s="1"/>
  <c r="K4015" i="7" s="1"/>
  <c r="G4016" i="7"/>
  <c r="H4016" i="7"/>
  <c r="I4016" i="7"/>
  <c r="J4016" i="7" s="1"/>
  <c r="K4016" i="7" s="1"/>
  <c r="G4017" i="7"/>
  <c r="H4017" i="7"/>
  <c r="I4017" i="7"/>
  <c r="J4017" i="7" s="1"/>
  <c r="K4017" i="7" s="1"/>
  <c r="G4018" i="7"/>
  <c r="H4018" i="7"/>
  <c r="I4018" i="7"/>
  <c r="J4018" i="7" s="1"/>
  <c r="K4018" i="7" s="1"/>
  <c r="G4019" i="7"/>
  <c r="H4019" i="7"/>
  <c r="I4019" i="7"/>
  <c r="J4019" i="7" s="1"/>
  <c r="K4019" i="7" s="1"/>
  <c r="G4020" i="7"/>
  <c r="H4020" i="7"/>
  <c r="I4020" i="7"/>
  <c r="J4020" i="7" s="1"/>
  <c r="K4020" i="7" s="1"/>
  <c r="G4021" i="7"/>
  <c r="H4021" i="7"/>
  <c r="I4021" i="7"/>
  <c r="J4021" i="7" s="1"/>
  <c r="K4021" i="7" s="1"/>
  <c r="G4022" i="7"/>
  <c r="H4022" i="7"/>
  <c r="I4022" i="7"/>
  <c r="J4022" i="7" s="1"/>
  <c r="K4022" i="7" s="1"/>
  <c r="G4023" i="7"/>
  <c r="H4023" i="7"/>
  <c r="I4023" i="7"/>
  <c r="J4023" i="7" s="1"/>
  <c r="K4023" i="7" s="1"/>
  <c r="G4024" i="7"/>
  <c r="H4024" i="7"/>
  <c r="I4024" i="7"/>
  <c r="J4024" i="7" s="1"/>
  <c r="K4024" i="7" s="1"/>
  <c r="G4025" i="7"/>
  <c r="H4025" i="7"/>
  <c r="I4025" i="7"/>
  <c r="J4025" i="7" s="1"/>
  <c r="K4025" i="7" s="1"/>
  <c r="G4026" i="7"/>
  <c r="H4026" i="7"/>
  <c r="I4026" i="7"/>
  <c r="J4026" i="7" s="1"/>
  <c r="K4026" i="7" s="1"/>
  <c r="G4027" i="7"/>
  <c r="H4027" i="7"/>
  <c r="I4027" i="7"/>
  <c r="J4027" i="7" s="1"/>
  <c r="K4027" i="7" s="1"/>
  <c r="G4028" i="7"/>
  <c r="H4028" i="7"/>
  <c r="I4028" i="7"/>
  <c r="J4028" i="7" s="1"/>
  <c r="K4028" i="7" s="1"/>
  <c r="G4029" i="7"/>
  <c r="H4029" i="7"/>
  <c r="I4029" i="7"/>
  <c r="J4029" i="7" s="1"/>
  <c r="K4029" i="7" s="1"/>
  <c r="G4030" i="7"/>
  <c r="H4030" i="7"/>
  <c r="I4030" i="7"/>
  <c r="J4030" i="7" s="1"/>
  <c r="K4030" i="7" s="1"/>
  <c r="G4031" i="7"/>
  <c r="H4031" i="7"/>
  <c r="I4031" i="7"/>
  <c r="J4031" i="7" s="1"/>
  <c r="K4031" i="7" s="1"/>
  <c r="G4032" i="7"/>
  <c r="H4032" i="7"/>
  <c r="I4032" i="7"/>
  <c r="J4032" i="7" s="1"/>
  <c r="K4032" i="7" s="1"/>
  <c r="G4033" i="7"/>
  <c r="H4033" i="7"/>
  <c r="I4033" i="7"/>
  <c r="J4033" i="7" s="1"/>
  <c r="K4033" i="7" s="1"/>
  <c r="G4034" i="7"/>
  <c r="H4034" i="7"/>
  <c r="I4034" i="7"/>
  <c r="G4035" i="7"/>
  <c r="H4035" i="7"/>
  <c r="I4035" i="7"/>
  <c r="G4036" i="7"/>
  <c r="H4036" i="7"/>
  <c r="I4036" i="7"/>
  <c r="G4037" i="7"/>
  <c r="H4037" i="7"/>
  <c r="I4037" i="7"/>
  <c r="G4038" i="7"/>
  <c r="H4038" i="7"/>
  <c r="I4038" i="7"/>
  <c r="G4039" i="7"/>
  <c r="H4039" i="7"/>
  <c r="I4039" i="7"/>
  <c r="G4040" i="7"/>
  <c r="H4040" i="7"/>
  <c r="I4040" i="7"/>
  <c r="G4041" i="7"/>
  <c r="H4041" i="7"/>
  <c r="I4041" i="7"/>
  <c r="G4042" i="7"/>
  <c r="H4042" i="7"/>
  <c r="I4042" i="7"/>
  <c r="G4043" i="7"/>
  <c r="H4043" i="7"/>
  <c r="I4043" i="7"/>
  <c r="G4044" i="7"/>
  <c r="H4044" i="7"/>
  <c r="I4044" i="7"/>
  <c r="G4045" i="7"/>
  <c r="H4045" i="7"/>
  <c r="I4045" i="7"/>
  <c r="G4046" i="7"/>
  <c r="H4046" i="7"/>
  <c r="I4046" i="7"/>
  <c r="G4047" i="7"/>
  <c r="H4047" i="7"/>
  <c r="I4047" i="7"/>
  <c r="G4048" i="7"/>
  <c r="H4048" i="7"/>
  <c r="I4048" i="7"/>
  <c r="G4049" i="7"/>
  <c r="H4049" i="7"/>
  <c r="I4049" i="7"/>
  <c r="G4050" i="7"/>
  <c r="H4050" i="7"/>
  <c r="I4050" i="7"/>
  <c r="G4051" i="7"/>
  <c r="H4051" i="7"/>
  <c r="I4051" i="7"/>
  <c r="G4052" i="7"/>
  <c r="H4052" i="7"/>
  <c r="I4052" i="7"/>
  <c r="G4053" i="7"/>
  <c r="H4053" i="7"/>
  <c r="I4053" i="7"/>
  <c r="G4054" i="7"/>
  <c r="H4054" i="7"/>
  <c r="I4054" i="7"/>
  <c r="G4055" i="7"/>
  <c r="H4055" i="7"/>
  <c r="I4055" i="7"/>
  <c r="G4056" i="7"/>
  <c r="H4056" i="7"/>
  <c r="I4056" i="7"/>
  <c r="G4057" i="7"/>
  <c r="H4057" i="7"/>
  <c r="I4057" i="7"/>
  <c r="G4058" i="7"/>
  <c r="H4058" i="7"/>
  <c r="I4058" i="7"/>
  <c r="G4059" i="7"/>
  <c r="H4059" i="7"/>
  <c r="I4059" i="7"/>
  <c r="G4060" i="7"/>
  <c r="H4060" i="7"/>
  <c r="I4060" i="7"/>
  <c r="G4061" i="7"/>
  <c r="H4061" i="7"/>
  <c r="I4061" i="7"/>
  <c r="G4062" i="7"/>
  <c r="H4062" i="7"/>
  <c r="I4062" i="7"/>
  <c r="G4063" i="7"/>
  <c r="H4063" i="7"/>
  <c r="I4063" i="7"/>
  <c r="G4064" i="7"/>
  <c r="H4064" i="7"/>
  <c r="I4064" i="7"/>
  <c r="G4065" i="7"/>
  <c r="H4065" i="7"/>
  <c r="I4065" i="7"/>
  <c r="G4066" i="7"/>
  <c r="H4066" i="7"/>
  <c r="I4066" i="7"/>
  <c r="G4067" i="7"/>
  <c r="H4067" i="7"/>
  <c r="I4067" i="7"/>
  <c r="G4068" i="7"/>
  <c r="H4068" i="7"/>
  <c r="I4068" i="7"/>
  <c r="G4069" i="7"/>
  <c r="H4069" i="7"/>
  <c r="I4069" i="7"/>
  <c r="G4070" i="7"/>
  <c r="H4070" i="7"/>
  <c r="I4070" i="7"/>
  <c r="G4071" i="7"/>
  <c r="H4071" i="7"/>
  <c r="I4071" i="7"/>
  <c r="G4072" i="7"/>
  <c r="H4072" i="7"/>
  <c r="I4072" i="7"/>
  <c r="G4073" i="7"/>
  <c r="H4073" i="7"/>
  <c r="I4073" i="7"/>
  <c r="G4074" i="7"/>
  <c r="H4074" i="7"/>
  <c r="I4074" i="7"/>
  <c r="G4075" i="7"/>
  <c r="H4075" i="7"/>
  <c r="I4075" i="7"/>
  <c r="G4076" i="7"/>
  <c r="H4076" i="7"/>
  <c r="I4076" i="7"/>
  <c r="G4077" i="7"/>
  <c r="H4077" i="7"/>
  <c r="I4077" i="7"/>
  <c r="G4078" i="7"/>
  <c r="H4078" i="7"/>
  <c r="I4078" i="7"/>
  <c r="G4079" i="7"/>
  <c r="H4079" i="7"/>
  <c r="I4079" i="7"/>
  <c r="G4080" i="7"/>
  <c r="H4080" i="7"/>
  <c r="I4080" i="7"/>
  <c r="G4081" i="7"/>
  <c r="H4081" i="7"/>
  <c r="I4081" i="7"/>
  <c r="G4082" i="7"/>
  <c r="H4082" i="7"/>
  <c r="I4082" i="7"/>
  <c r="G4083" i="7"/>
  <c r="H4083" i="7"/>
  <c r="I4083" i="7"/>
  <c r="G4084" i="7"/>
  <c r="H4084" i="7"/>
  <c r="I4084" i="7"/>
  <c r="G4085" i="7"/>
  <c r="H4085" i="7"/>
  <c r="I4085" i="7"/>
  <c r="G4086" i="7"/>
  <c r="H4086" i="7"/>
  <c r="I4086" i="7"/>
  <c r="G4087" i="7"/>
  <c r="H4087" i="7"/>
  <c r="I4087" i="7"/>
  <c r="G4088" i="7"/>
  <c r="H4088" i="7"/>
  <c r="I4088" i="7"/>
  <c r="G4089" i="7"/>
  <c r="H4089" i="7"/>
  <c r="I4089" i="7"/>
  <c r="G4090" i="7"/>
  <c r="H4090" i="7"/>
  <c r="I4090" i="7"/>
  <c r="G4091" i="7"/>
  <c r="H4091" i="7"/>
  <c r="I4091" i="7"/>
  <c r="G4092" i="7"/>
  <c r="H4092" i="7"/>
  <c r="I4092" i="7"/>
  <c r="G4093" i="7"/>
  <c r="H4093" i="7"/>
  <c r="I4093" i="7"/>
  <c r="G4094" i="7"/>
  <c r="H4094" i="7"/>
  <c r="I4094" i="7"/>
  <c r="G4095" i="7"/>
  <c r="H4095" i="7"/>
  <c r="I4095" i="7"/>
  <c r="G4096" i="7"/>
  <c r="H4096" i="7"/>
  <c r="I4096" i="7"/>
  <c r="G4097" i="7"/>
  <c r="H4097" i="7"/>
  <c r="I4097" i="7"/>
  <c r="G4098" i="7"/>
  <c r="H4098" i="7"/>
  <c r="I4098" i="7"/>
  <c r="G4099" i="7"/>
  <c r="H4099" i="7"/>
  <c r="I4099" i="7"/>
  <c r="G4100" i="7"/>
  <c r="H4100" i="7"/>
  <c r="I4100" i="7"/>
  <c r="G4101" i="7"/>
  <c r="H4101" i="7"/>
  <c r="I4101" i="7"/>
  <c r="G4102" i="7"/>
  <c r="H4102" i="7"/>
  <c r="I4102" i="7"/>
  <c r="G4103" i="7"/>
  <c r="H4103" i="7"/>
  <c r="I4103" i="7"/>
  <c r="G4104" i="7"/>
  <c r="H4104" i="7"/>
  <c r="I4104" i="7"/>
  <c r="G4105" i="7"/>
  <c r="H4105" i="7"/>
  <c r="I4105" i="7"/>
  <c r="G4106" i="7"/>
  <c r="H4106" i="7"/>
  <c r="I4106" i="7"/>
  <c r="G4107" i="7"/>
  <c r="H4107" i="7"/>
  <c r="I4107" i="7"/>
  <c r="G4108" i="7"/>
  <c r="H4108" i="7"/>
  <c r="I4108" i="7"/>
  <c r="G4109" i="7"/>
  <c r="H4109" i="7"/>
  <c r="I4109" i="7"/>
  <c r="G4110" i="7"/>
  <c r="H4110" i="7"/>
  <c r="I4110" i="7"/>
  <c r="G4111" i="7"/>
  <c r="H4111" i="7"/>
  <c r="I4111" i="7"/>
  <c r="G4112" i="7"/>
  <c r="H4112" i="7"/>
  <c r="I4112" i="7"/>
  <c r="G4113" i="7"/>
  <c r="H4113" i="7"/>
  <c r="I4113" i="7"/>
  <c r="G4114" i="7"/>
  <c r="H4114" i="7"/>
  <c r="I4114" i="7"/>
  <c r="G4115" i="7"/>
  <c r="H4115" i="7"/>
  <c r="I4115" i="7"/>
  <c r="G4116" i="7"/>
  <c r="H4116" i="7"/>
  <c r="I4116" i="7"/>
  <c r="G4117" i="7"/>
  <c r="H4117" i="7"/>
  <c r="I4117" i="7"/>
  <c r="G4118" i="7"/>
  <c r="H4118" i="7"/>
  <c r="I4118" i="7"/>
  <c r="G4119" i="7"/>
  <c r="H4119" i="7"/>
  <c r="I4119" i="7"/>
  <c r="G4120" i="7"/>
  <c r="H4120" i="7"/>
  <c r="I4120" i="7"/>
  <c r="G4121" i="7"/>
  <c r="H4121" i="7"/>
  <c r="I4121" i="7"/>
  <c r="G4122" i="7"/>
  <c r="H4122" i="7"/>
  <c r="I4122" i="7"/>
  <c r="G4123" i="7"/>
  <c r="H4123" i="7"/>
  <c r="I4123" i="7"/>
  <c r="G4124" i="7"/>
  <c r="H4124" i="7"/>
  <c r="I4124" i="7"/>
  <c r="G4125" i="7"/>
  <c r="H4125" i="7"/>
  <c r="I4125" i="7"/>
  <c r="G4126" i="7"/>
  <c r="H4126" i="7"/>
  <c r="I4126" i="7"/>
  <c r="G4127" i="7"/>
  <c r="H4127" i="7"/>
  <c r="I4127" i="7"/>
  <c r="G4128" i="7"/>
  <c r="H4128" i="7"/>
  <c r="I4128" i="7"/>
  <c r="G4129" i="7"/>
  <c r="H4129" i="7"/>
  <c r="I4129" i="7"/>
  <c r="G4130" i="7"/>
  <c r="H4130" i="7"/>
  <c r="I4130" i="7"/>
  <c r="G4131" i="7"/>
  <c r="H4131" i="7"/>
  <c r="I4131" i="7"/>
  <c r="G4132" i="7"/>
  <c r="H4132" i="7"/>
  <c r="I4132" i="7"/>
  <c r="G4133" i="7"/>
  <c r="H4133" i="7"/>
  <c r="I4133" i="7"/>
  <c r="G4134" i="7"/>
  <c r="H4134" i="7"/>
  <c r="I4134" i="7"/>
  <c r="G4135" i="7"/>
  <c r="H4135" i="7"/>
  <c r="I4135" i="7"/>
  <c r="G4136" i="7"/>
  <c r="H4136" i="7"/>
  <c r="I4136" i="7"/>
  <c r="G4137" i="7"/>
  <c r="H4137" i="7"/>
  <c r="I4137" i="7"/>
  <c r="G4138" i="7"/>
  <c r="H4138" i="7"/>
  <c r="I4138" i="7"/>
  <c r="G4139" i="7"/>
  <c r="H4139" i="7"/>
  <c r="I4139" i="7"/>
  <c r="G4140" i="7"/>
  <c r="H4140" i="7"/>
  <c r="I4140" i="7"/>
  <c r="G4141" i="7"/>
  <c r="H4141" i="7"/>
  <c r="I4141" i="7"/>
  <c r="G4142" i="7"/>
  <c r="H4142" i="7"/>
  <c r="I4142" i="7"/>
  <c r="G4143" i="7"/>
  <c r="H4143" i="7"/>
  <c r="I4143" i="7"/>
  <c r="G4144" i="7"/>
  <c r="H4144" i="7"/>
  <c r="I4144" i="7"/>
  <c r="G4145" i="7"/>
  <c r="H4145" i="7"/>
  <c r="I4145" i="7"/>
  <c r="G4146" i="7"/>
  <c r="H4146" i="7"/>
  <c r="I4146" i="7"/>
  <c r="G4147" i="7"/>
  <c r="H4147" i="7"/>
  <c r="I4147" i="7"/>
  <c r="G4148" i="7"/>
  <c r="H4148" i="7"/>
  <c r="I4148" i="7"/>
  <c r="G4149" i="7"/>
  <c r="H4149" i="7"/>
  <c r="I4149" i="7"/>
  <c r="G4150" i="7"/>
  <c r="H4150" i="7"/>
  <c r="I4150" i="7"/>
  <c r="G4151" i="7"/>
  <c r="H4151" i="7"/>
  <c r="I4151" i="7"/>
  <c r="G4152" i="7"/>
  <c r="H4152" i="7"/>
  <c r="I4152" i="7"/>
  <c r="G4153" i="7"/>
  <c r="H4153" i="7"/>
  <c r="I4153" i="7"/>
  <c r="G4154" i="7"/>
  <c r="H4154" i="7"/>
  <c r="I4154" i="7"/>
  <c r="J4154" i="7" s="1"/>
  <c r="K4154" i="7" s="1"/>
  <c r="G4155" i="7"/>
  <c r="H4155" i="7"/>
  <c r="I4155" i="7"/>
  <c r="J4155" i="7" s="1"/>
  <c r="K4155" i="7" s="1"/>
  <c r="G4156" i="7"/>
  <c r="H4156" i="7"/>
  <c r="I4156" i="7"/>
  <c r="J4156" i="7" s="1"/>
  <c r="K4156" i="7" s="1"/>
  <c r="G4157" i="7"/>
  <c r="H4157" i="7"/>
  <c r="I4157" i="7"/>
  <c r="J4157" i="7" s="1"/>
  <c r="K4157" i="7" s="1"/>
  <c r="G4158" i="7"/>
  <c r="H4158" i="7"/>
  <c r="I4158" i="7"/>
  <c r="J4158" i="7" s="1"/>
  <c r="K4158" i="7" s="1"/>
  <c r="G4159" i="7"/>
  <c r="H4159" i="7"/>
  <c r="I4159" i="7"/>
  <c r="J4159" i="7" s="1"/>
  <c r="K4159" i="7" s="1"/>
  <c r="G4160" i="7"/>
  <c r="H4160" i="7"/>
  <c r="I4160" i="7"/>
  <c r="J4160" i="7" s="1"/>
  <c r="K4160" i="7" s="1"/>
  <c r="G4161" i="7"/>
  <c r="H4161" i="7"/>
  <c r="I4161" i="7"/>
  <c r="J4161" i="7" s="1"/>
  <c r="K4161" i="7" s="1"/>
  <c r="G4162" i="7"/>
  <c r="H4162" i="7"/>
  <c r="I4162" i="7"/>
  <c r="J4162" i="7" s="1"/>
  <c r="K4162" i="7" s="1"/>
  <c r="G4163" i="7"/>
  <c r="H4163" i="7"/>
  <c r="I4163" i="7"/>
  <c r="J4163" i="7" s="1"/>
  <c r="K4163" i="7" s="1"/>
  <c r="G4164" i="7"/>
  <c r="H4164" i="7"/>
  <c r="I4164" i="7"/>
  <c r="J4164" i="7" s="1"/>
  <c r="K4164" i="7" s="1"/>
  <c r="G4165" i="7"/>
  <c r="H4165" i="7"/>
  <c r="I4165" i="7"/>
  <c r="J4165" i="7" s="1"/>
  <c r="K4165" i="7" s="1"/>
  <c r="G4166" i="7"/>
  <c r="H4166" i="7"/>
  <c r="I4166" i="7"/>
  <c r="J4166" i="7" s="1"/>
  <c r="K4166" i="7" s="1"/>
  <c r="G4167" i="7"/>
  <c r="H4167" i="7"/>
  <c r="I4167" i="7"/>
  <c r="J4167" i="7" s="1"/>
  <c r="K4167" i="7" s="1"/>
  <c r="G4168" i="7"/>
  <c r="H4168" i="7"/>
  <c r="I4168" i="7"/>
  <c r="J4168" i="7" s="1"/>
  <c r="K4168" i="7" s="1"/>
  <c r="G4169" i="7"/>
  <c r="H4169" i="7"/>
  <c r="I4169" i="7"/>
  <c r="J4169" i="7" s="1"/>
  <c r="K4169" i="7" s="1"/>
  <c r="G4170" i="7"/>
  <c r="H4170" i="7"/>
  <c r="I4170" i="7"/>
  <c r="J4170" i="7" s="1"/>
  <c r="K4170" i="7" s="1"/>
  <c r="G4171" i="7"/>
  <c r="H4171" i="7"/>
  <c r="I4171" i="7"/>
  <c r="J4171" i="7" s="1"/>
  <c r="K4171" i="7" s="1"/>
  <c r="G4172" i="7"/>
  <c r="H4172" i="7"/>
  <c r="I4172" i="7"/>
  <c r="J4172" i="7" s="1"/>
  <c r="K4172" i="7" s="1"/>
  <c r="G4173" i="7"/>
  <c r="H4173" i="7"/>
  <c r="I4173" i="7"/>
  <c r="J4173" i="7" s="1"/>
  <c r="K4173" i="7" s="1"/>
  <c r="G4174" i="7"/>
  <c r="H4174" i="7"/>
  <c r="I4174" i="7"/>
  <c r="J4174" i="7" s="1"/>
  <c r="K4174" i="7" s="1"/>
  <c r="G4175" i="7"/>
  <c r="H4175" i="7"/>
  <c r="I4175" i="7"/>
  <c r="J4175" i="7" s="1"/>
  <c r="K4175" i="7" s="1"/>
  <c r="G4176" i="7"/>
  <c r="H4176" i="7"/>
  <c r="I4176" i="7"/>
  <c r="J4176" i="7" s="1"/>
  <c r="K4176" i="7" s="1"/>
  <c r="G4177" i="7"/>
  <c r="H4177" i="7"/>
  <c r="I4177" i="7"/>
  <c r="J4177" i="7" s="1"/>
  <c r="K4177" i="7" s="1"/>
  <c r="G4178" i="7"/>
  <c r="H4178" i="7"/>
  <c r="I4178" i="7"/>
  <c r="J4178" i="7" s="1"/>
  <c r="K4178" i="7" s="1"/>
  <c r="G4179" i="7"/>
  <c r="H4179" i="7"/>
  <c r="I4179" i="7"/>
  <c r="J4179" i="7" s="1"/>
  <c r="K4179" i="7" s="1"/>
  <c r="G4180" i="7"/>
  <c r="H4180" i="7"/>
  <c r="I4180" i="7"/>
  <c r="J4180" i="7" s="1"/>
  <c r="K4180" i="7" s="1"/>
  <c r="G4181" i="7"/>
  <c r="H4181" i="7"/>
  <c r="I4181" i="7"/>
  <c r="J4181" i="7" s="1"/>
  <c r="K4181" i="7" s="1"/>
  <c r="G4182" i="7"/>
  <c r="H4182" i="7"/>
  <c r="I4182" i="7"/>
  <c r="J4182" i="7" s="1"/>
  <c r="K4182" i="7" s="1"/>
  <c r="G4183" i="7"/>
  <c r="H4183" i="7"/>
  <c r="I4183" i="7"/>
  <c r="J4183" i="7" s="1"/>
  <c r="K4183" i="7" s="1"/>
  <c r="G4184" i="7"/>
  <c r="H4184" i="7"/>
  <c r="I4184" i="7"/>
  <c r="J4184" i="7" s="1"/>
  <c r="K4184" i="7" s="1"/>
  <c r="G4185" i="7"/>
  <c r="H4185" i="7"/>
  <c r="I4185" i="7"/>
  <c r="J4185" i="7" s="1"/>
  <c r="K4185" i="7" s="1"/>
  <c r="G4186" i="7"/>
  <c r="H4186" i="7"/>
  <c r="I4186" i="7"/>
  <c r="J4186" i="7" s="1"/>
  <c r="K4186" i="7" s="1"/>
  <c r="G4187" i="7"/>
  <c r="H4187" i="7"/>
  <c r="I4187" i="7"/>
  <c r="J4187" i="7" s="1"/>
  <c r="K4187" i="7" s="1"/>
  <c r="G4188" i="7"/>
  <c r="H4188" i="7"/>
  <c r="I4188" i="7"/>
  <c r="J4188" i="7" s="1"/>
  <c r="K4188" i="7" s="1"/>
  <c r="G4189" i="7"/>
  <c r="H4189" i="7"/>
  <c r="I4189" i="7"/>
  <c r="J4189" i="7" s="1"/>
  <c r="K4189" i="7" s="1"/>
  <c r="G4190" i="7"/>
  <c r="H4190" i="7"/>
  <c r="I4190" i="7"/>
  <c r="J4190" i="7" s="1"/>
  <c r="K4190" i="7" s="1"/>
  <c r="G4191" i="7"/>
  <c r="H4191" i="7"/>
  <c r="I4191" i="7"/>
  <c r="J4191" i="7" s="1"/>
  <c r="K4191" i="7" s="1"/>
  <c r="G4192" i="7"/>
  <c r="H4192" i="7"/>
  <c r="I4192" i="7"/>
  <c r="J4192" i="7" s="1"/>
  <c r="K4192" i="7" s="1"/>
  <c r="G4193" i="7"/>
  <c r="H4193" i="7"/>
  <c r="I4193" i="7"/>
  <c r="J4193" i="7" s="1"/>
  <c r="K4193" i="7" s="1"/>
  <c r="G4194" i="7"/>
  <c r="H4194" i="7"/>
  <c r="I4194" i="7"/>
  <c r="J4194" i="7" s="1"/>
  <c r="K4194" i="7" s="1"/>
  <c r="G4195" i="7"/>
  <c r="H4195" i="7"/>
  <c r="I4195" i="7"/>
  <c r="J4195" i="7" s="1"/>
  <c r="K4195" i="7" s="1"/>
  <c r="G4196" i="7"/>
  <c r="H4196" i="7"/>
  <c r="I4196" i="7"/>
  <c r="J4196" i="7" s="1"/>
  <c r="K4196" i="7" s="1"/>
  <c r="G4197" i="7"/>
  <c r="H4197" i="7"/>
  <c r="I4197" i="7"/>
  <c r="J4197" i="7" s="1"/>
  <c r="K4197" i="7" s="1"/>
  <c r="G4198" i="7"/>
  <c r="H4198" i="7"/>
  <c r="I4198" i="7"/>
  <c r="J4198" i="7" s="1"/>
  <c r="K4198" i="7" s="1"/>
  <c r="G4199" i="7"/>
  <c r="H4199" i="7"/>
  <c r="I4199" i="7"/>
  <c r="J4199" i="7" s="1"/>
  <c r="K4199" i="7" s="1"/>
  <c r="G4200" i="7"/>
  <c r="H4200" i="7"/>
  <c r="I4200" i="7"/>
  <c r="J4200" i="7" s="1"/>
  <c r="K4200" i="7" s="1"/>
  <c r="G4201" i="7"/>
  <c r="H4201" i="7"/>
  <c r="I4201" i="7"/>
  <c r="J4201" i="7" s="1"/>
  <c r="K4201" i="7" s="1"/>
  <c r="G4202" i="7"/>
  <c r="H4202" i="7"/>
  <c r="I4202" i="7"/>
  <c r="G4203" i="7"/>
  <c r="H4203" i="7"/>
  <c r="I4203" i="7"/>
  <c r="G4204" i="7"/>
  <c r="H4204" i="7"/>
  <c r="I4204" i="7"/>
  <c r="G4205" i="7"/>
  <c r="H4205" i="7"/>
  <c r="I4205" i="7"/>
  <c r="G4206" i="7"/>
  <c r="H4206" i="7"/>
  <c r="I4206" i="7"/>
  <c r="G4207" i="7"/>
  <c r="H4207" i="7"/>
  <c r="I4207" i="7"/>
  <c r="G4208" i="7"/>
  <c r="H4208" i="7"/>
  <c r="I4208" i="7"/>
  <c r="G4209" i="7"/>
  <c r="H4209" i="7"/>
  <c r="I4209" i="7"/>
  <c r="G4210" i="7"/>
  <c r="H4210" i="7"/>
  <c r="I4210" i="7"/>
  <c r="G4211" i="7"/>
  <c r="H4211" i="7"/>
  <c r="I4211" i="7"/>
  <c r="G4212" i="7"/>
  <c r="H4212" i="7"/>
  <c r="I4212" i="7"/>
  <c r="G4213" i="7"/>
  <c r="H4213" i="7"/>
  <c r="I4213" i="7"/>
  <c r="G4214" i="7"/>
  <c r="H4214" i="7"/>
  <c r="I4214" i="7"/>
  <c r="G4215" i="7"/>
  <c r="H4215" i="7"/>
  <c r="I4215" i="7"/>
  <c r="G4216" i="7"/>
  <c r="H4216" i="7"/>
  <c r="I4216" i="7"/>
  <c r="G4217" i="7"/>
  <c r="H4217" i="7"/>
  <c r="I4217" i="7"/>
  <c r="G4218" i="7"/>
  <c r="H4218" i="7"/>
  <c r="I4218" i="7"/>
  <c r="G4219" i="7"/>
  <c r="H4219" i="7"/>
  <c r="I4219" i="7"/>
  <c r="G4220" i="7"/>
  <c r="H4220" i="7"/>
  <c r="I4220" i="7"/>
  <c r="G4221" i="7"/>
  <c r="H4221" i="7"/>
  <c r="I4221" i="7"/>
  <c r="G4222" i="7"/>
  <c r="H4222" i="7"/>
  <c r="I4222" i="7"/>
  <c r="G4223" i="7"/>
  <c r="H4223" i="7"/>
  <c r="I4223" i="7"/>
  <c r="G4224" i="7"/>
  <c r="H4224" i="7"/>
  <c r="I4224" i="7"/>
  <c r="G4225" i="7"/>
  <c r="H4225" i="7"/>
  <c r="I4225" i="7"/>
  <c r="G4226" i="7"/>
  <c r="H4226" i="7"/>
  <c r="I4226" i="7"/>
  <c r="G4227" i="7"/>
  <c r="H4227" i="7"/>
  <c r="I4227" i="7"/>
  <c r="G4228" i="7"/>
  <c r="H4228" i="7"/>
  <c r="I4228" i="7"/>
  <c r="G4229" i="7"/>
  <c r="H4229" i="7"/>
  <c r="I4229" i="7"/>
  <c r="G4230" i="7"/>
  <c r="H4230" i="7"/>
  <c r="I4230" i="7"/>
  <c r="G4231" i="7"/>
  <c r="H4231" i="7"/>
  <c r="I4231" i="7"/>
  <c r="G4232" i="7"/>
  <c r="H4232" i="7"/>
  <c r="I4232" i="7"/>
  <c r="G4233" i="7"/>
  <c r="H4233" i="7"/>
  <c r="I4233" i="7"/>
  <c r="G4234" i="7"/>
  <c r="H4234" i="7"/>
  <c r="I4234" i="7"/>
  <c r="G4235" i="7"/>
  <c r="H4235" i="7"/>
  <c r="I4235" i="7"/>
  <c r="G4236" i="7"/>
  <c r="H4236" i="7"/>
  <c r="I4236" i="7"/>
  <c r="G4237" i="7"/>
  <c r="H4237" i="7"/>
  <c r="I4237" i="7"/>
  <c r="G4238" i="7"/>
  <c r="H4238" i="7"/>
  <c r="I4238" i="7"/>
  <c r="G4239" i="7"/>
  <c r="H4239" i="7"/>
  <c r="I4239" i="7"/>
  <c r="G4240" i="7"/>
  <c r="H4240" i="7"/>
  <c r="I4240" i="7"/>
  <c r="G4241" i="7"/>
  <c r="H4241" i="7"/>
  <c r="I4241" i="7"/>
  <c r="G4242" i="7"/>
  <c r="H4242" i="7"/>
  <c r="I4242" i="7"/>
  <c r="G4243" i="7"/>
  <c r="H4243" i="7"/>
  <c r="I4243" i="7"/>
  <c r="G4244" i="7"/>
  <c r="H4244" i="7"/>
  <c r="I4244" i="7"/>
  <c r="G4245" i="7"/>
  <c r="H4245" i="7"/>
  <c r="I4245" i="7"/>
  <c r="G4246" i="7"/>
  <c r="H4246" i="7"/>
  <c r="I4246" i="7"/>
  <c r="G4247" i="7"/>
  <c r="H4247" i="7"/>
  <c r="I4247" i="7"/>
  <c r="G4248" i="7"/>
  <c r="H4248" i="7"/>
  <c r="I4248" i="7"/>
  <c r="G4249" i="7"/>
  <c r="H4249" i="7"/>
  <c r="I4249" i="7"/>
  <c r="G4250" i="7"/>
  <c r="H4250" i="7"/>
  <c r="I4250" i="7"/>
  <c r="G4251" i="7"/>
  <c r="H4251" i="7"/>
  <c r="I4251" i="7"/>
  <c r="G4252" i="7"/>
  <c r="H4252" i="7"/>
  <c r="I4252" i="7"/>
  <c r="G4253" i="7"/>
  <c r="H4253" i="7"/>
  <c r="I4253" i="7"/>
  <c r="G4254" i="7"/>
  <c r="H4254" i="7"/>
  <c r="I4254" i="7"/>
  <c r="G4255" i="7"/>
  <c r="H4255" i="7"/>
  <c r="I4255" i="7"/>
  <c r="G4256" i="7"/>
  <c r="H4256" i="7"/>
  <c r="I4256" i="7"/>
  <c r="G4257" i="7"/>
  <c r="H4257" i="7"/>
  <c r="I4257" i="7"/>
  <c r="G4258" i="7"/>
  <c r="H4258" i="7"/>
  <c r="I4258" i="7"/>
  <c r="G4259" i="7"/>
  <c r="H4259" i="7"/>
  <c r="I4259" i="7"/>
  <c r="G4260" i="7"/>
  <c r="H4260" i="7"/>
  <c r="I4260" i="7"/>
  <c r="G4261" i="7"/>
  <c r="H4261" i="7"/>
  <c r="I4261" i="7"/>
  <c r="G4262" i="7"/>
  <c r="H4262" i="7"/>
  <c r="I4262" i="7"/>
  <c r="G4263" i="7"/>
  <c r="H4263" i="7"/>
  <c r="I4263" i="7"/>
  <c r="G4264" i="7"/>
  <c r="H4264" i="7"/>
  <c r="I4264" i="7"/>
  <c r="G4265" i="7"/>
  <c r="H4265" i="7"/>
  <c r="I4265" i="7"/>
  <c r="G4266" i="7"/>
  <c r="H4266" i="7"/>
  <c r="I4266" i="7"/>
  <c r="G4267" i="7"/>
  <c r="H4267" i="7"/>
  <c r="I4267" i="7"/>
  <c r="G4268" i="7"/>
  <c r="H4268" i="7"/>
  <c r="I4268" i="7"/>
  <c r="G4269" i="7"/>
  <c r="H4269" i="7"/>
  <c r="I4269" i="7"/>
  <c r="G4270" i="7"/>
  <c r="H4270" i="7"/>
  <c r="I4270" i="7"/>
  <c r="G4271" i="7"/>
  <c r="H4271" i="7"/>
  <c r="I4271" i="7"/>
  <c r="G4272" i="7"/>
  <c r="H4272" i="7"/>
  <c r="I4272" i="7"/>
  <c r="G4273" i="7"/>
  <c r="H4273" i="7"/>
  <c r="I4273" i="7"/>
  <c r="G4274" i="7"/>
  <c r="H4274" i="7"/>
  <c r="I4274" i="7"/>
  <c r="G4275" i="7"/>
  <c r="H4275" i="7"/>
  <c r="I4275" i="7"/>
  <c r="G4276" i="7"/>
  <c r="H4276" i="7"/>
  <c r="I4276" i="7"/>
  <c r="G4277" i="7"/>
  <c r="H4277" i="7"/>
  <c r="I4277" i="7"/>
  <c r="G4278" i="7"/>
  <c r="H4278" i="7"/>
  <c r="I4278" i="7"/>
  <c r="G4279" i="7"/>
  <c r="H4279" i="7"/>
  <c r="I4279" i="7"/>
  <c r="G4280" i="7"/>
  <c r="H4280" i="7"/>
  <c r="I4280" i="7"/>
  <c r="G4281" i="7"/>
  <c r="H4281" i="7"/>
  <c r="I4281" i="7"/>
  <c r="G4282" i="7"/>
  <c r="H4282" i="7"/>
  <c r="I4282" i="7"/>
  <c r="G4283" i="7"/>
  <c r="H4283" i="7"/>
  <c r="I4283" i="7"/>
  <c r="G4284" i="7"/>
  <c r="H4284" i="7"/>
  <c r="I4284" i="7"/>
  <c r="G4285" i="7"/>
  <c r="H4285" i="7"/>
  <c r="I4285" i="7"/>
  <c r="G4286" i="7"/>
  <c r="H4286" i="7"/>
  <c r="I4286" i="7"/>
  <c r="G4287" i="7"/>
  <c r="H4287" i="7"/>
  <c r="I4287" i="7"/>
  <c r="G4288" i="7"/>
  <c r="H4288" i="7"/>
  <c r="I4288" i="7"/>
  <c r="G4289" i="7"/>
  <c r="H4289" i="7"/>
  <c r="I4289" i="7"/>
  <c r="G4290" i="7"/>
  <c r="H4290" i="7"/>
  <c r="I4290" i="7"/>
  <c r="G4291" i="7"/>
  <c r="H4291" i="7"/>
  <c r="I4291" i="7"/>
  <c r="G4292" i="7"/>
  <c r="H4292" i="7"/>
  <c r="I4292" i="7"/>
  <c r="G4293" i="7"/>
  <c r="H4293" i="7"/>
  <c r="I4293" i="7"/>
  <c r="G4294" i="7"/>
  <c r="H4294" i="7"/>
  <c r="I4294" i="7"/>
  <c r="G4295" i="7"/>
  <c r="H4295" i="7"/>
  <c r="I4295" i="7"/>
  <c r="G4296" i="7"/>
  <c r="H4296" i="7"/>
  <c r="I4296" i="7"/>
  <c r="G4297" i="7"/>
  <c r="H4297" i="7"/>
  <c r="I4297" i="7"/>
  <c r="G4298" i="7"/>
  <c r="H4298" i="7"/>
  <c r="I4298" i="7"/>
  <c r="G4299" i="7"/>
  <c r="H4299" i="7"/>
  <c r="I4299" i="7"/>
  <c r="G4300" i="7"/>
  <c r="H4300" i="7"/>
  <c r="I4300" i="7"/>
  <c r="G4301" i="7"/>
  <c r="H4301" i="7"/>
  <c r="I4301" i="7"/>
  <c r="G4302" i="7"/>
  <c r="H4302" i="7"/>
  <c r="I4302" i="7"/>
  <c r="G4303" i="7"/>
  <c r="H4303" i="7"/>
  <c r="I4303" i="7"/>
  <c r="G4304" i="7"/>
  <c r="H4304" i="7"/>
  <c r="I4304" i="7"/>
  <c r="G4305" i="7"/>
  <c r="H4305" i="7"/>
  <c r="I4305" i="7"/>
  <c r="G4306" i="7"/>
  <c r="H4306" i="7"/>
  <c r="I4306" i="7"/>
  <c r="G4307" i="7"/>
  <c r="H4307" i="7"/>
  <c r="I4307" i="7"/>
  <c r="G4308" i="7"/>
  <c r="H4308" i="7"/>
  <c r="I4308" i="7"/>
  <c r="G4309" i="7"/>
  <c r="H4309" i="7"/>
  <c r="I4309" i="7"/>
  <c r="G4310" i="7"/>
  <c r="H4310" i="7"/>
  <c r="I4310" i="7"/>
  <c r="G4311" i="7"/>
  <c r="H4311" i="7"/>
  <c r="I4311" i="7"/>
  <c r="G4312" i="7"/>
  <c r="H4312" i="7"/>
  <c r="I4312" i="7"/>
  <c r="G4313" i="7"/>
  <c r="H4313" i="7"/>
  <c r="I4313" i="7"/>
  <c r="G4314" i="7"/>
  <c r="H4314" i="7"/>
  <c r="I4314" i="7"/>
  <c r="G4315" i="7"/>
  <c r="H4315" i="7"/>
  <c r="I4315" i="7"/>
  <c r="G4316" i="7"/>
  <c r="H4316" i="7"/>
  <c r="I4316" i="7"/>
  <c r="G4317" i="7"/>
  <c r="H4317" i="7"/>
  <c r="I4317" i="7"/>
  <c r="G4318" i="7"/>
  <c r="H4318" i="7"/>
  <c r="I4318" i="7"/>
  <c r="G4319" i="7"/>
  <c r="H4319" i="7"/>
  <c r="I4319" i="7"/>
  <c r="G4320" i="7"/>
  <c r="H4320" i="7"/>
  <c r="I4320" i="7"/>
  <c r="G4321" i="7"/>
  <c r="H4321" i="7"/>
  <c r="I4321" i="7"/>
  <c r="G4322" i="7"/>
  <c r="H4322" i="7"/>
  <c r="I4322" i="7"/>
  <c r="J4322" i="7" s="1"/>
  <c r="K4322" i="7" s="1"/>
  <c r="G4323" i="7"/>
  <c r="H4323" i="7"/>
  <c r="I4323" i="7"/>
  <c r="J4323" i="7" s="1"/>
  <c r="K4323" i="7" s="1"/>
  <c r="G4324" i="7"/>
  <c r="H4324" i="7"/>
  <c r="I4324" i="7"/>
  <c r="J4324" i="7" s="1"/>
  <c r="K4324" i="7" s="1"/>
  <c r="G4325" i="7"/>
  <c r="H4325" i="7"/>
  <c r="I4325" i="7"/>
  <c r="J4325" i="7" s="1"/>
  <c r="K4325" i="7" s="1"/>
  <c r="G4326" i="7"/>
  <c r="H4326" i="7"/>
  <c r="I4326" i="7"/>
  <c r="J4326" i="7" s="1"/>
  <c r="K4326" i="7" s="1"/>
  <c r="G4327" i="7"/>
  <c r="H4327" i="7"/>
  <c r="I4327" i="7"/>
  <c r="J4327" i="7" s="1"/>
  <c r="K4327" i="7" s="1"/>
  <c r="G4328" i="7"/>
  <c r="H4328" i="7"/>
  <c r="I4328" i="7"/>
  <c r="J4328" i="7" s="1"/>
  <c r="K4328" i="7" s="1"/>
  <c r="G4329" i="7"/>
  <c r="H4329" i="7"/>
  <c r="I4329" i="7"/>
  <c r="J4329" i="7" s="1"/>
  <c r="K4329" i="7" s="1"/>
  <c r="G4330" i="7"/>
  <c r="H4330" i="7"/>
  <c r="I4330" i="7"/>
  <c r="J4330" i="7" s="1"/>
  <c r="K4330" i="7" s="1"/>
  <c r="G4331" i="7"/>
  <c r="H4331" i="7"/>
  <c r="I4331" i="7"/>
  <c r="J4331" i="7" s="1"/>
  <c r="K4331" i="7" s="1"/>
  <c r="G4332" i="7"/>
  <c r="H4332" i="7"/>
  <c r="I4332" i="7"/>
  <c r="J4332" i="7" s="1"/>
  <c r="K4332" i="7" s="1"/>
  <c r="G4333" i="7"/>
  <c r="H4333" i="7"/>
  <c r="I4333" i="7"/>
  <c r="J4333" i="7" s="1"/>
  <c r="K4333" i="7" s="1"/>
  <c r="G4334" i="7"/>
  <c r="H4334" i="7"/>
  <c r="I4334" i="7"/>
  <c r="J4334" i="7" s="1"/>
  <c r="K4334" i="7" s="1"/>
  <c r="G4335" i="7"/>
  <c r="H4335" i="7"/>
  <c r="I4335" i="7"/>
  <c r="J4335" i="7" s="1"/>
  <c r="K4335" i="7" s="1"/>
  <c r="G4336" i="7"/>
  <c r="H4336" i="7"/>
  <c r="I4336" i="7"/>
  <c r="J4336" i="7" s="1"/>
  <c r="K4336" i="7" s="1"/>
  <c r="G4337" i="7"/>
  <c r="H4337" i="7"/>
  <c r="I4337" i="7"/>
  <c r="J4337" i="7" s="1"/>
  <c r="K4337" i="7" s="1"/>
  <c r="G4338" i="7"/>
  <c r="H4338" i="7"/>
  <c r="I4338" i="7"/>
  <c r="J4338" i="7" s="1"/>
  <c r="K4338" i="7" s="1"/>
  <c r="G4339" i="7"/>
  <c r="H4339" i="7"/>
  <c r="I4339" i="7"/>
  <c r="J4339" i="7" s="1"/>
  <c r="K4339" i="7" s="1"/>
  <c r="G4340" i="7"/>
  <c r="H4340" i="7"/>
  <c r="I4340" i="7"/>
  <c r="J4340" i="7" s="1"/>
  <c r="K4340" i="7" s="1"/>
  <c r="G4341" i="7"/>
  <c r="H4341" i="7"/>
  <c r="I4341" i="7"/>
  <c r="J4341" i="7" s="1"/>
  <c r="K4341" i="7" s="1"/>
  <c r="G4342" i="7"/>
  <c r="H4342" i="7"/>
  <c r="I4342" i="7"/>
  <c r="J4342" i="7" s="1"/>
  <c r="K4342" i="7" s="1"/>
  <c r="G4343" i="7"/>
  <c r="H4343" i="7"/>
  <c r="I4343" i="7"/>
  <c r="J4343" i="7" s="1"/>
  <c r="K4343" i="7" s="1"/>
  <c r="G4344" i="7"/>
  <c r="H4344" i="7"/>
  <c r="I4344" i="7"/>
  <c r="J4344" i="7" s="1"/>
  <c r="K4344" i="7" s="1"/>
  <c r="G4345" i="7"/>
  <c r="H4345" i="7"/>
  <c r="I4345" i="7"/>
  <c r="J4345" i="7" s="1"/>
  <c r="K4345" i="7" s="1"/>
  <c r="G4346" i="7"/>
  <c r="H4346" i="7"/>
  <c r="I4346" i="7"/>
  <c r="J4346" i="7" s="1"/>
  <c r="K4346" i="7" s="1"/>
  <c r="G4347" i="7"/>
  <c r="H4347" i="7"/>
  <c r="I4347" i="7"/>
  <c r="J4347" i="7" s="1"/>
  <c r="K4347" i="7" s="1"/>
  <c r="G4348" i="7"/>
  <c r="H4348" i="7"/>
  <c r="I4348" i="7"/>
  <c r="J4348" i="7" s="1"/>
  <c r="K4348" i="7" s="1"/>
  <c r="G4349" i="7"/>
  <c r="H4349" i="7"/>
  <c r="I4349" i="7"/>
  <c r="J4349" i="7" s="1"/>
  <c r="K4349" i="7" s="1"/>
  <c r="G4350" i="7"/>
  <c r="H4350" i="7"/>
  <c r="I4350" i="7"/>
  <c r="J4350" i="7" s="1"/>
  <c r="K4350" i="7" s="1"/>
  <c r="G4351" i="7"/>
  <c r="H4351" i="7"/>
  <c r="I4351" i="7"/>
  <c r="J4351" i="7" s="1"/>
  <c r="K4351" i="7" s="1"/>
  <c r="G4352" i="7"/>
  <c r="H4352" i="7"/>
  <c r="I4352" i="7"/>
  <c r="J4352" i="7" s="1"/>
  <c r="K4352" i="7" s="1"/>
  <c r="G4353" i="7"/>
  <c r="H4353" i="7"/>
  <c r="I4353" i="7"/>
  <c r="J4353" i="7" s="1"/>
  <c r="K4353" i="7" s="1"/>
  <c r="G4354" i="7"/>
  <c r="H4354" i="7"/>
  <c r="I4354" i="7"/>
  <c r="J4354" i="7" s="1"/>
  <c r="K4354" i="7" s="1"/>
  <c r="G4355" i="7"/>
  <c r="H4355" i="7"/>
  <c r="I4355" i="7"/>
  <c r="J4355" i="7" s="1"/>
  <c r="K4355" i="7" s="1"/>
  <c r="G4356" i="7"/>
  <c r="H4356" i="7"/>
  <c r="I4356" i="7"/>
  <c r="J4356" i="7" s="1"/>
  <c r="K4356" i="7" s="1"/>
  <c r="G4357" i="7"/>
  <c r="H4357" i="7"/>
  <c r="I4357" i="7"/>
  <c r="J4357" i="7" s="1"/>
  <c r="K4357" i="7" s="1"/>
  <c r="G4358" i="7"/>
  <c r="H4358" i="7"/>
  <c r="I4358" i="7"/>
  <c r="J4358" i="7" s="1"/>
  <c r="K4358" i="7" s="1"/>
  <c r="G4359" i="7"/>
  <c r="H4359" i="7"/>
  <c r="I4359" i="7"/>
  <c r="J4359" i="7" s="1"/>
  <c r="K4359" i="7" s="1"/>
  <c r="G4360" i="7"/>
  <c r="H4360" i="7"/>
  <c r="I4360" i="7"/>
  <c r="J4360" i="7" s="1"/>
  <c r="K4360" i="7" s="1"/>
  <c r="G4361" i="7"/>
  <c r="H4361" i="7"/>
  <c r="I4361" i="7"/>
  <c r="J4361" i="7" s="1"/>
  <c r="K4361" i="7" s="1"/>
  <c r="G4362" i="7"/>
  <c r="H4362" i="7"/>
  <c r="I4362" i="7"/>
  <c r="J4362" i="7" s="1"/>
  <c r="K4362" i="7" s="1"/>
  <c r="G4363" i="7"/>
  <c r="H4363" i="7"/>
  <c r="I4363" i="7"/>
  <c r="J4363" i="7" s="1"/>
  <c r="K4363" i="7" s="1"/>
  <c r="G4364" i="7"/>
  <c r="H4364" i="7"/>
  <c r="I4364" i="7"/>
  <c r="J4364" i="7" s="1"/>
  <c r="K4364" i="7" s="1"/>
  <c r="G4365" i="7"/>
  <c r="H4365" i="7"/>
  <c r="I4365" i="7"/>
  <c r="J4365" i="7" s="1"/>
  <c r="K4365" i="7" s="1"/>
  <c r="G4366" i="7"/>
  <c r="H4366" i="7"/>
  <c r="I4366" i="7"/>
  <c r="J4366" i="7" s="1"/>
  <c r="K4366" i="7" s="1"/>
  <c r="G4367" i="7"/>
  <c r="H4367" i="7"/>
  <c r="I4367" i="7"/>
  <c r="J4367" i="7" s="1"/>
  <c r="K4367" i="7" s="1"/>
  <c r="G4368" i="7"/>
  <c r="H4368" i="7"/>
  <c r="I4368" i="7"/>
  <c r="J4368" i="7" s="1"/>
  <c r="K4368" i="7" s="1"/>
  <c r="G4369" i="7"/>
  <c r="H4369" i="7"/>
  <c r="I4369" i="7"/>
  <c r="J4369" i="7" s="1"/>
  <c r="K4369" i="7" s="1"/>
  <c r="G4370" i="7"/>
  <c r="H4370" i="7"/>
  <c r="I4370" i="7"/>
  <c r="G4371" i="7"/>
  <c r="H4371" i="7"/>
  <c r="I4371" i="7"/>
  <c r="G4372" i="7"/>
  <c r="H4372" i="7"/>
  <c r="I4372" i="7"/>
  <c r="G4373" i="7"/>
  <c r="H4373" i="7"/>
  <c r="I4373" i="7"/>
  <c r="G4374" i="7"/>
  <c r="H4374" i="7"/>
  <c r="I4374" i="7"/>
  <c r="G4375" i="7"/>
  <c r="H4375" i="7"/>
  <c r="I4375" i="7"/>
  <c r="G4376" i="7"/>
  <c r="H4376" i="7"/>
  <c r="I4376" i="7"/>
  <c r="G4377" i="7"/>
  <c r="H4377" i="7"/>
  <c r="I4377" i="7"/>
  <c r="G4378" i="7"/>
  <c r="H4378" i="7"/>
  <c r="I4378" i="7"/>
  <c r="G4379" i="7"/>
  <c r="H4379" i="7"/>
  <c r="I4379" i="7"/>
  <c r="G4380" i="7"/>
  <c r="H4380" i="7"/>
  <c r="I4380" i="7"/>
  <c r="G4381" i="7"/>
  <c r="H4381" i="7"/>
  <c r="I4381" i="7"/>
  <c r="G4382" i="7"/>
  <c r="H4382" i="7"/>
  <c r="I4382" i="7"/>
  <c r="G4383" i="7"/>
  <c r="H4383" i="7"/>
  <c r="I4383" i="7"/>
  <c r="G4384" i="7"/>
  <c r="H4384" i="7"/>
  <c r="I4384" i="7"/>
  <c r="G4385" i="7"/>
  <c r="H4385" i="7"/>
  <c r="I4385" i="7"/>
  <c r="G4386" i="7"/>
  <c r="H4386" i="7"/>
  <c r="I4386" i="7"/>
  <c r="G4387" i="7"/>
  <c r="H4387" i="7"/>
  <c r="I4387" i="7"/>
  <c r="G4388" i="7"/>
  <c r="H4388" i="7"/>
  <c r="I4388" i="7"/>
  <c r="G4389" i="7"/>
  <c r="H4389" i="7"/>
  <c r="I4389" i="7"/>
  <c r="G4390" i="7"/>
  <c r="H4390" i="7"/>
  <c r="I4390" i="7"/>
  <c r="G4391" i="7"/>
  <c r="H4391" i="7"/>
  <c r="I4391" i="7"/>
  <c r="G4392" i="7"/>
  <c r="H4392" i="7"/>
  <c r="I4392" i="7"/>
  <c r="G4393" i="7"/>
  <c r="H4393" i="7"/>
  <c r="I4393" i="7"/>
  <c r="G4394" i="7"/>
  <c r="H4394" i="7"/>
  <c r="I4394" i="7"/>
  <c r="G4395" i="7"/>
  <c r="H4395" i="7"/>
  <c r="I4395" i="7"/>
  <c r="G4396" i="7"/>
  <c r="H4396" i="7"/>
  <c r="I4396" i="7"/>
  <c r="G4397" i="7"/>
  <c r="H4397" i="7"/>
  <c r="I4397" i="7"/>
  <c r="G4398" i="7"/>
  <c r="H4398" i="7"/>
  <c r="I4398" i="7"/>
  <c r="G4399" i="7"/>
  <c r="H4399" i="7"/>
  <c r="I4399" i="7"/>
  <c r="G4400" i="7"/>
  <c r="H4400" i="7"/>
  <c r="I4400" i="7"/>
  <c r="G4401" i="7"/>
  <c r="H4401" i="7"/>
  <c r="I4401" i="7"/>
  <c r="G4402" i="7"/>
  <c r="H4402" i="7"/>
  <c r="I4402" i="7"/>
  <c r="G4403" i="7"/>
  <c r="H4403" i="7"/>
  <c r="I4403" i="7"/>
  <c r="G4404" i="7"/>
  <c r="H4404" i="7"/>
  <c r="I4404" i="7"/>
  <c r="G4405" i="7"/>
  <c r="H4405" i="7"/>
  <c r="I4405" i="7"/>
  <c r="G4406" i="7"/>
  <c r="H4406" i="7"/>
  <c r="I4406" i="7"/>
  <c r="G4407" i="7"/>
  <c r="H4407" i="7"/>
  <c r="I4407" i="7"/>
  <c r="G4408" i="7"/>
  <c r="H4408" i="7"/>
  <c r="I4408" i="7"/>
  <c r="G4409" i="7"/>
  <c r="H4409" i="7"/>
  <c r="I4409" i="7"/>
  <c r="G4410" i="7"/>
  <c r="H4410" i="7"/>
  <c r="I4410" i="7"/>
  <c r="G4411" i="7"/>
  <c r="H4411" i="7"/>
  <c r="I4411" i="7"/>
  <c r="G4412" i="7"/>
  <c r="H4412" i="7"/>
  <c r="I4412" i="7"/>
  <c r="G4413" i="7"/>
  <c r="H4413" i="7"/>
  <c r="I4413" i="7"/>
  <c r="G4414" i="7"/>
  <c r="H4414" i="7"/>
  <c r="I4414" i="7"/>
  <c r="G4415" i="7"/>
  <c r="H4415" i="7"/>
  <c r="I4415" i="7"/>
  <c r="G4416" i="7"/>
  <c r="H4416" i="7"/>
  <c r="I4416" i="7"/>
  <c r="G4417" i="7"/>
  <c r="H4417" i="7"/>
  <c r="I4417" i="7"/>
  <c r="G4418" i="7"/>
  <c r="H4418" i="7"/>
  <c r="I4418" i="7"/>
  <c r="J4418" i="7" s="1"/>
  <c r="K4418" i="7" s="1"/>
  <c r="G4419" i="7"/>
  <c r="H4419" i="7"/>
  <c r="I4419" i="7"/>
  <c r="J4419" i="7" s="1"/>
  <c r="K4419" i="7" s="1"/>
  <c r="G4420" i="7"/>
  <c r="H4420" i="7"/>
  <c r="I4420" i="7"/>
  <c r="J4420" i="7" s="1"/>
  <c r="K4420" i="7" s="1"/>
  <c r="G4421" i="7"/>
  <c r="H4421" i="7"/>
  <c r="I4421" i="7"/>
  <c r="J4421" i="7" s="1"/>
  <c r="K4421" i="7" s="1"/>
  <c r="G4422" i="7"/>
  <c r="H4422" i="7"/>
  <c r="I4422" i="7"/>
  <c r="J4422" i="7" s="1"/>
  <c r="K4422" i="7" s="1"/>
  <c r="G4423" i="7"/>
  <c r="H4423" i="7"/>
  <c r="I4423" i="7"/>
  <c r="J4423" i="7" s="1"/>
  <c r="K4423" i="7" s="1"/>
  <c r="G4424" i="7"/>
  <c r="H4424" i="7"/>
  <c r="I4424" i="7"/>
  <c r="J4424" i="7" s="1"/>
  <c r="K4424" i="7" s="1"/>
  <c r="G4425" i="7"/>
  <c r="H4425" i="7"/>
  <c r="I4425" i="7"/>
  <c r="J4425" i="7" s="1"/>
  <c r="K4425" i="7" s="1"/>
  <c r="G4426" i="7"/>
  <c r="H4426" i="7"/>
  <c r="I4426" i="7"/>
  <c r="J4426" i="7" s="1"/>
  <c r="K4426" i="7" s="1"/>
  <c r="G4427" i="7"/>
  <c r="H4427" i="7"/>
  <c r="I4427" i="7"/>
  <c r="J4427" i="7" s="1"/>
  <c r="K4427" i="7" s="1"/>
  <c r="G4428" i="7"/>
  <c r="H4428" i="7"/>
  <c r="I4428" i="7"/>
  <c r="J4428" i="7" s="1"/>
  <c r="K4428" i="7" s="1"/>
  <c r="G4429" i="7"/>
  <c r="H4429" i="7"/>
  <c r="I4429" i="7"/>
  <c r="J4429" i="7" s="1"/>
  <c r="K4429" i="7" s="1"/>
  <c r="G4430" i="7"/>
  <c r="H4430" i="7"/>
  <c r="I4430" i="7"/>
  <c r="J4430" i="7" s="1"/>
  <c r="K4430" i="7" s="1"/>
  <c r="G4431" i="7"/>
  <c r="H4431" i="7"/>
  <c r="I4431" i="7"/>
  <c r="J4431" i="7" s="1"/>
  <c r="K4431" i="7" s="1"/>
  <c r="G4432" i="7"/>
  <c r="H4432" i="7"/>
  <c r="I4432" i="7"/>
  <c r="J4432" i="7" s="1"/>
  <c r="K4432" i="7" s="1"/>
  <c r="G4433" i="7"/>
  <c r="H4433" i="7"/>
  <c r="I4433" i="7"/>
  <c r="J4433" i="7" s="1"/>
  <c r="K4433" i="7" s="1"/>
  <c r="G4434" i="7"/>
  <c r="H4434" i="7"/>
  <c r="I4434" i="7"/>
  <c r="J4434" i="7" s="1"/>
  <c r="K4434" i="7" s="1"/>
  <c r="G4435" i="7"/>
  <c r="H4435" i="7"/>
  <c r="I4435" i="7"/>
  <c r="J4435" i="7" s="1"/>
  <c r="K4435" i="7" s="1"/>
  <c r="G4436" i="7"/>
  <c r="H4436" i="7"/>
  <c r="I4436" i="7"/>
  <c r="J4436" i="7" s="1"/>
  <c r="K4436" i="7" s="1"/>
  <c r="G4437" i="7"/>
  <c r="H4437" i="7"/>
  <c r="I4437" i="7"/>
  <c r="J4437" i="7" s="1"/>
  <c r="K4437" i="7" s="1"/>
  <c r="G4438" i="7"/>
  <c r="H4438" i="7"/>
  <c r="I4438" i="7"/>
  <c r="J4438" i="7" s="1"/>
  <c r="K4438" i="7" s="1"/>
  <c r="G4439" i="7"/>
  <c r="H4439" i="7"/>
  <c r="I4439" i="7"/>
  <c r="J4439" i="7" s="1"/>
  <c r="K4439" i="7" s="1"/>
  <c r="G4440" i="7"/>
  <c r="H4440" i="7"/>
  <c r="I4440" i="7"/>
  <c r="J4440" i="7" s="1"/>
  <c r="K4440" i="7" s="1"/>
  <c r="G4441" i="7"/>
  <c r="H4441" i="7"/>
  <c r="I4441" i="7"/>
  <c r="J4441" i="7" s="1"/>
  <c r="K4441" i="7" s="1"/>
  <c r="G4442" i="7"/>
  <c r="H4442" i="7"/>
  <c r="I4442" i="7"/>
  <c r="G4443" i="7"/>
  <c r="H4443" i="7"/>
  <c r="I4443" i="7"/>
  <c r="G4444" i="7"/>
  <c r="H4444" i="7"/>
  <c r="I4444" i="7"/>
  <c r="G4445" i="7"/>
  <c r="H4445" i="7"/>
  <c r="I4445" i="7"/>
  <c r="G4446" i="7"/>
  <c r="H4446" i="7"/>
  <c r="I4446" i="7"/>
  <c r="G4447" i="7"/>
  <c r="H4447" i="7"/>
  <c r="I4447" i="7"/>
  <c r="G4448" i="7"/>
  <c r="H4448" i="7"/>
  <c r="I4448" i="7"/>
  <c r="G4449" i="7"/>
  <c r="H4449" i="7"/>
  <c r="I4449" i="7"/>
  <c r="G4450" i="7"/>
  <c r="H4450" i="7"/>
  <c r="I4450" i="7"/>
  <c r="G4451" i="7"/>
  <c r="H4451" i="7"/>
  <c r="I4451" i="7"/>
  <c r="G4452" i="7"/>
  <c r="H4452" i="7"/>
  <c r="I4452" i="7"/>
  <c r="G4453" i="7"/>
  <c r="H4453" i="7"/>
  <c r="I4453" i="7"/>
  <c r="G4454" i="7"/>
  <c r="H4454" i="7"/>
  <c r="I4454" i="7"/>
  <c r="G4455" i="7"/>
  <c r="H4455" i="7"/>
  <c r="I4455" i="7"/>
  <c r="G4456" i="7"/>
  <c r="H4456" i="7"/>
  <c r="I4456" i="7"/>
  <c r="G4457" i="7"/>
  <c r="H4457" i="7"/>
  <c r="I4457" i="7"/>
  <c r="G4458" i="7"/>
  <c r="H4458" i="7"/>
  <c r="I4458" i="7"/>
  <c r="G4459" i="7"/>
  <c r="H4459" i="7"/>
  <c r="I4459" i="7"/>
  <c r="G4460" i="7"/>
  <c r="H4460" i="7"/>
  <c r="I4460" i="7"/>
  <c r="G4461" i="7"/>
  <c r="H4461" i="7"/>
  <c r="I4461" i="7"/>
  <c r="G4462" i="7"/>
  <c r="H4462" i="7"/>
  <c r="I4462" i="7"/>
  <c r="G4463" i="7"/>
  <c r="H4463" i="7"/>
  <c r="I4463" i="7"/>
  <c r="G4464" i="7"/>
  <c r="H4464" i="7"/>
  <c r="I4464" i="7"/>
  <c r="G4465" i="7"/>
  <c r="H4465" i="7"/>
  <c r="I4465" i="7"/>
  <c r="G4466" i="7"/>
  <c r="H4466" i="7"/>
  <c r="I4466" i="7"/>
  <c r="G4467" i="7"/>
  <c r="H4467" i="7"/>
  <c r="I4467" i="7"/>
  <c r="G4468" i="7"/>
  <c r="H4468" i="7"/>
  <c r="I4468" i="7"/>
  <c r="G4469" i="7"/>
  <c r="H4469" i="7"/>
  <c r="I4469" i="7"/>
  <c r="G4470" i="7"/>
  <c r="H4470" i="7"/>
  <c r="I4470" i="7"/>
  <c r="G4471" i="7"/>
  <c r="H4471" i="7"/>
  <c r="I4471" i="7"/>
  <c r="G4472" i="7"/>
  <c r="H4472" i="7"/>
  <c r="I4472" i="7"/>
  <c r="G4473" i="7"/>
  <c r="H4473" i="7"/>
  <c r="I4473" i="7"/>
  <c r="G4474" i="7"/>
  <c r="H4474" i="7"/>
  <c r="I4474" i="7"/>
  <c r="G4475" i="7"/>
  <c r="H4475" i="7"/>
  <c r="I4475" i="7"/>
  <c r="G4476" i="7"/>
  <c r="H4476" i="7"/>
  <c r="I4476" i="7"/>
  <c r="G4477" i="7"/>
  <c r="H4477" i="7"/>
  <c r="I4477" i="7"/>
  <c r="G4478" i="7"/>
  <c r="H4478" i="7"/>
  <c r="I4478" i="7"/>
  <c r="G4479" i="7"/>
  <c r="H4479" i="7"/>
  <c r="I4479" i="7"/>
  <c r="G4480" i="7"/>
  <c r="H4480" i="7"/>
  <c r="I4480" i="7"/>
  <c r="G4481" i="7"/>
  <c r="H4481" i="7"/>
  <c r="I4481" i="7"/>
  <c r="G4482" i="7"/>
  <c r="H4482" i="7"/>
  <c r="I4482" i="7"/>
  <c r="G4483" i="7"/>
  <c r="H4483" i="7"/>
  <c r="I4483" i="7"/>
  <c r="G4484" i="7"/>
  <c r="H4484" i="7"/>
  <c r="I4484" i="7"/>
  <c r="G4485" i="7"/>
  <c r="H4485" i="7"/>
  <c r="I4485" i="7"/>
  <c r="G4486" i="7"/>
  <c r="H4486" i="7"/>
  <c r="I4486" i="7"/>
  <c r="G4487" i="7"/>
  <c r="H4487" i="7"/>
  <c r="I4487" i="7"/>
  <c r="G4488" i="7"/>
  <c r="H4488" i="7"/>
  <c r="I4488" i="7"/>
  <c r="G4489" i="7"/>
  <c r="H4489" i="7"/>
  <c r="I4489" i="7"/>
  <c r="G4490" i="7"/>
  <c r="H4490" i="7"/>
  <c r="I4490" i="7"/>
  <c r="J4490" i="7" s="1"/>
  <c r="K4490" i="7" s="1"/>
  <c r="G4491" i="7"/>
  <c r="H4491" i="7"/>
  <c r="I4491" i="7"/>
  <c r="J4491" i="7" s="1"/>
  <c r="K4491" i="7" s="1"/>
  <c r="G4492" i="7"/>
  <c r="H4492" i="7"/>
  <c r="I4492" i="7"/>
  <c r="J4492" i="7" s="1"/>
  <c r="K4492" i="7" s="1"/>
  <c r="G4493" i="7"/>
  <c r="H4493" i="7"/>
  <c r="I4493" i="7"/>
  <c r="J4493" i="7" s="1"/>
  <c r="K4493" i="7" s="1"/>
  <c r="G4494" i="7"/>
  <c r="H4494" i="7"/>
  <c r="I4494" i="7"/>
  <c r="J4494" i="7" s="1"/>
  <c r="K4494" i="7" s="1"/>
  <c r="G4495" i="7"/>
  <c r="H4495" i="7"/>
  <c r="I4495" i="7"/>
  <c r="J4495" i="7" s="1"/>
  <c r="K4495" i="7" s="1"/>
  <c r="G4496" i="7"/>
  <c r="H4496" i="7"/>
  <c r="I4496" i="7"/>
  <c r="J4496" i="7" s="1"/>
  <c r="K4496" i="7" s="1"/>
  <c r="G4497" i="7"/>
  <c r="H4497" i="7"/>
  <c r="I4497" i="7"/>
  <c r="J4497" i="7" s="1"/>
  <c r="K4497" i="7" s="1"/>
  <c r="G4498" i="7"/>
  <c r="H4498" i="7"/>
  <c r="I4498" i="7"/>
  <c r="J4498" i="7" s="1"/>
  <c r="K4498" i="7" s="1"/>
  <c r="G4499" i="7"/>
  <c r="H4499" i="7"/>
  <c r="I4499" i="7"/>
  <c r="J4499" i="7" s="1"/>
  <c r="K4499" i="7" s="1"/>
  <c r="G4500" i="7"/>
  <c r="H4500" i="7"/>
  <c r="I4500" i="7"/>
  <c r="J4500" i="7" s="1"/>
  <c r="K4500" i="7" s="1"/>
  <c r="G4501" i="7"/>
  <c r="H4501" i="7"/>
  <c r="I4501" i="7"/>
  <c r="J4501" i="7" s="1"/>
  <c r="K4501" i="7" s="1"/>
  <c r="G4502" i="7"/>
  <c r="H4502" i="7"/>
  <c r="I4502" i="7"/>
  <c r="J4502" i="7" s="1"/>
  <c r="K4502" i="7" s="1"/>
  <c r="G4503" i="7"/>
  <c r="H4503" i="7"/>
  <c r="I4503" i="7"/>
  <c r="J4503" i="7" s="1"/>
  <c r="K4503" i="7" s="1"/>
  <c r="G4504" i="7"/>
  <c r="H4504" i="7"/>
  <c r="I4504" i="7"/>
  <c r="J4504" i="7" s="1"/>
  <c r="K4504" i="7" s="1"/>
  <c r="G4505" i="7"/>
  <c r="H4505" i="7"/>
  <c r="I4505" i="7"/>
  <c r="J4505" i="7" s="1"/>
  <c r="K4505" i="7" s="1"/>
  <c r="G4506" i="7"/>
  <c r="H4506" i="7"/>
  <c r="I4506" i="7"/>
  <c r="J4506" i="7" s="1"/>
  <c r="K4506" i="7" s="1"/>
  <c r="G4507" i="7"/>
  <c r="H4507" i="7"/>
  <c r="I4507" i="7"/>
  <c r="J4507" i="7" s="1"/>
  <c r="K4507" i="7" s="1"/>
  <c r="G4508" i="7"/>
  <c r="H4508" i="7"/>
  <c r="I4508" i="7"/>
  <c r="J4508" i="7" s="1"/>
  <c r="K4508" i="7" s="1"/>
  <c r="G4509" i="7"/>
  <c r="H4509" i="7"/>
  <c r="I4509" i="7"/>
  <c r="J4509" i="7" s="1"/>
  <c r="K4509" i="7" s="1"/>
  <c r="G4510" i="7"/>
  <c r="H4510" i="7"/>
  <c r="I4510" i="7"/>
  <c r="J4510" i="7" s="1"/>
  <c r="K4510" i="7" s="1"/>
  <c r="G4511" i="7"/>
  <c r="H4511" i="7"/>
  <c r="I4511" i="7"/>
  <c r="J4511" i="7" s="1"/>
  <c r="K4511" i="7" s="1"/>
  <c r="G4512" i="7"/>
  <c r="H4512" i="7"/>
  <c r="I4512" i="7"/>
  <c r="J4512" i="7" s="1"/>
  <c r="K4512" i="7" s="1"/>
  <c r="G4513" i="7"/>
  <c r="H4513" i="7"/>
  <c r="I4513" i="7"/>
  <c r="J4513" i="7" s="1"/>
  <c r="K4513" i="7" s="1"/>
  <c r="G4514" i="7"/>
  <c r="H4514" i="7"/>
  <c r="I4514" i="7"/>
  <c r="J4514" i="7" s="1"/>
  <c r="K4514" i="7" s="1"/>
  <c r="G4515" i="7"/>
  <c r="H4515" i="7"/>
  <c r="I4515" i="7"/>
  <c r="J4515" i="7" s="1"/>
  <c r="K4515" i="7" s="1"/>
  <c r="G4516" i="7"/>
  <c r="H4516" i="7"/>
  <c r="I4516" i="7"/>
  <c r="J4516" i="7" s="1"/>
  <c r="K4516" i="7" s="1"/>
  <c r="G4517" i="7"/>
  <c r="H4517" i="7"/>
  <c r="I4517" i="7"/>
  <c r="J4517" i="7" s="1"/>
  <c r="K4517" i="7" s="1"/>
  <c r="G4518" i="7"/>
  <c r="H4518" i="7"/>
  <c r="I4518" i="7"/>
  <c r="J4518" i="7" s="1"/>
  <c r="K4518" i="7" s="1"/>
  <c r="G4519" i="7"/>
  <c r="H4519" i="7"/>
  <c r="I4519" i="7"/>
  <c r="J4519" i="7" s="1"/>
  <c r="K4519" i="7" s="1"/>
  <c r="G4520" i="7"/>
  <c r="H4520" i="7"/>
  <c r="I4520" i="7"/>
  <c r="J4520" i="7" s="1"/>
  <c r="K4520" i="7" s="1"/>
  <c r="G4521" i="7"/>
  <c r="H4521" i="7"/>
  <c r="I4521" i="7"/>
  <c r="J4521" i="7" s="1"/>
  <c r="K4521" i="7" s="1"/>
  <c r="G4522" i="7"/>
  <c r="H4522" i="7"/>
  <c r="I4522" i="7"/>
  <c r="J4522" i="7" s="1"/>
  <c r="K4522" i="7" s="1"/>
  <c r="G4523" i="7"/>
  <c r="H4523" i="7"/>
  <c r="I4523" i="7"/>
  <c r="J4523" i="7" s="1"/>
  <c r="K4523" i="7" s="1"/>
  <c r="G4524" i="7"/>
  <c r="H4524" i="7"/>
  <c r="I4524" i="7"/>
  <c r="J4524" i="7" s="1"/>
  <c r="K4524" i="7" s="1"/>
  <c r="G4525" i="7"/>
  <c r="H4525" i="7"/>
  <c r="I4525" i="7"/>
  <c r="J4525" i="7" s="1"/>
  <c r="K4525" i="7" s="1"/>
  <c r="G4526" i="7"/>
  <c r="H4526" i="7"/>
  <c r="I4526" i="7"/>
  <c r="J4526" i="7" s="1"/>
  <c r="K4526" i="7" s="1"/>
  <c r="G4527" i="7"/>
  <c r="H4527" i="7"/>
  <c r="I4527" i="7"/>
  <c r="J4527" i="7" s="1"/>
  <c r="K4527" i="7" s="1"/>
  <c r="G4528" i="7"/>
  <c r="H4528" i="7"/>
  <c r="I4528" i="7"/>
  <c r="J4528" i="7" s="1"/>
  <c r="K4528" i="7" s="1"/>
  <c r="G4529" i="7"/>
  <c r="H4529" i="7"/>
  <c r="I4529" i="7"/>
  <c r="J4529" i="7" s="1"/>
  <c r="K4529" i="7" s="1"/>
  <c r="G4530" i="7"/>
  <c r="H4530" i="7"/>
  <c r="I4530" i="7"/>
  <c r="J4530" i="7" s="1"/>
  <c r="K4530" i="7" s="1"/>
  <c r="G4531" i="7"/>
  <c r="H4531" i="7"/>
  <c r="I4531" i="7"/>
  <c r="J4531" i="7" s="1"/>
  <c r="K4531" i="7" s="1"/>
  <c r="G4532" i="7"/>
  <c r="H4532" i="7"/>
  <c r="I4532" i="7"/>
  <c r="J4532" i="7" s="1"/>
  <c r="K4532" i="7" s="1"/>
  <c r="G4533" i="7"/>
  <c r="H4533" i="7"/>
  <c r="I4533" i="7"/>
  <c r="J4533" i="7" s="1"/>
  <c r="K4533" i="7" s="1"/>
  <c r="G4534" i="7"/>
  <c r="H4534" i="7"/>
  <c r="I4534" i="7"/>
  <c r="J4534" i="7" s="1"/>
  <c r="K4534" i="7" s="1"/>
  <c r="G4535" i="7"/>
  <c r="H4535" i="7"/>
  <c r="I4535" i="7"/>
  <c r="J4535" i="7" s="1"/>
  <c r="K4535" i="7" s="1"/>
  <c r="G4536" i="7"/>
  <c r="H4536" i="7"/>
  <c r="I4536" i="7"/>
  <c r="J4536" i="7" s="1"/>
  <c r="K4536" i="7" s="1"/>
  <c r="G4537" i="7"/>
  <c r="H4537" i="7"/>
  <c r="I4537" i="7"/>
  <c r="J4537" i="7" s="1"/>
  <c r="K4537" i="7" s="1"/>
  <c r="G4538" i="7"/>
  <c r="H4538" i="7"/>
  <c r="I4538" i="7"/>
  <c r="G4539" i="7"/>
  <c r="H4539" i="7"/>
  <c r="I4539" i="7"/>
  <c r="G4540" i="7"/>
  <c r="H4540" i="7"/>
  <c r="I4540" i="7"/>
  <c r="G4541" i="7"/>
  <c r="H4541" i="7"/>
  <c r="I4541" i="7"/>
  <c r="G4542" i="7"/>
  <c r="H4542" i="7"/>
  <c r="I4542" i="7"/>
  <c r="G4543" i="7"/>
  <c r="H4543" i="7"/>
  <c r="I4543" i="7"/>
  <c r="G4544" i="7"/>
  <c r="H4544" i="7"/>
  <c r="I4544" i="7"/>
  <c r="G4545" i="7"/>
  <c r="H4545" i="7"/>
  <c r="I4545" i="7"/>
  <c r="G4546" i="7"/>
  <c r="H4546" i="7"/>
  <c r="I4546" i="7"/>
  <c r="G4547" i="7"/>
  <c r="H4547" i="7"/>
  <c r="I4547" i="7"/>
  <c r="G4548" i="7"/>
  <c r="H4548" i="7"/>
  <c r="I4548" i="7"/>
  <c r="G4549" i="7"/>
  <c r="H4549" i="7"/>
  <c r="I4549" i="7"/>
  <c r="G4550" i="7"/>
  <c r="H4550" i="7"/>
  <c r="I4550" i="7"/>
  <c r="G4551" i="7"/>
  <c r="H4551" i="7"/>
  <c r="I4551" i="7"/>
  <c r="G4552" i="7"/>
  <c r="H4552" i="7"/>
  <c r="I4552" i="7"/>
  <c r="G4553" i="7"/>
  <c r="H4553" i="7"/>
  <c r="I4553" i="7"/>
  <c r="G4554" i="7"/>
  <c r="H4554" i="7"/>
  <c r="I4554" i="7"/>
  <c r="G4555" i="7"/>
  <c r="H4555" i="7"/>
  <c r="I4555" i="7"/>
  <c r="G4556" i="7"/>
  <c r="H4556" i="7"/>
  <c r="I4556" i="7"/>
  <c r="G4557" i="7"/>
  <c r="H4557" i="7"/>
  <c r="I4557" i="7"/>
  <c r="G4558" i="7"/>
  <c r="H4558" i="7"/>
  <c r="I4558" i="7"/>
  <c r="G4559" i="7"/>
  <c r="H4559" i="7"/>
  <c r="I4559" i="7"/>
  <c r="G4560" i="7"/>
  <c r="H4560" i="7"/>
  <c r="I4560" i="7"/>
  <c r="G4561" i="7"/>
  <c r="H4561" i="7"/>
  <c r="I4561" i="7"/>
  <c r="G4562" i="7"/>
  <c r="H4562" i="7"/>
  <c r="I4562" i="7"/>
  <c r="G4563" i="7"/>
  <c r="H4563" i="7"/>
  <c r="I4563" i="7"/>
  <c r="G4564" i="7"/>
  <c r="H4564" i="7"/>
  <c r="I4564" i="7"/>
  <c r="G4565" i="7"/>
  <c r="H4565" i="7"/>
  <c r="I4565" i="7"/>
  <c r="G4566" i="7"/>
  <c r="H4566" i="7"/>
  <c r="I4566" i="7"/>
  <c r="G4567" i="7"/>
  <c r="H4567" i="7"/>
  <c r="I4567" i="7"/>
  <c r="G4568" i="7"/>
  <c r="H4568" i="7"/>
  <c r="I4568" i="7"/>
  <c r="G4569" i="7"/>
  <c r="H4569" i="7"/>
  <c r="I4569" i="7"/>
  <c r="G4570" i="7"/>
  <c r="H4570" i="7"/>
  <c r="I4570" i="7"/>
  <c r="G4571" i="7"/>
  <c r="H4571" i="7"/>
  <c r="I4571" i="7"/>
  <c r="G4572" i="7"/>
  <c r="H4572" i="7"/>
  <c r="I4572" i="7"/>
  <c r="G4573" i="7"/>
  <c r="H4573" i="7"/>
  <c r="I4573" i="7"/>
  <c r="G4574" i="7"/>
  <c r="H4574" i="7"/>
  <c r="I4574" i="7"/>
  <c r="G4575" i="7"/>
  <c r="H4575" i="7"/>
  <c r="I4575" i="7"/>
  <c r="G4576" i="7"/>
  <c r="H4576" i="7"/>
  <c r="I4576" i="7"/>
  <c r="G4577" i="7"/>
  <c r="H4577" i="7"/>
  <c r="I4577" i="7"/>
  <c r="G4578" i="7"/>
  <c r="H4578" i="7"/>
  <c r="I4578" i="7"/>
  <c r="G4579" i="7"/>
  <c r="H4579" i="7"/>
  <c r="I4579" i="7"/>
  <c r="G4580" i="7"/>
  <c r="H4580" i="7"/>
  <c r="I4580" i="7"/>
  <c r="G4581" i="7"/>
  <c r="H4581" i="7"/>
  <c r="I4581" i="7"/>
  <c r="G4582" i="7"/>
  <c r="H4582" i="7"/>
  <c r="I4582" i="7"/>
  <c r="G4583" i="7"/>
  <c r="H4583" i="7"/>
  <c r="I4583" i="7"/>
  <c r="G4584" i="7"/>
  <c r="H4584" i="7"/>
  <c r="I4584" i="7"/>
  <c r="G4585" i="7"/>
  <c r="H4585" i="7"/>
  <c r="I4585" i="7"/>
  <c r="G4586" i="7"/>
  <c r="H4586" i="7"/>
  <c r="I4586" i="7"/>
  <c r="G4587" i="7"/>
  <c r="H4587" i="7"/>
  <c r="I4587" i="7"/>
  <c r="G4588" i="7"/>
  <c r="H4588" i="7"/>
  <c r="I4588" i="7"/>
  <c r="G4589" i="7"/>
  <c r="H4589" i="7"/>
  <c r="I4589" i="7"/>
  <c r="G4590" i="7"/>
  <c r="H4590" i="7"/>
  <c r="I4590" i="7"/>
  <c r="G4591" i="7"/>
  <c r="H4591" i="7"/>
  <c r="I4591" i="7"/>
  <c r="G4592" i="7"/>
  <c r="H4592" i="7"/>
  <c r="I4592" i="7"/>
  <c r="G4593" i="7"/>
  <c r="H4593" i="7"/>
  <c r="I4593" i="7"/>
  <c r="G4594" i="7"/>
  <c r="H4594" i="7"/>
  <c r="I4594" i="7"/>
  <c r="G4595" i="7"/>
  <c r="H4595" i="7"/>
  <c r="I4595" i="7"/>
  <c r="G4596" i="7"/>
  <c r="H4596" i="7"/>
  <c r="I4596" i="7"/>
  <c r="G4597" i="7"/>
  <c r="H4597" i="7"/>
  <c r="I4597" i="7"/>
  <c r="G4598" i="7"/>
  <c r="H4598" i="7"/>
  <c r="I4598" i="7"/>
  <c r="G4599" i="7"/>
  <c r="H4599" i="7"/>
  <c r="I4599" i="7"/>
  <c r="G4600" i="7"/>
  <c r="H4600" i="7"/>
  <c r="I4600" i="7"/>
  <c r="G4601" i="7"/>
  <c r="H4601" i="7"/>
  <c r="I4601" i="7"/>
  <c r="G4602" i="7"/>
  <c r="H4602" i="7"/>
  <c r="I4602" i="7"/>
  <c r="G4603" i="7"/>
  <c r="H4603" i="7"/>
  <c r="I4603" i="7"/>
  <c r="G4604" i="7"/>
  <c r="H4604" i="7"/>
  <c r="I4604" i="7"/>
  <c r="G4605" i="7"/>
  <c r="H4605" i="7"/>
  <c r="I4605" i="7"/>
  <c r="G4606" i="7"/>
  <c r="H4606" i="7"/>
  <c r="I4606" i="7"/>
  <c r="G4607" i="7"/>
  <c r="H4607" i="7"/>
  <c r="I4607" i="7"/>
  <c r="G4608" i="7"/>
  <c r="H4608" i="7"/>
  <c r="I4608" i="7"/>
  <c r="G4609" i="7"/>
  <c r="H4609" i="7"/>
  <c r="I4609" i="7"/>
  <c r="G4610" i="7"/>
  <c r="H4610" i="7"/>
  <c r="I4610" i="7"/>
  <c r="G4611" i="7"/>
  <c r="H4611" i="7"/>
  <c r="I4611" i="7"/>
  <c r="G4612" i="7"/>
  <c r="H4612" i="7"/>
  <c r="I4612" i="7"/>
  <c r="G4613" i="7"/>
  <c r="H4613" i="7"/>
  <c r="I4613" i="7"/>
  <c r="G4614" i="7"/>
  <c r="H4614" i="7"/>
  <c r="I4614" i="7"/>
  <c r="G4615" i="7"/>
  <c r="H4615" i="7"/>
  <c r="I4615" i="7"/>
  <c r="G4616" i="7"/>
  <c r="H4616" i="7"/>
  <c r="I4616" i="7"/>
  <c r="G4617" i="7"/>
  <c r="H4617" i="7"/>
  <c r="I4617" i="7"/>
  <c r="G4618" i="7"/>
  <c r="H4618" i="7"/>
  <c r="I4618" i="7"/>
  <c r="G4619" i="7"/>
  <c r="H4619" i="7"/>
  <c r="I4619" i="7"/>
  <c r="G4620" i="7"/>
  <c r="H4620" i="7"/>
  <c r="I4620" i="7"/>
  <c r="G4621" i="7"/>
  <c r="H4621" i="7"/>
  <c r="I4621" i="7"/>
  <c r="G4622" i="7"/>
  <c r="H4622" i="7"/>
  <c r="I4622" i="7"/>
  <c r="G4623" i="7"/>
  <c r="H4623" i="7"/>
  <c r="I4623" i="7"/>
  <c r="G4624" i="7"/>
  <c r="H4624" i="7"/>
  <c r="I4624" i="7"/>
  <c r="G4625" i="7"/>
  <c r="H4625" i="7"/>
  <c r="I4625" i="7"/>
  <c r="G4626" i="7"/>
  <c r="H4626" i="7"/>
  <c r="I4626" i="7"/>
  <c r="G4627" i="7"/>
  <c r="H4627" i="7"/>
  <c r="I4627" i="7"/>
  <c r="G4628" i="7"/>
  <c r="H4628" i="7"/>
  <c r="I4628" i="7"/>
  <c r="G4629" i="7"/>
  <c r="H4629" i="7"/>
  <c r="I4629" i="7"/>
  <c r="G4630" i="7"/>
  <c r="H4630" i="7"/>
  <c r="I4630" i="7"/>
  <c r="G4631" i="7"/>
  <c r="H4631" i="7"/>
  <c r="I4631" i="7"/>
  <c r="G4632" i="7"/>
  <c r="H4632" i="7"/>
  <c r="I4632" i="7"/>
  <c r="G4633" i="7"/>
  <c r="H4633" i="7"/>
  <c r="I4633" i="7"/>
  <c r="G4634" i="7"/>
  <c r="H4634" i="7"/>
  <c r="I4634" i="7"/>
  <c r="G4635" i="7"/>
  <c r="H4635" i="7"/>
  <c r="I4635" i="7"/>
  <c r="G4636" i="7"/>
  <c r="H4636" i="7"/>
  <c r="I4636" i="7"/>
  <c r="G4637" i="7"/>
  <c r="H4637" i="7"/>
  <c r="I4637" i="7"/>
  <c r="G4638" i="7"/>
  <c r="H4638" i="7"/>
  <c r="I4638" i="7"/>
  <c r="G4639" i="7"/>
  <c r="H4639" i="7"/>
  <c r="I4639" i="7"/>
  <c r="G4640" i="7"/>
  <c r="H4640" i="7"/>
  <c r="I4640" i="7"/>
  <c r="G4641" i="7"/>
  <c r="H4641" i="7"/>
  <c r="I4641" i="7"/>
  <c r="G4642" i="7"/>
  <c r="H4642" i="7"/>
  <c r="I4642" i="7"/>
  <c r="G4643" i="7"/>
  <c r="H4643" i="7"/>
  <c r="I4643" i="7"/>
  <c r="G4644" i="7"/>
  <c r="H4644" i="7"/>
  <c r="I4644" i="7"/>
  <c r="G4645" i="7"/>
  <c r="H4645" i="7"/>
  <c r="I4645" i="7"/>
  <c r="G4646" i="7"/>
  <c r="H4646" i="7"/>
  <c r="I4646" i="7"/>
  <c r="G4647" i="7"/>
  <c r="H4647" i="7"/>
  <c r="I4647" i="7"/>
  <c r="G4648" i="7"/>
  <c r="H4648" i="7"/>
  <c r="I4648" i="7"/>
  <c r="G4649" i="7"/>
  <c r="H4649" i="7"/>
  <c r="I4649" i="7"/>
  <c r="G4650" i="7"/>
  <c r="H4650" i="7"/>
  <c r="I4650" i="7"/>
  <c r="G4651" i="7"/>
  <c r="H4651" i="7"/>
  <c r="I4651" i="7"/>
  <c r="G4652" i="7"/>
  <c r="H4652" i="7"/>
  <c r="I4652" i="7"/>
  <c r="G4653" i="7"/>
  <c r="H4653" i="7"/>
  <c r="I4653" i="7"/>
  <c r="G4654" i="7"/>
  <c r="H4654" i="7"/>
  <c r="I4654" i="7"/>
  <c r="G4655" i="7"/>
  <c r="H4655" i="7"/>
  <c r="I4655" i="7"/>
  <c r="G4656" i="7"/>
  <c r="H4656" i="7"/>
  <c r="I4656" i="7"/>
  <c r="G4657" i="7"/>
  <c r="H4657" i="7"/>
  <c r="I4657" i="7"/>
  <c r="G4658" i="7"/>
  <c r="H4658" i="7"/>
  <c r="I4658" i="7"/>
  <c r="J4658" i="7" s="1"/>
  <c r="K4658" i="7" s="1"/>
  <c r="G4659" i="7"/>
  <c r="H4659" i="7"/>
  <c r="I4659" i="7"/>
  <c r="J4659" i="7" s="1"/>
  <c r="K4659" i="7" s="1"/>
  <c r="G4660" i="7"/>
  <c r="H4660" i="7"/>
  <c r="I4660" i="7"/>
  <c r="J4660" i="7" s="1"/>
  <c r="K4660" i="7" s="1"/>
  <c r="G4661" i="7"/>
  <c r="H4661" i="7"/>
  <c r="I4661" i="7"/>
  <c r="J4661" i="7" s="1"/>
  <c r="K4661" i="7" s="1"/>
  <c r="G4662" i="7"/>
  <c r="H4662" i="7"/>
  <c r="I4662" i="7"/>
  <c r="J4662" i="7" s="1"/>
  <c r="K4662" i="7" s="1"/>
  <c r="G4663" i="7"/>
  <c r="H4663" i="7"/>
  <c r="I4663" i="7"/>
  <c r="J4663" i="7" s="1"/>
  <c r="K4663" i="7" s="1"/>
  <c r="G4664" i="7"/>
  <c r="H4664" i="7"/>
  <c r="I4664" i="7"/>
  <c r="J4664" i="7" s="1"/>
  <c r="K4664" i="7" s="1"/>
  <c r="G4665" i="7"/>
  <c r="H4665" i="7"/>
  <c r="I4665" i="7"/>
  <c r="J4665" i="7" s="1"/>
  <c r="K4665" i="7" s="1"/>
  <c r="G4666" i="7"/>
  <c r="H4666" i="7"/>
  <c r="I4666" i="7"/>
  <c r="J4666" i="7" s="1"/>
  <c r="K4666" i="7" s="1"/>
  <c r="G4667" i="7"/>
  <c r="H4667" i="7"/>
  <c r="I4667" i="7"/>
  <c r="J4667" i="7" s="1"/>
  <c r="K4667" i="7" s="1"/>
  <c r="G4668" i="7"/>
  <c r="H4668" i="7"/>
  <c r="I4668" i="7"/>
  <c r="J4668" i="7" s="1"/>
  <c r="K4668" i="7" s="1"/>
  <c r="G4669" i="7"/>
  <c r="H4669" i="7"/>
  <c r="I4669" i="7"/>
  <c r="J4669" i="7" s="1"/>
  <c r="K4669" i="7" s="1"/>
  <c r="G4670" i="7"/>
  <c r="H4670" i="7"/>
  <c r="I4670" i="7"/>
  <c r="J4670" i="7" s="1"/>
  <c r="K4670" i="7" s="1"/>
  <c r="G4671" i="7"/>
  <c r="H4671" i="7"/>
  <c r="I4671" i="7"/>
  <c r="J4671" i="7" s="1"/>
  <c r="K4671" i="7" s="1"/>
  <c r="G4672" i="7"/>
  <c r="H4672" i="7"/>
  <c r="I4672" i="7"/>
  <c r="J4672" i="7" s="1"/>
  <c r="K4672" i="7" s="1"/>
  <c r="G4673" i="7"/>
  <c r="H4673" i="7"/>
  <c r="I4673" i="7"/>
  <c r="J4673" i="7" s="1"/>
  <c r="K4673" i="7" s="1"/>
  <c r="G4674" i="7"/>
  <c r="H4674" i="7"/>
  <c r="I4674" i="7"/>
  <c r="J4674" i="7" s="1"/>
  <c r="K4674" i="7" s="1"/>
  <c r="G4675" i="7"/>
  <c r="H4675" i="7"/>
  <c r="I4675" i="7"/>
  <c r="J4675" i="7" s="1"/>
  <c r="K4675" i="7" s="1"/>
  <c r="G4676" i="7"/>
  <c r="H4676" i="7"/>
  <c r="I4676" i="7"/>
  <c r="J4676" i="7" s="1"/>
  <c r="K4676" i="7" s="1"/>
  <c r="G4677" i="7"/>
  <c r="H4677" i="7"/>
  <c r="I4677" i="7"/>
  <c r="J4677" i="7" s="1"/>
  <c r="K4677" i="7" s="1"/>
  <c r="G4678" i="7"/>
  <c r="H4678" i="7"/>
  <c r="I4678" i="7"/>
  <c r="J4678" i="7" s="1"/>
  <c r="K4678" i="7" s="1"/>
  <c r="G4679" i="7"/>
  <c r="H4679" i="7"/>
  <c r="I4679" i="7"/>
  <c r="J4679" i="7" s="1"/>
  <c r="K4679" i="7" s="1"/>
  <c r="G4680" i="7"/>
  <c r="H4680" i="7"/>
  <c r="I4680" i="7"/>
  <c r="J4680" i="7" s="1"/>
  <c r="K4680" i="7" s="1"/>
  <c r="G4681" i="7"/>
  <c r="H4681" i="7"/>
  <c r="I4681" i="7"/>
  <c r="J4681" i="7" s="1"/>
  <c r="K4681" i="7" s="1"/>
  <c r="G4682" i="7"/>
  <c r="H4682" i="7"/>
  <c r="I4682" i="7"/>
  <c r="J4682" i="7" s="1"/>
  <c r="K4682" i="7" s="1"/>
  <c r="G4683" i="7"/>
  <c r="H4683" i="7"/>
  <c r="I4683" i="7"/>
  <c r="J4683" i="7" s="1"/>
  <c r="K4683" i="7" s="1"/>
  <c r="G4684" i="7"/>
  <c r="H4684" i="7"/>
  <c r="I4684" i="7"/>
  <c r="J4684" i="7" s="1"/>
  <c r="K4684" i="7" s="1"/>
  <c r="G4685" i="7"/>
  <c r="H4685" i="7"/>
  <c r="I4685" i="7"/>
  <c r="J4685" i="7" s="1"/>
  <c r="K4685" i="7" s="1"/>
  <c r="G4686" i="7"/>
  <c r="H4686" i="7"/>
  <c r="I4686" i="7"/>
  <c r="J4686" i="7" s="1"/>
  <c r="K4686" i="7" s="1"/>
  <c r="G4687" i="7"/>
  <c r="H4687" i="7"/>
  <c r="I4687" i="7"/>
  <c r="J4687" i="7" s="1"/>
  <c r="K4687" i="7" s="1"/>
  <c r="G4688" i="7"/>
  <c r="H4688" i="7"/>
  <c r="I4688" i="7"/>
  <c r="J4688" i="7" s="1"/>
  <c r="K4688" i="7" s="1"/>
  <c r="G4689" i="7"/>
  <c r="H4689" i="7"/>
  <c r="I4689" i="7"/>
  <c r="J4689" i="7" s="1"/>
  <c r="K4689" i="7" s="1"/>
  <c r="G4690" i="7"/>
  <c r="H4690" i="7"/>
  <c r="I4690" i="7"/>
  <c r="J4690" i="7" s="1"/>
  <c r="K4690" i="7" s="1"/>
  <c r="G4691" i="7"/>
  <c r="H4691" i="7"/>
  <c r="I4691" i="7"/>
  <c r="J4691" i="7" s="1"/>
  <c r="K4691" i="7" s="1"/>
  <c r="G4692" i="7"/>
  <c r="H4692" i="7"/>
  <c r="I4692" i="7"/>
  <c r="J4692" i="7" s="1"/>
  <c r="K4692" i="7" s="1"/>
  <c r="G4693" i="7"/>
  <c r="H4693" i="7"/>
  <c r="I4693" i="7"/>
  <c r="J4693" i="7" s="1"/>
  <c r="K4693" i="7" s="1"/>
  <c r="G4694" i="7"/>
  <c r="H4694" i="7"/>
  <c r="I4694" i="7"/>
  <c r="J4694" i="7" s="1"/>
  <c r="K4694" i="7" s="1"/>
  <c r="G4695" i="7"/>
  <c r="H4695" i="7"/>
  <c r="I4695" i="7"/>
  <c r="J4695" i="7" s="1"/>
  <c r="K4695" i="7" s="1"/>
  <c r="G4696" i="7"/>
  <c r="H4696" i="7"/>
  <c r="I4696" i="7"/>
  <c r="J4696" i="7" s="1"/>
  <c r="K4696" i="7" s="1"/>
  <c r="G4697" i="7"/>
  <c r="H4697" i="7"/>
  <c r="I4697" i="7"/>
  <c r="J4697" i="7" s="1"/>
  <c r="K4697" i="7" s="1"/>
  <c r="G4698" i="7"/>
  <c r="H4698" i="7"/>
  <c r="I4698" i="7"/>
  <c r="J4698" i="7" s="1"/>
  <c r="K4698" i="7" s="1"/>
  <c r="G4699" i="7"/>
  <c r="H4699" i="7"/>
  <c r="I4699" i="7"/>
  <c r="J4699" i="7" s="1"/>
  <c r="K4699" i="7" s="1"/>
  <c r="G4700" i="7"/>
  <c r="H4700" i="7"/>
  <c r="I4700" i="7"/>
  <c r="J4700" i="7" s="1"/>
  <c r="K4700" i="7" s="1"/>
  <c r="G4701" i="7"/>
  <c r="H4701" i="7"/>
  <c r="I4701" i="7"/>
  <c r="J4701" i="7" s="1"/>
  <c r="K4701" i="7" s="1"/>
  <c r="G4702" i="7"/>
  <c r="H4702" i="7"/>
  <c r="I4702" i="7"/>
  <c r="J4702" i="7" s="1"/>
  <c r="K4702" i="7" s="1"/>
  <c r="G4703" i="7"/>
  <c r="H4703" i="7"/>
  <c r="I4703" i="7"/>
  <c r="J4703" i="7" s="1"/>
  <c r="K4703" i="7" s="1"/>
  <c r="G4704" i="7"/>
  <c r="H4704" i="7"/>
  <c r="I4704" i="7"/>
  <c r="J4704" i="7" s="1"/>
  <c r="K4704" i="7" s="1"/>
  <c r="G4705" i="7"/>
  <c r="H4705" i="7"/>
  <c r="I4705" i="7"/>
  <c r="J4705" i="7" s="1"/>
  <c r="K4705" i="7" s="1"/>
  <c r="G4706" i="7"/>
  <c r="H4706" i="7"/>
  <c r="I4706" i="7"/>
  <c r="G4707" i="7"/>
  <c r="H4707" i="7"/>
  <c r="I4707" i="7"/>
  <c r="G4708" i="7"/>
  <c r="H4708" i="7"/>
  <c r="I4708" i="7"/>
  <c r="G4709" i="7"/>
  <c r="H4709" i="7"/>
  <c r="I4709" i="7"/>
  <c r="G4710" i="7"/>
  <c r="H4710" i="7"/>
  <c r="I4710" i="7"/>
  <c r="G4711" i="7"/>
  <c r="H4711" i="7"/>
  <c r="I4711" i="7"/>
  <c r="G4712" i="7"/>
  <c r="H4712" i="7"/>
  <c r="I4712" i="7"/>
  <c r="G4713" i="7"/>
  <c r="H4713" i="7"/>
  <c r="I4713" i="7"/>
  <c r="G4714" i="7"/>
  <c r="H4714" i="7"/>
  <c r="I4714" i="7"/>
  <c r="G4715" i="7"/>
  <c r="H4715" i="7"/>
  <c r="I4715" i="7"/>
  <c r="G4716" i="7"/>
  <c r="H4716" i="7"/>
  <c r="I4716" i="7"/>
  <c r="G4717" i="7"/>
  <c r="H4717" i="7"/>
  <c r="I4717" i="7"/>
  <c r="G4718" i="7"/>
  <c r="H4718" i="7"/>
  <c r="I4718" i="7"/>
  <c r="G4719" i="7"/>
  <c r="H4719" i="7"/>
  <c r="I4719" i="7"/>
  <c r="G4720" i="7"/>
  <c r="H4720" i="7"/>
  <c r="I4720" i="7"/>
  <c r="G4721" i="7"/>
  <c r="H4721" i="7"/>
  <c r="I4721" i="7"/>
  <c r="G4722" i="7"/>
  <c r="H4722" i="7"/>
  <c r="I4722" i="7"/>
  <c r="G4723" i="7"/>
  <c r="H4723" i="7"/>
  <c r="I4723" i="7"/>
  <c r="G4724" i="7"/>
  <c r="H4724" i="7"/>
  <c r="I4724" i="7"/>
  <c r="G4725" i="7"/>
  <c r="H4725" i="7"/>
  <c r="I4725" i="7"/>
  <c r="G4726" i="7"/>
  <c r="H4726" i="7"/>
  <c r="I4726" i="7"/>
  <c r="G4727" i="7"/>
  <c r="H4727" i="7"/>
  <c r="I4727" i="7"/>
  <c r="G4728" i="7"/>
  <c r="H4728" i="7"/>
  <c r="I4728" i="7"/>
  <c r="G4729" i="7"/>
  <c r="H4729" i="7"/>
  <c r="I4729" i="7"/>
  <c r="G4730" i="7"/>
  <c r="H4730" i="7"/>
  <c r="I4730" i="7"/>
  <c r="G4731" i="7"/>
  <c r="H4731" i="7"/>
  <c r="I4731" i="7"/>
  <c r="G4732" i="7"/>
  <c r="H4732" i="7"/>
  <c r="I4732" i="7"/>
  <c r="G4733" i="7"/>
  <c r="H4733" i="7"/>
  <c r="I4733" i="7"/>
  <c r="G4734" i="7"/>
  <c r="H4734" i="7"/>
  <c r="I4734" i="7"/>
  <c r="G4735" i="7"/>
  <c r="H4735" i="7"/>
  <c r="I4735" i="7"/>
  <c r="G4736" i="7"/>
  <c r="H4736" i="7"/>
  <c r="I4736" i="7"/>
  <c r="G4737" i="7"/>
  <c r="H4737" i="7"/>
  <c r="I4737" i="7"/>
  <c r="G4738" i="7"/>
  <c r="H4738" i="7"/>
  <c r="I4738" i="7"/>
  <c r="G4739" i="7"/>
  <c r="H4739" i="7"/>
  <c r="I4739" i="7"/>
  <c r="G4740" i="7"/>
  <c r="H4740" i="7"/>
  <c r="I4740" i="7"/>
  <c r="G4741" i="7"/>
  <c r="H4741" i="7"/>
  <c r="I4741" i="7"/>
  <c r="G4742" i="7"/>
  <c r="H4742" i="7"/>
  <c r="I4742" i="7"/>
  <c r="G4743" i="7"/>
  <c r="H4743" i="7"/>
  <c r="I4743" i="7"/>
  <c r="G4744" i="7"/>
  <c r="H4744" i="7"/>
  <c r="I4744" i="7"/>
  <c r="G4745" i="7"/>
  <c r="H4745" i="7"/>
  <c r="I4745" i="7"/>
  <c r="G4746" i="7"/>
  <c r="H4746" i="7"/>
  <c r="I4746" i="7"/>
  <c r="G4747" i="7"/>
  <c r="H4747" i="7"/>
  <c r="I4747" i="7"/>
  <c r="G4748" i="7"/>
  <c r="H4748" i="7"/>
  <c r="I4748" i="7"/>
  <c r="G4749" i="7"/>
  <c r="H4749" i="7"/>
  <c r="I4749" i="7"/>
  <c r="G4750" i="7"/>
  <c r="H4750" i="7"/>
  <c r="I4750" i="7"/>
  <c r="G4751" i="7"/>
  <c r="H4751" i="7"/>
  <c r="I4751" i="7"/>
  <c r="G4752" i="7"/>
  <c r="H4752" i="7"/>
  <c r="I4752" i="7"/>
  <c r="G4753" i="7"/>
  <c r="H4753" i="7"/>
  <c r="I4753" i="7"/>
  <c r="G4754" i="7"/>
  <c r="H4754" i="7"/>
  <c r="I4754" i="7"/>
  <c r="G4755" i="7"/>
  <c r="H4755" i="7"/>
  <c r="I4755" i="7"/>
  <c r="G4756" i="7"/>
  <c r="H4756" i="7"/>
  <c r="I4756" i="7"/>
  <c r="G4757" i="7"/>
  <c r="H4757" i="7"/>
  <c r="I4757" i="7"/>
  <c r="G4758" i="7"/>
  <c r="H4758" i="7"/>
  <c r="I4758" i="7"/>
  <c r="G4759" i="7"/>
  <c r="H4759" i="7"/>
  <c r="I4759" i="7"/>
  <c r="G4760" i="7"/>
  <c r="H4760" i="7"/>
  <c r="I4760" i="7"/>
  <c r="G4761" i="7"/>
  <c r="H4761" i="7"/>
  <c r="I4761" i="7"/>
  <c r="G4762" i="7"/>
  <c r="H4762" i="7"/>
  <c r="I4762" i="7"/>
  <c r="G4763" i="7"/>
  <c r="H4763" i="7"/>
  <c r="I4763" i="7"/>
  <c r="G4764" i="7"/>
  <c r="H4764" i="7"/>
  <c r="I4764" i="7"/>
  <c r="G4765" i="7"/>
  <c r="H4765" i="7"/>
  <c r="I4765" i="7"/>
  <c r="G4766" i="7"/>
  <c r="H4766" i="7"/>
  <c r="I4766" i="7"/>
  <c r="G4767" i="7"/>
  <c r="H4767" i="7"/>
  <c r="I4767" i="7"/>
  <c r="G4768" i="7"/>
  <c r="H4768" i="7"/>
  <c r="I4768" i="7"/>
  <c r="G4769" i="7"/>
  <c r="H4769" i="7"/>
  <c r="I4769" i="7"/>
  <c r="G4770" i="7"/>
  <c r="H4770" i="7"/>
  <c r="I4770" i="7"/>
  <c r="G4771" i="7"/>
  <c r="H4771" i="7"/>
  <c r="I4771" i="7"/>
  <c r="G4772" i="7"/>
  <c r="H4772" i="7"/>
  <c r="I4772" i="7"/>
  <c r="G4773" i="7"/>
  <c r="H4773" i="7"/>
  <c r="I4773" i="7"/>
  <c r="G4774" i="7"/>
  <c r="H4774" i="7"/>
  <c r="I4774" i="7"/>
  <c r="G4775" i="7"/>
  <c r="H4775" i="7"/>
  <c r="I4775" i="7"/>
  <c r="G4776" i="7"/>
  <c r="H4776" i="7"/>
  <c r="I4776" i="7"/>
  <c r="G4777" i="7"/>
  <c r="H4777" i="7"/>
  <c r="I4777" i="7"/>
  <c r="G4778" i="7"/>
  <c r="H4778" i="7"/>
  <c r="I4778" i="7"/>
  <c r="G4779" i="7"/>
  <c r="H4779" i="7"/>
  <c r="I4779" i="7"/>
  <c r="G4780" i="7"/>
  <c r="H4780" i="7"/>
  <c r="I4780" i="7"/>
  <c r="G4781" i="7"/>
  <c r="H4781" i="7"/>
  <c r="I4781" i="7"/>
  <c r="G4782" i="7"/>
  <c r="H4782" i="7"/>
  <c r="I4782" i="7"/>
  <c r="G4783" i="7"/>
  <c r="H4783" i="7"/>
  <c r="I4783" i="7"/>
  <c r="G4784" i="7"/>
  <c r="H4784" i="7"/>
  <c r="I4784" i="7"/>
  <c r="G4785" i="7"/>
  <c r="H4785" i="7"/>
  <c r="I4785" i="7"/>
  <c r="G4786" i="7"/>
  <c r="H4786" i="7"/>
  <c r="I4786" i="7"/>
  <c r="G4787" i="7"/>
  <c r="H4787" i="7"/>
  <c r="I4787" i="7"/>
  <c r="G4788" i="7"/>
  <c r="H4788" i="7"/>
  <c r="I4788" i="7"/>
  <c r="G4789" i="7"/>
  <c r="H4789" i="7"/>
  <c r="I4789" i="7"/>
  <c r="G4790" i="7"/>
  <c r="H4790" i="7"/>
  <c r="I4790" i="7"/>
  <c r="G4791" i="7"/>
  <c r="H4791" i="7"/>
  <c r="I4791" i="7"/>
  <c r="G4792" i="7"/>
  <c r="H4792" i="7"/>
  <c r="I4792" i="7"/>
  <c r="G4793" i="7"/>
  <c r="H4793" i="7"/>
  <c r="I4793" i="7"/>
  <c r="G4794" i="7"/>
  <c r="H4794" i="7"/>
  <c r="I4794" i="7"/>
  <c r="G4795" i="7"/>
  <c r="H4795" i="7"/>
  <c r="I4795" i="7"/>
  <c r="G4796" i="7"/>
  <c r="H4796" i="7"/>
  <c r="I4796" i="7"/>
  <c r="G4797" i="7"/>
  <c r="H4797" i="7"/>
  <c r="I4797" i="7"/>
  <c r="G4798" i="7"/>
  <c r="H4798" i="7"/>
  <c r="I4798" i="7"/>
  <c r="G4799" i="7"/>
  <c r="H4799" i="7"/>
  <c r="I4799" i="7"/>
  <c r="G4800" i="7"/>
  <c r="H4800" i="7"/>
  <c r="I4800" i="7"/>
  <c r="G4801" i="7"/>
  <c r="H4801" i="7"/>
  <c r="I4801" i="7"/>
  <c r="G4802" i="7"/>
  <c r="H4802" i="7"/>
  <c r="I4802" i="7"/>
  <c r="G4803" i="7"/>
  <c r="H4803" i="7"/>
  <c r="I4803" i="7"/>
  <c r="G4804" i="7"/>
  <c r="H4804" i="7"/>
  <c r="I4804" i="7"/>
  <c r="G4805" i="7"/>
  <c r="H4805" i="7"/>
  <c r="I4805" i="7"/>
  <c r="G4806" i="7"/>
  <c r="H4806" i="7"/>
  <c r="I4806" i="7"/>
  <c r="G4807" i="7"/>
  <c r="H4807" i="7"/>
  <c r="I4807" i="7"/>
  <c r="G4808" i="7"/>
  <c r="H4808" i="7"/>
  <c r="I4808" i="7"/>
  <c r="G4809" i="7"/>
  <c r="H4809" i="7"/>
  <c r="I4809" i="7"/>
  <c r="G4810" i="7"/>
  <c r="H4810" i="7"/>
  <c r="I4810" i="7"/>
  <c r="G4811" i="7"/>
  <c r="H4811" i="7"/>
  <c r="I4811" i="7"/>
  <c r="G4812" i="7"/>
  <c r="H4812" i="7"/>
  <c r="I4812" i="7"/>
  <c r="G4813" i="7"/>
  <c r="H4813" i="7"/>
  <c r="I4813" i="7"/>
  <c r="G4814" i="7"/>
  <c r="H4814" i="7"/>
  <c r="I4814" i="7"/>
  <c r="G4815" i="7"/>
  <c r="H4815" i="7"/>
  <c r="I4815" i="7"/>
  <c r="G4816" i="7"/>
  <c r="H4816" i="7"/>
  <c r="I4816" i="7"/>
  <c r="G4817" i="7"/>
  <c r="H4817" i="7"/>
  <c r="I4817" i="7"/>
  <c r="G4818" i="7"/>
  <c r="H4818" i="7"/>
  <c r="I4818" i="7"/>
  <c r="G4819" i="7"/>
  <c r="H4819" i="7"/>
  <c r="I4819" i="7"/>
  <c r="G4820" i="7"/>
  <c r="H4820" i="7"/>
  <c r="I4820" i="7"/>
  <c r="G4821" i="7"/>
  <c r="H4821" i="7"/>
  <c r="I4821" i="7"/>
  <c r="G4822" i="7"/>
  <c r="H4822" i="7"/>
  <c r="I4822" i="7"/>
  <c r="G4823" i="7"/>
  <c r="H4823" i="7"/>
  <c r="I4823" i="7"/>
  <c r="G4824" i="7"/>
  <c r="H4824" i="7"/>
  <c r="I4824" i="7"/>
  <c r="G4825" i="7"/>
  <c r="H4825" i="7"/>
  <c r="I4825" i="7"/>
  <c r="G4826" i="7"/>
  <c r="H4826" i="7"/>
  <c r="I4826" i="7"/>
  <c r="J4826" i="7" s="1"/>
  <c r="K4826" i="7" s="1"/>
  <c r="G4827" i="7"/>
  <c r="H4827" i="7"/>
  <c r="I4827" i="7"/>
  <c r="J4827" i="7" s="1"/>
  <c r="K4827" i="7" s="1"/>
  <c r="G4828" i="7"/>
  <c r="H4828" i="7"/>
  <c r="I4828" i="7"/>
  <c r="J4828" i="7" s="1"/>
  <c r="K4828" i="7" s="1"/>
  <c r="G4829" i="7"/>
  <c r="H4829" i="7"/>
  <c r="I4829" i="7"/>
  <c r="J4829" i="7" s="1"/>
  <c r="K4829" i="7" s="1"/>
  <c r="G4830" i="7"/>
  <c r="H4830" i="7"/>
  <c r="I4830" i="7"/>
  <c r="J4830" i="7" s="1"/>
  <c r="K4830" i="7" s="1"/>
  <c r="G4831" i="7"/>
  <c r="H4831" i="7"/>
  <c r="I4831" i="7"/>
  <c r="J4831" i="7" s="1"/>
  <c r="K4831" i="7" s="1"/>
  <c r="G4832" i="7"/>
  <c r="H4832" i="7"/>
  <c r="I4832" i="7"/>
  <c r="J4832" i="7" s="1"/>
  <c r="K4832" i="7" s="1"/>
  <c r="G4833" i="7"/>
  <c r="H4833" i="7"/>
  <c r="I4833" i="7"/>
  <c r="J4833" i="7" s="1"/>
  <c r="K4833" i="7" s="1"/>
  <c r="G4834" i="7"/>
  <c r="H4834" i="7"/>
  <c r="I4834" i="7"/>
  <c r="J4834" i="7" s="1"/>
  <c r="K4834" i="7" s="1"/>
  <c r="G4835" i="7"/>
  <c r="H4835" i="7"/>
  <c r="I4835" i="7"/>
  <c r="J4835" i="7" s="1"/>
  <c r="K4835" i="7" s="1"/>
  <c r="G4836" i="7"/>
  <c r="H4836" i="7"/>
  <c r="I4836" i="7"/>
  <c r="J4836" i="7" s="1"/>
  <c r="K4836" i="7" s="1"/>
  <c r="G4837" i="7"/>
  <c r="H4837" i="7"/>
  <c r="I4837" i="7"/>
  <c r="J4837" i="7" s="1"/>
  <c r="K4837" i="7" s="1"/>
  <c r="G4838" i="7"/>
  <c r="H4838" i="7"/>
  <c r="I4838" i="7"/>
  <c r="J4838" i="7" s="1"/>
  <c r="K4838" i="7" s="1"/>
  <c r="G4839" i="7"/>
  <c r="H4839" i="7"/>
  <c r="I4839" i="7"/>
  <c r="J4839" i="7" s="1"/>
  <c r="K4839" i="7" s="1"/>
  <c r="G4840" i="7"/>
  <c r="H4840" i="7"/>
  <c r="I4840" i="7"/>
  <c r="J4840" i="7" s="1"/>
  <c r="K4840" i="7" s="1"/>
  <c r="G4841" i="7"/>
  <c r="H4841" i="7"/>
  <c r="I4841" i="7"/>
  <c r="J4841" i="7" s="1"/>
  <c r="K4841" i="7" s="1"/>
  <c r="G4842" i="7"/>
  <c r="H4842" i="7"/>
  <c r="I4842" i="7"/>
  <c r="J4842" i="7" s="1"/>
  <c r="K4842" i="7" s="1"/>
  <c r="G4843" i="7"/>
  <c r="H4843" i="7"/>
  <c r="I4843" i="7"/>
  <c r="J4843" i="7" s="1"/>
  <c r="K4843" i="7" s="1"/>
  <c r="G4844" i="7"/>
  <c r="H4844" i="7"/>
  <c r="I4844" i="7"/>
  <c r="J4844" i="7" s="1"/>
  <c r="K4844" i="7" s="1"/>
  <c r="G4845" i="7"/>
  <c r="H4845" i="7"/>
  <c r="I4845" i="7"/>
  <c r="J4845" i="7" s="1"/>
  <c r="K4845" i="7" s="1"/>
  <c r="G4846" i="7"/>
  <c r="H4846" i="7"/>
  <c r="I4846" i="7"/>
  <c r="J4846" i="7" s="1"/>
  <c r="K4846" i="7" s="1"/>
  <c r="G4847" i="7"/>
  <c r="H4847" i="7"/>
  <c r="I4847" i="7"/>
  <c r="J4847" i="7" s="1"/>
  <c r="K4847" i="7" s="1"/>
  <c r="G4848" i="7"/>
  <c r="H4848" i="7"/>
  <c r="I4848" i="7"/>
  <c r="J4848" i="7" s="1"/>
  <c r="K4848" i="7" s="1"/>
  <c r="G4849" i="7"/>
  <c r="H4849" i="7"/>
  <c r="I4849" i="7"/>
  <c r="J4849" i="7" s="1"/>
  <c r="K4849" i="7" s="1"/>
  <c r="G4850" i="7"/>
  <c r="H4850" i="7"/>
  <c r="I4850" i="7"/>
  <c r="J4850" i="7" s="1"/>
  <c r="K4850" i="7" s="1"/>
  <c r="G4851" i="7"/>
  <c r="H4851" i="7"/>
  <c r="I4851" i="7"/>
  <c r="J4851" i="7" s="1"/>
  <c r="K4851" i="7" s="1"/>
  <c r="G4852" i="7"/>
  <c r="H4852" i="7"/>
  <c r="I4852" i="7"/>
  <c r="J4852" i="7" s="1"/>
  <c r="K4852" i="7" s="1"/>
  <c r="G4853" i="7"/>
  <c r="H4853" i="7"/>
  <c r="I4853" i="7"/>
  <c r="J4853" i="7" s="1"/>
  <c r="K4853" i="7" s="1"/>
  <c r="G4854" i="7"/>
  <c r="H4854" i="7"/>
  <c r="I4854" i="7"/>
  <c r="J4854" i="7" s="1"/>
  <c r="K4854" i="7" s="1"/>
  <c r="G4855" i="7"/>
  <c r="H4855" i="7"/>
  <c r="I4855" i="7"/>
  <c r="J4855" i="7" s="1"/>
  <c r="K4855" i="7" s="1"/>
  <c r="G4856" i="7"/>
  <c r="H4856" i="7"/>
  <c r="I4856" i="7"/>
  <c r="J4856" i="7" s="1"/>
  <c r="K4856" i="7" s="1"/>
  <c r="G4857" i="7"/>
  <c r="H4857" i="7"/>
  <c r="I4857" i="7"/>
  <c r="J4857" i="7" s="1"/>
  <c r="K4857" i="7" s="1"/>
  <c r="G4858" i="7"/>
  <c r="H4858" i="7"/>
  <c r="I4858" i="7"/>
  <c r="J4858" i="7" s="1"/>
  <c r="K4858" i="7" s="1"/>
  <c r="G4859" i="7"/>
  <c r="H4859" i="7"/>
  <c r="I4859" i="7"/>
  <c r="J4859" i="7" s="1"/>
  <c r="K4859" i="7" s="1"/>
  <c r="G4860" i="7"/>
  <c r="H4860" i="7"/>
  <c r="I4860" i="7"/>
  <c r="J4860" i="7" s="1"/>
  <c r="K4860" i="7" s="1"/>
  <c r="G4861" i="7"/>
  <c r="H4861" i="7"/>
  <c r="I4861" i="7"/>
  <c r="J4861" i="7" s="1"/>
  <c r="K4861" i="7" s="1"/>
  <c r="G4862" i="7"/>
  <c r="H4862" i="7"/>
  <c r="I4862" i="7"/>
  <c r="J4862" i="7" s="1"/>
  <c r="K4862" i="7" s="1"/>
  <c r="G4863" i="7"/>
  <c r="H4863" i="7"/>
  <c r="I4863" i="7"/>
  <c r="J4863" i="7" s="1"/>
  <c r="K4863" i="7" s="1"/>
  <c r="G4864" i="7"/>
  <c r="H4864" i="7"/>
  <c r="I4864" i="7"/>
  <c r="J4864" i="7" s="1"/>
  <c r="K4864" i="7" s="1"/>
  <c r="G4865" i="7"/>
  <c r="H4865" i="7"/>
  <c r="I4865" i="7"/>
  <c r="J4865" i="7" s="1"/>
  <c r="K4865" i="7" s="1"/>
  <c r="G4866" i="7"/>
  <c r="H4866" i="7"/>
  <c r="I4866" i="7"/>
  <c r="J4866" i="7" s="1"/>
  <c r="K4866" i="7" s="1"/>
  <c r="G4867" i="7"/>
  <c r="H4867" i="7"/>
  <c r="I4867" i="7"/>
  <c r="J4867" i="7" s="1"/>
  <c r="K4867" i="7" s="1"/>
  <c r="G4868" i="7"/>
  <c r="H4868" i="7"/>
  <c r="I4868" i="7"/>
  <c r="J4868" i="7" s="1"/>
  <c r="K4868" i="7" s="1"/>
  <c r="G4869" i="7"/>
  <c r="H4869" i="7"/>
  <c r="I4869" i="7"/>
  <c r="J4869" i="7" s="1"/>
  <c r="K4869" i="7" s="1"/>
  <c r="G4870" i="7"/>
  <c r="H4870" i="7"/>
  <c r="I4870" i="7"/>
  <c r="J4870" i="7" s="1"/>
  <c r="K4870" i="7" s="1"/>
  <c r="G4871" i="7"/>
  <c r="H4871" i="7"/>
  <c r="I4871" i="7"/>
  <c r="J4871" i="7" s="1"/>
  <c r="K4871" i="7" s="1"/>
  <c r="G4872" i="7"/>
  <c r="H4872" i="7"/>
  <c r="I4872" i="7"/>
  <c r="J4872" i="7" s="1"/>
  <c r="K4872" i="7" s="1"/>
  <c r="G4873" i="7"/>
  <c r="H4873" i="7"/>
  <c r="I4873" i="7"/>
  <c r="J4873" i="7" s="1"/>
  <c r="K4873" i="7" s="1"/>
  <c r="G4874" i="7"/>
  <c r="H4874" i="7"/>
  <c r="I4874" i="7"/>
  <c r="G4875" i="7"/>
  <c r="H4875" i="7"/>
  <c r="I4875" i="7"/>
  <c r="G4876" i="7"/>
  <c r="H4876" i="7"/>
  <c r="I4876" i="7"/>
  <c r="G4877" i="7"/>
  <c r="H4877" i="7"/>
  <c r="I4877" i="7"/>
  <c r="G4878" i="7"/>
  <c r="H4878" i="7"/>
  <c r="I4878" i="7"/>
  <c r="G4879" i="7"/>
  <c r="H4879" i="7"/>
  <c r="I4879" i="7"/>
  <c r="G4880" i="7"/>
  <c r="H4880" i="7"/>
  <c r="I4880" i="7"/>
  <c r="G4881" i="7"/>
  <c r="H4881" i="7"/>
  <c r="I4881" i="7"/>
  <c r="G4882" i="7"/>
  <c r="H4882" i="7"/>
  <c r="I4882" i="7"/>
  <c r="G4883" i="7"/>
  <c r="H4883" i="7"/>
  <c r="I4883" i="7"/>
  <c r="G4884" i="7"/>
  <c r="H4884" i="7"/>
  <c r="I4884" i="7"/>
  <c r="G4885" i="7"/>
  <c r="H4885" i="7"/>
  <c r="I4885" i="7"/>
  <c r="G4886" i="7"/>
  <c r="H4886" i="7"/>
  <c r="I4886" i="7"/>
  <c r="G4887" i="7"/>
  <c r="H4887" i="7"/>
  <c r="I4887" i="7"/>
  <c r="G4888" i="7"/>
  <c r="H4888" i="7"/>
  <c r="I4888" i="7"/>
  <c r="G4889" i="7"/>
  <c r="H4889" i="7"/>
  <c r="I4889" i="7"/>
  <c r="G4890" i="7"/>
  <c r="H4890" i="7"/>
  <c r="I4890" i="7"/>
  <c r="G4891" i="7"/>
  <c r="H4891" i="7"/>
  <c r="I4891" i="7"/>
  <c r="G4892" i="7"/>
  <c r="H4892" i="7"/>
  <c r="I4892" i="7"/>
  <c r="G4893" i="7"/>
  <c r="H4893" i="7"/>
  <c r="I4893" i="7"/>
  <c r="G4894" i="7"/>
  <c r="H4894" i="7"/>
  <c r="I4894" i="7"/>
  <c r="G4895" i="7"/>
  <c r="H4895" i="7"/>
  <c r="I4895" i="7"/>
  <c r="G4896" i="7"/>
  <c r="H4896" i="7"/>
  <c r="I4896" i="7"/>
  <c r="G4897" i="7"/>
  <c r="H4897" i="7"/>
  <c r="I4897" i="7"/>
  <c r="G4898" i="7"/>
  <c r="H4898" i="7"/>
  <c r="I4898" i="7"/>
  <c r="G4899" i="7"/>
  <c r="H4899" i="7"/>
  <c r="I4899" i="7"/>
  <c r="G4900" i="7"/>
  <c r="H4900" i="7"/>
  <c r="I4900" i="7"/>
  <c r="G4901" i="7"/>
  <c r="H4901" i="7"/>
  <c r="I4901" i="7"/>
  <c r="G4902" i="7"/>
  <c r="H4902" i="7"/>
  <c r="I4902" i="7"/>
  <c r="G4903" i="7"/>
  <c r="H4903" i="7"/>
  <c r="I4903" i="7"/>
  <c r="G4904" i="7"/>
  <c r="H4904" i="7"/>
  <c r="I4904" i="7"/>
  <c r="G4905" i="7"/>
  <c r="H4905" i="7"/>
  <c r="I4905" i="7"/>
  <c r="G4906" i="7"/>
  <c r="H4906" i="7"/>
  <c r="I4906" i="7"/>
  <c r="G4907" i="7"/>
  <c r="H4907" i="7"/>
  <c r="I4907" i="7"/>
  <c r="G4908" i="7"/>
  <c r="H4908" i="7"/>
  <c r="I4908" i="7"/>
  <c r="G4909" i="7"/>
  <c r="H4909" i="7"/>
  <c r="I4909" i="7"/>
  <c r="G4910" i="7"/>
  <c r="H4910" i="7"/>
  <c r="I4910" i="7"/>
  <c r="G4911" i="7"/>
  <c r="H4911" i="7"/>
  <c r="I4911" i="7"/>
  <c r="G4912" i="7"/>
  <c r="H4912" i="7"/>
  <c r="I4912" i="7"/>
  <c r="G4913" i="7"/>
  <c r="H4913" i="7"/>
  <c r="I4913" i="7"/>
  <c r="G4914" i="7"/>
  <c r="H4914" i="7"/>
  <c r="I4914" i="7"/>
  <c r="G4915" i="7"/>
  <c r="H4915" i="7"/>
  <c r="I4915" i="7"/>
  <c r="G4916" i="7"/>
  <c r="H4916" i="7"/>
  <c r="I4916" i="7"/>
  <c r="G4917" i="7"/>
  <c r="H4917" i="7"/>
  <c r="I4917" i="7"/>
  <c r="G4918" i="7"/>
  <c r="H4918" i="7"/>
  <c r="I4918" i="7"/>
  <c r="G4919" i="7"/>
  <c r="H4919" i="7"/>
  <c r="I4919" i="7"/>
  <c r="G4920" i="7"/>
  <c r="H4920" i="7"/>
  <c r="I4920" i="7"/>
  <c r="G4921" i="7"/>
  <c r="H4921" i="7"/>
  <c r="I4921" i="7"/>
  <c r="G4922" i="7"/>
  <c r="H4922" i="7"/>
  <c r="I4922" i="7"/>
  <c r="G4923" i="7"/>
  <c r="H4923" i="7"/>
  <c r="I4923" i="7"/>
  <c r="G4924" i="7"/>
  <c r="H4924" i="7"/>
  <c r="I4924" i="7"/>
  <c r="G4925" i="7"/>
  <c r="H4925" i="7"/>
  <c r="I4925" i="7"/>
  <c r="G4926" i="7"/>
  <c r="H4926" i="7"/>
  <c r="I4926" i="7"/>
  <c r="G4927" i="7"/>
  <c r="H4927" i="7"/>
  <c r="I4927" i="7"/>
  <c r="G4928" i="7"/>
  <c r="H4928" i="7"/>
  <c r="I4928" i="7"/>
  <c r="G4929" i="7"/>
  <c r="H4929" i="7"/>
  <c r="I4929" i="7"/>
  <c r="G4930" i="7"/>
  <c r="H4930" i="7"/>
  <c r="I4930" i="7"/>
  <c r="G4931" i="7"/>
  <c r="H4931" i="7"/>
  <c r="I4931" i="7"/>
  <c r="G4932" i="7"/>
  <c r="H4932" i="7"/>
  <c r="I4932" i="7"/>
  <c r="G4933" i="7"/>
  <c r="H4933" i="7"/>
  <c r="I4933" i="7"/>
  <c r="G4934" i="7"/>
  <c r="H4934" i="7"/>
  <c r="I4934" i="7"/>
  <c r="G4935" i="7"/>
  <c r="H4935" i="7"/>
  <c r="I4935" i="7"/>
  <c r="G4936" i="7"/>
  <c r="H4936" i="7"/>
  <c r="I4936" i="7"/>
  <c r="G4937" i="7"/>
  <c r="H4937" i="7"/>
  <c r="I4937" i="7"/>
  <c r="G4938" i="7"/>
  <c r="H4938" i="7"/>
  <c r="I4938" i="7"/>
  <c r="G4939" i="7"/>
  <c r="H4939" i="7"/>
  <c r="I4939" i="7"/>
  <c r="G4940" i="7"/>
  <c r="H4940" i="7"/>
  <c r="I4940" i="7"/>
  <c r="G4941" i="7"/>
  <c r="H4941" i="7"/>
  <c r="I4941" i="7"/>
  <c r="G4942" i="7"/>
  <c r="H4942" i="7"/>
  <c r="I4942" i="7"/>
  <c r="G4943" i="7"/>
  <c r="H4943" i="7"/>
  <c r="I4943" i="7"/>
  <c r="G4944" i="7"/>
  <c r="H4944" i="7"/>
  <c r="I4944" i="7"/>
  <c r="G4945" i="7"/>
  <c r="H4945" i="7"/>
  <c r="I4945" i="7"/>
  <c r="G4946" i="7"/>
  <c r="H4946" i="7"/>
  <c r="I4946" i="7"/>
  <c r="G4947" i="7"/>
  <c r="H4947" i="7"/>
  <c r="I4947" i="7"/>
  <c r="G4948" i="7"/>
  <c r="H4948" i="7"/>
  <c r="I4948" i="7"/>
  <c r="G4949" i="7"/>
  <c r="H4949" i="7"/>
  <c r="I4949" i="7"/>
  <c r="G4950" i="7"/>
  <c r="H4950" i="7"/>
  <c r="I4950" i="7"/>
  <c r="G4951" i="7"/>
  <c r="H4951" i="7"/>
  <c r="I4951" i="7"/>
  <c r="G4952" i="7"/>
  <c r="H4952" i="7"/>
  <c r="I4952" i="7"/>
  <c r="G4953" i="7"/>
  <c r="H4953" i="7"/>
  <c r="I4953" i="7"/>
  <c r="G4954" i="7"/>
  <c r="H4954" i="7"/>
  <c r="I4954" i="7"/>
  <c r="G4955" i="7"/>
  <c r="H4955" i="7"/>
  <c r="I4955" i="7"/>
  <c r="G4956" i="7"/>
  <c r="H4956" i="7"/>
  <c r="I4956" i="7"/>
  <c r="G4957" i="7"/>
  <c r="H4957" i="7"/>
  <c r="I4957" i="7"/>
  <c r="G4958" i="7"/>
  <c r="H4958" i="7"/>
  <c r="I4958" i="7"/>
  <c r="G4959" i="7"/>
  <c r="H4959" i="7"/>
  <c r="I4959" i="7"/>
  <c r="G4960" i="7"/>
  <c r="H4960" i="7"/>
  <c r="I4960" i="7"/>
  <c r="G4961" i="7"/>
  <c r="H4961" i="7"/>
  <c r="I4961" i="7"/>
  <c r="G4962" i="7"/>
  <c r="H4962" i="7"/>
  <c r="I4962" i="7"/>
  <c r="G4963" i="7"/>
  <c r="H4963" i="7"/>
  <c r="I4963" i="7"/>
  <c r="G4964" i="7"/>
  <c r="H4964" i="7"/>
  <c r="I4964" i="7"/>
  <c r="G4965" i="7"/>
  <c r="H4965" i="7"/>
  <c r="I4965" i="7"/>
  <c r="G4966" i="7"/>
  <c r="H4966" i="7"/>
  <c r="I4966" i="7"/>
  <c r="G4967" i="7"/>
  <c r="H4967" i="7"/>
  <c r="I4967" i="7"/>
  <c r="G4968" i="7"/>
  <c r="H4968" i="7"/>
  <c r="I4968" i="7"/>
  <c r="G4969" i="7"/>
  <c r="H4969" i="7"/>
  <c r="I4969" i="7"/>
  <c r="G4970" i="7"/>
  <c r="H4970" i="7"/>
  <c r="I4970" i="7"/>
  <c r="G4971" i="7"/>
  <c r="H4971" i="7"/>
  <c r="I4971" i="7"/>
  <c r="G4972" i="7"/>
  <c r="H4972" i="7"/>
  <c r="I4972" i="7"/>
  <c r="G4973" i="7"/>
  <c r="H4973" i="7"/>
  <c r="I4973" i="7"/>
  <c r="G4974" i="7"/>
  <c r="H4974" i="7"/>
  <c r="I4974" i="7"/>
  <c r="G4975" i="7"/>
  <c r="H4975" i="7"/>
  <c r="I4975" i="7"/>
  <c r="G4976" i="7"/>
  <c r="H4976" i="7"/>
  <c r="I4976" i="7"/>
  <c r="G4977" i="7"/>
  <c r="H4977" i="7"/>
  <c r="I4977" i="7"/>
  <c r="G4978" i="7"/>
  <c r="H4978" i="7"/>
  <c r="I4978" i="7"/>
  <c r="G4979" i="7"/>
  <c r="H4979" i="7"/>
  <c r="I4979" i="7"/>
  <c r="G4980" i="7"/>
  <c r="H4980" i="7"/>
  <c r="I4980" i="7"/>
  <c r="G4981" i="7"/>
  <c r="H4981" i="7"/>
  <c r="I4981" i="7"/>
  <c r="G4982" i="7"/>
  <c r="H4982" i="7"/>
  <c r="I4982" i="7"/>
  <c r="G4983" i="7"/>
  <c r="H4983" i="7"/>
  <c r="I4983" i="7"/>
  <c r="G4984" i="7"/>
  <c r="H4984" i="7"/>
  <c r="I4984" i="7"/>
  <c r="G4985" i="7"/>
  <c r="H4985" i="7"/>
  <c r="I4985" i="7"/>
  <c r="G4986" i="7"/>
  <c r="H4986" i="7"/>
  <c r="I4986" i="7"/>
  <c r="G4987" i="7"/>
  <c r="H4987" i="7"/>
  <c r="I4987" i="7"/>
  <c r="G4988" i="7"/>
  <c r="H4988" i="7"/>
  <c r="I4988" i="7"/>
  <c r="G4989" i="7"/>
  <c r="H4989" i="7"/>
  <c r="I4989" i="7"/>
  <c r="G4990" i="7"/>
  <c r="H4990" i="7"/>
  <c r="I4990" i="7"/>
  <c r="G4991" i="7"/>
  <c r="H4991" i="7"/>
  <c r="I4991" i="7"/>
  <c r="G4992" i="7"/>
  <c r="H4992" i="7"/>
  <c r="I4992" i="7"/>
  <c r="G4993" i="7"/>
  <c r="H4993" i="7"/>
  <c r="I4993" i="7"/>
  <c r="G4994" i="7"/>
  <c r="H4994" i="7"/>
  <c r="I4994" i="7"/>
  <c r="J4994" i="7" s="1"/>
  <c r="K4994" i="7" s="1"/>
  <c r="G4995" i="7"/>
  <c r="H4995" i="7"/>
  <c r="I4995" i="7"/>
  <c r="J4995" i="7" s="1"/>
  <c r="K4995" i="7" s="1"/>
  <c r="G4996" i="7"/>
  <c r="H4996" i="7"/>
  <c r="I4996" i="7"/>
  <c r="J4996" i="7" s="1"/>
  <c r="K4996" i="7" s="1"/>
  <c r="G4997" i="7"/>
  <c r="H4997" i="7"/>
  <c r="I4997" i="7"/>
  <c r="J4997" i="7" s="1"/>
  <c r="K4997" i="7" s="1"/>
  <c r="G4998" i="7"/>
  <c r="H4998" i="7"/>
  <c r="I4998" i="7"/>
  <c r="J4998" i="7" s="1"/>
  <c r="K4998" i="7" s="1"/>
  <c r="G4999" i="7"/>
  <c r="H4999" i="7"/>
  <c r="I4999" i="7"/>
  <c r="J4999" i="7" s="1"/>
  <c r="K4999" i="7" s="1"/>
  <c r="G5000" i="7"/>
  <c r="H5000" i="7"/>
  <c r="I5000" i="7"/>
  <c r="J5000" i="7" s="1"/>
  <c r="K5000" i="7" s="1"/>
  <c r="G5001" i="7"/>
  <c r="H5001" i="7"/>
  <c r="I5001" i="7"/>
  <c r="J5001" i="7" s="1"/>
  <c r="K5001" i="7" s="1"/>
  <c r="G5002" i="7"/>
  <c r="H5002" i="7"/>
  <c r="I5002" i="7"/>
  <c r="J5002" i="7" s="1"/>
  <c r="K5002" i="7" s="1"/>
  <c r="G5003" i="7"/>
  <c r="H5003" i="7"/>
  <c r="I5003" i="7"/>
  <c r="J5003" i="7" s="1"/>
  <c r="K5003" i="7" s="1"/>
  <c r="G5004" i="7"/>
  <c r="H5004" i="7"/>
  <c r="I5004" i="7"/>
  <c r="J5004" i="7" s="1"/>
  <c r="K5004" i="7" s="1"/>
  <c r="G5005" i="7"/>
  <c r="H5005" i="7"/>
  <c r="I5005" i="7"/>
  <c r="J5005" i="7" s="1"/>
  <c r="K5005" i="7" s="1"/>
  <c r="G5006" i="7"/>
  <c r="H5006" i="7"/>
  <c r="I5006" i="7"/>
  <c r="J5006" i="7" s="1"/>
  <c r="K5006" i="7" s="1"/>
  <c r="G5007" i="7"/>
  <c r="H5007" i="7"/>
  <c r="I5007" i="7"/>
  <c r="J5007" i="7" s="1"/>
  <c r="K5007" i="7" s="1"/>
  <c r="G5008" i="7"/>
  <c r="H5008" i="7"/>
  <c r="I5008" i="7"/>
  <c r="J5008" i="7" s="1"/>
  <c r="K5008" i="7" s="1"/>
  <c r="G5009" i="7"/>
  <c r="H5009" i="7"/>
  <c r="I5009" i="7"/>
  <c r="J5009" i="7" s="1"/>
  <c r="K5009" i="7" s="1"/>
  <c r="G5010" i="7"/>
  <c r="H5010" i="7"/>
  <c r="I5010" i="7"/>
  <c r="J5010" i="7" s="1"/>
  <c r="K5010" i="7" s="1"/>
  <c r="G5011" i="7"/>
  <c r="H5011" i="7"/>
  <c r="I5011" i="7"/>
  <c r="J5011" i="7" s="1"/>
  <c r="K5011" i="7" s="1"/>
  <c r="G5012" i="7"/>
  <c r="H5012" i="7"/>
  <c r="I5012" i="7"/>
  <c r="J5012" i="7" s="1"/>
  <c r="K5012" i="7" s="1"/>
  <c r="G5013" i="7"/>
  <c r="H5013" i="7"/>
  <c r="I5013" i="7"/>
  <c r="J5013" i="7" s="1"/>
  <c r="K5013" i="7" s="1"/>
  <c r="G5014" i="7"/>
  <c r="H5014" i="7"/>
  <c r="I5014" i="7"/>
  <c r="J5014" i="7" s="1"/>
  <c r="K5014" i="7" s="1"/>
  <c r="G5015" i="7"/>
  <c r="H5015" i="7"/>
  <c r="I5015" i="7"/>
  <c r="J5015" i="7" s="1"/>
  <c r="K5015" i="7" s="1"/>
  <c r="G5016" i="7"/>
  <c r="H5016" i="7"/>
  <c r="I5016" i="7"/>
  <c r="J5016" i="7" s="1"/>
  <c r="K5016" i="7" s="1"/>
  <c r="G5017" i="7"/>
  <c r="H5017" i="7"/>
  <c r="I5017" i="7"/>
  <c r="J5017" i="7" s="1"/>
  <c r="K5017" i="7" s="1"/>
  <c r="G5018" i="7"/>
  <c r="H5018" i="7"/>
  <c r="I5018" i="7"/>
  <c r="J5018" i="7" s="1"/>
  <c r="K5018" i="7" s="1"/>
  <c r="G5019" i="7"/>
  <c r="H5019" i="7"/>
  <c r="I5019" i="7"/>
  <c r="J5019" i="7" s="1"/>
  <c r="K5019" i="7" s="1"/>
  <c r="G5020" i="7"/>
  <c r="H5020" i="7"/>
  <c r="I5020" i="7"/>
  <c r="J5020" i="7" s="1"/>
  <c r="K5020" i="7" s="1"/>
  <c r="G5021" i="7"/>
  <c r="H5021" i="7"/>
  <c r="I5021" i="7"/>
  <c r="J5021" i="7" s="1"/>
  <c r="K5021" i="7" s="1"/>
  <c r="G5022" i="7"/>
  <c r="H5022" i="7"/>
  <c r="I5022" i="7"/>
  <c r="J5022" i="7" s="1"/>
  <c r="K5022" i="7" s="1"/>
  <c r="G5023" i="7"/>
  <c r="H5023" i="7"/>
  <c r="I5023" i="7"/>
  <c r="J5023" i="7" s="1"/>
  <c r="K5023" i="7" s="1"/>
  <c r="G5024" i="7"/>
  <c r="H5024" i="7"/>
  <c r="I5024" i="7"/>
  <c r="J5024" i="7" s="1"/>
  <c r="K5024" i="7" s="1"/>
  <c r="G5025" i="7"/>
  <c r="H5025" i="7"/>
  <c r="I5025" i="7"/>
  <c r="J5025" i="7" s="1"/>
  <c r="K5025" i="7" s="1"/>
  <c r="G5026" i="7"/>
  <c r="H5026" i="7"/>
  <c r="I5026" i="7"/>
  <c r="J5026" i="7" s="1"/>
  <c r="K5026" i="7" s="1"/>
  <c r="G5027" i="7"/>
  <c r="H5027" i="7"/>
  <c r="I5027" i="7"/>
  <c r="J5027" i="7" s="1"/>
  <c r="K5027" i="7" s="1"/>
  <c r="G5028" i="7"/>
  <c r="H5028" i="7"/>
  <c r="I5028" i="7"/>
  <c r="J5028" i="7" s="1"/>
  <c r="K5028" i="7" s="1"/>
  <c r="G5029" i="7"/>
  <c r="H5029" i="7"/>
  <c r="I5029" i="7"/>
  <c r="J5029" i="7" s="1"/>
  <c r="K5029" i="7" s="1"/>
  <c r="G5030" i="7"/>
  <c r="H5030" i="7"/>
  <c r="I5030" i="7"/>
  <c r="J5030" i="7" s="1"/>
  <c r="K5030" i="7" s="1"/>
  <c r="G5031" i="7"/>
  <c r="H5031" i="7"/>
  <c r="I5031" i="7"/>
  <c r="J5031" i="7" s="1"/>
  <c r="K5031" i="7" s="1"/>
  <c r="G5032" i="7"/>
  <c r="H5032" i="7"/>
  <c r="I5032" i="7"/>
  <c r="J5032" i="7" s="1"/>
  <c r="K5032" i="7" s="1"/>
  <c r="G5033" i="7"/>
  <c r="H5033" i="7"/>
  <c r="I5033" i="7"/>
  <c r="J5033" i="7" s="1"/>
  <c r="K5033" i="7" s="1"/>
  <c r="G5034" i="7"/>
  <c r="H5034" i="7"/>
  <c r="I5034" i="7"/>
  <c r="J5034" i="7" s="1"/>
  <c r="K5034" i="7" s="1"/>
  <c r="G5035" i="7"/>
  <c r="H5035" i="7"/>
  <c r="I5035" i="7"/>
  <c r="J5035" i="7" s="1"/>
  <c r="K5035" i="7" s="1"/>
  <c r="G5036" i="7"/>
  <c r="H5036" i="7"/>
  <c r="I5036" i="7"/>
  <c r="J5036" i="7" s="1"/>
  <c r="K5036" i="7" s="1"/>
  <c r="G5037" i="7"/>
  <c r="H5037" i="7"/>
  <c r="I5037" i="7"/>
  <c r="J5037" i="7" s="1"/>
  <c r="K5037" i="7" s="1"/>
  <c r="G5038" i="7"/>
  <c r="H5038" i="7"/>
  <c r="I5038" i="7"/>
  <c r="J5038" i="7" s="1"/>
  <c r="K5038" i="7" s="1"/>
  <c r="G5039" i="7"/>
  <c r="H5039" i="7"/>
  <c r="I5039" i="7"/>
  <c r="J5039" i="7" s="1"/>
  <c r="K5039" i="7" s="1"/>
  <c r="G5040" i="7"/>
  <c r="H5040" i="7"/>
  <c r="I5040" i="7"/>
  <c r="J5040" i="7" s="1"/>
  <c r="K5040" i="7" s="1"/>
  <c r="G5041" i="7"/>
  <c r="H5041" i="7"/>
  <c r="I5041" i="7"/>
  <c r="J5041" i="7" s="1"/>
  <c r="K5041" i="7" s="1"/>
  <c r="G5042" i="7"/>
  <c r="H5042" i="7"/>
  <c r="I5042" i="7"/>
  <c r="G5043" i="7"/>
  <c r="H5043" i="7"/>
  <c r="I5043" i="7"/>
  <c r="G5044" i="7"/>
  <c r="H5044" i="7"/>
  <c r="I5044" i="7"/>
  <c r="G5045" i="7"/>
  <c r="H5045" i="7"/>
  <c r="I5045" i="7"/>
  <c r="G5046" i="7"/>
  <c r="H5046" i="7"/>
  <c r="I5046" i="7"/>
  <c r="G5047" i="7"/>
  <c r="H5047" i="7"/>
  <c r="I5047" i="7"/>
  <c r="G5048" i="7"/>
  <c r="H5048" i="7"/>
  <c r="I5048" i="7"/>
  <c r="G5049" i="7"/>
  <c r="H5049" i="7"/>
  <c r="I5049" i="7"/>
  <c r="G5050" i="7"/>
  <c r="H5050" i="7"/>
  <c r="I5050" i="7"/>
  <c r="G5051" i="7"/>
  <c r="H5051" i="7"/>
  <c r="I5051" i="7"/>
  <c r="G5052" i="7"/>
  <c r="H5052" i="7"/>
  <c r="I5052" i="7"/>
  <c r="G5053" i="7"/>
  <c r="H5053" i="7"/>
  <c r="I5053" i="7"/>
  <c r="G5054" i="7"/>
  <c r="H5054" i="7"/>
  <c r="I5054" i="7"/>
  <c r="G5055" i="7"/>
  <c r="H5055" i="7"/>
  <c r="I5055" i="7"/>
  <c r="G5056" i="7"/>
  <c r="H5056" i="7"/>
  <c r="I5056" i="7"/>
  <c r="G5057" i="7"/>
  <c r="H5057" i="7"/>
  <c r="I5057" i="7"/>
  <c r="G5058" i="7"/>
  <c r="H5058" i="7"/>
  <c r="I5058" i="7"/>
  <c r="G5059" i="7"/>
  <c r="H5059" i="7"/>
  <c r="I5059" i="7"/>
  <c r="G5060" i="7"/>
  <c r="H5060" i="7"/>
  <c r="I5060" i="7"/>
  <c r="G5061" i="7"/>
  <c r="H5061" i="7"/>
  <c r="I5061" i="7"/>
  <c r="G5062" i="7"/>
  <c r="H5062" i="7"/>
  <c r="I5062" i="7"/>
  <c r="G5063" i="7"/>
  <c r="H5063" i="7"/>
  <c r="I5063" i="7"/>
  <c r="G5064" i="7"/>
  <c r="H5064" i="7"/>
  <c r="I5064" i="7"/>
  <c r="G5065" i="7"/>
  <c r="H5065" i="7"/>
  <c r="I5065" i="7"/>
  <c r="G5066" i="7"/>
  <c r="H5066" i="7"/>
  <c r="I5066" i="7"/>
  <c r="G5067" i="7"/>
  <c r="H5067" i="7"/>
  <c r="I5067" i="7"/>
  <c r="G5068" i="7"/>
  <c r="H5068" i="7"/>
  <c r="I5068" i="7"/>
  <c r="G5069" i="7"/>
  <c r="H5069" i="7"/>
  <c r="I5069" i="7"/>
  <c r="G5070" i="7"/>
  <c r="H5070" i="7"/>
  <c r="I5070" i="7"/>
  <c r="G5071" i="7"/>
  <c r="H5071" i="7"/>
  <c r="I5071" i="7"/>
  <c r="G5072" i="7"/>
  <c r="H5072" i="7"/>
  <c r="I5072" i="7"/>
  <c r="G5073" i="7"/>
  <c r="H5073" i="7"/>
  <c r="I5073" i="7"/>
  <c r="G5074" i="7"/>
  <c r="H5074" i="7"/>
  <c r="I5074" i="7"/>
  <c r="G5075" i="7"/>
  <c r="H5075" i="7"/>
  <c r="I5075" i="7"/>
  <c r="G5076" i="7"/>
  <c r="H5076" i="7"/>
  <c r="I5076" i="7"/>
  <c r="G5077" i="7"/>
  <c r="H5077" i="7"/>
  <c r="I5077" i="7"/>
  <c r="G5078" i="7"/>
  <c r="H5078" i="7"/>
  <c r="I5078" i="7"/>
  <c r="G5079" i="7"/>
  <c r="H5079" i="7"/>
  <c r="I5079" i="7"/>
  <c r="G5080" i="7"/>
  <c r="H5080" i="7"/>
  <c r="I5080" i="7"/>
  <c r="G5081" i="7"/>
  <c r="H5081" i="7"/>
  <c r="I5081" i="7"/>
  <c r="G5082" i="7"/>
  <c r="H5082" i="7"/>
  <c r="I5082" i="7"/>
  <c r="G5083" i="7"/>
  <c r="H5083" i="7"/>
  <c r="I5083" i="7"/>
  <c r="G5084" i="7"/>
  <c r="H5084" i="7"/>
  <c r="I5084" i="7"/>
  <c r="G5085" i="7"/>
  <c r="H5085" i="7"/>
  <c r="I5085" i="7"/>
  <c r="G5086" i="7"/>
  <c r="H5086" i="7"/>
  <c r="I5086" i="7"/>
  <c r="G5087" i="7"/>
  <c r="H5087" i="7"/>
  <c r="I5087" i="7"/>
  <c r="G5088" i="7"/>
  <c r="H5088" i="7"/>
  <c r="I5088" i="7"/>
  <c r="G5089" i="7"/>
  <c r="H5089" i="7"/>
  <c r="I5089" i="7"/>
  <c r="G5090" i="7"/>
  <c r="H5090" i="7"/>
  <c r="I5090" i="7"/>
  <c r="G5091" i="7"/>
  <c r="H5091" i="7"/>
  <c r="I5091" i="7"/>
  <c r="G5092" i="7"/>
  <c r="H5092" i="7"/>
  <c r="I5092" i="7"/>
  <c r="G5093" i="7"/>
  <c r="H5093" i="7"/>
  <c r="I5093" i="7"/>
  <c r="G5094" i="7"/>
  <c r="H5094" i="7"/>
  <c r="I5094" i="7"/>
  <c r="G5095" i="7"/>
  <c r="H5095" i="7"/>
  <c r="I5095" i="7"/>
  <c r="G5096" i="7"/>
  <c r="H5096" i="7"/>
  <c r="I5096" i="7"/>
  <c r="G5097" i="7"/>
  <c r="H5097" i="7"/>
  <c r="I5097" i="7"/>
  <c r="G5098" i="7"/>
  <c r="H5098" i="7"/>
  <c r="I5098" i="7"/>
  <c r="G5099" i="7"/>
  <c r="H5099" i="7"/>
  <c r="I5099" i="7"/>
  <c r="G5100" i="7"/>
  <c r="H5100" i="7"/>
  <c r="I5100" i="7"/>
  <c r="G5101" i="7"/>
  <c r="H5101" i="7"/>
  <c r="I5101" i="7"/>
  <c r="G5102" i="7"/>
  <c r="H5102" i="7"/>
  <c r="I5102" i="7"/>
  <c r="G5103" i="7"/>
  <c r="H5103" i="7"/>
  <c r="I5103" i="7"/>
  <c r="G5104" i="7"/>
  <c r="H5104" i="7"/>
  <c r="I5104" i="7"/>
  <c r="G5105" i="7"/>
  <c r="H5105" i="7"/>
  <c r="I5105" i="7"/>
  <c r="G5106" i="7"/>
  <c r="H5106" i="7"/>
  <c r="I5106" i="7"/>
  <c r="G5107" i="7"/>
  <c r="H5107" i="7"/>
  <c r="I5107" i="7"/>
  <c r="G5108" i="7"/>
  <c r="H5108" i="7"/>
  <c r="I5108" i="7"/>
  <c r="G5109" i="7"/>
  <c r="H5109" i="7"/>
  <c r="I5109" i="7"/>
  <c r="G5110" i="7"/>
  <c r="H5110" i="7"/>
  <c r="I5110" i="7"/>
  <c r="G5111" i="7"/>
  <c r="H5111" i="7"/>
  <c r="I5111" i="7"/>
  <c r="G5112" i="7"/>
  <c r="H5112" i="7"/>
  <c r="I5112" i="7"/>
  <c r="G5113" i="7"/>
  <c r="H5113" i="7"/>
  <c r="I5113" i="7"/>
  <c r="G5114" i="7"/>
  <c r="H5114" i="7"/>
  <c r="I5114" i="7"/>
  <c r="G5115" i="7"/>
  <c r="H5115" i="7"/>
  <c r="I5115" i="7"/>
  <c r="G5116" i="7"/>
  <c r="H5116" i="7"/>
  <c r="I5116" i="7"/>
  <c r="G5117" i="7"/>
  <c r="H5117" i="7"/>
  <c r="I5117" i="7"/>
  <c r="G5118" i="7"/>
  <c r="H5118" i="7"/>
  <c r="I5118" i="7"/>
  <c r="G5119" i="7"/>
  <c r="H5119" i="7"/>
  <c r="I5119" i="7"/>
  <c r="G5120" i="7"/>
  <c r="H5120" i="7"/>
  <c r="I5120" i="7"/>
  <c r="G5121" i="7"/>
  <c r="H5121" i="7"/>
  <c r="I5121" i="7"/>
  <c r="G5122" i="7"/>
  <c r="H5122" i="7"/>
  <c r="I5122" i="7"/>
  <c r="G5123" i="7"/>
  <c r="H5123" i="7"/>
  <c r="I5123" i="7"/>
  <c r="G5124" i="7"/>
  <c r="H5124" i="7"/>
  <c r="I5124" i="7"/>
  <c r="G5125" i="7"/>
  <c r="H5125" i="7"/>
  <c r="I5125" i="7"/>
  <c r="G5126" i="7"/>
  <c r="H5126" i="7"/>
  <c r="I5126" i="7"/>
  <c r="G5127" i="7"/>
  <c r="H5127" i="7"/>
  <c r="I5127" i="7"/>
  <c r="G5128" i="7"/>
  <c r="H5128" i="7"/>
  <c r="I5128" i="7"/>
  <c r="G5129" i="7"/>
  <c r="H5129" i="7"/>
  <c r="I5129" i="7"/>
  <c r="G5130" i="7"/>
  <c r="H5130" i="7"/>
  <c r="I5130" i="7"/>
  <c r="G5131" i="7"/>
  <c r="H5131" i="7"/>
  <c r="I5131" i="7"/>
  <c r="G5132" i="7"/>
  <c r="H5132" i="7"/>
  <c r="I5132" i="7"/>
  <c r="G5133" i="7"/>
  <c r="H5133" i="7"/>
  <c r="I5133" i="7"/>
  <c r="G5134" i="7"/>
  <c r="H5134" i="7"/>
  <c r="I5134" i="7"/>
  <c r="G5135" i="7"/>
  <c r="H5135" i="7"/>
  <c r="I5135" i="7"/>
  <c r="G5136" i="7"/>
  <c r="H5136" i="7"/>
  <c r="I5136" i="7"/>
  <c r="G5137" i="7"/>
  <c r="H5137" i="7"/>
  <c r="I5137" i="7"/>
  <c r="G5138" i="7"/>
  <c r="H5138" i="7"/>
  <c r="I5138" i="7"/>
  <c r="G5139" i="7"/>
  <c r="H5139" i="7"/>
  <c r="I5139" i="7"/>
  <c r="G5140" i="7"/>
  <c r="H5140" i="7"/>
  <c r="I5140" i="7"/>
  <c r="G5141" i="7"/>
  <c r="H5141" i="7"/>
  <c r="I5141" i="7"/>
  <c r="G5142" i="7"/>
  <c r="H5142" i="7"/>
  <c r="I5142" i="7"/>
  <c r="G5143" i="7"/>
  <c r="H5143" i="7"/>
  <c r="I5143" i="7"/>
  <c r="G5144" i="7"/>
  <c r="H5144" i="7"/>
  <c r="I5144" i="7"/>
  <c r="G5145" i="7"/>
  <c r="H5145" i="7"/>
  <c r="I5145" i="7"/>
  <c r="G5146" i="7"/>
  <c r="H5146" i="7"/>
  <c r="I5146" i="7"/>
  <c r="G5147" i="7"/>
  <c r="H5147" i="7"/>
  <c r="I5147" i="7"/>
  <c r="G5148" i="7"/>
  <c r="H5148" i="7"/>
  <c r="I5148" i="7"/>
  <c r="G5149" i="7"/>
  <c r="H5149" i="7"/>
  <c r="I5149" i="7"/>
  <c r="G5150" i="7"/>
  <c r="H5150" i="7"/>
  <c r="I5150" i="7"/>
  <c r="G5151" i="7"/>
  <c r="H5151" i="7"/>
  <c r="I5151" i="7"/>
  <c r="G5152" i="7"/>
  <c r="H5152" i="7"/>
  <c r="I5152" i="7"/>
  <c r="G5153" i="7"/>
  <c r="H5153" i="7"/>
  <c r="I5153" i="7"/>
  <c r="G5154" i="7"/>
  <c r="H5154" i="7"/>
  <c r="I5154" i="7"/>
  <c r="G5155" i="7"/>
  <c r="H5155" i="7"/>
  <c r="I5155" i="7"/>
  <c r="G5156" i="7"/>
  <c r="H5156" i="7"/>
  <c r="I5156" i="7"/>
  <c r="G5157" i="7"/>
  <c r="H5157" i="7"/>
  <c r="I5157" i="7"/>
  <c r="G5158" i="7"/>
  <c r="H5158" i="7"/>
  <c r="I5158" i="7"/>
  <c r="G5159" i="7"/>
  <c r="H5159" i="7"/>
  <c r="I5159" i="7"/>
  <c r="G5160" i="7"/>
  <c r="H5160" i="7"/>
  <c r="I5160" i="7"/>
  <c r="G5161" i="7"/>
  <c r="H5161" i="7"/>
  <c r="I5161" i="7"/>
  <c r="G5162" i="7"/>
  <c r="H5162" i="7"/>
  <c r="I5162" i="7"/>
  <c r="J5162" i="7" s="1"/>
  <c r="K5162" i="7" s="1"/>
  <c r="G5163" i="7"/>
  <c r="H5163" i="7"/>
  <c r="I5163" i="7"/>
  <c r="J5163" i="7" s="1"/>
  <c r="K5163" i="7" s="1"/>
  <c r="G5164" i="7"/>
  <c r="H5164" i="7"/>
  <c r="I5164" i="7"/>
  <c r="J5164" i="7" s="1"/>
  <c r="K5164" i="7" s="1"/>
  <c r="G5165" i="7"/>
  <c r="H5165" i="7"/>
  <c r="I5165" i="7"/>
  <c r="J5165" i="7" s="1"/>
  <c r="K5165" i="7" s="1"/>
  <c r="G5166" i="7"/>
  <c r="H5166" i="7"/>
  <c r="I5166" i="7"/>
  <c r="J5166" i="7" s="1"/>
  <c r="K5166" i="7" s="1"/>
  <c r="G5167" i="7"/>
  <c r="H5167" i="7"/>
  <c r="I5167" i="7"/>
  <c r="J5167" i="7" s="1"/>
  <c r="K5167" i="7" s="1"/>
  <c r="G5168" i="7"/>
  <c r="H5168" i="7"/>
  <c r="I5168" i="7"/>
  <c r="J5168" i="7" s="1"/>
  <c r="K5168" i="7" s="1"/>
  <c r="G5169" i="7"/>
  <c r="H5169" i="7"/>
  <c r="I5169" i="7"/>
  <c r="J5169" i="7" s="1"/>
  <c r="K5169" i="7" s="1"/>
  <c r="G5170" i="7"/>
  <c r="H5170" i="7"/>
  <c r="I5170" i="7"/>
  <c r="J5170" i="7" s="1"/>
  <c r="K5170" i="7" s="1"/>
  <c r="G5171" i="7"/>
  <c r="H5171" i="7"/>
  <c r="I5171" i="7"/>
  <c r="J5171" i="7" s="1"/>
  <c r="K5171" i="7" s="1"/>
  <c r="G5172" i="7"/>
  <c r="H5172" i="7"/>
  <c r="I5172" i="7"/>
  <c r="J5172" i="7" s="1"/>
  <c r="K5172" i="7" s="1"/>
  <c r="G5173" i="7"/>
  <c r="H5173" i="7"/>
  <c r="I5173" i="7"/>
  <c r="J5173" i="7" s="1"/>
  <c r="K5173" i="7" s="1"/>
  <c r="G5174" i="7"/>
  <c r="H5174" i="7"/>
  <c r="I5174" i="7"/>
  <c r="J5174" i="7" s="1"/>
  <c r="K5174" i="7" s="1"/>
  <c r="G5175" i="7"/>
  <c r="H5175" i="7"/>
  <c r="I5175" i="7"/>
  <c r="J5175" i="7" s="1"/>
  <c r="K5175" i="7" s="1"/>
  <c r="G5176" i="7"/>
  <c r="H5176" i="7"/>
  <c r="I5176" i="7"/>
  <c r="J5176" i="7" s="1"/>
  <c r="K5176" i="7" s="1"/>
  <c r="G5177" i="7"/>
  <c r="H5177" i="7"/>
  <c r="I5177" i="7"/>
  <c r="J5177" i="7" s="1"/>
  <c r="K5177" i="7" s="1"/>
  <c r="G5178" i="7"/>
  <c r="H5178" i="7"/>
  <c r="I5178" i="7"/>
  <c r="J5178" i="7" s="1"/>
  <c r="K5178" i="7" s="1"/>
  <c r="G5179" i="7"/>
  <c r="H5179" i="7"/>
  <c r="I5179" i="7"/>
  <c r="J5179" i="7" s="1"/>
  <c r="K5179" i="7" s="1"/>
  <c r="G5180" i="7"/>
  <c r="H5180" i="7"/>
  <c r="I5180" i="7"/>
  <c r="J5180" i="7" s="1"/>
  <c r="K5180" i="7" s="1"/>
  <c r="G5181" i="7"/>
  <c r="H5181" i="7"/>
  <c r="I5181" i="7"/>
  <c r="J5181" i="7" s="1"/>
  <c r="K5181" i="7" s="1"/>
  <c r="G5182" i="7"/>
  <c r="H5182" i="7"/>
  <c r="I5182" i="7"/>
  <c r="J5182" i="7" s="1"/>
  <c r="K5182" i="7" s="1"/>
  <c r="G5183" i="7"/>
  <c r="H5183" i="7"/>
  <c r="I5183" i="7"/>
  <c r="J5183" i="7" s="1"/>
  <c r="K5183" i="7" s="1"/>
  <c r="G5184" i="7"/>
  <c r="H5184" i="7"/>
  <c r="I5184" i="7"/>
  <c r="J5184" i="7" s="1"/>
  <c r="K5184" i="7" s="1"/>
  <c r="G5185" i="7"/>
  <c r="H5185" i="7"/>
  <c r="I5185" i="7"/>
  <c r="J5185" i="7" s="1"/>
  <c r="K5185" i="7" s="1"/>
  <c r="G5186" i="7"/>
  <c r="H5186" i="7"/>
  <c r="I5186" i="7"/>
  <c r="J5186" i="7" s="1"/>
  <c r="K5186" i="7" s="1"/>
  <c r="G5187" i="7"/>
  <c r="H5187" i="7"/>
  <c r="I5187" i="7"/>
  <c r="J5187" i="7" s="1"/>
  <c r="K5187" i="7" s="1"/>
  <c r="G5188" i="7"/>
  <c r="H5188" i="7"/>
  <c r="I5188" i="7"/>
  <c r="J5188" i="7" s="1"/>
  <c r="K5188" i="7" s="1"/>
  <c r="G5189" i="7"/>
  <c r="H5189" i="7"/>
  <c r="I5189" i="7"/>
  <c r="J5189" i="7" s="1"/>
  <c r="K5189" i="7" s="1"/>
  <c r="G5190" i="7"/>
  <c r="H5190" i="7"/>
  <c r="I5190" i="7"/>
  <c r="J5190" i="7" s="1"/>
  <c r="K5190" i="7" s="1"/>
  <c r="G5191" i="7"/>
  <c r="H5191" i="7"/>
  <c r="I5191" i="7"/>
  <c r="J5191" i="7" s="1"/>
  <c r="K5191" i="7" s="1"/>
  <c r="G5192" i="7"/>
  <c r="H5192" i="7"/>
  <c r="I5192" i="7"/>
  <c r="J5192" i="7" s="1"/>
  <c r="K5192" i="7" s="1"/>
  <c r="G5193" i="7"/>
  <c r="H5193" i="7"/>
  <c r="I5193" i="7"/>
  <c r="J5193" i="7" s="1"/>
  <c r="K5193" i="7" s="1"/>
  <c r="G5194" i="7"/>
  <c r="H5194" i="7"/>
  <c r="I5194" i="7"/>
  <c r="J5194" i="7" s="1"/>
  <c r="K5194" i="7" s="1"/>
  <c r="G5195" i="7"/>
  <c r="H5195" i="7"/>
  <c r="I5195" i="7"/>
  <c r="J5195" i="7" s="1"/>
  <c r="K5195" i="7" s="1"/>
  <c r="G5196" i="7"/>
  <c r="H5196" i="7"/>
  <c r="I5196" i="7"/>
  <c r="J5196" i="7" s="1"/>
  <c r="K5196" i="7" s="1"/>
  <c r="G5197" i="7"/>
  <c r="H5197" i="7"/>
  <c r="I5197" i="7"/>
  <c r="J5197" i="7" s="1"/>
  <c r="K5197" i="7" s="1"/>
  <c r="G5198" i="7"/>
  <c r="H5198" i="7"/>
  <c r="I5198" i="7"/>
  <c r="J5198" i="7" s="1"/>
  <c r="K5198" i="7" s="1"/>
  <c r="G5199" i="7"/>
  <c r="H5199" i="7"/>
  <c r="I5199" i="7"/>
  <c r="J5199" i="7" s="1"/>
  <c r="K5199" i="7" s="1"/>
  <c r="G5200" i="7"/>
  <c r="H5200" i="7"/>
  <c r="I5200" i="7"/>
  <c r="J5200" i="7" s="1"/>
  <c r="K5200" i="7" s="1"/>
  <c r="G5201" i="7"/>
  <c r="H5201" i="7"/>
  <c r="I5201" i="7"/>
  <c r="J5201" i="7" s="1"/>
  <c r="K5201" i="7" s="1"/>
  <c r="G5202" i="7"/>
  <c r="H5202" i="7"/>
  <c r="I5202" i="7"/>
  <c r="J5202" i="7" s="1"/>
  <c r="K5202" i="7" s="1"/>
  <c r="G5203" i="7"/>
  <c r="H5203" i="7"/>
  <c r="I5203" i="7"/>
  <c r="J5203" i="7" s="1"/>
  <c r="K5203" i="7" s="1"/>
  <c r="G5204" i="7"/>
  <c r="H5204" i="7"/>
  <c r="I5204" i="7"/>
  <c r="J5204" i="7" s="1"/>
  <c r="K5204" i="7" s="1"/>
  <c r="G5205" i="7"/>
  <c r="H5205" i="7"/>
  <c r="I5205" i="7"/>
  <c r="J5205" i="7" s="1"/>
  <c r="K5205" i="7" s="1"/>
  <c r="G5206" i="7"/>
  <c r="H5206" i="7"/>
  <c r="I5206" i="7"/>
  <c r="J5206" i="7" s="1"/>
  <c r="K5206" i="7" s="1"/>
  <c r="G5207" i="7"/>
  <c r="H5207" i="7"/>
  <c r="I5207" i="7"/>
  <c r="J5207" i="7" s="1"/>
  <c r="K5207" i="7" s="1"/>
  <c r="G5208" i="7"/>
  <c r="H5208" i="7"/>
  <c r="I5208" i="7"/>
  <c r="J5208" i="7" s="1"/>
  <c r="K5208" i="7" s="1"/>
  <c r="G5209" i="7"/>
  <c r="H5209" i="7"/>
  <c r="I5209" i="7"/>
  <c r="J5209" i="7" s="1"/>
  <c r="K5209" i="7" s="1"/>
  <c r="G5210" i="7"/>
  <c r="H5210" i="7"/>
  <c r="I5210" i="7"/>
  <c r="J5210" i="7" s="1"/>
  <c r="K5210" i="7" s="1"/>
  <c r="G5211" i="7"/>
  <c r="H5211" i="7"/>
  <c r="I5211" i="7"/>
  <c r="J5211" i="7" s="1"/>
  <c r="K5211" i="7" s="1"/>
  <c r="G5212" i="7"/>
  <c r="H5212" i="7"/>
  <c r="I5212" i="7"/>
  <c r="J5212" i="7" s="1"/>
  <c r="K5212" i="7" s="1"/>
  <c r="G5213" i="7"/>
  <c r="H5213" i="7"/>
  <c r="I5213" i="7"/>
  <c r="J5213" i="7" s="1"/>
  <c r="K5213" i="7" s="1"/>
  <c r="G5214" i="7"/>
  <c r="H5214" i="7"/>
  <c r="I5214" i="7"/>
  <c r="J5214" i="7" s="1"/>
  <c r="K5214" i="7" s="1"/>
  <c r="G5215" i="7"/>
  <c r="H5215" i="7"/>
  <c r="I5215" i="7"/>
  <c r="J5215" i="7" s="1"/>
  <c r="K5215" i="7" s="1"/>
  <c r="G5216" i="7"/>
  <c r="H5216" i="7"/>
  <c r="I5216" i="7"/>
  <c r="J5216" i="7" s="1"/>
  <c r="K5216" i="7" s="1"/>
  <c r="G5217" i="7"/>
  <c r="H5217" i="7"/>
  <c r="I5217" i="7"/>
  <c r="J5217" i="7" s="1"/>
  <c r="K5217" i="7" s="1"/>
  <c r="G5218" i="7"/>
  <c r="H5218" i="7"/>
  <c r="I5218" i="7"/>
  <c r="J5218" i="7" s="1"/>
  <c r="K5218" i="7" s="1"/>
  <c r="G5219" i="7"/>
  <c r="H5219" i="7"/>
  <c r="I5219" i="7"/>
  <c r="J5219" i="7" s="1"/>
  <c r="K5219" i="7" s="1"/>
  <c r="G5220" i="7"/>
  <c r="H5220" i="7"/>
  <c r="I5220" i="7"/>
  <c r="J5220" i="7" s="1"/>
  <c r="K5220" i="7" s="1"/>
  <c r="G5221" i="7"/>
  <c r="H5221" i="7"/>
  <c r="I5221" i="7"/>
  <c r="J5221" i="7" s="1"/>
  <c r="K5221" i="7" s="1"/>
  <c r="G5222" i="7"/>
  <c r="H5222" i="7"/>
  <c r="I5222" i="7"/>
  <c r="J5222" i="7" s="1"/>
  <c r="K5222" i="7" s="1"/>
  <c r="G5223" i="7"/>
  <c r="H5223" i="7"/>
  <c r="I5223" i="7"/>
  <c r="J5223" i="7" s="1"/>
  <c r="K5223" i="7" s="1"/>
  <c r="G5224" i="7"/>
  <c r="H5224" i="7"/>
  <c r="I5224" i="7"/>
  <c r="J5224" i="7" s="1"/>
  <c r="K5224" i="7" s="1"/>
  <c r="G5225" i="7"/>
  <c r="H5225" i="7"/>
  <c r="I5225" i="7"/>
  <c r="J5225" i="7" s="1"/>
  <c r="K5225" i="7" s="1"/>
  <c r="G5226" i="7"/>
  <c r="H5226" i="7"/>
  <c r="I5226" i="7"/>
  <c r="J5226" i="7" s="1"/>
  <c r="K5226" i="7" s="1"/>
  <c r="G5227" i="7"/>
  <c r="H5227" i="7"/>
  <c r="I5227" i="7"/>
  <c r="J5227" i="7" s="1"/>
  <c r="K5227" i="7" s="1"/>
  <c r="G5228" i="7"/>
  <c r="H5228" i="7"/>
  <c r="I5228" i="7"/>
  <c r="J5228" i="7" s="1"/>
  <c r="K5228" i="7" s="1"/>
  <c r="G5229" i="7"/>
  <c r="H5229" i="7"/>
  <c r="I5229" i="7"/>
  <c r="J5229" i="7" s="1"/>
  <c r="K5229" i="7" s="1"/>
  <c r="G5230" i="7"/>
  <c r="H5230" i="7"/>
  <c r="I5230" i="7"/>
  <c r="J5230" i="7" s="1"/>
  <c r="K5230" i="7" s="1"/>
  <c r="G5231" i="7"/>
  <c r="H5231" i="7"/>
  <c r="I5231" i="7"/>
  <c r="J5231" i="7" s="1"/>
  <c r="K5231" i="7" s="1"/>
  <c r="G5232" i="7"/>
  <c r="H5232" i="7"/>
  <c r="I5232" i="7"/>
  <c r="J5232" i="7" s="1"/>
  <c r="K5232" i="7" s="1"/>
  <c r="G5233" i="7"/>
  <c r="H5233" i="7"/>
  <c r="I5233" i="7"/>
  <c r="J5233" i="7" s="1"/>
  <c r="K5233" i="7" s="1"/>
  <c r="G5234" i="7"/>
  <c r="H5234" i="7"/>
  <c r="I5234" i="7"/>
  <c r="G5235" i="7"/>
  <c r="H5235" i="7"/>
  <c r="I5235" i="7"/>
  <c r="G5236" i="7"/>
  <c r="H5236" i="7"/>
  <c r="I5236" i="7"/>
  <c r="G5237" i="7"/>
  <c r="H5237" i="7"/>
  <c r="I5237" i="7"/>
  <c r="G5238" i="7"/>
  <c r="H5238" i="7"/>
  <c r="I5238" i="7"/>
  <c r="G5239" i="7"/>
  <c r="H5239" i="7"/>
  <c r="I5239" i="7"/>
  <c r="G5240" i="7"/>
  <c r="H5240" i="7"/>
  <c r="I5240" i="7"/>
  <c r="G5241" i="7"/>
  <c r="H5241" i="7"/>
  <c r="I5241" i="7"/>
  <c r="G5242" i="7"/>
  <c r="H5242" i="7"/>
  <c r="I5242" i="7"/>
  <c r="G5243" i="7"/>
  <c r="H5243" i="7"/>
  <c r="I5243" i="7"/>
  <c r="G5244" i="7"/>
  <c r="H5244" i="7"/>
  <c r="I5244" i="7"/>
  <c r="G5245" i="7"/>
  <c r="H5245" i="7"/>
  <c r="I5245" i="7"/>
  <c r="G5246" i="7"/>
  <c r="H5246" i="7"/>
  <c r="I5246" i="7"/>
  <c r="G5247" i="7"/>
  <c r="H5247" i="7"/>
  <c r="I5247" i="7"/>
  <c r="G5248" i="7"/>
  <c r="H5248" i="7"/>
  <c r="I5248" i="7"/>
  <c r="G5249" i="7"/>
  <c r="H5249" i="7"/>
  <c r="I5249" i="7"/>
  <c r="G5250" i="7"/>
  <c r="H5250" i="7"/>
  <c r="I5250" i="7"/>
  <c r="G5251" i="7"/>
  <c r="H5251" i="7"/>
  <c r="I5251" i="7"/>
  <c r="G5252" i="7"/>
  <c r="H5252" i="7"/>
  <c r="I5252" i="7"/>
  <c r="G5253" i="7"/>
  <c r="H5253" i="7"/>
  <c r="I5253" i="7"/>
  <c r="G5254" i="7"/>
  <c r="H5254" i="7"/>
  <c r="I5254" i="7"/>
  <c r="G5255" i="7"/>
  <c r="H5255" i="7"/>
  <c r="I5255" i="7"/>
  <c r="G5256" i="7"/>
  <c r="H5256" i="7"/>
  <c r="I5256" i="7"/>
  <c r="G5257" i="7"/>
  <c r="H5257" i="7"/>
  <c r="I5257" i="7"/>
  <c r="G5258" i="7"/>
  <c r="H5258" i="7"/>
  <c r="I5258" i="7"/>
  <c r="G5259" i="7"/>
  <c r="H5259" i="7"/>
  <c r="I5259" i="7"/>
  <c r="G5260" i="7"/>
  <c r="H5260" i="7"/>
  <c r="I5260" i="7"/>
  <c r="G5261" i="7"/>
  <c r="H5261" i="7"/>
  <c r="I5261" i="7"/>
  <c r="G5262" i="7"/>
  <c r="H5262" i="7"/>
  <c r="I5262" i="7"/>
  <c r="G5263" i="7"/>
  <c r="H5263" i="7"/>
  <c r="I5263" i="7"/>
  <c r="G5264" i="7"/>
  <c r="H5264" i="7"/>
  <c r="I5264" i="7"/>
  <c r="G5265" i="7"/>
  <c r="H5265" i="7"/>
  <c r="I5265" i="7"/>
  <c r="G5266" i="7"/>
  <c r="H5266" i="7"/>
  <c r="I5266" i="7"/>
  <c r="G5267" i="7"/>
  <c r="H5267" i="7"/>
  <c r="I5267" i="7"/>
  <c r="G5268" i="7"/>
  <c r="H5268" i="7"/>
  <c r="I5268" i="7"/>
  <c r="G5269" i="7"/>
  <c r="H5269" i="7"/>
  <c r="I5269" i="7"/>
  <c r="G5270" i="7"/>
  <c r="H5270" i="7"/>
  <c r="I5270" i="7"/>
  <c r="G5271" i="7"/>
  <c r="H5271" i="7"/>
  <c r="I5271" i="7"/>
  <c r="G5272" i="7"/>
  <c r="H5272" i="7"/>
  <c r="I5272" i="7"/>
  <c r="G5273" i="7"/>
  <c r="H5273" i="7"/>
  <c r="I5273" i="7"/>
  <c r="G5274" i="7"/>
  <c r="H5274" i="7"/>
  <c r="I5274" i="7"/>
  <c r="G5275" i="7"/>
  <c r="H5275" i="7"/>
  <c r="I5275" i="7"/>
  <c r="G5276" i="7"/>
  <c r="H5276" i="7"/>
  <c r="I5276" i="7"/>
  <c r="G5277" i="7"/>
  <c r="H5277" i="7"/>
  <c r="I5277" i="7"/>
  <c r="G5278" i="7"/>
  <c r="H5278" i="7"/>
  <c r="I5278" i="7"/>
  <c r="G5279" i="7"/>
  <c r="H5279" i="7"/>
  <c r="I5279" i="7"/>
  <c r="G5280" i="7"/>
  <c r="H5280" i="7"/>
  <c r="I5280" i="7"/>
  <c r="G5281" i="7"/>
  <c r="H5281" i="7"/>
  <c r="I5281" i="7"/>
  <c r="G5282" i="7"/>
  <c r="H5282" i="7"/>
  <c r="I5282" i="7"/>
  <c r="G5283" i="7"/>
  <c r="H5283" i="7"/>
  <c r="I5283" i="7"/>
  <c r="G5284" i="7"/>
  <c r="H5284" i="7"/>
  <c r="I5284" i="7"/>
  <c r="G5285" i="7"/>
  <c r="H5285" i="7"/>
  <c r="I5285" i="7"/>
  <c r="G5286" i="7"/>
  <c r="H5286" i="7"/>
  <c r="I5286" i="7"/>
  <c r="G5287" i="7"/>
  <c r="H5287" i="7"/>
  <c r="I5287" i="7"/>
  <c r="G5288" i="7"/>
  <c r="H5288" i="7"/>
  <c r="I5288" i="7"/>
  <c r="G5289" i="7"/>
  <c r="H5289" i="7"/>
  <c r="I5289" i="7"/>
  <c r="G5290" i="7"/>
  <c r="H5290" i="7"/>
  <c r="I5290" i="7"/>
  <c r="G5291" i="7"/>
  <c r="H5291" i="7"/>
  <c r="I5291" i="7"/>
  <c r="G5292" i="7"/>
  <c r="H5292" i="7"/>
  <c r="I5292" i="7"/>
  <c r="G5293" i="7"/>
  <c r="H5293" i="7"/>
  <c r="I5293" i="7"/>
  <c r="G5294" i="7"/>
  <c r="H5294" i="7"/>
  <c r="I5294" i="7"/>
  <c r="G5295" i="7"/>
  <c r="H5295" i="7"/>
  <c r="I5295" i="7"/>
  <c r="G5296" i="7"/>
  <c r="H5296" i="7"/>
  <c r="I5296" i="7"/>
  <c r="G5297" i="7"/>
  <c r="H5297" i="7"/>
  <c r="I5297" i="7"/>
  <c r="G5298" i="7"/>
  <c r="H5298" i="7"/>
  <c r="I5298" i="7"/>
  <c r="G5299" i="7"/>
  <c r="H5299" i="7"/>
  <c r="I5299" i="7"/>
  <c r="G5300" i="7"/>
  <c r="H5300" i="7"/>
  <c r="I5300" i="7"/>
  <c r="G5301" i="7"/>
  <c r="H5301" i="7"/>
  <c r="I5301" i="7"/>
  <c r="G5302" i="7"/>
  <c r="H5302" i="7"/>
  <c r="I5302" i="7"/>
  <c r="G5303" i="7"/>
  <c r="H5303" i="7"/>
  <c r="I5303" i="7"/>
  <c r="G5304" i="7"/>
  <c r="H5304" i="7"/>
  <c r="I5304" i="7"/>
  <c r="G5305" i="7"/>
  <c r="H5305" i="7"/>
  <c r="I5305" i="7"/>
  <c r="G5306" i="7"/>
  <c r="H5306" i="7"/>
  <c r="I5306" i="7"/>
  <c r="G5307" i="7"/>
  <c r="H5307" i="7"/>
  <c r="I5307" i="7"/>
  <c r="G5308" i="7"/>
  <c r="H5308" i="7"/>
  <c r="I5308" i="7"/>
  <c r="G5309" i="7"/>
  <c r="H5309" i="7"/>
  <c r="I5309" i="7"/>
  <c r="G5310" i="7"/>
  <c r="H5310" i="7"/>
  <c r="I5310" i="7"/>
  <c r="G5311" i="7"/>
  <c r="H5311" i="7"/>
  <c r="I5311" i="7"/>
  <c r="G5312" i="7"/>
  <c r="H5312" i="7"/>
  <c r="I5312" i="7"/>
  <c r="G5313" i="7"/>
  <c r="H5313" i="7"/>
  <c r="I5313" i="7"/>
  <c r="G5314" i="7"/>
  <c r="H5314" i="7"/>
  <c r="I5314" i="7"/>
  <c r="G5315" i="7"/>
  <c r="H5315" i="7"/>
  <c r="I5315" i="7"/>
  <c r="G5316" i="7"/>
  <c r="H5316" i="7"/>
  <c r="I5316" i="7"/>
  <c r="G5317" i="7"/>
  <c r="H5317" i="7"/>
  <c r="I5317" i="7"/>
  <c r="G5318" i="7"/>
  <c r="H5318" i="7"/>
  <c r="I5318" i="7"/>
  <c r="G5319" i="7"/>
  <c r="H5319" i="7"/>
  <c r="I5319" i="7"/>
  <c r="G5320" i="7"/>
  <c r="H5320" i="7"/>
  <c r="I5320" i="7"/>
  <c r="G5321" i="7"/>
  <c r="H5321" i="7"/>
  <c r="I5321" i="7"/>
  <c r="G5322" i="7"/>
  <c r="H5322" i="7"/>
  <c r="I5322" i="7"/>
  <c r="G5323" i="7"/>
  <c r="H5323" i="7"/>
  <c r="I5323" i="7"/>
  <c r="G5324" i="7"/>
  <c r="H5324" i="7"/>
  <c r="I5324" i="7"/>
  <c r="G5325" i="7"/>
  <c r="H5325" i="7"/>
  <c r="I5325" i="7"/>
  <c r="G5326" i="7"/>
  <c r="H5326" i="7"/>
  <c r="I5326" i="7"/>
  <c r="G5327" i="7"/>
  <c r="H5327" i="7"/>
  <c r="I5327" i="7"/>
  <c r="G5328" i="7"/>
  <c r="H5328" i="7"/>
  <c r="I5328" i="7"/>
  <c r="G5329" i="7"/>
  <c r="H5329" i="7"/>
  <c r="I5329" i="7"/>
  <c r="G5330" i="7"/>
  <c r="H5330" i="7"/>
  <c r="I5330" i="7"/>
  <c r="J5330" i="7" s="1"/>
  <c r="K5330" i="7" s="1"/>
  <c r="G5331" i="7"/>
  <c r="H5331" i="7"/>
  <c r="I5331" i="7"/>
  <c r="J5331" i="7" s="1"/>
  <c r="K5331" i="7" s="1"/>
  <c r="G5332" i="7"/>
  <c r="H5332" i="7"/>
  <c r="I5332" i="7"/>
  <c r="J5332" i="7" s="1"/>
  <c r="K5332" i="7" s="1"/>
  <c r="G5333" i="7"/>
  <c r="H5333" i="7"/>
  <c r="I5333" i="7"/>
  <c r="J5333" i="7" s="1"/>
  <c r="K5333" i="7" s="1"/>
  <c r="G5334" i="7"/>
  <c r="H5334" i="7"/>
  <c r="I5334" i="7"/>
  <c r="J5334" i="7" s="1"/>
  <c r="K5334" i="7" s="1"/>
  <c r="G5335" i="7"/>
  <c r="H5335" i="7"/>
  <c r="I5335" i="7"/>
  <c r="J5335" i="7" s="1"/>
  <c r="K5335" i="7" s="1"/>
  <c r="G5336" i="7"/>
  <c r="H5336" i="7"/>
  <c r="I5336" i="7"/>
  <c r="J5336" i="7" s="1"/>
  <c r="K5336" i="7" s="1"/>
  <c r="G5337" i="7"/>
  <c r="H5337" i="7"/>
  <c r="I5337" i="7"/>
  <c r="J5337" i="7" s="1"/>
  <c r="K5337" i="7" s="1"/>
  <c r="G5338" i="7"/>
  <c r="H5338" i="7"/>
  <c r="I5338" i="7"/>
  <c r="J5338" i="7" s="1"/>
  <c r="K5338" i="7" s="1"/>
  <c r="G5339" i="7"/>
  <c r="H5339" i="7"/>
  <c r="I5339" i="7"/>
  <c r="J5339" i="7" s="1"/>
  <c r="K5339" i="7" s="1"/>
  <c r="G5340" i="7"/>
  <c r="H5340" i="7"/>
  <c r="I5340" i="7"/>
  <c r="J5340" i="7" s="1"/>
  <c r="K5340" i="7" s="1"/>
  <c r="G5341" i="7"/>
  <c r="H5341" i="7"/>
  <c r="I5341" i="7"/>
  <c r="J5341" i="7" s="1"/>
  <c r="K5341" i="7" s="1"/>
  <c r="G5342" i="7"/>
  <c r="H5342" i="7"/>
  <c r="I5342" i="7"/>
  <c r="J5342" i="7" s="1"/>
  <c r="K5342" i="7" s="1"/>
  <c r="G5343" i="7"/>
  <c r="H5343" i="7"/>
  <c r="I5343" i="7"/>
  <c r="J5343" i="7" s="1"/>
  <c r="K5343" i="7" s="1"/>
  <c r="G5344" i="7"/>
  <c r="H5344" i="7"/>
  <c r="I5344" i="7"/>
  <c r="J5344" i="7" s="1"/>
  <c r="K5344" i="7" s="1"/>
  <c r="G5345" i="7"/>
  <c r="H5345" i="7"/>
  <c r="I5345" i="7"/>
  <c r="J5345" i="7" s="1"/>
  <c r="K5345" i="7" s="1"/>
  <c r="G5346" i="7"/>
  <c r="H5346" i="7"/>
  <c r="I5346" i="7"/>
  <c r="J5346" i="7" s="1"/>
  <c r="K5346" i="7" s="1"/>
  <c r="G5347" i="7"/>
  <c r="H5347" i="7"/>
  <c r="I5347" i="7"/>
  <c r="J5347" i="7" s="1"/>
  <c r="K5347" i="7" s="1"/>
  <c r="G5348" i="7"/>
  <c r="H5348" i="7"/>
  <c r="I5348" i="7"/>
  <c r="J5348" i="7" s="1"/>
  <c r="K5348" i="7" s="1"/>
  <c r="G5349" i="7"/>
  <c r="H5349" i="7"/>
  <c r="I5349" i="7"/>
  <c r="J5349" i="7" s="1"/>
  <c r="K5349" i="7" s="1"/>
  <c r="G5350" i="7"/>
  <c r="H5350" i="7"/>
  <c r="I5350" i="7"/>
  <c r="J5350" i="7" s="1"/>
  <c r="K5350" i="7" s="1"/>
  <c r="G5351" i="7"/>
  <c r="H5351" i="7"/>
  <c r="I5351" i="7"/>
  <c r="J5351" i="7" s="1"/>
  <c r="K5351" i="7" s="1"/>
  <c r="G5352" i="7"/>
  <c r="H5352" i="7"/>
  <c r="I5352" i="7"/>
  <c r="J5352" i="7" s="1"/>
  <c r="K5352" i="7" s="1"/>
  <c r="G5353" i="7"/>
  <c r="H5353" i="7"/>
  <c r="I5353" i="7"/>
  <c r="J5353" i="7" s="1"/>
  <c r="K5353" i="7" s="1"/>
  <c r="G5354" i="7"/>
  <c r="H5354" i="7"/>
  <c r="I5354" i="7"/>
  <c r="J5354" i="7" s="1"/>
  <c r="K5354" i="7" s="1"/>
  <c r="G5355" i="7"/>
  <c r="H5355" i="7"/>
  <c r="I5355" i="7"/>
  <c r="J5355" i="7" s="1"/>
  <c r="K5355" i="7" s="1"/>
  <c r="G5356" i="7"/>
  <c r="H5356" i="7"/>
  <c r="I5356" i="7"/>
  <c r="J5356" i="7" s="1"/>
  <c r="K5356" i="7" s="1"/>
  <c r="G5357" i="7"/>
  <c r="H5357" i="7"/>
  <c r="I5357" i="7"/>
  <c r="J5357" i="7" s="1"/>
  <c r="K5357" i="7" s="1"/>
  <c r="G5358" i="7"/>
  <c r="H5358" i="7"/>
  <c r="I5358" i="7"/>
  <c r="J5358" i="7" s="1"/>
  <c r="K5358" i="7" s="1"/>
  <c r="G5359" i="7"/>
  <c r="H5359" i="7"/>
  <c r="I5359" i="7"/>
  <c r="J5359" i="7" s="1"/>
  <c r="K5359" i="7" s="1"/>
  <c r="G5360" i="7"/>
  <c r="H5360" i="7"/>
  <c r="I5360" i="7"/>
  <c r="J5360" i="7" s="1"/>
  <c r="K5360" i="7" s="1"/>
  <c r="G5361" i="7"/>
  <c r="H5361" i="7"/>
  <c r="I5361" i="7"/>
  <c r="J5361" i="7" s="1"/>
  <c r="K5361" i="7" s="1"/>
  <c r="G5362" i="7"/>
  <c r="H5362" i="7"/>
  <c r="I5362" i="7"/>
  <c r="J5362" i="7" s="1"/>
  <c r="K5362" i="7" s="1"/>
  <c r="G5363" i="7"/>
  <c r="H5363" i="7"/>
  <c r="I5363" i="7"/>
  <c r="J5363" i="7" s="1"/>
  <c r="K5363" i="7" s="1"/>
  <c r="G5364" i="7"/>
  <c r="H5364" i="7"/>
  <c r="I5364" i="7"/>
  <c r="J5364" i="7" s="1"/>
  <c r="K5364" i="7" s="1"/>
  <c r="G5365" i="7"/>
  <c r="H5365" i="7"/>
  <c r="I5365" i="7"/>
  <c r="J5365" i="7" s="1"/>
  <c r="K5365" i="7" s="1"/>
  <c r="G5366" i="7"/>
  <c r="H5366" i="7"/>
  <c r="I5366" i="7"/>
  <c r="J5366" i="7" s="1"/>
  <c r="K5366" i="7" s="1"/>
  <c r="G5367" i="7"/>
  <c r="H5367" i="7"/>
  <c r="I5367" i="7"/>
  <c r="J5367" i="7" s="1"/>
  <c r="K5367" i="7" s="1"/>
  <c r="G5368" i="7"/>
  <c r="H5368" i="7"/>
  <c r="I5368" i="7"/>
  <c r="J5368" i="7" s="1"/>
  <c r="K5368" i="7" s="1"/>
  <c r="G5369" i="7"/>
  <c r="H5369" i="7"/>
  <c r="I5369" i="7"/>
  <c r="J5369" i="7" s="1"/>
  <c r="K5369" i="7" s="1"/>
  <c r="G5370" i="7"/>
  <c r="H5370" i="7"/>
  <c r="I5370" i="7"/>
  <c r="J5370" i="7" s="1"/>
  <c r="K5370" i="7" s="1"/>
  <c r="G5371" i="7"/>
  <c r="H5371" i="7"/>
  <c r="I5371" i="7"/>
  <c r="J5371" i="7" s="1"/>
  <c r="K5371" i="7" s="1"/>
  <c r="G5372" i="7"/>
  <c r="H5372" i="7"/>
  <c r="I5372" i="7"/>
  <c r="J5372" i="7" s="1"/>
  <c r="K5372" i="7" s="1"/>
  <c r="G5373" i="7"/>
  <c r="H5373" i="7"/>
  <c r="I5373" i="7"/>
  <c r="J5373" i="7" s="1"/>
  <c r="K5373" i="7" s="1"/>
  <c r="G5374" i="7"/>
  <c r="H5374" i="7"/>
  <c r="I5374" i="7"/>
  <c r="J5374" i="7" s="1"/>
  <c r="K5374" i="7" s="1"/>
  <c r="G5375" i="7"/>
  <c r="H5375" i="7"/>
  <c r="I5375" i="7"/>
  <c r="J5375" i="7" s="1"/>
  <c r="K5375" i="7" s="1"/>
  <c r="G5376" i="7"/>
  <c r="H5376" i="7"/>
  <c r="I5376" i="7"/>
  <c r="J5376" i="7" s="1"/>
  <c r="K5376" i="7" s="1"/>
  <c r="G5377" i="7"/>
  <c r="H5377" i="7"/>
  <c r="I5377" i="7"/>
  <c r="J5377" i="7" s="1"/>
  <c r="K5377" i="7" s="1"/>
  <c r="G5378" i="7"/>
  <c r="H5378" i="7"/>
  <c r="I5378" i="7"/>
  <c r="G5379" i="7"/>
  <c r="H5379" i="7"/>
  <c r="I5379" i="7"/>
  <c r="G5380" i="7"/>
  <c r="H5380" i="7"/>
  <c r="I5380" i="7"/>
  <c r="G5381" i="7"/>
  <c r="H5381" i="7"/>
  <c r="I5381" i="7"/>
  <c r="G5382" i="7"/>
  <c r="H5382" i="7"/>
  <c r="I5382" i="7"/>
  <c r="G5383" i="7"/>
  <c r="H5383" i="7"/>
  <c r="I5383" i="7"/>
  <c r="G5384" i="7"/>
  <c r="H5384" i="7"/>
  <c r="I5384" i="7"/>
  <c r="G5385" i="7"/>
  <c r="H5385" i="7"/>
  <c r="I5385" i="7"/>
  <c r="G5386" i="7"/>
  <c r="H5386" i="7"/>
  <c r="I5386" i="7"/>
  <c r="G5387" i="7"/>
  <c r="H5387" i="7"/>
  <c r="I5387" i="7"/>
  <c r="G5388" i="7"/>
  <c r="H5388" i="7"/>
  <c r="I5388" i="7"/>
  <c r="G5389" i="7"/>
  <c r="H5389" i="7"/>
  <c r="I5389" i="7"/>
  <c r="G5390" i="7"/>
  <c r="H5390" i="7"/>
  <c r="I5390" i="7"/>
  <c r="G5391" i="7"/>
  <c r="H5391" i="7"/>
  <c r="I5391" i="7"/>
  <c r="G5392" i="7"/>
  <c r="H5392" i="7"/>
  <c r="I5392" i="7"/>
  <c r="G5393" i="7"/>
  <c r="H5393" i="7"/>
  <c r="I5393" i="7"/>
  <c r="G5394" i="7"/>
  <c r="H5394" i="7"/>
  <c r="I5394" i="7"/>
  <c r="G5395" i="7"/>
  <c r="H5395" i="7"/>
  <c r="I5395" i="7"/>
  <c r="G5396" i="7"/>
  <c r="H5396" i="7"/>
  <c r="I5396" i="7"/>
  <c r="G5397" i="7"/>
  <c r="H5397" i="7"/>
  <c r="I5397" i="7"/>
  <c r="G5398" i="7"/>
  <c r="H5398" i="7"/>
  <c r="I5398" i="7"/>
  <c r="G5399" i="7"/>
  <c r="H5399" i="7"/>
  <c r="I5399" i="7"/>
  <c r="G5400" i="7"/>
  <c r="H5400" i="7"/>
  <c r="I5400" i="7"/>
  <c r="G5401" i="7"/>
  <c r="H5401" i="7"/>
  <c r="I5401" i="7"/>
  <c r="G5402" i="7"/>
  <c r="H5402" i="7"/>
  <c r="I5402" i="7"/>
  <c r="G5403" i="7"/>
  <c r="H5403" i="7"/>
  <c r="I5403" i="7"/>
  <c r="G5404" i="7"/>
  <c r="H5404" i="7"/>
  <c r="I5404" i="7"/>
  <c r="G5405" i="7"/>
  <c r="H5405" i="7"/>
  <c r="I5405" i="7"/>
  <c r="G5406" i="7"/>
  <c r="H5406" i="7"/>
  <c r="I5406" i="7"/>
  <c r="G5407" i="7"/>
  <c r="H5407" i="7"/>
  <c r="I5407" i="7"/>
  <c r="G5408" i="7"/>
  <c r="H5408" i="7"/>
  <c r="I5408" i="7"/>
  <c r="G5409" i="7"/>
  <c r="H5409" i="7"/>
  <c r="I5409" i="7"/>
  <c r="G5410" i="7"/>
  <c r="H5410" i="7"/>
  <c r="I5410" i="7"/>
  <c r="G5411" i="7"/>
  <c r="H5411" i="7"/>
  <c r="I5411" i="7"/>
  <c r="G5412" i="7"/>
  <c r="H5412" i="7"/>
  <c r="I5412" i="7"/>
  <c r="G5413" i="7"/>
  <c r="H5413" i="7"/>
  <c r="I5413" i="7"/>
  <c r="G5414" i="7"/>
  <c r="H5414" i="7"/>
  <c r="I5414" i="7"/>
  <c r="G5415" i="7"/>
  <c r="H5415" i="7"/>
  <c r="I5415" i="7"/>
  <c r="G5416" i="7"/>
  <c r="H5416" i="7"/>
  <c r="I5416" i="7"/>
  <c r="G5417" i="7"/>
  <c r="H5417" i="7"/>
  <c r="I5417" i="7"/>
  <c r="G5418" i="7"/>
  <c r="H5418" i="7"/>
  <c r="I5418" i="7"/>
  <c r="G5419" i="7"/>
  <c r="H5419" i="7"/>
  <c r="I5419" i="7"/>
  <c r="G5420" i="7"/>
  <c r="H5420" i="7"/>
  <c r="I5420" i="7"/>
  <c r="G5421" i="7"/>
  <c r="H5421" i="7"/>
  <c r="I5421" i="7"/>
  <c r="G5422" i="7"/>
  <c r="H5422" i="7"/>
  <c r="I5422" i="7"/>
  <c r="G5423" i="7"/>
  <c r="H5423" i="7"/>
  <c r="I5423" i="7"/>
  <c r="G5424" i="7"/>
  <c r="H5424" i="7"/>
  <c r="I5424" i="7"/>
  <c r="G5425" i="7"/>
  <c r="H5425" i="7"/>
  <c r="I5425" i="7"/>
  <c r="G5426" i="7"/>
  <c r="H5426" i="7"/>
  <c r="I5426" i="7"/>
  <c r="G5427" i="7"/>
  <c r="H5427" i="7"/>
  <c r="I5427" i="7"/>
  <c r="G5428" i="7"/>
  <c r="H5428" i="7"/>
  <c r="I5428" i="7"/>
  <c r="G5429" i="7"/>
  <c r="H5429" i="7"/>
  <c r="I5429" i="7"/>
  <c r="G5430" i="7"/>
  <c r="H5430" i="7"/>
  <c r="I5430" i="7"/>
  <c r="G5431" i="7"/>
  <c r="H5431" i="7"/>
  <c r="I5431" i="7"/>
  <c r="G5432" i="7"/>
  <c r="H5432" i="7"/>
  <c r="I5432" i="7"/>
  <c r="G5433" i="7"/>
  <c r="H5433" i="7"/>
  <c r="I5433" i="7"/>
  <c r="G5434" i="7"/>
  <c r="H5434" i="7"/>
  <c r="I5434" i="7"/>
  <c r="G5435" i="7"/>
  <c r="H5435" i="7"/>
  <c r="I5435" i="7"/>
  <c r="G5436" i="7"/>
  <c r="H5436" i="7"/>
  <c r="I5436" i="7"/>
  <c r="G5437" i="7"/>
  <c r="H5437" i="7"/>
  <c r="I5437" i="7"/>
  <c r="G5438" i="7"/>
  <c r="H5438" i="7"/>
  <c r="I5438" i="7"/>
  <c r="G5439" i="7"/>
  <c r="H5439" i="7"/>
  <c r="I5439" i="7"/>
  <c r="G5440" i="7"/>
  <c r="H5440" i="7"/>
  <c r="I5440" i="7"/>
  <c r="G5441" i="7"/>
  <c r="H5441" i="7"/>
  <c r="I5441" i="7"/>
  <c r="G5442" i="7"/>
  <c r="H5442" i="7"/>
  <c r="I5442" i="7"/>
  <c r="G5443" i="7"/>
  <c r="H5443" i="7"/>
  <c r="I5443" i="7"/>
  <c r="G5444" i="7"/>
  <c r="H5444" i="7"/>
  <c r="I5444" i="7"/>
  <c r="G5445" i="7"/>
  <c r="H5445" i="7"/>
  <c r="I5445" i="7"/>
  <c r="G5446" i="7"/>
  <c r="H5446" i="7"/>
  <c r="I5446" i="7"/>
  <c r="G5447" i="7"/>
  <c r="H5447" i="7"/>
  <c r="I5447" i="7"/>
  <c r="G5448" i="7"/>
  <c r="H5448" i="7"/>
  <c r="I5448" i="7"/>
  <c r="G5449" i="7"/>
  <c r="H5449" i="7"/>
  <c r="I5449" i="7"/>
  <c r="G5450" i="7"/>
  <c r="H5450" i="7"/>
  <c r="I5450" i="7"/>
  <c r="G5451" i="7"/>
  <c r="H5451" i="7"/>
  <c r="I5451" i="7"/>
  <c r="G5452" i="7"/>
  <c r="H5452" i="7"/>
  <c r="I5452" i="7"/>
  <c r="G5453" i="7"/>
  <c r="H5453" i="7"/>
  <c r="I5453" i="7"/>
  <c r="G5454" i="7"/>
  <c r="H5454" i="7"/>
  <c r="I5454" i="7"/>
  <c r="G5455" i="7"/>
  <c r="H5455" i="7"/>
  <c r="I5455" i="7"/>
  <c r="G5456" i="7"/>
  <c r="H5456" i="7"/>
  <c r="I5456" i="7"/>
  <c r="G5457" i="7"/>
  <c r="H5457" i="7"/>
  <c r="I5457" i="7"/>
  <c r="G5458" i="7"/>
  <c r="H5458" i="7"/>
  <c r="I5458" i="7"/>
  <c r="G5459" i="7"/>
  <c r="H5459" i="7"/>
  <c r="I5459" i="7"/>
  <c r="G5460" i="7"/>
  <c r="H5460" i="7"/>
  <c r="I5460" i="7"/>
  <c r="G5461" i="7"/>
  <c r="H5461" i="7"/>
  <c r="I5461" i="7"/>
  <c r="G5462" i="7"/>
  <c r="H5462" i="7"/>
  <c r="I5462" i="7"/>
  <c r="G5463" i="7"/>
  <c r="H5463" i="7"/>
  <c r="I5463" i="7"/>
  <c r="G5464" i="7"/>
  <c r="H5464" i="7"/>
  <c r="I5464" i="7"/>
  <c r="G5465" i="7"/>
  <c r="H5465" i="7"/>
  <c r="I5465" i="7"/>
  <c r="G5466" i="7"/>
  <c r="H5466" i="7"/>
  <c r="I5466" i="7"/>
  <c r="G5467" i="7"/>
  <c r="H5467" i="7"/>
  <c r="I5467" i="7"/>
  <c r="G5468" i="7"/>
  <c r="H5468" i="7"/>
  <c r="I5468" i="7"/>
  <c r="G5469" i="7"/>
  <c r="H5469" i="7"/>
  <c r="I5469" i="7"/>
  <c r="G5470" i="7"/>
  <c r="H5470" i="7"/>
  <c r="I5470" i="7"/>
  <c r="G5471" i="7"/>
  <c r="H5471" i="7"/>
  <c r="I5471" i="7"/>
  <c r="G5472" i="7"/>
  <c r="H5472" i="7"/>
  <c r="I5472" i="7"/>
  <c r="G5473" i="7"/>
  <c r="H5473" i="7"/>
  <c r="I5473" i="7"/>
  <c r="G5474" i="7"/>
  <c r="H5474" i="7"/>
  <c r="I5474" i="7"/>
  <c r="G5475" i="7"/>
  <c r="H5475" i="7"/>
  <c r="I5475" i="7"/>
  <c r="G5476" i="7"/>
  <c r="H5476" i="7"/>
  <c r="I5476" i="7"/>
  <c r="G5477" i="7"/>
  <c r="H5477" i="7"/>
  <c r="I5477" i="7"/>
  <c r="G5478" i="7"/>
  <c r="H5478" i="7"/>
  <c r="I5478" i="7"/>
  <c r="G5479" i="7"/>
  <c r="H5479" i="7"/>
  <c r="I5479" i="7"/>
  <c r="G5480" i="7"/>
  <c r="H5480" i="7"/>
  <c r="I5480" i="7"/>
  <c r="G5481" i="7"/>
  <c r="H5481" i="7"/>
  <c r="I5481" i="7"/>
  <c r="G5482" i="7"/>
  <c r="H5482" i="7"/>
  <c r="I5482" i="7"/>
  <c r="G5483" i="7"/>
  <c r="H5483" i="7"/>
  <c r="I5483" i="7"/>
  <c r="G5484" i="7"/>
  <c r="H5484" i="7"/>
  <c r="I5484" i="7"/>
  <c r="G5485" i="7"/>
  <c r="H5485" i="7"/>
  <c r="I5485" i="7"/>
  <c r="G5486" i="7"/>
  <c r="H5486" i="7"/>
  <c r="I5486" i="7"/>
  <c r="G5487" i="7"/>
  <c r="H5487" i="7"/>
  <c r="I5487" i="7"/>
  <c r="G5488" i="7"/>
  <c r="H5488" i="7"/>
  <c r="I5488" i="7"/>
  <c r="G5489" i="7"/>
  <c r="H5489" i="7"/>
  <c r="I5489" i="7"/>
  <c r="G5490" i="7"/>
  <c r="H5490" i="7"/>
  <c r="I5490" i="7"/>
  <c r="G5491" i="7"/>
  <c r="H5491" i="7"/>
  <c r="I5491" i="7"/>
  <c r="G5492" i="7"/>
  <c r="H5492" i="7"/>
  <c r="I5492" i="7"/>
  <c r="G5493" i="7"/>
  <c r="H5493" i="7"/>
  <c r="I5493" i="7"/>
  <c r="G5494" i="7"/>
  <c r="H5494" i="7"/>
  <c r="I5494" i="7"/>
  <c r="G5495" i="7"/>
  <c r="H5495" i="7"/>
  <c r="I5495" i="7"/>
  <c r="G5496" i="7"/>
  <c r="H5496" i="7"/>
  <c r="I5496" i="7"/>
  <c r="G5497" i="7"/>
  <c r="H5497" i="7"/>
  <c r="I5497" i="7"/>
  <c r="G5498" i="7"/>
  <c r="H5498" i="7"/>
  <c r="I5498" i="7"/>
  <c r="J5498" i="7" s="1"/>
  <c r="K5498" i="7" s="1"/>
  <c r="G5499" i="7"/>
  <c r="H5499" i="7"/>
  <c r="I5499" i="7"/>
  <c r="J5499" i="7" s="1"/>
  <c r="K5499" i="7" s="1"/>
  <c r="G5500" i="7"/>
  <c r="H5500" i="7"/>
  <c r="I5500" i="7"/>
  <c r="J5500" i="7" s="1"/>
  <c r="K5500" i="7" s="1"/>
  <c r="G5501" i="7"/>
  <c r="H5501" i="7"/>
  <c r="I5501" i="7"/>
  <c r="J5501" i="7" s="1"/>
  <c r="K5501" i="7" s="1"/>
  <c r="G5502" i="7"/>
  <c r="H5502" i="7"/>
  <c r="I5502" i="7"/>
  <c r="J5502" i="7" s="1"/>
  <c r="K5502" i="7" s="1"/>
  <c r="G5503" i="7"/>
  <c r="H5503" i="7"/>
  <c r="I5503" i="7"/>
  <c r="J5503" i="7" s="1"/>
  <c r="K5503" i="7" s="1"/>
  <c r="G5504" i="7"/>
  <c r="H5504" i="7"/>
  <c r="I5504" i="7"/>
  <c r="J5504" i="7" s="1"/>
  <c r="K5504" i="7" s="1"/>
  <c r="G5505" i="7"/>
  <c r="H5505" i="7"/>
  <c r="I5505" i="7"/>
  <c r="J5505" i="7" s="1"/>
  <c r="K5505" i="7" s="1"/>
  <c r="G5506" i="7"/>
  <c r="H5506" i="7"/>
  <c r="I5506" i="7"/>
  <c r="J5506" i="7" s="1"/>
  <c r="K5506" i="7" s="1"/>
  <c r="G5507" i="7"/>
  <c r="H5507" i="7"/>
  <c r="I5507" i="7"/>
  <c r="J5507" i="7" s="1"/>
  <c r="K5507" i="7" s="1"/>
  <c r="G5508" i="7"/>
  <c r="H5508" i="7"/>
  <c r="I5508" i="7"/>
  <c r="J5508" i="7" s="1"/>
  <c r="K5508" i="7" s="1"/>
  <c r="G5509" i="7"/>
  <c r="H5509" i="7"/>
  <c r="I5509" i="7"/>
  <c r="J5509" i="7" s="1"/>
  <c r="K5509" i="7" s="1"/>
  <c r="G5510" i="7"/>
  <c r="H5510" i="7"/>
  <c r="I5510" i="7"/>
  <c r="J5510" i="7" s="1"/>
  <c r="K5510" i="7" s="1"/>
  <c r="G5511" i="7"/>
  <c r="H5511" i="7"/>
  <c r="I5511" i="7"/>
  <c r="J5511" i="7" s="1"/>
  <c r="K5511" i="7" s="1"/>
  <c r="G5512" i="7"/>
  <c r="H5512" i="7"/>
  <c r="I5512" i="7"/>
  <c r="J5512" i="7" s="1"/>
  <c r="K5512" i="7" s="1"/>
  <c r="G5513" i="7"/>
  <c r="H5513" i="7"/>
  <c r="I5513" i="7"/>
  <c r="J5513" i="7" s="1"/>
  <c r="K5513" i="7" s="1"/>
  <c r="G5514" i="7"/>
  <c r="H5514" i="7"/>
  <c r="I5514" i="7"/>
  <c r="J5514" i="7" s="1"/>
  <c r="K5514" i="7" s="1"/>
  <c r="G5515" i="7"/>
  <c r="H5515" i="7"/>
  <c r="I5515" i="7"/>
  <c r="J5515" i="7" s="1"/>
  <c r="K5515" i="7" s="1"/>
  <c r="G5516" i="7"/>
  <c r="H5516" i="7"/>
  <c r="I5516" i="7"/>
  <c r="J5516" i="7" s="1"/>
  <c r="K5516" i="7" s="1"/>
  <c r="G5517" i="7"/>
  <c r="H5517" i="7"/>
  <c r="I5517" i="7"/>
  <c r="J5517" i="7" s="1"/>
  <c r="K5517" i="7" s="1"/>
  <c r="G5518" i="7"/>
  <c r="H5518" i="7"/>
  <c r="I5518" i="7"/>
  <c r="J5518" i="7" s="1"/>
  <c r="K5518" i="7" s="1"/>
  <c r="G5519" i="7"/>
  <c r="H5519" i="7"/>
  <c r="I5519" i="7"/>
  <c r="J5519" i="7" s="1"/>
  <c r="K5519" i="7" s="1"/>
  <c r="G5520" i="7"/>
  <c r="H5520" i="7"/>
  <c r="I5520" i="7"/>
  <c r="J5520" i="7" s="1"/>
  <c r="K5520" i="7" s="1"/>
  <c r="G5521" i="7"/>
  <c r="H5521" i="7"/>
  <c r="I5521" i="7"/>
  <c r="J5521" i="7" s="1"/>
  <c r="K5521" i="7" s="1"/>
  <c r="G5522" i="7"/>
  <c r="H5522" i="7"/>
  <c r="I5522" i="7"/>
  <c r="J5522" i="7" s="1"/>
  <c r="K5522" i="7" s="1"/>
  <c r="G5523" i="7"/>
  <c r="H5523" i="7"/>
  <c r="I5523" i="7"/>
  <c r="J5523" i="7" s="1"/>
  <c r="K5523" i="7" s="1"/>
  <c r="G5524" i="7"/>
  <c r="H5524" i="7"/>
  <c r="I5524" i="7"/>
  <c r="J5524" i="7" s="1"/>
  <c r="K5524" i="7" s="1"/>
  <c r="G5525" i="7"/>
  <c r="H5525" i="7"/>
  <c r="I5525" i="7"/>
  <c r="J5525" i="7" s="1"/>
  <c r="K5525" i="7" s="1"/>
  <c r="G5526" i="7"/>
  <c r="H5526" i="7"/>
  <c r="I5526" i="7"/>
  <c r="J5526" i="7" s="1"/>
  <c r="K5526" i="7" s="1"/>
  <c r="G5527" i="7"/>
  <c r="H5527" i="7"/>
  <c r="I5527" i="7"/>
  <c r="J5527" i="7" s="1"/>
  <c r="K5527" i="7" s="1"/>
  <c r="G5528" i="7"/>
  <c r="H5528" i="7"/>
  <c r="I5528" i="7"/>
  <c r="J5528" i="7" s="1"/>
  <c r="K5528" i="7" s="1"/>
  <c r="G5529" i="7"/>
  <c r="H5529" i="7"/>
  <c r="I5529" i="7"/>
  <c r="J5529" i="7" s="1"/>
  <c r="K5529" i="7" s="1"/>
  <c r="G5530" i="7"/>
  <c r="H5530" i="7"/>
  <c r="I5530" i="7"/>
  <c r="J5530" i="7" s="1"/>
  <c r="K5530" i="7" s="1"/>
  <c r="G5531" i="7"/>
  <c r="H5531" i="7"/>
  <c r="I5531" i="7"/>
  <c r="J5531" i="7" s="1"/>
  <c r="K5531" i="7" s="1"/>
  <c r="G5532" i="7"/>
  <c r="H5532" i="7"/>
  <c r="I5532" i="7"/>
  <c r="J5532" i="7" s="1"/>
  <c r="K5532" i="7" s="1"/>
  <c r="G5533" i="7"/>
  <c r="H5533" i="7"/>
  <c r="I5533" i="7"/>
  <c r="J5533" i="7" s="1"/>
  <c r="K5533" i="7" s="1"/>
  <c r="G5534" i="7"/>
  <c r="H5534" i="7"/>
  <c r="I5534" i="7"/>
  <c r="J5534" i="7" s="1"/>
  <c r="K5534" i="7" s="1"/>
  <c r="G5535" i="7"/>
  <c r="H5535" i="7"/>
  <c r="I5535" i="7"/>
  <c r="J5535" i="7" s="1"/>
  <c r="K5535" i="7" s="1"/>
  <c r="G5536" i="7"/>
  <c r="H5536" i="7"/>
  <c r="I5536" i="7"/>
  <c r="J5536" i="7" s="1"/>
  <c r="K5536" i="7" s="1"/>
  <c r="G5537" i="7"/>
  <c r="H5537" i="7"/>
  <c r="I5537" i="7"/>
  <c r="J5537" i="7" s="1"/>
  <c r="K5537" i="7" s="1"/>
  <c r="G5538" i="7"/>
  <c r="H5538" i="7"/>
  <c r="I5538" i="7"/>
  <c r="J5538" i="7" s="1"/>
  <c r="K5538" i="7" s="1"/>
  <c r="G5539" i="7"/>
  <c r="H5539" i="7"/>
  <c r="I5539" i="7"/>
  <c r="J5539" i="7" s="1"/>
  <c r="K5539" i="7" s="1"/>
  <c r="G5540" i="7"/>
  <c r="H5540" i="7"/>
  <c r="I5540" i="7"/>
  <c r="J5540" i="7" s="1"/>
  <c r="K5540" i="7" s="1"/>
  <c r="G5541" i="7"/>
  <c r="H5541" i="7"/>
  <c r="I5541" i="7"/>
  <c r="J5541" i="7" s="1"/>
  <c r="K5541" i="7" s="1"/>
  <c r="G5542" i="7"/>
  <c r="H5542" i="7"/>
  <c r="I5542" i="7"/>
  <c r="J5542" i="7" s="1"/>
  <c r="K5542" i="7" s="1"/>
  <c r="G5543" i="7"/>
  <c r="H5543" i="7"/>
  <c r="I5543" i="7"/>
  <c r="J5543" i="7" s="1"/>
  <c r="K5543" i="7" s="1"/>
  <c r="G5544" i="7"/>
  <c r="H5544" i="7"/>
  <c r="I5544" i="7"/>
  <c r="J5544" i="7" s="1"/>
  <c r="K5544" i="7" s="1"/>
  <c r="G5545" i="7"/>
  <c r="H5545" i="7"/>
  <c r="I5545" i="7"/>
  <c r="J5545" i="7" s="1"/>
  <c r="K5545" i="7" s="1"/>
  <c r="G5546" i="7"/>
  <c r="H5546" i="7"/>
  <c r="I5546" i="7"/>
  <c r="G5547" i="7"/>
  <c r="H5547" i="7"/>
  <c r="I5547" i="7"/>
  <c r="G5548" i="7"/>
  <c r="H5548" i="7"/>
  <c r="I5548" i="7"/>
  <c r="G5549" i="7"/>
  <c r="H5549" i="7"/>
  <c r="I5549" i="7"/>
  <c r="G5550" i="7"/>
  <c r="H5550" i="7"/>
  <c r="I5550" i="7"/>
  <c r="G5551" i="7"/>
  <c r="H5551" i="7"/>
  <c r="I5551" i="7"/>
  <c r="G5552" i="7"/>
  <c r="H5552" i="7"/>
  <c r="I5552" i="7"/>
  <c r="G5553" i="7"/>
  <c r="H5553" i="7"/>
  <c r="I5553" i="7"/>
  <c r="G5554" i="7"/>
  <c r="H5554" i="7"/>
  <c r="I5554" i="7"/>
  <c r="G5555" i="7"/>
  <c r="H5555" i="7"/>
  <c r="I5555" i="7"/>
  <c r="G5556" i="7"/>
  <c r="H5556" i="7"/>
  <c r="I5556" i="7"/>
  <c r="G5557" i="7"/>
  <c r="H5557" i="7"/>
  <c r="I5557" i="7"/>
  <c r="G5558" i="7"/>
  <c r="H5558" i="7"/>
  <c r="I5558" i="7"/>
  <c r="G5559" i="7"/>
  <c r="H5559" i="7"/>
  <c r="I5559" i="7"/>
  <c r="G5560" i="7"/>
  <c r="H5560" i="7"/>
  <c r="I5560" i="7"/>
  <c r="G5561" i="7"/>
  <c r="H5561" i="7"/>
  <c r="I5561" i="7"/>
  <c r="G5562" i="7"/>
  <c r="H5562" i="7"/>
  <c r="I5562" i="7"/>
  <c r="G5563" i="7"/>
  <c r="H5563" i="7"/>
  <c r="I5563" i="7"/>
  <c r="G5564" i="7"/>
  <c r="H5564" i="7"/>
  <c r="I5564" i="7"/>
  <c r="G5565" i="7"/>
  <c r="H5565" i="7"/>
  <c r="I5565" i="7"/>
  <c r="G5566" i="7"/>
  <c r="H5566" i="7"/>
  <c r="I5566" i="7"/>
  <c r="G5567" i="7"/>
  <c r="H5567" i="7"/>
  <c r="I5567" i="7"/>
  <c r="G5568" i="7"/>
  <c r="H5568" i="7"/>
  <c r="I5568" i="7"/>
  <c r="G5569" i="7"/>
  <c r="H5569" i="7"/>
  <c r="I5569" i="7"/>
  <c r="G5570" i="7"/>
  <c r="H5570" i="7"/>
  <c r="I5570" i="7"/>
  <c r="G5571" i="7"/>
  <c r="H5571" i="7"/>
  <c r="I5571" i="7"/>
  <c r="G5572" i="7"/>
  <c r="H5572" i="7"/>
  <c r="I5572" i="7"/>
  <c r="G5573" i="7"/>
  <c r="H5573" i="7"/>
  <c r="I5573" i="7"/>
  <c r="G5574" i="7"/>
  <c r="H5574" i="7"/>
  <c r="I5574" i="7"/>
  <c r="G5575" i="7"/>
  <c r="H5575" i="7"/>
  <c r="I5575" i="7"/>
  <c r="G5576" i="7"/>
  <c r="H5576" i="7"/>
  <c r="I5576" i="7"/>
  <c r="G5577" i="7"/>
  <c r="H5577" i="7"/>
  <c r="I5577" i="7"/>
  <c r="G5578" i="7"/>
  <c r="H5578" i="7"/>
  <c r="I5578" i="7"/>
  <c r="G5579" i="7"/>
  <c r="H5579" i="7"/>
  <c r="I5579" i="7"/>
  <c r="G5580" i="7"/>
  <c r="H5580" i="7"/>
  <c r="I5580" i="7"/>
  <c r="G5581" i="7"/>
  <c r="H5581" i="7"/>
  <c r="I5581" i="7"/>
  <c r="G5582" i="7"/>
  <c r="H5582" i="7"/>
  <c r="I5582" i="7"/>
  <c r="G5583" i="7"/>
  <c r="H5583" i="7"/>
  <c r="I5583" i="7"/>
  <c r="G5584" i="7"/>
  <c r="H5584" i="7"/>
  <c r="I5584" i="7"/>
  <c r="G5585" i="7"/>
  <c r="H5585" i="7"/>
  <c r="I5585" i="7"/>
  <c r="G5586" i="7"/>
  <c r="H5586" i="7"/>
  <c r="I5586" i="7"/>
  <c r="G5587" i="7"/>
  <c r="H5587" i="7"/>
  <c r="I5587" i="7"/>
  <c r="G5588" i="7"/>
  <c r="H5588" i="7"/>
  <c r="I5588" i="7"/>
  <c r="G5589" i="7"/>
  <c r="H5589" i="7"/>
  <c r="I5589" i="7"/>
  <c r="G5590" i="7"/>
  <c r="H5590" i="7"/>
  <c r="I5590" i="7"/>
  <c r="G5591" i="7"/>
  <c r="H5591" i="7"/>
  <c r="I5591" i="7"/>
  <c r="G5592" i="7"/>
  <c r="H5592" i="7"/>
  <c r="I5592" i="7"/>
  <c r="G5593" i="7"/>
  <c r="H5593" i="7"/>
  <c r="I5593" i="7"/>
  <c r="G5594" i="7"/>
  <c r="H5594" i="7"/>
  <c r="I5594" i="7"/>
  <c r="G5595" i="7"/>
  <c r="H5595" i="7"/>
  <c r="I5595" i="7"/>
  <c r="G5596" i="7"/>
  <c r="H5596" i="7"/>
  <c r="I5596" i="7"/>
  <c r="G5597" i="7"/>
  <c r="H5597" i="7"/>
  <c r="I5597" i="7"/>
  <c r="G5598" i="7"/>
  <c r="H5598" i="7"/>
  <c r="I5598" i="7"/>
  <c r="G5599" i="7"/>
  <c r="H5599" i="7"/>
  <c r="I5599" i="7"/>
  <c r="G5600" i="7"/>
  <c r="H5600" i="7"/>
  <c r="I5600" i="7"/>
  <c r="G5601" i="7"/>
  <c r="H5601" i="7"/>
  <c r="I5601" i="7"/>
  <c r="G5602" i="7"/>
  <c r="H5602" i="7"/>
  <c r="I5602" i="7"/>
  <c r="G5603" i="7"/>
  <c r="H5603" i="7"/>
  <c r="I5603" i="7"/>
  <c r="G5604" i="7"/>
  <c r="H5604" i="7"/>
  <c r="I5604" i="7"/>
  <c r="G5605" i="7"/>
  <c r="H5605" i="7"/>
  <c r="I5605" i="7"/>
  <c r="G5606" i="7"/>
  <c r="H5606" i="7"/>
  <c r="I5606" i="7"/>
  <c r="G5607" i="7"/>
  <c r="H5607" i="7"/>
  <c r="I5607" i="7"/>
  <c r="G5608" i="7"/>
  <c r="H5608" i="7"/>
  <c r="I5608" i="7"/>
  <c r="G5609" i="7"/>
  <c r="H5609" i="7"/>
  <c r="I5609" i="7"/>
  <c r="G5610" i="7"/>
  <c r="H5610" i="7"/>
  <c r="I5610" i="7"/>
  <c r="G5611" i="7"/>
  <c r="H5611" i="7"/>
  <c r="I5611" i="7"/>
  <c r="G5612" i="7"/>
  <c r="H5612" i="7"/>
  <c r="I5612" i="7"/>
  <c r="G5613" i="7"/>
  <c r="H5613" i="7"/>
  <c r="I5613" i="7"/>
  <c r="G5614" i="7"/>
  <c r="H5614" i="7"/>
  <c r="I5614" i="7"/>
  <c r="G5615" i="7"/>
  <c r="H5615" i="7"/>
  <c r="I5615" i="7"/>
  <c r="G5616" i="7"/>
  <c r="H5616" i="7"/>
  <c r="I5616" i="7"/>
  <c r="G5617" i="7"/>
  <c r="H5617" i="7"/>
  <c r="I5617" i="7"/>
  <c r="G5618" i="7"/>
  <c r="H5618" i="7"/>
  <c r="I5618" i="7"/>
  <c r="G5619" i="7"/>
  <c r="H5619" i="7"/>
  <c r="I5619" i="7"/>
  <c r="G5620" i="7"/>
  <c r="H5620" i="7"/>
  <c r="I5620" i="7"/>
  <c r="G5621" i="7"/>
  <c r="H5621" i="7"/>
  <c r="I5621" i="7"/>
  <c r="G5622" i="7"/>
  <c r="H5622" i="7"/>
  <c r="I5622" i="7"/>
  <c r="G5623" i="7"/>
  <c r="H5623" i="7"/>
  <c r="I5623" i="7"/>
  <c r="G5624" i="7"/>
  <c r="H5624" i="7"/>
  <c r="I5624" i="7"/>
  <c r="G5625" i="7"/>
  <c r="H5625" i="7"/>
  <c r="I5625" i="7"/>
  <c r="G5626" i="7"/>
  <c r="H5626" i="7"/>
  <c r="I5626" i="7"/>
  <c r="G5627" i="7"/>
  <c r="H5627" i="7"/>
  <c r="I5627" i="7"/>
  <c r="G5628" i="7"/>
  <c r="H5628" i="7"/>
  <c r="I5628" i="7"/>
  <c r="G5629" i="7"/>
  <c r="H5629" i="7"/>
  <c r="I5629" i="7"/>
  <c r="G5630" i="7"/>
  <c r="H5630" i="7"/>
  <c r="I5630" i="7"/>
  <c r="G5631" i="7"/>
  <c r="H5631" i="7"/>
  <c r="I5631" i="7"/>
  <c r="G5632" i="7"/>
  <c r="H5632" i="7"/>
  <c r="I5632" i="7"/>
  <c r="G5633" i="7"/>
  <c r="H5633" i="7"/>
  <c r="I5633" i="7"/>
  <c r="G5634" i="7"/>
  <c r="H5634" i="7"/>
  <c r="I5634" i="7"/>
  <c r="G5635" i="7"/>
  <c r="H5635" i="7"/>
  <c r="I5635" i="7"/>
  <c r="G5636" i="7"/>
  <c r="H5636" i="7"/>
  <c r="I5636" i="7"/>
  <c r="G5637" i="7"/>
  <c r="H5637" i="7"/>
  <c r="I5637" i="7"/>
  <c r="G5638" i="7"/>
  <c r="H5638" i="7"/>
  <c r="I5638" i="7"/>
  <c r="G5639" i="7"/>
  <c r="H5639" i="7"/>
  <c r="I5639" i="7"/>
  <c r="G5640" i="7"/>
  <c r="H5640" i="7"/>
  <c r="I5640" i="7"/>
  <c r="G5641" i="7"/>
  <c r="H5641" i="7"/>
  <c r="I5641" i="7"/>
  <c r="G5642" i="7"/>
  <c r="H5642" i="7"/>
  <c r="I5642" i="7"/>
  <c r="G5643" i="7"/>
  <c r="H5643" i="7"/>
  <c r="I5643" i="7"/>
  <c r="G5644" i="7"/>
  <c r="H5644" i="7"/>
  <c r="I5644" i="7"/>
  <c r="G5645" i="7"/>
  <c r="H5645" i="7"/>
  <c r="I5645" i="7"/>
  <c r="G5646" i="7"/>
  <c r="H5646" i="7"/>
  <c r="I5646" i="7"/>
  <c r="G5647" i="7"/>
  <c r="H5647" i="7"/>
  <c r="I5647" i="7"/>
  <c r="G5648" i="7"/>
  <c r="H5648" i="7"/>
  <c r="I5648" i="7"/>
  <c r="G5649" i="7"/>
  <c r="H5649" i="7"/>
  <c r="I5649" i="7"/>
  <c r="G5650" i="7"/>
  <c r="H5650" i="7"/>
  <c r="I5650" i="7"/>
  <c r="G5651" i="7"/>
  <c r="H5651" i="7"/>
  <c r="I5651" i="7"/>
  <c r="G5652" i="7"/>
  <c r="H5652" i="7"/>
  <c r="I5652" i="7"/>
  <c r="G5653" i="7"/>
  <c r="H5653" i="7"/>
  <c r="I5653" i="7"/>
  <c r="G5654" i="7"/>
  <c r="H5654" i="7"/>
  <c r="I5654" i="7"/>
  <c r="G5655" i="7"/>
  <c r="H5655" i="7"/>
  <c r="I5655" i="7"/>
  <c r="G5656" i="7"/>
  <c r="H5656" i="7"/>
  <c r="I5656" i="7"/>
  <c r="G5657" i="7"/>
  <c r="H5657" i="7"/>
  <c r="I5657" i="7"/>
  <c r="G5658" i="7"/>
  <c r="H5658" i="7"/>
  <c r="I5658" i="7"/>
  <c r="G5659" i="7"/>
  <c r="H5659" i="7"/>
  <c r="I5659" i="7"/>
  <c r="G5660" i="7"/>
  <c r="H5660" i="7"/>
  <c r="I5660" i="7"/>
  <c r="G5661" i="7"/>
  <c r="H5661" i="7"/>
  <c r="I5661" i="7"/>
  <c r="G5662" i="7"/>
  <c r="H5662" i="7"/>
  <c r="I5662" i="7"/>
  <c r="G5663" i="7"/>
  <c r="H5663" i="7"/>
  <c r="I5663" i="7"/>
  <c r="G5664" i="7"/>
  <c r="H5664" i="7"/>
  <c r="I5664" i="7"/>
  <c r="G5665" i="7"/>
  <c r="H5665" i="7"/>
  <c r="I5665" i="7"/>
  <c r="G5666" i="7"/>
  <c r="H5666" i="7"/>
  <c r="I5666" i="7"/>
  <c r="J5666" i="7" s="1"/>
  <c r="K5666" i="7" s="1"/>
  <c r="G5667" i="7"/>
  <c r="H5667" i="7"/>
  <c r="I5667" i="7"/>
  <c r="J5667" i="7" s="1"/>
  <c r="K5667" i="7" s="1"/>
  <c r="G5668" i="7"/>
  <c r="H5668" i="7"/>
  <c r="I5668" i="7"/>
  <c r="J5668" i="7" s="1"/>
  <c r="K5668" i="7" s="1"/>
  <c r="G5669" i="7"/>
  <c r="H5669" i="7"/>
  <c r="I5669" i="7"/>
  <c r="J5669" i="7" s="1"/>
  <c r="K5669" i="7" s="1"/>
  <c r="G5670" i="7"/>
  <c r="H5670" i="7"/>
  <c r="I5670" i="7"/>
  <c r="J5670" i="7" s="1"/>
  <c r="K5670" i="7" s="1"/>
  <c r="G5671" i="7"/>
  <c r="H5671" i="7"/>
  <c r="I5671" i="7"/>
  <c r="J5671" i="7" s="1"/>
  <c r="K5671" i="7" s="1"/>
  <c r="G5672" i="7"/>
  <c r="H5672" i="7"/>
  <c r="I5672" i="7"/>
  <c r="J5672" i="7" s="1"/>
  <c r="K5672" i="7" s="1"/>
  <c r="G5673" i="7"/>
  <c r="H5673" i="7"/>
  <c r="I5673" i="7"/>
  <c r="J5673" i="7" s="1"/>
  <c r="K5673" i="7" s="1"/>
  <c r="G5674" i="7"/>
  <c r="H5674" i="7"/>
  <c r="I5674" i="7"/>
  <c r="J5674" i="7" s="1"/>
  <c r="K5674" i="7" s="1"/>
  <c r="G5675" i="7"/>
  <c r="H5675" i="7"/>
  <c r="I5675" i="7"/>
  <c r="J5675" i="7" s="1"/>
  <c r="K5675" i="7" s="1"/>
  <c r="G5676" i="7"/>
  <c r="H5676" i="7"/>
  <c r="I5676" i="7"/>
  <c r="J5676" i="7" s="1"/>
  <c r="K5676" i="7" s="1"/>
  <c r="G5677" i="7"/>
  <c r="H5677" i="7"/>
  <c r="I5677" i="7"/>
  <c r="J5677" i="7" s="1"/>
  <c r="K5677" i="7" s="1"/>
  <c r="G5678" i="7"/>
  <c r="H5678" i="7"/>
  <c r="I5678" i="7"/>
  <c r="J5678" i="7" s="1"/>
  <c r="K5678" i="7" s="1"/>
  <c r="G5679" i="7"/>
  <c r="H5679" i="7"/>
  <c r="I5679" i="7"/>
  <c r="J5679" i="7" s="1"/>
  <c r="K5679" i="7" s="1"/>
  <c r="G5680" i="7"/>
  <c r="H5680" i="7"/>
  <c r="I5680" i="7"/>
  <c r="J5680" i="7" s="1"/>
  <c r="K5680" i="7" s="1"/>
  <c r="G5681" i="7"/>
  <c r="H5681" i="7"/>
  <c r="I5681" i="7"/>
  <c r="J5681" i="7" s="1"/>
  <c r="K5681" i="7" s="1"/>
  <c r="G5682" i="7"/>
  <c r="H5682" i="7"/>
  <c r="I5682" i="7"/>
  <c r="J5682" i="7" s="1"/>
  <c r="K5682" i="7" s="1"/>
  <c r="G5683" i="7"/>
  <c r="H5683" i="7"/>
  <c r="I5683" i="7"/>
  <c r="J5683" i="7" s="1"/>
  <c r="K5683" i="7" s="1"/>
  <c r="G5684" i="7"/>
  <c r="H5684" i="7"/>
  <c r="I5684" i="7"/>
  <c r="J5684" i="7" s="1"/>
  <c r="K5684" i="7" s="1"/>
  <c r="G5685" i="7"/>
  <c r="H5685" i="7"/>
  <c r="I5685" i="7"/>
  <c r="J5685" i="7" s="1"/>
  <c r="K5685" i="7" s="1"/>
  <c r="G5686" i="7"/>
  <c r="H5686" i="7"/>
  <c r="I5686" i="7"/>
  <c r="J5686" i="7" s="1"/>
  <c r="K5686" i="7" s="1"/>
  <c r="G5687" i="7"/>
  <c r="H5687" i="7"/>
  <c r="I5687" i="7"/>
  <c r="J5687" i="7" s="1"/>
  <c r="K5687" i="7" s="1"/>
  <c r="G5688" i="7"/>
  <c r="H5688" i="7"/>
  <c r="I5688" i="7"/>
  <c r="J5688" i="7" s="1"/>
  <c r="K5688" i="7" s="1"/>
  <c r="G5689" i="7"/>
  <c r="H5689" i="7"/>
  <c r="I5689" i="7"/>
  <c r="J5689" i="7" s="1"/>
  <c r="K5689" i="7" s="1"/>
  <c r="G5690" i="7"/>
  <c r="H5690" i="7"/>
  <c r="I5690" i="7"/>
  <c r="J5690" i="7" s="1"/>
  <c r="K5690" i="7" s="1"/>
  <c r="G5691" i="7"/>
  <c r="H5691" i="7"/>
  <c r="I5691" i="7"/>
  <c r="J5691" i="7" s="1"/>
  <c r="K5691" i="7" s="1"/>
  <c r="G5692" i="7"/>
  <c r="H5692" i="7"/>
  <c r="I5692" i="7"/>
  <c r="J5692" i="7" s="1"/>
  <c r="K5692" i="7" s="1"/>
  <c r="G5693" i="7"/>
  <c r="H5693" i="7"/>
  <c r="I5693" i="7"/>
  <c r="J5693" i="7" s="1"/>
  <c r="K5693" i="7" s="1"/>
  <c r="G5694" i="7"/>
  <c r="H5694" i="7"/>
  <c r="I5694" i="7"/>
  <c r="J5694" i="7" s="1"/>
  <c r="K5694" i="7" s="1"/>
  <c r="G5695" i="7"/>
  <c r="H5695" i="7"/>
  <c r="I5695" i="7"/>
  <c r="J5695" i="7" s="1"/>
  <c r="K5695" i="7" s="1"/>
  <c r="G5696" i="7"/>
  <c r="H5696" i="7"/>
  <c r="I5696" i="7"/>
  <c r="J5696" i="7" s="1"/>
  <c r="K5696" i="7" s="1"/>
  <c r="G5697" i="7"/>
  <c r="H5697" i="7"/>
  <c r="I5697" i="7"/>
  <c r="J5697" i="7" s="1"/>
  <c r="K5697" i="7" s="1"/>
  <c r="G5698" i="7"/>
  <c r="H5698" i="7"/>
  <c r="I5698" i="7"/>
  <c r="J5698" i="7" s="1"/>
  <c r="K5698" i="7" s="1"/>
  <c r="G5699" i="7"/>
  <c r="H5699" i="7"/>
  <c r="I5699" i="7"/>
  <c r="J5699" i="7" s="1"/>
  <c r="K5699" i="7" s="1"/>
  <c r="G5700" i="7"/>
  <c r="H5700" i="7"/>
  <c r="I5700" i="7"/>
  <c r="J5700" i="7" s="1"/>
  <c r="K5700" i="7" s="1"/>
  <c r="G5701" i="7"/>
  <c r="H5701" i="7"/>
  <c r="I5701" i="7"/>
  <c r="J5701" i="7" s="1"/>
  <c r="K5701" i="7" s="1"/>
  <c r="G5702" i="7"/>
  <c r="H5702" i="7"/>
  <c r="I5702" i="7"/>
  <c r="J5702" i="7" s="1"/>
  <c r="K5702" i="7" s="1"/>
  <c r="G5703" i="7"/>
  <c r="H5703" i="7"/>
  <c r="I5703" i="7"/>
  <c r="J5703" i="7" s="1"/>
  <c r="K5703" i="7" s="1"/>
  <c r="G5704" i="7"/>
  <c r="H5704" i="7"/>
  <c r="I5704" i="7"/>
  <c r="J5704" i="7" s="1"/>
  <c r="K5704" i="7" s="1"/>
  <c r="G5705" i="7"/>
  <c r="H5705" i="7"/>
  <c r="I5705" i="7"/>
  <c r="J5705" i="7" s="1"/>
  <c r="K5705" i="7" s="1"/>
  <c r="G5706" i="7"/>
  <c r="H5706" i="7"/>
  <c r="I5706" i="7"/>
  <c r="J5706" i="7" s="1"/>
  <c r="K5706" i="7" s="1"/>
  <c r="G5707" i="7"/>
  <c r="H5707" i="7"/>
  <c r="I5707" i="7"/>
  <c r="J5707" i="7" s="1"/>
  <c r="K5707" i="7" s="1"/>
  <c r="G5708" i="7"/>
  <c r="H5708" i="7"/>
  <c r="I5708" i="7"/>
  <c r="J5708" i="7" s="1"/>
  <c r="K5708" i="7" s="1"/>
  <c r="G5709" i="7"/>
  <c r="H5709" i="7"/>
  <c r="I5709" i="7"/>
  <c r="J5709" i="7" s="1"/>
  <c r="K5709" i="7" s="1"/>
  <c r="G5710" i="7"/>
  <c r="H5710" i="7"/>
  <c r="I5710" i="7"/>
  <c r="J5710" i="7" s="1"/>
  <c r="K5710" i="7" s="1"/>
  <c r="G5711" i="7"/>
  <c r="H5711" i="7"/>
  <c r="I5711" i="7"/>
  <c r="J5711" i="7" s="1"/>
  <c r="K5711" i="7" s="1"/>
  <c r="G5712" i="7"/>
  <c r="H5712" i="7"/>
  <c r="I5712" i="7"/>
  <c r="J5712" i="7" s="1"/>
  <c r="K5712" i="7" s="1"/>
  <c r="G5713" i="7"/>
  <c r="H5713" i="7"/>
  <c r="I5713" i="7"/>
  <c r="J5713" i="7" s="1"/>
  <c r="K5713" i="7" s="1"/>
  <c r="G5714" i="7"/>
  <c r="H5714" i="7"/>
  <c r="I5714" i="7"/>
  <c r="G5715" i="7"/>
  <c r="H5715" i="7"/>
  <c r="I5715" i="7"/>
  <c r="G5716" i="7"/>
  <c r="H5716" i="7"/>
  <c r="I5716" i="7"/>
  <c r="G5717" i="7"/>
  <c r="H5717" i="7"/>
  <c r="I5717" i="7"/>
  <c r="G5718" i="7"/>
  <c r="H5718" i="7"/>
  <c r="I5718" i="7"/>
  <c r="G5719" i="7"/>
  <c r="H5719" i="7"/>
  <c r="I5719" i="7"/>
  <c r="G5720" i="7"/>
  <c r="H5720" i="7"/>
  <c r="I5720" i="7"/>
  <c r="G5721" i="7"/>
  <c r="H5721" i="7"/>
  <c r="I5721" i="7"/>
  <c r="G5722" i="7"/>
  <c r="H5722" i="7"/>
  <c r="I5722" i="7"/>
  <c r="G5723" i="7"/>
  <c r="H5723" i="7"/>
  <c r="I5723" i="7"/>
  <c r="G5724" i="7"/>
  <c r="H5724" i="7"/>
  <c r="I5724" i="7"/>
  <c r="G5725" i="7"/>
  <c r="H5725" i="7"/>
  <c r="I5725" i="7"/>
  <c r="G5726" i="7"/>
  <c r="H5726" i="7"/>
  <c r="I5726" i="7"/>
  <c r="G5727" i="7"/>
  <c r="H5727" i="7"/>
  <c r="I5727" i="7"/>
  <c r="G5728" i="7"/>
  <c r="H5728" i="7"/>
  <c r="I5728" i="7"/>
  <c r="G5729" i="7"/>
  <c r="H5729" i="7"/>
  <c r="I5729" i="7"/>
  <c r="G5730" i="7"/>
  <c r="H5730" i="7"/>
  <c r="I5730" i="7"/>
  <c r="G5731" i="7"/>
  <c r="H5731" i="7"/>
  <c r="I5731" i="7"/>
  <c r="G5732" i="7"/>
  <c r="H5732" i="7"/>
  <c r="I5732" i="7"/>
  <c r="G5733" i="7"/>
  <c r="H5733" i="7"/>
  <c r="I5733" i="7"/>
  <c r="G5734" i="7"/>
  <c r="H5734" i="7"/>
  <c r="I5734" i="7"/>
  <c r="G5735" i="7"/>
  <c r="H5735" i="7"/>
  <c r="I5735" i="7"/>
  <c r="G5736" i="7"/>
  <c r="H5736" i="7"/>
  <c r="I5736" i="7"/>
  <c r="G5737" i="7"/>
  <c r="H5737" i="7"/>
  <c r="I5737" i="7"/>
  <c r="G5738" i="7"/>
  <c r="H5738" i="7"/>
  <c r="I5738" i="7"/>
  <c r="G5739" i="7"/>
  <c r="H5739" i="7"/>
  <c r="I5739" i="7"/>
  <c r="G5740" i="7"/>
  <c r="H5740" i="7"/>
  <c r="I5740" i="7"/>
  <c r="G5741" i="7"/>
  <c r="H5741" i="7"/>
  <c r="I5741" i="7"/>
  <c r="G5742" i="7"/>
  <c r="H5742" i="7"/>
  <c r="I5742" i="7"/>
  <c r="G5743" i="7"/>
  <c r="H5743" i="7"/>
  <c r="I5743" i="7"/>
  <c r="G5744" i="7"/>
  <c r="H5744" i="7"/>
  <c r="I5744" i="7"/>
  <c r="G5745" i="7"/>
  <c r="H5745" i="7"/>
  <c r="I5745" i="7"/>
  <c r="G5746" i="7"/>
  <c r="H5746" i="7"/>
  <c r="I5746" i="7"/>
  <c r="G5747" i="7"/>
  <c r="H5747" i="7"/>
  <c r="I5747" i="7"/>
  <c r="G5748" i="7"/>
  <c r="H5748" i="7"/>
  <c r="I5748" i="7"/>
  <c r="G5749" i="7"/>
  <c r="H5749" i="7"/>
  <c r="I5749" i="7"/>
  <c r="G5750" i="7"/>
  <c r="H5750" i="7"/>
  <c r="I5750" i="7"/>
  <c r="G5751" i="7"/>
  <c r="H5751" i="7"/>
  <c r="I5751" i="7"/>
  <c r="G5752" i="7"/>
  <c r="H5752" i="7"/>
  <c r="I5752" i="7"/>
  <c r="G5753" i="7"/>
  <c r="H5753" i="7"/>
  <c r="I5753" i="7"/>
  <c r="G5754" i="7"/>
  <c r="H5754" i="7"/>
  <c r="I5754" i="7"/>
  <c r="G5755" i="7"/>
  <c r="H5755" i="7"/>
  <c r="I5755" i="7"/>
  <c r="G5756" i="7"/>
  <c r="H5756" i="7"/>
  <c r="I5756" i="7"/>
  <c r="G5757" i="7"/>
  <c r="H5757" i="7"/>
  <c r="I5757" i="7"/>
  <c r="G5758" i="7"/>
  <c r="H5758" i="7"/>
  <c r="I5758" i="7"/>
  <c r="G5759" i="7"/>
  <c r="H5759" i="7"/>
  <c r="I5759" i="7"/>
  <c r="G5760" i="7"/>
  <c r="H5760" i="7"/>
  <c r="I5760" i="7"/>
  <c r="G5761" i="7"/>
  <c r="H5761" i="7"/>
  <c r="I5761" i="7"/>
  <c r="G5762" i="7"/>
  <c r="H5762" i="7"/>
  <c r="I5762" i="7"/>
  <c r="G5763" i="7"/>
  <c r="H5763" i="7"/>
  <c r="I5763" i="7"/>
  <c r="G5764" i="7"/>
  <c r="H5764" i="7"/>
  <c r="I5764" i="7"/>
  <c r="G5765" i="7"/>
  <c r="H5765" i="7"/>
  <c r="I5765" i="7"/>
  <c r="G5766" i="7"/>
  <c r="H5766" i="7"/>
  <c r="I5766" i="7"/>
  <c r="G5767" i="7"/>
  <c r="H5767" i="7"/>
  <c r="I5767" i="7"/>
  <c r="G5768" i="7"/>
  <c r="H5768" i="7"/>
  <c r="I5768" i="7"/>
  <c r="G5769" i="7"/>
  <c r="H5769" i="7"/>
  <c r="I5769" i="7"/>
  <c r="G5770" i="7"/>
  <c r="H5770" i="7"/>
  <c r="I5770" i="7"/>
  <c r="G5771" i="7"/>
  <c r="H5771" i="7"/>
  <c r="I5771" i="7"/>
  <c r="G5772" i="7"/>
  <c r="H5772" i="7"/>
  <c r="I5772" i="7"/>
  <c r="G5773" i="7"/>
  <c r="H5773" i="7"/>
  <c r="I5773" i="7"/>
  <c r="G5774" i="7"/>
  <c r="H5774" i="7"/>
  <c r="I5774" i="7"/>
  <c r="G5775" i="7"/>
  <c r="H5775" i="7"/>
  <c r="I5775" i="7"/>
  <c r="G5776" i="7"/>
  <c r="H5776" i="7"/>
  <c r="I5776" i="7"/>
  <c r="G5777" i="7"/>
  <c r="H5777" i="7"/>
  <c r="I5777" i="7"/>
  <c r="G5778" i="7"/>
  <c r="H5778" i="7"/>
  <c r="I5778" i="7"/>
  <c r="G5779" i="7"/>
  <c r="H5779" i="7"/>
  <c r="I5779" i="7"/>
  <c r="G5780" i="7"/>
  <c r="H5780" i="7"/>
  <c r="I5780" i="7"/>
  <c r="G5781" i="7"/>
  <c r="H5781" i="7"/>
  <c r="I5781" i="7"/>
  <c r="G5782" i="7"/>
  <c r="H5782" i="7"/>
  <c r="I5782" i="7"/>
  <c r="G5783" i="7"/>
  <c r="H5783" i="7"/>
  <c r="I5783" i="7"/>
  <c r="G5784" i="7"/>
  <c r="H5784" i="7"/>
  <c r="I5784" i="7"/>
  <c r="G5785" i="7"/>
  <c r="H5785" i="7"/>
  <c r="I5785" i="7"/>
  <c r="G5786" i="7"/>
  <c r="H5786" i="7"/>
  <c r="I5786" i="7"/>
  <c r="G5787" i="7"/>
  <c r="H5787" i="7"/>
  <c r="I5787" i="7"/>
  <c r="G5788" i="7"/>
  <c r="H5788" i="7"/>
  <c r="I5788" i="7"/>
  <c r="G5789" i="7"/>
  <c r="H5789" i="7"/>
  <c r="I5789" i="7"/>
  <c r="G5790" i="7"/>
  <c r="H5790" i="7"/>
  <c r="I5790" i="7"/>
  <c r="G5791" i="7"/>
  <c r="H5791" i="7"/>
  <c r="I5791" i="7"/>
  <c r="G5792" i="7"/>
  <c r="H5792" i="7"/>
  <c r="I5792" i="7"/>
  <c r="G5793" i="7"/>
  <c r="H5793" i="7"/>
  <c r="I5793" i="7"/>
  <c r="G5794" i="7"/>
  <c r="H5794" i="7"/>
  <c r="I5794" i="7"/>
  <c r="G5795" i="7"/>
  <c r="H5795" i="7"/>
  <c r="I5795" i="7"/>
  <c r="G5796" i="7"/>
  <c r="H5796" i="7"/>
  <c r="I5796" i="7"/>
  <c r="G5797" i="7"/>
  <c r="H5797" i="7"/>
  <c r="I5797" i="7"/>
  <c r="G5798" i="7"/>
  <c r="H5798" i="7"/>
  <c r="I5798" i="7"/>
  <c r="G5799" i="7"/>
  <c r="H5799" i="7"/>
  <c r="I5799" i="7"/>
  <c r="G5800" i="7"/>
  <c r="H5800" i="7"/>
  <c r="I5800" i="7"/>
  <c r="G5801" i="7"/>
  <c r="H5801" i="7"/>
  <c r="I5801" i="7"/>
  <c r="G5802" i="7"/>
  <c r="H5802" i="7"/>
  <c r="I5802" i="7"/>
  <c r="G5803" i="7"/>
  <c r="H5803" i="7"/>
  <c r="I5803" i="7"/>
  <c r="G5804" i="7"/>
  <c r="H5804" i="7"/>
  <c r="I5804" i="7"/>
  <c r="G5805" i="7"/>
  <c r="H5805" i="7"/>
  <c r="I5805" i="7"/>
  <c r="G5806" i="7"/>
  <c r="H5806" i="7"/>
  <c r="I5806" i="7"/>
  <c r="G5807" i="7"/>
  <c r="H5807" i="7"/>
  <c r="I5807" i="7"/>
  <c r="G5808" i="7"/>
  <c r="H5808" i="7"/>
  <c r="I5808" i="7"/>
  <c r="G5809" i="7"/>
  <c r="H5809" i="7"/>
  <c r="I5809" i="7"/>
  <c r="G5810" i="7"/>
  <c r="H5810" i="7"/>
  <c r="I5810" i="7"/>
  <c r="G5811" i="7"/>
  <c r="H5811" i="7"/>
  <c r="I5811" i="7"/>
  <c r="G5812" i="7"/>
  <c r="H5812" i="7"/>
  <c r="I5812" i="7"/>
  <c r="G5813" i="7"/>
  <c r="H5813" i="7"/>
  <c r="I5813" i="7"/>
  <c r="G5814" i="7"/>
  <c r="H5814" i="7"/>
  <c r="I5814" i="7"/>
  <c r="G5815" i="7"/>
  <c r="H5815" i="7"/>
  <c r="I5815" i="7"/>
  <c r="G5816" i="7"/>
  <c r="H5816" i="7"/>
  <c r="I5816" i="7"/>
  <c r="G5817" i="7"/>
  <c r="H5817" i="7"/>
  <c r="I5817" i="7"/>
  <c r="G5818" i="7"/>
  <c r="H5818" i="7"/>
  <c r="I5818" i="7"/>
  <c r="G5819" i="7"/>
  <c r="H5819" i="7"/>
  <c r="I5819" i="7"/>
  <c r="G5820" i="7"/>
  <c r="H5820" i="7"/>
  <c r="I5820" i="7"/>
  <c r="G5821" i="7"/>
  <c r="H5821" i="7"/>
  <c r="I5821" i="7"/>
  <c r="G5822" i="7"/>
  <c r="H5822" i="7"/>
  <c r="I5822" i="7"/>
  <c r="G5823" i="7"/>
  <c r="H5823" i="7"/>
  <c r="I5823" i="7"/>
  <c r="G5824" i="7"/>
  <c r="H5824" i="7"/>
  <c r="I5824" i="7"/>
  <c r="G5825" i="7"/>
  <c r="H5825" i="7"/>
  <c r="I5825" i="7"/>
  <c r="G5826" i="7"/>
  <c r="H5826" i="7"/>
  <c r="I5826" i="7"/>
  <c r="G5827" i="7"/>
  <c r="H5827" i="7"/>
  <c r="I5827" i="7"/>
  <c r="G5828" i="7"/>
  <c r="H5828" i="7"/>
  <c r="I5828" i="7"/>
  <c r="G5829" i="7"/>
  <c r="H5829" i="7"/>
  <c r="I5829" i="7"/>
  <c r="G5830" i="7"/>
  <c r="H5830" i="7"/>
  <c r="I5830" i="7"/>
  <c r="G5831" i="7"/>
  <c r="H5831" i="7"/>
  <c r="I5831" i="7"/>
  <c r="G5832" i="7"/>
  <c r="H5832" i="7"/>
  <c r="I5832" i="7"/>
  <c r="G5833" i="7"/>
  <c r="H5833" i="7"/>
  <c r="I5833" i="7"/>
  <c r="I3626" i="7"/>
  <c r="H3626" i="7"/>
  <c r="G3626" i="7"/>
  <c r="G1419" i="7"/>
  <c r="H1419" i="7"/>
  <c r="I1419" i="7"/>
  <c r="G1420" i="7"/>
  <c r="H1420" i="7"/>
  <c r="I1420" i="7"/>
  <c r="G1421" i="7"/>
  <c r="H1421" i="7"/>
  <c r="I1421" i="7"/>
  <c r="G1422" i="7"/>
  <c r="H1422" i="7"/>
  <c r="I1422" i="7"/>
  <c r="G1423" i="7"/>
  <c r="H1423" i="7"/>
  <c r="I1423" i="7"/>
  <c r="G1424" i="7"/>
  <c r="H1424" i="7"/>
  <c r="I1424" i="7"/>
  <c r="G1425" i="7"/>
  <c r="H1425" i="7"/>
  <c r="I1425" i="7"/>
  <c r="G1426" i="7"/>
  <c r="H1426" i="7"/>
  <c r="I1426" i="7"/>
  <c r="G1427" i="7"/>
  <c r="H1427" i="7"/>
  <c r="I1427" i="7"/>
  <c r="G1428" i="7"/>
  <c r="H1428" i="7"/>
  <c r="I1428" i="7"/>
  <c r="G1429" i="7"/>
  <c r="H1429" i="7"/>
  <c r="I1429" i="7"/>
  <c r="G1430" i="7"/>
  <c r="H1430" i="7"/>
  <c r="I1430" i="7"/>
  <c r="G1431" i="7"/>
  <c r="H1431" i="7"/>
  <c r="I1431" i="7"/>
  <c r="G1432" i="7"/>
  <c r="H1432" i="7"/>
  <c r="I1432" i="7"/>
  <c r="G1433" i="7"/>
  <c r="H1433" i="7"/>
  <c r="I1433" i="7"/>
  <c r="G1434" i="7"/>
  <c r="H1434" i="7"/>
  <c r="I1434" i="7"/>
  <c r="G1435" i="7"/>
  <c r="H1435" i="7"/>
  <c r="I1435" i="7"/>
  <c r="G1436" i="7"/>
  <c r="H1436" i="7"/>
  <c r="I1436" i="7"/>
  <c r="G1437" i="7"/>
  <c r="H1437" i="7"/>
  <c r="I1437" i="7"/>
  <c r="G1438" i="7"/>
  <c r="H1438" i="7"/>
  <c r="I1438" i="7"/>
  <c r="G1439" i="7"/>
  <c r="H1439" i="7"/>
  <c r="I1439" i="7"/>
  <c r="G1440" i="7"/>
  <c r="H1440" i="7"/>
  <c r="I1440" i="7"/>
  <c r="G1441" i="7"/>
  <c r="H1441" i="7"/>
  <c r="I1441" i="7"/>
  <c r="G1442" i="7"/>
  <c r="H1442" i="7"/>
  <c r="I1442" i="7"/>
  <c r="G1443" i="7"/>
  <c r="H1443" i="7"/>
  <c r="I1443" i="7"/>
  <c r="G1444" i="7"/>
  <c r="H1444" i="7"/>
  <c r="I1444" i="7"/>
  <c r="G1445" i="7"/>
  <c r="H1445" i="7"/>
  <c r="I1445" i="7"/>
  <c r="G1446" i="7"/>
  <c r="H1446" i="7"/>
  <c r="I1446" i="7"/>
  <c r="G1447" i="7"/>
  <c r="H1447" i="7"/>
  <c r="I1447" i="7"/>
  <c r="G1448" i="7"/>
  <c r="H1448" i="7"/>
  <c r="I1448" i="7"/>
  <c r="G1449" i="7"/>
  <c r="H1449" i="7"/>
  <c r="I1449" i="7"/>
  <c r="G1450" i="7"/>
  <c r="H1450" i="7"/>
  <c r="I1450" i="7"/>
  <c r="G1451" i="7"/>
  <c r="H1451" i="7"/>
  <c r="I1451" i="7"/>
  <c r="G1452" i="7"/>
  <c r="H1452" i="7"/>
  <c r="I1452" i="7"/>
  <c r="G1453" i="7"/>
  <c r="H1453" i="7"/>
  <c r="I1453" i="7"/>
  <c r="G1454" i="7"/>
  <c r="H1454" i="7"/>
  <c r="I1454" i="7"/>
  <c r="G1455" i="7"/>
  <c r="H1455" i="7"/>
  <c r="I1455" i="7"/>
  <c r="G1456" i="7"/>
  <c r="H1456" i="7"/>
  <c r="I1456" i="7"/>
  <c r="G1457" i="7"/>
  <c r="H1457" i="7"/>
  <c r="I1457" i="7"/>
  <c r="G1458" i="7"/>
  <c r="H1458" i="7"/>
  <c r="I1458" i="7"/>
  <c r="G1459" i="7"/>
  <c r="H1459" i="7"/>
  <c r="I1459" i="7"/>
  <c r="G1460" i="7"/>
  <c r="H1460" i="7"/>
  <c r="I1460" i="7"/>
  <c r="G1461" i="7"/>
  <c r="H1461" i="7"/>
  <c r="I1461" i="7"/>
  <c r="G1462" i="7"/>
  <c r="H1462" i="7"/>
  <c r="I1462" i="7"/>
  <c r="G1463" i="7"/>
  <c r="H1463" i="7"/>
  <c r="I1463" i="7"/>
  <c r="G1464" i="7"/>
  <c r="H1464" i="7"/>
  <c r="I1464" i="7"/>
  <c r="G1465" i="7"/>
  <c r="H1465" i="7"/>
  <c r="I1465" i="7"/>
  <c r="G1466" i="7"/>
  <c r="H1466" i="7"/>
  <c r="I1466" i="7"/>
  <c r="J1466" i="7" s="1"/>
  <c r="K1466" i="7" s="1"/>
  <c r="G1467" i="7"/>
  <c r="H1467" i="7"/>
  <c r="I1467" i="7"/>
  <c r="J1467" i="7" s="1"/>
  <c r="K1467" i="7" s="1"/>
  <c r="G1468" i="7"/>
  <c r="H1468" i="7"/>
  <c r="I1468" i="7"/>
  <c r="J1468" i="7" s="1"/>
  <c r="K1468" i="7" s="1"/>
  <c r="G1469" i="7"/>
  <c r="H1469" i="7"/>
  <c r="I1469" i="7"/>
  <c r="J1469" i="7" s="1"/>
  <c r="K1469" i="7" s="1"/>
  <c r="G1470" i="7"/>
  <c r="H1470" i="7"/>
  <c r="I1470" i="7"/>
  <c r="J1470" i="7" s="1"/>
  <c r="K1470" i="7" s="1"/>
  <c r="G1471" i="7"/>
  <c r="H1471" i="7"/>
  <c r="I1471" i="7"/>
  <c r="J1471" i="7" s="1"/>
  <c r="K1471" i="7" s="1"/>
  <c r="G1472" i="7"/>
  <c r="H1472" i="7"/>
  <c r="I1472" i="7"/>
  <c r="J1472" i="7" s="1"/>
  <c r="K1472" i="7" s="1"/>
  <c r="G1473" i="7"/>
  <c r="H1473" i="7"/>
  <c r="I1473" i="7"/>
  <c r="J1473" i="7" s="1"/>
  <c r="K1473" i="7" s="1"/>
  <c r="G1474" i="7"/>
  <c r="H1474" i="7"/>
  <c r="I1474" i="7"/>
  <c r="J1474" i="7" s="1"/>
  <c r="K1474" i="7" s="1"/>
  <c r="G1475" i="7"/>
  <c r="H1475" i="7"/>
  <c r="I1475" i="7"/>
  <c r="J1475" i="7" s="1"/>
  <c r="K1475" i="7" s="1"/>
  <c r="G1476" i="7"/>
  <c r="H1476" i="7"/>
  <c r="I1476" i="7"/>
  <c r="J1476" i="7" s="1"/>
  <c r="K1476" i="7" s="1"/>
  <c r="G1477" i="7"/>
  <c r="H1477" i="7"/>
  <c r="I1477" i="7"/>
  <c r="J1477" i="7" s="1"/>
  <c r="K1477" i="7" s="1"/>
  <c r="G1478" i="7"/>
  <c r="H1478" i="7"/>
  <c r="I1478" i="7"/>
  <c r="J1478" i="7" s="1"/>
  <c r="K1478" i="7" s="1"/>
  <c r="G1479" i="7"/>
  <c r="H1479" i="7"/>
  <c r="I1479" i="7"/>
  <c r="J1479" i="7" s="1"/>
  <c r="K1479" i="7" s="1"/>
  <c r="G1480" i="7"/>
  <c r="H1480" i="7"/>
  <c r="I1480" i="7"/>
  <c r="J1480" i="7" s="1"/>
  <c r="K1480" i="7" s="1"/>
  <c r="G1481" i="7"/>
  <c r="H1481" i="7"/>
  <c r="I1481" i="7"/>
  <c r="J1481" i="7" s="1"/>
  <c r="K1481" i="7" s="1"/>
  <c r="G1482" i="7"/>
  <c r="H1482" i="7"/>
  <c r="I1482" i="7"/>
  <c r="J1482" i="7" s="1"/>
  <c r="K1482" i="7" s="1"/>
  <c r="G1483" i="7"/>
  <c r="H1483" i="7"/>
  <c r="I1483" i="7"/>
  <c r="J1483" i="7" s="1"/>
  <c r="K1483" i="7" s="1"/>
  <c r="G1484" i="7"/>
  <c r="H1484" i="7"/>
  <c r="I1484" i="7"/>
  <c r="J1484" i="7" s="1"/>
  <c r="K1484" i="7" s="1"/>
  <c r="G1485" i="7"/>
  <c r="H1485" i="7"/>
  <c r="I1485" i="7"/>
  <c r="J1485" i="7" s="1"/>
  <c r="K1485" i="7" s="1"/>
  <c r="G1486" i="7"/>
  <c r="H1486" i="7"/>
  <c r="I1486" i="7"/>
  <c r="J1486" i="7" s="1"/>
  <c r="K1486" i="7" s="1"/>
  <c r="G1487" i="7"/>
  <c r="H1487" i="7"/>
  <c r="I1487" i="7"/>
  <c r="J1487" i="7" s="1"/>
  <c r="K1487" i="7" s="1"/>
  <c r="G1488" i="7"/>
  <c r="H1488" i="7"/>
  <c r="I1488" i="7"/>
  <c r="J1488" i="7" s="1"/>
  <c r="K1488" i="7" s="1"/>
  <c r="G1489" i="7"/>
  <c r="H1489" i="7"/>
  <c r="I1489" i="7"/>
  <c r="J1489" i="7" s="1"/>
  <c r="K1489" i="7" s="1"/>
  <c r="G1490" i="7"/>
  <c r="H1490" i="7"/>
  <c r="I1490" i="7"/>
  <c r="J1490" i="7" s="1"/>
  <c r="K1490" i="7" s="1"/>
  <c r="G1491" i="7"/>
  <c r="H1491" i="7"/>
  <c r="I1491" i="7"/>
  <c r="J1491" i="7" s="1"/>
  <c r="K1491" i="7" s="1"/>
  <c r="G1492" i="7"/>
  <c r="H1492" i="7"/>
  <c r="I1492" i="7"/>
  <c r="J1492" i="7" s="1"/>
  <c r="K1492" i="7" s="1"/>
  <c r="G1493" i="7"/>
  <c r="H1493" i="7"/>
  <c r="I1493" i="7"/>
  <c r="J1493" i="7" s="1"/>
  <c r="K1493" i="7" s="1"/>
  <c r="G1494" i="7"/>
  <c r="H1494" i="7"/>
  <c r="I1494" i="7"/>
  <c r="J1494" i="7" s="1"/>
  <c r="K1494" i="7" s="1"/>
  <c r="G1495" i="7"/>
  <c r="H1495" i="7"/>
  <c r="I1495" i="7"/>
  <c r="J1495" i="7" s="1"/>
  <c r="K1495" i="7" s="1"/>
  <c r="G1496" i="7"/>
  <c r="H1496" i="7"/>
  <c r="I1496" i="7"/>
  <c r="J1496" i="7" s="1"/>
  <c r="K1496" i="7" s="1"/>
  <c r="G1497" i="7"/>
  <c r="H1497" i="7"/>
  <c r="I1497" i="7"/>
  <c r="J1497" i="7" s="1"/>
  <c r="K1497" i="7" s="1"/>
  <c r="G1498" i="7"/>
  <c r="H1498" i="7"/>
  <c r="I1498" i="7"/>
  <c r="J1498" i="7" s="1"/>
  <c r="K1498" i="7" s="1"/>
  <c r="G1499" i="7"/>
  <c r="H1499" i="7"/>
  <c r="I1499" i="7"/>
  <c r="J1499" i="7" s="1"/>
  <c r="K1499" i="7" s="1"/>
  <c r="G1500" i="7"/>
  <c r="H1500" i="7"/>
  <c r="I1500" i="7"/>
  <c r="J1500" i="7" s="1"/>
  <c r="K1500" i="7" s="1"/>
  <c r="G1501" i="7"/>
  <c r="H1501" i="7"/>
  <c r="I1501" i="7"/>
  <c r="J1501" i="7" s="1"/>
  <c r="K1501" i="7" s="1"/>
  <c r="G1502" i="7"/>
  <c r="H1502" i="7"/>
  <c r="I1502" i="7"/>
  <c r="J1502" i="7" s="1"/>
  <c r="K1502" i="7" s="1"/>
  <c r="G1503" i="7"/>
  <c r="H1503" i="7"/>
  <c r="I1503" i="7"/>
  <c r="J1503" i="7" s="1"/>
  <c r="K1503" i="7" s="1"/>
  <c r="G1504" i="7"/>
  <c r="H1504" i="7"/>
  <c r="I1504" i="7"/>
  <c r="J1504" i="7" s="1"/>
  <c r="K1504" i="7" s="1"/>
  <c r="G1505" i="7"/>
  <c r="H1505" i="7"/>
  <c r="I1505" i="7"/>
  <c r="J1505" i="7" s="1"/>
  <c r="K1505" i="7" s="1"/>
  <c r="G1506" i="7"/>
  <c r="H1506" i="7"/>
  <c r="I1506" i="7"/>
  <c r="J1506" i="7" s="1"/>
  <c r="K1506" i="7" s="1"/>
  <c r="G1507" i="7"/>
  <c r="H1507" i="7"/>
  <c r="I1507" i="7"/>
  <c r="J1507" i="7" s="1"/>
  <c r="K1507" i="7" s="1"/>
  <c r="G1508" i="7"/>
  <c r="H1508" i="7"/>
  <c r="I1508" i="7"/>
  <c r="J1508" i="7" s="1"/>
  <c r="K1508" i="7" s="1"/>
  <c r="G1509" i="7"/>
  <c r="H1509" i="7"/>
  <c r="I1509" i="7"/>
  <c r="J1509" i="7" s="1"/>
  <c r="K1509" i="7" s="1"/>
  <c r="G1510" i="7"/>
  <c r="H1510" i="7"/>
  <c r="I1510" i="7"/>
  <c r="J1510" i="7" s="1"/>
  <c r="K1510" i="7" s="1"/>
  <c r="G1511" i="7"/>
  <c r="H1511" i="7"/>
  <c r="I1511" i="7"/>
  <c r="J1511" i="7" s="1"/>
  <c r="K1511" i="7" s="1"/>
  <c r="G1512" i="7"/>
  <c r="H1512" i="7"/>
  <c r="I1512" i="7"/>
  <c r="J1512" i="7" s="1"/>
  <c r="K1512" i="7" s="1"/>
  <c r="G1513" i="7"/>
  <c r="H1513" i="7"/>
  <c r="I1513" i="7"/>
  <c r="J1513" i="7" s="1"/>
  <c r="K1513" i="7" s="1"/>
  <c r="G1514" i="7"/>
  <c r="H1514" i="7"/>
  <c r="I1514" i="7"/>
  <c r="G1515" i="7"/>
  <c r="H1515" i="7"/>
  <c r="I1515" i="7"/>
  <c r="G1516" i="7"/>
  <c r="H1516" i="7"/>
  <c r="I1516" i="7"/>
  <c r="G1517" i="7"/>
  <c r="H1517" i="7"/>
  <c r="I1517" i="7"/>
  <c r="G1518" i="7"/>
  <c r="H1518" i="7"/>
  <c r="I1518" i="7"/>
  <c r="G1519" i="7"/>
  <c r="H1519" i="7"/>
  <c r="I1519" i="7"/>
  <c r="G1520" i="7"/>
  <c r="H1520" i="7"/>
  <c r="I1520" i="7"/>
  <c r="G1521" i="7"/>
  <c r="H1521" i="7"/>
  <c r="I1521" i="7"/>
  <c r="G1522" i="7"/>
  <c r="H1522" i="7"/>
  <c r="I1522" i="7"/>
  <c r="G1523" i="7"/>
  <c r="H1523" i="7"/>
  <c r="I1523" i="7"/>
  <c r="G1524" i="7"/>
  <c r="H1524" i="7"/>
  <c r="I1524" i="7"/>
  <c r="G1525" i="7"/>
  <c r="H1525" i="7"/>
  <c r="I1525" i="7"/>
  <c r="G1526" i="7"/>
  <c r="H1526" i="7"/>
  <c r="I1526" i="7"/>
  <c r="G1527" i="7"/>
  <c r="H1527" i="7"/>
  <c r="I1527" i="7"/>
  <c r="G1528" i="7"/>
  <c r="H1528" i="7"/>
  <c r="I1528" i="7"/>
  <c r="G1529" i="7"/>
  <c r="H1529" i="7"/>
  <c r="I1529" i="7"/>
  <c r="G1530" i="7"/>
  <c r="H1530" i="7"/>
  <c r="I1530" i="7"/>
  <c r="G1531" i="7"/>
  <c r="H1531" i="7"/>
  <c r="I1531" i="7"/>
  <c r="G1532" i="7"/>
  <c r="H1532" i="7"/>
  <c r="I1532" i="7"/>
  <c r="G1533" i="7"/>
  <c r="H1533" i="7"/>
  <c r="I1533" i="7"/>
  <c r="G1534" i="7"/>
  <c r="H1534" i="7"/>
  <c r="I1534" i="7"/>
  <c r="G1535" i="7"/>
  <c r="H1535" i="7"/>
  <c r="I1535" i="7"/>
  <c r="G1536" i="7"/>
  <c r="H1536" i="7"/>
  <c r="I1536" i="7"/>
  <c r="G1537" i="7"/>
  <c r="H1537" i="7"/>
  <c r="I1537" i="7"/>
  <c r="G1538" i="7"/>
  <c r="H1538" i="7"/>
  <c r="I1538" i="7"/>
  <c r="G1539" i="7"/>
  <c r="H1539" i="7"/>
  <c r="I1539" i="7"/>
  <c r="G1540" i="7"/>
  <c r="H1540" i="7"/>
  <c r="I1540" i="7"/>
  <c r="G1541" i="7"/>
  <c r="H1541" i="7"/>
  <c r="I1541" i="7"/>
  <c r="G1542" i="7"/>
  <c r="H1542" i="7"/>
  <c r="I1542" i="7"/>
  <c r="G1543" i="7"/>
  <c r="H1543" i="7"/>
  <c r="I1543" i="7"/>
  <c r="G1544" i="7"/>
  <c r="H1544" i="7"/>
  <c r="I1544" i="7"/>
  <c r="G1545" i="7"/>
  <c r="H1545" i="7"/>
  <c r="I1545" i="7"/>
  <c r="G1546" i="7"/>
  <c r="H1546" i="7"/>
  <c r="I1546" i="7"/>
  <c r="G1547" i="7"/>
  <c r="H1547" i="7"/>
  <c r="I1547" i="7"/>
  <c r="G1548" i="7"/>
  <c r="H1548" i="7"/>
  <c r="I1548" i="7"/>
  <c r="G1549" i="7"/>
  <c r="H1549" i="7"/>
  <c r="I1549" i="7"/>
  <c r="G1550" i="7"/>
  <c r="H1550" i="7"/>
  <c r="I1550" i="7"/>
  <c r="G1551" i="7"/>
  <c r="H1551" i="7"/>
  <c r="I1551" i="7"/>
  <c r="G1552" i="7"/>
  <c r="H1552" i="7"/>
  <c r="I1552" i="7"/>
  <c r="G1553" i="7"/>
  <c r="H1553" i="7"/>
  <c r="I1553" i="7"/>
  <c r="G1554" i="7"/>
  <c r="H1554" i="7"/>
  <c r="I1554" i="7"/>
  <c r="G1555" i="7"/>
  <c r="H1555" i="7"/>
  <c r="I1555" i="7"/>
  <c r="G1556" i="7"/>
  <c r="H1556" i="7"/>
  <c r="I1556" i="7"/>
  <c r="G1557" i="7"/>
  <c r="H1557" i="7"/>
  <c r="I1557" i="7"/>
  <c r="G1558" i="7"/>
  <c r="H1558" i="7"/>
  <c r="I1558" i="7"/>
  <c r="G1559" i="7"/>
  <c r="H1559" i="7"/>
  <c r="I1559" i="7"/>
  <c r="G1560" i="7"/>
  <c r="H1560" i="7"/>
  <c r="I1560" i="7"/>
  <c r="G1561" i="7"/>
  <c r="H1561" i="7"/>
  <c r="I1561" i="7"/>
  <c r="G1562" i="7"/>
  <c r="H1562" i="7"/>
  <c r="I1562" i="7"/>
  <c r="G1563" i="7"/>
  <c r="H1563" i="7"/>
  <c r="I1563" i="7"/>
  <c r="G1564" i="7"/>
  <c r="H1564" i="7"/>
  <c r="I1564" i="7"/>
  <c r="G1565" i="7"/>
  <c r="H1565" i="7"/>
  <c r="I1565" i="7"/>
  <c r="G1566" i="7"/>
  <c r="H1566" i="7"/>
  <c r="I1566" i="7"/>
  <c r="G1567" i="7"/>
  <c r="H1567" i="7"/>
  <c r="I1567" i="7"/>
  <c r="G1568" i="7"/>
  <c r="H1568" i="7"/>
  <c r="I1568" i="7"/>
  <c r="G1569" i="7"/>
  <c r="H1569" i="7"/>
  <c r="I1569" i="7"/>
  <c r="G1570" i="7"/>
  <c r="H1570" i="7"/>
  <c r="I1570" i="7"/>
  <c r="G1571" i="7"/>
  <c r="H1571" i="7"/>
  <c r="I1571" i="7"/>
  <c r="G1572" i="7"/>
  <c r="H1572" i="7"/>
  <c r="I1572" i="7"/>
  <c r="G1573" i="7"/>
  <c r="H1573" i="7"/>
  <c r="I1573" i="7"/>
  <c r="G1574" i="7"/>
  <c r="H1574" i="7"/>
  <c r="I1574" i="7"/>
  <c r="G1575" i="7"/>
  <c r="H1575" i="7"/>
  <c r="I1575" i="7"/>
  <c r="G1576" i="7"/>
  <c r="H1576" i="7"/>
  <c r="I1576" i="7"/>
  <c r="G1577" i="7"/>
  <c r="H1577" i="7"/>
  <c r="I1577" i="7"/>
  <c r="G1578" i="7"/>
  <c r="H1578" i="7"/>
  <c r="I1578" i="7"/>
  <c r="G1579" i="7"/>
  <c r="H1579" i="7"/>
  <c r="I1579" i="7"/>
  <c r="G1580" i="7"/>
  <c r="H1580" i="7"/>
  <c r="I1580" i="7"/>
  <c r="G1581" i="7"/>
  <c r="H1581" i="7"/>
  <c r="I1581" i="7"/>
  <c r="G1582" i="7"/>
  <c r="H1582" i="7"/>
  <c r="I1582" i="7"/>
  <c r="G1583" i="7"/>
  <c r="H1583" i="7"/>
  <c r="I1583" i="7"/>
  <c r="G1584" i="7"/>
  <c r="H1584" i="7"/>
  <c r="I1584" i="7"/>
  <c r="G1585" i="7"/>
  <c r="H1585" i="7"/>
  <c r="I1585" i="7"/>
  <c r="G1586" i="7"/>
  <c r="H1586" i="7"/>
  <c r="I1586" i="7"/>
  <c r="G1587" i="7"/>
  <c r="H1587" i="7"/>
  <c r="I1587" i="7"/>
  <c r="G1588" i="7"/>
  <c r="H1588" i="7"/>
  <c r="I1588" i="7"/>
  <c r="G1589" i="7"/>
  <c r="H1589" i="7"/>
  <c r="I1589" i="7"/>
  <c r="G1590" i="7"/>
  <c r="H1590" i="7"/>
  <c r="I1590" i="7"/>
  <c r="G1591" i="7"/>
  <c r="H1591" i="7"/>
  <c r="I1591" i="7"/>
  <c r="G1592" i="7"/>
  <c r="H1592" i="7"/>
  <c r="I1592" i="7"/>
  <c r="G1593" i="7"/>
  <c r="H1593" i="7"/>
  <c r="I1593" i="7"/>
  <c r="G1594" i="7"/>
  <c r="H1594" i="7"/>
  <c r="I1594" i="7"/>
  <c r="G1595" i="7"/>
  <c r="H1595" i="7"/>
  <c r="I1595" i="7"/>
  <c r="G1596" i="7"/>
  <c r="H1596" i="7"/>
  <c r="I1596" i="7"/>
  <c r="G1597" i="7"/>
  <c r="H1597" i="7"/>
  <c r="I1597" i="7"/>
  <c r="G1598" i="7"/>
  <c r="H1598" i="7"/>
  <c r="I1598" i="7"/>
  <c r="G1599" i="7"/>
  <c r="H1599" i="7"/>
  <c r="I1599" i="7"/>
  <c r="G1600" i="7"/>
  <c r="H1600" i="7"/>
  <c r="I1600" i="7"/>
  <c r="G1601" i="7"/>
  <c r="H1601" i="7"/>
  <c r="I1601" i="7"/>
  <c r="G1602" i="7"/>
  <c r="H1602" i="7"/>
  <c r="I1602" i="7"/>
  <c r="G1603" i="7"/>
  <c r="H1603" i="7"/>
  <c r="I1603" i="7"/>
  <c r="G1604" i="7"/>
  <c r="H1604" i="7"/>
  <c r="I1604" i="7"/>
  <c r="G1605" i="7"/>
  <c r="H1605" i="7"/>
  <c r="I1605" i="7"/>
  <c r="G1606" i="7"/>
  <c r="H1606" i="7"/>
  <c r="I1606" i="7"/>
  <c r="G1607" i="7"/>
  <c r="H1607" i="7"/>
  <c r="I1607" i="7"/>
  <c r="G1608" i="7"/>
  <c r="H1608" i="7"/>
  <c r="I1608" i="7"/>
  <c r="G1609" i="7"/>
  <c r="H1609" i="7"/>
  <c r="I1609" i="7"/>
  <c r="G1610" i="7"/>
  <c r="H1610" i="7"/>
  <c r="I1610" i="7"/>
  <c r="G1611" i="7"/>
  <c r="H1611" i="7"/>
  <c r="I1611" i="7"/>
  <c r="G1612" i="7"/>
  <c r="H1612" i="7"/>
  <c r="I1612" i="7"/>
  <c r="G1613" i="7"/>
  <c r="H1613" i="7"/>
  <c r="I1613" i="7"/>
  <c r="G1614" i="7"/>
  <c r="H1614" i="7"/>
  <c r="I1614" i="7"/>
  <c r="G1615" i="7"/>
  <c r="H1615" i="7"/>
  <c r="I1615" i="7"/>
  <c r="G1616" i="7"/>
  <c r="H1616" i="7"/>
  <c r="I1616" i="7"/>
  <c r="G1617" i="7"/>
  <c r="H1617" i="7"/>
  <c r="I1617" i="7"/>
  <c r="G1618" i="7"/>
  <c r="H1618" i="7"/>
  <c r="I1618" i="7"/>
  <c r="G1619" i="7"/>
  <c r="H1619" i="7"/>
  <c r="I1619" i="7"/>
  <c r="G1620" i="7"/>
  <c r="H1620" i="7"/>
  <c r="I1620" i="7"/>
  <c r="G1621" i="7"/>
  <c r="H1621" i="7"/>
  <c r="I1621" i="7"/>
  <c r="G1622" i="7"/>
  <c r="H1622" i="7"/>
  <c r="I1622" i="7"/>
  <c r="G1623" i="7"/>
  <c r="H1623" i="7"/>
  <c r="I1623" i="7"/>
  <c r="G1624" i="7"/>
  <c r="H1624" i="7"/>
  <c r="I1624" i="7"/>
  <c r="G1625" i="7"/>
  <c r="H1625" i="7"/>
  <c r="I1625" i="7"/>
  <c r="G1626" i="7"/>
  <c r="H1626" i="7"/>
  <c r="I1626" i="7"/>
  <c r="G1627" i="7"/>
  <c r="H1627" i="7"/>
  <c r="I1627" i="7"/>
  <c r="G1628" i="7"/>
  <c r="H1628" i="7"/>
  <c r="I1628" i="7"/>
  <c r="G1629" i="7"/>
  <c r="H1629" i="7"/>
  <c r="I1629" i="7"/>
  <c r="G1630" i="7"/>
  <c r="H1630" i="7"/>
  <c r="I1630" i="7"/>
  <c r="G1631" i="7"/>
  <c r="H1631" i="7"/>
  <c r="I1631" i="7"/>
  <c r="G1632" i="7"/>
  <c r="H1632" i="7"/>
  <c r="I1632" i="7"/>
  <c r="G1633" i="7"/>
  <c r="H1633" i="7"/>
  <c r="I1633" i="7"/>
  <c r="G1634" i="7"/>
  <c r="H1634" i="7"/>
  <c r="I1634" i="7"/>
  <c r="J1634" i="7" s="1"/>
  <c r="K1634" i="7" s="1"/>
  <c r="G1635" i="7"/>
  <c r="H1635" i="7"/>
  <c r="I1635" i="7"/>
  <c r="J1635" i="7" s="1"/>
  <c r="K1635" i="7" s="1"/>
  <c r="G1636" i="7"/>
  <c r="H1636" i="7"/>
  <c r="I1636" i="7"/>
  <c r="J1636" i="7" s="1"/>
  <c r="K1636" i="7" s="1"/>
  <c r="G1637" i="7"/>
  <c r="H1637" i="7"/>
  <c r="I1637" i="7"/>
  <c r="J1637" i="7" s="1"/>
  <c r="K1637" i="7" s="1"/>
  <c r="G1638" i="7"/>
  <c r="H1638" i="7"/>
  <c r="I1638" i="7"/>
  <c r="J1638" i="7" s="1"/>
  <c r="K1638" i="7" s="1"/>
  <c r="G1639" i="7"/>
  <c r="H1639" i="7"/>
  <c r="I1639" i="7"/>
  <c r="J1639" i="7" s="1"/>
  <c r="K1639" i="7" s="1"/>
  <c r="G1640" i="7"/>
  <c r="H1640" i="7"/>
  <c r="I1640" i="7"/>
  <c r="J1640" i="7" s="1"/>
  <c r="K1640" i="7" s="1"/>
  <c r="G1641" i="7"/>
  <c r="H1641" i="7"/>
  <c r="I1641" i="7"/>
  <c r="J1641" i="7" s="1"/>
  <c r="K1641" i="7" s="1"/>
  <c r="G1642" i="7"/>
  <c r="H1642" i="7"/>
  <c r="I1642" i="7"/>
  <c r="J1642" i="7" s="1"/>
  <c r="K1642" i="7" s="1"/>
  <c r="G1643" i="7"/>
  <c r="H1643" i="7"/>
  <c r="I1643" i="7"/>
  <c r="J1643" i="7" s="1"/>
  <c r="K1643" i="7" s="1"/>
  <c r="G1644" i="7"/>
  <c r="H1644" i="7"/>
  <c r="I1644" i="7"/>
  <c r="J1644" i="7" s="1"/>
  <c r="K1644" i="7" s="1"/>
  <c r="G1645" i="7"/>
  <c r="H1645" i="7"/>
  <c r="I1645" i="7"/>
  <c r="J1645" i="7" s="1"/>
  <c r="K1645" i="7" s="1"/>
  <c r="G1646" i="7"/>
  <c r="H1646" i="7"/>
  <c r="I1646" i="7"/>
  <c r="J1646" i="7" s="1"/>
  <c r="K1646" i="7" s="1"/>
  <c r="G1647" i="7"/>
  <c r="H1647" i="7"/>
  <c r="I1647" i="7"/>
  <c r="J1647" i="7" s="1"/>
  <c r="K1647" i="7" s="1"/>
  <c r="G1648" i="7"/>
  <c r="H1648" i="7"/>
  <c r="I1648" i="7"/>
  <c r="J1648" i="7" s="1"/>
  <c r="K1648" i="7" s="1"/>
  <c r="G1649" i="7"/>
  <c r="H1649" i="7"/>
  <c r="I1649" i="7"/>
  <c r="J1649" i="7" s="1"/>
  <c r="K1649" i="7" s="1"/>
  <c r="G1650" i="7"/>
  <c r="H1650" i="7"/>
  <c r="I1650" i="7"/>
  <c r="J1650" i="7" s="1"/>
  <c r="K1650" i="7" s="1"/>
  <c r="G1651" i="7"/>
  <c r="H1651" i="7"/>
  <c r="I1651" i="7"/>
  <c r="J1651" i="7" s="1"/>
  <c r="K1651" i="7" s="1"/>
  <c r="G1652" i="7"/>
  <c r="H1652" i="7"/>
  <c r="I1652" i="7"/>
  <c r="J1652" i="7" s="1"/>
  <c r="K1652" i="7" s="1"/>
  <c r="G1653" i="7"/>
  <c r="H1653" i="7"/>
  <c r="I1653" i="7"/>
  <c r="J1653" i="7" s="1"/>
  <c r="K1653" i="7" s="1"/>
  <c r="G1654" i="7"/>
  <c r="H1654" i="7"/>
  <c r="I1654" i="7"/>
  <c r="J1654" i="7" s="1"/>
  <c r="K1654" i="7" s="1"/>
  <c r="G1655" i="7"/>
  <c r="H1655" i="7"/>
  <c r="I1655" i="7"/>
  <c r="J1655" i="7" s="1"/>
  <c r="K1655" i="7" s="1"/>
  <c r="G1656" i="7"/>
  <c r="H1656" i="7"/>
  <c r="I1656" i="7"/>
  <c r="J1656" i="7" s="1"/>
  <c r="K1656" i="7" s="1"/>
  <c r="G1657" i="7"/>
  <c r="H1657" i="7"/>
  <c r="I1657" i="7"/>
  <c r="J1657" i="7" s="1"/>
  <c r="K1657" i="7" s="1"/>
  <c r="G1658" i="7"/>
  <c r="H1658" i="7"/>
  <c r="I1658" i="7"/>
  <c r="J1658" i="7" s="1"/>
  <c r="K1658" i="7" s="1"/>
  <c r="G1659" i="7"/>
  <c r="H1659" i="7"/>
  <c r="I1659" i="7"/>
  <c r="J1659" i="7" s="1"/>
  <c r="K1659" i="7" s="1"/>
  <c r="G1660" i="7"/>
  <c r="H1660" i="7"/>
  <c r="I1660" i="7"/>
  <c r="J1660" i="7" s="1"/>
  <c r="K1660" i="7" s="1"/>
  <c r="G1661" i="7"/>
  <c r="H1661" i="7"/>
  <c r="I1661" i="7"/>
  <c r="J1661" i="7" s="1"/>
  <c r="K1661" i="7" s="1"/>
  <c r="G1662" i="7"/>
  <c r="H1662" i="7"/>
  <c r="I1662" i="7"/>
  <c r="J1662" i="7" s="1"/>
  <c r="K1662" i="7" s="1"/>
  <c r="G1663" i="7"/>
  <c r="H1663" i="7"/>
  <c r="I1663" i="7"/>
  <c r="J1663" i="7" s="1"/>
  <c r="K1663" i="7" s="1"/>
  <c r="G1664" i="7"/>
  <c r="H1664" i="7"/>
  <c r="I1664" i="7"/>
  <c r="J1664" i="7" s="1"/>
  <c r="K1664" i="7" s="1"/>
  <c r="G1665" i="7"/>
  <c r="H1665" i="7"/>
  <c r="I1665" i="7"/>
  <c r="J1665" i="7" s="1"/>
  <c r="K1665" i="7" s="1"/>
  <c r="G1666" i="7"/>
  <c r="H1666" i="7"/>
  <c r="I1666" i="7"/>
  <c r="J1666" i="7" s="1"/>
  <c r="K1666" i="7" s="1"/>
  <c r="G1667" i="7"/>
  <c r="H1667" i="7"/>
  <c r="I1667" i="7"/>
  <c r="J1667" i="7" s="1"/>
  <c r="K1667" i="7" s="1"/>
  <c r="G1668" i="7"/>
  <c r="H1668" i="7"/>
  <c r="I1668" i="7"/>
  <c r="J1668" i="7" s="1"/>
  <c r="K1668" i="7" s="1"/>
  <c r="G1669" i="7"/>
  <c r="H1669" i="7"/>
  <c r="I1669" i="7"/>
  <c r="J1669" i="7" s="1"/>
  <c r="K1669" i="7" s="1"/>
  <c r="G1670" i="7"/>
  <c r="H1670" i="7"/>
  <c r="I1670" i="7"/>
  <c r="J1670" i="7" s="1"/>
  <c r="K1670" i="7" s="1"/>
  <c r="G1671" i="7"/>
  <c r="H1671" i="7"/>
  <c r="I1671" i="7"/>
  <c r="J1671" i="7" s="1"/>
  <c r="K1671" i="7" s="1"/>
  <c r="G1672" i="7"/>
  <c r="H1672" i="7"/>
  <c r="I1672" i="7"/>
  <c r="J1672" i="7" s="1"/>
  <c r="K1672" i="7" s="1"/>
  <c r="G1673" i="7"/>
  <c r="H1673" i="7"/>
  <c r="I1673" i="7"/>
  <c r="J1673" i="7" s="1"/>
  <c r="K1673" i="7" s="1"/>
  <c r="G1674" i="7"/>
  <c r="H1674" i="7"/>
  <c r="I1674" i="7"/>
  <c r="J1674" i="7" s="1"/>
  <c r="K1674" i="7" s="1"/>
  <c r="G1675" i="7"/>
  <c r="H1675" i="7"/>
  <c r="I1675" i="7"/>
  <c r="J1675" i="7" s="1"/>
  <c r="K1675" i="7" s="1"/>
  <c r="G1676" i="7"/>
  <c r="H1676" i="7"/>
  <c r="I1676" i="7"/>
  <c r="J1676" i="7" s="1"/>
  <c r="K1676" i="7" s="1"/>
  <c r="G1677" i="7"/>
  <c r="H1677" i="7"/>
  <c r="I1677" i="7"/>
  <c r="J1677" i="7" s="1"/>
  <c r="K1677" i="7" s="1"/>
  <c r="G1678" i="7"/>
  <c r="H1678" i="7"/>
  <c r="I1678" i="7"/>
  <c r="J1678" i="7" s="1"/>
  <c r="K1678" i="7" s="1"/>
  <c r="G1679" i="7"/>
  <c r="H1679" i="7"/>
  <c r="I1679" i="7"/>
  <c r="J1679" i="7" s="1"/>
  <c r="K1679" i="7" s="1"/>
  <c r="G1680" i="7"/>
  <c r="H1680" i="7"/>
  <c r="I1680" i="7"/>
  <c r="J1680" i="7" s="1"/>
  <c r="K1680" i="7" s="1"/>
  <c r="G1681" i="7"/>
  <c r="H1681" i="7"/>
  <c r="I1681" i="7"/>
  <c r="J1681" i="7" s="1"/>
  <c r="K1681" i="7" s="1"/>
  <c r="G1682" i="7"/>
  <c r="H1682" i="7"/>
  <c r="I1682" i="7"/>
  <c r="G1683" i="7"/>
  <c r="H1683" i="7"/>
  <c r="I1683" i="7"/>
  <c r="G1684" i="7"/>
  <c r="H1684" i="7"/>
  <c r="I1684" i="7"/>
  <c r="G1685" i="7"/>
  <c r="H1685" i="7"/>
  <c r="I1685" i="7"/>
  <c r="G1686" i="7"/>
  <c r="H1686" i="7"/>
  <c r="I1686" i="7"/>
  <c r="G1687" i="7"/>
  <c r="H1687" i="7"/>
  <c r="I1687" i="7"/>
  <c r="G1688" i="7"/>
  <c r="H1688" i="7"/>
  <c r="I1688" i="7"/>
  <c r="G1689" i="7"/>
  <c r="H1689" i="7"/>
  <c r="I1689" i="7"/>
  <c r="G1690" i="7"/>
  <c r="H1690" i="7"/>
  <c r="I1690" i="7"/>
  <c r="G1691" i="7"/>
  <c r="H1691" i="7"/>
  <c r="I1691" i="7"/>
  <c r="G1692" i="7"/>
  <c r="H1692" i="7"/>
  <c r="I1692" i="7"/>
  <c r="G1693" i="7"/>
  <c r="H1693" i="7"/>
  <c r="I1693" i="7"/>
  <c r="G1694" i="7"/>
  <c r="H1694" i="7"/>
  <c r="I1694" i="7"/>
  <c r="G1695" i="7"/>
  <c r="H1695" i="7"/>
  <c r="I1695" i="7"/>
  <c r="G1696" i="7"/>
  <c r="H1696" i="7"/>
  <c r="I1696" i="7"/>
  <c r="G1697" i="7"/>
  <c r="H1697" i="7"/>
  <c r="I1697" i="7"/>
  <c r="G1698" i="7"/>
  <c r="H1698" i="7"/>
  <c r="I1698" i="7"/>
  <c r="G1699" i="7"/>
  <c r="H1699" i="7"/>
  <c r="I1699" i="7"/>
  <c r="G1700" i="7"/>
  <c r="H1700" i="7"/>
  <c r="I1700" i="7"/>
  <c r="G1701" i="7"/>
  <c r="H1701" i="7"/>
  <c r="I1701" i="7"/>
  <c r="G1702" i="7"/>
  <c r="H1702" i="7"/>
  <c r="I1702" i="7"/>
  <c r="G1703" i="7"/>
  <c r="H1703" i="7"/>
  <c r="I1703" i="7"/>
  <c r="G1704" i="7"/>
  <c r="H1704" i="7"/>
  <c r="I1704" i="7"/>
  <c r="G1705" i="7"/>
  <c r="H1705" i="7"/>
  <c r="I1705" i="7"/>
  <c r="G1706" i="7"/>
  <c r="H1706" i="7"/>
  <c r="I1706" i="7"/>
  <c r="G1707" i="7"/>
  <c r="H1707" i="7"/>
  <c r="I1707" i="7"/>
  <c r="G1708" i="7"/>
  <c r="H1708" i="7"/>
  <c r="I1708" i="7"/>
  <c r="G1709" i="7"/>
  <c r="H1709" i="7"/>
  <c r="I1709" i="7"/>
  <c r="G1710" i="7"/>
  <c r="H1710" i="7"/>
  <c r="I1710" i="7"/>
  <c r="G1711" i="7"/>
  <c r="H1711" i="7"/>
  <c r="I1711" i="7"/>
  <c r="G1712" i="7"/>
  <c r="H1712" i="7"/>
  <c r="I1712" i="7"/>
  <c r="G1713" i="7"/>
  <c r="H1713" i="7"/>
  <c r="I1713" i="7"/>
  <c r="G1714" i="7"/>
  <c r="H1714" i="7"/>
  <c r="I1714" i="7"/>
  <c r="G1715" i="7"/>
  <c r="H1715" i="7"/>
  <c r="I1715" i="7"/>
  <c r="G1716" i="7"/>
  <c r="H1716" i="7"/>
  <c r="I1716" i="7"/>
  <c r="G1717" i="7"/>
  <c r="H1717" i="7"/>
  <c r="I1717" i="7"/>
  <c r="G1718" i="7"/>
  <c r="H1718" i="7"/>
  <c r="I1718" i="7"/>
  <c r="G1719" i="7"/>
  <c r="H1719" i="7"/>
  <c r="I1719" i="7"/>
  <c r="G1720" i="7"/>
  <c r="H1720" i="7"/>
  <c r="I1720" i="7"/>
  <c r="G1721" i="7"/>
  <c r="H1721" i="7"/>
  <c r="I1721" i="7"/>
  <c r="G1722" i="7"/>
  <c r="H1722" i="7"/>
  <c r="I1722" i="7"/>
  <c r="G1723" i="7"/>
  <c r="H1723" i="7"/>
  <c r="I1723" i="7"/>
  <c r="G1724" i="7"/>
  <c r="H1724" i="7"/>
  <c r="I1724" i="7"/>
  <c r="G1725" i="7"/>
  <c r="H1725" i="7"/>
  <c r="I1725" i="7"/>
  <c r="G1726" i="7"/>
  <c r="H1726" i="7"/>
  <c r="I1726" i="7"/>
  <c r="G1727" i="7"/>
  <c r="H1727" i="7"/>
  <c r="I1727" i="7"/>
  <c r="G1728" i="7"/>
  <c r="H1728" i="7"/>
  <c r="I1728" i="7"/>
  <c r="G1729" i="7"/>
  <c r="H1729" i="7"/>
  <c r="I1729" i="7"/>
  <c r="G1730" i="7"/>
  <c r="H1730" i="7"/>
  <c r="I1730" i="7"/>
  <c r="G1731" i="7"/>
  <c r="H1731" i="7"/>
  <c r="I1731" i="7"/>
  <c r="G1732" i="7"/>
  <c r="H1732" i="7"/>
  <c r="I1732" i="7"/>
  <c r="G1733" i="7"/>
  <c r="H1733" i="7"/>
  <c r="I1733" i="7"/>
  <c r="G1734" i="7"/>
  <c r="H1734" i="7"/>
  <c r="I1734" i="7"/>
  <c r="G1735" i="7"/>
  <c r="H1735" i="7"/>
  <c r="I1735" i="7"/>
  <c r="G1736" i="7"/>
  <c r="H1736" i="7"/>
  <c r="I1736" i="7"/>
  <c r="G1737" i="7"/>
  <c r="H1737" i="7"/>
  <c r="I1737" i="7"/>
  <c r="G1738" i="7"/>
  <c r="H1738" i="7"/>
  <c r="I1738" i="7"/>
  <c r="G1739" i="7"/>
  <c r="H1739" i="7"/>
  <c r="I1739" i="7"/>
  <c r="G1740" i="7"/>
  <c r="H1740" i="7"/>
  <c r="I1740" i="7"/>
  <c r="G1741" i="7"/>
  <c r="H1741" i="7"/>
  <c r="I1741" i="7"/>
  <c r="G1742" i="7"/>
  <c r="H1742" i="7"/>
  <c r="I1742" i="7"/>
  <c r="G1743" i="7"/>
  <c r="H1743" i="7"/>
  <c r="I1743" i="7"/>
  <c r="G1744" i="7"/>
  <c r="H1744" i="7"/>
  <c r="I1744" i="7"/>
  <c r="G1745" i="7"/>
  <c r="H1745" i="7"/>
  <c r="I1745" i="7"/>
  <c r="G1746" i="7"/>
  <c r="H1746" i="7"/>
  <c r="I1746" i="7"/>
  <c r="G1747" i="7"/>
  <c r="H1747" i="7"/>
  <c r="I1747" i="7"/>
  <c r="G1748" i="7"/>
  <c r="H1748" i="7"/>
  <c r="I1748" i="7"/>
  <c r="G1749" i="7"/>
  <c r="H1749" i="7"/>
  <c r="I1749" i="7"/>
  <c r="G1750" i="7"/>
  <c r="H1750" i="7"/>
  <c r="I1750" i="7"/>
  <c r="G1751" i="7"/>
  <c r="H1751" i="7"/>
  <c r="I1751" i="7"/>
  <c r="G1752" i="7"/>
  <c r="H1752" i="7"/>
  <c r="I1752" i="7"/>
  <c r="G1753" i="7"/>
  <c r="H1753" i="7"/>
  <c r="I1753" i="7"/>
  <c r="G1754" i="7"/>
  <c r="H1754" i="7"/>
  <c r="I1754" i="7"/>
  <c r="G1755" i="7"/>
  <c r="H1755" i="7"/>
  <c r="I1755" i="7"/>
  <c r="G1756" i="7"/>
  <c r="H1756" i="7"/>
  <c r="I1756" i="7"/>
  <c r="G1757" i="7"/>
  <c r="H1757" i="7"/>
  <c r="I1757" i="7"/>
  <c r="G1758" i="7"/>
  <c r="H1758" i="7"/>
  <c r="I1758" i="7"/>
  <c r="G1759" i="7"/>
  <c r="H1759" i="7"/>
  <c r="I1759" i="7"/>
  <c r="G1760" i="7"/>
  <c r="H1760" i="7"/>
  <c r="I1760" i="7"/>
  <c r="G1761" i="7"/>
  <c r="H1761" i="7"/>
  <c r="I1761" i="7"/>
  <c r="G1762" i="7"/>
  <c r="H1762" i="7"/>
  <c r="I1762" i="7"/>
  <c r="G1763" i="7"/>
  <c r="H1763" i="7"/>
  <c r="I1763" i="7"/>
  <c r="G1764" i="7"/>
  <c r="H1764" i="7"/>
  <c r="I1764" i="7"/>
  <c r="G1765" i="7"/>
  <c r="H1765" i="7"/>
  <c r="I1765" i="7"/>
  <c r="G1766" i="7"/>
  <c r="H1766" i="7"/>
  <c r="I1766" i="7"/>
  <c r="G1767" i="7"/>
  <c r="H1767" i="7"/>
  <c r="I1767" i="7"/>
  <c r="G1768" i="7"/>
  <c r="H1768" i="7"/>
  <c r="I1768" i="7"/>
  <c r="G1769" i="7"/>
  <c r="H1769" i="7"/>
  <c r="I1769" i="7"/>
  <c r="G1770" i="7"/>
  <c r="H1770" i="7"/>
  <c r="I1770" i="7"/>
  <c r="G1771" i="7"/>
  <c r="H1771" i="7"/>
  <c r="I1771" i="7"/>
  <c r="G1772" i="7"/>
  <c r="H1772" i="7"/>
  <c r="I1772" i="7"/>
  <c r="G1773" i="7"/>
  <c r="H1773" i="7"/>
  <c r="I1773" i="7"/>
  <c r="G1774" i="7"/>
  <c r="H1774" i="7"/>
  <c r="I1774" i="7"/>
  <c r="G1775" i="7"/>
  <c r="H1775" i="7"/>
  <c r="I1775" i="7"/>
  <c r="G1776" i="7"/>
  <c r="H1776" i="7"/>
  <c r="I1776" i="7"/>
  <c r="G1777" i="7"/>
  <c r="H1777" i="7"/>
  <c r="I1777" i="7"/>
  <c r="G1778" i="7"/>
  <c r="H1778" i="7"/>
  <c r="I1778" i="7"/>
  <c r="G1779" i="7"/>
  <c r="H1779" i="7"/>
  <c r="I1779" i="7"/>
  <c r="G1780" i="7"/>
  <c r="H1780" i="7"/>
  <c r="I1780" i="7"/>
  <c r="G1781" i="7"/>
  <c r="H1781" i="7"/>
  <c r="I1781" i="7"/>
  <c r="G1782" i="7"/>
  <c r="H1782" i="7"/>
  <c r="I1782" i="7"/>
  <c r="G1783" i="7"/>
  <c r="H1783" i="7"/>
  <c r="I1783" i="7"/>
  <c r="G1784" i="7"/>
  <c r="H1784" i="7"/>
  <c r="I1784" i="7"/>
  <c r="G1785" i="7"/>
  <c r="H1785" i="7"/>
  <c r="I1785" i="7"/>
  <c r="G1786" i="7"/>
  <c r="H1786" i="7"/>
  <c r="I1786" i="7"/>
  <c r="G1787" i="7"/>
  <c r="H1787" i="7"/>
  <c r="I1787" i="7"/>
  <c r="G1788" i="7"/>
  <c r="H1788" i="7"/>
  <c r="I1788" i="7"/>
  <c r="G1789" i="7"/>
  <c r="H1789" i="7"/>
  <c r="I1789" i="7"/>
  <c r="G1790" i="7"/>
  <c r="H1790" i="7"/>
  <c r="I1790" i="7"/>
  <c r="G1791" i="7"/>
  <c r="H1791" i="7"/>
  <c r="I1791" i="7"/>
  <c r="G1792" i="7"/>
  <c r="H1792" i="7"/>
  <c r="I1792" i="7"/>
  <c r="G1793" i="7"/>
  <c r="H1793" i="7"/>
  <c r="I1793" i="7"/>
  <c r="G1794" i="7"/>
  <c r="H1794" i="7"/>
  <c r="I1794" i="7"/>
  <c r="G1795" i="7"/>
  <c r="H1795" i="7"/>
  <c r="I1795" i="7"/>
  <c r="G1796" i="7"/>
  <c r="H1796" i="7"/>
  <c r="I1796" i="7"/>
  <c r="G1797" i="7"/>
  <c r="H1797" i="7"/>
  <c r="I1797" i="7"/>
  <c r="G1798" i="7"/>
  <c r="H1798" i="7"/>
  <c r="I1798" i="7"/>
  <c r="G1799" i="7"/>
  <c r="H1799" i="7"/>
  <c r="I1799" i="7"/>
  <c r="G1800" i="7"/>
  <c r="H1800" i="7"/>
  <c r="I1800" i="7"/>
  <c r="G1801" i="7"/>
  <c r="H1801" i="7"/>
  <c r="I1801" i="7"/>
  <c r="G1802" i="7"/>
  <c r="H1802" i="7"/>
  <c r="I1802" i="7"/>
  <c r="J1802" i="7" s="1"/>
  <c r="K1802" i="7" s="1"/>
  <c r="G1803" i="7"/>
  <c r="H1803" i="7"/>
  <c r="I1803" i="7"/>
  <c r="J1803" i="7" s="1"/>
  <c r="K1803" i="7" s="1"/>
  <c r="G1804" i="7"/>
  <c r="H1804" i="7"/>
  <c r="I1804" i="7"/>
  <c r="J1804" i="7" s="1"/>
  <c r="K1804" i="7" s="1"/>
  <c r="G1805" i="7"/>
  <c r="H1805" i="7"/>
  <c r="I1805" i="7"/>
  <c r="J1805" i="7" s="1"/>
  <c r="K1805" i="7" s="1"/>
  <c r="G1806" i="7"/>
  <c r="H1806" i="7"/>
  <c r="I1806" i="7"/>
  <c r="J1806" i="7" s="1"/>
  <c r="K1806" i="7" s="1"/>
  <c r="G1807" i="7"/>
  <c r="H1807" i="7"/>
  <c r="I1807" i="7"/>
  <c r="J1807" i="7" s="1"/>
  <c r="K1807" i="7" s="1"/>
  <c r="G1808" i="7"/>
  <c r="H1808" i="7"/>
  <c r="I1808" i="7"/>
  <c r="J1808" i="7" s="1"/>
  <c r="K1808" i="7" s="1"/>
  <c r="G1809" i="7"/>
  <c r="H1809" i="7"/>
  <c r="I1809" i="7"/>
  <c r="J1809" i="7" s="1"/>
  <c r="K1809" i="7" s="1"/>
  <c r="G1810" i="7"/>
  <c r="H1810" i="7"/>
  <c r="I1810" i="7"/>
  <c r="J1810" i="7" s="1"/>
  <c r="K1810" i="7" s="1"/>
  <c r="G1811" i="7"/>
  <c r="H1811" i="7"/>
  <c r="I1811" i="7"/>
  <c r="J1811" i="7" s="1"/>
  <c r="K1811" i="7" s="1"/>
  <c r="G1812" i="7"/>
  <c r="H1812" i="7"/>
  <c r="I1812" i="7"/>
  <c r="J1812" i="7" s="1"/>
  <c r="K1812" i="7" s="1"/>
  <c r="G1813" i="7"/>
  <c r="H1813" i="7"/>
  <c r="I1813" i="7"/>
  <c r="J1813" i="7" s="1"/>
  <c r="K1813" i="7" s="1"/>
  <c r="G1814" i="7"/>
  <c r="H1814" i="7"/>
  <c r="I1814" i="7"/>
  <c r="J1814" i="7" s="1"/>
  <c r="K1814" i="7" s="1"/>
  <c r="G1815" i="7"/>
  <c r="H1815" i="7"/>
  <c r="I1815" i="7"/>
  <c r="J1815" i="7" s="1"/>
  <c r="K1815" i="7" s="1"/>
  <c r="G1816" i="7"/>
  <c r="H1816" i="7"/>
  <c r="I1816" i="7"/>
  <c r="J1816" i="7" s="1"/>
  <c r="K1816" i="7" s="1"/>
  <c r="G1817" i="7"/>
  <c r="H1817" i="7"/>
  <c r="I1817" i="7"/>
  <c r="J1817" i="7" s="1"/>
  <c r="K1817" i="7" s="1"/>
  <c r="G1818" i="7"/>
  <c r="H1818" i="7"/>
  <c r="I1818" i="7"/>
  <c r="J1818" i="7" s="1"/>
  <c r="K1818" i="7" s="1"/>
  <c r="G1819" i="7"/>
  <c r="H1819" i="7"/>
  <c r="I1819" i="7"/>
  <c r="J1819" i="7" s="1"/>
  <c r="K1819" i="7" s="1"/>
  <c r="G1820" i="7"/>
  <c r="H1820" i="7"/>
  <c r="I1820" i="7"/>
  <c r="J1820" i="7" s="1"/>
  <c r="K1820" i="7" s="1"/>
  <c r="G1821" i="7"/>
  <c r="H1821" i="7"/>
  <c r="I1821" i="7"/>
  <c r="J1821" i="7" s="1"/>
  <c r="K1821" i="7" s="1"/>
  <c r="G1822" i="7"/>
  <c r="H1822" i="7"/>
  <c r="I1822" i="7"/>
  <c r="J1822" i="7" s="1"/>
  <c r="K1822" i="7" s="1"/>
  <c r="G1823" i="7"/>
  <c r="H1823" i="7"/>
  <c r="I1823" i="7"/>
  <c r="J1823" i="7" s="1"/>
  <c r="K1823" i="7" s="1"/>
  <c r="G1824" i="7"/>
  <c r="H1824" i="7"/>
  <c r="I1824" i="7"/>
  <c r="J1824" i="7" s="1"/>
  <c r="K1824" i="7" s="1"/>
  <c r="G1825" i="7"/>
  <c r="H1825" i="7"/>
  <c r="I1825" i="7"/>
  <c r="J1825" i="7" s="1"/>
  <c r="K1825" i="7" s="1"/>
  <c r="G1826" i="7"/>
  <c r="H1826" i="7"/>
  <c r="I1826" i="7"/>
  <c r="J1826" i="7" s="1"/>
  <c r="K1826" i="7" s="1"/>
  <c r="G1827" i="7"/>
  <c r="H1827" i="7"/>
  <c r="I1827" i="7"/>
  <c r="J1827" i="7" s="1"/>
  <c r="K1827" i="7" s="1"/>
  <c r="G1828" i="7"/>
  <c r="H1828" i="7"/>
  <c r="I1828" i="7"/>
  <c r="J1828" i="7" s="1"/>
  <c r="K1828" i="7" s="1"/>
  <c r="G1829" i="7"/>
  <c r="H1829" i="7"/>
  <c r="I1829" i="7"/>
  <c r="J1829" i="7" s="1"/>
  <c r="K1829" i="7" s="1"/>
  <c r="G1830" i="7"/>
  <c r="H1830" i="7"/>
  <c r="I1830" i="7"/>
  <c r="J1830" i="7" s="1"/>
  <c r="K1830" i="7" s="1"/>
  <c r="G1831" i="7"/>
  <c r="H1831" i="7"/>
  <c r="I1831" i="7"/>
  <c r="J1831" i="7" s="1"/>
  <c r="K1831" i="7" s="1"/>
  <c r="G1832" i="7"/>
  <c r="H1832" i="7"/>
  <c r="I1832" i="7"/>
  <c r="J1832" i="7" s="1"/>
  <c r="K1832" i="7" s="1"/>
  <c r="G1833" i="7"/>
  <c r="H1833" i="7"/>
  <c r="I1833" i="7"/>
  <c r="J1833" i="7" s="1"/>
  <c r="K1833" i="7" s="1"/>
  <c r="G1834" i="7"/>
  <c r="H1834" i="7"/>
  <c r="I1834" i="7"/>
  <c r="J1834" i="7" s="1"/>
  <c r="K1834" i="7" s="1"/>
  <c r="G1835" i="7"/>
  <c r="H1835" i="7"/>
  <c r="I1835" i="7"/>
  <c r="J1835" i="7" s="1"/>
  <c r="K1835" i="7" s="1"/>
  <c r="G1836" i="7"/>
  <c r="H1836" i="7"/>
  <c r="I1836" i="7"/>
  <c r="J1836" i="7" s="1"/>
  <c r="K1836" i="7" s="1"/>
  <c r="G1837" i="7"/>
  <c r="H1837" i="7"/>
  <c r="I1837" i="7"/>
  <c r="J1837" i="7" s="1"/>
  <c r="K1837" i="7" s="1"/>
  <c r="G1838" i="7"/>
  <c r="H1838" i="7"/>
  <c r="I1838" i="7"/>
  <c r="J1838" i="7" s="1"/>
  <c r="K1838" i="7" s="1"/>
  <c r="G1839" i="7"/>
  <c r="H1839" i="7"/>
  <c r="I1839" i="7"/>
  <c r="J1839" i="7" s="1"/>
  <c r="K1839" i="7" s="1"/>
  <c r="G1840" i="7"/>
  <c r="H1840" i="7"/>
  <c r="I1840" i="7"/>
  <c r="J1840" i="7" s="1"/>
  <c r="K1840" i="7" s="1"/>
  <c r="G1841" i="7"/>
  <c r="H1841" i="7"/>
  <c r="I1841" i="7"/>
  <c r="J1841" i="7" s="1"/>
  <c r="K1841" i="7" s="1"/>
  <c r="G1842" i="7"/>
  <c r="H1842" i="7"/>
  <c r="I1842" i="7"/>
  <c r="J1842" i="7" s="1"/>
  <c r="K1842" i="7" s="1"/>
  <c r="G1843" i="7"/>
  <c r="H1843" i="7"/>
  <c r="I1843" i="7"/>
  <c r="J1843" i="7" s="1"/>
  <c r="K1843" i="7" s="1"/>
  <c r="G1844" i="7"/>
  <c r="H1844" i="7"/>
  <c r="I1844" i="7"/>
  <c r="J1844" i="7" s="1"/>
  <c r="K1844" i="7" s="1"/>
  <c r="G1845" i="7"/>
  <c r="H1845" i="7"/>
  <c r="I1845" i="7"/>
  <c r="J1845" i="7" s="1"/>
  <c r="K1845" i="7" s="1"/>
  <c r="G1846" i="7"/>
  <c r="H1846" i="7"/>
  <c r="I1846" i="7"/>
  <c r="J1846" i="7" s="1"/>
  <c r="K1846" i="7" s="1"/>
  <c r="G1847" i="7"/>
  <c r="H1847" i="7"/>
  <c r="I1847" i="7"/>
  <c r="J1847" i="7" s="1"/>
  <c r="K1847" i="7" s="1"/>
  <c r="G1848" i="7"/>
  <c r="H1848" i="7"/>
  <c r="I1848" i="7"/>
  <c r="J1848" i="7" s="1"/>
  <c r="K1848" i="7" s="1"/>
  <c r="G1849" i="7"/>
  <c r="H1849" i="7"/>
  <c r="I1849" i="7"/>
  <c r="J1849" i="7" s="1"/>
  <c r="K1849" i="7" s="1"/>
  <c r="G1850" i="7"/>
  <c r="H1850" i="7"/>
  <c r="I1850" i="7"/>
  <c r="G1851" i="7"/>
  <c r="H1851" i="7"/>
  <c r="I1851" i="7"/>
  <c r="G1852" i="7"/>
  <c r="H1852" i="7"/>
  <c r="I1852" i="7"/>
  <c r="G1853" i="7"/>
  <c r="H1853" i="7"/>
  <c r="I1853" i="7"/>
  <c r="G1854" i="7"/>
  <c r="H1854" i="7"/>
  <c r="I1854" i="7"/>
  <c r="G1855" i="7"/>
  <c r="H1855" i="7"/>
  <c r="I1855" i="7"/>
  <c r="G1856" i="7"/>
  <c r="H1856" i="7"/>
  <c r="I1856" i="7"/>
  <c r="G1857" i="7"/>
  <c r="H1857" i="7"/>
  <c r="I1857" i="7"/>
  <c r="G1858" i="7"/>
  <c r="H1858" i="7"/>
  <c r="I1858" i="7"/>
  <c r="G1859" i="7"/>
  <c r="H1859" i="7"/>
  <c r="I1859" i="7"/>
  <c r="G1860" i="7"/>
  <c r="H1860" i="7"/>
  <c r="I1860" i="7"/>
  <c r="G1861" i="7"/>
  <c r="H1861" i="7"/>
  <c r="I1861" i="7"/>
  <c r="G1862" i="7"/>
  <c r="H1862" i="7"/>
  <c r="I1862" i="7"/>
  <c r="G1863" i="7"/>
  <c r="H1863" i="7"/>
  <c r="I1863" i="7"/>
  <c r="G1864" i="7"/>
  <c r="H1864" i="7"/>
  <c r="I1864" i="7"/>
  <c r="G1865" i="7"/>
  <c r="H1865" i="7"/>
  <c r="I1865" i="7"/>
  <c r="G1866" i="7"/>
  <c r="H1866" i="7"/>
  <c r="I1866" i="7"/>
  <c r="G1867" i="7"/>
  <c r="H1867" i="7"/>
  <c r="I1867" i="7"/>
  <c r="G1868" i="7"/>
  <c r="H1868" i="7"/>
  <c r="I1868" i="7"/>
  <c r="G1869" i="7"/>
  <c r="H1869" i="7"/>
  <c r="I1869" i="7"/>
  <c r="G1870" i="7"/>
  <c r="H1870" i="7"/>
  <c r="I1870" i="7"/>
  <c r="G1871" i="7"/>
  <c r="H1871" i="7"/>
  <c r="I1871" i="7"/>
  <c r="G1872" i="7"/>
  <c r="H1872" i="7"/>
  <c r="I1872" i="7"/>
  <c r="G1873" i="7"/>
  <c r="H1873" i="7"/>
  <c r="I1873" i="7"/>
  <c r="G1874" i="7"/>
  <c r="H1874" i="7"/>
  <c r="I1874" i="7"/>
  <c r="G1875" i="7"/>
  <c r="H1875" i="7"/>
  <c r="I1875" i="7"/>
  <c r="G1876" i="7"/>
  <c r="H1876" i="7"/>
  <c r="I1876" i="7"/>
  <c r="G1877" i="7"/>
  <c r="H1877" i="7"/>
  <c r="I1877" i="7"/>
  <c r="G1878" i="7"/>
  <c r="H1878" i="7"/>
  <c r="I1878" i="7"/>
  <c r="G1879" i="7"/>
  <c r="H1879" i="7"/>
  <c r="I1879" i="7"/>
  <c r="G1880" i="7"/>
  <c r="H1880" i="7"/>
  <c r="I1880" i="7"/>
  <c r="G1881" i="7"/>
  <c r="H1881" i="7"/>
  <c r="I1881" i="7"/>
  <c r="G1882" i="7"/>
  <c r="H1882" i="7"/>
  <c r="I1882" i="7"/>
  <c r="G1883" i="7"/>
  <c r="H1883" i="7"/>
  <c r="I1883" i="7"/>
  <c r="G1884" i="7"/>
  <c r="H1884" i="7"/>
  <c r="I1884" i="7"/>
  <c r="G1885" i="7"/>
  <c r="H1885" i="7"/>
  <c r="I1885" i="7"/>
  <c r="G1886" i="7"/>
  <c r="H1886" i="7"/>
  <c r="I1886" i="7"/>
  <c r="G1887" i="7"/>
  <c r="H1887" i="7"/>
  <c r="I1887" i="7"/>
  <c r="G1888" i="7"/>
  <c r="H1888" i="7"/>
  <c r="I1888" i="7"/>
  <c r="G1889" i="7"/>
  <c r="H1889" i="7"/>
  <c r="I1889" i="7"/>
  <c r="G1890" i="7"/>
  <c r="H1890" i="7"/>
  <c r="I1890" i="7"/>
  <c r="G1891" i="7"/>
  <c r="H1891" i="7"/>
  <c r="I1891" i="7"/>
  <c r="G1892" i="7"/>
  <c r="H1892" i="7"/>
  <c r="I1892" i="7"/>
  <c r="G1893" i="7"/>
  <c r="H1893" i="7"/>
  <c r="I1893" i="7"/>
  <c r="G1894" i="7"/>
  <c r="H1894" i="7"/>
  <c r="I1894" i="7"/>
  <c r="G1895" i="7"/>
  <c r="H1895" i="7"/>
  <c r="I1895" i="7"/>
  <c r="G1896" i="7"/>
  <c r="H1896" i="7"/>
  <c r="I1896" i="7"/>
  <c r="G1897" i="7"/>
  <c r="H1897" i="7"/>
  <c r="I1897" i="7"/>
  <c r="G1898" i="7"/>
  <c r="H1898" i="7"/>
  <c r="I1898" i="7"/>
  <c r="G1899" i="7"/>
  <c r="H1899" i="7"/>
  <c r="I1899" i="7"/>
  <c r="G1900" i="7"/>
  <c r="H1900" i="7"/>
  <c r="I1900" i="7"/>
  <c r="G1901" i="7"/>
  <c r="H1901" i="7"/>
  <c r="I1901" i="7"/>
  <c r="G1902" i="7"/>
  <c r="H1902" i="7"/>
  <c r="I1902" i="7"/>
  <c r="G1903" i="7"/>
  <c r="H1903" i="7"/>
  <c r="I1903" i="7"/>
  <c r="G1904" i="7"/>
  <c r="H1904" i="7"/>
  <c r="I1904" i="7"/>
  <c r="G1905" i="7"/>
  <c r="H1905" i="7"/>
  <c r="I1905" i="7"/>
  <c r="G1906" i="7"/>
  <c r="H1906" i="7"/>
  <c r="I1906" i="7"/>
  <c r="G1907" i="7"/>
  <c r="H1907" i="7"/>
  <c r="I1907" i="7"/>
  <c r="G1908" i="7"/>
  <c r="H1908" i="7"/>
  <c r="I1908" i="7"/>
  <c r="G1909" i="7"/>
  <c r="H1909" i="7"/>
  <c r="I1909" i="7"/>
  <c r="G1910" i="7"/>
  <c r="H1910" i="7"/>
  <c r="I1910" i="7"/>
  <c r="G1911" i="7"/>
  <c r="H1911" i="7"/>
  <c r="I1911" i="7"/>
  <c r="G1912" i="7"/>
  <c r="H1912" i="7"/>
  <c r="I1912" i="7"/>
  <c r="G1913" i="7"/>
  <c r="H1913" i="7"/>
  <c r="I1913" i="7"/>
  <c r="G1914" i="7"/>
  <c r="H1914" i="7"/>
  <c r="I1914" i="7"/>
  <c r="G1915" i="7"/>
  <c r="H1915" i="7"/>
  <c r="I1915" i="7"/>
  <c r="G1916" i="7"/>
  <c r="H1916" i="7"/>
  <c r="I1916" i="7"/>
  <c r="G1917" i="7"/>
  <c r="H1917" i="7"/>
  <c r="I1917" i="7"/>
  <c r="G1918" i="7"/>
  <c r="H1918" i="7"/>
  <c r="I1918" i="7"/>
  <c r="G1919" i="7"/>
  <c r="H1919" i="7"/>
  <c r="I1919" i="7"/>
  <c r="G1920" i="7"/>
  <c r="H1920" i="7"/>
  <c r="I1920" i="7"/>
  <c r="G1921" i="7"/>
  <c r="H1921" i="7"/>
  <c r="I1921" i="7"/>
  <c r="G1922" i="7"/>
  <c r="H1922" i="7"/>
  <c r="I1922" i="7"/>
  <c r="G1923" i="7"/>
  <c r="H1923" i="7"/>
  <c r="I1923" i="7"/>
  <c r="G1924" i="7"/>
  <c r="H1924" i="7"/>
  <c r="I1924" i="7"/>
  <c r="G1925" i="7"/>
  <c r="H1925" i="7"/>
  <c r="I1925" i="7"/>
  <c r="G1926" i="7"/>
  <c r="H1926" i="7"/>
  <c r="I1926" i="7"/>
  <c r="G1927" i="7"/>
  <c r="H1927" i="7"/>
  <c r="I1927" i="7"/>
  <c r="G1928" i="7"/>
  <c r="H1928" i="7"/>
  <c r="I1928" i="7"/>
  <c r="G1929" i="7"/>
  <c r="H1929" i="7"/>
  <c r="I1929" i="7"/>
  <c r="G1930" i="7"/>
  <c r="H1930" i="7"/>
  <c r="I1930" i="7"/>
  <c r="G1931" i="7"/>
  <c r="H1931" i="7"/>
  <c r="I1931" i="7"/>
  <c r="G1932" i="7"/>
  <c r="H1932" i="7"/>
  <c r="I1932" i="7"/>
  <c r="G1933" i="7"/>
  <c r="H1933" i="7"/>
  <c r="I1933" i="7"/>
  <c r="G1934" i="7"/>
  <c r="H1934" i="7"/>
  <c r="I1934" i="7"/>
  <c r="G1935" i="7"/>
  <c r="H1935" i="7"/>
  <c r="I1935" i="7"/>
  <c r="G1936" i="7"/>
  <c r="H1936" i="7"/>
  <c r="I1936" i="7"/>
  <c r="G1937" i="7"/>
  <c r="H1937" i="7"/>
  <c r="I1937" i="7"/>
  <c r="G1938" i="7"/>
  <c r="H1938" i="7"/>
  <c r="I1938" i="7"/>
  <c r="G1939" i="7"/>
  <c r="H1939" i="7"/>
  <c r="I1939" i="7"/>
  <c r="G1940" i="7"/>
  <c r="H1940" i="7"/>
  <c r="I1940" i="7"/>
  <c r="G1941" i="7"/>
  <c r="H1941" i="7"/>
  <c r="I1941" i="7"/>
  <c r="G1942" i="7"/>
  <c r="H1942" i="7"/>
  <c r="I1942" i="7"/>
  <c r="G1943" i="7"/>
  <c r="H1943" i="7"/>
  <c r="I1943" i="7"/>
  <c r="G1944" i="7"/>
  <c r="H1944" i="7"/>
  <c r="I1944" i="7"/>
  <c r="G1945" i="7"/>
  <c r="H1945" i="7"/>
  <c r="I1945" i="7"/>
  <c r="G1946" i="7"/>
  <c r="H1946" i="7"/>
  <c r="I1946" i="7"/>
  <c r="G1947" i="7"/>
  <c r="H1947" i="7"/>
  <c r="I1947" i="7"/>
  <c r="G1948" i="7"/>
  <c r="H1948" i="7"/>
  <c r="I1948" i="7"/>
  <c r="G1949" i="7"/>
  <c r="H1949" i="7"/>
  <c r="I1949" i="7"/>
  <c r="G1950" i="7"/>
  <c r="H1950" i="7"/>
  <c r="I1950" i="7"/>
  <c r="G1951" i="7"/>
  <c r="H1951" i="7"/>
  <c r="I1951" i="7"/>
  <c r="G1952" i="7"/>
  <c r="H1952" i="7"/>
  <c r="I1952" i="7"/>
  <c r="G1953" i="7"/>
  <c r="H1953" i="7"/>
  <c r="I1953" i="7"/>
  <c r="G1954" i="7"/>
  <c r="H1954" i="7"/>
  <c r="I1954" i="7"/>
  <c r="G1955" i="7"/>
  <c r="H1955" i="7"/>
  <c r="I1955" i="7"/>
  <c r="G1956" i="7"/>
  <c r="H1956" i="7"/>
  <c r="I1956" i="7"/>
  <c r="G1957" i="7"/>
  <c r="H1957" i="7"/>
  <c r="I1957" i="7"/>
  <c r="G1958" i="7"/>
  <c r="H1958" i="7"/>
  <c r="I1958" i="7"/>
  <c r="G1959" i="7"/>
  <c r="H1959" i="7"/>
  <c r="I1959" i="7"/>
  <c r="G1960" i="7"/>
  <c r="H1960" i="7"/>
  <c r="I1960" i="7"/>
  <c r="G1961" i="7"/>
  <c r="H1961" i="7"/>
  <c r="I1961" i="7"/>
  <c r="G1962" i="7"/>
  <c r="H1962" i="7"/>
  <c r="I1962" i="7"/>
  <c r="G1963" i="7"/>
  <c r="H1963" i="7"/>
  <c r="I1963" i="7"/>
  <c r="G1964" i="7"/>
  <c r="H1964" i="7"/>
  <c r="I1964" i="7"/>
  <c r="G1965" i="7"/>
  <c r="H1965" i="7"/>
  <c r="I1965" i="7"/>
  <c r="G1966" i="7"/>
  <c r="H1966" i="7"/>
  <c r="I1966" i="7"/>
  <c r="G1967" i="7"/>
  <c r="H1967" i="7"/>
  <c r="I1967" i="7"/>
  <c r="G1968" i="7"/>
  <c r="H1968" i="7"/>
  <c r="I1968" i="7"/>
  <c r="G1969" i="7"/>
  <c r="H1969" i="7"/>
  <c r="I1969" i="7"/>
  <c r="G1970" i="7"/>
  <c r="H1970" i="7"/>
  <c r="I1970" i="7"/>
  <c r="J1970" i="7" s="1"/>
  <c r="K1970" i="7" s="1"/>
  <c r="G1971" i="7"/>
  <c r="H1971" i="7"/>
  <c r="I1971" i="7"/>
  <c r="J1971" i="7" s="1"/>
  <c r="K1971" i="7" s="1"/>
  <c r="G1972" i="7"/>
  <c r="H1972" i="7"/>
  <c r="I1972" i="7"/>
  <c r="J1972" i="7" s="1"/>
  <c r="K1972" i="7" s="1"/>
  <c r="G1973" i="7"/>
  <c r="H1973" i="7"/>
  <c r="I1973" i="7"/>
  <c r="J1973" i="7" s="1"/>
  <c r="K1973" i="7" s="1"/>
  <c r="G1974" i="7"/>
  <c r="H1974" i="7"/>
  <c r="I1974" i="7"/>
  <c r="J1974" i="7" s="1"/>
  <c r="K1974" i="7" s="1"/>
  <c r="G1975" i="7"/>
  <c r="H1975" i="7"/>
  <c r="I1975" i="7"/>
  <c r="J1975" i="7" s="1"/>
  <c r="K1975" i="7" s="1"/>
  <c r="G1976" i="7"/>
  <c r="H1976" i="7"/>
  <c r="I1976" i="7"/>
  <c r="J1976" i="7" s="1"/>
  <c r="K1976" i="7" s="1"/>
  <c r="G1977" i="7"/>
  <c r="H1977" i="7"/>
  <c r="I1977" i="7"/>
  <c r="J1977" i="7" s="1"/>
  <c r="K1977" i="7" s="1"/>
  <c r="G1978" i="7"/>
  <c r="H1978" i="7"/>
  <c r="I1978" i="7"/>
  <c r="J1978" i="7" s="1"/>
  <c r="K1978" i="7" s="1"/>
  <c r="G1979" i="7"/>
  <c r="H1979" i="7"/>
  <c r="I1979" i="7"/>
  <c r="J1979" i="7" s="1"/>
  <c r="K1979" i="7" s="1"/>
  <c r="G1980" i="7"/>
  <c r="H1980" i="7"/>
  <c r="I1980" i="7"/>
  <c r="J1980" i="7" s="1"/>
  <c r="K1980" i="7" s="1"/>
  <c r="G1981" i="7"/>
  <c r="H1981" i="7"/>
  <c r="I1981" i="7"/>
  <c r="J1981" i="7" s="1"/>
  <c r="K1981" i="7" s="1"/>
  <c r="G1982" i="7"/>
  <c r="H1982" i="7"/>
  <c r="I1982" i="7"/>
  <c r="J1982" i="7" s="1"/>
  <c r="K1982" i="7" s="1"/>
  <c r="G1983" i="7"/>
  <c r="H1983" i="7"/>
  <c r="I1983" i="7"/>
  <c r="J1983" i="7" s="1"/>
  <c r="K1983" i="7" s="1"/>
  <c r="G1984" i="7"/>
  <c r="H1984" i="7"/>
  <c r="I1984" i="7"/>
  <c r="J1984" i="7" s="1"/>
  <c r="K1984" i="7" s="1"/>
  <c r="G1985" i="7"/>
  <c r="H1985" i="7"/>
  <c r="I1985" i="7"/>
  <c r="J1985" i="7" s="1"/>
  <c r="K1985" i="7" s="1"/>
  <c r="G1986" i="7"/>
  <c r="H1986" i="7"/>
  <c r="I1986" i="7"/>
  <c r="J1986" i="7" s="1"/>
  <c r="K1986" i="7" s="1"/>
  <c r="G1987" i="7"/>
  <c r="H1987" i="7"/>
  <c r="I1987" i="7"/>
  <c r="J1987" i="7" s="1"/>
  <c r="K1987" i="7" s="1"/>
  <c r="G1988" i="7"/>
  <c r="H1988" i="7"/>
  <c r="I1988" i="7"/>
  <c r="J1988" i="7" s="1"/>
  <c r="K1988" i="7" s="1"/>
  <c r="G1989" i="7"/>
  <c r="H1989" i="7"/>
  <c r="I1989" i="7"/>
  <c r="J1989" i="7" s="1"/>
  <c r="K1989" i="7" s="1"/>
  <c r="G1990" i="7"/>
  <c r="H1990" i="7"/>
  <c r="I1990" i="7"/>
  <c r="J1990" i="7" s="1"/>
  <c r="K1990" i="7" s="1"/>
  <c r="G1991" i="7"/>
  <c r="H1991" i="7"/>
  <c r="I1991" i="7"/>
  <c r="J1991" i="7" s="1"/>
  <c r="K1991" i="7" s="1"/>
  <c r="G1992" i="7"/>
  <c r="H1992" i="7"/>
  <c r="I1992" i="7"/>
  <c r="J1992" i="7" s="1"/>
  <c r="K1992" i="7" s="1"/>
  <c r="G1993" i="7"/>
  <c r="H1993" i="7"/>
  <c r="I1993" i="7"/>
  <c r="J1993" i="7" s="1"/>
  <c r="K1993" i="7" s="1"/>
  <c r="G1994" i="7"/>
  <c r="H1994" i="7"/>
  <c r="I1994" i="7"/>
  <c r="J1994" i="7" s="1"/>
  <c r="K1994" i="7" s="1"/>
  <c r="G1995" i="7"/>
  <c r="H1995" i="7"/>
  <c r="I1995" i="7"/>
  <c r="J1995" i="7" s="1"/>
  <c r="K1995" i="7" s="1"/>
  <c r="G1996" i="7"/>
  <c r="H1996" i="7"/>
  <c r="I1996" i="7"/>
  <c r="J1996" i="7" s="1"/>
  <c r="K1996" i="7" s="1"/>
  <c r="G1997" i="7"/>
  <c r="H1997" i="7"/>
  <c r="I1997" i="7"/>
  <c r="J1997" i="7" s="1"/>
  <c r="K1997" i="7" s="1"/>
  <c r="G1998" i="7"/>
  <c r="H1998" i="7"/>
  <c r="I1998" i="7"/>
  <c r="J1998" i="7" s="1"/>
  <c r="K1998" i="7" s="1"/>
  <c r="G1999" i="7"/>
  <c r="H1999" i="7"/>
  <c r="I1999" i="7"/>
  <c r="J1999" i="7" s="1"/>
  <c r="K1999" i="7" s="1"/>
  <c r="G2000" i="7"/>
  <c r="H2000" i="7"/>
  <c r="I2000" i="7"/>
  <c r="J2000" i="7" s="1"/>
  <c r="K2000" i="7" s="1"/>
  <c r="G2001" i="7"/>
  <c r="H2001" i="7"/>
  <c r="I2001" i="7"/>
  <c r="J2001" i="7" s="1"/>
  <c r="K2001" i="7" s="1"/>
  <c r="G2002" i="7"/>
  <c r="H2002" i="7"/>
  <c r="I2002" i="7"/>
  <c r="J2002" i="7" s="1"/>
  <c r="K2002" i="7" s="1"/>
  <c r="G2003" i="7"/>
  <c r="H2003" i="7"/>
  <c r="I2003" i="7"/>
  <c r="J2003" i="7" s="1"/>
  <c r="K2003" i="7" s="1"/>
  <c r="G2004" i="7"/>
  <c r="H2004" i="7"/>
  <c r="I2004" i="7"/>
  <c r="J2004" i="7" s="1"/>
  <c r="K2004" i="7" s="1"/>
  <c r="G2005" i="7"/>
  <c r="H2005" i="7"/>
  <c r="I2005" i="7"/>
  <c r="J2005" i="7" s="1"/>
  <c r="K2005" i="7" s="1"/>
  <c r="G2006" i="7"/>
  <c r="H2006" i="7"/>
  <c r="I2006" i="7"/>
  <c r="J2006" i="7" s="1"/>
  <c r="K2006" i="7" s="1"/>
  <c r="G2007" i="7"/>
  <c r="H2007" i="7"/>
  <c r="I2007" i="7"/>
  <c r="J2007" i="7" s="1"/>
  <c r="K2007" i="7" s="1"/>
  <c r="G2008" i="7"/>
  <c r="H2008" i="7"/>
  <c r="I2008" i="7"/>
  <c r="J2008" i="7" s="1"/>
  <c r="K2008" i="7" s="1"/>
  <c r="G2009" i="7"/>
  <c r="H2009" i="7"/>
  <c r="I2009" i="7"/>
  <c r="J2009" i="7" s="1"/>
  <c r="K2009" i="7" s="1"/>
  <c r="G2010" i="7"/>
  <c r="H2010" i="7"/>
  <c r="I2010" i="7"/>
  <c r="J2010" i="7" s="1"/>
  <c r="K2010" i="7" s="1"/>
  <c r="G2011" i="7"/>
  <c r="H2011" i="7"/>
  <c r="I2011" i="7"/>
  <c r="J2011" i="7" s="1"/>
  <c r="K2011" i="7" s="1"/>
  <c r="G2012" i="7"/>
  <c r="H2012" i="7"/>
  <c r="I2012" i="7"/>
  <c r="J2012" i="7" s="1"/>
  <c r="K2012" i="7" s="1"/>
  <c r="G2013" i="7"/>
  <c r="H2013" i="7"/>
  <c r="I2013" i="7"/>
  <c r="J2013" i="7" s="1"/>
  <c r="K2013" i="7" s="1"/>
  <c r="G2014" i="7"/>
  <c r="H2014" i="7"/>
  <c r="I2014" i="7"/>
  <c r="J2014" i="7" s="1"/>
  <c r="K2014" i="7" s="1"/>
  <c r="G2015" i="7"/>
  <c r="H2015" i="7"/>
  <c r="I2015" i="7"/>
  <c r="J2015" i="7" s="1"/>
  <c r="K2015" i="7" s="1"/>
  <c r="G2016" i="7"/>
  <c r="H2016" i="7"/>
  <c r="I2016" i="7"/>
  <c r="J2016" i="7" s="1"/>
  <c r="K2016" i="7" s="1"/>
  <c r="G2017" i="7"/>
  <c r="H2017" i="7"/>
  <c r="I2017" i="7"/>
  <c r="J2017" i="7" s="1"/>
  <c r="K2017" i="7" s="1"/>
  <c r="G2018" i="7"/>
  <c r="H2018" i="7"/>
  <c r="I2018" i="7"/>
  <c r="G2019" i="7"/>
  <c r="H2019" i="7"/>
  <c r="I2019" i="7"/>
  <c r="G2020" i="7"/>
  <c r="H2020" i="7"/>
  <c r="I2020" i="7"/>
  <c r="G2021" i="7"/>
  <c r="H2021" i="7"/>
  <c r="I2021" i="7"/>
  <c r="G2022" i="7"/>
  <c r="H2022" i="7"/>
  <c r="I2022" i="7"/>
  <c r="G2023" i="7"/>
  <c r="H2023" i="7"/>
  <c r="I2023" i="7"/>
  <c r="G2024" i="7"/>
  <c r="H2024" i="7"/>
  <c r="I2024" i="7"/>
  <c r="G2025" i="7"/>
  <c r="H2025" i="7"/>
  <c r="I2025" i="7"/>
  <c r="G2026" i="7"/>
  <c r="H2026" i="7"/>
  <c r="I2026" i="7"/>
  <c r="G2027" i="7"/>
  <c r="H2027" i="7"/>
  <c r="I2027" i="7"/>
  <c r="G2028" i="7"/>
  <c r="H2028" i="7"/>
  <c r="I2028" i="7"/>
  <c r="G2029" i="7"/>
  <c r="H2029" i="7"/>
  <c r="I2029" i="7"/>
  <c r="G2030" i="7"/>
  <c r="H2030" i="7"/>
  <c r="I2030" i="7"/>
  <c r="G2031" i="7"/>
  <c r="H2031" i="7"/>
  <c r="I2031" i="7"/>
  <c r="G2032" i="7"/>
  <c r="H2032" i="7"/>
  <c r="I2032" i="7"/>
  <c r="G2033" i="7"/>
  <c r="H2033" i="7"/>
  <c r="I2033" i="7"/>
  <c r="G2034" i="7"/>
  <c r="H2034" i="7"/>
  <c r="I2034" i="7"/>
  <c r="G2035" i="7"/>
  <c r="H2035" i="7"/>
  <c r="I2035" i="7"/>
  <c r="G2036" i="7"/>
  <c r="H2036" i="7"/>
  <c r="I2036" i="7"/>
  <c r="G2037" i="7"/>
  <c r="H2037" i="7"/>
  <c r="I2037" i="7"/>
  <c r="G2038" i="7"/>
  <c r="H2038" i="7"/>
  <c r="I2038" i="7"/>
  <c r="G2039" i="7"/>
  <c r="H2039" i="7"/>
  <c r="I2039" i="7"/>
  <c r="G2040" i="7"/>
  <c r="H2040" i="7"/>
  <c r="I2040" i="7"/>
  <c r="G2041" i="7"/>
  <c r="H2041" i="7"/>
  <c r="I2041" i="7"/>
  <c r="G2042" i="7"/>
  <c r="H2042" i="7"/>
  <c r="I2042" i="7"/>
  <c r="G2043" i="7"/>
  <c r="H2043" i="7"/>
  <c r="I2043" i="7"/>
  <c r="G2044" i="7"/>
  <c r="H2044" i="7"/>
  <c r="I2044" i="7"/>
  <c r="G2045" i="7"/>
  <c r="H2045" i="7"/>
  <c r="I2045" i="7"/>
  <c r="G2046" i="7"/>
  <c r="H2046" i="7"/>
  <c r="I2046" i="7"/>
  <c r="G2047" i="7"/>
  <c r="H2047" i="7"/>
  <c r="I2047" i="7"/>
  <c r="G2048" i="7"/>
  <c r="H2048" i="7"/>
  <c r="I2048" i="7"/>
  <c r="G2049" i="7"/>
  <c r="H2049" i="7"/>
  <c r="I2049" i="7"/>
  <c r="G2050" i="7"/>
  <c r="H2050" i="7"/>
  <c r="I2050" i="7"/>
  <c r="G2051" i="7"/>
  <c r="H2051" i="7"/>
  <c r="I2051" i="7"/>
  <c r="G2052" i="7"/>
  <c r="H2052" i="7"/>
  <c r="I2052" i="7"/>
  <c r="G2053" i="7"/>
  <c r="H2053" i="7"/>
  <c r="I2053" i="7"/>
  <c r="G2054" i="7"/>
  <c r="H2054" i="7"/>
  <c r="I2054" i="7"/>
  <c r="G2055" i="7"/>
  <c r="H2055" i="7"/>
  <c r="I2055" i="7"/>
  <c r="G2056" i="7"/>
  <c r="H2056" i="7"/>
  <c r="I2056" i="7"/>
  <c r="G2057" i="7"/>
  <c r="H2057" i="7"/>
  <c r="I2057" i="7"/>
  <c r="G2058" i="7"/>
  <c r="H2058" i="7"/>
  <c r="I2058" i="7"/>
  <c r="G2059" i="7"/>
  <c r="H2059" i="7"/>
  <c r="I2059" i="7"/>
  <c r="G2060" i="7"/>
  <c r="H2060" i="7"/>
  <c r="I2060" i="7"/>
  <c r="G2061" i="7"/>
  <c r="H2061" i="7"/>
  <c r="I2061" i="7"/>
  <c r="G2062" i="7"/>
  <c r="H2062" i="7"/>
  <c r="I2062" i="7"/>
  <c r="G2063" i="7"/>
  <c r="H2063" i="7"/>
  <c r="I2063" i="7"/>
  <c r="G2064" i="7"/>
  <c r="H2064" i="7"/>
  <c r="I2064" i="7"/>
  <c r="G2065" i="7"/>
  <c r="H2065" i="7"/>
  <c r="I2065" i="7"/>
  <c r="G2066" i="7"/>
  <c r="H2066" i="7"/>
  <c r="I2066" i="7"/>
  <c r="G2067" i="7"/>
  <c r="H2067" i="7"/>
  <c r="I2067" i="7"/>
  <c r="G2068" i="7"/>
  <c r="H2068" i="7"/>
  <c r="I2068" i="7"/>
  <c r="G2069" i="7"/>
  <c r="H2069" i="7"/>
  <c r="I2069" i="7"/>
  <c r="G2070" i="7"/>
  <c r="H2070" i="7"/>
  <c r="I2070" i="7"/>
  <c r="G2071" i="7"/>
  <c r="H2071" i="7"/>
  <c r="I2071" i="7"/>
  <c r="G2072" i="7"/>
  <c r="H2072" i="7"/>
  <c r="I2072" i="7"/>
  <c r="G2073" i="7"/>
  <c r="H2073" i="7"/>
  <c r="I2073" i="7"/>
  <c r="G2074" i="7"/>
  <c r="H2074" i="7"/>
  <c r="I2074" i="7"/>
  <c r="G2075" i="7"/>
  <c r="H2075" i="7"/>
  <c r="I2075" i="7"/>
  <c r="G2076" i="7"/>
  <c r="H2076" i="7"/>
  <c r="I2076" i="7"/>
  <c r="G2077" i="7"/>
  <c r="H2077" i="7"/>
  <c r="I2077" i="7"/>
  <c r="G2078" i="7"/>
  <c r="H2078" i="7"/>
  <c r="I2078" i="7"/>
  <c r="G2079" i="7"/>
  <c r="H2079" i="7"/>
  <c r="I2079" i="7"/>
  <c r="G2080" i="7"/>
  <c r="H2080" i="7"/>
  <c r="I2080" i="7"/>
  <c r="G2081" i="7"/>
  <c r="H2081" i="7"/>
  <c r="I2081" i="7"/>
  <c r="G2082" i="7"/>
  <c r="H2082" i="7"/>
  <c r="I2082" i="7"/>
  <c r="G2083" i="7"/>
  <c r="H2083" i="7"/>
  <c r="I2083" i="7"/>
  <c r="G2084" i="7"/>
  <c r="H2084" i="7"/>
  <c r="I2084" i="7"/>
  <c r="G2085" i="7"/>
  <c r="H2085" i="7"/>
  <c r="I2085" i="7"/>
  <c r="G2086" i="7"/>
  <c r="H2086" i="7"/>
  <c r="I2086" i="7"/>
  <c r="G2087" i="7"/>
  <c r="H2087" i="7"/>
  <c r="I2087" i="7"/>
  <c r="G2088" i="7"/>
  <c r="H2088" i="7"/>
  <c r="I2088" i="7"/>
  <c r="G2089" i="7"/>
  <c r="H2089" i="7"/>
  <c r="I2089" i="7"/>
  <c r="G2090" i="7"/>
  <c r="H2090" i="7"/>
  <c r="I2090" i="7"/>
  <c r="G2091" i="7"/>
  <c r="H2091" i="7"/>
  <c r="I2091" i="7"/>
  <c r="G2092" i="7"/>
  <c r="H2092" i="7"/>
  <c r="I2092" i="7"/>
  <c r="G2093" i="7"/>
  <c r="H2093" i="7"/>
  <c r="I2093" i="7"/>
  <c r="G2094" i="7"/>
  <c r="H2094" i="7"/>
  <c r="I2094" i="7"/>
  <c r="G2095" i="7"/>
  <c r="H2095" i="7"/>
  <c r="I2095" i="7"/>
  <c r="G2096" i="7"/>
  <c r="H2096" i="7"/>
  <c r="I2096" i="7"/>
  <c r="G2097" i="7"/>
  <c r="H2097" i="7"/>
  <c r="I2097" i="7"/>
  <c r="G2098" i="7"/>
  <c r="H2098" i="7"/>
  <c r="I2098" i="7"/>
  <c r="G2099" i="7"/>
  <c r="H2099" i="7"/>
  <c r="I2099" i="7"/>
  <c r="G2100" i="7"/>
  <c r="H2100" i="7"/>
  <c r="I2100" i="7"/>
  <c r="G2101" i="7"/>
  <c r="H2101" i="7"/>
  <c r="I2101" i="7"/>
  <c r="G2102" i="7"/>
  <c r="H2102" i="7"/>
  <c r="I2102" i="7"/>
  <c r="G2103" i="7"/>
  <c r="H2103" i="7"/>
  <c r="I2103" i="7"/>
  <c r="G2104" i="7"/>
  <c r="H2104" i="7"/>
  <c r="I2104" i="7"/>
  <c r="G2105" i="7"/>
  <c r="H2105" i="7"/>
  <c r="I2105" i="7"/>
  <c r="G2106" i="7"/>
  <c r="H2106" i="7"/>
  <c r="I2106" i="7"/>
  <c r="G2107" i="7"/>
  <c r="H2107" i="7"/>
  <c r="I2107" i="7"/>
  <c r="G2108" i="7"/>
  <c r="H2108" i="7"/>
  <c r="I2108" i="7"/>
  <c r="G2109" i="7"/>
  <c r="H2109" i="7"/>
  <c r="I2109" i="7"/>
  <c r="G2110" i="7"/>
  <c r="H2110" i="7"/>
  <c r="I2110" i="7"/>
  <c r="G2111" i="7"/>
  <c r="H2111" i="7"/>
  <c r="I2111" i="7"/>
  <c r="G2112" i="7"/>
  <c r="H2112" i="7"/>
  <c r="I2112" i="7"/>
  <c r="G2113" i="7"/>
  <c r="H2113" i="7"/>
  <c r="I2113" i="7"/>
  <c r="G2114" i="7"/>
  <c r="H2114" i="7"/>
  <c r="I2114" i="7"/>
  <c r="G2115" i="7"/>
  <c r="H2115" i="7"/>
  <c r="I2115" i="7"/>
  <c r="G2116" i="7"/>
  <c r="H2116" i="7"/>
  <c r="I2116" i="7"/>
  <c r="G2117" i="7"/>
  <c r="H2117" i="7"/>
  <c r="I2117" i="7"/>
  <c r="G2118" i="7"/>
  <c r="H2118" i="7"/>
  <c r="I2118" i="7"/>
  <c r="G2119" i="7"/>
  <c r="H2119" i="7"/>
  <c r="I2119" i="7"/>
  <c r="G2120" i="7"/>
  <c r="H2120" i="7"/>
  <c r="I2120" i="7"/>
  <c r="G2121" i="7"/>
  <c r="H2121" i="7"/>
  <c r="I2121" i="7"/>
  <c r="G2122" i="7"/>
  <c r="H2122" i="7"/>
  <c r="I2122" i="7"/>
  <c r="G2123" i="7"/>
  <c r="H2123" i="7"/>
  <c r="I2123" i="7"/>
  <c r="G2124" i="7"/>
  <c r="H2124" i="7"/>
  <c r="I2124" i="7"/>
  <c r="G2125" i="7"/>
  <c r="H2125" i="7"/>
  <c r="I2125" i="7"/>
  <c r="G2126" i="7"/>
  <c r="H2126" i="7"/>
  <c r="I2126" i="7"/>
  <c r="G2127" i="7"/>
  <c r="H2127" i="7"/>
  <c r="I2127" i="7"/>
  <c r="G2128" i="7"/>
  <c r="H2128" i="7"/>
  <c r="I2128" i="7"/>
  <c r="G2129" i="7"/>
  <c r="H2129" i="7"/>
  <c r="I2129" i="7"/>
  <c r="G2130" i="7"/>
  <c r="H2130" i="7"/>
  <c r="I2130" i="7"/>
  <c r="G2131" i="7"/>
  <c r="H2131" i="7"/>
  <c r="I2131" i="7"/>
  <c r="G2132" i="7"/>
  <c r="H2132" i="7"/>
  <c r="I2132" i="7"/>
  <c r="G2133" i="7"/>
  <c r="H2133" i="7"/>
  <c r="I2133" i="7"/>
  <c r="G2134" i="7"/>
  <c r="H2134" i="7"/>
  <c r="I2134" i="7"/>
  <c r="G2135" i="7"/>
  <c r="H2135" i="7"/>
  <c r="I2135" i="7"/>
  <c r="G2136" i="7"/>
  <c r="H2136" i="7"/>
  <c r="I2136" i="7"/>
  <c r="G2137" i="7"/>
  <c r="H2137" i="7"/>
  <c r="I2137" i="7"/>
  <c r="G2138" i="7"/>
  <c r="H2138" i="7"/>
  <c r="I2138" i="7"/>
  <c r="J2138" i="7" s="1"/>
  <c r="K2138" i="7" s="1"/>
  <c r="G2139" i="7"/>
  <c r="H2139" i="7"/>
  <c r="I2139" i="7"/>
  <c r="J2139" i="7" s="1"/>
  <c r="K2139" i="7" s="1"/>
  <c r="G2140" i="7"/>
  <c r="H2140" i="7"/>
  <c r="I2140" i="7"/>
  <c r="J2140" i="7" s="1"/>
  <c r="K2140" i="7" s="1"/>
  <c r="G2141" i="7"/>
  <c r="H2141" i="7"/>
  <c r="I2141" i="7"/>
  <c r="J2141" i="7" s="1"/>
  <c r="K2141" i="7" s="1"/>
  <c r="G2142" i="7"/>
  <c r="H2142" i="7"/>
  <c r="I2142" i="7"/>
  <c r="J2142" i="7" s="1"/>
  <c r="K2142" i="7" s="1"/>
  <c r="G2143" i="7"/>
  <c r="H2143" i="7"/>
  <c r="I2143" i="7"/>
  <c r="J2143" i="7" s="1"/>
  <c r="K2143" i="7" s="1"/>
  <c r="G2144" i="7"/>
  <c r="H2144" i="7"/>
  <c r="I2144" i="7"/>
  <c r="J2144" i="7" s="1"/>
  <c r="K2144" i="7" s="1"/>
  <c r="G2145" i="7"/>
  <c r="H2145" i="7"/>
  <c r="I2145" i="7"/>
  <c r="J2145" i="7" s="1"/>
  <c r="K2145" i="7" s="1"/>
  <c r="G2146" i="7"/>
  <c r="H2146" i="7"/>
  <c r="I2146" i="7"/>
  <c r="J2146" i="7" s="1"/>
  <c r="K2146" i="7" s="1"/>
  <c r="G2147" i="7"/>
  <c r="H2147" i="7"/>
  <c r="I2147" i="7"/>
  <c r="J2147" i="7" s="1"/>
  <c r="K2147" i="7" s="1"/>
  <c r="G2148" i="7"/>
  <c r="H2148" i="7"/>
  <c r="I2148" i="7"/>
  <c r="J2148" i="7" s="1"/>
  <c r="K2148" i="7" s="1"/>
  <c r="G2149" i="7"/>
  <c r="H2149" i="7"/>
  <c r="I2149" i="7"/>
  <c r="J2149" i="7" s="1"/>
  <c r="K2149" i="7" s="1"/>
  <c r="G2150" i="7"/>
  <c r="H2150" i="7"/>
  <c r="I2150" i="7"/>
  <c r="J2150" i="7" s="1"/>
  <c r="K2150" i="7" s="1"/>
  <c r="G2151" i="7"/>
  <c r="H2151" i="7"/>
  <c r="I2151" i="7"/>
  <c r="J2151" i="7" s="1"/>
  <c r="K2151" i="7" s="1"/>
  <c r="G2152" i="7"/>
  <c r="H2152" i="7"/>
  <c r="I2152" i="7"/>
  <c r="J2152" i="7" s="1"/>
  <c r="K2152" i="7" s="1"/>
  <c r="G2153" i="7"/>
  <c r="H2153" i="7"/>
  <c r="I2153" i="7"/>
  <c r="J2153" i="7" s="1"/>
  <c r="K2153" i="7" s="1"/>
  <c r="G2154" i="7"/>
  <c r="H2154" i="7"/>
  <c r="I2154" i="7"/>
  <c r="J2154" i="7" s="1"/>
  <c r="K2154" i="7" s="1"/>
  <c r="G2155" i="7"/>
  <c r="H2155" i="7"/>
  <c r="I2155" i="7"/>
  <c r="J2155" i="7" s="1"/>
  <c r="K2155" i="7" s="1"/>
  <c r="G2156" i="7"/>
  <c r="H2156" i="7"/>
  <c r="I2156" i="7"/>
  <c r="J2156" i="7" s="1"/>
  <c r="K2156" i="7" s="1"/>
  <c r="G2157" i="7"/>
  <c r="H2157" i="7"/>
  <c r="I2157" i="7"/>
  <c r="J2157" i="7" s="1"/>
  <c r="K2157" i="7" s="1"/>
  <c r="G2158" i="7"/>
  <c r="H2158" i="7"/>
  <c r="I2158" i="7"/>
  <c r="J2158" i="7" s="1"/>
  <c r="K2158" i="7" s="1"/>
  <c r="G2159" i="7"/>
  <c r="H2159" i="7"/>
  <c r="I2159" i="7"/>
  <c r="J2159" i="7" s="1"/>
  <c r="K2159" i="7" s="1"/>
  <c r="G2160" i="7"/>
  <c r="H2160" i="7"/>
  <c r="I2160" i="7"/>
  <c r="J2160" i="7" s="1"/>
  <c r="K2160" i="7" s="1"/>
  <c r="G2161" i="7"/>
  <c r="H2161" i="7"/>
  <c r="I2161" i="7"/>
  <c r="J2161" i="7" s="1"/>
  <c r="K2161" i="7" s="1"/>
  <c r="G2162" i="7"/>
  <c r="H2162" i="7"/>
  <c r="I2162" i="7"/>
  <c r="J2162" i="7" s="1"/>
  <c r="K2162" i="7" s="1"/>
  <c r="G2163" i="7"/>
  <c r="H2163" i="7"/>
  <c r="I2163" i="7"/>
  <c r="J2163" i="7" s="1"/>
  <c r="K2163" i="7" s="1"/>
  <c r="G2164" i="7"/>
  <c r="H2164" i="7"/>
  <c r="I2164" i="7"/>
  <c r="J2164" i="7" s="1"/>
  <c r="K2164" i="7" s="1"/>
  <c r="G2165" i="7"/>
  <c r="H2165" i="7"/>
  <c r="I2165" i="7"/>
  <c r="J2165" i="7" s="1"/>
  <c r="K2165" i="7" s="1"/>
  <c r="G2166" i="7"/>
  <c r="H2166" i="7"/>
  <c r="I2166" i="7"/>
  <c r="J2166" i="7" s="1"/>
  <c r="K2166" i="7" s="1"/>
  <c r="G2167" i="7"/>
  <c r="H2167" i="7"/>
  <c r="I2167" i="7"/>
  <c r="J2167" i="7" s="1"/>
  <c r="K2167" i="7" s="1"/>
  <c r="G2168" i="7"/>
  <c r="H2168" i="7"/>
  <c r="I2168" i="7"/>
  <c r="J2168" i="7" s="1"/>
  <c r="K2168" i="7" s="1"/>
  <c r="G2169" i="7"/>
  <c r="H2169" i="7"/>
  <c r="I2169" i="7"/>
  <c r="J2169" i="7" s="1"/>
  <c r="K2169" i="7" s="1"/>
  <c r="G2170" i="7"/>
  <c r="H2170" i="7"/>
  <c r="I2170" i="7"/>
  <c r="J2170" i="7" s="1"/>
  <c r="K2170" i="7" s="1"/>
  <c r="G2171" i="7"/>
  <c r="H2171" i="7"/>
  <c r="I2171" i="7"/>
  <c r="J2171" i="7" s="1"/>
  <c r="K2171" i="7" s="1"/>
  <c r="G2172" i="7"/>
  <c r="H2172" i="7"/>
  <c r="I2172" i="7"/>
  <c r="J2172" i="7" s="1"/>
  <c r="K2172" i="7" s="1"/>
  <c r="G2173" i="7"/>
  <c r="H2173" i="7"/>
  <c r="I2173" i="7"/>
  <c r="J2173" i="7" s="1"/>
  <c r="K2173" i="7" s="1"/>
  <c r="G2174" i="7"/>
  <c r="H2174" i="7"/>
  <c r="I2174" i="7"/>
  <c r="J2174" i="7" s="1"/>
  <c r="K2174" i="7" s="1"/>
  <c r="G2175" i="7"/>
  <c r="H2175" i="7"/>
  <c r="I2175" i="7"/>
  <c r="J2175" i="7" s="1"/>
  <c r="K2175" i="7" s="1"/>
  <c r="G2176" i="7"/>
  <c r="H2176" i="7"/>
  <c r="I2176" i="7"/>
  <c r="J2176" i="7" s="1"/>
  <c r="K2176" i="7" s="1"/>
  <c r="G2177" i="7"/>
  <c r="H2177" i="7"/>
  <c r="I2177" i="7"/>
  <c r="J2177" i="7" s="1"/>
  <c r="K2177" i="7" s="1"/>
  <c r="G2178" i="7"/>
  <c r="H2178" i="7"/>
  <c r="I2178" i="7"/>
  <c r="J2178" i="7" s="1"/>
  <c r="K2178" i="7" s="1"/>
  <c r="G2179" i="7"/>
  <c r="H2179" i="7"/>
  <c r="I2179" i="7"/>
  <c r="J2179" i="7" s="1"/>
  <c r="K2179" i="7" s="1"/>
  <c r="G2180" i="7"/>
  <c r="H2180" i="7"/>
  <c r="I2180" i="7"/>
  <c r="J2180" i="7" s="1"/>
  <c r="K2180" i="7" s="1"/>
  <c r="G2181" i="7"/>
  <c r="H2181" i="7"/>
  <c r="I2181" i="7"/>
  <c r="J2181" i="7" s="1"/>
  <c r="K2181" i="7" s="1"/>
  <c r="G2182" i="7"/>
  <c r="H2182" i="7"/>
  <c r="I2182" i="7"/>
  <c r="J2182" i="7" s="1"/>
  <c r="K2182" i="7" s="1"/>
  <c r="G2183" i="7"/>
  <c r="H2183" i="7"/>
  <c r="I2183" i="7"/>
  <c r="J2183" i="7" s="1"/>
  <c r="K2183" i="7" s="1"/>
  <c r="G2184" i="7"/>
  <c r="H2184" i="7"/>
  <c r="I2184" i="7"/>
  <c r="J2184" i="7" s="1"/>
  <c r="K2184" i="7" s="1"/>
  <c r="G2185" i="7"/>
  <c r="H2185" i="7"/>
  <c r="I2185" i="7"/>
  <c r="J2185" i="7" s="1"/>
  <c r="K2185" i="7" s="1"/>
  <c r="G2186" i="7"/>
  <c r="H2186" i="7"/>
  <c r="I2186" i="7"/>
  <c r="G2187" i="7"/>
  <c r="H2187" i="7"/>
  <c r="I2187" i="7"/>
  <c r="G2188" i="7"/>
  <c r="H2188" i="7"/>
  <c r="I2188" i="7"/>
  <c r="G2189" i="7"/>
  <c r="H2189" i="7"/>
  <c r="I2189" i="7"/>
  <c r="G2190" i="7"/>
  <c r="H2190" i="7"/>
  <c r="I2190" i="7"/>
  <c r="G2191" i="7"/>
  <c r="H2191" i="7"/>
  <c r="I2191" i="7"/>
  <c r="G2192" i="7"/>
  <c r="H2192" i="7"/>
  <c r="I2192" i="7"/>
  <c r="G2193" i="7"/>
  <c r="H2193" i="7"/>
  <c r="I2193" i="7"/>
  <c r="G2194" i="7"/>
  <c r="H2194" i="7"/>
  <c r="I2194" i="7"/>
  <c r="G2195" i="7"/>
  <c r="H2195" i="7"/>
  <c r="I2195" i="7"/>
  <c r="G2196" i="7"/>
  <c r="H2196" i="7"/>
  <c r="I2196" i="7"/>
  <c r="G2197" i="7"/>
  <c r="H2197" i="7"/>
  <c r="I2197" i="7"/>
  <c r="G2198" i="7"/>
  <c r="H2198" i="7"/>
  <c r="I2198" i="7"/>
  <c r="G2199" i="7"/>
  <c r="H2199" i="7"/>
  <c r="I2199" i="7"/>
  <c r="G2200" i="7"/>
  <c r="H2200" i="7"/>
  <c r="I2200" i="7"/>
  <c r="G2201" i="7"/>
  <c r="H2201" i="7"/>
  <c r="I2201" i="7"/>
  <c r="G2202" i="7"/>
  <c r="H2202" i="7"/>
  <c r="I2202" i="7"/>
  <c r="G2203" i="7"/>
  <c r="H2203" i="7"/>
  <c r="I2203" i="7"/>
  <c r="G2204" i="7"/>
  <c r="H2204" i="7"/>
  <c r="I2204" i="7"/>
  <c r="G2205" i="7"/>
  <c r="H2205" i="7"/>
  <c r="I2205" i="7"/>
  <c r="G2206" i="7"/>
  <c r="H2206" i="7"/>
  <c r="I2206" i="7"/>
  <c r="G2207" i="7"/>
  <c r="H2207" i="7"/>
  <c r="I2207" i="7"/>
  <c r="G2208" i="7"/>
  <c r="H2208" i="7"/>
  <c r="I2208" i="7"/>
  <c r="G2209" i="7"/>
  <c r="H2209" i="7"/>
  <c r="I2209" i="7"/>
  <c r="G2210" i="7"/>
  <c r="H2210" i="7"/>
  <c r="I2210" i="7"/>
  <c r="G2211" i="7"/>
  <c r="H2211" i="7"/>
  <c r="I2211" i="7"/>
  <c r="G2212" i="7"/>
  <c r="H2212" i="7"/>
  <c r="I2212" i="7"/>
  <c r="G2213" i="7"/>
  <c r="H2213" i="7"/>
  <c r="I2213" i="7"/>
  <c r="G2214" i="7"/>
  <c r="H2214" i="7"/>
  <c r="I2214" i="7"/>
  <c r="G2215" i="7"/>
  <c r="H2215" i="7"/>
  <c r="I2215" i="7"/>
  <c r="G2216" i="7"/>
  <c r="H2216" i="7"/>
  <c r="I2216" i="7"/>
  <c r="G2217" i="7"/>
  <c r="H2217" i="7"/>
  <c r="I2217" i="7"/>
  <c r="G2218" i="7"/>
  <c r="H2218" i="7"/>
  <c r="I2218" i="7"/>
  <c r="G2219" i="7"/>
  <c r="H2219" i="7"/>
  <c r="I2219" i="7"/>
  <c r="G2220" i="7"/>
  <c r="H2220" i="7"/>
  <c r="I2220" i="7"/>
  <c r="G2221" i="7"/>
  <c r="H2221" i="7"/>
  <c r="I2221" i="7"/>
  <c r="G2222" i="7"/>
  <c r="H2222" i="7"/>
  <c r="I2222" i="7"/>
  <c r="G2223" i="7"/>
  <c r="H2223" i="7"/>
  <c r="I2223" i="7"/>
  <c r="G2224" i="7"/>
  <c r="H2224" i="7"/>
  <c r="I2224" i="7"/>
  <c r="G2225" i="7"/>
  <c r="H2225" i="7"/>
  <c r="I2225" i="7"/>
  <c r="G2226" i="7"/>
  <c r="H2226" i="7"/>
  <c r="I2226" i="7"/>
  <c r="G2227" i="7"/>
  <c r="H2227" i="7"/>
  <c r="I2227" i="7"/>
  <c r="G2228" i="7"/>
  <c r="H2228" i="7"/>
  <c r="I2228" i="7"/>
  <c r="G2229" i="7"/>
  <c r="H2229" i="7"/>
  <c r="I2229" i="7"/>
  <c r="G2230" i="7"/>
  <c r="H2230" i="7"/>
  <c r="I2230" i="7"/>
  <c r="G2231" i="7"/>
  <c r="H2231" i="7"/>
  <c r="I2231" i="7"/>
  <c r="G2232" i="7"/>
  <c r="H2232" i="7"/>
  <c r="I2232" i="7"/>
  <c r="G2233" i="7"/>
  <c r="H2233" i="7"/>
  <c r="I2233" i="7"/>
  <c r="G2234" i="7"/>
  <c r="H2234" i="7"/>
  <c r="I2234" i="7"/>
  <c r="G2235" i="7"/>
  <c r="H2235" i="7"/>
  <c r="I2235" i="7"/>
  <c r="G2236" i="7"/>
  <c r="H2236" i="7"/>
  <c r="I2236" i="7"/>
  <c r="G2237" i="7"/>
  <c r="H2237" i="7"/>
  <c r="I2237" i="7"/>
  <c r="G2238" i="7"/>
  <c r="H2238" i="7"/>
  <c r="I2238" i="7"/>
  <c r="G2239" i="7"/>
  <c r="H2239" i="7"/>
  <c r="I2239" i="7"/>
  <c r="G2240" i="7"/>
  <c r="H2240" i="7"/>
  <c r="I2240" i="7"/>
  <c r="G2241" i="7"/>
  <c r="H2241" i="7"/>
  <c r="I2241" i="7"/>
  <c r="G2242" i="7"/>
  <c r="H2242" i="7"/>
  <c r="I2242" i="7"/>
  <c r="G2243" i="7"/>
  <c r="H2243" i="7"/>
  <c r="I2243" i="7"/>
  <c r="G2244" i="7"/>
  <c r="H2244" i="7"/>
  <c r="I2244" i="7"/>
  <c r="G2245" i="7"/>
  <c r="H2245" i="7"/>
  <c r="I2245" i="7"/>
  <c r="G2246" i="7"/>
  <c r="H2246" i="7"/>
  <c r="I2246" i="7"/>
  <c r="G2247" i="7"/>
  <c r="H2247" i="7"/>
  <c r="I2247" i="7"/>
  <c r="G2248" i="7"/>
  <c r="H2248" i="7"/>
  <c r="I2248" i="7"/>
  <c r="G2249" i="7"/>
  <c r="H2249" i="7"/>
  <c r="I2249" i="7"/>
  <c r="G2250" i="7"/>
  <c r="H2250" i="7"/>
  <c r="I2250" i="7"/>
  <c r="G2251" i="7"/>
  <c r="H2251" i="7"/>
  <c r="I2251" i="7"/>
  <c r="G2252" i="7"/>
  <c r="H2252" i="7"/>
  <c r="I2252" i="7"/>
  <c r="G2253" i="7"/>
  <c r="H2253" i="7"/>
  <c r="I2253" i="7"/>
  <c r="G2254" i="7"/>
  <c r="H2254" i="7"/>
  <c r="I2254" i="7"/>
  <c r="G2255" i="7"/>
  <c r="H2255" i="7"/>
  <c r="I2255" i="7"/>
  <c r="G2256" i="7"/>
  <c r="H2256" i="7"/>
  <c r="I2256" i="7"/>
  <c r="G2257" i="7"/>
  <c r="H2257" i="7"/>
  <c r="I2257" i="7"/>
  <c r="G2258" i="7"/>
  <c r="H2258" i="7"/>
  <c r="I2258" i="7"/>
  <c r="G2259" i="7"/>
  <c r="H2259" i="7"/>
  <c r="I2259" i="7"/>
  <c r="G2260" i="7"/>
  <c r="H2260" i="7"/>
  <c r="I2260" i="7"/>
  <c r="G2261" i="7"/>
  <c r="H2261" i="7"/>
  <c r="I2261" i="7"/>
  <c r="G2262" i="7"/>
  <c r="H2262" i="7"/>
  <c r="I2262" i="7"/>
  <c r="G2263" i="7"/>
  <c r="H2263" i="7"/>
  <c r="I2263" i="7"/>
  <c r="G2264" i="7"/>
  <c r="H2264" i="7"/>
  <c r="I2264" i="7"/>
  <c r="G2265" i="7"/>
  <c r="H2265" i="7"/>
  <c r="I2265" i="7"/>
  <c r="G2266" i="7"/>
  <c r="H2266" i="7"/>
  <c r="I2266" i="7"/>
  <c r="G2267" i="7"/>
  <c r="H2267" i="7"/>
  <c r="I2267" i="7"/>
  <c r="G2268" i="7"/>
  <c r="H2268" i="7"/>
  <c r="I2268" i="7"/>
  <c r="G2269" i="7"/>
  <c r="H2269" i="7"/>
  <c r="I2269" i="7"/>
  <c r="G2270" i="7"/>
  <c r="H2270" i="7"/>
  <c r="I2270" i="7"/>
  <c r="G2271" i="7"/>
  <c r="H2271" i="7"/>
  <c r="I2271" i="7"/>
  <c r="G2272" i="7"/>
  <c r="H2272" i="7"/>
  <c r="I2272" i="7"/>
  <c r="G2273" i="7"/>
  <c r="H2273" i="7"/>
  <c r="I2273" i="7"/>
  <c r="G2274" i="7"/>
  <c r="H2274" i="7"/>
  <c r="I2274" i="7"/>
  <c r="G2275" i="7"/>
  <c r="H2275" i="7"/>
  <c r="I2275" i="7"/>
  <c r="G2276" i="7"/>
  <c r="H2276" i="7"/>
  <c r="I2276" i="7"/>
  <c r="G2277" i="7"/>
  <c r="H2277" i="7"/>
  <c r="I2277" i="7"/>
  <c r="G2278" i="7"/>
  <c r="H2278" i="7"/>
  <c r="I2278" i="7"/>
  <c r="G2279" i="7"/>
  <c r="H2279" i="7"/>
  <c r="I2279" i="7"/>
  <c r="G2280" i="7"/>
  <c r="H2280" i="7"/>
  <c r="I2280" i="7"/>
  <c r="G2281" i="7"/>
  <c r="H2281" i="7"/>
  <c r="I2281" i="7"/>
  <c r="G2282" i="7"/>
  <c r="H2282" i="7"/>
  <c r="I2282" i="7"/>
  <c r="G2283" i="7"/>
  <c r="H2283" i="7"/>
  <c r="I2283" i="7"/>
  <c r="G2284" i="7"/>
  <c r="H2284" i="7"/>
  <c r="I2284" i="7"/>
  <c r="G2285" i="7"/>
  <c r="H2285" i="7"/>
  <c r="I2285" i="7"/>
  <c r="G2286" i="7"/>
  <c r="H2286" i="7"/>
  <c r="I2286" i="7"/>
  <c r="G2287" i="7"/>
  <c r="H2287" i="7"/>
  <c r="I2287" i="7"/>
  <c r="G2288" i="7"/>
  <c r="H2288" i="7"/>
  <c r="I2288" i="7"/>
  <c r="G2289" i="7"/>
  <c r="H2289" i="7"/>
  <c r="I2289" i="7"/>
  <c r="G2290" i="7"/>
  <c r="H2290" i="7"/>
  <c r="I2290" i="7"/>
  <c r="G2291" i="7"/>
  <c r="H2291" i="7"/>
  <c r="I2291" i="7"/>
  <c r="G2292" i="7"/>
  <c r="H2292" i="7"/>
  <c r="I2292" i="7"/>
  <c r="G2293" i="7"/>
  <c r="H2293" i="7"/>
  <c r="I2293" i="7"/>
  <c r="G2294" i="7"/>
  <c r="H2294" i="7"/>
  <c r="I2294" i="7"/>
  <c r="G2295" i="7"/>
  <c r="H2295" i="7"/>
  <c r="I2295" i="7"/>
  <c r="G2296" i="7"/>
  <c r="H2296" i="7"/>
  <c r="I2296" i="7"/>
  <c r="G2297" i="7"/>
  <c r="H2297" i="7"/>
  <c r="I2297" i="7"/>
  <c r="G2298" i="7"/>
  <c r="H2298" i="7"/>
  <c r="I2298" i="7"/>
  <c r="G2299" i="7"/>
  <c r="H2299" i="7"/>
  <c r="I2299" i="7"/>
  <c r="G2300" i="7"/>
  <c r="H2300" i="7"/>
  <c r="I2300" i="7"/>
  <c r="G2301" i="7"/>
  <c r="H2301" i="7"/>
  <c r="I2301" i="7"/>
  <c r="G2302" i="7"/>
  <c r="H2302" i="7"/>
  <c r="I2302" i="7"/>
  <c r="G2303" i="7"/>
  <c r="H2303" i="7"/>
  <c r="I2303" i="7"/>
  <c r="G2304" i="7"/>
  <c r="H2304" i="7"/>
  <c r="I2304" i="7"/>
  <c r="G2305" i="7"/>
  <c r="H2305" i="7"/>
  <c r="I2305" i="7"/>
  <c r="G2306" i="7"/>
  <c r="H2306" i="7"/>
  <c r="I2306" i="7"/>
  <c r="J2306" i="7" s="1"/>
  <c r="K2306" i="7" s="1"/>
  <c r="G2307" i="7"/>
  <c r="H2307" i="7"/>
  <c r="I2307" i="7"/>
  <c r="J2307" i="7" s="1"/>
  <c r="K2307" i="7" s="1"/>
  <c r="G2308" i="7"/>
  <c r="H2308" i="7"/>
  <c r="I2308" i="7"/>
  <c r="J2308" i="7" s="1"/>
  <c r="K2308" i="7" s="1"/>
  <c r="G2309" i="7"/>
  <c r="H2309" i="7"/>
  <c r="I2309" i="7"/>
  <c r="J2309" i="7" s="1"/>
  <c r="K2309" i="7" s="1"/>
  <c r="G2310" i="7"/>
  <c r="H2310" i="7"/>
  <c r="I2310" i="7"/>
  <c r="J2310" i="7" s="1"/>
  <c r="K2310" i="7" s="1"/>
  <c r="G2311" i="7"/>
  <c r="H2311" i="7"/>
  <c r="I2311" i="7"/>
  <c r="J2311" i="7" s="1"/>
  <c r="K2311" i="7" s="1"/>
  <c r="G2312" i="7"/>
  <c r="H2312" i="7"/>
  <c r="I2312" i="7"/>
  <c r="J2312" i="7" s="1"/>
  <c r="K2312" i="7" s="1"/>
  <c r="G2313" i="7"/>
  <c r="H2313" i="7"/>
  <c r="I2313" i="7"/>
  <c r="J2313" i="7" s="1"/>
  <c r="K2313" i="7" s="1"/>
  <c r="G2314" i="7"/>
  <c r="H2314" i="7"/>
  <c r="I2314" i="7"/>
  <c r="J2314" i="7" s="1"/>
  <c r="K2314" i="7" s="1"/>
  <c r="G2315" i="7"/>
  <c r="H2315" i="7"/>
  <c r="I2315" i="7"/>
  <c r="J2315" i="7" s="1"/>
  <c r="K2315" i="7" s="1"/>
  <c r="G2316" i="7"/>
  <c r="H2316" i="7"/>
  <c r="I2316" i="7"/>
  <c r="J2316" i="7" s="1"/>
  <c r="K2316" i="7" s="1"/>
  <c r="G2317" i="7"/>
  <c r="H2317" i="7"/>
  <c r="I2317" i="7"/>
  <c r="J2317" i="7" s="1"/>
  <c r="K2317" i="7" s="1"/>
  <c r="G2318" i="7"/>
  <c r="H2318" i="7"/>
  <c r="I2318" i="7"/>
  <c r="J2318" i="7" s="1"/>
  <c r="K2318" i="7" s="1"/>
  <c r="G2319" i="7"/>
  <c r="H2319" i="7"/>
  <c r="I2319" i="7"/>
  <c r="J2319" i="7" s="1"/>
  <c r="K2319" i="7" s="1"/>
  <c r="G2320" i="7"/>
  <c r="H2320" i="7"/>
  <c r="I2320" i="7"/>
  <c r="J2320" i="7" s="1"/>
  <c r="K2320" i="7" s="1"/>
  <c r="G2321" i="7"/>
  <c r="H2321" i="7"/>
  <c r="I2321" i="7"/>
  <c r="J2321" i="7" s="1"/>
  <c r="K2321" i="7" s="1"/>
  <c r="G2322" i="7"/>
  <c r="H2322" i="7"/>
  <c r="I2322" i="7"/>
  <c r="J2322" i="7" s="1"/>
  <c r="K2322" i="7" s="1"/>
  <c r="G2323" i="7"/>
  <c r="H2323" i="7"/>
  <c r="I2323" i="7"/>
  <c r="J2323" i="7" s="1"/>
  <c r="K2323" i="7" s="1"/>
  <c r="G2324" i="7"/>
  <c r="H2324" i="7"/>
  <c r="I2324" i="7"/>
  <c r="J2324" i="7" s="1"/>
  <c r="K2324" i="7" s="1"/>
  <c r="G2325" i="7"/>
  <c r="H2325" i="7"/>
  <c r="I2325" i="7"/>
  <c r="J2325" i="7" s="1"/>
  <c r="K2325" i="7" s="1"/>
  <c r="G2326" i="7"/>
  <c r="H2326" i="7"/>
  <c r="I2326" i="7"/>
  <c r="J2326" i="7" s="1"/>
  <c r="K2326" i="7" s="1"/>
  <c r="G2327" i="7"/>
  <c r="H2327" i="7"/>
  <c r="I2327" i="7"/>
  <c r="J2327" i="7" s="1"/>
  <c r="K2327" i="7" s="1"/>
  <c r="G2328" i="7"/>
  <c r="H2328" i="7"/>
  <c r="I2328" i="7"/>
  <c r="J2328" i="7" s="1"/>
  <c r="K2328" i="7" s="1"/>
  <c r="G2329" i="7"/>
  <c r="H2329" i="7"/>
  <c r="I2329" i="7"/>
  <c r="J2329" i="7" s="1"/>
  <c r="K2329" i="7" s="1"/>
  <c r="G2330" i="7"/>
  <c r="H2330" i="7"/>
  <c r="I2330" i="7"/>
  <c r="J2330" i="7" s="1"/>
  <c r="K2330" i="7" s="1"/>
  <c r="G2331" i="7"/>
  <c r="H2331" i="7"/>
  <c r="I2331" i="7"/>
  <c r="J2331" i="7" s="1"/>
  <c r="K2331" i="7" s="1"/>
  <c r="G2332" i="7"/>
  <c r="H2332" i="7"/>
  <c r="I2332" i="7"/>
  <c r="J2332" i="7" s="1"/>
  <c r="K2332" i="7" s="1"/>
  <c r="G2333" i="7"/>
  <c r="H2333" i="7"/>
  <c r="I2333" i="7"/>
  <c r="J2333" i="7" s="1"/>
  <c r="K2333" i="7" s="1"/>
  <c r="G2334" i="7"/>
  <c r="H2334" i="7"/>
  <c r="I2334" i="7"/>
  <c r="J2334" i="7" s="1"/>
  <c r="K2334" i="7" s="1"/>
  <c r="G2335" i="7"/>
  <c r="H2335" i="7"/>
  <c r="I2335" i="7"/>
  <c r="J2335" i="7" s="1"/>
  <c r="K2335" i="7" s="1"/>
  <c r="G2336" i="7"/>
  <c r="H2336" i="7"/>
  <c r="I2336" i="7"/>
  <c r="J2336" i="7" s="1"/>
  <c r="K2336" i="7" s="1"/>
  <c r="G2337" i="7"/>
  <c r="H2337" i="7"/>
  <c r="I2337" i="7"/>
  <c r="J2337" i="7" s="1"/>
  <c r="K2337" i="7" s="1"/>
  <c r="G2338" i="7"/>
  <c r="H2338" i="7"/>
  <c r="I2338" i="7"/>
  <c r="J2338" i="7" s="1"/>
  <c r="K2338" i="7" s="1"/>
  <c r="G2339" i="7"/>
  <c r="H2339" i="7"/>
  <c r="I2339" i="7"/>
  <c r="J2339" i="7" s="1"/>
  <c r="K2339" i="7" s="1"/>
  <c r="G2340" i="7"/>
  <c r="H2340" i="7"/>
  <c r="I2340" i="7"/>
  <c r="J2340" i="7" s="1"/>
  <c r="K2340" i="7" s="1"/>
  <c r="G2341" i="7"/>
  <c r="H2341" i="7"/>
  <c r="I2341" i="7"/>
  <c r="J2341" i="7" s="1"/>
  <c r="K2341" i="7" s="1"/>
  <c r="G2342" i="7"/>
  <c r="H2342" i="7"/>
  <c r="I2342" i="7"/>
  <c r="J2342" i="7" s="1"/>
  <c r="K2342" i="7" s="1"/>
  <c r="G2343" i="7"/>
  <c r="H2343" i="7"/>
  <c r="I2343" i="7"/>
  <c r="J2343" i="7" s="1"/>
  <c r="K2343" i="7" s="1"/>
  <c r="G2344" i="7"/>
  <c r="H2344" i="7"/>
  <c r="I2344" i="7"/>
  <c r="J2344" i="7" s="1"/>
  <c r="K2344" i="7" s="1"/>
  <c r="G2345" i="7"/>
  <c r="H2345" i="7"/>
  <c r="I2345" i="7"/>
  <c r="J2345" i="7" s="1"/>
  <c r="K2345" i="7" s="1"/>
  <c r="G2346" i="7"/>
  <c r="H2346" i="7"/>
  <c r="I2346" i="7"/>
  <c r="J2346" i="7" s="1"/>
  <c r="K2346" i="7" s="1"/>
  <c r="G2347" i="7"/>
  <c r="H2347" i="7"/>
  <c r="I2347" i="7"/>
  <c r="J2347" i="7" s="1"/>
  <c r="K2347" i="7" s="1"/>
  <c r="G2348" i="7"/>
  <c r="H2348" i="7"/>
  <c r="I2348" i="7"/>
  <c r="J2348" i="7" s="1"/>
  <c r="K2348" i="7" s="1"/>
  <c r="G2349" i="7"/>
  <c r="H2349" i="7"/>
  <c r="I2349" i="7"/>
  <c r="J2349" i="7" s="1"/>
  <c r="K2349" i="7" s="1"/>
  <c r="G2350" i="7"/>
  <c r="H2350" i="7"/>
  <c r="I2350" i="7"/>
  <c r="J2350" i="7" s="1"/>
  <c r="K2350" i="7" s="1"/>
  <c r="G2351" i="7"/>
  <c r="H2351" i="7"/>
  <c r="I2351" i="7"/>
  <c r="J2351" i="7" s="1"/>
  <c r="K2351" i="7" s="1"/>
  <c r="G2352" i="7"/>
  <c r="H2352" i="7"/>
  <c r="I2352" i="7"/>
  <c r="J2352" i="7" s="1"/>
  <c r="K2352" i="7" s="1"/>
  <c r="G2353" i="7"/>
  <c r="H2353" i="7"/>
  <c r="I2353" i="7"/>
  <c r="J2353" i="7" s="1"/>
  <c r="K2353" i="7" s="1"/>
  <c r="G2354" i="7"/>
  <c r="H2354" i="7"/>
  <c r="I2354" i="7"/>
  <c r="G2355" i="7"/>
  <c r="H2355" i="7"/>
  <c r="I2355" i="7"/>
  <c r="G2356" i="7"/>
  <c r="H2356" i="7"/>
  <c r="I2356" i="7"/>
  <c r="G2357" i="7"/>
  <c r="H2357" i="7"/>
  <c r="I2357" i="7"/>
  <c r="G2358" i="7"/>
  <c r="H2358" i="7"/>
  <c r="I2358" i="7"/>
  <c r="G2359" i="7"/>
  <c r="H2359" i="7"/>
  <c r="I2359" i="7"/>
  <c r="G2360" i="7"/>
  <c r="H2360" i="7"/>
  <c r="I2360" i="7"/>
  <c r="G2361" i="7"/>
  <c r="H2361" i="7"/>
  <c r="I2361" i="7"/>
  <c r="G2362" i="7"/>
  <c r="H2362" i="7"/>
  <c r="I2362" i="7"/>
  <c r="G2363" i="7"/>
  <c r="H2363" i="7"/>
  <c r="I2363" i="7"/>
  <c r="G2364" i="7"/>
  <c r="H2364" i="7"/>
  <c r="I2364" i="7"/>
  <c r="G2365" i="7"/>
  <c r="H2365" i="7"/>
  <c r="I2365" i="7"/>
  <c r="G2366" i="7"/>
  <c r="H2366" i="7"/>
  <c r="I2366" i="7"/>
  <c r="G2367" i="7"/>
  <c r="H2367" i="7"/>
  <c r="I2367" i="7"/>
  <c r="G2368" i="7"/>
  <c r="H2368" i="7"/>
  <c r="I2368" i="7"/>
  <c r="G2369" i="7"/>
  <c r="H2369" i="7"/>
  <c r="I2369" i="7"/>
  <c r="G2370" i="7"/>
  <c r="H2370" i="7"/>
  <c r="I2370" i="7"/>
  <c r="G2371" i="7"/>
  <c r="H2371" i="7"/>
  <c r="I2371" i="7"/>
  <c r="G2372" i="7"/>
  <c r="H2372" i="7"/>
  <c r="I2372" i="7"/>
  <c r="G2373" i="7"/>
  <c r="H2373" i="7"/>
  <c r="I2373" i="7"/>
  <c r="G2374" i="7"/>
  <c r="H2374" i="7"/>
  <c r="I2374" i="7"/>
  <c r="G2375" i="7"/>
  <c r="H2375" i="7"/>
  <c r="I2375" i="7"/>
  <c r="G2376" i="7"/>
  <c r="H2376" i="7"/>
  <c r="I2376" i="7"/>
  <c r="G2377" i="7"/>
  <c r="H2377" i="7"/>
  <c r="I2377" i="7"/>
  <c r="G2378" i="7"/>
  <c r="H2378" i="7"/>
  <c r="I2378" i="7"/>
  <c r="G2379" i="7"/>
  <c r="H2379" i="7"/>
  <c r="I2379" i="7"/>
  <c r="G2380" i="7"/>
  <c r="H2380" i="7"/>
  <c r="I2380" i="7"/>
  <c r="G2381" i="7"/>
  <c r="H2381" i="7"/>
  <c r="I2381" i="7"/>
  <c r="G2382" i="7"/>
  <c r="H2382" i="7"/>
  <c r="I2382" i="7"/>
  <c r="G2383" i="7"/>
  <c r="H2383" i="7"/>
  <c r="I2383" i="7"/>
  <c r="G2384" i="7"/>
  <c r="H2384" i="7"/>
  <c r="I2384" i="7"/>
  <c r="G2385" i="7"/>
  <c r="H2385" i="7"/>
  <c r="I2385" i="7"/>
  <c r="G2386" i="7"/>
  <c r="H2386" i="7"/>
  <c r="I2386" i="7"/>
  <c r="G2387" i="7"/>
  <c r="H2387" i="7"/>
  <c r="I2387" i="7"/>
  <c r="G2388" i="7"/>
  <c r="H2388" i="7"/>
  <c r="I2388" i="7"/>
  <c r="G2389" i="7"/>
  <c r="H2389" i="7"/>
  <c r="I2389" i="7"/>
  <c r="G2390" i="7"/>
  <c r="H2390" i="7"/>
  <c r="I2390" i="7"/>
  <c r="G2391" i="7"/>
  <c r="H2391" i="7"/>
  <c r="I2391" i="7"/>
  <c r="G2392" i="7"/>
  <c r="H2392" i="7"/>
  <c r="I2392" i="7"/>
  <c r="G2393" i="7"/>
  <c r="H2393" i="7"/>
  <c r="I2393" i="7"/>
  <c r="G2394" i="7"/>
  <c r="H2394" i="7"/>
  <c r="I2394" i="7"/>
  <c r="G2395" i="7"/>
  <c r="H2395" i="7"/>
  <c r="I2395" i="7"/>
  <c r="G2396" i="7"/>
  <c r="H2396" i="7"/>
  <c r="I2396" i="7"/>
  <c r="G2397" i="7"/>
  <c r="H2397" i="7"/>
  <c r="I2397" i="7"/>
  <c r="G2398" i="7"/>
  <c r="H2398" i="7"/>
  <c r="I2398" i="7"/>
  <c r="G2399" i="7"/>
  <c r="H2399" i="7"/>
  <c r="I2399" i="7"/>
  <c r="G2400" i="7"/>
  <c r="H2400" i="7"/>
  <c r="I2400" i="7"/>
  <c r="G2401" i="7"/>
  <c r="H2401" i="7"/>
  <c r="I2401" i="7"/>
  <c r="G2402" i="7"/>
  <c r="H2402" i="7"/>
  <c r="I2402" i="7"/>
  <c r="G2403" i="7"/>
  <c r="H2403" i="7"/>
  <c r="I2403" i="7"/>
  <c r="G2404" i="7"/>
  <c r="H2404" i="7"/>
  <c r="I2404" i="7"/>
  <c r="G2405" i="7"/>
  <c r="H2405" i="7"/>
  <c r="I2405" i="7"/>
  <c r="G2406" i="7"/>
  <c r="H2406" i="7"/>
  <c r="I2406" i="7"/>
  <c r="G2407" i="7"/>
  <c r="H2407" i="7"/>
  <c r="I2407" i="7"/>
  <c r="G2408" i="7"/>
  <c r="H2408" i="7"/>
  <c r="I2408" i="7"/>
  <c r="G2409" i="7"/>
  <c r="H2409" i="7"/>
  <c r="I2409" i="7"/>
  <c r="G2410" i="7"/>
  <c r="H2410" i="7"/>
  <c r="I2410" i="7"/>
  <c r="G2411" i="7"/>
  <c r="H2411" i="7"/>
  <c r="I2411" i="7"/>
  <c r="G2412" i="7"/>
  <c r="H2412" i="7"/>
  <c r="I2412" i="7"/>
  <c r="G2413" i="7"/>
  <c r="H2413" i="7"/>
  <c r="I2413" i="7"/>
  <c r="G2414" i="7"/>
  <c r="H2414" i="7"/>
  <c r="I2414" i="7"/>
  <c r="G2415" i="7"/>
  <c r="H2415" i="7"/>
  <c r="I2415" i="7"/>
  <c r="G2416" i="7"/>
  <c r="H2416" i="7"/>
  <c r="I2416" i="7"/>
  <c r="G2417" i="7"/>
  <c r="H2417" i="7"/>
  <c r="I2417" i="7"/>
  <c r="G2418" i="7"/>
  <c r="H2418" i="7"/>
  <c r="I2418" i="7"/>
  <c r="G2419" i="7"/>
  <c r="H2419" i="7"/>
  <c r="I2419" i="7"/>
  <c r="G2420" i="7"/>
  <c r="H2420" i="7"/>
  <c r="I2420" i="7"/>
  <c r="G2421" i="7"/>
  <c r="H2421" i="7"/>
  <c r="I2421" i="7"/>
  <c r="G2422" i="7"/>
  <c r="H2422" i="7"/>
  <c r="I2422" i="7"/>
  <c r="G2423" i="7"/>
  <c r="H2423" i="7"/>
  <c r="I2423" i="7"/>
  <c r="G2424" i="7"/>
  <c r="H2424" i="7"/>
  <c r="I2424" i="7"/>
  <c r="G2425" i="7"/>
  <c r="H2425" i="7"/>
  <c r="I2425" i="7"/>
  <c r="G2426" i="7"/>
  <c r="H2426" i="7"/>
  <c r="I2426" i="7"/>
  <c r="G2427" i="7"/>
  <c r="H2427" i="7"/>
  <c r="I2427" i="7"/>
  <c r="G2428" i="7"/>
  <c r="H2428" i="7"/>
  <c r="I2428" i="7"/>
  <c r="G2429" i="7"/>
  <c r="H2429" i="7"/>
  <c r="I2429" i="7"/>
  <c r="G2430" i="7"/>
  <c r="H2430" i="7"/>
  <c r="I2430" i="7"/>
  <c r="G2431" i="7"/>
  <c r="H2431" i="7"/>
  <c r="I2431" i="7"/>
  <c r="G2432" i="7"/>
  <c r="H2432" i="7"/>
  <c r="I2432" i="7"/>
  <c r="G2433" i="7"/>
  <c r="H2433" i="7"/>
  <c r="I2433" i="7"/>
  <c r="G2434" i="7"/>
  <c r="H2434" i="7"/>
  <c r="I2434" i="7"/>
  <c r="G2435" i="7"/>
  <c r="H2435" i="7"/>
  <c r="I2435" i="7"/>
  <c r="G2436" i="7"/>
  <c r="H2436" i="7"/>
  <c r="I2436" i="7"/>
  <c r="G2437" i="7"/>
  <c r="H2437" i="7"/>
  <c r="I2437" i="7"/>
  <c r="G2438" i="7"/>
  <c r="H2438" i="7"/>
  <c r="I2438" i="7"/>
  <c r="G2439" i="7"/>
  <c r="H2439" i="7"/>
  <c r="I2439" i="7"/>
  <c r="G2440" i="7"/>
  <c r="H2440" i="7"/>
  <c r="I2440" i="7"/>
  <c r="G2441" i="7"/>
  <c r="H2441" i="7"/>
  <c r="I2441" i="7"/>
  <c r="G2442" i="7"/>
  <c r="H2442" i="7"/>
  <c r="I2442" i="7"/>
  <c r="G2443" i="7"/>
  <c r="H2443" i="7"/>
  <c r="I2443" i="7"/>
  <c r="G2444" i="7"/>
  <c r="H2444" i="7"/>
  <c r="I2444" i="7"/>
  <c r="G2445" i="7"/>
  <c r="H2445" i="7"/>
  <c r="I2445" i="7"/>
  <c r="G2446" i="7"/>
  <c r="H2446" i="7"/>
  <c r="I2446" i="7"/>
  <c r="G2447" i="7"/>
  <c r="H2447" i="7"/>
  <c r="I2447" i="7"/>
  <c r="G2448" i="7"/>
  <c r="H2448" i="7"/>
  <c r="I2448" i="7"/>
  <c r="G2449" i="7"/>
  <c r="H2449" i="7"/>
  <c r="I2449" i="7"/>
  <c r="G2450" i="7"/>
  <c r="H2450" i="7"/>
  <c r="I2450" i="7"/>
  <c r="G2451" i="7"/>
  <c r="H2451" i="7"/>
  <c r="I2451" i="7"/>
  <c r="G2452" i="7"/>
  <c r="H2452" i="7"/>
  <c r="I2452" i="7"/>
  <c r="G2453" i="7"/>
  <c r="H2453" i="7"/>
  <c r="I2453" i="7"/>
  <c r="G2454" i="7"/>
  <c r="H2454" i="7"/>
  <c r="I2454" i="7"/>
  <c r="G2455" i="7"/>
  <c r="H2455" i="7"/>
  <c r="I2455" i="7"/>
  <c r="G2456" i="7"/>
  <c r="H2456" i="7"/>
  <c r="I2456" i="7"/>
  <c r="G2457" i="7"/>
  <c r="H2457" i="7"/>
  <c r="I2457" i="7"/>
  <c r="G2458" i="7"/>
  <c r="H2458" i="7"/>
  <c r="I2458" i="7"/>
  <c r="G2459" i="7"/>
  <c r="H2459" i="7"/>
  <c r="I2459" i="7"/>
  <c r="G2460" i="7"/>
  <c r="H2460" i="7"/>
  <c r="I2460" i="7"/>
  <c r="G2461" i="7"/>
  <c r="H2461" i="7"/>
  <c r="I2461" i="7"/>
  <c r="G2462" i="7"/>
  <c r="H2462" i="7"/>
  <c r="I2462" i="7"/>
  <c r="G2463" i="7"/>
  <c r="H2463" i="7"/>
  <c r="I2463" i="7"/>
  <c r="G2464" i="7"/>
  <c r="H2464" i="7"/>
  <c r="I2464" i="7"/>
  <c r="G2465" i="7"/>
  <c r="H2465" i="7"/>
  <c r="I2465" i="7"/>
  <c r="G2466" i="7"/>
  <c r="H2466" i="7"/>
  <c r="I2466" i="7"/>
  <c r="G2467" i="7"/>
  <c r="H2467" i="7"/>
  <c r="I2467" i="7"/>
  <c r="G2468" i="7"/>
  <c r="H2468" i="7"/>
  <c r="I2468" i="7"/>
  <c r="G2469" i="7"/>
  <c r="H2469" i="7"/>
  <c r="I2469" i="7"/>
  <c r="G2470" i="7"/>
  <c r="H2470" i="7"/>
  <c r="I2470" i="7"/>
  <c r="G2471" i="7"/>
  <c r="H2471" i="7"/>
  <c r="I2471" i="7"/>
  <c r="G2472" i="7"/>
  <c r="H2472" i="7"/>
  <c r="I2472" i="7"/>
  <c r="G2473" i="7"/>
  <c r="H2473" i="7"/>
  <c r="I2473" i="7"/>
  <c r="G2474" i="7"/>
  <c r="H2474" i="7"/>
  <c r="I2474" i="7"/>
  <c r="J2474" i="7" s="1"/>
  <c r="K2474" i="7" s="1"/>
  <c r="G2475" i="7"/>
  <c r="H2475" i="7"/>
  <c r="I2475" i="7"/>
  <c r="J2475" i="7" s="1"/>
  <c r="K2475" i="7" s="1"/>
  <c r="G2476" i="7"/>
  <c r="H2476" i="7"/>
  <c r="I2476" i="7"/>
  <c r="J2476" i="7" s="1"/>
  <c r="K2476" i="7" s="1"/>
  <c r="G2477" i="7"/>
  <c r="H2477" i="7"/>
  <c r="I2477" i="7"/>
  <c r="J2477" i="7" s="1"/>
  <c r="K2477" i="7" s="1"/>
  <c r="G2478" i="7"/>
  <c r="H2478" i="7"/>
  <c r="I2478" i="7"/>
  <c r="J2478" i="7" s="1"/>
  <c r="K2478" i="7" s="1"/>
  <c r="G2479" i="7"/>
  <c r="H2479" i="7"/>
  <c r="I2479" i="7"/>
  <c r="J2479" i="7" s="1"/>
  <c r="K2479" i="7" s="1"/>
  <c r="G2480" i="7"/>
  <c r="H2480" i="7"/>
  <c r="I2480" i="7"/>
  <c r="J2480" i="7" s="1"/>
  <c r="K2480" i="7" s="1"/>
  <c r="G2481" i="7"/>
  <c r="H2481" i="7"/>
  <c r="I2481" i="7"/>
  <c r="J2481" i="7" s="1"/>
  <c r="K2481" i="7" s="1"/>
  <c r="G2482" i="7"/>
  <c r="H2482" i="7"/>
  <c r="I2482" i="7"/>
  <c r="J2482" i="7" s="1"/>
  <c r="K2482" i="7" s="1"/>
  <c r="G2483" i="7"/>
  <c r="H2483" i="7"/>
  <c r="I2483" i="7"/>
  <c r="J2483" i="7" s="1"/>
  <c r="K2483" i="7" s="1"/>
  <c r="G2484" i="7"/>
  <c r="H2484" i="7"/>
  <c r="I2484" i="7"/>
  <c r="J2484" i="7" s="1"/>
  <c r="K2484" i="7" s="1"/>
  <c r="G2485" i="7"/>
  <c r="H2485" i="7"/>
  <c r="I2485" i="7"/>
  <c r="J2485" i="7" s="1"/>
  <c r="K2485" i="7" s="1"/>
  <c r="G2486" i="7"/>
  <c r="H2486" i="7"/>
  <c r="I2486" i="7"/>
  <c r="J2486" i="7" s="1"/>
  <c r="K2486" i="7" s="1"/>
  <c r="G2487" i="7"/>
  <c r="H2487" i="7"/>
  <c r="I2487" i="7"/>
  <c r="J2487" i="7" s="1"/>
  <c r="K2487" i="7" s="1"/>
  <c r="G2488" i="7"/>
  <c r="H2488" i="7"/>
  <c r="I2488" i="7"/>
  <c r="J2488" i="7" s="1"/>
  <c r="K2488" i="7" s="1"/>
  <c r="G2489" i="7"/>
  <c r="H2489" i="7"/>
  <c r="I2489" i="7"/>
  <c r="J2489" i="7" s="1"/>
  <c r="K2489" i="7" s="1"/>
  <c r="G2490" i="7"/>
  <c r="H2490" i="7"/>
  <c r="I2490" i="7"/>
  <c r="J2490" i="7" s="1"/>
  <c r="K2490" i="7" s="1"/>
  <c r="G2491" i="7"/>
  <c r="H2491" i="7"/>
  <c r="I2491" i="7"/>
  <c r="J2491" i="7" s="1"/>
  <c r="K2491" i="7" s="1"/>
  <c r="G2492" i="7"/>
  <c r="H2492" i="7"/>
  <c r="I2492" i="7"/>
  <c r="J2492" i="7" s="1"/>
  <c r="K2492" i="7" s="1"/>
  <c r="G2493" i="7"/>
  <c r="H2493" i="7"/>
  <c r="I2493" i="7"/>
  <c r="J2493" i="7" s="1"/>
  <c r="K2493" i="7" s="1"/>
  <c r="G2494" i="7"/>
  <c r="H2494" i="7"/>
  <c r="I2494" i="7"/>
  <c r="J2494" i="7" s="1"/>
  <c r="K2494" i="7" s="1"/>
  <c r="G2495" i="7"/>
  <c r="H2495" i="7"/>
  <c r="I2495" i="7"/>
  <c r="J2495" i="7" s="1"/>
  <c r="K2495" i="7" s="1"/>
  <c r="G2496" i="7"/>
  <c r="H2496" i="7"/>
  <c r="I2496" i="7"/>
  <c r="J2496" i="7" s="1"/>
  <c r="K2496" i="7" s="1"/>
  <c r="G2497" i="7"/>
  <c r="H2497" i="7"/>
  <c r="I2497" i="7"/>
  <c r="J2497" i="7" s="1"/>
  <c r="K2497" i="7" s="1"/>
  <c r="G2498" i="7"/>
  <c r="H2498" i="7"/>
  <c r="I2498" i="7"/>
  <c r="J2498" i="7" s="1"/>
  <c r="K2498" i="7" s="1"/>
  <c r="G2499" i="7"/>
  <c r="H2499" i="7"/>
  <c r="I2499" i="7"/>
  <c r="J2499" i="7" s="1"/>
  <c r="K2499" i="7" s="1"/>
  <c r="G2500" i="7"/>
  <c r="H2500" i="7"/>
  <c r="I2500" i="7"/>
  <c r="J2500" i="7" s="1"/>
  <c r="K2500" i="7" s="1"/>
  <c r="G2501" i="7"/>
  <c r="H2501" i="7"/>
  <c r="I2501" i="7"/>
  <c r="J2501" i="7" s="1"/>
  <c r="K2501" i="7" s="1"/>
  <c r="G2502" i="7"/>
  <c r="H2502" i="7"/>
  <c r="I2502" i="7"/>
  <c r="J2502" i="7" s="1"/>
  <c r="K2502" i="7" s="1"/>
  <c r="G2503" i="7"/>
  <c r="H2503" i="7"/>
  <c r="I2503" i="7"/>
  <c r="J2503" i="7" s="1"/>
  <c r="K2503" i="7" s="1"/>
  <c r="G2504" i="7"/>
  <c r="H2504" i="7"/>
  <c r="I2504" i="7"/>
  <c r="J2504" i="7" s="1"/>
  <c r="K2504" i="7" s="1"/>
  <c r="G2505" i="7"/>
  <c r="H2505" i="7"/>
  <c r="I2505" i="7"/>
  <c r="J2505" i="7" s="1"/>
  <c r="K2505" i="7" s="1"/>
  <c r="G2506" i="7"/>
  <c r="H2506" i="7"/>
  <c r="I2506" i="7"/>
  <c r="J2506" i="7" s="1"/>
  <c r="K2506" i="7" s="1"/>
  <c r="G2507" i="7"/>
  <c r="H2507" i="7"/>
  <c r="I2507" i="7"/>
  <c r="J2507" i="7" s="1"/>
  <c r="K2507" i="7" s="1"/>
  <c r="G2508" i="7"/>
  <c r="H2508" i="7"/>
  <c r="I2508" i="7"/>
  <c r="J2508" i="7" s="1"/>
  <c r="K2508" i="7" s="1"/>
  <c r="G2509" i="7"/>
  <c r="H2509" i="7"/>
  <c r="I2509" i="7"/>
  <c r="J2509" i="7" s="1"/>
  <c r="K2509" i="7" s="1"/>
  <c r="G2510" i="7"/>
  <c r="H2510" i="7"/>
  <c r="I2510" i="7"/>
  <c r="J2510" i="7" s="1"/>
  <c r="K2510" i="7" s="1"/>
  <c r="G2511" i="7"/>
  <c r="H2511" i="7"/>
  <c r="I2511" i="7"/>
  <c r="J2511" i="7" s="1"/>
  <c r="K2511" i="7" s="1"/>
  <c r="G2512" i="7"/>
  <c r="H2512" i="7"/>
  <c r="I2512" i="7"/>
  <c r="J2512" i="7" s="1"/>
  <c r="K2512" i="7" s="1"/>
  <c r="G2513" i="7"/>
  <c r="H2513" i="7"/>
  <c r="I2513" i="7"/>
  <c r="J2513" i="7" s="1"/>
  <c r="K2513" i="7" s="1"/>
  <c r="G2514" i="7"/>
  <c r="H2514" i="7"/>
  <c r="I2514" i="7"/>
  <c r="J2514" i="7" s="1"/>
  <c r="K2514" i="7" s="1"/>
  <c r="G2515" i="7"/>
  <c r="H2515" i="7"/>
  <c r="I2515" i="7"/>
  <c r="J2515" i="7" s="1"/>
  <c r="K2515" i="7" s="1"/>
  <c r="G2516" i="7"/>
  <c r="H2516" i="7"/>
  <c r="I2516" i="7"/>
  <c r="J2516" i="7" s="1"/>
  <c r="K2516" i="7" s="1"/>
  <c r="G2517" i="7"/>
  <c r="H2517" i="7"/>
  <c r="I2517" i="7"/>
  <c r="J2517" i="7" s="1"/>
  <c r="K2517" i="7" s="1"/>
  <c r="G2518" i="7"/>
  <c r="H2518" i="7"/>
  <c r="I2518" i="7"/>
  <c r="J2518" i="7" s="1"/>
  <c r="K2518" i="7" s="1"/>
  <c r="G2519" i="7"/>
  <c r="H2519" i="7"/>
  <c r="I2519" i="7"/>
  <c r="J2519" i="7" s="1"/>
  <c r="K2519" i="7" s="1"/>
  <c r="G2520" i="7"/>
  <c r="H2520" i="7"/>
  <c r="I2520" i="7"/>
  <c r="J2520" i="7" s="1"/>
  <c r="K2520" i="7" s="1"/>
  <c r="G2521" i="7"/>
  <c r="H2521" i="7"/>
  <c r="I2521" i="7"/>
  <c r="J2521" i="7" s="1"/>
  <c r="K2521" i="7" s="1"/>
  <c r="G2522" i="7"/>
  <c r="H2522" i="7"/>
  <c r="I2522" i="7"/>
  <c r="G2523" i="7"/>
  <c r="H2523" i="7"/>
  <c r="I2523" i="7"/>
  <c r="G2524" i="7"/>
  <c r="H2524" i="7"/>
  <c r="I2524" i="7"/>
  <c r="G2525" i="7"/>
  <c r="H2525" i="7"/>
  <c r="I2525" i="7"/>
  <c r="G2526" i="7"/>
  <c r="H2526" i="7"/>
  <c r="I2526" i="7"/>
  <c r="G2527" i="7"/>
  <c r="H2527" i="7"/>
  <c r="I2527" i="7"/>
  <c r="G2528" i="7"/>
  <c r="H2528" i="7"/>
  <c r="I2528" i="7"/>
  <c r="G2529" i="7"/>
  <c r="H2529" i="7"/>
  <c r="I2529" i="7"/>
  <c r="G2530" i="7"/>
  <c r="H2530" i="7"/>
  <c r="I2530" i="7"/>
  <c r="G2531" i="7"/>
  <c r="H2531" i="7"/>
  <c r="I2531" i="7"/>
  <c r="G2532" i="7"/>
  <c r="H2532" i="7"/>
  <c r="I2532" i="7"/>
  <c r="G2533" i="7"/>
  <c r="H2533" i="7"/>
  <c r="I2533" i="7"/>
  <c r="G2534" i="7"/>
  <c r="H2534" i="7"/>
  <c r="I2534" i="7"/>
  <c r="G2535" i="7"/>
  <c r="H2535" i="7"/>
  <c r="I2535" i="7"/>
  <c r="G2536" i="7"/>
  <c r="H2536" i="7"/>
  <c r="I2536" i="7"/>
  <c r="G2537" i="7"/>
  <c r="H2537" i="7"/>
  <c r="I2537" i="7"/>
  <c r="G2538" i="7"/>
  <c r="H2538" i="7"/>
  <c r="I2538" i="7"/>
  <c r="G2539" i="7"/>
  <c r="H2539" i="7"/>
  <c r="I2539" i="7"/>
  <c r="G2540" i="7"/>
  <c r="H2540" i="7"/>
  <c r="I2540" i="7"/>
  <c r="G2541" i="7"/>
  <c r="H2541" i="7"/>
  <c r="I2541" i="7"/>
  <c r="G2542" i="7"/>
  <c r="H2542" i="7"/>
  <c r="I2542" i="7"/>
  <c r="G2543" i="7"/>
  <c r="H2543" i="7"/>
  <c r="I2543" i="7"/>
  <c r="G2544" i="7"/>
  <c r="H2544" i="7"/>
  <c r="I2544" i="7"/>
  <c r="G2545" i="7"/>
  <c r="H2545" i="7"/>
  <c r="I2545" i="7"/>
  <c r="G2546" i="7"/>
  <c r="H2546" i="7"/>
  <c r="I2546" i="7"/>
  <c r="G2547" i="7"/>
  <c r="H2547" i="7"/>
  <c r="I2547" i="7"/>
  <c r="G2548" i="7"/>
  <c r="H2548" i="7"/>
  <c r="I2548" i="7"/>
  <c r="G2549" i="7"/>
  <c r="H2549" i="7"/>
  <c r="I2549" i="7"/>
  <c r="G2550" i="7"/>
  <c r="H2550" i="7"/>
  <c r="I2550" i="7"/>
  <c r="G2551" i="7"/>
  <c r="H2551" i="7"/>
  <c r="I2551" i="7"/>
  <c r="G2552" i="7"/>
  <c r="H2552" i="7"/>
  <c r="I2552" i="7"/>
  <c r="G2553" i="7"/>
  <c r="H2553" i="7"/>
  <c r="I2553" i="7"/>
  <c r="G2554" i="7"/>
  <c r="H2554" i="7"/>
  <c r="I2554" i="7"/>
  <c r="G2555" i="7"/>
  <c r="H2555" i="7"/>
  <c r="I2555" i="7"/>
  <c r="G2556" i="7"/>
  <c r="H2556" i="7"/>
  <c r="I2556" i="7"/>
  <c r="G2557" i="7"/>
  <c r="H2557" i="7"/>
  <c r="I2557" i="7"/>
  <c r="G2558" i="7"/>
  <c r="H2558" i="7"/>
  <c r="I2558" i="7"/>
  <c r="G2559" i="7"/>
  <c r="H2559" i="7"/>
  <c r="I2559" i="7"/>
  <c r="G2560" i="7"/>
  <c r="H2560" i="7"/>
  <c r="I2560" i="7"/>
  <c r="G2561" i="7"/>
  <c r="H2561" i="7"/>
  <c r="I2561" i="7"/>
  <c r="G2562" i="7"/>
  <c r="H2562" i="7"/>
  <c r="I2562" i="7"/>
  <c r="G2563" i="7"/>
  <c r="H2563" i="7"/>
  <c r="I2563" i="7"/>
  <c r="G2564" i="7"/>
  <c r="H2564" i="7"/>
  <c r="I2564" i="7"/>
  <c r="G2565" i="7"/>
  <c r="H2565" i="7"/>
  <c r="I2565" i="7"/>
  <c r="G2566" i="7"/>
  <c r="H2566" i="7"/>
  <c r="I2566" i="7"/>
  <c r="G2567" i="7"/>
  <c r="H2567" i="7"/>
  <c r="I2567" i="7"/>
  <c r="G2568" i="7"/>
  <c r="H2568" i="7"/>
  <c r="I2568" i="7"/>
  <c r="G2569" i="7"/>
  <c r="H2569" i="7"/>
  <c r="I2569" i="7"/>
  <c r="G2570" i="7"/>
  <c r="H2570" i="7"/>
  <c r="I2570" i="7"/>
  <c r="G2571" i="7"/>
  <c r="H2571" i="7"/>
  <c r="I2571" i="7"/>
  <c r="G2572" i="7"/>
  <c r="H2572" i="7"/>
  <c r="I2572" i="7"/>
  <c r="G2573" i="7"/>
  <c r="H2573" i="7"/>
  <c r="I2573" i="7"/>
  <c r="G2574" i="7"/>
  <c r="H2574" i="7"/>
  <c r="I2574" i="7"/>
  <c r="G2575" i="7"/>
  <c r="H2575" i="7"/>
  <c r="I2575" i="7"/>
  <c r="G2576" i="7"/>
  <c r="H2576" i="7"/>
  <c r="I2576" i="7"/>
  <c r="G2577" i="7"/>
  <c r="H2577" i="7"/>
  <c r="I2577" i="7"/>
  <c r="G2578" i="7"/>
  <c r="H2578" i="7"/>
  <c r="I2578" i="7"/>
  <c r="G2579" i="7"/>
  <c r="H2579" i="7"/>
  <c r="I2579" i="7"/>
  <c r="G2580" i="7"/>
  <c r="H2580" i="7"/>
  <c r="I2580" i="7"/>
  <c r="G2581" i="7"/>
  <c r="H2581" i="7"/>
  <c r="I2581" i="7"/>
  <c r="G2582" i="7"/>
  <c r="H2582" i="7"/>
  <c r="I2582" i="7"/>
  <c r="G2583" i="7"/>
  <c r="H2583" i="7"/>
  <c r="I2583" i="7"/>
  <c r="G2584" i="7"/>
  <c r="H2584" i="7"/>
  <c r="I2584" i="7"/>
  <c r="G2585" i="7"/>
  <c r="H2585" i="7"/>
  <c r="I2585" i="7"/>
  <c r="G2586" i="7"/>
  <c r="H2586" i="7"/>
  <c r="I2586" i="7"/>
  <c r="G2587" i="7"/>
  <c r="H2587" i="7"/>
  <c r="I2587" i="7"/>
  <c r="G2588" i="7"/>
  <c r="H2588" i="7"/>
  <c r="I2588" i="7"/>
  <c r="G2589" i="7"/>
  <c r="H2589" i="7"/>
  <c r="I2589" i="7"/>
  <c r="G2590" i="7"/>
  <c r="H2590" i="7"/>
  <c r="I2590" i="7"/>
  <c r="G2591" i="7"/>
  <c r="H2591" i="7"/>
  <c r="I2591" i="7"/>
  <c r="G2592" i="7"/>
  <c r="H2592" i="7"/>
  <c r="I2592" i="7"/>
  <c r="G2593" i="7"/>
  <c r="H2593" i="7"/>
  <c r="I2593" i="7"/>
  <c r="G2594" i="7"/>
  <c r="H2594" i="7"/>
  <c r="I2594" i="7"/>
  <c r="G2595" i="7"/>
  <c r="H2595" i="7"/>
  <c r="I2595" i="7"/>
  <c r="G2596" i="7"/>
  <c r="H2596" i="7"/>
  <c r="I2596" i="7"/>
  <c r="G2597" i="7"/>
  <c r="H2597" i="7"/>
  <c r="I2597" i="7"/>
  <c r="G2598" i="7"/>
  <c r="H2598" i="7"/>
  <c r="I2598" i="7"/>
  <c r="G2599" i="7"/>
  <c r="H2599" i="7"/>
  <c r="I2599" i="7"/>
  <c r="G2600" i="7"/>
  <c r="H2600" i="7"/>
  <c r="I2600" i="7"/>
  <c r="G2601" i="7"/>
  <c r="H2601" i="7"/>
  <c r="I2601" i="7"/>
  <c r="G2602" i="7"/>
  <c r="H2602" i="7"/>
  <c r="I2602" i="7"/>
  <c r="G2603" i="7"/>
  <c r="H2603" i="7"/>
  <c r="I2603" i="7"/>
  <c r="G2604" i="7"/>
  <c r="H2604" i="7"/>
  <c r="I2604" i="7"/>
  <c r="G2605" i="7"/>
  <c r="H2605" i="7"/>
  <c r="I2605" i="7"/>
  <c r="G2606" i="7"/>
  <c r="H2606" i="7"/>
  <c r="I2606" i="7"/>
  <c r="G2607" i="7"/>
  <c r="H2607" i="7"/>
  <c r="I2607" i="7"/>
  <c r="G2608" i="7"/>
  <c r="H2608" i="7"/>
  <c r="I2608" i="7"/>
  <c r="G2609" i="7"/>
  <c r="H2609" i="7"/>
  <c r="I2609" i="7"/>
  <c r="G2610" i="7"/>
  <c r="H2610" i="7"/>
  <c r="I2610" i="7"/>
  <c r="G2611" i="7"/>
  <c r="H2611" i="7"/>
  <c r="I2611" i="7"/>
  <c r="G2612" i="7"/>
  <c r="H2612" i="7"/>
  <c r="I2612" i="7"/>
  <c r="G2613" i="7"/>
  <c r="H2613" i="7"/>
  <c r="I2613" i="7"/>
  <c r="G2614" i="7"/>
  <c r="H2614" i="7"/>
  <c r="I2614" i="7"/>
  <c r="G2615" i="7"/>
  <c r="H2615" i="7"/>
  <c r="I2615" i="7"/>
  <c r="G2616" i="7"/>
  <c r="H2616" i="7"/>
  <c r="I2616" i="7"/>
  <c r="G2617" i="7"/>
  <c r="H2617" i="7"/>
  <c r="I2617" i="7"/>
  <c r="G2618" i="7"/>
  <c r="H2618" i="7"/>
  <c r="I2618" i="7"/>
  <c r="G2619" i="7"/>
  <c r="H2619" i="7"/>
  <c r="I2619" i="7"/>
  <c r="G2620" i="7"/>
  <c r="H2620" i="7"/>
  <c r="I2620" i="7"/>
  <c r="G2621" i="7"/>
  <c r="H2621" i="7"/>
  <c r="I2621" i="7"/>
  <c r="G2622" i="7"/>
  <c r="H2622" i="7"/>
  <c r="I2622" i="7"/>
  <c r="G2623" i="7"/>
  <c r="H2623" i="7"/>
  <c r="I2623" i="7"/>
  <c r="G2624" i="7"/>
  <c r="H2624" i="7"/>
  <c r="I2624" i="7"/>
  <c r="G2625" i="7"/>
  <c r="H2625" i="7"/>
  <c r="I2625" i="7"/>
  <c r="G2626" i="7"/>
  <c r="H2626" i="7"/>
  <c r="I2626" i="7"/>
  <c r="G2627" i="7"/>
  <c r="H2627" i="7"/>
  <c r="I2627" i="7"/>
  <c r="G2628" i="7"/>
  <c r="H2628" i="7"/>
  <c r="I2628" i="7"/>
  <c r="G2629" i="7"/>
  <c r="H2629" i="7"/>
  <c r="I2629" i="7"/>
  <c r="G2630" i="7"/>
  <c r="H2630" i="7"/>
  <c r="I2630" i="7"/>
  <c r="G2631" i="7"/>
  <c r="H2631" i="7"/>
  <c r="I2631" i="7"/>
  <c r="G2632" i="7"/>
  <c r="H2632" i="7"/>
  <c r="I2632" i="7"/>
  <c r="G2633" i="7"/>
  <c r="H2633" i="7"/>
  <c r="I2633" i="7"/>
  <c r="G2634" i="7"/>
  <c r="H2634" i="7"/>
  <c r="I2634" i="7"/>
  <c r="G2635" i="7"/>
  <c r="H2635" i="7"/>
  <c r="I2635" i="7"/>
  <c r="G2636" i="7"/>
  <c r="H2636" i="7"/>
  <c r="I2636" i="7"/>
  <c r="G2637" i="7"/>
  <c r="H2637" i="7"/>
  <c r="I2637" i="7"/>
  <c r="G2638" i="7"/>
  <c r="H2638" i="7"/>
  <c r="I2638" i="7"/>
  <c r="G2639" i="7"/>
  <c r="H2639" i="7"/>
  <c r="I2639" i="7"/>
  <c r="G2640" i="7"/>
  <c r="H2640" i="7"/>
  <c r="I2640" i="7"/>
  <c r="G2641" i="7"/>
  <c r="H2641" i="7"/>
  <c r="I2641" i="7"/>
  <c r="G2642" i="7"/>
  <c r="H2642" i="7"/>
  <c r="I2642" i="7"/>
  <c r="J2642" i="7" s="1"/>
  <c r="K2642" i="7" s="1"/>
  <c r="G2643" i="7"/>
  <c r="H2643" i="7"/>
  <c r="I2643" i="7"/>
  <c r="J2643" i="7" s="1"/>
  <c r="K2643" i="7" s="1"/>
  <c r="G2644" i="7"/>
  <c r="H2644" i="7"/>
  <c r="I2644" i="7"/>
  <c r="J2644" i="7" s="1"/>
  <c r="K2644" i="7" s="1"/>
  <c r="G2645" i="7"/>
  <c r="H2645" i="7"/>
  <c r="I2645" i="7"/>
  <c r="J2645" i="7" s="1"/>
  <c r="K2645" i="7" s="1"/>
  <c r="G2646" i="7"/>
  <c r="H2646" i="7"/>
  <c r="I2646" i="7"/>
  <c r="J2646" i="7" s="1"/>
  <c r="K2646" i="7" s="1"/>
  <c r="G2647" i="7"/>
  <c r="H2647" i="7"/>
  <c r="I2647" i="7"/>
  <c r="J2647" i="7" s="1"/>
  <c r="K2647" i="7" s="1"/>
  <c r="G2648" i="7"/>
  <c r="H2648" i="7"/>
  <c r="I2648" i="7"/>
  <c r="J2648" i="7" s="1"/>
  <c r="K2648" i="7" s="1"/>
  <c r="G2649" i="7"/>
  <c r="H2649" i="7"/>
  <c r="I2649" i="7"/>
  <c r="J2649" i="7" s="1"/>
  <c r="K2649" i="7" s="1"/>
  <c r="G2650" i="7"/>
  <c r="H2650" i="7"/>
  <c r="I2650" i="7"/>
  <c r="J2650" i="7" s="1"/>
  <c r="K2650" i="7" s="1"/>
  <c r="G2651" i="7"/>
  <c r="H2651" i="7"/>
  <c r="I2651" i="7"/>
  <c r="J2651" i="7" s="1"/>
  <c r="K2651" i="7" s="1"/>
  <c r="G2652" i="7"/>
  <c r="H2652" i="7"/>
  <c r="I2652" i="7"/>
  <c r="J2652" i="7" s="1"/>
  <c r="K2652" i="7" s="1"/>
  <c r="G2653" i="7"/>
  <c r="H2653" i="7"/>
  <c r="I2653" i="7"/>
  <c r="J2653" i="7" s="1"/>
  <c r="K2653" i="7" s="1"/>
  <c r="G2654" i="7"/>
  <c r="H2654" i="7"/>
  <c r="I2654" i="7"/>
  <c r="J2654" i="7" s="1"/>
  <c r="K2654" i="7" s="1"/>
  <c r="G2655" i="7"/>
  <c r="H2655" i="7"/>
  <c r="I2655" i="7"/>
  <c r="J2655" i="7" s="1"/>
  <c r="K2655" i="7" s="1"/>
  <c r="G2656" i="7"/>
  <c r="H2656" i="7"/>
  <c r="I2656" i="7"/>
  <c r="J2656" i="7" s="1"/>
  <c r="K2656" i="7" s="1"/>
  <c r="G2657" i="7"/>
  <c r="H2657" i="7"/>
  <c r="I2657" i="7"/>
  <c r="J2657" i="7" s="1"/>
  <c r="K2657" i="7" s="1"/>
  <c r="G2658" i="7"/>
  <c r="H2658" i="7"/>
  <c r="I2658" i="7"/>
  <c r="J2658" i="7" s="1"/>
  <c r="K2658" i="7" s="1"/>
  <c r="G2659" i="7"/>
  <c r="H2659" i="7"/>
  <c r="I2659" i="7"/>
  <c r="J2659" i="7" s="1"/>
  <c r="K2659" i="7" s="1"/>
  <c r="G2660" i="7"/>
  <c r="H2660" i="7"/>
  <c r="I2660" i="7"/>
  <c r="J2660" i="7" s="1"/>
  <c r="K2660" i="7" s="1"/>
  <c r="G2661" i="7"/>
  <c r="H2661" i="7"/>
  <c r="I2661" i="7"/>
  <c r="J2661" i="7" s="1"/>
  <c r="K2661" i="7" s="1"/>
  <c r="G2662" i="7"/>
  <c r="H2662" i="7"/>
  <c r="I2662" i="7"/>
  <c r="J2662" i="7" s="1"/>
  <c r="K2662" i="7" s="1"/>
  <c r="G2663" i="7"/>
  <c r="H2663" i="7"/>
  <c r="I2663" i="7"/>
  <c r="J2663" i="7" s="1"/>
  <c r="K2663" i="7" s="1"/>
  <c r="G2664" i="7"/>
  <c r="H2664" i="7"/>
  <c r="I2664" i="7"/>
  <c r="J2664" i="7" s="1"/>
  <c r="K2664" i="7" s="1"/>
  <c r="G2665" i="7"/>
  <c r="H2665" i="7"/>
  <c r="I2665" i="7"/>
  <c r="J2665" i="7" s="1"/>
  <c r="K2665" i="7" s="1"/>
  <c r="G2666" i="7"/>
  <c r="H2666" i="7"/>
  <c r="I2666" i="7"/>
  <c r="J2666" i="7" s="1"/>
  <c r="K2666" i="7" s="1"/>
  <c r="G2667" i="7"/>
  <c r="H2667" i="7"/>
  <c r="I2667" i="7"/>
  <c r="J2667" i="7" s="1"/>
  <c r="K2667" i="7" s="1"/>
  <c r="G2668" i="7"/>
  <c r="H2668" i="7"/>
  <c r="I2668" i="7"/>
  <c r="J2668" i="7" s="1"/>
  <c r="K2668" i="7" s="1"/>
  <c r="G2669" i="7"/>
  <c r="H2669" i="7"/>
  <c r="I2669" i="7"/>
  <c r="J2669" i="7" s="1"/>
  <c r="K2669" i="7" s="1"/>
  <c r="G2670" i="7"/>
  <c r="H2670" i="7"/>
  <c r="I2670" i="7"/>
  <c r="J2670" i="7" s="1"/>
  <c r="K2670" i="7" s="1"/>
  <c r="G2671" i="7"/>
  <c r="H2671" i="7"/>
  <c r="I2671" i="7"/>
  <c r="J2671" i="7" s="1"/>
  <c r="K2671" i="7" s="1"/>
  <c r="G2672" i="7"/>
  <c r="H2672" i="7"/>
  <c r="I2672" i="7"/>
  <c r="J2672" i="7" s="1"/>
  <c r="K2672" i="7" s="1"/>
  <c r="G2673" i="7"/>
  <c r="H2673" i="7"/>
  <c r="I2673" i="7"/>
  <c r="J2673" i="7" s="1"/>
  <c r="K2673" i="7" s="1"/>
  <c r="G2674" i="7"/>
  <c r="H2674" i="7"/>
  <c r="I2674" i="7"/>
  <c r="J2674" i="7" s="1"/>
  <c r="K2674" i="7" s="1"/>
  <c r="G2675" i="7"/>
  <c r="H2675" i="7"/>
  <c r="I2675" i="7"/>
  <c r="J2675" i="7" s="1"/>
  <c r="K2675" i="7" s="1"/>
  <c r="G2676" i="7"/>
  <c r="H2676" i="7"/>
  <c r="I2676" i="7"/>
  <c r="J2676" i="7" s="1"/>
  <c r="K2676" i="7" s="1"/>
  <c r="G2677" i="7"/>
  <c r="H2677" i="7"/>
  <c r="I2677" i="7"/>
  <c r="J2677" i="7" s="1"/>
  <c r="K2677" i="7" s="1"/>
  <c r="G2678" i="7"/>
  <c r="H2678" i="7"/>
  <c r="I2678" i="7"/>
  <c r="J2678" i="7" s="1"/>
  <c r="K2678" i="7" s="1"/>
  <c r="G2679" i="7"/>
  <c r="H2679" i="7"/>
  <c r="I2679" i="7"/>
  <c r="J2679" i="7" s="1"/>
  <c r="K2679" i="7" s="1"/>
  <c r="G2680" i="7"/>
  <c r="H2680" i="7"/>
  <c r="I2680" i="7"/>
  <c r="J2680" i="7" s="1"/>
  <c r="K2680" i="7" s="1"/>
  <c r="G2681" i="7"/>
  <c r="H2681" i="7"/>
  <c r="I2681" i="7"/>
  <c r="J2681" i="7" s="1"/>
  <c r="K2681" i="7" s="1"/>
  <c r="G2682" i="7"/>
  <c r="H2682" i="7"/>
  <c r="I2682" i="7"/>
  <c r="J2682" i="7" s="1"/>
  <c r="K2682" i="7" s="1"/>
  <c r="G2683" i="7"/>
  <c r="H2683" i="7"/>
  <c r="I2683" i="7"/>
  <c r="J2683" i="7" s="1"/>
  <c r="K2683" i="7" s="1"/>
  <c r="G2684" i="7"/>
  <c r="H2684" i="7"/>
  <c r="I2684" i="7"/>
  <c r="J2684" i="7" s="1"/>
  <c r="K2684" i="7" s="1"/>
  <c r="G2685" i="7"/>
  <c r="H2685" i="7"/>
  <c r="I2685" i="7"/>
  <c r="J2685" i="7" s="1"/>
  <c r="K2685" i="7" s="1"/>
  <c r="G2686" i="7"/>
  <c r="H2686" i="7"/>
  <c r="I2686" i="7"/>
  <c r="J2686" i="7" s="1"/>
  <c r="K2686" i="7" s="1"/>
  <c r="G2687" i="7"/>
  <c r="H2687" i="7"/>
  <c r="I2687" i="7"/>
  <c r="J2687" i="7" s="1"/>
  <c r="K2687" i="7" s="1"/>
  <c r="G2688" i="7"/>
  <c r="H2688" i="7"/>
  <c r="I2688" i="7"/>
  <c r="J2688" i="7" s="1"/>
  <c r="K2688" i="7" s="1"/>
  <c r="G2689" i="7"/>
  <c r="H2689" i="7"/>
  <c r="I2689" i="7"/>
  <c r="J2689" i="7" s="1"/>
  <c r="K2689" i="7" s="1"/>
  <c r="G2690" i="7"/>
  <c r="H2690" i="7"/>
  <c r="I2690" i="7"/>
  <c r="G2691" i="7"/>
  <c r="H2691" i="7"/>
  <c r="I2691" i="7"/>
  <c r="G2692" i="7"/>
  <c r="H2692" i="7"/>
  <c r="I2692" i="7"/>
  <c r="G2693" i="7"/>
  <c r="H2693" i="7"/>
  <c r="I2693" i="7"/>
  <c r="G2694" i="7"/>
  <c r="H2694" i="7"/>
  <c r="I2694" i="7"/>
  <c r="G2695" i="7"/>
  <c r="H2695" i="7"/>
  <c r="I2695" i="7"/>
  <c r="G2696" i="7"/>
  <c r="H2696" i="7"/>
  <c r="I2696" i="7"/>
  <c r="G2697" i="7"/>
  <c r="H2697" i="7"/>
  <c r="I2697" i="7"/>
  <c r="G2698" i="7"/>
  <c r="H2698" i="7"/>
  <c r="I2698" i="7"/>
  <c r="G2699" i="7"/>
  <c r="H2699" i="7"/>
  <c r="I2699" i="7"/>
  <c r="G2700" i="7"/>
  <c r="H2700" i="7"/>
  <c r="I2700" i="7"/>
  <c r="G2701" i="7"/>
  <c r="H2701" i="7"/>
  <c r="I2701" i="7"/>
  <c r="G2702" i="7"/>
  <c r="H2702" i="7"/>
  <c r="I2702" i="7"/>
  <c r="G2703" i="7"/>
  <c r="H2703" i="7"/>
  <c r="I2703" i="7"/>
  <c r="G2704" i="7"/>
  <c r="H2704" i="7"/>
  <c r="I2704" i="7"/>
  <c r="G2705" i="7"/>
  <c r="H2705" i="7"/>
  <c r="I2705" i="7"/>
  <c r="G2706" i="7"/>
  <c r="H2706" i="7"/>
  <c r="I2706" i="7"/>
  <c r="G2707" i="7"/>
  <c r="H2707" i="7"/>
  <c r="I2707" i="7"/>
  <c r="G2708" i="7"/>
  <c r="H2708" i="7"/>
  <c r="I2708" i="7"/>
  <c r="G2709" i="7"/>
  <c r="H2709" i="7"/>
  <c r="I2709" i="7"/>
  <c r="G2710" i="7"/>
  <c r="H2710" i="7"/>
  <c r="I2710" i="7"/>
  <c r="G2711" i="7"/>
  <c r="H2711" i="7"/>
  <c r="I2711" i="7"/>
  <c r="G2712" i="7"/>
  <c r="H2712" i="7"/>
  <c r="I2712" i="7"/>
  <c r="G2713" i="7"/>
  <c r="H2713" i="7"/>
  <c r="I2713" i="7"/>
  <c r="G2714" i="7"/>
  <c r="H2714" i="7"/>
  <c r="I2714" i="7"/>
  <c r="G2715" i="7"/>
  <c r="H2715" i="7"/>
  <c r="I2715" i="7"/>
  <c r="G2716" i="7"/>
  <c r="H2716" i="7"/>
  <c r="I2716" i="7"/>
  <c r="G2717" i="7"/>
  <c r="H2717" i="7"/>
  <c r="I2717" i="7"/>
  <c r="G2718" i="7"/>
  <c r="H2718" i="7"/>
  <c r="I2718" i="7"/>
  <c r="G2719" i="7"/>
  <c r="H2719" i="7"/>
  <c r="I2719" i="7"/>
  <c r="G2720" i="7"/>
  <c r="H2720" i="7"/>
  <c r="I2720" i="7"/>
  <c r="G2721" i="7"/>
  <c r="H2721" i="7"/>
  <c r="I2721" i="7"/>
  <c r="G2722" i="7"/>
  <c r="H2722" i="7"/>
  <c r="I2722" i="7"/>
  <c r="G2723" i="7"/>
  <c r="H2723" i="7"/>
  <c r="I2723" i="7"/>
  <c r="G2724" i="7"/>
  <c r="H2724" i="7"/>
  <c r="I2724" i="7"/>
  <c r="G2725" i="7"/>
  <c r="H2725" i="7"/>
  <c r="I2725" i="7"/>
  <c r="G2726" i="7"/>
  <c r="H2726" i="7"/>
  <c r="I2726" i="7"/>
  <c r="G2727" i="7"/>
  <c r="H2727" i="7"/>
  <c r="I2727" i="7"/>
  <c r="G2728" i="7"/>
  <c r="H2728" i="7"/>
  <c r="I2728" i="7"/>
  <c r="G2729" i="7"/>
  <c r="H2729" i="7"/>
  <c r="I2729" i="7"/>
  <c r="G2730" i="7"/>
  <c r="H2730" i="7"/>
  <c r="I2730" i="7"/>
  <c r="G2731" i="7"/>
  <c r="H2731" i="7"/>
  <c r="I2731" i="7"/>
  <c r="G2732" i="7"/>
  <c r="H2732" i="7"/>
  <c r="I2732" i="7"/>
  <c r="G2733" i="7"/>
  <c r="H2733" i="7"/>
  <c r="I2733" i="7"/>
  <c r="G2734" i="7"/>
  <c r="H2734" i="7"/>
  <c r="I2734" i="7"/>
  <c r="G2735" i="7"/>
  <c r="H2735" i="7"/>
  <c r="I2735" i="7"/>
  <c r="G2736" i="7"/>
  <c r="H2736" i="7"/>
  <c r="I2736" i="7"/>
  <c r="G2737" i="7"/>
  <c r="H2737" i="7"/>
  <c r="I2737" i="7"/>
  <c r="G2738" i="7"/>
  <c r="H2738" i="7"/>
  <c r="I2738" i="7"/>
  <c r="G2739" i="7"/>
  <c r="H2739" i="7"/>
  <c r="I2739" i="7"/>
  <c r="G2740" i="7"/>
  <c r="H2740" i="7"/>
  <c r="I2740" i="7"/>
  <c r="G2741" i="7"/>
  <c r="H2741" i="7"/>
  <c r="I2741" i="7"/>
  <c r="G2742" i="7"/>
  <c r="H2742" i="7"/>
  <c r="I2742" i="7"/>
  <c r="G2743" i="7"/>
  <c r="H2743" i="7"/>
  <c r="I2743" i="7"/>
  <c r="G2744" i="7"/>
  <c r="H2744" i="7"/>
  <c r="I2744" i="7"/>
  <c r="G2745" i="7"/>
  <c r="H2745" i="7"/>
  <c r="I2745" i="7"/>
  <c r="G2746" i="7"/>
  <c r="H2746" i="7"/>
  <c r="I2746" i="7"/>
  <c r="G2747" i="7"/>
  <c r="H2747" i="7"/>
  <c r="I2747" i="7"/>
  <c r="G2748" i="7"/>
  <c r="H2748" i="7"/>
  <c r="I2748" i="7"/>
  <c r="G2749" i="7"/>
  <c r="H2749" i="7"/>
  <c r="I2749" i="7"/>
  <c r="G2750" i="7"/>
  <c r="H2750" i="7"/>
  <c r="I2750" i="7"/>
  <c r="G2751" i="7"/>
  <c r="H2751" i="7"/>
  <c r="I2751" i="7"/>
  <c r="G2752" i="7"/>
  <c r="H2752" i="7"/>
  <c r="I2752" i="7"/>
  <c r="G2753" i="7"/>
  <c r="H2753" i="7"/>
  <c r="I2753" i="7"/>
  <c r="G2754" i="7"/>
  <c r="H2754" i="7"/>
  <c r="I2754" i="7"/>
  <c r="G2755" i="7"/>
  <c r="H2755" i="7"/>
  <c r="I2755" i="7"/>
  <c r="G2756" i="7"/>
  <c r="H2756" i="7"/>
  <c r="I2756" i="7"/>
  <c r="G2757" i="7"/>
  <c r="H2757" i="7"/>
  <c r="I2757" i="7"/>
  <c r="G2758" i="7"/>
  <c r="H2758" i="7"/>
  <c r="I2758" i="7"/>
  <c r="G2759" i="7"/>
  <c r="H2759" i="7"/>
  <c r="I2759" i="7"/>
  <c r="G2760" i="7"/>
  <c r="H2760" i="7"/>
  <c r="I2760" i="7"/>
  <c r="G2761" i="7"/>
  <c r="H2761" i="7"/>
  <c r="I2761" i="7"/>
  <c r="G2762" i="7"/>
  <c r="H2762" i="7"/>
  <c r="I2762" i="7"/>
  <c r="G2763" i="7"/>
  <c r="H2763" i="7"/>
  <c r="I2763" i="7"/>
  <c r="G2764" i="7"/>
  <c r="H2764" i="7"/>
  <c r="I2764" i="7"/>
  <c r="G2765" i="7"/>
  <c r="H2765" i="7"/>
  <c r="I2765" i="7"/>
  <c r="G2766" i="7"/>
  <c r="H2766" i="7"/>
  <c r="I2766" i="7"/>
  <c r="G2767" i="7"/>
  <c r="H2767" i="7"/>
  <c r="I2767" i="7"/>
  <c r="G2768" i="7"/>
  <c r="H2768" i="7"/>
  <c r="I2768" i="7"/>
  <c r="G2769" i="7"/>
  <c r="H2769" i="7"/>
  <c r="I2769" i="7"/>
  <c r="G2770" i="7"/>
  <c r="H2770" i="7"/>
  <c r="I2770" i="7"/>
  <c r="G2771" i="7"/>
  <c r="H2771" i="7"/>
  <c r="I2771" i="7"/>
  <c r="G2772" i="7"/>
  <c r="H2772" i="7"/>
  <c r="I2772" i="7"/>
  <c r="G2773" i="7"/>
  <c r="H2773" i="7"/>
  <c r="I2773" i="7"/>
  <c r="G2774" i="7"/>
  <c r="H2774" i="7"/>
  <c r="I2774" i="7"/>
  <c r="G2775" i="7"/>
  <c r="H2775" i="7"/>
  <c r="I2775" i="7"/>
  <c r="G2776" i="7"/>
  <c r="H2776" i="7"/>
  <c r="I2776" i="7"/>
  <c r="G2777" i="7"/>
  <c r="H2777" i="7"/>
  <c r="I2777" i="7"/>
  <c r="G2778" i="7"/>
  <c r="H2778" i="7"/>
  <c r="I2778" i="7"/>
  <c r="G2779" i="7"/>
  <c r="H2779" i="7"/>
  <c r="I2779" i="7"/>
  <c r="G2780" i="7"/>
  <c r="H2780" i="7"/>
  <c r="I2780" i="7"/>
  <c r="G2781" i="7"/>
  <c r="H2781" i="7"/>
  <c r="I2781" i="7"/>
  <c r="G2782" i="7"/>
  <c r="H2782" i="7"/>
  <c r="I2782" i="7"/>
  <c r="G2783" i="7"/>
  <c r="H2783" i="7"/>
  <c r="I2783" i="7"/>
  <c r="G2784" i="7"/>
  <c r="H2784" i="7"/>
  <c r="I2784" i="7"/>
  <c r="G2785" i="7"/>
  <c r="H2785" i="7"/>
  <c r="I2785" i="7"/>
  <c r="G2786" i="7"/>
  <c r="H2786" i="7"/>
  <c r="I2786" i="7"/>
  <c r="G2787" i="7"/>
  <c r="H2787" i="7"/>
  <c r="I2787" i="7"/>
  <c r="G2788" i="7"/>
  <c r="H2788" i="7"/>
  <c r="I2788" i="7"/>
  <c r="G2789" i="7"/>
  <c r="H2789" i="7"/>
  <c r="I2789" i="7"/>
  <c r="G2790" i="7"/>
  <c r="H2790" i="7"/>
  <c r="I2790" i="7"/>
  <c r="G2791" i="7"/>
  <c r="H2791" i="7"/>
  <c r="I2791" i="7"/>
  <c r="G2792" i="7"/>
  <c r="H2792" i="7"/>
  <c r="I2792" i="7"/>
  <c r="G2793" i="7"/>
  <c r="H2793" i="7"/>
  <c r="I2793" i="7"/>
  <c r="G2794" i="7"/>
  <c r="H2794" i="7"/>
  <c r="I2794" i="7"/>
  <c r="G2795" i="7"/>
  <c r="H2795" i="7"/>
  <c r="I2795" i="7"/>
  <c r="G2796" i="7"/>
  <c r="H2796" i="7"/>
  <c r="I2796" i="7"/>
  <c r="G2797" i="7"/>
  <c r="H2797" i="7"/>
  <c r="I2797" i="7"/>
  <c r="G2798" i="7"/>
  <c r="H2798" i="7"/>
  <c r="I2798" i="7"/>
  <c r="G2799" i="7"/>
  <c r="H2799" i="7"/>
  <c r="I2799" i="7"/>
  <c r="G2800" i="7"/>
  <c r="H2800" i="7"/>
  <c r="I2800" i="7"/>
  <c r="G2801" i="7"/>
  <c r="H2801" i="7"/>
  <c r="I2801" i="7"/>
  <c r="G2802" i="7"/>
  <c r="H2802" i="7"/>
  <c r="I2802" i="7"/>
  <c r="G2803" i="7"/>
  <c r="H2803" i="7"/>
  <c r="I2803" i="7"/>
  <c r="G2804" i="7"/>
  <c r="H2804" i="7"/>
  <c r="I2804" i="7"/>
  <c r="G2805" i="7"/>
  <c r="H2805" i="7"/>
  <c r="I2805" i="7"/>
  <c r="G2806" i="7"/>
  <c r="H2806" i="7"/>
  <c r="I2806" i="7"/>
  <c r="G2807" i="7"/>
  <c r="H2807" i="7"/>
  <c r="I2807" i="7"/>
  <c r="G2808" i="7"/>
  <c r="H2808" i="7"/>
  <c r="I2808" i="7"/>
  <c r="G2809" i="7"/>
  <c r="H2809" i="7"/>
  <c r="I2809" i="7"/>
  <c r="G2810" i="7"/>
  <c r="H2810" i="7"/>
  <c r="I2810" i="7"/>
  <c r="J2810" i="7" s="1"/>
  <c r="K2810" i="7" s="1"/>
  <c r="G2811" i="7"/>
  <c r="H2811" i="7"/>
  <c r="I2811" i="7"/>
  <c r="J2811" i="7" s="1"/>
  <c r="K2811" i="7" s="1"/>
  <c r="G2812" i="7"/>
  <c r="H2812" i="7"/>
  <c r="I2812" i="7"/>
  <c r="J2812" i="7" s="1"/>
  <c r="K2812" i="7" s="1"/>
  <c r="G2813" i="7"/>
  <c r="H2813" i="7"/>
  <c r="I2813" i="7"/>
  <c r="J2813" i="7" s="1"/>
  <c r="K2813" i="7" s="1"/>
  <c r="G2814" i="7"/>
  <c r="H2814" i="7"/>
  <c r="I2814" i="7"/>
  <c r="J2814" i="7" s="1"/>
  <c r="K2814" i="7" s="1"/>
  <c r="G2815" i="7"/>
  <c r="H2815" i="7"/>
  <c r="I2815" i="7"/>
  <c r="J2815" i="7" s="1"/>
  <c r="K2815" i="7" s="1"/>
  <c r="G2816" i="7"/>
  <c r="H2816" i="7"/>
  <c r="I2816" i="7"/>
  <c r="J2816" i="7" s="1"/>
  <c r="K2816" i="7" s="1"/>
  <c r="G2817" i="7"/>
  <c r="H2817" i="7"/>
  <c r="I2817" i="7"/>
  <c r="J2817" i="7" s="1"/>
  <c r="K2817" i="7" s="1"/>
  <c r="G2818" i="7"/>
  <c r="H2818" i="7"/>
  <c r="I2818" i="7"/>
  <c r="J2818" i="7" s="1"/>
  <c r="K2818" i="7" s="1"/>
  <c r="G2819" i="7"/>
  <c r="H2819" i="7"/>
  <c r="I2819" i="7"/>
  <c r="J2819" i="7" s="1"/>
  <c r="K2819" i="7" s="1"/>
  <c r="G2820" i="7"/>
  <c r="H2820" i="7"/>
  <c r="I2820" i="7"/>
  <c r="J2820" i="7" s="1"/>
  <c r="K2820" i="7" s="1"/>
  <c r="G2821" i="7"/>
  <c r="H2821" i="7"/>
  <c r="I2821" i="7"/>
  <c r="J2821" i="7" s="1"/>
  <c r="K2821" i="7" s="1"/>
  <c r="G2822" i="7"/>
  <c r="H2822" i="7"/>
  <c r="I2822" i="7"/>
  <c r="J2822" i="7" s="1"/>
  <c r="K2822" i="7" s="1"/>
  <c r="G2823" i="7"/>
  <c r="H2823" i="7"/>
  <c r="I2823" i="7"/>
  <c r="J2823" i="7" s="1"/>
  <c r="K2823" i="7" s="1"/>
  <c r="G2824" i="7"/>
  <c r="H2824" i="7"/>
  <c r="I2824" i="7"/>
  <c r="J2824" i="7" s="1"/>
  <c r="K2824" i="7" s="1"/>
  <c r="G2825" i="7"/>
  <c r="H2825" i="7"/>
  <c r="I2825" i="7"/>
  <c r="J2825" i="7" s="1"/>
  <c r="K2825" i="7" s="1"/>
  <c r="G2826" i="7"/>
  <c r="H2826" i="7"/>
  <c r="I2826" i="7"/>
  <c r="J2826" i="7" s="1"/>
  <c r="K2826" i="7" s="1"/>
  <c r="G2827" i="7"/>
  <c r="H2827" i="7"/>
  <c r="I2827" i="7"/>
  <c r="J2827" i="7" s="1"/>
  <c r="K2827" i="7" s="1"/>
  <c r="G2828" i="7"/>
  <c r="H2828" i="7"/>
  <c r="I2828" i="7"/>
  <c r="J2828" i="7" s="1"/>
  <c r="K2828" i="7" s="1"/>
  <c r="G2829" i="7"/>
  <c r="H2829" i="7"/>
  <c r="I2829" i="7"/>
  <c r="J2829" i="7" s="1"/>
  <c r="K2829" i="7" s="1"/>
  <c r="G2830" i="7"/>
  <c r="H2830" i="7"/>
  <c r="I2830" i="7"/>
  <c r="J2830" i="7" s="1"/>
  <c r="K2830" i="7" s="1"/>
  <c r="G2831" i="7"/>
  <c r="H2831" i="7"/>
  <c r="I2831" i="7"/>
  <c r="J2831" i="7" s="1"/>
  <c r="K2831" i="7" s="1"/>
  <c r="G2832" i="7"/>
  <c r="H2832" i="7"/>
  <c r="I2832" i="7"/>
  <c r="J2832" i="7" s="1"/>
  <c r="K2832" i="7" s="1"/>
  <c r="G2833" i="7"/>
  <c r="H2833" i="7"/>
  <c r="I2833" i="7"/>
  <c r="J2833" i="7" s="1"/>
  <c r="K2833" i="7" s="1"/>
  <c r="G2834" i="7"/>
  <c r="H2834" i="7"/>
  <c r="I2834" i="7"/>
  <c r="J2834" i="7" s="1"/>
  <c r="K2834" i="7" s="1"/>
  <c r="G2835" i="7"/>
  <c r="H2835" i="7"/>
  <c r="I2835" i="7"/>
  <c r="J2835" i="7" s="1"/>
  <c r="K2835" i="7" s="1"/>
  <c r="G2836" i="7"/>
  <c r="H2836" i="7"/>
  <c r="I2836" i="7"/>
  <c r="J2836" i="7" s="1"/>
  <c r="K2836" i="7" s="1"/>
  <c r="G2837" i="7"/>
  <c r="H2837" i="7"/>
  <c r="I2837" i="7"/>
  <c r="J2837" i="7" s="1"/>
  <c r="K2837" i="7" s="1"/>
  <c r="G2838" i="7"/>
  <c r="H2838" i="7"/>
  <c r="I2838" i="7"/>
  <c r="J2838" i="7" s="1"/>
  <c r="K2838" i="7" s="1"/>
  <c r="G2839" i="7"/>
  <c r="H2839" i="7"/>
  <c r="I2839" i="7"/>
  <c r="J2839" i="7" s="1"/>
  <c r="K2839" i="7" s="1"/>
  <c r="G2840" i="7"/>
  <c r="H2840" i="7"/>
  <c r="I2840" i="7"/>
  <c r="J2840" i="7" s="1"/>
  <c r="K2840" i="7" s="1"/>
  <c r="G2841" i="7"/>
  <c r="H2841" i="7"/>
  <c r="I2841" i="7"/>
  <c r="J2841" i="7" s="1"/>
  <c r="K2841" i="7" s="1"/>
  <c r="G2842" i="7"/>
  <c r="H2842" i="7"/>
  <c r="I2842" i="7"/>
  <c r="J2842" i="7" s="1"/>
  <c r="K2842" i="7" s="1"/>
  <c r="G2843" i="7"/>
  <c r="H2843" i="7"/>
  <c r="I2843" i="7"/>
  <c r="J2843" i="7" s="1"/>
  <c r="K2843" i="7" s="1"/>
  <c r="G2844" i="7"/>
  <c r="H2844" i="7"/>
  <c r="I2844" i="7"/>
  <c r="J2844" i="7" s="1"/>
  <c r="K2844" i="7" s="1"/>
  <c r="G2845" i="7"/>
  <c r="H2845" i="7"/>
  <c r="I2845" i="7"/>
  <c r="J2845" i="7" s="1"/>
  <c r="K2845" i="7" s="1"/>
  <c r="G2846" i="7"/>
  <c r="H2846" i="7"/>
  <c r="I2846" i="7"/>
  <c r="J2846" i="7" s="1"/>
  <c r="K2846" i="7" s="1"/>
  <c r="G2847" i="7"/>
  <c r="H2847" i="7"/>
  <c r="I2847" i="7"/>
  <c r="J2847" i="7" s="1"/>
  <c r="K2847" i="7" s="1"/>
  <c r="G2848" i="7"/>
  <c r="H2848" i="7"/>
  <c r="I2848" i="7"/>
  <c r="J2848" i="7" s="1"/>
  <c r="K2848" i="7" s="1"/>
  <c r="G2849" i="7"/>
  <c r="H2849" i="7"/>
  <c r="I2849" i="7"/>
  <c r="J2849" i="7" s="1"/>
  <c r="K2849" i="7" s="1"/>
  <c r="G2850" i="7"/>
  <c r="H2850" i="7"/>
  <c r="I2850" i="7"/>
  <c r="J2850" i="7" s="1"/>
  <c r="K2850" i="7" s="1"/>
  <c r="G2851" i="7"/>
  <c r="H2851" i="7"/>
  <c r="I2851" i="7"/>
  <c r="J2851" i="7" s="1"/>
  <c r="K2851" i="7" s="1"/>
  <c r="G2852" i="7"/>
  <c r="H2852" i="7"/>
  <c r="I2852" i="7"/>
  <c r="J2852" i="7" s="1"/>
  <c r="K2852" i="7" s="1"/>
  <c r="G2853" i="7"/>
  <c r="H2853" i="7"/>
  <c r="I2853" i="7"/>
  <c r="J2853" i="7" s="1"/>
  <c r="K2853" i="7" s="1"/>
  <c r="G2854" i="7"/>
  <c r="H2854" i="7"/>
  <c r="I2854" i="7"/>
  <c r="J2854" i="7" s="1"/>
  <c r="K2854" i="7" s="1"/>
  <c r="G2855" i="7"/>
  <c r="H2855" i="7"/>
  <c r="I2855" i="7"/>
  <c r="J2855" i="7" s="1"/>
  <c r="K2855" i="7" s="1"/>
  <c r="G2856" i="7"/>
  <c r="H2856" i="7"/>
  <c r="I2856" i="7"/>
  <c r="J2856" i="7" s="1"/>
  <c r="K2856" i="7" s="1"/>
  <c r="G2857" i="7"/>
  <c r="H2857" i="7"/>
  <c r="I2857" i="7"/>
  <c r="J2857" i="7" s="1"/>
  <c r="K2857" i="7" s="1"/>
  <c r="G2858" i="7"/>
  <c r="H2858" i="7"/>
  <c r="I2858" i="7"/>
  <c r="G2859" i="7"/>
  <c r="H2859" i="7"/>
  <c r="I2859" i="7"/>
  <c r="G2860" i="7"/>
  <c r="H2860" i="7"/>
  <c r="I2860" i="7"/>
  <c r="G2861" i="7"/>
  <c r="H2861" i="7"/>
  <c r="I2861" i="7"/>
  <c r="G2862" i="7"/>
  <c r="H2862" i="7"/>
  <c r="I2862" i="7"/>
  <c r="G2863" i="7"/>
  <c r="H2863" i="7"/>
  <c r="I2863" i="7"/>
  <c r="G2864" i="7"/>
  <c r="H2864" i="7"/>
  <c r="I2864" i="7"/>
  <c r="G2865" i="7"/>
  <c r="H2865" i="7"/>
  <c r="I2865" i="7"/>
  <c r="G2866" i="7"/>
  <c r="H2866" i="7"/>
  <c r="I2866" i="7"/>
  <c r="G2867" i="7"/>
  <c r="H2867" i="7"/>
  <c r="I2867" i="7"/>
  <c r="G2868" i="7"/>
  <c r="H2868" i="7"/>
  <c r="I2868" i="7"/>
  <c r="G2869" i="7"/>
  <c r="H2869" i="7"/>
  <c r="I2869" i="7"/>
  <c r="G2870" i="7"/>
  <c r="H2870" i="7"/>
  <c r="I2870" i="7"/>
  <c r="G2871" i="7"/>
  <c r="H2871" i="7"/>
  <c r="I2871" i="7"/>
  <c r="G2872" i="7"/>
  <c r="H2872" i="7"/>
  <c r="I2872" i="7"/>
  <c r="G2873" i="7"/>
  <c r="H2873" i="7"/>
  <c r="I2873" i="7"/>
  <c r="G2874" i="7"/>
  <c r="H2874" i="7"/>
  <c r="I2874" i="7"/>
  <c r="G2875" i="7"/>
  <c r="H2875" i="7"/>
  <c r="I2875" i="7"/>
  <c r="G2876" i="7"/>
  <c r="H2876" i="7"/>
  <c r="I2876" i="7"/>
  <c r="G2877" i="7"/>
  <c r="H2877" i="7"/>
  <c r="I2877" i="7"/>
  <c r="G2878" i="7"/>
  <c r="H2878" i="7"/>
  <c r="I2878" i="7"/>
  <c r="G2879" i="7"/>
  <c r="H2879" i="7"/>
  <c r="I2879" i="7"/>
  <c r="G2880" i="7"/>
  <c r="H2880" i="7"/>
  <c r="I2880" i="7"/>
  <c r="G2881" i="7"/>
  <c r="H2881" i="7"/>
  <c r="I2881" i="7"/>
  <c r="G2882" i="7"/>
  <c r="H2882" i="7"/>
  <c r="I2882" i="7"/>
  <c r="G2883" i="7"/>
  <c r="H2883" i="7"/>
  <c r="I2883" i="7"/>
  <c r="G2884" i="7"/>
  <c r="H2884" i="7"/>
  <c r="I2884" i="7"/>
  <c r="G2885" i="7"/>
  <c r="H2885" i="7"/>
  <c r="I2885" i="7"/>
  <c r="G2886" i="7"/>
  <c r="H2886" i="7"/>
  <c r="I2886" i="7"/>
  <c r="G2887" i="7"/>
  <c r="H2887" i="7"/>
  <c r="I2887" i="7"/>
  <c r="G2888" i="7"/>
  <c r="H2888" i="7"/>
  <c r="I2888" i="7"/>
  <c r="G2889" i="7"/>
  <c r="H2889" i="7"/>
  <c r="I2889" i="7"/>
  <c r="G2890" i="7"/>
  <c r="H2890" i="7"/>
  <c r="I2890" i="7"/>
  <c r="G2891" i="7"/>
  <c r="H2891" i="7"/>
  <c r="I2891" i="7"/>
  <c r="G2892" i="7"/>
  <c r="H2892" i="7"/>
  <c r="I2892" i="7"/>
  <c r="G2893" i="7"/>
  <c r="H2893" i="7"/>
  <c r="I2893" i="7"/>
  <c r="G2894" i="7"/>
  <c r="H2894" i="7"/>
  <c r="I2894" i="7"/>
  <c r="G2895" i="7"/>
  <c r="H2895" i="7"/>
  <c r="I2895" i="7"/>
  <c r="G2896" i="7"/>
  <c r="H2896" i="7"/>
  <c r="I2896" i="7"/>
  <c r="G2897" i="7"/>
  <c r="H2897" i="7"/>
  <c r="I2897" i="7"/>
  <c r="G2898" i="7"/>
  <c r="H2898" i="7"/>
  <c r="I2898" i="7"/>
  <c r="G2899" i="7"/>
  <c r="H2899" i="7"/>
  <c r="I2899" i="7"/>
  <c r="G2900" i="7"/>
  <c r="H2900" i="7"/>
  <c r="I2900" i="7"/>
  <c r="G2901" i="7"/>
  <c r="H2901" i="7"/>
  <c r="I2901" i="7"/>
  <c r="G2902" i="7"/>
  <c r="H2902" i="7"/>
  <c r="I2902" i="7"/>
  <c r="G2903" i="7"/>
  <c r="H2903" i="7"/>
  <c r="I2903" i="7"/>
  <c r="G2904" i="7"/>
  <c r="H2904" i="7"/>
  <c r="I2904" i="7"/>
  <c r="G2905" i="7"/>
  <c r="H2905" i="7"/>
  <c r="I2905" i="7"/>
  <c r="G2906" i="7"/>
  <c r="H2906" i="7"/>
  <c r="I2906" i="7"/>
  <c r="G2907" i="7"/>
  <c r="H2907" i="7"/>
  <c r="I2907" i="7"/>
  <c r="G2908" i="7"/>
  <c r="H2908" i="7"/>
  <c r="I2908" i="7"/>
  <c r="G2909" i="7"/>
  <c r="H2909" i="7"/>
  <c r="I2909" i="7"/>
  <c r="G2910" i="7"/>
  <c r="H2910" i="7"/>
  <c r="I2910" i="7"/>
  <c r="G2911" i="7"/>
  <c r="H2911" i="7"/>
  <c r="I2911" i="7"/>
  <c r="G2912" i="7"/>
  <c r="H2912" i="7"/>
  <c r="I2912" i="7"/>
  <c r="G2913" i="7"/>
  <c r="H2913" i="7"/>
  <c r="I2913" i="7"/>
  <c r="G2914" i="7"/>
  <c r="H2914" i="7"/>
  <c r="I2914" i="7"/>
  <c r="G2915" i="7"/>
  <c r="H2915" i="7"/>
  <c r="I2915" i="7"/>
  <c r="G2916" i="7"/>
  <c r="H2916" i="7"/>
  <c r="I2916" i="7"/>
  <c r="G2917" i="7"/>
  <c r="H2917" i="7"/>
  <c r="I2917" i="7"/>
  <c r="G2918" i="7"/>
  <c r="H2918" i="7"/>
  <c r="I2918" i="7"/>
  <c r="G2919" i="7"/>
  <c r="H2919" i="7"/>
  <c r="I2919" i="7"/>
  <c r="G2920" i="7"/>
  <c r="H2920" i="7"/>
  <c r="I2920" i="7"/>
  <c r="G2921" i="7"/>
  <c r="H2921" i="7"/>
  <c r="I2921" i="7"/>
  <c r="G2922" i="7"/>
  <c r="H2922" i="7"/>
  <c r="I2922" i="7"/>
  <c r="G2923" i="7"/>
  <c r="H2923" i="7"/>
  <c r="I2923" i="7"/>
  <c r="G2924" i="7"/>
  <c r="H2924" i="7"/>
  <c r="I2924" i="7"/>
  <c r="G2925" i="7"/>
  <c r="H2925" i="7"/>
  <c r="I2925" i="7"/>
  <c r="G2926" i="7"/>
  <c r="H2926" i="7"/>
  <c r="I2926" i="7"/>
  <c r="G2927" i="7"/>
  <c r="H2927" i="7"/>
  <c r="I2927" i="7"/>
  <c r="G2928" i="7"/>
  <c r="H2928" i="7"/>
  <c r="I2928" i="7"/>
  <c r="G2929" i="7"/>
  <c r="H2929" i="7"/>
  <c r="I2929" i="7"/>
  <c r="G2930" i="7"/>
  <c r="H2930" i="7"/>
  <c r="I2930" i="7"/>
  <c r="G2931" i="7"/>
  <c r="H2931" i="7"/>
  <c r="I2931" i="7"/>
  <c r="G2932" i="7"/>
  <c r="H2932" i="7"/>
  <c r="I2932" i="7"/>
  <c r="G2933" i="7"/>
  <c r="H2933" i="7"/>
  <c r="I2933" i="7"/>
  <c r="G2934" i="7"/>
  <c r="H2934" i="7"/>
  <c r="I2934" i="7"/>
  <c r="G2935" i="7"/>
  <c r="H2935" i="7"/>
  <c r="I2935" i="7"/>
  <c r="G2936" i="7"/>
  <c r="H2936" i="7"/>
  <c r="I2936" i="7"/>
  <c r="G2937" i="7"/>
  <c r="H2937" i="7"/>
  <c r="I2937" i="7"/>
  <c r="G2938" i="7"/>
  <c r="H2938" i="7"/>
  <c r="I2938" i="7"/>
  <c r="G2939" i="7"/>
  <c r="H2939" i="7"/>
  <c r="I2939" i="7"/>
  <c r="G2940" i="7"/>
  <c r="H2940" i="7"/>
  <c r="I2940" i="7"/>
  <c r="G2941" i="7"/>
  <c r="H2941" i="7"/>
  <c r="I2941" i="7"/>
  <c r="G2942" i="7"/>
  <c r="H2942" i="7"/>
  <c r="I2942" i="7"/>
  <c r="G2943" i="7"/>
  <c r="H2943" i="7"/>
  <c r="I2943" i="7"/>
  <c r="G2944" i="7"/>
  <c r="H2944" i="7"/>
  <c r="I2944" i="7"/>
  <c r="G2945" i="7"/>
  <c r="H2945" i="7"/>
  <c r="I2945" i="7"/>
  <c r="G2946" i="7"/>
  <c r="H2946" i="7"/>
  <c r="I2946" i="7"/>
  <c r="G2947" i="7"/>
  <c r="H2947" i="7"/>
  <c r="I2947" i="7"/>
  <c r="G2948" i="7"/>
  <c r="H2948" i="7"/>
  <c r="I2948" i="7"/>
  <c r="G2949" i="7"/>
  <c r="H2949" i="7"/>
  <c r="I2949" i="7"/>
  <c r="G2950" i="7"/>
  <c r="H2950" i="7"/>
  <c r="I2950" i="7"/>
  <c r="G2951" i="7"/>
  <c r="H2951" i="7"/>
  <c r="I2951" i="7"/>
  <c r="G2952" i="7"/>
  <c r="H2952" i="7"/>
  <c r="I2952" i="7"/>
  <c r="G2953" i="7"/>
  <c r="H2953" i="7"/>
  <c r="I2953" i="7"/>
  <c r="G2954" i="7"/>
  <c r="H2954" i="7"/>
  <c r="I2954" i="7"/>
  <c r="G2955" i="7"/>
  <c r="H2955" i="7"/>
  <c r="I2955" i="7"/>
  <c r="G2956" i="7"/>
  <c r="H2956" i="7"/>
  <c r="I2956" i="7"/>
  <c r="G2957" i="7"/>
  <c r="H2957" i="7"/>
  <c r="I2957" i="7"/>
  <c r="G2958" i="7"/>
  <c r="H2958" i="7"/>
  <c r="I2958" i="7"/>
  <c r="G2959" i="7"/>
  <c r="H2959" i="7"/>
  <c r="I2959" i="7"/>
  <c r="G2960" i="7"/>
  <c r="H2960" i="7"/>
  <c r="I2960" i="7"/>
  <c r="G2961" i="7"/>
  <c r="H2961" i="7"/>
  <c r="I2961" i="7"/>
  <c r="G2962" i="7"/>
  <c r="H2962" i="7"/>
  <c r="I2962" i="7"/>
  <c r="G2963" i="7"/>
  <c r="H2963" i="7"/>
  <c r="I2963" i="7"/>
  <c r="G2964" i="7"/>
  <c r="H2964" i="7"/>
  <c r="I2964" i="7"/>
  <c r="G2965" i="7"/>
  <c r="H2965" i="7"/>
  <c r="I2965" i="7"/>
  <c r="G2966" i="7"/>
  <c r="H2966" i="7"/>
  <c r="I2966" i="7"/>
  <c r="G2967" i="7"/>
  <c r="H2967" i="7"/>
  <c r="I2967" i="7"/>
  <c r="G2968" i="7"/>
  <c r="H2968" i="7"/>
  <c r="I2968" i="7"/>
  <c r="G2969" i="7"/>
  <c r="H2969" i="7"/>
  <c r="I2969" i="7"/>
  <c r="G2970" i="7"/>
  <c r="H2970" i="7"/>
  <c r="I2970" i="7"/>
  <c r="G2971" i="7"/>
  <c r="H2971" i="7"/>
  <c r="I2971" i="7"/>
  <c r="G2972" i="7"/>
  <c r="H2972" i="7"/>
  <c r="I2972" i="7"/>
  <c r="G2973" i="7"/>
  <c r="H2973" i="7"/>
  <c r="I2973" i="7"/>
  <c r="G2974" i="7"/>
  <c r="H2974" i="7"/>
  <c r="I2974" i="7"/>
  <c r="G2975" i="7"/>
  <c r="H2975" i="7"/>
  <c r="I2975" i="7"/>
  <c r="G2976" i="7"/>
  <c r="H2976" i="7"/>
  <c r="I2976" i="7"/>
  <c r="G2977" i="7"/>
  <c r="H2977" i="7"/>
  <c r="I2977" i="7"/>
  <c r="G2978" i="7"/>
  <c r="H2978" i="7"/>
  <c r="I2978" i="7"/>
  <c r="J2978" i="7" s="1"/>
  <c r="K2978" i="7" s="1"/>
  <c r="G2979" i="7"/>
  <c r="H2979" i="7"/>
  <c r="I2979" i="7"/>
  <c r="J2979" i="7" s="1"/>
  <c r="K2979" i="7" s="1"/>
  <c r="G2980" i="7"/>
  <c r="H2980" i="7"/>
  <c r="I2980" i="7"/>
  <c r="J2980" i="7" s="1"/>
  <c r="K2980" i="7" s="1"/>
  <c r="G2981" i="7"/>
  <c r="H2981" i="7"/>
  <c r="I2981" i="7"/>
  <c r="J2981" i="7" s="1"/>
  <c r="K2981" i="7" s="1"/>
  <c r="G2982" i="7"/>
  <c r="H2982" i="7"/>
  <c r="I2982" i="7"/>
  <c r="J2982" i="7" s="1"/>
  <c r="K2982" i="7" s="1"/>
  <c r="G2983" i="7"/>
  <c r="H2983" i="7"/>
  <c r="I2983" i="7"/>
  <c r="J2983" i="7" s="1"/>
  <c r="K2983" i="7" s="1"/>
  <c r="G2984" i="7"/>
  <c r="H2984" i="7"/>
  <c r="I2984" i="7"/>
  <c r="J2984" i="7" s="1"/>
  <c r="K2984" i="7" s="1"/>
  <c r="G2985" i="7"/>
  <c r="H2985" i="7"/>
  <c r="I2985" i="7"/>
  <c r="J2985" i="7" s="1"/>
  <c r="K2985" i="7" s="1"/>
  <c r="G2986" i="7"/>
  <c r="H2986" i="7"/>
  <c r="I2986" i="7"/>
  <c r="J2986" i="7" s="1"/>
  <c r="K2986" i="7" s="1"/>
  <c r="G2987" i="7"/>
  <c r="H2987" i="7"/>
  <c r="I2987" i="7"/>
  <c r="J2987" i="7" s="1"/>
  <c r="K2987" i="7" s="1"/>
  <c r="G2988" i="7"/>
  <c r="H2988" i="7"/>
  <c r="I2988" i="7"/>
  <c r="J2988" i="7" s="1"/>
  <c r="K2988" i="7" s="1"/>
  <c r="G2989" i="7"/>
  <c r="H2989" i="7"/>
  <c r="I2989" i="7"/>
  <c r="J2989" i="7" s="1"/>
  <c r="K2989" i="7" s="1"/>
  <c r="G2990" i="7"/>
  <c r="H2990" i="7"/>
  <c r="I2990" i="7"/>
  <c r="J2990" i="7" s="1"/>
  <c r="K2990" i="7" s="1"/>
  <c r="G2991" i="7"/>
  <c r="H2991" i="7"/>
  <c r="I2991" i="7"/>
  <c r="J2991" i="7" s="1"/>
  <c r="K2991" i="7" s="1"/>
  <c r="G2992" i="7"/>
  <c r="H2992" i="7"/>
  <c r="I2992" i="7"/>
  <c r="J2992" i="7" s="1"/>
  <c r="K2992" i="7" s="1"/>
  <c r="G2993" i="7"/>
  <c r="H2993" i="7"/>
  <c r="I2993" i="7"/>
  <c r="J2993" i="7" s="1"/>
  <c r="K2993" i="7" s="1"/>
  <c r="G2994" i="7"/>
  <c r="H2994" i="7"/>
  <c r="I2994" i="7"/>
  <c r="J2994" i="7" s="1"/>
  <c r="K2994" i="7" s="1"/>
  <c r="G2995" i="7"/>
  <c r="H2995" i="7"/>
  <c r="I2995" i="7"/>
  <c r="J2995" i="7" s="1"/>
  <c r="K2995" i="7" s="1"/>
  <c r="G2996" i="7"/>
  <c r="H2996" i="7"/>
  <c r="I2996" i="7"/>
  <c r="J2996" i="7" s="1"/>
  <c r="K2996" i="7" s="1"/>
  <c r="G2997" i="7"/>
  <c r="H2997" i="7"/>
  <c r="I2997" i="7"/>
  <c r="J2997" i="7" s="1"/>
  <c r="K2997" i="7" s="1"/>
  <c r="G2998" i="7"/>
  <c r="H2998" i="7"/>
  <c r="I2998" i="7"/>
  <c r="J2998" i="7" s="1"/>
  <c r="K2998" i="7" s="1"/>
  <c r="G2999" i="7"/>
  <c r="H2999" i="7"/>
  <c r="I2999" i="7"/>
  <c r="J2999" i="7" s="1"/>
  <c r="K2999" i="7" s="1"/>
  <c r="G3000" i="7"/>
  <c r="H3000" i="7"/>
  <c r="I3000" i="7"/>
  <c r="J3000" i="7" s="1"/>
  <c r="K3000" i="7" s="1"/>
  <c r="G3001" i="7"/>
  <c r="H3001" i="7"/>
  <c r="I3001" i="7"/>
  <c r="J3001" i="7" s="1"/>
  <c r="K3001" i="7" s="1"/>
  <c r="G3002" i="7"/>
  <c r="H3002" i="7"/>
  <c r="I3002" i="7"/>
  <c r="J3002" i="7" s="1"/>
  <c r="K3002" i="7" s="1"/>
  <c r="G3003" i="7"/>
  <c r="H3003" i="7"/>
  <c r="I3003" i="7"/>
  <c r="J3003" i="7" s="1"/>
  <c r="K3003" i="7" s="1"/>
  <c r="G3004" i="7"/>
  <c r="H3004" i="7"/>
  <c r="I3004" i="7"/>
  <c r="J3004" i="7" s="1"/>
  <c r="K3004" i="7" s="1"/>
  <c r="G3005" i="7"/>
  <c r="H3005" i="7"/>
  <c r="I3005" i="7"/>
  <c r="J3005" i="7" s="1"/>
  <c r="K3005" i="7" s="1"/>
  <c r="G3006" i="7"/>
  <c r="H3006" i="7"/>
  <c r="I3006" i="7"/>
  <c r="J3006" i="7" s="1"/>
  <c r="K3006" i="7" s="1"/>
  <c r="G3007" i="7"/>
  <c r="H3007" i="7"/>
  <c r="I3007" i="7"/>
  <c r="J3007" i="7" s="1"/>
  <c r="K3007" i="7" s="1"/>
  <c r="G3008" i="7"/>
  <c r="H3008" i="7"/>
  <c r="I3008" i="7"/>
  <c r="J3008" i="7" s="1"/>
  <c r="K3008" i="7" s="1"/>
  <c r="G3009" i="7"/>
  <c r="H3009" i="7"/>
  <c r="I3009" i="7"/>
  <c r="J3009" i="7" s="1"/>
  <c r="K3009" i="7" s="1"/>
  <c r="G3010" i="7"/>
  <c r="H3010" i="7"/>
  <c r="I3010" i="7"/>
  <c r="J3010" i="7" s="1"/>
  <c r="K3010" i="7" s="1"/>
  <c r="G3011" i="7"/>
  <c r="H3011" i="7"/>
  <c r="I3011" i="7"/>
  <c r="J3011" i="7" s="1"/>
  <c r="K3011" i="7" s="1"/>
  <c r="G3012" i="7"/>
  <c r="H3012" i="7"/>
  <c r="I3012" i="7"/>
  <c r="J3012" i="7" s="1"/>
  <c r="K3012" i="7" s="1"/>
  <c r="G3013" i="7"/>
  <c r="H3013" i="7"/>
  <c r="I3013" i="7"/>
  <c r="J3013" i="7" s="1"/>
  <c r="K3013" i="7" s="1"/>
  <c r="G3014" i="7"/>
  <c r="H3014" i="7"/>
  <c r="I3014" i="7"/>
  <c r="J3014" i="7" s="1"/>
  <c r="K3014" i="7" s="1"/>
  <c r="G3015" i="7"/>
  <c r="H3015" i="7"/>
  <c r="I3015" i="7"/>
  <c r="J3015" i="7" s="1"/>
  <c r="K3015" i="7" s="1"/>
  <c r="G3016" i="7"/>
  <c r="H3016" i="7"/>
  <c r="I3016" i="7"/>
  <c r="J3016" i="7" s="1"/>
  <c r="K3016" i="7" s="1"/>
  <c r="G3017" i="7"/>
  <c r="H3017" i="7"/>
  <c r="I3017" i="7"/>
  <c r="J3017" i="7" s="1"/>
  <c r="K3017" i="7" s="1"/>
  <c r="G3018" i="7"/>
  <c r="H3018" i="7"/>
  <c r="I3018" i="7"/>
  <c r="J3018" i="7" s="1"/>
  <c r="K3018" i="7" s="1"/>
  <c r="G3019" i="7"/>
  <c r="H3019" i="7"/>
  <c r="I3019" i="7"/>
  <c r="J3019" i="7" s="1"/>
  <c r="K3019" i="7" s="1"/>
  <c r="G3020" i="7"/>
  <c r="H3020" i="7"/>
  <c r="I3020" i="7"/>
  <c r="J3020" i="7" s="1"/>
  <c r="K3020" i="7" s="1"/>
  <c r="G3021" i="7"/>
  <c r="H3021" i="7"/>
  <c r="I3021" i="7"/>
  <c r="J3021" i="7" s="1"/>
  <c r="K3021" i="7" s="1"/>
  <c r="G3022" i="7"/>
  <c r="H3022" i="7"/>
  <c r="I3022" i="7"/>
  <c r="J3022" i="7" s="1"/>
  <c r="K3022" i="7" s="1"/>
  <c r="G3023" i="7"/>
  <c r="H3023" i="7"/>
  <c r="I3023" i="7"/>
  <c r="J3023" i="7" s="1"/>
  <c r="K3023" i="7" s="1"/>
  <c r="G3024" i="7"/>
  <c r="H3024" i="7"/>
  <c r="I3024" i="7"/>
  <c r="J3024" i="7" s="1"/>
  <c r="K3024" i="7" s="1"/>
  <c r="G3025" i="7"/>
  <c r="H3025" i="7"/>
  <c r="I3025" i="7"/>
  <c r="J3025" i="7" s="1"/>
  <c r="K3025" i="7" s="1"/>
  <c r="G3026" i="7"/>
  <c r="H3026" i="7"/>
  <c r="I3026" i="7"/>
  <c r="G3027" i="7"/>
  <c r="H3027" i="7"/>
  <c r="I3027" i="7"/>
  <c r="G3028" i="7"/>
  <c r="H3028" i="7"/>
  <c r="I3028" i="7"/>
  <c r="G3029" i="7"/>
  <c r="H3029" i="7"/>
  <c r="I3029" i="7"/>
  <c r="G3030" i="7"/>
  <c r="H3030" i="7"/>
  <c r="I3030" i="7"/>
  <c r="G3031" i="7"/>
  <c r="H3031" i="7"/>
  <c r="I3031" i="7"/>
  <c r="G3032" i="7"/>
  <c r="H3032" i="7"/>
  <c r="I3032" i="7"/>
  <c r="G3033" i="7"/>
  <c r="H3033" i="7"/>
  <c r="I3033" i="7"/>
  <c r="G3034" i="7"/>
  <c r="H3034" i="7"/>
  <c r="I3034" i="7"/>
  <c r="G3035" i="7"/>
  <c r="H3035" i="7"/>
  <c r="I3035" i="7"/>
  <c r="G3036" i="7"/>
  <c r="H3036" i="7"/>
  <c r="I3036" i="7"/>
  <c r="G3037" i="7"/>
  <c r="H3037" i="7"/>
  <c r="I3037" i="7"/>
  <c r="G3038" i="7"/>
  <c r="H3038" i="7"/>
  <c r="I3038" i="7"/>
  <c r="G3039" i="7"/>
  <c r="H3039" i="7"/>
  <c r="I3039" i="7"/>
  <c r="G3040" i="7"/>
  <c r="H3040" i="7"/>
  <c r="I3040" i="7"/>
  <c r="G3041" i="7"/>
  <c r="H3041" i="7"/>
  <c r="I3041" i="7"/>
  <c r="G3042" i="7"/>
  <c r="H3042" i="7"/>
  <c r="I3042" i="7"/>
  <c r="G3043" i="7"/>
  <c r="H3043" i="7"/>
  <c r="I3043" i="7"/>
  <c r="G3044" i="7"/>
  <c r="H3044" i="7"/>
  <c r="I3044" i="7"/>
  <c r="G3045" i="7"/>
  <c r="H3045" i="7"/>
  <c r="I3045" i="7"/>
  <c r="G3046" i="7"/>
  <c r="H3046" i="7"/>
  <c r="I3046" i="7"/>
  <c r="G3047" i="7"/>
  <c r="H3047" i="7"/>
  <c r="I3047" i="7"/>
  <c r="G3048" i="7"/>
  <c r="H3048" i="7"/>
  <c r="I3048" i="7"/>
  <c r="G3049" i="7"/>
  <c r="H3049" i="7"/>
  <c r="I3049" i="7"/>
  <c r="G3050" i="7"/>
  <c r="H3050" i="7"/>
  <c r="I3050" i="7"/>
  <c r="G3051" i="7"/>
  <c r="H3051" i="7"/>
  <c r="I3051" i="7"/>
  <c r="G3052" i="7"/>
  <c r="H3052" i="7"/>
  <c r="I3052" i="7"/>
  <c r="G3053" i="7"/>
  <c r="H3053" i="7"/>
  <c r="I3053" i="7"/>
  <c r="G3054" i="7"/>
  <c r="H3054" i="7"/>
  <c r="I3054" i="7"/>
  <c r="G3055" i="7"/>
  <c r="H3055" i="7"/>
  <c r="I3055" i="7"/>
  <c r="G3056" i="7"/>
  <c r="H3056" i="7"/>
  <c r="I3056" i="7"/>
  <c r="G3057" i="7"/>
  <c r="H3057" i="7"/>
  <c r="I3057" i="7"/>
  <c r="G3058" i="7"/>
  <c r="H3058" i="7"/>
  <c r="I3058" i="7"/>
  <c r="G3059" i="7"/>
  <c r="H3059" i="7"/>
  <c r="I3059" i="7"/>
  <c r="G3060" i="7"/>
  <c r="H3060" i="7"/>
  <c r="I3060" i="7"/>
  <c r="G3061" i="7"/>
  <c r="H3061" i="7"/>
  <c r="I3061" i="7"/>
  <c r="G3062" i="7"/>
  <c r="H3062" i="7"/>
  <c r="I3062" i="7"/>
  <c r="G3063" i="7"/>
  <c r="H3063" i="7"/>
  <c r="I3063" i="7"/>
  <c r="G3064" i="7"/>
  <c r="H3064" i="7"/>
  <c r="I3064" i="7"/>
  <c r="G3065" i="7"/>
  <c r="H3065" i="7"/>
  <c r="I3065" i="7"/>
  <c r="G3066" i="7"/>
  <c r="H3066" i="7"/>
  <c r="I3066" i="7"/>
  <c r="G3067" i="7"/>
  <c r="H3067" i="7"/>
  <c r="I3067" i="7"/>
  <c r="G3068" i="7"/>
  <c r="H3068" i="7"/>
  <c r="I3068" i="7"/>
  <c r="G3069" i="7"/>
  <c r="H3069" i="7"/>
  <c r="I3069" i="7"/>
  <c r="G3070" i="7"/>
  <c r="H3070" i="7"/>
  <c r="I3070" i="7"/>
  <c r="G3071" i="7"/>
  <c r="H3071" i="7"/>
  <c r="I3071" i="7"/>
  <c r="G3072" i="7"/>
  <c r="H3072" i="7"/>
  <c r="I3072" i="7"/>
  <c r="G3073" i="7"/>
  <c r="H3073" i="7"/>
  <c r="I3073" i="7"/>
  <c r="G3074" i="7"/>
  <c r="H3074" i="7"/>
  <c r="I3074" i="7"/>
  <c r="G3075" i="7"/>
  <c r="H3075" i="7"/>
  <c r="I3075" i="7"/>
  <c r="G3076" i="7"/>
  <c r="H3076" i="7"/>
  <c r="I3076" i="7"/>
  <c r="G3077" i="7"/>
  <c r="H3077" i="7"/>
  <c r="I3077" i="7"/>
  <c r="G3078" i="7"/>
  <c r="H3078" i="7"/>
  <c r="I3078" i="7"/>
  <c r="G3079" i="7"/>
  <c r="H3079" i="7"/>
  <c r="I3079" i="7"/>
  <c r="G3080" i="7"/>
  <c r="H3080" i="7"/>
  <c r="I3080" i="7"/>
  <c r="G3081" i="7"/>
  <c r="H3081" i="7"/>
  <c r="I3081" i="7"/>
  <c r="G3082" i="7"/>
  <c r="H3082" i="7"/>
  <c r="I3082" i="7"/>
  <c r="G3083" i="7"/>
  <c r="H3083" i="7"/>
  <c r="I3083" i="7"/>
  <c r="G3084" i="7"/>
  <c r="H3084" i="7"/>
  <c r="I3084" i="7"/>
  <c r="G3085" i="7"/>
  <c r="H3085" i="7"/>
  <c r="I3085" i="7"/>
  <c r="G3086" i="7"/>
  <c r="H3086" i="7"/>
  <c r="I3086" i="7"/>
  <c r="G3087" i="7"/>
  <c r="H3087" i="7"/>
  <c r="I3087" i="7"/>
  <c r="G3088" i="7"/>
  <c r="H3088" i="7"/>
  <c r="I3088" i="7"/>
  <c r="G3089" i="7"/>
  <c r="H3089" i="7"/>
  <c r="I3089" i="7"/>
  <c r="G3090" i="7"/>
  <c r="H3090" i="7"/>
  <c r="I3090" i="7"/>
  <c r="G3091" i="7"/>
  <c r="H3091" i="7"/>
  <c r="I3091" i="7"/>
  <c r="G3092" i="7"/>
  <c r="H3092" i="7"/>
  <c r="I3092" i="7"/>
  <c r="G3093" i="7"/>
  <c r="H3093" i="7"/>
  <c r="I3093" i="7"/>
  <c r="G3094" i="7"/>
  <c r="H3094" i="7"/>
  <c r="I3094" i="7"/>
  <c r="G3095" i="7"/>
  <c r="H3095" i="7"/>
  <c r="I3095" i="7"/>
  <c r="G3096" i="7"/>
  <c r="H3096" i="7"/>
  <c r="I3096" i="7"/>
  <c r="G3097" i="7"/>
  <c r="H3097" i="7"/>
  <c r="I3097" i="7"/>
  <c r="G3098" i="7"/>
  <c r="H3098" i="7"/>
  <c r="I3098" i="7"/>
  <c r="G3099" i="7"/>
  <c r="H3099" i="7"/>
  <c r="I3099" i="7"/>
  <c r="G3100" i="7"/>
  <c r="H3100" i="7"/>
  <c r="I3100" i="7"/>
  <c r="G3101" i="7"/>
  <c r="H3101" i="7"/>
  <c r="I3101" i="7"/>
  <c r="G3102" i="7"/>
  <c r="H3102" i="7"/>
  <c r="I3102" i="7"/>
  <c r="G3103" i="7"/>
  <c r="H3103" i="7"/>
  <c r="I3103" i="7"/>
  <c r="G3104" i="7"/>
  <c r="H3104" i="7"/>
  <c r="I3104" i="7"/>
  <c r="G3105" i="7"/>
  <c r="H3105" i="7"/>
  <c r="I3105" i="7"/>
  <c r="G3106" i="7"/>
  <c r="H3106" i="7"/>
  <c r="I3106" i="7"/>
  <c r="G3107" i="7"/>
  <c r="H3107" i="7"/>
  <c r="I3107" i="7"/>
  <c r="G3108" i="7"/>
  <c r="H3108" i="7"/>
  <c r="I3108" i="7"/>
  <c r="G3109" i="7"/>
  <c r="H3109" i="7"/>
  <c r="I3109" i="7"/>
  <c r="G3110" i="7"/>
  <c r="H3110" i="7"/>
  <c r="I3110" i="7"/>
  <c r="G3111" i="7"/>
  <c r="H3111" i="7"/>
  <c r="I3111" i="7"/>
  <c r="G3112" i="7"/>
  <c r="H3112" i="7"/>
  <c r="I3112" i="7"/>
  <c r="G3113" i="7"/>
  <c r="H3113" i="7"/>
  <c r="I3113" i="7"/>
  <c r="G3114" i="7"/>
  <c r="H3114" i="7"/>
  <c r="I3114" i="7"/>
  <c r="G3115" i="7"/>
  <c r="H3115" i="7"/>
  <c r="I3115" i="7"/>
  <c r="G3116" i="7"/>
  <c r="H3116" i="7"/>
  <c r="I3116" i="7"/>
  <c r="G3117" i="7"/>
  <c r="H3117" i="7"/>
  <c r="I3117" i="7"/>
  <c r="G3118" i="7"/>
  <c r="H3118" i="7"/>
  <c r="I3118" i="7"/>
  <c r="G3119" i="7"/>
  <c r="H3119" i="7"/>
  <c r="I3119" i="7"/>
  <c r="G3120" i="7"/>
  <c r="H3120" i="7"/>
  <c r="I3120" i="7"/>
  <c r="G3121" i="7"/>
  <c r="H3121" i="7"/>
  <c r="I3121" i="7"/>
  <c r="G3122" i="7"/>
  <c r="H3122" i="7"/>
  <c r="I3122" i="7"/>
  <c r="G3123" i="7"/>
  <c r="H3123" i="7"/>
  <c r="I3123" i="7"/>
  <c r="G3124" i="7"/>
  <c r="H3124" i="7"/>
  <c r="I3124" i="7"/>
  <c r="G3125" i="7"/>
  <c r="H3125" i="7"/>
  <c r="I3125" i="7"/>
  <c r="G3126" i="7"/>
  <c r="H3126" i="7"/>
  <c r="I3126" i="7"/>
  <c r="G3127" i="7"/>
  <c r="H3127" i="7"/>
  <c r="I3127" i="7"/>
  <c r="G3128" i="7"/>
  <c r="H3128" i="7"/>
  <c r="I3128" i="7"/>
  <c r="G3129" i="7"/>
  <c r="H3129" i="7"/>
  <c r="I3129" i="7"/>
  <c r="G3130" i="7"/>
  <c r="H3130" i="7"/>
  <c r="I3130" i="7"/>
  <c r="G3131" i="7"/>
  <c r="H3131" i="7"/>
  <c r="I3131" i="7"/>
  <c r="G3132" i="7"/>
  <c r="H3132" i="7"/>
  <c r="I3132" i="7"/>
  <c r="G3133" i="7"/>
  <c r="H3133" i="7"/>
  <c r="I3133" i="7"/>
  <c r="G3134" i="7"/>
  <c r="H3134" i="7"/>
  <c r="I3134" i="7"/>
  <c r="G3135" i="7"/>
  <c r="H3135" i="7"/>
  <c r="I3135" i="7"/>
  <c r="G3136" i="7"/>
  <c r="H3136" i="7"/>
  <c r="I3136" i="7"/>
  <c r="G3137" i="7"/>
  <c r="H3137" i="7"/>
  <c r="I3137" i="7"/>
  <c r="G3138" i="7"/>
  <c r="H3138" i="7"/>
  <c r="I3138" i="7"/>
  <c r="G3139" i="7"/>
  <c r="H3139" i="7"/>
  <c r="I3139" i="7"/>
  <c r="G3140" i="7"/>
  <c r="H3140" i="7"/>
  <c r="I3140" i="7"/>
  <c r="G3141" i="7"/>
  <c r="H3141" i="7"/>
  <c r="I3141" i="7"/>
  <c r="G3142" i="7"/>
  <c r="H3142" i="7"/>
  <c r="I3142" i="7"/>
  <c r="G3143" i="7"/>
  <c r="H3143" i="7"/>
  <c r="I3143" i="7"/>
  <c r="G3144" i="7"/>
  <c r="H3144" i="7"/>
  <c r="I3144" i="7"/>
  <c r="G3145" i="7"/>
  <c r="H3145" i="7"/>
  <c r="I3145" i="7"/>
  <c r="G3146" i="7"/>
  <c r="H3146" i="7"/>
  <c r="I3146" i="7"/>
  <c r="J3146" i="7" s="1"/>
  <c r="K3146" i="7" s="1"/>
  <c r="G3147" i="7"/>
  <c r="H3147" i="7"/>
  <c r="I3147" i="7"/>
  <c r="J3147" i="7" s="1"/>
  <c r="K3147" i="7" s="1"/>
  <c r="G3148" i="7"/>
  <c r="H3148" i="7"/>
  <c r="I3148" i="7"/>
  <c r="J3148" i="7" s="1"/>
  <c r="K3148" i="7" s="1"/>
  <c r="G3149" i="7"/>
  <c r="H3149" i="7"/>
  <c r="I3149" i="7"/>
  <c r="J3149" i="7" s="1"/>
  <c r="K3149" i="7" s="1"/>
  <c r="G3150" i="7"/>
  <c r="H3150" i="7"/>
  <c r="I3150" i="7"/>
  <c r="J3150" i="7" s="1"/>
  <c r="K3150" i="7" s="1"/>
  <c r="G3151" i="7"/>
  <c r="H3151" i="7"/>
  <c r="I3151" i="7"/>
  <c r="J3151" i="7" s="1"/>
  <c r="K3151" i="7" s="1"/>
  <c r="G3152" i="7"/>
  <c r="H3152" i="7"/>
  <c r="I3152" i="7"/>
  <c r="J3152" i="7" s="1"/>
  <c r="K3152" i="7" s="1"/>
  <c r="G3153" i="7"/>
  <c r="H3153" i="7"/>
  <c r="I3153" i="7"/>
  <c r="J3153" i="7" s="1"/>
  <c r="K3153" i="7" s="1"/>
  <c r="G3154" i="7"/>
  <c r="H3154" i="7"/>
  <c r="I3154" i="7"/>
  <c r="J3154" i="7" s="1"/>
  <c r="K3154" i="7" s="1"/>
  <c r="G3155" i="7"/>
  <c r="H3155" i="7"/>
  <c r="I3155" i="7"/>
  <c r="J3155" i="7" s="1"/>
  <c r="K3155" i="7" s="1"/>
  <c r="G3156" i="7"/>
  <c r="H3156" i="7"/>
  <c r="I3156" i="7"/>
  <c r="J3156" i="7" s="1"/>
  <c r="K3156" i="7" s="1"/>
  <c r="G3157" i="7"/>
  <c r="H3157" i="7"/>
  <c r="I3157" i="7"/>
  <c r="J3157" i="7" s="1"/>
  <c r="K3157" i="7" s="1"/>
  <c r="G3158" i="7"/>
  <c r="H3158" i="7"/>
  <c r="I3158" i="7"/>
  <c r="J3158" i="7" s="1"/>
  <c r="K3158" i="7" s="1"/>
  <c r="G3159" i="7"/>
  <c r="H3159" i="7"/>
  <c r="I3159" i="7"/>
  <c r="J3159" i="7" s="1"/>
  <c r="K3159" i="7" s="1"/>
  <c r="G3160" i="7"/>
  <c r="H3160" i="7"/>
  <c r="I3160" i="7"/>
  <c r="J3160" i="7" s="1"/>
  <c r="K3160" i="7" s="1"/>
  <c r="G3161" i="7"/>
  <c r="H3161" i="7"/>
  <c r="I3161" i="7"/>
  <c r="J3161" i="7" s="1"/>
  <c r="K3161" i="7" s="1"/>
  <c r="G3162" i="7"/>
  <c r="H3162" i="7"/>
  <c r="I3162" i="7"/>
  <c r="J3162" i="7" s="1"/>
  <c r="K3162" i="7" s="1"/>
  <c r="G3163" i="7"/>
  <c r="H3163" i="7"/>
  <c r="I3163" i="7"/>
  <c r="J3163" i="7" s="1"/>
  <c r="K3163" i="7" s="1"/>
  <c r="G3164" i="7"/>
  <c r="H3164" i="7"/>
  <c r="I3164" i="7"/>
  <c r="J3164" i="7" s="1"/>
  <c r="K3164" i="7" s="1"/>
  <c r="G3165" i="7"/>
  <c r="H3165" i="7"/>
  <c r="I3165" i="7"/>
  <c r="J3165" i="7" s="1"/>
  <c r="K3165" i="7" s="1"/>
  <c r="G3166" i="7"/>
  <c r="H3166" i="7"/>
  <c r="I3166" i="7"/>
  <c r="J3166" i="7" s="1"/>
  <c r="K3166" i="7" s="1"/>
  <c r="G3167" i="7"/>
  <c r="H3167" i="7"/>
  <c r="I3167" i="7"/>
  <c r="J3167" i="7" s="1"/>
  <c r="K3167" i="7" s="1"/>
  <c r="G3168" i="7"/>
  <c r="H3168" i="7"/>
  <c r="I3168" i="7"/>
  <c r="J3168" i="7" s="1"/>
  <c r="K3168" i="7" s="1"/>
  <c r="G3169" i="7"/>
  <c r="H3169" i="7"/>
  <c r="I3169" i="7"/>
  <c r="J3169" i="7" s="1"/>
  <c r="K3169" i="7" s="1"/>
  <c r="G3170" i="7"/>
  <c r="H3170" i="7"/>
  <c r="I3170" i="7"/>
  <c r="J3170" i="7" s="1"/>
  <c r="K3170" i="7" s="1"/>
  <c r="G3171" i="7"/>
  <c r="H3171" i="7"/>
  <c r="I3171" i="7"/>
  <c r="J3171" i="7" s="1"/>
  <c r="K3171" i="7" s="1"/>
  <c r="G3172" i="7"/>
  <c r="H3172" i="7"/>
  <c r="I3172" i="7"/>
  <c r="J3172" i="7" s="1"/>
  <c r="K3172" i="7" s="1"/>
  <c r="G3173" i="7"/>
  <c r="H3173" i="7"/>
  <c r="I3173" i="7"/>
  <c r="J3173" i="7" s="1"/>
  <c r="K3173" i="7" s="1"/>
  <c r="G3174" i="7"/>
  <c r="H3174" i="7"/>
  <c r="I3174" i="7"/>
  <c r="J3174" i="7" s="1"/>
  <c r="K3174" i="7" s="1"/>
  <c r="G3175" i="7"/>
  <c r="H3175" i="7"/>
  <c r="I3175" i="7"/>
  <c r="J3175" i="7" s="1"/>
  <c r="K3175" i="7" s="1"/>
  <c r="G3176" i="7"/>
  <c r="H3176" i="7"/>
  <c r="I3176" i="7"/>
  <c r="J3176" i="7" s="1"/>
  <c r="K3176" i="7" s="1"/>
  <c r="G3177" i="7"/>
  <c r="H3177" i="7"/>
  <c r="I3177" i="7"/>
  <c r="J3177" i="7" s="1"/>
  <c r="K3177" i="7" s="1"/>
  <c r="G3178" i="7"/>
  <c r="H3178" i="7"/>
  <c r="I3178" i="7"/>
  <c r="J3178" i="7" s="1"/>
  <c r="K3178" i="7" s="1"/>
  <c r="G3179" i="7"/>
  <c r="H3179" i="7"/>
  <c r="I3179" i="7"/>
  <c r="J3179" i="7" s="1"/>
  <c r="K3179" i="7" s="1"/>
  <c r="G3180" i="7"/>
  <c r="H3180" i="7"/>
  <c r="I3180" i="7"/>
  <c r="J3180" i="7" s="1"/>
  <c r="K3180" i="7" s="1"/>
  <c r="G3181" i="7"/>
  <c r="H3181" i="7"/>
  <c r="I3181" i="7"/>
  <c r="J3181" i="7" s="1"/>
  <c r="K3181" i="7" s="1"/>
  <c r="G3182" i="7"/>
  <c r="H3182" i="7"/>
  <c r="I3182" i="7"/>
  <c r="J3182" i="7" s="1"/>
  <c r="K3182" i="7" s="1"/>
  <c r="G3183" i="7"/>
  <c r="H3183" i="7"/>
  <c r="I3183" i="7"/>
  <c r="J3183" i="7" s="1"/>
  <c r="K3183" i="7" s="1"/>
  <c r="G3184" i="7"/>
  <c r="H3184" i="7"/>
  <c r="I3184" i="7"/>
  <c r="J3184" i="7" s="1"/>
  <c r="K3184" i="7" s="1"/>
  <c r="G3185" i="7"/>
  <c r="H3185" i="7"/>
  <c r="I3185" i="7"/>
  <c r="J3185" i="7" s="1"/>
  <c r="K3185" i="7" s="1"/>
  <c r="G3186" i="7"/>
  <c r="H3186" i="7"/>
  <c r="I3186" i="7"/>
  <c r="J3186" i="7" s="1"/>
  <c r="K3186" i="7" s="1"/>
  <c r="G3187" i="7"/>
  <c r="H3187" i="7"/>
  <c r="I3187" i="7"/>
  <c r="J3187" i="7" s="1"/>
  <c r="K3187" i="7" s="1"/>
  <c r="G3188" i="7"/>
  <c r="H3188" i="7"/>
  <c r="I3188" i="7"/>
  <c r="J3188" i="7" s="1"/>
  <c r="K3188" i="7" s="1"/>
  <c r="G3189" i="7"/>
  <c r="H3189" i="7"/>
  <c r="I3189" i="7"/>
  <c r="J3189" i="7" s="1"/>
  <c r="K3189" i="7" s="1"/>
  <c r="G3190" i="7"/>
  <c r="H3190" i="7"/>
  <c r="I3190" i="7"/>
  <c r="J3190" i="7" s="1"/>
  <c r="K3190" i="7" s="1"/>
  <c r="G3191" i="7"/>
  <c r="H3191" i="7"/>
  <c r="I3191" i="7"/>
  <c r="J3191" i="7" s="1"/>
  <c r="K3191" i="7" s="1"/>
  <c r="G3192" i="7"/>
  <c r="H3192" i="7"/>
  <c r="I3192" i="7"/>
  <c r="J3192" i="7" s="1"/>
  <c r="K3192" i="7" s="1"/>
  <c r="G3193" i="7"/>
  <c r="H3193" i="7"/>
  <c r="I3193" i="7"/>
  <c r="J3193" i="7" s="1"/>
  <c r="K3193" i="7" s="1"/>
  <c r="G3194" i="7"/>
  <c r="H3194" i="7"/>
  <c r="I3194" i="7"/>
  <c r="G3195" i="7"/>
  <c r="H3195" i="7"/>
  <c r="I3195" i="7"/>
  <c r="G3196" i="7"/>
  <c r="H3196" i="7"/>
  <c r="I3196" i="7"/>
  <c r="G3197" i="7"/>
  <c r="H3197" i="7"/>
  <c r="I3197" i="7"/>
  <c r="G3198" i="7"/>
  <c r="H3198" i="7"/>
  <c r="I3198" i="7"/>
  <c r="G3199" i="7"/>
  <c r="H3199" i="7"/>
  <c r="I3199" i="7"/>
  <c r="G3200" i="7"/>
  <c r="H3200" i="7"/>
  <c r="I3200" i="7"/>
  <c r="G3201" i="7"/>
  <c r="H3201" i="7"/>
  <c r="I3201" i="7"/>
  <c r="G3202" i="7"/>
  <c r="H3202" i="7"/>
  <c r="I3202" i="7"/>
  <c r="G3203" i="7"/>
  <c r="H3203" i="7"/>
  <c r="I3203" i="7"/>
  <c r="G3204" i="7"/>
  <c r="H3204" i="7"/>
  <c r="I3204" i="7"/>
  <c r="G3205" i="7"/>
  <c r="H3205" i="7"/>
  <c r="I3205" i="7"/>
  <c r="G3206" i="7"/>
  <c r="H3206" i="7"/>
  <c r="I3206" i="7"/>
  <c r="G3207" i="7"/>
  <c r="H3207" i="7"/>
  <c r="I3207" i="7"/>
  <c r="G3208" i="7"/>
  <c r="H3208" i="7"/>
  <c r="I3208" i="7"/>
  <c r="G3209" i="7"/>
  <c r="H3209" i="7"/>
  <c r="I3209" i="7"/>
  <c r="G3210" i="7"/>
  <c r="H3210" i="7"/>
  <c r="I3210" i="7"/>
  <c r="G3211" i="7"/>
  <c r="H3211" i="7"/>
  <c r="I3211" i="7"/>
  <c r="G3212" i="7"/>
  <c r="H3212" i="7"/>
  <c r="I3212" i="7"/>
  <c r="G3213" i="7"/>
  <c r="H3213" i="7"/>
  <c r="I3213" i="7"/>
  <c r="G3214" i="7"/>
  <c r="H3214" i="7"/>
  <c r="I3214" i="7"/>
  <c r="G3215" i="7"/>
  <c r="H3215" i="7"/>
  <c r="I3215" i="7"/>
  <c r="G3216" i="7"/>
  <c r="H3216" i="7"/>
  <c r="I3216" i="7"/>
  <c r="G3217" i="7"/>
  <c r="H3217" i="7"/>
  <c r="I3217" i="7"/>
  <c r="G3218" i="7"/>
  <c r="H3218" i="7"/>
  <c r="I3218" i="7"/>
  <c r="G3219" i="7"/>
  <c r="H3219" i="7"/>
  <c r="I3219" i="7"/>
  <c r="G3220" i="7"/>
  <c r="H3220" i="7"/>
  <c r="I3220" i="7"/>
  <c r="G3221" i="7"/>
  <c r="H3221" i="7"/>
  <c r="I3221" i="7"/>
  <c r="G3222" i="7"/>
  <c r="H3222" i="7"/>
  <c r="I3222" i="7"/>
  <c r="G3223" i="7"/>
  <c r="H3223" i="7"/>
  <c r="I3223" i="7"/>
  <c r="G3224" i="7"/>
  <c r="H3224" i="7"/>
  <c r="I3224" i="7"/>
  <c r="G3225" i="7"/>
  <c r="H3225" i="7"/>
  <c r="I3225" i="7"/>
  <c r="G3226" i="7"/>
  <c r="H3226" i="7"/>
  <c r="I3226" i="7"/>
  <c r="G3227" i="7"/>
  <c r="H3227" i="7"/>
  <c r="I3227" i="7"/>
  <c r="G3228" i="7"/>
  <c r="H3228" i="7"/>
  <c r="I3228" i="7"/>
  <c r="G3229" i="7"/>
  <c r="H3229" i="7"/>
  <c r="I3229" i="7"/>
  <c r="G3230" i="7"/>
  <c r="H3230" i="7"/>
  <c r="I3230" i="7"/>
  <c r="G3231" i="7"/>
  <c r="H3231" i="7"/>
  <c r="I3231" i="7"/>
  <c r="G3232" i="7"/>
  <c r="H3232" i="7"/>
  <c r="I3232" i="7"/>
  <c r="G3233" i="7"/>
  <c r="H3233" i="7"/>
  <c r="I3233" i="7"/>
  <c r="G3234" i="7"/>
  <c r="H3234" i="7"/>
  <c r="I3234" i="7"/>
  <c r="G3235" i="7"/>
  <c r="H3235" i="7"/>
  <c r="I3235" i="7"/>
  <c r="G3236" i="7"/>
  <c r="H3236" i="7"/>
  <c r="I3236" i="7"/>
  <c r="G3237" i="7"/>
  <c r="H3237" i="7"/>
  <c r="I3237" i="7"/>
  <c r="G3238" i="7"/>
  <c r="H3238" i="7"/>
  <c r="I3238" i="7"/>
  <c r="G3239" i="7"/>
  <c r="H3239" i="7"/>
  <c r="I3239" i="7"/>
  <c r="G3240" i="7"/>
  <c r="H3240" i="7"/>
  <c r="I3240" i="7"/>
  <c r="G3241" i="7"/>
  <c r="H3241" i="7"/>
  <c r="I3241" i="7"/>
  <c r="G3242" i="7"/>
  <c r="H3242" i="7"/>
  <c r="I3242" i="7"/>
  <c r="G3243" i="7"/>
  <c r="H3243" i="7"/>
  <c r="I3243" i="7"/>
  <c r="G3244" i="7"/>
  <c r="H3244" i="7"/>
  <c r="I3244" i="7"/>
  <c r="G3245" i="7"/>
  <c r="H3245" i="7"/>
  <c r="I3245" i="7"/>
  <c r="G3246" i="7"/>
  <c r="H3246" i="7"/>
  <c r="I3246" i="7"/>
  <c r="G3247" i="7"/>
  <c r="H3247" i="7"/>
  <c r="I3247" i="7"/>
  <c r="G3248" i="7"/>
  <c r="H3248" i="7"/>
  <c r="I3248" i="7"/>
  <c r="G3249" i="7"/>
  <c r="H3249" i="7"/>
  <c r="I3249" i="7"/>
  <c r="G3250" i="7"/>
  <c r="H3250" i="7"/>
  <c r="I3250" i="7"/>
  <c r="G3251" i="7"/>
  <c r="H3251" i="7"/>
  <c r="I3251" i="7"/>
  <c r="G3252" i="7"/>
  <c r="H3252" i="7"/>
  <c r="I3252" i="7"/>
  <c r="G3253" i="7"/>
  <c r="H3253" i="7"/>
  <c r="I3253" i="7"/>
  <c r="G3254" i="7"/>
  <c r="H3254" i="7"/>
  <c r="I3254" i="7"/>
  <c r="G3255" i="7"/>
  <c r="H3255" i="7"/>
  <c r="I3255" i="7"/>
  <c r="G3256" i="7"/>
  <c r="H3256" i="7"/>
  <c r="I3256" i="7"/>
  <c r="G3257" i="7"/>
  <c r="H3257" i="7"/>
  <c r="I3257" i="7"/>
  <c r="G3258" i="7"/>
  <c r="H3258" i="7"/>
  <c r="I3258" i="7"/>
  <c r="G3259" i="7"/>
  <c r="H3259" i="7"/>
  <c r="I3259" i="7"/>
  <c r="G3260" i="7"/>
  <c r="H3260" i="7"/>
  <c r="I3260" i="7"/>
  <c r="G3261" i="7"/>
  <c r="H3261" i="7"/>
  <c r="I3261" i="7"/>
  <c r="G3262" i="7"/>
  <c r="H3262" i="7"/>
  <c r="I3262" i="7"/>
  <c r="G3263" i="7"/>
  <c r="H3263" i="7"/>
  <c r="I3263" i="7"/>
  <c r="G3264" i="7"/>
  <c r="H3264" i="7"/>
  <c r="I3264" i="7"/>
  <c r="G3265" i="7"/>
  <c r="H3265" i="7"/>
  <c r="I3265" i="7"/>
  <c r="G3266" i="7"/>
  <c r="H3266" i="7"/>
  <c r="I3266" i="7"/>
  <c r="G3267" i="7"/>
  <c r="H3267" i="7"/>
  <c r="I3267" i="7"/>
  <c r="G3268" i="7"/>
  <c r="H3268" i="7"/>
  <c r="I3268" i="7"/>
  <c r="G3269" i="7"/>
  <c r="H3269" i="7"/>
  <c r="I3269" i="7"/>
  <c r="G3270" i="7"/>
  <c r="H3270" i="7"/>
  <c r="I3270" i="7"/>
  <c r="G3271" i="7"/>
  <c r="H3271" i="7"/>
  <c r="I3271" i="7"/>
  <c r="G3272" i="7"/>
  <c r="H3272" i="7"/>
  <c r="I3272" i="7"/>
  <c r="G3273" i="7"/>
  <c r="H3273" i="7"/>
  <c r="I3273" i="7"/>
  <c r="G3274" i="7"/>
  <c r="H3274" i="7"/>
  <c r="I3274" i="7"/>
  <c r="G3275" i="7"/>
  <c r="H3275" i="7"/>
  <c r="I3275" i="7"/>
  <c r="G3276" i="7"/>
  <c r="H3276" i="7"/>
  <c r="I3276" i="7"/>
  <c r="G3277" i="7"/>
  <c r="H3277" i="7"/>
  <c r="I3277" i="7"/>
  <c r="G3278" i="7"/>
  <c r="H3278" i="7"/>
  <c r="I3278" i="7"/>
  <c r="G3279" i="7"/>
  <c r="H3279" i="7"/>
  <c r="I3279" i="7"/>
  <c r="G3280" i="7"/>
  <c r="H3280" i="7"/>
  <c r="I3280" i="7"/>
  <c r="G3281" i="7"/>
  <c r="H3281" i="7"/>
  <c r="I3281" i="7"/>
  <c r="G3282" i="7"/>
  <c r="H3282" i="7"/>
  <c r="I3282" i="7"/>
  <c r="G3283" i="7"/>
  <c r="H3283" i="7"/>
  <c r="I3283" i="7"/>
  <c r="G3284" i="7"/>
  <c r="H3284" i="7"/>
  <c r="I3284" i="7"/>
  <c r="G3285" i="7"/>
  <c r="H3285" i="7"/>
  <c r="I3285" i="7"/>
  <c r="G3286" i="7"/>
  <c r="H3286" i="7"/>
  <c r="I3286" i="7"/>
  <c r="G3287" i="7"/>
  <c r="H3287" i="7"/>
  <c r="I3287" i="7"/>
  <c r="G3288" i="7"/>
  <c r="H3288" i="7"/>
  <c r="I3288" i="7"/>
  <c r="G3289" i="7"/>
  <c r="H3289" i="7"/>
  <c r="I3289" i="7"/>
  <c r="G3290" i="7"/>
  <c r="H3290" i="7"/>
  <c r="I3290" i="7"/>
  <c r="G3291" i="7"/>
  <c r="H3291" i="7"/>
  <c r="I3291" i="7"/>
  <c r="G3292" i="7"/>
  <c r="H3292" i="7"/>
  <c r="I3292" i="7"/>
  <c r="G3293" i="7"/>
  <c r="H3293" i="7"/>
  <c r="I3293" i="7"/>
  <c r="G3294" i="7"/>
  <c r="H3294" i="7"/>
  <c r="I3294" i="7"/>
  <c r="G3295" i="7"/>
  <c r="H3295" i="7"/>
  <c r="I3295" i="7"/>
  <c r="G3296" i="7"/>
  <c r="H3296" i="7"/>
  <c r="I3296" i="7"/>
  <c r="G3297" i="7"/>
  <c r="H3297" i="7"/>
  <c r="I3297" i="7"/>
  <c r="G3298" i="7"/>
  <c r="H3298" i="7"/>
  <c r="I3298" i="7"/>
  <c r="G3299" i="7"/>
  <c r="H3299" i="7"/>
  <c r="I3299" i="7"/>
  <c r="G3300" i="7"/>
  <c r="H3300" i="7"/>
  <c r="I3300" i="7"/>
  <c r="G3301" i="7"/>
  <c r="H3301" i="7"/>
  <c r="I3301" i="7"/>
  <c r="G3302" i="7"/>
  <c r="H3302" i="7"/>
  <c r="I3302" i="7"/>
  <c r="G3303" i="7"/>
  <c r="H3303" i="7"/>
  <c r="I3303" i="7"/>
  <c r="G3304" i="7"/>
  <c r="H3304" i="7"/>
  <c r="I3304" i="7"/>
  <c r="G3305" i="7"/>
  <c r="H3305" i="7"/>
  <c r="I3305" i="7"/>
  <c r="G3306" i="7"/>
  <c r="H3306" i="7"/>
  <c r="I3306" i="7"/>
  <c r="G3307" i="7"/>
  <c r="H3307" i="7"/>
  <c r="I3307" i="7"/>
  <c r="G3308" i="7"/>
  <c r="H3308" i="7"/>
  <c r="I3308" i="7"/>
  <c r="G3309" i="7"/>
  <c r="H3309" i="7"/>
  <c r="I3309" i="7"/>
  <c r="G3310" i="7"/>
  <c r="H3310" i="7"/>
  <c r="I3310" i="7"/>
  <c r="G3311" i="7"/>
  <c r="H3311" i="7"/>
  <c r="I3311" i="7"/>
  <c r="G3312" i="7"/>
  <c r="H3312" i="7"/>
  <c r="I3312" i="7"/>
  <c r="G3313" i="7"/>
  <c r="H3313" i="7"/>
  <c r="I3313" i="7"/>
  <c r="G3314" i="7"/>
  <c r="H3314" i="7"/>
  <c r="I3314" i="7"/>
  <c r="J3314" i="7" s="1"/>
  <c r="K3314" i="7" s="1"/>
  <c r="G3315" i="7"/>
  <c r="H3315" i="7"/>
  <c r="I3315" i="7"/>
  <c r="J3315" i="7" s="1"/>
  <c r="K3315" i="7" s="1"/>
  <c r="G3316" i="7"/>
  <c r="H3316" i="7"/>
  <c r="I3316" i="7"/>
  <c r="J3316" i="7" s="1"/>
  <c r="K3316" i="7" s="1"/>
  <c r="G3317" i="7"/>
  <c r="H3317" i="7"/>
  <c r="I3317" i="7"/>
  <c r="J3317" i="7" s="1"/>
  <c r="K3317" i="7" s="1"/>
  <c r="G3318" i="7"/>
  <c r="H3318" i="7"/>
  <c r="I3318" i="7"/>
  <c r="J3318" i="7" s="1"/>
  <c r="K3318" i="7" s="1"/>
  <c r="G3319" i="7"/>
  <c r="H3319" i="7"/>
  <c r="I3319" i="7"/>
  <c r="J3319" i="7" s="1"/>
  <c r="K3319" i="7" s="1"/>
  <c r="G3320" i="7"/>
  <c r="H3320" i="7"/>
  <c r="I3320" i="7"/>
  <c r="J3320" i="7" s="1"/>
  <c r="K3320" i="7" s="1"/>
  <c r="G3321" i="7"/>
  <c r="H3321" i="7"/>
  <c r="I3321" i="7"/>
  <c r="J3321" i="7" s="1"/>
  <c r="K3321" i="7" s="1"/>
  <c r="G3322" i="7"/>
  <c r="H3322" i="7"/>
  <c r="I3322" i="7"/>
  <c r="J3322" i="7" s="1"/>
  <c r="K3322" i="7" s="1"/>
  <c r="G3323" i="7"/>
  <c r="H3323" i="7"/>
  <c r="I3323" i="7"/>
  <c r="J3323" i="7" s="1"/>
  <c r="K3323" i="7" s="1"/>
  <c r="G3324" i="7"/>
  <c r="H3324" i="7"/>
  <c r="I3324" i="7"/>
  <c r="J3324" i="7" s="1"/>
  <c r="K3324" i="7" s="1"/>
  <c r="G3325" i="7"/>
  <c r="H3325" i="7"/>
  <c r="I3325" i="7"/>
  <c r="J3325" i="7" s="1"/>
  <c r="K3325" i="7" s="1"/>
  <c r="G3326" i="7"/>
  <c r="H3326" i="7"/>
  <c r="I3326" i="7"/>
  <c r="J3326" i="7" s="1"/>
  <c r="K3326" i="7" s="1"/>
  <c r="G3327" i="7"/>
  <c r="H3327" i="7"/>
  <c r="I3327" i="7"/>
  <c r="J3327" i="7" s="1"/>
  <c r="K3327" i="7" s="1"/>
  <c r="G3328" i="7"/>
  <c r="H3328" i="7"/>
  <c r="I3328" i="7"/>
  <c r="J3328" i="7" s="1"/>
  <c r="K3328" i="7" s="1"/>
  <c r="G3329" i="7"/>
  <c r="H3329" i="7"/>
  <c r="I3329" i="7"/>
  <c r="J3329" i="7" s="1"/>
  <c r="K3329" i="7" s="1"/>
  <c r="G3330" i="7"/>
  <c r="H3330" i="7"/>
  <c r="I3330" i="7"/>
  <c r="J3330" i="7" s="1"/>
  <c r="K3330" i="7" s="1"/>
  <c r="G3331" i="7"/>
  <c r="H3331" i="7"/>
  <c r="I3331" i="7"/>
  <c r="J3331" i="7" s="1"/>
  <c r="K3331" i="7" s="1"/>
  <c r="G3332" i="7"/>
  <c r="H3332" i="7"/>
  <c r="I3332" i="7"/>
  <c r="J3332" i="7" s="1"/>
  <c r="K3332" i="7" s="1"/>
  <c r="G3333" i="7"/>
  <c r="H3333" i="7"/>
  <c r="I3333" i="7"/>
  <c r="J3333" i="7" s="1"/>
  <c r="K3333" i="7" s="1"/>
  <c r="G3334" i="7"/>
  <c r="H3334" i="7"/>
  <c r="I3334" i="7"/>
  <c r="J3334" i="7" s="1"/>
  <c r="K3334" i="7" s="1"/>
  <c r="G3335" i="7"/>
  <c r="H3335" i="7"/>
  <c r="I3335" i="7"/>
  <c r="J3335" i="7" s="1"/>
  <c r="K3335" i="7" s="1"/>
  <c r="G3336" i="7"/>
  <c r="H3336" i="7"/>
  <c r="I3336" i="7"/>
  <c r="J3336" i="7" s="1"/>
  <c r="K3336" i="7" s="1"/>
  <c r="G3337" i="7"/>
  <c r="H3337" i="7"/>
  <c r="I3337" i="7"/>
  <c r="J3337" i="7" s="1"/>
  <c r="K3337" i="7" s="1"/>
  <c r="G3338" i="7"/>
  <c r="H3338" i="7"/>
  <c r="I3338" i="7"/>
  <c r="J3338" i="7" s="1"/>
  <c r="K3338" i="7" s="1"/>
  <c r="G3339" i="7"/>
  <c r="H3339" i="7"/>
  <c r="I3339" i="7"/>
  <c r="J3339" i="7" s="1"/>
  <c r="K3339" i="7" s="1"/>
  <c r="G3340" i="7"/>
  <c r="H3340" i="7"/>
  <c r="I3340" i="7"/>
  <c r="J3340" i="7" s="1"/>
  <c r="K3340" i="7" s="1"/>
  <c r="G3341" i="7"/>
  <c r="H3341" i="7"/>
  <c r="I3341" i="7"/>
  <c r="J3341" i="7" s="1"/>
  <c r="K3341" i="7" s="1"/>
  <c r="G3342" i="7"/>
  <c r="H3342" i="7"/>
  <c r="I3342" i="7"/>
  <c r="J3342" i="7" s="1"/>
  <c r="K3342" i="7" s="1"/>
  <c r="G3343" i="7"/>
  <c r="H3343" i="7"/>
  <c r="I3343" i="7"/>
  <c r="J3343" i="7" s="1"/>
  <c r="K3343" i="7" s="1"/>
  <c r="G3344" i="7"/>
  <c r="H3344" i="7"/>
  <c r="I3344" i="7"/>
  <c r="J3344" i="7" s="1"/>
  <c r="K3344" i="7" s="1"/>
  <c r="G3345" i="7"/>
  <c r="H3345" i="7"/>
  <c r="I3345" i="7"/>
  <c r="J3345" i="7" s="1"/>
  <c r="K3345" i="7" s="1"/>
  <c r="G3346" i="7"/>
  <c r="H3346" i="7"/>
  <c r="I3346" i="7"/>
  <c r="J3346" i="7" s="1"/>
  <c r="K3346" i="7" s="1"/>
  <c r="G3347" i="7"/>
  <c r="H3347" i="7"/>
  <c r="I3347" i="7"/>
  <c r="J3347" i="7" s="1"/>
  <c r="K3347" i="7" s="1"/>
  <c r="G3348" i="7"/>
  <c r="H3348" i="7"/>
  <c r="I3348" i="7"/>
  <c r="J3348" i="7" s="1"/>
  <c r="K3348" i="7" s="1"/>
  <c r="G3349" i="7"/>
  <c r="H3349" i="7"/>
  <c r="I3349" i="7"/>
  <c r="J3349" i="7" s="1"/>
  <c r="K3349" i="7" s="1"/>
  <c r="G3350" i="7"/>
  <c r="H3350" i="7"/>
  <c r="I3350" i="7"/>
  <c r="J3350" i="7" s="1"/>
  <c r="K3350" i="7" s="1"/>
  <c r="G3351" i="7"/>
  <c r="H3351" i="7"/>
  <c r="I3351" i="7"/>
  <c r="J3351" i="7" s="1"/>
  <c r="K3351" i="7" s="1"/>
  <c r="G3352" i="7"/>
  <c r="H3352" i="7"/>
  <c r="I3352" i="7"/>
  <c r="J3352" i="7" s="1"/>
  <c r="K3352" i="7" s="1"/>
  <c r="G3353" i="7"/>
  <c r="H3353" i="7"/>
  <c r="I3353" i="7"/>
  <c r="J3353" i="7" s="1"/>
  <c r="K3353" i="7" s="1"/>
  <c r="G3354" i="7"/>
  <c r="H3354" i="7"/>
  <c r="I3354" i="7"/>
  <c r="J3354" i="7" s="1"/>
  <c r="K3354" i="7" s="1"/>
  <c r="G3355" i="7"/>
  <c r="H3355" i="7"/>
  <c r="I3355" i="7"/>
  <c r="J3355" i="7" s="1"/>
  <c r="K3355" i="7" s="1"/>
  <c r="G3356" i="7"/>
  <c r="H3356" i="7"/>
  <c r="I3356" i="7"/>
  <c r="J3356" i="7" s="1"/>
  <c r="K3356" i="7" s="1"/>
  <c r="G3357" i="7"/>
  <c r="H3357" i="7"/>
  <c r="I3357" i="7"/>
  <c r="J3357" i="7" s="1"/>
  <c r="K3357" i="7" s="1"/>
  <c r="G3358" i="7"/>
  <c r="H3358" i="7"/>
  <c r="I3358" i="7"/>
  <c r="J3358" i="7" s="1"/>
  <c r="K3358" i="7" s="1"/>
  <c r="G3359" i="7"/>
  <c r="H3359" i="7"/>
  <c r="I3359" i="7"/>
  <c r="J3359" i="7" s="1"/>
  <c r="K3359" i="7" s="1"/>
  <c r="G3360" i="7"/>
  <c r="H3360" i="7"/>
  <c r="I3360" i="7"/>
  <c r="J3360" i="7" s="1"/>
  <c r="K3360" i="7" s="1"/>
  <c r="G3361" i="7"/>
  <c r="H3361" i="7"/>
  <c r="I3361" i="7"/>
  <c r="J3361" i="7" s="1"/>
  <c r="K3361" i="7" s="1"/>
  <c r="G3362" i="7"/>
  <c r="H3362" i="7"/>
  <c r="I3362" i="7"/>
  <c r="G3363" i="7"/>
  <c r="H3363" i="7"/>
  <c r="I3363" i="7"/>
  <c r="G3364" i="7"/>
  <c r="H3364" i="7"/>
  <c r="I3364" i="7"/>
  <c r="G3365" i="7"/>
  <c r="H3365" i="7"/>
  <c r="I3365" i="7"/>
  <c r="G3366" i="7"/>
  <c r="H3366" i="7"/>
  <c r="I3366" i="7"/>
  <c r="G3367" i="7"/>
  <c r="H3367" i="7"/>
  <c r="I3367" i="7"/>
  <c r="G3368" i="7"/>
  <c r="H3368" i="7"/>
  <c r="I3368" i="7"/>
  <c r="G3369" i="7"/>
  <c r="H3369" i="7"/>
  <c r="I3369" i="7"/>
  <c r="G3370" i="7"/>
  <c r="H3370" i="7"/>
  <c r="I3370" i="7"/>
  <c r="G3371" i="7"/>
  <c r="H3371" i="7"/>
  <c r="I3371" i="7"/>
  <c r="G3372" i="7"/>
  <c r="H3372" i="7"/>
  <c r="I3372" i="7"/>
  <c r="G3373" i="7"/>
  <c r="H3373" i="7"/>
  <c r="I3373" i="7"/>
  <c r="G3374" i="7"/>
  <c r="H3374" i="7"/>
  <c r="I3374" i="7"/>
  <c r="G3375" i="7"/>
  <c r="H3375" i="7"/>
  <c r="I3375" i="7"/>
  <c r="G3376" i="7"/>
  <c r="H3376" i="7"/>
  <c r="I3376" i="7"/>
  <c r="G3377" i="7"/>
  <c r="H3377" i="7"/>
  <c r="I3377" i="7"/>
  <c r="G3378" i="7"/>
  <c r="H3378" i="7"/>
  <c r="I3378" i="7"/>
  <c r="G3379" i="7"/>
  <c r="H3379" i="7"/>
  <c r="I3379" i="7"/>
  <c r="G3380" i="7"/>
  <c r="H3380" i="7"/>
  <c r="I3380" i="7"/>
  <c r="G3381" i="7"/>
  <c r="H3381" i="7"/>
  <c r="I3381" i="7"/>
  <c r="G3382" i="7"/>
  <c r="H3382" i="7"/>
  <c r="I3382" i="7"/>
  <c r="G3383" i="7"/>
  <c r="H3383" i="7"/>
  <c r="I3383" i="7"/>
  <c r="G3384" i="7"/>
  <c r="H3384" i="7"/>
  <c r="I3384" i="7"/>
  <c r="G3385" i="7"/>
  <c r="H3385" i="7"/>
  <c r="I3385" i="7"/>
  <c r="G3386" i="7"/>
  <c r="H3386" i="7"/>
  <c r="I3386" i="7"/>
  <c r="G3387" i="7"/>
  <c r="H3387" i="7"/>
  <c r="I3387" i="7"/>
  <c r="G3388" i="7"/>
  <c r="H3388" i="7"/>
  <c r="I3388" i="7"/>
  <c r="G3389" i="7"/>
  <c r="H3389" i="7"/>
  <c r="I3389" i="7"/>
  <c r="G3390" i="7"/>
  <c r="H3390" i="7"/>
  <c r="I3390" i="7"/>
  <c r="G3391" i="7"/>
  <c r="H3391" i="7"/>
  <c r="I3391" i="7"/>
  <c r="G3392" i="7"/>
  <c r="H3392" i="7"/>
  <c r="I3392" i="7"/>
  <c r="G3393" i="7"/>
  <c r="H3393" i="7"/>
  <c r="I3393" i="7"/>
  <c r="G3394" i="7"/>
  <c r="H3394" i="7"/>
  <c r="I3394" i="7"/>
  <c r="G3395" i="7"/>
  <c r="H3395" i="7"/>
  <c r="I3395" i="7"/>
  <c r="G3396" i="7"/>
  <c r="H3396" i="7"/>
  <c r="I3396" i="7"/>
  <c r="G3397" i="7"/>
  <c r="H3397" i="7"/>
  <c r="I3397" i="7"/>
  <c r="G3398" i="7"/>
  <c r="H3398" i="7"/>
  <c r="I3398" i="7"/>
  <c r="G3399" i="7"/>
  <c r="H3399" i="7"/>
  <c r="I3399" i="7"/>
  <c r="G3400" i="7"/>
  <c r="H3400" i="7"/>
  <c r="I3400" i="7"/>
  <c r="G3401" i="7"/>
  <c r="H3401" i="7"/>
  <c r="I3401" i="7"/>
  <c r="G3402" i="7"/>
  <c r="H3402" i="7"/>
  <c r="I3402" i="7"/>
  <c r="G3403" i="7"/>
  <c r="H3403" i="7"/>
  <c r="I3403" i="7"/>
  <c r="G3404" i="7"/>
  <c r="H3404" i="7"/>
  <c r="I3404" i="7"/>
  <c r="G3405" i="7"/>
  <c r="H3405" i="7"/>
  <c r="I3405" i="7"/>
  <c r="G3406" i="7"/>
  <c r="H3406" i="7"/>
  <c r="I3406" i="7"/>
  <c r="G3407" i="7"/>
  <c r="H3407" i="7"/>
  <c r="I3407" i="7"/>
  <c r="G3408" i="7"/>
  <c r="H3408" i="7"/>
  <c r="I3408" i="7"/>
  <c r="G3409" i="7"/>
  <c r="H3409" i="7"/>
  <c r="I3409" i="7"/>
  <c r="G3410" i="7"/>
  <c r="H3410" i="7"/>
  <c r="I3410" i="7"/>
  <c r="G3411" i="7"/>
  <c r="H3411" i="7"/>
  <c r="I3411" i="7"/>
  <c r="G3412" i="7"/>
  <c r="H3412" i="7"/>
  <c r="I3412" i="7"/>
  <c r="G3413" i="7"/>
  <c r="H3413" i="7"/>
  <c r="I3413" i="7"/>
  <c r="G3414" i="7"/>
  <c r="H3414" i="7"/>
  <c r="I3414" i="7"/>
  <c r="G3415" i="7"/>
  <c r="H3415" i="7"/>
  <c r="I3415" i="7"/>
  <c r="G3416" i="7"/>
  <c r="H3416" i="7"/>
  <c r="I3416" i="7"/>
  <c r="G3417" i="7"/>
  <c r="H3417" i="7"/>
  <c r="I3417" i="7"/>
  <c r="G3418" i="7"/>
  <c r="H3418" i="7"/>
  <c r="I3418" i="7"/>
  <c r="G3419" i="7"/>
  <c r="H3419" i="7"/>
  <c r="I3419" i="7"/>
  <c r="G3420" i="7"/>
  <c r="H3420" i="7"/>
  <c r="I3420" i="7"/>
  <c r="G3421" i="7"/>
  <c r="H3421" i="7"/>
  <c r="I3421" i="7"/>
  <c r="G3422" i="7"/>
  <c r="H3422" i="7"/>
  <c r="I3422" i="7"/>
  <c r="G3423" i="7"/>
  <c r="H3423" i="7"/>
  <c r="I3423" i="7"/>
  <c r="G3424" i="7"/>
  <c r="H3424" i="7"/>
  <c r="I3424" i="7"/>
  <c r="G3425" i="7"/>
  <c r="H3425" i="7"/>
  <c r="I3425" i="7"/>
  <c r="G3426" i="7"/>
  <c r="H3426" i="7"/>
  <c r="I3426" i="7"/>
  <c r="G3427" i="7"/>
  <c r="H3427" i="7"/>
  <c r="I3427" i="7"/>
  <c r="G3428" i="7"/>
  <c r="H3428" i="7"/>
  <c r="I3428" i="7"/>
  <c r="G3429" i="7"/>
  <c r="H3429" i="7"/>
  <c r="I3429" i="7"/>
  <c r="G3430" i="7"/>
  <c r="H3430" i="7"/>
  <c r="I3430" i="7"/>
  <c r="G3431" i="7"/>
  <c r="H3431" i="7"/>
  <c r="I3431" i="7"/>
  <c r="G3432" i="7"/>
  <c r="H3432" i="7"/>
  <c r="I3432" i="7"/>
  <c r="G3433" i="7"/>
  <c r="H3433" i="7"/>
  <c r="I3433" i="7"/>
  <c r="G3434" i="7"/>
  <c r="H3434" i="7"/>
  <c r="I3434" i="7"/>
  <c r="G3435" i="7"/>
  <c r="H3435" i="7"/>
  <c r="I3435" i="7"/>
  <c r="G3436" i="7"/>
  <c r="H3436" i="7"/>
  <c r="I3436" i="7"/>
  <c r="G3437" i="7"/>
  <c r="H3437" i="7"/>
  <c r="I3437" i="7"/>
  <c r="G3438" i="7"/>
  <c r="H3438" i="7"/>
  <c r="I3438" i="7"/>
  <c r="G3439" i="7"/>
  <c r="H3439" i="7"/>
  <c r="I3439" i="7"/>
  <c r="G3440" i="7"/>
  <c r="H3440" i="7"/>
  <c r="I3440" i="7"/>
  <c r="G3441" i="7"/>
  <c r="H3441" i="7"/>
  <c r="I3441" i="7"/>
  <c r="G3442" i="7"/>
  <c r="H3442" i="7"/>
  <c r="I3442" i="7"/>
  <c r="G3443" i="7"/>
  <c r="H3443" i="7"/>
  <c r="I3443" i="7"/>
  <c r="G3444" i="7"/>
  <c r="H3444" i="7"/>
  <c r="I3444" i="7"/>
  <c r="G3445" i="7"/>
  <c r="H3445" i="7"/>
  <c r="I3445" i="7"/>
  <c r="G3446" i="7"/>
  <c r="H3446" i="7"/>
  <c r="I3446" i="7"/>
  <c r="G3447" i="7"/>
  <c r="H3447" i="7"/>
  <c r="I3447" i="7"/>
  <c r="G3448" i="7"/>
  <c r="H3448" i="7"/>
  <c r="I3448" i="7"/>
  <c r="G3449" i="7"/>
  <c r="H3449" i="7"/>
  <c r="I3449" i="7"/>
  <c r="G3450" i="7"/>
  <c r="H3450" i="7"/>
  <c r="I3450" i="7"/>
  <c r="G3451" i="7"/>
  <c r="H3451" i="7"/>
  <c r="I3451" i="7"/>
  <c r="G3452" i="7"/>
  <c r="H3452" i="7"/>
  <c r="I3452" i="7"/>
  <c r="G3453" i="7"/>
  <c r="H3453" i="7"/>
  <c r="I3453" i="7"/>
  <c r="G3454" i="7"/>
  <c r="H3454" i="7"/>
  <c r="I3454" i="7"/>
  <c r="G3455" i="7"/>
  <c r="H3455" i="7"/>
  <c r="I3455" i="7"/>
  <c r="G3456" i="7"/>
  <c r="H3456" i="7"/>
  <c r="I3456" i="7"/>
  <c r="G3457" i="7"/>
  <c r="H3457" i="7"/>
  <c r="I3457" i="7"/>
  <c r="G3458" i="7"/>
  <c r="H3458" i="7"/>
  <c r="I3458" i="7"/>
  <c r="G3459" i="7"/>
  <c r="H3459" i="7"/>
  <c r="I3459" i="7"/>
  <c r="G3460" i="7"/>
  <c r="H3460" i="7"/>
  <c r="I3460" i="7"/>
  <c r="G3461" i="7"/>
  <c r="H3461" i="7"/>
  <c r="I3461" i="7"/>
  <c r="G3462" i="7"/>
  <c r="H3462" i="7"/>
  <c r="I3462" i="7"/>
  <c r="G3463" i="7"/>
  <c r="H3463" i="7"/>
  <c r="I3463" i="7"/>
  <c r="G3464" i="7"/>
  <c r="H3464" i="7"/>
  <c r="I3464" i="7"/>
  <c r="G3465" i="7"/>
  <c r="H3465" i="7"/>
  <c r="I3465" i="7"/>
  <c r="G3466" i="7"/>
  <c r="H3466" i="7"/>
  <c r="I3466" i="7"/>
  <c r="G3467" i="7"/>
  <c r="H3467" i="7"/>
  <c r="I3467" i="7"/>
  <c r="G3468" i="7"/>
  <c r="H3468" i="7"/>
  <c r="I3468" i="7"/>
  <c r="G3469" i="7"/>
  <c r="H3469" i="7"/>
  <c r="I3469" i="7"/>
  <c r="G3470" i="7"/>
  <c r="H3470" i="7"/>
  <c r="I3470" i="7"/>
  <c r="G3471" i="7"/>
  <c r="H3471" i="7"/>
  <c r="I3471" i="7"/>
  <c r="G3472" i="7"/>
  <c r="H3472" i="7"/>
  <c r="I3472" i="7"/>
  <c r="G3473" i="7"/>
  <c r="H3473" i="7"/>
  <c r="I3473" i="7"/>
  <c r="G3474" i="7"/>
  <c r="H3474" i="7"/>
  <c r="I3474" i="7"/>
  <c r="G3475" i="7"/>
  <c r="H3475" i="7"/>
  <c r="I3475" i="7"/>
  <c r="G3476" i="7"/>
  <c r="H3476" i="7"/>
  <c r="I3476" i="7"/>
  <c r="G3477" i="7"/>
  <c r="H3477" i="7"/>
  <c r="I3477" i="7"/>
  <c r="G3478" i="7"/>
  <c r="H3478" i="7"/>
  <c r="I3478" i="7"/>
  <c r="G3479" i="7"/>
  <c r="H3479" i="7"/>
  <c r="I3479" i="7"/>
  <c r="G3480" i="7"/>
  <c r="H3480" i="7"/>
  <c r="I3480" i="7"/>
  <c r="G3481" i="7"/>
  <c r="H3481" i="7"/>
  <c r="I3481" i="7"/>
  <c r="G3482" i="7"/>
  <c r="H3482" i="7"/>
  <c r="I3482" i="7"/>
  <c r="J3482" i="7" s="1"/>
  <c r="K3482" i="7" s="1"/>
  <c r="G3483" i="7"/>
  <c r="H3483" i="7"/>
  <c r="I3483" i="7"/>
  <c r="J3483" i="7" s="1"/>
  <c r="K3483" i="7" s="1"/>
  <c r="G3484" i="7"/>
  <c r="H3484" i="7"/>
  <c r="I3484" i="7"/>
  <c r="J3484" i="7" s="1"/>
  <c r="K3484" i="7" s="1"/>
  <c r="G3485" i="7"/>
  <c r="H3485" i="7"/>
  <c r="I3485" i="7"/>
  <c r="J3485" i="7" s="1"/>
  <c r="K3485" i="7" s="1"/>
  <c r="G3486" i="7"/>
  <c r="H3486" i="7"/>
  <c r="I3486" i="7"/>
  <c r="J3486" i="7" s="1"/>
  <c r="K3486" i="7" s="1"/>
  <c r="G3487" i="7"/>
  <c r="H3487" i="7"/>
  <c r="I3487" i="7"/>
  <c r="J3487" i="7" s="1"/>
  <c r="K3487" i="7" s="1"/>
  <c r="G3488" i="7"/>
  <c r="H3488" i="7"/>
  <c r="I3488" i="7"/>
  <c r="J3488" i="7" s="1"/>
  <c r="K3488" i="7" s="1"/>
  <c r="G3489" i="7"/>
  <c r="H3489" i="7"/>
  <c r="I3489" i="7"/>
  <c r="J3489" i="7" s="1"/>
  <c r="K3489" i="7" s="1"/>
  <c r="G3490" i="7"/>
  <c r="H3490" i="7"/>
  <c r="I3490" i="7"/>
  <c r="J3490" i="7" s="1"/>
  <c r="K3490" i="7" s="1"/>
  <c r="G3491" i="7"/>
  <c r="H3491" i="7"/>
  <c r="I3491" i="7"/>
  <c r="J3491" i="7" s="1"/>
  <c r="K3491" i="7" s="1"/>
  <c r="G3492" i="7"/>
  <c r="H3492" i="7"/>
  <c r="I3492" i="7"/>
  <c r="J3492" i="7" s="1"/>
  <c r="K3492" i="7" s="1"/>
  <c r="G3493" i="7"/>
  <c r="H3493" i="7"/>
  <c r="I3493" i="7"/>
  <c r="J3493" i="7" s="1"/>
  <c r="K3493" i="7" s="1"/>
  <c r="G3494" i="7"/>
  <c r="H3494" i="7"/>
  <c r="I3494" i="7"/>
  <c r="J3494" i="7" s="1"/>
  <c r="K3494" i="7" s="1"/>
  <c r="G3495" i="7"/>
  <c r="H3495" i="7"/>
  <c r="I3495" i="7"/>
  <c r="J3495" i="7" s="1"/>
  <c r="K3495" i="7" s="1"/>
  <c r="G3496" i="7"/>
  <c r="H3496" i="7"/>
  <c r="I3496" i="7"/>
  <c r="J3496" i="7" s="1"/>
  <c r="K3496" i="7" s="1"/>
  <c r="G3497" i="7"/>
  <c r="H3497" i="7"/>
  <c r="I3497" i="7"/>
  <c r="J3497" i="7" s="1"/>
  <c r="K3497" i="7" s="1"/>
  <c r="G3498" i="7"/>
  <c r="H3498" i="7"/>
  <c r="I3498" i="7"/>
  <c r="J3498" i="7" s="1"/>
  <c r="K3498" i="7" s="1"/>
  <c r="G3499" i="7"/>
  <c r="H3499" i="7"/>
  <c r="I3499" i="7"/>
  <c r="J3499" i="7" s="1"/>
  <c r="K3499" i="7" s="1"/>
  <c r="G3500" i="7"/>
  <c r="H3500" i="7"/>
  <c r="I3500" i="7"/>
  <c r="J3500" i="7" s="1"/>
  <c r="K3500" i="7" s="1"/>
  <c r="G3501" i="7"/>
  <c r="H3501" i="7"/>
  <c r="I3501" i="7"/>
  <c r="J3501" i="7" s="1"/>
  <c r="K3501" i="7" s="1"/>
  <c r="G3502" i="7"/>
  <c r="H3502" i="7"/>
  <c r="I3502" i="7"/>
  <c r="J3502" i="7" s="1"/>
  <c r="K3502" i="7" s="1"/>
  <c r="G3503" i="7"/>
  <c r="H3503" i="7"/>
  <c r="I3503" i="7"/>
  <c r="J3503" i="7" s="1"/>
  <c r="K3503" i="7" s="1"/>
  <c r="G3504" i="7"/>
  <c r="H3504" i="7"/>
  <c r="I3504" i="7"/>
  <c r="J3504" i="7" s="1"/>
  <c r="K3504" i="7" s="1"/>
  <c r="G3505" i="7"/>
  <c r="H3505" i="7"/>
  <c r="I3505" i="7"/>
  <c r="J3505" i="7" s="1"/>
  <c r="K3505" i="7" s="1"/>
  <c r="G3506" i="7"/>
  <c r="H3506" i="7"/>
  <c r="I3506" i="7"/>
  <c r="J3506" i="7" s="1"/>
  <c r="K3506" i="7" s="1"/>
  <c r="G3507" i="7"/>
  <c r="H3507" i="7"/>
  <c r="I3507" i="7"/>
  <c r="J3507" i="7" s="1"/>
  <c r="K3507" i="7" s="1"/>
  <c r="G3508" i="7"/>
  <c r="H3508" i="7"/>
  <c r="I3508" i="7"/>
  <c r="J3508" i="7" s="1"/>
  <c r="K3508" i="7" s="1"/>
  <c r="G3509" i="7"/>
  <c r="H3509" i="7"/>
  <c r="I3509" i="7"/>
  <c r="J3509" i="7" s="1"/>
  <c r="K3509" i="7" s="1"/>
  <c r="G3510" i="7"/>
  <c r="H3510" i="7"/>
  <c r="I3510" i="7"/>
  <c r="J3510" i="7" s="1"/>
  <c r="K3510" i="7" s="1"/>
  <c r="G3511" i="7"/>
  <c r="H3511" i="7"/>
  <c r="I3511" i="7"/>
  <c r="J3511" i="7" s="1"/>
  <c r="K3511" i="7" s="1"/>
  <c r="G3512" i="7"/>
  <c r="H3512" i="7"/>
  <c r="I3512" i="7"/>
  <c r="J3512" i="7" s="1"/>
  <c r="K3512" i="7" s="1"/>
  <c r="G3513" i="7"/>
  <c r="H3513" i="7"/>
  <c r="I3513" i="7"/>
  <c r="J3513" i="7" s="1"/>
  <c r="K3513" i="7" s="1"/>
  <c r="G3514" i="7"/>
  <c r="H3514" i="7"/>
  <c r="I3514" i="7"/>
  <c r="J3514" i="7" s="1"/>
  <c r="K3514" i="7" s="1"/>
  <c r="G3515" i="7"/>
  <c r="H3515" i="7"/>
  <c r="I3515" i="7"/>
  <c r="J3515" i="7" s="1"/>
  <c r="K3515" i="7" s="1"/>
  <c r="G3516" i="7"/>
  <c r="H3516" i="7"/>
  <c r="I3516" i="7"/>
  <c r="J3516" i="7" s="1"/>
  <c r="K3516" i="7" s="1"/>
  <c r="G3517" i="7"/>
  <c r="H3517" i="7"/>
  <c r="I3517" i="7"/>
  <c r="J3517" i="7" s="1"/>
  <c r="K3517" i="7" s="1"/>
  <c r="G3518" i="7"/>
  <c r="H3518" i="7"/>
  <c r="I3518" i="7"/>
  <c r="J3518" i="7" s="1"/>
  <c r="K3518" i="7" s="1"/>
  <c r="G3519" i="7"/>
  <c r="H3519" i="7"/>
  <c r="I3519" i="7"/>
  <c r="J3519" i="7" s="1"/>
  <c r="K3519" i="7" s="1"/>
  <c r="G3520" i="7"/>
  <c r="H3520" i="7"/>
  <c r="I3520" i="7"/>
  <c r="J3520" i="7" s="1"/>
  <c r="K3520" i="7" s="1"/>
  <c r="G3521" i="7"/>
  <c r="H3521" i="7"/>
  <c r="I3521" i="7"/>
  <c r="J3521" i="7" s="1"/>
  <c r="K3521" i="7" s="1"/>
  <c r="G3522" i="7"/>
  <c r="H3522" i="7"/>
  <c r="I3522" i="7"/>
  <c r="J3522" i="7" s="1"/>
  <c r="K3522" i="7" s="1"/>
  <c r="G3523" i="7"/>
  <c r="H3523" i="7"/>
  <c r="I3523" i="7"/>
  <c r="J3523" i="7" s="1"/>
  <c r="K3523" i="7" s="1"/>
  <c r="G3524" i="7"/>
  <c r="H3524" i="7"/>
  <c r="I3524" i="7"/>
  <c r="J3524" i="7" s="1"/>
  <c r="K3524" i="7" s="1"/>
  <c r="G3525" i="7"/>
  <c r="H3525" i="7"/>
  <c r="I3525" i="7"/>
  <c r="J3525" i="7" s="1"/>
  <c r="K3525" i="7" s="1"/>
  <c r="G3526" i="7"/>
  <c r="H3526" i="7"/>
  <c r="I3526" i="7"/>
  <c r="J3526" i="7" s="1"/>
  <c r="K3526" i="7" s="1"/>
  <c r="G3527" i="7"/>
  <c r="H3527" i="7"/>
  <c r="I3527" i="7"/>
  <c r="J3527" i="7" s="1"/>
  <c r="K3527" i="7" s="1"/>
  <c r="G3528" i="7"/>
  <c r="H3528" i="7"/>
  <c r="I3528" i="7"/>
  <c r="J3528" i="7" s="1"/>
  <c r="K3528" i="7" s="1"/>
  <c r="G3529" i="7"/>
  <c r="H3529" i="7"/>
  <c r="I3529" i="7"/>
  <c r="J3529" i="7" s="1"/>
  <c r="K3529" i="7" s="1"/>
  <c r="G3530" i="7"/>
  <c r="H3530" i="7"/>
  <c r="I3530" i="7"/>
  <c r="J3530" i="7" s="1"/>
  <c r="K3530" i="7" s="1"/>
  <c r="G3531" i="7"/>
  <c r="H3531" i="7"/>
  <c r="I3531" i="7"/>
  <c r="J3531" i="7" s="1"/>
  <c r="K3531" i="7" s="1"/>
  <c r="G3532" i="7"/>
  <c r="H3532" i="7"/>
  <c r="I3532" i="7"/>
  <c r="J3532" i="7" s="1"/>
  <c r="K3532" i="7" s="1"/>
  <c r="G3533" i="7"/>
  <c r="H3533" i="7"/>
  <c r="I3533" i="7"/>
  <c r="J3533" i="7" s="1"/>
  <c r="K3533" i="7" s="1"/>
  <c r="G3534" i="7"/>
  <c r="H3534" i="7"/>
  <c r="I3534" i="7"/>
  <c r="J3534" i="7" s="1"/>
  <c r="K3534" i="7" s="1"/>
  <c r="G3535" i="7"/>
  <c r="H3535" i="7"/>
  <c r="I3535" i="7"/>
  <c r="J3535" i="7" s="1"/>
  <c r="K3535" i="7" s="1"/>
  <c r="G3536" i="7"/>
  <c r="H3536" i="7"/>
  <c r="I3536" i="7"/>
  <c r="J3536" i="7" s="1"/>
  <c r="K3536" i="7" s="1"/>
  <c r="G3537" i="7"/>
  <c r="H3537" i="7"/>
  <c r="I3537" i="7"/>
  <c r="J3537" i="7" s="1"/>
  <c r="K3537" i="7" s="1"/>
  <c r="G3538" i="7"/>
  <c r="H3538" i="7"/>
  <c r="I3538" i="7"/>
  <c r="J3538" i="7" s="1"/>
  <c r="K3538" i="7" s="1"/>
  <c r="G3539" i="7"/>
  <c r="H3539" i="7"/>
  <c r="I3539" i="7"/>
  <c r="J3539" i="7" s="1"/>
  <c r="K3539" i="7" s="1"/>
  <c r="G3540" i="7"/>
  <c r="H3540" i="7"/>
  <c r="I3540" i="7"/>
  <c r="J3540" i="7" s="1"/>
  <c r="K3540" i="7" s="1"/>
  <c r="G3541" i="7"/>
  <c r="H3541" i="7"/>
  <c r="I3541" i="7"/>
  <c r="J3541" i="7" s="1"/>
  <c r="K3541" i="7" s="1"/>
  <c r="G3542" i="7"/>
  <c r="H3542" i="7"/>
  <c r="I3542" i="7"/>
  <c r="J3542" i="7" s="1"/>
  <c r="K3542" i="7" s="1"/>
  <c r="G3543" i="7"/>
  <c r="H3543" i="7"/>
  <c r="I3543" i="7"/>
  <c r="J3543" i="7" s="1"/>
  <c r="K3543" i="7" s="1"/>
  <c r="G3544" i="7"/>
  <c r="H3544" i="7"/>
  <c r="I3544" i="7"/>
  <c r="J3544" i="7" s="1"/>
  <c r="K3544" i="7" s="1"/>
  <c r="G3545" i="7"/>
  <c r="H3545" i="7"/>
  <c r="I3545" i="7"/>
  <c r="J3545" i="7" s="1"/>
  <c r="K3545" i="7" s="1"/>
  <c r="G3546" i="7"/>
  <c r="H3546" i="7"/>
  <c r="I3546" i="7"/>
  <c r="J3546" i="7" s="1"/>
  <c r="K3546" i="7" s="1"/>
  <c r="G3547" i="7"/>
  <c r="H3547" i="7"/>
  <c r="I3547" i="7"/>
  <c r="J3547" i="7" s="1"/>
  <c r="K3547" i="7" s="1"/>
  <c r="G3548" i="7"/>
  <c r="H3548" i="7"/>
  <c r="I3548" i="7"/>
  <c r="J3548" i="7" s="1"/>
  <c r="K3548" i="7" s="1"/>
  <c r="G3549" i="7"/>
  <c r="H3549" i="7"/>
  <c r="I3549" i="7"/>
  <c r="J3549" i="7" s="1"/>
  <c r="K3549" i="7" s="1"/>
  <c r="G3550" i="7"/>
  <c r="H3550" i="7"/>
  <c r="I3550" i="7"/>
  <c r="J3550" i="7" s="1"/>
  <c r="K3550" i="7" s="1"/>
  <c r="G3551" i="7"/>
  <c r="H3551" i="7"/>
  <c r="I3551" i="7"/>
  <c r="J3551" i="7" s="1"/>
  <c r="K3551" i="7" s="1"/>
  <c r="G3552" i="7"/>
  <c r="H3552" i="7"/>
  <c r="I3552" i="7"/>
  <c r="J3552" i="7" s="1"/>
  <c r="K3552" i="7" s="1"/>
  <c r="G3553" i="7"/>
  <c r="H3553" i="7"/>
  <c r="I3553" i="7"/>
  <c r="J3553" i="7" s="1"/>
  <c r="K3553" i="7" s="1"/>
  <c r="G3554" i="7"/>
  <c r="H3554" i="7"/>
  <c r="I3554" i="7"/>
  <c r="G3555" i="7"/>
  <c r="H3555" i="7"/>
  <c r="I3555" i="7"/>
  <c r="G3556" i="7"/>
  <c r="H3556" i="7"/>
  <c r="I3556" i="7"/>
  <c r="G3557" i="7"/>
  <c r="H3557" i="7"/>
  <c r="I3557" i="7"/>
  <c r="G3558" i="7"/>
  <c r="H3558" i="7"/>
  <c r="I3558" i="7"/>
  <c r="G3559" i="7"/>
  <c r="H3559" i="7"/>
  <c r="I3559" i="7"/>
  <c r="G3560" i="7"/>
  <c r="H3560" i="7"/>
  <c r="I3560" i="7"/>
  <c r="G3561" i="7"/>
  <c r="H3561" i="7"/>
  <c r="I3561" i="7"/>
  <c r="G3562" i="7"/>
  <c r="H3562" i="7"/>
  <c r="I3562" i="7"/>
  <c r="G3563" i="7"/>
  <c r="H3563" i="7"/>
  <c r="I3563" i="7"/>
  <c r="G3564" i="7"/>
  <c r="H3564" i="7"/>
  <c r="I3564" i="7"/>
  <c r="G3565" i="7"/>
  <c r="H3565" i="7"/>
  <c r="I3565" i="7"/>
  <c r="G3566" i="7"/>
  <c r="H3566" i="7"/>
  <c r="I3566" i="7"/>
  <c r="G3567" i="7"/>
  <c r="H3567" i="7"/>
  <c r="I3567" i="7"/>
  <c r="G3568" i="7"/>
  <c r="H3568" i="7"/>
  <c r="I3568" i="7"/>
  <c r="G3569" i="7"/>
  <c r="H3569" i="7"/>
  <c r="I3569" i="7"/>
  <c r="G3570" i="7"/>
  <c r="H3570" i="7"/>
  <c r="I3570" i="7"/>
  <c r="G3571" i="7"/>
  <c r="H3571" i="7"/>
  <c r="I3571" i="7"/>
  <c r="G3572" i="7"/>
  <c r="H3572" i="7"/>
  <c r="I3572" i="7"/>
  <c r="G3573" i="7"/>
  <c r="H3573" i="7"/>
  <c r="I3573" i="7"/>
  <c r="G3574" i="7"/>
  <c r="H3574" i="7"/>
  <c r="I3574" i="7"/>
  <c r="G3575" i="7"/>
  <c r="H3575" i="7"/>
  <c r="I3575" i="7"/>
  <c r="G3576" i="7"/>
  <c r="H3576" i="7"/>
  <c r="I3576" i="7"/>
  <c r="G3577" i="7"/>
  <c r="H3577" i="7"/>
  <c r="I3577" i="7"/>
  <c r="G3578" i="7"/>
  <c r="H3578" i="7"/>
  <c r="I3578" i="7"/>
  <c r="G3579" i="7"/>
  <c r="H3579" i="7"/>
  <c r="I3579" i="7"/>
  <c r="G3580" i="7"/>
  <c r="H3580" i="7"/>
  <c r="I3580" i="7"/>
  <c r="G3581" i="7"/>
  <c r="H3581" i="7"/>
  <c r="I3581" i="7"/>
  <c r="G3582" i="7"/>
  <c r="H3582" i="7"/>
  <c r="I3582" i="7"/>
  <c r="G3583" i="7"/>
  <c r="H3583" i="7"/>
  <c r="I3583" i="7"/>
  <c r="G3584" i="7"/>
  <c r="H3584" i="7"/>
  <c r="I3584" i="7"/>
  <c r="G3585" i="7"/>
  <c r="H3585" i="7"/>
  <c r="I3585" i="7"/>
  <c r="G3586" i="7"/>
  <c r="H3586" i="7"/>
  <c r="I3586" i="7"/>
  <c r="G3587" i="7"/>
  <c r="H3587" i="7"/>
  <c r="I3587" i="7"/>
  <c r="G3588" i="7"/>
  <c r="H3588" i="7"/>
  <c r="I3588" i="7"/>
  <c r="G3589" i="7"/>
  <c r="H3589" i="7"/>
  <c r="I3589" i="7"/>
  <c r="G3590" i="7"/>
  <c r="H3590" i="7"/>
  <c r="I3590" i="7"/>
  <c r="G3591" i="7"/>
  <c r="H3591" i="7"/>
  <c r="I3591" i="7"/>
  <c r="G3592" i="7"/>
  <c r="H3592" i="7"/>
  <c r="I3592" i="7"/>
  <c r="G3593" i="7"/>
  <c r="H3593" i="7"/>
  <c r="I3593" i="7"/>
  <c r="G3594" i="7"/>
  <c r="H3594" i="7"/>
  <c r="I3594" i="7"/>
  <c r="G3595" i="7"/>
  <c r="H3595" i="7"/>
  <c r="I3595" i="7"/>
  <c r="G3596" i="7"/>
  <c r="H3596" i="7"/>
  <c r="I3596" i="7"/>
  <c r="G3597" i="7"/>
  <c r="H3597" i="7"/>
  <c r="I3597" i="7"/>
  <c r="G3598" i="7"/>
  <c r="H3598" i="7"/>
  <c r="I3598" i="7"/>
  <c r="G3599" i="7"/>
  <c r="H3599" i="7"/>
  <c r="I3599" i="7"/>
  <c r="G3600" i="7"/>
  <c r="H3600" i="7"/>
  <c r="I3600" i="7"/>
  <c r="G3601" i="7"/>
  <c r="H3601" i="7"/>
  <c r="I3601" i="7"/>
  <c r="G3602" i="7"/>
  <c r="H3602" i="7"/>
  <c r="I3602" i="7"/>
  <c r="G3603" i="7"/>
  <c r="H3603" i="7"/>
  <c r="I3603" i="7"/>
  <c r="G3604" i="7"/>
  <c r="H3604" i="7"/>
  <c r="I3604" i="7"/>
  <c r="G3605" i="7"/>
  <c r="H3605" i="7"/>
  <c r="I3605" i="7"/>
  <c r="G3606" i="7"/>
  <c r="H3606" i="7"/>
  <c r="I3606" i="7"/>
  <c r="G3607" i="7"/>
  <c r="H3607" i="7"/>
  <c r="I3607" i="7"/>
  <c r="G3608" i="7"/>
  <c r="H3608" i="7"/>
  <c r="I3608" i="7"/>
  <c r="G3609" i="7"/>
  <c r="H3609" i="7"/>
  <c r="I3609" i="7"/>
  <c r="G3610" i="7"/>
  <c r="H3610" i="7"/>
  <c r="I3610" i="7"/>
  <c r="G3611" i="7"/>
  <c r="H3611" i="7"/>
  <c r="I3611" i="7"/>
  <c r="G3612" i="7"/>
  <c r="H3612" i="7"/>
  <c r="I3612" i="7"/>
  <c r="G3613" i="7"/>
  <c r="H3613" i="7"/>
  <c r="I3613" i="7"/>
  <c r="G3614" i="7"/>
  <c r="H3614" i="7"/>
  <c r="I3614" i="7"/>
  <c r="G3615" i="7"/>
  <c r="H3615" i="7"/>
  <c r="I3615" i="7"/>
  <c r="G3616" i="7"/>
  <c r="H3616" i="7"/>
  <c r="I3616" i="7"/>
  <c r="G3617" i="7"/>
  <c r="H3617" i="7"/>
  <c r="I3617" i="7"/>
  <c r="G3618" i="7"/>
  <c r="H3618" i="7"/>
  <c r="I3618" i="7"/>
  <c r="G3619" i="7"/>
  <c r="H3619" i="7"/>
  <c r="I3619" i="7"/>
  <c r="G3620" i="7"/>
  <c r="H3620" i="7"/>
  <c r="I3620" i="7"/>
  <c r="G3621" i="7"/>
  <c r="H3621" i="7"/>
  <c r="I3621" i="7"/>
  <c r="G3622" i="7"/>
  <c r="H3622" i="7"/>
  <c r="I3622" i="7"/>
  <c r="G3623" i="7"/>
  <c r="H3623" i="7"/>
  <c r="I3623" i="7"/>
  <c r="G3624" i="7"/>
  <c r="H3624" i="7"/>
  <c r="I3624" i="7"/>
  <c r="G3625" i="7"/>
  <c r="H3625" i="7"/>
  <c r="I3625" i="7"/>
  <c r="I1418" i="7"/>
  <c r="H1418" i="7"/>
  <c r="G1418" i="7"/>
  <c r="H3" i="7"/>
  <c r="I3" i="7"/>
  <c r="J3" i="7" s="1"/>
  <c r="K3" i="7" s="1"/>
  <c r="H4" i="7"/>
  <c r="I4" i="7"/>
  <c r="J4" i="7" s="1"/>
  <c r="K4" i="7" s="1"/>
  <c r="H5" i="7"/>
  <c r="I5" i="7"/>
  <c r="J5" i="7" s="1"/>
  <c r="K5" i="7" s="1"/>
  <c r="H6" i="7"/>
  <c r="I6" i="7"/>
  <c r="J6" i="7" s="1"/>
  <c r="K6" i="7" s="1"/>
  <c r="H7" i="7"/>
  <c r="I7" i="7"/>
  <c r="J7" i="7" s="1"/>
  <c r="K7" i="7" s="1"/>
  <c r="H8" i="7"/>
  <c r="I8" i="7"/>
  <c r="J8" i="7" s="1"/>
  <c r="K8" i="7" s="1"/>
  <c r="H9" i="7"/>
  <c r="I9" i="7"/>
  <c r="J9" i="7" s="1"/>
  <c r="K9" i="7" s="1"/>
  <c r="H10" i="7"/>
  <c r="I10" i="7"/>
  <c r="J10" i="7" s="1"/>
  <c r="K10" i="7" s="1"/>
  <c r="H11" i="7"/>
  <c r="I11" i="7"/>
  <c r="J11" i="7" s="1"/>
  <c r="K11" i="7" s="1"/>
  <c r="H12" i="7"/>
  <c r="I12" i="7"/>
  <c r="J12" i="7" s="1"/>
  <c r="K12" i="7" s="1"/>
  <c r="H13" i="7"/>
  <c r="I13" i="7"/>
  <c r="J13" i="7" s="1"/>
  <c r="K13" i="7" s="1"/>
  <c r="H14" i="7"/>
  <c r="I14" i="7"/>
  <c r="J14" i="7" s="1"/>
  <c r="K14" i="7" s="1"/>
  <c r="H15" i="7"/>
  <c r="I15" i="7"/>
  <c r="J15" i="7" s="1"/>
  <c r="K15" i="7" s="1"/>
  <c r="H16" i="7"/>
  <c r="I16" i="7"/>
  <c r="J16" i="7" s="1"/>
  <c r="K16" i="7" s="1"/>
  <c r="H17" i="7"/>
  <c r="I17" i="7"/>
  <c r="J17" i="7" s="1"/>
  <c r="K17" i="7" s="1"/>
  <c r="H18" i="7"/>
  <c r="I18" i="7"/>
  <c r="J18" i="7" s="1"/>
  <c r="K18" i="7" s="1"/>
  <c r="H19" i="7"/>
  <c r="I19" i="7"/>
  <c r="J19" i="7" s="1"/>
  <c r="K19" i="7" s="1"/>
  <c r="H20" i="7"/>
  <c r="I20" i="7"/>
  <c r="J20" i="7" s="1"/>
  <c r="K20" i="7" s="1"/>
  <c r="H21" i="7"/>
  <c r="I21" i="7"/>
  <c r="J21" i="7" s="1"/>
  <c r="K21" i="7" s="1"/>
  <c r="H22" i="7"/>
  <c r="I22" i="7"/>
  <c r="J22" i="7" s="1"/>
  <c r="K22" i="7" s="1"/>
  <c r="H23" i="7"/>
  <c r="I23" i="7"/>
  <c r="J23" i="7" s="1"/>
  <c r="K23" i="7" s="1"/>
  <c r="H24" i="7"/>
  <c r="I24" i="7"/>
  <c r="J24" i="7" s="1"/>
  <c r="K24" i="7" s="1"/>
  <c r="H25" i="7"/>
  <c r="I25" i="7"/>
  <c r="J25" i="7" s="1"/>
  <c r="K25" i="7" s="1"/>
  <c r="H26" i="7"/>
  <c r="I26" i="7"/>
  <c r="H27" i="7"/>
  <c r="I27" i="7"/>
  <c r="H28" i="7"/>
  <c r="I28" i="7"/>
  <c r="H29" i="7"/>
  <c r="I29" i="7"/>
  <c r="H30" i="7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H39" i="7"/>
  <c r="I39" i="7"/>
  <c r="H40" i="7"/>
  <c r="I40" i="7"/>
  <c r="H41" i="7"/>
  <c r="I41" i="7"/>
  <c r="H42" i="7"/>
  <c r="I42" i="7"/>
  <c r="H43" i="7"/>
  <c r="I43" i="7"/>
  <c r="H44" i="7"/>
  <c r="I44" i="7"/>
  <c r="H45" i="7"/>
  <c r="I45" i="7"/>
  <c r="H46" i="7"/>
  <c r="I46" i="7"/>
  <c r="H47" i="7"/>
  <c r="I47" i="7"/>
  <c r="H48" i="7"/>
  <c r="I48" i="7"/>
  <c r="H49" i="7"/>
  <c r="I49" i="7"/>
  <c r="H50" i="7"/>
  <c r="I50" i="7"/>
  <c r="H51" i="7"/>
  <c r="I51" i="7"/>
  <c r="H52" i="7"/>
  <c r="I52" i="7"/>
  <c r="H53" i="7"/>
  <c r="I53" i="7"/>
  <c r="H54" i="7"/>
  <c r="I54" i="7"/>
  <c r="H55" i="7"/>
  <c r="I55" i="7"/>
  <c r="H56" i="7"/>
  <c r="I56" i="7"/>
  <c r="H57" i="7"/>
  <c r="I57" i="7"/>
  <c r="H58" i="7"/>
  <c r="I58" i="7"/>
  <c r="H59" i="7"/>
  <c r="I59" i="7"/>
  <c r="H60" i="7"/>
  <c r="I60" i="7"/>
  <c r="H61" i="7"/>
  <c r="I61" i="7"/>
  <c r="H62" i="7"/>
  <c r="I62" i="7"/>
  <c r="H63" i="7"/>
  <c r="I63" i="7"/>
  <c r="H64" i="7"/>
  <c r="I64" i="7"/>
  <c r="H65" i="7"/>
  <c r="I65" i="7"/>
  <c r="H66" i="7"/>
  <c r="I66" i="7"/>
  <c r="H67" i="7"/>
  <c r="I67" i="7"/>
  <c r="H68" i="7"/>
  <c r="I68" i="7"/>
  <c r="H69" i="7"/>
  <c r="I69" i="7"/>
  <c r="H70" i="7"/>
  <c r="I70" i="7"/>
  <c r="H71" i="7"/>
  <c r="I71" i="7"/>
  <c r="H72" i="7"/>
  <c r="I72" i="7"/>
  <c r="H73" i="7"/>
  <c r="I73" i="7"/>
  <c r="H74" i="7"/>
  <c r="I74" i="7"/>
  <c r="H75" i="7"/>
  <c r="I75" i="7"/>
  <c r="H76" i="7"/>
  <c r="I76" i="7"/>
  <c r="H77" i="7"/>
  <c r="I77" i="7"/>
  <c r="H78" i="7"/>
  <c r="I78" i="7"/>
  <c r="H79" i="7"/>
  <c r="I79" i="7"/>
  <c r="H80" i="7"/>
  <c r="I80" i="7"/>
  <c r="H81" i="7"/>
  <c r="I81" i="7"/>
  <c r="H82" i="7"/>
  <c r="I82" i="7"/>
  <c r="H83" i="7"/>
  <c r="I83" i="7"/>
  <c r="H84" i="7"/>
  <c r="I84" i="7"/>
  <c r="H85" i="7"/>
  <c r="I85" i="7"/>
  <c r="H86" i="7"/>
  <c r="I86" i="7"/>
  <c r="H87" i="7"/>
  <c r="I87" i="7"/>
  <c r="H88" i="7"/>
  <c r="I88" i="7"/>
  <c r="H89" i="7"/>
  <c r="I89" i="7"/>
  <c r="H90" i="7"/>
  <c r="I90" i="7"/>
  <c r="H91" i="7"/>
  <c r="I91" i="7"/>
  <c r="H92" i="7"/>
  <c r="I92" i="7"/>
  <c r="H93" i="7"/>
  <c r="I93" i="7"/>
  <c r="H94" i="7"/>
  <c r="I94" i="7"/>
  <c r="H95" i="7"/>
  <c r="I95" i="7"/>
  <c r="H96" i="7"/>
  <c r="I96" i="7"/>
  <c r="H97" i="7"/>
  <c r="I97" i="7"/>
  <c r="H98" i="7"/>
  <c r="I98" i="7"/>
  <c r="H99" i="7"/>
  <c r="I99" i="7"/>
  <c r="H100" i="7"/>
  <c r="I100" i="7"/>
  <c r="H101" i="7"/>
  <c r="I101" i="7"/>
  <c r="H102" i="7"/>
  <c r="I102" i="7"/>
  <c r="H103" i="7"/>
  <c r="I103" i="7"/>
  <c r="H104" i="7"/>
  <c r="I104" i="7"/>
  <c r="H105" i="7"/>
  <c r="I105" i="7"/>
  <c r="H106" i="7"/>
  <c r="I106" i="7"/>
  <c r="H107" i="7"/>
  <c r="I107" i="7"/>
  <c r="H108" i="7"/>
  <c r="I108" i="7"/>
  <c r="H109" i="7"/>
  <c r="I109" i="7"/>
  <c r="H110" i="7"/>
  <c r="I110" i="7"/>
  <c r="H111" i="7"/>
  <c r="I111" i="7"/>
  <c r="H112" i="7"/>
  <c r="I112" i="7"/>
  <c r="H113" i="7"/>
  <c r="I113" i="7"/>
  <c r="H114" i="7"/>
  <c r="I114" i="7"/>
  <c r="H115" i="7"/>
  <c r="I115" i="7"/>
  <c r="H116" i="7"/>
  <c r="I116" i="7"/>
  <c r="H117" i="7"/>
  <c r="I117" i="7"/>
  <c r="H118" i="7"/>
  <c r="I118" i="7"/>
  <c r="H119" i="7"/>
  <c r="I119" i="7"/>
  <c r="H120" i="7"/>
  <c r="I120" i="7"/>
  <c r="H121" i="7"/>
  <c r="I121" i="7"/>
  <c r="H122" i="7"/>
  <c r="I122" i="7"/>
  <c r="J122" i="7" s="1"/>
  <c r="K122" i="7" s="1"/>
  <c r="H123" i="7"/>
  <c r="I123" i="7"/>
  <c r="J123" i="7" s="1"/>
  <c r="K123" i="7" s="1"/>
  <c r="H124" i="7"/>
  <c r="I124" i="7"/>
  <c r="J124" i="7" s="1"/>
  <c r="K124" i="7" s="1"/>
  <c r="H125" i="7"/>
  <c r="I125" i="7"/>
  <c r="J125" i="7" s="1"/>
  <c r="K125" i="7" s="1"/>
  <c r="H126" i="7"/>
  <c r="I126" i="7"/>
  <c r="J126" i="7" s="1"/>
  <c r="K126" i="7" s="1"/>
  <c r="H127" i="7"/>
  <c r="I127" i="7"/>
  <c r="J127" i="7" s="1"/>
  <c r="K127" i="7" s="1"/>
  <c r="H128" i="7"/>
  <c r="I128" i="7"/>
  <c r="J128" i="7" s="1"/>
  <c r="K128" i="7" s="1"/>
  <c r="H129" i="7"/>
  <c r="I129" i="7"/>
  <c r="J129" i="7" s="1"/>
  <c r="K129" i="7" s="1"/>
  <c r="H130" i="7"/>
  <c r="I130" i="7"/>
  <c r="J130" i="7" s="1"/>
  <c r="K130" i="7" s="1"/>
  <c r="H131" i="7"/>
  <c r="I131" i="7"/>
  <c r="J131" i="7" s="1"/>
  <c r="K131" i="7" s="1"/>
  <c r="H132" i="7"/>
  <c r="I132" i="7"/>
  <c r="J132" i="7" s="1"/>
  <c r="K132" i="7" s="1"/>
  <c r="H133" i="7"/>
  <c r="I133" i="7"/>
  <c r="J133" i="7" s="1"/>
  <c r="K133" i="7" s="1"/>
  <c r="H134" i="7"/>
  <c r="I134" i="7"/>
  <c r="J134" i="7" s="1"/>
  <c r="K134" i="7" s="1"/>
  <c r="H135" i="7"/>
  <c r="I135" i="7"/>
  <c r="J135" i="7" s="1"/>
  <c r="K135" i="7" s="1"/>
  <c r="H136" i="7"/>
  <c r="I136" i="7"/>
  <c r="J136" i="7" s="1"/>
  <c r="K136" i="7" s="1"/>
  <c r="H137" i="7"/>
  <c r="I137" i="7"/>
  <c r="J137" i="7" s="1"/>
  <c r="K137" i="7" s="1"/>
  <c r="H138" i="7"/>
  <c r="I138" i="7"/>
  <c r="J138" i="7" s="1"/>
  <c r="K138" i="7" s="1"/>
  <c r="H139" i="7"/>
  <c r="I139" i="7"/>
  <c r="J139" i="7" s="1"/>
  <c r="K139" i="7" s="1"/>
  <c r="H140" i="7"/>
  <c r="I140" i="7"/>
  <c r="J140" i="7" s="1"/>
  <c r="K140" i="7" s="1"/>
  <c r="H141" i="7"/>
  <c r="I141" i="7"/>
  <c r="J141" i="7" s="1"/>
  <c r="K141" i="7" s="1"/>
  <c r="H142" i="7"/>
  <c r="I142" i="7"/>
  <c r="J142" i="7" s="1"/>
  <c r="K142" i="7" s="1"/>
  <c r="H143" i="7"/>
  <c r="I143" i="7"/>
  <c r="J143" i="7" s="1"/>
  <c r="K143" i="7" s="1"/>
  <c r="H144" i="7"/>
  <c r="I144" i="7"/>
  <c r="J144" i="7" s="1"/>
  <c r="K144" i="7" s="1"/>
  <c r="H145" i="7"/>
  <c r="I145" i="7"/>
  <c r="J145" i="7" s="1"/>
  <c r="K145" i="7" s="1"/>
  <c r="H146" i="7"/>
  <c r="I146" i="7"/>
  <c r="J146" i="7" s="1"/>
  <c r="K146" i="7" s="1"/>
  <c r="H147" i="7"/>
  <c r="I147" i="7"/>
  <c r="J147" i="7" s="1"/>
  <c r="K147" i="7" s="1"/>
  <c r="H148" i="7"/>
  <c r="I148" i="7"/>
  <c r="J148" i="7" s="1"/>
  <c r="K148" i="7" s="1"/>
  <c r="H149" i="7"/>
  <c r="I149" i="7"/>
  <c r="J149" i="7" s="1"/>
  <c r="K149" i="7" s="1"/>
  <c r="H150" i="7"/>
  <c r="I150" i="7"/>
  <c r="J150" i="7" s="1"/>
  <c r="K150" i="7" s="1"/>
  <c r="H151" i="7"/>
  <c r="I151" i="7"/>
  <c r="J151" i="7" s="1"/>
  <c r="K151" i="7" s="1"/>
  <c r="H152" i="7"/>
  <c r="I152" i="7"/>
  <c r="J152" i="7" s="1"/>
  <c r="K152" i="7" s="1"/>
  <c r="H153" i="7"/>
  <c r="I153" i="7"/>
  <c r="J153" i="7" s="1"/>
  <c r="K153" i="7" s="1"/>
  <c r="H154" i="7"/>
  <c r="I154" i="7"/>
  <c r="J154" i="7" s="1"/>
  <c r="K154" i="7" s="1"/>
  <c r="H155" i="7"/>
  <c r="I155" i="7"/>
  <c r="J155" i="7" s="1"/>
  <c r="K155" i="7" s="1"/>
  <c r="H156" i="7"/>
  <c r="I156" i="7"/>
  <c r="J156" i="7" s="1"/>
  <c r="K156" i="7" s="1"/>
  <c r="H157" i="7"/>
  <c r="I157" i="7"/>
  <c r="J157" i="7" s="1"/>
  <c r="K157" i="7" s="1"/>
  <c r="H158" i="7"/>
  <c r="I158" i="7"/>
  <c r="J158" i="7" s="1"/>
  <c r="K158" i="7" s="1"/>
  <c r="H159" i="7"/>
  <c r="I159" i="7"/>
  <c r="J159" i="7" s="1"/>
  <c r="K159" i="7" s="1"/>
  <c r="H160" i="7"/>
  <c r="I160" i="7"/>
  <c r="J160" i="7" s="1"/>
  <c r="K160" i="7" s="1"/>
  <c r="H161" i="7"/>
  <c r="I161" i="7"/>
  <c r="J161" i="7" s="1"/>
  <c r="K161" i="7" s="1"/>
  <c r="H162" i="7"/>
  <c r="I162" i="7"/>
  <c r="J162" i="7" s="1"/>
  <c r="K162" i="7" s="1"/>
  <c r="H163" i="7"/>
  <c r="I163" i="7"/>
  <c r="J163" i="7" s="1"/>
  <c r="K163" i="7" s="1"/>
  <c r="H164" i="7"/>
  <c r="I164" i="7"/>
  <c r="J164" i="7" s="1"/>
  <c r="K164" i="7" s="1"/>
  <c r="H165" i="7"/>
  <c r="I165" i="7"/>
  <c r="J165" i="7" s="1"/>
  <c r="K165" i="7" s="1"/>
  <c r="H166" i="7"/>
  <c r="I166" i="7"/>
  <c r="J166" i="7" s="1"/>
  <c r="K166" i="7" s="1"/>
  <c r="H167" i="7"/>
  <c r="I167" i="7"/>
  <c r="J167" i="7" s="1"/>
  <c r="K167" i="7" s="1"/>
  <c r="H168" i="7"/>
  <c r="I168" i="7"/>
  <c r="J168" i="7" s="1"/>
  <c r="K168" i="7" s="1"/>
  <c r="H169" i="7"/>
  <c r="I169" i="7"/>
  <c r="J169" i="7" s="1"/>
  <c r="K169" i="7" s="1"/>
  <c r="H170" i="7"/>
  <c r="I170" i="7"/>
  <c r="H171" i="7"/>
  <c r="I171" i="7"/>
  <c r="H172" i="7"/>
  <c r="I172" i="7"/>
  <c r="H173" i="7"/>
  <c r="I173" i="7"/>
  <c r="H174" i="7"/>
  <c r="I174" i="7"/>
  <c r="H175" i="7"/>
  <c r="I175" i="7"/>
  <c r="H176" i="7"/>
  <c r="I176" i="7"/>
  <c r="H177" i="7"/>
  <c r="I177" i="7"/>
  <c r="H178" i="7"/>
  <c r="I178" i="7"/>
  <c r="H179" i="7"/>
  <c r="I179" i="7"/>
  <c r="H180" i="7"/>
  <c r="I180" i="7"/>
  <c r="H181" i="7"/>
  <c r="I181" i="7"/>
  <c r="H182" i="7"/>
  <c r="I182" i="7"/>
  <c r="H183" i="7"/>
  <c r="I183" i="7"/>
  <c r="H184" i="7"/>
  <c r="I184" i="7"/>
  <c r="H185" i="7"/>
  <c r="I185" i="7"/>
  <c r="H186" i="7"/>
  <c r="I186" i="7"/>
  <c r="H187" i="7"/>
  <c r="I187" i="7"/>
  <c r="H188" i="7"/>
  <c r="I188" i="7"/>
  <c r="H189" i="7"/>
  <c r="I189" i="7"/>
  <c r="H190" i="7"/>
  <c r="I190" i="7"/>
  <c r="H191" i="7"/>
  <c r="I191" i="7"/>
  <c r="H192" i="7"/>
  <c r="I192" i="7"/>
  <c r="H193" i="7"/>
  <c r="I193" i="7"/>
  <c r="H194" i="7"/>
  <c r="I194" i="7"/>
  <c r="H195" i="7"/>
  <c r="I195" i="7"/>
  <c r="H196" i="7"/>
  <c r="I196" i="7"/>
  <c r="H197" i="7"/>
  <c r="I197" i="7"/>
  <c r="H198" i="7"/>
  <c r="I198" i="7"/>
  <c r="H199" i="7"/>
  <c r="I199" i="7"/>
  <c r="H200" i="7"/>
  <c r="I200" i="7"/>
  <c r="H201" i="7"/>
  <c r="I201" i="7"/>
  <c r="H202" i="7"/>
  <c r="I202" i="7"/>
  <c r="H203" i="7"/>
  <c r="I203" i="7"/>
  <c r="H204" i="7"/>
  <c r="I204" i="7"/>
  <c r="H205" i="7"/>
  <c r="I205" i="7"/>
  <c r="H206" i="7"/>
  <c r="I206" i="7"/>
  <c r="H207" i="7"/>
  <c r="I207" i="7"/>
  <c r="H208" i="7"/>
  <c r="I208" i="7"/>
  <c r="H209" i="7"/>
  <c r="I209" i="7"/>
  <c r="H210" i="7"/>
  <c r="I210" i="7"/>
  <c r="H211" i="7"/>
  <c r="I211" i="7"/>
  <c r="H212" i="7"/>
  <c r="I212" i="7"/>
  <c r="H213" i="7"/>
  <c r="I213" i="7"/>
  <c r="H214" i="7"/>
  <c r="I214" i="7"/>
  <c r="H215" i="7"/>
  <c r="I215" i="7"/>
  <c r="H216" i="7"/>
  <c r="I216" i="7"/>
  <c r="H217" i="7"/>
  <c r="I217" i="7"/>
  <c r="H218" i="7"/>
  <c r="I218" i="7"/>
  <c r="H219" i="7"/>
  <c r="I219" i="7"/>
  <c r="H220" i="7"/>
  <c r="I220" i="7"/>
  <c r="H221" i="7"/>
  <c r="I221" i="7"/>
  <c r="H222" i="7"/>
  <c r="I222" i="7"/>
  <c r="H223" i="7"/>
  <c r="I223" i="7"/>
  <c r="H224" i="7"/>
  <c r="I224" i="7"/>
  <c r="H225" i="7"/>
  <c r="I225" i="7"/>
  <c r="H226" i="7"/>
  <c r="I226" i="7"/>
  <c r="H227" i="7"/>
  <c r="I227" i="7"/>
  <c r="H228" i="7"/>
  <c r="I228" i="7"/>
  <c r="H229" i="7"/>
  <c r="I229" i="7"/>
  <c r="H230" i="7"/>
  <c r="I230" i="7"/>
  <c r="H231" i="7"/>
  <c r="I231" i="7"/>
  <c r="H232" i="7"/>
  <c r="I232" i="7"/>
  <c r="H233" i="7"/>
  <c r="I233" i="7"/>
  <c r="H234" i="7"/>
  <c r="I234" i="7"/>
  <c r="H235" i="7"/>
  <c r="I235" i="7"/>
  <c r="H236" i="7"/>
  <c r="I236" i="7"/>
  <c r="H237" i="7"/>
  <c r="I237" i="7"/>
  <c r="H238" i="7"/>
  <c r="I238" i="7"/>
  <c r="H239" i="7"/>
  <c r="I239" i="7"/>
  <c r="H240" i="7"/>
  <c r="I240" i="7"/>
  <c r="H241" i="7"/>
  <c r="I241" i="7"/>
  <c r="H242" i="7"/>
  <c r="I242" i="7"/>
  <c r="H243" i="7"/>
  <c r="I243" i="7"/>
  <c r="H244" i="7"/>
  <c r="I244" i="7"/>
  <c r="H245" i="7"/>
  <c r="I245" i="7"/>
  <c r="H246" i="7"/>
  <c r="I246" i="7"/>
  <c r="H247" i="7"/>
  <c r="I247" i="7"/>
  <c r="H248" i="7"/>
  <c r="I248" i="7"/>
  <c r="H249" i="7"/>
  <c r="I249" i="7"/>
  <c r="H250" i="7"/>
  <c r="I250" i="7"/>
  <c r="H251" i="7"/>
  <c r="I251" i="7"/>
  <c r="H252" i="7"/>
  <c r="I252" i="7"/>
  <c r="H253" i="7"/>
  <c r="I253" i="7"/>
  <c r="H254" i="7"/>
  <c r="I254" i="7"/>
  <c r="H255" i="7"/>
  <c r="I255" i="7"/>
  <c r="H256" i="7"/>
  <c r="I256" i="7"/>
  <c r="H257" i="7"/>
  <c r="I257" i="7"/>
  <c r="H258" i="7"/>
  <c r="I258" i="7"/>
  <c r="H259" i="7"/>
  <c r="I259" i="7"/>
  <c r="H260" i="7"/>
  <c r="I260" i="7"/>
  <c r="H261" i="7"/>
  <c r="I261" i="7"/>
  <c r="H262" i="7"/>
  <c r="I262" i="7"/>
  <c r="H263" i="7"/>
  <c r="I263" i="7"/>
  <c r="H264" i="7"/>
  <c r="I264" i="7"/>
  <c r="H265" i="7"/>
  <c r="I265" i="7"/>
  <c r="H266" i="7"/>
  <c r="I266" i="7"/>
  <c r="H267" i="7"/>
  <c r="I267" i="7"/>
  <c r="H268" i="7"/>
  <c r="I268" i="7"/>
  <c r="H269" i="7"/>
  <c r="I269" i="7"/>
  <c r="H270" i="7"/>
  <c r="I270" i="7"/>
  <c r="H271" i="7"/>
  <c r="I271" i="7"/>
  <c r="H272" i="7"/>
  <c r="I272" i="7"/>
  <c r="H273" i="7"/>
  <c r="I273" i="7"/>
  <c r="H274" i="7"/>
  <c r="I274" i="7"/>
  <c r="H275" i="7"/>
  <c r="I275" i="7"/>
  <c r="H276" i="7"/>
  <c r="I276" i="7"/>
  <c r="H277" i="7"/>
  <c r="I277" i="7"/>
  <c r="H278" i="7"/>
  <c r="I278" i="7"/>
  <c r="H279" i="7"/>
  <c r="I279" i="7"/>
  <c r="H280" i="7"/>
  <c r="I280" i="7"/>
  <c r="H281" i="7"/>
  <c r="I281" i="7"/>
  <c r="H282" i="7"/>
  <c r="I282" i="7"/>
  <c r="H283" i="7"/>
  <c r="I283" i="7"/>
  <c r="H284" i="7"/>
  <c r="I284" i="7"/>
  <c r="H285" i="7"/>
  <c r="I285" i="7"/>
  <c r="H286" i="7"/>
  <c r="I286" i="7"/>
  <c r="H287" i="7"/>
  <c r="I287" i="7"/>
  <c r="H288" i="7"/>
  <c r="I288" i="7"/>
  <c r="H289" i="7"/>
  <c r="I289" i="7"/>
  <c r="H290" i="7"/>
  <c r="I290" i="7"/>
  <c r="J290" i="7" s="1"/>
  <c r="K290" i="7" s="1"/>
  <c r="H291" i="7"/>
  <c r="I291" i="7"/>
  <c r="J291" i="7" s="1"/>
  <c r="K291" i="7" s="1"/>
  <c r="H292" i="7"/>
  <c r="I292" i="7"/>
  <c r="J292" i="7" s="1"/>
  <c r="K292" i="7" s="1"/>
  <c r="H293" i="7"/>
  <c r="I293" i="7"/>
  <c r="J293" i="7" s="1"/>
  <c r="K293" i="7" s="1"/>
  <c r="H294" i="7"/>
  <c r="I294" i="7"/>
  <c r="J294" i="7" s="1"/>
  <c r="K294" i="7" s="1"/>
  <c r="H295" i="7"/>
  <c r="I295" i="7"/>
  <c r="J295" i="7" s="1"/>
  <c r="K295" i="7" s="1"/>
  <c r="H296" i="7"/>
  <c r="I296" i="7"/>
  <c r="J296" i="7" s="1"/>
  <c r="K296" i="7" s="1"/>
  <c r="H297" i="7"/>
  <c r="I297" i="7"/>
  <c r="J297" i="7" s="1"/>
  <c r="K297" i="7" s="1"/>
  <c r="H298" i="7"/>
  <c r="I298" i="7"/>
  <c r="J298" i="7" s="1"/>
  <c r="K298" i="7" s="1"/>
  <c r="H299" i="7"/>
  <c r="I299" i="7"/>
  <c r="J299" i="7" s="1"/>
  <c r="K299" i="7" s="1"/>
  <c r="H300" i="7"/>
  <c r="I300" i="7"/>
  <c r="J300" i="7" s="1"/>
  <c r="K300" i="7" s="1"/>
  <c r="H301" i="7"/>
  <c r="I301" i="7"/>
  <c r="J301" i="7" s="1"/>
  <c r="K301" i="7" s="1"/>
  <c r="H302" i="7"/>
  <c r="I302" i="7"/>
  <c r="J302" i="7" s="1"/>
  <c r="K302" i="7" s="1"/>
  <c r="H303" i="7"/>
  <c r="I303" i="7"/>
  <c r="J303" i="7" s="1"/>
  <c r="K303" i="7" s="1"/>
  <c r="H304" i="7"/>
  <c r="I304" i="7"/>
  <c r="J304" i="7" s="1"/>
  <c r="K304" i="7" s="1"/>
  <c r="H305" i="7"/>
  <c r="I305" i="7"/>
  <c r="J305" i="7" s="1"/>
  <c r="K305" i="7" s="1"/>
  <c r="H306" i="7"/>
  <c r="I306" i="7"/>
  <c r="J306" i="7" s="1"/>
  <c r="K306" i="7" s="1"/>
  <c r="H307" i="7"/>
  <c r="I307" i="7"/>
  <c r="J307" i="7" s="1"/>
  <c r="K307" i="7" s="1"/>
  <c r="H308" i="7"/>
  <c r="I308" i="7"/>
  <c r="J308" i="7" s="1"/>
  <c r="K308" i="7" s="1"/>
  <c r="H309" i="7"/>
  <c r="I309" i="7"/>
  <c r="J309" i="7" s="1"/>
  <c r="K309" i="7" s="1"/>
  <c r="H310" i="7"/>
  <c r="I310" i="7"/>
  <c r="J310" i="7" s="1"/>
  <c r="K310" i="7" s="1"/>
  <c r="H311" i="7"/>
  <c r="I311" i="7"/>
  <c r="J311" i="7" s="1"/>
  <c r="K311" i="7" s="1"/>
  <c r="H312" i="7"/>
  <c r="I312" i="7"/>
  <c r="J312" i="7" s="1"/>
  <c r="K312" i="7" s="1"/>
  <c r="H313" i="7"/>
  <c r="I313" i="7"/>
  <c r="J313" i="7" s="1"/>
  <c r="K313" i="7" s="1"/>
  <c r="H314" i="7"/>
  <c r="I314" i="7"/>
  <c r="J314" i="7" s="1"/>
  <c r="K314" i="7" s="1"/>
  <c r="H315" i="7"/>
  <c r="I315" i="7"/>
  <c r="J315" i="7" s="1"/>
  <c r="K315" i="7" s="1"/>
  <c r="H316" i="7"/>
  <c r="I316" i="7"/>
  <c r="J316" i="7" s="1"/>
  <c r="K316" i="7" s="1"/>
  <c r="H317" i="7"/>
  <c r="I317" i="7"/>
  <c r="J317" i="7" s="1"/>
  <c r="K317" i="7" s="1"/>
  <c r="H318" i="7"/>
  <c r="I318" i="7"/>
  <c r="J318" i="7" s="1"/>
  <c r="K318" i="7" s="1"/>
  <c r="H319" i="7"/>
  <c r="I319" i="7"/>
  <c r="J319" i="7" s="1"/>
  <c r="K319" i="7" s="1"/>
  <c r="H320" i="7"/>
  <c r="I320" i="7"/>
  <c r="J320" i="7" s="1"/>
  <c r="K320" i="7" s="1"/>
  <c r="H321" i="7"/>
  <c r="I321" i="7"/>
  <c r="J321" i="7" s="1"/>
  <c r="K321" i="7" s="1"/>
  <c r="H322" i="7"/>
  <c r="I322" i="7"/>
  <c r="J322" i="7" s="1"/>
  <c r="K322" i="7" s="1"/>
  <c r="H323" i="7"/>
  <c r="I323" i="7"/>
  <c r="J323" i="7" s="1"/>
  <c r="K323" i="7" s="1"/>
  <c r="H324" i="7"/>
  <c r="I324" i="7"/>
  <c r="J324" i="7" s="1"/>
  <c r="K324" i="7" s="1"/>
  <c r="H325" i="7"/>
  <c r="I325" i="7"/>
  <c r="J325" i="7" s="1"/>
  <c r="K325" i="7" s="1"/>
  <c r="H326" i="7"/>
  <c r="I326" i="7"/>
  <c r="J326" i="7" s="1"/>
  <c r="K326" i="7" s="1"/>
  <c r="H327" i="7"/>
  <c r="I327" i="7"/>
  <c r="J327" i="7" s="1"/>
  <c r="K327" i="7" s="1"/>
  <c r="H328" i="7"/>
  <c r="I328" i="7"/>
  <c r="J328" i="7" s="1"/>
  <c r="K328" i="7" s="1"/>
  <c r="H329" i="7"/>
  <c r="I329" i="7"/>
  <c r="J329" i="7" s="1"/>
  <c r="K329" i="7" s="1"/>
  <c r="H330" i="7"/>
  <c r="I330" i="7"/>
  <c r="J330" i="7" s="1"/>
  <c r="K330" i="7" s="1"/>
  <c r="H331" i="7"/>
  <c r="I331" i="7"/>
  <c r="J331" i="7" s="1"/>
  <c r="K331" i="7" s="1"/>
  <c r="H332" i="7"/>
  <c r="I332" i="7"/>
  <c r="J332" i="7" s="1"/>
  <c r="K332" i="7" s="1"/>
  <c r="H333" i="7"/>
  <c r="I333" i="7"/>
  <c r="J333" i="7" s="1"/>
  <c r="K333" i="7" s="1"/>
  <c r="H334" i="7"/>
  <c r="I334" i="7"/>
  <c r="J334" i="7" s="1"/>
  <c r="K334" i="7" s="1"/>
  <c r="H335" i="7"/>
  <c r="I335" i="7"/>
  <c r="J335" i="7" s="1"/>
  <c r="K335" i="7" s="1"/>
  <c r="H336" i="7"/>
  <c r="I336" i="7"/>
  <c r="J336" i="7" s="1"/>
  <c r="K336" i="7" s="1"/>
  <c r="H337" i="7"/>
  <c r="I337" i="7"/>
  <c r="J337" i="7" s="1"/>
  <c r="K337" i="7" s="1"/>
  <c r="H338" i="7"/>
  <c r="I338" i="7"/>
  <c r="H339" i="7"/>
  <c r="I339" i="7"/>
  <c r="H340" i="7"/>
  <c r="I340" i="7"/>
  <c r="H341" i="7"/>
  <c r="I341" i="7"/>
  <c r="H342" i="7"/>
  <c r="I342" i="7"/>
  <c r="H343" i="7"/>
  <c r="I343" i="7"/>
  <c r="H344" i="7"/>
  <c r="I344" i="7"/>
  <c r="H345" i="7"/>
  <c r="I345" i="7"/>
  <c r="H346" i="7"/>
  <c r="I346" i="7"/>
  <c r="H347" i="7"/>
  <c r="I347" i="7"/>
  <c r="H348" i="7"/>
  <c r="I348" i="7"/>
  <c r="H349" i="7"/>
  <c r="I349" i="7"/>
  <c r="H350" i="7"/>
  <c r="I350" i="7"/>
  <c r="H351" i="7"/>
  <c r="I351" i="7"/>
  <c r="H352" i="7"/>
  <c r="I352" i="7"/>
  <c r="H353" i="7"/>
  <c r="I353" i="7"/>
  <c r="H354" i="7"/>
  <c r="I354" i="7"/>
  <c r="H355" i="7"/>
  <c r="I355" i="7"/>
  <c r="H356" i="7"/>
  <c r="I356" i="7"/>
  <c r="H357" i="7"/>
  <c r="I357" i="7"/>
  <c r="H358" i="7"/>
  <c r="I358" i="7"/>
  <c r="H359" i="7"/>
  <c r="I359" i="7"/>
  <c r="H360" i="7"/>
  <c r="I360" i="7"/>
  <c r="H361" i="7"/>
  <c r="I361" i="7"/>
  <c r="H362" i="7"/>
  <c r="I362" i="7"/>
  <c r="H363" i="7"/>
  <c r="I363" i="7"/>
  <c r="H364" i="7"/>
  <c r="I364" i="7"/>
  <c r="H365" i="7"/>
  <c r="I365" i="7"/>
  <c r="H366" i="7"/>
  <c r="I366" i="7"/>
  <c r="H367" i="7"/>
  <c r="I367" i="7"/>
  <c r="H368" i="7"/>
  <c r="I368" i="7"/>
  <c r="H369" i="7"/>
  <c r="I369" i="7"/>
  <c r="H370" i="7"/>
  <c r="I370" i="7"/>
  <c r="H371" i="7"/>
  <c r="I371" i="7"/>
  <c r="H372" i="7"/>
  <c r="I372" i="7"/>
  <c r="H373" i="7"/>
  <c r="I373" i="7"/>
  <c r="H374" i="7"/>
  <c r="I374" i="7"/>
  <c r="H375" i="7"/>
  <c r="I375" i="7"/>
  <c r="H376" i="7"/>
  <c r="I376" i="7"/>
  <c r="H377" i="7"/>
  <c r="I377" i="7"/>
  <c r="H378" i="7"/>
  <c r="I378" i="7"/>
  <c r="H379" i="7"/>
  <c r="I379" i="7"/>
  <c r="H380" i="7"/>
  <c r="I380" i="7"/>
  <c r="H381" i="7"/>
  <c r="I381" i="7"/>
  <c r="H382" i="7"/>
  <c r="I382" i="7"/>
  <c r="H383" i="7"/>
  <c r="I383" i="7"/>
  <c r="H384" i="7"/>
  <c r="I384" i="7"/>
  <c r="H385" i="7"/>
  <c r="I385" i="7"/>
  <c r="H386" i="7"/>
  <c r="I386" i="7"/>
  <c r="H387" i="7"/>
  <c r="I387" i="7"/>
  <c r="H388" i="7"/>
  <c r="I388" i="7"/>
  <c r="H389" i="7"/>
  <c r="I389" i="7"/>
  <c r="H390" i="7"/>
  <c r="I390" i="7"/>
  <c r="H391" i="7"/>
  <c r="I391" i="7"/>
  <c r="H392" i="7"/>
  <c r="I392" i="7"/>
  <c r="H393" i="7"/>
  <c r="I393" i="7"/>
  <c r="H394" i="7"/>
  <c r="I394" i="7"/>
  <c r="H395" i="7"/>
  <c r="I395" i="7"/>
  <c r="H396" i="7"/>
  <c r="I396" i="7"/>
  <c r="H397" i="7"/>
  <c r="I397" i="7"/>
  <c r="H398" i="7"/>
  <c r="I398" i="7"/>
  <c r="H399" i="7"/>
  <c r="I399" i="7"/>
  <c r="H400" i="7"/>
  <c r="I400" i="7"/>
  <c r="H401" i="7"/>
  <c r="I401" i="7"/>
  <c r="H402" i="7"/>
  <c r="I402" i="7"/>
  <c r="H403" i="7"/>
  <c r="I403" i="7"/>
  <c r="H404" i="7"/>
  <c r="I404" i="7"/>
  <c r="H405" i="7"/>
  <c r="I405" i="7"/>
  <c r="H406" i="7"/>
  <c r="I406" i="7"/>
  <c r="H407" i="7"/>
  <c r="I407" i="7"/>
  <c r="H408" i="7"/>
  <c r="I408" i="7"/>
  <c r="H409" i="7"/>
  <c r="I409" i="7"/>
  <c r="H410" i="7"/>
  <c r="I410" i="7"/>
  <c r="H411" i="7"/>
  <c r="I411" i="7"/>
  <c r="H412" i="7"/>
  <c r="I412" i="7"/>
  <c r="H413" i="7"/>
  <c r="I413" i="7"/>
  <c r="H414" i="7"/>
  <c r="I414" i="7"/>
  <c r="H415" i="7"/>
  <c r="I415" i="7"/>
  <c r="H416" i="7"/>
  <c r="I416" i="7"/>
  <c r="H417" i="7"/>
  <c r="I417" i="7"/>
  <c r="H418" i="7"/>
  <c r="I418" i="7"/>
  <c r="H419" i="7"/>
  <c r="I419" i="7"/>
  <c r="H420" i="7"/>
  <c r="I420" i="7"/>
  <c r="H421" i="7"/>
  <c r="I421" i="7"/>
  <c r="H422" i="7"/>
  <c r="I422" i="7"/>
  <c r="H423" i="7"/>
  <c r="I423" i="7"/>
  <c r="H424" i="7"/>
  <c r="I424" i="7"/>
  <c r="H425" i="7"/>
  <c r="I425" i="7"/>
  <c r="H426" i="7"/>
  <c r="I426" i="7"/>
  <c r="H427" i="7"/>
  <c r="I427" i="7"/>
  <c r="H428" i="7"/>
  <c r="I428" i="7"/>
  <c r="H429" i="7"/>
  <c r="I429" i="7"/>
  <c r="H430" i="7"/>
  <c r="I430" i="7"/>
  <c r="H431" i="7"/>
  <c r="I431" i="7"/>
  <c r="H432" i="7"/>
  <c r="I432" i="7"/>
  <c r="H433" i="7"/>
  <c r="I433" i="7"/>
  <c r="H434" i="7"/>
  <c r="I434" i="7"/>
  <c r="H435" i="7"/>
  <c r="I435" i="7"/>
  <c r="H436" i="7"/>
  <c r="I436" i="7"/>
  <c r="H437" i="7"/>
  <c r="I437" i="7"/>
  <c r="H438" i="7"/>
  <c r="I438" i="7"/>
  <c r="H439" i="7"/>
  <c r="I439" i="7"/>
  <c r="H440" i="7"/>
  <c r="I440" i="7"/>
  <c r="H441" i="7"/>
  <c r="I441" i="7"/>
  <c r="H442" i="7"/>
  <c r="I442" i="7"/>
  <c r="H443" i="7"/>
  <c r="I443" i="7"/>
  <c r="H444" i="7"/>
  <c r="I444" i="7"/>
  <c r="H445" i="7"/>
  <c r="I445" i="7"/>
  <c r="H446" i="7"/>
  <c r="I446" i="7"/>
  <c r="H447" i="7"/>
  <c r="I447" i="7"/>
  <c r="H448" i="7"/>
  <c r="I448" i="7"/>
  <c r="H449" i="7"/>
  <c r="I449" i="7"/>
  <c r="H450" i="7"/>
  <c r="I450" i="7"/>
  <c r="H451" i="7"/>
  <c r="I451" i="7"/>
  <c r="H452" i="7"/>
  <c r="I452" i="7"/>
  <c r="H453" i="7"/>
  <c r="I453" i="7"/>
  <c r="H454" i="7"/>
  <c r="I454" i="7"/>
  <c r="H455" i="7"/>
  <c r="I455" i="7"/>
  <c r="H456" i="7"/>
  <c r="I456" i="7"/>
  <c r="H457" i="7"/>
  <c r="I457" i="7"/>
  <c r="H458" i="7"/>
  <c r="I458" i="7"/>
  <c r="J458" i="7" s="1"/>
  <c r="K458" i="7" s="1"/>
  <c r="H459" i="7"/>
  <c r="I459" i="7"/>
  <c r="J459" i="7" s="1"/>
  <c r="K459" i="7" s="1"/>
  <c r="H460" i="7"/>
  <c r="I460" i="7"/>
  <c r="J460" i="7" s="1"/>
  <c r="K460" i="7" s="1"/>
  <c r="H461" i="7"/>
  <c r="I461" i="7"/>
  <c r="J461" i="7" s="1"/>
  <c r="K461" i="7" s="1"/>
  <c r="H462" i="7"/>
  <c r="I462" i="7"/>
  <c r="J462" i="7" s="1"/>
  <c r="K462" i="7" s="1"/>
  <c r="H463" i="7"/>
  <c r="I463" i="7"/>
  <c r="J463" i="7" s="1"/>
  <c r="K463" i="7" s="1"/>
  <c r="H464" i="7"/>
  <c r="I464" i="7"/>
  <c r="J464" i="7" s="1"/>
  <c r="K464" i="7" s="1"/>
  <c r="H465" i="7"/>
  <c r="I465" i="7"/>
  <c r="J465" i="7" s="1"/>
  <c r="K465" i="7" s="1"/>
  <c r="H466" i="7"/>
  <c r="I466" i="7"/>
  <c r="J466" i="7" s="1"/>
  <c r="K466" i="7" s="1"/>
  <c r="H467" i="7"/>
  <c r="I467" i="7"/>
  <c r="J467" i="7" s="1"/>
  <c r="K467" i="7" s="1"/>
  <c r="H468" i="7"/>
  <c r="I468" i="7"/>
  <c r="J468" i="7" s="1"/>
  <c r="K468" i="7" s="1"/>
  <c r="H469" i="7"/>
  <c r="I469" i="7"/>
  <c r="J469" i="7" s="1"/>
  <c r="K469" i="7" s="1"/>
  <c r="H470" i="7"/>
  <c r="I470" i="7"/>
  <c r="J470" i="7" s="1"/>
  <c r="K470" i="7" s="1"/>
  <c r="H471" i="7"/>
  <c r="I471" i="7"/>
  <c r="J471" i="7" s="1"/>
  <c r="K471" i="7" s="1"/>
  <c r="H472" i="7"/>
  <c r="I472" i="7"/>
  <c r="J472" i="7" s="1"/>
  <c r="K472" i="7" s="1"/>
  <c r="H473" i="7"/>
  <c r="I473" i="7"/>
  <c r="J473" i="7" s="1"/>
  <c r="K473" i="7" s="1"/>
  <c r="H474" i="7"/>
  <c r="I474" i="7"/>
  <c r="J474" i="7" s="1"/>
  <c r="K474" i="7" s="1"/>
  <c r="H475" i="7"/>
  <c r="I475" i="7"/>
  <c r="J475" i="7" s="1"/>
  <c r="K475" i="7" s="1"/>
  <c r="H476" i="7"/>
  <c r="I476" i="7"/>
  <c r="J476" i="7" s="1"/>
  <c r="K476" i="7" s="1"/>
  <c r="H477" i="7"/>
  <c r="I477" i="7"/>
  <c r="J477" i="7" s="1"/>
  <c r="K477" i="7" s="1"/>
  <c r="H478" i="7"/>
  <c r="I478" i="7"/>
  <c r="J478" i="7" s="1"/>
  <c r="K478" i="7" s="1"/>
  <c r="H479" i="7"/>
  <c r="I479" i="7"/>
  <c r="J479" i="7" s="1"/>
  <c r="K479" i="7" s="1"/>
  <c r="H480" i="7"/>
  <c r="I480" i="7"/>
  <c r="J480" i="7" s="1"/>
  <c r="K480" i="7" s="1"/>
  <c r="H481" i="7"/>
  <c r="I481" i="7"/>
  <c r="J481" i="7" s="1"/>
  <c r="K481" i="7" s="1"/>
  <c r="H482" i="7"/>
  <c r="I482" i="7"/>
  <c r="J482" i="7" s="1"/>
  <c r="K482" i="7" s="1"/>
  <c r="H483" i="7"/>
  <c r="I483" i="7"/>
  <c r="J483" i="7" s="1"/>
  <c r="K483" i="7" s="1"/>
  <c r="H484" i="7"/>
  <c r="I484" i="7"/>
  <c r="J484" i="7" s="1"/>
  <c r="K484" i="7" s="1"/>
  <c r="H485" i="7"/>
  <c r="I485" i="7"/>
  <c r="J485" i="7" s="1"/>
  <c r="K485" i="7" s="1"/>
  <c r="H486" i="7"/>
  <c r="I486" i="7"/>
  <c r="J486" i="7" s="1"/>
  <c r="K486" i="7" s="1"/>
  <c r="H487" i="7"/>
  <c r="I487" i="7"/>
  <c r="J487" i="7" s="1"/>
  <c r="K487" i="7" s="1"/>
  <c r="H488" i="7"/>
  <c r="I488" i="7"/>
  <c r="J488" i="7" s="1"/>
  <c r="K488" i="7" s="1"/>
  <c r="H489" i="7"/>
  <c r="I489" i="7"/>
  <c r="J489" i="7" s="1"/>
  <c r="K489" i="7" s="1"/>
  <c r="H490" i="7"/>
  <c r="I490" i="7"/>
  <c r="J490" i="7" s="1"/>
  <c r="K490" i="7" s="1"/>
  <c r="H491" i="7"/>
  <c r="I491" i="7"/>
  <c r="J491" i="7" s="1"/>
  <c r="K491" i="7" s="1"/>
  <c r="H492" i="7"/>
  <c r="I492" i="7"/>
  <c r="J492" i="7" s="1"/>
  <c r="K492" i="7" s="1"/>
  <c r="H493" i="7"/>
  <c r="I493" i="7"/>
  <c r="J493" i="7" s="1"/>
  <c r="K493" i="7" s="1"/>
  <c r="H494" i="7"/>
  <c r="I494" i="7"/>
  <c r="J494" i="7" s="1"/>
  <c r="K494" i="7" s="1"/>
  <c r="H495" i="7"/>
  <c r="I495" i="7"/>
  <c r="J495" i="7" s="1"/>
  <c r="K495" i="7" s="1"/>
  <c r="H496" i="7"/>
  <c r="I496" i="7"/>
  <c r="J496" i="7" s="1"/>
  <c r="K496" i="7" s="1"/>
  <c r="H497" i="7"/>
  <c r="I497" i="7"/>
  <c r="J497" i="7" s="1"/>
  <c r="K497" i="7" s="1"/>
  <c r="H498" i="7"/>
  <c r="I498" i="7"/>
  <c r="J498" i="7" s="1"/>
  <c r="K498" i="7" s="1"/>
  <c r="H499" i="7"/>
  <c r="I499" i="7"/>
  <c r="J499" i="7" s="1"/>
  <c r="K499" i="7" s="1"/>
  <c r="H500" i="7"/>
  <c r="I500" i="7"/>
  <c r="J500" i="7" s="1"/>
  <c r="K500" i="7" s="1"/>
  <c r="H501" i="7"/>
  <c r="I501" i="7"/>
  <c r="J501" i="7" s="1"/>
  <c r="K501" i="7" s="1"/>
  <c r="H502" i="7"/>
  <c r="I502" i="7"/>
  <c r="J502" i="7" s="1"/>
  <c r="K502" i="7" s="1"/>
  <c r="H503" i="7"/>
  <c r="I503" i="7"/>
  <c r="J503" i="7" s="1"/>
  <c r="K503" i="7" s="1"/>
  <c r="H504" i="7"/>
  <c r="I504" i="7"/>
  <c r="J504" i="7" s="1"/>
  <c r="K504" i="7" s="1"/>
  <c r="H505" i="7"/>
  <c r="I505" i="7"/>
  <c r="J505" i="7" s="1"/>
  <c r="K505" i="7" s="1"/>
  <c r="H506" i="7"/>
  <c r="I506" i="7"/>
  <c r="H507" i="7"/>
  <c r="I507" i="7"/>
  <c r="H508" i="7"/>
  <c r="I508" i="7"/>
  <c r="H509" i="7"/>
  <c r="I509" i="7"/>
  <c r="H510" i="7"/>
  <c r="I510" i="7"/>
  <c r="H511" i="7"/>
  <c r="I511" i="7"/>
  <c r="H512" i="7"/>
  <c r="I512" i="7"/>
  <c r="H513" i="7"/>
  <c r="I513" i="7"/>
  <c r="H514" i="7"/>
  <c r="I514" i="7"/>
  <c r="H515" i="7"/>
  <c r="I515" i="7"/>
  <c r="H516" i="7"/>
  <c r="I516" i="7"/>
  <c r="H517" i="7"/>
  <c r="I517" i="7"/>
  <c r="H518" i="7"/>
  <c r="I518" i="7"/>
  <c r="H519" i="7"/>
  <c r="I519" i="7"/>
  <c r="H520" i="7"/>
  <c r="I520" i="7"/>
  <c r="H521" i="7"/>
  <c r="I521" i="7"/>
  <c r="H522" i="7"/>
  <c r="I522" i="7"/>
  <c r="H523" i="7"/>
  <c r="I523" i="7"/>
  <c r="H524" i="7"/>
  <c r="I524" i="7"/>
  <c r="H525" i="7"/>
  <c r="I525" i="7"/>
  <c r="H526" i="7"/>
  <c r="I526" i="7"/>
  <c r="H527" i="7"/>
  <c r="I527" i="7"/>
  <c r="H528" i="7"/>
  <c r="I528" i="7"/>
  <c r="H529" i="7"/>
  <c r="I529" i="7"/>
  <c r="H530" i="7"/>
  <c r="I530" i="7"/>
  <c r="H531" i="7"/>
  <c r="I531" i="7"/>
  <c r="H532" i="7"/>
  <c r="I532" i="7"/>
  <c r="H533" i="7"/>
  <c r="I533" i="7"/>
  <c r="H534" i="7"/>
  <c r="I534" i="7"/>
  <c r="H535" i="7"/>
  <c r="I535" i="7"/>
  <c r="H536" i="7"/>
  <c r="I536" i="7"/>
  <c r="H537" i="7"/>
  <c r="I537" i="7"/>
  <c r="H538" i="7"/>
  <c r="I538" i="7"/>
  <c r="H539" i="7"/>
  <c r="I539" i="7"/>
  <c r="H540" i="7"/>
  <c r="I540" i="7"/>
  <c r="H541" i="7"/>
  <c r="I541" i="7"/>
  <c r="H542" i="7"/>
  <c r="I542" i="7"/>
  <c r="H543" i="7"/>
  <c r="I543" i="7"/>
  <c r="H544" i="7"/>
  <c r="I544" i="7"/>
  <c r="H545" i="7"/>
  <c r="I545" i="7"/>
  <c r="H546" i="7"/>
  <c r="I546" i="7"/>
  <c r="H547" i="7"/>
  <c r="I547" i="7"/>
  <c r="H548" i="7"/>
  <c r="I548" i="7"/>
  <c r="H549" i="7"/>
  <c r="I549" i="7"/>
  <c r="H550" i="7"/>
  <c r="I550" i="7"/>
  <c r="H551" i="7"/>
  <c r="I551" i="7"/>
  <c r="H552" i="7"/>
  <c r="I552" i="7"/>
  <c r="H553" i="7"/>
  <c r="I553" i="7"/>
  <c r="H554" i="7"/>
  <c r="I554" i="7"/>
  <c r="H555" i="7"/>
  <c r="I555" i="7"/>
  <c r="H556" i="7"/>
  <c r="I556" i="7"/>
  <c r="H557" i="7"/>
  <c r="I557" i="7"/>
  <c r="H558" i="7"/>
  <c r="I558" i="7"/>
  <c r="H559" i="7"/>
  <c r="I559" i="7"/>
  <c r="H560" i="7"/>
  <c r="I560" i="7"/>
  <c r="H561" i="7"/>
  <c r="I561" i="7"/>
  <c r="H562" i="7"/>
  <c r="I562" i="7"/>
  <c r="H563" i="7"/>
  <c r="I563" i="7"/>
  <c r="H564" i="7"/>
  <c r="I564" i="7"/>
  <c r="H565" i="7"/>
  <c r="I565" i="7"/>
  <c r="H566" i="7"/>
  <c r="I566" i="7"/>
  <c r="H567" i="7"/>
  <c r="I567" i="7"/>
  <c r="H568" i="7"/>
  <c r="I568" i="7"/>
  <c r="H569" i="7"/>
  <c r="I569" i="7"/>
  <c r="H570" i="7"/>
  <c r="I570" i="7"/>
  <c r="H571" i="7"/>
  <c r="I571" i="7"/>
  <c r="H572" i="7"/>
  <c r="I572" i="7"/>
  <c r="H573" i="7"/>
  <c r="I573" i="7"/>
  <c r="H574" i="7"/>
  <c r="I574" i="7"/>
  <c r="H575" i="7"/>
  <c r="I575" i="7"/>
  <c r="H576" i="7"/>
  <c r="I576" i="7"/>
  <c r="H577" i="7"/>
  <c r="I577" i="7"/>
  <c r="H578" i="7"/>
  <c r="I578" i="7"/>
  <c r="H579" i="7"/>
  <c r="I579" i="7"/>
  <c r="H580" i="7"/>
  <c r="I580" i="7"/>
  <c r="H581" i="7"/>
  <c r="I581" i="7"/>
  <c r="H582" i="7"/>
  <c r="I582" i="7"/>
  <c r="H583" i="7"/>
  <c r="I583" i="7"/>
  <c r="H584" i="7"/>
  <c r="I584" i="7"/>
  <c r="H585" i="7"/>
  <c r="I585" i="7"/>
  <c r="H586" i="7"/>
  <c r="I586" i="7"/>
  <c r="H587" i="7"/>
  <c r="I587" i="7"/>
  <c r="H588" i="7"/>
  <c r="I588" i="7"/>
  <c r="H589" i="7"/>
  <c r="I589" i="7"/>
  <c r="H590" i="7"/>
  <c r="I590" i="7"/>
  <c r="H591" i="7"/>
  <c r="I591" i="7"/>
  <c r="H592" i="7"/>
  <c r="I592" i="7"/>
  <c r="H593" i="7"/>
  <c r="I593" i="7"/>
  <c r="H594" i="7"/>
  <c r="I594" i="7"/>
  <c r="H595" i="7"/>
  <c r="I595" i="7"/>
  <c r="H596" i="7"/>
  <c r="I596" i="7"/>
  <c r="H597" i="7"/>
  <c r="I597" i="7"/>
  <c r="H598" i="7"/>
  <c r="I598" i="7"/>
  <c r="H599" i="7"/>
  <c r="I599" i="7"/>
  <c r="H600" i="7"/>
  <c r="I600" i="7"/>
  <c r="H601" i="7"/>
  <c r="I601" i="7"/>
  <c r="H602" i="7"/>
  <c r="I602" i="7"/>
  <c r="H603" i="7"/>
  <c r="I603" i="7"/>
  <c r="H604" i="7"/>
  <c r="I604" i="7"/>
  <c r="H605" i="7"/>
  <c r="I605" i="7"/>
  <c r="H606" i="7"/>
  <c r="I606" i="7"/>
  <c r="H607" i="7"/>
  <c r="I607" i="7"/>
  <c r="H608" i="7"/>
  <c r="I608" i="7"/>
  <c r="H609" i="7"/>
  <c r="I609" i="7"/>
  <c r="H610" i="7"/>
  <c r="I610" i="7"/>
  <c r="H611" i="7"/>
  <c r="I611" i="7"/>
  <c r="H612" i="7"/>
  <c r="I612" i="7"/>
  <c r="H613" i="7"/>
  <c r="I613" i="7"/>
  <c r="H614" i="7"/>
  <c r="I614" i="7"/>
  <c r="H615" i="7"/>
  <c r="I615" i="7"/>
  <c r="H616" i="7"/>
  <c r="I616" i="7"/>
  <c r="H617" i="7"/>
  <c r="I617" i="7"/>
  <c r="H618" i="7"/>
  <c r="I618" i="7"/>
  <c r="H619" i="7"/>
  <c r="I619" i="7"/>
  <c r="H620" i="7"/>
  <c r="I620" i="7"/>
  <c r="H621" i="7"/>
  <c r="I621" i="7"/>
  <c r="H622" i="7"/>
  <c r="I622" i="7"/>
  <c r="H623" i="7"/>
  <c r="I623" i="7"/>
  <c r="H624" i="7"/>
  <c r="I624" i="7"/>
  <c r="H625" i="7"/>
  <c r="I625" i="7"/>
  <c r="H626" i="7"/>
  <c r="I626" i="7"/>
  <c r="J626" i="7" s="1"/>
  <c r="K626" i="7" s="1"/>
  <c r="H627" i="7"/>
  <c r="I627" i="7"/>
  <c r="J627" i="7" s="1"/>
  <c r="K627" i="7" s="1"/>
  <c r="H628" i="7"/>
  <c r="I628" i="7"/>
  <c r="J628" i="7" s="1"/>
  <c r="K628" i="7" s="1"/>
  <c r="H629" i="7"/>
  <c r="I629" i="7"/>
  <c r="J629" i="7" s="1"/>
  <c r="K629" i="7" s="1"/>
  <c r="H630" i="7"/>
  <c r="I630" i="7"/>
  <c r="J630" i="7" s="1"/>
  <c r="K630" i="7" s="1"/>
  <c r="H631" i="7"/>
  <c r="I631" i="7"/>
  <c r="J631" i="7" s="1"/>
  <c r="K631" i="7" s="1"/>
  <c r="H632" i="7"/>
  <c r="I632" i="7"/>
  <c r="J632" i="7" s="1"/>
  <c r="K632" i="7" s="1"/>
  <c r="H633" i="7"/>
  <c r="I633" i="7"/>
  <c r="J633" i="7" s="1"/>
  <c r="K633" i="7" s="1"/>
  <c r="H634" i="7"/>
  <c r="I634" i="7"/>
  <c r="J634" i="7" s="1"/>
  <c r="K634" i="7" s="1"/>
  <c r="H635" i="7"/>
  <c r="I635" i="7"/>
  <c r="J635" i="7" s="1"/>
  <c r="K635" i="7" s="1"/>
  <c r="H636" i="7"/>
  <c r="I636" i="7"/>
  <c r="J636" i="7" s="1"/>
  <c r="K636" i="7" s="1"/>
  <c r="H637" i="7"/>
  <c r="I637" i="7"/>
  <c r="J637" i="7" s="1"/>
  <c r="K637" i="7" s="1"/>
  <c r="H638" i="7"/>
  <c r="I638" i="7"/>
  <c r="J638" i="7" s="1"/>
  <c r="K638" i="7" s="1"/>
  <c r="H639" i="7"/>
  <c r="I639" i="7"/>
  <c r="J639" i="7" s="1"/>
  <c r="K639" i="7" s="1"/>
  <c r="H640" i="7"/>
  <c r="I640" i="7"/>
  <c r="J640" i="7" s="1"/>
  <c r="K640" i="7" s="1"/>
  <c r="H641" i="7"/>
  <c r="I641" i="7"/>
  <c r="J641" i="7" s="1"/>
  <c r="K641" i="7" s="1"/>
  <c r="H642" i="7"/>
  <c r="I642" i="7"/>
  <c r="J642" i="7" s="1"/>
  <c r="K642" i="7" s="1"/>
  <c r="H643" i="7"/>
  <c r="I643" i="7"/>
  <c r="J643" i="7" s="1"/>
  <c r="K643" i="7" s="1"/>
  <c r="H644" i="7"/>
  <c r="I644" i="7"/>
  <c r="J644" i="7" s="1"/>
  <c r="K644" i="7" s="1"/>
  <c r="H645" i="7"/>
  <c r="I645" i="7"/>
  <c r="J645" i="7" s="1"/>
  <c r="K645" i="7" s="1"/>
  <c r="H646" i="7"/>
  <c r="I646" i="7"/>
  <c r="J646" i="7" s="1"/>
  <c r="K646" i="7" s="1"/>
  <c r="H647" i="7"/>
  <c r="I647" i="7"/>
  <c r="J647" i="7" s="1"/>
  <c r="K647" i="7" s="1"/>
  <c r="H648" i="7"/>
  <c r="I648" i="7"/>
  <c r="J648" i="7" s="1"/>
  <c r="K648" i="7" s="1"/>
  <c r="H649" i="7"/>
  <c r="I649" i="7"/>
  <c r="J649" i="7" s="1"/>
  <c r="K649" i="7" s="1"/>
  <c r="H650" i="7"/>
  <c r="I650" i="7"/>
  <c r="J650" i="7" s="1"/>
  <c r="K650" i="7" s="1"/>
  <c r="H651" i="7"/>
  <c r="I651" i="7"/>
  <c r="J651" i="7" s="1"/>
  <c r="K651" i="7" s="1"/>
  <c r="H652" i="7"/>
  <c r="I652" i="7"/>
  <c r="J652" i="7" s="1"/>
  <c r="K652" i="7" s="1"/>
  <c r="H653" i="7"/>
  <c r="I653" i="7"/>
  <c r="J653" i="7" s="1"/>
  <c r="K653" i="7" s="1"/>
  <c r="H654" i="7"/>
  <c r="I654" i="7"/>
  <c r="J654" i="7" s="1"/>
  <c r="K654" i="7" s="1"/>
  <c r="H655" i="7"/>
  <c r="I655" i="7"/>
  <c r="J655" i="7" s="1"/>
  <c r="K655" i="7" s="1"/>
  <c r="H656" i="7"/>
  <c r="I656" i="7"/>
  <c r="J656" i="7" s="1"/>
  <c r="K656" i="7" s="1"/>
  <c r="H657" i="7"/>
  <c r="I657" i="7"/>
  <c r="J657" i="7" s="1"/>
  <c r="K657" i="7" s="1"/>
  <c r="H658" i="7"/>
  <c r="I658" i="7"/>
  <c r="J658" i="7" s="1"/>
  <c r="K658" i="7" s="1"/>
  <c r="H659" i="7"/>
  <c r="I659" i="7"/>
  <c r="J659" i="7" s="1"/>
  <c r="K659" i="7" s="1"/>
  <c r="H660" i="7"/>
  <c r="I660" i="7"/>
  <c r="J660" i="7" s="1"/>
  <c r="K660" i="7" s="1"/>
  <c r="H661" i="7"/>
  <c r="I661" i="7"/>
  <c r="J661" i="7" s="1"/>
  <c r="K661" i="7" s="1"/>
  <c r="H662" i="7"/>
  <c r="I662" i="7"/>
  <c r="J662" i="7" s="1"/>
  <c r="K662" i="7" s="1"/>
  <c r="H663" i="7"/>
  <c r="I663" i="7"/>
  <c r="J663" i="7" s="1"/>
  <c r="K663" i="7" s="1"/>
  <c r="H664" i="7"/>
  <c r="I664" i="7"/>
  <c r="J664" i="7" s="1"/>
  <c r="K664" i="7" s="1"/>
  <c r="H665" i="7"/>
  <c r="I665" i="7"/>
  <c r="J665" i="7" s="1"/>
  <c r="K665" i="7" s="1"/>
  <c r="H666" i="7"/>
  <c r="I666" i="7"/>
  <c r="J666" i="7" s="1"/>
  <c r="K666" i="7" s="1"/>
  <c r="H667" i="7"/>
  <c r="I667" i="7"/>
  <c r="J667" i="7" s="1"/>
  <c r="K667" i="7" s="1"/>
  <c r="H668" i="7"/>
  <c r="I668" i="7"/>
  <c r="J668" i="7" s="1"/>
  <c r="K668" i="7" s="1"/>
  <c r="H669" i="7"/>
  <c r="I669" i="7"/>
  <c r="J669" i="7" s="1"/>
  <c r="K669" i="7" s="1"/>
  <c r="H670" i="7"/>
  <c r="I670" i="7"/>
  <c r="J670" i="7" s="1"/>
  <c r="K670" i="7" s="1"/>
  <c r="H671" i="7"/>
  <c r="I671" i="7"/>
  <c r="J671" i="7" s="1"/>
  <c r="K671" i="7" s="1"/>
  <c r="H672" i="7"/>
  <c r="I672" i="7"/>
  <c r="J672" i="7" s="1"/>
  <c r="K672" i="7" s="1"/>
  <c r="H673" i="7"/>
  <c r="I673" i="7"/>
  <c r="J673" i="7" s="1"/>
  <c r="K673" i="7" s="1"/>
  <c r="H674" i="7"/>
  <c r="I674" i="7"/>
  <c r="H675" i="7"/>
  <c r="I675" i="7"/>
  <c r="H676" i="7"/>
  <c r="I676" i="7"/>
  <c r="H677" i="7"/>
  <c r="I677" i="7"/>
  <c r="H678" i="7"/>
  <c r="I678" i="7"/>
  <c r="H679" i="7"/>
  <c r="I679" i="7"/>
  <c r="H680" i="7"/>
  <c r="I680" i="7"/>
  <c r="H681" i="7"/>
  <c r="I681" i="7"/>
  <c r="H682" i="7"/>
  <c r="I682" i="7"/>
  <c r="H683" i="7"/>
  <c r="I683" i="7"/>
  <c r="H684" i="7"/>
  <c r="I684" i="7"/>
  <c r="H685" i="7"/>
  <c r="I685" i="7"/>
  <c r="H686" i="7"/>
  <c r="I686" i="7"/>
  <c r="H687" i="7"/>
  <c r="I687" i="7"/>
  <c r="H688" i="7"/>
  <c r="I688" i="7"/>
  <c r="H689" i="7"/>
  <c r="I689" i="7"/>
  <c r="H690" i="7"/>
  <c r="I690" i="7"/>
  <c r="H691" i="7"/>
  <c r="I691" i="7"/>
  <c r="H692" i="7"/>
  <c r="I692" i="7"/>
  <c r="H693" i="7"/>
  <c r="I693" i="7"/>
  <c r="H694" i="7"/>
  <c r="I694" i="7"/>
  <c r="H695" i="7"/>
  <c r="I695" i="7"/>
  <c r="H696" i="7"/>
  <c r="I696" i="7"/>
  <c r="H697" i="7"/>
  <c r="I697" i="7"/>
  <c r="H698" i="7"/>
  <c r="I698" i="7"/>
  <c r="H699" i="7"/>
  <c r="I699" i="7"/>
  <c r="H700" i="7"/>
  <c r="I700" i="7"/>
  <c r="H701" i="7"/>
  <c r="I701" i="7"/>
  <c r="H702" i="7"/>
  <c r="I702" i="7"/>
  <c r="H703" i="7"/>
  <c r="I703" i="7"/>
  <c r="H704" i="7"/>
  <c r="I704" i="7"/>
  <c r="H705" i="7"/>
  <c r="I705" i="7"/>
  <c r="H706" i="7"/>
  <c r="I706" i="7"/>
  <c r="H707" i="7"/>
  <c r="I707" i="7"/>
  <c r="H708" i="7"/>
  <c r="I708" i="7"/>
  <c r="H709" i="7"/>
  <c r="I709" i="7"/>
  <c r="H710" i="7"/>
  <c r="I710" i="7"/>
  <c r="H711" i="7"/>
  <c r="I711" i="7"/>
  <c r="H712" i="7"/>
  <c r="I712" i="7"/>
  <c r="H713" i="7"/>
  <c r="I713" i="7"/>
  <c r="H714" i="7"/>
  <c r="I714" i="7"/>
  <c r="H715" i="7"/>
  <c r="I715" i="7"/>
  <c r="H716" i="7"/>
  <c r="I716" i="7"/>
  <c r="H717" i="7"/>
  <c r="I717" i="7"/>
  <c r="H718" i="7"/>
  <c r="I718" i="7"/>
  <c r="H719" i="7"/>
  <c r="I719" i="7"/>
  <c r="H720" i="7"/>
  <c r="I720" i="7"/>
  <c r="H721" i="7"/>
  <c r="I721" i="7"/>
  <c r="H722" i="7"/>
  <c r="I722" i="7"/>
  <c r="H723" i="7"/>
  <c r="I723" i="7"/>
  <c r="H724" i="7"/>
  <c r="I724" i="7"/>
  <c r="H725" i="7"/>
  <c r="I725" i="7"/>
  <c r="H726" i="7"/>
  <c r="I726" i="7"/>
  <c r="H727" i="7"/>
  <c r="I727" i="7"/>
  <c r="H728" i="7"/>
  <c r="I728" i="7"/>
  <c r="H729" i="7"/>
  <c r="I729" i="7"/>
  <c r="H730" i="7"/>
  <c r="I730" i="7"/>
  <c r="H731" i="7"/>
  <c r="I731" i="7"/>
  <c r="H732" i="7"/>
  <c r="I732" i="7"/>
  <c r="H733" i="7"/>
  <c r="I733" i="7"/>
  <c r="H734" i="7"/>
  <c r="I734" i="7"/>
  <c r="H735" i="7"/>
  <c r="I735" i="7"/>
  <c r="H736" i="7"/>
  <c r="I736" i="7"/>
  <c r="H737" i="7"/>
  <c r="I737" i="7"/>
  <c r="H738" i="7"/>
  <c r="I738" i="7"/>
  <c r="H739" i="7"/>
  <c r="I739" i="7"/>
  <c r="H740" i="7"/>
  <c r="I740" i="7"/>
  <c r="H741" i="7"/>
  <c r="I741" i="7"/>
  <c r="H742" i="7"/>
  <c r="I742" i="7"/>
  <c r="H743" i="7"/>
  <c r="I743" i="7"/>
  <c r="H744" i="7"/>
  <c r="I744" i="7"/>
  <c r="H745" i="7"/>
  <c r="I745" i="7"/>
  <c r="H746" i="7"/>
  <c r="I746" i="7"/>
  <c r="H747" i="7"/>
  <c r="I747" i="7"/>
  <c r="H748" i="7"/>
  <c r="I748" i="7"/>
  <c r="H749" i="7"/>
  <c r="I749" i="7"/>
  <c r="H750" i="7"/>
  <c r="I750" i="7"/>
  <c r="H751" i="7"/>
  <c r="I751" i="7"/>
  <c r="H752" i="7"/>
  <c r="I752" i="7"/>
  <c r="H753" i="7"/>
  <c r="I753" i="7"/>
  <c r="H754" i="7"/>
  <c r="I754" i="7"/>
  <c r="H755" i="7"/>
  <c r="I755" i="7"/>
  <c r="H756" i="7"/>
  <c r="I756" i="7"/>
  <c r="H757" i="7"/>
  <c r="I757" i="7"/>
  <c r="H758" i="7"/>
  <c r="I758" i="7"/>
  <c r="H759" i="7"/>
  <c r="I759" i="7"/>
  <c r="H760" i="7"/>
  <c r="I760" i="7"/>
  <c r="H761" i="7"/>
  <c r="I761" i="7"/>
  <c r="H762" i="7"/>
  <c r="I762" i="7"/>
  <c r="H763" i="7"/>
  <c r="I763" i="7"/>
  <c r="H764" i="7"/>
  <c r="I764" i="7"/>
  <c r="H765" i="7"/>
  <c r="I765" i="7"/>
  <c r="H766" i="7"/>
  <c r="I766" i="7"/>
  <c r="H767" i="7"/>
  <c r="I767" i="7"/>
  <c r="H768" i="7"/>
  <c r="I768" i="7"/>
  <c r="H769" i="7"/>
  <c r="I769" i="7"/>
  <c r="H770" i="7"/>
  <c r="I770" i="7"/>
  <c r="H771" i="7"/>
  <c r="I771" i="7"/>
  <c r="H772" i="7"/>
  <c r="I772" i="7"/>
  <c r="H773" i="7"/>
  <c r="I773" i="7"/>
  <c r="H774" i="7"/>
  <c r="I774" i="7"/>
  <c r="H775" i="7"/>
  <c r="I775" i="7"/>
  <c r="H776" i="7"/>
  <c r="I776" i="7"/>
  <c r="H777" i="7"/>
  <c r="I777" i="7"/>
  <c r="H778" i="7"/>
  <c r="I778" i="7"/>
  <c r="H779" i="7"/>
  <c r="I779" i="7"/>
  <c r="H780" i="7"/>
  <c r="I780" i="7"/>
  <c r="H781" i="7"/>
  <c r="I781" i="7"/>
  <c r="H782" i="7"/>
  <c r="I782" i="7"/>
  <c r="H783" i="7"/>
  <c r="I783" i="7"/>
  <c r="H784" i="7"/>
  <c r="I784" i="7"/>
  <c r="H785" i="7"/>
  <c r="I785" i="7"/>
  <c r="H786" i="7"/>
  <c r="I786" i="7"/>
  <c r="H787" i="7"/>
  <c r="I787" i="7"/>
  <c r="H788" i="7"/>
  <c r="I788" i="7"/>
  <c r="H789" i="7"/>
  <c r="I789" i="7"/>
  <c r="H790" i="7"/>
  <c r="I790" i="7"/>
  <c r="H791" i="7"/>
  <c r="I791" i="7"/>
  <c r="H792" i="7"/>
  <c r="I792" i="7"/>
  <c r="H793" i="7"/>
  <c r="I793" i="7"/>
  <c r="H794" i="7"/>
  <c r="I794" i="7"/>
  <c r="J794" i="7" s="1"/>
  <c r="K794" i="7" s="1"/>
  <c r="H795" i="7"/>
  <c r="I795" i="7"/>
  <c r="J795" i="7" s="1"/>
  <c r="K795" i="7" s="1"/>
  <c r="H796" i="7"/>
  <c r="I796" i="7"/>
  <c r="J796" i="7" s="1"/>
  <c r="K796" i="7" s="1"/>
  <c r="H797" i="7"/>
  <c r="I797" i="7"/>
  <c r="J797" i="7" s="1"/>
  <c r="K797" i="7" s="1"/>
  <c r="H798" i="7"/>
  <c r="I798" i="7"/>
  <c r="J798" i="7" s="1"/>
  <c r="K798" i="7" s="1"/>
  <c r="H799" i="7"/>
  <c r="I799" i="7"/>
  <c r="J799" i="7" s="1"/>
  <c r="K799" i="7" s="1"/>
  <c r="H800" i="7"/>
  <c r="I800" i="7"/>
  <c r="J800" i="7" s="1"/>
  <c r="K800" i="7" s="1"/>
  <c r="H801" i="7"/>
  <c r="I801" i="7"/>
  <c r="J801" i="7" s="1"/>
  <c r="K801" i="7" s="1"/>
  <c r="H802" i="7"/>
  <c r="I802" i="7"/>
  <c r="J802" i="7" s="1"/>
  <c r="K802" i="7" s="1"/>
  <c r="H803" i="7"/>
  <c r="I803" i="7"/>
  <c r="J803" i="7" s="1"/>
  <c r="K803" i="7" s="1"/>
  <c r="H804" i="7"/>
  <c r="I804" i="7"/>
  <c r="J804" i="7" s="1"/>
  <c r="K804" i="7" s="1"/>
  <c r="H805" i="7"/>
  <c r="I805" i="7"/>
  <c r="J805" i="7" s="1"/>
  <c r="K805" i="7" s="1"/>
  <c r="H806" i="7"/>
  <c r="I806" i="7"/>
  <c r="J806" i="7" s="1"/>
  <c r="K806" i="7" s="1"/>
  <c r="H807" i="7"/>
  <c r="I807" i="7"/>
  <c r="J807" i="7" s="1"/>
  <c r="K807" i="7" s="1"/>
  <c r="H808" i="7"/>
  <c r="I808" i="7"/>
  <c r="J808" i="7" s="1"/>
  <c r="K808" i="7" s="1"/>
  <c r="H809" i="7"/>
  <c r="I809" i="7"/>
  <c r="J809" i="7" s="1"/>
  <c r="K809" i="7" s="1"/>
  <c r="H810" i="7"/>
  <c r="I810" i="7"/>
  <c r="J810" i="7" s="1"/>
  <c r="K810" i="7" s="1"/>
  <c r="H811" i="7"/>
  <c r="I811" i="7"/>
  <c r="J811" i="7" s="1"/>
  <c r="K811" i="7" s="1"/>
  <c r="H812" i="7"/>
  <c r="I812" i="7"/>
  <c r="J812" i="7" s="1"/>
  <c r="K812" i="7" s="1"/>
  <c r="H813" i="7"/>
  <c r="I813" i="7"/>
  <c r="J813" i="7" s="1"/>
  <c r="K813" i="7" s="1"/>
  <c r="H814" i="7"/>
  <c r="I814" i="7"/>
  <c r="J814" i="7" s="1"/>
  <c r="K814" i="7" s="1"/>
  <c r="H815" i="7"/>
  <c r="I815" i="7"/>
  <c r="J815" i="7" s="1"/>
  <c r="K815" i="7" s="1"/>
  <c r="H816" i="7"/>
  <c r="I816" i="7"/>
  <c r="J816" i="7" s="1"/>
  <c r="K816" i="7" s="1"/>
  <c r="H817" i="7"/>
  <c r="I817" i="7"/>
  <c r="J817" i="7" s="1"/>
  <c r="K817" i="7" s="1"/>
  <c r="H818" i="7"/>
  <c r="I818" i="7"/>
  <c r="J818" i="7" s="1"/>
  <c r="K818" i="7" s="1"/>
  <c r="H819" i="7"/>
  <c r="I819" i="7"/>
  <c r="J819" i="7" s="1"/>
  <c r="K819" i="7" s="1"/>
  <c r="H820" i="7"/>
  <c r="I820" i="7"/>
  <c r="J820" i="7" s="1"/>
  <c r="K820" i="7" s="1"/>
  <c r="H821" i="7"/>
  <c r="I821" i="7"/>
  <c r="J821" i="7" s="1"/>
  <c r="K821" i="7" s="1"/>
  <c r="H822" i="7"/>
  <c r="I822" i="7"/>
  <c r="J822" i="7" s="1"/>
  <c r="K822" i="7" s="1"/>
  <c r="H823" i="7"/>
  <c r="I823" i="7"/>
  <c r="J823" i="7" s="1"/>
  <c r="K823" i="7" s="1"/>
  <c r="H824" i="7"/>
  <c r="I824" i="7"/>
  <c r="J824" i="7" s="1"/>
  <c r="K824" i="7" s="1"/>
  <c r="H825" i="7"/>
  <c r="I825" i="7"/>
  <c r="J825" i="7" s="1"/>
  <c r="K825" i="7" s="1"/>
  <c r="H826" i="7"/>
  <c r="I826" i="7"/>
  <c r="J826" i="7" s="1"/>
  <c r="K826" i="7" s="1"/>
  <c r="H827" i="7"/>
  <c r="I827" i="7"/>
  <c r="J827" i="7" s="1"/>
  <c r="K827" i="7" s="1"/>
  <c r="H828" i="7"/>
  <c r="I828" i="7"/>
  <c r="J828" i="7" s="1"/>
  <c r="K828" i="7" s="1"/>
  <c r="H829" i="7"/>
  <c r="I829" i="7"/>
  <c r="J829" i="7" s="1"/>
  <c r="K829" i="7" s="1"/>
  <c r="H830" i="7"/>
  <c r="I830" i="7"/>
  <c r="J830" i="7" s="1"/>
  <c r="K830" i="7" s="1"/>
  <c r="H831" i="7"/>
  <c r="I831" i="7"/>
  <c r="J831" i="7" s="1"/>
  <c r="K831" i="7" s="1"/>
  <c r="H832" i="7"/>
  <c r="I832" i="7"/>
  <c r="J832" i="7" s="1"/>
  <c r="K832" i="7" s="1"/>
  <c r="H833" i="7"/>
  <c r="I833" i="7"/>
  <c r="J833" i="7" s="1"/>
  <c r="K833" i="7" s="1"/>
  <c r="H834" i="7"/>
  <c r="I834" i="7"/>
  <c r="J834" i="7" s="1"/>
  <c r="K834" i="7" s="1"/>
  <c r="H835" i="7"/>
  <c r="I835" i="7"/>
  <c r="J835" i="7" s="1"/>
  <c r="K835" i="7" s="1"/>
  <c r="H836" i="7"/>
  <c r="I836" i="7"/>
  <c r="J836" i="7" s="1"/>
  <c r="K836" i="7" s="1"/>
  <c r="H837" i="7"/>
  <c r="I837" i="7"/>
  <c r="J837" i="7" s="1"/>
  <c r="K837" i="7" s="1"/>
  <c r="H838" i="7"/>
  <c r="I838" i="7"/>
  <c r="J838" i="7" s="1"/>
  <c r="K838" i="7" s="1"/>
  <c r="H839" i="7"/>
  <c r="I839" i="7"/>
  <c r="J839" i="7" s="1"/>
  <c r="K839" i="7" s="1"/>
  <c r="H840" i="7"/>
  <c r="I840" i="7"/>
  <c r="J840" i="7" s="1"/>
  <c r="K840" i="7" s="1"/>
  <c r="H841" i="7"/>
  <c r="I841" i="7"/>
  <c r="J841" i="7" s="1"/>
  <c r="K841" i="7" s="1"/>
  <c r="H842" i="7"/>
  <c r="I842" i="7"/>
  <c r="H843" i="7"/>
  <c r="I843" i="7"/>
  <c r="H844" i="7"/>
  <c r="I844" i="7"/>
  <c r="H845" i="7"/>
  <c r="I845" i="7"/>
  <c r="H846" i="7"/>
  <c r="I846" i="7"/>
  <c r="H847" i="7"/>
  <c r="I847" i="7"/>
  <c r="H848" i="7"/>
  <c r="I848" i="7"/>
  <c r="H849" i="7"/>
  <c r="I849" i="7"/>
  <c r="H850" i="7"/>
  <c r="I850" i="7"/>
  <c r="H851" i="7"/>
  <c r="I851" i="7"/>
  <c r="H852" i="7"/>
  <c r="I852" i="7"/>
  <c r="H853" i="7"/>
  <c r="I853" i="7"/>
  <c r="H854" i="7"/>
  <c r="I854" i="7"/>
  <c r="H855" i="7"/>
  <c r="I855" i="7"/>
  <c r="H856" i="7"/>
  <c r="I856" i="7"/>
  <c r="H857" i="7"/>
  <c r="I857" i="7"/>
  <c r="H858" i="7"/>
  <c r="I858" i="7"/>
  <c r="H859" i="7"/>
  <c r="I859" i="7"/>
  <c r="H860" i="7"/>
  <c r="I860" i="7"/>
  <c r="H861" i="7"/>
  <c r="I861" i="7"/>
  <c r="H862" i="7"/>
  <c r="I862" i="7"/>
  <c r="H863" i="7"/>
  <c r="I863" i="7"/>
  <c r="H864" i="7"/>
  <c r="I864" i="7"/>
  <c r="H865" i="7"/>
  <c r="I865" i="7"/>
  <c r="H866" i="7"/>
  <c r="I866" i="7"/>
  <c r="H867" i="7"/>
  <c r="I867" i="7"/>
  <c r="H868" i="7"/>
  <c r="I868" i="7"/>
  <c r="H869" i="7"/>
  <c r="I869" i="7"/>
  <c r="H870" i="7"/>
  <c r="I870" i="7"/>
  <c r="H871" i="7"/>
  <c r="I871" i="7"/>
  <c r="H872" i="7"/>
  <c r="I872" i="7"/>
  <c r="H873" i="7"/>
  <c r="I873" i="7"/>
  <c r="H874" i="7"/>
  <c r="I874" i="7"/>
  <c r="H875" i="7"/>
  <c r="I875" i="7"/>
  <c r="H876" i="7"/>
  <c r="I876" i="7"/>
  <c r="H877" i="7"/>
  <c r="I877" i="7"/>
  <c r="H878" i="7"/>
  <c r="I878" i="7"/>
  <c r="H879" i="7"/>
  <c r="I879" i="7"/>
  <c r="H880" i="7"/>
  <c r="I880" i="7"/>
  <c r="H881" i="7"/>
  <c r="I881" i="7"/>
  <c r="H882" i="7"/>
  <c r="I882" i="7"/>
  <c r="H883" i="7"/>
  <c r="I883" i="7"/>
  <c r="H884" i="7"/>
  <c r="I884" i="7"/>
  <c r="H885" i="7"/>
  <c r="I885" i="7"/>
  <c r="H886" i="7"/>
  <c r="I886" i="7"/>
  <c r="H887" i="7"/>
  <c r="I887" i="7"/>
  <c r="H888" i="7"/>
  <c r="I888" i="7"/>
  <c r="H889" i="7"/>
  <c r="I889" i="7"/>
  <c r="H890" i="7"/>
  <c r="I890" i="7"/>
  <c r="H891" i="7"/>
  <c r="I891" i="7"/>
  <c r="H892" i="7"/>
  <c r="I892" i="7"/>
  <c r="H893" i="7"/>
  <c r="I893" i="7"/>
  <c r="H894" i="7"/>
  <c r="I894" i="7"/>
  <c r="H895" i="7"/>
  <c r="I895" i="7"/>
  <c r="H896" i="7"/>
  <c r="I896" i="7"/>
  <c r="H897" i="7"/>
  <c r="I897" i="7"/>
  <c r="H898" i="7"/>
  <c r="I898" i="7"/>
  <c r="H899" i="7"/>
  <c r="I899" i="7"/>
  <c r="H900" i="7"/>
  <c r="I900" i="7"/>
  <c r="H901" i="7"/>
  <c r="I901" i="7"/>
  <c r="H902" i="7"/>
  <c r="I902" i="7"/>
  <c r="H903" i="7"/>
  <c r="I903" i="7"/>
  <c r="H904" i="7"/>
  <c r="I904" i="7"/>
  <c r="H905" i="7"/>
  <c r="I905" i="7"/>
  <c r="H906" i="7"/>
  <c r="I906" i="7"/>
  <c r="H907" i="7"/>
  <c r="I907" i="7"/>
  <c r="H908" i="7"/>
  <c r="I908" i="7"/>
  <c r="H909" i="7"/>
  <c r="I909" i="7"/>
  <c r="H910" i="7"/>
  <c r="I910" i="7"/>
  <c r="H911" i="7"/>
  <c r="I911" i="7"/>
  <c r="H912" i="7"/>
  <c r="I912" i="7"/>
  <c r="H913" i="7"/>
  <c r="I913" i="7"/>
  <c r="H914" i="7"/>
  <c r="I914" i="7"/>
  <c r="H915" i="7"/>
  <c r="I915" i="7"/>
  <c r="H916" i="7"/>
  <c r="I916" i="7"/>
  <c r="H917" i="7"/>
  <c r="I917" i="7"/>
  <c r="H918" i="7"/>
  <c r="I918" i="7"/>
  <c r="H919" i="7"/>
  <c r="I919" i="7"/>
  <c r="H920" i="7"/>
  <c r="I920" i="7"/>
  <c r="H921" i="7"/>
  <c r="I921" i="7"/>
  <c r="H922" i="7"/>
  <c r="I922" i="7"/>
  <c r="H923" i="7"/>
  <c r="I923" i="7"/>
  <c r="H924" i="7"/>
  <c r="I924" i="7"/>
  <c r="H925" i="7"/>
  <c r="I925" i="7"/>
  <c r="H926" i="7"/>
  <c r="I926" i="7"/>
  <c r="H927" i="7"/>
  <c r="I927" i="7"/>
  <c r="H928" i="7"/>
  <c r="I928" i="7"/>
  <c r="H929" i="7"/>
  <c r="I929" i="7"/>
  <c r="H930" i="7"/>
  <c r="I930" i="7"/>
  <c r="H931" i="7"/>
  <c r="I931" i="7"/>
  <c r="H932" i="7"/>
  <c r="I932" i="7"/>
  <c r="H933" i="7"/>
  <c r="I933" i="7"/>
  <c r="H934" i="7"/>
  <c r="I934" i="7"/>
  <c r="H935" i="7"/>
  <c r="I935" i="7"/>
  <c r="H936" i="7"/>
  <c r="I936" i="7"/>
  <c r="H937" i="7"/>
  <c r="I937" i="7"/>
  <c r="H938" i="7"/>
  <c r="I938" i="7"/>
  <c r="H939" i="7"/>
  <c r="I939" i="7"/>
  <c r="H940" i="7"/>
  <c r="I940" i="7"/>
  <c r="H941" i="7"/>
  <c r="I941" i="7"/>
  <c r="H942" i="7"/>
  <c r="I942" i="7"/>
  <c r="H943" i="7"/>
  <c r="I943" i="7"/>
  <c r="H944" i="7"/>
  <c r="I944" i="7"/>
  <c r="H945" i="7"/>
  <c r="I945" i="7"/>
  <c r="H946" i="7"/>
  <c r="I946" i="7"/>
  <c r="H947" i="7"/>
  <c r="I947" i="7"/>
  <c r="H948" i="7"/>
  <c r="I948" i="7"/>
  <c r="H949" i="7"/>
  <c r="I949" i="7"/>
  <c r="H950" i="7"/>
  <c r="I950" i="7"/>
  <c r="H951" i="7"/>
  <c r="I951" i="7"/>
  <c r="H952" i="7"/>
  <c r="I952" i="7"/>
  <c r="H953" i="7"/>
  <c r="I953" i="7"/>
  <c r="H954" i="7"/>
  <c r="I954" i="7"/>
  <c r="H955" i="7"/>
  <c r="I955" i="7"/>
  <c r="H956" i="7"/>
  <c r="I956" i="7"/>
  <c r="H957" i="7"/>
  <c r="I957" i="7"/>
  <c r="H958" i="7"/>
  <c r="I958" i="7"/>
  <c r="H959" i="7"/>
  <c r="I959" i="7"/>
  <c r="H960" i="7"/>
  <c r="I960" i="7"/>
  <c r="H961" i="7"/>
  <c r="I961" i="7"/>
  <c r="H962" i="7"/>
  <c r="I962" i="7"/>
  <c r="J962" i="7" s="1"/>
  <c r="K962" i="7" s="1"/>
  <c r="H963" i="7"/>
  <c r="I963" i="7"/>
  <c r="J963" i="7" s="1"/>
  <c r="K963" i="7" s="1"/>
  <c r="H964" i="7"/>
  <c r="I964" i="7"/>
  <c r="J964" i="7" s="1"/>
  <c r="K964" i="7" s="1"/>
  <c r="H965" i="7"/>
  <c r="I965" i="7"/>
  <c r="J965" i="7" s="1"/>
  <c r="K965" i="7" s="1"/>
  <c r="H966" i="7"/>
  <c r="I966" i="7"/>
  <c r="J966" i="7" s="1"/>
  <c r="K966" i="7" s="1"/>
  <c r="H967" i="7"/>
  <c r="I967" i="7"/>
  <c r="J967" i="7" s="1"/>
  <c r="K967" i="7" s="1"/>
  <c r="H968" i="7"/>
  <c r="I968" i="7"/>
  <c r="J968" i="7" s="1"/>
  <c r="K968" i="7" s="1"/>
  <c r="H969" i="7"/>
  <c r="I969" i="7"/>
  <c r="J969" i="7" s="1"/>
  <c r="K969" i="7" s="1"/>
  <c r="H970" i="7"/>
  <c r="I970" i="7"/>
  <c r="J970" i="7" s="1"/>
  <c r="K970" i="7" s="1"/>
  <c r="H971" i="7"/>
  <c r="I971" i="7"/>
  <c r="J971" i="7" s="1"/>
  <c r="K971" i="7" s="1"/>
  <c r="H972" i="7"/>
  <c r="I972" i="7"/>
  <c r="J972" i="7" s="1"/>
  <c r="K972" i="7" s="1"/>
  <c r="H973" i="7"/>
  <c r="I973" i="7"/>
  <c r="J973" i="7" s="1"/>
  <c r="K973" i="7" s="1"/>
  <c r="H974" i="7"/>
  <c r="I974" i="7"/>
  <c r="J974" i="7" s="1"/>
  <c r="K974" i="7" s="1"/>
  <c r="H975" i="7"/>
  <c r="I975" i="7"/>
  <c r="J975" i="7" s="1"/>
  <c r="K975" i="7" s="1"/>
  <c r="H976" i="7"/>
  <c r="I976" i="7"/>
  <c r="J976" i="7" s="1"/>
  <c r="K976" i="7" s="1"/>
  <c r="H977" i="7"/>
  <c r="I977" i="7"/>
  <c r="J977" i="7" s="1"/>
  <c r="K977" i="7" s="1"/>
  <c r="H978" i="7"/>
  <c r="I978" i="7"/>
  <c r="J978" i="7" s="1"/>
  <c r="K978" i="7" s="1"/>
  <c r="H979" i="7"/>
  <c r="I979" i="7"/>
  <c r="J979" i="7" s="1"/>
  <c r="K979" i="7" s="1"/>
  <c r="H980" i="7"/>
  <c r="I980" i="7"/>
  <c r="J980" i="7" s="1"/>
  <c r="K980" i="7" s="1"/>
  <c r="H981" i="7"/>
  <c r="I981" i="7"/>
  <c r="J981" i="7" s="1"/>
  <c r="K981" i="7" s="1"/>
  <c r="H982" i="7"/>
  <c r="I982" i="7"/>
  <c r="J982" i="7" s="1"/>
  <c r="K982" i="7" s="1"/>
  <c r="H983" i="7"/>
  <c r="I983" i="7"/>
  <c r="J983" i="7" s="1"/>
  <c r="K983" i="7" s="1"/>
  <c r="H984" i="7"/>
  <c r="I984" i="7"/>
  <c r="J984" i="7" s="1"/>
  <c r="K984" i="7" s="1"/>
  <c r="H985" i="7"/>
  <c r="I985" i="7"/>
  <c r="J985" i="7" s="1"/>
  <c r="K985" i="7" s="1"/>
  <c r="H986" i="7"/>
  <c r="I986" i="7"/>
  <c r="J986" i="7" s="1"/>
  <c r="K986" i="7" s="1"/>
  <c r="H987" i="7"/>
  <c r="I987" i="7"/>
  <c r="J987" i="7" s="1"/>
  <c r="K987" i="7" s="1"/>
  <c r="H988" i="7"/>
  <c r="I988" i="7"/>
  <c r="J988" i="7" s="1"/>
  <c r="K988" i="7" s="1"/>
  <c r="H989" i="7"/>
  <c r="I989" i="7"/>
  <c r="J989" i="7" s="1"/>
  <c r="K989" i="7" s="1"/>
  <c r="H990" i="7"/>
  <c r="I990" i="7"/>
  <c r="J990" i="7" s="1"/>
  <c r="K990" i="7" s="1"/>
  <c r="H991" i="7"/>
  <c r="I991" i="7"/>
  <c r="J991" i="7" s="1"/>
  <c r="K991" i="7" s="1"/>
  <c r="H992" i="7"/>
  <c r="I992" i="7"/>
  <c r="J992" i="7" s="1"/>
  <c r="K992" i="7" s="1"/>
  <c r="H993" i="7"/>
  <c r="I993" i="7"/>
  <c r="J993" i="7" s="1"/>
  <c r="K993" i="7" s="1"/>
  <c r="H994" i="7"/>
  <c r="I994" i="7"/>
  <c r="J994" i="7" s="1"/>
  <c r="K994" i="7" s="1"/>
  <c r="H995" i="7"/>
  <c r="I995" i="7"/>
  <c r="J995" i="7" s="1"/>
  <c r="K995" i="7" s="1"/>
  <c r="H996" i="7"/>
  <c r="I996" i="7"/>
  <c r="J996" i="7" s="1"/>
  <c r="K996" i="7" s="1"/>
  <c r="H997" i="7"/>
  <c r="I997" i="7"/>
  <c r="J997" i="7" s="1"/>
  <c r="K997" i="7" s="1"/>
  <c r="H998" i="7"/>
  <c r="I998" i="7"/>
  <c r="J998" i="7" s="1"/>
  <c r="K998" i="7" s="1"/>
  <c r="H999" i="7"/>
  <c r="I999" i="7"/>
  <c r="J999" i="7" s="1"/>
  <c r="K999" i="7" s="1"/>
  <c r="H1000" i="7"/>
  <c r="I1000" i="7"/>
  <c r="J1000" i="7" s="1"/>
  <c r="K1000" i="7" s="1"/>
  <c r="H1001" i="7"/>
  <c r="I1001" i="7"/>
  <c r="J1001" i="7" s="1"/>
  <c r="K1001" i="7" s="1"/>
  <c r="H1002" i="7"/>
  <c r="I1002" i="7"/>
  <c r="J1002" i="7" s="1"/>
  <c r="K1002" i="7" s="1"/>
  <c r="H1003" i="7"/>
  <c r="I1003" i="7"/>
  <c r="J1003" i="7" s="1"/>
  <c r="K1003" i="7" s="1"/>
  <c r="H1004" i="7"/>
  <c r="I1004" i="7"/>
  <c r="J1004" i="7" s="1"/>
  <c r="K1004" i="7" s="1"/>
  <c r="H1005" i="7"/>
  <c r="I1005" i="7"/>
  <c r="J1005" i="7" s="1"/>
  <c r="K1005" i="7" s="1"/>
  <c r="H1006" i="7"/>
  <c r="I1006" i="7"/>
  <c r="J1006" i="7" s="1"/>
  <c r="K1006" i="7" s="1"/>
  <c r="H1007" i="7"/>
  <c r="I1007" i="7"/>
  <c r="J1007" i="7" s="1"/>
  <c r="K1007" i="7" s="1"/>
  <c r="H1008" i="7"/>
  <c r="I1008" i="7"/>
  <c r="J1008" i="7" s="1"/>
  <c r="K1008" i="7" s="1"/>
  <c r="H1009" i="7"/>
  <c r="I1009" i="7"/>
  <c r="J1009" i="7" s="1"/>
  <c r="K1009" i="7" s="1"/>
  <c r="H1010" i="7"/>
  <c r="I1010" i="7"/>
  <c r="H1011" i="7"/>
  <c r="I1011" i="7"/>
  <c r="H1012" i="7"/>
  <c r="I1012" i="7"/>
  <c r="H1013" i="7"/>
  <c r="I1013" i="7"/>
  <c r="H1014" i="7"/>
  <c r="I1014" i="7"/>
  <c r="H1015" i="7"/>
  <c r="I1015" i="7"/>
  <c r="H1016" i="7"/>
  <c r="I1016" i="7"/>
  <c r="H1017" i="7"/>
  <c r="I1017" i="7"/>
  <c r="H1018" i="7"/>
  <c r="I1018" i="7"/>
  <c r="H1019" i="7"/>
  <c r="I1019" i="7"/>
  <c r="H1020" i="7"/>
  <c r="I1020" i="7"/>
  <c r="H1021" i="7"/>
  <c r="I1021" i="7"/>
  <c r="H1022" i="7"/>
  <c r="I1022" i="7"/>
  <c r="H1023" i="7"/>
  <c r="I1023" i="7"/>
  <c r="H1024" i="7"/>
  <c r="I1024" i="7"/>
  <c r="H1025" i="7"/>
  <c r="I1025" i="7"/>
  <c r="H1026" i="7"/>
  <c r="I1026" i="7"/>
  <c r="H1027" i="7"/>
  <c r="I1027" i="7"/>
  <c r="H1028" i="7"/>
  <c r="I1028" i="7"/>
  <c r="H1029" i="7"/>
  <c r="I1029" i="7"/>
  <c r="H1030" i="7"/>
  <c r="I1030" i="7"/>
  <c r="H1031" i="7"/>
  <c r="I1031" i="7"/>
  <c r="H1032" i="7"/>
  <c r="I1032" i="7"/>
  <c r="H1033" i="7"/>
  <c r="I1033" i="7"/>
  <c r="H1034" i="7"/>
  <c r="I1034" i="7"/>
  <c r="H1035" i="7"/>
  <c r="I1035" i="7"/>
  <c r="H1036" i="7"/>
  <c r="I1036" i="7"/>
  <c r="H1037" i="7"/>
  <c r="I1037" i="7"/>
  <c r="H1038" i="7"/>
  <c r="I1038" i="7"/>
  <c r="H1039" i="7"/>
  <c r="I1039" i="7"/>
  <c r="H1040" i="7"/>
  <c r="I1040" i="7"/>
  <c r="H1041" i="7"/>
  <c r="I1041" i="7"/>
  <c r="H1042" i="7"/>
  <c r="I1042" i="7"/>
  <c r="H1043" i="7"/>
  <c r="I1043" i="7"/>
  <c r="H1044" i="7"/>
  <c r="I1044" i="7"/>
  <c r="H1045" i="7"/>
  <c r="I1045" i="7"/>
  <c r="H1046" i="7"/>
  <c r="I1046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H1064" i="7"/>
  <c r="I1064" i="7"/>
  <c r="H1065" i="7"/>
  <c r="I1065" i="7"/>
  <c r="H1066" i="7"/>
  <c r="I1066" i="7"/>
  <c r="H1067" i="7"/>
  <c r="I1067" i="7"/>
  <c r="H1068" i="7"/>
  <c r="I1068" i="7"/>
  <c r="H1069" i="7"/>
  <c r="I1069" i="7"/>
  <c r="H1070" i="7"/>
  <c r="I1070" i="7"/>
  <c r="H1071" i="7"/>
  <c r="I1071" i="7"/>
  <c r="H1072" i="7"/>
  <c r="I1072" i="7"/>
  <c r="H1073" i="7"/>
  <c r="I1073" i="7"/>
  <c r="H1074" i="7"/>
  <c r="I1074" i="7"/>
  <c r="H1075" i="7"/>
  <c r="I1075" i="7"/>
  <c r="H1076" i="7"/>
  <c r="I1076" i="7"/>
  <c r="H1077" i="7"/>
  <c r="I1077" i="7"/>
  <c r="H1078" i="7"/>
  <c r="I1078" i="7"/>
  <c r="H1079" i="7"/>
  <c r="I1079" i="7"/>
  <c r="H1080" i="7"/>
  <c r="I1080" i="7"/>
  <c r="H1081" i="7"/>
  <c r="I1081" i="7"/>
  <c r="H1082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100" i="7"/>
  <c r="I1100" i="7"/>
  <c r="H1101" i="7"/>
  <c r="I1101" i="7"/>
  <c r="H1102" i="7"/>
  <c r="I1102" i="7"/>
  <c r="H1103" i="7"/>
  <c r="I1103" i="7"/>
  <c r="H1104" i="7"/>
  <c r="I1104" i="7"/>
  <c r="H1105" i="7"/>
  <c r="I1105" i="7"/>
  <c r="H1106" i="7"/>
  <c r="I1106" i="7"/>
  <c r="H1107" i="7"/>
  <c r="I1107" i="7"/>
  <c r="H1108" i="7"/>
  <c r="I1108" i="7"/>
  <c r="H1109" i="7"/>
  <c r="I1109" i="7"/>
  <c r="H1110" i="7"/>
  <c r="I1110" i="7"/>
  <c r="H1111" i="7"/>
  <c r="I1111" i="7"/>
  <c r="H1112" i="7"/>
  <c r="I1112" i="7"/>
  <c r="H1113" i="7"/>
  <c r="I1113" i="7"/>
  <c r="H1114" i="7"/>
  <c r="I1114" i="7"/>
  <c r="H1115" i="7"/>
  <c r="I1115" i="7"/>
  <c r="H1116" i="7"/>
  <c r="I1116" i="7"/>
  <c r="H1117" i="7"/>
  <c r="I1117" i="7"/>
  <c r="H1118" i="7"/>
  <c r="I1118" i="7"/>
  <c r="H1119" i="7"/>
  <c r="I1119" i="7"/>
  <c r="H1120" i="7"/>
  <c r="I1120" i="7"/>
  <c r="H1121" i="7"/>
  <c r="I1121" i="7"/>
  <c r="H1122" i="7"/>
  <c r="I1122" i="7"/>
  <c r="H1123" i="7"/>
  <c r="I1123" i="7"/>
  <c r="H1124" i="7"/>
  <c r="I1124" i="7"/>
  <c r="H1125" i="7"/>
  <c r="I1125" i="7"/>
  <c r="H1126" i="7"/>
  <c r="I1126" i="7"/>
  <c r="H1127" i="7"/>
  <c r="I1127" i="7"/>
  <c r="H1128" i="7"/>
  <c r="I1128" i="7"/>
  <c r="H1129" i="7"/>
  <c r="I1129" i="7"/>
  <c r="H1130" i="7"/>
  <c r="I1130" i="7"/>
  <c r="J1130" i="7" s="1"/>
  <c r="K1130" i="7" s="1"/>
  <c r="H1131" i="7"/>
  <c r="I1131" i="7"/>
  <c r="J1131" i="7" s="1"/>
  <c r="K1131" i="7" s="1"/>
  <c r="H1132" i="7"/>
  <c r="I1132" i="7"/>
  <c r="J1132" i="7" s="1"/>
  <c r="K1132" i="7" s="1"/>
  <c r="H1133" i="7"/>
  <c r="I1133" i="7"/>
  <c r="J1133" i="7" s="1"/>
  <c r="K1133" i="7" s="1"/>
  <c r="H1134" i="7"/>
  <c r="I1134" i="7"/>
  <c r="J1134" i="7" s="1"/>
  <c r="K1134" i="7" s="1"/>
  <c r="H1135" i="7"/>
  <c r="I1135" i="7"/>
  <c r="J1135" i="7" s="1"/>
  <c r="K1135" i="7" s="1"/>
  <c r="H1136" i="7"/>
  <c r="I1136" i="7"/>
  <c r="J1136" i="7" s="1"/>
  <c r="K1136" i="7" s="1"/>
  <c r="H1137" i="7"/>
  <c r="I1137" i="7"/>
  <c r="J1137" i="7" s="1"/>
  <c r="K1137" i="7" s="1"/>
  <c r="H1138" i="7"/>
  <c r="I1138" i="7"/>
  <c r="J1138" i="7" s="1"/>
  <c r="K1138" i="7" s="1"/>
  <c r="H1139" i="7"/>
  <c r="I1139" i="7"/>
  <c r="J1139" i="7" s="1"/>
  <c r="K1139" i="7" s="1"/>
  <c r="H1140" i="7"/>
  <c r="I1140" i="7"/>
  <c r="J1140" i="7" s="1"/>
  <c r="K1140" i="7" s="1"/>
  <c r="H1141" i="7"/>
  <c r="I1141" i="7"/>
  <c r="J1141" i="7" s="1"/>
  <c r="K1141" i="7" s="1"/>
  <c r="H1142" i="7"/>
  <c r="I1142" i="7"/>
  <c r="J1142" i="7" s="1"/>
  <c r="K1142" i="7" s="1"/>
  <c r="H1143" i="7"/>
  <c r="I1143" i="7"/>
  <c r="J1143" i="7" s="1"/>
  <c r="K1143" i="7" s="1"/>
  <c r="H1144" i="7"/>
  <c r="I1144" i="7"/>
  <c r="J1144" i="7" s="1"/>
  <c r="K1144" i="7" s="1"/>
  <c r="H1145" i="7"/>
  <c r="I1145" i="7"/>
  <c r="J1145" i="7" s="1"/>
  <c r="K1145" i="7" s="1"/>
  <c r="H1146" i="7"/>
  <c r="I1146" i="7"/>
  <c r="J1146" i="7" s="1"/>
  <c r="K1146" i="7" s="1"/>
  <c r="H1147" i="7"/>
  <c r="I1147" i="7"/>
  <c r="J1147" i="7" s="1"/>
  <c r="K1147" i="7" s="1"/>
  <c r="H1148" i="7"/>
  <c r="I1148" i="7"/>
  <c r="J1148" i="7" s="1"/>
  <c r="K1148" i="7" s="1"/>
  <c r="H1149" i="7"/>
  <c r="I1149" i="7"/>
  <c r="J1149" i="7" s="1"/>
  <c r="K1149" i="7" s="1"/>
  <c r="H1150" i="7"/>
  <c r="I1150" i="7"/>
  <c r="J1150" i="7" s="1"/>
  <c r="K1150" i="7" s="1"/>
  <c r="H1151" i="7"/>
  <c r="I1151" i="7"/>
  <c r="J1151" i="7" s="1"/>
  <c r="K1151" i="7" s="1"/>
  <c r="H1152" i="7"/>
  <c r="I1152" i="7"/>
  <c r="J1152" i="7" s="1"/>
  <c r="K1152" i="7" s="1"/>
  <c r="H1153" i="7"/>
  <c r="I1153" i="7"/>
  <c r="J1153" i="7" s="1"/>
  <c r="K1153" i="7" s="1"/>
  <c r="H1154" i="7"/>
  <c r="I1154" i="7"/>
  <c r="J1154" i="7" s="1"/>
  <c r="K1154" i="7" s="1"/>
  <c r="H1155" i="7"/>
  <c r="I1155" i="7"/>
  <c r="J1155" i="7" s="1"/>
  <c r="K1155" i="7" s="1"/>
  <c r="H1156" i="7"/>
  <c r="I1156" i="7"/>
  <c r="J1156" i="7" s="1"/>
  <c r="K1156" i="7" s="1"/>
  <c r="H1157" i="7"/>
  <c r="I1157" i="7"/>
  <c r="J1157" i="7" s="1"/>
  <c r="K1157" i="7" s="1"/>
  <c r="H1158" i="7"/>
  <c r="I1158" i="7"/>
  <c r="J1158" i="7" s="1"/>
  <c r="K1158" i="7" s="1"/>
  <c r="H1159" i="7"/>
  <c r="I1159" i="7"/>
  <c r="J1159" i="7" s="1"/>
  <c r="K1159" i="7" s="1"/>
  <c r="H1160" i="7"/>
  <c r="I1160" i="7"/>
  <c r="J1160" i="7" s="1"/>
  <c r="K1160" i="7" s="1"/>
  <c r="H1161" i="7"/>
  <c r="I1161" i="7"/>
  <c r="J1161" i="7" s="1"/>
  <c r="K1161" i="7" s="1"/>
  <c r="H1162" i="7"/>
  <c r="I1162" i="7"/>
  <c r="J1162" i="7" s="1"/>
  <c r="K1162" i="7" s="1"/>
  <c r="H1163" i="7"/>
  <c r="I1163" i="7"/>
  <c r="J1163" i="7" s="1"/>
  <c r="K1163" i="7" s="1"/>
  <c r="H1164" i="7"/>
  <c r="I1164" i="7"/>
  <c r="J1164" i="7" s="1"/>
  <c r="K1164" i="7" s="1"/>
  <c r="H1165" i="7"/>
  <c r="I1165" i="7"/>
  <c r="J1165" i="7" s="1"/>
  <c r="K1165" i="7" s="1"/>
  <c r="H1166" i="7"/>
  <c r="I1166" i="7"/>
  <c r="J1166" i="7" s="1"/>
  <c r="K1166" i="7" s="1"/>
  <c r="H1167" i="7"/>
  <c r="I1167" i="7"/>
  <c r="J1167" i="7" s="1"/>
  <c r="K1167" i="7" s="1"/>
  <c r="H1168" i="7"/>
  <c r="I1168" i="7"/>
  <c r="J1168" i="7" s="1"/>
  <c r="K1168" i="7" s="1"/>
  <c r="H1169" i="7"/>
  <c r="I1169" i="7"/>
  <c r="J1169" i="7" s="1"/>
  <c r="K1169" i="7" s="1"/>
  <c r="H1170" i="7"/>
  <c r="I1170" i="7"/>
  <c r="J1170" i="7" s="1"/>
  <c r="K1170" i="7" s="1"/>
  <c r="H1171" i="7"/>
  <c r="I1171" i="7"/>
  <c r="J1171" i="7" s="1"/>
  <c r="K1171" i="7" s="1"/>
  <c r="H1172" i="7"/>
  <c r="I1172" i="7"/>
  <c r="J1172" i="7" s="1"/>
  <c r="K1172" i="7" s="1"/>
  <c r="H1173" i="7"/>
  <c r="I1173" i="7"/>
  <c r="J1173" i="7" s="1"/>
  <c r="K1173" i="7" s="1"/>
  <c r="H1174" i="7"/>
  <c r="I1174" i="7"/>
  <c r="J1174" i="7" s="1"/>
  <c r="K1174" i="7" s="1"/>
  <c r="H1175" i="7"/>
  <c r="I1175" i="7"/>
  <c r="J1175" i="7" s="1"/>
  <c r="K1175" i="7" s="1"/>
  <c r="H1176" i="7"/>
  <c r="I1176" i="7"/>
  <c r="J1176" i="7" s="1"/>
  <c r="K1176" i="7" s="1"/>
  <c r="H1177" i="7"/>
  <c r="I1177" i="7"/>
  <c r="J1177" i="7" s="1"/>
  <c r="K1177" i="7" s="1"/>
  <c r="H1178" i="7"/>
  <c r="I1178" i="7"/>
  <c r="J1178" i="7" s="1"/>
  <c r="K1178" i="7" s="1"/>
  <c r="H1179" i="7"/>
  <c r="I1179" i="7"/>
  <c r="J1179" i="7" s="1"/>
  <c r="K1179" i="7" s="1"/>
  <c r="H1180" i="7"/>
  <c r="I1180" i="7"/>
  <c r="J1180" i="7" s="1"/>
  <c r="K1180" i="7" s="1"/>
  <c r="H1181" i="7"/>
  <c r="I1181" i="7"/>
  <c r="J1181" i="7" s="1"/>
  <c r="K1181" i="7" s="1"/>
  <c r="H1182" i="7"/>
  <c r="I1182" i="7"/>
  <c r="J1182" i="7" s="1"/>
  <c r="K1182" i="7" s="1"/>
  <c r="H1183" i="7"/>
  <c r="I1183" i="7"/>
  <c r="J1183" i="7" s="1"/>
  <c r="K1183" i="7" s="1"/>
  <c r="H1184" i="7"/>
  <c r="I1184" i="7"/>
  <c r="J1184" i="7" s="1"/>
  <c r="K1184" i="7" s="1"/>
  <c r="H1185" i="7"/>
  <c r="I1185" i="7"/>
  <c r="J1185" i="7" s="1"/>
  <c r="K1185" i="7" s="1"/>
  <c r="H1186" i="7"/>
  <c r="I1186" i="7"/>
  <c r="J1186" i="7" s="1"/>
  <c r="K1186" i="7" s="1"/>
  <c r="H1187" i="7"/>
  <c r="I1187" i="7"/>
  <c r="J1187" i="7" s="1"/>
  <c r="K1187" i="7" s="1"/>
  <c r="H1188" i="7"/>
  <c r="I1188" i="7"/>
  <c r="J1188" i="7" s="1"/>
  <c r="K1188" i="7" s="1"/>
  <c r="H1189" i="7"/>
  <c r="I1189" i="7"/>
  <c r="J1189" i="7" s="1"/>
  <c r="K1189" i="7" s="1"/>
  <c r="H1190" i="7"/>
  <c r="I1190" i="7"/>
  <c r="J1190" i="7" s="1"/>
  <c r="K1190" i="7" s="1"/>
  <c r="H1191" i="7"/>
  <c r="I1191" i="7"/>
  <c r="J1191" i="7" s="1"/>
  <c r="K1191" i="7" s="1"/>
  <c r="H1192" i="7"/>
  <c r="I1192" i="7"/>
  <c r="J1192" i="7" s="1"/>
  <c r="K1192" i="7" s="1"/>
  <c r="H1193" i="7"/>
  <c r="I1193" i="7"/>
  <c r="J1193" i="7" s="1"/>
  <c r="K1193" i="7" s="1"/>
  <c r="H1194" i="7"/>
  <c r="I1194" i="7"/>
  <c r="J1194" i="7" s="1"/>
  <c r="K1194" i="7" s="1"/>
  <c r="H1195" i="7"/>
  <c r="I1195" i="7"/>
  <c r="J1195" i="7" s="1"/>
  <c r="K1195" i="7" s="1"/>
  <c r="H1196" i="7"/>
  <c r="I1196" i="7"/>
  <c r="J1196" i="7" s="1"/>
  <c r="K1196" i="7" s="1"/>
  <c r="H1197" i="7"/>
  <c r="I1197" i="7"/>
  <c r="J1197" i="7" s="1"/>
  <c r="K1197" i="7" s="1"/>
  <c r="H1198" i="7"/>
  <c r="I1198" i="7"/>
  <c r="J1198" i="7" s="1"/>
  <c r="K1198" i="7" s="1"/>
  <c r="H1199" i="7"/>
  <c r="I1199" i="7"/>
  <c r="J1199" i="7" s="1"/>
  <c r="K1199" i="7" s="1"/>
  <c r="H1200" i="7"/>
  <c r="I1200" i="7"/>
  <c r="J1200" i="7" s="1"/>
  <c r="K1200" i="7" s="1"/>
  <c r="H1201" i="7"/>
  <c r="I1201" i="7"/>
  <c r="J1201" i="7" s="1"/>
  <c r="K1201" i="7" s="1"/>
  <c r="H1202" i="7"/>
  <c r="I1202" i="7"/>
  <c r="H1203" i="7"/>
  <c r="I1203" i="7"/>
  <c r="H1204" i="7"/>
  <c r="I1204" i="7"/>
  <c r="H1205" i="7"/>
  <c r="I1205" i="7"/>
  <c r="H1206" i="7"/>
  <c r="I1206" i="7"/>
  <c r="H1207" i="7"/>
  <c r="I1207" i="7"/>
  <c r="H1208" i="7"/>
  <c r="I1208" i="7"/>
  <c r="H1209" i="7"/>
  <c r="I1209" i="7"/>
  <c r="H1210" i="7"/>
  <c r="I1210" i="7"/>
  <c r="H1211" i="7"/>
  <c r="I1211" i="7"/>
  <c r="H1212" i="7"/>
  <c r="I1212" i="7"/>
  <c r="H1213" i="7"/>
  <c r="I1213" i="7"/>
  <c r="H1214" i="7"/>
  <c r="I1214" i="7"/>
  <c r="H1215" i="7"/>
  <c r="I1215" i="7"/>
  <c r="H1216" i="7"/>
  <c r="I1216" i="7"/>
  <c r="H1217" i="7"/>
  <c r="I1217" i="7"/>
  <c r="H1218" i="7"/>
  <c r="I1218" i="7"/>
  <c r="H1219" i="7"/>
  <c r="I1219" i="7"/>
  <c r="H1220" i="7"/>
  <c r="I1220" i="7"/>
  <c r="H1221" i="7"/>
  <c r="I1221" i="7"/>
  <c r="H1222" i="7"/>
  <c r="I1222" i="7"/>
  <c r="H1223" i="7"/>
  <c r="I1223" i="7"/>
  <c r="H1224" i="7"/>
  <c r="I1224" i="7"/>
  <c r="H1225" i="7"/>
  <c r="I1225" i="7"/>
  <c r="H1226" i="7"/>
  <c r="I1226" i="7"/>
  <c r="H1227" i="7"/>
  <c r="I1227" i="7"/>
  <c r="H1228" i="7"/>
  <c r="I1228" i="7"/>
  <c r="H1229" i="7"/>
  <c r="I1229" i="7"/>
  <c r="H1230" i="7"/>
  <c r="I1230" i="7"/>
  <c r="H1231" i="7"/>
  <c r="I1231" i="7"/>
  <c r="H1232" i="7"/>
  <c r="I1232" i="7"/>
  <c r="H1233" i="7"/>
  <c r="I1233" i="7"/>
  <c r="H1234" i="7"/>
  <c r="I1234" i="7"/>
  <c r="H1235" i="7"/>
  <c r="I1235" i="7"/>
  <c r="H1236" i="7"/>
  <c r="I1236" i="7"/>
  <c r="H1237" i="7"/>
  <c r="I1237" i="7"/>
  <c r="H1238" i="7"/>
  <c r="I1238" i="7"/>
  <c r="H1239" i="7"/>
  <c r="I1239" i="7"/>
  <c r="H1240" i="7"/>
  <c r="I1240" i="7"/>
  <c r="H1241" i="7"/>
  <c r="I1241" i="7"/>
  <c r="H1242" i="7"/>
  <c r="I1242" i="7"/>
  <c r="H1243" i="7"/>
  <c r="I1243" i="7"/>
  <c r="H1244" i="7"/>
  <c r="I1244" i="7"/>
  <c r="H1245" i="7"/>
  <c r="I1245" i="7"/>
  <c r="H1246" i="7"/>
  <c r="I1246" i="7"/>
  <c r="H1247" i="7"/>
  <c r="I1247" i="7"/>
  <c r="H1248" i="7"/>
  <c r="I1248" i="7"/>
  <c r="H1249" i="7"/>
  <c r="I1249" i="7"/>
  <c r="H1250" i="7"/>
  <c r="I1250" i="7"/>
  <c r="H1251" i="7"/>
  <c r="I1251" i="7"/>
  <c r="H1252" i="7"/>
  <c r="I1252" i="7"/>
  <c r="H1253" i="7"/>
  <c r="I1253" i="7"/>
  <c r="H1254" i="7"/>
  <c r="I1254" i="7"/>
  <c r="H1255" i="7"/>
  <c r="I1255" i="7"/>
  <c r="H1256" i="7"/>
  <c r="I1256" i="7"/>
  <c r="H1257" i="7"/>
  <c r="I1257" i="7"/>
  <c r="H1258" i="7"/>
  <c r="I1258" i="7"/>
  <c r="H1259" i="7"/>
  <c r="I1259" i="7"/>
  <c r="H1260" i="7"/>
  <c r="I1260" i="7"/>
  <c r="H1261" i="7"/>
  <c r="I1261" i="7"/>
  <c r="H1262" i="7"/>
  <c r="I1262" i="7"/>
  <c r="H1263" i="7"/>
  <c r="I1263" i="7"/>
  <c r="H1264" i="7"/>
  <c r="I1264" i="7"/>
  <c r="H1265" i="7"/>
  <c r="I1265" i="7"/>
  <c r="H1266" i="7"/>
  <c r="I1266" i="7"/>
  <c r="H1267" i="7"/>
  <c r="I1267" i="7"/>
  <c r="H1268" i="7"/>
  <c r="I1268" i="7"/>
  <c r="H1269" i="7"/>
  <c r="I1269" i="7"/>
  <c r="H1270" i="7"/>
  <c r="I1270" i="7"/>
  <c r="H1271" i="7"/>
  <c r="I1271" i="7"/>
  <c r="H1272" i="7"/>
  <c r="I1272" i="7"/>
  <c r="H1273" i="7"/>
  <c r="I1273" i="7"/>
  <c r="H1274" i="7"/>
  <c r="I1274" i="7"/>
  <c r="H1275" i="7"/>
  <c r="I1275" i="7"/>
  <c r="H1276" i="7"/>
  <c r="I1276" i="7"/>
  <c r="H1277" i="7"/>
  <c r="I1277" i="7"/>
  <c r="H1278" i="7"/>
  <c r="I1278" i="7"/>
  <c r="H1279" i="7"/>
  <c r="I1279" i="7"/>
  <c r="H1280" i="7"/>
  <c r="I1280" i="7"/>
  <c r="H1281" i="7"/>
  <c r="I1281" i="7"/>
  <c r="H1282" i="7"/>
  <c r="I1282" i="7"/>
  <c r="H1283" i="7"/>
  <c r="I1283" i="7"/>
  <c r="H1284" i="7"/>
  <c r="I1284" i="7"/>
  <c r="H1285" i="7"/>
  <c r="I1285" i="7"/>
  <c r="H1286" i="7"/>
  <c r="I1286" i="7"/>
  <c r="H1287" i="7"/>
  <c r="I1287" i="7"/>
  <c r="H1288" i="7"/>
  <c r="I1288" i="7"/>
  <c r="H1289" i="7"/>
  <c r="I1289" i="7"/>
  <c r="H1290" i="7"/>
  <c r="I1290" i="7"/>
  <c r="H1291" i="7"/>
  <c r="I1291" i="7"/>
  <c r="H1292" i="7"/>
  <c r="I1292" i="7"/>
  <c r="H1293" i="7"/>
  <c r="I1293" i="7"/>
  <c r="H1294" i="7"/>
  <c r="I1294" i="7"/>
  <c r="H1295" i="7"/>
  <c r="I1295" i="7"/>
  <c r="H1296" i="7"/>
  <c r="I1296" i="7"/>
  <c r="H1297" i="7"/>
  <c r="I1297" i="7"/>
  <c r="H1298" i="7"/>
  <c r="I1298" i="7"/>
  <c r="J1298" i="7" s="1"/>
  <c r="K1298" i="7" s="1"/>
  <c r="H1299" i="7"/>
  <c r="I1299" i="7"/>
  <c r="J1299" i="7" s="1"/>
  <c r="K1299" i="7" s="1"/>
  <c r="H1300" i="7"/>
  <c r="I1300" i="7"/>
  <c r="J1300" i="7" s="1"/>
  <c r="K1300" i="7" s="1"/>
  <c r="H1301" i="7"/>
  <c r="I1301" i="7"/>
  <c r="J1301" i="7" s="1"/>
  <c r="K1301" i="7" s="1"/>
  <c r="H1302" i="7"/>
  <c r="I1302" i="7"/>
  <c r="J1302" i="7" s="1"/>
  <c r="K1302" i="7" s="1"/>
  <c r="H1303" i="7"/>
  <c r="I1303" i="7"/>
  <c r="J1303" i="7" s="1"/>
  <c r="K1303" i="7" s="1"/>
  <c r="H1304" i="7"/>
  <c r="I1304" i="7"/>
  <c r="J1304" i="7" s="1"/>
  <c r="K1304" i="7" s="1"/>
  <c r="H1305" i="7"/>
  <c r="I1305" i="7"/>
  <c r="J1305" i="7" s="1"/>
  <c r="K1305" i="7" s="1"/>
  <c r="H1306" i="7"/>
  <c r="I1306" i="7"/>
  <c r="J1306" i="7" s="1"/>
  <c r="K1306" i="7" s="1"/>
  <c r="H1307" i="7"/>
  <c r="I1307" i="7"/>
  <c r="J1307" i="7" s="1"/>
  <c r="K1307" i="7" s="1"/>
  <c r="H1308" i="7"/>
  <c r="I1308" i="7"/>
  <c r="J1308" i="7" s="1"/>
  <c r="K1308" i="7" s="1"/>
  <c r="H1309" i="7"/>
  <c r="I1309" i="7"/>
  <c r="J1309" i="7" s="1"/>
  <c r="K1309" i="7" s="1"/>
  <c r="H1310" i="7"/>
  <c r="I1310" i="7"/>
  <c r="J1310" i="7" s="1"/>
  <c r="K1310" i="7" s="1"/>
  <c r="H1311" i="7"/>
  <c r="I1311" i="7"/>
  <c r="J1311" i="7" s="1"/>
  <c r="K1311" i="7" s="1"/>
  <c r="H1312" i="7"/>
  <c r="I1312" i="7"/>
  <c r="J1312" i="7" s="1"/>
  <c r="K1312" i="7" s="1"/>
  <c r="H1313" i="7"/>
  <c r="I1313" i="7"/>
  <c r="J1313" i="7" s="1"/>
  <c r="K1313" i="7" s="1"/>
  <c r="H1314" i="7"/>
  <c r="I1314" i="7"/>
  <c r="J1314" i="7" s="1"/>
  <c r="K1314" i="7" s="1"/>
  <c r="H1315" i="7"/>
  <c r="I1315" i="7"/>
  <c r="J1315" i="7" s="1"/>
  <c r="K1315" i="7" s="1"/>
  <c r="H1316" i="7"/>
  <c r="I1316" i="7"/>
  <c r="J1316" i="7" s="1"/>
  <c r="K1316" i="7" s="1"/>
  <c r="H1317" i="7"/>
  <c r="I1317" i="7"/>
  <c r="J1317" i="7" s="1"/>
  <c r="K1317" i="7" s="1"/>
  <c r="H1318" i="7"/>
  <c r="I1318" i="7"/>
  <c r="J1318" i="7" s="1"/>
  <c r="K1318" i="7" s="1"/>
  <c r="H1319" i="7"/>
  <c r="I1319" i="7"/>
  <c r="J1319" i="7" s="1"/>
  <c r="K1319" i="7" s="1"/>
  <c r="H1320" i="7"/>
  <c r="I1320" i="7"/>
  <c r="J1320" i="7" s="1"/>
  <c r="K1320" i="7" s="1"/>
  <c r="H1321" i="7"/>
  <c r="I1321" i="7"/>
  <c r="J1321" i="7" s="1"/>
  <c r="K1321" i="7" s="1"/>
  <c r="H1322" i="7"/>
  <c r="I1322" i="7"/>
  <c r="J1322" i="7" s="1"/>
  <c r="K1322" i="7" s="1"/>
  <c r="H1323" i="7"/>
  <c r="I1323" i="7"/>
  <c r="J1323" i="7" s="1"/>
  <c r="K1323" i="7" s="1"/>
  <c r="H1324" i="7"/>
  <c r="I1324" i="7"/>
  <c r="J1324" i="7" s="1"/>
  <c r="K1324" i="7" s="1"/>
  <c r="H1325" i="7"/>
  <c r="I1325" i="7"/>
  <c r="J1325" i="7" s="1"/>
  <c r="K1325" i="7" s="1"/>
  <c r="H1326" i="7"/>
  <c r="I1326" i="7"/>
  <c r="J1326" i="7" s="1"/>
  <c r="K1326" i="7" s="1"/>
  <c r="H1327" i="7"/>
  <c r="I1327" i="7"/>
  <c r="J1327" i="7" s="1"/>
  <c r="K1327" i="7" s="1"/>
  <c r="H1328" i="7"/>
  <c r="I1328" i="7"/>
  <c r="J1328" i="7" s="1"/>
  <c r="K1328" i="7" s="1"/>
  <c r="H1329" i="7"/>
  <c r="I1329" i="7"/>
  <c r="J1329" i="7" s="1"/>
  <c r="K1329" i="7" s="1"/>
  <c r="H1330" i="7"/>
  <c r="I1330" i="7"/>
  <c r="J1330" i="7" s="1"/>
  <c r="K1330" i="7" s="1"/>
  <c r="H1331" i="7"/>
  <c r="I1331" i="7"/>
  <c r="J1331" i="7" s="1"/>
  <c r="K1331" i="7" s="1"/>
  <c r="H1332" i="7"/>
  <c r="I1332" i="7"/>
  <c r="J1332" i="7" s="1"/>
  <c r="K1332" i="7" s="1"/>
  <c r="H1333" i="7"/>
  <c r="I1333" i="7"/>
  <c r="J1333" i="7" s="1"/>
  <c r="K1333" i="7" s="1"/>
  <c r="H1334" i="7"/>
  <c r="I1334" i="7"/>
  <c r="J1334" i="7" s="1"/>
  <c r="K1334" i="7" s="1"/>
  <c r="H1335" i="7"/>
  <c r="I1335" i="7"/>
  <c r="J1335" i="7" s="1"/>
  <c r="K1335" i="7" s="1"/>
  <c r="H1336" i="7"/>
  <c r="I1336" i="7"/>
  <c r="J1336" i="7" s="1"/>
  <c r="K1336" i="7" s="1"/>
  <c r="H1337" i="7"/>
  <c r="I1337" i="7"/>
  <c r="J1337" i="7" s="1"/>
  <c r="K1337" i="7" s="1"/>
  <c r="H1338" i="7"/>
  <c r="I1338" i="7"/>
  <c r="J1338" i="7" s="1"/>
  <c r="K1338" i="7" s="1"/>
  <c r="H1339" i="7"/>
  <c r="I1339" i="7"/>
  <c r="J1339" i="7" s="1"/>
  <c r="K1339" i="7" s="1"/>
  <c r="H1340" i="7"/>
  <c r="I1340" i="7"/>
  <c r="J1340" i="7" s="1"/>
  <c r="K1340" i="7" s="1"/>
  <c r="H1341" i="7"/>
  <c r="I1341" i="7"/>
  <c r="J1341" i="7" s="1"/>
  <c r="K1341" i="7" s="1"/>
  <c r="H1342" i="7"/>
  <c r="I1342" i="7"/>
  <c r="J1342" i="7" s="1"/>
  <c r="K1342" i="7" s="1"/>
  <c r="H1343" i="7"/>
  <c r="I1343" i="7"/>
  <c r="J1343" i="7" s="1"/>
  <c r="K1343" i="7" s="1"/>
  <c r="H1344" i="7"/>
  <c r="I1344" i="7"/>
  <c r="J1344" i="7" s="1"/>
  <c r="K1344" i="7" s="1"/>
  <c r="H1345" i="7"/>
  <c r="I1345" i="7"/>
  <c r="J1345" i="7" s="1"/>
  <c r="K1345" i="7" s="1"/>
  <c r="H1346" i="7"/>
  <c r="I1346" i="7"/>
  <c r="H1347" i="7"/>
  <c r="I1347" i="7"/>
  <c r="H1348" i="7"/>
  <c r="I1348" i="7"/>
  <c r="H1349" i="7"/>
  <c r="I1349" i="7"/>
  <c r="H1350" i="7"/>
  <c r="I1350" i="7"/>
  <c r="H1351" i="7"/>
  <c r="I1351" i="7"/>
  <c r="H1352" i="7"/>
  <c r="I1352" i="7"/>
  <c r="H1353" i="7"/>
  <c r="I1353" i="7"/>
  <c r="H1354" i="7"/>
  <c r="I1354" i="7"/>
  <c r="H1355" i="7"/>
  <c r="I1355" i="7"/>
  <c r="H1356" i="7"/>
  <c r="I1356" i="7"/>
  <c r="H1357" i="7"/>
  <c r="I1357" i="7"/>
  <c r="H1358" i="7"/>
  <c r="I1358" i="7"/>
  <c r="H1359" i="7"/>
  <c r="I1359" i="7"/>
  <c r="H1360" i="7"/>
  <c r="I1360" i="7"/>
  <c r="H1361" i="7"/>
  <c r="I1361" i="7"/>
  <c r="H1362" i="7"/>
  <c r="I1362" i="7"/>
  <c r="H1363" i="7"/>
  <c r="I1363" i="7"/>
  <c r="H1364" i="7"/>
  <c r="I1364" i="7"/>
  <c r="H1365" i="7"/>
  <c r="I1365" i="7"/>
  <c r="H1366" i="7"/>
  <c r="I1366" i="7"/>
  <c r="H1367" i="7"/>
  <c r="I1367" i="7"/>
  <c r="H1368" i="7"/>
  <c r="I1368" i="7"/>
  <c r="H1369" i="7"/>
  <c r="I1369" i="7"/>
  <c r="H1370" i="7"/>
  <c r="I1370" i="7"/>
  <c r="H1371" i="7"/>
  <c r="I1371" i="7"/>
  <c r="H1372" i="7"/>
  <c r="I1372" i="7"/>
  <c r="H1373" i="7"/>
  <c r="I1373" i="7"/>
  <c r="H1374" i="7"/>
  <c r="I1374" i="7"/>
  <c r="H1375" i="7"/>
  <c r="I1375" i="7"/>
  <c r="H1376" i="7"/>
  <c r="I1376" i="7"/>
  <c r="H1377" i="7"/>
  <c r="I1377" i="7"/>
  <c r="H1378" i="7"/>
  <c r="I1378" i="7"/>
  <c r="H1379" i="7"/>
  <c r="I1379" i="7"/>
  <c r="H1380" i="7"/>
  <c r="I1380" i="7"/>
  <c r="H1381" i="7"/>
  <c r="I1381" i="7"/>
  <c r="H1382" i="7"/>
  <c r="I1382" i="7"/>
  <c r="H1383" i="7"/>
  <c r="I1383" i="7"/>
  <c r="H1384" i="7"/>
  <c r="I1384" i="7"/>
  <c r="H1385" i="7"/>
  <c r="I1385" i="7"/>
  <c r="H1386" i="7"/>
  <c r="I1386" i="7"/>
  <c r="H1387" i="7"/>
  <c r="I1387" i="7"/>
  <c r="H1388" i="7"/>
  <c r="I1388" i="7"/>
  <c r="H1389" i="7"/>
  <c r="I1389" i="7"/>
  <c r="H1390" i="7"/>
  <c r="I1390" i="7"/>
  <c r="H1391" i="7"/>
  <c r="I1391" i="7"/>
  <c r="H1392" i="7"/>
  <c r="I1392" i="7"/>
  <c r="H1393" i="7"/>
  <c r="I1393" i="7"/>
  <c r="H1394" i="7"/>
  <c r="I1394" i="7"/>
  <c r="H1395" i="7"/>
  <c r="I1395" i="7"/>
  <c r="H1396" i="7"/>
  <c r="I1396" i="7"/>
  <c r="H1397" i="7"/>
  <c r="I1397" i="7"/>
  <c r="H1398" i="7"/>
  <c r="I1398" i="7"/>
  <c r="H1399" i="7"/>
  <c r="I1399" i="7"/>
  <c r="H1400" i="7"/>
  <c r="I1400" i="7"/>
  <c r="H1401" i="7"/>
  <c r="I1401" i="7"/>
  <c r="H1402" i="7"/>
  <c r="I1402" i="7"/>
  <c r="H1403" i="7"/>
  <c r="I1403" i="7"/>
  <c r="H1404" i="7"/>
  <c r="I1404" i="7"/>
  <c r="H1405" i="7"/>
  <c r="I1405" i="7"/>
  <c r="H1406" i="7"/>
  <c r="I1406" i="7"/>
  <c r="H1407" i="7"/>
  <c r="I1407" i="7"/>
  <c r="H1408" i="7"/>
  <c r="I1408" i="7"/>
  <c r="H1409" i="7"/>
  <c r="I1409" i="7"/>
  <c r="H1410" i="7"/>
  <c r="I1410" i="7"/>
  <c r="H1411" i="7"/>
  <c r="I1411" i="7"/>
  <c r="H1412" i="7"/>
  <c r="I1412" i="7"/>
  <c r="H1413" i="7"/>
  <c r="I1413" i="7"/>
  <c r="H1414" i="7"/>
  <c r="I1414" i="7"/>
  <c r="H1415" i="7"/>
  <c r="I1415" i="7"/>
  <c r="H1416" i="7"/>
  <c r="I1416" i="7"/>
  <c r="H1417" i="7"/>
  <c r="I1417" i="7"/>
  <c r="I2" i="7"/>
  <c r="J2" i="7" s="1"/>
  <c r="K2" i="7" s="1"/>
  <c r="H2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O8737" i="7" l="1"/>
  <c r="O8733" i="7"/>
  <c r="O8729" i="7"/>
  <c r="R8729" i="7" s="1"/>
  <c r="O8725" i="7"/>
  <c r="R8725" i="7" s="1"/>
  <c r="O8721" i="7"/>
  <c r="O8717" i="7"/>
  <c r="O8713" i="7"/>
  <c r="O8709" i="7"/>
  <c r="O8705" i="7"/>
  <c r="R8705" i="7" s="1"/>
  <c r="O8701" i="7"/>
  <c r="R8701" i="7" s="1"/>
  <c r="O8697" i="7"/>
  <c r="O8693" i="7"/>
  <c r="O8617" i="7"/>
  <c r="O8613" i="7"/>
  <c r="O8609" i="7"/>
  <c r="R8609" i="7" s="1"/>
  <c r="O8605" i="7"/>
  <c r="R8605" i="7" s="1"/>
  <c r="O8601" i="7"/>
  <c r="O8597" i="7"/>
  <c r="O8569" i="7"/>
  <c r="O8565" i="7"/>
  <c r="O8561" i="7"/>
  <c r="R8561" i="7" s="1"/>
  <c r="O8557" i="7"/>
  <c r="R8557" i="7" s="1"/>
  <c r="O8553" i="7"/>
  <c r="O8549" i="7"/>
  <c r="O8545" i="7"/>
  <c r="O8541" i="7"/>
  <c r="O8537" i="7"/>
  <c r="R8537" i="7" s="1"/>
  <c r="O8533" i="7"/>
  <c r="R8533" i="7" s="1"/>
  <c r="O8529" i="7"/>
  <c r="O8525" i="7"/>
  <c r="O8401" i="7"/>
  <c r="O8397" i="7"/>
  <c r="O8393" i="7"/>
  <c r="R8393" i="7" s="1"/>
  <c r="O8389" i="7"/>
  <c r="R8389" i="7" s="1"/>
  <c r="O8385" i="7"/>
  <c r="O8381" i="7"/>
  <c r="O8377" i="7"/>
  <c r="O8373" i="7"/>
  <c r="O8369" i="7"/>
  <c r="R8369" i="7" s="1"/>
  <c r="O8365" i="7"/>
  <c r="R8365" i="7" s="1"/>
  <c r="O8361" i="7"/>
  <c r="O8357" i="7"/>
  <c r="O8233" i="7"/>
  <c r="O8229" i="7"/>
  <c r="O8225" i="7"/>
  <c r="R8225" i="7" s="1"/>
  <c r="O8221" i="7"/>
  <c r="R8221" i="7" s="1"/>
  <c r="O8217" i="7"/>
  <c r="O8213" i="7"/>
  <c r="O8209" i="7"/>
  <c r="O8205" i="7"/>
  <c r="O8201" i="7"/>
  <c r="R8201" i="7" s="1"/>
  <c r="O8197" i="7"/>
  <c r="R8197" i="7" s="1"/>
  <c r="O8193" i="7"/>
  <c r="O8189" i="7"/>
  <c r="O8065" i="7"/>
  <c r="O8061" i="7"/>
  <c r="O8057" i="7"/>
  <c r="O8053" i="7"/>
  <c r="R8053" i="7" s="1"/>
  <c r="O8049" i="7"/>
  <c r="O8045" i="7"/>
  <c r="O8041" i="7"/>
  <c r="O8037" i="7"/>
  <c r="O8033" i="7"/>
  <c r="O8029" i="7"/>
  <c r="R8029" i="7" s="1"/>
  <c r="O8025" i="7"/>
  <c r="O8021" i="7"/>
  <c r="O7897" i="7"/>
  <c r="O7893" i="7"/>
  <c r="O7889" i="7"/>
  <c r="O7885" i="7"/>
  <c r="R7885" i="7" s="1"/>
  <c r="O7881" i="7"/>
  <c r="O7877" i="7"/>
  <c r="O7873" i="7"/>
  <c r="O7869" i="7"/>
  <c r="O7865" i="7"/>
  <c r="O7861" i="7"/>
  <c r="R7861" i="7" s="1"/>
  <c r="O7857" i="7"/>
  <c r="O7853" i="7"/>
  <c r="O7825" i="7"/>
  <c r="O7821" i="7"/>
  <c r="O7817" i="7"/>
  <c r="O7813" i="7"/>
  <c r="R7813" i="7" s="1"/>
  <c r="O7809" i="7"/>
  <c r="O7805" i="7"/>
  <c r="O7729" i="7"/>
  <c r="O7725" i="7"/>
  <c r="O7721" i="7"/>
  <c r="R7721" i="7" s="1"/>
  <c r="O7717" i="7"/>
  <c r="R7717" i="7" s="1"/>
  <c r="O7713" i="7"/>
  <c r="O7709" i="7"/>
  <c r="O7705" i="7"/>
  <c r="O7701" i="7"/>
  <c r="O7697" i="7"/>
  <c r="R7697" i="7" s="1"/>
  <c r="O7693" i="7"/>
  <c r="R7693" i="7" s="1"/>
  <c r="O7689" i="7"/>
  <c r="O7685" i="7"/>
  <c r="O7561" i="7"/>
  <c r="O7557" i="7"/>
  <c r="O7553" i="7"/>
  <c r="R7553" i="7" s="1"/>
  <c r="O7549" i="7"/>
  <c r="R7549" i="7" s="1"/>
  <c r="O7545" i="7"/>
  <c r="O7541" i="7"/>
  <c r="O7537" i="7"/>
  <c r="O7533" i="7"/>
  <c r="O7529" i="7"/>
  <c r="R7529" i="7" s="1"/>
  <c r="O7525" i="7"/>
  <c r="R7525" i="7" s="1"/>
  <c r="O7521" i="7"/>
  <c r="O7517" i="7"/>
  <c r="O7393" i="7"/>
  <c r="O7389" i="7"/>
  <c r="O7385" i="7"/>
  <c r="R7385" i="7" s="1"/>
  <c r="O7381" i="7"/>
  <c r="R7381" i="7" s="1"/>
  <c r="O7377" i="7"/>
  <c r="O7373" i="7"/>
  <c r="O7369" i="7"/>
  <c r="O7365" i="7"/>
  <c r="O7361" i="7"/>
  <c r="O7357" i="7"/>
  <c r="R7357" i="7" s="1"/>
  <c r="O7353" i="7"/>
  <c r="O7349" i="7"/>
  <c r="O7225" i="7"/>
  <c r="O7221" i="7"/>
  <c r="O7217" i="7"/>
  <c r="R7217" i="7" s="1"/>
  <c r="O7213" i="7"/>
  <c r="R7213" i="7" s="1"/>
  <c r="O7209" i="7"/>
  <c r="O7205" i="7"/>
  <c r="O7201" i="7"/>
  <c r="O7197" i="7"/>
  <c r="O7193" i="7"/>
  <c r="R7193" i="7" s="1"/>
  <c r="O7189" i="7"/>
  <c r="R7189" i="7" s="1"/>
  <c r="O7185" i="7"/>
  <c r="R7185" i="7" s="1"/>
  <c r="O7181" i="7"/>
  <c r="O7057" i="7"/>
  <c r="O7053" i="7"/>
  <c r="O7049" i="7"/>
  <c r="R7049" i="7" s="1"/>
  <c r="O7045" i="7"/>
  <c r="R7045" i="7" s="1"/>
  <c r="O7041" i="7"/>
  <c r="O7037" i="7"/>
  <c r="O7033" i="7"/>
  <c r="O7029" i="7"/>
  <c r="O7025" i="7"/>
  <c r="R7025" i="7" s="1"/>
  <c r="O7021" i="7"/>
  <c r="R7021" i="7" s="1"/>
  <c r="O7017" i="7"/>
  <c r="O7013" i="7"/>
  <c r="O6889" i="7"/>
  <c r="O6885" i="7"/>
  <c r="O6881" i="7"/>
  <c r="R6881" i="7" s="1"/>
  <c r="O6877" i="7"/>
  <c r="R6877" i="7" s="1"/>
  <c r="O6873" i="7"/>
  <c r="R6873" i="7" s="1"/>
  <c r="O6869" i="7"/>
  <c r="O6865" i="7"/>
  <c r="O6861" i="7"/>
  <c r="O6857" i="7"/>
  <c r="R6857" i="7" s="1"/>
  <c r="O6853" i="7"/>
  <c r="R6853" i="7" s="1"/>
  <c r="O6849" i="7"/>
  <c r="R6849" i="7" s="1"/>
  <c r="O6845" i="7"/>
  <c r="O6721" i="7"/>
  <c r="O6717" i="7"/>
  <c r="O6713" i="7"/>
  <c r="R6713" i="7" s="1"/>
  <c r="O6709" i="7"/>
  <c r="R6709" i="7" s="1"/>
  <c r="O6705" i="7"/>
  <c r="O6701" i="7"/>
  <c r="O6697" i="7"/>
  <c r="O6693" i="7"/>
  <c r="O6689" i="7"/>
  <c r="R6689" i="7" s="1"/>
  <c r="O6685" i="7"/>
  <c r="R6685" i="7" s="1"/>
  <c r="O6681" i="7"/>
  <c r="O6677" i="7"/>
  <c r="O6553" i="7"/>
  <c r="O6549" i="7"/>
  <c r="O6545" i="7"/>
  <c r="R6545" i="7" s="1"/>
  <c r="O6541" i="7"/>
  <c r="R6541" i="7" s="1"/>
  <c r="O6537" i="7"/>
  <c r="R6537" i="7" s="1"/>
  <c r="O6533" i="7"/>
  <c r="O6529" i="7"/>
  <c r="O6525" i="7"/>
  <c r="O6521" i="7"/>
  <c r="R6521" i="7" s="1"/>
  <c r="O6517" i="7"/>
  <c r="R6517" i="7" s="1"/>
  <c r="O6513" i="7"/>
  <c r="R6513" i="7" s="1"/>
  <c r="O6509" i="7"/>
  <c r="O6385" i="7"/>
  <c r="O6381" i="7"/>
  <c r="O6377" i="7"/>
  <c r="R6377" i="7" s="1"/>
  <c r="O6373" i="7"/>
  <c r="R6373" i="7" s="1"/>
  <c r="O6369" i="7"/>
  <c r="O6365" i="7"/>
  <c r="O6361" i="7"/>
  <c r="O6357" i="7"/>
  <c r="O6353" i="7"/>
  <c r="R6353" i="7" s="1"/>
  <c r="O6349" i="7"/>
  <c r="R6349" i="7" s="1"/>
  <c r="O6345" i="7"/>
  <c r="R6345" i="7" s="1"/>
  <c r="O6341" i="7"/>
  <c r="O6217" i="7"/>
  <c r="O6213" i="7"/>
  <c r="O6209" i="7"/>
  <c r="R6209" i="7" s="1"/>
  <c r="O6205" i="7"/>
  <c r="R6205" i="7" s="1"/>
  <c r="O6201" i="7"/>
  <c r="R6201" i="7" s="1"/>
  <c r="O6197" i="7"/>
  <c r="O6193" i="7"/>
  <c r="O6189" i="7"/>
  <c r="O6185" i="7"/>
  <c r="R6185" i="7" s="1"/>
  <c r="O6181" i="7"/>
  <c r="R6181" i="7" s="1"/>
  <c r="O6177" i="7"/>
  <c r="R6177" i="7" s="1"/>
  <c r="O6173" i="7"/>
  <c r="O6049" i="7"/>
  <c r="O6045" i="7"/>
  <c r="O6041" i="7"/>
  <c r="R6041" i="7" s="1"/>
  <c r="O6037" i="7"/>
  <c r="R6037" i="7" s="1"/>
  <c r="O6033" i="7"/>
  <c r="O6029" i="7"/>
  <c r="O6025" i="7"/>
  <c r="O6021" i="7"/>
  <c r="O6017" i="7"/>
  <c r="R6017" i="7" s="1"/>
  <c r="O6013" i="7"/>
  <c r="R6013" i="7" s="1"/>
  <c r="O6009" i="7"/>
  <c r="R6009" i="7" s="1"/>
  <c r="O6005" i="7"/>
  <c r="O5881" i="7"/>
  <c r="O5877" i="7"/>
  <c r="O5873" i="7"/>
  <c r="R5873" i="7" s="1"/>
  <c r="O5869" i="7"/>
  <c r="R5869" i="7" s="1"/>
  <c r="O5865" i="7"/>
  <c r="R5865" i="7" s="1"/>
  <c r="O5861" i="7"/>
  <c r="O5857" i="7"/>
  <c r="O5853" i="7"/>
  <c r="O5849" i="7"/>
  <c r="R5849" i="7" s="1"/>
  <c r="O5845" i="7"/>
  <c r="R5845" i="7" s="1"/>
  <c r="O5841" i="7"/>
  <c r="O5837" i="7"/>
  <c r="O5713" i="7"/>
  <c r="O5709" i="7"/>
  <c r="O5705" i="7"/>
  <c r="R5705" i="7" s="1"/>
  <c r="O5701" i="7"/>
  <c r="R5701" i="7" s="1"/>
  <c r="O5697" i="7"/>
  <c r="R5697" i="7" s="1"/>
  <c r="O5693" i="7"/>
  <c r="O5689" i="7"/>
  <c r="O5685" i="7"/>
  <c r="O5681" i="7"/>
  <c r="R5681" i="7" s="1"/>
  <c r="O5677" i="7"/>
  <c r="R5677" i="7" s="1"/>
  <c r="O5673" i="7"/>
  <c r="O5669" i="7"/>
  <c r="O5545" i="7"/>
  <c r="O5541" i="7"/>
  <c r="O5537" i="7"/>
  <c r="R5537" i="7" s="1"/>
  <c r="O5533" i="7"/>
  <c r="R5533" i="7" s="1"/>
  <c r="O5529" i="7"/>
  <c r="R5529" i="7" s="1"/>
  <c r="O5525" i="7"/>
  <c r="O5521" i="7"/>
  <c r="O5517" i="7"/>
  <c r="O5513" i="7"/>
  <c r="R5513" i="7" s="1"/>
  <c r="O5509" i="7"/>
  <c r="R5509" i="7" s="1"/>
  <c r="O5505" i="7"/>
  <c r="R5505" i="7" s="1"/>
  <c r="O5501" i="7"/>
  <c r="O5377" i="7"/>
  <c r="O5373" i="7"/>
  <c r="O5369" i="7"/>
  <c r="R5369" i="7" s="1"/>
  <c r="O5365" i="7"/>
  <c r="R5365" i="7" s="1"/>
  <c r="O5361" i="7"/>
  <c r="R5361" i="7" s="1"/>
  <c r="O5357" i="7"/>
  <c r="O5353" i="7"/>
  <c r="O5349" i="7"/>
  <c r="O5345" i="7"/>
  <c r="R5345" i="7" s="1"/>
  <c r="O5341" i="7"/>
  <c r="R5341" i="7" s="1"/>
  <c r="O5337" i="7"/>
  <c r="O5333" i="7"/>
  <c r="O5233" i="7"/>
  <c r="O5229" i="7"/>
  <c r="O5225" i="7"/>
  <c r="R5225" i="7" s="1"/>
  <c r="O5221" i="7"/>
  <c r="R5221" i="7" s="1"/>
  <c r="O5217" i="7"/>
  <c r="O5213" i="7"/>
  <c r="O5209" i="7"/>
  <c r="O5205" i="7"/>
  <c r="O5201" i="7"/>
  <c r="R5201" i="7" s="1"/>
  <c r="O5197" i="7"/>
  <c r="R5197" i="7" s="1"/>
  <c r="O5193" i="7"/>
  <c r="O5189" i="7"/>
  <c r="O5185" i="7"/>
  <c r="O5181" i="7"/>
  <c r="O5177" i="7"/>
  <c r="R5177" i="7" s="1"/>
  <c r="O5173" i="7"/>
  <c r="R5173" i="7" s="1"/>
  <c r="O5169" i="7"/>
  <c r="O5165" i="7"/>
  <c r="O5041" i="7"/>
  <c r="O5037" i="7"/>
  <c r="O5033" i="7"/>
  <c r="R5033" i="7" s="1"/>
  <c r="O5029" i="7"/>
  <c r="R5029" i="7" s="1"/>
  <c r="O5025" i="7"/>
  <c r="R5025" i="7" s="1"/>
  <c r="O5021" i="7"/>
  <c r="O5017" i="7"/>
  <c r="O5013" i="7"/>
  <c r="O5009" i="7"/>
  <c r="R5009" i="7" s="1"/>
  <c r="O5005" i="7"/>
  <c r="R5005" i="7" s="1"/>
  <c r="O5001" i="7"/>
  <c r="R5001" i="7" s="1"/>
  <c r="O4997" i="7"/>
  <c r="O4873" i="7"/>
  <c r="O4869" i="7"/>
  <c r="O4865" i="7"/>
  <c r="R4865" i="7" s="1"/>
  <c r="O4861" i="7"/>
  <c r="R4861" i="7" s="1"/>
  <c r="O4857" i="7"/>
  <c r="R4857" i="7" s="1"/>
  <c r="O4853" i="7"/>
  <c r="O4849" i="7"/>
  <c r="O4845" i="7"/>
  <c r="O4841" i="7"/>
  <c r="R4841" i="7" s="1"/>
  <c r="O4837" i="7"/>
  <c r="R4837" i="7" s="1"/>
  <c r="O4833" i="7"/>
  <c r="R4833" i="7" s="1"/>
  <c r="O4829" i="7"/>
  <c r="O4705" i="7"/>
  <c r="O4701" i="7"/>
  <c r="O4697" i="7"/>
  <c r="R4697" i="7" s="1"/>
  <c r="O4693" i="7"/>
  <c r="R4693" i="7" s="1"/>
  <c r="O4689" i="7"/>
  <c r="R4689" i="7" s="1"/>
  <c r="O4685" i="7"/>
  <c r="O4681" i="7"/>
  <c r="O4677" i="7"/>
  <c r="O4673" i="7"/>
  <c r="R4673" i="7" s="1"/>
  <c r="O4669" i="7"/>
  <c r="R4669" i="7" s="1"/>
  <c r="O4665" i="7"/>
  <c r="R4665" i="7" s="1"/>
  <c r="O4661" i="7"/>
  <c r="O4537" i="7"/>
  <c r="O4533" i="7"/>
  <c r="O4529" i="7"/>
  <c r="R4529" i="7" s="1"/>
  <c r="O4525" i="7"/>
  <c r="R4525" i="7" s="1"/>
  <c r="O4521" i="7"/>
  <c r="R4521" i="7" s="1"/>
  <c r="O4517" i="7"/>
  <c r="O4513" i="7"/>
  <c r="O4509" i="7"/>
  <c r="O4505" i="7"/>
  <c r="R4505" i="7" s="1"/>
  <c r="O4501" i="7"/>
  <c r="R4501" i="7" s="1"/>
  <c r="O4497" i="7"/>
  <c r="R4497" i="7" s="1"/>
  <c r="O4493" i="7"/>
  <c r="O4441" i="7"/>
  <c r="O4437" i="7"/>
  <c r="O4433" i="7"/>
  <c r="R4433" i="7" s="1"/>
  <c r="O4429" i="7"/>
  <c r="R4429" i="7" s="1"/>
  <c r="O4425" i="7"/>
  <c r="R4425" i="7" s="1"/>
  <c r="O4421" i="7"/>
  <c r="O4369" i="7"/>
  <c r="O4365" i="7"/>
  <c r="O4361" i="7"/>
  <c r="R4361" i="7" s="1"/>
  <c r="O4357" i="7"/>
  <c r="R4357" i="7" s="1"/>
  <c r="O4353" i="7"/>
  <c r="R4353" i="7" s="1"/>
  <c r="O4349" i="7"/>
  <c r="O4345" i="7"/>
  <c r="O4341" i="7"/>
  <c r="O4337" i="7"/>
  <c r="R4337" i="7" s="1"/>
  <c r="O4333" i="7"/>
  <c r="R4333" i="7" s="1"/>
  <c r="O4329" i="7"/>
  <c r="R4329" i="7" s="1"/>
  <c r="O4325" i="7"/>
  <c r="O4201" i="7"/>
  <c r="O4197" i="7"/>
  <c r="O4193" i="7"/>
  <c r="R4193" i="7" s="1"/>
  <c r="O4189" i="7"/>
  <c r="R4189" i="7" s="1"/>
  <c r="O4185" i="7"/>
  <c r="R4185" i="7" s="1"/>
  <c r="O4181" i="7"/>
  <c r="O4177" i="7"/>
  <c r="O4173" i="7"/>
  <c r="O4169" i="7"/>
  <c r="R4169" i="7" s="1"/>
  <c r="O4165" i="7"/>
  <c r="R4165" i="7" s="1"/>
  <c r="O4161" i="7"/>
  <c r="O4157" i="7"/>
  <c r="O4033" i="7"/>
  <c r="O4029" i="7"/>
  <c r="O4025" i="7"/>
  <c r="R4025" i="7" s="1"/>
  <c r="O4021" i="7"/>
  <c r="R4021" i="7" s="1"/>
  <c r="O4017" i="7"/>
  <c r="R4017" i="7" s="1"/>
  <c r="O4013" i="7"/>
  <c r="O4009" i="7"/>
  <c r="O4005" i="7"/>
  <c r="O4001" i="7"/>
  <c r="R4001" i="7" s="1"/>
  <c r="O3997" i="7"/>
  <c r="R3997" i="7" s="1"/>
  <c r="O3993" i="7"/>
  <c r="R3993" i="7" s="1"/>
  <c r="O3989" i="7"/>
  <c r="O3865" i="7"/>
  <c r="O3861" i="7"/>
  <c r="O3857" i="7"/>
  <c r="R3857" i="7" s="1"/>
  <c r="O3853" i="7"/>
  <c r="R3853" i="7" s="1"/>
  <c r="O3849" i="7"/>
  <c r="O3845" i="7"/>
  <c r="O3841" i="7"/>
  <c r="O3837" i="7"/>
  <c r="O3833" i="7"/>
  <c r="R3833" i="7" s="1"/>
  <c r="O3829" i="7"/>
  <c r="R3829" i="7" s="1"/>
  <c r="O3825" i="7"/>
  <c r="R3825" i="7" s="1"/>
  <c r="O3821" i="7"/>
  <c r="O3697" i="7"/>
  <c r="O3693" i="7"/>
  <c r="O3689" i="7"/>
  <c r="R3689" i="7" s="1"/>
  <c r="O3685" i="7"/>
  <c r="R3685" i="7" s="1"/>
  <c r="O3681" i="7"/>
  <c r="R3681" i="7" s="1"/>
  <c r="O3677" i="7"/>
  <c r="O3673" i="7"/>
  <c r="O3669" i="7"/>
  <c r="O3665" i="7"/>
  <c r="R3665" i="7" s="1"/>
  <c r="O3661" i="7"/>
  <c r="R3661" i="7" s="1"/>
  <c r="O3657" i="7"/>
  <c r="R3657" i="7" s="1"/>
  <c r="O3653" i="7"/>
  <c r="O3553" i="7"/>
  <c r="O3549" i="7"/>
  <c r="O3545" i="7"/>
  <c r="R3545" i="7" s="1"/>
  <c r="O3541" i="7"/>
  <c r="R3541" i="7" s="1"/>
  <c r="O3537" i="7"/>
  <c r="R3537" i="7" s="1"/>
  <c r="O3533" i="7"/>
  <c r="O3529" i="7"/>
  <c r="O3525" i="7"/>
  <c r="O3521" i="7"/>
  <c r="R3521" i="7" s="1"/>
  <c r="O3517" i="7"/>
  <c r="R3517" i="7" s="1"/>
  <c r="O3513" i="7"/>
  <c r="R3513" i="7" s="1"/>
  <c r="O3509" i="7"/>
  <c r="O3505" i="7"/>
  <c r="O3501" i="7"/>
  <c r="O3497" i="7"/>
  <c r="R3497" i="7" s="1"/>
  <c r="O3493" i="7"/>
  <c r="R3493" i="7" s="1"/>
  <c r="O3489" i="7"/>
  <c r="R3489" i="7" s="1"/>
  <c r="O3485" i="7"/>
  <c r="O3361" i="7"/>
  <c r="O3357" i="7"/>
  <c r="O3353" i="7"/>
  <c r="R3353" i="7" s="1"/>
  <c r="O3349" i="7"/>
  <c r="R3349" i="7" s="1"/>
  <c r="O3345" i="7"/>
  <c r="O3341" i="7"/>
  <c r="O3337" i="7"/>
  <c r="O3333" i="7"/>
  <c r="O3329" i="7"/>
  <c r="R3329" i="7" s="1"/>
  <c r="O3325" i="7"/>
  <c r="R3325" i="7" s="1"/>
  <c r="O3321" i="7"/>
  <c r="R3321" i="7" s="1"/>
  <c r="O3317" i="7"/>
  <c r="O3193" i="7"/>
  <c r="O3189" i="7"/>
  <c r="O3185" i="7"/>
  <c r="R3185" i="7" s="1"/>
  <c r="O3181" i="7"/>
  <c r="R3181" i="7" s="1"/>
  <c r="O3177" i="7"/>
  <c r="R3177" i="7" s="1"/>
  <c r="O3173" i="7"/>
  <c r="O3169" i="7"/>
  <c r="O3165" i="7"/>
  <c r="O3161" i="7"/>
  <c r="R3161" i="7" s="1"/>
  <c r="O3157" i="7"/>
  <c r="R3157" i="7" s="1"/>
  <c r="O3153" i="7"/>
  <c r="R3153" i="7" s="1"/>
  <c r="O3149" i="7"/>
  <c r="O3025" i="7"/>
  <c r="O3021" i="7"/>
  <c r="O3017" i="7"/>
  <c r="R3017" i="7" s="1"/>
  <c r="O3013" i="7"/>
  <c r="R3013" i="7" s="1"/>
  <c r="O3009" i="7"/>
  <c r="R3009" i="7" s="1"/>
  <c r="O3005" i="7"/>
  <c r="O3001" i="7"/>
  <c r="O2997" i="7"/>
  <c r="O2993" i="7"/>
  <c r="R2993" i="7" s="1"/>
  <c r="O2989" i="7"/>
  <c r="R2989" i="7" s="1"/>
  <c r="O2985" i="7"/>
  <c r="R2985" i="7" s="1"/>
  <c r="O2981" i="7"/>
  <c r="O2857" i="7"/>
  <c r="O2853" i="7"/>
  <c r="O2849" i="7"/>
  <c r="R2849" i="7" s="1"/>
  <c r="O2845" i="7"/>
  <c r="R2845" i="7" s="1"/>
  <c r="O2841" i="7"/>
  <c r="R2841" i="7" s="1"/>
  <c r="O2837" i="7"/>
  <c r="O2833" i="7"/>
  <c r="O2829" i="7"/>
  <c r="O2825" i="7"/>
  <c r="R2825" i="7" s="1"/>
  <c r="O2821" i="7"/>
  <c r="R2821" i="7" s="1"/>
  <c r="O2817" i="7"/>
  <c r="R2817" i="7" s="1"/>
  <c r="O2813" i="7"/>
  <c r="O2689" i="7"/>
  <c r="O2685" i="7"/>
  <c r="O2681" i="7"/>
  <c r="R2681" i="7" s="1"/>
  <c r="O2677" i="7"/>
  <c r="R2677" i="7" s="1"/>
  <c r="O2673" i="7"/>
  <c r="O2669" i="7"/>
  <c r="O2665" i="7"/>
  <c r="O2661" i="7"/>
  <c r="O2657" i="7"/>
  <c r="R2657" i="7" s="1"/>
  <c r="O2653" i="7"/>
  <c r="R2653" i="7" s="1"/>
  <c r="O2649" i="7"/>
  <c r="R2649" i="7" s="1"/>
  <c r="O2645" i="7"/>
  <c r="O2521" i="7"/>
  <c r="O2517" i="7"/>
  <c r="O2513" i="7"/>
  <c r="R2513" i="7" s="1"/>
  <c r="O2509" i="7"/>
  <c r="R2509" i="7" s="1"/>
  <c r="O2505" i="7"/>
  <c r="R2505" i="7" s="1"/>
  <c r="O2501" i="7"/>
  <c r="O2497" i="7"/>
  <c r="O2493" i="7"/>
  <c r="O2489" i="7"/>
  <c r="R2489" i="7" s="1"/>
  <c r="O2485" i="7"/>
  <c r="R2485" i="7" s="1"/>
  <c r="O2481" i="7"/>
  <c r="R2481" i="7" s="1"/>
  <c r="O2477" i="7"/>
  <c r="O2353" i="7"/>
  <c r="O2349" i="7"/>
  <c r="O2345" i="7"/>
  <c r="R2345" i="7" s="1"/>
  <c r="O2341" i="7"/>
  <c r="R2341" i="7" s="1"/>
  <c r="O2337" i="7"/>
  <c r="O2333" i="7"/>
  <c r="O2329" i="7"/>
  <c r="O2325" i="7"/>
  <c r="O2321" i="7"/>
  <c r="R2321" i="7" s="1"/>
  <c r="O2317" i="7"/>
  <c r="R2317" i="7" s="1"/>
  <c r="O2313" i="7"/>
  <c r="R2313" i="7" s="1"/>
  <c r="O2309" i="7"/>
  <c r="O2185" i="7"/>
  <c r="O2181" i="7"/>
  <c r="O2177" i="7"/>
  <c r="R2177" i="7" s="1"/>
  <c r="O2173" i="7"/>
  <c r="R2173" i="7" s="1"/>
  <c r="O2169" i="7"/>
  <c r="O2165" i="7"/>
  <c r="O2161" i="7"/>
  <c r="O2157" i="7"/>
  <c r="O2153" i="7"/>
  <c r="R2153" i="7" s="1"/>
  <c r="O2149" i="7"/>
  <c r="R2149" i="7" s="1"/>
  <c r="O2145" i="7"/>
  <c r="O2141" i="7"/>
  <c r="O2017" i="7"/>
  <c r="O2013" i="7"/>
  <c r="O2009" i="7"/>
  <c r="R2009" i="7" s="1"/>
  <c r="O2005" i="7"/>
  <c r="R2005" i="7" s="1"/>
  <c r="O2001" i="7"/>
  <c r="O1997" i="7"/>
  <c r="O1993" i="7"/>
  <c r="O1989" i="7"/>
  <c r="O1985" i="7"/>
  <c r="R1985" i="7" s="1"/>
  <c r="O1981" i="7"/>
  <c r="R1981" i="7" s="1"/>
  <c r="O1977" i="7"/>
  <c r="R1977" i="7" s="1"/>
  <c r="O1973" i="7"/>
  <c r="O1849" i="7"/>
  <c r="O1845" i="7"/>
  <c r="O1841" i="7"/>
  <c r="R1841" i="7" s="1"/>
  <c r="O1837" i="7"/>
  <c r="R1837" i="7" s="1"/>
  <c r="O1833" i="7"/>
  <c r="R1833" i="7" s="1"/>
  <c r="O1829" i="7"/>
  <c r="O1825" i="7"/>
  <c r="O1821" i="7"/>
  <c r="O1817" i="7"/>
  <c r="R1817" i="7" s="1"/>
  <c r="O1813" i="7"/>
  <c r="R1813" i="7" s="1"/>
  <c r="O1809" i="7"/>
  <c r="R1809" i="7" s="1"/>
  <c r="O1805" i="7"/>
  <c r="O1681" i="7"/>
  <c r="O1677" i="7"/>
  <c r="O1673" i="7"/>
  <c r="R1673" i="7" s="1"/>
  <c r="O1669" i="7"/>
  <c r="R1669" i="7" s="1"/>
  <c r="O1665" i="7"/>
  <c r="O1661" i="7"/>
  <c r="O1657" i="7"/>
  <c r="O1653" i="7"/>
  <c r="O1649" i="7"/>
  <c r="R1649" i="7" s="1"/>
  <c r="O1645" i="7"/>
  <c r="R1645" i="7" s="1"/>
  <c r="O1641" i="7"/>
  <c r="R1641" i="7" s="1"/>
  <c r="O1637" i="7"/>
  <c r="O1513" i="7"/>
  <c r="O1509" i="7"/>
  <c r="O1505" i="7"/>
  <c r="R1505" i="7" s="1"/>
  <c r="O1501" i="7"/>
  <c r="R1501" i="7" s="1"/>
  <c r="O1497" i="7"/>
  <c r="R1497" i="7" s="1"/>
  <c r="O1493" i="7"/>
  <c r="O1489" i="7"/>
  <c r="O1485" i="7"/>
  <c r="O1481" i="7"/>
  <c r="R1481" i="7" s="1"/>
  <c r="O1477" i="7"/>
  <c r="R1477" i="7" s="1"/>
  <c r="O1473" i="7"/>
  <c r="O1469" i="7"/>
  <c r="O8736" i="7"/>
  <c r="O8732" i="7"/>
  <c r="O8728" i="7"/>
  <c r="R8728" i="7" s="1"/>
  <c r="O8724" i="7"/>
  <c r="O8720" i="7"/>
  <c r="O8716" i="7"/>
  <c r="O8712" i="7"/>
  <c r="O8708" i="7"/>
  <c r="O8704" i="7"/>
  <c r="R8704" i="7" s="1"/>
  <c r="O8700" i="7"/>
  <c r="R8700" i="7" s="1"/>
  <c r="O8696" i="7"/>
  <c r="O8692" i="7"/>
  <c r="O8616" i="7"/>
  <c r="O8612" i="7"/>
  <c r="O8608" i="7"/>
  <c r="R8608" i="7" s="1"/>
  <c r="O8604" i="7"/>
  <c r="R8604" i="7" s="1"/>
  <c r="O8600" i="7"/>
  <c r="O8596" i="7"/>
  <c r="O8568" i="7"/>
  <c r="O8564" i="7"/>
  <c r="O8560" i="7"/>
  <c r="R8560" i="7" s="1"/>
  <c r="O8556" i="7"/>
  <c r="R8556" i="7" s="1"/>
  <c r="O8552" i="7"/>
  <c r="O8548" i="7"/>
  <c r="O8544" i="7"/>
  <c r="O8540" i="7"/>
  <c r="O8536" i="7"/>
  <c r="R8536" i="7" s="1"/>
  <c r="O8532" i="7"/>
  <c r="R8532" i="7" s="1"/>
  <c r="O8528" i="7"/>
  <c r="O8524" i="7"/>
  <c r="O8400" i="7"/>
  <c r="O8396" i="7"/>
  <c r="O8392" i="7"/>
  <c r="R8392" i="7" s="1"/>
  <c r="O8388" i="7"/>
  <c r="R8388" i="7" s="1"/>
  <c r="O8384" i="7"/>
  <c r="O8380" i="7"/>
  <c r="O8376" i="7"/>
  <c r="O8372" i="7"/>
  <c r="O8368" i="7"/>
  <c r="R8368" i="7" s="1"/>
  <c r="O8364" i="7"/>
  <c r="R8364" i="7" s="1"/>
  <c r="O8360" i="7"/>
  <c r="O8356" i="7"/>
  <c r="O8232" i="7"/>
  <c r="O8228" i="7"/>
  <c r="O8224" i="7"/>
  <c r="R8224" i="7" s="1"/>
  <c r="O8220" i="7"/>
  <c r="R8220" i="7" s="1"/>
  <c r="O8216" i="7"/>
  <c r="O8212" i="7"/>
  <c r="O8208" i="7"/>
  <c r="O8204" i="7"/>
  <c r="O8200" i="7"/>
  <c r="R8200" i="7" s="1"/>
  <c r="O8196" i="7"/>
  <c r="R8196" i="7" s="1"/>
  <c r="O8192" i="7"/>
  <c r="O8188" i="7"/>
  <c r="O8064" i="7"/>
  <c r="O8060" i="7"/>
  <c r="O8056" i="7"/>
  <c r="O8052" i="7"/>
  <c r="O8048" i="7"/>
  <c r="O8044" i="7"/>
  <c r="O8040" i="7"/>
  <c r="O8036" i="7"/>
  <c r="O8032" i="7"/>
  <c r="O8028" i="7"/>
  <c r="R8028" i="7" s="1"/>
  <c r="O8024" i="7"/>
  <c r="O8020" i="7"/>
  <c r="O7896" i="7"/>
  <c r="O7892" i="7"/>
  <c r="O7888" i="7"/>
  <c r="O7884" i="7"/>
  <c r="R7884" i="7" s="1"/>
  <c r="O7880" i="7"/>
  <c r="O7876" i="7"/>
  <c r="O7872" i="7"/>
  <c r="O7868" i="7"/>
  <c r="O7864" i="7"/>
  <c r="O7860" i="7"/>
  <c r="R7860" i="7" s="1"/>
  <c r="O7856" i="7"/>
  <c r="O7852" i="7"/>
  <c r="O7824" i="7"/>
  <c r="O7820" i="7"/>
  <c r="O7816" i="7"/>
  <c r="R7816" i="7" s="1"/>
  <c r="O7812" i="7"/>
  <c r="O7808" i="7"/>
  <c r="O7804" i="7"/>
  <c r="O7728" i="7"/>
  <c r="O7724" i="7"/>
  <c r="O7720" i="7"/>
  <c r="R7720" i="7" s="1"/>
  <c r="O7716" i="7"/>
  <c r="R7716" i="7" s="1"/>
  <c r="O7712" i="7"/>
  <c r="O7708" i="7"/>
  <c r="O7704" i="7"/>
  <c r="O7700" i="7"/>
  <c r="O7696" i="7"/>
  <c r="R7696" i="7" s="1"/>
  <c r="O7692" i="7"/>
  <c r="R7692" i="7" s="1"/>
  <c r="O7688" i="7"/>
  <c r="O7684" i="7"/>
  <c r="O7560" i="7"/>
  <c r="O7556" i="7"/>
  <c r="O7552" i="7"/>
  <c r="R7552" i="7" s="1"/>
  <c r="O7548" i="7"/>
  <c r="R7548" i="7" s="1"/>
  <c r="O7544" i="7"/>
  <c r="O7540" i="7"/>
  <c r="O7536" i="7"/>
  <c r="O7532" i="7"/>
  <c r="O7528" i="7"/>
  <c r="R7528" i="7" s="1"/>
  <c r="O7524" i="7"/>
  <c r="R7524" i="7" s="1"/>
  <c r="O7520" i="7"/>
  <c r="O7516" i="7"/>
  <c r="O7392" i="7"/>
  <c r="O7388" i="7"/>
  <c r="O7384" i="7"/>
  <c r="R7384" i="7" s="1"/>
  <c r="O7380" i="7"/>
  <c r="R7380" i="7" s="1"/>
  <c r="O7376" i="7"/>
  <c r="O7372" i="7"/>
  <c r="O7368" i="7"/>
  <c r="O7364" i="7"/>
  <c r="O7360" i="7"/>
  <c r="R7360" i="7" s="1"/>
  <c r="O7356" i="7"/>
  <c r="R7356" i="7" s="1"/>
  <c r="O7352" i="7"/>
  <c r="O7348" i="7"/>
  <c r="O7224" i="7"/>
  <c r="O7220" i="7"/>
  <c r="O7216" i="7"/>
  <c r="R7216" i="7" s="1"/>
  <c r="O7212" i="7"/>
  <c r="R7212" i="7" s="1"/>
  <c r="O7208" i="7"/>
  <c r="O7204" i="7"/>
  <c r="O7200" i="7"/>
  <c r="O7196" i="7"/>
  <c r="O7192" i="7"/>
  <c r="R7192" i="7" s="1"/>
  <c r="O7188" i="7"/>
  <c r="R7188" i="7" s="1"/>
  <c r="O7184" i="7"/>
  <c r="O7180" i="7"/>
  <c r="O7056" i="7"/>
  <c r="O7052" i="7"/>
  <c r="O7048" i="7"/>
  <c r="R7048" i="7" s="1"/>
  <c r="O7044" i="7"/>
  <c r="R7044" i="7" s="1"/>
  <c r="O7040" i="7"/>
  <c r="O7036" i="7"/>
  <c r="O7032" i="7"/>
  <c r="O7028" i="7"/>
  <c r="O7024" i="7"/>
  <c r="R7024" i="7" s="1"/>
  <c r="O7020" i="7"/>
  <c r="R7020" i="7" s="1"/>
  <c r="O7016" i="7"/>
  <c r="O7012" i="7"/>
  <c r="O6888" i="7"/>
  <c r="O6884" i="7"/>
  <c r="O6880" i="7"/>
  <c r="R6880" i="7" s="1"/>
  <c r="O6876" i="7"/>
  <c r="R6876" i="7" s="1"/>
  <c r="O6872" i="7"/>
  <c r="O6868" i="7"/>
  <c r="O6864" i="7"/>
  <c r="O6860" i="7"/>
  <c r="O6856" i="7"/>
  <c r="R6856" i="7" s="1"/>
  <c r="O6852" i="7"/>
  <c r="R6852" i="7" s="1"/>
  <c r="O6848" i="7"/>
  <c r="O6844" i="7"/>
  <c r="O6720" i="7"/>
  <c r="O6716" i="7"/>
  <c r="O6712" i="7"/>
  <c r="R6712" i="7" s="1"/>
  <c r="O6708" i="7"/>
  <c r="R6708" i="7" s="1"/>
  <c r="O6704" i="7"/>
  <c r="O6700" i="7"/>
  <c r="O6696" i="7"/>
  <c r="O6692" i="7"/>
  <c r="O6688" i="7"/>
  <c r="O6684" i="7"/>
  <c r="R6684" i="7" s="1"/>
  <c r="O6680" i="7"/>
  <c r="O6676" i="7"/>
  <c r="O6552" i="7"/>
  <c r="O6548" i="7"/>
  <c r="O6544" i="7"/>
  <c r="R6544" i="7" s="1"/>
  <c r="O6540" i="7"/>
  <c r="R6540" i="7" s="1"/>
  <c r="O6536" i="7"/>
  <c r="O6532" i="7"/>
  <c r="O6528" i="7"/>
  <c r="O6524" i="7"/>
  <c r="O6520" i="7"/>
  <c r="R6520" i="7" s="1"/>
  <c r="O6516" i="7"/>
  <c r="R6516" i="7" s="1"/>
  <c r="O6512" i="7"/>
  <c r="O6508" i="7"/>
  <c r="O6384" i="7"/>
  <c r="O6380" i="7"/>
  <c r="O6376" i="7"/>
  <c r="R6376" i="7" s="1"/>
  <c r="O6372" i="7"/>
  <c r="R6372" i="7" s="1"/>
  <c r="O6368" i="7"/>
  <c r="O6364" i="7"/>
  <c r="O6360" i="7"/>
  <c r="O6356" i="7"/>
  <c r="O6352" i="7"/>
  <c r="R6352" i="7" s="1"/>
  <c r="O6348" i="7"/>
  <c r="R6348" i="7" s="1"/>
  <c r="O6344" i="7"/>
  <c r="O6340" i="7"/>
  <c r="O6216" i="7"/>
  <c r="O6212" i="7"/>
  <c r="O6208" i="7"/>
  <c r="R6208" i="7" s="1"/>
  <c r="O6204" i="7"/>
  <c r="R6204" i="7" s="1"/>
  <c r="O6200" i="7"/>
  <c r="O6196" i="7"/>
  <c r="O6192" i="7"/>
  <c r="O6188" i="7"/>
  <c r="O6184" i="7"/>
  <c r="R6184" i="7" s="1"/>
  <c r="O6180" i="7"/>
  <c r="R6180" i="7" s="1"/>
  <c r="O6176" i="7"/>
  <c r="O6172" i="7"/>
  <c r="O6048" i="7"/>
  <c r="O6044" i="7"/>
  <c r="O6040" i="7"/>
  <c r="R6040" i="7" s="1"/>
  <c r="O6036" i="7"/>
  <c r="R6036" i="7" s="1"/>
  <c r="O6032" i="7"/>
  <c r="O6028" i="7"/>
  <c r="O6024" i="7"/>
  <c r="O6020" i="7"/>
  <c r="O6016" i="7"/>
  <c r="R6016" i="7" s="1"/>
  <c r="O6012" i="7"/>
  <c r="R6012" i="7" s="1"/>
  <c r="O6008" i="7"/>
  <c r="O6004" i="7"/>
  <c r="O5880" i="7"/>
  <c r="O5876" i="7"/>
  <c r="O5872" i="7"/>
  <c r="R5872" i="7" s="1"/>
  <c r="O5868" i="7"/>
  <c r="R5868" i="7" s="1"/>
  <c r="O5864" i="7"/>
  <c r="O5860" i="7"/>
  <c r="O5856" i="7"/>
  <c r="O5852" i="7"/>
  <c r="O5848" i="7"/>
  <c r="R5848" i="7" s="1"/>
  <c r="O5844" i="7"/>
  <c r="R5844" i="7" s="1"/>
  <c r="O5840" i="7"/>
  <c r="O5836" i="7"/>
  <c r="O5712" i="7"/>
  <c r="O5708" i="7"/>
  <c r="O5704" i="7"/>
  <c r="R5704" i="7" s="1"/>
  <c r="O5700" i="7"/>
  <c r="R5700" i="7" s="1"/>
  <c r="O5696" i="7"/>
  <c r="O5692" i="7"/>
  <c r="O5688" i="7"/>
  <c r="O5684" i="7"/>
  <c r="O5680" i="7"/>
  <c r="R5680" i="7" s="1"/>
  <c r="O5676" i="7"/>
  <c r="R5676" i="7" s="1"/>
  <c r="O5672" i="7"/>
  <c r="O5668" i="7"/>
  <c r="O5544" i="7"/>
  <c r="O5540" i="7"/>
  <c r="O5536" i="7"/>
  <c r="R5536" i="7" s="1"/>
  <c r="O5532" i="7"/>
  <c r="R5532" i="7" s="1"/>
  <c r="O5528" i="7"/>
  <c r="O5524" i="7"/>
  <c r="O5520" i="7"/>
  <c r="O5516" i="7"/>
  <c r="O5512" i="7"/>
  <c r="R5512" i="7" s="1"/>
  <c r="O5508" i="7"/>
  <c r="R5508" i="7" s="1"/>
  <c r="O5504" i="7"/>
  <c r="O5500" i="7"/>
  <c r="O5376" i="7"/>
  <c r="O5372" i="7"/>
  <c r="O5368" i="7"/>
  <c r="R5368" i="7" s="1"/>
  <c r="O5364" i="7"/>
  <c r="R5364" i="7" s="1"/>
  <c r="O5360" i="7"/>
  <c r="O5356" i="7"/>
  <c r="O5352" i="7"/>
  <c r="O5348" i="7"/>
  <c r="O5344" i="7"/>
  <c r="R5344" i="7" s="1"/>
  <c r="O5340" i="7"/>
  <c r="R5340" i="7" s="1"/>
  <c r="O5336" i="7"/>
  <c r="O5332" i="7"/>
  <c r="O5232" i="7"/>
  <c r="O5228" i="7"/>
  <c r="O5224" i="7"/>
  <c r="R5224" i="7" s="1"/>
  <c r="O5220" i="7"/>
  <c r="R5220" i="7" s="1"/>
  <c r="O5216" i="7"/>
  <c r="O5212" i="7"/>
  <c r="O5208" i="7"/>
  <c r="O5204" i="7"/>
  <c r="O5200" i="7"/>
  <c r="R5200" i="7" s="1"/>
  <c r="O5196" i="7"/>
  <c r="R5196" i="7" s="1"/>
  <c r="O5192" i="7"/>
  <c r="O5188" i="7"/>
  <c r="O5184" i="7"/>
  <c r="O5180" i="7"/>
  <c r="O5176" i="7"/>
  <c r="R5176" i="7" s="1"/>
  <c r="O5172" i="7"/>
  <c r="R5172" i="7" s="1"/>
  <c r="O5168" i="7"/>
  <c r="O5164" i="7"/>
  <c r="O5040" i="7"/>
  <c r="O5036" i="7"/>
  <c r="O5032" i="7"/>
  <c r="R5032" i="7" s="1"/>
  <c r="O5028" i="7"/>
  <c r="R5028" i="7" s="1"/>
  <c r="O5024" i="7"/>
  <c r="O5020" i="7"/>
  <c r="O5016" i="7"/>
  <c r="O5012" i="7"/>
  <c r="O5008" i="7"/>
  <c r="R5008" i="7" s="1"/>
  <c r="O5004" i="7"/>
  <c r="R5004" i="7" s="1"/>
  <c r="O5000" i="7"/>
  <c r="O4996" i="7"/>
  <c r="O4872" i="7"/>
  <c r="O4868" i="7"/>
  <c r="O4864" i="7"/>
  <c r="R4864" i="7" s="1"/>
  <c r="O4860" i="7"/>
  <c r="R4860" i="7" s="1"/>
  <c r="O4856" i="7"/>
  <c r="O4852" i="7"/>
  <c r="O4848" i="7"/>
  <c r="O4844" i="7"/>
  <c r="O4840" i="7"/>
  <c r="R4840" i="7" s="1"/>
  <c r="O4836" i="7"/>
  <c r="R4836" i="7" s="1"/>
  <c r="O4832" i="7"/>
  <c r="O4828" i="7"/>
  <c r="O4704" i="7"/>
  <c r="O4700" i="7"/>
  <c r="O4696" i="7"/>
  <c r="R4696" i="7" s="1"/>
  <c r="O4692" i="7"/>
  <c r="R4692" i="7" s="1"/>
  <c r="O4688" i="7"/>
  <c r="O4684" i="7"/>
  <c r="O4680" i="7"/>
  <c r="O4676" i="7"/>
  <c r="O4672" i="7"/>
  <c r="R4672" i="7" s="1"/>
  <c r="O4668" i="7"/>
  <c r="R4668" i="7" s="1"/>
  <c r="O4664" i="7"/>
  <c r="O4660" i="7"/>
  <c r="O4536" i="7"/>
  <c r="O4532" i="7"/>
  <c r="O4528" i="7"/>
  <c r="R4528" i="7" s="1"/>
  <c r="O4524" i="7"/>
  <c r="R4524" i="7" s="1"/>
  <c r="O4520" i="7"/>
  <c r="O4516" i="7"/>
  <c r="O4512" i="7"/>
  <c r="O4508" i="7"/>
  <c r="O4504" i="7"/>
  <c r="R4504" i="7" s="1"/>
  <c r="O4500" i="7"/>
  <c r="R4500" i="7" s="1"/>
  <c r="O4496" i="7"/>
  <c r="O4492" i="7"/>
  <c r="O4440" i="7"/>
  <c r="O4436" i="7"/>
  <c r="O4432" i="7"/>
  <c r="R4432" i="7" s="1"/>
  <c r="O4428" i="7"/>
  <c r="R4428" i="7" s="1"/>
  <c r="O4424" i="7"/>
  <c r="O4420" i="7"/>
  <c r="O4368" i="7"/>
  <c r="O4364" i="7"/>
  <c r="O4360" i="7"/>
  <c r="R4360" i="7" s="1"/>
  <c r="O4356" i="7"/>
  <c r="R4356" i="7" s="1"/>
  <c r="O4352" i="7"/>
  <c r="O4348" i="7"/>
  <c r="O4344" i="7"/>
  <c r="O4340" i="7"/>
  <c r="O4336" i="7"/>
  <c r="R4336" i="7" s="1"/>
  <c r="O4332" i="7"/>
  <c r="R4332" i="7" s="1"/>
  <c r="O4328" i="7"/>
  <c r="R4328" i="7" s="1"/>
  <c r="O4324" i="7"/>
  <c r="O4200" i="7"/>
  <c r="O4196" i="7"/>
  <c r="O4192" i="7"/>
  <c r="R4192" i="7" s="1"/>
  <c r="O4188" i="7"/>
  <c r="R4188" i="7" s="1"/>
  <c r="O4184" i="7"/>
  <c r="R4184" i="7" s="1"/>
  <c r="O4180" i="7"/>
  <c r="O4176" i="7"/>
  <c r="O4172" i="7"/>
  <c r="O4168" i="7"/>
  <c r="R4168" i="7" s="1"/>
  <c r="O4164" i="7"/>
  <c r="R4164" i="7" s="1"/>
  <c r="O4160" i="7"/>
  <c r="O4156" i="7"/>
  <c r="O4032" i="7"/>
  <c r="O4028" i="7"/>
  <c r="O4024" i="7"/>
  <c r="R4024" i="7" s="1"/>
  <c r="O4020" i="7"/>
  <c r="R4020" i="7" s="1"/>
  <c r="O4016" i="7"/>
  <c r="R4016" i="7" s="1"/>
  <c r="O4012" i="7"/>
  <c r="O4008" i="7"/>
  <c r="O4004" i="7"/>
  <c r="O4000" i="7"/>
  <c r="R4000" i="7" s="1"/>
  <c r="O3996" i="7"/>
  <c r="R3996" i="7" s="1"/>
  <c r="O3992" i="7"/>
  <c r="R3992" i="7" s="1"/>
  <c r="O3988" i="7"/>
  <c r="O3864" i="7"/>
  <c r="O3860" i="7"/>
  <c r="O3856" i="7"/>
  <c r="R3856" i="7" s="1"/>
  <c r="O3852" i="7"/>
  <c r="R3852" i="7" s="1"/>
  <c r="O3848" i="7"/>
  <c r="O3844" i="7"/>
  <c r="O3840" i="7"/>
  <c r="O3836" i="7"/>
  <c r="O3832" i="7"/>
  <c r="R3832" i="7" s="1"/>
  <c r="O3828" i="7"/>
  <c r="R3828" i="7" s="1"/>
  <c r="O3824" i="7"/>
  <c r="O3820" i="7"/>
  <c r="O3696" i="7"/>
  <c r="O3692" i="7"/>
  <c r="O3688" i="7"/>
  <c r="R3688" i="7" s="1"/>
  <c r="O3684" i="7"/>
  <c r="R3684" i="7" s="1"/>
  <c r="O3680" i="7"/>
  <c r="O3676" i="7"/>
  <c r="O3672" i="7"/>
  <c r="O3668" i="7"/>
  <c r="O3664" i="7"/>
  <c r="R3664" i="7" s="1"/>
  <c r="O3660" i="7"/>
  <c r="R3660" i="7" s="1"/>
  <c r="O3656" i="7"/>
  <c r="O3652" i="7"/>
  <c r="O3552" i="7"/>
  <c r="O3548" i="7"/>
  <c r="O3544" i="7"/>
  <c r="R3544" i="7" s="1"/>
  <c r="O3540" i="7"/>
  <c r="R3540" i="7" s="1"/>
  <c r="O3536" i="7"/>
  <c r="O3532" i="7"/>
  <c r="O3528" i="7"/>
  <c r="O3524" i="7"/>
  <c r="O3520" i="7"/>
  <c r="R3520" i="7" s="1"/>
  <c r="O3516" i="7"/>
  <c r="R3516" i="7" s="1"/>
  <c r="O3512" i="7"/>
  <c r="O3508" i="7"/>
  <c r="O3504" i="7"/>
  <c r="O3500" i="7"/>
  <c r="O3496" i="7"/>
  <c r="R3496" i="7" s="1"/>
  <c r="O3492" i="7"/>
  <c r="R3492" i="7" s="1"/>
  <c r="O3488" i="7"/>
  <c r="R3488" i="7" s="1"/>
  <c r="O3484" i="7"/>
  <c r="O3360" i="7"/>
  <c r="O3356" i="7"/>
  <c r="O3352" i="7"/>
  <c r="R3352" i="7" s="1"/>
  <c r="O3348" i="7"/>
  <c r="R3348" i="7" s="1"/>
  <c r="O3344" i="7"/>
  <c r="O3340" i="7"/>
  <c r="O3336" i="7"/>
  <c r="O3332" i="7"/>
  <c r="O3328" i="7"/>
  <c r="R3328" i="7" s="1"/>
  <c r="O3324" i="7"/>
  <c r="R3324" i="7" s="1"/>
  <c r="O3320" i="7"/>
  <c r="O3316" i="7"/>
  <c r="O3192" i="7"/>
  <c r="O3188" i="7"/>
  <c r="O3184" i="7"/>
  <c r="R3184" i="7" s="1"/>
  <c r="O3180" i="7"/>
  <c r="R3180" i="7" s="1"/>
  <c r="O3176" i="7"/>
  <c r="R3176" i="7" s="1"/>
  <c r="O3172" i="7"/>
  <c r="O3168" i="7"/>
  <c r="O3164" i="7"/>
  <c r="O3160" i="7"/>
  <c r="R3160" i="7" s="1"/>
  <c r="O3156" i="7"/>
  <c r="R3156" i="7" s="1"/>
  <c r="O3152" i="7"/>
  <c r="R3152" i="7" s="1"/>
  <c r="O3148" i="7"/>
  <c r="O3024" i="7"/>
  <c r="O3020" i="7"/>
  <c r="O3016" i="7"/>
  <c r="R3016" i="7" s="1"/>
  <c r="O3012" i="7"/>
  <c r="R3012" i="7" s="1"/>
  <c r="O3008" i="7"/>
  <c r="R3008" i="7" s="1"/>
  <c r="O3004" i="7"/>
  <c r="O3000" i="7"/>
  <c r="O2996" i="7"/>
  <c r="O2992" i="7"/>
  <c r="R2992" i="7" s="1"/>
  <c r="O2988" i="7"/>
  <c r="R2988" i="7" s="1"/>
  <c r="O2984" i="7"/>
  <c r="O2980" i="7"/>
  <c r="O2856" i="7"/>
  <c r="O2852" i="7"/>
  <c r="O2848" i="7"/>
  <c r="R2848" i="7" s="1"/>
  <c r="O2844" i="7"/>
  <c r="R2844" i="7" s="1"/>
  <c r="O2840" i="7"/>
  <c r="O2836" i="7"/>
  <c r="O2832" i="7"/>
  <c r="O2828" i="7"/>
  <c r="O2824" i="7"/>
  <c r="R2824" i="7" s="1"/>
  <c r="O2820" i="7"/>
  <c r="R2820" i="7" s="1"/>
  <c r="O2816" i="7"/>
  <c r="O2812" i="7"/>
  <c r="O2688" i="7"/>
  <c r="O2684" i="7"/>
  <c r="O2680" i="7"/>
  <c r="R2680" i="7" s="1"/>
  <c r="O2676" i="7"/>
  <c r="R2676" i="7" s="1"/>
  <c r="O2672" i="7"/>
  <c r="O2668" i="7"/>
  <c r="O2664" i="7"/>
  <c r="O2660" i="7"/>
  <c r="O2656" i="7"/>
  <c r="R2656" i="7" s="1"/>
  <c r="O2652" i="7"/>
  <c r="R2652" i="7" s="1"/>
  <c r="O2648" i="7"/>
  <c r="O2644" i="7"/>
  <c r="O2520" i="7"/>
  <c r="O2516" i="7"/>
  <c r="O2512" i="7"/>
  <c r="R2512" i="7" s="1"/>
  <c r="O2508" i="7"/>
  <c r="R2508" i="7" s="1"/>
  <c r="O2504" i="7"/>
  <c r="O2500" i="7"/>
  <c r="O2496" i="7"/>
  <c r="O2492" i="7"/>
  <c r="O2488" i="7"/>
  <c r="R2488" i="7" s="1"/>
  <c r="O2484" i="7"/>
  <c r="R2484" i="7" s="1"/>
  <c r="O2480" i="7"/>
  <c r="O2476" i="7"/>
  <c r="O2352" i="7"/>
  <c r="O2348" i="7"/>
  <c r="O2344" i="7"/>
  <c r="R2344" i="7" s="1"/>
  <c r="O2340" i="7"/>
  <c r="R2340" i="7" s="1"/>
  <c r="O2336" i="7"/>
  <c r="O2332" i="7"/>
  <c r="O2328" i="7"/>
  <c r="O2324" i="7"/>
  <c r="O2320" i="7"/>
  <c r="R2320" i="7" s="1"/>
  <c r="O2316" i="7"/>
  <c r="R2316" i="7" s="1"/>
  <c r="O2312" i="7"/>
  <c r="O2308" i="7"/>
  <c r="O2184" i="7"/>
  <c r="O2180" i="7"/>
  <c r="O2176" i="7"/>
  <c r="R2176" i="7" s="1"/>
  <c r="O2172" i="7"/>
  <c r="R2172" i="7" s="1"/>
  <c r="O2168" i="7"/>
  <c r="O2164" i="7"/>
  <c r="O2160" i="7"/>
  <c r="O2156" i="7"/>
  <c r="O2152" i="7"/>
  <c r="R2152" i="7" s="1"/>
  <c r="O2148" i="7"/>
  <c r="R2148" i="7" s="1"/>
  <c r="O2144" i="7"/>
  <c r="O2140" i="7"/>
  <c r="O2016" i="7"/>
  <c r="O2012" i="7"/>
  <c r="O2008" i="7"/>
  <c r="R2008" i="7" s="1"/>
  <c r="O2004" i="7"/>
  <c r="R2004" i="7" s="1"/>
  <c r="O2000" i="7"/>
  <c r="O1996" i="7"/>
  <c r="O1992" i="7"/>
  <c r="O1988" i="7"/>
  <c r="O1984" i="7"/>
  <c r="R1984" i="7" s="1"/>
  <c r="O1980" i="7"/>
  <c r="R1980" i="7" s="1"/>
  <c r="O1976" i="7"/>
  <c r="O1972" i="7"/>
  <c r="O1848" i="7"/>
  <c r="O1844" i="7"/>
  <c r="O1840" i="7"/>
  <c r="R1840" i="7" s="1"/>
  <c r="O1836" i="7"/>
  <c r="R1836" i="7" s="1"/>
  <c r="O1832" i="7"/>
  <c r="O1828" i="7"/>
  <c r="O1824" i="7"/>
  <c r="O1820" i="7"/>
  <c r="O1816" i="7"/>
  <c r="R1816" i="7" s="1"/>
  <c r="O1812" i="7"/>
  <c r="R1812" i="7" s="1"/>
  <c r="O1808" i="7"/>
  <c r="O1804" i="7"/>
  <c r="O1680" i="7"/>
  <c r="O1676" i="7"/>
  <c r="O1672" i="7"/>
  <c r="R1672" i="7" s="1"/>
  <c r="O1668" i="7"/>
  <c r="R1668" i="7" s="1"/>
  <c r="O1664" i="7"/>
  <c r="O1660" i="7"/>
  <c r="O1656" i="7"/>
  <c r="O1652" i="7"/>
  <c r="O1648" i="7"/>
  <c r="R1648" i="7" s="1"/>
  <c r="O1644" i="7"/>
  <c r="R1644" i="7" s="1"/>
  <c r="O1640" i="7"/>
  <c r="O1636" i="7"/>
  <c r="O8735" i="7"/>
  <c r="O8731" i="7"/>
  <c r="O8727" i="7"/>
  <c r="R8727" i="7" s="1"/>
  <c r="O8723" i="7"/>
  <c r="O8719" i="7"/>
  <c r="O8715" i="7"/>
  <c r="O8711" i="7"/>
  <c r="O8707" i="7"/>
  <c r="O8703" i="7"/>
  <c r="R8703" i="7" s="1"/>
  <c r="O8699" i="7"/>
  <c r="R8699" i="7" s="1"/>
  <c r="O8695" i="7"/>
  <c r="O8691" i="7"/>
  <c r="O8615" i="7"/>
  <c r="O8611" i="7"/>
  <c r="O8607" i="7"/>
  <c r="R8607" i="7" s="1"/>
  <c r="O8603" i="7"/>
  <c r="R8603" i="7" s="1"/>
  <c r="O8599" i="7"/>
  <c r="O8595" i="7"/>
  <c r="O8567" i="7"/>
  <c r="O8563" i="7"/>
  <c r="O8559" i="7"/>
  <c r="R8559" i="7" s="1"/>
  <c r="O8555" i="7"/>
  <c r="R8555" i="7" s="1"/>
  <c r="O8551" i="7"/>
  <c r="O8547" i="7"/>
  <c r="O8543" i="7"/>
  <c r="O8539" i="7"/>
  <c r="O8535" i="7"/>
  <c r="R8535" i="7" s="1"/>
  <c r="O8531" i="7"/>
  <c r="R8531" i="7" s="1"/>
  <c r="O8527" i="7"/>
  <c r="O8523" i="7"/>
  <c r="O8399" i="7"/>
  <c r="O8395" i="7"/>
  <c r="O8391" i="7"/>
  <c r="R8391" i="7" s="1"/>
  <c r="O8387" i="7"/>
  <c r="R8387" i="7" s="1"/>
  <c r="O8383" i="7"/>
  <c r="O8379" i="7"/>
  <c r="O8375" i="7"/>
  <c r="O8371" i="7"/>
  <c r="O8367" i="7"/>
  <c r="R8367" i="7" s="1"/>
  <c r="O8363" i="7"/>
  <c r="R8363" i="7" s="1"/>
  <c r="O8359" i="7"/>
  <c r="O8355" i="7"/>
  <c r="O8231" i="7"/>
  <c r="O8227" i="7"/>
  <c r="O8223" i="7"/>
  <c r="R8223" i="7" s="1"/>
  <c r="O8219" i="7"/>
  <c r="O8215" i="7"/>
  <c r="O8211" i="7"/>
  <c r="O8207" i="7"/>
  <c r="O8203" i="7"/>
  <c r="O8199" i="7"/>
  <c r="R8199" i="7" s="1"/>
  <c r="O8195" i="7"/>
  <c r="R8195" i="7" s="1"/>
  <c r="O8191" i="7"/>
  <c r="O8187" i="7"/>
  <c r="O8063" i="7"/>
  <c r="O8059" i="7"/>
  <c r="O8055" i="7"/>
  <c r="O8051" i="7"/>
  <c r="O8047" i="7"/>
  <c r="O8043" i="7"/>
  <c r="O8039" i="7"/>
  <c r="O8035" i="7"/>
  <c r="O8031" i="7"/>
  <c r="R8031" i="7" s="1"/>
  <c r="O8027" i="7"/>
  <c r="R8027" i="7" s="1"/>
  <c r="O8023" i="7"/>
  <c r="O8019" i="7"/>
  <c r="O7895" i="7"/>
  <c r="O7891" i="7"/>
  <c r="O7887" i="7"/>
  <c r="R7887" i="7" s="1"/>
  <c r="O7883" i="7"/>
  <c r="R7883" i="7" s="1"/>
  <c r="O7879" i="7"/>
  <c r="O7875" i="7"/>
  <c r="O7871" i="7"/>
  <c r="O7867" i="7"/>
  <c r="O7863" i="7"/>
  <c r="R7863" i="7" s="1"/>
  <c r="O7859" i="7"/>
  <c r="O7855" i="7"/>
  <c r="O7851" i="7"/>
  <c r="O7823" i="7"/>
  <c r="O7819" i="7"/>
  <c r="O7815" i="7"/>
  <c r="R7815" i="7" s="1"/>
  <c r="O7811" i="7"/>
  <c r="R7811" i="7" s="1"/>
  <c r="O7807" i="7"/>
  <c r="O7803" i="7"/>
  <c r="O7727" i="7"/>
  <c r="O7723" i="7"/>
  <c r="O7719" i="7"/>
  <c r="R7719" i="7" s="1"/>
  <c r="O7715" i="7"/>
  <c r="R7715" i="7" s="1"/>
  <c r="O7711" i="7"/>
  <c r="O7707" i="7"/>
  <c r="O7703" i="7"/>
  <c r="O7699" i="7"/>
  <c r="O7695" i="7"/>
  <c r="R7695" i="7" s="1"/>
  <c r="O7691" i="7"/>
  <c r="R7691" i="7" s="1"/>
  <c r="O7687" i="7"/>
  <c r="O7683" i="7"/>
  <c r="O7559" i="7"/>
  <c r="O7555" i="7"/>
  <c r="O7551" i="7"/>
  <c r="R7551" i="7" s="1"/>
  <c r="O7547" i="7"/>
  <c r="R7547" i="7" s="1"/>
  <c r="O7543" i="7"/>
  <c r="O7539" i="7"/>
  <c r="O7535" i="7"/>
  <c r="O7531" i="7"/>
  <c r="O7527" i="7"/>
  <c r="R7527" i="7" s="1"/>
  <c r="O7523" i="7"/>
  <c r="R7523" i="7" s="1"/>
  <c r="O7519" i="7"/>
  <c r="O7515" i="7"/>
  <c r="O7391" i="7"/>
  <c r="O7387" i="7"/>
  <c r="O7383" i="7"/>
  <c r="R7383" i="7" s="1"/>
  <c r="O7379" i="7"/>
  <c r="O7375" i="7"/>
  <c r="O7371" i="7"/>
  <c r="O7367" i="7"/>
  <c r="O7363" i="7"/>
  <c r="O7359" i="7"/>
  <c r="R7359" i="7" s="1"/>
  <c r="O7355" i="7"/>
  <c r="O7351" i="7"/>
  <c r="O7347" i="7"/>
  <c r="O7223" i="7"/>
  <c r="O7219" i="7"/>
  <c r="O7215" i="7"/>
  <c r="R7215" i="7" s="1"/>
  <c r="O7211" i="7"/>
  <c r="R7211" i="7" s="1"/>
  <c r="O7207" i="7"/>
  <c r="O7203" i="7"/>
  <c r="O7199" i="7"/>
  <c r="O7195" i="7"/>
  <c r="O7191" i="7"/>
  <c r="R7191" i="7" s="1"/>
  <c r="O7187" i="7"/>
  <c r="R7187" i="7" s="1"/>
  <c r="O7183" i="7"/>
  <c r="O7179" i="7"/>
  <c r="O7055" i="7"/>
  <c r="O7051" i="7"/>
  <c r="O7047" i="7"/>
  <c r="R7047" i="7" s="1"/>
  <c r="O7043" i="7"/>
  <c r="R7043" i="7" s="1"/>
  <c r="O7039" i="7"/>
  <c r="O7035" i="7"/>
  <c r="O7031" i="7"/>
  <c r="O7027" i="7"/>
  <c r="O7023" i="7"/>
  <c r="R7023" i="7" s="1"/>
  <c r="O7019" i="7"/>
  <c r="R7019" i="7" s="1"/>
  <c r="O7015" i="7"/>
  <c r="O7011" i="7"/>
  <c r="O6887" i="7"/>
  <c r="O6883" i="7"/>
  <c r="O6879" i="7"/>
  <c r="R6879" i="7" s="1"/>
  <c r="O6875" i="7"/>
  <c r="R6875" i="7" s="1"/>
  <c r="O6871" i="7"/>
  <c r="O6867" i="7"/>
  <c r="O6863" i="7"/>
  <c r="O6859" i="7"/>
  <c r="O6855" i="7"/>
  <c r="R6855" i="7" s="1"/>
  <c r="O6851" i="7"/>
  <c r="R6851" i="7" s="1"/>
  <c r="O6847" i="7"/>
  <c r="O6843" i="7"/>
  <c r="O6719" i="7"/>
  <c r="O6715" i="7"/>
  <c r="O6711" i="7"/>
  <c r="R6711" i="7" s="1"/>
  <c r="O6707" i="7"/>
  <c r="O6703" i="7"/>
  <c r="O6699" i="7"/>
  <c r="O6695" i="7"/>
  <c r="O6691" i="7"/>
  <c r="O6687" i="7"/>
  <c r="R6687" i="7" s="1"/>
  <c r="O6683" i="7"/>
  <c r="R6683" i="7" s="1"/>
  <c r="O6679" i="7"/>
  <c r="O6675" i="7"/>
  <c r="O6551" i="7"/>
  <c r="O6547" i="7"/>
  <c r="O6543" i="7"/>
  <c r="R6543" i="7" s="1"/>
  <c r="O6539" i="7"/>
  <c r="R6539" i="7" s="1"/>
  <c r="O6535" i="7"/>
  <c r="O6531" i="7"/>
  <c r="O6527" i="7"/>
  <c r="O6523" i="7"/>
  <c r="O6519" i="7"/>
  <c r="R6519" i="7" s="1"/>
  <c r="O6515" i="7"/>
  <c r="R6515" i="7" s="1"/>
  <c r="O6511" i="7"/>
  <c r="O6507" i="7"/>
  <c r="O6383" i="7"/>
  <c r="O6379" i="7"/>
  <c r="O6375" i="7"/>
  <c r="R6375" i="7" s="1"/>
  <c r="O6371" i="7"/>
  <c r="R6371" i="7" s="1"/>
  <c r="O6367" i="7"/>
  <c r="O6363" i="7"/>
  <c r="O6359" i="7"/>
  <c r="O6355" i="7"/>
  <c r="O6351" i="7"/>
  <c r="R6351" i="7" s="1"/>
  <c r="O6347" i="7"/>
  <c r="R6347" i="7" s="1"/>
  <c r="O6343" i="7"/>
  <c r="O6339" i="7"/>
  <c r="O6215" i="7"/>
  <c r="O6211" i="7"/>
  <c r="O6207" i="7"/>
  <c r="R6207" i="7" s="1"/>
  <c r="O6203" i="7"/>
  <c r="R6203" i="7" s="1"/>
  <c r="O6199" i="7"/>
  <c r="O6195" i="7"/>
  <c r="O6191" i="7"/>
  <c r="O6187" i="7"/>
  <c r="O6183" i="7"/>
  <c r="R6183" i="7" s="1"/>
  <c r="O6179" i="7"/>
  <c r="R6179" i="7" s="1"/>
  <c r="O6175" i="7"/>
  <c r="O6171" i="7"/>
  <c r="O6047" i="7"/>
  <c r="O6043" i="7"/>
  <c r="O6039" i="7"/>
  <c r="R6039" i="7" s="1"/>
  <c r="O6035" i="7"/>
  <c r="R6035" i="7" s="1"/>
  <c r="O6031" i="7"/>
  <c r="O6027" i="7"/>
  <c r="O6023" i="7"/>
  <c r="O6019" i="7"/>
  <c r="O6015" i="7"/>
  <c r="R6015" i="7" s="1"/>
  <c r="O6011" i="7"/>
  <c r="R6011" i="7" s="1"/>
  <c r="O6007" i="7"/>
  <c r="O6003" i="7"/>
  <c r="O5879" i="7"/>
  <c r="O5875" i="7"/>
  <c r="O5871" i="7"/>
  <c r="R5871" i="7" s="1"/>
  <c r="O5867" i="7"/>
  <c r="R5867" i="7" s="1"/>
  <c r="O5863" i="7"/>
  <c r="O5859" i="7"/>
  <c r="O5855" i="7"/>
  <c r="O5851" i="7"/>
  <c r="O5847" i="7"/>
  <c r="R5847" i="7" s="1"/>
  <c r="O5843" i="7"/>
  <c r="R5843" i="7" s="1"/>
  <c r="O5839" i="7"/>
  <c r="O5835" i="7"/>
  <c r="O5711" i="7"/>
  <c r="O5707" i="7"/>
  <c r="O5703" i="7"/>
  <c r="R5703" i="7" s="1"/>
  <c r="O5699" i="7"/>
  <c r="R5699" i="7" s="1"/>
  <c r="O5695" i="7"/>
  <c r="O5691" i="7"/>
  <c r="O5687" i="7"/>
  <c r="O5683" i="7"/>
  <c r="O5679" i="7"/>
  <c r="R5679" i="7" s="1"/>
  <c r="O5675" i="7"/>
  <c r="R5675" i="7" s="1"/>
  <c r="O5671" i="7"/>
  <c r="O5667" i="7"/>
  <c r="O5543" i="7"/>
  <c r="O5539" i="7"/>
  <c r="R5539" i="7" s="1"/>
  <c r="O5535" i="7"/>
  <c r="R5535" i="7" s="1"/>
  <c r="O5531" i="7"/>
  <c r="R5531" i="7" s="1"/>
  <c r="O5527" i="7"/>
  <c r="O5523" i="7"/>
  <c r="O5519" i="7"/>
  <c r="O5515" i="7"/>
  <c r="O5511" i="7"/>
  <c r="R5511" i="7" s="1"/>
  <c r="O5507" i="7"/>
  <c r="R5507" i="7" s="1"/>
  <c r="O5503" i="7"/>
  <c r="O5499" i="7"/>
  <c r="O5375" i="7"/>
  <c r="O5371" i="7"/>
  <c r="R5371" i="7" s="1"/>
  <c r="O5367" i="7"/>
  <c r="R5367" i="7" s="1"/>
  <c r="O5363" i="7"/>
  <c r="R5363" i="7" s="1"/>
  <c r="O5359" i="7"/>
  <c r="O5355" i="7"/>
  <c r="O5351" i="7"/>
  <c r="O5347" i="7"/>
  <c r="R5347" i="7" s="1"/>
  <c r="O5343" i="7"/>
  <c r="R5343" i="7" s="1"/>
  <c r="O5339" i="7"/>
  <c r="R5339" i="7" s="1"/>
  <c r="O5335" i="7"/>
  <c r="O5331" i="7"/>
  <c r="O5231" i="7"/>
  <c r="O5227" i="7"/>
  <c r="R5227" i="7" s="1"/>
  <c r="O5223" i="7"/>
  <c r="R5223" i="7" s="1"/>
  <c r="O5219" i="7"/>
  <c r="R5219" i="7" s="1"/>
  <c r="O5215" i="7"/>
  <c r="O5211" i="7"/>
  <c r="O5207" i="7"/>
  <c r="O5203" i="7"/>
  <c r="R5203" i="7" s="1"/>
  <c r="O5199" i="7"/>
  <c r="R5199" i="7" s="1"/>
  <c r="O5195" i="7"/>
  <c r="R5195" i="7" s="1"/>
  <c r="O5191" i="7"/>
  <c r="O5187" i="7"/>
  <c r="O5183" i="7"/>
  <c r="O5179" i="7"/>
  <c r="R5179" i="7" s="1"/>
  <c r="O5175" i="7"/>
  <c r="R5175" i="7" s="1"/>
  <c r="O5171" i="7"/>
  <c r="R5171" i="7" s="1"/>
  <c r="O5167" i="7"/>
  <c r="O5163" i="7"/>
  <c r="O5039" i="7"/>
  <c r="O5035" i="7"/>
  <c r="R5035" i="7" s="1"/>
  <c r="O5031" i="7"/>
  <c r="R5031" i="7" s="1"/>
  <c r="O5027" i="7"/>
  <c r="R5027" i="7" s="1"/>
  <c r="O5023" i="7"/>
  <c r="O5019" i="7"/>
  <c r="O5015" i="7"/>
  <c r="O5011" i="7"/>
  <c r="R5011" i="7" s="1"/>
  <c r="O5007" i="7"/>
  <c r="R5007" i="7" s="1"/>
  <c r="O5003" i="7"/>
  <c r="R5003" i="7" s="1"/>
  <c r="O4999" i="7"/>
  <c r="O4995" i="7"/>
  <c r="O4871" i="7"/>
  <c r="O4867" i="7"/>
  <c r="R4867" i="7" s="1"/>
  <c r="O4863" i="7"/>
  <c r="R4863" i="7" s="1"/>
  <c r="O4859" i="7"/>
  <c r="R4859" i="7" s="1"/>
  <c r="O4855" i="7"/>
  <c r="O4851" i="7"/>
  <c r="O4847" i="7"/>
  <c r="O4843" i="7"/>
  <c r="R4843" i="7" s="1"/>
  <c r="O4839" i="7"/>
  <c r="R4839" i="7" s="1"/>
  <c r="O4835" i="7"/>
  <c r="R4835" i="7" s="1"/>
  <c r="O4831" i="7"/>
  <c r="O4827" i="7"/>
  <c r="O4703" i="7"/>
  <c r="O4699" i="7"/>
  <c r="O4695" i="7"/>
  <c r="R4695" i="7" s="1"/>
  <c r="O4691" i="7"/>
  <c r="R4691" i="7" s="1"/>
  <c r="O4687" i="7"/>
  <c r="O4683" i="7"/>
  <c r="O4679" i="7"/>
  <c r="O4675" i="7"/>
  <c r="R4675" i="7" s="1"/>
  <c r="O4671" i="7"/>
  <c r="R4671" i="7" s="1"/>
  <c r="O4667" i="7"/>
  <c r="R4667" i="7" s="1"/>
  <c r="O4663" i="7"/>
  <c r="O4659" i="7"/>
  <c r="O4535" i="7"/>
  <c r="O4531" i="7"/>
  <c r="R4531" i="7" s="1"/>
  <c r="O4527" i="7"/>
  <c r="R4527" i="7" s="1"/>
  <c r="O4523" i="7"/>
  <c r="R4523" i="7" s="1"/>
  <c r="O4519" i="7"/>
  <c r="O4515" i="7"/>
  <c r="O4511" i="7"/>
  <c r="O4507" i="7"/>
  <c r="R4507" i="7" s="1"/>
  <c r="O4503" i="7"/>
  <c r="R4503" i="7" s="1"/>
  <c r="O4499" i="7"/>
  <c r="R4499" i="7" s="1"/>
  <c r="O4495" i="7"/>
  <c r="O4491" i="7"/>
  <c r="O4439" i="7"/>
  <c r="O4435" i="7"/>
  <c r="R4435" i="7" s="1"/>
  <c r="O4431" i="7"/>
  <c r="R4431" i="7" s="1"/>
  <c r="O4427" i="7"/>
  <c r="R4427" i="7" s="1"/>
  <c r="O4423" i="7"/>
  <c r="O4419" i="7"/>
  <c r="O4367" i="7"/>
  <c r="O4363" i="7"/>
  <c r="R4363" i="7" s="1"/>
  <c r="O4359" i="7"/>
  <c r="R4359" i="7" s="1"/>
  <c r="O4355" i="7"/>
  <c r="R4355" i="7" s="1"/>
  <c r="O4351" i="7"/>
  <c r="O4347" i="7"/>
  <c r="O4343" i="7"/>
  <c r="O4339" i="7"/>
  <c r="R4339" i="7" s="1"/>
  <c r="O4335" i="7"/>
  <c r="R4335" i="7" s="1"/>
  <c r="O4331" i="7"/>
  <c r="R4331" i="7" s="1"/>
  <c r="O4327" i="7"/>
  <c r="O4323" i="7"/>
  <c r="O4199" i="7"/>
  <c r="O4195" i="7"/>
  <c r="R4195" i="7" s="1"/>
  <c r="O4191" i="7"/>
  <c r="R4191" i="7" s="1"/>
  <c r="O4187" i="7"/>
  <c r="R4187" i="7" s="1"/>
  <c r="O4183" i="7"/>
  <c r="O4179" i="7"/>
  <c r="O4175" i="7"/>
  <c r="O4171" i="7"/>
  <c r="R4171" i="7" s="1"/>
  <c r="O4167" i="7"/>
  <c r="R4167" i="7" s="1"/>
  <c r="O4163" i="7"/>
  <c r="R4163" i="7" s="1"/>
  <c r="O4159" i="7"/>
  <c r="O4155" i="7"/>
  <c r="O4031" i="7"/>
  <c r="O4027" i="7"/>
  <c r="R4027" i="7" s="1"/>
  <c r="O4023" i="7"/>
  <c r="R4023" i="7" s="1"/>
  <c r="O4019" i="7"/>
  <c r="R4019" i="7" s="1"/>
  <c r="O4015" i="7"/>
  <c r="O4011" i="7"/>
  <c r="O4007" i="7"/>
  <c r="O4003" i="7"/>
  <c r="R4003" i="7" s="1"/>
  <c r="O3999" i="7"/>
  <c r="R3999" i="7" s="1"/>
  <c r="O3995" i="7"/>
  <c r="R3995" i="7" s="1"/>
  <c r="O3991" i="7"/>
  <c r="O3987" i="7"/>
  <c r="O3863" i="7"/>
  <c r="O3859" i="7"/>
  <c r="R3859" i="7" s="1"/>
  <c r="O3855" i="7"/>
  <c r="R3855" i="7" s="1"/>
  <c r="O3851" i="7"/>
  <c r="R3851" i="7" s="1"/>
  <c r="O3847" i="7"/>
  <c r="O3843" i="7"/>
  <c r="O3839" i="7"/>
  <c r="O3835" i="7"/>
  <c r="O3831" i="7"/>
  <c r="R3831" i="7" s="1"/>
  <c r="O3827" i="7"/>
  <c r="R3827" i="7" s="1"/>
  <c r="O3823" i="7"/>
  <c r="O3819" i="7"/>
  <c r="O3695" i="7"/>
  <c r="O3691" i="7"/>
  <c r="O3687" i="7"/>
  <c r="R3687" i="7" s="1"/>
  <c r="O3683" i="7"/>
  <c r="R3683" i="7" s="1"/>
  <c r="O3679" i="7"/>
  <c r="O3675" i="7"/>
  <c r="O3671" i="7"/>
  <c r="O3667" i="7"/>
  <c r="R3667" i="7" s="1"/>
  <c r="O3663" i="7"/>
  <c r="R3663" i="7" s="1"/>
  <c r="O3659" i="7"/>
  <c r="R3659" i="7" s="1"/>
  <c r="O3655" i="7"/>
  <c r="O3651" i="7"/>
  <c r="O3551" i="7"/>
  <c r="O3547" i="7"/>
  <c r="R3547" i="7" s="1"/>
  <c r="O3543" i="7"/>
  <c r="R3543" i="7" s="1"/>
  <c r="O3539" i="7"/>
  <c r="R3539" i="7" s="1"/>
  <c r="O3535" i="7"/>
  <c r="O3531" i="7"/>
  <c r="O3527" i="7"/>
  <c r="O3523" i="7"/>
  <c r="R3523" i="7" s="1"/>
  <c r="O3519" i="7"/>
  <c r="R3519" i="7" s="1"/>
  <c r="O3515" i="7"/>
  <c r="R3515" i="7" s="1"/>
  <c r="O3511" i="7"/>
  <c r="O3507" i="7"/>
  <c r="O3503" i="7"/>
  <c r="O3499" i="7"/>
  <c r="R3499" i="7" s="1"/>
  <c r="O3495" i="7"/>
  <c r="R3495" i="7" s="1"/>
  <c r="O3491" i="7"/>
  <c r="R3491" i="7" s="1"/>
  <c r="O3487" i="7"/>
  <c r="O3483" i="7"/>
  <c r="O3359" i="7"/>
  <c r="O3355" i="7"/>
  <c r="R3355" i="7" s="1"/>
  <c r="O3351" i="7"/>
  <c r="R3351" i="7" s="1"/>
  <c r="O3347" i="7"/>
  <c r="R3347" i="7" s="1"/>
  <c r="O3343" i="7"/>
  <c r="O3339" i="7"/>
  <c r="O3335" i="7"/>
  <c r="O3331" i="7"/>
  <c r="O3327" i="7"/>
  <c r="R3327" i="7" s="1"/>
  <c r="O3323" i="7"/>
  <c r="R3323" i="7" s="1"/>
  <c r="O3319" i="7"/>
  <c r="O3315" i="7"/>
  <c r="O3191" i="7"/>
  <c r="O3187" i="7"/>
  <c r="R3187" i="7" s="1"/>
  <c r="O3183" i="7"/>
  <c r="R3183" i="7" s="1"/>
  <c r="O3179" i="7"/>
  <c r="R3179" i="7" s="1"/>
  <c r="O3175" i="7"/>
  <c r="O3171" i="7"/>
  <c r="O3167" i="7"/>
  <c r="O3163" i="7"/>
  <c r="R3163" i="7" s="1"/>
  <c r="O3159" i="7"/>
  <c r="R3159" i="7" s="1"/>
  <c r="O3155" i="7"/>
  <c r="R3155" i="7" s="1"/>
  <c r="O3151" i="7"/>
  <c r="O3147" i="7"/>
  <c r="O3023" i="7"/>
  <c r="O3019" i="7"/>
  <c r="R3019" i="7" s="1"/>
  <c r="O3015" i="7"/>
  <c r="R3015" i="7" s="1"/>
  <c r="O3011" i="7"/>
  <c r="R3011" i="7" s="1"/>
  <c r="O3007" i="7"/>
  <c r="O3003" i="7"/>
  <c r="O2999" i="7"/>
  <c r="O2995" i="7"/>
  <c r="R2995" i="7" s="1"/>
  <c r="O2991" i="7"/>
  <c r="R2991" i="7" s="1"/>
  <c r="O2987" i="7"/>
  <c r="R2987" i="7" s="1"/>
  <c r="O2983" i="7"/>
  <c r="O2979" i="7"/>
  <c r="O2855" i="7"/>
  <c r="O2851" i="7"/>
  <c r="R2851" i="7" s="1"/>
  <c r="O2847" i="7"/>
  <c r="R2847" i="7" s="1"/>
  <c r="O2843" i="7"/>
  <c r="R2843" i="7" s="1"/>
  <c r="O2839" i="7"/>
  <c r="O2835" i="7"/>
  <c r="O2831" i="7"/>
  <c r="O2827" i="7"/>
  <c r="R2827" i="7" s="1"/>
  <c r="O2823" i="7"/>
  <c r="R2823" i="7" s="1"/>
  <c r="O2819" i="7"/>
  <c r="R2819" i="7" s="1"/>
  <c r="O2815" i="7"/>
  <c r="O2811" i="7"/>
  <c r="O2687" i="7"/>
  <c r="O2683" i="7"/>
  <c r="O2679" i="7"/>
  <c r="R2679" i="7" s="1"/>
  <c r="O2675" i="7"/>
  <c r="R2675" i="7" s="1"/>
  <c r="O2671" i="7"/>
  <c r="O2667" i="7"/>
  <c r="O2663" i="7"/>
  <c r="O2659" i="7"/>
  <c r="R2659" i="7" s="1"/>
  <c r="O2655" i="7"/>
  <c r="R2655" i="7" s="1"/>
  <c r="O2651" i="7"/>
  <c r="R2651" i="7" s="1"/>
  <c r="O2647" i="7"/>
  <c r="O2643" i="7"/>
  <c r="O2519" i="7"/>
  <c r="O2515" i="7"/>
  <c r="R2515" i="7" s="1"/>
  <c r="O2511" i="7"/>
  <c r="R2511" i="7" s="1"/>
  <c r="O2507" i="7"/>
  <c r="R2507" i="7" s="1"/>
  <c r="O2503" i="7"/>
  <c r="O2499" i="7"/>
  <c r="O2495" i="7"/>
  <c r="O2491" i="7"/>
  <c r="R2491" i="7" s="1"/>
  <c r="O2487" i="7"/>
  <c r="R2487" i="7" s="1"/>
  <c r="O2483" i="7"/>
  <c r="R2483" i="7" s="1"/>
  <c r="O2479" i="7"/>
  <c r="O2475" i="7"/>
  <c r="O2351" i="7"/>
  <c r="O2347" i="7"/>
  <c r="O2343" i="7"/>
  <c r="R2343" i="7" s="1"/>
  <c r="O2339" i="7"/>
  <c r="R2339" i="7" s="1"/>
  <c r="O2335" i="7"/>
  <c r="O2331" i="7"/>
  <c r="O2327" i="7"/>
  <c r="O2323" i="7"/>
  <c r="O2319" i="7"/>
  <c r="R2319" i="7" s="1"/>
  <c r="O2315" i="7"/>
  <c r="R2315" i="7" s="1"/>
  <c r="O2311" i="7"/>
  <c r="O2307" i="7"/>
  <c r="O2183" i="7"/>
  <c r="O2179" i="7"/>
  <c r="O2175" i="7"/>
  <c r="R2175" i="7" s="1"/>
  <c r="O2171" i="7"/>
  <c r="R2171" i="7" s="1"/>
  <c r="O2167" i="7"/>
  <c r="O2163" i="7"/>
  <c r="O2159" i="7"/>
  <c r="O2155" i="7"/>
  <c r="O2151" i="7"/>
  <c r="R2151" i="7" s="1"/>
  <c r="O2147" i="7"/>
  <c r="O2143" i="7"/>
  <c r="O2139" i="7"/>
  <c r="O2015" i="7"/>
  <c r="O2011" i="7"/>
  <c r="O2007" i="7"/>
  <c r="R2007" i="7" s="1"/>
  <c r="O2003" i="7"/>
  <c r="R2003" i="7" s="1"/>
  <c r="O1999" i="7"/>
  <c r="O1995" i="7"/>
  <c r="O1991" i="7"/>
  <c r="O1987" i="7"/>
  <c r="O1983" i="7"/>
  <c r="R1983" i="7" s="1"/>
  <c r="O1979" i="7"/>
  <c r="R1979" i="7" s="1"/>
  <c r="O1975" i="7"/>
  <c r="O1971" i="7"/>
  <c r="O1847" i="7"/>
  <c r="O1843" i="7"/>
  <c r="O1839" i="7"/>
  <c r="R1839" i="7" s="1"/>
  <c r="O1835" i="7"/>
  <c r="R1835" i="7" s="1"/>
  <c r="O1831" i="7"/>
  <c r="O1827" i="7"/>
  <c r="O1823" i="7"/>
  <c r="O1819" i="7"/>
  <c r="O1815" i="7"/>
  <c r="R1815" i="7" s="1"/>
  <c r="O1811" i="7"/>
  <c r="R1811" i="7" s="1"/>
  <c r="O1807" i="7"/>
  <c r="O1803" i="7"/>
  <c r="O1679" i="7"/>
  <c r="O1675" i="7"/>
  <c r="O1671" i="7"/>
  <c r="R1671" i="7" s="1"/>
  <c r="O1667" i="7"/>
  <c r="R1667" i="7" s="1"/>
  <c r="O1663" i="7"/>
  <c r="O1659" i="7"/>
  <c r="O1655" i="7"/>
  <c r="O1651" i="7"/>
  <c r="O1647" i="7"/>
  <c r="R1647" i="7" s="1"/>
  <c r="O1643" i="7"/>
  <c r="R1643" i="7" s="1"/>
  <c r="O1639" i="7"/>
  <c r="O1635" i="7"/>
  <c r="O2" i="7"/>
  <c r="R2" i="7" s="1"/>
  <c r="O8734" i="7"/>
  <c r="O8730" i="7"/>
  <c r="O8726" i="7"/>
  <c r="R8726" i="7" s="1"/>
  <c r="O8722" i="7"/>
  <c r="O8718" i="7"/>
  <c r="O8714" i="7"/>
  <c r="O8710" i="7"/>
  <c r="O8706" i="7"/>
  <c r="O8702" i="7"/>
  <c r="R8702" i="7" s="1"/>
  <c r="O8698" i="7"/>
  <c r="R8698" i="7" s="1"/>
  <c r="O8694" i="7"/>
  <c r="O8690" i="7"/>
  <c r="O8614" i="7"/>
  <c r="O8610" i="7"/>
  <c r="O8606" i="7"/>
  <c r="R8606" i="7" s="1"/>
  <c r="O8602" i="7"/>
  <c r="R8602" i="7" s="1"/>
  <c r="O8598" i="7"/>
  <c r="O8594" i="7"/>
  <c r="O8566" i="7"/>
  <c r="O8562" i="7"/>
  <c r="O8558" i="7"/>
  <c r="R8558" i="7" s="1"/>
  <c r="O8554" i="7"/>
  <c r="R8554" i="7" s="1"/>
  <c r="O8550" i="7"/>
  <c r="O8546" i="7"/>
  <c r="O8542" i="7"/>
  <c r="O8538" i="7"/>
  <c r="O8534" i="7"/>
  <c r="R8534" i="7" s="1"/>
  <c r="O8530" i="7"/>
  <c r="R8530" i="7" s="1"/>
  <c r="O8526" i="7"/>
  <c r="O8522" i="7"/>
  <c r="O8398" i="7"/>
  <c r="O8394" i="7"/>
  <c r="O8390" i="7"/>
  <c r="R8390" i="7" s="1"/>
  <c r="O8386" i="7"/>
  <c r="R8386" i="7" s="1"/>
  <c r="O8382" i="7"/>
  <c r="O8378" i="7"/>
  <c r="O8374" i="7"/>
  <c r="O8370" i="7"/>
  <c r="O8366" i="7"/>
  <c r="R8366" i="7" s="1"/>
  <c r="O8362" i="7"/>
  <c r="R8362" i="7" s="1"/>
  <c r="O8358" i="7"/>
  <c r="O8354" i="7"/>
  <c r="O8230" i="7"/>
  <c r="O8226" i="7"/>
  <c r="O8222" i="7"/>
  <c r="R8222" i="7" s="1"/>
  <c r="O8218" i="7"/>
  <c r="O8214" i="7"/>
  <c r="O8210" i="7"/>
  <c r="O8206" i="7"/>
  <c r="O8202" i="7"/>
  <c r="O8198" i="7"/>
  <c r="R8198" i="7" s="1"/>
  <c r="O8194" i="7"/>
  <c r="R8194" i="7" s="1"/>
  <c r="O8190" i="7"/>
  <c r="O8186" i="7"/>
  <c r="O8062" i="7"/>
  <c r="O8058" i="7"/>
  <c r="O8054" i="7"/>
  <c r="R8054" i="7" s="1"/>
  <c r="O8050" i="7"/>
  <c r="O8046" i="7"/>
  <c r="O8042" i="7"/>
  <c r="O8038" i="7"/>
  <c r="O8034" i="7"/>
  <c r="O8030" i="7"/>
  <c r="R8030" i="7" s="1"/>
  <c r="O8026" i="7"/>
  <c r="R8026" i="7" s="1"/>
  <c r="O8022" i="7"/>
  <c r="O8018" i="7"/>
  <c r="O7894" i="7"/>
  <c r="O7890" i="7"/>
  <c r="O7886" i="7"/>
  <c r="R7886" i="7" s="1"/>
  <c r="O7882" i="7"/>
  <c r="R7882" i="7" s="1"/>
  <c r="O7878" i="7"/>
  <c r="O7874" i="7"/>
  <c r="O7870" i="7"/>
  <c r="O7866" i="7"/>
  <c r="O7862" i="7"/>
  <c r="R7862" i="7" s="1"/>
  <c r="O7858" i="7"/>
  <c r="O7854" i="7"/>
  <c r="O7850" i="7"/>
  <c r="O7822" i="7"/>
  <c r="O7818" i="7"/>
  <c r="O7814" i="7"/>
  <c r="O7810" i="7"/>
  <c r="O7806" i="7"/>
  <c r="O7802" i="7"/>
  <c r="O7726" i="7"/>
  <c r="O7722" i="7"/>
  <c r="O7718" i="7"/>
  <c r="R7718" i="7" s="1"/>
  <c r="O7714" i="7"/>
  <c r="R7714" i="7" s="1"/>
  <c r="O7710" i="7"/>
  <c r="O7706" i="7"/>
  <c r="O7702" i="7"/>
  <c r="O7698" i="7"/>
  <c r="O7694" i="7"/>
  <c r="R7694" i="7" s="1"/>
  <c r="O7690" i="7"/>
  <c r="R7690" i="7" s="1"/>
  <c r="O7686" i="7"/>
  <c r="O7682" i="7"/>
  <c r="O7558" i="7"/>
  <c r="O7554" i="7"/>
  <c r="O7550" i="7"/>
  <c r="R7550" i="7" s="1"/>
  <c r="O7546" i="7"/>
  <c r="R7546" i="7" s="1"/>
  <c r="O7542" i="7"/>
  <c r="O7538" i="7"/>
  <c r="O7534" i="7"/>
  <c r="O7530" i="7"/>
  <c r="O7526" i="7"/>
  <c r="R7526" i="7" s="1"/>
  <c r="O7522" i="7"/>
  <c r="R7522" i="7" s="1"/>
  <c r="O7518" i="7"/>
  <c r="O7514" i="7"/>
  <c r="O7390" i="7"/>
  <c r="O7386" i="7"/>
  <c r="O7382" i="7"/>
  <c r="R7382" i="7" s="1"/>
  <c r="O7378" i="7"/>
  <c r="O7374" i="7"/>
  <c r="O7370" i="7"/>
  <c r="O7366" i="7"/>
  <c r="O7362" i="7"/>
  <c r="O7358" i="7"/>
  <c r="R7358" i="7" s="1"/>
  <c r="O7354" i="7"/>
  <c r="O7350" i="7"/>
  <c r="O7346" i="7"/>
  <c r="O7222" i="7"/>
  <c r="O7218" i="7"/>
  <c r="R7218" i="7" s="1"/>
  <c r="O7214" i="7"/>
  <c r="R7214" i="7" s="1"/>
  <c r="O7210" i="7"/>
  <c r="R7210" i="7" s="1"/>
  <c r="O7206" i="7"/>
  <c r="O7202" i="7"/>
  <c r="O7198" i="7"/>
  <c r="O7194" i="7"/>
  <c r="R7194" i="7" s="1"/>
  <c r="O7190" i="7"/>
  <c r="R7190" i="7" s="1"/>
  <c r="O7186" i="7"/>
  <c r="R7186" i="7" s="1"/>
  <c r="O7182" i="7"/>
  <c r="O7178" i="7"/>
  <c r="O7054" i="7"/>
  <c r="O7050" i="7"/>
  <c r="O7046" i="7"/>
  <c r="R7046" i="7" s="1"/>
  <c r="O7042" i="7"/>
  <c r="R7042" i="7" s="1"/>
  <c r="O7038" i="7"/>
  <c r="O7034" i="7"/>
  <c r="O7030" i="7"/>
  <c r="O7026" i="7"/>
  <c r="O7022" i="7"/>
  <c r="R7022" i="7" s="1"/>
  <c r="O7018" i="7"/>
  <c r="R7018" i="7" s="1"/>
  <c r="O7014" i="7"/>
  <c r="O7010" i="7"/>
  <c r="O6886" i="7"/>
  <c r="O6882" i="7"/>
  <c r="R6882" i="7" s="1"/>
  <c r="O6878" i="7"/>
  <c r="R6878" i="7" s="1"/>
  <c r="O6874" i="7"/>
  <c r="R6874" i="7" s="1"/>
  <c r="O6870" i="7"/>
  <c r="O6866" i="7"/>
  <c r="O6862" i="7"/>
  <c r="O6858" i="7"/>
  <c r="R6858" i="7" s="1"/>
  <c r="O6854" i="7"/>
  <c r="R6854" i="7" s="1"/>
  <c r="O6850" i="7"/>
  <c r="R6850" i="7" s="1"/>
  <c r="O6846" i="7"/>
  <c r="O6842" i="7"/>
  <c r="O6718" i="7"/>
  <c r="O6714" i="7"/>
  <c r="R6714" i="7" s="1"/>
  <c r="O6710" i="7"/>
  <c r="R6710" i="7" s="1"/>
  <c r="O6706" i="7"/>
  <c r="O6702" i="7"/>
  <c r="O6698" i="7"/>
  <c r="O6694" i="7"/>
  <c r="O6690" i="7"/>
  <c r="O6686" i="7"/>
  <c r="R6686" i="7" s="1"/>
  <c r="O6682" i="7"/>
  <c r="O6678" i="7"/>
  <c r="O6674" i="7"/>
  <c r="O6550" i="7"/>
  <c r="O6546" i="7"/>
  <c r="R6546" i="7" s="1"/>
  <c r="O6542" i="7"/>
  <c r="R6542" i="7" s="1"/>
  <c r="O6538" i="7"/>
  <c r="R6538" i="7" s="1"/>
  <c r="O6534" i="7"/>
  <c r="O6530" i="7"/>
  <c r="O6526" i="7"/>
  <c r="O6522" i="7"/>
  <c r="R6522" i="7" s="1"/>
  <c r="O6518" i="7"/>
  <c r="R6518" i="7" s="1"/>
  <c r="O6514" i="7"/>
  <c r="R6514" i="7" s="1"/>
  <c r="O6510" i="7"/>
  <c r="O6506" i="7"/>
  <c r="O6382" i="7"/>
  <c r="O6378" i="7"/>
  <c r="R6378" i="7" s="1"/>
  <c r="O6374" i="7"/>
  <c r="R6374" i="7" s="1"/>
  <c r="O6370" i="7"/>
  <c r="R6370" i="7" s="1"/>
  <c r="O6366" i="7"/>
  <c r="O6362" i="7"/>
  <c r="O6358" i="7"/>
  <c r="O6354" i="7"/>
  <c r="R6354" i="7" s="1"/>
  <c r="O6350" i="7"/>
  <c r="R6350" i="7" s="1"/>
  <c r="O6346" i="7"/>
  <c r="R6346" i="7" s="1"/>
  <c r="O6342" i="7"/>
  <c r="O6338" i="7"/>
  <c r="O6214" i="7"/>
  <c r="O6210" i="7"/>
  <c r="R6210" i="7" s="1"/>
  <c r="O6206" i="7"/>
  <c r="R6206" i="7" s="1"/>
  <c r="O6202" i="7"/>
  <c r="R6202" i="7" s="1"/>
  <c r="O6198" i="7"/>
  <c r="O6194" i="7"/>
  <c r="O6190" i="7"/>
  <c r="O6186" i="7"/>
  <c r="R6186" i="7" s="1"/>
  <c r="O6182" i="7"/>
  <c r="R6182" i="7" s="1"/>
  <c r="O6178" i="7"/>
  <c r="R6178" i="7" s="1"/>
  <c r="O6174" i="7"/>
  <c r="O6170" i="7"/>
  <c r="O6046" i="7"/>
  <c r="O6042" i="7"/>
  <c r="R6042" i="7" s="1"/>
  <c r="O6038" i="7"/>
  <c r="R6038" i="7" s="1"/>
  <c r="O6034" i="7"/>
  <c r="R6034" i="7" s="1"/>
  <c r="O6030" i="7"/>
  <c r="O6026" i="7"/>
  <c r="O6022" i="7"/>
  <c r="O6018" i="7"/>
  <c r="R6018" i="7" s="1"/>
  <c r="O6014" i="7"/>
  <c r="R6014" i="7" s="1"/>
  <c r="O6010" i="7"/>
  <c r="R6010" i="7" s="1"/>
  <c r="O6006" i="7"/>
  <c r="O6002" i="7"/>
  <c r="O5878" i="7"/>
  <c r="O5874" i="7"/>
  <c r="R5874" i="7" s="1"/>
  <c r="O5870" i="7"/>
  <c r="R5870" i="7" s="1"/>
  <c r="O5866" i="7"/>
  <c r="R5866" i="7" s="1"/>
  <c r="O5862" i="7"/>
  <c r="O5858" i="7"/>
  <c r="O5854" i="7"/>
  <c r="O5850" i="7"/>
  <c r="R5850" i="7" s="1"/>
  <c r="O5846" i="7"/>
  <c r="R5846" i="7" s="1"/>
  <c r="O5842" i="7"/>
  <c r="R5842" i="7" s="1"/>
  <c r="O5838" i="7"/>
  <c r="O5834" i="7"/>
  <c r="O5710" i="7"/>
  <c r="O5706" i="7"/>
  <c r="R5706" i="7" s="1"/>
  <c r="O5702" i="7"/>
  <c r="R5702" i="7" s="1"/>
  <c r="O5698" i="7"/>
  <c r="R5698" i="7" s="1"/>
  <c r="O5694" i="7"/>
  <c r="O5690" i="7"/>
  <c r="O5686" i="7"/>
  <c r="O5682" i="7"/>
  <c r="R5682" i="7" s="1"/>
  <c r="O5678" i="7"/>
  <c r="R5678" i="7" s="1"/>
  <c r="O5674" i="7"/>
  <c r="R5674" i="7" s="1"/>
  <c r="O5670" i="7"/>
  <c r="O5666" i="7"/>
  <c r="O5542" i="7"/>
  <c r="O5538" i="7"/>
  <c r="R5538" i="7" s="1"/>
  <c r="O5534" i="7"/>
  <c r="R5534" i="7" s="1"/>
  <c r="O5530" i="7"/>
  <c r="R5530" i="7" s="1"/>
  <c r="O5526" i="7"/>
  <c r="O5522" i="7"/>
  <c r="O5518" i="7"/>
  <c r="O5514" i="7"/>
  <c r="R5514" i="7" s="1"/>
  <c r="O5510" i="7"/>
  <c r="R5510" i="7" s="1"/>
  <c r="O5506" i="7"/>
  <c r="R5506" i="7" s="1"/>
  <c r="O5502" i="7"/>
  <c r="O5498" i="7"/>
  <c r="O5374" i="7"/>
  <c r="O5370" i="7"/>
  <c r="R5370" i="7" s="1"/>
  <c r="O5366" i="7"/>
  <c r="R5366" i="7" s="1"/>
  <c r="O5362" i="7"/>
  <c r="R5362" i="7" s="1"/>
  <c r="O5358" i="7"/>
  <c r="O5354" i="7"/>
  <c r="O5350" i="7"/>
  <c r="O5346" i="7"/>
  <c r="R5346" i="7" s="1"/>
  <c r="O5342" i="7"/>
  <c r="R5342" i="7" s="1"/>
  <c r="O5338" i="7"/>
  <c r="R5338" i="7" s="1"/>
  <c r="O5334" i="7"/>
  <c r="O5330" i="7"/>
  <c r="O5230" i="7"/>
  <c r="O5226" i="7"/>
  <c r="R5226" i="7" s="1"/>
  <c r="O5222" i="7"/>
  <c r="R5222" i="7" s="1"/>
  <c r="O5218" i="7"/>
  <c r="R5218" i="7" s="1"/>
  <c r="O5214" i="7"/>
  <c r="O5210" i="7"/>
  <c r="O5206" i="7"/>
  <c r="O5202" i="7"/>
  <c r="R5202" i="7" s="1"/>
  <c r="O5198" i="7"/>
  <c r="R5198" i="7" s="1"/>
  <c r="O5194" i="7"/>
  <c r="R5194" i="7" s="1"/>
  <c r="O5190" i="7"/>
  <c r="O5186" i="7"/>
  <c r="O5182" i="7"/>
  <c r="O5178" i="7"/>
  <c r="R5178" i="7" s="1"/>
  <c r="O5174" i="7"/>
  <c r="R5174" i="7" s="1"/>
  <c r="O5170" i="7"/>
  <c r="R5170" i="7" s="1"/>
  <c r="O5166" i="7"/>
  <c r="O5162" i="7"/>
  <c r="O5038" i="7"/>
  <c r="O5034" i="7"/>
  <c r="R5034" i="7" s="1"/>
  <c r="O5030" i="7"/>
  <c r="R5030" i="7" s="1"/>
  <c r="O5026" i="7"/>
  <c r="R5026" i="7" s="1"/>
  <c r="O5022" i="7"/>
  <c r="O5018" i="7"/>
  <c r="O5014" i="7"/>
  <c r="O5010" i="7"/>
  <c r="R5010" i="7" s="1"/>
  <c r="O5006" i="7"/>
  <c r="R5006" i="7" s="1"/>
  <c r="O5002" i="7"/>
  <c r="R5002" i="7" s="1"/>
  <c r="O4998" i="7"/>
  <c r="O4994" i="7"/>
  <c r="O4870" i="7"/>
  <c r="O4866" i="7"/>
  <c r="R4866" i="7" s="1"/>
  <c r="O4862" i="7"/>
  <c r="R4862" i="7" s="1"/>
  <c r="O4858" i="7"/>
  <c r="R4858" i="7" s="1"/>
  <c r="O4854" i="7"/>
  <c r="O4850" i="7"/>
  <c r="O4846" i="7"/>
  <c r="O4842" i="7"/>
  <c r="R4842" i="7" s="1"/>
  <c r="O4838" i="7"/>
  <c r="R4838" i="7" s="1"/>
  <c r="O4834" i="7"/>
  <c r="R4834" i="7" s="1"/>
  <c r="O4830" i="7"/>
  <c r="O4826" i="7"/>
  <c r="O4702" i="7"/>
  <c r="O4698" i="7"/>
  <c r="R4698" i="7" s="1"/>
  <c r="O4694" i="7"/>
  <c r="R4694" i="7" s="1"/>
  <c r="O4690" i="7"/>
  <c r="R4690" i="7" s="1"/>
  <c r="O4686" i="7"/>
  <c r="O4682" i="7"/>
  <c r="O4678" i="7"/>
  <c r="O4674" i="7"/>
  <c r="R4674" i="7" s="1"/>
  <c r="O4670" i="7"/>
  <c r="R4670" i="7" s="1"/>
  <c r="O4666" i="7"/>
  <c r="R4666" i="7" s="1"/>
  <c r="O4662" i="7"/>
  <c r="O4658" i="7"/>
  <c r="O4534" i="7"/>
  <c r="O4530" i="7"/>
  <c r="R4530" i="7" s="1"/>
  <c r="O4526" i="7"/>
  <c r="R4526" i="7" s="1"/>
  <c r="O4522" i="7"/>
  <c r="R4522" i="7" s="1"/>
  <c r="O4518" i="7"/>
  <c r="O4514" i="7"/>
  <c r="O4510" i="7"/>
  <c r="O4506" i="7"/>
  <c r="R4506" i="7" s="1"/>
  <c r="O4502" i="7"/>
  <c r="R4502" i="7" s="1"/>
  <c r="O4498" i="7"/>
  <c r="R4498" i="7" s="1"/>
  <c r="O4494" i="7"/>
  <c r="O4490" i="7"/>
  <c r="O4438" i="7"/>
  <c r="O4434" i="7"/>
  <c r="R4434" i="7" s="1"/>
  <c r="O4430" i="7"/>
  <c r="R4430" i="7" s="1"/>
  <c r="O4426" i="7"/>
  <c r="R4426" i="7" s="1"/>
  <c r="O4422" i="7"/>
  <c r="O4418" i="7"/>
  <c r="O4366" i="7"/>
  <c r="O4362" i="7"/>
  <c r="R4362" i="7" s="1"/>
  <c r="O4358" i="7"/>
  <c r="R4358" i="7" s="1"/>
  <c r="O4354" i="7"/>
  <c r="R4354" i="7" s="1"/>
  <c r="O4350" i="7"/>
  <c r="O4346" i="7"/>
  <c r="O4342" i="7"/>
  <c r="O4338" i="7"/>
  <c r="R4338" i="7" s="1"/>
  <c r="O4334" i="7"/>
  <c r="R4334" i="7" s="1"/>
  <c r="O4330" i="7"/>
  <c r="R4330" i="7" s="1"/>
  <c r="O4326" i="7"/>
  <c r="O4322" i="7"/>
  <c r="O4198" i="7"/>
  <c r="O4194" i="7"/>
  <c r="R4194" i="7" s="1"/>
  <c r="O4190" i="7"/>
  <c r="R4190" i="7" s="1"/>
  <c r="O4186" i="7"/>
  <c r="R4186" i="7" s="1"/>
  <c r="O4182" i="7"/>
  <c r="O4178" i="7"/>
  <c r="O4174" i="7"/>
  <c r="O4170" i="7"/>
  <c r="R4170" i="7" s="1"/>
  <c r="O4166" i="7"/>
  <c r="R4166" i="7" s="1"/>
  <c r="O4162" i="7"/>
  <c r="R4162" i="7" s="1"/>
  <c r="O4158" i="7"/>
  <c r="O4154" i="7"/>
  <c r="O4030" i="7"/>
  <c r="O4026" i="7"/>
  <c r="R4026" i="7" s="1"/>
  <c r="O4022" i="7"/>
  <c r="R4022" i="7" s="1"/>
  <c r="O4018" i="7"/>
  <c r="R4018" i="7" s="1"/>
  <c r="O4014" i="7"/>
  <c r="O4010" i="7"/>
  <c r="O4006" i="7"/>
  <c r="O4002" i="7"/>
  <c r="R4002" i="7" s="1"/>
  <c r="O3998" i="7"/>
  <c r="R3998" i="7" s="1"/>
  <c r="O3994" i="7"/>
  <c r="R3994" i="7" s="1"/>
  <c r="O3990" i="7"/>
  <c r="O3986" i="7"/>
  <c r="O3862" i="7"/>
  <c r="O3858" i="7"/>
  <c r="R3858" i="7" s="1"/>
  <c r="O3854" i="7"/>
  <c r="R3854" i="7" s="1"/>
  <c r="O3850" i="7"/>
  <c r="R3850" i="7" s="1"/>
  <c r="O3846" i="7"/>
  <c r="O3842" i="7"/>
  <c r="O3838" i="7"/>
  <c r="O3834" i="7"/>
  <c r="R3834" i="7" s="1"/>
  <c r="O3830" i="7"/>
  <c r="R3830" i="7" s="1"/>
  <c r="O3826" i="7"/>
  <c r="R3826" i="7" s="1"/>
  <c r="O3822" i="7"/>
  <c r="O3818" i="7"/>
  <c r="O3694" i="7"/>
  <c r="O3690" i="7"/>
  <c r="R3690" i="7" s="1"/>
  <c r="O3686" i="7"/>
  <c r="R3686" i="7" s="1"/>
  <c r="O3682" i="7"/>
  <c r="R3682" i="7" s="1"/>
  <c r="O3678" i="7"/>
  <c r="O3674" i="7"/>
  <c r="O3670" i="7"/>
  <c r="O3666" i="7"/>
  <c r="R3666" i="7" s="1"/>
  <c r="O3662" i="7"/>
  <c r="R3662" i="7" s="1"/>
  <c r="O3658" i="7"/>
  <c r="R3658" i="7" s="1"/>
  <c r="O3654" i="7"/>
  <c r="O3650" i="7"/>
  <c r="O3550" i="7"/>
  <c r="O3546" i="7"/>
  <c r="R3546" i="7" s="1"/>
  <c r="O3542" i="7"/>
  <c r="R3542" i="7" s="1"/>
  <c r="O3538" i="7"/>
  <c r="R3538" i="7" s="1"/>
  <c r="O3534" i="7"/>
  <c r="O3530" i="7"/>
  <c r="O3526" i="7"/>
  <c r="O3522" i="7"/>
  <c r="R3522" i="7" s="1"/>
  <c r="O3518" i="7"/>
  <c r="R3518" i="7" s="1"/>
  <c r="O3514" i="7"/>
  <c r="R3514" i="7" s="1"/>
  <c r="O3510" i="7"/>
  <c r="O3506" i="7"/>
  <c r="O3502" i="7"/>
  <c r="O3498" i="7"/>
  <c r="R3498" i="7" s="1"/>
  <c r="O3494" i="7"/>
  <c r="R3494" i="7" s="1"/>
  <c r="O3490" i="7"/>
  <c r="R3490" i="7" s="1"/>
  <c r="O3486" i="7"/>
  <c r="O3482" i="7"/>
  <c r="O3358" i="7"/>
  <c r="O3354" i="7"/>
  <c r="R3354" i="7" s="1"/>
  <c r="O3350" i="7"/>
  <c r="R3350" i="7" s="1"/>
  <c r="O3346" i="7"/>
  <c r="R3346" i="7" s="1"/>
  <c r="O3342" i="7"/>
  <c r="O3338" i="7"/>
  <c r="O3334" i="7"/>
  <c r="O3330" i="7"/>
  <c r="R3330" i="7" s="1"/>
  <c r="O3326" i="7"/>
  <c r="R3326" i="7" s="1"/>
  <c r="O3322" i="7"/>
  <c r="R3322" i="7" s="1"/>
  <c r="O3318" i="7"/>
  <c r="O3314" i="7"/>
  <c r="O3190" i="7"/>
  <c r="O3186" i="7"/>
  <c r="R3186" i="7" s="1"/>
  <c r="O3182" i="7"/>
  <c r="R3182" i="7" s="1"/>
  <c r="O3178" i="7"/>
  <c r="R3178" i="7" s="1"/>
  <c r="O3174" i="7"/>
  <c r="O3170" i="7"/>
  <c r="O3166" i="7"/>
  <c r="O3162" i="7"/>
  <c r="R3162" i="7" s="1"/>
  <c r="O3158" i="7"/>
  <c r="R3158" i="7" s="1"/>
  <c r="O3154" i="7"/>
  <c r="R3154" i="7" s="1"/>
  <c r="O3150" i="7"/>
  <c r="O3146" i="7"/>
  <c r="O3022" i="7"/>
  <c r="O3018" i="7"/>
  <c r="R3018" i="7" s="1"/>
  <c r="O3014" i="7"/>
  <c r="R3014" i="7" s="1"/>
  <c r="O3010" i="7"/>
  <c r="R3010" i="7" s="1"/>
  <c r="O3006" i="7"/>
  <c r="O3002" i="7"/>
  <c r="O2998" i="7"/>
  <c r="O2994" i="7"/>
  <c r="R2994" i="7" s="1"/>
  <c r="O2990" i="7"/>
  <c r="R2990" i="7" s="1"/>
  <c r="O2986" i="7"/>
  <c r="R2986" i="7" s="1"/>
  <c r="O2982" i="7"/>
  <c r="O2978" i="7"/>
  <c r="O2854" i="7"/>
  <c r="O2850" i="7"/>
  <c r="R2850" i="7" s="1"/>
  <c r="O2846" i="7"/>
  <c r="R2846" i="7" s="1"/>
  <c r="O2842" i="7"/>
  <c r="R2842" i="7" s="1"/>
  <c r="O2838" i="7"/>
  <c r="O2834" i="7"/>
  <c r="O2830" i="7"/>
  <c r="O2826" i="7"/>
  <c r="R2826" i="7" s="1"/>
  <c r="O2822" i="7"/>
  <c r="R2822" i="7" s="1"/>
  <c r="O2818" i="7"/>
  <c r="R2818" i="7" s="1"/>
  <c r="O2814" i="7"/>
  <c r="O2810" i="7"/>
  <c r="O2686" i="7"/>
  <c r="O2682" i="7"/>
  <c r="R2682" i="7" s="1"/>
  <c r="O2678" i="7"/>
  <c r="R2678" i="7" s="1"/>
  <c r="O2674" i="7"/>
  <c r="R2674" i="7" s="1"/>
  <c r="O2670" i="7"/>
  <c r="O2666" i="7"/>
  <c r="O2662" i="7"/>
  <c r="O2658" i="7"/>
  <c r="R2658" i="7" s="1"/>
  <c r="O2654" i="7"/>
  <c r="R2654" i="7" s="1"/>
  <c r="O2650" i="7"/>
  <c r="R2650" i="7" s="1"/>
  <c r="O2646" i="7"/>
  <c r="O2642" i="7"/>
  <c r="O2518" i="7"/>
  <c r="O2514" i="7"/>
  <c r="R2514" i="7" s="1"/>
  <c r="O2510" i="7"/>
  <c r="R2510" i="7" s="1"/>
  <c r="O2506" i="7"/>
  <c r="R2506" i="7" s="1"/>
  <c r="O2502" i="7"/>
  <c r="O2498" i="7"/>
  <c r="O2494" i="7"/>
  <c r="O2490" i="7"/>
  <c r="R2490" i="7" s="1"/>
  <c r="O2486" i="7"/>
  <c r="R2486" i="7" s="1"/>
  <c r="O2482" i="7"/>
  <c r="R2482" i="7" s="1"/>
  <c r="O2478" i="7"/>
  <c r="O2474" i="7"/>
  <c r="O2350" i="7"/>
  <c r="O2346" i="7"/>
  <c r="O2342" i="7"/>
  <c r="R2342" i="7" s="1"/>
  <c r="O2338" i="7"/>
  <c r="R2338" i="7" s="1"/>
  <c r="O2334" i="7"/>
  <c r="O2330" i="7"/>
  <c r="O2326" i="7"/>
  <c r="O2322" i="7"/>
  <c r="R2322" i="7" s="1"/>
  <c r="O2318" i="7"/>
  <c r="R2318" i="7" s="1"/>
  <c r="O2314" i="7"/>
  <c r="R2314" i="7" s="1"/>
  <c r="O2310" i="7"/>
  <c r="O2306" i="7"/>
  <c r="O2182" i="7"/>
  <c r="O2178" i="7"/>
  <c r="O2174" i="7"/>
  <c r="R2174" i="7" s="1"/>
  <c r="O2170" i="7"/>
  <c r="R2170" i="7" s="1"/>
  <c r="O2166" i="7"/>
  <c r="O2162" i="7"/>
  <c r="O2158" i="7"/>
  <c r="O2154" i="7"/>
  <c r="R2154" i="7" s="1"/>
  <c r="O2150" i="7"/>
  <c r="R2150" i="7" s="1"/>
  <c r="O2146" i="7"/>
  <c r="R2146" i="7" s="1"/>
  <c r="O2142" i="7"/>
  <c r="O2138" i="7"/>
  <c r="O2014" i="7"/>
  <c r="O2010" i="7"/>
  <c r="R2010" i="7" s="1"/>
  <c r="O2006" i="7"/>
  <c r="R2006" i="7" s="1"/>
  <c r="O2002" i="7"/>
  <c r="R2002" i="7" s="1"/>
  <c r="O1998" i="7"/>
  <c r="O1994" i="7"/>
  <c r="O1990" i="7"/>
  <c r="O1986" i="7"/>
  <c r="R1986" i="7" s="1"/>
  <c r="O1982" i="7"/>
  <c r="R1982" i="7" s="1"/>
  <c r="O1978" i="7"/>
  <c r="R1978" i="7" s="1"/>
  <c r="O1974" i="7"/>
  <c r="O1970" i="7"/>
  <c r="O1846" i="7"/>
  <c r="O1842" i="7"/>
  <c r="R1842" i="7" s="1"/>
  <c r="O1838" i="7"/>
  <c r="R1838" i="7" s="1"/>
  <c r="O1834" i="7"/>
  <c r="R1834" i="7" s="1"/>
  <c r="O1830" i="7"/>
  <c r="O1826" i="7"/>
  <c r="O1822" i="7"/>
  <c r="O1818" i="7"/>
  <c r="R1818" i="7" s="1"/>
  <c r="O1814" i="7"/>
  <c r="R1814" i="7" s="1"/>
  <c r="O1810" i="7"/>
  <c r="R1810" i="7" s="1"/>
  <c r="O1806" i="7"/>
  <c r="O1802" i="7"/>
  <c r="O1678" i="7"/>
  <c r="O1674" i="7"/>
  <c r="R1674" i="7" s="1"/>
  <c r="O1670" i="7"/>
  <c r="R1670" i="7" s="1"/>
  <c r="O1666" i="7"/>
  <c r="R1666" i="7" s="1"/>
  <c r="O1662" i="7"/>
  <c r="O1658" i="7"/>
  <c r="O1654" i="7"/>
  <c r="O1650" i="7"/>
  <c r="R1650" i="7" s="1"/>
  <c r="O1646" i="7"/>
  <c r="R1646" i="7" s="1"/>
  <c r="O1642" i="7"/>
  <c r="R1642" i="7" s="1"/>
  <c r="O1638" i="7"/>
  <c r="O1634" i="7"/>
  <c r="O1510" i="7"/>
  <c r="O1512" i="7"/>
  <c r="O1508" i="7"/>
  <c r="O1504" i="7"/>
  <c r="R1504" i="7" s="1"/>
  <c r="O1500" i="7"/>
  <c r="R1500" i="7" s="1"/>
  <c r="O1496" i="7"/>
  <c r="O1492" i="7"/>
  <c r="O1488" i="7"/>
  <c r="O1484" i="7"/>
  <c r="O1480" i="7"/>
  <c r="R1480" i="7" s="1"/>
  <c r="O1476" i="7"/>
  <c r="R1476" i="7" s="1"/>
  <c r="O1472" i="7"/>
  <c r="O1468" i="7"/>
  <c r="O1344" i="7"/>
  <c r="O1340" i="7"/>
  <c r="O1336" i="7"/>
  <c r="R1336" i="7" s="1"/>
  <c r="O1332" i="7"/>
  <c r="R1332" i="7" s="1"/>
  <c r="O1328" i="7"/>
  <c r="O1324" i="7"/>
  <c r="O1320" i="7"/>
  <c r="O1316" i="7"/>
  <c r="O1312" i="7"/>
  <c r="R1312" i="7" s="1"/>
  <c r="O1308" i="7"/>
  <c r="R1308" i="7" s="1"/>
  <c r="O1304" i="7"/>
  <c r="O1300" i="7"/>
  <c r="O1200" i="7"/>
  <c r="O1196" i="7"/>
  <c r="O1192" i="7"/>
  <c r="R1192" i="7" s="1"/>
  <c r="O1188" i="7"/>
  <c r="R1188" i="7" s="1"/>
  <c r="O1184" i="7"/>
  <c r="O1180" i="7"/>
  <c r="O1176" i="7"/>
  <c r="O1172" i="7"/>
  <c r="O1168" i="7"/>
  <c r="R1168" i="7" s="1"/>
  <c r="O1164" i="7"/>
  <c r="R1164" i="7" s="1"/>
  <c r="O1160" i="7"/>
  <c r="O1156" i="7"/>
  <c r="O1152" i="7"/>
  <c r="O1148" i="7"/>
  <c r="O1144" i="7"/>
  <c r="R1144" i="7" s="1"/>
  <c r="O1140" i="7"/>
  <c r="R1140" i="7" s="1"/>
  <c r="O1136" i="7"/>
  <c r="O1132" i="7"/>
  <c r="O1008" i="7"/>
  <c r="O1004" i="7"/>
  <c r="O1000" i="7"/>
  <c r="R1000" i="7" s="1"/>
  <c r="O996" i="7"/>
  <c r="R996" i="7" s="1"/>
  <c r="O992" i="7"/>
  <c r="O988" i="7"/>
  <c r="O984" i="7"/>
  <c r="O980" i="7"/>
  <c r="O976" i="7"/>
  <c r="R976" i="7" s="1"/>
  <c r="O972" i="7"/>
  <c r="R972" i="7" s="1"/>
  <c r="O968" i="7"/>
  <c r="O964" i="7"/>
  <c r="O840" i="7"/>
  <c r="O836" i="7"/>
  <c r="O832" i="7"/>
  <c r="R832" i="7" s="1"/>
  <c r="O828" i="7"/>
  <c r="R828" i="7" s="1"/>
  <c r="O824" i="7"/>
  <c r="O820" i="7"/>
  <c r="O816" i="7"/>
  <c r="O812" i="7"/>
  <c r="O808" i="7"/>
  <c r="R808" i="7" s="1"/>
  <c r="O804" i="7"/>
  <c r="R804" i="7" s="1"/>
  <c r="O800" i="7"/>
  <c r="O796" i="7"/>
  <c r="O672" i="7"/>
  <c r="O668" i="7"/>
  <c r="O664" i="7"/>
  <c r="R664" i="7" s="1"/>
  <c r="O660" i="7"/>
  <c r="R660" i="7" s="1"/>
  <c r="O656" i="7"/>
  <c r="O652" i="7"/>
  <c r="O648" i="7"/>
  <c r="O644" i="7"/>
  <c r="O640" i="7"/>
  <c r="R640" i="7" s="1"/>
  <c r="O636" i="7"/>
  <c r="R636" i="7" s="1"/>
  <c r="O632" i="7"/>
  <c r="O628" i="7"/>
  <c r="O504" i="7"/>
  <c r="O500" i="7"/>
  <c r="O496" i="7"/>
  <c r="R496" i="7" s="1"/>
  <c r="O492" i="7"/>
  <c r="R492" i="7" s="1"/>
  <c r="O488" i="7"/>
  <c r="O484" i="7"/>
  <c r="O480" i="7"/>
  <c r="O476" i="7"/>
  <c r="O472" i="7"/>
  <c r="R472" i="7" s="1"/>
  <c r="O468" i="7"/>
  <c r="R468" i="7" s="1"/>
  <c r="O464" i="7"/>
  <c r="O460" i="7"/>
  <c r="O336" i="7"/>
  <c r="O332" i="7"/>
  <c r="O328" i="7"/>
  <c r="R328" i="7" s="1"/>
  <c r="O324" i="7"/>
  <c r="R324" i="7" s="1"/>
  <c r="O320" i="7"/>
  <c r="O316" i="7"/>
  <c r="O312" i="7"/>
  <c r="O308" i="7"/>
  <c r="O304" i="7"/>
  <c r="R304" i="7" s="1"/>
  <c r="O300" i="7"/>
  <c r="R300" i="7" s="1"/>
  <c r="O296" i="7"/>
  <c r="O292" i="7"/>
  <c r="O168" i="7"/>
  <c r="O164" i="7"/>
  <c r="O160" i="7"/>
  <c r="R160" i="7" s="1"/>
  <c r="O156" i="7"/>
  <c r="R156" i="7" s="1"/>
  <c r="O152" i="7"/>
  <c r="O148" i="7"/>
  <c r="O144" i="7"/>
  <c r="O140" i="7"/>
  <c r="O136" i="7"/>
  <c r="R136" i="7" s="1"/>
  <c r="O132" i="7"/>
  <c r="R132" i="7" s="1"/>
  <c r="O128" i="7"/>
  <c r="O124" i="7"/>
  <c r="O24" i="7"/>
  <c r="O20" i="7"/>
  <c r="O16" i="7"/>
  <c r="R16" i="7" s="1"/>
  <c r="O12" i="7"/>
  <c r="R12" i="7" s="1"/>
  <c r="O8" i="7"/>
  <c r="O4" i="7"/>
  <c r="O1511" i="7"/>
  <c r="O1507" i="7"/>
  <c r="O1503" i="7"/>
  <c r="R1503" i="7" s="1"/>
  <c r="O1499" i="7"/>
  <c r="R1499" i="7" s="1"/>
  <c r="O1495" i="7"/>
  <c r="O1491" i="7"/>
  <c r="O1487" i="7"/>
  <c r="O1483" i="7"/>
  <c r="O1479" i="7"/>
  <c r="R1479" i="7" s="1"/>
  <c r="O1475" i="7"/>
  <c r="R1475" i="7" s="1"/>
  <c r="O1471" i="7"/>
  <c r="O1467" i="7"/>
  <c r="O1343" i="7"/>
  <c r="O1339" i="7"/>
  <c r="O1335" i="7"/>
  <c r="R1335" i="7" s="1"/>
  <c r="O1331" i="7"/>
  <c r="R1331" i="7" s="1"/>
  <c r="O1327" i="7"/>
  <c r="O1323" i="7"/>
  <c r="O1319" i="7"/>
  <c r="O1315" i="7"/>
  <c r="O1311" i="7"/>
  <c r="R1311" i="7" s="1"/>
  <c r="O1307" i="7"/>
  <c r="R1307" i="7" s="1"/>
  <c r="O1303" i="7"/>
  <c r="O1299" i="7"/>
  <c r="O1199" i="7"/>
  <c r="O1195" i="7"/>
  <c r="O1191" i="7"/>
  <c r="R1191" i="7" s="1"/>
  <c r="O1187" i="7"/>
  <c r="O1183" i="7"/>
  <c r="O1179" i="7"/>
  <c r="O1175" i="7"/>
  <c r="O1171" i="7"/>
  <c r="O1167" i="7"/>
  <c r="R1167" i="7" s="1"/>
  <c r="O1163" i="7"/>
  <c r="R1163" i="7" s="1"/>
  <c r="O1159" i="7"/>
  <c r="O1155" i="7"/>
  <c r="O1151" i="7"/>
  <c r="O1147" i="7"/>
  <c r="O1143" i="7"/>
  <c r="R1143" i="7" s="1"/>
  <c r="O1139" i="7"/>
  <c r="R1139" i="7" s="1"/>
  <c r="O1135" i="7"/>
  <c r="O1131" i="7"/>
  <c r="O1007" i="7"/>
  <c r="O1003" i="7"/>
  <c r="O999" i="7"/>
  <c r="R999" i="7" s="1"/>
  <c r="O995" i="7"/>
  <c r="R995" i="7" s="1"/>
  <c r="O991" i="7"/>
  <c r="O987" i="7"/>
  <c r="O983" i="7"/>
  <c r="O979" i="7"/>
  <c r="O975" i="7"/>
  <c r="R975" i="7" s="1"/>
  <c r="O971" i="7"/>
  <c r="O967" i="7"/>
  <c r="O963" i="7"/>
  <c r="O839" i="7"/>
  <c r="O835" i="7"/>
  <c r="O831" i="7"/>
  <c r="R831" i="7" s="1"/>
  <c r="O827" i="7"/>
  <c r="R827" i="7" s="1"/>
  <c r="O823" i="7"/>
  <c r="O819" i="7"/>
  <c r="O815" i="7"/>
  <c r="O811" i="7"/>
  <c r="O807" i="7"/>
  <c r="R807" i="7" s="1"/>
  <c r="O803" i="7"/>
  <c r="R803" i="7" s="1"/>
  <c r="O799" i="7"/>
  <c r="O795" i="7"/>
  <c r="O671" i="7"/>
  <c r="O667" i="7"/>
  <c r="O663" i="7"/>
  <c r="R663" i="7" s="1"/>
  <c r="O659" i="7"/>
  <c r="R659" i="7" s="1"/>
  <c r="O655" i="7"/>
  <c r="O651" i="7"/>
  <c r="O647" i="7"/>
  <c r="O643" i="7"/>
  <c r="O639" i="7"/>
  <c r="R639" i="7" s="1"/>
  <c r="O635" i="7"/>
  <c r="R635" i="7" s="1"/>
  <c r="O631" i="7"/>
  <c r="O627" i="7"/>
  <c r="O503" i="7"/>
  <c r="O499" i="7"/>
  <c r="O495" i="7"/>
  <c r="R495" i="7" s="1"/>
  <c r="O491" i="7"/>
  <c r="R491" i="7" s="1"/>
  <c r="O487" i="7"/>
  <c r="O483" i="7"/>
  <c r="O479" i="7"/>
  <c r="O475" i="7"/>
  <c r="O471" i="7"/>
  <c r="R471" i="7" s="1"/>
  <c r="O467" i="7"/>
  <c r="R467" i="7" s="1"/>
  <c r="O463" i="7"/>
  <c r="O459" i="7"/>
  <c r="O335" i="7"/>
  <c r="O331" i="7"/>
  <c r="O327" i="7"/>
  <c r="R327" i="7" s="1"/>
  <c r="O323" i="7"/>
  <c r="O319" i="7"/>
  <c r="O315" i="7"/>
  <c r="O311" i="7"/>
  <c r="O307" i="7"/>
  <c r="O303" i="7"/>
  <c r="R303" i="7" s="1"/>
  <c r="O299" i="7"/>
  <c r="R299" i="7" s="1"/>
  <c r="O295" i="7"/>
  <c r="O291" i="7"/>
  <c r="O167" i="7"/>
  <c r="O163" i="7"/>
  <c r="O159" i="7"/>
  <c r="R159" i="7" s="1"/>
  <c r="O155" i="7"/>
  <c r="O151" i="7"/>
  <c r="O147" i="7"/>
  <c r="O143" i="7"/>
  <c r="O139" i="7"/>
  <c r="O135" i="7"/>
  <c r="R135" i="7" s="1"/>
  <c r="O131" i="7"/>
  <c r="R131" i="7" s="1"/>
  <c r="O127" i="7"/>
  <c r="O123" i="7"/>
  <c r="O23" i="7"/>
  <c r="O19" i="7"/>
  <c r="O15" i="7"/>
  <c r="R15" i="7" s="1"/>
  <c r="O11" i="7"/>
  <c r="R11" i="7" s="1"/>
  <c r="O7" i="7"/>
  <c r="O3" i="7"/>
  <c r="O1506" i="7"/>
  <c r="R1506" i="7" s="1"/>
  <c r="O1502" i="7"/>
  <c r="R1502" i="7" s="1"/>
  <c r="O1498" i="7"/>
  <c r="R1498" i="7" s="1"/>
  <c r="O1494" i="7"/>
  <c r="O1490" i="7"/>
  <c r="O1486" i="7"/>
  <c r="O1482" i="7"/>
  <c r="R1482" i="7" s="1"/>
  <c r="O1478" i="7"/>
  <c r="R1478" i="7" s="1"/>
  <c r="O1474" i="7"/>
  <c r="R1474" i="7" s="1"/>
  <c r="O1470" i="7"/>
  <c r="O1466" i="7"/>
  <c r="O1342" i="7"/>
  <c r="O1338" i="7"/>
  <c r="R1338" i="7" s="1"/>
  <c r="O1334" i="7"/>
  <c r="R1334" i="7" s="1"/>
  <c r="O1330" i="7"/>
  <c r="R1330" i="7" s="1"/>
  <c r="O1326" i="7"/>
  <c r="O1322" i="7"/>
  <c r="O1318" i="7"/>
  <c r="O1314" i="7"/>
  <c r="R1314" i="7" s="1"/>
  <c r="O1310" i="7"/>
  <c r="R1310" i="7" s="1"/>
  <c r="O1306" i="7"/>
  <c r="R1306" i="7" s="1"/>
  <c r="O1302" i="7"/>
  <c r="O1298" i="7"/>
  <c r="O1198" i="7"/>
  <c r="O1194" i="7"/>
  <c r="R1194" i="7" s="1"/>
  <c r="O1190" i="7"/>
  <c r="R1190" i="7" s="1"/>
  <c r="O1186" i="7"/>
  <c r="O1182" i="7"/>
  <c r="O1178" i="7"/>
  <c r="O1174" i="7"/>
  <c r="O1170" i="7"/>
  <c r="R1170" i="7" s="1"/>
  <c r="O1166" i="7"/>
  <c r="R1166" i="7" s="1"/>
  <c r="O1162" i="7"/>
  <c r="R1162" i="7" s="1"/>
  <c r="O1158" i="7"/>
  <c r="O1154" i="7"/>
  <c r="O1150" i="7"/>
  <c r="O1146" i="7"/>
  <c r="R1146" i="7" s="1"/>
  <c r="O1142" i="7"/>
  <c r="R1142" i="7" s="1"/>
  <c r="O1138" i="7"/>
  <c r="O1134" i="7"/>
  <c r="O1130" i="7"/>
  <c r="O1006" i="7"/>
  <c r="O1002" i="7"/>
  <c r="R1002" i="7" s="1"/>
  <c r="O998" i="7"/>
  <c r="R998" i="7" s="1"/>
  <c r="O994" i="7"/>
  <c r="O990" i="7"/>
  <c r="O986" i="7"/>
  <c r="O982" i="7"/>
  <c r="O978" i="7"/>
  <c r="R978" i="7" s="1"/>
  <c r="O974" i="7"/>
  <c r="R974" i="7" s="1"/>
  <c r="O970" i="7"/>
  <c r="O966" i="7"/>
  <c r="O962" i="7"/>
  <c r="O838" i="7"/>
  <c r="O834" i="7"/>
  <c r="O830" i="7"/>
  <c r="R830" i="7" s="1"/>
  <c r="O826" i="7"/>
  <c r="R826" i="7" s="1"/>
  <c r="O822" i="7"/>
  <c r="O818" i="7"/>
  <c r="O814" i="7"/>
  <c r="O810" i="7"/>
  <c r="R810" i="7" s="1"/>
  <c r="O806" i="7"/>
  <c r="R806" i="7" s="1"/>
  <c r="O802" i="7"/>
  <c r="R802" i="7" s="1"/>
  <c r="O798" i="7"/>
  <c r="O794" i="7"/>
  <c r="O670" i="7"/>
  <c r="O666" i="7"/>
  <c r="O662" i="7"/>
  <c r="R662" i="7" s="1"/>
  <c r="O658" i="7"/>
  <c r="O654" i="7"/>
  <c r="O650" i="7"/>
  <c r="O646" i="7"/>
  <c r="O642" i="7"/>
  <c r="R642" i="7" s="1"/>
  <c r="O638" i="7"/>
  <c r="R638" i="7" s="1"/>
  <c r="O634" i="7"/>
  <c r="R634" i="7" s="1"/>
  <c r="O630" i="7"/>
  <c r="O626" i="7"/>
  <c r="O502" i="7"/>
  <c r="O498" i="7"/>
  <c r="R498" i="7" s="1"/>
  <c r="O494" i="7"/>
  <c r="R494" i="7" s="1"/>
  <c r="O490" i="7"/>
  <c r="R490" i="7" s="1"/>
  <c r="O486" i="7"/>
  <c r="O482" i="7"/>
  <c r="O478" i="7"/>
  <c r="O474" i="7"/>
  <c r="R474" i="7" s="1"/>
  <c r="O470" i="7"/>
  <c r="R470" i="7" s="1"/>
  <c r="O466" i="7"/>
  <c r="R466" i="7" s="1"/>
  <c r="O462" i="7"/>
  <c r="O458" i="7"/>
  <c r="O334" i="7"/>
  <c r="O330" i="7"/>
  <c r="O326" i="7"/>
  <c r="R326" i="7" s="1"/>
  <c r="O322" i="7"/>
  <c r="O318" i="7"/>
  <c r="O314" i="7"/>
  <c r="O310" i="7"/>
  <c r="O306" i="7"/>
  <c r="R306" i="7" s="1"/>
  <c r="O302" i="7"/>
  <c r="R302" i="7" s="1"/>
  <c r="O298" i="7"/>
  <c r="R298" i="7" s="1"/>
  <c r="O294" i="7"/>
  <c r="O290" i="7"/>
  <c r="O166" i="7"/>
  <c r="O162" i="7"/>
  <c r="O158" i="7"/>
  <c r="R158" i="7" s="1"/>
  <c r="O154" i="7"/>
  <c r="O150" i="7"/>
  <c r="O146" i="7"/>
  <c r="O142" i="7"/>
  <c r="O138" i="7"/>
  <c r="R138" i="7" s="1"/>
  <c r="O134" i="7"/>
  <c r="R134" i="7" s="1"/>
  <c r="O130" i="7"/>
  <c r="O126" i="7"/>
  <c r="O122" i="7"/>
  <c r="O22" i="7"/>
  <c r="O18" i="7"/>
  <c r="O14" i="7"/>
  <c r="R14" i="7" s="1"/>
  <c r="O10" i="7"/>
  <c r="R10" i="7" s="1"/>
  <c r="O6" i="7"/>
  <c r="O1345" i="7"/>
  <c r="O1341" i="7"/>
  <c r="O1337" i="7"/>
  <c r="R1337" i="7" s="1"/>
  <c r="O1333" i="7"/>
  <c r="R1333" i="7" s="1"/>
  <c r="O1329" i="7"/>
  <c r="O1325" i="7"/>
  <c r="O1321" i="7"/>
  <c r="O1317" i="7"/>
  <c r="O1313" i="7"/>
  <c r="R1313" i="7" s="1"/>
  <c r="O1309" i="7"/>
  <c r="R1309" i="7" s="1"/>
  <c r="O1305" i="7"/>
  <c r="O1301" i="7"/>
  <c r="O1201" i="7"/>
  <c r="O1197" i="7"/>
  <c r="O1193" i="7"/>
  <c r="R1193" i="7" s="1"/>
  <c r="O1189" i="7"/>
  <c r="R1189" i="7" s="1"/>
  <c r="O1185" i="7"/>
  <c r="O1181" i="7"/>
  <c r="O1177" i="7"/>
  <c r="O1173" i="7"/>
  <c r="O1169" i="7"/>
  <c r="R1169" i="7" s="1"/>
  <c r="O1165" i="7"/>
  <c r="R1165" i="7" s="1"/>
  <c r="O1161" i="7"/>
  <c r="O1157" i="7"/>
  <c r="O1153" i="7"/>
  <c r="O1149" i="7"/>
  <c r="O1145" i="7"/>
  <c r="R1145" i="7" s="1"/>
  <c r="O1141" i="7"/>
  <c r="R1141" i="7" s="1"/>
  <c r="O1137" i="7"/>
  <c r="O1133" i="7"/>
  <c r="O1009" i="7"/>
  <c r="O1005" i="7"/>
  <c r="O1001" i="7"/>
  <c r="R1001" i="7" s="1"/>
  <c r="O997" i="7"/>
  <c r="R997" i="7" s="1"/>
  <c r="O993" i="7"/>
  <c r="O989" i="7"/>
  <c r="O985" i="7"/>
  <c r="O981" i="7"/>
  <c r="O977" i="7"/>
  <c r="R977" i="7" s="1"/>
  <c r="O973" i="7"/>
  <c r="R973" i="7" s="1"/>
  <c r="O969" i="7"/>
  <c r="O965" i="7"/>
  <c r="O841" i="7"/>
  <c r="O837" i="7"/>
  <c r="O833" i="7"/>
  <c r="R833" i="7" s="1"/>
  <c r="O829" i="7"/>
  <c r="R829" i="7" s="1"/>
  <c r="O825" i="7"/>
  <c r="O821" i="7"/>
  <c r="O817" i="7"/>
  <c r="O813" i="7"/>
  <c r="O809" i="7"/>
  <c r="R809" i="7" s="1"/>
  <c r="O805" i="7"/>
  <c r="R805" i="7" s="1"/>
  <c r="O801" i="7"/>
  <c r="O797" i="7"/>
  <c r="O673" i="7"/>
  <c r="O669" i="7"/>
  <c r="O665" i="7"/>
  <c r="R665" i="7" s="1"/>
  <c r="O661" i="7"/>
  <c r="R661" i="7" s="1"/>
  <c r="O657" i="7"/>
  <c r="O653" i="7"/>
  <c r="O649" i="7"/>
  <c r="O645" i="7"/>
  <c r="O641" i="7"/>
  <c r="R641" i="7" s="1"/>
  <c r="O637" i="7"/>
  <c r="R637" i="7" s="1"/>
  <c r="O633" i="7"/>
  <c r="O629" i="7"/>
  <c r="O505" i="7"/>
  <c r="O501" i="7"/>
  <c r="O497" i="7"/>
  <c r="R497" i="7" s="1"/>
  <c r="O493" i="7"/>
  <c r="R493" i="7" s="1"/>
  <c r="O489" i="7"/>
  <c r="O485" i="7"/>
  <c r="O481" i="7"/>
  <c r="O477" i="7"/>
  <c r="O473" i="7"/>
  <c r="R473" i="7" s="1"/>
  <c r="O469" i="7"/>
  <c r="R469" i="7" s="1"/>
  <c r="O465" i="7"/>
  <c r="O461" i="7"/>
  <c r="O337" i="7"/>
  <c r="O333" i="7"/>
  <c r="O329" i="7"/>
  <c r="O325" i="7"/>
  <c r="R325" i="7" s="1"/>
  <c r="O321" i="7"/>
  <c r="O317" i="7"/>
  <c r="O313" i="7"/>
  <c r="O309" i="7"/>
  <c r="O305" i="7"/>
  <c r="R305" i="7" s="1"/>
  <c r="O301" i="7"/>
  <c r="R301" i="7" s="1"/>
  <c r="O297" i="7"/>
  <c r="O293" i="7"/>
  <c r="O169" i="7"/>
  <c r="O165" i="7"/>
  <c r="O161" i="7"/>
  <c r="O157" i="7"/>
  <c r="R157" i="7" s="1"/>
  <c r="O153" i="7"/>
  <c r="O149" i="7"/>
  <c r="O145" i="7"/>
  <c r="O141" i="7"/>
  <c r="O137" i="7"/>
  <c r="R137" i="7" s="1"/>
  <c r="O133" i="7"/>
  <c r="R133" i="7" s="1"/>
  <c r="O129" i="7"/>
  <c r="O125" i="7"/>
  <c r="O25" i="7"/>
  <c r="O21" i="7"/>
  <c r="O17" i="7"/>
  <c r="R17" i="7" s="1"/>
  <c r="O13" i="7"/>
  <c r="R13" i="7" s="1"/>
  <c r="O9" i="7"/>
  <c r="O5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J26" i="7" s="1"/>
  <c r="K26" i="7" s="1"/>
  <c r="F27" i="7"/>
  <c r="J27" i="7" s="1"/>
  <c r="K27" i="7" s="1"/>
  <c r="F28" i="7"/>
  <c r="J28" i="7" s="1"/>
  <c r="K28" i="7" s="1"/>
  <c r="F29" i="7"/>
  <c r="J29" i="7" s="1"/>
  <c r="K29" i="7" s="1"/>
  <c r="F30" i="7"/>
  <c r="J30" i="7" s="1"/>
  <c r="K30" i="7" s="1"/>
  <c r="F31" i="7"/>
  <c r="J31" i="7" s="1"/>
  <c r="K31" i="7" s="1"/>
  <c r="F32" i="7"/>
  <c r="J32" i="7" s="1"/>
  <c r="K32" i="7" s="1"/>
  <c r="F33" i="7"/>
  <c r="J33" i="7" s="1"/>
  <c r="K33" i="7" s="1"/>
  <c r="F34" i="7"/>
  <c r="J34" i="7" s="1"/>
  <c r="K34" i="7" s="1"/>
  <c r="F35" i="7"/>
  <c r="J35" i="7" s="1"/>
  <c r="K35" i="7" s="1"/>
  <c r="F36" i="7"/>
  <c r="J36" i="7" s="1"/>
  <c r="K36" i="7" s="1"/>
  <c r="F37" i="7"/>
  <c r="J37" i="7" s="1"/>
  <c r="K37" i="7" s="1"/>
  <c r="F38" i="7"/>
  <c r="J38" i="7" s="1"/>
  <c r="K38" i="7" s="1"/>
  <c r="F39" i="7"/>
  <c r="J39" i="7" s="1"/>
  <c r="K39" i="7" s="1"/>
  <c r="F40" i="7"/>
  <c r="J40" i="7" s="1"/>
  <c r="K40" i="7" s="1"/>
  <c r="F41" i="7"/>
  <c r="J41" i="7" s="1"/>
  <c r="K41" i="7" s="1"/>
  <c r="F42" i="7"/>
  <c r="J42" i="7" s="1"/>
  <c r="K42" i="7" s="1"/>
  <c r="F43" i="7"/>
  <c r="J43" i="7" s="1"/>
  <c r="K43" i="7" s="1"/>
  <c r="F44" i="7"/>
  <c r="J44" i="7" s="1"/>
  <c r="K44" i="7" s="1"/>
  <c r="F45" i="7"/>
  <c r="J45" i="7" s="1"/>
  <c r="K45" i="7" s="1"/>
  <c r="F46" i="7"/>
  <c r="J46" i="7" s="1"/>
  <c r="K46" i="7" s="1"/>
  <c r="F47" i="7"/>
  <c r="J47" i="7" s="1"/>
  <c r="K47" i="7" s="1"/>
  <c r="F48" i="7"/>
  <c r="J48" i="7" s="1"/>
  <c r="K48" i="7" s="1"/>
  <c r="F49" i="7"/>
  <c r="J49" i="7" s="1"/>
  <c r="K49" i="7" s="1"/>
  <c r="F50" i="7"/>
  <c r="J50" i="7" s="1"/>
  <c r="K50" i="7" s="1"/>
  <c r="F51" i="7"/>
  <c r="J51" i="7" s="1"/>
  <c r="K51" i="7" s="1"/>
  <c r="F52" i="7"/>
  <c r="J52" i="7" s="1"/>
  <c r="K52" i="7" s="1"/>
  <c r="F53" i="7"/>
  <c r="J53" i="7" s="1"/>
  <c r="K53" i="7" s="1"/>
  <c r="F54" i="7"/>
  <c r="J54" i="7" s="1"/>
  <c r="K54" i="7" s="1"/>
  <c r="F55" i="7"/>
  <c r="J55" i="7" s="1"/>
  <c r="K55" i="7" s="1"/>
  <c r="F56" i="7"/>
  <c r="J56" i="7" s="1"/>
  <c r="K56" i="7" s="1"/>
  <c r="F57" i="7"/>
  <c r="J57" i="7" s="1"/>
  <c r="K57" i="7" s="1"/>
  <c r="F58" i="7"/>
  <c r="J58" i="7" s="1"/>
  <c r="K58" i="7" s="1"/>
  <c r="F59" i="7"/>
  <c r="J59" i="7" s="1"/>
  <c r="K59" i="7" s="1"/>
  <c r="F60" i="7"/>
  <c r="J60" i="7" s="1"/>
  <c r="K60" i="7" s="1"/>
  <c r="F61" i="7"/>
  <c r="J61" i="7" s="1"/>
  <c r="K61" i="7" s="1"/>
  <c r="F62" i="7"/>
  <c r="J62" i="7" s="1"/>
  <c r="K62" i="7" s="1"/>
  <c r="F63" i="7"/>
  <c r="J63" i="7" s="1"/>
  <c r="K63" i="7" s="1"/>
  <c r="F64" i="7"/>
  <c r="J64" i="7" s="1"/>
  <c r="K64" i="7" s="1"/>
  <c r="F65" i="7"/>
  <c r="J65" i="7" s="1"/>
  <c r="K65" i="7" s="1"/>
  <c r="F66" i="7"/>
  <c r="J66" i="7" s="1"/>
  <c r="K66" i="7" s="1"/>
  <c r="F67" i="7"/>
  <c r="J67" i="7" s="1"/>
  <c r="K67" i="7" s="1"/>
  <c r="F68" i="7"/>
  <c r="J68" i="7" s="1"/>
  <c r="K68" i="7" s="1"/>
  <c r="F69" i="7"/>
  <c r="J69" i="7" s="1"/>
  <c r="K69" i="7" s="1"/>
  <c r="F70" i="7"/>
  <c r="J70" i="7" s="1"/>
  <c r="K70" i="7" s="1"/>
  <c r="F71" i="7"/>
  <c r="J71" i="7" s="1"/>
  <c r="K71" i="7" s="1"/>
  <c r="F72" i="7"/>
  <c r="J72" i="7" s="1"/>
  <c r="K72" i="7" s="1"/>
  <c r="F73" i="7"/>
  <c r="J73" i="7" s="1"/>
  <c r="K73" i="7" s="1"/>
  <c r="F74" i="7"/>
  <c r="J74" i="7" s="1"/>
  <c r="K74" i="7" s="1"/>
  <c r="F75" i="7"/>
  <c r="J75" i="7" s="1"/>
  <c r="K75" i="7" s="1"/>
  <c r="F76" i="7"/>
  <c r="J76" i="7" s="1"/>
  <c r="K76" i="7" s="1"/>
  <c r="F77" i="7"/>
  <c r="J77" i="7" s="1"/>
  <c r="K77" i="7" s="1"/>
  <c r="F78" i="7"/>
  <c r="J78" i="7" s="1"/>
  <c r="K78" i="7" s="1"/>
  <c r="F79" i="7"/>
  <c r="J79" i="7" s="1"/>
  <c r="K79" i="7" s="1"/>
  <c r="F80" i="7"/>
  <c r="J80" i="7" s="1"/>
  <c r="K80" i="7" s="1"/>
  <c r="F81" i="7"/>
  <c r="J81" i="7" s="1"/>
  <c r="K81" i="7" s="1"/>
  <c r="F82" i="7"/>
  <c r="J82" i="7" s="1"/>
  <c r="K82" i="7" s="1"/>
  <c r="F83" i="7"/>
  <c r="J83" i="7" s="1"/>
  <c r="K83" i="7" s="1"/>
  <c r="F84" i="7"/>
  <c r="J84" i="7" s="1"/>
  <c r="K84" i="7" s="1"/>
  <c r="F85" i="7"/>
  <c r="J85" i="7" s="1"/>
  <c r="K85" i="7" s="1"/>
  <c r="F86" i="7"/>
  <c r="J86" i="7" s="1"/>
  <c r="K86" i="7" s="1"/>
  <c r="F87" i="7"/>
  <c r="J87" i="7" s="1"/>
  <c r="K87" i="7" s="1"/>
  <c r="F88" i="7"/>
  <c r="J88" i="7" s="1"/>
  <c r="K88" i="7" s="1"/>
  <c r="F89" i="7"/>
  <c r="J89" i="7" s="1"/>
  <c r="K89" i="7" s="1"/>
  <c r="F90" i="7"/>
  <c r="J90" i="7" s="1"/>
  <c r="K90" i="7" s="1"/>
  <c r="F91" i="7"/>
  <c r="J91" i="7" s="1"/>
  <c r="K91" i="7" s="1"/>
  <c r="F92" i="7"/>
  <c r="J92" i="7" s="1"/>
  <c r="K92" i="7" s="1"/>
  <c r="F93" i="7"/>
  <c r="J93" i="7" s="1"/>
  <c r="K93" i="7" s="1"/>
  <c r="F94" i="7"/>
  <c r="J94" i="7" s="1"/>
  <c r="K94" i="7" s="1"/>
  <c r="F95" i="7"/>
  <c r="J95" i="7" s="1"/>
  <c r="K95" i="7" s="1"/>
  <c r="F96" i="7"/>
  <c r="J96" i="7" s="1"/>
  <c r="K96" i="7" s="1"/>
  <c r="F97" i="7"/>
  <c r="J97" i="7" s="1"/>
  <c r="K97" i="7" s="1"/>
  <c r="F98" i="7"/>
  <c r="J98" i="7" s="1"/>
  <c r="K98" i="7" s="1"/>
  <c r="F99" i="7"/>
  <c r="J99" i="7" s="1"/>
  <c r="K99" i="7" s="1"/>
  <c r="F100" i="7"/>
  <c r="J100" i="7" s="1"/>
  <c r="K100" i="7" s="1"/>
  <c r="F101" i="7"/>
  <c r="J101" i="7" s="1"/>
  <c r="K101" i="7" s="1"/>
  <c r="F102" i="7"/>
  <c r="J102" i="7" s="1"/>
  <c r="K102" i="7" s="1"/>
  <c r="F103" i="7"/>
  <c r="J103" i="7" s="1"/>
  <c r="K103" i="7" s="1"/>
  <c r="F104" i="7"/>
  <c r="J104" i="7" s="1"/>
  <c r="K104" i="7" s="1"/>
  <c r="F105" i="7"/>
  <c r="J105" i="7" s="1"/>
  <c r="K105" i="7" s="1"/>
  <c r="F106" i="7"/>
  <c r="J106" i="7" s="1"/>
  <c r="K106" i="7" s="1"/>
  <c r="F107" i="7"/>
  <c r="J107" i="7" s="1"/>
  <c r="K107" i="7" s="1"/>
  <c r="F108" i="7"/>
  <c r="J108" i="7" s="1"/>
  <c r="K108" i="7" s="1"/>
  <c r="F109" i="7"/>
  <c r="J109" i="7" s="1"/>
  <c r="K109" i="7" s="1"/>
  <c r="F110" i="7"/>
  <c r="J110" i="7" s="1"/>
  <c r="K110" i="7" s="1"/>
  <c r="F111" i="7"/>
  <c r="J111" i="7" s="1"/>
  <c r="K111" i="7" s="1"/>
  <c r="F112" i="7"/>
  <c r="J112" i="7" s="1"/>
  <c r="K112" i="7" s="1"/>
  <c r="F113" i="7"/>
  <c r="J113" i="7" s="1"/>
  <c r="K113" i="7" s="1"/>
  <c r="F114" i="7"/>
  <c r="J114" i="7" s="1"/>
  <c r="K114" i="7" s="1"/>
  <c r="F115" i="7"/>
  <c r="J115" i="7" s="1"/>
  <c r="K115" i="7" s="1"/>
  <c r="F116" i="7"/>
  <c r="J116" i="7" s="1"/>
  <c r="K116" i="7" s="1"/>
  <c r="F117" i="7"/>
  <c r="J117" i="7" s="1"/>
  <c r="K117" i="7" s="1"/>
  <c r="F118" i="7"/>
  <c r="J118" i="7" s="1"/>
  <c r="K118" i="7" s="1"/>
  <c r="F119" i="7"/>
  <c r="J119" i="7" s="1"/>
  <c r="K119" i="7" s="1"/>
  <c r="F120" i="7"/>
  <c r="J120" i="7" s="1"/>
  <c r="K120" i="7" s="1"/>
  <c r="F121" i="7"/>
  <c r="J121" i="7" s="1"/>
  <c r="K121" i="7" s="1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J170" i="7" s="1"/>
  <c r="K170" i="7" s="1"/>
  <c r="F171" i="7"/>
  <c r="J171" i="7" s="1"/>
  <c r="K171" i="7" s="1"/>
  <c r="F172" i="7"/>
  <c r="J172" i="7" s="1"/>
  <c r="K172" i="7" s="1"/>
  <c r="F173" i="7"/>
  <c r="J173" i="7" s="1"/>
  <c r="K173" i="7" s="1"/>
  <c r="F174" i="7"/>
  <c r="J174" i="7" s="1"/>
  <c r="K174" i="7" s="1"/>
  <c r="F175" i="7"/>
  <c r="J175" i="7" s="1"/>
  <c r="K175" i="7" s="1"/>
  <c r="F176" i="7"/>
  <c r="J176" i="7" s="1"/>
  <c r="K176" i="7" s="1"/>
  <c r="F177" i="7"/>
  <c r="J177" i="7" s="1"/>
  <c r="K177" i="7" s="1"/>
  <c r="F178" i="7"/>
  <c r="J178" i="7" s="1"/>
  <c r="K178" i="7" s="1"/>
  <c r="F179" i="7"/>
  <c r="J179" i="7" s="1"/>
  <c r="K179" i="7" s="1"/>
  <c r="F180" i="7"/>
  <c r="J180" i="7" s="1"/>
  <c r="K180" i="7" s="1"/>
  <c r="F181" i="7"/>
  <c r="J181" i="7" s="1"/>
  <c r="K181" i="7" s="1"/>
  <c r="F182" i="7"/>
  <c r="J182" i="7" s="1"/>
  <c r="K182" i="7" s="1"/>
  <c r="F183" i="7"/>
  <c r="J183" i="7" s="1"/>
  <c r="K183" i="7" s="1"/>
  <c r="F184" i="7"/>
  <c r="J184" i="7" s="1"/>
  <c r="K184" i="7" s="1"/>
  <c r="F185" i="7"/>
  <c r="J185" i="7" s="1"/>
  <c r="K185" i="7" s="1"/>
  <c r="F186" i="7"/>
  <c r="J186" i="7" s="1"/>
  <c r="K186" i="7" s="1"/>
  <c r="F187" i="7"/>
  <c r="J187" i="7" s="1"/>
  <c r="K187" i="7" s="1"/>
  <c r="F188" i="7"/>
  <c r="J188" i="7" s="1"/>
  <c r="K188" i="7" s="1"/>
  <c r="F189" i="7"/>
  <c r="J189" i="7" s="1"/>
  <c r="K189" i="7" s="1"/>
  <c r="F190" i="7"/>
  <c r="J190" i="7" s="1"/>
  <c r="K190" i="7" s="1"/>
  <c r="F191" i="7"/>
  <c r="J191" i="7" s="1"/>
  <c r="K191" i="7" s="1"/>
  <c r="F192" i="7"/>
  <c r="J192" i="7" s="1"/>
  <c r="K192" i="7" s="1"/>
  <c r="F193" i="7"/>
  <c r="J193" i="7" s="1"/>
  <c r="K193" i="7" s="1"/>
  <c r="F194" i="7"/>
  <c r="J194" i="7" s="1"/>
  <c r="K194" i="7" s="1"/>
  <c r="F195" i="7"/>
  <c r="J195" i="7" s="1"/>
  <c r="K195" i="7" s="1"/>
  <c r="F196" i="7"/>
  <c r="J196" i="7" s="1"/>
  <c r="K196" i="7" s="1"/>
  <c r="F197" i="7"/>
  <c r="J197" i="7" s="1"/>
  <c r="K197" i="7" s="1"/>
  <c r="F198" i="7"/>
  <c r="J198" i="7" s="1"/>
  <c r="K198" i="7" s="1"/>
  <c r="F199" i="7"/>
  <c r="J199" i="7" s="1"/>
  <c r="K199" i="7" s="1"/>
  <c r="F200" i="7"/>
  <c r="J200" i="7" s="1"/>
  <c r="K200" i="7" s="1"/>
  <c r="F201" i="7"/>
  <c r="J201" i="7" s="1"/>
  <c r="K201" i="7" s="1"/>
  <c r="F202" i="7"/>
  <c r="J202" i="7" s="1"/>
  <c r="K202" i="7" s="1"/>
  <c r="F203" i="7"/>
  <c r="J203" i="7" s="1"/>
  <c r="K203" i="7" s="1"/>
  <c r="F204" i="7"/>
  <c r="J204" i="7" s="1"/>
  <c r="K204" i="7" s="1"/>
  <c r="F205" i="7"/>
  <c r="J205" i="7" s="1"/>
  <c r="K205" i="7" s="1"/>
  <c r="F206" i="7"/>
  <c r="J206" i="7" s="1"/>
  <c r="K206" i="7" s="1"/>
  <c r="F207" i="7"/>
  <c r="J207" i="7" s="1"/>
  <c r="K207" i="7" s="1"/>
  <c r="F208" i="7"/>
  <c r="J208" i="7" s="1"/>
  <c r="K208" i="7" s="1"/>
  <c r="F209" i="7"/>
  <c r="J209" i="7" s="1"/>
  <c r="K209" i="7" s="1"/>
  <c r="F210" i="7"/>
  <c r="J210" i="7" s="1"/>
  <c r="K210" i="7" s="1"/>
  <c r="F211" i="7"/>
  <c r="J211" i="7" s="1"/>
  <c r="K211" i="7" s="1"/>
  <c r="F212" i="7"/>
  <c r="J212" i="7" s="1"/>
  <c r="K212" i="7" s="1"/>
  <c r="F213" i="7"/>
  <c r="J213" i="7" s="1"/>
  <c r="K213" i="7" s="1"/>
  <c r="F214" i="7"/>
  <c r="J214" i="7" s="1"/>
  <c r="K214" i="7" s="1"/>
  <c r="F215" i="7"/>
  <c r="J215" i="7" s="1"/>
  <c r="K215" i="7" s="1"/>
  <c r="F216" i="7"/>
  <c r="J216" i="7" s="1"/>
  <c r="K216" i="7" s="1"/>
  <c r="F217" i="7"/>
  <c r="J217" i="7" s="1"/>
  <c r="K217" i="7" s="1"/>
  <c r="F218" i="7"/>
  <c r="J218" i="7" s="1"/>
  <c r="K218" i="7" s="1"/>
  <c r="F219" i="7"/>
  <c r="J219" i="7" s="1"/>
  <c r="K219" i="7" s="1"/>
  <c r="F220" i="7"/>
  <c r="J220" i="7" s="1"/>
  <c r="K220" i="7" s="1"/>
  <c r="F221" i="7"/>
  <c r="J221" i="7" s="1"/>
  <c r="K221" i="7" s="1"/>
  <c r="F222" i="7"/>
  <c r="J222" i="7" s="1"/>
  <c r="K222" i="7" s="1"/>
  <c r="F223" i="7"/>
  <c r="J223" i="7" s="1"/>
  <c r="K223" i="7" s="1"/>
  <c r="F224" i="7"/>
  <c r="J224" i="7" s="1"/>
  <c r="K224" i="7" s="1"/>
  <c r="F225" i="7"/>
  <c r="J225" i="7" s="1"/>
  <c r="K225" i="7" s="1"/>
  <c r="F226" i="7"/>
  <c r="J226" i="7" s="1"/>
  <c r="K226" i="7" s="1"/>
  <c r="F227" i="7"/>
  <c r="J227" i="7" s="1"/>
  <c r="K227" i="7" s="1"/>
  <c r="F228" i="7"/>
  <c r="J228" i="7" s="1"/>
  <c r="K228" i="7" s="1"/>
  <c r="F229" i="7"/>
  <c r="J229" i="7" s="1"/>
  <c r="K229" i="7" s="1"/>
  <c r="F230" i="7"/>
  <c r="J230" i="7" s="1"/>
  <c r="K230" i="7" s="1"/>
  <c r="F231" i="7"/>
  <c r="J231" i="7" s="1"/>
  <c r="K231" i="7" s="1"/>
  <c r="F232" i="7"/>
  <c r="J232" i="7" s="1"/>
  <c r="K232" i="7" s="1"/>
  <c r="F233" i="7"/>
  <c r="J233" i="7" s="1"/>
  <c r="K233" i="7" s="1"/>
  <c r="F234" i="7"/>
  <c r="J234" i="7" s="1"/>
  <c r="K234" i="7" s="1"/>
  <c r="F235" i="7"/>
  <c r="J235" i="7" s="1"/>
  <c r="K235" i="7" s="1"/>
  <c r="F236" i="7"/>
  <c r="J236" i="7" s="1"/>
  <c r="K236" i="7" s="1"/>
  <c r="F237" i="7"/>
  <c r="J237" i="7" s="1"/>
  <c r="K237" i="7" s="1"/>
  <c r="F238" i="7"/>
  <c r="J238" i="7" s="1"/>
  <c r="K238" i="7" s="1"/>
  <c r="F239" i="7"/>
  <c r="J239" i="7" s="1"/>
  <c r="K239" i="7" s="1"/>
  <c r="F240" i="7"/>
  <c r="J240" i="7" s="1"/>
  <c r="K240" i="7" s="1"/>
  <c r="F241" i="7"/>
  <c r="J241" i="7" s="1"/>
  <c r="K241" i="7" s="1"/>
  <c r="F242" i="7"/>
  <c r="J242" i="7" s="1"/>
  <c r="K242" i="7" s="1"/>
  <c r="F243" i="7"/>
  <c r="J243" i="7" s="1"/>
  <c r="K243" i="7" s="1"/>
  <c r="F244" i="7"/>
  <c r="J244" i="7" s="1"/>
  <c r="K244" i="7" s="1"/>
  <c r="F245" i="7"/>
  <c r="J245" i="7" s="1"/>
  <c r="K245" i="7" s="1"/>
  <c r="F246" i="7"/>
  <c r="J246" i="7" s="1"/>
  <c r="K246" i="7" s="1"/>
  <c r="F247" i="7"/>
  <c r="J247" i="7" s="1"/>
  <c r="K247" i="7" s="1"/>
  <c r="F248" i="7"/>
  <c r="J248" i="7" s="1"/>
  <c r="K248" i="7" s="1"/>
  <c r="F249" i="7"/>
  <c r="J249" i="7" s="1"/>
  <c r="K249" i="7" s="1"/>
  <c r="F250" i="7"/>
  <c r="J250" i="7" s="1"/>
  <c r="K250" i="7" s="1"/>
  <c r="F251" i="7"/>
  <c r="J251" i="7" s="1"/>
  <c r="K251" i="7" s="1"/>
  <c r="F252" i="7"/>
  <c r="J252" i="7" s="1"/>
  <c r="K252" i="7" s="1"/>
  <c r="F253" i="7"/>
  <c r="J253" i="7" s="1"/>
  <c r="K253" i="7" s="1"/>
  <c r="F254" i="7"/>
  <c r="J254" i="7" s="1"/>
  <c r="K254" i="7" s="1"/>
  <c r="F255" i="7"/>
  <c r="J255" i="7" s="1"/>
  <c r="K255" i="7" s="1"/>
  <c r="F256" i="7"/>
  <c r="J256" i="7" s="1"/>
  <c r="K256" i="7" s="1"/>
  <c r="F257" i="7"/>
  <c r="J257" i="7" s="1"/>
  <c r="K257" i="7" s="1"/>
  <c r="F258" i="7"/>
  <c r="J258" i="7" s="1"/>
  <c r="K258" i="7" s="1"/>
  <c r="F259" i="7"/>
  <c r="J259" i="7" s="1"/>
  <c r="K259" i="7" s="1"/>
  <c r="F260" i="7"/>
  <c r="J260" i="7" s="1"/>
  <c r="K260" i="7" s="1"/>
  <c r="F261" i="7"/>
  <c r="J261" i="7" s="1"/>
  <c r="K261" i="7" s="1"/>
  <c r="F262" i="7"/>
  <c r="J262" i="7" s="1"/>
  <c r="K262" i="7" s="1"/>
  <c r="F263" i="7"/>
  <c r="J263" i="7" s="1"/>
  <c r="K263" i="7" s="1"/>
  <c r="F264" i="7"/>
  <c r="J264" i="7" s="1"/>
  <c r="K264" i="7" s="1"/>
  <c r="F265" i="7"/>
  <c r="J265" i="7" s="1"/>
  <c r="K265" i="7" s="1"/>
  <c r="F266" i="7"/>
  <c r="J266" i="7" s="1"/>
  <c r="K266" i="7" s="1"/>
  <c r="F267" i="7"/>
  <c r="J267" i="7" s="1"/>
  <c r="K267" i="7" s="1"/>
  <c r="F268" i="7"/>
  <c r="J268" i="7" s="1"/>
  <c r="K268" i="7" s="1"/>
  <c r="F269" i="7"/>
  <c r="J269" i="7" s="1"/>
  <c r="K269" i="7" s="1"/>
  <c r="F270" i="7"/>
  <c r="J270" i="7" s="1"/>
  <c r="K270" i="7" s="1"/>
  <c r="F271" i="7"/>
  <c r="J271" i="7" s="1"/>
  <c r="K271" i="7" s="1"/>
  <c r="F272" i="7"/>
  <c r="J272" i="7" s="1"/>
  <c r="K272" i="7" s="1"/>
  <c r="F273" i="7"/>
  <c r="J273" i="7" s="1"/>
  <c r="K273" i="7" s="1"/>
  <c r="F274" i="7"/>
  <c r="J274" i="7" s="1"/>
  <c r="K274" i="7" s="1"/>
  <c r="F275" i="7"/>
  <c r="J275" i="7" s="1"/>
  <c r="K275" i="7" s="1"/>
  <c r="F276" i="7"/>
  <c r="J276" i="7" s="1"/>
  <c r="K276" i="7" s="1"/>
  <c r="F277" i="7"/>
  <c r="J277" i="7" s="1"/>
  <c r="K277" i="7" s="1"/>
  <c r="F278" i="7"/>
  <c r="J278" i="7" s="1"/>
  <c r="K278" i="7" s="1"/>
  <c r="F279" i="7"/>
  <c r="J279" i="7" s="1"/>
  <c r="K279" i="7" s="1"/>
  <c r="F280" i="7"/>
  <c r="J280" i="7" s="1"/>
  <c r="K280" i="7" s="1"/>
  <c r="F281" i="7"/>
  <c r="J281" i="7" s="1"/>
  <c r="K281" i="7" s="1"/>
  <c r="F282" i="7"/>
  <c r="J282" i="7" s="1"/>
  <c r="K282" i="7" s="1"/>
  <c r="F283" i="7"/>
  <c r="J283" i="7" s="1"/>
  <c r="K283" i="7" s="1"/>
  <c r="F284" i="7"/>
  <c r="J284" i="7" s="1"/>
  <c r="K284" i="7" s="1"/>
  <c r="F285" i="7"/>
  <c r="J285" i="7" s="1"/>
  <c r="K285" i="7" s="1"/>
  <c r="F286" i="7"/>
  <c r="J286" i="7" s="1"/>
  <c r="K286" i="7" s="1"/>
  <c r="F287" i="7"/>
  <c r="J287" i="7" s="1"/>
  <c r="K287" i="7" s="1"/>
  <c r="F288" i="7"/>
  <c r="J288" i="7" s="1"/>
  <c r="K288" i="7" s="1"/>
  <c r="F289" i="7"/>
  <c r="J289" i="7" s="1"/>
  <c r="K289" i="7" s="1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J338" i="7" s="1"/>
  <c r="K338" i="7" s="1"/>
  <c r="F339" i="7"/>
  <c r="J339" i="7" s="1"/>
  <c r="K339" i="7" s="1"/>
  <c r="F340" i="7"/>
  <c r="J340" i="7" s="1"/>
  <c r="K340" i="7" s="1"/>
  <c r="F341" i="7"/>
  <c r="J341" i="7" s="1"/>
  <c r="K341" i="7" s="1"/>
  <c r="F342" i="7"/>
  <c r="J342" i="7" s="1"/>
  <c r="K342" i="7" s="1"/>
  <c r="F343" i="7"/>
  <c r="J343" i="7" s="1"/>
  <c r="K343" i="7" s="1"/>
  <c r="F344" i="7"/>
  <c r="J344" i="7" s="1"/>
  <c r="K344" i="7" s="1"/>
  <c r="F345" i="7"/>
  <c r="J345" i="7" s="1"/>
  <c r="K345" i="7" s="1"/>
  <c r="F346" i="7"/>
  <c r="J346" i="7" s="1"/>
  <c r="K346" i="7" s="1"/>
  <c r="F347" i="7"/>
  <c r="J347" i="7" s="1"/>
  <c r="K347" i="7" s="1"/>
  <c r="F348" i="7"/>
  <c r="J348" i="7" s="1"/>
  <c r="K348" i="7" s="1"/>
  <c r="F349" i="7"/>
  <c r="J349" i="7" s="1"/>
  <c r="K349" i="7" s="1"/>
  <c r="F350" i="7"/>
  <c r="J350" i="7" s="1"/>
  <c r="K350" i="7" s="1"/>
  <c r="F351" i="7"/>
  <c r="J351" i="7" s="1"/>
  <c r="K351" i="7" s="1"/>
  <c r="F352" i="7"/>
  <c r="J352" i="7" s="1"/>
  <c r="K352" i="7" s="1"/>
  <c r="F353" i="7"/>
  <c r="J353" i="7" s="1"/>
  <c r="K353" i="7" s="1"/>
  <c r="F354" i="7"/>
  <c r="J354" i="7" s="1"/>
  <c r="K354" i="7" s="1"/>
  <c r="F355" i="7"/>
  <c r="J355" i="7" s="1"/>
  <c r="K355" i="7" s="1"/>
  <c r="F356" i="7"/>
  <c r="J356" i="7" s="1"/>
  <c r="K356" i="7" s="1"/>
  <c r="F357" i="7"/>
  <c r="J357" i="7" s="1"/>
  <c r="K357" i="7" s="1"/>
  <c r="F358" i="7"/>
  <c r="J358" i="7" s="1"/>
  <c r="K358" i="7" s="1"/>
  <c r="F359" i="7"/>
  <c r="J359" i="7" s="1"/>
  <c r="K359" i="7" s="1"/>
  <c r="F360" i="7"/>
  <c r="J360" i="7" s="1"/>
  <c r="K360" i="7" s="1"/>
  <c r="F361" i="7"/>
  <c r="J361" i="7" s="1"/>
  <c r="K361" i="7" s="1"/>
  <c r="F362" i="7"/>
  <c r="J362" i="7" s="1"/>
  <c r="K362" i="7" s="1"/>
  <c r="F363" i="7"/>
  <c r="J363" i="7" s="1"/>
  <c r="K363" i="7" s="1"/>
  <c r="F364" i="7"/>
  <c r="J364" i="7" s="1"/>
  <c r="K364" i="7" s="1"/>
  <c r="F365" i="7"/>
  <c r="J365" i="7" s="1"/>
  <c r="K365" i="7" s="1"/>
  <c r="F366" i="7"/>
  <c r="J366" i="7" s="1"/>
  <c r="K366" i="7" s="1"/>
  <c r="F367" i="7"/>
  <c r="J367" i="7" s="1"/>
  <c r="K367" i="7" s="1"/>
  <c r="F368" i="7"/>
  <c r="J368" i="7" s="1"/>
  <c r="K368" i="7" s="1"/>
  <c r="F369" i="7"/>
  <c r="J369" i="7" s="1"/>
  <c r="K369" i="7" s="1"/>
  <c r="F370" i="7"/>
  <c r="J370" i="7" s="1"/>
  <c r="K370" i="7" s="1"/>
  <c r="F371" i="7"/>
  <c r="J371" i="7" s="1"/>
  <c r="K371" i="7" s="1"/>
  <c r="F372" i="7"/>
  <c r="J372" i="7" s="1"/>
  <c r="K372" i="7" s="1"/>
  <c r="F373" i="7"/>
  <c r="J373" i="7" s="1"/>
  <c r="K373" i="7" s="1"/>
  <c r="F374" i="7"/>
  <c r="J374" i="7" s="1"/>
  <c r="K374" i="7" s="1"/>
  <c r="F375" i="7"/>
  <c r="J375" i="7" s="1"/>
  <c r="K375" i="7" s="1"/>
  <c r="F376" i="7"/>
  <c r="J376" i="7" s="1"/>
  <c r="K376" i="7" s="1"/>
  <c r="F377" i="7"/>
  <c r="J377" i="7" s="1"/>
  <c r="K377" i="7" s="1"/>
  <c r="F378" i="7"/>
  <c r="J378" i="7" s="1"/>
  <c r="K378" i="7" s="1"/>
  <c r="F379" i="7"/>
  <c r="J379" i="7" s="1"/>
  <c r="K379" i="7" s="1"/>
  <c r="F380" i="7"/>
  <c r="J380" i="7" s="1"/>
  <c r="K380" i="7" s="1"/>
  <c r="F381" i="7"/>
  <c r="J381" i="7" s="1"/>
  <c r="K381" i="7" s="1"/>
  <c r="F382" i="7"/>
  <c r="J382" i="7" s="1"/>
  <c r="K382" i="7" s="1"/>
  <c r="F383" i="7"/>
  <c r="J383" i="7" s="1"/>
  <c r="K383" i="7" s="1"/>
  <c r="F384" i="7"/>
  <c r="J384" i="7" s="1"/>
  <c r="K384" i="7" s="1"/>
  <c r="F385" i="7"/>
  <c r="J385" i="7" s="1"/>
  <c r="K385" i="7" s="1"/>
  <c r="F386" i="7"/>
  <c r="J386" i="7" s="1"/>
  <c r="K386" i="7" s="1"/>
  <c r="F387" i="7"/>
  <c r="J387" i="7" s="1"/>
  <c r="K387" i="7" s="1"/>
  <c r="F388" i="7"/>
  <c r="J388" i="7" s="1"/>
  <c r="K388" i="7" s="1"/>
  <c r="F389" i="7"/>
  <c r="J389" i="7" s="1"/>
  <c r="K389" i="7" s="1"/>
  <c r="F390" i="7"/>
  <c r="J390" i="7" s="1"/>
  <c r="K390" i="7" s="1"/>
  <c r="F391" i="7"/>
  <c r="J391" i="7" s="1"/>
  <c r="K391" i="7" s="1"/>
  <c r="F392" i="7"/>
  <c r="J392" i="7" s="1"/>
  <c r="K392" i="7" s="1"/>
  <c r="F393" i="7"/>
  <c r="J393" i="7" s="1"/>
  <c r="K393" i="7" s="1"/>
  <c r="F394" i="7"/>
  <c r="J394" i="7" s="1"/>
  <c r="K394" i="7" s="1"/>
  <c r="F395" i="7"/>
  <c r="J395" i="7" s="1"/>
  <c r="K395" i="7" s="1"/>
  <c r="F396" i="7"/>
  <c r="J396" i="7" s="1"/>
  <c r="K396" i="7" s="1"/>
  <c r="F397" i="7"/>
  <c r="J397" i="7" s="1"/>
  <c r="K397" i="7" s="1"/>
  <c r="F398" i="7"/>
  <c r="J398" i="7" s="1"/>
  <c r="K398" i="7" s="1"/>
  <c r="F399" i="7"/>
  <c r="J399" i="7" s="1"/>
  <c r="K399" i="7" s="1"/>
  <c r="F400" i="7"/>
  <c r="J400" i="7" s="1"/>
  <c r="K400" i="7" s="1"/>
  <c r="F401" i="7"/>
  <c r="J401" i="7" s="1"/>
  <c r="K401" i="7" s="1"/>
  <c r="F402" i="7"/>
  <c r="J402" i="7" s="1"/>
  <c r="K402" i="7" s="1"/>
  <c r="F403" i="7"/>
  <c r="J403" i="7" s="1"/>
  <c r="K403" i="7" s="1"/>
  <c r="F404" i="7"/>
  <c r="J404" i="7" s="1"/>
  <c r="K404" i="7" s="1"/>
  <c r="F405" i="7"/>
  <c r="J405" i="7" s="1"/>
  <c r="K405" i="7" s="1"/>
  <c r="F406" i="7"/>
  <c r="J406" i="7" s="1"/>
  <c r="K406" i="7" s="1"/>
  <c r="F407" i="7"/>
  <c r="J407" i="7" s="1"/>
  <c r="K407" i="7" s="1"/>
  <c r="F408" i="7"/>
  <c r="J408" i="7" s="1"/>
  <c r="K408" i="7" s="1"/>
  <c r="F409" i="7"/>
  <c r="J409" i="7" s="1"/>
  <c r="K409" i="7" s="1"/>
  <c r="F410" i="7"/>
  <c r="J410" i="7" s="1"/>
  <c r="K410" i="7" s="1"/>
  <c r="F411" i="7"/>
  <c r="J411" i="7" s="1"/>
  <c r="K411" i="7" s="1"/>
  <c r="F412" i="7"/>
  <c r="J412" i="7" s="1"/>
  <c r="K412" i="7" s="1"/>
  <c r="F413" i="7"/>
  <c r="J413" i="7" s="1"/>
  <c r="K413" i="7" s="1"/>
  <c r="F414" i="7"/>
  <c r="J414" i="7" s="1"/>
  <c r="K414" i="7" s="1"/>
  <c r="F415" i="7"/>
  <c r="J415" i="7" s="1"/>
  <c r="K415" i="7" s="1"/>
  <c r="F416" i="7"/>
  <c r="J416" i="7" s="1"/>
  <c r="K416" i="7" s="1"/>
  <c r="F417" i="7"/>
  <c r="J417" i="7" s="1"/>
  <c r="K417" i="7" s="1"/>
  <c r="F418" i="7"/>
  <c r="J418" i="7" s="1"/>
  <c r="K418" i="7" s="1"/>
  <c r="F419" i="7"/>
  <c r="J419" i="7" s="1"/>
  <c r="K419" i="7" s="1"/>
  <c r="F420" i="7"/>
  <c r="J420" i="7" s="1"/>
  <c r="K420" i="7" s="1"/>
  <c r="F421" i="7"/>
  <c r="J421" i="7" s="1"/>
  <c r="K421" i="7" s="1"/>
  <c r="F422" i="7"/>
  <c r="J422" i="7" s="1"/>
  <c r="K422" i="7" s="1"/>
  <c r="F423" i="7"/>
  <c r="J423" i="7" s="1"/>
  <c r="K423" i="7" s="1"/>
  <c r="F424" i="7"/>
  <c r="J424" i="7" s="1"/>
  <c r="K424" i="7" s="1"/>
  <c r="F425" i="7"/>
  <c r="J425" i="7" s="1"/>
  <c r="K425" i="7" s="1"/>
  <c r="F426" i="7"/>
  <c r="J426" i="7" s="1"/>
  <c r="K426" i="7" s="1"/>
  <c r="F427" i="7"/>
  <c r="J427" i="7" s="1"/>
  <c r="K427" i="7" s="1"/>
  <c r="F428" i="7"/>
  <c r="J428" i="7" s="1"/>
  <c r="K428" i="7" s="1"/>
  <c r="F429" i="7"/>
  <c r="J429" i="7" s="1"/>
  <c r="K429" i="7" s="1"/>
  <c r="F430" i="7"/>
  <c r="J430" i="7" s="1"/>
  <c r="K430" i="7" s="1"/>
  <c r="F431" i="7"/>
  <c r="J431" i="7" s="1"/>
  <c r="K431" i="7" s="1"/>
  <c r="F432" i="7"/>
  <c r="J432" i="7" s="1"/>
  <c r="K432" i="7" s="1"/>
  <c r="F433" i="7"/>
  <c r="J433" i="7" s="1"/>
  <c r="K433" i="7" s="1"/>
  <c r="F434" i="7"/>
  <c r="J434" i="7" s="1"/>
  <c r="K434" i="7" s="1"/>
  <c r="F435" i="7"/>
  <c r="J435" i="7" s="1"/>
  <c r="K435" i="7" s="1"/>
  <c r="F436" i="7"/>
  <c r="J436" i="7" s="1"/>
  <c r="K436" i="7" s="1"/>
  <c r="F437" i="7"/>
  <c r="J437" i="7" s="1"/>
  <c r="K437" i="7" s="1"/>
  <c r="F438" i="7"/>
  <c r="J438" i="7" s="1"/>
  <c r="K438" i="7" s="1"/>
  <c r="F439" i="7"/>
  <c r="J439" i="7" s="1"/>
  <c r="K439" i="7" s="1"/>
  <c r="F440" i="7"/>
  <c r="J440" i="7" s="1"/>
  <c r="K440" i="7" s="1"/>
  <c r="F441" i="7"/>
  <c r="J441" i="7" s="1"/>
  <c r="K441" i="7" s="1"/>
  <c r="F442" i="7"/>
  <c r="J442" i="7" s="1"/>
  <c r="K442" i="7" s="1"/>
  <c r="F443" i="7"/>
  <c r="J443" i="7" s="1"/>
  <c r="K443" i="7" s="1"/>
  <c r="F444" i="7"/>
  <c r="J444" i="7" s="1"/>
  <c r="K444" i="7" s="1"/>
  <c r="F445" i="7"/>
  <c r="J445" i="7" s="1"/>
  <c r="K445" i="7" s="1"/>
  <c r="F446" i="7"/>
  <c r="J446" i="7" s="1"/>
  <c r="K446" i="7" s="1"/>
  <c r="F447" i="7"/>
  <c r="J447" i="7" s="1"/>
  <c r="K447" i="7" s="1"/>
  <c r="F448" i="7"/>
  <c r="J448" i="7" s="1"/>
  <c r="K448" i="7" s="1"/>
  <c r="F449" i="7"/>
  <c r="J449" i="7" s="1"/>
  <c r="K449" i="7" s="1"/>
  <c r="F450" i="7"/>
  <c r="J450" i="7" s="1"/>
  <c r="K450" i="7" s="1"/>
  <c r="F451" i="7"/>
  <c r="J451" i="7" s="1"/>
  <c r="K451" i="7" s="1"/>
  <c r="F452" i="7"/>
  <c r="J452" i="7" s="1"/>
  <c r="K452" i="7" s="1"/>
  <c r="F453" i="7"/>
  <c r="J453" i="7" s="1"/>
  <c r="K453" i="7" s="1"/>
  <c r="F454" i="7"/>
  <c r="J454" i="7" s="1"/>
  <c r="K454" i="7" s="1"/>
  <c r="F455" i="7"/>
  <c r="J455" i="7" s="1"/>
  <c r="K455" i="7" s="1"/>
  <c r="F456" i="7"/>
  <c r="J456" i="7" s="1"/>
  <c r="K456" i="7" s="1"/>
  <c r="F457" i="7"/>
  <c r="J457" i="7" s="1"/>
  <c r="K457" i="7" s="1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J506" i="7" s="1"/>
  <c r="K506" i="7" s="1"/>
  <c r="F507" i="7"/>
  <c r="J507" i="7" s="1"/>
  <c r="K507" i="7" s="1"/>
  <c r="F508" i="7"/>
  <c r="J508" i="7" s="1"/>
  <c r="K508" i="7" s="1"/>
  <c r="F509" i="7"/>
  <c r="J509" i="7" s="1"/>
  <c r="K509" i="7" s="1"/>
  <c r="F510" i="7"/>
  <c r="J510" i="7" s="1"/>
  <c r="K510" i="7" s="1"/>
  <c r="F511" i="7"/>
  <c r="J511" i="7" s="1"/>
  <c r="K511" i="7" s="1"/>
  <c r="F512" i="7"/>
  <c r="J512" i="7" s="1"/>
  <c r="K512" i="7" s="1"/>
  <c r="F513" i="7"/>
  <c r="J513" i="7" s="1"/>
  <c r="K513" i="7" s="1"/>
  <c r="F514" i="7"/>
  <c r="J514" i="7" s="1"/>
  <c r="K514" i="7" s="1"/>
  <c r="F515" i="7"/>
  <c r="J515" i="7" s="1"/>
  <c r="K515" i="7" s="1"/>
  <c r="F516" i="7"/>
  <c r="J516" i="7" s="1"/>
  <c r="K516" i="7" s="1"/>
  <c r="F517" i="7"/>
  <c r="J517" i="7" s="1"/>
  <c r="K517" i="7" s="1"/>
  <c r="F518" i="7"/>
  <c r="J518" i="7" s="1"/>
  <c r="K518" i="7" s="1"/>
  <c r="F519" i="7"/>
  <c r="J519" i="7" s="1"/>
  <c r="K519" i="7" s="1"/>
  <c r="F520" i="7"/>
  <c r="J520" i="7" s="1"/>
  <c r="K520" i="7" s="1"/>
  <c r="F521" i="7"/>
  <c r="J521" i="7" s="1"/>
  <c r="K521" i="7" s="1"/>
  <c r="F522" i="7"/>
  <c r="J522" i="7" s="1"/>
  <c r="K522" i="7" s="1"/>
  <c r="F523" i="7"/>
  <c r="J523" i="7" s="1"/>
  <c r="K523" i="7" s="1"/>
  <c r="F524" i="7"/>
  <c r="J524" i="7" s="1"/>
  <c r="K524" i="7" s="1"/>
  <c r="F525" i="7"/>
  <c r="J525" i="7" s="1"/>
  <c r="K525" i="7" s="1"/>
  <c r="F526" i="7"/>
  <c r="J526" i="7" s="1"/>
  <c r="K526" i="7" s="1"/>
  <c r="F527" i="7"/>
  <c r="J527" i="7" s="1"/>
  <c r="K527" i="7" s="1"/>
  <c r="F528" i="7"/>
  <c r="J528" i="7" s="1"/>
  <c r="K528" i="7" s="1"/>
  <c r="F529" i="7"/>
  <c r="J529" i="7" s="1"/>
  <c r="K529" i="7" s="1"/>
  <c r="F530" i="7"/>
  <c r="J530" i="7" s="1"/>
  <c r="K530" i="7" s="1"/>
  <c r="F531" i="7"/>
  <c r="J531" i="7" s="1"/>
  <c r="K531" i="7" s="1"/>
  <c r="F532" i="7"/>
  <c r="J532" i="7" s="1"/>
  <c r="K532" i="7" s="1"/>
  <c r="F533" i="7"/>
  <c r="J533" i="7" s="1"/>
  <c r="K533" i="7" s="1"/>
  <c r="F534" i="7"/>
  <c r="J534" i="7" s="1"/>
  <c r="K534" i="7" s="1"/>
  <c r="F535" i="7"/>
  <c r="J535" i="7" s="1"/>
  <c r="K535" i="7" s="1"/>
  <c r="F536" i="7"/>
  <c r="J536" i="7" s="1"/>
  <c r="K536" i="7" s="1"/>
  <c r="F537" i="7"/>
  <c r="J537" i="7" s="1"/>
  <c r="K537" i="7" s="1"/>
  <c r="F538" i="7"/>
  <c r="J538" i="7" s="1"/>
  <c r="K538" i="7" s="1"/>
  <c r="F539" i="7"/>
  <c r="J539" i="7" s="1"/>
  <c r="K539" i="7" s="1"/>
  <c r="F540" i="7"/>
  <c r="J540" i="7" s="1"/>
  <c r="K540" i="7" s="1"/>
  <c r="F541" i="7"/>
  <c r="J541" i="7" s="1"/>
  <c r="K541" i="7" s="1"/>
  <c r="F542" i="7"/>
  <c r="J542" i="7" s="1"/>
  <c r="K542" i="7" s="1"/>
  <c r="F543" i="7"/>
  <c r="J543" i="7" s="1"/>
  <c r="K543" i="7" s="1"/>
  <c r="F544" i="7"/>
  <c r="J544" i="7" s="1"/>
  <c r="K544" i="7" s="1"/>
  <c r="F545" i="7"/>
  <c r="J545" i="7" s="1"/>
  <c r="K545" i="7" s="1"/>
  <c r="F546" i="7"/>
  <c r="J546" i="7" s="1"/>
  <c r="K546" i="7" s="1"/>
  <c r="F547" i="7"/>
  <c r="J547" i="7" s="1"/>
  <c r="K547" i="7" s="1"/>
  <c r="F548" i="7"/>
  <c r="J548" i="7" s="1"/>
  <c r="K548" i="7" s="1"/>
  <c r="F549" i="7"/>
  <c r="J549" i="7" s="1"/>
  <c r="K549" i="7" s="1"/>
  <c r="F550" i="7"/>
  <c r="J550" i="7" s="1"/>
  <c r="K550" i="7" s="1"/>
  <c r="F551" i="7"/>
  <c r="J551" i="7" s="1"/>
  <c r="K551" i="7" s="1"/>
  <c r="F552" i="7"/>
  <c r="J552" i="7" s="1"/>
  <c r="K552" i="7" s="1"/>
  <c r="F553" i="7"/>
  <c r="J553" i="7" s="1"/>
  <c r="K553" i="7" s="1"/>
  <c r="F554" i="7"/>
  <c r="J554" i="7" s="1"/>
  <c r="K554" i="7" s="1"/>
  <c r="F555" i="7"/>
  <c r="J555" i="7" s="1"/>
  <c r="K555" i="7" s="1"/>
  <c r="F556" i="7"/>
  <c r="J556" i="7" s="1"/>
  <c r="K556" i="7" s="1"/>
  <c r="F557" i="7"/>
  <c r="J557" i="7" s="1"/>
  <c r="K557" i="7" s="1"/>
  <c r="F558" i="7"/>
  <c r="J558" i="7" s="1"/>
  <c r="K558" i="7" s="1"/>
  <c r="F559" i="7"/>
  <c r="J559" i="7" s="1"/>
  <c r="K559" i="7" s="1"/>
  <c r="F560" i="7"/>
  <c r="J560" i="7" s="1"/>
  <c r="K560" i="7" s="1"/>
  <c r="F561" i="7"/>
  <c r="J561" i="7" s="1"/>
  <c r="K561" i="7" s="1"/>
  <c r="F562" i="7"/>
  <c r="J562" i="7" s="1"/>
  <c r="K562" i="7" s="1"/>
  <c r="F563" i="7"/>
  <c r="J563" i="7" s="1"/>
  <c r="K563" i="7" s="1"/>
  <c r="F564" i="7"/>
  <c r="J564" i="7" s="1"/>
  <c r="K564" i="7" s="1"/>
  <c r="F565" i="7"/>
  <c r="J565" i="7" s="1"/>
  <c r="K565" i="7" s="1"/>
  <c r="F566" i="7"/>
  <c r="J566" i="7" s="1"/>
  <c r="K566" i="7" s="1"/>
  <c r="F567" i="7"/>
  <c r="J567" i="7" s="1"/>
  <c r="K567" i="7" s="1"/>
  <c r="F568" i="7"/>
  <c r="J568" i="7" s="1"/>
  <c r="K568" i="7" s="1"/>
  <c r="F569" i="7"/>
  <c r="J569" i="7" s="1"/>
  <c r="K569" i="7" s="1"/>
  <c r="F570" i="7"/>
  <c r="J570" i="7" s="1"/>
  <c r="K570" i="7" s="1"/>
  <c r="F571" i="7"/>
  <c r="J571" i="7" s="1"/>
  <c r="K571" i="7" s="1"/>
  <c r="F572" i="7"/>
  <c r="J572" i="7" s="1"/>
  <c r="K572" i="7" s="1"/>
  <c r="F573" i="7"/>
  <c r="J573" i="7" s="1"/>
  <c r="K573" i="7" s="1"/>
  <c r="F574" i="7"/>
  <c r="J574" i="7" s="1"/>
  <c r="K574" i="7" s="1"/>
  <c r="F575" i="7"/>
  <c r="J575" i="7" s="1"/>
  <c r="K575" i="7" s="1"/>
  <c r="F576" i="7"/>
  <c r="J576" i="7" s="1"/>
  <c r="K576" i="7" s="1"/>
  <c r="F577" i="7"/>
  <c r="J577" i="7" s="1"/>
  <c r="K577" i="7" s="1"/>
  <c r="F578" i="7"/>
  <c r="J578" i="7" s="1"/>
  <c r="K578" i="7" s="1"/>
  <c r="F579" i="7"/>
  <c r="J579" i="7" s="1"/>
  <c r="K579" i="7" s="1"/>
  <c r="F580" i="7"/>
  <c r="J580" i="7" s="1"/>
  <c r="K580" i="7" s="1"/>
  <c r="F581" i="7"/>
  <c r="J581" i="7" s="1"/>
  <c r="K581" i="7" s="1"/>
  <c r="F582" i="7"/>
  <c r="J582" i="7" s="1"/>
  <c r="K582" i="7" s="1"/>
  <c r="F583" i="7"/>
  <c r="J583" i="7" s="1"/>
  <c r="K583" i="7" s="1"/>
  <c r="F584" i="7"/>
  <c r="J584" i="7" s="1"/>
  <c r="K584" i="7" s="1"/>
  <c r="F585" i="7"/>
  <c r="J585" i="7" s="1"/>
  <c r="K585" i="7" s="1"/>
  <c r="F586" i="7"/>
  <c r="J586" i="7" s="1"/>
  <c r="K586" i="7" s="1"/>
  <c r="F587" i="7"/>
  <c r="J587" i="7" s="1"/>
  <c r="K587" i="7" s="1"/>
  <c r="F588" i="7"/>
  <c r="J588" i="7" s="1"/>
  <c r="K588" i="7" s="1"/>
  <c r="F589" i="7"/>
  <c r="J589" i="7" s="1"/>
  <c r="K589" i="7" s="1"/>
  <c r="F590" i="7"/>
  <c r="J590" i="7" s="1"/>
  <c r="K590" i="7" s="1"/>
  <c r="F591" i="7"/>
  <c r="J591" i="7" s="1"/>
  <c r="K591" i="7" s="1"/>
  <c r="F592" i="7"/>
  <c r="J592" i="7" s="1"/>
  <c r="K592" i="7" s="1"/>
  <c r="F593" i="7"/>
  <c r="J593" i="7" s="1"/>
  <c r="K593" i="7" s="1"/>
  <c r="F594" i="7"/>
  <c r="J594" i="7" s="1"/>
  <c r="K594" i="7" s="1"/>
  <c r="F595" i="7"/>
  <c r="J595" i="7" s="1"/>
  <c r="K595" i="7" s="1"/>
  <c r="F596" i="7"/>
  <c r="J596" i="7" s="1"/>
  <c r="K596" i="7" s="1"/>
  <c r="F597" i="7"/>
  <c r="J597" i="7" s="1"/>
  <c r="K597" i="7" s="1"/>
  <c r="F598" i="7"/>
  <c r="J598" i="7" s="1"/>
  <c r="K598" i="7" s="1"/>
  <c r="F599" i="7"/>
  <c r="J599" i="7" s="1"/>
  <c r="K599" i="7" s="1"/>
  <c r="F600" i="7"/>
  <c r="J600" i="7" s="1"/>
  <c r="K600" i="7" s="1"/>
  <c r="F601" i="7"/>
  <c r="J601" i="7" s="1"/>
  <c r="K601" i="7" s="1"/>
  <c r="F602" i="7"/>
  <c r="J602" i="7" s="1"/>
  <c r="K602" i="7" s="1"/>
  <c r="F603" i="7"/>
  <c r="J603" i="7" s="1"/>
  <c r="K603" i="7" s="1"/>
  <c r="F604" i="7"/>
  <c r="J604" i="7" s="1"/>
  <c r="K604" i="7" s="1"/>
  <c r="F605" i="7"/>
  <c r="J605" i="7" s="1"/>
  <c r="K605" i="7" s="1"/>
  <c r="F606" i="7"/>
  <c r="J606" i="7" s="1"/>
  <c r="K606" i="7" s="1"/>
  <c r="F607" i="7"/>
  <c r="J607" i="7" s="1"/>
  <c r="K607" i="7" s="1"/>
  <c r="F608" i="7"/>
  <c r="J608" i="7" s="1"/>
  <c r="K608" i="7" s="1"/>
  <c r="F609" i="7"/>
  <c r="J609" i="7" s="1"/>
  <c r="K609" i="7" s="1"/>
  <c r="F610" i="7"/>
  <c r="J610" i="7" s="1"/>
  <c r="K610" i="7" s="1"/>
  <c r="F611" i="7"/>
  <c r="J611" i="7" s="1"/>
  <c r="K611" i="7" s="1"/>
  <c r="F612" i="7"/>
  <c r="J612" i="7" s="1"/>
  <c r="K612" i="7" s="1"/>
  <c r="F613" i="7"/>
  <c r="J613" i="7" s="1"/>
  <c r="K613" i="7" s="1"/>
  <c r="F614" i="7"/>
  <c r="J614" i="7" s="1"/>
  <c r="K614" i="7" s="1"/>
  <c r="F615" i="7"/>
  <c r="J615" i="7" s="1"/>
  <c r="K615" i="7" s="1"/>
  <c r="F616" i="7"/>
  <c r="J616" i="7" s="1"/>
  <c r="K616" i="7" s="1"/>
  <c r="F617" i="7"/>
  <c r="J617" i="7" s="1"/>
  <c r="K617" i="7" s="1"/>
  <c r="F618" i="7"/>
  <c r="J618" i="7" s="1"/>
  <c r="K618" i="7" s="1"/>
  <c r="F619" i="7"/>
  <c r="J619" i="7" s="1"/>
  <c r="K619" i="7" s="1"/>
  <c r="F620" i="7"/>
  <c r="J620" i="7" s="1"/>
  <c r="K620" i="7" s="1"/>
  <c r="F621" i="7"/>
  <c r="J621" i="7" s="1"/>
  <c r="K621" i="7" s="1"/>
  <c r="F622" i="7"/>
  <c r="J622" i="7" s="1"/>
  <c r="K622" i="7" s="1"/>
  <c r="F623" i="7"/>
  <c r="J623" i="7" s="1"/>
  <c r="K623" i="7" s="1"/>
  <c r="F624" i="7"/>
  <c r="J624" i="7" s="1"/>
  <c r="K624" i="7" s="1"/>
  <c r="F625" i="7"/>
  <c r="J625" i="7" s="1"/>
  <c r="K625" i="7" s="1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J674" i="7" s="1"/>
  <c r="K674" i="7" s="1"/>
  <c r="F675" i="7"/>
  <c r="J675" i="7" s="1"/>
  <c r="K675" i="7" s="1"/>
  <c r="F676" i="7"/>
  <c r="J676" i="7" s="1"/>
  <c r="K676" i="7" s="1"/>
  <c r="F677" i="7"/>
  <c r="J677" i="7" s="1"/>
  <c r="K677" i="7" s="1"/>
  <c r="F678" i="7"/>
  <c r="J678" i="7" s="1"/>
  <c r="K678" i="7" s="1"/>
  <c r="F679" i="7"/>
  <c r="J679" i="7" s="1"/>
  <c r="K679" i="7" s="1"/>
  <c r="F680" i="7"/>
  <c r="J680" i="7" s="1"/>
  <c r="K680" i="7" s="1"/>
  <c r="F681" i="7"/>
  <c r="J681" i="7" s="1"/>
  <c r="K681" i="7" s="1"/>
  <c r="F682" i="7"/>
  <c r="J682" i="7" s="1"/>
  <c r="K682" i="7" s="1"/>
  <c r="F683" i="7"/>
  <c r="J683" i="7" s="1"/>
  <c r="K683" i="7" s="1"/>
  <c r="F684" i="7"/>
  <c r="J684" i="7" s="1"/>
  <c r="K684" i="7" s="1"/>
  <c r="F685" i="7"/>
  <c r="J685" i="7" s="1"/>
  <c r="K685" i="7" s="1"/>
  <c r="F686" i="7"/>
  <c r="J686" i="7" s="1"/>
  <c r="K686" i="7" s="1"/>
  <c r="F687" i="7"/>
  <c r="J687" i="7" s="1"/>
  <c r="K687" i="7" s="1"/>
  <c r="F688" i="7"/>
  <c r="J688" i="7" s="1"/>
  <c r="K688" i="7" s="1"/>
  <c r="F689" i="7"/>
  <c r="J689" i="7" s="1"/>
  <c r="K689" i="7" s="1"/>
  <c r="F690" i="7"/>
  <c r="J690" i="7" s="1"/>
  <c r="K690" i="7" s="1"/>
  <c r="F691" i="7"/>
  <c r="J691" i="7" s="1"/>
  <c r="K691" i="7" s="1"/>
  <c r="F692" i="7"/>
  <c r="J692" i="7" s="1"/>
  <c r="K692" i="7" s="1"/>
  <c r="F693" i="7"/>
  <c r="J693" i="7" s="1"/>
  <c r="K693" i="7" s="1"/>
  <c r="F694" i="7"/>
  <c r="J694" i="7" s="1"/>
  <c r="K694" i="7" s="1"/>
  <c r="F695" i="7"/>
  <c r="J695" i="7" s="1"/>
  <c r="K695" i="7" s="1"/>
  <c r="F696" i="7"/>
  <c r="J696" i="7" s="1"/>
  <c r="K696" i="7" s="1"/>
  <c r="F697" i="7"/>
  <c r="J697" i="7" s="1"/>
  <c r="K697" i="7" s="1"/>
  <c r="F698" i="7"/>
  <c r="J698" i="7" s="1"/>
  <c r="K698" i="7" s="1"/>
  <c r="F699" i="7"/>
  <c r="J699" i="7" s="1"/>
  <c r="K699" i="7" s="1"/>
  <c r="F700" i="7"/>
  <c r="J700" i="7" s="1"/>
  <c r="K700" i="7" s="1"/>
  <c r="F701" i="7"/>
  <c r="J701" i="7" s="1"/>
  <c r="K701" i="7" s="1"/>
  <c r="F702" i="7"/>
  <c r="J702" i="7" s="1"/>
  <c r="K702" i="7" s="1"/>
  <c r="F703" i="7"/>
  <c r="J703" i="7" s="1"/>
  <c r="K703" i="7" s="1"/>
  <c r="F704" i="7"/>
  <c r="J704" i="7" s="1"/>
  <c r="K704" i="7" s="1"/>
  <c r="F705" i="7"/>
  <c r="J705" i="7" s="1"/>
  <c r="K705" i="7" s="1"/>
  <c r="F706" i="7"/>
  <c r="J706" i="7" s="1"/>
  <c r="K706" i="7" s="1"/>
  <c r="F707" i="7"/>
  <c r="J707" i="7" s="1"/>
  <c r="K707" i="7" s="1"/>
  <c r="F708" i="7"/>
  <c r="J708" i="7" s="1"/>
  <c r="K708" i="7" s="1"/>
  <c r="F709" i="7"/>
  <c r="J709" i="7" s="1"/>
  <c r="K709" i="7" s="1"/>
  <c r="F710" i="7"/>
  <c r="J710" i="7" s="1"/>
  <c r="K710" i="7" s="1"/>
  <c r="F711" i="7"/>
  <c r="J711" i="7" s="1"/>
  <c r="K711" i="7" s="1"/>
  <c r="F712" i="7"/>
  <c r="J712" i="7" s="1"/>
  <c r="K712" i="7" s="1"/>
  <c r="F713" i="7"/>
  <c r="J713" i="7" s="1"/>
  <c r="K713" i="7" s="1"/>
  <c r="F714" i="7"/>
  <c r="J714" i="7" s="1"/>
  <c r="K714" i="7" s="1"/>
  <c r="F715" i="7"/>
  <c r="J715" i="7" s="1"/>
  <c r="K715" i="7" s="1"/>
  <c r="F716" i="7"/>
  <c r="J716" i="7" s="1"/>
  <c r="K716" i="7" s="1"/>
  <c r="F717" i="7"/>
  <c r="J717" i="7" s="1"/>
  <c r="K717" i="7" s="1"/>
  <c r="F718" i="7"/>
  <c r="J718" i="7" s="1"/>
  <c r="K718" i="7" s="1"/>
  <c r="F719" i="7"/>
  <c r="J719" i="7" s="1"/>
  <c r="K719" i="7" s="1"/>
  <c r="F720" i="7"/>
  <c r="J720" i="7" s="1"/>
  <c r="K720" i="7" s="1"/>
  <c r="F721" i="7"/>
  <c r="J721" i="7" s="1"/>
  <c r="K721" i="7" s="1"/>
  <c r="F722" i="7"/>
  <c r="J722" i="7" s="1"/>
  <c r="K722" i="7" s="1"/>
  <c r="F723" i="7"/>
  <c r="J723" i="7" s="1"/>
  <c r="K723" i="7" s="1"/>
  <c r="F724" i="7"/>
  <c r="J724" i="7" s="1"/>
  <c r="K724" i="7" s="1"/>
  <c r="F725" i="7"/>
  <c r="J725" i="7" s="1"/>
  <c r="K725" i="7" s="1"/>
  <c r="F726" i="7"/>
  <c r="J726" i="7" s="1"/>
  <c r="K726" i="7" s="1"/>
  <c r="F727" i="7"/>
  <c r="J727" i="7" s="1"/>
  <c r="K727" i="7" s="1"/>
  <c r="F728" i="7"/>
  <c r="J728" i="7" s="1"/>
  <c r="K728" i="7" s="1"/>
  <c r="F729" i="7"/>
  <c r="J729" i="7" s="1"/>
  <c r="K729" i="7" s="1"/>
  <c r="F730" i="7"/>
  <c r="J730" i="7" s="1"/>
  <c r="K730" i="7" s="1"/>
  <c r="F731" i="7"/>
  <c r="J731" i="7" s="1"/>
  <c r="K731" i="7" s="1"/>
  <c r="F732" i="7"/>
  <c r="J732" i="7" s="1"/>
  <c r="K732" i="7" s="1"/>
  <c r="F733" i="7"/>
  <c r="J733" i="7" s="1"/>
  <c r="K733" i="7" s="1"/>
  <c r="F734" i="7"/>
  <c r="J734" i="7" s="1"/>
  <c r="K734" i="7" s="1"/>
  <c r="F735" i="7"/>
  <c r="J735" i="7" s="1"/>
  <c r="K735" i="7" s="1"/>
  <c r="F736" i="7"/>
  <c r="J736" i="7" s="1"/>
  <c r="K736" i="7" s="1"/>
  <c r="F737" i="7"/>
  <c r="J737" i="7" s="1"/>
  <c r="K737" i="7" s="1"/>
  <c r="F738" i="7"/>
  <c r="J738" i="7" s="1"/>
  <c r="K738" i="7" s="1"/>
  <c r="F739" i="7"/>
  <c r="J739" i="7" s="1"/>
  <c r="K739" i="7" s="1"/>
  <c r="F740" i="7"/>
  <c r="J740" i="7" s="1"/>
  <c r="K740" i="7" s="1"/>
  <c r="F741" i="7"/>
  <c r="J741" i="7" s="1"/>
  <c r="K741" i="7" s="1"/>
  <c r="F742" i="7"/>
  <c r="J742" i="7" s="1"/>
  <c r="K742" i="7" s="1"/>
  <c r="F743" i="7"/>
  <c r="J743" i="7" s="1"/>
  <c r="K743" i="7" s="1"/>
  <c r="F744" i="7"/>
  <c r="J744" i="7" s="1"/>
  <c r="K744" i="7" s="1"/>
  <c r="F745" i="7"/>
  <c r="J745" i="7" s="1"/>
  <c r="K745" i="7" s="1"/>
  <c r="F746" i="7"/>
  <c r="J746" i="7" s="1"/>
  <c r="K746" i="7" s="1"/>
  <c r="F747" i="7"/>
  <c r="J747" i="7" s="1"/>
  <c r="K747" i="7" s="1"/>
  <c r="F748" i="7"/>
  <c r="J748" i="7" s="1"/>
  <c r="K748" i="7" s="1"/>
  <c r="F749" i="7"/>
  <c r="J749" i="7" s="1"/>
  <c r="K749" i="7" s="1"/>
  <c r="F750" i="7"/>
  <c r="J750" i="7" s="1"/>
  <c r="K750" i="7" s="1"/>
  <c r="F751" i="7"/>
  <c r="J751" i="7" s="1"/>
  <c r="K751" i="7" s="1"/>
  <c r="F752" i="7"/>
  <c r="J752" i="7" s="1"/>
  <c r="K752" i="7" s="1"/>
  <c r="F753" i="7"/>
  <c r="J753" i="7" s="1"/>
  <c r="K753" i="7" s="1"/>
  <c r="F754" i="7"/>
  <c r="J754" i="7" s="1"/>
  <c r="K754" i="7" s="1"/>
  <c r="F755" i="7"/>
  <c r="J755" i="7" s="1"/>
  <c r="K755" i="7" s="1"/>
  <c r="F756" i="7"/>
  <c r="J756" i="7" s="1"/>
  <c r="K756" i="7" s="1"/>
  <c r="F757" i="7"/>
  <c r="J757" i="7" s="1"/>
  <c r="K757" i="7" s="1"/>
  <c r="F758" i="7"/>
  <c r="J758" i="7" s="1"/>
  <c r="K758" i="7" s="1"/>
  <c r="F759" i="7"/>
  <c r="J759" i="7" s="1"/>
  <c r="K759" i="7" s="1"/>
  <c r="F760" i="7"/>
  <c r="J760" i="7" s="1"/>
  <c r="K760" i="7" s="1"/>
  <c r="F761" i="7"/>
  <c r="J761" i="7" s="1"/>
  <c r="K761" i="7" s="1"/>
  <c r="F762" i="7"/>
  <c r="J762" i="7" s="1"/>
  <c r="K762" i="7" s="1"/>
  <c r="F763" i="7"/>
  <c r="J763" i="7" s="1"/>
  <c r="K763" i="7" s="1"/>
  <c r="F764" i="7"/>
  <c r="J764" i="7" s="1"/>
  <c r="K764" i="7" s="1"/>
  <c r="F765" i="7"/>
  <c r="J765" i="7" s="1"/>
  <c r="K765" i="7" s="1"/>
  <c r="F766" i="7"/>
  <c r="J766" i="7" s="1"/>
  <c r="K766" i="7" s="1"/>
  <c r="F767" i="7"/>
  <c r="J767" i="7" s="1"/>
  <c r="K767" i="7" s="1"/>
  <c r="F768" i="7"/>
  <c r="J768" i="7" s="1"/>
  <c r="K768" i="7" s="1"/>
  <c r="F769" i="7"/>
  <c r="J769" i="7" s="1"/>
  <c r="K769" i="7" s="1"/>
  <c r="F770" i="7"/>
  <c r="J770" i="7" s="1"/>
  <c r="K770" i="7" s="1"/>
  <c r="F771" i="7"/>
  <c r="J771" i="7" s="1"/>
  <c r="K771" i="7" s="1"/>
  <c r="F772" i="7"/>
  <c r="J772" i="7" s="1"/>
  <c r="K772" i="7" s="1"/>
  <c r="F773" i="7"/>
  <c r="J773" i="7" s="1"/>
  <c r="K773" i="7" s="1"/>
  <c r="F774" i="7"/>
  <c r="J774" i="7" s="1"/>
  <c r="K774" i="7" s="1"/>
  <c r="F775" i="7"/>
  <c r="J775" i="7" s="1"/>
  <c r="K775" i="7" s="1"/>
  <c r="F776" i="7"/>
  <c r="J776" i="7" s="1"/>
  <c r="K776" i="7" s="1"/>
  <c r="F777" i="7"/>
  <c r="J777" i="7" s="1"/>
  <c r="K777" i="7" s="1"/>
  <c r="F778" i="7"/>
  <c r="J778" i="7" s="1"/>
  <c r="K778" i="7" s="1"/>
  <c r="F779" i="7"/>
  <c r="J779" i="7" s="1"/>
  <c r="K779" i="7" s="1"/>
  <c r="F780" i="7"/>
  <c r="J780" i="7" s="1"/>
  <c r="K780" i="7" s="1"/>
  <c r="F781" i="7"/>
  <c r="J781" i="7" s="1"/>
  <c r="K781" i="7" s="1"/>
  <c r="F782" i="7"/>
  <c r="J782" i="7" s="1"/>
  <c r="K782" i="7" s="1"/>
  <c r="F783" i="7"/>
  <c r="J783" i="7" s="1"/>
  <c r="K783" i="7" s="1"/>
  <c r="F784" i="7"/>
  <c r="J784" i="7" s="1"/>
  <c r="K784" i="7" s="1"/>
  <c r="F785" i="7"/>
  <c r="J785" i="7" s="1"/>
  <c r="K785" i="7" s="1"/>
  <c r="F786" i="7"/>
  <c r="J786" i="7" s="1"/>
  <c r="K786" i="7" s="1"/>
  <c r="F787" i="7"/>
  <c r="J787" i="7" s="1"/>
  <c r="K787" i="7" s="1"/>
  <c r="F788" i="7"/>
  <c r="J788" i="7" s="1"/>
  <c r="K788" i="7" s="1"/>
  <c r="F789" i="7"/>
  <c r="J789" i="7" s="1"/>
  <c r="K789" i="7" s="1"/>
  <c r="F790" i="7"/>
  <c r="J790" i="7" s="1"/>
  <c r="K790" i="7" s="1"/>
  <c r="F791" i="7"/>
  <c r="J791" i="7" s="1"/>
  <c r="K791" i="7" s="1"/>
  <c r="F792" i="7"/>
  <c r="J792" i="7" s="1"/>
  <c r="K792" i="7" s="1"/>
  <c r="F793" i="7"/>
  <c r="J793" i="7" s="1"/>
  <c r="K793" i="7" s="1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J842" i="7" s="1"/>
  <c r="K842" i="7" s="1"/>
  <c r="F843" i="7"/>
  <c r="J843" i="7" s="1"/>
  <c r="K843" i="7" s="1"/>
  <c r="F844" i="7"/>
  <c r="J844" i="7" s="1"/>
  <c r="K844" i="7" s="1"/>
  <c r="F845" i="7"/>
  <c r="J845" i="7" s="1"/>
  <c r="K845" i="7" s="1"/>
  <c r="F846" i="7"/>
  <c r="J846" i="7" s="1"/>
  <c r="K846" i="7" s="1"/>
  <c r="F847" i="7"/>
  <c r="J847" i="7" s="1"/>
  <c r="K847" i="7" s="1"/>
  <c r="F848" i="7"/>
  <c r="J848" i="7" s="1"/>
  <c r="K848" i="7" s="1"/>
  <c r="F849" i="7"/>
  <c r="J849" i="7" s="1"/>
  <c r="K849" i="7" s="1"/>
  <c r="F850" i="7"/>
  <c r="J850" i="7" s="1"/>
  <c r="K850" i="7" s="1"/>
  <c r="F851" i="7"/>
  <c r="J851" i="7" s="1"/>
  <c r="K851" i="7" s="1"/>
  <c r="F852" i="7"/>
  <c r="J852" i="7" s="1"/>
  <c r="K852" i="7" s="1"/>
  <c r="F853" i="7"/>
  <c r="J853" i="7" s="1"/>
  <c r="K853" i="7" s="1"/>
  <c r="F854" i="7"/>
  <c r="J854" i="7" s="1"/>
  <c r="K854" i="7" s="1"/>
  <c r="F855" i="7"/>
  <c r="J855" i="7" s="1"/>
  <c r="K855" i="7" s="1"/>
  <c r="F856" i="7"/>
  <c r="J856" i="7" s="1"/>
  <c r="K856" i="7" s="1"/>
  <c r="F857" i="7"/>
  <c r="J857" i="7" s="1"/>
  <c r="K857" i="7" s="1"/>
  <c r="F858" i="7"/>
  <c r="J858" i="7" s="1"/>
  <c r="K858" i="7" s="1"/>
  <c r="F859" i="7"/>
  <c r="J859" i="7" s="1"/>
  <c r="K859" i="7" s="1"/>
  <c r="F860" i="7"/>
  <c r="J860" i="7" s="1"/>
  <c r="K860" i="7" s="1"/>
  <c r="F861" i="7"/>
  <c r="J861" i="7" s="1"/>
  <c r="K861" i="7" s="1"/>
  <c r="F862" i="7"/>
  <c r="J862" i="7" s="1"/>
  <c r="K862" i="7" s="1"/>
  <c r="F863" i="7"/>
  <c r="J863" i="7" s="1"/>
  <c r="K863" i="7" s="1"/>
  <c r="F864" i="7"/>
  <c r="J864" i="7" s="1"/>
  <c r="K864" i="7" s="1"/>
  <c r="F865" i="7"/>
  <c r="J865" i="7" s="1"/>
  <c r="K865" i="7" s="1"/>
  <c r="F866" i="7"/>
  <c r="J866" i="7" s="1"/>
  <c r="K866" i="7" s="1"/>
  <c r="F867" i="7"/>
  <c r="J867" i="7" s="1"/>
  <c r="K867" i="7" s="1"/>
  <c r="F868" i="7"/>
  <c r="J868" i="7" s="1"/>
  <c r="K868" i="7" s="1"/>
  <c r="F869" i="7"/>
  <c r="J869" i="7" s="1"/>
  <c r="K869" i="7" s="1"/>
  <c r="F870" i="7"/>
  <c r="J870" i="7" s="1"/>
  <c r="K870" i="7" s="1"/>
  <c r="F871" i="7"/>
  <c r="J871" i="7" s="1"/>
  <c r="K871" i="7" s="1"/>
  <c r="F872" i="7"/>
  <c r="J872" i="7" s="1"/>
  <c r="K872" i="7" s="1"/>
  <c r="F873" i="7"/>
  <c r="J873" i="7" s="1"/>
  <c r="K873" i="7" s="1"/>
  <c r="F874" i="7"/>
  <c r="J874" i="7" s="1"/>
  <c r="K874" i="7" s="1"/>
  <c r="F875" i="7"/>
  <c r="J875" i="7" s="1"/>
  <c r="K875" i="7" s="1"/>
  <c r="F876" i="7"/>
  <c r="J876" i="7" s="1"/>
  <c r="K876" i="7" s="1"/>
  <c r="F877" i="7"/>
  <c r="J877" i="7" s="1"/>
  <c r="K877" i="7" s="1"/>
  <c r="F878" i="7"/>
  <c r="J878" i="7" s="1"/>
  <c r="K878" i="7" s="1"/>
  <c r="F879" i="7"/>
  <c r="J879" i="7" s="1"/>
  <c r="K879" i="7" s="1"/>
  <c r="F880" i="7"/>
  <c r="J880" i="7" s="1"/>
  <c r="K880" i="7" s="1"/>
  <c r="F881" i="7"/>
  <c r="J881" i="7" s="1"/>
  <c r="K881" i="7" s="1"/>
  <c r="F882" i="7"/>
  <c r="J882" i="7" s="1"/>
  <c r="K882" i="7" s="1"/>
  <c r="F883" i="7"/>
  <c r="J883" i="7" s="1"/>
  <c r="K883" i="7" s="1"/>
  <c r="F884" i="7"/>
  <c r="J884" i="7" s="1"/>
  <c r="K884" i="7" s="1"/>
  <c r="F885" i="7"/>
  <c r="J885" i="7" s="1"/>
  <c r="K885" i="7" s="1"/>
  <c r="F886" i="7"/>
  <c r="J886" i="7" s="1"/>
  <c r="K886" i="7" s="1"/>
  <c r="F887" i="7"/>
  <c r="J887" i="7" s="1"/>
  <c r="K887" i="7" s="1"/>
  <c r="F888" i="7"/>
  <c r="J888" i="7" s="1"/>
  <c r="K888" i="7" s="1"/>
  <c r="F889" i="7"/>
  <c r="J889" i="7" s="1"/>
  <c r="K889" i="7" s="1"/>
  <c r="F890" i="7"/>
  <c r="J890" i="7" s="1"/>
  <c r="K890" i="7" s="1"/>
  <c r="F891" i="7"/>
  <c r="J891" i="7" s="1"/>
  <c r="K891" i="7" s="1"/>
  <c r="F892" i="7"/>
  <c r="J892" i="7" s="1"/>
  <c r="K892" i="7" s="1"/>
  <c r="F893" i="7"/>
  <c r="J893" i="7" s="1"/>
  <c r="K893" i="7" s="1"/>
  <c r="F894" i="7"/>
  <c r="J894" i="7" s="1"/>
  <c r="K894" i="7" s="1"/>
  <c r="F895" i="7"/>
  <c r="J895" i="7" s="1"/>
  <c r="K895" i="7" s="1"/>
  <c r="F896" i="7"/>
  <c r="J896" i="7" s="1"/>
  <c r="K896" i="7" s="1"/>
  <c r="F897" i="7"/>
  <c r="J897" i="7" s="1"/>
  <c r="K897" i="7" s="1"/>
  <c r="F898" i="7"/>
  <c r="J898" i="7" s="1"/>
  <c r="K898" i="7" s="1"/>
  <c r="F899" i="7"/>
  <c r="J899" i="7" s="1"/>
  <c r="K899" i="7" s="1"/>
  <c r="F900" i="7"/>
  <c r="J900" i="7" s="1"/>
  <c r="K900" i="7" s="1"/>
  <c r="F901" i="7"/>
  <c r="J901" i="7" s="1"/>
  <c r="K901" i="7" s="1"/>
  <c r="F902" i="7"/>
  <c r="J902" i="7" s="1"/>
  <c r="K902" i="7" s="1"/>
  <c r="F903" i="7"/>
  <c r="J903" i="7" s="1"/>
  <c r="K903" i="7" s="1"/>
  <c r="F904" i="7"/>
  <c r="J904" i="7" s="1"/>
  <c r="K904" i="7" s="1"/>
  <c r="F905" i="7"/>
  <c r="J905" i="7" s="1"/>
  <c r="K905" i="7" s="1"/>
  <c r="F906" i="7"/>
  <c r="J906" i="7" s="1"/>
  <c r="K906" i="7" s="1"/>
  <c r="F907" i="7"/>
  <c r="J907" i="7" s="1"/>
  <c r="K907" i="7" s="1"/>
  <c r="F908" i="7"/>
  <c r="J908" i="7" s="1"/>
  <c r="K908" i="7" s="1"/>
  <c r="F909" i="7"/>
  <c r="J909" i="7" s="1"/>
  <c r="K909" i="7" s="1"/>
  <c r="F910" i="7"/>
  <c r="J910" i="7" s="1"/>
  <c r="K910" i="7" s="1"/>
  <c r="F911" i="7"/>
  <c r="J911" i="7" s="1"/>
  <c r="K911" i="7" s="1"/>
  <c r="F912" i="7"/>
  <c r="J912" i="7" s="1"/>
  <c r="K912" i="7" s="1"/>
  <c r="F913" i="7"/>
  <c r="J913" i="7" s="1"/>
  <c r="K913" i="7" s="1"/>
  <c r="F914" i="7"/>
  <c r="J914" i="7" s="1"/>
  <c r="K914" i="7" s="1"/>
  <c r="F915" i="7"/>
  <c r="J915" i="7" s="1"/>
  <c r="K915" i="7" s="1"/>
  <c r="F916" i="7"/>
  <c r="J916" i="7" s="1"/>
  <c r="K916" i="7" s="1"/>
  <c r="F917" i="7"/>
  <c r="J917" i="7" s="1"/>
  <c r="K917" i="7" s="1"/>
  <c r="F918" i="7"/>
  <c r="J918" i="7" s="1"/>
  <c r="K918" i="7" s="1"/>
  <c r="F919" i="7"/>
  <c r="J919" i="7" s="1"/>
  <c r="K919" i="7" s="1"/>
  <c r="F920" i="7"/>
  <c r="J920" i="7" s="1"/>
  <c r="K920" i="7" s="1"/>
  <c r="F921" i="7"/>
  <c r="J921" i="7" s="1"/>
  <c r="K921" i="7" s="1"/>
  <c r="F922" i="7"/>
  <c r="J922" i="7" s="1"/>
  <c r="K922" i="7" s="1"/>
  <c r="F923" i="7"/>
  <c r="J923" i="7" s="1"/>
  <c r="K923" i="7" s="1"/>
  <c r="F924" i="7"/>
  <c r="J924" i="7" s="1"/>
  <c r="K924" i="7" s="1"/>
  <c r="F925" i="7"/>
  <c r="J925" i="7" s="1"/>
  <c r="K925" i="7" s="1"/>
  <c r="F926" i="7"/>
  <c r="J926" i="7" s="1"/>
  <c r="K926" i="7" s="1"/>
  <c r="F927" i="7"/>
  <c r="J927" i="7" s="1"/>
  <c r="K927" i="7" s="1"/>
  <c r="F928" i="7"/>
  <c r="J928" i="7" s="1"/>
  <c r="K928" i="7" s="1"/>
  <c r="F929" i="7"/>
  <c r="J929" i="7" s="1"/>
  <c r="K929" i="7" s="1"/>
  <c r="F930" i="7"/>
  <c r="J930" i="7" s="1"/>
  <c r="K930" i="7" s="1"/>
  <c r="F931" i="7"/>
  <c r="J931" i="7" s="1"/>
  <c r="K931" i="7" s="1"/>
  <c r="F932" i="7"/>
  <c r="J932" i="7" s="1"/>
  <c r="K932" i="7" s="1"/>
  <c r="F933" i="7"/>
  <c r="J933" i="7" s="1"/>
  <c r="K933" i="7" s="1"/>
  <c r="F934" i="7"/>
  <c r="J934" i="7" s="1"/>
  <c r="K934" i="7" s="1"/>
  <c r="F935" i="7"/>
  <c r="J935" i="7" s="1"/>
  <c r="K935" i="7" s="1"/>
  <c r="F936" i="7"/>
  <c r="J936" i="7" s="1"/>
  <c r="K936" i="7" s="1"/>
  <c r="F937" i="7"/>
  <c r="J937" i="7" s="1"/>
  <c r="K937" i="7" s="1"/>
  <c r="F938" i="7"/>
  <c r="J938" i="7" s="1"/>
  <c r="K938" i="7" s="1"/>
  <c r="F939" i="7"/>
  <c r="J939" i="7" s="1"/>
  <c r="K939" i="7" s="1"/>
  <c r="F940" i="7"/>
  <c r="J940" i="7" s="1"/>
  <c r="K940" i="7" s="1"/>
  <c r="F941" i="7"/>
  <c r="J941" i="7" s="1"/>
  <c r="K941" i="7" s="1"/>
  <c r="F942" i="7"/>
  <c r="J942" i="7" s="1"/>
  <c r="K942" i="7" s="1"/>
  <c r="F943" i="7"/>
  <c r="J943" i="7" s="1"/>
  <c r="K943" i="7" s="1"/>
  <c r="F944" i="7"/>
  <c r="J944" i="7" s="1"/>
  <c r="K944" i="7" s="1"/>
  <c r="F945" i="7"/>
  <c r="J945" i="7" s="1"/>
  <c r="K945" i="7" s="1"/>
  <c r="F946" i="7"/>
  <c r="J946" i="7" s="1"/>
  <c r="K946" i="7" s="1"/>
  <c r="F947" i="7"/>
  <c r="J947" i="7" s="1"/>
  <c r="K947" i="7" s="1"/>
  <c r="F948" i="7"/>
  <c r="J948" i="7" s="1"/>
  <c r="K948" i="7" s="1"/>
  <c r="F949" i="7"/>
  <c r="J949" i="7" s="1"/>
  <c r="K949" i="7" s="1"/>
  <c r="F950" i="7"/>
  <c r="J950" i="7" s="1"/>
  <c r="K950" i="7" s="1"/>
  <c r="F951" i="7"/>
  <c r="J951" i="7" s="1"/>
  <c r="K951" i="7" s="1"/>
  <c r="F952" i="7"/>
  <c r="J952" i="7" s="1"/>
  <c r="K952" i="7" s="1"/>
  <c r="F953" i="7"/>
  <c r="J953" i="7" s="1"/>
  <c r="K953" i="7" s="1"/>
  <c r="F954" i="7"/>
  <c r="J954" i="7" s="1"/>
  <c r="K954" i="7" s="1"/>
  <c r="F955" i="7"/>
  <c r="J955" i="7" s="1"/>
  <c r="K955" i="7" s="1"/>
  <c r="F956" i="7"/>
  <c r="J956" i="7" s="1"/>
  <c r="K956" i="7" s="1"/>
  <c r="F957" i="7"/>
  <c r="J957" i="7" s="1"/>
  <c r="K957" i="7" s="1"/>
  <c r="F958" i="7"/>
  <c r="J958" i="7" s="1"/>
  <c r="K958" i="7" s="1"/>
  <c r="F959" i="7"/>
  <c r="J959" i="7" s="1"/>
  <c r="K959" i="7" s="1"/>
  <c r="F960" i="7"/>
  <c r="J960" i="7" s="1"/>
  <c r="K960" i="7" s="1"/>
  <c r="F961" i="7"/>
  <c r="J961" i="7" s="1"/>
  <c r="K961" i="7" s="1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J1010" i="7" s="1"/>
  <c r="K1010" i="7" s="1"/>
  <c r="F1011" i="7"/>
  <c r="J1011" i="7" s="1"/>
  <c r="K1011" i="7" s="1"/>
  <c r="F1012" i="7"/>
  <c r="J1012" i="7" s="1"/>
  <c r="K1012" i="7" s="1"/>
  <c r="F1013" i="7"/>
  <c r="J1013" i="7" s="1"/>
  <c r="K1013" i="7" s="1"/>
  <c r="F1014" i="7"/>
  <c r="J1014" i="7" s="1"/>
  <c r="K1014" i="7" s="1"/>
  <c r="F1015" i="7"/>
  <c r="J1015" i="7" s="1"/>
  <c r="K1015" i="7" s="1"/>
  <c r="F1016" i="7"/>
  <c r="J1016" i="7" s="1"/>
  <c r="K1016" i="7" s="1"/>
  <c r="F1017" i="7"/>
  <c r="J1017" i="7" s="1"/>
  <c r="K1017" i="7" s="1"/>
  <c r="F1018" i="7"/>
  <c r="J1018" i="7" s="1"/>
  <c r="K1018" i="7" s="1"/>
  <c r="F1019" i="7"/>
  <c r="J1019" i="7" s="1"/>
  <c r="K1019" i="7" s="1"/>
  <c r="F1020" i="7"/>
  <c r="J1020" i="7" s="1"/>
  <c r="K1020" i="7" s="1"/>
  <c r="F1021" i="7"/>
  <c r="J1021" i="7" s="1"/>
  <c r="K1021" i="7" s="1"/>
  <c r="F1022" i="7"/>
  <c r="J1022" i="7" s="1"/>
  <c r="K1022" i="7" s="1"/>
  <c r="F1023" i="7"/>
  <c r="J1023" i="7" s="1"/>
  <c r="K1023" i="7" s="1"/>
  <c r="F1024" i="7"/>
  <c r="J1024" i="7" s="1"/>
  <c r="K1024" i="7" s="1"/>
  <c r="F1025" i="7"/>
  <c r="J1025" i="7" s="1"/>
  <c r="K1025" i="7" s="1"/>
  <c r="F1026" i="7"/>
  <c r="J1026" i="7" s="1"/>
  <c r="K1026" i="7" s="1"/>
  <c r="F1027" i="7"/>
  <c r="J1027" i="7" s="1"/>
  <c r="K1027" i="7" s="1"/>
  <c r="F1028" i="7"/>
  <c r="J1028" i="7" s="1"/>
  <c r="K1028" i="7" s="1"/>
  <c r="F1029" i="7"/>
  <c r="J1029" i="7" s="1"/>
  <c r="K1029" i="7" s="1"/>
  <c r="F1030" i="7"/>
  <c r="J1030" i="7" s="1"/>
  <c r="K1030" i="7" s="1"/>
  <c r="F1031" i="7"/>
  <c r="J1031" i="7" s="1"/>
  <c r="K1031" i="7" s="1"/>
  <c r="F1032" i="7"/>
  <c r="J1032" i="7" s="1"/>
  <c r="K1032" i="7" s="1"/>
  <c r="F1033" i="7"/>
  <c r="J1033" i="7" s="1"/>
  <c r="K1033" i="7" s="1"/>
  <c r="F1034" i="7"/>
  <c r="J1034" i="7" s="1"/>
  <c r="K1034" i="7" s="1"/>
  <c r="F1035" i="7"/>
  <c r="J1035" i="7" s="1"/>
  <c r="K1035" i="7" s="1"/>
  <c r="F1036" i="7"/>
  <c r="J1036" i="7" s="1"/>
  <c r="K1036" i="7" s="1"/>
  <c r="F1037" i="7"/>
  <c r="J1037" i="7" s="1"/>
  <c r="K1037" i="7" s="1"/>
  <c r="F1038" i="7"/>
  <c r="J1038" i="7" s="1"/>
  <c r="K1038" i="7" s="1"/>
  <c r="F1039" i="7"/>
  <c r="J1039" i="7" s="1"/>
  <c r="K1039" i="7" s="1"/>
  <c r="F1040" i="7"/>
  <c r="J1040" i="7" s="1"/>
  <c r="K1040" i="7" s="1"/>
  <c r="F1041" i="7"/>
  <c r="J1041" i="7" s="1"/>
  <c r="K1041" i="7" s="1"/>
  <c r="F1042" i="7"/>
  <c r="J1042" i="7" s="1"/>
  <c r="K1042" i="7" s="1"/>
  <c r="F1043" i="7"/>
  <c r="J1043" i="7" s="1"/>
  <c r="K1043" i="7" s="1"/>
  <c r="F1044" i="7"/>
  <c r="J1044" i="7" s="1"/>
  <c r="K1044" i="7" s="1"/>
  <c r="F1045" i="7"/>
  <c r="J1045" i="7" s="1"/>
  <c r="K1045" i="7" s="1"/>
  <c r="F1046" i="7"/>
  <c r="J1046" i="7" s="1"/>
  <c r="K1046" i="7" s="1"/>
  <c r="F1047" i="7"/>
  <c r="J1047" i="7" s="1"/>
  <c r="K1047" i="7" s="1"/>
  <c r="F1048" i="7"/>
  <c r="J1048" i="7" s="1"/>
  <c r="K1048" i="7" s="1"/>
  <c r="F1049" i="7"/>
  <c r="J1049" i="7" s="1"/>
  <c r="K1049" i="7" s="1"/>
  <c r="F1050" i="7"/>
  <c r="J1050" i="7" s="1"/>
  <c r="K1050" i="7" s="1"/>
  <c r="F1051" i="7"/>
  <c r="J1051" i="7" s="1"/>
  <c r="K1051" i="7" s="1"/>
  <c r="F1052" i="7"/>
  <c r="J1052" i="7" s="1"/>
  <c r="K1052" i="7" s="1"/>
  <c r="F1053" i="7"/>
  <c r="J1053" i="7" s="1"/>
  <c r="K1053" i="7" s="1"/>
  <c r="F1054" i="7"/>
  <c r="J1054" i="7" s="1"/>
  <c r="K1054" i="7" s="1"/>
  <c r="F1055" i="7"/>
  <c r="J1055" i="7" s="1"/>
  <c r="K1055" i="7" s="1"/>
  <c r="F1056" i="7"/>
  <c r="J1056" i="7" s="1"/>
  <c r="K1056" i="7" s="1"/>
  <c r="F1057" i="7"/>
  <c r="J1057" i="7" s="1"/>
  <c r="K1057" i="7" s="1"/>
  <c r="F1058" i="7"/>
  <c r="J1058" i="7" s="1"/>
  <c r="K1058" i="7" s="1"/>
  <c r="F1059" i="7"/>
  <c r="J1059" i="7" s="1"/>
  <c r="K1059" i="7" s="1"/>
  <c r="F1060" i="7"/>
  <c r="J1060" i="7" s="1"/>
  <c r="K1060" i="7" s="1"/>
  <c r="F1061" i="7"/>
  <c r="J1061" i="7" s="1"/>
  <c r="K1061" i="7" s="1"/>
  <c r="F1062" i="7"/>
  <c r="J1062" i="7" s="1"/>
  <c r="K1062" i="7" s="1"/>
  <c r="F1063" i="7"/>
  <c r="J1063" i="7" s="1"/>
  <c r="K1063" i="7" s="1"/>
  <c r="F1064" i="7"/>
  <c r="J1064" i="7" s="1"/>
  <c r="K1064" i="7" s="1"/>
  <c r="F1065" i="7"/>
  <c r="J1065" i="7" s="1"/>
  <c r="K1065" i="7" s="1"/>
  <c r="F1066" i="7"/>
  <c r="J1066" i="7" s="1"/>
  <c r="K1066" i="7" s="1"/>
  <c r="F1067" i="7"/>
  <c r="J1067" i="7" s="1"/>
  <c r="K1067" i="7" s="1"/>
  <c r="F1068" i="7"/>
  <c r="J1068" i="7" s="1"/>
  <c r="K1068" i="7" s="1"/>
  <c r="F1069" i="7"/>
  <c r="J1069" i="7" s="1"/>
  <c r="K1069" i="7" s="1"/>
  <c r="F1070" i="7"/>
  <c r="J1070" i="7" s="1"/>
  <c r="K1070" i="7" s="1"/>
  <c r="F1071" i="7"/>
  <c r="J1071" i="7" s="1"/>
  <c r="K1071" i="7" s="1"/>
  <c r="F1072" i="7"/>
  <c r="J1072" i="7" s="1"/>
  <c r="K1072" i="7" s="1"/>
  <c r="F1073" i="7"/>
  <c r="J1073" i="7" s="1"/>
  <c r="K1073" i="7" s="1"/>
  <c r="F1074" i="7"/>
  <c r="J1074" i="7" s="1"/>
  <c r="K1074" i="7" s="1"/>
  <c r="F1075" i="7"/>
  <c r="J1075" i="7" s="1"/>
  <c r="K1075" i="7" s="1"/>
  <c r="F1076" i="7"/>
  <c r="J1076" i="7" s="1"/>
  <c r="K1076" i="7" s="1"/>
  <c r="F1077" i="7"/>
  <c r="J1077" i="7" s="1"/>
  <c r="K1077" i="7" s="1"/>
  <c r="F1078" i="7"/>
  <c r="J1078" i="7" s="1"/>
  <c r="K1078" i="7" s="1"/>
  <c r="F1079" i="7"/>
  <c r="J1079" i="7" s="1"/>
  <c r="K1079" i="7" s="1"/>
  <c r="F1080" i="7"/>
  <c r="J1080" i="7" s="1"/>
  <c r="K1080" i="7" s="1"/>
  <c r="F1081" i="7"/>
  <c r="J1081" i="7" s="1"/>
  <c r="K1081" i="7" s="1"/>
  <c r="F1082" i="7"/>
  <c r="J1082" i="7" s="1"/>
  <c r="K1082" i="7" s="1"/>
  <c r="F1083" i="7"/>
  <c r="J1083" i="7" s="1"/>
  <c r="K1083" i="7" s="1"/>
  <c r="F1084" i="7"/>
  <c r="J1084" i="7" s="1"/>
  <c r="K1084" i="7" s="1"/>
  <c r="F1085" i="7"/>
  <c r="J1085" i="7" s="1"/>
  <c r="K1085" i="7" s="1"/>
  <c r="F1086" i="7"/>
  <c r="J1086" i="7" s="1"/>
  <c r="K1086" i="7" s="1"/>
  <c r="F1087" i="7"/>
  <c r="J1087" i="7" s="1"/>
  <c r="K1087" i="7" s="1"/>
  <c r="F1088" i="7"/>
  <c r="J1088" i="7" s="1"/>
  <c r="K1088" i="7" s="1"/>
  <c r="F1089" i="7"/>
  <c r="J1089" i="7" s="1"/>
  <c r="K1089" i="7" s="1"/>
  <c r="F1090" i="7"/>
  <c r="J1090" i="7" s="1"/>
  <c r="K1090" i="7" s="1"/>
  <c r="F1091" i="7"/>
  <c r="J1091" i="7" s="1"/>
  <c r="K1091" i="7" s="1"/>
  <c r="F1092" i="7"/>
  <c r="J1092" i="7" s="1"/>
  <c r="K1092" i="7" s="1"/>
  <c r="F1093" i="7"/>
  <c r="J1093" i="7" s="1"/>
  <c r="K1093" i="7" s="1"/>
  <c r="F1094" i="7"/>
  <c r="J1094" i="7" s="1"/>
  <c r="K1094" i="7" s="1"/>
  <c r="F1095" i="7"/>
  <c r="J1095" i="7" s="1"/>
  <c r="K1095" i="7" s="1"/>
  <c r="F1096" i="7"/>
  <c r="J1096" i="7" s="1"/>
  <c r="K1096" i="7" s="1"/>
  <c r="F1097" i="7"/>
  <c r="J1097" i="7" s="1"/>
  <c r="K1097" i="7" s="1"/>
  <c r="F1098" i="7"/>
  <c r="J1098" i="7" s="1"/>
  <c r="K1098" i="7" s="1"/>
  <c r="F1099" i="7"/>
  <c r="J1099" i="7" s="1"/>
  <c r="K1099" i="7" s="1"/>
  <c r="F1100" i="7"/>
  <c r="J1100" i="7" s="1"/>
  <c r="K1100" i="7" s="1"/>
  <c r="F1101" i="7"/>
  <c r="J1101" i="7" s="1"/>
  <c r="K1101" i="7" s="1"/>
  <c r="F1102" i="7"/>
  <c r="J1102" i="7" s="1"/>
  <c r="K1102" i="7" s="1"/>
  <c r="F1103" i="7"/>
  <c r="J1103" i="7" s="1"/>
  <c r="K1103" i="7" s="1"/>
  <c r="F1104" i="7"/>
  <c r="J1104" i="7" s="1"/>
  <c r="K1104" i="7" s="1"/>
  <c r="F1105" i="7"/>
  <c r="J1105" i="7" s="1"/>
  <c r="K1105" i="7" s="1"/>
  <c r="F1106" i="7"/>
  <c r="J1106" i="7" s="1"/>
  <c r="K1106" i="7" s="1"/>
  <c r="F1107" i="7"/>
  <c r="J1107" i="7" s="1"/>
  <c r="K1107" i="7" s="1"/>
  <c r="F1108" i="7"/>
  <c r="J1108" i="7" s="1"/>
  <c r="K1108" i="7" s="1"/>
  <c r="F1109" i="7"/>
  <c r="J1109" i="7" s="1"/>
  <c r="K1109" i="7" s="1"/>
  <c r="F1110" i="7"/>
  <c r="J1110" i="7" s="1"/>
  <c r="K1110" i="7" s="1"/>
  <c r="F1111" i="7"/>
  <c r="J1111" i="7" s="1"/>
  <c r="K1111" i="7" s="1"/>
  <c r="F1112" i="7"/>
  <c r="J1112" i="7" s="1"/>
  <c r="K1112" i="7" s="1"/>
  <c r="F1113" i="7"/>
  <c r="J1113" i="7" s="1"/>
  <c r="K1113" i="7" s="1"/>
  <c r="F1114" i="7"/>
  <c r="J1114" i="7" s="1"/>
  <c r="K1114" i="7" s="1"/>
  <c r="F1115" i="7"/>
  <c r="J1115" i="7" s="1"/>
  <c r="K1115" i="7" s="1"/>
  <c r="F1116" i="7"/>
  <c r="J1116" i="7" s="1"/>
  <c r="K1116" i="7" s="1"/>
  <c r="F1117" i="7"/>
  <c r="J1117" i="7" s="1"/>
  <c r="K1117" i="7" s="1"/>
  <c r="F1118" i="7"/>
  <c r="J1118" i="7" s="1"/>
  <c r="K1118" i="7" s="1"/>
  <c r="F1119" i="7"/>
  <c r="J1119" i="7" s="1"/>
  <c r="K1119" i="7" s="1"/>
  <c r="F1120" i="7"/>
  <c r="J1120" i="7" s="1"/>
  <c r="K1120" i="7" s="1"/>
  <c r="F1121" i="7"/>
  <c r="J1121" i="7" s="1"/>
  <c r="K1121" i="7" s="1"/>
  <c r="F1122" i="7"/>
  <c r="J1122" i="7" s="1"/>
  <c r="K1122" i="7" s="1"/>
  <c r="F1123" i="7"/>
  <c r="J1123" i="7" s="1"/>
  <c r="K1123" i="7" s="1"/>
  <c r="F1124" i="7"/>
  <c r="J1124" i="7" s="1"/>
  <c r="K1124" i="7" s="1"/>
  <c r="F1125" i="7"/>
  <c r="J1125" i="7" s="1"/>
  <c r="K1125" i="7" s="1"/>
  <c r="F1126" i="7"/>
  <c r="J1126" i="7" s="1"/>
  <c r="K1126" i="7" s="1"/>
  <c r="F1127" i="7"/>
  <c r="J1127" i="7" s="1"/>
  <c r="K1127" i="7" s="1"/>
  <c r="F1128" i="7"/>
  <c r="J1128" i="7" s="1"/>
  <c r="K1128" i="7" s="1"/>
  <c r="F1129" i="7"/>
  <c r="J1129" i="7" s="1"/>
  <c r="K1129" i="7" s="1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J1202" i="7" s="1"/>
  <c r="K1202" i="7" s="1"/>
  <c r="F1203" i="7"/>
  <c r="J1203" i="7" s="1"/>
  <c r="K1203" i="7" s="1"/>
  <c r="F1204" i="7"/>
  <c r="J1204" i="7" s="1"/>
  <c r="K1204" i="7" s="1"/>
  <c r="F1205" i="7"/>
  <c r="J1205" i="7" s="1"/>
  <c r="K1205" i="7" s="1"/>
  <c r="F1206" i="7"/>
  <c r="J1206" i="7" s="1"/>
  <c r="K1206" i="7" s="1"/>
  <c r="F1207" i="7"/>
  <c r="J1207" i="7" s="1"/>
  <c r="K1207" i="7" s="1"/>
  <c r="F1208" i="7"/>
  <c r="J1208" i="7" s="1"/>
  <c r="K1208" i="7" s="1"/>
  <c r="F1209" i="7"/>
  <c r="J1209" i="7" s="1"/>
  <c r="K1209" i="7" s="1"/>
  <c r="F1210" i="7"/>
  <c r="J1210" i="7" s="1"/>
  <c r="K1210" i="7" s="1"/>
  <c r="F1211" i="7"/>
  <c r="J1211" i="7" s="1"/>
  <c r="K1211" i="7" s="1"/>
  <c r="F1212" i="7"/>
  <c r="J1212" i="7" s="1"/>
  <c r="K1212" i="7" s="1"/>
  <c r="F1213" i="7"/>
  <c r="J1213" i="7" s="1"/>
  <c r="K1213" i="7" s="1"/>
  <c r="F1214" i="7"/>
  <c r="J1214" i="7" s="1"/>
  <c r="K1214" i="7" s="1"/>
  <c r="F1215" i="7"/>
  <c r="J1215" i="7" s="1"/>
  <c r="K1215" i="7" s="1"/>
  <c r="F1216" i="7"/>
  <c r="J1216" i="7" s="1"/>
  <c r="K1216" i="7" s="1"/>
  <c r="F1217" i="7"/>
  <c r="J1217" i="7" s="1"/>
  <c r="K1217" i="7" s="1"/>
  <c r="F1218" i="7"/>
  <c r="J1218" i="7" s="1"/>
  <c r="K1218" i="7" s="1"/>
  <c r="F1219" i="7"/>
  <c r="J1219" i="7" s="1"/>
  <c r="K1219" i="7" s="1"/>
  <c r="F1220" i="7"/>
  <c r="J1220" i="7" s="1"/>
  <c r="K1220" i="7" s="1"/>
  <c r="F1221" i="7"/>
  <c r="J1221" i="7" s="1"/>
  <c r="K1221" i="7" s="1"/>
  <c r="F1222" i="7"/>
  <c r="J1222" i="7" s="1"/>
  <c r="K1222" i="7" s="1"/>
  <c r="F1223" i="7"/>
  <c r="J1223" i="7" s="1"/>
  <c r="K1223" i="7" s="1"/>
  <c r="F1224" i="7"/>
  <c r="J1224" i="7" s="1"/>
  <c r="K1224" i="7" s="1"/>
  <c r="F1225" i="7"/>
  <c r="J1225" i="7" s="1"/>
  <c r="K1225" i="7" s="1"/>
  <c r="F1226" i="7"/>
  <c r="J1226" i="7" s="1"/>
  <c r="K1226" i="7" s="1"/>
  <c r="F1227" i="7"/>
  <c r="J1227" i="7" s="1"/>
  <c r="K1227" i="7" s="1"/>
  <c r="F1228" i="7"/>
  <c r="J1228" i="7" s="1"/>
  <c r="K1228" i="7" s="1"/>
  <c r="F1229" i="7"/>
  <c r="J1229" i="7" s="1"/>
  <c r="K1229" i="7" s="1"/>
  <c r="F1230" i="7"/>
  <c r="J1230" i="7" s="1"/>
  <c r="K1230" i="7" s="1"/>
  <c r="F1231" i="7"/>
  <c r="J1231" i="7" s="1"/>
  <c r="K1231" i="7" s="1"/>
  <c r="F1232" i="7"/>
  <c r="J1232" i="7" s="1"/>
  <c r="K1232" i="7" s="1"/>
  <c r="F1233" i="7"/>
  <c r="J1233" i="7" s="1"/>
  <c r="K1233" i="7" s="1"/>
  <c r="F1234" i="7"/>
  <c r="J1234" i="7" s="1"/>
  <c r="K1234" i="7" s="1"/>
  <c r="F1235" i="7"/>
  <c r="J1235" i="7" s="1"/>
  <c r="K1235" i="7" s="1"/>
  <c r="F1236" i="7"/>
  <c r="J1236" i="7" s="1"/>
  <c r="K1236" i="7" s="1"/>
  <c r="F1237" i="7"/>
  <c r="J1237" i="7" s="1"/>
  <c r="K1237" i="7" s="1"/>
  <c r="F1238" i="7"/>
  <c r="J1238" i="7" s="1"/>
  <c r="K1238" i="7" s="1"/>
  <c r="F1239" i="7"/>
  <c r="J1239" i="7" s="1"/>
  <c r="K1239" i="7" s="1"/>
  <c r="F1240" i="7"/>
  <c r="J1240" i="7" s="1"/>
  <c r="K1240" i="7" s="1"/>
  <c r="F1241" i="7"/>
  <c r="J1241" i="7" s="1"/>
  <c r="K1241" i="7" s="1"/>
  <c r="F1242" i="7"/>
  <c r="J1242" i="7" s="1"/>
  <c r="K1242" i="7" s="1"/>
  <c r="F1243" i="7"/>
  <c r="J1243" i="7" s="1"/>
  <c r="K1243" i="7" s="1"/>
  <c r="F1244" i="7"/>
  <c r="J1244" i="7" s="1"/>
  <c r="K1244" i="7" s="1"/>
  <c r="F1245" i="7"/>
  <c r="J1245" i="7" s="1"/>
  <c r="K1245" i="7" s="1"/>
  <c r="F1246" i="7"/>
  <c r="J1246" i="7" s="1"/>
  <c r="K1246" i="7" s="1"/>
  <c r="F1247" i="7"/>
  <c r="J1247" i="7" s="1"/>
  <c r="K1247" i="7" s="1"/>
  <c r="F1248" i="7"/>
  <c r="J1248" i="7" s="1"/>
  <c r="K1248" i="7" s="1"/>
  <c r="F1249" i="7"/>
  <c r="J1249" i="7" s="1"/>
  <c r="K1249" i="7" s="1"/>
  <c r="F1250" i="7"/>
  <c r="J1250" i="7" s="1"/>
  <c r="K1250" i="7" s="1"/>
  <c r="F1251" i="7"/>
  <c r="J1251" i="7" s="1"/>
  <c r="K1251" i="7" s="1"/>
  <c r="F1252" i="7"/>
  <c r="J1252" i="7" s="1"/>
  <c r="K1252" i="7" s="1"/>
  <c r="F1253" i="7"/>
  <c r="J1253" i="7" s="1"/>
  <c r="K1253" i="7" s="1"/>
  <c r="F1254" i="7"/>
  <c r="J1254" i="7" s="1"/>
  <c r="K1254" i="7" s="1"/>
  <c r="F1255" i="7"/>
  <c r="J1255" i="7" s="1"/>
  <c r="K1255" i="7" s="1"/>
  <c r="F1256" i="7"/>
  <c r="J1256" i="7" s="1"/>
  <c r="K1256" i="7" s="1"/>
  <c r="F1257" i="7"/>
  <c r="J1257" i="7" s="1"/>
  <c r="K1257" i="7" s="1"/>
  <c r="F1258" i="7"/>
  <c r="J1258" i="7" s="1"/>
  <c r="K1258" i="7" s="1"/>
  <c r="F1259" i="7"/>
  <c r="J1259" i="7" s="1"/>
  <c r="K1259" i="7" s="1"/>
  <c r="F1260" i="7"/>
  <c r="J1260" i="7" s="1"/>
  <c r="K1260" i="7" s="1"/>
  <c r="F1261" i="7"/>
  <c r="J1261" i="7" s="1"/>
  <c r="K1261" i="7" s="1"/>
  <c r="F1262" i="7"/>
  <c r="J1262" i="7" s="1"/>
  <c r="K1262" i="7" s="1"/>
  <c r="F1263" i="7"/>
  <c r="J1263" i="7" s="1"/>
  <c r="K1263" i="7" s="1"/>
  <c r="F1264" i="7"/>
  <c r="J1264" i="7" s="1"/>
  <c r="K1264" i="7" s="1"/>
  <c r="F1265" i="7"/>
  <c r="J1265" i="7" s="1"/>
  <c r="K1265" i="7" s="1"/>
  <c r="F1266" i="7"/>
  <c r="J1266" i="7" s="1"/>
  <c r="K1266" i="7" s="1"/>
  <c r="F1267" i="7"/>
  <c r="J1267" i="7" s="1"/>
  <c r="K1267" i="7" s="1"/>
  <c r="F1268" i="7"/>
  <c r="J1268" i="7" s="1"/>
  <c r="K1268" i="7" s="1"/>
  <c r="F1269" i="7"/>
  <c r="J1269" i="7" s="1"/>
  <c r="K1269" i="7" s="1"/>
  <c r="F1270" i="7"/>
  <c r="J1270" i="7" s="1"/>
  <c r="K1270" i="7" s="1"/>
  <c r="F1271" i="7"/>
  <c r="J1271" i="7" s="1"/>
  <c r="K1271" i="7" s="1"/>
  <c r="F1272" i="7"/>
  <c r="J1272" i="7" s="1"/>
  <c r="K1272" i="7" s="1"/>
  <c r="F1273" i="7"/>
  <c r="J1273" i="7" s="1"/>
  <c r="K1273" i="7" s="1"/>
  <c r="F1274" i="7"/>
  <c r="J1274" i="7" s="1"/>
  <c r="K1274" i="7" s="1"/>
  <c r="F1275" i="7"/>
  <c r="J1275" i="7" s="1"/>
  <c r="K1275" i="7" s="1"/>
  <c r="F1276" i="7"/>
  <c r="J1276" i="7" s="1"/>
  <c r="K1276" i="7" s="1"/>
  <c r="F1277" i="7"/>
  <c r="J1277" i="7" s="1"/>
  <c r="K1277" i="7" s="1"/>
  <c r="F1278" i="7"/>
  <c r="J1278" i="7" s="1"/>
  <c r="K1278" i="7" s="1"/>
  <c r="F1279" i="7"/>
  <c r="J1279" i="7" s="1"/>
  <c r="K1279" i="7" s="1"/>
  <c r="F1280" i="7"/>
  <c r="J1280" i="7" s="1"/>
  <c r="K1280" i="7" s="1"/>
  <c r="F1281" i="7"/>
  <c r="J1281" i="7" s="1"/>
  <c r="K1281" i="7" s="1"/>
  <c r="F1282" i="7"/>
  <c r="J1282" i="7" s="1"/>
  <c r="K1282" i="7" s="1"/>
  <c r="F1283" i="7"/>
  <c r="J1283" i="7" s="1"/>
  <c r="K1283" i="7" s="1"/>
  <c r="F1284" i="7"/>
  <c r="J1284" i="7" s="1"/>
  <c r="K1284" i="7" s="1"/>
  <c r="F1285" i="7"/>
  <c r="J1285" i="7" s="1"/>
  <c r="K1285" i="7" s="1"/>
  <c r="F1286" i="7"/>
  <c r="J1286" i="7" s="1"/>
  <c r="K1286" i="7" s="1"/>
  <c r="F1287" i="7"/>
  <c r="J1287" i="7" s="1"/>
  <c r="K1287" i="7" s="1"/>
  <c r="F1288" i="7"/>
  <c r="J1288" i="7" s="1"/>
  <c r="K1288" i="7" s="1"/>
  <c r="F1289" i="7"/>
  <c r="J1289" i="7" s="1"/>
  <c r="K1289" i="7" s="1"/>
  <c r="F1290" i="7"/>
  <c r="J1290" i="7" s="1"/>
  <c r="K1290" i="7" s="1"/>
  <c r="F1291" i="7"/>
  <c r="J1291" i="7" s="1"/>
  <c r="K1291" i="7" s="1"/>
  <c r="F1292" i="7"/>
  <c r="J1292" i="7" s="1"/>
  <c r="K1292" i="7" s="1"/>
  <c r="F1293" i="7"/>
  <c r="J1293" i="7" s="1"/>
  <c r="K1293" i="7" s="1"/>
  <c r="F1294" i="7"/>
  <c r="J1294" i="7" s="1"/>
  <c r="K1294" i="7" s="1"/>
  <c r="F1295" i="7"/>
  <c r="J1295" i="7" s="1"/>
  <c r="K1295" i="7" s="1"/>
  <c r="F1296" i="7"/>
  <c r="J1296" i="7" s="1"/>
  <c r="K1296" i="7" s="1"/>
  <c r="F1297" i="7"/>
  <c r="J1297" i="7" s="1"/>
  <c r="K1297" i="7" s="1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J1346" i="7" s="1"/>
  <c r="K1346" i="7" s="1"/>
  <c r="F1347" i="7"/>
  <c r="J1347" i="7" s="1"/>
  <c r="K1347" i="7" s="1"/>
  <c r="F1348" i="7"/>
  <c r="J1348" i="7" s="1"/>
  <c r="K1348" i="7" s="1"/>
  <c r="F1349" i="7"/>
  <c r="J1349" i="7" s="1"/>
  <c r="K1349" i="7" s="1"/>
  <c r="F1350" i="7"/>
  <c r="J1350" i="7" s="1"/>
  <c r="K1350" i="7" s="1"/>
  <c r="F1351" i="7"/>
  <c r="J1351" i="7" s="1"/>
  <c r="K1351" i="7" s="1"/>
  <c r="F1352" i="7"/>
  <c r="J1352" i="7" s="1"/>
  <c r="K1352" i="7" s="1"/>
  <c r="F1353" i="7"/>
  <c r="J1353" i="7" s="1"/>
  <c r="K1353" i="7" s="1"/>
  <c r="F1354" i="7"/>
  <c r="J1354" i="7" s="1"/>
  <c r="K1354" i="7" s="1"/>
  <c r="F1355" i="7"/>
  <c r="J1355" i="7" s="1"/>
  <c r="K1355" i="7" s="1"/>
  <c r="F1356" i="7"/>
  <c r="J1356" i="7" s="1"/>
  <c r="K1356" i="7" s="1"/>
  <c r="F1357" i="7"/>
  <c r="J1357" i="7" s="1"/>
  <c r="K1357" i="7" s="1"/>
  <c r="F1358" i="7"/>
  <c r="J1358" i="7" s="1"/>
  <c r="K1358" i="7" s="1"/>
  <c r="F1359" i="7"/>
  <c r="J1359" i="7" s="1"/>
  <c r="K1359" i="7" s="1"/>
  <c r="F1360" i="7"/>
  <c r="J1360" i="7" s="1"/>
  <c r="K1360" i="7" s="1"/>
  <c r="F1361" i="7"/>
  <c r="J1361" i="7" s="1"/>
  <c r="K1361" i="7" s="1"/>
  <c r="F1362" i="7"/>
  <c r="J1362" i="7" s="1"/>
  <c r="K1362" i="7" s="1"/>
  <c r="F1363" i="7"/>
  <c r="J1363" i="7" s="1"/>
  <c r="K1363" i="7" s="1"/>
  <c r="F1364" i="7"/>
  <c r="J1364" i="7" s="1"/>
  <c r="K1364" i="7" s="1"/>
  <c r="F1365" i="7"/>
  <c r="J1365" i="7" s="1"/>
  <c r="K1365" i="7" s="1"/>
  <c r="F1366" i="7"/>
  <c r="J1366" i="7" s="1"/>
  <c r="K1366" i="7" s="1"/>
  <c r="F1367" i="7"/>
  <c r="J1367" i="7" s="1"/>
  <c r="K1367" i="7" s="1"/>
  <c r="F1368" i="7"/>
  <c r="J1368" i="7" s="1"/>
  <c r="K1368" i="7" s="1"/>
  <c r="F1369" i="7"/>
  <c r="J1369" i="7" s="1"/>
  <c r="K1369" i="7" s="1"/>
  <c r="F1370" i="7"/>
  <c r="J1370" i="7" s="1"/>
  <c r="K1370" i="7" s="1"/>
  <c r="F1371" i="7"/>
  <c r="J1371" i="7" s="1"/>
  <c r="K1371" i="7" s="1"/>
  <c r="F1372" i="7"/>
  <c r="J1372" i="7" s="1"/>
  <c r="K1372" i="7" s="1"/>
  <c r="F1373" i="7"/>
  <c r="J1373" i="7" s="1"/>
  <c r="K1373" i="7" s="1"/>
  <c r="F1374" i="7"/>
  <c r="J1374" i="7" s="1"/>
  <c r="K1374" i="7" s="1"/>
  <c r="F1375" i="7"/>
  <c r="J1375" i="7" s="1"/>
  <c r="K1375" i="7" s="1"/>
  <c r="F1376" i="7"/>
  <c r="J1376" i="7" s="1"/>
  <c r="K1376" i="7" s="1"/>
  <c r="F1377" i="7"/>
  <c r="J1377" i="7" s="1"/>
  <c r="K1377" i="7" s="1"/>
  <c r="F1378" i="7"/>
  <c r="J1378" i="7" s="1"/>
  <c r="K1378" i="7" s="1"/>
  <c r="F1379" i="7"/>
  <c r="J1379" i="7" s="1"/>
  <c r="K1379" i="7" s="1"/>
  <c r="F1380" i="7"/>
  <c r="J1380" i="7" s="1"/>
  <c r="K1380" i="7" s="1"/>
  <c r="F1381" i="7"/>
  <c r="J1381" i="7" s="1"/>
  <c r="K1381" i="7" s="1"/>
  <c r="F1382" i="7"/>
  <c r="J1382" i="7" s="1"/>
  <c r="K1382" i="7" s="1"/>
  <c r="F1383" i="7"/>
  <c r="J1383" i="7" s="1"/>
  <c r="K1383" i="7" s="1"/>
  <c r="F1384" i="7"/>
  <c r="J1384" i="7" s="1"/>
  <c r="K1384" i="7" s="1"/>
  <c r="F1385" i="7"/>
  <c r="J1385" i="7" s="1"/>
  <c r="K1385" i="7" s="1"/>
  <c r="F1386" i="7"/>
  <c r="J1386" i="7" s="1"/>
  <c r="K1386" i="7" s="1"/>
  <c r="F1387" i="7"/>
  <c r="J1387" i="7" s="1"/>
  <c r="K1387" i="7" s="1"/>
  <c r="F1388" i="7"/>
  <c r="J1388" i="7" s="1"/>
  <c r="K1388" i="7" s="1"/>
  <c r="F1389" i="7"/>
  <c r="J1389" i="7" s="1"/>
  <c r="K1389" i="7" s="1"/>
  <c r="F1390" i="7"/>
  <c r="J1390" i="7" s="1"/>
  <c r="K1390" i="7" s="1"/>
  <c r="F1391" i="7"/>
  <c r="J1391" i="7" s="1"/>
  <c r="K1391" i="7" s="1"/>
  <c r="F1392" i="7"/>
  <c r="J1392" i="7" s="1"/>
  <c r="K1392" i="7" s="1"/>
  <c r="F1393" i="7"/>
  <c r="J1393" i="7" s="1"/>
  <c r="K1393" i="7" s="1"/>
  <c r="F1394" i="7"/>
  <c r="J1394" i="7" s="1"/>
  <c r="K1394" i="7" s="1"/>
  <c r="F1395" i="7"/>
  <c r="J1395" i="7" s="1"/>
  <c r="K1395" i="7" s="1"/>
  <c r="F1396" i="7"/>
  <c r="J1396" i="7" s="1"/>
  <c r="K1396" i="7" s="1"/>
  <c r="F1397" i="7"/>
  <c r="J1397" i="7" s="1"/>
  <c r="K1397" i="7" s="1"/>
  <c r="F1398" i="7"/>
  <c r="J1398" i="7" s="1"/>
  <c r="K1398" i="7" s="1"/>
  <c r="F1399" i="7"/>
  <c r="J1399" i="7" s="1"/>
  <c r="K1399" i="7" s="1"/>
  <c r="F1400" i="7"/>
  <c r="J1400" i="7" s="1"/>
  <c r="K1400" i="7" s="1"/>
  <c r="F1401" i="7"/>
  <c r="J1401" i="7" s="1"/>
  <c r="K1401" i="7" s="1"/>
  <c r="F1402" i="7"/>
  <c r="J1402" i="7" s="1"/>
  <c r="K1402" i="7" s="1"/>
  <c r="F1403" i="7"/>
  <c r="J1403" i="7" s="1"/>
  <c r="K1403" i="7" s="1"/>
  <c r="F1404" i="7"/>
  <c r="J1404" i="7" s="1"/>
  <c r="K1404" i="7" s="1"/>
  <c r="F1405" i="7"/>
  <c r="J1405" i="7" s="1"/>
  <c r="K1405" i="7" s="1"/>
  <c r="F1406" i="7"/>
  <c r="J1406" i="7" s="1"/>
  <c r="K1406" i="7" s="1"/>
  <c r="F1407" i="7"/>
  <c r="J1407" i="7" s="1"/>
  <c r="K1407" i="7" s="1"/>
  <c r="F1408" i="7"/>
  <c r="J1408" i="7" s="1"/>
  <c r="K1408" i="7" s="1"/>
  <c r="F1409" i="7"/>
  <c r="J1409" i="7" s="1"/>
  <c r="K1409" i="7" s="1"/>
  <c r="F1410" i="7"/>
  <c r="J1410" i="7" s="1"/>
  <c r="K1410" i="7" s="1"/>
  <c r="F1411" i="7"/>
  <c r="J1411" i="7" s="1"/>
  <c r="K1411" i="7" s="1"/>
  <c r="F1412" i="7"/>
  <c r="J1412" i="7" s="1"/>
  <c r="K1412" i="7" s="1"/>
  <c r="F1413" i="7"/>
  <c r="J1413" i="7" s="1"/>
  <c r="K1413" i="7" s="1"/>
  <c r="F1414" i="7"/>
  <c r="J1414" i="7" s="1"/>
  <c r="K1414" i="7" s="1"/>
  <c r="F1415" i="7"/>
  <c r="J1415" i="7" s="1"/>
  <c r="K1415" i="7" s="1"/>
  <c r="F1416" i="7"/>
  <c r="J1416" i="7" s="1"/>
  <c r="K1416" i="7" s="1"/>
  <c r="F1417" i="7"/>
  <c r="J1417" i="7" s="1"/>
  <c r="K1417" i="7" s="1"/>
  <c r="F1418" i="7"/>
  <c r="J1418" i="7" s="1"/>
  <c r="K1418" i="7" s="1"/>
  <c r="F1419" i="7"/>
  <c r="J1419" i="7" s="1"/>
  <c r="K1419" i="7" s="1"/>
  <c r="F1420" i="7"/>
  <c r="J1420" i="7" s="1"/>
  <c r="K1420" i="7" s="1"/>
  <c r="F1421" i="7"/>
  <c r="J1421" i="7" s="1"/>
  <c r="K1421" i="7" s="1"/>
  <c r="F1422" i="7"/>
  <c r="J1422" i="7" s="1"/>
  <c r="K1422" i="7" s="1"/>
  <c r="F1423" i="7"/>
  <c r="J1423" i="7" s="1"/>
  <c r="K1423" i="7" s="1"/>
  <c r="F1424" i="7"/>
  <c r="J1424" i="7" s="1"/>
  <c r="K1424" i="7" s="1"/>
  <c r="F1425" i="7"/>
  <c r="J1425" i="7" s="1"/>
  <c r="K1425" i="7" s="1"/>
  <c r="F1426" i="7"/>
  <c r="J1426" i="7" s="1"/>
  <c r="K1426" i="7" s="1"/>
  <c r="F1427" i="7"/>
  <c r="J1427" i="7" s="1"/>
  <c r="K1427" i="7" s="1"/>
  <c r="F1428" i="7"/>
  <c r="J1428" i="7" s="1"/>
  <c r="K1428" i="7" s="1"/>
  <c r="F1429" i="7"/>
  <c r="J1429" i="7" s="1"/>
  <c r="K1429" i="7" s="1"/>
  <c r="F1430" i="7"/>
  <c r="J1430" i="7" s="1"/>
  <c r="K1430" i="7" s="1"/>
  <c r="F1431" i="7"/>
  <c r="J1431" i="7" s="1"/>
  <c r="K1431" i="7" s="1"/>
  <c r="F1432" i="7"/>
  <c r="J1432" i="7" s="1"/>
  <c r="K1432" i="7" s="1"/>
  <c r="F1433" i="7"/>
  <c r="J1433" i="7" s="1"/>
  <c r="K1433" i="7" s="1"/>
  <c r="F1434" i="7"/>
  <c r="J1434" i="7" s="1"/>
  <c r="K1434" i="7" s="1"/>
  <c r="F1435" i="7"/>
  <c r="J1435" i="7" s="1"/>
  <c r="K1435" i="7" s="1"/>
  <c r="F1436" i="7"/>
  <c r="J1436" i="7" s="1"/>
  <c r="K1436" i="7" s="1"/>
  <c r="F1437" i="7"/>
  <c r="J1437" i="7" s="1"/>
  <c r="K1437" i="7" s="1"/>
  <c r="F1438" i="7"/>
  <c r="J1438" i="7" s="1"/>
  <c r="K1438" i="7" s="1"/>
  <c r="F1439" i="7"/>
  <c r="J1439" i="7" s="1"/>
  <c r="K1439" i="7" s="1"/>
  <c r="F1440" i="7"/>
  <c r="J1440" i="7" s="1"/>
  <c r="K1440" i="7" s="1"/>
  <c r="F1441" i="7"/>
  <c r="J1441" i="7" s="1"/>
  <c r="K1441" i="7" s="1"/>
  <c r="F1442" i="7"/>
  <c r="J1442" i="7" s="1"/>
  <c r="K1442" i="7" s="1"/>
  <c r="F1443" i="7"/>
  <c r="J1443" i="7" s="1"/>
  <c r="K1443" i="7" s="1"/>
  <c r="F1444" i="7"/>
  <c r="J1444" i="7" s="1"/>
  <c r="K1444" i="7" s="1"/>
  <c r="F1445" i="7"/>
  <c r="J1445" i="7" s="1"/>
  <c r="K1445" i="7" s="1"/>
  <c r="F1446" i="7"/>
  <c r="J1446" i="7" s="1"/>
  <c r="K1446" i="7" s="1"/>
  <c r="F1447" i="7"/>
  <c r="J1447" i="7" s="1"/>
  <c r="K1447" i="7" s="1"/>
  <c r="F1448" i="7"/>
  <c r="J1448" i="7" s="1"/>
  <c r="K1448" i="7" s="1"/>
  <c r="F1449" i="7"/>
  <c r="J1449" i="7" s="1"/>
  <c r="K1449" i="7" s="1"/>
  <c r="F1450" i="7"/>
  <c r="J1450" i="7" s="1"/>
  <c r="K1450" i="7" s="1"/>
  <c r="F1451" i="7"/>
  <c r="J1451" i="7" s="1"/>
  <c r="K1451" i="7" s="1"/>
  <c r="F1452" i="7"/>
  <c r="J1452" i="7" s="1"/>
  <c r="K1452" i="7" s="1"/>
  <c r="F1453" i="7"/>
  <c r="J1453" i="7" s="1"/>
  <c r="K1453" i="7" s="1"/>
  <c r="F1454" i="7"/>
  <c r="J1454" i="7" s="1"/>
  <c r="K1454" i="7" s="1"/>
  <c r="F1455" i="7"/>
  <c r="J1455" i="7" s="1"/>
  <c r="K1455" i="7" s="1"/>
  <c r="F1456" i="7"/>
  <c r="J1456" i="7" s="1"/>
  <c r="K1456" i="7" s="1"/>
  <c r="F1457" i="7"/>
  <c r="J1457" i="7" s="1"/>
  <c r="K1457" i="7" s="1"/>
  <c r="F1458" i="7"/>
  <c r="J1458" i="7" s="1"/>
  <c r="K1458" i="7" s="1"/>
  <c r="F1459" i="7"/>
  <c r="J1459" i="7" s="1"/>
  <c r="K1459" i="7" s="1"/>
  <c r="F1460" i="7"/>
  <c r="J1460" i="7" s="1"/>
  <c r="K1460" i="7" s="1"/>
  <c r="F1461" i="7"/>
  <c r="J1461" i="7" s="1"/>
  <c r="K1461" i="7" s="1"/>
  <c r="F1462" i="7"/>
  <c r="J1462" i="7" s="1"/>
  <c r="K1462" i="7" s="1"/>
  <c r="F1463" i="7"/>
  <c r="J1463" i="7" s="1"/>
  <c r="K1463" i="7" s="1"/>
  <c r="F1464" i="7"/>
  <c r="J1464" i="7" s="1"/>
  <c r="K1464" i="7" s="1"/>
  <c r="F1465" i="7"/>
  <c r="J1465" i="7" s="1"/>
  <c r="K1465" i="7" s="1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J1514" i="7" s="1"/>
  <c r="K1514" i="7" s="1"/>
  <c r="F1515" i="7"/>
  <c r="J1515" i="7" s="1"/>
  <c r="K1515" i="7" s="1"/>
  <c r="F1516" i="7"/>
  <c r="J1516" i="7" s="1"/>
  <c r="K1516" i="7" s="1"/>
  <c r="F1517" i="7"/>
  <c r="J1517" i="7" s="1"/>
  <c r="K1517" i="7" s="1"/>
  <c r="F1518" i="7"/>
  <c r="J1518" i="7" s="1"/>
  <c r="K1518" i="7" s="1"/>
  <c r="F1519" i="7"/>
  <c r="J1519" i="7" s="1"/>
  <c r="K1519" i="7" s="1"/>
  <c r="F1520" i="7"/>
  <c r="J1520" i="7" s="1"/>
  <c r="K1520" i="7" s="1"/>
  <c r="F1521" i="7"/>
  <c r="J1521" i="7" s="1"/>
  <c r="K1521" i="7" s="1"/>
  <c r="F1522" i="7"/>
  <c r="J1522" i="7" s="1"/>
  <c r="K1522" i="7" s="1"/>
  <c r="F1523" i="7"/>
  <c r="J1523" i="7" s="1"/>
  <c r="K1523" i="7" s="1"/>
  <c r="F1524" i="7"/>
  <c r="J1524" i="7" s="1"/>
  <c r="K1524" i="7" s="1"/>
  <c r="F1525" i="7"/>
  <c r="J1525" i="7" s="1"/>
  <c r="K1525" i="7" s="1"/>
  <c r="F1526" i="7"/>
  <c r="J1526" i="7" s="1"/>
  <c r="K1526" i="7" s="1"/>
  <c r="F1527" i="7"/>
  <c r="J1527" i="7" s="1"/>
  <c r="K1527" i="7" s="1"/>
  <c r="F1528" i="7"/>
  <c r="J1528" i="7" s="1"/>
  <c r="K1528" i="7" s="1"/>
  <c r="F1529" i="7"/>
  <c r="J1529" i="7" s="1"/>
  <c r="K1529" i="7" s="1"/>
  <c r="F1530" i="7"/>
  <c r="J1530" i="7" s="1"/>
  <c r="K1530" i="7" s="1"/>
  <c r="F1531" i="7"/>
  <c r="J1531" i="7" s="1"/>
  <c r="K1531" i="7" s="1"/>
  <c r="F1532" i="7"/>
  <c r="J1532" i="7" s="1"/>
  <c r="K1532" i="7" s="1"/>
  <c r="F1533" i="7"/>
  <c r="J1533" i="7" s="1"/>
  <c r="K1533" i="7" s="1"/>
  <c r="F1534" i="7"/>
  <c r="J1534" i="7" s="1"/>
  <c r="K1534" i="7" s="1"/>
  <c r="F1535" i="7"/>
  <c r="J1535" i="7" s="1"/>
  <c r="K1535" i="7" s="1"/>
  <c r="F1536" i="7"/>
  <c r="J1536" i="7" s="1"/>
  <c r="K1536" i="7" s="1"/>
  <c r="F1537" i="7"/>
  <c r="J1537" i="7" s="1"/>
  <c r="K1537" i="7" s="1"/>
  <c r="F1538" i="7"/>
  <c r="J1538" i="7" s="1"/>
  <c r="K1538" i="7" s="1"/>
  <c r="F1539" i="7"/>
  <c r="J1539" i="7" s="1"/>
  <c r="K1539" i="7" s="1"/>
  <c r="F1540" i="7"/>
  <c r="J1540" i="7" s="1"/>
  <c r="K1540" i="7" s="1"/>
  <c r="F1541" i="7"/>
  <c r="J1541" i="7" s="1"/>
  <c r="K1541" i="7" s="1"/>
  <c r="F1542" i="7"/>
  <c r="J1542" i="7" s="1"/>
  <c r="K1542" i="7" s="1"/>
  <c r="F1543" i="7"/>
  <c r="J1543" i="7" s="1"/>
  <c r="K1543" i="7" s="1"/>
  <c r="F1544" i="7"/>
  <c r="J1544" i="7" s="1"/>
  <c r="K1544" i="7" s="1"/>
  <c r="F1545" i="7"/>
  <c r="J1545" i="7" s="1"/>
  <c r="K1545" i="7" s="1"/>
  <c r="F1546" i="7"/>
  <c r="J1546" i="7" s="1"/>
  <c r="K1546" i="7" s="1"/>
  <c r="F1547" i="7"/>
  <c r="J1547" i="7" s="1"/>
  <c r="K1547" i="7" s="1"/>
  <c r="F1548" i="7"/>
  <c r="J1548" i="7" s="1"/>
  <c r="K1548" i="7" s="1"/>
  <c r="F1549" i="7"/>
  <c r="J1549" i="7" s="1"/>
  <c r="K1549" i="7" s="1"/>
  <c r="F1550" i="7"/>
  <c r="J1550" i="7" s="1"/>
  <c r="K1550" i="7" s="1"/>
  <c r="F1551" i="7"/>
  <c r="J1551" i="7" s="1"/>
  <c r="K1551" i="7" s="1"/>
  <c r="F1552" i="7"/>
  <c r="J1552" i="7" s="1"/>
  <c r="K1552" i="7" s="1"/>
  <c r="F1553" i="7"/>
  <c r="J1553" i="7" s="1"/>
  <c r="K1553" i="7" s="1"/>
  <c r="F1554" i="7"/>
  <c r="J1554" i="7" s="1"/>
  <c r="K1554" i="7" s="1"/>
  <c r="F1555" i="7"/>
  <c r="J1555" i="7" s="1"/>
  <c r="K1555" i="7" s="1"/>
  <c r="F1556" i="7"/>
  <c r="J1556" i="7" s="1"/>
  <c r="K1556" i="7" s="1"/>
  <c r="F1557" i="7"/>
  <c r="J1557" i="7" s="1"/>
  <c r="K1557" i="7" s="1"/>
  <c r="F1558" i="7"/>
  <c r="J1558" i="7" s="1"/>
  <c r="K1558" i="7" s="1"/>
  <c r="F1559" i="7"/>
  <c r="J1559" i="7" s="1"/>
  <c r="K1559" i="7" s="1"/>
  <c r="F1560" i="7"/>
  <c r="J1560" i="7" s="1"/>
  <c r="K1560" i="7" s="1"/>
  <c r="F1561" i="7"/>
  <c r="J1561" i="7" s="1"/>
  <c r="K1561" i="7" s="1"/>
  <c r="F1562" i="7"/>
  <c r="J1562" i="7" s="1"/>
  <c r="K1562" i="7" s="1"/>
  <c r="F1563" i="7"/>
  <c r="J1563" i="7" s="1"/>
  <c r="K1563" i="7" s="1"/>
  <c r="F1564" i="7"/>
  <c r="J1564" i="7" s="1"/>
  <c r="K1564" i="7" s="1"/>
  <c r="F1565" i="7"/>
  <c r="J1565" i="7" s="1"/>
  <c r="K1565" i="7" s="1"/>
  <c r="F1566" i="7"/>
  <c r="J1566" i="7" s="1"/>
  <c r="K1566" i="7" s="1"/>
  <c r="F1567" i="7"/>
  <c r="J1567" i="7" s="1"/>
  <c r="K1567" i="7" s="1"/>
  <c r="F1568" i="7"/>
  <c r="J1568" i="7" s="1"/>
  <c r="K1568" i="7" s="1"/>
  <c r="F1569" i="7"/>
  <c r="J1569" i="7" s="1"/>
  <c r="K1569" i="7" s="1"/>
  <c r="F1570" i="7"/>
  <c r="J1570" i="7" s="1"/>
  <c r="K1570" i="7" s="1"/>
  <c r="F1571" i="7"/>
  <c r="J1571" i="7" s="1"/>
  <c r="K1571" i="7" s="1"/>
  <c r="F1572" i="7"/>
  <c r="J1572" i="7" s="1"/>
  <c r="K1572" i="7" s="1"/>
  <c r="F1573" i="7"/>
  <c r="J1573" i="7" s="1"/>
  <c r="K1573" i="7" s="1"/>
  <c r="F1574" i="7"/>
  <c r="J1574" i="7" s="1"/>
  <c r="K1574" i="7" s="1"/>
  <c r="F1575" i="7"/>
  <c r="J1575" i="7" s="1"/>
  <c r="K1575" i="7" s="1"/>
  <c r="F1576" i="7"/>
  <c r="J1576" i="7" s="1"/>
  <c r="K1576" i="7" s="1"/>
  <c r="F1577" i="7"/>
  <c r="J1577" i="7" s="1"/>
  <c r="K1577" i="7" s="1"/>
  <c r="F1578" i="7"/>
  <c r="J1578" i="7" s="1"/>
  <c r="K1578" i="7" s="1"/>
  <c r="F1579" i="7"/>
  <c r="J1579" i="7" s="1"/>
  <c r="K1579" i="7" s="1"/>
  <c r="F1580" i="7"/>
  <c r="J1580" i="7" s="1"/>
  <c r="K1580" i="7" s="1"/>
  <c r="F1581" i="7"/>
  <c r="J1581" i="7" s="1"/>
  <c r="K1581" i="7" s="1"/>
  <c r="F1582" i="7"/>
  <c r="J1582" i="7" s="1"/>
  <c r="K1582" i="7" s="1"/>
  <c r="F1583" i="7"/>
  <c r="J1583" i="7" s="1"/>
  <c r="K1583" i="7" s="1"/>
  <c r="F1584" i="7"/>
  <c r="J1584" i="7" s="1"/>
  <c r="K1584" i="7" s="1"/>
  <c r="F1585" i="7"/>
  <c r="J1585" i="7" s="1"/>
  <c r="K1585" i="7" s="1"/>
  <c r="F1586" i="7"/>
  <c r="J1586" i="7" s="1"/>
  <c r="K1586" i="7" s="1"/>
  <c r="F1587" i="7"/>
  <c r="J1587" i="7" s="1"/>
  <c r="K1587" i="7" s="1"/>
  <c r="F1588" i="7"/>
  <c r="J1588" i="7" s="1"/>
  <c r="K1588" i="7" s="1"/>
  <c r="F1589" i="7"/>
  <c r="J1589" i="7" s="1"/>
  <c r="K1589" i="7" s="1"/>
  <c r="F1590" i="7"/>
  <c r="J1590" i="7" s="1"/>
  <c r="K1590" i="7" s="1"/>
  <c r="F1591" i="7"/>
  <c r="J1591" i="7" s="1"/>
  <c r="K1591" i="7" s="1"/>
  <c r="F1592" i="7"/>
  <c r="J1592" i="7" s="1"/>
  <c r="K1592" i="7" s="1"/>
  <c r="F1593" i="7"/>
  <c r="J1593" i="7" s="1"/>
  <c r="K1593" i="7" s="1"/>
  <c r="F1594" i="7"/>
  <c r="J1594" i="7" s="1"/>
  <c r="K1594" i="7" s="1"/>
  <c r="F1595" i="7"/>
  <c r="J1595" i="7" s="1"/>
  <c r="K1595" i="7" s="1"/>
  <c r="F1596" i="7"/>
  <c r="J1596" i="7" s="1"/>
  <c r="K1596" i="7" s="1"/>
  <c r="F1597" i="7"/>
  <c r="J1597" i="7" s="1"/>
  <c r="K1597" i="7" s="1"/>
  <c r="F1598" i="7"/>
  <c r="J1598" i="7" s="1"/>
  <c r="K1598" i="7" s="1"/>
  <c r="F1599" i="7"/>
  <c r="J1599" i="7" s="1"/>
  <c r="K1599" i="7" s="1"/>
  <c r="F1600" i="7"/>
  <c r="J1600" i="7" s="1"/>
  <c r="K1600" i="7" s="1"/>
  <c r="F1601" i="7"/>
  <c r="J1601" i="7" s="1"/>
  <c r="K1601" i="7" s="1"/>
  <c r="F1602" i="7"/>
  <c r="J1602" i="7" s="1"/>
  <c r="K1602" i="7" s="1"/>
  <c r="F1603" i="7"/>
  <c r="J1603" i="7" s="1"/>
  <c r="K1603" i="7" s="1"/>
  <c r="F1604" i="7"/>
  <c r="J1604" i="7" s="1"/>
  <c r="K1604" i="7" s="1"/>
  <c r="F1605" i="7"/>
  <c r="J1605" i="7" s="1"/>
  <c r="K1605" i="7" s="1"/>
  <c r="F1606" i="7"/>
  <c r="J1606" i="7" s="1"/>
  <c r="K1606" i="7" s="1"/>
  <c r="F1607" i="7"/>
  <c r="J1607" i="7" s="1"/>
  <c r="K1607" i="7" s="1"/>
  <c r="F1608" i="7"/>
  <c r="J1608" i="7" s="1"/>
  <c r="K1608" i="7" s="1"/>
  <c r="F1609" i="7"/>
  <c r="J1609" i="7" s="1"/>
  <c r="K1609" i="7" s="1"/>
  <c r="F1610" i="7"/>
  <c r="J1610" i="7" s="1"/>
  <c r="K1610" i="7" s="1"/>
  <c r="F1611" i="7"/>
  <c r="J1611" i="7" s="1"/>
  <c r="K1611" i="7" s="1"/>
  <c r="F1612" i="7"/>
  <c r="J1612" i="7" s="1"/>
  <c r="K1612" i="7" s="1"/>
  <c r="F1613" i="7"/>
  <c r="J1613" i="7" s="1"/>
  <c r="K1613" i="7" s="1"/>
  <c r="F1614" i="7"/>
  <c r="J1614" i="7" s="1"/>
  <c r="K1614" i="7" s="1"/>
  <c r="F1615" i="7"/>
  <c r="J1615" i="7" s="1"/>
  <c r="K1615" i="7" s="1"/>
  <c r="F1616" i="7"/>
  <c r="J1616" i="7" s="1"/>
  <c r="K1616" i="7" s="1"/>
  <c r="F1617" i="7"/>
  <c r="J1617" i="7" s="1"/>
  <c r="K1617" i="7" s="1"/>
  <c r="F1618" i="7"/>
  <c r="J1618" i="7" s="1"/>
  <c r="K1618" i="7" s="1"/>
  <c r="F1619" i="7"/>
  <c r="J1619" i="7" s="1"/>
  <c r="K1619" i="7" s="1"/>
  <c r="F1620" i="7"/>
  <c r="J1620" i="7" s="1"/>
  <c r="K1620" i="7" s="1"/>
  <c r="F1621" i="7"/>
  <c r="J1621" i="7" s="1"/>
  <c r="K1621" i="7" s="1"/>
  <c r="F1622" i="7"/>
  <c r="J1622" i="7" s="1"/>
  <c r="K1622" i="7" s="1"/>
  <c r="F1623" i="7"/>
  <c r="J1623" i="7" s="1"/>
  <c r="K1623" i="7" s="1"/>
  <c r="F1624" i="7"/>
  <c r="J1624" i="7" s="1"/>
  <c r="K1624" i="7" s="1"/>
  <c r="F1625" i="7"/>
  <c r="J1625" i="7" s="1"/>
  <c r="K1625" i="7" s="1"/>
  <c r="F1626" i="7"/>
  <c r="J1626" i="7" s="1"/>
  <c r="K1626" i="7" s="1"/>
  <c r="F1627" i="7"/>
  <c r="J1627" i="7" s="1"/>
  <c r="K1627" i="7" s="1"/>
  <c r="F1628" i="7"/>
  <c r="J1628" i="7" s="1"/>
  <c r="K1628" i="7" s="1"/>
  <c r="F1629" i="7"/>
  <c r="J1629" i="7" s="1"/>
  <c r="K1629" i="7" s="1"/>
  <c r="F1630" i="7"/>
  <c r="J1630" i="7" s="1"/>
  <c r="K1630" i="7" s="1"/>
  <c r="F1631" i="7"/>
  <c r="J1631" i="7" s="1"/>
  <c r="K1631" i="7" s="1"/>
  <c r="F1632" i="7"/>
  <c r="J1632" i="7" s="1"/>
  <c r="K1632" i="7" s="1"/>
  <c r="F1633" i="7"/>
  <c r="J1633" i="7" s="1"/>
  <c r="K1633" i="7" s="1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J1682" i="7" s="1"/>
  <c r="K1682" i="7" s="1"/>
  <c r="F1683" i="7"/>
  <c r="J1683" i="7" s="1"/>
  <c r="K1683" i="7" s="1"/>
  <c r="F1684" i="7"/>
  <c r="J1684" i="7" s="1"/>
  <c r="K1684" i="7" s="1"/>
  <c r="F1685" i="7"/>
  <c r="J1685" i="7" s="1"/>
  <c r="K1685" i="7" s="1"/>
  <c r="F1686" i="7"/>
  <c r="J1686" i="7" s="1"/>
  <c r="K1686" i="7" s="1"/>
  <c r="F1687" i="7"/>
  <c r="J1687" i="7" s="1"/>
  <c r="K1687" i="7" s="1"/>
  <c r="F1688" i="7"/>
  <c r="J1688" i="7" s="1"/>
  <c r="K1688" i="7" s="1"/>
  <c r="F1689" i="7"/>
  <c r="J1689" i="7" s="1"/>
  <c r="K1689" i="7" s="1"/>
  <c r="F1690" i="7"/>
  <c r="J1690" i="7" s="1"/>
  <c r="K1690" i="7" s="1"/>
  <c r="F1691" i="7"/>
  <c r="J1691" i="7" s="1"/>
  <c r="K1691" i="7" s="1"/>
  <c r="F1692" i="7"/>
  <c r="J1692" i="7" s="1"/>
  <c r="K1692" i="7" s="1"/>
  <c r="F1693" i="7"/>
  <c r="J1693" i="7" s="1"/>
  <c r="K1693" i="7" s="1"/>
  <c r="F1694" i="7"/>
  <c r="J1694" i="7" s="1"/>
  <c r="K1694" i="7" s="1"/>
  <c r="F1695" i="7"/>
  <c r="J1695" i="7" s="1"/>
  <c r="K1695" i="7" s="1"/>
  <c r="F1696" i="7"/>
  <c r="J1696" i="7" s="1"/>
  <c r="K1696" i="7" s="1"/>
  <c r="F1697" i="7"/>
  <c r="J1697" i="7" s="1"/>
  <c r="K1697" i="7" s="1"/>
  <c r="F1698" i="7"/>
  <c r="J1698" i="7" s="1"/>
  <c r="K1698" i="7" s="1"/>
  <c r="F1699" i="7"/>
  <c r="J1699" i="7" s="1"/>
  <c r="K1699" i="7" s="1"/>
  <c r="F1700" i="7"/>
  <c r="J1700" i="7" s="1"/>
  <c r="K1700" i="7" s="1"/>
  <c r="F1701" i="7"/>
  <c r="J1701" i="7" s="1"/>
  <c r="K1701" i="7" s="1"/>
  <c r="F1702" i="7"/>
  <c r="J1702" i="7" s="1"/>
  <c r="K1702" i="7" s="1"/>
  <c r="F1703" i="7"/>
  <c r="J1703" i="7" s="1"/>
  <c r="K1703" i="7" s="1"/>
  <c r="F1704" i="7"/>
  <c r="J1704" i="7" s="1"/>
  <c r="K1704" i="7" s="1"/>
  <c r="F1705" i="7"/>
  <c r="J1705" i="7" s="1"/>
  <c r="K1705" i="7" s="1"/>
  <c r="F1706" i="7"/>
  <c r="J1706" i="7" s="1"/>
  <c r="K1706" i="7" s="1"/>
  <c r="F1707" i="7"/>
  <c r="J1707" i="7" s="1"/>
  <c r="K1707" i="7" s="1"/>
  <c r="F1708" i="7"/>
  <c r="J1708" i="7" s="1"/>
  <c r="K1708" i="7" s="1"/>
  <c r="F1709" i="7"/>
  <c r="J1709" i="7" s="1"/>
  <c r="K1709" i="7" s="1"/>
  <c r="F1710" i="7"/>
  <c r="J1710" i="7" s="1"/>
  <c r="K1710" i="7" s="1"/>
  <c r="F1711" i="7"/>
  <c r="J1711" i="7" s="1"/>
  <c r="K1711" i="7" s="1"/>
  <c r="F1712" i="7"/>
  <c r="J1712" i="7" s="1"/>
  <c r="K1712" i="7" s="1"/>
  <c r="F1713" i="7"/>
  <c r="J1713" i="7" s="1"/>
  <c r="K1713" i="7" s="1"/>
  <c r="F1714" i="7"/>
  <c r="J1714" i="7" s="1"/>
  <c r="K1714" i="7" s="1"/>
  <c r="F1715" i="7"/>
  <c r="J1715" i="7" s="1"/>
  <c r="K1715" i="7" s="1"/>
  <c r="F1716" i="7"/>
  <c r="J1716" i="7" s="1"/>
  <c r="K1716" i="7" s="1"/>
  <c r="F1717" i="7"/>
  <c r="J1717" i="7" s="1"/>
  <c r="K1717" i="7" s="1"/>
  <c r="F1718" i="7"/>
  <c r="J1718" i="7" s="1"/>
  <c r="K1718" i="7" s="1"/>
  <c r="F1719" i="7"/>
  <c r="J1719" i="7" s="1"/>
  <c r="K1719" i="7" s="1"/>
  <c r="F1720" i="7"/>
  <c r="J1720" i="7" s="1"/>
  <c r="K1720" i="7" s="1"/>
  <c r="F1721" i="7"/>
  <c r="J1721" i="7" s="1"/>
  <c r="K1721" i="7" s="1"/>
  <c r="F1722" i="7"/>
  <c r="J1722" i="7" s="1"/>
  <c r="K1722" i="7" s="1"/>
  <c r="F1723" i="7"/>
  <c r="J1723" i="7" s="1"/>
  <c r="K1723" i="7" s="1"/>
  <c r="F1724" i="7"/>
  <c r="J1724" i="7" s="1"/>
  <c r="K1724" i="7" s="1"/>
  <c r="F1725" i="7"/>
  <c r="J1725" i="7" s="1"/>
  <c r="K1725" i="7" s="1"/>
  <c r="F1726" i="7"/>
  <c r="J1726" i="7" s="1"/>
  <c r="K1726" i="7" s="1"/>
  <c r="F1727" i="7"/>
  <c r="J1727" i="7" s="1"/>
  <c r="K1727" i="7" s="1"/>
  <c r="F1728" i="7"/>
  <c r="J1728" i="7" s="1"/>
  <c r="K1728" i="7" s="1"/>
  <c r="F1729" i="7"/>
  <c r="J1729" i="7" s="1"/>
  <c r="K1729" i="7" s="1"/>
  <c r="F1730" i="7"/>
  <c r="J1730" i="7" s="1"/>
  <c r="K1730" i="7" s="1"/>
  <c r="F1731" i="7"/>
  <c r="J1731" i="7" s="1"/>
  <c r="K1731" i="7" s="1"/>
  <c r="F1732" i="7"/>
  <c r="J1732" i="7" s="1"/>
  <c r="K1732" i="7" s="1"/>
  <c r="F1733" i="7"/>
  <c r="J1733" i="7" s="1"/>
  <c r="K1733" i="7" s="1"/>
  <c r="F1734" i="7"/>
  <c r="J1734" i="7" s="1"/>
  <c r="K1734" i="7" s="1"/>
  <c r="F1735" i="7"/>
  <c r="J1735" i="7" s="1"/>
  <c r="K1735" i="7" s="1"/>
  <c r="F1736" i="7"/>
  <c r="J1736" i="7" s="1"/>
  <c r="K1736" i="7" s="1"/>
  <c r="F1737" i="7"/>
  <c r="J1737" i="7" s="1"/>
  <c r="K1737" i="7" s="1"/>
  <c r="F1738" i="7"/>
  <c r="J1738" i="7" s="1"/>
  <c r="K1738" i="7" s="1"/>
  <c r="F1739" i="7"/>
  <c r="J1739" i="7" s="1"/>
  <c r="K1739" i="7" s="1"/>
  <c r="F1740" i="7"/>
  <c r="J1740" i="7" s="1"/>
  <c r="K1740" i="7" s="1"/>
  <c r="F1741" i="7"/>
  <c r="J1741" i="7" s="1"/>
  <c r="K1741" i="7" s="1"/>
  <c r="F1742" i="7"/>
  <c r="J1742" i="7" s="1"/>
  <c r="K1742" i="7" s="1"/>
  <c r="F1743" i="7"/>
  <c r="J1743" i="7" s="1"/>
  <c r="K1743" i="7" s="1"/>
  <c r="F1744" i="7"/>
  <c r="J1744" i="7" s="1"/>
  <c r="K1744" i="7" s="1"/>
  <c r="F1745" i="7"/>
  <c r="J1745" i="7" s="1"/>
  <c r="K1745" i="7" s="1"/>
  <c r="F1746" i="7"/>
  <c r="J1746" i="7" s="1"/>
  <c r="K1746" i="7" s="1"/>
  <c r="F1747" i="7"/>
  <c r="J1747" i="7" s="1"/>
  <c r="K1747" i="7" s="1"/>
  <c r="F1748" i="7"/>
  <c r="J1748" i="7" s="1"/>
  <c r="K1748" i="7" s="1"/>
  <c r="F1749" i="7"/>
  <c r="J1749" i="7" s="1"/>
  <c r="K1749" i="7" s="1"/>
  <c r="F1750" i="7"/>
  <c r="J1750" i="7" s="1"/>
  <c r="K1750" i="7" s="1"/>
  <c r="F1751" i="7"/>
  <c r="J1751" i="7" s="1"/>
  <c r="K1751" i="7" s="1"/>
  <c r="F1752" i="7"/>
  <c r="J1752" i="7" s="1"/>
  <c r="K1752" i="7" s="1"/>
  <c r="F1753" i="7"/>
  <c r="J1753" i="7" s="1"/>
  <c r="K1753" i="7" s="1"/>
  <c r="F1754" i="7"/>
  <c r="J1754" i="7" s="1"/>
  <c r="K1754" i="7" s="1"/>
  <c r="F1755" i="7"/>
  <c r="J1755" i="7" s="1"/>
  <c r="K1755" i="7" s="1"/>
  <c r="F1756" i="7"/>
  <c r="J1756" i="7" s="1"/>
  <c r="K1756" i="7" s="1"/>
  <c r="F1757" i="7"/>
  <c r="J1757" i="7" s="1"/>
  <c r="K1757" i="7" s="1"/>
  <c r="F1758" i="7"/>
  <c r="J1758" i="7" s="1"/>
  <c r="K1758" i="7" s="1"/>
  <c r="F1759" i="7"/>
  <c r="J1759" i="7" s="1"/>
  <c r="K1759" i="7" s="1"/>
  <c r="F1760" i="7"/>
  <c r="J1760" i="7" s="1"/>
  <c r="K1760" i="7" s="1"/>
  <c r="F1761" i="7"/>
  <c r="J1761" i="7" s="1"/>
  <c r="K1761" i="7" s="1"/>
  <c r="F1762" i="7"/>
  <c r="J1762" i="7" s="1"/>
  <c r="K1762" i="7" s="1"/>
  <c r="F1763" i="7"/>
  <c r="J1763" i="7" s="1"/>
  <c r="K1763" i="7" s="1"/>
  <c r="F1764" i="7"/>
  <c r="J1764" i="7" s="1"/>
  <c r="K1764" i="7" s="1"/>
  <c r="F1765" i="7"/>
  <c r="J1765" i="7" s="1"/>
  <c r="K1765" i="7" s="1"/>
  <c r="F1766" i="7"/>
  <c r="J1766" i="7" s="1"/>
  <c r="K1766" i="7" s="1"/>
  <c r="F1767" i="7"/>
  <c r="J1767" i="7" s="1"/>
  <c r="K1767" i="7" s="1"/>
  <c r="F1768" i="7"/>
  <c r="J1768" i="7" s="1"/>
  <c r="K1768" i="7" s="1"/>
  <c r="F1769" i="7"/>
  <c r="J1769" i="7" s="1"/>
  <c r="K1769" i="7" s="1"/>
  <c r="F1770" i="7"/>
  <c r="J1770" i="7" s="1"/>
  <c r="K1770" i="7" s="1"/>
  <c r="F1771" i="7"/>
  <c r="J1771" i="7" s="1"/>
  <c r="K1771" i="7" s="1"/>
  <c r="F1772" i="7"/>
  <c r="J1772" i="7" s="1"/>
  <c r="K1772" i="7" s="1"/>
  <c r="F1773" i="7"/>
  <c r="J1773" i="7" s="1"/>
  <c r="K1773" i="7" s="1"/>
  <c r="F1774" i="7"/>
  <c r="J1774" i="7" s="1"/>
  <c r="K1774" i="7" s="1"/>
  <c r="F1775" i="7"/>
  <c r="J1775" i="7" s="1"/>
  <c r="K1775" i="7" s="1"/>
  <c r="F1776" i="7"/>
  <c r="J1776" i="7" s="1"/>
  <c r="K1776" i="7" s="1"/>
  <c r="F1777" i="7"/>
  <c r="J1777" i="7" s="1"/>
  <c r="K1777" i="7" s="1"/>
  <c r="F1778" i="7"/>
  <c r="J1778" i="7" s="1"/>
  <c r="K1778" i="7" s="1"/>
  <c r="F1779" i="7"/>
  <c r="J1779" i="7" s="1"/>
  <c r="K1779" i="7" s="1"/>
  <c r="F1780" i="7"/>
  <c r="J1780" i="7" s="1"/>
  <c r="K1780" i="7" s="1"/>
  <c r="F1781" i="7"/>
  <c r="J1781" i="7" s="1"/>
  <c r="K1781" i="7" s="1"/>
  <c r="F1782" i="7"/>
  <c r="J1782" i="7" s="1"/>
  <c r="K1782" i="7" s="1"/>
  <c r="F1783" i="7"/>
  <c r="J1783" i="7" s="1"/>
  <c r="K1783" i="7" s="1"/>
  <c r="F1784" i="7"/>
  <c r="J1784" i="7" s="1"/>
  <c r="K1784" i="7" s="1"/>
  <c r="F1785" i="7"/>
  <c r="J1785" i="7" s="1"/>
  <c r="K1785" i="7" s="1"/>
  <c r="F1786" i="7"/>
  <c r="J1786" i="7" s="1"/>
  <c r="K1786" i="7" s="1"/>
  <c r="F1787" i="7"/>
  <c r="J1787" i="7" s="1"/>
  <c r="K1787" i="7" s="1"/>
  <c r="F1788" i="7"/>
  <c r="J1788" i="7" s="1"/>
  <c r="K1788" i="7" s="1"/>
  <c r="F1789" i="7"/>
  <c r="J1789" i="7" s="1"/>
  <c r="K1789" i="7" s="1"/>
  <c r="F1790" i="7"/>
  <c r="J1790" i="7" s="1"/>
  <c r="K1790" i="7" s="1"/>
  <c r="F1791" i="7"/>
  <c r="J1791" i="7" s="1"/>
  <c r="K1791" i="7" s="1"/>
  <c r="F1792" i="7"/>
  <c r="J1792" i="7" s="1"/>
  <c r="K1792" i="7" s="1"/>
  <c r="F1793" i="7"/>
  <c r="J1793" i="7" s="1"/>
  <c r="K1793" i="7" s="1"/>
  <c r="F1794" i="7"/>
  <c r="J1794" i="7" s="1"/>
  <c r="K1794" i="7" s="1"/>
  <c r="F1795" i="7"/>
  <c r="J1795" i="7" s="1"/>
  <c r="K1795" i="7" s="1"/>
  <c r="F1796" i="7"/>
  <c r="J1796" i="7" s="1"/>
  <c r="K1796" i="7" s="1"/>
  <c r="F1797" i="7"/>
  <c r="J1797" i="7" s="1"/>
  <c r="K1797" i="7" s="1"/>
  <c r="F1798" i="7"/>
  <c r="J1798" i="7" s="1"/>
  <c r="K1798" i="7" s="1"/>
  <c r="F1799" i="7"/>
  <c r="J1799" i="7" s="1"/>
  <c r="K1799" i="7" s="1"/>
  <c r="F1800" i="7"/>
  <c r="J1800" i="7" s="1"/>
  <c r="K1800" i="7" s="1"/>
  <c r="F1801" i="7"/>
  <c r="J1801" i="7" s="1"/>
  <c r="K1801" i="7" s="1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J1850" i="7" s="1"/>
  <c r="K1850" i="7" s="1"/>
  <c r="F1851" i="7"/>
  <c r="J1851" i="7" s="1"/>
  <c r="K1851" i="7" s="1"/>
  <c r="F1852" i="7"/>
  <c r="J1852" i="7" s="1"/>
  <c r="K1852" i="7" s="1"/>
  <c r="F1853" i="7"/>
  <c r="J1853" i="7" s="1"/>
  <c r="K1853" i="7" s="1"/>
  <c r="F1854" i="7"/>
  <c r="J1854" i="7" s="1"/>
  <c r="K1854" i="7" s="1"/>
  <c r="F1855" i="7"/>
  <c r="J1855" i="7" s="1"/>
  <c r="K1855" i="7" s="1"/>
  <c r="F1856" i="7"/>
  <c r="J1856" i="7" s="1"/>
  <c r="K1856" i="7" s="1"/>
  <c r="F1857" i="7"/>
  <c r="J1857" i="7" s="1"/>
  <c r="K1857" i="7" s="1"/>
  <c r="F1858" i="7"/>
  <c r="J1858" i="7" s="1"/>
  <c r="K1858" i="7" s="1"/>
  <c r="F1859" i="7"/>
  <c r="J1859" i="7" s="1"/>
  <c r="K1859" i="7" s="1"/>
  <c r="F1860" i="7"/>
  <c r="J1860" i="7" s="1"/>
  <c r="K1860" i="7" s="1"/>
  <c r="F1861" i="7"/>
  <c r="J1861" i="7" s="1"/>
  <c r="K1861" i="7" s="1"/>
  <c r="F1862" i="7"/>
  <c r="J1862" i="7" s="1"/>
  <c r="K1862" i="7" s="1"/>
  <c r="F1863" i="7"/>
  <c r="J1863" i="7" s="1"/>
  <c r="K1863" i="7" s="1"/>
  <c r="F1864" i="7"/>
  <c r="J1864" i="7" s="1"/>
  <c r="K1864" i="7" s="1"/>
  <c r="F1865" i="7"/>
  <c r="J1865" i="7" s="1"/>
  <c r="K1865" i="7" s="1"/>
  <c r="F1866" i="7"/>
  <c r="J1866" i="7" s="1"/>
  <c r="K1866" i="7" s="1"/>
  <c r="F1867" i="7"/>
  <c r="J1867" i="7" s="1"/>
  <c r="K1867" i="7" s="1"/>
  <c r="F1868" i="7"/>
  <c r="J1868" i="7" s="1"/>
  <c r="K1868" i="7" s="1"/>
  <c r="F1869" i="7"/>
  <c r="J1869" i="7" s="1"/>
  <c r="K1869" i="7" s="1"/>
  <c r="F1870" i="7"/>
  <c r="J1870" i="7" s="1"/>
  <c r="K1870" i="7" s="1"/>
  <c r="F1871" i="7"/>
  <c r="J1871" i="7" s="1"/>
  <c r="K1871" i="7" s="1"/>
  <c r="F1872" i="7"/>
  <c r="J1872" i="7" s="1"/>
  <c r="K1872" i="7" s="1"/>
  <c r="F1873" i="7"/>
  <c r="J1873" i="7" s="1"/>
  <c r="K1873" i="7" s="1"/>
  <c r="F1874" i="7"/>
  <c r="J1874" i="7" s="1"/>
  <c r="K1874" i="7" s="1"/>
  <c r="F1875" i="7"/>
  <c r="J1875" i="7" s="1"/>
  <c r="K1875" i="7" s="1"/>
  <c r="F1876" i="7"/>
  <c r="J1876" i="7" s="1"/>
  <c r="K1876" i="7" s="1"/>
  <c r="F1877" i="7"/>
  <c r="J1877" i="7" s="1"/>
  <c r="K1877" i="7" s="1"/>
  <c r="F1878" i="7"/>
  <c r="J1878" i="7" s="1"/>
  <c r="K1878" i="7" s="1"/>
  <c r="F1879" i="7"/>
  <c r="J1879" i="7" s="1"/>
  <c r="K1879" i="7" s="1"/>
  <c r="F1880" i="7"/>
  <c r="J1880" i="7" s="1"/>
  <c r="K1880" i="7" s="1"/>
  <c r="F1881" i="7"/>
  <c r="J1881" i="7" s="1"/>
  <c r="K1881" i="7" s="1"/>
  <c r="F1882" i="7"/>
  <c r="J1882" i="7" s="1"/>
  <c r="K1882" i="7" s="1"/>
  <c r="F1883" i="7"/>
  <c r="J1883" i="7" s="1"/>
  <c r="K1883" i="7" s="1"/>
  <c r="F1884" i="7"/>
  <c r="J1884" i="7" s="1"/>
  <c r="K1884" i="7" s="1"/>
  <c r="F1885" i="7"/>
  <c r="J1885" i="7" s="1"/>
  <c r="K1885" i="7" s="1"/>
  <c r="F1886" i="7"/>
  <c r="J1886" i="7" s="1"/>
  <c r="K1886" i="7" s="1"/>
  <c r="F1887" i="7"/>
  <c r="J1887" i="7" s="1"/>
  <c r="K1887" i="7" s="1"/>
  <c r="F1888" i="7"/>
  <c r="J1888" i="7" s="1"/>
  <c r="K1888" i="7" s="1"/>
  <c r="F1889" i="7"/>
  <c r="J1889" i="7" s="1"/>
  <c r="K1889" i="7" s="1"/>
  <c r="F1890" i="7"/>
  <c r="J1890" i="7" s="1"/>
  <c r="K1890" i="7" s="1"/>
  <c r="F1891" i="7"/>
  <c r="J1891" i="7" s="1"/>
  <c r="K1891" i="7" s="1"/>
  <c r="F1892" i="7"/>
  <c r="J1892" i="7" s="1"/>
  <c r="K1892" i="7" s="1"/>
  <c r="F1893" i="7"/>
  <c r="J1893" i="7" s="1"/>
  <c r="K1893" i="7" s="1"/>
  <c r="F1894" i="7"/>
  <c r="J1894" i="7" s="1"/>
  <c r="K1894" i="7" s="1"/>
  <c r="F1895" i="7"/>
  <c r="J1895" i="7" s="1"/>
  <c r="K1895" i="7" s="1"/>
  <c r="F1896" i="7"/>
  <c r="J1896" i="7" s="1"/>
  <c r="K1896" i="7" s="1"/>
  <c r="F1897" i="7"/>
  <c r="J1897" i="7" s="1"/>
  <c r="K1897" i="7" s="1"/>
  <c r="F1898" i="7"/>
  <c r="J1898" i="7" s="1"/>
  <c r="K1898" i="7" s="1"/>
  <c r="F1899" i="7"/>
  <c r="J1899" i="7" s="1"/>
  <c r="K1899" i="7" s="1"/>
  <c r="F1900" i="7"/>
  <c r="J1900" i="7" s="1"/>
  <c r="K1900" i="7" s="1"/>
  <c r="F1901" i="7"/>
  <c r="J1901" i="7" s="1"/>
  <c r="K1901" i="7" s="1"/>
  <c r="F1902" i="7"/>
  <c r="J1902" i="7" s="1"/>
  <c r="K1902" i="7" s="1"/>
  <c r="F1903" i="7"/>
  <c r="J1903" i="7" s="1"/>
  <c r="K1903" i="7" s="1"/>
  <c r="F1904" i="7"/>
  <c r="J1904" i="7" s="1"/>
  <c r="K1904" i="7" s="1"/>
  <c r="F1905" i="7"/>
  <c r="J1905" i="7" s="1"/>
  <c r="K1905" i="7" s="1"/>
  <c r="F1906" i="7"/>
  <c r="J1906" i="7" s="1"/>
  <c r="K1906" i="7" s="1"/>
  <c r="F1907" i="7"/>
  <c r="J1907" i="7" s="1"/>
  <c r="K1907" i="7" s="1"/>
  <c r="F1908" i="7"/>
  <c r="J1908" i="7" s="1"/>
  <c r="K1908" i="7" s="1"/>
  <c r="F1909" i="7"/>
  <c r="J1909" i="7" s="1"/>
  <c r="K1909" i="7" s="1"/>
  <c r="F1910" i="7"/>
  <c r="J1910" i="7" s="1"/>
  <c r="K1910" i="7" s="1"/>
  <c r="F1911" i="7"/>
  <c r="J1911" i="7" s="1"/>
  <c r="K1911" i="7" s="1"/>
  <c r="F1912" i="7"/>
  <c r="J1912" i="7" s="1"/>
  <c r="K1912" i="7" s="1"/>
  <c r="F1913" i="7"/>
  <c r="J1913" i="7" s="1"/>
  <c r="K1913" i="7" s="1"/>
  <c r="F1914" i="7"/>
  <c r="J1914" i="7" s="1"/>
  <c r="K1914" i="7" s="1"/>
  <c r="F1915" i="7"/>
  <c r="J1915" i="7" s="1"/>
  <c r="K1915" i="7" s="1"/>
  <c r="F1916" i="7"/>
  <c r="J1916" i="7" s="1"/>
  <c r="K1916" i="7" s="1"/>
  <c r="F1917" i="7"/>
  <c r="J1917" i="7" s="1"/>
  <c r="K1917" i="7" s="1"/>
  <c r="F1918" i="7"/>
  <c r="J1918" i="7" s="1"/>
  <c r="K1918" i="7" s="1"/>
  <c r="F1919" i="7"/>
  <c r="J1919" i="7" s="1"/>
  <c r="K1919" i="7" s="1"/>
  <c r="F1920" i="7"/>
  <c r="J1920" i="7" s="1"/>
  <c r="K1920" i="7" s="1"/>
  <c r="F1921" i="7"/>
  <c r="J1921" i="7" s="1"/>
  <c r="K1921" i="7" s="1"/>
  <c r="F1922" i="7"/>
  <c r="J1922" i="7" s="1"/>
  <c r="K1922" i="7" s="1"/>
  <c r="F1923" i="7"/>
  <c r="J1923" i="7" s="1"/>
  <c r="K1923" i="7" s="1"/>
  <c r="F1924" i="7"/>
  <c r="J1924" i="7" s="1"/>
  <c r="K1924" i="7" s="1"/>
  <c r="F1925" i="7"/>
  <c r="J1925" i="7" s="1"/>
  <c r="K1925" i="7" s="1"/>
  <c r="F1926" i="7"/>
  <c r="J1926" i="7" s="1"/>
  <c r="K1926" i="7" s="1"/>
  <c r="F1927" i="7"/>
  <c r="J1927" i="7" s="1"/>
  <c r="K1927" i="7" s="1"/>
  <c r="F1928" i="7"/>
  <c r="J1928" i="7" s="1"/>
  <c r="K1928" i="7" s="1"/>
  <c r="F1929" i="7"/>
  <c r="J1929" i="7" s="1"/>
  <c r="K1929" i="7" s="1"/>
  <c r="F1930" i="7"/>
  <c r="J1930" i="7" s="1"/>
  <c r="K1930" i="7" s="1"/>
  <c r="F1931" i="7"/>
  <c r="J1931" i="7" s="1"/>
  <c r="K1931" i="7" s="1"/>
  <c r="F1932" i="7"/>
  <c r="J1932" i="7" s="1"/>
  <c r="K1932" i="7" s="1"/>
  <c r="F1933" i="7"/>
  <c r="J1933" i="7" s="1"/>
  <c r="K1933" i="7" s="1"/>
  <c r="F1934" i="7"/>
  <c r="J1934" i="7" s="1"/>
  <c r="K1934" i="7" s="1"/>
  <c r="F1935" i="7"/>
  <c r="J1935" i="7" s="1"/>
  <c r="K1935" i="7" s="1"/>
  <c r="F1936" i="7"/>
  <c r="J1936" i="7" s="1"/>
  <c r="K1936" i="7" s="1"/>
  <c r="F1937" i="7"/>
  <c r="J1937" i="7" s="1"/>
  <c r="K1937" i="7" s="1"/>
  <c r="F1938" i="7"/>
  <c r="J1938" i="7" s="1"/>
  <c r="K1938" i="7" s="1"/>
  <c r="F1939" i="7"/>
  <c r="J1939" i="7" s="1"/>
  <c r="K1939" i="7" s="1"/>
  <c r="F1940" i="7"/>
  <c r="J1940" i="7" s="1"/>
  <c r="K1940" i="7" s="1"/>
  <c r="F1941" i="7"/>
  <c r="J1941" i="7" s="1"/>
  <c r="K1941" i="7" s="1"/>
  <c r="F1942" i="7"/>
  <c r="J1942" i="7" s="1"/>
  <c r="K1942" i="7" s="1"/>
  <c r="F1943" i="7"/>
  <c r="J1943" i="7" s="1"/>
  <c r="K1943" i="7" s="1"/>
  <c r="F1944" i="7"/>
  <c r="J1944" i="7" s="1"/>
  <c r="K1944" i="7" s="1"/>
  <c r="F1945" i="7"/>
  <c r="J1945" i="7" s="1"/>
  <c r="K1945" i="7" s="1"/>
  <c r="F1946" i="7"/>
  <c r="J1946" i="7" s="1"/>
  <c r="K1946" i="7" s="1"/>
  <c r="F1947" i="7"/>
  <c r="J1947" i="7" s="1"/>
  <c r="K1947" i="7" s="1"/>
  <c r="F1948" i="7"/>
  <c r="J1948" i="7" s="1"/>
  <c r="K1948" i="7" s="1"/>
  <c r="F1949" i="7"/>
  <c r="J1949" i="7" s="1"/>
  <c r="K1949" i="7" s="1"/>
  <c r="F1950" i="7"/>
  <c r="J1950" i="7" s="1"/>
  <c r="K1950" i="7" s="1"/>
  <c r="F1951" i="7"/>
  <c r="J1951" i="7" s="1"/>
  <c r="K1951" i="7" s="1"/>
  <c r="F1952" i="7"/>
  <c r="J1952" i="7" s="1"/>
  <c r="K1952" i="7" s="1"/>
  <c r="F1953" i="7"/>
  <c r="J1953" i="7" s="1"/>
  <c r="K1953" i="7" s="1"/>
  <c r="F1954" i="7"/>
  <c r="J1954" i="7" s="1"/>
  <c r="K1954" i="7" s="1"/>
  <c r="F1955" i="7"/>
  <c r="J1955" i="7" s="1"/>
  <c r="K1955" i="7" s="1"/>
  <c r="F1956" i="7"/>
  <c r="J1956" i="7" s="1"/>
  <c r="K1956" i="7" s="1"/>
  <c r="F1957" i="7"/>
  <c r="J1957" i="7" s="1"/>
  <c r="K1957" i="7" s="1"/>
  <c r="F1958" i="7"/>
  <c r="J1958" i="7" s="1"/>
  <c r="K1958" i="7" s="1"/>
  <c r="F1959" i="7"/>
  <c r="J1959" i="7" s="1"/>
  <c r="K1959" i="7" s="1"/>
  <c r="F1960" i="7"/>
  <c r="J1960" i="7" s="1"/>
  <c r="K1960" i="7" s="1"/>
  <c r="F1961" i="7"/>
  <c r="J1961" i="7" s="1"/>
  <c r="K1961" i="7" s="1"/>
  <c r="F1962" i="7"/>
  <c r="J1962" i="7" s="1"/>
  <c r="K1962" i="7" s="1"/>
  <c r="F1963" i="7"/>
  <c r="J1963" i="7" s="1"/>
  <c r="K1963" i="7" s="1"/>
  <c r="F1964" i="7"/>
  <c r="J1964" i="7" s="1"/>
  <c r="K1964" i="7" s="1"/>
  <c r="F1965" i="7"/>
  <c r="J1965" i="7" s="1"/>
  <c r="K1965" i="7" s="1"/>
  <c r="F1966" i="7"/>
  <c r="J1966" i="7" s="1"/>
  <c r="K1966" i="7" s="1"/>
  <c r="F1967" i="7"/>
  <c r="J1967" i="7" s="1"/>
  <c r="K1967" i="7" s="1"/>
  <c r="F1968" i="7"/>
  <c r="J1968" i="7" s="1"/>
  <c r="K1968" i="7" s="1"/>
  <c r="F1969" i="7"/>
  <c r="J1969" i="7" s="1"/>
  <c r="K1969" i="7" s="1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J2018" i="7" s="1"/>
  <c r="K2018" i="7" s="1"/>
  <c r="F2019" i="7"/>
  <c r="J2019" i="7" s="1"/>
  <c r="K2019" i="7" s="1"/>
  <c r="F2020" i="7"/>
  <c r="J2020" i="7" s="1"/>
  <c r="K2020" i="7" s="1"/>
  <c r="F2021" i="7"/>
  <c r="J2021" i="7" s="1"/>
  <c r="K2021" i="7" s="1"/>
  <c r="F2022" i="7"/>
  <c r="J2022" i="7" s="1"/>
  <c r="K2022" i="7" s="1"/>
  <c r="F2023" i="7"/>
  <c r="J2023" i="7" s="1"/>
  <c r="K2023" i="7" s="1"/>
  <c r="F2024" i="7"/>
  <c r="J2024" i="7" s="1"/>
  <c r="K2024" i="7" s="1"/>
  <c r="F2025" i="7"/>
  <c r="J2025" i="7" s="1"/>
  <c r="K2025" i="7" s="1"/>
  <c r="F2026" i="7"/>
  <c r="J2026" i="7" s="1"/>
  <c r="K2026" i="7" s="1"/>
  <c r="F2027" i="7"/>
  <c r="J2027" i="7" s="1"/>
  <c r="K2027" i="7" s="1"/>
  <c r="F2028" i="7"/>
  <c r="J2028" i="7" s="1"/>
  <c r="K2028" i="7" s="1"/>
  <c r="F2029" i="7"/>
  <c r="J2029" i="7" s="1"/>
  <c r="K2029" i="7" s="1"/>
  <c r="F2030" i="7"/>
  <c r="J2030" i="7" s="1"/>
  <c r="K2030" i="7" s="1"/>
  <c r="F2031" i="7"/>
  <c r="J2031" i="7" s="1"/>
  <c r="K2031" i="7" s="1"/>
  <c r="F2032" i="7"/>
  <c r="J2032" i="7" s="1"/>
  <c r="K2032" i="7" s="1"/>
  <c r="F2033" i="7"/>
  <c r="J2033" i="7" s="1"/>
  <c r="K2033" i="7" s="1"/>
  <c r="F2034" i="7"/>
  <c r="J2034" i="7" s="1"/>
  <c r="K2034" i="7" s="1"/>
  <c r="F2035" i="7"/>
  <c r="J2035" i="7" s="1"/>
  <c r="K2035" i="7" s="1"/>
  <c r="F2036" i="7"/>
  <c r="J2036" i="7" s="1"/>
  <c r="K2036" i="7" s="1"/>
  <c r="F2037" i="7"/>
  <c r="J2037" i="7" s="1"/>
  <c r="K2037" i="7" s="1"/>
  <c r="F2038" i="7"/>
  <c r="J2038" i="7" s="1"/>
  <c r="K2038" i="7" s="1"/>
  <c r="F2039" i="7"/>
  <c r="J2039" i="7" s="1"/>
  <c r="K2039" i="7" s="1"/>
  <c r="F2040" i="7"/>
  <c r="J2040" i="7" s="1"/>
  <c r="K2040" i="7" s="1"/>
  <c r="F2041" i="7"/>
  <c r="J2041" i="7" s="1"/>
  <c r="K2041" i="7" s="1"/>
  <c r="F2042" i="7"/>
  <c r="J2042" i="7" s="1"/>
  <c r="K2042" i="7" s="1"/>
  <c r="F2043" i="7"/>
  <c r="J2043" i="7" s="1"/>
  <c r="K2043" i="7" s="1"/>
  <c r="F2044" i="7"/>
  <c r="J2044" i="7" s="1"/>
  <c r="K2044" i="7" s="1"/>
  <c r="F2045" i="7"/>
  <c r="J2045" i="7" s="1"/>
  <c r="K2045" i="7" s="1"/>
  <c r="F2046" i="7"/>
  <c r="J2046" i="7" s="1"/>
  <c r="K2046" i="7" s="1"/>
  <c r="F2047" i="7"/>
  <c r="J2047" i="7" s="1"/>
  <c r="K2047" i="7" s="1"/>
  <c r="F2048" i="7"/>
  <c r="J2048" i="7" s="1"/>
  <c r="K2048" i="7" s="1"/>
  <c r="F2049" i="7"/>
  <c r="J2049" i="7" s="1"/>
  <c r="K2049" i="7" s="1"/>
  <c r="F2050" i="7"/>
  <c r="J2050" i="7" s="1"/>
  <c r="K2050" i="7" s="1"/>
  <c r="F2051" i="7"/>
  <c r="J2051" i="7" s="1"/>
  <c r="K2051" i="7" s="1"/>
  <c r="F2052" i="7"/>
  <c r="J2052" i="7" s="1"/>
  <c r="K2052" i="7" s="1"/>
  <c r="F2053" i="7"/>
  <c r="J2053" i="7" s="1"/>
  <c r="K2053" i="7" s="1"/>
  <c r="F2054" i="7"/>
  <c r="J2054" i="7" s="1"/>
  <c r="K2054" i="7" s="1"/>
  <c r="F2055" i="7"/>
  <c r="J2055" i="7" s="1"/>
  <c r="K2055" i="7" s="1"/>
  <c r="F2056" i="7"/>
  <c r="J2056" i="7" s="1"/>
  <c r="K2056" i="7" s="1"/>
  <c r="F2057" i="7"/>
  <c r="J2057" i="7" s="1"/>
  <c r="K2057" i="7" s="1"/>
  <c r="F2058" i="7"/>
  <c r="J2058" i="7" s="1"/>
  <c r="K2058" i="7" s="1"/>
  <c r="F2059" i="7"/>
  <c r="J2059" i="7" s="1"/>
  <c r="K2059" i="7" s="1"/>
  <c r="F2060" i="7"/>
  <c r="J2060" i="7" s="1"/>
  <c r="K2060" i="7" s="1"/>
  <c r="F2061" i="7"/>
  <c r="J2061" i="7" s="1"/>
  <c r="K2061" i="7" s="1"/>
  <c r="F2062" i="7"/>
  <c r="J2062" i="7" s="1"/>
  <c r="K2062" i="7" s="1"/>
  <c r="F2063" i="7"/>
  <c r="J2063" i="7" s="1"/>
  <c r="K2063" i="7" s="1"/>
  <c r="F2064" i="7"/>
  <c r="J2064" i="7" s="1"/>
  <c r="K2064" i="7" s="1"/>
  <c r="F2065" i="7"/>
  <c r="J2065" i="7" s="1"/>
  <c r="K2065" i="7" s="1"/>
  <c r="F2066" i="7"/>
  <c r="J2066" i="7" s="1"/>
  <c r="K2066" i="7" s="1"/>
  <c r="F2067" i="7"/>
  <c r="J2067" i="7" s="1"/>
  <c r="K2067" i="7" s="1"/>
  <c r="F2068" i="7"/>
  <c r="J2068" i="7" s="1"/>
  <c r="K2068" i="7" s="1"/>
  <c r="F2069" i="7"/>
  <c r="J2069" i="7" s="1"/>
  <c r="K2069" i="7" s="1"/>
  <c r="F2070" i="7"/>
  <c r="J2070" i="7" s="1"/>
  <c r="K2070" i="7" s="1"/>
  <c r="F2071" i="7"/>
  <c r="J2071" i="7" s="1"/>
  <c r="K2071" i="7" s="1"/>
  <c r="F2072" i="7"/>
  <c r="J2072" i="7" s="1"/>
  <c r="K2072" i="7" s="1"/>
  <c r="F2073" i="7"/>
  <c r="J2073" i="7" s="1"/>
  <c r="K2073" i="7" s="1"/>
  <c r="F2074" i="7"/>
  <c r="J2074" i="7" s="1"/>
  <c r="K2074" i="7" s="1"/>
  <c r="F2075" i="7"/>
  <c r="J2075" i="7" s="1"/>
  <c r="K2075" i="7" s="1"/>
  <c r="F2076" i="7"/>
  <c r="J2076" i="7" s="1"/>
  <c r="K2076" i="7" s="1"/>
  <c r="F2077" i="7"/>
  <c r="J2077" i="7" s="1"/>
  <c r="K2077" i="7" s="1"/>
  <c r="F2078" i="7"/>
  <c r="J2078" i="7" s="1"/>
  <c r="K2078" i="7" s="1"/>
  <c r="F2079" i="7"/>
  <c r="J2079" i="7" s="1"/>
  <c r="K2079" i="7" s="1"/>
  <c r="F2080" i="7"/>
  <c r="J2080" i="7" s="1"/>
  <c r="K2080" i="7" s="1"/>
  <c r="F2081" i="7"/>
  <c r="J2081" i="7" s="1"/>
  <c r="K2081" i="7" s="1"/>
  <c r="F2082" i="7"/>
  <c r="J2082" i="7" s="1"/>
  <c r="K2082" i="7" s="1"/>
  <c r="F2083" i="7"/>
  <c r="J2083" i="7" s="1"/>
  <c r="K2083" i="7" s="1"/>
  <c r="F2084" i="7"/>
  <c r="J2084" i="7" s="1"/>
  <c r="K2084" i="7" s="1"/>
  <c r="F2085" i="7"/>
  <c r="J2085" i="7" s="1"/>
  <c r="K2085" i="7" s="1"/>
  <c r="F2086" i="7"/>
  <c r="J2086" i="7" s="1"/>
  <c r="K2086" i="7" s="1"/>
  <c r="F2087" i="7"/>
  <c r="J2087" i="7" s="1"/>
  <c r="K2087" i="7" s="1"/>
  <c r="F2088" i="7"/>
  <c r="J2088" i="7" s="1"/>
  <c r="K2088" i="7" s="1"/>
  <c r="F2089" i="7"/>
  <c r="J2089" i="7" s="1"/>
  <c r="K2089" i="7" s="1"/>
  <c r="F2090" i="7"/>
  <c r="J2090" i="7" s="1"/>
  <c r="K2090" i="7" s="1"/>
  <c r="F2091" i="7"/>
  <c r="J2091" i="7" s="1"/>
  <c r="K2091" i="7" s="1"/>
  <c r="F2092" i="7"/>
  <c r="J2092" i="7" s="1"/>
  <c r="K2092" i="7" s="1"/>
  <c r="F2093" i="7"/>
  <c r="J2093" i="7" s="1"/>
  <c r="K2093" i="7" s="1"/>
  <c r="F2094" i="7"/>
  <c r="J2094" i="7" s="1"/>
  <c r="K2094" i="7" s="1"/>
  <c r="F2095" i="7"/>
  <c r="J2095" i="7" s="1"/>
  <c r="K2095" i="7" s="1"/>
  <c r="F2096" i="7"/>
  <c r="J2096" i="7" s="1"/>
  <c r="K2096" i="7" s="1"/>
  <c r="F2097" i="7"/>
  <c r="J2097" i="7" s="1"/>
  <c r="K2097" i="7" s="1"/>
  <c r="F2098" i="7"/>
  <c r="J2098" i="7" s="1"/>
  <c r="K2098" i="7" s="1"/>
  <c r="F2099" i="7"/>
  <c r="J2099" i="7" s="1"/>
  <c r="K2099" i="7" s="1"/>
  <c r="F2100" i="7"/>
  <c r="J2100" i="7" s="1"/>
  <c r="K2100" i="7" s="1"/>
  <c r="F2101" i="7"/>
  <c r="J2101" i="7" s="1"/>
  <c r="K2101" i="7" s="1"/>
  <c r="F2102" i="7"/>
  <c r="J2102" i="7" s="1"/>
  <c r="K2102" i="7" s="1"/>
  <c r="F2103" i="7"/>
  <c r="J2103" i="7" s="1"/>
  <c r="K2103" i="7" s="1"/>
  <c r="F2104" i="7"/>
  <c r="J2104" i="7" s="1"/>
  <c r="K2104" i="7" s="1"/>
  <c r="F2105" i="7"/>
  <c r="J2105" i="7" s="1"/>
  <c r="K2105" i="7" s="1"/>
  <c r="F2106" i="7"/>
  <c r="J2106" i="7" s="1"/>
  <c r="K2106" i="7" s="1"/>
  <c r="F2107" i="7"/>
  <c r="J2107" i="7" s="1"/>
  <c r="K2107" i="7" s="1"/>
  <c r="F2108" i="7"/>
  <c r="J2108" i="7" s="1"/>
  <c r="K2108" i="7" s="1"/>
  <c r="F2109" i="7"/>
  <c r="J2109" i="7" s="1"/>
  <c r="K2109" i="7" s="1"/>
  <c r="F2110" i="7"/>
  <c r="J2110" i="7" s="1"/>
  <c r="K2110" i="7" s="1"/>
  <c r="F2111" i="7"/>
  <c r="J2111" i="7" s="1"/>
  <c r="K2111" i="7" s="1"/>
  <c r="F2112" i="7"/>
  <c r="J2112" i="7" s="1"/>
  <c r="K2112" i="7" s="1"/>
  <c r="F2113" i="7"/>
  <c r="J2113" i="7" s="1"/>
  <c r="K2113" i="7" s="1"/>
  <c r="F2114" i="7"/>
  <c r="J2114" i="7" s="1"/>
  <c r="K2114" i="7" s="1"/>
  <c r="F2115" i="7"/>
  <c r="J2115" i="7" s="1"/>
  <c r="K2115" i="7" s="1"/>
  <c r="F2116" i="7"/>
  <c r="J2116" i="7" s="1"/>
  <c r="K2116" i="7" s="1"/>
  <c r="F2117" i="7"/>
  <c r="J2117" i="7" s="1"/>
  <c r="K2117" i="7" s="1"/>
  <c r="F2118" i="7"/>
  <c r="J2118" i="7" s="1"/>
  <c r="K2118" i="7" s="1"/>
  <c r="F2119" i="7"/>
  <c r="J2119" i="7" s="1"/>
  <c r="K2119" i="7" s="1"/>
  <c r="F2120" i="7"/>
  <c r="J2120" i="7" s="1"/>
  <c r="K2120" i="7" s="1"/>
  <c r="F2121" i="7"/>
  <c r="J2121" i="7" s="1"/>
  <c r="K2121" i="7" s="1"/>
  <c r="F2122" i="7"/>
  <c r="J2122" i="7" s="1"/>
  <c r="K2122" i="7" s="1"/>
  <c r="F2123" i="7"/>
  <c r="J2123" i="7" s="1"/>
  <c r="K2123" i="7" s="1"/>
  <c r="F2124" i="7"/>
  <c r="J2124" i="7" s="1"/>
  <c r="K2124" i="7" s="1"/>
  <c r="F2125" i="7"/>
  <c r="J2125" i="7" s="1"/>
  <c r="K2125" i="7" s="1"/>
  <c r="F2126" i="7"/>
  <c r="J2126" i="7" s="1"/>
  <c r="K2126" i="7" s="1"/>
  <c r="F2127" i="7"/>
  <c r="J2127" i="7" s="1"/>
  <c r="K2127" i="7" s="1"/>
  <c r="F2128" i="7"/>
  <c r="J2128" i="7" s="1"/>
  <c r="K2128" i="7" s="1"/>
  <c r="F2129" i="7"/>
  <c r="J2129" i="7" s="1"/>
  <c r="K2129" i="7" s="1"/>
  <c r="F2130" i="7"/>
  <c r="J2130" i="7" s="1"/>
  <c r="K2130" i="7" s="1"/>
  <c r="F2131" i="7"/>
  <c r="J2131" i="7" s="1"/>
  <c r="K2131" i="7" s="1"/>
  <c r="F2132" i="7"/>
  <c r="J2132" i="7" s="1"/>
  <c r="K2132" i="7" s="1"/>
  <c r="F2133" i="7"/>
  <c r="J2133" i="7" s="1"/>
  <c r="K2133" i="7" s="1"/>
  <c r="F2134" i="7"/>
  <c r="J2134" i="7" s="1"/>
  <c r="K2134" i="7" s="1"/>
  <c r="F2135" i="7"/>
  <c r="J2135" i="7" s="1"/>
  <c r="K2135" i="7" s="1"/>
  <c r="F2136" i="7"/>
  <c r="J2136" i="7" s="1"/>
  <c r="K2136" i="7" s="1"/>
  <c r="F2137" i="7"/>
  <c r="J2137" i="7" s="1"/>
  <c r="K2137" i="7" s="1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J2186" i="7" s="1"/>
  <c r="K2186" i="7" s="1"/>
  <c r="F2187" i="7"/>
  <c r="J2187" i="7" s="1"/>
  <c r="K2187" i="7" s="1"/>
  <c r="F2188" i="7"/>
  <c r="J2188" i="7" s="1"/>
  <c r="K2188" i="7" s="1"/>
  <c r="F2189" i="7"/>
  <c r="J2189" i="7" s="1"/>
  <c r="K2189" i="7" s="1"/>
  <c r="F2190" i="7"/>
  <c r="J2190" i="7" s="1"/>
  <c r="K2190" i="7" s="1"/>
  <c r="F2191" i="7"/>
  <c r="J2191" i="7" s="1"/>
  <c r="K2191" i="7" s="1"/>
  <c r="F2192" i="7"/>
  <c r="J2192" i="7" s="1"/>
  <c r="K2192" i="7" s="1"/>
  <c r="F2193" i="7"/>
  <c r="J2193" i="7" s="1"/>
  <c r="K2193" i="7" s="1"/>
  <c r="F2194" i="7"/>
  <c r="J2194" i="7" s="1"/>
  <c r="K2194" i="7" s="1"/>
  <c r="F2195" i="7"/>
  <c r="J2195" i="7" s="1"/>
  <c r="K2195" i="7" s="1"/>
  <c r="F2196" i="7"/>
  <c r="J2196" i="7" s="1"/>
  <c r="K2196" i="7" s="1"/>
  <c r="F2197" i="7"/>
  <c r="J2197" i="7" s="1"/>
  <c r="K2197" i="7" s="1"/>
  <c r="F2198" i="7"/>
  <c r="J2198" i="7" s="1"/>
  <c r="K2198" i="7" s="1"/>
  <c r="F2199" i="7"/>
  <c r="J2199" i="7" s="1"/>
  <c r="K2199" i="7" s="1"/>
  <c r="F2200" i="7"/>
  <c r="J2200" i="7" s="1"/>
  <c r="K2200" i="7" s="1"/>
  <c r="F2201" i="7"/>
  <c r="J2201" i="7" s="1"/>
  <c r="K2201" i="7" s="1"/>
  <c r="F2202" i="7"/>
  <c r="J2202" i="7" s="1"/>
  <c r="K2202" i="7" s="1"/>
  <c r="F2203" i="7"/>
  <c r="J2203" i="7" s="1"/>
  <c r="K2203" i="7" s="1"/>
  <c r="F2204" i="7"/>
  <c r="J2204" i="7" s="1"/>
  <c r="K2204" i="7" s="1"/>
  <c r="F2205" i="7"/>
  <c r="J2205" i="7" s="1"/>
  <c r="K2205" i="7" s="1"/>
  <c r="F2206" i="7"/>
  <c r="J2206" i="7" s="1"/>
  <c r="K2206" i="7" s="1"/>
  <c r="F2207" i="7"/>
  <c r="J2207" i="7" s="1"/>
  <c r="K2207" i="7" s="1"/>
  <c r="F2208" i="7"/>
  <c r="J2208" i="7" s="1"/>
  <c r="K2208" i="7" s="1"/>
  <c r="F2209" i="7"/>
  <c r="J2209" i="7" s="1"/>
  <c r="K2209" i="7" s="1"/>
  <c r="F2210" i="7"/>
  <c r="J2210" i="7" s="1"/>
  <c r="K2210" i="7" s="1"/>
  <c r="F2211" i="7"/>
  <c r="J2211" i="7" s="1"/>
  <c r="K2211" i="7" s="1"/>
  <c r="F2212" i="7"/>
  <c r="J2212" i="7" s="1"/>
  <c r="K2212" i="7" s="1"/>
  <c r="F2213" i="7"/>
  <c r="J2213" i="7" s="1"/>
  <c r="K2213" i="7" s="1"/>
  <c r="F2214" i="7"/>
  <c r="J2214" i="7" s="1"/>
  <c r="K2214" i="7" s="1"/>
  <c r="F2215" i="7"/>
  <c r="J2215" i="7" s="1"/>
  <c r="K2215" i="7" s="1"/>
  <c r="F2216" i="7"/>
  <c r="J2216" i="7" s="1"/>
  <c r="K2216" i="7" s="1"/>
  <c r="F2217" i="7"/>
  <c r="J2217" i="7" s="1"/>
  <c r="K2217" i="7" s="1"/>
  <c r="F2218" i="7"/>
  <c r="J2218" i="7" s="1"/>
  <c r="K2218" i="7" s="1"/>
  <c r="F2219" i="7"/>
  <c r="J2219" i="7" s="1"/>
  <c r="K2219" i="7" s="1"/>
  <c r="F2220" i="7"/>
  <c r="J2220" i="7" s="1"/>
  <c r="K2220" i="7" s="1"/>
  <c r="F2221" i="7"/>
  <c r="J2221" i="7" s="1"/>
  <c r="K2221" i="7" s="1"/>
  <c r="F2222" i="7"/>
  <c r="J2222" i="7" s="1"/>
  <c r="K2222" i="7" s="1"/>
  <c r="F2223" i="7"/>
  <c r="J2223" i="7" s="1"/>
  <c r="K2223" i="7" s="1"/>
  <c r="F2224" i="7"/>
  <c r="J2224" i="7" s="1"/>
  <c r="K2224" i="7" s="1"/>
  <c r="F2225" i="7"/>
  <c r="J2225" i="7" s="1"/>
  <c r="K2225" i="7" s="1"/>
  <c r="F2226" i="7"/>
  <c r="J2226" i="7" s="1"/>
  <c r="K2226" i="7" s="1"/>
  <c r="F2227" i="7"/>
  <c r="J2227" i="7" s="1"/>
  <c r="K2227" i="7" s="1"/>
  <c r="F2228" i="7"/>
  <c r="J2228" i="7" s="1"/>
  <c r="K2228" i="7" s="1"/>
  <c r="F2229" i="7"/>
  <c r="J2229" i="7" s="1"/>
  <c r="K2229" i="7" s="1"/>
  <c r="F2230" i="7"/>
  <c r="J2230" i="7" s="1"/>
  <c r="K2230" i="7" s="1"/>
  <c r="F2231" i="7"/>
  <c r="J2231" i="7" s="1"/>
  <c r="K2231" i="7" s="1"/>
  <c r="F2232" i="7"/>
  <c r="J2232" i="7" s="1"/>
  <c r="K2232" i="7" s="1"/>
  <c r="F2233" i="7"/>
  <c r="J2233" i="7" s="1"/>
  <c r="K2233" i="7" s="1"/>
  <c r="F2234" i="7"/>
  <c r="J2234" i="7" s="1"/>
  <c r="K2234" i="7" s="1"/>
  <c r="F2235" i="7"/>
  <c r="J2235" i="7" s="1"/>
  <c r="K2235" i="7" s="1"/>
  <c r="F2236" i="7"/>
  <c r="J2236" i="7" s="1"/>
  <c r="K2236" i="7" s="1"/>
  <c r="F2237" i="7"/>
  <c r="J2237" i="7" s="1"/>
  <c r="K2237" i="7" s="1"/>
  <c r="F2238" i="7"/>
  <c r="J2238" i="7" s="1"/>
  <c r="K2238" i="7" s="1"/>
  <c r="F2239" i="7"/>
  <c r="J2239" i="7" s="1"/>
  <c r="K2239" i="7" s="1"/>
  <c r="F2240" i="7"/>
  <c r="J2240" i="7" s="1"/>
  <c r="K2240" i="7" s="1"/>
  <c r="F2241" i="7"/>
  <c r="J2241" i="7" s="1"/>
  <c r="K2241" i="7" s="1"/>
  <c r="F2242" i="7"/>
  <c r="J2242" i="7" s="1"/>
  <c r="K2242" i="7" s="1"/>
  <c r="F2243" i="7"/>
  <c r="J2243" i="7" s="1"/>
  <c r="K2243" i="7" s="1"/>
  <c r="F2244" i="7"/>
  <c r="J2244" i="7" s="1"/>
  <c r="K2244" i="7" s="1"/>
  <c r="F2245" i="7"/>
  <c r="J2245" i="7" s="1"/>
  <c r="K2245" i="7" s="1"/>
  <c r="F2246" i="7"/>
  <c r="J2246" i="7" s="1"/>
  <c r="K2246" i="7" s="1"/>
  <c r="F2247" i="7"/>
  <c r="J2247" i="7" s="1"/>
  <c r="K2247" i="7" s="1"/>
  <c r="F2248" i="7"/>
  <c r="J2248" i="7" s="1"/>
  <c r="K2248" i="7" s="1"/>
  <c r="F2249" i="7"/>
  <c r="J2249" i="7" s="1"/>
  <c r="K2249" i="7" s="1"/>
  <c r="F2250" i="7"/>
  <c r="J2250" i="7" s="1"/>
  <c r="K2250" i="7" s="1"/>
  <c r="F2251" i="7"/>
  <c r="J2251" i="7" s="1"/>
  <c r="K2251" i="7" s="1"/>
  <c r="F2252" i="7"/>
  <c r="J2252" i="7" s="1"/>
  <c r="K2252" i="7" s="1"/>
  <c r="F2253" i="7"/>
  <c r="J2253" i="7" s="1"/>
  <c r="K2253" i="7" s="1"/>
  <c r="F2254" i="7"/>
  <c r="J2254" i="7" s="1"/>
  <c r="K2254" i="7" s="1"/>
  <c r="F2255" i="7"/>
  <c r="J2255" i="7" s="1"/>
  <c r="K2255" i="7" s="1"/>
  <c r="F2256" i="7"/>
  <c r="J2256" i="7" s="1"/>
  <c r="K2256" i="7" s="1"/>
  <c r="F2257" i="7"/>
  <c r="J2257" i="7" s="1"/>
  <c r="K2257" i="7" s="1"/>
  <c r="F2258" i="7"/>
  <c r="J2258" i="7" s="1"/>
  <c r="K2258" i="7" s="1"/>
  <c r="F2259" i="7"/>
  <c r="J2259" i="7" s="1"/>
  <c r="K2259" i="7" s="1"/>
  <c r="F2260" i="7"/>
  <c r="J2260" i="7" s="1"/>
  <c r="K2260" i="7" s="1"/>
  <c r="F2261" i="7"/>
  <c r="J2261" i="7" s="1"/>
  <c r="K2261" i="7" s="1"/>
  <c r="F2262" i="7"/>
  <c r="J2262" i="7" s="1"/>
  <c r="K2262" i="7" s="1"/>
  <c r="F2263" i="7"/>
  <c r="J2263" i="7" s="1"/>
  <c r="K2263" i="7" s="1"/>
  <c r="F2264" i="7"/>
  <c r="J2264" i="7" s="1"/>
  <c r="K2264" i="7" s="1"/>
  <c r="F2265" i="7"/>
  <c r="J2265" i="7" s="1"/>
  <c r="K2265" i="7" s="1"/>
  <c r="F2266" i="7"/>
  <c r="J2266" i="7" s="1"/>
  <c r="K2266" i="7" s="1"/>
  <c r="F2267" i="7"/>
  <c r="J2267" i="7" s="1"/>
  <c r="K2267" i="7" s="1"/>
  <c r="F2268" i="7"/>
  <c r="J2268" i="7" s="1"/>
  <c r="K2268" i="7" s="1"/>
  <c r="F2269" i="7"/>
  <c r="J2269" i="7" s="1"/>
  <c r="K2269" i="7" s="1"/>
  <c r="F2270" i="7"/>
  <c r="J2270" i="7" s="1"/>
  <c r="K2270" i="7" s="1"/>
  <c r="F2271" i="7"/>
  <c r="J2271" i="7" s="1"/>
  <c r="K2271" i="7" s="1"/>
  <c r="F2272" i="7"/>
  <c r="J2272" i="7" s="1"/>
  <c r="K2272" i="7" s="1"/>
  <c r="F2273" i="7"/>
  <c r="J2273" i="7" s="1"/>
  <c r="K2273" i="7" s="1"/>
  <c r="F2274" i="7"/>
  <c r="J2274" i="7" s="1"/>
  <c r="K2274" i="7" s="1"/>
  <c r="F2275" i="7"/>
  <c r="J2275" i="7" s="1"/>
  <c r="K2275" i="7" s="1"/>
  <c r="F2276" i="7"/>
  <c r="J2276" i="7" s="1"/>
  <c r="K2276" i="7" s="1"/>
  <c r="F2277" i="7"/>
  <c r="J2277" i="7" s="1"/>
  <c r="K2277" i="7" s="1"/>
  <c r="F2278" i="7"/>
  <c r="J2278" i="7" s="1"/>
  <c r="K2278" i="7" s="1"/>
  <c r="F2279" i="7"/>
  <c r="J2279" i="7" s="1"/>
  <c r="K2279" i="7" s="1"/>
  <c r="F2280" i="7"/>
  <c r="J2280" i="7" s="1"/>
  <c r="K2280" i="7" s="1"/>
  <c r="F2281" i="7"/>
  <c r="J2281" i="7" s="1"/>
  <c r="K2281" i="7" s="1"/>
  <c r="F2282" i="7"/>
  <c r="J2282" i="7" s="1"/>
  <c r="K2282" i="7" s="1"/>
  <c r="F2283" i="7"/>
  <c r="J2283" i="7" s="1"/>
  <c r="K2283" i="7" s="1"/>
  <c r="F2284" i="7"/>
  <c r="J2284" i="7" s="1"/>
  <c r="K2284" i="7" s="1"/>
  <c r="F2285" i="7"/>
  <c r="J2285" i="7" s="1"/>
  <c r="K2285" i="7" s="1"/>
  <c r="F2286" i="7"/>
  <c r="J2286" i="7" s="1"/>
  <c r="K2286" i="7" s="1"/>
  <c r="F2287" i="7"/>
  <c r="J2287" i="7" s="1"/>
  <c r="K2287" i="7" s="1"/>
  <c r="F2288" i="7"/>
  <c r="J2288" i="7" s="1"/>
  <c r="K2288" i="7" s="1"/>
  <c r="F2289" i="7"/>
  <c r="J2289" i="7" s="1"/>
  <c r="K2289" i="7" s="1"/>
  <c r="F2290" i="7"/>
  <c r="J2290" i="7" s="1"/>
  <c r="K2290" i="7" s="1"/>
  <c r="F2291" i="7"/>
  <c r="J2291" i="7" s="1"/>
  <c r="K2291" i="7" s="1"/>
  <c r="F2292" i="7"/>
  <c r="J2292" i="7" s="1"/>
  <c r="K2292" i="7" s="1"/>
  <c r="F2293" i="7"/>
  <c r="J2293" i="7" s="1"/>
  <c r="K2293" i="7" s="1"/>
  <c r="F2294" i="7"/>
  <c r="J2294" i="7" s="1"/>
  <c r="K2294" i="7" s="1"/>
  <c r="F2295" i="7"/>
  <c r="J2295" i="7" s="1"/>
  <c r="K2295" i="7" s="1"/>
  <c r="F2296" i="7"/>
  <c r="J2296" i="7" s="1"/>
  <c r="K2296" i="7" s="1"/>
  <c r="F2297" i="7"/>
  <c r="J2297" i="7" s="1"/>
  <c r="K2297" i="7" s="1"/>
  <c r="F2298" i="7"/>
  <c r="J2298" i="7" s="1"/>
  <c r="K2298" i="7" s="1"/>
  <c r="F2299" i="7"/>
  <c r="J2299" i="7" s="1"/>
  <c r="K2299" i="7" s="1"/>
  <c r="F2300" i="7"/>
  <c r="J2300" i="7" s="1"/>
  <c r="K2300" i="7" s="1"/>
  <c r="F2301" i="7"/>
  <c r="J2301" i="7" s="1"/>
  <c r="K2301" i="7" s="1"/>
  <c r="F2302" i="7"/>
  <c r="J2302" i="7" s="1"/>
  <c r="K2302" i="7" s="1"/>
  <c r="F2303" i="7"/>
  <c r="J2303" i="7" s="1"/>
  <c r="K2303" i="7" s="1"/>
  <c r="F2304" i="7"/>
  <c r="J2304" i="7" s="1"/>
  <c r="K2304" i="7" s="1"/>
  <c r="F2305" i="7"/>
  <c r="J2305" i="7" s="1"/>
  <c r="K2305" i="7" s="1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J2354" i="7" s="1"/>
  <c r="K2354" i="7" s="1"/>
  <c r="F2355" i="7"/>
  <c r="J2355" i="7" s="1"/>
  <c r="K2355" i="7" s="1"/>
  <c r="F2356" i="7"/>
  <c r="J2356" i="7" s="1"/>
  <c r="K2356" i="7" s="1"/>
  <c r="F2357" i="7"/>
  <c r="J2357" i="7" s="1"/>
  <c r="K2357" i="7" s="1"/>
  <c r="F2358" i="7"/>
  <c r="J2358" i="7" s="1"/>
  <c r="K2358" i="7" s="1"/>
  <c r="F2359" i="7"/>
  <c r="J2359" i="7" s="1"/>
  <c r="K2359" i="7" s="1"/>
  <c r="F2360" i="7"/>
  <c r="J2360" i="7" s="1"/>
  <c r="K2360" i="7" s="1"/>
  <c r="F2361" i="7"/>
  <c r="J2361" i="7" s="1"/>
  <c r="K2361" i="7" s="1"/>
  <c r="F2362" i="7"/>
  <c r="J2362" i="7" s="1"/>
  <c r="K2362" i="7" s="1"/>
  <c r="F2363" i="7"/>
  <c r="J2363" i="7" s="1"/>
  <c r="K2363" i="7" s="1"/>
  <c r="F2364" i="7"/>
  <c r="J2364" i="7" s="1"/>
  <c r="K2364" i="7" s="1"/>
  <c r="F2365" i="7"/>
  <c r="J2365" i="7" s="1"/>
  <c r="K2365" i="7" s="1"/>
  <c r="F2366" i="7"/>
  <c r="J2366" i="7" s="1"/>
  <c r="K2366" i="7" s="1"/>
  <c r="F2367" i="7"/>
  <c r="J2367" i="7" s="1"/>
  <c r="K2367" i="7" s="1"/>
  <c r="F2368" i="7"/>
  <c r="J2368" i="7" s="1"/>
  <c r="K2368" i="7" s="1"/>
  <c r="F2369" i="7"/>
  <c r="J2369" i="7" s="1"/>
  <c r="K2369" i="7" s="1"/>
  <c r="F2370" i="7"/>
  <c r="J2370" i="7" s="1"/>
  <c r="K2370" i="7" s="1"/>
  <c r="F2371" i="7"/>
  <c r="J2371" i="7" s="1"/>
  <c r="K2371" i="7" s="1"/>
  <c r="F2372" i="7"/>
  <c r="J2372" i="7" s="1"/>
  <c r="K2372" i="7" s="1"/>
  <c r="F2373" i="7"/>
  <c r="J2373" i="7" s="1"/>
  <c r="K2373" i="7" s="1"/>
  <c r="F2374" i="7"/>
  <c r="J2374" i="7" s="1"/>
  <c r="K2374" i="7" s="1"/>
  <c r="F2375" i="7"/>
  <c r="J2375" i="7" s="1"/>
  <c r="K2375" i="7" s="1"/>
  <c r="F2376" i="7"/>
  <c r="J2376" i="7" s="1"/>
  <c r="K2376" i="7" s="1"/>
  <c r="F2377" i="7"/>
  <c r="J2377" i="7" s="1"/>
  <c r="K2377" i="7" s="1"/>
  <c r="F2378" i="7"/>
  <c r="J2378" i="7" s="1"/>
  <c r="K2378" i="7" s="1"/>
  <c r="F2379" i="7"/>
  <c r="J2379" i="7" s="1"/>
  <c r="K2379" i="7" s="1"/>
  <c r="F2380" i="7"/>
  <c r="J2380" i="7" s="1"/>
  <c r="K2380" i="7" s="1"/>
  <c r="F2381" i="7"/>
  <c r="J2381" i="7" s="1"/>
  <c r="K2381" i="7" s="1"/>
  <c r="F2382" i="7"/>
  <c r="J2382" i="7" s="1"/>
  <c r="K2382" i="7" s="1"/>
  <c r="F2383" i="7"/>
  <c r="J2383" i="7" s="1"/>
  <c r="K2383" i="7" s="1"/>
  <c r="F2384" i="7"/>
  <c r="J2384" i="7" s="1"/>
  <c r="K2384" i="7" s="1"/>
  <c r="F2385" i="7"/>
  <c r="J2385" i="7" s="1"/>
  <c r="K2385" i="7" s="1"/>
  <c r="F2386" i="7"/>
  <c r="J2386" i="7" s="1"/>
  <c r="K2386" i="7" s="1"/>
  <c r="F2387" i="7"/>
  <c r="J2387" i="7" s="1"/>
  <c r="K2387" i="7" s="1"/>
  <c r="F2388" i="7"/>
  <c r="J2388" i="7" s="1"/>
  <c r="K2388" i="7" s="1"/>
  <c r="F2389" i="7"/>
  <c r="J2389" i="7" s="1"/>
  <c r="K2389" i="7" s="1"/>
  <c r="F2390" i="7"/>
  <c r="J2390" i="7" s="1"/>
  <c r="K2390" i="7" s="1"/>
  <c r="F2391" i="7"/>
  <c r="J2391" i="7" s="1"/>
  <c r="K2391" i="7" s="1"/>
  <c r="F2392" i="7"/>
  <c r="J2392" i="7" s="1"/>
  <c r="K2392" i="7" s="1"/>
  <c r="F2393" i="7"/>
  <c r="J2393" i="7" s="1"/>
  <c r="K2393" i="7" s="1"/>
  <c r="F2394" i="7"/>
  <c r="J2394" i="7" s="1"/>
  <c r="K2394" i="7" s="1"/>
  <c r="F2395" i="7"/>
  <c r="J2395" i="7" s="1"/>
  <c r="K2395" i="7" s="1"/>
  <c r="F2396" i="7"/>
  <c r="J2396" i="7" s="1"/>
  <c r="K2396" i="7" s="1"/>
  <c r="F2397" i="7"/>
  <c r="J2397" i="7" s="1"/>
  <c r="K2397" i="7" s="1"/>
  <c r="F2398" i="7"/>
  <c r="J2398" i="7" s="1"/>
  <c r="K2398" i="7" s="1"/>
  <c r="F2399" i="7"/>
  <c r="J2399" i="7" s="1"/>
  <c r="K2399" i="7" s="1"/>
  <c r="F2400" i="7"/>
  <c r="J2400" i="7" s="1"/>
  <c r="K2400" i="7" s="1"/>
  <c r="F2401" i="7"/>
  <c r="J2401" i="7" s="1"/>
  <c r="K2401" i="7" s="1"/>
  <c r="F2402" i="7"/>
  <c r="J2402" i="7" s="1"/>
  <c r="K2402" i="7" s="1"/>
  <c r="F2403" i="7"/>
  <c r="J2403" i="7" s="1"/>
  <c r="K2403" i="7" s="1"/>
  <c r="F2404" i="7"/>
  <c r="J2404" i="7" s="1"/>
  <c r="K2404" i="7" s="1"/>
  <c r="F2405" i="7"/>
  <c r="J2405" i="7" s="1"/>
  <c r="K2405" i="7" s="1"/>
  <c r="F2406" i="7"/>
  <c r="J2406" i="7" s="1"/>
  <c r="K2406" i="7" s="1"/>
  <c r="F2407" i="7"/>
  <c r="J2407" i="7" s="1"/>
  <c r="K2407" i="7" s="1"/>
  <c r="F2408" i="7"/>
  <c r="J2408" i="7" s="1"/>
  <c r="K2408" i="7" s="1"/>
  <c r="F2409" i="7"/>
  <c r="J2409" i="7" s="1"/>
  <c r="K2409" i="7" s="1"/>
  <c r="F2410" i="7"/>
  <c r="J2410" i="7" s="1"/>
  <c r="K2410" i="7" s="1"/>
  <c r="F2411" i="7"/>
  <c r="J2411" i="7" s="1"/>
  <c r="K2411" i="7" s="1"/>
  <c r="F2412" i="7"/>
  <c r="J2412" i="7" s="1"/>
  <c r="K2412" i="7" s="1"/>
  <c r="F2413" i="7"/>
  <c r="J2413" i="7" s="1"/>
  <c r="K2413" i="7" s="1"/>
  <c r="F2414" i="7"/>
  <c r="J2414" i="7" s="1"/>
  <c r="K2414" i="7" s="1"/>
  <c r="F2415" i="7"/>
  <c r="J2415" i="7" s="1"/>
  <c r="K2415" i="7" s="1"/>
  <c r="F2416" i="7"/>
  <c r="J2416" i="7" s="1"/>
  <c r="K2416" i="7" s="1"/>
  <c r="F2417" i="7"/>
  <c r="J2417" i="7" s="1"/>
  <c r="K2417" i="7" s="1"/>
  <c r="F2418" i="7"/>
  <c r="J2418" i="7" s="1"/>
  <c r="K2418" i="7" s="1"/>
  <c r="F2419" i="7"/>
  <c r="J2419" i="7" s="1"/>
  <c r="K2419" i="7" s="1"/>
  <c r="F2420" i="7"/>
  <c r="J2420" i="7" s="1"/>
  <c r="K2420" i="7" s="1"/>
  <c r="F2421" i="7"/>
  <c r="J2421" i="7" s="1"/>
  <c r="K2421" i="7" s="1"/>
  <c r="F2422" i="7"/>
  <c r="J2422" i="7" s="1"/>
  <c r="K2422" i="7" s="1"/>
  <c r="F2423" i="7"/>
  <c r="J2423" i="7" s="1"/>
  <c r="K2423" i="7" s="1"/>
  <c r="F2424" i="7"/>
  <c r="J2424" i="7" s="1"/>
  <c r="K2424" i="7" s="1"/>
  <c r="F2425" i="7"/>
  <c r="J2425" i="7" s="1"/>
  <c r="K2425" i="7" s="1"/>
  <c r="F2426" i="7"/>
  <c r="J2426" i="7" s="1"/>
  <c r="K2426" i="7" s="1"/>
  <c r="F2427" i="7"/>
  <c r="J2427" i="7" s="1"/>
  <c r="K2427" i="7" s="1"/>
  <c r="F2428" i="7"/>
  <c r="J2428" i="7" s="1"/>
  <c r="K2428" i="7" s="1"/>
  <c r="F2429" i="7"/>
  <c r="J2429" i="7" s="1"/>
  <c r="K2429" i="7" s="1"/>
  <c r="F2430" i="7"/>
  <c r="J2430" i="7" s="1"/>
  <c r="K2430" i="7" s="1"/>
  <c r="F2431" i="7"/>
  <c r="J2431" i="7" s="1"/>
  <c r="K2431" i="7" s="1"/>
  <c r="F2432" i="7"/>
  <c r="J2432" i="7" s="1"/>
  <c r="K2432" i="7" s="1"/>
  <c r="F2433" i="7"/>
  <c r="J2433" i="7" s="1"/>
  <c r="K2433" i="7" s="1"/>
  <c r="F2434" i="7"/>
  <c r="J2434" i="7" s="1"/>
  <c r="K2434" i="7" s="1"/>
  <c r="F2435" i="7"/>
  <c r="J2435" i="7" s="1"/>
  <c r="K2435" i="7" s="1"/>
  <c r="F2436" i="7"/>
  <c r="J2436" i="7" s="1"/>
  <c r="K2436" i="7" s="1"/>
  <c r="F2437" i="7"/>
  <c r="J2437" i="7" s="1"/>
  <c r="K2437" i="7" s="1"/>
  <c r="F2438" i="7"/>
  <c r="J2438" i="7" s="1"/>
  <c r="K2438" i="7" s="1"/>
  <c r="F2439" i="7"/>
  <c r="J2439" i="7" s="1"/>
  <c r="K2439" i="7" s="1"/>
  <c r="F2440" i="7"/>
  <c r="J2440" i="7" s="1"/>
  <c r="K2440" i="7" s="1"/>
  <c r="F2441" i="7"/>
  <c r="J2441" i="7" s="1"/>
  <c r="K2441" i="7" s="1"/>
  <c r="F2442" i="7"/>
  <c r="J2442" i="7" s="1"/>
  <c r="K2442" i="7" s="1"/>
  <c r="F2443" i="7"/>
  <c r="J2443" i="7" s="1"/>
  <c r="K2443" i="7" s="1"/>
  <c r="F2444" i="7"/>
  <c r="J2444" i="7" s="1"/>
  <c r="K2444" i="7" s="1"/>
  <c r="F2445" i="7"/>
  <c r="J2445" i="7" s="1"/>
  <c r="K2445" i="7" s="1"/>
  <c r="F2446" i="7"/>
  <c r="J2446" i="7" s="1"/>
  <c r="K2446" i="7" s="1"/>
  <c r="F2447" i="7"/>
  <c r="J2447" i="7" s="1"/>
  <c r="K2447" i="7" s="1"/>
  <c r="F2448" i="7"/>
  <c r="J2448" i="7" s="1"/>
  <c r="K2448" i="7" s="1"/>
  <c r="F2449" i="7"/>
  <c r="J2449" i="7" s="1"/>
  <c r="K2449" i="7" s="1"/>
  <c r="F2450" i="7"/>
  <c r="J2450" i="7" s="1"/>
  <c r="K2450" i="7" s="1"/>
  <c r="F2451" i="7"/>
  <c r="J2451" i="7" s="1"/>
  <c r="K2451" i="7" s="1"/>
  <c r="F2452" i="7"/>
  <c r="J2452" i="7" s="1"/>
  <c r="K2452" i="7" s="1"/>
  <c r="F2453" i="7"/>
  <c r="J2453" i="7" s="1"/>
  <c r="K2453" i="7" s="1"/>
  <c r="F2454" i="7"/>
  <c r="J2454" i="7" s="1"/>
  <c r="K2454" i="7" s="1"/>
  <c r="F2455" i="7"/>
  <c r="J2455" i="7" s="1"/>
  <c r="K2455" i="7" s="1"/>
  <c r="F2456" i="7"/>
  <c r="J2456" i="7" s="1"/>
  <c r="K2456" i="7" s="1"/>
  <c r="F2457" i="7"/>
  <c r="J2457" i="7" s="1"/>
  <c r="K2457" i="7" s="1"/>
  <c r="F2458" i="7"/>
  <c r="J2458" i="7" s="1"/>
  <c r="K2458" i="7" s="1"/>
  <c r="F2459" i="7"/>
  <c r="J2459" i="7" s="1"/>
  <c r="K2459" i="7" s="1"/>
  <c r="F2460" i="7"/>
  <c r="J2460" i="7" s="1"/>
  <c r="K2460" i="7" s="1"/>
  <c r="F2461" i="7"/>
  <c r="J2461" i="7" s="1"/>
  <c r="K2461" i="7" s="1"/>
  <c r="F2462" i="7"/>
  <c r="J2462" i="7" s="1"/>
  <c r="K2462" i="7" s="1"/>
  <c r="F2463" i="7"/>
  <c r="J2463" i="7" s="1"/>
  <c r="K2463" i="7" s="1"/>
  <c r="F2464" i="7"/>
  <c r="J2464" i="7" s="1"/>
  <c r="K2464" i="7" s="1"/>
  <c r="F2465" i="7"/>
  <c r="J2465" i="7" s="1"/>
  <c r="K2465" i="7" s="1"/>
  <c r="F2466" i="7"/>
  <c r="J2466" i="7" s="1"/>
  <c r="K2466" i="7" s="1"/>
  <c r="F2467" i="7"/>
  <c r="J2467" i="7" s="1"/>
  <c r="K2467" i="7" s="1"/>
  <c r="F2468" i="7"/>
  <c r="J2468" i="7" s="1"/>
  <c r="K2468" i="7" s="1"/>
  <c r="F2469" i="7"/>
  <c r="J2469" i="7" s="1"/>
  <c r="K2469" i="7" s="1"/>
  <c r="F2470" i="7"/>
  <c r="J2470" i="7" s="1"/>
  <c r="K2470" i="7" s="1"/>
  <c r="F2471" i="7"/>
  <c r="J2471" i="7" s="1"/>
  <c r="K2471" i="7" s="1"/>
  <c r="F2472" i="7"/>
  <c r="J2472" i="7" s="1"/>
  <c r="K2472" i="7" s="1"/>
  <c r="F2473" i="7"/>
  <c r="J2473" i="7" s="1"/>
  <c r="K2473" i="7" s="1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J2522" i="7" s="1"/>
  <c r="K2522" i="7" s="1"/>
  <c r="F2523" i="7"/>
  <c r="J2523" i="7" s="1"/>
  <c r="K2523" i="7" s="1"/>
  <c r="F2524" i="7"/>
  <c r="J2524" i="7" s="1"/>
  <c r="K2524" i="7" s="1"/>
  <c r="F2525" i="7"/>
  <c r="J2525" i="7" s="1"/>
  <c r="K2525" i="7" s="1"/>
  <c r="F2526" i="7"/>
  <c r="J2526" i="7" s="1"/>
  <c r="K2526" i="7" s="1"/>
  <c r="F2527" i="7"/>
  <c r="J2527" i="7" s="1"/>
  <c r="K2527" i="7" s="1"/>
  <c r="F2528" i="7"/>
  <c r="J2528" i="7" s="1"/>
  <c r="K2528" i="7" s="1"/>
  <c r="F2529" i="7"/>
  <c r="J2529" i="7" s="1"/>
  <c r="K2529" i="7" s="1"/>
  <c r="F2530" i="7"/>
  <c r="J2530" i="7" s="1"/>
  <c r="K2530" i="7" s="1"/>
  <c r="F2531" i="7"/>
  <c r="J2531" i="7" s="1"/>
  <c r="K2531" i="7" s="1"/>
  <c r="F2532" i="7"/>
  <c r="J2532" i="7" s="1"/>
  <c r="K2532" i="7" s="1"/>
  <c r="F2533" i="7"/>
  <c r="J2533" i="7" s="1"/>
  <c r="K2533" i="7" s="1"/>
  <c r="F2534" i="7"/>
  <c r="J2534" i="7" s="1"/>
  <c r="K2534" i="7" s="1"/>
  <c r="F2535" i="7"/>
  <c r="J2535" i="7" s="1"/>
  <c r="K2535" i="7" s="1"/>
  <c r="F2536" i="7"/>
  <c r="J2536" i="7" s="1"/>
  <c r="K2536" i="7" s="1"/>
  <c r="F2537" i="7"/>
  <c r="J2537" i="7" s="1"/>
  <c r="K2537" i="7" s="1"/>
  <c r="F2538" i="7"/>
  <c r="J2538" i="7" s="1"/>
  <c r="K2538" i="7" s="1"/>
  <c r="F2539" i="7"/>
  <c r="J2539" i="7" s="1"/>
  <c r="K2539" i="7" s="1"/>
  <c r="F2540" i="7"/>
  <c r="J2540" i="7" s="1"/>
  <c r="K2540" i="7" s="1"/>
  <c r="F2541" i="7"/>
  <c r="J2541" i="7" s="1"/>
  <c r="K2541" i="7" s="1"/>
  <c r="F2542" i="7"/>
  <c r="J2542" i="7" s="1"/>
  <c r="K2542" i="7" s="1"/>
  <c r="F2543" i="7"/>
  <c r="J2543" i="7" s="1"/>
  <c r="K2543" i="7" s="1"/>
  <c r="F2544" i="7"/>
  <c r="J2544" i="7" s="1"/>
  <c r="K2544" i="7" s="1"/>
  <c r="F2545" i="7"/>
  <c r="J2545" i="7" s="1"/>
  <c r="K2545" i="7" s="1"/>
  <c r="F2546" i="7"/>
  <c r="J2546" i="7" s="1"/>
  <c r="K2546" i="7" s="1"/>
  <c r="F2547" i="7"/>
  <c r="J2547" i="7" s="1"/>
  <c r="K2547" i="7" s="1"/>
  <c r="F2548" i="7"/>
  <c r="J2548" i="7" s="1"/>
  <c r="K2548" i="7" s="1"/>
  <c r="F2549" i="7"/>
  <c r="J2549" i="7" s="1"/>
  <c r="K2549" i="7" s="1"/>
  <c r="F2550" i="7"/>
  <c r="J2550" i="7" s="1"/>
  <c r="K2550" i="7" s="1"/>
  <c r="F2551" i="7"/>
  <c r="J2551" i="7" s="1"/>
  <c r="K2551" i="7" s="1"/>
  <c r="F2552" i="7"/>
  <c r="J2552" i="7" s="1"/>
  <c r="K2552" i="7" s="1"/>
  <c r="F2553" i="7"/>
  <c r="J2553" i="7" s="1"/>
  <c r="K2553" i="7" s="1"/>
  <c r="F2554" i="7"/>
  <c r="J2554" i="7" s="1"/>
  <c r="K2554" i="7" s="1"/>
  <c r="F2555" i="7"/>
  <c r="J2555" i="7" s="1"/>
  <c r="K2555" i="7" s="1"/>
  <c r="F2556" i="7"/>
  <c r="J2556" i="7" s="1"/>
  <c r="K2556" i="7" s="1"/>
  <c r="F2557" i="7"/>
  <c r="J2557" i="7" s="1"/>
  <c r="K2557" i="7" s="1"/>
  <c r="F2558" i="7"/>
  <c r="J2558" i="7" s="1"/>
  <c r="K2558" i="7" s="1"/>
  <c r="F2559" i="7"/>
  <c r="J2559" i="7" s="1"/>
  <c r="K2559" i="7" s="1"/>
  <c r="F2560" i="7"/>
  <c r="J2560" i="7" s="1"/>
  <c r="K2560" i="7" s="1"/>
  <c r="F2561" i="7"/>
  <c r="J2561" i="7" s="1"/>
  <c r="K2561" i="7" s="1"/>
  <c r="F2562" i="7"/>
  <c r="J2562" i="7" s="1"/>
  <c r="K2562" i="7" s="1"/>
  <c r="F2563" i="7"/>
  <c r="J2563" i="7" s="1"/>
  <c r="K2563" i="7" s="1"/>
  <c r="F2564" i="7"/>
  <c r="J2564" i="7" s="1"/>
  <c r="K2564" i="7" s="1"/>
  <c r="F2565" i="7"/>
  <c r="J2565" i="7" s="1"/>
  <c r="K2565" i="7" s="1"/>
  <c r="F2566" i="7"/>
  <c r="J2566" i="7" s="1"/>
  <c r="K2566" i="7" s="1"/>
  <c r="F2567" i="7"/>
  <c r="J2567" i="7" s="1"/>
  <c r="K2567" i="7" s="1"/>
  <c r="F2568" i="7"/>
  <c r="J2568" i="7" s="1"/>
  <c r="K2568" i="7" s="1"/>
  <c r="F2569" i="7"/>
  <c r="J2569" i="7" s="1"/>
  <c r="K2569" i="7" s="1"/>
  <c r="F2570" i="7"/>
  <c r="J2570" i="7" s="1"/>
  <c r="K2570" i="7" s="1"/>
  <c r="F2571" i="7"/>
  <c r="J2571" i="7" s="1"/>
  <c r="K2571" i="7" s="1"/>
  <c r="F2572" i="7"/>
  <c r="J2572" i="7" s="1"/>
  <c r="K2572" i="7" s="1"/>
  <c r="F2573" i="7"/>
  <c r="J2573" i="7" s="1"/>
  <c r="K2573" i="7" s="1"/>
  <c r="F2574" i="7"/>
  <c r="J2574" i="7" s="1"/>
  <c r="K2574" i="7" s="1"/>
  <c r="F2575" i="7"/>
  <c r="J2575" i="7" s="1"/>
  <c r="K2575" i="7" s="1"/>
  <c r="F2576" i="7"/>
  <c r="J2576" i="7" s="1"/>
  <c r="K2576" i="7" s="1"/>
  <c r="F2577" i="7"/>
  <c r="J2577" i="7" s="1"/>
  <c r="K2577" i="7" s="1"/>
  <c r="F2578" i="7"/>
  <c r="J2578" i="7" s="1"/>
  <c r="K2578" i="7" s="1"/>
  <c r="F2579" i="7"/>
  <c r="J2579" i="7" s="1"/>
  <c r="K2579" i="7" s="1"/>
  <c r="F2580" i="7"/>
  <c r="J2580" i="7" s="1"/>
  <c r="K2580" i="7" s="1"/>
  <c r="F2581" i="7"/>
  <c r="J2581" i="7" s="1"/>
  <c r="K2581" i="7" s="1"/>
  <c r="F2582" i="7"/>
  <c r="J2582" i="7" s="1"/>
  <c r="K2582" i="7" s="1"/>
  <c r="F2583" i="7"/>
  <c r="J2583" i="7" s="1"/>
  <c r="K2583" i="7" s="1"/>
  <c r="F2584" i="7"/>
  <c r="J2584" i="7" s="1"/>
  <c r="K2584" i="7" s="1"/>
  <c r="F2585" i="7"/>
  <c r="J2585" i="7" s="1"/>
  <c r="K2585" i="7" s="1"/>
  <c r="F2586" i="7"/>
  <c r="J2586" i="7" s="1"/>
  <c r="K2586" i="7" s="1"/>
  <c r="F2587" i="7"/>
  <c r="J2587" i="7" s="1"/>
  <c r="K2587" i="7" s="1"/>
  <c r="F2588" i="7"/>
  <c r="J2588" i="7" s="1"/>
  <c r="K2588" i="7" s="1"/>
  <c r="F2589" i="7"/>
  <c r="J2589" i="7" s="1"/>
  <c r="K2589" i="7" s="1"/>
  <c r="F2590" i="7"/>
  <c r="J2590" i="7" s="1"/>
  <c r="K2590" i="7" s="1"/>
  <c r="F2591" i="7"/>
  <c r="J2591" i="7" s="1"/>
  <c r="K2591" i="7" s="1"/>
  <c r="F2592" i="7"/>
  <c r="J2592" i="7" s="1"/>
  <c r="K2592" i="7" s="1"/>
  <c r="F2593" i="7"/>
  <c r="J2593" i="7" s="1"/>
  <c r="K2593" i="7" s="1"/>
  <c r="F2594" i="7"/>
  <c r="J2594" i="7" s="1"/>
  <c r="K2594" i="7" s="1"/>
  <c r="F2595" i="7"/>
  <c r="J2595" i="7" s="1"/>
  <c r="K2595" i="7" s="1"/>
  <c r="F2596" i="7"/>
  <c r="J2596" i="7" s="1"/>
  <c r="K2596" i="7" s="1"/>
  <c r="F2597" i="7"/>
  <c r="J2597" i="7" s="1"/>
  <c r="K2597" i="7" s="1"/>
  <c r="F2598" i="7"/>
  <c r="J2598" i="7" s="1"/>
  <c r="K2598" i="7" s="1"/>
  <c r="F2599" i="7"/>
  <c r="J2599" i="7" s="1"/>
  <c r="K2599" i="7" s="1"/>
  <c r="F2600" i="7"/>
  <c r="J2600" i="7" s="1"/>
  <c r="K2600" i="7" s="1"/>
  <c r="F2601" i="7"/>
  <c r="J2601" i="7" s="1"/>
  <c r="K2601" i="7" s="1"/>
  <c r="F2602" i="7"/>
  <c r="J2602" i="7" s="1"/>
  <c r="K2602" i="7" s="1"/>
  <c r="F2603" i="7"/>
  <c r="J2603" i="7" s="1"/>
  <c r="K2603" i="7" s="1"/>
  <c r="F2604" i="7"/>
  <c r="J2604" i="7" s="1"/>
  <c r="K2604" i="7" s="1"/>
  <c r="F2605" i="7"/>
  <c r="J2605" i="7" s="1"/>
  <c r="K2605" i="7" s="1"/>
  <c r="F2606" i="7"/>
  <c r="J2606" i="7" s="1"/>
  <c r="K2606" i="7" s="1"/>
  <c r="F2607" i="7"/>
  <c r="J2607" i="7" s="1"/>
  <c r="K2607" i="7" s="1"/>
  <c r="F2608" i="7"/>
  <c r="J2608" i="7" s="1"/>
  <c r="K2608" i="7" s="1"/>
  <c r="F2609" i="7"/>
  <c r="J2609" i="7" s="1"/>
  <c r="K2609" i="7" s="1"/>
  <c r="F2610" i="7"/>
  <c r="J2610" i="7" s="1"/>
  <c r="K2610" i="7" s="1"/>
  <c r="F2611" i="7"/>
  <c r="J2611" i="7" s="1"/>
  <c r="K2611" i="7" s="1"/>
  <c r="F2612" i="7"/>
  <c r="J2612" i="7" s="1"/>
  <c r="K2612" i="7" s="1"/>
  <c r="F2613" i="7"/>
  <c r="J2613" i="7" s="1"/>
  <c r="K2613" i="7" s="1"/>
  <c r="F2614" i="7"/>
  <c r="J2614" i="7" s="1"/>
  <c r="K2614" i="7" s="1"/>
  <c r="F2615" i="7"/>
  <c r="J2615" i="7" s="1"/>
  <c r="K2615" i="7" s="1"/>
  <c r="F2616" i="7"/>
  <c r="J2616" i="7" s="1"/>
  <c r="K2616" i="7" s="1"/>
  <c r="F2617" i="7"/>
  <c r="J2617" i="7" s="1"/>
  <c r="K2617" i="7" s="1"/>
  <c r="F2618" i="7"/>
  <c r="J2618" i="7" s="1"/>
  <c r="K2618" i="7" s="1"/>
  <c r="F2619" i="7"/>
  <c r="J2619" i="7" s="1"/>
  <c r="K2619" i="7" s="1"/>
  <c r="F2620" i="7"/>
  <c r="J2620" i="7" s="1"/>
  <c r="K2620" i="7" s="1"/>
  <c r="F2621" i="7"/>
  <c r="J2621" i="7" s="1"/>
  <c r="K2621" i="7" s="1"/>
  <c r="F2622" i="7"/>
  <c r="J2622" i="7" s="1"/>
  <c r="K2622" i="7" s="1"/>
  <c r="F2623" i="7"/>
  <c r="J2623" i="7" s="1"/>
  <c r="K2623" i="7" s="1"/>
  <c r="F2624" i="7"/>
  <c r="J2624" i="7" s="1"/>
  <c r="K2624" i="7" s="1"/>
  <c r="F2625" i="7"/>
  <c r="J2625" i="7" s="1"/>
  <c r="K2625" i="7" s="1"/>
  <c r="F2626" i="7"/>
  <c r="J2626" i="7" s="1"/>
  <c r="K2626" i="7" s="1"/>
  <c r="F2627" i="7"/>
  <c r="J2627" i="7" s="1"/>
  <c r="K2627" i="7" s="1"/>
  <c r="F2628" i="7"/>
  <c r="J2628" i="7" s="1"/>
  <c r="K2628" i="7" s="1"/>
  <c r="F2629" i="7"/>
  <c r="J2629" i="7" s="1"/>
  <c r="K2629" i="7" s="1"/>
  <c r="F2630" i="7"/>
  <c r="J2630" i="7" s="1"/>
  <c r="K2630" i="7" s="1"/>
  <c r="F2631" i="7"/>
  <c r="J2631" i="7" s="1"/>
  <c r="K2631" i="7" s="1"/>
  <c r="F2632" i="7"/>
  <c r="J2632" i="7" s="1"/>
  <c r="K2632" i="7" s="1"/>
  <c r="F2633" i="7"/>
  <c r="J2633" i="7" s="1"/>
  <c r="K2633" i="7" s="1"/>
  <c r="F2634" i="7"/>
  <c r="J2634" i="7" s="1"/>
  <c r="K2634" i="7" s="1"/>
  <c r="F2635" i="7"/>
  <c r="J2635" i="7" s="1"/>
  <c r="K2635" i="7" s="1"/>
  <c r="F2636" i="7"/>
  <c r="J2636" i="7" s="1"/>
  <c r="K2636" i="7" s="1"/>
  <c r="F2637" i="7"/>
  <c r="J2637" i="7" s="1"/>
  <c r="K2637" i="7" s="1"/>
  <c r="F2638" i="7"/>
  <c r="J2638" i="7" s="1"/>
  <c r="K2638" i="7" s="1"/>
  <c r="F2639" i="7"/>
  <c r="J2639" i="7" s="1"/>
  <c r="K2639" i="7" s="1"/>
  <c r="F2640" i="7"/>
  <c r="J2640" i="7" s="1"/>
  <c r="K2640" i="7" s="1"/>
  <c r="F2641" i="7"/>
  <c r="J2641" i="7" s="1"/>
  <c r="K2641" i="7" s="1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J2690" i="7" s="1"/>
  <c r="K2690" i="7" s="1"/>
  <c r="F2691" i="7"/>
  <c r="J2691" i="7" s="1"/>
  <c r="K2691" i="7" s="1"/>
  <c r="F2692" i="7"/>
  <c r="J2692" i="7" s="1"/>
  <c r="K2692" i="7" s="1"/>
  <c r="F2693" i="7"/>
  <c r="J2693" i="7" s="1"/>
  <c r="K2693" i="7" s="1"/>
  <c r="F2694" i="7"/>
  <c r="J2694" i="7" s="1"/>
  <c r="K2694" i="7" s="1"/>
  <c r="F2695" i="7"/>
  <c r="J2695" i="7" s="1"/>
  <c r="K2695" i="7" s="1"/>
  <c r="F2696" i="7"/>
  <c r="J2696" i="7" s="1"/>
  <c r="K2696" i="7" s="1"/>
  <c r="F2697" i="7"/>
  <c r="J2697" i="7" s="1"/>
  <c r="K2697" i="7" s="1"/>
  <c r="F2698" i="7"/>
  <c r="J2698" i="7" s="1"/>
  <c r="K2698" i="7" s="1"/>
  <c r="F2699" i="7"/>
  <c r="J2699" i="7" s="1"/>
  <c r="K2699" i="7" s="1"/>
  <c r="F2700" i="7"/>
  <c r="J2700" i="7" s="1"/>
  <c r="K2700" i="7" s="1"/>
  <c r="F2701" i="7"/>
  <c r="J2701" i="7" s="1"/>
  <c r="K2701" i="7" s="1"/>
  <c r="F2702" i="7"/>
  <c r="J2702" i="7" s="1"/>
  <c r="K2702" i="7" s="1"/>
  <c r="F2703" i="7"/>
  <c r="J2703" i="7" s="1"/>
  <c r="K2703" i="7" s="1"/>
  <c r="F2704" i="7"/>
  <c r="J2704" i="7" s="1"/>
  <c r="K2704" i="7" s="1"/>
  <c r="F2705" i="7"/>
  <c r="J2705" i="7" s="1"/>
  <c r="K2705" i="7" s="1"/>
  <c r="F2706" i="7"/>
  <c r="J2706" i="7" s="1"/>
  <c r="K2706" i="7" s="1"/>
  <c r="F2707" i="7"/>
  <c r="J2707" i="7" s="1"/>
  <c r="K2707" i="7" s="1"/>
  <c r="F2708" i="7"/>
  <c r="J2708" i="7" s="1"/>
  <c r="K2708" i="7" s="1"/>
  <c r="F2709" i="7"/>
  <c r="J2709" i="7" s="1"/>
  <c r="K2709" i="7" s="1"/>
  <c r="F2710" i="7"/>
  <c r="J2710" i="7" s="1"/>
  <c r="K2710" i="7" s="1"/>
  <c r="F2711" i="7"/>
  <c r="J2711" i="7" s="1"/>
  <c r="K2711" i="7" s="1"/>
  <c r="F2712" i="7"/>
  <c r="J2712" i="7" s="1"/>
  <c r="K2712" i="7" s="1"/>
  <c r="F2713" i="7"/>
  <c r="J2713" i="7" s="1"/>
  <c r="K2713" i="7" s="1"/>
  <c r="F2714" i="7"/>
  <c r="J2714" i="7" s="1"/>
  <c r="K2714" i="7" s="1"/>
  <c r="F2715" i="7"/>
  <c r="J2715" i="7" s="1"/>
  <c r="K2715" i="7" s="1"/>
  <c r="F2716" i="7"/>
  <c r="J2716" i="7" s="1"/>
  <c r="K2716" i="7" s="1"/>
  <c r="F2717" i="7"/>
  <c r="J2717" i="7" s="1"/>
  <c r="K2717" i="7" s="1"/>
  <c r="F2718" i="7"/>
  <c r="J2718" i="7" s="1"/>
  <c r="K2718" i="7" s="1"/>
  <c r="F2719" i="7"/>
  <c r="J2719" i="7" s="1"/>
  <c r="K2719" i="7" s="1"/>
  <c r="F2720" i="7"/>
  <c r="J2720" i="7" s="1"/>
  <c r="K2720" i="7" s="1"/>
  <c r="F2721" i="7"/>
  <c r="J2721" i="7" s="1"/>
  <c r="K2721" i="7" s="1"/>
  <c r="F2722" i="7"/>
  <c r="J2722" i="7" s="1"/>
  <c r="K2722" i="7" s="1"/>
  <c r="F2723" i="7"/>
  <c r="J2723" i="7" s="1"/>
  <c r="K2723" i="7" s="1"/>
  <c r="F2724" i="7"/>
  <c r="J2724" i="7" s="1"/>
  <c r="K2724" i="7" s="1"/>
  <c r="F2725" i="7"/>
  <c r="J2725" i="7" s="1"/>
  <c r="K2725" i="7" s="1"/>
  <c r="F2726" i="7"/>
  <c r="J2726" i="7" s="1"/>
  <c r="K2726" i="7" s="1"/>
  <c r="F2727" i="7"/>
  <c r="J2727" i="7" s="1"/>
  <c r="K2727" i="7" s="1"/>
  <c r="F2728" i="7"/>
  <c r="J2728" i="7" s="1"/>
  <c r="K2728" i="7" s="1"/>
  <c r="F2729" i="7"/>
  <c r="J2729" i="7" s="1"/>
  <c r="K2729" i="7" s="1"/>
  <c r="F2730" i="7"/>
  <c r="J2730" i="7" s="1"/>
  <c r="K2730" i="7" s="1"/>
  <c r="F2731" i="7"/>
  <c r="J2731" i="7" s="1"/>
  <c r="K2731" i="7" s="1"/>
  <c r="F2732" i="7"/>
  <c r="J2732" i="7" s="1"/>
  <c r="K2732" i="7" s="1"/>
  <c r="F2733" i="7"/>
  <c r="J2733" i="7" s="1"/>
  <c r="K2733" i="7" s="1"/>
  <c r="F2734" i="7"/>
  <c r="J2734" i="7" s="1"/>
  <c r="K2734" i="7" s="1"/>
  <c r="F2735" i="7"/>
  <c r="J2735" i="7" s="1"/>
  <c r="K2735" i="7" s="1"/>
  <c r="F2736" i="7"/>
  <c r="J2736" i="7" s="1"/>
  <c r="K2736" i="7" s="1"/>
  <c r="F2737" i="7"/>
  <c r="J2737" i="7" s="1"/>
  <c r="K2737" i="7" s="1"/>
  <c r="F2738" i="7"/>
  <c r="J2738" i="7" s="1"/>
  <c r="K2738" i="7" s="1"/>
  <c r="F2739" i="7"/>
  <c r="J2739" i="7" s="1"/>
  <c r="K2739" i="7" s="1"/>
  <c r="F2740" i="7"/>
  <c r="J2740" i="7" s="1"/>
  <c r="K2740" i="7" s="1"/>
  <c r="F2741" i="7"/>
  <c r="J2741" i="7" s="1"/>
  <c r="K2741" i="7" s="1"/>
  <c r="F2742" i="7"/>
  <c r="J2742" i="7" s="1"/>
  <c r="K2742" i="7" s="1"/>
  <c r="F2743" i="7"/>
  <c r="J2743" i="7" s="1"/>
  <c r="K2743" i="7" s="1"/>
  <c r="F2744" i="7"/>
  <c r="J2744" i="7" s="1"/>
  <c r="K2744" i="7" s="1"/>
  <c r="F2745" i="7"/>
  <c r="J2745" i="7" s="1"/>
  <c r="K2745" i="7" s="1"/>
  <c r="F2746" i="7"/>
  <c r="J2746" i="7" s="1"/>
  <c r="K2746" i="7" s="1"/>
  <c r="F2747" i="7"/>
  <c r="J2747" i="7" s="1"/>
  <c r="K2747" i="7" s="1"/>
  <c r="F2748" i="7"/>
  <c r="J2748" i="7" s="1"/>
  <c r="K2748" i="7" s="1"/>
  <c r="F2749" i="7"/>
  <c r="J2749" i="7" s="1"/>
  <c r="K2749" i="7" s="1"/>
  <c r="F2750" i="7"/>
  <c r="J2750" i="7" s="1"/>
  <c r="K2750" i="7" s="1"/>
  <c r="F2751" i="7"/>
  <c r="J2751" i="7" s="1"/>
  <c r="K2751" i="7" s="1"/>
  <c r="F2752" i="7"/>
  <c r="J2752" i="7" s="1"/>
  <c r="K2752" i="7" s="1"/>
  <c r="F2753" i="7"/>
  <c r="J2753" i="7" s="1"/>
  <c r="K2753" i="7" s="1"/>
  <c r="F2754" i="7"/>
  <c r="J2754" i="7" s="1"/>
  <c r="K2754" i="7" s="1"/>
  <c r="F2755" i="7"/>
  <c r="J2755" i="7" s="1"/>
  <c r="K2755" i="7" s="1"/>
  <c r="F2756" i="7"/>
  <c r="J2756" i="7" s="1"/>
  <c r="K2756" i="7" s="1"/>
  <c r="F2757" i="7"/>
  <c r="J2757" i="7" s="1"/>
  <c r="K2757" i="7" s="1"/>
  <c r="F2758" i="7"/>
  <c r="J2758" i="7" s="1"/>
  <c r="K2758" i="7" s="1"/>
  <c r="F2759" i="7"/>
  <c r="J2759" i="7" s="1"/>
  <c r="K2759" i="7" s="1"/>
  <c r="F2760" i="7"/>
  <c r="J2760" i="7" s="1"/>
  <c r="K2760" i="7" s="1"/>
  <c r="F2761" i="7"/>
  <c r="J2761" i="7" s="1"/>
  <c r="K2761" i="7" s="1"/>
  <c r="F2762" i="7"/>
  <c r="J2762" i="7" s="1"/>
  <c r="K2762" i="7" s="1"/>
  <c r="F2763" i="7"/>
  <c r="J2763" i="7" s="1"/>
  <c r="K2763" i="7" s="1"/>
  <c r="F2764" i="7"/>
  <c r="J2764" i="7" s="1"/>
  <c r="K2764" i="7" s="1"/>
  <c r="F2765" i="7"/>
  <c r="J2765" i="7" s="1"/>
  <c r="K2765" i="7" s="1"/>
  <c r="F2766" i="7"/>
  <c r="J2766" i="7" s="1"/>
  <c r="K2766" i="7" s="1"/>
  <c r="F2767" i="7"/>
  <c r="J2767" i="7" s="1"/>
  <c r="K2767" i="7" s="1"/>
  <c r="F2768" i="7"/>
  <c r="J2768" i="7" s="1"/>
  <c r="K2768" i="7" s="1"/>
  <c r="F2769" i="7"/>
  <c r="J2769" i="7" s="1"/>
  <c r="K2769" i="7" s="1"/>
  <c r="F2770" i="7"/>
  <c r="J2770" i="7" s="1"/>
  <c r="K2770" i="7" s="1"/>
  <c r="F2771" i="7"/>
  <c r="J2771" i="7" s="1"/>
  <c r="K2771" i="7" s="1"/>
  <c r="F2772" i="7"/>
  <c r="J2772" i="7" s="1"/>
  <c r="K2772" i="7" s="1"/>
  <c r="F2773" i="7"/>
  <c r="J2773" i="7" s="1"/>
  <c r="K2773" i="7" s="1"/>
  <c r="F2774" i="7"/>
  <c r="J2774" i="7" s="1"/>
  <c r="K2774" i="7" s="1"/>
  <c r="F2775" i="7"/>
  <c r="J2775" i="7" s="1"/>
  <c r="K2775" i="7" s="1"/>
  <c r="F2776" i="7"/>
  <c r="J2776" i="7" s="1"/>
  <c r="K2776" i="7" s="1"/>
  <c r="F2777" i="7"/>
  <c r="J2777" i="7" s="1"/>
  <c r="K2777" i="7" s="1"/>
  <c r="F2778" i="7"/>
  <c r="J2778" i="7" s="1"/>
  <c r="K2778" i="7" s="1"/>
  <c r="F2779" i="7"/>
  <c r="J2779" i="7" s="1"/>
  <c r="K2779" i="7" s="1"/>
  <c r="F2780" i="7"/>
  <c r="J2780" i="7" s="1"/>
  <c r="K2780" i="7" s="1"/>
  <c r="F2781" i="7"/>
  <c r="J2781" i="7" s="1"/>
  <c r="K2781" i="7" s="1"/>
  <c r="F2782" i="7"/>
  <c r="J2782" i="7" s="1"/>
  <c r="K2782" i="7" s="1"/>
  <c r="F2783" i="7"/>
  <c r="J2783" i="7" s="1"/>
  <c r="K2783" i="7" s="1"/>
  <c r="F2784" i="7"/>
  <c r="J2784" i="7" s="1"/>
  <c r="K2784" i="7" s="1"/>
  <c r="F2785" i="7"/>
  <c r="J2785" i="7" s="1"/>
  <c r="K2785" i="7" s="1"/>
  <c r="F2786" i="7"/>
  <c r="J2786" i="7" s="1"/>
  <c r="K2786" i="7" s="1"/>
  <c r="F2787" i="7"/>
  <c r="J2787" i="7" s="1"/>
  <c r="K2787" i="7" s="1"/>
  <c r="F2788" i="7"/>
  <c r="J2788" i="7" s="1"/>
  <c r="K2788" i="7" s="1"/>
  <c r="F2789" i="7"/>
  <c r="J2789" i="7" s="1"/>
  <c r="K2789" i="7" s="1"/>
  <c r="F2790" i="7"/>
  <c r="J2790" i="7" s="1"/>
  <c r="K2790" i="7" s="1"/>
  <c r="F2791" i="7"/>
  <c r="J2791" i="7" s="1"/>
  <c r="K2791" i="7" s="1"/>
  <c r="F2792" i="7"/>
  <c r="J2792" i="7" s="1"/>
  <c r="K2792" i="7" s="1"/>
  <c r="F2793" i="7"/>
  <c r="J2793" i="7" s="1"/>
  <c r="K2793" i="7" s="1"/>
  <c r="F2794" i="7"/>
  <c r="J2794" i="7" s="1"/>
  <c r="K2794" i="7" s="1"/>
  <c r="F2795" i="7"/>
  <c r="J2795" i="7" s="1"/>
  <c r="K2795" i="7" s="1"/>
  <c r="F2796" i="7"/>
  <c r="J2796" i="7" s="1"/>
  <c r="K2796" i="7" s="1"/>
  <c r="F2797" i="7"/>
  <c r="J2797" i="7" s="1"/>
  <c r="K2797" i="7" s="1"/>
  <c r="F2798" i="7"/>
  <c r="J2798" i="7" s="1"/>
  <c r="K2798" i="7" s="1"/>
  <c r="F2799" i="7"/>
  <c r="J2799" i="7" s="1"/>
  <c r="K2799" i="7" s="1"/>
  <c r="F2800" i="7"/>
  <c r="J2800" i="7" s="1"/>
  <c r="K2800" i="7" s="1"/>
  <c r="F2801" i="7"/>
  <c r="J2801" i="7" s="1"/>
  <c r="K2801" i="7" s="1"/>
  <c r="F2802" i="7"/>
  <c r="J2802" i="7" s="1"/>
  <c r="K2802" i="7" s="1"/>
  <c r="F2803" i="7"/>
  <c r="J2803" i="7" s="1"/>
  <c r="K2803" i="7" s="1"/>
  <c r="F2804" i="7"/>
  <c r="J2804" i="7" s="1"/>
  <c r="K2804" i="7" s="1"/>
  <c r="F2805" i="7"/>
  <c r="J2805" i="7" s="1"/>
  <c r="K2805" i="7" s="1"/>
  <c r="F2806" i="7"/>
  <c r="J2806" i="7" s="1"/>
  <c r="K2806" i="7" s="1"/>
  <c r="F2807" i="7"/>
  <c r="J2807" i="7" s="1"/>
  <c r="K2807" i="7" s="1"/>
  <c r="F2808" i="7"/>
  <c r="J2808" i="7" s="1"/>
  <c r="K2808" i="7" s="1"/>
  <c r="F2809" i="7"/>
  <c r="J2809" i="7" s="1"/>
  <c r="K2809" i="7" s="1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J2858" i="7" s="1"/>
  <c r="K2858" i="7" s="1"/>
  <c r="F2859" i="7"/>
  <c r="J2859" i="7" s="1"/>
  <c r="K2859" i="7" s="1"/>
  <c r="F2860" i="7"/>
  <c r="J2860" i="7" s="1"/>
  <c r="K2860" i="7" s="1"/>
  <c r="F2861" i="7"/>
  <c r="J2861" i="7" s="1"/>
  <c r="K2861" i="7" s="1"/>
  <c r="F2862" i="7"/>
  <c r="J2862" i="7" s="1"/>
  <c r="K2862" i="7" s="1"/>
  <c r="F2863" i="7"/>
  <c r="J2863" i="7" s="1"/>
  <c r="K2863" i="7" s="1"/>
  <c r="F2864" i="7"/>
  <c r="J2864" i="7" s="1"/>
  <c r="K2864" i="7" s="1"/>
  <c r="F2865" i="7"/>
  <c r="J2865" i="7" s="1"/>
  <c r="K2865" i="7" s="1"/>
  <c r="F2866" i="7"/>
  <c r="J2866" i="7" s="1"/>
  <c r="K2866" i="7" s="1"/>
  <c r="F2867" i="7"/>
  <c r="J2867" i="7" s="1"/>
  <c r="K2867" i="7" s="1"/>
  <c r="F2868" i="7"/>
  <c r="J2868" i="7" s="1"/>
  <c r="K2868" i="7" s="1"/>
  <c r="F2869" i="7"/>
  <c r="J2869" i="7" s="1"/>
  <c r="K2869" i="7" s="1"/>
  <c r="F2870" i="7"/>
  <c r="J2870" i="7" s="1"/>
  <c r="K2870" i="7" s="1"/>
  <c r="F2871" i="7"/>
  <c r="J2871" i="7" s="1"/>
  <c r="K2871" i="7" s="1"/>
  <c r="F2872" i="7"/>
  <c r="J2872" i="7" s="1"/>
  <c r="K2872" i="7" s="1"/>
  <c r="F2873" i="7"/>
  <c r="J2873" i="7" s="1"/>
  <c r="K2873" i="7" s="1"/>
  <c r="F2874" i="7"/>
  <c r="J2874" i="7" s="1"/>
  <c r="K2874" i="7" s="1"/>
  <c r="F2875" i="7"/>
  <c r="J2875" i="7" s="1"/>
  <c r="K2875" i="7" s="1"/>
  <c r="F2876" i="7"/>
  <c r="J2876" i="7" s="1"/>
  <c r="K2876" i="7" s="1"/>
  <c r="F2877" i="7"/>
  <c r="J2877" i="7" s="1"/>
  <c r="K2877" i="7" s="1"/>
  <c r="F2878" i="7"/>
  <c r="J2878" i="7" s="1"/>
  <c r="K2878" i="7" s="1"/>
  <c r="F2879" i="7"/>
  <c r="J2879" i="7" s="1"/>
  <c r="K2879" i="7" s="1"/>
  <c r="F2880" i="7"/>
  <c r="J2880" i="7" s="1"/>
  <c r="K2880" i="7" s="1"/>
  <c r="F2881" i="7"/>
  <c r="J2881" i="7" s="1"/>
  <c r="K2881" i="7" s="1"/>
  <c r="F2882" i="7"/>
  <c r="J2882" i="7" s="1"/>
  <c r="K2882" i="7" s="1"/>
  <c r="F2883" i="7"/>
  <c r="J2883" i="7" s="1"/>
  <c r="K2883" i="7" s="1"/>
  <c r="F2884" i="7"/>
  <c r="J2884" i="7" s="1"/>
  <c r="K2884" i="7" s="1"/>
  <c r="F2885" i="7"/>
  <c r="J2885" i="7" s="1"/>
  <c r="K2885" i="7" s="1"/>
  <c r="F2886" i="7"/>
  <c r="J2886" i="7" s="1"/>
  <c r="K2886" i="7" s="1"/>
  <c r="F2887" i="7"/>
  <c r="J2887" i="7" s="1"/>
  <c r="K2887" i="7" s="1"/>
  <c r="F2888" i="7"/>
  <c r="J2888" i="7" s="1"/>
  <c r="K2888" i="7" s="1"/>
  <c r="F2889" i="7"/>
  <c r="J2889" i="7" s="1"/>
  <c r="K2889" i="7" s="1"/>
  <c r="F2890" i="7"/>
  <c r="J2890" i="7" s="1"/>
  <c r="K2890" i="7" s="1"/>
  <c r="F2891" i="7"/>
  <c r="J2891" i="7" s="1"/>
  <c r="K2891" i="7" s="1"/>
  <c r="F2892" i="7"/>
  <c r="J2892" i="7" s="1"/>
  <c r="K2892" i="7" s="1"/>
  <c r="F2893" i="7"/>
  <c r="J2893" i="7" s="1"/>
  <c r="K2893" i="7" s="1"/>
  <c r="F2894" i="7"/>
  <c r="J2894" i="7" s="1"/>
  <c r="K2894" i="7" s="1"/>
  <c r="F2895" i="7"/>
  <c r="J2895" i="7" s="1"/>
  <c r="K2895" i="7" s="1"/>
  <c r="F2896" i="7"/>
  <c r="J2896" i="7" s="1"/>
  <c r="K2896" i="7" s="1"/>
  <c r="F2897" i="7"/>
  <c r="J2897" i="7" s="1"/>
  <c r="K2897" i="7" s="1"/>
  <c r="F2898" i="7"/>
  <c r="J2898" i="7" s="1"/>
  <c r="K2898" i="7" s="1"/>
  <c r="F2899" i="7"/>
  <c r="J2899" i="7" s="1"/>
  <c r="K2899" i="7" s="1"/>
  <c r="F2900" i="7"/>
  <c r="J2900" i="7" s="1"/>
  <c r="K2900" i="7" s="1"/>
  <c r="F2901" i="7"/>
  <c r="J2901" i="7" s="1"/>
  <c r="K2901" i="7" s="1"/>
  <c r="F2902" i="7"/>
  <c r="J2902" i="7" s="1"/>
  <c r="K2902" i="7" s="1"/>
  <c r="F2903" i="7"/>
  <c r="J2903" i="7" s="1"/>
  <c r="K2903" i="7" s="1"/>
  <c r="F2904" i="7"/>
  <c r="J2904" i="7" s="1"/>
  <c r="K2904" i="7" s="1"/>
  <c r="F2905" i="7"/>
  <c r="J2905" i="7" s="1"/>
  <c r="K2905" i="7" s="1"/>
  <c r="F2906" i="7"/>
  <c r="J2906" i="7" s="1"/>
  <c r="K2906" i="7" s="1"/>
  <c r="F2907" i="7"/>
  <c r="J2907" i="7" s="1"/>
  <c r="K2907" i="7" s="1"/>
  <c r="F2908" i="7"/>
  <c r="J2908" i="7" s="1"/>
  <c r="K2908" i="7" s="1"/>
  <c r="F2909" i="7"/>
  <c r="J2909" i="7" s="1"/>
  <c r="K2909" i="7" s="1"/>
  <c r="F2910" i="7"/>
  <c r="J2910" i="7" s="1"/>
  <c r="K2910" i="7" s="1"/>
  <c r="F2911" i="7"/>
  <c r="J2911" i="7" s="1"/>
  <c r="K2911" i="7" s="1"/>
  <c r="F2912" i="7"/>
  <c r="J2912" i="7" s="1"/>
  <c r="K2912" i="7" s="1"/>
  <c r="F2913" i="7"/>
  <c r="J2913" i="7" s="1"/>
  <c r="K2913" i="7" s="1"/>
  <c r="F2914" i="7"/>
  <c r="J2914" i="7" s="1"/>
  <c r="K2914" i="7" s="1"/>
  <c r="F2915" i="7"/>
  <c r="J2915" i="7" s="1"/>
  <c r="K2915" i="7" s="1"/>
  <c r="F2916" i="7"/>
  <c r="J2916" i="7" s="1"/>
  <c r="K2916" i="7" s="1"/>
  <c r="F2917" i="7"/>
  <c r="J2917" i="7" s="1"/>
  <c r="K2917" i="7" s="1"/>
  <c r="F2918" i="7"/>
  <c r="J2918" i="7" s="1"/>
  <c r="K2918" i="7" s="1"/>
  <c r="F2919" i="7"/>
  <c r="J2919" i="7" s="1"/>
  <c r="K2919" i="7" s="1"/>
  <c r="F2920" i="7"/>
  <c r="J2920" i="7" s="1"/>
  <c r="K2920" i="7" s="1"/>
  <c r="F2921" i="7"/>
  <c r="J2921" i="7" s="1"/>
  <c r="K2921" i="7" s="1"/>
  <c r="F2922" i="7"/>
  <c r="J2922" i="7" s="1"/>
  <c r="K2922" i="7" s="1"/>
  <c r="F2923" i="7"/>
  <c r="J2923" i="7" s="1"/>
  <c r="K2923" i="7" s="1"/>
  <c r="F2924" i="7"/>
  <c r="J2924" i="7" s="1"/>
  <c r="K2924" i="7" s="1"/>
  <c r="F2925" i="7"/>
  <c r="J2925" i="7" s="1"/>
  <c r="K2925" i="7" s="1"/>
  <c r="F2926" i="7"/>
  <c r="J2926" i="7" s="1"/>
  <c r="K2926" i="7" s="1"/>
  <c r="F2927" i="7"/>
  <c r="J2927" i="7" s="1"/>
  <c r="K2927" i="7" s="1"/>
  <c r="F2928" i="7"/>
  <c r="J2928" i="7" s="1"/>
  <c r="K2928" i="7" s="1"/>
  <c r="F2929" i="7"/>
  <c r="J2929" i="7" s="1"/>
  <c r="K2929" i="7" s="1"/>
  <c r="F2930" i="7"/>
  <c r="J2930" i="7" s="1"/>
  <c r="K2930" i="7" s="1"/>
  <c r="F2931" i="7"/>
  <c r="J2931" i="7" s="1"/>
  <c r="K2931" i="7" s="1"/>
  <c r="F2932" i="7"/>
  <c r="J2932" i="7" s="1"/>
  <c r="K2932" i="7" s="1"/>
  <c r="F2933" i="7"/>
  <c r="J2933" i="7" s="1"/>
  <c r="K2933" i="7" s="1"/>
  <c r="F2934" i="7"/>
  <c r="J2934" i="7" s="1"/>
  <c r="K2934" i="7" s="1"/>
  <c r="F2935" i="7"/>
  <c r="J2935" i="7" s="1"/>
  <c r="K2935" i="7" s="1"/>
  <c r="F2936" i="7"/>
  <c r="J2936" i="7" s="1"/>
  <c r="K2936" i="7" s="1"/>
  <c r="F2937" i="7"/>
  <c r="J2937" i="7" s="1"/>
  <c r="K2937" i="7" s="1"/>
  <c r="F2938" i="7"/>
  <c r="J2938" i="7" s="1"/>
  <c r="K2938" i="7" s="1"/>
  <c r="F2939" i="7"/>
  <c r="J2939" i="7" s="1"/>
  <c r="K2939" i="7" s="1"/>
  <c r="F2940" i="7"/>
  <c r="J2940" i="7" s="1"/>
  <c r="K2940" i="7" s="1"/>
  <c r="F2941" i="7"/>
  <c r="J2941" i="7" s="1"/>
  <c r="K2941" i="7" s="1"/>
  <c r="F2942" i="7"/>
  <c r="J2942" i="7" s="1"/>
  <c r="K2942" i="7" s="1"/>
  <c r="F2943" i="7"/>
  <c r="J2943" i="7" s="1"/>
  <c r="K2943" i="7" s="1"/>
  <c r="F2944" i="7"/>
  <c r="J2944" i="7" s="1"/>
  <c r="K2944" i="7" s="1"/>
  <c r="F2945" i="7"/>
  <c r="J2945" i="7" s="1"/>
  <c r="K2945" i="7" s="1"/>
  <c r="F2946" i="7"/>
  <c r="J2946" i="7" s="1"/>
  <c r="K2946" i="7" s="1"/>
  <c r="F2947" i="7"/>
  <c r="J2947" i="7" s="1"/>
  <c r="K2947" i="7" s="1"/>
  <c r="F2948" i="7"/>
  <c r="J2948" i="7" s="1"/>
  <c r="K2948" i="7" s="1"/>
  <c r="F2949" i="7"/>
  <c r="J2949" i="7" s="1"/>
  <c r="K2949" i="7" s="1"/>
  <c r="F2950" i="7"/>
  <c r="J2950" i="7" s="1"/>
  <c r="K2950" i="7" s="1"/>
  <c r="F2951" i="7"/>
  <c r="J2951" i="7" s="1"/>
  <c r="K2951" i="7" s="1"/>
  <c r="F2952" i="7"/>
  <c r="J2952" i="7" s="1"/>
  <c r="K2952" i="7" s="1"/>
  <c r="F2953" i="7"/>
  <c r="J2953" i="7" s="1"/>
  <c r="K2953" i="7" s="1"/>
  <c r="F2954" i="7"/>
  <c r="J2954" i="7" s="1"/>
  <c r="K2954" i="7" s="1"/>
  <c r="F2955" i="7"/>
  <c r="J2955" i="7" s="1"/>
  <c r="K2955" i="7" s="1"/>
  <c r="F2956" i="7"/>
  <c r="J2956" i="7" s="1"/>
  <c r="K2956" i="7" s="1"/>
  <c r="F2957" i="7"/>
  <c r="J2957" i="7" s="1"/>
  <c r="K2957" i="7" s="1"/>
  <c r="F2958" i="7"/>
  <c r="J2958" i="7" s="1"/>
  <c r="K2958" i="7" s="1"/>
  <c r="F2959" i="7"/>
  <c r="J2959" i="7" s="1"/>
  <c r="K2959" i="7" s="1"/>
  <c r="F2960" i="7"/>
  <c r="J2960" i="7" s="1"/>
  <c r="K2960" i="7" s="1"/>
  <c r="F2961" i="7"/>
  <c r="J2961" i="7" s="1"/>
  <c r="K2961" i="7" s="1"/>
  <c r="F2962" i="7"/>
  <c r="J2962" i="7" s="1"/>
  <c r="K2962" i="7" s="1"/>
  <c r="F2963" i="7"/>
  <c r="J2963" i="7" s="1"/>
  <c r="K2963" i="7" s="1"/>
  <c r="F2964" i="7"/>
  <c r="J2964" i="7" s="1"/>
  <c r="K2964" i="7" s="1"/>
  <c r="F2965" i="7"/>
  <c r="J2965" i="7" s="1"/>
  <c r="K2965" i="7" s="1"/>
  <c r="F2966" i="7"/>
  <c r="J2966" i="7" s="1"/>
  <c r="K2966" i="7" s="1"/>
  <c r="F2967" i="7"/>
  <c r="J2967" i="7" s="1"/>
  <c r="K2967" i="7" s="1"/>
  <c r="F2968" i="7"/>
  <c r="J2968" i="7" s="1"/>
  <c r="K2968" i="7" s="1"/>
  <c r="F2969" i="7"/>
  <c r="J2969" i="7" s="1"/>
  <c r="K2969" i="7" s="1"/>
  <c r="F2970" i="7"/>
  <c r="J2970" i="7" s="1"/>
  <c r="K2970" i="7" s="1"/>
  <c r="F2971" i="7"/>
  <c r="J2971" i="7" s="1"/>
  <c r="K2971" i="7" s="1"/>
  <c r="F2972" i="7"/>
  <c r="J2972" i="7" s="1"/>
  <c r="K2972" i="7" s="1"/>
  <c r="F2973" i="7"/>
  <c r="J2973" i="7" s="1"/>
  <c r="K2973" i="7" s="1"/>
  <c r="F2974" i="7"/>
  <c r="J2974" i="7" s="1"/>
  <c r="K2974" i="7" s="1"/>
  <c r="F2975" i="7"/>
  <c r="J2975" i="7" s="1"/>
  <c r="K2975" i="7" s="1"/>
  <c r="F2976" i="7"/>
  <c r="J2976" i="7" s="1"/>
  <c r="K2976" i="7" s="1"/>
  <c r="F2977" i="7"/>
  <c r="J2977" i="7" s="1"/>
  <c r="K2977" i="7" s="1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J3026" i="7" s="1"/>
  <c r="K3026" i="7" s="1"/>
  <c r="F3027" i="7"/>
  <c r="J3027" i="7" s="1"/>
  <c r="K3027" i="7" s="1"/>
  <c r="F3028" i="7"/>
  <c r="J3028" i="7" s="1"/>
  <c r="K3028" i="7" s="1"/>
  <c r="F3029" i="7"/>
  <c r="J3029" i="7" s="1"/>
  <c r="K3029" i="7" s="1"/>
  <c r="F3030" i="7"/>
  <c r="J3030" i="7" s="1"/>
  <c r="K3030" i="7" s="1"/>
  <c r="F3031" i="7"/>
  <c r="J3031" i="7" s="1"/>
  <c r="K3031" i="7" s="1"/>
  <c r="F3032" i="7"/>
  <c r="J3032" i="7" s="1"/>
  <c r="K3032" i="7" s="1"/>
  <c r="F3033" i="7"/>
  <c r="J3033" i="7" s="1"/>
  <c r="K3033" i="7" s="1"/>
  <c r="F3034" i="7"/>
  <c r="J3034" i="7" s="1"/>
  <c r="K3034" i="7" s="1"/>
  <c r="F3035" i="7"/>
  <c r="J3035" i="7" s="1"/>
  <c r="K3035" i="7" s="1"/>
  <c r="F3036" i="7"/>
  <c r="J3036" i="7" s="1"/>
  <c r="K3036" i="7" s="1"/>
  <c r="F3037" i="7"/>
  <c r="J3037" i="7" s="1"/>
  <c r="K3037" i="7" s="1"/>
  <c r="F3038" i="7"/>
  <c r="J3038" i="7" s="1"/>
  <c r="K3038" i="7" s="1"/>
  <c r="F3039" i="7"/>
  <c r="J3039" i="7" s="1"/>
  <c r="K3039" i="7" s="1"/>
  <c r="F3040" i="7"/>
  <c r="J3040" i="7" s="1"/>
  <c r="K3040" i="7" s="1"/>
  <c r="F3041" i="7"/>
  <c r="J3041" i="7" s="1"/>
  <c r="K3041" i="7" s="1"/>
  <c r="F3042" i="7"/>
  <c r="J3042" i="7" s="1"/>
  <c r="K3042" i="7" s="1"/>
  <c r="F3043" i="7"/>
  <c r="J3043" i="7" s="1"/>
  <c r="K3043" i="7" s="1"/>
  <c r="F3044" i="7"/>
  <c r="J3044" i="7" s="1"/>
  <c r="K3044" i="7" s="1"/>
  <c r="F3045" i="7"/>
  <c r="J3045" i="7" s="1"/>
  <c r="K3045" i="7" s="1"/>
  <c r="F3046" i="7"/>
  <c r="J3046" i="7" s="1"/>
  <c r="K3046" i="7" s="1"/>
  <c r="F3047" i="7"/>
  <c r="J3047" i="7" s="1"/>
  <c r="K3047" i="7" s="1"/>
  <c r="F3048" i="7"/>
  <c r="J3048" i="7" s="1"/>
  <c r="K3048" i="7" s="1"/>
  <c r="F3049" i="7"/>
  <c r="J3049" i="7" s="1"/>
  <c r="K3049" i="7" s="1"/>
  <c r="F3050" i="7"/>
  <c r="J3050" i="7" s="1"/>
  <c r="K3050" i="7" s="1"/>
  <c r="F3051" i="7"/>
  <c r="J3051" i="7" s="1"/>
  <c r="K3051" i="7" s="1"/>
  <c r="F3052" i="7"/>
  <c r="J3052" i="7" s="1"/>
  <c r="K3052" i="7" s="1"/>
  <c r="F3053" i="7"/>
  <c r="J3053" i="7" s="1"/>
  <c r="K3053" i="7" s="1"/>
  <c r="F3054" i="7"/>
  <c r="J3054" i="7" s="1"/>
  <c r="K3054" i="7" s="1"/>
  <c r="F3055" i="7"/>
  <c r="J3055" i="7" s="1"/>
  <c r="K3055" i="7" s="1"/>
  <c r="F3056" i="7"/>
  <c r="J3056" i="7" s="1"/>
  <c r="K3056" i="7" s="1"/>
  <c r="F3057" i="7"/>
  <c r="J3057" i="7" s="1"/>
  <c r="K3057" i="7" s="1"/>
  <c r="F3058" i="7"/>
  <c r="J3058" i="7" s="1"/>
  <c r="K3058" i="7" s="1"/>
  <c r="F3059" i="7"/>
  <c r="J3059" i="7" s="1"/>
  <c r="K3059" i="7" s="1"/>
  <c r="F3060" i="7"/>
  <c r="J3060" i="7" s="1"/>
  <c r="K3060" i="7" s="1"/>
  <c r="F3061" i="7"/>
  <c r="J3061" i="7" s="1"/>
  <c r="K3061" i="7" s="1"/>
  <c r="F3062" i="7"/>
  <c r="J3062" i="7" s="1"/>
  <c r="K3062" i="7" s="1"/>
  <c r="F3063" i="7"/>
  <c r="J3063" i="7" s="1"/>
  <c r="K3063" i="7" s="1"/>
  <c r="F3064" i="7"/>
  <c r="J3064" i="7" s="1"/>
  <c r="K3064" i="7" s="1"/>
  <c r="F3065" i="7"/>
  <c r="J3065" i="7" s="1"/>
  <c r="K3065" i="7" s="1"/>
  <c r="F3066" i="7"/>
  <c r="J3066" i="7" s="1"/>
  <c r="K3066" i="7" s="1"/>
  <c r="F3067" i="7"/>
  <c r="J3067" i="7" s="1"/>
  <c r="K3067" i="7" s="1"/>
  <c r="F3068" i="7"/>
  <c r="J3068" i="7" s="1"/>
  <c r="K3068" i="7" s="1"/>
  <c r="F3069" i="7"/>
  <c r="J3069" i="7" s="1"/>
  <c r="K3069" i="7" s="1"/>
  <c r="F3070" i="7"/>
  <c r="J3070" i="7" s="1"/>
  <c r="K3070" i="7" s="1"/>
  <c r="F3071" i="7"/>
  <c r="J3071" i="7" s="1"/>
  <c r="K3071" i="7" s="1"/>
  <c r="F3072" i="7"/>
  <c r="J3072" i="7" s="1"/>
  <c r="K3072" i="7" s="1"/>
  <c r="F3073" i="7"/>
  <c r="J3073" i="7" s="1"/>
  <c r="K3073" i="7" s="1"/>
  <c r="F3074" i="7"/>
  <c r="J3074" i="7" s="1"/>
  <c r="K3074" i="7" s="1"/>
  <c r="F3075" i="7"/>
  <c r="J3075" i="7" s="1"/>
  <c r="K3075" i="7" s="1"/>
  <c r="F3076" i="7"/>
  <c r="J3076" i="7" s="1"/>
  <c r="K3076" i="7" s="1"/>
  <c r="F3077" i="7"/>
  <c r="J3077" i="7" s="1"/>
  <c r="K3077" i="7" s="1"/>
  <c r="F3078" i="7"/>
  <c r="J3078" i="7" s="1"/>
  <c r="K3078" i="7" s="1"/>
  <c r="F3079" i="7"/>
  <c r="J3079" i="7" s="1"/>
  <c r="K3079" i="7" s="1"/>
  <c r="F3080" i="7"/>
  <c r="J3080" i="7" s="1"/>
  <c r="K3080" i="7" s="1"/>
  <c r="F3081" i="7"/>
  <c r="J3081" i="7" s="1"/>
  <c r="K3081" i="7" s="1"/>
  <c r="F3082" i="7"/>
  <c r="J3082" i="7" s="1"/>
  <c r="K3082" i="7" s="1"/>
  <c r="F3083" i="7"/>
  <c r="J3083" i="7" s="1"/>
  <c r="K3083" i="7" s="1"/>
  <c r="F3084" i="7"/>
  <c r="J3084" i="7" s="1"/>
  <c r="K3084" i="7" s="1"/>
  <c r="F3085" i="7"/>
  <c r="J3085" i="7" s="1"/>
  <c r="K3085" i="7" s="1"/>
  <c r="F3086" i="7"/>
  <c r="J3086" i="7" s="1"/>
  <c r="K3086" i="7" s="1"/>
  <c r="F3087" i="7"/>
  <c r="J3087" i="7" s="1"/>
  <c r="K3087" i="7" s="1"/>
  <c r="F3088" i="7"/>
  <c r="J3088" i="7" s="1"/>
  <c r="K3088" i="7" s="1"/>
  <c r="F3089" i="7"/>
  <c r="J3089" i="7" s="1"/>
  <c r="K3089" i="7" s="1"/>
  <c r="F3090" i="7"/>
  <c r="J3090" i="7" s="1"/>
  <c r="K3090" i="7" s="1"/>
  <c r="F3091" i="7"/>
  <c r="J3091" i="7" s="1"/>
  <c r="K3091" i="7" s="1"/>
  <c r="F3092" i="7"/>
  <c r="J3092" i="7" s="1"/>
  <c r="K3092" i="7" s="1"/>
  <c r="F3093" i="7"/>
  <c r="J3093" i="7" s="1"/>
  <c r="K3093" i="7" s="1"/>
  <c r="F3094" i="7"/>
  <c r="J3094" i="7" s="1"/>
  <c r="K3094" i="7" s="1"/>
  <c r="F3095" i="7"/>
  <c r="J3095" i="7" s="1"/>
  <c r="K3095" i="7" s="1"/>
  <c r="F3096" i="7"/>
  <c r="J3096" i="7" s="1"/>
  <c r="K3096" i="7" s="1"/>
  <c r="F3097" i="7"/>
  <c r="J3097" i="7" s="1"/>
  <c r="K3097" i="7" s="1"/>
  <c r="F3098" i="7"/>
  <c r="J3098" i="7" s="1"/>
  <c r="K3098" i="7" s="1"/>
  <c r="F3099" i="7"/>
  <c r="J3099" i="7" s="1"/>
  <c r="K3099" i="7" s="1"/>
  <c r="F3100" i="7"/>
  <c r="J3100" i="7" s="1"/>
  <c r="K3100" i="7" s="1"/>
  <c r="F3101" i="7"/>
  <c r="J3101" i="7" s="1"/>
  <c r="K3101" i="7" s="1"/>
  <c r="F3102" i="7"/>
  <c r="J3102" i="7" s="1"/>
  <c r="K3102" i="7" s="1"/>
  <c r="F3103" i="7"/>
  <c r="J3103" i="7" s="1"/>
  <c r="K3103" i="7" s="1"/>
  <c r="F3104" i="7"/>
  <c r="J3104" i="7" s="1"/>
  <c r="K3104" i="7" s="1"/>
  <c r="F3105" i="7"/>
  <c r="J3105" i="7" s="1"/>
  <c r="K3105" i="7" s="1"/>
  <c r="F3106" i="7"/>
  <c r="J3106" i="7" s="1"/>
  <c r="K3106" i="7" s="1"/>
  <c r="F3107" i="7"/>
  <c r="J3107" i="7" s="1"/>
  <c r="K3107" i="7" s="1"/>
  <c r="F3108" i="7"/>
  <c r="J3108" i="7" s="1"/>
  <c r="K3108" i="7" s="1"/>
  <c r="F3109" i="7"/>
  <c r="J3109" i="7" s="1"/>
  <c r="K3109" i="7" s="1"/>
  <c r="F3110" i="7"/>
  <c r="J3110" i="7" s="1"/>
  <c r="K3110" i="7" s="1"/>
  <c r="F3111" i="7"/>
  <c r="J3111" i="7" s="1"/>
  <c r="K3111" i="7" s="1"/>
  <c r="F3112" i="7"/>
  <c r="J3112" i="7" s="1"/>
  <c r="K3112" i="7" s="1"/>
  <c r="F3113" i="7"/>
  <c r="J3113" i="7" s="1"/>
  <c r="K3113" i="7" s="1"/>
  <c r="F3114" i="7"/>
  <c r="J3114" i="7" s="1"/>
  <c r="K3114" i="7" s="1"/>
  <c r="F3115" i="7"/>
  <c r="J3115" i="7" s="1"/>
  <c r="K3115" i="7" s="1"/>
  <c r="F3116" i="7"/>
  <c r="J3116" i="7" s="1"/>
  <c r="K3116" i="7" s="1"/>
  <c r="F3117" i="7"/>
  <c r="J3117" i="7" s="1"/>
  <c r="K3117" i="7" s="1"/>
  <c r="F3118" i="7"/>
  <c r="J3118" i="7" s="1"/>
  <c r="K3118" i="7" s="1"/>
  <c r="F3119" i="7"/>
  <c r="J3119" i="7" s="1"/>
  <c r="K3119" i="7" s="1"/>
  <c r="F3120" i="7"/>
  <c r="J3120" i="7" s="1"/>
  <c r="K3120" i="7" s="1"/>
  <c r="F3121" i="7"/>
  <c r="J3121" i="7" s="1"/>
  <c r="K3121" i="7" s="1"/>
  <c r="F3122" i="7"/>
  <c r="J3122" i="7" s="1"/>
  <c r="K3122" i="7" s="1"/>
  <c r="F3123" i="7"/>
  <c r="J3123" i="7" s="1"/>
  <c r="K3123" i="7" s="1"/>
  <c r="F3124" i="7"/>
  <c r="J3124" i="7" s="1"/>
  <c r="K3124" i="7" s="1"/>
  <c r="F3125" i="7"/>
  <c r="J3125" i="7" s="1"/>
  <c r="K3125" i="7" s="1"/>
  <c r="F3126" i="7"/>
  <c r="J3126" i="7" s="1"/>
  <c r="K3126" i="7" s="1"/>
  <c r="F3127" i="7"/>
  <c r="J3127" i="7" s="1"/>
  <c r="K3127" i="7" s="1"/>
  <c r="F3128" i="7"/>
  <c r="J3128" i="7" s="1"/>
  <c r="K3128" i="7" s="1"/>
  <c r="F3129" i="7"/>
  <c r="J3129" i="7" s="1"/>
  <c r="K3129" i="7" s="1"/>
  <c r="F3130" i="7"/>
  <c r="J3130" i="7" s="1"/>
  <c r="K3130" i="7" s="1"/>
  <c r="F3131" i="7"/>
  <c r="J3131" i="7" s="1"/>
  <c r="K3131" i="7" s="1"/>
  <c r="F3132" i="7"/>
  <c r="J3132" i="7" s="1"/>
  <c r="K3132" i="7" s="1"/>
  <c r="F3133" i="7"/>
  <c r="J3133" i="7" s="1"/>
  <c r="K3133" i="7" s="1"/>
  <c r="F3134" i="7"/>
  <c r="J3134" i="7" s="1"/>
  <c r="K3134" i="7" s="1"/>
  <c r="F3135" i="7"/>
  <c r="J3135" i="7" s="1"/>
  <c r="K3135" i="7" s="1"/>
  <c r="F3136" i="7"/>
  <c r="J3136" i="7" s="1"/>
  <c r="K3136" i="7" s="1"/>
  <c r="F3137" i="7"/>
  <c r="J3137" i="7" s="1"/>
  <c r="K3137" i="7" s="1"/>
  <c r="F3138" i="7"/>
  <c r="J3138" i="7" s="1"/>
  <c r="K3138" i="7" s="1"/>
  <c r="F3139" i="7"/>
  <c r="J3139" i="7" s="1"/>
  <c r="K3139" i="7" s="1"/>
  <c r="F3140" i="7"/>
  <c r="J3140" i="7" s="1"/>
  <c r="K3140" i="7" s="1"/>
  <c r="F3141" i="7"/>
  <c r="J3141" i="7" s="1"/>
  <c r="K3141" i="7" s="1"/>
  <c r="F3142" i="7"/>
  <c r="J3142" i="7" s="1"/>
  <c r="K3142" i="7" s="1"/>
  <c r="F3143" i="7"/>
  <c r="J3143" i="7" s="1"/>
  <c r="K3143" i="7" s="1"/>
  <c r="F3144" i="7"/>
  <c r="J3144" i="7" s="1"/>
  <c r="K3144" i="7" s="1"/>
  <c r="F3145" i="7"/>
  <c r="J3145" i="7" s="1"/>
  <c r="K3145" i="7" s="1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J3194" i="7" s="1"/>
  <c r="K3194" i="7" s="1"/>
  <c r="F3195" i="7"/>
  <c r="J3195" i="7" s="1"/>
  <c r="K3195" i="7" s="1"/>
  <c r="F3196" i="7"/>
  <c r="J3196" i="7" s="1"/>
  <c r="K3196" i="7" s="1"/>
  <c r="F3197" i="7"/>
  <c r="J3197" i="7" s="1"/>
  <c r="K3197" i="7" s="1"/>
  <c r="F3198" i="7"/>
  <c r="J3198" i="7" s="1"/>
  <c r="K3198" i="7" s="1"/>
  <c r="F3199" i="7"/>
  <c r="J3199" i="7" s="1"/>
  <c r="K3199" i="7" s="1"/>
  <c r="F3200" i="7"/>
  <c r="J3200" i="7" s="1"/>
  <c r="K3200" i="7" s="1"/>
  <c r="F3201" i="7"/>
  <c r="J3201" i="7" s="1"/>
  <c r="K3201" i="7" s="1"/>
  <c r="F3202" i="7"/>
  <c r="J3202" i="7" s="1"/>
  <c r="K3202" i="7" s="1"/>
  <c r="F3203" i="7"/>
  <c r="J3203" i="7" s="1"/>
  <c r="K3203" i="7" s="1"/>
  <c r="F3204" i="7"/>
  <c r="J3204" i="7" s="1"/>
  <c r="K3204" i="7" s="1"/>
  <c r="F3205" i="7"/>
  <c r="J3205" i="7" s="1"/>
  <c r="K3205" i="7" s="1"/>
  <c r="F3206" i="7"/>
  <c r="J3206" i="7" s="1"/>
  <c r="K3206" i="7" s="1"/>
  <c r="F3207" i="7"/>
  <c r="J3207" i="7" s="1"/>
  <c r="K3207" i="7" s="1"/>
  <c r="F3208" i="7"/>
  <c r="J3208" i="7" s="1"/>
  <c r="K3208" i="7" s="1"/>
  <c r="F3209" i="7"/>
  <c r="J3209" i="7" s="1"/>
  <c r="K3209" i="7" s="1"/>
  <c r="F3210" i="7"/>
  <c r="J3210" i="7" s="1"/>
  <c r="K3210" i="7" s="1"/>
  <c r="F3211" i="7"/>
  <c r="J3211" i="7" s="1"/>
  <c r="K3211" i="7" s="1"/>
  <c r="F3212" i="7"/>
  <c r="J3212" i="7" s="1"/>
  <c r="K3212" i="7" s="1"/>
  <c r="F3213" i="7"/>
  <c r="J3213" i="7" s="1"/>
  <c r="K3213" i="7" s="1"/>
  <c r="F3214" i="7"/>
  <c r="J3214" i="7" s="1"/>
  <c r="K3214" i="7" s="1"/>
  <c r="F3215" i="7"/>
  <c r="J3215" i="7" s="1"/>
  <c r="K3215" i="7" s="1"/>
  <c r="F3216" i="7"/>
  <c r="J3216" i="7" s="1"/>
  <c r="K3216" i="7" s="1"/>
  <c r="F3217" i="7"/>
  <c r="J3217" i="7" s="1"/>
  <c r="K3217" i="7" s="1"/>
  <c r="F3218" i="7"/>
  <c r="J3218" i="7" s="1"/>
  <c r="K3218" i="7" s="1"/>
  <c r="F3219" i="7"/>
  <c r="J3219" i="7" s="1"/>
  <c r="K3219" i="7" s="1"/>
  <c r="F3220" i="7"/>
  <c r="J3220" i="7" s="1"/>
  <c r="K3220" i="7" s="1"/>
  <c r="F3221" i="7"/>
  <c r="J3221" i="7" s="1"/>
  <c r="K3221" i="7" s="1"/>
  <c r="F3222" i="7"/>
  <c r="J3222" i="7" s="1"/>
  <c r="K3222" i="7" s="1"/>
  <c r="F3223" i="7"/>
  <c r="J3223" i="7" s="1"/>
  <c r="K3223" i="7" s="1"/>
  <c r="F3224" i="7"/>
  <c r="J3224" i="7" s="1"/>
  <c r="K3224" i="7" s="1"/>
  <c r="F3225" i="7"/>
  <c r="J3225" i="7" s="1"/>
  <c r="K3225" i="7" s="1"/>
  <c r="F3226" i="7"/>
  <c r="J3226" i="7" s="1"/>
  <c r="K3226" i="7" s="1"/>
  <c r="F3227" i="7"/>
  <c r="J3227" i="7" s="1"/>
  <c r="K3227" i="7" s="1"/>
  <c r="F3228" i="7"/>
  <c r="J3228" i="7" s="1"/>
  <c r="K3228" i="7" s="1"/>
  <c r="F3229" i="7"/>
  <c r="J3229" i="7" s="1"/>
  <c r="K3229" i="7" s="1"/>
  <c r="F3230" i="7"/>
  <c r="J3230" i="7" s="1"/>
  <c r="K3230" i="7" s="1"/>
  <c r="F3231" i="7"/>
  <c r="J3231" i="7" s="1"/>
  <c r="K3231" i="7" s="1"/>
  <c r="F3232" i="7"/>
  <c r="J3232" i="7" s="1"/>
  <c r="K3232" i="7" s="1"/>
  <c r="F3233" i="7"/>
  <c r="J3233" i="7" s="1"/>
  <c r="K3233" i="7" s="1"/>
  <c r="F3234" i="7"/>
  <c r="J3234" i="7" s="1"/>
  <c r="K3234" i="7" s="1"/>
  <c r="F3235" i="7"/>
  <c r="J3235" i="7" s="1"/>
  <c r="K3235" i="7" s="1"/>
  <c r="F3236" i="7"/>
  <c r="J3236" i="7" s="1"/>
  <c r="K3236" i="7" s="1"/>
  <c r="F3237" i="7"/>
  <c r="J3237" i="7" s="1"/>
  <c r="K3237" i="7" s="1"/>
  <c r="F3238" i="7"/>
  <c r="J3238" i="7" s="1"/>
  <c r="K3238" i="7" s="1"/>
  <c r="F3239" i="7"/>
  <c r="J3239" i="7" s="1"/>
  <c r="K3239" i="7" s="1"/>
  <c r="F3240" i="7"/>
  <c r="J3240" i="7" s="1"/>
  <c r="K3240" i="7" s="1"/>
  <c r="F3241" i="7"/>
  <c r="J3241" i="7" s="1"/>
  <c r="K3241" i="7" s="1"/>
  <c r="F3242" i="7"/>
  <c r="J3242" i="7" s="1"/>
  <c r="K3242" i="7" s="1"/>
  <c r="F3243" i="7"/>
  <c r="J3243" i="7" s="1"/>
  <c r="K3243" i="7" s="1"/>
  <c r="F3244" i="7"/>
  <c r="J3244" i="7" s="1"/>
  <c r="K3244" i="7" s="1"/>
  <c r="F3245" i="7"/>
  <c r="J3245" i="7" s="1"/>
  <c r="K3245" i="7" s="1"/>
  <c r="F3246" i="7"/>
  <c r="J3246" i="7" s="1"/>
  <c r="K3246" i="7" s="1"/>
  <c r="F3247" i="7"/>
  <c r="J3247" i="7" s="1"/>
  <c r="K3247" i="7" s="1"/>
  <c r="F3248" i="7"/>
  <c r="J3248" i="7" s="1"/>
  <c r="K3248" i="7" s="1"/>
  <c r="F3249" i="7"/>
  <c r="J3249" i="7" s="1"/>
  <c r="K3249" i="7" s="1"/>
  <c r="F3250" i="7"/>
  <c r="J3250" i="7" s="1"/>
  <c r="K3250" i="7" s="1"/>
  <c r="F3251" i="7"/>
  <c r="J3251" i="7" s="1"/>
  <c r="K3251" i="7" s="1"/>
  <c r="F3252" i="7"/>
  <c r="J3252" i="7" s="1"/>
  <c r="K3252" i="7" s="1"/>
  <c r="F3253" i="7"/>
  <c r="J3253" i="7" s="1"/>
  <c r="K3253" i="7" s="1"/>
  <c r="F3254" i="7"/>
  <c r="J3254" i="7" s="1"/>
  <c r="K3254" i="7" s="1"/>
  <c r="F3255" i="7"/>
  <c r="J3255" i="7" s="1"/>
  <c r="K3255" i="7" s="1"/>
  <c r="F3256" i="7"/>
  <c r="J3256" i="7" s="1"/>
  <c r="K3256" i="7" s="1"/>
  <c r="F3257" i="7"/>
  <c r="J3257" i="7" s="1"/>
  <c r="K3257" i="7" s="1"/>
  <c r="F3258" i="7"/>
  <c r="J3258" i="7" s="1"/>
  <c r="K3258" i="7" s="1"/>
  <c r="F3259" i="7"/>
  <c r="J3259" i="7" s="1"/>
  <c r="K3259" i="7" s="1"/>
  <c r="F3260" i="7"/>
  <c r="J3260" i="7" s="1"/>
  <c r="K3260" i="7" s="1"/>
  <c r="F3261" i="7"/>
  <c r="J3261" i="7" s="1"/>
  <c r="K3261" i="7" s="1"/>
  <c r="F3262" i="7"/>
  <c r="J3262" i="7" s="1"/>
  <c r="K3262" i="7" s="1"/>
  <c r="F3263" i="7"/>
  <c r="J3263" i="7" s="1"/>
  <c r="K3263" i="7" s="1"/>
  <c r="F3264" i="7"/>
  <c r="J3264" i="7" s="1"/>
  <c r="K3264" i="7" s="1"/>
  <c r="F3265" i="7"/>
  <c r="J3265" i="7" s="1"/>
  <c r="K3265" i="7" s="1"/>
  <c r="F3266" i="7"/>
  <c r="J3266" i="7" s="1"/>
  <c r="K3266" i="7" s="1"/>
  <c r="F3267" i="7"/>
  <c r="J3267" i="7" s="1"/>
  <c r="K3267" i="7" s="1"/>
  <c r="F3268" i="7"/>
  <c r="J3268" i="7" s="1"/>
  <c r="K3268" i="7" s="1"/>
  <c r="F3269" i="7"/>
  <c r="J3269" i="7" s="1"/>
  <c r="K3269" i="7" s="1"/>
  <c r="F3270" i="7"/>
  <c r="J3270" i="7" s="1"/>
  <c r="K3270" i="7" s="1"/>
  <c r="F3271" i="7"/>
  <c r="J3271" i="7" s="1"/>
  <c r="K3271" i="7" s="1"/>
  <c r="F3272" i="7"/>
  <c r="J3272" i="7" s="1"/>
  <c r="K3272" i="7" s="1"/>
  <c r="F3273" i="7"/>
  <c r="J3273" i="7" s="1"/>
  <c r="K3273" i="7" s="1"/>
  <c r="F3274" i="7"/>
  <c r="J3274" i="7" s="1"/>
  <c r="K3274" i="7" s="1"/>
  <c r="F3275" i="7"/>
  <c r="J3275" i="7" s="1"/>
  <c r="K3275" i="7" s="1"/>
  <c r="F3276" i="7"/>
  <c r="J3276" i="7" s="1"/>
  <c r="K3276" i="7" s="1"/>
  <c r="F3277" i="7"/>
  <c r="J3277" i="7" s="1"/>
  <c r="K3277" i="7" s="1"/>
  <c r="F3278" i="7"/>
  <c r="J3278" i="7" s="1"/>
  <c r="K3278" i="7" s="1"/>
  <c r="F3279" i="7"/>
  <c r="J3279" i="7" s="1"/>
  <c r="K3279" i="7" s="1"/>
  <c r="F3280" i="7"/>
  <c r="J3280" i="7" s="1"/>
  <c r="K3280" i="7" s="1"/>
  <c r="F3281" i="7"/>
  <c r="J3281" i="7" s="1"/>
  <c r="K3281" i="7" s="1"/>
  <c r="F3282" i="7"/>
  <c r="J3282" i="7" s="1"/>
  <c r="K3282" i="7" s="1"/>
  <c r="F3283" i="7"/>
  <c r="J3283" i="7" s="1"/>
  <c r="K3283" i="7" s="1"/>
  <c r="F3284" i="7"/>
  <c r="J3284" i="7" s="1"/>
  <c r="K3284" i="7" s="1"/>
  <c r="F3285" i="7"/>
  <c r="J3285" i="7" s="1"/>
  <c r="K3285" i="7" s="1"/>
  <c r="F3286" i="7"/>
  <c r="J3286" i="7" s="1"/>
  <c r="K3286" i="7" s="1"/>
  <c r="F3287" i="7"/>
  <c r="J3287" i="7" s="1"/>
  <c r="K3287" i="7" s="1"/>
  <c r="F3288" i="7"/>
  <c r="J3288" i="7" s="1"/>
  <c r="K3288" i="7" s="1"/>
  <c r="F3289" i="7"/>
  <c r="J3289" i="7" s="1"/>
  <c r="K3289" i="7" s="1"/>
  <c r="F3290" i="7"/>
  <c r="J3290" i="7" s="1"/>
  <c r="K3290" i="7" s="1"/>
  <c r="F3291" i="7"/>
  <c r="J3291" i="7" s="1"/>
  <c r="K3291" i="7" s="1"/>
  <c r="F3292" i="7"/>
  <c r="J3292" i="7" s="1"/>
  <c r="K3292" i="7" s="1"/>
  <c r="F3293" i="7"/>
  <c r="J3293" i="7" s="1"/>
  <c r="K3293" i="7" s="1"/>
  <c r="F3294" i="7"/>
  <c r="J3294" i="7" s="1"/>
  <c r="K3294" i="7" s="1"/>
  <c r="F3295" i="7"/>
  <c r="J3295" i="7" s="1"/>
  <c r="K3295" i="7" s="1"/>
  <c r="F3296" i="7"/>
  <c r="J3296" i="7" s="1"/>
  <c r="K3296" i="7" s="1"/>
  <c r="F3297" i="7"/>
  <c r="J3297" i="7" s="1"/>
  <c r="K3297" i="7" s="1"/>
  <c r="F3298" i="7"/>
  <c r="J3298" i="7" s="1"/>
  <c r="K3298" i="7" s="1"/>
  <c r="F3299" i="7"/>
  <c r="J3299" i="7" s="1"/>
  <c r="K3299" i="7" s="1"/>
  <c r="F3300" i="7"/>
  <c r="J3300" i="7" s="1"/>
  <c r="K3300" i="7" s="1"/>
  <c r="F3301" i="7"/>
  <c r="J3301" i="7" s="1"/>
  <c r="K3301" i="7" s="1"/>
  <c r="F3302" i="7"/>
  <c r="J3302" i="7" s="1"/>
  <c r="K3302" i="7" s="1"/>
  <c r="F3303" i="7"/>
  <c r="J3303" i="7" s="1"/>
  <c r="K3303" i="7" s="1"/>
  <c r="F3304" i="7"/>
  <c r="J3304" i="7" s="1"/>
  <c r="K3304" i="7" s="1"/>
  <c r="F3305" i="7"/>
  <c r="J3305" i="7" s="1"/>
  <c r="K3305" i="7" s="1"/>
  <c r="F3306" i="7"/>
  <c r="J3306" i="7" s="1"/>
  <c r="K3306" i="7" s="1"/>
  <c r="F3307" i="7"/>
  <c r="J3307" i="7" s="1"/>
  <c r="K3307" i="7" s="1"/>
  <c r="F3308" i="7"/>
  <c r="J3308" i="7" s="1"/>
  <c r="K3308" i="7" s="1"/>
  <c r="F3309" i="7"/>
  <c r="J3309" i="7" s="1"/>
  <c r="K3309" i="7" s="1"/>
  <c r="F3310" i="7"/>
  <c r="J3310" i="7" s="1"/>
  <c r="K3310" i="7" s="1"/>
  <c r="F3311" i="7"/>
  <c r="J3311" i="7" s="1"/>
  <c r="K3311" i="7" s="1"/>
  <c r="F3312" i="7"/>
  <c r="J3312" i="7" s="1"/>
  <c r="K3312" i="7" s="1"/>
  <c r="F3313" i="7"/>
  <c r="J3313" i="7" s="1"/>
  <c r="K3313" i="7" s="1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J3362" i="7" s="1"/>
  <c r="K3362" i="7" s="1"/>
  <c r="F3363" i="7"/>
  <c r="J3363" i="7" s="1"/>
  <c r="K3363" i="7" s="1"/>
  <c r="F3364" i="7"/>
  <c r="J3364" i="7" s="1"/>
  <c r="K3364" i="7" s="1"/>
  <c r="F3365" i="7"/>
  <c r="J3365" i="7" s="1"/>
  <c r="K3365" i="7" s="1"/>
  <c r="F3366" i="7"/>
  <c r="J3366" i="7" s="1"/>
  <c r="K3366" i="7" s="1"/>
  <c r="F3367" i="7"/>
  <c r="J3367" i="7" s="1"/>
  <c r="K3367" i="7" s="1"/>
  <c r="F3368" i="7"/>
  <c r="J3368" i="7" s="1"/>
  <c r="K3368" i="7" s="1"/>
  <c r="F3369" i="7"/>
  <c r="J3369" i="7" s="1"/>
  <c r="K3369" i="7" s="1"/>
  <c r="F3370" i="7"/>
  <c r="J3370" i="7" s="1"/>
  <c r="K3370" i="7" s="1"/>
  <c r="F3371" i="7"/>
  <c r="J3371" i="7" s="1"/>
  <c r="K3371" i="7" s="1"/>
  <c r="F3372" i="7"/>
  <c r="J3372" i="7" s="1"/>
  <c r="K3372" i="7" s="1"/>
  <c r="F3373" i="7"/>
  <c r="J3373" i="7" s="1"/>
  <c r="K3373" i="7" s="1"/>
  <c r="F3374" i="7"/>
  <c r="J3374" i="7" s="1"/>
  <c r="K3374" i="7" s="1"/>
  <c r="F3375" i="7"/>
  <c r="J3375" i="7" s="1"/>
  <c r="K3375" i="7" s="1"/>
  <c r="F3376" i="7"/>
  <c r="J3376" i="7" s="1"/>
  <c r="K3376" i="7" s="1"/>
  <c r="F3377" i="7"/>
  <c r="J3377" i="7" s="1"/>
  <c r="K3377" i="7" s="1"/>
  <c r="F3378" i="7"/>
  <c r="J3378" i="7" s="1"/>
  <c r="K3378" i="7" s="1"/>
  <c r="F3379" i="7"/>
  <c r="J3379" i="7" s="1"/>
  <c r="K3379" i="7" s="1"/>
  <c r="F3380" i="7"/>
  <c r="J3380" i="7" s="1"/>
  <c r="K3380" i="7" s="1"/>
  <c r="F3381" i="7"/>
  <c r="J3381" i="7" s="1"/>
  <c r="K3381" i="7" s="1"/>
  <c r="F3382" i="7"/>
  <c r="J3382" i="7" s="1"/>
  <c r="K3382" i="7" s="1"/>
  <c r="F3383" i="7"/>
  <c r="J3383" i="7" s="1"/>
  <c r="K3383" i="7" s="1"/>
  <c r="F3384" i="7"/>
  <c r="J3384" i="7" s="1"/>
  <c r="K3384" i="7" s="1"/>
  <c r="F3385" i="7"/>
  <c r="J3385" i="7" s="1"/>
  <c r="K3385" i="7" s="1"/>
  <c r="F3386" i="7"/>
  <c r="J3386" i="7" s="1"/>
  <c r="K3386" i="7" s="1"/>
  <c r="F3387" i="7"/>
  <c r="J3387" i="7" s="1"/>
  <c r="K3387" i="7" s="1"/>
  <c r="F3388" i="7"/>
  <c r="J3388" i="7" s="1"/>
  <c r="K3388" i="7" s="1"/>
  <c r="F3389" i="7"/>
  <c r="J3389" i="7" s="1"/>
  <c r="K3389" i="7" s="1"/>
  <c r="F3390" i="7"/>
  <c r="J3390" i="7" s="1"/>
  <c r="K3390" i="7" s="1"/>
  <c r="F3391" i="7"/>
  <c r="J3391" i="7" s="1"/>
  <c r="K3391" i="7" s="1"/>
  <c r="F3392" i="7"/>
  <c r="J3392" i="7" s="1"/>
  <c r="K3392" i="7" s="1"/>
  <c r="F3393" i="7"/>
  <c r="J3393" i="7" s="1"/>
  <c r="K3393" i="7" s="1"/>
  <c r="F3394" i="7"/>
  <c r="J3394" i="7" s="1"/>
  <c r="K3394" i="7" s="1"/>
  <c r="F3395" i="7"/>
  <c r="J3395" i="7" s="1"/>
  <c r="K3395" i="7" s="1"/>
  <c r="F3396" i="7"/>
  <c r="J3396" i="7" s="1"/>
  <c r="K3396" i="7" s="1"/>
  <c r="F3397" i="7"/>
  <c r="J3397" i="7" s="1"/>
  <c r="K3397" i="7" s="1"/>
  <c r="F3398" i="7"/>
  <c r="J3398" i="7" s="1"/>
  <c r="K3398" i="7" s="1"/>
  <c r="F3399" i="7"/>
  <c r="J3399" i="7" s="1"/>
  <c r="K3399" i="7" s="1"/>
  <c r="F3400" i="7"/>
  <c r="J3400" i="7" s="1"/>
  <c r="K3400" i="7" s="1"/>
  <c r="F3401" i="7"/>
  <c r="J3401" i="7" s="1"/>
  <c r="K3401" i="7" s="1"/>
  <c r="F3402" i="7"/>
  <c r="J3402" i="7" s="1"/>
  <c r="K3402" i="7" s="1"/>
  <c r="F3403" i="7"/>
  <c r="J3403" i="7" s="1"/>
  <c r="K3403" i="7" s="1"/>
  <c r="F3404" i="7"/>
  <c r="J3404" i="7" s="1"/>
  <c r="K3404" i="7" s="1"/>
  <c r="F3405" i="7"/>
  <c r="J3405" i="7" s="1"/>
  <c r="K3405" i="7" s="1"/>
  <c r="F3406" i="7"/>
  <c r="J3406" i="7" s="1"/>
  <c r="K3406" i="7" s="1"/>
  <c r="F3407" i="7"/>
  <c r="J3407" i="7" s="1"/>
  <c r="K3407" i="7" s="1"/>
  <c r="F3408" i="7"/>
  <c r="J3408" i="7" s="1"/>
  <c r="K3408" i="7" s="1"/>
  <c r="F3409" i="7"/>
  <c r="J3409" i="7" s="1"/>
  <c r="K3409" i="7" s="1"/>
  <c r="F3410" i="7"/>
  <c r="J3410" i="7" s="1"/>
  <c r="K3410" i="7" s="1"/>
  <c r="F3411" i="7"/>
  <c r="J3411" i="7" s="1"/>
  <c r="K3411" i="7" s="1"/>
  <c r="F3412" i="7"/>
  <c r="J3412" i="7" s="1"/>
  <c r="K3412" i="7" s="1"/>
  <c r="F3413" i="7"/>
  <c r="J3413" i="7" s="1"/>
  <c r="K3413" i="7" s="1"/>
  <c r="F3414" i="7"/>
  <c r="J3414" i="7" s="1"/>
  <c r="K3414" i="7" s="1"/>
  <c r="F3415" i="7"/>
  <c r="J3415" i="7" s="1"/>
  <c r="K3415" i="7" s="1"/>
  <c r="F3416" i="7"/>
  <c r="J3416" i="7" s="1"/>
  <c r="K3416" i="7" s="1"/>
  <c r="F3417" i="7"/>
  <c r="J3417" i="7" s="1"/>
  <c r="K3417" i="7" s="1"/>
  <c r="F3418" i="7"/>
  <c r="J3418" i="7" s="1"/>
  <c r="K3418" i="7" s="1"/>
  <c r="F3419" i="7"/>
  <c r="J3419" i="7" s="1"/>
  <c r="K3419" i="7" s="1"/>
  <c r="F3420" i="7"/>
  <c r="J3420" i="7" s="1"/>
  <c r="K3420" i="7" s="1"/>
  <c r="F3421" i="7"/>
  <c r="J3421" i="7" s="1"/>
  <c r="K3421" i="7" s="1"/>
  <c r="F3422" i="7"/>
  <c r="J3422" i="7" s="1"/>
  <c r="K3422" i="7" s="1"/>
  <c r="F3423" i="7"/>
  <c r="J3423" i="7" s="1"/>
  <c r="K3423" i="7" s="1"/>
  <c r="F3424" i="7"/>
  <c r="J3424" i="7" s="1"/>
  <c r="K3424" i="7" s="1"/>
  <c r="F3425" i="7"/>
  <c r="J3425" i="7" s="1"/>
  <c r="K3425" i="7" s="1"/>
  <c r="F3426" i="7"/>
  <c r="J3426" i="7" s="1"/>
  <c r="K3426" i="7" s="1"/>
  <c r="F3427" i="7"/>
  <c r="J3427" i="7" s="1"/>
  <c r="K3427" i="7" s="1"/>
  <c r="F3428" i="7"/>
  <c r="J3428" i="7" s="1"/>
  <c r="K3428" i="7" s="1"/>
  <c r="F3429" i="7"/>
  <c r="J3429" i="7" s="1"/>
  <c r="K3429" i="7" s="1"/>
  <c r="F3430" i="7"/>
  <c r="J3430" i="7" s="1"/>
  <c r="K3430" i="7" s="1"/>
  <c r="F3431" i="7"/>
  <c r="J3431" i="7" s="1"/>
  <c r="K3431" i="7" s="1"/>
  <c r="F3432" i="7"/>
  <c r="J3432" i="7" s="1"/>
  <c r="K3432" i="7" s="1"/>
  <c r="F3433" i="7"/>
  <c r="J3433" i="7" s="1"/>
  <c r="K3433" i="7" s="1"/>
  <c r="F3434" i="7"/>
  <c r="J3434" i="7" s="1"/>
  <c r="K3434" i="7" s="1"/>
  <c r="F3435" i="7"/>
  <c r="J3435" i="7" s="1"/>
  <c r="K3435" i="7" s="1"/>
  <c r="F3436" i="7"/>
  <c r="J3436" i="7" s="1"/>
  <c r="K3436" i="7" s="1"/>
  <c r="F3437" i="7"/>
  <c r="J3437" i="7" s="1"/>
  <c r="K3437" i="7" s="1"/>
  <c r="F3438" i="7"/>
  <c r="J3438" i="7" s="1"/>
  <c r="K3438" i="7" s="1"/>
  <c r="F3439" i="7"/>
  <c r="J3439" i="7" s="1"/>
  <c r="K3439" i="7" s="1"/>
  <c r="F3440" i="7"/>
  <c r="J3440" i="7" s="1"/>
  <c r="K3440" i="7" s="1"/>
  <c r="F3441" i="7"/>
  <c r="J3441" i="7" s="1"/>
  <c r="K3441" i="7" s="1"/>
  <c r="F3442" i="7"/>
  <c r="J3442" i="7" s="1"/>
  <c r="K3442" i="7" s="1"/>
  <c r="F3443" i="7"/>
  <c r="J3443" i="7" s="1"/>
  <c r="K3443" i="7" s="1"/>
  <c r="F3444" i="7"/>
  <c r="J3444" i="7" s="1"/>
  <c r="K3444" i="7" s="1"/>
  <c r="F3445" i="7"/>
  <c r="J3445" i="7" s="1"/>
  <c r="K3445" i="7" s="1"/>
  <c r="F3446" i="7"/>
  <c r="J3446" i="7" s="1"/>
  <c r="K3446" i="7" s="1"/>
  <c r="F3447" i="7"/>
  <c r="J3447" i="7" s="1"/>
  <c r="K3447" i="7" s="1"/>
  <c r="F3448" i="7"/>
  <c r="J3448" i="7" s="1"/>
  <c r="K3448" i="7" s="1"/>
  <c r="F3449" i="7"/>
  <c r="J3449" i="7" s="1"/>
  <c r="K3449" i="7" s="1"/>
  <c r="F3450" i="7"/>
  <c r="J3450" i="7" s="1"/>
  <c r="K3450" i="7" s="1"/>
  <c r="F3451" i="7"/>
  <c r="J3451" i="7" s="1"/>
  <c r="K3451" i="7" s="1"/>
  <c r="F3452" i="7"/>
  <c r="J3452" i="7" s="1"/>
  <c r="K3452" i="7" s="1"/>
  <c r="F3453" i="7"/>
  <c r="J3453" i="7" s="1"/>
  <c r="K3453" i="7" s="1"/>
  <c r="F3454" i="7"/>
  <c r="J3454" i="7" s="1"/>
  <c r="K3454" i="7" s="1"/>
  <c r="F3455" i="7"/>
  <c r="J3455" i="7" s="1"/>
  <c r="K3455" i="7" s="1"/>
  <c r="F3456" i="7"/>
  <c r="J3456" i="7" s="1"/>
  <c r="K3456" i="7" s="1"/>
  <c r="F3457" i="7"/>
  <c r="J3457" i="7" s="1"/>
  <c r="K3457" i="7" s="1"/>
  <c r="F3458" i="7"/>
  <c r="J3458" i="7" s="1"/>
  <c r="K3458" i="7" s="1"/>
  <c r="F3459" i="7"/>
  <c r="J3459" i="7" s="1"/>
  <c r="K3459" i="7" s="1"/>
  <c r="F3460" i="7"/>
  <c r="J3460" i="7" s="1"/>
  <c r="K3460" i="7" s="1"/>
  <c r="F3461" i="7"/>
  <c r="J3461" i="7" s="1"/>
  <c r="K3461" i="7" s="1"/>
  <c r="F3462" i="7"/>
  <c r="J3462" i="7" s="1"/>
  <c r="K3462" i="7" s="1"/>
  <c r="F3463" i="7"/>
  <c r="J3463" i="7" s="1"/>
  <c r="K3463" i="7" s="1"/>
  <c r="F3464" i="7"/>
  <c r="J3464" i="7" s="1"/>
  <c r="K3464" i="7" s="1"/>
  <c r="F3465" i="7"/>
  <c r="J3465" i="7" s="1"/>
  <c r="K3465" i="7" s="1"/>
  <c r="F3466" i="7"/>
  <c r="J3466" i="7" s="1"/>
  <c r="K3466" i="7" s="1"/>
  <c r="F3467" i="7"/>
  <c r="J3467" i="7" s="1"/>
  <c r="K3467" i="7" s="1"/>
  <c r="F3468" i="7"/>
  <c r="J3468" i="7" s="1"/>
  <c r="K3468" i="7" s="1"/>
  <c r="F3469" i="7"/>
  <c r="J3469" i="7" s="1"/>
  <c r="K3469" i="7" s="1"/>
  <c r="F3470" i="7"/>
  <c r="J3470" i="7" s="1"/>
  <c r="K3470" i="7" s="1"/>
  <c r="F3471" i="7"/>
  <c r="J3471" i="7" s="1"/>
  <c r="K3471" i="7" s="1"/>
  <c r="F3472" i="7"/>
  <c r="J3472" i="7" s="1"/>
  <c r="K3472" i="7" s="1"/>
  <c r="F3473" i="7"/>
  <c r="J3473" i="7" s="1"/>
  <c r="K3473" i="7" s="1"/>
  <c r="F3474" i="7"/>
  <c r="J3474" i="7" s="1"/>
  <c r="K3474" i="7" s="1"/>
  <c r="F3475" i="7"/>
  <c r="J3475" i="7" s="1"/>
  <c r="K3475" i="7" s="1"/>
  <c r="F3476" i="7"/>
  <c r="J3476" i="7" s="1"/>
  <c r="K3476" i="7" s="1"/>
  <c r="F3477" i="7"/>
  <c r="J3477" i="7" s="1"/>
  <c r="K3477" i="7" s="1"/>
  <c r="F3478" i="7"/>
  <c r="J3478" i="7" s="1"/>
  <c r="K3478" i="7" s="1"/>
  <c r="F3479" i="7"/>
  <c r="J3479" i="7" s="1"/>
  <c r="K3479" i="7" s="1"/>
  <c r="F3480" i="7"/>
  <c r="J3480" i="7" s="1"/>
  <c r="K3480" i="7" s="1"/>
  <c r="F3481" i="7"/>
  <c r="J3481" i="7" s="1"/>
  <c r="K3481" i="7" s="1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J3554" i="7" s="1"/>
  <c r="K3554" i="7" s="1"/>
  <c r="F3555" i="7"/>
  <c r="J3555" i="7" s="1"/>
  <c r="K3555" i="7" s="1"/>
  <c r="F3556" i="7"/>
  <c r="J3556" i="7" s="1"/>
  <c r="K3556" i="7" s="1"/>
  <c r="F3557" i="7"/>
  <c r="J3557" i="7" s="1"/>
  <c r="K3557" i="7" s="1"/>
  <c r="F3558" i="7"/>
  <c r="J3558" i="7" s="1"/>
  <c r="K3558" i="7" s="1"/>
  <c r="F3559" i="7"/>
  <c r="J3559" i="7" s="1"/>
  <c r="K3559" i="7" s="1"/>
  <c r="F3560" i="7"/>
  <c r="J3560" i="7" s="1"/>
  <c r="K3560" i="7" s="1"/>
  <c r="F3561" i="7"/>
  <c r="J3561" i="7" s="1"/>
  <c r="K3561" i="7" s="1"/>
  <c r="F3562" i="7"/>
  <c r="J3562" i="7" s="1"/>
  <c r="K3562" i="7" s="1"/>
  <c r="F3563" i="7"/>
  <c r="J3563" i="7" s="1"/>
  <c r="K3563" i="7" s="1"/>
  <c r="F3564" i="7"/>
  <c r="J3564" i="7" s="1"/>
  <c r="K3564" i="7" s="1"/>
  <c r="F3565" i="7"/>
  <c r="J3565" i="7" s="1"/>
  <c r="K3565" i="7" s="1"/>
  <c r="F3566" i="7"/>
  <c r="J3566" i="7" s="1"/>
  <c r="K3566" i="7" s="1"/>
  <c r="F3567" i="7"/>
  <c r="J3567" i="7" s="1"/>
  <c r="K3567" i="7" s="1"/>
  <c r="F3568" i="7"/>
  <c r="J3568" i="7" s="1"/>
  <c r="K3568" i="7" s="1"/>
  <c r="F3569" i="7"/>
  <c r="J3569" i="7" s="1"/>
  <c r="K3569" i="7" s="1"/>
  <c r="F3570" i="7"/>
  <c r="J3570" i="7" s="1"/>
  <c r="K3570" i="7" s="1"/>
  <c r="F3571" i="7"/>
  <c r="J3571" i="7" s="1"/>
  <c r="K3571" i="7" s="1"/>
  <c r="F3572" i="7"/>
  <c r="J3572" i="7" s="1"/>
  <c r="K3572" i="7" s="1"/>
  <c r="F3573" i="7"/>
  <c r="J3573" i="7" s="1"/>
  <c r="K3573" i="7" s="1"/>
  <c r="F3574" i="7"/>
  <c r="J3574" i="7" s="1"/>
  <c r="K3574" i="7" s="1"/>
  <c r="F3575" i="7"/>
  <c r="J3575" i="7" s="1"/>
  <c r="K3575" i="7" s="1"/>
  <c r="F3576" i="7"/>
  <c r="J3576" i="7" s="1"/>
  <c r="K3576" i="7" s="1"/>
  <c r="F3577" i="7"/>
  <c r="J3577" i="7" s="1"/>
  <c r="K3577" i="7" s="1"/>
  <c r="F3578" i="7"/>
  <c r="J3578" i="7" s="1"/>
  <c r="K3578" i="7" s="1"/>
  <c r="F3579" i="7"/>
  <c r="J3579" i="7" s="1"/>
  <c r="K3579" i="7" s="1"/>
  <c r="F3580" i="7"/>
  <c r="J3580" i="7" s="1"/>
  <c r="K3580" i="7" s="1"/>
  <c r="F3581" i="7"/>
  <c r="J3581" i="7" s="1"/>
  <c r="K3581" i="7" s="1"/>
  <c r="F3582" i="7"/>
  <c r="J3582" i="7" s="1"/>
  <c r="K3582" i="7" s="1"/>
  <c r="F3583" i="7"/>
  <c r="J3583" i="7" s="1"/>
  <c r="K3583" i="7" s="1"/>
  <c r="F3584" i="7"/>
  <c r="J3584" i="7" s="1"/>
  <c r="K3584" i="7" s="1"/>
  <c r="F3585" i="7"/>
  <c r="J3585" i="7" s="1"/>
  <c r="K3585" i="7" s="1"/>
  <c r="F3586" i="7"/>
  <c r="J3586" i="7" s="1"/>
  <c r="K3586" i="7" s="1"/>
  <c r="F3587" i="7"/>
  <c r="J3587" i="7" s="1"/>
  <c r="K3587" i="7" s="1"/>
  <c r="F3588" i="7"/>
  <c r="J3588" i="7" s="1"/>
  <c r="K3588" i="7" s="1"/>
  <c r="F3589" i="7"/>
  <c r="J3589" i="7" s="1"/>
  <c r="K3589" i="7" s="1"/>
  <c r="F3590" i="7"/>
  <c r="J3590" i="7" s="1"/>
  <c r="K3590" i="7" s="1"/>
  <c r="F3591" i="7"/>
  <c r="J3591" i="7" s="1"/>
  <c r="K3591" i="7" s="1"/>
  <c r="F3592" i="7"/>
  <c r="J3592" i="7" s="1"/>
  <c r="K3592" i="7" s="1"/>
  <c r="F3593" i="7"/>
  <c r="J3593" i="7" s="1"/>
  <c r="K3593" i="7" s="1"/>
  <c r="F3594" i="7"/>
  <c r="J3594" i="7" s="1"/>
  <c r="K3594" i="7" s="1"/>
  <c r="F3595" i="7"/>
  <c r="J3595" i="7" s="1"/>
  <c r="K3595" i="7" s="1"/>
  <c r="F3596" i="7"/>
  <c r="J3596" i="7" s="1"/>
  <c r="K3596" i="7" s="1"/>
  <c r="F3597" i="7"/>
  <c r="J3597" i="7" s="1"/>
  <c r="K3597" i="7" s="1"/>
  <c r="F3598" i="7"/>
  <c r="J3598" i="7" s="1"/>
  <c r="K3598" i="7" s="1"/>
  <c r="F3599" i="7"/>
  <c r="J3599" i="7" s="1"/>
  <c r="K3599" i="7" s="1"/>
  <c r="F3600" i="7"/>
  <c r="J3600" i="7" s="1"/>
  <c r="K3600" i="7" s="1"/>
  <c r="F3601" i="7"/>
  <c r="J3601" i="7" s="1"/>
  <c r="K3601" i="7" s="1"/>
  <c r="F3602" i="7"/>
  <c r="J3602" i="7" s="1"/>
  <c r="K3602" i="7" s="1"/>
  <c r="F3603" i="7"/>
  <c r="J3603" i="7" s="1"/>
  <c r="K3603" i="7" s="1"/>
  <c r="F3604" i="7"/>
  <c r="J3604" i="7" s="1"/>
  <c r="K3604" i="7" s="1"/>
  <c r="F3605" i="7"/>
  <c r="J3605" i="7" s="1"/>
  <c r="K3605" i="7" s="1"/>
  <c r="F3606" i="7"/>
  <c r="J3606" i="7" s="1"/>
  <c r="K3606" i="7" s="1"/>
  <c r="F3607" i="7"/>
  <c r="J3607" i="7" s="1"/>
  <c r="K3607" i="7" s="1"/>
  <c r="F3608" i="7"/>
  <c r="J3608" i="7" s="1"/>
  <c r="K3608" i="7" s="1"/>
  <c r="F3609" i="7"/>
  <c r="J3609" i="7" s="1"/>
  <c r="K3609" i="7" s="1"/>
  <c r="F3610" i="7"/>
  <c r="J3610" i="7" s="1"/>
  <c r="K3610" i="7" s="1"/>
  <c r="F3611" i="7"/>
  <c r="J3611" i="7" s="1"/>
  <c r="K3611" i="7" s="1"/>
  <c r="F3612" i="7"/>
  <c r="J3612" i="7" s="1"/>
  <c r="K3612" i="7" s="1"/>
  <c r="F3613" i="7"/>
  <c r="J3613" i="7" s="1"/>
  <c r="K3613" i="7" s="1"/>
  <c r="F3614" i="7"/>
  <c r="J3614" i="7" s="1"/>
  <c r="K3614" i="7" s="1"/>
  <c r="F3615" i="7"/>
  <c r="J3615" i="7" s="1"/>
  <c r="K3615" i="7" s="1"/>
  <c r="F3616" i="7"/>
  <c r="J3616" i="7" s="1"/>
  <c r="K3616" i="7" s="1"/>
  <c r="F3617" i="7"/>
  <c r="J3617" i="7" s="1"/>
  <c r="K3617" i="7" s="1"/>
  <c r="F3618" i="7"/>
  <c r="J3618" i="7" s="1"/>
  <c r="K3618" i="7" s="1"/>
  <c r="F3619" i="7"/>
  <c r="J3619" i="7" s="1"/>
  <c r="K3619" i="7" s="1"/>
  <c r="F3620" i="7"/>
  <c r="J3620" i="7" s="1"/>
  <c r="K3620" i="7" s="1"/>
  <c r="F3621" i="7"/>
  <c r="J3621" i="7" s="1"/>
  <c r="K3621" i="7" s="1"/>
  <c r="F3622" i="7"/>
  <c r="J3622" i="7" s="1"/>
  <c r="K3622" i="7" s="1"/>
  <c r="F3623" i="7"/>
  <c r="J3623" i="7" s="1"/>
  <c r="K3623" i="7" s="1"/>
  <c r="F3624" i="7"/>
  <c r="J3624" i="7" s="1"/>
  <c r="K3624" i="7" s="1"/>
  <c r="F3625" i="7"/>
  <c r="J3625" i="7" s="1"/>
  <c r="K3625" i="7" s="1"/>
  <c r="F3626" i="7"/>
  <c r="J3626" i="7" s="1"/>
  <c r="K3626" i="7" s="1"/>
  <c r="F3627" i="7"/>
  <c r="J3627" i="7" s="1"/>
  <c r="K3627" i="7" s="1"/>
  <c r="F3628" i="7"/>
  <c r="J3628" i="7" s="1"/>
  <c r="K3628" i="7" s="1"/>
  <c r="F3629" i="7"/>
  <c r="J3629" i="7" s="1"/>
  <c r="K3629" i="7" s="1"/>
  <c r="F3630" i="7"/>
  <c r="J3630" i="7" s="1"/>
  <c r="K3630" i="7" s="1"/>
  <c r="F3631" i="7"/>
  <c r="J3631" i="7" s="1"/>
  <c r="K3631" i="7" s="1"/>
  <c r="F3632" i="7"/>
  <c r="J3632" i="7" s="1"/>
  <c r="K3632" i="7" s="1"/>
  <c r="F3633" i="7"/>
  <c r="J3633" i="7" s="1"/>
  <c r="K3633" i="7" s="1"/>
  <c r="F3634" i="7"/>
  <c r="J3634" i="7" s="1"/>
  <c r="K3634" i="7" s="1"/>
  <c r="F3635" i="7"/>
  <c r="J3635" i="7" s="1"/>
  <c r="K3635" i="7" s="1"/>
  <c r="F3636" i="7"/>
  <c r="J3636" i="7" s="1"/>
  <c r="K3636" i="7" s="1"/>
  <c r="F3637" i="7"/>
  <c r="J3637" i="7" s="1"/>
  <c r="K3637" i="7" s="1"/>
  <c r="F3638" i="7"/>
  <c r="J3638" i="7" s="1"/>
  <c r="K3638" i="7" s="1"/>
  <c r="F3639" i="7"/>
  <c r="J3639" i="7" s="1"/>
  <c r="K3639" i="7" s="1"/>
  <c r="F3640" i="7"/>
  <c r="J3640" i="7" s="1"/>
  <c r="K3640" i="7" s="1"/>
  <c r="F3641" i="7"/>
  <c r="J3641" i="7" s="1"/>
  <c r="K3641" i="7" s="1"/>
  <c r="F3642" i="7"/>
  <c r="J3642" i="7" s="1"/>
  <c r="K3642" i="7" s="1"/>
  <c r="F3643" i="7"/>
  <c r="J3643" i="7" s="1"/>
  <c r="K3643" i="7" s="1"/>
  <c r="F3644" i="7"/>
  <c r="J3644" i="7" s="1"/>
  <c r="K3644" i="7" s="1"/>
  <c r="F3645" i="7"/>
  <c r="J3645" i="7" s="1"/>
  <c r="K3645" i="7" s="1"/>
  <c r="F3646" i="7"/>
  <c r="J3646" i="7" s="1"/>
  <c r="K3646" i="7" s="1"/>
  <c r="F3647" i="7"/>
  <c r="J3647" i="7" s="1"/>
  <c r="K3647" i="7" s="1"/>
  <c r="F3648" i="7"/>
  <c r="J3648" i="7" s="1"/>
  <c r="K3648" i="7" s="1"/>
  <c r="F3649" i="7"/>
  <c r="J3649" i="7" s="1"/>
  <c r="K3649" i="7" s="1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J3698" i="7" s="1"/>
  <c r="K3698" i="7" s="1"/>
  <c r="F3699" i="7"/>
  <c r="J3699" i="7" s="1"/>
  <c r="K3699" i="7" s="1"/>
  <c r="F3700" i="7"/>
  <c r="J3700" i="7" s="1"/>
  <c r="K3700" i="7" s="1"/>
  <c r="F3701" i="7"/>
  <c r="J3701" i="7" s="1"/>
  <c r="K3701" i="7" s="1"/>
  <c r="F3702" i="7"/>
  <c r="J3702" i="7" s="1"/>
  <c r="K3702" i="7" s="1"/>
  <c r="F3703" i="7"/>
  <c r="J3703" i="7" s="1"/>
  <c r="K3703" i="7" s="1"/>
  <c r="F3704" i="7"/>
  <c r="J3704" i="7" s="1"/>
  <c r="K3704" i="7" s="1"/>
  <c r="F3705" i="7"/>
  <c r="J3705" i="7" s="1"/>
  <c r="K3705" i="7" s="1"/>
  <c r="F3706" i="7"/>
  <c r="J3706" i="7" s="1"/>
  <c r="K3706" i="7" s="1"/>
  <c r="F3707" i="7"/>
  <c r="J3707" i="7" s="1"/>
  <c r="K3707" i="7" s="1"/>
  <c r="F3708" i="7"/>
  <c r="J3708" i="7" s="1"/>
  <c r="K3708" i="7" s="1"/>
  <c r="F3709" i="7"/>
  <c r="J3709" i="7" s="1"/>
  <c r="K3709" i="7" s="1"/>
  <c r="F3710" i="7"/>
  <c r="J3710" i="7" s="1"/>
  <c r="K3710" i="7" s="1"/>
  <c r="F3711" i="7"/>
  <c r="J3711" i="7" s="1"/>
  <c r="K3711" i="7" s="1"/>
  <c r="F3712" i="7"/>
  <c r="J3712" i="7" s="1"/>
  <c r="K3712" i="7" s="1"/>
  <c r="F3713" i="7"/>
  <c r="J3713" i="7" s="1"/>
  <c r="K3713" i="7" s="1"/>
  <c r="F3714" i="7"/>
  <c r="J3714" i="7" s="1"/>
  <c r="K3714" i="7" s="1"/>
  <c r="F3715" i="7"/>
  <c r="J3715" i="7" s="1"/>
  <c r="K3715" i="7" s="1"/>
  <c r="F3716" i="7"/>
  <c r="J3716" i="7" s="1"/>
  <c r="K3716" i="7" s="1"/>
  <c r="F3717" i="7"/>
  <c r="J3717" i="7" s="1"/>
  <c r="K3717" i="7" s="1"/>
  <c r="F3718" i="7"/>
  <c r="J3718" i="7" s="1"/>
  <c r="K3718" i="7" s="1"/>
  <c r="F3719" i="7"/>
  <c r="J3719" i="7" s="1"/>
  <c r="K3719" i="7" s="1"/>
  <c r="F3720" i="7"/>
  <c r="J3720" i="7" s="1"/>
  <c r="K3720" i="7" s="1"/>
  <c r="F3721" i="7"/>
  <c r="J3721" i="7" s="1"/>
  <c r="K3721" i="7" s="1"/>
  <c r="F3722" i="7"/>
  <c r="J3722" i="7" s="1"/>
  <c r="K3722" i="7" s="1"/>
  <c r="F3723" i="7"/>
  <c r="J3723" i="7" s="1"/>
  <c r="K3723" i="7" s="1"/>
  <c r="F3724" i="7"/>
  <c r="J3724" i="7" s="1"/>
  <c r="K3724" i="7" s="1"/>
  <c r="F3725" i="7"/>
  <c r="J3725" i="7" s="1"/>
  <c r="K3725" i="7" s="1"/>
  <c r="F3726" i="7"/>
  <c r="J3726" i="7" s="1"/>
  <c r="K3726" i="7" s="1"/>
  <c r="F3727" i="7"/>
  <c r="J3727" i="7" s="1"/>
  <c r="K3727" i="7" s="1"/>
  <c r="F3728" i="7"/>
  <c r="J3728" i="7" s="1"/>
  <c r="K3728" i="7" s="1"/>
  <c r="F3729" i="7"/>
  <c r="J3729" i="7" s="1"/>
  <c r="K3729" i="7" s="1"/>
  <c r="F3730" i="7"/>
  <c r="J3730" i="7" s="1"/>
  <c r="K3730" i="7" s="1"/>
  <c r="F3731" i="7"/>
  <c r="J3731" i="7" s="1"/>
  <c r="K3731" i="7" s="1"/>
  <c r="F3732" i="7"/>
  <c r="J3732" i="7" s="1"/>
  <c r="K3732" i="7" s="1"/>
  <c r="F3733" i="7"/>
  <c r="J3733" i="7" s="1"/>
  <c r="K3733" i="7" s="1"/>
  <c r="F3734" i="7"/>
  <c r="J3734" i="7" s="1"/>
  <c r="K3734" i="7" s="1"/>
  <c r="F3735" i="7"/>
  <c r="J3735" i="7" s="1"/>
  <c r="K3735" i="7" s="1"/>
  <c r="F3736" i="7"/>
  <c r="J3736" i="7" s="1"/>
  <c r="K3736" i="7" s="1"/>
  <c r="F3737" i="7"/>
  <c r="J3737" i="7" s="1"/>
  <c r="K3737" i="7" s="1"/>
  <c r="F3738" i="7"/>
  <c r="J3738" i="7" s="1"/>
  <c r="K3738" i="7" s="1"/>
  <c r="F3739" i="7"/>
  <c r="J3739" i="7" s="1"/>
  <c r="K3739" i="7" s="1"/>
  <c r="F3740" i="7"/>
  <c r="J3740" i="7" s="1"/>
  <c r="K3740" i="7" s="1"/>
  <c r="F3741" i="7"/>
  <c r="J3741" i="7" s="1"/>
  <c r="K3741" i="7" s="1"/>
  <c r="F3742" i="7"/>
  <c r="J3742" i="7" s="1"/>
  <c r="K3742" i="7" s="1"/>
  <c r="F3743" i="7"/>
  <c r="J3743" i="7" s="1"/>
  <c r="K3743" i="7" s="1"/>
  <c r="F3744" i="7"/>
  <c r="J3744" i="7" s="1"/>
  <c r="K3744" i="7" s="1"/>
  <c r="F3745" i="7"/>
  <c r="J3745" i="7" s="1"/>
  <c r="K3745" i="7" s="1"/>
  <c r="F3746" i="7"/>
  <c r="J3746" i="7" s="1"/>
  <c r="K3746" i="7" s="1"/>
  <c r="F3747" i="7"/>
  <c r="J3747" i="7" s="1"/>
  <c r="K3747" i="7" s="1"/>
  <c r="F3748" i="7"/>
  <c r="J3748" i="7" s="1"/>
  <c r="K3748" i="7" s="1"/>
  <c r="F3749" i="7"/>
  <c r="J3749" i="7" s="1"/>
  <c r="K3749" i="7" s="1"/>
  <c r="F3750" i="7"/>
  <c r="J3750" i="7" s="1"/>
  <c r="K3750" i="7" s="1"/>
  <c r="F3751" i="7"/>
  <c r="J3751" i="7" s="1"/>
  <c r="K3751" i="7" s="1"/>
  <c r="F3752" i="7"/>
  <c r="J3752" i="7" s="1"/>
  <c r="K3752" i="7" s="1"/>
  <c r="F3753" i="7"/>
  <c r="J3753" i="7" s="1"/>
  <c r="K3753" i="7" s="1"/>
  <c r="F3754" i="7"/>
  <c r="J3754" i="7" s="1"/>
  <c r="K3754" i="7" s="1"/>
  <c r="F3755" i="7"/>
  <c r="J3755" i="7" s="1"/>
  <c r="K3755" i="7" s="1"/>
  <c r="F3756" i="7"/>
  <c r="J3756" i="7" s="1"/>
  <c r="K3756" i="7" s="1"/>
  <c r="F3757" i="7"/>
  <c r="J3757" i="7" s="1"/>
  <c r="K3757" i="7" s="1"/>
  <c r="F3758" i="7"/>
  <c r="J3758" i="7" s="1"/>
  <c r="K3758" i="7" s="1"/>
  <c r="F3759" i="7"/>
  <c r="J3759" i="7" s="1"/>
  <c r="K3759" i="7" s="1"/>
  <c r="F3760" i="7"/>
  <c r="J3760" i="7" s="1"/>
  <c r="K3760" i="7" s="1"/>
  <c r="F3761" i="7"/>
  <c r="J3761" i="7" s="1"/>
  <c r="K3761" i="7" s="1"/>
  <c r="F3762" i="7"/>
  <c r="J3762" i="7" s="1"/>
  <c r="K3762" i="7" s="1"/>
  <c r="F3763" i="7"/>
  <c r="J3763" i="7" s="1"/>
  <c r="K3763" i="7" s="1"/>
  <c r="F3764" i="7"/>
  <c r="J3764" i="7" s="1"/>
  <c r="K3764" i="7" s="1"/>
  <c r="F3765" i="7"/>
  <c r="J3765" i="7" s="1"/>
  <c r="K3765" i="7" s="1"/>
  <c r="F3766" i="7"/>
  <c r="J3766" i="7" s="1"/>
  <c r="K3766" i="7" s="1"/>
  <c r="F3767" i="7"/>
  <c r="J3767" i="7" s="1"/>
  <c r="K3767" i="7" s="1"/>
  <c r="F3768" i="7"/>
  <c r="J3768" i="7" s="1"/>
  <c r="K3768" i="7" s="1"/>
  <c r="F3769" i="7"/>
  <c r="J3769" i="7" s="1"/>
  <c r="K3769" i="7" s="1"/>
  <c r="F3770" i="7"/>
  <c r="J3770" i="7" s="1"/>
  <c r="K3770" i="7" s="1"/>
  <c r="F3771" i="7"/>
  <c r="J3771" i="7" s="1"/>
  <c r="K3771" i="7" s="1"/>
  <c r="F3772" i="7"/>
  <c r="J3772" i="7" s="1"/>
  <c r="K3772" i="7" s="1"/>
  <c r="F3773" i="7"/>
  <c r="J3773" i="7" s="1"/>
  <c r="K3773" i="7" s="1"/>
  <c r="F3774" i="7"/>
  <c r="J3774" i="7" s="1"/>
  <c r="K3774" i="7" s="1"/>
  <c r="F3775" i="7"/>
  <c r="J3775" i="7" s="1"/>
  <c r="K3775" i="7" s="1"/>
  <c r="F3776" i="7"/>
  <c r="J3776" i="7" s="1"/>
  <c r="K3776" i="7" s="1"/>
  <c r="F3777" i="7"/>
  <c r="J3777" i="7" s="1"/>
  <c r="K3777" i="7" s="1"/>
  <c r="F3778" i="7"/>
  <c r="J3778" i="7" s="1"/>
  <c r="K3778" i="7" s="1"/>
  <c r="F3779" i="7"/>
  <c r="J3779" i="7" s="1"/>
  <c r="K3779" i="7" s="1"/>
  <c r="F3780" i="7"/>
  <c r="J3780" i="7" s="1"/>
  <c r="K3780" i="7" s="1"/>
  <c r="F3781" i="7"/>
  <c r="J3781" i="7" s="1"/>
  <c r="K3781" i="7" s="1"/>
  <c r="F3782" i="7"/>
  <c r="J3782" i="7" s="1"/>
  <c r="K3782" i="7" s="1"/>
  <c r="F3783" i="7"/>
  <c r="J3783" i="7" s="1"/>
  <c r="K3783" i="7" s="1"/>
  <c r="F3784" i="7"/>
  <c r="J3784" i="7" s="1"/>
  <c r="K3784" i="7" s="1"/>
  <c r="F3785" i="7"/>
  <c r="J3785" i="7" s="1"/>
  <c r="K3785" i="7" s="1"/>
  <c r="F3786" i="7"/>
  <c r="J3786" i="7" s="1"/>
  <c r="K3786" i="7" s="1"/>
  <c r="F3787" i="7"/>
  <c r="J3787" i="7" s="1"/>
  <c r="K3787" i="7" s="1"/>
  <c r="F3788" i="7"/>
  <c r="J3788" i="7" s="1"/>
  <c r="K3788" i="7" s="1"/>
  <c r="F3789" i="7"/>
  <c r="J3789" i="7" s="1"/>
  <c r="K3789" i="7" s="1"/>
  <c r="F3790" i="7"/>
  <c r="J3790" i="7" s="1"/>
  <c r="K3790" i="7" s="1"/>
  <c r="F3791" i="7"/>
  <c r="J3791" i="7" s="1"/>
  <c r="K3791" i="7" s="1"/>
  <c r="F3792" i="7"/>
  <c r="J3792" i="7" s="1"/>
  <c r="K3792" i="7" s="1"/>
  <c r="F3793" i="7"/>
  <c r="J3793" i="7" s="1"/>
  <c r="K3793" i="7" s="1"/>
  <c r="F3794" i="7"/>
  <c r="J3794" i="7" s="1"/>
  <c r="K3794" i="7" s="1"/>
  <c r="F3795" i="7"/>
  <c r="J3795" i="7" s="1"/>
  <c r="K3795" i="7" s="1"/>
  <c r="F3796" i="7"/>
  <c r="J3796" i="7" s="1"/>
  <c r="K3796" i="7" s="1"/>
  <c r="F3797" i="7"/>
  <c r="J3797" i="7" s="1"/>
  <c r="K3797" i="7" s="1"/>
  <c r="F3798" i="7"/>
  <c r="J3798" i="7" s="1"/>
  <c r="K3798" i="7" s="1"/>
  <c r="F3799" i="7"/>
  <c r="J3799" i="7" s="1"/>
  <c r="K3799" i="7" s="1"/>
  <c r="F3800" i="7"/>
  <c r="J3800" i="7" s="1"/>
  <c r="K3800" i="7" s="1"/>
  <c r="F3801" i="7"/>
  <c r="J3801" i="7" s="1"/>
  <c r="K3801" i="7" s="1"/>
  <c r="F3802" i="7"/>
  <c r="J3802" i="7" s="1"/>
  <c r="K3802" i="7" s="1"/>
  <c r="F3803" i="7"/>
  <c r="J3803" i="7" s="1"/>
  <c r="K3803" i="7" s="1"/>
  <c r="F3804" i="7"/>
  <c r="J3804" i="7" s="1"/>
  <c r="K3804" i="7" s="1"/>
  <c r="F3805" i="7"/>
  <c r="J3805" i="7" s="1"/>
  <c r="K3805" i="7" s="1"/>
  <c r="F3806" i="7"/>
  <c r="J3806" i="7" s="1"/>
  <c r="K3806" i="7" s="1"/>
  <c r="F3807" i="7"/>
  <c r="J3807" i="7" s="1"/>
  <c r="K3807" i="7" s="1"/>
  <c r="F3808" i="7"/>
  <c r="J3808" i="7" s="1"/>
  <c r="K3808" i="7" s="1"/>
  <c r="F3809" i="7"/>
  <c r="J3809" i="7" s="1"/>
  <c r="K3809" i="7" s="1"/>
  <c r="F3810" i="7"/>
  <c r="J3810" i="7" s="1"/>
  <c r="K3810" i="7" s="1"/>
  <c r="F3811" i="7"/>
  <c r="J3811" i="7" s="1"/>
  <c r="K3811" i="7" s="1"/>
  <c r="F3812" i="7"/>
  <c r="J3812" i="7" s="1"/>
  <c r="K3812" i="7" s="1"/>
  <c r="F3813" i="7"/>
  <c r="J3813" i="7" s="1"/>
  <c r="K3813" i="7" s="1"/>
  <c r="F3814" i="7"/>
  <c r="J3814" i="7" s="1"/>
  <c r="K3814" i="7" s="1"/>
  <c r="F3815" i="7"/>
  <c r="J3815" i="7" s="1"/>
  <c r="K3815" i="7" s="1"/>
  <c r="F3816" i="7"/>
  <c r="J3816" i="7" s="1"/>
  <c r="K3816" i="7" s="1"/>
  <c r="F3817" i="7"/>
  <c r="J3817" i="7" s="1"/>
  <c r="K3817" i="7" s="1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J3866" i="7" s="1"/>
  <c r="K3866" i="7" s="1"/>
  <c r="F3867" i="7"/>
  <c r="J3867" i="7" s="1"/>
  <c r="K3867" i="7" s="1"/>
  <c r="F3868" i="7"/>
  <c r="J3868" i="7" s="1"/>
  <c r="K3868" i="7" s="1"/>
  <c r="F3869" i="7"/>
  <c r="J3869" i="7" s="1"/>
  <c r="K3869" i="7" s="1"/>
  <c r="F3870" i="7"/>
  <c r="J3870" i="7" s="1"/>
  <c r="K3870" i="7" s="1"/>
  <c r="F3871" i="7"/>
  <c r="J3871" i="7" s="1"/>
  <c r="K3871" i="7" s="1"/>
  <c r="F3872" i="7"/>
  <c r="J3872" i="7" s="1"/>
  <c r="K3872" i="7" s="1"/>
  <c r="F3873" i="7"/>
  <c r="J3873" i="7" s="1"/>
  <c r="K3873" i="7" s="1"/>
  <c r="F3874" i="7"/>
  <c r="J3874" i="7" s="1"/>
  <c r="K3874" i="7" s="1"/>
  <c r="F3875" i="7"/>
  <c r="J3875" i="7" s="1"/>
  <c r="K3875" i="7" s="1"/>
  <c r="F3876" i="7"/>
  <c r="J3876" i="7" s="1"/>
  <c r="K3876" i="7" s="1"/>
  <c r="F3877" i="7"/>
  <c r="J3877" i="7" s="1"/>
  <c r="K3877" i="7" s="1"/>
  <c r="F3878" i="7"/>
  <c r="J3878" i="7" s="1"/>
  <c r="K3878" i="7" s="1"/>
  <c r="F3879" i="7"/>
  <c r="J3879" i="7" s="1"/>
  <c r="K3879" i="7" s="1"/>
  <c r="F3880" i="7"/>
  <c r="J3880" i="7" s="1"/>
  <c r="K3880" i="7" s="1"/>
  <c r="F3881" i="7"/>
  <c r="J3881" i="7" s="1"/>
  <c r="K3881" i="7" s="1"/>
  <c r="F3882" i="7"/>
  <c r="J3882" i="7" s="1"/>
  <c r="K3882" i="7" s="1"/>
  <c r="F3883" i="7"/>
  <c r="J3883" i="7" s="1"/>
  <c r="K3883" i="7" s="1"/>
  <c r="F3884" i="7"/>
  <c r="J3884" i="7" s="1"/>
  <c r="K3884" i="7" s="1"/>
  <c r="F3885" i="7"/>
  <c r="J3885" i="7" s="1"/>
  <c r="K3885" i="7" s="1"/>
  <c r="F3886" i="7"/>
  <c r="J3886" i="7" s="1"/>
  <c r="K3886" i="7" s="1"/>
  <c r="F3887" i="7"/>
  <c r="J3887" i="7" s="1"/>
  <c r="K3887" i="7" s="1"/>
  <c r="F3888" i="7"/>
  <c r="J3888" i="7" s="1"/>
  <c r="K3888" i="7" s="1"/>
  <c r="F3889" i="7"/>
  <c r="J3889" i="7" s="1"/>
  <c r="K3889" i="7" s="1"/>
  <c r="F3890" i="7"/>
  <c r="J3890" i="7" s="1"/>
  <c r="K3890" i="7" s="1"/>
  <c r="F3891" i="7"/>
  <c r="J3891" i="7" s="1"/>
  <c r="K3891" i="7" s="1"/>
  <c r="F3892" i="7"/>
  <c r="J3892" i="7" s="1"/>
  <c r="K3892" i="7" s="1"/>
  <c r="F3893" i="7"/>
  <c r="J3893" i="7" s="1"/>
  <c r="K3893" i="7" s="1"/>
  <c r="F3894" i="7"/>
  <c r="J3894" i="7" s="1"/>
  <c r="K3894" i="7" s="1"/>
  <c r="F3895" i="7"/>
  <c r="J3895" i="7" s="1"/>
  <c r="K3895" i="7" s="1"/>
  <c r="F3896" i="7"/>
  <c r="J3896" i="7" s="1"/>
  <c r="K3896" i="7" s="1"/>
  <c r="F3897" i="7"/>
  <c r="J3897" i="7" s="1"/>
  <c r="K3897" i="7" s="1"/>
  <c r="F3898" i="7"/>
  <c r="J3898" i="7" s="1"/>
  <c r="K3898" i="7" s="1"/>
  <c r="F3899" i="7"/>
  <c r="J3899" i="7" s="1"/>
  <c r="K3899" i="7" s="1"/>
  <c r="F3900" i="7"/>
  <c r="J3900" i="7" s="1"/>
  <c r="K3900" i="7" s="1"/>
  <c r="F3901" i="7"/>
  <c r="J3901" i="7" s="1"/>
  <c r="K3901" i="7" s="1"/>
  <c r="F3902" i="7"/>
  <c r="J3902" i="7" s="1"/>
  <c r="K3902" i="7" s="1"/>
  <c r="F3903" i="7"/>
  <c r="J3903" i="7" s="1"/>
  <c r="K3903" i="7" s="1"/>
  <c r="F3904" i="7"/>
  <c r="J3904" i="7" s="1"/>
  <c r="K3904" i="7" s="1"/>
  <c r="F3905" i="7"/>
  <c r="J3905" i="7" s="1"/>
  <c r="K3905" i="7" s="1"/>
  <c r="F3906" i="7"/>
  <c r="J3906" i="7" s="1"/>
  <c r="K3906" i="7" s="1"/>
  <c r="F3907" i="7"/>
  <c r="J3907" i="7" s="1"/>
  <c r="K3907" i="7" s="1"/>
  <c r="F3908" i="7"/>
  <c r="J3908" i="7" s="1"/>
  <c r="K3908" i="7" s="1"/>
  <c r="F3909" i="7"/>
  <c r="J3909" i="7" s="1"/>
  <c r="K3909" i="7" s="1"/>
  <c r="F3910" i="7"/>
  <c r="J3910" i="7" s="1"/>
  <c r="K3910" i="7" s="1"/>
  <c r="F3911" i="7"/>
  <c r="J3911" i="7" s="1"/>
  <c r="K3911" i="7" s="1"/>
  <c r="F3912" i="7"/>
  <c r="J3912" i="7" s="1"/>
  <c r="K3912" i="7" s="1"/>
  <c r="F3913" i="7"/>
  <c r="J3913" i="7" s="1"/>
  <c r="K3913" i="7" s="1"/>
  <c r="F3914" i="7"/>
  <c r="J3914" i="7" s="1"/>
  <c r="K3914" i="7" s="1"/>
  <c r="F3915" i="7"/>
  <c r="J3915" i="7" s="1"/>
  <c r="K3915" i="7" s="1"/>
  <c r="F3916" i="7"/>
  <c r="J3916" i="7" s="1"/>
  <c r="K3916" i="7" s="1"/>
  <c r="F3917" i="7"/>
  <c r="J3917" i="7" s="1"/>
  <c r="K3917" i="7" s="1"/>
  <c r="F3918" i="7"/>
  <c r="J3918" i="7" s="1"/>
  <c r="K3918" i="7" s="1"/>
  <c r="F3919" i="7"/>
  <c r="J3919" i="7" s="1"/>
  <c r="K3919" i="7" s="1"/>
  <c r="F3920" i="7"/>
  <c r="J3920" i="7" s="1"/>
  <c r="K3920" i="7" s="1"/>
  <c r="F3921" i="7"/>
  <c r="J3921" i="7" s="1"/>
  <c r="K3921" i="7" s="1"/>
  <c r="F3922" i="7"/>
  <c r="J3922" i="7" s="1"/>
  <c r="K3922" i="7" s="1"/>
  <c r="F3923" i="7"/>
  <c r="J3923" i="7" s="1"/>
  <c r="K3923" i="7" s="1"/>
  <c r="F3924" i="7"/>
  <c r="J3924" i="7" s="1"/>
  <c r="K3924" i="7" s="1"/>
  <c r="F3925" i="7"/>
  <c r="J3925" i="7" s="1"/>
  <c r="K3925" i="7" s="1"/>
  <c r="F3926" i="7"/>
  <c r="J3926" i="7" s="1"/>
  <c r="K3926" i="7" s="1"/>
  <c r="F3927" i="7"/>
  <c r="J3927" i="7" s="1"/>
  <c r="K3927" i="7" s="1"/>
  <c r="F3928" i="7"/>
  <c r="J3928" i="7" s="1"/>
  <c r="K3928" i="7" s="1"/>
  <c r="F3929" i="7"/>
  <c r="J3929" i="7" s="1"/>
  <c r="K3929" i="7" s="1"/>
  <c r="F3930" i="7"/>
  <c r="J3930" i="7" s="1"/>
  <c r="K3930" i="7" s="1"/>
  <c r="F3931" i="7"/>
  <c r="J3931" i="7" s="1"/>
  <c r="K3931" i="7" s="1"/>
  <c r="F3932" i="7"/>
  <c r="J3932" i="7" s="1"/>
  <c r="K3932" i="7" s="1"/>
  <c r="F3933" i="7"/>
  <c r="J3933" i="7" s="1"/>
  <c r="K3933" i="7" s="1"/>
  <c r="F3934" i="7"/>
  <c r="J3934" i="7" s="1"/>
  <c r="K3934" i="7" s="1"/>
  <c r="F3935" i="7"/>
  <c r="J3935" i="7" s="1"/>
  <c r="K3935" i="7" s="1"/>
  <c r="F3936" i="7"/>
  <c r="J3936" i="7" s="1"/>
  <c r="K3936" i="7" s="1"/>
  <c r="F3937" i="7"/>
  <c r="J3937" i="7" s="1"/>
  <c r="K3937" i="7" s="1"/>
  <c r="F3938" i="7"/>
  <c r="J3938" i="7" s="1"/>
  <c r="K3938" i="7" s="1"/>
  <c r="F3939" i="7"/>
  <c r="J3939" i="7" s="1"/>
  <c r="K3939" i="7" s="1"/>
  <c r="F3940" i="7"/>
  <c r="J3940" i="7" s="1"/>
  <c r="K3940" i="7" s="1"/>
  <c r="F3941" i="7"/>
  <c r="J3941" i="7" s="1"/>
  <c r="K3941" i="7" s="1"/>
  <c r="F3942" i="7"/>
  <c r="J3942" i="7" s="1"/>
  <c r="K3942" i="7" s="1"/>
  <c r="F3943" i="7"/>
  <c r="J3943" i="7" s="1"/>
  <c r="K3943" i="7" s="1"/>
  <c r="F3944" i="7"/>
  <c r="J3944" i="7" s="1"/>
  <c r="K3944" i="7" s="1"/>
  <c r="F3945" i="7"/>
  <c r="J3945" i="7" s="1"/>
  <c r="K3945" i="7" s="1"/>
  <c r="F3946" i="7"/>
  <c r="J3946" i="7" s="1"/>
  <c r="K3946" i="7" s="1"/>
  <c r="F3947" i="7"/>
  <c r="J3947" i="7" s="1"/>
  <c r="K3947" i="7" s="1"/>
  <c r="F3948" i="7"/>
  <c r="J3948" i="7" s="1"/>
  <c r="K3948" i="7" s="1"/>
  <c r="F3949" i="7"/>
  <c r="J3949" i="7" s="1"/>
  <c r="K3949" i="7" s="1"/>
  <c r="F3950" i="7"/>
  <c r="J3950" i="7" s="1"/>
  <c r="K3950" i="7" s="1"/>
  <c r="F3951" i="7"/>
  <c r="J3951" i="7" s="1"/>
  <c r="K3951" i="7" s="1"/>
  <c r="F3952" i="7"/>
  <c r="J3952" i="7" s="1"/>
  <c r="K3952" i="7" s="1"/>
  <c r="F3953" i="7"/>
  <c r="J3953" i="7" s="1"/>
  <c r="K3953" i="7" s="1"/>
  <c r="F3954" i="7"/>
  <c r="J3954" i="7" s="1"/>
  <c r="K3954" i="7" s="1"/>
  <c r="F3955" i="7"/>
  <c r="J3955" i="7" s="1"/>
  <c r="K3955" i="7" s="1"/>
  <c r="F3956" i="7"/>
  <c r="J3956" i="7" s="1"/>
  <c r="K3956" i="7" s="1"/>
  <c r="F3957" i="7"/>
  <c r="J3957" i="7" s="1"/>
  <c r="K3957" i="7" s="1"/>
  <c r="F3958" i="7"/>
  <c r="J3958" i="7" s="1"/>
  <c r="K3958" i="7" s="1"/>
  <c r="F3959" i="7"/>
  <c r="J3959" i="7" s="1"/>
  <c r="K3959" i="7" s="1"/>
  <c r="F3960" i="7"/>
  <c r="J3960" i="7" s="1"/>
  <c r="K3960" i="7" s="1"/>
  <c r="F3961" i="7"/>
  <c r="J3961" i="7" s="1"/>
  <c r="K3961" i="7" s="1"/>
  <c r="F3962" i="7"/>
  <c r="J3962" i="7" s="1"/>
  <c r="K3962" i="7" s="1"/>
  <c r="F3963" i="7"/>
  <c r="J3963" i="7" s="1"/>
  <c r="K3963" i="7" s="1"/>
  <c r="F3964" i="7"/>
  <c r="J3964" i="7" s="1"/>
  <c r="K3964" i="7" s="1"/>
  <c r="F3965" i="7"/>
  <c r="J3965" i="7" s="1"/>
  <c r="K3965" i="7" s="1"/>
  <c r="F3966" i="7"/>
  <c r="J3966" i="7" s="1"/>
  <c r="K3966" i="7" s="1"/>
  <c r="F3967" i="7"/>
  <c r="J3967" i="7" s="1"/>
  <c r="K3967" i="7" s="1"/>
  <c r="F3968" i="7"/>
  <c r="J3968" i="7" s="1"/>
  <c r="K3968" i="7" s="1"/>
  <c r="F3969" i="7"/>
  <c r="J3969" i="7" s="1"/>
  <c r="K3969" i="7" s="1"/>
  <c r="F3970" i="7"/>
  <c r="J3970" i="7" s="1"/>
  <c r="K3970" i="7" s="1"/>
  <c r="F3971" i="7"/>
  <c r="J3971" i="7" s="1"/>
  <c r="K3971" i="7" s="1"/>
  <c r="F3972" i="7"/>
  <c r="J3972" i="7" s="1"/>
  <c r="K3972" i="7" s="1"/>
  <c r="F3973" i="7"/>
  <c r="J3973" i="7" s="1"/>
  <c r="K3973" i="7" s="1"/>
  <c r="F3974" i="7"/>
  <c r="J3974" i="7" s="1"/>
  <c r="K3974" i="7" s="1"/>
  <c r="F3975" i="7"/>
  <c r="J3975" i="7" s="1"/>
  <c r="K3975" i="7" s="1"/>
  <c r="F3976" i="7"/>
  <c r="J3976" i="7" s="1"/>
  <c r="K3976" i="7" s="1"/>
  <c r="F3977" i="7"/>
  <c r="J3977" i="7" s="1"/>
  <c r="K3977" i="7" s="1"/>
  <c r="F3978" i="7"/>
  <c r="J3978" i="7" s="1"/>
  <c r="K3978" i="7" s="1"/>
  <c r="F3979" i="7"/>
  <c r="J3979" i="7" s="1"/>
  <c r="K3979" i="7" s="1"/>
  <c r="F3980" i="7"/>
  <c r="J3980" i="7" s="1"/>
  <c r="K3980" i="7" s="1"/>
  <c r="F3981" i="7"/>
  <c r="J3981" i="7" s="1"/>
  <c r="K3981" i="7" s="1"/>
  <c r="F3982" i="7"/>
  <c r="J3982" i="7" s="1"/>
  <c r="K3982" i="7" s="1"/>
  <c r="F3983" i="7"/>
  <c r="J3983" i="7" s="1"/>
  <c r="K3983" i="7" s="1"/>
  <c r="F3984" i="7"/>
  <c r="J3984" i="7" s="1"/>
  <c r="K3984" i="7" s="1"/>
  <c r="F3985" i="7"/>
  <c r="J3985" i="7" s="1"/>
  <c r="K3985" i="7" s="1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J4034" i="7" s="1"/>
  <c r="K4034" i="7" s="1"/>
  <c r="F4035" i="7"/>
  <c r="J4035" i="7" s="1"/>
  <c r="K4035" i="7" s="1"/>
  <c r="F4036" i="7"/>
  <c r="J4036" i="7" s="1"/>
  <c r="K4036" i="7" s="1"/>
  <c r="F4037" i="7"/>
  <c r="J4037" i="7" s="1"/>
  <c r="K4037" i="7" s="1"/>
  <c r="F4038" i="7"/>
  <c r="J4038" i="7" s="1"/>
  <c r="K4038" i="7" s="1"/>
  <c r="F4039" i="7"/>
  <c r="J4039" i="7" s="1"/>
  <c r="K4039" i="7" s="1"/>
  <c r="F4040" i="7"/>
  <c r="J4040" i="7" s="1"/>
  <c r="K4040" i="7" s="1"/>
  <c r="F4041" i="7"/>
  <c r="J4041" i="7" s="1"/>
  <c r="K4041" i="7" s="1"/>
  <c r="F4042" i="7"/>
  <c r="J4042" i="7" s="1"/>
  <c r="K4042" i="7" s="1"/>
  <c r="F4043" i="7"/>
  <c r="J4043" i="7" s="1"/>
  <c r="K4043" i="7" s="1"/>
  <c r="F4044" i="7"/>
  <c r="J4044" i="7" s="1"/>
  <c r="K4044" i="7" s="1"/>
  <c r="F4045" i="7"/>
  <c r="J4045" i="7" s="1"/>
  <c r="K4045" i="7" s="1"/>
  <c r="F4046" i="7"/>
  <c r="J4046" i="7" s="1"/>
  <c r="K4046" i="7" s="1"/>
  <c r="F4047" i="7"/>
  <c r="J4047" i="7" s="1"/>
  <c r="K4047" i="7" s="1"/>
  <c r="F4048" i="7"/>
  <c r="J4048" i="7" s="1"/>
  <c r="K4048" i="7" s="1"/>
  <c r="F4049" i="7"/>
  <c r="J4049" i="7" s="1"/>
  <c r="K4049" i="7" s="1"/>
  <c r="F4050" i="7"/>
  <c r="J4050" i="7" s="1"/>
  <c r="K4050" i="7" s="1"/>
  <c r="F4051" i="7"/>
  <c r="J4051" i="7" s="1"/>
  <c r="K4051" i="7" s="1"/>
  <c r="F4052" i="7"/>
  <c r="J4052" i="7" s="1"/>
  <c r="K4052" i="7" s="1"/>
  <c r="F4053" i="7"/>
  <c r="J4053" i="7" s="1"/>
  <c r="K4053" i="7" s="1"/>
  <c r="F4054" i="7"/>
  <c r="J4054" i="7" s="1"/>
  <c r="K4054" i="7" s="1"/>
  <c r="F4055" i="7"/>
  <c r="J4055" i="7" s="1"/>
  <c r="K4055" i="7" s="1"/>
  <c r="F4056" i="7"/>
  <c r="J4056" i="7" s="1"/>
  <c r="K4056" i="7" s="1"/>
  <c r="F4057" i="7"/>
  <c r="J4057" i="7" s="1"/>
  <c r="K4057" i="7" s="1"/>
  <c r="F4058" i="7"/>
  <c r="J4058" i="7" s="1"/>
  <c r="K4058" i="7" s="1"/>
  <c r="F4059" i="7"/>
  <c r="J4059" i="7" s="1"/>
  <c r="K4059" i="7" s="1"/>
  <c r="F4060" i="7"/>
  <c r="J4060" i="7" s="1"/>
  <c r="K4060" i="7" s="1"/>
  <c r="F4061" i="7"/>
  <c r="J4061" i="7" s="1"/>
  <c r="K4061" i="7" s="1"/>
  <c r="F4062" i="7"/>
  <c r="J4062" i="7" s="1"/>
  <c r="K4062" i="7" s="1"/>
  <c r="F4063" i="7"/>
  <c r="J4063" i="7" s="1"/>
  <c r="K4063" i="7" s="1"/>
  <c r="F4064" i="7"/>
  <c r="J4064" i="7" s="1"/>
  <c r="K4064" i="7" s="1"/>
  <c r="F4065" i="7"/>
  <c r="J4065" i="7" s="1"/>
  <c r="K4065" i="7" s="1"/>
  <c r="F4066" i="7"/>
  <c r="J4066" i="7" s="1"/>
  <c r="K4066" i="7" s="1"/>
  <c r="F4067" i="7"/>
  <c r="J4067" i="7" s="1"/>
  <c r="K4067" i="7" s="1"/>
  <c r="F4068" i="7"/>
  <c r="J4068" i="7" s="1"/>
  <c r="K4068" i="7" s="1"/>
  <c r="F4069" i="7"/>
  <c r="J4069" i="7" s="1"/>
  <c r="K4069" i="7" s="1"/>
  <c r="F4070" i="7"/>
  <c r="J4070" i="7" s="1"/>
  <c r="K4070" i="7" s="1"/>
  <c r="F4071" i="7"/>
  <c r="J4071" i="7" s="1"/>
  <c r="K4071" i="7" s="1"/>
  <c r="F4072" i="7"/>
  <c r="J4072" i="7" s="1"/>
  <c r="K4072" i="7" s="1"/>
  <c r="F4073" i="7"/>
  <c r="J4073" i="7" s="1"/>
  <c r="K4073" i="7" s="1"/>
  <c r="F4074" i="7"/>
  <c r="J4074" i="7" s="1"/>
  <c r="K4074" i="7" s="1"/>
  <c r="F4075" i="7"/>
  <c r="J4075" i="7" s="1"/>
  <c r="K4075" i="7" s="1"/>
  <c r="F4076" i="7"/>
  <c r="J4076" i="7" s="1"/>
  <c r="K4076" i="7" s="1"/>
  <c r="F4077" i="7"/>
  <c r="J4077" i="7" s="1"/>
  <c r="K4077" i="7" s="1"/>
  <c r="F4078" i="7"/>
  <c r="J4078" i="7" s="1"/>
  <c r="K4078" i="7" s="1"/>
  <c r="F4079" i="7"/>
  <c r="J4079" i="7" s="1"/>
  <c r="K4079" i="7" s="1"/>
  <c r="F4080" i="7"/>
  <c r="J4080" i="7" s="1"/>
  <c r="K4080" i="7" s="1"/>
  <c r="F4081" i="7"/>
  <c r="J4081" i="7" s="1"/>
  <c r="K4081" i="7" s="1"/>
  <c r="F4082" i="7"/>
  <c r="J4082" i="7" s="1"/>
  <c r="K4082" i="7" s="1"/>
  <c r="F4083" i="7"/>
  <c r="J4083" i="7" s="1"/>
  <c r="K4083" i="7" s="1"/>
  <c r="F4084" i="7"/>
  <c r="J4084" i="7" s="1"/>
  <c r="K4084" i="7" s="1"/>
  <c r="F4085" i="7"/>
  <c r="J4085" i="7" s="1"/>
  <c r="K4085" i="7" s="1"/>
  <c r="F4086" i="7"/>
  <c r="J4086" i="7" s="1"/>
  <c r="K4086" i="7" s="1"/>
  <c r="F4087" i="7"/>
  <c r="J4087" i="7" s="1"/>
  <c r="K4087" i="7" s="1"/>
  <c r="F4088" i="7"/>
  <c r="J4088" i="7" s="1"/>
  <c r="K4088" i="7" s="1"/>
  <c r="F4089" i="7"/>
  <c r="J4089" i="7" s="1"/>
  <c r="K4089" i="7" s="1"/>
  <c r="F4090" i="7"/>
  <c r="J4090" i="7" s="1"/>
  <c r="K4090" i="7" s="1"/>
  <c r="F4091" i="7"/>
  <c r="J4091" i="7" s="1"/>
  <c r="K4091" i="7" s="1"/>
  <c r="F4092" i="7"/>
  <c r="J4092" i="7" s="1"/>
  <c r="K4092" i="7" s="1"/>
  <c r="F4093" i="7"/>
  <c r="J4093" i="7" s="1"/>
  <c r="K4093" i="7" s="1"/>
  <c r="F4094" i="7"/>
  <c r="J4094" i="7" s="1"/>
  <c r="K4094" i="7" s="1"/>
  <c r="F4095" i="7"/>
  <c r="J4095" i="7" s="1"/>
  <c r="K4095" i="7" s="1"/>
  <c r="F4096" i="7"/>
  <c r="J4096" i="7" s="1"/>
  <c r="K4096" i="7" s="1"/>
  <c r="F4097" i="7"/>
  <c r="J4097" i="7" s="1"/>
  <c r="K4097" i="7" s="1"/>
  <c r="F4098" i="7"/>
  <c r="J4098" i="7" s="1"/>
  <c r="K4098" i="7" s="1"/>
  <c r="F4099" i="7"/>
  <c r="J4099" i="7" s="1"/>
  <c r="K4099" i="7" s="1"/>
  <c r="F4100" i="7"/>
  <c r="J4100" i="7" s="1"/>
  <c r="K4100" i="7" s="1"/>
  <c r="F4101" i="7"/>
  <c r="J4101" i="7" s="1"/>
  <c r="K4101" i="7" s="1"/>
  <c r="F4102" i="7"/>
  <c r="J4102" i="7" s="1"/>
  <c r="K4102" i="7" s="1"/>
  <c r="F4103" i="7"/>
  <c r="J4103" i="7" s="1"/>
  <c r="K4103" i="7" s="1"/>
  <c r="F4104" i="7"/>
  <c r="J4104" i="7" s="1"/>
  <c r="K4104" i="7" s="1"/>
  <c r="F4105" i="7"/>
  <c r="J4105" i="7" s="1"/>
  <c r="K4105" i="7" s="1"/>
  <c r="F4106" i="7"/>
  <c r="J4106" i="7" s="1"/>
  <c r="K4106" i="7" s="1"/>
  <c r="F4107" i="7"/>
  <c r="J4107" i="7" s="1"/>
  <c r="K4107" i="7" s="1"/>
  <c r="F4108" i="7"/>
  <c r="J4108" i="7" s="1"/>
  <c r="K4108" i="7" s="1"/>
  <c r="F4109" i="7"/>
  <c r="J4109" i="7" s="1"/>
  <c r="K4109" i="7" s="1"/>
  <c r="F4110" i="7"/>
  <c r="J4110" i="7" s="1"/>
  <c r="K4110" i="7" s="1"/>
  <c r="F4111" i="7"/>
  <c r="J4111" i="7" s="1"/>
  <c r="K4111" i="7" s="1"/>
  <c r="F4112" i="7"/>
  <c r="J4112" i="7" s="1"/>
  <c r="K4112" i="7" s="1"/>
  <c r="F4113" i="7"/>
  <c r="J4113" i="7" s="1"/>
  <c r="K4113" i="7" s="1"/>
  <c r="F4114" i="7"/>
  <c r="J4114" i="7" s="1"/>
  <c r="K4114" i="7" s="1"/>
  <c r="F4115" i="7"/>
  <c r="J4115" i="7" s="1"/>
  <c r="K4115" i="7" s="1"/>
  <c r="F4116" i="7"/>
  <c r="J4116" i="7" s="1"/>
  <c r="K4116" i="7" s="1"/>
  <c r="F4117" i="7"/>
  <c r="J4117" i="7" s="1"/>
  <c r="K4117" i="7" s="1"/>
  <c r="F4118" i="7"/>
  <c r="J4118" i="7" s="1"/>
  <c r="K4118" i="7" s="1"/>
  <c r="F4119" i="7"/>
  <c r="J4119" i="7" s="1"/>
  <c r="K4119" i="7" s="1"/>
  <c r="F4120" i="7"/>
  <c r="J4120" i="7" s="1"/>
  <c r="K4120" i="7" s="1"/>
  <c r="F4121" i="7"/>
  <c r="J4121" i="7" s="1"/>
  <c r="K4121" i="7" s="1"/>
  <c r="F4122" i="7"/>
  <c r="J4122" i="7" s="1"/>
  <c r="K4122" i="7" s="1"/>
  <c r="F4123" i="7"/>
  <c r="J4123" i="7" s="1"/>
  <c r="K4123" i="7" s="1"/>
  <c r="F4124" i="7"/>
  <c r="J4124" i="7" s="1"/>
  <c r="K4124" i="7" s="1"/>
  <c r="F4125" i="7"/>
  <c r="J4125" i="7" s="1"/>
  <c r="K4125" i="7" s="1"/>
  <c r="F4126" i="7"/>
  <c r="J4126" i="7" s="1"/>
  <c r="K4126" i="7" s="1"/>
  <c r="F4127" i="7"/>
  <c r="J4127" i="7" s="1"/>
  <c r="K4127" i="7" s="1"/>
  <c r="F4128" i="7"/>
  <c r="J4128" i="7" s="1"/>
  <c r="K4128" i="7" s="1"/>
  <c r="F4129" i="7"/>
  <c r="J4129" i="7" s="1"/>
  <c r="K4129" i="7" s="1"/>
  <c r="F4130" i="7"/>
  <c r="J4130" i="7" s="1"/>
  <c r="K4130" i="7" s="1"/>
  <c r="F4131" i="7"/>
  <c r="J4131" i="7" s="1"/>
  <c r="K4131" i="7" s="1"/>
  <c r="F4132" i="7"/>
  <c r="J4132" i="7" s="1"/>
  <c r="K4132" i="7" s="1"/>
  <c r="F4133" i="7"/>
  <c r="J4133" i="7" s="1"/>
  <c r="K4133" i="7" s="1"/>
  <c r="F4134" i="7"/>
  <c r="J4134" i="7" s="1"/>
  <c r="K4134" i="7" s="1"/>
  <c r="F4135" i="7"/>
  <c r="J4135" i="7" s="1"/>
  <c r="K4135" i="7" s="1"/>
  <c r="F4136" i="7"/>
  <c r="J4136" i="7" s="1"/>
  <c r="K4136" i="7" s="1"/>
  <c r="F4137" i="7"/>
  <c r="J4137" i="7" s="1"/>
  <c r="K4137" i="7" s="1"/>
  <c r="F4138" i="7"/>
  <c r="J4138" i="7" s="1"/>
  <c r="K4138" i="7" s="1"/>
  <c r="F4139" i="7"/>
  <c r="J4139" i="7" s="1"/>
  <c r="K4139" i="7" s="1"/>
  <c r="F4140" i="7"/>
  <c r="J4140" i="7" s="1"/>
  <c r="K4140" i="7" s="1"/>
  <c r="F4141" i="7"/>
  <c r="J4141" i="7" s="1"/>
  <c r="K4141" i="7" s="1"/>
  <c r="F4142" i="7"/>
  <c r="J4142" i="7" s="1"/>
  <c r="K4142" i="7" s="1"/>
  <c r="F4143" i="7"/>
  <c r="J4143" i="7" s="1"/>
  <c r="K4143" i="7" s="1"/>
  <c r="F4144" i="7"/>
  <c r="J4144" i="7" s="1"/>
  <c r="K4144" i="7" s="1"/>
  <c r="F4145" i="7"/>
  <c r="J4145" i="7" s="1"/>
  <c r="K4145" i="7" s="1"/>
  <c r="F4146" i="7"/>
  <c r="J4146" i="7" s="1"/>
  <c r="K4146" i="7" s="1"/>
  <c r="F4147" i="7"/>
  <c r="J4147" i="7" s="1"/>
  <c r="K4147" i="7" s="1"/>
  <c r="F4148" i="7"/>
  <c r="J4148" i="7" s="1"/>
  <c r="K4148" i="7" s="1"/>
  <c r="F4149" i="7"/>
  <c r="J4149" i="7" s="1"/>
  <c r="K4149" i="7" s="1"/>
  <c r="F4150" i="7"/>
  <c r="J4150" i="7" s="1"/>
  <c r="K4150" i="7" s="1"/>
  <c r="F4151" i="7"/>
  <c r="J4151" i="7" s="1"/>
  <c r="K4151" i="7" s="1"/>
  <c r="F4152" i="7"/>
  <c r="J4152" i="7" s="1"/>
  <c r="K4152" i="7" s="1"/>
  <c r="F4153" i="7"/>
  <c r="J4153" i="7" s="1"/>
  <c r="K4153" i="7" s="1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J4202" i="7" s="1"/>
  <c r="K4202" i="7" s="1"/>
  <c r="F4203" i="7"/>
  <c r="J4203" i="7" s="1"/>
  <c r="K4203" i="7" s="1"/>
  <c r="F4204" i="7"/>
  <c r="J4204" i="7" s="1"/>
  <c r="K4204" i="7" s="1"/>
  <c r="F4205" i="7"/>
  <c r="J4205" i="7" s="1"/>
  <c r="K4205" i="7" s="1"/>
  <c r="F4206" i="7"/>
  <c r="J4206" i="7" s="1"/>
  <c r="K4206" i="7" s="1"/>
  <c r="F4207" i="7"/>
  <c r="J4207" i="7" s="1"/>
  <c r="K4207" i="7" s="1"/>
  <c r="F4208" i="7"/>
  <c r="J4208" i="7" s="1"/>
  <c r="K4208" i="7" s="1"/>
  <c r="F4209" i="7"/>
  <c r="J4209" i="7" s="1"/>
  <c r="K4209" i="7" s="1"/>
  <c r="F4210" i="7"/>
  <c r="J4210" i="7" s="1"/>
  <c r="K4210" i="7" s="1"/>
  <c r="F4211" i="7"/>
  <c r="J4211" i="7" s="1"/>
  <c r="K4211" i="7" s="1"/>
  <c r="F4212" i="7"/>
  <c r="J4212" i="7" s="1"/>
  <c r="K4212" i="7" s="1"/>
  <c r="F4213" i="7"/>
  <c r="J4213" i="7" s="1"/>
  <c r="K4213" i="7" s="1"/>
  <c r="F4214" i="7"/>
  <c r="J4214" i="7" s="1"/>
  <c r="K4214" i="7" s="1"/>
  <c r="F4215" i="7"/>
  <c r="J4215" i="7" s="1"/>
  <c r="K4215" i="7" s="1"/>
  <c r="F4216" i="7"/>
  <c r="J4216" i="7" s="1"/>
  <c r="K4216" i="7" s="1"/>
  <c r="F4217" i="7"/>
  <c r="J4217" i="7" s="1"/>
  <c r="K4217" i="7" s="1"/>
  <c r="F4218" i="7"/>
  <c r="J4218" i="7" s="1"/>
  <c r="K4218" i="7" s="1"/>
  <c r="F4219" i="7"/>
  <c r="J4219" i="7" s="1"/>
  <c r="K4219" i="7" s="1"/>
  <c r="F4220" i="7"/>
  <c r="J4220" i="7" s="1"/>
  <c r="K4220" i="7" s="1"/>
  <c r="F4221" i="7"/>
  <c r="J4221" i="7" s="1"/>
  <c r="K4221" i="7" s="1"/>
  <c r="F4222" i="7"/>
  <c r="J4222" i="7" s="1"/>
  <c r="K4222" i="7" s="1"/>
  <c r="F4223" i="7"/>
  <c r="J4223" i="7" s="1"/>
  <c r="K4223" i="7" s="1"/>
  <c r="F4224" i="7"/>
  <c r="J4224" i="7" s="1"/>
  <c r="K4224" i="7" s="1"/>
  <c r="F4225" i="7"/>
  <c r="J4225" i="7" s="1"/>
  <c r="K4225" i="7" s="1"/>
  <c r="F4226" i="7"/>
  <c r="J4226" i="7" s="1"/>
  <c r="K4226" i="7" s="1"/>
  <c r="F4227" i="7"/>
  <c r="J4227" i="7" s="1"/>
  <c r="K4227" i="7" s="1"/>
  <c r="F4228" i="7"/>
  <c r="J4228" i="7" s="1"/>
  <c r="K4228" i="7" s="1"/>
  <c r="F4229" i="7"/>
  <c r="J4229" i="7" s="1"/>
  <c r="K4229" i="7" s="1"/>
  <c r="F4230" i="7"/>
  <c r="J4230" i="7" s="1"/>
  <c r="K4230" i="7" s="1"/>
  <c r="F4231" i="7"/>
  <c r="J4231" i="7" s="1"/>
  <c r="K4231" i="7" s="1"/>
  <c r="F4232" i="7"/>
  <c r="J4232" i="7" s="1"/>
  <c r="K4232" i="7" s="1"/>
  <c r="F4233" i="7"/>
  <c r="J4233" i="7" s="1"/>
  <c r="K4233" i="7" s="1"/>
  <c r="F4234" i="7"/>
  <c r="J4234" i="7" s="1"/>
  <c r="K4234" i="7" s="1"/>
  <c r="F4235" i="7"/>
  <c r="J4235" i="7" s="1"/>
  <c r="K4235" i="7" s="1"/>
  <c r="F4236" i="7"/>
  <c r="J4236" i="7" s="1"/>
  <c r="K4236" i="7" s="1"/>
  <c r="F4237" i="7"/>
  <c r="J4237" i="7" s="1"/>
  <c r="K4237" i="7" s="1"/>
  <c r="F4238" i="7"/>
  <c r="J4238" i="7" s="1"/>
  <c r="K4238" i="7" s="1"/>
  <c r="F4239" i="7"/>
  <c r="J4239" i="7" s="1"/>
  <c r="K4239" i="7" s="1"/>
  <c r="F4240" i="7"/>
  <c r="J4240" i="7" s="1"/>
  <c r="K4240" i="7" s="1"/>
  <c r="F4241" i="7"/>
  <c r="J4241" i="7" s="1"/>
  <c r="K4241" i="7" s="1"/>
  <c r="F4242" i="7"/>
  <c r="J4242" i="7" s="1"/>
  <c r="K4242" i="7" s="1"/>
  <c r="F4243" i="7"/>
  <c r="J4243" i="7" s="1"/>
  <c r="K4243" i="7" s="1"/>
  <c r="F4244" i="7"/>
  <c r="J4244" i="7" s="1"/>
  <c r="K4244" i="7" s="1"/>
  <c r="F4245" i="7"/>
  <c r="J4245" i="7" s="1"/>
  <c r="K4245" i="7" s="1"/>
  <c r="F4246" i="7"/>
  <c r="J4246" i="7" s="1"/>
  <c r="K4246" i="7" s="1"/>
  <c r="F4247" i="7"/>
  <c r="J4247" i="7" s="1"/>
  <c r="K4247" i="7" s="1"/>
  <c r="F4248" i="7"/>
  <c r="J4248" i="7" s="1"/>
  <c r="K4248" i="7" s="1"/>
  <c r="F4249" i="7"/>
  <c r="J4249" i="7" s="1"/>
  <c r="K4249" i="7" s="1"/>
  <c r="F4250" i="7"/>
  <c r="J4250" i="7" s="1"/>
  <c r="K4250" i="7" s="1"/>
  <c r="F4251" i="7"/>
  <c r="J4251" i="7" s="1"/>
  <c r="K4251" i="7" s="1"/>
  <c r="F4252" i="7"/>
  <c r="J4252" i="7" s="1"/>
  <c r="K4252" i="7" s="1"/>
  <c r="F4253" i="7"/>
  <c r="J4253" i="7" s="1"/>
  <c r="K4253" i="7" s="1"/>
  <c r="F4254" i="7"/>
  <c r="J4254" i="7" s="1"/>
  <c r="K4254" i="7" s="1"/>
  <c r="F4255" i="7"/>
  <c r="J4255" i="7" s="1"/>
  <c r="K4255" i="7" s="1"/>
  <c r="F4256" i="7"/>
  <c r="J4256" i="7" s="1"/>
  <c r="K4256" i="7" s="1"/>
  <c r="F4257" i="7"/>
  <c r="J4257" i="7" s="1"/>
  <c r="K4257" i="7" s="1"/>
  <c r="F4258" i="7"/>
  <c r="J4258" i="7" s="1"/>
  <c r="K4258" i="7" s="1"/>
  <c r="F4259" i="7"/>
  <c r="J4259" i="7" s="1"/>
  <c r="K4259" i="7" s="1"/>
  <c r="F4260" i="7"/>
  <c r="J4260" i="7" s="1"/>
  <c r="K4260" i="7" s="1"/>
  <c r="F4261" i="7"/>
  <c r="J4261" i="7" s="1"/>
  <c r="K4261" i="7" s="1"/>
  <c r="F4262" i="7"/>
  <c r="J4262" i="7" s="1"/>
  <c r="K4262" i="7" s="1"/>
  <c r="F4263" i="7"/>
  <c r="J4263" i="7" s="1"/>
  <c r="K4263" i="7" s="1"/>
  <c r="F4264" i="7"/>
  <c r="J4264" i="7" s="1"/>
  <c r="K4264" i="7" s="1"/>
  <c r="F4265" i="7"/>
  <c r="J4265" i="7" s="1"/>
  <c r="K4265" i="7" s="1"/>
  <c r="F4266" i="7"/>
  <c r="J4266" i="7" s="1"/>
  <c r="K4266" i="7" s="1"/>
  <c r="F4267" i="7"/>
  <c r="J4267" i="7" s="1"/>
  <c r="K4267" i="7" s="1"/>
  <c r="F4268" i="7"/>
  <c r="J4268" i="7" s="1"/>
  <c r="K4268" i="7" s="1"/>
  <c r="F4269" i="7"/>
  <c r="J4269" i="7" s="1"/>
  <c r="K4269" i="7" s="1"/>
  <c r="F4270" i="7"/>
  <c r="J4270" i="7" s="1"/>
  <c r="K4270" i="7" s="1"/>
  <c r="F4271" i="7"/>
  <c r="J4271" i="7" s="1"/>
  <c r="K4271" i="7" s="1"/>
  <c r="F4272" i="7"/>
  <c r="J4272" i="7" s="1"/>
  <c r="K4272" i="7" s="1"/>
  <c r="F4273" i="7"/>
  <c r="J4273" i="7" s="1"/>
  <c r="K4273" i="7" s="1"/>
  <c r="F4274" i="7"/>
  <c r="J4274" i="7" s="1"/>
  <c r="K4274" i="7" s="1"/>
  <c r="F4275" i="7"/>
  <c r="J4275" i="7" s="1"/>
  <c r="K4275" i="7" s="1"/>
  <c r="F4276" i="7"/>
  <c r="J4276" i="7" s="1"/>
  <c r="K4276" i="7" s="1"/>
  <c r="F4277" i="7"/>
  <c r="J4277" i="7" s="1"/>
  <c r="K4277" i="7" s="1"/>
  <c r="F4278" i="7"/>
  <c r="J4278" i="7" s="1"/>
  <c r="K4278" i="7" s="1"/>
  <c r="F4279" i="7"/>
  <c r="J4279" i="7" s="1"/>
  <c r="K4279" i="7" s="1"/>
  <c r="F4280" i="7"/>
  <c r="J4280" i="7" s="1"/>
  <c r="K4280" i="7" s="1"/>
  <c r="F4281" i="7"/>
  <c r="J4281" i="7" s="1"/>
  <c r="K4281" i="7" s="1"/>
  <c r="F4282" i="7"/>
  <c r="J4282" i="7" s="1"/>
  <c r="K4282" i="7" s="1"/>
  <c r="F4283" i="7"/>
  <c r="J4283" i="7" s="1"/>
  <c r="K4283" i="7" s="1"/>
  <c r="F4284" i="7"/>
  <c r="J4284" i="7" s="1"/>
  <c r="K4284" i="7" s="1"/>
  <c r="F4285" i="7"/>
  <c r="J4285" i="7" s="1"/>
  <c r="K4285" i="7" s="1"/>
  <c r="F4286" i="7"/>
  <c r="J4286" i="7" s="1"/>
  <c r="K4286" i="7" s="1"/>
  <c r="F4287" i="7"/>
  <c r="J4287" i="7" s="1"/>
  <c r="K4287" i="7" s="1"/>
  <c r="F4288" i="7"/>
  <c r="J4288" i="7" s="1"/>
  <c r="K4288" i="7" s="1"/>
  <c r="F4289" i="7"/>
  <c r="J4289" i="7" s="1"/>
  <c r="K4289" i="7" s="1"/>
  <c r="F4290" i="7"/>
  <c r="J4290" i="7" s="1"/>
  <c r="K4290" i="7" s="1"/>
  <c r="F4291" i="7"/>
  <c r="J4291" i="7" s="1"/>
  <c r="K4291" i="7" s="1"/>
  <c r="F4292" i="7"/>
  <c r="J4292" i="7" s="1"/>
  <c r="K4292" i="7" s="1"/>
  <c r="F4293" i="7"/>
  <c r="J4293" i="7" s="1"/>
  <c r="K4293" i="7" s="1"/>
  <c r="F4294" i="7"/>
  <c r="J4294" i="7" s="1"/>
  <c r="K4294" i="7" s="1"/>
  <c r="F4295" i="7"/>
  <c r="J4295" i="7" s="1"/>
  <c r="K4295" i="7" s="1"/>
  <c r="F4296" i="7"/>
  <c r="J4296" i="7" s="1"/>
  <c r="K4296" i="7" s="1"/>
  <c r="F4297" i="7"/>
  <c r="J4297" i="7" s="1"/>
  <c r="K4297" i="7" s="1"/>
  <c r="F4298" i="7"/>
  <c r="J4298" i="7" s="1"/>
  <c r="K4298" i="7" s="1"/>
  <c r="F4299" i="7"/>
  <c r="J4299" i="7" s="1"/>
  <c r="K4299" i="7" s="1"/>
  <c r="F4300" i="7"/>
  <c r="J4300" i="7" s="1"/>
  <c r="K4300" i="7" s="1"/>
  <c r="F4301" i="7"/>
  <c r="J4301" i="7" s="1"/>
  <c r="K4301" i="7" s="1"/>
  <c r="F4302" i="7"/>
  <c r="J4302" i="7" s="1"/>
  <c r="K4302" i="7" s="1"/>
  <c r="F4303" i="7"/>
  <c r="J4303" i="7" s="1"/>
  <c r="K4303" i="7" s="1"/>
  <c r="F4304" i="7"/>
  <c r="J4304" i="7" s="1"/>
  <c r="K4304" i="7" s="1"/>
  <c r="F4305" i="7"/>
  <c r="J4305" i="7" s="1"/>
  <c r="K4305" i="7" s="1"/>
  <c r="F4306" i="7"/>
  <c r="J4306" i="7" s="1"/>
  <c r="K4306" i="7" s="1"/>
  <c r="F4307" i="7"/>
  <c r="J4307" i="7" s="1"/>
  <c r="K4307" i="7" s="1"/>
  <c r="F4308" i="7"/>
  <c r="J4308" i="7" s="1"/>
  <c r="K4308" i="7" s="1"/>
  <c r="F4309" i="7"/>
  <c r="J4309" i="7" s="1"/>
  <c r="K4309" i="7" s="1"/>
  <c r="F4310" i="7"/>
  <c r="J4310" i="7" s="1"/>
  <c r="K4310" i="7" s="1"/>
  <c r="F4311" i="7"/>
  <c r="J4311" i="7" s="1"/>
  <c r="K4311" i="7" s="1"/>
  <c r="F4312" i="7"/>
  <c r="J4312" i="7" s="1"/>
  <c r="K4312" i="7" s="1"/>
  <c r="F4313" i="7"/>
  <c r="J4313" i="7" s="1"/>
  <c r="K4313" i="7" s="1"/>
  <c r="F4314" i="7"/>
  <c r="J4314" i="7" s="1"/>
  <c r="K4314" i="7" s="1"/>
  <c r="F4315" i="7"/>
  <c r="J4315" i="7" s="1"/>
  <c r="K4315" i="7" s="1"/>
  <c r="F4316" i="7"/>
  <c r="J4316" i="7" s="1"/>
  <c r="K4316" i="7" s="1"/>
  <c r="F4317" i="7"/>
  <c r="J4317" i="7" s="1"/>
  <c r="K4317" i="7" s="1"/>
  <c r="F4318" i="7"/>
  <c r="J4318" i="7" s="1"/>
  <c r="K4318" i="7" s="1"/>
  <c r="F4319" i="7"/>
  <c r="J4319" i="7" s="1"/>
  <c r="K4319" i="7" s="1"/>
  <c r="F4320" i="7"/>
  <c r="J4320" i="7" s="1"/>
  <c r="K4320" i="7" s="1"/>
  <c r="F4321" i="7"/>
  <c r="J4321" i="7" s="1"/>
  <c r="K4321" i="7" s="1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J4370" i="7" s="1"/>
  <c r="K4370" i="7" s="1"/>
  <c r="F4371" i="7"/>
  <c r="J4371" i="7" s="1"/>
  <c r="K4371" i="7" s="1"/>
  <c r="F4372" i="7"/>
  <c r="J4372" i="7" s="1"/>
  <c r="K4372" i="7" s="1"/>
  <c r="F4373" i="7"/>
  <c r="J4373" i="7" s="1"/>
  <c r="K4373" i="7" s="1"/>
  <c r="F4374" i="7"/>
  <c r="J4374" i="7" s="1"/>
  <c r="K4374" i="7" s="1"/>
  <c r="F4375" i="7"/>
  <c r="J4375" i="7" s="1"/>
  <c r="K4375" i="7" s="1"/>
  <c r="F4376" i="7"/>
  <c r="J4376" i="7" s="1"/>
  <c r="K4376" i="7" s="1"/>
  <c r="F4377" i="7"/>
  <c r="J4377" i="7" s="1"/>
  <c r="K4377" i="7" s="1"/>
  <c r="F4378" i="7"/>
  <c r="J4378" i="7" s="1"/>
  <c r="K4378" i="7" s="1"/>
  <c r="F4379" i="7"/>
  <c r="J4379" i="7" s="1"/>
  <c r="K4379" i="7" s="1"/>
  <c r="F4380" i="7"/>
  <c r="J4380" i="7" s="1"/>
  <c r="K4380" i="7" s="1"/>
  <c r="F4381" i="7"/>
  <c r="J4381" i="7" s="1"/>
  <c r="K4381" i="7" s="1"/>
  <c r="F4382" i="7"/>
  <c r="J4382" i="7" s="1"/>
  <c r="K4382" i="7" s="1"/>
  <c r="F4383" i="7"/>
  <c r="J4383" i="7" s="1"/>
  <c r="K4383" i="7" s="1"/>
  <c r="F4384" i="7"/>
  <c r="J4384" i="7" s="1"/>
  <c r="K4384" i="7" s="1"/>
  <c r="F4385" i="7"/>
  <c r="J4385" i="7" s="1"/>
  <c r="K4385" i="7" s="1"/>
  <c r="F4386" i="7"/>
  <c r="J4386" i="7" s="1"/>
  <c r="K4386" i="7" s="1"/>
  <c r="F4387" i="7"/>
  <c r="J4387" i="7" s="1"/>
  <c r="K4387" i="7" s="1"/>
  <c r="F4388" i="7"/>
  <c r="J4388" i="7" s="1"/>
  <c r="K4388" i="7" s="1"/>
  <c r="F4389" i="7"/>
  <c r="J4389" i="7" s="1"/>
  <c r="K4389" i="7" s="1"/>
  <c r="F4390" i="7"/>
  <c r="J4390" i="7" s="1"/>
  <c r="K4390" i="7" s="1"/>
  <c r="F4391" i="7"/>
  <c r="J4391" i="7" s="1"/>
  <c r="K4391" i="7" s="1"/>
  <c r="F4392" i="7"/>
  <c r="J4392" i="7" s="1"/>
  <c r="K4392" i="7" s="1"/>
  <c r="F4393" i="7"/>
  <c r="J4393" i="7" s="1"/>
  <c r="K4393" i="7" s="1"/>
  <c r="F4394" i="7"/>
  <c r="J4394" i="7" s="1"/>
  <c r="K4394" i="7" s="1"/>
  <c r="F4395" i="7"/>
  <c r="J4395" i="7" s="1"/>
  <c r="K4395" i="7" s="1"/>
  <c r="F4396" i="7"/>
  <c r="J4396" i="7" s="1"/>
  <c r="K4396" i="7" s="1"/>
  <c r="F4397" i="7"/>
  <c r="J4397" i="7" s="1"/>
  <c r="K4397" i="7" s="1"/>
  <c r="F4398" i="7"/>
  <c r="J4398" i="7" s="1"/>
  <c r="K4398" i="7" s="1"/>
  <c r="F4399" i="7"/>
  <c r="J4399" i="7" s="1"/>
  <c r="K4399" i="7" s="1"/>
  <c r="F4400" i="7"/>
  <c r="J4400" i="7" s="1"/>
  <c r="K4400" i="7" s="1"/>
  <c r="F4401" i="7"/>
  <c r="J4401" i="7" s="1"/>
  <c r="K4401" i="7" s="1"/>
  <c r="F4402" i="7"/>
  <c r="J4402" i="7" s="1"/>
  <c r="K4402" i="7" s="1"/>
  <c r="F4403" i="7"/>
  <c r="J4403" i="7" s="1"/>
  <c r="K4403" i="7" s="1"/>
  <c r="F4404" i="7"/>
  <c r="J4404" i="7" s="1"/>
  <c r="K4404" i="7" s="1"/>
  <c r="F4405" i="7"/>
  <c r="J4405" i="7" s="1"/>
  <c r="K4405" i="7" s="1"/>
  <c r="F4406" i="7"/>
  <c r="J4406" i="7" s="1"/>
  <c r="K4406" i="7" s="1"/>
  <c r="F4407" i="7"/>
  <c r="J4407" i="7" s="1"/>
  <c r="K4407" i="7" s="1"/>
  <c r="F4408" i="7"/>
  <c r="J4408" i="7" s="1"/>
  <c r="K4408" i="7" s="1"/>
  <c r="F4409" i="7"/>
  <c r="J4409" i="7" s="1"/>
  <c r="K4409" i="7" s="1"/>
  <c r="F4410" i="7"/>
  <c r="J4410" i="7" s="1"/>
  <c r="K4410" i="7" s="1"/>
  <c r="F4411" i="7"/>
  <c r="J4411" i="7" s="1"/>
  <c r="K4411" i="7" s="1"/>
  <c r="F4412" i="7"/>
  <c r="J4412" i="7" s="1"/>
  <c r="K4412" i="7" s="1"/>
  <c r="F4413" i="7"/>
  <c r="J4413" i="7" s="1"/>
  <c r="K4413" i="7" s="1"/>
  <c r="F4414" i="7"/>
  <c r="J4414" i="7" s="1"/>
  <c r="K4414" i="7" s="1"/>
  <c r="F4415" i="7"/>
  <c r="J4415" i="7" s="1"/>
  <c r="K4415" i="7" s="1"/>
  <c r="F4416" i="7"/>
  <c r="J4416" i="7" s="1"/>
  <c r="K4416" i="7" s="1"/>
  <c r="F4417" i="7"/>
  <c r="J4417" i="7" s="1"/>
  <c r="K4417" i="7" s="1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J4442" i="7" s="1"/>
  <c r="K4442" i="7" s="1"/>
  <c r="F4443" i="7"/>
  <c r="J4443" i="7" s="1"/>
  <c r="K4443" i="7" s="1"/>
  <c r="F4444" i="7"/>
  <c r="J4444" i="7" s="1"/>
  <c r="K4444" i="7" s="1"/>
  <c r="F4445" i="7"/>
  <c r="J4445" i="7" s="1"/>
  <c r="K4445" i="7" s="1"/>
  <c r="F4446" i="7"/>
  <c r="J4446" i="7" s="1"/>
  <c r="K4446" i="7" s="1"/>
  <c r="F4447" i="7"/>
  <c r="J4447" i="7" s="1"/>
  <c r="K4447" i="7" s="1"/>
  <c r="F4448" i="7"/>
  <c r="J4448" i="7" s="1"/>
  <c r="K4448" i="7" s="1"/>
  <c r="F4449" i="7"/>
  <c r="J4449" i="7" s="1"/>
  <c r="K4449" i="7" s="1"/>
  <c r="F4450" i="7"/>
  <c r="J4450" i="7" s="1"/>
  <c r="K4450" i="7" s="1"/>
  <c r="F4451" i="7"/>
  <c r="J4451" i="7" s="1"/>
  <c r="K4451" i="7" s="1"/>
  <c r="F4452" i="7"/>
  <c r="J4452" i="7" s="1"/>
  <c r="K4452" i="7" s="1"/>
  <c r="F4453" i="7"/>
  <c r="J4453" i="7" s="1"/>
  <c r="K4453" i="7" s="1"/>
  <c r="F4454" i="7"/>
  <c r="J4454" i="7" s="1"/>
  <c r="K4454" i="7" s="1"/>
  <c r="F4455" i="7"/>
  <c r="J4455" i="7" s="1"/>
  <c r="K4455" i="7" s="1"/>
  <c r="F4456" i="7"/>
  <c r="J4456" i="7" s="1"/>
  <c r="K4456" i="7" s="1"/>
  <c r="F4457" i="7"/>
  <c r="J4457" i="7" s="1"/>
  <c r="K4457" i="7" s="1"/>
  <c r="F4458" i="7"/>
  <c r="J4458" i="7" s="1"/>
  <c r="K4458" i="7" s="1"/>
  <c r="F4459" i="7"/>
  <c r="J4459" i="7" s="1"/>
  <c r="K4459" i="7" s="1"/>
  <c r="F4460" i="7"/>
  <c r="J4460" i="7" s="1"/>
  <c r="K4460" i="7" s="1"/>
  <c r="F4461" i="7"/>
  <c r="J4461" i="7" s="1"/>
  <c r="K4461" i="7" s="1"/>
  <c r="F4462" i="7"/>
  <c r="J4462" i="7" s="1"/>
  <c r="K4462" i="7" s="1"/>
  <c r="F4463" i="7"/>
  <c r="J4463" i="7" s="1"/>
  <c r="K4463" i="7" s="1"/>
  <c r="F4464" i="7"/>
  <c r="J4464" i="7" s="1"/>
  <c r="K4464" i="7" s="1"/>
  <c r="F4465" i="7"/>
  <c r="J4465" i="7" s="1"/>
  <c r="K4465" i="7" s="1"/>
  <c r="F4466" i="7"/>
  <c r="J4466" i="7" s="1"/>
  <c r="K4466" i="7" s="1"/>
  <c r="F4467" i="7"/>
  <c r="J4467" i="7" s="1"/>
  <c r="K4467" i="7" s="1"/>
  <c r="F4468" i="7"/>
  <c r="J4468" i="7" s="1"/>
  <c r="K4468" i="7" s="1"/>
  <c r="F4469" i="7"/>
  <c r="J4469" i="7" s="1"/>
  <c r="K4469" i="7" s="1"/>
  <c r="F4470" i="7"/>
  <c r="J4470" i="7" s="1"/>
  <c r="K4470" i="7" s="1"/>
  <c r="F4471" i="7"/>
  <c r="J4471" i="7" s="1"/>
  <c r="K4471" i="7" s="1"/>
  <c r="F4472" i="7"/>
  <c r="J4472" i="7" s="1"/>
  <c r="K4472" i="7" s="1"/>
  <c r="F4473" i="7"/>
  <c r="J4473" i="7" s="1"/>
  <c r="K4473" i="7" s="1"/>
  <c r="F4474" i="7"/>
  <c r="J4474" i="7" s="1"/>
  <c r="K4474" i="7" s="1"/>
  <c r="F4475" i="7"/>
  <c r="J4475" i="7" s="1"/>
  <c r="K4475" i="7" s="1"/>
  <c r="F4476" i="7"/>
  <c r="J4476" i="7" s="1"/>
  <c r="K4476" i="7" s="1"/>
  <c r="F4477" i="7"/>
  <c r="J4477" i="7" s="1"/>
  <c r="K4477" i="7" s="1"/>
  <c r="F4478" i="7"/>
  <c r="J4478" i="7" s="1"/>
  <c r="K4478" i="7" s="1"/>
  <c r="F4479" i="7"/>
  <c r="J4479" i="7" s="1"/>
  <c r="K4479" i="7" s="1"/>
  <c r="F4480" i="7"/>
  <c r="J4480" i="7" s="1"/>
  <c r="K4480" i="7" s="1"/>
  <c r="F4481" i="7"/>
  <c r="J4481" i="7" s="1"/>
  <c r="K4481" i="7" s="1"/>
  <c r="F4482" i="7"/>
  <c r="J4482" i="7" s="1"/>
  <c r="K4482" i="7" s="1"/>
  <c r="F4483" i="7"/>
  <c r="J4483" i="7" s="1"/>
  <c r="K4483" i="7" s="1"/>
  <c r="F4484" i="7"/>
  <c r="J4484" i="7" s="1"/>
  <c r="K4484" i="7" s="1"/>
  <c r="F4485" i="7"/>
  <c r="J4485" i="7" s="1"/>
  <c r="K4485" i="7" s="1"/>
  <c r="F4486" i="7"/>
  <c r="J4486" i="7" s="1"/>
  <c r="K4486" i="7" s="1"/>
  <c r="F4487" i="7"/>
  <c r="J4487" i="7" s="1"/>
  <c r="K4487" i="7" s="1"/>
  <c r="F4488" i="7"/>
  <c r="J4488" i="7" s="1"/>
  <c r="K4488" i="7" s="1"/>
  <c r="F4489" i="7"/>
  <c r="J4489" i="7" s="1"/>
  <c r="K4489" i="7" s="1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J4538" i="7" s="1"/>
  <c r="K4538" i="7" s="1"/>
  <c r="F4539" i="7"/>
  <c r="J4539" i="7" s="1"/>
  <c r="K4539" i="7" s="1"/>
  <c r="F4540" i="7"/>
  <c r="J4540" i="7" s="1"/>
  <c r="K4540" i="7" s="1"/>
  <c r="F4541" i="7"/>
  <c r="J4541" i="7" s="1"/>
  <c r="K4541" i="7" s="1"/>
  <c r="F4542" i="7"/>
  <c r="J4542" i="7" s="1"/>
  <c r="K4542" i="7" s="1"/>
  <c r="F4543" i="7"/>
  <c r="J4543" i="7" s="1"/>
  <c r="K4543" i="7" s="1"/>
  <c r="F4544" i="7"/>
  <c r="J4544" i="7" s="1"/>
  <c r="K4544" i="7" s="1"/>
  <c r="F4545" i="7"/>
  <c r="J4545" i="7" s="1"/>
  <c r="K4545" i="7" s="1"/>
  <c r="F4546" i="7"/>
  <c r="J4546" i="7" s="1"/>
  <c r="K4546" i="7" s="1"/>
  <c r="F4547" i="7"/>
  <c r="J4547" i="7" s="1"/>
  <c r="K4547" i="7" s="1"/>
  <c r="F4548" i="7"/>
  <c r="J4548" i="7" s="1"/>
  <c r="K4548" i="7" s="1"/>
  <c r="F4549" i="7"/>
  <c r="J4549" i="7" s="1"/>
  <c r="K4549" i="7" s="1"/>
  <c r="F4550" i="7"/>
  <c r="J4550" i="7" s="1"/>
  <c r="K4550" i="7" s="1"/>
  <c r="F4551" i="7"/>
  <c r="J4551" i="7" s="1"/>
  <c r="K4551" i="7" s="1"/>
  <c r="F4552" i="7"/>
  <c r="J4552" i="7" s="1"/>
  <c r="K4552" i="7" s="1"/>
  <c r="F4553" i="7"/>
  <c r="J4553" i="7" s="1"/>
  <c r="K4553" i="7" s="1"/>
  <c r="F4554" i="7"/>
  <c r="J4554" i="7" s="1"/>
  <c r="K4554" i="7" s="1"/>
  <c r="F4555" i="7"/>
  <c r="J4555" i="7" s="1"/>
  <c r="K4555" i="7" s="1"/>
  <c r="F4556" i="7"/>
  <c r="J4556" i="7" s="1"/>
  <c r="K4556" i="7" s="1"/>
  <c r="F4557" i="7"/>
  <c r="J4557" i="7" s="1"/>
  <c r="K4557" i="7" s="1"/>
  <c r="F4558" i="7"/>
  <c r="J4558" i="7" s="1"/>
  <c r="K4558" i="7" s="1"/>
  <c r="F4559" i="7"/>
  <c r="J4559" i="7" s="1"/>
  <c r="K4559" i="7" s="1"/>
  <c r="F4560" i="7"/>
  <c r="J4560" i="7" s="1"/>
  <c r="K4560" i="7" s="1"/>
  <c r="F4561" i="7"/>
  <c r="J4561" i="7" s="1"/>
  <c r="K4561" i="7" s="1"/>
  <c r="F4562" i="7"/>
  <c r="J4562" i="7" s="1"/>
  <c r="K4562" i="7" s="1"/>
  <c r="F4563" i="7"/>
  <c r="J4563" i="7" s="1"/>
  <c r="K4563" i="7" s="1"/>
  <c r="F4564" i="7"/>
  <c r="J4564" i="7" s="1"/>
  <c r="K4564" i="7" s="1"/>
  <c r="F4565" i="7"/>
  <c r="J4565" i="7" s="1"/>
  <c r="K4565" i="7" s="1"/>
  <c r="F4566" i="7"/>
  <c r="J4566" i="7" s="1"/>
  <c r="K4566" i="7" s="1"/>
  <c r="F4567" i="7"/>
  <c r="J4567" i="7" s="1"/>
  <c r="K4567" i="7" s="1"/>
  <c r="F4568" i="7"/>
  <c r="J4568" i="7" s="1"/>
  <c r="K4568" i="7" s="1"/>
  <c r="F4569" i="7"/>
  <c r="J4569" i="7" s="1"/>
  <c r="K4569" i="7" s="1"/>
  <c r="F4570" i="7"/>
  <c r="J4570" i="7" s="1"/>
  <c r="K4570" i="7" s="1"/>
  <c r="F4571" i="7"/>
  <c r="J4571" i="7" s="1"/>
  <c r="K4571" i="7" s="1"/>
  <c r="F4572" i="7"/>
  <c r="J4572" i="7" s="1"/>
  <c r="K4572" i="7" s="1"/>
  <c r="F4573" i="7"/>
  <c r="J4573" i="7" s="1"/>
  <c r="K4573" i="7" s="1"/>
  <c r="F4574" i="7"/>
  <c r="J4574" i="7" s="1"/>
  <c r="K4574" i="7" s="1"/>
  <c r="F4575" i="7"/>
  <c r="J4575" i="7" s="1"/>
  <c r="K4575" i="7" s="1"/>
  <c r="F4576" i="7"/>
  <c r="J4576" i="7" s="1"/>
  <c r="K4576" i="7" s="1"/>
  <c r="F4577" i="7"/>
  <c r="J4577" i="7" s="1"/>
  <c r="K4577" i="7" s="1"/>
  <c r="F4578" i="7"/>
  <c r="J4578" i="7" s="1"/>
  <c r="K4578" i="7" s="1"/>
  <c r="F4579" i="7"/>
  <c r="J4579" i="7" s="1"/>
  <c r="K4579" i="7" s="1"/>
  <c r="F4580" i="7"/>
  <c r="J4580" i="7" s="1"/>
  <c r="K4580" i="7" s="1"/>
  <c r="F4581" i="7"/>
  <c r="J4581" i="7" s="1"/>
  <c r="K4581" i="7" s="1"/>
  <c r="F4582" i="7"/>
  <c r="J4582" i="7" s="1"/>
  <c r="K4582" i="7" s="1"/>
  <c r="F4583" i="7"/>
  <c r="J4583" i="7" s="1"/>
  <c r="K4583" i="7" s="1"/>
  <c r="F4584" i="7"/>
  <c r="J4584" i="7" s="1"/>
  <c r="K4584" i="7" s="1"/>
  <c r="F4585" i="7"/>
  <c r="J4585" i="7" s="1"/>
  <c r="K4585" i="7" s="1"/>
  <c r="F4586" i="7"/>
  <c r="J4586" i="7" s="1"/>
  <c r="K4586" i="7" s="1"/>
  <c r="F4587" i="7"/>
  <c r="J4587" i="7" s="1"/>
  <c r="K4587" i="7" s="1"/>
  <c r="F4588" i="7"/>
  <c r="J4588" i="7" s="1"/>
  <c r="K4588" i="7" s="1"/>
  <c r="F4589" i="7"/>
  <c r="J4589" i="7" s="1"/>
  <c r="K4589" i="7" s="1"/>
  <c r="F4590" i="7"/>
  <c r="J4590" i="7" s="1"/>
  <c r="K4590" i="7" s="1"/>
  <c r="F4591" i="7"/>
  <c r="J4591" i="7" s="1"/>
  <c r="K4591" i="7" s="1"/>
  <c r="F4592" i="7"/>
  <c r="J4592" i="7" s="1"/>
  <c r="K4592" i="7" s="1"/>
  <c r="F4593" i="7"/>
  <c r="J4593" i="7" s="1"/>
  <c r="K4593" i="7" s="1"/>
  <c r="F4594" i="7"/>
  <c r="J4594" i="7" s="1"/>
  <c r="K4594" i="7" s="1"/>
  <c r="F4595" i="7"/>
  <c r="J4595" i="7" s="1"/>
  <c r="K4595" i="7" s="1"/>
  <c r="F4596" i="7"/>
  <c r="J4596" i="7" s="1"/>
  <c r="K4596" i="7" s="1"/>
  <c r="F4597" i="7"/>
  <c r="J4597" i="7" s="1"/>
  <c r="K4597" i="7" s="1"/>
  <c r="F4598" i="7"/>
  <c r="J4598" i="7" s="1"/>
  <c r="K4598" i="7" s="1"/>
  <c r="F4599" i="7"/>
  <c r="J4599" i="7" s="1"/>
  <c r="K4599" i="7" s="1"/>
  <c r="F4600" i="7"/>
  <c r="J4600" i="7" s="1"/>
  <c r="K4600" i="7" s="1"/>
  <c r="F4601" i="7"/>
  <c r="J4601" i="7" s="1"/>
  <c r="K4601" i="7" s="1"/>
  <c r="F4602" i="7"/>
  <c r="J4602" i="7" s="1"/>
  <c r="K4602" i="7" s="1"/>
  <c r="F4603" i="7"/>
  <c r="J4603" i="7" s="1"/>
  <c r="K4603" i="7" s="1"/>
  <c r="F4604" i="7"/>
  <c r="J4604" i="7" s="1"/>
  <c r="K4604" i="7" s="1"/>
  <c r="F4605" i="7"/>
  <c r="J4605" i="7" s="1"/>
  <c r="K4605" i="7" s="1"/>
  <c r="F4606" i="7"/>
  <c r="J4606" i="7" s="1"/>
  <c r="K4606" i="7" s="1"/>
  <c r="F4607" i="7"/>
  <c r="J4607" i="7" s="1"/>
  <c r="K4607" i="7" s="1"/>
  <c r="F4608" i="7"/>
  <c r="J4608" i="7" s="1"/>
  <c r="K4608" i="7" s="1"/>
  <c r="F4609" i="7"/>
  <c r="J4609" i="7" s="1"/>
  <c r="K4609" i="7" s="1"/>
  <c r="F4610" i="7"/>
  <c r="J4610" i="7" s="1"/>
  <c r="K4610" i="7" s="1"/>
  <c r="F4611" i="7"/>
  <c r="J4611" i="7" s="1"/>
  <c r="K4611" i="7" s="1"/>
  <c r="F4612" i="7"/>
  <c r="J4612" i="7" s="1"/>
  <c r="K4612" i="7" s="1"/>
  <c r="F4613" i="7"/>
  <c r="J4613" i="7" s="1"/>
  <c r="K4613" i="7" s="1"/>
  <c r="F4614" i="7"/>
  <c r="J4614" i="7" s="1"/>
  <c r="K4614" i="7" s="1"/>
  <c r="F4615" i="7"/>
  <c r="J4615" i="7" s="1"/>
  <c r="K4615" i="7" s="1"/>
  <c r="F4616" i="7"/>
  <c r="J4616" i="7" s="1"/>
  <c r="K4616" i="7" s="1"/>
  <c r="F4617" i="7"/>
  <c r="J4617" i="7" s="1"/>
  <c r="K4617" i="7" s="1"/>
  <c r="F4618" i="7"/>
  <c r="J4618" i="7" s="1"/>
  <c r="K4618" i="7" s="1"/>
  <c r="F4619" i="7"/>
  <c r="J4619" i="7" s="1"/>
  <c r="K4619" i="7" s="1"/>
  <c r="F4620" i="7"/>
  <c r="J4620" i="7" s="1"/>
  <c r="K4620" i="7" s="1"/>
  <c r="F4621" i="7"/>
  <c r="J4621" i="7" s="1"/>
  <c r="K4621" i="7" s="1"/>
  <c r="F4622" i="7"/>
  <c r="J4622" i="7" s="1"/>
  <c r="K4622" i="7" s="1"/>
  <c r="F4623" i="7"/>
  <c r="J4623" i="7" s="1"/>
  <c r="K4623" i="7" s="1"/>
  <c r="F4624" i="7"/>
  <c r="J4624" i="7" s="1"/>
  <c r="K4624" i="7" s="1"/>
  <c r="F4625" i="7"/>
  <c r="J4625" i="7" s="1"/>
  <c r="K4625" i="7" s="1"/>
  <c r="F4626" i="7"/>
  <c r="J4626" i="7" s="1"/>
  <c r="K4626" i="7" s="1"/>
  <c r="F4627" i="7"/>
  <c r="J4627" i="7" s="1"/>
  <c r="K4627" i="7" s="1"/>
  <c r="F4628" i="7"/>
  <c r="J4628" i="7" s="1"/>
  <c r="K4628" i="7" s="1"/>
  <c r="F4629" i="7"/>
  <c r="J4629" i="7" s="1"/>
  <c r="K4629" i="7" s="1"/>
  <c r="F4630" i="7"/>
  <c r="J4630" i="7" s="1"/>
  <c r="K4630" i="7" s="1"/>
  <c r="F4631" i="7"/>
  <c r="J4631" i="7" s="1"/>
  <c r="K4631" i="7" s="1"/>
  <c r="F4632" i="7"/>
  <c r="J4632" i="7" s="1"/>
  <c r="K4632" i="7" s="1"/>
  <c r="F4633" i="7"/>
  <c r="J4633" i="7" s="1"/>
  <c r="K4633" i="7" s="1"/>
  <c r="F4634" i="7"/>
  <c r="J4634" i="7" s="1"/>
  <c r="K4634" i="7" s="1"/>
  <c r="F4635" i="7"/>
  <c r="J4635" i="7" s="1"/>
  <c r="K4635" i="7" s="1"/>
  <c r="F4636" i="7"/>
  <c r="J4636" i="7" s="1"/>
  <c r="K4636" i="7" s="1"/>
  <c r="F4637" i="7"/>
  <c r="J4637" i="7" s="1"/>
  <c r="K4637" i="7" s="1"/>
  <c r="F4638" i="7"/>
  <c r="J4638" i="7" s="1"/>
  <c r="K4638" i="7" s="1"/>
  <c r="F4639" i="7"/>
  <c r="J4639" i="7" s="1"/>
  <c r="K4639" i="7" s="1"/>
  <c r="F4640" i="7"/>
  <c r="J4640" i="7" s="1"/>
  <c r="K4640" i="7" s="1"/>
  <c r="F4641" i="7"/>
  <c r="J4641" i="7" s="1"/>
  <c r="K4641" i="7" s="1"/>
  <c r="F4642" i="7"/>
  <c r="J4642" i="7" s="1"/>
  <c r="K4642" i="7" s="1"/>
  <c r="F4643" i="7"/>
  <c r="J4643" i="7" s="1"/>
  <c r="K4643" i="7" s="1"/>
  <c r="F4644" i="7"/>
  <c r="J4644" i="7" s="1"/>
  <c r="K4644" i="7" s="1"/>
  <c r="F4645" i="7"/>
  <c r="J4645" i="7" s="1"/>
  <c r="K4645" i="7" s="1"/>
  <c r="F4646" i="7"/>
  <c r="J4646" i="7" s="1"/>
  <c r="K4646" i="7" s="1"/>
  <c r="F4647" i="7"/>
  <c r="J4647" i="7" s="1"/>
  <c r="K4647" i="7" s="1"/>
  <c r="F4648" i="7"/>
  <c r="J4648" i="7" s="1"/>
  <c r="K4648" i="7" s="1"/>
  <c r="F4649" i="7"/>
  <c r="J4649" i="7" s="1"/>
  <c r="K4649" i="7" s="1"/>
  <c r="F4650" i="7"/>
  <c r="J4650" i="7" s="1"/>
  <c r="K4650" i="7" s="1"/>
  <c r="F4651" i="7"/>
  <c r="J4651" i="7" s="1"/>
  <c r="K4651" i="7" s="1"/>
  <c r="F4652" i="7"/>
  <c r="J4652" i="7" s="1"/>
  <c r="K4652" i="7" s="1"/>
  <c r="F4653" i="7"/>
  <c r="J4653" i="7" s="1"/>
  <c r="K4653" i="7" s="1"/>
  <c r="F4654" i="7"/>
  <c r="J4654" i="7" s="1"/>
  <c r="K4654" i="7" s="1"/>
  <c r="F4655" i="7"/>
  <c r="J4655" i="7" s="1"/>
  <c r="K4655" i="7" s="1"/>
  <c r="F4656" i="7"/>
  <c r="J4656" i="7" s="1"/>
  <c r="K4656" i="7" s="1"/>
  <c r="F4657" i="7"/>
  <c r="J4657" i="7" s="1"/>
  <c r="K4657" i="7" s="1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J4706" i="7" s="1"/>
  <c r="K4706" i="7" s="1"/>
  <c r="F4707" i="7"/>
  <c r="J4707" i="7" s="1"/>
  <c r="K4707" i="7" s="1"/>
  <c r="F4708" i="7"/>
  <c r="J4708" i="7" s="1"/>
  <c r="K4708" i="7" s="1"/>
  <c r="F4709" i="7"/>
  <c r="J4709" i="7" s="1"/>
  <c r="K4709" i="7" s="1"/>
  <c r="F4710" i="7"/>
  <c r="J4710" i="7" s="1"/>
  <c r="K4710" i="7" s="1"/>
  <c r="F4711" i="7"/>
  <c r="J4711" i="7" s="1"/>
  <c r="K4711" i="7" s="1"/>
  <c r="F4712" i="7"/>
  <c r="J4712" i="7" s="1"/>
  <c r="K4712" i="7" s="1"/>
  <c r="F4713" i="7"/>
  <c r="J4713" i="7" s="1"/>
  <c r="K4713" i="7" s="1"/>
  <c r="F4714" i="7"/>
  <c r="J4714" i="7" s="1"/>
  <c r="K4714" i="7" s="1"/>
  <c r="F4715" i="7"/>
  <c r="J4715" i="7" s="1"/>
  <c r="K4715" i="7" s="1"/>
  <c r="F4716" i="7"/>
  <c r="J4716" i="7" s="1"/>
  <c r="K4716" i="7" s="1"/>
  <c r="F4717" i="7"/>
  <c r="J4717" i="7" s="1"/>
  <c r="K4717" i="7" s="1"/>
  <c r="F4718" i="7"/>
  <c r="J4718" i="7" s="1"/>
  <c r="K4718" i="7" s="1"/>
  <c r="F4719" i="7"/>
  <c r="J4719" i="7" s="1"/>
  <c r="K4719" i="7" s="1"/>
  <c r="F4720" i="7"/>
  <c r="J4720" i="7" s="1"/>
  <c r="K4720" i="7" s="1"/>
  <c r="F4721" i="7"/>
  <c r="J4721" i="7" s="1"/>
  <c r="K4721" i="7" s="1"/>
  <c r="F4722" i="7"/>
  <c r="J4722" i="7" s="1"/>
  <c r="K4722" i="7" s="1"/>
  <c r="F4723" i="7"/>
  <c r="J4723" i="7" s="1"/>
  <c r="K4723" i="7" s="1"/>
  <c r="F4724" i="7"/>
  <c r="J4724" i="7" s="1"/>
  <c r="K4724" i="7" s="1"/>
  <c r="F4725" i="7"/>
  <c r="J4725" i="7" s="1"/>
  <c r="K4725" i="7" s="1"/>
  <c r="F4726" i="7"/>
  <c r="J4726" i="7" s="1"/>
  <c r="K4726" i="7" s="1"/>
  <c r="F4727" i="7"/>
  <c r="J4727" i="7" s="1"/>
  <c r="K4727" i="7" s="1"/>
  <c r="F4728" i="7"/>
  <c r="J4728" i="7" s="1"/>
  <c r="K4728" i="7" s="1"/>
  <c r="F4729" i="7"/>
  <c r="J4729" i="7" s="1"/>
  <c r="K4729" i="7" s="1"/>
  <c r="F4730" i="7"/>
  <c r="J4730" i="7" s="1"/>
  <c r="K4730" i="7" s="1"/>
  <c r="F4731" i="7"/>
  <c r="J4731" i="7" s="1"/>
  <c r="K4731" i="7" s="1"/>
  <c r="F4732" i="7"/>
  <c r="J4732" i="7" s="1"/>
  <c r="K4732" i="7" s="1"/>
  <c r="F4733" i="7"/>
  <c r="J4733" i="7" s="1"/>
  <c r="K4733" i="7" s="1"/>
  <c r="F4734" i="7"/>
  <c r="J4734" i="7" s="1"/>
  <c r="K4734" i="7" s="1"/>
  <c r="F4735" i="7"/>
  <c r="J4735" i="7" s="1"/>
  <c r="K4735" i="7" s="1"/>
  <c r="F4736" i="7"/>
  <c r="J4736" i="7" s="1"/>
  <c r="K4736" i="7" s="1"/>
  <c r="F4737" i="7"/>
  <c r="J4737" i="7" s="1"/>
  <c r="K4737" i="7" s="1"/>
  <c r="F4738" i="7"/>
  <c r="J4738" i="7" s="1"/>
  <c r="K4738" i="7" s="1"/>
  <c r="F4739" i="7"/>
  <c r="J4739" i="7" s="1"/>
  <c r="K4739" i="7" s="1"/>
  <c r="F4740" i="7"/>
  <c r="J4740" i="7" s="1"/>
  <c r="K4740" i="7" s="1"/>
  <c r="F4741" i="7"/>
  <c r="J4741" i="7" s="1"/>
  <c r="K4741" i="7" s="1"/>
  <c r="F4742" i="7"/>
  <c r="J4742" i="7" s="1"/>
  <c r="K4742" i="7" s="1"/>
  <c r="F4743" i="7"/>
  <c r="J4743" i="7" s="1"/>
  <c r="K4743" i="7" s="1"/>
  <c r="F4744" i="7"/>
  <c r="J4744" i="7" s="1"/>
  <c r="K4744" i="7" s="1"/>
  <c r="F4745" i="7"/>
  <c r="J4745" i="7" s="1"/>
  <c r="K4745" i="7" s="1"/>
  <c r="F4746" i="7"/>
  <c r="J4746" i="7" s="1"/>
  <c r="K4746" i="7" s="1"/>
  <c r="F4747" i="7"/>
  <c r="J4747" i="7" s="1"/>
  <c r="K4747" i="7" s="1"/>
  <c r="F4748" i="7"/>
  <c r="J4748" i="7" s="1"/>
  <c r="K4748" i="7" s="1"/>
  <c r="F4749" i="7"/>
  <c r="J4749" i="7" s="1"/>
  <c r="K4749" i="7" s="1"/>
  <c r="F4750" i="7"/>
  <c r="J4750" i="7" s="1"/>
  <c r="K4750" i="7" s="1"/>
  <c r="F4751" i="7"/>
  <c r="J4751" i="7" s="1"/>
  <c r="K4751" i="7" s="1"/>
  <c r="F4752" i="7"/>
  <c r="J4752" i="7" s="1"/>
  <c r="K4752" i="7" s="1"/>
  <c r="F4753" i="7"/>
  <c r="J4753" i="7" s="1"/>
  <c r="K4753" i="7" s="1"/>
  <c r="F4754" i="7"/>
  <c r="J4754" i="7" s="1"/>
  <c r="K4754" i="7" s="1"/>
  <c r="F4755" i="7"/>
  <c r="J4755" i="7" s="1"/>
  <c r="K4755" i="7" s="1"/>
  <c r="F4756" i="7"/>
  <c r="J4756" i="7" s="1"/>
  <c r="K4756" i="7" s="1"/>
  <c r="F4757" i="7"/>
  <c r="J4757" i="7" s="1"/>
  <c r="K4757" i="7" s="1"/>
  <c r="F4758" i="7"/>
  <c r="J4758" i="7" s="1"/>
  <c r="K4758" i="7" s="1"/>
  <c r="F4759" i="7"/>
  <c r="J4759" i="7" s="1"/>
  <c r="K4759" i="7" s="1"/>
  <c r="F4760" i="7"/>
  <c r="J4760" i="7" s="1"/>
  <c r="K4760" i="7" s="1"/>
  <c r="F4761" i="7"/>
  <c r="J4761" i="7" s="1"/>
  <c r="K4761" i="7" s="1"/>
  <c r="F4762" i="7"/>
  <c r="J4762" i="7" s="1"/>
  <c r="K4762" i="7" s="1"/>
  <c r="F4763" i="7"/>
  <c r="J4763" i="7" s="1"/>
  <c r="K4763" i="7" s="1"/>
  <c r="F4764" i="7"/>
  <c r="J4764" i="7" s="1"/>
  <c r="K4764" i="7" s="1"/>
  <c r="F4765" i="7"/>
  <c r="J4765" i="7" s="1"/>
  <c r="K4765" i="7" s="1"/>
  <c r="F4766" i="7"/>
  <c r="J4766" i="7" s="1"/>
  <c r="K4766" i="7" s="1"/>
  <c r="F4767" i="7"/>
  <c r="J4767" i="7" s="1"/>
  <c r="K4767" i="7" s="1"/>
  <c r="F4768" i="7"/>
  <c r="J4768" i="7" s="1"/>
  <c r="K4768" i="7" s="1"/>
  <c r="F4769" i="7"/>
  <c r="J4769" i="7" s="1"/>
  <c r="K4769" i="7" s="1"/>
  <c r="F4770" i="7"/>
  <c r="J4770" i="7" s="1"/>
  <c r="K4770" i="7" s="1"/>
  <c r="F4771" i="7"/>
  <c r="J4771" i="7" s="1"/>
  <c r="K4771" i="7" s="1"/>
  <c r="F4772" i="7"/>
  <c r="J4772" i="7" s="1"/>
  <c r="K4772" i="7" s="1"/>
  <c r="F4773" i="7"/>
  <c r="J4773" i="7" s="1"/>
  <c r="K4773" i="7" s="1"/>
  <c r="F4774" i="7"/>
  <c r="J4774" i="7" s="1"/>
  <c r="K4774" i="7" s="1"/>
  <c r="F4775" i="7"/>
  <c r="J4775" i="7" s="1"/>
  <c r="K4775" i="7" s="1"/>
  <c r="F4776" i="7"/>
  <c r="J4776" i="7" s="1"/>
  <c r="K4776" i="7" s="1"/>
  <c r="F4777" i="7"/>
  <c r="J4777" i="7" s="1"/>
  <c r="K4777" i="7" s="1"/>
  <c r="F4778" i="7"/>
  <c r="J4778" i="7" s="1"/>
  <c r="K4778" i="7" s="1"/>
  <c r="F4779" i="7"/>
  <c r="J4779" i="7" s="1"/>
  <c r="K4779" i="7" s="1"/>
  <c r="F4780" i="7"/>
  <c r="J4780" i="7" s="1"/>
  <c r="K4780" i="7" s="1"/>
  <c r="F4781" i="7"/>
  <c r="J4781" i="7" s="1"/>
  <c r="K4781" i="7" s="1"/>
  <c r="F4782" i="7"/>
  <c r="J4782" i="7" s="1"/>
  <c r="K4782" i="7" s="1"/>
  <c r="F4783" i="7"/>
  <c r="J4783" i="7" s="1"/>
  <c r="K4783" i="7" s="1"/>
  <c r="F4784" i="7"/>
  <c r="J4784" i="7" s="1"/>
  <c r="K4784" i="7" s="1"/>
  <c r="F4785" i="7"/>
  <c r="J4785" i="7" s="1"/>
  <c r="K4785" i="7" s="1"/>
  <c r="F4786" i="7"/>
  <c r="J4786" i="7" s="1"/>
  <c r="K4786" i="7" s="1"/>
  <c r="F4787" i="7"/>
  <c r="J4787" i="7" s="1"/>
  <c r="K4787" i="7" s="1"/>
  <c r="F4788" i="7"/>
  <c r="J4788" i="7" s="1"/>
  <c r="K4788" i="7" s="1"/>
  <c r="F4789" i="7"/>
  <c r="J4789" i="7" s="1"/>
  <c r="K4789" i="7" s="1"/>
  <c r="F4790" i="7"/>
  <c r="J4790" i="7" s="1"/>
  <c r="K4790" i="7" s="1"/>
  <c r="F4791" i="7"/>
  <c r="J4791" i="7" s="1"/>
  <c r="K4791" i="7" s="1"/>
  <c r="F4792" i="7"/>
  <c r="J4792" i="7" s="1"/>
  <c r="K4792" i="7" s="1"/>
  <c r="F4793" i="7"/>
  <c r="J4793" i="7" s="1"/>
  <c r="K4793" i="7" s="1"/>
  <c r="F4794" i="7"/>
  <c r="J4794" i="7" s="1"/>
  <c r="K4794" i="7" s="1"/>
  <c r="F4795" i="7"/>
  <c r="J4795" i="7" s="1"/>
  <c r="K4795" i="7" s="1"/>
  <c r="F4796" i="7"/>
  <c r="J4796" i="7" s="1"/>
  <c r="K4796" i="7" s="1"/>
  <c r="F4797" i="7"/>
  <c r="J4797" i="7" s="1"/>
  <c r="K4797" i="7" s="1"/>
  <c r="F4798" i="7"/>
  <c r="J4798" i="7" s="1"/>
  <c r="K4798" i="7" s="1"/>
  <c r="F4799" i="7"/>
  <c r="J4799" i="7" s="1"/>
  <c r="K4799" i="7" s="1"/>
  <c r="F4800" i="7"/>
  <c r="J4800" i="7" s="1"/>
  <c r="K4800" i="7" s="1"/>
  <c r="F4801" i="7"/>
  <c r="J4801" i="7" s="1"/>
  <c r="K4801" i="7" s="1"/>
  <c r="F4802" i="7"/>
  <c r="J4802" i="7" s="1"/>
  <c r="K4802" i="7" s="1"/>
  <c r="F4803" i="7"/>
  <c r="J4803" i="7" s="1"/>
  <c r="K4803" i="7" s="1"/>
  <c r="F4804" i="7"/>
  <c r="J4804" i="7" s="1"/>
  <c r="K4804" i="7" s="1"/>
  <c r="F4805" i="7"/>
  <c r="J4805" i="7" s="1"/>
  <c r="K4805" i="7" s="1"/>
  <c r="F4806" i="7"/>
  <c r="J4806" i="7" s="1"/>
  <c r="K4806" i="7" s="1"/>
  <c r="F4807" i="7"/>
  <c r="J4807" i="7" s="1"/>
  <c r="K4807" i="7" s="1"/>
  <c r="F4808" i="7"/>
  <c r="J4808" i="7" s="1"/>
  <c r="K4808" i="7" s="1"/>
  <c r="F4809" i="7"/>
  <c r="J4809" i="7" s="1"/>
  <c r="K4809" i="7" s="1"/>
  <c r="F4810" i="7"/>
  <c r="J4810" i="7" s="1"/>
  <c r="K4810" i="7" s="1"/>
  <c r="F4811" i="7"/>
  <c r="J4811" i="7" s="1"/>
  <c r="K4811" i="7" s="1"/>
  <c r="F4812" i="7"/>
  <c r="J4812" i="7" s="1"/>
  <c r="K4812" i="7" s="1"/>
  <c r="F4813" i="7"/>
  <c r="J4813" i="7" s="1"/>
  <c r="K4813" i="7" s="1"/>
  <c r="F4814" i="7"/>
  <c r="J4814" i="7" s="1"/>
  <c r="K4814" i="7" s="1"/>
  <c r="F4815" i="7"/>
  <c r="J4815" i="7" s="1"/>
  <c r="K4815" i="7" s="1"/>
  <c r="F4816" i="7"/>
  <c r="J4816" i="7" s="1"/>
  <c r="K4816" i="7" s="1"/>
  <c r="F4817" i="7"/>
  <c r="J4817" i="7" s="1"/>
  <c r="K4817" i="7" s="1"/>
  <c r="F4818" i="7"/>
  <c r="J4818" i="7" s="1"/>
  <c r="K4818" i="7" s="1"/>
  <c r="F4819" i="7"/>
  <c r="J4819" i="7" s="1"/>
  <c r="K4819" i="7" s="1"/>
  <c r="F4820" i="7"/>
  <c r="J4820" i="7" s="1"/>
  <c r="K4820" i="7" s="1"/>
  <c r="F4821" i="7"/>
  <c r="J4821" i="7" s="1"/>
  <c r="K4821" i="7" s="1"/>
  <c r="F4822" i="7"/>
  <c r="J4822" i="7" s="1"/>
  <c r="K4822" i="7" s="1"/>
  <c r="F4823" i="7"/>
  <c r="J4823" i="7" s="1"/>
  <c r="K4823" i="7" s="1"/>
  <c r="F4824" i="7"/>
  <c r="J4824" i="7" s="1"/>
  <c r="K4824" i="7" s="1"/>
  <c r="F4825" i="7"/>
  <c r="J4825" i="7" s="1"/>
  <c r="K4825" i="7" s="1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J4874" i="7" s="1"/>
  <c r="K4874" i="7" s="1"/>
  <c r="F4875" i="7"/>
  <c r="J4875" i="7" s="1"/>
  <c r="K4875" i="7" s="1"/>
  <c r="F4876" i="7"/>
  <c r="J4876" i="7" s="1"/>
  <c r="K4876" i="7" s="1"/>
  <c r="F4877" i="7"/>
  <c r="J4877" i="7" s="1"/>
  <c r="K4877" i="7" s="1"/>
  <c r="F4878" i="7"/>
  <c r="J4878" i="7" s="1"/>
  <c r="K4878" i="7" s="1"/>
  <c r="F4879" i="7"/>
  <c r="J4879" i="7" s="1"/>
  <c r="K4879" i="7" s="1"/>
  <c r="F4880" i="7"/>
  <c r="J4880" i="7" s="1"/>
  <c r="K4880" i="7" s="1"/>
  <c r="F4881" i="7"/>
  <c r="J4881" i="7" s="1"/>
  <c r="K4881" i="7" s="1"/>
  <c r="F4882" i="7"/>
  <c r="J4882" i="7" s="1"/>
  <c r="K4882" i="7" s="1"/>
  <c r="F4883" i="7"/>
  <c r="J4883" i="7" s="1"/>
  <c r="K4883" i="7" s="1"/>
  <c r="F4884" i="7"/>
  <c r="J4884" i="7" s="1"/>
  <c r="K4884" i="7" s="1"/>
  <c r="F4885" i="7"/>
  <c r="J4885" i="7" s="1"/>
  <c r="K4885" i="7" s="1"/>
  <c r="F4886" i="7"/>
  <c r="J4886" i="7" s="1"/>
  <c r="K4886" i="7" s="1"/>
  <c r="F4887" i="7"/>
  <c r="J4887" i="7" s="1"/>
  <c r="K4887" i="7" s="1"/>
  <c r="F4888" i="7"/>
  <c r="J4888" i="7" s="1"/>
  <c r="K4888" i="7" s="1"/>
  <c r="F4889" i="7"/>
  <c r="J4889" i="7" s="1"/>
  <c r="K4889" i="7" s="1"/>
  <c r="F4890" i="7"/>
  <c r="J4890" i="7" s="1"/>
  <c r="K4890" i="7" s="1"/>
  <c r="F4891" i="7"/>
  <c r="J4891" i="7" s="1"/>
  <c r="K4891" i="7" s="1"/>
  <c r="F4892" i="7"/>
  <c r="J4892" i="7" s="1"/>
  <c r="K4892" i="7" s="1"/>
  <c r="F4893" i="7"/>
  <c r="J4893" i="7" s="1"/>
  <c r="K4893" i="7" s="1"/>
  <c r="F4894" i="7"/>
  <c r="J4894" i="7" s="1"/>
  <c r="K4894" i="7" s="1"/>
  <c r="F4895" i="7"/>
  <c r="J4895" i="7" s="1"/>
  <c r="K4895" i="7" s="1"/>
  <c r="F4896" i="7"/>
  <c r="J4896" i="7" s="1"/>
  <c r="K4896" i="7" s="1"/>
  <c r="F4897" i="7"/>
  <c r="J4897" i="7" s="1"/>
  <c r="K4897" i="7" s="1"/>
  <c r="F4898" i="7"/>
  <c r="J4898" i="7" s="1"/>
  <c r="K4898" i="7" s="1"/>
  <c r="F4899" i="7"/>
  <c r="J4899" i="7" s="1"/>
  <c r="K4899" i="7" s="1"/>
  <c r="F4900" i="7"/>
  <c r="J4900" i="7" s="1"/>
  <c r="K4900" i="7" s="1"/>
  <c r="F4901" i="7"/>
  <c r="J4901" i="7" s="1"/>
  <c r="K4901" i="7" s="1"/>
  <c r="F4902" i="7"/>
  <c r="J4902" i="7" s="1"/>
  <c r="K4902" i="7" s="1"/>
  <c r="F4903" i="7"/>
  <c r="J4903" i="7" s="1"/>
  <c r="K4903" i="7" s="1"/>
  <c r="F4904" i="7"/>
  <c r="J4904" i="7" s="1"/>
  <c r="K4904" i="7" s="1"/>
  <c r="F4905" i="7"/>
  <c r="J4905" i="7" s="1"/>
  <c r="K4905" i="7" s="1"/>
  <c r="F4906" i="7"/>
  <c r="J4906" i="7" s="1"/>
  <c r="K4906" i="7" s="1"/>
  <c r="F4907" i="7"/>
  <c r="J4907" i="7" s="1"/>
  <c r="K4907" i="7" s="1"/>
  <c r="F4908" i="7"/>
  <c r="J4908" i="7" s="1"/>
  <c r="K4908" i="7" s="1"/>
  <c r="F4909" i="7"/>
  <c r="J4909" i="7" s="1"/>
  <c r="K4909" i="7" s="1"/>
  <c r="F4910" i="7"/>
  <c r="J4910" i="7" s="1"/>
  <c r="K4910" i="7" s="1"/>
  <c r="F4911" i="7"/>
  <c r="J4911" i="7" s="1"/>
  <c r="K4911" i="7" s="1"/>
  <c r="F4912" i="7"/>
  <c r="J4912" i="7" s="1"/>
  <c r="K4912" i="7" s="1"/>
  <c r="F4913" i="7"/>
  <c r="J4913" i="7" s="1"/>
  <c r="K4913" i="7" s="1"/>
  <c r="F4914" i="7"/>
  <c r="J4914" i="7" s="1"/>
  <c r="K4914" i="7" s="1"/>
  <c r="F4915" i="7"/>
  <c r="J4915" i="7" s="1"/>
  <c r="K4915" i="7" s="1"/>
  <c r="F4916" i="7"/>
  <c r="J4916" i="7" s="1"/>
  <c r="K4916" i="7" s="1"/>
  <c r="F4917" i="7"/>
  <c r="J4917" i="7" s="1"/>
  <c r="K4917" i="7" s="1"/>
  <c r="F4918" i="7"/>
  <c r="J4918" i="7" s="1"/>
  <c r="K4918" i="7" s="1"/>
  <c r="F4919" i="7"/>
  <c r="J4919" i="7" s="1"/>
  <c r="K4919" i="7" s="1"/>
  <c r="F4920" i="7"/>
  <c r="J4920" i="7" s="1"/>
  <c r="K4920" i="7" s="1"/>
  <c r="F4921" i="7"/>
  <c r="J4921" i="7" s="1"/>
  <c r="K4921" i="7" s="1"/>
  <c r="F4922" i="7"/>
  <c r="J4922" i="7" s="1"/>
  <c r="K4922" i="7" s="1"/>
  <c r="F4923" i="7"/>
  <c r="J4923" i="7" s="1"/>
  <c r="K4923" i="7" s="1"/>
  <c r="F4924" i="7"/>
  <c r="J4924" i="7" s="1"/>
  <c r="K4924" i="7" s="1"/>
  <c r="F4925" i="7"/>
  <c r="J4925" i="7" s="1"/>
  <c r="K4925" i="7" s="1"/>
  <c r="F4926" i="7"/>
  <c r="J4926" i="7" s="1"/>
  <c r="K4926" i="7" s="1"/>
  <c r="F4927" i="7"/>
  <c r="J4927" i="7" s="1"/>
  <c r="K4927" i="7" s="1"/>
  <c r="F4928" i="7"/>
  <c r="J4928" i="7" s="1"/>
  <c r="K4928" i="7" s="1"/>
  <c r="F4929" i="7"/>
  <c r="J4929" i="7" s="1"/>
  <c r="K4929" i="7" s="1"/>
  <c r="F4930" i="7"/>
  <c r="J4930" i="7" s="1"/>
  <c r="K4930" i="7" s="1"/>
  <c r="F4931" i="7"/>
  <c r="J4931" i="7" s="1"/>
  <c r="K4931" i="7" s="1"/>
  <c r="F4932" i="7"/>
  <c r="J4932" i="7" s="1"/>
  <c r="K4932" i="7" s="1"/>
  <c r="F4933" i="7"/>
  <c r="J4933" i="7" s="1"/>
  <c r="K4933" i="7" s="1"/>
  <c r="F4934" i="7"/>
  <c r="J4934" i="7" s="1"/>
  <c r="K4934" i="7" s="1"/>
  <c r="F4935" i="7"/>
  <c r="J4935" i="7" s="1"/>
  <c r="K4935" i="7" s="1"/>
  <c r="F4936" i="7"/>
  <c r="J4936" i="7" s="1"/>
  <c r="K4936" i="7" s="1"/>
  <c r="F4937" i="7"/>
  <c r="J4937" i="7" s="1"/>
  <c r="K4937" i="7" s="1"/>
  <c r="F4938" i="7"/>
  <c r="J4938" i="7" s="1"/>
  <c r="K4938" i="7" s="1"/>
  <c r="F4939" i="7"/>
  <c r="J4939" i="7" s="1"/>
  <c r="K4939" i="7" s="1"/>
  <c r="F4940" i="7"/>
  <c r="J4940" i="7" s="1"/>
  <c r="K4940" i="7" s="1"/>
  <c r="F4941" i="7"/>
  <c r="J4941" i="7" s="1"/>
  <c r="K4941" i="7" s="1"/>
  <c r="F4942" i="7"/>
  <c r="J4942" i="7" s="1"/>
  <c r="K4942" i="7" s="1"/>
  <c r="F4943" i="7"/>
  <c r="J4943" i="7" s="1"/>
  <c r="K4943" i="7" s="1"/>
  <c r="F4944" i="7"/>
  <c r="J4944" i="7" s="1"/>
  <c r="K4944" i="7" s="1"/>
  <c r="F4945" i="7"/>
  <c r="J4945" i="7" s="1"/>
  <c r="K4945" i="7" s="1"/>
  <c r="F4946" i="7"/>
  <c r="J4946" i="7" s="1"/>
  <c r="K4946" i="7" s="1"/>
  <c r="F4947" i="7"/>
  <c r="J4947" i="7" s="1"/>
  <c r="K4947" i="7" s="1"/>
  <c r="F4948" i="7"/>
  <c r="J4948" i="7" s="1"/>
  <c r="K4948" i="7" s="1"/>
  <c r="F4949" i="7"/>
  <c r="J4949" i="7" s="1"/>
  <c r="K4949" i="7" s="1"/>
  <c r="F4950" i="7"/>
  <c r="J4950" i="7" s="1"/>
  <c r="K4950" i="7" s="1"/>
  <c r="F4951" i="7"/>
  <c r="J4951" i="7" s="1"/>
  <c r="K4951" i="7" s="1"/>
  <c r="F4952" i="7"/>
  <c r="J4952" i="7" s="1"/>
  <c r="K4952" i="7" s="1"/>
  <c r="F4953" i="7"/>
  <c r="J4953" i="7" s="1"/>
  <c r="K4953" i="7" s="1"/>
  <c r="F4954" i="7"/>
  <c r="J4954" i="7" s="1"/>
  <c r="K4954" i="7" s="1"/>
  <c r="F4955" i="7"/>
  <c r="J4955" i="7" s="1"/>
  <c r="K4955" i="7" s="1"/>
  <c r="F4956" i="7"/>
  <c r="J4956" i="7" s="1"/>
  <c r="K4956" i="7" s="1"/>
  <c r="F4957" i="7"/>
  <c r="J4957" i="7" s="1"/>
  <c r="K4957" i="7" s="1"/>
  <c r="F4958" i="7"/>
  <c r="J4958" i="7" s="1"/>
  <c r="K4958" i="7" s="1"/>
  <c r="F4959" i="7"/>
  <c r="J4959" i="7" s="1"/>
  <c r="K4959" i="7" s="1"/>
  <c r="F4960" i="7"/>
  <c r="J4960" i="7" s="1"/>
  <c r="K4960" i="7" s="1"/>
  <c r="F4961" i="7"/>
  <c r="J4961" i="7" s="1"/>
  <c r="K4961" i="7" s="1"/>
  <c r="F4962" i="7"/>
  <c r="J4962" i="7" s="1"/>
  <c r="K4962" i="7" s="1"/>
  <c r="F4963" i="7"/>
  <c r="J4963" i="7" s="1"/>
  <c r="K4963" i="7" s="1"/>
  <c r="F4964" i="7"/>
  <c r="J4964" i="7" s="1"/>
  <c r="K4964" i="7" s="1"/>
  <c r="F4965" i="7"/>
  <c r="J4965" i="7" s="1"/>
  <c r="K4965" i="7" s="1"/>
  <c r="F4966" i="7"/>
  <c r="J4966" i="7" s="1"/>
  <c r="K4966" i="7" s="1"/>
  <c r="F4967" i="7"/>
  <c r="J4967" i="7" s="1"/>
  <c r="K4967" i="7" s="1"/>
  <c r="F4968" i="7"/>
  <c r="J4968" i="7" s="1"/>
  <c r="K4968" i="7" s="1"/>
  <c r="F4969" i="7"/>
  <c r="J4969" i="7" s="1"/>
  <c r="K4969" i="7" s="1"/>
  <c r="F4970" i="7"/>
  <c r="J4970" i="7" s="1"/>
  <c r="K4970" i="7" s="1"/>
  <c r="F4971" i="7"/>
  <c r="J4971" i="7" s="1"/>
  <c r="K4971" i="7" s="1"/>
  <c r="F4972" i="7"/>
  <c r="J4972" i="7" s="1"/>
  <c r="K4972" i="7" s="1"/>
  <c r="F4973" i="7"/>
  <c r="J4973" i="7" s="1"/>
  <c r="K4973" i="7" s="1"/>
  <c r="F4974" i="7"/>
  <c r="J4974" i="7" s="1"/>
  <c r="K4974" i="7" s="1"/>
  <c r="F4975" i="7"/>
  <c r="J4975" i="7" s="1"/>
  <c r="K4975" i="7" s="1"/>
  <c r="F4976" i="7"/>
  <c r="J4976" i="7" s="1"/>
  <c r="K4976" i="7" s="1"/>
  <c r="F4977" i="7"/>
  <c r="J4977" i="7" s="1"/>
  <c r="K4977" i="7" s="1"/>
  <c r="F4978" i="7"/>
  <c r="J4978" i="7" s="1"/>
  <c r="K4978" i="7" s="1"/>
  <c r="F4979" i="7"/>
  <c r="J4979" i="7" s="1"/>
  <c r="K4979" i="7" s="1"/>
  <c r="F4980" i="7"/>
  <c r="J4980" i="7" s="1"/>
  <c r="K4980" i="7" s="1"/>
  <c r="F4981" i="7"/>
  <c r="J4981" i="7" s="1"/>
  <c r="K4981" i="7" s="1"/>
  <c r="F4982" i="7"/>
  <c r="J4982" i="7" s="1"/>
  <c r="K4982" i="7" s="1"/>
  <c r="F4983" i="7"/>
  <c r="J4983" i="7" s="1"/>
  <c r="K4983" i="7" s="1"/>
  <c r="F4984" i="7"/>
  <c r="J4984" i="7" s="1"/>
  <c r="K4984" i="7" s="1"/>
  <c r="F4985" i="7"/>
  <c r="J4985" i="7" s="1"/>
  <c r="K4985" i="7" s="1"/>
  <c r="F4986" i="7"/>
  <c r="J4986" i="7" s="1"/>
  <c r="K4986" i="7" s="1"/>
  <c r="F4987" i="7"/>
  <c r="J4987" i="7" s="1"/>
  <c r="K4987" i="7" s="1"/>
  <c r="F4988" i="7"/>
  <c r="J4988" i="7" s="1"/>
  <c r="K4988" i="7" s="1"/>
  <c r="F4989" i="7"/>
  <c r="J4989" i="7" s="1"/>
  <c r="K4989" i="7" s="1"/>
  <c r="F4990" i="7"/>
  <c r="J4990" i="7" s="1"/>
  <c r="K4990" i="7" s="1"/>
  <c r="F4991" i="7"/>
  <c r="J4991" i="7" s="1"/>
  <c r="K4991" i="7" s="1"/>
  <c r="F4992" i="7"/>
  <c r="J4992" i="7" s="1"/>
  <c r="K4992" i="7" s="1"/>
  <c r="F4993" i="7"/>
  <c r="J4993" i="7" s="1"/>
  <c r="K4993" i="7" s="1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J5042" i="7" s="1"/>
  <c r="K5042" i="7" s="1"/>
  <c r="F5043" i="7"/>
  <c r="J5043" i="7" s="1"/>
  <c r="K5043" i="7" s="1"/>
  <c r="F5044" i="7"/>
  <c r="J5044" i="7" s="1"/>
  <c r="K5044" i="7" s="1"/>
  <c r="F5045" i="7"/>
  <c r="J5045" i="7" s="1"/>
  <c r="K5045" i="7" s="1"/>
  <c r="F5046" i="7"/>
  <c r="J5046" i="7" s="1"/>
  <c r="K5046" i="7" s="1"/>
  <c r="F5047" i="7"/>
  <c r="J5047" i="7" s="1"/>
  <c r="K5047" i="7" s="1"/>
  <c r="F5048" i="7"/>
  <c r="J5048" i="7" s="1"/>
  <c r="K5048" i="7" s="1"/>
  <c r="F5049" i="7"/>
  <c r="J5049" i="7" s="1"/>
  <c r="K5049" i="7" s="1"/>
  <c r="F5050" i="7"/>
  <c r="J5050" i="7" s="1"/>
  <c r="K5050" i="7" s="1"/>
  <c r="F5051" i="7"/>
  <c r="J5051" i="7" s="1"/>
  <c r="K5051" i="7" s="1"/>
  <c r="F5052" i="7"/>
  <c r="J5052" i="7" s="1"/>
  <c r="K5052" i="7" s="1"/>
  <c r="F5053" i="7"/>
  <c r="J5053" i="7" s="1"/>
  <c r="K5053" i="7" s="1"/>
  <c r="F5054" i="7"/>
  <c r="J5054" i="7" s="1"/>
  <c r="K5054" i="7" s="1"/>
  <c r="F5055" i="7"/>
  <c r="J5055" i="7" s="1"/>
  <c r="K5055" i="7" s="1"/>
  <c r="F5056" i="7"/>
  <c r="J5056" i="7" s="1"/>
  <c r="K5056" i="7" s="1"/>
  <c r="F5057" i="7"/>
  <c r="J5057" i="7" s="1"/>
  <c r="K5057" i="7" s="1"/>
  <c r="F5058" i="7"/>
  <c r="J5058" i="7" s="1"/>
  <c r="K5058" i="7" s="1"/>
  <c r="F5059" i="7"/>
  <c r="J5059" i="7" s="1"/>
  <c r="K5059" i="7" s="1"/>
  <c r="F5060" i="7"/>
  <c r="J5060" i="7" s="1"/>
  <c r="K5060" i="7" s="1"/>
  <c r="F5061" i="7"/>
  <c r="J5061" i="7" s="1"/>
  <c r="K5061" i="7" s="1"/>
  <c r="F5062" i="7"/>
  <c r="J5062" i="7" s="1"/>
  <c r="K5062" i="7" s="1"/>
  <c r="F5063" i="7"/>
  <c r="J5063" i="7" s="1"/>
  <c r="K5063" i="7" s="1"/>
  <c r="F5064" i="7"/>
  <c r="J5064" i="7" s="1"/>
  <c r="K5064" i="7" s="1"/>
  <c r="F5065" i="7"/>
  <c r="J5065" i="7" s="1"/>
  <c r="K5065" i="7" s="1"/>
  <c r="F5066" i="7"/>
  <c r="J5066" i="7" s="1"/>
  <c r="K5066" i="7" s="1"/>
  <c r="F5067" i="7"/>
  <c r="J5067" i="7" s="1"/>
  <c r="K5067" i="7" s="1"/>
  <c r="F5068" i="7"/>
  <c r="J5068" i="7" s="1"/>
  <c r="K5068" i="7" s="1"/>
  <c r="F5069" i="7"/>
  <c r="J5069" i="7" s="1"/>
  <c r="K5069" i="7" s="1"/>
  <c r="F5070" i="7"/>
  <c r="J5070" i="7" s="1"/>
  <c r="K5070" i="7" s="1"/>
  <c r="F5071" i="7"/>
  <c r="J5071" i="7" s="1"/>
  <c r="K5071" i="7" s="1"/>
  <c r="F5072" i="7"/>
  <c r="J5072" i="7" s="1"/>
  <c r="K5072" i="7" s="1"/>
  <c r="F5073" i="7"/>
  <c r="J5073" i="7" s="1"/>
  <c r="K5073" i="7" s="1"/>
  <c r="F5074" i="7"/>
  <c r="J5074" i="7" s="1"/>
  <c r="K5074" i="7" s="1"/>
  <c r="F5075" i="7"/>
  <c r="J5075" i="7" s="1"/>
  <c r="K5075" i="7" s="1"/>
  <c r="F5076" i="7"/>
  <c r="J5076" i="7" s="1"/>
  <c r="K5076" i="7" s="1"/>
  <c r="F5077" i="7"/>
  <c r="J5077" i="7" s="1"/>
  <c r="K5077" i="7" s="1"/>
  <c r="F5078" i="7"/>
  <c r="J5078" i="7" s="1"/>
  <c r="K5078" i="7" s="1"/>
  <c r="F5079" i="7"/>
  <c r="J5079" i="7" s="1"/>
  <c r="K5079" i="7" s="1"/>
  <c r="F5080" i="7"/>
  <c r="J5080" i="7" s="1"/>
  <c r="K5080" i="7" s="1"/>
  <c r="F5081" i="7"/>
  <c r="J5081" i="7" s="1"/>
  <c r="K5081" i="7" s="1"/>
  <c r="F5082" i="7"/>
  <c r="J5082" i="7" s="1"/>
  <c r="K5082" i="7" s="1"/>
  <c r="F5083" i="7"/>
  <c r="J5083" i="7" s="1"/>
  <c r="K5083" i="7" s="1"/>
  <c r="F5084" i="7"/>
  <c r="J5084" i="7" s="1"/>
  <c r="K5084" i="7" s="1"/>
  <c r="F5085" i="7"/>
  <c r="J5085" i="7" s="1"/>
  <c r="K5085" i="7" s="1"/>
  <c r="F5086" i="7"/>
  <c r="J5086" i="7" s="1"/>
  <c r="K5086" i="7" s="1"/>
  <c r="F5087" i="7"/>
  <c r="J5087" i="7" s="1"/>
  <c r="K5087" i="7" s="1"/>
  <c r="F5088" i="7"/>
  <c r="J5088" i="7" s="1"/>
  <c r="K5088" i="7" s="1"/>
  <c r="F5089" i="7"/>
  <c r="J5089" i="7" s="1"/>
  <c r="K5089" i="7" s="1"/>
  <c r="F5090" i="7"/>
  <c r="J5090" i="7" s="1"/>
  <c r="K5090" i="7" s="1"/>
  <c r="F5091" i="7"/>
  <c r="J5091" i="7" s="1"/>
  <c r="K5091" i="7" s="1"/>
  <c r="F5092" i="7"/>
  <c r="J5092" i="7" s="1"/>
  <c r="K5092" i="7" s="1"/>
  <c r="F5093" i="7"/>
  <c r="J5093" i="7" s="1"/>
  <c r="K5093" i="7" s="1"/>
  <c r="F5094" i="7"/>
  <c r="J5094" i="7" s="1"/>
  <c r="K5094" i="7" s="1"/>
  <c r="F5095" i="7"/>
  <c r="J5095" i="7" s="1"/>
  <c r="K5095" i="7" s="1"/>
  <c r="F5096" i="7"/>
  <c r="J5096" i="7" s="1"/>
  <c r="K5096" i="7" s="1"/>
  <c r="F5097" i="7"/>
  <c r="J5097" i="7" s="1"/>
  <c r="K5097" i="7" s="1"/>
  <c r="F5098" i="7"/>
  <c r="J5098" i="7" s="1"/>
  <c r="K5098" i="7" s="1"/>
  <c r="F5099" i="7"/>
  <c r="J5099" i="7" s="1"/>
  <c r="K5099" i="7" s="1"/>
  <c r="F5100" i="7"/>
  <c r="J5100" i="7" s="1"/>
  <c r="K5100" i="7" s="1"/>
  <c r="F5101" i="7"/>
  <c r="J5101" i="7" s="1"/>
  <c r="K5101" i="7" s="1"/>
  <c r="F5102" i="7"/>
  <c r="J5102" i="7" s="1"/>
  <c r="K5102" i="7" s="1"/>
  <c r="F5103" i="7"/>
  <c r="J5103" i="7" s="1"/>
  <c r="K5103" i="7" s="1"/>
  <c r="F5104" i="7"/>
  <c r="J5104" i="7" s="1"/>
  <c r="K5104" i="7" s="1"/>
  <c r="F5105" i="7"/>
  <c r="J5105" i="7" s="1"/>
  <c r="K5105" i="7" s="1"/>
  <c r="F5106" i="7"/>
  <c r="J5106" i="7" s="1"/>
  <c r="K5106" i="7" s="1"/>
  <c r="F5107" i="7"/>
  <c r="J5107" i="7" s="1"/>
  <c r="K5107" i="7" s="1"/>
  <c r="F5108" i="7"/>
  <c r="J5108" i="7" s="1"/>
  <c r="K5108" i="7" s="1"/>
  <c r="F5109" i="7"/>
  <c r="J5109" i="7" s="1"/>
  <c r="K5109" i="7" s="1"/>
  <c r="F5110" i="7"/>
  <c r="J5110" i="7" s="1"/>
  <c r="K5110" i="7" s="1"/>
  <c r="F5111" i="7"/>
  <c r="J5111" i="7" s="1"/>
  <c r="K5111" i="7" s="1"/>
  <c r="F5112" i="7"/>
  <c r="J5112" i="7" s="1"/>
  <c r="K5112" i="7" s="1"/>
  <c r="F5113" i="7"/>
  <c r="J5113" i="7" s="1"/>
  <c r="K5113" i="7" s="1"/>
  <c r="F5114" i="7"/>
  <c r="J5114" i="7" s="1"/>
  <c r="K5114" i="7" s="1"/>
  <c r="F5115" i="7"/>
  <c r="J5115" i="7" s="1"/>
  <c r="K5115" i="7" s="1"/>
  <c r="F5116" i="7"/>
  <c r="J5116" i="7" s="1"/>
  <c r="K5116" i="7" s="1"/>
  <c r="F5117" i="7"/>
  <c r="J5117" i="7" s="1"/>
  <c r="K5117" i="7" s="1"/>
  <c r="F5118" i="7"/>
  <c r="J5118" i="7" s="1"/>
  <c r="K5118" i="7" s="1"/>
  <c r="F5119" i="7"/>
  <c r="J5119" i="7" s="1"/>
  <c r="K5119" i="7" s="1"/>
  <c r="F5120" i="7"/>
  <c r="J5120" i="7" s="1"/>
  <c r="K5120" i="7" s="1"/>
  <c r="F5121" i="7"/>
  <c r="J5121" i="7" s="1"/>
  <c r="K5121" i="7" s="1"/>
  <c r="F5122" i="7"/>
  <c r="J5122" i="7" s="1"/>
  <c r="K5122" i="7" s="1"/>
  <c r="F5123" i="7"/>
  <c r="J5123" i="7" s="1"/>
  <c r="K5123" i="7" s="1"/>
  <c r="F5124" i="7"/>
  <c r="J5124" i="7" s="1"/>
  <c r="K5124" i="7" s="1"/>
  <c r="F5125" i="7"/>
  <c r="J5125" i="7" s="1"/>
  <c r="K5125" i="7" s="1"/>
  <c r="F5126" i="7"/>
  <c r="J5126" i="7" s="1"/>
  <c r="K5126" i="7" s="1"/>
  <c r="F5127" i="7"/>
  <c r="J5127" i="7" s="1"/>
  <c r="K5127" i="7" s="1"/>
  <c r="F5128" i="7"/>
  <c r="J5128" i="7" s="1"/>
  <c r="K5128" i="7" s="1"/>
  <c r="F5129" i="7"/>
  <c r="J5129" i="7" s="1"/>
  <c r="K5129" i="7" s="1"/>
  <c r="F5130" i="7"/>
  <c r="J5130" i="7" s="1"/>
  <c r="K5130" i="7" s="1"/>
  <c r="F5131" i="7"/>
  <c r="J5131" i="7" s="1"/>
  <c r="K5131" i="7" s="1"/>
  <c r="F5132" i="7"/>
  <c r="J5132" i="7" s="1"/>
  <c r="K5132" i="7" s="1"/>
  <c r="F5133" i="7"/>
  <c r="J5133" i="7" s="1"/>
  <c r="K5133" i="7" s="1"/>
  <c r="F5134" i="7"/>
  <c r="J5134" i="7" s="1"/>
  <c r="K5134" i="7" s="1"/>
  <c r="F5135" i="7"/>
  <c r="J5135" i="7" s="1"/>
  <c r="K5135" i="7" s="1"/>
  <c r="F5136" i="7"/>
  <c r="J5136" i="7" s="1"/>
  <c r="K5136" i="7" s="1"/>
  <c r="F5137" i="7"/>
  <c r="J5137" i="7" s="1"/>
  <c r="K5137" i="7" s="1"/>
  <c r="F5138" i="7"/>
  <c r="J5138" i="7" s="1"/>
  <c r="K5138" i="7" s="1"/>
  <c r="F5139" i="7"/>
  <c r="J5139" i="7" s="1"/>
  <c r="K5139" i="7" s="1"/>
  <c r="F5140" i="7"/>
  <c r="J5140" i="7" s="1"/>
  <c r="K5140" i="7" s="1"/>
  <c r="F5141" i="7"/>
  <c r="J5141" i="7" s="1"/>
  <c r="K5141" i="7" s="1"/>
  <c r="F5142" i="7"/>
  <c r="J5142" i="7" s="1"/>
  <c r="K5142" i="7" s="1"/>
  <c r="F5143" i="7"/>
  <c r="J5143" i="7" s="1"/>
  <c r="K5143" i="7" s="1"/>
  <c r="F5144" i="7"/>
  <c r="J5144" i="7" s="1"/>
  <c r="K5144" i="7" s="1"/>
  <c r="F5145" i="7"/>
  <c r="J5145" i="7" s="1"/>
  <c r="K5145" i="7" s="1"/>
  <c r="F5146" i="7"/>
  <c r="J5146" i="7" s="1"/>
  <c r="K5146" i="7" s="1"/>
  <c r="F5147" i="7"/>
  <c r="J5147" i="7" s="1"/>
  <c r="K5147" i="7" s="1"/>
  <c r="F5148" i="7"/>
  <c r="J5148" i="7" s="1"/>
  <c r="K5148" i="7" s="1"/>
  <c r="F5149" i="7"/>
  <c r="J5149" i="7" s="1"/>
  <c r="K5149" i="7" s="1"/>
  <c r="F5150" i="7"/>
  <c r="J5150" i="7" s="1"/>
  <c r="K5150" i="7" s="1"/>
  <c r="F5151" i="7"/>
  <c r="J5151" i="7" s="1"/>
  <c r="K5151" i="7" s="1"/>
  <c r="F5152" i="7"/>
  <c r="J5152" i="7" s="1"/>
  <c r="K5152" i="7" s="1"/>
  <c r="F5153" i="7"/>
  <c r="J5153" i="7" s="1"/>
  <c r="K5153" i="7" s="1"/>
  <c r="F5154" i="7"/>
  <c r="J5154" i="7" s="1"/>
  <c r="K5154" i="7" s="1"/>
  <c r="F5155" i="7"/>
  <c r="J5155" i="7" s="1"/>
  <c r="K5155" i="7" s="1"/>
  <c r="F5156" i="7"/>
  <c r="J5156" i="7" s="1"/>
  <c r="K5156" i="7" s="1"/>
  <c r="F5157" i="7"/>
  <c r="J5157" i="7" s="1"/>
  <c r="K5157" i="7" s="1"/>
  <c r="F5158" i="7"/>
  <c r="J5158" i="7" s="1"/>
  <c r="K5158" i="7" s="1"/>
  <c r="F5159" i="7"/>
  <c r="J5159" i="7" s="1"/>
  <c r="K5159" i="7" s="1"/>
  <c r="F5160" i="7"/>
  <c r="J5160" i="7" s="1"/>
  <c r="K5160" i="7" s="1"/>
  <c r="F5161" i="7"/>
  <c r="J5161" i="7" s="1"/>
  <c r="K5161" i="7" s="1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J5234" i="7" s="1"/>
  <c r="K5234" i="7" s="1"/>
  <c r="F5235" i="7"/>
  <c r="J5235" i="7" s="1"/>
  <c r="K5235" i="7" s="1"/>
  <c r="F5236" i="7"/>
  <c r="J5236" i="7" s="1"/>
  <c r="K5236" i="7" s="1"/>
  <c r="F5237" i="7"/>
  <c r="J5237" i="7" s="1"/>
  <c r="K5237" i="7" s="1"/>
  <c r="F5238" i="7"/>
  <c r="J5238" i="7" s="1"/>
  <c r="K5238" i="7" s="1"/>
  <c r="F5239" i="7"/>
  <c r="J5239" i="7" s="1"/>
  <c r="K5239" i="7" s="1"/>
  <c r="F5240" i="7"/>
  <c r="J5240" i="7" s="1"/>
  <c r="K5240" i="7" s="1"/>
  <c r="F5241" i="7"/>
  <c r="J5241" i="7" s="1"/>
  <c r="K5241" i="7" s="1"/>
  <c r="F5242" i="7"/>
  <c r="J5242" i="7" s="1"/>
  <c r="K5242" i="7" s="1"/>
  <c r="F5243" i="7"/>
  <c r="J5243" i="7" s="1"/>
  <c r="K5243" i="7" s="1"/>
  <c r="F5244" i="7"/>
  <c r="J5244" i="7" s="1"/>
  <c r="K5244" i="7" s="1"/>
  <c r="F5245" i="7"/>
  <c r="J5245" i="7" s="1"/>
  <c r="K5245" i="7" s="1"/>
  <c r="F5246" i="7"/>
  <c r="J5246" i="7" s="1"/>
  <c r="K5246" i="7" s="1"/>
  <c r="F5247" i="7"/>
  <c r="J5247" i="7" s="1"/>
  <c r="K5247" i="7" s="1"/>
  <c r="F5248" i="7"/>
  <c r="J5248" i="7" s="1"/>
  <c r="K5248" i="7" s="1"/>
  <c r="F5249" i="7"/>
  <c r="J5249" i="7" s="1"/>
  <c r="K5249" i="7" s="1"/>
  <c r="F5250" i="7"/>
  <c r="J5250" i="7" s="1"/>
  <c r="K5250" i="7" s="1"/>
  <c r="F5251" i="7"/>
  <c r="J5251" i="7" s="1"/>
  <c r="K5251" i="7" s="1"/>
  <c r="F5252" i="7"/>
  <c r="J5252" i="7" s="1"/>
  <c r="K5252" i="7" s="1"/>
  <c r="F5253" i="7"/>
  <c r="J5253" i="7" s="1"/>
  <c r="K5253" i="7" s="1"/>
  <c r="F5254" i="7"/>
  <c r="J5254" i="7" s="1"/>
  <c r="K5254" i="7" s="1"/>
  <c r="F5255" i="7"/>
  <c r="J5255" i="7" s="1"/>
  <c r="K5255" i="7" s="1"/>
  <c r="F5256" i="7"/>
  <c r="J5256" i="7" s="1"/>
  <c r="K5256" i="7" s="1"/>
  <c r="F5257" i="7"/>
  <c r="J5257" i="7" s="1"/>
  <c r="K5257" i="7" s="1"/>
  <c r="F5258" i="7"/>
  <c r="J5258" i="7" s="1"/>
  <c r="K5258" i="7" s="1"/>
  <c r="F5259" i="7"/>
  <c r="J5259" i="7" s="1"/>
  <c r="K5259" i="7" s="1"/>
  <c r="F5260" i="7"/>
  <c r="J5260" i="7" s="1"/>
  <c r="K5260" i="7" s="1"/>
  <c r="F5261" i="7"/>
  <c r="J5261" i="7" s="1"/>
  <c r="K5261" i="7" s="1"/>
  <c r="F5262" i="7"/>
  <c r="J5262" i="7" s="1"/>
  <c r="K5262" i="7" s="1"/>
  <c r="F5263" i="7"/>
  <c r="J5263" i="7" s="1"/>
  <c r="K5263" i="7" s="1"/>
  <c r="F5264" i="7"/>
  <c r="J5264" i="7" s="1"/>
  <c r="K5264" i="7" s="1"/>
  <c r="F5265" i="7"/>
  <c r="J5265" i="7" s="1"/>
  <c r="K5265" i="7" s="1"/>
  <c r="F5266" i="7"/>
  <c r="J5266" i="7" s="1"/>
  <c r="K5266" i="7" s="1"/>
  <c r="F5267" i="7"/>
  <c r="J5267" i="7" s="1"/>
  <c r="K5267" i="7" s="1"/>
  <c r="F5268" i="7"/>
  <c r="J5268" i="7" s="1"/>
  <c r="K5268" i="7" s="1"/>
  <c r="F5269" i="7"/>
  <c r="J5269" i="7" s="1"/>
  <c r="K5269" i="7" s="1"/>
  <c r="F5270" i="7"/>
  <c r="J5270" i="7" s="1"/>
  <c r="K5270" i="7" s="1"/>
  <c r="F5271" i="7"/>
  <c r="J5271" i="7" s="1"/>
  <c r="K5271" i="7" s="1"/>
  <c r="F5272" i="7"/>
  <c r="J5272" i="7" s="1"/>
  <c r="K5272" i="7" s="1"/>
  <c r="F5273" i="7"/>
  <c r="J5273" i="7" s="1"/>
  <c r="K5273" i="7" s="1"/>
  <c r="F5274" i="7"/>
  <c r="J5274" i="7" s="1"/>
  <c r="K5274" i="7" s="1"/>
  <c r="F5275" i="7"/>
  <c r="J5275" i="7" s="1"/>
  <c r="K5275" i="7" s="1"/>
  <c r="F5276" i="7"/>
  <c r="J5276" i="7" s="1"/>
  <c r="K5276" i="7" s="1"/>
  <c r="F5277" i="7"/>
  <c r="J5277" i="7" s="1"/>
  <c r="K5277" i="7" s="1"/>
  <c r="F5278" i="7"/>
  <c r="J5278" i="7" s="1"/>
  <c r="K5278" i="7" s="1"/>
  <c r="F5279" i="7"/>
  <c r="J5279" i="7" s="1"/>
  <c r="K5279" i="7" s="1"/>
  <c r="F5280" i="7"/>
  <c r="J5280" i="7" s="1"/>
  <c r="K5280" i="7" s="1"/>
  <c r="F5281" i="7"/>
  <c r="J5281" i="7" s="1"/>
  <c r="K5281" i="7" s="1"/>
  <c r="F5282" i="7"/>
  <c r="J5282" i="7" s="1"/>
  <c r="K5282" i="7" s="1"/>
  <c r="F5283" i="7"/>
  <c r="J5283" i="7" s="1"/>
  <c r="K5283" i="7" s="1"/>
  <c r="F5284" i="7"/>
  <c r="J5284" i="7" s="1"/>
  <c r="K5284" i="7" s="1"/>
  <c r="F5285" i="7"/>
  <c r="J5285" i="7" s="1"/>
  <c r="K5285" i="7" s="1"/>
  <c r="F5286" i="7"/>
  <c r="J5286" i="7" s="1"/>
  <c r="K5286" i="7" s="1"/>
  <c r="F5287" i="7"/>
  <c r="J5287" i="7" s="1"/>
  <c r="K5287" i="7" s="1"/>
  <c r="F5288" i="7"/>
  <c r="J5288" i="7" s="1"/>
  <c r="K5288" i="7" s="1"/>
  <c r="F5289" i="7"/>
  <c r="J5289" i="7" s="1"/>
  <c r="K5289" i="7" s="1"/>
  <c r="F5290" i="7"/>
  <c r="J5290" i="7" s="1"/>
  <c r="K5290" i="7" s="1"/>
  <c r="F5291" i="7"/>
  <c r="J5291" i="7" s="1"/>
  <c r="K5291" i="7" s="1"/>
  <c r="F5292" i="7"/>
  <c r="J5292" i="7" s="1"/>
  <c r="K5292" i="7" s="1"/>
  <c r="F5293" i="7"/>
  <c r="J5293" i="7" s="1"/>
  <c r="K5293" i="7" s="1"/>
  <c r="F5294" i="7"/>
  <c r="J5294" i="7" s="1"/>
  <c r="K5294" i="7" s="1"/>
  <c r="F5295" i="7"/>
  <c r="J5295" i="7" s="1"/>
  <c r="K5295" i="7" s="1"/>
  <c r="F5296" i="7"/>
  <c r="J5296" i="7" s="1"/>
  <c r="K5296" i="7" s="1"/>
  <c r="F5297" i="7"/>
  <c r="J5297" i="7" s="1"/>
  <c r="K5297" i="7" s="1"/>
  <c r="F5298" i="7"/>
  <c r="J5298" i="7" s="1"/>
  <c r="K5298" i="7" s="1"/>
  <c r="F5299" i="7"/>
  <c r="J5299" i="7" s="1"/>
  <c r="K5299" i="7" s="1"/>
  <c r="F5300" i="7"/>
  <c r="J5300" i="7" s="1"/>
  <c r="K5300" i="7" s="1"/>
  <c r="F5301" i="7"/>
  <c r="J5301" i="7" s="1"/>
  <c r="K5301" i="7" s="1"/>
  <c r="F5302" i="7"/>
  <c r="J5302" i="7" s="1"/>
  <c r="K5302" i="7" s="1"/>
  <c r="F5303" i="7"/>
  <c r="J5303" i="7" s="1"/>
  <c r="K5303" i="7" s="1"/>
  <c r="F5304" i="7"/>
  <c r="J5304" i="7" s="1"/>
  <c r="K5304" i="7" s="1"/>
  <c r="F5305" i="7"/>
  <c r="J5305" i="7" s="1"/>
  <c r="K5305" i="7" s="1"/>
  <c r="F5306" i="7"/>
  <c r="J5306" i="7" s="1"/>
  <c r="K5306" i="7" s="1"/>
  <c r="F5307" i="7"/>
  <c r="J5307" i="7" s="1"/>
  <c r="K5307" i="7" s="1"/>
  <c r="F5308" i="7"/>
  <c r="J5308" i="7" s="1"/>
  <c r="K5308" i="7" s="1"/>
  <c r="F5309" i="7"/>
  <c r="J5309" i="7" s="1"/>
  <c r="K5309" i="7" s="1"/>
  <c r="F5310" i="7"/>
  <c r="J5310" i="7" s="1"/>
  <c r="K5310" i="7" s="1"/>
  <c r="F5311" i="7"/>
  <c r="J5311" i="7" s="1"/>
  <c r="K5311" i="7" s="1"/>
  <c r="F5312" i="7"/>
  <c r="J5312" i="7" s="1"/>
  <c r="K5312" i="7" s="1"/>
  <c r="F5313" i="7"/>
  <c r="J5313" i="7" s="1"/>
  <c r="K5313" i="7" s="1"/>
  <c r="F5314" i="7"/>
  <c r="J5314" i="7" s="1"/>
  <c r="K5314" i="7" s="1"/>
  <c r="F5315" i="7"/>
  <c r="J5315" i="7" s="1"/>
  <c r="K5315" i="7" s="1"/>
  <c r="F5316" i="7"/>
  <c r="J5316" i="7" s="1"/>
  <c r="K5316" i="7" s="1"/>
  <c r="F5317" i="7"/>
  <c r="J5317" i="7" s="1"/>
  <c r="K5317" i="7" s="1"/>
  <c r="F5318" i="7"/>
  <c r="J5318" i="7" s="1"/>
  <c r="K5318" i="7" s="1"/>
  <c r="F5319" i="7"/>
  <c r="J5319" i="7" s="1"/>
  <c r="K5319" i="7" s="1"/>
  <c r="F5320" i="7"/>
  <c r="J5320" i="7" s="1"/>
  <c r="K5320" i="7" s="1"/>
  <c r="F5321" i="7"/>
  <c r="J5321" i="7" s="1"/>
  <c r="K5321" i="7" s="1"/>
  <c r="F5322" i="7"/>
  <c r="J5322" i="7" s="1"/>
  <c r="K5322" i="7" s="1"/>
  <c r="F5323" i="7"/>
  <c r="J5323" i="7" s="1"/>
  <c r="K5323" i="7" s="1"/>
  <c r="F5324" i="7"/>
  <c r="J5324" i="7" s="1"/>
  <c r="K5324" i="7" s="1"/>
  <c r="F5325" i="7"/>
  <c r="J5325" i="7" s="1"/>
  <c r="K5325" i="7" s="1"/>
  <c r="F5326" i="7"/>
  <c r="J5326" i="7" s="1"/>
  <c r="K5326" i="7" s="1"/>
  <c r="F5327" i="7"/>
  <c r="J5327" i="7" s="1"/>
  <c r="K5327" i="7" s="1"/>
  <c r="F5328" i="7"/>
  <c r="J5328" i="7" s="1"/>
  <c r="K5328" i="7" s="1"/>
  <c r="F5329" i="7"/>
  <c r="J5329" i="7" s="1"/>
  <c r="K5329" i="7" s="1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J5378" i="7" s="1"/>
  <c r="K5378" i="7" s="1"/>
  <c r="F5379" i="7"/>
  <c r="J5379" i="7" s="1"/>
  <c r="K5379" i="7" s="1"/>
  <c r="F5380" i="7"/>
  <c r="J5380" i="7" s="1"/>
  <c r="K5380" i="7" s="1"/>
  <c r="F5381" i="7"/>
  <c r="J5381" i="7" s="1"/>
  <c r="K5381" i="7" s="1"/>
  <c r="F5382" i="7"/>
  <c r="J5382" i="7" s="1"/>
  <c r="K5382" i="7" s="1"/>
  <c r="F5383" i="7"/>
  <c r="J5383" i="7" s="1"/>
  <c r="K5383" i="7" s="1"/>
  <c r="F5384" i="7"/>
  <c r="J5384" i="7" s="1"/>
  <c r="K5384" i="7" s="1"/>
  <c r="F5385" i="7"/>
  <c r="J5385" i="7" s="1"/>
  <c r="K5385" i="7" s="1"/>
  <c r="F5386" i="7"/>
  <c r="J5386" i="7" s="1"/>
  <c r="K5386" i="7" s="1"/>
  <c r="F5387" i="7"/>
  <c r="J5387" i="7" s="1"/>
  <c r="K5387" i="7" s="1"/>
  <c r="F5388" i="7"/>
  <c r="J5388" i="7" s="1"/>
  <c r="K5388" i="7" s="1"/>
  <c r="F5389" i="7"/>
  <c r="J5389" i="7" s="1"/>
  <c r="K5389" i="7" s="1"/>
  <c r="F5390" i="7"/>
  <c r="J5390" i="7" s="1"/>
  <c r="K5390" i="7" s="1"/>
  <c r="F5391" i="7"/>
  <c r="J5391" i="7" s="1"/>
  <c r="K5391" i="7" s="1"/>
  <c r="F5392" i="7"/>
  <c r="J5392" i="7" s="1"/>
  <c r="K5392" i="7" s="1"/>
  <c r="F5393" i="7"/>
  <c r="J5393" i="7" s="1"/>
  <c r="K5393" i="7" s="1"/>
  <c r="F5394" i="7"/>
  <c r="J5394" i="7" s="1"/>
  <c r="K5394" i="7" s="1"/>
  <c r="F5395" i="7"/>
  <c r="J5395" i="7" s="1"/>
  <c r="K5395" i="7" s="1"/>
  <c r="F5396" i="7"/>
  <c r="J5396" i="7" s="1"/>
  <c r="K5396" i="7" s="1"/>
  <c r="F5397" i="7"/>
  <c r="J5397" i="7" s="1"/>
  <c r="K5397" i="7" s="1"/>
  <c r="F5398" i="7"/>
  <c r="J5398" i="7" s="1"/>
  <c r="K5398" i="7" s="1"/>
  <c r="F5399" i="7"/>
  <c r="J5399" i="7" s="1"/>
  <c r="K5399" i="7" s="1"/>
  <c r="F5400" i="7"/>
  <c r="J5400" i="7" s="1"/>
  <c r="K5400" i="7" s="1"/>
  <c r="F5401" i="7"/>
  <c r="J5401" i="7" s="1"/>
  <c r="K5401" i="7" s="1"/>
  <c r="F5402" i="7"/>
  <c r="J5402" i="7" s="1"/>
  <c r="K5402" i="7" s="1"/>
  <c r="F5403" i="7"/>
  <c r="J5403" i="7" s="1"/>
  <c r="K5403" i="7" s="1"/>
  <c r="F5404" i="7"/>
  <c r="J5404" i="7" s="1"/>
  <c r="K5404" i="7" s="1"/>
  <c r="F5405" i="7"/>
  <c r="J5405" i="7" s="1"/>
  <c r="K5405" i="7" s="1"/>
  <c r="F5406" i="7"/>
  <c r="J5406" i="7" s="1"/>
  <c r="K5406" i="7" s="1"/>
  <c r="F5407" i="7"/>
  <c r="J5407" i="7" s="1"/>
  <c r="K5407" i="7" s="1"/>
  <c r="F5408" i="7"/>
  <c r="J5408" i="7" s="1"/>
  <c r="K5408" i="7" s="1"/>
  <c r="F5409" i="7"/>
  <c r="J5409" i="7" s="1"/>
  <c r="K5409" i="7" s="1"/>
  <c r="F5410" i="7"/>
  <c r="J5410" i="7" s="1"/>
  <c r="K5410" i="7" s="1"/>
  <c r="F5411" i="7"/>
  <c r="J5411" i="7" s="1"/>
  <c r="K5411" i="7" s="1"/>
  <c r="F5412" i="7"/>
  <c r="J5412" i="7" s="1"/>
  <c r="K5412" i="7" s="1"/>
  <c r="F5413" i="7"/>
  <c r="J5413" i="7" s="1"/>
  <c r="K5413" i="7" s="1"/>
  <c r="F5414" i="7"/>
  <c r="J5414" i="7" s="1"/>
  <c r="K5414" i="7" s="1"/>
  <c r="F5415" i="7"/>
  <c r="J5415" i="7" s="1"/>
  <c r="K5415" i="7" s="1"/>
  <c r="F5416" i="7"/>
  <c r="J5416" i="7" s="1"/>
  <c r="K5416" i="7" s="1"/>
  <c r="F5417" i="7"/>
  <c r="J5417" i="7" s="1"/>
  <c r="K5417" i="7" s="1"/>
  <c r="F5418" i="7"/>
  <c r="J5418" i="7" s="1"/>
  <c r="K5418" i="7" s="1"/>
  <c r="F5419" i="7"/>
  <c r="J5419" i="7" s="1"/>
  <c r="K5419" i="7" s="1"/>
  <c r="F5420" i="7"/>
  <c r="J5420" i="7" s="1"/>
  <c r="K5420" i="7" s="1"/>
  <c r="F5421" i="7"/>
  <c r="J5421" i="7" s="1"/>
  <c r="K5421" i="7" s="1"/>
  <c r="F5422" i="7"/>
  <c r="J5422" i="7" s="1"/>
  <c r="K5422" i="7" s="1"/>
  <c r="F5423" i="7"/>
  <c r="J5423" i="7" s="1"/>
  <c r="K5423" i="7" s="1"/>
  <c r="F5424" i="7"/>
  <c r="J5424" i="7" s="1"/>
  <c r="K5424" i="7" s="1"/>
  <c r="F5425" i="7"/>
  <c r="J5425" i="7" s="1"/>
  <c r="K5425" i="7" s="1"/>
  <c r="F5426" i="7"/>
  <c r="J5426" i="7" s="1"/>
  <c r="K5426" i="7" s="1"/>
  <c r="F5427" i="7"/>
  <c r="J5427" i="7" s="1"/>
  <c r="K5427" i="7" s="1"/>
  <c r="F5428" i="7"/>
  <c r="J5428" i="7" s="1"/>
  <c r="K5428" i="7" s="1"/>
  <c r="F5429" i="7"/>
  <c r="J5429" i="7" s="1"/>
  <c r="K5429" i="7" s="1"/>
  <c r="F5430" i="7"/>
  <c r="J5430" i="7" s="1"/>
  <c r="K5430" i="7" s="1"/>
  <c r="F5431" i="7"/>
  <c r="J5431" i="7" s="1"/>
  <c r="K5431" i="7" s="1"/>
  <c r="F5432" i="7"/>
  <c r="J5432" i="7" s="1"/>
  <c r="K5432" i="7" s="1"/>
  <c r="F5433" i="7"/>
  <c r="J5433" i="7" s="1"/>
  <c r="K5433" i="7" s="1"/>
  <c r="F5434" i="7"/>
  <c r="J5434" i="7" s="1"/>
  <c r="K5434" i="7" s="1"/>
  <c r="F5435" i="7"/>
  <c r="J5435" i="7" s="1"/>
  <c r="K5435" i="7" s="1"/>
  <c r="F5436" i="7"/>
  <c r="J5436" i="7" s="1"/>
  <c r="K5436" i="7" s="1"/>
  <c r="F5437" i="7"/>
  <c r="J5437" i="7" s="1"/>
  <c r="K5437" i="7" s="1"/>
  <c r="F5438" i="7"/>
  <c r="J5438" i="7" s="1"/>
  <c r="K5438" i="7" s="1"/>
  <c r="F5439" i="7"/>
  <c r="J5439" i="7" s="1"/>
  <c r="K5439" i="7" s="1"/>
  <c r="F5440" i="7"/>
  <c r="J5440" i="7" s="1"/>
  <c r="K5440" i="7" s="1"/>
  <c r="F5441" i="7"/>
  <c r="J5441" i="7" s="1"/>
  <c r="K5441" i="7" s="1"/>
  <c r="F5442" i="7"/>
  <c r="J5442" i="7" s="1"/>
  <c r="K5442" i="7" s="1"/>
  <c r="F5443" i="7"/>
  <c r="J5443" i="7" s="1"/>
  <c r="K5443" i="7" s="1"/>
  <c r="F5444" i="7"/>
  <c r="J5444" i="7" s="1"/>
  <c r="K5444" i="7" s="1"/>
  <c r="F5445" i="7"/>
  <c r="J5445" i="7" s="1"/>
  <c r="K5445" i="7" s="1"/>
  <c r="F5446" i="7"/>
  <c r="J5446" i="7" s="1"/>
  <c r="K5446" i="7" s="1"/>
  <c r="F5447" i="7"/>
  <c r="J5447" i="7" s="1"/>
  <c r="K5447" i="7" s="1"/>
  <c r="F5448" i="7"/>
  <c r="J5448" i="7" s="1"/>
  <c r="K5448" i="7" s="1"/>
  <c r="F5449" i="7"/>
  <c r="J5449" i="7" s="1"/>
  <c r="K5449" i="7" s="1"/>
  <c r="F5450" i="7"/>
  <c r="J5450" i="7" s="1"/>
  <c r="K5450" i="7" s="1"/>
  <c r="F5451" i="7"/>
  <c r="J5451" i="7" s="1"/>
  <c r="K5451" i="7" s="1"/>
  <c r="F5452" i="7"/>
  <c r="J5452" i="7" s="1"/>
  <c r="K5452" i="7" s="1"/>
  <c r="F5453" i="7"/>
  <c r="J5453" i="7" s="1"/>
  <c r="K5453" i="7" s="1"/>
  <c r="F5454" i="7"/>
  <c r="J5454" i="7" s="1"/>
  <c r="K5454" i="7" s="1"/>
  <c r="F5455" i="7"/>
  <c r="J5455" i="7" s="1"/>
  <c r="K5455" i="7" s="1"/>
  <c r="F5456" i="7"/>
  <c r="J5456" i="7" s="1"/>
  <c r="K5456" i="7" s="1"/>
  <c r="F5457" i="7"/>
  <c r="J5457" i="7" s="1"/>
  <c r="K5457" i="7" s="1"/>
  <c r="F5458" i="7"/>
  <c r="J5458" i="7" s="1"/>
  <c r="K5458" i="7" s="1"/>
  <c r="F5459" i="7"/>
  <c r="J5459" i="7" s="1"/>
  <c r="K5459" i="7" s="1"/>
  <c r="F5460" i="7"/>
  <c r="J5460" i="7" s="1"/>
  <c r="K5460" i="7" s="1"/>
  <c r="F5461" i="7"/>
  <c r="J5461" i="7" s="1"/>
  <c r="K5461" i="7" s="1"/>
  <c r="F5462" i="7"/>
  <c r="J5462" i="7" s="1"/>
  <c r="K5462" i="7" s="1"/>
  <c r="F5463" i="7"/>
  <c r="J5463" i="7" s="1"/>
  <c r="K5463" i="7" s="1"/>
  <c r="F5464" i="7"/>
  <c r="J5464" i="7" s="1"/>
  <c r="K5464" i="7" s="1"/>
  <c r="F5465" i="7"/>
  <c r="J5465" i="7" s="1"/>
  <c r="K5465" i="7" s="1"/>
  <c r="F5466" i="7"/>
  <c r="J5466" i="7" s="1"/>
  <c r="K5466" i="7" s="1"/>
  <c r="F5467" i="7"/>
  <c r="J5467" i="7" s="1"/>
  <c r="K5467" i="7" s="1"/>
  <c r="F5468" i="7"/>
  <c r="J5468" i="7" s="1"/>
  <c r="K5468" i="7" s="1"/>
  <c r="F5469" i="7"/>
  <c r="J5469" i="7" s="1"/>
  <c r="K5469" i="7" s="1"/>
  <c r="F5470" i="7"/>
  <c r="J5470" i="7" s="1"/>
  <c r="K5470" i="7" s="1"/>
  <c r="F5471" i="7"/>
  <c r="J5471" i="7" s="1"/>
  <c r="K5471" i="7" s="1"/>
  <c r="F5472" i="7"/>
  <c r="J5472" i="7" s="1"/>
  <c r="K5472" i="7" s="1"/>
  <c r="F5473" i="7"/>
  <c r="J5473" i="7" s="1"/>
  <c r="K5473" i="7" s="1"/>
  <c r="F5474" i="7"/>
  <c r="J5474" i="7" s="1"/>
  <c r="K5474" i="7" s="1"/>
  <c r="F5475" i="7"/>
  <c r="J5475" i="7" s="1"/>
  <c r="K5475" i="7" s="1"/>
  <c r="F5476" i="7"/>
  <c r="J5476" i="7" s="1"/>
  <c r="K5476" i="7" s="1"/>
  <c r="F5477" i="7"/>
  <c r="J5477" i="7" s="1"/>
  <c r="K5477" i="7" s="1"/>
  <c r="F5478" i="7"/>
  <c r="J5478" i="7" s="1"/>
  <c r="K5478" i="7" s="1"/>
  <c r="F5479" i="7"/>
  <c r="J5479" i="7" s="1"/>
  <c r="K5479" i="7" s="1"/>
  <c r="F5480" i="7"/>
  <c r="J5480" i="7" s="1"/>
  <c r="K5480" i="7" s="1"/>
  <c r="F5481" i="7"/>
  <c r="J5481" i="7" s="1"/>
  <c r="K5481" i="7" s="1"/>
  <c r="F5482" i="7"/>
  <c r="J5482" i="7" s="1"/>
  <c r="K5482" i="7" s="1"/>
  <c r="F5483" i="7"/>
  <c r="J5483" i="7" s="1"/>
  <c r="K5483" i="7" s="1"/>
  <c r="F5484" i="7"/>
  <c r="J5484" i="7" s="1"/>
  <c r="K5484" i="7" s="1"/>
  <c r="F5485" i="7"/>
  <c r="J5485" i="7" s="1"/>
  <c r="K5485" i="7" s="1"/>
  <c r="F5486" i="7"/>
  <c r="J5486" i="7" s="1"/>
  <c r="K5486" i="7" s="1"/>
  <c r="F5487" i="7"/>
  <c r="J5487" i="7" s="1"/>
  <c r="K5487" i="7" s="1"/>
  <c r="F5488" i="7"/>
  <c r="J5488" i="7" s="1"/>
  <c r="K5488" i="7" s="1"/>
  <c r="F5489" i="7"/>
  <c r="J5489" i="7" s="1"/>
  <c r="K5489" i="7" s="1"/>
  <c r="F5490" i="7"/>
  <c r="J5490" i="7" s="1"/>
  <c r="K5490" i="7" s="1"/>
  <c r="F5491" i="7"/>
  <c r="J5491" i="7" s="1"/>
  <c r="K5491" i="7" s="1"/>
  <c r="F5492" i="7"/>
  <c r="J5492" i="7" s="1"/>
  <c r="K5492" i="7" s="1"/>
  <c r="F5493" i="7"/>
  <c r="J5493" i="7" s="1"/>
  <c r="K5493" i="7" s="1"/>
  <c r="F5494" i="7"/>
  <c r="J5494" i="7" s="1"/>
  <c r="K5494" i="7" s="1"/>
  <c r="F5495" i="7"/>
  <c r="J5495" i="7" s="1"/>
  <c r="K5495" i="7" s="1"/>
  <c r="F5496" i="7"/>
  <c r="J5496" i="7" s="1"/>
  <c r="K5496" i="7" s="1"/>
  <c r="F5497" i="7"/>
  <c r="J5497" i="7" s="1"/>
  <c r="K5497" i="7" s="1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J5546" i="7" s="1"/>
  <c r="K5546" i="7" s="1"/>
  <c r="F5547" i="7"/>
  <c r="J5547" i="7" s="1"/>
  <c r="K5547" i="7" s="1"/>
  <c r="F5548" i="7"/>
  <c r="J5548" i="7" s="1"/>
  <c r="K5548" i="7" s="1"/>
  <c r="F5549" i="7"/>
  <c r="J5549" i="7" s="1"/>
  <c r="K5549" i="7" s="1"/>
  <c r="F5550" i="7"/>
  <c r="J5550" i="7" s="1"/>
  <c r="K5550" i="7" s="1"/>
  <c r="F5551" i="7"/>
  <c r="J5551" i="7" s="1"/>
  <c r="K5551" i="7" s="1"/>
  <c r="F5552" i="7"/>
  <c r="J5552" i="7" s="1"/>
  <c r="K5552" i="7" s="1"/>
  <c r="F5553" i="7"/>
  <c r="J5553" i="7" s="1"/>
  <c r="K5553" i="7" s="1"/>
  <c r="F5554" i="7"/>
  <c r="J5554" i="7" s="1"/>
  <c r="K5554" i="7" s="1"/>
  <c r="F5555" i="7"/>
  <c r="J5555" i="7" s="1"/>
  <c r="K5555" i="7" s="1"/>
  <c r="F5556" i="7"/>
  <c r="J5556" i="7" s="1"/>
  <c r="K5556" i="7" s="1"/>
  <c r="F5557" i="7"/>
  <c r="J5557" i="7" s="1"/>
  <c r="K5557" i="7" s="1"/>
  <c r="F5558" i="7"/>
  <c r="J5558" i="7" s="1"/>
  <c r="K5558" i="7" s="1"/>
  <c r="F5559" i="7"/>
  <c r="J5559" i="7" s="1"/>
  <c r="K5559" i="7" s="1"/>
  <c r="F5560" i="7"/>
  <c r="J5560" i="7" s="1"/>
  <c r="K5560" i="7" s="1"/>
  <c r="F5561" i="7"/>
  <c r="J5561" i="7" s="1"/>
  <c r="K5561" i="7" s="1"/>
  <c r="F5562" i="7"/>
  <c r="J5562" i="7" s="1"/>
  <c r="K5562" i="7" s="1"/>
  <c r="F5563" i="7"/>
  <c r="J5563" i="7" s="1"/>
  <c r="K5563" i="7" s="1"/>
  <c r="F5564" i="7"/>
  <c r="J5564" i="7" s="1"/>
  <c r="K5564" i="7" s="1"/>
  <c r="F5565" i="7"/>
  <c r="J5565" i="7" s="1"/>
  <c r="K5565" i="7" s="1"/>
  <c r="F5566" i="7"/>
  <c r="J5566" i="7" s="1"/>
  <c r="K5566" i="7" s="1"/>
  <c r="F5567" i="7"/>
  <c r="J5567" i="7" s="1"/>
  <c r="K5567" i="7" s="1"/>
  <c r="F5568" i="7"/>
  <c r="J5568" i="7" s="1"/>
  <c r="K5568" i="7" s="1"/>
  <c r="F5569" i="7"/>
  <c r="J5569" i="7" s="1"/>
  <c r="K5569" i="7" s="1"/>
  <c r="F5570" i="7"/>
  <c r="J5570" i="7" s="1"/>
  <c r="K5570" i="7" s="1"/>
  <c r="F5571" i="7"/>
  <c r="J5571" i="7" s="1"/>
  <c r="K5571" i="7" s="1"/>
  <c r="F5572" i="7"/>
  <c r="J5572" i="7" s="1"/>
  <c r="K5572" i="7" s="1"/>
  <c r="F5573" i="7"/>
  <c r="J5573" i="7" s="1"/>
  <c r="K5573" i="7" s="1"/>
  <c r="F5574" i="7"/>
  <c r="J5574" i="7" s="1"/>
  <c r="K5574" i="7" s="1"/>
  <c r="F5575" i="7"/>
  <c r="J5575" i="7" s="1"/>
  <c r="K5575" i="7" s="1"/>
  <c r="F5576" i="7"/>
  <c r="J5576" i="7" s="1"/>
  <c r="K5576" i="7" s="1"/>
  <c r="F5577" i="7"/>
  <c r="J5577" i="7" s="1"/>
  <c r="K5577" i="7" s="1"/>
  <c r="F5578" i="7"/>
  <c r="J5578" i="7" s="1"/>
  <c r="K5578" i="7" s="1"/>
  <c r="F5579" i="7"/>
  <c r="J5579" i="7" s="1"/>
  <c r="K5579" i="7" s="1"/>
  <c r="F5580" i="7"/>
  <c r="J5580" i="7" s="1"/>
  <c r="K5580" i="7" s="1"/>
  <c r="F5581" i="7"/>
  <c r="J5581" i="7" s="1"/>
  <c r="K5581" i="7" s="1"/>
  <c r="F5582" i="7"/>
  <c r="J5582" i="7" s="1"/>
  <c r="K5582" i="7" s="1"/>
  <c r="F5583" i="7"/>
  <c r="J5583" i="7" s="1"/>
  <c r="K5583" i="7" s="1"/>
  <c r="F5584" i="7"/>
  <c r="J5584" i="7" s="1"/>
  <c r="K5584" i="7" s="1"/>
  <c r="F5585" i="7"/>
  <c r="J5585" i="7" s="1"/>
  <c r="K5585" i="7" s="1"/>
  <c r="F5586" i="7"/>
  <c r="J5586" i="7" s="1"/>
  <c r="K5586" i="7" s="1"/>
  <c r="F5587" i="7"/>
  <c r="J5587" i="7" s="1"/>
  <c r="K5587" i="7" s="1"/>
  <c r="F5588" i="7"/>
  <c r="J5588" i="7" s="1"/>
  <c r="K5588" i="7" s="1"/>
  <c r="F5589" i="7"/>
  <c r="J5589" i="7" s="1"/>
  <c r="K5589" i="7" s="1"/>
  <c r="F5590" i="7"/>
  <c r="J5590" i="7" s="1"/>
  <c r="K5590" i="7" s="1"/>
  <c r="F5591" i="7"/>
  <c r="J5591" i="7" s="1"/>
  <c r="K5591" i="7" s="1"/>
  <c r="F5592" i="7"/>
  <c r="J5592" i="7" s="1"/>
  <c r="K5592" i="7" s="1"/>
  <c r="F5593" i="7"/>
  <c r="J5593" i="7" s="1"/>
  <c r="K5593" i="7" s="1"/>
  <c r="F5594" i="7"/>
  <c r="J5594" i="7" s="1"/>
  <c r="K5594" i="7" s="1"/>
  <c r="F5595" i="7"/>
  <c r="J5595" i="7" s="1"/>
  <c r="K5595" i="7" s="1"/>
  <c r="F5596" i="7"/>
  <c r="J5596" i="7" s="1"/>
  <c r="K5596" i="7" s="1"/>
  <c r="F5597" i="7"/>
  <c r="J5597" i="7" s="1"/>
  <c r="K5597" i="7" s="1"/>
  <c r="F5598" i="7"/>
  <c r="J5598" i="7" s="1"/>
  <c r="K5598" i="7" s="1"/>
  <c r="F5599" i="7"/>
  <c r="J5599" i="7" s="1"/>
  <c r="K5599" i="7" s="1"/>
  <c r="F5600" i="7"/>
  <c r="J5600" i="7" s="1"/>
  <c r="K5600" i="7" s="1"/>
  <c r="F5601" i="7"/>
  <c r="J5601" i="7" s="1"/>
  <c r="K5601" i="7" s="1"/>
  <c r="F5602" i="7"/>
  <c r="J5602" i="7" s="1"/>
  <c r="K5602" i="7" s="1"/>
  <c r="F5603" i="7"/>
  <c r="J5603" i="7" s="1"/>
  <c r="K5603" i="7" s="1"/>
  <c r="F5604" i="7"/>
  <c r="J5604" i="7" s="1"/>
  <c r="K5604" i="7" s="1"/>
  <c r="F5605" i="7"/>
  <c r="J5605" i="7" s="1"/>
  <c r="K5605" i="7" s="1"/>
  <c r="F5606" i="7"/>
  <c r="J5606" i="7" s="1"/>
  <c r="K5606" i="7" s="1"/>
  <c r="F5607" i="7"/>
  <c r="J5607" i="7" s="1"/>
  <c r="K5607" i="7" s="1"/>
  <c r="F5608" i="7"/>
  <c r="J5608" i="7" s="1"/>
  <c r="K5608" i="7" s="1"/>
  <c r="F5609" i="7"/>
  <c r="J5609" i="7" s="1"/>
  <c r="K5609" i="7" s="1"/>
  <c r="F5610" i="7"/>
  <c r="J5610" i="7" s="1"/>
  <c r="K5610" i="7" s="1"/>
  <c r="F5611" i="7"/>
  <c r="J5611" i="7" s="1"/>
  <c r="K5611" i="7" s="1"/>
  <c r="F5612" i="7"/>
  <c r="J5612" i="7" s="1"/>
  <c r="K5612" i="7" s="1"/>
  <c r="F5613" i="7"/>
  <c r="J5613" i="7" s="1"/>
  <c r="K5613" i="7" s="1"/>
  <c r="F5614" i="7"/>
  <c r="J5614" i="7" s="1"/>
  <c r="K5614" i="7" s="1"/>
  <c r="F5615" i="7"/>
  <c r="J5615" i="7" s="1"/>
  <c r="K5615" i="7" s="1"/>
  <c r="F5616" i="7"/>
  <c r="J5616" i="7" s="1"/>
  <c r="K5616" i="7" s="1"/>
  <c r="F5617" i="7"/>
  <c r="J5617" i="7" s="1"/>
  <c r="K5617" i="7" s="1"/>
  <c r="F5618" i="7"/>
  <c r="J5618" i="7" s="1"/>
  <c r="K5618" i="7" s="1"/>
  <c r="F5619" i="7"/>
  <c r="J5619" i="7" s="1"/>
  <c r="K5619" i="7" s="1"/>
  <c r="F5620" i="7"/>
  <c r="J5620" i="7" s="1"/>
  <c r="K5620" i="7" s="1"/>
  <c r="F5621" i="7"/>
  <c r="J5621" i="7" s="1"/>
  <c r="K5621" i="7" s="1"/>
  <c r="F5622" i="7"/>
  <c r="J5622" i="7" s="1"/>
  <c r="K5622" i="7" s="1"/>
  <c r="F5623" i="7"/>
  <c r="J5623" i="7" s="1"/>
  <c r="K5623" i="7" s="1"/>
  <c r="F5624" i="7"/>
  <c r="J5624" i="7" s="1"/>
  <c r="K5624" i="7" s="1"/>
  <c r="F5625" i="7"/>
  <c r="J5625" i="7" s="1"/>
  <c r="K5625" i="7" s="1"/>
  <c r="F5626" i="7"/>
  <c r="J5626" i="7" s="1"/>
  <c r="K5626" i="7" s="1"/>
  <c r="F5627" i="7"/>
  <c r="J5627" i="7" s="1"/>
  <c r="K5627" i="7" s="1"/>
  <c r="F5628" i="7"/>
  <c r="J5628" i="7" s="1"/>
  <c r="K5628" i="7" s="1"/>
  <c r="F5629" i="7"/>
  <c r="J5629" i="7" s="1"/>
  <c r="K5629" i="7" s="1"/>
  <c r="F5630" i="7"/>
  <c r="J5630" i="7" s="1"/>
  <c r="K5630" i="7" s="1"/>
  <c r="F5631" i="7"/>
  <c r="J5631" i="7" s="1"/>
  <c r="K5631" i="7" s="1"/>
  <c r="F5632" i="7"/>
  <c r="J5632" i="7" s="1"/>
  <c r="K5632" i="7" s="1"/>
  <c r="F5633" i="7"/>
  <c r="J5633" i="7" s="1"/>
  <c r="K5633" i="7" s="1"/>
  <c r="F5634" i="7"/>
  <c r="J5634" i="7" s="1"/>
  <c r="K5634" i="7" s="1"/>
  <c r="F5635" i="7"/>
  <c r="J5635" i="7" s="1"/>
  <c r="K5635" i="7" s="1"/>
  <c r="F5636" i="7"/>
  <c r="J5636" i="7" s="1"/>
  <c r="K5636" i="7" s="1"/>
  <c r="F5637" i="7"/>
  <c r="J5637" i="7" s="1"/>
  <c r="K5637" i="7" s="1"/>
  <c r="F5638" i="7"/>
  <c r="J5638" i="7" s="1"/>
  <c r="K5638" i="7" s="1"/>
  <c r="F5639" i="7"/>
  <c r="J5639" i="7" s="1"/>
  <c r="K5639" i="7" s="1"/>
  <c r="F5640" i="7"/>
  <c r="J5640" i="7" s="1"/>
  <c r="K5640" i="7" s="1"/>
  <c r="F5641" i="7"/>
  <c r="J5641" i="7" s="1"/>
  <c r="K5641" i="7" s="1"/>
  <c r="F5642" i="7"/>
  <c r="J5642" i="7" s="1"/>
  <c r="K5642" i="7" s="1"/>
  <c r="F5643" i="7"/>
  <c r="J5643" i="7" s="1"/>
  <c r="K5643" i="7" s="1"/>
  <c r="F5644" i="7"/>
  <c r="J5644" i="7" s="1"/>
  <c r="K5644" i="7" s="1"/>
  <c r="F5645" i="7"/>
  <c r="J5645" i="7" s="1"/>
  <c r="K5645" i="7" s="1"/>
  <c r="F5646" i="7"/>
  <c r="J5646" i="7" s="1"/>
  <c r="K5646" i="7" s="1"/>
  <c r="F5647" i="7"/>
  <c r="J5647" i="7" s="1"/>
  <c r="K5647" i="7" s="1"/>
  <c r="F5648" i="7"/>
  <c r="J5648" i="7" s="1"/>
  <c r="K5648" i="7" s="1"/>
  <c r="F5649" i="7"/>
  <c r="J5649" i="7" s="1"/>
  <c r="K5649" i="7" s="1"/>
  <c r="F5650" i="7"/>
  <c r="J5650" i="7" s="1"/>
  <c r="K5650" i="7" s="1"/>
  <c r="F5651" i="7"/>
  <c r="J5651" i="7" s="1"/>
  <c r="K5651" i="7" s="1"/>
  <c r="F5652" i="7"/>
  <c r="J5652" i="7" s="1"/>
  <c r="K5652" i="7" s="1"/>
  <c r="F5653" i="7"/>
  <c r="J5653" i="7" s="1"/>
  <c r="K5653" i="7" s="1"/>
  <c r="F5654" i="7"/>
  <c r="J5654" i="7" s="1"/>
  <c r="K5654" i="7" s="1"/>
  <c r="F5655" i="7"/>
  <c r="J5655" i="7" s="1"/>
  <c r="K5655" i="7" s="1"/>
  <c r="F5656" i="7"/>
  <c r="J5656" i="7" s="1"/>
  <c r="K5656" i="7" s="1"/>
  <c r="F5657" i="7"/>
  <c r="J5657" i="7" s="1"/>
  <c r="K5657" i="7" s="1"/>
  <c r="F5658" i="7"/>
  <c r="J5658" i="7" s="1"/>
  <c r="K5658" i="7" s="1"/>
  <c r="F5659" i="7"/>
  <c r="J5659" i="7" s="1"/>
  <c r="K5659" i="7" s="1"/>
  <c r="F5660" i="7"/>
  <c r="J5660" i="7" s="1"/>
  <c r="K5660" i="7" s="1"/>
  <c r="F5661" i="7"/>
  <c r="J5661" i="7" s="1"/>
  <c r="K5661" i="7" s="1"/>
  <c r="F5662" i="7"/>
  <c r="J5662" i="7" s="1"/>
  <c r="K5662" i="7" s="1"/>
  <c r="F5663" i="7"/>
  <c r="J5663" i="7" s="1"/>
  <c r="K5663" i="7" s="1"/>
  <c r="F5664" i="7"/>
  <c r="J5664" i="7" s="1"/>
  <c r="K5664" i="7" s="1"/>
  <c r="F5665" i="7"/>
  <c r="J5665" i="7" s="1"/>
  <c r="K5665" i="7" s="1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J5714" i="7" s="1"/>
  <c r="K5714" i="7" s="1"/>
  <c r="F5715" i="7"/>
  <c r="J5715" i="7" s="1"/>
  <c r="K5715" i="7" s="1"/>
  <c r="F5716" i="7"/>
  <c r="J5716" i="7" s="1"/>
  <c r="K5716" i="7" s="1"/>
  <c r="F5717" i="7"/>
  <c r="J5717" i="7" s="1"/>
  <c r="K5717" i="7" s="1"/>
  <c r="F5718" i="7"/>
  <c r="J5718" i="7" s="1"/>
  <c r="K5718" i="7" s="1"/>
  <c r="F5719" i="7"/>
  <c r="J5719" i="7" s="1"/>
  <c r="K5719" i="7" s="1"/>
  <c r="F5720" i="7"/>
  <c r="J5720" i="7" s="1"/>
  <c r="K5720" i="7" s="1"/>
  <c r="F5721" i="7"/>
  <c r="J5721" i="7" s="1"/>
  <c r="K5721" i="7" s="1"/>
  <c r="F5722" i="7"/>
  <c r="J5722" i="7" s="1"/>
  <c r="K5722" i="7" s="1"/>
  <c r="F5723" i="7"/>
  <c r="J5723" i="7" s="1"/>
  <c r="K5723" i="7" s="1"/>
  <c r="F5724" i="7"/>
  <c r="J5724" i="7" s="1"/>
  <c r="K5724" i="7" s="1"/>
  <c r="F5725" i="7"/>
  <c r="J5725" i="7" s="1"/>
  <c r="K5725" i="7" s="1"/>
  <c r="F5726" i="7"/>
  <c r="J5726" i="7" s="1"/>
  <c r="K5726" i="7" s="1"/>
  <c r="F5727" i="7"/>
  <c r="J5727" i="7" s="1"/>
  <c r="K5727" i="7" s="1"/>
  <c r="F5728" i="7"/>
  <c r="J5728" i="7" s="1"/>
  <c r="K5728" i="7" s="1"/>
  <c r="F5729" i="7"/>
  <c r="J5729" i="7" s="1"/>
  <c r="K5729" i="7" s="1"/>
  <c r="F5730" i="7"/>
  <c r="J5730" i="7" s="1"/>
  <c r="K5730" i="7" s="1"/>
  <c r="F5731" i="7"/>
  <c r="J5731" i="7" s="1"/>
  <c r="K5731" i="7" s="1"/>
  <c r="F5732" i="7"/>
  <c r="J5732" i="7" s="1"/>
  <c r="K5732" i="7" s="1"/>
  <c r="F5733" i="7"/>
  <c r="J5733" i="7" s="1"/>
  <c r="K5733" i="7" s="1"/>
  <c r="F5734" i="7"/>
  <c r="J5734" i="7" s="1"/>
  <c r="K5734" i="7" s="1"/>
  <c r="F5735" i="7"/>
  <c r="J5735" i="7" s="1"/>
  <c r="K5735" i="7" s="1"/>
  <c r="F5736" i="7"/>
  <c r="J5736" i="7" s="1"/>
  <c r="K5736" i="7" s="1"/>
  <c r="F5737" i="7"/>
  <c r="J5737" i="7" s="1"/>
  <c r="K5737" i="7" s="1"/>
  <c r="F5738" i="7"/>
  <c r="J5738" i="7" s="1"/>
  <c r="K5738" i="7" s="1"/>
  <c r="F5739" i="7"/>
  <c r="J5739" i="7" s="1"/>
  <c r="K5739" i="7" s="1"/>
  <c r="F5740" i="7"/>
  <c r="J5740" i="7" s="1"/>
  <c r="K5740" i="7" s="1"/>
  <c r="F5741" i="7"/>
  <c r="J5741" i="7" s="1"/>
  <c r="K5741" i="7" s="1"/>
  <c r="F5742" i="7"/>
  <c r="J5742" i="7" s="1"/>
  <c r="K5742" i="7" s="1"/>
  <c r="F5743" i="7"/>
  <c r="J5743" i="7" s="1"/>
  <c r="K5743" i="7" s="1"/>
  <c r="F5744" i="7"/>
  <c r="J5744" i="7" s="1"/>
  <c r="K5744" i="7" s="1"/>
  <c r="F5745" i="7"/>
  <c r="J5745" i="7" s="1"/>
  <c r="K5745" i="7" s="1"/>
  <c r="F5746" i="7"/>
  <c r="J5746" i="7" s="1"/>
  <c r="K5746" i="7" s="1"/>
  <c r="F5747" i="7"/>
  <c r="J5747" i="7" s="1"/>
  <c r="K5747" i="7" s="1"/>
  <c r="F5748" i="7"/>
  <c r="J5748" i="7" s="1"/>
  <c r="K5748" i="7" s="1"/>
  <c r="F5749" i="7"/>
  <c r="J5749" i="7" s="1"/>
  <c r="K5749" i="7" s="1"/>
  <c r="F5750" i="7"/>
  <c r="J5750" i="7" s="1"/>
  <c r="K5750" i="7" s="1"/>
  <c r="F5751" i="7"/>
  <c r="J5751" i="7" s="1"/>
  <c r="K5751" i="7" s="1"/>
  <c r="F5752" i="7"/>
  <c r="J5752" i="7" s="1"/>
  <c r="K5752" i="7" s="1"/>
  <c r="F5753" i="7"/>
  <c r="J5753" i="7" s="1"/>
  <c r="K5753" i="7" s="1"/>
  <c r="F5754" i="7"/>
  <c r="J5754" i="7" s="1"/>
  <c r="K5754" i="7" s="1"/>
  <c r="F5755" i="7"/>
  <c r="J5755" i="7" s="1"/>
  <c r="K5755" i="7" s="1"/>
  <c r="F5756" i="7"/>
  <c r="J5756" i="7" s="1"/>
  <c r="K5756" i="7" s="1"/>
  <c r="F5757" i="7"/>
  <c r="J5757" i="7" s="1"/>
  <c r="K5757" i="7" s="1"/>
  <c r="F5758" i="7"/>
  <c r="J5758" i="7" s="1"/>
  <c r="K5758" i="7" s="1"/>
  <c r="F5759" i="7"/>
  <c r="J5759" i="7" s="1"/>
  <c r="K5759" i="7" s="1"/>
  <c r="F5760" i="7"/>
  <c r="J5760" i="7" s="1"/>
  <c r="K5760" i="7" s="1"/>
  <c r="F5761" i="7"/>
  <c r="J5761" i="7" s="1"/>
  <c r="K5761" i="7" s="1"/>
  <c r="F5762" i="7"/>
  <c r="J5762" i="7" s="1"/>
  <c r="K5762" i="7" s="1"/>
  <c r="F5763" i="7"/>
  <c r="J5763" i="7" s="1"/>
  <c r="K5763" i="7" s="1"/>
  <c r="F5764" i="7"/>
  <c r="J5764" i="7" s="1"/>
  <c r="K5764" i="7" s="1"/>
  <c r="F5765" i="7"/>
  <c r="J5765" i="7" s="1"/>
  <c r="K5765" i="7" s="1"/>
  <c r="F5766" i="7"/>
  <c r="J5766" i="7" s="1"/>
  <c r="K5766" i="7" s="1"/>
  <c r="F5767" i="7"/>
  <c r="J5767" i="7" s="1"/>
  <c r="K5767" i="7" s="1"/>
  <c r="F5768" i="7"/>
  <c r="J5768" i="7" s="1"/>
  <c r="K5768" i="7" s="1"/>
  <c r="F5769" i="7"/>
  <c r="J5769" i="7" s="1"/>
  <c r="K5769" i="7" s="1"/>
  <c r="F5770" i="7"/>
  <c r="J5770" i="7" s="1"/>
  <c r="K5770" i="7" s="1"/>
  <c r="F5771" i="7"/>
  <c r="J5771" i="7" s="1"/>
  <c r="K5771" i="7" s="1"/>
  <c r="F5772" i="7"/>
  <c r="J5772" i="7" s="1"/>
  <c r="K5772" i="7" s="1"/>
  <c r="F5773" i="7"/>
  <c r="J5773" i="7" s="1"/>
  <c r="K5773" i="7" s="1"/>
  <c r="F5774" i="7"/>
  <c r="J5774" i="7" s="1"/>
  <c r="K5774" i="7" s="1"/>
  <c r="F5775" i="7"/>
  <c r="J5775" i="7" s="1"/>
  <c r="K5775" i="7" s="1"/>
  <c r="F5776" i="7"/>
  <c r="J5776" i="7" s="1"/>
  <c r="K5776" i="7" s="1"/>
  <c r="F5777" i="7"/>
  <c r="J5777" i="7" s="1"/>
  <c r="K5777" i="7" s="1"/>
  <c r="F5778" i="7"/>
  <c r="J5778" i="7" s="1"/>
  <c r="K5778" i="7" s="1"/>
  <c r="F5779" i="7"/>
  <c r="J5779" i="7" s="1"/>
  <c r="K5779" i="7" s="1"/>
  <c r="F5780" i="7"/>
  <c r="J5780" i="7" s="1"/>
  <c r="K5780" i="7" s="1"/>
  <c r="F5781" i="7"/>
  <c r="J5781" i="7" s="1"/>
  <c r="K5781" i="7" s="1"/>
  <c r="F5782" i="7"/>
  <c r="J5782" i="7" s="1"/>
  <c r="K5782" i="7" s="1"/>
  <c r="F5783" i="7"/>
  <c r="J5783" i="7" s="1"/>
  <c r="K5783" i="7" s="1"/>
  <c r="F5784" i="7"/>
  <c r="J5784" i="7" s="1"/>
  <c r="K5784" i="7" s="1"/>
  <c r="F5785" i="7"/>
  <c r="J5785" i="7" s="1"/>
  <c r="K5785" i="7" s="1"/>
  <c r="F5786" i="7"/>
  <c r="J5786" i="7" s="1"/>
  <c r="K5786" i="7" s="1"/>
  <c r="F5787" i="7"/>
  <c r="J5787" i="7" s="1"/>
  <c r="K5787" i="7" s="1"/>
  <c r="F5788" i="7"/>
  <c r="J5788" i="7" s="1"/>
  <c r="K5788" i="7" s="1"/>
  <c r="F5789" i="7"/>
  <c r="J5789" i="7" s="1"/>
  <c r="K5789" i="7" s="1"/>
  <c r="F5790" i="7"/>
  <c r="J5790" i="7" s="1"/>
  <c r="K5790" i="7" s="1"/>
  <c r="F5791" i="7"/>
  <c r="J5791" i="7" s="1"/>
  <c r="K5791" i="7" s="1"/>
  <c r="F5792" i="7"/>
  <c r="J5792" i="7" s="1"/>
  <c r="K5792" i="7" s="1"/>
  <c r="F5793" i="7"/>
  <c r="J5793" i="7" s="1"/>
  <c r="K5793" i="7" s="1"/>
  <c r="F5794" i="7"/>
  <c r="J5794" i="7" s="1"/>
  <c r="K5794" i="7" s="1"/>
  <c r="F5795" i="7"/>
  <c r="J5795" i="7" s="1"/>
  <c r="K5795" i="7" s="1"/>
  <c r="F5796" i="7"/>
  <c r="J5796" i="7" s="1"/>
  <c r="K5796" i="7" s="1"/>
  <c r="F5797" i="7"/>
  <c r="J5797" i="7" s="1"/>
  <c r="K5797" i="7" s="1"/>
  <c r="F5798" i="7"/>
  <c r="J5798" i="7" s="1"/>
  <c r="K5798" i="7" s="1"/>
  <c r="F5799" i="7"/>
  <c r="J5799" i="7" s="1"/>
  <c r="K5799" i="7" s="1"/>
  <c r="F5800" i="7"/>
  <c r="J5800" i="7" s="1"/>
  <c r="K5800" i="7" s="1"/>
  <c r="F5801" i="7"/>
  <c r="J5801" i="7" s="1"/>
  <c r="K5801" i="7" s="1"/>
  <c r="F5802" i="7"/>
  <c r="J5802" i="7" s="1"/>
  <c r="K5802" i="7" s="1"/>
  <c r="F5803" i="7"/>
  <c r="J5803" i="7" s="1"/>
  <c r="K5803" i="7" s="1"/>
  <c r="F5804" i="7"/>
  <c r="J5804" i="7" s="1"/>
  <c r="K5804" i="7" s="1"/>
  <c r="F5805" i="7"/>
  <c r="J5805" i="7" s="1"/>
  <c r="K5805" i="7" s="1"/>
  <c r="F5806" i="7"/>
  <c r="J5806" i="7" s="1"/>
  <c r="K5806" i="7" s="1"/>
  <c r="F5807" i="7"/>
  <c r="J5807" i="7" s="1"/>
  <c r="K5807" i="7" s="1"/>
  <c r="F5808" i="7"/>
  <c r="J5808" i="7" s="1"/>
  <c r="K5808" i="7" s="1"/>
  <c r="F5809" i="7"/>
  <c r="J5809" i="7" s="1"/>
  <c r="K5809" i="7" s="1"/>
  <c r="F5810" i="7"/>
  <c r="J5810" i="7" s="1"/>
  <c r="K5810" i="7" s="1"/>
  <c r="F5811" i="7"/>
  <c r="J5811" i="7" s="1"/>
  <c r="K5811" i="7" s="1"/>
  <c r="F5812" i="7"/>
  <c r="J5812" i="7" s="1"/>
  <c r="K5812" i="7" s="1"/>
  <c r="F5813" i="7"/>
  <c r="J5813" i="7" s="1"/>
  <c r="K5813" i="7" s="1"/>
  <c r="F5814" i="7"/>
  <c r="J5814" i="7" s="1"/>
  <c r="K5814" i="7" s="1"/>
  <c r="F5815" i="7"/>
  <c r="J5815" i="7" s="1"/>
  <c r="K5815" i="7" s="1"/>
  <c r="F5816" i="7"/>
  <c r="J5816" i="7" s="1"/>
  <c r="K5816" i="7" s="1"/>
  <c r="F5817" i="7"/>
  <c r="J5817" i="7" s="1"/>
  <c r="K5817" i="7" s="1"/>
  <c r="F5818" i="7"/>
  <c r="J5818" i="7" s="1"/>
  <c r="K5818" i="7" s="1"/>
  <c r="F5819" i="7"/>
  <c r="J5819" i="7" s="1"/>
  <c r="K5819" i="7" s="1"/>
  <c r="F5820" i="7"/>
  <c r="J5820" i="7" s="1"/>
  <c r="K5820" i="7" s="1"/>
  <c r="F5821" i="7"/>
  <c r="J5821" i="7" s="1"/>
  <c r="K5821" i="7" s="1"/>
  <c r="F5822" i="7"/>
  <c r="J5822" i="7" s="1"/>
  <c r="K5822" i="7" s="1"/>
  <c r="F5823" i="7"/>
  <c r="J5823" i="7" s="1"/>
  <c r="K5823" i="7" s="1"/>
  <c r="F5824" i="7"/>
  <c r="J5824" i="7" s="1"/>
  <c r="K5824" i="7" s="1"/>
  <c r="F5825" i="7"/>
  <c r="J5825" i="7" s="1"/>
  <c r="K5825" i="7" s="1"/>
  <c r="F5826" i="7"/>
  <c r="J5826" i="7" s="1"/>
  <c r="K5826" i="7" s="1"/>
  <c r="F5827" i="7"/>
  <c r="J5827" i="7" s="1"/>
  <c r="K5827" i="7" s="1"/>
  <c r="F5828" i="7"/>
  <c r="J5828" i="7" s="1"/>
  <c r="K5828" i="7" s="1"/>
  <c r="F5829" i="7"/>
  <c r="J5829" i="7" s="1"/>
  <c r="K5829" i="7" s="1"/>
  <c r="F5830" i="7"/>
  <c r="J5830" i="7" s="1"/>
  <c r="K5830" i="7" s="1"/>
  <c r="F5831" i="7"/>
  <c r="J5831" i="7" s="1"/>
  <c r="K5831" i="7" s="1"/>
  <c r="F5832" i="7"/>
  <c r="J5832" i="7" s="1"/>
  <c r="K5832" i="7" s="1"/>
  <c r="F5833" i="7"/>
  <c r="J5833" i="7" s="1"/>
  <c r="K5833" i="7" s="1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J5882" i="7" s="1"/>
  <c r="K5882" i="7" s="1"/>
  <c r="F5883" i="7"/>
  <c r="J5883" i="7" s="1"/>
  <c r="K5883" i="7" s="1"/>
  <c r="F5884" i="7"/>
  <c r="J5884" i="7" s="1"/>
  <c r="K5884" i="7" s="1"/>
  <c r="F5885" i="7"/>
  <c r="J5885" i="7" s="1"/>
  <c r="K5885" i="7" s="1"/>
  <c r="F5886" i="7"/>
  <c r="J5886" i="7" s="1"/>
  <c r="K5886" i="7" s="1"/>
  <c r="F5887" i="7"/>
  <c r="J5887" i="7" s="1"/>
  <c r="K5887" i="7" s="1"/>
  <c r="F5888" i="7"/>
  <c r="J5888" i="7" s="1"/>
  <c r="K5888" i="7" s="1"/>
  <c r="F5889" i="7"/>
  <c r="J5889" i="7" s="1"/>
  <c r="K5889" i="7" s="1"/>
  <c r="F5890" i="7"/>
  <c r="J5890" i="7" s="1"/>
  <c r="K5890" i="7" s="1"/>
  <c r="F5891" i="7"/>
  <c r="J5891" i="7" s="1"/>
  <c r="K5891" i="7" s="1"/>
  <c r="F5892" i="7"/>
  <c r="J5892" i="7" s="1"/>
  <c r="K5892" i="7" s="1"/>
  <c r="F5893" i="7"/>
  <c r="J5893" i="7" s="1"/>
  <c r="K5893" i="7" s="1"/>
  <c r="F5894" i="7"/>
  <c r="J5894" i="7" s="1"/>
  <c r="K5894" i="7" s="1"/>
  <c r="F5895" i="7"/>
  <c r="J5895" i="7" s="1"/>
  <c r="K5895" i="7" s="1"/>
  <c r="F5896" i="7"/>
  <c r="J5896" i="7" s="1"/>
  <c r="K5896" i="7" s="1"/>
  <c r="F5897" i="7"/>
  <c r="J5897" i="7" s="1"/>
  <c r="K5897" i="7" s="1"/>
  <c r="F5898" i="7"/>
  <c r="J5898" i="7" s="1"/>
  <c r="K5898" i="7" s="1"/>
  <c r="F5899" i="7"/>
  <c r="J5899" i="7" s="1"/>
  <c r="K5899" i="7" s="1"/>
  <c r="F5900" i="7"/>
  <c r="J5900" i="7" s="1"/>
  <c r="K5900" i="7" s="1"/>
  <c r="F5901" i="7"/>
  <c r="J5901" i="7" s="1"/>
  <c r="K5901" i="7" s="1"/>
  <c r="F5902" i="7"/>
  <c r="J5902" i="7" s="1"/>
  <c r="K5902" i="7" s="1"/>
  <c r="F5903" i="7"/>
  <c r="J5903" i="7" s="1"/>
  <c r="K5903" i="7" s="1"/>
  <c r="F5904" i="7"/>
  <c r="J5904" i="7" s="1"/>
  <c r="K5904" i="7" s="1"/>
  <c r="F5905" i="7"/>
  <c r="J5905" i="7" s="1"/>
  <c r="K5905" i="7" s="1"/>
  <c r="F5906" i="7"/>
  <c r="J5906" i="7" s="1"/>
  <c r="K5906" i="7" s="1"/>
  <c r="F5907" i="7"/>
  <c r="J5907" i="7" s="1"/>
  <c r="K5907" i="7" s="1"/>
  <c r="F5908" i="7"/>
  <c r="J5908" i="7" s="1"/>
  <c r="K5908" i="7" s="1"/>
  <c r="F5909" i="7"/>
  <c r="J5909" i="7" s="1"/>
  <c r="K5909" i="7" s="1"/>
  <c r="F5910" i="7"/>
  <c r="J5910" i="7" s="1"/>
  <c r="K5910" i="7" s="1"/>
  <c r="F5911" i="7"/>
  <c r="J5911" i="7" s="1"/>
  <c r="K5911" i="7" s="1"/>
  <c r="F5912" i="7"/>
  <c r="J5912" i="7" s="1"/>
  <c r="K5912" i="7" s="1"/>
  <c r="F5913" i="7"/>
  <c r="J5913" i="7" s="1"/>
  <c r="K5913" i="7" s="1"/>
  <c r="F5914" i="7"/>
  <c r="J5914" i="7" s="1"/>
  <c r="K5914" i="7" s="1"/>
  <c r="F5915" i="7"/>
  <c r="J5915" i="7" s="1"/>
  <c r="K5915" i="7" s="1"/>
  <c r="F5916" i="7"/>
  <c r="J5916" i="7" s="1"/>
  <c r="K5916" i="7" s="1"/>
  <c r="F5917" i="7"/>
  <c r="J5917" i="7" s="1"/>
  <c r="K5917" i="7" s="1"/>
  <c r="F5918" i="7"/>
  <c r="J5918" i="7" s="1"/>
  <c r="K5918" i="7" s="1"/>
  <c r="F5919" i="7"/>
  <c r="J5919" i="7" s="1"/>
  <c r="K5919" i="7" s="1"/>
  <c r="F5920" i="7"/>
  <c r="J5920" i="7" s="1"/>
  <c r="K5920" i="7" s="1"/>
  <c r="F5921" i="7"/>
  <c r="J5921" i="7" s="1"/>
  <c r="K5921" i="7" s="1"/>
  <c r="F5922" i="7"/>
  <c r="J5922" i="7" s="1"/>
  <c r="K5922" i="7" s="1"/>
  <c r="F5923" i="7"/>
  <c r="J5923" i="7" s="1"/>
  <c r="K5923" i="7" s="1"/>
  <c r="F5924" i="7"/>
  <c r="J5924" i="7" s="1"/>
  <c r="K5924" i="7" s="1"/>
  <c r="F5925" i="7"/>
  <c r="J5925" i="7" s="1"/>
  <c r="K5925" i="7" s="1"/>
  <c r="F5926" i="7"/>
  <c r="J5926" i="7" s="1"/>
  <c r="K5926" i="7" s="1"/>
  <c r="F5927" i="7"/>
  <c r="J5927" i="7" s="1"/>
  <c r="K5927" i="7" s="1"/>
  <c r="F5928" i="7"/>
  <c r="J5928" i="7" s="1"/>
  <c r="K5928" i="7" s="1"/>
  <c r="F5929" i="7"/>
  <c r="J5929" i="7" s="1"/>
  <c r="K5929" i="7" s="1"/>
  <c r="F5930" i="7"/>
  <c r="J5930" i="7" s="1"/>
  <c r="K5930" i="7" s="1"/>
  <c r="F5931" i="7"/>
  <c r="J5931" i="7" s="1"/>
  <c r="K5931" i="7" s="1"/>
  <c r="F5932" i="7"/>
  <c r="J5932" i="7" s="1"/>
  <c r="K5932" i="7" s="1"/>
  <c r="F5933" i="7"/>
  <c r="J5933" i="7" s="1"/>
  <c r="K5933" i="7" s="1"/>
  <c r="F5934" i="7"/>
  <c r="J5934" i="7" s="1"/>
  <c r="K5934" i="7" s="1"/>
  <c r="F5935" i="7"/>
  <c r="J5935" i="7" s="1"/>
  <c r="K5935" i="7" s="1"/>
  <c r="F5936" i="7"/>
  <c r="J5936" i="7" s="1"/>
  <c r="K5936" i="7" s="1"/>
  <c r="F5937" i="7"/>
  <c r="J5937" i="7" s="1"/>
  <c r="K5937" i="7" s="1"/>
  <c r="F5938" i="7"/>
  <c r="J5938" i="7" s="1"/>
  <c r="K5938" i="7" s="1"/>
  <c r="F5939" i="7"/>
  <c r="J5939" i="7" s="1"/>
  <c r="K5939" i="7" s="1"/>
  <c r="F5940" i="7"/>
  <c r="J5940" i="7" s="1"/>
  <c r="K5940" i="7" s="1"/>
  <c r="F5941" i="7"/>
  <c r="J5941" i="7" s="1"/>
  <c r="K5941" i="7" s="1"/>
  <c r="F5942" i="7"/>
  <c r="J5942" i="7" s="1"/>
  <c r="K5942" i="7" s="1"/>
  <c r="F5943" i="7"/>
  <c r="J5943" i="7" s="1"/>
  <c r="K5943" i="7" s="1"/>
  <c r="F5944" i="7"/>
  <c r="J5944" i="7" s="1"/>
  <c r="K5944" i="7" s="1"/>
  <c r="F5945" i="7"/>
  <c r="J5945" i="7" s="1"/>
  <c r="K5945" i="7" s="1"/>
  <c r="F5946" i="7"/>
  <c r="J5946" i="7" s="1"/>
  <c r="K5946" i="7" s="1"/>
  <c r="F5947" i="7"/>
  <c r="J5947" i="7" s="1"/>
  <c r="K5947" i="7" s="1"/>
  <c r="F5948" i="7"/>
  <c r="J5948" i="7" s="1"/>
  <c r="K5948" i="7" s="1"/>
  <c r="F5949" i="7"/>
  <c r="J5949" i="7" s="1"/>
  <c r="K5949" i="7" s="1"/>
  <c r="F5950" i="7"/>
  <c r="J5950" i="7" s="1"/>
  <c r="K5950" i="7" s="1"/>
  <c r="F5951" i="7"/>
  <c r="J5951" i="7" s="1"/>
  <c r="K5951" i="7" s="1"/>
  <c r="F5952" i="7"/>
  <c r="J5952" i="7" s="1"/>
  <c r="K5952" i="7" s="1"/>
  <c r="F5953" i="7"/>
  <c r="J5953" i="7" s="1"/>
  <c r="K5953" i="7" s="1"/>
  <c r="F5954" i="7"/>
  <c r="J5954" i="7" s="1"/>
  <c r="K5954" i="7" s="1"/>
  <c r="F5955" i="7"/>
  <c r="J5955" i="7" s="1"/>
  <c r="K5955" i="7" s="1"/>
  <c r="F5956" i="7"/>
  <c r="J5956" i="7" s="1"/>
  <c r="K5956" i="7" s="1"/>
  <c r="F5957" i="7"/>
  <c r="J5957" i="7" s="1"/>
  <c r="K5957" i="7" s="1"/>
  <c r="F5958" i="7"/>
  <c r="J5958" i="7" s="1"/>
  <c r="K5958" i="7" s="1"/>
  <c r="F5959" i="7"/>
  <c r="J5959" i="7" s="1"/>
  <c r="K5959" i="7" s="1"/>
  <c r="F5960" i="7"/>
  <c r="J5960" i="7" s="1"/>
  <c r="K5960" i="7" s="1"/>
  <c r="F5961" i="7"/>
  <c r="J5961" i="7" s="1"/>
  <c r="K5961" i="7" s="1"/>
  <c r="F5962" i="7"/>
  <c r="J5962" i="7" s="1"/>
  <c r="K5962" i="7" s="1"/>
  <c r="F5963" i="7"/>
  <c r="J5963" i="7" s="1"/>
  <c r="K5963" i="7" s="1"/>
  <c r="F5964" i="7"/>
  <c r="J5964" i="7" s="1"/>
  <c r="K5964" i="7" s="1"/>
  <c r="F5965" i="7"/>
  <c r="J5965" i="7" s="1"/>
  <c r="K5965" i="7" s="1"/>
  <c r="F5966" i="7"/>
  <c r="J5966" i="7" s="1"/>
  <c r="K5966" i="7" s="1"/>
  <c r="F5967" i="7"/>
  <c r="J5967" i="7" s="1"/>
  <c r="K5967" i="7" s="1"/>
  <c r="F5968" i="7"/>
  <c r="J5968" i="7" s="1"/>
  <c r="K5968" i="7" s="1"/>
  <c r="F5969" i="7"/>
  <c r="J5969" i="7" s="1"/>
  <c r="K5969" i="7" s="1"/>
  <c r="F5970" i="7"/>
  <c r="J5970" i="7" s="1"/>
  <c r="K5970" i="7" s="1"/>
  <c r="F5971" i="7"/>
  <c r="J5971" i="7" s="1"/>
  <c r="K5971" i="7" s="1"/>
  <c r="F5972" i="7"/>
  <c r="J5972" i="7" s="1"/>
  <c r="K5972" i="7" s="1"/>
  <c r="F5973" i="7"/>
  <c r="J5973" i="7" s="1"/>
  <c r="K5973" i="7" s="1"/>
  <c r="F5974" i="7"/>
  <c r="J5974" i="7" s="1"/>
  <c r="K5974" i="7" s="1"/>
  <c r="F5975" i="7"/>
  <c r="J5975" i="7" s="1"/>
  <c r="K5975" i="7" s="1"/>
  <c r="F5976" i="7"/>
  <c r="J5976" i="7" s="1"/>
  <c r="K5976" i="7" s="1"/>
  <c r="F5977" i="7"/>
  <c r="J5977" i="7" s="1"/>
  <c r="K5977" i="7" s="1"/>
  <c r="F5978" i="7"/>
  <c r="J5978" i="7" s="1"/>
  <c r="K5978" i="7" s="1"/>
  <c r="F5979" i="7"/>
  <c r="J5979" i="7" s="1"/>
  <c r="K5979" i="7" s="1"/>
  <c r="F5980" i="7"/>
  <c r="J5980" i="7" s="1"/>
  <c r="K5980" i="7" s="1"/>
  <c r="F5981" i="7"/>
  <c r="J5981" i="7" s="1"/>
  <c r="K5981" i="7" s="1"/>
  <c r="F5982" i="7"/>
  <c r="J5982" i="7" s="1"/>
  <c r="K5982" i="7" s="1"/>
  <c r="F5983" i="7"/>
  <c r="J5983" i="7" s="1"/>
  <c r="K5983" i="7" s="1"/>
  <c r="F5984" i="7"/>
  <c r="J5984" i="7" s="1"/>
  <c r="K5984" i="7" s="1"/>
  <c r="F5985" i="7"/>
  <c r="J5985" i="7" s="1"/>
  <c r="K5985" i="7" s="1"/>
  <c r="F5986" i="7"/>
  <c r="J5986" i="7" s="1"/>
  <c r="K5986" i="7" s="1"/>
  <c r="F5987" i="7"/>
  <c r="J5987" i="7" s="1"/>
  <c r="K5987" i="7" s="1"/>
  <c r="F5988" i="7"/>
  <c r="J5988" i="7" s="1"/>
  <c r="K5988" i="7" s="1"/>
  <c r="F5989" i="7"/>
  <c r="J5989" i="7" s="1"/>
  <c r="K5989" i="7" s="1"/>
  <c r="F5990" i="7"/>
  <c r="J5990" i="7" s="1"/>
  <c r="K5990" i="7" s="1"/>
  <c r="F5991" i="7"/>
  <c r="J5991" i="7" s="1"/>
  <c r="K5991" i="7" s="1"/>
  <c r="F5992" i="7"/>
  <c r="J5992" i="7" s="1"/>
  <c r="K5992" i="7" s="1"/>
  <c r="F5993" i="7"/>
  <c r="J5993" i="7" s="1"/>
  <c r="K5993" i="7" s="1"/>
  <c r="F5994" i="7"/>
  <c r="J5994" i="7" s="1"/>
  <c r="K5994" i="7" s="1"/>
  <c r="F5995" i="7"/>
  <c r="J5995" i="7" s="1"/>
  <c r="K5995" i="7" s="1"/>
  <c r="F5996" i="7"/>
  <c r="J5996" i="7" s="1"/>
  <c r="K5996" i="7" s="1"/>
  <c r="F5997" i="7"/>
  <c r="J5997" i="7" s="1"/>
  <c r="K5997" i="7" s="1"/>
  <c r="F5998" i="7"/>
  <c r="J5998" i="7" s="1"/>
  <c r="K5998" i="7" s="1"/>
  <c r="F5999" i="7"/>
  <c r="J5999" i="7" s="1"/>
  <c r="K5999" i="7" s="1"/>
  <c r="F6000" i="7"/>
  <c r="J6000" i="7" s="1"/>
  <c r="K6000" i="7" s="1"/>
  <c r="F6001" i="7"/>
  <c r="J6001" i="7" s="1"/>
  <c r="K6001" i="7" s="1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J6050" i="7" s="1"/>
  <c r="K6050" i="7" s="1"/>
  <c r="F6051" i="7"/>
  <c r="J6051" i="7" s="1"/>
  <c r="K6051" i="7" s="1"/>
  <c r="F6052" i="7"/>
  <c r="J6052" i="7" s="1"/>
  <c r="K6052" i="7" s="1"/>
  <c r="F6053" i="7"/>
  <c r="J6053" i="7" s="1"/>
  <c r="K6053" i="7" s="1"/>
  <c r="F6054" i="7"/>
  <c r="J6054" i="7" s="1"/>
  <c r="K6054" i="7" s="1"/>
  <c r="F6055" i="7"/>
  <c r="J6055" i="7" s="1"/>
  <c r="K6055" i="7" s="1"/>
  <c r="F6056" i="7"/>
  <c r="J6056" i="7" s="1"/>
  <c r="K6056" i="7" s="1"/>
  <c r="F6057" i="7"/>
  <c r="J6057" i="7" s="1"/>
  <c r="K6057" i="7" s="1"/>
  <c r="F6058" i="7"/>
  <c r="J6058" i="7" s="1"/>
  <c r="K6058" i="7" s="1"/>
  <c r="F6059" i="7"/>
  <c r="J6059" i="7" s="1"/>
  <c r="K6059" i="7" s="1"/>
  <c r="F6060" i="7"/>
  <c r="J6060" i="7" s="1"/>
  <c r="K6060" i="7" s="1"/>
  <c r="F6061" i="7"/>
  <c r="J6061" i="7" s="1"/>
  <c r="K6061" i="7" s="1"/>
  <c r="F6062" i="7"/>
  <c r="J6062" i="7" s="1"/>
  <c r="K6062" i="7" s="1"/>
  <c r="F6063" i="7"/>
  <c r="J6063" i="7" s="1"/>
  <c r="K6063" i="7" s="1"/>
  <c r="F6064" i="7"/>
  <c r="J6064" i="7" s="1"/>
  <c r="K6064" i="7" s="1"/>
  <c r="F6065" i="7"/>
  <c r="J6065" i="7" s="1"/>
  <c r="K6065" i="7" s="1"/>
  <c r="F6066" i="7"/>
  <c r="J6066" i="7" s="1"/>
  <c r="K6066" i="7" s="1"/>
  <c r="F6067" i="7"/>
  <c r="J6067" i="7" s="1"/>
  <c r="K6067" i="7" s="1"/>
  <c r="F6068" i="7"/>
  <c r="J6068" i="7" s="1"/>
  <c r="K6068" i="7" s="1"/>
  <c r="F6069" i="7"/>
  <c r="J6069" i="7" s="1"/>
  <c r="K6069" i="7" s="1"/>
  <c r="F6070" i="7"/>
  <c r="J6070" i="7" s="1"/>
  <c r="K6070" i="7" s="1"/>
  <c r="F6071" i="7"/>
  <c r="J6071" i="7" s="1"/>
  <c r="K6071" i="7" s="1"/>
  <c r="F6072" i="7"/>
  <c r="J6072" i="7" s="1"/>
  <c r="K6072" i="7" s="1"/>
  <c r="F6073" i="7"/>
  <c r="J6073" i="7" s="1"/>
  <c r="K6073" i="7" s="1"/>
  <c r="F6074" i="7"/>
  <c r="J6074" i="7" s="1"/>
  <c r="K6074" i="7" s="1"/>
  <c r="F6075" i="7"/>
  <c r="J6075" i="7" s="1"/>
  <c r="K6075" i="7" s="1"/>
  <c r="F6076" i="7"/>
  <c r="J6076" i="7" s="1"/>
  <c r="K6076" i="7" s="1"/>
  <c r="F6077" i="7"/>
  <c r="J6077" i="7" s="1"/>
  <c r="K6077" i="7" s="1"/>
  <c r="F6078" i="7"/>
  <c r="J6078" i="7" s="1"/>
  <c r="K6078" i="7" s="1"/>
  <c r="F6079" i="7"/>
  <c r="J6079" i="7" s="1"/>
  <c r="K6079" i="7" s="1"/>
  <c r="F6080" i="7"/>
  <c r="J6080" i="7" s="1"/>
  <c r="K6080" i="7" s="1"/>
  <c r="F6081" i="7"/>
  <c r="J6081" i="7" s="1"/>
  <c r="K6081" i="7" s="1"/>
  <c r="F6082" i="7"/>
  <c r="J6082" i="7" s="1"/>
  <c r="K6082" i="7" s="1"/>
  <c r="F6083" i="7"/>
  <c r="J6083" i="7" s="1"/>
  <c r="K6083" i="7" s="1"/>
  <c r="F6084" i="7"/>
  <c r="J6084" i="7" s="1"/>
  <c r="K6084" i="7" s="1"/>
  <c r="F6085" i="7"/>
  <c r="J6085" i="7" s="1"/>
  <c r="K6085" i="7" s="1"/>
  <c r="F6086" i="7"/>
  <c r="J6086" i="7" s="1"/>
  <c r="K6086" i="7" s="1"/>
  <c r="F6087" i="7"/>
  <c r="J6087" i="7" s="1"/>
  <c r="K6087" i="7" s="1"/>
  <c r="F6088" i="7"/>
  <c r="J6088" i="7" s="1"/>
  <c r="K6088" i="7" s="1"/>
  <c r="F6089" i="7"/>
  <c r="J6089" i="7" s="1"/>
  <c r="K6089" i="7" s="1"/>
  <c r="F6090" i="7"/>
  <c r="J6090" i="7" s="1"/>
  <c r="K6090" i="7" s="1"/>
  <c r="F6091" i="7"/>
  <c r="J6091" i="7" s="1"/>
  <c r="K6091" i="7" s="1"/>
  <c r="F6092" i="7"/>
  <c r="J6092" i="7" s="1"/>
  <c r="K6092" i="7" s="1"/>
  <c r="F6093" i="7"/>
  <c r="J6093" i="7" s="1"/>
  <c r="K6093" i="7" s="1"/>
  <c r="F6094" i="7"/>
  <c r="J6094" i="7" s="1"/>
  <c r="K6094" i="7" s="1"/>
  <c r="F6095" i="7"/>
  <c r="J6095" i="7" s="1"/>
  <c r="K6095" i="7" s="1"/>
  <c r="F6096" i="7"/>
  <c r="J6096" i="7" s="1"/>
  <c r="K6096" i="7" s="1"/>
  <c r="F6097" i="7"/>
  <c r="J6097" i="7" s="1"/>
  <c r="K6097" i="7" s="1"/>
  <c r="F6098" i="7"/>
  <c r="J6098" i="7" s="1"/>
  <c r="K6098" i="7" s="1"/>
  <c r="F6099" i="7"/>
  <c r="J6099" i="7" s="1"/>
  <c r="K6099" i="7" s="1"/>
  <c r="F6100" i="7"/>
  <c r="J6100" i="7" s="1"/>
  <c r="K6100" i="7" s="1"/>
  <c r="F6101" i="7"/>
  <c r="J6101" i="7" s="1"/>
  <c r="K6101" i="7" s="1"/>
  <c r="F6102" i="7"/>
  <c r="J6102" i="7" s="1"/>
  <c r="K6102" i="7" s="1"/>
  <c r="F6103" i="7"/>
  <c r="J6103" i="7" s="1"/>
  <c r="K6103" i="7" s="1"/>
  <c r="F6104" i="7"/>
  <c r="J6104" i="7" s="1"/>
  <c r="K6104" i="7" s="1"/>
  <c r="F6105" i="7"/>
  <c r="J6105" i="7" s="1"/>
  <c r="K6105" i="7" s="1"/>
  <c r="F6106" i="7"/>
  <c r="J6106" i="7" s="1"/>
  <c r="K6106" i="7" s="1"/>
  <c r="F6107" i="7"/>
  <c r="J6107" i="7" s="1"/>
  <c r="K6107" i="7" s="1"/>
  <c r="F6108" i="7"/>
  <c r="J6108" i="7" s="1"/>
  <c r="K6108" i="7" s="1"/>
  <c r="F6109" i="7"/>
  <c r="J6109" i="7" s="1"/>
  <c r="K6109" i="7" s="1"/>
  <c r="F6110" i="7"/>
  <c r="J6110" i="7" s="1"/>
  <c r="K6110" i="7" s="1"/>
  <c r="F6111" i="7"/>
  <c r="J6111" i="7" s="1"/>
  <c r="K6111" i="7" s="1"/>
  <c r="F6112" i="7"/>
  <c r="J6112" i="7" s="1"/>
  <c r="K6112" i="7" s="1"/>
  <c r="F6113" i="7"/>
  <c r="J6113" i="7" s="1"/>
  <c r="K6113" i="7" s="1"/>
  <c r="F6114" i="7"/>
  <c r="J6114" i="7" s="1"/>
  <c r="K6114" i="7" s="1"/>
  <c r="F6115" i="7"/>
  <c r="J6115" i="7" s="1"/>
  <c r="K6115" i="7" s="1"/>
  <c r="F6116" i="7"/>
  <c r="J6116" i="7" s="1"/>
  <c r="K6116" i="7" s="1"/>
  <c r="F6117" i="7"/>
  <c r="J6117" i="7" s="1"/>
  <c r="K6117" i="7" s="1"/>
  <c r="F6118" i="7"/>
  <c r="J6118" i="7" s="1"/>
  <c r="K6118" i="7" s="1"/>
  <c r="F6119" i="7"/>
  <c r="J6119" i="7" s="1"/>
  <c r="K6119" i="7" s="1"/>
  <c r="F6120" i="7"/>
  <c r="J6120" i="7" s="1"/>
  <c r="K6120" i="7" s="1"/>
  <c r="F6121" i="7"/>
  <c r="J6121" i="7" s="1"/>
  <c r="K6121" i="7" s="1"/>
  <c r="F6122" i="7"/>
  <c r="J6122" i="7" s="1"/>
  <c r="K6122" i="7" s="1"/>
  <c r="F6123" i="7"/>
  <c r="J6123" i="7" s="1"/>
  <c r="K6123" i="7" s="1"/>
  <c r="F6124" i="7"/>
  <c r="J6124" i="7" s="1"/>
  <c r="K6124" i="7" s="1"/>
  <c r="F6125" i="7"/>
  <c r="J6125" i="7" s="1"/>
  <c r="K6125" i="7" s="1"/>
  <c r="F6126" i="7"/>
  <c r="J6126" i="7" s="1"/>
  <c r="K6126" i="7" s="1"/>
  <c r="F6127" i="7"/>
  <c r="J6127" i="7" s="1"/>
  <c r="K6127" i="7" s="1"/>
  <c r="F6128" i="7"/>
  <c r="J6128" i="7" s="1"/>
  <c r="K6128" i="7" s="1"/>
  <c r="F6129" i="7"/>
  <c r="J6129" i="7" s="1"/>
  <c r="K6129" i="7" s="1"/>
  <c r="F6130" i="7"/>
  <c r="J6130" i="7" s="1"/>
  <c r="K6130" i="7" s="1"/>
  <c r="F6131" i="7"/>
  <c r="J6131" i="7" s="1"/>
  <c r="K6131" i="7" s="1"/>
  <c r="F6132" i="7"/>
  <c r="J6132" i="7" s="1"/>
  <c r="K6132" i="7" s="1"/>
  <c r="F6133" i="7"/>
  <c r="J6133" i="7" s="1"/>
  <c r="K6133" i="7" s="1"/>
  <c r="F6134" i="7"/>
  <c r="J6134" i="7" s="1"/>
  <c r="K6134" i="7" s="1"/>
  <c r="F6135" i="7"/>
  <c r="J6135" i="7" s="1"/>
  <c r="K6135" i="7" s="1"/>
  <c r="F6136" i="7"/>
  <c r="J6136" i="7" s="1"/>
  <c r="K6136" i="7" s="1"/>
  <c r="F6137" i="7"/>
  <c r="J6137" i="7" s="1"/>
  <c r="K6137" i="7" s="1"/>
  <c r="F6138" i="7"/>
  <c r="J6138" i="7" s="1"/>
  <c r="K6138" i="7" s="1"/>
  <c r="F6139" i="7"/>
  <c r="J6139" i="7" s="1"/>
  <c r="K6139" i="7" s="1"/>
  <c r="F6140" i="7"/>
  <c r="J6140" i="7" s="1"/>
  <c r="K6140" i="7" s="1"/>
  <c r="F6141" i="7"/>
  <c r="J6141" i="7" s="1"/>
  <c r="K6141" i="7" s="1"/>
  <c r="F6142" i="7"/>
  <c r="J6142" i="7" s="1"/>
  <c r="K6142" i="7" s="1"/>
  <c r="F6143" i="7"/>
  <c r="J6143" i="7" s="1"/>
  <c r="K6143" i="7" s="1"/>
  <c r="F6144" i="7"/>
  <c r="J6144" i="7" s="1"/>
  <c r="K6144" i="7" s="1"/>
  <c r="F6145" i="7"/>
  <c r="J6145" i="7" s="1"/>
  <c r="K6145" i="7" s="1"/>
  <c r="F6146" i="7"/>
  <c r="J6146" i="7" s="1"/>
  <c r="K6146" i="7" s="1"/>
  <c r="F6147" i="7"/>
  <c r="J6147" i="7" s="1"/>
  <c r="K6147" i="7" s="1"/>
  <c r="F6148" i="7"/>
  <c r="J6148" i="7" s="1"/>
  <c r="K6148" i="7" s="1"/>
  <c r="F6149" i="7"/>
  <c r="J6149" i="7" s="1"/>
  <c r="K6149" i="7" s="1"/>
  <c r="F6150" i="7"/>
  <c r="J6150" i="7" s="1"/>
  <c r="K6150" i="7" s="1"/>
  <c r="F6151" i="7"/>
  <c r="J6151" i="7" s="1"/>
  <c r="K6151" i="7" s="1"/>
  <c r="F6152" i="7"/>
  <c r="J6152" i="7" s="1"/>
  <c r="K6152" i="7" s="1"/>
  <c r="F6153" i="7"/>
  <c r="J6153" i="7" s="1"/>
  <c r="K6153" i="7" s="1"/>
  <c r="F6154" i="7"/>
  <c r="J6154" i="7" s="1"/>
  <c r="K6154" i="7" s="1"/>
  <c r="F6155" i="7"/>
  <c r="J6155" i="7" s="1"/>
  <c r="K6155" i="7" s="1"/>
  <c r="F6156" i="7"/>
  <c r="J6156" i="7" s="1"/>
  <c r="K6156" i="7" s="1"/>
  <c r="F6157" i="7"/>
  <c r="J6157" i="7" s="1"/>
  <c r="K6157" i="7" s="1"/>
  <c r="F6158" i="7"/>
  <c r="J6158" i="7" s="1"/>
  <c r="K6158" i="7" s="1"/>
  <c r="F6159" i="7"/>
  <c r="J6159" i="7" s="1"/>
  <c r="K6159" i="7" s="1"/>
  <c r="F6160" i="7"/>
  <c r="J6160" i="7" s="1"/>
  <c r="K6160" i="7" s="1"/>
  <c r="F6161" i="7"/>
  <c r="J6161" i="7" s="1"/>
  <c r="K6161" i="7" s="1"/>
  <c r="F6162" i="7"/>
  <c r="J6162" i="7" s="1"/>
  <c r="K6162" i="7" s="1"/>
  <c r="F6163" i="7"/>
  <c r="J6163" i="7" s="1"/>
  <c r="K6163" i="7" s="1"/>
  <c r="F6164" i="7"/>
  <c r="J6164" i="7" s="1"/>
  <c r="K6164" i="7" s="1"/>
  <c r="F6165" i="7"/>
  <c r="J6165" i="7" s="1"/>
  <c r="K6165" i="7" s="1"/>
  <c r="F6166" i="7"/>
  <c r="J6166" i="7" s="1"/>
  <c r="K6166" i="7" s="1"/>
  <c r="F6167" i="7"/>
  <c r="J6167" i="7" s="1"/>
  <c r="K6167" i="7" s="1"/>
  <c r="F6168" i="7"/>
  <c r="J6168" i="7" s="1"/>
  <c r="K6168" i="7" s="1"/>
  <c r="F6169" i="7"/>
  <c r="J6169" i="7" s="1"/>
  <c r="K6169" i="7" s="1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J6218" i="7" s="1"/>
  <c r="K6218" i="7" s="1"/>
  <c r="F6219" i="7"/>
  <c r="J6219" i="7" s="1"/>
  <c r="K6219" i="7" s="1"/>
  <c r="F6220" i="7"/>
  <c r="J6220" i="7" s="1"/>
  <c r="K6220" i="7" s="1"/>
  <c r="F6221" i="7"/>
  <c r="J6221" i="7" s="1"/>
  <c r="K6221" i="7" s="1"/>
  <c r="F6222" i="7"/>
  <c r="J6222" i="7" s="1"/>
  <c r="K6222" i="7" s="1"/>
  <c r="F6223" i="7"/>
  <c r="J6223" i="7" s="1"/>
  <c r="K6223" i="7" s="1"/>
  <c r="F6224" i="7"/>
  <c r="J6224" i="7" s="1"/>
  <c r="K6224" i="7" s="1"/>
  <c r="F6225" i="7"/>
  <c r="J6225" i="7" s="1"/>
  <c r="K6225" i="7" s="1"/>
  <c r="F6226" i="7"/>
  <c r="J6226" i="7" s="1"/>
  <c r="K6226" i="7" s="1"/>
  <c r="F6227" i="7"/>
  <c r="J6227" i="7" s="1"/>
  <c r="K6227" i="7" s="1"/>
  <c r="F6228" i="7"/>
  <c r="J6228" i="7" s="1"/>
  <c r="K6228" i="7" s="1"/>
  <c r="F6229" i="7"/>
  <c r="J6229" i="7" s="1"/>
  <c r="K6229" i="7" s="1"/>
  <c r="F6230" i="7"/>
  <c r="J6230" i="7" s="1"/>
  <c r="K6230" i="7" s="1"/>
  <c r="F6231" i="7"/>
  <c r="J6231" i="7" s="1"/>
  <c r="K6231" i="7" s="1"/>
  <c r="F6232" i="7"/>
  <c r="J6232" i="7" s="1"/>
  <c r="K6232" i="7" s="1"/>
  <c r="F6233" i="7"/>
  <c r="J6233" i="7" s="1"/>
  <c r="K6233" i="7" s="1"/>
  <c r="F6234" i="7"/>
  <c r="J6234" i="7" s="1"/>
  <c r="K6234" i="7" s="1"/>
  <c r="F6235" i="7"/>
  <c r="J6235" i="7" s="1"/>
  <c r="K6235" i="7" s="1"/>
  <c r="F6236" i="7"/>
  <c r="J6236" i="7" s="1"/>
  <c r="K6236" i="7" s="1"/>
  <c r="F6237" i="7"/>
  <c r="J6237" i="7" s="1"/>
  <c r="K6237" i="7" s="1"/>
  <c r="F6238" i="7"/>
  <c r="J6238" i="7" s="1"/>
  <c r="K6238" i="7" s="1"/>
  <c r="F6239" i="7"/>
  <c r="J6239" i="7" s="1"/>
  <c r="K6239" i="7" s="1"/>
  <c r="F6240" i="7"/>
  <c r="J6240" i="7" s="1"/>
  <c r="K6240" i="7" s="1"/>
  <c r="F6241" i="7"/>
  <c r="J6241" i="7" s="1"/>
  <c r="K6241" i="7" s="1"/>
  <c r="F6242" i="7"/>
  <c r="J6242" i="7" s="1"/>
  <c r="K6242" i="7" s="1"/>
  <c r="F6243" i="7"/>
  <c r="J6243" i="7" s="1"/>
  <c r="K6243" i="7" s="1"/>
  <c r="F6244" i="7"/>
  <c r="J6244" i="7" s="1"/>
  <c r="K6244" i="7" s="1"/>
  <c r="F6245" i="7"/>
  <c r="J6245" i="7" s="1"/>
  <c r="K6245" i="7" s="1"/>
  <c r="F6246" i="7"/>
  <c r="J6246" i="7" s="1"/>
  <c r="K6246" i="7" s="1"/>
  <c r="F6247" i="7"/>
  <c r="J6247" i="7" s="1"/>
  <c r="K6247" i="7" s="1"/>
  <c r="F6248" i="7"/>
  <c r="J6248" i="7" s="1"/>
  <c r="K6248" i="7" s="1"/>
  <c r="F6249" i="7"/>
  <c r="J6249" i="7" s="1"/>
  <c r="K6249" i="7" s="1"/>
  <c r="F6250" i="7"/>
  <c r="J6250" i="7" s="1"/>
  <c r="K6250" i="7" s="1"/>
  <c r="F6251" i="7"/>
  <c r="J6251" i="7" s="1"/>
  <c r="K6251" i="7" s="1"/>
  <c r="F6252" i="7"/>
  <c r="J6252" i="7" s="1"/>
  <c r="K6252" i="7" s="1"/>
  <c r="F6253" i="7"/>
  <c r="J6253" i="7" s="1"/>
  <c r="K6253" i="7" s="1"/>
  <c r="F6254" i="7"/>
  <c r="J6254" i="7" s="1"/>
  <c r="K6254" i="7" s="1"/>
  <c r="F6255" i="7"/>
  <c r="J6255" i="7" s="1"/>
  <c r="K6255" i="7" s="1"/>
  <c r="F6256" i="7"/>
  <c r="J6256" i="7" s="1"/>
  <c r="K6256" i="7" s="1"/>
  <c r="F6257" i="7"/>
  <c r="J6257" i="7" s="1"/>
  <c r="K6257" i="7" s="1"/>
  <c r="F6258" i="7"/>
  <c r="J6258" i="7" s="1"/>
  <c r="K6258" i="7" s="1"/>
  <c r="F6259" i="7"/>
  <c r="J6259" i="7" s="1"/>
  <c r="K6259" i="7" s="1"/>
  <c r="F6260" i="7"/>
  <c r="J6260" i="7" s="1"/>
  <c r="K6260" i="7" s="1"/>
  <c r="F6261" i="7"/>
  <c r="J6261" i="7" s="1"/>
  <c r="K6261" i="7" s="1"/>
  <c r="F6262" i="7"/>
  <c r="J6262" i="7" s="1"/>
  <c r="K6262" i="7" s="1"/>
  <c r="F6263" i="7"/>
  <c r="J6263" i="7" s="1"/>
  <c r="K6263" i="7" s="1"/>
  <c r="F6264" i="7"/>
  <c r="J6264" i="7" s="1"/>
  <c r="K6264" i="7" s="1"/>
  <c r="F6265" i="7"/>
  <c r="J6265" i="7" s="1"/>
  <c r="K6265" i="7" s="1"/>
  <c r="F6266" i="7"/>
  <c r="J6266" i="7" s="1"/>
  <c r="K6266" i="7" s="1"/>
  <c r="F6267" i="7"/>
  <c r="J6267" i="7" s="1"/>
  <c r="K6267" i="7" s="1"/>
  <c r="F6268" i="7"/>
  <c r="J6268" i="7" s="1"/>
  <c r="K6268" i="7" s="1"/>
  <c r="F6269" i="7"/>
  <c r="J6269" i="7" s="1"/>
  <c r="K6269" i="7" s="1"/>
  <c r="F6270" i="7"/>
  <c r="J6270" i="7" s="1"/>
  <c r="K6270" i="7" s="1"/>
  <c r="F6271" i="7"/>
  <c r="J6271" i="7" s="1"/>
  <c r="K6271" i="7" s="1"/>
  <c r="F6272" i="7"/>
  <c r="J6272" i="7" s="1"/>
  <c r="K6272" i="7" s="1"/>
  <c r="F6273" i="7"/>
  <c r="J6273" i="7" s="1"/>
  <c r="K6273" i="7" s="1"/>
  <c r="F6274" i="7"/>
  <c r="J6274" i="7" s="1"/>
  <c r="K6274" i="7" s="1"/>
  <c r="F6275" i="7"/>
  <c r="J6275" i="7" s="1"/>
  <c r="K6275" i="7" s="1"/>
  <c r="F6276" i="7"/>
  <c r="J6276" i="7" s="1"/>
  <c r="K6276" i="7" s="1"/>
  <c r="F6277" i="7"/>
  <c r="J6277" i="7" s="1"/>
  <c r="K6277" i="7" s="1"/>
  <c r="F6278" i="7"/>
  <c r="J6278" i="7" s="1"/>
  <c r="K6278" i="7" s="1"/>
  <c r="F6279" i="7"/>
  <c r="J6279" i="7" s="1"/>
  <c r="K6279" i="7" s="1"/>
  <c r="F6280" i="7"/>
  <c r="J6280" i="7" s="1"/>
  <c r="K6280" i="7" s="1"/>
  <c r="F6281" i="7"/>
  <c r="J6281" i="7" s="1"/>
  <c r="K6281" i="7" s="1"/>
  <c r="F6282" i="7"/>
  <c r="J6282" i="7" s="1"/>
  <c r="K6282" i="7" s="1"/>
  <c r="F6283" i="7"/>
  <c r="J6283" i="7" s="1"/>
  <c r="K6283" i="7" s="1"/>
  <c r="F6284" i="7"/>
  <c r="J6284" i="7" s="1"/>
  <c r="K6284" i="7" s="1"/>
  <c r="F6285" i="7"/>
  <c r="J6285" i="7" s="1"/>
  <c r="K6285" i="7" s="1"/>
  <c r="F6286" i="7"/>
  <c r="J6286" i="7" s="1"/>
  <c r="K6286" i="7" s="1"/>
  <c r="F6287" i="7"/>
  <c r="J6287" i="7" s="1"/>
  <c r="K6287" i="7" s="1"/>
  <c r="F6288" i="7"/>
  <c r="J6288" i="7" s="1"/>
  <c r="K6288" i="7" s="1"/>
  <c r="F6289" i="7"/>
  <c r="J6289" i="7" s="1"/>
  <c r="K6289" i="7" s="1"/>
  <c r="F6290" i="7"/>
  <c r="J6290" i="7" s="1"/>
  <c r="K6290" i="7" s="1"/>
  <c r="F6291" i="7"/>
  <c r="J6291" i="7" s="1"/>
  <c r="K6291" i="7" s="1"/>
  <c r="F6292" i="7"/>
  <c r="J6292" i="7" s="1"/>
  <c r="K6292" i="7" s="1"/>
  <c r="F6293" i="7"/>
  <c r="J6293" i="7" s="1"/>
  <c r="K6293" i="7" s="1"/>
  <c r="F6294" i="7"/>
  <c r="J6294" i="7" s="1"/>
  <c r="K6294" i="7" s="1"/>
  <c r="F6295" i="7"/>
  <c r="J6295" i="7" s="1"/>
  <c r="K6295" i="7" s="1"/>
  <c r="F6296" i="7"/>
  <c r="J6296" i="7" s="1"/>
  <c r="K6296" i="7" s="1"/>
  <c r="F6297" i="7"/>
  <c r="J6297" i="7" s="1"/>
  <c r="K6297" i="7" s="1"/>
  <c r="F6298" i="7"/>
  <c r="J6298" i="7" s="1"/>
  <c r="K6298" i="7" s="1"/>
  <c r="F6299" i="7"/>
  <c r="J6299" i="7" s="1"/>
  <c r="K6299" i="7" s="1"/>
  <c r="F6300" i="7"/>
  <c r="J6300" i="7" s="1"/>
  <c r="K6300" i="7" s="1"/>
  <c r="F6301" i="7"/>
  <c r="J6301" i="7" s="1"/>
  <c r="K6301" i="7" s="1"/>
  <c r="F6302" i="7"/>
  <c r="J6302" i="7" s="1"/>
  <c r="K6302" i="7" s="1"/>
  <c r="F6303" i="7"/>
  <c r="J6303" i="7" s="1"/>
  <c r="K6303" i="7" s="1"/>
  <c r="F6304" i="7"/>
  <c r="J6304" i="7" s="1"/>
  <c r="K6304" i="7" s="1"/>
  <c r="F6305" i="7"/>
  <c r="J6305" i="7" s="1"/>
  <c r="K6305" i="7" s="1"/>
  <c r="F6306" i="7"/>
  <c r="J6306" i="7" s="1"/>
  <c r="K6306" i="7" s="1"/>
  <c r="F6307" i="7"/>
  <c r="J6307" i="7" s="1"/>
  <c r="K6307" i="7" s="1"/>
  <c r="F6308" i="7"/>
  <c r="J6308" i="7" s="1"/>
  <c r="K6308" i="7" s="1"/>
  <c r="F6309" i="7"/>
  <c r="J6309" i="7" s="1"/>
  <c r="K6309" i="7" s="1"/>
  <c r="F6310" i="7"/>
  <c r="J6310" i="7" s="1"/>
  <c r="K6310" i="7" s="1"/>
  <c r="F6311" i="7"/>
  <c r="J6311" i="7" s="1"/>
  <c r="K6311" i="7" s="1"/>
  <c r="F6312" i="7"/>
  <c r="J6312" i="7" s="1"/>
  <c r="K6312" i="7" s="1"/>
  <c r="F6313" i="7"/>
  <c r="J6313" i="7" s="1"/>
  <c r="K6313" i="7" s="1"/>
  <c r="F6314" i="7"/>
  <c r="J6314" i="7" s="1"/>
  <c r="K6314" i="7" s="1"/>
  <c r="F6315" i="7"/>
  <c r="J6315" i="7" s="1"/>
  <c r="K6315" i="7" s="1"/>
  <c r="F6316" i="7"/>
  <c r="J6316" i="7" s="1"/>
  <c r="K6316" i="7" s="1"/>
  <c r="F6317" i="7"/>
  <c r="J6317" i="7" s="1"/>
  <c r="K6317" i="7" s="1"/>
  <c r="F6318" i="7"/>
  <c r="J6318" i="7" s="1"/>
  <c r="K6318" i="7" s="1"/>
  <c r="F6319" i="7"/>
  <c r="J6319" i="7" s="1"/>
  <c r="K6319" i="7" s="1"/>
  <c r="F6320" i="7"/>
  <c r="J6320" i="7" s="1"/>
  <c r="K6320" i="7" s="1"/>
  <c r="F6321" i="7"/>
  <c r="J6321" i="7" s="1"/>
  <c r="K6321" i="7" s="1"/>
  <c r="F6322" i="7"/>
  <c r="J6322" i="7" s="1"/>
  <c r="K6322" i="7" s="1"/>
  <c r="F6323" i="7"/>
  <c r="J6323" i="7" s="1"/>
  <c r="K6323" i="7" s="1"/>
  <c r="F6324" i="7"/>
  <c r="J6324" i="7" s="1"/>
  <c r="K6324" i="7" s="1"/>
  <c r="F6325" i="7"/>
  <c r="J6325" i="7" s="1"/>
  <c r="K6325" i="7" s="1"/>
  <c r="F6326" i="7"/>
  <c r="J6326" i="7" s="1"/>
  <c r="K6326" i="7" s="1"/>
  <c r="F6327" i="7"/>
  <c r="J6327" i="7" s="1"/>
  <c r="K6327" i="7" s="1"/>
  <c r="F6328" i="7"/>
  <c r="J6328" i="7" s="1"/>
  <c r="K6328" i="7" s="1"/>
  <c r="F6329" i="7"/>
  <c r="J6329" i="7" s="1"/>
  <c r="K6329" i="7" s="1"/>
  <c r="F6330" i="7"/>
  <c r="J6330" i="7" s="1"/>
  <c r="K6330" i="7" s="1"/>
  <c r="F6331" i="7"/>
  <c r="J6331" i="7" s="1"/>
  <c r="K6331" i="7" s="1"/>
  <c r="F6332" i="7"/>
  <c r="J6332" i="7" s="1"/>
  <c r="K6332" i="7" s="1"/>
  <c r="F6333" i="7"/>
  <c r="J6333" i="7" s="1"/>
  <c r="K6333" i="7" s="1"/>
  <c r="F6334" i="7"/>
  <c r="J6334" i="7" s="1"/>
  <c r="K6334" i="7" s="1"/>
  <c r="F6335" i="7"/>
  <c r="J6335" i="7" s="1"/>
  <c r="K6335" i="7" s="1"/>
  <c r="F6336" i="7"/>
  <c r="J6336" i="7" s="1"/>
  <c r="K6336" i="7" s="1"/>
  <c r="F6337" i="7"/>
  <c r="J6337" i="7" s="1"/>
  <c r="K6337" i="7" s="1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J6386" i="7" s="1"/>
  <c r="K6386" i="7" s="1"/>
  <c r="F6387" i="7"/>
  <c r="J6387" i="7" s="1"/>
  <c r="K6387" i="7" s="1"/>
  <c r="F6388" i="7"/>
  <c r="J6388" i="7" s="1"/>
  <c r="K6388" i="7" s="1"/>
  <c r="F6389" i="7"/>
  <c r="J6389" i="7" s="1"/>
  <c r="K6389" i="7" s="1"/>
  <c r="F6390" i="7"/>
  <c r="J6390" i="7" s="1"/>
  <c r="K6390" i="7" s="1"/>
  <c r="F6391" i="7"/>
  <c r="J6391" i="7" s="1"/>
  <c r="K6391" i="7" s="1"/>
  <c r="F6392" i="7"/>
  <c r="J6392" i="7" s="1"/>
  <c r="K6392" i="7" s="1"/>
  <c r="F6393" i="7"/>
  <c r="J6393" i="7" s="1"/>
  <c r="K6393" i="7" s="1"/>
  <c r="F6394" i="7"/>
  <c r="J6394" i="7" s="1"/>
  <c r="K6394" i="7" s="1"/>
  <c r="F6395" i="7"/>
  <c r="J6395" i="7" s="1"/>
  <c r="K6395" i="7" s="1"/>
  <c r="F6396" i="7"/>
  <c r="J6396" i="7" s="1"/>
  <c r="K6396" i="7" s="1"/>
  <c r="F6397" i="7"/>
  <c r="J6397" i="7" s="1"/>
  <c r="K6397" i="7" s="1"/>
  <c r="F6398" i="7"/>
  <c r="J6398" i="7" s="1"/>
  <c r="K6398" i="7" s="1"/>
  <c r="F6399" i="7"/>
  <c r="J6399" i="7" s="1"/>
  <c r="K6399" i="7" s="1"/>
  <c r="F6400" i="7"/>
  <c r="J6400" i="7" s="1"/>
  <c r="K6400" i="7" s="1"/>
  <c r="F6401" i="7"/>
  <c r="J6401" i="7" s="1"/>
  <c r="K6401" i="7" s="1"/>
  <c r="F6402" i="7"/>
  <c r="J6402" i="7" s="1"/>
  <c r="K6402" i="7" s="1"/>
  <c r="F6403" i="7"/>
  <c r="J6403" i="7" s="1"/>
  <c r="K6403" i="7" s="1"/>
  <c r="F6404" i="7"/>
  <c r="J6404" i="7" s="1"/>
  <c r="K6404" i="7" s="1"/>
  <c r="F6405" i="7"/>
  <c r="J6405" i="7" s="1"/>
  <c r="K6405" i="7" s="1"/>
  <c r="F6406" i="7"/>
  <c r="J6406" i="7" s="1"/>
  <c r="K6406" i="7" s="1"/>
  <c r="F6407" i="7"/>
  <c r="J6407" i="7" s="1"/>
  <c r="K6407" i="7" s="1"/>
  <c r="F6408" i="7"/>
  <c r="J6408" i="7" s="1"/>
  <c r="K6408" i="7" s="1"/>
  <c r="F6409" i="7"/>
  <c r="J6409" i="7" s="1"/>
  <c r="K6409" i="7" s="1"/>
  <c r="F6410" i="7"/>
  <c r="J6410" i="7" s="1"/>
  <c r="K6410" i="7" s="1"/>
  <c r="F6411" i="7"/>
  <c r="J6411" i="7" s="1"/>
  <c r="K6411" i="7" s="1"/>
  <c r="F6412" i="7"/>
  <c r="J6412" i="7" s="1"/>
  <c r="K6412" i="7" s="1"/>
  <c r="F6413" i="7"/>
  <c r="J6413" i="7" s="1"/>
  <c r="K6413" i="7" s="1"/>
  <c r="F6414" i="7"/>
  <c r="J6414" i="7" s="1"/>
  <c r="K6414" i="7" s="1"/>
  <c r="F6415" i="7"/>
  <c r="J6415" i="7" s="1"/>
  <c r="K6415" i="7" s="1"/>
  <c r="F6416" i="7"/>
  <c r="J6416" i="7" s="1"/>
  <c r="K6416" i="7" s="1"/>
  <c r="F6417" i="7"/>
  <c r="J6417" i="7" s="1"/>
  <c r="K6417" i="7" s="1"/>
  <c r="F6418" i="7"/>
  <c r="J6418" i="7" s="1"/>
  <c r="K6418" i="7" s="1"/>
  <c r="F6419" i="7"/>
  <c r="J6419" i="7" s="1"/>
  <c r="K6419" i="7" s="1"/>
  <c r="F6420" i="7"/>
  <c r="J6420" i="7" s="1"/>
  <c r="K6420" i="7" s="1"/>
  <c r="F6421" i="7"/>
  <c r="J6421" i="7" s="1"/>
  <c r="K6421" i="7" s="1"/>
  <c r="F6422" i="7"/>
  <c r="J6422" i="7" s="1"/>
  <c r="K6422" i="7" s="1"/>
  <c r="F6423" i="7"/>
  <c r="J6423" i="7" s="1"/>
  <c r="K6423" i="7" s="1"/>
  <c r="F6424" i="7"/>
  <c r="J6424" i="7" s="1"/>
  <c r="K6424" i="7" s="1"/>
  <c r="F6425" i="7"/>
  <c r="J6425" i="7" s="1"/>
  <c r="K6425" i="7" s="1"/>
  <c r="F6426" i="7"/>
  <c r="J6426" i="7" s="1"/>
  <c r="K6426" i="7" s="1"/>
  <c r="F6427" i="7"/>
  <c r="J6427" i="7" s="1"/>
  <c r="K6427" i="7" s="1"/>
  <c r="F6428" i="7"/>
  <c r="J6428" i="7" s="1"/>
  <c r="K6428" i="7" s="1"/>
  <c r="F6429" i="7"/>
  <c r="J6429" i="7" s="1"/>
  <c r="K6429" i="7" s="1"/>
  <c r="F6430" i="7"/>
  <c r="J6430" i="7" s="1"/>
  <c r="K6430" i="7" s="1"/>
  <c r="F6431" i="7"/>
  <c r="J6431" i="7" s="1"/>
  <c r="K6431" i="7" s="1"/>
  <c r="F6432" i="7"/>
  <c r="J6432" i="7" s="1"/>
  <c r="K6432" i="7" s="1"/>
  <c r="F6433" i="7"/>
  <c r="J6433" i="7" s="1"/>
  <c r="K6433" i="7" s="1"/>
  <c r="F6434" i="7"/>
  <c r="J6434" i="7" s="1"/>
  <c r="K6434" i="7" s="1"/>
  <c r="F6435" i="7"/>
  <c r="J6435" i="7" s="1"/>
  <c r="K6435" i="7" s="1"/>
  <c r="F6436" i="7"/>
  <c r="J6436" i="7" s="1"/>
  <c r="K6436" i="7" s="1"/>
  <c r="F6437" i="7"/>
  <c r="J6437" i="7" s="1"/>
  <c r="K6437" i="7" s="1"/>
  <c r="F6438" i="7"/>
  <c r="J6438" i="7" s="1"/>
  <c r="K6438" i="7" s="1"/>
  <c r="F6439" i="7"/>
  <c r="J6439" i="7" s="1"/>
  <c r="K6439" i="7" s="1"/>
  <c r="F6440" i="7"/>
  <c r="J6440" i="7" s="1"/>
  <c r="K6440" i="7" s="1"/>
  <c r="F6441" i="7"/>
  <c r="J6441" i="7" s="1"/>
  <c r="K6441" i="7" s="1"/>
  <c r="F6442" i="7"/>
  <c r="J6442" i="7" s="1"/>
  <c r="K6442" i="7" s="1"/>
  <c r="F6443" i="7"/>
  <c r="J6443" i="7" s="1"/>
  <c r="K6443" i="7" s="1"/>
  <c r="F6444" i="7"/>
  <c r="J6444" i="7" s="1"/>
  <c r="K6444" i="7" s="1"/>
  <c r="F6445" i="7"/>
  <c r="J6445" i="7" s="1"/>
  <c r="K6445" i="7" s="1"/>
  <c r="F6446" i="7"/>
  <c r="J6446" i="7" s="1"/>
  <c r="K6446" i="7" s="1"/>
  <c r="F6447" i="7"/>
  <c r="J6447" i="7" s="1"/>
  <c r="K6447" i="7" s="1"/>
  <c r="F6448" i="7"/>
  <c r="J6448" i="7" s="1"/>
  <c r="K6448" i="7" s="1"/>
  <c r="F6449" i="7"/>
  <c r="J6449" i="7" s="1"/>
  <c r="K6449" i="7" s="1"/>
  <c r="F6450" i="7"/>
  <c r="J6450" i="7" s="1"/>
  <c r="K6450" i="7" s="1"/>
  <c r="F6451" i="7"/>
  <c r="J6451" i="7" s="1"/>
  <c r="K6451" i="7" s="1"/>
  <c r="F6452" i="7"/>
  <c r="J6452" i="7" s="1"/>
  <c r="K6452" i="7" s="1"/>
  <c r="F6453" i="7"/>
  <c r="J6453" i="7" s="1"/>
  <c r="K6453" i="7" s="1"/>
  <c r="F6454" i="7"/>
  <c r="J6454" i="7" s="1"/>
  <c r="K6454" i="7" s="1"/>
  <c r="F6455" i="7"/>
  <c r="J6455" i="7" s="1"/>
  <c r="K6455" i="7" s="1"/>
  <c r="F6456" i="7"/>
  <c r="J6456" i="7" s="1"/>
  <c r="K6456" i="7" s="1"/>
  <c r="F6457" i="7"/>
  <c r="J6457" i="7" s="1"/>
  <c r="K6457" i="7" s="1"/>
  <c r="F6458" i="7"/>
  <c r="J6458" i="7" s="1"/>
  <c r="K6458" i="7" s="1"/>
  <c r="F6459" i="7"/>
  <c r="J6459" i="7" s="1"/>
  <c r="K6459" i="7" s="1"/>
  <c r="F6460" i="7"/>
  <c r="J6460" i="7" s="1"/>
  <c r="K6460" i="7" s="1"/>
  <c r="F6461" i="7"/>
  <c r="J6461" i="7" s="1"/>
  <c r="K6461" i="7" s="1"/>
  <c r="F6462" i="7"/>
  <c r="J6462" i="7" s="1"/>
  <c r="K6462" i="7" s="1"/>
  <c r="F6463" i="7"/>
  <c r="J6463" i="7" s="1"/>
  <c r="K6463" i="7" s="1"/>
  <c r="F6464" i="7"/>
  <c r="J6464" i="7" s="1"/>
  <c r="K6464" i="7" s="1"/>
  <c r="F6465" i="7"/>
  <c r="J6465" i="7" s="1"/>
  <c r="K6465" i="7" s="1"/>
  <c r="F6466" i="7"/>
  <c r="J6466" i="7" s="1"/>
  <c r="K6466" i="7" s="1"/>
  <c r="F6467" i="7"/>
  <c r="J6467" i="7" s="1"/>
  <c r="K6467" i="7" s="1"/>
  <c r="F6468" i="7"/>
  <c r="J6468" i="7" s="1"/>
  <c r="K6468" i="7" s="1"/>
  <c r="F6469" i="7"/>
  <c r="J6469" i="7" s="1"/>
  <c r="K6469" i="7" s="1"/>
  <c r="F6470" i="7"/>
  <c r="J6470" i="7" s="1"/>
  <c r="K6470" i="7" s="1"/>
  <c r="F6471" i="7"/>
  <c r="J6471" i="7" s="1"/>
  <c r="K6471" i="7" s="1"/>
  <c r="F6472" i="7"/>
  <c r="J6472" i="7" s="1"/>
  <c r="K6472" i="7" s="1"/>
  <c r="F6473" i="7"/>
  <c r="J6473" i="7" s="1"/>
  <c r="K6473" i="7" s="1"/>
  <c r="F6474" i="7"/>
  <c r="J6474" i="7" s="1"/>
  <c r="K6474" i="7" s="1"/>
  <c r="F6475" i="7"/>
  <c r="J6475" i="7" s="1"/>
  <c r="K6475" i="7" s="1"/>
  <c r="F6476" i="7"/>
  <c r="J6476" i="7" s="1"/>
  <c r="K6476" i="7" s="1"/>
  <c r="F6477" i="7"/>
  <c r="J6477" i="7" s="1"/>
  <c r="K6477" i="7" s="1"/>
  <c r="F6478" i="7"/>
  <c r="J6478" i="7" s="1"/>
  <c r="K6478" i="7" s="1"/>
  <c r="F6479" i="7"/>
  <c r="J6479" i="7" s="1"/>
  <c r="K6479" i="7" s="1"/>
  <c r="F6480" i="7"/>
  <c r="J6480" i="7" s="1"/>
  <c r="K6480" i="7" s="1"/>
  <c r="F6481" i="7"/>
  <c r="J6481" i="7" s="1"/>
  <c r="K6481" i="7" s="1"/>
  <c r="F6482" i="7"/>
  <c r="J6482" i="7" s="1"/>
  <c r="K6482" i="7" s="1"/>
  <c r="F6483" i="7"/>
  <c r="J6483" i="7" s="1"/>
  <c r="K6483" i="7" s="1"/>
  <c r="F6484" i="7"/>
  <c r="J6484" i="7" s="1"/>
  <c r="K6484" i="7" s="1"/>
  <c r="F6485" i="7"/>
  <c r="J6485" i="7" s="1"/>
  <c r="K6485" i="7" s="1"/>
  <c r="F6486" i="7"/>
  <c r="J6486" i="7" s="1"/>
  <c r="K6486" i="7" s="1"/>
  <c r="F6487" i="7"/>
  <c r="J6487" i="7" s="1"/>
  <c r="K6487" i="7" s="1"/>
  <c r="F6488" i="7"/>
  <c r="J6488" i="7" s="1"/>
  <c r="K6488" i="7" s="1"/>
  <c r="F6489" i="7"/>
  <c r="J6489" i="7" s="1"/>
  <c r="K6489" i="7" s="1"/>
  <c r="F6490" i="7"/>
  <c r="J6490" i="7" s="1"/>
  <c r="K6490" i="7" s="1"/>
  <c r="F6491" i="7"/>
  <c r="J6491" i="7" s="1"/>
  <c r="K6491" i="7" s="1"/>
  <c r="F6492" i="7"/>
  <c r="J6492" i="7" s="1"/>
  <c r="K6492" i="7" s="1"/>
  <c r="F6493" i="7"/>
  <c r="J6493" i="7" s="1"/>
  <c r="K6493" i="7" s="1"/>
  <c r="F6494" i="7"/>
  <c r="J6494" i="7" s="1"/>
  <c r="K6494" i="7" s="1"/>
  <c r="F6495" i="7"/>
  <c r="J6495" i="7" s="1"/>
  <c r="K6495" i="7" s="1"/>
  <c r="F6496" i="7"/>
  <c r="J6496" i="7" s="1"/>
  <c r="K6496" i="7" s="1"/>
  <c r="F6497" i="7"/>
  <c r="J6497" i="7" s="1"/>
  <c r="K6497" i="7" s="1"/>
  <c r="F6498" i="7"/>
  <c r="J6498" i="7" s="1"/>
  <c r="K6498" i="7" s="1"/>
  <c r="F6499" i="7"/>
  <c r="J6499" i="7" s="1"/>
  <c r="K6499" i="7" s="1"/>
  <c r="F6500" i="7"/>
  <c r="J6500" i="7" s="1"/>
  <c r="K6500" i="7" s="1"/>
  <c r="F6501" i="7"/>
  <c r="J6501" i="7" s="1"/>
  <c r="K6501" i="7" s="1"/>
  <c r="F6502" i="7"/>
  <c r="J6502" i="7" s="1"/>
  <c r="K6502" i="7" s="1"/>
  <c r="F6503" i="7"/>
  <c r="J6503" i="7" s="1"/>
  <c r="K6503" i="7" s="1"/>
  <c r="F6504" i="7"/>
  <c r="J6504" i="7" s="1"/>
  <c r="K6504" i="7" s="1"/>
  <c r="F6505" i="7"/>
  <c r="J6505" i="7" s="1"/>
  <c r="K6505" i="7" s="1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J6554" i="7" s="1"/>
  <c r="K6554" i="7" s="1"/>
  <c r="F6555" i="7"/>
  <c r="J6555" i="7" s="1"/>
  <c r="K6555" i="7" s="1"/>
  <c r="F6556" i="7"/>
  <c r="J6556" i="7" s="1"/>
  <c r="K6556" i="7" s="1"/>
  <c r="F6557" i="7"/>
  <c r="J6557" i="7" s="1"/>
  <c r="K6557" i="7" s="1"/>
  <c r="F6558" i="7"/>
  <c r="J6558" i="7" s="1"/>
  <c r="K6558" i="7" s="1"/>
  <c r="F6559" i="7"/>
  <c r="J6559" i="7" s="1"/>
  <c r="K6559" i="7" s="1"/>
  <c r="F6560" i="7"/>
  <c r="J6560" i="7" s="1"/>
  <c r="K6560" i="7" s="1"/>
  <c r="F6561" i="7"/>
  <c r="J6561" i="7" s="1"/>
  <c r="K6561" i="7" s="1"/>
  <c r="F6562" i="7"/>
  <c r="J6562" i="7" s="1"/>
  <c r="K6562" i="7" s="1"/>
  <c r="F6563" i="7"/>
  <c r="J6563" i="7" s="1"/>
  <c r="K6563" i="7" s="1"/>
  <c r="F6564" i="7"/>
  <c r="J6564" i="7" s="1"/>
  <c r="K6564" i="7" s="1"/>
  <c r="F6565" i="7"/>
  <c r="J6565" i="7" s="1"/>
  <c r="K6565" i="7" s="1"/>
  <c r="F6566" i="7"/>
  <c r="J6566" i="7" s="1"/>
  <c r="K6566" i="7" s="1"/>
  <c r="F6567" i="7"/>
  <c r="J6567" i="7" s="1"/>
  <c r="K6567" i="7" s="1"/>
  <c r="F6568" i="7"/>
  <c r="J6568" i="7" s="1"/>
  <c r="K6568" i="7" s="1"/>
  <c r="F6569" i="7"/>
  <c r="J6569" i="7" s="1"/>
  <c r="K6569" i="7" s="1"/>
  <c r="F6570" i="7"/>
  <c r="J6570" i="7" s="1"/>
  <c r="K6570" i="7" s="1"/>
  <c r="F6571" i="7"/>
  <c r="J6571" i="7" s="1"/>
  <c r="K6571" i="7" s="1"/>
  <c r="F6572" i="7"/>
  <c r="J6572" i="7" s="1"/>
  <c r="K6572" i="7" s="1"/>
  <c r="F6573" i="7"/>
  <c r="J6573" i="7" s="1"/>
  <c r="K6573" i="7" s="1"/>
  <c r="F6574" i="7"/>
  <c r="J6574" i="7" s="1"/>
  <c r="K6574" i="7" s="1"/>
  <c r="F6575" i="7"/>
  <c r="J6575" i="7" s="1"/>
  <c r="K6575" i="7" s="1"/>
  <c r="F6576" i="7"/>
  <c r="J6576" i="7" s="1"/>
  <c r="K6576" i="7" s="1"/>
  <c r="F6577" i="7"/>
  <c r="J6577" i="7" s="1"/>
  <c r="K6577" i="7" s="1"/>
  <c r="F6578" i="7"/>
  <c r="J6578" i="7" s="1"/>
  <c r="K6578" i="7" s="1"/>
  <c r="F6579" i="7"/>
  <c r="J6579" i="7" s="1"/>
  <c r="K6579" i="7" s="1"/>
  <c r="F6580" i="7"/>
  <c r="J6580" i="7" s="1"/>
  <c r="K6580" i="7" s="1"/>
  <c r="F6581" i="7"/>
  <c r="J6581" i="7" s="1"/>
  <c r="K6581" i="7" s="1"/>
  <c r="F6582" i="7"/>
  <c r="J6582" i="7" s="1"/>
  <c r="K6582" i="7" s="1"/>
  <c r="F6583" i="7"/>
  <c r="J6583" i="7" s="1"/>
  <c r="K6583" i="7" s="1"/>
  <c r="F6584" i="7"/>
  <c r="J6584" i="7" s="1"/>
  <c r="K6584" i="7" s="1"/>
  <c r="F6585" i="7"/>
  <c r="J6585" i="7" s="1"/>
  <c r="K6585" i="7" s="1"/>
  <c r="F6586" i="7"/>
  <c r="J6586" i="7" s="1"/>
  <c r="K6586" i="7" s="1"/>
  <c r="F6587" i="7"/>
  <c r="J6587" i="7" s="1"/>
  <c r="K6587" i="7" s="1"/>
  <c r="F6588" i="7"/>
  <c r="J6588" i="7" s="1"/>
  <c r="K6588" i="7" s="1"/>
  <c r="F6589" i="7"/>
  <c r="J6589" i="7" s="1"/>
  <c r="K6589" i="7" s="1"/>
  <c r="F6590" i="7"/>
  <c r="J6590" i="7" s="1"/>
  <c r="K6590" i="7" s="1"/>
  <c r="F6591" i="7"/>
  <c r="J6591" i="7" s="1"/>
  <c r="K6591" i="7" s="1"/>
  <c r="F6592" i="7"/>
  <c r="J6592" i="7" s="1"/>
  <c r="K6592" i="7" s="1"/>
  <c r="F6593" i="7"/>
  <c r="J6593" i="7" s="1"/>
  <c r="K6593" i="7" s="1"/>
  <c r="F6594" i="7"/>
  <c r="J6594" i="7" s="1"/>
  <c r="K6594" i="7" s="1"/>
  <c r="F6595" i="7"/>
  <c r="J6595" i="7" s="1"/>
  <c r="K6595" i="7" s="1"/>
  <c r="F6596" i="7"/>
  <c r="J6596" i="7" s="1"/>
  <c r="K6596" i="7" s="1"/>
  <c r="F6597" i="7"/>
  <c r="J6597" i="7" s="1"/>
  <c r="K6597" i="7" s="1"/>
  <c r="F6598" i="7"/>
  <c r="J6598" i="7" s="1"/>
  <c r="K6598" i="7" s="1"/>
  <c r="F6599" i="7"/>
  <c r="J6599" i="7" s="1"/>
  <c r="K6599" i="7" s="1"/>
  <c r="F6600" i="7"/>
  <c r="J6600" i="7" s="1"/>
  <c r="K6600" i="7" s="1"/>
  <c r="F6601" i="7"/>
  <c r="J6601" i="7" s="1"/>
  <c r="K6601" i="7" s="1"/>
  <c r="F6602" i="7"/>
  <c r="J6602" i="7" s="1"/>
  <c r="K6602" i="7" s="1"/>
  <c r="F6603" i="7"/>
  <c r="J6603" i="7" s="1"/>
  <c r="K6603" i="7" s="1"/>
  <c r="F6604" i="7"/>
  <c r="J6604" i="7" s="1"/>
  <c r="K6604" i="7" s="1"/>
  <c r="F6605" i="7"/>
  <c r="J6605" i="7" s="1"/>
  <c r="K6605" i="7" s="1"/>
  <c r="F6606" i="7"/>
  <c r="J6606" i="7" s="1"/>
  <c r="K6606" i="7" s="1"/>
  <c r="F6607" i="7"/>
  <c r="J6607" i="7" s="1"/>
  <c r="K6607" i="7" s="1"/>
  <c r="F6608" i="7"/>
  <c r="J6608" i="7" s="1"/>
  <c r="K6608" i="7" s="1"/>
  <c r="F6609" i="7"/>
  <c r="J6609" i="7" s="1"/>
  <c r="K6609" i="7" s="1"/>
  <c r="F6610" i="7"/>
  <c r="J6610" i="7" s="1"/>
  <c r="K6610" i="7" s="1"/>
  <c r="F6611" i="7"/>
  <c r="J6611" i="7" s="1"/>
  <c r="K6611" i="7" s="1"/>
  <c r="F6612" i="7"/>
  <c r="J6612" i="7" s="1"/>
  <c r="K6612" i="7" s="1"/>
  <c r="F6613" i="7"/>
  <c r="J6613" i="7" s="1"/>
  <c r="K6613" i="7" s="1"/>
  <c r="F6614" i="7"/>
  <c r="J6614" i="7" s="1"/>
  <c r="K6614" i="7" s="1"/>
  <c r="F6615" i="7"/>
  <c r="J6615" i="7" s="1"/>
  <c r="K6615" i="7" s="1"/>
  <c r="F6616" i="7"/>
  <c r="J6616" i="7" s="1"/>
  <c r="K6616" i="7" s="1"/>
  <c r="F6617" i="7"/>
  <c r="J6617" i="7" s="1"/>
  <c r="K6617" i="7" s="1"/>
  <c r="F6618" i="7"/>
  <c r="J6618" i="7" s="1"/>
  <c r="K6618" i="7" s="1"/>
  <c r="F6619" i="7"/>
  <c r="J6619" i="7" s="1"/>
  <c r="K6619" i="7" s="1"/>
  <c r="F6620" i="7"/>
  <c r="J6620" i="7" s="1"/>
  <c r="K6620" i="7" s="1"/>
  <c r="F6621" i="7"/>
  <c r="J6621" i="7" s="1"/>
  <c r="K6621" i="7" s="1"/>
  <c r="F6622" i="7"/>
  <c r="J6622" i="7" s="1"/>
  <c r="K6622" i="7" s="1"/>
  <c r="F6623" i="7"/>
  <c r="J6623" i="7" s="1"/>
  <c r="K6623" i="7" s="1"/>
  <c r="F6624" i="7"/>
  <c r="J6624" i="7" s="1"/>
  <c r="K6624" i="7" s="1"/>
  <c r="F6625" i="7"/>
  <c r="J6625" i="7" s="1"/>
  <c r="K6625" i="7" s="1"/>
  <c r="F6626" i="7"/>
  <c r="J6626" i="7" s="1"/>
  <c r="K6626" i="7" s="1"/>
  <c r="F6627" i="7"/>
  <c r="J6627" i="7" s="1"/>
  <c r="K6627" i="7" s="1"/>
  <c r="F6628" i="7"/>
  <c r="J6628" i="7" s="1"/>
  <c r="K6628" i="7" s="1"/>
  <c r="F6629" i="7"/>
  <c r="J6629" i="7" s="1"/>
  <c r="K6629" i="7" s="1"/>
  <c r="F6630" i="7"/>
  <c r="J6630" i="7" s="1"/>
  <c r="K6630" i="7" s="1"/>
  <c r="F6631" i="7"/>
  <c r="J6631" i="7" s="1"/>
  <c r="K6631" i="7" s="1"/>
  <c r="F6632" i="7"/>
  <c r="J6632" i="7" s="1"/>
  <c r="K6632" i="7" s="1"/>
  <c r="F6633" i="7"/>
  <c r="J6633" i="7" s="1"/>
  <c r="K6633" i="7" s="1"/>
  <c r="F6634" i="7"/>
  <c r="J6634" i="7" s="1"/>
  <c r="K6634" i="7" s="1"/>
  <c r="F6635" i="7"/>
  <c r="J6635" i="7" s="1"/>
  <c r="K6635" i="7" s="1"/>
  <c r="F6636" i="7"/>
  <c r="J6636" i="7" s="1"/>
  <c r="K6636" i="7" s="1"/>
  <c r="F6637" i="7"/>
  <c r="J6637" i="7" s="1"/>
  <c r="K6637" i="7" s="1"/>
  <c r="F6638" i="7"/>
  <c r="J6638" i="7" s="1"/>
  <c r="K6638" i="7" s="1"/>
  <c r="F6639" i="7"/>
  <c r="J6639" i="7" s="1"/>
  <c r="K6639" i="7" s="1"/>
  <c r="F6640" i="7"/>
  <c r="J6640" i="7" s="1"/>
  <c r="K6640" i="7" s="1"/>
  <c r="F6641" i="7"/>
  <c r="J6641" i="7" s="1"/>
  <c r="K6641" i="7" s="1"/>
  <c r="F6642" i="7"/>
  <c r="J6642" i="7" s="1"/>
  <c r="K6642" i="7" s="1"/>
  <c r="F6643" i="7"/>
  <c r="J6643" i="7" s="1"/>
  <c r="K6643" i="7" s="1"/>
  <c r="F6644" i="7"/>
  <c r="J6644" i="7" s="1"/>
  <c r="K6644" i="7" s="1"/>
  <c r="F6645" i="7"/>
  <c r="J6645" i="7" s="1"/>
  <c r="K6645" i="7" s="1"/>
  <c r="F6646" i="7"/>
  <c r="J6646" i="7" s="1"/>
  <c r="K6646" i="7" s="1"/>
  <c r="F6647" i="7"/>
  <c r="J6647" i="7" s="1"/>
  <c r="K6647" i="7" s="1"/>
  <c r="F6648" i="7"/>
  <c r="J6648" i="7" s="1"/>
  <c r="K6648" i="7" s="1"/>
  <c r="F6649" i="7"/>
  <c r="J6649" i="7" s="1"/>
  <c r="K6649" i="7" s="1"/>
  <c r="F6650" i="7"/>
  <c r="J6650" i="7" s="1"/>
  <c r="K6650" i="7" s="1"/>
  <c r="F6651" i="7"/>
  <c r="J6651" i="7" s="1"/>
  <c r="K6651" i="7" s="1"/>
  <c r="F6652" i="7"/>
  <c r="J6652" i="7" s="1"/>
  <c r="K6652" i="7" s="1"/>
  <c r="F6653" i="7"/>
  <c r="J6653" i="7" s="1"/>
  <c r="K6653" i="7" s="1"/>
  <c r="F6654" i="7"/>
  <c r="J6654" i="7" s="1"/>
  <c r="K6654" i="7" s="1"/>
  <c r="F6655" i="7"/>
  <c r="J6655" i="7" s="1"/>
  <c r="K6655" i="7" s="1"/>
  <c r="F6656" i="7"/>
  <c r="J6656" i="7" s="1"/>
  <c r="K6656" i="7" s="1"/>
  <c r="F6657" i="7"/>
  <c r="J6657" i="7" s="1"/>
  <c r="K6657" i="7" s="1"/>
  <c r="F6658" i="7"/>
  <c r="J6658" i="7" s="1"/>
  <c r="K6658" i="7" s="1"/>
  <c r="F6659" i="7"/>
  <c r="J6659" i="7" s="1"/>
  <c r="K6659" i="7" s="1"/>
  <c r="F6660" i="7"/>
  <c r="J6660" i="7" s="1"/>
  <c r="K6660" i="7" s="1"/>
  <c r="F6661" i="7"/>
  <c r="J6661" i="7" s="1"/>
  <c r="K6661" i="7" s="1"/>
  <c r="F6662" i="7"/>
  <c r="J6662" i="7" s="1"/>
  <c r="K6662" i="7" s="1"/>
  <c r="F6663" i="7"/>
  <c r="J6663" i="7" s="1"/>
  <c r="K6663" i="7" s="1"/>
  <c r="F6664" i="7"/>
  <c r="J6664" i="7" s="1"/>
  <c r="K6664" i="7" s="1"/>
  <c r="F6665" i="7"/>
  <c r="J6665" i="7" s="1"/>
  <c r="K6665" i="7" s="1"/>
  <c r="F6666" i="7"/>
  <c r="J6666" i="7" s="1"/>
  <c r="K6666" i="7" s="1"/>
  <c r="F6667" i="7"/>
  <c r="J6667" i="7" s="1"/>
  <c r="K6667" i="7" s="1"/>
  <c r="F6668" i="7"/>
  <c r="J6668" i="7" s="1"/>
  <c r="K6668" i="7" s="1"/>
  <c r="F6669" i="7"/>
  <c r="J6669" i="7" s="1"/>
  <c r="K6669" i="7" s="1"/>
  <c r="F6670" i="7"/>
  <c r="J6670" i="7" s="1"/>
  <c r="K6670" i="7" s="1"/>
  <c r="F6671" i="7"/>
  <c r="J6671" i="7" s="1"/>
  <c r="K6671" i="7" s="1"/>
  <c r="F6672" i="7"/>
  <c r="J6672" i="7" s="1"/>
  <c r="K6672" i="7" s="1"/>
  <c r="F6673" i="7"/>
  <c r="J6673" i="7" s="1"/>
  <c r="K6673" i="7" s="1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J6722" i="7" s="1"/>
  <c r="K6722" i="7" s="1"/>
  <c r="F6723" i="7"/>
  <c r="J6723" i="7" s="1"/>
  <c r="K6723" i="7" s="1"/>
  <c r="F6724" i="7"/>
  <c r="J6724" i="7" s="1"/>
  <c r="K6724" i="7" s="1"/>
  <c r="F6725" i="7"/>
  <c r="J6725" i="7" s="1"/>
  <c r="K6725" i="7" s="1"/>
  <c r="F6726" i="7"/>
  <c r="J6726" i="7" s="1"/>
  <c r="K6726" i="7" s="1"/>
  <c r="F6727" i="7"/>
  <c r="J6727" i="7" s="1"/>
  <c r="K6727" i="7" s="1"/>
  <c r="F6728" i="7"/>
  <c r="J6728" i="7" s="1"/>
  <c r="K6728" i="7" s="1"/>
  <c r="F6729" i="7"/>
  <c r="J6729" i="7" s="1"/>
  <c r="K6729" i="7" s="1"/>
  <c r="F6730" i="7"/>
  <c r="J6730" i="7" s="1"/>
  <c r="K6730" i="7" s="1"/>
  <c r="F6731" i="7"/>
  <c r="J6731" i="7" s="1"/>
  <c r="K6731" i="7" s="1"/>
  <c r="F6732" i="7"/>
  <c r="J6732" i="7" s="1"/>
  <c r="K6732" i="7" s="1"/>
  <c r="F6733" i="7"/>
  <c r="J6733" i="7" s="1"/>
  <c r="K6733" i="7" s="1"/>
  <c r="F6734" i="7"/>
  <c r="J6734" i="7" s="1"/>
  <c r="K6734" i="7" s="1"/>
  <c r="F6735" i="7"/>
  <c r="J6735" i="7" s="1"/>
  <c r="K6735" i="7" s="1"/>
  <c r="F6736" i="7"/>
  <c r="J6736" i="7" s="1"/>
  <c r="K6736" i="7" s="1"/>
  <c r="F6737" i="7"/>
  <c r="J6737" i="7" s="1"/>
  <c r="K6737" i="7" s="1"/>
  <c r="F6738" i="7"/>
  <c r="J6738" i="7" s="1"/>
  <c r="K6738" i="7" s="1"/>
  <c r="F6739" i="7"/>
  <c r="J6739" i="7" s="1"/>
  <c r="K6739" i="7" s="1"/>
  <c r="F6740" i="7"/>
  <c r="J6740" i="7" s="1"/>
  <c r="K6740" i="7" s="1"/>
  <c r="F6741" i="7"/>
  <c r="J6741" i="7" s="1"/>
  <c r="K6741" i="7" s="1"/>
  <c r="F6742" i="7"/>
  <c r="J6742" i="7" s="1"/>
  <c r="K6742" i="7" s="1"/>
  <c r="F6743" i="7"/>
  <c r="J6743" i="7" s="1"/>
  <c r="K6743" i="7" s="1"/>
  <c r="F6744" i="7"/>
  <c r="J6744" i="7" s="1"/>
  <c r="K6744" i="7" s="1"/>
  <c r="F6745" i="7"/>
  <c r="J6745" i="7" s="1"/>
  <c r="K6745" i="7" s="1"/>
  <c r="F6746" i="7"/>
  <c r="J6746" i="7" s="1"/>
  <c r="K6746" i="7" s="1"/>
  <c r="F6747" i="7"/>
  <c r="J6747" i="7" s="1"/>
  <c r="K6747" i="7" s="1"/>
  <c r="F6748" i="7"/>
  <c r="J6748" i="7" s="1"/>
  <c r="K6748" i="7" s="1"/>
  <c r="F6749" i="7"/>
  <c r="J6749" i="7" s="1"/>
  <c r="K6749" i="7" s="1"/>
  <c r="F6750" i="7"/>
  <c r="J6750" i="7" s="1"/>
  <c r="K6750" i="7" s="1"/>
  <c r="F6751" i="7"/>
  <c r="J6751" i="7" s="1"/>
  <c r="K6751" i="7" s="1"/>
  <c r="F6752" i="7"/>
  <c r="J6752" i="7" s="1"/>
  <c r="K6752" i="7" s="1"/>
  <c r="F6753" i="7"/>
  <c r="J6753" i="7" s="1"/>
  <c r="K6753" i="7" s="1"/>
  <c r="F6754" i="7"/>
  <c r="J6754" i="7" s="1"/>
  <c r="K6754" i="7" s="1"/>
  <c r="F6755" i="7"/>
  <c r="J6755" i="7" s="1"/>
  <c r="K6755" i="7" s="1"/>
  <c r="F6756" i="7"/>
  <c r="J6756" i="7" s="1"/>
  <c r="K6756" i="7" s="1"/>
  <c r="F6757" i="7"/>
  <c r="J6757" i="7" s="1"/>
  <c r="K6757" i="7" s="1"/>
  <c r="F6758" i="7"/>
  <c r="J6758" i="7" s="1"/>
  <c r="K6758" i="7" s="1"/>
  <c r="F6759" i="7"/>
  <c r="J6759" i="7" s="1"/>
  <c r="K6759" i="7" s="1"/>
  <c r="F6760" i="7"/>
  <c r="J6760" i="7" s="1"/>
  <c r="K6760" i="7" s="1"/>
  <c r="F6761" i="7"/>
  <c r="J6761" i="7" s="1"/>
  <c r="K6761" i="7" s="1"/>
  <c r="F6762" i="7"/>
  <c r="J6762" i="7" s="1"/>
  <c r="K6762" i="7" s="1"/>
  <c r="F6763" i="7"/>
  <c r="J6763" i="7" s="1"/>
  <c r="K6763" i="7" s="1"/>
  <c r="F6764" i="7"/>
  <c r="J6764" i="7" s="1"/>
  <c r="K6764" i="7" s="1"/>
  <c r="F6765" i="7"/>
  <c r="J6765" i="7" s="1"/>
  <c r="K6765" i="7" s="1"/>
  <c r="F6766" i="7"/>
  <c r="J6766" i="7" s="1"/>
  <c r="K6766" i="7" s="1"/>
  <c r="F6767" i="7"/>
  <c r="J6767" i="7" s="1"/>
  <c r="K6767" i="7" s="1"/>
  <c r="F6768" i="7"/>
  <c r="J6768" i="7" s="1"/>
  <c r="K6768" i="7" s="1"/>
  <c r="F6769" i="7"/>
  <c r="J6769" i="7" s="1"/>
  <c r="K6769" i="7" s="1"/>
  <c r="F6770" i="7"/>
  <c r="J6770" i="7" s="1"/>
  <c r="K6770" i="7" s="1"/>
  <c r="F6771" i="7"/>
  <c r="J6771" i="7" s="1"/>
  <c r="K6771" i="7" s="1"/>
  <c r="F6772" i="7"/>
  <c r="J6772" i="7" s="1"/>
  <c r="K6772" i="7" s="1"/>
  <c r="F6773" i="7"/>
  <c r="J6773" i="7" s="1"/>
  <c r="K6773" i="7" s="1"/>
  <c r="F6774" i="7"/>
  <c r="J6774" i="7" s="1"/>
  <c r="K6774" i="7" s="1"/>
  <c r="F6775" i="7"/>
  <c r="J6775" i="7" s="1"/>
  <c r="K6775" i="7" s="1"/>
  <c r="F6776" i="7"/>
  <c r="J6776" i="7" s="1"/>
  <c r="K6776" i="7" s="1"/>
  <c r="F6777" i="7"/>
  <c r="J6777" i="7" s="1"/>
  <c r="K6777" i="7" s="1"/>
  <c r="F6778" i="7"/>
  <c r="J6778" i="7" s="1"/>
  <c r="K6778" i="7" s="1"/>
  <c r="F6779" i="7"/>
  <c r="J6779" i="7" s="1"/>
  <c r="K6779" i="7" s="1"/>
  <c r="F6780" i="7"/>
  <c r="J6780" i="7" s="1"/>
  <c r="K6780" i="7" s="1"/>
  <c r="F6781" i="7"/>
  <c r="J6781" i="7" s="1"/>
  <c r="K6781" i="7" s="1"/>
  <c r="F6782" i="7"/>
  <c r="J6782" i="7" s="1"/>
  <c r="K6782" i="7" s="1"/>
  <c r="F6783" i="7"/>
  <c r="J6783" i="7" s="1"/>
  <c r="K6783" i="7" s="1"/>
  <c r="F6784" i="7"/>
  <c r="J6784" i="7" s="1"/>
  <c r="K6784" i="7" s="1"/>
  <c r="F6785" i="7"/>
  <c r="J6785" i="7" s="1"/>
  <c r="K6785" i="7" s="1"/>
  <c r="F6786" i="7"/>
  <c r="J6786" i="7" s="1"/>
  <c r="K6786" i="7" s="1"/>
  <c r="F6787" i="7"/>
  <c r="J6787" i="7" s="1"/>
  <c r="K6787" i="7" s="1"/>
  <c r="F6788" i="7"/>
  <c r="J6788" i="7" s="1"/>
  <c r="K6788" i="7" s="1"/>
  <c r="F6789" i="7"/>
  <c r="J6789" i="7" s="1"/>
  <c r="K6789" i="7" s="1"/>
  <c r="F6790" i="7"/>
  <c r="J6790" i="7" s="1"/>
  <c r="K6790" i="7" s="1"/>
  <c r="F6791" i="7"/>
  <c r="J6791" i="7" s="1"/>
  <c r="K6791" i="7" s="1"/>
  <c r="F6792" i="7"/>
  <c r="J6792" i="7" s="1"/>
  <c r="K6792" i="7" s="1"/>
  <c r="F6793" i="7"/>
  <c r="J6793" i="7" s="1"/>
  <c r="K6793" i="7" s="1"/>
  <c r="F6794" i="7"/>
  <c r="J6794" i="7" s="1"/>
  <c r="K6794" i="7" s="1"/>
  <c r="F6795" i="7"/>
  <c r="J6795" i="7" s="1"/>
  <c r="K6795" i="7" s="1"/>
  <c r="F6796" i="7"/>
  <c r="J6796" i="7" s="1"/>
  <c r="K6796" i="7" s="1"/>
  <c r="F6797" i="7"/>
  <c r="J6797" i="7" s="1"/>
  <c r="K6797" i="7" s="1"/>
  <c r="F6798" i="7"/>
  <c r="J6798" i="7" s="1"/>
  <c r="K6798" i="7" s="1"/>
  <c r="F6799" i="7"/>
  <c r="J6799" i="7" s="1"/>
  <c r="K6799" i="7" s="1"/>
  <c r="F6800" i="7"/>
  <c r="J6800" i="7" s="1"/>
  <c r="K6800" i="7" s="1"/>
  <c r="F6801" i="7"/>
  <c r="J6801" i="7" s="1"/>
  <c r="K6801" i="7" s="1"/>
  <c r="F6802" i="7"/>
  <c r="J6802" i="7" s="1"/>
  <c r="K6802" i="7" s="1"/>
  <c r="F6803" i="7"/>
  <c r="J6803" i="7" s="1"/>
  <c r="K6803" i="7" s="1"/>
  <c r="F6804" i="7"/>
  <c r="J6804" i="7" s="1"/>
  <c r="K6804" i="7" s="1"/>
  <c r="F6805" i="7"/>
  <c r="J6805" i="7" s="1"/>
  <c r="K6805" i="7" s="1"/>
  <c r="F6806" i="7"/>
  <c r="J6806" i="7" s="1"/>
  <c r="K6806" i="7" s="1"/>
  <c r="F6807" i="7"/>
  <c r="J6807" i="7" s="1"/>
  <c r="K6807" i="7" s="1"/>
  <c r="F6808" i="7"/>
  <c r="J6808" i="7" s="1"/>
  <c r="K6808" i="7" s="1"/>
  <c r="F6809" i="7"/>
  <c r="J6809" i="7" s="1"/>
  <c r="K6809" i="7" s="1"/>
  <c r="F6810" i="7"/>
  <c r="J6810" i="7" s="1"/>
  <c r="K6810" i="7" s="1"/>
  <c r="F6811" i="7"/>
  <c r="J6811" i="7" s="1"/>
  <c r="K6811" i="7" s="1"/>
  <c r="F6812" i="7"/>
  <c r="J6812" i="7" s="1"/>
  <c r="K6812" i="7" s="1"/>
  <c r="F6813" i="7"/>
  <c r="J6813" i="7" s="1"/>
  <c r="K6813" i="7" s="1"/>
  <c r="F6814" i="7"/>
  <c r="J6814" i="7" s="1"/>
  <c r="K6814" i="7" s="1"/>
  <c r="F6815" i="7"/>
  <c r="J6815" i="7" s="1"/>
  <c r="K6815" i="7" s="1"/>
  <c r="F6816" i="7"/>
  <c r="J6816" i="7" s="1"/>
  <c r="K6816" i="7" s="1"/>
  <c r="F6817" i="7"/>
  <c r="J6817" i="7" s="1"/>
  <c r="K6817" i="7" s="1"/>
  <c r="F6818" i="7"/>
  <c r="J6818" i="7" s="1"/>
  <c r="K6818" i="7" s="1"/>
  <c r="F6819" i="7"/>
  <c r="J6819" i="7" s="1"/>
  <c r="K6819" i="7" s="1"/>
  <c r="F6820" i="7"/>
  <c r="J6820" i="7" s="1"/>
  <c r="K6820" i="7" s="1"/>
  <c r="F6821" i="7"/>
  <c r="J6821" i="7" s="1"/>
  <c r="K6821" i="7" s="1"/>
  <c r="F6822" i="7"/>
  <c r="J6822" i="7" s="1"/>
  <c r="K6822" i="7" s="1"/>
  <c r="F6823" i="7"/>
  <c r="J6823" i="7" s="1"/>
  <c r="K6823" i="7" s="1"/>
  <c r="F6824" i="7"/>
  <c r="J6824" i="7" s="1"/>
  <c r="K6824" i="7" s="1"/>
  <c r="F6825" i="7"/>
  <c r="J6825" i="7" s="1"/>
  <c r="K6825" i="7" s="1"/>
  <c r="F6826" i="7"/>
  <c r="J6826" i="7" s="1"/>
  <c r="K6826" i="7" s="1"/>
  <c r="F6827" i="7"/>
  <c r="J6827" i="7" s="1"/>
  <c r="K6827" i="7" s="1"/>
  <c r="F6828" i="7"/>
  <c r="J6828" i="7" s="1"/>
  <c r="K6828" i="7" s="1"/>
  <c r="F6829" i="7"/>
  <c r="J6829" i="7" s="1"/>
  <c r="K6829" i="7" s="1"/>
  <c r="F6830" i="7"/>
  <c r="J6830" i="7" s="1"/>
  <c r="K6830" i="7" s="1"/>
  <c r="F6831" i="7"/>
  <c r="J6831" i="7" s="1"/>
  <c r="K6831" i="7" s="1"/>
  <c r="F6832" i="7"/>
  <c r="J6832" i="7" s="1"/>
  <c r="K6832" i="7" s="1"/>
  <c r="F6833" i="7"/>
  <c r="J6833" i="7" s="1"/>
  <c r="K6833" i="7" s="1"/>
  <c r="F6834" i="7"/>
  <c r="J6834" i="7" s="1"/>
  <c r="K6834" i="7" s="1"/>
  <c r="F6835" i="7"/>
  <c r="J6835" i="7" s="1"/>
  <c r="K6835" i="7" s="1"/>
  <c r="F6836" i="7"/>
  <c r="J6836" i="7" s="1"/>
  <c r="K6836" i="7" s="1"/>
  <c r="F6837" i="7"/>
  <c r="J6837" i="7" s="1"/>
  <c r="K6837" i="7" s="1"/>
  <c r="F6838" i="7"/>
  <c r="J6838" i="7" s="1"/>
  <c r="K6838" i="7" s="1"/>
  <c r="F6839" i="7"/>
  <c r="J6839" i="7" s="1"/>
  <c r="K6839" i="7" s="1"/>
  <c r="F6840" i="7"/>
  <c r="J6840" i="7" s="1"/>
  <c r="K6840" i="7" s="1"/>
  <c r="F6841" i="7"/>
  <c r="J6841" i="7" s="1"/>
  <c r="K6841" i="7" s="1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J6890" i="7" s="1"/>
  <c r="K6890" i="7" s="1"/>
  <c r="F6891" i="7"/>
  <c r="J6891" i="7" s="1"/>
  <c r="K6891" i="7" s="1"/>
  <c r="F6892" i="7"/>
  <c r="J6892" i="7" s="1"/>
  <c r="K6892" i="7" s="1"/>
  <c r="F6893" i="7"/>
  <c r="J6893" i="7" s="1"/>
  <c r="K6893" i="7" s="1"/>
  <c r="F6894" i="7"/>
  <c r="J6894" i="7" s="1"/>
  <c r="K6894" i="7" s="1"/>
  <c r="F6895" i="7"/>
  <c r="J6895" i="7" s="1"/>
  <c r="K6895" i="7" s="1"/>
  <c r="F6896" i="7"/>
  <c r="J6896" i="7" s="1"/>
  <c r="K6896" i="7" s="1"/>
  <c r="F6897" i="7"/>
  <c r="J6897" i="7" s="1"/>
  <c r="K6897" i="7" s="1"/>
  <c r="F6898" i="7"/>
  <c r="J6898" i="7" s="1"/>
  <c r="K6898" i="7" s="1"/>
  <c r="F6899" i="7"/>
  <c r="J6899" i="7" s="1"/>
  <c r="K6899" i="7" s="1"/>
  <c r="F6900" i="7"/>
  <c r="J6900" i="7" s="1"/>
  <c r="K6900" i="7" s="1"/>
  <c r="F6901" i="7"/>
  <c r="J6901" i="7" s="1"/>
  <c r="K6901" i="7" s="1"/>
  <c r="F6902" i="7"/>
  <c r="J6902" i="7" s="1"/>
  <c r="K6902" i="7" s="1"/>
  <c r="F6903" i="7"/>
  <c r="J6903" i="7" s="1"/>
  <c r="K6903" i="7" s="1"/>
  <c r="F6904" i="7"/>
  <c r="J6904" i="7" s="1"/>
  <c r="K6904" i="7" s="1"/>
  <c r="F6905" i="7"/>
  <c r="J6905" i="7" s="1"/>
  <c r="K6905" i="7" s="1"/>
  <c r="F6906" i="7"/>
  <c r="J6906" i="7" s="1"/>
  <c r="K6906" i="7" s="1"/>
  <c r="F6907" i="7"/>
  <c r="J6907" i="7" s="1"/>
  <c r="K6907" i="7" s="1"/>
  <c r="F6908" i="7"/>
  <c r="J6908" i="7" s="1"/>
  <c r="K6908" i="7" s="1"/>
  <c r="F6909" i="7"/>
  <c r="J6909" i="7" s="1"/>
  <c r="K6909" i="7" s="1"/>
  <c r="F6910" i="7"/>
  <c r="J6910" i="7" s="1"/>
  <c r="K6910" i="7" s="1"/>
  <c r="F6911" i="7"/>
  <c r="J6911" i="7" s="1"/>
  <c r="K6911" i="7" s="1"/>
  <c r="F6912" i="7"/>
  <c r="J6912" i="7" s="1"/>
  <c r="K6912" i="7" s="1"/>
  <c r="F6913" i="7"/>
  <c r="J6913" i="7" s="1"/>
  <c r="K6913" i="7" s="1"/>
  <c r="F6914" i="7"/>
  <c r="J6914" i="7" s="1"/>
  <c r="K6914" i="7" s="1"/>
  <c r="F6915" i="7"/>
  <c r="J6915" i="7" s="1"/>
  <c r="K6915" i="7" s="1"/>
  <c r="F6916" i="7"/>
  <c r="J6916" i="7" s="1"/>
  <c r="K6916" i="7" s="1"/>
  <c r="F6917" i="7"/>
  <c r="J6917" i="7" s="1"/>
  <c r="K6917" i="7" s="1"/>
  <c r="F6918" i="7"/>
  <c r="J6918" i="7" s="1"/>
  <c r="K6918" i="7" s="1"/>
  <c r="F6919" i="7"/>
  <c r="J6919" i="7" s="1"/>
  <c r="K6919" i="7" s="1"/>
  <c r="F6920" i="7"/>
  <c r="J6920" i="7" s="1"/>
  <c r="K6920" i="7" s="1"/>
  <c r="F6921" i="7"/>
  <c r="J6921" i="7" s="1"/>
  <c r="K6921" i="7" s="1"/>
  <c r="F6922" i="7"/>
  <c r="J6922" i="7" s="1"/>
  <c r="K6922" i="7" s="1"/>
  <c r="F6923" i="7"/>
  <c r="J6923" i="7" s="1"/>
  <c r="K6923" i="7" s="1"/>
  <c r="F6924" i="7"/>
  <c r="J6924" i="7" s="1"/>
  <c r="K6924" i="7" s="1"/>
  <c r="F6925" i="7"/>
  <c r="J6925" i="7" s="1"/>
  <c r="K6925" i="7" s="1"/>
  <c r="F6926" i="7"/>
  <c r="J6926" i="7" s="1"/>
  <c r="K6926" i="7" s="1"/>
  <c r="F6927" i="7"/>
  <c r="J6927" i="7" s="1"/>
  <c r="K6927" i="7" s="1"/>
  <c r="F6928" i="7"/>
  <c r="J6928" i="7" s="1"/>
  <c r="K6928" i="7" s="1"/>
  <c r="F6929" i="7"/>
  <c r="J6929" i="7" s="1"/>
  <c r="K6929" i="7" s="1"/>
  <c r="F6930" i="7"/>
  <c r="J6930" i="7" s="1"/>
  <c r="K6930" i="7" s="1"/>
  <c r="F6931" i="7"/>
  <c r="J6931" i="7" s="1"/>
  <c r="K6931" i="7" s="1"/>
  <c r="F6932" i="7"/>
  <c r="J6932" i="7" s="1"/>
  <c r="K6932" i="7" s="1"/>
  <c r="F6933" i="7"/>
  <c r="J6933" i="7" s="1"/>
  <c r="K6933" i="7" s="1"/>
  <c r="F6934" i="7"/>
  <c r="J6934" i="7" s="1"/>
  <c r="K6934" i="7" s="1"/>
  <c r="F6935" i="7"/>
  <c r="J6935" i="7" s="1"/>
  <c r="K6935" i="7" s="1"/>
  <c r="F6936" i="7"/>
  <c r="J6936" i="7" s="1"/>
  <c r="K6936" i="7" s="1"/>
  <c r="F6937" i="7"/>
  <c r="J6937" i="7" s="1"/>
  <c r="K6937" i="7" s="1"/>
  <c r="F6938" i="7"/>
  <c r="J6938" i="7" s="1"/>
  <c r="K6938" i="7" s="1"/>
  <c r="F6939" i="7"/>
  <c r="J6939" i="7" s="1"/>
  <c r="K6939" i="7" s="1"/>
  <c r="F6940" i="7"/>
  <c r="J6940" i="7" s="1"/>
  <c r="K6940" i="7" s="1"/>
  <c r="F6941" i="7"/>
  <c r="J6941" i="7" s="1"/>
  <c r="K6941" i="7" s="1"/>
  <c r="F6942" i="7"/>
  <c r="J6942" i="7" s="1"/>
  <c r="K6942" i="7" s="1"/>
  <c r="F6943" i="7"/>
  <c r="J6943" i="7" s="1"/>
  <c r="K6943" i="7" s="1"/>
  <c r="F6944" i="7"/>
  <c r="J6944" i="7" s="1"/>
  <c r="K6944" i="7" s="1"/>
  <c r="F6945" i="7"/>
  <c r="J6945" i="7" s="1"/>
  <c r="K6945" i="7" s="1"/>
  <c r="F6946" i="7"/>
  <c r="J6946" i="7" s="1"/>
  <c r="K6946" i="7" s="1"/>
  <c r="F6947" i="7"/>
  <c r="J6947" i="7" s="1"/>
  <c r="K6947" i="7" s="1"/>
  <c r="F6948" i="7"/>
  <c r="J6948" i="7" s="1"/>
  <c r="K6948" i="7" s="1"/>
  <c r="F6949" i="7"/>
  <c r="J6949" i="7" s="1"/>
  <c r="K6949" i="7" s="1"/>
  <c r="F6950" i="7"/>
  <c r="J6950" i="7" s="1"/>
  <c r="K6950" i="7" s="1"/>
  <c r="F6951" i="7"/>
  <c r="J6951" i="7" s="1"/>
  <c r="K6951" i="7" s="1"/>
  <c r="F6952" i="7"/>
  <c r="J6952" i="7" s="1"/>
  <c r="K6952" i="7" s="1"/>
  <c r="F6953" i="7"/>
  <c r="J6953" i="7" s="1"/>
  <c r="K6953" i="7" s="1"/>
  <c r="F6954" i="7"/>
  <c r="J6954" i="7" s="1"/>
  <c r="K6954" i="7" s="1"/>
  <c r="F6955" i="7"/>
  <c r="J6955" i="7" s="1"/>
  <c r="K6955" i="7" s="1"/>
  <c r="F6956" i="7"/>
  <c r="J6956" i="7" s="1"/>
  <c r="K6956" i="7" s="1"/>
  <c r="F6957" i="7"/>
  <c r="J6957" i="7" s="1"/>
  <c r="K6957" i="7" s="1"/>
  <c r="F6958" i="7"/>
  <c r="J6958" i="7" s="1"/>
  <c r="K6958" i="7" s="1"/>
  <c r="F6959" i="7"/>
  <c r="J6959" i="7" s="1"/>
  <c r="K6959" i="7" s="1"/>
  <c r="F6960" i="7"/>
  <c r="J6960" i="7" s="1"/>
  <c r="K6960" i="7" s="1"/>
  <c r="F6961" i="7"/>
  <c r="J6961" i="7" s="1"/>
  <c r="K6961" i="7" s="1"/>
  <c r="F6962" i="7"/>
  <c r="J6962" i="7" s="1"/>
  <c r="K6962" i="7" s="1"/>
  <c r="F6963" i="7"/>
  <c r="J6963" i="7" s="1"/>
  <c r="K6963" i="7" s="1"/>
  <c r="F6964" i="7"/>
  <c r="J6964" i="7" s="1"/>
  <c r="K6964" i="7" s="1"/>
  <c r="F6965" i="7"/>
  <c r="J6965" i="7" s="1"/>
  <c r="K6965" i="7" s="1"/>
  <c r="F6966" i="7"/>
  <c r="J6966" i="7" s="1"/>
  <c r="K6966" i="7" s="1"/>
  <c r="F6967" i="7"/>
  <c r="J6967" i="7" s="1"/>
  <c r="K6967" i="7" s="1"/>
  <c r="F6968" i="7"/>
  <c r="J6968" i="7" s="1"/>
  <c r="K6968" i="7" s="1"/>
  <c r="F6969" i="7"/>
  <c r="J6969" i="7" s="1"/>
  <c r="K6969" i="7" s="1"/>
  <c r="F6970" i="7"/>
  <c r="J6970" i="7" s="1"/>
  <c r="K6970" i="7" s="1"/>
  <c r="F6971" i="7"/>
  <c r="J6971" i="7" s="1"/>
  <c r="K6971" i="7" s="1"/>
  <c r="F6972" i="7"/>
  <c r="J6972" i="7" s="1"/>
  <c r="K6972" i="7" s="1"/>
  <c r="F6973" i="7"/>
  <c r="J6973" i="7" s="1"/>
  <c r="K6973" i="7" s="1"/>
  <c r="F6974" i="7"/>
  <c r="J6974" i="7" s="1"/>
  <c r="K6974" i="7" s="1"/>
  <c r="F6975" i="7"/>
  <c r="J6975" i="7" s="1"/>
  <c r="K6975" i="7" s="1"/>
  <c r="F6976" i="7"/>
  <c r="J6976" i="7" s="1"/>
  <c r="K6976" i="7" s="1"/>
  <c r="F6977" i="7"/>
  <c r="J6977" i="7" s="1"/>
  <c r="K6977" i="7" s="1"/>
  <c r="F6978" i="7"/>
  <c r="J6978" i="7" s="1"/>
  <c r="K6978" i="7" s="1"/>
  <c r="F6979" i="7"/>
  <c r="J6979" i="7" s="1"/>
  <c r="K6979" i="7" s="1"/>
  <c r="F6980" i="7"/>
  <c r="J6980" i="7" s="1"/>
  <c r="K6980" i="7" s="1"/>
  <c r="F6981" i="7"/>
  <c r="J6981" i="7" s="1"/>
  <c r="K6981" i="7" s="1"/>
  <c r="F6982" i="7"/>
  <c r="J6982" i="7" s="1"/>
  <c r="K6982" i="7" s="1"/>
  <c r="F6983" i="7"/>
  <c r="J6983" i="7" s="1"/>
  <c r="K6983" i="7" s="1"/>
  <c r="F6984" i="7"/>
  <c r="J6984" i="7" s="1"/>
  <c r="K6984" i="7" s="1"/>
  <c r="F6985" i="7"/>
  <c r="J6985" i="7" s="1"/>
  <c r="K6985" i="7" s="1"/>
  <c r="F6986" i="7"/>
  <c r="J6986" i="7" s="1"/>
  <c r="K6986" i="7" s="1"/>
  <c r="F6987" i="7"/>
  <c r="J6987" i="7" s="1"/>
  <c r="K6987" i="7" s="1"/>
  <c r="F6988" i="7"/>
  <c r="J6988" i="7" s="1"/>
  <c r="K6988" i="7" s="1"/>
  <c r="F6989" i="7"/>
  <c r="J6989" i="7" s="1"/>
  <c r="K6989" i="7" s="1"/>
  <c r="F6990" i="7"/>
  <c r="J6990" i="7" s="1"/>
  <c r="K6990" i="7" s="1"/>
  <c r="F6991" i="7"/>
  <c r="J6991" i="7" s="1"/>
  <c r="K6991" i="7" s="1"/>
  <c r="F6992" i="7"/>
  <c r="J6992" i="7" s="1"/>
  <c r="K6992" i="7" s="1"/>
  <c r="F6993" i="7"/>
  <c r="J6993" i="7" s="1"/>
  <c r="K6993" i="7" s="1"/>
  <c r="F6994" i="7"/>
  <c r="J6994" i="7" s="1"/>
  <c r="K6994" i="7" s="1"/>
  <c r="F6995" i="7"/>
  <c r="J6995" i="7" s="1"/>
  <c r="K6995" i="7" s="1"/>
  <c r="F6996" i="7"/>
  <c r="J6996" i="7" s="1"/>
  <c r="K6996" i="7" s="1"/>
  <c r="F6997" i="7"/>
  <c r="J6997" i="7" s="1"/>
  <c r="K6997" i="7" s="1"/>
  <c r="F6998" i="7"/>
  <c r="J6998" i="7" s="1"/>
  <c r="K6998" i="7" s="1"/>
  <c r="F6999" i="7"/>
  <c r="J6999" i="7" s="1"/>
  <c r="K6999" i="7" s="1"/>
  <c r="F7000" i="7"/>
  <c r="J7000" i="7" s="1"/>
  <c r="K7000" i="7" s="1"/>
  <c r="F7001" i="7"/>
  <c r="J7001" i="7" s="1"/>
  <c r="K7001" i="7" s="1"/>
  <c r="F7002" i="7"/>
  <c r="J7002" i="7" s="1"/>
  <c r="K7002" i="7" s="1"/>
  <c r="F7003" i="7"/>
  <c r="J7003" i="7" s="1"/>
  <c r="K7003" i="7" s="1"/>
  <c r="F7004" i="7"/>
  <c r="J7004" i="7" s="1"/>
  <c r="K7004" i="7" s="1"/>
  <c r="F7005" i="7"/>
  <c r="J7005" i="7" s="1"/>
  <c r="K7005" i="7" s="1"/>
  <c r="F7006" i="7"/>
  <c r="J7006" i="7" s="1"/>
  <c r="K7006" i="7" s="1"/>
  <c r="F7007" i="7"/>
  <c r="J7007" i="7" s="1"/>
  <c r="K7007" i="7" s="1"/>
  <c r="F7008" i="7"/>
  <c r="J7008" i="7" s="1"/>
  <c r="K7008" i="7" s="1"/>
  <c r="F7009" i="7"/>
  <c r="J7009" i="7" s="1"/>
  <c r="K7009" i="7" s="1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J7058" i="7" s="1"/>
  <c r="K7058" i="7" s="1"/>
  <c r="F7059" i="7"/>
  <c r="J7059" i="7" s="1"/>
  <c r="K7059" i="7" s="1"/>
  <c r="F7060" i="7"/>
  <c r="J7060" i="7" s="1"/>
  <c r="K7060" i="7" s="1"/>
  <c r="F7061" i="7"/>
  <c r="J7061" i="7" s="1"/>
  <c r="K7061" i="7" s="1"/>
  <c r="F7062" i="7"/>
  <c r="J7062" i="7" s="1"/>
  <c r="K7062" i="7" s="1"/>
  <c r="F7063" i="7"/>
  <c r="J7063" i="7" s="1"/>
  <c r="K7063" i="7" s="1"/>
  <c r="F7064" i="7"/>
  <c r="J7064" i="7" s="1"/>
  <c r="K7064" i="7" s="1"/>
  <c r="F7065" i="7"/>
  <c r="J7065" i="7" s="1"/>
  <c r="K7065" i="7" s="1"/>
  <c r="F7066" i="7"/>
  <c r="J7066" i="7" s="1"/>
  <c r="K7066" i="7" s="1"/>
  <c r="F7067" i="7"/>
  <c r="J7067" i="7" s="1"/>
  <c r="K7067" i="7" s="1"/>
  <c r="F7068" i="7"/>
  <c r="J7068" i="7" s="1"/>
  <c r="K7068" i="7" s="1"/>
  <c r="F7069" i="7"/>
  <c r="J7069" i="7" s="1"/>
  <c r="K7069" i="7" s="1"/>
  <c r="F7070" i="7"/>
  <c r="J7070" i="7" s="1"/>
  <c r="K7070" i="7" s="1"/>
  <c r="F7071" i="7"/>
  <c r="J7071" i="7" s="1"/>
  <c r="K7071" i="7" s="1"/>
  <c r="F7072" i="7"/>
  <c r="J7072" i="7" s="1"/>
  <c r="K7072" i="7" s="1"/>
  <c r="F7073" i="7"/>
  <c r="J7073" i="7" s="1"/>
  <c r="K7073" i="7" s="1"/>
  <c r="F7074" i="7"/>
  <c r="J7074" i="7" s="1"/>
  <c r="K7074" i="7" s="1"/>
  <c r="F7075" i="7"/>
  <c r="J7075" i="7" s="1"/>
  <c r="K7075" i="7" s="1"/>
  <c r="F7076" i="7"/>
  <c r="J7076" i="7" s="1"/>
  <c r="K7076" i="7" s="1"/>
  <c r="F7077" i="7"/>
  <c r="J7077" i="7" s="1"/>
  <c r="K7077" i="7" s="1"/>
  <c r="F7078" i="7"/>
  <c r="J7078" i="7" s="1"/>
  <c r="K7078" i="7" s="1"/>
  <c r="F7079" i="7"/>
  <c r="J7079" i="7" s="1"/>
  <c r="K7079" i="7" s="1"/>
  <c r="F7080" i="7"/>
  <c r="J7080" i="7" s="1"/>
  <c r="K7080" i="7" s="1"/>
  <c r="F7081" i="7"/>
  <c r="J7081" i="7" s="1"/>
  <c r="K7081" i="7" s="1"/>
  <c r="F7082" i="7"/>
  <c r="J7082" i="7" s="1"/>
  <c r="K7082" i="7" s="1"/>
  <c r="F7083" i="7"/>
  <c r="J7083" i="7" s="1"/>
  <c r="K7083" i="7" s="1"/>
  <c r="F7084" i="7"/>
  <c r="J7084" i="7" s="1"/>
  <c r="K7084" i="7" s="1"/>
  <c r="F7085" i="7"/>
  <c r="J7085" i="7" s="1"/>
  <c r="K7085" i="7" s="1"/>
  <c r="F7086" i="7"/>
  <c r="J7086" i="7" s="1"/>
  <c r="K7086" i="7" s="1"/>
  <c r="F7087" i="7"/>
  <c r="J7087" i="7" s="1"/>
  <c r="K7087" i="7" s="1"/>
  <c r="F7088" i="7"/>
  <c r="J7088" i="7" s="1"/>
  <c r="K7088" i="7" s="1"/>
  <c r="F7089" i="7"/>
  <c r="J7089" i="7" s="1"/>
  <c r="K7089" i="7" s="1"/>
  <c r="F7090" i="7"/>
  <c r="J7090" i="7" s="1"/>
  <c r="K7090" i="7" s="1"/>
  <c r="F7091" i="7"/>
  <c r="J7091" i="7" s="1"/>
  <c r="K7091" i="7" s="1"/>
  <c r="F7092" i="7"/>
  <c r="J7092" i="7" s="1"/>
  <c r="K7092" i="7" s="1"/>
  <c r="F7093" i="7"/>
  <c r="J7093" i="7" s="1"/>
  <c r="K7093" i="7" s="1"/>
  <c r="F7094" i="7"/>
  <c r="J7094" i="7" s="1"/>
  <c r="K7094" i="7" s="1"/>
  <c r="F7095" i="7"/>
  <c r="J7095" i="7" s="1"/>
  <c r="K7095" i="7" s="1"/>
  <c r="F7096" i="7"/>
  <c r="J7096" i="7" s="1"/>
  <c r="K7096" i="7" s="1"/>
  <c r="F7097" i="7"/>
  <c r="J7097" i="7" s="1"/>
  <c r="K7097" i="7" s="1"/>
  <c r="F7098" i="7"/>
  <c r="J7098" i="7" s="1"/>
  <c r="K7098" i="7" s="1"/>
  <c r="F7099" i="7"/>
  <c r="J7099" i="7" s="1"/>
  <c r="K7099" i="7" s="1"/>
  <c r="F7100" i="7"/>
  <c r="J7100" i="7" s="1"/>
  <c r="K7100" i="7" s="1"/>
  <c r="F7101" i="7"/>
  <c r="J7101" i="7" s="1"/>
  <c r="K7101" i="7" s="1"/>
  <c r="F7102" i="7"/>
  <c r="J7102" i="7" s="1"/>
  <c r="K7102" i="7" s="1"/>
  <c r="F7103" i="7"/>
  <c r="J7103" i="7" s="1"/>
  <c r="K7103" i="7" s="1"/>
  <c r="F7104" i="7"/>
  <c r="J7104" i="7" s="1"/>
  <c r="K7104" i="7" s="1"/>
  <c r="F7105" i="7"/>
  <c r="J7105" i="7" s="1"/>
  <c r="K7105" i="7" s="1"/>
  <c r="F7106" i="7"/>
  <c r="J7106" i="7" s="1"/>
  <c r="K7106" i="7" s="1"/>
  <c r="F7107" i="7"/>
  <c r="J7107" i="7" s="1"/>
  <c r="K7107" i="7" s="1"/>
  <c r="F7108" i="7"/>
  <c r="J7108" i="7" s="1"/>
  <c r="K7108" i="7" s="1"/>
  <c r="F7109" i="7"/>
  <c r="J7109" i="7" s="1"/>
  <c r="K7109" i="7" s="1"/>
  <c r="F7110" i="7"/>
  <c r="J7110" i="7" s="1"/>
  <c r="K7110" i="7" s="1"/>
  <c r="F7111" i="7"/>
  <c r="J7111" i="7" s="1"/>
  <c r="K7111" i="7" s="1"/>
  <c r="F7112" i="7"/>
  <c r="J7112" i="7" s="1"/>
  <c r="K7112" i="7" s="1"/>
  <c r="F7113" i="7"/>
  <c r="J7113" i="7" s="1"/>
  <c r="K7113" i="7" s="1"/>
  <c r="F7114" i="7"/>
  <c r="J7114" i="7" s="1"/>
  <c r="K7114" i="7" s="1"/>
  <c r="F7115" i="7"/>
  <c r="J7115" i="7" s="1"/>
  <c r="K7115" i="7" s="1"/>
  <c r="F7116" i="7"/>
  <c r="J7116" i="7" s="1"/>
  <c r="K7116" i="7" s="1"/>
  <c r="F7117" i="7"/>
  <c r="J7117" i="7" s="1"/>
  <c r="K7117" i="7" s="1"/>
  <c r="F7118" i="7"/>
  <c r="J7118" i="7" s="1"/>
  <c r="K7118" i="7" s="1"/>
  <c r="F7119" i="7"/>
  <c r="J7119" i="7" s="1"/>
  <c r="K7119" i="7" s="1"/>
  <c r="F7120" i="7"/>
  <c r="J7120" i="7" s="1"/>
  <c r="K7120" i="7" s="1"/>
  <c r="F7121" i="7"/>
  <c r="J7121" i="7" s="1"/>
  <c r="K7121" i="7" s="1"/>
  <c r="F7122" i="7"/>
  <c r="J7122" i="7" s="1"/>
  <c r="K7122" i="7" s="1"/>
  <c r="F7123" i="7"/>
  <c r="J7123" i="7" s="1"/>
  <c r="K7123" i="7" s="1"/>
  <c r="F7124" i="7"/>
  <c r="J7124" i="7" s="1"/>
  <c r="K7124" i="7" s="1"/>
  <c r="F7125" i="7"/>
  <c r="J7125" i="7" s="1"/>
  <c r="K7125" i="7" s="1"/>
  <c r="F7126" i="7"/>
  <c r="J7126" i="7" s="1"/>
  <c r="K7126" i="7" s="1"/>
  <c r="F7127" i="7"/>
  <c r="J7127" i="7" s="1"/>
  <c r="K7127" i="7" s="1"/>
  <c r="F7128" i="7"/>
  <c r="J7128" i="7" s="1"/>
  <c r="K7128" i="7" s="1"/>
  <c r="F7129" i="7"/>
  <c r="J7129" i="7" s="1"/>
  <c r="K7129" i="7" s="1"/>
  <c r="F7130" i="7"/>
  <c r="J7130" i="7" s="1"/>
  <c r="K7130" i="7" s="1"/>
  <c r="F7131" i="7"/>
  <c r="J7131" i="7" s="1"/>
  <c r="K7131" i="7" s="1"/>
  <c r="F7132" i="7"/>
  <c r="J7132" i="7" s="1"/>
  <c r="K7132" i="7" s="1"/>
  <c r="F7133" i="7"/>
  <c r="J7133" i="7" s="1"/>
  <c r="K7133" i="7" s="1"/>
  <c r="F7134" i="7"/>
  <c r="J7134" i="7" s="1"/>
  <c r="K7134" i="7" s="1"/>
  <c r="F7135" i="7"/>
  <c r="J7135" i="7" s="1"/>
  <c r="K7135" i="7" s="1"/>
  <c r="F7136" i="7"/>
  <c r="J7136" i="7" s="1"/>
  <c r="K7136" i="7" s="1"/>
  <c r="F7137" i="7"/>
  <c r="J7137" i="7" s="1"/>
  <c r="K7137" i="7" s="1"/>
  <c r="F7138" i="7"/>
  <c r="J7138" i="7" s="1"/>
  <c r="K7138" i="7" s="1"/>
  <c r="F7139" i="7"/>
  <c r="J7139" i="7" s="1"/>
  <c r="K7139" i="7" s="1"/>
  <c r="F7140" i="7"/>
  <c r="J7140" i="7" s="1"/>
  <c r="K7140" i="7" s="1"/>
  <c r="F7141" i="7"/>
  <c r="J7141" i="7" s="1"/>
  <c r="K7141" i="7" s="1"/>
  <c r="F7142" i="7"/>
  <c r="J7142" i="7" s="1"/>
  <c r="K7142" i="7" s="1"/>
  <c r="F7143" i="7"/>
  <c r="J7143" i="7" s="1"/>
  <c r="K7143" i="7" s="1"/>
  <c r="F7144" i="7"/>
  <c r="J7144" i="7" s="1"/>
  <c r="K7144" i="7" s="1"/>
  <c r="F7145" i="7"/>
  <c r="J7145" i="7" s="1"/>
  <c r="K7145" i="7" s="1"/>
  <c r="F7146" i="7"/>
  <c r="J7146" i="7" s="1"/>
  <c r="K7146" i="7" s="1"/>
  <c r="F7147" i="7"/>
  <c r="J7147" i="7" s="1"/>
  <c r="K7147" i="7" s="1"/>
  <c r="F7148" i="7"/>
  <c r="J7148" i="7" s="1"/>
  <c r="K7148" i="7" s="1"/>
  <c r="F7149" i="7"/>
  <c r="J7149" i="7" s="1"/>
  <c r="K7149" i="7" s="1"/>
  <c r="F7150" i="7"/>
  <c r="J7150" i="7" s="1"/>
  <c r="K7150" i="7" s="1"/>
  <c r="F7151" i="7"/>
  <c r="J7151" i="7" s="1"/>
  <c r="K7151" i="7" s="1"/>
  <c r="F7152" i="7"/>
  <c r="J7152" i="7" s="1"/>
  <c r="K7152" i="7" s="1"/>
  <c r="F7153" i="7"/>
  <c r="J7153" i="7" s="1"/>
  <c r="K7153" i="7" s="1"/>
  <c r="F7154" i="7"/>
  <c r="J7154" i="7" s="1"/>
  <c r="K7154" i="7" s="1"/>
  <c r="F7155" i="7"/>
  <c r="J7155" i="7" s="1"/>
  <c r="K7155" i="7" s="1"/>
  <c r="F7156" i="7"/>
  <c r="J7156" i="7" s="1"/>
  <c r="K7156" i="7" s="1"/>
  <c r="F7157" i="7"/>
  <c r="J7157" i="7" s="1"/>
  <c r="K7157" i="7" s="1"/>
  <c r="F7158" i="7"/>
  <c r="J7158" i="7" s="1"/>
  <c r="K7158" i="7" s="1"/>
  <c r="F7159" i="7"/>
  <c r="J7159" i="7" s="1"/>
  <c r="K7159" i="7" s="1"/>
  <c r="F7160" i="7"/>
  <c r="J7160" i="7" s="1"/>
  <c r="K7160" i="7" s="1"/>
  <c r="F7161" i="7"/>
  <c r="J7161" i="7" s="1"/>
  <c r="K7161" i="7" s="1"/>
  <c r="F7162" i="7"/>
  <c r="J7162" i="7" s="1"/>
  <c r="K7162" i="7" s="1"/>
  <c r="F7163" i="7"/>
  <c r="J7163" i="7" s="1"/>
  <c r="K7163" i="7" s="1"/>
  <c r="F7164" i="7"/>
  <c r="J7164" i="7" s="1"/>
  <c r="K7164" i="7" s="1"/>
  <c r="F7165" i="7"/>
  <c r="J7165" i="7" s="1"/>
  <c r="K7165" i="7" s="1"/>
  <c r="F7166" i="7"/>
  <c r="J7166" i="7" s="1"/>
  <c r="K7166" i="7" s="1"/>
  <c r="F7167" i="7"/>
  <c r="J7167" i="7" s="1"/>
  <c r="K7167" i="7" s="1"/>
  <c r="F7168" i="7"/>
  <c r="J7168" i="7" s="1"/>
  <c r="K7168" i="7" s="1"/>
  <c r="F7169" i="7"/>
  <c r="J7169" i="7" s="1"/>
  <c r="K7169" i="7" s="1"/>
  <c r="F7170" i="7"/>
  <c r="J7170" i="7" s="1"/>
  <c r="K7170" i="7" s="1"/>
  <c r="F7171" i="7"/>
  <c r="J7171" i="7" s="1"/>
  <c r="K7171" i="7" s="1"/>
  <c r="F7172" i="7"/>
  <c r="J7172" i="7" s="1"/>
  <c r="K7172" i="7" s="1"/>
  <c r="F7173" i="7"/>
  <c r="J7173" i="7" s="1"/>
  <c r="K7173" i="7" s="1"/>
  <c r="F7174" i="7"/>
  <c r="J7174" i="7" s="1"/>
  <c r="K7174" i="7" s="1"/>
  <c r="F7175" i="7"/>
  <c r="J7175" i="7" s="1"/>
  <c r="K7175" i="7" s="1"/>
  <c r="F7176" i="7"/>
  <c r="J7176" i="7" s="1"/>
  <c r="K7176" i="7" s="1"/>
  <c r="F7177" i="7"/>
  <c r="J7177" i="7" s="1"/>
  <c r="K7177" i="7" s="1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J7226" i="7" s="1"/>
  <c r="K7226" i="7" s="1"/>
  <c r="F7227" i="7"/>
  <c r="J7227" i="7" s="1"/>
  <c r="K7227" i="7" s="1"/>
  <c r="F7228" i="7"/>
  <c r="J7228" i="7" s="1"/>
  <c r="K7228" i="7" s="1"/>
  <c r="F7229" i="7"/>
  <c r="J7229" i="7" s="1"/>
  <c r="K7229" i="7" s="1"/>
  <c r="F7230" i="7"/>
  <c r="J7230" i="7" s="1"/>
  <c r="K7230" i="7" s="1"/>
  <c r="F7231" i="7"/>
  <c r="J7231" i="7" s="1"/>
  <c r="K7231" i="7" s="1"/>
  <c r="F7232" i="7"/>
  <c r="J7232" i="7" s="1"/>
  <c r="K7232" i="7" s="1"/>
  <c r="F7233" i="7"/>
  <c r="J7233" i="7" s="1"/>
  <c r="K7233" i="7" s="1"/>
  <c r="F7234" i="7"/>
  <c r="J7234" i="7" s="1"/>
  <c r="K7234" i="7" s="1"/>
  <c r="F7235" i="7"/>
  <c r="J7235" i="7" s="1"/>
  <c r="K7235" i="7" s="1"/>
  <c r="F7236" i="7"/>
  <c r="J7236" i="7" s="1"/>
  <c r="K7236" i="7" s="1"/>
  <c r="F7237" i="7"/>
  <c r="J7237" i="7" s="1"/>
  <c r="K7237" i="7" s="1"/>
  <c r="F7238" i="7"/>
  <c r="J7238" i="7" s="1"/>
  <c r="K7238" i="7" s="1"/>
  <c r="F7239" i="7"/>
  <c r="J7239" i="7" s="1"/>
  <c r="K7239" i="7" s="1"/>
  <c r="F7240" i="7"/>
  <c r="J7240" i="7" s="1"/>
  <c r="K7240" i="7" s="1"/>
  <c r="F7241" i="7"/>
  <c r="J7241" i="7" s="1"/>
  <c r="K7241" i="7" s="1"/>
  <c r="F7242" i="7"/>
  <c r="J7242" i="7" s="1"/>
  <c r="K7242" i="7" s="1"/>
  <c r="F7243" i="7"/>
  <c r="J7243" i="7" s="1"/>
  <c r="K7243" i="7" s="1"/>
  <c r="F7244" i="7"/>
  <c r="J7244" i="7" s="1"/>
  <c r="K7244" i="7" s="1"/>
  <c r="F7245" i="7"/>
  <c r="J7245" i="7" s="1"/>
  <c r="K7245" i="7" s="1"/>
  <c r="F7246" i="7"/>
  <c r="J7246" i="7" s="1"/>
  <c r="K7246" i="7" s="1"/>
  <c r="F7247" i="7"/>
  <c r="J7247" i="7" s="1"/>
  <c r="K7247" i="7" s="1"/>
  <c r="F7248" i="7"/>
  <c r="J7248" i="7" s="1"/>
  <c r="K7248" i="7" s="1"/>
  <c r="F7249" i="7"/>
  <c r="J7249" i="7" s="1"/>
  <c r="K7249" i="7" s="1"/>
  <c r="F7250" i="7"/>
  <c r="J7250" i="7" s="1"/>
  <c r="K7250" i="7" s="1"/>
  <c r="F7251" i="7"/>
  <c r="J7251" i="7" s="1"/>
  <c r="K7251" i="7" s="1"/>
  <c r="F7252" i="7"/>
  <c r="J7252" i="7" s="1"/>
  <c r="K7252" i="7" s="1"/>
  <c r="F7253" i="7"/>
  <c r="J7253" i="7" s="1"/>
  <c r="K7253" i="7" s="1"/>
  <c r="F7254" i="7"/>
  <c r="J7254" i="7" s="1"/>
  <c r="K7254" i="7" s="1"/>
  <c r="F7255" i="7"/>
  <c r="J7255" i="7" s="1"/>
  <c r="K7255" i="7" s="1"/>
  <c r="F7256" i="7"/>
  <c r="J7256" i="7" s="1"/>
  <c r="K7256" i="7" s="1"/>
  <c r="F7257" i="7"/>
  <c r="J7257" i="7" s="1"/>
  <c r="K7257" i="7" s="1"/>
  <c r="F7258" i="7"/>
  <c r="J7258" i="7" s="1"/>
  <c r="K7258" i="7" s="1"/>
  <c r="F7259" i="7"/>
  <c r="J7259" i="7" s="1"/>
  <c r="K7259" i="7" s="1"/>
  <c r="F7260" i="7"/>
  <c r="J7260" i="7" s="1"/>
  <c r="K7260" i="7" s="1"/>
  <c r="F7261" i="7"/>
  <c r="J7261" i="7" s="1"/>
  <c r="K7261" i="7" s="1"/>
  <c r="F7262" i="7"/>
  <c r="J7262" i="7" s="1"/>
  <c r="K7262" i="7" s="1"/>
  <c r="F7263" i="7"/>
  <c r="J7263" i="7" s="1"/>
  <c r="K7263" i="7" s="1"/>
  <c r="F7264" i="7"/>
  <c r="J7264" i="7" s="1"/>
  <c r="K7264" i="7" s="1"/>
  <c r="F7265" i="7"/>
  <c r="J7265" i="7" s="1"/>
  <c r="K7265" i="7" s="1"/>
  <c r="F7266" i="7"/>
  <c r="J7266" i="7" s="1"/>
  <c r="K7266" i="7" s="1"/>
  <c r="F7267" i="7"/>
  <c r="J7267" i="7" s="1"/>
  <c r="K7267" i="7" s="1"/>
  <c r="F7268" i="7"/>
  <c r="J7268" i="7" s="1"/>
  <c r="K7268" i="7" s="1"/>
  <c r="F7269" i="7"/>
  <c r="J7269" i="7" s="1"/>
  <c r="K7269" i="7" s="1"/>
  <c r="F7270" i="7"/>
  <c r="J7270" i="7" s="1"/>
  <c r="K7270" i="7" s="1"/>
  <c r="F7271" i="7"/>
  <c r="J7271" i="7" s="1"/>
  <c r="K7271" i="7" s="1"/>
  <c r="F7272" i="7"/>
  <c r="J7272" i="7" s="1"/>
  <c r="K7272" i="7" s="1"/>
  <c r="F7273" i="7"/>
  <c r="J7273" i="7" s="1"/>
  <c r="K7273" i="7" s="1"/>
  <c r="F7274" i="7"/>
  <c r="J7274" i="7" s="1"/>
  <c r="K7274" i="7" s="1"/>
  <c r="F7275" i="7"/>
  <c r="J7275" i="7" s="1"/>
  <c r="K7275" i="7" s="1"/>
  <c r="F7276" i="7"/>
  <c r="J7276" i="7" s="1"/>
  <c r="K7276" i="7" s="1"/>
  <c r="F7277" i="7"/>
  <c r="J7277" i="7" s="1"/>
  <c r="K7277" i="7" s="1"/>
  <c r="F7278" i="7"/>
  <c r="J7278" i="7" s="1"/>
  <c r="K7278" i="7" s="1"/>
  <c r="F7279" i="7"/>
  <c r="J7279" i="7" s="1"/>
  <c r="K7279" i="7" s="1"/>
  <c r="F7280" i="7"/>
  <c r="J7280" i="7" s="1"/>
  <c r="K7280" i="7" s="1"/>
  <c r="F7281" i="7"/>
  <c r="J7281" i="7" s="1"/>
  <c r="K7281" i="7" s="1"/>
  <c r="F7282" i="7"/>
  <c r="J7282" i="7" s="1"/>
  <c r="K7282" i="7" s="1"/>
  <c r="F7283" i="7"/>
  <c r="J7283" i="7" s="1"/>
  <c r="K7283" i="7" s="1"/>
  <c r="F7284" i="7"/>
  <c r="J7284" i="7" s="1"/>
  <c r="K7284" i="7" s="1"/>
  <c r="F7285" i="7"/>
  <c r="J7285" i="7" s="1"/>
  <c r="K7285" i="7" s="1"/>
  <c r="F7286" i="7"/>
  <c r="J7286" i="7" s="1"/>
  <c r="K7286" i="7" s="1"/>
  <c r="F7287" i="7"/>
  <c r="J7287" i="7" s="1"/>
  <c r="K7287" i="7" s="1"/>
  <c r="F7288" i="7"/>
  <c r="J7288" i="7" s="1"/>
  <c r="K7288" i="7" s="1"/>
  <c r="F7289" i="7"/>
  <c r="J7289" i="7" s="1"/>
  <c r="K7289" i="7" s="1"/>
  <c r="F7290" i="7"/>
  <c r="J7290" i="7" s="1"/>
  <c r="K7290" i="7" s="1"/>
  <c r="F7291" i="7"/>
  <c r="J7291" i="7" s="1"/>
  <c r="K7291" i="7" s="1"/>
  <c r="F7292" i="7"/>
  <c r="J7292" i="7" s="1"/>
  <c r="K7292" i="7" s="1"/>
  <c r="F7293" i="7"/>
  <c r="J7293" i="7" s="1"/>
  <c r="K7293" i="7" s="1"/>
  <c r="F7294" i="7"/>
  <c r="J7294" i="7" s="1"/>
  <c r="K7294" i="7" s="1"/>
  <c r="F7295" i="7"/>
  <c r="J7295" i="7" s="1"/>
  <c r="K7295" i="7" s="1"/>
  <c r="F7296" i="7"/>
  <c r="J7296" i="7" s="1"/>
  <c r="K7296" i="7" s="1"/>
  <c r="F7297" i="7"/>
  <c r="J7297" i="7" s="1"/>
  <c r="K7297" i="7" s="1"/>
  <c r="F7298" i="7"/>
  <c r="J7298" i="7" s="1"/>
  <c r="K7298" i="7" s="1"/>
  <c r="F7299" i="7"/>
  <c r="J7299" i="7" s="1"/>
  <c r="K7299" i="7" s="1"/>
  <c r="F7300" i="7"/>
  <c r="J7300" i="7" s="1"/>
  <c r="K7300" i="7" s="1"/>
  <c r="F7301" i="7"/>
  <c r="J7301" i="7" s="1"/>
  <c r="K7301" i="7" s="1"/>
  <c r="F7302" i="7"/>
  <c r="J7302" i="7" s="1"/>
  <c r="K7302" i="7" s="1"/>
  <c r="F7303" i="7"/>
  <c r="J7303" i="7" s="1"/>
  <c r="K7303" i="7" s="1"/>
  <c r="F7304" i="7"/>
  <c r="J7304" i="7" s="1"/>
  <c r="K7304" i="7" s="1"/>
  <c r="F7305" i="7"/>
  <c r="J7305" i="7" s="1"/>
  <c r="K7305" i="7" s="1"/>
  <c r="F7306" i="7"/>
  <c r="J7306" i="7" s="1"/>
  <c r="K7306" i="7" s="1"/>
  <c r="F7307" i="7"/>
  <c r="J7307" i="7" s="1"/>
  <c r="K7307" i="7" s="1"/>
  <c r="F7308" i="7"/>
  <c r="J7308" i="7" s="1"/>
  <c r="K7308" i="7" s="1"/>
  <c r="F7309" i="7"/>
  <c r="J7309" i="7" s="1"/>
  <c r="K7309" i="7" s="1"/>
  <c r="F7310" i="7"/>
  <c r="J7310" i="7" s="1"/>
  <c r="K7310" i="7" s="1"/>
  <c r="F7311" i="7"/>
  <c r="J7311" i="7" s="1"/>
  <c r="K7311" i="7" s="1"/>
  <c r="F7312" i="7"/>
  <c r="J7312" i="7" s="1"/>
  <c r="K7312" i="7" s="1"/>
  <c r="F7313" i="7"/>
  <c r="J7313" i="7" s="1"/>
  <c r="K7313" i="7" s="1"/>
  <c r="F7314" i="7"/>
  <c r="J7314" i="7" s="1"/>
  <c r="K7314" i="7" s="1"/>
  <c r="F7315" i="7"/>
  <c r="J7315" i="7" s="1"/>
  <c r="K7315" i="7" s="1"/>
  <c r="F7316" i="7"/>
  <c r="J7316" i="7" s="1"/>
  <c r="K7316" i="7" s="1"/>
  <c r="F7317" i="7"/>
  <c r="J7317" i="7" s="1"/>
  <c r="K7317" i="7" s="1"/>
  <c r="F7318" i="7"/>
  <c r="J7318" i="7" s="1"/>
  <c r="K7318" i="7" s="1"/>
  <c r="F7319" i="7"/>
  <c r="J7319" i="7" s="1"/>
  <c r="K7319" i="7" s="1"/>
  <c r="F7320" i="7"/>
  <c r="J7320" i="7" s="1"/>
  <c r="K7320" i="7" s="1"/>
  <c r="F7321" i="7"/>
  <c r="J7321" i="7" s="1"/>
  <c r="K7321" i="7" s="1"/>
  <c r="F7322" i="7"/>
  <c r="J7322" i="7" s="1"/>
  <c r="K7322" i="7" s="1"/>
  <c r="F7323" i="7"/>
  <c r="J7323" i="7" s="1"/>
  <c r="K7323" i="7" s="1"/>
  <c r="F7324" i="7"/>
  <c r="J7324" i="7" s="1"/>
  <c r="K7324" i="7" s="1"/>
  <c r="F7325" i="7"/>
  <c r="J7325" i="7" s="1"/>
  <c r="K7325" i="7" s="1"/>
  <c r="F7326" i="7"/>
  <c r="J7326" i="7" s="1"/>
  <c r="K7326" i="7" s="1"/>
  <c r="F7327" i="7"/>
  <c r="J7327" i="7" s="1"/>
  <c r="K7327" i="7" s="1"/>
  <c r="F7328" i="7"/>
  <c r="J7328" i="7" s="1"/>
  <c r="K7328" i="7" s="1"/>
  <c r="F7329" i="7"/>
  <c r="J7329" i="7" s="1"/>
  <c r="K7329" i="7" s="1"/>
  <c r="F7330" i="7"/>
  <c r="J7330" i="7" s="1"/>
  <c r="K7330" i="7" s="1"/>
  <c r="F7331" i="7"/>
  <c r="J7331" i="7" s="1"/>
  <c r="K7331" i="7" s="1"/>
  <c r="F7332" i="7"/>
  <c r="J7332" i="7" s="1"/>
  <c r="K7332" i="7" s="1"/>
  <c r="F7333" i="7"/>
  <c r="J7333" i="7" s="1"/>
  <c r="K7333" i="7" s="1"/>
  <c r="F7334" i="7"/>
  <c r="J7334" i="7" s="1"/>
  <c r="K7334" i="7" s="1"/>
  <c r="F7335" i="7"/>
  <c r="J7335" i="7" s="1"/>
  <c r="K7335" i="7" s="1"/>
  <c r="F7336" i="7"/>
  <c r="J7336" i="7" s="1"/>
  <c r="K7336" i="7" s="1"/>
  <c r="F7337" i="7"/>
  <c r="J7337" i="7" s="1"/>
  <c r="K7337" i="7" s="1"/>
  <c r="F7338" i="7"/>
  <c r="J7338" i="7" s="1"/>
  <c r="K7338" i="7" s="1"/>
  <c r="F7339" i="7"/>
  <c r="J7339" i="7" s="1"/>
  <c r="K7339" i="7" s="1"/>
  <c r="F7340" i="7"/>
  <c r="J7340" i="7" s="1"/>
  <c r="K7340" i="7" s="1"/>
  <c r="F7341" i="7"/>
  <c r="J7341" i="7" s="1"/>
  <c r="K7341" i="7" s="1"/>
  <c r="F7342" i="7"/>
  <c r="J7342" i="7" s="1"/>
  <c r="K7342" i="7" s="1"/>
  <c r="F7343" i="7"/>
  <c r="J7343" i="7" s="1"/>
  <c r="K7343" i="7" s="1"/>
  <c r="F7344" i="7"/>
  <c r="J7344" i="7" s="1"/>
  <c r="K7344" i="7" s="1"/>
  <c r="F7345" i="7"/>
  <c r="J7345" i="7" s="1"/>
  <c r="K7345" i="7" s="1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J7394" i="7" s="1"/>
  <c r="K7394" i="7" s="1"/>
  <c r="F7395" i="7"/>
  <c r="J7395" i="7" s="1"/>
  <c r="K7395" i="7" s="1"/>
  <c r="F7396" i="7"/>
  <c r="J7396" i="7" s="1"/>
  <c r="K7396" i="7" s="1"/>
  <c r="F7397" i="7"/>
  <c r="J7397" i="7" s="1"/>
  <c r="K7397" i="7" s="1"/>
  <c r="F7398" i="7"/>
  <c r="J7398" i="7" s="1"/>
  <c r="K7398" i="7" s="1"/>
  <c r="F7399" i="7"/>
  <c r="J7399" i="7" s="1"/>
  <c r="K7399" i="7" s="1"/>
  <c r="F7400" i="7"/>
  <c r="J7400" i="7" s="1"/>
  <c r="K7400" i="7" s="1"/>
  <c r="F7401" i="7"/>
  <c r="J7401" i="7" s="1"/>
  <c r="K7401" i="7" s="1"/>
  <c r="F7402" i="7"/>
  <c r="J7402" i="7" s="1"/>
  <c r="K7402" i="7" s="1"/>
  <c r="F7403" i="7"/>
  <c r="J7403" i="7" s="1"/>
  <c r="K7403" i="7" s="1"/>
  <c r="F7404" i="7"/>
  <c r="J7404" i="7" s="1"/>
  <c r="K7404" i="7" s="1"/>
  <c r="F7405" i="7"/>
  <c r="J7405" i="7" s="1"/>
  <c r="K7405" i="7" s="1"/>
  <c r="F7406" i="7"/>
  <c r="J7406" i="7" s="1"/>
  <c r="K7406" i="7" s="1"/>
  <c r="F7407" i="7"/>
  <c r="J7407" i="7" s="1"/>
  <c r="K7407" i="7" s="1"/>
  <c r="F7408" i="7"/>
  <c r="J7408" i="7" s="1"/>
  <c r="K7408" i="7" s="1"/>
  <c r="F7409" i="7"/>
  <c r="J7409" i="7" s="1"/>
  <c r="K7409" i="7" s="1"/>
  <c r="F7410" i="7"/>
  <c r="J7410" i="7" s="1"/>
  <c r="K7410" i="7" s="1"/>
  <c r="F7411" i="7"/>
  <c r="J7411" i="7" s="1"/>
  <c r="K7411" i="7" s="1"/>
  <c r="F7412" i="7"/>
  <c r="J7412" i="7" s="1"/>
  <c r="K7412" i="7" s="1"/>
  <c r="F7413" i="7"/>
  <c r="J7413" i="7" s="1"/>
  <c r="K7413" i="7" s="1"/>
  <c r="F7414" i="7"/>
  <c r="J7414" i="7" s="1"/>
  <c r="K7414" i="7" s="1"/>
  <c r="F7415" i="7"/>
  <c r="J7415" i="7" s="1"/>
  <c r="K7415" i="7" s="1"/>
  <c r="F7416" i="7"/>
  <c r="J7416" i="7" s="1"/>
  <c r="K7416" i="7" s="1"/>
  <c r="F7417" i="7"/>
  <c r="J7417" i="7" s="1"/>
  <c r="K7417" i="7" s="1"/>
  <c r="F7418" i="7"/>
  <c r="J7418" i="7" s="1"/>
  <c r="K7418" i="7" s="1"/>
  <c r="F7419" i="7"/>
  <c r="J7419" i="7" s="1"/>
  <c r="K7419" i="7" s="1"/>
  <c r="F7420" i="7"/>
  <c r="J7420" i="7" s="1"/>
  <c r="K7420" i="7" s="1"/>
  <c r="F7421" i="7"/>
  <c r="J7421" i="7" s="1"/>
  <c r="K7421" i="7" s="1"/>
  <c r="F7422" i="7"/>
  <c r="J7422" i="7" s="1"/>
  <c r="K7422" i="7" s="1"/>
  <c r="F7423" i="7"/>
  <c r="J7423" i="7" s="1"/>
  <c r="K7423" i="7" s="1"/>
  <c r="F7424" i="7"/>
  <c r="J7424" i="7" s="1"/>
  <c r="K7424" i="7" s="1"/>
  <c r="F7425" i="7"/>
  <c r="J7425" i="7" s="1"/>
  <c r="K7425" i="7" s="1"/>
  <c r="F7426" i="7"/>
  <c r="J7426" i="7" s="1"/>
  <c r="K7426" i="7" s="1"/>
  <c r="F7427" i="7"/>
  <c r="J7427" i="7" s="1"/>
  <c r="K7427" i="7" s="1"/>
  <c r="F7428" i="7"/>
  <c r="J7428" i="7" s="1"/>
  <c r="K7428" i="7" s="1"/>
  <c r="F7429" i="7"/>
  <c r="J7429" i="7" s="1"/>
  <c r="K7429" i="7" s="1"/>
  <c r="F7430" i="7"/>
  <c r="J7430" i="7" s="1"/>
  <c r="K7430" i="7" s="1"/>
  <c r="F7431" i="7"/>
  <c r="J7431" i="7" s="1"/>
  <c r="K7431" i="7" s="1"/>
  <c r="F7432" i="7"/>
  <c r="J7432" i="7" s="1"/>
  <c r="K7432" i="7" s="1"/>
  <c r="F7433" i="7"/>
  <c r="J7433" i="7" s="1"/>
  <c r="K7433" i="7" s="1"/>
  <c r="F7434" i="7"/>
  <c r="J7434" i="7" s="1"/>
  <c r="K7434" i="7" s="1"/>
  <c r="F7435" i="7"/>
  <c r="J7435" i="7" s="1"/>
  <c r="K7435" i="7" s="1"/>
  <c r="F7436" i="7"/>
  <c r="J7436" i="7" s="1"/>
  <c r="K7436" i="7" s="1"/>
  <c r="F7437" i="7"/>
  <c r="J7437" i="7" s="1"/>
  <c r="K7437" i="7" s="1"/>
  <c r="F7438" i="7"/>
  <c r="J7438" i="7" s="1"/>
  <c r="K7438" i="7" s="1"/>
  <c r="F7439" i="7"/>
  <c r="J7439" i="7" s="1"/>
  <c r="K7439" i="7" s="1"/>
  <c r="F7440" i="7"/>
  <c r="J7440" i="7" s="1"/>
  <c r="K7440" i="7" s="1"/>
  <c r="F7441" i="7"/>
  <c r="J7441" i="7" s="1"/>
  <c r="K7441" i="7" s="1"/>
  <c r="F7442" i="7"/>
  <c r="J7442" i="7" s="1"/>
  <c r="K7442" i="7" s="1"/>
  <c r="F7443" i="7"/>
  <c r="J7443" i="7" s="1"/>
  <c r="K7443" i="7" s="1"/>
  <c r="F7444" i="7"/>
  <c r="J7444" i="7" s="1"/>
  <c r="K7444" i="7" s="1"/>
  <c r="F7445" i="7"/>
  <c r="J7445" i="7" s="1"/>
  <c r="K7445" i="7" s="1"/>
  <c r="F7446" i="7"/>
  <c r="J7446" i="7" s="1"/>
  <c r="K7446" i="7" s="1"/>
  <c r="F7447" i="7"/>
  <c r="J7447" i="7" s="1"/>
  <c r="K7447" i="7" s="1"/>
  <c r="F7448" i="7"/>
  <c r="J7448" i="7" s="1"/>
  <c r="K7448" i="7" s="1"/>
  <c r="F7449" i="7"/>
  <c r="J7449" i="7" s="1"/>
  <c r="K7449" i="7" s="1"/>
  <c r="F7450" i="7"/>
  <c r="J7450" i="7" s="1"/>
  <c r="K7450" i="7" s="1"/>
  <c r="F7451" i="7"/>
  <c r="J7451" i="7" s="1"/>
  <c r="K7451" i="7" s="1"/>
  <c r="F7452" i="7"/>
  <c r="J7452" i="7" s="1"/>
  <c r="K7452" i="7" s="1"/>
  <c r="F7453" i="7"/>
  <c r="J7453" i="7" s="1"/>
  <c r="K7453" i="7" s="1"/>
  <c r="F7454" i="7"/>
  <c r="J7454" i="7" s="1"/>
  <c r="K7454" i="7" s="1"/>
  <c r="F7455" i="7"/>
  <c r="J7455" i="7" s="1"/>
  <c r="K7455" i="7" s="1"/>
  <c r="F7456" i="7"/>
  <c r="J7456" i="7" s="1"/>
  <c r="K7456" i="7" s="1"/>
  <c r="F7457" i="7"/>
  <c r="J7457" i="7" s="1"/>
  <c r="K7457" i="7" s="1"/>
  <c r="F7458" i="7"/>
  <c r="J7458" i="7" s="1"/>
  <c r="K7458" i="7" s="1"/>
  <c r="F7459" i="7"/>
  <c r="J7459" i="7" s="1"/>
  <c r="K7459" i="7" s="1"/>
  <c r="F7460" i="7"/>
  <c r="J7460" i="7" s="1"/>
  <c r="K7460" i="7" s="1"/>
  <c r="F7461" i="7"/>
  <c r="J7461" i="7" s="1"/>
  <c r="K7461" i="7" s="1"/>
  <c r="F7462" i="7"/>
  <c r="J7462" i="7" s="1"/>
  <c r="K7462" i="7" s="1"/>
  <c r="F7463" i="7"/>
  <c r="J7463" i="7" s="1"/>
  <c r="K7463" i="7" s="1"/>
  <c r="F7464" i="7"/>
  <c r="J7464" i="7" s="1"/>
  <c r="K7464" i="7" s="1"/>
  <c r="F7465" i="7"/>
  <c r="J7465" i="7" s="1"/>
  <c r="K7465" i="7" s="1"/>
  <c r="F7466" i="7"/>
  <c r="J7466" i="7" s="1"/>
  <c r="K7466" i="7" s="1"/>
  <c r="F7467" i="7"/>
  <c r="J7467" i="7" s="1"/>
  <c r="K7467" i="7" s="1"/>
  <c r="F7468" i="7"/>
  <c r="J7468" i="7" s="1"/>
  <c r="K7468" i="7" s="1"/>
  <c r="F7469" i="7"/>
  <c r="J7469" i="7" s="1"/>
  <c r="K7469" i="7" s="1"/>
  <c r="F7470" i="7"/>
  <c r="J7470" i="7" s="1"/>
  <c r="K7470" i="7" s="1"/>
  <c r="F7471" i="7"/>
  <c r="J7471" i="7" s="1"/>
  <c r="K7471" i="7" s="1"/>
  <c r="F7472" i="7"/>
  <c r="J7472" i="7" s="1"/>
  <c r="K7472" i="7" s="1"/>
  <c r="F7473" i="7"/>
  <c r="J7473" i="7" s="1"/>
  <c r="K7473" i="7" s="1"/>
  <c r="F7474" i="7"/>
  <c r="J7474" i="7" s="1"/>
  <c r="K7474" i="7" s="1"/>
  <c r="F7475" i="7"/>
  <c r="J7475" i="7" s="1"/>
  <c r="K7475" i="7" s="1"/>
  <c r="F7476" i="7"/>
  <c r="J7476" i="7" s="1"/>
  <c r="K7476" i="7" s="1"/>
  <c r="F7477" i="7"/>
  <c r="J7477" i="7" s="1"/>
  <c r="K7477" i="7" s="1"/>
  <c r="F7478" i="7"/>
  <c r="J7478" i="7" s="1"/>
  <c r="K7478" i="7" s="1"/>
  <c r="F7479" i="7"/>
  <c r="J7479" i="7" s="1"/>
  <c r="K7479" i="7" s="1"/>
  <c r="F7480" i="7"/>
  <c r="J7480" i="7" s="1"/>
  <c r="K7480" i="7" s="1"/>
  <c r="F7481" i="7"/>
  <c r="J7481" i="7" s="1"/>
  <c r="K7481" i="7" s="1"/>
  <c r="F7482" i="7"/>
  <c r="J7482" i="7" s="1"/>
  <c r="K7482" i="7" s="1"/>
  <c r="F7483" i="7"/>
  <c r="J7483" i="7" s="1"/>
  <c r="K7483" i="7" s="1"/>
  <c r="F7484" i="7"/>
  <c r="J7484" i="7" s="1"/>
  <c r="K7484" i="7" s="1"/>
  <c r="F7485" i="7"/>
  <c r="J7485" i="7" s="1"/>
  <c r="K7485" i="7" s="1"/>
  <c r="F7486" i="7"/>
  <c r="J7486" i="7" s="1"/>
  <c r="K7486" i="7" s="1"/>
  <c r="F7487" i="7"/>
  <c r="J7487" i="7" s="1"/>
  <c r="K7487" i="7" s="1"/>
  <c r="F7488" i="7"/>
  <c r="J7488" i="7" s="1"/>
  <c r="K7488" i="7" s="1"/>
  <c r="F7489" i="7"/>
  <c r="J7489" i="7" s="1"/>
  <c r="K7489" i="7" s="1"/>
  <c r="F7490" i="7"/>
  <c r="J7490" i="7" s="1"/>
  <c r="K7490" i="7" s="1"/>
  <c r="F7491" i="7"/>
  <c r="J7491" i="7" s="1"/>
  <c r="K7491" i="7" s="1"/>
  <c r="F7492" i="7"/>
  <c r="J7492" i="7" s="1"/>
  <c r="K7492" i="7" s="1"/>
  <c r="F7493" i="7"/>
  <c r="J7493" i="7" s="1"/>
  <c r="K7493" i="7" s="1"/>
  <c r="F7494" i="7"/>
  <c r="J7494" i="7" s="1"/>
  <c r="K7494" i="7" s="1"/>
  <c r="F7495" i="7"/>
  <c r="J7495" i="7" s="1"/>
  <c r="K7495" i="7" s="1"/>
  <c r="F7496" i="7"/>
  <c r="J7496" i="7" s="1"/>
  <c r="K7496" i="7" s="1"/>
  <c r="F7497" i="7"/>
  <c r="J7497" i="7" s="1"/>
  <c r="K7497" i="7" s="1"/>
  <c r="F7498" i="7"/>
  <c r="J7498" i="7" s="1"/>
  <c r="K7498" i="7" s="1"/>
  <c r="F7499" i="7"/>
  <c r="J7499" i="7" s="1"/>
  <c r="K7499" i="7" s="1"/>
  <c r="F7500" i="7"/>
  <c r="J7500" i="7" s="1"/>
  <c r="K7500" i="7" s="1"/>
  <c r="F7501" i="7"/>
  <c r="J7501" i="7" s="1"/>
  <c r="K7501" i="7" s="1"/>
  <c r="F7502" i="7"/>
  <c r="J7502" i="7" s="1"/>
  <c r="K7502" i="7" s="1"/>
  <c r="F7503" i="7"/>
  <c r="J7503" i="7" s="1"/>
  <c r="K7503" i="7" s="1"/>
  <c r="F7504" i="7"/>
  <c r="J7504" i="7" s="1"/>
  <c r="K7504" i="7" s="1"/>
  <c r="F7505" i="7"/>
  <c r="J7505" i="7" s="1"/>
  <c r="K7505" i="7" s="1"/>
  <c r="F7506" i="7"/>
  <c r="J7506" i="7" s="1"/>
  <c r="K7506" i="7" s="1"/>
  <c r="F7507" i="7"/>
  <c r="J7507" i="7" s="1"/>
  <c r="K7507" i="7" s="1"/>
  <c r="F7508" i="7"/>
  <c r="J7508" i="7" s="1"/>
  <c r="K7508" i="7" s="1"/>
  <c r="F7509" i="7"/>
  <c r="J7509" i="7" s="1"/>
  <c r="K7509" i="7" s="1"/>
  <c r="F7510" i="7"/>
  <c r="J7510" i="7" s="1"/>
  <c r="K7510" i="7" s="1"/>
  <c r="F7511" i="7"/>
  <c r="J7511" i="7" s="1"/>
  <c r="K7511" i="7" s="1"/>
  <c r="F7512" i="7"/>
  <c r="J7512" i="7" s="1"/>
  <c r="K7512" i="7" s="1"/>
  <c r="F7513" i="7"/>
  <c r="J7513" i="7" s="1"/>
  <c r="K7513" i="7" s="1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J7562" i="7" s="1"/>
  <c r="K7562" i="7" s="1"/>
  <c r="F7563" i="7"/>
  <c r="J7563" i="7" s="1"/>
  <c r="K7563" i="7" s="1"/>
  <c r="F7564" i="7"/>
  <c r="J7564" i="7" s="1"/>
  <c r="K7564" i="7" s="1"/>
  <c r="F7565" i="7"/>
  <c r="J7565" i="7" s="1"/>
  <c r="K7565" i="7" s="1"/>
  <c r="F7566" i="7"/>
  <c r="J7566" i="7" s="1"/>
  <c r="K7566" i="7" s="1"/>
  <c r="F7567" i="7"/>
  <c r="J7567" i="7" s="1"/>
  <c r="K7567" i="7" s="1"/>
  <c r="F7568" i="7"/>
  <c r="J7568" i="7" s="1"/>
  <c r="K7568" i="7" s="1"/>
  <c r="F7569" i="7"/>
  <c r="J7569" i="7" s="1"/>
  <c r="K7569" i="7" s="1"/>
  <c r="F7570" i="7"/>
  <c r="J7570" i="7" s="1"/>
  <c r="K7570" i="7" s="1"/>
  <c r="F7571" i="7"/>
  <c r="J7571" i="7" s="1"/>
  <c r="K7571" i="7" s="1"/>
  <c r="F7572" i="7"/>
  <c r="J7572" i="7" s="1"/>
  <c r="K7572" i="7" s="1"/>
  <c r="F7573" i="7"/>
  <c r="J7573" i="7" s="1"/>
  <c r="K7573" i="7" s="1"/>
  <c r="F7574" i="7"/>
  <c r="J7574" i="7" s="1"/>
  <c r="K7574" i="7" s="1"/>
  <c r="F7575" i="7"/>
  <c r="J7575" i="7" s="1"/>
  <c r="K7575" i="7" s="1"/>
  <c r="F7576" i="7"/>
  <c r="J7576" i="7" s="1"/>
  <c r="K7576" i="7" s="1"/>
  <c r="F7577" i="7"/>
  <c r="J7577" i="7" s="1"/>
  <c r="K7577" i="7" s="1"/>
  <c r="F7578" i="7"/>
  <c r="J7578" i="7" s="1"/>
  <c r="K7578" i="7" s="1"/>
  <c r="F7579" i="7"/>
  <c r="J7579" i="7" s="1"/>
  <c r="K7579" i="7" s="1"/>
  <c r="F7580" i="7"/>
  <c r="J7580" i="7" s="1"/>
  <c r="K7580" i="7" s="1"/>
  <c r="F7581" i="7"/>
  <c r="J7581" i="7" s="1"/>
  <c r="K7581" i="7" s="1"/>
  <c r="F7582" i="7"/>
  <c r="J7582" i="7" s="1"/>
  <c r="K7582" i="7" s="1"/>
  <c r="F7583" i="7"/>
  <c r="J7583" i="7" s="1"/>
  <c r="K7583" i="7" s="1"/>
  <c r="F7584" i="7"/>
  <c r="J7584" i="7" s="1"/>
  <c r="K7584" i="7" s="1"/>
  <c r="F7585" i="7"/>
  <c r="J7585" i="7" s="1"/>
  <c r="K7585" i="7" s="1"/>
  <c r="F7586" i="7"/>
  <c r="J7586" i="7" s="1"/>
  <c r="K7586" i="7" s="1"/>
  <c r="F7587" i="7"/>
  <c r="J7587" i="7" s="1"/>
  <c r="K7587" i="7" s="1"/>
  <c r="F7588" i="7"/>
  <c r="J7588" i="7" s="1"/>
  <c r="K7588" i="7" s="1"/>
  <c r="F7589" i="7"/>
  <c r="J7589" i="7" s="1"/>
  <c r="K7589" i="7" s="1"/>
  <c r="F7590" i="7"/>
  <c r="J7590" i="7" s="1"/>
  <c r="K7590" i="7" s="1"/>
  <c r="F7591" i="7"/>
  <c r="J7591" i="7" s="1"/>
  <c r="K7591" i="7" s="1"/>
  <c r="F7592" i="7"/>
  <c r="J7592" i="7" s="1"/>
  <c r="K7592" i="7" s="1"/>
  <c r="F7593" i="7"/>
  <c r="J7593" i="7" s="1"/>
  <c r="K7593" i="7" s="1"/>
  <c r="F7594" i="7"/>
  <c r="J7594" i="7" s="1"/>
  <c r="K7594" i="7" s="1"/>
  <c r="F7595" i="7"/>
  <c r="J7595" i="7" s="1"/>
  <c r="K7595" i="7" s="1"/>
  <c r="F7596" i="7"/>
  <c r="J7596" i="7" s="1"/>
  <c r="K7596" i="7" s="1"/>
  <c r="F7597" i="7"/>
  <c r="J7597" i="7" s="1"/>
  <c r="K7597" i="7" s="1"/>
  <c r="F7598" i="7"/>
  <c r="J7598" i="7" s="1"/>
  <c r="K7598" i="7" s="1"/>
  <c r="F7599" i="7"/>
  <c r="J7599" i="7" s="1"/>
  <c r="K7599" i="7" s="1"/>
  <c r="F7600" i="7"/>
  <c r="J7600" i="7" s="1"/>
  <c r="K7600" i="7" s="1"/>
  <c r="F7601" i="7"/>
  <c r="J7601" i="7" s="1"/>
  <c r="K7601" i="7" s="1"/>
  <c r="F7602" i="7"/>
  <c r="J7602" i="7" s="1"/>
  <c r="K7602" i="7" s="1"/>
  <c r="F7603" i="7"/>
  <c r="J7603" i="7" s="1"/>
  <c r="K7603" i="7" s="1"/>
  <c r="F7604" i="7"/>
  <c r="J7604" i="7" s="1"/>
  <c r="K7604" i="7" s="1"/>
  <c r="F7605" i="7"/>
  <c r="J7605" i="7" s="1"/>
  <c r="K7605" i="7" s="1"/>
  <c r="F7606" i="7"/>
  <c r="J7606" i="7" s="1"/>
  <c r="K7606" i="7" s="1"/>
  <c r="F7607" i="7"/>
  <c r="J7607" i="7" s="1"/>
  <c r="K7607" i="7" s="1"/>
  <c r="F7608" i="7"/>
  <c r="J7608" i="7" s="1"/>
  <c r="K7608" i="7" s="1"/>
  <c r="F7609" i="7"/>
  <c r="J7609" i="7" s="1"/>
  <c r="K7609" i="7" s="1"/>
  <c r="F7610" i="7"/>
  <c r="J7610" i="7" s="1"/>
  <c r="K7610" i="7" s="1"/>
  <c r="F7611" i="7"/>
  <c r="J7611" i="7" s="1"/>
  <c r="K7611" i="7" s="1"/>
  <c r="F7612" i="7"/>
  <c r="J7612" i="7" s="1"/>
  <c r="K7612" i="7" s="1"/>
  <c r="F7613" i="7"/>
  <c r="J7613" i="7" s="1"/>
  <c r="K7613" i="7" s="1"/>
  <c r="F7614" i="7"/>
  <c r="J7614" i="7" s="1"/>
  <c r="K7614" i="7" s="1"/>
  <c r="F7615" i="7"/>
  <c r="J7615" i="7" s="1"/>
  <c r="K7615" i="7" s="1"/>
  <c r="F7616" i="7"/>
  <c r="J7616" i="7" s="1"/>
  <c r="K7616" i="7" s="1"/>
  <c r="F7617" i="7"/>
  <c r="J7617" i="7" s="1"/>
  <c r="K7617" i="7" s="1"/>
  <c r="F7618" i="7"/>
  <c r="J7618" i="7" s="1"/>
  <c r="K7618" i="7" s="1"/>
  <c r="F7619" i="7"/>
  <c r="J7619" i="7" s="1"/>
  <c r="K7619" i="7" s="1"/>
  <c r="F7620" i="7"/>
  <c r="J7620" i="7" s="1"/>
  <c r="K7620" i="7" s="1"/>
  <c r="F7621" i="7"/>
  <c r="J7621" i="7" s="1"/>
  <c r="K7621" i="7" s="1"/>
  <c r="F7622" i="7"/>
  <c r="J7622" i="7" s="1"/>
  <c r="K7622" i="7" s="1"/>
  <c r="F7623" i="7"/>
  <c r="J7623" i="7" s="1"/>
  <c r="K7623" i="7" s="1"/>
  <c r="F7624" i="7"/>
  <c r="J7624" i="7" s="1"/>
  <c r="K7624" i="7" s="1"/>
  <c r="F7625" i="7"/>
  <c r="J7625" i="7" s="1"/>
  <c r="K7625" i="7" s="1"/>
  <c r="F7626" i="7"/>
  <c r="J7626" i="7" s="1"/>
  <c r="K7626" i="7" s="1"/>
  <c r="F7627" i="7"/>
  <c r="J7627" i="7" s="1"/>
  <c r="K7627" i="7" s="1"/>
  <c r="F7628" i="7"/>
  <c r="J7628" i="7" s="1"/>
  <c r="K7628" i="7" s="1"/>
  <c r="F7629" i="7"/>
  <c r="J7629" i="7" s="1"/>
  <c r="K7629" i="7" s="1"/>
  <c r="F7630" i="7"/>
  <c r="J7630" i="7" s="1"/>
  <c r="K7630" i="7" s="1"/>
  <c r="F7631" i="7"/>
  <c r="J7631" i="7" s="1"/>
  <c r="K7631" i="7" s="1"/>
  <c r="F7632" i="7"/>
  <c r="J7632" i="7" s="1"/>
  <c r="K7632" i="7" s="1"/>
  <c r="F7633" i="7"/>
  <c r="J7633" i="7" s="1"/>
  <c r="K7633" i="7" s="1"/>
  <c r="F7634" i="7"/>
  <c r="J7634" i="7" s="1"/>
  <c r="K7634" i="7" s="1"/>
  <c r="F7635" i="7"/>
  <c r="J7635" i="7" s="1"/>
  <c r="K7635" i="7" s="1"/>
  <c r="F7636" i="7"/>
  <c r="J7636" i="7" s="1"/>
  <c r="K7636" i="7" s="1"/>
  <c r="F7637" i="7"/>
  <c r="J7637" i="7" s="1"/>
  <c r="K7637" i="7" s="1"/>
  <c r="F7638" i="7"/>
  <c r="J7638" i="7" s="1"/>
  <c r="K7638" i="7" s="1"/>
  <c r="F7639" i="7"/>
  <c r="J7639" i="7" s="1"/>
  <c r="K7639" i="7" s="1"/>
  <c r="F7640" i="7"/>
  <c r="J7640" i="7" s="1"/>
  <c r="K7640" i="7" s="1"/>
  <c r="F7641" i="7"/>
  <c r="J7641" i="7" s="1"/>
  <c r="K7641" i="7" s="1"/>
  <c r="F7642" i="7"/>
  <c r="J7642" i="7" s="1"/>
  <c r="K7642" i="7" s="1"/>
  <c r="F7643" i="7"/>
  <c r="J7643" i="7" s="1"/>
  <c r="K7643" i="7" s="1"/>
  <c r="F7644" i="7"/>
  <c r="J7644" i="7" s="1"/>
  <c r="K7644" i="7" s="1"/>
  <c r="F7645" i="7"/>
  <c r="J7645" i="7" s="1"/>
  <c r="K7645" i="7" s="1"/>
  <c r="F7646" i="7"/>
  <c r="J7646" i="7" s="1"/>
  <c r="K7646" i="7" s="1"/>
  <c r="F7647" i="7"/>
  <c r="J7647" i="7" s="1"/>
  <c r="K7647" i="7" s="1"/>
  <c r="F7648" i="7"/>
  <c r="J7648" i="7" s="1"/>
  <c r="K7648" i="7" s="1"/>
  <c r="F7649" i="7"/>
  <c r="J7649" i="7" s="1"/>
  <c r="K7649" i="7" s="1"/>
  <c r="F7650" i="7"/>
  <c r="J7650" i="7" s="1"/>
  <c r="K7650" i="7" s="1"/>
  <c r="F7651" i="7"/>
  <c r="J7651" i="7" s="1"/>
  <c r="K7651" i="7" s="1"/>
  <c r="F7652" i="7"/>
  <c r="J7652" i="7" s="1"/>
  <c r="K7652" i="7" s="1"/>
  <c r="F7653" i="7"/>
  <c r="J7653" i="7" s="1"/>
  <c r="K7653" i="7" s="1"/>
  <c r="F7654" i="7"/>
  <c r="J7654" i="7" s="1"/>
  <c r="K7654" i="7" s="1"/>
  <c r="F7655" i="7"/>
  <c r="J7655" i="7" s="1"/>
  <c r="K7655" i="7" s="1"/>
  <c r="F7656" i="7"/>
  <c r="J7656" i="7" s="1"/>
  <c r="K7656" i="7" s="1"/>
  <c r="F7657" i="7"/>
  <c r="J7657" i="7" s="1"/>
  <c r="K7657" i="7" s="1"/>
  <c r="F7658" i="7"/>
  <c r="J7658" i="7" s="1"/>
  <c r="K7658" i="7" s="1"/>
  <c r="F7659" i="7"/>
  <c r="J7659" i="7" s="1"/>
  <c r="K7659" i="7" s="1"/>
  <c r="F7660" i="7"/>
  <c r="J7660" i="7" s="1"/>
  <c r="K7660" i="7" s="1"/>
  <c r="F7661" i="7"/>
  <c r="J7661" i="7" s="1"/>
  <c r="K7661" i="7" s="1"/>
  <c r="F7662" i="7"/>
  <c r="J7662" i="7" s="1"/>
  <c r="K7662" i="7" s="1"/>
  <c r="F7663" i="7"/>
  <c r="J7663" i="7" s="1"/>
  <c r="K7663" i="7" s="1"/>
  <c r="F7664" i="7"/>
  <c r="J7664" i="7" s="1"/>
  <c r="K7664" i="7" s="1"/>
  <c r="F7665" i="7"/>
  <c r="J7665" i="7" s="1"/>
  <c r="K7665" i="7" s="1"/>
  <c r="F7666" i="7"/>
  <c r="J7666" i="7" s="1"/>
  <c r="K7666" i="7" s="1"/>
  <c r="F7667" i="7"/>
  <c r="J7667" i="7" s="1"/>
  <c r="K7667" i="7" s="1"/>
  <c r="F7668" i="7"/>
  <c r="J7668" i="7" s="1"/>
  <c r="K7668" i="7" s="1"/>
  <c r="F7669" i="7"/>
  <c r="J7669" i="7" s="1"/>
  <c r="K7669" i="7" s="1"/>
  <c r="F7670" i="7"/>
  <c r="J7670" i="7" s="1"/>
  <c r="K7670" i="7" s="1"/>
  <c r="F7671" i="7"/>
  <c r="J7671" i="7" s="1"/>
  <c r="K7671" i="7" s="1"/>
  <c r="F7672" i="7"/>
  <c r="J7672" i="7" s="1"/>
  <c r="K7672" i="7" s="1"/>
  <c r="F7673" i="7"/>
  <c r="J7673" i="7" s="1"/>
  <c r="K7673" i="7" s="1"/>
  <c r="F7674" i="7"/>
  <c r="J7674" i="7" s="1"/>
  <c r="K7674" i="7" s="1"/>
  <c r="F7675" i="7"/>
  <c r="J7675" i="7" s="1"/>
  <c r="K7675" i="7" s="1"/>
  <c r="F7676" i="7"/>
  <c r="J7676" i="7" s="1"/>
  <c r="K7676" i="7" s="1"/>
  <c r="F7677" i="7"/>
  <c r="J7677" i="7" s="1"/>
  <c r="K7677" i="7" s="1"/>
  <c r="F7678" i="7"/>
  <c r="J7678" i="7" s="1"/>
  <c r="K7678" i="7" s="1"/>
  <c r="F7679" i="7"/>
  <c r="J7679" i="7" s="1"/>
  <c r="K7679" i="7" s="1"/>
  <c r="F7680" i="7"/>
  <c r="J7680" i="7" s="1"/>
  <c r="K7680" i="7" s="1"/>
  <c r="F7681" i="7"/>
  <c r="J7681" i="7" s="1"/>
  <c r="K7681" i="7" s="1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J7730" i="7" s="1"/>
  <c r="K7730" i="7" s="1"/>
  <c r="F7731" i="7"/>
  <c r="J7731" i="7" s="1"/>
  <c r="K7731" i="7" s="1"/>
  <c r="F7732" i="7"/>
  <c r="J7732" i="7" s="1"/>
  <c r="K7732" i="7" s="1"/>
  <c r="F7733" i="7"/>
  <c r="J7733" i="7" s="1"/>
  <c r="K7733" i="7" s="1"/>
  <c r="F7734" i="7"/>
  <c r="J7734" i="7" s="1"/>
  <c r="K7734" i="7" s="1"/>
  <c r="F7735" i="7"/>
  <c r="J7735" i="7" s="1"/>
  <c r="K7735" i="7" s="1"/>
  <c r="F7736" i="7"/>
  <c r="J7736" i="7" s="1"/>
  <c r="K7736" i="7" s="1"/>
  <c r="F7737" i="7"/>
  <c r="J7737" i="7" s="1"/>
  <c r="K7737" i="7" s="1"/>
  <c r="F7738" i="7"/>
  <c r="J7738" i="7" s="1"/>
  <c r="K7738" i="7" s="1"/>
  <c r="F7739" i="7"/>
  <c r="J7739" i="7" s="1"/>
  <c r="K7739" i="7" s="1"/>
  <c r="F7740" i="7"/>
  <c r="J7740" i="7" s="1"/>
  <c r="K7740" i="7" s="1"/>
  <c r="F7741" i="7"/>
  <c r="J7741" i="7" s="1"/>
  <c r="K7741" i="7" s="1"/>
  <c r="F7742" i="7"/>
  <c r="J7742" i="7" s="1"/>
  <c r="K7742" i="7" s="1"/>
  <c r="F7743" i="7"/>
  <c r="J7743" i="7" s="1"/>
  <c r="K7743" i="7" s="1"/>
  <c r="F7744" i="7"/>
  <c r="J7744" i="7" s="1"/>
  <c r="K7744" i="7" s="1"/>
  <c r="F7745" i="7"/>
  <c r="J7745" i="7" s="1"/>
  <c r="K7745" i="7" s="1"/>
  <c r="F7746" i="7"/>
  <c r="J7746" i="7" s="1"/>
  <c r="K7746" i="7" s="1"/>
  <c r="F7747" i="7"/>
  <c r="J7747" i="7" s="1"/>
  <c r="K7747" i="7" s="1"/>
  <c r="F7748" i="7"/>
  <c r="J7748" i="7" s="1"/>
  <c r="K7748" i="7" s="1"/>
  <c r="F7749" i="7"/>
  <c r="J7749" i="7" s="1"/>
  <c r="K7749" i="7" s="1"/>
  <c r="F7750" i="7"/>
  <c r="J7750" i="7" s="1"/>
  <c r="K7750" i="7" s="1"/>
  <c r="F7751" i="7"/>
  <c r="J7751" i="7" s="1"/>
  <c r="K7751" i="7" s="1"/>
  <c r="F7752" i="7"/>
  <c r="J7752" i="7" s="1"/>
  <c r="K7752" i="7" s="1"/>
  <c r="F7753" i="7"/>
  <c r="J7753" i="7" s="1"/>
  <c r="K7753" i="7" s="1"/>
  <c r="F7754" i="7"/>
  <c r="J7754" i="7" s="1"/>
  <c r="K7754" i="7" s="1"/>
  <c r="F7755" i="7"/>
  <c r="J7755" i="7" s="1"/>
  <c r="K7755" i="7" s="1"/>
  <c r="F7756" i="7"/>
  <c r="J7756" i="7" s="1"/>
  <c r="K7756" i="7" s="1"/>
  <c r="F7757" i="7"/>
  <c r="J7757" i="7" s="1"/>
  <c r="K7757" i="7" s="1"/>
  <c r="F7758" i="7"/>
  <c r="J7758" i="7" s="1"/>
  <c r="K7758" i="7" s="1"/>
  <c r="F7759" i="7"/>
  <c r="J7759" i="7" s="1"/>
  <c r="K7759" i="7" s="1"/>
  <c r="F7760" i="7"/>
  <c r="J7760" i="7" s="1"/>
  <c r="K7760" i="7" s="1"/>
  <c r="F7761" i="7"/>
  <c r="J7761" i="7" s="1"/>
  <c r="K7761" i="7" s="1"/>
  <c r="F7762" i="7"/>
  <c r="J7762" i="7" s="1"/>
  <c r="K7762" i="7" s="1"/>
  <c r="F7763" i="7"/>
  <c r="J7763" i="7" s="1"/>
  <c r="K7763" i="7" s="1"/>
  <c r="F7764" i="7"/>
  <c r="J7764" i="7" s="1"/>
  <c r="K7764" i="7" s="1"/>
  <c r="F7765" i="7"/>
  <c r="J7765" i="7" s="1"/>
  <c r="K7765" i="7" s="1"/>
  <c r="F7766" i="7"/>
  <c r="J7766" i="7" s="1"/>
  <c r="K7766" i="7" s="1"/>
  <c r="F7767" i="7"/>
  <c r="J7767" i="7" s="1"/>
  <c r="K7767" i="7" s="1"/>
  <c r="F7768" i="7"/>
  <c r="J7768" i="7" s="1"/>
  <c r="K7768" i="7" s="1"/>
  <c r="F7769" i="7"/>
  <c r="J7769" i="7" s="1"/>
  <c r="K7769" i="7" s="1"/>
  <c r="F7770" i="7"/>
  <c r="J7770" i="7" s="1"/>
  <c r="K7770" i="7" s="1"/>
  <c r="F7771" i="7"/>
  <c r="J7771" i="7" s="1"/>
  <c r="K7771" i="7" s="1"/>
  <c r="F7772" i="7"/>
  <c r="J7772" i="7" s="1"/>
  <c r="K7772" i="7" s="1"/>
  <c r="F7773" i="7"/>
  <c r="J7773" i="7" s="1"/>
  <c r="K7773" i="7" s="1"/>
  <c r="F7774" i="7"/>
  <c r="J7774" i="7" s="1"/>
  <c r="K7774" i="7" s="1"/>
  <c r="F7775" i="7"/>
  <c r="J7775" i="7" s="1"/>
  <c r="K7775" i="7" s="1"/>
  <c r="F7776" i="7"/>
  <c r="J7776" i="7" s="1"/>
  <c r="K7776" i="7" s="1"/>
  <c r="F7777" i="7"/>
  <c r="J7777" i="7" s="1"/>
  <c r="K7777" i="7" s="1"/>
  <c r="F7778" i="7"/>
  <c r="J7778" i="7" s="1"/>
  <c r="K7778" i="7" s="1"/>
  <c r="F7779" i="7"/>
  <c r="J7779" i="7" s="1"/>
  <c r="K7779" i="7" s="1"/>
  <c r="F7780" i="7"/>
  <c r="J7780" i="7" s="1"/>
  <c r="K7780" i="7" s="1"/>
  <c r="F7781" i="7"/>
  <c r="J7781" i="7" s="1"/>
  <c r="K7781" i="7" s="1"/>
  <c r="F7782" i="7"/>
  <c r="J7782" i="7" s="1"/>
  <c r="K7782" i="7" s="1"/>
  <c r="F7783" i="7"/>
  <c r="J7783" i="7" s="1"/>
  <c r="K7783" i="7" s="1"/>
  <c r="F7784" i="7"/>
  <c r="J7784" i="7" s="1"/>
  <c r="K7784" i="7" s="1"/>
  <c r="F7785" i="7"/>
  <c r="J7785" i="7" s="1"/>
  <c r="K7785" i="7" s="1"/>
  <c r="F7786" i="7"/>
  <c r="J7786" i="7" s="1"/>
  <c r="K7786" i="7" s="1"/>
  <c r="F7787" i="7"/>
  <c r="J7787" i="7" s="1"/>
  <c r="K7787" i="7" s="1"/>
  <c r="F7788" i="7"/>
  <c r="J7788" i="7" s="1"/>
  <c r="K7788" i="7" s="1"/>
  <c r="F7789" i="7"/>
  <c r="J7789" i="7" s="1"/>
  <c r="K7789" i="7" s="1"/>
  <c r="F7790" i="7"/>
  <c r="J7790" i="7" s="1"/>
  <c r="K7790" i="7" s="1"/>
  <c r="F7791" i="7"/>
  <c r="J7791" i="7" s="1"/>
  <c r="K7791" i="7" s="1"/>
  <c r="F7792" i="7"/>
  <c r="J7792" i="7" s="1"/>
  <c r="K7792" i="7" s="1"/>
  <c r="F7793" i="7"/>
  <c r="J7793" i="7" s="1"/>
  <c r="K7793" i="7" s="1"/>
  <c r="F7794" i="7"/>
  <c r="J7794" i="7" s="1"/>
  <c r="K7794" i="7" s="1"/>
  <c r="F7795" i="7"/>
  <c r="J7795" i="7" s="1"/>
  <c r="K7795" i="7" s="1"/>
  <c r="F7796" i="7"/>
  <c r="J7796" i="7" s="1"/>
  <c r="K7796" i="7" s="1"/>
  <c r="F7797" i="7"/>
  <c r="J7797" i="7" s="1"/>
  <c r="K7797" i="7" s="1"/>
  <c r="F7798" i="7"/>
  <c r="J7798" i="7" s="1"/>
  <c r="K7798" i="7" s="1"/>
  <c r="F7799" i="7"/>
  <c r="J7799" i="7" s="1"/>
  <c r="K7799" i="7" s="1"/>
  <c r="F7800" i="7"/>
  <c r="J7800" i="7" s="1"/>
  <c r="K7800" i="7" s="1"/>
  <c r="F7801" i="7"/>
  <c r="J7801" i="7" s="1"/>
  <c r="K7801" i="7" s="1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J7826" i="7" s="1"/>
  <c r="K7826" i="7" s="1"/>
  <c r="F7827" i="7"/>
  <c r="J7827" i="7" s="1"/>
  <c r="K7827" i="7" s="1"/>
  <c r="F7828" i="7"/>
  <c r="J7828" i="7" s="1"/>
  <c r="K7828" i="7" s="1"/>
  <c r="F7829" i="7"/>
  <c r="J7829" i="7" s="1"/>
  <c r="K7829" i="7" s="1"/>
  <c r="F7830" i="7"/>
  <c r="J7830" i="7" s="1"/>
  <c r="K7830" i="7" s="1"/>
  <c r="F7831" i="7"/>
  <c r="J7831" i="7" s="1"/>
  <c r="K7831" i="7" s="1"/>
  <c r="F7832" i="7"/>
  <c r="J7832" i="7" s="1"/>
  <c r="K7832" i="7" s="1"/>
  <c r="F7833" i="7"/>
  <c r="J7833" i="7" s="1"/>
  <c r="K7833" i="7" s="1"/>
  <c r="F7834" i="7"/>
  <c r="J7834" i="7" s="1"/>
  <c r="K7834" i="7" s="1"/>
  <c r="F7835" i="7"/>
  <c r="J7835" i="7" s="1"/>
  <c r="K7835" i="7" s="1"/>
  <c r="F7836" i="7"/>
  <c r="J7836" i="7" s="1"/>
  <c r="K7836" i="7" s="1"/>
  <c r="F7837" i="7"/>
  <c r="J7837" i="7" s="1"/>
  <c r="K7837" i="7" s="1"/>
  <c r="F7838" i="7"/>
  <c r="J7838" i="7" s="1"/>
  <c r="K7838" i="7" s="1"/>
  <c r="F7839" i="7"/>
  <c r="J7839" i="7" s="1"/>
  <c r="K7839" i="7" s="1"/>
  <c r="F7840" i="7"/>
  <c r="J7840" i="7" s="1"/>
  <c r="K7840" i="7" s="1"/>
  <c r="F7841" i="7"/>
  <c r="J7841" i="7" s="1"/>
  <c r="K7841" i="7" s="1"/>
  <c r="F7842" i="7"/>
  <c r="J7842" i="7" s="1"/>
  <c r="K7842" i="7" s="1"/>
  <c r="F7843" i="7"/>
  <c r="J7843" i="7" s="1"/>
  <c r="K7843" i="7" s="1"/>
  <c r="F7844" i="7"/>
  <c r="J7844" i="7" s="1"/>
  <c r="K7844" i="7" s="1"/>
  <c r="F7845" i="7"/>
  <c r="J7845" i="7" s="1"/>
  <c r="K7845" i="7" s="1"/>
  <c r="F7846" i="7"/>
  <c r="J7846" i="7" s="1"/>
  <c r="K7846" i="7" s="1"/>
  <c r="F7847" i="7"/>
  <c r="J7847" i="7" s="1"/>
  <c r="K7847" i="7" s="1"/>
  <c r="F7848" i="7"/>
  <c r="J7848" i="7" s="1"/>
  <c r="K7848" i="7" s="1"/>
  <c r="F7849" i="7"/>
  <c r="J7849" i="7" s="1"/>
  <c r="K7849" i="7" s="1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J7898" i="7" s="1"/>
  <c r="K7898" i="7" s="1"/>
  <c r="F7899" i="7"/>
  <c r="J7899" i="7" s="1"/>
  <c r="K7899" i="7" s="1"/>
  <c r="F7900" i="7"/>
  <c r="J7900" i="7" s="1"/>
  <c r="K7900" i="7" s="1"/>
  <c r="F7901" i="7"/>
  <c r="J7901" i="7" s="1"/>
  <c r="K7901" i="7" s="1"/>
  <c r="F7902" i="7"/>
  <c r="J7902" i="7" s="1"/>
  <c r="K7902" i="7" s="1"/>
  <c r="F7903" i="7"/>
  <c r="J7903" i="7" s="1"/>
  <c r="K7903" i="7" s="1"/>
  <c r="F7904" i="7"/>
  <c r="J7904" i="7" s="1"/>
  <c r="K7904" i="7" s="1"/>
  <c r="F7905" i="7"/>
  <c r="J7905" i="7" s="1"/>
  <c r="K7905" i="7" s="1"/>
  <c r="F7906" i="7"/>
  <c r="J7906" i="7" s="1"/>
  <c r="K7906" i="7" s="1"/>
  <c r="F7907" i="7"/>
  <c r="J7907" i="7" s="1"/>
  <c r="K7907" i="7" s="1"/>
  <c r="F7908" i="7"/>
  <c r="J7908" i="7" s="1"/>
  <c r="K7908" i="7" s="1"/>
  <c r="F7909" i="7"/>
  <c r="J7909" i="7" s="1"/>
  <c r="K7909" i="7" s="1"/>
  <c r="F7910" i="7"/>
  <c r="J7910" i="7" s="1"/>
  <c r="K7910" i="7" s="1"/>
  <c r="F7911" i="7"/>
  <c r="J7911" i="7" s="1"/>
  <c r="K7911" i="7" s="1"/>
  <c r="F7912" i="7"/>
  <c r="J7912" i="7" s="1"/>
  <c r="K7912" i="7" s="1"/>
  <c r="F7913" i="7"/>
  <c r="J7913" i="7" s="1"/>
  <c r="K7913" i="7" s="1"/>
  <c r="F7914" i="7"/>
  <c r="J7914" i="7" s="1"/>
  <c r="K7914" i="7" s="1"/>
  <c r="F7915" i="7"/>
  <c r="J7915" i="7" s="1"/>
  <c r="K7915" i="7" s="1"/>
  <c r="F7916" i="7"/>
  <c r="J7916" i="7" s="1"/>
  <c r="K7916" i="7" s="1"/>
  <c r="F7917" i="7"/>
  <c r="J7917" i="7" s="1"/>
  <c r="K7917" i="7" s="1"/>
  <c r="F7918" i="7"/>
  <c r="J7918" i="7" s="1"/>
  <c r="K7918" i="7" s="1"/>
  <c r="F7919" i="7"/>
  <c r="J7919" i="7" s="1"/>
  <c r="K7919" i="7" s="1"/>
  <c r="F7920" i="7"/>
  <c r="J7920" i="7" s="1"/>
  <c r="K7920" i="7" s="1"/>
  <c r="F7921" i="7"/>
  <c r="J7921" i="7" s="1"/>
  <c r="K7921" i="7" s="1"/>
  <c r="F7922" i="7"/>
  <c r="J7922" i="7" s="1"/>
  <c r="K7922" i="7" s="1"/>
  <c r="F7923" i="7"/>
  <c r="J7923" i="7" s="1"/>
  <c r="K7923" i="7" s="1"/>
  <c r="F7924" i="7"/>
  <c r="J7924" i="7" s="1"/>
  <c r="K7924" i="7" s="1"/>
  <c r="F7925" i="7"/>
  <c r="J7925" i="7" s="1"/>
  <c r="K7925" i="7" s="1"/>
  <c r="F7926" i="7"/>
  <c r="J7926" i="7" s="1"/>
  <c r="K7926" i="7" s="1"/>
  <c r="F7927" i="7"/>
  <c r="J7927" i="7" s="1"/>
  <c r="K7927" i="7" s="1"/>
  <c r="F7928" i="7"/>
  <c r="J7928" i="7" s="1"/>
  <c r="K7928" i="7" s="1"/>
  <c r="F7929" i="7"/>
  <c r="J7929" i="7" s="1"/>
  <c r="K7929" i="7" s="1"/>
  <c r="F7930" i="7"/>
  <c r="J7930" i="7" s="1"/>
  <c r="K7930" i="7" s="1"/>
  <c r="F7931" i="7"/>
  <c r="J7931" i="7" s="1"/>
  <c r="K7931" i="7" s="1"/>
  <c r="F7932" i="7"/>
  <c r="J7932" i="7" s="1"/>
  <c r="K7932" i="7" s="1"/>
  <c r="F7933" i="7"/>
  <c r="J7933" i="7" s="1"/>
  <c r="K7933" i="7" s="1"/>
  <c r="F7934" i="7"/>
  <c r="J7934" i="7" s="1"/>
  <c r="K7934" i="7" s="1"/>
  <c r="F7935" i="7"/>
  <c r="J7935" i="7" s="1"/>
  <c r="K7935" i="7" s="1"/>
  <c r="F7936" i="7"/>
  <c r="J7936" i="7" s="1"/>
  <c r="K7936" i="7" s="1"/>
  <c r="F7937" i="7"/>
  <c r="J7937" i="7" s="1"/>
  <c r="K7937" i="7" s="1"/>
  <c r="F7938" i="7"/>
  <c r="J7938" i="7" s="1"/>
  <c r="K7938" i="7" s="1"/>
  <c r="F7939" i="7"/>
  <c r="J7939" i="7" s="1"/>
  <c r="K7939" i="7" s="1"/>
  <c r="F7940" i="7"/>
  <c r="J7940" i="7" s="1"/>
  <c r="K7940" i="7" s="1"/>
  <c r="F7941" i="7"/>
  <c r="J7941" i="7" s="1"/>
  <c r="K7941" i="7" s="1"/>
  <c r="F7942" i="7"/>
  <c r="J7942" i="7" s="1"/>
  <c r="K7942" i="7" s="1"/>
  <c r="F7943" i="7"/>
  <c r="J7943" i="7" s="1"/>
  <c r="K7943" i="7" s="1"/>
  <c r="F7944" i="7"/>
  <c r="J7944" i="7" s="1"/>
  <c r="K7944" i="7" s="1"/>
  <c r="F7945" i="7"/>
  <c r="J7945" i="7" s="1"/>
  <c r="K7945" i="7" s="1"/>
  <c r="F7946" i="7"/>
  <c r="J7946" i="7" s="1"/>
  <c r="K7946" i="7" s="1"/>
  <c r="F7947" i="7"/>
  <c r="J7947" i="7" s="1"/>
  <c r="K7947" i="7" s="1"/>
  <c r="F7948" i="7"/>
  <c r="J7948" i="7" s="1"/>
  <c r="K7948" i="7" s="1"/>
  <c r="F7949" i="7"/>
  <c r="J7949" i="7" s="1"/>
  <c r="K7949" i="7" s="1"/>
  <c r="F7950" i="7"/>
  <c r="J7950" i="7" s="1"/>
  <c r="K7950" i="7" s="1"/>
  <c r="F7951" i="7"/>
  <c r="J7951" i="7" s="1"/>
  <c r="K7951" i="7" s="1"/>
  <c r="F7952" i="7"/>
  <c r="J7952" i="7" s="1"/>
  <c r="K7952" i="7" s="1"/>
  <c r="F7953" i="7"/>
  <c r="J7953" i="7" s="1"/>
  <c r="K7953" i="7" s="1"/>
  <c r="F7954" i="7"/>
  <c r="J7954" i="7" s="1"/>
  <c r="K7954" i="7" s="1"/>
  <c r="F7955" i="7"/>
  <c r="J7955" i="7" s="1"/>
  <c r="K7955" i="7" s="1"/>
  <c r="F7956" i="7"/>
  <c r="J7956" i="7" s="1"/>
  <c r="K7956" i="7" s="1"/>
  <c r="F7957" i="7"/>
  <c r="J7957" i="7" s="1"/>
  <c r="K7957" i="7" s="1"/>
  <c r="F7958" i="7"/>
  <c r="J7958" i="7" s="1"/>
  <c r="K7958" i="7" s="1"/>
  <c r="F7959" i="7"/>
  <c r="J7959" i="7" s="1"/>
  <c r="K7959" i="7" s="1"/>
  <c r="F7960" i="7"/>
  <c r="J7960" i="7" s="1"/>
  <c r="K7960" i="7" s="1"/>
  <c r="F7961" i="7"/>
  <c r="J7961" i="7" s="1"/>
  <c r="K7961" i="7" s="1"/>
  <c r="F7962" i="7"/>
  <c r="J7962" i="7" s="1"/>
  <c r="K7962" i="7" s="1"/>
  <c r="F7963" i="7"/>
  <c r="J7963" i="7" s="1"/>
  <c r="K7963" i="7" s="1"/>
  <c r="F7964" i="7"/>
  <c r="J7964" i="7" s="1"/>
  <c r="K7964" i="7" s="1"/>
  <c r="F7965" i="7"/>
  <c r="J7965" i="7" s="1"/>
  <c r="K7965" i="7" s="1"/>
  <c r="F7966" i="7"/>
  <c r="J7966" i="7" s="1"/>
  <c r="K7966" i="7" s="1"/>
  <c r="F7967" i="7"/>
  <c r="J7967" i="7" s="1"/>
  <c r="K7967" i="7" s="1"/>
  <c r="F7968" i="7"/>
  <c r="J7968" i="7" s="1"/>
  <c r="K7968" i="7" s="1"/>
  <c r="F7969" i="7"/>
  <c r="J7969" i="7" s="1"/>
  <c r="K7969" i="7" s="1"/>
  <c r="F7970" i="7"/>
  <c r="J7970" i="7" s="1"/>
  <c r="K7970" i="7" s="1"/>
  <c r="F7971" i="7"/>
  <c r="J7971" i="7" s="1"/>
  <c r="K7971" i="7" s="1"/>
  <c r="F7972" i="7"/>
  <c r="J7972" i="7" s="1"/>
  <c r="K7972" i="7" s="1"/>
  <c r="F7973" i="7"/>
  <c r="J7973" i="7" s="1"/>
  <c r="K7973" i="7" s="1"/>
  <c r="F7974" i="7"/>
  <c r="J7974" i="7" s="1"/>
  <c r="K7974" i="7" s="1"/>
  <c r="F7975" i="7"/>
  <c r="J7975" i="7" s="1"/>
  <c r="K7975" i="7" s="1"/>
  <c r="F7976" i="7"/>
  <c r="J7976" i="7" s="1"/>
  <c r="K7976" i="7" s="1"/>
  <c r="F7977" i="7"/>
  <c r="J7977" i="7" s="1"/>
  <c r="K7977" i="7" s="1"/>
  <c r="F7978" i="7"/>
  <c r="J7978" i="7" s="1"/>
  <c r="K7978" i="7" s="1"/>
  <c r="F7979" i="7"/>
  <c r="J7979" i="7" s="1"/>
  <c r="K7979" i="7" s="1"/>
  <c r="F7980" i="7"/>
  <c r="J7980" i="7" s="1"/>
  <c r="K7980" i="7" s="1"/>
  <c r="F7981" i="7"/>
  <c r="J7981" i="7" s="1"/>
  <c r="K7981" i="7" s="1"/>
  <c r="F7982" i="7"/>
  <c r="J7982" i="7" s="1"/>
  <c r="K7982" i="7" s="1"/>
  <c r="F7983" i="7"/>
  <c r="J7983" i="7" s="1"/>
  <c r="K7983" i="7" s="1"/>
  <c r="F7984" i="7"/>
  <c r="J7984" i="7" s="1"/>
  <c r="K7984" i="7" s="1"/>
  <c r="F7985" i="7"/>
  <c r="J7985" i="7" s="1"/>
  <c r="K7985" i="7" s="1"/>
  <c r="F7986" i="7"/>
  <c r="J7986" i="7" s="1"/>
  <c r="K7986" i="7" s="1"/>
  <c r="F7987" i="7"/>
  <c r="J7987" i="7" s="1"/>
  <c r="K7987" i="7" s="1"/>
  <c r="F7988" i="7"/>
  <c r="J7988" i="7" s="1"/>
  <c r="K7988" i="7" s="1"/>
  <c r="F7989" i="7"/>
  <c r="J7989" i="7" s="1"/>
  <c r="K7989" i="7" s="1"/>
  <c r="F7990" i="7"/>
  <c r="J7990" i="7" s="1"/>
  <c r="K7990" i="7" s="1"/>
  <c r="F7991" i="7"/>
  <c r="J7991" i="7" s="1"/>
  <c r="K7991" i="7" s="1"/>
  <c r="F7992" i="7"/>
  <c r="J7992" i="7" s="1"/>
  <c r="K7992" i="7" s="1"/>
  <c r="F7993" i="7"/>
  <c r="J7993" i="7" s="1"/>
  <c r="K7993" i="7" s="1"/>
  <c r="F7994" i="7"/>
  <c r="J7994" i="7" s="1"/>
  <c r="K7994" i="7" s="1"/>
  <c r="F7995" i="7"/>
  <c r="J7995" i="7" s="1"/>
  <c r="K7995" i="7" s="1"/>
  <c r="F7996" i="7"/>
  <c r="J7996" i="7" s="1"/>
  <c r="K7996" i="7" s="1"/>
  <c r="F7997" i="7"/>
  <c r="J7997" i="7" s="1"/>
  <c r="K7997" i="7" s="1"/>
  <c r="F7998" i="7"/>
  <c r="J7998" i="7" s="1"/>
  <c r="K7998" i="7" s="1"/>
  <c r="F7999" i="7"/>
  <c r="J7999" i="7" s="1"/>
  <c r="K7999" i="7" s="1"/>
  <c r="F8000" i="7"/>
  <c r="J8000" i="7" s="1"/>
  <c r="K8000" i="7" s="1"/>
  <c r="F8001" i="7"/>
  <c r="J8001" i="7" s="1"/>
  <c r="K8001" i="7" s="1"/>
  <c r="F8002" i="7"/>
  <c r="J8002" i="7" s="1"/>
  <c r="K8002" i="7" s="1"/>
  <c r="F8003" i="7"/>
  <c r="J8003" i="7" s="1"/>
  <c r="K8003" i="7" s="1"/>
  <c r="F8004" i="7"/>
  <c r="J8004" i="7" s="1"/>
  <c r="K8004" i="7" s="1"/>
  <c r="F8005" i="7"/>
  <c r="J8005" i="7" s="1"/>
  <c r="K8005" i="7" s="1"/>
  <c r="F8006" i="7"/>
  <c r="J8006" i="7" s="1"/>
  <c r="K8006" i="7" s="1"/>
  <c r="F8007" i="7"/>
  <c r="J8007" i="7" s="1"/>
  <c r="K8007" i="7" s="1"/>
  <c r="F8008" i="7"/>
  <c r="J8008" i="7" s="1"/>
  <c r="K8008" i="7" s="1"/>
  <c r="F8009" i="7"/>
  <c r="J8009" i="7" s="1"/>
  <c r="K8009" i="7" s="1"/>
  <c r="F8010" i="7"/>
  <c r="J8010" i="7" s="1"/>
  <c r="K8010" i="7" s="1"/>
  <c r="F8011" i="7"/>
  <c r="J8011" i="7" s="1"/>
  <c r="K8011" i="7" s="1"/>
  <c r="F8012" i="7"/>
  <c r="J8012" i="7" s="1"/>
  <c r="K8012" i="7" s="1"/>
  <c r="F8013" i="7"/>
  <c r="J8013" i="7" s="1"/>
  <c r="K8013" i="7" s="1"/>
  <c r="F8014" i="7"/>
  <c r="J8014" i="7" s="1"/>
  <c r="K8014" i="7" s="1"/>
  <c r="F8015" i="7"/>
  <c r="J8015" i="7" s="1"/>
  <c r="K8015" i="7" s="1"/>
  <c r="F8016" i="7"/>
  <c r="J8016" i="7" s="1"/>
  <c r="K8016" i="7" s="1"/>
  <c r="F8017" i="7"/>
  <c r="J8017" i="7" s="1"/>
  <c r="K8017" i="7" s="1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J8066" i="7" s="1"/>
  <c r="K8066" i="7" s="1"/>
  <c r="F8067" i="7"/>
  <c r="J8067" i="7" s="1"/>
  <c r="K8067" i="7" s="1"/>
  <c r="F8068" i="7"/>
  <c r="J8068" i="7" s="1"/>
  <c r="K8068" i="7" s="1"/>
  <c r="F8069" i="7"/>
  <c r="J8069" i="7" s="1"/>
  <c r="K8069" i="7" s="1"/>
  <c r="F8070" i="7"/>
  <c r="J8070" i="7" s="1"/>
  <c r="K8070" i="7" s="1"/>
  <c r="F8071" i="7"/>
  <c r="J8071" i="7" s="1"/>
  <c r="K8071" i="7" s="1"/>
  <c r="F8072" i="7"/>
  <c r="J8072" i="7" s="1"/>
  <c r="K8072" i="7" s="1"/>
  <c r="F8073" i="7"/>
  <c r="J8073" i="7" s="1"/>
  <c r="K8073" i="7" s="1"/>
  <c r="F8074" i="7"/>
  <c r="J8074" i="7" s="1"/>
  <c r="K8074" i="7" s="1"/>
  <c r="F8075" i="7"/>
  <c r="J8075" i="7" s="1"/>
  <c r="K8075" i="7" s="1"/>
  <c r="F8076" i="7"/>
  <c r="J8076" i="7" s="1"/>
  <c r="K8076" i="7" s="1"/>
  <c r="F8077" i="7"/>
  <c r="J8077" i="7" s="1"/>
  <c r="K8077" i="7" s="1"/>
  <c r="F8078" i="7"/>
  <c r="J8078" i="7" s="1"/>
  <c r="K8078" i="7" s="1"/>
  <c r="F8079" i="7"/>
  <c r="J8079" i="7" s="1"/>
  <c r="K8079" i="7" s="1"/>
  <c r="F8080" i="7"/>
  <c r="J8080" i="7" s="1"/>
  <c r="K8080" i="7" s="1"/>
  <c r="F8081" i="7"/>
  <c r="J8081" i="7" s="1"/>
  <c r="K8081" i="7" s="1"/>
  <c r="F8082" i="7"/>
  <c r="J8082" i="7" s="1"/>
  <c r="K8082" i="7" s="1"/>
  <c r="F8083" i="7"/>
  <c r="J8083" i="7" s="1"/>
  <c r="K8083" i="7" s="1"/>
  <c r="F8084" i="7"/>
  <c r="J8084" i="7" s="1"/>
  <c r="K8084" i="7" s="1"/>
  <c r="F8085" i="7"/>
  <c r="J8085" i="7" s="1"/>
  <c r="K8085" i="7" s="1"/>
  <c r="F8086" i="7"/>
  <c r="J8086" i="7" s="1"/>
  <c r="K8086" i="7" s="1"/>
  <c r="F8087" i="7"/>
  <c r="J8087" i="7" s="1"/>
  <c r="K8087" i="7" s="1"/>
  <c r="F8088" i="7"/>
  <c r="J8088" i="7" s="1"/>
  <c r="K8088" i="7" s="1"/>
  <c r="F8089" i="7"/>
  <c r="J8089" i="7" s="1"/>
  <c r="K8089" i="7" s="1"/>
  <c r="F8090" i="7"/>
  <c r="J8090" i="7" s="1"/>
  <c r="K8090" i="7" s="1"/>
  <c r="F8091" i="7"/>
  <c r="J8091" i="7" s="1"/>
  <c r="K8091" i="7" s="1"/>
  <c r="F8092" i="7"/>
  <c r="J8092" i="7" s="1"/>
  <c r="K8092" i="7" s="1"/>
  <c r="F8093" i="7"/>
  <c r="J8093" i="7" s="1"/>
  <c r="K8093" i="7" s="1"/>
  <c r="F8094" i="7"/>
  <c r="J8094" i="7" s="1"/>
  <c r="K8094" i="7" s="1"/>
  <c r="F8095" i="7"/>
  <c r="J8095" i="7" s="1"/>
  <c r="K8095" i="7" s="1"/>
  <c r="F8096" i="7"/>
  <c r="J8096" i="7" s="1"/>
  <c r="K8096" i="7" s="1"/>
  <c r="F8097" i="7"/>
  <c r="J8097" i="7" s="1"/>
  <c r="K8097" i="7" s="1"/>
  <c r="F8098" i="7"/>
  <c r="J8098" i="7" s="1"/>
  <c r="K8098" i="7" s="1"/>
  <c r="F8099" i="7"/>
  <c r="J8099" i="7" s="1"/>
  <c r="K8099" i="7" s="1"/>
  <c r="F8100" i="7"/>
  <c r="J8100" i="7" s="1"/>
  <c r="K8100" i="7" s="1"/>
  <c r="F8101" i="7"/>
  <c r="J8101" i="7" s="1"/>
  <c r="K8101" i="7" s="1"/>
  <c r="F8102" i="7"/>
  <c r="J8102" i="7" s="1"/>
  <c r="K8102" i="7" s="1"/>
  <c r="F8103" i="7"/>
  <c r="J8103" i="7" s="1"/>
  <c r="K8103" i="7" s="1"/>
  <c r="F8104" i="7"/>
  <c r="J8104" i="7" s="1"/>
  <c r="K8104" i="7" s="1"/>
  <c r="F8105" i="7"/>
  <c r="J8105" i="7" s="1"/>
  <c r="K8105" i="7" s="1"/>
  <c r="F8106" i="7"/>
  <c r="J8106" i="7" s="1"/>
  <c r="K8106" i="7" s="1"/>
  <c r="F8107" i="7"/>
  <c r="J8107" i="7" s="1"/>
  <c r="K8107" i="7" s="1"/>
  <c r="F8108" i="7"/>
  <c r="J8108" i="7" s="1"/>
  <c r="K8108" i="7" s="1"/>
  <c r="F8109" i="7"/>
  <c r="J8109" i="7" s="1"/>
  <c r="K8109" i="7" s="1"/>
  <c r="F8110" i="7"/>
  <c r="J8110" i="7" s="1"/>
  <c r="K8110" i="7" s="1"/>
  <c r="F8111" i="7"/>
  <c r="J8111" i="7" s="1"/>
  <c r="K8111" i="7" s="1"/>
  <c r="F8112" i="7"/>
  <c r="J8112" i="7" s="1"/>
  <c r="K8112" i="7" s="1"/>
  <c r="F8113" i="7"/>
  <c r="J8113" i="7" s="1"/>
  <c r="K8113" i="7" s="1"/>
  <c r="F8114" i="7"/>
  <c r="J8114" i="7" s="1"/>
  <c r="K8114" i="7" s="1"/>
  <c r="F8115" i="7"/>
  <c r="J8115" i="7" s="1"/>
  <c r="K8115" i="7" s="1"/>
  <c r="F8116" i="7"/>
  <c r="J8116" i="7" s="1"/>
  <c r="K8116" i="7" s="1"/>
  <c r="F8117" i="7"/>
  <c r="J8117" i="7" s="1"/>
  <c r="K8117" i="7" s="1"/>
  <c r="F8118" i="7"/>
  <c r="J8118" i="7" s="1"/>
  <c r="K8118" i="7" s="1"/>
  <c r="F8119" i="7"/>
  <c r="J8119" i="7" s="1"/>
  <c r="K8119" i="7" s="1"/>
  <c r="F8120" i="7"/>
  <c r="J8120" i="7" s="1"/>
  <c r="K8120" i="7" s="1"/>
  <c r="F8121" i="7"/>
  <c r="J8121" i="7" s="1"/>
  <c r="K8121" i="7" s="1"/>
  <c r="F8122" i="7"/>
  <c r="J8122" i="7" s="1"/>
  <c r="K8122" i="7" s="1"/>
  <c r="F8123" i="7"/>
  <c r="J8123" i="7" s="1"/>
  <c r="K8123" i="7" s="1"/>
  <c r="F8124" i="7"/>
  <c r="J8124" i="7" s="1"/>
  <c r="K8124" i="7" s="1"/>
  <c r="F8125" i="7"/>
  <c r="J8125" i="7" s="1"/>
  <c r="K8125" i="7" s="1"/>
  <c r="F8126" i="7"/>
  <c r="J8126" i="7" s="1"/>
  <c r="K8126" i="7" s="1"/>
  <c r="F8127" i="7"/>
  <c r="J8127" i="7" s="1"/>
  <c r="K8127" i="7" s="1"/>
  <c r="F8128" i="7"/>
  <c r="J8128" i="7" s="1"/>
  <c r="K8128" i="7" s="1"/>
  <c r="F8129" i="7"/>
  <c r="J8129" i="7" s="1"/>
  <c r="K8129" i="7" s="1"/>
  <c r="F8130" i="7"/>
  <c r="J8130" i="7" s="1"/>
  <c r="K8130" i="7" s="1"/>
  <c r="F8131" i="7"/>
  <c r="J8131" i="7" s="1"/>
  <c r="K8131" i="7" s="1"/>
  <c r="F8132" i="7"/>
  <c r="J8132" i="7" s="1"/>
  <c r="K8132" i="7" s="1"/>
  <c r="F8133" i="7"/>
  <c r="J8133" i="7" s="1"/>
  <c r="K8133" i="7" s="1"/>
  <c r="F8134" i="7"/>
  <c r="J8134" i="7" s="1"/>
  <c r="K8134" i="7" s="1"/>
  <c r="F8135" i="7"/>
  <c r="J8135" i="7" s="1"/>
  <c r="K8135" i="7" s="1"/>
  <c r="F8136" i="7"/>
  <c r="J8136" i="7" s="1"/>
  <c r="K8136" i="7" s="1"/>
  <c r="F8137" i="7"/>
  <c r="J8137" i="7" s="1"/>
  <c r="K8137" i="7" s="1"/>
  <c r="F8138" i="7"/>
  <c r="J8138" i="7" s="1"/>
  <c r="K8138" i="7" s="1"/>
  <c r="F8139" i="7"/>
  <c r="J8139" i="7" s="1"/>
  <c r="K8139" i="7" s="1"/>
  <c r="F8140" i="7"/>
  <c r="J8140" i="7" s="1"/>
  <c r="K8140" i="7" s="1"/>
  <c r="F8141" i="7"/>
  <c r="J8141" i="7" s="1"/>
  <c r="K8141" i="7" s="1"/>
  <c r="F8142" i="7"/>
  <c r="J8142" i="7" s="1"/>
  <c r="K8142" i="7" s="1"/>
  <c r="F8143" i="7"/>
  <c r="J8143" i="7" s="1"/>
  <c r="K8143" i="7" s="1"/>
  <c r="F8144" i="7"/>
  <c r="J8144" i="7" s="1"/>
  <c r="K8144" i="7" s="1"/>
  <c r="F8145" i="7"/>
  <c r="J8145" i="7" s="1"/>
  <c r="K8145" i="7" s="1"/>
  <c r="F8146" i="7"/>
  <c r="J8146" i="7" s="1"/>
  <c r="K8146" i="7" s="1"/>
  <c r="F8147" i="7"/>
  <c r="J8147" i="7" s="1"/>
  <c r="K8147" i="7" s="1"/>
  <c r="F8148" i="7"/>
  <c r="J8148" i="7" s="1"/>
  <c r="K8148" i="7" s="1"/>
  <c r="F8149" i="7"/>
  <c r="J8149" i="7" s="1"/>
  <c r="K8149" i="7" s="1"/>
  <c r="F8150" i="7"/>
  <c r="J8150" i="7" s="1"/>
  <c r="K8150" i="7" s="1"/>
  <c r="F8151" i="7"/>
  <c r="J8151" i="7" s="1"/>
  <c r="K8151" i="7" s="1"/>
  <c r="F8152" i="7"/>
  <c r="J8152" i="7" s="1"/>
  <c r="K8152" i="7" s="1"/>
  <c r="F8153" i="7"/>
  <c r="J8153" i="7" s="1"/>
  <c r="K8153" i="7" s="1"/>
  <c r="F8154" i="7"/>
  <c r="J8154" i="7" s="1"/>
  <c r="K8154" i="7" s="1"/>
  <c r="F8155" i="7"/>
  <c r="J8155" i="7" s="1"/>
  <c r="K8155" i="7" s="1"/>
  <c r="F8156" i="7"/>
  <c r="J8156" i="7" s="1"/>
  <c r="K8156" i="7" s="1"/>
  <c r="F8157" i="7"/>
  <c r="J8157" i="7" s="1"/>
  <c r="K8157" i="7" s="1"/>
  <c r="F8158" i="7"/>
  <c r="J8158" i="7" s="1"/>
  <c r="K8158" i="7" s="1"/>
  <c r="F8159" i="7"/>
  <c r="J8159" i="7" s="1"/>
  <c r="K8159" i="7" s="1"/>
  <c r="F8160" i="7"/>
  <c r="J8160" i="7" s="1"/>
  <c r="K8160" i="7" s="1"/>
  <c r="F8161" i="7"/>
  <c r="J8161" i="7" s="1"/>
  <c r="K8161" i="7" s="1"/>
  <c r="F8162" i="7"/>
  <c r="J8162" i="7" s="1"/>
  <c r="K8162" i="7" s="1"/>
  <c r="F8163" i="7"/>
  <c r="J8163" i="7" s="1"/>
  <c r="K8163" i="7" s="1"/>
  <c r="F8164" i="7"/>
  <c r="J8164" i="7" s="1"/>
  <c r="K8164" i="7" s="1"/>
  <c r="F8165" i="7"/>
  <c r="J8165" i="7" s="1"/>
  <c r="K8165" i="7" s="1"/>
  <c r="F8166" i="7"/>
  <c r="J8166" i="7" s="1"/>
  <c r="K8166" i="7" s="1"/>
  <c r="F8167" i="7"/>
  <c r="J8167" i="7" s="1"/>
  <c r="K8167" i="7" s="1"/>
  <c r="F8168" i="7"/>
  <c r="J8168" i="7" s="1"/>
  <c r="K8168" i="7" s="1"/>
  <c r="F8169" i="7"/>
  <c r="J8169" i="7" s="1"/>
  <c r="K8169" i="7" s="1"/>
  <c r="F8170" i="7"/>
  <c r="J8170" i="7" s="1"/>
  <c r="K8170" i="7" s="1"/>
  <c r="F8171" i="7"/>
  <c r="J8171" i="7" s="1"/>
  <c r="K8171" i="7" s="1"/>
  <c r="F8172" i="7"/>
  <c r="J8172" i="7" s="1"/>
  <c r="K8172" i="7" s="1"/>
  <c r="F8173" i="7"/>
  <c r="J8173" i="7" s="1"/>
  <c r="K8173" i="7" s="1"/>
  <c r="F8174" i="7"/>
  <c r="J8174" i="7" s="1"/>
  <c r="K8174" i="7" s="1"/>
  <c r="F8175" i="7"/>
  <c r="J8175" i="7" s="1"/>
  <c r="K8175" i="7" s="1"/>
  <c r="F8176" i="7"/>
  <c r="J8176" i="7" s="1"/>
  <c r="K8176" i="7" s="1"/>
  <c r="F8177" i="7"/>
  <c r="J8177" i="7" s="1"/>
  <c r="K8177" i="7" s="1"/>
  <c r="F8178" i="7"/>
  <c r="J8178" i="7" s="1"/>
  <c r="K8178" i="7" s="1"/>
  <c r="F8179" i="7"/>
  <c r="J8179" i="7" s="1"/>
  <c r="K8179" i="7" s="1"/>
  <c r="F8180" i="7"/>
  <c r="J8180" i="7" s="1"/>
  <c r="K8180" i="7" s="1"/>
  <c r="F8181" i="7"/>
  <c r="J8181" i="7" s="1"/>
  <c r="K8181" i="7" s="1"/>
  <c r="F8182" i="7"/>
  <c r="J8182" i="7" s="1"/>
  <c r="K8182" i="7" s="1"/>
  <c r="F8183" i="7"/>
  <c r="J8183" i="7" s="1"/>
  <c r="K8183" i="7" s="1"/>
  <c r="F8184" i="7"/>
  <c r="J8184" i="7" s="1"/>
  <c r="K8184" i="7" s="1"/>
  <c r="F8185" i="7"/>
  <c r="J8185" i="7" s="1"/>
  <c r="K8185" i="7" s="1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J8234" i="7" s="1"/>
  <c r="K8234" i="7" s="1"/>
  <c r="F8235" i="7"/>
  <c r="J8235" i="7" s="1"/>
  <c r="K8235" i="7" s="1"/>
  <c r="F8236" i="7"/>
  <c r="J8236" i="7" s="1"/>
  <c r="K8236" i="7" s="1"/>
  <c r="F8237" i="7"/>
  <c r="J8237" i="7" s="1"/>
  <c r="K8237" i="7" s="1"/>
  <c r="F8238" i="7"/>
  <c r="J8238" i="7" s="1"/>
  <c r="K8238" i="7" s="1"/>
  <c r="F8239" i="7"/>
  <c r="J8239" i="7" s="1"/>
  <c r="K8239" i="7" s="1"/>
  <c r="F8240" i="7"/>
  <c r="J8240" i="7" s="1"/>
  <c r="K8240" i="7" s="1"/>
  <c r="F8241" i="7"/>
  <c r="J8241" i="7" s="1"/>
  <c r="K8241" i="7" s="1"/>
  <c r="F8242" i="7"/>
  <c r="J8242" i="7" s="1"/>
  <c r="K8242" i="7" s="1"/>
  <c r="F8243" i="7"/>
  <c r="J8243" i="7" s="1"/>
  <c r="K8243" i="7" s="1"/>
  <c r="F8244" i="7"/>
  <c r="J8244" i="7" s="1"/>
  <c r="K8244" i="7" s="1"/>
  <c r="F8245" i="7"/>
  <c r="J8245" i="7" s="1"/>
  <c r="K8245" i="7" s="1"/>
  <c r="F8246" i="7"/>
  <c r="J8246" i="7" s="1"/>
  <c r="K8246" i="7" s="1"/>
  <c r="F8247" i="7"/>
  <c r="J8247" i="7" s="1"/>
  <c r="K8247" i="7" s="1"/>
  <c r="F8248" i="7"/>
  <c r="J8248" i="7" s="1"/>
  <c r="K8248" i="7" s="1"/>
  <c r="F8249" i="7"/>
  <c r="J8249" i="7" s="1"/>
  <c r="K8249" i="7" s="1"/>
  <c r="F8250" i="7"/>
  <c r="J8250" i="7" s="1"/>
  <c r="K8250" i="7" s="1"/>
  <c r="F8251" i="7"/>
  <c r="J8251" i="7" s="1"/>
  <c r="K8251" i="7" s="1"/>
  <c r="F8252" i="7"/>
  <c r="J8252" i="7" s="1"/>
  <c r="K8252" i="7" s="1"/>
  <c r="F8253" i="7"/>
  <c r="J8253" i="7" s="1"/>
  <c r="K8253" i="7" s="1"/>
  <c r="F8254" i="7"/>
  <c r="J8254" i="7" s="1"/>
  <c r="K8254" i="7" s="1"/>
  <c r="F8255" i="7"/>
  <c r="J8255" i="7" s="1"/>
  <c r="K8255" i="7" s="1"/>
  <c r="F8256" i="7"/>
  <c r="J8256" i="7" s="1"/>
  <c r="K8256" i="7" s="1"/>
  <c r="F8257" i="7"/>
  <c r="J8257" i="7" s="1"/>
  <c r="K8257" i="7" s="1"/>
  <c r="F8258" i="7"/>
  <c r="J8258" i="7" s="1"/>
  <c r="K8258" i="7" s="1"/>
  <c r="F8259" i="7"/>
  <c r="J8259" i="7" s="1"/>
  <c r="K8259" i="7" s="1"/>
  <c r="F8260" i="7"/>
  <c r="J8260" i="7" s="1"/>
  <c r="K8260" i="7" s="1"/>
  <c r="F8261" i="7"/>
  <c r="J8261" i="7" s="1"/>
  <c r="K8261" i="7" s="1"/>
  <c r="F8262" i="7"/>
  <c r="J8262" i="7" s="1"/>
  <c r="K8262" i="7" s="1"/>
  <c r="F8263" i="7"/>
  <c r="J8263" i="7" s="1"/>
  <c r="K8263" i="7" s="1"/>
  <c r="F8264" i="7"/>
  <c r="J8264" i="7" s="1"/>
  <c r="K8264" i="7" s="1"/>
  <c r="F8265" i="7"/>
  <c r="J8265" i="7" s="1"/>
  <c r="K8265" i="7" s="1"/>
  <c r="F8266" i="7"/>
  <c r="J8266" i="7" s="1"/>
  <c r="K8266" i="7" s="1"/>
  <c r="F8267" i="7"/>
  <c r="J8267" i="7" s="1"/>
  <c r="K8267" i="7" s="1"/>
  <c r="F8268" i="7"/>
  <c r="J8268" i="7" s="1"/>
  <c r="K8268" i="7" s="1"/>
  <c r="F8269" i="7"/>
  <c r="J8269" i="7" s="1"/>
  <c r="K8269" i="7" s="1"/>
  <c r="F8270" i="7"/>
  <c r="J8270" i="7" s="1"/>
  <c r="K8270" i="7" s="1"/>
  <c r="F8271" i="7"/>
  <c r="J8271" i="7" s="1"/>
  <c r="K8271" i="7" s="1"/>
  <c r="F8272" i="7"/>
  <c r="J8272" i="7" s="1"/>
  <c r="K8272" i="7" s="1"/>
  <c r="F8273" i="7"/>
  <c r="J8273" i="7" s="1"/>
  <c r="K8273" i="7" s="1"/>
  <c r="F8274" i="7"/>
  <c r="J8274" i="7" s="1"/>
  <c r="K8274" i="7" s="1"/>
  <c r="F8275" i="7"/>
  <c r="J8275" i="7" s="1"/>
  <c r="K8275" i="7" s="1"/>
  <c r="F8276" i="7"/>
  <c r="J8276" i="7" s="1"/>
  <c r="K8276" i="7" s="1"/>
  <c r="F8277" i="7"/>
  <c r="J8277" i="7" s="1"/>
  <c r="K8277" i="7" s="1"/>
  <c r="F8278" i="7"/>
  <c r="J8278" i="7" s="1"/>
  <c r="K8278" i="7" s="1"/>
  <c r="F8279" i="7"/>
  <c r="J8279" i="7" s="1"/>
  <c r="K8279" i="7" s="1"/>
  <c r="F8280" i="7"/>
  <c r="J8280" i="7" s="1"/>
  <c r="K8280" i="7" s="1"/>
  <c r="F8281" i="7"/>
  <c r="J8281" i="7" s="1"/>
  <c r="K8281" i="7" s="1"/>
  <c r="F8282" i="7"/>
  <c r="J8282" i="7" s="1"/>
  <c r="K8282" i="7" s="1"/>
  <c r="F8283" i="7"/>
  <c r="J8283" i="7" s="1"/>
  <c r="K8283" i="7" s="1"/>
  <c r="F8284" i="7"/>
  <c r="J8284" i="7" s="1"/>
  <c r="K8284" i="7" s="1"/>
  <c r="F8285" i="7"/>
  <c r="J8285" i="7" s="1"/>
  <c r="K8285" i="7" s="1"/>
  <c r="F8286" i="7"/>
  <c r="J8286" i="7" s="1"/>
  <c r="K8286" i="7" s="1"/>
  <c r="F8287" i="7"/>
  <c r="J8287" i="7" s="1"/>
  <c r="K8287" i="7" s="1"/>
  <c r="F8288" i="7"/>
  <c r="J8288" i="7" s="1"/>
  <c r="K8288" i="7" s="1"/>
  <c r="F8289" i="7"/>
  <c r="J8289" i="7" s="1"/>
  <c r="K8289" i="7" s="1"/>
  <c r="F8290" i="7"/>
  <c r="J8290" i="7" s="1"/>
  <c r="K8290" i="7" s="1"/>
  <c r="F8291" i="7"/>
  <c r="J8291" i="7" s="1"/>
  <c r="K8291" i="7" s="1"/>
  <c r="F8292" i="7"/>
  <c r="J8292" i="7" s="1"/>
  <c r="K8292" i="7" s="1"/>
  <c r="F8293" i="7"/>
  <c r="J8293" i="7" s="1"/>
  <c r="K8293" i="7" s="1"/>
  <c r="F8294" i="7"/>
  <c r="J8294" i="7" s="1"/>
  <c r="K8294" i="7" s="1"/>
  <c r="F8295" i="7"/>
  <c r="J8295" i="7" s="1"/>
  <c r="K8295" i="7" s="1"/>
  <c r="F8296" i="7"/>
  <c r="J8296" i="7" s="1"/>
  <c r="K8296" i="7" s="1"/>
  <c r="F8297" i="7"/>
  <c r="J8297" i="7" s="1"/>
  <c r="K8297" i="7" s="1"/>
  <c r="F8298" i="7"/>
  <c r="J8298" i="7" s="1"/>
  <c r="K8298" i="7" s="1"/>
  <c r="F8299" i="7"/>
  <c r="J8299" i="7" s="1"/>
  <c r="K8299" i="7" s="1"/>
  <c r="F8300" i="7"/>
  <c r="J8300" i="7" s="1"/>
  <c r="K8300" i="7" s="1"/>
  <c r="F8301" i="7"/>
  <c r="J8301" i="7" s="1"/>
  <c r="K8301" i="7" s="1"/>
  <c r="F8302" i="7"/>
  <c r="J8302" i="7" s="1"/>
  <c r="K8302" i="7" s="1"/>
  <c r="F8303" i="7"/>
  <c r="J8303" i="7" s="1"/>
  <c r="K8303" i="7" s="1"/>
  <c r="F8304" i="7"/>
  <c r="J8304" i="7" s="1"/>
  <c r="K8304" i="7" s="1"/>
  <c r="F8305" i="7"/>
  <c r="J8305" i="7" s="1"/>
  <c r="K8305" i="7" s="1"/>
  <c r="F8306" i="7"/>
  <c r="J8306" i="7" s="1"/>
  <c r="K8306" i="7" s="1"/>
  <c r="F8307" i="7"/>
  <c r="J8307" i="7" s="1"/>
  <c r="K8307" i="7" s="1"/>
  <c r="F8308" i="7"/>
  <c r="J8308" i="7" s="1"/>
  <c r="K8308" i="7" s="1"/>
  <c r="F8309" i="7"/>
  <c r="J8309" i="7" s="1"/>
  <c r="K8309" i="7" s="1"/>
  <c r="F8310" i="7"/>
  <c r="J8310" i="7" s="1"/>
  <c r="K8310" i="7" s="1"/>
  <c r="F8311" i="7"/>
  <c r="J8311" i="7" s="1"/>
  <c r="K8311" i="7" s="1"/>
  <c r="F8312" i="7"/>
  <c r="J8312" i="7" s="1"/>
  <c r="K8312" i="7" s="1"/>
  <c r="F8313" i="7"/>
  <c r="J8313" i="7" s="1"/>
  <c r="K8313" i="7" s="1"/>
  <c r="F8314" i="7"/>
  <c r="J8314" i="7" s="1"/>
  <c r="K8314" i="7" s="1"/>
  <c r="F8315" i="7"/>
  <c r="J8315" i="7" s="1"/>
  <c r="K8315" i="7" s="1"/>
  <c r="F8316" i="7"/>
  <c r="J8316" i="7" s="1"/>
  <c r="K8316" i="7" s="1"/>
  <c r="F8317" i="7"/>
  <c r="J8317" i="7" s="1"/>
  <c r="K8317" i="7" s="1"/>
  <c r="F8318" i="7"/>
  <c r="J8318" i="7" s="1"/>
  <c r="K8318" i="7" s="1"/>
  <c r="F8319" i="7"/>
  <c r="J8319" i="7" s="1"/>
  <c r="K8319" i="7" s="1"/>
  <c r="F8320" i="7"/>
  <c r="J8320" i="7" s="1"/>
  <c r="K8320" i="7" s="1"/>
  <c r="F8321" i="7"/>
  <c r="J8321" i="7" s="1"/>
  <c r="K8321" i="7" s="1"/>
  <c r="F8322" i="7"/>
  <c r="J8322" i="7" s="1"/>
  <c r="K8322" i="7" s="1"/>
  <c r="F8323" i="7"/>
  <c r="J8323" i="7" s="1"/>
  <c r="K8323" i="7" s="1"/>
  <c r="F8324" i="7"/>
  <c r="J8324" i="7" s="1"/>
  <c r="K8324" i="7" s="1"/>
  <c r="F8325" i="7"/>
  <c r="J8325" i="7" s="1"/>
  <c r="K8325" i="7" s="1"/>
  <c r="F8326" i="7"/>
  <c r="J8326" i="7" s="1"/>
  <c r="K8326" i="7" s="1"/>
  <c r="F8327" i="7"/>
  <c r="J8327" i="7" s="1"/>
  <c r="K8327" i="7" s="1"/>
  <c r="F8328" i="7"/>
  <c r="J8328" i="7" s="1"/>
  <c r="K8328" i="7" s="1"/>
  <c r="F8329" i="7"/>
  <c r="J8329" i="7" s="1"/>
  <c r="K8329" i="7" s="1"/>
  <c r="F8330" i="7"/>
  <c r="J8330" i="7" s="1"/>
  <c r="K8330" i="7" s="1"/>
  <c r="F8331" i="7"/>
  <c r="J8331" i="7" s="1"/>
  <c r="K8331" i="7" s="1"/>
  <c r="F8332" i="7"/>
  <c r="J8332" i="7" s="1"/>
  <c r="K8332" i="7" s="1"/>
  <c r="F8333" i="7"/>
  <c r="J8333" i="7" s="1"/>
  <c r="K8333" i="7" s="1"/>
  <c r="F8334" i="7"/>
  <c r="J8334" i="7" s="1"/>
  <c r="K8334" i="7" s="1"/>
  <c r="F8335" i="7"/>
  <c r="J8335" i="7" s="1"/>
  <c r="K8335" i="7" s="1"/>
  <c r="F8336" i="7"/>
  <c r="J8336" i="7" s="1"/>
  <c r="K8336" i="7" s="1"/>
  <c r="F8337" i="7"/>
  <c r="J8337" i="7" s="1"/>
  <c r="K8337" i="7" s="1"/>
  <c r="F8338" i="7"/>
  <c r="J8338" i="7" s="1"/>
  <c r="K8338" i="7" s="1"/>
  <c r="F8339" i="7"/>
  <c r="J8339" i="7" s="1"/>
  <c r="K8339" i="7" s="1"/>
  <c r="F8340" i="7"/>
  <c r="J8340" i="7" s="1"/>
  <c r="K8340" i="7" s="1"/>
  <c r="F8341" i="7"/>
  <c r="J8341" i="7" s="1"/>
  <c r="K8341" i="7" s="1"/>
  <c r="F8342" i="7"/>
  <c r="J8342" i="7" s="1"/>
  <c r="K8342" i="7" s="1"/>
  <c r="F8343" i="7"/>
  <c r="J8343" i="7" s="1"/>
  <c r="K8343" i="7" s="1"/>
  <c r="F8344" i="7"/>
  <c r="J8344" i="7" s="1"/>
  <c r="K8344" i="7" s="1"/>
  <c r="F8345" i="7"/>
  <c r="J8345" i="7" s="1"/>
  <c r="K8345" i="7" s="1"/>
  <c r="F8346" i="7"/>
  <c r="J8346" i="7" s="1"/>
  <c r="K8346" i="7" s="1"/>
  <c r="F8347" i="7"/>
  <c r="J8347" i="7" s="1"/>
  <c r="K8347" i="7" s="1"/>
  <c r="F8348" i="7"/>
  <c r="J8348" i="7" s="1"/>
  <c r="K8348" i="7" s="1"/>
  <c r="F8349" i="7"/>
  <c r="J8349" i="7" s="1"/>
  <c r="K8349" i="7" s="1"/>
  <c r="F8350" i="7"/>
  <c r="J8350" i="7" s="1"/>
  <c r="K8350" i="7" s="1"/>
  <c r="F8351" i="7"/>
  <c r="J8351" i="7" s="1"/>
  <c r="K8351" i="7" s="1"/>
  <c r="F8352" i="7"/>
  <c r="J8352" i="7" s="1"/>
  <c r="K8352" i="7" s="1"/>
  <c r="F8353" i="7"/>
  <c r="J8353" i="7" s="1"/>
  <c r="K8353" i="7" s="1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J8402" i="7" s="1"/>
  <c r="K8402" i="7" s="1"/>
  <c r="F8403" i="7"/>
  <c r="J8403" i="7" s="1"/>
  <c r="K8403" i="7" s="1"/>
  <c r="F8404" i="7"/>
  <c r="J8404" i="7" s="1"/>
  <c r="K8404" i="7" s="1"/>
  <c r="F8405" i="7"/>
  <c r="J8405" i="7" s="1"/>
  <c r="K8405" i="7" s="1"/>
  <c r="F8406" i="7"/>
  <c r="J8406" i="7" s="1"/>
  <c r="K8406" i="7" s="1"/>
  <c r="F8407" i="7"/>
  <c r="J8407" i="7" s="1"/>
  <c r="K8407" i="7" s="1"/>
  <c r="F8408" i="7"/>
  <c r="J8408" i="7" s="1"/>
  <c r="K8408" i="7" s="1"/>
  <c r="F8409" i="7"/>
  <c r="J8409" i="7" s="1"/>
  <c r="K8409" i="7" s="1"/>
  <c r="F8410" i="7"/>
  <c r="J8410" i="7" s="1"/>
  <c r="K8410" i="7" s="1"/>
  <c r="F8411" i="7"/>
  <c r="J8411" i="7" s="1"/>
  <c r="K8411" i="7" s="1"/>
  <c r="F8412" i="7"/>
  <c r="J8412" i="7" s="1"/>
  <c r="K8412" i="7" s="1"/>
  <c r="F8413" i="7"/>
  <c r="J8413" i="7" s="1"/>
  <c r="K8413" i="7" s="1"/>
  <c r="F8414" i="7"/>
  <c r="J8414" i="7" s="1"/>
  <c r="K8414" i="7" s="1"/>
  <c r="F8415" i="7"/>
  <c r="J8415" i="7" s="1"/>
  <c r="K8415" i="7" s="1"/>
  <c r="F8416" i="7"/>
  <c r="J8416" i="7" s="1"/>
  <c r="K8416" i="7" s="1"/>
  <c r="F8417" i="7"/>
  <c r="J8417" i="7" s="1"/>
  <c r="K8417" i="7" s="1"/>
  <c r="F8418" i="7"/>
  <c r="J8418" i="7" s="1"/>
  <c r="K8418" i="7" s="1"/>
  <c r="F8419" i="7"/>
  <c r="J8419" i="7" s="1"/>
  <c r="K8419" i="7" s="1"/>
  <c r="F8420" i="7"/>
  <c r="J8420" i="7" s="1"/>
  <c r="K8420" i="7" s="1"/>
  <c r="F8421" i="7"/>
  <c r="J8421" i="7" s="1"/>
  <c r="K8421" i="7" s="1"/>
  <c r="F8422" i="7"/>
  <c r="J8422" i="7" s="1"/>
  <c r="K8422" i="7" s="1"/>
  <c r="F8423" i="7"/>
  <c r="J8423" i="7" s="1"/>
  <c r="K8423" i="7" s="1"/>
  <c r="F8424" i="7"/>
  <c r="J8424" i="7" s="1"/>
  <c r="K8424" i="7" s="1"/>
  <c r="F8425" i="7"/>
  <c r="J8425" i="7" s="1"/>
  <c r="K8425" i="7" s="1"/>
  <c r="F8426" i="7"/>
  <c r="J8426" i="7" s="1"/>
  <c r="K8426" i="7" s="1"/>
  <c r="F8427" i="7"/>
  <c r="J8427" i="7" s="1"/>
  <c r="K8427" i="7" s="1"/>
  <c r="F8428" i="7"/>
  <c r="J8428" i="7" s="1"/>
  <c r="K8428" i="7" s="1"/>
  <c r="F8429" i="7"/>
  <c r="J8429" i="7" s="1"/>
  <c r="K8429" i="7" s="1"/>
  <c r="F8430" i="7"/>
  <c r="J8430" i="7" s="1"/>
  <c r="K8430" i="7" s="1"/>
  <c r="F8431" i="7"/>
  <c r="J8431" i="7" s="1"/>
  <c r="K8431" i="7" s="1"/>
  <c r="F8432" i="7"/>
  <c r="J8432" i="7" s="1"/>
  <c r="K8432" i="7" s="1"/>
  <c r="F8433" i="7"/>
  <c r="J8433" i="7" s="1"/>
  <c r="K8433" i="7" s="1"/>
  <c r="F8434" i="7"/>
  <c r="J8434" i="7" s="1"/>
  <c r="K8434" i="7" s="1"/>
  <c r="F8435" i="7"/>
  <c r="J8435" i="7" s="1"/>
  <c r="K8435" i="7" s="1"/>
  <c r="F8436" i="7"/>
  <c r="J8436" i="7" s="1"/>
  <c r="K8436" i="7" s="1"/>
  <c r="F8437" i="7"/>
  <c r="J8437" i="7" s="1"/>
  <c r="K8437" i="7" s="1"/>
  <c r="F8438" i="7"/>
  <c r="J8438" i="7" s="1"/>
  <c r="K8438" i="7" s="1"/>
  <c r="F8439" i="7"/>
  <c r="J8439" i="7" s="1"/>
  <c r="K8439" i="7" s="1"/>
  <c r="F8440" i="7"/>
  <c r="J8440" i="7" s="1"/>
  <c r="K8440" i="7" s="1"/>
  <c r="F8441" i="7"/>
  <c r="J8441" i="7" s="1"/>
  <c r="K8441" i="7" s="1"/>
  <c r="F8442" i="7"/>
  <c r="J8442" i="7" s="1"/>
  <c r="K8442" i="7" s="1"/>
  <c r="F8443" i="7"/>
  <c r="J8443" i="7" s="1"/>
  <c r="K8443" i="7" s="1"/>
  <c r="F8444" i="7"/>
  <c r="J8444" i="7" s="1"/>
  <c r="K8444" i="7" s="1"/>
  <c r="F8445" i="7"/>
  <c r="J8445" i="7" s="1"/>
  <c r="K8445" i="7" s="1"/>
  <c r="F8446" i="7"/>
  <c r="J8446" i="7" s="1"/>
  <c r="K8446" i="7" s="1"/>
  <c r="F8447" i="7"/>
  <c r="J8447" i="7" s="1"/>
  <c r="K8447" i="7" s="1"/>
  <c r="F8448" i="7"/>
  <c r="J8448" i="7" s="1"/>
  <c r="K8448" i="7" s="1"/>
  <c r="F8449" i="7"/>
  <c r="J8449" i="7" s="1"/>
  <c r="K8449" i="7" s="1"/>
  <c r="F8450" i="7"/>
  <c r="J8450" i="7" s="1"/>
  <c r="K8450" i="7" s="1"/>
  <c r="F8451" i="7"/>
  <c r="J8451" i="7" s="1"/>
  <c r="K8451" i="7" s="1"/>
  <c r="F8452" i="7"/>
  <c r="J8452" i="7" s="1"/>
  <c r="K8452" i="7" s="1"/>
  <c r="F8453" i="7"/>
  <c r="J8453" i="7" s="1"/>
  <c r="K8453" i="7" s="1"/>
  <c r="F8454" i="7"/>
  <c r="J8454" i="7" s="1"/>
  <c r="K8454" i="7" s="1"/>
  <c r="F8455" i="7"/>
  <c r="J8455" i="7" s="1"/>
  <c r="K8455" i="7" s="1"/>
  <c r="F8456" i="7"/>
  <c r="J8456" i="7" s="1"/>
  <c r="K8456" i="7" s="1"/>
  <c r="F8457" i="7"/>
  <c r="J8457" i="7" s="1"/>
  <c r="K8457" i="7" s="1"/>
  <c r="F8458" i="7"/>
  <c r="J8458" i="7" s="1"/>
  <c r="K8458" i="7" s="1"/>
  <c r="F8459" i="7"/>
  <c r="J8459" i="7" s="1"/>
  <c r="K8459" i="7" s="1"/>
  <c r="F8460" i="7"/>
  <c r="J8460" i="7" s="1"/>
  <c r="K8460" i="7" s="1"/>
  <c r="F8461" i="7"/>
  <c r="J8461" i="7" s="1"/>
  <c r="K8461" i="7" s="1"/>
  <c r="F8462" i="7"/>
  <c r="J8462" i="7" s="1"/>
  <c r="K8462" i="7" s="1"/>
  <c r="F8463" i="7"/>
  <c r="J8463" i="7" s="1"/>
  <c r="K8463" i="7" s="1"/>
  <c r="F8464" i="7"/>
  <c r="J8464" i="7" s="1"/>
  <c r="K8464" i="7" s="1"/>
  <c r="F8465" i="7"/>
  <c r="J8465" i="7" s="1"/>
  <c r="K8465" i="7" s="1"/>
  <c r="F8466" i="7"/>
  <c r="J8466" i="7" s="1"/>
  <c r="K8466" i="7" s="1"/>
  <c r="F8467" i="7"/>
  <c r="J8467" i="7" s="1"/>
  <c r="K8467" i="7" s="1"/>
  <c r="F8468" i="7"/>
  <c r="J8468" i="7" s="1"/>
  <c r="K8468" i="7" s="1"/>
  <c r="F8469" i="7"/>
  <c r="J8469" i="7" s="1"/>
  <c r="K8469" i="7" s="1"/>
  <c r="F8470" i="7"/>
  <c r="J8470" i="7" s="1"/>
  <c r="K8470" i="7" s="1"/>
  <c r="F8471" i="7"/>
  <c r="J8471" i="7" s="1"/>
  <c r="K8471" i="7" s="1"/>
  <c r="F8472" i="7"/>
  <c r="J8472" i="7" s="1"/>
  <c r="K8472" i="7" s="1"/>
  <c r="F8473" i="7"/>
  <c r="J8473" i="7" s="1"/>
  <c r="K8473" i="7" s="1"/>
  <c r="F8474" i="7"/>
  <c r="J8474" i="7" s="1"/>
  <c r="K8474" i="7" s="1"/>
  <c r="F8475" i="7"/>
  <c r="J8475" i="7" s="1"/>
  <c r="K8475" i="7" s="1"/>
  <c r="F8476" i="7"/>
  <c r="J8476" i="7" s="1"/>
  <c r="K8476" i="7" s="1"/>
  <c r="F8477" i="7"/>
  <c r="J8477" i="7" s="1"/>
  <c r="K8477" i="7" s="1"/>
  <c r="F8478" i="7"/>
  <c r="J8478" i="7" s="1"/>
  <c r="K8478" i="7" s="1"/>
  <c r="F8479" i="7"/>
  <c r="J8479" i="7" s="1"/>
  <c r="K8479" i="7" s="1"/>
  <c r="F8480" i="7"/>
  <c r="J8480" i="7" s="1"/>
  <c r="K8480" i="7" s="1"/>
  <c r="F8481" i="7"/>
  <c r="J8481" i="7" s="1"/>
  <c r="K8481" i="7" s="1"/>
  <c r="F8482" i="7"/>
  <c r="J8482" i="7" s="1"/>
  <c r="K8482" i="7" s="1"/>
  <c r="F8483" i="7"/>
  <c r="J8483" i="7" s="1"/>
  <c r="K8483" i="7" s="1"/>
  <c r="F8484" i="7"/>
  <c r="J8484" i="7" s="1"/>
  <c r="K8484" i="7" s="1"/>
  <c r="F8485" i="7"/>
  <c r="J8485" i="7" s="1"/>
  <c r="K8485" i="7" s="1"/>
  <c r="F8486" i="7"/>
  <c r="J8486" i="7" s="1"/>
  <c r="K8486" i="7" s="1"/>
  <c r="F8487" i="7"/>
  <c r="J8487" i="7" s="1"/>
  <c r="K8487" i="7" s="1"/>
  <c r="F8488" i="7"/>
  <c r="J8488" i="7" s="1"/>
  <c r="K8488" i="7" s="1"/>
  <c r="F8489" i="7"/>
  <c r="J8489" i="7" s="1"/>
  <c r="K8489" i="7" s="1"/>
  <c r="F8490" i="7"/>
  <c r="J8490" i="7" s="1"/>
  <c r="K8490" i="7" s="1"/>
  <c r="F8491" i="7"/>
  <c r="J8491" i="7" s="1"/>
  <c r="K8491" i="7" s="1"/>
  <c r="F8492" i="7"/>
  <c r="J8492" i="7" s="1"/>
  <c r="K8492" i="7" s="1"/>
  <c r="F8493" i="7"/>
  <c r="J8493" i="7" s="1"/>
  <c r="K8493" i="7" s="1"/>
  <c r="F8494" i="7"/>
  <c r="J8494" i="7" s="1"/>
  <c r="K8494" i="7" s="1"/>
  <c r="F8495" i="7"/>
  <c r="J8495" i="7" s="1"/>
  <c r="K8495" i="7" s="1"/>
  <c r="F8496" i="7"/>
  <c r="J8496" i="7" s="1"/>
  <c r="K8496" i="7" s="1"/>
  <c r="F8497" i="7"/>
  <c r="J8497" i="7" s="1"/>
  <c r="K8497" i="7" s="1"/>
  <c r="F8498" i="7"/>
  <c r="J8498" i="7" s="1"/>
  <c r="K8498" i="7" s="1"/>
  <c r="F8499" i="7"/>
  <c r="J8499" i="7" s="1"/>
  <c r="K8499" i="7" s="1"/>
  <c r="F8500" i="7"/>
  <c r="J8500" i="7" s="1"/>
  <c r="K8500" i="7" s="1"/>
  <c r="F8501" i="7"/>
  <c r="J8501" i="7" s="1"/>
  <c r="K8501" i="7" s="1"/>
  <c r="F8502" i="7"/>
  <c r="J8502" i="7" s="1"/>
  <c r="K8502" i="7" s="1"/>
  <c r="F8503" i="7"/>
  <c r="J8503" i="7" s="1"/>
  <c r="K8503" i="7" s="1"/>
  <c r="F8504" i="7"/>
  <c r="J8504" i="7" s="1"/>
  <c r="K8504" i="7" s="1"/>
  <c r="F8505" i="7"/>
  <c r="J8505" i="7" s="1"/>
  <c r="K8505" i="7" s="1"/>
  <c r="F8506" i="7"/>
  <c r="J8506" i="7" s="1"/>
  <c r="K8506" i="7" s="1"/>
  <c r="F8507" i="7"/>
  <c r="J8507" i="7" s="1"/>
  <c r="K8507" i="7" s="1"/>
  <c r="F8508" i="7"/>
  <c r="J8508" i="7" s="1"/>
  <c r="K8508" i="7" s="1"/>
  <c r="F8509" i="7"/>
  <c r="J8509" i="7" s="1"/>
  <c r="K8509" i="7" s="1"/>
  <c r="F8510" i="7"/>
  <c r="J8510" i="7" s="1"/>
  <c r="K8510" i="7" s="1"/>
  <c r="F8511" i="7"/>
  <c r="J8511" i="7" s="1"/>
  <c r="K8511" i="7" s="1"/>
  <c r="F8512" i="7"/>
  <c r="J8512" i="7" s="1"/>
  <c r="K8512" i="7" s="1"/>
  <c r="F8513" i="7"/>
  <c r="J8513" i="7" s="1"/>
  <c r="K8513" i="7" s="1"/>
  <c r="F8514" i="7"/>
  <c r="J8514" i="7" s="1"/>
  <c r="K8514" i="7" s="1"/>
  <c r="F8515" i="7"/>
  <c r="J8515" i="7" s="1"/>
  <c r="K8515" i="7" s="1"/>
  <c r="F8516" i="7"/>
  <c r="J8516" i="7" s="1"/>
  <c r="K8516" i="7" s="1"/>
  <c r="F8517" i="7"/>
  <c r="J8517" i="7" s="1"/>
  <c r="K8517" i="7" s="1"/>
  <c r="F8518" i="7"/>
  <c r="J8518" i="7" s="1"/>
  <c r="K8518" i="7" s="1"/>
  <c r="F8519" i="7"/>
  <c r="J8519" i="7" s="1"/>
  <c r="K8519" i="7" s="1"/>
  <c r="F8520" i="7"/>
  <c r="J8520" i="7" s="1"/>
  <c r="K8520" i="7" s="1"/>
  <c r="F8521" i="7"/>
  <c r="J8521" i="7" s="1"/>
  <c r="K8521" i="7" s="1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J8570" i="7" s="1"/>
  <c r="K8570" i="7" s="1"/>
  <c r="F8571" i="7"/>
  <c r="J8571" i="7" s="1"/>
  <c r="K8571" i="7" s="1"/>
  <c r="F8572" i="7"/>
  <c r="J8572" i="7" s="1"/>
  <c r="K8572" i="7" s="1"/>
  <c r="F8573" i="7"/>
  <c r="J8573" i="7" s="1"/>
  <c r="K8573" i="7" s="1"/>
  <c r="F8574" i="7"/>
  <c r="J8574" i="7" s="1"/>
  <c r="K8574" i="7" s="1"/>
  <c r="F8575" i="7"/>
  <c r="J8575" i="7" s="1"/>
  <c r="K8575" i="7" s="1"/>
  <c r="F8576" i="7"/>
  <c r="J8576" i="7" s="1"/>
  <c r="K8576" i="7" s="1"/>
  <c r="F8577" i="7"/>
  <c r="J8577" i="7" s="1"/>
  <c r="K8577" i="7" s="1"/>
  <c r="F8578" i="7"/>
  <c r="J8578" i="7" s="1"/>
  <c r="K8578" i="7" s="1"/>
  <c r="F8579" i="7"/>
  <c r="J8579" i="7" s="1"/>
  <c r="K8579" i="7" s="1"/>
  <c r="F8580" i="7"/>
  <c r="J8580" i="7" s="1"/>
  <c r="K8580" i="7" s="1"/>
  <c r="F8581" i="7"/>
  <c r="J8581" i="7" s="1"/>
  <c r="K8581" i="7" s="1"/>
  <c r="F8582" i="7"/>
  <c r="J8582" i="7" s="1"/>
  <c r="K8582" i="7" s="1"/>
  <c r="F8583" i="7"/>
  <c r="J8583" i="7" s="1"/>
  <c r="K8583" i="7" s="1"/>
  <c r="F8584" i="7"/>
  <c r="J8584" i="7" s="1"/>
  <c r="K8584" i="7" s="1"/>
  <c r="F8585" i="7"/>
  <c r="J8585" i="7" s="1"/>
  <c r="K8585" i="7" s="1"/>
  <c r="F8586" i="7"/>
  <c r="J8586" i="7" s="1"/>
  <c r="K8586" i="7" s="1"/>
  <c r="F8587" i="7"/>
  <c r="J8587" i="7" s="1"/>
  <c r="K8587" i="7" s="1"/>
  <c r="F8588" i="7"/>
  <c r="J8588" i="7" s="1"/>
  <c r="K8588" i="7" s="1"/>
  <c r="F8589" i="7"/>
  <c r="J8589" i="7" s="1"/>
  <c r="K8589" i="7" s="1"/>
  <c r="F8590" i="7"/>
  <c r="J8590" i="7" s="1"/>
  <c r="K8590" i="7" s="1"/>
  <c r="F8591" i="7"/>
  <c r="J8591" i="7" s="1"/>
  <c r="K8591" i="7" s="1"/>
  <c r="F8592" i="7"/>
  <c r="J8592" i="7" s="1"/>
  <c r="K8592" i="7" s="1"/>
  <c r="F8593" i="7"/>
  <c r="J8593" i="7" s="1"/>
  <c r="K8593" i="7" s="1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J8618" i="7" s="1"/>
  <c r="K8618" i="7" s="1"/>
  <c r="F8619" i="7"/>
  <c r="J8619" i="7" s="1"/>
  <c r="K8619" i="7" s="1"/>
  <c r="F8620" i="7"/>
  <c r="J8620" i="7" s="1"/>
  <c r="K8620" i="7" s="1"/>
  <c r="F8621" i="7"/>
  <c r="J8621" i="7" s="1"/>
  <c r="K8621" i="7" s="1"/>
  <c r="F8622" i="7"/>
  <c r="J8622" i="7" s="1"/>
  <c r="K8622" i="7" s="1"/>
  <c r="F8623" i="7"/>
  <c r="J8623" i="7" s="1"/>
  <c r="K8623" i="7" s="1"/>
  <c r="F8624" i="7"/>
  <c r="J8624" i="7" s="1"/>
  <c r="K8624" i="7" s="1"/>
  <c r="F8625" i="7"/>
  <c r="J8625" i="7" s="1"/>
  <c r="K8625" i="7" s="1"/>
  <c r="F8626" i="7"/>
  <c r="J8626" i="7" s="1"/>
  <c r="K8626" i="7" s="1"/>
  <c r="F8627" i="7"/>
  <c r="J8627" i="7" s="1"/>
  <c r="K8627" i="7" s="1"/>
  <c r="F8628" i="7"/>
  <c r="J8628" i="7" s="1"/>
  <c r="K8628" i="7" s="1"/>
  <c r="F8629" i="7"/>
  <c r="J8629" i="7" s="1"/>
  <c r="K8629" i="7" s="1"/>
  <c r="F8630" i="7"/>
  <c r="J8630" i="7" s="1"/>
  <c r="K8630" i="7" s="1"/>
  <c r="F8631" i="7"/>
  <c r="J8631" i="7" s="1"/>
  <c r="K8631" i="7" s="1"/>
  <c r="F8632" i="7"/>
  <c r="J8632" i="7" s="1"/>
  <c r="K8632" i="7" s="1"/>
  <c r="F8633" i="7"/>
  <c r="J8633" i="7" s="1"/>
  <c r="K8633" i="7" s="1"/>
  <c r="F8634" i="7"/>
  <c r="J8634" i="7" s="1"/>
  <c r="K8634" i="7" s="1"/>
  <c r="F8635" i="7"/>
  <c r="J8635" i="7" s="1"/>
  <c r="K8635" i="7" s="1"/>
  <c r="F8636" i="7"/>
  <c r="J8636" i="7" s="1"/>
  <c r="K8636" i="7" s="1"/>
  <c r="F8637" i="7"/>
  <c r="J8637" i="7" s="1"/>
  <c r="K8637" i="7" s="1"/>
  <c r="F8638" i="7"/>
  <c r="J8638" i="7" s="1"/>
  <c r="K8638" i="7" s="1"/>
  <c r="F8639" i="7"/>
  <c r="J8639" i="7" s="1"/>
  <c r="K8639" i="7" s="1"/>
  <c r="F8640" i="7"/>
  <c r="J8640" i="7" s="1"/>
  <c r="K8640" i="7" s="1"/>
  <c r="F8641" i="7"/>
  <c r="J8641" i="7" s="1"/>
  <c r="K8641" i="7" s="1"/>
  <c r="F8642" i="7"/>
  <c r="J8642" i="7" s="1"/>
  <c r="K8642" i="7" s="1"/>
  <c r="F8643" i="7"/>
  <c r="J8643" i="7" s="1"/>
  <c r="K8643" i="7" s="1"/>
  <c r="F8644" i="7"/>
  <c r="J8644" i="7" s="1"/>
  <c r="K8644" i="7" s="1"/>
  <c r="F8645" i="7"/>
  <c r="J8645" i="7" s="1"/>
  <c r="K8645" i="7" s="1"/>
  <c r="F8646" i="7"/>
  <c r="J8646" i="7" s="1"/>
  <c r="K8646" i="7" s="1"/>
  <c r="F8647" i="7"/>
  <c r="J8647" i="7" s="1"/>
  <c r="K8647" i="7" s="1"/>
  <c r="F8648" i="7"/>
  <c r="J8648" i="7" s="1"/>
  <c r="K8648" i="7" s="1"/>
  <c r="F8649" i="7"/>
  <c r="J8649" i="7" s="1"/>
  <c r="K8649" i="7" s="1"/>
  <c r="F8650" i="7"/>
  <c r="J8650" i="7" s="1"/>
  <c r="K8650" i="7" s="1"/>
  <c r="F8651" i="7"/>
  <c r="J8651" i="7" s="1"/>
  <c r="K8651" i="7" s="1"/>
  <c r="F8652" i="7"/>
  <c r="J8652" i="7" s="1"/>
  <c r="K8652" i="7" s="1"/>
  <c r="F8653" i="7"/>
  <c r="J8653" i="7" s="1"/>
  <c r="K8653" i="7" s="1"/>
  <c r="F8654" i="7"/>
  <c r="J8654" i="7" s="1"/>
  <c r="K8654" i="7" s="1"/>
  <c r="F8655" i="7"/>
  <c r="J8655" i="7" s="1"/>
  <c r="K8655" i="7" s="1"/>
  <c r="F8656" i="7"/>
  <c r="J8656" i="7" s="1"/>
  <c r="K8656" i="7" s="1"/>
  <c r="F8657" i="7"/>
  <c r="J8657" i="7" s="1"/>
  <c r="K8657" i="7" s="1"/>
  <c r="F8658" i="7"/>
  <c r="J8658" i="7" s="1"/>
  <c r="K8658" i="7" s="1"/>
  <c r="F8659" i="7"/>
  <c r="J8659" i="7" s="1"/>
  <c r="K8659" i="7" s="1"/>
  <c r="F8660" i="7"/>
  <c r="J8660" i="7" s="1"/>
  <c r="K8660" i="7" s="1"/>
  <c r="F8661" i="7"/>
  <c r="J8661" i="7" s="1"/>
  <c r="K8661" i="7" s="1"/>
  <c r="F8662" i="7"/>
  <c r="J8662" i="7" s="1"/>
  <c r="K8662" i="7" s="1"/>
  <c r="F8663" i="7"/>
  <c r="J8663" i="7" s="1"/>
  <c r="K8663" i="7" s="1"/>
  <c r="F8664" i="7"/>
  <c r="J8664" i="7" s="1"/>
  <c r="K8664" i="7" s="1"/>
  <c r="F8665" i="7"/>
  <c r="J8665" i="7" s="1"/>
  <c r="K8665" i="7" s="1"/>
  <c r="F8666" i="7"/>
  <c r="J8666" i="7" s="1"/>
  <c r="K8666" i="7" s="1"/>
  <c r="F8667" i="7"/>
  <c r="J8667" i="7" s="1"/>
  <c r="K8667" i="7" s="1"/>
  <c r="F8668" i="7"/>
  <c r="J8668" i="7" s="1"/>
  <c r="K8668" i="7" s="1"/>
  <c r="F8669" i="7"/>
  <c r="J8669" i="7" s="1"/>
  <c r="K8669" i="7" s="1"/>
  <c r="F8670" i="7"/>
  <c r="J8670" i="7" s="1"/>
  <c r="K8670" i="7" s="1"/>
  <c r="F8671" i="7"/>
  <c r="J8671" i="7" s="1"/>
  <c r="K8671" i="7" s="1"/>
  <c r="F8672" i="7"/>
  <c r="J8672" i="7" s="1"/>
  <c r="K8672" i="7" s="1"/>
  <c r="F8673" i="7"/>
  <c r="J8673" i="7" s="1"/>
  <c r="K8673" i="7" s="1"/>
  <c r="F8674" i="7"/>
  <c r="J8674" i="7" s="1"/>
  <c r="K8674" i="7" s="1"/>
  <c r="F8675" i="7"/>
  <c r="J8675" i="7" s="1"/>
  <c r="K8675" i="7" s="1"/>
  <c r="F8676" i="7"/>
  <c r="J8676" i="7" s="1"/>
  <c r="K8676" i="7" s="1"/>
  <c r="F8677" i="7"/>
  <c r="J8677" i="7" s="1"/>
  <c r="K8677" i="7" s="1"/>
  <c r="F8678" i="7"/>
  <c r="J8678" i="7" s="1"/>
  <c r="K8678" i="7" s="1"/>
  <c r="F8679" i="7"/>
  <c r="J8679" i="7" s="1"/>
  <c r="K8679" i="7" s="1"/>
  <c r="F8680" i="7"/>
  <c r="J8680" i="7" s="1"/>
  <c r="K8680" i="7" s="1"/>
  <c r="F8681" i="7"/>
  <c r="J8681" i="7" s="1"/>
  <c r="K8681" i="7" s="1"/>
  <c r="F8682" i="7"/>
  <c r="J8682" i="7" s="1"/>
  <c r="K8682" i="7" s="1"/>
  <c r="F8683" i="7"/>
  <c r="J8683" i="7" s="1"/>
  <c r="K8683" i="7" s="1"/>
  <c r="F8684" i="7"/>
  <c r="J8684" i="7" s="1"/>
  <c r="K8684" i="7" s="1"/>
  <c r="F8685" i="7"/>
  <c r="J8685" i="7" s="1"/>
  <c r="K8685" i="7" s="1"/>
  <c r="F8686" i="7"/>
  <c r="J8686" i="7" s="1"/>
  <c r="K8686" i="7" s="1"/>
  <c r="F8687" i="7"/>
  <c r="J8687" i="7" s="1"/>
  <c r="K8687" i="7" s="1"/>
  <c r="F8688" i="7"/>
  <c r="J8688" i="7" s="1"/>
  <c r="K8688" i="7" s="1"/>
  <c r="F8689" i="7"/>
  <c r="J8689" i="7" s="1"/>
  <c r="K8689" i="7" s="1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J8738" i="7" s="1"/>
  <c r="K8738" i="7" s="1"/>
  <c r="F8739" i="7"/>
  <c r="J8739" i="7" s="1"/>
  <c r="K8739" i="7" s="1"/>
  <c r="F8740" i="7"/>
  <c r="J8740" i="7" s="1"/>
  <c r="K8740" i="7" s="1"/>
  <c r="F8741" i="7"/>
  <c r="J8741" i="7" s="1"/>
  <c r="K8741" i="7" s="1"/>
  <c r="F8742" i="7"/>
  <c r="J8742" i="7" s="1"/>
  <c r="K8742" i="7" s="1"/>
  <c r="F8743" i="7"/>
  <c r="J8743" i="7" s="1"/>
  <c r="K8743" i="7" s="1"/>
  <c r="F8744" i="7"/>
  <c r="J8744" i="7" s="1"/>
  <c r="K8744" i="7" s="1"/>
  <c r="F8745" i="7"/>
  <c r="J8745" i="7" s="1"/>
  <c r="K8745" i="7" s="1"/>
  <c r="F8746" i="7"/>
  <c r="J8746" i="7" s="1"/>
  <c r="K8746" i="7" s="1"/>
  <c r="F8747" i="7"/>
  <c r="J8747" i="7" s="1"/>
  <c r="K8747" i="7" s="1"/>
  <c r="F8748" i="7"/>
  <c r="J8748" i="7" s="1"/>
  <c r="K8748" i="7" s="1"/>
  <c r="F8749" i="7"/>
  <c r="J8749" i="7" s="1"/>
  <c r="K8749" i="7" s="1"/>
  <c r="F8750" i="7"/>
  <c r="J8750" i="7" s="1"/>
  <c r="K8750" i="7" s="1"/>
  <c r="F8751" i="7"/>
  <c r="J8751" i="7" s="1"/>
  <c r="K8751" i="7" s="1"/>
  <c r="F8752" i="7"/>
  <c r="J8752" i="7" s="1"/>
  <c r="K8752" i="7" s="1"/>
  <c r="F8753" i="7"/>
  <c r="J8753" i="7" s="1"/>
  <c r="K8753" i="7" s="1"/>
  <c r="F8754" i="7"/>
  <c r="J8754" i="7" s="1"/>
  <c r="K8754" i="7" s="1"/>
  <c r="F8755" i="7"/>
  <c r="J8755" i="7" s="1"/>
  <c r="K8755" i="7" s="1"/>
  <c r="F8756" i="7"/>
  <c r="J8756" i="7" s="1"/>
  <c r="K8756" i="7" s="1"/>
  <c r="F8757" i="7"/>
  <c r="J8757" i="7" s="1"/>
  <c r="K8757" i="7" s="1"/>
  <c r="F8758" i="7"/>
  <c r="J8758" i="7" s="1"/>
  <c r="K8758" i="7" s="1"/>
  <c r="F8759" i="7"/>
  <c r="J8759" i="7" s="1"/>
  <c r="K8759" i="7" s="1"/>
  <c r="F8760" i="7"/>
  <c r="J8760" i="7" s="1"/>
  <c r="K8760" i="7" s="1"/>
  <c r="F8761" i="7"/>
  <c r="J8761" i="7" s="1"/>
  <c r="K8761" i="7" s="1"/>
  <c r="F2" i="7"/>
  <c r="X1" i="7" l="1"/>
  <c r="S2" i="7"/>
  <c r="T2" i="7"/>
  <c r="S133" i="7"/>
  <c r="T133" i="7"/>
  <c r="S301" i="7"/>
  <c r="T301" i="7"/>
  <c r="S469" i="7"/>
  <c r="T469" i="7"/>
  <c r="S637" i="7"/>
  <c r="T637" i="7"/>
  <c r="S805" i="7"/>
  <c r="T805" i="7"/>
  <c r="S973" i="7"/>
  <c r="T973" i="7"/>
  <c r="S1141" i="7"/>
  <c r="T1141" i="7"/>
  <c r="S1189" i="7"/>
  <c r="T1189" i="7"/>
  <c r="S1333" i="7"/>
  <c r="T1333" i="7"/>
  <c r="S134" i="7"/>
  <c r="T134" i="7"/>
  <c r="S302" i="7"/>
  <c r="T302" i="7"/>
  <c r="S470" i="7"/>
  <c r="T470" i="7"/>
  <c r="S638" i="7"/>
  <c r="T638" i="7"/>
  <c r="S806" i="7"/>
  <c r="T806" i="7"/>
  <c r="S974" i="7"/>
  <c r="T974" i="7"/>
  <c r="S1142" i="7"/>
  <c r="T1142" i="7"/>
  <c r="S1190" i="7"/>
  <c r="T1190" i="7"/>
  <c r="S1334" i="7"/>
  <c r="T1334" i="7"/>
  <c r="S1502" i="7"/>
  <c r="T1502" i="7"/>
  <c r="S11" i="7"/>
  <c r="T11" i="7"/>
  <c r="S491" i="7"/>
  <c r="T491" i="7"/>
  <c r="S659" i="7"/>
  <c r="T659" i="7"/>
  <c r="S827" i="7"/>
  <c r="T827" i="7"/>
  <c r="S995" i="7"/>
  <c r="T995" i="7"/>
  <c r="S1163" i="7"/>
  <c r="T1163" i="7"/>
  <c r="S1307" i="7"/>
  <c r="T1307" i="7"/>
  <c r="S1475" i="7"/>
  <c r="T1475" i="7"/>
  <c r="S12" i="7"/>
  <c r="T12" i="7"/>
  <c r="S156" i="7"/>
  <c r="T156" i="7"/>
  <c r="S324" i="7"/>
  <c r="T324" i="7"/>
  <c r="S492" i="7"/>
  <c r="T492" i="7"/>
  <c r="S660" i="7"/>
  <c r="T660" i="7"/>
  <c r="S828" i="7"/>
  <c r="T828" i="7"/>
  <c r="S996" i="7"/>
  <c r="T996" i="7"/>
  <c r="S1164" i="7"/>
  <c r="T1164" i="7"/>
  <c r="S1308" i="7"/>
  <c r="T1308" i="7"/>
  <c r="S1476" i="7"/>
  <c r="T1476" i="7"/>
  <c r="S1670" i="7"/>
  <c r="T1670" i="7"/>
  <c r="S1838" i="7"/>
  <c r="T1838" i="7"/>
  <c r="S2006" i="7"/>
  <c r="T2006" i="7"/>
  <c r="S2174" i="7"/>
  <c r="T2174" i="7"/>
  <c r="S2342" i="7"/>
  <c r="T2342" i="7"/>
  <c r="S2510" i="7"/>
  <c r="T2510" i="7"/>
  <c r="S2678" i="7"/>
  <c r="T2678" i="7"/>
  <c r="S2846" i="7"/>
  <c r="T2846" i="7"/>
  <c r="S3014" i="7"/>
  <c r="T3014" i="7"/>
  <c r="S3182" i="7"/>
  <c r="T3182" i="7"/>
  <c r="S3350" i="7"/>
  <c r="T3350" i="7"/>
  <c r="S3518" i="7"/>
  <c r="T3518" i="7"/>
  <c r="S3662" i="7"/>
  <c r="T3662" i="7"/>
  <c r="S3830" i="7"/>
  <c r="T3830" i="7"/>
  <c r="S3998" i="7"/>
  <c r="T3998" i="7"/>
  <c r="S4166" i="7"/>
  <c r="T4166" i="7"/>
  <c r="S4334" i="7"/>
  <c r="T4334" i="7"/>
  <c r="S4430" i="7"/>
  <c r="T4430" i="7"/>
  <c r="S4526" i="7"/>
  <c r="T4526" i="7"/>
  <c r="S4694" i="7"/>
  <c r="T4694" i="7"/>
  <c r="S4862" i="7"/>
  <c r="T4862" i="7"/>
  <c r="S5030" i="7"/>
  <c r="T5030" i="7"/>
  <c r="S5198" i="7"/>
  <c r="T5198" i="7"/>
  <c r="S5342" i="7"/>
  <c r="T5342" i="7"/>
  <c r="S5510" i="7"/>
  <c r="T5510" i="7"/>
  <c r="S5678" i="7"/>
  <c r="T5678" i="7"/>
  <c r="S5846" i="7"/>
  <c r="T5846" i="7"/>
  <c r="S6014" i="7"/>
  <c r="T6014" i="7"/>
  <c r="S6182" i="7"/>
  <c r="T6182" i="7"/>
  <c r="S6350" i="7"/>
  <c r="T6350" i="7"/>
  <c r="S6518" i="7"/>
  <c r="T6518" i="7"/>
  <c r="S6686" i="7"/>
  <c r="T6686" i="7"/>
  <c r="S6854" i="7"/>
  <c r="T6854" i="7"/>
  <c r="S7022" i="7"/>
  <c r="T7022" i="7"/>
  <c r="S7190" i="7"/>
  <c r="T7190" i="7"/>
  <c r="S7358" i="7"/>
  <c r="T7358" i="7"/>
  <c r="S7526" i="7"/>
  <c r="T7526" i="7"/>
  <c r="S7694" i="7"/>
  <c r="T7694" i="7"/>
  <c r="S7886" i="7"/>
  <c r="T7886" i="7"/>
  <c r="S8054" i="7"/>
  <c r="T8054" i="7"/>
  <c r="S8222" i="7"/>
  <c r="T8222" i="7"/>
  <c r="S8390" i="7"/>
  <c r="T8390" i="7"/>
  <c r="S8558" i="7"/>
  <c r="T8558" i="7"/>
  <c r="S8702" i="7"/>
  <c r="T8702" i="7"/>
  <c r="S1643" i="7"/>
  <c r="T1643" i="7"/>
  <c r="S1811" i="7"/>
  <c r="T1811" i="7"/>
  <c r="S1979" i="7"/>
  <c r="T1979" i="7"/>
  <c r="S2315" i="7"/>
  <c r="T2315" i="7"/>
  <c r="S2483" i="7"/>
  <c r="T2483" i="7"/>
  <c r="S2515" i="7"/>
  <c r="T2515" i="7"/>
  <c r="S2651" i="7"/>
  <c r="T2651" i="7"/>
  <c r="S2819" i="7"/>
  <c r="T2819" i="7"/>
  <c r="S2851" i="7"/>
  <c r="T2851" i="7"/>
  <c r="S2987" i="7"/>
  <c r="T2987" i="7"/>
  <c r="S3019" i="7"/>
  <c r="T3019" i="7"/>
  <c r="S3155" i="7"/>
  <c r="T3155" i="7"/>
  <c r="S3187" i="7"/>
  <c r="T3187" i="7"/>
  <c r="S3323" i="7"/>
  <c r="T3323" i="7"/>
  <c r="S3355" i="7"/>
  <c r="T3355" i="7"/>
  <c r="S3491" i="7"/>
  <c r="T3491" i="7"/>
  <c r="S3523" i="7"/>
  <c r="T3523" i="7"/>
  <c r="S3539" i="7"/>
  <c r="T3539" i="7"/>
  <c r="S3667" i="7"/>
  <c r="T3667" i="7"/>
  <c r="S3683" i="7"/>
  <c r="T3683" i="7"/>
  <c r="S3851" i="7"/>
  <c r="T3851" i="7"/>
  <c r="S4003" i="7"/>
  <c r="T4003" i="7"/>
  <c r="S4019" i="7"/>
  <c r="T4019" i="7"/>
  <c r="S4171" i="7"/>
  <c r="T4171" i="7"/>
  <c r="S4187" i="7"/>
  <c r="T4187" i="7"/>
  <c r="S4339" i="7"/>
  <c r="T4339" i="7"/>
  <c r="S4355" i="7"/>
  <c r="T4355" i="7"/>
  <c r="S4435" i="7"/>
  <c r="T4435" i="7"/>
  <c r="S4499" i="7"/>
  <c r="T4499" i="7"/>
  <c r="S4531" i="7"/>
  <c r="T4531" i="7"/>
  <c r="S4667" i="7"/>
  <c r="T4667" i="7"/>
  <c r="S4835" i="7"/>
  <c r="T4835" i="7"/>
  <c r="S4867" i="7"/>
  <c r="T4867" i="7"/>
  <c r="S5003" i="7"/>
  <c r="T5003" i="7"/>
  <c r="S5035" i="7"/>
  <c r="T5035" i="7"/>
  <c r="S5171" i="7"/>
  <c r="T5171" i="7"/>
  <c r="S5203" i="7"/>
  <c r="T5203" i="7"/>
  <c r="S5219" i="7"/>
  <c r="T5219" i="7"/>
  <c r="S5347" i="7"/>
  <c r="T5347" i="7"/>
  <c r="S5363" i="7"/>
  <c r="T5363" i="7"/>
  <c r="S5531" i="7"/>
  <c r="T5531" i="7"/>
  <c r="S5699" i="7"/>
  <c r="T5699" i="7"/>
  <c r="S5867" i="7"/>
  <c r="T5867" i="7"/>
  <c r="S6035" i="7"/>
  <c r="T6035" i="7"/>
  <c r="S6203" i="7"/>
  <c r="T6203" i="7"/>
  <c r="S6371" i="7"/>
  <c r="T6371" i="7"/>
  <c r="S6539" i="7"/>
  <c r="T6539" i="7"/>
  <c r="S6875" i="7"/>
  <c r="T6875" i="7"/>
  <c r="S7043" i="7"/>
  <c r="T7043" i="7"/>
  <c r="S7211" i="7"/>
  <c r="T7211" i="7"/>
  <c r="S7547" i="7"/>
  <c r="T7547" i="7"/>
  <c r="S7715" i="7"/>
  <c r="T7715" i="7"/>
  <c r="S8027" i="7"/>
  <c r="T8027" i="7"/>
  <c r="S8195" i="7"/>
  <c r="T8195" i="7"/>
  <c r="S8363" i="7"/>
  <c r="T8363" i="7"/>
  <c r="S8531" i="7"/>
  <c r="T8531" i="7"/>
  <c r="S8603" i="7"/>
  <c r="T8603" i="7"/>
  <c r="S1668" i="7"/>
  <c r="T1668" i="7"/>
  <c r="S1836" i="7"/>
  <c r="T1836" i="7"/>
  <c r="S2004" i="7"/>
  <c r="T2004" i="7"/>
  <c r="S2172" i="7"/>
  <c r="T2172" i="7"/>
  <c r="S2340" i="7"/>
  <c r="T2340" i="7"/>
  <c r="S2508" i="7"/>
  <c r="T2508" i="7"/>
  <c r="S2676" i="7"/>
  <c r="T2676" i="7"/>
  <c r="S2844" i="7"/>
  <c r="T2844" i="7"/>
  <c r="S3012" i="7"/>
  <c r="T3012" i="7"/>
  <c r="S3180" i="7"/>
  <c r="T3180" i="7"/>
  <c r="S3348" i="7"/>
  <c r="T3348" i="7"/>
  <c r="S3516" i="7"/>
  <c r="T3516" i="7"/>
  <c r="S3660" i="7"/>
  <c r="T3660" i="7"/>
  <c r="S3828" i="7"/>
  <c r="T3828" i="7"/>
  <c r="S3996" i="7"/>
  <c r="T3996" i="7"/>
  <c r="S4164" i="7"/>
  <c r="T4164" i="7"/>
  <c r="S4332" i="7"/>
  <c r="T4332" i="7"/>
  <c r="S4428" i="7"/>
  <c r="T4428" i="7"/>
  <c r="S4524" i="7"/>
  <c r="T4524" i="7"/>
  <c r="S4692" i="7"/>
  <c r="T4692" i="7"/>
  <c r="S4860" i="7"/>
  <c r="T4860" i="7"/>
  <c r="S5028" i="7"/>
  <c r="T5028" i="7"/>
  <c r="S5196" i="7"/>
  <c r="T5196" i="7"/>
  <c r="S5340" i="7"/>
  <c r="T5340" i="7"/>
  <c r="S5508" i="7"/>
  <c r="T5508" i="7"/>
  <c r="S5676" i="7"/>
  <c r="T5676" i="7"/>
  <c r="S5844" i="7"/>
  <c r="T5844" i="7"/>
  <c r="S6012" i="7"/>
  <c r="T6012" i="7"/>
  <c r="S6180" i="7"/>
  <c r="T6180" i="7"/>
  <c r="S6348" i="7"/>
  <c r="T6348" i="7"/>
  <c r="S6516" i="7"/>
  <c r="T6516" i="7"/>
  <c r="S6684" i="7"/>
  <c r="T6684" i="7"/>
  <c r="S6852" i="7"/>
  <c r="T6852" i="7"/>
  <c r="S7020" i="7"/>
  <c r="T7020" i="7"/>
  <c r="S7188" i="7"/>
  <c r="T7188" i="7"/>
  <c r="S7356" i="7"/>
  <c r="T7356" i="7"/>
  <c r="S7524" i="7"/>
  <c r="T7524" i="7"/>
  <c r="S7692" i="7"/>
  <c r="T7692" i="7"/>
  <c r="S7884" i="7"/>
  <c r="T7884" i="7"/>
  <c r="S8220" i="7"/>
  <c r="T8220" i="7"/>
  <c r="S8388" i="7"/>
  <c r="T8388" i="7"/>
  <c r="S8556" i="7"/>
  <c r="T8556" i="7"/>
  <c r="S8700" i="7"/>
  <c r="T8700" i="7"/>
  <c r="S1477" i="7"/>
  <c r="T1477" i="7"/>
  <c r="S1645" i="7"/>
  <c r="T1645" i="7"/>
  <c r="S1813" i="7"/>
  <c r="T1813" i="7"/>
  <c r="S1981" i="7"/>
  <c r="T1981" i="7"/>
  <c r="S2149" i="7"/>
  <c r="T2149" i="7"/>
  <c r="S2317" i="7"/>
  <c r="T2317" i="7"/>
  <c r="S2485" i="7"/>
  <c r="T2485" i="7"/>
  <c r="S2653" i="7"/>
  <c r="T2653" i="7"/>
  <c r="S2821" i="7"/>
  <c r="T2821" i="7"/>
  <c r="S2989" i="7"/>
  <c r="T2989" i="7"/>
  <c r="S3157" i="7"/>
  <c r="T3157" i="7"/>
  <c r="S3325" i="7"/>
  <c r="T3325" i="7"/>
  <c r="S3493" i="7"/>
  <c r="T3493" i="7"/>
  <c r="S3541" i="7"/>
  <c r="T3541" i="7"/>
  <c r="S3685" i="7"/>
  <c r="T3685" i="7"/>
  <c r="S3853" i="7"/>
  <c r="T3853" i="7"/>
  <c r="S4021" i="7"/>
  <c r="T4021" i="7"/>
  <c r="S4189" i="7"/>
  <c r="T4189" i="7"/>
  <c r="S4357" i="7"/>
  <c r="T4357" i="7"/>
  <c r="S4501" i="7"/>
  <c r="T4501" i="7"/>
  <c r="S4669" i="7"/>
  <c r="T4669" i="7"/>
  <c r="S4837" i="7"/>
  <c r="T4837" i="7"/>
  <c r="S5005" i="7"/>
  <c r="T5005" i="7"/>
  <c r="S5173" i="7"/>
  <c r="T5173" i="7"/>
  <c r="S5221" i="7"/>
  <c r="T5221" i="7"/>
  <c r="S5365" i="7"/>
  <c r="T5365" i="7"/>
  <c r="S5533" i="7"/>
  <c r="T5533" i="7"/>
  <c r="S5701" i="7"/>
  <c r="T5701" i="7"/>
  <c r="S5869" i="7"/>
  <c r="T5869" i="7"/>
  <c r="S6037" i="7"/>
  <c r="T6037" i="7"/>
  <c r="S6205" i="7"/>
  <c r="T6205" i="7"/>
  <c r="S6373" i="7"/>
  <c r="T6373" i="7"/>
  <c r="S6541" i="7"/>
  <c r="T6541" i="7"/>
  <c r="S6709" i="7"/>
  <c r="T6709" i="7"/>
  <c r="S6877" i="7"/>
  <c r="T6877" i="7"/>
  <c r="S7045" i="7"/>
  <c r="T7045" i="7"/>
  <c r="S7213" i="7"/>
  <c r="T7213" i="7"/>
  <c r="S7381" i="7"/>
  <c r="T7381" i="7"/>
  <c r="S7549" i="7"/>
  <c r="T7549" i="7"/>
  <c r="S7717" i="7"/>
  <c r="T7717" i="7"/>
  <c r="S7861" i="7"/>
  <c r="T7861" i="7"/>
  <c r="S8029" i="7"/>
  <c r="T8029" i="7"/>
  <c r="S8197" i="7"/>
  <c r="T8197" i="7"/>
  <c r="S8365" i="7"/>
  <c r="T8365" i="7"/>
  <c r="S8533" i="7"/>
  <c r="T8533" i="7"/>
  <c r="S8605" i="7"/>
  <c r="T8605" i="7"/>
  <c r="S8725" i="7"/>
  <c r="T8725" i="7"/>
  <c r="S137" i="7"/>
  <c r="T137" i="7"/>
  <c r="S305" i="7"/>
  <c r="T305" i="7"/>
  <c r="S473" i="7"/>
  <c r="T473" i="7"/>
  <c r="S641" i="7"/>
  <c r="T641" i="7"/>
  <c r="S809" i="7"/>
  <c r="T809" i="7"/>
  <c r="S977" i="7"/>
  <c r="T977" i="7"/>
  <c r="S1145" i="7"/>
  <c r="T1145" i="7"/>
  <c r="S1193" i="7"/>
  <c r="T1193" i="7"/>
  <c r="S1337" i="7"/>
  <c r="T1337" i="7"/>
  <c r="S10" i="7"/>
  <c r="T10" i="7"/>
  <c r="S138" i="7"/>
  <c r="T138" i="7"/>
  <c r="S306" i="7"/>
  <c r="T306" i="7"/>
  <c r="S474" i="7"/>
  <c r="T474" i="7"/>
  <c r="S490" i="7"/>
  <c r="T490" i="7"/>
  <c r="S642" i="7"/>
  <c r="T642" i="7"/>
  <c r="S810" i="7"/>
  <c r="T810" i="7"/>
  <c r="S826" i="7"/>
  <c r="T826" i="7"/>
  <c r="S978" i="7"/>
  <c r="T978" i="7"/>
  <c r="S1146" i="7"/>
  <c r="T1146" i="7"/>
  <c r="S1162" i="7"/>
  <c r="T1162" i="7"/>
  <c r="S1194" i="7"/>
  <c r="T1194" i="7"/>
  <c r="S1306" i="7"/>
  <c r="T1306" i="7"/>
  <c r="S1338" i="7"/>
  <c r="T1338" i="7"/>
  <c r="S1474" i="7"/>
  <c r="T1474" i="7"/>
  <c r="S1506" i="7"/>
  <c r="T1506" i="7"/>
  <c r="S15" i="7"/>
  <c r="T15" i="7"/>
  <c r="S159" i="7"/>
  <c r="T159" i="7"/>
  <c r="S327" i="7"/>
  <c r="T327" i="7"/>
  <c r="S495" i="7"/>
  <c r="T495" i="7"/>
  <c r="S663" i="7"/>
  <c r="T663" i="7"/>
  <c r="S831" i="7"/>
  <c r="T831" i="7"/>
  <c r="S999" i="7"/>
  <c r="T999" i="7"/>
  <c r="S1167" i="7"/>
  <c r="T1167" i="7"/>
  <c r="S1311" i="7"/>
  <c r="T1311" i="7"/>
  <c r="S1479" i="7"/>
  <c r="T1479" i="7"/>
  <c r="S16" i="7"/>
  <c r="T16" i="7"/>
  <c r="S160" i="7"/>
  <c r="T160" i="7"/>
  <c r="S328" i="7"/>
  <c r="T328" i="7"/>
  <c r="S496" i="7"/>
  <c r="T496" i="7"/>
  <c r="S664" i="7"/>
  <c r="T664" i="7"/>
  <c r="S832" i="7"/>
  <c r="T832" i="7"/>
  <c r="S1000" i="7"/>
  <c r="T1000" i="7"/>
  <c r="S1168" i="7"/>
  <c r="T1168" i="7"/>
  <c r="S1312" i="7"/>
  <c r="T1312" i="7"/>
  <c r="S1480" i="7"/>
  <c r="T1480" i="7"/>
  <c r="S1642" i="7"/>
  <c r="T1642" i="7"/>
  <c r="S1674" i="7"/>
  <c r="T1674" i="7"/>
  <c r="S1810" i="7"/>
  <c r="T1810" i="7"/>
  <c r="S1842" i="7"/>
  <c r="T1842" i="7"/>
  <c r="S1978" i="7"/>
  <c r="T1978" i="7"/>
  <c r="S2010" i="7"/>
  <c r="T2010" i="7"/>
  <c r="S2146" i="7"/>
  <c r="T2146" i="7"/>
  <c r="S2314" i="7"/>
  <c r="T2314" i="7"/>
  <c r="S2482" i="7"/>
  <c r="T2482" i="7"/>
  <c r="S2514" i="7"/>
  <c r="T2514" i="7"/>
  <c r="S2650" i="7"/>
  <c r="T2650" i="7"/>
  <c r="S2682" i="7"/>
  <c r="T2682" i="7"/>
  <c r="S2818" i="7"/>
  <c r="T2818" i="7"/>
  <c r="S2850" i="7"/>
  <c r="T2850" i="7"/>
  <c r="S2986" i="7"/>
  <c r="T2986" i="7"/>
  <c r="S3018" i="7"/>
  <c r="T3018" i="7"/>
  <c r="S3154" i="7"/>
  <c r="T3154" i="7"/>
  <c r="S3186" i="7"/>
  <c r="T3186" i="7"/>
  <c r="S3322" i="7"/>
  <c r="T3322" i="7"/>
  <c r="S3354" i="7"/>
  <c r="T3354" i="7"/>
  <c r="S3490" i="7"/>
  <c r="T3490" i="7"/>
  <c r="S3522" i="7"/>
  <c r="T3522" i="7"/>
  <c r="S3538" i="7"/>
  <c r="T3538" i="7"/>
  <c r="S3666" i="7"/>
  <c r="T3666" i="7"/>
  <c r="S3682" i="7"/>
  <c r="T3682" i="7"/>
  <c r="S3834" i="7"/>
  <c r="T3834" i="7"/>
  <c r="S3850" i="7"/>
  <c r="T3850" i="7"/>
  <c r="S4002" i="7"/>
  <c r="T4002" i="7"/>
  <c r="S4018" i="7"/>
  <c r="T4018" i="7"/>
  <c r="S4170" i="7"/>
  <c r="T4170" i="7"/>
  <c r="S4186" i="7"/>
  <c r="T4186" i="7"/>
  <c r="S4338" i="7"/>
  <c r="T4338" i="7"/>
  <c r="S4354" i="7"/>
  <c r="T4354" i="7"/>
  <c r="S4434" i="7"/>
  <c r="T4434" i="7"/>
  <c r="S4498" i="7"/>
  <c r="T4498" i="7"/>
  <c r="S4530" i="7"/>
  <c r="T4530" i="7"/>
  <c r="S4666" i="7"/>
  <c r="T4666" i="7"/>
  <c r="S4698" i="7"/>
  <c r="T4698" i="7"/>
  <c r="S4834" i="7"/>
  <c r="T4834" i="7"/>
  <c r="S4866" i="7"/>
  <c r="T4866" i="7"/>
  <c r="S5002" i="7"/>
  <c r="T5002" i="7"/>
  <c r="S5034" i="7"/>
  <c r="T5034" i="7"/>
  <c r="S5170" i="7"/>
  <c r="T5170" i="7"/>
  <c r="S5202" i="7"/>
  <c r="T5202" i="7"/>
  <c r="S5218" i="7"/>
  <c r="T5218" i="7"/>
  <c r="S5346" i="7"/>
  <c r="T5346" i="7"/>
  <c r="S5362" i="7"/>
  <c r="T5362" i="7"/>
  <c r="S5514" i="7"/>
  <c r="T5514" i="7"/>
  <c r="S5530" i="7"/>
  <c r="T5530" i="7"/>
  <c r="S5682" i="7"/>
  <c r="T5682" i="7"/>
  <c r="S5698" i="7"/>
  <c r="T5698" i="7"/>
  <c r="S5850" i="7"/>
  <c r="T5850" i="7"/>
  <c r="S5866" i="7"/>
  <c r="T5866" i="7"/>
  <c r="S6018" i="7"/>
  <c r="T6018" i="7"/>
  <c r="S6034" i="7"/>
  <c r="T6034" i="7"/>
  <c r="S6186" i="7"/>
  <c r="T6186" i="7"/>
  <c r="S6202" i="7"/>
  <c r="T6202" i="7"/>
  <c r="S6354" i="7"/>
  <c r="T6354" i="7"/>
  <c r="S6370" i="7"/>
  <c r="T6370" i="7"/>
  <c r="S6522" i="7"/>
  <c r="T6522" i="7"/>
  <c r="S6538" i="7"/>
  <c r="T6538" i="7"/>
  <c r="S6858" i="7"/>
  <c r="T6858" i="7"/>
  <c r="S6874" i="7"/>
  <c r="T6874" i="7"/>
  <c r="S7042" i="7"/>
  <c r="T7042" i="7"/>
  <c r="S7194" i="7"/>
  <c r="T7194" i="7"/>
  <c r="S7210" i="7"/>
  <c r="T7210" i="7"/>
  <c r="S7546" i="7"/>
  <c r="T7546" i="7"/>
  <c r="S7714" i="7"/>
  <c r="T7714" i="7"/>
  <c r="S8026" i="7"/>
  <c r="T8026" i="7"/>
  <c r="S8194" i="7"/>
  <c r="T8194" i="7"/>
  <c r="S8362" i="7"/>
  <c r="T8362" i="7"/>
  <c r="S8530" i="7"/>
  <c r="T8530" i="7"/>
  <c r="S8602" i="7"/>
  <c r="T8602" i="7"/>
  <c r="S1647" i="7"/>
  <c r="T1647" i="7"/>
  <c r="S1815" i="7"/>
  <c r="T1815" i="7"/>
  <c r="S1983" i="7"/>
  <c r="T1983" i="7"/>
  <c r="S2151" i="7"/>
  <c r="T2151" i="7"/>
  <c r="S2319" i="7"/>
  <c r="T2319" i="7"/>
  <c r="S2487" i="7"/>
  <c r="T2487" i="7"/>
  <c r="S2655" i="7"/>
  <c r="T2655" i="7"/>
  <c r="S2823" i="7"/>
  <c r="T2823" i="7"/>
  <c r="S2991" i="7"/>
  <c r="T2991" i="7"/>
  <c r="S3159" i="7"/>
  <c r="T3159" i="7"/>
  <c r="S3327" i="7"/>
  <c r="T3327" i="7"/>
  <c r="S3495" i="7"/>
  <c r="T3495" i="7"/>
  <c r="S3543" i="7"/>
  <c r="T3543" i="7"/>
  <c r="S3687" i="7"/>
  <c r="T3687" i="7"/>
  <c r="S3855" i="7"/>
  <c r="T3855" i="7"/>
  <c r="S4023" i="7"/>
  <c r="T4023" i="7"/>
  <c r="S4191" i="7"/>
  <c r="T4191" i="7"/>
  <c r="S4359" i="7"/>
  <c r="T4359" i="7"/>
  <c r="S4503" i="7"/>
  <c r="T4503" i="7"/>
  <c r="S4671" i="7"/>
  <c r="T4671" i="7"/>
  <c r="S4839" i="7"/>
  <c r="T4839" i="7"/>
  <c r="S5007" i="7"/>
  <c r="T5007" i="7"/>
  <c r="S5175" i="7"/>
  <c r="T5175" i="7"/>
  <c r="S5223" i="7"/>
  <c r="T5223" i="7"/>
  <c r="S5367" i="7"/>
  <c r="T5367" i="7"/>
  <c r="S5535" i="7"/>
  <c r="T5535" i="7"/>
  <c r="S5703" i="7"/>
  <c r="T5703" i="7"/>
  <c r="S5871" i="7"/>
  <c r="T5871" i="7"/>
  <c r="S6039" i="7"/>
  <c r="T6039" i="7"/>
  <c r="S6207" i="7"/>
  <c r="T6207" i="7"/>
  <c r="S6375" i="7"/>
  <c r="T6375" i="7"/>
  <c r="S6543" i="7"/>
  <c r="T6543" i="7"/>
  <c r="S6711" i="7"/>
  <c r="T6711" i="7"/>
  <c r="S6879" i="7"/>
  <c r="T6879" i="7"/>
  <c r="S7047" i="7"/>
  <c r="T7047" i="7"/>
  <c r="S7215" i="7"/>
  <c r="T7215" i="7"/>
  <c r="S7383" i="7"/>
  <c r="T7383" i="7"/>
  <c r="S7551" i="7"/>
  <c r="T7551" i="7"/>
  <c r="S7719" i="7"/>
  <c r="T7719" i="7"/>
  <c r="S7863" i="7"/>
  <c r="T7863" i="7"/>
  <c r="S8031" i="7"/>
  <c r="T8031" i="7"/>
  <c r="S8199" i="7"/>
  <c r="T8199" i="7"/>
  <c r="S8367" i="7"/>
  <c r="T8367" i="7"/>
  <c r="S8535" i="7"/>
  <c r="T8535" i="7"/>
  <c r="S8607" i="7"/>
  <c r="T8607" i="7"/>
  <c r="S8727" i="7"/>
  <c r="T8727" i="7"/>
  <c r="S1672" i="7"/>
  <c r="T1672" i="7"/>
  <c r="S1840" i="7"/>
  <c r="T1840" i="7"/>
  <c r="S2008" i="7"/>
  <c r="T2008" i="7"/>
  <c r="S2176" i="7"/>
  <c r="T2176" i="7"/>
  <c r="S2344" i="7"/>
  <c r="T2344" i="7"/>
  <c r="S2512" i="7"/>
  <c r="T2512" i="7"/>
  <c r="S2680" i="7"/>
  <c r="T2680" i="7"/>
  <c r="S2848" i="7"/>
  <c r="T2848" i="7"/>
  <c r="S3016" i="7"/>
  <c r="T3016" i="7"/>
  <c r="S3152" i="7"/>
  <c r="T3152" i="7"/>
  <c r="S3184" i="7"/>
  <c r="T3184" i="7"/>
  <c r="S3352" i="7"/>
  <c r="T3352" i="7"/>
  <c r="S3488" i="7"/>
  <c r="T3488" i="7"/>
  <c r="S3520" i="7"/>
  <c r="T3520" i="7"/>
  <c r="S3664" i="7"/>
  <c r="T3664" i="7"/>
  <c r="S3832" i="7"/>
  <c r="T3832" i="7"/>
  <c r="S4000" i="7"/>
  <c r="T4000" i="7"/>
  <c r="S4016" i="7"/>
  <c r="T4016" i="7"/>
  <c r="S4168" i="7"/>
  <c r="T4168" i="7"/>
  <c r="S4184" i="7"/>
  <c r="T4184" i="7"/>
  <c r="S4336" i="7"/>
  <c r="T4336" i="7"/>
  <c r="S4432" i="7"/>
  <c r="T4432" i="7"/>
  <c r="S4528" i="7"/>
  <c r="T4528" i="7"/>
  <c r="S4696" i="7"/>
  <c r="T4696" i="7"/>
  <c r="S4864" i="7"/>
  <c r="T4864" i="7"/>
  <c r="S5032" i="7"/>
  <c r="T5032" i="7"/>
  <c r="S5200" i="7"/>
  <c r="T5200" i="7"/>
  <c r="S5344" i="7"/>
  <c r="T5344" i="7"/>
  <c r="S5512" i="7"/>
  <c r="T5512" i="7"/>
  <c r="S5680" i="7"/>
  <c r="T5680" i="7"/>
  <c r="S5848" i="7"/>
  <c r="T5848" i="7"/>
  <c r="S6016" i="7"/>
  <c r="T6016" i="7"/>
  <c r="S6184" i="7"/>
  <c r="T6184" i="7"/>
  <c r="S6352" i="7"/>
  <c r="T6352" i="7"/>
  <c r="S6520" i="7"/>
  <c r="T6520" i="7"/>
  <c r="S6856" i="7"/>
  <c r="T6856" i="7"/>
  <c r="S7024" i="7"/>
  <c r="T7024" i="7"/>
  <c r="S7192" i="7"/>
  <c r="T7192" i="7"/>
  <c r="S7360" i="7"/>
  <c r="T7360" i="7"/>
  <c r="S7528" i="7"/>
  <c r="T7528" i="7"/>
  <c r="S7696" i="7"/>
  <c r="T7696" i="7"/>
  <c r="S7816" i="7"/>
  <c r="T7816" i="7"/>
  <c r="S8224" i="7"/>
  <c r="T8224" i="7"/>
  <c r="S8392" i="7"/>
  <c r="T8392" i="7"/>
  <c r="S8560" i="7"/>
  <c r="T8560" i="7"/>
  <c r="S8704" i="7"/>
  <c r="T8704" i="7"/>
  <c r="S1481" i="7"/>
  <c r="T1481" i="7"/>
  <c r="S1497" i="7"/>
  <c r="T1497" i="7"/>
  <c r="S1649" i="7"/>
  <c r="T1649" i="7"/>
  <c r="S1817" i="7"/>
  <c r="T1817" i="7"/>
  <c r="S1833" i="7"/>
  <c r="T1833" i="7"/>
  <c r="S1985" i="7"/>
  <c r="T1985" i="7"/>
  <c r="S2153" i="7"/>
  <c r="T2153" i="7"/>
  <c r="S2321" i="7"/>
  <c r="T2321" i="7"/>
  <c r="S2489" i="7"/>
  <c r="T2489" i="7"/>
  <c r="S2505" i="7"/>
  <c r="T2505" i="7"/>
  <c r="S2657" i="7"/>
  <c r="T2657" i="7"/>
  <c r="S2825" i="7"/>
  <c r="T2825" i="7"/>
  <c r="S2841" i="7"/>
  <c r="T2841" i="7"/>
  <c r="S2993" i="7"/>
  <c r="T2993" i="7"/>
  <c r="S3009" i="7"/>
  <c r="T3009" i="7"/>
  <c r="S3161" i="7"/>
  <c r="T3161" i="7"/>
  <c r="S3177" i="7"/>
  <c r="T3177" i="7"/>
  <c r="S3329" i="7"/>
  <c r="T3329" i="7"/>
  <c r="S3497" i="7"/>
  <c r="T3497" i="7"/>
  <c r="S3513" i="7"/>
  <c r="T3513" i="7"/>
  <c r="S3545" i="7"/>
  <c r="T3545" i="7"/>
  <c r="S3657" i="7"/>
  <c r="T3657" i="7"/>
  <c r="S3689" i="7"/>
  <c r="T3689" i="7"/>
  <c r="S3825" i="7"/>
  <c r="T3825" i="7"/>
  <c r="S3857" i="7"/>
  <c r="T3857" i="7"/>
  <c r="S3993" i="7"/>
  <c r="T3993" i="7"/>
  <c r="S4025" i="7"/>
  <c r="T4025" i="7"/>
  <c r="S4193" i="7"/>
  <c r="T4193" i="7"/>
  <c r="S4329" i="7"/>
  <c r="T4329" i="7"/>
  <c r="S4361" i="7"/>
  <c r="T4361" i="7"/>
  <c r="S4425" i="7"/>
  <c r="T4425" i="7"/>
  <c r="S4505" i="7"/>
  <c r="T4505" i="7"/>
  <c r="S4521" i="7"/>
  <c r="T4521" i="7"/>
  <c r="S4673" i="7"/>
  <c r="T4673" i="7"/>
  <c r="S4689" i="7"/>
  <c r="T4689" i="7"/>
  <c r="S4841" i="7"/>
  <c r="T4841" i="7"/>
  <c r="S4857" i="7"/>
  <c r="T4857" i="7"/>
  <c r="S5009" i="7"/>
  <c r="T5009" i="7"/>
  <c r="S5025" i="7"/>
  <c r="T5025" i="7"/>
  <c r="S5177" i="7"/>
  <c r="T5177" i="7"/>
  <c r="S5225" i="7"/>
  <c r="T5225" i="7"/>
  <c r="S5369" i="7"/>
  <c r="T5369" i="7"/>
  <c r="S5505" i="7"/>
  <c r="T5505" i="7"/>
  <c r="S5537" i="7"/>
  <c r="T5537" i="7"/>
  <c r="S5705" i="7"/>
  <c r="T5705" i="7"/>
  <c r="S5873" i="7"/>
  <c r="T5873" i="7"/>
  <c r="S6009" i="7"/>
  <c r="T6009" i="7"/>
  <c r="S6041" i="7"/>
  <c r="T6041" i="7"/>
  <c r="S6177" i="7"/>
  <c r="T6177" i="7"/>
  <c r="S6209" i="7"/>
  <c r="T6209" i="7"/>
  <c r="S6345" i="7"/>
  <c r="T6345" i="7"/>
  <c r="S6377" i="7"/>
  <c r="T6377" i="7"/>
  <c r="S6513" i="7"/>
  <c r="T6513" i="7"/>
  <c r="S6545" i="7"/>
  <c r="T6545" i="7"/>
  <c r="S6713" i="7"/>
  <c r="T6713" i="7"/>
  <c r="S6849" i="7"/>
  <c r="T6849" i="7"/>
  <c r="S6881" i="7"/>
  <c r="T6881" i="7"/>
  <c r="S7049" i="7"/>
  <c r="T7049" i="7"/>
  <c r="S7185" i="7"/>
  <c r="T7185" i="7"/>
  <c r="S7217" i="7"/>
  <c r="T7217" i="7"/>
  <c r="S7385" i="7"/>
  <c r="T7385" i="7"/>
  <c r="S7553" i="7"/>
  <c r="T7553" i="7"/>
  <c r="S7721" i="7"/>
  <c r="T7721" i="7"/>
  <c r="S8201" i="7"/>
  <c r="T8201" i="7"/>
  <c r="S8369" i="7"/>
  <c r="T8369" i="7"/>
  <c r="S8537" i="7"/>
  <c r="T8537" i="7"/>
  <c r="S8609" i="7"/>
  <c r="T8609" i="7"/>
  <c r="S8729" i="7"/>
  <c r="T8729" i="7"/>
  <c r="S13" i="7"/>
  <c r="T13" i="7"/>
  <c r="S157" i="7"/>
  <c r="T157" i="7"/>
  <c r="S325" i="7"/>
  <c r="T325" i="7"/>
  <c r="S493" i="7"/>
  <c r="T493" i="7"/>
  <c r="S661" i="7"/>
  <c r="T661" i="7"/>
  <c r="S829" i="7"/>
  <c r="T829" i="7"/>
  <c r="S997" i="7"/>
  <c r="T997" i="7"/>
  <c r="S1165" i="7"/>
  <c r="T1165" i="7"/>
  <c r="S1309" i="7"/>
  <c r="T1309" i="7"/>
  <c r="S14" i="7"/>
  <c r="T14" i="7"/>
  <c r="S158" i="7"/>
  <c r="T158" i="7"/>
  <c r="S326" i="7"/>
  <c r="T326" i="7"/>
  <c r="S494" i="7"/>
  <c r="T494" i="7"/>
  <c r="S662" i="7"/>
  <c r="T662" i="7"/>
  <c r="S830" i="7"/>
  <c r="T830" i="7"/>
  <c r="S998" i="7"/>
  <c r="T998" i="7"/>
  <c r="S1166" i="7"/>
  <c r="T1166" i="7"/>
  <c r="S1310" i="7"/>
  <c r="T1310" i="7"/>
  <c r="S1478" i="7"/>
  <c r="T1478" i="7"/>
  <c r="S131" i="7"/>
  <c r="T131" i="7"/>
  <c r="S299" i="7"/>
  <c r="T299" i="7"/>
  <c r="S467" i="7"/>
  <c r="T467" i="7"/>
  <c r="S635" i="7"/>
  <c r="T635" i="7"/>
  <c r="S803" i="7"/>
  <c r="T803" i="7"/>
  <c r="S1139" i="7"/>
  <c r="T1139" i="7"/>
  <c r="S1331" i="7"/>
  <c r="T1331" i="7"/>
  <c r="S1499" i="7"/>
  <c r="T1499" i="7"/>
  <c r="S132" i="7"/>
  <c r="T132" i="7"/>
  <c r="S300" i="7"/>
  <c r="T300" i="7"/>
  <c r="S468" i="7"/>
  <c r="T468" i="7"/>
  <c r="S636" i="7"/>
  <c r="T636" i="7"/>
  <c r="S804" i="7"/>
  <c r="T804" i="7"/>
  <c r="S972" i="7"/>
  <c r="T972" i="7"/>
  <c r="S1140" i="7"/>
  <c r="T1140" i="7"/>
  <c r="S1188" i="7"/>
  <c r="T1188" i="7"/>
  <c r="S1332" i="7"/>
  <c r="T1332" i="7"/>
  <c r="S1500" i="7"/>
  <c r="T1500" i="7"/>
  <c r="S1646" i="7"/>
  <c r="T1646" i="7"/>
  <c r="S1814" i="7"/>
  <c r="T1814" i="7"/>
  <c r="S1982" i="7"/>
  <c r="T1982" i="7"/>
  <c r="S2150" i="7"/>
  <c r="T2150" i="7"/>
  <c r="S2318" i="7"/>
  <c r="T2318" i="7"/>
  <c r="S2486" i="7"/>
  <c r="T2486" i="7"/>
  <c r="S2654" i="7"/>
  <c r="T2654" i="7"/>
  <c r="S2822" i="7"/>
  <c r="T2822" i="7"/>
  <c r="S2990" i="7"/>
  <c r="T2990" i="7"/>
  <c r="S3158" i="7"/>
  <c r="T3158" i="7"/>
  <c r="S3326" i="7"/>
  <c r="T3326" i="7"/>
  <c r="S3494" i="7"/>
  <c r="T3494" i="7"/>
  <c r="S3542" i="7"/>
  <c r="T3542" i="7"/>
  <c r="S3686" i="7"/>
  <c r="T3686" i="7"/>
  <c r="S3854" i="7"/>
  <c r="T3854" i="7"/>
  <c r="S4022" i="7"/>
  <c r="T4022" i="7"/>
  <c r="S4190" i="7"/>
  <c r="T4190" i="7"/>
  <c r="S4358" i="7"/>
  <c r="T4358" i="7"/>
  <c r="S4502" i="7"/>
  <c r="T4502" i="7"/>
  <c r="S4670" i="7"/>
  <c r="T4670" i="7"/>
  <c r="S4838" i="7"/>
  <c r="T4838" i="7"/>
  <c r="S5006" i="7"/>
  <c r="T5006" i="7"/>
  <c r="S5174" i="7"/>
  <c r="T5174" i="7"/>
  <c r="S5222" i="7"/>
  <c r="T5222" i="7"/>
  <c r="S5366" i="7"/>
  <c r="T5366" i="7"/>
  <c r="S5534" i="7"/>
  <c r="T5534" i="7"/>
  <c r="S5702" i="7"/>
  <c r="T5702" i="7"/>
  <c r="S5870" i="7"/>
  <c r="T5870" i="7"/>
  <c r="S6038" i="7"/>
  <c r="T6038" i="7"/>
  <c r="S6206" i="7"/>
  <c r="T6206" i="7"/>
  <c r="S6374" i="7"/>
  <c r="T6374" i="7"/>
  <c r="S6542" i="7"/>
  <c r="T6542" i="7"/>
  <c r="S6710" i="7"/>
  <c r="T6710" i="7"/>
  <c r="S6878" i="7"/>
  <c r="T6878" i="7"/>
  <c r="S7046" i="7"/>
  <c r="T7046" i="7"/>
  <c r="S7214" i="7"/>
  <c r="T7214" i="7"/>
  <c r="S7382" i="7"/>
  <c r="T7382" i="7"/>
  <c r="S7550" i="7"/>
  <c r="T7550" i="7"/>
  <c r="S7718" i="7"/>
  <c r="T7718" i="7"/>
  <c r="S7862" i="7"/>
  <c r="T7862" i="7"/>
  <c r="S8030" i="7"/>
  <c r="T8030" i="7"/>
  <c r="S8198" i="7"/>
  <c r="T8198" i="7"/>
  <c r="S8366" i="7"/>
  <c r="T8366" i="7"/>
  <c r="S8534" i="7"/>
  <c r="T8534" i="7"/>
  <c r="S8606" i="7"/>
  <c r="T8606" i="7"/>
  <c r="S8726" i="7"/>
  <c r="T8726" i="7"/>
  <c r="S1667" i="7"/>
  <c r="T1667" i="7"/>
  <c r="S1835" i="7"/>
  <c r="T1835" i="7"/>
  <c r="S2003" i="7"/>
  <c r="T2003" i="7"/>
  <c r="S2171" i="7"/>
  <c r="T2171" i="7"/>
  <c r="S2339" i="7"/>
  <c r="T2339" i="7"/>
  <c r="S2491" i="7"/>
  <c r="T2491" i="7"/>
  <c r="S2507" i="7"/>
  <c r="T2507" i="7"/>
  <c r="S2659" i="7"/>
  <c r="T2659" i="7"/>
  <c r="S2675" i="7"/>
  <c r="T2675" i="7"/>
  <c r="S2827" i="7"/>
  <c r="T2827" i="7"/>
  <c r="S2843" i="7"/>
  <c r="T2843" i="7"/>
  <c r="S2995" i="7"/>
  <c r="T2995" i="7"/>
  <c r="S3011" i="7"/>
  <c r="T3011" i="7"/>
  <c r="S3163" i="7"/>
  <c r="T3163" i="7"/>
  <c r="S3179" i="7"/>
  <c r="T3179" i="7"/>
  <c r="S3347" i="7"/>
  <c r="T3347" i="7"/>
  <c r="S3499" i="7"/>
  <c r="T3499" i="7"/>
  <c r="S3515" i="7"/>
  <c r="T3515" i="7"/>
  <c r="S3547" i="7"/>
  <c r="T3547" i="7"/>
  <c r="S3659" i="7"/>
  <c r="T3659" i="7"/>
  <c r="S3827" i="7"/>
  <c r="T3827" i="7"/>
  <c r="S3859" i="7"/>
  <c r="T3859" i="7"/>
  <c r="S3995" i="7"/>
  <c r="T3995" i="7"/>
  <c r="S4027" i="7"/>
  <c r="T4027" i="7"/>
  <c r="S4163" i="7"/>
  <c r="T4163" i="7"/>
  <c r="S4195" i="7"/>
  <c r="T4195" i="7"/>
  <c r="S4331" i="7"/>
  <c r="T4331" i="7"/>
  <c r="S4363" i="7"/>
  <c r="T4363" i="7"/>
  <c r="S4427" i="7"/>
  <c r="T4427" i="7"/>
  <c r="S4507" i="7"/>
  <c r="T4507" i="7"/>
  <c r="S4523" i="7"/>
  <c r="T4523" i="7"/>
  <c r="S4675" i="7"/>
  <c r="T4675" i="7"/>
  <c r="S4691" i="7"/>
  <c r="T4691" i="7"/>
  <c r="S4843" i="7"/>
  <c r="T4843" i="7"/>
  <c r="S4859" i="7"/>
  <c r="T4859" i="7"/>
  <c r="S5011" i="7"/>
  <c r="T5011" i="7"/>
  <c r="S5027" i="7"/>
  <c r="T5027" i="7"/>
  <c r="S5179" i="7"/>
  <c r="T5179" i="7"/>
  <c r="S5195" i="7"/>
  <c r="T5195" i="7"/>
  <c r="S5227" i="7"/>
  <c r="T5227" i="7"/>
  <c r="S5339" i="7"/>
  <c r="T5339" i="7"/>
  <c r="S5371" i="7"/>
  <c r="T5371" i="7"/>
  <c r="S5507" i="7"/>
  <c r="T5507" i="7"/>
  <c r="S5539" i="7"/>
  <c r="T5539" i="7"/>
  <c r="S5675" i="7"/>
  <c r="T5675" i="7"/>
  <c r="S5843" i="7"/>
  <c r="T5843" i="7"/>
  <c r="S6011" i="7"/>
  <c r="T6011" i="7"/>
  <c r="S6179" i="7"/>
  <c r="T6179" i="7"/>
  <c r="S6347" i="7"/>
  <c r="T6347" i="7"/>
  <c r="S6515" i="7"/>
  <c r="T6515" i="7"/>
  <c r="S6683" i="7"/>
  <c r="T6683" i="7"/>
  <c r="S6851" i="7"/>
  <c r="T6851" i="7"/>
  <c r="S7019" i="7"/>
  <c r="T7019" i="7"/>
  <c r="S7187" i="7"/>
  <c r="T7187" i="7"/>
  <c r="S7523" i="7"/>
  <c r="T7523" i="7"/>
  <c r="S7691" i="7"/>
  <c r="T7691" i="7"/>
  <c r="S7811" i="7"/>
  <c r="T7811" i="7"/>
  <c r="S7883" i="7"/>
  <c r="T7883" i="7"/>
  <c r="S8387" i="7"/>
  <c r="T8387" i="7"/>
  <c r="S8555" i="7"/>
  <c r="T8555" i="7"/>
  <c r="S8699" i="7"/>
  <c r="T8699" i="7"/>
  <c r="S1644" i="7"/>
  <c r="T1644" i="7"/>
  <c r="S1812" i="7"/>
  <c r="T1812" i="7"/>
  <c r="S1980" i="7"/>
  <c r="T1980" i="7"/>
  <c r="S2148" i="7"/>
  <c r="T2148" i="7"/>
  <c r="S2316" i="7"/>
  <c r="T2316" i="7"/>
  <c r="S2484" i="7"/>
  <c r="T2484" i="7"/>
  <c r="S2652" i="7"/>
  <c r="T2652" i="7"/>
  <c r="S2820" i="7"/>
  <c r="T2820" i="7"/>
  <c r="S2988" i="7"/>
  <c r="T2988" i="7"/>
  <c r="S3156" i="7"/>
  <c r="T3156" i="7"/>
  <c r="S3324" i="7"/>
  <c r="T3324" i="7"/>
  <c r="S3492" i="7"/>
  <c r="T3492" i="7"/>
  <c r="S3540" i="7"/>
  <c r="T3540" i="7"/>
  <c r="S3684" i="7"/>
  <c r="T3684" i="7"/>
  <c r="S3852" i="7"/>
  <c r="T3852" i="7"/>
  <c r="S4020" i="7"/>
  <c r="T4020" i="7"/>
  <c r="S4188" i="7"/>
  <c r="T4188" i="7"/>
  <c r="S4356" i="7"/>
  <c r="T4356" i="7"/>
  <c r="S4500" i="7"/>
  <c r="T4500" i="7"/>
  <c r="S4668" i="7"/>
  <c r="T4668" i="7"/>
  <c r="S4836" i="7"/>
  <c r="T4836" i="7"/>
  <c r="S5004" i="7"/>
  <c r="T5004" i="7"/>
  <c r="S5172" i="7"/>
  <c r="T5172" i="7"/>
  <c r="S5220" i="7"/>
  <c r="T5220" i="7"/>
  <c r="S5364" i="7"/>
  <c r="T5364" i="7"/>
  <c r="S5532" i="7"/>
  <c r="T5532" i="7"/>
  <c r="S5700" i="7"/>
  <c r="T5700" i="7"/>
  <c r="S5868" i="7"/>
  <c r="T5868" i="7"/>
  <c r="S6036" i="7"/>
  <c r="T6036" i="7"/>
  <c r="S6204" i="7"/>
  <c r="T6204" i="7"/>
  <c r="S6372" i="7"/>
  <c r="T6372" i="7"/>
  <c r="S6540" i="7"/>
  <c r="T6540" i="7"/>
  <c r="S6708" i="7"/>
  <c r="T6708" i="7"/>
  <c r="S6876" i="7"/>
  <c r="T6876" i="7"/>
  <c r="S7044" i="7"/>
  <c r="T7044" i="7"/>
  <c r="S7212" i="7"/>
  <c r="T7212" i="7"/>
  <c r="S7380" i="7"/>
  <c r="T7380" i="7"/>
  <c r="S7548" i="7"/>
  <c r="T7548" i="7"/>
  <c r="S7716" i="7"/>
  <c r="T7716" i="7"/>
  <c r="S7860" i="7"/>
  <c r="T7860" i="7"/>
  <c r="S8028" i="7"/>
  <c r="T8028" i="7"/>
  <c r="S8196" i="7"/>
  <c r="T8196" i="7"/>
  <c r="S8364" i="7"/>
  <c r="T8364" i="7"/>
  <c r="S8532" i="7"/>
  <c r="T8532" i="7"/>
  <c r="S8604" i="7"/>
  <c r="T8604" i="7"/>
  <c r="S1501" i="7"/>
  <c r="T1501" i="7"/>
  <c r="S1669" i="7"/>
  <c r="T1669" i="7"/>
  <c r="S1837" i="7"/>
  <c r="T1837" i="7"/>
  <c r="S2005" i="7"/>
  <c r="T2005" i="7"/>
  <c r="S2173" i="7"/>
  <c r="T2173" i="7"/>
  <c r="S2341" i="7"/>
  <c r="T2341" i="7"/>
  <c r="S2509" i="7"/>
  <c r="T2509" i="7"/>
  <c r="S2677" i="7"/>
  <c r="T2677" i="7"/>
  <c r="S2845" i="7"/>
  <c r="T2845" i="7"/>
  <c r="S3013" i="7"/>
  <c r="T3013" i="7"/>
  <c r="S3181" i="7"/>
  <c r="T3181" i="7"/>
  <c r="S3349" i="7"/>
  <c r="T3349" i="7"/>
  <c r="S3517" i="7"/>
  <c r="T3517" i="7"/>
  <c r="S3661" i="7"/>
  <c r="T3661" i="7"/>
  <c r="S3829" i="7"/>
  <c r="T3829" i="7"/>
  <c r="S3997" i="7"/>
  <c r="T3997" i="7"/>
  <c r="S4165" i="7"/>
  <c r="T4165" i="7"/>
  <c r="S4333" i="7"/>
  <c r="T4333" i="7"/>
  <c r="S4429" i="7"/>
  <c r="T4429" i="7"/>
  <c r="S4525" i="7"/>
  <c r="T4525" i="7"/>
  <c r="S4693" i="7"/>
  <c r="T4693" i="7"/>
  <c r="S4861" i="7"/>
  <c r="T4861" i="7"/>
  <c r="S5029" i="7"/>
  <c r="T5029" i="7"/>
  <c r="S5197" i="7"/>
  <c r="T5197" i="7"/>
  <c r="S5341" i="7"/>
  <c r="T5341" i="7"/>
  <c r="S5509" i="7"/>
  <c r="T5509" i="7"/>
  <c r="S5677" i="7"/>
  <c r="T5677" i="7"/>
  <c r="S5845" i="7"/>
  <c r="T5845" i="7"/>
  <c r="S6013" i="7"/>
  <c r="T6013" i="7"/>
  <c r="S6181" i="7"/>
  <c r="T6181" i="7"/>
  <c r="S6349" i="7"/>
  <c r="T6349" i="7"/>
  <c r="S6517" i="7"/>
  <c r="T6517" i="7"/>
  <c r="S6685" i="7"/>
  <c r="T6685" i="7"/>
  <c r="S6853" i="7"/>
  <c r="T6853" i="7"/>
  <c r="S7021" i="7"/>
  <c r="T7021" i="7"/>
  <c r="S7189" i="7"/>
  <c r="T7189" i="7"/>
  <c r="S7357" i="7"/>
  <c r="T7357" i="7"/>
  <c r="S7525" i="7"/>
  <c r="T7525" i="7"/>
  <c r="S7693" i="7"/>
  <c r="T7693" i="7"/>
  <c r="S7813" i="7"/>
  <c r="T7813" i="7"/>
  <c r="S7885" i="7"/>
  <c r="T7885" i="7"/>
  <c r="S8053" i="7"/>
  <c r="T8053" i="7"/>
  <c r="S8221" i="7"/>
  <c r="T8221" i="7"/>
  <c r="S8389" i="7"/>
  <c r="T8389" i="7"/>
  <c r="S8557" i="7"/>
  <c r="T8557" i="7"/>
  <c r="S8701" i="7"/>
  <c r="T8701" i="7"/>
  <c r="S17" i="7"/>
  <c r="T17" i="7"/>
  <c r="S497" i="7"/>
  <c r="T497" i="7"/>
  <c r="S665" i="7"/>
  <c r="T665" i="7"/>
  <c r="S833" i="7"/>
  <c r="T833" i="7"/>
  <c r="S1001" i="7"/>
  <c r="T1001" i="7"/>
  <c r="S1169" i="7"/>
  <c r="T1169" i="7"/>
  <c r="S1313" i="7"/>
  <c r="T1313" i="7"/>
  <c r="S298" i="7"/>
  <c r="T298" i="7"/>
  <c r="S466" i="7"/>
  <c r="T466" i="7"/>
  <c r="S498" i="7"/>
  <c r="T498" i="7"/>
  <c r="S634" i="7"/>
  <c r="T634" i="7"/>
  <c r="S802" i="7"/>
  <c r="T802" i="7"/>
  <c r="S1002" i="7"/>
  <c r="T1002" i="7"/>
  <c r="S1170" i="7"/>
  <c r="T1170" i="7"/>
  <c r="S1314" i="7"/>
  <c r="T1314" i="7"/>
  <c r="S1330" i="7"/>
  <c r="T1330" i="7"/>
  <c r="S1482" i="7"/>
  <c r="T1482" i="7"/>
  <c r="S1498" i="7"/>
  <c r="T1498" i="7"/>
  <c r="S135" i="7"/>
  <c r="T135" i="7"/>
  <c r="S303" i="7"/>
  <c r="T303" i="7"/>
  <c r="S471" i="7"/>
  <c r="T471" i="7"/>
  <c r="S639" i="7"/>
  <c r="T639" i="7"/>
  <c r="S807" i="7"/>
  <c r="T807" i="7"/>
  <c r="S975" i="7"/>
  <c r="T975" i="7"/>
  <c r="S1143" i="7"/>
  <c r="T1143" i="7"/>
  <c r="S1191" i="7"/>
  <c r="T1191" i="7"/>
  <c r="S1335" i="7"/>
  <c r="T1335" i="7"/>
  <c r="S1503" i="7"/>
  <c r="T1503" i="7"/>
  <c r="S136" i="7"/>
  <c r="T136" i="7"/>
  <c r="S304" i="7"/>
  <c r="T304" i="7"/>
  <c r="S472" i="7"/>
  <c r="T472" i="7"/>
  <c r="S640" i="7"/>
  <c r="T640" i="7"/>
  <c r="S808" i="7"/>
  <c r="T808" i="7"/>
  <c r="S976" i="7"/>
  <c r="T976" i="7"/>
  <c r="S1144" i="7"/>
  <c r="T1144" i="7"/>
  <c r="S1192" i="7"/>
  <c r="T1192" i="7"/>
  <c r="S1336" i="7"/>
  <c r="T1336" i="7"/>
  <c r="S1504" i="7"/>
  <c r="T1504" i="7"/>
  <c r="S1650" i="7"/>
  <c r="T1650" i="7"/>
  <c r="S1666" i="7"/>
  <c r="T1666" i="7"/>
  <c r="S1818" i="7"/>
  <c r="T1818" i="7"/>
  <c r="S1834" i="7"/>
  <c r="T1834" i="7"/>
  <c r="S1986" i="7"/>
  <c r="T1986" i="7"/>
  <c r="S2002" i="7"/>
  <c r="T2002" i="7"/>
  <c r="S2154" i="7"/>
  <c r="T2154" i="7"/>
  <c r="S2170" i="7"/>
  <c r="T2170" i="7"/>
  <c r="S2322" i="7"/>
  <c r="T2322" i="7"/>
  <c r="S2338" i="7"/>
  <c r="T2338" i="7"/>
  <c r="S2490" i="7"/>
  <c r="T2490" i="7"/>
  <c r="S2506" i="7"/>
  <c r="T2506" i="7"/>
  <c r="S2658" i="7"/>
  <c r="T2658" i="7"/>
  <c r="S2674" i="7"/>
  <c r="T2674" i="7"/>
  <c r="S2826" i="7"/>
  <c r="T2826" i="7"/>
  <c r="S2842" i="7"/>
  <c r="T2842" i="7"/>
  <c r="S2994" i="7"/>
  <c r="T2994" i="7"/>
  <c r="S3010" i="7"/>
  <c r="T3010" i="7"/>
  <c r="S3162" i="7"/>
  <c r="T3162" i="7"/>
  <c r="S3178" i="7"/>
  <c r="T3178" i="7"/>
  <c r="S3330" i="7"/>
  <c r="T3330" i="7"/>
  <c r="S3346" i="7"/>
  <c r="T3346" i="7"/>
  <c r="S3498" i="7"/>
  <c r="T3498" i="7"/>
  <c r="S3514" i="7"/>
  <c r="T3514" i="7"/>
  <c r="S3546" i="7"/>
  <c r="T3546" i="7"/>
  <c r="S3658" i="7"/>
  <c r="T3658" i="7"/>
  <c r="S3690" i="7"/>
  <c r="T3690" i="7"/>
  <c r="S3826" i="7"/>
  <c r="T3826" i="7"/>
  <c r="S3858" i="7"/>
  <c r="T3858" i="7"/>
  <c r="S3994" i="7"/>
  <c r="T3994" i="7"/>
  <c r="S4026" i="7"/>
  <c r="T4026" i="7"/>
  <c r="S4162" i="7"/>
  <c r="T4162" i="7"/>
  <c r="S4194" i="7"/>
  <c r="T4194" i="7"/>
  <c r="S4330" i="7"/>
  <c r="T4330" i="7"/>
  <c r="S4362" i="7"/>
  <c r="T4362" i="7"/>
  <c r="S4426" i="7"/>
  <c r="T4426" i="7"/>
  <c r="S4506" i="7"/>
  <c r="T4506" i="7"/>
  <c r="S4522" i="7"/>
  <c r="T4522" i="7"/>
  <c r="S4674" i="7"/>
  <c r="T4674" i="7"/>
  <c r="S4690" i="7"/>
  <c r="T4690" i="7"/>
  <c r="S4842" i="7"/>
  <c r="T4842" i="7"/>
  <c r="S4858" i="7"/>
  <c r="T4858" i="7"/>
  <c r="S5010" i="7"/>
  <c r="T5010" i="7"/>
  <c r="S5026" i="7"/>
  <c r="T5026" i="7"/>
  <c r="S5178" i="7"/>
  <c r="T5178" i="7"/>
  <c r="S5194" i="7"/>
  <c r="T5194" i="7"/>
  <c r="S5226" i="7"/>
  <c r="T5226" i="7"/>
  <c r="S5338" i="7"/>
  <c r="T5338" i="7"/>
  <c r="S5370" i="7"/>
  <c r="T5370" i="7"/>
  <c r="S5506" i="7"/>
  <c r="T5506" i="7"/>
  <c r="S5538" i="7"/>
  <c r="T5538" i="7"/>
  <c r="S5674" i="7"/>
  <c r="T5674" i="7"/>
  <c r="S5706" i="7"/>
  <c r="T5706" i="7"/>
  <c r="S5842" i="7"/>
  <c r="T5842" i="7"/>
  <c r="S5874" i="7"/>
  <c r="T5874" i="7"/>
  <c r="S6010" i="7"/>
  <c r="T6010" i="7"/>
  <c r="S6042" i="7"/>
  <c r="T6042" i="7"/>
  <c r="S6178" i="7"/>
  <c r="T6178" i="7"/>
  <c r="S6210" i="7"/>
  <c r="T6210" i="7"/>
  <c r="S6346" i="7"/>
  <c r="T6346" i="7"/>
  <c r="S6378" i="7"/>
  <c r="T6378" i="7"/>
  <c r="S6514" i="7"/>
  <c r="T6514" i="7"/>
  <c r="S6546" i="7"/>
  <c r="T6546" i="7"/>
  <c r="S6714" i="7"/>
  <c r="T6714" i="7"/>
  <c r="S6850" i="7"/>
  <c r="T6850" i="7"/>
  <c r="S6882" i="7"/>
  <c r="T6882" i="7"/>
  <c r="S7018" i="7"/>
  <c r="T7018" i="7"/>
  <c r="S7186" i="7"/>
  <c r="T7186" i="7"/>
  <c r="S7218" i="7"/>
  <c r="T7218" i="7"/>
  <c r="S7522" i="7"/>
  <c r="T7522" i="7"/>
  <c r="S7690" i="7"/>
  <c r="T7690" i="7"/>
  <c r="S7882" i="7"/>
  <c r="T7882" i="7"/>
  <c r="S8386" i="7"/>
  <c r="T8386" i="7"/>
  <c r="S8554" i="7"/>
  <c r="T8554" i="7"/>
  <c r="S8698" i="7"/>
  <c r="T8698" i="7"/>
  <c r="S1671" i="7"/>
  <c r="T1671" i="7"/>
  <c r="S1839" i="7"/>
  <c r="T1839" i="7"/>
  <c r="S2007" i="7"/>
  <c r="T2007" i="7"/>
  <c r="S2175" i="7"/>
  <c r="T2175" i="7"/>
  <c r="S2343" i="7"/>
  <c r="T2343" i="7"/>
  <c r="S2511" i="7"/>
  <c r="T2511" i="7"/>
  <c r="S2679" i="7"/>
  <c r="T2679" i="7"/>
  <c r="S2847" i="7"/>
  <c r="T2847" i="7"/>
  <c r="S3015" i="7"/>
  <c r="T3015" i="7"/>
  <c r="S3183" i="7"/>
  <c r="T3183" i="7"/>
  <c r="S3351" i="7"/>
  <c r="T3351" i="7"/>
  <c r="S3519" i="7"/>
  <c r="T3519" i="7"/>
  <c r="S3663" i="7"/>
  <c r="T3663" i="7"/>
  <c r="S3831" i="7"/>
  <c r="T3831" i="7"/>
  <c r="S3999" i="7"/>
  <c r="T3999" i="7"/>
  <c r="S4167" i="7"/>
  <c r="T4167" i="7"/>
  <c r="S4335" i="7"/>
  <c r="T4335" i="7"/>
  <c r="S4431" i="7"/>
  <c r="T4431" i="7"/>
  <c r="S4527" i="7"/>
  <c r="T4527" i="7"/>
  <c r="S4695" i="7"/>
  <c r="T4695" i="7"/>
  <c r="S4863" i="7"/>
  <c r="T4863" i="7"/>
  <c r="S5031" i="7"/>
  <c r="T5031" i="7"/>
  <c r="S5199" i="7"/>
  <c r="T5199" i="7"/>
  <c r="S5343" i="7"/>
  <c r="T5343" i="7"/>
  <c r="S5511" i="7"/>
  <c r="T5511" i="7"/>
  <c r="S5679" i="7"/>
  <c r="T5679" i="7"/>
  <c r="S5847" i="7"/>
  <c r="T5847" i="7"/>
  <c r="S6015" i="7"/>
  <c r="T6015" i="7"/>
  <c r="S6183" i="7"/>
  <c r="T6183" i="7"/>
  <c r="S6351" i="7"/>
  <c r="T6351" i="7"/>
  <c r="S6519" i="7"/>
  <c r="T6519" i="7"/>
  <c r="S6687" i="7"/>
  <c r="T6687" i="7"/>
  <c r="S6855" i="7"/>
  <c r="T6855" i="7"/>
  <c r="S7023" i="7"/>
  <c r="T7023" i="7"/>
  <c r="S7191" i="7"/>
  <c r="T7191" i="7"/>
  <c r="S7359" i="7"/>
  <c r="T7359" i="7"/>
  <c r="S7527" i="7"/>
  <c r="T7527" i="7"/>
  <c r="S7695" i="7"/>
  <c r="T7695" i="7"/>
  <c r="S7815" i="7"/>
  <c r="T7815" i="7"/>
  <c r="S7887" i="7"/>
  <c r="T7887" i="7"/>
  <c r="S8223" i="7"/>
  <c r="T8223" i="7"/>
  <c r="S8391" i="7"/>
  <c r="T8391" i="7"/>
  <c r="S8559" i="7"/>
  <c r="T8559" i="7"/>
  <c r="S8703" i="7"/>
  <c r="T8703" i="7"/>
  <c r="S1648" i="7"/>
  <c r="T1648" i="7"/>
  <c r="S1816" i="7"/>
  <c r="T1816" i="7"/>
  <c r="S1984" i="7"/>
  <c r="T1984" i="7"/>
  <c r="S2152" i="7"/>
  <c r="T2152" i="7"/>
  <c r="S2320" i="7"/>
  <c r="T2320" i="7"/>
  <c r="S2488" i="7"/>
  <c r="T2488" i="7"/>
  <c r="S2656" i="7"/>
  <c r="T2656" i="7"/>
  <c r="S2824" i="7"/>
  <c r="T2824" i="7"/>
  <c r="S2992" i="7"/>
  <c r="T2992" i="7"/>
  <c r="S3008" i="7"/>
  <c r="T3008" i="7"/>
  <c r="S3160" i="7"/>
  <c r="T3160" i="7"/>
  <c r="S3176" i="7"/>
  <c r="T3176" i="7"/>
  <c r="S3328" i="7"/>
  <c r="T3328" i="7"/>
  <c r="S3496" i="7"/>
  <c r="T3496" i="7"/>
  <c r="S3544" i="7"/>
  <c r="T3544" i="7"/>
  <c r="S3688" i="7"/>
  <c r="T3688" i="7"/>
  <c r="S3856" i="7"/>
  <c r="T3856" i="7"/>
  <c r="S3992" i="7"/>
  <c r="T3992" i="7"/>
  <c r="S4024" i="7"/>
  <c r="T4024" i="7"/>
  <c r="S4192" i="7"/>
  <c r="T4192" i="7"/>
  <c r="S4328" i="7"/>
  <c r="T4328" i="7"/>
  <c r="S4360" i="7"/>
  <c r="T4360" i="7"/>
  <c r="S4504" i="7"/>
  <c r="T4504" i="7"/>
  <c r="S4672" i="7"/>
  <c r="T4672" i="7"/>
  <c r="S4840" i="7"/>
  <c r="T4840" i="7"/>
  <c r="S5008" i="7"/>
  <c r="T5008" i="7"/>
  <c r="S5176" i="7"/>
  <c r="T5176" i="7"/>
  <c r="S5224" i="7"/>
  <c r="T5224" i="7"/>
  <c r="S5368" i="7"/>
  <c r="T5368" i="7"/>
  <c r="S5536" i="7"/>
  <c r="T5536" i="7"/>
  <c r="S5704" i="7"/>
  <c r="T5704" i="7"/>
  <c r="S5872" i="7"/>
  <c r="T5872" i="7"/>
  <c r="S6040" i="7"/>
  <c r="T6040" i="7"/>
  <c r="S6208" i="7"/>
  <c r="T6208" i="7"/>
  <c r="S6376" i="7"/>
  <c r="T6376" i="7"/>
  <c r="S6544" i="7"/>
  <c r="T6544" i="7"/>
  <c r="S6712" i="7"/>
  <c r="T6712" i="7"/>
  <c r="S6880" i="7"/>
  <c r="T6880" i="7"/>
  <c r="S7048" i="7"/>
  <c r="T7048" i="7"/>
  <c r="S7216" i="7"/>
  <c r="T7216" i="7"/>
  <c r="S7384" i="7"/>
  <c r="T7384" i="7"/>
  <c r="S7552" i="7"/>
  <c r="T7552" i="7"/>
  <c r="S7720" i="7"/>
  <c r="T7720" i="7"/>
  <c r="S8200" i="7"/>
  <c r="T8200" i="7"/>
  <c r="S8368" i="7"/>
  <c r="T8368" i="7"/>
  <c r="S8536" i="7"/>
  <c r="T8536" i="7"/>
  <c r="S8608" i="7"/>
  <c r="T8608" i="7"/>
  <c r="S8728" i="7"/>
  <c r="T8728" i="7"/>
  <c r="S1505" i="7"/>
  <c r="T1505" i="7"/>
  <c r="S1641" i="7"/>
  <c r="T1641" i="7"/>
  <c r="S1673" i="7"/>
  <c r="T1673" i="7"/>
  <c r="S1809" i="7"/>
  <c r="T1809" i="7"/>
  <c r="S1841" i="7"/>
  <c r="T1841" i="7"/>
  <c r="S1977" i="7"/>
  <c r="T1977" i="7"/>
  <c r="S2009" i="7"/>
  <c r="T2009" i="7"/>
  <c r="S2177" i="7"/>
  <c r="T2177" i="7"/>
  <c r="S2313" i="7"/>
  <c r="T2313" i="7"/>
  <c r="S2345" i="7"/>
  <c r="T2345" i="7"/>
  <c r="S2481" i="7"/>
  <c r="T2481" i="7"/>
  <c r="S2513" i="7"/>
  <c r="T2513" i="7"/>
  <c r="S2649" i="7"/>
  <c r="T2649" i="7"/>
  <c r="S2681" i="7"/>
  <c r="T2681" i="7"/>
  <c r="S2817" i="7"/>
  <c r="T2817" i="7"/>
  <c r="S2849" i="7"/>
  <c r="T2849" i="7"/>
  <c r="S2985" i="7"/>
  <c r="T2985" i="7"/>
  <c r="S3017" i="7"/>
  <c r="T3017" i="7"/>
  <c r="S3153" i="7"/>
  <c r="T3153" i="7"/>
  <c r="S3185" i="7"/>
  <c r="T3185" i="7"/>
  <c r="S3321" i="7"/>
  <c r="T3321" i="7"/>
  <c r="S3353" i="7"/>
  <c r="T3353" i="7"/>
  <c r="S3489" i="7"/>
  <c r="T3489" i="7"/>
  <c r="S3521" i="7"/>
  <c r="T3521" i="7"/>
  <c r="S3537" i="7"/>
  <c r="T3537" i="7"/>
  <c r="S3665" i="7"/>
  <c r="T3665" i="7"/>
  <c r="S3681" i="7"/>
  <c r="T3681" i="7"/>
  <c r="S3833" i="7"/>
  <c r="T3833" i="7"/>
  <c r="S4001" i="7"/>
  <c r="T4001" i="7"/>
  <c r="S4017" i="7"/>
  <c r="T4017" i="7"/>
  <c r="S4169" i="7"/>
  <c r="T4169" i="7"/>
  <c r="S4185" i="7"/>
  <c r="T4185" i="7"/>
  <c r="S4337" i="7"/>
  <c r="T4337" i="7"/>
  <c r="S4353" i="7"/>
  <c r="T4353" i="7"/>
  <c r="S4433" i="7"/>
  <c r="T4433" i="7"/>
  <c r="S4497" i="7"/>
  <c r="T4497" i="7"/>
  <c r="S4529" i="7"/>
  <c r="T4529" i="7"/>
  <c r="S4665" i="7"/>
  <c r="T4665" i="7"/>
  <c r="S4697" i="7"/>
  <c r="T4697" i="7"/>
  <c r="S4833" i="7"/>
  <c r="T4833" i="7"/>
  <c r="S4865" i="7"/>
  <c r="T4865" i="7"/>
  <c r="S5001" i="7"/>
  <c r="T5001" i="7"/>
  <c r="S5033" i="7"/>
  <c r="T5033" i="7"/>
  <c r="S5201" i="7"/>
  <c r="T5201" i="7"/>
  <c r="S5345" i="7"/>
  <c r="T5345" i="7"/>
  <c r="S5361" i="7"/>
  <c r="T5361" i="7"/>
  <c r="S5513" i="7"/>
  <c r="T5513" i="7"/>
  <c r="S5529" i="7"/>
  <c r="T5529" i="7"/>
  <c r="S5681" i="7"/>
  <c r="T5681" i="7"/>
  <c r="S5697" i="7"/>
  <c r="T5697" i="7"/>
  <c r="S5849" i="7"/>
  <c r="T5849" i="7"/>
  <c r="S5865" i="7"/>
  <c r="T5865" i="7"/>
  <c r="S6017" i="7"/>
  <c r="T6017" i="7"/>
  <c r="S6185" i="7"/>
  <c r="T6185" i="7"/>
  <c r="S6201" i="7"/>
  <c r="T6201" i="7"/>
  <c r="S6353" i="7"/>
  <c r="T6353" i="7"/>
  <c r="S6521" i="7"/>
  <c r="T6521" i="7"/>
  <c r="S6537" i="7"/>
  <c r="T6537" i="7"/>
  <c r="S6689" i="7"/>
  <c r="T6689" i="7"/>
  <c r="S6857" i="7"/>
  <c r="T6857" i="7"/>
  <c r="S6873" i="7"/>
  <c r="T6873" i="7"/>
  <c r="S7025" i="7"/>
  <c r="T7025" i="7"/>
  <c r="S7193" i="7"/>
  <c r="T7193" i="7"/>
  <c r="S7529" i="7"/>
  <c r="T7529" i="7"/>
  <c r="S7697" i="7"/>
  <c r="T7697" i="7"/>
  <c r="S8225" i="7"/>
  <c r="T8225" i="7"/>
  <c r="S8393" i="7"/>
  <c r="T8393" i="7"/>
  <c r="S8561" i="7"/>
  <c r="T8561" i="7"/>
  <c r="S8705" i="7"/>
  <c r="T8705" i="7"/>
  <c r="Q3" i="7"/>
  <c r="Q4" i="7" s="1"/>
  <c r="R5" i="7" s="1"/>
  <c r="R3" i="7"/>
  <c r="O29" i="7"/>
  <c r="O45" i="7"/>
  <c r="O37" i="7"/>
  <c r="R37" i="7" s="1"/>
  <c r="O53" i="7"/>
  <c r="O69" i="7"/>
  <c r="O85" i="7"/>
  <c r="O101" i="7"/>
  <c r="O117" i="7"/>
  <c r="O181" i="7"/>
  <c r="O197" i="7"/>
  <c r="O213" i="7"/>
  <c r="O229" i="7"/>
  <c r="R229" i="7" s="1"/>
  <c r="O245" i="7"/>
  <c r="O261" i="7"/>
  <c r="O277" i="7"/>
  <c r="R277" i="7" s="1"/>
  <c r="O341" i="7"/>
  <c r="O357" i="7"/>
  <c r="O373" i="7"/>
  <c r="R373" i="7" s="1"/>
  <c r="O389" i="7"/>
  <c r="O405" i="7"/>
  <c r="O421" i="7"/>
  <c r="R421" i="7" s="1"/>
  <c r="O437" i="7"/>
  <c r="O453" i="7"/>
  <c r="O517" i="7"/>
  <c r="R517" i="7" s="1"/>
  <c r="O533" i="7"/>
  <c r="O549" i="7"/>
  <c r="O565" i="7"/>
  <c r="R565" i="7" s="1"/>
  <c r="O581" i="7"/>
  <c r="O597" i="7"/>
  <c r="O613" i="7"/>
  <c r="R613" i="7" s="1"/>
  <c r="O677" i="7"/>
  <c r="O693" i="7"/>
  <c r="O709" i="7"/>
  <c r="O725" i="7"/>
  <c r="O741" i="7"/>
  <c r="O757" i="7"/>
  <c r="R757" i="7" s="1"/>
  <c r="O773" i="7"/>
  <c r="O789" i="7"/>
  <c r="O853" i="7"/>
  <c r="R853" i="7" s="1"/>
  <c r="O869" i="7"/>
  <c r="O885" i="7"/>
  <c r="O901" i="7"/>
  <c r="O917" i="7"/>
  <c r="O933" i="7"/>
  <c r="O949" i="7"/>
  <c r="R949" i="7" s="1"/>
  <c r="O1013" i="7"/>
  <c r="O1029" i="7"/>
  <c r="O1045" i="7"/>
  <c r="R1045" i="7" s="1"/>
  <c r="O1061" i="7"/>
  <c r="O1077" i="7"/>
  <c r="O1093" i="7"/>
  <c r="R1093" i="7" s="1"/>
  <c r="O1109" i="7"/>
  <c r="O1125" i="7"/>
  <c r="O1205" i="7"/>
  <c r="O1221" i="7"/>
  <c r="O1237" i="7"/>
  <c r="O1253" i="7"/>
  <c r="O1269" i="7"/>
  <c r="O1285" i="7"/>
  <c r="R1285" i="7" s="1"/>
  <c r="O1349" i="7"/>
  <c r="O1365" i="7"/>
  <c r="O1381" i="7"/>
  <c r="R1381" i="7" s="1"/>
  <c r="O1397" i="7"/>
  <c r="O1413" i="7"/>
  <c r="O30" i="7"/>
  <c r="O46" i="7"/>
  <c r="O62" i="7"/>
  <c r="R62" i="7" s="1"/>
  <c r="O78" i="7"/>
  <c r="O94" i="7"/>
  <c r="O110" i="7"/>
  <c r="O174" i="7"/>
  <c r="O190" i="7"/>
  <c r="O206" i="7"/>
  <c r="R206" i="7" s="1"/>
  <c r="O222" i="7"/>
  <c r="O238" i="7"/>
  <c r="O254" i="7"/>
  <c r="R254" i="7" s="1"/>
  <c r="O270" i="7"/>
  <c r="O286" i="7"/>
  <c r="O350" i="7"/>
  <c r="R350" i="7" s="1"/>
  <c r="O366" i="7"/>
  <c r="O382" i="7"/>
  <c r="O398" i="7"/>
  <c r="R398" i="7" s="1"/>
  <c r="O414" i="7"/>
  <c r="O430" i="7"/>
  <c r="O446" i="7"/>
  <c r="R446" i="7" s="1"/>
  <c r="O510" i="7"/>
  <c r="O526" i="7"/>
  <c r="O542" i="7"/>
  <c r="R542" i="7" s="1"/>
  <c r="O558" i="7"/>
  <c r="O574" i="7"/>
  <c r="O590" i="7"/>
  <c r="R590" i="7" s="1"/>
  <c r="O606" i="7"/>
  <c r="O622" i="7"/>
  <c r="O686" i="7"/>
  <c r="O702" i="7"/>
  <c r="O718" i="7"/>
  <c r="O734" i="7"/>
  <c r="O750" i="7"/>
  <c r="O766" i="7"/>
  <c r="O782" i="7"/>
  <c r="R782" i="7" s="1"/>
  <c r="O846" i="7"/>
  <c r="O862" i="7"/>
  <c r="O878" i="7"/>
  <c r="R878" i="7" s="1"/>
  <c r="O894" i="7"/>
  <c r="O910" i="7"/>
  <c r="O926" i="7"/>
  <c r="O942" i="7"/>
  <c r="O958" i="7"/>
  <c r="O1022" i="7"/>
  <c r="R1022" i="7" s="1"/>
  <c r="O1038" i="7"/>
  <c r="O1054" i="7"/>
  <c r="O1070" i="7"/>
  <c r="R1070" i="7" s="1"/>
  <c r="O1086" i="7"/>
  <c r="O1102" i="7"/>
  <c r="O1118" i="7"/>
  <c r="R1118" i="7" s="1"/>
  <c r="O1214" i="7"/>
  <c r="O1230" i="7"/>
  <c r="O1246" i="7"/>
  <c r="O1262" i="7"/>
  <c r="R1262" i="7" s="1"/>
  <c r="O1278" i="7"/>
  <c r="O1294" i="7"/>
  <c r="O1358" i="7"/>
  <c r="R1358" i="7" s="1"/>
  <c r="O1374" i="7"/>
  <c r="O1390" i="7"/>
  <c r="O1406" i="7"/>
  <c r="R1406" i="7" s="1"/>
  <c r="O1422" i="7"/>
  <c r="O1438" i="7"/>
  <c r="O1454" i="7"/>
  <c r="R1454" i="7" s="1"/>
  <c r="O27" i="7"/>
  <c r="O43" i="7"/>
  <c r="O59" i="7"/>
  <c r="O75" i="7"/>
  <c r="O91" i="7"/>
  <c r="O107" i="7"/>
  <c r="O171" i="7"/>
  <c r="O187" i="7"/>
  <c r="O203" i="7"/>
  <c r="R203" i="7" s="1"/>
  <c r="O219" i="7"/>
  <c r="O235" i="7"/>
  <c r="O251" i="7"/>
  <c r="O267" i="7"/>
  <c r="O283" i="7"/>
  <c r="O347" i="7"/>
  <c r="R347" i="7" s="1"/>
  <c r="O363" i="7"/>
  <c r="O379" i="7"/>
  <c r="O395" i="7"/>
  <c r="R395" i="7" s="1"/>
  <c r="O411" i="7"/>
  <c r="O427" i="7"/>
  <c r="O443" i="7"/>
  <c r="R443" i="7" s="1"/>
  <c r="O507" i="7"/>
  <c r="O523" i="7"/>
  <c r="O539" i="7"/>
  <c r="O555" i="7"/>
  <c r="O571" i="7"/>
  <c r="O587" i="7"/>
  <c r="O603" i="7"/>
  <c r="O619" i="7"/>
  <c r="O683" i="7"/>
  <c r="O699" i="7"/>
  <c r="O715" i="7"/>
  <c r="O731" i="7"/>
  <c r="O747" i="7"/>
  <c r="O763" i="7"/>
  <c r="O779" i="7"/>
  <c r="R779" i="7" s="1"/>
  <c r="O843" i="7"/>
  <c r="O859" i="7"/>
  <c r="O875" i="7"/>
  <c r="O891" i="7"/>
  <c r="O907" i="7"/>
  <c r="O923" i="7"/>
  <c r="O939" i="7"/>
  <c r="O955" i="7"/>
  <c r="O1019" i="7"/>
  <c r="O1035" i="7"/>
  <c r="O1051" i="7"/>
  <c r="O1067" i="7"/>
  <c r="R1067" i="7" s="1"/>
  <c r="O1083" i="7"/>
  <c r="O1099" i="7"/>
  <c r="O1115" i="7"/>
  <c r="R1115" i="7" s="1"/>
  <c r="O1211" i="7"/>
  <c r="O1227" i="7"/>
  <c r="O1243" i="7"/>
  <c r="O1259" i="7"/>
  <c r="R1259" i="7" s="1"/>
  <c r="O1275" i="7"/>
  <c r="O1291" i="7"/>
  <c r="O1355" i="7"/>
  <c r="R1355" i="7" s="1"/>
  <c r="O1371" i="7"/>
  <c r="O1387" i="7"/>
  <c r="O1403" i="7"/>
  <c r="O1419" i="7"/>
  <c r="O1435" i="7"/>
  <c r="O1451" i="7"/>
  <c r="R1451" i="7" s="1"/>
  <c r="O36" i="7"/>
  <c r="R36" i="7" s="1"/>
  <c r="O52" i="7"/>
  <c r="O68" i="7"/>
  <c r="O84" i="7"/>
  <c r="O100" i="7"/>
  <c r="O116" i="7"/>
  <c r="O180" i="7"/>
  <c r="R180" i="7" s="1"/>
  <c r="O196" i="7"/>
  <c r="O212" i="7"/>
  <c r="O228" i="7"/>
  <c r="R228" i="7" s="1"/>
  <c r="O244" i="7"/>
  <c r="O260" i="7"/>
  <c r="O276" i="7"/>
  <c r="R276" i="7" s="1"/>
  <c r="O340" i="7"/>
  <c r="O356" i="7"/>
  <c r="O372" i="7"/>
  <c r="R372" i="7" s="1"/>
  <c r="O388" i="7"/>
  <c r="O404" i="7"/>
  <c r="O420" i="7"/>
  <c r="R420" i="7" s="1"/>
  <c r="O436" i="7"/>
  <c r="O452" i="7"/>
  <c r="O516" i="7"/>
  <c r="O532" i="7"/>
  <c r="O548" i="7"/>
  <c r="O564" i="7"/>
  <c r="R564" i="7" s="1"/>
  <c r="O580" i="7"/>
  <c r="O596" i="7"/>
  <c r="O612" i="7"/>
  <c r="R612" i="7" s="1"/>
  <c r="O676" i="7"/>
  <c r="O692" i="7"/>
  <c r="O708" i="7"/>
  <c r="O724" i="7"/>
  <c r="O740" i="7"/>
  <c r="O756" i="7"/>
  <c r="R756" i="7" s="1"/>
  <c r="O772" i="7"/>
  <c r="O788" i="7"/>
  <c r="O852" i="7"/>
  <c r="R852" i="7" s="1"/>
  <c r="O868" i="7"/>
  <c r="O884" i="7"/>
  <c r="O900" i="7"/>
  <c r="O916" i="7"/>
  <c r="O932" i="7"/>
  <c r="O948" i="7"/>
  <c r="R948" i="7" s="1"/>
  <c r="O1012" i="7"/>
  <c r="O1028" i="7"/>
  <c r="O1044" i="7"/>
  <c r="O1060" i="7"/>
  <c r="O1076" i="7"/>
  <c r="O1092" i="7"/>
  <c r="R1092" i="7" s="1"/>
  <c r="O1108" i="7"/>
  <c r="O1124" i="7"/>
  <c r="O1204" i="7"/>
  <c r="O1220" i="7"/>
  <c r="O1236" i="7"/>
  <c r="O1252" i="7"/>
  <c r="O1268" i="7"/>
  <c r="O1284" i="7"/>
  <c r="O1348" i="7"/>
  <c r="O1364" i="7"/>
  <c r="O1380" i="7"/>
  <c r="R1380" i="7" s="1"/>
  <c r="O1396" i="7"/>
  <c r="O1412" i="7"/>
  <c r="O1428" i="7"/>
  <c r="R1428" i="7" s="1"/>
  <c r="O1444" i="7"/>
  <c r="O1460" i="7"/>
  <c r="O1514" i="7"/>
  <c r="O1530" i="7"/>
  <c r="O1546" i="7"/>
  <c r="O1562" i="7"/>
  <c r="O1578" i="7"/>
  <c r="O1594" i="7"/>
  <c r="R1594" i="7" s="1"/>
  <c r="O1610" i="7"/>
  <c r="O1626" i="7"/>
  <c r="O1690" i="7"/>
  <c r="R1690" i="7" s="1"/>
  <c r="O1706" i="7"/>
  <c r="O1722" i="7"/>
  <c r="O1738" i="7"/>
  <c r="O1754" i="7"/>
  <c r="O1770" i="7"/>
  <c r="O1786" i="7"/>
  <c r="O1850" i="7"/>
  <c r="O1866" i="7"/>
  <c r="O1882" i="7"/>
  <c r="O1898" i="7"/>
  <c r="O1914" i="7"/>
  <c r="O1930" i="7"/>
  <c r="O1946" i="7"/>
  <c r="O1962" i="7"/>
  <c r="O2026" i="7"/>
  <c r="O2042" i="7"/>
  <c r="O2058" i="7"/>
  <c r="O2074" i="7"/>
  <c r="O2090" i="7"/>
  <c r="O2106" i="7"/>
  <c r="O2122" i="7"/>
  <c r="O2186" i="7"/>
  <c r="O2202" i="7"/>
  <c r="O2218" i="7"/>
  <c r="R2218" i="7" s="1"/>
  <c r="O2234" i="7"/>
  <c r="O2250" i="7"/>
  <c r="O2266" i="7"/>
  <c r="O2282" i="7"/>
  <c r="O2298" i="7"/>
  <c r="O2362" i="7"/>
  <c r="R2362" i="7" s="1"/>
  <c r="O2378" i="7"/>
  <c r="O2394" i="7"/>
  <c r="O2410" i="7"/>
  <c r="R2410" i="7" s="1"/>
  <c r="O2426" i="7"/>
  <c r="O2442" i="7"/>
  <c r="O2458" i="7"/>
  <c r="R2458" i="7" s="1"/>
  <c r="O2522" i="7"/>
  <c r="O2538" i="7"/>
  <c r="O2554" i="7"/>
  <c r="O2570" i="7"/>
  <c r="O2586" i="7"/>
  <c r="O2602" i="7"/>
  <c r="R2602" i="7" s="1"/>
  <c r="O2618" i="7"/>
  <c r="O2634" i="7"/>
  <c r="O2698" i="7"/>
  <c r="O2714" i="7"/>
  <c r="O2730" i="7"/>
  <c r="O2746" i="7"/>
  <c r="O2762" i="7"/>
  <c r="O2778" i="7"/>
  <c r="O2794" i="7"/>
  <c r="R2794" i="7" s="1"/>
  <c r="O2858" i="7"/>
  <c r="O2874" i="7"/>
  <c r="O2890" i="7"/>
  <c r="O2906" i="7"/>
  <c r="O2922" i="7"/>
  <c r="O2938" i="7"/>
  <c r="O2954" i="7"/>
  <c r="O2970" i="7"/>
  <c r="O3034" i="7"/>
  <c r="R3034" i="7" s="1"/>
  <c r="O3050" i="7"/>
  <c r="O3066" i="7"/>
  <c r="O3082" i="7"/>
  <c r="R3082" i="7" s="1"/>
  <c r="O3098" i="7"/>
  <c r="O3114" i="7"/>
  <c r="R3114" i="7" s="1"/>
  <c r="O3130" i="7"/>
  <c r="R3130" i="7" s="1"/>
  <c r="O3194" i="7"/>
  <c r="O3210" i="7"/>
  <c r="O3226" i="7"/>
  <c r="R3226" i="7" s="1"/>
  <c r="O3242" i="7"/>
  <c r="O3258" i="7"/>
  <c r="O3274" i="7"/>
  <c r="R3274" i="7" s="1"/>
  <c r="O3290" i="7"/>
  <c r="O3306" i="7"/>
  <c r="O3370" i="7"/>
  <c r="R3370" i="7" s="1"/>
  <c r="O3386" i="7"/>
  <c r="O3402" i="7"/>
  <c r="O3418" i="7"/>
  <c r="O3434" i="7"/>
  <c r="O3450" i="7"/>
  <c r="O3466" i="7"/>
  <c r="R3466" i="7" s="1"/>
  <c r="O3562" i="7"/>
  <c r="R3562" i="7" s="1"/>
  <c r="O3578" i="7"/>
  <c r="O3594" i="7"/>
  <c r="O3610" i="7"/>
  <c r="O3626" i="7"/>
  <c r="O3642" i="7"/>
  <c r="O3706" i="7"/>
  <c r="R3706" i="7" s="1"/>
  <c r="O3722" i="7"/>
  <c r="O3738" i="7"/>
  <c r="R3738" i="7" s="1"/>
  <c r="O3754" i="7"/>
  <c r="R3754" i="7" s="1"/>
  <c r="O3770" i="7"/>
  <c r="O3786" i="7"/>
  <c r="R3786" i="7" s="1"/>
  <c r="O3802" i="7"/>
  <c r="O3866" i="7"/>
  <c r="O3882" i="7"/>
  <c r="R3882" i="7" s="1"/>
  <c r="O3898" i="7"/>
  <c r="O3914" i="7"/>
  <c r="O3930" i="7"/>
  <c r="R3930" i="7" s="1"/>
  <c r="O3946" i="7"/>
  <c r="R3946" i="7" s="1"/>
  <c r="O3962" i="7"/>
  <c r="O3978" i="7"/>
  <c r="R3978" i="7" s="1"/>
  <c r="O4042" i="7"/>
  <c r="O4058" i="7"/>
  <c r="O4074" i="7"/>
  <c r="R4074" i="7" s="1"/>
  <c r="O4090" i="7"/>
  <c r="R4090" i="7" s="1"/>
  <c r="O4106" i="7"/>
  <c r="O4122" i="7"/>
  <c r="R4122" i="7" s="1"/>
  <c r="O4138" i="7"/>
  <c r="O4202" i="7"/>
  <c r="O4218" i="7"/>
  <c r="O4234" i="7"/>
  <c r="O4250" i="7"/>
  <c r="O4266" i="7"/>
  <c r="R4266" i="7" s="1"/>
  <c r="O4282" i="7"/>
  <c r="R4282" i="7" s="1"/>
  <c r="O4298" i="7"/>
  <c r="O4314" i="7"/>
  <c r="R4314" i="7" s="1"/>
  <c r="O4378" i="7"/>
  <c r="R4378" i="7" s="1"/>
  <c r="O4394" i="7"/>
  <c r="O4410" i="7"/>
  <c r="O4442" i="7"/>
  <c r="O4458" i="7"/>
  <c r="O4474" i="7"/>
  <c r="O4538" i="7"/>
  <c r="O4554" i="7"/>
  <c r="R4554" i="7" s="1"/>
  <c r="O4570" i="7"/>
  <c r="O4586" i="7"/>
  <c r="O4602" i="7"/>
  <c r="R4602" i="7" s="1"/>
  <c r="O4618" i="7"/>
  <c r="R4618" i="7" s="1"/>
  <c r="O4634" i="7"/>
  <c r="O4650" i="7"/>
  <c r="R4650" i="7" s="1"/>
  <c r="O4714" i="7"/>
  <c r="O4730" i="7"/>
  <c r="O4746" i="7"/>
  <c r="R4746" i="7" s="1"/>
  <c r="O4762" i="7"/>
  <c r="O4778" i="7"/>
  <c r="O4794" i="7"/>
  <c r="R4794" i="7" s="1"/>
  <c r="O4810" i="7"/>
  <c r="O4874" i="7"/>
  <c r="O4890" i="7"/>
  <c r="R4890" i="7" s="1"/>
  <c r="O4906" i="7"/>
  <c r="O4922" i="7"/>
  <c r="O4938" i="7"/>
  <c r="R4938" i="7" s="1"/>
  <c r="O4954" i="7"/>
  <c r="O4970" i="7"/>
  <c r="O4986" i="7"/>
  <c r="R4986" i="7" s="1"/>
  <c r="O5050" i="7"/>
  <c r="R5050" i="7" s="1"/>
  <c r="O5066" i="7"/>
  <c r="O5082" i="7"/>
  <c r="R5082" i="7" s="1"/>
  <c r="O5098" i="7"/>
  <c r="R5098" i="7" s="1"/>
  <c r="O5114" i="7"/>
  <c r="O5130" i="7"/>
  <c r="O5146" i="7"/>
  <c r="O5242" i="7"/>
  <c r="O5258" i="7"/>
  <c r="O5274" i="7"/>
  <c r="O5290" i="7"/>
  <c r="O5306" i="7"/>
  <c r="O5322" i="7"/>
  <c r="O5386" i="7"/>
  <c r="R5386" i="7" s="1"/>
  <c r="O5402" i="7"/>
  <c r="O5418" i="7"/>
  <c r="O5434" i="7"/>
  <c r="O5450" i="7"/>
  <c r="O5466" i="7"/>
  <c r="O5482" i="7"/>
  <c r="O5546" i="7"/>
  <c r="O5562" i="7"/>
  <c r="O5578" i="7"/>
  <c r="O5594" i="7"/>
  <c r="O5610" i="7"/>
  <c r="O5626" i="7"/>
  <c r="O5642" i="7"/>
  <c r="O5658" i="7"/>
  <c r="O5722" i="7"/>
  <c r="O5738" i="7"/>
  <c r="O5754" i="7"/>
  <c r="O5770" i="7"/>
  <c r="O5786" i="7"/>
  <c r="O5802" i="7"/>
  <c r="O5818" i="7"/>
  <c r="O5882" i="7"/>
  <c r="O5898" i="7"/>
  <c r="O5914" i="7"/>
  <c r="O5930" i="7"/>
  <c r="O5946" i="7"/>
  <c r="O5962" i="7"/>
  <c r="O5978" i="7"/>
  <c r="O5994" i="7"/>
  <c r="O6058" i="7"/>
  <c r="O6074" i="7"/>
  <c r="O6090" i="7"/>
  <c r="O6106" i="7"/>
  <c r="R6106" i="7" s="1"/>
  <c r="O6122" i="7"/>
  <c r="O6138" i="7"/>
  <c r="O6154" i="7"/>
  <c r="R6154" i="7" s="1"/>
  <c r="O6218" i="7"/>
  <c r="O6234" i="7"/>
  <c r="O6250" i="7"/>
  <c r="O6266" i="7"/>
  <c r="O6282" i="7"/>
  <c r="O6298" i="7"/>
  <c r="O6314" i="7"/>
  <c r="O6330" i="7"/>
  <c r="O6394" i="7"/>
  <c r="O6410" i="7"/>
  <c r="O6426" i="7"/>
  <c r="O6442" i="7"/>
  <c r="O6458" i="7"/>
  <c r="O6474" i="7"/>
  <c r="O6490" i="7"/>
  <c r="O6554" i="7"/>
  <c r="O6570" i="7"/>
  <c r="O6586" i="7"/>
  <c r="O6602" i="7"/>
  <c r="O6618" i="7"/>
  <c r="O6634" i="7"/>
  <c r="R6634" i="7" s="1"/>
  <c r="O6650" i="7"/>
  <c r="O6666" i="7"/>
  <c r="O6730" i="7"/>
  <c r="O6746" i="7"/>
  <c r="O6762" i="7"/>
  <c r="O6778" i="7"/>
  <c r="O6794" i="7"/>
  <c r="O6810" i="7"/>
  <c r="O6826" i="7"/>
  <c r="O6890" i="7"/>
  <c r="O6906" i="7"/>
  <c r="O6922" i="7"/>
  <c r="O6938" i="7"/>
  <c r="O6954" i="7"/>
  <c r="O6970" i="7"/>
  <c r="O6986" i="7"/>
  <c r="O7002" i="7"/>
  <c r="O7066" i="7"/>
  <c r="O7082" i="7"/>
  <c r="O7098" i="7"/>
  <c r="O7114" i="7"/>
  <c r="O7130" i="7"/>
  <c r="O7146" i="7"/>
  <c r="O7162" i="7"/>
  <c r="O7226" i="7"/>
  <c r="O7242" i="7"/>
  <c r="O7258" i="7"/>
  <c r="O7274" i="7"/>
  <c r="O7290" i="7"/>
  <c r="O7306" i="7"/>
  <c r="O7322" i="7"/>
  <c r="O7338" i="7"/>
  <c r="O7402" i="7"/>
  <c r="O7418" i="7"/>
  <c r="O7434" i="7"/>
  <c r="O7450" i="7"/>
  <c r="O7466" i="7"/>
  <c r="O7482" i="7"/>
  <c r="O7498" i="7"/>
  <c r="O7562" i="7"/>
  <c r="O7578" i="7"/>
  <c r="O7594" i="7"/>
  <c r="O7610" i="7"/>
  <c r="O7626" i="7"/>
  <c r="O7642" i="7"/>
  <c r="O7658" i="7"/>
  <c r="O7674" i="7"/>
  <c r="O7738" i="7"/>
  <c r="O7754" i="7"/>
  <c r="O7770" i="7"/>
  <c r="O7786" i="7"/>
  <c r="O7834" i="7"/>
  <c r="O7898" i="7"/>
  <c r="O7914" i="7"/>
  <c r="O7930" i="7"/>
  <c r="O7946" i="7"/>
  <c r="O7962" i="7"/>
  <c r="O7978" i="7"/>
  <c r="O7994" i="7"/>
  <c r="O8010" i="7"/>
  <c r="O8074" i="7"/>
  <c r="O8090" i="7"/>
  <c r="O8106" i="7"/>
  <c r="O8122" i="7"/>
  <c r="O8138" i="7"/>
  <c r="O8154" i="7"/>
  <c r="O8170" i="7"/>
  <c r="O8234" i="7"/>
  <c r="O8250" i="7"/>
  <c r="O8266" i="7"/>
  <c r="O8282" i="7"/>
  <c r="O8298" i="7"/>
  <c r="O8314" i="7"/>
  <c r="O8330" i="7"/>
  <c r="O8346" i="7"/>
  <c r="O8410" i="7"/>
  <c r="O8426" i="7"/>
  <c r="O8442" i="7"/>
  <c r="O8458" i="7"/>
  <c r="O8474" i="7"/>
  <c r="O8490" i="7"/>
  <c r="O8506" i="7"/>
  <c r="O8570" i="7"/>
  <c r="O8586" i="7"/>
  <c r="O8618" i="7"/>
  <c r="O8634" i="7"/>
  <c r="O8650" i="7"/>
  <c r="O8666" i="7"/>
  <c r="O8682" i="7"/>
  <c r="O8746" i="7"/>
  <c r="R8746" i="7" s="1"/>
  <c r="O1527" i="7"/>
  <c r="O1543" i="7"/>
  <c r="O1559" i="7"/>
  <c r="O1575" i="7"/>
  <c r="R1575" i="7" s="1"/>
  <c r="O1591" i="7"/>
  <c r="O1607" i="7"/>
  <c r="O1623" i="7"/>
  <c r="R1623" i="7" s="1"/>
  <c r="O1687" i="7"/>
  <c r="O1703" i="7"/>
  <c r="O1719" i="7"/>
  <c r="R1719" i="7" s="1"/>
  <c r="O1735" i="7"/>
  <c r="O1751" i="7"/>
  <c r="O1767" i="7"/>
  <c r="R1767" i="7" s="1"/>
  <c r="O1783" i="7"/>
  <c r="O1799" i="7"/>
  <c r="O1863" i="7"/>
  <c r="R1863" i="7" s="1"/>
  <c r="O1879" i="7"/>
  <c r="O1895" i="7"/>
  <c r="O1911" i="7"/>
  <c r="O1927" i="7"/>
  <c r="O1943" i="7"/>
  <c r="O1959" i="7"/>
  <c r="R1959" i="7" s="1"/>
  <c r="O2023" i="7"/>
  <c r="O2039" i="7"/>
  <c r="O2055" i="7"/>
  <c r="O2071" i="7"/>
  <c r="O2087" i="7"/>
  <c r="O2103" i="7"/>
  <c r="R2103" i="7" s="1"/>
  <c r="O2119" i="7"/>
  <c r="O2135" i="7"/>
  <c r="O2199" i="7"/>
  <c r="R2199" i="7" s="1"/>
  <c r="O2215" i="7"/>
  <c r="O2231" i="7"/>
  <c r="O2247" i="7"/>
  <c r="R2247" i="7" s="1"/>
  <c r="O2263" i="7"/>
  <c r="O2279" i="7"/>
  <c r="O2295" i="7"/>
  <c r="R2295" i="7" s="1"/>
  <c r="O2359" i="7"/>
  <c r="O2375" i="7"/>
  <c r="O2391" i="7"/>
  <c r="R2391" i="7" s="1"/>
  <c r="O2407" i="7"/>
  <c r="O2423" i="7"/>
  <c r="O2439" i="7"/>
  <c r="R2439" i="7" s="1"/>
  <c r="O2455" i="7"/>
  <c r="O2471" i="7"/>
  <c r="O2535" i="7"/>
  <c r="R2535" i="7" s="1"/>
  <c r="O2551" i="7"/>
  <c r="O2567" i="7"/>
  <c r="O2583" i="7"/>
  <c r="O2599" i="7"/>
  <c r="O2615" i="7"/>
  <c r="O2631" i="7"/>
  <c r="R2631" i="7" s="1"/>
  <c r="O2695" i="7"/>
  <c r="O2711" i="7"/>
  <c r="O2727" i="7"/>
  <c r="R2727" i="7" s="1"/>
  <c r="O2743" i="7"/>
  <c r="O2759" i="7"/>
  <c r="O2775" i="7"/>
  <c r="R2775" i="7" s="1"/>
  <c r="O2791" i="7"/>
  <c r="O2807" i="7"/>
  <c r="O2871" i="7"/>
  <c r="R2871" i="7" s="1"/>
  <c r="O2887" i="7"/>
  <c r="O2903" i="7"/>
  <c r="O2919" i="7"/>
  <c r="O2935" i="7"/>
  <c r="O2951" i="7"/>
  <c r="O2967" i="7"/>
  <c r="R2967" i="7" s="1"/>
  <c r="O3031" i="7"/>
  <c r="O3047" i="7"/>
  <c r="O3063" i="7"/>
  <c r="R3063" i="7" s="1"/>
  <c r="O3079" i="7"/>
  <c r="O3095" i="7"/>
  <c r="O3111" i="7"/>
  <c r="R3111" i="7" s="1"/>
  <c r="O3127" i="7"/>
  <c r="O3143" i="7"/>
  <c r="O3207" i="7"/>
  <c r="R3207" i="7" s="1"/>
  <c r="O3223" i="7"/>
  <c r="O3239" i="7"/>
  <c r="O3255" i="7"/>
  <c r="R3255" i="7" s="1"/>
  <c r="O3271" i="7"/>
  <c r="O3287" i="7"/>
  <c r="O3303" i="7"/>
  <c r="R3303" i="7" s="1"/>
  <c r="O3367" i="7"/>
  <c r="O3383" i="7"/>
  <c r="O3399" i="7"/>
  <c r="R3399" i="7" s="1"/>
  <c r="O3415" i="7"/>
  <c r="O3431" i="7"/>
  <c r="O3447" i="7"/>
  <c r="R3447" i="7" s="1"/>
  <c r="O3463" i="7"/>
  <c r="O3479" i="7"/>
  <c r="O3559" i="7"/>
  <c r="O3575" i="7"/>
  <c r="O3591" i="7"/>
  <c r="R3591" i="7" s="1"/>
  <c r="O3607" i="7"/>
  <c r="O3623" i="7"/>
  <c r="O3639" i="7"/>
  <c r="R3639" i="7" s="1"/>
  <c r="O3703" i="7"/>
  <c r="O3719" i="7"/>
  <c r="O3735" i="7"/>
  <c r="R3735" i="7" s="1"/>
  <c r="O3751" i="7"/>
  <c r="O3767" i="7"/>
  <c r="O3783" i="7"/>
  <c r="R3783" i="7" s="1"/>
  <c r="O3799" i="7"/>
  <c r="O3815" i="7"/>
  <c r="O3879" i="7"/>
  <c r="R3879" i="7" s="1"/>
  <c r="O3895" i="7"/>
  <c r="O3911" i="7"/>
  <c r="O3927" i="7"/>
  <c r="R3927" i="7" s="1"/>
  <c r="O3943" i="7"/>
  <c r="O3959" i="7"/>
  <c r="O3975" i="7"/>
  <c r="R3975" i="7" s="1"/>
  <c r="O4039" i="7"/>
  <c r="O4055" i="7"/>
  <c r="O4071" i="7"/>
  <c r="R4071" i="7" s="1"/>
  <c r="O4087" i="7"/>
  <c r="O4103" i="7"/>
  <c r="O4119" i="7"/>
  <c r="R4119" i="7" s="1"/>
  <c r="O4135" i="7"/>
  <c r="O4151" i="7"/>
  <c r="O4215" i="7"/>
  <c r="R4215" i="7" s="1"/>
  <c r="O4231" i="7"/>
  <c r="O4247" i="7"/>
  <c r="O4263" i="7"/>
  <c r="R4263" i="7" s="1"/>
  <c r="O4279" i="7"/>
  <c r="O4295" i="7"/>
  <c r="O4311" i="7"/>
  <c r="R4311" i="7" s="1"/>
  <c r="O4375" i="7"/>
  <c r="O4391" i="7"/>
  <c r="O4407" i="7"/>
  <c r="R4407" i="7" s="1"/>
  <c r="O4455" i="7"/>
  <c r="R4455" i="7" s="1"/>
  <c r="O4471" i="7"/>
  <c r="O4487" i="7"/>
  <c r="O4551" i="7"/>
  <c r="R4551" i="7" s="1"/>
  <c r="O4567" i="7"/>
  <c r="O4583" i="7"/>
  <c r="O4599" i="7"/>
  <c r="R4599" i="7" s="1"/>
  <c r="O4615" i="7"/>
  <c r="O4631" i="7"/>
  <c r="O4647" i="7"/>
  <c r="R4647" i="7" s="1"/>
  <c r="O4711" i="7"/>
  <c r="O4727" i="7"/>
  <c r="O4743" i="7"/>
  <c r="R4743" i="7" s="1"/>
  <c r="O4759" i="7"/>
  <c r="O4775" i="7"/>
  <c r="O4791" i="7"/>
  <c r="R4791" i="7" s="1"/>
  <c r="O4807" i="7"/>
  <c r="O4823" i="7"/>
  <c r="O4887" i="7"/>
  <c r="R4887" i="7" s="1"/>
  <c r="O4903" i="7"/>
  <c r="O4919" i="7"/>
  <c r="O4935" i="7"/>
  <c r="R4935" i="7" s="1"/>
  <c r="O4951" i="7"/>
  <c r="O4967" i="7"/>
  <c r="O4983" i="7"/>
  <c r="R4983" i="7" s="1"/>
  <c r="O5047" i="7"/>
  <c r="O5063" i="7"/>
  <c r="O5079" i="7"/>
  <c r="R5079" i="7" s="1"/>
  <c r="O5095" i="7"/>
  <c r="O5111" i="7"/>
  <c r="O5127" i="7"/>
  <c r="R5127" i="7" s="1"/>
  <c r="O5143" i="7"/>
  <c r="O5159" i="7"/>
  <c r="O5239" i="7"/>
  <c r="O5255" i="7"/>
  <c r="O5271" i="7"/>
  <c r="O5287" i="7"/>
  <c r="O5303" i="7"/>
  <c r="O5319" i="7"/>
  <c r="R5319" i="7" s="1"/>
  <c r="O5383" i="7"/>
  <c r="O5399" i="7"/>
  <c r="O5415" i="7"/>
  <c r="R5415" i="7" s="1"/>
  <c r="O5431" i="7"/>
  <c r="O5447" i="7"/>
  <c r="O5463" i="7"/>
  <c r="R5463" i="7" s="1"/>
  <c r="O5479" i="7"/>
  <c r="O5495" i="7"/>
  <c r="O5559" i="7"/>
  <c r="R5559" i="7" s="1"/>
  <c r="O5575" i="7"/>
  <c r="O5591" i="7"/>
  <c r="O5607" i="7"/>
  <c r="R5607" i="7" s="1"/>
  <c r="O5623" i="7"/>
  <c r="O5639" i="7"/>
  <c r="O5655" i="7"/>
  <c r="R5655" i="7" s="1"/>
  <c r="O5719" i="7"/>
  <c r="O5735" i="7"/>
  <c r="O5751" i="7"/>
  <c r="R5751" i="7" s="1"/>
  <c r="O5767" i="7"/>
  <c r="O5783" i="7"/>
  <c r="O5799" i="7"/>
  <c r="R5799" i="7" s="1"/>
  <c r="O5815" i="7"/>
  <c r="O5831" i="7"/>
  <c r="O5895" i="7"/>
  <c r="R5895" i="7" s="1"/>
  <c r="O5911" i="7"/>
  <c r="O5927" i="7"/>
  <c r="O5943" i="7"/>
  <c r="R5943" i="7" s="1"/>
  <c r="O5959" i="7"/>
  <c r="O5975" i="7"/>
  <c r="O5991" i="7"/>
  <c r="R5991" i="7" s="1"/>
  <c r="O6055" i="7"/>
  <c r="O6071" i="7"/>
  <c r="O6087" i="7"/>
  <c r="R6087" i="7" s="1"/>
  <c r="O6103" i="7"/>
  <c r="O6119" i="7"/>
  <c r="O6135" i="7"/>
  <c r="R6135" i="7" s="1"/>
  <c r="O6151" i="7"/>
  <c r="O6167" i="7"/>
  <c r="O6231" i="7"/>
  <c r="R6231" i="7" s="1"/>
  <c r="O6247" i="7"/>
  <c r="O6263" i="7"/>
  <c r="O6279" i="7"/>
  <c r="R6279" i="7" s="1"/>
  <c r="O6295" i="7"/>
  <c r="O6311" i="7"/>
  <c r="O6327" i="7"/>
  <c r="R6327" i="7" s="1"/>
  <c r="O6391" i="7"/>
  <c r="O6407" i="7"/>
  <c r="O6423" i="7"/>
  <c r="O6439" i="7"/>
  <c r="O6455" i="7"/>
  <c r="O6471" i="7"/>
  <c r="R6471" i="7" s="1"/>
  <c r="O6487" i="7"/>
  <c r="O6503" i="7"/>
  <c r="O6567" i="7"/>
  <c r="R6567" i="7" s="1"/>
  <c r="O6583" i="7"/>
  <c r="O6599" i="7"/>
  <c r="O6615" i="7"/>
  <c r="R6615" i="7" s="1"/>
  <c r="O6631" i="7"/>
  <c r="O6647" i="7"/>
  <c r="O6663" i="7"/>
  <c r="R6663" i="7" s="1"/>
  <c r="O6727" i="7"/>
  <c r="O6743" i="7"/>
  <c r="O6759" i="7"/>
  <c r="R6759" i="7" s="1"/>
  <c r="O6775" i="7"/>
  <c r="O6791" i="7"/>
  <c r="O6807" i="7"/>
  <c r="O6823" i="7"/>
  <c r="O6839" i="7"/>
  <c r="O6903" i="7"/>
  <c r="R6903" i="7" s="1"/>
  <c r="O6919" i="7"/>
  <c r="O6935" i="7"/>
  <c r="O6951" i="7"/>
  <c r="R6951" i="7" s="1"/>
  <c r="O6967" i="7"/>
  <c r="O6983" i="7"/>
  <c r="O6999" i="7"/>
  <c r="O7063" i="7"/>
  <c r="O7079" i="7"/>
  <c r="O7095" i="7"/>
  <c r="R7095" i="7" s="1"/>
  <c r="O7111" i="7"/>
  <c r="O7127" i="7"/>
  <c r="O7143" i="7"/>
  <c r="R7143" i="7" s="1"/>
  <c r="O7159" i="7"/>
  <c r="O7175" i="7"/>
  <c r="O7239" i="7"/>
  <c r="R7239" i="7" s="1"/>
  <c r="O7255" i="7"/>
  <c r="O7271" i="7"/>
  <c r="O7287" i="7"/>
  <c r="R7287" i="7" s="1"/>
  <c r="O7303" i="7"/>
  <c r="O7319" i="7"/>
  <c r="O7335" i="7"/>
  <c r="O7399" i="7"/>
  <c r="O7415" i="7"/>
  <c r="O7431" i="7"/>
  <c r="O7447" i="7"/>
  <c r="O7463" i="7"/>
  <c r="O7479" i="7"/>
  <c r="R7479" i="7" s="1"/>
  <c r="O7495" i="7"/>
  <c r="O7511" i="7"/>
  <c r="O7575" i="7"/>
  <c r="O7591" i="7"/>
  <c r="O7607" i="7"/>
  <c r="O7623" i="7"/>
  <c r="R7623" i="7" s="1"/>
  <c r="O7639" i="7"/>
  <c r="O7655" i="7"/>
  <c r="O7671" i="7"/>
  <c r="O7735" i="7"/>
  <c r="O7751" i="7"/>
  <c r="O7767" i="7"/>
  <c r="R7767" i="7" s="1"/>
  <c r="O7783" i="7"/>
  <c r="O7799" i="7"/>
  <c r="O7831" i="7"/>
  <c r="O7847" i="7"/>
  <c r="O7911" i="7"/>
  <c r="R7911" i="7" s="1"/>
  <c r="O7927" i="7"/>
  <c r="O7943" i="7"/>
  <c r="O7959" i="7"/>
  <c r="O7975" i="7"/>
  <c r="O7991" i="7"/>
  <c r="O8007" i="7"/>
  <c r="R8007" i="7" s="1"/>
  <c r="O8071" i="7"/>
  <c r="O8087" i="7"/>
  <c r="O8103" i="7"/>
  <c r="R8103" i="7" s="1"/>
  <c r="O8119" i="7"/>
  <c r="O8135" i="7"/>
  <c r="O8151" i="7"/>
  <c r="R8151" i="7" s="1"/>
  <c r="O8167" i="7"/>
  <c r="O8183" i="7"/>
  <c r="O8247" i="7"/>
  <c r="O8263" i="7"/>
  <c r="O8279" i="7"/>
  <c r="O8295" i="7"/>
  <c r="O8311" i="7"/>
  <c r="O8327" i="7"/>
  <c r="O8343" i="7"/>
  <c r="O8407" i="7"/>
  <c r="O8423" i="7"/>
  <c r="O8439" i="7"/>
  <c r="O8455" i="7"/>
  <c r="O8471" i="7"/>
  <c r="O8487" i="7"/>
  <c r="R8487" i="7" s="1"/>
  <c r="O8503" i="7"/>
  <c r="O8519" i="7"/>
  <c r="O8583" i="7"/>
  <c r="R8583" i="7" s="1"/>
  <c r="O8631" i="7"/>
  <c r="R8631" i="7" s="1"/>
  <c r="O8647" i="7"/>
  <c r="O8663" i="7"/>
  <c r="O8679" i="7"/>
  <c r="R8679" i="7" s="1"/>
  <c r="O8743" i="7"/>
  <c r="O8759" i="7"/>
  <c r="O1532" i="7"/>
  <c r="O1548" i="7"/>
  <c r="O1564" i="7"/>
  <c r="O1580" i="7"/>
  <c r="O1596" i="7"/>
  <c r="R1596" i="7" s="1"/>
  <c r="O1612" i="7"/>
  <c r="O1628" i="7"/>
  <c r="O1692" i="7"/>
  <c r="R1692" i="7" s="1"/>
  <c r="O1708" i="7"/>
  <c r="O1724" i="7"/>
  <c r="O1740" i="7"/>
  <c r="O1756" i="7"/>
  <c r="O1772" i="7"/>
  <c r="O1788" i="7"/>
  <c r="O1852" i="7"/>
  <c r="O1868" i="7"/>
  <c r="O1884" i="7"/>
  <c r="R1884" i="7" s="1"/>
  <c r="O1900" i="7"/>
  <c r="O1916" i="7"/>
  <c r="O1932" i="7"/>
  <c r="O1948" i="7"/>
  <c r="O1964" i="7"/>
  <c r="O2028" i="7"/>
  <c r="O2044" i="7"/>
  <c r="O2060" i="7"/>
  <c r="O2076" i="7"/>
  <c r="R2076" i="7" s="1"/>
  <c r="O2092" i="7"/>
  <c r="O2108" i="7"/>
  <c r="O2124" i="7"/>
  <c r="R2124" i="7" s="1"/>
  <c r="O2188" i="7"/>
  <c r="O2204" i="7"/>
  <c r="O2220" i="7"/>
  <c r="R2220" i="7" s="1"/>
  <c r="O2236" i="7"/>
  <c r="O2252" i="7"/>
  <c r="O2268" i="7"/>
  <c r="O2284" i="7"/>
  <c r="O2300" i="7"/>
  <c r="O2364" i="7"/>
  <c r="R2364" i="7" s="1"/>
  <c r="O2380" i="7"/>
  <c r="O2396" i="7"/>
  <c r="O2412" i="7"/>
  <c r="R2412" i="7" s="1"/>
  <c r="O2428" i="7"/>
  <c r="O2444" i="7"/>
  <c r="O2460" i="7"/>
  <c r="R2460" i="7" s="1"/>
  <c r="O2524" i="7"/>
  <c r="O2540" i="7"/>
  <c r="O2556" i="7"/>
  <c r="O2572" i="7"/>
  <c r="O2588" i="7"/>
  <c r="O2604" i="7"/>
  <c r="R2604" i="7" s="1"/>
  <c r="O2620" i="7"/>
  <c r="O2636" i="7"/>
  <c r="O2700" i="7"/>
  <c r="O2716" i="7"/>
  <c r="O2732" i="7"/>
  <c r="O2748" i="7"/>
  <c r="R2748" i="7" s="1"/>
  <c r="O2764" i="7"/>
  <c r="O2780" i="7"/>
  <c r="O2796" i="7"/>
  <c r="R2796" i="7" s="1"/>
  <c r="O2860" i="7"/>
  <c r="O2876" i="7"/>
  <c r="O2892" i="7"/>
  <c r="O2908" i="7"/>
  <c r="O2924" i="7"/>
  <c r="O2940" i="7"/>
  <c r="O2956" i="7"/>
  <c r="O2972" i="7"/>
  <c r="O3036" i="7"/>
  <c r="R3036" i="7" s="1"/>
  <c r="O3052" i="7"/>
  <c r="O3068" i="7"/>
  <c r="O3084" i="7"/>
  <c r="R3084" i="7" s="1"/>
  <c r="O3100" i="7"/>
  <c r="O3116" i="7"/>
  <c r="O3132" i="7"/>
  <c r="R3132" i="7" s="1"/>
  <c r="O3196" i="7"/>
  <c r="O3212" i="7"/>
  <c r="O3228" i="7"/>
  <c r="R3228" i="7" s="1"/>
  <c r="O3244" i="7"/>
  <c r="O3260" i="7"/>
  <c r="O3276" i="7"/>
  <c r="R3276" i="7" s="1"/>
  <c r="O3292" i="7"/>
  <c r="O3308" i="7"/>
  <c r="O3372" i="7"/>
  <c r="R3372" i="7" s="1"/>
  <c r="O3388" i="7"/>
  <c r="O3404" i="7"/>
  <c r="O3420" i="7"/>
  <c r="O3436" i="7"/>
  <c r="O3452" i="7"/>
  <c r="O3468" i="7"/>
  <c r="R3468" i="7" s="1"/>
  <c r="O3564" i="7"/>
  <c r="R3564" i="7" s="1"/>
  <c r="O3580" i="7"/>
  <c r="O3596" i="7"/>
  <c r="O3612" i="7"/>
  <c r="R3612" i="7" s="1"/>
  <c r="O3628" i="7"/>
  <c r="O3644" i="7"/>
  <c r="O3708" i="7"/>
  <c r="R3708" i="7" s="1"/>
  <c r="O3724" i="7"/>
  <c r="O3740" i="7"/>
  <c r="O3756" i="7"/>
  <c r="R3756" i="7" s="1"/>
  <c r="O3772" i="7"/>
  <c r="O3788" i="7"/>
  <c r="O3804" i="7"/>
  <c r="O3868" i="7"/>
  <c r="O3884" i="7"/>
  <c r="O3900" i="7"/>
  <c r="O3916" i="7"/>
  <c r="O3932" i="7"/>
  <c r="O3948" i="7"/>
  <c r="R3948" i="7" s="1"/>
  <c r="O3964" i="7"/>
  <c r="O3980" i="7"/>
  <c r="O4044" i="7"/>
  <c r="R4044" i="7" s="1"/>
  <c r="O4060" i="7"/>
  <c r="O4076" i="7"/>
  <c r="O4092" i="7"/>
  <c r="R4092" i="7" s="1"/>
  <c r="O4108" i="7"/>
  <c r="O4124" i="7"/>
  <c r="O4140" i="7"/>
  <c r="R4140" i="7" s="1"/>
  <c r="O4204" i="7"/>
  <c r="O4220" i="7"/>
  <c r="O4236" i="7"/>
  <c r="O4252" i="7"/>
  <c r="O4268" i="7"/>
  <c r="O4284" i="7"/>
  <c r="R4284" i="7" s="1"/>
  <c r="O4300" i="7"/>
  <c r="O4316" i="7"/>
  <c r="O4380" i="7"/>
  <c r="R4380" i="7" s="1"/>
  <c r="O4396" i="7"/>
  <c r="O4412" i="7"/>
  <c r="O4444" i="7"/>
  <c r="O4460" i="7"/>
  <c r="O4476" i="7"/>
  <c r="R4476" i="7" s="1"/>
  <c r="O4540" i="7"/>
  <c r="O4556" i="7"/>
  <c r="O4572" i="7"/>
  <c r="R4572" i="7" s="1"/>
  <c r="O4588" i="7"/>
  <c r="O4604" i="7"/>
  <c r="O4620" i="7"/>
  <c r="R4620" i="7" s="1"/>
  <c r="O4636" i="7"/>
  <c r="O4652" i="7"/>
  <c r="O4716" i="7"/>
  <c r="O4732" i="7"/>
  <c r="O4748" i="7"/>
  <c r="O4764" i="7"/>
  <c r="R4764" i="7" s="1"/>
  <c r="O4780" i="7"/>
  <c r="O4796" i="7"/>
  <c r="O4812" i="7"/>
  <c r="R4812" i="7" s="1"/>
  <c r="O4876" i="7"/>
  <c r="O4892" i="7"/>
  <c r="O4908" i="7"/>
  <c r="R4908" i="7" s="1"/>
  <c r="O4924" i="7"/>
  <c r="O4940" i="7"/>
  <c r="O4956" i="7"/>
  <c r="R4956" i="7" s="1"/>
  <c r="O4972" i="7"/>
  <c r="O4988" i="7"/>
  <c r="O5052" i="7"/>
  <c r="R5052" i="7" s="1"/>
  <c r="O5068" i="7"/>
  <c r="O5084" i="7"/>
  <c r="O5100" i="7"/>
  <c r="R5100" i="7" s="1"/>
  <c r="O5116" i="7"/>
  <c r="O5132" i="7"/>
  <c r="O5148" i="7"/>
  <c r="R5148" i="7" s="1"/>
  <c r="O5244" i="7"/>
  <c r="R5244" i="7" s="1"/>
  <c r="O5260" i="7"/>
  <c r="O5276" i="7"/>
  <c r="O5292" i="7"/>
  <c r="R5292" i="7" s="1"/>
  <c r="O5308" i="7"/>
  <c r="O5324" i="7"/>
  <c r="O5388" i="7"/>
  <c r="R5388" i="7" s="1"/>
  <c r="O5404" i="7"/>
  <c r="O5420" i="7"/>
  <c r="O5436" i="7"/>
  <c r="R5436" i="7" s="1"/>
  <c r="O5452" i="7"/>
  <c r="O5468" i="7"/>
  <c r="O5484" i="7"/>
  <c r="R5484" i="7" s="1"/>
  <c r="O5548" i="7"/>
  <c r="O5564" i="7"/>
  <c r="O5580" i="7"/>
  <c r="R5580" i="7" s="1"/>
  <c r="O5596" i="7"/>
  <c r="O5612" i="7"/>
  <c r="O5628" i="7"/>
  <c r="O5644" i="7"/>
  <c r="O5660" i="7"/>
  <c r="O5724" i="7"/>
  <c r="R5724" i="7" s="1"/>
  <c r="O5740" i="7"/>
  <c r="O5756" i="7"/>
  <c r="O5772" i="7"/>
  <c r="R5772" i="7" s="1"/>
  <c r="O5788" i="7"/>
  <c r="O5804" i="7"/>
  <c r="O5820" i="7"/>
  <c r="R5820" i="7" s="1"/>
  <c r="O5884" i="7"/>
  <c r="O5900" i="7"/>
  <c r="O5916" i="7"/>
  <c r="R5916" i="7" s="1"/>
  <c r="O5932" i="7"/>
  <c r="O5948" i="7"/>
  <c r="O5964" i="7"/>
  <c r="R5964" i="7" s="1"/>
  <c r="O5980" i="7"/>
  <c r="O5996" i="7"/>
  <c r="O6060" i="7"/>
  <c r="O6076" i="7"/>
  <c r="O6092" i="7"/>
  <c r="O6108" i="7"/>
  <c r="R6108" i="7" s="1"/>
  <c r="O6124" i="7"/>
  <c r="O6140" i="7"/>
  <c r="O6156" i="7"/>
  <c r="R6156" i="7" s="1"/>
  <c r="O6220" i="7"/>
  <c r="O6236" i="7"/>
  <c r="O6252" i="7"/>
  <c r="R6252" i="7" s="1"/>
  <c r="O6268" i="7"/>
  <c r="O6284" i="7"/>
  <c r="O6300" i="7"/>
  <c r="O6316" i="7"/>
  <c r="O6332" i="7"/>
  <c r="O6396" i="7"/>
  <c r="R6396" i="7" s="1"/>
  <c r="O6412" i="7"/>
  <c r="O6428" i="7"/>
  <c r="O6444" i="7"/>
  <c r="R6444" i="7" s="1"/>
  <c r="O6460" i="7"/>
  <c r="O6476" i="7"/>
  <c r="O6492" i="7"/>
  <c r="R6492" i="7" s="1"/>
  <c r="O6556" i="7"/>
  <c r="O6572" i="7"/>
  <c r="O6588" i="7"/>
  <c r="R6588" i="7" s="1"/>
  <c r="O6604" i="7"/>
  <c r="O6620" i="7"/>
  <c r="O6636" i="7"/>
  <c r="R6636" i="7" s="1"/>
  <c r="O6652" i="7"/>
  <c r="O6668" i="7"/>
  <c r="O6732" i="7"/>
  <c r="O6748" i="7"/>
  <c r="O6764" i="7"/>
  <c r="O6780" i="7"/>
  <c r="R6780" i="7" s="1"/>
  <c r="O6796" i="7"/>
  <c r="O6812" i="7"/>
  <c r="O6828" i="7"/>
  <c r="R6828" i="7" s="1"/>
  <c r="O6892" i="7"/>
  <c r="O6908" i="7"/>
  <c r="O6924" i="7"/>
  <c r="R6924" i="7" s="1"/>
  <c r="O6940" i="7"/>
  <c r="O6956" i="7"/>
  <c r="O6972" i="7"/>
  <c r="R6972" i="7" s="1"/>
  <c r="O6988" i="7"/>
  <c r="O7004" i="7"/>
  <c r="O7068" i="7"/>
  <c r="O7084" i="7"/>
  <c r="O7100" i="7"/>
  <c r="O7116" i="7"/>
  <c r="R7116" i="7" s="1"/>
  <c r="O7132" i="7"/>
  <c r="O7148" i="7"/>
  <c r="O7164" i="7"/>
  <c r="R7164" i="7" s="1"/>
  <c r="O7228" i="7"/>
  <c r="O7244" i="7"/>
  <c r="O7260" i="7"/>
  <c r="R7260" i="7" s="1"/>
  <c r="O7276" i="7"/>
  <c r="O7292" i="7"/>
  <c r="O7308" i="7"/>
  <c r="O7324" i="7"/>
  <c r="O7340" i="7"/>
  <c r="O7404" i="7"/>
  <c r="R7404" i="7" s="1"/>
  <c r="O7420" i="7"/>
  <c r="O7436" i="7"/>
  <c r="O7452" i="7"/>
  <c r="O7468" i="7"/>
  <c r="O7484" i="7"/>
  <c r="O7500" i="7"/>
  <c r="O7564" i="7"/>
  <c r="O7580" i="7"/>
  <c r="O7596" i="7"/>
  <c r="R7596" i="7" s="1"/>
  <c r="O7612" i="7"/>
  <c r="O7628" i="7"/>
  <c r="O7644" i="7"/>
  <c r="O7660" i="7"/>
  <c r="O7676" i="7"/>
  <c r="O7740" i="7"/>
  <c r="R7740" i="7" s="1"/>
  <c r="O7756" i="7"/>
  <c r="O7772" i="7"/>
  <c r="O7788" i="7"/>
  <c r="O7836" i="7"/>
  <c r="R7836" i="7" s="1"/>
  <c r="O7900" i="7"/>
  <c r="O7916" i="7"/>
  <c r="O7932" i="7"/>
  <c r="O7948" i="7"/>
  <c r="O7964" i="7"/>
  <c r="O7980" i="7"/>
  <c r="R7980" i="7" s="1"/>
  <c r="O7996" i="7"/>
  <c r="O8012" i="7"/>
  <c r="O8076" i="7"/>
  <c r="O8092" i="7"/>
  <c r="O8108" i="7"/>
  <c r="O8124" i="7"/>
  <c r="O8140" i="7"/>
  <c r="O8156" i="7"/>
  <c r="O8172" i="7"/>
  <c r="R8172" i="7" s="1"/>
  <c r="O8236" i="7"/>
  <c r="O8252" i="7"/>
  <c r="O8268" i="7"/>
  <c r="O8284" i="7"/>
  <c r="O8300" i="7"/>
  <c r="O8316" i="7"/>
  <c r="R8316" i="7" s="1"/>
  <c r="O8332" i="7"/>
  <c r="O8348" i="7"/>
  <c r="O8412" i="7"/>
  <c r="R8412" i="7" s="1"/>
  <c r="O8428" i="7"/>
  <c r="O8444" i="7"/>
  <c r="O8460" i="7"/>
  <c r="R8460" i="7" s="1"/>
  <c r="O8476" i="7"/>
  <c r="O8492" i="7"/>
  <c r="O8508" i="7"/>
  <c r="O8572" i="7"/>
  <c r="O8588" i="7"/>
  <c r="O8620" i="7"/>
  <c r="O8636" i="7"/>
  <c r="O8652" i="7"/>
  <c r="O8668" i="7"/>
  <c r="O8684" i="7"/>
  <c r="O8748" i="7"/>
  <c r="R8748" i="7" s="1"/>
  <c r="O1421" i="7"/>
  <c r="O1437" i="7"/>
  <c r="O1453" i="7"/>
  <c r="R1453" i="7" s="1"/>
  <c r="O1517" i="7"/>
  <c r="O1533" i="7"/>
  <c r="O1549" i="7"/>
  <c r="O1565" i="7"/>
  <c r="O1581" i="7"/>
  <c r="O1597" i="7"/>
  <c r="O1613" i="7"/>
  <c r="O1629" i="7"/>
  <c r="O1693" i="7"/>
  <c r="R1693" i="7" s="1"/>
  <c r="O1709" i="7"/>
  <c r="O1725" i="7"/>
  <c r="O1741" i="7"/>
  <c r="O1757" i="7"/>
  <c r="O1773" i="7"/>
  <c r="O1789" i="7"/>
  <c r="O1853" i="7"/>
  <c r="O1869" i="7"/>
  <c r="O1885" i="7"/>
  <c r="R1885" i="7" s="1"/>
  <c r="O1901" i="7"/>
  <c r="O1917" i="7"/>
  <c r="O1933" i="7"/>
  <c r="O1949" i="7"/>
  <c r="O1965" i="7"/>
  <c r="O2029" i="7"/>
  <c r="O2045" i="7"/>
  <c r="O2061" i="7"/>
  <c r="O2077" i="7"/>
  <c r="R2077" i="7" s="1"/>
  <c r="O2093" i="7"/>
  <c r="O2109" i="7"/>
  <c r="O2125" i="7"/>
  <c r="O2189" i="7"/>
  <c r="O2205" i="7"/>
  <c r="O2221" i="7"/>
  <c r="R2221" i="7" s="1"/>
  <c r="O2237" i="7"/>
  <c r="O2253" i="7"/>
  <c r="O2269" i="7"/>
  <c r="O2285" i="7"/>
  <c r="O2301" i="7"/>
  <c r="O2365" i="7"/>
  <c r="R2365" i="7" s="1"/>
  <c r="O2381" i="7"/>
  <c r="O2397" i="7"/>
  <c r="O2413" i="7"/>
  <c r="R2413" i="7" s="1"/>
  <c r="O2429" i="7"/>
  <c r="O2445" i="7"/>
  <c r="O2461" i="7"/>
  <c r="R2461" i="7" s="1"/>
  <c r="O2525" i="7"/>
  <c r="O2541" i="7"/>
  <c r="O2557" i="7"/>
  <c r="O2573" i="7"/>
  <c r="O2589" i="7"/>
  <c r="O2605" i="7"/>
  <c r="R2605" i="7" s="1"/>
  <c r="O2621" i="7"/>
  <c r="O2637" i="7"/>
  <c r="O2701" i="7"/>
  <c r="R2701" i="7" s="1"/>
  <c r="O2717" i="7"/>
  <c r="O2733" i="7"/>
  <c r="O2749" i="7"/>
  <c r="R2749" i="7" s="1"/>
  <c r="O2765" i="7"/>
  <c r="O2781" i="7"/>
  <c r="O2797" i="7"/>
  <c r="R2797" i="7" s="1"/>
  <c r="O2861" i="7"/>
  <c r="O2877" i="7"/>
  <c r="O2893" i="7"/>
  <c r="O2909" i="7"/>
  <c r="O2925" i="7"/>
  <c r="O2941" i="7"/>
  <c r="O2957" i="7"/>
  <c r="O2973" i="7"/>
  <c r="O3037" i="7"/>
  <c r="R3037" i="7" s="1"/>
  <c r="O3053" i="7"/>
  <c r="O3069" i="7"/>
  <c r="O3085" i="7"/>
  <c r="R3085" i="7" s="1"/>
  <c r="O3101" i="7"/>
  <c r="O3117" i="7"/>
  <c r="O3133" i="7"/>
  <c r="R3133" i="7" s="1"/>
  <c r="O3197" i="7"/>
  <c r="O3213" i="7"/>
  <c r="O3229" i="7"/>
  <c r="R3229" i="7" s="1"/>
  <c r="O3245" i="7"/>
  <c r="O3261" i="7"/>
  <c r="O3277" i="7"/>
  <c r="R3277" i="7" s="1"/>
  <c r="O3293" i="7"/>
  <c r="O3309" i="7"/>
  <c r="O3373" i="7"/>
  <c r="R3373" i="7" s="1"/>
  <c r="O3389" i="7"/>
  <c r="O3405" i="7"/>
  <c r="O3421" i="7"/>
  <c r="O3437" i="7"/>
  <c r="O3453" i="7"/>
  <c r="O3469" i="7"/>
  <c r="R3469" i="7" s="1"/>
  <c r="O3565" i="7"/>
  <c r="R3565" i="7" s="1"/>
  <c r="O3581" i="7"/>
  <c r="O3597" i="7"/>
  <c r="O3613" i="7"/>
  <c r="R3613" i="7" s="1"/>
  <c r="O3629" i="7"/>
  <c r="O3645" i="7"/>
  <c r="O3709" i="7"/>
  <c r="R3709" i="7" s="1"/>
  <c r="O3725" i="7"/>
  <c r="O3741" i="7"/>
  <c r="O3757" i="7"/>
  <c r="R3757" i="7" s="1"/>
  <c r="O3773" i="7"/>
  <c r="O3789" i="7"/>
  <c r="O3805" i="7"/>
  <c r="R3805" i="7" s="1"/>
  <c r="O3869" i="7"/>
  <c r="O3885" i="7"/>
  <c r="O3901" i="7"/>
  <c r="R3901" i="7" s="1"/>
  <c r="O3917" i="7"/>
  <c r="O3933" i="7"/>
  <c r="O3949" i="7"/>
  <c r="R3949" i="7" s="1"/>
  <c r="O3965" i="7"/>
  <c r="O3981" i="7"/>
  <c r="O4045" i="7"/>
  <c r="R4045" i="7" s="1"/>
  <c r="O4061" i="7"/>
  <c r="O4077" i="7"/>
  <c r="O4093" i="7"/>
  <c r="R4093" i="7" s="1"/>
  <c r="O4109" i="7"/>
  <c r="O4125" i="7"/>
  <c r="O4141" i="7"/>
  <c r="R4141" i="7" s="1"/>
  <c r="O4205" i="7"/>
  <c r="O4221" i="7"/>
  <c r="O4237" i="7"/>
  <c r="O4253" i="7"/>
  <c r="O4269" i="7"/>
  <c r="O4285" i="7"/>
  <c r="R4285" i="7" s="1"/>
  <c r="O4301" i="7"/>
  <c r="O4317" i="7"/>
  <c r="O4381" i="7"/>
  <c r="R4381" i="7" s="1"/>
  <c r="O4397" i="7"/>
  <c r="O4413" i="7"/>
  <c r="O4445" i="7"/>
  <c r="O4461" i="7"/>
  <c r="O4477" i="7"/>
  <c r="R4477" i="7" s="1"/>
  <c r="O4541" i="7"/>
  <c r="O4557" i="7"/>
  <c r="O4573" i="7"/>
  <c r="R4573" i="7" s="1"/>
  <c r="O4589" i="7"/>
  <c r="O4605" i="7"/>
  <c r="O4621" i="7"/>
  <c r="R4621" i="7" s="1"/>
  <c r="O4637" i="7"/>
  <c r="O4653" i="7"/>
  <c r="O4717" i="7"/>
  <c r="R4717" i="7" s="1"/>
  <c r="O4733" i="7"/>
  <c r="O4749" i="7"/>
  <c r="O4765" i="7"/>
  <c r="R4765" i="7" s="1"/>
  <c r="O4781" i="7"/>
  <c r="O4797" i="7"/>
  <c r="O4813" i="7"/>
  <c r="R4813" i="7" s="1"/>
  <c r="O4877" i="7"/>
  <c r="O4893" i="7"/>
  <c r="O4909" i="7"/>
  <c r="R4909" i="7" s="1"/>
  <c r="O4925" i="7"/>
  <c r="O4941" i="7"/>
  <c r="O4957" i="7"/>
  <c r="R4957" i="7" s="1"/>
  <c r="O4973" i="7"/>
  <c r="O4989" i="7"/>
  <c r="O5053" i="7"/>
  <c r="R5053" i="7" s="1"/>
  <c r="O5069" i="7"/>
  <c r="O5085" i="7"/>
  <c r="O5101" i="7"/>
  <c r="R5101" i="7" s="1"/>
  <c r="O5117" i="7"/>
  <c r="O5133" i="7"/>
  <c r="O5149" i="7"/>
  <c r="R5149" i="7" s="1"/>
  <c r="O5245" i="7"/>
  <c r="R5245" i="7" s="1"/>
  <c r="O5261" i="7"/>
  <c r="O5277" i="7"/>
  <c r="O5293" i="7"/>
  <c r="R5293" i="7" s="1"/>
  <c r="O5309" i="7"/>
  <c r="O5325" i="7"/>
  <c r="O5389" i="7"/>
  <c r="R5389" i="7" s="1"/>
  <c r="O5405" i="7"/>
  <c r="O5421" i="7"/>
  <c r="O5437" i="7"/>
  <c r="R5437" i="7" s="1"/>
  <c r="O5453" i="7"/>
  <c r="O5469" i="7"/>
  <c r="O5485" i="7"/>
  <c r="R5485" i="7" s="1"/>
  <c r="O5549" i="7"/>
  <c r="O5565" i="7"/>
  <c r="O5581" i="7"/>
  <c r="R5581" i="7" s="1"/>
  <c r="O5597" i="7"/>
  <c r="O5613" i="7"/>
  <c r="O5629" i="7"/>
  <c r="O5645" i="7"/>
  <c r="O5661" i="7"/>
  <c r="O5725" i="7"/>
  <c r="R5725" i="7" s="1"/>
  <c r="O5741" i="7"/>
  <c r="O5757" i="7"/>
  <c r="O5773" i="7"/>
  <c r="R5773" i="7" s="1"/>
  <c r="O5789" i="7"/>
  <c r="O5805" i="7"/>
  <c r="O5821" i="7"/>
  <c r="R5821" i="7" s="1"/>
  <c r="O5885" i="7"/>
  <c r="O5901" i="7"/>
  <c r="O5917" i="7"/>
  <c r="R5917" i="7" s="1"/>
  <c r="O5933" i="7"/>
  <c r="O5949" i="7"/>
  <c r="O5965" i="7"/>
  <c r="R5965" i="7" s="1"/>
  <c r="O5981" i="7"/>
  <c r="O5997" i="7"/>
  <c r="O6061" i="7"/>
  <c r="O6077" i="7"/>
  <c r="O6093" i="7"/>
  <c r="O6109" i="7"/>
  <c r="R6109" i="7" s="1"/>
  <c r="O6125" i="7"/>
  <c r="O6141" i="7"/>
  <c r="O6157" i="7"/>
  <c r="R6157" i="7" s="1"/>
  <c r="O6221" i="7"/>
  <c r="O6237" i="7"/>
  <c r="O6253" i="7"/>
  <c r="R6253" i="7" s="1"/>
  <c r="O6269" i="7"/>
  <c r="O6285" i="7"/>
  <c r="O6301" i="7"/>
  <c r="R6301" i="7" s="1"/>
  <c r="O6317" i="7"/>
  <c r="O6333" i="7"/>
  <c r="O6397" i="7"/>
  <c r="R6397" i="7" s="1"/>
  <c r="O6413" i="7"/>
  <c r="O6429" i="7"/>
  <c r="O6445" i="7"/>
  <c r="R6445" i="7" s="1"/>
  <c r="O6461" i="7"/>
  <c r="O6477" i="7"/>
  <c r="O6493" i="7"/>
  <c r="R6493" i="7" s="1"/>
  <c r="O6557" i="7"/>
  <c r="O6573" i="7"/>
  <c r="O6589" i="7"/>
  <c r="R6589" i="7" s="1"/>
  <c r="O6605" i="7"/>
  <c r="O6621" i="7"/>
  <c r="O6637" i="7"/>
  <c r="R6637" i="7" s="1"/>
  <c r="O6653" i="7"/>
  <c r="O6669" i="7"/>
  <c r="O6733" i="7"/>
  <c r="O6749" i="7"/>
  <c r="O6765" i="7"/>
  <c r="O6781" i="7"/>
  <c r="R6781" i="7" s="1"/>
  <c r="O6797" i="7"/>
  <c r="O6813" i="7"/>
  <c r="O6829" i="7"/>
  <c r="R6829" i="7" s="1"/>
  <c r="O6893" i="7"/>
  <c r="O6909" i="7"/>
  <c r="O6925" i="7"/>
  <c r="R6925" i="7" s="1"/>
  <c r="O6941" i="7"/>
  <c r="O6957" i="7"/>
  <c r="O6973" i="7"/>
  <c r="R6973" i="7" s="1"/>
  <c r="O6989" i="7"/>
  <c r="O7005" i="7"/>
  <c r="O7069" i="7"/>
  <c r="O7085" i="7"/>
  <c r="O7101" i="7"/>
  <c r="O7117" i="7"/>
  <c r="R7117" i="7" s="1"/>
  <c r="O7133" i="7"/>
  <c r="O7149" i="7"/>
  <c r="O7165" i="7"/>
  <c r="R7165" i="7" s="1"/>
  <c r="O7229" i="7"/>
  <c r="O7245" i="7"/>
  <c r="O7261" i="7"/>
  <c r="R7261" i="7" s="1"/>
  <c r="O7277" i="7"/>
  <c r="O7293" i="7"/>
  <c r="O7309" i="7"/>
  <c r="O7325" i="7"/>
  <c r="O7341" i="7"/>
  <c r="O7405" i="7"/>
  <c r="O7421" i="7"/>
  <c r="O7437" i="7"/>
  <c r="O7453" i="7"/>
  <c r="O7469" i="7"/>
  <c r="O7485" i="7"/>
  <c r="O7501" i="7"/>
  <c r="R7501" i="7" s="1"/>
  <c r="O7565" i="7"/>
  <c r="O7581" i="7"/>
  <c r="O7597" i="7"/>
  <c r="R7597" i="7" s="1"/>
  <c r="O7613" i="7"/>
  <c r="O7629" i="7"/>
  <c r="O7645" i="7"/>
  <c r="O7661" i="7"/>
  <c r="O7677" i="7"/>
  <c r="O7741" i="7"/>
  <c r="R7741" i="7" s="1"/>
  <c r="O7757" i="7"/>
  <c r="O7773" i="7"/>
  <c r="O7789" i="7"/>
  <c r="R7789" i="7" s="1"/>
  <c r="O7837" i="7"/>
  <c r="O7901" i="7"/>
  <c r="O7917" i="7"/>
  <c r="O7933" i="7"/>
  <c r="R7933" i="7" s="1"/>
  <c r="O7949" i="7"/>
  <c r="O7965" i="7"/>
  <c r="O7981" i="7"/>
  <c r="R7981" i="7" s="1"/>
  <c r="O7997" i="7"/>
  <c r="O8013" i="7"/>
  <c r="O8077" i="7"/>
  <c r="O8093" i="7"/>
  <c r="O8109" i="7"/>
  <c r="O8125" i="7"/>
  <c r="R8125" i="7" s="1"/>
  <c r="O8141" i="7"/>
  <c r="O8157" i="7"/>
  <c r="O8173" i="7"/>
  <c r="R8173" i="7" s="1"/>
  <c r="O8237" i="7"/>
  <c r="O8253" i="7"/>
  <c r="O8269" i="7"/>
  <c r="O8285" i="7"/>
  <c r="O8301" i="7"/>
  <c r="O8317" i="7"/>
  <c r="R8317" i="7" s="1"/>
  <c r="O8333" i="7"/>
  <c r="O8349" i="7"/>
  <c r="O8413" i="7"/>
  <c r="R8413" i="7" s="1"/>
  <c r="O8429" i="7"/>
  <c r="O8445" i="7"/>
  <c r="O8461" i="7"/>
  <c r="R8461" i="7" s="1"/>
  <c r="O8477" i="7"/>
  <c r="O8493" i="7"/>
  <c r="O8509" i="7"/>
  <c r="O8573" i="7"/>
  <c r="O8589" i="7"/>
  <c r="O8621" i="7"/>
  <c r="O8637" i="7"/>
  <c r="O8653" i="7"/>
  <c r="O8669" i="7"/>
  <c r="O8685" i="7"/>
  <c r="O8749" i="7"/>
  <c r="R8749" i="7" s="1"/>
  <c r="O41" i="7"/>
  <c r="O57" i="7"/>
  <c r="O73" i="7"/>
  <c r="O89" i="7"/>
  <c r="O105" i="7"/>
  <c r="O121" i="7"/>
  <c r="O185" i="7"/>
  <c r="O201" i="7"/>
  <c r="O217" i="7"/>
  <c r="O233" i="7"/>
  <c r="O249" i="7"/>
  <c r="O265" i="7"/>
  <c r="O281" i="7"/>
  <c r="R281" i="7" s="1"/>
  <c r="O345" i="7"/>
  <c r="O361" i="7"/>
  <c r="O377" i="7"/>
  <c r="R377" i="7" s="1"/>
  <c r="O393" i="7"/>
  <c r="O409" i="7"/>
  <c r="O425" i="7"/>
  <c r="R425" i="7" s="1"/>
  <c r="O441" i="7"/>
  <c r="O457" i="7"/>
  <c r="O521" i="7"/>
  <c r="O537" i="7"/>
  <c r="O553" i="7"/>
  <c r="O569" i="7"/>
  <c r="R569" i="7" s="1"/>
  <c r="O585" i="7"/>
  <c r="O601" i="7"/>
  <c r="O617" i="7"/>
  <c r="O681" i="7"/>
  <c r="O697" i="7"/>
  <c r="O713" i="7"/>
  <c r="O729" i="7"/>
  <c r="O745" i="7"/>
  <c r="O761" i="7"/>
  <c r="R761" i="7" s="1"/>
  <c r="O777" i="7"/>
  <c r="O793" i="7"/>
  <c r="O857" i="7"/>
  <c r="O873" i="7"/>
  <c r="O889" i="7"/>
  <c r="O905" i="7"/>
  <c r="O921" i="7"/>
  <c r="O937" i="7"/>
  <c r="O953" i="7"/>
  <c r="O1017" i="7"/>
  <c r="O1033" i="7"/>
  <c r="O1049" i="7"/>
  <c r="O1065" i="7"/>
  <c r="O1081" i="7"/>
  <c r="O1097" i="7"/>
  <c r="R1097" i="7" s="1"/>
  <c r="O1113" i="7"/>
  <c r="O1129" i="7"/>
  <c r="O1209" i="7"/>
  <c r="O1225" i="7"/>
  <c r="O1241" i="7"/>
  <c r="O1257" i="7"/>
  <c r="O1273" i="7"/>
  <c r="O1289" i="7"/>
  <c r="R1289" i="7" s="1"/>
  <c r="O1353" i="7"/>
  <c r="O1369" i="7"/>
  <c r="O1385" i="7"/>
  <c r="O1401" i="7"/>
  <c r="O1417" i="7"/>
  <c r="O34" i="7"/>
  <c r="O50" i="7"/>
  <c r="O66" i="7"/>
  <c r="O82" i="7"/>
  <c r="O98" i="7"/>
  <c r="O114" i="7"/>
  <c r="O178" i="7"/>
  <c r="O194" i="7"/>
  <c r="O210" i="7"/>
  <c r="O226" i="7"/>
  <c r="O242" i="7"/>
  <c r="O258" i="7"/>
  <c r="O274" i="7"/>
  <c r="O338" i="7"/>
  <c r="O354" i="7"/>
  <c r="O370" i="7"/>
  <c r="O386" i="7"/>
  <c r="O402" i="7"/>
  <c r="O418" i="7"/>
  <c r="O434" i="7"/>
  <c r="O450" i="7"/>
  <c r="O514" i="7"/>
  <c r="O530" i="7"/>
  <c r="O546" i="7"/>
  <c r="O562" i="7"/>
  <c r="O578" i="7"/>
  <c r="O594" i="7"/>
  <c r="O610" i="7"/>
  <c r="O674" i="7"/>
  <c r="O690" i="7"/>
  <c r="O706" i="7"/>
  <c r="O722" i="7"/>
  <c r="O738" i="7"/>
  <c r="O754" i="7"/>
  <c r="O770" i="7"/>
  <c r="O786" i="7"/>
  <c r="O850" i="7"/>
  <c r="O866" i="7"/>
  <c r="O882" i="7"/>
  <c r="O898" i="7"/>
  <c r="O914" i="7"/>
  <c r="O930" i="7"/>
  <c r="O946" i="7"/>
  <c r="O1010" i="7"/>
  <c r="O1026" i="7"/>
  <c r="O1042" i="7"/>
  <c r="O1058" i="7"/>
  <c r="O1074" i="7"/>
  <c r="O1090" i="7"/>
  <c r="O1106" i="7"/>
  <c r="O1122" i="7"/>
  <c r="O1202" i="7"/>
  <c r="O1218" i="7"/>
  <c r="O1234" i="7"/>
  <c r="O1250" i="7"/>
  <c r="O1266" i="7"/>
  <c r="O1282" i="7"/>
  <c r="O1346" i="7"/>
  <c r="O1362" i="7"/>
  <c r="O1378" i="7"/>
  <c r="O1394" i="7"/>
  <c r="O1410" i="7"/>
  <c r="O1426" i="7"/>
  <c r="R1426" i="7" s="1"/>
  <c r="O1442" i="7"/>
  <c r="O1458" i="7"/>
  <c r="O31" i="7"/>
  <c r="O47" i="7"/>
  <c r="O63" i="7"/>
  <c r="O79" i="7"/>
  <c r="O95" i="7"/>
  <c r="O111" i="7"/>
  <c r="O175" i="7"/>
  <c r="O191" i="7"/>
  <c r="O207" i="7"/>
  <c r="R207" i="7" s="1"/>
  <c r="O223" i="7"/>
  <c r="O239" i="7"/>
  <c r="O255" i="7"/>
  <c r="R255" i="7" s="1"/>
  <c r="O271" i="7"/>
  <c r="O287" i="7"/>
  <c r="O351" i="7"/>
  <c r="R351" i="7" s="1"/>
  <c r="O367" i="7"/>
  <c r="O383" i="7"/>
  <c r="O399" i="7"/>
  <c r="R399" i="7" s="1"/>
  <c r="O415" i="7"/>
  <c r="O431" i="7"/>
  <c r="O447" i="7"/>
  <c r="R447" i="7" s="1"/>
  <c r="O511" i="7"/>
  <c r="O527" i="7"/>
  <c r="O543" i="7"/>
  <c r="R543" i="7" s="1"/>
  <c r="O559" i="7"/>
  <c r="O575" i="7"/>
  <c r="O591" i="7"/>
  <c r="R591" i="7" s="1"/>
  <c r="O607" i="7"/>
  <c r="O623" i="7"/>
  <c r="O687" i="7"/>
  <c r="O703" i="7"/>
  <c r="O719" i="7"/>
  <c r="O735" i="7"/>
  <c r="O751" i="7"/>
  <c r="O767" i="7"/>
  <c r="O783" i="7"/>
  <c r="R783" i="7" s="1"/>
  <c r="O847" i="7"/>
  <c r="O863" i="7"/>
  <c r="O879" i="7"/>
  <c r="R879" i="7" s="1"/>
  <c r="O895" i="7"/>
  <c r="O911" i="7"/>
  <c r="O927" i="7"/>
  <c r="O943" i="7"/>
  <c r="O959" i="7"/>
  <c r="O1023" i="7"/>
  <c r="R1023" i="7" s="1"/>
  <c r="O1039" i="7"/>
  <c r="O1055" i="7"/>
  <c r="O1071" i="7"/>
  <c r="R1071" i="7" s="1"/>
  <c r="O1087" i="7"/>
  <c r="O1103" i="7"/>
  <c r="O1119" i="7"/>
  <c r="R1119" i="7" s="1"/>
  <c r="O1215" i="7"/>
  <c r="O1231" i="7"/>
  <c r="O1247" i="7"/>
  <c r="O1263" i="7"/>
  <c r="R1263" i="7" s="1"/>
  <c r="O1279" i="7"/>
  <c r="O1295" i="7"/>
  <c r="O1359" i="7"/>
  <c r="R1359" i="7" s="1"/>
  <c r="O1375" i="7"/>
  <c r="O1391" i="7"/>
  <c r="O1407" i="7"/>
  <c r="R1407" i="7" s="1"/>
  <c r="O1423" i="7"/>
  <c r="O1439" i="7"/>
  <c r="O1455" i="7"/>
  <c r="R1455" i="7" s="1"/>
  <c r="O40" i="7"/>
  <c r="O56" i="7"/>
  <c r="O72" i="7"/>
  <c r="O88" i="7"/>
  <c r="O104" i="7"/>
  <c r="O120" i="7"/>
  <c r="O184" i="7"/>
  <c r="O200" i="7"/>
  <c r="O216" i="7"/>
  <c r="O232" i="7"/>
  <c r="O248" i="7"/>
  <c r="O264" i="7"/>
  <c r="O280" i="7"/>
  <c r="R280" i="7" s="1"/>
  <c r="O344" i="7"/>
  <c r="O360" i="7"/>
  <c r="O376" i="7"/>
  <c r="R376" i="7" s="1"/>
  <c r="O392" i="7"/>
  <c r="O408" i="7"/>
  <c r="O424" i="7"/>
  <c r="R424" i="7" s="1"/>
  <c r="O440" i="7"/>
  <c r="O456" i="7"/>
  <c r="O520" i="7"/>
  <c r="R520" i="7" s="1"/>
  <c r="O536" i="7"/>
  <c r="O552" i="7"/>
  <c r="O568" i="7"/>
  <c r="R568" i="7" s="1"/>
  <c r="O584" i="7"/>
  <c r="O600" i="7"/>
  <c r="O616" i="7"/>
  <c r="O680" i="7"/>
  <c r="O696" i="7"/>
  <c r="O712" i="7"/>
  <c r="R712" i="7" s="1"/>
  <c r="O728" i="7"/>
  <c r="O744" i="7"/>
  <c r="O760" i="7"/>
  <c r="R760" i="7" s="1"/>
  <c r="O776" i="7"/>
  <c r="O792" i="7"/>
  <c r="O856" i="7"/>
  <c r="O872" i="7"/>
  <c r="O888" i="7"/>
  <c r="O904" i="7"/>
  <c r="O920" i="7"/>
  <c r="O936" i="7"/>
  <c r="O952" i="7"/>
  <c r="O1016" i="7"/>
  <c r="O1032" i="7"/>
  <c r="O1048" i="7"/>
  <c r="R1048" i="7" s="1"/>
  <c r="O1064" i="7"/>
  <c r="O1080" i="7"/>
  <c r="O1096" i="7"/>
  <c r="R1096" i="7" s="1"/>
  <c r="O1112" i="7"/>
  <c r="O1128" i="7"/>
  <c r="O1208" i="7"/>
  <c r="O1224" i="7"/>
  <c r="O1240" i="7"/>
  <c r="O1256" i="7"/>
  <c r="O1272" i="7"/>
  <c r="O1288" i="7"/>
  <c r="R1288" i="7" s="1"/>
  <c r="O1352" i="7"/>
  <c r="O1368" i="7"/>
  <c r="O1384" i="7"/>
  <c r="R1384" i="7" s="1"/>
  <c r="O1400" i="7"/>
  <c r="O1416" i="7"/>
  <c r="O1432" i="7"/>
  <c r="R1432" i="7" s="1"/>
  <c r="O1448" i="7"/>
  <c r="O1464" i="7"/>
  <c r="O1518" i="7"/>
  <c r="O1534" i="7"/>
  <c r="O1550" i="7"/>
  <c r="O1566" i="7"/>
  <c r="O1582" i="7"/>
  <c r="O1598" i="7"/>
  <c r="R1598" i="7" s="1"/>
  <c r="O1614" i="7"/>
  <c r="O1630" i="7"/>
  <c r="O1694" i="7"/>
  <c r="R1694" i="7" s="1"/>
  <c r="O1710" i="7"/>
  <c r="O1726" i="7"/>
  <c r="O1742" i="7"/>
  <c r="O1758" i="7"/>
  <c r="O1774" i="7"/>
  <c r="O1790" i="7"/>
  <c r="O1854" i="7"/>
  <c r="O1870" i="7"/>
  <c r="O1886" i="7"/>
  <c r="R1886" i="7" s="1"/>
  <c r="O1902" i="7"/>
  <c r="O1918" i="7"/>
  <c r="O1934" i="7"/>
  <c r="O1950" i="7"/>
  <c r="O1966" i="7"/>
  <c r="O2030" i="7"/>
  <c r="R2030" i="7" s="1"/>
  <c r="O2046" i="7"/>
  <c r="O2062" i="7"/>
  <c r="O2078" i="7"/>
  <c r="R2078" i="7" s="1"/>
  <c r="O2094" i="7"/>
  <c r="O2110" i="7"/>
  <c r="O2126" i="7"/>
  <c r="R2126" i="7" s="1"/>
  <c r="O2190" i="7"/>
  <c r="O2206" i="7"/>
  <c r="O2222" i="7"/>
  <c r="R2222" i="7" s="1"/>
  <c r="O2238" i="7"/>
  <c r="O2254" i="7"/>
  <c r="O2270" i="7"/>
  <c r="O2286" i="7"/>
  <c r="O2302" i="7"/>
  <c r="O2366" i="7"/>
  <c r="R2366" i="7" s="1"/>
  <c r="O2382" i="7"/>
  <c r="O2398" i="7"/>
  <c r="O2414" i="7"/>
  <c r="R2414" i="7" s="1"/>
  <c r="O2430" i="7"/>
  <c r="O2446" i="7"/>
  <c r="O2462" i="7"/>
  <c r="R2462" i="7" s="1"/>
  <c r="O2526" i="7"/>
  <c r="O2542" i="7"/>
  <c r="O2558" i="7"/>
  <c r="O2574" i="7"/>
  <c r="O2590" i="7"/>
  <c r="O2606" i="7"/>
  <c r="R2606" i="7" s="1"/>
  <c r="O2622" i="7"/>
  <c r="O2638" i="7"/>
  <c r="O2702" i="7"/>
  <c r="O2718" i="7"/>
  <c r="O2734" i="7"/>
  <c r="O2750" i="7"/>
  <c r="R2750" i="7" s="1"/>
  <c r="O2766" i="7"/>
  <c r="O2782" i="7"/>
  <c r="O2798" i="7"/>
  <c r="R2798" i="7" s="1"/>
  <c r="O2862" i="7"/>
  <c r="O2878" i="7"/>
  <c r="O2894" i="7"/>
  <c r="O2910" i="7"/>
  <c r="O2926" i="7"/>
  <c r="O2942" i="7"/>
  <c r="R2942" i="7" s="1"/>
  <c r="O2958" i="7"/>
  <c r="O2974" i="7"/>
  <c r="O3038" i="7"/>
  <c r="R3038" i="7" s="1"/>
  <c r="O3054" i="7"/>
  <c r="O3070" i="7"/>
  <c r="O3086" i="7"/>
  <c r="R3086" i="7" s="1"/>
  <c r="O3102" i="7"/>
  <c r="O3118" i="7"/>
  <c r="O3134" i="7"/>
  <c r="R3134" i="7" s="1"/>
  <c r="O3198" i="7"/>
  <c r="O3214" i="7"/>
  <c r="O3230" i="7"/>
  <c r="R3230" i="7" s="1"/>
  <c r="O3246" i="7"/>
  <c r="O3262" i="7"/>
  <c r="O3278" i="7"/>
  <c r="R3278" i="7" s="1"/>
  <c r="O3294" i="7"/>
  <c r="O3310" i="7"/>
  <c r="O3374" i="7"/>
  <c r="R3374" i="7" s="1"/>
  <c r="O3390" i="7"/>
  <c r="O3406" i="7"/>
  <c r="O3422" i="7"/>
  <c r="R3422" i="7" s="1"/>
  <c r="O3438" i="7"/>
  <c r="O3454" i="7"/>
  <c r="O3470" i="7"/>
  <c r="R3470" i="7" s="1"/>
  <c r="O3566" i="7"/>
  <c r="R3566" i="7" s="1"/>
  <c r="O3582" i="7"/>
  <c r="O3598" i="7"/>
  <c r="O3614" i="7"/>
  <c r="R3614" i="7" s="1"/>
  <c r="O3630" i="7"/>
  <c r="O3646" i="7"/>
  <c r="O3710" i="7"/>
  <c r="R3710" i="7" s="1"/>
  <c r="O3726" i="7"/>
  <c r="O3742" i="7"/>
  <c r="O3758" i="7"/>
  <c r="R3758" i="7" s="1"/>
  <c r="O3774" i="7"/>
  <c r="O3790" i="7"/>
  <c r="O3806" i="7"/>
  <c r="R3806" i="7" s="1"/>
  <c r="O3870" i="7"/>
  <c r="O3886" i="7"/>
  <c r="O3902" i="7"/>
  <c r="R3902" i="7" s="1"/>
  <c r="O3918" i="7"/>
  <c r="O3934" i="7"/>
  <c r="O3950" i="7"/>
  <c r="R3950" i="7" s="1"/>
  <c r="O3966" i="7"/>
  <c r="O3982" i="7"/>
  <c r="O4046" i="7"/>
  <c r="R4046" i="7" s="1"/>
  <c r="O4062" i="7"/>
  <c r="O4078" i="7"/>
  <c r="O4094" i="7"/>
  <c r="R4094" i="7" s="1"/>
  <c r="O4110" i="7"/>
  <c r="O4126" i="7"/>
  <c r="O4142" i="7"/>
  <c r="R4142" i="7" s="1"/>
  <c r="O4206" i="7"/>
  <c r="O4222" i="7"/>
  <c r="O4238" i="7"/>
  <c r="O4254" i="7"/>
  <c r="O4270" i="7"/>
  <c r="O4286" i="7"/>
  <c r="R4286" i="7" s="1"/>
  <c r="O4302" i="7"/>
  <c r="O4318" i="7"/>
  <c r="O4382" i="7"/>
  <c r="R4382" i="7" s="1"/>
  <c r="O4398" i="7"/>
  <c r="O4414" i="7"/>
  <c r="O4446" i="7"/>
  <c r="O4462" i="7"/>
  <c r="O4478" i="7"/>
  <c r="R4478" i="7" s="1"/>
  <c r="O4542" i="7"/>
  <c r="O4558" i="7"/>
  <c r="O4574" i="7"/>
  <c r="R4574" i="7" s="1"/>
  <c r="O4590" i="7"/>
  <c r="O4606" i="7"/>
  <c r="O4622" i="7"/>
  <c r="R4622" i="7" s="1"/>
  <c r="O4638" i="7"/>
  <c r="O4654" i="7"/>
  <c r="O4718" i="7"/>
  <c r="R4718" i="7" s="1"/>
  <c r="O4734" i="7"/>
  <c r="O4750" i="7"/>
  <c r="O4766" i="7"/>
  <c r="R4766" i="7" s="1"/>
  <c r="O4782" i="7"/>
  <c r="O4798" i="7"/>
  <c r="O4814" i="7"/>
  <c r="R4814" i="7" s="1"/>
  <c r="O4878" i="7"/>
  <c r="O4894" i="7"/>
  <c r="O4910" i="7"/>
  <c r="R4910" i="7" s="1"/>
  <c r="O4926" i="7"/>
  <c r="O4942" i="7"/>
  <c r="O4958" i="7"/>
  <c r="R4958" i="7" s="1"/>
  <c r="O4974" i="7"/>
  <c r="O4990" i="7"/>
  <c r="O5054" i="7"/>
  <c r="R5054" i="7" s="1"/>
  <c r="O5070" i="7"/>
  <c r="O5086" i="7"/>
  <c r="O5102" i="7"/>
  <c r="R5102" i="7" s="1"/>
  <c r="O5118" i="7"/>
  <c r="O5134" i="7"/>
  <c r="O5150" i="7"/>
  <c r="R5150" i="7" s="1"/>
  <c r="O5246" i="7"/>
  <c r="R5246" i="7" s="1"/>
  <c r="O5262" i="7"/>
  <c r="O5278" i="7"/>
  <c r="O5294" i="7"/>
  <c r="R5294" i="7" s="1"/>
  <c r="O5310" i="7"/>
  <c r="O5326" i="7"/>
  <c r="O5390" i="7"/>
  <c r="R5390" i="7" s="1"/>
  <c r="O5406" i="7"/>
  <c r="O5422" i="7"/>
  <c r="O5438" i="7"/>
  <c r="R5438" i="7" s="1"/>
  <c r="O5454" i="7"/>
  <c r="O5470" i="7"/>
  <c r="O5486" i="7"/>
  <c r="R5486" i="7" s="1"/>
  <c r="O5550" i="7"/>
  <c r="O5566" i="7"/>
  <c r="O5582" i="7"/>
  <c r="R5582" i="7" s="1"/>
  <c r="O5598" i="7"/>
  <c r="O5614" i="7"/>
  <c r="O5630" i="7"/>
  <c r="O5646" i="7"/>
  <c r="O5662" i="7"/>
  <c r="O5726" i="7"/>
  <c r="R5726" i="7" s="1"/>
  <c r="O5742" i="7"/>
  <c r="O5758" i="7"/>
  <c r="O5774" i="7"/>
  <c r="O5790" i="7"/>
  <c r="O5806" i="7"/>
  <c r="O5822" i="7"/>
  <c r="R5822" i="7" s="1"/>
  <c r="O5886" i="7"/>
  <c r="O5902" i="7"/>
  <c r="O5918" i="7"/>
  <c r="R5918" i="7" s="1"/>
  <c r="O5934" i="7"/>
  <c r="O5950" i="7"/>
  <c r="O5966" i="7"/>
  <c r="R5966" i="7" s="1"/>
  <c r="O5982" i="7"/>
  <c r="O5998" i="7"/>
  <c r="O6062" i="7"/>
  <c r="R6062" i="7" s="1"/>
  <c r="O6078" i="7"/>
  <c r="O6094" i="7"/>
  <c r="O6110" i="7"/>
  <c r="R6110" i="7" s="1"/>
  <c r="O6126" i="7"/>
  <c r="O6142" i="7"/>
  <c r="O6158" i="7"/>
  <c r="R6158" i="7" s="1"/>
  <c r="O6222" i="7"/>
  <c r="O6238" i="7"/>
  <c r="O6254" i="7"/>
  <c r="R6254" i="7" s="1"/>
  <c r="O6270" i="7"/>
  <c r="O6286" i="7"/>
  <c r="O6302" i="7"/>
  <c r="O6318" i="7"/>
  <c r="O6334" i="7"/>
  <c r="O6398" i="7"/>
  <c r="R6398" i="7" s="1"/>
  <c r="O6414" i="7"/>
  <c r="O6430" i="7"/>
  <c r="O6446" i="7"/>
  <c r="R6446" i="7" s="1"/>
  <c r="O6462" i="7"/>
  <c r="O6478" i="7"/>
  <c r="O6494" i="7"/>
  <c r="R6494" i="7" s="1"/>
  <c r="O6558" i="7"/>
  <c r="O6574" i="7"/>
  <c r="O6590" i="7"/>
  <c r="R6590" i="7" s="1"/>
  <c r="O6606" i="7"/>
  <c r="O6622" i="7"/>
  <c r="O6638" i="7"/>
  <c r="R6638" i="7" s="1"/>
  <c r="O6654" i="7"/>
  <c r="O6670" i="7"/>
  <c r="O6734" i="7"/>
  <c r="O6750" i="7"/>
  <c r="O6766" i="7"/>
  <c r="O6782" i="7"/>
  <c r="R6782" i="7" s="1"/>
  <c r="O6798" i="7"/>
  <c r="O6814" i="7"/>
  <c r="O6830" i="7"/>
  <c r="R6830" i="7" s="1"/>
  <c r="O6894" i="7"/>
  <c r="O6910" i="7"/>
  <c r="O6926" i="7"/>
  <c r="R6926" i="7" s="1"/>
  <c r="O6942" i="7"/>
  <c r="O6958" i="7"/>
  <c r="O6974" i="7"/>
  <c r="R6974" i="7" s="1"/>
  <c r="O6990" i="7"/>
  <c r="O7006" i="7"/>
  <c r="O7070" i="7"/>
  <c r="O7086" i="7"/>
  <c r="O7102" i="7"/>
  <c r="O7118" i="7"/>
  <c r="R7118" i="7" s="1"/>
  <c r="O7134" i="7"/>
  <c r="O7150" i="7"/>
  <c r="O7166" i="7"/>
  <c r="R7166" i="7" s="1"/>
  <c r="O7230" i="7"/>
  <c r="O7246" i="7"/>
  <c r="O7262" i="7"/>
  <c r="R7262" i="7" s="1"/>
  <c r="O7278" i="7"/>
  <c r="O7294" i="7"/>
  <c r="O7310" i="7"/>
  <c r="O7326" i="7"/>
  <c r="O7342" i="7"/>
  <c r="O7406" i="7"/>
  <c r="R7406" i="7" s="1"/>
  <c r="O7422" i="7"/>
  <c r="O7438" i="7"/>
  <c r="O7454" i="7"/>
  <c r="O7470" i="7"/>
  <c r="O7486" i="7"/>
  <c r="O7502" i="7"/>
  <c r="R7502" i="7" s="1"/>
  <c r="O7566" i="7"/>
  <c r="O7582" i="7"/>
  <c r="O7598" i="7"/>
  <c r="R7598" i="7" s="1"/>
  <c r="O7614" i="7"/>
  <c r="O7630" i="7"/>
  <c r="O7646" i="7"/>
  <c r="O7662" i="7"/>
  <c r="O7678" i="7"/>
  <c r="O7742" i="7"/>
  <c r="R7742" i="7" s="1"/>
  <c r="O7758" i="7"/>
  <c r="O7774" i="7"/>
  <c r="O7790" i="7"/>
  <c r="R7790" i="7" s="1"/>
  <c r="O7838" i="7"/>
  <c r="R7838" i="7" s="1"/>
  <c r="O7902" i="7"/>
  <c r="O7918" i="7"/>
  <c r="O7934" i="7"/>
  <c r="R7934" i="7" s="1"/>
  <c r="O7950" i="7"/>
  <c r="O7966" i="7"/>
  <c r="O7982" i="7"/>
  <c r="R7982" i="7" s="1"/>
  <c r="O7998" i="7"/>
  <c r="O8014" i="7"/>
  <c r="O8078" i="7"/>
  <c r="O8094" i="7"/>
  <c r="O8110" i="7"/>
  <c r="O8126" i="7"/>
  <c r="O8142" i="7"/>
  <c r="O8158" i="7"/>
  <c r="O8174" i="7"/>
  <c r="R8174" i="7" s="1"/>
  <c r="O8238" i="7"/>
  <c r="O8254" i="7"/>
  <c r="O8270" i="7"/>
  <c r="O8286" i="7"/>
  <c r="O8302" i="7"/>
  <c r="O8318" i="7"/>
  <c r="R8318" i="7" s="1"/>
  <c r="O8334" i="7"/>
  <c r="O8350" i="7"/>
  <c r="O8414" i="7"/>
  <c r="R8414" i="7" s="1"/>
  <c r="O8430" i="7"/>
  <c r="O8446" i="7"/>
  <c r="O8462" i="7"/>
  <c r="R8462" i="7" s="1"/>
  <c r="O8478" i="7"/>
  <c r="O8494" i="7"/>
  <c r="O8510" i="7"/>
  <c r="O8574" i="7"/>
  <c r="O8590" i="7"/>
  <c r="O8622" i="7"/>
  <c r="O8638" i="7"/>
  <c r="O8654" i="7"/>
  <c r="O8670" i="7"/>
  <c r="O8686" i="7"/>
  <c r="O8750" i="7"/>
  <c r="R8750" i="7" s="1"/>
  <c r="O1515" i="7"/>
  <c r="O1531" i="7"/>
  <c r="O1547" i="7"/>
  <c r="O1563" i="7"/>
  <c r="O1579" i="7"/>
  <c r="O1595" i="7"/>
  <c r="R1595" i="7" s="1"/>
  <c r="O1611" i="7"/>
  <c r="O1627" i="7"/>
  <c r="O1691" i="7"/>
  <c r="R1691" i="7" s="1"/>
  <c r="O1707" i="7"/>
  <c r="O1723" i="7"/>
  <c r="O1739" i="7"/>
  <c r="O1755" i="7"/>
  <c r="O1771" i="7"/>
  <c r="O1787" i="7"/>
  <c r="O1851" i="7"/>
  <c r="O1867" i="7"/>
  <c r="O1883" i="7"/>
  <c r="R1883" i="7" s="1"/>
  <c r="O1899" i="7"/>
  <c r="O1915" i="7"/>
  <c r="O1931" i="7"/>
  <c r="O1947" i="7"/>
  <c r="O1963" i="7"/>
  <c r="O2027" i="7"/>
  <c r="O2043" i="7"/>
  <c r="O2059" i="7"/>
  <c r="O2075" i="7"/>
  <c r="R2075" i="7" s="1"/>
  <c r="O2091" i="7"/>
  <c r="O2107" i="7"/>
  <c r="O2123" i="7"/>
  <c r="O2187" i="7"/>
  <c r="O2203" i="7"/>
  <c r="O2219" i="7"/>
  <c r="R2219" i="7" s="1"/>
  <c r="O2235" i="7"/>
  <c r="O2251" i="7"/>
  <c r="O2267" i="7"/>
  <c r="R2267" i="7" s="1"/>
  <c r="O2283" i="7"/>
  <c r="O2299" i="7"/>
  <c r="O2363" i="7"/>
  <c r="O2379" i="7"/>
  <c r="O2395" i="7"/>
  <c r="O2411" i="7"/>
  <c r="R2411" i="7" s="1"/>
  <c r="O2427" i="7"/>
  <c r="O2443" i="7"/>
  <c r="O2459" i="7"/>
  <c r="R2459" i="7" s="1"/>
  <c r="O2523" i="7"/>
  <c r="O2539" i="7"/>
  <c r="O2555" i="7"/>
  <c r="O2571" i="7"/>
  <c r="O2587" i="7"/>
  <c r="O2603" i="7"/>
  <c r="R2603" i="7" s="1"/>
  <c r="O2619" i="7"/>
  <c r="O2635" i="7"/>
  <c r="O2699" i="7"/>
  <c r="O2715" i="7"/>
  <c r="O2731" i="7"/>
  <c r="O2747" i="7"/>
  <c r="R2747" i="7" s="1"/>
  <c r="O2763" i="7"/>
  <c r="O2779" i="7"/>
  <c r="O2795" i="7"/>
  <c r="R2795" i="7" s="1"/>
  <c r="O2859" i="7"/>
  <c r="O2875" i="7"/>
  <c r="O2891" i="7"/>
  <c r="O2907" i="7"/>
  <c r="O2923" i="7"/>
  <c r="O2939" i="7"/>
  <c r="O2955" i="7"/>
  <c r="O2971" i="7"/>
  <c r="O3035" i="7"/>
  <c r="R3035" i="7" s="1"/>
  <c r="O3051" i="7"/>
  <c r="O3067" i="7"/>
  <c r="O3083" i="7"/>
  <c r="R3083" i="7" s="1"/>
  <c r="O3099" i="7"/>
  <c r="O3115" i="7"/>
  <c r="O3131" i="7"/>
  <c r="R3131" i="7" s="1"/>
  <c r="O3195" i="7"/>
  <c r="O3211" i="7"/>
  <c r="O3227" i="7"/>
  <c r="R3227" i="7" s="1"/>
  <c r="O3243" i="7"/>
  <c r="O3259" i="7"/>
  <c r="O3275" i="7"/>
  <c r="R3275" i="7" s="1"/>
  <c r="O3291" i="7"/>
  <c r="O3307" i="7"/>
  <c r="O3371" i="7"/>
  <c r="R3371" i="7" s="1"/>
  <c r="O3387" i="7"/>
  <c r="O3403" i="7"/>
  <c r="O3419" i="7"/>
  <c r="O3435" i="7"/>
  <c r="O3451" i="7"/>
  <c r="O3467" i="7"/>
  <c r="R3467" i="7" s="1"/>
  <c r="O3563" i="7"/>
  <c r="R3563" i="7" s="1"/>
  <c r="O3579" i="7"/>
  <c r="O3595" i="7"/>
  <c r="O3611" i="7"/>
  <c r="O3627" i="7"/>
  <c r="O3643" i="7"/>
  <c r="O3707" i="7"/>
  <c r="R3707" i="7" s="1"/>
  <c r="O3723" i="7"/>
  <c r="O3739" i="7"/>
  <c r="O3755" i="7"/>
  <c r="R3755" i="7" s="1"/>
  <c r="O3771" i="7"/>
  <c r="O3787" i="7"/>
  <c r="O3803" i="7"/>
  <c r="O3867" i="7"/>
  <c r="O3883" i="7"/>
  <c r="O3899" i="7"/>
  <c r="O3915" i="7"/>
  <c r="O3931" i="7"/>
  <c r="O3947" i="7"/>
  <c r="R3947" i="7" s="1"/>
  <c r="O3963" i="7"/>
  <c r="O3979" i="7"/>
  <c r="O4043" i="7"/>
  <c r="R4043" i="7" s="1"/>
  <c r="O4059" i="7"/>
  <c r="O4075" i="7"/>
  <c r="O4091" i="7"/>
  <c r="R4091" i="7" s="1"/>
  <c r="O4107" i="7"/>
  <c r="O4123" i="7"/>
  <c r="O4139" i="7"/>
  <c r="O4203" i="7"/>
  <c r="O4219" i="7"/>
  <c r="O4235" i="7"/>
  <c r="O4251" i="7"/>
  <c r="O4267" i="7"/>
  <c r="O4283" i="7"/>
  <c r="R4283" i="7" s="1"/>
  <c r="O4299" i="7"/>
  <c r="O4315" i="7"/>
  <c r="O4379" i="7"/>
  <c r="R4379" i="7" s="1"/>
  <c r="O4395" i="7"/>
  <c r="O4411" i="7"/>
  <c r="O4443" i="7"/>
  <c r="O4459" i="7"/>
  <c r="O4475" i="7"/>
  <c r="O4539" i="7"/>
  <c r="O4555" i="7"/>
  <c r="O4571" i="7"/>
  <c r="R4571" i="7" s="1"/>
  <c r="O4587" i="7"/>
  <c r="O4603" i="7"/>
  <c r="O4619" i="7"/>
  <c r="R4619" i="7" s="1"/>
  <c r="O4635" i="7"/>
  <c r="O4651" i="7"/>
  <c r="O4715" i="7"/>
  <c r="O4731" i="7"/>
  <c r="O4747" i="7"/>
  <c r="O4763" i="7"/>
  <c r="R4763" i="7" s="1"/>
  <c r="O4779" i="7"/>
  <c r="O4795" i="7"/>
  <c r="O4811" i="7"/>
  <c r="R4811" i="7" s="1"/>
  <c r="O4875" i="7"/>
  <c r="O4891" i="7"/>
  <c r="O4907" i="7"/>
  <c r="R4907" i="7" s="1"/>
  <c r="O4923" i="7"/>
  <c r="O4939" i="7"/>
  <c r="O4955" i="7"/>
  <c r="R4955" i="7" s="1"/>
  <c r="O4971" i="7"/>
  <c r="O4987" i="7"/>
  <c r="O5051" i="7"/>
  <c r="R5051" i="7" s="1"/>
  <c r="O5067" i="7"/>
  <c r="O5083" i="7"/>
  <c r="O5099" i="7"/>
  <c r="R5099" i="7" s="1"/>
  <c r="O5115" i="7"/>
  <c r="O5131" i="7"/>
  <c r="O5147" i="7"/>
  <c r="O5243" i="7"/>
  <c r="R5243" i="7" s="1"/>
  <c r="O5259" i="7"/>
  <c r="O5275" i="7"/>
  <c r="O5291" i="7"/>
  <c r="O5307" i="7"/>
  <c r="O5323" i="7"/>
  <c r="O5387" i="7"/>
  <c r="R5387" i="7" s="1"/>
  <c r="O5403" i="7"/>
  <c r="O5419" i="7"/>
  <c r="O5435" i="7"/>
  <c r="R5435" i="7" s="1"/>
  <c r="O5451" i="7"/>
  <c r="O5467" i="7"/>
  <c r="O5483" i="7"/>
  <c r="R5483" i="7" s="1"/>
  <c r="O5547" i="7"/>
  <c r="O5563" i="7"/>
  <c r="O5579" i="7"/>
  <c r="R5579" i="7" s="1"/>
  <c r="O5595" i="7"/>
  <c r="O5611" i="7"/>
  <c r="O5627" i="7"/>
  <c r="O5643" i="7"/>
  <c r="O5659" i="7"/>
  <c r="O5723" i="7"/>
  <c r="R5723" i="7" s="1"/>
  <c r="O5739" i="7"/>
  <c r="O5755" i="7"/>
  <c r="O5771" i="7"/>
  <c r="R5771" i="7" s="1"/>
  <c r="O5787" i="7"/>
  <c r="O5803" i="7"/>
  <c r="O5819" i="7"/>
  <c r="O5883" i="7"/>
  <c r="O5899" i="7"/>
  <c r="O5915" i="7"/>
  <c r="R5915" i="7" s="1"/>
  <c r="O5931" i="7"/>
  <c r="O5947" i="7"/>
  <c r="O5963" i="7"/>
  <c r="O5979" i="7"/>
  <c r="O5995" i="7"/>
  <c r="O6059" i="7"/>
  <c r="O6075" i="7"/>
  <c r="O6091" i="7"/>
  <c r="O6107" i="7"/>
  <c r="R6107" i="7" s="1"/>
  <c r="O6123" i="7"/>
  <c r="O6139" i="7"/>
  <c r="O6155" i="7"/>
  <c r="R6155" i="7" s="1"/>
  <c r="O6219" i="7"/>
  <c r="O6235" i="7"/>
  <c r="O6251" i="7"/>
  <c r="O6267" i="7"/>
  <c r="O6283" i="7"/>
  <c r="O6299" i="7"/>
  <c r="O6315" i="7"/>
  <c r="O6331" i="7"/>
  <c r="O6395" i="7"/>
  <c r="O6411" i="7"/>
  <c r="O6427" i="7"/>
  <c r="O6443" i="7"/>
  <c r="R6443" i="7" s="1"/>
  <c r="O6459" i="7"/>
  <c r="O6475" i="7"/>
  <c r="O6491" i="7"/>
  <c r="R6491" i="7" s="1"/>
  <c r="O6555" i="7"/>
  <c r="O6571" i="7"/>
  <c r="O6587" i="7"/>
  <c r="R6587" i="7" s="1"/>
  <c r="O6603" i="7"/>
  <c r="O6619" i="7"/>
  <c r="O6635" i="7"/>
  <c r="R6635" i="7" s="1"/>
  <c r="O6651" i="7"/>
  <c r="O6667" i="7"/>
  <c r="O6731" i="7"/>
  <c r="O6747" i="7"/>
  <c r="O6763" i="7"/>
  <c r="O6779" i="7"/>
  <c r="R6779" i="7" s="1"/>
  <c r="O6795" i="7"/>
  <c r="O6811" i="7"/>
  <c r="O6827" i="7"/>
  <c r="R6827" i="7" s="1"/>
  <c r="O6891" i="7"/>
  <c r="O6907" i="7"/>
  <c r="O6923" i="7"/>
  <c r="O6939" i="7"/>
  <c r="O6955" i="7"/>
  <c r="O6971" i="7"/>
  <c r="R6971" i="7" s="1"/>
  <c r="O6987" i="7"/>
  <c r="O7003" i="7"/>
  <c r="O7067" i="7"/>
  <c r="O7083" i="7"/>
  <c r="O7099" i="7"/>
  <c r="O7115" i="7"/>
  <c r="R7115" i="7" s="1"/>
  <c r="O7131" i="7"/>
  <c r="O7147" i="7"/>
  <c r="O7163" i="7"/>
  <c r="R7163" i="7" s="1"/>
  <c r="O7227" i="7"/>
  <c r="O7243" i="7"/>
  <c r="O7259" i="7"/>
  <c r="R7259" i="7" s="1"/>
  <c r="O7275" i="7"/>
  <c r="O7291" i="7"/>
  <c r="O7307" i="7"/>
  <c r="O7323" i="7"/>
  <c r="O7339" i="7"/>
  <c r="O7403" i="7"/>
  <c r="O7419" i="7"/>
  <c r="O7435" i="7"/>
  <c r="O7451" i="7"/>
  <c r="O7467" i="7"/>
  <c r="O7483" i="7"/>
  <c r="O7499" i="7"/>
  <c r="O7563" i="7"/>
  <c r="O7579" i="7"/>
  <c r="O7595" i="7"/>
  <c r="O7611" i="7"/>
  <c r="O7627" i="7"/>
  <c r="O7643" i="7"/>
  <c r="O7659" i="7"/>
  <c r="O7675" i="7"/>
  <c r="O7739" i="7"/>
  <c r="R7739" i="7" s="1"/>
  <c r="O7755" i="7"/>
  <c r="O7771" i="7"/>
  <c r="O7787" i="7"/>
  <c r="O7835" i="7"/>
  <c r="O7899" i="7"/>
  <c r="O7915" i="7"/>
  <c r="O7931" i="7"/>
  <c r="O7947" i="7"/>
  <c r="O7963" i="7"/>
  <c r="O7979" i="7"/>
  <c r="R7979" i="7" s="1"/>
  <c r="O7995" i="7"/>
  <c r="O8011" i="7"/>
  <c r="O8075" i="7"/>
  <c r="O8091" i="7"/>
  <c r="O8107" i="7"/>
  <c r="O8123" i="7"/>
  <c r="O8139" i="7"/>
  <c r="O8155" i="7"/>
  <c r="O8171" i="7"/>
  <c r="R8171" i="7" s="1"/>
  <c r="O8235" i="7"/>
  <c r="O8251" i="7"/>
  <c r="O8267" i="7"/>
  <c r="O8283" i="7"/>
  <c r="O8299" i="7"/>
  <c r="O8315" i="7"/>
  <c r="R8315" i="7" s="1"/>
  <c r="O8331" i="7"/>
  <c r="O8347" i="7"/>
  <c r="O8411" i="7"/>
  <c r="R8411" i="7" s="1"/>
  <c r="O8427" i="7"/>
  <c r="O8443" i="7"/>
  <c r="O8459" i="7"/>
  <c r="R8459" i="7" s="1"/>
  <c r="O8475" i="7"/>
  <c r="O8491" i="7"/>
  <c r="O8507" i="7"/>
  <c r="O8571" i="7"/>
  <c r="O8587" i="7"/>
  <c r="O8619" i="7"/>
  <c r="O8635" i="7"/>
  <c r="O8651" i="7"/>
  <c r="O8667" i="7"/>
  <c r="O8683" i="7"/>
  <c r="O8747" i="7"/>
  <c r="R8747" i="7" s="1"/>
  <c r="O1520" i="7"/>
  <c r="O1536" i="7"/>
  <c r="O1552" i="7"/>
  <c r="R1552" i="7" s="1"/>
  <c r="O1568" i="7"/>
  <c r="O1584" i="7"/>
  <c r="O1600" i="7"/>
  <c r="O1616" i="7"/>
  <c r="O1632" i="7"/>
  <c r="O1696" i="7"/>
  <c r="R1696" i="7" s="1"/>
  <c r="O1712" i="7"/>
  <c r="O1728" i="7"/>
  <c r="O1744" i="7"/>
  <c r="O1760" i="7"/>
  <c r="O1776" i="7"/>
  <c r="O1792" i="7"/>
  <c r="R1792" i="7" s="1"/>
  <c r="O1856" i="7"/>
  <c r="O1872" i="7"/>
  <c r="O1888" i="7"/>
  <c r="R1888" i="7" s="1"/>
  <c r="O1904" i="7"/>
  <c r="O1920" i="7"/>
  <c r="O1936" i="7"/>
  <c r="O1952" i="7"/>
  <c r="O1968" i="7"/>
  <c r="O2032" i="7"/>
  <c r="O2048" i="7"/>
  <c r="O2064" i="7"/>
  <c r="O2080" i="7"/>
  <c r="R2080" i="7" s="1"/>
  <c r="O2096" i="7"/>
  <c r="O2112" i="7"/>
  <c r="O2128" i="7"/>
  <c r="R2128" i="7" s="1"/>
  <c r="O2192" i="7"/>
  <c r="O2208" i="7"/>
  <c r="O2224" i="7"/>
  <c r="R2224" i="7" s="1"/>
  <c r="O2240" i="7"/>
  <c r="O2256" i="7"/>
  <c r="O2272" i="7"/>
  <c r="O2288" i="7"/>
  <c r="O2304" i="7"/>
  <c r="O2368" i="7"/>
  <c r="R2368" i="7" s="1"/>
  <c r="O2384" i="7"/>
  <c r="O2400" i="7"/>
  <c r="O2416" i="7"/>
  <c r="R2416" i="7" s="1"/>
  <c r="O2432" i="7"/>
  <c r="O2448" i="7"/>
  <c r="O2464" i="7"/>
  <c r="R2464" i="7" s="1"/>
  <c r="O2528" i="7"/>
  <c r="O2544" i="7"/>
  <c r="O2560" i="7"/>
  <c r="O2576" i="7"/>
  <c r="O2592" i="7"/>
  <c r="O2608" i="7"/>
  <c r="R2608" i="7" s="1"/>
  <c r="O2624" i="7"/>
  <c r="O2640" i="7"/>
  <c r="O2704" i="7"/>
  <c r="O2720" i="7"/>
  <c r="O2736" i="7"/>
  <c r="O2752" i="7"/>
  <c r="R2752" i="7" s="1"/>
  <c r="O2768" i="7"/>
  <c r="O2784" i="7"/>
  <c r="O2800" i="7"/>
  <c r="R2800" i="7" s="1"/>
  <c r="O2864" i="7"/>
  <c r="O2880" i="7"/>
  <c r="O2896" i="7"/>
  <c r="O2912" i="7"/>
  <c r="O2928" i="7"/>
  <c r="O2944" i="7"/>
  <c r="R2944" i="7" s="1"/>
  <c r="O2960" i="7"/>
  <c r="O2976" i="7"/>
  <c r="O3040" i="7"/>
  <c r="R3040" i="7" s="1"/>
  <c r="O3056" i="7"/>
  <c r="O3072" i="7"/>
  <c r="O3088" i="7"/>
  <c r="R3088" i="7" s="1"/>
  <c r="O3104" i="7"/>
  <c r="O3120" i="7"/>
  <c r="O3136" i="7"/>
  <c r="R3136" i="7" s="1"/>
  <c r="O3200" i="7"/>
  <c r="O3216" i="7"/>
  <c r="O3232" i="7"/>
  <c r="R3232" i="7" s="1"/>
  <c r="O3248" i="7"/>
  <c r="O3264" i="7"/>
  <c r="O3280" i="7"/>
  <c r="R3280" i="7" s="1"/>
  <c r="O3296" i="7"/>
  <c r="O3312" i="7"/>
  <c r="O3376" i="7"/>
  <c r="R3376" i="7" s="1"/>
  <c r="O3392" i="7"/>
  <c r="O3408" i="7"/>
  <c r="O3424" i="7"/>
  <c r="R3424" i="7" s="1"/>
  <c r="O3440" i="7"/>
  <c r="O3456" i="7"/>
  <c r="O3472" i="7"/>
  <c r="R3472" i="7" s="1"/>
  <c r="O3568" i="7"/>
  <c r="R3568" i="7" s="1"/>
  <c r="O3584" i="7"/>
  <c r="O3600" i="7"/>
  <c r="O3616" i="7"/>
  <c r="R3616" i="7" s="1"/>
  <c r="O3632" i="7"/>
  <c r="O3648" i="7"/>
  <c r="O3712" i="7"/>
  <c r="R3712" i="7" s="1"/>
  <c r="O3728" i="7"/>
  <c r="O3744" i="7"/>
  <c r="O3760" i="7"/>
  <c r="R3760" i="7" s="1"/>
  <c r="O3776" i="7"/>
  <c r="O3792" i="7"/>
  <c r="O3808" i="7"/>
  <c r="R3808" i="7" s="1"/>
  <c r="O3872" i="7"/>
  <c r="O3888" i="7"/>
  <c r="O3904" i="7"/>
  <c r="R3904" i="7" s="1"/>
  <c r="O3920" i="7"/>
  <c r="O3936" i="7"/>
  <c r="O3952" i="7"/>
  <c r="R3952" i="7" s="1"/>
  <c r="O3968" i="7"/>
  <c r="O3984" i="7"/>
  <c r="O4048" i="7"/>
  <c r="R4048" i="7" s="1"/>
  <c r="O4064" i="7"/>
  <c r="O4080" i="7"/>
  <c r="O4096" i="7"/>
  <c r="R4096" i="7" s="1"/>
  <c r="O4112" i="7"/>
  <c r="O4128" i="7"/>
  <c r="O4144" i="7"/>
  <c r="R4144" i="7" s="1"/>
  <c r="O4208" i="7"/>
  <c r="O4224" i="7"/>
  <c r="O4240" i="7"/>
  <c r="O4256" i="7"/>
  <c r="O4272" i="7"/>
  <c r="O4288" i="7"/>
  <c r="R4288" i="7" s="1"/>
  <c r="O4304" i="7"/>
  <c r="O4320" i="7"/>
  <c r="O4384" i="7"/>
  <c r="R4384" i="7" s="1"/>
  <c r="O4400" i="7"/>
  <c r="O4416" i="7"/>
  <c r="O4448" i="7"/>
  <c r="O4464" i="7"/>
  <c r="O4480" i="7"/>
  <c r="R4480" i="7" s="1"/>
  <c r="O4544" i="7"/>
  <c r="O4560" i="7"/>
  <c r="O4576" i="7"/>
  <c r="R4576" i="7" s="1"/>
  <c r="O4592" i="7"/>
  <c r="O4608" i="7"/>
  <c r="O4624" i="7"/>
  <c r="R4624" i="7" s="1"/>
  <c r="O4640" i="7"/>
  <c r="O4656" i="7"/>
  <c r="O4720" i="7"/>
  <c r="R4720" i="7" s="1"/>
  <c r="O4736" i="7"/>
  <c r="O4752" i="7"/>
  <c r="O4768" i="7"/>
  <c r="R4768" i="7" s="1"/>
  <c r="O4784" i="7"/>
  <c r="O4800" i="7"/>
  <c r="O4816" i="7"/>
  <c r="R4816" i="7" s="1"/>
  <c r="O4880" i="7"/>
  <c r="O4896" i="7"/>
  <c r="O4912" i="7"/>
  <c r="R4912" i="7" s="1"/>
  <c r="O4928" i="7"/>
  <c r="O4944" i="7"/>
  <c r="O4960" i="7"/>
  <c r="R4960" i="7" s="1"/>
  <c r="O4976" i="7"/>
  <c r="O4992" i="7"/>
  <c r="O5056" i="7"/>
  <c r="R5056" i="7" s="1"/>
  <c r="O5072" i="7"/>
  <c r="O5088" i="7"/>
  <c r="O5104" i="7"/>
  <c r="R5104" i="7" s="1"/>
  <c r="O5120" i="7"/>
  <c r="O5136" i="7"/>
  <c r="O5152" i="7"/>
  <c r="R5152" i="7" s="1"/>
  <c r="O5248" i="7"/>
  <c r="O5264" i="7"/>
  <c r="O5280" i="7"/>
  <c r="O5296" i="7"/>
  <c r="R5296" i="7" s="1"/>
  <c r="O5312" i="7"/>
  <c r="O5328" i="7"/>
  <c r="O5392" i="7"/>
  <c r="R5392" i="7" s="1"/>
  <c r="O5408" i="7"/>
  <c r="O5424" i="7"/>
  <c r="O5440" i="7"/>
  <c r="R5440" i="7" s="1"/>
  <c r="O5456" i="7"/>
  <c r="O5472" i="7"/>
  <c r="O5488" i="7"/>
  <c r="R5488" i="7" s="1"/>
  <c r="O5552" i="7"/>
  <c r="O5568" i="7"/>
  <c r="O5584" i="7"/>
  <c r="R5584" i="7" s="1"/>
  <c r="O5600" i="7"/>
  <c r="O5616" i="7"/>
  <c r="O5632" i="7"/>
  <c r="O5648" i="7"/>
  <c r="O5664" i="7"/>
  <c r="O5728" i="7"/>
  <c r="R5728" i="7" s="1"/>
  <c r="O5744" i="7"/>
  <c r="O5760" i="7"/>
  <c r="O5776" i="7"/>
  <c r="O5792" i="7"/>
  <c r="O5808" i="7"/>
  <c r="O5824" i="7"/>
  <c r="R5824" i="7" s="1"/>
  <c r="O5888" i="7"/>
  <c r="O5904" i="7"/>
  <c r="O5920" i="7"/>
  <c r="R5920" i="7" s="1"/>
  <c r="O5936" i="7"/>
  <c r="O5952" i="7"/>
  <c r="O5968" i="7"/>
  <c r="R5968" i="7" s="1"/>
  <c r="O5984" i="7"/>
  <c r="O6000" i="7"/>
  <c r="O6064" i="7"/>
  <c r="R6064" i="7" s="1"/>
  <c r="O6080" i="7"/>
  <c r="O6096" i="7"/>
  <c r="O6112" i="7"/>
  <c r="R6112" i="7" s="1"/>
  <c r="O6128" i="7"/>
  <c r="O6144" i="7"/>
  <c r="O6160" i="7"/>
  <c r="R6160" i="7" s="1"/>
  <c r="O6224" i="7"/>
  <c r="O6240" i="7"/>
  <c r="O6256" i="7"/>
  <c r="O6272" i="7"/>
  <c r="O6288" i="7"/>
  <c r="O6304" i="7"/>
  <c r="O6320" i="7"/>
  <c r="O6336" i="7"/>
  <c r="O6400" i="7"/>
  <c r="R6400" i="7" s="1"/>
  <c r="O6416" i="7"/>
  <c r="O6432" i="7"/>
  <c r="O6448" i="7"/>
  <c r="O6464" i="7"/>
  <c r="O6480" i="7"/>
  <c r="O6496" i="7"/>
  <c r="O6560" i="7"/>
  <c r="O6576" i="7"/>
  <c r="O6592" i="7"/>
  <c r="O6608" i="7"/>
  <c r="O6624" i="7"/>
  <c r="O6640" i="7"/>
  <c r="R6640" i="7" s="1"/>
  <c r="O6656" i="7"/>
  <c r="O6672" i="7"/>
  <c r="O6736" i="7"/>
  <c r="O6752" i="7"/>
  <c r="O6768" i="7"/>
  <c r="O6784" i="7"/>
  <c r="O6800" i="7"/>
  <c r="O6816" i="7"/>
  <c r="O6832" i="7"/>
  <c r="R6832" i="7" s="1"/>
  <c r="O6896" i="7"/>
  <c r="O6912" i="7"/>
  <c r="O6928" i="7"/>
  <c r="O6944" i="7"/>
  <c r="O6960" i="7"/>
  <c r="O6976" i="7"/>
  <c r="O6992" i="7"/>
  <c r="O7008" i="7"/>
  <c r="O7072" i="7"/>
  <c r="O7088" i="7"/>
  <c r="O7104" i="7"/>
  <c r="O7120" i="7"/>
  <c r="O7136" i="7"/>
  <c r="O7152" i="7"/>
  <c r="O7168" i="7"/>
  <c r="O7232" i="7"/>
  <c r="O7248" i="7"/>
  <c r="O7264" i="7"/>
  <c r="O7280" i="7"/>
  <c r="O7296" i="7"/>
  <c r="O7312" i="7"/>
  <c r="O7328" i="7"/>
  <c r="O7344" i="7"/>
  <c r="O7408" i="7"/>
  <c r="O7424" i="7"/>
  <c r="O7440" i="7"/>
  <c r="O7456" i="7"/>
  <c r="O7472" i="7"/>
  <c r="O7488" i="7"/>
  <c r="O7504" i="7"/>
  <c r="O7568" i="7"/>
  <c r="O7584" i="7"/>
  <c r="O7600" i="7"/>
  <c r="O7616" i="7"/>
  <c r="O7632" i="7"/>
  <c r="O7648" i="7"/>
  <c r="O7664" i="7"/>
  <c r="O7680" i="7"/>
  <c r="O7744" i="7"/>
  <c r="O7760" i="7"/>
  <c r="O7776" i="7"/>
  <c r="O7792" i="7"/>
  <c r="O7840" i="7"/>
  <c r="O7904" i="7"/>
  <c r="O7920" i="7"/>
  <c r="O7936" i="7"/>
  <c r="O7952" i="7"/>
  <c r="O7968" i="7"/>
  <c r="O7984" i="7"/>
  <c r="O8000" i="7"/>
  <c r="O8016" i="7"/>
  <c r="O8080" i="7"/>
  <c r="O8096" i="7"/>
  <c r="O8112" i="7"/>
  <c r="O8128" i="7"/>
  <c r="O8144" i="7"/>
  <c r="O8160" i="7"/>
  <c r="O8176" i="7"/>
  <c r="R8176" i="7" s="1"/>
  <c r="O8240" i="7"/>
  <c r="O8256" i="7"/>
  <c r="O8272" i="7"/>
  <c r="O8288" i="7"/>
  <c r="O8304" i="7"/>
  <c r="O8320" i="7"/>
  <c r="R8320" i="7" s="1"/>
  <c r="O8336" i="7"/>
  <c r="O8352" i="7"/>
  <c r="O8416" i="7"/>
  <c r="R8416" i="7" s="1"/>
  <c r="O8432" i="7"/>
  <c r="O8448" i="7"/>
  <c r="O8464" i="7"/>
  <c r="O8480" i="7"/>
  <c r="O8496" i="7"/>
  <c r="O8512" i="7"/>
  <c r="R8512" i="7" s="1"/>
  <c r="O8576" i="7"/>
  <c r="O8592" i="7"/>
  <c r="O8624" i="7"/>
  <c r="O8640" i="7"/>
  <c r="O8656" i="7"/>
  <c r="O8672" i="7"/>
  <c r="O8688" i="7"/>
  <c r="O8752" i="7"/>
  <c r="R8752" i="7" s="1"/>
  <c r="O1425" i="7"/>
  <c r="O1441" i="7"/>
  <c r="O1457" i="7"/>
  <c r="R1457" i="7" s="1"/>
  <c r="O1521" i="7"/>
  <c r="O1537" i="7"/>
  <c r="O1553" i="7"/>
  <c r="O1569" i="7"/>
  <c r="O1585" i="7"/>
  <c r="O1601" i="7"/>
  <c r="O1617" i="7"/>
  <c r="O1633" i="7"/>
  <c r="O1697" i="7"/>
  <c r="R1697" i="7" s="1"/>
  <c r="O1713" i="7"/>
  <c r="O1729" i="7"/>
  <c r="O1745" i="7"/>
  <c r="O1761" i="7"/>
  <c r="O1777" i="7"/>
  <c r="O1793" i="7"/>
  <c r="O1857" i="7"/>
  <c r="O1873" i="7"/>
  <c r="O1889" i="7"/>
  <c r="R1889" i="7" s="1"/>
  <c r="O1905" i="7"/>
  <c r="O1921" i="7"/>
  <c r="O1937" i="7"/>
  <c r="O1953" i="7"/>
  <c r="O1969" i="7"/>
  <c r="O2033" i="7"/>
  <c r="O2049" i="7"/>
  <c r="O2065" i="7"/>
  <c r="O2081" i="7"/>
  <c r="R2081" i="7" s="1"/>
  <c r="O2097" i="7"/>
  <c r="O2113" i="7"/>
  <c r="O2129" i="7"/>
  <c r="R2129" i="7" s="1"/>
  <c r="O2193" i="7"/>
  <c r="O2209" i="7"/>
  <c r="O2225" i="7"/>
  <c r="R2225" i="7" s="1"/>
  <c r="O2241" i="7"/>
  <c r="O2257" i="7"/>
  <c r="O2273" i="7"/>
  <c r="O2289" i="7"/>
  <c r="O2305" i="7"/>
  <c r="O2369" i="7"/>
  <c r="R2369" i="7" s="1"/>
  <c r="O2385" i="7"/>
  <c r="O2401" i="7"/>
  <c r="O2417" i="7"/>
  <c r="R2417" i="7" s="1"/>
  <c r="O2433" i="7"/>
  <c r="O2449" i="7"/>
  <c r="O2465" i="7"/>
  <c r="R2465" i="7" s="1"/>
  <c r="O2529" i="7"/>
  <c r="O2545" i="7"/>
  <c r="O2561" i="7"/>
  <c r="O2577" i="7"/>
  <c r="O2593" i="7"/>
  <c r="O2609" i="7"/>
  <c r="R2609" i="7" s="1"/>
  <c r="O2625" i="7"/>
  <c r="O2641" i="7"/>
  <c r="O2705" i="7"/>
  <c r="O2721" i="7"/>
  <c r="O2737" i="7"/>
  <c r="O2753" i="7"/>
  <c r="O2769" i="7"/>
  <c r="O2785" i="7"/>
  <c r="O2801" i="7"/>
  <c r="R2801" i="7" s="1"/>
  <c r="O2865" i="7"/>
  <c r="O2881" i="7"/>
  <c r="O2897" i="7"/>
  <c r="O2913" i="7"/>
  <c r="O2929" i="7"/>
  <c r="O2945" i="7"/>
  <c r="R2945" i="7" s="1"/>
  <c r="O2961" i="7"/>
  <c r="O2977" i="7"/>
  <c r="O3041" i="7"/>
  <c r="R3041" i="7" s="1"/>
  <c r="O3057" i="7"/>
  <c r="O3073" i="7"/>
  <c r="O3089" i="7"/>
  <c r="R3089" i="7" s="1"/>
  <c r="O3105" i="7"/>
  <c r="R3105" i="7" s="1"/>
  <c r="O3121" i="7"/>
  <c r="O3137" i="7"/>
  <c r="R3137" i="7" s="1"/>
  <c r="O3201" i="7"/>
  <c r="O3217" i="7"/>
  <c r="O3233" i="7"/>
  <c r="R3233" i="7" s="1"/>
  <c r="O3249" i="7"/>
  <c r="R3249" i="7" s="1"/>
  <c r="O3265" i="7"/>
  <c r="O3281" i="7"/>
  <c r="O3297" i="7"/>
  <c r="R3297" i="7" s="1"/>
  <c r="O3313" i="7"/>
  <c r="O3377" i="7"/>
  <c r="R3377" i="7" s="1"/>
  <c r="O3393" i="7"/>
  <c r="O3409" i="7"/>
  <c r="O3425" i="7"/>
  <c r="R3425" i="7" s="1"/>
  <c r="O3441" i="7"/>
  <c r="O3457" i="7"/>
  <c r="O3473" i="7"/>
  <c r="R3473" i="7" s="1"/>
  <c r="O3569" i="7"/>
  <c r="R3569" i="7" s="1"/>
  <c r="O3585" i="7"/>
  <c r="O3601" i="7"/>
  <c r="O3617" i="7"/>
  <c r="O3633" i="7"/>
  <c r="O3649" i="7"/>
  <c r="O3713" i="7"/>
  <c r="R3713" i="7" s="1"/>
  <c r="O3729" i="7"/>
  <c r="O3745" i="7"/>
  <c r="O3761" i="7"/>
  <c r="R3761" i="7" s="1"/>
  <c r="O3777" i="7"/>
  <c r="O3793" i="7"/>
  <c r="O3809" i="7"/>
  <c r="R3809" i="7" s="1"/>
  <c r="O3873" i="7"/>
  <c r="O3889" i="7"/>
  <c r="O3905" i="7"/>
  <c r="R3905" i="7" s="1"/>
  <c r="O3921" i="7"/>
  <c r="O3937" i="7"/>
  <c r="O3953" i="7"/>
  <c r="R3953" i="7" s="1"/>
  <c r="O3969" i="7"/>
  <c r="O3985" i="7"/>
  <c r="O4049" i="7"/>
  <c r="R4049" i="7" s="1"/>
  <c r="O4065" i="7"/>
  <c r="O4081" i="7"/>
  <c r="O4097" i="7"/>
  <c r="R4097" i="7" s="1"/>
  <c r="O4113" i="7"/>
  <c r="O4129" i="7"/>
  <c r="O4145" i="7"/>
  <c r="R4145" i="7" s="1"/>
  <c r="O4209" i="7"/>
  <c r="O4225" i="7"/>
  <c r="O4241" i="7"/>
  <c r="O4257" i="7"/>
  <c r="O4273" i="7"/>
  <c r="O4289" i="7"/>
  <c r="R4289" i="7" s="1"/>
  <c r="O4305" i="7"/>
  <c r="O4321" i="7"/>
  <c r="O4385" i="7"/>
  <c r="R4385" i="7" s="1"/>
  <c r="O4401" i="7"/>
  <c r="O4417" i="7"/>
  <c r="O4449" i="7"/>
  <c r="O4465" i="7"/>
  <c r="O4481" i="7"/>
  <c r="R4481" i="7" s="1"/>
  <c r="O4545" i="7"/>
  <c r="O4561" i="7"/>
  <c r="O4577" i="7"/>
  <c r="R4577" i="7" s="1"/>
  <c r="O4593" i="7"/>
  <c r="O4609" i="7"/>
  <c r="O4625" i="7"/>
  <c r="R4625" i="7" s="1"/>
  <c r="O4641" i="7"/>
  <c r="O4657" i="7"/>
  <c r="O4721" i="7"/>
  <c r="R4721" i="7" s="1"/>
  <c r="O4737" i="7"/>
  <c r="O4753" i="7"/>
  <c r="O4769" i="7"/>
  <c r="R4769" i="7" s="1"/>
  <c r="O4785" i="7"/>
  <c r="O4801" i="7"/>
  <c r="O4817" i="7"/>
  <c r="O4881" i="7"/>
  <c r="O4897" i="7"/>
  <c r="O4913" i="7"/>
  <c r="R4913" i="7" s="1"/>
  <c r="O4929" i="7"/>
  <c r="O4945" i="7"/>
  <c r="O4961" i="7"/>
  <c r="R4961" i="7" s="1"/>
  <c r="O4977" i="7"/>
  <c r="O4993" i="7"/>
  <c r="O5057" i="7"/>
  <c r="R5057" i="7" s="1"/>
  <c r="O5073" i="7"/>
  <c r="O5089" i="7"/>
  <c r="O5105" i="7"/>
  <c r="R5105" i="7" s="1"/>
  <c r="O5121" i="7"/>
  <c r="O5137" i="7"/>
  <c r="O5153" i="7"/>
  <c r="R5153" i="7" s="1"/>
  <c r="O5249" i="7"/>
  <c r="O5265" i="7"/>
  <c r="O5281" i="7"/>
  <c r="O5297" i="7"/>
  <c r="R5297" i="7" s="1"/>
  <c r="O5313" i="7"/>
  <c r="O5329" i="7"/>
  <c r="O5393" i="7"/>
  <c r="R5393" i="7" s="1"/>
  <c r="O5409" i="7"/>
  <c r="O5425" i="7"/>
  <c r="O5441" i="7"/>
  <c r="R5441" i="7" s="1"/>
  <c r="O5457" i="7"/>
  <c r="O5473" i="7"/>
  <c r="O5489" i="7"/>
  <c r="R5489" i="7" s="1"/>
  <c r="O5553" i="7"/>
  <c r="O5569" i="7"/>
  <c r="O5585" i="7"/>
  <c r="R5585" i="7" s="1"/>
  <c r="O5601" i="7"/>
  <c r="O5617" i="7"/>
  <c r="O5633" i="7"/>
  <c r="O5649" i="7"/>
  <c r="O5665" i="7"/>
  <c r="O5729" i="7"/>
  <c r="O5745" i="7"/>
  <c r="O5761" i="7"/>
  <c r="O5777" i="7"/>
  <c r="O5793" i="7"/>
  <c r="O5809" i="7"/>
  <c r="O5825" i="7"/>
  <c r="O5889" i="7"/>
  <c r="O5905" i="7"/>
  <c r="O5921" i="7"/>
  <c r="R5921" i="7" s="1"/>
  <c r="O5937" i="7"/>
  <c r="O5953" i="7"/>
  <c r="O5969" i="7"/>
  <c r="O5985" i="7"/>
  <c r="O6001" i="7"/>
  <c r="O6065" i="7"/>
  <c r="O6081" i="7"/>
  <c r="O6097" i="7"/>
  <c r="O6113" i="7"/>
  <c r="O6129" i="7"/>
  <c r="O6145" i="7"/>
  <c r="O6161" i="7"/>
  <c r="O6225" i="7"/>
  <c r="O6241" i="7"/>
  <c r="O6257" i="7"/>
  <c r="O6273" i="7"/>
  <c r="O6289" i="7"/>
  <c r="O6305" i="7"/>
  <c r="O6321" i="7"/>
  <c r="O6337" i="7"/>
  <c r="O6401" i="7"/>
  <c r="O6417" i="7"/>
  <c r="O6433" i="7"/>
  <c r="O6449" i="7"/>
  <c r="O6465" i="7"/>
  <c r="O6481" i="7"/>
  <c r="O6497" i="7"/>
  <c r="O6561" i="7"/>
  <c r="O6577" i="7"/>
  <c r="O6593" i="7"/>
  <c r="O6609" i="7"/>
  <c r="O6625" i="7"/>
  <c r="O6641" i="7"/>
  <c r="O6657" i="7"/>
  <c r="O6673" i="7"/>
  <c r="O6737" i="7"/>
  <c r="O6753" i="7"/>
  <c r="O6769" i="7"/>
  <c r="O6785" i="7"/>
  <c r="O6801" i="7"/>
  <c r="O6817" i="7"/>
  <c r="O6833" i="7"/>
  <c r="O6897" i="7"/>
  <c r="O6913" i="7"/>
  <c r="O6929" i="7"/>
  <c r="O6945" i="7"/>
  <c r="O6961" i="7"/>
  <c r="O6977" i="7"/>
  <c r="O6993" i="7"/>
  <c r="O7009" i="7"/>
  <c r="O7073" i="7"/>
  <c r="O7089" i="7"/>
  <c r="O7105" i="7"/>
  <c r="O7121" i="7"/>
  <c r="O7137" i="7"/>
  <c r="O7153" i="7"/>
  <c r="O7169" i="7"/>
  <c r="O7233" i="7"/>
  <c r="O7249" i="7"/>
  <c r="O7265" i="7"/>
  <c r="O7281" i="7"/>
  <c r="O7297" i="7"/>
  <c r="O7313" i="7"/>
  <c r="O7329" i="7"/>
  <c r="O7345" i="7"/>
  <c r="O7409" i="7"/>
  <c r="O7425" i="7"/>
  <c r="O7441" i="7"/>
  <c r="O7457" i="7"/>
  <c r="O7473" i="7"/>
  <c r="O7489" i="7"/>
  <c r="O7505" i="7"/>
  <c r="O7569" i="7"/>
  <c r="O7585" i="7"/>
  <c r="O7601" i="7"/>
  <c r="O7617" i="7"/>
  <c r="O7633" i="7"/>
  <c r="O7649" i="7"/>
  <c r="O7665" i="7"/>
  <c r="O7681" i="7"/>
  <c r="O7745" i="7"/>
  <c r="O7761" i="7"/>
  <c r="O7777" i="7"/>
  <c r="O7793" i="7"/>
  <c r="O7841" i="7"/>
  <c r="O7905" i="7"/>
  <c r="O7921" i="7"/>
  <c r="O7937" i="7"/>
  <c r="O7953" i="7"/>
  <c r="O7969" i="7"/>
  <c r="O7985" i="7"/>
  <c r="O8001" i="7"/>
  <c r="O8017" i="7"/>
  <c r="O8081" i="7"/>
  <c r="O8097" i="7"/>
  <c r="O8113" i="7"/>
  <c r="O8129" i="7"/>
  <c r="O8145" i="7"/>
  <c r="O8161" i="7"/>
  <c r="O8177" i="7"/>
  <c r="O8241" i="7"/>
  <c r="O8257" i="7"/>
  <c r="O8273" i="7"/>
  <c r="O8289" i="7"/>
  <c r="O8305" i="7"/>
  <c r="O8321" i="7"/>
  <c r="O8337" i="7"/>
  <c r="O8353" i="7"/>
  <c r="O8417" i="7"/>
  <c r="O8433" i="7"/>
  <c r="O8449" i="7"/>
  <c r="O8465" i="7"/>
  <c r="O8481" i="7"/>
  <c r="O8497" i="7"/>
  <c r="O8513" i="7"/>
  <c r="R8513" i="7" s="1"/>
  <c r="O8577" i="7"/>
  <c r="O8593" i="7"/>
  <c r="O8625" i="7"/>
  <c r="O8641" i="7"/>
  <c r="O8657" i="7"/>
  <c r="O8673" i="7"/>
  <c r="O8689" i="7"/>
  <c r="O8753" i="7"/>
  <c r="R8753" i="7" s="1"/>
  <c r="O61" i="7"/>
  <c r="R61" i="7" s="1"/>
  <c r="O77" i="7"/>
  <c r="O93" i="7"/>
  <c r="O109" i="7"/>
  <c r="O173" i="7"/>
  <c r="O189" i="7"/>
  <c r="O205" i="7"/>
  <c r="R205" i="7" s="1"/>
  <c r="O221" i="7"/>
  <c r="O237" i="7"/>
  <c r="O253" i="7"/>
  <c r="R253" i="7" s="1"/>
  <c r="O269" i="7"/>
  <c r="O285" i="7"/>
  <c r="O349" i="7"/>
  <c r="R349" i="7" s="1"/>
  <c r="O365" i="7"/>
  <c r="O381" i="7"/>
  <c r="O397" i="7"/>
  <c r="R397" i="7" s="1"/>
  <c r="O413" i="7"/>
  <c r="O429" i="7"/>
  <c r="O445" i="7"/>
  <c r="R445" i="7" s="1"/>
  <c r="O509" i="7"/>
  <c r="O525" i="7"/>
  <c r="O541" i="7"/>
  <c r="R541" i="7" s="1"/>
  <c r="O557" i="7"/>
  <c r="O573" i="7"/>
  <c r="O589" i="7"/>
  <c r="R589" i="7" s="1"/>
  <c r="O605" i="7"/>
  <c r="O621" i="7"/>
  <c r="O685" i="7"/>
  <c r="O701" i="7"/>
  <c r="O717" i="7"/>
  <c r="O733" i="7"/>
  <c r="O749" i="7"/>
  <c r="O765" i="7"/>
  <c r="O781" i="7"/>
  <c r="R781" i="7" s="1"/>
  <c r="O845" i="7"/>
  <c r="O861" i="7"/>
  <c r="O877" i="7"/>
  <c r="R877" i="7" s="1"/>
  <c r="O893" i="7"/>
  <c r="O909" i="7"/>
  <c r="O925" i="7"/>
  <c r="O941" i="7"/>
  <c r="O957" i="7"/>
  <c r="O1021" i="7"/>
  <c r="R1021" i="7" s="1"/>
  <c r="O1037" i="7"/>
  <c r="O1053" i="7"/>
  <c r="O1069" i="7"/>
  <c r="R1069" i="7" s="1"/>
  <c r="O1085" i="7"/>
  <c r="O1101" i="7"/>
  <c r="O1117" i="7"/>
  <c r="R1117" i="7" s="1"/>
  <c r="O1213" i="7"/>
  <c r="O1229" i="7"/>
  <c r="O1245" i="7"/>
  <c r="O1261" i="7"/>
  <c r="R1261" i="7" s="1"/>
  <c r="O1277" i="7"/>
  <c r="O1293" i="7"/>
  <c r="O1357" i="7"/>
  <c r="R1357" i="7" s="1"/>
  <c r="O1373" i="7"/>
  <c r="O1389" i="7"/>
  <c r="O1405" i="7"/>
  <c r="R1405" i="7" s="1"/>
  <c r="O38" i="7"/>
  <c r="R38" i="7" s="1"/>
  <c r="O54" i="7"/>
  <c r="O70" i="7"/>
  <c r="O86" i="7"/>
  <c r="O102" i="7"/>
  <c r="O118" i="7"/>
  <c r="O182" i="7"/>
  <c r="O198" i="7"/>
  <c r="O214" i="7"/>
  <c r="O230" i="7"/>
  <c r="R230" i="7" s="1"/>
  <c r="O246" i="7"/>
  <c r="O262" i="7"/>
  <c r="O278" i="7"/>
  <c r="R278" i="7" s="1"/>
  <c r="O342" i="7"/>
  <c r="O358" i="7"/>
  <c r="O374" i="7"/>
  <c r="R374" i="7" s="1"/>
  <c r="O390" i="7"/>
  <c r="O406" i="7"/>
  <c r="O422" i="7"/>
  <c r="R422" i="7" s="1"/>
  <c r="O438" i="7"/>
  <c r="O454" i="7"/>
  <c r="O518" i="7"/>
  <c r="R518" i="7" s="1"/>
  <c r="O534" i="7"/>
  <c r="O550" i="7"/>
  <c r="O566" i="7"/>
  <c r="R566" i="7" s="1"/>
  <c r="O582" i="7"/>
  <c r="O598" i="7"/>
  <c r="O614" i="7"/>
  <c r="R614" i="7" s="1"/>
  <c r="O678" i="7"/>
  <c r="O694" i="7"/>
  <c r="O710" i="7"/>
  <c r="O726" i="7"/>
  <c r="O742" i="7"/>
  <c r="O758" i="7"/>
  <c r="R758" i="7" s="1"/>
  <c r="O774" i="7"/>
  <c r="O790" i="7"/>
  <c r="O854" i="7"/>
  <c r="R854" i="7" s="1"/>
  <c r="O870" i="7"/>
  <c r="O886" i="7"/>
  <c r="O902" i="7"/>
  <c r="O918" i="7"/>
  <c r="O934" i="7"/>
  <c r="O950" i="7"/>
  <c r="O1014" i="7"/>
  <c r="O1030" i="7"/>
  <c r="O1046" i="7"/>
  <c r="R1046" i="7" s="1"/>
  <c r="O1062" i="7"/>
  <c r="O1078" i="7"/>
  <c r="O1094" i="7"/>
  <c r="R1094" i="7" s="1"/>
  <c r="O1110" i="7"/>
  <c r="O1126" i="7"/>
  <c r="O1206" i="7"/>
  <c r="O1222" i="7"/>
  <c r="O1238" i="7"/>
  <c r="O1254" i="7"/>
  <c r="O1270" i="7"/>
  <c r="O1286" i="7"/>
  <c r="R1286" i="7" s="1"/>
  <c r="O1350" i="7"/>
  <c r="O1366" i="7"/>
  <c r="O1382" i="7"/>
  <c r="R1382" i="7" s="1"/>
  <c r="O1398" i="7"/>
  <c r="O1414" i="7"/>
  <c r="O1430" i="7"/>
  <c r="R1430" i="7" s="1"/>
  <c r="O1446" i="7"/>
  <c r="O1462" i="7"/>
  <c r="O35" i="7"/>
  <c r="R35" i="7" s="1"/>
  <c r="O51" i="7"/>
  <c r="O67" i="7"/>
  <c r="O83" i="7"/>
  <c r="O99" i="7"/>
  <c r="O115" i="7"/>
  <c r="O179" i="7"/>
  <c r="O195" i="7"/>
  <c r="O211" i="7"/>
  <c r="O227" i="7"/>
  <c r="O243" i="7"/>
  <c r="O259" i="7"/>
  <c r="O275" i="7"/>
  <c r="R275" i="7" s="1"/>
  <c r="O339" i="7"/>
  <c r="O355" i="7"/>
  <c r="O371" i="7"/>
  <c r="R371" i="7" s="1"/>
  <c r="O387" i="7"/>
  <c r="O403" i="7"/>
  <c r="O419" i="7"/>
  <c r="R419" i="7" s="1"/>
  <c r="O435" i="7"/>
  <c r="O451" i="7"/>
  <c r="O515" i="7"/>
  <c r="O531" i="7"/>
  <c r="O547" i="7"/>
  <c r="O563" i="7"/>
  <c r="R563" i="7" s="1"/>
  <c r="O579" i="7"/>
  <c r="O595" i="7"/>
  <c r="O611" i="7"/>
  <c r="O675" i="7"/>
  <c r="O691" i="7"/>
  <c r="O707" i="7"/>
  <c r="O723" i="7"/>
  <c r="O739" i="7"/>
  <c r="O755" i="7"/>
  <c r="R755" i="7" s="1"/>
  <c r="O771" i="7"/>
  <c r="O787" i="7"/>
  <c r="O851" i="7"/>
  <c r="R851" i="7" s="1"/>
  <c r="O867" i="7"/>
  <c r="O883" i="7"/>
  <c r="O899" i="7"/>
  <c r="O915" i="7"/>
  <c r="O931" i="7"/>
  <c r="O947" i="7"/>
  <c r="R947" i="7" s="1"/>
  <c r="O1011" i="7"/>
  <c r="O1027" i="7"/>
  <c r="O1043" i="7"/>
  <c r="O1059" i="7"/>
  <c r="O1075" i="7"/>
  <c r="O1091" i="7"/>
  <c r="R1091" i="7" s="1"/>
  <c r="O1107" i="7"/>
  <c r="O1123" i="7"/>
  <c r="O1203" i="7"/>
  <c r="O1219" i="7"/>
  <c r="O1235" i="7"/>
  <c r="O1251" i="7"/>
  <c r="O1267" i="7"/>
  <c r="O1283" i="7"/>
  <c r="O1347" i="7"/>
  <c r="O1363" i="7"/>
  <c r="O1379" i="7"/>
  <c r="R1379" i="7" s="1"/>
  <c r="O1395" i="7"/>
  <c r="O1411" i="7"/>
  <c r="O1427" i="7"/>
  <c r="R1427" i="7" s="1"/>
  <c r="O1443" i="7"/>
  <c r="O1459" i="7"/>
  <c r="O28" i="7"/>
  <c r="O44" i="7"/>
  <c r="O60" i="7"/>
  <c r="R60" i="7" s="1"/>
  <c r="O76" i="7"/>
  <c r="O92" i="7"/>
  <c r="O108" i="7"/>
  <c r="O172" i="7"/>
  <c r="O188" i="7"/>
  <c r="O204" i="7"/>
  <c r="R204" i="7" s="1"/>
  <c r="O220" i="7"/>
  <c r="O236" i="7"/>
  <c r="O252" i="7"/>
  <c r="O268" i="7"/>
  <c r="O284" i="7"/>
  <c r="O348" i="7"/>
  <c r="R348" i="7" s="1"/>
  <c r="O364" i="7"/>
  <c r="O380" i="7"/>
  <c r="O396" i="7"/>
  <c r="R396" i="7" s="1"/>
  <c r="O412" i="7"/>
  <c r="O428" i="7"/>
  <c r="O444" i="7"/>
  <c r="R444" i="7" s="1"/>
  <c r="O508" i="7"/>
  <c r="O524" i="7"/>
  <c r="O540" i="7"/>
  <c r="R540" i="7" s="1"/>
  <c r="O556" i="7"/>
  <c r="O572" i="7"/>
  <c r="O588" i="7"/>
  <c r="O604" i="7"/>
  <c r="O620" i="7"/>
  <c r="O684" i="7"/>
  <c r="O700" i="7"/>
  <c r="O716" i="7"/>
  <c r="O732" i="7"/>
  <c r="O748" i="7"/>
  <c r="O764" i="7"/>
  <c r="O780" i="7"/>
  <c r="R780" i="7" s="1"/>
  <c r="O844" i="7"/>
  <c r="O860" i="7"/>
  <c r="O876" i="7"/>
  <c r="O892" i="7"/>
  <c r="O908" i="7"/>
  <c r="O924" i="7"/>
  <c r="O940" i="7"/>
  <c r="O956" i="7"/>
  <c r="O1020" i="7"/>
  <c r="O1036" i="7"/>
  <c r="O1052" i="7"/>
  <c r="O1068" i="7"/>
  <c r="R1068" i="7" s="1"/>
  <c r="O1084" i="7"/>
  <c r="O1100" i="7"/>
  <c r="O1116" i="7"/>
  <c r="R1116" i="7" s="1"/>
  <c r="O1212" i="7"/>
  <c r="O1228" i="7"/>
  <c r="O1244" i="7"/>
  <c r="O1260" i="7"/>
  <c r="R1260" i="7" s="1"/>
  <c r="O1276" i="7"/>
  <c r="O1292" i="7"/>
  <c r="O1356" i="7"/>
  <c r="R1356" i="7" s="1"/>
  <c r="O1372" i="7"/>
  <c r="O1388" i="7"/>
  <c r="O1404" i="7"/>
  <c r="R1404" i="7" s="1"/>
  <c r="O1420" i="7"/>
  <c r="O1436" i="7"/>
  <c r="O1452" i="7"/>
  <c r="R1452" i="7" s="1"/>
  <c r="O1516" i="7"/>
  <c r="O1522" i="7"/>
  <c r="O1538" i="7"/>
  <c r="O1554" i="7"/>
  <c r="O1570" i="7"/>
  <c r="O1586" i="7"/>
  <c r="O1602" i="7"/>
  <c r="O1618" i="7"/>
  <c r="O1682" i="7"/>
  <c r="O1698" i="7"/>
  <c r="O1714" i="7"/>
  <c r="R1714" i="7" s="1"/>
  <c r="O1730" i="7"/>
  <c r="O1746" i="7"/>
  <c r="O1762" i="7"/>
  <c r="R1762" i="7" s="1"/>
  <c r="O1778" i="7"/>
  <c r="O1794" i="7"/>
  <c r="O1858" i="7"/>
  <c r="R1858" i="7" s="1"/>
  <c r="O1874" i="7"/>
  <c r="O1890" i="7"/>
  <c r="O1906" i="7"/>
  <c r="O1922" i="7"/>
  <c r="O1938" i="7"/>
  <c r="O1954" i="7"/>
  <c r="O2018" i="7"/>
  <c r="O2034" i="7"/>
  <c r="O2050" i="7"/>
  <c r="O2066" i="7"/>
  <c r="O2082" i="7"/>
  <c r="O2098" i="7"/>
  <c r="R2098" i="7" s="1"/>
  <c r="O2114" i="7"/>
  <c r="O2130" i="7"/>
  <c r="O2194" i="7"/>
  <c r="R2194" i="7" s="1"/>
  <c r="O2210" i="7"/>
  <c r="O2226" i="7"/>
  <c r="O2242" i="7"/>
  <c r="R2242" i="7" s="1"/>
  <c r="O2258" i="7"/>
  <c r="O2274" i="7"/>
  <c r="O2290" i="7"/>
  <c r="R2290" i="7" s="1"/>
  <c r="O2354" i="7"/>
  <c r="O2370" i="7"/>
  <c r="O2386" i="7"/>
  <c r="R2386" i="7" s="1"/>
  <c r="O2402" i="7"/>
  <c r="O2418" i="7"/>
  <c r="O2434" i="7"/>
  <c r="R2434" i="7" s="1"/>
  <c r="O2450" i="7"/>
  <c r="O2466" i="7"/>
  <c r="O2530" i="7"/>
  <c r="R2530" i="7" s="1"/>
  <c r="O2546" i="7"/>
  <c r="O2562" i="7"/>
  <c r="O2578" i="7"/>
  <c r="R2578" i="7" s="1"/>
  <c r="O2594" i="7"/>
  <c r="O2610" i="7"/>
  <c r="O2626" i="7"/>
  <c r="R2626" i="7" s="1"/>
  <c r="O2690" i="7"/>
  <c r="O2706" i="7"/>
  <c r="O2722" i="7"/>
  <c r="O2738" i="7"/>
  <c r="O2754" i="7"/>
  <c r="O2770" i="7"/>
  <c r="O2786" i="7"/>
  <c r="O2802" i="7"/>
  <c r="R2802" i="7" s="1"/>
  <c r="O2866" i="7"/>
  <c r="O2882" i="7"/>
  <c r="O2898" i="7"/>
  <c r="O2914" i="7"/>
  <c r="R2914" i="7" s="1"/>
  <c r="O2930" i="7"/>
  <c r="O2946" i="7"/>
  <c r="O2962" i="7"/>
  <c r="O3026" i="7"/>
  <c r="O3042" i="7"/>
  <c r="O3058" i="7"/>
  <c r="R3058" i="7" s="1"/>
  <c r="O3074" i="7"/>
  <c r="O3090" i="7"/>
  <c r="O3106" i="7"/>
  <c r="R3106" i="7" s="1"/>
  <c r="O3122" i="7"/>
  <c r="O3138" i="7"/>
  <c r="R3138" i="7" s="1"/>
  <c r="O3202" i="7"/>
  <c r="R3202" i="7" s="1"/>
  <c r="O3218" i="7"/>
  <c r="O3234" i="7"/>
  <c r="O3250" i="7"/>
  <c r="R3250" i="7" s="1"/>
  <c r="O3266" i="7"/>
  <c r="O3282" i="7"/>
  <c r="O3298" i="7"/>
  <c r="R3298" i="7" s="1"/>
  <c r="O3362" i="7"/>
  <c r="O3378" i="7"/>
  <c r="O3394" i="7"/>
  <c r="O3410" i="7"/>
  <c r="O3426" i="7"/>
  <c r="O3442" i="7"/>
  <c r="R3442" i="7" s="1"/>
  <c r="O3458" i="7"/>
  <c r="O3474" i="7"/>
  <c r="O3554" i="7"/>
  <c r="O3570" i="7"/>
  <c r="O3586" i="7"/>
  <c r="R3586" i="7" s="1"/>
  <c r="O3602" i="7"/>
  <c r="O3618" i="7"/>
  <c r="O3634" i="7"/>
  <c r="O3698" i="7"/>
  <c r="O3714" i="7"/>
  <c r="R3714" i="7" s="1"/>
  <c r="O3730" i="7"/>
  <c r="R3730" i="7" s="1"/>
  <c r="O3746" i="7"/>
  <c r="O3762" i="7"/>
  <c r="R3762" i="7" s="1"/>
  <c r="O3778" i="7"/>
  <c r="O3794" i="7"/>
  <c r="O3810" i="7"/>
  <c r="O3874" i="7"/>
  <c r="R3874" i="7" s="1"/>
  <c r="O3890" i="7"/>
  <c r="O3906" i="7"/>
  <c r="R3906" i="7" s="1"/>
  <c r="O3922" i="7"/>
  <c r="R3922" i="7" s="1"/>
  <c r="O3938" i="7"/>
  <c r="O3954" i="7"/>
  <c r="R3954" i="7" s="1"/>
  <c r="O3970" i="7"/>
  <c r="R3970" i="7" s="1"/>
  <c r="O4034" i="7"/>
  <c r="O4050" i="7"/>
  <c r="O4066" i="7"/>
  <c r="R4066" i="7" s="1"/>
  <c r="O4082" i="7"/>
  <c r="O4098" i="7"/>
  <c r="R4098" i="7" s="1"/>
  <c r="O4114" i="7"/>
  <c r="R4114" i="7" s="1"/>
  <c r="O4130" i="7"/>
  <c r="O4146" i="7"/>
  <c r="O4210" i="7"/>
  <c r="O4226" i="7"/>
  <c r="O4242" i="7"/>
  <c r="O4258" i="7"/>
  <c r="O4274" i="7"/>
  <c r="O4290" i="7"/>
  <c r="R4290" i="7" s="1"/>
  <c r="O4306" i="7"/>
  <c r="R4306" i="7" s="1"/>
  <c r="O4370" i="7"/>
  <c r="O4386" i="7"/>
  <c r="R4386" i="7" s="1"/>
  <c r="O4402" i="7"/>
  <c r="O4450" i="7"/>
  <c r="O4466" i="7"/>
  <c r="O4482" i="7"/>
  <c r="O4546" i="7"/>
  <c r="O4562" i="7"/>
  <c r="O4578" i="7"/>
  <c r="R4578" i="7" s="1"/>
  <c r="O4594" i="7"/>
  <c r="R4594" i="7" s="1"/>
  <c r="O4610" i="7"/>
  <c r="O4626" i="7"/>
  <c r="R4626" i="7" s="1"/>
  <c r="O4642" i="7"/>
  <c r="O4706" i="7"/>
  <c r="O4722" i="7"/>
  <c r="R4722" i="7" s="1"/>
  <c r="O4738" i="7"/>
  <c r="R4738" i="7" s="1"/>
  <c r="O4754" i="7"/>
  <c r="O4770" i="7"/>
  <c r="R4770" i="7" s="1"/>
  <c r="O4786" i="7"/>
  <c r="R4786" i="7" s="1"/>
  <c r="O4802" i="7"/>
  <c r="O4818" i="7"/>
  <c r="R4818" i="7" s="1"/>
  <c r="O4882" i="7"/>
  <c r="R4882" i="7" s="1"/>
  <c r="O4898" i="7"/>
  <c r="O4914" i="7"/>
  <c r="R4914" i="7" s="1"/>
  <c r="O4930" i="7"/>
  <c r="R4930" i="7" s="1"/>
  <c r="O4946" i="7"/>
  <c r="O4962" i="7"/>
  <c r="R4962" i="7" s="1"/>
  <c r="O4978" i="7"/>
  <c r="O5042" i="7"/>
  <c r="O5058" i="7"/>
  <c r="O5074" i="7"/>
  <c r="O5090" i="7"/>
  <c r="O5106" i="7"/>
  <c r="R5106" i="7" s="1"/>
  <c r="O5122" i="7"/>
  <c r="O5138" i="7"/>
  <c r="O5154" i="7"/>
  <c r="R5154" i="7" s="1"/>
  <c r="O5234" i="7"/>
  <c r="O5250" i="7"/>
  <c r="O5266" i="7"/>
  <c r="O5282" i="7"/>
  <c r="O5298" i="7"/>
  <c r="R5298" i="7" s="1"/>
  <c r="O5314" i="7"/>
  <c r="O5378" i="7"/>
  <c r="O5394" i="7"/>
  <c r="O5410" i="7"/>
  <c r="R5410" i="7" s="1"/>
  <c r="O5426" i="7"/>
  <c r="O5442" i="7"/>
  <c r="O5458" i="7"/>
  <c r="O5474" i="7"/>
  <c r="O5490" i="7"/>
  <c r="O5554" i="7"/>
  <c r="O5570" i="7"/>
  <c r="O5586" i="7"/>
  <c r="O5602" i="7"/>
  <c r="O5618" i="7"/>
  <c r="O5634" i="7"/>
  <c r="O5650" i="7"/>
  <c r="O5714" i="7"/>
  <c r="O5730" i="7"/>
  <c r="O5746" i="7"/>
  <c r="O5762" i="7"/>
  <c r="O5778" i="7"/>
  <c r="O5794" i="7"/>
  <c r="O5810" i="7"/>
  <c r="O5826" i="7"/>
  <c r="O5890" i="7"/>
  <c r="O5906" i="7"/>
  <c r="O5922" i="7"/>
  <c r="O5938" i="7"/>
  <c r="R5938" i="7" s="1"/>
  <c r="O5954" i="7"/>
  <c r="O5970" i="7"/>
  <c r="O5986" i="7"/>
  <c r="O6050" i="7"/>
  <c r="O6066" i="7"/>
  <c r="O6082" i="7"/>
  <c r="R6082" i="7" s="1"/>
  <c r="O6098" i="7"/>
  <c r="O6114" i="7"/>
  <c r="O6130" i="7"/>
  <c r="O6146" i="7"/>
  <c r="O6162" i="7"/>
  <c r="O6226" i="7"/>
  <c r="O6242" i="7"/>
  <c r="O6258" i="7"/>
  <c r="O6274" i="7"/>
  <c r="O6290" i="7"/>
  <c r="O6306" i="7"/>
  <c r="O6322" i="7"/>
  <c r="R6322" i="7" s="1"/>
  <c r="O6386" i="7"/>
  <c r="O6402" i="7"/>
  <c r="O6418" i="7"/>
  <c r="O6434" i="7"/>
  <c r="O6450" i="7"/>
  <c r="O6466" i="7"/>
  <c r="O6482" i="7"/>
  <c r="O6498" i="7"/>
  <c r="O6562" i="7"/>
  <c r="O6578" i="7"/>
  <c r="O6594" i="7"/>
  <c r="O6610" i="7"/>
  <c r="O6626" i="7"/>
  <c r="O6642" i="7"/>
  <c r="O6658" i="7"/>
  <c r="O6722" i="7"/>
  <c r="O6738" i="7"/>
  <c r="O6754" i="7"/>
  <c r="O6770" i="7"/>
  <c r="O6786" i="7"/>
  <c r="O6802" i="7"/>
  <c r="O6818" i="7"/>
  <c r="O6834" i="7"/>
  <c r="O6898" i="7"/>
  <c r="O6914" i="7"/>
  <c r="O6930" i="7"/>
  <c r="O6946" i="7"/>
  <c r="O6962" i="7"/>
  <c r="O6978" i="7"/>
  <c r="O6994" i="7"/>
  <c r="O7058" i="7"/>
  <c r="O7074" i="7"/>
  <c r="O7090" i="7"/>
  <c r="O7106" i="7"/>
  <c r="O7122" i="7"/>
  <c r="O7138" i="7"/>
  <c r="O7154" i="7"/>
  <c r="O7170" i="7"/>
  <c r="O7234" i="7"/>
  <c r="O7250" i="7"/>
  <c r="O7266" i="7"/>
  <c r="O7282" i="7"/>
  <c r="O7298" i="7"/>
  <c r="O7314" i="7"/>
  <c r="O7330" i="7"/>
  <c r="O7394" i="7"/>
  <c r="O7410" i="7"/>
  <c r="O7426" i="7"/>
  <c r="O7442" i="7"/>
  <c r="O7458" i="7"/>
  <c r="O7474" i="7"/>
  <c r="O7490" i="7"/>
  <c r="O7506" i="7"/>
  <c r="O7570" i="7"/>
  <c r="O7586" i="7"/>
  <c r="O7602" i="7"/>
  <c r="O7618" i="7"/>
  <c r="O7634" i="7"/>
  <c r="O7650" i="7"/>
  <c r="O7666" i="7"/>
  <c r="O7730" i="7"/>
  <c r="O7746" i="7"/>
  <c r="O7762" i="7"/>
  <c r="O7778" i="7"/>
  <c r="O7794" i="7"/>
  <c r="O7826" i="7"/>
  <c r="O7842" i="7"/>
  <c r="O7906" i="7"/>
  <c r="O7922" i="7"/>
  <c r="O7938" i="7"/>
  <c r="O7954" i="7"/>
  <c r="O7970" i="7"/>
  <c r="O7986" i="7"/>
  <c r="O8002" i="7"/>
  <c r="O8066" i="7"/>
  <c r="O8082" i="7"/>
  <c r="O8098" i="7"/>
  <c r="O8114" i="7"/>
  <c r="O8130" i="7"/>
  <c r="O8146" i="7"/>
  <c r="O8162" i="7"/>
  <c r="O8178" i="7"/>
  <c r="O8242" i="7"/>
  <c r="O8258" i="7"/>
  <c r="O8274" i="7"/>
  <c r="O8290" i="7"/>
  <c r="O8306" i="7"/>
  <c r="O8322" i="7"/>
  <c r="O8338" i="7"/>
  <c r="O8402" i="7"/>
  <c r="O8418" i="7"/>
  <c r="O8434" i="7"/>
  <c r="O8450" i="7"/>
  <c r="O8466" i="7"/>
  <c r="O8482" i="7"/>
  <c r="O8498" i="7"/>
  <c r="O8514" i="7"/>
  <c r="O8578" i="7"/>
  <c r="R8578" i="7" s="1"/>
  <c r="O8626" i="7"/>
  <c r="O8642" i="7"/>
  <c r="O8658" i="7"/>
  <c r="O8674" i="7"/>
  <c r="O8738" i="7"/>
  <c r="O8754" i="7"/>
  <c r="O1519" i="7"/>
  <c r="O1535" i="7"/>
  <c r="O1551" i="7"/>
  <c r="O1567" i="7"/>
  <c r="O1583" i="7"/>
  <c r="O1599" i="7"/>
  <c r="O1615" i="7"/>
  <c r="O1631" i="7"/>
  <c r="O1695" i="7"/>
  <c r="R1695" i="7" s="1"/>
  <c r="O1711" i="7"/>
  <c r="O1727" i="7"/>
  <c r="O1743" i="7"/>
  <c r="O1759" i="7"/>
  <c r="O1775" i="7"/>
  <c r="O1791" i="7"/>
  <c r="R1791" i="7" s="1"/>
  <c r="O1855" i="7"/>
  <c r="O1871" i="7"/>
  <c r="O1887" i="7"/>
  <c r="R1887" i="7" s="1"/>
  <c r="O1903" i="7"/>
  <c r="O1919" i="7"/>
  <c r="O1935" i="7"/>
  <c r="O1951" i="7"/>
  <c r="O1967" i="7"/>
  <c r="O2031" i="7"/>
  <c r="O2047" i="7"/>
  <c r="O2063" i="7"/>
  <c r="O2079" i="7"/>
  <c r="R2079" i="7" s="1"/>
  <c r="O2095" i="7"/>
  <c r="O2111" i="7"/>
  <c r="O2127" i="7"/>
  <c r="R2127" i="7" s="1"/>
  <c r="O2191" i="7"/>
  <c r="O2207" i="7"/>
  <c r="O2223" i="7"/>
  <c r="R2223" i="7" s="1"/>
  <c r="O2239" i="7"/>
  <c r="O2255" i="7"/>
  <c r="O2271" i="7"/>
  <c r="O2287" i="7"/>
  <c r="O2303" i="7"/>
  <c r="O2367" i="7"/>
  <c r="R2367" i="7" s="1"/>
  <c r="O2383" i="7"/>
  <c r="O2399" i="7"/>
  <c r="O2415" i="7"/>
  <c r="R2415" i="7" s="1"/>
  <c r="O2431" i="7"/>
  <c r="O2447" i="7"/>
  <c r="O2463" i="7"/>
  <c r="R2463" i="7" s="1"/>
  <c r="O2527" i="7"/>
  <c r="O2543" i="7"/>
  <c r="O2559" i="7"/>
  <c r="O2575" i="7"/>
  <c r="O2591" i="7"/>
  <c r="O2607" i="7"/>
  <c r="R2607" i="7" s="1"/>
  <c r="O2623" i="7"/>
  <c r="O2639" i="7"/>
  <c r="O2703" i="7"/>
  <c r="R2703" i="7" s="1"/>
  <c r="O2719" i="7"/>
  <c r="O2735" i="7"/>
  <c r="O2751" i="7"/>
  <c r="R2751" i="7" s="1"/>
  <c r="O2767" i="7"/>
  <c r="O2783" i="7"/>
  <c r="O2799" i="7"/>
  <c r="R2799" i="7" s="1"/>
  <c r="O2863" i="7"/>
  <c r="O2879" i="7"/>
  <c r="O2895" i="7"/>
  <c r="O2911" i="7"/>
  <c r="O2927" i="7"/>
  <c r="O2943" i="7"/>
  <c r="R2943" i="7" s="1"/>
  <c r="O2959" i="7"/>
  <c r="O2975" i="7"/>
  <c r="O3039" i="7"/>
  <c r="R3039" i="7" s="1"/>
  <c r="O3055" i="7"/>
  <c r="O3071" i="7"/>
  <c r="O3087" i="7"/>
  <c r="R3087" i="7" s="1"/>
  <c r="O3103" i="7"/>
  <c r="O3119" i="7"/>
  <c r="O3135" i="7"/>
  <c r="R3135" i="7" s="1"/>
  <c r="O3199" i="7"/>
  <c r="O3215" i="7"/>
  <c r="O3231" i="7"/>
  <c r="R3231" i="7" s="1"/>
  <c r="O3247" i="7"/>
  <c r="O3263" i="7"/>
  <c r="O3279" i="7"/>
  <c r="R3279" i="7" s="1"/>
  <c r="O3295" i="7"/>
  <c r="O3311" i="7"/>
  <c r="O3375" i="7"/>
  <c r="R3375" i="7" s="1"/>
  <c r="O3391" i="7"/>
  <c r="O3407" i="7"/>
  <c r="O3423" i="7"/>
  <c r="R3423" i="7" s="1"/>
  <c r="O3439" i="7"/>
  <c r="O3455" i="7"/>
  <c r="O3471" i="7"/>
  <c r="R3471" i="7" s="1"/>
  <c r="O3567" i="7"/>
  <c r="R3567" i="7" s="1"/>
  <c r="O3583" i="7"/>
  <c r="O3599" i="7"/>
  <c r="O3615" i="7"/>
  <c r="O3631" i="7"/>
  <c r="O3647" i="7"/>
  <c r="O3711" i="7"/>
  <c r="R3711" i="7" s="1"/>
  <c r="O3727" i="7"/>
  <c r="O3743" i="7"/>
  <c r="O3759" i="7"/>
  <c r="R3759" i="7" s="1"/>
  <c r="O3775" i="7"/>
  <c r="O3791" i="7"/>
  <c r="O3807" i="7"/>
  <c r="R3807" i="7" s="1"/>
  <c r="O3871" i="7"/>
  <c r="O3887" i="7"/>
  <c r="O3903" i="7"/>
  <c r="R3903" i="7" s="1"/>
  <c r="O3919" i="7"/>
  <c r="O3935" i="7"/>
  <c r="O3951" i="7"/>
  <c r="R3951" i="7" s="1"/>
  <c r="O3967" i="7"/>
  <c r="O3983" i="7"/>
  <c r="O4047" i="7"/>
  <c r="R4047" i="7" s="1"/>
  <c r="O4063" i="7"/>
  <c r="O4079" i="7"/>
  <c r="O4095" i="7"/>
  <c r="R4095" i="7" s="1"/>
  <c r="O4111" i="7"/>
  <c r="O4127" i="7"/>
  <c r="O4143" i="7"/>
  <c r="R4143" i="7" s="1"/>
  <c r="O4207" i="7"/>
  <c r="O4223" i="7"/>
  <c r="O4239" i="7"/>
  <c r="O4255" i="7"/>
  <c r="O4271" i="7"/>
  <c r="O4287" i="7"/>
  <c r="R4287" i="7" s="1"/>
  <c r="O4303" i="7"/>
  <c r="O4319" i="7"/>
  <c r="O4383" i="7"/>
  <c r="R4383" i="7" s="1"/>
  <c r="O4399" i="7"/>
  <c r="O4415" i="7"/>
  <c r="O4447" i="7"/>
  <c r="O4463" i="7"/>
  <c r="O4479" i="7"/>
  <c r="R4479" i="7" s="1"/>
  <c r="O4543" i="7"/>
  <c r="O4559" i="7"/>
  <c r="O4575" i="7"/>
  <c r="R4575" i="7" s="1"/>
  <c r="O4591" i="7"/>
  <c r="O4607" i="7"/>
  <c r="O4623" i="7"/>
  <c r="R4623" i="7" s="1"/>
  <c r="O4639" i="7"/>
  <c r="O4655" i="7"/>
  <c r="O4719" i="7"/>
  <c r="R4719" i="7" s="1"/>
  <c r="O4735" i="7"/>
  <c r="O4751" i="7"/>
  <c r="O4767" i="7"/>
  <c r="R4767" i="7" s="1"/>
  <c r="O4783" i="7"/>
  <c r="O4799" i="7"/>
  <c r="O4815" i="7"/>
  <c r="R4815" i="7" s="1"/>
  <c r="O4879" i="7"/>
  <c r="O4895" i="7"/>
  <c r="O4911" i="7"/>
  <c r="R4911" i="7" s="1"/>
  <c r="O4927" i="7"/>
  <c r="O4943" i="7"/>
  <c r="O4959" i="7"/>
  <c r="R4959" i="7" s="1"/>
  <c r="O4975" i="7"/>
  <c r="O4991" i="7"/>
  <c r="O5055" i="7"/>
  <c r="R5055" i="7" s="1"/>
  <c r="O5071" i="7"/>
  <c r="O5087" i="7"/>
  <c r="O5103" i="7"/>
  <c r="R5103" i="7" s="1"/>
  <c r="O5119" i="7"/>
  <c r="O5135" i="7"/>
  <c r="O5151" i="7"/>
  <c r="R5151" i="7" s="1"/>
  <c r="O5247" i="7"/>
  <c r="R5247" i="7" s="1"/>
  <c r="O5263" i="7"/>
  <c r="O5279" i="7"/>
  <c r="O5295" i="7"/>
  <c r="R5295" i="7" s="1"/>
  <c r="O5311" i="7"/>
  <c r="O5327" i="7"/>
  <c r="O5391" i="7"/>
  <c r="R5391" i="7" s="1"/>
  <c r="O5407" i="7"/>
  <c r="O5423" i="7"/>
  <c r="O5439" i="7"/>
  <c r="R5439" i="7" s="1"/>
  <c r="O5455" i="7"/>
  <c r="O5471" i="7"/>
  <c r="O5487" i="7"/>
  <c r="R5487" i="7" s="1"/>
  <c r="O5551" i="7"/>
  <c r="O5567" i="7"/>
  <c r="O5583" i="7"/>
  <c r="R5583" i="7" s="1"/>
  <c r="O5599" i="7"/>
  <c r="O5615" i="7"/>
  <c r="O5631" i="7"/>
  <c r="O5647" i="7"/>
  <c r="O5663" i="7"/>
  <c r="O5727" i="7"/>
  <c r="R5727" i="7" s="1"/>
  <c r="O5743" i="7"/>
  <c r="O5759" i="7"/>
  <c r="O5775" i="7"/>
  <c r="O5791" i="7"/>
  <c r="O5807" i="7"/>
  <c r="O5823" i="7"/>
  <c r="R5823" i="7" s="1"/>
  <c r="O5887" i="7"/>
  <c r="O5903" i="7"/>
  <c r="O5919" i="7"/>
  <c r="R5919" i="7" s="1"/>
  <c r="O5935" i="7"/>
  <c r="O5951" i="7"/>
  <c r="O5967" i="7"/>
  <c r="R5967" i="7" s="1"/>
  <c r="O5983" i="7"/>
  <c r="O5999" i="7"/>
  <c r="O6063" i="7"/>
  <c r="R6063" i="7" s="1"/>
  <c r="O6079" i="7"/>
  <c r="O6095" i="7"/>
  <c r="O6111" i="7"/>
  <c r="R6111" i="7" s="1"/>
  <c r="O6127" i="7"/>
  <c r="O6143" i="7"/>
  <c r="O6159" i="7"/>
  <c r="R6159" i="7" s="1"/>
  <c r="O6223" i="7"/>
  <c r="O6239" i="7"/>
  <c r="O6255" i="7"/>
  <c r="R6255" i="7" s="1"/>
  <c r="O6271" i="7"/>
  <c r="O6287" i="7"/>
  <c r="O6303" i="7"/>
  <c r="R6303" i="7" s="1"/>
  <c r="O6319" i="7"/>
  <c r="O6335" i="7"/>
  <c r="O6399" i="7"/>
  <c r="R6399" i="7" s="1"/>
  <c r="O6415" i="7"/>
  <c r="O6431" i="7"/>
  <c r="O6447" i="7"/>
  <c r="R6447" i="7" s="1"/>
  <c r="O6463" i="7"/>
  <c r="O6479" i="7"/>
  <c r="O6495" i="7"/>
  <c r="R6495" i="7" s="1"/>
  <c r="O6559" i="7"/>
  <c r="O6575" i="7"/>
  <c r="O6591" i="7"/>
  <c r="R6591" i="7" s="1"/>
  <c r="O6607" i="7"/>
  <c r="O6623" i="7"/>
  <c r="O6639" i="7"/>
  <c r="R6639" i="7" s="1"/>
  <c r="O6655" i="7"/>
  <c r="O6671" i="7"/>
  <c r="O6735" i="7"/>
  <c r="O6751" i="7"/>
  <c r="O6767" i="7"/>
  <c r="O6783" i="7"/>
  <c r="R6783" i="7" s="1"/>
  <c r="O6799" i="7"/>
  <c r="O6815" i="7"/>
  <c r="O6831" i="7"/>
  <c r="R6831" i="7" s="1"/>
  <c r="O6895" i="7"/>
  <c r="O6911" i="7"/>
  <c r="O6927" i="7"/>
  <c r="R6927" i="7" s="1"/>
  <c r="O6943" i="7"/>
  <c r="O6959" i="7"/>
  <c r="O6975" i="7"/>
  <c r="R6975" i="7" s="1"/>
  <c r="O6991" i="7"/>
  <c r="O7007" i="7"/>
  <c r="O7071" i="7"/>
  <c r="O7087" i="7"/>
  <c r="O7103" i="7"/>
  <c r="O7119" i="7"/>
  <c r="R7119" i="7" s="1"/>
  <c r="O7135" i="7"/>
  <c r="O7151" i="7"/>
  <c r="O7167" i="7"/>
  <c r="R7167" i="7" s="1"/>
  <c r="O7231" i="7"/>
  <c r="O7247" i="7"/>
  <c r="O7263" i="7"/>
  <c r="R7263" i="7" s="1"/>
  <c r="O7279" i="7"/>
  <c r="O7295" i="7"/>
  <c r="O7311" i="7"/>
  <c r="O7327" i="7"/>
  <c r="O7343" i="7"/>
  <c r="O7407" i="7"/>
  <c r="O7423" i="7"/>
  <c r="O7439" i="7"/>
  <c r="O7455" i="7"/>
  <c r="O7471" i="7"/>
  <c r="O7487" i="7"/>
  <c r="O7503" i="7"/>
  <c r="R7503" i="7" s="1"/>
  <c r="O7567" i="7"/>
  <c r="O7583" i="7"/>
  <c r="O7599" i="7"/>
  <c r="O7615" i="7"/>
  <c r="O7631" i="7"/>
  <c r="O7647" i="7"/>
  <c r="O7663" i="7"/>
  <c r="O7679" i="7"/>
  <c r="O7743" i="7"/>
  <c r="R7743" i="7" s="1"/>
  <c r="O7759" i="7"/>
  <c r="O7775" i="7"/>
  <c r="O7791" i="7"/>
  <c r="R7791" i="7" s="1"/>
  <c r="O7839" i="7"/>
  <c r="O7903" i="7"/>
  <c r="O7919" i="7"/>
  <c r="O7935" i="7"/>
  <c r="R7935" i="7" s="1"/>
  <c r="O7951" i="7"/>
  <c r="O7967" i="7"/>
  <c r="O7983" i="7"/>
  <c r="R7983" i="7" s="1"/>
  <c r="O7999" i="7"/>
  <c r="O8015" i="7"/>
  <c r="O8079" i="7"/>
  <c r="O8095" i="7"/>
  <c r="O8111" i="7"/>
  <c r="O8127" i="7"/>
  <c r="O8143" i="7"/>
  <c r="O8159" i="7"/>
  <c r="O8175" i="7"/>
  <c r="R8175" i="7" s="1"/>
  <c r="O8239" i="7"/>
  <c r="O8255" i="7"/>
  <c r="O8271" i="7"/>
  <c r="O8287" i="7"/>
  <c r="O8303" i="7"/>
  <c r="O8319" i="7"/>
  <c r="R8319" i="7" s="1"/>
  <c r="O8335" i="7"/>
  <c r="O8351" i="7"/>
  <c r="O8415" i="7"/>
  <c r="R8415" i="7" s="1"/>
  <c r="O8431" i="7"/>
  <c r="O8447" i="7"/>
  <c r="O8463" i="7"/>
  <c r="R8463" i="7" s="1"/>
  <c r="O8479" i="7"/>
  <c r="O8495" i="7"/>
  <c r="O8511" i="7"/>
  <c r="R8511" i="7" s="1"/>
  <c r="O8575" i="7"/>
  <c r="O8591" i="7"/>
  <c r="O8623" i="7"/>
  <c r="O8639" i="7"/>
  <c r="O8655" i="7"/>
  <c r="O8671" i="7"/>
  <c r="O8687" i="7"/>
  <c r="O8751" i="7"/>
  <c r="R8751" i="7" s="1"/>
  <c r="O1524" i="7"/>
  <c r="O1540" i="7"/>
  <c r="O1556" i="7"/>
  <c r="O1572" i="7"/>
  <c r="R1572" i="7" s="1"/>
  <c r="O1588" i="7"/>
  <c r="O1604" i="7"/>
  <c r="O1620" i="7"/>
  <c r="R1620" i="7" s="1"/>
  <c r="O1684" i="7"/>
  <c r="O1700" i="7"/>
  <c r="O1716" i="7"/>
  <c r="R1716" i="7" s="1"/>
  <c r="O1732" i="7"/>
  <c r="O1748" i="7"/>
  <c r="O1764" i="7"/>
  <c r="R1764" i="7" s="1"/>
  <c r="O1780" i="7"/>
  <c r="O1796" i="7"/>
  <c r="O1860" i="7"/>
  <c r="R1860" i="7" s="1"/>
  <c r="O1876" i="7"/>
  <c r="O1892" i="7"/>
  <c r="O1908" i="7"/>
  <c r="R1908" i="7" s="1"/>
  <c r="O1924" i="7"/>
  <c r="O1940" i="7"/>
  <c r="O1956" i="7"/>
  <c r="O2020" i="7"/>
  <c r="O2036" i="7"/>
  <c r="O2052" i="7"/>
  <c r="O2068" i="7"/>
  <c r="O2084" i="7"/>
  <c r="O2100" i="7"/>
  <c r="O2116" i="7"/>
  <c r="O2132" i="7"/>
  <c r="O2196" i="7"/>
  <c r="R2196" i="7" s="1"/>
  <c r="O2212" i="7"/>
  <c r="O2228" i="7"/>
  <c r="O2244" i="7"/>
  <c r="R2244" i="7" s="1"/>
  <c r="O2260" i="7"/>
  <c r="O2276" i="7"/>
  <c r="O2292" i="7"/>
  <c r="R2292" i="7" s="1"/>
  <c r="O2356" i="7"/>
  <c r="O2372" i="7"/>
  <c r="O2388" i="7"/>
  <c r="R2388" i="7" s="1"/>
  <c r="O2404" i="7"/>
  <c r="O2420" i="7"/>
  <c r="O2436" i="7"/>
  <c r="R2436" i="7" s="1"/>
  <c r="O2452" i="7"/>
  <c r="O2468" i="7"/>
  <c r="O2532" i="7"/>
  <c r="R2532" i="7" s="1"/>
  <c r="O2548" i="7"/>
  <c r="O2564" i="7"/>
  <c r="O2580" i="7"/>
  <c r="O2596" i="7"/>
  <c r="O2612" i="7"/>
  <c r="O2628" i="7"/>
  <c r="R2628" i="7" s="1"/>
  <c r="O2692" i="7"/>
  <c r="O2708" i="7"/>
  <c r="O2724" i="7"/>
  <c r="R2724" i="7" s="1"/>
  <c r="O2740" i="7"/>
  <c r="O2756" i="7"/>
  <c r="O2772" i="7"/>
  <c r="O2788" i="7"/>
  <c r="O2804" i="7"/>
  <c r="O2868" i="7"/>
  <c r="R2868" i="7" s="1"/>
  <c r="O2884" i="7"/>
  <c r="O2900" i="7"/>
  <c r="O2916" i="7"/>
  <c r="R2916" i="7" s="1"/>
  <c r="O2932" i="7"/>
  <c r="O2948" i="7"/>
  <c r="O2964" i="7"/>
  <c r="R2964" i="7" s="1"/>
  <c r="O3028" i="7"/>
  <c r="O3044" i="7"/>
  <c r="O3060" i="7"/>
  <c r="R3060" i="7" s="1"/>
  <c r="O3076" i="7"/>
  <c r="O3092" i="7"/>
  <c r="O3108" i="7"/>
  <c r="R3108" i="7" s="1"/>
  <c r="O3124" i="7"/>
  <c r="O3140" i="7"/>
  <c r="O3204" i="7"/>
  <c r="R3204" i="7" s="1"/>
  <c r="O3220" i="7"/>
  <c r="O3236" i="7"/>
  <c r="O3252" i="7"/>
  <c r="R3252" i="7" s="1"/>
  <c r="O3268" i="7"/>
  <c r="O3284" i="7"/>
  <c r="O3300" i="7"/>
  <c r="R3300" i="7" s="1"/>
  <c r="O3364" i="7"/>
  <c r="O3380" i="7"/>
  <c r="O3396" i="7"/>
  <c r="R3396" i="7" s="1"/>
  <c r="O3412" i="7"/>
  <c r="O3428" i="7"/>
  <c r="O3444" i="7"/>
  <c r="R3444" i="7" s="1"/>
  <c r="O3460" i="7"/>
  <c r="O3476" i="7"/>
  <c r="O3556" i="7"/>
  <c r="O3572" i="7"/>
  <c r="O3588" i="7"/>
  <c r="R3588" i="7" s="1"/>
  <c r="O3604" i="7"/>
  <c r="O3620" i="7"/>
  <c r="O3636" i="7"/>
  <c r="R3636" i="7" s="1"/>
  <c r="O3700" i="7"/>
  <c r="O3716" i="7"/>
  <c r="O3732" i="7"/>
  <c r="R3732" i="7" s="1"/>
  <c r="O3748" i="7"/>
  <c r="O3764" i="7"/>
  <c r="O3780" i="7"/>
  <c r="R3780" i="7" s="1"/>
  <c r="O3796" i="7"/>
  <c r="O3812" i="7"/>
  <c r="O3876" i="7"/>
  <c r="R3876" i="7" s="1"/>
  <c r="O3892" i="7"/>
  <c r="O3908" i="7"/>
  <c r="O3924" i="7"/>
  <c r="R3924" i="7" s="1"/>
  <c r="O3940" i="7"/>
  <c r="O3956" i="7"/>
  <c r="O3972" i="7"/>
  <c r="R3972" i="7" s="1"/>
  <c r="O4036" i="7"/>
  <c r="O4052" i="7"/>
  <c r="O4068" i="7"/>
  <c r="R4068" i="7" s="1"/>
  <c r="O4084" i="7"/>
  <c r="O4100" i="7"/>
  <c r="O4116" i="7"/>
  <c r="R4116" i="7" s="1"/>
  <c r="O4132" i="7"/>
  <c r="O4148" i="7"/>
  <c r="O4212" i="7"/>
  <c r="R4212" i="7" s="1"/>
  <c r="O4228" i="7"/>
  <c r="O4244" i="7"/>
  <c r="O4260" i="7"/>
  <c r="R4260" i="7" s="1"/>
  <c r="O4276" i="7"/>
  <c r="O4292" i="7"/>
  <c r="O4308" i="7"/>
  <c r="R4308" i="7" s="1"/>
  <c r="O4372" i="7"/>
  <c r="O4388" i="7"/>
  <c r="O4404" i="7"/>
  <c r="R4404" i="7" s="1"/>
  <c r="O4452" i="7"/>
  <c r="R4452" i="7" s="1"/>
  <c r="O4468" i="7"/>
  <c r="O4484" i="7"/>
  <c r="O4548" i="7"/>
  <c r="R4548" i="7" s="1"/>
  <c r="O4564" i="7"/>
  <c r="O4580" i="7"/>
  <c r="O4596" i="7"/>
  <c r="R4596" i="7" s="1"/>
  <c r="O4612" i="7"/>
  <c r="O4628" i="7"/>
  <c r="O4644" i="7"/>
  <c r="R4644" i="7" s="1"/>
  <c r="O4708" i="7"/>
  <c r="O4724" i="7"/>
  <c r="O4740" i="7"/>
  <c r="R4740" i="7" s="1"/>
  <c r="O4756" i="7"/>
  <c r="O4772" i="7"/>
  <c r="O4788" i="7"/>
  <c r="R4788" i="7" s="1"/>
  <c r="O4804" i="7"/>
  <c r="O4820" i="7"/>
  <c r="O4884" i="7"/>
  <c r="R4884" i="7" s="1"/>
  <c r="O4900" i="7"/>
  <c r="O4916" i="7"/>
  <c r="O4932" i="7"/>
  <c r="R4932" i="7" s="1"/>
  <c r="O4948" i="7"/>
  <c r="O4964" i="7"/>
  <c r="O4980" i="7"/>
  <c r="R4980" i="7" s="1"/>
  <c r="O5044" i="7"/>
  <c r="O5060" i="7"/>
  <c r="O5076" i="7"/>
  <c r="O5092" i="7"/>
  <c r="O5108" i="7"/>
  <c r="O5124" i="7"/>
  <c r="R5124" i="7" s="1"/>
  <c r="O5140" i="7"/>
  <c r="O5156" i="7"/>
  <c r="O5236" i="7"/>
  <c r="O5252" i="7"/>
  <c r="O5268" i="7"/>
  <c r="O5284" i="7"/>
  <c r="O5300" i="7"/>
  <c r="O5316" i="7"/>
  <c r="R5316" i="7" s="1"/>
  <c r="O5380" i="7"/>
  <c r="O5396" i="7"/>
  <c r="O5412" i="7"/>
  <c r="R5412" i="7" s="1"/>
  <c r="O5428" i="7"/>
  <c r="O5444" i="7"/>
  <c r="O5460" i="7"/>
  <c r="R5460" i="7" s="1"/>
  <c r="O5476" i="7"/>
  <c r="O5492" i="7"/>
  <c r="O5556" i="7"/>
  <c r="R5556" i="7" s="1"/>
  <c r="O5572" i="7"/>
  <c r="O5588" i="7"/>
  <c r="O5604" i="7"/>
  <c r="R5604" i="7" s="1"/>
  <c r="O5620" i="7"/>
  <c r="O5636" i="7"/>
  <c r="O5652" i="7"/>
  <c r="R5652" i="7" s="1"/>
  <c r="O5716" i="7"/>
  <c r="O5732" i="7"/>
  <c r="O5748" i="7"/>
  <c r="R5748" i="7" s="1"/>
  <c r="O5764" i="7"/>
  <c r="O5780" i="7"/>
  <c r="O5796" i="7"/>
  <c r="O5812" i="7"/>
  <c r="O5828" i="7"/>
  <c r="O5892" i="7"/>
  <c r="R5892" i="7" s="1"/>
  <c r="O5908" i="7"/>
  <c r="O5924" i="7"/>
  <c r="O5940" i="7"/>
  <c r="R5940" i="7" s="1"/>
  <c r="O5956" i="7"/>
  <c r="O5972" i="7"/>
  <c r="O5988" i="7"/>
  <c r="O6052" i="7"/>
  <c r="O6068" i="7"/>
  <c r="O6084" i="7"/>
  <c r="R6084" i="7" s="1"/>
  <c r="O6100" i="7"/>
  <c r="O6116" i="7"/>
  <c r="O6132" i="7"/>
  <c r="R6132" i="7" s="1"/>
  <c r="O6148" i="7"/>
  <c r="O6164" i="7"/>
  <c r="O6228" i="7"/>
  <c r="R6228" i="7" s="1"/>
  <c r="O6244" i="7"/>
  <c r="O6260" i="7"/>
  <c r="O6276" i="7"/>
  <c r="R6276" i="7" s="1"/>
  <c r="O6292" i="7"/>
  <c r="O6308" i="7"/>
  <c r="O6324" i="7"/>
  <c r="R6324" i="7" s="1"/>
  <c r="O6388" i="7"/>
  <c r="O6404" i="7"/>
  <c r="O6420" i="7"/>
  <c r="R6420" i="7" s="1"/>
  <c r="O6436" i="7"/>
  <c r="O6452" i="7"/>
  <c r="O6468" i="7"/>
  <c r="R6468" i="7" s="1"/>
  <c r="O6484" i="7"/>
  <c r="O6500" i="7"/>
  <c r="O6564" i="7"/>
  <c r="O6580" i="7"/>
  <c r="O6596" i="7"/>
  <c r="O6612" i="7"/>
  <c r="R6612" i="7" s="1"/>
  <c r="O6628" i="7"/>
  <c r="O6644" i="7"/>
  <c r="O6660" i="7"/>
  <c r="R6660" i="7" s="1"/>
  <c r="O6724" i="7"/>
  <c r="O6740" i="7"/>
  <c r="O6756" i="7"/>
  <c r="R6756" i="7" s="1"/>
  <c r="O6772" i="7"/>
  <c r="O6788" i="7"/>
  <c r="O6804" i="7"/>
  <c r="R6804" i="7" s="1"/>
  <c r="O6820" i="7"/>
  <c r="O6836" i="7"/>
  <c r="O6900" i="7"/>
  <c r="R6900" i="7" s="1"/>
  <c r="O6916" i="7"/>
  <c r="O6932" i="7"/>
  <c r="O6948" i="7"/>
  <c r="R6948" i="7" s="1"/>
  <c r="O6964" i="7"/>
  <c r="O6980" i="7"/>
  <c r="O6996" i="7"/>
  <c r="O7060" i="7"/>
  <c r="O7076" i="7"/>
  <c r="O7092" i="7"/>
  <c r="R7092" i="7" s="1"/>
  <c r="O7108" i="7"/>
  <c r="O7124" i="7"/>
  <c r="O7140" i="7"/>
  <c r="O7156" i="7"/>
  <c r="O7172" i="7"/>
  <c r="O7236" i="7"/>
  <c r="R7236" i="7" s="1"/>
  <c r="O7252" i="7"/>
  <c r="O7268" i="7"/>
  <c r="O7284" i="7"/>
  <c r="R7284" i="7" s="1"/>
  <c r="O7300" i="7"/>
  <c r="O7316" i="7"/>
  <c r="O7332" i="7"/>
  <c r="O7396" i="7"/>
  <c r="O7412" i="7"/>
  <c r="O7428" i="7"/>
  <c r="O7444" i="7"/>
  <c r="O7460" i="7"/>
  <c r="O7476" i="7"/>
  <c r="R7476" i="7" s="1"/>
  <c r="O7492" i="7"/>
  <c r="O7508" i="7"/>
  <c r="O7572" i="7"/>
  <c r="R7572" i="7" s="1"/>
  <c r="O7588" i="7"/>
  <c r="O7604" i="7"/>
  <c r="O7620" i="7"/>
  <c r="R7620" i="7" s="1"/>
  <c r="O7636" i="7"/>
  <c r="O7652" i="7"/>
  <c r="O7668" i="7"/>
  <c r="O7732" i="7"/>
  <c r="O7748" i="7"/>
  <c r="O7764" i="7"/>
  <c r="R7764" i="7" s="1"/>
  <c r="O7780" i="7"/>
  <c r="O7796" i="7"/>
  <c r="O7828" i="7"/>
  <c r="O7844" i="7"/>
  <c r="O7908" i="7"/>
  <c r="R7908" i="7" s="1"/>
  <c r="O7924" i="7"/>
  <c r="O7940" i="7"/>
  <c r="O7956" i="7"/>
  <c r="R7956" i="7" s="1"/>
  <c r="O7972" i="7"/>
  <c r="O7988" i="7"/>
  <c r="O8004" i="7"/>
  <c r="R8004" i="7" s="1"/>
  <c r="O8068" i="7"/>
  <c r="O8084" i="7"/>
  <c r="O8100" i="7"/>
  <c r="R8100" i="7" s="1"/>
  <c r="O8116" i="7"/>
  <c r="O8132" i="7"/>
  <c r="O8148" i="7"/>
  <c r="O8164" i="7"/>
  <c r="O8180" i="7"/>
  <c r="O8244" i="7"/>
  <c r="O8260" i="7"/>
  <c r="O8276" i="7"/>
  <c r="O8292" i="7"/>
  <c r="O8308" i="7"/>
  <c r="O8324" i="7"/>
  <c r="O8340" i="7"/>
  <c r="O8404" i="7"/>
  <c r="O8420" i="7"/>
  <c r="O8436" i="7"/>
  <c r="O8452" i="7"/>
  <c r="O8468" i="7"/>
  <c r="O8484" i="7"/>
  <c r="O8500" i="7"/>
  <c r="O8516" i="7"/>
  <c r="O8580" i="7"/>
  <c r="R8580" i="7" s="1"/>
  <c r="O8628" i="7"/>
  <c r="R8628" i="7" s="1"/>
  <c r="O8644" i="7"/>
  <c r="O8660" i="7"/>
  <c r="O8676" i="7"/>
  <c r="R8676" i="7" s="1"/>
  <c r="O8740" i="7"/>
  <c r="O8756" i="7"/>
  <c r="O1429" i="7"/>
  <c r="R1429" i="7" s="1"/>
  <c r="O1445" i="7"/>
  <c r="O1461" i="7"/>
  <c r="O1525" i="7"/>
  <c r="O1541" i="7"/>
  <c r="O1557" i="7"/>
  <c r="O1573" i="7"/>
  <c r="R1573" i="7" s="1"/>
  <c r="O1589" i="7"/>
  <c r="O1605" i="7"/>
  <c r="O1621" i="7"/>
  <c r="R1621" i="7" s="1"/>
  <c r="O1685" i="7"/>
  <c r="O1701" i="7"/>
  <c r="O1717" i="7"/>
  <c r="R1717" i="7" s="1"/>
  <c r="O1733" i="7"/>
  <c r="O1749" i="7"/>
  <c r="O1765" i="7"/>
  <c r="R1765" i="7" s="1"/>
  <c r="O1781" i="7"/>
  <c r="O1797" i="7"/>
  <c r="O1861" i="7"/>
  <c r="R1861" i="7" s="1"/>
  <c r="O1877" i="7"/>
  <c r="O1893" i="7"/>
  <c r="O1909" i="7"/>
  <c r="O1925" i="7"/>
  <c r="O1941" i="7"/>
  <c r="O1957" i="7"/>
  <c r="R1957" i="7" s="1"/>
  <c r="O2021" i="7"/>
  <c r="O2037" i="7"/>
  <c r="O2053" i="7"/>
  <c r="O2069" i="7"/>
  <c r="O2085" i="7"/>
  <c r="O2101" i="7"/>
  <c r="R2101" i="7" s="1"/>
  <c r="O2117" i="7"/>
  <c r="O2133" i="7"/>
  <c r="O2197" i="7"/>
  <c r="R2197" i="7" s="1"/>
  <c r="O2213" i="7"/>
  <c r="O2229" i="7"/>
  <c r="O2245" i="7"/>
  <c r="R2245" i="7" s="1"/>
  <c r="O2261" i="7"/>
  <c r="O2277" i="7"/>
  <c r="O2293" i="7"/>
  <c r="R2293" i="7" s="1"/>
  <c r="O2357" i="7"/>
  <c r="O2373" i="7"/>
  <c r="O2389" i="7"/>
  <c r="R2389" i="7" s="1"/>
  <c r="O2405" i="7"/>
  <c r="O2421" i="7"/>
  <c r="O2437" i="7"/>
  <c r="R2437" i="7" s="1"/>
  <c r="O2453" i="7"/>
  <c r="O2469" i="7"/>
  <c r="O2533" i="7"/>
  <c r="R2533" i="7" s="1"/>
  <c r="O2549" i="7"/>
  <c r="O2565" i="7"/>
  <c r="O2581" i="7"/>
  <c r="O2597" i="7"/>
  <c r="O2613" i="7"/>
  <c r="O2629" i="7"/>
  <c r="R2629" i="7" s="1"/>
  <c r="O2693" i="7"/>
  <c r="O2709" i="7"/>
  <c r="O2725" i="7"/>
  <c r="R2725" i="7" s="1"/>
  <c r="O2741" i="7"/>
  <c r="O2757" i="7"/>
  <c r="O2773" i="7"/>
  <c r="O2789" i="7"/>
  <c r="O2805" i="7"/>
  <c r="O2869" i="7"/>
  <c r="R2869" i="7" s="1"/>
  <c r="O2885" i="7"/>
  <c r="O2901" i="7"/>
  <c r="O2917" i="7"/>
  <c r="O2933" i="7"/>
  <c r="O2949" i="7"/>
  <c r="O2965" i="7"/>
  <c r="R2965" i="7" s="1"/>
  <c r="O3029" i="7"/>
  <c r="O3045" i="7"/>
  <c r="O3061" i="7"/>
  <c r="R3061" i="7" s="1"/>
  <c r="O3077" i="7"/>
  <c r="O3093" i="7"/>
  <c r="O3109" i="7"/>
  <c r="R3109" i="7" s="1"/>
  <c r="O3125" i="7"/>
  <c r="O3141" i="7"/>
  <c r="O3205" i="7"/>
  <c r="R3205" i="7" s="1"/>
  <c r="O3221" i="7"/>
  <c r="O3237" i="7"/>
  <c r="O3253" i="7"/>
  <c r="R3253" i="7" s="1"/>
  <c r="O3269" i="7"/>
  <c r="O3285" i="7"/>
  <c r="O3301" i="7"/>
  <c r="R3301" i="7" s="1"/>
  <c r="O3365" i="7"/>
  <c r="O3381" i="7"/>
  <c r="O3397" i="7"/>
  <c r="R3397" i="7" s="1"/>
  <c r="O3413" i="7"/>
  <c r="O3429" i="7"/>
  <c r="O3445" i="7"/>
  <c r="R3445" i="7" s="1"/>
  <c r="O3461" i="7"/>
  <c r="O3477" i="7"/>
  <c r="O3557" i="7"/>
  <c r="O3573" i="7"/>
  <c r="O3589" i="7"/>
  <c r="R3589" i="7" s="1"/>
  <c r="O3605" i="7"/>
  <c r="O3621" i="7"/>
  <c r="O3637" i="7"/>
  <c r="O3701" i="7"/>
  <c r="O3717" i="7"/>
  <c r="O3733" i="7"/>
  <c r="R3733" i="7" s="1"/>
  <c r="O3749" i="7"/>
  <c r="O3765" i="7"/>
  <c r="O3781" i="7"/>
  <c r="R3781" i="7" s="1"/>
  <c r="O3797" i="7"/>
  <c r="O3813" i="7"/>
  <c r="O3877" i="7"/>
  <c r="R3877" i="7" s="1"/>
  <c r="O3893" i="7"/>
  <c r="O3909" i="7"/>
  <c r="O3925" i="7"/>
  <c r="R3925" i="7" s="1"/>
  <c r="O3941" i="7"/>
  <c r="O3957" i="7"/>
  <c r="O3973" i="7"/>
  <c r="R3973" i="7" s="1"/>
  <c r="O4037" i="7"/>
  <c r="O4053" i="7"/>
  <c r="O4069" i="7"/>
  <c r="R4069" i="7" s="1"/>
  <c r="O4085" i="7"/>
  <c r="O4101" i="7"/>
  <c r="O4117" i="7"/>
  <c r="R4117" i="7" s="1"/>
  <c r="O4133" i="7"/>
  <c r="O4149" i="7"/>
  <c r="O4213" i="7"/>
  <c r="R4213" i="7" s="1"/>
  <c r="O4229" i="7"/>
  <c r="O4245" i="7"/>
  <c r="O4261" i="7"/>
  <c r="R4261" i="7" s="1"/>
  <c r="O4277" i="7"/>
  <c r="O4293" i="7"/>
  <c r="O4309" i="7"/>
  <c r="R4309" i="7" s="1"/>
  <c r="O4373" i="7"/>
  <c r="O4389" i="7"/>
  <c r="O4405" i="7"/>
  <c r="R4405" i="7" s="1"/>
  <c r="O4453" i="7"/>
  <c r="R4453" i="7" s="1"/>
  <c r="O4469" i="7"/>
  <c r="O4485" i="7"/>
  <c r="O4549" i="7"/>
  <c r="R4549" i="7" s="1"/>
  <c r="O4565" i="7"/>
  <c r="O4581" i="7"/>
  <c r="O4597" i="7"/>
  <c r="R4597" i="7" s="1"/>
  <c r="O4613" i="7"/>
  <c r="O4629" i="7"/>
  <c r="O4645" i="7"/>
  <c r="R4645" i="7" s="1"/>
  <c r="O4709" i="7"/>
  <c r="O4725" i="7"/>
  <c r="O4741" i="7"/>
  <c r="R4741" i="7" s="1"/>
  <c r="O4757" i="7"/>
  <c r="O4773" i="7"/>
  <c r="O4789" i="7"/>
  <c r="R4789" i="7" s="1"/>
  <c r="O4805" i="7"/>
  <c r="O4821" i="7"/>
  <c r="O4885" i="7"/>
  <c r="R4885" i="7" s="1"/>
  <c r="O4901" i="7"/>
  <c r="O4917" i="7"/>
  <c r="O4933" i="7"/>
  <c r="R4933" i="7" s="1"/>
  <c r="O4949" i="7"/>
  <c r="O4965" i="7"/>
  <c r="O4981" i="7"/>
  <c r="R4981" i="7" s="1"/>
  <c r="O5045" i="7"/>
  <c r="O5061" i="7"/>
  <c r="O5077" i="7"/>
  <c r="O5093" i="7"/>
  <c r="O5109" i="7"/>
  <c r="O5125" i="7"/>
  <c r="R5125" i="7" s="1"/>
  <c r="O5141" i="7"/>
  <c r="O5157" i="7"/>
  <c r="O5237" i="7"/>
  <c r="O5253" i="7"/>
  <c r="O5269" i="7"/>
  <c r="O5285" i="7"/>
  <c r="O5301" i="7"/>
  <c r="O5317" i="7"/>
  <c r="R5317" i="7" s="1"/>
  <c r="O5381" i="7"/>
  <c r="O5397" i="7"/>
  <c r="O5413" i="7"/>
  <c r="R5413" i="7" s="1"/>
  <c r="O5429" i="7"/>
  <c r="O5445" i="7"/>
  <c r="O5461" i="7"/>
  <c r="R5461" i="7" s="1"/>
  <c r="O5477" i="7"/>
  <c r="O5493" i="7"/>
  <c r="O5557" i="7"/>
  <c r="R5557" i="7" s="1"/>
  <c r="O5573" i="7"/>
  <c r="O5589" i="7"/>
  <c r="O5605" i="7"/>
  <c r="R5605" i="7" s="1"/>
  <c r="O5621" i="7"/>
  <c r="O5637" i="7"/>
  <c r="O5653" i="7"/>
  <c r="R5653" i="7" s="1"/>
  <c r="O5717" i="7"/>
  <c r="O5733" i="7"/>
  <c r="O5749" i="7"/>
  <c r="R5749" i="7" s="1"/>
  <c r="O5765" i="7"/>
  <c r="O5781" i="7"/>
  <c r="O5797" i="7"/>
  <c r="O5813" i="7"/>
  <c r="O5829" i="7"/>
  <c r="O5893" i="7"/>
  <c r="R5893" i="7" s="1"/>
  <c r="O5909" i="7"/>
  <c r="O5925" i="7"/>
  <c r="O5941" i="7"/>
  <c r="R5941" i="7" s="1"/>
  <c r="O5957" i="7"/>
  <c r="O5973" i="7"/>
  <c r="O5989" i="7"/>
  <c r="O6053" i="7"/>
  <c r="O6069" i="7"/>
  <c r="O6085" i="7"/>
  <c r="R6085" i="7" s="1"/>
  <c r="O6101" i="7"/>
  <c r="O6117" i="7"/>
  <c r="O6133" i="7"/>
  <c r="R6133" i="7" s="1"/>
  <c r="O6149" i="7"/>
  <c r="O6165" i="7"/>
  <c r="O6229" i="7"/>
  <c r="R6229" i="7" s="1"/>
  <c r="O6245" i="7"/>
  <c r="O6261" i="7"/>
  <c r="O6277" i="7"/>
  <c r="R6277" i="7" s="1"/>
  <c r="O6293" i="7"/>
  <c r="O6309" i="7"/>
  <c r="O6325" i="7"/>
  <c r="R6325" i="7" s="1"/>
  <c r="O6389" i="7"/>
  <c r="O6405" i="7"/>
  <c r="O6421" i="7"/>
  <c r="R6421" i="7" s="1"/>
  <c r="O6437" i="7"/>
  <c r="O6453" i="7"/>
  <c r="O6469" i="7"/>
  <c r="R6469" i="7" s="1"/>
  <c r="O6485" i="7"/>
  <c r="O6501" i="7"/>
  <c r="O6565" i="7"/>
  <c r="O6581" i="7"/>
  <c r="O6597" i="7"/>
  <c r="O6613" i="7"/>
  <c r="R6613" i="7" s="1"/>
  <c r="O6629" i="7"/>
  <c r="O6645" i="7"/>
  <c r="O6661" i="7"/>
  <c r="R6661" i="7" s="1"/>
  <c r="O6725" i="7"/>
  <c r="O6741" i="7"/>
  <c r="O6757" i="7"/>
  <c r="R6757" i="7" s="1"/>
  <c r="O6773" i="7"/>
  <c r="O6789" i="7"/>
  <c r="O6805" i="7"/>
  <c r="R6805" i="7" s="1"/>
  <c r="O6821" i="7"/>
  <c r="O6837" i="7"/>
  <c r="O6901" i="7"/>
  <c r="R6901" i="7" s="1"/>
  <c r="O6917" i="7"/>
  <c r="O6933" i="7"/>
  <c r="O6949" i="7"/>
  <c r="R6949" i="7" s="1"/>
  <c r="O6965" i="7"/>
  <c r="O6981" i="7"/>
  <c r="O6997" i="7"/>
  <c r="R6997" i="7" s="1"/>
  <c r="O7061" i="7"/>
  <c r="O7077" i="7"/>
  <c r="O7093" i="7"/>
  <c r="R7093" i="7" s="1"/>
  <c r="O7109" i="7"/>
  <c r="O7125" i="7"/>
  <c r="O7141" i="7"/>
  <c r="O7157" i="7"/>
  <c r="O7173" i="7"/>
  <c r="O7237" i="7"/>
  <c r="R7237" i="7" s="1"/>
  <c r="O7253" i="7"/>
  <c r="O7269" i="7"/>
  <c r="O7285" i="7"/>
  <c r="R7285" i="7" s="1"/>
  <c r="O7301" i="7"/>
  <c r="O7317" i="7"/>
  <c r="O7333" i="7"/>
  <c r="O7397" i="7"/>
  <c r="O7413" i="7"/>
  <c r="O7429" i="7"/>
  <c r="O7445" i="7"/>
  <c r="O7461" i="7"/>
  <c r="O7477" i="7"/>
  <c r="R7477" i="7" s="1"/>
  <c r="O7493" i="7"/>
  <c r="O7509" i="7"/>
  <c r="O7573" i="7"/>
  <c r="R7573" i="7" s="1"/>
  <c r="O7589" i="7"/>
  <c r="O7605" i="7"/>
  <c r="O7621" i="7"/>
  <c r="R7621" i="7" s="1"/>
  <c r="O7637" i="7"/>
  <c r="O7653" i="7"/>
  <c r="O7669" i="7"/>
  <c r="O7733" i="7"/>
  <c r="O7749" i="7"/>
  <c r="O7765" i="7"/>
  <c r="R7765" i="7" s="1"/>
  <c r="O7781" i="7"/>
  <c r="O7797" i="7"/>
  <c r="O7829" i="7"/>
  <c r="O7845" i="7"/>
  <c r="O7909" i="7"/>
  <c r="R7909" i="7" s="1"/>
  <c r="O7925" i="7"/>
  <c r="O7941" i="7"/>
  <c r="O7957" i="7"/>
  <c r="R7957" i="7" s="1"/>
  <c r="O7973" i="7"/>
  <c r="O7989" i="7"/>
  <c r="O8005" i="7"/>
  <c r="R8005" i="7" s="1"/>
  <c r="O8069" i="7"/>
  <c r="O8085" i="7"/>
  <c r="O8101" i="7"/>
  <c r="R8101" i="7" s="1"/>
  <c r="O8117" i="7"/>
  <c r="O8133" i="7"/>
  <c r="O8149" i="7"/>
  <c r="R8149" i="7" s="1"/>
  <c r="O8165" i="7"/>
  <c r="O8181" i="7"/>
  <c r="O8245" i="7"/>
  <c r="R8245" i="7" s="1"/>
  <c r="O8261" i="7"/>
  <c r="O8277" i="7"/>
  <c r="O8293" i="7"/>
  <c r="O8309" i="7"/>
  <c r="O8325" i="7"/>
  <c r="O8341" i="7"/>
  <c r="O8405" i="7"/>
  <c r="O8421" i="7"/>
  <c r="O8437" i="7"/>
  <c r="R8437" i="7" s="1"/>
  <c r="O8453" i="7"/>
  <c r="O8469" i="7"/>
  <c r="O8485" i="7"/>
  <c r="R8485" i="7" s="1"/>
  <c r="O8501" i="7"/>
  <c r="O8517" i="7"/>
  <c r="O8581" i="7"/>
  <c r="R8581" i="7" s="1"/>
  <c r="O8629" i="7"/>
  <c r="R8629" i="7" s="1"/>
  <c r="O8645" i="7"/>
  <c r="O8661" i="7"/>
  <c r="O8677" i="7"/>
  <c r="R8677" i="7" s="1"/>
  <c r="O8741" i="7"/>
  <c r="O8757" i="7"/>
  <c r="O33" i="7"/>
  <c r="O49" i="7"/>
  <c r="O65" i="7"/>
  <c r="O81" i="7"/>
  <c r="O97" i="7"/>
  <c r="O113" i="7"/>
  <c r="O177" i="7"/>
  <c r="O193" i="7"/>
  <c r="O209" i="7"/>
  <c r="O225" i="7"/>
  <c r="O241" i="7"/>
  <c r="O257" i="7"/>
  <c r="O273" i="7"/>
  <c r="O289" i="7"/>
  <c r="O353" i="7"/>
  <c r="R353" i="7" s="1"/>
  <c r="O369" i="7"/>
  <c r="O385" i="7"/>
  <c r="O401" i="7"/>
  <c r="R401" i="7" s="1"/>
  <c r="O417" i="7"/>
  <c r="O433" i="7"/>
  <c r="O449" i="7"/>
  <c r="R449" i="7" s="1"/>
  <c r="O513" i="7"/>
  <c r="O529" i="7"/>
  <c r="O545" i="7"/>
  <c r="R545" i="7" s="1"/>
  <c r="O561" i="7"/>
  <c r="O577" i="7"/>
  <c r="O593" i="7"/>
  <c r="O609" i="7"/>
  <c r="O625" i="7"/>
  <c r="O689" i="7"/>
  <c r="O705" i="7"/>
  <c r="O721" i="7"/>
  <c r="O737" i="7"/>
  <c r="O753" i="7"/>
  <c r="O769" i="7"/>
  <c r="O785" i="7"/>
  <c r="O849" i="7"/>
  <c r="O865" i="7"/>
  <c r="O881" i="7"/>
  <c r="R881" i="7" s="1"/>
  <c r="O897" i="7"/>
  <c r="O913" i="7"/>
  <c r="O929" i="7"/>
  <c r="O945" i="7"/>
  <c r="O961" i="7"/>
  <c r="O1025" i="7"/>
  <c r="R1025" i="7" s="1"/>
  <c r="O1041" i="7"/>
  <c r="O1057" i="7"/>
  <c r="O1073" i="7"/>
  <c r="R1073" i="7" s="1"/>
  <c r="O1089" i="7"/>
  <c r="O1105" i="7"/>
  <c r="O1121" i="7"/>
  <c r="O1217" i="7"/>
  <c r="O1233" i="7"/>
  <c r="O1249" i="7"/>
  <c r="O1265" i="7"/>
  <c r="O1281" i="7"/>
  <c r="O1297" i="7"/>
  <c r="O1361" i="7"/>
  <c r="R1361" i="7" s="1"/>
  <c r="O1377" i="7"/>
  <c r="O1393" i="7"/>
  <c r="O1409" i="7"/>
  <c r="R1409" i="7" s="1"/>
  <c r="O26" i="7"/>
  <c r="O42" i="7"/>
  <c r="O58" i="7"/>
  <c r="O74" i="7"/>
  <c r="O90" i="7"/>
  <c r="O106" i="7"/>
  <c r="O170" i="7"/>
  <c r="O186" i="7"/>
  <c r="O202" i="7"/>
  <c r="O218" i="7"/>
  <c r="O234" i="7"/>
  <c r="O250" i="7"/>
  <c r="O266" i="7"/>
  <c r="O282" i="7"/>
  <c r="O346" i="7"/>
  <c r="O362" i="7"/>
  <c r="O378" i="7"/>
  <c r="O394" i="7"/>
  <c r="O410" i="7"/>
  <c r="O426" i="7"/>
  <c r="O442" i="7"/>
  <c r="O506" i="7"/>
  <c r="O522" i="7"/>
  <c r="O538" i="7"/>
  <c r="O554" i="7"/>
  <c r="O570" i="7"/>
  <c r="O586" i="7"/>
  <c r="O602" i="7"/>
  <c r="O618" i="7"/>
  <c r="O682" i="7"/>
  <c r="O698" i="7"/>
  <c r="O714" i="7"/>
  <c r="O730" i="7"/>
  <c r="O746" i="7"/>
  <c r="O762" i="7"/>
  <c r="O778" i="7"/>
  <c r="O842" i="7"/>
  <c r="O858" i="7"/>
  <c r="O874" i="7"/>
  <c r="O890" i="7"/>
  <c r="O906" i="7"/>
  <c r="O922" i="7"/>
  <c r="O938" i="7"/>
  <c r="O954" i="7"/>
  <c r="O1018" i="7"/>
  <c r="O1034" i="7"/>
  <c r="O1050" i="7"/>
  <c r="O1066" i="7"/>
  <c r="O1082" i="7"/>
  <c r="O1098" i="7"/>
  <c r="O1114" i="7"/>
  <c r="O1210" i="7"/>
  <c r="O1226" i="7"/>
  <c r="O1242" i="7"/>
  <c r="O1258" i="7"/>
  <c r="O1274" i="7"/>
  <c r="O1290" i="7"/>
  <c r="O1354" i="7"/>
  <c r="R1354" i="7" s="1"/>
  <c r="O1370" i="7"/>
  <c r="O1386" i="7"/>
  <c r="O1402" i="7"/>
  <c r="O1418" i="7"/>
  <c r="O1434" i="7"/>
  <c r="O1450" i="7"/>
  <c r="R1450" i="7" s="1"/>
  <c r="O39" i="7"/>
  <c r="R39" i="7" s="1"/>
  <c r="O55" i="7"/>
  <c r="O71" i="7"/>
  <c r="O87" i="7"/>
  <c r="O103" i="7"/>
  <c r="O119" i="7"/>
  <c r="O183" i="7"/>
  <c r="O199" i="7"/>
  <c r="O215" i="7"/>
  <c r="O231" i="7"/>
  <c r="R231" i="7" s="1"/>
  <c r="O247" i="7"/>
  <c r="O263" i="7"/>
  <c r="O279" i="7"/>
  <c r="R279" i="7" s="1"/>
  <c r="O343" i="7"/>
  <c r="O359" i="7"/>
  <c r="O375" i="7"/>
  <c r="R375" i="7" s="1"/>
  <c r="O391" i="7"/>
  <c r="O407" i="7"/>
  <c r="O423" i="7"/>
  <c r="R423" i="7" s="1"/>
  <c r="O439" i="7"/>
  <c r="O455" i="7"/>
  <c r="O519" i="7"/>
  <c r="R519" i="7" s="1"/>
  <c r="O535" i="7"/>
  <c r="O551" i="7"/>
  <c r="O567" i="7"/>
  <c r="R567" i="7" s="1"/>
  <c r="O583" i="7"/>
  <c r="O599" i="7"/>
  <c r="O615" i="7"/>
  <c r="R615" i="7" s="1"/>
  <c r="O679" i="7"/>
  <c r="O695" i="7"/>
  <c r="O711" i="7"/>
  <c r="O727" i="7"/>
  <c r="O743" i="7"/>
  <c r="O759" i="7"/>
  <c r="R759" i="7" s="1"/>
  <c r="O775" i="7"/>
  <c r="O791" i="7"/>
  <c r="O855" i="7"/>
  <c r="O871" i="7"/>
  <c r="O887" i="7"/>
  <c r="O903" i="7"/>
  <c r="O919" i="7"/>
  <c r="O935" i="7"/>
  <c r="O951" i="7"/>
  <c r="O1015" i="7"/>
  <c r="O1031" i="7"/>
  <c r="O1047" i="7"/>
  <c r="O1063" i="7"/>
  <c r="O1079" i="7"/>
  <c r="O1095" i="7"/>
  <c r="R1095" i="7" s="1"/>
  <c r="O1111" i="7"/>
  <c r="O1127" i="7"/>
  <c r="O1207" i="7"/>
  <c r="O1223" i="7"/>
  <c r="O1239" i="7"/>
  <c r="O1255" i="7"/>
  <c r="O1271" i="7"/>
  <c r="O1287" i="7"/>
  <c r="R1287" i="7" s="1"/>
  <c r="O1351" i="7"/>
  <c r="O1367" i="7"/>
  <c r="O1383" i="7"/>
  <c r="R1383" i="7" s="1"/>
  <c r="O1399" i="7"/>
  <c r="O1415" i="7"/>
  <c r="O1431" i="7"/>
  <c r="R1431" i="7" s="1"/>
  <c r="O1447" i="7"/>
  <c r="O1463" i="7"/>
  <c r="O32" i="7"/>
  <c r="O48" i="7"/>
  <c r="O64" i="7"/>
  <c r="O80" i="7"/>
  <c r="O96" i="7"/>
  <c r="O112" i="7"/>
  <c r="O176" i="7"/>
  <c r="O192" i="7"/>
  <c r="O208" i="7"/>
  <c r="R208" i="7" s="1"/>
  <c r="O224" i="7"/>
  <c r="O240" i="7"/>
  <c r="O256" i="7"/>
  <c r="R256" i="7" s="1"/>
  <c r="O272" i="7"/>
  <c r="O288" i="7"/>
  <c r="O352" i="7"/>
  <c r="R352" i="7" s="1"/>
  <c r="O368" i="7"/>
  <c r="O384" i="7"/>
  <c r="O400" i="7"/>
  <c r="R400" i="7" s="1"/>
  <c r="O416" i="7"/>
  <c r="O432" i="7"/>
  <c r="O448" i="7"/>
  <c r="R448" i="7" s="1"/>
  <c r="O512" i="7"/>
  <c r="O528" i="7"/>
  <c r="O544" i="7"/>
  <c r="R544" i="7" s="1"/>
  <c r="O560" i="7"/>
  <c r="O576" i="7"/>
  <c r="O592" i="7"/>
  <c r="O608" i="7"/>
  <c r="O624" i="7"/>
  <c r="O688" i="7"/>
  <c r="O704" i="7"/>
  <c r="O720" i="7"/>
  <c r="O736" i="7"/>
  <c r="O752" i="7"/>
  <c r="O768" i="7"/>
  <c r="O784" i="7"/>
  <c r="R784" i="7" s="1"/>
  <c r="O848" i="7"/>
  <c r="O864" i="7"/>
  <c r="O880" i="7"/>
  <c r="R880" i="7" s="1"/>
  <c r="O896" i="7"/>
  <c r="O912" i="7"/>
  <c r="O928" i="7"/>
  <c r="O944" i="7"/>
  <c r="O960" i="7"/>
  <c r="O1024" i="7"/>
  <c r="R1024" i="7" s="1"/>
  <c r="O1040" i="7"/>
  <c r="O1056" i="7"/>
  <c r="O1072" i="7"/>
  <c r="R1072" i="7" s="1"/>
  <c r="O1088" i="7"/>
  <c r="O1104" i="7"/>
  <c r="O1120" i="7"/>
  <c r="R1120" i="7" s="1"/>
  <c r="O1216" i="7"/>
  <c r="O1232" i="7"/>
  <c r="O1248" i="7"/>
  <c r="O1264" i="7"/>
  <c r="R1264" i="7" s="1"/>
  <c r="O1280" i="7"/>
  <c r="O1296" i="7"/>
  <c r="O1360" i="7"/>
  <c r="R1360" i="7" s="1"/>
  <c r="O1376" i="7"/>
  <c r="O1392" i="7"/>
  <c r="O1408" i="7"/>
  <c r="R1408" i="7" s="1"/>
  <c r="O1424" i="7"/>
  <c r="O1440" i="7"/>
  <c r="O1456" i="7"/>
  <c r="R1456" i="7" s="1"/>
  <c r="O1526" i="7"/>
  <c r="O1542" i="7"/>
  <c r="O1558" i="7"/>
  <c r="O1574" i="7"/>
  <c r="R1574" i="7" s="1"/>
  <c r="O1590" i="7"/>
  <c r="O1606" i="7"/>
  <c r="O1622" i="7"/>
  <c r="R1622" i="7" s="1"/>
  <c r="O1686" i="7"/>
  <c r="O1702" i="7"/>
  <c r="O1718" i="7"/>
  <c r="R1718" i="7" s="1"/>
  <c r="O1734" i="7"/>
  <c r="O1750" i="7"/>
  <c r="O1766" i="7"/>
  <c r="R1766" i="7" s="1"/>
  <c r="O1782" i="7"/>
  <c r="O1798" i="7"/>
  <c r="O1862" i="7"/>
  <c r="R1862" i="7" s="1"/>
  <c r="O1878" i="7"/>
  <c r="O1894" i="7"/>
  <c r="O1910" i="7"/>
  <c r="R1910" i="7" s="1"/>
  <c r="O1926" i="7"/>
  <c r="O1942" i="7"/>
  <c r="O1958" i="7"/>
  <c r="O2022" i="7"/>
  <c r="O2038" i="7"/>
  <c r="O2054" i="7"/>
  <c r="O2070" i="7"/>
  <c r="O2086" i="7"/>
  <c r="O2102" i="7"/>
  <c r="R2102" i="7" s="1"/>
  <c r="O2118" i="7"/>
  <c r="O2134" i="7"/>
  <c r="O2198" i="7"/>
  <c r="R2198" i="7" s="1"/>
  <c r="O2214" i="7"/>
  <c r="O2230" i="7"/>
  <c r="O2246" i="7"/>
  <c r="R2246" i="7" s="1"/>
  <c r="O2262" i="7"/>
  <c r="O2278" i="7"/>
  <c r="O2294" i="7"/>
  <c r="R2294" i="7" s="1"/>
  <c r="O2358" i="7"/>
  <c r="O2374" i="7"/>
  <c r="O2390" i="7"/>
  <c r="R2390" i="7" s="1"/>
  <c r="O2406" i="7"/>
  <c r="O2422" i="7"/>
  <c r="O2438" i="7"/>
  <c r="R2438" i="7" s="1"/>
  <c r="O2454" i="7"/>
  <c r="O2470" i="7"/>
  <c r="O2534" i="7"/>
  <c r="R2534" i="7" s="1"/>
  <c r="O2550" i="7"/>
  <c r="O2566" i="7"/>
  <c r="O2582" i="7"/>
  <c r="O2598" i="7"/>
  <c r="O2614" i="7"/>
  <c r="O2630" i="7"/>
  <c r="R2630" i="7" s="1"/>
  <c r="O2694" i="7"/>
  <c r="O2710" i="7"/>
  <c r="O2726" i="7"/>
  <c r="R2726" i="7" s="1"/>
  <c r="O2742" i="7"/>
  <c r="O2758" i="7"/>
  <c r="O2774" i="7"/>
  <c r="R2774" i="7" s="1"/>
  <c r="O2790" i="7"/>
  <c r="O2806" i="7"/>
  <c r="O2870" i="7"/>
  <c r="R2870" i="7" s="1"/>
  <c r="O2886" i="7"/>
  <c r="O2902" i="7"/>
  <c r="O2918" i="7"/>
  <c r="O2934" i="7"/>
  <c r="O2950" i="7"/>
  <c r="O2966" i="7"/>
  <c r="R2966" i="7" s="1"/>
  <c r="O3030" i="7"/>
  <c r="O3046" i="7"/>
  <c r="O3062" i="7"/>
  <c r="R3062" i="7" s="1"/>
  <c r="O3078" i="7"/>
  <c r="O3094" i="7"/>
  <c r="O3110" i="7"/>
  <c r="R3110" i="7" s="1"/>
  <c r="O3126" i="7"/>
  <c r="O3142" i="7"/>
  <c r="O3206" i="7"/>
  <c r="R3206" i="7" s="1"/>
  <c r="O3222" i="7"/>
  <c r="O3238" i="7"/>
  <c r="O3254" i="7"/>
  <c r="R3254" i="7" s="1"/>
  <c r="O3270" i="7"/>
  <c r="O3286" i="7"/>
  <c r="O3302" i="7"/>
  <c r="R3302" i="7" s="1"/>
  <c r="O3366" i="7"/>
  <c r="O3382" i="7"/>
  <c r="O3398" i="7"/>
  <c r="R3398" i="7" s="1"/>
  <c r="O3414" i="7"/>
  <c r="O3430" i="7"/>
  <c r="O3446" i="7"/>
  <c r="R3446" i="7" s="1"/>
  <c r="O3462" i="7"/>
  <c r="O3478" i="7"/>
  <c r="O3558" i="7"/>
  <c r="O3574" i="7"/>
  <c r="O3590" i="7"/>
  <c r="R3590" i="7" s="1"/>
  <c r="O3606" i="7"/>
  <c r="O3622" i="7"/>
  <c r="O3638" i="7"/>
  <c r="O3702" i="7"/>
  <c r="O3718" i="7"/>
  <c r="O3734" i="7"/>
  <c r="R3734" i="7" s="1"/>
  <c r="O3750" i="7"/>
  <c r="O3766" i="7"/>
  <c r="O3782" i="7"/>
  <c r="R3782" i="7" s="1"/>
  <c r="O3798" i="7"/>
  <c r="O3814" i="7"/>
  <c r="O3878" i="7"/>
  <c r="R3878" i="7" s="1"/>
  <c r="O3894" i="7"/>
  <c r="O3910" i="7"/>
  <c r="O3926" i="7"/>
  <c r="R3926" i="7" s="1"/>
  <c r="O3942" i="7"/>
  <c r="O3958" i="7"/>
  <c r="O3974" i="7"/>
  <c r="R3974" i="7" s="1"/>
  <c r="O4038" i="7"/>
  <c r="O4054" i="7"/>
  <c r="O4070" i="7"/>
  <c r="R4070" i="7" s="1"/>
  <c r="O4086" i="7"/>
  <c r="O4102" i="7"/>
  <c r="O4118" i="7"/>
  <c r="R4118" i="7" s="1"/>
  <c r="O4134" i="7"/>
  <c r="O4150" i="7"/>
  <c r="O4214" i="7"/>
  <c r="R4214" i="7" s="1"/>
  <c r="O4230" i="7"/>
  <c r="O4246" i="7"/>
  <c r="O4262" i="7"/>
  <c r="R4262" i="7" s="1"/>
  <c r="O4278" i="7"/>
  <c r="O4294" i="7"/>
  <c r="O4310" i="7"/>
  <c r="R4310" i="7" s="1"/>
  <c r="O4374" i="7"/>
  <c r="O4390" i="7"/>
  <c r="O4406" i="7"/>
  <c r="R4406" i="7" s="1"/>
  <c r="O4454" i="7"/>
  <c r="R4454" i="7" s="1"/>
  <c r="O4470" i="7"/>
  <c r="O4486" i="7"/>
  <c r="O4550" i="7"/>
  <c r="R4550" i="7" s="1"/>
  <c r="O4566" i="7"/>
  <c r="O4582" i="7"/>
  <c r="O4598" i="7"/>
  <c r="R4598" i="7" s="1"/>
  <c r="O4614" i="7"/>
  <c r="O4630" i="7"/>
  <c r="O4646" i="7"/>
  <c r="R4646" i="7" s="1"/>
  <c r="O4710" i="7"/>
  <c r="O4726" i="7"/>
  <c r="O4742" i="7"/>
  <c r="R4742" i="7" s="1"/>
  <c r="O4758" i="7"/>
  <c r="O4774" i="7"/>
  <c r="O4790" i="7"/>
  <c r="R4790" i="7" s="1"/>
  <c r="O4806" i="7"/>
  <c r="O4822" i="7"/>
  <c r="O4886" i="7"/>
  <c r="R4886" i="7" s="1"/>
  <c r="O4902" i="7"/>
  <c r="O4918" i="7"/>
  <c r="O4934" i="7"/>
  <c r="R4934" i="7" s="1"/>
  <c r="O4950" i="7"/>
  <c r="O4966" i="7"/>
  <c r="O4982" i="7"/>
  <c r="R4982" i="7" s="1"/>
  <c r="O5046" i="7"/>
  <c r="O5062" i="7"/>
  <c r="O5078" i="7"/>
  <c r="O5094" i="7"/>
  <c r="O5110" i="7"/>
  <c r="O5126" i="7"/>
  <c r="R5126" i="7" s="1"/>
  <c r="O5142" i="7"/>
  <c r="O5158" i="7"/>
  <c r="O5238" i="7"/>
  <c r="O5254" i="7"/>
  <c r="O5270" i="7"/>
  <c r="O5286" i="7"/>
  <c r="O5302" i="7"/>
  <c r="O5318" i="7"/>
  <c r="R5318" i="7" s="1"/>
  <c r="O5382" i="7"/>
  <c r="O5398" i="7"/>
  <c r="O5414" i="7"/>
  <c r="R5414" i="7" s="1"/>
  <c r="O5430" i="7"/>
  <c r="O5446" i="7"/>
  <c r="O5462" i="7"/>
  <c r="R5462" i="7" s="1"/>
  <c r="O5478" i="7"/>
  <c r="O5494" i="7"/>
  <c r="O5558" i="7"/>
  <c r="R5558" i="7" s="1"/>
  <c r="O5574" i="7"/>
  <c r="O5590" i="7"/>
  <c r="O5606" i="7"/>
  <c r="R5606" i="7" s="1"/>
  <c r="O5622" i="7"/>
  <c r="O5638" i="7"/>
  <c r="O5654" i="7"/>
  <c r="R5654" i="7" s="1"/>
  <c r="O5718" i="7"/>
  <c r="O5734" i="7"/>
  <c r="O5750" i="7"/>
  <c r="R5750" i="7" s="1"/>
  <c r="O5766" i="7"/>
  <c r="O5782" i="7"/>
  <c r="O5798" i="7"/>
  <c r="R5798" i="7" s="1"/>
  <c r="O5814" i="7"/>
  <c r="O5830" i="7"/>
  <c r="O5894" i="7"/>
  <c r="R5894" i="7" s="1"/>
  <c r="O5910" i="7"/>
  <c r="O5926" i="7"/>
  <c r="O5942" i="7"/>
  <c r="R5942" i="7" s="1"/>
  <c r="O5958" i="7"/>
  <c r="O5974" i="7"/>
  <c r="O5990" i="7"/>
  <c r="O6054" i="7"/>
  <c r="O6070" i="7"/>
  <c r="O6086" i="7"/>
  <c r="R6086" i="7" s="1"/>
  <c r="O6102" i="7"/>
  <c r="O6118" i="7"/>
  <c r="O6134" i="7"/>
  <c r="R6134" i="7" s="1"/>
  <c r="O6150" i="7"/>
  <c r="O6166" i="7"/>
  <c r="O6230" i="7"/>
  <c r="R6230" i="7" s="1"/>
  <c r="O6246" i="7"/>
  <c r="O6262" i="7"/>
  <c r="O6278" i="7"/>
  <c r="R6278" i="7" s="1"/>
  <c r="O6294" i="7"/>
  <c r="O6310" i="7"/>
  <c r="O6326" i="7"/>
  <c r="R6326" i="7" s="1"/>
  <c r="O6390" i="7"/>
  <c r="O6406" i="7"/>
  <c r="O6422" i="7"/>
  <c r="R6422" i="7" s="1"/>
  <c r="O6438" i="7"/>
  <c r="O6454" i="7"/>
  <c r="O6470" i="7"/>
  <c r="R6470" i="7" s="1"/>
  <c r="O6486" i="7"/>
  <c r="O6502" i="7"/>
  <c r="O6566" i="7"/>
  <c r="R6566" i="7" s="1"/>
  <c r="O6582" i="7"/>
  <c r="O6598" i="7"/>
  <c r="O6614" i="7"/>
  <c r="R6614" i="7" s="1"/>
  <c r="O6630" i="7"/>
  <c r="O6646" i="7"/>
  <c r="O6662" i="7"/>
  <c r="R6662" i="7" s="1"/>
  <c r="O6726" i="7"/>
  <c r="O6742" i="7"/>
  <c r="O6758" i="7"/>
  <c r="R6758" i="7" s="1"/>
  <c r="O6774" i="7"/>
  <c r="O6790" i="7"/>
  <c r="O6806" i="7"/>
  <c r="R6806" i="7" s="1"/>
  <c r="O6822" i="7"/>
  <c r="O6838" i="7"/>
  <c r="O6902" i="7"/>
  <c r="R6902" i="7" s="1"/>
  <c r="O6918" i="7"/>
  <c r="O6934" i="7"/>
  <c r="O6950" i="7"/>
  <c r="R6950" i="7" s="1"/>
  <c r="O6966" i="7"/>
  <c r="O6982" i="7"/>
  <c r="O6998" i="7"/>
  <c r="O7062" i="7"/>
  <c r="O7078" i="7"/>
  <c r="O7094" i="7"/>
  <c r="R7094" i="7" s="1"/>
  <c r="O7110" i="7"/>
  <c r="O7126" i="7"/>
  <c r="O7142" i="7"/>
  <c r="R7142" i="7" s="1"/>
  <c r="O7158" i="7"/>
  <c r="O7174" i="7"/>
  <c r="O7238" i="7"/>
  <c r="R7238" i="7" s="1"/>
  <c r="O7254" i="7"/>
  <c r="O7270" i="7"/>
  <c r="O7286" i="7"/>
  <c r="R7286" i="7" s="1"/>
  <c r="O7302" i="7"/>
  <c r="O7318" i="7"/>
  <c r="O7334" i="7"/>
  <c r="O7398" i="7"/>
  <c r="O7414" i="7"/>
  <c r="O7430" i="7"/>
  <c r="O7446" i="7"/>
  <c r="O7462" i="7"/>
  <c r="O7478" i="7"/>
  <c r="R7478" i="7" s="1"/>
  <c r="O7494" i="7"/>
  <c r="O7510" i="7"/>
  <c r="O7574" i="7"/>
  <c r="R7574" i="7" s="1"/>
  <c r="O7590" i="7"/>
  <c r="O7606" i="7"/>
  <c r="O7622" i="7"/>
  <c r="R7622" i="7" s="1"/>
  <c r="O7638" i="7"/>
  <c r="O7654" i="7"/>
  <c r="O7670" i="7"/>
  <c r="O7734" i="7"/>
  <c r="O7750" i="7"/>
  <c r="O7766" i="7"/>
  <c r="R7766" i="7" s="1"/>
  <c r="O7782" i="7"/>
  <c r="O7798" i="7"/>
  <c r="O7830" i="7"/>
  <c r="O7846" i="7"/>
  <c r="O7910" i="7"/>
  <c r="R7910" i="7" s="1"/>
  <c r="O7926" i="7"/>
  <c r="O7942" i="7"/>
  <c r="O7958" i="7"/>
  <c r="R7958" i="7" s="1"/>
  <c r="O7974" i="7"/>
  <c r="O7990" i="7"/>
  <c r="O8006" i="7"/>
  <c r="R8006" i="7" s="1"/>
  <c r="O8070" i="7"/>
  <c r="O8086" i="7"/>
  <c r="O8102" i="7"/>
  <c r="R8102" i="7" s="1"/>
  <c r="O8118" i="7"/>
  <c r="O8134" i="7"/>
  <c r="O8150" i="7"/>
  <c r="O8166" i="7"/>
  <c r="O8182" i="7"/>
  <c r="O8246" i="7"/>
  <c r="R8246" i="7" s="1"/>
  <c r="O8262" i="7"/>
  <c r="O8278" i="7"/>
  <c r="O8294" i="7"/>
  <c r="O8310" i="7"/>
  <c r="O8326" i="7"/>
  <c r="O8342" i="7"/>
  <c r="O8406" i="7"/>
  <c r="O8422" i="7"/>
  <c r="O8438" i="7"/>
  <c r="O8454" i="7"/>
  <c r="O8470" i="7"/>
  <c r="O8486" i="7"/>
  <c r="R8486" i="7" s="1"/>
  <c r="O8502" i="7"/>
  <c r="O8518" i="7"/>
  <c r="O8582" i="7"/>
  <c r="R8582" i="7" s="1"/>
  <c r="O8630" i="7"/>
  <c r="R8630" i="7" s="1"/>
  <c r="O8646" i="7"/>
  <c r="O8662" i="7"/>
  <c r="O8678" i="7"/>
  <c r="R8678" i="7" s="1"/>
  <c r="O8742" i="7"/>
  <c r="O8758" i="7"/>
  <c r="O1523" i="7"/>
  <c r="O1539" i="7"/>
  <c r="O1555" i="7"/>
  <c r="O1571" i="7"/>
  <c r="R1571" i="7" s="1"/>
  <c r="O1587" i="7"/>
  <c r="O1603" i="7"/>
  <c r="O1619" i="7"/>
  <c r="O1683" i="7"/>
  <c r="O1699" i="7"/>
  <c r="O1715" i="7"/>
  <c r="R1715" i="7" s="1"/>
  <c r="O1731" i="7"/>
  <c r="O1747" i="7"/>
  <c r="O1763" i="7"/>
  <c r="R1763" i="7" s="1"/>
  <c r="O1779" i="7"/>
  <c r="O1795" i="7"/>
  <c r="O1859" i="7"/>
  <c r="R1859" i="7" s="1"/>
  <c r="O1875" i="7"/>
  <c r="O1891" i="7"/>
  <c r="O1907" i="7"/>
  <c r="O1923" i="7"/>
  <c r="O1939" i="7"/>
  <c r="O1955" i="7"/>
  <c r="O2019" i="7"/>
  <c r="O2035" i="7"/>
  <c r="O2051" i="7"/>
  <c r="O2067" i="7"/>
  <c r="O2083" i="7"/>
  <c r="O2099" i="7"/>
  <c r="O2115" i="7"/>
  <c r="O2131" i="7"/>
  <c r="O2195" i="7"/>
  <c r="R2195" i="7" s="1"/>
  <c r="O2211" i="7"/>
  <c r="O2227" i="7"/>
  <c r="O2243" i="7"/>
  <c r="R2243" i="7" s="1"/>
  <c r="O2259" i="7"/>
  <c r="O2275" i="7"/>
  <c r="O2291" i="7"/>
  <c r="R2291" i="7" s="1"/>
  <c r="O2355" i="7"/>
  <c r="O2371" i="7"/>
  <c r="O2387" i="7"/>
  <c r="R2387" i="7" s="1"/>
  <c r="O2403" i="7"/>
  <c r="O2419" i="7"/>
  <c r="O2435" i="7"/>
  <c r="R2435" i="7" s="1"/>
  <c r="O2451" i="7"/>
  <c r="O2467" i="7"/>
  <c r="O2531" i="7"/>
  <c r="R2531" i="7" s="1"/>
  <c r="O2547" i="7"/>
  <c r="O2563" i="7"/>
  <c r="O2579" i="7"/>
  <c r="O2595" i="7"/>
  <c r="O2611" i="7"/>
  <c r="O2627" i="7"/>
  <c r="R2627" i="7" s="1"/>
  <c r="O2691" i="7"/>
  <c r="O2707" i="7"/>
  <c r="O2723" i="7"/>
  <c r="R2723" i="7" s="1"/>
  <c r="O2739" i="7"/>
  <c r="O2755" i="7"/>
  <c r="O2771" i="7"/>
  <c r="O2787" i="7"/>
  <c r="O2803" i="7"/>
  <c r="O2867" i="7"/>
  <c r="R2867" i="7" s="1"/>
  <c r="O2883" i="7"/>
  <c r="O2899" i="7"/>
  <c r="O2915" i="7"/>
  <c r="R2915" i="7" s="1"/>
  <c r="O2931" i="7"/>
  <c r="O2947" i="7"/>
  <c r="O2963" i="7"/>
  <c r="O3027" i="7"/>
  <c r="O3043" i="7"/>
  <c r="O3059" i="7"/>
  <c r="R3059" i="7" s="1"/>
  <c r="O3075" i="7"/>
  <c r="O3091" i="7"/>
  <c r="O3107" i="7"/>
  <c r="R3107" i="7" s="1"/>
  <c r="O3123" i="7"/>
  <c r="O3139" i="7"/>
  <c r="O3203" i="7"/>
  <c r="R3203" i="7" s="1"/>
  <c r="O3219" i="7"/>
  <c r="O3235" i="7"/>
  <c r="O3251" i="7"/>
  <c r="R3251" i="7" s="1"/>
  <c r="O3267" i="7"/>
  <c r="O3283" i="7"/>
  <c r="O3299" i="7"/>
  <c r="R3299" i="7" s="1"/>
  <c r="O3363" i="7"/>
  <c r="O3379" i="7"/>
  <c r="O3395" i="7"/>
  <c r="R3395" i="7" s="1"/>
  <c r="O3411" i="7"/>
  <c r="O3427" i="7"/>
  <c r="O3443" i="7"/>
  <c r="R3443" i="7" s="1"/>
  <c r="O3459" i="7"/>
  <c r="O3475" i="7"/>
  <c r="O3555" i="7"/>
  <c r="O3571" i="7"/>
  <c r="O3587" i="7"/>
  <c r="R3587" i="7" s="1"/>
  <c r="O3603" i="7"/>
  <c r="O3619" i="7"/>
  <c r="O3635" i="7"/>
  <c r="O3699" i="7"/>
  <c r="O3715" i="7"/>
  <c r="O3731" i="7"/>
  <c r="R3731" i="7" s="1"/>
  <c r="O3747" i="7"/>
  <c r="O3763" i="7"/>
  <c r="O3779" i="7"/>
  <c r="O3795" i="7"/>
  <c r="O3811" i="7"/>
  <c r="O3875" i="7"/>
  <c r="R3875" i="7" s="1"/>
  <c r="O3891" i="7"/>
  <c r="O3907" i="7"/>
  <c r="O3923" i="7"/>
  <c r="R3923" i="7" s="1"/>
  <c r="O3939" i="7"/>
  <c r="O3955" i="7"/>
  <c r="O3971" i="7"/>
  <c r="R3971" i="7" s="1"/>
  <c r="O4035" i="7"/>
  <c r="O4051" i="7"/>
  <c r="O4067" i="7"/>
  <c r="R4067" i="7" s="1"/>
  <c r="O4083" i="7"/>
  <c r="O4099" i="7"/>
  <c r="O4115" i="7"/>
  <c r="R4115" i="7" s="1"/>
  <c r="O4131" i="7"/>
  <c r="O4147" i="7"/>
  <c r="O4211" i="7"/>
  <c r="R4211" i="7" s="1"/>
  <c r="O4227" i="7"/>
  <c r="O4243" i="7"/>
  <c r="O4259" i="7"/>
  <c r="R4259" i="7" s="1"/>
  <c r="O4275" i="7"/>
  <c r="O4291" i="7"/>
  <c r="O4307" i="7"/>
  <c r="R4307" i="7" s="1"/>
  <c r="O4371" i="7"/>
  <c r="O4387" i="7"/>
  <c r="O4403" i="7"/>
  <c r="R4403" i="7" s="1"/>
  <c r="O4451" i="7"/>
  <c r="R4451" i="7" s="1"/>
  <c r="O4467" i="7"/>
  <c r="O4483" i="7"/>
  <c r="O4547" i="7"/>
  <c r="R4547" i="7" s="1"/>
  <c r="O4563" i="7"/>
  <c r="O4579" i="7"/>
  <c r="O4595" i="7"/>
  <c r="R4595" i="7" s="1"/>
  <c r="O4611" i="7"/>
  <c r="O4627" i="7"/>
  <c r="O4643" i="7"/>
  <c r="R4643" i="7" s="1"/>
  <c r="O4707" i="7"/>
  <c r="O4723" i="7"/>
  <c r="O4739" i="7"/>
  <c r="R4739" i="7" s="1"/>
  <c r="O4755" i="7"/>
  <c r="O4771" i="7"/>
  <c r="O4787" i="7"/>
  <c r="R4787" i="7" s="1"/>
  <c r="O4803" i="7"/>
  <c r="O4819" i="7"/>
  <c r="O4883" i="7"/>
  <c r="R4883" i="7" s="1"/>
  <c r="O4899" i="7"/>
  <c r="O4915" i="7"/>
  <c r="O4931" i="7"/>
  <c r="R4931" i="7" s="1"/>
  <c r="O4947" i="7"/>
  <c r="O4963" i="7"/>
  <c r="O4979" i="7"/>
  <c r="R4979" i="7" s="1"/>
  <c r="O5043" i="7"/>
  <c r="O5059" i="7"/>
  <c r="O5075" i="7"/>
  <c r="O5091" i="7"/>
  <c r="O5107" i="7"/>
  <c r="O5123" i="7"/>
  <c r="O5139" i="7"/>
  <c r="O5155" i="7"/>
  <c r="O5235" i="7"/>
  <c r="O5251" i="7"/>
  <c r="O5267" i="7"/>
  <c r="O5283" i="7"/>
  <c r="O5299" i="7"/>
  <c r="O5315" i="7"/>
  <c r="R5315" i="7" s="1"/>
  <c r="O5379" i="7"/>
  <c r="O5395" i="7"/>
  <c r="O5411" i="7"/>
  <c r="R5411" i="7" s="1"/>
  <c r="O5427" i="7"/>
  <c r="O5443" i="7"/>
  <c r="O5459" i="7"/>
  <c r="R5459" i="7" s="1"/>
  <c r="O5475" i="7"/>
  <c r="O5491" i="7"/>
  <c r="O5555" i="7"/>
  <c r="R5555" i="7" s="1"/>
  <c r="O5571" i="7"/>
  <c r="O5587" i="7"/>
  <c r="O5603" i="7"/>
  <c r="O5619" i="7"/>
  <c r="O5635" i="7"/>
  <c r="O5651" i="7"/>
  <c r="O5715" i="7"/>
  <c r="O5731" i="7"/>
  <c r="O5747" i="7"/>
  <c r="R5747" i="7" s="1"/>
  <c r="O5763" i="7"/>
  <c r="O5779" i="7"/>
  <c r="O5795" i="7"/>
  <c r="O5811" i="7"/>
  <c r="O5827" i="7"/>
  <c r="O5891" i="7"/>
  <c r="R5891" i="7" s="1"/>
  <c r="O5907" i="7"/>
  <c r="O5923" i="7"/>
  <c r="O5939" i="7"/>
  <c r="R5939" i="7" s="1"/>
  <c r="O5955" i="7"/>
  <c r="O5971" i="7"/>
  <c r="O5987" i="7"/>
  <c r="O6051" i="7"/>
  <c r="O6067" i="7"/>
  <c r="O6083" i="7"/>
  <c r="R6083" i="7" s="1"/>
  <c r="O6099" i="7"/>
  <c r="O6115" i="7"/>
  <c r="O6131" i="7"/>
  <c r="O6147" i="7"/>
  <c r="O6163" i="7"/>
  <c r="O6227" i="7"/>
  <c r="O6243" i="7"/>
  <c r="O6259" i="7"/>
  <c r="O6275" i="7"/>
  <c r="O6291" i="7"/>
  <c r="O6307" i="7"/>
  <c r="O6323" i="7"/>
  <c r="R6323" i="7" s="1"/>
  <c r="O6387" i="7"/>
  <c r="O6403" i="7"/>
  <c r="O6419" i="7"/>
  <c r="O6435" i="7"/>
  <c r="O6451" i="7"/>
  <c r="O6467" i="7"/>
  <c r="R6467" i="7" s="1"/>
  <c r="O6483" i="7"/>
  <c r="O6499" i="7"/>
  <c r="O6563" i="7"/>
  <c r="O6579" i="7"/>
  <c r="O6595" i="7"/>
  <c r="O6611" i="7"/>
  <c r="R6611" i="7" s="1"/>
  <c r="O6627" i="7"/>
  <c r="O6643" i="7"/>
  <c r="O6659" i="7"/>
  <c r="R6659" i="7" s="1"/>
  <c r="O6723" i="7"/>
  <c r="O6739" i="7"/>
  <c r="O6755" i="7"/>
  <c r="R6755" i="7" s="1"/>
  <c r="O6771" i="7"/>
  <c r="O6787" i="7"/>
  <c r="O6803" i="7"/>
  <c r="O6819" i="7"/>
  <c r="O6835" i="7"/>
  <c r="O6899" i="7"/>
  <c r="O6915" i="7"/>
  <c r="O6931" i="7"/>
  <c r="O6947" i="7"/>
  <c r="R6947" i="7" s="1"/>
  <c r="O6963" i="7"/>
  <c r="O6979" i="7"/>
  <c r="O6995" i="7"/>
  <c r="O7059" i="7"/>
  <c r="O7075" i="7"/>
  <c r="O7091" i="7"/>
  <c r="R7091" i="7" s="1"/>
  <c r="O7107" i="7"/>
  <c r="O7123" i="7"/>
  <c r="O7139" i="7"/>
  <c r="O7155" i="7"/>
  <c r="O7171" i="7"/>
  <c r="O7235" i="7"/>
  <c r="R7235" i="7" s="1"/>
  <c r="O7251" i="7"/>
  <c r="O7267" i="7"/>
  <c r="O7283" i="7"/>
  <c r="R7283" i="7" s="1"/>
  <c r="O7299" i="7"/>
  <c r="O7315" i="7"/>
  <c r="O7331" i="7"/>
  <c r="O7395" i="7"/>
  <c r="O7411" i="7"/>
  <c r="O7427" i="7"/>
  <c r="O7443" i="7"/>
  <c r="O7459" i="7"/>
  <c r="O7475" i="7"/>
  <c r="R7475" i="7" s="1"/>
  <c r="O7491" i="7"/>
  <c r="O7507" i="7"/>
  <c r="O7571" i="7"/>
  <c r="R7571" i="7" s="1"/>
  <c r="O7587" i="7"/>
  <c r="O7603" i="7"/>
  <c r="O7619" i="7"/>
  <c r="R7619" i="7" s="1"/>
  <c r="O7635" i="7"/>
  <c r="O7651" i="7"/>
  <c r="O7667" i="7"/>
  <c r="O7731" i="7"/>
  <c r="O7747" i="7"/>
  <c r="O7763" i="7"/>
  <c r="R7763" i="7" s="1"/>
  <c r="O7779" i="7"/>
  <c r="O7795" i="7"/>
  <c r="O7827" i="7"/>
  <c r="O7843" i="7"/>
  <c r="O7907" i="7"/>
  <c r="R7907" i="7" s="1"/>
  <c r="O7923" i="7"/>
  <c r="O7939" i="7"/>
  <c r="O7955" i="7"/>
  <c r="O7971" i="7"/>
  <c r="O7987" i="7"/>
  <c r="O8003" i="7"/>
  <c r="O8067" i="7"/>
  <c r="O8083" i="7"/>
  <c r="O8099" i="7"/>
  <c r="R8099" i="7" s="1"/>
  <c r="O8115" i="7"/>
  <c r="O8131" i="7"/>
  <c r="O8147" i="7"/>
  <c r="O8163" i="7"/>
  <c r="O8179" i="7"/>
  <c r="O8243" i="7"/>
  <c r="O8259" i="7"/>
  <c r="O8275" i="7"/>
  <c r="O8291" i="7"/>
  <c r="O8307" i="7"/>
  <c r="O8323" i="7"/>
  <c r="O8339" i="7"/>
  <c r="O8403" i="7"/>
  <c r="O8419" i="7"/>
  <c r="O8435" i="7"/>
  <c r="O8451" i="7"/>
  <c r="O8467" i="7"/>
  <c r="O8483" i="7"/>
  <c r="O8499" i="7"/>
  <c r="O8515" i="7"/>
  <c r="O8579" i="7"/>
  <c r="R8579" i="7" s="1"/>
  <c r="O8627" i="7"/>
  <c r="R8627" i="7" s="1"/>
  <c r="O8643" i="7"/>
  <c r="O8659" i="7"/>
  <c r="O8675" i="7"/>
  <c r="O8739" i="7"/>
  <c r="O8755" i="7"/>
  <c r="O1528" i="7"/>
  <c r="O1544" i="7"/>
  <c r="O1560" i="7"/>
  <c r="O1576" i="7"/>
  <c r="R1576" i="7" s="1"/>
  <c r="O1592" i="7"/>
  <c r="O1608" i="7"/>
  <c r="O1624" i="7"/>
  <c r="R1624" i="7" s="1"/>
  <c r="O1688" i="7"/>
  <c r="O1704" i="7"/>
  <c r="O1720" i="7"/>
  <c r="R1720" i="7" s="1"/>
  <c r="O1736" i="7"/>
  <c r="O1752" i="7"/>
  <c r="O1768" i="7"/>
  <c r="R1768" i="7" s="1"/>
  <c r="O1784" i="7"/>
  <c r="O1800" i="7"/>
  <c r="O1864" i="7"/>
  <c r="R1864" i="7" s="1"/>
  <c r="O1880" i="7"/>
  <c r="O1896" i="7"/>
  <c r="O1912" i="7"/>
  <c r="O1928" i="7"/>
  <c r="O1944" i="7"/>
  <c r="O1960" i="7"/>
  <c r="R1960" i="7" s="1"/>
  <c r="O2024" i="7"/>
  <c r="O2040" i="7"/>
  <c r="O2056" i="7"/>
  <c r="O2072" i="7"/>
  <c r="O2088" i="7"/>
  <c r="O2104" i="7"/>
  <c r="R2104" i="7" s="1"/>
  <c r="O2120" i="7"/>
  <c r="O2136" i="7"/>
  <c r="O2200" i="7"/>
  <c r="R2200" i="7" s="1"/>
  <c r="O2216" i="7"/>
  <c r="O2232" i="7"/>
  <c r="O2248" i="7"/>
  <c r="R2248" i="7" s="1"/>
  <c r="O2264" i="7"/>
  <c r="O2280" i="7"/>
  <c r="O2296" i="7"/>
  <c r="R2296" i="7" s="1"/>
  <c r="O2360" i="7"/>
  <c r="O2376" i="7"/>
  <c r="O2392" i="7"/>
  <c r="R2392" i="7" s="1"/>
  <c r="O2408" i="7"/>
  <c r="O2424" i="7"/>
  <c r="O2440" i="7"/>
  <c r="R2440" i="7" s="1"/>
  <c r="O2456" i="7"/>
  <c r="O2472" i="7"/>
  <c r="O2536" i="7"/>
  <c r="R2536" i="7" s="1"/>
  <c r="O2552" i="7"/>
  <c r="O2568" i="7"/>
  <c r="O2584" i="7"/>
  <c r="O2600" i="7"/>
  <c r="O2616" i="7"/>
  <c r="O2632" i="7"/>
  <c r="R2632" i="7" s="1"/>
  <c r="O2696" i="7"/>
  <c r="O2712" i="7"/>
  <c r="O2728" i="7"/>
  <c r="O2744" i="7"/>
  <c r="O2760" i="7"/>
  <c r="O2776" i="7"/>
  <c r="R2776" i="7" s="1"/>
  <c r="O2792" i="7"/>
  <c r="O2808" i="7"/>
  <c r="O2872" i="7"/>
  <c r="R2872" i="7" s="1"/>
  <c r="O2888" i="7"/>
  <c r="O2904" i="7"/>
  <c r="O2920" i="7"/>
  <c r="O2936" i="7"/>
  <c r="O2952" i="7"/>
  <c r="O2968" i="7"/>
  <c r="R2968" i="7" s="1"/>
  <c r="O3032" i="7"/>
  <c r="O3048" i="7"/>
  <c r="O3064" i="7"/>
  <c r="R3064" i="7" s="1"/>
  <c r="O3080" i="7"/>
  <c r="O3096" i="7"/>
  <c r="O3112" i="7"/>
  <c r="R3112" i="7" s="1"/>
  <c r="O3128" i="7"/>
  <c r="O3144" i="7"/>
  <c r="O3208" i="7"/>
  <c r="R3208" i="7" s="1"/>
  <c r="O3224" i="7"/>
  <c r="O3240" i="7"/>
  <c r="O3256" i="7"/>
  <c r="R3256" i="7" s="1"/>
  <c r="O3272" i="7"/>
  <c r="O3288" i="7"/>
  <c r="O3304" i="7"/>
  <c r="R3304" i="7" s="1"/>
  <c r="O3368" i="7"/>
  <c r="O3384" i="7"/>
  <c r="O3400" i="7"/>
  <c r="R3400" i="7" s="1"/>
  <c r="O3416" i="7"/>
  <c r="O3432" i="7"/>
  <c r="O3448" i="7"/>
  <c r="R3448" i="7" s="1"/>
  <c r="O3464" i="7"/>
  <c r="O3480" i="7"/>
  <c r="O3560" i="7"/>
  <c r="O3576" i="7"/>
  <c r="O3592" i="7"/>
  <c r="R3592" i="7" s="1"/>
  <c r="O3608" i="7"/>
  <c r="O3624" i="7"/>
  <c r="O3640" i="7"/>
  <c r="R3640" i="7" s="1"/>
  <c r="O3704" i="7"/>
  <c r="O3720" i="7"/>
  <c r="O3736" i="7"/>
  <c r="R3736" i="7" s="1"/>
  <c r="O3752" i="7"/>
  <c r="O3768" i="7"/>
  <c r="O3784" i="7"/>
  <c r="R3784" i="7" s="1"/>
  <c r="O3800" i="7"/>
  <c r="O3816" i="7"/>
  <c r="O3880" i="7"/>
  <c r="R3880" i="7" s="1"/>
  <c r="O3896" i="7"/>
  <c r="O3912" i="7"/>
  <c r="O3928" i="7"/>
  <c r="R3928" i="7" s="1"/>
  <c r="O3944" i="7"/>
  <c r="O3960" i="7"/>
  <c r="O3976" i="7"/>
  <c r="R3976" i="7" s="1"/>
  <c r="O4040" i="7"/>
  <c r="O4056" i="7"/>
  <c r="O4072" i="7"/>
  <c r="R4072" i="7" s="1"/>
  <c r="O4088" i="7"/>
  <c r="O4104" i="7"/>
  <c r="O4120" i="7"/>
  <c r="R4120" i="7" s="1"/>
  <c r="O4136" i="7"/>
  <c r="O4152" i="7"/>
  <c r="O4216" i="7"/>
  <c r="R4216" i="7" s="1"/>
  <c r="O4232" i="7"/>
  <c r="O4248" i="7"/>
  <c r="O4264" i="7"/>
  <c r="R4264" i="7" s="1"/>
  <c r="O4280" i="7"/>
  <c r="O4296" i="7"/>
  <c r="O4312" i="7"/>
  <c r="R4312" i="7" s="1"/>
  <c r="O4376" i="7"/>
  <c r="O4392" i="7"/>
  <c r="O4408" i="7"/>
  <c r="R4408" i="7" s="1"/>
  <c r="O4456" i="7"/>
  <c r="R4456" i="7" s="1"/>
  <c r="O4472" i="7"/>
  <c r="O4488" i="7"/>
  <c r="O4552" i="7"/>
  <c r="R4552" i="7" s="1"/>
  <c r="O4568" i="7"/>
  <c r="O4584" i="7"/>
  <c r="O4600" i="7"/>
  <c r="R4600" i="7" s="1"/>
  <c r="O4616" i="7"/>
  <c r="O4632" i="7"/>
  <c r="O4648" i="7"/>
  <c r="R4648" i="7" s="1"/>
  <c r="O4712" i="7"/>
  <c r="O4728" i="7"/>
  <c r="O4744" i="7"/>
  <c r="R4744" i="7" s="1"/>
  <c r="O4760" i="7"/>
  <c r="O4776" i="7"/>
  <c r="O4792" i="7"/>
  <c r="R4792" i="7" s="1"/>
  <c r="O4808" i="7"/>
  <c r="O4824" i="7"/>
  <c r="O4888" i="7"/>
  <c r="R4888" i="7" s="1"/>
  <c r="O4904" i="7"/>
  <c r="O4920" i="7"/>
  <c r="O4936" i="7"/>
  <c r="R4936" i="7" s="1"/>
  <c r="O4952" i="7"/>
  <c r="O4968" i="7"/>
  <c r="O4984" i="7"/>
  <c r="R4984" i="7" s="1"/>
  <c r="O5048" i="7"/>
  <c r="O5064" i="7"/>
  <c r="O5080" i="7"/>
  <c r="R5080" i="7" s="1"/>
  <c r="O5096" i="7"/>
  <c r="O5112" i="7"/>
  <c r="O5128" i="7"/>
  <c r="R5128" i="7" s="1"/>
  <c r="O5144" i="7"/>
  <c r="O5160" i="7"/>
  <c r="O5240" i="7"/>
  <c r="O5256" i="7"/>
  <c r="O5272" i="7"/>
  <c r="O5288" i="7"/>
  <c r="O5304" i="7"/>
  <c r="O5320" i="7"/>
  <c r="R5320" i="7" s="1"/>
  <c r="O5384" i="7"/>
  <c r="O5400" i="7"/>
  <c r="O5416" i="7"/>
  <c r="R5416" i="7" s="1"/>
  <c r="O5432" i="7"/>
  <c r="O5448" i="7"/>
  <c r="O5464" i="7"/>
  <c r="R5464" i="7" s="1"/>
  <c r="O5480" i="7"/>
  <c r="O5496" i="7"/>
  <c r="O5560" i="7"/>
  <c r="R5560" i="7" s="1"/>
  <c r="O5576" i="7"/>
  <c r="O5592" i="7"/>
  <c r="O5608" i="7"/>
  <c r="R5608" i="7" s="1"/>
  <c r="O5624" i="7"/>
  <c r="O5640" i="7"/>
  <c r="O5656" i="7"/>
  <c r="R5656" i="7" s="1"/>
  <c r="O5720" i="7"/>
  <c r="O5736" i="7"/>
  <c r="O5752" i="7"/>
  <c r="R5752" i="7" s="1"/>
  <c r="O5768" i="7"/>
  <c r="O5784" i="7"/>
  <c r="O5800" i="7"/>
  <c r="R5800" i="7" s="1"/>
  <c r="O5816" i="7"/>
  <c r="O5832" i="7"/>
  <c r="O5896" i="7"/>
  <c r="R5896" i="7" s="1"/>
  <c r="O5912" i="7"/>
  <c r="O5928" i="7"/>
  <c r="O5944" i="7"/>
  <c r="R5944" i="7" s="1"/>
  <c r="O5960" i="7"/>
  <c r="O5976" i="7"/>
  <c r="O5992" i="7"/>
  <c r="R5992" i="7" s="1"/>
  <c r="O6056" i="7"/>
  <c r="O6072" i="7"/>
  <c r="O6088" i="7"/>
  <c r="R6088" i="7" s="1"/>
  <c r="O6104" i="7"/>
  <c r="O6120" i="7"/>
  <c r="O6136" i="7"/>
  <c r="R6136" i="7" s="1"/>
  <c r="O6152" i="7"/>
  <c r="O6168" i="7"/>
  <c r="O6232" i="7"/>
  <c r="R6232" i="7" s="1"/>
  <c r="O6248" i="7"/>
  <c r="O6264" i="7"/>
  <c r="O6280" i="7"/>
  <c r="R6280" i="7" s="1"/>
  <c r="O6296" i="7"/>
  <c r="O6312" i="7"/>
  <c r="O6328" i="7"/>
  <c r="R6328" i="7" s="1"/>
  <c r="O6392" i="7"/>
  <c r="O6408" i="7"/>
  <c r="O6424" i="7"/>
  <c r="O6440" i="7"/>
  <c r="O6456" i="7"/>
  <c r="O6472" i="7"/>
  <c r="R6472" i="7" s="1"/>
  <c r="O6488" i="7"/>
  <c r="O6504" i="7"/>
  <c r="O6568" i="7"/>
  <c r="O6584" i="7"/>
  <c r="O6600" i="7"/>
  <c r="O6616" i="7"/>
  <c r="O6632" i="7"/>
  <c r="O6648" i="7"/>
  <c r="O6664" i="7"/>
  <c r="O6728" i="7"/>
  <c r="O6744" i="7"/>
  <c r="O6760" i="7"/>
  <c r="R6760" i="7" s="1"/>
  <c r="O6776" i="7"/>
  <c r="O6792" i="7"/>
  <c r="O6808" i="7"/>
  <c r="O6824" i="7"/>
  <c r="O6840" i="7"/>
  <c r="O6904" i="7"/>
  <c r="O6920" i="7"/>
  <c r="O6936" i="7"/>
  <c r="O6952" i="7"/>
  <c r="O6968" i="7"/>
  <c r="O6984" i="7"/>
  <c r="O7000" i="7"/>
  <c r="O7064" i="7"/>
  <c r="O7080" i="7"/>
  <c r="O7096" i="7"/>
  <c r="R7096" i="7" s="1"/>
  <c r="O7112" i="7"/>
  <c r="O7128" i="7"/>
  <c r="O7144" i="7"/>
  <c r="O7160" i="7"/>
  <c r="O7176" i="7"/>
  <c r="O7240" i="7"/>
  <c r="O7256" i="7"/>
  <c r="O7272" i="7"/>
  <c r="O7288" i="7"/>
  <c r="O7304" i="7"/>
  <c r="O7320" i="7"/>
  <c r="O7336" i="7"/>
  <c r="O7400" i="7"/>
  <c r="O7416" i="7"/>
  <c r="O7432" i="7"/>
  <c r="O7448" i="7"/>
  <c r="O7464" i="7"/>
  <c r="O7480" i="7"/>
  <c r="O7496" i="7"/>
  <c r="O7512" i="7"/>
  <c r="O7576" i="7"/>
  <c r="O7592" i="7"/>
  <c r="O7608" i="7"/>
  <c r="O7624" i="7"/>
  <c r="O7640" i="7"/>
  <c r="O7656" i="7"/>
  <c r="O7672" i="7"/>
  <c r="O7736" i="7"/>
  <c r="O7752" i="7"/>
  <c r="O7768" i="7"/>
  <c r="O7784" i="7"/>
  <c r="O7800" i="7"/>
  <c r="O7832" i="7"/>
  <c r="O7848" i="7"/>
  <c r="O7912" i="7"/>
  <c r="R7912" i="7" s="1"/>
  <c r="O7928" i="7"/>
  <c r="O7944" i="7"/>
  <c r="O7960" i="7"/>
  <c r="O7976" i="7"/>
  <c r="O7992" i="7"/>
  <c r="O8008" i="7"/>
  <c r="O8072" i="7"/>
  <c r="O8088" i="7"/>
  <c r="O8104" i="7"/>
  <c r="R8104" i="7" s="1"/>
  <c r="O8120" i="7"/>
  <c r="O8136" i="7"/>
  <c r="O8152" i="7"/>
  <c r="O8168" i="7"/>
  <c r="O8184" i="7"/>
  <c r="O8248" i="7"/>
  <c r="O8264" i="7"/>
  <c r="O8280" i="7"/>
  <c r="O8296" i="7"/>
  <c r="O8312" i="7"/>
  <c r="O8328" i="7"/>
  <c r="O8344" i="7"/>
  <c r="O8408" i="7"/>
  <c r="O8424" i="7"/>
  <c r="O8440" i="7"/>
  <c r="O8456" i="7"/>
  <c r="O8472" i="7"/>
  <c r="O8488" i="7"/>
  <c r="O8504" i="7"/>
  <c r="O8520" i="7"/>
  <c r="O8584" i="7"/>
  <c r="R8584" i="7" s="1"/>
  <c r="O8632" i="7"/>
  <c r="R8632" i="7" s="1"/>
  <c r="O8648" i="7"/>
  <c r="O8664" i="7"/>
  <c r="O8680" i="7"/>
  <c r="R8680" i="7" s="1"/>
  <c r="O8744" i="7"/>
  <c r="O8760" i="7"/>
  <c r="O1433" i="7"/>
  <c r="R1433" i="7" s="1"/>
  <c r="O1449" i="7"/>
  <c r="O1465" i="7"/>
  <c r="O1529" i="7"/>
  <c r="O1545" i="7"/>
  <c r="O1561" i="7"/>
  <c r="O1577" i="7"/>
  <c r="R1577" i="7" s="1"/>
  <c r="O1593" i="7"/>
  <c r="O1609" i="7"/>
  <c r="O1625" i="7"/>
  <c r="R1625" i="7" s="1"/>
  <c r="O1689" i="7"/>
  <c r="O1705" i="7"/>
  <c r="O1721" i="7"/>
  <c r="R1721" i="7" s="1"/>
  <c r="O1737" i="7"/>
  <c r="O1753" i="7"/>
  <c r="O1769" i="7"/>
  <c r="R1769" i="7" s="1"/>
  <c r="O1785" i="7"/>
  <c r="O1801" i="7"/>
  <c r="O1865" i="7"/>
  <c r="R1865" i="7" s="1"/>
  <c r="O1881" i="7"/>
  <c r="O1897" i="7"/>
  <c r="O1913" i="7"/>
  <c r="O1929" i="7"/>
  <c r="O1945" i="7"/>
  <c r="O1961" i="7"/>
  <c r="O2025" i="7"/>
  <c r="O2041" i="7"/>
  <c r="O2057" i="7"/>
  <c r="O2073" i="7"/>
  <c r="O2089" i="7"/>
  <c r="O2105" i="7"/>
  <c r="R2105" i="7" s="1"/>
  <c r="O2121" i="7"/>
  <c r="O2137" i="7"/>
  <c r="O2201" i="7"/>
  <c r="R2201" i="7" s="1"/>
  <c r="O2217" i="7"/>
  <c r="O2233" i="7"/>
  <c r="O2249" i="7"/>
  <c r="O2265" i="7"/>
  <c r="O2281" i="7"/>
  <c r="O2297" i="7"/>
  <c r="R2297" i="7" s="1"/>
  <c r="O2361" i="7"/>
  <c r="O2377" i="7"/>
  <c r="O2393" i="7"/>
  <c r="R2393" i="7" s="1"/>
  <c r="O2409" i="7"/>
  <c r="O2425" i="7"/>
  <c r="O2441" i="7"/>
  <c r="R2441" i="7" s="1"/>
  <c r="O2457" i="7"/>
  <c r="O2473" i="7"/>
  <c r="O2537" i="7"/>
  <c r="R2537" i="7" s="1"/>
  <c r="O2553" i="7"/>
  <c r="O2569" i="7"/>
  <c r="O2585" i="7"/>
  <c r="O2601" i="7"/>
  <c r="O2617" i="7"/>
  <c r="O2633" i="7"/>
  <c r="R2633" i="7" s="1"/>
  <c r="O2697" i="7"/>
  <c r="O2713" i="7"/>
  <c r="O2729" i="7"/>
  <c r="O2745" i="7"/>
  <c r="O2761" i="7"/>
  <c r="O2777" i="7"/>
  <c r="R2777" i="7" s="1"/>
  <c r="O2793" i="7"/>
  <c r="R2793" i="7" s="1"/>
  <c r="O2809" i="7"/>
  <c r="O2873" i="7"/>
  <c r="O2889" i="7"/>
  <c r="O2905" i="7"/>
  <c r="O2921" i="7"/>
  <c r="O2937" i="7"/>
  <c r="O2953" i="7"/>
  <c r="O2969" i="7"/>
  <c r="R2969" i="7" s="1"/>
  <c r="O3033" i="7"/>
  <c r="R3033" i="7" s="1"/>
  <c r="O3049" i="7"/>
  <c r="O3065" i="7"/>
  <c r="R3065" i="7" s="1"/>
  <c r="O3081" i="7"/>
  <c r="O3097" i="7"/>
  <c r="O3113" i="7"/>
  <c r="R3113" i="7" s="1"/>
  <c r="O3129" i="7"/>
  <c r="R3129" i="7" s="1"/>
  <c r="O3145" i="7"/>
  <c r="O3209" i="7"/>
  <c r="O3225" i="7"/>
  <c r="O3241" i="7"/>
  <c r="O3257" i="7"/>
  <c r="R3257" i="7" s="1"/>
  <c r="O3273" i="7"/>
  <c r="O3289" i="7"/>
  <c r="O3305" i="7"/>
  <c r="R3305" i="7" s="1"/>
  <c r="O3369" i="7"/>
  <c r="O3385" i="7"/>
  <c r="O3401" i="7"/>
  <c r="O3417" i="7"/>
  <c r="O3433" i="7"/>
  <c r="O3449" i="7"/>
  <c r="R3449" i="7" s="1"/>
  <c r="O3465" i="7"/>
  <c r="O3481" i="7"/>
  <c r="O3561" i="7"/>
  <c r="O3577" i="7"/>
  <c r="O3593" i="7"/>
  <c r="O3609" i="7"/>
  <c r="O3625" i="7"/>
  <c r="O3641" i="7"/>
  <c r="O3705" i="7"/>
  <c r="O3721" i="7"/>
  <c r="O3737" i="7"/>
  <c r="R3737" i="7" s="1"/>
  <c r="O3753" i="7"/>
  <c r="O3769" i="7"/>
  <c r="O3785" i="7"/>
  <c r="R3785" i="7" s="1"/>
  <c r="O3801" i="7"/>
  <c r="O3817" i="7"/>
  <c r="O3881" i="7"/>
  <c r="R3881" i="7" s="1"/>
  <c r="O3897" i="7"/>
  <c r="O3913" i="7"/>
  <c r="O3929" i="7"/>
  <c r="R3929" i="7" s="1"/>
  <c r="O3945" i="7"/>
  <c r="O3961" i="7"/>
  <c r="O3977" i="7"/>
  <c r="R3977" i="7" s="1"/>
  <c r="O4041" i="7"/>
  <c r="O4057" i="7"/>
  <c r="O4073" i="7"/>
  <c r="R4073" i="7" s="1"/>
  <c r="O4089" i="7"/>
  <c r="O4105" i="7"/>
  <c r="O4121" i="7"/>
  <c r="R4121" i="7" s="1"/>
  <c r="O4137" i="7"/>
  <c r="O4153" i="7"/>
  <c r="O4217" i="7"/>
  <c r="O4233" i="7"/>
  <c r="O4249" i="7"/>
  <c r="O4265" i="7"/>
  <c r="R4265" i="7" s="1"/>
  <c r="O4281" i="7"/>
  <c r="O4297" i="7"/>
  <c r="O4313" i="7"/>
  <c r="R4313" i="7" s="1"/>
  <c r="O4377" i="7"/>
  <c r="O4393" i="7"/>
  <c r="O4409" i="7"/>
  <c r="R4409" i="7" s="1"/>
  <c r="O4457" i="7"/>
  <c r="R4457" i="7" s="1"/>
  <c r="O4473" i="7"/>
  <c r="O4489" i="7"/>
  <c r="O4553" i="7"/>
  <c r="R4553" i="7" s="1"/>
  <c r="O4569" i="7"/>
  <c r="O4585" i="7"/>
  <c r="O4601" i="7"/>
  <c r="O4617" i="7"/>
  <c r="O4633" i="7"/>
  <c r="O4649" i="7"/>
  <c r="R4649" i="7" s="1"/>
  <c r="O4713" i="7"/>
  <c r="O4729" i="7"/>
  <c r="O4745" i="7"/>
  <c r="R4745" i="7" s="1"/>
  <c r="O4761" i="7"/>
  <c r="O4777" i="7"/>
  <c r="O4793" i="7"/>
  <c r="R4793" i="7" s="1"/>
  <c r="O4809" i="7"/>
  <c r="O4825" i="7"/>
  <c r="O4889" i="7"/>
  <c r="R4889" i="7" s="1"/>
  <c r="O4905" i="7"/>
  <c r="O4921" i="7"/>
  <c r="O4937" i="7"/>
  <c r="R4937" i="7" s="1"/>
  <c r="O4953" i="7"/>
  <c r="O4969" i="7"/>
  <c r="O4985" i="7"/>
  <c r="R4985" i="7" s="1"/>
  <c r="O5049" i="7"/>
  <c r="O5065" i="7"/>
  <c r="O5081" i="7"/>
  <c r="R5081" i="7" s="1"/>
  <c r="O5097" i="7"/>
  <c r="O5113" i="7"/>
  <c r="O5129" i="7"/>
  <c r="O5145" i="7"/>
  <c r="O5161" i="7"/>
  <c r="O5241" i="7"/>
  <c r="O5257" i="7"/>
  <c r="O5273" i="7"/>
  <c r="O5289" i="7"/>
  <c r="O5305" i="7"/>
  <c r="O5321" i="7"/>
  <c r="R5321" i="7" s="1"/>
  <c r="O5385" i="7"/>
  <c r="O5401" i="7"/>
  <c r="O5417" i="7"/>
  <c r="R5417" i="7" s="1"/>
  <c r="O5433" i="7"/>
  <c r="O5449" i="7"/>
  <c r="O5465" i="7"/>
  <c r="R5465" i="7" s="1"/>
  <c r="O5481" i="7"/>
  <c r="O5497" i="7"/>
  <c r="O5561" i="7"/>
  <c r="R5561" i="7" s="1"/>
  <c r="O5577" i="7"/>
  <c r="O5593" i="7"/>
  <c r="O5609" i="7"/>
  <c r="O5625" i="7"/>
  <c r="O5641" i="7"/>
  <c r="O5657" i="7"/>
  <c r="O5721" i="7"/>
  <c r="O5737" i="7"/>
  <c r="O5753" i="7"/>
  <c r="O5769" i="7"/>
  <c r="O5785" i="7"/>
  <c r="O5801" i="7"/>
  <c r="O5817" i="7"/>
  <c r="O5833" i="7"/>
  <c r="O5897" i="7"/>
  <c r="O5913" i="7"/>
  <c r="O5929" i="7"/>
  <c r="O5945" i="7"/>
  <c r="R5945" i="7" s="1"/>
  <c r="O5961" i="7"/>
  <c r="O5977" i="7"/>
  <c r="O5993" i="7"/>
  <c r="O6057" i="7"/>
  <c r="O6073" i="7"/>
  <c r="O6089" i="7"/>
  <c r="O6105" i="7"/>
  <c r="O6121" i="7"/>
  <c r="O6137" i="7"/>
  <c r="O6153" i="7"/>
  <c r="O6169" i="7"/>
  <c r="O6233" i="7"/>
  <c r="O6249" i="7"/>
  <c r="O6265" i="7"/>
  <c r="O6281" i="7"/>
  <c r="O6297" i="7"/>
  <c r="O6313" i="7"/>
  <c r="O6329" i="7"/>
  <c r="O6393" i="7"/>
  <c r="O6409" i="7"/>
  <c r="O6425" i="7"/>
  <c r="O6441" i="7"/>
  <c r="O6457" i="7"/>
  <c r="O6473" i="7"/>
  <c r="O6489" i="7"/>
  <c r="O6505" i="7"/>
  <c r="O6569" i="7"/>
  <c r="O6585" i="7"/>
  <c r="O6601" i="7"/>
  <c r="O6617" i="7"/>
  <c r="O6633" i="7"/>
  <c r="O6649" i="7"/>
  <c r="O6665" i="7"/>
  <c r="O6729" i="7"/>
  <c r="O6745" i="7"/>
  <c r="O6761" i="7"/>
  <c r="O6777" i="7"/>
  <c r="O6793" i="7"/>
  <c r="O6809" i="7"/>
  <c r="O6825" i="7"/>
  <c r="O6841" i="7"/>
  <c r="O6905" i="7"/>
  <c r="O6921" i="7"/>
  <c r="O6937" i="7"/>
  <c r="O6953" i="7"/>
  <c r="O6969" i="7"/>
  <c r="O6985" i="7"/>
  <c r="O7001" i="7"/>
  <c r="O7065" i="7"/>
  <c r="O7081" i="7"/>
  <c r="O7097" i="7"/>
  <c r="O7113" i="7"/>
  <c r="O7129" i="7"/>
  <c r="O7145" i="7"/>
  <c r="O7161" i="7"/>
  <c r="O7177" i="7"/>
  <c r="O7241" i="7"/>
  <c r="O7257" i="7"/>
  <c r="O7273" i="7"/>
  <c r="O7289" i="7"/>
  <c r="O7305" i="7"/>
  <c r="O7321" i="7"/>
  <c r="O7337" i="7"/>
  <c r="O7401" i="7"/>
  <c r="O7417" i="7"/>
  <c r="O7433" i="7"/>
  <c r="O7449" i="7"/>
  <c r="O7465" i="7"/>
  <c r="O7481" i="7"/>
  <c r="O7497" i="7"/>
  <c r="O7513" i="7"/>
  <c r="O7577" i="7"/>
  <c r="O7593" i="7"/>
  <c r="O7609" i="7"/>
  <c r="O7625" i="7"/>
  <c r="O7641" i="7"/>
  <c r="O7657" i="7"/>
  <c r="O7673" i="7"/>
  <c r="O7737" i="7"/>
  <c r="O7753" i="7"/>
  <c r="O7769" i="7"/>
  <c r="O7785" i="7"/>
  <c r="O7801" i="7"/>
  <c r="O7833" i="7"/>
  <c r="O7849" i="7"/>
  <c r="O7913" i="7"/>
  <c r="O7929" i="7"/>
  <c r="O7945" i="7"/>
  <c r="O7961" i="7"/>
  <c r="O7977" i="7"/>
  <c r="O7993" i="7"/>
  <c r="O8009" i="7"/>
  <c r="O8073" i="7"/>
  <c r="O8089" i="7"/>
  <c r="O8105" i="7"/>
  <c r="O8121" i="7"/>
  <c r="O8137" i="7"/>
  <c r="O8153" i="7"/>
  <c r="O8169" i="7"/>
  <c r="O8185" i="7"/>
  <c r="O8249" i="7"/>
  <c r="O8265" i="7"/>
  <c r="O8281" i="7"/>
  <c r="O8297" i="7"/>
  <c r="O8313" i="7"/>
  <c r="O8329" i="7"/>
  <c r="O8345" i="7"/>
  <c r="O8409" i="7"/>
  <c r="O8425" i="7"/>
  <c r="O8441" i="7"/>
  <c r="O8457" i="7"/>
  <c r="O8473" i="7"/>
  <c r="O8489" i="7"/>
  <c r="O8505" i="7"/>
  <c r="O8521" i="7"/>
  <c r="O8585" i="7"/>
  <c r="R8585" i="7" s="1"/>
  <c r="O8633" i="7"/>
  <c r="O8649" i="7"/>
  <c r="O8665" i="7"/>
  <c r="O8681" i="7"/>
  <c r="O8745" i="7"/>
  <c r="O8761" i="7"/>
  <c r="K4" i="6"/>
  <c r="K5" i="6"/>
  <c r="K6" i="6"/>
  <c r="K3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36" i="6"/>
  <c r="I4" i="6"/>
  <c r="H4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153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61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2" i="6"/>
  <c r="J5" i="6"/>
  <c r="J6" i="6"/>
  <c r="J3" i="6"/>
  <c r="I6" i="6"/>
  <c r="H6" i="6"/>
  <c r="I5" i="6"/>
  <c r="H5" i="6"/>
  <c r="I3" i="6"/>
  <c r="H3" i="6"/>
  <c r="S3" i="7" l="1"/>
  <c r="T3" i="7"/>
  <c r="S5417" i="7"/>
  <c r="T5417" i="7"/>
  <c r="S4265" i="7"/>
  <c r="T4265" i="7"/>
  <c r="S2441" i="7"/>
  <c r="T2441" i="7"/>
  <c r="S8680" i="7"/>
  <c r="T8680" i="7"/>
  <c r="S6760" i="7"/>
  <c r="T6760" i="7"/>
  <c r="S5081" i="7"/>
  <c r="T5081" i="7"/>
  <c r="S4553" i="7"/>
  <c r="T4553" i="7"/>
  <c r="S3881" i="7"/>
  <c r="T3881" i="7"/>
  <c r="S1769" i="7"/>
  <c r="T1769" i="7"/>
  <c r="S5800" i="7"/>
  <c r="T5800" i="7"/>
  <c r="S4792" i="7"/>
  <c r="T4792" i="7"/>
  <c r="S4408" i="7"/>
  <c r="T4408" i="7"/>
  <c r="S4120" i="7"/>
  <c r="T4120" i="7"/>
  <c r="S3880" i="7"/>
  <c r="T3880" i="7"/>
  <c r="S3592" i="7"/>
  <c r="T3592" i="7"/>
  <c r="S3400" i="7"/>
  <c r="T3400" i="7"/>
  <c r="S3112" i="7"/>
  <c r="T3112" i="7"/>
  <c r="S2872" i="7"/>
  <c r="T2872" i="7"/>
  <c r="S2296" i="7"/>
  <c r="T2296" i="7"/>
  <c r="S1768" i="7"/>
  <c r="T1768" i="7"/>
  <c r="S8099" i="7"/>
  <c r="T8099" i="7"/>
  <c r="S7619" i="7"/>
  <c r="T7619" i="7"/>
  <c r="S7091" i="7"/>
  <c r="T7091" i="7"/>
  <c r="S5747" i="7"/>
  <c r="T5747" i="7"/>
  <c r="S5459" i="7"/>
  <c r="T5459" i="7"/>
  <c r="S4979" i="7"/>
  <c r="T4979" i="7"/>
  <c r="S4739" i="7"/>
  <c r="T4739" i="7"/>
  <c r="S4451" i="7"/>
  <c r="T4451" i="7"/>
  <c r="S4307" i="7"/>
  <c r="T4307" i="7"/>
  <c r="S4067" i="7"/>
  <c r="T4067" i="7"/>
  <c r="S3299" i="7"/>
  <c r="T3299" i="7"/>
  <c r="S3059" i="7"/>
  <c r="T3059" i="7"/>
  <c r="S2531" i="7"/>
  <c r="T2531" i="7"/>
  <c r="S2243" i="7"/>
  <c r="T2243" i="7"/>
  <c r="S1715" i="7"/>
  <c r="T1715" i="7"/>
  <c r="S8678" i="7"/>
  <c r="T8678" i="7"/>
  <c r="S8582" i="7"/>
  <c r="T8582" i="7"/>
  <c r="S8006" i="7"/>
  <c r="T8006" i="7"/>
  <c r="S7574" i="7"/>
  <c r="T7574" i="7"/>
  <c r="S7286" i="7"/>
  <c r="T7286" i="7"/>
  <c r="S6758" i="7"/>
  <c r="T6758" i="7"/>
  <c r="S6470" i="7"/>
  <c r="T6470" i="7"/>
  <c r="S6230" i="7"/>
  <c r="T6230" i="7"/>
  <c r="S5942" i="7"/>
  <c r="T5942" i="7"/>
  <c r="S5654" i="7"/>
  <c r="T5654" i="7"/>
  <c r="S5414" i="7"/>
  <c r="T5414" i="7"/>
  <c r="S4934" i="7"/>
  <c r="T4934" i="7"/>
  <c r="S4646" i="7"/>
  <c r="T4646" i="7"/>
  <c r="S4262" i="7"/>
  <c r="T4262" i="7"/>
  <c r="S3974" i="7"/>
  <c r="T3974" i="7"/>
  <c r="S3734" i="7"/>
  <c r="T3734" i="7"/>
  <c r="S3254" i="7"/>
  <c r="T3254" i="7"/>
  <c r="S2966" i="7"/>
  <c r="T2966" i="7"/>
  <c r="S2726" i="7"/>
  <c r="T2726" i="7"/>
  <c r="S2438" i="7"/>
  <c r="T2438" i="7"/>
  <c r="S2198" i="7"/>
  <c r="T2198" i="7"/>
  <c r="S1910" i="7"/>
  <c r="T1910" i="7"/>
  <c r="S1622" i="7"/>
  <c r="T1622" i="7"/>
  <c r="S1264" i="7"/>
  <c r="T1264" i="7"/>
  <c r="S1120" i="7"/>
  <c r="T1120" i="7"/>
  <c r="S880" i="7"/>
  <c r="T880" i="7"/>
  <c r="S352" i="7"/>
  <c r="T352" i="7"/>
  <c r="S1383" i="7"/>
  <c r="T1383" i="7"/>
  <c r="S615" i="7"/>
  <c r="T615" i="7"/>
  <c r="S375" i="7"/>
  <c r="T375" i="7"/>
  <c r="S1450" i="7"/>
  <c r="T1450" i="7"/>
  <c r="S1409" i="7"/>
  <c r="T1409" i="7"/>
  <c r="S1025" i="7"/>
  <c r="T1025" i="7"/>
  <c r="S449" i="7"/>
  <c r="T449" i="7"/>
  <c r="S8101" i="7"/>
  <c r="T8101" i="7"/>
  <c r="S7621" i="7"/>
  <c r="T7621" i="7"/>
  <c r="S7093" i="7"/>
  <c r="T7093" i="7"/>
  <c r="S6805" i="7"/>
  <c r="T6805" i="7"/>
  <c r="S6277" i="7"/>
  <c r="T6277" i="7"/>
  <c r="S5749" i="7"/>
  <c r="T5749" i="7"/>
  <c r="S5461" i="7"/>
  <c r="T5461" i="7"/>
  <c r="S4981" i="7"/>
  <c r="T4981" i="7"/>
  <c r="S4741" i="7"/>
  <c r="T4741" i="7"/>
  <c r="S4453" i="7"/>
  <c r="T4453" i="7"/>
  <c r="S4309" i="7"/>
  <c r="T4309" i="7"/>
  <c r="S4069" i="7"/>
  <c r="T4069" i="7"/>
  <c r="S3781" i="7"/>
  <c r="T3781" i="7"/>
  <c r="S3301" i="7"/>
  <c r="T3301" i="7"/>
  <c r="S3061" i="7"/>
  <c r="T3061" i="7"/>
  <c r="S2533" i="7"/>
  <c r="T2533" i="7"/>
  <c r="S2245" i="7"/>
  <c r="T2245" i="7"/>
  <c r="S1957" i="7"/>
  <c r="T1957" i="7"/>
  <c r="S1717" i="7"/>
  <c r="T1717" i="7"/>
  <c r="S1429" i="7"/>
  <c r="T1429" i="7"/>
  <c r="S8100" i="7"/>
  <c r="T8100" i="7"/>
  <c r="S7620" i="7"/>
  <c r="T7620" i="7"/>
  <c r="S7092" i="7"/>
  <c r="T7092" i="7"/>
  <c r="S6804" i="7"/>
  <c r="T6804" i="7"/>
  <c r="S6276" i="7"/>
  <c r="T6276" i="7"/>
  <c r="S5748" i="7"/>
  <c r="T5748" i="7"/>
  <c r="S5460" i="7"/>
  <c r="T5460" i="7"/>
  <c r="S4980" i="7"/>
  <c r="T4980" i="7"/>
  <c r="S4740" i="7"/>
  <c r="T4740" i="7"/>
  <c r="S4452" i="7"/>
  <c r="T4452" i="7"/>
  <c r="S4308" i="7"/>
  <c r="T4308" i="7"/>
  <c r="S4068" i="7"/>
  <c r="T4068" i="7"/>
  <c r="S3780" i="7"/>
  <c r="T3780" i="7"/>
  <c r="S3300" i="7"/>
  <c r="T3300" i="7"/>
  <c r="S3060" i="7"/>
  <c r="T3060" i="7"/>
  <c r="S2532" i="7"/>
  <c r="T2532" i="7"/>
  <c r="S2244" i="7"/>
  <c r="T2244" i="7"/>
  <c r="S1716" i="7"/>
  <c r="T1716" i="7"/>
  <c r="S8415" i="7"/>
  <c r="T8415" i="7"/>
  <c r="S7743" i="7"/>
  <c r="T7743" i="7"/>
  <c r="S7167" i="7"/>
  <c r="T7167" i="7"/>
  <c r="S6927" i="7"/>
  <c r="T6927" i="7"/>
  <c r="S6639" i="7"/>
  <c r="T6639" i="7"/>
  <c r="S6399" i="7"/>
  <c r="T6399" i="7"/>
  <c r="S6111" i="7"/>
  <c r="T6111" i="7"/>
  <c r="S5823" i="7"/>
  <c r="T5823" i="7"/>
  <c r="S5583" i="7"/>
  <c r="T5583" i="7"/>
  <c r="S5295" i="7"/>
  <c r="T5295" i="7"/>
  <c r="S5151" i="7"/>
  <c r="T5151" i="7"/>
  <c r="S4911" i="7"/>
  <c r="T4911" i="7"/>
  <c r="S4623" i="7"/>
  <c r="T4623" i="7"/>
  <c r="S4143" i="7"/>
  <c r="T4143" i="7"/>
  <c r="S3903" i="7"/>
  <c r="T3903" i="7"/>
  <c r="S3471" i="7"/>
  <c r="T3471" i="7"/>
  <c r="S3231" i="7"/>
  <c r="T3231" i="7"/>
  <c r="S2943" i="7"/>
  <c r="T2943" i="7"/>
  <c r="S2703" i="7"/>
  <c r="T2703" i="7"/>
  <c r="S2415" i="7"/>
  <c r="T2415" i="7"/>
  <c r="S2127" i="7"/>
  <c r="T2127" i="7"/>
  <c r="S1887" i="7"/>
  <c r="T1887" i="7"/>
  <c r="S8578" i="7"/>
  <c r="T8578" i="7"/>
  <c r="S5938" i="7"/>
  <c r="T5938" i="7"/>
  <c r="S5410" i="7"/>
  <c r="T5410" i="7"/>
  <c r="S5298" i="7"/>
  <c r="T5298" i="7"/>
  <c r="S5106" i="7"/>
  <c r="T5106" i="7"/>
  <c r="S4930" i="7"/>
  <c r="T4930" i="7"/>
  <c r="S4818" i="7"/>
  <c r="T4818" i="7"/>
  <c r="S4578" i="7"/>
  <c r="T4578" i="7"/>
  <c r="S3970" i="7"/>
  <c r="T3970" i="7"/>
  <c r="S3906" i="7"/>
  <c r="T3906" i="7"/>
  <c r="S3730" i="7"/>
  <c r="T3730" i="7"/>
  <c r="S3250" i="7"/>
  <c r="T3250" i="7"/>
  <c r="S3138" i="7"/>
  <c r="T3138" i="7"/>
  <c r="S2434" i="7"/>
  <c r="T2434" i="7"/>
  <c r="S2194" i="7"/>
  <c r="T2194" i="7"/>
  <c r="S1452" i="7"/>
  <c r="T1452" i="7"/>
  <c r="S1068" i="7"/>
  <c r="T1068" i="7"/>
  <c r="S780" i="7"/>
  <c r="T780" i="7"/>
  <c r="S540" i="7"/>
  <c r="T540" i="7"/>
  <c r="S1091" i="7"/>
  <c r="T1091" i="7"/>
  <c r="S851" i="7"/>
  <c r="T851" i="7"/>
  <c r="S563" i="7"/>
  <c r="T563" i="7"/>
  <c r="S275" i="7"/>
  <c r="T275" i="7"/>
  <c r="S35" i="7"/>
  <c r="T35" i="7"/>
  <c r="S1046" i="7"/>
  <c r="T1046" i="7"/>
  <c r="S758" i="7"/>
  <c r="T758" i="7"/>
  <c r="S518" i="7"/>
  <c r="T518" i="7"/>
  <c r="S230" i="7"/>
  <c r="T230" i="7"/>
  <c r="S1261" i="7"/>
  <c r="T1261" i="7"/>
  <c r="S1117" i="7"/>
  <c r="T1117" i="7"/>
  <c r="S877" i="7"/>
  <c r="T877" i="7"/>
  <c r="S589" i="7"/>
  <c r="T589" i="7"/>
  <c r="S349" i="7"/>
  <c r="T349" i="7"/>
  <c r="S61" i="7"/>
  <c r="T61" i="7"/>
  <c r="S5921" i="7"/>
  <c r="T5921" i="7"/>
  <c r="S5393" i="7"/>
  <c r="T5393" i="7"/>
  <c r="S4961" i="7"/>
  <c r="T4961" i="7"/>
  <c r="S4721" i="7"/>
  <c r="T4721" i="7"/>
  <c r="S3953" i="7"/>
  <c r="T3953" i="7"/>
  <c r="S3713" i="7"/>
  <c r="T3713" i="7"/>
  <c r="S3105" i="7"/>
  <c r="T3105" i="7"/>
  <c r="S3041" i="7"/>
  <c r="T3041" i="7"/>
  <c r="S2465" i="7"/>
  <c r="T2465" i="7"/>
  <c r="S2225" i="7"/>
  <c r="T2225" i="7"/>
  <c r="S1697" i="7"/>
  <c r="T1697" i="7"/>
  <c r="S8752" i="7"/>
  <c r="T8752" i="7"/>
  <c r="S8512" i="7"/>
  <c r="T8512" i="7"/>
  <c r="S5968" i="7"/>
  <c r="T5968" i="7"/>
  <c r="S5728" i="7"/>
  <c r="T5728" i="7"/>
  <c r="S5440" i="7"/>
  <c r="T5440" i="7"/>
  <c r="S5056" i="7"/>
  <c r="T5056" i="7"/>
  <c r="S4768" i="7"/>
  <c r="T4768" i="7"/>
  <c r="S4480" i="7"/>
  <c r="T4480" i="7"/>
  <c r="S4288" i="7"/>
  <c r="T4288" i="7"/>
  <c r="S4048" i="7"/>
  <c r="T4048" i="7"/>
  <c r="S3760" i="7"/>
  <c r="T3760" i="7"/>
  <c r="S3376" i="7"/>
  <c r="T3376" i="7"/>
  <c r="S3088" i="7"/>
  <c r="T3088" i="7"/>
  <c r="S2800" i="7"/>
  <c r="T2800" i="7"/>
  <c r="S8747" i="7"/>
  <c r="T8747" i="7"/>
  <c r="S7979" i="7"/>
  <c r="T7979" i="7"/>
  <c r="S6779" i="7"/>
  <c r="T6779" i="7"/>
  <c r="S6491" i="7"/>
  <c r="T6491" i="7"/>
  <c r="S5723" i="7"/>
  <c r="T5723" i="7"/>
  <c r="S5435" i="7"/>
  <c r="T5435" i="7"/>
  <c r="S5051" i="7"/>
  <c r="T5051" i="7"/>
  <c r="S4763" i="7"/>
  <c r="T4763" i="7"/>
  <c r="S4283" i="7"/>
  <c r="T4283" i="7"/>
  <c r="S4043" i="7"/>
  <c r="T4043" i="7"/>
  <c r="S3755" i="7"/>
  <c r="T3755" i="7"/>
  <c r="S3371" i="7"/>
  <c r="T3371" i="7"/>
  <c r="S3083" i="7"/>
  <c r="T3083" i="7"/>
  <c r="S2795" i="7"/>
  <c r="T2795" i="7"/>
  <c r="S2267" i="7"/>
  <c r="T2267" i="7"/>
  <c r="S8750" i="7"/>
  <c r="T8750" i="7"/>
  <c r="S7982" i="7"/>
  <c r="T7982" i="7"/>
  <c r="S7598" i="7"/>
  <c r="T7598" i="7"/>
  <c r="S6782" i="7"/>
  <c r="T6782" i="7"/>
  <c r="S6494" i="7"/>
  <c r="T6494" i="7"/>
  <c r="S6254" i="7"/>
  <c r="T6254" i="7"/>
  <c r="S5966" i="7"/>
  <c r="T5966" i="7"/>
  <c r="S5726" i="7"/>
  <c r="T5726" i="7"/>
  <c r="S5438" i="7"/>
  <c r="T5438" i="7"/>
  <c r="S5054" i="7"/>
  <c r="T5054" i="7"/>
  <c r="S4766" i="7"/>
  <c r="T4766" i="7"/>
  <c r="S4478" i="7"/>
  <c r="T4478" i="7"/>
  <c r="S4286" i="7"/>
  <c r="T4286" i="7"/>
  <c r="S4046" i="7"/>
  <c r="T4046" i="7"/>
  <c r="S3758" i="7"/>
  <c r="T3758" i="7"/>
  <c r="S3374" i="7"/>
  <c r="T3374" i="7"/>
  <c r="S3086" i="7"/>
  <c r="T3086" i="7"/>
  <c r="S2798" i="7"/>
  <c r="T2798" i="7"/>
  <c r="S2030" i="7"/>
  <c r="T2030" i="7"/>
  <c r="S1288" i="7"/>
  <c r="T1288" i="7"/>
  <c r="S1096" i="7"/>
  <c r="T1096" i="7"/>
  <c r="S568" i="7"/>
  <c r="T568" i="7"/>
  <c r="S280" i="7"/>
  <c r="T280" i="7"/>
  <c r="S1407" i="7"/>
  <c r="T1407" i="7"/>
  <c r="S1023" i="7"/>
  <c r="T1023" i="7"/>
  <c r="S447" i="7"/>
  <c r="T447" i="7"/>
  <c r="S207" i="7"/>
  <c r="T207" i="7"/>
  <c r="S377" i="7"/>
  <c r="T377" i="7"/>
  <c r="S8749" i="7"/>
  <c r="T8749" i="7"/>
  <c r="S7981" i="7"/>
  <c r="T7981" i="7"/>
  <c r="S7597" i="7"/>
  <c r="T7597" i="7"/>
  <c r="S6781" i="7"/>
  <c r="T6781" i="7"/>
  <c r="S6493" i="7"/>
  <c r="T6493" i="7"/>
  <c r="S6253" i="7"/>
  <c r="T6253" i="7"/>
  <c r="S5965" i="7"/>
  <c r="T5965" i="7"/>
  <c r="S5725" i="7"/>
  <c r="T5725" i="7"/>
  <c r="S5437" i="7"/>
  <c r="T5437" i="7"/>
  <c r="S5053" i="7"/>
  <c r="T5053" i="7"/>
  <c r="S4765" i="7"/>
  <c r="T4765" i="7"/>
  <c r="S4477" i="7"/>
  <c r="T4477" i="7"/>
  <c r="S4285" i="7"/>
  <c r="T4285" i="7"/>
  <c r="S4045" i="7"/>
  <c r="T4045" i="7"/>
  <c r="S3757" i="7"/>
  <c r="T3757" i="7"/>
  <c r="S3373" i="7"/>
  <c r="T3373" i="7"/>
  <c r="S3085" i="7"/>
  <c r="T3085" i="7"/>
  <c r="S2797" i="7"/>
  <c r="T2797" i="7"/>
  <c r="S1453" i="7"/>
  <c r="T1453" i="7"/>
  <c r="S8316" i="7"/>
  <c r="T8316" i="7"/>
  <c r="S7404" i="7"/>
  <c r="T7404" i="7"/>
  <c r="S7116" i="7"/>
  <c r="T7116" i="7"/>
  <c r="S6828" i="7"/>
  <c r="T6828" i="7"/>
  <c r="S6588" i="7"/>
  <c r="T6588" i="7"/>
  <c r="S5772" i="7"/>
  <c r="T5772" i="7"/>
  <c r="S5484" i="7"/>
  <c r="T5484" i="7"/>
  <c r="S5244" i="7"/>
  <c r="T5244" i="7"/>
  <c r="S5100" i="7"/>
  <c r="T5100" i="7"/>
  <c r="S4812" i="7"/>
  <c r="T4812" i="7"/>
  <c r="S4572" i="7"/>
  <c r="T4572" i="7"/>
  <c r="S4380" i="7"/>
  <c r="T4380" i="7"/>
  <c r="S4092" i="7"/>
  <c r="T4092" i="7"/>
  <c r="S3564" i="7"/>
  <c r="T3564" i="7"/>
  <c r="S3132" i="7"/>
  <c r="T3132" i="7"/>
  <c r="S2604" i="7"/>
  <c r="T2604" i="7"/>
  <c r="S2364" i="7"/>
  <c r="T2364" i="7"/>
  <c r="S2076" i="7"/>
  <c r="T2076" i="7"/>
  <c r="S8679" i="7"/>
  <c r="T8679" i="7"/>
  <c r="S8583" i="7"/>
  <c r="T8583" i="7"/>
  <c r="S8007" i="7"/>
  <c r="T8007" i="7"/>
  <c r="S7287" i="7"/>
  <c r="T7287" i="7"/>
  <c r="S6759" i="7"/>
  <c r="T6759" i="7"/>
  <c r="S6471" i="7"/>
  <c r="T6471" i="7"/>
  <c r="S6231" i="7"/>
  <c r="T6231" i="7"/>
  <c r="S5943" i="7"/>
  <c r="T5943" i="7"/>
  <c r="S5655" i="7"/>
  <c r="T5655" i="7"/>
  <c r="S5415" i="7"/>
  <c r="T5415" i="7"/>
  <c r="S4935" i="7"/>
  <c r="T4935" i="7"/>
  <c r="S4647" i="7"/>
  <c r="T4647" i="7"/>
  <c r="S4263" i="7"/>
  <c r="T4263" i="7"/>
  <c r="S3975" i="7"/>
  <c r="T3975" i="7"/>
  <c r="S3735" i="7"/>
  <c r="T3735" i="7"/>
  <c r="S3255" i="7"/>
  <c r="T3255" i="7"/>
  <c r="S2967" i="7"/>
  <c r="T2967" i="7"/>
  <c r="S2727" i="7"/>
  <c r="T2727" i="7"/>
  <c r="S2439" i="7"/>
  <c r="T2439" i="7"/>
  <c r="S2199" i="7"/>
  <c r="T2199" i="7"/>
  <c r="S1623" i="7"/>
  <c r="T1623" i="7"/>
  <c r="S5098" i="7"/>
  <c r="T5098" i="7"/>
  <c r="S4986" i="7"/>
  <c r="T4986" i="7"/>
  <c r="S4746" i="7"/>
  <c r="T4746" i="7"/>
  <c r="S4378" i="7"/>
  <c r="T4378" i="7"/>
  <c r="S4266" i="7"/>
  <c r="T4266" i="7"/>
  <c r="S4090" i="7"/>
  <c r="T4090" i="7"/>
  <c r="S3978" i="7"/>
  <c r="T3978" i="7"/>
  <c r="S3738" i="7"/>
  <c r="T3738" i="7"/>
  <c r="S3562" i="7"/>
  <c r="T3562" i="7"/>
  <c r="S3130" i="7"/>
  <c r="T3130" i="7"/>
  <c r="S2602" i="7"/>
  <c r="T2602" i="7"/>
  <c r="S2362" i="7"/>
  <c r="T2362" i="7"/>
  <c r="S1380" i="7"/>
  <c r="T1380" i="7"/>
  <c r="S612" i="7"/>
  <c r="T612" i="7"/>
  <c r="S372" i="7"/>
  <c r="T372" i="7"/>
  <c r="S1451" i="7"/>
  <c r="T1451" i="7"/>
  <c r="S1067" i="7"/>
  <c r="T1067" i="7"/>
  <c r="S779" i="7"/>
  <c r="T779" i="7"/>
  <c r="S1454" i="7"/>
  <c r="T1454" i="7"/>
  <c r="S1070" i="7"/>
  <c r="T1070" i="7"/>
  <c r="S782" i="7"/>
  <c r="T782" i="7"/>
  <c r="S542" i="7"/>
  <c r="T542" i="7"/>
  <c r="S254" i="7"/>
  <c r="T254" i="7"/>
  <c r="S1045" i="7"/>
  <c r="T1045" i="7"/>
  <c r="S757" i="7"/>
  <c r="T757" i="7"/>
  <c r="S517" i="7"/>
  <c r="T517" i="7"/>
  <c r="S229" i="7"/>
  <c r="T229" i="7"/>
  <c r="S8585" i="7"/>
  <c r="T8585" i="7"/>
  <c r="S4649" i="7"/>
  <c r="T4649" i="7"/>
  <c r="S3737" i="7"/>
  <c r="T3737" i="7"/>
  <c r="S3257" i="7"/>
  <c r="T3257" i="7"/>
  <c r="S1625" i="7"/>
  <c r="T1625" i="7"/>
  <c r="S5561" i="7"/>
  <c r="T5561" i="7"/>
  <c r="S4793" i="7"/>
  <c r="T4793" i="7"/>
  <c r="S4409" i="7"/>
  <c r="T4409" i="7"/>
  <c r="S4121" i="7"/>
  <c r="T4121" i="7"/>
  <c r="S3113" i="7"/>
  <c r="T3113" i="7"/>
  <c r="S2297" i="7"/>
  <c r="T2297" i="7"/>
  <c r="S7912" i="7"/>
  <c r="T7912" i="7"/>
  <c r="S6328" i="7"/>
  <c r="T6328" i="7"/>
  <c r="S6088" i="7"/>
  <c r="T6088" i="7"/>
  <c r="S5560" i="7"/>
  <c r="T5560" i="7"/>
  <c r="S5080" i="7"/>
  <c r="T5080" i="7"/>
  <c r="S4552" i="7"/>
  <c r="T4552" i="7"/>
  <c r="S5321" i="7"/>
  <c r="T5321" i="7"/>
  <c r="S4889" i="7"/>
  <c r="T4889" i="7"/>
  <c r="S3929" i="7"/>
  <c r="T3929" i="7"/>
  <c r="S3449" i="7"/>
  <c r="T3449" i="7"/>
  <c r="S3033" i="7"/>
  <c r="T3033" i="7"/>
  <c r="S2633" i="7"/>
  <c r="T2633" i="7"/>
  <c r="S2393" i="7"/>
  <c r="T2393" i="7"/>
  <c r="S2105" i="7"/>
  <c r="T2105" i="7"/>
  <c r="S1865" i="7"/>
  <c r="T1865" i="7"/>
  <c r="S1577" i="7"/>
  <c r="T1577" i="7"/>
  <c r="S8632" i="7"/>
  <c r="T8632" i="7"/>
  <c r="S6136" i="7"/>
  <c r="T6136" i="7"/>
  <c r="S5896" i="7"/>
  <c r="T5896" i="7"/>
  <c r="S5608" i="7"/>
  <c r="T5608" i="7"/>
  <c r="S5320" i="7"/>
  <c r="T5320" i="7"/>
  <c r="S5128" i="7"/>
  <c r="T5128" i="7"/>
  <c r="S4888" i="7"/>
  <c r="T4888" i="7"/>
  <c r="S4600" i="7"/>
  <c r="T4600" i="7"/>
  <c r="S4216" i="7"/>
  <c r="T4216" i="7"/>
  <c r="S3928" i="7"/>
  <c r="T3928" i="7"/>
  <c r="S3640" i="7"/>
  <c r="T3640" i="7"/>
  <c r="S3448" i="7"/>
  <c r="T3448" i="7"/>
  <c r="S3208" i="7"/>
  <c r="T3208" i="7"/>
  <c r="S2632" i="7"/>
  <c r="T2632" i="7"/>
  <c r="S2392" i="7"/>
  <c r="T2392" i="7"/>
  <c r="S2104" i="7"/>
  <c r="T2104" i="7"/>
  <c r="S1864" i="7"/>
  <c r="T1864" i="7"/>
  <c r="S1576" i="7"/>
  <c r="T1576" i="7"/>
  <c r="S7907" i="7"/>
  <c r="T7907" i="7"/>
  <c r="S6611" i="7"/>
  <c r="T6611" i="7"/>
  <c r="S6323" i="7"/>
  <c r="T6323" i="7"/>
  <c r="S6083" i="7"/>
  <c r="T6083" i="7"/>
  <c r="S5555" i="7"/>
  <c r="T5555" i="7"/>
  <c r="S4787" i="7"/>
  <c r="T4787" i="7"/>
  <c r="S4547" i="7"/>
  <c r="T4547" i="7"/>
  <c r="S4403" i="7"/>
  <c r="T4403" i="7"/>
  <c r="S4115" i="7"/>
  <c r="T4115" i="7"/>
  <c r="S3875" i="7"/>
  <c r="T3875" i="7"/>
  <c r="S3587" i="7"/>
  <c r="T3587" i="7"/>
  <c r="S3395" i="7"/>
  <c r="T3395" i="7"/>
  <c r="S3107" i="7"/>
  <c r="T3107" i="7"/>
  <c r="S2867" i="7"/>
  <c r="T2867" i="7"/>
  <c r="S2291" i="7"/>
  <c r="T2291" i="7"/>
  <c r="S1763" i="7"/>
  <c r="T1763" i="7"/>
  <c r="S8102" i="7"/>
  <c r="T8102" i="7"/>
  <c r="S7622" i="7"/>
  <c r="T7622" i="7"/>
  <c r="S7094" i="7"/>
  <c r="T7094" i="7"/>
  <c r="S6806" i="7"/>
  <c r="T6806" i="7"/>
  <c r="S6566" i="7"/>
  <c r="T6566" i="7"/>
  <c r="S6278" i="7"/>
  <c r="T6278" i="7"/>
  <c r="S5750" i="7"/>
  <c r="T5750" i="7"/>
  <c r="S5462" i="7"/>
  <c r="T5462" i="7"/>
  <c r="S4982" i="7"/>
  <c r="T4982" i="7"/>
  <c r="S4742" i="7"/>
  <c r="T4742" i="7"/>
  <c r="S4454" i="7"/>
  <c r="T4454" i="7"/>
  <c r="S4310" i="7"/>
  <c r="T4310" i="7"/>
  <c r="S4070" i="7"/>
  <c r="T4070" i="7"/>
  <c r="S3782" i="7"/>
  <c r="T3782" i="7"/>
  <c r="S3302" i="7"/>
  <c r="T3302" i="7"/>
  <c r="S3062" i="7"/>
  <c r="T3062" i="7"/>
  <c r="S2774" i="7"/>
  <c r="T2774" i="7"/>
  <c r="S2534" i="7"/>
  <c r="T2534" i="7"/>
  <c r="S2246" i="7"/>
  <c r="T2246" i="7"/>
  <c r="S1718" i="7"/>
  <c r="T1718" i="7"/>
  <c r="S1360" i="7"/>
  <c r="T1360" i="7"/>
  <c r="S400" i="7"/>
  <c r="T400" i="7"/>
  <c r="S1431" i="7"/>
  <c r="T1431" i="7"/>
  <c r="S423" i="7"/>
  <c r="T423" i="7"/>
  <c r="S1073" i="7"/>
  <c r="T1073" i="7"/>
  <c r="S545" i="7"/>
  <c r="T545" i="7"/>
  <c r="S8437" i="7"/>
  <c r="T8437" i="7"/>
  <c r="S8149" i="7"/>
  <c r="T8149" i="7"/>
  <c r="S7909" i="7"/>
  <c r="T7909" i="7"/>
  <c r="S6901" i="7"/>
  <c r="T6901" i="7"/>
  <c r="S6613" i="7"/>
  <c r="T6613" i="7"/>
  <c r="S6325" i="7"/>
  <c r="T6325" i="7"/>
  <c r="S6085" i="7"/>
  <c r="T6085" i="7"/>
  <c r="S5557" i="7"/>
  <c r="T5557" i="7"/>
  <c r="S4789" i="7"/>
  <c r="T4789" i="7"/>
  <c r="S4549" i="7"/>
  <c r="T4549" i="7"/>
  <c r="S4405" i="7"/>
  <c r="T4405" i="7"/>
  <c r="S4117" i="7"/>
  <c r="T4117" i="7"/>
  <c r="S3877" i="7"/>
  <c r="T3877" i="7"/>
  <c r="S3589" i="7"/>
  <c r="T3589" i="7"/>
  <c r="S3397" i="7"/>
  <c r="T3397" i="7"/>
  <c r="S3109" i="7"/>
  <c r="T3109" i="7"/>
  <c r="S2869" i="7"/>
  <c r="T2869" i="7"/>
  <c r="S2293" i="7"/>
  <c r="T2293" i="7"/>
  <c r="S1765" i="7"/>
  <c r="T1765" i="7"/>
  <c r="S7908" i="7"/>
  <c r="T7908" i="7"/>
  <c r="S6900" i="7"/>
  <c r="T6900" i="7"/>
  <c r="S6612" i="7"/>
  <c r="T6612" i="7"/>
  <c r="S6324" i="7"/>
  <c r="T6324" i="7"/>
  <c r="S6084" i="7"/>
  <c r="T6084" i="7"/>
  <c r="S5556" i="7"/>
  <c r="T5556" i="7"/>
  <c r="S4788" i="7"/>
  <c r="T4788" i="7"/>
  <c r="S4548" i="7"/>
  <c r="T4548" i="7"/>
  <c r="S4404" i="7"/>
  <c r="T4404" i="7"/>
  <c r="S4116" i="7"/>
  <c r="T4116" i="7"/>
  <c r="S3876" i="7"/>
  <c r="T3876" i="7"/>
  <c r="S3588" i="7"/>
  <c r="T3588" i="7"/>
  <c r="S3396" i="7"/>
  <c r="T3396" i="7"/>
  <c r="S3108" i="7"/>
  <c r="T3108" i="7"/>
  <c r="S2868" i="7"/>
  <c r="T2868" i="7"/>
  <c r="S2292" i="7"/>
  <c r="T2292" i="7"/>
  <c r="S1764" i="7"/>
  <c r="T1764" i="7"/>
  <c r="S8463" i="7"/>
  <c r="T8463" i="7"/>
  <c r="S8175" i="7"/>
  <c r="T8175" i="7"/>
  <c r="S7935" i="7"/>
  <c r="T7935" i="7"/>
  <c r="S7791" i="7"/>
  <c r="T7791" i="7"/>
  <c r="S7503" i="7"/>
  <c r="T7503" i="7"/>
  <c r="S7263" i="7"/>
  <c r="T7263" i="7"/>
  <c r="S6975" i="7"/>
  <c r="T6975" i="7"/>
  <c r="S6447" i="7"/>
  <c r="T6447" i="7"/>
  <c r="S6159" i="7"/>
  <c r="T6159" i="7"/>
  <c r="S5919" i="7"/>
  <c r="T5919" i="7"/>
  <c r="S5391" i="7"/>
  <c r="T5391" i="7"/>
  <c r="S4959" i="7"/>
  <c r="T4959" i="7"/>
  <c r="S4719" i="7"/>
  <c r="T4719" i="7"/>
  <c r="S3951" i="7"/>
  <c r="T3951" i="7"/>
  <c r="S3711" i="7"/>
  <c r="T3711" i="7"/>
  <c r="S3279" i="7"/>
  <c r="T3279" i="7"/>
  <c r="S3039" i="7"/>
  <c r="T3039" i="7"/>
  <c r="S2751" i="7"/>
  <c r="T2751" i="7"/>
  <c r="S2463" i="7"/>
  <c r="T2463" i="7"/>
  <c r="S2223" i="7"/>
  <c r="T2223" i="7"/>
  <c r="S1695" i="7"/>
  <c r="T1695" i="7"/>
  <c r="S5154" i="7"/>
  <c r="T5154" i="7"/>
  <c r="S4914" i="7"/>
  <c r="T4914" i="7"/>
  <c r="S4738" i="7"/>
  <c r="T4738" i="7"/>
  <c r="S4626" i="7"/>
  <c r="T4626" i="7"/>
  <c r="S4306" i="7"/>
  <c r="T4306" i="7"/>
  <c r="S4066" i="7"/>
  <c r="T4066" i="7"/>
  <c r="S3954" i="7"/>
  <c r="T3954" i="7"/>
  <c r="S3714" i="7"/>
  <c r="T3714" i="7"/>
  <c r="S3298" i="7"/>
  <c r="T3298" i="7"/>
  <c r="S3058" i="7"/>
  <c r="T3058" i="7"/>
  <c r="S2530" i="7"/>
  <c r="T2530" i="7"/>
  <c r="S2242" i="7"/>
  <c r="T2242" i="7"/>
  <c r="S1714" i="7"/>
  <c r="T1714" i="7"/>
  <c r="S1260" i="7"/>
  <c r="T1260" i="7"/>
  <c r="S1116" i="7"/>
  <c r="T1116" i="7"/>
  <c r="S348" i="7"/>
  <c r="T348" i="7"/>
  <c r="S60" i="7"/>
  <c r="T60" i="7"/>
  <c r="S1379" i="7"/>
  <c r="T1379" i="7"/>
  <c r="S371" i="7"/>
  <c r="T371" i="7"/>
  <c r="S1286" i="7"/>
  <c r="T1286" i="7"/>
  <c r="S1094" i="7"/>
  <c r="T1094" i="7"/>
  <c r="S854" i="7"/>
  <c r="T854" i="7"/>
  <c r="S566" i="7"/>
  <c r="T566" i="7"/>
  <c r="S278" i="7"/>
  <c r="T278" i="7"/>
  <c r="S38" i="7"/>
  <c r="T38" i="7"/>
  <c r="S1357" i="7"/>
  <c r="T1357" i="7"/>
  <c r="S397" i="7"/>
  <c r="T397" i="7"/>
  <c r="S8753" i="7"/>
  <c r="T8753" i="7"/>
  <c r="S8513" i="7"/>
  <c r="T8513" i="7"/>
  <c r="S5441" i="7"/>
  <c r="T5441" i="7"/>
  <c r="S5057" i="7"/>
  <c r="T5057" i="7"/>
  <c r="S4769" i="7"/>
  <c r="T4769" i="7"/>
  <c r="S4481" i="7"/>
  <c r="T4481" i="7"/>
  <c r="S4289" i="7"/>
  <c r="T4289" i="7"/>
  <c r="S4049" i="7"/>
  <c r="T4049" i="7"/>
  <c r="S3761" i="7"/>
  <c r="T3761" i="7"/>
  <c r="S3377" i="7"/>
  <c r="T3377" i="7"/>
  <c r="S3089" i="7"/>
  <c r="T3089" i="7"/>
  <c r="S2801" i="7"/>
  <c r="T2801" i="7"/>
  <c r="S1457" i="7"/>
  <c r="T1457" i="7"/>
  <c r="S8320" i="7"/>
  <c r="T8320" i="7"/>
  <c r="S6832" i="7"/>
  <c r="T6832" i="7"/>
  <c r="S6064" i="7"/>
  <c r="T6064" i="7"/>
  <c r="S5488" i="7"/>
  <c r="T5488" i="7"/>
  <c r="S5104" i="7"/>
  <c r="T5104" i="7"/>
  <c r="S4816" i="7"/>
  <c r="T4816" i="7"/>
  <c r="S4576" i="7"/>
  <c r="T4576" i="7"/>
  <c r="S4384" i="7"/>
  <c r="T4384" i="7"/>
  <c r="S4096" i="7"/>
  <c r="T4096" i="7"/>
  <c r="S3808" i="7"/>
  <c r="T3808" i="7"/>
  <c r="S3568" i="7"/>
  <c r="T3568" i="7"/>
  <c r="S3424" i="7"/>
  <c r="T3424" i="7"/>
  <c r="S3136" i="7"/>
  <c r="T3136" i="7"/>
  <c r="S2608" i="7"/>
  <c r="T2608" i="7"/>
  <c r="S2368" i="7"/>
  <c r="T2368" i="7"/>
  <c r="S2080" i="7"/>
  <c r="T2080" i="7"/>
  <c r="S1792" i="7"/>
  <c r="T1792" i="7"/>
  <c r="S1552" i="7"/>
  <c r="T1552" i="7"/>
  <c r="S8315" i="7"/>
  <c r="T8315" i="7"/>
  <c r="S7115" i="7"/>
  <c r="T7115" i="7"/>
  <c r="S6827" i="7"/>
  <c r="T6827" i="7"/>
  <c r="S6587" i="7"/>
  <c r="T6587" i="7"/>
  <c r="S5771" i="7"/>
  <c r="T5771" i="7"/>
  <c r="S5483" i="7"/>
  <c r="T5483" i="7"/>
  <c r="S5243" i="7"/>
  <c r="T5243" i="7"/>
  <c r="S5099" i="7"/>
  <c r="T5099" i="7"/>
  <c r="S4811" i="7"/>
  <c r="T4811" i="7"/>
  <c r="S4571" i="7"/>
  <c r="T4571" i="7"/>
  <c r="S4379" i="7"/>
  <c r="T4379" i="7"/>
  <c r="S4091" i="7"/>
  <c r="T4091" i="7"/>
  <c r="S3563" i="7"/>
  <c r="T3563" i="7"/>
  <c r="S3131" i="7"/>
  <c r="T3131" i="7"/>
  <c r="S2603" i="7"/>
  <c r="T2603" i="7"/>
  <c r="S2075" i="7"/>
  <c r="T2075" i="7"/>
  <c r="S8318" i="7"/>
  <c r="T8318" i="7"/>
  <c r="S7406" i="7"/>
  <c r="T7406" i="7"/>
  <c r="S7118" i="7"/>
  <c r="T7118" i="7"/>
  <c r="S6830" i="7"/>
  <c r="T6830" i="7"/>
  <c r="S6590" i="7"/>
  <c r="T6590" i="7"/>
  <c r="S6062" i="7"/>
  <c r="T6062" i="7"/>
  <c r="S5486" i="7"/>
  <c r="T5486" i="7"/>
  <c r="S5246" i="7"/>
  <c r="T5246" i="7"/>
  <c r="S5102" i="7"/>
  <c r="T5102" i="7"/>
  <c r="S4814" i="7"/>
  <c r="T4814" i="7"/>
  <c r="S4574" i="7"/>
  <c r="T4574" i="7"/>
  <c r="S4382" i="7"/>
  <c r="T4382" i="7"/>
  <c r="S4094" i="7"/>
  <c r="T4094" i="7"/>
  <c r="S3806" i="7"/>
  <c r="T3806" i="7"/>
  <c r="S3566" i="7"/>
  <c r="T3566" i="7"/>
  <c r="S3422" i="7"/>
  <c r="T3422" i="7"/>
  <c r="S3134" i="7"/>
  <c r="T3134" i="7"/>
  <c r="S2606" i="7"/>
  <c r="T2606" i="7"/>
  <c r="S2366" i="7"/>
  <c r="T2366" i="7"/>
  <c r="S2078" i="7"/>
  <c r="T2078" i="7"/>
  <c r="S1384" i="7"/>
  <c r="T1384" i="7"/>
  <c r="S376" i="7"/>
  <c r="T376" i="7"/>
  <c r="S1455" i="7"/>
  <c r="T1455" i="7"/>
  <c r="S1071" i="7"/>
  <c r="T1071" i="7"/>
  <c r="S783" i="7"/>
  <c r="T783" i="7"/>
  <c r="S543" i="7"/>
  <c r="T543" i="7"/>
  <c r="S255" i="7"/>
  <c r="T255" i="7"/>
  <c r="S425" i="7"/>
  <c r="T425" i="7"/>
  <c r="S8317" i="7"/>
  <c r="T8317" i="7"/>
  <c r="S7117" i="7"/>
  <c r="T7117" i="7"/>
  <c r="S6829" i="7"/>
  <c r="T6829" i="7"/>
  <c r="S6589" i="7"/>
  <c r="T6589" i="7"/>
  <c r="S6301" i="7"/>
  <c r="T6301" i="7"/>
  <c r="S5773" i="7"/>
  <c r="T5773" i="7"/>
  <c r="S5485" i="7"/>
  <c r="T5485" i="7"/>
  <c r="S5245" i="7"/>
  <c r="T5245" i="7"/>
  <c r="S5101" i="7"/>
  <c r="T5101" i="7"/>
  <c r="S4813" i="7"/>
  <c r="T4813" i="7"/>
  <c r="S4573" i="7"/>
  <c r="T4573" i="7"/>
  <c r="S4381" i="7"/>
  <c r="T4381" i="7"/>
  <c r="S4093" i="7"/>
  <c r="T4093" i="7"/>
  <c r="S3805" i="7"/>
  <c r="T3805" i="7"/>
  <c r="S3565" i="7"/>
  <c r="T3565" i="7"/>
  <c r="S3133" i="7"/>
  <c r="T3133" i="7"/>
  <c r="S2605" i="7"/>
  <c r="T2605" i="7"/>
  <c r="S2365" i="7"/>
  <c r="T2365" i="7"/>
  <c r="S2077" i="7"/>
  <c r="T2077" i="7"/>
  <c r="S8412" i="7"/>
  <c r="T8412" i="7"/>
  <c r="S7836" i="7"/>
  <c r="T7836" i="7"/>
  <c r="S7740" i="7"/>
  <c r="T7740" i="7"/>
  <c r="S7164" i="7"/>
  <c r="T7164" i="7"/>
  <c r="S6924" i="7"/>
  <c r="T6924" i="7"/>
  <c r="S6636" i="7"/>
  <c r="T6636" i="7"/>
  <c r="S6396" i="7"/>
  <c r="T6396" i="7"/>
  <c r="S6108" i="7"/>
  <c r="T6108" i="7"/>
  <c r="S5820" i="7"/>
  <c r="T5820" i="7"/>
  <c r="S5580" i="7"/>
  <c r="T5580" i="7"/>
  <c r="S5292" i="7"/>
  <c r="T5292" i="7"/>
  <c r="S5148" i="7"/>
  <c r="T5148" i="7"/>
  <c r="S4908" i="7"/>
  <c r="T4908" i="7"/>
  <c r="S4620" i="7"/>
  <c r="T4620" i="7"/>
  <c r="S4140" i="7"/>
  <c r="T4140" i="7"/>
  <c r="S3612" i="7"/>
  <c r="T3612" i="7"/>
  <c r="S3468" i="7"/>
  <c r="T3468" i="7"/>
  <c r="S3228" i="7"/>
  <c r="T3228" i="7"/>
  <c r="S2412" i="7"/>
  <c r="T2412" i="7"/>
  <c r="S2124" i="7"/>
  <c r="T2124" i="7"/>
  <c r="S1884" i="7"/>
  <c r="T1884" i="7"/>
  <c r="S1596" i="7"/>
  <c r="T1596" i="7"/>
  <c r="S8103" i="7"/>
  <c r="T8103" i="7"/>
  <c r="S7623" i="7"/>
  <c r="T7623" i="7"/>
  <c r="S7095" i="7"/>
  <c r="T7095" i="7"/>
  <c r="S6567" i="7"/>
  <c r="T6567" i="7"/>
  <c r="S6279" i="7"/>
  <c r="T6279" i="7"/>
  <c r="S5991" i="7"/>
  <c r="T5991" i="7"/>
  <c r="S5751" i="7"/>
  <c r="T5751" i="7"/>
  <c r="S5463" i="7"/>
  <c r="T5463" i="7"/>
  <c r="S4983" i="7"/>
  <c r="T4983" i="7"/>
  <c r="S4743" i="7"/>
  <c r="T4743" i="7"/>
  <c r="S4455" i="7"/>
  <c r="T4455" i="7"/>
  <c r="S4311" i="7"/>
  <c r="T4311" i="7"/>
  <c r="S4071" i="7"/>
  <c r="T4071" i="7"/>
  <c r="S3783" i="7"/>
  <c r="T3783" i="7"/>
  <c r="S3303" i="7"/>
  <c r="T3303" i="7"/>
  <c r="S3063" i="7"/>
  <c r="T3063" i="7"/>
  <c r="S2775" i="7"/>
  <c r="T2775" i="7"/>
  <c r="S2535" i="7"/>
  <c r="T2535" i="7"/>
  <c r="S2247" i="7"/>
  <c r="T2247" i="7"/>
  <c r="S1959" i="7"/>
  <c r="T1959" i="7"/>
  <c r="S1719" i="7"/>
  <c r="T1719" i="7"/>
  <c r="S6634" i="7"/>
  <c r="T6634" i="7"/>
  <c r="S6106" i="7"/>
  <c r="T6106" i="7"/>
  <c r="S5082" i="7"/>
  <c r="T5082" i="7"/>
  <c r="S4794" i="7"/>
  <c r="T4794" i="7"/>
  <c r="S4618" i="7"/>
  <c r="T4618" i="7"/>
  <c r="S4554" i="7"/>
  <c r="T4554" i="7"/>
  <c r="S4314" i="7"/>
  <c r="T4314" i="7"/>
  <c r="S4074" i="7"/>
  <c r="T4074" i="7"/>
  <c r="S3786" i="7"/>
  <c r="T3786" i="7"/>
  <c r="S3466" i="7"/>
  <c r="T3466" i="7"/>
  <c r="S3226" i="7"/>
  <c r="T3226" i="7"/>
  <c r="S3114" i="7"/>
  <c r="T3114" i="7"/>
  <c r="S2410" i="7"/>
  <c r="T2410" i="7"/>
  <c r="S1594" i="7"/>
  <c r="T1594" i="7"/>
  <c r="S1428" i="7"/>
  <c r="T1428" i="7"/>
  <c r="S948" i="7"/>
  <c r="T948" i="7"/>
  <c r="S420" i="7"/>
  <c r="T420" i="7"/>
  <c r="S180" i="7"/>
  <c r="T180" i="7"/>
  <c r="S1259" i="7"/>
  <c r="T1259" i="7"/>
  <c r="S1115" i="7"/>
  <c r="T1115" i="7"/>
  <c r="S347" i="7"/>
  <c r="T347" i="7"/>
  <c r="S1262" i="7"/>
  <c r="T1262" i="7"/>
  <c r="S1118" i="7"/>
  <c r="T1118" i="7"/>
  <c r="S878" i="7"/>
  <c r="T878" i="7"/>
  <c r="S590" i="7"/>
  <c r="T590" i="7"/>
  <c r="S350" i="7"/>
  <c r="T350" i="7"/>
  <c r="S62" i="7"/>
  <c r="T62" i="7"/>
  <c r="S1285" i="7"/>
  <c r="T1285" i="7"/>
  <c r="S1093" i="7"/>
  <c r="T1093" i="7"/>
  <c r="S853" i="7"/>
  <c r="T853" i="7"/>
  <c r="S565" i="7"/>
  <c r="T565" i="7"/>
  <c r="S277" i="7"/>
  <c r="T277" i="7"/>
  <c r="S37" i="7"/>
  <c r="T37" i="7"/>
  <c r="S5" i="7"/>
  <c r="T5" i="7"/>
  <c r="S2969" i="7"/>
  <c r="T2969" i="7"/>
  <c r="S5944" i="7"/>
  <c r="T5944" i="7"/>
  <c r="S4936" i="7"/>
  <c r="T4936" i="7"/>
  <c r="S4264" i="7"/>
  <c r="T4264" i="7"/>
  <c r="S2968" i="7"/>
  <c r="T2968" i="7"/>
  <c r="S2440" i="7"/>
  <c r="T2440" i="7"/>
  <c r="S8627" i="7"/>
  <c r="T8627" i="7"/>
  <c r="S7763" i="7"/>
  <c r="T7763" i="7"/>
  <c r="S7475" i="7"/>
  <c r="T7475" i="7"/>
  <c r="S7235" i="7"/>
  <c r="T7235" i="7"/>
  <c r="S6947" i="7"/>
  <c r="T6947" i="7"/>
  <c r="S6659" i="7"/>
  <c r="T6659" i="7"/>
  <c r="S5891" i="7"/>
  <c r="T5891" i="7"/>
  <c r="S5315" i="7"/>
  <c r="T5315" i="7"/>
  <c r="S4883" i="7"/>
  <c r="T4883" i="7"/>
  <c r="S4595" i="7"/>
  <c r="T4595" i="7"/>
  <c r="S4211" i="7"/>
  <c r="T4211" i="7"/>
  <c r="S3923" i="7"/>
  <c r="T3923" i="7"/>
  <c r="S3443" i="7"/>
  <c r="T3443" i="7"/>
  <c r="S3203" i="7"/>
  <c r="T3203" i="7"/>
  <c r="S2915" i="7"/>
  <c r="T2915" i="7"/>
  <c r="S2627" i="7"/>
  <c r="T2627" i="7"/>
  <c r="S2387" i="7"/>
  <c r="T2387" i="7"/>
  <c r="S1859" i="7"/>
  <c r="T1859" i="7"/>
  <c r="S1571" i="7"/>
  <c r="T1571" i="7"/>
  <c r="S7910" i="7"/>
  <c r="T7910" i="7"/>
  <c r="S7142" i="7"/>
  <c r="T7142" i="7"/>
  <c r="S6902" i="7"/>
  <c r="T6902" i="7"/>
  <c r="S6614" i="7"/>
  <c r="T6614" i="7"/>
  <c r="S6326" i="7"/>
  <c r="T6326" i="7"/>
  <c r="S6086" i="7"/>
  <c r="T6086" i="7"/>
  <c r="S5798" i="7"/>
  <c r="T5798" i="7"/>
  <c r="S5558" i="7"/>
  <c r="T5558" i="7"/>
  <c r="S4790" i="7"/>
  <c r="T4790" i="7"/>
  <c r="S4550" i="7"/>
  <c r="T4550" i="7"/>
  <c r="S4406" i="7"/>
  <c r="T4406" i="7"/>
  <c r="S4118" i="7"/>
  <c r="T4118" i="7"/>
  <c r="S3878" i="7"/>
  <c r="T3878" i="7"/>
  <c r="S3590" i="7"/>
  <c r="T3590" i="7"/>
  <c r="S3398" i="7"/>
  <c r="T3398" i="7"/>
  <c r="S3110" i="7"/>
  <c r="T3110" i="7"/>
  <c r="S2870" i="7"/>
  <c r="T2870" i="7"/>
  <c r="S2294" i="7"/>
  <c r="T2294" i="7"/>
  <c r="S1766" i="7"/>
  <c r="T1766" i="7"/>
  <c r="S1408" i="7"/>
  <c r="T1408" i="7"/>
  <c r="S1024" i="7"/>
  <c r="T1024" i="7"/>
  <c r="S448" i="7"/>
  <c r="T448" i="7"/>
  <c r="S208" i="7"/>
  <c r="T208" i="7"/>
  <c r="S759" i="7"/>
  <c r="T759" i="7"/>
  <c r="S519" i="7"/>
  <c r="T519" i="7"/>
  <c r="S231" i="7"/>
  <c r="T231" i="7"/>
  <c r="S1354" i="7"/>
  <c r="T1354" i="7"/>
  <c r="S881" i="7"/>
  <c r="T881" i="7"/>
  <c r="S353" i="7"/>
  <c r="T353" i="7"/>
  <c r="S8629" i="7"/>
  <c r="T8629" i="7"/>
  <c r="S8485" i="7"/>
  <c r="T8485" i="7"/>
  <c r="S8245" i="7"/>
  <c r="T8245" i="7"/>
  <c r="S7957" i="7"/>
  <c r="T7957" i="7"/>
  <c r="S7765" i="7"/>
  <c r="T7765" i="7"/>
  <c r="S7477" i="7"/>
  <c r="T7477" i="7"/>
  <c r="S7237" i="7"/>
  <c r="T7237" i="7"/>
  <c r="S6949" i="7"/>
  <c r="T6949" i="7"/>
  <c r="S6661" i="7"/>
  <c r="T6661" i="7"/>
  <c r="S6421" i="7"/>
  <c r="T6421" i="7"/>
  <c r="S6133" i="7"/>
  <c r="T6133" i="7"/>
  <c r="S5893" i="7"/>
  <c r="T5893" i="7"/>
  <c r="S5605" i="7"/>
  <c r="T5605" i="7"/>
  <c r="S5317" i="7"/>
  <c r="T5317" i="7"/>
  <c r="S5125" i="7"/>
  <c r="T5125" i="7"/>
  <c r="S4885" i="7"/>
  <c r="T4885" i="7"/>
  <c r="S4597" i="7"/>
  <c r="T4597" i="7"/>
  <c r="S4213" i="7"/>
  <c r="T4213" i="7"/>
  <c r="S3925" i="7"/>
  <c r="T3925" i="7"/>
  <c r="S3445" i="7"/>
  <c r="T3445" i="7"/>
  <c r="S3205" i="7"/>
  <c r="T3205" i="7"/>
  <c r="S2629" i="7"/>
  <c r="T2629" i="7"/>
  <c r="S2389" i="7"/>
  <c r="T2389" i="7"/>
  <c r="S2101" i="7"/>
  <c r="T2101" i="7"/>
  <c r="S1861" i="7"/>
  <c r="T1861" i="7"/>
  <c r="S1573" i="7"/>
  <c r="T1573" i="7"/>
  <c r="S8628" i="7"/>
  <c r="T8628" i="7"/>
  <c r="S7956" i="7"/>
  <c r="T7956" i="7"/>
  <c r="S7764" i="7"/>
  <c r="T7764" i="7"/>
  <c r="S7476" i="7"/>
  <c r="T7476" i="7"/>
  <c r="S7236" i="7"/>
  <c r="T7236" i="7"/>
  <c r="S6948" i="7"/>
  <c r="T6948" i="7"/>
  <c r="S6660" i="7"/>
  <c r="T6660" i="7"/>
  <c r="S6420" i="7"/>
  <c r="T6420" i="7"/>
  <c r="S6132" i="7"/>
  <c r="T6132" i="7"/>
  <c r="S5892" i="7"/>
  <c r="T5892" i="7"/>
  <c r="S5604" i="7"/>
  <c r="T5604" i="7"/>
  <c r="S5316" i="7"/>
  <c r="T5316" i="7"/>
  <c r="S5124" i="7"/>
  <c r="T5124" i="7"/>
  <c r="S4884" i="7"/>
  <c r="T4884" i="7"/>
  <c r="S4596" i="7"/>
  <c r="T4596" i="7"/>
  <c r="S4212" i="7"/>
  <c r="T4212" i="7"/>
  <c r="S3924" i="7"/>
  <c r="T3924" i="7"/>
  <c r="S3636" i="7"/>
  <c r="T3636" i="7"/>
  <c r="S3444" i="7"/>
  <c r="T3444" i="7"/>
  <c r="S3204" i="7"/>
  <c r="T3204" i="7"/>
  <c r="S2916" i="7"/>
  <c r="T2916" i="7"/>
  <c r="S2628" i="7"/>
  <c r="T2628" i="7"/>
  <c r="S2388" i="7"/>
  <c r="T2388" i="7"/>
  <c r="S1860" i="7"/>
  <c r="T1860" i="7"/>
  <c r="S1572" i="7"/>
  <c r="T1572" i="7"/>
  <c r="S8751" i="7"/>
  <c r="T8751" i="7"/>
  <c r="S8511" i="7"/>
  <c r="T8511" i="7"/>
  <c r="S7983" i="7"/>
  <c r="T7983" i="7"/>
  <c r="S6783" i="7"/>
  <c r="T6783" i="7"/>
  <c r="S6495" i="7"/>
  <c r="T6495" i="7"/>
  <c r="S6255" i="7"/>
  <c r="T6255" i="7"/>
  <c r="S5967" i="7"/>
  <c r="T5967" i="7"/>
  <c r="S5727" i="7"/>
  <c r="T5727" i="7"/>
  <c r="S5439" i="7"/>
  <c r="T5439" i="7"/>
  <c r="S5055" i="7"/>
  <c r="T5055" i="7"/>
  <c r="S4767" i="7"/>
  <c r="T4767" i="7"/>
  <c r="S4479" i="7"/>
  <c r="T4479" i="7"/>
  <c r="S4287" i="7"/>
  <c r="T4287" i="7"/>
  <c r="S4047" i="7"/>
  <c r="T4047" i="7"/>
  <c r="S3759" i="7"/>
  <c r="T3759" i="7"/>
  <c r="S3375" i="7"/>
  <c r="T3375" i="7"/>
  <c r="S3087" i="7"/>
  <c r="T3087" i="7"/>
  <c r="S2799" i="7"/>
  <c r="T2799" i="7"/>
  <c r="S6322" i="7"/>
  <c r="T6322" i="7"/>
  <c r="S6082" i="7"/>
  <c r="T6082" i="7"/>
  <c r="S4962" i="7"/>
  <c r="T4962" i="7"/>
  <c r="S4786" i="7"/>
  <c r="T4786" i="7"/>
  <c r="S4722" i="7"/>
  <c r="T4722" i="7"/>
  <c r="S4290" i="7"/>
  <c r="T4290" i="7"/>
  <c r="S4114" i="7"/>
  <c r="T4114" i="7"/>
  <c r="S3874" i="7"/>
  <c r="T3874" i="7"/>
  <c r="S3762" i="7"/>
  <c r="T3762" i="7"/>
  <c r="S3586" i="7"/>
  <c r="T3586" i="7"/>
  <c r="S3106" i="7"/>
  <c r="T3106" i="7"/>
  <c r="S2578" i="7"/>
  <c r="T2578" i="7"/>
  <c r="S2290" i="7"/>
  <c r="T2290" i="7"/>
  <c r="S1762" i="7"/>
  <c r="T1762" i="7"/>
  <c r="S1356" i="7"/>
  <c r="T1356" i="7"/>
  <c r="S396" i="7"/>
  <c r="T396" i="7"/>
  <c r="S1427" i="7"/>
  <c r="T1427" i="7"/>
  <c r="S947" i="7"/>
  <c r="T947" i="7"/>
  <c r="S419" i="7"/>
  <c r="T419" i="7"/>
  <c r="S1382" i="7"/>
  <c r="T1382" i="7"/>
  <c r="S614" i="7"/>
  <c r="T614" i="7"/>
  <c r="S374" i="7"/>
  <c r="T374" i="7"/>
  <c r="S1405" i="7"/>
  <c r="T1405" i="7"/>
  <c r="S1021" i="7"/>
  <c r="T1021" i="7"/>
  <c r="S445" i="7"/>
  <c r="T445" i="7"/>
  <c r="S205" i="7"/>
  <c r="T205" i="7"/>
  <c r="S5489" i="7"/>
  <c r="T5489" i="7"/>
  <c r="S5105" i="7"/>
  <c r="T5105" i="7"/>
  <c r="S4577" i="7"/>
  <c r="T4577" i="7"/>
  <c r="S4385" i="7"/>
  <c r="T4385" i="7"/>
  <c r="S4097" i="7"/>
  <c r="T4097" i="7"/>
  <c r="S3809" i="7"/>
  <c r="T3809" i="7"/>
  <c r="S3569" i="7"/>
  <c r="T3569" i="7"/>
  <c r="S3425" i="7"/>
  <c r="T3425" i="7"/>
  <c r="S3249" i="7"/>
  <c r="T3249" i="7"/>
  <c r="S3137" i="7"/>
  <c r="T3137" i="7"/>
  <c r="S2609" i="7"/>
  <c r="T2609" i="7"/>
  <c r="S2369" i="7"/>
  <c r="T2369" i="7"/>
  <c r="S2081" i="7"/>
  <c r="T2081" i="7"/>
  <c r="S8416" i="7"/>
  <c r="T8416" i="7"/>
  <c r="S6640" i="7"/>
  <c r="T6640" i="7"/>
  <c r="S6400" i="7"/>
  <c r="T6400" i="7"/>
  <c r="S6112" i="7"/>
  <c r="T6112" i="7"/>
  <c r="S5824" i="7"/>
  <c r="T5824" i="7"/>
  <c r="S5584" i="7"/>
  <c r="T5584" i="7"/>
  <c r="S5296" i="7"/>
  <c r="T5296" i="7"/>
  <c r="S5152" i="7"/>
  <c r="T5152" i="7"/>
  <c r="S4912" i="7"/>
  <c r="T4912" i="7"/>
  <c r="S4624" i="7"/>
  <c r="T4624" i="7"/>
  <c r="S4144" i="7"/>
  <c r="T4144" i="7"/>
  <c r="S3904" i="7"/>
  <c r="T3904" i="7"/>
  <c r="S3616" i="7"/>
  <c r="T3616" i="7"/>
  <c r="S3472" i="7"/>
  <c r="T3472" i="7"/>
  <c r="S3232" i="7"/>
  <c r="T3232" i="7"/>
  <c r="S2944" i="7"/>
  <c r="T2944" i="7"/>
  <c r="S2416" i="7"/>
  <c r="T2416" i="7"/>
  <c r="S2128" i="7"/>
  <c r="T2128" i="7"/>
  <c r="S1888" i="7"/>
  <c r="T1888" i="7"/>
  <c r="S8411" i="7"/>
  <c r="T8411" i="7"/>
  <c r="S7739" i="7"/>
  <c r="T7739" i="7"/>
  <c r="S7163" i="7"/>
  <c r="T7163" i="7"/>
  <c r="S6635" i="7"/>
  <c r="T6635" i="7"/>
  <c r="S6107" i="7"/>
  <c r="T6107" i="7"/>
  <c r="S5579" i="7"/>
  <c r="T5579" i="7"/>
  <c r="S4907" i="7"/>
  <c r="T4907" i="7"/>
  <c r="S4619" i="7"/>
  <c r="T4619" i="7"/>
  <c r="S3467" i="7"/>
  <c r="T3467" i="7"/>
  <c r="S3227" i="7"/>
  <c r="T3227" i="7"/>
  <c r="S2411" i="7"/>
  <c r="T2411" i="7"/>
  <c r="S1883" i="7"/>
  <c r="T1883" i="7"/>
  <c r="S1595" i="7"/>
  <c r="T1595" i="7"/>
  <c r="S8414" i="7"/>
  <c r="T8414" i="7"/>
  <c r="S7838" i="7"/>
  <c r="T7838" i="7"/>
  <c r="S7742" i="7"/>
  <c r="T7742" i="7"/>
  <c r="S7166" i="7"/>
  <c r="T7166" i="7"/>
  <c r="S6926" i="7"/>
  <c r="T6926" i="7"/>
  <c r="S6638" i="7"/>
  <c r="T6638" i="7"/>
  <c r="S6398" i="7"/>
  <c r="T6398" i="7"/>
  <c r="S6110" i="7"/>
  <c r="T6110" i="7"/>
  <c r="S5822" i="7"/>
  <c r="T5822" i="7"/>
  <c r="S5582" i="7"/>
  <c r="T5582" i="7"/>
  <c r="S5294" i="7"/>
  <c r="T5294" i="7"/>
  <c r="S5150" i="7"/>
  <c r="T5150" i="7"/>
  <c r="S4910" i="7"/>
  <c r="T4910" i="7"/>
  <c r="S4622" i="7"/>
  <c r="T4622" i="7"/>
  <c r="S4142" i="7"/>
  <c r="T4142" i="7"/>
  <c r="S3902" i="7"/>
  <c r="T3902" i="7"/>
  <c r="S3614" i="7"/>
  <c r="T3614" i="7"/>
  <c r="S3470" i="7"/>
  <c r="T3470" i="7"/>
  <c r="S3230" i="7"/>
  <c r="T3230" i="7"/>
  <c r="S2942" i="7"/>
  <c r="T2942" i="7"/>
  <c r="S2414" i="7"/>
  <c r="T2414" i="7"/>
  <c r="S2126" i="7"/>
  <c r="T2126" i="7"/>
  <c r="S1886" i="7"/>
  <c r="T1886" i="7"/>
  <c r="S1598" i="7"/>
  <c r="T1598" i="7"/>
  <c r="S1432" i="7"/>
  <c r="T1432" i="7"/>
  <c r="S712" i="7"/>
  <c r="T712" i="7"/>
  <c r="S424" i="7"/>
  <c r="T424" i="7"/>
  <c r="S1263" i="7"/>
  <c r="T1263" i="7"/>
  <c r="S1119" i="7"/>
  <c r="T1119" i="7"/>
  <c r="S879" i="7"/>
  <c r="T879" i="7"/>
  <c r="S591" i="7"/>
  <c r="T591" i="7"/>
  <c r="S351" i="7"/>
  <c r="T351" i="7"/>
  <c r="S761" i="7"/>
  <c r="T761" i="7"/>
  <c r="S8413" i="7"/>
  <c r="T8413" i="7"/>
  <c r="S8125" i="7"/>
  <c r="T8125" i="7"/>
  <c r="S7741" i="7"/>
  <c r="T7741" i="7"/>
  <c r="S7165" i="7"/>
  <c r="T7165" i="7"/>
  <c r="S6925" i="7"/>
  <c r="T6925" i="7"/>
  <c r="S6637" i="7"/>
  <c r="T6637" i="7"/>
  <c r="S6397" i="7"/>
  <c r="T6397" i="7"/>
  <c r="S6109" i="7"/>
  <c r="T6109" i="7"/>
  <c r="S5821" i="7"/>
  <c r="T5821" i="7"/>
  <c r="S5581" i="7"/>
  <c r="T5581" i="7"/>
  <c r="S5293" i="7"/>
  <c r="T5293" i="7"/>
  <c r="S5149" i="7"/>
  <c r="T5149" i="7"/>
  <c r="S4909" i="7"/>
  <c r="T4909" i="7"/>
  <c r="S4621" i="7"/>
  <c r="T4621" i="7"/>
  <c r="S4141" i="7"/>
  <c r="T4141" i="7"/>
  <c r="S3901" i="7"/>
  <c r="T3901" i="7"/>
  <c r="S3613" i="7"/>
  <c r="T3613" i="7"/>
  <c r="S3469" i="7"/>
  <c r="T3469" i="7"/>
  <c r="S3229" i="7"/>
  <c r="T3229" i="7"/>
  <c r="S2701" i="7"/>
  <c r="T2701" i="7"/>
  <c r="S2413" i="7"/>
  <c r="T2413" i="7"/>
  <c r="S1885" i="7"/>
  <c r="T1885" i="7"/>
  <c r="S8460" i="7"/>
  <c r="T8460" i="7"/>
  <c r="S8172" i="7"/>
  <c r="T8172" i="7"/>
  <c r="S7260" i="7"/>
  <c r="T7260" i="7"/>
  <c r="S6972" i="7"/>
  <c r="T6972" i="7"/>
  <c r="S6444" i="7"/>
  <c r="T6444" i="7"/>
  <c r="S6156" i="7"/>
  <c r="T6156" i="7"/>
  <c r="S5916" i="7"/>
  <c r="T5916" i="7"/>
  <c r="S5388" i="7"/>
  <c r="T5388" i="7"/>
  <c r="S4956" i="7"/>
  <c r="T4956" i="7"/>
  <c r="S3948" i="7"/>
  <c r="T3948" i="7"/>
  <c r="S3708" i="7"/>
  <c r="T3708" i="7"/>
  <c r="S3276" i="7"/>
  <c r="T3276" i="7"/>
  <c r="S3036" i="7"/>
  <c r="T3036" i="7"/>
  <c r="S2748" i="7"/>
  <c r="T2748" i="7"/>
  <c r="S2460" i="7"/>
  <c r="T2460" i="7"/>
  <c r="S2220" i="7"/>
  <c r="T2220" i="7"/>
  <c r="S1692" i="7"/>
  <c r="T1692" i="7"/>
  <c r="S8151" i="7"/>
  <c r="T8151" i="7"/>
  <c r="S7911" i="7"/>
  <c r="T7911" i="7"/>
  <c r="S7143" i="7"/>
  <c r="T7143" i="7"/>
  <c r="S6903" i="7"/>
  <c r="T6903" i="7"/>
  <c r="S6615" i="7"/>
  <c r="T6615" i="7"/>
  <c r="S6327" i="7"/>
  <c r="T6327" i="7"/>
  <c r="S6087" i="7"/>
  <c r="T6087" i="7"/>
  <c r="S5799" i="7"/>
  <c r="T5799" i="7"/>
  <c r="S5559" i="7"/>
  <c r="T5559" i="7"/>
  <c r="S5079" i="7"/>
  <c r="T5079" i="7"/>
  <c r="S4791" i="7"/>
  <c r="T4791" i="7"/>
  <c r="S4551" i="7"/>
  <c r="T4551" i="7"/>
  <c r="S4407" i="7"/>
  <c r="T4407" i="7"/>
  <c r="S4119" i="7"/>
  <c r="T4119" i="7"/>
  <c r="S3879" i="7"/>
  <c r="T3879" i="7"/>
  <c r="S3591" i="7"/>
  <c r="T3591" i="7"/>
  <c r="S3399" i="7"/>
  <c r="T3399" i="7"/>
  <c r="S3111" i="7"/>
  <c r="T3111" i="7"/>
  <c r="S2871" i="7"/>
  <c r="T2871" i="7"/>
  <c r="S2295" i="7"/>
  <c r="T2295" i="7"/>
  <c r="S1767" i="7"/>
  <c r="T1767" i="7"/>
  <c r="S6154" i="7"/>
  <c r="T6154" i="7"/>
  <c r="S5386" i="7"/>
  <c r="T5386" i="7"/>
  <c r="S4890" i="7"/>
  <c r="T4890" i="7"/>
  <c r="S4602" i="7"/>
  <c r="T4602" i="7"/>
  <c r="S4122" i="7"/>
  <c r="T4122" i="7"/>
  <c r="S3946" i="7"/>
  <c r="T3946" i="7"/>
  <c r="S3882" i="7"/>
  <c r="T3882" i="7"/>
  <c r="S3706" i="7"/>
  <c r="T3706" i="7"/>
  <c r="S3274" i="7"/>
  <c r="T3274" i="7"/>
  <c r="S3034" i="7"/>
  <c r="T3034" i="7"/>
  <c r="S2458" i="7"/>
  <c r="T2458" i="7"/>
  <c r="S2218" i="7"/>
  <c r="T2218" i="7"/>
  <c r="S1690" i="7"/>
  <c r="T1690" i="7"/>
  <c r="S756" i="7"/>
  <c r="T756" i="7"/>
  <c r="S228" i="7"/>
  <c r="T228" i="7"/>
  <c r="S1355" i="7"/>
  <c r="T1355" i="7"/>
  <c r="S395" i="7"/>
  <c r="T395" i="7"/>
  <c r="S1358" i="7"/>
  <c r="T1358" i="7"/>
  <c r="S398" i="7"/>
  <c r="T398" i="7"/>
  <c r="S1381" i="7"/>
  <c r="T1381" i="7"/>
  <c r="S613" i="7"/>
  <c r="T613" i="7"/>
  <c r="S373" i="7"/>
  <c r="T373" i="7"/>
  <c r="S5945" i="7"/>
  <c r="T5945" i="7"/>
  <c r="S4937" i="7"/>
  <c r="T4937" i="7"/>
  <c r="S3977" i="7"/>
  <c r="T3977" i="7"/>
  <c r="S2793" i="7"/>
  <c r="T2793" i="7"/>
  <c r="S2201" i="7"/>
  <c r="T2201" i="7"/>
  <c r="S8584" i="7"/>
  <c r="T8584" i="7"/>
  <c r="S6472" i="7"/>
  <c r="T6472" i="7"/>
  <c r="S6232" i="7"/>
  <c r="T6232" i="7"/>
  <c r="S5656" i="7"/>
  <c r="T5656" i="7"/>
  <c r="S5416" i="7"/>
  <c r="T5416" i="7"/>
  <c r="S4648" i="7"/>
  <c r="T4648" i="7"/>
  <c r="S3976" i="7"/>
  <c r="T3976" i="7"/>
  <c r="S3736" i="7"/>
  <c r="T3736" i="7"/>
  <c r="S3256" i="7"/>
  <c r="T3256" i="7"/>
  <c r="S2200" i="7"/>
  <c r="T2200" i="7"/>
  <c r="S1624" i="7"/>
  <c r="T1624" i="7"/>
  <c r="S5465" i="7"/>
  <c r="T5465" i="7"/>
  <c r="S4985" i="7"/>
  <c r="T4985" i="7"/>
  <c r="S4745" i="7"/>
  <c r="T4745" i="7"/>
  <c r="S4457" i="7"/>
  <c r="T4457" i="7"/>
  <c r="S4313" i="7"/>
  <c r="T4313" i="7"/>
  <c r="S4073" i="7"/>
  <c r="T4073" i="7"/>
  <c r="S3785" i="7"/>
  <c r="T3785" i="7"/>
  <c r="S3305" i="7"/>
  <c r="T3305" i="7"/>
  <c r="S3129" i="7"/>
  <c r="T3129" i="7"/>
  <c r="S3065" i="7"/>
  <c r="T3065" i="7"/>
  <c r="S2777" i="7"/>
  <c r="T2777" i="7"/>
  <c r="S2537" i="7"/>
  <c r="T2537" i="7"/>
  <c r="S1721" i="7"/>
  <c r="T1721" i="7"/>
  <c r="S1433" i="7"/>
  <c r="T1433" i="7"/>
  <c r="S8104" i="7"/>
  <c r="T8104" i="7"/>
  <c r="S7096" i="7"/>
  <c r="T7096" i="7"/>
  <c r="S6280" i="7"/>
  <c r="T6280" i="7"/>
  <c r="S5992" i="7"/>
  <c r="T5992" i="7"/>
  <c r="S5752" i="7"/>
  <c r="T5752" i="7"/>
  <c r="S5464" i="7"/>
  <c r="T5464" i="7"/>
  <c r="S4984" i="7"/>
  <c r="T4984" i="7"/>
  <c r="S4744" i="7"/>
  <c r="T4744" i="7"/>
  <c r="S4456" i="7"/>
  <c r="T4456" i="7"/>
  <c r="S4312" i="7"/>
  <c r="T4312" i="7"/>
  <c r="S4072" i="7"/>
  <c r="T4072" i="7"/>
  <c r="S3784" i="7"/>
  <c r="T3784" i="7"/>
  <c r="S3304" i="7"/>
  <c r="T3304" i="7"/>
  <c r="S3064" i="7"/>
  <c r="T3064" i="7"/>
  <c r="S2776" i="7"/>
  <c r="T2776" i="7"/>
  <c r="S2536" i="7"/>
  <c r="T2536" i="7"/>
  <c r="S2248" i="7"/>
  <c r="T2248" i="7"/>
  <c r="S1960" i="7"/>
  <c r="T1960" i="7"/>
  <c r="S1720" i="7"/>
  <c r="T1720" i="7"/>
  <c r="S8579" i="7"/>
  <c r="T8579" i="7"/>
  <c r="S7571" i="7"/>
  <c r="T7571" i="7"/>
  <c r="S7283" i="7"/>
  <c r="T7283" i="7"/>
  <c r="S6755" i="7"/>
  <c r="T6755" i="7"/>
  <c r="S6467" i="7"/>
  <c r="T6467" i="7"/>
  <c r="S5939" i="7"/>
  <c r="T5939" i="7"/>
  <c r="S5411" i="7"/>
  <c r="T5411" i="7"/>
  <c r="S4931" i="7"/>
  <c r="T4931" i="7"/>
  <c r="S4643" i="7"/>
  <c r="T4643" i="7"/>
  <c r="S4259" i="7"/>
  <c r="T4259" i="7"/>
  <c r="S3971" i="7"/>
  <c r="T3971" i="7"/>
  <c r="S3731" i="7"/>
  <c r="T3731" i="7"/>
  <c r="S3251" i="7"/>
  <c r="T3251" i="7"/>
  <c r="S2723" i="7"/>
  <c r="T2723" i="7"/>
  <c r="S2435" i="7"/>
  <c r="T2435" i="7"/>
  <c r="S2195" i="7"/>
  <c r="T2195" i="7"/>
  <c r="S8630" i="7"/>
  <c r="T8630" i="7"/>
  <c r="S8486" i="7"/>
  <c r="T8486" i="7"/>
  <c r="S8246" i="7"/>
  <c r="T8246" i="7"/>
  <c r="S7958" i="7"/>
  <c r="T7958" i="7"/>
  <c r="S7766" i="7"/>
  <c r="T7766" i="7"/>
  <c r="S7478" i="7"/>
  <c r="T7478" i="7"/>
  <c r="S7238" i="7"/>
  <c r="T7238" i="7"/>
  <c r="S6950" i="7"/>
  <c r="T6950" i="7"/>
  <c r="S6662" i="7"/>
  <c r="T6662" i="7"/>
  <c r="S6422" i="7"/>
  <c r="T6422" i="7"/>
  <c r="S6134" i="7"/>
  <c r="T6134" i="7"/>
  <c r="S5894" i="7"/>
  <c r="T5894" i="7"/>
  <c r="S5606" i="7"/>
  <c r="T5606" i="7"/>
  <c r="S5318" i="7"/>
  <c r="T5318" i="7"/>
  <c r="S5126" i="7"/>
  <c r="T5126" i="7"/>
  <c r="S4886" i="7"/>
  <c r="T4886" i="7"/>
  <c r="S4598" i="7"/>
  <c r="T4598" i="7"/>
  <c r="S4214" i="7"/>
  <c r="T4214" i="7"/>
  <c r="S3926" i="7"/>
  <c r="T3926" i="7"/>
  <c r="S3446" i="7"/>
  <c r="T3446" i="7"/>
  <c r="S3206" i="7"/>
  <c r="T3206" i="7"/>
  <c r="S2630" i="7"/>
  <c r="T2630" i="7"/>
  <c r="S2390" i="7"/>
  <c r="T2390" i="7"/>
  <c r="S2102" i="7"/>
  <c r="T2102" i="7"/>
  <c r="S1862" i="7"/>
  <c r="T1862" i="7"/>
  <c r="S1574" i="7"/>
  <c r="T1574" i="7"/>
  <c r="S1456" i="7"/>
  <c r="T1456" i="7"/>
  <c r="S1072" i="7"/>
  <c r="T1072" i="7"/>
  <c r="S784" i="7"/>
  <c r="T784" i="7"/>
  <c r="S544" i="7"/>
  <c r="T544" i="7"/>
  <c r="S256" i="7"/>
  <c r="T256" i="7"/>
  <c r="S1287" i="7"/>
  <c r="T1287" i="7"/>
  <c r="S1095" i="7"/>
  <c r="T1095" i="7"/>
  <c r="S567" i="7"/>
  <c r="T567" i="7"/>
  <c r="S279" i="7"/>
  <c r="T279" i="7"/>
  <c r="S39" i="7"/>
  <c r="T39" i="7"/>
  <c r="S1361" i="7"/>
  <c r="T1361" i="7"/>
  <c r="S401" i="7"/>
  <c r="T401" i="7"/>
  <c r="S8677" i="7"/>
  <c r="T8677" i="7"/>
  <c r="S8581" i="7"/>
  <c r="T8581" i="7"/>
  <c r="S8005" i="7"/>
  <c r="T8005" i="7"/>
  <c r="S7573" i="7"/>
  <c r="T7573" i="7"/>
  <c r="S7285" i="7"/>
  <c r="T7285" i="7"/>
  <c r="S6997" i="7"/>
  <c r="T6997" i="7"/>
  <c r="S6757" i="7"/>
  <c r="T6757" i="7"/>
  <c r="S6469" i="7"/>
  <c r="T6469" i="7"/>
  <c r="S6229" i="7"/>
  <c r="T6229" i="7"/>
  <c r="S5941" i="7"/>
  <c r="T5941" i="7"/>
  <c r="S5653" i="7"/>
  <c r="T5653" i="7"/>
  <c r="S5413" i="7"/>
  <c r="T5413" i="7"/>
  <c r="S4933" i="7"/>
  <c r="T4933" i="7"/>
  <c r="S4645" i="7"/>
  <c r="T4645" i="7"/>
  <c r="S4261" i="7"/>
  <c r="T4261" i="7"/>
  <c r="S3973" i="7"/>
  <c r="T3973" i="7"/>
  <c r="S3733" i="7"/>
  <c r="T3733" i="7"/>
  <c r="S3253" i="7"/>
  <c r="T3253" i="7"/>
  <c r="S2965" i="7"/>
  <c r="T2965" i="7"/>
  <c r="S2725" i="7"/>
  <c r="T2725" i="7"/>
  <c r="S2437" i="7"/>
  <c r="T2437" i="7"/>
  <c r="S2197" i="7"/>
  <c r="T2197" i="7"/>
  <c r="S1621" i="7"/>
  <c r="T1621" i="7"/>
  <c r="S8676" i="7"/>
  <c r="T8676" i="7"/>
  <c r="S8580" i="7"/>
  <c r="T8580" i="7"/>
  <c r="S8004" i="7"/>
  <c r="T8004" i="7"/>
  <c r="S7572" i="7"/>
  <c r="T7572" i="7"/>
  <c r="S7284" i="7"/>
  <c r="T7284" i="7"/>
  <c r="S6756" i="7"/>
  <c r="T6756" i="7"/>
  <c r="S6468" i="7"/>
  <c r="T6468" i="7"/>
  <c r="S6228" i="7"/>
  <c r="T6228" i="7"/>
  <c r="S5940" i="7"/>
  <c r="T5940" i="7"/>
  <c r="S5652" i="7"/>
  <c r="T5652" i="7"/>
  <c r="S5412" i="7"/>
  <c r="T5412" i="7"/>
  <c r="S4932" i="7"/>
  <c r="T4932" i="7"/>
  <c r="S4644" i="7"/>
  <c r="T4644" i="7"/>
  <c r="S4260" i="7"/>
  <c r="T4260" i="7"/>
  <c r="S3972" i="7"/>
  <c r="T3972" i="7"/>
  <c r="S3732" i="7"/>
  <c r="T3732" i="7"/>
  <c r="S3252" i="7"/>
  <c r="T3252" i="7"/>
  <c r="S2964" i="7"/>
  <c r="T2964" i="7"/>
  <c r="S2724" i="7"/>
  <c r="T2724" i="7"/>
  <c r="S2436" i="7"/>
  <c r="T2436" i="7"/>
  <c r="S2196" i="7"/>
  <c r="T2196" i="7"/>
  <c r="S1908" i="7"/>
  <c r="T1908" i="7"/>
  <c r="S1620" i="7"/>
  <c r="T1620" i="7"/>
  <c r="S8319" i="7"/>
  <c r="T8319" i="7"/>
  <c r="S7119" i="7"/>
  <c r="T7119" i="7"/>
  <c r="S6831" i="7"/>
  <c r="T6831" i="7"/>
  <c r="S6591" i="7"/>
  <c r="T6591" i="7"/>
  <c r="S6303" i="7"/>
  <c r="T6303" i="7"/>
  <c r="S6063" i="7"/>
  <c r="T6063" i="7"/>
  <c r="S5487" i="7"/>
  <c r="T5487" i="7"/>
  <c r="S5247" i="7"/>
  <c r="T5247" i="7"/>
  <c r="S5103" i="7"/>
  <c r="T5103" i="7"/>
  <c r="S4815" i="7"/>
  <c r="T4815" i="7"/>
  <c r="S4575" i="7"/>
  <c r="T4575" i="7"/>
  <c r="S4383" i="7"/>
  <c r="T4383" i="7"/>
  <c r="S4095" i="7"/>
  <c r="T4095" i="7"/>
  <c r="S3807" i="7"/>
  <c r="T3807" i="7"/>
  <c r="S3567" i="7"/>
  <c r="T3567" i="7"/>
  <c r="S3423" i="7"/>
  <c r="T3423" i="7"/>
  <c r="S3135" i="7"/>
  <c r="T3135" i="7"/>
  <c r="S2607" i="7"/>
  <c r="T2607" i="7"/>
  <c r="S2367" i="7"/>
  <c r="T2367" i="7"/>
  <c r="S2079" i="7"/>
  <c r="T2079" i="7"/>
  <c r="S1791" i="7"/>
  <c r="T1791" i="7"/>
  <c r="S4882" i="7"/>
  <c r="T4882" i="7"/>
  <c r="S4770" i="7"/>
  <c r="T4770" i="7"/>
  <c r="S4594" i="7"/>
  <c r="T4594" i="7"/>
  <c r="S4386" i="7"/>
  <c r="T4386" i="7"/>
  <c r="S4098" i="7"/>
  <c r="T4098" i="7"/>
  <c r="S3922" i="7"/>
  <c r="T3922" i="7"/>
  <c r="S3442" i="7"/>
  <c r="T3442" i="7"/>
  <c r="S3202" i="7"/>
  <c r="T3202" i="7"/>
  <c r="S2914" i="7"/>
  <c r="T2914" i="7"/>
  <c r="S2802" i="7"/>
  <c r="T2802" i="7"/>
  <c r="S2626" i="7"/>
  <c r="T2626" i="7"/>
  <c r="S2386" i="7"/>
  <c r="T2386" i="7"/>
  <c r="S2098" i="7"/>
  <c r="T2098" i="7"/>
  <c r="S1858" i="7"/>
  <c r="T1858" i="7"/>
  <c r="S1404" i="7"/>
  <c r="T1404" i="7"/>
  <c r="S444" i="7"/>
  <c r="T444" i="7"/>
  <c r="S204" i="7"/>
  <c r="T204" i="7"/>
  <c r="S755" i="7"/>
  <c r="T755" i="7"/>
  <c r="S1430" i="7"/>
  <c r="T1430" i="7"/>
  <c r="S422" i="7"/>
  <c r="T422" i="7"/>
  <c r="S1069" i="7"/>
  <c r="T1069" i="7"/>
  <c r="S781" i="7"/>
  <c r="T781" i="7"/>
  <c r="S541" i="7"/>
  <c r="T541" i="7"/>
  <c r="S253" i="7"/>
  <c r="T253" i="7"/>
  <c r="S5585" i="7"/>
  <c r="T5585" i="7"/>
  <c r="S5297" i="7"/>
  <c r="T5297" i="7"/>
  <c r="S5153" i="7"/>
  <c r="T5153" i="7"/>
  <c r="S4913" i="7"/>
  <c r="T4913" i="7"/>
  <c r="S4625" i="7"/>
  <c r="T4625" i="7"/>
  <c r="S4145" i="7"/>
  <c r="T4145" i="7"/>
  <c r="S3905" i="7"/>
  <c r="T3905" i="7"/>
  <c r="S3473" i="7"/>
  <c r="T3473" i="7"/>
  <c r="S3297" i="7"/>
  <c r="T3297" i="7"/>
  <c r="S3233" i="7"/>
  <c r="T3233" i="7"/>
  <c r="S2945" i="7"/>
  <c r="T2945" i="7"/>
  <c r="S2417" i="7"/>
  <c r="T2417" i="7"/>
  <c r="S2129" i="7"/>
  <c r="T2129" i="7"/>
  <c r="S1889" i="7"/>
  <c r="T1889" i="7"/>
  <c r="S8176" i="7"/>
  <c r="T8176" i="7"/>
  <c r="S6160" i="7"/>
  <c r="T6160" i="7"/>
  <c r="S5920" i="7"/>
  <c r="T5920" i="7"/>
  <c r="S5392" i="7"/>
  <c r="T5392" i="7"/>
  <c r="S4960" i="7"/>
  <c r="T4960" i="7"/>
  <c r="S4720" i="7"/>
  <c r="T4720" i="7"/>
  <c r="S3952" i="7"/>
  <c r="T3952" i="7"/>
  <c r="S3712" i="7"/>
  <c r="T3712" i="7"/>
  <c r="S3280" i="7"/>
  <c r="T3280" i="7"/>
  <c r="S3040" i="7"/>
  <c r="T3040" i="7"/>
  <c r="S2752" i="7"/>
  <c r="T2752" i="7"/>
  <c r="S2464" i="7"/>
  <c r="T2464" i="7"/>
  <c r="S2224" i="7"/>
  <c r="T2224" i="7"/>
  <c r="S1696" i="7"/>
  <c r="T1696" i="7"/>
  <c r="S8459" i="7"/>
  <c r="T8459" i="7"/>
  <c r="S8171" i="7"/>
  <c r="T8171" i="7"/>
  <c r="S7259" i="7"/>
  <c r="T7259" i="7"/>
  <c r="S6971" i="7"/>
  <c r="T6971" i="7"/>
  <c r="S6443" i="7"/>
  <c r="T6443" i="7"/>
  <c r="S6155" i="7"/>
  <c r="T6155" i="7"/>
  <c r="S5915" i="7"/>
  <c r="T5915" i="7"/>
  <c r="S5387" i="7"/>
  <c r="T5387" i="7"/>
  <c r="S4955" i="7"/>
  <c r="T4955" i="7"/>
  <c r="S3947" i="7"/>
  <c r="T3947" i="7"/>
  <c r="S3707" i="7"/>
  <c r="T3707" i="7"/>
  <c r="S3275" i="7"/>
  <c r="T3275" i="7"/>
  <c r="S3035" i="7"/>
  <c r="T3035" i="7"/>
  <c r="S2747" i="7"/>
  <c r="T2747" i="7"/>
  <c r="S2459" i="7"/>
  <c r="T2459" i="7"/>
  <c r="S2219" i="7"/>
  <c r="T2219" i="7"/>
  <c r="S1691" i="7"/>
  <c r="T1691" i="7"/>
  <c r="S8462" i="7"/>
  <c r="T8462" i="7"/>
  <c r="S8174" i="7"/>
  <c r="T8174" i="7"/>
  <c r="S7934" i="7"/>
  <c r="T7934" i="7"/>
  <c r="S7790" i="7"/>
  <c r="T7790" i="7"/>
  <c r="S7502" i="7"/>
  <c r="T7502" i="7"/>
  <c r="S7262" i="7"/>
  <c r="T7262" i="7"/>
  <c r="S6974" i="7"/>
  <c r="T6974" i="7"/>
  <c r="S6446" i="7"/>
  <c r="T6446" i="7"/>
  <c r="S6158" i="7"/>
  <c r="T6158" i="7"/>
  <c r="S5918" i="7"/>
  <c r="T5918" i="7"/>
  <c r="S5390" i="7"/>
  <c r="T5390" i="7"/>
  <c r="S4958" i="7"/>
  <c r="T4958" i="7"/>
  <c r="S4718" i="7"/>
  <c r="T4718" i="7"/>
  <c r="S3950" i="7"/>
  <c r="T3950" i="7"/>
  <c r="S3710" i="7"/>
  <c r="T3710" i="7"/>
  <c r="S3278" i="7"/>
  <c r="T3278" i="7"/>
  <c r="S3038" i="7"/>
  <c r="T3038" i="7"/>
  <c r="S2750" i="7"/>
  <c r="T2750" i="7"/>
  <c r="S2462" i="7"/>
  <c r="T2462" i="7"/>
  <c r="S2222" i="7"/>
  <c r="T2222" i="7"/>
  <c r="S1694" i="7"/>
  <c r="T1694" i="7"/>
  <c r="S1048" i="7"/>
  <c r="T1048" i="7"/>
  <c r="S760" i="7"/>
  <c r="T760" i="7"/>
  <c r="S520" i="7"/>
  <c r="T520" i="7"/>
  <c r="S1359" i="7"/>
  <c r="T1359" i="7"/>
  <c r="S399" i="7"/>
  <c r="T399" i="7"/>
  <c r="S1426" i="7"/>
  <c r="T1426" i="7"/>
  <c r="S1289" i="7"/>
  <c r="T1289" i="7"/>
  <c r="S1097" i="7"/>
  <c r="T1097" i="7"/>
  <c r="S569" i="7"/>
  <c r="T569" i="7"/>
  <c r="S281" i="7"/>
  <c r="T281" i="7"/>
  <c r="S8461" i="7"/>
  <c r="T8461" i="7"/>
  <c r="S8173" i="7"/>
  <c r="T8173" i="7"/>
  <c r="S7933" i="7"/>
  <c r="T7933" i="7"/>
  <c r="S7789" i="7"/>
  <c r="T7789" i="7"/>
  <c r="S7501" i="7"/>
  <c r="T7501" i="7"/>
  <c r="S7261" i="7"/>
  <c r="T7261" i="7"/>
  <c r="S6973" i="7"/>
  <c r="T6973" i="7"/>
  <c r="S6445" i="7"/>
  <c r="T6445" i="7"/>
  <c r="S6157" i="7"/>
  <c r="T6157" i="7"/>
  <c r="S5917" i="7"/>
  <c r="T5917" i="7"/>
  <c r="S5389" i="7"/>
  <c r="T5389" i="7"/>
  <c r="S4957" i="7"/>
  <c r="T4957" i="7"/>
  <c r="S4717" i="7"/>
  <c r="T4717" i="7"/>
  <c r="S3949" i="7"/>
  <c r="T3949" i="7"/>
  <c r="S3709" i="7"/>
  <c r="T3709" i="7"/>
  <c r="S3277" i="7"/>
  <c r="T3277" i="7"/>
  <c r="S3037" i="7"/>
  <c r="T3037" i="7"/>
  <c r="S2749" i="7"/>
  <c r="T2749" i="7"/>
  <c r="S2461" i="7"/>
  <c r="T2461" i="7"/>
  <c r="S2221" i="7"/>
  <c r="T2221" i="7"/>
  <c r="S1693" i="7"/>
  <c r="T1693" i="7"/>
  <c r="S8748" i="7"/>
  <c r="T8748" i="7"/>
  <c r="S7980" i="7"/>
  <c r="T7980" i="7"/>
  <c r="S7596" i="7"/>
  <c r="T7596" i="7"/>
  <c r="S6780" i="7"/>
  <c r="T6780" i="7"/>
  <c r="S6492" i="7"/>
  <c r="T6492" i="7"/>
  <c r="S6252" i="7"/>
  <c r="T6252" i="7"/>
  <c r="S5964" i="7"/>
  <c r="T5964" i="7"/>
  <c r="S5724" i="7"/>
  <c r="T5724" i="7"/>
  <c r="S5436" i="7"/>
  <c r="T5436" i="7"/>
  <c r="S5052" i="7"/>
  <c r="T5052" i="7"/>
  <c r="S4764" i="7"/>
  <c r="T4764" i="7"/>
  <c r="S4476" i="7"/>
  <c r="T4476" i="7"/>
  <c r="S4284" i="7"/>
  <c r="T4284" i="7"/>
  <c r="S4044" i="7"/>
  <c r="T4044" i="7"/>
  <c r="S3756" i="7"/>
  <c r="T3756" i="7"/>
  <c r="S3372" i="7"/>
  <c r="T3372" i="7"/>
  <c r="S3084" i="7"/>
  <c r="T3084" i="7"/>
  <c r="S2796" i="7"/>
  <c r="T2796" i="7"/>
  <c r="S8631" i="7"/>
  <c r="T8631" i="7"/>
  <c r="S8487" i="7"/>
  <c r="T8487" i="7"/>
  <c r="S7767" i="7"/>
  <c r="T7767" i="7"/>
  <c r="S7479" i="7"/>
  <c r="T7479" i="7"/>
  <c r="S7239" i="7"/>
  <c r="T7239" i="7"/>
  <c r="S6951" i="7"/>
  <c r="T6951" i="7"/>
  <c r="S6663" i="7"/>
  <c r="T6663" i="7"/>
  <c r="S6135" i="7"/>
  <c r="T6135" i="7"/>
  <c r="S5895" i="7"/>
  <c r="T5895" i="7"/>
  <c r="S5607" i="7"/>
  <c r="T5607" i="7"/>
  <c r="S5319" i="7"/>
  <c r="T5319" i="7"/>
  <c r="S5127" i="7"/>
  <c r="T5127" i="7"/>
  <c r="S4887" i="7"/>
  <c r="T4887" i="7"/>
  <c r="S4599" i="7"/>
  <c r="T4599" i="7"/>
  <c r="S4215" i="7"/>
  <c r="T4215" i="7"/>
  <c r="S3927" i="7"/>
  <c r="T3927" i="7"/>
  <c r="S3639" i="7"/>
  <c r="T3639" i="7"/>
  <c r="S3447" i="7"/>
  <c r="T3447" i="7"/>
  <c r="S3207" i="7"/>
  <c r="T3207" i="7"/>
  <c r="S2631" i="7"/>
  <c r="T2631" i="7"/>
  <c r="S2391" i="7"/>
  <c r="T2391" i="7"/>
  <c r="S2103" i="7"/>
  <c r="T2103" i="7"/>
  <c r="S1863" i="7"/>
  <c r="T1863" i="7"/>
  <c r="S1575" i="7"/>
  <c r="T1575" i="7"/>
  <c r="S8746" i="7"/>
  <c r="T8746" i="7"/>
  <c r="S5050" i="7"/>
  <c r="T5050" i="7"/>
  <c r="S4938" i="7"/>
  <c r="T4938" i="7"/>
  <c r="S4650" i="7"/>
  <c r="T4650" i="7"/>
  <c r="S4282" i="7"/>
  <c r="T4282" i="7"/>
  <c r="S3930" i="7"/>
  <c r="T3930" i="7"/>
  <c r="S3754" i="7"/>
  <c r="T3754" i="7"/>
  <c r="S3370" i="7"/>
  <c r="T3370" i="7"/>
  <c r="S3082" i="7"/>
  <c r="T3082" i="7"/>
  <c r="S2794" i="7"/>
  <c r="T2794" i="7"/>
  <c r="S1092" i="7"/>
  <c r="T1092" i="7"/>
  <c r="S852" i="7"/>
  <c r="T852" i="7"/>
  <c r="S564" i="7"/>
  <c r="T564" i="7"/>
  <c r="S276" i="7"/>
  <c r="T276" i="7"/>
  <c r="S36" i="7"/>
  <c r="T36" i="7"/>
  <c r="S443" i="7"/>
  <c r="T443" i="7"/>
  <c r="S203" i="7"/>
  <c r="T203" i="7"/>
  <c r="S1406" i="7"/>
  <c r="T1406" i="7"/>
  <c r="S1022" i="7"/>
  <c r="T1022" i="7"/>
  <c r="S446" i="7"/>
  <c r="T446" i="7"/>
  <c r="S206" i="7"/>
  <c r="T206" i="7"/>
  <c r="S949" i="7"/>
  <c r="T949" i="7"/>
  <c r="S421" i="7"/>
  <c r="T421" i="7"/>
  <c r="R4" i="7"/>
  <c r="E280" i="6"/>
  <c r="E291" i="6"/>
  <c r="J4" i="6"/>
  <c r="E309" i="6" s="1"/>
  <c r="E304" i="6"/>
  <c r="E272" i="6"/>
  <c r="E303" i="6"/>
  <c r="E295" i="6"/>
  <c r="E284" i="6"/>
  <c r="E268" i="6"/>
  <c r="E299" i="6"/>
  <c r="E276" i="6"/>
  <c r="E296" i="6"/>
  <c r="E288" i="6"/>
  <c r="E300" i="6"/>
  <c r="E292" i="6"/>
  <c r="E245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332" i="6"/>
  <c r="E328" i="6"/>
  <c r="E324" i="6"/>
  <c r="E320" i="6"/>
  <c r="E316" i="6"/>
  <c r="E312" i="6"/>
  <c r="E308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335" i="6"/>
  <c r="E331" i="6"/>
  <c r="E327" i="6"/>
  <c r="E323" i="6"/>
  <c r="E319" i="6"/>
  <c r="E315" i="6"/>
  <c r="E311" i="6"/>
  <c r="E307" i="6"/>
  <c r="E264" i="6"/>
  <c r="E260" i="6"/>
  <c r="E256" i="6"/>
  <c r="E252" i="6"/>
  <c r="E248" i="6"/>
  <c r="E334" i="6"/>
  <c r="E330" i="6"/>
  <c r="E326" i="6"/>
  <c r="E322" i="6"/>
  <c r="E318" i="6"/>
  <c r="E314" i="6"/>
  <c r="E310" i="6"/>
  <c r="E306" i="6"/>
  <c r="E287" i="6"/>
  <c r="E283" i="6"/>
  <c r="E279" i="6"/>
  <c r="E275" i="6"/>
  <c r="E271" i="6"/>
  <c r="E267" i="6"/>
  <c r="E263" i="6"/>
  <c r="E259" i="6"/>
  <c r="E255" i="6"/>
  <c r="E251" i="6"/>
  <c r="E247" i="6"/>
  <c r="E333" i="6"/>
  <c r="E329" i="6"/>
  <c r="E325" i="6"/>
  <c r="E321" i="6"/>
  <c r="E317" i="6"/>
  <c r="E313" i="6"/>
  <c r="S4" i="7" l="1"/>
  <c r="T4" i="7"/>
  <c r="Q5" i="7" l="1"/>
  <c r="R6" i="7" s="1"/>
  <c r="S6" i="7" l="1"/>
  <c r="T6" i="7"/>
  <c r="Q6" i="7"/>
  <c r="R7" i="7" s="1"/>
  <c r="S7" i="7" l="1"/>
  <c r="T7" i="7"/>
  <c r="Q7" i="7"/>
  <c r="R8" i="7" s="1"/>
  <c r="S8" i="7" l="1"/>
  <c r="T8" i="7"/>
  <c r="Q8" i="7"/>
  <c r="R9" i="7" s="1"/>
  <c r="S9" i="7" l="1"/>
  <c r="T9" i="7"/>
  <c r="Q9" i="7"/>
  <c r="Q10" i="7" l="1"/>
  <c r="Q11" i="7" l="1"/>
  <c r="Q12" i="7" l="1"/>
  <c r="Q13" i="7" l="1"/>
  <c r="Q14" i="7" l="1"/>
  <c r="Q15" i="7" l="1"/>
  <c r="Q16" i="7" l="1"/>
  <c r="Q17" i="7" l="1"/>
  <c r="R18" i="7" s="1"/>
  <c r="S18" i="7" l="1"/>
  <c r="T18" i="7"/>
  <c r="Q18" i="7"/>
  <c r="R19" i="7" s="1"/>
  <c r="S19" i="7" l="1"/>
  <c r="T19" i="7"/>
  <c r="Q19" i="7"/>
  <c r="R20" i="7" s="1"/>
  <c r="S20" i="7" l="1"/>
  <c r="T20" i="7"/>
  <c r="Q20" i="7"/>
  <c r="R21" i="7" s="1"/>
  <c r="S21" i="7" l="1"/>
  <c r="T21" i="7"/>
  <c r="Q21" i="7"/>
  <c r="R22" i="7" s="1"/>
  <c r="S22" i="7" l="1"/>
  <c r="T22" i="7"/>
  <c r="Q22" i="7"/>
  <c r="R23" i="7" s="1"/>
  <c r="S23" i="7" l="1"/>
  <c r="T23" i="7"/>
  <c r="Q23" i="7"/>
  <c r="R24" i="7" s="1"/>
  <c r="S24" i="7" l="1"/>
  <c r="T24" i="7"/>
  <c r="Q24" i="7"/>
  <c r="R25" i="7" s="1"/>
  <c r="S25" i="7" l="1"/>
  <c r="T25" i="7"/>
  <c r="Q25" i="7"/>
  <c r="R26" i="7" s="1"/>
  <c r="S26" i="7" l="1"/>
  <c r="T26" i="7"/>
  <c r="Q26" i="7"/>
  <c r="R27" i="7" s="1"/>
  <c r="S27" i="7" l="1"/>
  <c r="T27" i="7"/>
  <c r="Q27" i="7"/>
  <c r="R28" i="7" s="1"/>
  <c r="S28" i="7" l="1"/>
  <c r="T28" i="7"/>
  <c r="Q28" i="7"/>
  <c r="R29" i="7" s="1"/>
  <c r="S29" i="7" l="1"/>
  <c r="T29" i="7"/>
  <c r="Q29" i="7"/>
  <c r="R30" i="7" s="1"/>
  <c r="S30" i="7" l="1"/>
  <c r="T30" i="7"/>
  <c r="Q30" i="7"/>
  <c r="R31" i="7" s="1"/>
  <c r="S31" i="7" l="1"/>
  <c r="T31" i="7"/>
  <c r="Q31" i="7"/>
  <c r="R32" i="7" s="1"/>
  <c r="S32" i="7" l="1"/>
  <c r="T32" i="7"/>
  <c r="Q32" i="7"/>
  <c r="R33" i="7" s="1"/>
  <c r="S33" i="7" l="1"/>
  <c r="T33" i="7"/>
  <c r="Q33" i="7"/>
  <c r="R34" i="7" s="1"/>
  <c r="S34" i="7" l="1"/>
  <c r="T34" i="7"/>
  <c r="Q34" i="7"/>
  <c r="Q35" i="7" l="1"/>
  <c r="Q36" i="7" l="1"/>
  <c r="Q37" i="7" l="1"/>
  <c r="Q38" i="7" l="1"/>
  <c r="Q39" i="7" l="1"/>
  <c r="R40" i="7" s="1"/>
  <c r="S40" i="7" l="1"/>
  <c r="T40" i="7"/>
  <c r="Q40" i="7"/>
  <c r="R41" i="7" s="1"/>
  <c r="S41" i="7" l="1"/>
  <c r="T41" i="7"/>
  <c r="Q41" i="7"/>
  <c r="R42" i="7" s="1"/>
  <c r="S42" i="7" l="1"/>
  <c r="T42" i="7"/>
  <c r="Q42" i="7"/>
  <c r="R43" i="7" s="1"/>
  <c r="S43" i="7" l="1"/>
  <c r="T43" i="7"/>
  <c r="Q43" i="7"/>
  <c r="R44" i="7" s="1"/>
  <c r="S44" i="7" l="1"/>
  <c r="T44" i="7"/>
  <c r="Q44" i="7"/>
  <c r="R45" i="7" s="1"/>
  <c r="S45" i="7" l="1"/>
  <c r="T45" i="7"/>
  <c r="Q45" i="7"/>
  <c r="R46" i="7" s="1"/>
  <c r="S46" i="7" l="1"/>
  <c r="T46" i="7"/>
  <c r="Q46" i="7"/>
  <c r="R47" i="7" s="1"/>
  <c r="S47" i="7" l="1"/>
  <c r="T47" i="7"/>
  <c r="Q47" i="7"/>
  <c r="R48" i="7" s="1"/>
  <c r="S48" i="7" l="1"/>
  <c r="T48" i="7"/>
  <c r="Q48" i="7"/>
  <c r="R49" i="7" s="1"/>
  <c r="S49" i="7" l="1"/>
  <c r="T49" i="7"/>
  <c r="Q49" i="7"/>
  <c r="R50" i="7" s="1"/>
  <c r="S50" i="7" l="1"/>
  <c r="T50" i="7"/>
  <c r="Q50" i="7"/>
  <c r="R51" i="7" s="1"/>
  <c r="S51" i="7" l="1"/>
  <c r="T51" i="7"/>
  <c r="Q51" i="7"/>
  <c r="R52" i="7" s="1"/>
  <c r="S52" i="7" l="1"/>
  <c r="T52" i="7"/>
  <c r="Q52" i="7"/>
  <c r="R53" i="7" s="1"/>
  <c r="S53" i="7" l="1"/>
  <c r="T53" i="7"/>
  <c r="Q53" i="7"/>
  <c r="R54" i="7" s="1"/>
  <c r="S54" i="7" l="1"/>
  <c r="T54" i="7"/>
  <c r="Q54" i="7"/>
  <c r="R55" i="7" s="1"/>
  <c r="S55" i="7" l="1"/>
  <c r="T55" i="7"/>
  <c r="Q55" i="7"/>
  <c r="R56" i="7" s="1"/>
  <c r="S56" i="7" l="1"/>
  <c r="T56" i="7"/>
  <c r="Q56" i="7"/>
  <c r="R57" i="7" s="1"/>
  <c r="S57" i="7" l="1"/>
  <c r="T57" i="7"/>
  <c r="Q57" i="7"/>
  <c r="R58" i="7" s="1"/>
  <c r="S58" i="7" l="1"/>
  <c r="T58" i="7"/>
  <c r="Q58" i="7"/>
  <c r="R59" i="7" s="1"/>
  <c r="S59" i="7" l="1"/>
  <c r="T59" i="7"/>
  <c r="Q59" i="7"/>
  <c r="Q60" i="7" l="1"/>
  <c r="Q61" i="7" l="1"/>
  <c r="Q62" i="7" l="1"/>
  <c r="R63" i="7" s="1"/>
  <c r="S63" i="7" l="1"/>
  <c r="T63" i="7"/>
  <c r="Q63" i="7"/>
  <c r="R64" i="7" s="1"/>
  <c r="S64" i="7" l="1"/>
  <c r="T64" i="7"/>
  <c r="Q64" i="7"/>
  <c r="R65" i="7" s="1"/>
  <c r="S65" i="7" l="1"/>
  <c r="T65" i="7"/>
  <c r="Q65" i="7"/>
  <c r="R66" i="7" s="1"/>
  <c r="S66" i="7" l="1"/>
  <c r="T66" i="7"/>
  <c r="Q66" i="7"/>
  <c r="R67" i="7" s="1"/>
  <c r="S67" i="7" l="1"/>
  <c r="T67" i="7"/>
  <c r="Q67" i="7"/>
  <c r="R68" i="7" s="1"/>
  <c r="S68" i="7" l="1"/>
  <c r="T68" i="7"/>
  <c r="Q68" i="7"/>
  <c r="R69" i="7" s="1"/>
  <c r="S69" i="7" l="1"/>
  <c r="T69" i="7"/>
  <c r="Q69" i="7"/>
  <c r="R70" i="7" s="1"/>
  <c r="S70" i="7" l="1"/>
  <c r="T70" i="7"/>
  <c r="Q70" i="7"/>
  <c r="R71" i="7" s="1"/>
  <c r="S71" i="7" l="1"/>
  <c r="T71" i="7"/>
  <c r="Q71" i="7"/>
  <c r="R72" i="7" s="1"/>
  <c r="S72" i="7" l="1"/>
  <c r="T72" i="7"/>
  <c r="Q72" i="7"/>
  <c r="R73" i="7" s="1"/>
  <c r="S73" i="7" l="1"/>
  <c r="T73" i="7"/>
  <c r="Q73" i="7"/>
  <c r="R74" i="7" s="1"/>
  <c r="S74" i="7" l="1"/>
  <c r="T74" i="7"/>
  <c r="Q74" i="7"/>
  <c r="R75" i="7" s="1"/>
  <c r="S75" i="7" l="1"/>
  <c r="T75" i="7"/>
  <c r="Q75" i="7"/>
  <c r="R76" i="7" s="1"/>
  <c r="S76" i="7" l="1"/>
  <c r="T76" i="7"/>
  <c r="Q76" i="7"/>
  <c r="R77" i="7" s="1"/>
  <c r="S77" i="7" l="1"/>
  <c r="T77" i="7"/>
  <c r="Q77" i="7"/>
  <c r="R78" i="7" s="1"/>
  <c r="S78" i="7" l="1"/>
  <c r="T78" i="7"/>
  <c r="Q78" i="7"/>
  <c r="R79" i="7" s="1"/>
  <c r="S79" i="7" l="1"/>
  <c r="T79" i="7"/>
  <c r="Q79" i="7"/>
  <c r="R80" i="7" s="1"/>
  <c r="S80" i="7" l="1"/>
  <c r="T80" i="7"/>
  <c r="Q80" i="7"/>
  <c r="R81" i="7" s="1"/>
  <c r="S81" i="7" l="1"/>
  <c r="T81" i="7"/>
  <c r="Q81" i="7"/>
  <c r="R82" i="7" s="1"/>
  <c r="S82" i="7" l="1"/>
  <c r="T82" i="7"/>
  <c r="Q82" i="7"/>
  <c r="R83" i="7" s="1"/>
  <c r="S83" i="7" l="1"/>
  <c r="T83" i="7"/>
  <c r="Q83" i="7"/>
  <c r="R84" i="7" s="1"/>
  <c r="S84" i="7" l="1"/>
  <c r="T84" i="7"/>
  <c r="Q84" i="7"/>
  <c r="R85" i="7" s="1"/>
  <c r="S85" i="7" l="1"/>
  <c r="T85" i="7"/>
  <c r="Q85" i="7"/>
  <c r="R86" i="7" s="1"/>
  <c r="S86" i="7" l="1"/>
  <c r="T86" i="7"/>
  <c r="Q86" i="7"/>
  <c r="R87" i="7" s="1"/>
  <c r="S87" i="7" l="1"/>
  <c r="T87" i="7"/>
  <c r="Q87" i="7"/>
  <c r="R88" i="7" s="1"/>
  <c r="S88" i="7" l="1"/>
  <c r="T88" i="7"/>
  <c r="Q88" i="7"/>
  <c r="R89" i="7" s="1"/>
  <c r="S89" i="7" l="1"/>
  <c r="T89" i="7"/>
  <c r="Q89" i="7"/>
  <c r="R90" i="7" s="1"/>
  <c r="S90" i="7" l="1"/>
  <c r="T90" i="7"/>
  <c r="Q90" i="7"/>
  <c r="R91" i="7" s="1"/>
  <c r="S91" i="7" l="1"/>
  <c r="T91" i="7"/>
  <c r="Q91" i="7"/>
  <c r="R92" i="7" s="1"/>
  <c r="S92" i="7" l="1"/>
  <c r="T92" i="7"/>
  <c r="Q92" i="7"/>
  <c r="R93" i="7" s="1"/>
  <c r="S93" i="7" l="1"/>
  <c r="T93" i="7"/>
  <c r="Q93" i="7"/>
  <c r="R94" i="7" s="1"/>
  <c r="S94" i="7" l="1"/>
  <c r="T94" i="7"/>
  <c r="Q94" i="7"/>
  <c r="R95" i="7" s="1"/>
  <c r="S95" i="7" l="1"/>
  <c r="T95" i="7"/>
  <c r="Q95" i="7"/>
  <c r="R96" i="7" s="1"/>
  <c r="S96" i="7" l="1"/>
  <c r="T96" i="7"/>
  <c r="Q96" i="7"/>
  <c r="R97" i="7" s="1"/>
  <c r="S97" i="7" l="1"/>
  <c r="T97" i="7"/>
  <c r="Q97" i="7"/>
  <c r="R98" i="7" s="1"/>
  <c r="S98" i="7" l="1"/>
  <c r="T98" i="7"/>
  <c r="Q98" i="7"/>
  <c r="R99" i="7" s="1"/>
  <c r="S99" i="7" l="1"/>
  <c r="T99" i="7"/>
  <c r="Q99" i="7"/>
  <c r="R100" i="7" s="1"/>
  <c r="S100" i="7" l="1"/>
  <c r="T100" i="7"/>
  <c r="Q100" i="7"/>
  <c r="R101" i="7" s="1"/>
  <c r="S101" i="7" l="1"/>
  <c r="T101" i="7"/>
  <c r="Q101" i="7"/>
  <c r="R102" i="7" s="1"/>
  <c r="S102" i="7" l="1"/>
  <c r="T102" i="7"/>
  <c r="Q102" i="7"/>
  <c r="R103" i="7" s="1"/>
  <c r="S103" i="7" l="1"/>
  <c r="T103" i="7"/>
  <c r="Q103" i="7"/>
  <c r="R104" i="7" s="1"/>
  <c r="S104" i="7" l="1"/>
  <c r="T104" i="7"/>
  <c r="Q104" i="7"/>
  <c r="R105" i="7" s="1"/>
  <c r="S105" i="7" l="1"/>
  <c r="T105" i="7"/>
  <c r="Q105" i="7"/>
  <c r="R106" i="7" s="1"/>
  <c r="S106" i="7" l="1"/>
  <c r="T106" i="7"/>
  <c r="Q106" i="7"/>
  <c r="R107" i="7" s="1"/>
  <c r="S107" i="7" l="1"/>
  <c r="T107" i="7"/>
  <c r="Q107" i="7"/>
  <c r="R108" i="7" s="1"/>
  <c r="S108" i="7" l="1"/>
  <c r="T108" i="7"/>
  <c r="Q108" i="7"/>
  <c r="R109" i="7" s="1"/>
  <c r="S109" i="7" l="1"/>
  <c r="T109" i="7"/>
  <c r="Q109" i="7"/>
  <c r="R110" i="7" s="1"/>
  <c r="S110" i="7" l="1"/>
  <c r="T110" i="7"/>
  <c r="Q110" i="7"/>
  <c r="R111" i="7" s="1"/>
  <c r="S111" i="7" l="1"/>
  <c r="T111" i="7"/>
  <c r="Q111" i="7"/>
  <c r="R112" i="7" s="1"/>
  <c r="S112" i="7" l="1"/>
  <c r="T112" i="7"/>
  <c r="Q112" i="7"/>
  <c r="R113" i="7" s="1"/>
  <c r="S113" i="7" l="1"/>
  <c r="T113" i="7"/>
  <c r="Q113" i="7"/>
  <c r="R114" i="7" s="1"/>
  <c r="S114" i="7" l="1"/>
  <c r="T114" i="7"/>
  <c r="Q114" i="7"/>
  <c r="R115" i="7" s="1"/>
  <c r="S115" i="7" l="1"/>
  <c r="T115" i="7"/>
  <c r="Q115" i="7"/>
  <c r="R116" i="7" s="1"/>
  <c r="S116" i="7" l="1"/>
  <c r="T116" i="7"/>
  <c r="Q116" i="7"/>
  <c r="R117" i="7" s="1"/>
  <c r="S117" i="7" l="1"/>
  <c r="T117" i="7"/>
  <c r="Q117" i="7"/>
  <c r="R118" i="7" s="1"/>
  <c r="S118" i="7" l="1"/>
  <c r="T118" i="7"/>
  <c r="Q118" i="7"/>
  <c r="R119" i="7" s="1"/>
  <c r="S119" i="7" l="1"/>
  <c r="T119" i="7"/>
  <c r="Q119" i="7"/>
  <c r="R120" i="7" s="1"/>
  <c r="S120" i="7" l="1"/>
  <c r="T120" i="7"/>
  <c r="Q120" i="7"/>
  <c r="R121" i="7" s="1"/>
  <c r="S121" i="7" l="1"/>
  <c r="T121" i="7"/>
  <c r="Q121" i="7"/>
  <c r="R122" i="7" s="1"/>
  <c r="S122" i="7" l="1"/>
  <c r="T122" i="7"/>
  <c r="Q122" i="7"/>
  <c r="R123" i="7" s="1"/>
  <c r="S123" i="7" l="1"/>
  <c r="T123" i="7"/>
  <c r="Q123" i="7"/>
  <c r="R124" i="7" s="1"/>
  <c r="S124" i="7" l="1"/>
  <c r="T124" i="7"/>
  <c r="Q124" i="7"/>
  <c r="R125" i="7" s="1"/>
  <c r="S125" i="7" l="1"/>
  <c r="T125" i="7"/>
  <c r="Q125" i="7"/>
  <c r="R126" i="7" s="1"/>
  <c r="S126" i="7" l="1"/>
  <c r="T126" i="7"/>
  <c r="Q126" i="7"/>
  <c r="R127" i="7" s="1"/>
  <c r="S127" i="7" l="1"/>
  <c r="T127" i="7"/>
  <c r="Q127" i="7"/>
  <c r="R128" i="7" s="1"/>
  <c r="S128" i="7" l="1"/>
  <c r="T128" i="7"/>
  <c r="Q128" i="7"/>
  <c r="R129" i="7" s="1"/>
  <c r="S129" i="7" l="1"/>
  <c r="T129" i="7"/>
  <c r="Q129" i="7"/>
  <c r="R130" i="7" s="1"/>
  <c r="S130" i="7" l="1"/>
  <c r="T130" i="7"/>
  <c r="Q130" i="7"/>
  <c r="Q131" i="7" l="1"/>
  <c r="Q132" i="7" l="1"/>
  <c r="Q133" i="7" l="1"/>
  <c r="Q134" i="7" l="1"/>
  <c r="Q135" i="7" l="1"/>
  <c r="Q136" i="7" l="1"/>
  <c r="Q137" i="7" l="1"/>
  <c r="Q138" i="7" l="1"/>
  <c r="R139" i="7" s="1"/>
  <c r="S139" i="7" l="1"/>
  <c r="T139" i="7"/>
  <c r="Q139" i="7"/>
  <c r="R140" i="7" s="1"/>
  <c r="S140" i="7" l="1"/>
  <c r="T140" i="7"/>
  <c r="Q140" i="7"/>
  <c r="R141" i="7" s="1"/>
  <c r="S141" i="7" l="1"/>
  <c r="T141" i="7"/>
  <c r="Q141" i="7"/>
  <c r="R142" i="7" s="1"/>
  <c r="S142" i="7" l="1"/>
  <c r="T142" i="7"/>
  <c r="Q142" i="7"/>
  <c r="R143" i="7" s="1"/>
  <c r="S143" i="7" l="1"/>
  <c r="T143" i="7"/>
  <c r="Q143" i="7"/>
  <c r="R144" i="7" s="1"/>
  <c r="S144" i="7" l="1"/>
  <c r="T144" i="7"/>
  <c r="Q144" i="7"/>
  <c r="R145" i="7" s="1"/>
  <c r="S145" i="7" l="1"/>
  <c r="T145" i="7"/>
  <c r="Q145" i="7"/>
  <c r="R146" i="7" s="1"/>
  <c r="S146" i="7" l="1"/>
  <c r="T146" i="7"/>
  <c r="Q146" i="7"/>
  <c r="R147" i="7" s="1"/>
  <c r="S147" i="7" l="1"/>
  <c r="T147" i="7"/>
  <c r="Q147" i="7"/>
  <c r="R148" i="7" s="1"/>
  <c r="S148" i="7" l="1"/>
  <c r="T148" i="7"/>
  <c r="Q148" i="7"/>
  <c r="R149" i="7" s="1"/>
  <c r="S149" i="7" l="1"/>
  <c r="T149" i="7"/>
  <c r="Q149" i="7"/>
  <c r="R150" i="7" s="1"/>
  <c r="S150" i="7" l="1"/>
  <c r="T150" i="7"/>
  <c r="Q150" i="7"/>
  <c r="R151" i="7" s="1"/>
  <c r="S151" i="7" l="1"/>
  <c r="T151" i="7"/>
  <c r="Q151" i="7"/>
  <c r="R152" i="7" s="1"/>
  <c r="S152" i="7" l="1"/>
  <c r="T152" i="7"/>
  <c r="Q152" i="7"/>
  <c r="R153" i="7" s="1"/>
  <c r="S153" i="7" l="1"/>
  <c r="T153" i="7"/>
  <c r="Q153" i="7"/>
  <c r="R154" i="7" s="1"/>
  <c r="S154" i="7" l="1"/>
  <c r="T154" i="7"/>
  <c r="Q154" i="7"/>
  <c r="R155" i="7" s="1"/>
  <c r="S155" i="7" l="1"/>
  <c r="T155" i="7"/>
  <c r="Q155" i="7"/>
  <c r="Q156" i="7" l="1"/>
  <c r="Q157" i="7" l="1"/>
  <c r="Q158" i="7" l="1"/>
  <c r="Q159" i="7" l="1"/>
  <c r="Q160" i="7" l="1"/>
  <c r="R161" i="7" s="1"/>
  <c r="S161" i="7" l="1"/>
  <c r="T161" i="7"/>
  <c r="Q161" i="7"/>
  <c r="R162" i="7" s="1"/>
  <c r="S162" i="7" l="1"/>
  <c r="T162" i="7"/>
  <c r="Q162" i="7"/>
  <c r="R163" i="7" s="1"/>
  <c r="S163" i="7" l="1"/>
  <c r="T163" i="7"/>
  <c r="Q163" i="7"/>
  <c r="R164" i="7" s="1"/>
  <c r="S164" i="7" l="1"/>
  <c r="T164" i="7"/>
  <c r="Q164" i="7"/>
  <c r="R165" i="7" s="1"/>
  <c r="S165" i="7" l="1"/>
  <c r="T165" i="7"/>
  <c r="Q165" i="7"/>
  <c r="R166" i="7" s="1"/>
  <c r="S166" i="7" l="1"/>
  <c r="T166" i="7"/>
  <c r="Q166" i="7"/>
  <c r="R167" i="7" s="1"/>
  <c r="S167" i="7" l="1"/>
  <c r="T167" i="7"/>
  <c r="Q167" i="7"/>
  <c r="R168" i="7" s="1"/>
  <c r="S168" i="7" l="1"/>
  <c r="T168" i="7"/>
  <c r="Q168" i="7"/>
  <c r="R169" i="7" s="1"/>
  <c r="S169" i="7" l="1"/>
  <c r="T169" i="7"/>
  <c r="Q169" i="7"/>
  <c r="R170" i="7" s="1"/>
  <c r="S170" i="7" l="1"/>
  <c r="T170" i="7"/>
  <c r="Q170" i="7"/>
  <c r="R171" i="7" s="1"/>
  <c r="S171" i="7" l="1"/>
  <c r="T171" i="7"/>
  <c r="Q171" i="7"/>
  <c r="R172" i="7" s="1"/>
  <c r="S172" i="7" l="1"/>
  <c r="T172" i="7"/>
  <c r="Q172" i="7"/>
  <c r="R173" i="7" s="1"/>
  <c r="S173" i="7" l="1"/>
  <c r="T173" i="7"/>
  <c r="Q173" i="7"/>
  <c r="R174" i="7" s="1"/>
  <c r="S174" i="7" l="1"/>
  <c r="T174" i="7"/>
  <c r="Q174" i="7"/>
  <c r="R175" i="7" s="1"/>
  <c r="S175" i="7" l="1"/>
  <c r="T175" i="7"/>
  <c r="Q175" i="7"/>
  <c r="R176" i="7" s="1"/>
  <c r="S176" i="7" l="1"/>
  <c r="T176" i="7"/>
  <c r="Q176" i="7"/>
  <c r="R177" i="7" s="1"/>
  <c r="S177" i="7" l="1"/>
  <c r="T177" i="7"/>
  <c r="Q177" i="7"/>
  <c r="R178" i="7" s="1"/>
  <c r="S178" i="7" l="1"/>
  <c r="T178" i="7"/>
  <c r="Q178" i="7"/>
  <c r="R179" i="7" s="1"/>
  <c r="S179" i="7" l="1"/>
  <c r="T179" i="7"/>
  <c r="Q179" i="7"/>
  <c r="Q180" i="7" l="1"/>
  <c r="R181" i="7" s="1"/>
  <c r="S181" i="7" l="1"/>
  <c r="T181" i="7"/>
  <c r="Q181" i="7"/>
  <c r="R182" i="7" s="1"/>
  <c r="S182" i="7" l="1"/>
  <c r="T182" i="7"/>
  <c r="Q182" i="7"/>
  <c r="R183" i="7" s="1"/>
  <c r="S183" i="7" l="1"/>
  <c r="T183" i="7"/>
  <c r="Q183" i="7"/>
  <c r="R184" i="7" s="1"/>
  <c r="S184" i="7" l="1"/>
  <c r="T184" i="7"/>
  <c r="Q184" i="7"/>
  <c r="R185" i="7" s="1"/>
  <c r="S185" i="7" l="1"/>
  <c r="T185" i="7"/>
  <c r="Q185" i="7"/>
  <c r="R186" i="7" s="1"/>
  <c r="S186" i="7" l="1"/>
  <c r="T186" i="7"/>
  <c r="Q186" i="7"/>
  <c r="R187" i="7" s="1"/>
  <c r="S187" i="7" l="1"/>
  <c r="T187" i="7"/>
  <c r="Q187" i="7"/>
  <c r="R188" i="7" s="1"/>
  <c r="S188" i="7" l="1"/>
  <c r="T188" i="7"/>
  <c r="Q188" i="7"/>
  <c r="R189" i="7" s="1"/>
  <c r="S189" i="7" l="1"/>
  <c r="T189" i="7"/>
  <c r="Q189" i="7"/>
  <c r="R190" i="7" s="1"/>
  <c r="S190" i="7" l="1"/>
  <c r="T190" i="7"/>
  <c r="Q190" i="7"/>
  <c r="R191" i="7" s="1"/>
  <c r="S191" i="7" l="1"/>
  <c r="T191" i="7"/>
  <c r="Q191" i="7"/>
  <c r="R192" i="7" s="1"/>
  <c r="S192" i="7" l="1"/>
  <c r="T192" i="7"/>
  <c r="Q192" i="7"/>
  <c r="R193" i="7" s="1"/>
  <c r="S193" i="7" l="1"/>
  <c r="T193" i="7"/>
  <c r="Q193" i="7"/>
  <c r="R194" i="7" s="1"/>
  <c r="S194" i="7" l="1"/>
  <c r="T194" i="7"/>
  <c r="Q194" i="7"/>
  <c r="R195" i="7" s="1"/>
  <c r="S195" i="7" l="1"/>
  <c r="T195" i="7"/>
  <c r="Q195" i="7"/>
  <c r="R196" i="7" s="1"/>
  <c r="S196" i="7" l="1"/>
  <c r="T196" i="7"/>
  <c r="Q196" i="7"/>
  <c r="R197" i="7" s="1"/>
  <c r="S197" i="7" l="1"/>
  <c r="T197" i="7"/>
  <c r="Q197" i="7"/>
  <c r="R198" i="7" s="1"/>
  <c r="S198" i="7" l="1"/>
  <c r="T198" i="7"/>
  <c r="Q198" i="7"/>
  <c r="R199" i="7" s="1"/>
  <c r="S199" i="7" l="1"/>
  <c r="T199" i="7"/>
  <c r="Q199" i="7"/>
  <c r="R200" i="7" s="1"/>
  <c r="S200" i="7" l="1"/>
  <c r="T200" i="7"/>
  <c r="Q200" i="7"/>
  <c r="R201" i="7" s="1"/>
  <c r="S201" i="7" l="1"/>
  <c r="T201" i="7"/>
  <c r="Q201" i="7"/>
  <c r="R202" i="7" s="1"/>
  <c r="S202" i="7" l="1"/>
  <c r="T202" i="7"/>
  <c r="Q202" i="7"/>
  <c r="Q203" i="7" l="1"/>
  <c r="Q204" i="7" l="1"/>
  <c r="Q205" i="7" l="1"/>
  <c r="Q206" i="7" l="1"/>
  <c r="Q207" i="7" l="1"/>
  <c r="Q208" i="7" l="1"/>
  <c r="R209" i="7" s="1"/>
  <c r="S209" i="7" l="1"/>
  <c r="T209" i="7"/>
  <c r="Q209" i="7"/>
  <c r="R210" i="7" s="1"/>
  <c r="S210" i="7" l="1"/>
  <c r="T210" i="7"/>
  <c r="Q210" i="7"/>
  <c r="R211" i="7" s="1"/>
  <c r="S211" i="7" l="1"/>
  <c r="T211" i="7"/>
  <c r="Q211" i="7"/>
  <c r="R212" i="7" s="1"/>
  <c r="S212" i="7" l="1"/>
  <c r="T212" i="7"/>
  <c r="Q212" i="7"/>
  <c r="R213" i="7" s="1"/>
  <c r="S213" i="7" l="1"/>
  <c r="T213" i="7"/>
  <c r="Q213" i="7"/>
  <c r="R214" i="7" s="1"/>
  <c r="S214" i="7" l="1"/>
  <c r="T214" i="7"/>
  <c r="Q214" i="7"/>
  <c r="R215" i="7" s="1"/>
  <c r="S215" i="7" l="1"/>
  <c r="T215" i="7"/>
  <c r="Q215" i="7"/>
  <c r="R216" i="7" s="1"/>
  <c r="S216" i="7" l="1"/>
  <c r="T216" i="7"/>
  <c r="Q216" i="7"/>
  <c r="R217" i="7" s="1"/>
  <c r="S217" i="7" l="1"/>
  <c r="T217" i="7"/>
  <c r="Q217" i="7"/>
  <c r="R218" i="7" s="1"/>
  <c r="S218" i="7" l="1"/>
  <c r="T218" i="7"/>
  <c r="Q218" i="7"/>
  <c r="R219" i="7" s="1"/>
  <c r="S219" i="7" l="1"/>
  <c r="T219" i="7"/>
  <c r="Q219" i="7"/>
  <c r="R220" i="7" s="1"/>
  <c r="S220" i="7" l="1"/>
  <c r="T220" i="7"/>
  <c r="Q220" i="7"/>
  <c r="R221" i="7" s="1"/>
  <c r="S221" i="7" l="1"/>
  <c r="T221" i="7"/>
  <c r="Q221" i="7"/>
  <c r="R222" i="7" s="1"/>
  <c r="S222" i="7" l="1"/>
  <c r="T222" i="7"/>
  <c r="Q222" i="7"/>
  <c r="R223" i="7" s="1"/>
  <c r="S223" i="7" l="1"/>
  <c r="T223" i="7"/>
  <c r="Q223" i="7"/>
  <c r="R224" i="7" s="1"/>
  <c r="S224" i="7" l="1"/>
  <c r="T224" i="7"/>
  <c r="Q224" i="7"/>
  <c r="R225" i="7" s="1"/>
  <c r="S225" i="7" l="1"/>
  <c r="T225" i="7"/>
  <c r="Q225" i="7"/>
  <c r="R226" i="7" s="1"/>
  <c r="S226" i="7" l="1"/>
  <c r="T226" i="7"/>
  <c r="Q226" i="7"/>
  <c r="R227" i="7" s="1"/>
  <c r="S227" i="7" l="1"/>
  <c r="T227" i="7"/>
  <c r="Q227" i="7"/>
  <c r="Q228" i="7" l="1"/>
  <c r="Q229" i="7" l="1"/>
  <c r="Q230" i="7" l="1"/>
  <c r="Q231" i="7" l="1"/>
  <c r="R232" i="7" s="1"/>
  <c r="S232" i="7" l="1"/>
  <c r="T232" i="7"/>
  <c r="Q232" i="7"/>
  <c r="R233" i="7" s="1"/>
  <c r="S233" i="7" l="1"/>
  <c r="T233" i="7"/>
  <c r="Q233" i="7"/>
  <c r="R234" i="7" s="1"/>
  <c r="S234" i="7" l="1"/>
  <c r="T234" i="7"/>
  <c r="Q234" i="7"/>
  <c r="R235" i="7" s="1"/>
  <c r="S235" i="7" l="1"/>
  <c r="T235" i="7"/>
  <c r="Q235" i="7"/>
  <c r="R236" i="7" s="1"/>
  <c r="S236" i="7" l="1"/>
  <c r="T236" i="7"/>
  <c r="Q236" i="7"/>
  <c r="R237" i="7" s="1"/>
  <c r="S237" i="7" l="1"/>
  <c r="T237" i="7"/>
  <c r="Q237" i="7"/>
  <c r="R238" i="7" s="1"/>
  <c r="S238" i="7" l="1"/>
  <c r="T238" i="7"/>
  <c r="Q238" i="7"/>
  <c r="R239" i="7" s="1"/>
  <c r="S239" i="7" l="1"/>
  <c r="T239" i="7"/>
  <c r="Q239" i="7"/>
  <c r="R240" i="7" s="1"/>
  <c r="S240" i="7" l="1"/>
  <c r="T240" i="7"/>
  <c r="Q240" i="7"/>
  <c r="R241" i="7" s="1"/>
  <c r="S241" i="7" l="1"/>
  <c r="T241" i="7"/>
  <c r="Q241" i="7"/>
  <c r="R242" i="7" s="1"/>
  <c r="S242" i="7" l="1"/>
  <c r="T242" i="7"/>
  <c r="Q242" i="7"/>
  <c r="R243" i="7" s="1"/>
  <c r="S243" i="7" l="1"/>
  <c r="T243" i="7"/>
  <c r="Q243" i="7"/>
  <c r="R244" i="7" s="1"/>
  <c r="S244" i="7" l="1"/>
  <c r="T244" i="7"/>
  <c r="Q244" i="7"/>
  <c r="R245" i="7" s="1"/>
  <c r="S245" i="7" l="1"/>
  <c r="T245" i="7"/>
  <c r="Q245" i="7"/>
  <c r="R246" i="7" s="1"/>
  <c r="S246" i="7" l="1"/>
  <c r="T246" i="7"/>
  <c r="Q246" i="7"/>
  <c r="R247" i="7" s="1"/>
  <c r="S247" i="7" l="1"/>
  <c r="T247" i="7"/>
  <c r="Q247" i="7"/>
  <c r="R248" i="7" s="1"/>
  <c r="S248" i="7" l="1"/>
  <c r="T248" i="7"/>
  <c r="Q248" i="7"/>
  <c r="R249" i="7" s="1"/>
  <c r="S249" i="7" l="1"/>
  <c r="T249" i="7"/>
  <c r="Q249" i="7"/>
  <c r="R250" i="7" s="1"/>
  <c r="S250" i="7" l="1"/>
  <c r="T250" i="7"/>
  <c r="Q250" i="7"/>
  <c r="R251" i="7" s="1"/>
  <c r="S251" i="7" l="1"/>
  <c r="T251" i="7"/>
  <c r="Q251" i="7"/>
  <c r="R252" i="7" s="1"/>
  <c r="S252" i="7" l="1"/>
  <c r="T252" i="7"/>
  <c r="Q252" i="7"/>
  <c r="Q253" i="7" l="1"/>
  <c r="Q254" i="7" l="1"/>
  <c r="Q255" i="7" l="1"/>
  <c r="Q256" i="7" l="1"/>
  <c r="R257" i="7" s="1"/>
  <c r="S257" i="7" l="1"/>
  <c r="T257" i="7"/>
  <c r="Q257" i="7"/>
  <c r="R258" i="7" s="1"/>
  <c r="S258" i="7" l="1"/>
  <c r="T258" i="7"/>
  <c r="Q258" i="7"/>
  <c r="R259" i="7" s="1"/>
  <c r="S259" i="7" l="1"/>
  <c r="T259" i="7"/>
  <c r="Q259" i="7"/>
  <c r="R260" i="7" s="1"/>
  <c r="S260" i="7" l="1"/>
  <c r="T260" i="7"/>
  <c r="Q260" i="7"/>
  <c r="R261" i="7" s="1"/>
  <c r="S261" i="7" l="1"/>
  <c r="T261" i="7"/>
  <c r="Q261" i="7"/>
  <c r="R262" i="7" s="1"/>
  <c r="S262" i="7" l="1"/>
  <c r="T262" i="7"/>
  <c r="Q262" i="7"/>
  <c r="R263" i="7" s="1"/>
  <c r="S263" i="7" l="1"/>
  <c r="T263" i="7"/>
  <c r="Q263" i="7"/>
  <c r="R264" i="7" s="1"/>
  <c r="S264" i="7" l="1"/>
  <c r="T264" i="7"/>
  <c r="Q264" i="7"/>
  <c r="R265" i="7" s="1"/>
  <c r="S265" i="7" l="1"/>
  <c r="T265" i="7"/>
  <c r="Q265" i="7"/>
  <c r="R266" i="7" s="1"/>
  <c r="S266" i="7" l="1"/>
  <c r="T266" i="7"/>
  <c r="Q266" i="7"/>
  <c r="R267" i="7" s="1"/>
  <c r="S267" i="7" l="1"/>
  <c r="T267" i="7"/>
  <c r="Q267" i="7"/>
  <c r="R268" i="7" s="1"/>
  <c r="S268" i="7" l="1"/>
  <c r="T268" i="7"/>
  <c r="Q268" i="7"/>
  <c r="R269" i="7" s="1"/>
  <c r="S269" i="7" l="1"/>
  <c r="T269" i="7"/>
  <c r="Q269" i="7"/>
  <c r="R270" i="7" s="1"/>
  <c r="S270" i="7" l="1"/>
  <c r="T270" i="7"/>
  <c r="Q270" i="7"/>
  <c r="R271" i="7" s="1"/>
  <c r="S271" i="7" l="1"/>
  <c r="T271" i="7"/>
  <c r="Q271" i="7"/>
  <c r="R272" i="7" s="1"/>
  <c r="S272" i="7" l="1"/>
  <c r="T272" i="7"/>
  <c r="Q272" i="7"/>
  <c r="R273" i="7" s="1"/>
  <c r="S273" i="7" l="1"/>
  <c r="T273" i="7"/>
  <c r="Q273" i="7"/>
  <c r="R274" i="7" s="1"/>
  <c r="S274" i="7" l="1"/>
  <c r="T274" i="7"/>
  <c r="Q274" i="7"/>
  <c r="Q275" i="7" l="1"/>
  <c r="Q276" i="7" l="1"/>
  <c r="Q277" i="7" l="1"/>
  <c r="Q278" i="7" l="1"/>
  <c r="Q279" i="7" l="1"/>
  <c r="Q280" i="7" l="1"/>
  <c r="Q281" i="7" l="1"/>
  <c r="R282" i="7" s="1"/>
  <c r="S282" i="7" l="1"/>
  <c r="T282" i="7"/>
  <c r="Q282" i="7"/>
  <c r="R283" i="7" s="1"/>
  <c r="S283" i="7" l="1"/>
  <c r="T283" i="7"/>
  <c r="Q283" i="7"/>
  <c r="R284" i="7" s="1"/>
  <c r="S284" i="7" l="1"/>
  <c r="T284" i="7"/>
  <c r="Q284" i="7"/>
  <c r="R285" i="7" s="1"/>
  <c r="S285" i="7" l="1"/>
  <c r="T285" i="7"/>
  <c r="Q285" i="7"/>
  <c r="R286" i="7" s="1"/>
  <c r="S286" i="7" l="1"/>
  <c r="T286" i="7"/>
  <c r="Q286" i="7"/>
  <c r="R287" i="7" s="1"/>
  <c r="S287" i="7" l="1"/>
  <c r="T287" i="7"/>
  <c r="Q287" i="7"/>
  <c r="R288" i="7" s="1"/>
  <c r="S288" i="7" l="1"/>
  <c r="T288" i="7"/>
  <c r="Q288" i="7"/>
  <c r="R289" i="7" s="1"/>
  <c r="S289" i="7" l="1"/>
  <c r="T289" i="7"/>
  <c r="Q289" i="7"/>
  <c r="R290" i="7" s="1"/>
  <c r="S290" i="7" l="1"/>
  <c r="T290" i="7"/>
  <c r="Q290" i="7"/>
  <c r="R291" i="7" s="1"/>
  <c r="S291" i="7" l="1"/>
  <c r="T291" i="7"/>
  <c r="Q291" i="7"/>
  <c r="R292" i="7" s="1"/>
  <c r="S292" i="7" l="1"/>
  <c r="T292" i="7"/>
  <c r="Q292" i="7"/>
  <c r="R293" i="7" s="1"/>
  <c r="S293" i="7" l="1"/>
  <c r="T293" i="7"/>
  <c r="Q293" i="7"/>
  <c r="R294" i="7" s="1"/>
  <c r="S294" i="7" l="1"/>
  <c r="T294" i="7"/>
  <c r="Q294" i="7"/>
  <c r="R295" i="7" s="1"/>
  <c r="S295" i="7" l="1"/>
  <c r="T295" i="7"/>
  <c r="Q295" i="7"/>
  <c r="R296" i="7" s="1"/>
  <c r="S296" i="7" l="1"/>
  <c r="T296" i="7"/>
  <c r="Q296" i="7"/>
  <c r="R297" i="7" s="1"/>
  <c r="S297" i="7" l="1"/>
  <c r="T297" i="7"/>
  <c r="Q297" i="7"/>
  <c r="Q298" i="7" l="1"/>
  <c r="Q299" i="7" l="1"/>
  <c r="Q300" i="7" l="1"/>
  <c r="Q301" i="7" l="1"/>
  <c r="Q302" i="7" l="1"/>
  <c r="Q303" i="7" l="1"/>
  <c r="Q304" i="7" l="1"/>
  <c r="Q305" i="7" l="1"/>
  <c r="Q306" i="7" l="1"/>
  <c r="R307" i="7" s="1"/>
  <c r="S307" i="7" l="1"/>
  <c r="T307" i="7"/>
  <c r="Q307" i="7"/>
  <c r="R308" i="7" s="1"/>
  <c r="S308" i="7" l="1"/>
  <c r="T308" i="7"/>
  <c r="Q308" i="7"/>
  <c r="R309" i="7" s="1"/>
  <c r="S309" i="7" l="1"/>
  <c r="T309" i="7"/>
  <c r="Q309" i="7"/>
  <c r="R310" i="7" s="1"/>
  <c r="S310" i="7" l="1"/>
  <c r="T310" i="7"/>
  <c r="Q310" i="7"/>
  <c r="R311" i="7" s="1"/>
  <c r="S311" i="7" l="1"/>
  <c r="T311" i="7"/>
  <c r="Q311" i="7"/>
  <c r="R312" i="7" s="1"/>
  <c r="S312" i="7" l="1"/>
  <c r="T312" i="7"/>
  <c r="Q312" i="7"/>
  <c r="R313" i="7" s="1"/>
  <c r="S313" i="7" l="1"/>
  <c r="T313" i="7"/>
  <c r="Q313" i="7"/>
  <c r="R314" i="7" s="1"/>
  <c r="S314" i="7" l="1"/>
  <c r="T314" i="7"/>
  <c r="Q314" i="7"/>
  <c r="R315" i="7" s="1"/>
  <c r="S315" i="7" l="1"/>
  <c r="T315" i="7"/>
  <c r="Q315" i="7"/>
  <c r="R316" i="7" s="1"/>
  <c r="S316" i="7" l="1"/>
  <c r="T316" i="7"/>
  <c r="Q316" i="7"/>
  <c r="R317" i="7" s="1"/>
  <c r="S317" i="7" l="1"/>
  <c r="T317" i="7"/>
  <c r="Q317" i="7"/>
  <c r="R318" i="7" s="1"/>
  <c r="S318" i="7" l="1"/>
  <c r="T318" i="7"/>
  <c r="Q318" i="7"/>
  <c r="R319" i="7" s="1"/>
  <c r="S319" i="7" l="1"/>
  <c r="T319" i="7"/>
  <c r="Q319" i="7"/>
  <c r="R320" i="7" s="1"/>
  <c r="S320" i="7" l="1"/>
  <c r="T320" i="7"/>
  <c r="Q320" i="7"/>
  <c r="R321" i="7" s="1"/>
  <c r="S321" i="7" l="1"/>
  <c r="T321" i="7"/>
  <c r="Q321" i="7"/>
  <c r="R322" i="7" s="1"/>
  <c r="S322" i="7" l="1"/>
  <c r="T322" i="7"/>
  <c r="Q322" i="7"/>
  <c r="R323" i="7" s="1"/>
  <c r="S323" i="7" l="1"/>
  <c r="T323" i="7"/>
  <c r="Q323" i="7"/>
  <c r="Q324" i="7" l="1"/>
  <c r="Q325" i="7" l="1"/>
  <c r="Q326" i="7" l="1"/>
  <c r="Q327" i="7" l="1"/>
  <c r="Q328" i="7" l="1"/>
  <c r="R329" i="7" s="1"/>
  <c r="S329" i="7" l="1"/>
  <c r="T329" i="7"/>
  <c r="Q329" i="7"/>
  <c r="R330" i="7" s="1"/>
  <c r="S330" i="7" l="1"/>
  <c r="T330" i="7"/>
  <c r="Q330" i="7"/>
  <c r="R331" i="7" s="1"/>
  <c r="S331" i="7" l="1"/>
  <c r="T331" i="7"/>
  <c r="Q331" i="7"/>
  <c r="R332" i="7" s="1"/>
  <c r="S332" i="7" l="1"/>
  <c r="T332" i="7"/>
  <c r="Q332" i="7"/>
  <c r="R333" i="7" s="1"/>
  <c r="S333" i="7" l="1"/>
  <c r="T333" i="7"/>
  <c r="Q333" i="7"/>
  <c r="R334" i="7" s="1"/>
  <c r="S334" i="7" l="1"/>
  <c r="T334" i="7"/>
  <c r="Q334" i="7"/>
  <c r="R335" i="7" s="1"/>
  <c r="S335" i="7" l="1"/>
  <c r="T335" i="7"/>
  <c r="Q335" i="7"/>
  <c r="R336" i="7" s="1"/>
  <c r="S336" i="7" l="1"/>
  <c r="T336" i="7"/>
  <c r="Q336" i="7"/>
  <c r="R337" i="7" s="1"/>
  <c r="S337" i="7" l="1"/>
  <c r="T337" i="7"/>
  <c r="Q337" i="7"/>
  <c r="R338" i="7" s="1"/>
  <c r="S338" i="7" l="1"/>
  <c r="T338" i="7"/>
  <c r="Q338" i="7"/>
  <c r="R339" i="7" s="1"/>
  <c r="S339" i="7" l="1"/>
  <c r="T339" i="7"/>
  <c r="Q339" i="7"/>
  <c r="R340" i="7" s="1"/>
  <c r="S340" i="7" l="1"/>
  <c r="T340" i="7"/>
  <c r="Q340" i="7"/>
  <c r="R341" i="7" s="1"/>
  <c r="S341" i="7" l="1"/>
  <c r="T341" i="7"/>
  <c r="Q341" i="7"/>
  <c r="R342" i="7" s="1"/>
  <c r="S342" i="7" l="1"/>
  <c r="T342" i="7"/>
  <c r="Q342" i="7"/>
  <c r="R343" i="7" s="1"/>
  <c r="S343" i="7" l="1"/>
  <c r="T343" i="7"/>
  <c r="Q343" i="7"/>
  <c r="R344" i="7" s="1"/>
  <c r="S344" i="7" l="1"/>
  <c r="T344" i="7"/>
  <c r="Q344" i="7"/>
  <c r="R345" i="7" s="1"/>
  <c r="S345" i="7" l="1"/>
  <c r="T345" i="7"/>
  <c r="Q345" i="7"/>
  <c r="R346" i="7" s="1"/>
  <c r="S346" i="7" l="1"/>
  <c r="T346" i="7"/>
  <c r="Q346" i="7"/>
  <c r="Q347" i="7" l="1"/>
  <c r="Q348" i="7" l="1"/>
  <c r="Q349" i="7" l="1"/>
  <c r="Q350" i="7" l="1"/>
  <c r="Q351" i="7" l="1"/>
  <c r="Q352" i="7" l="1"/>
  <c r="Q353" i="7" l="1"/>
  <c r="R354" i="7" s="1"/>
  <c r="S354" i="7" l="1"/>
  <c r="T354" i="7"/>
  <c r="Q354" i="7"/>
  <c r="R355" i="7" s="1"/>
  <c r="S355" i="7" l="1"/>
  <c r="T355" i="7"/>
  <c r="Q355" i="7"/>
  <c r="R356" i="7" s="1"/>
  <c r="S356" i="7" l="1"/>
  <c r="T356" i="7"/>
  <c r="Q356" i="7"/>
  <c r="R357" i="7" s="1"/>
  <c r="S357" i="7" l="1"/>
  <c r="T357" i="7"/>
  <c r="Q357" i="7"/>
  <c r="R358" i="7" s="1"/>
  <c r="S358" i="7" l="1"/>
  <c r="T358" i="7"/>
  <c r="Q358" i="7"/>
  <c r="R359" i="7" s="1"/>
  <c r="S359" i="7" l="1"/>
  <c r="T359" i="7"/>
  <c r="Q359" i="7"/>
  <c r="R360" i="7" s="1"/>
  <c r="S360" i="7" l="1"/>
  <c r="T360" i="7"/>
  <c r="Q360" i="7"/>
  <c r="R361" i="7" s="1"/>
  <c r="S361" i="7" l="1"/>
  <c r="T361" i="7"/>
  <c r="Q361" i="7"/>
  <c r="R362" i="7" s="1"/>
  <c r="S362" i="7" l="1"/>
  <c r="T362" i="7"/>
  <c r="Q362" i="7"/>
  <c r="R363" i="7" s="1"/>
  <c r="S363" i="7" l="1"/>
  <c r="T363" i="7"/>
  <c r="Q363" i="7"/>
  <c r="R364" i="7" s="1"/>
  <c r="S364" i="7" l="1"/>
  <c r="T364" i="7"/>
  <c r="Q364" i="7"/>
  <c r="R365" i="7" s="1"/>
  <c r="S365" i="7" l="1"/>
  <c r="T365" i="7"/>
  <c r="Q365" i="7"/>
  <c r="R366" i="7" s="1"/>
  <c r="S366" i="7" l="1"/>
  <c r="T366" i="7"/>
  <c r="Q366" i="7"/>
  <c r="R367" i="7" s="1"/>
  <c r="S367" i="7" l="1"/>
  <c r="T367" i="7"/>
  <c r="Q367" i="7"/>
  <c r="R368" i="7" s="1"/>
  <c r="S368" i="7" l="1"/>
  <c r="T368" i="7"/>
  <c r="Q368" i="7"/>
  <c r="R369" i="7" s="1"/>
  <c r="S369" i="7" l="1"/>
  <c r="T369" i="7"/>
  <c r="Q369" i="7"/>
  <c r="R370" i="7" s="1"/>
  <c r="S370" i="7" l="1"/>
  <c r="T370" i="7"/>
  <c r="Q370" i="7"/>
  <c r="Q371" i="7" l="1"/>
  <c r="Q372" i="7" l="1"/>
  <c r="Q373" i="7" l="1"/>
  <c r="Q374" i="7" l="1"/>
  <c r="Q375" i="7" l="1"/>
  <c r="Q376" i="7" l="1"/>
  <c r="Q377" i="7" l="1"/>
  <c r="R378" i="7" s="1"/>
  <c r="S378" i="7" l="1"/>
  <c r="T378" i="7"/>
  <c r="Q378" i="7"/>
  <c r="R379" i="7" s="1"/>
  <c r="S379" i="7" l="1"/>
  <c r="T379" i="7"/>
  <c r="Q379" i="7"/>
  <c r="R380" i="7" s="1"/>
  <c r="S380" i="7" l="1"/>
  <c r="T380" i="7"/>
  <c r="Q380" i="7"/>
  <c r="R381" i="7" s="1"/>
  <c r="S381" i="7" l="1"/>
  <c r="T381" i="7"/>
  <c r="Q381" i="7"/>
  <c r="R382" i="7" s="1"/>
  <c r="S382" i="7" l="1"/>
  <c r="T382" i="7"/>
  <c r="Q382" i="7"/>
  <c r="R383" i="7" s="1"/>
  <c r="S383" i="7" l="1"/>
  <c r="T383" i="7"/>
  <c r="Q383" i="7"/>
  <c r="R384" i="7" s="1"/>
  <c r="S384" i="7" l="1"/>
  <c r="T384" i="7"/>
  <c r="Q384" i="7"/>
  <c r="R385" i="7" s="1"/>
  <c r="S385" i="7" l="1"/>
  <c r="T385" i="7"/>
  <c r="Q385" i="7"/>
  <c r="R386" i="7" s="1"/>
  <c r="S386" i="7" l="1"/>
  <c r="T386" i="7"/>
  <c r="Q386" i="7"/>
  <c r="R387" i="7" s="1"/>
  <c r="S387" i="7" l="1"/>
  <c r="T387" i="7"/>
  <c r="Q387" i="7"/>
  <c r="R388" i="7" s="1"/>
  <c r="S388" i="7" l="1"/>
  <c r="T388" i="7"/>
  <c r="Q388" i="7"/>
  <c r="R389" i="7" s="1"/>
  <c r="S389" i="7" l="1"/>
  <c r="T389" i="7"/>
  <c r="Q389" i="7"/>
  <c r="R390" i="7" s="1"/>
  <c r="S390" i="7" l="1"/>
  <c r="T390" i="7"/>
  <c r="Q390" i="7"/>
  <c r="R391" i="7" s="1"/>
  <c r="S391" i="7" l="1"/>
  <c r="T391" i="7"/>
  <c r="Q391" i="7"/>
  <c r="R392" i="7" s="1"/>
  <c r="S392" i="7" l="1"/>
  <c r="T392" i="7"/>
  <c r="Q392" i="7"/>
  <c r="R393" i="7" s="1"/>
  <c r="S393" i="7" l="1"/>
  <c r="T393" i="7"/>
  <c r="Q393" i="7"/>
  <c r="R394" i="7" s="1"/>
  <c r="S394" i="7" l="1"/>
  <c r="T394" i="7"/>
  <c r="Q394" i="7"/>
  <c r="Q395" i="7" l="1"/>
  <c r="Q396" i="7" l="1"/>
  <c r="Q397" i="7" l="1"/>
  <c r="Q398" i="7" l="1"/>
  <c r="Q399" i="7" l="1"/>
  <c r="Q400" i="7" l="1"/>
  <c r="Q401" i="7" l="1"/>
  <c r="R402" i="7" s="1"/>
  <c r="S402" i="7" l="1"/>
  <c r="T402" i="7"/>
  <c r="Q402" i="7"/>
  <c r="R403" i="7" s="1"/>
  <c r="S403" i="7" l="1"/>
  <c r="T403" i="7"/>
  <c r="Q403" i="7"/>
  <c r="R404" i="7" s="1"/>
  <c r="S404" i="7" l="1"/>
  <c r="T404" i="7"/>
  <c r="Q404" i="7"/>
  <c r="R405" i="7" s="1"/>
  <c r="S405" i="7" l="1"/>
  <c r="T405" i="7"/>
  <c r="Q405" i="7"/>
  <c r="R406" i="7" s="1"/>
  <c r="S406" i="7" l="1"/>
  <c r="T406" i="7"/>
  <c r="Q406" i="7"/>
  <c r="R407" i="7" s="1"/>
  <c r="S407" i="7" l="1"/>
  <c r="T407" i="7"/>
  <c r="Q407" i="7"/>
  <c r="R408" i="7" s="1"/>
  <c r="S408" i="7" l="1"/>
  <c r="T408" i="7"/>
  <c r="Q408" i="7"/>
  <c r="R409" i="7" s="1"/>
  <c r="S409" i="7" l="1"/>
  <c r="T409" i="7"/>
  <c r="Q409" i="7"/>
  <c r="R410" i="7" s="1"/>
  <c r="S410" i="7" l="1"/>
  <c r="T410" i="7"/>
  <c r="Q410" i="7"/>
  <c r="R411" i="7" s="1"/>
  <c r="S411" i="7" l="1"/>
  <c r="T411" i="7"/>
  <c r="Q411" i="7"/>
  <c r="R412" i="7" s="1"/>
  <c r="S412" i="7" l="1"/>
  <c r="T412" i="7"/>
  <c r="Q412" i="7"/>
  <c r="R413" i="7" s="1"/>
  <c r="S413" i="7" l="1"/>
  <c r="T413" i="7"/>
  <c r="Q413" i="7"/>
  <c r="R414" i="7" s="1"/>
  <c r="S414" i="7" l="1"/>
  <c r="T414" i="7"/>
  <c r="Q414" i="7"/>
  <c r="R415" i="7" s="1"/>
  <c r="S415" i="7" l="1"/>
  <c r="T415" i="7"/>
  <c r="Q415" i="7"/>
  <c r="R416" i="7" s="1"/>
  <c r="S416" i="7" l="1"/>
  <c r="T416" i="7"/>
  <c r="Q416" i="7"/>
  <c r="R417" i="7" s="1"/>
  <c r="S417" i="7" l="1"/>
  <c r="T417" i="7"/>
  <c r="Q417" i="7"/>
  <c r="R418" i="7" s="1"/>
  <c r="S418" i="7" l="1"/>
  <c r="T418" i="7"/>
  <c r="Q418" i="7"/>
  <c r="Q419" i="7" l="1"/>
  <c r="Q420" i="7" l="1"/>
  <c r="Q421" i="7" l="1"/>
  <c r="Q422" i="7" l="1"/>
  <c r="Q423" i="7" l="1"/>
  <c r="Q424" i="7" l="1"/>
  <c r="Q425" i="7" l="1"/>
  <c r="R426" i="7" s="1"/>
  <c r="S426" i="7" l="1"/>
  <c r="T426" i="7"/>
  <c r="Q426" i="7"/>
  <c r="R427" i="7" s="1"/>
  <c r="S427" i="7" l="1"/>
  <c r="T427" i="7"/>
  <c r="Q427" i="7"/>
  <c r="R428" i="7" s="1"/>
  <c r="S428" i="7" l="1"/>
  <c r="T428" i="7"/>
  <c r="Q428" i="7"/>
  <c r="R429" i="7" s="1"/>
  <c r="S429" i="7" l="1"/>
  <c r="T429" i="7"/>
  <c r="Q429" i="7"/>
  <c r="R430" i="7" s="1"/>
  <c r="S430" i="7" l="1"/>
  <c r="T430" i="7"/>
  <c r="Q430" i="7"/>
  <c r="R431" i="7" s="1"/>
  <c r="S431" i="7" l="1"/>
  <c r="T431" i="7"/>
  <c r="Q431" i="7"/>
  <c r="R432" i="7" s="1"/>
  <c r="S432" i="7" l="1"/>
  <c r="T432" i="7"/>
  <c r="Q432" i="7"/>
  <c r="R433" i="7" s="1"/>
  <c r="S433" i="7" l="1"/>
  <c r="T433" i="7"/>
  <c r="Q433" i="7"/>
  <c r="R434" i="7" s="1"/>
  <c r="S434" i="7" l="1"/>
  <c r="T434" i="7"/>
  <c r="Q434" i="7"/>
  <c r="R435" i="7" s="1"/>
  <c r="S435" i="7" l="1"/>
  <c r="T435" i="7"/>
  <c r="Q435" i="7"/>
  <c r="R436" i="7" s="1"/>
  <c r="S436" i="7" l="1"/>
  <c r="T436" i="7"/>
  <c r="Q436" i="7"/>
  <c r="R437" i="7" s="1"/>
  <c r="S437" i="7" l="1"/>
  <c r="T437" i="7"/>
  <c r="Q437" i="7"/>
  <c r="R438" i="7" s="1"/>
  <c r="S438" i="7" l="1"/>
  <c r="T438" i="7"/>
  <c r="Q438" i="7"/>
  <c r="R439" i="7" s="1"/>
  <c r="S439" i="7" l="1"/>
  <c r="T439" i="7"/>
  <c r="Q439" i="7"/>
  <c r="R440" i="7" s="1"/>
  <c r="S440" i="7" l="1"/>
  <c r="T440" i="7"/>
  <c r="Q440" i="7"/>
  <c r="R441" i="7" s="1"/>
  <c r="S441" i="7" l="1"/>
  <c r="T441" i="7"/>
  <c r="Q441" i="7"/>
  <c r="R442" i="7" s="1"/>
  <c r="S442" i="7" l="1"/>
  <c r="T442" i="7"/>
  <c r="Q442" i="7"/>
  <c r="Q443" i="7" l="1"/>
  <c r="Q444" i="7" l="1"/>
  <c r="Q445" i="7" l="1"/>
  <c r="Q446" i="7" l="1"/>
  <c r="Q447" i="7" l="1"/>
  <c r="Q448" i="7" l="1"/>
  <c r="Q449" i="7" l="1"/>
  <c r="R450" i="7" s="1"/>
  <c r="S450" i="7" l="1"/>
  <c r="T450" i="7"/>
  <c r="Q450" i="7"/>
  <c r="R451" i="7" s="1"/>
  <c r="S451" i="7" l="1"/>
  <c r="T451" i="7"/>
  <c r="Q451" i="7"/>
  <c r="R452" i="7" s="1"/>
  <c r="S452" i="7" l="1"/>
  <c r="T452" i="7"/>
  <c r="Q452" i="7"/>
  <c r="R453" i="7" s="1"/>
  <c r="S453" i="7" l="1"/>
  <c r="T453" i="7"/>
  <c r="Q453" i="7"/>
  <c r="R454" i="7" s="1"/>
  <c r="S454" i="7" l="1"/>
  <c r="T454" i="7"/>
  <c r="Q454" i="7"/>
  <c r="R455" i="7" s="1"/>
  <c r="S455" i="7" l="1"/>
  <c r="T455" i="7"/>
  <c r="Q455" i="7"/>
  <c r="R456" i="7" s="1"/>
  <c r="S456" i="7" l="1"/>
  <c r="T456" i="7"/>
  <c r="Q456" i="7"/>
  <c r="R457" i="7" s="1"/>
  <c r="S457" i="7" l="1"/>
  <c r="T457" i="7"/>
  <c r="Q457" i="7"/>
  <c r="R458" i="7" s="1"/>
  <c r="S458" i="7" l="1"/>
  <c r="T458" i="7"/>
  <c r="Q458" i="7"/>
  <c r="R459" i="7" s="1"/>
  <c r="S459" i="7" l="1"/>
  <c r="T459" i="7"/>
  <c r="Q459" i="7"/>
  <c r="R460" i="7" s="1"/>
  <c r="S460" i="7" l="1"/>
  <c r="T460" i="7"/>
  <c r="Q460" i="7"/>
  <c r="R461" i="7" s="1"/>
  <c r="S461" i="7" l="1"/>
  <c r="T461" i="7"/>
  <c r="Q461" i="7"/>
  <c r="R462" i="7" s="1"/>
  <c r="S462" i="7" l="1"/>
  <c r="T462" i="7"/>
  <c r="Q462" i="7"/>
  <c r="R463" i="7" s="1"/>
  <c r="S463" i="7" l="1"/>
  <c r="T463" i="7"/>
  <c r="Q463" i="7"/>
  <c r="R464" i="7" s="1"/>
  <c r="S464" i="7" l="1"/>
  <c r="T464" i="7"/>
  <c r="Q464" i="7"/>
  <c r="R465" i="7" s="1"/>
  <c r="S465" i="7" l="1"/>
  <c r="T465" i="7"/>
  <c r="Q465" i="7"/>
  <c r="Q466" i="7" l="1"/>
  <c r="Q467" i="7" l="1"/>
  <c r="Q468" i="7" l="1"/>
  <c r="Q469" i="7" l="1"/>
  <c r="Q470" i="7" l="1"/>
  <c r="Q471" i="7" l="1"/>
  <c r="Q472" i="7" l="1"/>
  <c r="Q473" i="7" l="1"/>
  <c r="Q474" i="7" l="1"/>
  <c r="R475" i="7" s="1"/>
  <c r="S475" i="7" l="1"/>
  <c r="T475" i="7"/>
  <c r="Q475" i="7"/>
  <c r="R476" i="7" s="1"/>
  <c r="S476" i="7" l="1"/>
  <c r="T476" i="7"/>
  <c r="Q476" i="7"/>
  <c r="R477" i="7" s="1"/>
  <c r="S477" i="7" l="1"/>
  <c r="T477" i="7"/>
  <c r="Q477" i="7"/>
  <c r="R478" i="7" s="1"/>
  <c r="S478" i="7" l="1"/>
  <c r="T478" i="7"/>
  <c r="Q478" i="7"/>
  <c r="R479" i="7" s="1"/>
  <c r="S479" i="7" l="1"/>
  <c r="T479" i="7"/>
  <c r="Q479" i="7"/>
  <c r="R480" i="7" s="1"/>
  <c r="S480" i="7" l="1"/>
  <c r="T480" i="7"/>
  <c r="Q480" i="7"/>
  <c r="R481" i="7" s="1"/>
  <c r="S481" i="7" l="1"/>
  <c r="T481" i="7"/>
  <c r="Q481" i="7"/>
  <c r="R482" i="7" s="1"/>
  <c r="S482" i="7" l="1"/>
  <c r="T482" i="7"/>
  <c r="Q482" i="7"/>
  <c r="R483" i="7" s="1"/>
  <c r="S483" i="7" l="1"/>
  <c r="T483" i="7"/>
  <c r="Q483" i="7"/>
  <c r="R484" i="7" s="1"/>
  <c r="S484" i="7" l="1"/>
  <c r="T484" i="7"/>
  <c r="Q484" i="7"/>
  <c r="R485" i="7" s="1"/>
  <c r="S485" i="7" l="1"/>
  <c r="T485" i="7"/>
  <c r="Q485" i="7"/>
  <c r="R486" i="7" s="1"/>
  <c r="S486" i="7" l="1"/>
  <c r="T486" i="7"/>
  <c r="Q486" i="7"/>
  <c r="R487" i="7" s="1"/>
  <c r="S487" i="7" l="1"/>
  <c r="T487" i="7"/>
  <c r="Q487" i="7"/>
  <c r="R488" i="7" s="1"/>
  <c r="S488" i="7" l="1"/>
  <c r="T488" i="7"/>
  <c r="Q488" i="7"/>
  <c r="R489" i="7" s="1"/>
  <c r="S489" i="7" l="1"/>
  <c r="T489" i="7"/>
  <c r="Q489" i="7"/>
  <c r="Q490" i="7" l="1"/>
  <c r="Q491" i="7" l="1"/>
  <c r="Q492" i="7" l="1"/>
  <c r="Q493" i="7" l="1"/>
  <c r="Q494" i="7" l="1"/>
  <c r="Q495" i="7" l="1"/>
  <c r="Q496" i="7" l="1"/>
  <c r="Q497" i="7" l="1"/>
  <c r="Q498" i="7" l="1"/>
  <c r="R499" i="7" s="1"/>
  <c r="S499" i="7" l="1"/>
  <c r="T499" i="7"/>
  <c r="Q499" i="7"/>
  <c r="R500" i="7" s="1"/>
  <c r="S500" i="7" l="1"/>
  <c r="T500" i="7"/>
  <c r="Q500" i="7"/>
  <c r="R501" i="7" s="1"/>
  <c r="S501" i="7" l="1"/>
  <c r="T501" i="7"/>
  <c r="Q501" i="7"/>
  <c r="R502" i="7" s="1"/>
  <c r="S502" i="7" l="1"/>
  <c r="T502" i="7"/>
  <c r="Q502" i="7"/>
  <c r="R503" i="7" s="1"/>
  <c r="S503" i="7" l="1"/>
  <c r="T503" i="7"/>
  <c r="Q503" i="7"/>
  <c r="R504" i="7" s="1"/>
  <c r="S504" i="7" l="1"/>
  <c r="T504" i="7"/>
  <c r="Q504" i="7"/>
  <c r="R505" i="7" s="1"/>
  <c r="S505" i="7" l="1"/>
  <c r="T505" i="7"/>
  <c r="Q505" i="7"/>
  <c r="R506" i="7" s="1"/>
  <c r="S506" i="7" l="1"/>
  <c r="T506" i="7"/>
  <c r="Q506" i="7"/>
  <c r="R507" i="7" s="1"/>
  <c r="S507" i="7" l="1"/>
  <c r="T507" i="7"/>
  <c r="Q507" i="7"/>
  <c r="R508" i="7" s="1"/>
  <c r="S508" i="7" l="1"/>
  <c r="T508" i="7"/>
  <c r="Q508" i="7"/>
  <c r="R509" i="7" s="1"/>
  <c r="S509" i="7" l="1"/>
  <c r="T509" i="7"/>
  <c r="Q509" i="7"/>
  <c r="R510" i="7" s="1"/>
  <c r="S510" i="7" l="1"/>
  <c r="T510" i="7"/>
  <c r="Q510" i="7"/>
  <c r="R511" i="7" s="1"/>
  <c r="S511" i="7" l="1"/>
  <c r="T511" i="7"/>
  <c r="Q511" i="7"/>
  <c r="R512" i="7" s="1"/>
  <c r="S512" i="7" l="1"/>
  <c r="T512" i="7"/>
  <c r="Q512" i="7"/>
  <c r="R513" i="7" s="1"/>
  <c r="S513" i="7" l="1"/>
  <c r="T513" i="7"/>
  <c r="Q513" i="7"/>
  <c r="R514" i="7" s="1"/>
  <c r="S514" i="7" l="1"/>
  <c r="T514" i="7"/>
  <c r="Q514" i="7"/>
  <c r="R515" i="7" s="1"/>
  <c r="S515" i="7" l="1"/>
  <c r="T515" i="7"/>
  <c r="Q515" i="7"/>
  <c r="R516" i="7" s="1"/>
  <c r="S516" i="7" l="1"/>
  <c r="T516" i="7"/>
  <c r="Q516" i="7"/>
  <c r="Q517" i="7" l="1"/>
  <c r="Q518" i="7" l="1"/>
  <c r="Q519" i="7" l="1"/>
  <c r="Q520" i="7" l="1"/>
  <c r="R521" i="7" s="1"/>
  <c r="S521" i="7" l="1"/>
  <c r="T521" i="7"/>
  <c r="Q521" i="7"/>
  <c r="R522" i="7" s="1"/>
  <c r="S522" i="7" l="1"/>
  <c r="T522" i="7"/>
  <c r="Q522" i="7"/>
  <c r="R523" i="7" s="1"/>
  <c r="S523" i="7" l="1"/>
  <c r="T523" i="7"/>
  <c r="Q523" i="7"/>
  <c r="R524" i="7" s="1"/>
  <c r="S524" i="7" l="1"/>
  <c r="T524" i="7"/>
  <c r="Q524" i="7"/>
  <c r="R525" i="7" s="1"/>
  <c r="S525" i="7" l="1"/>
  <c r="T525" i="7"/>
  <c r="Q525" i="7"/>
  <c r="R526" i="7" s="1"/>
  <c r="S526" i="7" l="1"/>
  <c r="T526" i="7"/>
  <c r="Q526" i="7"/>
  <c r="R527" i="7" s="1"/>
  <c r="S527" i="7" l="1"/>
  <c r="T527" i="7"/>
  <c r="Q527" i="7"/>
  <c r="R528" i="7" s="1"/>
  <c r="S528" i="7" l="1"/>
  <c r="T528" i="7"/>
  <c r="Q528" i="7"/>
  <c r="R529" i="7" s="1"/>
  <c r="S529" i="7" l="1"/>
  <c r="T529" i="7"/>
  <c r="Q529" i="7"/>
  <c r="R530" i="7" s="1"/>
  <c r="S530" i="7" l="1"/>
  <c r="T530" i="7"/>
  <c r="Q530" i="7"/>
  <c r="R531" i="7" s="1"/>
  <c r="S531" i="7" l="1"/>
  <c r="T531" i="7"/>
  <c r="Q531" i="7"/>
  <c r="R532" i="7" s="1"/>
  <c r="S532" i="7" l="1"/>
  <c r="T532" i="7"/>
  <c r="Q532" i="7"/>
  <c r="R533" i="7" s="1"/>
  <c r="S533" i="7" l="1"/>
  <c r="T533" i="7"/>
  <c r="Q533" i="7"/>
  <c r="R534" i="7" s="1"/>
  <c r="S534" i="7" l="1"/>
  <c r="T534" i="7"/>
  <c r="Q534" i="7"/>
  <c r="R535" i="7" s="1"/>
  <c r="S535" i="7" l="1"/>
  <c r="T535" i="7"/>
  <c r="Q535" i="7"/>
  <c r="R536" i="7" s="1"/>
  <c r="S536" i="7" l="1"/>
  <c r="T536" i="7"/>
  <c r="Q536" i="7"/>
  <c r="R537" i="7" s="1"/>
  <c r="S537" i="7" l="1"/>
  <c r="T537" i="7"/>
  <c r="Q537" i="7"/>
  <c r="R538" i="7" s="1"/>
  <c r="S538" i="7" l="1"/>
  <c r="T538" i="7"/>
  <c r="Q538" i="7"/>
  <c r="R539" i="7" s="1"/>
  <c r="S539" i="7" l="1"/>
  <c r="T539" i="7"/>
  <c r="Q539" i="7"/>
  <c r="Q540" i="7" l="1"/>
  <c r="Q541" i="7" l="1"/>
  <c r="Q542" i="7" l="1"/>
  <c r="Q543" i="7" l="1"/>
  <c r="Q544" i="7" l="1"/>
  <c r="Q545" i="7" l="1"/>
  <c r="R546" i="7" s="1"/>
  <c r="S546" i="7" l="1"/>
  <c r="T546" i="7"/>
  <c r="Q546" i="7"/>
  <c r="R547" i="7" s="1"/>
  <c r="S547" i="7" l="1"/>
  <c r="T547" i="7"/>
  <c r="Q547" i="7"/>
  <c r="R548" i="7" s="1"/>
  <c r="S548" i="7" l="1"/>
  <c r="T548" i="7"/>
  <c r="Q548" i="7"/>
  <c r="R549" i="7" s="1"/>
  <c r="S549" i="7" l="1"/>
  <c r="T549" i="7"/>
  <c r="Q549" i="7"/>
  <c r="R550" i="7" s="1"/>
  <c r="S550" i="7" l="1"/>
  <c r="T550" i="7"/>
  <c r="Q550" i="7"/>
  <c r="R551" i="7" s="1"/>
  <c r="S551" i="7" l="1"/>
  <c r="T551" i="7"/>
  <c r="Q551" i="7"/>
  <c r="R552" i="7" s="1"/>
  <c r="S552" i="7" l="1"/>
  <c r="T552" i="7"/>
  <c r="Q552" i="7"/>
  <c r="R553" i="7" s="1"/>
  <c r="S553" i="7" l="1"/>
  <c r="T553" i="7"/>
  <c r="Q553" i="7"/>
  <c r="R554" i="7" s="1"/>
  <c r="S554" i="7" l="1"/>
  <c r="T554" i="7"/>
  <c r="Q554" i="7"/>
  <c r="R555" i="7" s="1"/>
  <c r="S555" i="7" l="1"/>
  <c r="T555" i="7"/>
  <c r="Q555" i="7"/>
  <c r="R556" i="7" s="1"/>
  <c r="S556" i="7" l="1"/>
  <c r="T556" i="7"/>
  <c r="Q556" i="7"/>
  <c r="R557" i="7" s="1"/>
  <c r="S557" i="7" l="1"/>
  <c r="T557" i="7"/>
  <c r="Q557" i="7"/>
  <c r="R558" i="7" s="1"/>
  <c r="S558" i="7" l="1"/>
  <c r="T558" i="7"/>
  <c r="Q558" i="7"/>
  <c r="R559" i="7" s="1"/>
  <c r="S559" i="7" l="1"/>
  <c r="T559" i="7"/>
  <c r="Q559" i="7"/>
  <c r="R560" i="7" s="1"/>
  <c r="S560" i="7" l="1"/>
  <c r="T560" i="7"/>
  <c r="Q560" i="7"/>
  <c r="R561" i="7" s="1"/>
  <c r="S561" i="7" l="1"/>
  <c r="T561" i="7"/>
  <c r="Q561" i="7"/>
  <c r="R562" i="7" s="1"/>
  <c r="S562" i="7" l="1"/>
  <c r="T562" i="7"/>
  <c r="Q562" i="7"/>
  <c r="Q563" i="7" l="1"/>
  <c r="Q564" i="7" l="1"/>
  <c r="Q565" i="7" l="1"/>
  <c r="Q566" i="7" l="1"/>
  <c r="Q567" i="7" l="1"/>
  <c r="Q568" i="7" l="1"/>
  <c r="Q569" i="7" l="1"/>
  <c r="R570" i="7" s="1"/>
  <c r="S570" i="7" l="1"/>
  <c r="T570" i="7"/>
  <c r="Q570" i="7"/>
  <c r="R571" i="7" s="1"/>
  <c r="S571" i="7" l="1"/>
  <c r="T571" i="7"/>
  <c r="Q571" i="7"/>
  <c r="R572" i="7" s="1"/>
  <c r="S572" i="7" l="1"/>
  <c r="T572" i="7"/>
  <c r="Q572" i="7"/>
  <c r="R573" i="7" s="1"/>
  <c r="S573" i="7" l="1"/>
  <c r="T573" i="7"/>
  <c r="Q573" i="7"/>
  <c r="R574" i="7" s="1"/>
  <c r="S574" i="7" l="1"/>
  <c r="T574" i="7"/>
  <c r="Q574" i="7"/>
  <c r="R575" i="7" s="1"/>
  <c r="S575" i="7" l="1"/>
  <c r="T575" i="7"/>
  <c r="Q575" i="7"/>
  <c r="R576" i="7" s="1"/>
  <c r="S576" i="7" l="1"/>
  <c r="T576" i="7"/>
  <c r="Q576" i="7"/>
  <c r="R577" i="7" s="1"/>
  <c r="S577" i="7" l="1"/>
  <c r="T577" i="7"/>
  <c r="Q577" i="7"/>
  <c r="R578" i="7" s="1"/>
  <c r="S578" i="7" l="1"/>
  <c r="T578" i="7"/>
  <c r="Q578" i="7"/>
  <c r="R579" i="7" s="1"/>
  <c r="S579" i="7" l="1"/>
  <c r="T579" i="7"/>
  <c r="Q579" i="7"/>
  <c r="R580" i="7" s="1"/>
  <c r="S580" i="7" l="1"/>
  <c r="T580" i="7"/>
  <c r="Q580" i="7"/>
  <c r="R581" i="7" s="1"/>
  <c r="S581" i="7" l="1"/>
  <c r="T581" i="7"/>
  <c r="Q581" i="7"/>
  <c r="R582" i="7" s="1"/>
  <c r="S582" i="7" l="1"/>
  <c r="T582" i="7"/>
  <c r="Q582" i="7"/>
  <c r="R583" i="7" s="1"/>
  <c r="S583" i="7" l="1"/>
  <c r="T583" i="7"/>
  <c r="Q583" i="7"/>
  <c r="R584" i="7" s="1"/>
  <c r="S584" i="7" l="1"/>
  <c r="T584" i="7"/>
  <c r="Q584" i="7"/>
  <c r="R585" i="7" s="1"/>
  <c r="S585" i="7" l="1"/>
  <c r="T585" i="7"/>
  <c r="Q585" i="7"/>
  <c r="R586" i="7" s="1"/>
  <c r="S586" i="7" l="1"/>
  <c r="T586" i="7"/>
  <c r="Q586" i="7"/>
  <c r="R587" i="7" s="1"/>
  <c r="S587" i="7" l="1"/>
  <c r="T587" i="7"/>
  <c r="Q587" i="7"/>
  <c r="R588" i="7" s="1"/>
  <c r="S588" i="7" l="1"/>
  <c r="T588" i="7"/>
  <c r="Q588" i="7"/>
  <c r="Q589" i="7" l="1"/>
  <c r="Q590" i="7" l="1"/>
  <c r="Q591" i="7" l="1"/>
  <c r="R592" i="7" s="1"/>
  <c r="S592" i="7" l="1"/>
  <c r="T592" i="7"/>
  <c r="Q592" i="7"/>
  <c r="R593" i="7" s="1"/>
  <c r="S593" i="7" l="1"/>
  <c r="T593" i="7"/>
  <c r="Q593" i="7"/>
  <c r="R594" i="7" s="1"/>
  <c r="S594" i="7" l="1"/>
  <c r="T594" i="7"/>
  <c r="Q594" i="7"/>
  <c r="R595" i="7" s="1"/>
  <c r="S595" i="7" l="1"/>
  <c r="T595" i="7"/>
  <c r="Q595" i="7"/>
  <c r="R596" i="7" s="1"/>
  <c r="S596" i="7" l="1"/>
  <c r="T596" i="7"/>
  <c r="Q596" i="7"/>
  <c r="R597" i="7" s="1"/>
  <c r="S597" i="7" l="1"/>
  <c r="T597" i="7"/>
  <c r="Q597" i="7"/>
  <c r="R598" i="7" s="1"/>
  <c r="S598" i="7" l="1"/>
  <c r="T598" i="7"/>
  <c r="Q598" i="7"/>
  <c r="R599" i="7" s="1"/>
  <c r="S599" i="7" l="1"/>
  <c r="T599" i="7"/>
  <c r="Q599" i="7"/>
  <c r="R600" i="7" s="1"/>
  <c r="S600" i="7" l="1"/>
  <c r="T600" i="7"/>
  <c r="Q600" i="7"/>
  <c r="R601" i="7" s="1"/>
  <c r="S601" i="7" l="1"/>
  <c r="T601" i="7"/>
  <c r="Q601" i="7"/>
  <c r="R602" i="7" s="1"/>
  <c r="S602" i="7" l="1"/>
  <c r="T602" i="7"/>
  <c r="Q602" i="7"/>
  <c r="R603" i="7" s="1"/>
  <c r="S603" i="7" l="1"/>
  <c r="T603" i="7"/>
  <c r="Q603" i="7"/>
  <c r="R604" i="7" s="1"/>
  <c r="S604" i="7" l="1"/>
  <c r="T604" i="7"/>
  <c r="Q604" i="7"/>
  <c r="R605" i="7" s="1"/>
  <c r="S605" i="7" l="1"/>
  <c r="T605" i="7"/>
  <c r="Q605" i="7"/>
  <c r="R606" i="7" s="1"/>
  <c r="S606" i="7" l="1"/>
  <c r="T606" i="7"/>
  <c r="Q606" i="7"/>
  <c r="R607" i="7" s="1"/>
  <c r="S607" i="7" l="1"/>
  <c r="T607" i="7"/>
  <c r="Q607" i="7"/>
  <c r="R608" i="7" s="1"/>
  <c r="S608" i="7" l="1"/>
  <c r="T608" i="7"/>
  <c r="Q608" i="7"/>
  <c r="R609" i="7" s="1"/>
  <c r="S609" i="7" l="1"/>
  <c r="T609" i="7"/>
  <c r="Q609" i="7"/>
  <c r="R610" i="7" s="1"/>
  <c r="S610" i="7" l="1"/>
  <c r="T610" i="7"/>
  <c r="Q610" i="7"/>
  <c r="R611" i="7" s="1"/>
  <c r="S611" i="7" l="1"/>
  <c r="T611" i="7"/>
  <c r="Q611" i="7"/>
  <c r="Q612" i="7" l="1"/>
  <c r="Q613" i="7" l="1"/>
  <c r="Q614" i="7" l="1"/>
  <c r="Q615" i="7" l="1"/>
  <c r="R616" i="7" s="1"/>
  <c r="S616" i="7" l="1"/>
  <c r="T616" i="7"/>
  <c r="Q616" i="7"/>
  <c r="R617" i="7" s="1"/>
  <c r="S617" i="7" l="1"/>
  <c r="T617" i="7"/>
  <c r="Q617" i="7"/>
  <c r="R618" i="7" s="1"/>
  <c r="S618" i="7" l="1"/>
  <c r="T618" i="7"/>
  <c r="Q618" i="7"/>
  <c r="R619" i="7" s="1"/>
  <c r="S619" i="7" l="1"/>
  <c r="T619" i="7"/>
  <c r="Q619" i="7"/>
  <c r="R620" i="7" s="1"/>
  <c r="S620" i="7" l="1"/>
  <c r="T620" i="7"/>
  <c r="Q620" i="7"/>
  <c r="R621" i="7" s="1"/>
  <c r="S621" i="7" l="1"/>
  <c r="T621" i="7"/>
  <c r="Q621" i="7"/>
  <c r="R622" i="7" s="1"/>
  <c r="S622" i="7" l="1"/>
  <c r="T622" i="7"/>
  <c r="Q622" i="7"/>
  <c r="R623" i="7" s="1"/>
  <c r="S623" i="7" l="1"/>
  <c r="T623" i="7"/>
  <c r="Q623" i="7"/>
  <c r="R624" i="7" s="1"/>
  <c r="S624" i="7" l="1"/>
  <c r="T624" i="7"/>
  <c r="Q624" i="7"/>
  <c r="R625" i="7" s="1"/>
  <c r="S625" i="7" l="1"/>
  <c r="T625" i="7"/>
  <c r="Q625" i="7"/>
  <c r="R626" i="7" s="1"/>
  <c r="S626" i="7" l="1"/>
  <c r="T626" i="7"/>
  <c r="Q626" i="7"/>
  <c r="R627" i="7" s="1"/>
  <c r="S627" i="7" l="1"/>
  <c r="T627" i="7"/>
  <c r="Q627" i="7"/>
  <c r="R628" i="7" s="1"/>
  <c r="S628" i="7" l="1"/>
  <c r="T628" i="7"/>
  <c r="Q628" i="7"/>
  <c r="R629" i="7" s="1"/>
  <c r="S629" i="7" l="1"/>
  <c r="T629" i="7"/>
  <c r="Q629" i="7"/>
  <c r="R630" i="7" s="1"/>
  <c r="S630" i="7" l="1"/>
  <c r="T630" i="7"/>
  <c r="Q630" i="7"/>
  <c r="R631" i="7" s="1"/>
  <c r="S631" i="7" l="1"/>
  <c r="T631" i="7"/>
  <c r="Q631" i="7"/>
  <c r="R632" i="7" s="1"/>
  <c r="S632" i="7" l="1"/>
  <c r="T632" i="7"/>
  <c r="Q632" i="7"/>
  <c r="R633" i="7" s="1"/>
  <c r="S633" i="7" l="1"/>
  <c r="T633" i="7"/>
  <c r="Q633" i="7"/>
  <c r="Q634" i="7" l="1"/>
  <c r="Q635" i="7" l="1"/>
  <c r="Q636" i="7" l="1"/>
  <c r="Q637" i="7" l="1"/>
  <c r="Q638" i="7" l="1"/>
  <c r="Q639" i="7" l="1"/>
  <c r="Q640" i="7" l="1"/>
  <c r="Q641" i="7" l="1"/>
  <c r="Q642" i="7" l="1"/>
  <c r="R643" i="7" s="1"/>
  <c r="S643" i="7" l="1"/>
  <c r="T643" i="7"/>
  <c r="Q643" i="7"/>
  <c r="R644" i="7" s="1"/>
  <c r="S644" i="7" l="1"/>
  <c r="T644" i="7"/>
  <c r="Q644" i="7"/>
  <c r="R645" i="7" s="1"/>
  <c r="S645" i="7" l="1"/>
  <c r="T645" i="7"/>
  <c r="Q645" i="7"/>
  <c r="R646" i="7" s="1"/>
  <c r="S646" i="7" l="1"/>
  <c r="T646" i="7"/>
  <c r="Q646" i="7"/>
  <c r="R647" i="7" s="1"/>
  <c r="S647" i="7" l="1"/>
  <c r="T647" i="7"/>
  <c r="Q647" i="7"/>
  <c r="R648" i="7" s="1"/>
  <c r="S648" i="7" l="1"/>
  <c r="T648" i="7"/>
  <c r="Q648" i="7"/>
  <c r="R649" i="7" s="1"/>
  <c r="S649" i="7" l="1"/>
  <c r="T649" i="7"/>
  <c r="Q649" i="7"/>
  <c r="R650" i="7" s="1"/>
  <c r="S650" i="7" l="1"/>
  <c r="T650" i="7"/>
  <c r="Q650" i="7"/>
  <c r="R651" i="7" s="1"/>
  <c r="S651" i="7" l="1"/>
  <c r="T651" i="7"/>
  <c r="Q651" i="7"/>
  <c r="R652" i="7" s="1"/>
  <c r="S652" i="7" l="1"/>
  <c r="T652" i="7"/>
  <c r="Q652" i="7"/>
  <c r="R653" i="7" s="1"/>
  <c r="S653" i="7" l="1"/>
  <c r="T653" i="7"/>
  <c r="Q653" i="7"/>
  <c r="R654" i="7" s="1"/>
  <c r="S654" i="7" l="1"/>
  <c r="T654" i="7"/>
  <c r="Q654" i="7"/>
  <c r="R655" i="7" s="1"/>
  <c r="S655" i="7" l="1"/>
  <c r="T655" i="7"/>
  <c r="Q655" i="7"/>
  <c r="R656" i="7" s="1"/>
  <c r="S656" i="7" l="1"/>
  <c r="T656" i="7"/>
  <c r="Q656" i="7"/>
  <c r="R657" i="7" s="1"/>
  <c r="S657" i="7" l="1"/>
  <c r="T657" i="7"/>
  <c r="Q657" i="7"/>
  <c r="R658" i="7" s="1"/>
  <c r="S658" i="7" l="1"/>
  <c r="T658" i="7"/>
  <c r="Q658" i="7"/>
  <c r="Q659" i="7" l="1"/>
  <c r="Q660" i="7" l="1"/>
  <c r="Q661" i="7" l="1"/>
  <c r="Q662" i="7" l="1"/>
  <c r="Q663" i="7" l="1"/>
  <c r="Q664" i="7" l="1"/>
  <c r="Q665" i="7" l="1"/>
  <c r="R666" i="7" s="1"/>
  <c r="S666" i="7" l="1"/>
  <c r="T666" i="7"/>
  <c r="Q666" i="7"/>
  <c r="R667" i="7" s="1"/>
  <c r="S667" i="7" l="1"/>
  <c r="T667" i="7"/>
  <c r="Q667" i="7"/>
  <c r="R668" i="7" s="1"/>
  <c r="S668" i="7" l="1"/>
  <c r="T668" i="7"/>
  <c r="Q668" i="7"/>
  <c r="R669" i="7" s="1"/>
  <c r="S669" i="7" l="1"/>
  <c r="T669" i="7"/>
  <c r="Q669" i="7"/>
  <c r="R670" i="7" s="1"/>
  <c r="S670" i="7" l="1"/>
  <c r="T670" i="7"/>
  <c r="Q670" i="7"/>
  <c r="R671" i="7" s="1"/>
  <c r="S671" i="7" l="1"/>
  <c r="T671" i="7"/>
  <c r="Q671" i="7"/>
  <c r="R672" i="7" s="1"/>
  <c r="S672" i="7" l="1"/>
  <c r="T672" i="7"/>
  <c r="Q672" i="7"/>
  <c r="R673" i="7" s="1"/>
  <c r="S673" i="7" l="1"/>
  <c r="T673" i="7"/>
  <c r="Q673" i="7"/>
  <c r="R674" i="7" s="1"/>
  <c r="S674" i="7" l="1"/>
  <c r="T674" i="7"/>
  <c r="Q674" i="7"/>
  <c r="R675" i="7" s="1"/>
  <c r="S675" i="7" l="1"/>
  <c r="T675" i="7"/>
  <c r="Q675" i="7"/>
  <c r="R676" i="7" s="1"/>
  <c r="S676" i="7" l="1"/>
  <c r="T676" i="7"/>
  <c r="Q676" i="7"/>
  <c r="R677" i="7" s="1"/>
  <c r="S677" i="7" l="1"/>
  <c r="T677" i="7"/>
  <c r="Q677" i="7"/>
  <c r="R678" i="7" s="1"/>
  <c r="S678" i="7" l="1"/>
  <c r="T678" i="7"/>
  <c r="Q678" i="7"/>
  <c r="R679" i="7" s="1"/>
  <c r="S679" i="7" l="1"/>
  <c r="T679" i="7"/>
  <c r="Q679" i="7"/>
  <c r="R680" i="7" s="1"/>
  <c r="S680" i="7" l="1"/>
  <c r="T680" i="7"/>
  <c r="Q680" i="7"/>
  <c r="R681" i="7" s="1"/>
  <c r="S681" i="7" l="1"/>
  <c r="T681" i="7"/>
  <c r="Q681" i="7"/>
  <c r="R682" i="7" s="1"/>
  <c r="S682" i="7" l="1"/>
  <c r="T682" i="7"/>
  <c r="Q682" i="7"/>
  <c r="R683" i="7" s="1"/>
  <c r="S683" i="7" l="1"/>
  <c r="T683" i="7"/>
  <c r="Q683" i="7"/>
  <c r="R684" i="7" s="1"/>
  <c r="S684" i="7" l="1"/>
  <c r="T684" i="7"/>
  <c r="Q684" i="7"/>
  <c r="R685" i="7" s="1"/>
  <c r="S685" i="7" l="1"/>
  <c r="T685" i="7"/>
  <c r="Q685" i="7"/>
  <c r="R686" i="7" s="1"/>
  <c r="S686" i="7" l="1"/>
  <c r="T686" i="7"/>
  <c r="Q686" i="7"/>
  <c r="R687" i="7" s="1"/>
  <c r="S687" i="7" l="1"/>
  <c r="T687" i="7"/>
  <c r="Q687" i="7"/>
  <c r="R688" i="7" s="1"/>
  <c r="S688" i="7" l="1"/>
  <c r="T688" i="7"/>
  <c r="Q688" i="7"/>
  <c r="R689" i="7" s="1"/>
  <c r="S689" i="7" l="1"/>
  <c r="T689" i="7"/>
  <c r="Q689" i="7"/>
  <c r="R690" i="7" s="1"/>
  <c r="S690" i="7" l="1"/>
  <c r="T690" i="7"/>
  <c r="Q690" i="7"/>
  <c r="R691" i="7" s="1"/>
  <c r="S691" i="7" l="1"/>
  <c r="T691" i="7"/>
  <c r="Q691" i="7"/>
  <c r="R692" i="7" s="1"/>
  <c r="S692" i="7" l="1"/>
  <c r="T692" i="7"/>
  <c r="Q692" i="7"/>
  <c r="R693" i="7" s="1"/>
  <c r="S693" i="7" l="1"/>
  <c r="T693" i="7"/>
  <c r="Q693" i="7"/>
  <c r="R694" i="7" s="1"/>
  <c r="S694" i="7" l="1"/>
  <c r="T694" i="7"/>
  <c r="Q694" i="7"/>
  <c r="R695" i="7" s="1"/>
  <c r="S695" i="7" l="1"/>
  <c r="T695" i="7"/>
  <c r="Q695" i="7"/>
  <c r="R696" i="7" s="1"/>
  <c r="S696" i="7" l="1"/>
  <c r="T696" i="7"/>
  <c r="Q696" i="7"/>
  <c r="R697" i="7" s="1"/>
  <c r="S697" i="7" l="1"/>
  <c r="T697" i="7"/>
  <c r="Q697" i="7"/>
  <c r="R698" i="7" s="1"/>
  <c r="S698" i="7" l="1"/>
  <c r="T698" i="7"/>
  <c r="Q698" i="7"/>
  <c r="R699" i="7" s="1"/>
  <c r="S699" i="7" l="1"/>
  <c r="T699" i="7"/>
  <c r="Q699" i="7"/>
  <c r="R700" i="7" s="1"/>
  <c r="S700" i="7" l="1"/>
  <c r="T700" i="7"/>
  <c r="Q700" i="7"/>
  <c r="R701" i="7" s="1"/>
  <c r="S701" i="7" l="1"/>
  <c r="T701" i="7"/>
  <c r="Q701" i="7"/>
  <c r="R702" i="7" s="1"/>
  <c r="S702" i="7" l="1"/>
  <c r="T702" i="7"/>
  <c r="Q702" i="7"/>
  <c r="R703" i="7" s="1"/>
  <c r="S703" i="7" l="1"/>
  <c r="T703" i="7"/>
  <c r="Q703" i="7"/>
  <c r="R704" i="7" s="1"/>
  <c r="S704" i="7" l="1"/>
  <c r="T704" i="7"/>
  <c r="Q704" i="7"/>
  <c r="R705" i="7" s="1"/>
  <c r="S705" i="7" l="1"/>
  <c r="T705" i="7"/>
  <c r="Q705" i="7"/>
  <c r="R706" i="7" s="1"/>
  <c r="S706" i="7" l="1"/>
  <c r="T706" i="7"/>
  <c r="Q706" i="7"/>
  <c r="R707" i="7" s="1"/>
  <c r="S707" i="7" l="1"/>
  <c r="T707" i="7"/>
  <c r="Q707" i="7"/>
  <c r="R708" i="7" s="1"/>
  <c r="S708" i="7" l="1"/>
  <c r="T708" i="7"/>
  <c r="Q708" i="7"/>
  <c r="R709" i="7" s="1"/>
  <c r="S709" i="7" l="1"/>
  <c r="T709" i="7"/>
  <c r="Q709" i="7"/>
  <c r="R710" i="7" s="1"/>
  <c r="S710" i="7" l="1"/>
  <c r="T710" i="7"/>
  <c r="Q710" i="7"/>
  <c r="R711" i="7" s="1"/>
  <c r="S711" i="7" l="1"/>
  <c r="T711" i="7"/>
  <c r="Q711" i="7"/>
  <c r="Q712" i="7" l="1"/>
  <c r="R713" i="7" s="1"/>
  <c r="S713" i="7" l="1"/>
  <c r="T713" i="7"/>
  <c r="Q713" i="7"/>
  <c r="R714" i="7" s="1"/>
  <c r="S714" i="7" l="1"/>
  <c r="T714" i="7"/>
  <c r="Q714" i="7"/>
  <c r="R715" i="7" s="1"/>
  <c r="S715" i="7" l="1"/>
  <c r="T715" i="7"/>
  <c r="Q715" i="7"/>
  <c r="R716" i="7" s="1"/>
  <c r="S716" i="7" l="1"/>
  <c r="T716" i="7"/>
  <c r="Q716" i="7"/>
  <c r="R717" i="7" s="1"/>
  <c r="S717" i="7" l="1"/>
  <c r="T717" i="7"/>
  <c r="Q717" i="7"/>
  <c r="R718" i="7" s="1"/>
  <c r="S718" i="7" l="1"/>
  <c r="T718" i="7"/>
  <c r="Q718" i="7"/>
  <c r="R719" i="7" s="1"/>
  <c r="S719" i="7" l="1"/>
  <c r="T719" i="7"/>
  <c r="Q719" i="7"/>
  <c r="R720" i="7" s="1"/>
  <c r="S720" i="7" l="1"/>
  <c r="T720" i="7"/>
  <c r="Q720" i="7"/>
  <c r="R721" i="7" s="1"/>
  <c r="S721" i="7" l="1"/>
  <c r="T721" i="7"/>
  <c r="Q721" i="7"/>
  <c r="R722" i="7" s="1"/>
  <c r="S722" i="7" l="1"/>
  <c r="T722" i="7"/>
  <c r="Q722" i="7"/>
  <c r="R723" i="7" s="1"/>
  <c r="S723" i="7" l="1"/>
  <c r="T723" i="7"/>
  <c r="Q723" i="7"/>
  <c r="R724" i="7" s="1"/>
  <c r="S724" i="7" l="1"/>
  <c r="T724" i="7"/>
  <c r="Q724" i="7"/>
  <c r="R725" i="7" s="1"/>
  <c r="S725" i="7" l="1"/>
  <c r="T725" i="7"/>
  <c r="Q725" i="7"/>
  <c r="R726" i="7" s="1"/>
  <c r="S726" i="7" l="1"/>
  <c r="T726" i="7"/>
  <c r="Q726" i="7"/>
  <c r="R727" i="7" s="1"/>
  <c r="S727" i="7" l="1"/>
  <c r="T727" i="7"/>
  <c r="Q727" i="7"/>
  <c r="R728" i="7" s="1"/>
  <c r="S728" i="7" l="1"/>
  <c r="T728" i="7"/>
  <c r="Q728" i="7"/>
  <c r="R729" i="7" s="1"/>
  <c r="S729" i="7" l="1"/>
  <c r="T729" i="7"/>
  <c r="Q729" i="7"/>
  <c r="R730" i="7" s="1"/>
  <c r="S730" i="7" l="1"/>
  <c r="T730" i="7"/>
  <c r="Q730" i="7"/>
  <c r="R731" i="7" s="1"/>
  <c r="S731" i="7" l="1"/>
  <c r="T731" i="7"/>
  <c r="Q731" i="7"/>
  <c r="R732" i="7" s="1"/>
  <c r="S732" i="7" l="1"/>
  <c r="T732" i="7"/>
  <c r="Q732" i="7"/>
  <c r="R733" i="7" s="1"/>
  <c r="S733" i="7" l="1"/>
  <c r="T733" i="7"/>
  <c r="Q733" i="7"/>
  <c r="R734" i="7" s="1"/>
  <c r="S734" i="7" l="1"/>
  <c r="T734" i="7"/>
  <c r="Q734" i="7"/>
  <c r="R735" i="7" s="1"/>
  <c r="S735" i="7" l="1"/>
  <c r="T735" i="7"/>
  <c r="Q735" i="7"/>
  <c r="R736" i="7" s="1"/>
  <c r="S736" i="7" l="1"/>
  <c r="T736" i="7"/>
  <c r="Q736" i="7"/>
  <c r="R737" i="7" s="1"/>
  <c r="S737" i="7" l="1"/>
  <c r="T737" i="7"/>
  <c r="Q737" i="7"/>
  <c r="R738" i="7" s="1"/>
  <c r="S738" i="7" l="1"/>
  <c r="T738" i="7"/>
  <c r="Q738" i="7"/>
  <c r="R739" i="7" s="1"/>
  <c r="S739" i="7" l="1"/>
  <c r="T739" i="7"/>
  <c r="Q739" i="7"/>
  <c r="R740" i="7" s="1"/>
  <c r="S740" i="7" l="1"/>
  <c r="T740" i="7"/>
  <c r="Q740" i="7"/>
  <c r="R741" i="7" s="1"/>
  <c r="S741" i="7" l="1"/>
  <c r="T741" i="7"/>
  <c r="Q741" i="7"/>
  <c r="R742" i="7" s="1"/>
  <c r="S742" i="7" l="1"/>
  <c r="T742" i="7"/>
  <c r="Q742" i="7"/>
  <c r="R743" i="7" s="1"/>
  <c r="S743" i="7" l="1"/>
  <c r="T743" i="7"/>
  <c r="Q743" i="7"/>
  <c r="R744" i="7" s="1"/>
  <c r="S744" i="7" l="1"/>
  <c r="T744" i="7"/>
  <c r="Q744" i="7"/>
  <c r="R745" i="7" s="1"/>
  <c r="S745" i="7" l="1"/>
  <c r="T745" i="7"/>
  <c r="Q745" i="7"/>
  <c r="R746" i="7" s="1"/>
  <c r="S746" i="7" l="1"/>
  <c r="T746" i="7"/>
  <c r="Q746" i="7"/>
  <c r="R747" i="7" s="1"/>
  <c r="S747" i="7" l="1"/>
  <c r="T747" i="7"/>
  <c r="Q747" i="7"/>
  <c r="R748" i="7" s="1"/>
  <c r="S748" i="7" l="1"/>
  <c r="T748" i="7"/>
  <c r="Q748" i="7"/>
  <c r="R749" i="7" s="1"/>
  <c r="S749" i="7" l="1"/>
  <c r="T749" i="7"/>
  <c r="Q749" i="7"/>
  <c r="R750" i="7" s="1"/>
  <c r="S750" i="7" l="1"/>
  <c r="T750" i="7"/>
  <c r="Q750" i="7"/>
  <c r="R751" i="7" s="1"/>
  <c r="S751" i="7" l="1"/>
  <c r="T751" i="7"/>
  <c r="Q751" i="7"/>
  <c r="R752" i="7" s="1"/>
  <c r="S752" i="7" l="1"/>
  <c r="T752" i="7"/>
  <c r="Q752" i="7"/>
  <c r="R753" i="7" s="1"/>
  <c r="S753" i="7" l="1"/>
  <c r="T753" i="7"/>
  <c r="Q753" i="7"/>
  <c r="R754" i="7" s="1"/>
  <c r="S754" i="7" l="1"/>
  <c r="T754" i="7"/>
  <c r="Q754" i="7"/>
  <c r="Q755" i="7" l="1"/>
  <c r="Q756" i="7" l="1"/>
  <c r="Q757" i="7" l="1"/>
  <c r="Q758" i="7" l="1"/>
  <c r="Q759" i="7" l="1"/>
  <c r="Q760" i="7" l="1"/>
  <c r="Q761" i="7" l="1"/>
  <c r="R762" i="7" s="1"/>
  <c r="S762" i="7" l="1"/>
  <c r="T762" i="7"/>
  <c r="Q762" i="7"/>
  <c r="R763" i="7" s="1"/>
  <c r="S763" i="7" l="1"/>
  <c r="T763" i="7"/>
  <c r="Q763" i="7"/>
  <c r="R764" i="7" s="1"/>
  <c r="S764" i="7" l="1"/>
  <c r="T764" i="7"/>
  <c r="Q764" i="7"/>
  <c r="R765" i="7" s="1"/>
  <c r="S765" i="7" l="1"/>
  <c r="T765" i="7"/>
  <c r="Q765" i="7"/>
  <c r="R766" i="7" s="1"/>
  <c r="S766" i="7" l="1"/>
  <c r="T766" i="7"/>
  <c r="Q766" i="7"/>
  <c r="R767" i="7" s="1"/>
  <c r="S767" i="7" l="1"/>
  <c r="T767" i="7"/>
  <c r="Q767" i="7"/>
  <c r="R768" i="7" s="1"/>
  <c r="S768" i="7" l="1"/>
  <c r="T768" i="7"/>
  <c r="Q768" i="7"/>
  <c r="R769" i="7" s="1"/>
  <c r="S769" i="7" l="1"/>
  <c r="T769" i="7"/>
  <c r="Q769" i="7"/>
  <c r="R770" i="7" s="1"/>
  <c r="S770" i="7" l="1"/>
  <c r="T770" i="7"/>
  <c r="Q770" i="7"/>
  <c r="R771" i="7" s="1"/>
  <c r="S771" i="7" l="1"/>
  <c r="T771" i="7"/>
  <c r="Q771" i="7"/>
  <c r="R772" i="7" s="1"/>
  <c r="S772" i="7" l="1"/>
  <c r="T772" i="7"/>
  <c r="Q772" i="7"/>
  <c r="R773" i="7" s="1"/>
  <c r="S773" i="7" l="1"/>
  <c r="T773" i="7"/>
  <c r="Q773" i="7"/>
  <c r="R774" i="7" s="1"/>
  <c r="S774" i="7" l="1"/>
  <c r="T774" i="7"/>
  <c r="Q774" i="7"/>
  <c r="R775" i="7" s="1"/>
  <c r="S775" i="7" l="1"/>
  <c r="T775" i="7"/>
  <c r="Q775" i="7"/>
  <c r="R776" i="7" s="1"/>
  <c r="S776" i="7" l="1"/>
  <c r="T776" i="7"/>
  <c r="Q776" i="7"/>
  <c r="R777" i="7" s="1"/>
  <c r="S777" i="7" l="1"/>
  <c r="T777" i="7"/>
  <c r="Q777" i="7"/>
  <c r="R778" i="7" s="1"/>
  <c r="S778" i="7" l="1"/>
  <c r="T778" i="7"/>
  <c r="Q778" i="7"/>
  <c r="Q779" i="7" l="1"/>
  <c r="Q780" i="7" l="1"/>
  <c r="Q781" i="7" l="1"/>
  <c r="Q782" i="7" l="1"/>
  <c r="Q783" i="7" l="1"/>
  <c r="Q784" i="7" l="1"/>
  <c r="R785" i="7" s="1"/>
  <c r="S785" i="7" l="1"/>
  <c r="T785" i="7"/>
  <c r="Q785" i="7"/>
  <c r="R786" i="7" s="1"/>
  <c r="S786" i="7" l="1"/>
  <c r="T786" i="7"/>
  <c r="Q786" i="7"/>
  <c r="R787" i="7" s="1"/>
  <c r="S787" i="7" l="1"/>
  <c r="T787" i="7"/>
  <c r="Q787" i="7"/>
  <c r="R788" i="7" s="1"/>
  <c r="S788" i="7" l="1"/>
  <c r="T788" i="7"/>
  <c r="Q788" i="7"/>
  <c r="R789" i="7" s="1"/>
  <c r="S789" i="7" l="1"/>
  <c r="T789" i="7"/>
  <c r="Q789" i="7"/>
  <c r="R790" i="7" s="1"/>
  <c r="S790" i="7" l="1"/>
  <c r="T790" i="7"/>
  <c r="Q790" i="7"/>
  <c r="R791" i="7" s="1"/>
  <c r="S791" i="7" l="1"/>
  <c r="T791" i="7"/>
  <c r="Q791" i="7"/>
  <c r="R792" i="7" s="1"/>
  <c r="S792" i="7" l="1"/>
  <c r="T792" i="7"/>
  <c r="Q792" i="7"/>
  <c r="R793" i="7" s="1"/>
  <c r="S793" i="7" l="1"/>
  <c r="T793" i="7"/>
  <c r="Q793" i="7"/>
  <c r="R794" i="7" s="1"/>
  <c r="S794" i="7" l="1"/>
  <c r="T794" i="7"/>
  <c r="Q794" i="7"/>
  <c r="R795" i="7" s="1"/>
  <c r="S795" i="7" l="1"/>
  <c r="T795" i="7"/>
  <c r="Q795" i="7"/>
  <c r="R796" i="7" s="1"/>
  <c r="S796" i="7" l="1"/>
  <c r="T796" i="7"/>
  <c r="Q796" i="7"/>
  <c r="R797" i="7" s="1"/>
  <c r="S797" i="7" l="1"/>
  <c r="T797" i="7"/>
  <c r="Q797" i="7"/>
  <c r="R798" i="7" s="1"/>
  <c r="S798" i="7" l="1"/>
  <c r="T798" i="7"/>
  <c r="Q798" i="7"/>
  <c r="R799" i="7" s="1"/>
  <c r="S799" i="7" l="1"/>
  <c r="T799" i="7"/>
  <c r="Q799" i="7"/>
  <c r="R800" i="7" s="1"/>
  <c r="S800" i="7" l="1"/>
  <c r="T800" i="7"/>
  <c r="Q800" i="7"/>
  <c r="R801" i="7" s="1"/>
  <c r="S801" i="7" l="1"/>
  <c r="T801" i="7"/>
  <c r="Q801" i="7"/>
  <c r="Q802" i="7" l="1"/>
  <c r="Q803" i="7" l="1"/>
  <c r="Q804" i="7" l="1"/>
  <c r="Q805" i="7" l="1"/>
  <c r="Q806" i="7" l="1"/>
  <c r="Q807" i="7" l="1"/>
  <c r="Q808" i="7" l="1"/>
  <c r="Q809" i="7" l="1"/>
  <c r="Q810" i="7" l="1"/>
  <c r="R811" i="7" s="1"/>
  <c r="S811" i="7" l="1"/>
  <c r="T811" i="7"/>
  <c r="Q811" i="7"/>
  <c r="R812" i="7" s="1"/>
  <c r="S812" i="7" l="1"/>
  <c r="T812" i="7"/>
  <c r="Q812" i="7"/>
  <c r="R813" i="7" s="1"/>
  <c r="S813" i="7" l="1"/>
  <c r="T813" i="7"/>
  <c r="Q813" i="7"/>
  <c r="R814" i="7" s="1"/>
  <c r="S814" i="7" l="1"/>
  <c r="T814" i="7"/>
  <c r="Q814" i="7"/>
  <c r="R815" i="7" s="1"/>
  <c r="S815" i="7" l="1"/>
  <c r="T815" i="7"/>
  <c r="Q815" i="7"/>
  <c r="R816" i="7" s="1"/>
  <c r="S816" i="7" l="1"/>
  <c r="T816" i="7"/>
  <c r="Q816" i="7"/>
  <c r="R817" i="7" s="1"/>
  <c r="S817" i="7" l="1"/>
  <c r="T817" i="7"/>
  <c r="Q817" i="7"/>
  <c r="R818" i="7" s="1"/>
  <c r="S818" i="7" l="1"/>
  <c r="T818" i="7"/>
  <c r="Q818" i="7"/>
  <c r="R819" i="7" s="1"/>
  <c r="S819" i="7" l="1"/>
  <c r="T819" i="7"/>
  <c r="Q819" i="7"/>
  <c r="R820" i="7" s="1"/>
  <c r="S820" i="7" l="1"/>
  <c r="T820" i="7"/>
  <c r="Q820" i="7"/>
  <c r="R821" i="7" s="1"/>
  <c r="S821" i="7" l="1"/>
  <c r="T821" i="7"/>
  <c r="Q821" i="7"/>
  <c r="R822" i="7" s="1"/>
  <c r="S822" i="7" l="1"/>
  <c r="T822" i="7"/>
  <c r="Q822" i="7"/>
  <c r="R823" i="7" s="1"/>
  <c r="S823" i="7" l="1"/>
  <c r="T823" i="7"/>
  <c r="Q823" i="7"/>
  <c r="R824" i="7" s="1"/>
  <c r="S824" i="7" l="1"/>
  <c r="T824" i="7"/>
  <c r="Q824" i="7"/>
  <c r="R825" i="7" s="1"/>
  <c r="S825" i="7" l="1"/>
  <c r="T825" i="7"/>
  <c r="Q825" i="7"/>
  <c r="Q826" i="7" l="1"/>
  <c r="Q827" i="7" l="1"/>
  <c r="Q828" i="7" l="1"/>
  <c r="Q829" i="7" l="1"/>
  <c r="Q830" i="7" l="1"/>
  <c r="Q831" i="7" l="1"/>
  <c r="Q832" i="7" l="1"/>
  <c r="Q833" i="7" l="1"/>
  <c r="R834" i="7" s="1"/>
  <c r="S834" i="7" l="1"/>
  <c r="T834" i="7"/>
  <c r="Q834" i="7"/>
  <c r="R835" i="7" s="1"/>
  <c r="S835" i="7" l="1"/>
  <c r="T835" i="7"/>
  <c r="Q835" i="7"/>
  <c r="R836" i="7" s="1"/>
  <c r="S836" i="7" l="1"/>
  <c r="T836" i="7"/>
  <c r="Q836" i="7"/>
  <c r="R837" i="7" s="1"/>
  <c r="S837" i="7" l="1"/>
  <c r="T837" i="7"/>
  <c r="Q837" i="7"/>
  <c r="R838" i="7" s="1"/>
  <c r="S838" i="7" l="1"/>
  <c r="T838" i="7"/>
  <c r="Q838" i="7"/>
  <c r="R839" i="7" s="1"/>
  <c r="S839" i="7" l="1"/>
  <c r="T839" i="7"/>
  <c r="Q839" i="7"/>
  <c r="R840" i="7" s="1"/>
  <c r="S840" i="7" l="1"/>
  <c r="T840" i="7"/>
  <c r="Q840" i="7"/>
  <c r="R841" i="7" s="1"/>
  <c r="S841" i="7" l="1"/>
  <c r="T841" i="7"/>
  <c r="Q841" i="7"/>
  <c r="R842" i="7" s="1"/>
  <c r="S842" i="7" l="1"/>
  <c r="T842" i="7"/>
  <c r="Q842" i="7"/>
  <c r="R843" i="7" s="1"/>
  <c r="S843" i="7" l="1"/>
  <c r="T843" i="7"/>
  <c r="Q843" i="7"/>
  <c r="R844" i="7" s="1"/>
  <c r="S844" i="7" l="1"/>
  <c r="T844" i="7"/>
  <c r="Q844" i="7"/>
  <c r="R845" i="7" s="1"/>
  <c r="S845" i="7" l="1"/>
  <c r="T845" i="7"/>
  <c r="Q845" i="7"/>
  <c r="R846" i="7" s="1"/>
  <c r="S846" i="7" l="1"/>
  <c r="T846" i="7"/>
  <c r="Q846" i="7"/>
  <c r="R847" i="7" s="1"/>
  <c r="S847" i="7" l="1"/>
  <c r="T847" i="7"/>
  <c r="Q847" i="7"/>
  <c r="R848" i="7" s="1"/>
  <c r="S848" i="7" l="1"/>
  <c r="T848" i="7"/>
  <c r="Q848" i="7"/>
  <c r="R849" i="7" s="1"/>
  <c r="S849" i="7" l="1"/>
  <c r="T849" i="7"/>
  <c r="Q849" i="7"/>
  <c r="R850" i="7" s="1"/>
  <c r="S850" i="7" l="1"/>
  <c r="T850" i="7"/>
  <c r="Q850" i="7"/>
  <c r="Q851" i="7" l="1"/>
  <c r="Q852" i="7" l="1"/>
  <c r="Q853" i="7" l="1"/>
  <c r="Q854" i="7" l="1"/>
  <c r="R855" i="7" s="1"/>
  <c r="S855" i="7" l="1"/>
  <c r="T855" i="7"/>
  <c r="Q855" i="7"/>
  <c r="R856" i="7" s="1"/>
  <c r="S856" i="7" l="1"/>
  <c r="T856" i="7"/>
  <c r="Q856" i="7"/>
  <c r="R857" i="7" s="1"/>
  <c r="S857" i="7" l="1"/>
  <c r="T857" i="7"/>
  <c r="Q857" i="7"/>
  <c r="R858" i="7" s="1"/>
  <c r="S858" i="7" l="1"/>
  <c r="T858" i="7"/>
  <c r="Q858" i="7"/>
  <c r="R859" i="7" s="1"/>
  <c r="S859" i="7" l="1"/>
  <c r="T859" i="7"/>
  <c r="Q859" i="7"/>
  <c r="R860" i="7" s="1"/>
  <c r="S860" i="7" l="1"/>
  <c r="T860" i="7"/>
  <c r="Q860" i="7"/>
  <c r="R861" i="7" s="1"/>
  <c r="S861" i="7" l="1"/>
  <c r="T861" i="7"/>
  <c r="Q861" i="7"/>
  <c r="R862" i="7" s="1"/>
  <c r="S862" i="7" l="1"/>
  <c r="T862" i="7"/>
  <c r="Q862" i="7"/>
  <c r="R863" i="7" s="1"/>
  <c r="S863" i="7" l="1"/>
  <c r="T863" i="7"/>
  <c r="Q863" i="7"/>
  <c r="R864" i="7" s="1"/>
  <c r="S864" i="7" l="1"/>
  <c r="T864" i="7"/>
  <c r="Q864" i="7"/>
  <c r="R865" i="7" s="1"/>
  <c r="S865" i="7" l="1"/>
  <c r="T865" i="7"/>
  <c r="Q865" i="7"/>
  <c r="R866" i="7" s="1"/>
  <c r="S866" i="7" l="1"/>
  <c r="T866" i="7"/>
  <c r="Q866" i="7"/>
  <c r="R867" i="7" s="1"/>
  <c r="S867" i="7" l="1"/>
  <c r="T867" i="7"/>
  <c r="Q867" i="7"/>
  <c r="R868" i="7" s="1"/>
  <c r="S868" i="7" l="1"/>
  <c r="T868" i="7"/>
  <c r="Q868" i="7"/>
  <c r="R869" i="7" s="1"/>
  <c r="S869" i="7" l="1"/>
  <c r="T869" i="7"/>
  <c r="Q869" i="7"/>
  <c r="R870" i="7" s="1"/>
  <c r="S870" i="7" l="1"/>
  <c r="T870" i="7"/>
  <c r="Q870" i="7"/>
  <c r="R871" i="7" s="1"/>
  <c r="S871" i="7" l="1"/>
  <c r="T871" i="7"/>
  <c r="Q871" i="7"/>
  <c r="R872" i="7" s="1"/>
  <c r="S872" i="7" l="1"/>
  <c r="T872" i="7"/>
  <c r="Q872" i="7"/>
  <c r="R873" i="7" s="1"/>
  <c r="S873" i="7" l="1"/>
  <c r="T873" i="7"/>
  <c r="Q873" i="7"/>
  <c r="R874" i="7" s="1"/>
  <c r="S874" i="7" l="1"/>
  <c r="T874" i="7"/>
  <c r="Q874" i="7"/>
  <c r="R875" i="7" s="1"/>
  <c r="S875" i="7" l="1"/>
  <c r="T875" i="7"/>
  <c r="Q875" i="7"/>
  <c r="R876" i="7" s="1"/>
  <c r="S876" i="7" l="1"/>
  <c r="T876" i="7"/>
  <c r="Q876" i="7"/>
  <c r="Q877" i="7" l="1"/>
  <c r="Q878" i="7" l="1"/>
  <c r="Q879" i="7" l="1"/>
  <c r="Q880" i="7" l="1"/>
  <c r="Q881" i="7" l="1"/>
  <c r="R882" i="7" s="1"/>
  <c r="S882" i="7" l="1"/>
  <c r="T882" i="7"/>
  <c r="Q882" i="7"/>
  <c r="R883" i="7" s="1"/>
  <c r="S883" i="7" l="1"/>
  <c r="T883" i="7"/>
  <c r="Q883" i="7"/>
  <c r="R884" i="7" s="1"/>
  <c r="S884" i="7" l="1"/>
  <c r="T884" i="7"/>
  <c r="Q884" i="7"/>
  <c r="R885" i="7" s="1"/>
  <c r="S885" i="7" l="1"/>
  <c r="T885" i="7"/>
  <c r="Q885" i="7"/>
  <c r="R886" i="7" s="1"/>
  <c r="S886" i="7" l="1"/>
  <c r="T886" i="7"/>
  <c r="Q886" i="7"/>
  <c r="R887" i="7" s="1"/>
  <c r="S887" i="7" l="1"/>
  <c r="T887" i="7"/>
  <c r="Q887" i="7"/>
  <c r="R888" i="7" s="1"/>
  <c r="S888" i="7" l="1"/>
  <c r="T888" i="7"/>
  <c r="Q888" i="7"/>
  <c r="R889" i="7" s="1"/>
  <c r="S889" i="7" l="1"/>
  <c r="T889" i="7"/>
  <c r="Q889" i="7"/>
  <c r="R890" i="7" s="1"/>
  <c r="S890" i="7" l="1"/>
  <c r="T890" i="7"/>
  <c r="Q890" i="7"/>
  <c r="R891" i="7" s="1"/>
  <c r="S891" i="7" l="1"/>
  <c r="T891" i="7"/>
  <c r="Q891" i="7"/>
  <c r="R892" i="7" s="1"/>
  <c r="S892" i="7" l="1"/>
  <c r="T892" i="7"/>
  <c r="Q892" i="7"/>
  <c r="R893" i="7" s="1"/>
  <c r="S893" i="7" l="1"/>
  <c r="T893" i="7"/>
  <c r="Q893" i="7"/>
  <c r="R894" i="7" s="1"/>
  <c r="S894" i="7" l="1"/>
  <c r="T894" i="7"/>
  <c r="Q894" i="7"/>
  <c r="R895" i="7" s="1"/>
  <c r="S895" i="7" l="1"/>
  <c r="T895" i="7"/>
  <c r="Q895" i="7"/>
  <c r="R896" i="7" s="1"/>
  <c r="S896" i="7" l="1"/>
  <c r="T896" i="7"/>
  <c r="Q896" i="7"/>
  <c r="R897" i="7" s="1"/>
  <c r="S897" i="7" l="1"/>
  <c r="T897" i="7"/>
  <c r="Q897" i="7"/>
  <c r="R898" i="7" s="1"/>
  <c r="S898" i="7" l="1"/>
  <c r="T898" i="7"/>
  <c r="Q898" i="7"/>
  <c r="R899" i="7" s="1"/>
  <c r="S899" i="7" l="1"/>
  <c r="T899" i="7"/>
  <c r="Q899" i="7"/>
  <c r="R900" i="7" s="1"/>
  <c r="S900" i="7" l="1"/>
  <c r="T900" i="7"/>
  <c r="Q900" i="7"/>
  <c r="R901" i="7" s="1"/>
  <c r="S901" i="7" l="1"/>
  <c r="T901" i="7"/>
  <c r="Q901" i="7"/>
  <c r="R902" i="7" s="1"/>
  <c r="S902" i="7" l="1"/>
  <c r="T902" i="7"/>
  <c r="Q902" i="7"/>
  <c r="R903" i="7" s="1"/>
  <c r="S903" i="7" l="1"/>
  <c r="T903" i="7"/>
  <c r="Q903" i="7"/>
  <c r="R904" i="7" s="1"/>
  <c r="S904" i="7" l="1"/>
  <c r="T904" i="7"/>
  <c r="Q904" i="7"/>
  <c r="R905" i="7" s="1"/>
  <c r="S905" i="7" l="1"/>
  <c r="T905" i="7"/>
  <c r="Q905" i="7"/>
  <c r="R906" i="7" s="1"/>
  <c r="S906" i="7" l="1"/>
  <c r="T906" i="7"/>
  <c r="Q906" i="7"/>
  <c r="R907" i="7" s="1"/>
  <c r="S907" i="7" l="1"/>
  <c r="T907" i="7"/>
  <c r="Q907" i="7"/>
  <c r="R908" i="7" s="1"/>
  <c r="S908" i="7" l="1"/>
  <c r="T908" i="7"/>
  <c r="Q908" i="7"/>
  <c r="R909" i="7" s="1"/>
  <c r="S909" i="7" l="1"/>
  <c r="T909" i="7"/>
  <c r="Q909" i="7"/>
  <c r="R910" i="7" s="1"/>
  <c r="S910" i="7" l="1"/>
  <c r="T910" i="7"/>
  <c r="Q910" i="7"/>
  <c r="R911" i="7" s="1"/>
  <c r="S911" i="7" l="1"/>
  <c r="T911" i="7"/>
  <c r="Q911" i="7"/>
  <c r="R912" i="7" s="1"/>
  <c r="S912" i="7" l="1"/>
  <c r="T912" i="7"/>
  <c r="Q912" i="7"/>
  <c r="R913" i="7" s="1"/>
  <c r="S913" i="7" l="1"/>
  <c r="T913" i="7"/>
  <c r="Q913" i="7"/>
  <c r="R914" i="7" s="1"/>
  <c r="S914" i="7" l="1"/>
  <c r="T914" i="7"/>
  <c r="Q914" i="7"/>
  <c r="R915" i="7" s="1"/>
  <c r="S915" i="7" l="1"/>
  <c r="T915" i="7"/>
  <c r="Q915" i="7"/>
  <c r="R916" i="7" s="1"/>
  <c r="S916" i="7" l="1"/>
  <c r="T916" i="7"/>
  <c r="Q916" i="7"/>
  <c r="R917" i="7" s="1"/>
  <c r="S917" i="7" l="1"/>
  <c r="T917" i="7"/>
  <c r="Q917" i="7"/>
  <c r="R918" i="7" s="1"/>
  <c r="S918" i="7" l="1"/>
  <c r="T918" i="7"/>
  <c r="Q918" i="7"/>
  <c r="R919" i="7" s="1"/>
  <c r="S919" i="7" l="1"/>
  <c r="T919" i="7"/>
  <c r="Q919" i="7"/>
  <c r="R920" i="7" s="1"/>
  <c r="S920" i="7" l="1"/>
  <c r="T920" i="7"/>
  <c r="Q920" i="7"/>
  <c r="R921" i="7" s="1"/>
  <c r="S921" i="7" l="1"/>
  <c r="T921" i="7"/>
  <c r="Q921" i="7"/>
  <c r="R922" i="7" s="1"/>
  <c r="S922" i="7" l="1"/>
  <c r="T922" i="7"/>
  <c r="Q922" i="7"/>
  <c r="R923" i="7" s="1"/>
  <c r="S923" i="7" l="1"/>
  <c r="T923" i="7"/>
  <c r="Q923" i="7"/>
  <c r="R924" i="7" s="1"/>
  <c r="S924" i="7" l="1"/>
  <c r="T924" i="7"/>
  <c r="Q924" i="7"/>
  <c r="R925" i="7" s="1"/>
  <c r="S925" i="7" l="1"/>
  <c r="T925" i="7"/>
  <c r="Q925" i="7"/>
  <c r="R926" i="7" s="1"/>
  <c r="S926" i="7" l="1"/>
  <c r="T926" i="7"/>
  <c r="Q926" i="7"/>
  <c r="R927" i="7" s="1"/>
  <c r="S927" i="7" l="1"/>
  <c r="T927" i="7"/>
  <c r="Q927" i="7"/>
  <c r="R928" i="7" s="1"/>
  <c r="S928" i="7" l="1"/>
  <c r="T928" i="7"/>
  <c r="Q928" i="7"/>
  <c r="R929" i="7" s="1"/>
  <c r="S929" i="7" l="1"/>
  <c r="T929" i="7"/>
  <c r="Q929" i="7"/>
  <c r="R930" i="7" s="1"/>
  <c r="S930" i="7" l="1"/>
  <c r="T930" i="7"/>
  <c r="Q930" i="7"/>
  <c r="R931" i="7" s="1"/>
  <c r="S931" i="7" l="1"/>
  <c r="T931" i="7"/>
  <c r="Q931" i="7"/>
  <c r="R932" i="7" s="1"/>
  <c r="S932" i="7" l="1"/>
  <c r="T932" i="7"/>
  <c r="Q932" i="7"/>
  <c r="R933" i="7" s="1"/>
  <c r="S933" i="7" l="1"/>
  <c r="T933" i="7"/>
  <c r="Q933" i="7"/>
  <c r="R934" i="7" s="1"/>
  <c r="S934" i="7" l="1"/>
  <c r="T934" i="7"/>
  <c r="Q934" i="7"/>
  <c r="R935" i="7" s="1"/>
  <c r="S935" i="7" l="1"/>
  <c r="T935" i="7"/>
  <c r="Q935" i="7"/>
  <c r="R936" i="7" s="1"/>
  <c r="S936" i="7" l="1"/>
  <c r="T936" i="7"/>
  <c r="Q936" i="7"/>
  <c r="R937" i="7" s="1"/>
  <c r="S937" i="7" l="1"/>
  <c r="T937" i="7"/>
  <c r="Q937" i="7"/>
  <c r="R938" i="7" s="1"/>
  <c r="S938" i="7" l="1"/>
  <c r="T938" i="7"/>
  <c r="Q938" i="7"/>
  <c r="R939" i="7" s="1"/>
  <c r="S939" i="7" l="1"/>
  <c r="T939" i="7"/>
  <c r="Q939" i="7"/>
  <c r="R940" i="7" s="1"/>
  <c r="S940" i="7" l="1"/>
  <c r="T940" i="7"/>
  <c r="Q940" i="7"/>
  <c r="R941" i="7" s="1"/>
  <c r="S941" i="7" l="1"/>
  <c r="T941" i="7"/>
  <c r="Q941" i="7"/>
  <c r="R942" i="7" s="1"/>
  <c r="S942" i="7" l="1"/>
  <c r="T942" i="7"/>
  <c r="Q942" i="7"/>
  <c r="R943" i="7" s="1"/>
  <c r="S943" i="7" l="1"/>
  <c r="T943" i="7"/>
  <c r="Q943" i="7"/>
  <c r="R944" i="7" s="1"/>
  <c r="S944" i="7" l="1"/>
  <c r="T944" i="7"/>
  <c r="Q944" i="7"/>
  <c r="R945" i="7" s="1"/>
  <c r="S945" i="7" l="1"/>
  <c r="T945" i="7"/>
  <c r="Q945" i="7"/>
  <c r="R946" i="7" s="1"/>
  <c r="S946" i="7" l="1"/>
  <c r="T946" i="7"/>
  <c r="Q946" i="7"/>
  <c r="Q947" i="7" l="1"/>
  <c r="Q948" i="7" l="1"/>
  <c r="Q949" i="7" l="1"/>
  <c r="R950" i="7" s="1"/>
  <c r="S950" i="7" l="1"/>
  <c r="T950" i="7"/>
  <c r="Q950" i="7"/>
  <c r="R951" i="7" s="1"/>
  <c r="S951" i="7" l="1"/>
  <c r="T951" i="7"/>
  <c r="Q951" i="7"/>
  <c r="R952" i="7" s="1"/>
  <c r="S952" i="7" l="1"/>
  <c r="T952" i="7"/>
  <c r="Q952" i="7"/>
  <c r="R953" i="7" s="1"/>
  <c r="S953" i="7" l="1"/>
  <c r="T953" i="7"/>
  <c r="Q953" i="7"/>
  <c r="R954" i="7" s="1"/>
  <c r="S954" i="7" l="1"/>
  <c r="T954" i="7"/>
  <c r="Q954" i="7"/>
  <c r="R955" i="7" s="1"/>
  <c r="S955" i="7" l="1"/>
  <c r="T955" i="7"/>
  <c r="Q955" i="7"/>
  <c r="R956" i="7" s="1"/>
  <c r="S956" i="7" l="1"/>
  <c r="T956" i="7"/>
  <c r="Q956" i="7"/>
  <c r="R957" i="7" s="1"/>
  <c r="S957" i="7" l="1"/>
  <c r="T957" i="7"/>
  <c r="Q957" i="7"/>
  <c r="R958" i="7" s="1"/>
  <c r="S958" i="7" l="1"/>
  <c r="T958" i="7"/>
  <c r="Q958" i="7"/>
  <c r="R959" i="7" s="1"/>
  <c r="S959" i="7" l="1"/>
  <c r="T959" i="7"/>
  <c r="Q959" i="7"/>
  <c r="R960" i="7" s="1"/>
  <c r="S960" i="7" l="1"/>
  <c r="T960" i="7"/>
  <c r="Q960" i="7"/>
  <c r="R961" i="7" s="1"/>
  <c r="S961" i="7" l="1"/>
  <c r="T961" i="7"/>
  <c r="Q961" i="7"/>
  <c r="R962" i="7" s="1"/>
  <c r="S962" i="7" l="1"/>
  <c r="T962" i="7"/>
  <c r="Q962" i="7"/>
  <c r="R963" i="7" s="1"/>
  <c r="S963" i="7" l="1"/>
  <c r="T963" i="7"/>
  <c r="Q963" i="7"/>
  <c r="R964" i="7" s="1"/>
  <c r="S964" i="7" l="1"/>
  <c r="T964" i="7"/>
  <c r="Q964" i="7"/>
  <c r="R965" i="7" s="1"/>
  <c r="S965" i="7" l="1"/>
  <c r="T965" i="7"/>
  <c r="Q965" i="7"/>
  <c r="R966" i="7" s="1"/>
  <c r="S966" i="7" l="1"/>
  <c r="T966" i="7"/>
  <c r="Q966" i="7"/>
  <c r="R967" i="7" s="1"/>
  <c r="S967" i="7" l="1"/>
  <c r="T967" i="7"/>
  <c r="Q967" i="7"/>
  <c r="R968" i="7" s="1"/>
  <c r="S968" i="7" l="1"/>
  <c r="T968" i="7"/>
  <c r="Q968" i="7"/>
  <c r="R969" i="7" s="1"/>
  <c r="S969" i="7" l="1"/>
  <c r="T969" i="7"/>
  <c r="Q969" i="7"/>
  <c r="R970" i="7" s="1"/>
  <c r="S970" i="7" l="1"/>
  <c r="T970" i="7"/>
  <c r="Q970" i="7"/>
  <c r="R971" i="7" s="1"/>
  <c r="S971" i="7" l="1"/>
  <c r="T971" i="7"/>
  <c r="Q971" i="7"/>
  <c r="Q972" i="7" l="1"/>
  <c r="Q973" i="7" l="1"/>
  <c r="Q974" i="7" l="1"/>
  <c r="Q975" i="7" l="1"/>
  <c r="Q976" i="7" l="1"/>
  <c r="Q977" i="7" l="1"/>
  <c r="Q978" i="7" l="1"/>
  <c r="R979" i="7" s="1"/>
  <c r="S979" i="7" l="1"/>
  <c r="T979" i="7"/>
  <c r="Q979" i="7"/>
  <c r="R980" i="7" s="1"/>
  <c r="S980" i="7" l="1"/>
  <c r="T980" i="7"/>
  <c r="Q980" i="7"/>
  <c r="R981" i="7" s="1"/>
  <c r="S981" i="7" l="1"/>
  <c r="T981" i="7"/>
  <c r="Q981" i="7"/>
  <c r="R982" i="7" s="1"/>
  <c r="S982" i="7" l="1"/>
  <c r="T982" i="7"/>
  <c r="Q982" i="7"/>
  <c r="R983" i="7" s="1"/>
  <c r="S983" i="7" l="1"/>
  <c r="T983" i="7"/>
  <c r="Q983" i="7"/>
  <c r="R984" i="7" s="1"/>
  <c r="S984" i="7" l="1"/>
  <c r="T984" i="7"/>
  <c r="Q984" i="7"/>
  <c r="R985" i="7" s="1"/>
  <c r="S985" i="7" l="1"/>
  <c r="T985" i="7"/>
  <c r="Q985" i="7"/>
  <c r="R986" i="7" s="1"/>
  <c r="S986" i="7" l="1"/>
  <c r="T986" i="7"/>
  <c r="Q986" i="7"/>
  <c r="R987" i="7" s="1"/>
  <c r="S987" i="7" l="1"/>
  <c r="T987" i="7"/>
  <c r="Q987" i="7"/>
  <c r="R988" i="7" s="1"/>
  <c r="S988" i="7" l="1"/>
  <c r="T988" i="7"/>
  <c r="Q988" i="7"/>
  <c r="R989" i="7" s="1"/>
  <c r="S989" i="7" l="1"/>
  <c r="T989" i="7"/>
  <c r="Q989" i="7"/>
  <c r="R990" i="7" s="1"/>
  <c r="S990" i="7" l="1"/>
  <c r="T990" i="7"/>
  <c r="Q990" i="7"/>
  <c r="R991" i="7" s="1"/>
  <c r="S991" i="7" l="1"/>
  <c r="T991" i="7"/>
  <c r="Q991" i="7"/>
  <c r="R992" i="7" s="1"/>
  <c r="S992" i="7" l="1"/>
  <c r="T992" i="7"/>
  <c r="Q992" i="7"/>
  <c r="R993" i="7" s="1"/>
  <c r="S993" i="7" l="1"/>
  <c r="T993" i="7"/>
  <c r="Q993" i="7"/>
  <c r="R994" i="7" s="1"/>
  <c r="S994" i="7" l="1"/>
  <c r="T994" i="7"/>
  <c r="Q994" i="7"/>
  <c r="Q995" i="7" l="1"/>
  <c r="Q996" i="7" l="1"/>
  <c r="Q997" i="7" l="1"/>
  <c r="Q998" i="7" l="1"/>
  <c r="Q999" i="7" l="1"/>
  <c r="Q1000" i="7" l="1"/>
  <c r="Q1001" i="7" l="1"/>
  <c r="Q1002" i="7" l="1"/>
  <c r="R1003" i="7" s="1"/>
  <c r="S1003" i="7" l="1"/>
  <c r="T1003" i="7"/>
  <c r="Q1003" i="7"/>
  <c r="R1004" i="7" s="1"/>
  <c r="S1004" i="7" l="1"/>
  <c r="T1004" i="7"/>
  <c r="Q1004" i="7"/>
  <c r="R1005" i="7" s="1"/>
  <c r="S1005" i="7" l="1"/>
  <c r="T1005" i="7"/>
  <c r="Q1005" i="7"/>
  <c r="R1006" i="7" s="1"/>
  <c r="S1006" i="7" l="1"/>
  <c r="T1006" i="7"/>
  <c r="Q1006" i="7"/>
  <c r="R1007" i="7" s="1"/>
  <c r="S1007" i="7" l="1"/>
  <c r="T1007" i="7"/>
  <c r="Q1007" i="7"/>
  <c r="R1008" i="7" s="1"/>
  <c r="S1008" i="7" l="1"/>
  <c r="T1008" i="7"/>
  <c r="Q1008" i="7"/>
  <c r="R1009" i="7" s="1"/>
  <c r="S1009" i="7" l="1"/>
  <c r="T1009" i="7"/>
  <c r="Q1009" i="7"/>
  <c r="R1010" i="7" s="1"/>
  <c r="S1010" i="7" l="1"/>
  <c r="T1010" i="7"/>
  <c r="Q1010" i="7"/>
  <c r="R1011" i="7" s="1"/>
  <c r="S1011" i="7" l="1"/>
  <c r="T1011" i="7"/>
  <c r="Q1011" i="7"/>
  <c r="R1012" i="7" s="1"/>
  <c r="S1012" i="7" l="1"/>
  <c r="T1012" i="7"/>
  <c r="Q1012" i="7"/>
  <c r="R1013" i="7" s="1"/>
  <c r="S1013" i="7" l="1"/>
  <c r="T1013" i="7"/>
  <c r="Q1013" i="7"/>
  <c r="R1014" i="7" s="1"/>
  <c r="S1014" i="7" l="1"/>
  <c r="T1014" i="7"/>
  <c r="Q1014" i="7"/>
  <c r="R1015" i="7" s="1"/>
  <c r="S1015" i="7" l="1"/>
  <c r="T1015" i="7"/>
  <c r="Q1015" i="7"/>
  <c r="R1016" i="7" s="1"/>
  <c r="S1016" i="7" l="1"/>
  <c r="T1016" i="7"/>
  <c r="Q1016" i="7"/>
  <c r="R1017" i="7" s="1"/>
  <c r="S1017" i="7" l="1"/>
  <c r="T1017" i="7"/>
  <c r="Q1017" i="7"/>
  <c r="R1018" i="7" s="1"/>
  <c r="S1018" i="7" l="1"/>
  <c r="T1018" i="7"/>
  <c r="Q1018" i="7"/>
  <c r="R1019" i="7" s="1"/>
  <c r="S1019" i="7" l="1"/>
  <c r="T1019" i="7"/>
  <c r="Q1019" i="7"/>
  <c r="R1020" i="7" s="1"/>
  <c r="S1020" i="7" l="1"/>
  <c r="T1020" i="7"/>
  <c r="Q1020" i="7"/>
  <c r="Q1021" i="7" l="1"/>
  <c r="Q1022" i="7" l="1"/>
  <c r="Q1023" i="7" l="1"/>
  <c r="Q1024" i="7" l="1"/>
  <c r="Q1025" i="7" l="1"/>
  <c r="R1026" i="7" s="1"/>
  <c r="S1026" i="7" l="1"/>
  <c r="T1026" i="7"/>
  <c r="Q1026" i="7"/>
  <c r="R1027" i="7" s="1"/>
  <c r="S1027" i="7" l="1"/>
  <c r="T1027" i="7"/>
  <c r="Q1027" i="7"/>
  <c r="R1028" i="7" s="1"/>
  <c r="S1028" i="7" l="1"/>
  <c r="T1028" i="7"/>
  <c r="Q1028" i="7"/>
  <c r="R1029" i="7" s="1"/>
  <c r="S1029" i="7" l="1"/>
  <c r="T1029" i="7"/>
  <c r="Q1029" i="7"/>
  <c r="R1030" i="7" s="1"/>
  <c r="S1030" i="7" l="1"/>
  <c r="T1030" i="7"/>
  <c r="Q1030" i="7"/>
  <c r="R1031" i="7" s="1"/>
  <c r="S1031" i="7" l="1"/>
  <c r="T1031" i="7"/>
  <c r="Q1031" i="7"/>
  <c r="R1032" i="7" s="1"/>
  <c r="S1032" i="7" l="1"/>
  <c r="T1032" i="7"/>
  <c r="Q1032" i="7"/>
  <c r="R1033" i="7" s="1"/>
  <c r="S1033" i="7" l="1"/>
  <c r="T1033" i="7"/>
  <c r="Q1033" i="7"/>
  <c r="R1034" i="7" s="1"/>
  <c r="S1034" i="7" l="1"/>
  <c r="T1034" i="7"/>
  <c r="Q1034" i="7"/>
  <c r="R1035" i="7" s="1"/>
  <c r="S1035" i="7" l="1"/>
  <c r="T1035" i="7"/>
  <c r="Q1035" i="7"/>
  <c r="R1036" i="7" s="1"/>
  <c r="S1036" i="7" l="1"/>
  <c r="T1036" i="7"/>
  <c r="Q1036" i="7"/>
  <c r="R1037" i="7" s="1"/>
  <c r="S1037" i="7" l="1"/>
  <c r="T1037" i="7"/>
  <c r="Q1037" i="7"/>
  <c r="R1038" i="7" s="1"/>
  <c r="S1038" i="7" l="1"/>
  <c r="T1038" i="7"/>
  <c r="Q1038" i="7"/>
  <c r="R1039" i="7" s="1"/>
  <c r="S1039" i="7" l="1"/>
  <c r="T1039" i="7"/>
  <c r="Q1039" i="7"/>
  <c r="R1040" i="7" s="1"/>
  <c r="S1040" i="7" l="1"/>
  <c r="T1040" i="7"/>
  <c r="Q1040" i="7"/>
  <c r="R1041" i="7" s="1"/>
  <c r="S1041" i="7" l="1"/>
  <c r="T1041" i="7"/>
  <c r="Q1041" i="7"/>
  <c r="R1042" i="7" s="1"/>
  <c r="S1042" i="7" l="1"/>
  <c r="T1042" i="7"/>
  <c r="Q1042" i="7"/>
  <c r="R1043" i="7" s="1"/>
  <c r="S1043" i="7" l="1"/>
  <c r="T1043" i="7"/>
  <c r="Q1043" i="7"/>
  <c r="R1044" i="7" s="1"/>
  <c r="S1044" i="7" l="1"/>
  <c r="T1044" i="7"/>
  <c r="Q1044" i="7"/>
  <c r="Q1045" i="7" l="1"/>
  <c r="Q1046" i="7" l="1"/>
  <c r="R1047" i="7" s="1"/>
  <c r="S1047" i="7" l="1"/>
  <c r="T1047" i="7"/>
  <c r="Q1047" i="7"/>
  <c r="Q1048" i="7" l="1"/>
  <c r="R1049" i="7" s="1"/>
  <c r="S1049" i="7" l="1"/>
  <c r="T1049" i="7"/>
  <c r="Q1049" i="7"/>
  <c r="R1050" i="7" s="1"/>
  <c r="S1050" i="7" l="1"/>
  <c r="T1050" i="7"/>
  <c r="Q1050" i="7"/>
  <c r="R1051" i="7" s="1"/>
  <c r="S1051" i="7" l="1"/>
  <c r="T1051" i="7"/>
  <c r="Q1051" i="7"/>
  <c r="R1052" i="7" s="1"/>
  <c r="S1052" i="7" l="1"/>
  <c r="T1052" i="7"/>
  <c r="Q1052" i="7"/>
  <c r="R1053" i="7" s="1"/>
  <c r="S1053" i="7" l="1"/>
  <c r="T1053" i="7"/>
  <c r="Q1053" i="7"/>
  <c r="R1054" i="7" s="1"/>
  <c r="S1054" i="7" l="1"/>
  <c r="T1054" i="7"/>
  <c r="Q1054" i="7"/>
  <c r="R1055" i="7" s="1"/>
  <c r="S1055" i="7" l="1"/>
  <c r="T1055" i="7"/>
  <c r="Q1055" i="7"/>
  <c r="R1056" i="7" s="1"/>
  <c r="S1056" i="7" l="1"/>
  <c r="T1056" i="7"/>
  <c r="Q1056" i="7"/>
  <c r="R1057" i="7" s="1"/>
  <c r="S1057" i="7" l="1"/>
  <c r="T1057" i="7"/>
  <c r="Q1057" i="7"/>
  <c r="R1058" i="7" s="1"/>
  <c r="S1058" i="7" l="1"/>
  <c r="T1058" i="7"/>
  <c r="Q1058" i="7"/>
  <c r="R1059" i="7" s="1"/>
  <c r="S1059" i="7" l="1"/>
  <c r="T1059" i="7"/>
  <c r="Q1059" i="7"/>
  <c r="R1060" i="7" s="1"/>
  <c r="S1060" i="7" l="1"/>
  <c r="T1060" i="7"/>
  <c r="Q1060" i="7"/>
  <c r="R1061" i="7" s="1"/>
  <c r="S1061" i="7" l="1"/>
  <c r="T1061" i="7"/>
  <c r="Q1061" i="7"/>
  <c r="R1062" i="7" s="1"/>
  <c r="S1062" i="7" l="1"/>
  <c r="T1062" i="7"/>
  <c r="Q1062" i="7"/>
  <c r="R1063" i="7" s="1"/>
  <c r="S1063" i="7" l="1"/>
  <c r="T1063" i="7"/>
  <c r="Q1063" i="7"/>
  <c r="R1064" i="7" s="1"/>
  <c r="S1064" i="7" l="1"/>
  <c r="T1064" i="7"/>
  <c r="Q1064" i="7"/>
  <c r="R1065" i="7" s="1"/>
  <c r="S1065" i="7" l="1"/>
  <c r="T1065" i="7"/>
  <c r="Q1065" i="7"/>
  <c r="R1066" i="7" s="1"/>
  <c r="S1066" i="7" l="1"/>
  <c r="T1066" i="7"/>
  <c r="Q1066" i="7"/>
  <c r="Q1067" i="7" l="1"/>
  <c r="Q1068" i="7" l="1"/>
  <c r="Q1069" i="7" l="1"/>
  <c r="Q1070" i="7" l="1"/>
  <c r="Q1071" i="7" l="1"/>
  <c r="Q1072" i="7" l="1"/>
  <c r="Q1073" i="7" l="1"/>
  <c r="R1074" i="7" s="1"/>
  <c r="S1074" i="7" l="1"/>
  <c r="T1074" i="7"/>
  <c r="Q1074" i="7"/>
  <c r="R1075" i="7" s="1"/>
  <c r="S1075" i="7" l="1"/>
  <c r="T1075" i="7"/>
  <c r="Q1075" i="7"/>
  <c r="R1076" i="7" s="1"/>
  <c r="S1076" i="7" l="1"/>
  <c r="T1076" i="7"/>
  <c r="Q1076" i="7"/>
  <c r="R1077" i="7" s="1"/>
  <c r="S1077" i="7" l="1"/>
  <c r="T1077" i="7"/>
  <c r="Q1077" i="7"/>
  <c r="R1078" i="7" s="1"/>
  <c r="S1078" i="7" l="1"/>
  <c r="T1078" i="7"/>
  <c r="Q1078" i="7"/>
  <c r="R1079" i="7" s="1"/>
  <c r="S1079" i="7" l="1"/>
  <c r="T1079" i="7"/>
  <c r="Q1079" i="7"/>
  <c r="R1080" i="7" s="1"/>
  <c r="S1080" i="7" l="1"/>
  <c r="T1080" i="7"/>
  <c r="Q1080" i="7"/>
  <c r="R1081" i="7" s="1"/>
  <c r="S1081" i="7" l="1"/>
  <c r="T1081" i="7"/>
  <c r="Q1081" i="7"/>
  <c r="R1082" i="7" s="1"/>
  <c r="S1082" i="7" l="1"/>
  <c r="T1082" i="7"/>
  <c r="Q1082" i="7"/>
  <c r="R1083" i="7" s="1"/>
  <c r="S1083" i="7" l="1"/>
  <c r="T1083" i="7"/>
  <c r="Q1083" i="7"/>
  <c r="R1084" i="7" s="1"/>
  <c r="S1084" i="7" l="1"/>
  <c r="T1084" i="7"/>
  <c r="Q1084" i="7"/>
  <c r="R1085" i="7" s="1"/>
  <c r="S1085" i="7" l="1"/>
  <c r="T1085" i="7"/>
  <c r="Q1085" i="7"/>
  <c r="R1086" i="7" s="1"/>
  <c r="S1086" i="7" l="1"/>
  <c r="T1086" i="7"/>
  <c r="Q1086" i="7"/>
  <c r="R1087" i="7" s="1"/>
  <c r="S1087" i="7" l="1"/>
  <c r="T1087" i="7"/>
  <c r="Q1087" i="7"/>
  <c r="R1088" i="7" s="1"/>
  <c r="S1088" i="7" l="1"/>
  <c r="T1088" i="7"/>
  <c r="Q1088" i="7"/>
  <c r="R1089" i="7" s="1"/>
  <c r="S1089" i="7" l="1"/>
  <c r="T1089" i="7"/>
  <c r="Q1089" i="7"/>
  <c r="R1090" i="7" s="1"/>
  <c r="S1090" i="7" l="1"/>
  <c r="T1090" i="7"/>
  <c r="Q1090" i="7"/>
  <c r="Q1091" i="7" l="1"/>
  <c r="Q1092" i="7" l="1"/>
  <c r="Q1093" i="7" l="1"/>
  <c r="Q1094" i="7" l="1"/>
  <c r="Q1095" i="7" l="1"/>
  <c r="Q1096" i="7" l="1"/>
  <c r="Q1097" i="7" l="1"/>
  <c r="R1098" i="7" s="1"/>
  <c r="S1098" i="7" l="1"/>
  <c r="T1098" i="7"/>
  <c r="Q1098" i="7"/>
  <c r="R1099" i="7" s="1"/>
  <c r="S1099" i="7" l="1"/>
  <c r="T1099" i="7"/>
  <c r="Q1099" i="7"/>
  <c r="R1100" i="7" s="1"/>
  <c r="S1100" i="7" l="1"/>
  <c r="T1100" i="7"/>
  <c r="Q1100" i="7"/>
  <c r="R1101" i="7" s="1"/>
  <c r="S1101" i="7" l="1"/>
  <c r="T1101" i="7"/>
  <c r="Q1101" i="7"/>
  <c r="R1102" i="7" s="1"/>
  <c r="S1102" i="7" l="1"/>
  <c r="T1102" i="7"/>
  <c r="Q1102" i="7"/>
  <c r="R1103" i="7" s="1"/>
  <c r="S1103" i="7" l="1"/>
  <c r="T1103" i="7"/>
  <c r="Q1103" i="7"/>
  <c r="R1104" i="7" s="1"/>
  <c r="S1104" i="7" l="1"/>
  <c r="T1104" i="7"/>
  <c r="Q1104" i="7"/>
  <c r="R1105" i="7" s="1"/>
  <c r="S1105" i="7" l="1"/>
  <c r="T1105" i="7"/>
  <c r="Q1105" i="7"/>
  <c r="R1106" i="7" s="1"/>
  <c r="S1106" i="7" l="1"/>
  <c r="T1106" i="7"/>
  <c r="Q1106" i="7"/>
  <c r="R1107" i="7" s="1"/>
  <c r="S1107" i="7" l="1"/>
  <c r="T1107" i="7"/>
  <c r="Q1107" i="7"/>
  <c r="R1108" i="7" s="1"/>
  <c r="S1108" i="7" l="1"/>
  <c r="T1108" i="7"/>
  <c r="Q1108" i="7"/>
  <c r="R1109" i="7" s="1"/>
  <c r="S1109" i="7" l="1"/>
  <c r="T1109" i="7"/>
  <c r="Q1109" i="7"/>
  <c r="R1110" i="7" s="1"/>
  <c r="S1110" i="7" l="1"/>
  <c r="T1110" i="7"/>
  <c r="Q1110" i="7"/>
  <c r="R1111" i="7" s="1"/>
  <c r="S1111" i="7" l="1"/>
  <c r="T1111" i="7"/>
  <c r="Q1111" i="7"/>
  <c r="R1112" i="7" s="1"/>
  <c r="S1112" i="7" l="1"/>
  <c r="T1112" i="7"/>
  <c r="Q1112" i="7"/>
  <c r="R1113" i="7" s="1"/>
  <c r="S1113" i="7" l="1"/>
  <c r="T1113" i="7"/>
  <c r="Q1113" i="7"/>
  <c r="R1114" i="7" s="1"/>
  <c r="S1114" i="7" l="1"/>
  <c r="T1114" i="7"/>
  <c r="Q1114" i="7"/>
  <c r="Q1115" i="7" l="1"/>
  <c r="Q1116" i="7" l="1"/>
  <c r="Q1117" i="7" l="1"/>
  <c r="Q1118" i="7" l="1"/>
  <c r="Q1119" i="7" l="1"/>
  <c r="Q1120" i="7" l="1"/>
  <c r="R1121" i="7" s="1"/>
  <c r="S1121" i="7" l="1"/>
  <c r="T1121" i="7"/>
  <c r="Q1121" i="7"/>
  <c r="R1122" i="7" s="1"/>
  <c r="S1122" i="7" l="1"/>
  <c r="T1122" i="7"/>
  <c r="Q1122" i="7"/>
  <c r="R1123" i="7" s="1"/>
  <c r="S1123" i="7" l="1"/>
  <c r="T1123" i="7"/>
  <c r="Q1123" i="7"/>
  <c r="R1124" i="7" s="1"/>
  <c r="S1124" i="7" l="1"/>
  <c r="T1124" i="7"/>
  <c r="Q1124" i="7"/>
  <c r="R1125" i="7" s="1"/>
  <c r="S1125" i="7" l="1"/>
  <c r="T1125" i="7"/>
  <c r="Q1125" i="7"/>
  <c r="R1126" i="7" s="1"/>
  <c r="S1126" i="7" l="1"/>
  <c r="T1126" i="7"/>
  <c r="Q1126" i="7"/>
  <c r="R1127" i="7" s="1"/>
  <c r="S1127" i="7" l="1"/>
  <c r="T1127" i="7"/>
  <c r="Q1127" i="7"/>
  <c r="R1128" i="7" s="1"/>
  <c r="S1128" i="7" l="1"/>
  <c r="T1128" i="7"/>
  <c r="Q1128" i="7"/>
  <c r="R1129" i="7" s="1"/>
  <c r="S1129" i="7" l="1"/>
  <c r="T1129" i="7"/>
  <c r="Q1129" i="7"/>
  <c r="R1130" i="7" s="1"/>
  <c r="S1130" i="7" l="1"/>
  <c r="T1130" i="7"/>
  <c r="Q1130" i="7"/>
  <c r="R1131" i="7" s="1"/>
  <c r="S1131" i="7" l="1"/>
  <c r="T1131" i="7"/>
  <c r="Q1131" i="7"/>
  <c r="R1132" i="7" s="1"/>
  <c r="S1132" i="7" l="1"/>
  <c r="T1132" i="7"/>
  <c r="Q1132" i="7"/>
  <c r="R1133" i="7" s="1"/>
  <c r="S1133" i="7" l="1"/>
  <c r="T1133" i="7"/>
  <c r="Q1133" i="7"/>
  <c r="R1134" i="7" s="1"/>
  <c r="S1134" i="7" l="1"/>
  <c r="T1134" i="7"/>
  <c r="Q1134" i="7"/>
  <c r="R1135" i="7" s="1"/>
  <c r="S1135" i="7" l="1"/>
  <c r="T1135" i="7"/>
  <c r="Q1135" i="7"/>
  <c r="R1136" i="7" s="1"/>
  <c r="S1136" i="7" l="1"/>
  <c r="T1136" i="7"/>
  <c r="Q1136" i="7"/>
  <c r="R1137" i="7" s="1"/>
  <c r="S1137" i="7" l="1"/>
  <c r="T1137" i="7"/>
  <c r="Q1137" i="7"/>
  <c r="R1138" i="7" s="1"/>
  <c r="S1138" i="7" l="1"/>
  <c r="T1138" i="7"/>
  <c r="Q1138" i="7"/>
  <c r="Q1139" i="7" l="1"/>
  <c r="Q1140" i="7" l="1"/>
  <c r="Q1141" i="7" l="1"/>
  <c r="Q1142" i="7" l="1"/>
  <c r="Q1143" i="7" l="1"/>
  <c r="Q1144" i="7" l="1"/>
  <c r="Q1145" i="7" l="1"/>
  <c r="Q1146" i="7" l="1"/>
  <c r="R1147" i="7" s="1"/>
  <c r="S1147" i="7" l="1"/>
  <c r="T1147" i="7"/>
  <c r="Q1147" i="7"/>
  <c r="R1148" i="7" s="1"/>
  <c r="S1148" i="7" l="1"/>
  <c r="T1148" i="7"/>
  <c r="Q1148" i="7"/>
  <c r="R1149" i="7" s="1"/>
  <c r="S1149" i="7" l="1"/>
  <c r="T1149" i="7"/>
  <c r="Q1149" i="7"/>
  <c r="R1150" i="7" s="1"/>
  <c r="S1150" i="7" l="1"/>
  <c r="T1150" i="7"/>
  <c r="Q1150" i="7"/>
  <c r="R1151" i="7" s="1"/>
  <c r="S1151" i="7" l="1"/>
  <c r="T1151" i="7"/>
  <c r="Q1151" i="7"/>
  <c r="R1152" i="7" s="1"/>
  <c r="S1152" i="7" l="1"/>
  <c r="T1152" i="7"/>
  <c r="Q1152" i="7"/>
  <c r="R1153" i="7" s="1"/>
  <c r="S1153" i="7" l="1"/>
  <c r="T1153" i="7"/>
  <c r="Q1153" i="7"/>
  <c r="R1154" i="7" s="1"/>
  <c r="S1154" i="7" l="1"/>
  <c r="T1154" i="7"/>
  <c r="Q1154" i="7"/>
  <c r="R1155" i="7" s="1"/>
  <c r="S1155" i="7" l="1"/>
  <c r="T1155" i="7"/>
  <c r="Q1155" i="7"/>
  <c r="R1156" i="7" s="1"/>
  <c r="S1156" i="7" l="1"/>
  <c r="T1156" i="7"/>
  <c r="Q1156" i="7"/>
  <c r="R1157" i="7" s="1"/>
  <c r="S1157" i="7" l="1"/>
  <c r="T1157" i="7"/>
  <c r="Q1157" i="7"/>
  <c r="R1158" i="7" s="1"/>
  <c r="S1158" i="7" l="1"/>
  <c r="T1158" i="7"/>
  <c r="Q1158" i="7"/>
  <c r="R1159" i="7" s="1"/>
  <c r="S1159" i="7" l="1"/>
  <c r="T1159" i="7"/>
  <c r="Q1159" i="7"/>
  <c r="R1160" i="7" s="1"/>
  <c r="S1160" i="7" l="1"/>
  <c r="T1160" i="7"/>
  <c r="Q1160" i="7"/>
  <c r="R1161" i="7" s="1"/>
  <c r="S1161" i="7" l="1"/>
  <c r="T1161" i="7"/>
  <c r="Q1161" i="7"/>
  <c r="Q1162" i="7" l="1"/>
  <c r="Q1163" i="7" l="1"/>
  <c r="Q1164" i="7" l="1"/>
  <c r="Q1165" i="7" l="1"/>
  <c r="Q1166" i="7" l="1"/>
  <c r="Q1167" i="7" l="1"/>
  <c r="Q1168" i="7" l="1"/>
  <c r="Q1169" i="7" l="1"/>
  <c r="Q1170" i="7" l="1"/>
  <c r="R1171" i="7" s="1"/>
  <c r="S1171" i="7" l="1"/>
  <c r="T1171" i="7"/>
  <c r="Q1171" i="7"/>
  <c r="R1172" i="7" s="1"/>
  <c r="S1172" i="7" l="1"/>
  <c r="T1172" i="7"/>
  <c r="Q1172" i="7"/>
  <c r="R1173" i="7" s="1"/>
  <c r="S1173" i="7" l="1"/>
  <c r="T1173" i="7"/>
  <c r="Q1173" i="7"/>
  <c r="R1174" i="7" s="1"/>
  <c r="S1174" i="7" l="1"/>
  <c r="T1174" i="7"/>
  <c r="Q1174" i="7"/>
  <c r="R1175" i="7" s="1"/>
  <c r="S1175" i="7" l="1"/>
  <c r="T1175" i="7"/>
  <c r="Q1175" i="7"/>
  <c r="R1176" i="7" s="1"/>
  <c r="S1176" i="7" l="1"/>
  <c r="T1176" i="7"/>
  <c r="Q1176" i="7"/>
  <c r="R1177" i="7" s="1"/>
  <c r="S1177" i="7" l="1"/>
  <c r="T1177" i="7"/>
  <c r="Q1177" i="7"/>
  <c r="R1178" i="7" s="1"/>
  <c r="S1178" i="7" l="1"/>
  <c r="T1178" i="7"/>
  <c r="Q1178" i="7"/>
  <c r="R1179" i="7" s="1"/>
  <c r="S1179" i="7" l="1"/>
  <c r="T1179" i="7"/>
  <c r="Q1179" i="7"/>
  <c r="R1180" i="7" s="1"/>
  <c r="S1180" i="7" l="1"/>
  <c r="T1180" i="7"/>
  <c r="Q1180" i="7"/>
  <c r="R1181" i="7" s="1"/>
  <c r="S1181" i="7" l="1"/>
  <c r="T1181" i="7"/>
  <c r="Q1181" i="7"/>
  <c r="R1182" i="7" s="1"/>
  <c r="S1182" i="7" l="1"/>
  <c r="T1182" i="7"/>
  <c r="Q1182" i="7"/>
  <c r="R1183" i="7" s="1"/>
  <c r="S1183" i="7" l="1"/>
  <c r="T1183" i="7"/>
  <c r="Q1183" i="7"/>
  <c r="R1184" i="7" s="1"/>
  <c r="S1184" i="7" l="1"/>
  <c r="T1184" i="7"/>
  <c r="Q1184" i="7"/>
  <c r="R1185" i="7" s="1"/>
  <c r="S1185" i="7" l="1"/>
  <c r="T1185" i="7"/>
  <c r="Q1185" i="7"/>
  <c r="R1186" i="7" s="1"/>
  <c r="S1186" i="7" l="1"/>
  <c r="T1186" i="7"/>
  <c r="Q1186" i="7"/>
  <c r="R1187" i="7" s="1"/>
  <c r="S1187" i="7" l="1"/>
  <c r="T1187" i="7"/>
  <c r="Q1187" i="7"/>
  <c r="Q1188" i="7" l="1"/>
  <c r="Q1189" i="7" l="1"/>
  <c r="Q1190" i="7" l="1"/>
  <c r="Q1191" i="7" l="1"/>
  <c r="Q1192" i="7" l="1"/>
  <c r="Q1193" i="7" l="1"/>
  <c r="Q1194" i="7" l="1"/>
  <c r="R1195" i="7" s="1"/>
  <c r="S1195" i="7" l="1"/>
  <c r="T1195" i="7"/>
  <c r="Q1195" i="7"/>
  <c r="R1196" i="7" s="1"/>
  <c r="S1196" i="7" l="1"/>
  <c r="T1196" i="7"/>
  <c r="Q1196" i="7"/>
  <c r="R1197" i="7" s="1"/>
  <c r="S1197" i="7" l="1"/>
  <c r="T1197" i="7"/>
  <c r="Q1197" i="7"/>
  <c r="R1198" i="7" s="1"/>
  <c r="S1198" i="7" l="1"/>
  <c r="T1198" i="7"/>
  <c r="Q1198" i="7"/>
  <c r="R1199" i="7" s="1"/>
  <c r="S1199" i="7" l="1"/>
  <c r="T1199" i="7"/>
  <c r="Q1199" i="7"/>
  <c r="R1200" i="7" s="1"/>
  <c r="S1200" i="7" l="1"/>
  <c r="T1200" i="7"/>
  <c r="Q1200" i="7"/>
  <c r="R1201" i="7" s="1"/>
  <c r="S1201" i="7" l="1"/>
  <c r="T1201" i="7"/>
  <c r="Q1201" i="7"/>
  <c r="R1202" i="7" s="1"/>
  <c r="S1202" i="7" l="1"/>
  <c r="T1202" i="7"/>
  <c r="Q1202" i="7"/>
  <c r="R1203" i="7" s="1"/>
  <c r="S1203" i="7" l="1"/>
  <c r="T1203" i="7"/>
  <c r="Q1203" i="7"/>
  <c r="R1204" i="7" s="1"/>
  <c r="S1204" i="7" l="1"/>
  <c r="T1204" i="7"/>
  <c r="Q1204" i="7"/>
  <c r="R1205" i="7" s="1"/>
  <c r="S1205" i="7" l="1"/>
  <c r="T1205" i="7"/>
  <c r="Q1205" i="7"/>
  <c r="R1206" i="7" s="1"/>
  <c r="S1206" i="7" l="1"/>
  <c r="T1206" i="7"/>
  <c r="Q1206" i="7"/>
  <c r="R1207" i="7" s="1"/>
  <c r="S1207" i="7" l="1"/>
  <c r="T1207" i="7"/>
  <c r="Q1207" i="7"/>
  <c r="R1208" i="7" s="1"/>
  <c r="S1208" i="7" l="1"/>
  <c r="T1208" i="7"/>
  <c r="Q1208" i="7"/>
  <c r="R1209" i="7" s="1"/>
  <c r="S1209" i="7" l="1"/>
  <c r="T1209" i="7"/>
  <c r="Q1209" i="7"/>
  <c r="R1210" i="7" s="1"/>
  <c r="S1210" i="7" l="1"/>
  <c r="T1210" i="7"/>
  <c r="Q1210" i="7"/>
  <c r="R1211" i="7" s="1"/>
  <c r="S1211" i="7" l="1"/>
  <c r="T1211" i="7"/>
  <c r="Q1211" i="7"/>
  <c r="R1212" i="7" s="1"/>
  <c r="S1212" i="7" l="1"/>
  <c r="T1212" i="7"/>
  <c r="Q1212" i="7"/>
  <c r="R1213" i="7" s="1"/>
  <c r="S1213" i="7" l="1"/>
  <c r="T1213" i="7"/>
  <c r="Q1213" i="7"/>
  <c r="R1214" i="7" s="1"/>
  <c r="S1214" i="7" l="1"/>
  <c r="T1214" i="7"/>
  <c r="Q1214" i="7"/>
  <c r="R1215" i="7" s="1"/>
  <c r="S1215" i="7" l="1"/>
  <c r="T1215" i="7"/>
  <c r="Q1215" i="7"/>
  <c r="R1216" i="7" s="1"/>
  <c r="S1216" i="7" l="1"/>
  <c r="T1216" i="7"/>
  <c r="Q1216" i="7"/>
  <c r="R1217" i="7" s="1"/>
  <c r="S1217" i="7" l="1"/>
  <c r="T1217" i="7"/>
  <c r="Q1217" i="7"/>
  <c r="R1218" i="7" s="1"/>
  <c r="S1218" i="7" l="1"/>
  <c r="T1218" i="7"/>
  <c r="Q1218" i="7"/>
  <c r="R1219" i="7" s="1"/>
  <c r="S1219" i="7" l="1"/>
  <c r="T1219" i="7"/>
  <c r="Q1219" i="7"/>
  <c r="R1220" i="7" s="1"/>
  <c r="S1220" i="7" l="1"/>
  <c r="T1220" i="7"/>
  <c r="Q1220" i="7"/>
  <c r="R1221" i="7" s="1"/>
  <c r="S1221" i="7" l="1"/>
  <c r="T1221" i="7"/>
  <c r="Q1221" i="7"/>
  <c r="R1222" i="7" s="1"/>
  <c r="S1222" i="7" l="1"/>
  <c r="T1222" i="7"/>
  <c r="Q1222" i="7"/>
  <c r="R1223" i="7" s="1"/>
  <c r="S1223" i="7" l="1"/>
  <c r="T1223" i="7"/>
  <c r="Q1223" i="7"/>
  <c r="R1224" i="7" s="1"/>
  <c r="S1224" i="7" l="1"/>
  <c r="T1224" i="7"/>
  <c r="Q1224" i="7"/>
  <c r="R1225" i="7" s="1"/>
  <c r="S1225" i="7" l="1"/>
  <c r="T1225" i="7"/>
  <c r="Q1225" i="7"/>
  <c r="R1226" i="7" s="1"/>
  <c r="S1226" i="7" l="1"/>
  <c r="T1226" i="7"/>
  <c r="Q1226" i="7"/>
  <c r="R1227" i="7" s="1"/>
  <c r="S1227" i="7" l="1"/>
  <c r="T1227" i="7"/>
  <c r="Q1227" i="7"/>
  <c r="R1228" i="7" s="1"/>
  <c r="S1228" i="7" l="1"/>
  <c r="T1228" i="7"/>
  <c r="Q1228" i="7"/>
  <c r="R1229" i="7" s="1"/>
  <c r="S1229" i="7" l="1"/>
  <c r="T1229" i="7"/>
  <c r="Q1229" i="7"/>
  <c r="R1230" i="7" s="1"/>
  <c r="S1230" i="7" l="1"/>
  <c r="T1230" i="7"/>
  <c r="Q1230" i="7"/>
  <c r="R1231" i="7" s="1"/>
  <c r="S1231" i="7" l="1"/>
  <c r="T1231" i="7"/>
  <c r="Q1231" i="7"/>
  <c r="R1232" i="7" s="1"/>
  <c r="S1232" i="7" l="1"/>
  <c r="T1232" i="7"/>
  <c r="Q1232" i="7"/>
  <c r="R1233" i="7" s="1"/>
  <c r="S1233" i="7" l="1"/>
  <c r="T1233" i="7"/>
  <c r="Q1233" i="7"/>
  <c r="R1234" i="7" s="1"/>
  <c r="S1234" i="7" l="1"/>
  <c r="T1234" i="7"/>
  <c r="Q1234" i="7"/>
  <c r="R1235" i="7" s="1"/>
  <c r="S1235" i="7" l="1"/>
  <c r="T1235" i="7"/>
  <c r="Q1235" i="7"/>
  <c r="R1236" i="7" s="1"/>
  <c r="S1236" i="7" l="1"/>
  <c r="T1236" i="7"/>
  <c r="Q1236" i="7"/>
  <c r="R1237" i="7" s="1"/>
  <c r="S1237" i="7" l="1"/>
  <c r="T1237" i="7"/>
  <c r="Q1237" i="7"/>
  <c r="R1238" i="7" s="1"/>
  <c r="S1238" i="7" l="1"/>
  <c r="T1238" i="7"/>
  <c r="Q1238" i="7"/>
  <c r="R1239" i="7" s="1"/>
  <c r="S1239" i="7" l="1"/>
  <c r="T1239" i="7"/>
  <c r="Q1239" i="7"/>
  <c r="R1240" i="7" s="1"/>
  <c r="S1240" i="7" l="1"/>
  <c r="T1240" i="7"/>
  <c r="Q1240" i="7"/>
  <c r="R1241" i="7" s="1"/>
  <c r="S1241" i="7" l="1"/>
  <c r="T1241" i="7"/>
  <c r="Q1241" i="7"/>
  <c r="R1242" i="7" s="1"/>
  <c r="S1242" i="7" l="1"/>
  <c r="T1242" i="7"/>
  <c r="Q1242" i="7"/>
  <c r="R1243" i="7" s="1"/>
  <c r="S1243" i="7" l="1"/>
  <c r="T1243" i="7"/>
  <c r="Q1243" i="7"/>
  <c r="R1244" i="7" s="1"/>
  <c r="S1244" i="7" l="1"/>
  <c r="T1244" i="7"/>
  <c r="Q1244" i="7"/>
  <c r="R1245" i="7" s="1"/>
  <c r="S1245" i="7" l="1"/>
  <c r="T1245" i="7"/>
  <c r="Q1245" i="7"/>
  <c r="R1246" i="7" s="1"/>
  <c r="S1246" i="7" l="1"/>
  <c r="T1246" i="7"/>
  <c r="Q1246" i="7"/>
  <c r="R1247" i="7" s="1"/>
  <c r="S1247" i="7" l="1"/>
  <c r="T1247" i="7"/>
  <c r="Q1247" i="7"/>
  <c r="R1248" i="7" s="1"/>
  <c r="S1248" i="7" l="1"/>
  <c r="T1248" i="7"/>
  <c r="Q1248" i="7"/>
  <c r="R1249" i="7" s="1"/>
  <c r="S1249" i="7" l="1"/>
  <c r="T1249" i="7"/>
  <c r="Q1249" i="7"/>
  <c r="R1250" i="7" s="1"/>
  <c r="S1250" i="7" l="1"/>
  <c r="T1250" i="7"/>
  <c r="Q1250" i="7"/>
  <c r="R1251" i="7" s="1"/>
  <c r="S1251" i="7" l="1"/>
  <c r="T1251" i="7"/>
  <c r="Q1251" i="7"/>
  <c r="R1252" i="7" s="1"/>
  <c r="S1252" i="7" l="1"/>
  <c r="T1252" i="7"/>
  <c r="Q1252" i="7"/>
  <c r="R1253" i="7" s="1"/>
  <c r="S1253" i="7" l="1"/>
  <c r="T1253" i="7"/>
  <c r="Q1253" i="7"/>
  <c r="R1254" i="7" s="1"/>
  <c r="S1254" i="7" l="1"/>
  <c r="T1254" i="7"/>
  <c r="Q1254" i="7"/>
  <c r="R1255" i="7" s="1"/>
  <c r="S1255" i="7" l="1"/>
  <c r="T1255" i="7"/>
  <c r="Q1255" i="7"/>
  <c r="R1256" i="7" s="1"/>
  <c r="S1256" i="7" l="1"/>
  <c r="T1256" i="7"/>
  <c r="Q1256" i="7"/>
  <c r="R1257" i="7" s="1"/>
  <c r="S1257" i="7" l="1"/>
  <c r="T1257" i="7"/>
  <c r="Q1257" i="7"/>
  <c r="R1258" i="7" s="1"/>
  <c r="S1258" i="7" l="1"/>
  <c r="T1258" i="7"/>
  <c r="Q1258" i="7"/>
  <c r="Q1259" i="7" l="1"/>
  <c r="Q1260" i="7" l="1"/>
  <c r="Q1261" i="7" l="1"/>
  <c r="Q1262" i="7" l="1"/>
  <c r="Q1263" i="7" l="1"/>
  <c r="Q1264" i="7" l="1"/>
  <c r="R1265" i="7" s="1"/>
  <c r="S1265" i="7" l="1"/>
  <c r="T1265" i="7"/>
  <c r="Q1265" i="7"/>
  <c r="R1266" i="7" s="1"/>
  <c r="S1266" i="7" l="1"/>
  <c r="T1266" i="7"/>
  <c r="Q1266" i="7"/>
  <c r="R1267" i="7" s="1"/>
  <c r="S1267" i="7" l="1"/>
  <c r="T1267" i="7"/>
  <c r="Q1267" i="7"/>
  <c r="R1268" i="7" s="1"/>
  <c r="S1268" i="7" l="1"/>
  <c r="T1268" i="7"/>
  <c r="Q1268" i="7"/>
  <c r="R1269" i="7" s="1"/>
  <c r="S1269" i="7" l="1"/>
  <c r="T1269" i="7"/>
  <c r="Q1269" i="7"/>
  <c r="R1270" i="7" s="1"/>
  <c r="S1270" i="7" l="1"/>
  <c r="T1270" i="7"/>
  <c r="Q1270" i="7"/>
  <c r="R1271" i="7" s="1"/>
  <c r="S1271" i="7" l="1"/>
  <c r="T1271" i="7"/>
  <c r="Q1271" i="7"/>
  <c r="R1272" i="7" s="1"/>
  <c r="S1272" i="7" l="1"/>
  <c r="T1272" i="7"/>
  <c r="Q1272" i="7"/>
  <c r="R1273" i="7" s="1"/>
  <c r="S1273" i="7" l="1"/>
  <c r="T1273" i="7"/>
  <c r="Q1273" i="7"/>
  <c r="R1274" i="7" s="1"/>
  <c r="S1274" i="7" l="1"/>
  <c r="T1274" i="7"/>
  <c r="Q1274" i="7"/>
  <c r="R1275" i="7" s="1"/>
  <c r="S1275" i="7" l="1"/>
  <c r="T1275" i="7"/>
  <c r="Q1275" i="7"/>
  <c r="R1276" i="7" s="1"/>
  <c r="S1276" i="7" l="1"/>
  <c r="T1276" i="7"/>
  <c r="Q1276" i="7"/>
  <c r="R1277" i="7" s="1"/>
  <c r="S1277" i="7" l="1"/>
  <c r="T1277" i="7"/>
  <c r="Q1277" i="7"/>
  <c r="R1278" i="7" s="1"/>
  <c r="S1278" i="7" l="1"/>
  <c r="T1278" i="7"/>
  <c r="Q1278" i="7"/>
  <c r="R1279" i="7" s="1"/>
  <c r="S1279" i="7" l="1"/>
  <c r="T1279" i="7"/>
  <c r="Q1279" i="7"/>
  <c r="R1280" i="7" s="1"/>
  <c r="S1280" i="7" l="1"/>
  <c r="T1280" i="7"/>
  <c r="Q1280" i="7"/>
  <c r="R1281" i="7" s="1"/>
  <c r="S1281" i="7" l="1"/>
  <c r="T1281" i="7"/>
  <c r="Q1281" i="7"/>
  <c r="R1282" i="7" s="1"/>
  <c r="S1282" i="7" l="1"/>
  <c r="T1282" i="7"/>
  <c r="Q1282" i="7"/>
  <c r="R1283" i="7" s="1"/>
  <c r="S1283" i="7" l="1"/>
  <c r="T1283" i="7"/>
  <c r="Q1283" i="7"/>
  <c r="R1284" i="7" s="1"/>
  <c r="S1284" i="7" l="1"/>
  <c r="T1284" i="7"/>
  <c r="Q1284" i="7"/>
  <c r="Q1285" i="7" l="1"/>
  <c r="Q1286" i="7" l="1"/>
  <c r="Q1287" i="7" l="1"/>
  <c r="Q1288" i="7" l="1"/>
  <c r="Q1289" i="7" l="1"/>
  <c r="R1290" i="7" s="1"/>
  <c r="S1290" i="7" l="1"/>
  <c r="T1290" i="7"/>
  <c r="Q1290" i="7"/>
  <c r="R1291" i="7" s="1"/>
  <c r="S1291" i="7" l="1"/>
  <c r="T1291" i="7"/>
  <c r="Q1291" i="7"/>
  <c r="R1292" i="7" s="1"/>
  <c r="S1292" i="7" l="1"/>
  <c r="T1292" i="7"/>
  <c r="Q1292" i="7"/>
  <c r="R1293" i="7" s="1"/>
  <c r="S1293" i="7" l="1"/>
  <c r="T1293" i="7"/>
  <c r="Q1293" i="7"/>
  <c r="R1294" i="7" s="1"/>
  <c r="S1294" i="7" l="1"/>
  <c r="T1294" i="7"/>
  <c r="Q1294" i="7"/>
  <c r="R1295" i="7" s="1"/>
  <c r="S1295" i="7" l="1"/>
  <c r="T1295" i="7"/>
  <c r="Q1295" i="7"/>
  <c r="R1296" i="7" s="1"/>
  <c r="S1296" i="7" l="1"/>
  <c r="T1296" i="7"/>
  <c r="Q1296" i="7"/>
  <c r="R1297" i="7" s="1"/>
  <c r="S1297" i="7" l="1"/>
  <c r="T1297" i="7"/>
  <c r="Q1297" i="7"/>
  <c r="R1298" i="7" s="1"/>
  <c r="S1298" i="7" l="1"/>
  <c r="T1298" i="7"/>
  <c r="Q1298" i="7"/>
  <c r="R1299" i="7" s="1"/>
  <c r="S1299" i="7" l="1"/>
  <c r="T1299" i="7"/>
  <c r="Q1299" i="7"/>
  <c r="R1300" i="7" s="1"/>
  <c r="S1300" i="7" l="1"/>
  <c r="T1300" i="7"/>
  <c r="Q1300" i="7"/>
  <c r="R1301" i="7" s="1"/>
  <c r="S1301" i="7" l="1"/>
  <c r="T1301" i="7"/>
  <c r="Q1301" i="7"/>
  <c r="R1302" i="7" s="1"/>
  <c r="S1302" i="7" l="1"/>
  <c r="T1302" i="7"/>
  <c r="Q1302" i="7"/>
  <c r="R1303" i="7" s="1"/>
  <c r="S1303" i="7" l="1"/>
  <c r="T1303" i="7"/>
  <c r="Q1303" i="7"/>
  <c r="R1304" i="7" s="1"/>
  <c r="S1304" i="7" l="1"/>
  <c r="T1304" i="7"/>
  <c r="Q1304" i="7"/>
  <c r="R1305" i="7" s="1"/>
  <c r="S1305" i="7" l="1"/>
  <c r="T1305" i="7"/>
  <c r="Q1305" i="7"/>
  <c r="Q1306" i="7" l="1"/>
  <c r="Q1307" i="7" l="1"/>
  <c r="Q1308" i="7" l="1"/>
  <c r="Q1309" i="7" l="1"/>
  <c r="Q1310" i="7" l="1"/>
  <c r="Q1311" i="7" l="1"/>
  <c r="Q1312" i="7" l="1"/>
  <c r="Q1313" i="7" l="1"/>
  <c r="Q1314" i="7" l="1"/>
  <c r="R1315" i="7" s="1"/>
  <c r="S1315" i="7" l="1"/>
  <c r="T1315" i="7"/>
  <c r="Q1315" i="7"/>
  <c r="R1316" i="7" s="1"/>
  <c r="S1316" i="7" l="1"/>
  <c r="T1316" i="7"/>
  <c r="Q1316" i="7"/>
  <c r="R1317" i="7" s="1"/>
  <c r="S1317" i="7" l="1"/>
  <c r="T1317" i="7"/>
  <c r="Q1317" i="7"/>
  <c r="R1318" i="7" s="1"/>
  <c r="S1318" i="7" l="1"/>
  <c r="T1318" i="7"/>
  <c r="Q1318" i="7"/>
  <c r="R1319" i="7" s="1"/>
  <c r="S1319" i="7" l="1"/>
  <c r="T1319" i="7"/>
  <c r="Q1319" i="7"/>
  <c r="R1320" i="7" s="1"/>
  <c r="S1320" i="7" l="1"/>
  <c r="T1320" i="7"/>
  <c r="Q1320" i="7"/>
  <c r="R1321" i="7" s="1"/>
  <c r="S1321" i="7" l="1"/>
  <c r="T1321" i="7"/>
  <c r="Q1321" i="7"/>
  <c r="R1322" i="7" s="1"/>
  <c r="S1322" i="7" l="1"/>
  <c r="T1322" i="7"/>
  <c r="Q1322" i="7"/>
  <c r="R1323" i="7" s="1"/>
  <c r="S1323" i="7" l="1"/>
  <c r="T1323" i="7"/>
  <c r="Q1323" i="7"/>
  <c r="R1324" i="7" s="1"/>
  <c r="S1324" i="7" l="1"/>
  <c r="T1324" i="7"/>
  <c r="Q1324" i="7"/>
  <c r="R1325" i="7" s="1"/>
  <c r="S1325" i="7" l="1"/>
  <c r="T1325" i="7"/>
  <c r="Q1325" i="7"/>
  <c r="R1326" i="7" s="1"/>
  <c r="S1326" i="7" l="1"/>
  <c r="T1326" i="7"/>
  <c r="Q1326" i="7"/>
  <c r="R1327" i="7" s="1"/>
  <c r="S1327" i="7" l="1"/>
  <c r="T1327" i="7"/>
  <c r="Q1327" i="7"/>
  <c r="R1328" i="7" s="1"/>
  <c r="S1328" i="7" l="1"/>
  <c r="T1328" i="7"/>
  <c r="Q1328" i="7"/>
  <c r="R1329" i="7" s="1"/>
  <c r="S1329" i="7" l="1"/>
  <c r="T1329" i="7"/>
  <c r="Q1329" i="7"/>
  <c r="Q1330" i="7" l="1"/>
  <c r="Q1331" i="7" l="1"/>
  <c r="Q1332" i="7" l="1"/>
  <c r="Q1333" i="7" l="1"/>
  <c r="Q1334" i="7" l="1"/>
  <c r="Q1335" i="7" l="1"/>
  <c r="Q1336" i="7" l="1"/>
  <c r="Q1337" i="7" l="1"/>
  <c r="Q1338" i="7" l="1"/>
  <c r="R1339" i="7" s="1"/>
  <c r="S1339" i="7" l="1"/>
  <c r="T1339" i="7"/>
  <c r="Q1339" i="7"/>
  <c r="R1340" i="7" s="1"/>
  <c r="S1340" i="7" l="1"/>
  <c r="T1340" i="7"/>
  <c r="Q1340" i="7"/>
  <c r="R1341" i="7" s="1"/>
  <c r="S1341" i="7" l="1"/>
  <c r="T1341" i="7"/>
  <c r="Q1341" i="7"/>
  <c r="R1342" i="7" s="1"/>
  <c r="S1342" i="7" l="1"/>
  <c r="T1342" i="7"/>
  <c r="Q1342" i="7"/>
  <c r="R1343" i="7" s="1"/>
  <c r="S1343" i="7" l="1"/>
  <c r="T1343" i="7"/>
  <c r="Q1343" i="7"/>
  <c r="R1344" i="7" s="1"/>
  <c r="S1344" i="7" l="1"/>
  <c r="T1344" i="7"/>
  <c r="Q1344" i="7"/>
  <c r="R1345" i="7" s="1"/>
  <c r="S1345" i="7" l="1"/>
  <c r="T1345" i="7"/>
  <c r="Q1345" i="7"/>
  <c r="R1346" i="7" s="1"/>
  <c r="S1346" i="7" l="1"/>
  <c r="T1346" i="7"/>
  <c r="Q1346" i="7"/>
  <c r="R1347" i="7" s="1"/>
  <c r="S1347" i="7" l="1"/>
  <c r="T1347" i="7"/>
  <c r="Q1347" i="7"/>
  <c r="R1348" i="7" s="1"/>
  <c r="S1348" i="7" l="1"/>
  <c r="T1348" i="7"/>
  <c r="Q1348" i="7"/>
  <c r="R1349" i="7" s="1"/>
  <c r="S1349" i="7" l="1"/>
  <c r="T1349" i="7"/>
  <c r="Q1349" i="7"/>
  <c r="R1350" i="7" s="1"/>
  <c r="S1350" i="7" l="1"/>
  <c r="T1350" i="7"/>
  <c r="Q1350" i="7"/>
  <c r="R1351" i="7" s="1"/>
  <c r="S1351" i="7" l="1"/>
  <c r="T1351" i="7"/>
  <c r="Q1351" i="7"/>
  <c r="R1352" i="7" s="1"/>
  <c r="S1352" i="7" l="1"/>
  <c r="T1352" i="7"/>
  <c r="Q1352" i="7"/>
  <c r="R1353" i="7" s="1"/>
  <c r="S1353" i="7" l="1"/>
  <c r="T1353" i="7"/>
  <c r="Q1353" i="7"/>
  <c r="Q1354" i="7" l="1"/>
  <c r="Q1355" i="7" l="1"/>
  <c r="Q1356" i="7" l="1"/>
  <c r="Q1357" i="7" l="1"/>
  <c r="Q1358" i="7" l="1"/>
  <c r="Q1359" i="7" l="1"/>
  <c r="Q1360" i="7" l="1"/>
  <c r="Q1361" i="7" l="1"/>
  <c r="R1362" i="7" s="1"/>
  <c r="S1362" i="7" l="1"/>
  <c r="T1362" i="7"/>
  <c r="Q1362" i="7"/>
  <c r="R1363" i="7" s="1"/>
  <c r="S1363" i="7" l="1"/>
  <c r="T1363" i="7"/>
  <c r="Q1363" i="7"/>
  <c r="R1364" i="7" s="1"/>
  <c r="S1364" i="7" l="1"/>
  <c r="T1364" i="7"/>
  <c r="Q1364" i="7"/>
  <c r="R1365" i="7" s="1"/>
  <c r="S1365" i="7" l="1"/>
  <c r="T1365" i="7"/>
  <c r="Q1365" i="7"/>
  <c r="R1366" i="7" s="1"/>
  <c r="S1366" i="7" l="1"/>
  <c r="T1366" i="7"/>
  <c r="Q1366" i="7"/>
  <c r="R1367" i="7" s="1"/>
  <c r="S1367" i="7" l="1"/>
  <c r="T1367" i="7"/>
  <c r="Q1367" i="7"/>
  <c r="R1368" i="7" s="1"/>
  <c r="S1368" i="7" l="1"/>
  <c r="T1368" i="7"/>
  <c r="Q1368" i="7"/>
  <c r="R1369" i="7" s="1"/>
  <c r="S1369" i="7" l="1"/>
  <c r="T1369" i="7"/>
  <c r="Q1369" i="7"/>
  <c r="R1370" i="7" s="1"/>
  <c r="S1370" i="7" l="1"/>
  <c r="T1370" i="7"/>
  <c r="Q1370" i="7"/>
  <c r="R1371" i="7" s="1"/>
  <c r="S1371" i="7" l="1"/>
  <c r="T1371" i="7"/>
  <c r="Q1371" i="7"/>
  <c r="R1372" i="7" s="1"/>
  <c r="S1372" i="7" l="1"/>
  <c r="T1372" i="7"/>
  <c r="Q1372" i="7"/>
  <c r="R1373" i="7" s="1"/>
  <c r="S1373" i="7" l="1"/>
  <c r="T1373" i="7"/>
  <c r="Q1373" i="7"/>
  <c r="R1374" i="7" s="1"/>
  <c r="S1374" i="7" l="1"/>
  <c r="T1374" i="7"/>
  <c r="Q1374" i="7"/>
  <c r="R1375" i="7" s="1"/>
  <c r="S1375" i="7" l="1"/>
  <c r="T1375" i="7"/>
  <c r="Q1375" i="7"/>
  <c r="R1376" i="7" s="1"/>
  <c r="S1376" i="7" l="1"/>
  <c r="T1376" i="7"/>
  <c r="Q1376" i="7"/>
  <c r="R1377" i="7" s="1"/>
  <c r="S1377" i="7" l="1"/>
  <c r="T1377" i="7"/>
  <c r="Q1377" i="7"/>
  <c r="R1378" i="7" s="1"/>
  <c r="S1378" i="7" l="1"/>
  <c r="T1378" i="7"/>
  <c r="Q1378" i="7"/>
  <c r="Q1379" i="7" l="1"/>
  <c r="Q1380" i="7" l="1"/>
  <c r="Q1381" i="7" l="1"/>
  <c r="Q1382" i="7" l="1"/>
  <c r="Q1383" i="7" l="1"/>
  <c r="Q1384" i="7" l="1"/>
  <c r="R1385" i="7" s="1"/>
  <c r="S1385" i="7" l="1"/>
  <c r="T1385" i="7"/>
  <c r="Q1385" i="7"/>
  <c r="R1386" i="7" s="1"/>
  <c r="S1386" i="7" l="1"/>
  <c r="T1386" i="7"/>
  <c r="Q1386" i="7"/>
  <c r="R1387" i="7" s="1"/>
  <c r="S1387" i="7" l="1"/>
  <c r="T1387" i="7"/>
  <c r="Q1387" i="7"/>
  <c r="R1388" i="7" s="1"/>
  <c r="S1388" i="7" l="1"/>
  <c r="T1388" i="7"/>
  <c r="Q1388" i="7"/>
  <c r="R1389" i="7" s="1"/>
  <c r="S1389" i="7" l="1"/>
  <c r="T1389" i="7"/>
  <c r="Q1389" i="7"/>
  <c r="R1390" i="7" s="1"/>
  <c r="S1390" i="7" l="1"/>
  <c r="T1390" i="7"/>
  <c r="Q1390" i="7"/>
  <c r="R1391" i="7" s="1"/>
  <c r="S1391" i="7" l="1"/>
  <c r="T1391" i="7"/>
  <c r="Q1391" i="7"/>
  <c r="R1392" i="7" s="1"/>
  <c r="S1392" i="7" l="1"/>
  <c r="T1392" i="7"/>
  <c r="Q1392" i="7"/>
  <c r="R1393" i="7" s="1"/>
  <c r="S1393" i="7" l="1"/>
  <c r="T1393" i="7"/>
  <c r="Q1393" i="7"/>
  <c r="R1394" i="7" s="1"/>
  <c r="S1394" i="7" l="1"/>
  <c r="T1394" i="7"/>
  <c r="Q1394" i="7"/>
  <c r="R1395" i="7" s="1"/>
  <c r="S1395" i="7" l="1"/>
  <c r="T1395" i="7"/>
  <c r="Q1395" i="7"/>
  <c r="R1396" i="7" s="1"/>
  <c r="S1396" i="7" l="1"/>
  <c r="T1396" i="7"/>
  <c r="Q1396" i="7"/>
  <c r="R1397" i="7" s="1"/>
  <c r="S1397" i="7" l="1"/>
  <c r="T1397" i="7"/>
  <c r="Q1397" i="7"/>
  <c r="R1398" i="7" s="1"/>
  <c r="S1398" i="7" l="1"/>
  <c r="T1398" i="7"/>
  <c r="Q1398" i="7"/>
  <c r="R1399" i="7" s="1"/>
  <c r="S1399" i="7" l="1"/>
  <c r="T1399" i="7"/>
  <c r="Q1399" i="7"/>
  <c r="R1400" i="7" s="1"/>
  <c r="S1400" i="7" l="1"/>
  <c r="T1400" i="7"/>
  <c r="Q1400" i="7"/>
  <c r="R1401" i="7" s="1"/>
  <c r="S1401" i="7" l="1"/>
  <c r="T1401" i="7"/>
  <c r="Q1401" i="7"/>
  <c r="R1402" i="7" s="1"/>
  <c r="S1402" i="7" l="1"/>
  <c r="T1402" i="7"/>
  <c r="Q1402" i="7"/>
  <c r="R1403" i="7" s="1"/>
  <c r="S1403" i="7" l="1"/>
  <c r="T1403" i="7"/>
  <c r="Q1403" i="7"/>
  <c r="Q1404" i="7" l="1"/>
  <c r="Q1405" i="7" l="1"/>
  <c r="Q1406" i="7" l="1"/>
  <c r="Q1407" i="7" l="1"/>
  <c r="Q1408" i="7" l="1"/>
  <c r="Q1409" i="7" l="1"/>
  <c r="R1410" i="7" s="1"/>
  <c r="S1410" i="7" l="1"/>
  <c r="T1410" i="7"/>
  <c r="Q1410" i="7"/>
  <c r="R1411" i="7" s="1"/>
  <c r="S1411" i="7" l="1"/>
  <c r="T1411" i="7"/>
  <c r="Q1411" i="7"/>
  <c r="R1412" i="7" s="1"/>
  <c r="S1412" i="7" l="1"/>
  <c r="T1412" i="7"/>
  <c r="Q1412" i="7"/>
  <c r="R1413" i="7" s="1"/>
  <c r="S1413" i="7" l="1"/>
  <c r="T1413" i="7"/>
  <c r="Q1413" i="7"/>
  <c r="R1414" i="7" s="1"/>
  <c r="S1414" i="7" l="1"/>
  <c r="T1414" i="7"/>
  <c r="Q1414" i="7"/>
  <c r="R1415" i="7" s="1"/>
  <c r="S1415" i="7" l="1"/>
  <c r="T1415" i="7"/>
  <c r="Q1415" i="7"/>
  <c r="R1416" i="7" s="1"/>
  <c r="S1416" i="7" l="1"/>
  <c r="T1416" i="7"/>
  <c r="Q1416" i="7"/>
  <c r="R1417" i="7" s="1"/>
  <c r="S1417" i="7" l="1"/>
  <c r="T1417" i="7"/>
  <c r="Q1417" i="7"/>
  <c r="R1418" i="7" s="1"/>
  <c r="S1418" i="7" l="1"/>
  <c r="T1418" i="7"/>
  <c r="Q1418" i="7"/>
  <c r="R1419" i="7" s="1"/>
  <c r="S1419" i="7" l="1"/>
  <c r="T1419" i="7"/>
  <c r="Q1419" i="7"/>
  <c r="R1420" i="7" s="1"/>
  <c r="S1420" i="7" l="1"/>
  <c r="T1420" i="7"/>
  <c r="Q1420" i="7"/>
  <c r="R1421" i="7" s="1"/>
  <c r="S1421" i="7" l="1"/>
  <c r="T1421" i="7"/>
  <c r="Q1421" i="7"/>
  <c r="R1422" i="7" s="1"/>
  <c r="S1422" i="7" l="1"/>
  <c r="T1422" i="7"/>
  <c r="Q1422" i="7"/>
  <c r="R1423" i="7" s="1"/>
  <c r="S1423" i="7" l="1"/>
  <c r="T1423" i="7"/>
  <c r="Q1423" i="7"/>
  <c r="R1424" i="7" s="1"/>
  <c r="S1424" i="7" l="1"/>
  <c r="T1424" i="7"/>
  <c r="Q1424" i="7"/>
  <c r="R1425" i="7" s="1"/>
  <c r="S1425" i="7" l="1"/>
  <c r="T1425" i="7"/>
  <c r="Q1425" i="7"/>
  <c r="Q1426" i="7" l="1"/>
  <c r="Q1427" i="7" l="1"/>
  <c r="Q1428" i="7" l="1"/>
  <c r="Q1429" i="7" l="1"/>
  <c r="Q1430" i="7" l="1"/>
  <c r="Q1431" i="7" l="1"/>
  <c r="Q1432" i="7" l="1"/>
  <c r="Q1433" i="7" l="1"/>
  <c r="R1434" i="7" s="1"/>
  <c r="S1434" i="7" l="1"/>
  <c r="T1434" i="7"/>
  <c r="Q1434" i="7"/>
  <c r="R1435" i="7" s="1"/>
  <c r="S1435" i="7" l="1"/>
  <c r="T1435" i="7"/>
  <c r="Q1435" i="7"/>
  <c r="R1436" i="7" s="1"/>
  <c r="S1436" i="7" l="1"/>
  <c r="T1436" i="7"/>
  <c r="Q1436" i="7"/>
  <c r="R1437" i="7" s="1"/>
  <c r="S1437" i="7" l="1"/>
  <c r="T1437" i="7"/>
  <c r="Q1437" i="7"/>
  <c r="R1438" i="7" s="1"/>
  <c r="S1438" i="7" l="1"/>
  <c r="T1438" i="7"/>
  <c r="Q1438" i="7"/>
  <c r="R1439" i="7" s="1"/>
  <c r="S1439" i="7" l="1"/>
  <c r="T1439" i="7"/>
  <c r="Q1439" i="7"/>
  <c r="R1440" i="7" s="1"/>
  <c r="S1440" i="7" l="1"/>
  <c r="T1440" i="7"/>
  <c r="Q1440" i="7"/>
  <c r="R1441" i="7" s="1"/>
  <c r="S1441" i="7" l="1"/>
  <c r="T1441" i="7"/>
  <c r="Q1441" i="7"/>
  <c r="R1442" i="7" s="1"/>
  <c r="S1442" i="7" l="1"/>
  <c r="T1442" i="7"/>
  <c r="Q1442" i="7"/>
  <c r="R1443" i="7" s="1"/>
  <c r="S1443" i="7" l="1"/>
  <c r="T1443" i="7"/>
  <c r="Q1443" i="7"/>
  <c r="R1444" i="7" s="1"/>
  <c r="S1444" i="7" l="1"/>
  <c r="T1444" i="7"/>
  <c r="Q1444" i="7"/>
  <c r="R1445" i="7" s="1"/>
  <c r="S1445" i="7" l="1"/>
  <c r="T1445" i="7"/>
  <c r="Q1445" i="7"/>
  <c r="R1446" i="7" s="1"/>
  <c r="S1446" i="7" l="1"/>
  <c r="T1446" i="7"/>
  <c r="Q1446" i="7"/>
  <c r="R1447" i="7" s="1"/>
  <c r="S1447" i="7" l="1"/>
  <c r="T1447" i="7"/>
  <c r="Q1447" i="7"/>
  <c r="R1448" i="7" s="1"/>
  <c r="S1448" i="7" l="1"/>
  <c r="T1448" i="7"/>
  <c r="Q1448" i="7"/>
  <c r="R1449" i="7" s="1"/>
  <c r="S1449" i="7" l="1"/>
  <c r="T1449" i="7"/>
  <c r="Q1449" i="7"/>
  <c r="Q1450" i="7" l="1"/>
  <c r="Q1451" i="7" l="1"/>
  <c r="Q1452" i="7" l="1"/>
  <c r="Q1453" i="7" l="1"/>
  <c r="Q1454" i="7" l="1"/>
  <c r="Q1455" i="7" l="1"/>
  <c r="Q1456" i="7" l="1"/>
  <c r="Q1457" i="7" l="1"/>
  <c r="R1458" i="7" s="1"/>
  <c r="S1458" i="7" l="1"/>
  <c r="T1458" i="7"/>
  <c r="Q1458" i="7"/>
  <c r="R1459" i="7" s="1"/>
  <c r="S1459" i="7" l="1"/>
  <c r="T1459" i="7"/>
  <c r="Q1459" i="7"/>
  <c r="R1460" i="7" s="1"/>
  <c r="S1460" i="7" l="1"/>
  <c r="T1460" i="7"/>
  <c r="Q1460" i="7"/>
  <c r="R1461" i="7" s="1"/>
  <c r="S1461" i="7" l="1"/>
  <c r="T1461" i="7"/>
  <c r="Q1461" i="7"/>
  <c r="R1462" i="7" s="1"/>
  <c r="S1462" i="7" l="1"/>
  <c r="T1462" i="7"/>
  <c r="Q1462" i="7"/>
  <c r="R1463" i="7" s="1"/>
  <c r="S1463" i="7" l="1"/>
  <c r="T1463" i="7"/>
  <c r="Q1463" i="7"/>
  <c r="R1464" i="7" s="1"/>
  <c r="S1464" i="7" l="1"/>
  <c r="T1464" i="7"/>
  <c r="Q1464" i="7"/>
  <c r="R1465" i="7" s="1"/>
  <c r="S1465" i="7" l="1"/>
  <c r="T1465" i="7"/>
  <c r="Q1465" i="7"/>
  <c r="R1466" i="7" s="1"/>
  <c r="S1466" i="7" l="1"/>
  <c r="T1466" i="7"/>
  <c r="Q1466" i="7"/>
  <c r="R1467" i="7" s="1"/>
  <c r="S1467" i="7" l="1"/>
  <c r="T1467" i="7"/>
  <c r="Q1467" i="7"/>
  <c r="R1468" i="7" s="1"/>
  <c r="S1468" i="7" l="1"/>
  <c r="T1468" i="7"/>
  <c r="Q1468" i="7"/>
  <c r="R1469" i="7" s="1"/>
  <c r="S1469" i="7" l="1"/>
  <c r="T1469" i="7"/>
  <c r="Q1469" i="7"/>
  <c r="R1470" i="7" s="1"/>
  <c r="S1470" i="7" l="1"/>
  <c r="T1470" i="7"/>
  <c r="Q1470" i="7"/>
  <c r="R1471" i="7" s="1"/>
  <c r="S1471" i="7" l="1"/>
  <c r="T1471" i="7"/>
  <c r="Q1471" i="7"/>
  <c r="R1472" i="7" s="1"/>
  <c r="S1472" i="7" l="1"/>
  <c r="T1472" i="7"/>
  <c r="Q1472" i="7"/>
  <c r="R1473" i="7" s="1"/>
  <c r="S1473" i="7" l="1"/>
  <c r="T1473" i="7"/>
  <c r="Q1473" i="7"/>
  <c r="Q1474" i="7" l="1"/>
  <c r="Q1475" i="7" l="1"/>
  <c r="Q1476" i="7" l="1"/>
  <c r="Q1477" i="7" l="1"/>
  <c r="Q1478" i="7" l="1"/>
  <c r="Q1479" i="7" l="1"/>
  <c r="Q1480" i="7" l="1"/>
  <c r="Q1481" i="7" l="1"/>
  <c r="Q1482" i="7" l="1"/>
  <c r="R1483" i="7" s="1"/>
  <c r="S1483" i="7" l="1"/>
  <c r="T1483" i="7"/>
  <c r="Q1483" i="7"/>
  <c r="R1484" i="7" s="1"/>
  <c r="S1484" i="7" l="1"/>
  <c r="T1484" i="7"/>
  <c r="Q1484" i="7"/>
  <c r="R1485" i="7" s="1"/>
  <c r="S1485" i="7" l="1"/>
  <c r="T1485" i="7"/>
  <c r="Q1485" i="7"/>
  <c r="R1486" i="7" s="1"/>
  <c r="S1486" i="7" l="1"/>
  <c r="T1486" i="7"/>
  <c r="Q1486" i="7"/>
  <c r="R1487" i="7" s="1"/>
  <c r="S1487" i="7" l="1"/>
  <c r="T1487" i="7"/>
  <c r="Q1487" i="7"/>
  <c r="R1488" i="7" s="1"/>
  <c r="S1488" i="7" l="1"/>
  <c r="T1488" i="7"/>
  <c r="Q1488" i="7"/>
  <c r="R1489" i="7" s="1"/>
  <c r="S1489" i="7" l="1"/>
  <c r="T1489" i="7"/>
  <c r="Q1489" i="7"/>
  <c r="R1490" i="7" s="1"/>
  <c r="S1490" i="7" l="1"/>
  <c r="T1490" i="7"/>
  <c r="Q1490" i="7"/>
  <c r="R1491" i="7" s="1"/>
  <c r="S1491" i="7" l="1"/>
  <c r="T1491" i="7"/>
  <c r="Q1491" i="7"/>
  <c r="R1492" i="7" s="1"/>
  <c r="S1492" i="7" l="1"/>
  <c r="T1492" i="7"/>
  <c r="Q1492" i="7"/>
  <c r="R1493" i="7" s="1"/>
  <c r="S1493" i="7" l="1"/>
  <c r="T1493" i="7"/>
  <c r="Q1493" i="7"/>
  <c r="R1494" i="7" s="1"/>
  <c r="S1494" i="7" l="1"/>
  <c r="T1494" i="7"/>
  <c r="Q1494" i="7"/>
  <c r="R1495" i="7" s="1"/>
  <c r="S1495" i="7" l="1"/>
  <c r="T1495" i="7"/>
  <c r="Q1495" i="7"/>
  <c r="R1496" i="7" s="1"/>
  <c r="S1496" i="7" l="1"/>
  <c r="T1496" i="7"/>
  <c r="Q1496" i="7"/>
  <c r="Q1497" i="7" l="1"/>
  <c r="Q1498" i="7" l="1"/>
  <c r="Q1499" i="7" l="1"/>
  <c r="Q1500" i="7" l="1"/>
  <c r="Q1501" i="7" l="1"/>
  <c r="Q1502" i="7" l="1"/>
  <c r="Q1503" i="7" l="1"/>
  <c r="Q1504" i="7" l="1"/>
  <c r="Q1505" i="7" l="1"/>
  <c r="Q1506" i="7" l="1"/>
  <c r="R1507" i="7" s="1"/>
  <c r="S1507" i="7" l="1"/>
  <c r="T1507" i="7"/>
  <c r="Q1507" i="7"/>
  <c r="R1508" i="7" s="1"/>
  <c r="S1508" i="7" l="1"/>
  <c r="T1508" i="7"/>
  <c r="Q1508" i="7"/>
  <c r="R1509" i="7" s="1"/>
  <c r="S1509" i="7" l="1"/>
  <c r="T1509" i="7"/>
  <c r="Q1509" i="7"/>
  <c r="R1510" i="7" s="1"/>
  <c r="S1510" i="7" l="1"/>
  <c r="T1510" i="7"/>
  <c r="Q1510" i="7"/>
  <c r="R1511" i="7" s="1"/>
  <c r="S1511" i="7" l="1"/>
  <c r="T1511" i="7"/>
  <c r="Q1511" i="7"/>
  <c r="R1512" i="7" s="1"/>
  <c r="S1512" i="7" l="1"/>
  <c r="T1512" i="7"/>
  <c r="Q1512" i="7"/>
  <c r="R1513" i="7" s="1"/>
  <c r="S1513" i="7" l="1"/>
  <c r="T1513" i="7"/>
  <c r="Q1513" i="7"/>
  <c r="R1514" i="7" s="1"/>
  <c r="S1514" i="7" l="1"/>
  <c r="T1514" i="7"/>
  <c r="Q1514" i="7"/>
  <c r="R1515" i="7" s="1"/>
  <c r="S1515" i="7" l="1"/>
  <c r="T1515" i="7"/>
  <c r="Q1515" i="7"/>
  <c r="R1516" i="7" s="1"/>
  <c r="S1516" i="7" l="1"/>
  <c r="T1516" i="7"/>
  <c r="Q1516" i="7"/>
  <c r="R1517" i="7" s="1"/>
  <c r="S1517" i="7" l="1"/>
  <c r="T1517" i="7"/>
  <c r="Q1517" i="7"/>
  <c r="R1518" i="7" s="1"/>
  <c r="S1518" i="7" l="1"/>
  <c r="T1518" i="7"/>
  <c r="Q1518" i="7"/>
  <c r="R1519" i="7" s="1"/>
  <c r="S1519" i="7" l="1"/>
  <c r="T1519" i="7"/>
  <c r="Q1519" i="7"/>
  <c r="R1520" i="7" s="1"/>
  <c r="S1520" i="7" l="1"/>
  <c r="T1520" i="7"/>
  <c r="Q1520" i="7"/>
  <c r="R1521" i="7" s="1"/>
  <c r="S1521" i="7" l="1"/>
  <c r="T1521" i="7"/>
  <c r="Q1521" i="7"/>
  <c r="R1522" i="7" s="1"/>
  <c r="S1522" i="7" l="1"/>
  <c r="T1522" i="7"/>
  <c r="Q1522" i="7"/>
  <c r="R1523" i="7" s="1"/>
  <c r="S1523" i="7" l="1"/>
  <c r="T1523" i="7"/>
  <c r="Q1523" i="7"/>
  <c r="R1524" i="7" s="1"/>
  <c r="S1524" i="7" l="1"/>
  <c r="T1524" i="7"/>
  <c r="Q1524" i="7"/>
  <c r="R1525" i="7" s="1"/>
  <c r="S1525" i="7" l="1"/>
  <c r="T1525" i="7"/>
  <c r="Q1525" i="7"/>
  <c r="R1526" i="7" s="1"/>
  <c r="S1526" i="7" l="1"/>
  <c r="T1526" i="7"/>
  <c r="Q1526" i="7"/>
  <c r="R1527" i="7" s="1"/>
  <c r="S1527" i="7" l="1"/>
  <c r="T1527" i="7"/>
  <c r="Q1527" i="7"/>
  <c r="R1528" i="7" s="1"/>
  <c r="S1528" i="7" l="1"/>
  <c r="T1528" i="7"/>
  <c r="Q1528" i="7"/>
  <c r="R1529" i="7" s="1"/>
  <c r="S1529" i="7" l="1"/>
  <c r="T1529" i="7"/>
  <c r="Q1529" i="7"/>
  <c r="R1530" i="7" s="1"/>
  <c r="S1530" i="7" l="1"/>
  <c r="T1530" i="7"/>
  <c r="Q1530" i="7"/>
  <c r="R1531" i="7" s="1"/>
  <c r="S1531" i="7" l="1"/>
  <c r="T1531" i="7"/>
  <c r="Q1531" i="7"/>
  <c r="R1532" i="7" s="1"/>
  <c r="S1532" i="7" l="1"/>
  <c r="T1532" i="7"/>
  <c r="Q1532" i="7"/>
  <c r="R1533" i="7" s="1"/>
  <c r="S1533" i="7" l="1"/>
  <c r="T1533" i="7"/>
  <c r="Q1533" i="7"/>
  <c r="R1534" i="7" s="1"/>
  <c r="S1534" i="7" l="1"/>
  <c r="T1534" i="7"/>
  <c r="Q1534" i="7"/>
  <c r="R1535" i="7" s="1"/>
  <c r="S1535" i="7" l="1"/>
  <c r="T1535" i="7"/>
  <c r="Q1535" i="7"/>
  <c r="R1536" i="7" s="1"/>
  <c r="S1536" i="7" l="1"/>
  <c r="T1536" i="7"/>
  <c r="Q1536" i="7"/>
  <c r="R1537" i="7" s="1"/>
  <c r="S1537" i="7" l="1"/>
  <c r="T1537" i="7"/>
  <c r="Q1537" i="7"/>
  <c r="R1538" i="7" s="1"/>
  <c r="S1538" i="7" l="1"/>
  <c r="T1538" i="7"/>
  <c r="Q1538" i="7"/>
  <c r="R1539" i="7" s="1"/>
  <c r="S1539" i="7" l="1"/>
  <c r="T1539" i="7"/>
  <c r="Q1539" i="7"/>
  <c r="R1540" i="7" s="1"/>
  <c r="S1540" i="7" l="1"/>
  <c r="T1540" i="7"/>
  <c r="Q1540" i="7"/>
  <c r="R1541" i="7" s="1"/>
  <c r="S1541" i="7" l="1"/>
  <c r="T1541" i="7"/>
  <c r="Q1541" i="7"/>
  <c r="R1542" i="7" s="1"/>
  <c r="S1542" i="7" l="1"/>
  <c r="T1542" i="7"/>
  <c r="Q1542" i="7"/>
  <c r="R1543" i="7" s="1"/>
  <c r="S1543" i="7" l="1"/>
  <c r="T1543" i="7"/>
  <c r="Q1543" i="7"/>
  <c r="R1544" i="7" s="1"/>
  <c r="S1544" i="7" l="1"/>
  <c r="T1544" i="7"/>
  <c r="Q1544" i="7"/>
  <c r="R1545" i="7" s="1"/>
  <c r="S1545" i="7" l="1"/>
  <c r="T1545" i="7"/>
  <c r="Q1545" i="7"/>
  <c r="R1546" i="7" s="1"/>
  <c r="S1546" i="7" l="1"/>
  <c r="T1546" i="7"/>
  <c r="Q1546" i="7"/>
  <c r="R1547" i="7" s="1"/>
  <c r="S1547" i="7" l="1"/>
  <c r="T1547" i="7"/>
  <c r="Q1547" i="7"/>
  <c r="R1548" i="7" s="1"/>
  <c r="S1548" i="7" l="1"/>
  <c r="T1548" i="7"/>
  <c r="Q1548" i="7"/>
  <c r="R1549" i="7" s="1"/>
  <c r="S1549" i="7" l="1"/>
  <c r="T1549" i="7"/>
  <c r="Q1549" i="7"/>
  <c r="R1550" i="7" s="1"/>
  <c r="S1550" i="7" l="1"/>
  <c r="T1550" i="7"/>
  <c r="Q1550" i="7"/>
  <c r="R1551" i="7" s="1"/>
  <c r="S1551" i="7" l="1"/>
  <c r="T1551" i="7"/>
  <c r="Q1551" i="7"/>
  <c r="Q1552" i="7" l="1"/>
  <c r="R1553" i="7" s="1"/>
  <c r="S1553" i="7" l="1"/>
  <c r="T1553" i="7"/>
  <c r="Q1553" i="7"/>
  <c r="R1554" i="7" s="1"/>
  <c r="S1554" i="7" l="1"/>
  <c r="T1554" i="7"/>
  <c r="Q1554" i="7"/>
  <c r="R1555" i="7" s="1"/>
  <c r="S1555" i="7" l="1"/>
  <c r="T1555" i="7"/>
  <c r="Q1555" i="7"/>
  <c r="R1556" i="7" s="1"/>
  <c r="S1556" i="7" l="1"/>
  <c r="T1556" i="7"/>
  <c r="Q1556" i="7"/>
  <c r="R1557" i="7" s="1"/>
  <c r="S1557" i="7" l="1"/>
  <c r="T1557" i="7"/>
  <c r="Q1557" i="7"/>
  <c r="R1558" i="7" s="1"/>
  <c r="S1558" i="7" l="1"/>
  <c r="T1558" i="7"/>
  <c r="Q1558" i="7"/>
  <c r="R1559" i="7" s="1"/>
  <c r="S1559" i="7" l="1"/>
  <c r="T1559" i="7"/>
  <c r="Q1559" i="7"/>
  <c r="R1560" i="7" s="1"/>
  <c r="S1560" i="7" l="1"/>
  <c r="T1560" i="7"/>
  <c r="Q1560" i="7"/>
  <c r="R1561" i="7" s="1"/>
  <c r="S1561" i="7" l="1"/>
  <c r="T1561" i="7"/>
  <c r="Q1561" i="7"/>
  <c r="R1562" i="7" s="1"/>
  <c r="S1562" i="7" l="1"/>
  <c r="T1562" i="7"/>
  <c r="Q1562" i="7"/>
  <c r="R1563" i="7" s="1"/>
  <c r="S1563" i="7" l="1"/>
  <c r="T1563" i="7"/>
  <c r="Q1563" i="7"/>
  <c r="R1564" i="7" s="1"/>
  <c r="S1564" i="7" l="1"/>
  <c r="T1564" i="7"/>
  <c r="Q1564" i="7"/>
  <c r="R1565" i="7" s="1"/>
  <c r="S1565" i="7" l="1"/>
  <c r="T1565" i="7"/>
  <c r="Q1565" i="7"/>
  <c r="R1566" i="7" s="1"/>
  <c r="S1566" i="7" l="1"/>
  <c r="T1566" i="7"/>
  <c r="Q1566" i="7"/>
  <c r="R1567" i="7" s="1"/>
  <c r="S1567" i="7" l="1"/>
  <c r="T1567" i="7"/>
  <c r="Q1567" i="7"/>
  <c r="R1568" i="7" s="1"/>
  <c r="S1568" i="7" l="1"/>
  <c r="T1568" i="7"/>
  <c r="Q1568" i="7"/>
  <c r="R1569" i="7" s="1"/>
  <c r="S1569" i="7" l="1"/>
  <c r="T1569" i="7"/>
  <c r="Q1569" i="7"/>
  <c r="R1570" i="7" s="1"/>
  <c r="S1570" i="7" l="1"/>
  <c r="T1570" i="7"/>
  <c r="Q1570" i="7"/>
  <c r="Q1571" i="7" l="1"/>
  <c r="Q1572" i="7" l="1"/>
  <c r="Q1573" i="7" l="1"/>
  <c r="Q1574" i="7" l="1"/>
  <c r="Q1575" i="7" l="1"/>
  <c r="Q1576" i="7" l="1"/>
  <c r="Q1577" i="7" l="1"/>
  <c r="R1578" i="7" s="1"/>
  <c r="S1578" i="7" l="1"/>
  <c r="T1578" i="7"/>
  <c r="Q1578" i="7"/>
  <c r="R1579" i="7" s="1"/>
  <c r="S1579" i="7" l="1"/>
  <c r="T1579" i="7"/>
  <c r="Q1579" i="7"/>
  <c r="R1580" i="7" s="1"/>
  <c r="S1580" i="7" l="1"/>
  <c r="T1580" i="7"/>
  <c r="Q1580" i="7"/>
  <c r="R1581" i="7" s="1"/>
  <c r="S1581" i="7" l="1"/>
  <c r="T1581" i="7"/>
  <c r="Q1581" i="7"/>
  <c r="R1582" i="7" s="1"/>
  <c r="S1582" i="7" l="1"/>
  <c r="T1582" i="7"/>
  <c r="Q1582" i="7"/>
  <c r="R1583" i="7" s="1"/>
  <c r="S1583" i="7" l="1"/>
  <c r="T1583" i="7"/>
  <c r="Q1583" i="7"/>
  <c r="R1584" i="7" s="1"/>
  <c r="S1584" i="7" l="1"/>
  <c r="T1584" i="7"/>
  <c r="Q1584" i="7"/>
  <c r="R1585" i="7" s="1"/>
  <c r="S1585" i="7" l="1"/>
  <c r="T1585" i="7"/>
  <c r="Q1585" i="7"/>
  <c r="R1586" i="7" s="1"/>
  <c r="S1586" i="7" l="1"/>
  <c r="T1586" i="7"/>
  <c r="Q1586" i="7"/>
  <c r="R1587" i="7" s="1"/>
  <c r="S1587" i="7" l="1"/>
  <c r="T1587" i="7"/>
  <c r="Q1587" i="7"/>
  <c r="R1588" i="7" s="1"/>
  <c r="S1588" i="7" l="1"/>
  <c r="T1588" i="7"/>
  <c r="Q1588" i="7"/>
  <c r="R1589" i="7" s="1"/>
  <c r="S1589" i="7" l="1"/>
  <c r="T1589" i="7"/>
  <c r="Q1589" i="7"/>
  <c r="R1590" i="7" s="1"/>
  <c r="S1590" i="7" l="1"/>
  <c r="T1590" i="7"/>
  <c r="Q1590" i="7"/>
  <c r="R1591" i="7" s="1"/>
  <c r="S1591" i="7" l="1"/>
  <c r="T1591" i="7"/>
  <c r="Q1591" i="7"/>
  <c r="R1592" i="7" s="1"/>
  <c r="S1592" i="7" l="1"/>
  <c r="T1592" i="7"/>
  <c r="Q1592" i="7"/>
  <c r="R1593" i="7" s="1"/>
  <c r="S1593" i="7" l="1"/>
  <c r="T1593" i="7"/>
  <c r="Q1593" i="7"/>
  <c r="Q1594" i="7" l="1"/>
  <c r="Q1595" i="7" l="1"/>
  <c r="Q1596" i="7" l="1"/>
  <c r="R1597" i="7" s="1"/>
  <c r="S1597" i="7" l="1"/>
  <c r="T1597" i="7"/>
  <c r="Q1597" i="7"/>
  <c r="Q1598" i="7" l="1"/>
  <c r="R1599" i="7" s="1"/>
  <c r="S1599" i="7" l="1"/>
  <c r="T1599" i="7"/>
  <c r="Q1599" i="7"/>
  <c r="R1600" i="7" s="1"/>
  <c r="S1600" i="7" l="1"/>
  <c r="T1600" i="7"/>
  <c r="Q1600" i="7"/>
  <c r="R1601" i="7" s="1"/>
  <c r="S1601" i="7" l="1"/>
  <c r="T1601" i="7"/>
  <c r="Q1601" i="7"/>
  <c r="R1602" i="7" s="1"/>
  <c r="S1602" i="7" l="1"/>
  <c r="T1602" i="7"/>
  <c r="Q1602" i="7"/>
  <c r="R1603" i="7" s="1"/>
  <c r="S1603" i="7" l="1"/>
  <c r="T1603" i="7"/>
  <c r="Q1603" i="7"/>
  <c r="R1604" i="7" s="1"/>
  <c r="S1604" i="7" l="1"/>
  <c r="T1604" i="7"/>
  <c r="Q1604" i="7"/>
  <c r="R1605" i="7" s="1"/>
  <c r="S1605" i="7" l="1"/>
  <c r="T1605" i="7"/>
  <c r="Q1605" i="7"/>
  <c r="R1606" i="7" s="1"/>
  <c r="S1606" i="7" l="1"/>
  <c r="T1606" i="7"/>
  <c r="Q1606" i="7"/>
  <c r="R1607" i="7" s="1"/>
  <c r="S1607" i="7" l="1"/>
  <c r="T1607" i="7"/>
  <c r="Q1607" i="7"/>
  <c r="R1608" i="7" s="1"/>
  <c r="S1608" i="7" l="1"/>
  <c r="T1608" i="7"/>
  <c r="Q1608" i="7"/>
  <c r="R1609" i="7" s="1"/>
  <c r="S1609" i="7" l="1"/>
  <c r="T1609" i="7"/>
  <c r="Q1609" i="7"/>
  <c r="R1610" i="7" s="1"/>
  <c r="S1610" i="7" l="1"/>
  <c r="T1610" i="7"/>
  <c r="Q1610" i="7"/>
  <c r="R1611" i="7" s="1"/>
  <c r="S1611" i="7" l="1"/>
  <c r="T1611" i="7"/>
  <c r="Q1611" i="7"/>
  <c r="R1612" i="7" s="1"/>
  <c r="S1612" i="7" l="1"/>
  <c r="T1612" i="7"/>
  <c r="Q1612" i="7"/>
  <c r="R1613" i="7" s="1"/>
  <c r="S1613" i="7" l="1"/>
  <c r="T1613" i="7"/>
  <c r="Q1613" i="7"/>
  <c r="R1614" i="7" s="1"/>
  <c r="S1614" i="7" l="1"/>
  <c r="T1614" i="7"/>
  <c r="Q1614" i="7"/>
  <c r="R1615" i="7" s="1"/>
  <c r="S1615" i="7" l="1"/>
  <c r="T1615" i="7"/>
  <c r="Q1615" i="7"/>
  <c r="R1616" i="7" s="1"/>
  <c r="S1616" i="7" l="1"/>
  <c r="T1616" i="7"/>
  <c r="Q1616" i="7"/>
  <c r="R1617" i="7" s="1"/>
  <c r="S1617" i="7" l="1"/>
  <c r="T1617" i="7"/>
  <c r="Q1617" i="7"/>
  <c r="R1618" i="7" s="1"/>
  <c r="S1618" i="7" l="1"/>
  <c r="T1618" i="7"/>
  <c r="Q1618" i="7"/>
  <c r="R1619" i="7" s="1"/>
  <c r="S1619" i="7" l="1"/>
  <c r="T1619" i="7"/>
  <c r="Q1619" i="7"/>
  <c r="Q1620" i="7" l="1"/>
  <c r="Q1621" i="7" l="1"/>
  <c r="Q1622" i="7" l="1"/>
  <c r="Q1623" i="7" l="1"/>
  <c r="Q1624" i="7" l="1"/>
  <c r="Q1625" i="7" l="1"/>
  <c r="R1626" i="7" s="1"/>
  <c r="S1626" i="7" l="1"/>
  <c r="T1626" i="7"/>
  <c r="Q1626" i="7"/>
  <c r="R1627" i="7" s="1"/>
  <c r="S1627" i="7" l="1"/>
  <c r="T1627" i="7"/>
  <c r="Q1627" i="7"/>
  <c r="R1628" i="7" s="1"/>
  <c r="S1628" i="7" l="1"/>
  <c r="T1628" i="7"/>
  <c r="Q1628" i="7"/>
  <c r="R1629" i="7" s="1"/>
  <c r="S1629" i="7" l="1"/>
  <c r="T1629" i="7"/>
  <c r="Q1629" i="7"/>
  <c r="R1630" i="7" s="1"/>
  <c r="S1630" i="7" l="1"/>
  <c r="T1630" i="7"/>
  <c r="Q1630" i="7"/>
  <c r="R1631" i="7" s="1"/>
  <c r="S1631" i="7" l="1"/>
  <c r="T1631" i="7"/>
  <c r="Q1631" i="7"/>
  <c r="R1632" i="7" s="1"/>
  <c r="S1632" i="7" l="1"/>
  <c r="T1632" i="7"/>
  <c r="Q1632" i="7"/>
  <c r="R1633" i="7" s="1"/>
  <c r="S1633" i="7" l="1"/>
  <c r="T1633" i="7"/>
  <c r="Q1633" i="7"/>
  <c r="R1634" i="7" s="1"/>
  <c r="S1634" i="7" l="1"/>
  <c r="T1634" i="7"/>
  <c r="Q1634" i="7"/>
  <c r="R1635" i="7" s="1"/>
  <c r="S1635" i="7" l="1"/>
  <c r="T1635" i="7"/>
  <c r="Q1635" i="7"/>
  <c r="R1636" i="7" s="1"/>
  <c r="S1636" i="7" l="1"/>
  <c r="T1636" i="7"/>
  <c r="Q1636" i="7"/>
  <c r="R1637" i="7" s="1"/>
  <c r="S1637" i="7" l="1"/>
  <c r="T1637" i="7"/>
  <c r="Q1637" i="7"/>
  <c r="R1638" i="7" s="1"/>
  <c r="S1638" i="7" l="1"/>
  <c r="T1638" i="7"/>
  <c r="Q1638" i="7"/>
  <c r="R1639" i="7" s="1"/>
  <c r="S1639" i="7" l="1"/>
  <c r="T1639" i="7"/>
  <c r="Q1639" i="7"/>
  <c r="R1640" i="7" s="1"/>
  <c r="S1640" i="7" l="1"/>
  <c r="T1640" i="7"/>
  <c r="Q1640" i="7"/>
  <c r="Q1641" i="7" l="1"/>
  <c r="Q1642" i="7" l="1"/>
  <c r="Q1643" i="7" l="1"/>
  <c r="Q1644" i="7" l="1"/>
  <c r="Q1645" i="7" l="1"/>
  <c r="Q1646" i="7" l="1"/>
  <c r="Q1647" i="7" l="1"/>
  <c r="Q1648" i="7" l="1"/>
  <c r="Q1649" i="7" l="1"/>
  <c r="Q1650" i="7" l="1"/>
  <c r="R1651" i="7" s="1"/>
  <c r="S1651" i="7" l="1"/>
  <c r="T1651" i="7"/>
  <c r="Q1651" i="7"/>
  <c r="R1652" i="7" s="1"/>
  <c r="S1652" i="7" l="1"/>
  <c r="T1652" i="7"/>
  <c r="Q1652" i="7"/>
  <c r="R1653" i="7" s="1"/>
  <c r="S1653" i="7" l="1"/>
  <c r="T1653" i="7"/>
  <c r="Q1653" i="7"/>
  <c r="R1654" i="7" s="1"/>
  <c r="S1654" i="7" l="1"/>
  <c r="T1654" i="7"/>
  <c r="Q1654" i="7"/>
  <c r="R1655" i="7" s="1"/>
  <c r="S1655" i="7" l="1"/>
  <c r="T1655" i="7"/>
  <c r="Q1655" i="7"/>
  <c r="R1656" i="7" s="1"/>
  <c r="S1656" i="7" l="1"/>
  <c r="T1656" i="7"/>
  <c r="Q1656" i="7"/>
  <c r="R1657" i="7" s="1"/>
  <c r="S1657" i="7" l="1"/>
  <c r="T1657" i="7"/>
  <c r="Q1657" i="7"/>
  <c r="R1658" i="7" s="1"/>
  <c r="S1658" i="7" l="1"/>
  <c r="T1658" i="7"/>
  <c r="Q1658" i="7"/>
  <c r="R1659" i="7" s="1"/>
  <c r="S1659" i="7" l="1"/>
  <c r="T1659" i="7"/>
  <c r="Q1659" i="7"/>
  <c r="R1660" i="7" s="1"/>
  <c r="S1660" i="7" l="1"/>
  <c r="T1660" i="7"/>
  <c r="Q1660" i="7"/>
  <c r="R1661" i="7" s="1"/>
  <c r="S1661" i="7" l="1"/>
  <c r="T1661" i="7"/>
  <c r="Q1661" i="7"/>
  <c r="R1662" i="7" s="1"/>
  <c r="S1662" i="7" l="1"/>
  <c r="T1662" i="7"/>
  <c r="Q1662" i="7"/>
  <c r="R1663" i="7" s="1"/>
  <c r="S1663" i="7" l="1"/>
  <c r="T1663" i="7"/>
  <c r="Q1663" i="7"/>
  <c r="R1664" i="7" s="1"/>
  <c r="S1664" i="7" l="1"/>
  <c r="T1664" i="7"/>
  <c r="Q1664" i="7"/>
  <c r="R1665" i="7" s="1"/>
  <c r="S1665" i="7" l="1"/>
  <c r="T1665" i="7"/>
  <c r="Q1665" i="7"/>
  <c r="Q1666" i="7" l="1"/>
  <c r="Q1667" i="7" l="1"/>
  <c r="Q1668" i="7" l="1"/>
  <c r="Q1669" i="7" l="1"/>
  <c r="Q1670" i="7" l="1"/>
  <c r="Q1671" i="7" l="1"/>
  <c r="Q1672" i="7" l="1"/>
  <c r="Q1673" i="7" l="1"/>
  <c r="Q1674" i="7" l="1"/>
  <c r="R1675" i="7" s="1"/>
  <c r="S1675" i="7" l="1"/>
  <c r="T1675" i="7"/>
  <c r="Q1675" i="7"/>
  <c r="R1676" i="7" s="1"/>
  <c r="S1676" i="7" l="1"/>
  <c r="T1676" i="7"/>
  <c r="Q1676" i="7"/>
  <c r="R1677" i="7" s="1"/>
  <c r="S1677" i="7" l="1"/>
  <c r="T1677" i="7"/>
  <c r="Q1677" i="7"/>
  <c r="R1678" i="7" s="1"/>
  <c r="S1678" i="7" l="1"/>
  <c r="T1678" i="7"/>
  <c r="Q1678" i="7"/>
  <c r="R1679" i="7" s="1"/>
  <c r="S1679" i="7" l="1"/>
  <c r="T1679" i="7"/>
  <c r="Q1679" i="7"/>
  <c r="R1680" i="7" s="1"/>
  <c r="S1680" i="7" l="1"/>
  <c r="T1680" i="7"/>
  <c r="Q1680" i="7"/>
  <c r="R1681" i="7" s="1"/>
  <c r="S1681" i="7" l="1"/>
  <c r="T1681" i="7"/>
  <c r="Q1681" i="7"/>
  <c r="R1682" i="7" s="1"/>
  <c r="S1682" i="7" l="1"/>
  <c r="T1682" i="7"/>
  <c r="Q1682" i="7"/>
  <c r="R1683" i="7" s="1"/>
  <c r="S1683" i="7" l="1"/>
  <c r="T1683" i="7"/>
  <c r="Q1683" i="7"/>
  <c r="R1684" i="7" s="1"/>
  <c r="S1684" i="7" l="1"/>
  <c r="T1684" i="7"/>
  <c r="Q1684" i="7"/>
  <c r="R1685" i="7" s="1"/>
  <c r="S1685" i="7" l="1"/>
  <c r="T1685" i="7"/>
  <c r="Q1685" i="7"/>
  <c r="R1686" i="7" s="1"/>
  <c r="S1686" i="7" l="1"/>
  <c r="T1686" i="7"/>
  <c r="Q1686" i="7"/>
  <c r="R1687" i="7" s="1"/>
  <c r="S1687" i="7" l="1"/>
  <c r="T1687" i="7"/>
  <c r="Q1687" i="7"/>
  <c r="R1688" i="7" s="1"/>
  <c r="S1688" i="7" l="1"/>
  <c r="T1688" i="7"/>
  <c r="Q1688" i="7"/>
  <c r="R1689" i="7" s="1"/>
  <c r="S1689" i="7" l="1"/>
  <c r="T1689" i="7"/>
  <c r="Q1689" i="7"/>
  <c r="Q1690" i="7" l="1"/>
  <c r="Q1691" i="7" l="1"/>
  <c r="Q1692" i="7" l="1"/>
  <c r="Q1693" i="7" l="1"/>
  <c r="Q1694" i="7" l="1"/>
  <c r="Q1695" i="7" l="1"/>
  <c r="Q1696" i="7" l="1"/>
  <c r="Q1697" i="7" l="1"/>
  <c r="R1698" i="7" s="1"/>
  <c r="S1698" i="7" l="1"/>
  <c r="T1698" i="7"/>
  <c r="Q1698" i="7"/>
  <c r="R1699" i="7" s="1"/>
  <c r="S1699" i="7" l="1"/>
  <c r="T1699" i="7"/>
  <c r="Q1699" i="7"/>
  <c r="R1700" i="7" s="1"/>
  <c r="S1700" i="7" l="1"/>
  <c r="T1700" i="7"/>
  <c r="Q1700" i="7"/>
  <c r="R1701" i="7" s="1"/>
  <c r="S1701" i="7" l="1"/>
  <c r="T1701" i="7"/>
  <c r="Q1701" i="7"/>
  <c r="R1702" i="7" s="1"/>
  <c r="S1702" i="7" l="1"/>
  <c r="T1702" i="7"/>
  <c r="Q1702" i="7"/>
  <c r="R1703" i="7" s="1"/>
  <c r="S1703" i="7" l="1"/>
  <c r="T1703" i="7"/>
  <c r="Q1703" i="7"/>
  <c r="R1704" i="7" s="1"/>
  <c r="S1704" i="7" l="1"/>
  <c r="T1704" i="7"/>
  <c r="Q1704" i="7"/>
  <c r="R1705" i="7" s="1"/>
  <c r="S1705" i="7" l="1"/>
  <c r="T1705" i="7"/>
  <c r="Q1705" i="7"/>
  <c r="R1706" i="7" s="1"/>
  <c r="S1706" i="7" l="1"/>
  <c r="T1706" i="7"/>
  <c r="Q1706" i="7"/>
  <c r="R1707" i="7" s="1"/>
  <c r="S1707" i="7" l="1"/>
  <c r="T1707" i="7"/>
  <c r="Q1707" i="7"/>
  <c r="R1708" i="7" s="1"/>
  <c r="S1708" i="7" l="1"/>
  <c r="T1708" i="7"/>
  <c r="Q1708" i="7"/>
  <c r="R1709" i="7" s="1"/>
  <c r="S1709" i="7" l="1"/>
  <c r="T1709" i="7"/>
  <c r="Q1709" i="7"/>
  <c r="R1710" i="7" s="1"/>
  <c r="S1710" i="7" l="1"/>
  <c r="T1710" i="7"/>
  <c r="Q1710" i="7"/>
  <c r="R1711" i="7" s="1"/>
  <c r="S1711" i="7" l="1"/>
  <c r="T1711" i="7"/>
  <c r="Q1711" i="7"/>
  <c r="R1712" i="7" s="1"/>
  <c r="S1712" i="7" l="1"/>
  <c r="T1712" i="7"/>
  <c r="Q1712" i="7"/>
  <c r="R1713" i="7" s="1"/>
  <c r="S1713" i="7" l="1"/>
  <c r="T1713" i="7"/>
  <c r="Q1713" i="7"/>
  <c r="Q1714" i="7" l="1"/>
  <c r="Q1715" i="7" l="1"/>
  <c r="Q1716" i="7" l="1"/>
  <c r="Q1717" i="7" l="1"/>
  <c r="Q1718" i="7" l="1"/>
  <c r="Q1719" i="7" l="1"/>
  <c r="Q1720" i="7" l="1"/>
  <c r="Q1721" i="7" l="1"/>
  <c r="R1722" i="7" s="1"/>
  <c r="S1722" i="7" l="1"/>
  <c r="T1722" i="7"/>
  <c r="Q1722" i="7"/>
  <c r="R1723" i="7" s="1"/>
  <c r="S1723" i="7" l="1"/>
  <c r="T1723" i="7"/>
  <c r="Q1723" i="7"/>
  <c r="R1724" i="7" s="1"/>
  <c r="S1724" i="7" l="1"/>
  <c r="T1724" i="7"/>
  <c r="Q1724" i="7"/>
  <c r="R1725" i="7" s="1"/>
  <c r="S1725" i="7" l="1"/>
  <c r="T1725" i="7"/>
  <c r="Q1725" i="7"/>
  <c r="R1726" i="7" s="1"/>
  <c r="S1726" i="7" l="1"/>
  <c r="T1726" i="7"/>
  <c r="Q1726" i="7"/>
  <c r="R1727" i="7" s="1"/>
  <c r="S1727" i="7" l="1"/>
  <c r="T1727" i="7"/>
  <c r="Q1727" i="7"/>
  <c r="R1728" i="7" s="1"/>
  <c r="S1728" i="7" l="1"/>
  <c r="T1728" i="7"/>
  <c r="Q1728" i="7"/>
  <c r="R1729" i="7" s="1"/>
  <c r="S1729" i="7" l="1"/>
  <c r="T1729" i="7"/>
  <c r="Q1729" i="7"/>
  <c r="R1730" i="7" s="1"/>
  <c r="S1730" i="7" l="1"/>
  <c r="T1730" i="7"/>
  <c r="Q1730" i="7"/>
  <c r="R1731" i="7" s="1"/>
  <c r="S1731" i="7" l="1"/>
  <c r="T1731" i="7"/>
  <c r="Q1731" i="7"/>
  <c r="R1732" i="7" s="1"/>
  <c r="S1732" i="7" l="1"/>
  <c r="T1732" i="7"/>
  <c r="Q1732" i="7"/>
  <c r="R1733" i="7" s="1"/>
  <c r="S1733" i="7" l="1"/>
  <c r="T1733" i="7"/>
  <c r="Q1733" i="7"/>
  <c r="R1734" i="7" s="1"/>
  <c r="S1734" i="7" l="1"/>
  <c r="T1734" i="7"/>
  <c r="Q1734" i="7"/>
  <c r="R1735" i="7" s="1"/>
  <c r="S1735" i="7" l="1"/>
  <c r="T1735" i="7"/>
  <c r="Q1735" i="7"/>
  <c r="R1736" i="7" s="1"/>
  <c r="S1736" i="7" l="1"/>
  <c r="T1736" i="7"/>
  <c r="Q1736" i="7"/>
  <c r="R1737" i="7" s="1"/>
  <c r="S1737" i="7" l="1"/>
  <c r="T1737" i="7"/>
  <c r="Q1737" i="7"/>
  <c r="R1738" i="7" s="1"/>
  <c r="S1738" i="7" l="1"/>
  <c r="T1738" i="7"/>
  <c r="Q1738" i="7"/>
  <c r="R1739" i="7" s="1"/>
  <c r="S1739" i="7" l="1"/>
  <c r="T1739" i="7"/>
  <c r="Q1739" i="7"/>
  <c r="R1740" i="7" s="1"/>
  <c r="S1740" i="7" l="1"/>
  <c r="T1740" i="7"/>
  <c r="Q1740" i="7"/>
  <c r="R1741" i="7" s="1"/>
  <c r="S1741" i="7" l="1"/>
  <c r="T1741" i="7"/>
  <c r="Q1741" i="7"/>
  <c r="R1742" i="7" s="1"/>
  <c r="S1742" i="7" l="1"/>
  <c r="T1742" i="7"/>
  <c r="Q1742" i="7"/>
  <c r="R1743" i="7" s="1"/>
  <c r="S1743" i="7" l="1"/>
  <c r="T1743" i="7"/>
  <c r="Q1743" i="7"/>
  <c r="R1744" i="7" s="1"/>
  <c r="S1744" i="7" l="1"/>
  <c r="T1744" i="7"/>
  <c r="Q1744" i="7"/>
  <c r="R1745" i="7" s="1"/>
  <c r="S1745" i="7" l="1"/>
  <c r="T1745" i="7"/>
  <c r="Q1745" i="7"/>
  <c r="R1746" i="7" s="1"/>
  <c r="S1746" i="7" l="1"/>
  <c r="T1746" i="7"/>
  <c r="Q1746" i="7"/>
  <c r="R1747" i="7" s="1"/>
  <c r="S1747" i="7" l="1"/>
  <c r="T1747" i="7"/>
  <c r="Q1747" i="7"/>
  <c r="R1748" i="7" s="1"/>
  <c r="S1748" i="7" l="1"/>
  <c r="T1748" i="7"/>
  <c r="Q1748" i="7"/>
  <c r="R1749" i="7" s="1"/>
  <c r="S1749" i="7" l="1"/>
  <c r="T1749" i="7"/>
  <c r="Q1749" i="7"/>
  <c r="R1750" i="7" s="1"/>
  <c r="S1750" i="7" l="1"/>
  <c r="T1750" i="7"/>
  <c r="Q1750" i="7"/>
  <c r="R1751" i="7" s="1"/>
  <c r="S1751" i="7" l="1"/>
  <c r="T1751" i="7"/>
  <c r="Q1751" i="7"/>
  <c r="R1752" i="7" s="1"/>
  <c r="S1752" i="7" l="1"/>
  <c r="T1752" i="7"/>
  <c r="Q1752" i="7"/>
  <c r="R1753" i="7" s="1"/>
  <c r="S1753" i="7" l="1"/>
  <c r="T1753" i="7"/>
  <c r="Q1753" i="7"/>
  <c r="R1754" i="7" s="1"/>
  <c r="S1754" i="7" l="1"/>
  <c r="T1754" i="7"/>
  <c r="Q1754" i="7"/>
  <c r="R1755" i="7" s="1"/>
  <c r="S1755" i="7" l="1"/>
  <c r="T1755" i="7"/>
  <c r="Q1755" i="7"/>
  <c r="R1756" i="7" s="1"/>
  <c r="S1756" i="7" l="1"/>
  <c r="T1756" i="7"/>
  <c r="Q1756" i="7"/>
  <c r="R1757" i="7" s="1"/>
  <c r="S1757" i="7" l="1"/>
  <c r="T1757" i="7"/>
  <c r="Q1757" i="7"/>
  <c r="R1758" i="7" s="1"/>
  <c r="S1758" i="7" l="1"/>
  <c r="T1758" i="7"/>
  <c r="Q1758" i="7"/>
  <c r="R1759" i="7" s="1"/>
  <c r="S1759" i="7" l="1"/>
  <c r="T1759" i="7"/>
  <c r="Q1759" i="7"/>
  <c r="R1760" i="7" s="1"/>
  <c r="S1760" i="7" l="1"/>
  <c r="T1760" i="7"/>
  <c r="Q1760" i="7"/>
  <c r="R1761" i="7" s="1"/>
  <c r="S1761" i="7" l="1"/>
  <c r="T1761" i="7"/>
  <c r="Q1761" i="7"/>
  <c r="Q1762" i="7" l="1"/>
  <c r="Q1763" i="7" l="1"/>
  <c r="Q1764" i="7" l="1"/>
  <c r="Q1765" i="7" l="1"/>
  <c r="Q1766" i="7" l="1"/>
  <c r="Q1767" i="7" l="1"/>
  <c r="Q1768" i="7" l="1"/>
  <c r="Q1769" i="7" l="1"/>
  <c r="R1770" i="7" s="1"/>
  <c r="S1770" i="7" l="1"/>
  <c r="T1770" i="7"/>
  <c r="Q1770" i="7"/>
  <c r="R1771" i="7" s="1"/>
  <c r="S1771" i="7" l="1"/>
  <c r="T1771" i="7"/>
  <c r="Q1771" i="7"/>
  <c r="R1772" i="7" s="1"/>
  <c r="S1772" i="7" l="1"/>
  <c r="T1772" i="7"/>
  <c r="Q1772" i="7"/>
  <c r="R1773" i="7" s="1"/>
  <c r="S1773" i="7" l="1"/>
  <c r="T1773" i="7"/>
  <c r="Q1773" i="7"/>
  <c r="R1774" i="7" s="1"/>
  <c r="S1774" i="7" l="1"/>
  <c r="T1774" i="7"/>
  <c r="Q1774" i="7"/>
  <c r="R1775" i="7" s="1"/>
  <c r="S1775" i="7" l="1"/>
  <c r="T1775" i="7"/>
  <c r="Q1775" i="7"/>
  <c r="R1776" i="7" s="1"/>
  <c r="S1776" i="7" l="1"/>
  <c r="T1776" i="7"/>
  <c r="Q1776" i="7"/>
  <c r="R1777" i="7" s="1"/>
  <c r="S1777" i="7" l="1"/>
  <c r="T1777" i="7"/>
  <c r="Q1777" i="7"/>
  <c r="R1778" i="7" s="1"/>
  <c r="S1778" i="7" l="1"/>
  <c r="T1778" i="7"/>
  <c r="Q1778" i="7"/>
  <c r="R1779" i="7" s="1"/>
  <c r="S1779" i="7" l="1"/>
  <c r="T1779" i="7"/>
  <c r="Q1779" i="7"/>
  <c r="R1780" i="7" s="1"/>
  <c r="S1780" i="7" l="1"/>
  <c r="T1780" i="7"/>
  <c r="Q1780" i="7"/>
  <c r="R1781" i="7" s="1"/>
  <c r="S1781" i="7" l="1"/>
  <c r="T1781" i="7"/>
  <c r="Q1781" i="7"/>
  <c r="R1782" i="7" s="1"/>
  <c r="S1782" i="7" l="1"/>
  <c r="T1782" i="7"/>
  <c r="Q1782" i="7"/>
  <c r="R1783" i="7" s="1"/>
  <c r="S1783" i="7" l="1"/>
  <c r="T1783" i="7"/>
  <c r="Q1783" i="7"/>
  <c r="R1784" i="7" s="1"/>
  <c r="S1784" i="7" l="1"/>
  <c r="T1784" i="7"/>
  <c r="Q1784" i="7"/>
  <c r="R1785" i="7" s="1"/>
  <c r="S1785" i="7" l="1"/>
  <c r="T1785" i="7"/>
  <c r="Q1785" i="7"/>
  <c r="R1786" i="7" s="1"/>
  <c r="S1786" i="7" l="1"/>
  <c r="T1786" i="7"/>
  <c r="Q1786" i="7"/>
  <c r="R1787" i="7" s="1"/>
  <c r="S1787" i="7" l="1"/>
  <c r="T1787" i="7"/>
  <c r="Q1787" i="7"/>
  <c r="R1788" i="7" s="1"/>
  <c r="S1788" i="7" l="1"/>
  <c r="T1788" i="7"/>
  <c r="Q1788" i="7"/>
  <c r="R1789" i="7" s="1"/>
  <c r="S1789" i="7" l="1"/>
  <c r="T1789" i="7"/>
  <c r="Q1789" i="7"/>
  <c r="R1790" i="7" s="1"/>
  <c r="S1790" i="7" l="1"/>
  <c r="T1790" i="7"/>
  <c r="Q1790" i="7"/>
  <c r="Q1791" i="7" l="1"/>
  <c r="Q1792" i="7" l="1"/>
  <c r="R1793" i="7" s="1"/>
  <c r="S1793" i="7" l="1"/>
  <c r="T1793" i="7"/>
  <c r="Q1793" i="7"/>
  <c r="R1794" i="7" s="1"/>
  <c r="S1794" i="7" l="1"/>
  <c r="T1794" i="7"/>
  <c r="Q1794" i="7"/>
  <c r="R1795" i="7" s="1"/>
  <c r="S1795" i="7" l="1"/>
  <c r="T1795" i="7"/>
  <c r="Q1795" i="7"/>
  <c r="R1796" i="7" s="1"/>
  <c r="S1796" i="7" l="1"/>
  <c r="T1796" i="7"/>
  <c r="Q1796" i="7"/>
  <c r="R1797" i="7" s="1"/>
  <c r="S1797" i="7" l="1"/>
  <c r="T1797" i="7"/>
  <c r="Q1797" i="7"/>
  <c r="R1798" i="7" s="1"/>
  <c r="S1798" i="7" l="1"/>
  <c r="T1798" i="7"/>
  <c r="Q1798" i="7"/>
  <c r="R1799" i="7" s="1"/>
  <c r="S1799" i="7" l="1"/>
  <c r="T1799" i="7"/>
  <c r="Q1799" i="7"/>
  <c r="R1800" i="7" s="1"/>
  <c r="S1800" i="7" l="1"/>
  <c r="T1800" i="7"/>
  <c r="Q1800" i="7"/>
  <c r="R1801" i="7" s="1"/>
  <c r="S1801" i="7" l="1"/>
  <c r="T1801" i="7"/>
  <c r="Q1801" i="7"/>
  <c r="R1802" i="7" s="1"/>
  <c r="S1802" i="7" l="1"/>
  <c r="T1802" i="7"/>
  <c r="Q1802" i="7"/>
  <c r="R1803" i="7" s="1"/>
  <c r="S1803" i="7" l="1"/>
  <c r="T1803" i="7"/>
  <c r="Q1803" i="7"/>
  <c r="R1804" i="7" s="1"/>
  <c r="S1804" i="7" l="1"/>
  <c r="T1804" i="7"/>
  <c r="Q1804" i="7"/>
  <c r="R1805" i="7" s="1"/>
  <c r="S1805" i="7" l="1"/>
  <c r="T1805" i="7"/>
  <c r="Q1805" i="7"/>
  <c r="R1806" i="7" s="1"/>
  <c r="S1806" i="7" l="1"/>
  <c r="T1806" i="7"/>
  <c r="Q1806" i="7"/>
  <c r="R1807" i="7" s="1"/>
  <c r="S1807" i="7" l="1"/>
  <c r="T1807" i="7"/>
  <c r="Q1807" i="7"/>
  <c r="R1808" i="7" s="1"/>
  <c r="S1808" i="7" l="1"/>
  <c r="T1808" i="7"/>
  <c r="Q1808" i="7"/>
  <c r="Q1809" i="7" l="1"/>
  <c r="Q1810" i="7" l="1"/>
  <c r="Q1811" i="7" l="1"/>
  <c r="Q1812" i="7" l="1"/>
  <c r="Q1813" i="7" l="1"/>
  <c r="Q1814" i="7" l="1"/>
  <c r="Q1815" i="7" l="1"/>
  <c r="Q1816" i="7" l="1"/>
  <c r="Q1817" i="7" l="1"/>
  <c r="Q1818" i="7" l="1"/>
  <c r="R1819" i="7" s="1"/>
  <c r="S1819" i="7" l="1"/>
  <c r="T1819" i="7"/>
  <c r="Q1819" i="7"/>
  <c r="R1820" i="7" s="1"/>
  <c r="S1820" i="7" l="1"/>
  <c r="T1820" i="7"/>
  <c r="Q1820" i="7"/>
  <c r="R1821" i="7" s="1"/>
  <c r="S1821" i="7" l="1"/>
  <c r="T1821" i="7"/>
  <c r="Q1821" i="7"/>
  <c r="R1822" i="7" s="1"/>
  <c r="S1822" i="7" l="1"/>
  <c r="T1822" i="7"/>
  <c r="Q1822" i="7"/>
  <c r="R1823" i="7" s="1"/>
  <c r="S1823" i="7" l="1"/>
  <c r="T1823" i="7"/>
  <c r="Q1823" i="7"/>
  <c r="R1824" i="7" s="1"/>
  <c r="S1824" i="7" l="1"/>
  <c r="T1824" i="7"/>
  <c r="Q1824" i="7"/>
  <c r="R1825" i="7" s="1"/>
  <c r="S1825" i="7" l="1"/>
  <c r="T1825" i="7"/>
  <c r="Q1825" i="7"/>
  <c r="R1826" i="7" s="1"/>
  <c r="S1826" i="7" l="1"/>
  <c r="T1826" i="7"/>
  <c r="Q1826" i="7"/>
  <c r="R1827" i="7" s="1"/>
  <c r="S1827" i="7" l="1"/>
  <c r="T1827" i="7"/>
  <c r="Q1827" i="7"/>
  <c r="R1828" i="7" s="1"/>
  <c r="S1828" i="7" l="1"/>
  <c r="T1828" i="7"/>
  <c r="Q1828" i="7"/>
  <c r="R1829" i="7" s="1"/>
  <c r="S1829" i="7" l="1"/>
  <c r="T1829" i="7"/>
  <c r="Q1829" i="7"/>
  <c r="R1830" i="7" s="1"/>
  <c r="S1830" i="7" l="1"/>
  <c r="T1830" i="7"/>
  <c r="Q1830" i="7"/>
  <c r="R1831" i="7" s="1"/>
  <c r="S1831" i="7" l="1"/>
  <c r="T1831" i="7"/>
  <c r="Q1831" i="7"/>
  <c r="R1832" i="7" s="1"/>
  <c r="S1832" i="7" l="1"/>
  <c r="T1832" i="7"/>
  <c r="Q1832" i="7"/>
  <c r="Q1833" i="7" l="1"/>
  <c r="Q1834" i="7" l="1"/>
  <c r="Q1835" i="7" l="1"/>
  <c r="Q1836" i="7" l="1"/>
  <c r="Q1837" i="7" l="1"/>
  <c r="Q1838" i="7" l="1"/>
  <c r="Q1839" i="7" l="1"/>
  <c r="Q1840" i="7" l="1"/>
  <c r="Q1841" i="7" l="1"/>
  <c r="Q1842" i="7" l="1"/>
  <c r="R1843" i="7" s="1"/>
  <c r="S1843" i="7" l="1"/>
  <c r="T1843" i="7"/>
  <c r="Q1843" i="7"/>
  <c r="R1844" i="7" s="1"/>
  <c r="S1844" i="7" l="1"/>
  <c r="T1844" i="7"/>
  <c r="Q1844" i="7"/>
  <c r="R1845" i="7" s="1"/>
  <c r="S1845" i="7" l="1"/>
  <c r="T1845" i="7"/>
  <c r="Q1845" i="7"/>
  <c r="R1846" i="7" s="1"/>
  <c r="S1846" i="7" l="1"/>
  <c r="T1846" i="7"/>
  <c r="Q1846" i="7"/>
  <c r="R1847" i="7" s="1"/>
  <c r="S1847" i="7" l="1"/>
  <c r="T1847" i="7"/>
  <c r="Q1847" i="7"/>
  <c r="R1848" i="7" s="1"/>
  <c r="S1848" i="7" l="1"/>
  <c r="T1848" i="7"/>
  <c r="Q1848" i="7"/>
  <c r="R1849" i="7" s="1"/>
  <c r="S1849" i="7" l="1"/>
  <c r="T1849" i="7"/>
  <c r="Q1849" i="7"/>
  <c r="R1850" i="7" s="1"/>
  <c r="S1850" i="7" l="1"/>
  <c r="T1850" i="7"/>
  <c r="Q1850" i="7"/>
  <c r="R1851" i="7" s="1"/>
  <c r="S1851" i="7" l="1"/>
  <c r="T1851" i="7"/>
  <c r="Q1851" i="7"/>
  <c r="R1852" i="7" s="1"/>
  <c r="S1852" i="7" l="1"/>
  <c r="T1852" i="7"/>
  <c r="Q1852" i="7"/>
  <c r="R1853" i="7" s="1"/>
  <c r="S1853" i="7" l="1"/>
  <c r="T1853" i="7"/>
  <c r="Q1853" i="7"/>
  <c r="R1854" i="7" s="1"/>
  <c r="S1854" i="7" l="1"/>
  <c r="T1854" i="7"/>
  <c r="Q1854" i="7"/>
  <c r="R1855" i="7" s="1"/>
  <c r="S1855" i="7" l="1"/>
  <c r="T1855" i="7"/>
  <c r="Q1855" i="7"/>
  <c r="R1856" i="7" s="1"/>
  <c r="S1856" i="7" l="1"/>
  <c r="T1856" i="7"/>
  <c r="Q1856" i="7"/>
  <c r="R1857" i="7" s="1"/>
  <c r="S1857" i="7" l="1"/>
  <c r="T1857" i="7"/>
  <c r="Q1857" i="7"/>
  <c r="Q1858" i="7" l="1"/>
  <c r="Q1859" i="7" l="1"/>
  <c r="Q1860" i="7" l="1"/>
  <c r="Q1861" i="7" l="1"/>
  <c r="Q1862" i="7" l="1"/>
  <c r="Q1863" i="7" l="1"/>
  <c r="Q1864" i="7" l="1"/>
  <c r="Q1865" i="7" l="1"/>
  <c r="R1866" i="7" s="1"/>
  <c r="S1866" i="7" l="1"/>
  <c r="T1866" i="7"/>
  <c r="Q1866" i="7"/>
  <c r="R1867" i="7" s="1"/>
  <c r="S1867" i="7" l="1"/>
  <c r="T1867" i="7"/>
  <c r="Q1867" i="7"/>
  <c r="R1868" i="7" s="1"/>
  <c r="S1868" i="7" l="1"/>
  <c r="T1868" i="7"/>
  <c r="Q1868" i="7"/>
  <c r="R1869" i="7" s="1"/>
  <c r="S1869" i="7" l="1"/>
  <c r="T1869" i="7"/>
  <c r="Q1869" i="7"/>
  <c r="R1870" i="7" s="1"/>
  <c r="S1870" i="7" l="1"/>
  <c r="T1870" i="7"/>
  <c r="Q1870" i="7"/>
  <c r="R1871" i="7" s="1"/>
  <c r="S1871" i="7" l="1"/>
  <c r="T1871" i="7"/>
  <c r="Q1871" i="7"/>
  <c r="R1872" i="7" s="1"/>
  <c r="S1872" i="7" l="1"/>
  <c r="T1872" i="7"/>
  <c r="Q1872" i="7"/>
  <c r="R1873" i="7" s="1"/>
  <c r="S1873" i="7" l="1"/>
  <c r="T1873" i="7"/>
  <c r="Q1873" i="7"/>
  <c r="R1874" i="7" s="1"/>
  <c r="S1874" i="7" l="1"/>
  <c r="T1874" i="7"/>
  <c r="Q1874" i="7"/>
  <c r="R1875" i="7" s="1"/>
  <c r="S1875" i="7" l="1"/>
  <c r="T1875" i="7"/>
  <c r="Q1875" i="7"/>
  <c r="R1876" i="7" s="1"/>
  <c r="S1876" i="7" l="1"/>
  <c r="T1876" i="7"/>
  <c r="Q1876" i="7"/>
  <c r="R1877" i="7" s="1"/>
  <c r="S1877" i="7" l="1"/>
  <c r="T1877" i="7"/>
  <c r="Q1877" i="7"/>
  <c r="R1878" i="7" s="1"/>
  <c r="S1878" i="7" l="1"/>
  <c r="T1878" i="7"/>
  <c r="Q1878" i="7"/>
  <c r="R1879" i="7" s="1"/>
  <c r="S1879" i="7" l="1"/>
  <c r="T1879" i="7"/>
  <c r="Q1879" i="7"/>
  <c r="R1880" i="7" s="1"/>
  <c r="S1880" i="7" l="1"/>
  <c r="T1880" i="7"/>
  <c r="Q1880" i="7"/>
  <c r="R1881" i="7" s="1"/>
  <c r="S1881" i="7" l="1"/>
  <c r="T1881" i="7"/>
  <c r="Q1881" i="7"/>
  <c r="R1882" i="7" s="1"/>
  <c r="S1882" i="7" l="1"/>
  <c r="T1882" i="7"/>
  <c r="Q1882" i="7"/>
  <c r="Q1883" i="7" l="1"/>
  <c r="Q1884" i="7" l="1"/>
  <c r="Q1885" i="7" l="1"/>
  <c r="Q1886" i="7" l="1"/>
  <c r="Q1887" i="7" l="1"/>
  <c r="Q1888" i="7" l="1"/>
  <c r="Q1889" i="7" l="1"/>
  <c r="R1890" i="7" s="1"/>
  <c r="S1890" i="7" l="1"/>
  <c r="T1890" i="7"/>
  <c r="Q1890" i="7"/>
  <c r="R1891" i="7" s="1"/>
  <c r="S1891" i="7" l="1"/>
  <c r="T1891" i="7"/>
  <c r="Q1891" i="7"/>
  <c r="R1892" i="7" s="1"/>
  <c r="S1892" i="7" l="1"/>
  <c r="T1892" i="7"/>
  <c r="Q1892" i="7"/>
  <c r="R1893" i="7" s="1"/>
  <c r="S1893" i="7" l="1"/>
  <c r="T1893" i="7"/>
  <c r="Q1893" i="7"/>
  <c r="R1894" i="7" s="1"/>
  <c r="S1894" i="7" l="1"/>
  <c r="T1894" i="7"/>
  <c r="Q1894" i="7"/>
  <c r="R1895" i="7" s="1"/>
  <c r="S1895" i="7" l="1"/>
  <c r="T1895" i="7"/>
  <c r="Q1895" i="7"/>
  <c r="R1896" i="7" s="1"/>
  <c r="S1896" i="7" l="1"/>
  <c r="T1896" i="7"/>
  <c r="Q1896" i="7"/>
  <c r="R1897" i="7" s="1"/>
  <c r="S1897" i="7" l="1"/>
  <c r="T1897" i="7"/>
  <c r="Q1897" i="7"/>
  <c r="R1898" i="7" s="1"/>
  <c r="S1898" i="7" l="1"/>
  <c r="T1898" i="7"/>
  <c r="Q1898" i="7"/>
  <c r="R1899" i="7" s="1"/>
  <c r="S1899" i="7" l="1"/>
  <c r="T1899" i="7"/>
  <c r="Q1899" i="7"/>
  <c r="R1900" i="7" s="1"/>
  <c r="S1900" i="7" l="1"/>
  <c r="T1900" i="7"/>
  <c r="Q1900" i="7"/>
  <c r="R1901" i="7" s="1"/>
  <c r="S1901" i="7" l="1"/>
  <c r="T1901" i="7"/>
  <c r="Q1901" i="7"/>
  <c r="R1902" i="7" s="1"/>
  <c r="S1902" i="7" l="1"/>
  <c r="T1902" i="7"/>
  <c r="Q1902" i="7"/>
  <c r="R1903" i="7" s="1"/>
  <c r="S1903" i="7" l="1"/>
  <c r="T1903" i="7"/>
  <c r="Q1903" i="7"/>
  <c r="R1904" i="7" s="1"/>
  <c r="S1904" i="7" l="1"/>
  <c r="T1904" i="7"/>
  <c r="Q1904" i="7"/>
  <c r="R1905" i="7" s="1"/>
  <c r="S1905" i="7" l="1"/>
  <c r="T1905" i="7"/>
  <c r="Q1905" i="7"/>
  <c r="R1906" i="7" s="1"/>
  <c r="S1906" i="7" l="1"/>
  <c r="T1906" i="7"/>
  <c r="Q1906" i="7"/>
  <c r="R1907" i="7" s="1"/>
  <c r="S1907" i="7" l="1"/>
  <c r="T1907" i="7"/>
  <c r="Q1907" i="7"/>
  <c r="Q1908" i="7" l="1"/>
  <c r="R1909" i="7" s="1"/>
  <c r="S1909" i="7" l="1"/>
  <c r="T1909" i="7"/>
  <c r="Q1909" i="7"/>
  <c r="Q1910" i="7" l="1"/>
  <c r="R1911" i="7" s="1"/>
  <c r="S1911" i="7" l="1"/>
  <c r="T1911" i="7"/>
  <c r="Q1911" i="7"/>
  <c r="R1912" i="7" s="1"/>
  <c r="S1912" i="7" l="1"/>
  <c r="T1912" i="7"/>
  <c r="Q1912" i="7"/>
  <c r="R1913" i="7" s="1"/>
  <c r="S1913" i="7" l="1"/>
  <c r="T1913" i="7"/>
  <c r="Q1913" i="7"/>
  <c r="R1914" i="7" s="1"/>
  <c r="S1914" i="7" l="1"/>
  <c r="T1914" i="7"/>
  <c r="Q1914" i="7"/>
  <c r="R1915" i="7" s="1"/>
  <c r="S1915" i="7" l="1"/>
  <c r="T1915" i="7"/>
  <c r="Q1915" i="7"/>
  <c r="R1916" i="7" s="1"/>
  <c r="S1916" i="7" l="1"/>
  <c r="T1916" i="7"/>
  <c r="Q1916" i="7"/>
  <c r="R1917" i="7" s="1"/>
  <c r="S1917" i="7" l="1"/>
  <c r="T1917" i="7"/>
  <c r="Q1917" i="7"/>
  <c r="R1918" i="7" s="1"/>
  <c r="S1918" i="7" l="1"/>
  <c r="T1918" i="7"/>
  <c r="Q1918" i="7"/>
  <c r="R1919" i="7" s="1"/>
  <c r="S1919" i="7" l="1"/>
  <c r="T1919" i="7"/>
  <c r="Q1919" i="7"/>
  <c r="R1920" i="7" s="1"/>
  <c r="S1920" i="7" l="1"/>
  <c r="T1920" i="7"/>
  <c r="Q1920" i="7"/>
  <c r="R1921" i="7" s="1"/>
  <c r="S1921" i="7" l="1"/>
  <c r="T1921" i="7"/>
  <c r="Q1921" i="7"/>
  <c r="R1922" i="7" s="1"/>
  <c r="S1922" i="7" l="1"/>
  <c r="T1922" i="7"/>
  <c r="Q1922" i="7"/>
  <c r="R1923" i="7" s="1"/>
  <c r="S1923" i="7" l="1"/>
  <c r="T1923" i="7"/>
  <c r="Q1923" i="7"/>
  <c r="R1924" i="7" s="1"/>
  <c r="S1924" i="7" l="1"/>
  <c r="T1924" i="7"/>
  <c r="Q1924" i="7"/>
  <c r="R1925" i="7" s="1"/>
  <c r="S1925" i="7" l="1"/>
  <c r="T1925" i="7"/>
  <c r="Q1925" i="7"/>
  <c r="R1926" i="7" s="1"/>
  <c r="S1926" i="7" l="1"/>
  <c r="T1926" i="7"/>
  <c r="Q1926" i="7"/>
  <c r="R1927" i="7" s="1"/>
  <c r="S1927" i="7" l="1"/>
  <c r="T1927" i="7"/>
  <c r="Q1927" i="7"/>
  <c r="R1928" i="7" s="1"/>
  <c r="S1928" i="7" l="1"/>
  <c r="T1928" i="7"/>
  <c r="Q1928" i="7"/>
  <c r="R1929" i="7" s="1"/>
  <c r="S1929" i="7" l="1"/>
  <c r="T1929" i="7"/>
  <c r="Q1929" i="7"/>
  <c r="R1930" i="7" s="1"/>
  <c r="S1930" i="7" l="1"/>
  <c r="T1930" i="7"/>
  <c r="Q1930" i="7"/>
  <c r="R1931" i="7" s="1"/>
  <c r="S1931" i="7" l="1"/>
  <c r="T1931" i="7"/>
  <c r="Q1931" i="7"/>
  <c r="R1932" i="7" s="1"/>
  <c r="S1932" i="7" l="1"/>
  <c r="T1932" i="7"/>
  <c r="Q1932" i="7"/>
  <c r="R1933" i="7" s="1"/>
  <c r="S1933" i="7" l="1"/>
  <c r="T1933" i="7"/>
  <c r="Q1933" i="7"/>
  <c r="R1934" i="7" s="1"/>
  <c r="S1934" i="7" l="1"/>
  <c r="T1934" i="7"/>
  <c r="Q1934" i="7"/>
  <c r="R1935" i="7" s="1"/>
  <c r="S1935" i="7" l="1"/>
  <c r="T1935" i="7"/>
  <c r="Q1935" i="7"/>
  <c r="R1936" i="7" s="1"/>
  <c r="S1936" i="7" l="1"/>
  <c r="T1936" i="7"/>
  <c r="Q1936" i="7"/>
  <c r="R1937" i="7" s="1"/>
  <c r="S1937" i="7" l="1"/>
  <c r="T1937" i="7"/>
  <c r="Q1937" i="7"/>
  <c r="R1938" i="7" s="1"/>
  <c r="S1938" i="7" l="1"/>
  <c r="T1938" i="7"/>
  <c r="Q1938" i="7"/>
  <c r="R1939" i="7" s="1"/>
  <c r="S1939" i="7" l="1"/>
  <c r="T1939" i="7"/>
  <c r="Q1939" i="7"/>
  <c r="R1940" i="7" s="1"/>
  <c r="S1940" i="7" l="1"/>
  <c r="T1940" i="7"/>
  <c r="Q1940" i="7"/>
  <c r="R1941" i="7" s="1"/>
  <c r="S1941" i="7" l="1"/>
  <c r="T1941" i="7"/>
  <c r="Q1941" i="7"/>
  <c r="R1942" i="7" s="1"/>
  <c r="S1942" i="7" l="1"/>
  <c r="T1942" i="7"/>
  <c r="Q1942" i="7"/>
  <c r="R1943" i="7" s="1"/>
  <c r="S1943" i="7" l="1"/>
  <c r="T1943" i="7"/>
  <c r="Q1943" i="7"/>
  <c r="R1944" i="7" s="1"/>
  <c r="S1944" i="7" l="1"/>
  <c r="T1944" i="7"/>
  <c r="Q1944" i="7"/>
  <c r="R1945" i="7" s="1"/>
  <c r="S1945" i="7" l="1"/>
  <c r="T1945" i="7"/>
  <c r="Q1945" i="7"/>
  <c r="R1946" i="7" s="1"/>
  <c r="S1946" i="7" l="1"/>
  <c r="T1946" i="7"/>
  <c r="Q1946" i="7"/>
  <c r="R1947" i="7" s="1"/>
  <c r="S1947" i="7" l="1"/>
  <c r="T1947" i="7"/>
  <c r="Q1947" i="7"/>
  <c r="R1948" i="7" s="1"/>
  <c r="S1948" i="7" l="1"/>
  <c r="T1948" i="7"/>
  <c r="Q1948" i="7"/>
  <c r="R1949" i="7" s="1"/>
  <c r="S1949" i="7" l="1"/>
  <c r="T1949" i="7"/>
  <c r="Q1949" i="7"/>
  <c r="R1950" i="7" s="1"/>
  <c r="S1950" i="7" l="1"/>
  <c r="T1950" i="7"/>
  <c r="Q1950" i="7"/>
  <c r="R1951" i="7" s="1"/>
  <c r="S1951" i="7" l="1"/>
  <c r="T1951" i="7"/>
  <c r="Q1951" i="7"/>
  <c r="R1952" i="7" s="1"/>
  <c r="S1952" i="7" l="1"/>
  <c r="T1952" i="7"/>
  <c r="Q1952" i="7"/>
  <c r="R1953" i="7" s="1"/>
  <c r="S1953" i="7" l="1"/>
  <c r="T1953" i="7"/>
  <c r="Q1953" i="7"/>
  <c r="R1954" i="7" s="1"/>
  <c r="S1954" i="7" l="1"/>
  <c r="T1954" i="7"/>
  <c r="Q1954" i="7"/>
  <c r="R1955" i="7" s="1"/>
  <c r="S1955" i="7" l="1"/>
  <c r="T1955" i="7"/>
  <c r="Q1955" i="7"/>
  <c r="R1956" i="7" s="1"/>
  <c r="S1956" i="7" l="1"/>
  <c r="T1956" i="7"/>
  <c r="Q1956" i="7"/>
  <c r="Q1957" i="7" l="1"/>
  <c r="R1958" i="7" s="1"/>
  <c r="S1958" i="7" l="1"/>
  <c r="T1958" i="7"/>
  <c r="Q1958" i="7"/>
  <c r="Q1959" i="7" l="1"/>
  <c r="Q1960" i="7" l="1"/>
  <c r="R1961" i="7" s="1"/>
  <c r="S1961" i="7" l="1"/>
  <c r="T1961" i="7"/>
  <c r="Q1961" i="7"/>
  <c r="R1962" i="7" s="1"/>
  <c r="S1962" i="7" l="1"/>
  <c r="T1962" i="7"/>
  <c r="Q1962" i="7"/>
  <c r="R1963" i="7" s="1"/>
  <c r="S1963" i="7" l="1"/>
  <c r="T1963" i="7"/>
  <c r="Q1963" i="7"/>
  <c r="R1964" i="7" s="1"/>
  <c r="S1964" i="7" l="1"/>
  <c r="T1964" i="7"/>
  <c r="Q1964" i="7"/>
  <c r="R1965" i="7" s="1"/>
  <c r="S1965" i="7" l="1"/>
  <c r="T1965" i="7"/>
  <c r="Q1965" i="7"/>
  <c r="R1966" i="7" s="1"/>
  <c r="S1966" i="7" l="1"/>
  <c r="T1966" i="7"/>
  <c r="Q1966" i="7"/>
  <c r="R1967" i="7" s="1"/>
  <c r="S1967" i="7" l="1"/>
  <c r="T1967" i="7"/>
  <c r="Q1967" i="7"/>
  <c r="R1968" i="7" s="1"/>
  <c r="S1968" i="7" l="1"/>
  <c r="T1968" i="7"/>
  <c r="Q1968" i="7"/>
  <c r="R1969" i="7" s="1"/>
  <c r="S1969" i="7" l="1"/>
  <c r="T1969" i="7"/>
  <c r="Q1969" i="7"/>
  <c r="R1970" i="7" s="1"/>
  <c r="S1970" i="7" l="1"/>
  <c r="T1970" i="7"/>
  <c r="Q1970" i="7"/>
  <c r="R1971" i="7" s="1"/>
  <c r="S1971" i="7" l="1"/>
  <c r="T1971" i="7"/>
  <c r="Q1971" i="7"/>
  <c r="R1972" i="7" s="1"/>
  <c r="S1972" i="7" l="1"/>
  <c r="T1972" i="7"/>
  <c r="Q1972" i="7"/>
  <c r="R1973" i="7" s="1"/>
  <c r="S1973" i="7" l="1"/>
  <c r="T1973" i="7"/>
  <c r="Q1973" i="7"/>
  <c r="R1974" i="7" s="1"/>
  <c r="S1974" i="7" l="1"/>
  <c r="T1974" i="7"/>
  <c r="Q1974" i="7"/>
  <c r="R1975" i="7" s="1"/>
  <c r="S1975" i="7" l="1"/>
  <c r="T1975" i="7"/>
  <c r="Q1975" i="7"/>
  <c r="R1976" i="7" s="1"/>
  <c r="S1976" i="7" l="1"/>
  <c r="T1976" i="7"/>
  <c r="Q1976" i="7"/>
  <c r="Q1977" i="7" l="1"/>
  <c r="Q1978" i="7" l="1"/>
  <c r="Q1979" i="7" l="1"/>
  <c r="Q1980" i="7" l="1"/>
  <c r="Q1981" i="7" l="1"/>
  <c r="Q1982" i="7" l="1"/>
  <c r="Q1983" i="7" l="1"/>
  <c r="Q1984" i="7" l="1"/>
  <c r="Q1985" i="7" l="1"/>
  <c r="Q1986" i="7" l="1"/>
  <c r="R1987" i="7" s="1"/>
  <c r="S1987" i="7" l="1"/>
  <c r="T1987" i="7"/>
  <c r="Q1987" i="7"/>
  <c r="R1988" i="7" s="1"/>
  <c r="S1988" i="7" l="1"/>
  <c r="T1988" i="7"/>
  <c r="Q1988" i="7"/>
  <c r="R1989" i="7" s="1"/>
  <c r="S1989" i="7" l="1"/>
  <c r="T1989" i="7"/>
  <c r="Q1989" i="7"/>
  <c r="R1990" i="7" s="1"/>
  <c r="S1990" i="7" l="1"/>
  <c r="T1990" i="7"/>
  <c r="Q1990" i="7"/>
  <c r="R1991" i="7" s="1"/>
  <c r="S1991" i="7" l="1"/>
  <c r="T1991" i="7"/>
  <c r="Q1991" i="7"/>
  <c r="R1992" i="7" s="1"/>
  <c r="S1992" i="7" l="1"/>
  <c r="T1992" i="7"/>
  <c r="Q1992" i="7"/>
  <c r="R1993" i="7" s="1"/>
  <c r="S1993" i="7" l="1"/>
  <c r="T1993" i="7"/>
  <c r="Q1993" i="7"/>
  <c r="R1994" i="7" s="1"/>
  <c r="S1994" i="7" l="1"/>
  <c r="T1994" i="7"/>
  <c r="Q1994" i="7"/>
  <c r="R1995" i="7" s="1"/>
  <c r="S1995" i="7" l="1"/>
  <c r="T1995" i="7"/>
  <c r="Q1995" i="7"/>
  <c r="R1996" i="7" s="1"/>
  <c r="S1996" i="7" l="1"/>
  <c r="T1996" i="7"/>
  <c r="Q1996" i="7"/>
  <c r="R1997" i="7" s="1"/>
  <c r="S1997" i="7" l="1"/>
  <c r="T1997" i="7"/>
  <c r="Q1997" i="7"/>
  <c r="R1998" i="7" s="1"/>
  <c r="S1998" i="7" l="1"/>
  <c r="T1998" i="7"/>
  <c r="Q1998" i="7"/>
  <c r="R1999" i="7" s="1"/>
  <c r="S1999" i="7" l="1"/>
  <c r="T1999" i="7"/>
  <c r="Q1999" i="7"/>
  <c r="R2000" i="7" s="1"/>
  <c r="S2000" i="7" l="1"/>
  <c r="T2000" i="7"/>
  <c r="Q2000" i="7"/>
  <c r="R2001" i="7" s="1"/>
  <c r="S2001" i="7" l="1"/>
  <c r="T2001" i="7"/>
  <c r="Q2001" i="7"/>
  <c r="Q2002" i="7" l="1"/>
  <c r="Q2003" i="7" l="1"/>
  <c r="Q2004" i="7" l="1"/>
  <c r="Q2005" i="7" l="1"/>
  <c r="Q2006" i="7" l="1"/>
  <c r="Q2007" i="7" l="1"/>
  <c r="Q2008" i="7" l="1"/>
  <c r="Q2009" i="7" l="1"/>
  <c r="Q2010" i="7" l="1"/>
  <c r="R2011" i="7" s="1"/>
  <c r="S2011" i="7" l="1"/>
  <c r="T2011" i="7"/>
  <c r="Q2011" i="7"/>
  <c r="R2012" i="7" s="1"/>
  <c r="S2012" i="7" l="1"/>
  <c r="T2012" i="7"/>
  <c r="Q2012" i="7"/>
  <c r="R2013" i="7" s="1"/>
  <c r="S2013" i="7" l="1"/>
  <c r="T2013" i="7"/>
  <c r="Q2013" i="7"/>
  <c r="R2014" i="7" s="1"/>
  <c r="S2014" i="7" l="1"/>
  <c r="T2014" i="7"/>
  <c r="Q2014" i="7"/>
  <c r="R2015" i="7" s="1"/>
  <c r="S2015" i="7" l="1"/>
  <c r="T2015" i="7"/>
  <c r="Q2015" i="7"/>
  <c r="R2016" i="7" s="1"/>
  <c r="S2016" i="7" l="1"/>
  <c r="T2016" i="7"/>
  <c r="Q2016" i="7"/>
  <c r="R2017" i="7" s="1"/>
  <c r="S2017" i="7" l="1"/>
  <c r="T2017" i="7"/>
  <c r="Q2017" i="7"/>
  <c r="R2018" i="7" s="1"/>
  <c r="S2018" i="7" l="1"/>
  <c r="T2018" i="7"/>
  <c r="Q2018" i="7"/>
  <c r="R2019" i="7" s="1"/>
  <c r="S2019" i="7" l="1"/>
  <c r="T2019" i="7"/>
  <c r="Q2019" i="7"/>
  <c r="R2020" i="7" s="1"/>
  <c r="S2020" i="7" l="1"/>
  <c r="T2020" i="7"/>
  <c r="Q2020" i="7"/>
  <c r="R2021" i="7" s="1"/>
  <c r="S2021" i="7" l="1"/>
  <c r="T2021" i="7"/>
  <c r="Q2021" i="7"/>
  <c r="R2022" i="7" s="1"/>
  <c r="S2022" i="7" l="1"/>
  <c r="T2022" i="7"/>
  <c r="Q2022" i="7"/>
  <c r="R2023" i="7" s="1"/>
  <c r="S2023" i="7" l="1"/>
  <c r="T2023" i="7"/>
  <c r="Q2023" i="7"/>
  <c r="R2024" i="7" s="1"/>
  <c r="S2024" i="7" l="1"/>
  <c r="T2024" i="7"/>
  <c r="Q2024" i="7"/>
  <c r="R2025" i="7" s="1"/>
  <c r="S2025" i="7" l="1"/>
  <c r="T2025" i="7"/>
  <c r="Q2025" i="7"/>
  <c r="R2026" i="7" s="1"/>
  <c r="S2026" i="7" l="1"/>
  <c r="T2026" i="7"/>
  <c r="Q2026" i="7"/>
  <c r="R2027" i="7" s="1"/>
  <c r="S2027" i="7" l="1"/>
  <c r="T2027" i="7"/>
  <c r="Q2027" i="7"/>
  <c r="R2028" i="7" s="1"/>
  <c r="S2028" i="7" l="1"/>
  <c r="T2028" i="7"/>
  <c r="Q2028" i="7"/>
  <c r="R2029" i="7" s="1"/>
  <c r="S2029" i="7" l="1"/>
  <c r="T2029" i="7"/>
  <c r="Q2029" i="7"/>
  <c r="Q2030" i="7" l="1"/>
  <c r="R2031" i="7" s="1"/>
  <c r="S2031" i="7" l="1"/>
  <c r="T2031" i="7"/>
  <c r="Q2031" i="7"/>
  <c r="R2032" i="7" s="1"/>
  <c r="S2032" i="7" l="1"/>
  <c r="T2032" i="7"/>
  <c r="Q2032" i="7"/>
  <c r="R2033" i="7" s="1"/>
  <c r="S2033" i="7" l="1"/>
  <c r="T2033" i="7"/>
  <c r="Q2033" i="7"/>
  <c r="R2034" i="7" s="1"/>
  <c r="S2034" i="7" l="1"/>
  <c r="T2034" i="7"/>
  <c r="Q2034" i="7"/>
  <c r="R2035" i="7" s="1"/>
  <c r="S2035" i="7" l="1"/>
  <c r="T2035" i="7"/>
  <c r="Q2035" i="7"/>
  <c r="R2036" i="7" s="1"/>
  <c r="S2036" i="7" l="1"/>
  <c r="T2036" i="7"/>
  <c r="Q2036" i="7"/>
  <c r="R2037" i="7" s="1"/>
  <c r="S2037" i="7" l="1"/>
  <c r="T2037" i="7"/>
  <c r="Q2037" i="7"/>
  <c r="R2038" i="7" s="1"/>
  <c r="S2038" i="7" l="1"/>
  <c r="T2038" i="7"/>
  <c r="Q2038" i="7"/>
  <c r="R2039" i="7" s="1"/>
  <c r="S2039" i="7" l="1"/>
  <c r="T2039" i="7"/>
  <c r="Q2039" i="7"/>
  <c r="R2040" i="7" s="1"/>
  <c r="S2040" i="7" l="1"/>
  <c r="T2040" i="7"/>
  <c r="Q2040" i="7"/>
  <c r="R2041" i="7" s="1"/>
  <c r="S2041" i="7" l="1"/>
  <c r="T2041" i="7"/>
  <c r="Q2041" i="7"/>
  <c r="R2042" i="7" s="1"/>
  <c r="S2042" i="7" l="1"/>
  <c r="T2042" i="7"/>
  <c r="Q2042" i="7"/>
  <c r="R2043" i="7" s="1"/>
  <c r="S2043" i="7" l="1"/>
  <c r="T2043" i="7"/>
  <c r="Q2043" i="7"/>
  <c r="R2044" i="7" s="1"/>
  <c r="S2044" i="7" l="1"/>
  <c r="T2044" i="7"/>
  <c r="Q2044" i="7"/>
  <c r="R2045" i="7" s="1"/>
  <c r="S2045" i="7" l="1"/>
  <c r="T2045" i="7"/>
  <c r="Q2045" i="7"/>
  <c r="R2046" i="7" s="1"/>
  <c r="S2046" i="7" l="1"/>
  <c r="T2046" i="7"/>
  <c r="Q2046" i="7"/>
  <c r="R2047" i="7" s="1"/>
  <c r="S2047" i="7" l="1"/>
  <c r="T2047" i="7"/>
  <c r="Q2047" i="7"/>
  <c r="R2048" i="7" s="1"/>
  <c r="S2048" i="7" l="1"/>
  <c r="T2048" i="7"/>
  <c r="Q2048" i="7"/>
  <c r="R2049" i="7" s="1"/>
  <c r="S2049" i="7" l="1"/>
  <c r="T2049" i="7"/>
  <c r="Q2049" i="7"/>
  <c r="R2050" i="7" s="1"/>
  <c r="S2050" i="7" l="1"/>
  <c r="T2050" i="7"/>
  <c r="Q2050" i="7"/>
  <c r="R2051" i="7" s="1"/>
  <c r="S2051" i="7" l="1"/>
  <c r="T2051" i="7"/>
  <c r="Q2051" i="7"/>
  <c r="R2052" i="7" s="1"/>
  <c r="S2052" i="7" l="1"/>
  <c r="T2052" i="7"/>
  <c r="Q2052" i="7"/>
  <c r="R2053" i="7" s="1"/>
  <c r="S2053" i="7" l="1"/>
  <c r="T2053" i="7"/>
  <c r="Q2053" i="7"/>
  <c r="R2054" i="7" s="1"/>
  <c r="S2054" i="7" l="1"/>
  <c r="T2054" i="7"/>
  <c r="Q2054" i="7"/>
  <c r="R2055" i="7" s="1"/>
  <c r="S2055" i="7" l="1"/>
  <c r="T2055" i="7"/>
  <c r="Q2055" i="7"/>
  <c r="R2056" i="7" s="1"/>
  <c r="S2056" i="7" l="1"/>
  <c r="T2056" i="7"/>
  <c r="Q2056" i="7"/>
  <c r="R2057" i="7" s="1"/>
  <c r="S2057" i="7" l="1"/>
  <c r="T2057" i="7"/>
  <c r="Q2057" i="7"/>
  <c r="R2058" i="7" s="1"/>
  <c r="S2058" i="7" l="1"/>
  <c r="T2058" i="7"/>
  <c r="Q2058" i="7"/>
  <c r="R2059" i="7" s="1"/>
  <c r="S2059" i="7" l="1"/>
  <c r="T2059" i="7"/>
  <c r="Q2059" i="7"/>
  <c r="R2060" i="7" s="1"/>
  <c r="S2060" i="7" l="1"/>
  <c r="T2060" i="7"/>
  <c r="Q2060" i="7"/>
  <c r="R2061" i="7" s="1"/>
  <c r="S2061" i="7" l="1"/>
  <c r="T2061" i="7"/>
  <c r="Q2061" i="7"/>
  <c r="R2062" i="7" s="1"/>
  <c r="S2062" i="7" l="1"/>
  <c r="T2062" i="7"/>
  <c r="Q2062" i="7"/>
  <c r="R2063" i="7" s="1"/>
  <c r="S2063" i="7" l="1"/>
  <c r="T2063" i="7"/>
  <c r="Q2063" i="7"/>
  <c r="R2064" i="7" s="1"/>
  <c r="S2064" i="7" l="1"/>
  <c r="T2064" i="7"/>
  <c r="Q2064" i="7"/>
  <c r="R2065" i="7" s="1"/>
  <c r="S2065" i="7" l="1"/>
  <c r="T2065" i="7"/>
  <c r="Q2065" i="7"/>
  <c r="R2066" i="7" s="1"/>
  <c r="S2066" i="7" l="1"/>
  <c r="T2066" i="7"/>
  <c r="Q2066" i="7"/>
  <c r="R2067" i="7" s="1"/>
  <c r="S2067" i="7" l="1"/>
  <c r="T2067" i="7"/>
  <c r="Q2067" i="7"/>
  <c r="R2068" i="7" s="1"/>
  <c r="S2068" i="7" l="1"/>
  <c r="T2068" i="7"/>
  <c r="Q2068" i="7"/>
  <c r="R2069" i="7" s="1"/>
  <c r="S2069" i="7" l="1"/>
  <c r="T2069" i="7"/>
  <c r="Q2069" i="7"/>
  <c r="R2070" i="7" s="1"/>
  <c r="S2070" i="7" l="1"/>
  <c r="T2070" i="7"/>
  <c r="Q2070" i="7"/>
  <c r="R2071" i="7" s="1"/>
  <c r="S2071" i="7" l="1"/>
  <c r="T2071" i="7"/>
  <c r="Q2071" i="7"/>
  <c r="R2072" i="7" s="1"/>
  <c r="S2072" i="7" l="1"/>
  <c r="T2072" i="7"/>
  <c r="Q2072" i="7"/>
  <c r="R2073" i="7" s="1"/>
  <c r="S2073" i="7" l="1"/>
  <c r="T2073" i="7"/>
  <c r="Q2073" i="7"/>
  <c r="R2074" i="7" s="1"/>
  <c r="S2074" i="7" l="1"/>
  <c r="T2074" i="7"/>
  <c r="Q2074" i="7"/>
  <c r="Q2075" i="7" l="1"/>
  <c r="Q2076" i="7" l="1"/>
  <c r="Q2077" i="7" l="1"/>
  <c r="Q2078" i="7" l="1"/>
  <c r="Q2079" i="7" l="1"/>
  <c r="Q2080" i="7" l="1"/>
  <c r="Q2081" i="7" l="1"/>
  <c r="R2082" i="7" s="1"/>
  <c r="S2082" i="7" l="1"/>
  <c r="T2082" i="7"/>
  <c r="Q2082" i="7"/>
  <c r="R2083" i="7" s="1"/>
  <c r="S2083" i="7" l="1"/>
  <c r="T2083" i="7"/>
  <c r="Q2083" i="7"/>
  <c r="R2084" i="7" s="1"/>
  <c r="S2084" i="7" l="1"/>
  <c r="T2084" i="7"/>
  <c r="Q2084" i="7"/>
  <c r="R2085" i="7" s="1"/>
  <c r="S2085" i="7" l="1"/>
  <c r="T2085" i="7"/>
  <c r="Q2085" i="7"/>
  <c r="R2086" i="7" s="1"/>
  <c r="S2086" i="7" l="1"/>
  <c r="T2086" i="7"/>
  <c r="Q2086" i="7"/>
  <c r="R2087" i="7" s="1"/>
  <c r="S2087" i="7" l="1"/>
  <c r="T2087" i="7"/>
  <c r="Q2087" i="7"/>
  <c r="R2088" i="7" s="1"/>
  <c r="S2088" i="7" l="1"/>
  <c r="T2088" i="7"/>
  <c r="Q2088" i="7"/>
  <c r="R2089" i="7" s="1"/>
  <c r="S2089" i="7" l="1"/>
  <c r="T2089" i="7"/>
  <c r="Q2089" i="7"/>
  <c r="R2090" i="7" s="1"/>
  <c r="S2090" i="7" l="1"/>
  <c r="T2090" i="7"/>
  <c r="Q2090" i="7"/>
  <c r="R2091" i="7" s="1"/>
  <c r="S2091" i="7" l="1"/>
  <c r="T2091" i="7"/>
  <c r="Q2091" i="7"/>
  <c r="R2092" i="7" s="1"/>
  <c r="S2092" i="7" l="1"/>
  <c r="T2092" i="7"/>
  <c r="Q2092" i="7"/>
  <c r="R2093" i="7" s="1"/>
  <c r="S2093" i="7" l="1"/>
  <c r="T2093" i="7"/>
  <c r="Q2093" i="7"/>
  <c r="R2094" i="7" s="1"/>
  <c r="S2094" i="7" l="1"/>
  <c r="T2094" i="7"/>
  <c r="Q2094" i="7"/>
  <c r="R2095" i="7" s="1"/>
  <c r="S2095" i="7" l="1"/>
  <c r="T2095" i="7"/>
  <c r="Q2095" i="7"/>
  <c r="R2096" i="7" s="1"/>
  <c r="S2096" i="7" l="1"/>
  <c r="T2096" i="7"/>
  <c r="Q2096" i="7"/>
  <c r="R2097" i="7" s="1"/>
  <c r="S2097" i="7" l="1"/>
  <c r="T2097" i="7"/>
  <c r="Q2097" i="7"/>
  <c r="Q2098" i="7" l="1"/>
  <c r="R2099" i="7" s="1"/>
  <c r="S2099" i="7" l="1"/>
  <c r="T2099" i="7"/>
  <c r="Q2099" i="7"/>
  <c r="R2100" i="7" s="1"/>
  <c r="S2100" i="7" l="1"/>
  <c r="T2100" i="7"/>
  <c r="Q2100" i="7"/>
  <c r="Q2101" i="7" l="1"/>
  <c r="Q2102" i="7" l="1"/>
  <c r="Q2103" i="7" l="1"/>
  <c r="Q2104" i="7" l="1"/>
  <c r="Q2105" i="7" l="1"/>
  <c r="R2106" i="7" s="1"/>
  <c r="S2106" i="7" l="1"/>
  <c r="T2106" i="7"/>
  <c r="Q2106" i="7"/>
  <c r="R2107" i="7" s="1"/>
  <c r="S2107" i="7" l="1"/>
  <c r="T2107" i="7"/>
  <c r="Q2107" i="7"/>
  <c r="R2108" i="7" s="1"/>
  <c r="S2108" i="7" l="1"/>
  <c r="T2108" i="7"/>
  <c r="Q2108" i="7"/>
  <c r="R2109" i="7" s="1"/>
  <c r="S2109" i="7" l="1"/>
  <c r="T2109" i="7"/>
  <c r="Q2109" i="7"/>
  <c r="R2110" i="7" s="1"/>
  <c r="S2110" i="7" l="1"/>
  <c r="T2110" i="7"/>
  <c r="Q2110" i="7"/>
  <c r="R2111" i="7" s="1"/>
  <c r="S2111" i="7" l="1"/>
  <c r="T2111" i="7"/>
  <c r="Q2111" i="7"/>
  <c r="R2112" i="7" s="1"/>
  <c r="S2112" i="7" l="1"/>
  <c r="T2112" i="7"/>
  <c r="Q2112" i="7"/>
  <c r="R2113" i="7" s="1"/>
  <c r="S2113" i="7" l="1"/>
  <c r="T2113" i="7"/>
  <c r="Q2113" i="7"/>
  <c r="R2114" i="7" s="1"/>
  <c r="S2114" i="7" l="1"/>
  <c r="T2114" i="7"/>
  <c r="Q2114" i="7"/>
  <c r="R2115" i="7" s="1"/>
  <c r="S2115" i="7" l="1"/>
  <c r="T2115" i="7"/>
  <c r="Q2115" i="7"/>
  <c r="R2116" i="7" s="1"/>
  <c r="S2116" i="7" l="1"/>
  <c r="T2116" i="7"/>
  <c r="Q2116" i="7"/>
  <c r="R2117" i="7" s="1"/>
  <c r="S2117" i="7" l="1"/>
  <c r="T2117" i="7"/>
  <c r="Q2117" i="7"/>
  <c r="R2118" i="7" s="1"/>
  <c r="S2118" i="7" l="1"/>
  <c r="T2118" i="7"/>
  <c r="Q2118" i="7"/>
  <c r="R2119" i="7" s="1"/>
  <c r="S2119" i="7" l="1"/>
  <c r="T2119" i="7"/>
  <c r="Q2119" i="7"/>
  <c r="R2120" i="7" s="1"/>
  <c r="S2120" i="7" l="1"/>
  <c r="T2120" i="7"/>
  <c r="Q2120" i="7"/>
  <c r="R2121" i="7" s="1"/>
  <c r="S2121" i="7" l="1"/>
  <c r="T2121" i="7"/>
  <c r="Q2121" i="7"/>
  <c r="R2122" i="7" s="1"/>
  <c r="S2122" i="7" l="1"/>
  <c r="T2122" i="7"/>
  <c r="Q2122" i="7"/>
  <c r="R2123" i="7" s="1"/>
  <c r="S2123" i="7" l="1"/>
  <c r="T2123" i="7"/>
  <c r="Q2123" i="7"/>
  <c r="Q2124" i="7" l="1"/>
  <c r="R2125" i="7" s="1"/>
  <c r="S2125" i="7" l="1"/>
  <c r="T2125" i="7"/>
  <c r="Q2125" i="7"/>
  <c r="Q2126" i="7" l="1"/>
  <c r="Q2127" i="7" l="1"/>
  <c r="Q2128" i="7" l="1"/>
  <c r="Q2129" i="7" l="1"/>
  <c r="R2130" i="7" s="1"/>
  <c r="S2130" i="7" l="1"/>
  <c r="T2130" i="7"/>
  <c r="Q2130" i="7"/>
  <c r="R2131" i="7" s="1"/>
  <c r="S2131" i="7" l="1"/>
  <c r="T2131" i="7"/>
  <c r="Q2131" i="7"/>
  <c r="R2132" i="7" s="1"/>
  <c r="S2132" i="7" l="1"/>
  <c r="T2132" i="7"/>
  <c r="Q2132" i="7"/>
  <c r="R2133" i="7" s="1"/>
  <c r="S2133" i="7" l="1"/>
  <c r="T2133" i="7"/>
  <c r="Q2133" i="7"/>
  <c r="R2134" i="7" s="1"/>
  <c r="S2134" i="7" l="1"/>
  <c r="T2134" i="7"/>
  <c r="Q2134" i="7"/>
  <c r="R2135" i="7" s="1"/>
  <c r="S2135" i="7" l="1"/>
  <c r="T2135" i="7"/>
  <c r="Q2135" i="7"/>
  <c r="R2136" i="7" s="1"/>
  <c r="S2136" i="7" l="1"/>
  <c r="T2136" i="7"/>
  <c r="Q2136" i="7"/>
  <c r="R2137" i="7" s="1"/>
  <c r="S2137" i="7" l="1"/>
  <c r="T2137" i="7"/>
  <c r="Q2137" i="7"/>
  <c r="R2138" i="7" s="1"/>
  <c r="S2138" i="7" l="1"/>
  <c r="T2138" i="7"/>
  <c r="Q2138" i="7"/>
  <c r="R2139" i="7" s="1"/>
  <c r="S2139" i="7" l="1"/>
  <c r="T2139" i="7"/>
  <c r="Q2139" i="7"/>
  <c r="R2140" i="7" s="1"/>
  <c r="S2140" i="7" l="1"/>
  <c r="T2140" i="7"/>
  <c r="Q2140" i="7"/>
  <c r="R2141" i="7" s="1"/>
  <c r="S2141" i="7" l="1"/>
  <c r="T2141" i="7"/>
  <c r="Q2141" i="7"/>
  <c r="R2142" i="7" s="1"/>
  <c r="S2142" i="7" l="1"/>
  <c r="T2142" i="7"/>
  <c r="Q2142" i="7"/>
  <c r="R2143" i="7" s="1"/>
  <c r="S2143" i="7" l="1"/>
  <c r="T2143" i="7"/>
  <c r="Q2143" i="7"/>
  <c r="R2144" i="7" s="1"/>
  <c r="S2144" i="7" l="1"/>
  <c r="T2144" i="7"/>
  <c r="Q2144" i="7"/>
  <c r="R2145" i="7" s="1"/>
  <c r="S2145" i="7" l="1"/>
  <c r="T2145" i="7"/>
  <c r="Q2145" i="7"/>
  <c r="Q2146" i="7" l="1"/>
  <c r="R2147" i="7" s="1"/>
  <c r="S2147" i="7" l="1"/>
  <c r="T2147" i="7"/>
  <c r="Q2147" i="7"/>
  <c r="Q2148" i="7" l="1"/>
  <c r="Q2149" i="7" l="1"/>
  <c r="Q2150" i="7" l="1"/>
  <c r="Q2151" i="7" l="1"/>
  <c r="Q2152" i="7" l="1"/>
  <c r="Q2153" i="7" l="1"/>
  <c r="Q2154" i="7" l="1"/>
  <c r="R2155" i="7" s="1"/>
  <c r="S2155" i="7" l="1"/>
  <c r="T2155" i="7"/>
  <c r="Q2155" i="7"/>
  <c r="R2156" i="7" s="1"/>
  <c r="S2156" i="7" l="1"/>
  <c r="T2156" i="7"/>
  <c r="Q2156" i="7"/>
  <c r="R2157" i="7" s="1"/>
  <c r="S2157" i="7" l="1"/>
  <c r="T2157" i="7"/>
  <c r="Q2157" i="7"/>
  <c r="R2158" i="7" s="1"/>
  <c r="S2158" i="7" l="1"/>
  <c r="T2158" i="7"/>
  <c r="Q2158" i="7"/>
  <c r="R2159" i="7" s="1"/>
  <c r="S2159" i="7" l="1"/>
  <c r="T2159" i="7"/>
  <c r="Q2159" i="7"/>
  <c r="R2160" i="7" s="1"/>
  <c r="S2160" i="7" l="1"/>
  <c r="T2160" i="7"/>
  <c r="Q2160" i="7"/>
  <c r="R2161" i="7" s="1"/>
  <c r="S2161" i="7" l="1"/>
  <c r="T2161" i="7"/>
  <c r="Q2161" i="7"/>
  <c r="R2162" i="7" s="1"/>
  <c r="S2162" i="7" l="1"/>
  <c r="T2162" i="7"/>
  <c r="Q2162" i="7"/>
  <c r="R2163" i="7" s="1"/>
  <c r="S2163" i="7" l="1"/>
  <c r="T2163" i="7"/>
  <c r="Q2163" i="7"/>
  <c r="R2164" i="7" s="1"/>
  <c r="S2164" i="7" l="1"/>
  <c r="T2164" i="7"/>
  <c r="Q2164" i="7"/>
  <c r="R2165" i="7" s="1"/>
  <c r="S2165" i="7" l="1"/>
  <c r="T2165" i="7"/>
  <c r="Q2165" i="7"/>
  <c r="R2166" i="7" s="1"/>
  <c r="S2166" i="7" l="1"/>
  <c r="T2166" i="7"/>
  <c r="Q2166" i="7"/>
  <c r="R2167" i="7" s="1"/>
  <c r="S2167" i="7" l="1"/>
  <c r="T2167" i="7"/>
  <c r="Q2167" i="7"/>
  <c r="R2168" i="7" s="1"/>
  <c r="S2168" i="7" l="1"/>
  <c r="T2168" i="7"/>
  <c r="Q2168" i="7"/>
  <c r="R2169" i="7" s="1"/>
  <c r="S2169" i="7" l="1"/>
  <c r="T2169" i="7"/>
  <c r="Q2169" i="7"/>
  <c r="Q2170" i="7" l="1"/>
  <c r="Q2171" i="7" l="1"/>
  <c r="Q2172" i="7" l="1"/>
  <c r="Q2173" i="7" l="1"/>
  <c r="Q2174" i="7" l="1"/>
  <c r="Q2175" i="7" l="1"/>
  <c r="Q2176" i="7" l="1"/>
  <c r="Q2177" i="7" l="1"/>
  <c r="R2178" i="7" s="1"/>
  <c r="S2178" i="7" l="1"/>
  <c r="T2178" i="7"/>
  <c r="Q2178" i="7"/>
  <c r="R2179" i="7" s="1"/>
  <c r="S2179" i="7" l="1"/>
  <c r="T2179" i="7"/>
  <c r="Q2179" i="7"/>
  <c r="R2180" i="7" s="1"/>
  <c r="S2180" i="7" l="1"/>
  <c r="T2180" i="7"/>
  <c r="Q2180" i="7"/>
  <c r="R2181" i="7" s="1"/>
  <c r="S2181" i="7" l="1"/>
  <c r="T2181" i="7"/>
  <c r="Q2181" i="7"/>
  <c r="R2182" i="7" s="1"/>
  <c r="S2182" i="7" l="1"/>
  <c r="T2182" i="7"/>
  <c r="Q2182" i="7"/>
  <c r="R2183" i="7" s="1"/>
  <c r="S2183" i="7" l="1"/>
  <c r="T2183" i="7"/>
  <c r="Q2183" i="7"/>
  <c r="R2184" i="7" s="1"/>
  <c r="S2184" i="7" l="1"/>
  <c r="T2184" i="7"/>
  <c r="Q2184" i="7"/>
  <c r="R2185" i="7" s="1"/>
  <c r="S2185" i="7" l="1"/>
  <c r="T2185" i="7"/>
  <c r="Q2185" i="7"/>
  <c r="R2186" i="7" s="1"/>
  <c r="S2186" i="7" l="1"/>
  <c r="T2186" i="7"/>
  <c r="Q2186" i="7"/>
  <c r="R2187" i="7" s="1"/>
  <c r="S2187" i="7" l="1"/>
  <c r="T2187" i="7"/>
  <c r="Q2187" i="7"/>
  <c r="R2188" i="7" s="1"/>
  <c r="S2188" i="7" l="1"/>
  <c r="T2188" i="7"/>
  <c r="Q2188" i="7"/>
  <c r="R2189" i="7" s="1"/>
  <c r="S2189" i="7" l="1"/>
  <c r="T2189" i="7"/>
  <c r="Q2189" i="7"/>
  <c r="R2190" i="7" s="1"/>
  <c r="S2190" i="7" l="1"/>
  <c r="T2190" i="7"/>
  <c r="Q2190" i="7"/>
  <c r="R2191" i="7" s="1"/>
  <c r="S2191" i="7" l="1"/>
  <c r="T2191" i="7"/>
  <c r="Q2191" i="7"/>
  <c r="R2192" i="7" s="1"/>
  <c r="S2192" i="7" l="1"/>
  <c r="T2192" i="7"/>
  <c r="Q2192" i="7"/>
  <c r="R2193" i="7" s="1"/>
  <c r="S2193" i="7" l="1"/>
  <c r="T2193" i="7"/>
  <c r="Q2193" i="7"/>
  <c r="Q2194" i="7" l="1"/>
  <c r="Q2195" i="7" l="1"/>
  <c r="Q2196" i="7" l="1"/>
  <c r="Q2197" i="7" l="1"/>
  <c r="Q2198" i="7" l="1"/>
  <c r="Q2199" i="7" l="1"/>
  <c r="Q2200" i="7" l="1"/>
  <c r="Q2201" i="7" l="1"/>
  <c r="R2202" i="7" s="1"/>
  <c r="S2202" i="7" l="1"/>
  <c r="T2202" i="7"/>
  <c r="Q2202" i="7"/>
  <c r="R2203" i="7" s="1"/>
  <c r="S2203" i="7" l="1"/>
  <c r="T2203" i="7"/>
  <c r="Q2203" i="7"/>
  <c r="R2204" i="7" s="1"/>
  <c r="S2204" i="7" l="1"/>
  <c r="T2204" i="7"/>
  <c r="Q2204" i="7"/>
  <c r="R2205" i="7" s="1"/>
  <c r="S2205" i="7" l="1"/>
  <c r="T2205" i="7"/>
  <c r="Q2205" i="7"/>
  <c r="R2206" i="7" s="1"/>
  <c r="S2206" i="7" l="1"/>
  <c r="T2206" i="7"/>
  <c r="Q2206" i="7"/>
  <c r="R2207" i="7" s="1"/>
  <c r="S2207" i="7" l="1"/>
  <c r="T2207" i="7"/>
  <c r="Q2207" i="7"/>
  <c r="R2208" i="7" s="1"/>
  <c r="S2208" i="7" l="1"/>
  <c r="T2208" i="7"/>
  <c r="Q2208" i="7"/>
  <c r="R2209" i="7" s="1"/>
  <c r="S2209" i="7" l="1"/>
  <c r="T2209" i="7"/>
  <c r="Q2209" i="7"/>
  <c r="R2210" i="7" s="1"/>
  <c r="S2210" i="7" l="1"/>
  <c r="T2210" i="7"/>
  <c r="Q2210" i="7"/>
  <c r="R2211" i="7" s="1"/>
  <c r="S2211" i="7" l="1"/>
  <c r="T2211" i="7"/>
  <c r="Q2211" i="7"/>
  <c r="R2212" i="7" s="1"/>
  <c r="S2212" i="7" l="1"/>
  <c r="T2212" i="7"/>
  <c r="Q2212" i="7"/>
  <c r="R2213" i="7" s="1"/>
  <c r="S2213" i="7" l="1"/>
  <c r="T2213" i="7"/>
  <c r="Q2213" i="7"/>
  <c r="R2214" i="7" s="1"/>
  <c r="S2214" i="7" l="1"/>
  <c r="T2214" i="7"/>
  <c r="Q2214" i="7"/>
  <c r="R2215" i="7" s="1"/>
  <c r="S2215" i="7" l="1"/>
  <c r="T2215" i="7"/>
  <c r="Q2215" i="7"/>
  <c r="R2216" i="7" s="1"/>
  <c r="S2216" i="7" l="1"/>
  <c r="T2216" i="7"/>
  <c r="Q2216" i="7"/>
  <c r="R2217" i="7" s="1"/>
  <c r="S2217" i="7" l="1"/>
  <c r="T2217" i="7"/>
  <c r="Q2217" i="7"/>
  <c r="Q2218" i="7" l="1"/>
  <c r="Q2219" i="7" l="1"/>
  <c r="Q2220" i="7" l="1"/>
  <c r="Q2221" i="7" l="1"/>
  <c r="Q2222" i="7" l="1"/>
  <c r="Q2223" i="7" l="1"/>
  <c r="Q2224" i="7" l="1"/>
  <c r="Q2225" i="7" l="1"/>
  <c r="R2226" i="7" s="1"/>
  <c r="S2226" i="7" l="1"/>
  <c r="T2226" i="7"/>
  <c r="Q2226" i="7"/>
  <c r="R2227" i="7" s="1"/>
  <c r="S2227" i="7" l="1"/>
  <c r="T2227" i="7"/>
  <c r="Q2227" i="7"/>
  <c r="R2228" i="7" s="1"/>
  <c r="S2228" i="7" l="1"/>
  <c r="T2228" i="7"/>
  <c r="Q2228" i="7"/>
  <c r="R2229" i="7" s="1"/>
  <c r="S2229" i="7" l="1"/>
  <c r="T2229" i="7"/>
  <c r="Q2229" i="7"/>
  <c r="R2230" i="7" s="1"/>
  <c r="S2230" i="7" l="1"/>
  <c r="T2230" i="7"/>
  <c r="Q2230" i="7"/>
  <c r="R2231" i="7" s="1"/>
  <c r="S2231" i="7" l="1"/>
  <c r="T2231" i="7"/>
  <c r="Q2231" i="7"/>
  <c r="R2232" i="7" s="1"/>
  <c r="S2232" i="7" l="1"/>
  <c r="T2232" i="7"/>
  <c r="Q2232" i="7"/>
  <c r="R2233" i="7" s="1"/>
  <c r="S2233" i="7" l="1"/>
  <c r="T2233" i="7"/>
  <c r="Q2233" i="7"/>
  <c r="R2234" i="7" s="1"/>
  <c r="S2234" i="7" l="1"/>
  <c r="T2234" i="7"/>
  <c r="Q2234" i="7"/>
  <c r="R2235" i="7" s="1"/>
  <c r="S2235" i="7" l="1"/>
  <c r="T2235" i="7"/>
  <c r="Q2235" i="7"/>
  <c r="R2236" i="7" s="1"/>
  <c r="S2236" i="7" l="1"/>
  <c r="T2236" i="7"/>
  <c r="Q2236" i="7"/>
  <c r="R2237" i="7" s="1"/>
  <c r="S2237" i="7" l="1"/>
  <c r="T2237" i="7"/>
  <c r="Q2237" i="7"/>
  <c r="R2238" i="7" s="1"/>
  <c r="S2238" i="7" l="1"/>
  <c r="T2238" i="7"/>
  <c r="Q2238" i="7"/>
  <c r="R2239" i="7" s="1"/>
  <c r="S2239" i="7" l="1"/>
  <c r="T2239" i="7"/>
  <c r="Q2239" i="7"/>
  <c r="R2240" i="7" s="1"/>
  <c r="S2240" i="7" l="1"/>
  <c r="T2240" i="7"/>
  <c r="Q2240" i="7"/>
  <c r="R2241" i="7" s="1"/>
  <c r="S2241" i="7" l="1"/>
  <c r="T2241" i="7"/>
  <c r="Q2241" i="7"/>
  <c r="Q2242" i="7" l="1"/>
  <c r="Q2243" i="7" l="1"/>
  <c r="Q2244" i="7" l="1"/>
  <c r="Q2245" i="7" l="1"/>
  <c r="Q2246" i="7" l="1"/>
  <c r="Q2247" i="7" l="1"/>
  <c r="Q2248" i="7" l="1"/>
  <c r="R2249" i="7" s="1"/>
  <c r="S2249" i="7" l="1"/>
  <c r="T2249" i="7"/>
  <c r="Q2249" i="7"/>
  <c r="R2250" i="7" s="1"/>
  <c r="S2250" i="7" l="1"/>
  <c r="T2250" i="7"/>
  <c r="Q2250" i="7"/>
  <c r="R2251" i="7" s="1"/>
  <c r="S2251" i="7" l="1"/>
  <c r="T2251" i="7"/>
  <c r="Q2251" i="7"/>
  <c r="R2252" i="7" s="1"/>
  <c r="S2252" i="7" l="1"/>
  <c r="T2252" i="7"/>
  <c r="Q2252" i="7"/>
  <c r="R2253" i="7" s="1"/>
  <c r="S2253" i="7" l="1"/>
  <c r="T2253" i="7"/>
  <c r="Q2253" i="7"/>
  <c r="R2254" i="7" s="1"/>
  <c r="S2254" i="7" l="1"/>
  <c r="T2254" i="7"/>
  <c r="Q2254" i="7"/>
  <c r="R2255" i="7" s="1"/>
  <c r="S2255" i="7" l="1"/>
  <c r="T2255" i="7"/>
  <c r="Q2255" i="7"/>
  <c r="R2256" i="7" s="1"/>
  <c r="S2256" i="7" l="1"/>
  <c r="T2256" i="7"/>
  <c r="Q2256" i="7"/>
  <c r="R2257" i="7" s="1"/>
  <c r="S2257" i="7" l="1"/>
  <c r="T2257" i="7"/>
  <c r="Q2257" i="7"/>
  <c r="R2258" i="7" s="1"/>
  <c r="S2258" i="7" l="1"/>
  <c r="T2258" i="7"/>
  <c r="Q2258" i="7"/>
  <c r="R2259" i="7" s="1"/>
  <c r="S2259" i="7" l="1"/>
  <c r="T2259" i="7"/>
  <c r="Q2259" i="7"/>
  <c r="R2260" i="7" s="1"/>
  <c r="S2260" i="7" l="1"/>
  <c r="T2260" i="7"/>
  <c r="Q2260" i="7"/>
  <c r="R2261" i="7" s="1"/>
  <c r="S2261" i="7" l="1"/>
  <c r="T2261" i="7"/>
  <c r="Q2261" i="7"/>
  <c r="R2262" i="7" s="1"/>
  <c r="S2262" i="7" l="1"/>
  <c r="T2262" i="7"/>
  <c r="Q2262" i="7"/>
  <c r="R2263" i="7" s="1"/>
  <c r="S2263" i="7" l="1"/>
  <c r="T2263" i="7"/>
  <c r="Q2263" i="7"/>
  <c r="R2264" i="7" s="1"/>
  <c r="S2264" i="7" l="1"/>
  <c r="T2264" i="7"/>
  <c r="Q2264" i="7"/>
  <c r="R2265" i="7" s="1"/>
  <c r="S2265" i="7" l="1"/>
  <c r="T2265" i="7"/>
  <c r="Q2265" i="7"/>
  <c r="R2266" i="7" s="1"/>
  <c r="S2266" i="7" l="1"/>
  <c r="T2266" i="7"/>
  <c r="Q2266" i="7"/>
  <c r="Q2267" i="7" l="1"/>
  <c r="R2268" i="7" s="1"/>
  <c r="S2268" i="7" l="1"/>
  <c r="T2268" i="7"/>
  <c r="Q2268" i="7"/>
  <c r="R2269" i="7" s="1"/>
  <c r="S2269" i="7" l="1"/>
  <c r="T2269" i="7"/>
  <c r="Q2269" i="7"/>
  <c r="R2270" i="7" s="1"/>
  <c r="S2270" i="7" l="1"/>
  <c r="T2270" i="7"/>
  <c r="Q2270" i="7"/>
  <c r="R2271" i="7" s="1"/>
  <c r="S2271" i="7" l="1"/>
  <c r="T2271" i="7"/>
  <c r="Q2271" i="7"/>
  <c r="R2272" i="7" s="1"/>
  <c r="S2272" i="7" l="1"/>
  <c r="T2272" i="7"/>
  <c r="Q2272" i="7"/>
  <c r="R2273" i="7" s="1"/>
  <c r="S2273" i="7" l="1"/>
  <c r="T2273" i="7"/>
  <c r="Q2273" i="7"/>
  <c r="R2274" i="7" s="1"/>
  <c r="S2274" i="7" l="1"/>
  <c r="T2274" i="7"/>
  <c r="Q2274" i="7"/>
  <c r="R2275" i="7" s="1"/>
  <c r="S2275" i="7" l="1"/>
  <c r="T2275" i="7"/>
  <c r="Q2275" i="7"/>
  <c r="R2276" i="7" s="1"/>
  <c r="S2276" i="7" l="1"/>
  <c r="T2276" i="7"/>
  <c r="Q2276" i="7"/>
  <c r="R2277" i="7" s="1"/>
  <c r="S2277" i="7" l="1"/>
  <c r="T2277" i="7"/>
  <c r="Q2277" i="7"/>
  <c r="R2278" i="7" s="1"/>
  <c r="S2278" i="7" l="1"/>
  <c r="T2278" i="7"/>
  <c r="Q2278" i="7"/>
  <c r="R2279" i="7" s="1"/>
  <c r="S2279" i="7" l="1"/>
  <c r="T2279" i="7"/>
  <c r="Q2279" i="7"/>
  <c r="R2280" i="7" s="1"/>
  <c r="S2280" i="7" l="1"/>
  <c r="T2280" i="7"/>
  <c r="Q2280" i="7"/>
  <c r="R2281" i="7" s="1"/>
  <c r="S2281" i="7" l="1"/>
  <c r="T2281" i="7"/>
  <c r="Q2281" i="7"/>
  <c r="R2282" i="7" s="1"/>
  <c r="S2282" i="7" l="1"/>
  <c r="T2282" i="7"/>
  <c r="Q2282" i="7"/>
  <c r="R2283" i="7" s="1"/>
  <c r="S2283" i="7" l="1"/>
  <c r="T2283" i="7"/>
  <c r="Q2283" i="7"/>
  <c r="R2284" i="7" s="1"/>
  <c r="S2284" i="7" l="1"/>
  <c r="T2284" i="7"/>
  <c r="Q2284" i="7"/>
  <c r="R2285" i="7" s="1"/>
  <c r="S2285" i="7" l="1"/>
  <c r="T2285" i="7"/>
  <c r="Q2285" i="7"/>
  <c r="R2286" i="7" s="1"/>
  <c r="S2286" i="7" l="1"/>
  <c r="T2286" i="7"/>
  <c r="Q2286" i="7"/>
  <c r="R2287" i="7" s="1"/>
  <c r="S2287" i="7" l="1"/>
  <c r="T2287" i="7"/>
  <c r="Q2287" i="7"/>
  <c r="R2288" i="7" s="1"/>
  <c r="S2288" i="7" l="1"/>
  <c r="T2288" i="7"/>
  <c r="Q2288" i="7"/>
  <c r="R2289" i="7" s="1"/>
  <c r="S2289" i="7" l="1"/>
  <c r="T2289" i="7"/>
  <c r="Q2289" i="7"/>
  <c r="Q2290" i="7" l="1"/>
  <c r="Q2291" i="7" l="1"/>
  <c r="Q2292" i="7" l="1"/>
  <c r="Q2293" i="7" l="1"/>
  <c r="Q2294" i="7" l="1"/>
  <c r="Q2295" i="7" l="1"/>
  <c r="Q2296" i="7" l="1"/>
  <c r="Q2297" i="7" l="1"/>
  <c r="R2298" i="7" s="1"/>
  <c r="S2298" i="7" l="1"/>
  <c r="T2298" i="7"/>
  <c r="Q2298" i="7"/>
  <c r="R2299" i="7" s="1"/>
  <c r="S2299" i="7" l="1"/>
  <c r="T2299" i="7"/>
  <c r="Q2299" i="7"/>
  <c r="R2300" i="7" s="1"/>
  <c r="S2300" i="7" l="1"/>
  <c r="T2300" i="7"/>
  <c r="Q2300" i="7"/>
  <c r="R2301" i="7" s="1"/>
  <c r="S2301" i="7" l="1"/>
  <c r="T2301" i="7"/>
  <c r="Q2301" i="7"/>
  <c r="R2302" i="7" s="1"/>
  <c r="S2302" i="7" l="1"/>
  <c r="T2302" i="7"/>
  <c r="Q2302" i="7"/>
  <c r="R2303" i="7" s="1"/>
  <c r="S2303" i="7" l="1"/>
  <c r="T2303" i="7"/>
  <c r="Q2303" i="7"/>
  <c r="R2304" i="7" s="1"/>
  <c r="S2304" i="7" l="1"/>
  <c r="T2304" i="7"/>
  <c r="Q2304" i="7"/>
  <c r="R2305" i="7" s="1"/>
  <c r="S2305" i="7" l="1"/>
  <c r="T2305" i="7"/>
  <c r="Q2305" i="7"/>
  <c r="R2306" i="7" s="1"/>
  <c r="S2306" i="7" l="1"/>
  <c r="T2306" i="7"/>
  <c r="Q2306" i="7"/>
  <c r="R2307" i="7" s="1"/>
  <c r="S2307" i="7" l="1"/>
  <c r="T2307" i="7"/>
  <c r="Q2307" i="7"/>
  <c r="R2308" i="7" s="1"/>
  <c r="S2308" i="7" l="1"/>
  <c r="T2308" i="7"/>
  <c r="Q2308" i="7"/>
  <c r="R2309" i="7" s="1"/>
  <c r="S2309" i="7" l="1"/>
  <c r="T2309" i="7"/>
  <c r="Q2309" i="7"/>
  <c r="R2310" i="7" s="1"/>
  <c r="S2310" i="7" l="1"/>
  <c r="T2310" i="7"/>
  <c r="Q2310" i="7"/>
  <c r="R2311" i="7" s="1"/>
  <c r="S2311" i="7" l="1"/>
  <c r="T2311" i="7"/>
  <c r="Q2311" i="7"/>
  <c r="R2312" i="7" s="1"/>
  <c r="S2312" i="7" l="1"/>
  <c r="T2312" i="7"/>
  <c r="Q2312" i="7"/>
  <c r="Q2313" i="7" l="1"/>
  <c r="Q2314" i="7" l="1"/>
  <c r="Q2315" i="7" l="1"/>
  <c r="Q2316" i="7" l="1"/>
  <c r="Q2317" i="7" l="1"/>
  <c r="Q2318" i="7" l="1"/>
  <c r="Q2319" i="7" l="1"/>
  <c r="Q2320" i="7" l="1"/>
  <c r="Q2321" i="7" l="1"/>
  <c r="Q2322" i="7" l="1"/>
  <c r="R2323" i="7" s="1"/>
  <c r="S2323" i="7" l="1"/>
  <c r="T2323" i="7"/>
  <c r="Q2323" i="7"/>
  <c r="R2324" i="7" s="1"/>
  <c r="S2324" i="7" l="1"/>
  <c r="T2324" i="7"/>
  <c r="Q2324" i="7"/>
  <c r="R2325" i="7" s="1"/>
  <c r="S2325" i="7" l="1"/>
  <c r="T2325" i="7"/>
  <c r="Q2325" i="7"/>
  <c r="R2326" i="7" s="1"/>
  <c r="S2326" i="7" l="1"/>
  <c r="T2326" i="7"/>
  <c r="Q2326" i="7"/>
  <c r="R2327" i="7" s="1"/>
  <c r="S2327" i="7" l="1"/>
  <c r="T2327" i="7"/>
  <c r="Q2327" i="7"/>
  <c r="R2328" i="7" s="1"/>
  <c r="S2328" i="7" l="1"/>
  <c r="T2328" i="7"/>
  <c r="Q2328" i="7"/>
  <c r="R2329" i="7" s="1"/>
  <c r="S2329" i="7" l="1"/>
  <c r="T2329" i="7"/>
  <c r="Q2329" i="7"/>
  <c r="R2330" i="7" s="1"/>
  <c r="S2330" i="7" l="1"/>
  <c r="T2330" i="7"/>
  <c r="Q2330" i="7"/>
  <c r="R2331" i="7" s="1"/>
  <c r="S2331" i="7" l="1"/>
  <c r="T2331" i="7"/>
  <c r="Q2331" i="7"/>
  <c r="R2332" i="7" s="1"/>
  <c r="S2332" i="7" l="1"/>
  <c r="T2332" i="7"/>
  <c r="Q2332" i="7"/>
  <c r="R2333" i="7" s="1"/>
  <c r="S2333" i="7" l="1"/>
  <c r="T2333" i="7"/>
  <c r="Q2333" i="7"/>
  <c r="R2334" i="7" s="1"/>
  <c r="S2334" i="7" l="1"/>
  <c r="T2334" i="7"/>
  <c r="Q2334" i="7"/>
  <c r="R2335" i="7" s="1"/>
  <c r="S2335" i="7" l="1"/>
  <c r="T2335" i="7"/>
  <c r="Q2335" i="7"/>
  <c r="R2336" i="7" s="1"/>
  <c r="S2336" i="7" l="1"/>
  <c r="T2336" i="7"/>
  <c r="Q2336" i="7"/>
  <c r="R2337" i="7" s="1"/>
  <c r="S2337" i="7" l="1"/>
  <c r="T2337" i="7"/>
  <c r="Q2337" i="7"/>
  <c r="Q2338" i="7" l="1"/>
  <c r="Q2339" i="7" l="1"/>
  <c r="Q2340" i="7" l="1"/>
  <c r="Q2341" i="7" l="1"/>
  <c r="Q2342" i="7" l="1"/>
  <c r="Q2343" i="7" l="1"/>
  <c r="Q2344" i="7" l="1"/>
  <c r="Q2345" i="7" l="1"/>
  <c r="R2346" i="7" s="1"/>
  <c r="S2346" i="7" l="1"/>
  <c r="T2346" i="7"/>
  <c r="Q2346" i="7"/>
  <c r="R2347" i="7" s="1"/>
  <c r="S2347" i="7" l="1"/>
  <c r="T2347" i="7"/>
  <c r="Q2347" i="7"/>
  <c r="R2348" i="7" s="1"/>
  <c r="S2348" i="7" l="1"/>
  <c r="T2348" i="7"/>
  <c r="Q2348" i="7"/>
  <c r="R2349" i="7" s="1"/>
  <c r="S2349" i="7" l="1"/>
  <c r="T2349" i="7"/>
  <c r="Q2349" i="7"/>
  <c r="R2350" i="7" s="1"/>
  <c r="S2350" i="7" l="1"/>
  <c r="T2350" i="7"/>
  <c r="Q2350" i="7"/>
  <c r="R2351" i="7" s="1"/>
  <c r="S2351" i="7" l="1"/>
  <c r="T2351" i="7"/>
  <c r="Q2351" i="7"/>
  <c r="R2352" i="7" s="1"/>
  <c r="S2352" i="7" l="1"/>
  <c r="T2352" i="7"/>
  <c r="Q2352" i="7"/>
  <c r="R2353" i="7" s="1"/>
  <c r="S2353" i="7" l="1"/>
  <c r="T2353" i="7"/>
  <c r="Q2353" i="7"/>
  <c r="R2354" i="7" s="1"/>
  <c r="S2354" i="7" l="1"/>
  <c r="T2354" i="7"/>
  <c r="Q2354" i="7"/>
  <c r="R2355" i="7" s="1"/>
  <c r="S2355" i="7" l="1"/>
  <c r="T2355" i="7"/>
  <c r="Q2355" i="7"/>
  <c r="R2356" i="7" s="1"/>
  <c r="S2356" i="7" l="1"/>
  <c r="T2356" i="7"/>
  <c r="Q2356" i="7"/>
  <c r="R2357" i="7" s="1"/>
  <c r="S2357" i="7" l="1"/>
  <c r="T2357" i="7"/>
  <c r="Q2357" i="7"/>
  <c r="R2358" i="7" s="1"/>
  <c r="S2358" i="7" l="1"/>
  <c r="T2358" i="7"/>
  <c r="Q2358" i="7"/>
  <c r="R2359" i="7" s="1"/>
  <c r="S2359" i="7" l="1"/>
  <c r="T2359" i="7"/>
  <c r="Q2359" i="7"/>
  <c r="R2360" i="7" s="1"/>
  <c r="S2360" i="7" l="1"/>
  <c r="T2360" i="7"/>
  <c r="Q2360" i="7"/>
  <c r="R2361" i="7" s="1"/>
  <c r="S2361" i="7" l="1"/>
  <c r="T2361" i="7"/>
  <c r="Q2361" i="7"/>
  <c r="Q2362" i="7" l="1"/>
  <c r="R2363" i="7" s="1"/>
  <c r="S2363" i="7" l="1"/>
  <c r="T2363" i="7"/>
  <c r="Q2363" i="7"/>
  <c r="Q2364" i="7" l="1"/>
  <c r="Q2365" i="7" l="1"/>
  <c r="Q2366" i="7" l="1"/>
  <c r="Q2367" i="7" l="1"/>
  <c r="Q2368" i="7" l="1"/>
  <c r="Q2369" i="7" l="1"/>
  <c r="R2370" i="7" s="1"/>
  <c r="S2370" i="7" l="1"/>
  <c r="T2370" i="7"/>
  <c r="Q2370" i="7"/>
  <c r="R2371" i="7" s="1"/>
  <c r="S2371" i="7" l="1"/>
  <c r="T2371" i="7"/>
  <c r="Q2371" i="7"/>
  <c r="R2372" i="7" s="1"/>
  <c r="S2372" i="7" l="1"/>
  <c r="T2372" i="7"/>
  <c r="Q2372" i="7"/>
  <c r="R2373" i="7" s="1"/>
  <c r="S2373" i="7" l="1"/>
  <c r="T2373" i="7"/>
  <c r="Q2373" i="7"/>
  <c r="R2374" i="7" s="1"/>
  <c r="S2374" i="7" l="1"/>
  <c r="T2374" i="7"/>
  <c r="Q2374" i="7"/>
  <c r="R2375" i="7" s="1"/>
  <c r="S2375" i="7" l="1"/>
  <c r="T2375" i="7"/>
  <c r="Q2375" i="7"/>
  <c r="R2376" i="7" s="1"/>
  <c r="S2376" i="7" l="1"/>
  <c r="T2376" i="7"/>
  <c r="Q2376" i="7"/>
  <c r="R2377" i="7" s="1"/>
  <c r="S2377" i="7" l="1"/>
  <c r="T2377" i="7"/>
  <c r="Q2377" i="7"/>
  <c r="R2378" i="7" s="1"/>
  <c r="S2378" i="7" l="1"/>
  <c r="T2378" i="7"/>
  <c r="Q2378" i="7"/>
  <c r="R2379" i="7" s="1"/>
  <c r="S2379" i="7" l="1"/>
  <c r="T2379" i="7"/>
  <c r="Q2379" i="7"/>
  <c r="R2380" i="7" s="1"/>
  <c r="S2380" i="7" l="1"/>
  <c r="T2380" i="7"/>
  <c r="Q2380" i="7"/>
  <c r="R2381" i="7" s="1"/>
  <c r="S2381" i="7" l="1"/>
  <c r="T2381" i="7"/>
  <c r="Q2381" i="7"/>
  <c r="R2382" i="7" s="1"/>
  <c r="S2382" i="7" l="1"/>
  <c r="T2382" i="7"/>
  <c r="Q2382" i="7"/>
  <c r="R2383" i="7" s="1"/>
  <c r="S2383" i="7" l="1"/>
  <c r="T2383" i="7"/>
  <c r="Q2383" i="7"/>
  <c r="R2384" i="7" s="1"/>
  <c r="S2384" i="7" l="1"/>
  <c r="T2384" i="7"/>
  <c r="Q2384" i="7"/>
  <c r="R2385" i="7" s="1"/>
  <c r="S2385" i="7" l="1"/>
  <c r="T2385" i="7"/>
  <c r="Q2385" i="7"/>
  <c r="Q2386" i="7" l="1"/>
  <c r="Q2387" i="7" l="1"/>
  <c r="Q2388" i="7" l="1"/>
  <c r="Q2389" i="7" l="1"/>
  <c r="Q2390" i="7" l="1"/>
  <c r="Q2391" i="7" l="1"/>
  <c r="Q2392" i="7" l="1"/>
  <c r="Q2393" i="7" l="1"/>
  <c r="R2394" i="7" s="1"/>
  <c r="S2394" i="7" l="1"/>
  <c r="T2394" i="7"/>
  <c r="Q2394" i="7"/>
  <c r="R2395" i="7" s="1"/>
  <c r="S2395" i="7" l="1"/>
  <c r="T2395" i="7"/>
  <c r="Q2395" i="7"/>
  <c r="R2396" i="7" s="1"/>
  <c r="S2396" i="7" l="1"/>
  <c r="T2396" i="7"/>
  <c r="Q2396" i="7"/>
  <c r="R2397" i="7" s="1"/>
  <c r="S2397" i="7" l="1"/>
  <c r="T2397" i="7"/>
  <c r="Q2397" i="7"/>
  <c r="R2398" i="7" s="1"/>
  <c r="S2398" i="7" l="1"/>
  <c r="T2398" i="7"/>
  <c r="Q2398" i="7"/>
  <c r="R2399" i="7" s="1"/>
  <c r="S2399" i="7" l="1"/>
  <c r="T2399" i="7"/>
  <c r="Q2399" i="7"/>
  <c r="R2400" i="7" s="1"/>
  <c r="S2400" i="7" l="1"/>
  <c r="T2400" i="7"/>
  <c r="Q2400" i="7"/>
  <c r="R2401" i="7" s="1"/>
  <c r="S2401" i="7" l="1"/>
  <c r="T2401" i="7"/>
  <c r="Q2401" i="7"/>
  <c r="R2402" i="7" s="1"/>
  <c r="S2402" i="7" l="1"/>
  <c r="T2402" i="7"/>
  <c r="Q2402" i="7"/>
  <c r="R2403" i="7" s="1"/>
  <c r="S2403" i="7" l="1"/>
  <c r="T2403" i="7"/>
  <c r="Q2403" i="7"/>
  <c r="R2404" i="7" s="1"/>
  <c r="S2404" i="7" l="1"/>
  <c r="T2404" i="7"/>
  <c r="Q2404" i="7"/>
  <c r="R2405" i="7" s="1"/>
  <c r="S2405" i="7" l="1"/>
  <c r="T2405" i="7"/>
  <c r="Q2405" i="7"/>
  <c r="R2406" i="7" s="1"/>
  <c r="S2406" i="7" l="1"/>
  <c r="T2406" i="7"/>
  <c r="Q2406" i="7"/>
  <c r="R2407" i="7" s="1"/>
  <c r="S2407" i="7" l="1"/>
  <c r="T2407" i="7"/>
  <c r="Q2407" i="7"/>
  <c r="R2408" i="7" s="1"/>
  <c r="S2408" i="7" l="1"/>
  <c r="T2408" i="7"/>
  <c r="Q2408" i="7"/>
  <c r="R2409" i="7" s="1"/>
  <c r="S2409" i="7" l="1"/>
  <c r="T2409" i="7"/>
  <c r="Q2409" i="7"/>
  <c r="Q2410" i="7" l="1"/>
  <c r="Q2411" i="7" l="1"/>
  <c r="Q2412" i="7" l="1"/>
  <c r="Q2413" i="7" l="1"/>
  <c r="Q2414" i="7" l="1"/>
  <c r="Q2415" i="7" l="1"/>
  <c r="Q2416" i="7" l="1"/>
  <c r="Q2417" i="7" l="1"/>
  <c r="R2418" i="7" s="1"/>
  <c r="S2418" i="7" l="1"/>
  <c r="T2418" i="7"/>
  <c r="Q2418" i="7"/>
  <c r="R2419" i="7" s="1"/>
  <c r="S2419" i="7" l="1"/>
  <c r="T2419" i="7"/>
  <c r="Q2419" i="7"/>
  <c r="R2420" i="7" s="1"/>
  <c r="S2420" i="7" l="1"/>
  <c r="T2420" i="7"/>
  <c r="Q2420" i="7"/>
  <c r="R2421" i="7" s="1"/>
  <c r="S2421" i="7" l="1"/>
  <c r="T2421" i="7"/>
  <c r="Q2421" i="7"/>
  <c r="R2422" i="7" s="1"/>
  <c r="S2422" i="7" l="1"/>
  <c r="T2422" i="7"/>
  <c r="Q2422" i="7"/>
  <c r="R2423" i="7" s="1"/>
  <c r="S2423" i="7" l="1"/>
  <c r="T2423" i="7"/>
  <c r="Q2423" i="7"/>
  <c r="R2424" i="7" s="1"/>
  <c r="S2424" i="7" l="1"/>
  <c r="T2424" i="7"/>
  <c r="Q2424" i="7"/>
  <c r="R2425" i="7" s="1"/>
  <c r="S2425" i="7" l="1"/>
  <c r="T2425" i="7"/>
  <c r="Q2425" i="7"/>
  <c r="R2426" i="7" s="1"/>
  <c r="S2426" i="7" l="1"/>
  <c r="T2426" i="7"/>
  <c r="Q2426" i="7"/>
  <c r="R2427" i="7" s="1"/>
  <c r="S2427" i="7" l="1"/>
  <c r="T2427" i="7"/>
  <c r="Q2427" i="7"/>
  <c r="R2428" i="7" s="1"/>
  <c r="S2428" i="7" l="1"/>
  <c r="T2428" i="7"/>
  <c r="Q2428" i="7"/>
  <c r="R2429" i="7" s="1"/>
  <c r="S2429" i="7" l="1"/>
  <c r="T2429" i="7"/>
  <c r="Q2429" i="7"/>
  <c r="R2430" i="7" s="1"/>
  <c r="S2430" i="7" l="1"/>
  <c r="T2430" i="7"/>
  <c r="Q2430" i="7"/>
  <c r="R2431" i="7" s="1"/>
  <c r="S2431" i="7" l="1"/>
  <c r="T2431" i="7"/>
  <c r="Q2431" i="7"/>
  <c r="R2432" i="7" s="1"/>
  <c r="S2432" i="7" l="1"/>
  <c r="T2432" i="7"/>
  <c r="Q2432" i="7"/>
  <c r="R2433" i="7" s="1"/>
  <c r="S2433" i="7" l="1"/>
  <c r="T2433" i="7"/>
  <c r="Q2433" i="7"/>
  <c r="Q2434" i="7" l="1"/>
  <c r="Q2435" i="7" l="1"/>
  <c r="Q2436" i="7" l="1"/>
  <c r="Q2437" i="7" l="1"/>
  <c r="Q2438" i="7" l="1"/>
  <c r="Q2439" i="7" l="1"/>
  <c r="Q2440" i="7" l="1"/>
  <c r="Q2441" i="7" l="1"/>
  <c r="R2442" i="7" s="1"/>
  <c r="S2442" i="7" l="1"/>
  <c r="T2442" i="7"/>
  <c r="Q2442" i="7"/>
  <c r="R2443" i="7" s="1"/>
  <c r="S2443" i="7" l="1"/>
  <c r="T2443" i="7"/>
  <c r="Q2443" i="7"/>
  <c r="R2444" i="7" s="1"/>
  <c r="S2444" i="7" l="1"/>
  <c r="T2444" i="7"/>
  <c r="Q2444" i="7"/>
  <c r="R2445" i="7" s="1"/>
  <c r="S2445" i="7" l="1"/>
  <c r="T2445" i="7"/>
  <c r="Q2445" i="7"/>
  <c r="R2446" i="7" s="1"/>
  <c r="S2446" i="7" l="1"/>
  <c r="T2446" i="7"/>
  <c r="Q2446" i="7"/>
  <c r="R2447" i="7" s="1"/>
  <c r="S2447" i="7" l="1"/>
  <c r="T2447" i="7"/>
  <c r="Q2447" i="7"/>
  <c r="R2448" i="7" s="1"/>
  <c r="S2448" i="7" l="1"/>
  <c r="T2448" i="7"/>
  <c r="Q2448" i="7"/>
  <c r="R2449" i="7" s="1"/>
  <c r="S2449" i="7" l="1"/>
  <c r="T2449" i="7"/>
  <c r="Q2449" i="7"/>
  <c r="R2450" i="7" s="1"/>
  <c r="S2450" i="7" l="1"/>
  <c r="T2450" i="7"/>
  <c r="Q2450" i="7"/>
  <c r="R2451" i="7" s="1"/>
  <c r="S2451" i="7" l="1"/>
  <c r="T2451" i="7"/>
  <c r="Q2451" i="7"/>
  <c r="R2452" i="7" s="1"/>
  <c r="S2452" i="7" l="1"/>
  <c r="T2452" i="7"/>
  <c r="Q2452" i="7"/>
  <c r="R2453" i="7" s="1"/>
  <c r="S2453" i="7" l="1"/>
  <c r="T2453" i="7"/>
  <c r="Q2453" i="7"/>
  <c r="R2454" i="7" s="1"/>
  <c r="S2454" i="7" l="1"/>
  <c r="T2454" i="7"/>
  <c r="Q2454" i="7"/>
  <c r="R2455" i="7" s="1"/>
  <c r="S2455" i="7" l="1"/>
  <c r="T2455" i="7"/>
  <c r="Q2455" i="7"/>
  <c r="R2456" i="7" s="1"/>
  <c r="S2456" i="7" l="1"/>
  <c r="T2456" i="7"/>
  <c r="Q2456" i="7"/>
  <c r="R2457" i="7" s="1"/>
  <c r="S2457" i="7" l="1"/>
  <c r="T2457" i="7"/>
  <c r="Q2457" i="7"/>
  <c r="Q2458" i="7" l="1"/>
  <c r="Q2459" i="7" l="1"/>
  <c r="Q2460" i="7" l="1"/>
  <c r="Q2461" i="7" l="1"/>
  <c r="Q2462" i="7" l="1"/>
  <c r="Q2463" i="7" l="1"/>
  <c r="Q2464" i="7" l="1"/>
  <c r="Q2465" i="7" l="1"/>
  <c r="R2466" i="7" s="1"/>
  <c r="S2466" i="7" l="1"/>
  <c r="T2466" i="7"/>
  <c r="Q2466" i="7"/>
  <c r="R2467" i="7" s="1"/>
  <c r="S2467" i="7" l="1"/>
  <c r="T2467" i="7"/>
  <c r="Q2467" i="7"/>
  <c r="R2468" i="7" s="1"/>
  <c r="S2468" i="7" l="1"/>
  <c r="T2468" i="7"/>
  <c r="Q2468" i="7"/>
  <c r="R2469" i="7" s="1"/>
  <c r="S2469" i="7" l="1"/>
  <c r="T2469" i="7"/>
  <c r="Q2469" i="7"/>
  <c r="R2470" i="7" s="1"/>
  <c r="S2470" i="7" l="1"/>
  <c r="T2470" i="7"/>
  <c r="Q2470" i="7"/>
  <c r="R2471" i="7" s="1"/>
  <c r="S2471" i="7" l="1"/>
  <c r="T2471" i="7"/>
  <c r="Q2471" i="7"/>
  <c r="R2472" i="7" s="1"/>
  <c r="S2472" i="7" l="1"/>
  <c r="T2472" i="7"/>
  <c r="Q2472" i="7"/>
  <c r="R2473" i="7" s="1"/>
  <c r="S2473" i="7" l="1"/>
  <c r="T2473" i="7"/>
  <c r="Q2473" i="7"/>
  <c r="R2474" i="7" s="1"/>
  <c r="S2474" i="7" l="1"/>
  <c r="T2474" i="7"/>
  <c r="Q2474" i="7"/>
  <c r="R2475" i="7" s="1"/>
  <c r="S2475" i="7" l="1"/>
  <c r="T2475" i="7"/>
  <c r="Q2475" i="7"/>
  <c r="R2476" i="7" s="1"/>
  <c r="S2476" i="7" l="1"/>
  <c r="T2476" i="7"/>
  <c r="Q2476" i="7"/>
  <c r="R2477" i="7" s="1"/>
  <c r="S2477" i="7" l="1"/>
  <c r="T2477" i="7"/>
  <c r="Q2477" i="7"/>
  <c r="R2478" i="7" s="1"/>
  <c r="S2478" i="7" l="1"/>
  <c r="T2478" i="7"/>
  <c r="Q2478" i="7"/>
  <c r="R2479" i="7" s="1"/>
  <c r="S2479" i="7" l="1"/>
  <c r="T2479" i="7"/>
  <c r="Q2479" i="7"/>
  <c r="R2480" i="7" s="1"/>
  <c r="S2480" i="7" l="1"/>
  <c r="T2480" i="7"/>
  <c r="Q2480" i="7"/>
  <c r="Q2481" i="7" l="1"/>
  <c r="Q2482" i="7" l="1"/>
  <c r="Q2483" i="7" l="1"/>
  <c r="Q2484" i="7" l="1"/>
  <c r="Q2485" i="7" l="1"/>
  <c r="Q2486" i="7" l="1"/>
  <c r="Q2487" i="7" l="1"/>
  <c r="Q2488" i="7" l="1"/>
  <c r="Q2489" i="7" l="1"/>
  <c r="Q2490" i="7" l="1"/>
  <c r="Q2491" i="7" l="1"/>
  <c r="R2492" i="7" s="1"/>
  <c r="S2492" i="7" l="1"/>
  <c r="T2492" i="7"/>
  <c r="Q2492" i="7"/>
  <c r="R2493" i="7" s="1"/>
  <c r="S2493" i="7" l="1"/>
  <c r="T2493" i="7"/>
  <c r="Q2493" i="7"/>
  <c r="R2494" i="7" s="1"/>
  <c r="S2494" i="7" l="1"/>
  <c r="T2494" i="7"/>
  <c r="Q2494" i="7"/>
  <c r="R2495" i="7" s="1"/>
  <c r="S2495" i="7" l="1"/>
  <c r="T2495" i="7"/>
  <c r="Q2495" i="7"/>
  <c r="R2496" i="7" s="1"/>
  <c r="S2496" i="7" l="1"/>
  <c r="T2496" i="7"/>
  <c r="Q2496" i="7"/>
  <c r="R2497" i="7" s="1"/>
  <c r="S2497" i="7" l="1"/>
  <c r="T2497" i="7"/>
  <c r="Q2497" i="7"/>
  <c r="R2498" i="7" s="1"/>
  <c r="S2498" i="7" l="1"/>
  <c r="T2498" i="7"/>
  <c r="Q2498" i="7"/>
  <c r="R2499" i="7" s="1"/>
  <c r="S2499" i="7" l="1"/>
  <c r="T2499" i="7"/>
  <c r="Q2499" i="7"/>
  <c r="R2500" i="7" s="1"/>
  <c r="S2500" i="7" l="1"/>
  <c r="T2500" i="7"/>
  <c r="Q2500" i="7"/>
  <c r="R2501" i="7" s="1"/>
  <c r="S2501" i="7" l="1"/>
  <c r="T2501" i="7"/>
  <c r="Q2501" i="7"/>
  <c r="R2502" i="7" s="1"/>
  <c r="S2502" i="7" l="1"/>
  <c r="T2502" i="7"/>
  <c r="Q2502" i="7"/>
  <c r="R2503" i="7" s="1"/>
  <c r="S2503" i="7" l="1"/>
  <c r="T2503" i="7"/>
  <c r="Q2503" i="7"/>
  <c r="R2504" i="7" s="1"/>
  <c r="S2504" i="7" l="1"/>
  <c r="T2504" i="7"/>
  <c r="Q2504" i="7"/>
  <c r="Q2505" i="7" l="1"/>
  <c r="Q2506" i="7" l="1"/>
  <c r="Q2507" i="7" l="1"/>
  <c r="Q2508" i="7" l="1"/>
  <c r="Q2509" i="7" l="1"/>
  <c r="Q2510" i="7" l="1"/>
  <c r="Q2511" i="7" l="1"/>
  <c r="Q2512" i="7" l="1"/>
  <c r="Q2513" i="7" l="1"/>
  <c r="Q2514" i="7" l="1"/>
  <c r="Q2515" i="7" l="1"/>
  <c r="R2516" i="7" s="1"/>
  <c r="S2516" i="7" l="1"/>
  <c r="T2516" i="7"/>
  <c r="Q2516" i="7"/>
  <c r="R2517" i="7" s="1"/>
  <c r="S2517" i="7" l="1"/>
  <c r="T2517" i="7"/>
  <c r="Q2517" i="7"/>
  <c r="R2518" i="7" s="1"/>
  <c r="S2518" i="7" l="1"/>
  <c r="T2518" i="7"/>
  <c r="Q2518" i="7"/>
  <c r="R2519" i="7" s="1"/>
  <c r="S2519" i="7" l="1"/>
  <c r="T2519" i="7"/>
  <c r="Q2519" i="7"/>
  <c r="R2520" i="7" s="1"/>
  <c r="S2520" i="7" l="1"/>
  <c r="T2520" i="7"/>
  <c r="Q2520" i="7"/>
  <c r="R2521" i="7" s="1"/>
  <c r="S2521" i="7" l="1"/>
  <c r="T2521" i="7"/>
  <c r="Q2521" i="7"/>
  <c r="R2522" i="7" s="1"/>
  <c r="S2522" i="7" l="1"/>
  <c r="T2522" i="7"/>
  <c r="Q2522" i="7"/>
  <c r="R2523" i="7" s="1"/>
  <c r="S2523" i="7" l="1"/>
  <c r="T2523" i="7"/>
  <c r="Q2523" i="7"/>
  <c r="R2524" i="7" s="1"/>
  <c r="S2524" i="7" l="1"/>
  <c r="T2524" i="7"/>
  <c r="Q2524" i="7"/>
  <c r="R2525" i="7" s="1"/>
  <c r="S2525" i="7" l="1"/>
  <c r="T2525" i="7"/>
  <c r="Q2525" i="7"/>
  <c r="R2526" i="7" s="1"/>
  <c r="S2526" i="7" l="1"/>
  <c r="T2526" i="7"/>
  <c r="Q2526" i="7"/>
  <c r="R2527" i="7" s="1"/>
  <c r="S2527" i="7" l="1"/>
  <c r="T2527" i="7"/>
  <c r="Q2527" i="7"/>
  <c r="R2528" i="7" s="1"/>
  <c r="S2528" i="7" l="1"/>
  <c r="T2528" i="7"/>
  <c r="Q2528" i="7"/>
  <c r="R2529" i="7" s="1"/>
  <c r="S2529" i="7" l="1"/>
  <c r="T2529" i="7"/>
  <c r="Q2529" i="7"/>
  <c r="Q2530" i="7" l="1"/>
  <c r="Q2531" i="7" l="1"/>
  <c r="Q2532" i="7" l="1"/>
  <c r="Q2533" i="7" l="1"/>
  <c r="Q2534" i="7" l="1"/>
  <c r="Q2535" i="7" l="1"/>
  <c r="Q2536" i="7" l="1"/>
  <c r="Q2537" i="7" l="1"/>
  <c r="R2538" i="7" s="1"/>
  <c r="S2538" i="7" l="1"/>
  <c r="T2538" i="7"/>
  <c r="Q2538" i="7"/>
  <c r="R2539" i="7" s="1"/>
  <c r="S2539" i="7" l="1"/>
  <c r="T2539" i="7"/>
  <c r="Q2539" i="7"/>
  <c r="R2540" i="7" s="1"/>
  <c r="S2540" i="7" l="1"/>
  <c r="T2540" i="7"/>
  <c r="Q2540" i="7"/>
  <c r="R2541" i="7" s="1"/>
  <c r="S2541" i="7" l="1"/>
  <c r="T2541" i="7"/>
  <c r="Q2541" i="7"/>
  <c r="R2542" i="7" s="1"/>
  <c r="S2542" i="7" l="1"/>
  <c r="T2542" i="7"/>
  <c r="Q2542" i="7"/>
  <c r="R2543" i="7" s="1"/>
  <c r="S2543" i="7" l="1"/>
  <c r="T2543" i="7"/>
  <c r="Q2543" i="7"/>
  <c r="R2544" i="7" s="1"/>
  <c r="S2544" i="7" l="1"/>
  <c r="T2544" i="7"/>
  <c r="Q2544" i="7"/>
  <c r="R2545" i="7" s="1"/>
  <c r="S2545" i="7" l="1"/>
  <c r="T2545" i="7"/>
  <c r="Q2545" i="7"/>
  <c r="R2546" i="7" s="1"/>
  <c r="S2546" i="7" l="1"/>
  <c r="T2546" i="7"/>
  <c r="Q2546" i="7"/>
  <c r="R2547" i="7" s="1"/>
  <c r="S2547" i="7" l="1"/>
  <c r="T2547" i="7"/>
  <c r="Q2547" i="7"/>
  <c r="R2548" i="7" s="1"/>
  <c r="S2548" i="7" l="1"/>
  <c r="T2548" i="7"/>
  <c r="Q2548" i="7"/>
  <c r="R2549" i="7" s="1"/>
  <c r="S2549" i="7" l="1"/>
  <c r="T2549" i="7"/>
  <c r="Q2549" i="7"/>
  <c r="R2550" i="7" s="1"/>
  <c r="S2550" i="7" l="1"/>
  <c r="T2550" i="7"/>
  <c r="Q2550" i="7"/>
  <c r="R2551" i="7" s="1"/>
  <c r="S2551" i="7" l="1"/>
  <c r="T2551" i="7"/>
  <c r="Q2551" i="7"/>
  <c r="R2552" i="7" s="1"/>
  <c r="S2552" i="7" l="1"/>
  <c r="T2552" i="7"/>
  <c r="Q2552" i="7"/>
  <c r="R2553" i="7" s="1"/>
  <c r="S2553" i="7" l="1"/>
  <c r="T2553" i="7"/>
  <c r="Q2553" i="7"/>
  <c r="R2554" i="7" s="1"/>
  <c r="S2554" i="7" l="1"/>
  <c r="T2554" i="7"/>
  <c r="Q2554" i="7"/>
  <c r="R2555" i="7" s="1"/>
  <c r="S2555" i="7" l="1"/>
  <c r="T2555" i="7"/>
  <c r="Q2555" i="7"/>
  <c r="R2556" i="7" s="1"/>
  <c r="S2556" i="7" l="1"/>
  <c r="T2556" i="7"/>
  <c r="Q2556" i="7"/>
  <c r="R2557" i="7" s="1"/>
  <c r="S2557" i="7" l="1"/>
  <c r="T2557" i="7"/>
  <c r="Q2557" i="7"/>
  <c r="R2558" i="7" s="1"/>
  <c r="S2558" i="7" l="1"/>
  <c r="T2558" i="7"/>
  <c r="Q2558" i="7"/>
  <c r="R2559" i="7" s="1"/>
  <c r="S2559" i="7" l="1"/>
  <c r="T2559" i="7"/>
  <c r="Q2559" i="7"/>
  <c r="R2560" i="7" s="1"/>
  <c r="S2560" i="7" l="1"/>
  <c r="T2560" i="7"/>
  <c r="Q2560" i="7"/>
  <c r="R2561" i="7" s="1"/>
  <c r="S2561" i="7" l="1"/>
  <c r="T2561" i="7"/>
  <c r="Q2561" i="7"/>
  <c r="R2562" i="7" s="1"/>
  <c r="S2562" i="7" l="1"/>
  <c r="T2562" i="7"/>
  <c r="Q2562" i="7"/>
  <c r="R2563" i="7" s="1"/>
  <c r="S2563" i="7" l="1"/>
  <c r="T2563" i="7"/>
  <c r="Q2563" i="7"/>
  <c r="R2564" i="7" s="1"/>
  <c r="S2564" i="7" l="1"/>
  <c r="T2564" i="7"/>
  <c r="Q2564" i="7"/>
  <c r="R2565" i="7" s="1"/>
  <c r="S2565" i="7" l="1"/>
  <c r="T2565" i="7"/>
  <c r="Q2565" i="7"/>
  <c r="R2566" i="7" s="1"/>
  <c r="S2566" i="7" l="1"/>
  <c r="T2566" i="7"/>
  <c r="Q2566" i="7"/>
  <c r="R2567" i="7" s="1"/>
  <c r="S2567" i="7" l="1"/>
  <c r="T2567" i="7"/>
  <c r="Q2567" i="7"/>
  <c r="R2568" i="7" s="1"/>
  <c r="S2568" i="7" l="1"/>
  <c r="T2568" i="7"/>
  <c r="Q2568" i="7"/>
  <c r="R2569" i="7" s="1"/>
  <c r="S2569" i="7" l="1"/>
  <c r="T2569" i="7"/>
  <c r="Q2569" i="7"/>
  <c r="R2570" i="7" s="1"/>
  <c r="S2570" i="7" l="1"/>
  <c r="T2570" i="7"/>
  <c r="Q2570" i="7"/>
  <c r="R2571" i="7" s="1"/>
  <c r="S2571" i="7" l="1"/>
  <c r="T2571" i="7"/>
  <c r="Q2571" i="7"/>
  <c r="R2572" i="7" s="1"/>
  <c r="S2572" i="7" l="1"/>
  <c r="T2572" i="7"/>
  <c r="Q2572" i="7"/>
  <c r="R2573" i="7" s="1"/>
  <c r="S2573" i="7" l="1"/>
  <c r="T2573" i="7"/>
  <c r="Q2573" i="7"/>
  <c r="R2574" i="7" s="1"/>
  <c r="S2574" i="7" l="1"/>
  <c r="T2574" i="7"/>
  <c r="Q2574" i="7"/>
  <c r="R2575" i="7" s="1"/>
  <c r="S2575" i="7" l="1"/>
  <c r="T2575" i="7"/>
  <c r="Q2575" i="7"/>
  <c r="R2576" i="7" s="1"/>
  <c r="S2576" i="7" l="1"/>
  <c r="T2576" i="7"/>
  <c r="Q2576" i="7"/>
  <c r="R2577" i="7" s="1"/>
  <c r="S2577" i="7" l="1"/>
  <c r="T2577" i="7"/>
  <c r="Q2577" i="7"/>
  <c r="Q2578" i="7" l="1"/>
  <c r="R2579" i="7" s="1"/>
  <c r="S2579" i="7" l="1"/>
  <c r="T2579" i="7"/>
  <c r="Q2579" i="7"/>
  <c r="R2580" i="7" s="1"/>
  <c r="S2580" i="7" l="1"/>
  <c r="T2580" i="7"/>
  <c r="Q2580" i="7"/>
  <c r="R2581" i="7" s="1"/>
  <c r="S2581" i="7" l="1"/>
  <c r="T2581" i="7"/>
  <c r="Q2581" i="7"/>
  <c r="R2582" i="7" s="1"/>
  <c r="S2582" i="7" l="1"/>
  <c r="T2582" i="7"/>
  <c r="Q2582" i="7"/>
  <c r="R2583" i="7" s="1"/>
  <c r="S2583" i="7" l="1"/>
  <c r="T2583" i="7"/>
  <c r="Q2583" i="7"/>
  <c r="R2584" i="7" s="1"/>
  <c r="S2584" i="7" l="1"/>
  <c r="T2584" i="7"/>
  <c r="Q2584" i="7"/>
  <c r="R2585" i="7" s="1"/>
  <c r="S2585" i="7" l="1"/>
  <c r="T2585" i="7"/>
  <c r="Q2585" i="7"/>
  <c r="R2586" i="7" s="1"/>
  <c r="S2586" i="7" l="1"/>
  <c r="T2586" i="7"/>
  <c r="Q2586" i="7"/>
  <c r="R2587" i="7" s="1"/>
  <c r="S2587" i="7" l="1"/>
  <c r="T2587" i="7"/>
  <c r="Q2587" i="7"/>
  <c r="R2588" i="7" s="1"/>
  <c r="S2588" i="7" l="1"/>
  <c r="T2588" i="7"/>
  <c r="Q2588" i="7"/>
  <c r="R2589" i="7" s="1"/>
  <c r="S2589" i="7" l="1"/>
  <c r="T2589" i="7"/>
  <c r="Q2589" i="7"/>
  <c r="R2590" i="7" s="1"/>
  <c r="S2590" i="7" l="1"/>
  <c r="T2590" i="7"/>
  <c r="Q2590" i="7"/>
  <c r="R2591" i="7" s="1"/>
  <c r="S2591" i="7" l="1"/>
  <c r="T2591" i="7"/>
  <c r="Q2591" i="7"/>
  <c r="R2592" i="7" s="1"/>
  <c r="S2592" i="7" l="1"/>
  <c r="T2592" i="7"/>
  <c r="Q2592" i="7"/>
  <c r="R2593" i="7" s="1"/>
  <c r="S2593" i="7" l="1"/>
  <c r="T2593" i="7"/>
  <c r="Q2593" i="7"/>
  <c r="R2594" i="7" s="1"/>
  <c r="S2594" i="7" l="1"/>
  <c r="T2594" i="7"/>
  <c r="Q2594" i="7"/>
  <c r="R2595" i="7" s="1"/>
  <c r="S2595" i="7" l="1"/>
  <c r="T2595" i="7"/>
  <c r="Q2595" i="7"/>
  <c r="R2596" i="7" s="1"/>
  <c r="S2596" i="7" l="1"/>
  <c r="T2596" i="7"/>
  <c r="Q2596" i="7"/>
  <c r="R2597" i="7" s="1"/>
  <c r="S2597" i="7" l="1"/>
  <c r="T2597" i="7"/>
  <c r="Q2597" i="7"/>
  <c r="R2598" i="7" s="1"/>
  <c r="S2598" i="7" l="1"/>
  <c r="T2598" i="7"/>
  <c r="Q2598" i="7"/>
  <c r="R2599" i="7" s="1"/>
  <c r="S2599" i="7" l="1"/>
  <c r="T2599" i="7"/>
  <c r="Q2599" i="7"/>
  <c r="R2600" i="7" s="1"/>
  <c r="S2600" i="7" l="1"/>
  <c r="T2600" i="7"/>
  <c r="Q2600" i="7"/>
  <c r="R2601" i="7" s="1"/>
  <c r="S2601" i="7" l="1"/>
  <c r="T2601" i="7"/>
  <c r="Q2601" i="7"/>
  <c r="Q2602" i="7" l="1"/>
  <c r="Q2603" i="7" l="1"/>
  <c r="Q2604" i="7" l="1"/>
  <c r="Q2605" i="7" l="1"/>
  <c r="Q2606" i="7" l="1"/>
  <c r="Q2607" i="7" l="1"/>
  <c r="Q2608" i="7" l="1"/>
  <c r="Q2609" i="7" l="1"/>
  <c r="R2610" i="7" s="1"/>
  <c r="S2610" i="7" l="1"/>
  <c r="T2610" i="7"/>
  <c r="Q2610" i="7"/>
  <c r="R2611" i="7" s="1"/>
  <c r="S2611" i="7" l="1"/>
  <c r="T2611" i="7"/>
  <c r="Q2611" i="7"/>
  <c r="R2612" i="7" s="1"/>
  <c r="S2612" i="7" l="1"/>
  <c r="T2612" i="7"/>
  <c r="Q2612" i="7"/>
  <c r="R2613" i="7" s="1"/>
  <c r="S2613" i="7" l="1"/>
  <c r="T2613" i="7"/>
  <c r="Q2613" i="7"/>
  <c r="R2614" i="7" s="1"/>
  <c r="S2614" i="7" l="1"/>
  <c r="T2614" i="7"/>
  <c r="Q2614" i="7"/>
  <c r="R2615" i="7" s="1"/>
  <c r="S2615" i="7" l="1"/>
  <c r="T2615" i="7"/>
  <c r="Q2615" i="7"/>
  <c r="R2616" i="7" s="1"/>
  <c r="S2616" i="7" l="1"/>
  <c r="T2616" i="7"/>
  <c r="Q2616" i="7"/>
  <c r="R2617" i="7" s="1"/>
  <c r="S2617" i="7" l="1"/>
  <c r="T2617" i="7"/>
  <c r="Q2617" i="7"/>
  <c r="R2618" i="7" s="1"/>
  <c r="S2618" i="7" l="1"/>
  <c r="T2618" i="7"/>
  <c r="Q2618" i="7"/>
  <c r="R2619" i="7" s="1"/>
  <c r="S2619" i="7" l="1"/>
  <c r="T2619" i="7"/>
  <c r="Q2619" i="7"/>
  <c r="R2620" i="7" s="1"/>
  <c r="S2620" i="7" l="1"/>
  <c r="T2620" i="7"/>
  <c r="Q2620" i="7"/>
  <c r="R2621" i="7" s="1"/>
  <c r="S2621" i="7" l="1"/>
  <c r="T2621" i="7"/>
  <c r="Q2621" i="7"/>
  <c r="R2622" i="7" s="1"/>
  <c r="S2622" i="7" l="1"/>
  <c r="T2622" i="7"/>
  <c r="Q2622" i="7"/>
  <c r="R2623" i="7" s="1"/>
  <c r="S2623" i="7" l="1"/>
  <c r="T2623" i="7"/>
  <c r="Q2623" i="7"/>
  <c r="R2624" i="7" s="1"/>
  <c r="S2624" i="7" l="1"/>
  <c r="T2624" i="7"/>
  <c r="Q2624" i="7"/>
  <c r="R2625" i="7" s="1"/>
  <c r="S2625" i="7" l="1"/>
  <c r="T2625" i="7"/>
  <c r="Q2625" i="7"/>
  <c r="Q2626" i="7" l="1"/>
  <c r="Q2627" i="7" l="1"/>
  <c r="Q2628" i="7" l="1"/>
  <c r="Q2629" i="7" l="1"/>
  <c r="Q2630" i="7" l="1"/>
  <c r="Q2631" i="7" l="1"/>
  <c r="Q2632" i="7" l="1"/>
  <c r="Q2633" i="7" l="1"/>
  <c r="R2634" i="7" s="1"/>
  <c r="S2634" i="7" l="1"/>
  <c r="T2634" i="7"/>
  <c r="Q2634" i="7"/>
  <c r="R2635" i="7" s="1"/>
  <c r="S2635" i="7" l="1"/>
  <c r="T2635" i="7"/>
  <c r="Q2635" i="7"/>
  <c r="R2636" i="7" s="1"/>
  <c r="S2636" i="7" l="1"/>
  <c r="T2636" i="7"/>
  <c r="Q2636" i="7"/>
  <c r="R2637" i="7" s="1"/>
  <c r="S2637" i="7" l="1"/>
  <c r="T2637" i="7"/>
  <c r="Q2637" i="7"/>
  <c r="R2638" i="7" s="1"/>
  <c r="S2638" i="7" l="1"/>
  <c r="T2638" i="7"/>
  <c r="Q2638" i="7"/>
  <c r="R2639" i="7" s="1"/>
  <c r="S2639" i="7" l="1"/>
  <c r="T2639" i="7"/>
  <c r="Q2639" i="7"/>
  <c r="R2640" i="7" s="1"/>
  <c r="S2640" i="7" l="1"/>
  <c r="T2640" i="7"/>
  <c r="Q2640" i="7"/>
  <c r="R2641" i="7" s="1"/>
  <c r="S2641" i="7" l="1"/>
  <c r="T2641" i="7"/>
  <c r="Q2641" i="7"/>
  <c r="R2642" i="7" s="1"/>
  <c r="S2642" i="7" l="1"/>
  <c r="T2642" i="7"/>
  <c r="Q2642" i="7"/>
  <c r="R2643" i="7" s="1"/>
  <c r="S2643" i="7" l="1"/>
  <c r="T2643" i="7"/>
  <c r="Q2643" i="7"/>
  <c r="R2644" i="7" s="1"/>
  <c r="S2644" i="7" l="1"/>
  <c r="T2644" i="7"/>
  <c r="Q2644" i="7"/>
  <c r="R2645" i="7" s="1"/>
  <c r="S2645" i="7" l="1"/>
  <c r="T2645" i="7"/>
  <c r="Q2645" i="7"/>
  <c r="R2646" i="7" s="1"/>
  <c r="S2646" i="7" l="1"/>
  <c r="T2646" i="7"/>
  <c r="Q2646" i="7"/>
  <c r="R2647" i="7" s="1"/>
  <c r="S2647" i="7" l="1"/>
  <c r="T2647" i="7"/>
  <c r="Q2647" i="7"/>
  <c r="R2648" i="7" s="1"/>
  <c r="S2648" i="7" l="1"/>
  <c r="T2648" i="7"/>
  <c r="Q2648" i="7"/>
  <c r="Q2649" i="7" l="1"/>
  <c r="Q2650" i="7" l="1"/>
  <c r="Q2651" i="7" l="1"/>
  <c r="Q2652" i="7" l="1"/>
  <c r="Q2653" i="7" l="1"/>
  <c r="Q2654" i="7" l="1"/>
  <c r="Q2655" i="7" l="1"/>
  <c r="Q2656" i="7" l="1"/>
  <c r="Q2657" i="7" l="1"/>
  <c r="Q2658" i="7" l="1"/>
  <c r="Q2659" i="7" l="1"/>
  <c r="R2660" i="7" s="1"/>
  <c r="S2660" i="7" l="1"/>
  <c r="T2660" i="7"/>
  <c r="Q2660" i="7"/>
  <c r="R2661" i="7" s="1"/>
  <c r="S2661" i="7" l="1"/>
  <c r="T2661" i="7"/>
  <c r="Q2661" i="7"/>
  <c r="R2662" i="7" s="1"/>
  <c r="S2662" i="7" l="1"/>
  <c r="T2662" i="7"/>
  <c r="Q2662" i="7"/>
  <c r="R2663" i="7" s="1"/>
  <c r="S2663" i="7" l="1"/>
  <c r="T2663" i="7"/>
  <c r="Q2663" i="7"/>
  <c r="R2664" i="7" s="1"/>
  <c r="S2664" i="7" l="1"/>
  <c r="T2664" i="7"/>
  <c r="Q2664" i="7"/>
  <c r="R2665" i="7" s="1"/>
  <c r="S2665" i="7" l="1"/>
  <c r="T2665" i="7"/>
  <c r="Q2665" i="7"/>
  <c r="R2666" i="7" s="1"/>
  <c r="S2666" i="7" l="1"/>
  <c r="T2666" i="7"/>
  <c r="Q2666" i="7"/>
  <c r="R2667" i="7" s="1"/>
  <c r="S2667" i="7" l="1"/>
  <c r="T2667" i="7"/>
  <c r="Q2667" i="7"/>
  <c r="R2668" i="7" s="1"/>
  <c r="S2668" i="7" l="1"/>
  <c r="T2668" i="7"/>
  <c r="Q2668" i="7"/>
  <c r="R2669" i="7" s="1"/>
  <c r="S2669" i="7" l="1"/>
  <c r="T2669" i="7"/>
  <c r="Q2669" i="7"/>
  <c r="R2670" i="7" s="1"/>
  <c r="S2670" i="7" l="1"/>
  <c r="T2670" i="7"/>
  <c r="Q2670" i="7"/>
  <c r="R2671" i="7" s="1"/>
  <c r="S2671" i="7" l="1"/>
  <c r="T2671" i="7"/>
  <c r="Q2671" i="7"/>
  <c r="R2672" i="7" s="1"/>
  <c r="S2672" i="7" l="1"/>
  <c r="T2672" i="7"/>
  <c r="Q2672" i="7"/>
  <c r="R2673" i="7" s="1"/>
  <c r="S2673" i="7" l="1"/>
  <c r="T2673" i="7"/>
  <c r="Q2673" i="7"/>
  <c r="Q2674" i="7" l="1"/>
  <c r="Q2675" i="7" l="1"/>
  <c r="Q2676" i="7" l="1"/>
  <c r="Q2677" i="7" l="1"/>
  <c r="Q2678" i="7" l="1"/>
  <c r="Q2679" i="7" l="1"/>
  <c r="Q2680" i="7" l="1"/>
  <c r="Q2681" i="7" l="1"/>
  <c r="Q2682" i="7" l="1"/>
  <c r="R2683" i="7" s="1"/>
  <c r="S2683" i="7" l="1"/>
  <c r="T2683" i="7"/>
  <c r="Q2683" i="7"/>
  <c r="R2684" i="7" s="1"/>
  <c r="S2684" i="7" l="1"/>
  <c r="T2684" i="7"/>
  <c r="Q2684" i="7"/>
  <c r="R2685" i="7" s="1"/>
  <c r="S2685" i="7" l="1"/>
  <c r="T2685" i="7"/>
  <c r="Q2685" i="7"/>
  <c r="R2686" i="7" s="1"/>
  <c r="S2686" i="7" l="1"/>
  <c r="T2686" i="7"/>
  <c r="Q2686" i="7"/>
  <c r="R2687" i="7" s="1"/>
  <c r="S2687" i="7" l="1"/>
  <c r="T2687" i="7"/>
  <c r="Q2687" i="7"/>
  <c r="R2688" i="7" s="1"/>
  <c r="S2688" i="7" l="1"/>
  <c r="T2688" i="7"/>
  <c r="Q2688" i="7"/>
  <c r="R2689" i="7" s="1"/>
  <c r="S2689" i="7" l="1"/>
  <c r="T2689" i="7"/>
  <c r="Q2689" i="7"/>
  <c r="R2690" i="7" s="1"/>
  <c r="S2690" i="7" l="1"/>
  <c r="T2690" i="7"/>
  <c r="Q2690" i="7"/>
  <c r="R2691" i="7" s="1"/>
  <c r="S2691" i="7" l="1"/>
  <c r="T2691" i="7"/>
  <c r="Q2691" i="7"/>
  <c r="R2692" i="7" s="1"/>
  <c r="S2692" i="7" l="1"/>
  <c r="T2692" i="7"/>
  <c r="Q2692" i="7"/>
  <c r="R2693" i="7" s="1"/>
  <c r="S2693" i="7" l="1"/>
  <c r="T2693" i="7"/>
  <c r="Q2693" i="7"/>
  <c r="R2694" i="7" s="1"/>
  <c r="S2694" i="7" l="1"/>
  <c r="T2694" i="7"/>
  <c r="Q2694" i="7"/>
  <c r="R2695" i="7" s="1"/>
  <c r="S2695" i="7" l="1"/>
  <c r="T2695" i="7"/>
  <c r="Q2695" i="7"/>
  <c r="R2696" i="7" s="1"/>
  <c r="S2696" i="7" l="1"/>
  <c r="T2696" i="7"/>
  <c r="Q2696" i="7"/>
  <c r="R2697" i="7" s="1"/>
  <c r="S2697" i="7" l="1"/>
  <c r="T2697" i="7"/>
  <c r="Q2697" i="7"/>
  <c r="R2698" i="7" s="1"/>
  <c r="S2698" i="7" l="1"/>
  <c r="T2698" i="7"/>
  <c r="Q2698" i="7"/>
  <c r="R2699" i="7" s="1"/>
  <c r="S2699" i="7" l="1"/>
  <c r="T2699" i="7"/>
  <c r="Q2699" i="7"/>
  <c r="R2700" i="7" s="1"/>
  <c r="S2700" i="7" l="1"/>
  <c r="T2700" i="7"/>
  <c r="Q2700" i="7"/>
  <c r="Q2701" i="7" l="1"/>
  <c r="R2702" i="7" s="1"/>
  <c r="S2702" i="7" l="1"/>
  <c r="T2702" i="7"/>
  <c r="Q2702" i="7"/>
  <c r="Q2703" i="7" l="1"/>
  <c r="R2704" i="7" s="1"/>
  <c r="S2704" i="7" l="1"/>
  <c r="T2704" i="7"/>
  <c r="Q2704" i="7"/>
  <c r="R2705" i="7" s="1"/>
  <c r="S2705" i="7" l="1"/>
  <c r="T2705" i="7"/>
  <c r="Q2705" i="7"/>
  <c r="R2706" i="7" s="1"/>
  <c r="S2706" i="7" l="1"/>
  <c r="T2706" i="7"/>
  <c r="Q2706" i="7"/>
  <c r="R2707" i="7" s="1"/>
  <c r="S2707" i="7" l="1"/>
  <c r="T2707" i="7"/>
  <c r="Q2707" i="7"/>
  <c r="R2708" i="7" s="1"/>
  <c r="S2708" i="7" l="1"/>
  <c r="T2708" i="7"/>
  <c r="Q2708" i="7"/>
  <c r="R2709" i="7" s="1"/>
  <c r="S2709" i="7" l="1"/>
  <c r="T2709" i="7"/>
  <c r="Q2709" i="7"/>
  <c r="R2710" i="7" s="1"/>
  <c r="S2710" i="7" l="1"/>
  <c r="T2710" i="7"/>
  <c r="Q2710" i="7"/>
  <c r="R2711" i="7" s="1"/>
  <c r="S2711" i="7" l="1"/>
  <c r="T2711" i="7"/>
  <c r="Q2711" i="7"/>
  <c r="R2712" i="7" s="1"/>
  <c r="S2712" i="7" l="1"/>
  <c r="T2712" i="7"/>
  <c r="Q2712" i="7"/>
  <c r="R2713" i="7" s="1"/>
  <c r="S2713" i="7" l="1"/>
  <c r="T2713" i="7"/>
  <c r="Q2713" i="7"/>
  <c r="R2714" i="7" s="1"/>
  <c r="S2714" i="7" l="1"/>
  <c r="T2714" i="7"/>
  <c r="Q2714" i="7"/>
  <c r="R2715" i="7" s="1"/>
  <c r="S2715" i="7" l="1"/>
  <c r="T2715" i="7"/>
  <c r="Q2715" i="7"/>
  <c r="R2716" i="7" s="1"/>
  <c r="S2716" i="7" l="1"/>
  <c r="T2716" i="7"/>
  <c r="Q2716" i="7"/>
  <c r="R2717" i="7" s="1"/>
  <c r="S2717" i="7" l="1"/>
  <c r="T2717" i="7"/>
  <c r="Q2717" i="7"/>
  <c r="R2718" i="7" s="1"/>
  <c r="S2718" i="7" l="1"/>
  <c r="T2718" i="7"/>
  <c r="Q2718" i="7"/>
  <c r="R2719" i="7" s="1"/>
  <c r="S2719" i="7" l="1"/>
  <c r="T2719" i="7"/>
  <c r="Q2719" i="7"/>
  <c r="R2720" i="7" s="1"/>
  <c r="S2720" i="7" l="1"/>
  <c r="T2720" i="7"/>
  <c r="Q2720" i="7"/>
  <c r="R2721" i="7" s="1"/>
  <c r="S2721" i="7" l="1"/>
  <c r="T2721" i="7"/>
  <c r="Q2721" i="7"/>
  <c r="R2722" i="7" s="1"/>
  <c r="S2722" i="7" l="1"/>
  <c r="T2722" i="7"/>
  <c r="Q2722" i="7"/>
  <c r="Q2723" i="7" l="1"/>
  <c r="Q2724" i="7" l="1"/>
  <c r="Q2725" i="7" l="1"/>
  <c r="Q2726" i="7" l="1"/>
  <c r="Q2727" i="7" l="1"/>
  <c r="R2728" i="7" s="1"/>
  <c r="S2728" i="7" l="1"/>
  <c r="T2728" i="7"/>
  <c r="Q2728" i="7"/>
  <c r="R2729" i="7" s="1"/>
  <c r="S2729" i="7" l="1"/>
  <c r="T2729" i="7"/>
  <c r="Q2729" i="7"/>
  <c r="R2730" i="7" s="1"/>
  <c r="S2730" i="7" l="1"/>
  <c r="T2730" i="7"/>
  <c r="Q2730" i="7"/>
  <c r="R2731" i="7" s="1"/>
  <c r="S2731" i="7" l="1"/>
  <c r="T2731" i="7"/>
  <c r="Q2731" i="7"/>
  <c r="R2732" i="7" s="1"/>
  <c r="S2732" i="7" l="1"/>
  <c r="T2732" i="7"/>
  <c r="Q2732" i="7"/>
  <c r="R2733" i="7" s="1"/>
  <c r="S2733" i="7" l="1"/>
  <c r="T2733" i="7"/>
  <c r="Q2733" i="7"/>
  <c r="R2734" i="7" s="1"/>
  <c r="S2734" i="7" l="1"/>
  <c r="T2734" i="7"/>
  <c r="Q2734" i="7"/>
  <c r="R2735" i="7" s="1"/>
  <c r="S2735" i="7" l="1"/>
  <c r="T2735" i="7"/>
  <c r="Q2735" i="7"/>
  <c r="R2736" i="7" s="1"/>
  <c r="S2736" i="7" l="1"/>
  <c r="T2736" i="7"/>
  <c r="Q2736" i="7"/>
  <c r="R2737" i="7" s="1"/>
  <c r="S2737" i="7" l="1"/>
  <c r="T2737" i="7"/>
  <c r="Q2737" i="7"/>
  <c r="R2738" i="7" s="1"/>
  <c r="S2738" i="7" l="1"/>
  <c r="T2738" i="7"/>
  <c r="Q2738" i="7"/>
  <c r="R2739" i="7" s="1"/>
  <c r="S2739" i="7" l="1"/>
  <c r="T2739" i="7"/>
  <c r="Q2739" i="7"/>
  <c r="R2740" i="7" s="1"/>
  <c r="S2740" i="7" l="1"/>
  <c r="T2740" i="7"/>
  <c r="Q2740" i="7"/>
  <c r="R2741" i="7" s="1"/>
  <c r="S2741" i="7" l="1"/>
  <c r="T2741" i="7"/>
  <c r="Q2741" i="7"/>
  <c r="R2742" i="7" s="1"/>
  <c r="S2742" i="7" l="1"/>
  <c r="T2742" i="7"/>
  <c r="Q2742" i="7"/>
  <c r="R2743" i="7" s="1"/>
  <c r="S2743" i="7" l="1"/>
  <c r="T2743" i="7"/>
  <c r="Q2743" i="7"/>
  <c r="R2744" i="7" s="1"/>
  <c r="S2744" i="7" l="1"/>
  <c r="T2744" i="7"/>
  <c r="Q2744" i="7"/>
  <c r="R2745" i="7" s="1"/>
  <c r="S2745" i="7" l="1"/>
  <c r="T2745" i="7"/>
  <c r="Q2745" i="7"/>
  <c r="R2746" i="7" s="1"/>
  <c r="S2746" i="7" l="1"/>
  <c r="T2746" i="7"/>
  <c r="Q2746" i="7"/>
  <c r="Q2747" i="7" l="1"/>
  <c r="Q2748" i="7" l="1"/>
  <c r="Q2749" i="7" l="1"/>
  <c r="Q2750" i="7" l="1"/>
  <c r="Q2751" i="7" l="1"/>
  <c r="Q2752" i="7" l="1"/>
  <c r="R2753" i="7" s="1"/>
  <c r="S2753" i="7" l="1"/>
  <c r="T2753" i="7"/>
  <c r="Q2753" i="7"/>
  <c r="R2754" i="7" s="1"/>
  <c r="S2754" i="7" l="1"/>
  <c r="T2754" i="7"/>
  <c r="Q2754" i="7"/>
  <c r="R2755" i="7" s="1"/>
  <c r="S2755" i="7" l="1"/>
  <c r="T2755" i="7"/>
  <c r="Q2755" i="7"/>
  <c r="R2756" i="7" s="1"/>
  <c r="S2756" i="7" l="1"/>
  <c r="T2756" i="7"/>
  <c r="Q2756" i="7"/>
  <c r="R2757" i="7" s="1"/>
  <c r="S2757" i="7" l="1"/>
  <c r="T2757" i="7"/>
  <c r="Q2757" i="7"/>
  <c r="R2758" i="7" s="1"/>
  <c r="S2758" i="7" l="1"/>
  <c r="T2758" i="7"/>
  <c r="Q2758" i="7"/>
  <c r="R2759" i="7" s="1"/>
  <c r="S2759" i="7" l="1"/>
  <c r="T2759" i="7"/>
  <c r="Q2759" i="7"/>
  <c r="R2760" i="7" s="1"/>
  <c r="S2760" i="7" l="1"/>
  <c r="T2760" i="7"/>
  <c r="Q2760" i="7"/>
  <c r="R2761" i="7" s="1"/>
  <c r="S2761" i="7" l="1"/>
  <c r="T2761" i="7"/>
  <c r="Q2761" i="7"/>
  <c r="R2762" i="7" s="1"/>
  <c r="S2762" i="7" l="1"/>
  <c r="T2762" i="7"/>
  <c r="Q2762" i="7"/>
  <c r="R2763" i="7" s="1"/>
  <c r="S2763" i="7" l="1"/>
  <c r="T2763" i="7"/>
  <c r="Q2763" i="7"/>
  <c r="R2764" i="7" s="1"/>
  <c r="S2764" i="7" l="1"/>
  <c r="T2764" i="7"/>
  <c r="Q2764" i="7"/>
  <c r="R2765" i="7" s="1"/>
  <c r="S2765" i="7" l="1"/>
  <c r="T2765" i="7"/>
  <c r="Q2765" i="7"/>
  <c r="R2766" i="7" s="1"/>
  <c r="S2766" i="7" l="1"/>
  <c r="T2766" i="7"/>
  <c r="Q2766" i="7"/>
  <c r="R2767" i="7" s="1"/>
  <c r="S2767" i="7" l="1"/>
  <c r="T2767" i="7"/>
  <c r="Q2767" i="7"/>
  <c r="R2768" i="7" s="1"/>
  <c r="S2768" i="7" l="1"/>
  <c r="T2768" i="7"/>
  <c r="Q2768" i="7"/>
  <c r="R2769" i="7" s="1"/>
  <c r="S2769" i="7" l="1"/>
  <c r="T2769" i="7"/>
  <c r="Q2769" i="7"/>
  <c r="R2770" i="7" s="1"/>
  <c r="S2770" i="7" l="1"/>
  <c r="T2770" i="7"/>
  <c r="Q2770" i="7"/>
  <c r="R2771" i="7" s="1"/>
  <c r="S2771" i="7" l="1"/>
  <c r="T2771" i="7"/>
  <c r="Q2771" i="7"/>
  <c r="R2772" i="7" s="1"/>
  <c r="S2772" i="7" l="1"/>
  <c r="T2772" i="7"/>
  <c r="Q2772" i="7"/>
  <c r="R2773" i="7" s="1"/>
  <c r="S2773" i="7" l="1"/>
  <c r="T2773" i="7"/>
  <c r="Q2773" i="7"/>
  <c r="Q2774" i="7" l="1"/>
  <c r="Q2775" i="7" l="1"/>
  <c r="Q2776" i="7" l="1"/>
  <c r="Q2777" i="7" l="1"/>
  <c r="R2778" i="7" s="1"/>
  <c r="S2778" i="7" l="1"/>
  <c r="T2778" i="7"/>
  <c r="Q2778" i="7"/>
  <c r="R2779" i="7" s="1"/>
  <c r="S2779" i="7" l="1"/>
  <c r="T2779" i="7"/>
  <c r="Q2779" i="7"/>
  <c r="R2780" i="7" s="1"/>
  <c r="S2780" i="7" l="1"/>
  <c r="T2780" i="7"/>
  <c r="Q2780" i="7"/>
  <c r="R2781" i="7" s="1"/>
  <c r="S2781" i="7" l="1"/>
  <c r="T2781" i="7"/>
  <c r="Q2781" i="7"/>
  <c r="R2782" i="7" s="1"/>
  <c r="S2782" i="7" l="1"/>
  <c r="T2782" i="7"/>
  <c r="Q2782" i="7"/>
  <c r="R2783" i="7" s="1"/>
  <c r="S2783" i="7" l="1"/>
  <c r="T2783" i="7"/>
  <c r="Q2783" i="7"/>
  <c r="R2784" i="7" s="1"/>
  <c r="S2784" i="7" l="1"/>
  <c r="T2784" i="7"/>
  <c r="Q2784" i="7"/>
  <c r="R2785" i="7" s="1"/>
  <c r="S2785" i="7" l="1"/>
  <c r="T2785" i="7"/>
  <c r="Q2785" i="7"/>
  <c r="R2786" i="7" s="1"/>
  <c r="S2786" i="7" l="1"/>
  <c r="T2786" i="7"/>
  <c r="Q2786" i="7"/>
  <c r="R2787" i="7" s="1"/>
  <c r="S2787" i="7" l="1"/>
  <c r="T2787" i="7"/>
  <c r="Q2787" i="7"/>
  <c r="R2788" i="7" s="1"/>
  <c r="S2788" i="7" l="1"/>
  <c r="T2788" i="7"/>
  <c r="Q2788" i="7"/>
  <c r="R2789" i="7" s="1"/>
  <c r="S2789" i="7" l="1"/>
  <c r="T2789" i="7"/>
  <c r="Q2789" i="7"/>
  <c r="R2790" i="7" s="1"/>
  <c r="S2790" i="7" l="1"/>
  <c r="T2790" i="7"/>
  <c r="Q2790" i="7"/>
  <c r="R2791" i="7" s="1"/>
  <c r="S2791" i="7" l="1"/>
  <c r="T2791" i="7"/>
  <c r="Q2791" i="7"/>
  <c r="R2792" i="7" s="1"/>
  <c r="S2792" i="7" l="1"/>
  <c r="T2792" i="7"/>
  <c r="Q2792" i="7"/>
  <c r="Q2793" i="7" l="1"/>
  <c r="Q2794" i="7" l="1"/>
  <c r="Q2795" i="7" l="1"/>
  <c r="Q2796" i="7" l="1"/>
  <c r="Q2797" i="7" l="1"/>
  <c r="Q2798" i="7" l="1"/>
  <c r="Q2799" i="7" l="1"/>
  <c r="Q2800" i="7" l="1"/>
  <c r="Q2801" i="7" l="1"/>
  <c r="Q2802" i="7" l="1"/>
  <c r="R2803" i="7" s="1"/>
  <c r="S2803" i="7" l="1"/>
  <c r="T2803" i="7"/>
  <c r="Q2803" i="7"/>
  <c r="R2804" i="7" s="1"/>
  <c r="S2804" i="7" l="1"/>
  <c r="T2804" i="7"/>
  <c r="Q2804" i="7"/>
  <c r="R2805" i="7" s="1"/>
  <c r="S2805" i="7" l="1"/>
  <c r="T2805" i="7"/>
  <c r="Q2805" i="7"/>
  <c r="R2806" i="7" s="1"/>
  <c r="S2806" i="7" l="1"/>
  <c r="T2806" i="7"/>
  <c r="Q2806" i="7"/>
  <c r="R2807" i="7" s="1"/>
  <c r="S2807" i="7" l="1"/>
  <c r="T2807" i="7"/>
  <c r="Q2807" i="7"/>
  <c r="R2808" i="7" s="1"/>
  <c r="S2808" i="7" l="1"/>
  <c r="T2808" i="7"/>
  <c r="Q2808" i="7"/>
  <c r="R2809" i="7" s="1"/>
  <c r="S2809" i="7" l="1"/>
  <c r="T2809" i="7"/>
  <c r="Q2809" i="7"/>
  <c r="R2810" i="7" s="1"/>
  <c r="S2810" i="7" l="1"/>
  <c r="T2810" i="7"/>
  <c r="Q2810" i="7"/>
  <c r="R2811" i="7" s="1"/>
  <c r="S2811" i="7" l="1"/>
  <c r="T2811" i="7"/>
  <c r="Q2811" i="7"/>
  <c r="R2812" i="7" s="1"/>
  <c r="S2812" i="7" l="1"/>
  <c r="T2812" i="7"/>
  <c r="Q2812" i="7"/>
  <c r="R2813" i="7" s="1"/>
  <c r="S2813" i="7" l="1"/>
  <c r="T2813" i="7"/>
  <c r="Q2813" i="7"/>
  <c r="R2814" i="7" s="1"/>
  <c r="S2814" i="7" l="1"/>
  <c r="T2814" i="7"/>
  <c r="Q2814" i="7"/>
  <c r="R2815" i="7" s="1"/>
  <c r="S2815" i="7" l="1"/>
  <c r="T2815" i="7"/>
  <c r="Q2815" i="7"/>
  <c r="R2816" i="7" s="1"/>
  <c r="S2816" i="7" l="1"/>
  <c r="T2816" i="7"/>
  <c r="Q2816" i="7"/>
  <c r="Q2817" i="7" l="1"/>
  <c r="Q2818" i="7" l="1"/>
  <c r="Q2819" i="7" l="1"/>
  <c r="Q2820" i="7" l="1"/>
  <c r="Q2821" i="7" l="1"/>
  <c r="Q2822" i="7" l="1"/>
  <c r="Q2823" i="7" l="1"/>
  <c r="Q2824" i="7" l="1"/>
  <c r="Q2825" i="7" l="1"/>
  <c r="Q2826" i="7" l="1"/>
  <c r="Q2827" i="7" l="1"/>
  <c r="R2828" i="7" s="1"/>
  <c r="S2828" i="7" l="1"/>
  <c r="T2828" i="7"/>
  <c r="Q2828" i="7"/>
  <c r="R2829" i="7" s="1"/>
  <c r="S2829" i="7" l="1"/>
  <c r="T2829" i="7"/>
  <c r="Q2829" i="7"/>
  <c r="R2830" i="7" s="1"/>
  <c r="S2830" i="7" l="1"/>
  <c r="T2830" i="7"/>
  <c r="Q2830" i="7"/>
  <c r="R2831" i="7" s="1"/>
  <c r="S2831" i="7" l="1"/>
  <c r="T2831" i="7"/>
  <c r="Q2831" i="7"/>
  <c r="R2832" i="7" s="1"/>
  <c r="S2832" i="7" l="1"/>
  <c r="T2832" i="7"/>
  <c r="Q2832" i="7"/>
  <c r="R2833" i="7" s="1"/>
  <c r="S2833" i="7" l="1"/>
  <c r="T2833" i="7"/>
  <c r="Q2833" i="7"/>
  <c r="R2834" i="7" s="1"/>
  <c r="S2834" i="7" l="1"/>
  <c r="T2834" i="7"/>
  <c r="Q2834" i="7"/>
  <c r="R2835" i="7" s="1"/>
  <c r="S2835" i="7" l="1"/>
  <c r="T2835" i="7"/>
  <c r="Q2835" i="7"/>
  <c r="R2836" i="7" s="1"/>
  <c r="S2836" i="7" l="1"/>
  <c r="T2836" i="7"/>
  <c r="Q2836" i="7"/>
  <c r="R2837" i="7" s="1"/>
  <c r="S2837" i="7" l="1"/>
  <c r="T2837" i="7"/>
  <c r="Q2837" i="7"/>
  <c r="R2838" i="7" s="1"/>
  <c r="S2838" i="7" l="1"/>
  <c r="T2838" i="7"/>
  <c r="Q2838" i="7"/>
  <c r="R2839" i="7" s="1"/>
  <c r="S2839" i="7" l="1"/>
  <c r="T2839" i="7"/>
  <c r="Q2839" i="7"/>
  <c r="R2840" i="7" s="1"/>
  <c r="S2840" i="7" l="1"/>
  <c r="T2840" i="7"/>
  <c r="Q2840" i="7"/>
  <c r="Q2841" i="7" l="1"/>
  <c r="Q2842" i="7" l="1"/>
  <c r="Q2843" i="7" l="1"/>
  <c r="Q2844" i="7" l="1"/>
  <c r="Q2845" i="7" l="1"/>
  <c r="Q2846" i="7" l="1"/>
  <c r="Q2847" i="7" l="1"/>
  <c r="Q2848" i="7" l="1"/>
  <c r="Q2849" i="7" l="1"/>
  <c r="Q2850" i="7" l="1"/>
  <c r="Q2851" i="7" l="1"/>
  <c r="R2852" i="7" s="1"/>
  <c r="S2852" i="7" l="1"/>
  <c r="T2852" i="7"/>
  <c r="Q2852" i="7"/>
  <c r="R2853" i="7" s="1"/>
  <c r="S2853" i="7" l="1"/>
  <c r="T2853" i="7"/>
  <c r="Q2853" i="7"/>
  <c r="R2854" i="7" s="1"/>
  <c r="S2854" i="7" l="1"/>
  <c r="T2854" i="7"/>
  <c r="Q2854" i="7"/>
  <c r="R2855" i="7" s="1"/>
  <c r="S2855" i="7" l="1"/>
  <c r="T2855" i="7"/>
  <c r="Q2855" i="7"/>
  <c r="R2856" i="7" s="1"/>
  <c r="S2856" i="7" l="1"/>
  <c r="T2856" i="7"/>
  <c r="Q2856" i="7"/>
  <c r="R2857" i="7" s="1"/>
  <c r="S2857" i="7" l="1"/>
  <c r="T2857" i="7"/>
  <c r="Q2857" i="7"/>
  <c r="R2858" i="7" s="1"/>
  <c r="S2858" i="7" l="1"/>
  <c r="T2858" i="7"/>
  <c r="Q2858" i="7"/>
  <c r="R2859" i="7" s="1"/>
  <c r="S2859" i="7" l="1"/>
  <c r="T2859" i="7"/>
  <c r="Q2859" i="7"/>
  <c r="R2860" i="7" s="1"/>
  <c r="S2860" i="7" l="1"/>
  <c r="T2860" i="7"/>
  <c r="Q2860" i="7"/>
  <c r="R2861" i="7" s="1"/>
  <c r="S2861" i="7" l="1"/>
  <c r="T2861" i="7"/>
  <c r="Q2861" i="7"/>
  <c r="R2862" i="7" s="1"/>
  <c r="S2862" i="7" l="1"/>
  <c r="T2862" i="7"/>
  <c r="Q2862" i="7"/>
  <c r="R2863" i="7" s="1"/>
  <c r="S2863" i="7" l="1"/>
  <c r="T2863" i="7"/>
  <c r="Q2863" i="7"/>
  <c r="R2864" i="7" s="1"/>
  <c r="S2864" i="7" l="1"/>
  <c r="T2864" i="7"/>
  <c r="Q2864" i="7"/>
  <c r="R2865" i="7" s="1"/>
  <c r="S2865" i="7" l="1"/>
  <c r="T2865" i="7"/>
  <c r="Q2865" i="7"/>
  <c r="R2866" i="7" s="1"/>
  <c r="S2866" i="7" l="1"/>
  <c r="T2866" i="7"/>
  <c r="Q2866" i="7"/>
  <c r="Q2867" i="7" l="1"/>
  <c r="Q2868" i="7" l="1"/>
  <c r="Q2869" i="7" l="1"/>
  <c r="Q2870" i="7" l="1"/>
  <c r="Q2871" i="7" l="1"/>
  <c r="Q2872" i="7" l="1"/>
  <c r="R2873" i="7" s="1"/>
  <c r="S2873" i="7" l="1"/>
  <c r="T2873" i="7"/>
  <c r="Q2873" i="7"/>
  <c r="R2874" i="7" s="1"/>
  <c r="S2874" i="7" l="1"/>
  <c r="T2874" i="7"/>
  <c r="Q2874" i="7"/>
  <c r="R2875" i="7" s="1"/>
  <c r="S2875" i="7" l="1"/>
  <c r="T2875" i="7"/>
  <c r="Q2875" i="7"/>
  <c r="R2876" i="7" s="1"/>
  <c r="S2876" i="7" l="1"/>
  <c r="T2876" i="7"/>
  <c r="Q2876" i="7"/>
  <c r="R2877" i="7" s="1"/>
  <c r="S2877" i="7" l="1"/>
  <c r="T2877" i="7"/>
  <c r="Q2877" i="7"/>
  <c r="R2878" i="7" s="1"/>
  <c r="S2878" i="7" l="1"/>
  <c r="T2878" i="7"/>
  <c r="Q2878" i="7"/>
  <c r="R2879" i="7" s="1"/>
  <c r="S2879" i="7" l="1"/>
  <c r="T2879" i="7"/>
  <c r="Q2879" i="7"/>
  <c r="R2880" i="7" s="1"/>
  <c r="S2880" i="7" l="1"/>
  <c r="T2880" i="7"/>
  <c r="Q2880" i="7"/>
  <c r="R2881" i="7" s="1"/>
  <c r="S2881" i="7" l="1"/>
  <c r="T2881" i="7"/>
  <c r="Q2881" i="7"/>
  <c r="R2882" i="7" s="1"/>
  <c r="S2882" i="7" l="1"/>
  <c r="T2882" i="7"/>
  <c r="Q2882" i="7"/>
  <c r="R2883" i="7" s="1"/>
  <c r="S2883" i="7" l="1"/>
  <c r="T2883" i="7"/>
  <c r="Q2883" i="7"/>
  <c r="R2884" i="7" s="1"/>
  <c r="S2884" i="7" l="1"/>
  <c r="T2884" i="7"/>
  <c r="Q2884" i="7"/>
  <c r="R2885" i="7" s="1"/>
  <c r="S2885" i="7" l="1"/>
  <c r="T2885" i="7"/>
  <c r="Q2885" i="7"/>
  <c r="R2886" i="7" s="1"/>
  <c r="S2886" i="7" l="1"/>
  <c r="T2886" i="7"/>
  <c r="Q2886" i="7"/>
  <c r="R2887" i="7" s="1"/>
  <c r="S2887" i="7" l="1"/>
  <c r="T2887" i="7"/>
  <c r="Q2887" i="7"/>
  <c r="R2888" i="7" s="1"/>
  <c r="S2888" i="7" l="1"/>
  <c r="T2888" i="7"/>
  <c r="Q2888" i="7"/>
  <c r="R2889" i="7" s="1"/>
  <c r="S2889" i="7" l="1"/>
  <c r="T2889" i="7"/>
  <c r="Q2889" i="7"/>
  <c r="R2890" i="7" s="1"/>
  <c r="S2890" i="7" l="1"/>
  <c r="T2890" i="7"/>
  <c r="Q2890" i="7"/>
  <c r="R2891" i="7" s="1"/>
  <c r="S2891" i="7" l="1"/>
  <c r="T2891" i="7"/>
  <c r="Q2891" i="7"/>
  <c r="R2892" i="7" s="1"/>
  <c r="S2892" i="7" l="1"/>
  <c r="T2892" i="7"/>
  <c r="Q2892" i="7"/>
  <c r="R2893" i="7" s="1"/>
  <c r="S2893" i="7" l="1"/>
  <c r="T2893" i="7"/>
  <c r="Q2893" i="7"/>
  <c r="R2894" i="7" s="1"/>
  <c r="S2894" i="7" l="1"/>
  <c r="T2894" i="7"/>
  <c r="Q2894" i="7"/>
  <c r="R2895" i="7" s="1"/>
  <c r="S2895" i="7" l="1"/>
  <c r="T2895" i="7"/>
  <c r="Q2895" i="7"/>
  <c r="R2896" i="7" s="1"/>
  <c r="S2896" i="7" l="1"/>
  <c r="T2896" i="7"/>
  <c r="Q2896" i="7"/>
  <c r="R2897" i="7" s="1"/>
  <c r="S2897" i="7" l="1"/>
  <c r="T2897" i="7"/>
  <c r="Q2897" i="7"/>
  <c r="R2898" i="7" s="1"/>
  <c r="S2898" i="7" l="1"/>
  <c r="T2898" i="7"/>
  <c r="Q2898" i="7"/>
  <c r="R2899" i="7" s="1"/>
  <c r="S2899" i="7" l="1"/>
  <c r="T2899" i="7"/>
  <c r="Q2899" i="7"/>
  <c r="R2900" i="7" s="1"/>
  <c r="S2900" i="7" l="1"/>
  <c r="T2900" i="7"/>
  <c r="Q2900" i="7"/>
  <c r="R2901" i="7" s="1"/>
  <c r="S2901" i="7" l="1"/>
  <c r="T2901" i="7"/>
  <c r="Q2901" i="7"/>
  <c r="R2902" i="7" s="1"/>
  <c r="S2902" i="7" l="1"/>
  <c r="T2902" i="7"/>
  <c r="Q2902" i="7"/>
  <c r="R2903" i="7" s="1"/>
  <c r="S2903" i="7" l="1"/>
  <c r="T2903" i="7"/>
  <c r="Q2903" i="7"/>
  <c r="R2904" i="7" s="1"/>
  <c r="S2904" i="7" l="1"/>
  <c r="T2904" i="7"/>
  <c r="Q2904" i="7"/>
  <c r="R2905" i="7" s="1"/>
  <c r="S2905" i="7" l="1"/>
  <c r="T2905" i="7"/>
  <c r="Q2905" i="7"/>
  <c r="R2906" i="7" s="1"/>
  <c r="S2906" i="7" l="1"/>
  <c r="T2906" i="7"/>
  <c r="Q2906" i="7"/>
  <c r="R2907" i="7" s="1"/>
  <c r="S2907" i="7" l="1"/>
  <c r="T2907" i="7"/>
  <c r="Q2907" i="7"/>
  <c r="R2908" i="7" s="1"/>
  <c r="S2908" i="7" l="1"/>
  <c r="T2908" i="7"/>
  <c r="Q2908" i="7"/>
  <c r="R2909" i="7" s="1"/>
  <c r="S2909" i="7" l="1"/>
  <c r="T2909" i="7"/>
  <c r="Q2909" i="7"/>
  <c r="R2910" i="7" s="1"/>
  <c r="S2910" i="7" l="1"/>
  <c r="T2910" i="7"/>
  <c r="Q2910" i="7"/>
  <c r="R2911" i="7" s="1"/>
  <c r="S2911" i="7" l="1"/>
  <c r="T2911" i="7"/>
  <c r="Q2911" i="7"/>
  <c r="R2912" i="7" s="1"/>
  <c r="S2912" i="7" l="1"/>
  <c r="T2912" i="7"/>
  <c r="Q2912" i="7"/>
  <c r="R2913" i="7" s="1"/>
  <c r="S2913" i="7" l="1"/>
  <c r="T2913" i="7"/>
  <c r="Q2913" i="7"/>
  <c r="Q2914" i="7" l="1"/>
  <c r="Q2915" i="7" l="1"/>
  <c r="Q2916" i="7" l="1"/>
  <c r="R2917" i="7" s="1"/>
  <c r="S2917" i="7" l="1"/>
  <c r="T2917" i="7"/>
  <c r="Q2917" i="7"/>
  <c r="R2918" i="7" s="1"/>
  <c r="S2918" i="7" l="1"/>
  <c r="T2918" i="7"/>
  <c r="Q2918" i="7"/>
  <c r="R2919" i="7" s="1"/>
  <c r="S2919" i="7" l="1"/>
  <c r="T2919" i="7"/>
  <c r="Q2919" i="7"/>
  <c r="R2920" i="7" s="1"/>
  <c r="S2920" i="7" l="1"/>
  <c r="T2920" i="7"/>
  <c r="Q2920" i="7"/>
  <c r="R2921" i="7" s="1"/>
  <c r="S2921" i="7" l="1"/>
  <c r="T2921" i="7"/>
  <c r="Q2921" i="7"/>
  <c r="R2922" i="7" s="1"/>
  <c r="S2922" i="7" l="1"/>
  <c r="T2922" i="7"/>
  <c r="Q2922" i="7"/>
  <c r="R2923" i="7" s="1"/>
  <c r="S2923" i="7" l="1"/>
  <c r="T2923" i="7"/>
  <c r="Q2923" i="7"/>
  <c r="R2924" i="7" s="1"/>
  <c r="S2924" i="7" l="1"/>
  <c r="T2924" i="7"/>
  <c r="Q2924" i="7"/>
  <c r="R2925" i="7" s="1"/>
  <c r="S2925" i="7" l="1"/>
  <c r="T2925" i="7"/>
  <c r="Q2925" i="7"/>
  <c r="R2926" i="7" s="1"/>
  <c r="S2926" i="7" l="1"/>
  <c r="T2926" i="7"/>
  <c r="Q2926" i="7"/>
  <c r="R2927" i="7" s="1"/>
  <c r="S2927" i="7" l="1"/>
  <c r="T2927" i="7"/>
  <c r="Q2927" i="7"/>
  <c r="R2928" i="7" s="1"/>
  <c r="S2928" i="7" l="1"/>
  <c r="T2928" i="7"/>
  <c r="Q2928" i="7"/>
  <c r="R2929" i="7" s="1"/>
  <c r="S2929" i="7" l="1"/>
  <c r="T2929" i="7"/>
  <c r="Q2929" i="7"/>
  <c r="R2930" i="7" s="1"/>
  <c r="S2930" i="7" l="1"/>
  <c r="T2930" i="7"/>
  <c r="Q2930" i="7"/>
  <c r="R2931" i="7" s="1"/>
  <c r="S2931" i="7" l="1"/>
  <c r="T2931" i="7"/>
  <c r="Q2931" i="7"/>
  <c r="R2932" i="7" s="1"/>
  <c r="S2932" i="7" l="1"/>
  <c r="T2932" i="7"/>
  <c r="Q2932" i="7"/>
  <c r="R2933" i="7" s="1"/>
  <c r="S2933" i="7" l="1"/>
  <c r="T2933" i="7"/>
  <c r="Q2933" i="7"/>
  <c r="R2934" i="7" s="1"/>
  <c r="S2934" i="7" l="1"/>
  <c r="T2934" i="7"/>
  <c r="Q2934" i="7"/>
  <c r="R2935" i="7" s="1"/>
  <c r="S2935" i="7" l="1"/>
  <c r="T2935" i="7"/>
  <c r="Q2935" i="7"/>
  <c r="R2936" i="7" s="1"/>
  <c r="S2936" i="7" l="1"/>
  <c r="T2936" i="7"/>
  <c r="Q2936" i="7"/>
  <c r="R2937" i="7" s="1"/>
  <c r="S2937" i="7" l="1"/>
  <c r="T2937" i="7"/>
  <c r="Q2937" i="7"/>
  <c r="R2938" i="7" s="1"/>
  <c r="S2938" i="7" l="1"/>
  <c r="T2938" i="7"/>
  <c r="Q2938" i="7"/>
  <c r="R2939" i="7" s="1"/>
  <c r="S2939" i="7" l="1"/>
  <c r="T2939" i="7"/>
  <c r="Q2939" i="7"/>
  <c r="R2940" i="7" s="1"/>
  <c r="S2940" i="7" l="1"/>
  <c r="T2940" i="7"/>
  <c r="Q2940" i="7"/>
  <c r="R2941" i="7" s="1"/>
  <c r="S2941" i="7" l="1"/>
  <c r="T2941" i="7"/>
  <c r="Q2941" i="7"/>
  <c r="Q2942" i="7" l="1"/>
  <c r="Q2943" i="7" l="1"/>
  <c r="Q2944" i="7" l="1"/>
  <c r="Q2945" i="7" l="1"/>
  <c r="R2946" i="7" s="1"/>
  <c r="S2946" i="7" l="1"/>
  <c r="T2946" i="7"/>
  <c r="Q2946" i="7"/>
  <c r="R2947" i="7" s="1"/>
  <c r="S2947" i="7" l="1"/>
  <c r="T2947" i="7"/>
  <c r="Q2947" i="7"/>
  <c r="R2948" i="7" s="1"/>
  <c r="S2948" i="7" l="1"/>
  <c r="T2948" i="7"/>
  <c r="Q2948" i="7"/>
  <c r="R2949" i="7" s="1"/>
  <c r="S2949" i="7" l="1"/>
  <c r="T2949" i="7"/>
  <c r="Q2949" i="7"/>
  <c r="R2950" i="7" s="1"/>
  <c r="S2950" i="7" l="1"/>
  <c r="T2950" i="7"/>
  <c r="Q2950" i="7"/>
  <c r="R2951" i="7" s="1"/>
  <c r="S2951" i="7" l="1"/>
  <c r="T2951" i="7"/>
  <c r="Q2951" i="7"/>
  <c r="R2952" i="7" s="1"/>
  <c r="S2952" i="7" l="1"/>
  <c r="T2952" i="7"/>
  <c r="Q2952" i="7"/>
  <c r="R2953" i="7" s="1"/>
  <c r="S2953" i="7" l="1"/>
  <c r="T2953" i="7"/>
  <c r="Q2953" i="7"/>
  <c r="R2954" i="7" s="1"/>
  <c r="S2954" i="7" l="1"/>
  <c r="T2954" i="7"/>
  <c r="Q2954" i="7"/>
  <c r="R2955" i="7" s="1"/>
  <c r="S2955" i="7" l="1"/>
  <c r="T2955" i="7"/>
  <c r="Q2955" i="7"/>
  <c r="R2956" i="7" s="1"/>
  <c r="S2956" i="7" l="1"/>
  <c r="T2956" i="7"/>
  <c r="Q2956" i="7"/>
  <c r="R2957" i="7" s="1"/>
  <c r="S2957" i="7" l="1"/>
  <c r="T2957" i="7"/>
  <c r="Q2957" i="7"/>
  <c r="R2958" i="7" s="1"/>
  <c r="S2958" i="7" l="1"/>
  <c r="T2958" i="7"/>
  <c r="Q2958" i="7"/>
  <c r="R2959" i="7" s="1"/>
  <c r="S2959" i="7" l="1"/>
  <c r="T2959" i="7"/>
  <c r="Q2959" i="7"/>
  <c r="R2960" i="7" s="1"/>
  <c r="S2960" i="7" l="1"/>
  <c r="T2960" i="7"/>
  <c r="Q2960" i="7"/>
  <c r="R2961" i="7" s="1"/>
  <c r="S2961" i="7" l="1"/>
  <c r="T2961" i="7"/>
  <c r="Q2961" i="7"/>
  <c r="R2962" i="7" s="1"/>
  <c r="S2962" i="7" l="1"/>
  <c r="T2962" i="7"/>
  <c r="Q2962" i="7"/>
  <c r="R2963" i="7" s="1"/>
  <c r="S2963" i="7" l="1"/>
  <c r="T2963" i="7"/>
  <c r="Q2963" i="7"/>
  <c r="Q2964" i="7" l="1"/>
  <c r="Q2965" i="7" l="1"/>
  <c r="Q2966" i="7" l="1"/>
  <c r="Q2967" i="7" l="1"/>
  <c r="Q2968" i="7" l="1"/>
  <c r="Q2969" i="7" l="1"/>
  <c r="R2970" i="7" s="1"/>
  <c r="S2970" i="7" l="1"/>
  <c r="T2970" i="7"/>
  <c r="Q2970" i="7"/>
  <c r="R2971" i="7" s="1"/>
  <c r="S2971" i="7" l="1"/>
  <c r="T2971" i="7"/>
  <c r="Q2971" i="7"/>
  <c r="R2972" i="7" s="1"/>
  <c r="S2972" i="7" l="1"/>
  <c r="T2972" i="7"/>
  <c r="Q2972" i="7"/>
  <c r="R2973" i="7" s="1"/>
  <c r="S2973" i="7" l="1"/>
  <c r="T2973" i="7"/>
  <c r="Q2973" i="7"/>
  <c r="R2974" i="7" s="1"/>
  <c r="S2974" i="7" l="1"/>
  <c r="T2974" i="7"/>
  <c r="Q2974" i="7"/>
  <c r="R2975" i="7" s="1"/>
  <c r="S2975" i="7" l="1"/>
  <c r="T2975" i="7"/>
  <c r="Q2975" i="7"/>
  <c r="R2976" i="7" s="1"/>
  <c r="S2976" i="7" l="1"/>
  <c r="T2976" i="7"/>
  <c r="Q2976" i="7"/>
  <c r="R2977" i="7" s="1"/>
  <c r="S2977" i="7" l="1"/>
  <c r="T2977" i="7"/>
  <c r="Q2977" i="7"/>
  <c r="R2978" i="7" s="1"/>
  <c r="S2978" i="7" l="1"/>
  <c r="T2978" i="7"/>
  <c r="Q2978" i="7"/>
  <c r="R2979" i="7" s="1"/>
  <c r="S2979" i="7" l="1"/>
  <c r="T2979" i="7"/>
  <c r="Q2979" i="7"/>
  <c r="R2980" i="7" s="1"/>
  <c r="S2980" i="7" l="1"/>
  <c r="T2980" i="7"/>
  <c r="Q2980" i="7"/>
  <c r="R2981" i="7" s="1"/>
  <c r="S2981" i="7" l="1"/>
  <c r="T2981" i="7"/>
  <c r="Q2981" i="7"/>
  <c r="R2982" i="7" s="1"/>
  <c r="S2982" i="7" l="1"/>
  <c r="T2982" i="7"/>
  <c r="Q2982" i="7"/>
  <c r="R2983" i="7" s="1"/>
  <c r="S2983" i="7" l="1"/>
  <c r="T2983" i="7"/>
  <c r="Q2983" i="7"/>
  <c r="R2984" i="7" s="1"/>
  <c r="S2984" i="7" l="1"/>
  <c r="T2984" i="7"/>
  <c r="Q2984" i="7"/>
  <c r="Q2985" i="7" l="1"/>
  <c r="Q2986" i="7" l="1"/>
  <c r="Q2987" i="7" l="1"/>
  <c r="Q2988" i="7" l="1"/>
  <c r="Q2989" i="7" l="1"/>
  <c r="Q2990" i="7" l="1"/>
  <c r="Q2991" i="7" l="1"/>
  <c r="Q2992" i="7" l="1"/>
  <c r="Q2993" i="7" l="1"/>
  <c r="Q2994" i="7" l="1"/>
  <c r="Q2995" i="7" l="1"/>
  <c r="R2996" i="7" s="1"/>
  <c r="S2996" i="7" l="1"/>
  <c r="T2996" i="7"/>
  <c r="Q2996" i="7"/>
  <c r="R2997" i="7" s="1"/>
  <c r="S2997" i="7" l="1"/>
  <c r="T2997" i="7"/>
  <c r="Q2997" i="7"/>
  <c r="R2998" i="7" s="1"/>
  <c r="S2998" i="7" l="1"/>
  <c r="T2998" i="7"/>
  <c r="Q2998" i="7"/>
  <c r="R2999" i="7" s="1"/>
  <c r="S2999" i="7" l="1"/>
  <c r="T2999" i="7"/>
  <c r="Q2999" i="7"/>
  <c r="R3000" i="7" s="1"/>
  <c r="S3000" i="7" l="1"/>
  <c r="T3000" i="7"/>
  <c r="Q3000" i="7"/>
  <c r="R3001" i="7" s="1"/>
  <c r="S3001" i="7" l="1"/>
  <c r="T3001" i="7"/>
  <c r="Q3001" i="7"/>
  <c r="R3002" i="7" s="1"/>
  <c r="S3002" i="7" l="1"/>
  <c r="T3002" i="7"/>
  <c r="Q3002" i="7"/>
  <c r="R3003" i="7" s="1"/>
  <c r="S3003" i="7" l="1"/>
  <c r="T3003" i="7"/>
  <c r="Q3003" i="7"/>
  <c r="R3004" i="7" s="1"/>
  <c r="S3004" i="7" l="1"/>
  <c r="T3004" i="7"/>
  <c r="Q3004" i="7"/>
  <c r="R3005" i="7" s="1"/>
  <c r="S3005" i="7" l="1"/>
  <c r="T3005" i="7"/>
  <c r="Q3005" i="7"/>
  <c r="R3006" i="7" s="1"/>
  <c r="S3006" i="7" l="1"/>
  <c r="T3006" i="7"/>
  <c r="Q3006" i="7"/>
  <c r="R3007" i="7" s="1"/>
  <c r="S3007" i="7" l="1"/>
  <c r="T3007" i="7"/>
  <c r="Q3007" i="7"/>
  <c r="Q3008" i="7" l="1"/>
  <c r="Q3009" i="7" l="1"/>
  <c r="Q3010" i="7" l="1"/>
  <c r="Q3011" i="7" l="1"/>
  <c r="Q3012" i="7" l="1"/>
  <c r="Q3013" i="7" l="1"/>
  <c r="Q3014" i="7" l="1"/>
  <c r="Q3015" i="7" l="1"/>
  <c r="Q3016" i="7" l="1"/>
  <c r="Q3017" i="7" l="1"/>
  <c r="Q3018" i="7" l="1"/>
  <c r="Q3019" i="7" l="1"/>
  <c r="R3020" i="7" s="1"/>
  <c r="S3020" i="7" l="1"/>
  <c r="T3020" i="7"/>
  <c r="Q3020" i="7"/>
  <c r="R3021" i="7" s="1"/>
  <c r="S3021" i="7" l="1"/>
  <c r="T3021" i="7"/>
  <c r="Q3021" i="7"/>
  <c r="R3022" i="7" s="1"/>
  <c r="S3022" i="7" l="1"/>
  <c r="T3022" i="7"/>
  <c r="Q3022" i="7"/>
  <c r="R3023" i="7" s="1"/>
  <c r="S3023" i="7" l="1"/>
  <c r="T3023" i="7"/>
  <c r="Q3023" i="7"/>
  <c r="R3024" i="7" s="1"/>
  <c r="S3024" i="7" l="1"/>
  <c r="T3024" i="7"/>
  <c r="Q3024" i="7"/>
  <c r="R3025" i="7" s="1"/>
  <c r="S3025" i="7" l="1"/>
  <c r="T3025" i="7"/>
  <c r="Q3025" i="7"/>
  <c r="R3026" i="7" s="1"/>
  <c r="S3026" i="7" l="1"/>
  <c r="T3026" i="7"/>
  <c r="Q3026" i="7"/>
  <c r="R3027" i="7" s="1"/>
  <c r="S3027" i="7" l="1"/>
  <c r="T3027" i="7"/>
  <c r="Q3027" i="7"/>
  <c r="R3028" i="7" s="1"/>
  <c r="S3028" i="7" l="1"/>
  <c r="T3028" i="7"/>
  <c r="Q3028" i="7"/>
  <c r="R3029" i="7" s="1"/>
  <c r="S3029" i="7" l="1"/>
  <c r="T3029" i="7"/>
  <c r="Q3029" i="7"/>
  <c r="R3030" i="7" s="1"/>
  <c r="S3030" i="7" l="1"/>
  <c r="T3030" i="7"/>
  <c r="Q3030" i="7"/>
  <c r="R3031" i="7" s="1"/>
  <c r="S3031" i="7" l="1"/>
  <c r="T3031" i="7"/>
  <c r="Q3031" i="7"/>
  <c r="R3032" i="7" s="1"/>
  <c r="S3032" i="7" l="1"/>
  <c r="T3032" i="7"/>
  <c r="Q3032" i="7"/>
  <c r="Q3033" i="7" l="1"/>
  <c r="Q3034" i="7" l="1"/>
  <c r="Q3035" i="7" l="1"/>
  <c r="Q3036" i="7" l="1"/>
  <c r="Q3037" i="7" l="1"/>
  <c r="Q3038" i="7" l="1"/>
  <c r="Q3039" i="7" l="1"/>
  <c r="Q3040" i="7" l="1"/>
  <c r="Q3041" i="7" l="1"/>
  <c r="R3042" i="7" s="1"/>
  <c r="S3042" i="7" l="1"/>
  <c r="T3042" i="7"/>
  <c r="Q3042" i="7"/>
  <c r="R3043" i="7" s="1"/>
  <c r="S3043" i="7" l="1"/>
  <c r="T3043" i="7"/>
  <c r="Q3043" i="7"/>
  <c r="R3044" i="7" s="1"/>
  <c r="S3044" i="7" l="1"/>
  <c r="T3044" i="7"/>
  <c r="Q3044" i="7"/>
  <c r="R3045" i="7" s="1"/>
  <c r="S3045" i="7" l="1"/>
  <c r="T3045" i="7"/>
  <c r="Q3045" i="7"/>
  <c r="R3046" i="7" s="1"/>
  <c r="S3046" i="7" l="1"/>
  <c r="T3046" i="7"/>
  <c r="Q3046" i="7"/>
  <c r="R3047" i="7" s="1"/>
  <c r="S3047" i="7" l="1"/>
  <c r="T3047" i="7"/>
  <c r="Q3047" i="7"/>
  <c r="R3048" i="7" s="1"/>
  <c r="S3048" i="7" l="1"/>
  <c r="T3048" i="7"/>
  <c r="Q3048" i="7"/>
  <c r="R3049" i="7" s="1"/>
  <c r="S3049" i="7" l="1"/>
  <c r="T3049" i="7"/>
  <c r="Q3049" i="7"/>
  <c r="R3050" i="7" s="1"/>
  <c r="S3050" i="7" l="1"/>
  <c r="T3050" i="7"/>
  <c r="Q3050" i="7"/>
  <c r="R3051" i="7" s="1"/>
  <c r="S3051" i="7" l="1"/>
  <c r="T3051" i="7"/>
  <c r="Q3051" i="7"/>
  <c r="R3052" i="7" s="1"/>
  <c r="S3052" i="7" l="1"/>
  <c r="T3052" i="7"/>
  <c r="Q3052" i="7"/>
  <c r="R3053" i="7" s="1"/>
  <c r="S3053" i="7" l="1"/>
  <c r="T3053" i="7"/>
  <c r="Q3053" i="7"/>
  <c r="R3054" i="7" s="1"/>
  <c r="S3054" i="7" l="1"/>
  <c r="T3054" i="7"/>
  <c r="Q3054" i="7"/>
  <c r="R3055" i="7" s="1"/>
  <c r="S3055" i="7" l="1"/>
  <c r="T3055" i="7"/>
  <c r="Q3055" i="7"/>
  <c r="R3056" i="7" s="1"/>
  <c r="S3056" i="7" l="1"/>
  <c r="T3056" i="7"/>
  <c r="Q3056" i="7"/>
  <c r="R3057" i="7" s="1"/>
  <c r="S3057" i="7" l="1"/>
  <c r="T3057" i="7"/>
  <c r="Q3057" i="7"/>
  <c r="Q3058" i="7" l="1"/>
  <c r="Q3059" i="7" l="1"/>
  <c r="Q3060" i="7" l="1"/>
  <c r="Q3061" i="7" l="1"/>
  <c r="Q3062" i="7" l="1"/>
  <c r="Q3063" i="7" l="1"/>
  <c r="Q3064" i="7" l="1"/>
  <c r="Q3065" i="7" l="1"/>
  <c r="R3066" i="7" s="1"/>
  <c r="S3066" i="7" l="1"/>
  <c r="T3066" i="7"/>
  <c r="Q3066" i="7"/>
  <c r="R3067" i="7" s="1"/>
  <c r="S3067" i="7" l="1"/>
  <c r="T3067" i="7"/>
  <c r="Q3067" i="7"/>
  <c r="R3068" i="7" s="1"/>
  <c r="S3068" i="7" l="1"/>
  <c r="T3068" i="7"/>
  <c r="Q3068" i="7"/>
  <c r="R3069" i="7" s="1"/>
  <c r="S3069" i="7" l="1"/>
  <c r="T3069" i="7"/>
  <c r="Q3069" i="7"/>
  <c r="R3070" i="7" s="1"/>
  <c r="S3070" i="7" l="1"/>
  <c r="T3070" i="7"/>
  <c r="Q3070" i="7"/>
  <c r="R3071" i="7" s="1"/>
  <c r="S3071" i="7" l="1"/>
  <c r="T3071" i="7"/>
  <c r="Q3071" i="7"/>
  <c r="R3072" i="7" s="1"/>
  <c r="S3072" i="7" l="1"/>
  <c r="T3072" i="7"/>
  <c r="Q3072" i="7"/>
  <c r="R3073" i="7" s="1"/>
  <c r="S3073" i="7" l="1"/>
  <c r="T3073" i="7"/>
  <c r="Q3073" i="7"/>
  <c r="R3074" i="7" s="1"/>
  <c r="S3074" i="7" l="1"/>
  <c r="T3074" i="7"/>
  <c r="Q3074" i="7"/>
  <c r="R3075" i="7" s="1"/>
  <c r="S3075" i="7" l="1"/>
  <c r="T3075" i="7"/>
  <c r="Q3075" i="7"/>
  <c r="R3076" i="7" s="1"/>
  <c r="S3076" i="7" l="1"/>
  <c r="T3076" i="7"/>
  <c r="Q3076" i="7"/>
  <c r="R3077" i="7" s="1"/>
  <c r="S3077" i="7" l="1"/>
  <c r="T3077" i="7"/>
  <c r="Q3077" i="7"/>
  <c r="R3078" i="7" s="1"/>
  <c r="S3078" i="7" l="1"/>
  <c r="T3078" i="7"/>
  <c r="Q3078" i="7"/>
  <c r="R3079" i="7" s="1"/>
  <c r="S3079" i="7" l="1"/>
  <c r="T3079" i="7"/>
  <c r="Q3079" i="7"/>
  <c r="R3080" i="7" s="1"/>
  <c r="S3080" i="7" l="1"/>
  <c r="T3080" i="7"/>
  <c r="Q3080" i="7"/>
  <c r="R3081" i="7" s="1"/>
  <c r="S3081" i="7" l="1"/>
  <c r="T3081" i="7"/>
  <c r="Q3081" i="7"/>
  <c r="Q3082" i="7" l="1"/>
  <c r="Q3083" i="7" l="1"/>
  <c r="Q3084" i="7" l="1"/>
  <c r="Q3085" i="7" l="1"/>
  <c r="Q3086" i="7" l="1"/>
  <c r="Q3087" i="7" l="1"/>
  <c r="Q3088" i="7" l="1"/>
  <c r="Q3089" i="7" l="1"/>
  <c r="R3090" i="7" s="1"/>
  <c r="S3090" i="7" l="1"/>
  <c r="T3090" i="7"/>
  <c r="Q3090" i="7"/>
  <c r="R3091" i="7" s="1"/>
  <c r="S3091" i="7" l="1"/>
  <c r="T3091" i="7"/>
  <c r="Q3091" i="7"/>
  <c r="R3092" i="7" s="1"/>
  <c r="S3092" i="7" l="1"/>
  <c r="T3092" i="7"/>
  <c r="Q3092" i="7"/>
  <c r="R3093" i="7" s="1"/>
  <c r="S3093" i="7" l="1"/>
  <c r="T3093" i="7"/>
  <c r="Q3093" i="7"/>
  <c r="R3094" i="7" s="1"/>
  <c r="S3094" i="7" l="1"/>
  <c r="T3094" i="7"/>
  <c r="Q3094" i="7"/>
  <c r="R3095" i="7" s="1"/>
  <c r="S3095" i="7" l="1"/>
  <c r="T3095" i="7"/>
  <c r="Q3095" i="7"/>
  <c r="R3096" i="7" s="1"/>
  <c r="S3096" i="7" l="1"/>
  <c r="T3096" i="7"/>
  <c r="Q3096" i="7"/>
  <c r="R3097" i="7" s="1"/>
  <c r="S3097" i="7" l="1"/>
  <c r="T3097" i="7"/>
  <c r="Q3097" i="7"/>
  <c r="R3098" i="7" s="1"/>
  <c r="S3098" i="7" l="1"/>
  <c r="T3098" i="7"/>
  <c r="Q3098" i="7"/>
  <c r="R3099" i="7" s="1"/>
  <c r="S3099" i="7" l="1"/>
  <c r="T3099" i="7"/>
  <c r="Q3099" i="7"/>
  <c r="R3100" i="7" s="1"/>
  <c r="S3100" i="7" l="1"/>
  <c r="T3100" i="7"/>
  <c r="Q3100" i="7"/>
  <c r="R3101" i="7" s="1"/>
  <c r="S3101" i="7" l="1"/>
  <c r="T3101" i="7"/>
  <c r="Q3101" i="7"/>
  <c r="R3102" i="7" s="1"/>
  <c r="S3102" i="7" l="1"/>
  <c r="T3102" i="7"/>
  <c r="Q3102" i="7"/>
  <c r="R3103" i="7" s="1"/>
  <c r="S3103" i="7" l="1"/>
  <c r="T3103" i="7"/>
  <c r="Q3103" i="7"/>
  <c r="R3104" i="7" s="1"/>
  <c r="S3104" i="7" l="1"/>
  <c r="T3104" i="7"/>
  <c r="Q3104" i="7"/>
  <c r="Q3105" i="7" l="1"/>
  <c r="Q3106" i="7" l="1"/>
  <c r="Q3107" i="7" l="1"/>
  <c r="Q3108" i="7" l="1"/>
  <c r="Q3109" i="7" l="1"/>
  <c r="Q3110" i="7" l="1"/>
  <c r="Q3111" i="7" l="1"/>
  <c r="Q3112" i="7" l="1"/>
  <c r="Q3113" i="7" l="1"/>
  <c r="Q3114" i="7" l="1"/>
  <c r="R3115" i="7" s="1"/>
  <c r="S3115" i="7" l="1"/>
  <c r="T3115" i="7"/>
  <c r="Q3115" i="7"/>
  <c r="R3116" i="7" s="1"/>
  <c r="S3116" i="7" l="1"/>
  <c r="T3116" i="7"/>
  <c r="Q3116" i="7"/>
  <c r="R3117" i="7" s="1"/>
  <c r="S3117" i="7" l="1"/>
  <c r="T3117" i="7"/>
  <c r="Q3117" i="7"/>
  <c r="R3118" i="7" s="1"/>
  <c r="S3118" i="7" l="1"/>
  <c r="T3118" i="7"/>
  <c r="Q3118" i="7"/>
  <c r="R3119" i="7" s="1"/>
  <c r="S3119" i="7" l="1"/>
  <c r="T3119" i="7"/>
  <c r="Q3119" i="7"/>
  <c r="R3120" i="7" s="1"/>
  <c r="S3120" i="7" l="1"/>
  <c r="T3120" i="7"/>
  <c r="Q3120" i="7"/>
  <c r="R3121" i="7" s="1"/>
  <c r="S3121" i="7" l="1"/>
  <c r="T3121" i="7"/>
  <c r="Q3121" i="7"/>
  <c r="R3122" i="7" s="1"/>
  <c r="S3122" i="7" l="1"/>
  <c r="T3122" i="7"/>
  <c r="Q3122" i="7"/>
  <c r="R3123" i="7" s="1"/>
  <c r="S3123" i="7" l="1"/>
  <c r="T3123" i="7"/>
  <c r="Q3123" i="7"/>
  <c r="R3124" i="7" s="1"/>
  <c r="S3124" i="7" l="1"/>
  <c r="T3124" i="7"/>
  <c r="Q3124" i="7"/>
  <c r="R3125" i="7" s="1"/>
  <c r="S3125" i="7" l="1"/>
  <c r="T3125" i="7"/>
  <c r="Q3125" i="7"/>
  <c r="R3126" i="7" s="1"/>
  <c r="S3126" i="7" l="1"/>
  <c r="T3126" i="7"/>
  <c r="Q3126" i="7"/>
  <c r="R3127" i="7" s="1"/>
  <c r="S3127" i="7" l="1"/>
  <c r="T3127" i="7"/>
  <c r="Q3127" i="7"/>
  <c r="R3128" i="7" s="1"/>
  <c r="S3128" i="7" l="1"/>
  <c r="T3128" i="7"/>
  <c r="Q3128" i="7"/>
  <c r="Q3129" i="7" l="1"/>
  <c r="Q3130" i="7" l="1"/>
  <c r="Q3131" i="7" l="1"/>
  <c r="Q3132" i="7" l="1"/>
  <c r="Q3133" i="7" l="1"/>
  <c r="Q3134" i="7" l="1"/>
  <c r="Q3135" i="7" l="1"/>
  <c r="Q3136" i="7" l="1"/>
  <c r="Q3137" i="7" l="1"/>
  <c r="Q3138" i="7" l="1"/>
  <c r="R3139" i="7" s="1"/>
  <c r="S3139" i="7" l="1"/>
  <c r="T3139" i="7"/>
  <c r="Q3139" i="7"/>
  <c r="R3140" i="7" s="1"/>
  <c r="S3140" i="7" l="1"/>
  <c r="T3140" i="7"/>
  <c r="Q3140" i="7"/>
  <c r="R3141" i="7" s="1"/>
  <c r="S3141" i="7" l="1"/>
  <c r="T3141" i="7"/>
  <c r="Q3141" i="7"/>
  <c r="R3142" i="7" s="1"/>
  <c r="S3142" i="7" l="1"/>
  <c r="T3142" i="7"/>
  <c r="Q3142" i="7"/>
  <c r="R3143" i="7" s="1"/>
  <c r="S3143" i="7" l="1"/>
  <c r="T3143" i="7"/>
  <c r="Q3143" i="7"/>
  <c r="R3144" i="7" s="1"/>
  <c r="S3144" i="7" l="1"/>
  <c r="T3144" i="7"/>
  <c r="Q3144" i="7"/>
  <c r="R3145" i="7" s="1"/>
  <c r="S3145" i="7" l="1"/>
  <c r="T3145" i="7"/>
  <c r="Q3145" i="7"/>
  <c r="R3146" i="7" s="1"/>
  <c r="S3146" i="7" l="1"/>
  <c r="T3146" i="7"/>
  <c r="Q3146" i="7"/>
  <c r="R3147" i="7" s="1"/>
  <c r="S3147" i="7" l="1"/>
  <c r="T3147" i="7"/>
  <c r="Q3147" i="7"/>
  <c r="R3148" i="7" s="1"/>
  <c r="S3148" i="7" l="1"/>
  <c r="T3148" i="7"/>
  <c r="Q3148" i="7"/>
  <c r="R3149" i="7" s="1"/>
  <c r="S3149" i="7" l="1"/>
  <c r="T3149" i="7"/>
  <c r="Q3149" i="7"/>
  <c r="R3150" i="7" s="1"/>
  <c r="S3150" i="7" l="1"/>
  <c r="T3150" i="7"/>
  <c r="Q3150" i="7"/>
  <c r="R3151" i="7" s="1"/>
  <c r="S3151" i="7" l="1"/>
  <c r="T3151" i="7"/>
  <c r="Q3151" i="7"/>
  <c r="Q3152" i="7" l="1"/>
  <c r="Q3153" i="7" l="1"/>
  <c r="Q3154" i="7" l="1"/>
  <c r="Q3155" i="7" l="1"/>
  <c r="Q3156" i="7" l="1"/>
  <c r="Q3157" i="7" l="1"/>
  <c r="Q3158" i="7" l="1"/>
  <c r="Q3159" i="7" l="1"/>
  <c r="Q3160" i="7" l="1"/>
  <c r="Q3161" i="7" l="1"/>
  <c r="Q3162" i="7" l="1"/>
  <c r="Q3163" i="7" l="1"/>
  <c r="R3164" i="7" s="1"/>
  <c r="S3164" i="7" l="1"/>
  <c r="T3164" i="7"/>
  <c r="Q3164" i="7"/>
  <c r="R3165" i="7" s="1"/>
  <c r="S3165" i="7" l="1"/>
  <c r="T3165" i="7"/>
  <c r="Q3165" i="7"/>
  <c r="R3166" i="7" s="1"/>
  <c r="S3166" i="7" l="1"/>
  <c r="T3166" i="7"/>
  <c r="Q3166" i="7"/>
  <c r="R3167" i="7" s="1"/>
  <c r="S3167" i="7" l="1"/>
  <c r="T3167" i="7"/>
  <c r="Q3167" i="7"/>
  <c r="R3168" i="7" s="1"/>
  <c r="S3168" i="7" l="1"/>
  <c r="T3168" i="7"/>
  <c r="Q3168" i="7"/>
  <c r="R3169" i="7" s="1"/>
  <c r="S3169" i="7" l="1"/>
  <c r="T3169" i="7"/>
  <c r="Q3169" i="7"/>
  <c r="R3170" i="7" s="1"/>
  <c r="S3170" i="7" l="1"/>
  <c r="T3170" i="7"/>
  <c r="Q3170" i="7"/>
  <c r="R3171" i="7" s="1"/>
  <c r="S3171" i="7" l="1"/>
  <c r="T3171" i="7"/>
  <c r="Q3171" i="7"/>
  <c r="R3172" i="7" s="1"/>
  <c r="S3172" i="7" l="1"/>
  <c r="T3172" i="7"/>
  <c r="Q3172" i="7"/>
  <c r="R3173" i="7" s="1"/>
  <c r="S3173" i="7" l="1"/>
  <c r="T3173" i="7"/>
  <c r="Q3173" i="7"/>
  <c r="R3174" i="7" s="1"/>
  <c r="S3174" i="7" l="1"/>
  <c r="T3174" i="7"/>
  <c r="Q3174" i="7"/>
  <c r="R3175" i="7" s="1"/>
  <c r="S3175" i="7" l="1"/>
  <c r="T3175" i="7"/>
  <c r="Q3175" i="7"/>
  <c r="Q3176" i="7" l="1"/>
  <c r="Q3177" i="7" l="1"/>
  <c r="Q3178" i="7" l="1"/>
  <c r="Q3179" i="7" l="1"/>
  <c r="Q3180" i="7" l="1"/>
  <c r="Q3181" i="7" l="1"/>
  <c r="Q3182" i="7" l="1"/>
  <c r="Q3183" i="7" l="1"/>
  <c r="Q3184" i="7" l="1"/>
  <c r="Q3185" i="7" l="1"/>
  <c r="Q3186" i="7" l="1"/>
  <c r="Q3187" i="7" l="1"/>
  <c r="R3188" i="7" s="1"/>
  <c r="S3188" i="7" l="1"/>
  <c r="T3188" i="7"/>
  <c r="Q3188" i="7"/>
  <c r="R3189" i="7" s="1"/>
  <c r="S3189" i="7" l="1"/>
  <c r="T3189" i="7"/>
  <c r="Q3189" i="7"/>
  <c r="R3190" i="7" s="1"/>
  <c r="S3190" i="7" l="1"/>
  <c r="T3190" i="7"/>
  <c r="Q3190" i="7"/>
  <c r="R3191" i="7" s="1"/>
  <c r="S3191" i="7" l="1"/>
  <c r="T3191" i="7"/>
  <c r="Q3191" i="7"/>
  <c r="R3192" i="7" s="1"/>
  <c r="S3192" i="7" l="1"/>
  <c r="T3192" i="7"/>
  <c r="Q3192" i="7"/>
  <c r="R3193" i="7" s="1"/>
  <c r="S3193" i="7" l="1"/>
  <c r="T3193" i="7"/>
  <c r="Q3193" i="7"/>
  <c r="R3194" i="7" s="1"/>
  <c r="S3194" i="7" l="1"/>
  <c r="T3194" i="7"/>
  <c r="Q3194" i="7"/>
  <c r="R3195" i="7" s="1"/>
  <c r="S3195" i="7" l="1"/>
  <c r="T3195" i="7"/>
  <c r="Q3195" i="7"/>
  <c r="R3196" i="7" s="1"/>
  <c r="S3196" i="7" l="1"/>
  <c r="T3196" i="7"/>
  <c r="Q3196" i="7"/>
  <c r="R3197" i="7" s="1"/>
  <c r="S3197" i="7" l="1"/>
  <c r="T3197" i="7"/>
  <c r="Q3197" i="7"/>
  <c r="R3198" i="7" s="1"/>
  <c r="S3198" i="7" l="1"/>
  <c r="T3198" i="7"/>
  <c r="Q3198" i="7"/>
  <c r="R3199" i="7" s="1"/>
  <c r="S3199" i="7" l="1"/>
  <c r="T3199" i="7"/>
  <c r="Q3199" i="7"/>
  <c r="R3200" i="7" s="1"/>
  <c r="S3200" i="7" l="1"/>
  <c r="T3200" i="7"/>
  <c r="Q3200" i="7"/>
  <c r="R3201" i="7" s="1"/>
  <c r="S3201" i="7" l="1"/>
  <c r="T3201" i="7"/>
  <c r="Q3201" i="7"/>
  <c r="Q3202" i="7" l="1"/>
  <c r="Q3203" i="7" l="1"/>
  <c r="Q3204" i="7" l="1"/>
  <c r="Q3205" i="7" l="1"/>
  <c r="Q3206" i="7" l="1"/>
  <c r="Q3207" i="7" l="1"/>
  <c r="Q3208" i="7" l="1"/>
  <c r="R3209" i="7" s="1"/>
  <c r="S3209" i="7" l="1"/>
  <c r="T3209" i="7"/>
  <c r="Q3209" i="7"/>
  <c r="R3210" i="7" s="1"/>
  <c r="S3210" i="7" l="1"/>
  <c r="T3210" i="7"/>
  <c r="Q3210" i="7"/>
  <c r="R3211" i="7" s="1"/>
  <c r="S3211" i="7" l="1"/>
  <c r="T3211" i="7"/>
  <c r="Q3211" i="7"/>
  <c r="R3212" i="7" s="1"/>
  <c r="S3212" i="7" l="1"/>
  <c r="T3212" i="7"/>
  <c r="Q3212" i="7"/>
  <c r="R3213" i="7" s="1"/>
  <c r="S3213" i="7" l="1"/>
  <c r="T3213" i="7"/>
  <c r="Q3213" i="7"/>
  <c r="R3214" i="7" s="1"/>
  <c r="S3214" i="7" l="1"/>
  <c r="T3214" i="7"/>
  <c r="Q3214" i="7"/>
  <c r="R3215" i="7" s="1"/>
  <c r="S3215" i="7" l="1"/>
  <c r="T3215" i="7"/>
  <c r="Q3215" i="7"/>
  <c r="R3216" i="7" s="1"/>
  <c r="S3216" i="7" l="1"/>
  <c r="T3216" i="7"/>
  <c r="Q3216" i="7"/>
  <c r="R3217" i="7" s="1"/>
  <c r="S3217" i="7" l="1"/>
  <c r="T3217" i="7"/>
  <c r="Q3217" i="7"/>
  <c r="R3218" i="7" s="1"/>
  <c r="S3218" i="7" l="1"/>
  <c r="T3218" i="7"/>
  <c r="Q3218" i="7"/>
  <c r="R3219" i="7" s="1"/>
  <c r="S3219" i="7" l="1"/>
  <c r="T3219" i="7"/>
  <c r="Q3219" i="7"/>
  <c r="R3220" i="7" s="1"/>
  <c r="S3220" i="7" l="1"/>
  <c r="T3220" i="7"/>
  <c r="Q3220" i="7"/>
  <c r="R3221" i="7" s="1"/>
  <c r="S3221" i="7" l="1"/>
  <c r="T3221" i="7"/>
  <c r="Q3221" i="7"/>
  <c r="R3222" i="7" s="1"/>
  <c r="S3222" i="7" l="1"/>
  <c r="T3222" i="7"/>
  <c r="Q3222" i="7"/>
  <c r="R3223" i="7" s="1"/>
  <c r="S3223" i="7" l="1"/>
  <c r="T3223" i="7"/>
  <c r="Q3223" i="7"/>
  <c r="R3224" i="7" s="1"/>
  <c r="S3224" i="7" l="1"/>
  <c r="T3224" i="7"/>
  <c r="Q3224" i="7"/>
  <c r="R3225" i="7" s="1"/>
  <c r="S3225" i="7" l="1"/>
  <c r="T3225" i="7"/>
  <c r="Q3225" i="7"/>
  <c r="Q3226" i="7" l="1"/>
  <c r="Q3227" i="7" l="1"/>
  <c r="Q3228" i="7" l="1"/>
  <c r="Q3229" i="7" l="1"/>
  <c r="Q3230" i="7" l="1"/>
  <c r="Q3231" i="7" l="1"/>
  <c r="Q3232" i="7" l="1"/>
  <c r="Q3233" i="7" l="1"/>
  <c r="R3234" i="7" s="1"/>
  <c r="S3234" i="7" l="1"/>
  <c r="T3234" i="7"/>
  <c r="Q3234" i="7"/>
  <c r="R3235" i="7" s="1"/>
  <c r="S3235" i="7" l="1"/>
  <c r="T3235" i="7"/>
  <c r="Q3235" i="7"/>
  <c r="R3236" i="7" s="1"/>
  <c r="S3236" i="7" l="1"/>
  <c r="T3236" i="7"/>
  <c r="Q3236" i="7"/>
  <c r="R3237" i="7" s="1"/>
  <c r="S3237" i="7" l="1"/>
  <c r="T3237" i="7"/>
  <c r="Q3237" i="7"/>
  <c r="R3238" i="7" s="1"/>
  <c r="S3238" i="7" l="1"/>
  <c r="T3238" i="7"/>
  <c r="Q3238" i="7"/>
  <c r="R3239" i="7" s="1"/>
  <c r="S3239" i="7" l="1"/>
  <c r="T3239" i="7"/>
  <c r="Q3239" i="7"/>
  <c r="R3240" i="7" s="1"/>
  <c r="S3240" i="7" l="1"/>
  <c r="T3240" i="7"/>
  <c r="Q3240" i="7"/>
  <c r="R3241" i="7" s="1"/>
  <c r="S3241" i="7" l="1"/>
  <c r="T3241" i="7"/>
  <c r="Q3241" i="7"/>
  <c r="R3242" i="7" s="1"/>
  <c r="S3242" i="7" l="1"/>
  <c r="T3242" i="7"/>
  <c r="Q3242" i="7"/>
  <c r="R3243" i="7" s="1"/>
  <c r="S3243" i="7" l="1"/>
  <c r="T3243" i="7"/>
  <c r="Q3243" i="7"/>
  <c r="R3244" i="7" s="1"/>
  <c r="S3244" i="7" l="1"/>
  <c r="T3244" i="7"/>
  <c r="Q3244" i="7"/>
  <c r="R3245" i="7" s="1"/>
  <c r="S3245" i="7" l="1"/>
  <c r="T3245" i="7"/>
  <c r="Q3245" i="7"/>
  <c r="R3246" i="7" s="1"/>
  <c r="S3246" i="7" l="1"/>
  <c r="T3246" i="7"/>
  <c r="Q3246" i="7"/>
  <c r="R3247" i="7" s="1"/>
  <c r="S3247" i="7" l="1"/>
  <c r="T3247" i="7"/>
  <c r="Q3247" i="7"/>
  <c r="R3248" i="7" s="1"/>
  <c r="S3248" i="7" l="1"/>
  <c r="T3248" i="7"/>
  <c r="Q3248" i="7"/>
  <c r="Q3249" i="7" l="1"/>
  <c r="Q3250" i="7" l="1"/>
  <c r="Q3251" i="7" l="1"/>
  <c r="Q3252" i="7" l="1"/>
  <c r="Q3253" i="7" l="1"/>
  <c r="Q3254" i="7" l="1"/>
  <c r="Q3255" i="7" l="1"/>
  <c r="Q3256" i="7" l="1"/>
  <c r="Q3257" i="7" l="1"/>
  <c r="R3258" i="7" s="1"/>
  <c r="S3258" i="7" l="1"/>
  <c r="T3258" i="7"/>
  <c r="Q3258" i="7"/>
  <c r="R3259" i="7" s="1"/>
  <c r="S3259" i="7" l="1"/>
  <c r="T3259" i="7"/>
  <c r="Q3259" i="7"/>
  <c r="R3260" i="7" s="1"/>
  <c r="S3260" i="7" l="1"/>
  <c r="T3260" i="7"/>
  <c r="Q3260" i="7"/>
  <c r="R3261" i="7" s="1"/>
  <c r="S3261" i="7" l="1"/>
  <c r="T3261" i="7"/>
  <c r="Q3261" i="7"/>
  <c r="R3262" i="7" s="1"/>
  <c r="S3262" i="7" l="1"/>
  <c r="T3262" i="7"/>
  <c r="Q3262" i="7"/>
  <c r="R3263" i="7" s="1"/>
  <c r="S3263" i="7" l="1"/>
  <c r="T3263" i="7"/>
  <c r="Q3263" i="7"/>
  <c r="R3264" i="7" s="1"/>
  <c r="S3264" i="7" l="1"/>
  <c r="T3264" i="7"/>
  <c r="Q3264" i="7"/>
  <c r="R3265" i="7" s="1"/>
  <c r="S3265" i="7" l="1"/>
  <c r="T3265" i="7"/>
  <c r="Q3265" i="7"/>
  <c r="R3266" i="7" s="1"/>
  <c r="S3266" i="7" l="1"/>
  <c r="T3266" i="7"/>
  <c r="Q3266" i="7"/>
  <c r="R3267" i="7" s="1"/>
  <c r="S3267" i="7" l="1"/>
  <c r="T3267" i="7"/>
  <c r="Q3267" i="7"/>
  <c r="R3268" i="7" s="1"/>
  <c r="S3268" i="7" l="1"/>
  <c r="T3268" i="7"/>
  <c r="Q3268" i="7"/>
  <c r="R3269" i="7" s="1"/>
  <c r="S3269" i="7" l="1"/>
  <c r="T3269" i="7"/>
  <c r="Q3269" i="7"/>
  <c r="R3270" i="7" s="1"/>
  <c r="S3270" i="7" l="1"/>
  <c r="T3270" i="7"/>
  <c r="Q3270" i="7"/>
  <c r="R3271" i="7" s="1"/>
  <c r="S3271" i="7" l="1"/>
  <c r="T3271" i="7"/>
  <c r="Q3271" i="7"/>
  <c r="R3272" i="7" s="1"/>
  <c r="S3272" i="7" l="1"/>
  <c r="T3272" i="7"/>
  <c r="Q3272" i="7"/>
  <c r="R3273" i="7" s="1"/>
  <c r="S3273" i="7" l="1"/>
  <c r="T3273" i="7"/>
  <c r="Q3273" i="7"/>
  <c r="Q3274" i="7" l="1"/>
  <c r="Q3275" i="7" l="1"/>
  <c r="Q3276" i="7" l="1"/>
  <c r="Q3277" i="7" l="1"/>
  <c r="Q3278" i="7" l="1"/>
  <c r="Q3279" i="7" l="1"/>
  <c r="Q3280" i="7" l="1"/>
  <c r="R3281" i="7" s="1"/>
  <c r="S3281" i="7" l="1"/>
  <c r="T3281" i="7"/>
  <c r="Q3281" i="7"/>
  <c r="R3282" i="7" s="1"/>
  <c r="S3282" i="7" l="1"/>
  <c r="T3282" i="7"/>
  <c r="Q3282" i="7"/>
  <c r="R3283" i="7" s="1"/>
  <c r="S3283" i="7" l="1"/>
  <c r="T3283" i="7"/>
  <c r="Q3283" i="7"/>
  <c r="R3284" i="7" s="1"/>
  <c r="S3284" i="7" l="1"/>
  <c r="T3284" i="7"/>
  <c r="Q3284" i="7"/>
  <c r="R3285" i="7" s="1"/>
  <c r="S3285" i="7" l="1"/>
  <c r="T3285" i="7"/>
  <c r="Q3285" i="7"/>
  <c r="R3286" i="7" s="1"/>
  <c r="S3286" i="7" l="1"/>
  <c r="T3286" i="7"/>
  <c r="Q3286" i="7"/>
  <c r="R3287" i="7" s="1"/>
  <c r="S3287" i="7" l="1"/>
  <c r="T3287" i="7"/>
  <c r="Q3287" i="7"/>
  <c r="R3288" i="7" s="1"/>
  <c r="S3288" i="7" l="1"/>
  <c r="T3288" i="7"/>
  <c r="Q3288" i="7"/>
  <c r="R3289" i="7" s="1"/>
  <c r="S3289" i="7" l="1"/>
  <c r="T3289" i="7"/>
  <c r="Q3289" i="7"/>
  <c r="R3290" i="7" s="1"/>
  <c r="S3290" i="7" l="1"/>
  <c r="T3290" i="7"/>
  <c r="Q3290" i="7"/>
  <c r="R3291" i="7" s="1"/>
  <c r="S3291" i="7" l="1"/>
  <c r="T3291" i="7"/>
  <c r="Q3291" i="7"/>
  <c r="R3292" i="7" s="1"/>
  <c r="S3292" i="7" l="1"/>
  <c r="T3292" i="7"/>
  <c r="Q3292" i="7"/>
  <c r="R3293" i="7" s="1"/>
  <c r="S3293" i="7" l="1"/>
  <c r="T3293" i="7"/>
  <c r="Q3293" i="7"/>
  <c r="R3294" i="7" s="1"/>
  <c r="S3294" i="7" l="1"/>
  <c r="T3294" i="7"/>
  <c r="Q3294" i="7"/>
  <c r="R3295" i="7" s="1"/>
  <c r="S3295" i="7" l="1"/>
  <c r="T3295" i="7"/>
  <c r="Q3295" i="7"/>
  <c r="R3296" i="7" s="1"/>
  <c r="S3296" i="7" l="1"/>
  <c r="T3296" i="7"/>
  <c r="Q3296" i="7"/>
  <c r="Q3297" i="7" l="1"/>
  <c r="Q3298" i="7" l="1"/>
  <c r="Q3299" i="7" l="1"/>
  <c r="Q3300" i="7" l="1"/>
  <c r="Q3301" i="7" l="1"/>
  <c r="Q3302" i="7" l="1"/>
  <c r="Q3303" i="7" l="1"/>
  <c r="Q3304" i="7" l="1"/>
  <c r="Q3305" i="7" l="1"/>
  <c r="R3306" i="7" s="1"/>
  <c r="S3306" i="7" l="1"/>
  <c r="T3306" i="7"/>
  <c r="Q3306" i="7"/>
  <c r="R3307" i="7" s="1"/>
  <c r="S3307" i="7" l="1"/>
  <c r="T3307" i="7"/>
  <c r="Q3307" i="7"/>
  <c r="R3308" i="7" s="1"/>
  <c r="S3308" i="7" l="1"/>
  <c r="T3308" i="7"/>
  <c r="Q3308" i="7"/>
  <c r="R3309" i="7" s="1"/>
  <c r="S3309" i="7" l="1"/>
  <c r="T3309" i="7"/>
  <c r="Q3309" i="7"/>
  <c r="R3310" i="7" s="1"/>
  <c r="S3310" i="7" l="1"/>
  <c r="T3310" i="7"/>
  <c r="Q3310" i="7"/>
  <c r="R3311" i="7" s="1"/>
  <c r="S3311" i="7" l="1"/>
  <c r="T3311" i="7"/>
  <c r="Q3311" i="7"/>
  <c r="R3312" i="7" s="1"/>
  <c r="S3312" i="7" l="1"/>
  <c r="T3312" i="7"/>
  <c r="Q3312" i="7"/>
  <c r="R3313" i="7" s="1"/>
  <c r="S3313" i="7" l="1"/>
  <c r="T3313" i="7"/>
  <c r="Q3313" i="7"/>
  <c r="R3314" i="7" s="1"/>
  <c r="S3314" i="7" l="1"/>
  <c r="T3314" i="7"/>
  <c r="Q3314" i="7"/>
  <c r="R3315" i="7" s="1"/>
  <c r="S3315" i="7" l="1"/>
  <c r="T3315" i="7"/>
  <c r="Q3315" i="7"/>
  <c r="R3316" i="7" s="1"/>
  <c r="S3316" i="7" l="1"/>
  <c r="T3316" i="7"/>
  <c r="Q3316" i="7"/>
  <c r="R3317" i="7" s="1"/>
  <c r="S3317" i="7" l="1"/>
  <c r="T3317" i="7"/>
  <c r="Q3317" i="7"/>
  <c r="R3318" i="7" s="1"/>
  <c r="S3318" i="7" l="1"/>
  <c r="T3318" i="7"/>
  <c r="Q3318" i="7"/>
  <c r="R3319" i="7" s="1"/>
  <c r="S3319" i="7" l="1"/>
  <c r="T3319" i="7"/>
  <c r="Q3319" i="7"/>
  <c r="R3320" i="7" s="1"/>
  <c r="S3320" i="7" l="1"/>
  <c r="T3320" i="7"/>
  <c r="Q3320" i="7"/>
  <c r="Q3321" i="7" l="1"/>
  <c r="Q3322" i="7" l="1"/>
  <c r="Q3323" i="7" l="1"/>
  <c r="Q3324" i="7" l="1"/>
  <c r="Q3325" i="7" l="1"/>
  <c r="Q3326" i="7" l="1"/>
  <c r="Q3327" i="7" l="1"/>
  <c r="Q3328" i="7" l="1"/>
  <c r="Q3329" i="7" l="1"/>
  <c r="Q3330" i="7" l="1"/>
  <c r="R3331" i="7" s="1"/>
  <c r="S3331" i="7" l="1"/>
  <c r="T3331" i="7"/>
  <c r="Q3331" i="7"/>
  <c r="R3332" i="7" s="1"/>
  <c r="S3332" i="7" l="1"/>
  <c r="T3332" i="7"/>
  <c r="Q3332" i="7"/>
  <c r="R3333" i="7" s="1"/>
  <c r="S3333" i="7" l="1"/>
  <c r="T3333" i="7"/>
  <c r="Q3333" i="7"/>
  <c r="R3334" i="7" s="1"/>
  <c r="S3334" i="7" l="1"/>
  <c r="T3334" i="7"/>
  <c r="Q3334" i="7"/>
  <c r="R3335" i="7" s="1"/>
  <c r="S3335" i="7" l="1"/>
  <c r="T3335" i="7"/>
  <c r="Q3335" i="7"/>
  <c r="R3336" i="7" s="1"/>
  <c r="S3336" i="7" l="1"/>
  <c r="T3336" i="7"/>
  <c r="Q3336" i="7"/>
  <c r="R3337" i="7" s="1"/>
  <c r="S3337" i="7" l="1"/>
  <c r="T3337" i="7"/>
  <c r="Q3337" i="7"/>
  <c r="R3338" i="7" s="1"/>
  <c r="S3338" i="7" l="1"/>
  <c r="T3338" i="7"/>
  <c r="Q3338" i="7"/>
  <c r="R3339" i="7" s="1"/>
  <c r="S3339" i="7" l="1"/>
  <c r="T3339" i="7"/>
  <c r="Q3339" i="7"/>
  <c r="R3340" i="7" s="1"/>
  <c r="S3340" i="7" l="1"/>
  <c r="T3340" i="7"/>
  <c r="Q3340" i="7"/>
  <c r="R3341" i="7" s="1"/>
  <c r="S3341" i="7" l="1"/>
  <c r="T3341" i="7"/>
  <c r="Q3341" i="7"/>
  <c r="R3342" i="7" s="1"/>
  <c r="S3342" i="7" l="1"/>
  <c r="T3342" i="7"/>
  <c r="Q3342" i="7"/>
  <c r="R3343" i="7" s="1"/>
  <c r="S3343" i="7" l="1"/>
  <c r="T3343" i="7"/>
  <c r="Q3343" i="7"/>
  <c r="R3344" i="7" s="1"/>
  <c r="S3344" i="7" l="1"/>
  <c r="T3344" i="7"/>
  <c r="Q3344" i="7"/>
  <c r="R3345" i="7" s="1"/>
  <c r="S3345" i="7" l="1"/>
  <c r="T3345" i="7"/>
  <c r="Q3345" i="7"/>
  <c r="Q3346" i="7" l="1"/>
  <c r="Q3347" i="7" l="1"/>
  <c r="Q3348" i="7" l="1"/>
  <c r="Q3349" i="7" l="1"/>
  <c r="Q3350" i="7" l="1"/>
  <c r="Q3351" i="7" l="1"/>
  <c r="Q3352" i="7" l="1"/>
  <c r="Q3353" i="7" l="1"/>
  <c r="Q3354" i="7" l="1"/>
  <c r="Q3355" i="7" l="1"/>
  <c r="R3356" i="7" s="1"/>
  <c r="S3356" i="7" l="1"/>
  <c r="T3356" i="7"/>
  <c r="Q3356" i="7"/>
  <c r="R3357" i="7" s="1"/>
  <c r="S3357" i="7" l="1"/>
  <c r="T3357" i="7"/>
  <c r="Q3357" i="7"/>
  <c r="R3358" i="7" s="1"/>
  <c r="S3358" i="7" l="1"/>
  <c r="T3358" i="7"/>
  <c r="Q3358" i="7"/>
  <c r="R3359" i="7" s="1"/>
  <c r="S3359" i="7" l="1"/>
  <c r="T3359" i="7"/>
  <c r="Q3359" i="7"/>
  <c r="R3360" i="7" s="1"/>
  <c r="S3360" i="7" l="1"/>
  <c r="T3360" i="7"/>
  <c r="Q3360" i="7"/>
  <c r="R3361" i="7" s="1"/>
  <c r="S3361" i="7" l="1"/>
  <c r="T3361" i="7"/>
  <c r="Q3361" i="7"/>
  <c r="R3362" i="7" s="1"/>
  <c r="S3362" i="7" l="1"/>
  <c r="T3362" i="7"/>
  <c r="Q3362" i="7"/>
  <c r="R3363" i="7" s="1"/>
  <c r="S3363" i="7" l="1"/>
  <c r="T3363" i="7"/>
  <c r="Q3363" i="7"/>
  <c r="R3364" i="7" s="1"/>
  <c r="S3364" i="7" l="1"/>
  <c r="T3364" i="7"/>
  <c r="Q3364" i="7"/>
  <c r="R3365" i="7" s="1"/>
  <c r="S3365" i="7" l="1"/>
  <c r="T3365" i="7"/>
  <c r="Q3365" i="7"/>
  <c r="R3366" i="7" s="1"/>
  <c r="S3366" i="7" l="1"/>
  <c r="T3366" i="7"/>
  <c r="Q3366" i="7"/>
  <c r="R3367" i="7" s="1"/>
  <c r="S3367" i="7" l="1"/>
  <c r="T3367" i="7"/>
  <c r="Q3367" i="7"/>
  <c r="R3368" i="7" s="1"/>
  <c r="S3368" i="7" l="1"/>
  <c r="T3368" i="7"/>
  <c r="Q3368" i="7"/>
  <c r="R3369" i="7" s="1"/>
  <c r="S3369" i="7" l="1"/>
  <c r="T3369" i="7"/>
  <c r="Q3369" i="7"/>
  <c r="Q3370" i="7" l="1"/>
  <c r="Q3371" i="7" l="1"/>
  <c r="Q3372" i="7" l="1"/>
  <c r="Q3373" i="7" l="1"/>
  <c r="Q3374" i="7" l="1"/>
  <c r="Q3375" i="7" l="1"/>
  <c r="Q3376" i="7" l="1"/>
  <c r="Q3377" i="7" l="1"/>
  <c r="R3378" i="7" s="1"/>
  <c r="S3378" i="7" l="1"/>
  <c r="T3378" i="7"/>
  <c r="Q3378" i="7"/>
  <c r="R3379" i="7" s="1"/>
  <c r="S3379" i="7" l="1"/>
  <c r="T3379" i="7"/>
  <c r="Q3379" i="7"/>
  <c r="R3380" i="7" s="1"/>
  <c r="S3380" i="7" l="1"/>
  <c r="T3380" i="7"/>
  <c r="Q3380" i="7"/>
  <c r="R3381" i="7" s="1"/>
  <c r="S3381" i="7" l="1"/>
  <c r="T3381" i="7"/>
  <c r="Q3381" i="7"/>
  <c r="R3382" i="7" s="1"/>
  <c r="S3382" i="7" l="1"/>
  <c r="T3382" i="7"/>
  <c r="Q3382" i="7"/>
  <c r="R3383" i="7" s="1"/>
  <c r="S3383" i="7" l="1"/>
  <c r="T3383" i="7"/>
  <c r="Q3383" i="7"/>
  <c r="R3384" i="7" s="1"/>
  <c r="S3384" i="7" l="1"/>
  <c r="T3384" i="7"/>
  <c r="Q3384" i="7"/>
  <c r="R3385" i="7" s="1"/>
  <c r="S3385" i="7" l="1"/>
  <c r="T3385" i="7"/>
  <c r="Q3385" i="7"/>
  <c r="R3386" i="7" s="1"/>
  <c r="S3386" i="7" l="1"/>
  <c r="T3386" i="7"/>
  <c r="Q3386" i="7"/>
  <c r="R3387" i="7" s="1"/>
  <c r="S3387" i="7" l="1"/>
  <c r="T3387" i="7"/>
  <c r="Q3387" i="7"/>
  <c r="R3388" i="7" s="1"/>
  <c r="S3388" i="7" l="1"/>
  <c r="T3388" i="7"/>
  <c r="Q3388" i="7"/>
  <c r="R3389" i="7" s="1"/>
  <c r="S3389" i="7" l="1"/>
  <c r="T3389" i="7"/>
  <c r="Q3389" i="7"/>
  <c r="R3390" i="7" s="1"/>
  <c r="S3390" i="7" l="1"/>
  <c r="T3390" i="7"/>
  <c r="Q3390" i="7"/>
  <c r="R3391" i="7" s="1"/>
  <c r="S3391" i="7" l="1"/>
  <c r="T3391" i="7"/>
  <c r="Q3391" i="7"/>
  <c r="R3392" i="7" s="1"/>
  <c r="S3392" i="7" l="1"/>
  <c r="T3392" i="7"/>
  <c r="Q3392" i="7"/>
  <c r="R3393" i="7" s="1"/>
  <c r="S3393" i="7" l="1"/>
  <c r="T3393" i="7"/>
  <c r="Q3393" i="7"/>
  <c r="R3394" i="7" s="1"/>
  <c r="S3394" i="7" l="1"/>
  <c r="T3394" i="7"/>
  <c r="Q3394" i="7"/>
  <c r="Q3395" i="7" l="1"/>
  <c r="Q3396" i="7" l="1"/>
  <c r="Q3397" i="7" l="1"/>
  <c r="Q3398" i="7" l="1"/>
  <c r="Q3399" i="7" l="1"/>
  <c r="Q3400" i="7" l="1"/>
  <c r="R3401" i="7" s="1"/>
  <c r="S3401" i="7" l="1"/>
  <c r="T3401" i="7"/>
  <c r="Q3401" i="7"/>
  <c r="R3402" i="7" s="1"/>
  <c r="S3402" i="7" l="1"/>
  <c r="T3402" i="7"/>
  <c r="Q3402" i="7"/>
  <c r="R3403" i="7" s="1"/>
  <c r="S3403" i="7" l="1"/>
  <c r="T3403" i="7"/>
  <c r="Q3403" i="7"/>
  <c r="R3404" i="7" s="1"/>
  <c r="S3404" i="7" l="1"/>
  <c r="T3404" i="7"/>
  <c r="Q3404" i="7"/>
  <c r="R3405" i="7" s="1"/>
  <c r="S3405" i="7" l="1"/>
  <c r="T3405" i="7"/>
  <c r="Q3405" i="7"/>
  <c r="R3406" i="7" s="1"/>
  <c r="S3406" i="7" l="1"/>
  <c r="T3406" i="7"/>
  <c r="Q3406" i="7"/>
  <c r="R3407" i="7" s="1"/>
  <c r="S3407" i="7" l="1"/>
  <c r="T3407" i="7"/>
  <c r="Q3407" i="7"/>
  <c r="R3408" i="7" s="1"/>
  <c r="S3408" i="7" l="1"/>
  <c r="T3408" i="7"/>
  <c r="Q3408" i="7"/>
  <c r="R3409" i="7" s="1"/>
  <c r="S3409" i="7" l="1"/>
  <c r="T3409" i="7"/>
  <c r="Q3409" i="7"/>
  <c r="R3410" i="7" s="1"/>
  <c r="S3410" i="7" l="1"/>
  <c r="T3410" i="7"/>
  <c r="Q3410" i="7"/>
  <c r="R3411" i="7" s="1"/>
  <c r="S3411" i="7" l="1"/>
  <c r="T3411" i="7"/>
  <c r="Q3411" i="7"/>
  <c r="R3412" i="7" s="1"/>
  <c r="S3412" i="7" l="1"/>
  <c r="T3412" i="7"/>
  <c r="Q3412" i="7"/>
  <c r="R3413" i="7" s="1"/>
  <c r="S3413" i="7" l="1"/>
  <c r="T3413" i="7"/>
  <c r="Q3413" i="7"/>
  <c r="R3414" i="7" s="1"/>
  <c r="S3414" i="7" l="1"/>
  <c r="T3414" i="7"/>
  <c r="Q3414" i="7"/>
  <c r="R3415" i="7" s="1"/>
  <c r="S3415" i="7" l="1"/>
  <c r="T3415" i="7"/>
  <c r="Q3415" i="7"/>
  <c r="R3416" i="7" s="1"/>
  <c r="S3416" i="7" l="1"/>
  <c r="T3416" i="7"/>
  <c r="Q3416" i="7"/>
  <c r="R3417" i="7" s="1"/>
  <c r="S3417" i="7" l="1"/>
  <c r="T3417" i="7"/>
  <c r="Q3417" i="7"/>
  <c r="R3418" i="7" s="1"/>
  <c r="S3418" i="7" l="1"/>
  <c r="T3418" i="7"/>
  <c r="Q3418" i="7"/>
  <c r="R3419" i="7" s="1"/>
  <c r="S3419" i="7" l="1"/>
  <c r="T3419" i="7"/>
  <c r="Q3419" i="7"/>
  <c r="R3420" i="7" s="1"/>
  <c r="S3420" i="7" l="1"/>
  <c r="T3420" i="7"/>
  <c r="Q3420" i="7"/>
  <c r="R3421" i="7" s="1"/>
  <c r="S3421" i="7" l="1"/>
  <c r="T3421" i="7"/>
  <c r="Q3421" i="7"/>
  <c r="Q3422" i="7" l="1"/>
  <c r="Q3423" i="7" l="1"/>
  <c r="Q3424" i="7" l="1"/>
  <c r="Q3425" i="7" l="1"/>
  <c r="R3426" i="7" s="1"/>
  <c r="S3426" i="7" l="1"/>
  <c r="T3426" i="7"/>
  <c r="Q3426" i="7"/>
  <c r="R3427" i="7" s="1"/>
  <c r="S3427" i="7" l="1"/>
  <c r="T3427" i="7"/>
  <c r="Q3427" i="7"/>
  <c r="R3428" i="7" s="1"/>
  <c r="S3428" i="7" l="1"/>
  <c r="T3428" i="7"/>
  <c r="Q3428" i="7"/>
  <c r="R3429" i="7" s="1"/>
  <c r="S3429" i="7" l="1"/>
  <c r="T3429" i="7"/>
  <c r="Q3429" i="7"/>
  <c r="R3430" i="7" s="1"/>
  <c r="S3430" i="7" l="1"/>
  <c r="T3430" i="7"/>
  <c r="Q3430" i="7"/>
  <c r="R3431" i="7" s="1"/>
  <c r="S3431" i="7" l="1"/>
  <c r="T3431" i="7"/>
  <c r="Q3431" i="7"/>
  <c r="R3432" i="7" s="1"/>
  <c r="S3432" i="7" l="1"/>
  <c r="T3432" i="7"/>
  <c r="Q3432" i="7"/>
  <c r="R3433" i="7" s="1"/>
  <c r="S3433" i="7" l="1"/>
  <c r="T3433" i="7"/>
  <c r="Q3433" i="7"/>
  <c r="R3434" i="7" s="1"/>
  <c r="S3434" i="7" l="1"/>
  <c r="T3434" i="7"/>
  <c r="Q3434" i="7"/>
  <c r="R3435" i="7" s="1"/>
  <c r="S3435" i="7" l="1"/>
  <c r="T3435" i="7"/>
  <c r="Q3435" i="7"/>
  <c r="R3436" i="7" s="1"/>
  <c r="S3436" i="7" l="1"/>
  <c r="T3436" i="7"/>
  <c r="Q3436" i="7"/>
  <c r="R3437" i="7" s="1"/>
  <c r="S3437" i="7" l="1"/>
  <c r="T3437" i="7"/>
  <c r="Q3437" i="7"/>
  <c r="R3438" i="7" s="1"/>
  <c r="S3438" i="7" l="1"/>
  <c r="T3438" i="7"/>
  <c r="Q3438" i="7"/>
  <c r="R3439" i="7" s="1"/>
  <c r="S3439" i="7" l="1"/>
  <c r="T3439" i="7"/>
  <c r="Q3439" i="7"/>
  <c r="R3440" i="7" s="1"/>
  <c r="S3440" i="7" l="1"/>
  <c r="T3440" i="7"/>
  <c r="Q3440" i="7"/>
  <c r="R3441" i="7" s="1"/>
  <c r="S3441" i="7" l="1"/>
  <c r="T3441" i="7"/>
  <c r="Q3441" i="7"/>
  <c r="Q3442" i="7" l="1"/>
  <c r="Q3443" i="7" l="1"/>
  <c r="Q3444" i="7" l="1"/>
  <c r="Q3445" i="7" l="1"/>
  <c r="Q3446" i="7" l="1"/>
  <c r="Q3447" i="7" l="1"/>
  <c r="Q3448" i="7" l="1"/>
  <c r="Q3449" i="7" l="1"/>
  <c r="R3450" i="7" s="1"/>
  <c r="S3450" i="7" l="1"/>
  <c r="T3450" i="7"/>
  <c r="Q3450" i="7"/>
  <c r="R3451" i="7" s="1"/>
  <c r="S3451" i="7" l="1"/>
  <c r="T3451" i="7"/>
  <c r="Q3451" i="7"/>
  <c r="R3452" i="7" s="1"/>
  <c r="S3452" i="7" l="1"/>
  <c r="T3452" i="7"/>
  <c r="Q3452" i="7"/>
  <c r="R3453" i="7" s="1"/>
  <c r="S3453" i="7" l="1"/>
  <c r="T3453" i="7"/>
  <c r="Q3453" i="7"/>
  <c r="R3454" i="7" s="1"/>
  <c r="S3454" i="7" l="1"/>
  <c r="T3454" i="7"/>
  <c r="Q3454" i="7"/>
  <c r="R3455" i="7" s="1"/>
  <c r="S3455" i="7" l="1"/>
  <c r="T3455" i="7"/>
  <c r="Q3455" i="7"/>
  <c r="R3456" i="7" s="1"/>
  <c r="S3456" i="7" l="1"/>
  <c r="T3456" i="7"/>
  <c r="Q3456" i="7"/>
  <c r="R3457" i="7" s="1"/>
  <c r="S3457" i="7" l="1"/>
  <c r="T3457" i="7"/>
  <c r="Q3457" i="7"/>
  <c r="R3458" i="7" s="1"/>
  <c r="S3458" i="7" l="1"/>
  <c r="T3458" i="7"/>
  <c r="Q3458" i="7"/>
  <c r="R3459" i="7" s="1"/>
  <c r="S3459" i="7" l="1"/>
  <c r="T3459" i="7"/>
  <c r="Q3459" i="7"/>
  <c r="R3460" i="7" s="1"/>
  <c r="S3460" i="7" l="1"/>
  <c r="T3460" i="7"/>
  <c r="Q3460" i="7"/>
  <c r="R3461" i="7" s="1"/>
  <c r="S3461" i="7" l="1"/>
  <c r="T3461" i="7"/>
  <c r="Q3461" i="7"/>
  <c r="R3462" i="7" s="1"/>
  <c r="S3462" i="7" l="1"/>
  <c r="T3462" i="7"/>
  <c r="Q3462" i="7"/>
  <c r="R3463" i="7" s="1"/>
  <c r="S3463" i="7" l="1"/>
  <c r="T3463" i="7"/>
  <c r="Q3463" i="7"/>
  <c r="R3464" i="7" s="1"/>
  <c r="S3464" i="7" l="1"/>
  <c r="T3464" i="7"/>
  <c r="Q3464" i="7"/>
  <c r="R3465" i="7" s="1"/>
  <c r="S3465" i="7" l="1"/>
  <c r="T3465" i="7"/>
  <c r="Q3465" i="7"/>
  <c r="Q3466" i="7" l="1"/>
  <c r="Q3467" i="7" l="1"/>
  <c r="Q3468" i="7" l="1"/>
  <c r="Q3469" i="7" l="1"/>
  <c r="Q3470" i="7" l="1"/>
  <c r="Q3471" i="7" l="1"/>
  <c r="Q3472" i="7" l="1"/>
  <c r="Q3473" i="7" l="1"/>
  <c r="R3474" i="7" s="1"/>
  <c r="S3474" i="7" l="1"/>
  <c r="T3474" i="7"/>
  <c r="Q3474" i="7"/>
  <c r="R3475" i="7" s="1"/>
  <c r="S3475" i="7" l="1"/>
  <c r="T3475" i="7"/>
  <c r="Q3475" i="7"/>
  <c r="R3476" i="7" s="1"/>
  <c r="S3476" i="7" l="1"/>
  <c r="T3476" i="7"/>
  <c r="Q3476" i="7"/>
  <c r="R3477" i="7" s="1"/>
  <c r="S3477" i="7" l="1"/>
  <c r="T3477" i="7"/>
  <c r="Q3477" i="7"/>
  <c r="R3478" i="7" s="1"/>
  <c r="S3478" i="7" l="1"/>
  <c r="T3478" i="7"/>
  <c r="Q3478" i="7"/>
  <c r="R3479" i="7" s="1"/>
  <c r="S3479" i="7" l="1"/>
  <c r="T3479" i="7"/>
  <c r="Q3479" i="7"/>
  <c r="R3480" i="7" s="1"/>
  <c r="S3480" i="7" l="1"/>
  <c r="T3480" i="7"/>
  <c r="Q3480" i="7"/>
  <c r="R3481" i="7" s="1"/>
  <c r="S3481" i="7" l="1"/>
  <c r="T3481" i="7"/>
  <c r="Q3481" i="7"/>
  <c r="R3482" i="7" s="1"/>
  <c r="S3482" i="7" l="1"/>
  <c r="T3482" i="7"/>
  <c r="Q3482" i="7"/>
  <c r="R3483" i="7" s="1"/>
  <c r="S3483" i="7" l="1"/>
  <c r="T3483" i="7"/>
  <c r="Q3483" i="7"/>
  <c r="R3484" i="7" s="1"/>
  <c r="S3484" i="7" l="1"/>
  <c r="T3484" i="7"/>
  <c r="Q3484" i="7"/>
  <c r="R3485" i="7" s="1"/>
  <c r="S3485" i="7" l="1"/>
  <c r="T3485" i="7"/>
  <c r="Q3485" i="7"/>
  <c r="R3486" i="7" s="1"/>
  <c r="S3486" i="7" l="1"/>
  <c r="T3486" i="7"/>
  <c r="Q3486" i="7"/>
  <c r="R3487" i="7" s="1"/>
  <c r="S3487" i="7" l="1"/>
  <c r="T3487" i="7"/>
  <c r="Q3487" i="7"/>
  <c r="Q3488" i="7" l="1"/>
  <c r="Q3489" i="7" l="1"/>
  <c r="Q3490" i="7" l="1"/>
  <c r="Q3491" i="7" l="1"/>
  <c r="Q3492" i="7" l="1"/>
  <c r="Q3493" i="7" l="1"/>
  <c r="Q3494" i="7" l="1"/>
  <c r="Q3495" i="7" l="1"/>
  <c r="Q3496" i="7" l="1"/>
  <c r="Q3497" i="7" l="1"/>
  <c r="Q3498" i="7" l="1"/>
  <c r="Q3499" i="7" l="1"/>
  <c r="R3500" i="7" s="1"/>
  <c r="S3500" i="7" l="1"/>
  <c r="T3500" i="7"/>
  <c r="Q3500" i="7"/>
  <c r="R3501" i="7" s="1"/>
  <c r="S3501" i="7" l="1"/>
  <c r="T3501" i="7"/>
  <c r="Q3501" i="7"/>
  <c r="R3502" i="7" s="1"/>
  <c r="S3502" i="7" l="1"/>
  <c r="T3502" i="7"/>
  <c r="Q3502" i="7"/>
  <c r="R3503" i="7" s="1"/>
  <c r="S3503" i="7" l="1"/>
  <c r="T3503" i="7"/>
  <c r="Q3503" i="7"/>
  <c r="R3504" i="7" s="1"/>
  <c r="S3504" i="7" l="1"/>
  <c r="T3504" i="7"/>
  <c r="Q3504" i="7"/>
  <c r="R3505" i="7" s="1"/>
  <c r="S3505" i="7" l="1"/>
  <c r="T3505" i="7"/>
  <c r="Q3505" i="7"/>
  <c r="R3506" i="7" s="1"/>
  <c r="S3506" i="7" l="1"/>
  <c r="T3506" i="7"/>
  <c r="Q3506" i="7"/>
  <c r="R3507" i="7" s="1"/>
  <c r="S3507" i="7" l="1"/>
  <c r="T3507" i="7"/>
  <c r="Q3507" i="7"/>
  <c r="R3508" i="7" s="1"/>
  <c r="S3508" i="7" l="1"/>
  <c r="T3508" i="7"/>
  <c r="Q3508" i="7"/>
  <c r="R3509" i="7" s="1"/>
  <c r="S3509" i="7" l="1"/>
  <c r="T3509" i="7"/>
  <c r="Q3509" i="7"/>
  <c r="R3510" i="7" s="1"/>
  <c r="S3510" i="7" l="1"/>
  <c r="T3510" i="7"/>
  <c r="Q3510" i="7"/>
  <c r="R3511" i="7" s="1"/>
  <c r="S3511" i="7" l="1"/>
  <c r="T3511" i="7"/>
  <c r="Q3511" i="7"/>
  <c r="R3512" i="7" s="1"/>
  <c r="S3512" i="7" l="1"/>
  <c r="T3512" i="7"/>
  <c r="Q3512" i="7"/>
  <c r="Q3513" i="7" l="1"/>
  <c r="Q3514" i="7" l="1"/>
  <c r="Q3515" i="7" l="1"/>
  <c r="Q3516" i="7" l="1"/>
  <c r="Q3517" i="7" l="1"/>
  <c r="Q3518" i="7" l="1"/>
  <c r="Q3519" i="7" l="1"/>
  <c r="Q3520" i="7" l="1"/>
  <c r="Q3521" i="7" l="1"/>
  <c r="Q3522" i="7" l="1"/>
  <c r="Q3523" i="7" l="1"/>
  <c r="R3524" i="7" s="1"/>
  <c r="S3524" i="7" l="1"/>
  <c r="T3524" i="7"/>
  <c r="Q3524" i="7"/>
  <c r="R3525" i="7" s="1"/>
  <c r="S3525" i="7" l="1"/>
  <c r="T3525" i="7"/>
  <c r="Q3525" i="7"/>
  <c r="R3526" i="7" s="1"/>
  <c r="S3526" i="7" l="1"/>
  <c r="T3526" i="7"/>
  <c r="Q3526" i="7"/>
  <c r="R3527" i="7" s="1"/>
  <c r="S3527" i="7" l="1"/>
  <c r="T3527" i="7"/>
  <c r="Q3527" i="7"/>
  <c r="R3528" i="7" s="1"/>
  <c r="S3528" i="7" l="1"/>
  <c r="T3528" i="7"/>
  <c r="Q3528" i="7"/>
  <c r="R3529" i="7" s="1"/>
  <c r="S3529" i="7" l="1"/>
  <c r="T3529" i="7"/>
  <c r="Q3529" i="7"/>
  <c r="R3530" i="7" s="1"/>
  <c r="S3530" i="7" l="1"/>
  <c r="T3530" i="7"/>
  <c r="Q3530" i="7"/>
  <c r="R3531" i="7" s="1"/>
  <c r="S3531" i="7" l="1"/>
  <c r="T3531" i="7"/>
  <c r="Q3531" i="7"/>
  <c r="R3532" i="7" s="1"/>
  <c r="S3532" i="7" l="1"/>
  <c r="T3532" i="7"/>
  <c r="Q3532" i="7"/>
  <c r="R3533" i="7" s="1"/>
  <c r="S3533" i="7" l="1"/>
  <c r="T3533" i="7"/>
  <c r="Q3533" i="7"/>
  <c r="R3534" i="7" s="1"/>
  <c r="S3534" i="7" l="1"/>
  <c r="T3534" i="7"/>
  <c r="Q3534" i="7"/>
  <c r="R3535" i="7" s="1"/>
  <c r="S3535" i="7" l="1"/>
  <c r="T3535" i="7"/>
  <c r="Q3535" i="7"/>
  <c r="R3536" i="7" s="1"/>
  <c r="S3536" i="7" l="1"/>
  <c r="T3536" i="7"/>
  <c r="Q3536" i="7"/>
  <c r="Q3537" i="7" l="1"/>
  <c r="Q3538" i="7" l="1"/>
  <c r="Q3539" i="7" l="1"/>
  <c r="Q3540" i="7" l="1"/>
  <c r="Q3541" i="7" l="1"/>
  <c r="Q3542" i="7" l="1"/>
  <c r="Q3543" i="7" l="1"/>
  <c r="Q3544" i="7" l="1"/>
  <c r="Q3545" i="7" l="1"/>
  <c r="Q3546" i="7" l="1"/>
  <c r="Q3547" i="7" l="1"/>
  <c r="R3548" i="7" s="1"/>
  <c r="S3548" i="7" l="1"/>
  <c r="T3548" i="7"/>
  <c r="Q3548" i="7"/>
  <c r="R3549" i="7" s="1"/>
  <c r="S3549" i="7" l="1"/>
  <c r="T3549" i="7"/>
  <c r="Q3549" i="7"/>
  <c r="R3550" i="7" s="1"/>
  <c r="S3550" i="7" l="1"/>
  <c r="T3550" i="7"/>
  <c r="Q3550" i="7"/>
  <c r="R3551" i="7" s="1"/>
  <c r="S3551" i="7" l="1"/>
  <c r="T3551" i="7"/>
  <c r="Q3551" i="7"/>
  <c r="R3552" i="7" s="1"/>
  <c r="S3552" i="7" l="1"/>
  <c r="T3552" i="7"/>
  <c r="Q3552" i="7"/>
  <c r="R3553" i="7" s="1"/>
  <c r="S3553" i="7" l="1"/>
  <c r="T3553" i="7"/>
  <c r="Q3553" i="7"/>
  <c r="R3554" i="7" s="1"/>
  <c r="S3554" i="7" l="1"/>
  <c r="T3554" i="7"/>
  <c r="Q3554" i="7"/>
  <c r="R3555" i="7" s="1"/>
  <c r="S3555" i="7" l="1"/>
  <c r="T3555" i="7"/>
  <c r="Q3555" i="7"/>
  <c r="R3556" i="7" s="1"/>
  <c r="S3556" i="7" l="1"/>
  <c r="T3556" i="7"/>
  <c r="Q3556" i="7"/>
  <c r="R3557" i="7" s="1"/>
  <c r="S3557" i="7" l="1"/>
  <c r="T3557" i="7"/>
  <c r="Q3557" i="7"/>
  <c r="R3558" i="7" s="1"/>
  <c r="S3558" i="7" l="1"/>
  <c r="T3558" i="7"/>
  <c r="Q3558" i="7"/>
  <c r="R3559" i="7" s="1"/>
  <c r="S3559" i="7" l="1"/>
  <c r="T3559" i="7"/>
  <c r="Q3559" i="7"/>
  <c r="R3560" i="7" s="1"/>
  <c r="S3560" i="7" l="1"/>
  <c r="T3560" i="7"/>
  <c r="Q3560" i="7"/>
  <c r="R3561" i="7" s="1"/>
  <c r="S3561" i="7" l="1"/>
  <c r="T3561" i="7"/>
  <c r="Q3561" i="7"/>
  <c r="Q3562" i="7" l="1"/>
  <c r="Q3563" i="7" l="1"/>
  <c r="Q3564" i="7" l="1"/>
  <c r="Q3565" i="7" l="1"/>
  <c r="Q3566" i="7" l="1"/>
  <c r="Q3567" i="7" l="1"/>
  <c r="Q3568" i="7" l="1"/>
  <c r="Q3569" i="7" l="1"/>
  <c r="R3570" i="7" s="1"/>
  <c r="S3570" i="7" l="1"/>
  <c r="T3570" i="7"/>
  <c r="Q3570" i="7"/>
  <c r="R3571" i="7" s="1"/>
  <c r="S3571" i="7" l="1"/>
  <c r="T3571" i="7"/>
  <c r="Q3571" i="7"/>
  <c r="R3572" i="7" s="1"/>
  <c r="S3572" i="7" l="1"/>
  <c r="T3572" i="7"/>
  <c r="Q3572" i="7"/>
  <c r="R3573" i="7" s="1"/>
  <c r="S3573" i="7" l="1"/>
  <c r="T3573" i="7"/>
  <c r="Q3573" i="7"/>
  <c r="R3574" i="7" s="1"/>
  <c r="S3574" i="7" l="1"/>
  <c r="T3574" i="7"/>
  <c r="Q3574" i="7"/>
  <c r="R3575" i="7" s="1"/>
  <c r="S3575" i="7" l="1"/>
  <c r="T3575" i="7"/>
  <c r="Q3575" i="7"/>
  <c r="R3576" i="7" s="1"/>
  <c r="S3576" i="7" l="1"/>
  <c r="T3576" i="7"/>
  <c r="Q3576" i="7"/>
  <c r="R3577" i="7" s="1"/>
  <c r="S3577" i="7" l="1"/>
  <c r="T3577" i="7"/>
  <c r="Q3577" i="7"/>
  <c r="R3578" i="7" s="1"/>
  <c r="S3578" i="7" l="1"/>
  <c r="T3578" i="7"/>
  <c r="Q3578" i="7"/>
  <c r="R3579" i="7" s="1"/>
  <c r="S3579" i="7" l="1"/>
  <c r="T3579" i="7"/>
  <c r="Q3579" i="7"/>
  <c r="R3580" i="7" s="1"/>
  <c r="S3580" i="7" l="1"/>
  <c r="T3580" i="7"/>
  <c r="Q3580" i="7"/>
  <c r="R3581" i="7" s="1"/>
  <c r="S3581" i="7" l="1"/>
  <c r="T3581" i="7"/>
  <c r="Q3581" i="7"/>
  <c r="R3582" i="7" s="1"/>
  <c r="S3582" i="7" l="1"/>
  <c r="T3582" i="7"/>
  <c r="Q3582" i="7"/>
  <c r="R3583" i="7" s="1"/>
  <c r="S3583" i="7" l="1"/>
  <c r="T3583" i="7"/>
  <c r="Q3583" i="7"/>
  <c r="R3584" i="7" s="1"/>
  <c r="S3584" i="7" l="1"/>
  <c r="T3584" i="7"/>
  <c r="Q3584" i="7"/>
  <c r="R3585" i="7" s="1"/>
  <c r="S3585" i="7" l="1"/>
  <c r="T3585" i="7"/>
  <c r="Q3585" i="7"/>
  <c r="Q3586" i="7" l="1"/>
  <c r="Q3587" i="7" l="1"/>
  <c r="Q3588" i="7" l="1"/>
  <c r="Q3589" i="7" l="1"/>
  <c r="Q3590" i="7" l="1"/>
  <c r="Q3591" i="7" l="1"/>
  <c r="Q3592" i="7" l="1"/>
  <c r="R3593" i="7" s="1"/>
  <c r="S3593" i="7" l="1"/>
  <c r="T3593" i="7"/>
  <c r="Q3593" i="7"/>
  <c r="R3594" i="7" s="1"/>
  <c r="S3594" i="7" l="1"/>
  <c r="T3594" i="7"/>
  <c r="Q3594" i="7"/>
  <c r="R3595" i="7" s="1"/>
  <c r="S3595" i="7" l="1"/>
  <c r="T3595" i="7"/>
  <c r="Q3595" i="7"/>
  <c r="R3596" i="7" s="1"/>
  <c r="S3596" i="7" l="1"/>
  <c r="T3596" i="7"/>
  <c r="Q3596" i="7"/>
  <c r="R3597" i="7" s="1"/>
  <c r="S3597" i="7" l="1"/>
  <c r="T3597" i="7"/>
  <c r="Q3597" i="7"/>
  <c r="R3598" i="7" s="1"/>
  <c r="S3598" i="7" l="1"/>
  <c r="T3598" i="7"/>
  <c r="Q3598" i="7"/>
  <c r="R3599" i="7" s="1"/>
  <c r="S3599" i="7" l="1"/>
  <c r="T3599" i="7"/>
  <c r="Q3599" i="7"/>
  <c r="R3600" i="7" s="1"/>
  <c r="S3600" i="7" l="1"/>
  <c r="T3600" i="7"/>
  <c r="Q3600" i="7"/>
  <c r="R3601" i="7" s="1"/>
  <c r="S3601" i="7" l="1"/>
  <c r="T3601" i="7"/>
  <c r="Q3601" i="7"/>
  <c r="R3602" i="7" s="1"/>
  <c r="S3602" i="7" l="1"/>
  <c r="T3602" i="7"/>
  <c r="Q3602" i="7"/>
  <c r="R3603" i="7" s="1"/>
  <c r="S3603" i="7" l="1"/>
  <c r="T3603" i="7"/>
  <c r="Q3603" i="7"/>
  <c r="R3604" i="7" s="1"/>
  <c r="S3604" i="7" l="1"/>
  <c r="T3604" i="7"/>
  <c r="Q3604" i="7"/>
  <c r="R3605" i="7" s="1"/>
  <c r="S3605" i="7" l="1"/>
  <c r="T3605" i="7"/>
  <c r="Q3605" i="7"/>
  <c r="R3606" i="7" s="1"/>
  <c r="S3606" i="7" l="1"/>
  <c r="T3606" i="7"/>
  <c r="Q3606" i="7"/>
  <c r="R3607" i="7" s="1"/>
  <c r="S3607" i="7" l="1"/>
  <c r="T3607" i="7"/>
  <c r="Q3607" i="7"/>
  <c r="R3608" i="7" s="1"/>
  <c r="S3608" i="7" l="1"/>
  <c r="T3608" i="7"/>
  <c r="Q3608" i="7"/>
  <c r="R3609" i="7" s="1"/>
  <c r="S3609" i="7" l="1"/>
  <c r="T3609" i="7"/>
  <c r="Q3609" i="7"/>
  <c r="R3610" i="7" s="1"/>
  <c r="S3610" i="7" l="1"/>
  <c r="T3610" i="7"/>
  <c r="Q3610" i="7"/>
  <c r="R3611" i="7" s="1"/>
  <c r="S3611" i="7" l="1"/>
  <c r="T3611" i="7"/>
  <c r="Q3611" i="7"/>
  <c r="Q3612" i="7" l="1"/>
  <c r="Q3613" i="7" l="1"/>
  <c r="Q3614" i="7" l="1"/>
  <c r="R3615" i="7" s="1"/>
  <c r="S3615" i="7" l="1"/>
  <c r="T3615" i="7"/>
  <c r="Q3615" i="7"/>
  <c r="Q3616" i="7" l="1"/>
  <c r="R3617" i="7" s="1"/>
  <c r="S3617" i="7" l="1"/>
  <c r="T3617" i="7"/>
  <c r="Q3617" i="7"/>
  <c r="R3618" i="7" s="1"/>
  <c r="S3618" i="7" l="1"/>
  <c r="T3618" i="7"/>
  <c r="Q3618" i="7"/>
  <c r="R3619" i="7" s="1"/>
  <c r="S3619" i="7" l="1"/>
  <c r="T3619" i="7"/>
  <c r="Q3619" i="7"/>
  <c r="R3620" i="7" s="1"/>
  <c r="S3620" i="7" l="1"/>
  <c r="T3620" i="7"/>
  <c r="Q3620" i="7"/>
  <c r="R3621" i="7" s="1"/>
  <c r="S3621" i="7" l="1"/>
  <c r="T3621" i="7"/>
  <c r="Q3621" i="7"/>
  <c r="R3622" i="7" s="1"/>
  <c r="S3622" i="7" l="1"/>
  <c r="T3622" i="7"/>
  <c r="Q3622" i="7"/>
  <c r="R3623" i="7" s="1"/>
  <c r="S3623" i="7" l="1"/>
  <c r="T3623" i="7"/>
  <c r="Q3623" i="7"/>
  <c r="R3624" i="7" s="1"/>
  <c r="S3624" i="7" l="1"/>
  <c r="T3624" i="7"/>
  <c r="Q3624" i="7"/>
  <c r="R3625" i="7" s="1"/>
  <c r="S3625" i="7" l="1"/>
  <c r="T3625" i="7"/>
  <c r="Q3625" i="7"/>
  <c r="R3626" i="7" s="1"/>
  <c r="S3626" i="7" l="1"/>
  <c r="T3626" i="7"/>
  <c r="Q3626" i="7"/>
  <c r="R3627" i="7" s="1"/>
  <c r="S3627" i="7" l="1"/>
  <c r="T3627" i="7"/>
  <c r="Q3627" i="7"/>
  <c r="R3628" i="7" s="1"/>
  <c r="S3628" i="7" l="1"/>
  <c r="T3628" i="7"/>
  <c r="Q3628" i="7"/>
  <c r="R3629" i="7" s="1"/>
  <c r="S3629" i="7" l="1"/>
  <c r="T3629" i="7"/>
  <c r="Q3629" i="7"/>
  <c r="R3630" i="7" s="1"/>
  <c r="S3630" i="7" l="1"/>
  <c r="T3630" i="7"/>
  <c r="Q3630" i="7"/>
  <c r="R3631" i="7" s="1"/>
  <c r="S3631" i="7" l="1"/>
  <c r="T3631" i="7"/>
  <c r="Q3631" i="7"/>
  <c r="R3632" i="7" s="1"/>
  <c r="S3632" i="7" l="1"/>
  <c r="T3632" i="7"/>
  <c r="Q3632" i="7"/>
  <c r="R3633" i="7" s="1"/>
  <c r="S3633" i="7" l="1"/>
  <c r="T3633" i="7"/>
  <c r="Q3633" i="7"/>
  <c r="R3634" i="7" s="1"/>
  <c r="S3634" i="7" l="1"/>
  <c r="T3634" i="7"/>
  <c r="Q3634" i="7"/>
  <c r="R3635" i="7" s="1"/>
  <c r="S3635" i="7" l="1"/>
  <c r="T3635" i="7"/>
  <c r="Q3635" i="7"/>
  <c r="Q3636" i="7" l="1"/>
  <c r="R3637" i="7" s="1"/>
  <c r="S3637" i="7" l="1"/>
  <c r="T3637" i="7"/>
  <c r="Q3637" i="7"/>
  <c r="R3638" i="7" s="1"/>
  <c r="S3638" i="7" l="1"/>
  <c r="T3638" i="7"/>
  <c r="Q3638" i="7"/>
  <c r="Q3639" i="7" l="1"/>
  <c r="Q3640" i="7" l="1"/>
  <c r="R3641" i="7" s="1"/>
  <c r="S3641" i="7" l="1"/>
  <c r="T3641" i="7"/>
  <c r="Q3641" i="7"/>
  <c r="R3642" i="7" s="1"/>
  <c r="S3642" i="7" l="1"/>
  <c r="T3642" i="7"/>
  <c r="Q3642" i="7"/>
  <c r="R3643" i="7" s="1"/>
  <c r="S3643" i="7" l="1"/>
  <c r="T3643" i="7"/>
  <c r="Q3643" i="7"/>
  <c r="R3644" i="7" s="1"/>
  <c r="S3644" i="7" l="1"/>
  <c r="T3644" i="7"/>
  <c r="Q3644" i="7"/>
  <c r="R3645" i="7" s="1"/>
  <c r="S3645" i="7" l="1"/>
  <c r="T3645" i="7"/>
  <c r="Q3645" i="7"/>
  <c r="R3646" i="7" s="1"/>
  <c r="S3646" i="7" l="1"/>
  <c r="T3646" i="7"/>
  <c r="Q3646" i="7"/>
  <c r="R3647" i="7" s="1"/>
  <c r="S3647" i="7" l="1"/>
  <c r="T3647" i="7"/>
  <c r="Q3647" i="7"/>
  <c r="R3648" i="7" s="1"/>
  <c r="S3648" i="7" l="1"/>
  <c r="T3648" i="7"/>
  <c r="Q3648" i="7"/>
  <c r="R3649" i="7" s="1"/>
  <c r="S3649" i="7" l="1"/>
  <c r="T3649" i="7"/>
  <c r="Q3649" i="7"/>
  <c r="R3650" i="7" s="1"/>
  <c r="S3650" i="7" l="1"/>
  <c r="T3650" i="7"/>
  <c r="Q3650" i="7"/>
  <c r="R3651" i="7" s="1"/>
  <c r="S3651" i="7" l="1"/>
  <c r="T3651" i="7"/>
  <c r="Q3651" i="7"/>
  <c r="R3652" i="7" s="1"/>
  <c r="S3652" i="7" l="1"/>
  <c r="T3652" i="7"/>
  <c r="Q3652" i="7"/>
  <c r="R3653" i="7" s="1"/>
  <c r="S3653" i="7" l="1"/>
  <c r="T3653" i="7"/>
  <c r="Q3653" i="7"/>
  <c r="R3654" i="7" s="1"/>
  <c r="S3654" i="7" l="1"/>
  <c r="T3654" i="7"/>
  <c r="Q3654" i="7"/>
  <c r="R3655" i="7" s="1"/>
  <c r="S3655" i="7" l="1"/>
  <c r="T3655" i="7"/>
  <c r="Q3655" i="7"/>
  <c r="R3656" i="7" s="1"/>
  <c r="S3656" i="7" l="1"/>
  <c r="T3656" i="7"/>
  <c r="Q3656" i="7"/>
  <c r="Q3657" i="7" l="1"/>
  <c r="Q3658" i="7" l="1"/>
  <c r="Q3659" i="7" l="1"/>
  <c r="Q3660" i="7" l="1"/>
  <c r="Q3661" i="7" l="1"/>
  <c r="Q3662" i="7" l="1"/>
  <c r="Q3663" i="7" l="1"/>
  <c r="Q3664" i="7" l="1"/>
  <c r="Q3665" i="7" l="1"/>
  <c r="Q3666" i="7" l="1"/>
  <c r="Q3667" i="7" l="1"/>
  <c r="R3668" i="7" s="1"/>
  <c r="S3668" i="7" l="1"/>
  <c r="T3668" i="7"/>
  <c r="Q3668" i="7"/>
  <c r="R3669" i="7" s="1"/>
  <c r="S3669" i="7" l="1"/>
  <c r="T3669" i="7"/>
  <c r="Q3669" i="7"/>
  <c r="R3670" i="7" s="1"/>
  <c r="S3670" i="7" l="1"/>
  <c r="T3670" i="7"/>
  <c r="Q3670" i="7"/>
  <c r="R3671" i="7" s="1"/>
  <c r="S3671" i="7" l="1"/>
  <c r="T3671" i="7"/>
  <c r="Q3671" i="7"/>
  <c r="R3672" i="7" s="1"/>
  <c r="S3672" i="7" l="1"/>
  <c r="T3672" i="7"/>
  <c r="Q3672" i="7"/>
  <c r="R3673" i="7" s="1"/>
  <c r="S3673" i="7" l="1"/>
  <c r="T3673" i="7"/>
  <c r="Q3673" i="7"/>
  <c r="R3674" i="7" s="1"/>
  <c r="S3674" i="7" l="1"/>
  <c r="T3674" i="7"/>
  <c r="Q3674" i="7"/>
  <c r="R3675" i="7" s="1"/>
  <c r="S3675" i="7" l="1"/>
  <c r="T3675" i="7"/>
  <c r="Q3675" i="7"/>
  <c r="R3676" i="7" s="1"/>
  <c r="S3676" i="7" l="1"/>
  <c r="T3676" i="7"/>
  <c r="Q3676" i="7"/>
  <c r="R3677" i="7" s="1"/>
  <c r="S3677" i="7" l="1"/>
  <c r="T3677" i="7"/>
  <c r="Q3677" i="7"/>
  <c r="R3678" i="7" s="1"/>
  <c r="S3678" i="7" l="1"/>
  <c r="T3678" i="7"/>
  <c r="Q3678" i="7"/>
  <c r="R3679" i="7" s="1"/>
  <c r="S3679" i="7" l="1"/>
  <c r="T3679" i="7"/>
  <c r="Q3679" i="7"/>
  <c r="R3680" i="7" s="1"/>
  <c r="S3680" i="7" l="1"/>
  <c r="T3680" i="7"/>
  <c r="Q3680" i="7"/>
  <c r="Q3681" i="7" l="1"/>
  <c r="Q3682" i="7" l="1"/>
  <c r="Q3683" i="7" l="1"/>
  <c r="Q3684" i="7" l="1"/>
  <c r="Q3685" i="7" l="1"/>
  <c r="Q3686" i="7" l="1"/>
  <c r="Q3687" i="7" l="1"/>
  <c r="Q3688" i="7" l="1"/>
  <c r="Q3689" i="7" l="1"/>
  <c r="Q3690" i="7" l="1"/>
  <c r="R3691" i="7" s="1"/>
  <c r="S3691" i="7" l="1"/>
  <c r="T3691" i="7"/>
  <c r="Q3691" i="7"/>
  <c r="R3692" i="7" s="1"/>
  <c r="S3692" i="7" l="1"/>
  <c r="T3692" i="7"/>
  <c r="Q3692" i="7"/>
  <c r="R3693" i="7" s="1"/>
  <c r="S3693" i="7" l="1"/>
  <c r="T3693" i="7"/>
  <c r="Q3693" i="7"/>
  <c r="R3694" i="7" s="1"/>
  <c r="S3694" i="7" l="1"/>
  <c r="T3694" i="7"/>
  <c r="Q3694" i="7"/>
  <c r="R3695" i="7" s="1"/>
  <c r="S3695" i="7" l="1"/>
  <c r="T3695" i="7"/>
  <c r="Q3695" i="7"/>
  <c r="R3696" i="7" s="1"/>
  <c r="S3696" i="7" l="1"/>
  <c r="T3696" i="7"/>
  <c r="Q3696" i="7"/>
  <c r="R3697" i="7" s="1"/>
  <c r="S3697" i="7" l="1"/>
  <c r="T3697" i="7"/>
  <c r="Q3697" i="7"/>
  <c r="R3698" i="7" s="1"/>
  <c r="S3698" i="7" l="1"/>
  <c r="T3698" i="7"/>
  <c r="Q3698" i="7"/>
  <c r="R3699" i="7" s="1"/>
  <c r="S3699" i="7" l="1"/>
  <c r="T3699" i="7"/>
  <c r="Q3699" i="7"/>
  <c r="R3700" i="7" s="1"/>
  <c r="S3700" i="7" l="1"/>
  <c r="T3700" i="7"/>
  <c r="Q3700" i="7"/>
  <c r="R3701" i="7" s="1"/>
  <c r="S3701" i="7" l="1"/>
  <c r="T3701" i="7"/>
  <c r="Q3701" i="7"/>
  <c r="R3702" i="7" s="1"/>
  <c r="S3702" i="7" l="1"/>
  <c r="T3702" i="7"/>
  <c r="Q3702" i="7"/>
  <c r="R3703" i="7" s="1"/>
  <c r="S3703" i="7" l="1"/>
  <c r="T3703" i="7"/>
  <c r="Q3703" i="7"/>
  <c r="R3704" i="7" s="1"/>
  <c r="S3704" i="7" l="1"/>
  <c r="T3704" i="7"/>
  <c r="Q3704" i="7"/>
  <c r="R3705" i="7" s="1"/>
  <c r="S3705" i="7" l="1"/>
  <c r="T3705" i="7"/>
  <c r="Q3705" i="7"/>
  <c r="Q3706" i="7" l="1"/>
  <c r="Q3707" i="7" l="1"/>
  <c r="Q3708" i="7" l="1"/>
  <c r="Q3709" i="7" l="1"/>
  <c r="Q3710" i="7" l="1"/>
  <c r="Q3711" i="7" l="1"/>
  <c r="Q3712" i="7" l="1"/>
  <c r="Q3713" i="7" l="1"/>
  <c r="Q3714" i="7" l="1"/>
  <c r="R3715" i="7" s="1"/>
  <c r="S3715" i="7" l="1"/>
  <c r="T3715" i="7"/>
  <c r="Q3715" i="7"/>
  <c r="R3716" i="7" s="1"/>
  <c r="S3716" i="7" l="1"/>
  <c r="T3716" i="7"/>
  <c r="Q3716" i="7"/>
  <c r="R3717" i="7" s="1"/>
  <c r="S3717" i="7" l="1"/>
  <c r="T3717" i="7"/>
  <c r="Q3717" i="7"/>
  <c r="R3718" i="7" s="1"/>
  <c r="S3718" i="7" l="1"/>
  <c r="T3718" i="7"/>
  <c r="Q3718" i="7"/>
  <c r="R3719" i="7" s="1"/>
  <c r="S3719" i="7" l="1"/>
  <c r="T3719" i="7"/>
  <c r="Q3719" i="7"/>
  <c r="R3720" i="7" s="1"/>
  <c r="S3720" i="7" l="1"/>
  <c r="T3720" i="7"/>
  <c r="Q3720" i="7"/>
  <c r="R3721" i="7" s="1"/>
  <c r="S3721" i="7" l="1"/>
  <c r="T3721" i="7"/>
  <c r="Q3721" i="7"/>
  <c r="R3722" i="7" s="1"/>
  <c r="S3722" i="7" l="1"/>
  <c r="T3722" i="7"/>
  <c r="Q3722" i="7"/>
  <c r="R3723" i="7" s="1"/>
  <c r="S3723" i="7" l="1"/>
  <c r="T3723" i="7"/>
  <c r="Q3723" i="7"/>
  <c r="R3724" i="7" s="1"/>
  <c r="S3724" i="7" l="1"/>
  <c r="T3724" i="7"/>
  <c r="Q3724" i="7"/>
  <c r="R3725" i="7" s="1"/>
  <c r="S3725" i="7" l="1"/>
  <c r="T3725" i="7"/>
  <c r="Q3725" i="7"/>
  <c r="R3726" i="7" s="1"/>
  <c r="S3726" i="7" l="1"/>
  <c r="T3726" i="7"/>
  <c r="Q3726" i="7"/>
  <c r="R3727" i="7" s="1"/>
  <c r="S3727" i="7" l="1"/>
  <c r="T3727" i="7"/>
  <c r="Q3727" i="7"/>
  <c r="R3728" i="7" s="1"/>
  <c r="S3728" i="7" l="1"/>
  <c r="T3728" i="7"/>
  <c r="Q3728" i="7"/>
  <c r="R3729" i="7" s="1"/>
  <c r="S3729" i="7" l="1"/>
  <c r="T3729" i="7"/>
  <c r="Q3729" i="7"/>
  <c r="Q3730" i="7" l="1"/>
  <c r="Q3731" i="7" l="1"/>
  <c r="Q3732" i="7" l="1"/>
  <c r="Q3733" i="7" l="1"/>
  <c r="Q3734" i="7" l="1"/>
  <c r="Q3735" i="7" l="1"/>
  <c r="Q3736" i="7" l="1"/>
  <c r="Q3737" i="7" l="1"/>
  <c r="Q3738" i="7" l="1"/>
  <c r="R3739" i="7" s="1"/>
  <c r="S3739" i="7" l="1"/>
  <c r="T3739" i="7"/>
  <c r="Q3739" i="7"/>
  <c r="R3740" i="7" s="1"/>
  <c r="S3740" i="7" l="1"/>
  <c r="T3740" i="7"/>
  <c r="Q3740" i="7"/>
  <c r="R3741" i="7" s="1"/>
  <c r="S3741" i="7" l="1"/>
  <c r="T3741" i="7"/>
  <c r="Q3741" i="7"/>
  <c r="R3742" i="7" s="1"/>
  <c r="S3742" i="7" l="1"/>
  <c r="T3742" i="7"/>
  <c r="Q3742" i="7"/>
  <c r="R3743" i="7" s="1"/>
  <c r="S3743" i="7" l="1"/>
  <c r="T3743" i="7"/>
  <c r="Q3743" i="7"/>
  <c r="R3744" i="7" s="1"/>
  <c r="S3744" i="7" l="1"/>
  <c r="T3744" i="7"/>
  <c r="Q3744" i="7"/>
  <c r="R3745" i="7" s="1"/>
  <c r="S3745" i="7" l="1"/>
  <c r="T3745" i="7"/>
  <c r="Q3745" i="7"/>
  <c r="R3746" i="7" s="1"/>
  <c r="S3746" i="7" l="1"/>
  <c r="T3746" i="7"/>
  <c r="Q3746" i="7"/>
  <c r="R3747" i="7" s="1"/>
  <c r="S3747" i="7" l="1"/>
  <c r="T3747" i="7"/>
  <c r="Q3747" i="7"/>
  <c r="R3748" i="7" s="1"/>
  <c r="S3748" i="7" l="1"/>
  <c r="T3748" i="7"/>
  <c r="Q3748" i="7"/>
  <c r="R3749" i="7" s="1"/>
  <c r="S3749" i="7" l="1"/>
  <c r="T3749" i="7"/>
  <c r="Q3749" i="7"/>
  <c r="R3750" i="7" s="1"/>
  <c r="S3750" i="7" l="1"/>
  <c r="T3750" i="7"/>
  <c r="Q3750" i="7"/>
  <c r="R3751" i="7" s="1"/>
  <c r="S3751" i="7" l="1"/>
  <c r="T3751" i="7"/>
  <c r="Q3751" i="7"/>
  <c r="R3752" i="7" s="1"/>
  <c r="S3752" i="7" l="1"/>
  <c r="T3752" i="7"/>
  <c r="Q3752" i="7"/>
  <c r="R3753" i="7" s="1"/>
  <c r="S3753" i="7" l="1"/>
  <c r="T3753" i="7"/>
  <c r="Q3753" i="7"/>
  <c r="Q3754" i="7" l="1"/>
  <c r="Q3755" i="7" l="1"/>
  <c r="Q3756" i="7" l="1"/>
  <c r="Q3757" i="7" l="1"/>
  <c r="Q3758" i="7" l="1"/>
  <c r="Q3759" i="7" l="1"/>
  <c r="Q3760" i="7" l="1"/>
  <c r="Q3761" i="7" l="1"/>
  <c r="Q3762" i="7" l="1"/>
  <c r="R3763" i="7" s="1"/>
  <c r="S3763" i="7" l="1"/>
  <c r="T3763" i="7"/>
  <c r="Q3763" i="7"/>
  <c r="R3764" i="7" s="1"/>
  <c r="S3764" i="7" l="1"/>
  <c r="T3764" i="7"/>
  <c r="Q3764" i="7"/>
  <c r="R3765" i="7" s="1"/>
  <c r="S3765" i="7" l="1"/>
  <c r="T3765" i="7"/>
  <c r="Q3765" i="7"/>
  <c r="R3766" i="7" s="1"/>
  <c r="S3766" i="7" l="1"/>
  <c r="T3766" i="7"/>
  <c r="Q3766" i="7"/>
  <c r="R3767" i="7" s="1"/>
  <c r="S3767" i="7" l="1"/>
  <c r="T3767" i="7"/>
  <c r="Q3767" i="7"/>
  <c r="R3768" i="7" s="1"/>
  <c r="S3768" i="7" l="1"/>
  <c r="T3768" i="7"/>
  <c r="Q3768" i="7"/>
  <c r="R3769" i="7" s="1"/>
  <c r="S3769" i="7" l="1"/>
  <c r="T3769" i="7"/>
  <c r="Q3769" i="7"/>
  <c r="R3770" i="7" s="1"/>
  <c r="S3770" i="7" l="1"/>
  <c r="T3770" i="7"/>
  <c r="Q3770" i="7"/>
  <c r="R3771" i="7" s="1"/>
  <c r="S3771" i="7" l="1"/>
  <c r="T3771" i="7"/>
  <c r="Q3771" i="7"/>
  <c r="R3772" i="7" s="1"/>
  <c r="S3772" i="7" l="1"/>
  <c r="T3772" i="7"/>
  <c r="Q3772" i="7"/>
  <c r="R3773" i="7" s="1"/>
  <c r="S3773" i="7" l="1"/>
  <c r="T3773" i="7"/>
  <c r="Q3773" i="7"/>
  <c r="R3774" i="7" s="1"/>
  <c r="S3774" i="7" l="1"/>
  <c r="T3774" i="7"/>
  <c r="Q3774" i="7"/>
  <c r="R3775" i="7" s="1"/>
  <c r="S3775" i="7" l="1"/>
  <c r="T3775" i="7"/>
  <c r="Q3775" i="7"/>
  <c r="R3776" i="7" s="1"/>
  <c r="S3776" i="7" l="1"/>
  <c r="T3776" i="7"/>
  <c r="Q3776" i="7"/>
  <c r="R3777" i="7" s="1"/>
  <c r="S3777" i="7" l="1"/>
  <c r="T3777" i="7"/>
  <c r="Q3777" i="7"/>
  <c r="R3778" i="7" s="1"/>
  <c r="S3778" i="7" l="1"/>
  <c r="T3778" i="7"/>
  <c r="Q3778" i="7"/>
  <c r="R3779" i="7" s="1"/>
  <c r="S3779" i="7" l="1"/>
  <c r="T3779" i="7"/>
  <c r="Q3779" i="7"/>
  <c r="Q3780" i="7" l="1"/>
  <c r="Q3781" i="7" l="1"/>
  <c r="Q3782" i="7" l="1"/>
  <c r="Q3783" i="7" l="1"/>
  <c r="Q3784" i="7" l="1"/>
  <c r="Q3785" i="7" l="1"/>
  <c r="Q3786" i="7" l="1"/>
  <c r="R3787" i="7" s="1"/>
  <c r="S3787" i="7" l="1"/>
  <c r="T3787" i="7"/>
  <c r="Q3787" i="7"/>
  <c r="R3788" i="7" s="1"/>
  <c r="S3788" i="7" l="1"/>
  <c r="T3788" i="7"/>
  <c r="Q3788" i="7"/>
  <c r="R3789" i="7" s="1"/>
  <c r="S3789" i="7" l="1"/>
  <c r="T3789" i="7"/>
  <c r="Q3789" i="7"/>
  <c r="R3790" i="7" s="1"/>
  <c r="S3790" i="7" l="1"/>
  <c r="T3790" i="7"/>
  <c r="Q3790" i="7"/>
  <c r="R3791" i="7" s="1"/>
  <c r="S3791" i="7" l="1"/>
  <c r="T3791" i="7"/>
  <c r="Q3791" i="7"/>
  <c r="R3792" i="7" s="1"/>
  <c r="S3792" i="7" l="1"/>
  <c r="T3792" i="7"/>
  <c r="Q3792" i="7"/>
  <c r="R3793" i="7" s="1"/>
  <c r="S3793" i="7" l="1"/>
  <c r="T3793" i="7"/>
  <c r="Q3793" i="7"/>
  <c r="R3794" i="7" s="1"/>
  <c r="S3794" i="7" l="1"/>
  <c r="T3794" i="7"/>
  <c r="Q3794" i="7"/>
  <c r="R3795" i="7" s="1"/>
  <c r="S3795" i="7" l="1"/>
  <c r="T3795" i="7"/>
  <c r="Q3795" i="7"/>
  <c r="R3796" i="7" s="1"/>
  <c r="S3796" i="7" l="1"/>
  <c r="T3796" i="7"/>
  <c r="Q3796" i="7"/>
  <c r="R3797" i="7" s="1"/>
  <c r="S3797" i="7" l="1"/>
  <c r="T3797" i="7"/>
  <c r="Q3797" i="7"/>
  <c r="R3798" i="7" s="1"/>
  <c r="S3798" i="7" l="1"/>
  <c r="T3798" i="7"/>
  <c r="Q3798" i="7"/>
  <c r="R3799" i="7" s="1"/>
  <c r="S3799" i="7" l="1"/>
  <c r="T3799" i="7"/>
  <c r="Q3799" i="7"/>
  <c r="R3800" i="7" s="1"/>
  <c r="S3800" i="7" l="1"/>
  <c r="T3800" i="7"/>
  <c r="Q3800" i="7"/>
  <c r="R3801" i="7" s="1"/>
  <c r="S3801" i="7" l="1"/>
  <c r="T3801" i="7"/>
  <c r="Q3801" i="7"/>
  <c r="R3802" i="7" s="1"/>
  <c r="S3802" i="7" l="1"/>
  <c r="T3802" i="7"/>
  <c r="Q3802" i="7"/>
  <c r="R3803" i="7" s="1"/>
  <c r="S3803" i="7" l="1"/>
  <c r="T3803" i="7"/>
  <c r="Q3803" i="7"/>
  <c r="R3804" i="7" s="1"/>
  <c r="S3804" i="7" l="1"/>
  <c r="T3804" i="7"/>
  <c r="Q3804" i="7"/>
  <c r="Q3805" i="7" l="1"/>
  <c r="Q3806" i="7" l="1"/>
  <c r="Q3807" i="7" l="1"/>
  <c r="Q3808" i="7" l="1"/>
  <c r="Q3809" i="7" l="1"/>
  <c r="R3810" i="7" s="1"/>
  <c r="S3810" i="7" l="1"/>
  <c r="T3810" i="7"/>
  <c r="Q3810" i="7"/>
  <c r="R3811" i="7" s="1"/>
  <c r="S3811" i="7" l="1"/>
  <c r="T3811" i="7"/>
  <c r="Q3811" i="7"/>
  <c r="R3812" i="7" s="1"/>
  <c r="S3812" i="7" l="1"/>
  <c r="T3812" i="7"/>
  <c r="Q3812" i="7"/>
  <c r="R3813" i="7" s="1"/>
  <c r="S3813" i="7" l="1"/>
  <c r="T3813" i="7"/>
  <c r="Q3813" i="7"/>
  <c r="R3814" i="7" s="1"/>
  <c r="S3814" i="7" l="1"/>
  <c r="T3814" i="7"/>
  <c r="Q3814" i="7"/>
  <c r="R3815" i="7" s="1"/>
  <c r="S3815" i="7" l="1"/>
  <c r="T3815" i="7"/>
  <c r="Q3815" i="7"/>
  <c r="R3816" i="7" s="1"/>
  <c r="S3816" i="7" l="1"/>
  <c r="T3816" i="7"/>
  <c r="Q3816" i="7"/>
  <c r="R3817" i="7" s="1"/>
  <c r="S3817" i="7" l="1"/>
  <c r="T3817" i="7"/>
  <c r="Q3817" i="7"/>
  <c r="R3818" i="7" s="1"/>
  <c r="S3818" i="7" l="1"/>
  <c r="T3818" i="7"/>
  <c r="Q3818" i="7"/>
  <c r="R3819" i="7" s="1"/>
  <c r="S3819" i="7" l="1"/>
  <c r="T3819" i="7"/>
  <c r="Q3819" i="7"/>
  <c r="R3820" i="7" s="1"/>
  <c r="S3820" i="7" l="1"/>
  <c r="T3820" i="7"/>
  <c r="Q3820" i="7"/>
  <c r="R3821" i="7" s="1"/>
  <c r="S3821" i="7" l="1"/>
  <c r="T3821" i="7"/>
  <c r="Q3821" i="7"/>
  <c r="R3822" i="7" s="1"/>
  <c r="S3822" i="7" l="1"/>
  <c r="T3822" i="7"/>
  <c r="Q3822" i="7"/>
  <c r="R3823" i="7" s="1"/>
  <c r="S3823" i="7" l="1"/>
  <c r="T3823" i="7"/>
  <c r="Q3823" i="7"/>
  <c r="R3824" i="7" s="1"/>
  <c r="S3824" i="7" l="1"/>
  <c r="T3824" i="7"/>
  <c r="Q3824" i="7"/>
  <c r="Q3825" i="7" l="1"/>
  <c r="Q3826" i="7" l="1"/>
  <c r="Q3827" i="7" l="1"/>
  <c r="Q3828" i="7" l="1"/>
  <c r="Q3829" i="7" l="1"/>
  <c r="Q3830" i="7" l="1"/>
  <c r="Q3831" i="7" l="1"/>
  <c r="Q3832" i="7" l="1"/>
  <c r="Q3833" i="7" l="1"/>
  <c r="Q3834" i="7" l="1"/>
  <c r="R3835" i="7" s="1"/>
  <c r="S3835" i="7" l="1"/>
  <c r="T3835" i="7"/>
  <c r="Q3835" i="7"/>
  <c r="R3836" i="7" s="1"/>
  <c r="S3836" i="7" l="1"/>
  <c r="T3836" i="7"/>
  <c r="Q3836" i="7"/>
  <c r="R3837" i="7" s="1"/>
  <c r="S3837" i="7" l="1"/>
  <c r="T3837" i="7"/>
  <c r="Q3837" i="7"/>
  <c r="R3838" i="7" s="1"/>
  <c r="S3838" i="7" l="1"/>
  <c r="T3838" i="7"/>
  <c r="Q3838" i="7"/>
  <c r="R3839" i="7" s="1"/>
  <c r="S3839" i="7" l="1"/>
  <c r="T3839" i="7"/>
  <c r="Q3839" i="7"/>
  <c r="R3840" i="7" s="1"/>
  <c r="S3840" i="7" l="1"/>
  <c r="T3840" i="7"/>
  <c r="Q3840" i="7"/>
  <c r="R3841" i="7" s="1"/>
  <c r="S3841" i="7" l="1"/>
  <c r="T3841" i="7"/>
  <c r="Q3841" i="7"/>
  <c r="R3842" i="7" s="1"/>
  <c r="S3842" i="7" l="1"/>
  <c r="T3842" i="7"/>
  <c r="Q3842" i="7"/>
  <c r="R3843" i="7" s="1"/>
  <c r="S3843" i="7" l="1"/>
  <c r="T3843" i="7"/>
  <c r="Q3843" i="7"/>
  <c r="R3844" i="7" s="1"/>
  <c r="S3844" i="7" l="1"/>
  <c r="T3844" i="7"/>
  <c r="Q3844" i="7"/>
  <c r="R3845" i="7" s="1"/>
  <c r="S3845" i="7" l="1"/>
  <c r="T3845" i="7"/>
  <c r="Q3845" i="7"/>
  <c r="R3846" i="7" s="1"/>
  <c r="S3846" i="7" l="1"/>
  <c r="T3846" i="7"/>
  <c r="Q3846" i="7"/>
  <c r="R3847" i="7" s="1"/>
  <c r="S3847" i="7" l="1"/>
  <c r="T3847" i="7"/>
  <c r="Q3847" i="7"/>
  <c r="R3848" i="7" s="1"/>
  <c r="S3848" i="7" l="1"/>
  <c r="T3848" i="7"/>
  <c r="Q3848" i="7"/>
  <c r="R3849" i="7" s="1"/>
  <c r="S3849" i="7" l="1"/>
  <c r="T3849" i="7"/>
  <c r="Q3849" i="7"/>
  <c r="Q3850" i="7" l="1"/>
  <c r="Q3851" i="7" l="1"/>
  <c r="Q3852" i="7" l="1"/>
  <c r="Q3853" i="7" l="1"/>
  <c r="Q3854" i="7" l="1"/>
  <c r="Q3855" i="7" l="1"/>
  <c r="Q3856" i="7" l="1"/>
  <c r="Q3857" i="7" l="1"/>
  <c r="Q3858" i="7" l="1"/>
  <c r="Q3859" i="7" l="1"/>
  <c r="R3860" i="7" s="1"/>
  <c r="S3860" i="7" l="1"/>
  <c r="T3860" i="7"/>
  <c r="Q3860" i="7"/>
  <c r="R3861" i="7" s="1"/>
  <c r="S3861" i="7" l="1"/>
  <c r="T3861" i="7"/>
  <c r="Q3861" i="7"/>
  <c r="R3862" i="7" s="1"/>
  <c r="S3862" i="7" l="1"/>
  <c r="T3862" i="7"/>
  <c r="Q3862" i="7"/>
  <c r="R3863" i="7" s="1"/>
  <c r="S3863" i="7" l="1"/>
  <c r="T3863" i="7"/>
  <c r="Q3863" i="7"/>
  <c r="R3864" i="7" s="1"/>
  <c r="S3864" i="7" l="1"/>
  <c r="T3864" i="7"/>
  <c r="Q3864" i="7"/>
  <c r="R3865" i="7" s="1"/>
  <c r="S3865" i="7" l="1"/>
  <c r="T3865" i="7"/>
  <c r="Q3865" i="7"/>
  <c r="R3866" i="7" s="1"/>
  <c r="S3866" i="7" l="1"/>
  <c r="T3866" i="7"/>
  <c r="Q3866" i="7"/>
  <c r="R3867" i="7" s="1"/>
  <c r="S3867" i="7" l="1"/>
  <c r="T3867" i="7"/>
  <c r="Q3867" i="7"/>
  <c r="R3868" i="7" s="1"/>
  <c r="S3868" i="7" l="1"/>
  <c r="T3868" i="7"/>
  <c r="Q3868" i="7"/>
  <c r="R3869" i="7" s="1"/>
  <c r="S3869" i="7" l="1"/>
  <c r="T3869" i="7"/>
  <c r="Q3869" i="7"/>
  <c r="R3870" i="7" s="1"/>
  <c r="S3870" i="7" l="1"/>
  <c r="T3870" i="7"/>
  <c r="Q3870" i="7"/>
  <c r="R3871" i="7" s="1"/>
  <c r="S3871" i="7" l="1"/>
  <c r="T3871" i="7"/>
  <c r="Q3871" i="7"/>
  <c r="R3872" i="7" s="1"/>
  <c r="S3872" i="7" l="1"/>
  <c r="T3872" i="7"/>
  <c r="Q3872" i="7"/>
  <c r="R3873" i="7" s="1"/>
  <c r="S3873" i="7" l="1"/>
  <c r="T3873" i="7"/>
  <c r="Q3873" i="7"/>
  <c r="Q3874" i="7" l="1"/>
  <c r="Q3875" i="7" l="1"/>
  <c r="Q3876" i="7" l="1"/>
  <c r="Q3877" i="7" l="1"/>
  <c r="Q3878" i="7" l="1"/>
  <c r="Q3879" i="7" l="1"/>
  <c r="Q3880" i="7" l="1"/>
  <c r="Q3881" i="7" l="1"/>
  <c r="Q3882" i="7" l="1"/>
  <c r="R3883" i="7" s="1"/>
  <c r="S3883" i="7" l="1"/>
  <c r="T3883" i="7"/>
  <c r="Q3883" i="7"/>
  <c r="R3884" i="7" s="1"/>
  <c r="S3884" i="7" l="1"/>
  <c r="T3884" i="7"/>
  <c r="Q3884" i="7"/>
  <c r="R3885" i="7" s="1"/>
  <c r="S3885" i="7" l="1"/>
  <c r="T3885" i="7"/>
  <c r="Q3885" i="7"/>
  <c r="R3886" i="7" s="1"/>
  <c r="S3886" i="7" l="1"/>
  <c r="T3886" i="7"/>
  <c r="Q3886" i="7"/>
  <c r="R3887" i="7" s="1"/>
  <c r="S3887" i="7" l="1"/>
  <c r="T3887" i="7"/>
  <c r="Q3887" i="7"/>
  <c r="R3888" i="7" s="1"/>
  <c r="S3888" i="7" l="1"/>
  <c r="T3888" i="7"/>
  <c r="Q3888" i="7"/>
  <c r="R3889" i="7" s="1"/>
  <c r="S3889" i="7" l="1"/>
  <c r="T3889" i="7"/>
  <c r="Q3889" i="7"/>
  <c r="R3890" i="7" s="1"/>
  <c r="S3890" i="7" l="1"/>
  <c r="T3890" i="7"/>
  <c r="Q3890" i="7"/>
  <c r="R3891" i="7" s="1"/>
  <c r="S3891" i="7" l="1"/>
  <c r="T3891" i="7"/>
  <c r="Q3891" i="7"/>
  <c r="R3892" i="7" s="1"/>
  <c r="S3892" i="7" l="1"/>
  <c r="T3892" i="7"/>
  <c r="Q3892" i="7"/>
  <c r="R3893" i="7" s="1"/>
  <c r="S3893" i="7" l="1"/>
  <c r="T3893" i="7"/>
  <c r="Q3893" i="7"/>
  <c r="R3894" i="7" s="1"/>
  <c r="S3894" i="7" l="1"/>
  <c r="T3894" i="7"/>
  <c r="Q3894" i="7"/>
  <c r="R3895" i="7" s="1"/>
  <c r="S3895" i="7" l="1"/>
  <c r="T3895" i="7"/>
  <c r="Q3895" i="7"/>
  <c r="R3896" i="7" s="1"/>
  <c r="S3896" i="7" l="1"/>
  <c r="T3896" i="7"/>
  <c r="Q3896" i="7"/>
  <c r="R3897" i="7" s="1"/>
  <c r="S3897" i="7" l="1"/>
  <c r="T3897" i="7"/>
  <c r="Q3897" i="7"/>
  <c r="R3898" i="7" s="1"/>
  <c r="S3898" i="7" l="1"/>
  <c r="T3898" i="7"/>
  <c r="Q3898" i="7"/>
  <c r="R3899" i="7" s="1"/>
  <c r="S3899" i="7" l="1"/>
  <c r="T3899" i="7"/>
  <c r="Q3899" i="7"/>
  <c r="R3900" i="7" s="1"/>
  <c r="S3900" i="7" l="1"/>
  <c r="T3900" i="7"/>
  <c r="Q3900" i="7"/>
  <c r="Q3901" i="7" l="1"/>
  <c r="Q3902" i="7" l="1"/>
  <c r="Q3903" i="7" l="1"/>
  <c r="Q3904" i="7" l="1"/>
  <c r="Q3905" i="7" l="1"/>
  <c r="Q3906" i="7" l="1"/>
  <c r="R3907" i="7" s="1"/>
  <c r="S3907" i="7" l="1"/>
  <c r="T3907" i="7"/>
  <c r="Q3907" i="7"/>
  <c r="R3908" i="7" s="1"/>
  <c r="S3908" i="7" l="1"/>
  <c r="T3908" i="7"/>
  <c r="Q3908" i="7"/>
  <c r="R3909" i="7" s="1"/>
  <c r="S3909" i="7" l="1"/>
  <c r="T3909" i="7"/>
  <c r="Q3909" i="7"/>
  <c r="R3910" i="7" s="1"/>
  <c r="S3910" i="7" l="1"/>
  <c r="T3910" i="7"/>
  <c r="Q3910" i="7"/>
  <c r="R3911" i="7" s="1"/>
  <c r="S3911" i="7" l="1"/>
  <c r="T3911" i="7"/>
  <c r="Q3911" i="7"/>
  <c r="R3912" i="7" s="1"/>
  <c r="S3912" i="7" l="1"/>
  <c r="T3912" i="7"/>
  <c r="Q3912" i="7"/>
  <c r="R3913" i="7" s="1"/>
  <c r="S3913" i="7" l="1"/>
  <c r="T3913" i="7"/>
  <c r="Q3913" i="7"/>
  <c r="R3914" i="7" s="1"/>
  <c r="S3914" i="7" l="1"/>
  <c r="T3914" i="7"/>
  <c r="Q3914" i="7"/>
  <c r="R3915" i="7" s="1"/>
  <c r="S3915" i="7" l="1"/>
  <c r="T3915" i="7"/>
  <c r="Q3915" i="7"/>
  <c r="R3916" i="7" s="1"/>
  <c r="S3916" i="7" l="1"/>
  <c r="T3916" i="7"/>
  <c r="Q3916" i="7"/>
  <c r="R3917" i="7" s="1"/>
  <c r="S3917" i="7" l="1"/>
  <c r="T3917" i="7"/>
  <c r="Q3917" i="7"/>
  <c r="R3918" i="7" s="1"/>
  <c r="S3918" i="7" l="1"/>
  <c r="T3918" i="7"/>
  <c r="Q3918" i="7"/>
  <c r="R3919" i="7" s="1"/>
  <c r="S3919" i="7" l="1"/>
  <c r="T3919" i="7"/>
  <c r="Q3919" i="7"/>
  <c r="R3920" i="7" s="1"/>
  <c r="S3920" i="7" l="1"/>
  <c r="T3920" i="7"/>
  <c r="Q3920" i="7"/>
  <c r="R3921" i="7" s="1"/>
  <c r="S3921" i="7" l="1"/>
  <c r="T3921" i="7"/>
  <c r="Q3921" i="7"/>
  <c r="Q3922" i="7" l="1"/>
  <c r="Q3923" i="7" l="1"/>
  <c r="Q3924" i="7" l="1"/>
  <c r="Q3925" i="7" l="1"/>
  <c r="Q3926" i="7" l="1"/>
  <c r="Q3927" i="7" l="1"/>
  <c r="Q3928" i="7" l="1"/>
  <c r="Q3929" i="7" l="1"/>
  <c r="Q3930" i="7" l="1"/>
  <c r="R3931" i="7" s="1"/>
  <c r="S3931" i="7" l="1"/>
  <c r="T3931" i="7"/>
  <c r="Q3931" i="7"/>
  <c r="R3932" i="7" s="1"/>
  <c r="S3932" i="7" l="1"/>
  <c r="T3932" i="7"/>
  <c r="Q3932" i="7"/>
  <c r="R3933" i="7" s="1"/>
  <c r="S3933" i="7" l="1"/>
  <c r="T3933" i="7"/>
  <c r="Q3933" i="7"/>
  <c r="R3934" i="7" s="1"/>
  <c r="S3934" i="7" l="1"/>
  <c r="T3934" i="7"/>
  <c r="Q3934" i="7"/>
  <c r="R3935" i="7" s="1"/>
  <c r="S3935" i="7" l="1"/>
  <c r="T3935" i="7"/>
  <c r="Q3935" i="7"/>
  <c r="R3936" i="7" s="1"/>
  <c r="S3936" i="7" l="1"/>
  <c r="T3936" i="7"/>
  <c r="Q3936" i="7"/>
  <c r="R3937" i="7" s="1"/>
  <c r="S3937" i="7" l="1"/>
  <c r="T3937" i="7"/>
  <c r="Q3937" i="7"/>
  <c r="R3938" i="7" s="1"/>
  <c r="S3938" i="7" l="1"/>
  <c r="T3938" i="7"/>
  <c r="Q3938" i="7"/>
  <c r="R3939" i="7" s="1"/>
  <c r="S3939" i="7" l="1"/>
  <c r="T3939" i="7"/>
  <c r="Q3939" i="7"/>
  <c r="R3940" i="7" s="1"/>
  <c r="S3940" i="7" l="1"/>
  <c r="T3940" i="7"/>
  <c r="Q3940" i="7"/>
  <c r="R3941" i="7" s="1"/>
  <c r="S3941" i="7" l="1"/>
  <c r="T3941" i="7"/>
  <c r="Q3941" i="7"/>
  <c r="R3942" i="7" s="1"/>
  <c r="S3942" i="7" l="1"/>
  <c r="T3942" i="7"/>
  <c r="Q3942" i="7"/>
  <c r="R3943" i="7" s="1"/>
  <c r="S3943" i="7" l="1"/>
  <c r="T3943" i="7"/>
  <c r="Q3943" i="7"/>
  <c r="R3944" i="7" s="1"/>
  <c r="S3944" i="7" l="1"/>
  <c r="T3944" i="7"/>
  <c r="Q3944" i="7"/>
  <c r="R3945" i="7" s="1"/>
  <c r="S3945" i="7" l="1"/>
  <c r="T3945" i="7"/>
  <c r="Q3945" i="7"/>
  <c r="Q3946" i="7" l="1"/>
  <c r="Q3947" i="7" l="1"/>
  <c r="Q3948" i="7" l="1"/>
  <c r="Q3949" i="7" l="1"/>
  <c r="Q3950" i="7" l="1"/>
  <c r="Q3951" i="7" l="1"/>
  <c r="Q3952" i="7" l="1"/>
  <c r="Q3953" i="7" l="1"/>
  <c r="Q3954" i="7" l="1"/>
  <c r="R3955" i="7" s="1"/>
  <c r="S3955" i="7" l="1"/>
  <c r="T3955" i="7"/>
  <c r="Q3955" i="7"/>
  <c r="R3956" i="7" s="1"/>
  <c r="S3956" i="7" l="1"/>
  <c r="T3956" i="7"/>
  <c r="Q3956" i="7"/>
  <c r="R3957" i="7" s="1"/>
  <c r="S3957" i="7" l="1"/>
  <c r="T3957" i="7"/>
  <c r="Q3957" i="7"/>
  <c r="R3958" i="7" s="1"/>
  <c r="S3958" i="7" l="1"/>
  <c r="T3958" i="7"/>
  <c r="Q3958" i="7"/>
  <c r="R3959" i="7" s="1"/>
  <c r="S3959" i="7" l="1"/>
  <c r="T3959" i="7"/>
  <c r="Q3959" i="7"/>
  <c r="R3960" i="7" s="1"/>
  <c r="S3960" i="7" l="1"/>
  <c r="T3960" i="7"/>
  <c r="Q3960" i="7"/>
  <c r="R3961" i="7" s="1"/>
  <c r="S3961" i="7" l="1"/>
  <c r="T3961" i="7"/>
  <c r="Q3961" i="7"/>
  <c r="R3962" i="7" s="1"/>
  <c r="S3962" i="7" l="1"/>
  <c r="T3962" i="7"/>
  <c r="Q3962" i="7"/>
  <c r="R3963" i="7" s="1"/>
  <c r="S3963" i="7" l="1"/>
  <c r="T3963" i="7"/>
  <c r="Q3963" i="7"/>
  <c r="R3964" i="7" s="1"/>
  <c r="S3964" i="7" l="1"/>
  <c r="T3964" i="7"/>
  <c r="Q3964" i="7"/>
  <c r="R3965" i="7" s="1"/>
  <c r="S3965" i="7" l="1"/>
  <c r="T3965" i="7"/>
  <c r="Q3965" i="7"/>
  <c r="R3966" i="7" s="1"/>
  <c r="S3966" i="7" l="1"/>
  <c r="T3966" i="7"/>
  <c r="Q3966" i="7"/>
  <c r="R3967" i="7" s="1"/>
  <c r="S3967" i="7" l="1"/>
  <c r="T3967" i="7"/>
  <c r="Q3967" i="7"/>
  <c r="R3968" i="7" s="1"/>
  <c r="S3968" i="7" l="1"/>
  <c r="T3968" i="7"/>
  <c r="Q3968" i="7"/>
  <c r="R3969" i="7" s="1"/>
  <c r="S3969" i="7" l="1"/>
  <c r="T3969" i="7"/>
  <c r="Q3969" i="7"/>
  <c r="Q3970" i="7" l="1"/>
  <c r="Q3971" i="7" l="1"/>
  <c r="Q3972" i="7" l="1"/>
  <c r="Q3973" i="7" l="1"/>
  <c r="Q3974" i="7" l="1"/>
  <c r="Q3975" i="7" l="1"/>
  <c r="Q3976" i="7" l="1"/>
  <c r="Q3977" i="7" l="1"/>
  <c r="Q3978" i="7" l="1"/>
  <c r="R3979" i="7" s="1"/>
  <c r="S3979" i="7" l="1"/>
  <c r="T3979" i="7"/>
  <c r="Q3979" i="7"/>
  <c r="R3980" i="7" s="1"/>
  <c r="S3980" i="7" l="1"/>
  <c r="T3980" i="7"/>
  <c r="Q3980" i="7"/>
  <c r="R3981" i="7" s="1"/>
  <c r="S3981" i="7" l="1"/>
  <c r="T3981" i="7"/>
  <c r="Q3981" i="7"/>
  <c r="R3982" i="7" s="1"/>
  <c r="S3982" i="7" l="1"/>
  <c r="T3982" i="7"/>
  <c r="Q3982" i="7"/>
  <c r="R3983" i="7" s="1"/>
  <c r="S3983" i="7" l="1"/>
  <c r="T3983" i="7"/>
  <c r="Q3983" i="7"/>
  <c r="R3984" i="7" s="1"/>
  <c r="S3984" i="7" l="1"/>
  <c r="T3984" i="7"/>
  <c r="Q3984" i="7"/>
  <c r="R3985" i="7" s="1"/>
  <c r="S3985" i="7" l="1"/>
  <c r="T3985" i="7"/>
  <c r="Q3985" i="7"/>
  <c r="R3986" i="7" s="1"/>
  <c r="S3986" i="7" l="1"/>
  <c r="T3986" i="7"/>
  <c r="Q3986" i="7"/>
  <c r="R3987" i="7" s="1"/>
  <c r="S3987" i="7" l="1"/>
  <c r="T3987" i="7"/>
  <c r="Q3987" i="7"/>
  <c r="R3988" i="7" s="1"/>
  <c r="S3988" i="7" l="1"/>
  <c r="T3988" i="7"/>
  <c r="Q3988" i="7"/>
  <c r="R3989" i="7" s="1"/>
  <c r="S3989" i="7" l="1"/>
  <c r="T3989" i="7"/>
  <c r="Q3989" i="7"/>
  <c r="R3990" i="7" s="1"/>
  <c r="S3990" i="7" l="1"/>
  <c r="T3990" i="7"/>
  <c r="Q3990" i="7"/>
  <c r="R3991" i="7" s="1"/>
  <c r="S3991" i="7" l="1"/>
  <c r="T3991" i="7"/>
  <c r="Q3991" i="7"/>
  <c r="Q3992" i="7" l="1"/>
  <c r="Q3993" i="7" l="1"/>
  <c r="Q3994" i="7" l="1"/>
  <c r="Q3995" i="7" l="1"/>
  <c r="Q3996" i="7" l="1"/>
  <c r="Q3997" i="7" l="1"/>
  <c r="Q3998" i="7" l="1"/>
  <c r="Q3999" i="7" l="1"/>
  <c r="Q4000" i="7" l="1"/>
  <c r="Q4001" i="7" l="1"/>
  <c r="Q4002" i="7" l="1"/>
  <c r="Q4003" i="7" l="1"/>
  <c r="R4004" i="7" s="1"/>
  <c r="S4004" i="7" l="1"/>
  <c r="T4004" i="7"/>
  <c r="Q4004" i="7"/>
  <c r="R4005" i="7" s="1"/>
  <c r="S4005" i="7" l="1"/>
  <c r="T4005" i="7"/>
  <c r="Q4005" i="7"/>
  <c r="R4006" i="7" s="1"/>
  <c r="S4006" i="7" l="1"/>
  <c r="T4006" i="7"/>
  <c r="Q4006" i="7"/>
  <c r="R4007" i="7" s="1"/>
  <c r="S4007" i="7" l="1"/>
  <c r="T4007" i="7"/>
  <c r="Q4007" i="7"/>
  <c r="R4008" i="7" s="1"/>
  <c r="S4008" i="7" l="1"/>
  <c r="T4008" i="7"/>
  <c r="Q4008" i="7"/>
  <c r="R4009" i="7" s="1"/>
  <c r="S4009" i="7" l="1"/>
  <c r="T4009" i="7"/>
  <c r="Q4009" i="7"/>
  <c r="R4010" i="7" s="1"/>
  <c r="S4010" i="7" l="1"/>
  <c r="T4010" i="7"/>
  <c r="Q4010" i="7"/>
  <c r="R4011" i="7" s="1"/>
  <c r="S4011" i="7" l="1"/>
  <c r="T4011" i="7"/>
  <c r="Q4011" i="7"/>
  <c r="R4012" i="7" s="1"/>
  <c r="S4012" i="7" l="1"/>
  <c r="T4012" i="7"/>
  <c r="Q4012" i="7"/>
  <c r="R4013" i="7" s="1"/>
  <c r="S4013" i="7" l="1"/>
  <c r="T4013" i="7"/>
  <c r="Q4013" i="7"/>
  <c r="R4014" i="7" s="1"/>
  <c r="S4014" i="7" l="1"/>
  <c r="T4014" i="7"/>
  <c r="Q4014" i="7"/>
  <c r="R4015" i="7" s="1"/>
  <c r="S4015" i="7" l="1"/>
  <c r="T4015" i="7"/>
  <c r="Q4015" i="7"/>
  <c r="Q4016" i="7" l="1"/>
  <c r="Q4017" i="7" l="1"/>
  <c r="Q4018" i="7" l="1"/>
  <c r="Q4019" i="7" l="1"/>
  <c r="Q4020" i="7" l="1"/>
  <c r="Q4021" i="7" l="1"/>
  <c r="Q4022" i="7" l="1"/>
  <c r="Q4023" i="7" l="1"/>
  <c r="Q4024" i="7" l="1"/>
  <c r="Q4025" i="7" l="1"/>
  <c r="Q4026" i="7" l="1"/>
  <c r="Q4027" i="7" l="1"/>
  <c r="R4028" i="7" s="1"/>
  <c r="S4028" i="7" l="1"/>
  <c r="T4028" i="7"/>
  <c r="Q4028" i="7"/>
  <c r="R4029" i="7" s="1"/>
  <c r="S4029" i="7" l="1"/>
  <c r="T4029" i="7"/>
  <c r="Q4029" i="7"/>
  <c r="R4030" i="7" s="1"/>
  <c r="S4030" i="7" l="1"/>
  <c r="T4030" i="7"/>
  <c r="Q4030" i="7"/>
  <c r="R4031" i="7" s="1"/>
  <c r="S4031" i="7" l="1"/>
  <c r="T4031" i="7"/>
  <c r="Q4031" i="7"/>
  <c r="R4032" i="7" s="1"/>
  <c r="S4032" i="7" l="1"/>
  <c r="T4032" i="7"/>
  <c r="Q4032" i="7"/>
  <c r="R4033" i="7" s="1"/>
  <c r="S4033" i="7" l="1"/>
  <c r="T4033" i="7"/>
  <c r="Q4033" i="7"/>
  <c r="R4034" i="7" s="1"/>
  <c r="S4034" i="7" l="1"/>
  <c r="T4034" i="7"/>
  <c r="Q4034" i="7"/>
  <c r="R4035" i="7" s="1"/>
  <c r="S4035" i="7" l="1"/>
  <c r="T4035" i="7"/>
  <c r="Q4035" i="7"/>
  <c r="R4036" i="7" s="1"/>
  <c r="S4036" i="7" l="1"/>
  <c r="T4036" i="7"/>
  <c r="Q4036" i="7"/>
  <c r="R4037" i="7" s="1"/>
  <c r="S4037" i="7" l="1"/>
  <c r="T4037" i="7"/>
  <c r="Q4037" i="7"/>
  <c r="R4038" i="7" s="1"/>
  <c r="S4038" i="7" l="1"/>
  <c r="T4038" i="7"/>
  <c r="Q4038" i="7"/>
  <c r="R4039" i="7" s="1"/>
  <c r="S4039" i="7" l="1"/>
  <c r="T4039" i="7"/>
  <c r="Q4039" i="7"/>
  <c r="R4040" i="7" s="1"/>
  <c r="S4040" i="7" l="1"/>
  <c r="T4040" i="7"/>
  <c r="Q4040" i="7"/>
  <c r="R4041" i="7" s="1"/>
  <c r="S4041" i="7" l="1"/>
  <c r="T4041" i="7"/>
  <c r="Q4041" i="7"/>
  <c r="R4042" i="7" s="1"/>
  <c r="S4042" i="7" l="1"/>
  <c r="T4042" i="7"/>
  <c r="Q4042" i="7"/>
  <c r="Q4043" i="7" l="1"/>
  <c r="Q4044" i="7" l="1"/>
  <c r="Q4045" i="7" l="1"/>
  <c r="Q4046" i="7" l="1"/>
  <c r="Q4047" i="7" l="1"/>
  <c r="Q4048" i="7" l="1"/>
  <c r="Q4049" i="7" l="1"/>
  <c r="R4050" i="7" s="1"/>
  <c r="S4050" i="7" l="1"/>
  <c r="T4050" i="7"/>
  <c r="Q4050" i="7"/>
  <c r="R4051" i="7" s="1"/>
  <c r="S4051" i="7" l="1"/>
  <c r="T4051" i="7"/>
  <c r="Q4051" i="7"/>
  <c r="R4052" i="7" s="1"/>
  <c r="S4052" i="7" l="1"/>
  <c r="T4052" i="7"/>
  <c r="Q4052" i="7"/>
  <c r="R4053" i="7" s="1"/>
  <c r="S4053" i="7" l="1"/>
  <c r="T4053" i="7"/>
  <c r="Q4053" i="7"/>
  <c r="R4054" i="7" s="1"/>
  <c r="S4054" i="7" l="1"/>
  <c r="T4054" i="7"/>
  <c r="Q4054" i="7"/>
  <c r="R4055" i="7" s="1"/>
  <c r="S4055" i="7" l="1"/>
  <c r="T4055" i="7"/>
  <c r="Q4055" i="7"/>
  <c r="R4056" i="7" s="1"/>
  <c r="S4056" i="7" l="1"/>
  <c r="T4056" i="7"/>
  <c r="Q4056" i="7"/>
  <c r="R4057" i="7" s="1"/>
  <c r="S4057" i="7" l="1"/>
  <c r="T4057" i="7"/>
  <c r="Q4057" i="7"/>
  <c r="R4058" i="7" s="1"/>
  <c r="S4058" i="7" l="1"/>
  <c r="T4058" i="7"/>
  <c r="Q4058" i="7"/>
  <c r="R4059" i="7" s="1"/>
  <c r="S4059" i="7" l="1"/>
  <c r="T4059" i="7"/>
  <c r="Q4059" i="7"/>
  <c r="R4060" i="7" s="1"/>
  <c r="S4060" i="7" l="1"/>
  <c r="T4060" i="7"/>
  <c r="Q4060" i="7"/>
  <c r="R4061" i="7" s="1"/>
  <c r="S4061" i="7" l="1"/>
  <c r="T4061" i="7"/>
  <c r="Q4061" i="7"/>
  <c r="R4062" i="7" s="1"/>
  <c r="S4062" i="7" l="1"/>
  <c r="T4062" i="7"/>
  <c r="Q4062" i="7"/>
  <c r="R4063" i="7" s="1"/>
  <c r="S4063" i="7" l="1"/>
  <c r="T4063" i="7"/>
  <c r="Q4063" i="7"/>
  <c r="R4064" i="7" s="1"/>
  <c r="S4064" i="7" l="1"/>
  <c r="T4064" i="7"/>
  <c r="Q4064" i="7"/>
  <c r="R4065" i="7" s="1"/>
  <c r="S4065" i="7" l="1"/>
  <c r="T4065" i="7"/>
  <c r="Q4065" i="7"/>
  <c r="Q4066" i="7" l="1"/>
  <c r="Q4067" i="7" l="1"/>
  <c r="Q4068" i="7" l="1"/>
  <c r="Q4069" i="7" l="1"/>
  <c r="Q4070" i="7" l="1"/>
  <c r="Q4071" i="7" l="1"/>
  <c r="Q4072" i="7" l="1"/>
  <c r="Q4073" i="7" l="1"/>
  <c r="Q4074" i="7" l="1"/>
  <c r="R4075" i="7" s="1"/>
  <c r="S4075" i="7" l="1"/>
  <c r="T4075" i="7"/>
  <c r="Q4075" i="7"/>
  <c r="R4076" i="7" s="1"/>
  <c r="S4076" i="7" l="1"/>
  <c r="T4076" i="7"/>
  <c r="Q4076" i="7"/>
  <c r="R4077" i="7" s="1"/>
  <c r="S4077" i="7" l="1"/>
  <c r="T4077" i="7"/>
  <c r="Q4077" i="7"/>
  <c r="R4078" i="7" s="1"/>
  <c r="S4078" i="7" l="1"/>
  <c r="T4078" i="7"/>
  <c r="Q4078" i="7"/>
  <c r="R4079" i="7" s="1"/>
  <c r="S4079" i="7" l="1"/>
  <c r="T4079" i="7"/>
  <c r="Q4079" i="7"/>
  <c r="R4080" i="7" s="1"/>
  <c r="S4080" i="7" l="1"/>
  <c r="T4080" i="7"/>
  <c r="Q4080" i="7"/>
  <c r="R4081" i="7" s="1"/>
  <c r="S4081" i="7" l="1"/>
  <c r="T4081" i="7"/>
  <c r="Q4081" i="7"/>
  <c r="R4082" i="7" s="1"/>
  <c r="S4082" i="7" l="1"/>
  <c r="T4082" i="7"/>
  <c r="Q4082" i="7"/>
  <c r="R4083" i="7" s="1"/>
  <c r="S4083" i="7" l="1"/>
  <c r="T4083" i="7"/>
  <c r="Q4083" i="7"/>
  <c r="R4084" i="7" s="1"/>
  <c r="S4084" i="7" l="1"/>
  <c r="T4084" i="7"/>
  <c r="Q4084" i="7"/>
  <c r="R4085" i="7" s="1"/>
  <c r="S4085" i="7" l="1"/>
  <c r="T4085" i="7"/>
  <c r="Q4085" i="7"/>
  <c r="R4086" i="7" s="1"/>
  <c r="S4086" i="7" l="1"/>
  <c r="T4086" i="7"/>
  <c r="Q4086" i="7"/>
  <c r="R4087" i="7" s="1"/>
  <c r="S4087" i="7" l="1"/>
  <c r="T4087" i="7"/>
  <c r="Q4087" i="7"/>
  <c r="R4088" i="7" s="1"/>
  <c r="S4088" i="7" l="1"/>
  <c r="T4088" i="7"/>
  <c r="Q4088" i="7"/>
  <c r="R4089" i="7" s="1"/>
  <c r="S4089" i="7" l="1"/>
  <c r="T4089" i="7"/>
  <c r="Q4089" i="7"/>
  <c r="Q4090" i="7" l="1"/>
  <c r="Q4091" i="7" l="1"/>
  <c r="Q4092" i="7" l="1"/>
  <c r="Q4093" i="7" l="1"/>
  <c r="Q4094" i="7" l="1"/>
  <c r="Q4095" i="7" l="1"/>
  <c r="Q4096" i="7" l="1"/>
  <c r="Q4097" i="7" l="1"/>
  <c r="Q4098" i="7" l="1"/>
  <c r="R4099" i="7" s="1"/>
  <c r="S4099" i="7" l="1"/>
  <c r="T4099" i="7"/>
  <c r="Q4099" i="7"/>
  <c r="R4100" i="7" s="1"/>
  <c r="S4100" i="7" l="1"/>
  <c r="T4100" i="7"/>
  <c r="Q4100" i="7"/>
  <c r="R4101" i="7" s="1"/>
  <c r="S4101" i="7" l="1"/>
  <c r="T4101" i="7"/>
  <c r="Q4101" i="7"/>
  <c r="R4102" i="7" s="1"/>
  <c r="S4102" i="7" l="1"/>
  <c r="T4102" i="7"/>
  <c r="Q4102" i="7"/>
  <c r="R4103" i="7" s="1"/>
  <c r="S4103" i="7" l="1"/>
  <c r="T4103" i="7"/>
  <c r="Q4103" i="7"/>
  <c r="R4104" i="7" s="1"/>
  <c r="S4104" i="7" l="1"/>
  <c r="T4104" i="7"/>
  <c r="Q4104" i="7"/>
  <c r="R4105" i="7" s="1"/>
  <c r="S4105" i="7" l="1"/>
  <c r="T4105" i="7"/>
  <c r="Q4105" i="7"/>
  <c r="R4106" i="7" s="1"/>
  <c r="S4106" i="7" l="1"/>
  <c r="T4106" i="7"/>
  <c r="Q4106" i="7"/>
  <c r="R4107" i="7" s="1"/>
  <c r="S4107" i="7" l="1"/>
  <c r="T4107" i="7"/>
  <c r="Q4107" i="7"/>
  <c r="R4108" i="7" s="1"/>
  <c r="S4108" i="7" l="1"/>
  <c r="T4108" i="7"/>
  <c r="Q4108" i="7"/>
  <c r="R4109" i="7" s="1"/>
  <c r="S4109" i="7" l="1"/>
  <c r="T4109" i="7"/>
  <c r="Q4109" i="7"/>
  <c r="R4110" i="7" s="1"/>
  <c r="S4110" i="7" l="1"/>
  <c r="T4110" i="7"/>
  <c r="Q4110" i="7"/>
  <c r="R4111" i="7" s="1"/>
  <c r="S4111" i="7" l="1"/>
  <c r="T4111" i="7"/>
  <c r="Q4111" i="7"/>
  <c r="R4112" i="7" s="1"/>
  <c r="S4112" i="7" l="1"/>
  <c r="T4112" i="7"/>
  <c r="Q4112" i="7"/>
  <c r="R4113" i="7" s="1"/>
  <c r="S4113" i="7" l="1"/>
  <c r="T4113" i="7"/>
  <c r="Q4113" i="7"/>
  <c r="Q4114" i="7" l="1"/>
  <c r="Q4115" i="7" l="1"/>
  <c r="Q4116" i="7" l="1"/>
  <c r="Q4117" i="7" l="1"/>
  <c r="Q4118" i="7" l="1"/>
  <c r="Q4119" i="7" l="1"/>
  <c r="Q4120" i="7" l="1"/>
  <c r="Q4121" i="7" l="1"/>
  <c r="Q4122" i="7" l="1"/>
  <c r="R4123" i="7" s="1"/>
  <c r="S4123" i="7" l="1"/>
  <c r="T4123" i="7"/>
  <c r="Q4123" i="7"/>
  <c r="R4124" i="7" s="1"/>
  <c r="S4124" i="7" l="1"/>
  <c r="T4124" i="7"/>
  <c r="Q4124" i="7"/>
  <c r="R4125" i="7" s="1"/>
  <c r="S4125" i="7" l="1"/>
  <c r="T4125" i="7"/>
  <c r="Q4125" i="7"/>
  <c r="R4126" i="7" s="1"/>
  <c r="S4126" i="7" l="1"/>
  <c r="T4126" i="7"/>
  <c r="Q4126" i="7"/>
  <c r="R4127" i="7" s="1"/>
  <c r="S4127" i="7" l="1"/>
  <c r="T4127" i="7"/>
  <c r="Q4127" i="7"/>
  <c r="R4128" i="7" s="1"/>
  <c r="S4128" i="7" l="1"/>
  <c r="T4128" i="7"/>
  <c r="Q4128" i="7"/>
  <c r="R4129" i="7" s="1"/>
  <c r="S4129" i="7" l="1"/>
  <c r="T4129" i="7"/>
  <c r="Q4129" i="7"/>
  <c r="R4130" i="7" s="1"/>
  <c r="S4130" i="7" l="1"/>
  <c r="T4130" i="7"/>
  <c r="Q4130" i="7"/>
  <c r="R4131" i="7" s="1"/>
  <c r="S4131" i="7" l="1"/>
  <c r="T4131" i="7"/>
  <c r="Q4131" i="7"/>
  <c r="R4132" i="7" s="1"/>
  <c r="S4132" i="7" l="1"/>
  <c r="T4132" i="7"/>
  <c r="Q4132" i="7"/>
  <c r="R4133" i="7" s="1"/>
  <c r="S4133" i="7" l="1"/>
  <c r="T4133" i="7"/>
  <c r="Q4133" i="7"/>
  <c r="R4134" i="7" s="1"/>
  <c r="S4134" i="7" l="1"/>
  <c r="T4134" i="7"/>
  <c r="Q4134" i="7"/>
  <c r="R4135" i="7" s="1"/>
  <c r="S4135" i="7" l="1"/>
  <c r="T4135" i="7"/>
  <c r="Q4135" i="7"/>
  <c r="R4136" i="7" s="1"/>
  <c r="S4136" i="7" l="1"/>
  <c r="T4136" i="7"/>
  <c r="Q4136" i="7"/>
  <c r="R4137" i="7" s="1"/>
  <c r="S4137" i="7" l="1"/>
  <c r="T4137" i="7"/>
  <c r="Q4137" i="7"/>
  <c r="R4138" i="7" s="1"/>
  <c r="S4138" i="7" l="1"/>
  <c r="T4138" i="7"/>
  <c r="Q4138" i="7"/>
  <c r="R4139" i="7" s="1"/>
  <c r="S4139" i="7" l="1"/>
  <c r="T4139" i="7"/>
  <c r="Q4139" i="7"/>
  <c r="Q4140" i="7" l="1"/>
  <c r="Q4141" i="7" l="1"/>
  <c r="Q4142" i="7" l="1"/>
  <c r="Q4143" i="7" l="1"/>
  <c r="Q4144" i="7" l="1"/>
  <c r="Q4145" i="7" l="1"/>
  <c r="R4146" i="7" s="1"/>
  <c r="S4146" i="7" l="1"/>
  <c r="T4146" i="7"/>
  <c r="Q4146" i="7"/>
  <c r="R4147" i="7" s="1"/>
  <c r="S4147" i="7" l="1"/>
  <c r="T4147" i="7"/>
  <c r="Q4147" i="7"/>
  <c r="R4148" i="7" s="1"/>
  <c r="S4148" i="7" l="1"/>
  <c r="T4148" i="7"/>
  <c r="Q4148" i="7"/>
  <c r="R4149" i="7" s="1"/>
  <c r="S4149" i="7" l="1"/>
  <c r="T4149" i="7"/>
  <c r="Q4149" i="7"/>
  <c r="R4150" i="7" s="1"/>
  <c r="S4150" i="7" l="1"/>
  <c r="T4150" i="7"/>
  <c r="Q4150" i="7"/>
  <c r="R4151" i="7" s="1"/>
  <c r="S4151" i="7" l="1"/>
  <c r="T4151" i="7"/>
  <c r="Q4151" i="7"/>
  <c r="R4152" i="7" s="1"/>
  <c r="S4152" i="7" l="1"/>
  <c r="T4152" i="7"/>
  <c r="Q4152" i="7"/>
  <c r="R4153" i="7" s="1"/>
  <c r="S4153" i="7" l="1"/>
  <c r="T4153" i="7"/>
  <c r="Q4153" i="7"/>
  <c r="R4154" i="7" s="1"/>
  <c r="S4154" i="7" l="1"/>
  <c r="T4154" i="7"/>
  <c r="Q4154" i="7"/>
  <c r="R4155" i="7" s="1"/>
  <c r="S4155" i="7" l="1"/>
  <c r="T4155" i="7"/>
  <c r="Q4155" i="7"/>
  <c r="R4156" i="7" s="1"/>
  <c r="S4156" i="7" l="1"/>
  <c r="T4156" i="7"/>
  <c r="Q4156" i="7"/>
  <c r="R4157" i="7" s="1"/>
  <c r="S4157" i="7" l="1"/>
  <c r="T4157" i="7"/>
  <c r="Q4157" i="7"/>
  <c r="R4158" i="7" s="1"/>
  <c r="S4158" i="7" l="1"/>
  <c r="T4158" i="7"/>
  <c r="Q4158" i="7"/>
  <c r="R4159" i="7" s="1"/>
  <c r="S4159" i="7" l="1"/>
  <c r="T4159" i="7"/>
  <c r="Q4159" i="7"/>
  <c r="R4160" i="7" s="1"/>
  <c r="S4160" i="7" l="1"/>
  <c r="T4160" i="7"/>
  <c r="Q4160" i="7"/>
  <c r="R4161" i="7" s="1"/>
  <c r="S4161" i="7" l="1"/>
  <c r="T4161" i="7"/>
  <c r="Q4161" i="7"/>
  <c r="Q4162" i="7" l="1"/>
  <c r="Q4163" i="7" l="1"/>
  <c r="Q4164" i="7" l="1"/>
  <c r="Q4165" i="7" l="1"/>
  <c r="Q4166" i="7" l="1"/>
  <c r="Q4167" i="7" l="1"/>
  <c r="Q4168" i="7" l="1"/>
  <c r="Q4169" i="7" l="1"/>
  <c r="Q4170" i="7" l="1"/>
  <c r="Q4171" i="7" l="1"/>
  <c r="R4172" i="7" s="1"/>
  <c r="S4172" i="7" l="1"/>
  <c r="T4172" i="7"/>
  <c r="Q4172" i="7"/>
  <c r="R4173" i="7" s="1"/>
  <c r="S4173" i="7" l="1"/>
  <c r="T4173" i="7"/>
  <c r="Q4173" i="7"/>
  <c r="R4174" i="7" s="1"/>
  <c r="S4174" i="7" l="1"/>
  <c r="T4174" i="7"/>
  <c r="Q4174" i="7"/>
  <c r="R4175" i="7" s="1"/>
  <c r="S4175" i="7" l="1"/>
  <c r="T4175" i="7"/>
  <c r="Q4175" i="7"/>
  <c r="R4176" i="7" s="1"/>
  <c r="S4176" i="7" l="1"/>
  <c r="T4176" i="7"/>
  <c r="Q4176" i="7"/>
  <c r="R4177" i="7" s="1"/>
  <c r="S4177" i="7" l="1"/>
  <c r="T4177" i="7"/>
  <c r="Q4177" i="7"/>
  <c r="R4178" i="7" s="1"/>
  <c r="S4178" i="7" l="1"/>
  <c r="T4178" i="7"/>
  <c r="Q4178" i="7"/>
  <c r="R4179" i="7" s="1"/>
  <c r="S4179" i="7" l="1"/>
  <c r="T4179" i="7"/>
  <c r="Q4179" i="7"/>
  <c r="R4180" i="7" s="1"/>
  <c r="S4180" i="7" l="1"/>
  <c r="T4180" i="7"/>
  <c r="Q4180" i="7"/>
  <c r="R4181" i="7" s="1"/>
  <c r="S4181" i="7" l="1"/>
  <c r="T4181" i="7"/>
  <c r="Q4181" i="7"/>
  <c r="R4182" i="7" s="1"/>
  <c r="S4182" i="7" l="1"/>
  <c r="T4182" i="7"/>
  <c r="Q4182" i="7"/>
  <c r="R4183" i="7" s="1"/>
  <c r="S4183" i="7" l="1"/>
  <c r="T4183" i="7"/>
  <c r="Q4183" i="7"/>
  <c r="Q4184" i="7" l="1"/>
  <c r="Q4185" i="7" l="1"/>
  <c r="Q4186" i="7" l="1"/>
  <c r="Q4187" i="7" l="1"/>
  <c r="Q4188" i="7" l="1"/>
  <c r="Q4189" i="7" l="1"/>
  <c r="Q4190" i="7" l="1"/>
  <c r="Q4191" i="7" l="1"/>
  <c r="Q4192" i="7" l="1"/>
  <c r="Q4193" i="7" l="1"/>
  <c r="Q4194" i="7" l="1"/>
  <c r="Q4195" i="7" l="1"/>
  <c r="R4196" i="7" s="1"/>
  <c r="S4196" i="7" l="1"/>
  <c r="T4196" i="7"/>
  <c r="Q4196" i="7"/>
  <c r="R4197" i="7" s="1"/>
  <c r="S4197" i="7" l="1"/>
  <c r="T4197" i="7"/>
  <c r="Q4197" i="7"/>
  <c r="R4198" i="7" s="1"/>
  <c r="S4198" i="7" l="1"/>
  <c r="T4198" i="7"/>
  <c r="Q4198" i="7"/>
  <c r="R4199" i="7" s="1"/>
  <c r="S4199" i="7" l="1"/>
  <c r="T4199" i="7"/>
  <c r="Q4199" i="7"/>
  <c r="R4200" i="7" s="1"/>
  <c r="S4200" i="7" l="1"/>
  <c r="T4200" i="7"/>
  <c r="Q4200" i="7"/>
  <c r="R4201" i="7" s="1"/>
  <c r="S4201" i="7" l="1"/>
  <c r="T4201" i="7"/>
  <c r="Q4201" i="7"/>
  <c r="R4202" i="7" s="1"/>
  <c r="S4202" i="7" l="1"/>
  <c r="T4202" i="7"/>
  <c r="Q4202" i="7"/>
  <c r="R4203" i="7" s="1"/>
  <c r="S4203" i="7" l="1"/>
  <c r="T4203" i="7"/>
  <c r="Q4203" i="7"/>
  <c r="R4204" i="7" s="1"/>
  <c r="S4204" i="7" l="1"/>
  <c r="T4204" i="7"/>
  <c r="Q4204" i="7"/>
  <c r="R4205" i="7" s="1"/>
  <c r="S4205" i="7" l="1"/>
  <c r="T4205" i="7"/>
  <c r="Q4205" i="7"/>
  <c r="R4206" i="7" s="1"/>
  <c r="S4206" i="7" l="1"/>
  <c r="T4206" i="7"/>
  <c r="Q4206" i="7"/>
  <c r="R4207" i="7" s="1"/>
  <c r="S4207" i="7" l="1"/>
  <c r="T4207" i="7"/>
  <c r="Q4207" i="7"/>
  <c r="R4208" i="7" s="1"/>
  <c r="S4208" i="7" l="1"/>
  <c r="T4208" i="7"/>
  <c r="Q4208" i="7"/>
  <c r="R4209" i="7" s="1"/>
  <c r="S4209" i="7" l="1"/>
  <c r="T4209" i="7"/>
  <c r="Q4209" i="7"/>
  <c r="R4210" i="7" s="1"/>
  <c r="S4210" i="7" l="1"/>
  <c r="T4210" i="7"/>
  <c r="Q4210" i="7"/>
  <c r="Q4211" i="7" l="1"/>
  <c r="Q4212" i="7" l="1"/>
  <c r="Q4213" i="7" l="1"/>
  <c r="Q4214" i="7" l="1"/>
  <c r="Q4215" i="7" l="1"/>
  <c r="Q4216" i="7" l="1"/>
  <c r="R4217" i="7" s="1"/>
  <c r="S4217" i="7" l="1"/>
  <c r="T4217" i="7"/>
  <c r="Q4217" i="7"/>
  <c r="R4218" i="7" s="1"/>
  <c r="S4218" i="7" l="1"/>
  <c r="T4218" i="7"/>
  <c r="Q4218" i="7"/>
  <c r="R4219" i="7" s="1"/>
  <c r="S4219" i="7" l="1"/>
  <c r="T4219" i="7"/>
  <c r="Q4219" i="7"/>
  <c r="R4220" i="7" s="1"/>
  <c r="S4220" i="7" l="1"/>
  <c r="T4220" i="7"/>
  <c r="Q4220" i="7"/>
  <c r="R4221" i="7" s="1"/>
  <c r="S4221" i="7" l="1"/>
  <c r="T4221" i="7"/>
  <c r="Q4221" i="7"/>
  <c r="R4222" i="7" s="1"/>
  <c r="S4222" i="7" l="1"/>
  <c r="T4222" i="7"/>
  <c r="Q4222" i="7"/>
  <c r="R4223" i="7" s="1"/>
  <c r="S4223" i="7" l="1"/>
  <c r="T4223" i="7"/>
  <c r="Q4223" i="7"/>
  <c r="R4224" i="7" s="1"/>
  <c r="S4224" i="7" l="1"/>
  <c r="T4224" i="7"/>
  <c r="Q4224" i="7"/>
  <c r="R4225" i="7" s="1"/>
  <c r="S4225" i="7" l="1"/>
  <c r="T4225" i="7"/>
  <c r="Q4225" i="7"/>
  <c r="R4226" i="7" s="1"/>
  <c r="S4226" i="7" l="1"/>
  <c r="T4226" i="7"/>
  <c r="Q4226" i="7"/>
  <c r="R4227" i="7" s="1"/>
  <c r="S4227" i="7" l="1"/>
  <c r="T4227" i="7"/>
  <c r="Q4227" i="7"/>
  <c r="R4228" i="7" s="1"/>
  <c r="S4228" i="7" l="1"/>
  <c r="T4228" i="7"/>
  <c r="Q4228" i="7"/>
  <c r="R4229" i="7" s="1"/>
  <c r="S4229" i="7" l="1"/>
  <c r="T4229" i="7"/>
  <c r="Q4229" i="7"/>
  <c r="R4230" i="7" s="1"/>
  <c r="S4230" i="7" l="1"/>
  <c r="T4230" i="7"/>
  <c r="Q4230" i="7"/>
  <c r="R4231" i="7" s="1"/>
  <c r="S4231" i="7" l="1"/>
  <c r="T4231" i="7"/>
  <c r="Q4231" i="7"/>
  <c r="R4232" i="7" s="1"/>
  <c r="S4232" i="7" l="1"/>
  <c r="T4232" i="7"/>
  <c r="Q4232" i="7"/>
  <c r="R4233" i="7" s="1"/>
  <c r="S4233" i="7" l="1"/>
  <c r="T4233" i="7"/>
  <c r="Q4233" i="7"/>
  <c r="R4234" i="7" s="1"/>
  <c r="S4234" i="7" l="1"/>
  <c r="T4234" i="7"/>
  <c r="Q4234" i="7"/>
  <c r="R4235" i="7" s="1"/>
  <c r="S4235" i="7" l="1"/>
  <c r="T4235" i="7"/>
  <c r="Q4235" i="7"/>
  <c r="R4236" i="7" s="1"/>
  <c r="S4236" i="7" l="1"/>
  <c r="T4236" i="7"/>
  <c r="Q4236" i="7"/>
  <c r="R4237" i="7" s="1"/>
  <c r="S4237" i="7" l="1"/>
  <c r="T4237" i="7"/>
  <c r="Q4237" i="7"/>
  <c r="R4238" i="7" s="1"/>
  <c r="S4238" i="7" l="1"/>
  <c r="T4238" i="7"/>
  <c r="Q4238" i="7"/>
  <c r="R4239" i="7" s="1"/>
  <c r="S4239" i="7" l="1"/>
  <c r="T4239" i="7"/>
  <c r="Q4239" i="7"/>
  <c r="R4240" i="7" s="1"/>
  <c r="S4240" i="7" l="1"/>
  <c r="T4240" i="7"/>
  <c r="Q4240" i="7"/>
  <c r="R4241" i="7" s="1"/>
  <c r="S4241" i="7" l="1"/>
  <c r="T4241" i="7"/>
  <c r="Q4241" i="7"/>
  <c r="R4242" i="7" s="1"/>
  <c r="S4242" i="7" l="1"/>
  <c r="T4242" i="7"/>
  <c r="Q4242" i="7"/>
  <c r="R4243" i="7" s="1"/>
  <c r="S4243" i="7" l="1"/>
  <c r="T4243" i="7"/>
  <c r="Q4243" i="7"/>
  <c r="R4244" i="7" s="1"/>
  <c r="S4244" i="7" l="1"/>
  <c r="T4244" i="7"/>
  <c r="Q4244" i="7"/>
  <c r="R4245" i="7" s="1"/>
  <c r="S4245" i="7" l="1"/>
  <c r="T4245" i="7"/>
  <c r="Q4245" i="7"/>
  <c r="R4246" i="7" s="1"/>
  <c r="S4246" i="7" l="1"/>
  <c r="T4246" i="7"/>
  <c r="Q4246" i="7"/>
  <c r="R4247" i="7" s="1"/>
  <c r="S4247" i="7" l="1"/>
  <c r="T4247" i="7"/>
  <c r="Q4247" i="7"/>
  <c r="R4248" i="7" s="1"/>
  <c r="S4248" i="7" l="1"/>
  <c r="T4248" i="7"/>
  <c r="Q4248" i="7"/>
  <c r="R4249" i="7" s="1"/>
  <c r="S4249" i="7" l="1"/>
  <c r="T4249" i="7"/>
  <c r="Q4249" i="7"/>
  <c r="R4250" i="7" s="1"/>
  <c r="S4250" i="7" l="1"/>
  <c r="T4250" i="7"/>
  <c r="Q4250" i="7"/>
  <c r="R4251" i="7" s="1"/>
  <c r="S4251" i="7" l="1"/>
  <c r="T4251" i="7"/>
  <c r="Q4251" i="7"/>
  <c r="R4252" i="7" s="1"/>
  <c r="S4252" i="7" l="1"/>
  <c r="T4252" i="7"/>
  <c r="Q4252" i="7"/>
  <c r="R4253" i="7" s="1"/>
  <c r="S4253" i="7" l="1"/>
  <c r="T4253" i="7"/>
  <c r="Q4253" i="7"/>
  <c r="R4254" i="7" s="1"/>
  <c r="S4254" i="7" l="1"/>
  <c r="T4254" i="7"/>
  <c r="Q4254" i="7"/>
  <c r="R4255" i="7" s="1"/>
  <c r="S4255" i="7" l="1"/>
  <c r="T4255" i="7"/>
  <c r="Q4255" i="7"/>
  <c r="R4256" i="7" s="1"/>
  <c r="S4256" i="7" l="1"/>
  <c r="T4256" i="7"/>
  <c r="Q4256" i="7"/>
  <c r="R4257" i="7" s="1"/>
  <c r="S4257" i="7" l="1"/>
  <c r="T4257" i="7"/>
  <c r="Q4257" i="7"/>
  <c r="R4258" i="7" s="1"/>
  <c r="S4258" i="7" l="1"/>
  <c r="T4258" i="7"/>
  <c r="Q4258" i="7"/>
  <c r="Q4259" i="7" l="1"/>
  <c r="Q4260" i="7" l="1"/>
  <c r="Q4261" i="7" l="1"/>
  <c r="Q4262" i="7" l="1"/>
  <c r="Q4263" i="7" l="1"/>
  <c r="Q4264" i="7" l="1"/>
  <c r="Q4265" i="7" l="1"/>
  <c r="Q4266" i="7" l="1"/>
  <c r="R4267" i="7" s="1"/>
  <c r="S4267" i="7" l="1"/>
  <c r="T4267" i="7"/>
  <c r="Q4267" i="7"/>
  <c r="R4268" i="7" s="1"/>
  <c r="S4268" i="7" l="1"/>
  <c r="T4268" i="7"/>
  <c r="Q4268" i="7"/>
  <c r="R4269" i="7" s="1"/>
  <c r="S4269" i="7" l="1"/>
  <c r="T4269" i="7"/>
  <c r="Q4269" i="7"/>
  <c r="R4270" i="7" s="1"/>
  <c r="S4270" i="7" l="1"/>
  <c r="T4270" i="7"/>
  <c r="Q4270" i="7"/>
  <c r="R4271" i="7" s="1"/>
  <c r="S4271" i="7" l="1"/>
  <c r="T4271" i="7"/>
  <c r="Q4271" i="7"/>
  <c r="R4272" i="7" s="1"/>
  <c r="S4272" i="7" l="1"/>
  <c r="T4272" i="7"/>
  <c r="Q4272" i="7"/>
  <c r="R4273" i="7" s="1"/>
  <c r="S4273" i="7" l="1"/>
  <c r="T4273" i="7"/>
  <c r="Q4273" i="7"/>
  <c r="R4274" i="7" s="1"/>
  <c r="S4274" i="7" l="1"/>
  <c r="T4274" i="7"/>
  <c r="Q4274" i="7"/>
  <c r="R4275" i="7" s="1"/>
  <c r="S4275" i="7" l="1"/>
  <c r="T4275" i="7"/>
  <c r="Q4275" i="7"/>
  <c r="R4276" i="7" s="1"/>
  <c r="S4276" i="7" l="1"/>
  <c r="T4276" i="7"/>
  <c r="Q4276" i="7"/>
  <c r="R4277" i="7" s="1"/>
  <c r="S4277" i="7" l="1"/>
  <c r="T4277" i="7"/>
  <c r="Q4277" i="7"/>
  <c r="R4278" i="7" s="1"/>
  <c r="S4278" i="7" l="1"/>
  <c r="T4278" i="7"/>
  <c r="Q4278" i="7"/>
  <c r="R4279" i="7" s="1"/>
  <c r="S4279" i="7" l="1"/>
  <c r="T4279" i="7"/>
  <c r="Q4279" i="7"/>
  <c r="R4280" i="7" s="1"/>
  <c r="S4280" i="7" l="1"/>
  <c r="T4280" i="7"/>
  <c r="Q4280" i="7"/>
  <c r="R4281" i="7" s="1"/>
  <c r="S4281" i="7" l="1"/>
  <c r="T4281" i="7"/>
  <c r="Q4281" i="7"/>
  <c r="Q4282" i="7" l="1"/>
  <c r="Q4283" i="7" l="1"/>
  <c r="Q4284" i="7" l="1"/>
  <c r="Q4285" i="7" l="1"/>
  <c r="Q4286" i="7" l="1"/>
  <c r="Q4287" i="7" l="1"/>
  <c r="Q4288" i="7" l="1"/>
  <c r="Q4289" i="7" l="1"/>
  <c r="Q4290" i="7" l="1"/>
  <c r="R4291" i="7" s="1"/>
  <c r="S4291" i="7" l="1"/>
  <c r="T4291" i="7"/>
  <c r="Q4291" i="7"/>
  <c r="R4292" i="7" s="1"/>
  <c r="S4292" i="7" l="1"/>
  <c r="T4292" i="7"/>
  <c r="Q4292" i="7"/>
  <c r="R4293" i="7" s="1"/>
  <c r="S4293" i="7" l="1"/>
  <c r="T4293" i="7"/>
  <c r="Q4293" i="7"/>
  <c r="R4294" i="7" s="1"/>
  <c r="S4294" i="7" l="1"/>
  <c r="T4294" i="7"/>
  <c r="Q4294" i="7"/>
  <c r="R4295" i="7" s="1"/>
  <c r="S4295" i="7" l="1"/>
  <c r="T4295" i="7"/>
  <c r="Q4295" i="7"/>
  <c r="R4296" i="7" s="1"/>
  <c r="S4296" i="7" l="1"/>
  <c r="T4296" i="7"/>
  <c r="Q4296" i="7"/>
  <c r="R4297" i="7" s="1"/>
  <c r="S4297" i="7" l="1"/>
  <c r="T4297" i="7"/>
  <c r="Q4297" i="7"/>
  <c r="R4298" i="7" s="1"/>
  <c r="S4298" i="7" l="1"/>
  <c r="T4298" i="7"/>
  <c r="Q4298" i="7"/>
  <c r="R4299" i="7" s="1"/>
  <c r="S4299" i="7" l="1"/>
  <c r="T4299" i="7"/>
  <c r="Q4299" i="7"/>
  <c r="R4300" i="7" s="1"/>
  <c r="S4300" i="7" l="1"/>
  <c r="T4300" i="7"/>
  <c r="Q4300" i="7"/>
  <c r="R4301" i="7" s="1"/>
  <c r="S4301" i="7" l="1"/>
  <c r="T4301" i="7"/>
  <c r="Q4301" i="7"/>
  <c r="R4302" i="7" s="1"/>
  <c r="S4302" i="7" l="1"/>
  <c r="T4302" i="7"/>
  <c r="Q4302" i="7"/>
  <c r="R4303" i="7" s="1"/>
  <c r="S4303" i="7" l="1"/>
  <c r="T4303" i="7"/>
  <c r="Q4303" i="7"/>
  <c r="R4304" i="7" s="1"/>
  <c r="S4304" i="7" l="1"/>
  <c r="T4304" i="7"/>
  <c r="Q4304" i="7"/>
  <c r="R4305" i="7" s="1"/>
  <c r="S4305" i="7" l="1"/>
  <c r="T4305" i="7"/>
  <c r="Q4305" i="7"/>
  <c r="Q4306" i="7" l="1"/>
  <c r="Q4307" i="7" l="1"/>
  <c r="Q4308" i="7" l="1"/>
  <c r="Q4309" i="7" l="1"/>
  <c r="Q4310" i="7" l="1"/>
  <c r="Q4311" i="7" l="1"/>
  <c r="Q4312" i="7" l="1"/>
  <c r="Q4313" i="7" l="1"/>
  <c r="Q4314" i="7" l="1"/>
  <c r="R4315" i="7" s="1"/>
  <c r="S4315" i="7" l="1"/>
  <c r="T4315" i="7"/>
  <c r="Q4315" i="7"/>
  <c r="R4316" i="7" s="1"/>
  <c r="S4316" i="7" l="1"/>
  <c r="T4316" i="7"/>
  <c r="Q4316" i="7"/>
  <c r="R4317" i="7" s="1"/>
  <c r="S4317" i="7" l="1"/>
  <c r="T4317" i="7"/>
  <c r="Q4317" i="7"/>
  <c r="R4318" i="7" s="1"/>
  <c r="S4318" i="7" l="1"/>
  <c r="T4318" i="7"/>
  <c r="Q4318" i="7"/>
  <c r="R4319" i="7" s="1"/>
  <c r="S4319" i="7" l="1"/>
  <c r="T4319" i="7"/>
  <c r="Q4319" i="7"/>
  <c r="R4320" i="7" s="1"/>
  <c r="S4320" i="7" l="1"/>
  <c r="T4320" i="7"/>
  <c r="Q4320" i="7"/>
  <c r="R4321" i="7" s="1"/>
  <c r="S4321" i="7" l="1"/>
  <c r="T4321" i="7"/>
  <c r="Q4321" i="7"/>
  <c r="R4322" i="7" s="1"/>
  <c r="S4322" i="7" l="1"/>
  <c r="T4322" i="7"/>
  <c r="Q4322" i="7"/>
  <c r="R4323" i="7" s="1"/>
  <c r="S4323" i="7" l="1"/>
  <c r="T4323" i="7"/>
  <c r="Q4323" i="7"/>
  <c r="R4324" i="7" s="1"/>
  <c r="S4324" i="7" l="1"/>
  <c r="T4324" i="7"/>
  <c r="Q4324" i="7"/>
  <c r="R4325" i="7" s="1"/>
  <c r="S4325" i="7" l="1"/>
  <c r="T4325" i="7"/>
  <c r="Q4325" i="7"/>
  <c r="R4326" i="7" s="1"/>
  <c r="S4326" i="7" l="1"/>
  <c r="T4326" i="7"/>
  <c r="Q4326" i="7"/>
  <c r="R4327" i="7" s="1"/>
  <c r="S4327" i="7" l="1"/>
  <c r="T4327" i="7"/>
  <c r="Q4327" i="7"/>
  <c r="Q4328" i="7" l="1"/>
  <c r="Q4329" i="7" l="1"/>
  <c r="Q4330" i="7" l="1"/>
  <c r="Q4331" i="7" l="1"/>
  <c r="Q4332" i="7" l="1"/>
  <c r="Q4333" i="7" l="1"/>
  <c r="Q4334" i="7" l="1"/>
  <c r="Q4335" i="7" l="1"/>
  <c r="Q4336" i="7" l="1"/>
  <c r="Q4337" i="7" l="1"/>
  <c r="Q4338" i="7" l="1"/>
  <c r="Q4339" i="7" l="1"/>
  <c r="R4340" i="7" s="1"/>
  <c r="S4340" i="7" l="1"/>
  <c r="T4340" i="7"/>
  <c r="Q4340" i="7"/>
  <c r="R4341" i="7" s="1"/>
  <c r="S4341" i="7" l="1"/>
  <c r="T4341" i="7"/>
  <c r="Q4341" i="7"/>
  <c r="R4342" i="7" s="1"/>
  <c r="S4342" i="7" l="1"/>
  <c r="T4342" i="7"/>
  <c r="Q4342" i="7"/>
  <c r="R4343" i="7" s="1"/>
  <c r="S4343" i="7" l="1"/>
  <c r="T4343" i="7"/>
  <c r="Q4343" i="7"/>
  <c r="R4344" i="7" s="1"/>
  <c r="S4344" i="7" l="1"/>
  <c r="T4344" i="7"/>
  <c r="Q4344" i="7"/>
  <c r="R4345" i="7" s="1"/>
  <c r="S4345" i="7" l="1"/>
  <c r="T4345" i="7"/>
  <c r="Q4345" i="7"/>
  <c r="R4346" i="7" s="1"/>
  <c r="S4346" i="7" l="1"/>
  <c r="T4346" i="7"/>
  <c r="Q4346" i="7"/>
  <c r="R4347" i="7" s="1"/>
  <c r="S4347" i="7" l="1"/>
  <c r="T4347" i="7"/>
  <c r="Q4347" i="7"/>
  <c r="R4348" i="7" s="1"/>
  <c r="S4348" i="7" l="1"/>
  <c r="T4348" i="7"/>
  <c r="Q4348" i="7"/>
  <c r="R4349" i="7" s="1"/>
  <c r="S4349" i="7" l="1"/>
  <c r="T4349" i="7"/>
  <c r="Q4349" i="7"/>
  <c r="R4350" i="7" s="1"/>
  <c r="S4350" i="7" l="1"/>
  <c r="T4350" i="7"/>
  <c r="Q4350" i="7"/>
  <c r="R4351" i="7" s="1"/>
  <c r="S4351" i="7" l="1"/>
  <c r="T4351" i="7"/>
  <c r="Q4351" i="7"/>
  <c r="R4352" i="7" s="1"/>
  <c r="S4352" i="7" l="1"/>
  <c r="T4352" i="7"/>
  <c r="Q4352" i="7"/>
  <c r="Q4353" i="7" l="1"/>
  <c r="Q4354" i="7" l="1"/>
  <c r="Q4355" i="7" l="1"/>
  <c r="Q4356" i="7" l="1"/>
  <c r="Q4357" i="7" l="1"/>
  <c r="Q4358" i="7" l="1"/>
  <c r="Q4359" i="7" l="1"/>
  <c r="Q4360" i="7" l="1"/>
  <c r="Q4361" i="7" l="1"/>
  <c r="Q4362" i="7" l="1"/>
  <c r="Q4363" i="7" l="1"/>
  <c r="R4364" i="7" s="1"/>
  <c r="S4364" i="7" l="1"/>
  <c r="T4364" i="7"/>
  <c r="Q4364" i="7"/>
  <c r="R4365" i="7" s="1"/>
  <c r="S4365" i="7" l="1"/>
  <c r="T4365" i="7"/>
  <c r="Q4365" i="7"/>
  <c r="R4366" i="7" s="1"/>
  <c r="S4366" i="7" l="1"/>
  <c r="T4366" i="7"/>
  <c r="Q4366" i="7"/>
  <c r="R4367" i="7" s="1"/>
  <c r="S4367" i="7" l="1"/>
  <c r="T4367" i="7"/>
  <c r="Q4367" i="7"/>
  <c r="R4368" i="7" s="1"/>
  <c r="S4368" i="7" l="1"/>
  <c r="T4368" i="7"/>
  <c r="Q4368" i="7"/>
  <c r="R4369" i="7" s="1"/>
  <c r="S4369" i="7" l="1"/>
  <c r="T4369" i="7"/>
  <c r="Q4369" i="7"/>
  <c r="R4370" i="7" s="1"/>
  <c r="S4370" i="7" l="1"/>
  <c r="T4370" i="7"/>
  <c r="Q4370" i="7"/>
  <c r="R4371" i="7" s="1"/>
  <c r="S4371" i="7" l="1"/>
  <c r="T4371" i="7"/>
  <c r="Q4371" i="7"/>
  <c r="R4372" i="7" s="1"/>
  <c r="S4372" i="7" l="1"/>
  <c r="T4372" i="7"/>
  <c r="Q4372" i="7"/>
  <c r="R4373" i="7" s="1"/>
  <c r="S4373" i="7" l="1"/>
  <c r="T4373" i="7"/>
  <c r="Q4373" i="7"/>
  <c r="R4374" i="7" s="1"/>
  <c r="S4374" i="7" l="1"/>
  <c r="T4374" i="7"/>
  <c r="Q4374" i="7"/>
  <c r="R4375" i="7" s="1"/>
  <c r="S4375" i="7" l="1"/>
  <c r="T4375" i="7"/>
  <c r="Q4375" i="7"/>
  <c r="R4376" i="7" s="1"/>
  <c r="S4376" i="7" l="1"/>
  <c r="T4376" i="7"/>
  <c r="Q4376" i="7"/>
  <c r="R4377" i="7" s="1"/>
  <c r="S4377" i="7" l="1"/>
  <c r="T4377" i="7"/>
  <c r="Q4377" i="7"/>
  <c r="Q4378" i="7" l="1"/>
  <c r="Q4379" i="7" l="1"/>
  <c r="Q4380" i="7" l="1"/>
  <c r="Q4381" i="7" l="1"/>
  <c r="Q4382" i="7" l="1"/>
  <c r="Q4383" i="7" l="1"/>
  <c r="Q4384" i="7" l="1"/>
  <c r="Q4385" i="7" l="1"/>
  <c r="Q4386" i="7" l="1"/>
  <c r="R4387" i="7" s="1"/>
  <c r="S4387" i="7" l="1"/>
  <c r="T4387" i="7"/>
  <c r="Q4387" i="7"/>
  <c r="R4388" i="7" s="1"/>
  <c r="S4388" i="7" l="1"/>
  <c r="T4388" i="7"/>
  <c r="Q4388" i="7"/>
  <c r="R4389" i="7" s="1"/>
  <c r="S4389" i="7" l="1"/>
  <c r="T4389" i="7"/>
  <c r="Q4389" i="7"/>
  <c r="R4390" i="7" s="1"/>
  <c r="S4390" i="7" l="1"/>
  <c r="T4390" i="7"/>
  <c r="Q4390" i="7"/>
  <c r="R4391" i="7" s="1"/>
  <c r="S4391" i="7" l="1"/>
  <c r="T4391" i="7"/>
  <c r="Q4391" i="7"/>
  <c r="R4392" i="7" s="1"/>
  <c r="S4392" i="7" l="1"/>
  <c r="T4392" i="7"/>
  <c r="Q4392" i="7"/>
  <c r="R4393" i="7" s="1"/>
  <c r="S4393" i="7" l="1"/>
  <c r="T4393" i="7"/>
  <c r="Q4393" i="7"/>
  <c r="R4394" i="7" s="1"/>
  <c r="S4394" i="7" l="1"/>
  <c r="T4394" i="7"/>
  <c r="Q4394" i="7"/>
  <c r="R4395" i="7" s="1"/>
  <c r="S4395" i="7" l="1"/>
  <c r="T4395" i="7"/>
  <c r="Q4395" i="7"/>
  <c r="R4396" i="7" s="1"/>
  <c r="S4396" i="7" l="1"/>
  <c r="T4396" i="7"/>
  <c r="Q4396" i="7"/>
  <c r="R4397" i="7" s="1"/>
  <c r="S4397" i="7" l="1"/>
  <c r="T4397" i="7"/>
  <c r="Q4397" i="7"/>
  <c r="R4398" i="7" s="1"/>
  <c r="S4398" i="7" l="1"/>
  <c r="T4398" i="7"/>
  <c r="Q4398" i="7"/>
  <c r="R4399" i="7" s="1"/>
  <c r="S4399" i="7" l="1"/>
  <c r="T4399" i="7"/>
  <c r="Q4399" i="7"/>
  <c r="R4400" i="7" s="1"/>
  <c r="S4400" i="7" l="1"/>
  <c r="T4400" i="7"/>
  <c r="Q4400" i="7"/>
  <c r="R4401" i="7" s="1"/>
  <c r="S4401" i="7" l="1"/>
  <c r="T4401" i="7"/>
  <c r="Q4401" i="7"/>
  <c r="R4402" i="7" s="1"/>
  <c r="S4402" i="7" l="1"/>
  <c r="T4402" i="7"/>
  <c r="Q4402" i="7"/>
  <c r="Q4403" i="7" l="1"/>
  <c r="Q4404" i="7" l="1"/>
  <c r="Q4405" i="7" l="1"/>
  <c r="Q4406" i="7" l="1"/>
  <c r="Q4407" i="7" l="1"/>
  <c r="Q4408" i="7" l="1"/>
  <c r="Q4409" i="7" l="1"/>
  <c r="R4410" i="7" s="1"/>
  <c r="S4410" i="7" l="1"/>
  <c r="T4410" i="7"/>
  <c r="Q4410" i="7"/>
  <c r="R4411" i="7" s="1"/>
  <c r="S4411" i="7" l="1"/>
  <c r="T4411" i="7"/>
  <c r="Q4411" i="7"/>
  <c r="R4412" i="7" s="1"/>
  <c r="S4412" i="7" l="1"/>
  <c r="T4412" i="7"/>
  <c r="Q4412" i="7"/>
  <c r="R4413" i="7" s="1"/>
  <c r="S4413" i="7" l="1"/>
  <c r="T4413" i="7"/>
  <c r="Q4413" i="7"/>
  <c r="R4414" i="7" s="1"/>
  <c r="S4414" i="7" l="1"/>
  <c r="T4414" i="7"/>
  <c r="Q4414" i="7"/>
  <c r="R4415" i="7" s="1"/>
  <c r="S4415" i="7" l="1"/>
  <c r="T4415" i="7"/>
  <c r="Q4415" i="7"/>
  <c r="R4416" i="7" s="1"/>
  <c r="S4416" i="7" l="1"/>
  <c r="T4416" i="7"/>
  <c r="Q4416" i="7"/>
  <c r="R4417" i="7" s="1"/>
  <c r="S4417" i="7" l="1"/>
  <c r="T4417" i="7"/>
  <c r="Q4417" i="7"/>
  <c r="R4418" i="7" s="1"/>
  <c r="S4418" i="7" l="1"/>
  <c r="T4418" i="7"/>
  <c r="Q4418" i="7"/>
  <c r="R4419" i="7" s="1"/>
  <c r="S4419" i="7" l="1"/>
  <c r="T4419" i="7"/>
  <c r="Q4419" i="7"/>
  <c r="R4420" i="7" s="1"/>
  <c r="S4420" i="7" l="1"/>
  <c r="T4420" i="7"/>
  <c r="Q4420" i="7"/>
  <c r="R4421" i="7" s="1"/>
  <c r="S4421" i="7" l="1"/>
  <c r="T4421" i="7"/>
  <c r="Q4421" i="7"/>
  <c r="R4422" i="7" s="1"/>
  <c r="S4422" i="7" l="1"/>
  <c r="T4422" i="7"/>
  <c r="Q4422" i="7"/>
  <c r="R4423" i="7" s="1"/>
  <c r="S4423" i="7" l="1"/>
  <c r="T4423" i="7"/>
  <c r="Q4423" i="7"/>
  <c r="R4424" i="7" s="1"/>
  <c r="S4424" i="7" l="1"/>
  <c r="T4424" i="7"/>
  <c r="Q4424" i="7"/>
  <c r="Q4425" i="7" l="1"/>
  <c r="Q4426" i="7" l="1"/>
  <c r="Q4427" i="7" l="1"/>
  <c r="Q4428" i="7" l="1"/>
  <c r="Q4429" i="7" l="1"/>
  <c r="Q4430" i="7" l="1"/>
  <c r="Q4431" i="7" l="1"/>
  <c r="Q4432" i="7" l="1"/>
  <c r="Q4433" i="7" l="1"/>
  <c r="Q4434" i="7" l="1"/>
  <c r="Q4435" i="7" l="1"/>
  <c r="R4436" i="7" s="1"/>
  <c r="S4436" i="7" l="1"/>
  <c r="T4436" i="7"/>
  <c r="Q4436" i="7"/>
  <c r="R4437" i="7" s="1"/>
  <c r="S4437" i="7" l="1"/>
  <c r="T4437" i="7"/>
  <c r="Q4437" i="7"/>
  <c r="R4438" i="7" s="1"/>
  <c r="S4438" i="7" l="1"/>
  <c r="T4438" i="7"/>
  <c r="Q4438" i="7"/>
  <c r="R4439" i="7" s="1"/>
  <c r="S4439" i="7" l="1"/>
  <c r="T4439" i="7"/>
  <c r="Q4439" i="7"/>
  <c r="R4440" i="7" s="1"/>
  <c r="S4440" i="7" l="1"/>
  <c r="T4440" i="7"/>
  <c r="Q4440" i="7"/>
  <c r="R4441" i="7" s="1"/>
  <c r="S4441" i="7" l="1"/>
  <c r="T4441" i="7"/>
  <c r="Q4441" i="7"/>
  <c r="R4442" i="7" s="1"/>
  <c r="S4442" i="7" l="1"/>
  <c r="T4442" i="7"/>
  <c r="Q4442" i="7"/>
  <c r="R4443" i="7" s="1"/>
  <c r="S4443" i="7" l="1"/>
  <c r="T4443" i="7"/>
  <c r="Q4443" i="7"/>
  <c r="R4444" i="7" s="1"/>
  <c r="S4444" i="7" l="1"/>
  <c r="T4444" i="7"/>
  <c r="Q4444" i="7"/>
  <c r="R4445" i="7" s="1"/>
  <c r="S4445" i="7" l="1"/>
  <c r="T4445" i="7"/>
  <c r="Q4445" i="7"/>
  <c r="R4446" i="7" s="1"/>
  <c r="S4446" i="7" l="1"/>
  <c r="T4446" i="7"/>
  <c r="Q4446" i="7"/>
  <c r="R4447" i="7" s="1"/>
  <c r="S4447" i="7" l="1"/>
  <c r="T4447" i="7"/>
  <c r="Q4447" i="7"/>
  <c r="R4448" i="7" s="1"/>
  <c r="S4448" i="7" l="1"/>
  <c r="T4448" i="7"/>
  <c r="Q4448" i="7"/>
  <c r="R4449" i="7" s="1"/>
  <c r="S4449" i="7" l="1"/>
  <c r="T4449" i="7"/>
  <c r="Q4449" i="7"/>
  <c r="R4450" i="7" s="1"/>
  <c r="S4450" i="7" l="1"/>
  <c r="T4450" i="7"/>
  <c r="Q4450" i="7"/>
  <c r="Q4451" i="7" l="1"/>
  <c r="Q4452" i="7" l="1"/>
  <c r="Q4453" i="7" l="1"/>
  <c r="Q4454" i="7" l="1"/>
  <c r="Q4455" i="7" l="1"/>
  <c r="Q4456" i="7" l="1"/>
  <c r="Q4457" i="7" l="1"/>
  <c r="R4458" i="7" s="1"/>
  <c r="S4458" i="7" l="1"/>
  <c r="T4458" i="7"/>
  <c r="Q4458" i="7"/>
  <c r="R4459" i="7" s="1"/>
  <c r="S4459" i="7" l="1"/>
  <c r="T4459" i="7"/>
  <c r="Q4459" i="7"/>
  <c r="R4460" i="7" s="1"/>
  <c r="S4460" i="7" l="1"/>
  <c r="T4460" i="7"/>
  <c r="Q4460" i="7"/>
  <c r="R4461" i="7" s="1"/>
  <c r="S4461" i="7" l="1"/>
  <c r="T4461" i="7"/>
  <c r="Q4461" i="7"/>
  <c r="R4462" i="7" s="1"/>
  <c r="S4462" i="7" l="1"/>
  <c r="T4462" i="7"/>
  <c r="Q4462" i="7"/>
  <c r="R4463" i="7" s="1"/>
  <c r="S4463" i="7" l="1"/>
  <c r="T4463" i="7"/>
  <c r="Q4463" i="7"/>
  <c r="R4464" i="7" s="1"/>
  <c r="S4464" i="7" l="1"/>
  <c r="T4464" i="7"/>
  <c r="Q4464" i="7"/>
  <c r="R4465" i="7" s="1"/>
  <c r="S4465" i="7" l="1"/>
  <c r="T4465" i="7"/>
  <c r="Q4465" i="7"/>
  <c r="R4466" i="7" s="1"/>
  <c r="S4466" i="7" l="1"/>
  <c r="T4466" i="7"/>
  <c r="Q4466" i="7"/>
  <c r="R4467" i="7" s="1"/>
  <c r="S4467" i="7" l="1"/>
  <c r="T4467" i="7"/>
  <c r="Q4467" i="7"/>
  <c r="R4468" i="7" s="1"/>
  <c r="S4468" i="7" l="1"/>
  <c r="T4468" i="7"/>
  <c r="Q4468" i="7"/>
  <c r="R4469" i="7" s="1"/>
  <c r="S4469" i="7" l="1"/>
  <c r="T4469" i="7"/>
  <c r="Q4469" i="7"/>
  <c r="R4470" i="7" s="1"/>
  <c r="S4470" i="7" l="1"/>
  <c r="T4470" i="7"/>
  <c r="Q4470" i="7"/>
  <c r="R4471" i="7" s="1"/>
  <c r="S4471" i="7" l="1"/>
  <c r="T4471" i="7"/>
  <c r="Q4471" i="7"/>
  <c r="R4472" i="7" s="1"/>
  <c r="S4472" i="7" l="1"/>
  <c r="T4472" i="7"/>
  <c r="Q4472" i="7"/>
  <c r="R4473" i="7" s="1"/>
  <c r="S4473" i="7" l="1"/>
  <c r="T4473" i="7"/>
  <c r="Q4473" i="7"/>
  <c r="R4474" i="7" s="1"/>
  <c r="S4474" i="7" l="1"/>
  <c r="T4474" i="7"/>
  <c r="Q4474" i="7"/>
  <c r="R4475" i="7" s="1"/>
  <c r="S4475" i="7" l="1"/>
  <c r="T4475" i="7"/>
  <c r="Q4475" i="7"/>
  <c r="Q4476" i="7" l="1"/>
  <c r="Q4477" i="7" l="1"/>
  <c r="Q4478" i="7" l="1"/>
  <c r="Q4479" i="7" l="1"/>
  <c r="Q4480" i="7" l="1"/>
  <c r="Q4481" i="7" l="1"/>
  <c r="R4482" i="7" s="1"/>
  <c r="S4482" i="7" l="1"/>
  <c r="T4482" i="7"/>
  <c r="Q4482" i="7"/>
  <c r="R4483" i="7" s="1"/>
  <c r="S4483" i="7" l="1"/>
  <c r="T4483" i="7"/>
  <c r="Q4483" i="7"/>
  <c r="R4484" i="7" s="1"/>
  <c r="S4484" i="7" l="1"/>
  <c r="T4484" i="7"/>
  <c r="Q4484" i="7"/>
  <c r="R4485" i="7" s="1"/>
  <c r="S4485" i="7" l="1"/>
  <c r="T4485" i="7"/>
  <c r="Q4485" i="7"/>
  <c r="R4486" i="7" s="1"/>
  <c r="S4486" i="7" l="1"/>
  <c r="T4486" i="7"/>
  <c r="Q4486" i="7"/>
  <c r="R4487" i="7" s="1"/>
  <c r="S4487" i="7" l="1"/>
  <c r="T4487" i="7"/>
  <c r="Q4487" i="7"/>
  <c r="R4488" i="7" s="1"/>
  <c r="S4488" i="7" l="1"/>
  <c r="T4488" i="7"/>
  <c r="Q4488" i="7"/>
  <c r="R4489" i="7" s="1"/>
  <c r="S4489" i="7" l="1"/>
  <c r="T4489" i="7"/>
  <c r="Q4489" i="7"/>
  <c r="R4490" i="7" s="1"/>
  <c r="S4490" i="7" l="1"/>
  <c r="T4490" i="7"/>
  <c r="Q4490" i="7"/>
  <c r="R4491" i="7" s="1"/>
  <c r="S4491" i="7" l="1"/>
  <c r="T4491" i="7"/>
  <c r="Q4491" i="7"/>
  <c r="R4492" i="7" s="1"/>
  <c r="S4492" i="7" l="1"/>
  <c r="T4492" i="7"/>
  <c r="Q4492" i="7"/>
  <c r="R4493" i="7" s="1"/>
  <c r="S4493" i="7" l="1"/>
  <c r="T4493" i="7"/>
  <c r="Q4493" i="7"/>
  <c r="R4494" i="7" s="1"/>
  <c r="S4494" i="7" l="1"/>
  <c r="T4494" i="7"/>
  <c r="Q4494" i="7"/>
  <c r="R4495" i="7" s="1"/>
  <c r="S4495" i="7" l="1"/>
  <c r="T4495" i="7"/>
  <c r="Q4495" i="7"/>
  <c r="R4496" i="7" s="1"/>
  <c r="S4496" i="7" l="1"/>
  <c r="T4496" i="7"/>
  <c r="Q4496" i="7"/>
  <c r="Q4497" i="7" l="1"/>
  <c r="Q4498" i="7" l="1"/>
  <c r="Q4499" i="7" l="1"/>
  <c r="Q4500" i="7" l="1"/>
  <c r="Q4501" i="7" l="1"/>
  <c r="Q4502" i="7" l="1"/>
  <c r="Q4503" i="7" l="1"/>
  <c r="Q4504" i="7" l="1"/>
  <c r="Q4505" i="7" l="1"/>
  <c r="Q4506" i="7" l="1"/>
  <c r="Q4507" i="7" l="1"/>
  <c r="R4508" i="7" s="1"/>
  <c r="S4508" i="7" l="1"/>
  <c r="T4508" i="7"/>
  <c r="Q4508" i="7"/>
  <c r="R4509" i="7" s="1"/>
  <c r="S4509" i="7" l="1"/>
  <c r="T4509" i="7"/>
  <c r="Q4509" i="7"/>
  <c r="R4510" i="7" s="1"/>
  <c r="S4510" i="7" l="1"/>
  <c r="T4510" i="7"/>
  <c r="Q4510" i="7"/>
  <c r="R4511" i="7" s="1"/>
  <c r="S4511" i="7" l="1"/>
  <c r="T4511" i="7"/>
  <c r="Q4511" i="7"/>
  <c r="R4512" i="7" s="1"/>
  <c r="S4512" i="7" l="1"/>
  <c r="T4512" i="7"/>
  <c r="Q4512" i="7"/>
  <c r="R4513" i="7" s="1"/>
  <c r="S4513" i="7" l="1"/>
  <c r="T4513" i="7"/>
  <c r="Q4513" i="7"/>
  <c r="R4514" i="7" s="1"/>
  <c r="S4514" i="7" l="1"/>
  <c r="T4514" i="7"/>
  <c r="Q4514" i="7"/>
  <c r="R4515" i="7" s="1"/>
  <c r="S4515" i="7" l="1"/>
  <c r="T4515" i="7"/>
  <c r="Q4515" i="7"/>
  <c r="R4516" i="7" s="1"/>
  <c r="S4516" i="7" l="1"/>
  <c r="T4516" i="7"/>
  <c r="Q4516" i="7"/>
  <c r="R4517" i="7" s="1"/>
  <c r="S4517" i="7" l="1"/>
  <c r="T4517" i="7"/>
  <c r="Q4517" i="7"/>
  <c r="R4518" i="7" s="1"/>
  <c r="S4518" i="7" l="1"/>
  <c r="T4518" i="7"/>
  <c r="Q4518" i="7"/>
  <c r="R4519" i="7" s="1"/>
  <c r="S4519" i="7" l="1"/>
  <c r="T4519" i="7"/>
  <c r="Q4519" i="7"/>
  <c r="R4520" i="7" s="1"/>
  <c r="S4520" i="7" l="1"/>
  <c r="T4520" i="7"/>
  <c r="Q4520" i="7"/>
  <c r="Q4521" i="7" l="1"/>
  <c r="Q4522" i="7" l="1"/>
  <c r="Q4523" i="7" l="1"/>
  <c r="Q4524" i="7" l="1"/>
  <c r="Q4525" i="7" l="1"/>
  <c r="Q4526" i="7" l="1"/>
  <c r="Q4527" i="7" l="1"/>
  <c r="Q4528" i="7" l="1"/>
  <c r="Q4529" i="7" l="1"/>
  <c r="Q4530" i="7" l="1"/>
  <c r="Q4531" i="7" l="1"/>
  <c r="R4532" i="7" s="1"/>
  <c r="S4532" i="7" l="1"/>
  <c r="T4532" i="7"/>
  <c r="Q4532" i="7"/>
  <c r="R4533" i="7" s="1"/>
  <c r="S4533" i="7" l="1"/>
  <c r="T4533" i="7"/>
  <c r="Q4533" i="7"/>
  <c r="R4534" i="7" s="1"/>
  <c r="S4534" i="7" l="1"/>
  <c r="T4534" i="7"/>
  <c r="Q4534" i="7"/>
  <c r="R4535" i="7" s="1"/>
  <c r="S4535" i="7" l="1"/>
  <c r="T4535" i="7"/>
  <c r="Q4535" i="7"/>
  <c r="R4536" i="7" s="1"/>
  <c r="S4536" i="7" l="1"/>
  <c r="T4536" i="7"/>
  <c r="Q4536" i="7"/>
  <c r="R4537" i="7" s="1"/>
  <c r="S4537" i="7" l="1"/>
  <c r="T4537" i="7"/>
  <c r="Q4537" i="7"/>
  <c r="R4538" i="7" s="1"/>
  <c r="S4538" i="7" l="1"/>
  <c r="T4538" i="7"/>
  <c r="Q4538" i="7"/>
  <c r="R4539" i="7" s="1"/>
  <c r="S4539" i="7" l="1"/>
  <c r="T4539" i="7"/>
  <c r="Q4539" i="7"/>
  <c r="R4540" i="7" s="1"/>
  <c r="S4540" i="7" l="1"/>
  <c r="T4540" i="7"/>
  <c r="Q4540" i="7"/>
  <c r="R4541" i="7" s="1"/>
  <c r="S4541" i="7" l="1"/>
  <c r="T4541" i="7"/>
  <c r="Q4541" i="7"/>
  <c r="R4542" i="7" s="1"/>
  <c r="S4542" i="7" l="1"/>
  <c r="T4542" i="7"/>
  <c r="Q4542" i="7"/>
  <c r="R4543" i="7" s="1"/>
  <c r="S4543" i="7" l="1"/>
  <c r="T4543" i="7"/>
  <c r="Q4543" i="7"/>
  <c r="R4544" i="7" s="1"/>
  <c r="S4544" i="7" l="1"/>
  <c r="T4544" i="7"/>
  <c r="Q4544" i="7"/>
  <c r="R4545" i="7" s="1"/>
  <c r="S4545" i="7" l="1"/>
  <c r="T4545" i="7"/>
  <c r="Q4545" i="7"/>
  <c r="R4546" i="7" s="1"/>
  <c r="S4546" i="7" l="1"/>
  <c r="T4546" i="7"/>
  <c r="Q4546" i="7"/>
  <c r="Q4547" i="7" l="1"/>
  <c r="Q4548" i="7" l="1"/>
  <c r="Q4549" i="7" l="1"/>
  <c r="Q4550" i="7" l="1"/>
  <c r="Q4551" i="7" l="1"/>
  <c r="Q4552" i="7" l="1"/>
  <c r="Q4553" i="7" l="1"/>
  <c r="Q4554" i="7" l="1"/>
  <c r="R4555" i="7" s="1"/>
  <c r="S4555" i="7" l="1"/>
  <c r="T4555" i="7"/>
  <c r="Q4555" i="7"/>
  <c r="R4556" i="7" s="1"/>
  <c r="S4556" i="7" l="1"/>
  <c r="T4556" i="7"/>
  <c r="Q4556" i="7"/>
  <c r="R4557" i="7" s="1"/>
  <c r="S4557" i="7" l="1"/>
  <c r="T4557" i="7"/>
  <c r="Q4557" i="7"/>
  <c r="R4558" i="7" s="1"/>
  <c r="S4558" i="7" l="1"/>
  <c r="T4558" i="7"/>
  <c r="Q4558" i="7"/>
  <c r="R4559" i="7" s="1"/>
  <c r="S4559" i="7" l="1"/>
  <c r="T4559" i="7"/>
  <c r="Q4559" i="7"/>
  <c r="R4560" i="7" s="1"/>
  <c r="S4560" i="7" l="1"/>
  <c r="T4560" i="7"/>
  <c r="Q4560" i="7"/>
  <c r="R4561" i="7" s="1"/>
  <c r="S4561" i="7" l="1"/>
  <c r="T4561" i="7"/>
  <c r="Q4561" i="7"/>
  <c r="R4562" i="7" s="1"/>
  <c r="S4562" i="7" l="1"/>
  <c r="T4562" i="7"/>
  <c r="Q4562" i="7"/>
  <c r="R4563" i="7" s="1"/>
  <c r="S4563" i="7" l="1"/>
  <c r="T4563" i="7"/>
  <c r="Q4563" i="7"/>
  <c r="R4564" i="7" s="1"/>
  <c r="S4564" i="7" l="1"/>
  <c r="T4564" i="7"/>
  <c r="Q4564" i="7"/>
  <c r="R4565" i="7" s="1"/>
  <c r="S4565" i="7" l="1"/>
  <c r="T4565" i="7"/>
  <c r="Q4565" i="7"/>
  <c r="R4566" i="7" s="1"/>
  <c r="S4566" i="7" l="1"/>
  <c r="T4566" i="7"/>
  <c r="Q4566" i="7"/>
  <c r="R4567" i="7" s="1"/>
  <c r="S4567" i="7" l="1"/>
  <c r="T4567" i="7"/>
  <c r="Q4567" i="7"/>
  <c r="R4568" i="7" s="1"/>
  <c r="S4568" i="7" l="1"/>
  <c r="T4568" i="7"/>
  <c r="Q4568" i="7"/>
  <c r="R4569" i="7" s="1"/>
  <c r="S4569" i="7" l="1"/>
  <c r="T4569" i="7"/>
  <c r="Q4569" i="7"/>
  <c r="R4570" i="7" s="1"/>
  <c r="S4570" i="7" l="1"/>
  <c r="T4570" i="7"/>
  <c r="Q4570" i="7"/>
  <c r="Q4571" i="7" l="1"/>
  <c r="Q4572" i="7" l="1"/>
  <c r="Q4573" i="7" l="1"/>
  <c r="Q4574" i="7" l="1"/>
  <c r="Q4575" i="7" l="1"/>
  <c r="Q4576" i="7" l="1"/>
  <c r="Q4577" i="7" l="1"/>
  <c r="Q4578" i="7" l="1"/>
  <c r="R4579" i="7" s="1"/>
  <c r="S4579" i="7" l="1"/>
  <c r="T4579" i="7"/>
  <c r="Q4579" i="7"/>
  <c r="R4580" i="7" s="1"/>
  <c r="S4580" i="7" l="1"/>
  <c r="T4580" i="7"/>
  <c r="Q4580" i="7"/>
  <c r="R4581" i="7" s="1"/>
  <c r="S4581" i="7" l="1"/>
  <c r="T4581" i="7"/>
  <c r="Q4581" i="7"/>
  <c r="R4582" i="7" s="1"/>
  <c r="S4582" i="7" l="1"/>
  <c r="T4582" i="7"/>
  <c r="Q4582" i="7"/>
  <c r="R4583" i="7" s="1"/>
  <c r="S4583" i="7" l="1"/>
  <c r="T4583" i="7"/>
  <c r="Q4583" i="7"/>
  <c r="R4584" i="7" s="1"/>
  <c r="S4584" i="7" l="1"/>
  <c r="T4584" i="7"/>
  <c r="Q4584" i="7"/>
  <c r="R4585" i="7" s="1"/>
  <c r="S4585" i="7" l="1"/>
  <c r="T4585" i="7"/>
  <c r="Q4585" i="7"/>
  <c r="R4586" i="7" s="1"/>
  <c r="S4586" i="7" l="1"/>
  <c r="T4586" i="7"/>
  <c r="Q4586" i="7"/>
  <c r="R4587" i="7" s="1"/>
  <c r="S4587" i="7" l="1"/>
  <c r="T4587" i="7"/>
  <c r="Q4587" i="7"/>
  <c r="R4588" i="7" s="1"/>
  <c r="S4588" i="7" l="1"/>
  <c r="T4588" i="7"/>
  <c r="Q4588" i="7"/>
  <c r="R4589" i="7" s="1"/>
  <c r="S4589" i="7" l="1"/>
  <c r="T4589" i="7"/>
  <c r="Q4589" i="7"/>
  <c r="R4590" i="7" s="1"/>
  <c r="S4590" i="7" l="1"/>
  <c r="T4590" i="7"/>
  <c r="Q4590" i="7"/>
  <c r="R4591" i="7" s="1"/>
  <c r="S4591" i="7" l="1"/>
  <c r="T4591" i="7"/>
  <c r="Q4591" i="7"/>
  <c r="R4592" i="7" s="1"/>
  <c r="S4592" i="7" l="1"/>
  <c r="T4592" i="7"/>
  <c r="Q4592" i="7"/>
  <c r="R4593" i="7" s="1"/>
  <c r="S4593" i="7" l="1"/>
  <c r="T4593" i="7"/>
  <c r="Q4593" i="7"/>
  <c r="Q4594" i="7" l="1"/>
  <c r="Q4595" i="7" l="1"/>
  <c r="Q4596" i="7" l="1"/>
  <c r="Q4597" i="7" l="1"/>
  <c r="Q4598" i="7" l="1"/>
  <c r="Q4599" i="7" l="1"/>
  <c r="Q4600" i="7" l="1"/>
  <c r="R4601" i="7" s="1"/>
  <c r="S4601" i="7" l="1"/>
  <c r="T4601" i="7"/>
  <c r="Q4601" i="7"/>
  <c r="Q4602" i="7" l="1"/>
  <c r="R4603" i="7" s="1"/>
  <c r="S4603" i="7" l="1"/>
  <c r="T4603" i="7"/>
  <c r="Q4603" i="7"/>
  <c r="R4604" i="7" s="1"/>
  <c r="S4604" i="7" l="1"/>
  <c r="T4604" i="7"/>
  <c r="Q4604" i="7"/>
  <c r="R4605" i="7" s="1"/>
  <c r="S4605" i="7" l="1"/>
  <c r="T4605" i="7"/>
  <c r="Q4605" i="7"/>
  <c r="R4606" i="7" s="1"/>
  <c r="S4606" i="7" l="1"/>
  <c r="T4606" i="7"/>
  <c r="Q4606" i="7"/>
  <c r="R4607" i="7" s="1"/>
  <c r="S4607" i="7" l="1"/>
  <c r="T4607" i="7"/>
  <c r="Q4607" i="7"/>
  <c r="R4608" i="7" s="1"/>
  <c r="S4608" i="7" l="1"/>
  <c r="T4608" i="7"/>
  <c r="Q4608" i="7"/>
  <c r="R4609" i="7" s="1"/>
  <c r="S4609" i="7" l="1"/>
  <c r="T4609" i="7"/>
  <c r="Q4609" i="7"/>
  <c r="R4610" i="7" s="1"/>
  <c r="S4610" i="7" l="1"/>
  <c r="T4610" i="7"/>
  <c r="Q4610" i="7"/>
  <c r="R4611" i="7" s="1"/>
  <c r="S4611" i="7" l="1"/>
  <c r="T4611" i="7"/>
  <c r="Q4611" i="7"/>
  <c r="R4612" i="7" s="1"/>
  <c r="S4612" i="7" l="1"/>
  <c r="T4612" i="7"/>
  <c r="Q4612" i="7"/>
  <c r="R4613" i="7" s="1"/>
  <c r="S4613" i="7" l="1"/>
  <c r="T4613" i="7"/>
  <c r="Q4613" i="7"/>
  <c r="R4614" i="7" s="1"/>
  <c r="S4614" i="7" l="1"/>
  <c r="T4614" i="7"/>
  <c r="Q4614" i="7"/>
  <c r="R4615" i="7" s="1"/>
  <c r="S4615" i="7" l="1"/>
  <c r="T4615" i="7"/>
  <c r="Q4615" i="7"/>
  <c r="R4616" i="7" s="1"/>
  <c r="S4616" i="7" l="1"/>
  <c r="T4616" i="7"/>
  <c r="Q4616" i="7"/>
  <c r="R4617" i="7" s="1"/>
  <c r="S4617" i="7" l="1"/>
  <c r="T4617" i="7"/>
  <c r="Q4617" i="7"/>
  <c r="Q4618" i="7" l="1"/>
  <c r="Q4619" i="7" l="1"/>
  <c r="Q4620" i="7" l="1"/>
  <c r="Q4621" i="7" l="1"/>
  <c r="Q4622" i="7" l="1"/>
  <c r="Q4623" i="7" l="1"/>
  <c r="Q4624" i="7" l="1"/>
  <c r="Q4625" i="7" l="1"/>
  <c r="Q4626" i="7" l="1"/>
  <c r="R4627" i="7" s="1"/>
  <c r="S4627" i="7" l="1"/>
  <c r="T4627" i="7"/>
  <c r="Q4627" i="7"/>
  <c r="R4628" i="7" s="1"/>
  <c r="S4628" i="7" l="1"/>
  <c r="T4628" i="7"/>
  <c r="Q4628" i="7"/>
  <c r="R4629" i="7" s="1"/>
  <c r="S4629" i="7" l="1"/>
  <c r="T4629" i="7"/>
  <c r="Q4629" i="7"/>
  <c r="R4630" i="7" s="1"/>
  <c r="S4630" i="7" l="1"/>
  <c r="T4630" i="7"/>
  <c r="Q4630" i="7"/>
  <c r="R4631" i="7" s="1"/>
  <c r="S4631" i="7" l="1"/>
  <c r="T4631" i="7"/>
  <c r="Q4631" i="7"/>
  <c r="R4632" i="7" s="1"/>
  <c r="S4632" i="7" l="1"/>
  <c r="T4632" i="7"/>
  <c r="Q4632" i="7"/>
  <c r="R4633" i="7" s="1"/>
  <c r="S4633" i="7" l="1"/>
  <c r="T4633" i="7"/>
  <c r="Q4633" i="7"/>
  <c r="R4634" i="7" s="1"/>
  <c r="S4634" i="7" l="1"/>
  <c r="T4634" i="7"/>
  <c r="Q4634" i="7"/>
  <c r="R4635" i="7" s="1"/>
  <c r="S4635" i="7" l="1"/>
  <c r="T4635" i="7"/>
  <c r="Q4635" i="7"/>
  <c r="R4636" i="7" s="1"/>
  <c r="S4636" i="7" l="1"/>
  <c r="T4636" i="7"/>
  <c r="Q4636" i="7"/>
  <c r="R4637" i="7" s="1"/>
  <c r="S4637" i="7" l="1"/>
  <c r="T4637" i="7"/>
  <c r="Q4637" i="7"/>
  <c r="R4638" i="7" s="1"/>
  <c r="S4638" i="7" l="1"/>
  <c r="T4638" i="7"/>
  <c r="Q4638" i="7"/>
  <c r="R4639" i="7" s="1"/>
  <c r="S4639" i="7" l="1"/>
  <c r="T4639" i="7"/>
  <c r="Q4639" i="7"/>
  <c r="R4640" i="7" s="1"/>
  <c r="S4640" i="7" l="1"/>
  <c r="T4640" i="7"/>
  <c r="Q4640" i="7"/>
  <c r="R4641" i="7" s="1"/>
  <c r="S4641" i="7" l="1"/>
  <c r="T4641" i="7"/>
  <c r="Q4641" i="7"/>
  <c r="R4642" i="7" s="1"/>
  <c r="S4642" i="7" l="1"/>
  <c r="T4642" i="7"/>
  <c r="Q4642" i="7"/>
  <c r="Q4643" i="7" l="1"/>
  <c r="Q4644" i="7" l="1"/>
  <c r="Q4645" i="7" l="1"/>
  <c r="Q4646" i="7" l="1"/>
  <c r="Q4647" i="7" l="1"/>
  <c r="Q4648" i="7" l="1"/>
  <c r="Q4649" i="7" l="1"/>
  <c r="Q4650" i="7" l="1"/>
  <c r="R4651" i="7" s="1"/>
  <c r="S4651" i="7" l="1"/>
  <c r="T4651" i="7"/>
  <c r="Q4651" i="7"/>
  <c r="R4652" i="7" s="1"/>
  <c r="S4652" i="7" l="1"/>
  <c r="T4652" i="7"/>
  <c r="Q4652" i="7"/>
  <c r="R4653" i="7" s="1"/>
  <c r="S4653" i="7" l="1"/>
  <c r="T4653" i="7"/>
  <c r="Q4653" i="7"/>
  <c r="R4654" i="7" s="1"/>
  <c r="S4654" i="7" l="1"/>
  <c r="T4654" i="7"/>
  <c r="Q4654" i="7"/>
  <c r="R4655" i="7" s="1"/>
  <c r="S4655" i="7" l="1"/>
  <c r="T4655" i="7"/>
  <c r="Q4655" i="7"/>
  <c r="R4656" i="7" s="1"/>
  <c r="S4656" i="7" l="1"/>
  <c r="T4656" i="7"/>
  <c r="Q4656" i="7"/>
  <c r="R4657" i="7" s="1"/>
  <c r="S4657" i="7" l="1"/>
  <c r="T4657" i="7"/>
  <c r="Q4657" i="7"/>
  <c r="R4658" i="7" s="1"/>
  <c r="S4658" i="7" l="1"/>
  <c r="T4658" i="7"/>
  <c r="Q4658" i="7"/>
  <c r="R4659" i="7" s="1"/>
  <c r="S4659" i="7" l="1"/>
  <c r="T4659" i="7"/>
  <c r="Q4659" i="7"/>
  <c r="R4660" i="7" s="1"/>
  <c r="S4660" i="7" l="1"/>
  <c r="T4660" i="7"/>
  <c r="Q4660" i="7"/>
  <c r="R4661" i="7" s="1"/>
  <c r="S4661" i="7" l="1"/>
  <c r="T4661" i="7"/>
  <c r="Q4661" i="7"/>
  <c r="R4662" i="7" s="1"/>
  <c r="S4662" i="7" l="1"/>
  <c r="T4662" i="7"/>
  <c r="Q4662" i="7"/>
  <c r="R4663" i="7" s="1"/>
  <c r="S4663" i="7" l="1"/>
  <c r="T4663" i="7"/>
  <c r="Q4663" i="7"/>
  <c r="R4664" i="7" s="1"/>
  <c r="S4664" i="7" l="1"/>
  <c r="T4664" i="7"/>
  <c r="Q4664" i="7"/>
  <c r="Q4665" i="7" l="1"/>
  <c r="Q4666" i="7" l="1"/>
  <c r="Q4667" i="7" l="1"/>
  <c r="Q4668" i="7" l="1"/>
  <c r="Q4669" i="7" l="1"/>
  <c r="Q4670" i="7" l="1"/>
  <c r="Q4671" i="7" l="1"/>
  <c r="Q4672" i="7" l="1"/>
  <c r="Q4673" i="7" l="1"/>
  <c r="Q4674" i="7" l="1"/>
  <c r="Q4675" i="7" l="1"/>
  <c r="R4676" i="7" s="1"/>
  <c r="S4676" i="7" l="1"/>
  <c r="T4676" i="7"/>
  <c r="Q4676" i="7"/>
  <c r="R4677" i="7" s="1"/>
  <c r="S4677" i="7" l="1"/>
  <c r="T4677" i="7"/>
  <c r="Q4677" i="7"/>
  <c r="R4678" i="7" s="1"/>
  <c r="S4678" i="7" l="1"/>
  <c r="T4678" i="7"/>
  <c r="Q4678" i="7"/>
  <c r="R4679" i="7" s="1"/>
  <c r="S4679" i="7" l="1"/>
  <c r="T4679" i="7"/>
  <c r="Q4679" i="7"/>
  <c r="R4680" i="7" s="1"/>
  <c r="S4680" i="7" l="1"/>
  <c r="T4680" i="7"/>
  <c r="Q4680" i="7"/>
  <c r="R4681" i="7" s="1"/>
  <c r="S4681" i="7" l="1"/>
  <c r="T4681" i="7"/>
  <c r="Q4681" i="7"/>
  <c r="R4682" i="7" s="1"/>
  <c r="S4682" i="7" l="1"/>
  <c r="T4682" i="7"/>
  <c r="Q4682" i="7"/>
  <c r="R4683" i="7" s="1"/>
  <c r="S4683" i="7" l="1"/>
  <c r="T4683" i="7"/>
  <c r="Q4683" i="7"/>
  <c r="R4684" i="7" s="1"/>
  <c r="S4684" i="7" l="1"/>
  <c r="T4684" i="7"/>
  <c r="Q4684" i="7"/>
  <c r="R4685" i="7" s="1"/>
  <c r="S4685" i="7" l="1"/>
  <c r="T4685" i="7"/>
  <c r="Q4685" i="7"/>
  <c r="R4686" i="7" s="1"/>
  <c r="S4686" i="7" l="1"/>
  <c r="T4686" i="7"/>
  <c r="Q4686" i="7"/>
  <c r="R4687" i="7" s="1"/>
  <c r="S4687" i="7" l="1"/>
  <c r="T4687" i="7"/>
  <c r="Q4687" i="7"/>
  <c r="R4688" i="7" s="1"/>
  <c r="S4688" i="7" l="1"/>
  <c r="T4688" i="7"/>
  <c r="Q4688" i="7"/>
  <c r="Q4689" i="7" l="1"/>
  <c r="Q4690" i="7" l="1"/>
  <c r="Q4691" i="7" l="1"/>
  <c r="Q4692" i="7" l="1"/>
  <c r="Q4693" i="7" l="1"/>
  <c r="Q4694" i="7" l="1"/>
  <c r="Q4695" i="7" l="1"/>
  <c r="Q4696" i="7" l="1"/>
  <c r="Q4697" i="7" l="1"/>
  <c r="Q4698" i="7" l="1"/>
  <c r="R4699" i="7" s="1"/>
  <c r="S4699" i="7" l="1"/>
  <c r="T4699" i="7"/>
  <c r="Q4699" i="7"/>
  <c r="R4700" i="7" s="1"/>
  <c r="S4700" i="7" l="1"/>
  <c r="T4700" i="7"/>
  <c r="Q4700" i="7"/>
  <c r="R4701" i="7" s="1"/>
  <c r="S4701" i="7" l="1"/>
  <c r="T4701" i="7"/>
  <c r="Q4701" i="7"/>
  <c r="R4702" i="7" s="1"/>
  <c r="S4702" i="7" l="1"/>
  <c r="T4702" i="7"/>
  <c r="Q4702" i="7"/>
  <c r="R4703" i="7" s="1"/>
  <c r="S4703" i="7" l="1"/>
  <c r="T4703" i="7"/>
  <c r="Q4703" i="7"/>
  <c r="R4704" i="7" s="1"/>
  <c r="S4704" i="7" l="1"/>
  <c r="T4704" i="7"/>
  <c r="Q4704" i="7"/>
  <c r="R4705" i="7" s="1"/>
  <c r="S4705" i="7" l="1"/>
  <c r="T4705" i="7"/>
  <c r="Q4705" i="7"/>
  <c r="R4706" i="7" s="1"/>
  <c r="S4706" i="7" l="1"/>
  <c r="T4706" i="7"/>
  <c r="Q4706" i="7"/>
  <c r="R4707" i="7" s="1"/>
  <c r="S4707" i="7" l="1"/>
  <c r="T4707" i="7"/>
  <c r="Q4707" i="7"/>
  <c r="R4708" i="7" s="1"/>
  <c r="S4708" i="7" l="1"/>
  <c r="T4708" i="7"/>
  <c r="Q4708" i="7"/>
  <c r="R4709" i="7" s="1"/>
  <c r="S4709" i="7" l="1"/>
  <c r="T4709" i="7"/>
  <c r="Q4709" i="7"/>
  <c r="R4710" i="7" s="1"/>
  <c r="S4710" i="7" l="1"/>
  <c r="T4710" i="7"/>
  <c r="Q4710" i="7"/>
  <c r="R4711" i="7" s="1"/>
  <c r="S4711" i="7" l="1"/>
  <c r="T4711" i="7"/>
  <c r="Q4711" i="7"/>
  <c r="R4712" i="7" s="1"/>
  <c r="S4712" i="7" l="1"/>
  <c r="T4712" i="7"/>
  <c r="Q4712" i="7"/>
  <c r="R4713" i="7" s="1"/>
  <c r="S4713" i="7" l="1"/>
  <c r="T4713" i="7"/>
  <c r="Q4713" i="7"/>
  <c r="R4714" i="7" s="1"/>
  <c r="S4714" i="7" l="1"/>
  <c r="T4714" i="7"/>
  <c r="Q4714" i="7"/>
  <c r="R4715" i="7" s="1"/>
  <c r="S4715" i="7" l="1"/>
  <c r="T4715" i="7"/>
  <c r="Q4715" i="7"/>
  <c r="R4716" i="7" s="1"/>
  <c r="S4716" i="7" l="1"/>
  <c r="T4716" i="7"/>
  <c r="Q4716" i="7"/>
  <c r="Q4717" i="7" l="1"/>
  <c r="Q4718" i="7" l="1"/>
  <c r="Q4719" i="7" l="1"/>
  <c r="Q4720" i="7" l="1"/>
  <c r="Q4721" i="7" l="1"/>
  <c r="Q4722" i="7" l="1"/>
  <c r="R4723" i="7" s="1"/>
  <c r="S4723" i="7" l="1"/>
  <c r="T4723" i="7"/>
  <c r="Q4723" i="7"/>
  <c r="R4724" i="7" s="1"/>
  <c r="S4724" i="7" l="1"/>
  <c r="T4724" i="7"/>
  <c r="Q4724" i="7"/>
  <c r="R4725" i="7" s="1"/>
  <c r="S4725" i="7" l="1"/>
  <c r="T4725" i="7"/>
  <c r="Q4725" i="7"/>
  <c r="R4726" i="7" s="1"/>
  <c r="S4726" i="7" l="1"/>
  <c r="T4726" i="7"/>
  <c r="Q4726" i="7"/>
  <c r="R4727" i="7" s="1"/>
  <c r="S4727" i="7" l="1"/>
  <c r="T4727" i="7"/>
  <c r="Q4727" i="7"/>
  <c r="R4728" i="7" s="1"/>
  <c r="S4728" i="7" l="1"/>
  <c r="T4728" i="7"/>
  <c r="Q4728" i="7"/>
  <c r="R4729" i="7" s="1"/>
  <c r="S4729" i="7" l="1"/>
  <c r="T4729" i="7"/>
  <c r="Q4729" i="7"/>
  <c r="R4730" i="7" s="1"/>
  <c r="S4730" i="7" l="1"/>
  <c r="T4730" i="7"/>
  <c r="Q4730" i="7"/>
  <c r="R4731" i="7" s="1"/>
  <c r="S4731" i="7" l="1"/>
  <c r="T4731" i="7"/>
  <c r="Q4731" i="7"/>
  <c r="R4732" i="7" s="1"/>
  <c r="S4732" i="7" l="1"/>
  <c r="T4732" i="7"/>
  <c r="Q4732" i="7"/>
  <c r="R4733" i="7" s="1"/>
  <c r="S4733" i="7" l="1"/>
  <c r="T4733" i="7"/>
  <c r="Q4733" i="7"/>
  <c r="R4734" i="7" s="1"/>
  <c r="S4734" i="7" l="1"/>
  <c r="T4734" i="7"/>
  <c r="Q4734" i="7"/>
  <c r="R4735" i="7" s="1"/>
  <c r="S4735" i="7" l="1"/>
  <c r="T4735" i="7"/>
  <c r="Q4735" i="7"/>
  <c r="R4736" i="7" s="1"/>
  <c r="S4736" i="7" l="1"/>
  <c r="T4736" i="7"/>
  <c r="Q4736" i="7"/>
  <c r="R4737" i="7" s="1"/>
  <c r="S4737" i="7" l="1"/>
  <c r="T4737" i="7"/>
  <c r="Q4737" i="7"/>
  <c r="Q4738" i="7" l="1"/>
  <c r="Q4739" i="7" l="1"/>
  <c r="Q4740" i="7" l="1"/>
  <c r="Q4741" i="7" l="1"/>
  <c r="Q4742" i="7" l="1"/>
  <c r="Q4743" i="7" l="1"/>
  <c r="Q4744" i="7" l="1"/>
  <c r="Q4745" i="7" l="1"/>
  <c r="Q4746" i="7" l="1"/>
  <c r="R4747" i="7" s="1"/>
  <c r="S4747" i="7" l="1"/>
  <c r="T4747" i="7"/>
  <c r="Q4747" i="7"/>
  <c r="R4748" i="7" s="1"/>
  <c r="S4748" i="7" l="1"/>
  <c r="T4748" i="7"/>
  <c r="Q4748" i="7"/>
  <c r="R4749" i="7" s="1"/>
  <c r="S4749" i="7" l="1"/>
  <c r="T4749" i="7"/>
  <c r="Q4749" i="7"/>
  <c r="R4750" i="7" s="1"/>
  <c r="S4750" i="7" l="1"/>
  <c r="T4750" i="7"/>
  <c r="Q4750" i="7"/>
  <c r="R4751" i="7" s="1"/>
  <c r="S4751" i="7" l="1"/>
  <c r="T4751" i="7"/>
  <c r="Q4751" i="7"/>
  <c r="R4752" i="7" s="1"/>
  <c r="S4752" i="7" l="1"/>
  <c r="T4752" i="7"/>
  <c r="Q4752" i="7"/>
  <c r="R4753" i="7" s="1"/>
  <c r="S4753" i="7" l="1"/>
  <c r="T4753" i="7"/>
  <c r="Q4753" i="7"/>
  <c r="R4754" i="7" s="1"/>
  <c r="S4754" i="7" l="1"/>
  <c r="T4754" i="7"/>
  <c r="Q4754" i="7"/>
  <c r="R4755" i="7" s="1"/>
  <c r="S4755" i="7" l="1"/>
  <c r="T4755" i="7"/>
  <c r="Q4755" i="7"/>
  <c r="R4756" i="7" s="1"/>
  <c r="S4756" i="7" l="1"/>
  <c r="T4756" i="7"/>
  <c r="Q4756" i="7"/>
  <c r="R4757" i="7" s="1"/>
  <c r="S4757" i="7" l="1"/>
  <c r="T4757" i="7"/>
  <c r="Q4757" i="7"/>
  <c r="R4758" i="7" s="1"/>
  <c r="S4758" i="7" l="1"/>
  <c r="T4758" i="7"/>
  <c r="Q4758" i="7"/>
  <c r="R4759" i="7" s="1"/>
  <c r="S4759" i="7" l="1"/>
  <c r="T4759" i="7"/>
  <c r="Q4759" i="7"/>
  <c r="R4760" i="7" s="1"/>
  <c r="S4760" i="7" l="1"/>
  <c r="T4760" i="7"/>
  <c r="Q4760" i="7"/>
  <c r="R4761" i="7" s="1"/>
  <c r="S4761" i="7" l="1"/>
  <c r="T4761" i="7"/>
  <c r="Q4761" i="7"/>
  <c r="R4762" i="7" s="1"/>
  <c r="S4762" i="7" l="1"/>
  <c r="T4762" i="7"/>
  <c r="Q4762" i="7"/>
  <c r="Q4763" i="7" l="1"/>
  <c r="Q4764" i="7" l="1"/>
  <c r="Q4765" i="7" l="1"/>
  <c r="Q4766" i="7" l="1"/>
  <c r="Q4767" i="7" l="1"/>
  <c r="Q4768" i="7" l="1"/>
  <c r="Q4769" i="7" l="1"/>
  <c r="Q4770" i="7" l="1"/>
  <c r="R4771" i="7" s="1"/>
  <c r="S4771" i="7" l="1"/>
  <c r="T4771" i="7"/>
  <c r="Q4771" i="7"/>
  <c r="R4772" i="7" s="1"/>
  <c r="S4772" i="7" l="1"/>
  <c r="T4772" i="7"/>
  <c r="Q4772" i="7"/>
  <c r="R4773" i="7" s="1"/>
  <c r="S4773" i="7" l="1"/>
  <c r="T4773" i="7"/>
  <c r="Q4773" i="7"/>
  <c r="R4774" i="7" s="1"/>
  <c r="S4774" i="7" l="1"/>
  <c r="T4774" i="7"/>
  <c r="Q4774" i="7"/>
  <c r="R4775" i="7" s="1"/>
  <c r="S4775" i="7" l="1"/>
  <c r="T4775" i="7"/>
  <c r="Q4775" i="7"/>
  <c r="R4776" i="7" s="1"/>
  <c r="S4776" i="7" l="1"/>
  <c r="T4776" i="7"/>
  <c r="Q4776" i="7"/>
  <c r="R4777" i="7" s="1"/>
  <c r="S4777" i="7" l="1"/>
  <c r="T4777" i="7"/>
  <c r="Q4777" i="7"/>
  <c r="R4778" i="7" s="1"/>
  <c r="S4778" i="7" l="1"/>
  <c r="T4778" i="7"/>
  <c r="Q4778" i="7"/>
  <c r="R4779" i="7" s="1"/>
  <c r="S4779" i="7" l="1"/>
  <c r="T4779" i="7"/>
  <c r="Q4779" i="7"/>
  <c r="R4780" i="7" s="1"/>
  <c r="S4780" i="7" l="1"/>
  <c r="T4780" i="7"/>
  <c r="Q4780" i="7"/>
  <c r="R4781" i="7" s="1"/>
  <c r="S4781" i="7" l="1"/>
  <c r="T4781" i="7"/>
  <c r="Q4781" i="7"/>
  <c r="R4782" i="7" s="1"/>
  <c r="S4782" i="7" l="1"/>
  <c r="T4782" i="7"/>
  <c r="Q4782" i="7"/>
  <c r="R4783" i="7" s="1"/>
  <c r="S4783" i="7" l="1"/>
  <c r="T4783" i="7"/>
  <c r="Q4783" i="7"/>
  <c r="R4784" i="7" s="1"/>
  <c r="S4784" i="7" l="1"/>
  <c r="T4784" i="7"/>
  <c r="Q4784" i="7"/>
  <c r="R4785" i="7" s="1"/>
  <c r="S4785" i="7" l="1"/>
  <c r="T4785" i="7"/>
  <c r="Q4785" i="7"/>
  <c r="Q4786" i="7" l="1"/>
  <c r="Q4787" i="7" l="1"/>
  <c r="Q4788" i="7" l="1"/>
  <c r="Q4789" i="7" l="1"/>
  <c r="Q4790" i="7" l="1"/>
  <c r="Q4791" i="7" l="1"/>
  <c r="Q4792" i="7" l="1"/>
  <c r="Q4793" i="7" l="1"/>
  <c r="Q4794" i="7" l="1"/>
  <c r="R4795" i="7" s="1"/>
  <c r="S4795" i="7" l="1"/>
  <c r="T4795" i="7"/>
  <c r="Q4795" i="7"/>
  <c r="R4796" i="7" s="1"/>
  <c r="S4796" i="7" l="1"/>
  <c r="T4796" i="7"/>
  <c r="Q4796" i="7"/>
  <c r="R4797" i="7" s="1"/>
  <c r="S4797" i="7" l="1"/>
  <c r="T4797" i="7"/>
  <c r="Q4797" i="7"/>
  <c r="R4798" i="7" s="1"/>
  <c r="S4798" i="7" l="1"/>
  <c r="T4798" i="7"/>
  <c r="Q4798" i="7"/>
  <c r="R4799" i="7" s="1"/>
  <c r="S4799" i="7" l="1"/>
  <c r="T4799" i="7"/>
  <c r="Q4799" i="7"/>
  <c r="R4800" i="7" s="1"/>
  <c r="S4800" i="7" l="1"/>
  <c r="T4800" i="7"/>
  <c r="Q4800" i="7"/>
  <c r="R4801" i="7" s="1"/>
  <c r="S4801" i="7" l="1"/>
  <c r="T4801" i="7"/>
  <c r="Q4801" i="7"/>
  <c r="R4802" i="7" s="1"/>
  <c r="S4802" i="7" l="1"/>
  <c r="T4802" i="7"/>
  <c r="Q4802" i="7"/>
  <c r="R4803" i="7" s="1"/>
  <c r="S4803" i="7" l="1"/>
  <c r="T4803" i="7"/>
  <c r="Q4803" i="7"/>
  <c r="R4804" i="7" s="1"/>
  <c r="S4804" i="7" l="1"/>
  <c r="T4804" i="7"/>
  <c r="Q4804" i="7"/>
  <c r="R4805" i="7" s="1"/>
  <c r="S4805" i="7" l="1"/>
  <c r="T4805" i="7"/>
  <c r="Q4805" i="7"/>
  <c r="R4806" i="7" s="1"/>
  <c r="S4806" i="7" l="1"/>
  <c r="T4806" i="7"/>
  <c r="Q4806" i="7"/>
  <c r="R4807" i="7" s="1"/>
  <c r="S4807" i="7" l="1"/>
  <c r="T4807" i="7"/>
  <c r="Q4807" i="7"/>
  <c r="R4808" i="7" s="1"/>
  <c r="S4808" i="7" l="1"/>
  <c r="T4808" i="7"/>
  <c r="Q4808" i="7"/>
  <c r="R4809" i="7" s="1"/>
  <c r="S4809" i="7" l="1"/>
  <c r="T4809" i="7"/>
  <c r="Q4809" i="7"/>
  <c r="R4810" i="7" s="1"/>
  <c r="S4810" i="7" l="1"/>
  <c r="T4810" i="7"/>
  <c r="Q4810" i="7"/>
  <c r="Q4811" i="7" l="1"/>
  <c r="Q4812" i="7" l="1"/>
  <c r="Q4813" i="7" l="1"/>
  <c r="Q4814" i="7" l="1"/>
  <c r="Q4815" i="7" l="1"/>
  <c r="Q4816" i="7" l="1"/>
  <c r="R4817" i="7" s="1"/>
  <c r="S4817" i="7" l="1"/>
  <c r="T4817" i="7"/>
  <c r="Q4817" i="7"/>
  <c r="Q4818" i="7" l="1"/>
  <c r="R4819" i="7" s="1"/>
  <c r="S4819" i="7" l="1"/>
  <c r="T4819" i="7"/>
  <c r="Q4819" i="7"/>
  <c r="R4820" i="7" s="1"/>
  <c r="S4820" i="7" l="1"/>
  <c r="T4820" i="7"/>
  <c r="Q4820" i="7"/>
  <c r="R4821" i="7" s="1"/>
  <c r="S4821" i="7" l="1"/>
  <c r="T4821" i="7"/>
  <c r="Q4821" i="7"/>
  <c r="R4822" i="7" s="1"/>
  <c r="S4822" i="7" l="1"/>
  <c r="T4822" i="7"/>
  <c r="Q4822" i="7"/>
  <c r="R4823" i="7" s="1"/>
  <c r="S4823" i="7" l="1"/>
  <c r="T4823" i="7"/>
  <c r="Q4823" i="7"/>
  <c r="R4824" i="7" s="1"/>
  <c r="S4824" i="7" l="1"/>
  <c r="T4824" i="7"/>
  <c r="Q4824" i="7"/>
  <c r="R4825" i="7" s="1"/>
  <c r="S4825" i="7" l="1"/>
  <c r="T4825" i="7"/>
  <c r="Q4825" i="7"/>
  <c r="R4826" i="7" s="1"/>
  <c r="S4826" i="7" l="1"/>
  <c r="T4826" i="7"/>
  <c r="Q4826" i="7"/>
  <c r="R4827" i="7" s="1"/>
  <c r="S4827" i="7" l="1"/>
  <c r="T4827" i="7"/>
  <c r="Q4827" i="7"/>
  <c r="R4828" i="7" s="1"/>
  <c r="S4828" i="7" l="1"/>
  <c r="T4828" i="7"/>
  <c r="Q4828" i="7"/>
  <c r="R4829" i="7" s="1"/>
  <c r="S4829" i="7" l="1"/>
  <c r="T4829" i="7"/>
  <c r="Q4829" i="7"/>
  <c r="R4830" i="7" s="1"/>
  <c r="S4830" i="7" l="1"/>
  <c r="T4830" i="7"/>
  <c r="Q4830" i="7"/>
  <c r="R4831" i="7" s="1"/>
  <c r="S4831" i="7" l="1"/>
  <c r="T4831" i="7"/>
  <c r="Q4831" i="7"/>
  <c r="R4832" i="7" s="1"/>
  <c r="S4832" i="7" l="1"/>
  <c r="T4832" i="7"/>
  <c r="Q4832" i="7"/>
  <c r="Q4833" i="7" l="1"/>
  <c r="Q4834" i="7" l="1"/>
  <c r="Q4835" i="7" l="1"/>
  <c r="Q4836" i="7" l="1"/>
  <c r="Q4837" i="7" l="1"/>
  <c r="Q4838" i="7" l="1"/>
  <c r="Q4839" i="7" l="1"/>
  <c r="Q4840" i="7" l="1"/>
  <c r="Q4841" i="7" l="1"/>
  <c r="Q4842" i="7" l="1"/>
  <c r="Q4843" i="7" l="1"/>
  <c r="R4844" i="7" s="1"/>
  <c r="S4844" i="7" l="1"/>
  <c r="T4844" i="7"/>
  <c r="Q4844" i="7"/>
  <c r="R4845" i="7" s="1"/>
  <c r="S4845" i="7" l="1"/>
  <c r="T4845" i="7"/>
  <c r="Q4845" i="7"/>
  <c r="R4846" i="7" s="1"/>
  <c r="S4846" i="7" l="1"/>
  <c r="T4846" i="7"/>
  <c r="Q4846" i="7"/>
  <c r="R4847" i="7" s="1"/>
  <c r="S4847" i="7" l="1"/>
  <c r="T4847" i="7"/>
  <c r="Q4847" i="7"/>
  <c r="R4848" i="7" s="1"/>
  <c r="S4848" i="7" l="1"/>
  <c r="T4848" i="7"/>
  <c r="Q4848" i="7"/>
  <c r="R4849" i="7" s="1"/>
  <c r="S4849" i="7" l="1"/>
  <c r="T4849" i="7"/>
  <c r="Q4849" i="7"/>
  <c r="R4850" i="7" s="1"/>
  <c r="S4850" i="7" l="1"/>
  <c r="T4850" i="7"/>
  <c r="Q4850" i="7"/>
  <c r="R4851" i="7" s="1"/>
  <c r="S4851" i="7" l="1"/>
  <c r="T4851" i="7"/>
  <c r="Q4851" i="7"/>
  <c r="R4852" i="7" s="1"/>
  <c r="S4852" i="7" l="1"/>
  <c r="T4852" i="7"/>
  <c r="Q4852" i="7"/>
  <c r="R4853" i="7" s="1"/>
  <c r="S4853" i="7" l="1"/>
  <c r="T4853" i="7"/>
  <c r="Q4853" i="7"/>
  <c r="R4854" i="7" s="1"/>
  <c r="S4854" i="7" l="1"/>
  <c r="T4854" i="7"/>
  <c r="Q4854" i="7"/>
  <c r="R4855" i="7" s="1"/>
  <c r="S4855" i="7" l="1"/>
  <c r="T4855" i="7"/>
  <c r="Q4855" i="7"/>
  <c r="R4856" i="7" s="1"/>
  <c r="S4856" i="7" l="1"/>
  <c r="T4856" i="7"/>
  <c r="Q4856" i="7"/>
  <c r="Q4857" i="7" l="1"/>
  <c r="Q4858" i="7" l="1"/>
  <c r="Q4859" i="7" l="1"/>
  <c r="Q4860" i="7" l="1"/>
  <c r="Q4861" i="7" l="1"/>
  <c r="Q4862" i="7" l="1"/>
  <c r="Q4863" i="7" l="1"/>
  <c r="Q4864" i="7" l="1"/>
  <c r="Q4865" i="7" l="1"/>
  <c r="Q4866" i="7" l="1"/>
  <c r="Q4867" i="7" l="1"/>
  <c r="R4868" i="7" s="1"/>
  <c r="S4868" i="7" l="1"/>
  <c r="T4868" i="7"/>
  <c r="Q4868" i="7"/>
  <c r="R4869" i="7" s="1"/>
  <c r="S4869" i="7" l="1"/>
  <c r="T4869" i="7"/>
  <c r="Q4869" i="7"/>
  <c r="R4870" i="7" s="1"/>
  <c r="S4870" i="7" l="1"/>
  <c r="T4870" i="7"/>
  <c r="Q4870" i="7"/>
  <c r="R4871" i="7" s="1"/>
  <c r="S4871" i="7" l="1"/>
  <c r="T4871" i="7"/>
  <c r="Q4871" i="7"/>
  <c r="R4872" i="7" s="1"/>
  <c r="S4872" i="7" l="1"/>
  <c r="T4872" i="7"/>
  <c r="Q4872" i="7"/>
  <c r="R4873" i="7" s="1"/>
  <c r="S4873" i="7" l="1"/>
  <c r="T4873" i="7"/>
  <c r="Q4873" i="7"/>
  <c r="R4874" i="7" s="1"/>
  <c r="S4874" i="7" l="1"/>
  <c r="T4874" i="7"/>
  <c r="Q4874" i="7"/>
  <c r="R4875" i="7" s="1"/>
  <c r="S4875" i="7" l="1"/>
  <c r="T4875" i="7"/>
  <c r="Q4875" i="7"/>
  <c r="R4876" i="7" s="1"/>
  <c r="S4876" i="7" l="1"/>
  <c r="T4876" i="7"/>
  <c r="Q4876" i="7"/>
  <c r="R4877" i="7" s="1"/>
  <c r="S4877" i="7" l="1"/>
  <c r="T4877" i="7"/>
  <c r="Q4877" i="7"/>
  <c r="R4878" i="7" s="1"/>
  <c r="S4878" i="7" l="1"/>
  <c r="T4878" i="7"/>
  <c r="Q4878" i="7"/>
  <c r="R4879" i="7" s="1"/>
  <c r="S4879" i="7" l="1"/>
  <c r="T4879" i="7"/>
  <c r="Q4879" i="7"/>
  <c r="R4880" i="7" s="1"/>
  <c r="S4880" i="7" l="1"/>
  <c r="T4880" i="7"/>
  <c r="Q4880" i="7"/>
  <c r="R4881" i="7" s="1"/>
  <c r="S4881" i="7" l="1"/>
  <c r="T4881" i="7"/>
  <c r="Q4881" i="7"/>
  <c r="Q4882" i="7" l="1"/>
  <c r="Q4883" i="7" l="1"/>
  <c r="Q4884" i="7" l="1"/>
  <c r="Q4885" i="7" l="1"/>
  <c r="Q4886" i="7" l="1"/>
  <c r="Q4887" i="7" l="1"/>
  <c r="Q4888" i="7" l="1"/>
  <c r="Q4889" i="7" l="1"/>
  <c r="Q4890" i="7" l="1"/>
  <c r="R4891" i="7" s="1"/>
  <c r="S4891" i="7" l="1"/>
  <c r="T4891" i="7"/>
  <c r="Q4891" i="7"/>
  <c r="R4892" i="7" s="1"/>
  <c r="S4892" i="7" l="1"/>
  <c r="T4892" i="7"/>
  <c r="Q4892" i="7"/>
  <c r="R4893" i="7" s="1"/>
  <c r="S4893" i="7" l="1"/>
  <c r="T4893" i="7"/>
  <c r="Q4893" i="7"/>
  <c r="R4894" i="7" s="1"/>
  <c r="S4894" i="7" l="1"/>
  <c r="T4894" i="7"/>
  <c r="Q4894" i="7"/>
  <c r="R4895" i="7" s="1"/>
  <c r="S4895" i="7" l="1"/>
  <c r="T4895" i="7"/>
  <c r="Q4895" i="7"/>
  <c r="R4896" i="7" s="1"/>
  <c r="S4896" i="7" l="1"/>
  <c r="T4896" i="7"/>
  <c r="Q4896" i="7"/>
  <c r="R4897" i="7" s="1"/>
  <c r="S4897" i="7" l="1"/>
  <c r="T4897" i="7"/>
  <c r="Q4897" i="7"/>
  <c r="R4898" i="7" s="1"/>
  <c r="S4898" i="7" l="1"/>
  <c r="T4898" i="7"/>
  <c r="Q4898" i="7"/>
  <c r="R4899" i="7" s="1"/>
  <c r="S4899" i="7" l="1"/>
  <c r="T4899" i="7"/>
  <c r="Q4899" i="7"/>
  <c r="R4900" i="7" s="1"/>
  <c r="S4900" i="7" l="1"/>
  <c r="T4900" i="7"/>
  <c r="Q4900" i="7"/>
  <c r="R4901" i="7" s="1"/>
  <c r="S4901" i="7" l="1"/>
  <c r="T4901" i="7"/>
  <c r="Q4901" i="7"/>
  <c r="R4902" i="7" s="1"/>
  <c r="S4902" i="7" l="1"/>
  <c r="T4902" i="7"/>
  <c r="Q4902" i="7"/>
  <c r="R4903" i="7" s="1"/>
  <c r="S4903" i="7" l="1"/>
  <c r="T4903" i="7"/>
  <c r="Q4903" i="7"/>
  <c r="R4904" i="7" s="1"/>
  <c r="S4904" i="7" l="1"/>
  <c r="T4904" i="7"/>
  <c r="Q4904" i="7"/>
  <c r="R4905" i="7" s="1"/>
  <c r="S4905" i="7" l="1"/>
  <c r="T4905" i="7"/>
  <c r="Q4905" i="7"/>
  <c r="R4906" i="7" s="1"/>
  <c r="S4906" i="7" l="1"/>
  <c r="T4906" i="7"/>
  <c r="Q4906" i="7"/>
  <c r="Q4907" i="7" l="1"/>
  <c r="Q4908" i="7" l="1"/>
  <c r="Q4909" i="7" l="1"/>
  <c r="Q4910" i="7" l="1"/>
  <c r="Q4911" i="7" l="1"/>
  <c r="Q4912" i="7" l="1"/>
  <c r="Q4913" i="7" l="1"/>
  <c r="Q4914" i="7" l="1"/>
  <c r="R4915" i="7" s="1"/>
  <c r="S4915" i="7" l="1"/>
  <c r="T4915" i="7"/>
  <c r="Q4915" i="7"/>
  <c r="R4916" i="7" s="1"/>
  <c r="S4916" i="7" l="1"/>
  <c r="T4916" i="7"/>
  <c r="Q4916" i="7"/>
  <c r="R4917" i="7" s="1"/>
  <c r="S4917" i="7" l="1"/>
  <c r="T4917" i="7"/>
  <c r="Q4917" i="7"/>
  <c r="R4918" i="7" s="1"/>
  <c r="S4918" i="7" l="1"/>
  <c r="T4918" i="7"/>
  <c r="Q4918" i="7"/>
  <c r="R4919" i="7" s="1"/>
  <c r="S4919" i="7" l="1"/>
  <c r="T4919" i="7"/>
  <c r="Q4919" i="7"/>
  <c r="R4920" i="7" s="1"/>
  <c r="S4920" i="7" l="1"/>
  <c r="T4920" i="7"/>
  <c r="Q4920" i="7"/>
  <c r="R4921" i="7" s="1"/>
  <c r="S4921" i="7" l="1"/>
  <c r="T4921" i="7"/>
  <c r="Q4921" i="7"/>
  <c r="R4922" i="7" s="1"/>
  <c r="S4922" i="7" l="1"/>
  <c r="T4922" i="7"/>
  <c r="Q4922" i="7"/>
  <c r="R4923" i="7" s="1"/>
  <c r="S4923" i="7" l="1"/>
  <c r="T4923" i="7"/>
  <c r="Q4923" i="7"/>
  <c r="R4924" i="7" s="1"/>
  <c r="S4924" i="7" l="1"/>
  <c r="T4924" i="7"/>
  <c r="Q4924" i="7"/>
  <c r="R4925" i="7" s="1"/>
  <c r="S4925" i="7" l="1"/>
  <c r="T4925" i="7"/>
  <c r="Q4925" i="7"/>
  <c r="R4926" i="7" s="1"/>
  <c r="S4926" i="7" l="1"/>
  <c r="T4926" i="7"/>
  <c r="Q4926" i="7"/>
  <c r="R4927" i="7" s="1"/>
  <c r="S4927" i="7" l="1"/>
  <c r="T4927" i="7"/>
  <c r="Q4927" i="7"/>
  <c r="R4928" i="7" s="1"/>
  <c r="S4928" i="7" l="1"/>
  <c r="T4928" i="7"/>
  <c r="Q4928" i="7"/>
  <c r="R4929" i="7" s="1"/>
  <c r="S4929" i="7" l="1"/>
  <c r="T4929" i="7"/>
  <c r="Q4929" i="7"/>
  <c r="Q4930" i="7" l="1"/>
  <c r="Q4931" i="7" l="1"/>
  <c r="Q4932" i="7" l="1"/>
  <c r="Q4933" i="7" l="1"/>
  <c r="Q4934" i="7" l="1"/>
  <c r="Q4935" i="7" l="1"/>
  <c r="Q4936" i="7" l="1"/>
  <c r="Q4937" i="7" l="1"/>
  <c r="Q4938" i="7" l="1"/>
  <c r="R4939" i="7" s="1"/>
  <c r="S4939" i="7" l="1"/>
  <c r="T4939" i="7"/>
  <c r="Q4939" i="7"/>
  <c r="R4940" i="7" s="1"/>
  <c r="S4940" i="7" l="1"/>
  <c r="T4940" i="7"/>
  <c r="Q4940" i="7"/>
  <c r="R4941" i="7" s="1"/>
  <c r="S4941" i="7" l="1"/>
  <c r="T4941" i="7"/>
  <c r="Q4941" i="7"/>
  <c r="R4942" i="7" s="1"/>
  <c r="S4942" i="7" l="1"/>
  <c r="T4942" i="7"/>
  <c r="Q4942" i="7"/>
  <c r="R4943" i="7" s="1"/>
  <c r="S4943" i="7" l="1"/>
  <c r="T4943" i="7"/>
  <c r="Q4943" i="7"/>
  <c r="R4944" i="7" s="1"/>
  <c r="S4944" i="7" l="1"/>
  <c r="T4944" i="7"/>
  <c r="Q4944" i="7"/>
  <c r="R4945" i="7" s="1"/>
  <c r="S4945" i="7" l="1"/>
  <c r="T4945" i="7"/>
  <c r="Q4945" i="7"/>
  <c r="R4946" i="7" s="1"/>
  <c r="S4946" i="7" l="1"/>
  <c r="T4946" i="7"/>
  <c r="Q4946" i="7"/>
  <c r="R4947" i="7" s="1"/>
  <c r="S4947" i="7" l="1"/>
  <c r="T4947" i="7"/>
  <c r="Q4947" i="7"/>
  <c r="R4948" i="7" s="1"/>
  <c r="S4948" i="7" l="1"/>
  <c r="T4948" i="7"/>
  <c r="Q4948" i="7"/>
  <c r="R4949" i="7" s="1"/>
  <c r="S4949" i="7" l="1"/>
  <c r="T4949" i="7"/>
  <c r="Q4949" i="7"/>
  <c r="R4950" i="7" s="1"/>
  <c r="S4950" i="7" l="1"/>
  <c r="T4950" i="7"/>
  <c r="Q4950" i="7"/>
  <c r="R4951" i="7" s="1"/>
  <c r="S4951" i="7" l="1"/>
  <c r="T4951" i="7"/>
  <c r="Q4951" i="7"/>
  <c r="R4952" i="7" s="1"/>
  <c r="S4952" i="7" l="1"/>
  <c r="T4952" i="7"/>
  <c r="Q4952" i="7"/>
  <c r="R4953" i="7" s="1"/>
  <c r="S4953" i="7" l="1"/>
  <c r="T4953" i="7"/>
  <c r="Q4953" i="7"/>
  <c r="R4954" i="7" s="1"/>
  <c r="S4954" i="7" l="1"/>
  <c r="T4954" i="7"/>
  <c r="Q4954" i="7"/>
  <c r="Q4955" i="7" l="1"/>
  <c r="Q4956" i="7" l="1"/>
  <c r="Q4957" i="7" l="1"/>
  <c r="Q4958" i="7" l="1"/>
  <c r="Q4959" i="7" l="1"/>
  <c r="Q4960" i="7" l="1"/>
  <c r="Q4961" i="7" l="1"/>
  <c r="Q4962" i="7" l="1"/>
  <c r="R4963" i="7" s="1"/>
  <c r="S4963" i="7" l="1"/>
  <c r="T4963" i="7"/>
  <c r="Q4963" i="7"/>
  <c r="R4964" i="7" s="1"/>
  <c r="S4964" i="7" l="1"/>
  <c r="T4964" i="7"/>
  <c r="Q4964" i="7"/>
  <c r="R4965" i="7" s="1"/>
  <c r="S4965" i="7" l="1"/>
  <c r="T4965" i="7"/>
  <c r="Q4965" i="7"/>
  <c r="R4966" i="7" s="1"/>
  <c r="S4966" i="7" l="1"/>
  <c r="T4966" i="7"/>
  <c r="Q4966" i="7"/>
  <c r="R4967" i="7" s="1"/>
  <c r="S4967" i="7" l="1"/>
  <c r="T4967" i="7"/>
  <c r="Q4967" i="7"/>
  <c r="R4968" i="7" s="1"/>
  <c r="S4968" i="7" l="1"/>
  <c r="T4968" i="7"/>
  <c r="Q4968" i="7"/>
  <c r="R4969" i="7" s="1"/>
  <c r="S4969" i="7" l="1"/>
  <c r="T4969" i="7"/>
  <c r="Q4969" i="7"/>
  <c r="R4970" i="7" s="1"/>
  <c r="S4970" i="7" l="1"/>
  <c r="T4970" i="7"/>
  <c r="Q4970" i="7"/>
  <c r="R4971" i="7" s="1"/>
  <c r="S4971" i="7" l="1"/>
  <c r="T4971" i="7"/>
  <c r="Q4971" i="7"/>
  <c r="R4972" i="7" s="1"/>
  <c r="S4972" i="7" l="1"/>
  <c r="T4972" i="7"/>
  <c r="Q4972" i="7"/>
  <c r="R4973" i="7" s="1"/>
  <c r="S4973" i="7" l="1"/>
  <c r="T4973" i="7"/>
  <c r="Q4973" i="7"/>
  <c r="R4974" i="7" s="1"/>
  <c r="S4974" i="7" l="1"/>
  <c r="T4974" i="7"/>
  <c r="Q4974" i="7"/>
  <c r="R4975" i="7" s="1"/>
  <c r="S4975" i="7" l="1"/>
  <c r="T4975" i="7"/>
  <c r="Q4975" i="7"/>
  <c r="R4976" i="7" s="1"/>
  <c r="S4976" i="7" l="1"/>
  <c r="T4976" i="7"/>
  <c r="Q4976" i="7"/>
  <c r="R4977" i="7" s="1"/>
  <c r="S4977" i="7" l="1"/>
  <c r="T4977" i="7"/>
  <c r="Q4977" i="7"/>
  <c r="R4978" i="7" s="1"/>
  <c r="S4978" i="7" l="1"/>
  <c r="T4978" i="7"/>
  <c r="Q4978" i="7"/>
  <c r="Q4979" i="7" l="1"/>
  <c r="Q4980" i="7" l="1"/>
  <c r="Q4981" i="7" l="1"/>
  <c r="Q4982" i="7" l="1"/>
  <c r="Q4983" i="7" l="1"/>
  <c r="Q4984" i="7" l="1"/>
  <c r="Q4985" i="7" l="1"/>
  <c r="Q4986" i="7" l="1"/>
  <c r="R4987" i="7" s="1"/>
  <c r="S4987" i="7" l="1"/>
  <c r="T4987" i="7"/>
  <c r="Q4987" i="7"/>
  <c r="R4988" i="7" s="1"/>
  <c r="S4988" i="7" l="1"/>
  <c r="T4988" i="7"/>
  <c r="Q4988" i="7"/>
  <c r="R4989" i="7" s="1"/>
  <c r="S4989" i="7" l="1"/>
  <c r="T4989" i="7"/>
  <c r="Q4989" i="7"/>
  <c r="R4990" i="7" s="1"/>
  <c r="S4990" i="7" l="1"/>
  <c r="T4990" i="7"/>
  <c r="Q4990" i="7"/>
  <c r="R4991" i="7" s="1"/>
  <c r="S4991" i="7" l="1"/>
  <c r="T4991" i="7"/>
  <c r="Q4991" i="7"/>
  <c r="R4992" i="7" s="1"/>
  <c r="S4992" i="7" l="1"/>
  <c r="T4992" i="7"/>
  <c r="Q4992" i="7"/>
  <c r="R4993" i="7" s="1"/>
  <c r="S4993" i="7" l="1"/>
  <c r="T4993" i="7"/>
  <c r="Q4993" i="7"/>
  <c r="R4994" i="7" s="1"/>
  <c r="S4994" i="7" l="1"/>
  <c r="T4994" i="7"/>
  <c r="Q4994" i="7"/>
  <c r="R4995" i="7" s="1"/>
  <c r="S4995" i="7" l="1"/>
  <c r="T4995" i="7"/>
  <c r="Q4995" i="7"/>
  <c r="R4996" i="7" s="1"/>
  <c r="S4996" i="7" l="1"/>
  <c r="T4996" i="7"/>
  <c r="Q4996" i="7"/>
  <c r="R4997" i="7" s="1"/>
  <c r="S4997" i="7" l="1"/>
  <c r="T4997" i="7"/>
  <c r="Q4997" i="7"/>
  <c r="R4998" i="7" s="1"/>
  <c r="S4998" i="7" l="1"/>
  <c r="T4998" i="7"/>
  <c r="Q4998" i="7"/>
  <c r="R4999" i="7" s="1"/>
  <c r="S4999" i="7" l="1"/>
  <c r="T4999" i="7"/>
  <c r="Q4999" i="7"/>
  <c r="R5000" i="7" s="1"/>
  <c r="S5000" i="7" l="1"/>
  <c r="T5000" i="7"/>
  <c r="Q5000" i="7"/>
  <c r="Q5001" i="7" l="1"/>
  <c r="Q5002" i="7" l="1"/>
  <c r="Q5003" i="7" l="1"/>
  <c r="Q5004" i="7" l="1"/>
  <c r="Q5005" i="7" l="1"/>
  <c r="Q5006" i="7" l="1"/>
  <c r="Q5007" i="7" l="1"/>
  <c r="Q5008" i="7" l="1"/>
  <c r="Q5009" i="7" l="1"/>
  <c r="Q5010" i="7" l="1"/>
  <c r="Q5011" i="7" l="1"/>
  <c r="R5012" i="7" s="1"/>
  <c r="S5012" i="7" l="1"/>
  <c r="T5012" i="7"/>
  <c r="Q5012" i="7"/>
  <c r="R5013" i="7" s="1"/>
  <c r="S5013" i="7" l="1"/>
  <c r="T5013" i="7"/>
  <c r="Q5013" i="7"/>
  <c r="R5014" i="7" s="1"/>
  <c r="S5014" i="7" l="1"/>
  <c r="T5014" i="7"/>
  <c r="Q5014" i="7"/>
  <c r="R5015" i="7" s="1"/>
  <c r="S5015" i="7" l="1"/>
  <c r="T5015" i="7"/>
  <c r="Q5015" i="7"/>
  <c r="R5016" i="7" s="1"/>
  <c r="S5016" i="7" l="1"/>
  <c r="T5016" i="7"/>
  <c r="Q5016" i="7"/>
  <c r="R5017" i="7" s="1"/>
  <c r="S5017" i="7" l="1"/>
  <c r="T5017" i="7"/>
  <c r="Q5017" i="7"/>
  <c r="R5018" i="7" s="1"/>
  <c r="S5018" i="7" l="1"/>
  <c r="T5018" i="7"/>
  <c r="Q5018" i="7"/>
  <c r="R5019" i="7" s="1"/>
  <c r="S5019" i="7" l="1"/>
  <c r="T5019" i="7"/>
  <c r="Q5019" i="7"/>
  <c r="R5020" i="7" s="1"/>
  <c r="S5020" i="7" l="1"/>
  <c r="T5020" i="7"/>
  <c r="Q5020" i="7"/>
  <c r="R5021" i="7" s="1"/>
  <c r="S5021" i="7" l="1"/>
  <c r="T5021" i="7"/>
  <c r="Q5021" i="7"/>
  <c r="R5022" i="7" s="1"/>
  <c r="S5022" i="7" l="1"/>
  <c r="T5022" i="7"/>
  <c r="Q5022" i="7"/>
  <c r="R5023" i="7" s="1"/>
  <c r="S5023" i="7" l="1"/>
  <c r="T5023" i="7"/>
  <c r="Q5023" i="7"/>
  <c r="R5024" i="7" s="1"/>
  <c r="S5024" i="7" l="1"/>
  <c r="T5024" i="7"/>
  <c r="Q5024" i="7"/>
  <c r="Q5025" i="7" l="1"/>
  <c r="Q5026" i="7" l="1"/>
  <c r="Q5027" i="7" l="1"/>
  <c r="Q5028" i="7" l="1"/>
  <c r="Q5029" i="7" l="1"/>
  <c r="Q5030" i="7" l="1"/>
  <c r="Q5031" i="7" l="1"/>
  <c r="Q5032" i="7" l="1"/>
  <c r="Q5033" i="7" l="1"/>
  <c r="Q5034" i="7" l="1"/>
  <c r="Q5035" i="7" l="1"/>
  <c r="R5036" i="7" s="1"/>
  <c r="S5036" i="7" l="1"/>
  <c r="T5036" i="7"/>
  <c r="Q5036" i="7"/>
  <c r="R5037" i="7" s="1"/>
  <c r="S5037" i="7" l="1"/>
  <c r="T5037" i="7"/>
  <c r="Q5037" i="7"/>
  <c r="R5038" i="7" s="1"/>
  <c r="S5038" i="7" l="1"/>
  <c r="T5038" i="7"/>
  <c r="Q5038" i="7"/>
  <c r="R5039" i="7" s="1"/>
  <c r="S5039" i="7" l="1"/>
  <c r="T5039" i="7"/>
  <c r="Q5039" i="7"/>
  <c r="R5040" i="7" s="1"/>
  <c r="S5040" i="7" l="1"/>
  <c r="T5040" i="7"/>
  <c r="Q5040" i="7"/>
  <c r="R5041" i="7" s="1"/>
  <c r="S5041" i="7" l="1"/>
  <c r="T5041" i="7"/>
  <c r="Q5041" i="7"/>
  <c r="R5042" i="7" s="1"/>
  <c r="S5042" i="7" l="1"/>
  <c r="T5042" i="7"/>
  <c r="Q5042" i="7"/>
  <c r="R5043" i="7" s="1"/>
  <c r="S5043" i="7" l="1"/>
  <c r="T5043" i="7"/>
  <c r="Q5043" i="7"/>
  <c r="R5044" i="7" s="1"/>
  <c r="S5044" i="7" l="1"/>
  <c r="T5044" i="7"/>
  <c r="Q5044" i="7"/>
  <c r="R5045" i="7" s="1"/>
  <c r="S5045" i="7" l="1"/>
  <c r="T5045" i="7"/>
  <c r="Q5045" i="7"/>
  <c r="R5046" i="7" s="1"/>
  <c r="S5046" i="7" l="1"/>
  <c r="T5046" i="7"/>
  <c r="Q5046" i="7"/>
  <c r="R5047" i="7" s="1"/>
  <c r="S5047" i="7" l="1"/>
  <c r="T5047" i="7"/>
  <c r="Q5047" i="7"/>
  <c r="R5048" i="7" s="1"/>
  <c r="S5048" i="7" l="1"/>
  <c r="T5048" i="7"/>
  <c r="Q5048" i="7"/>
  <c r="R5049" i="7" s="1"/>
  <c r="S5049" i="7" l="1"/>
  <c r="T5049" i="7"/>
  <c r="Q5049" i="7"/>
  <c r="Q5050" i="7" l="1"/>
  <c r="Q5051" i="7" l="1"/>
  <c r="Q5052" i="7" l="1"/>
  <c r="Q5053" i="7" l="1"/>
  <c r="Q5054" i="7" l="1"/>
  <c r="Q5055" i="7" l="1"/>
  <c r="Q5056" i="7" l="1"/>
  <c r="Q5057" i="7" l="1"/>
  <c r="R5058" i="7" s="1"/>
  <c r="S5058" i="7" l="1"/>
  <c r="T5058" i="7"/>
  <c r="Q5058" i="7"/>
  <c r="R5059" i="7" s="1"/>
  <c r="S5059" i="7" l="1"/>
  <c r="T5059" i="7"/>
  <c r="Q5059" i="7"/>
  <c r="R5060" i="7" s="1"/>
  <c r="S5060" i="7" l="1"/>
  <c r="T5060" i="7"/>
  <c r="Q5060" i="7"/>
  <c r="R5061" i="7" s="1"/>
  <c r="S5061" i="7" l="1"/>
  <c r="T5061" i="7"/>
  <c r="Q5061" i="7"/>
  <c r="R5062" i="7" s="1"/>
  <c r="S5062" i="7" l="1"/>
  <c r="T5062" i="7"/>
  <c r="Q5062" i="7"/>
  <c r="R5063" i="7" s="1"/>
  <c r="S5063" i="7" l="1"/>
  <c r="T5063" i="7"/>
  <c r="Q5063" i="7"/>
  <c r="R5064" i="7" s="1"/>
  <c r="S5064" i="7" l="1"/>
  <c r="T5064" i="7"/>
  <c r="Q5064" i="7"/>
  <c r="R5065" i="7" s="1"/>
  <c r="S5065" i="7" l="1"/>
  <c r="T5065" i="7"/>
  <c r="Q5065" i="7"/>
  <c r="R5066" i="7" s="1"/>
  <c r="S5066" i="7" l="1"/>
  <c r="T5066" i="7"/>
  <c r="Q5066" i="7"/>
  <c r="R5067" i="7" s="1"/>
  <c r="S5067" i="7" l="1"/>
  <c r="T5067" i="7"/>
  <c r="Q5067" i="7"/>
  <c r="R5068" i="7" s="1"/>
  <c r="S5068" i="7" l="1"/>
  <c r="T5068" i="7"/>
  <c r="Q5068" i="7"/>
  <c r="R5069" i="7" s="1"/>
  <c r="S5069" i="7" l="1"/>
  <c r="T5069" i="7"/>
  <c r="Q5069" i="7"/>
  <c r="R5070" i="7" s="1"/>
  <c r="S5070" i="7" l="1"/>
  <c r="T5070" i="7"/>
  <c r="Q5070" i="7"/>
  <c r="R5071" i="7" s="1"/>
  <c r="S5071" i="7" l="1"/>
  <c r="T5071" i="7"/>
  <c r="Q5071" i="7"/>
  <c r="R5072" i="7" s="1"/>
  <c r="S5072" i="7" l="1"/>
  <c r="T5072" i="7"/>
  <c r="Q5072" i="7"/>
  <c r="R5073" i="7" s="1"/>
  <c r="S5073" i="7" l="1"/>
  <c r="T5073" i="7"/>
  <c r="Q5073" i="7"/>
  <c r="R5074" i="7" s="1"/>
  <c r="S5074" i="7" l="1"/>
  <c r="T5074" i="7"/>
  <c r="Q5074" i="7"/>
  <c r="R5075" i="7" s="1"/>
  <c r="S5075" i="7" l="1"/>
  <c r="T5075" i="7"/>
  <c r="Q5075" i="7"/>
  <c r="R5076" i="7" s="1"/>
  <c r="S5076" i="7" l="1"/>
  <c r="T5076" i="7"/>
  <c r="Q5076" i="7"/>
  <c r="R5077" i="7" s="1"/>
  <c r="S5077" i="7" l="1"/>
  <c r="T5077" i="7"/>
  <c r="Q5077" i="7"/>
  <c r="R5078" i="7" s="1"/>
  <c r="S5078" i="7" l="1"/>
  <c r="T5078" i="7"/>
  <c r="Q5078" i="7"/>
  <c r="Q5079" i="7" l="1"/>
  <c r="Q5080" i="7" l="1"/>
  <c r="Q5081" i="7" l="1"/>
  <c r="Q5082" i="7" l="1"/>
  <c r="R5083" i="7" s="1"/>
  <c r="S5083" i="7" l="1"/>
  <c r="T5083" i="7"/>
  <c r="Q5083" i="7"/>
  <c r="R5084" i="7" s="1"/>
  <c r="S5084" i="7" l="1"/>
  <c r="T5084" i="7"/>
  <c r="Q5084" i="7"/>
  <c r="R5085" i="7" s="1"/>
  <c r="S5085" i="7" l="1"/>
  <c r="T5085" i="7"/>
  <c r="Q5085" i="7"/>
  <c r="R5086" i="7" s="1"/>
  <c r="S5086" i="7" l="1"/>
  <c r="T5086" i="7"/>
  <c r="Q5086" i="7"/>
  <c r="R5087" i="7" s="1"/>
  <c r="S5087" i="7" l="1"/>
  <c r="T5087" i="7"/>
  <c r="Q5087" i="7"/>
  <c r="R5088" i="7" s="1"/>
  <c r="S5088" i="7" l="1"/>
  <c r="T5088" i="7"/>
  <c r="Q5088" i="7"/>
  <c r="R5089" i="7" s="1"/>
  <c r="S5089" i="7" l="1"/>
  <c r="T5089" i="7"/>
  <c r="Q5089" i="7"/>
  <c r="R5090" i="7" s="1"/>
  <c r="S5090" i="7" l="1"/>
  <c r="T5090" i="7"/>
  <c r="Q5090" i="7"/>
  <c r="R5091" i="7" s="1"/>
  <c r="S5091" i="7" l="1"/>
  <c r="T5091" i="7"/>
  <c r="Q5091" i="7"/>
  <c r="R5092" i="7" s="1"/>
  <c r="S5092" i="7" l="1"/>
  <c r="T5092" i="7"/>
  <c r="Q5092" i="7"/>
  <c r="R5093" i="7" s="1"/>
  <c r="S5093" i="7" l="1"/>
  <c r="T5093" i="7"/>
  <c r="Q5093" i="7"/>
  <c r="R5094" i="7" s="1"/>
  <c r="S5094" i="7" l="1"/>
  <c r="T5094" i="7"/>
  <c r="Q5094" i="7"/>
  <c r="R5095" i="7" s="1"/>
  <c r="S5095" i="7" l="1"/>
  <c r="T5095" i="7"/>
  <c r="Q5095" i="7"/>
  <c r="R5096" i="7" s="1"/>
  <c r="S5096" i="7" l="1"/>
  <c r="T5096" i="7"/>
  <c r="Q5096" i="7"/>
  <c r="R5097" i="7" s="1"/>
  <c r="S5097" i="7" l="1"/>
  <c r="T5097" i="7"/>
  <c r="Q5097" i="7"/>
  <c r="Q5098" i="7" l="1"/>
  <c r="Q5099" i="7" l="1"/>
  <c r="Q5100" i="7" l="1"/>
  <c r="Q5101" i="7" l="1"/>
  <c r="Q5102" i="7" l="1"/>
  <c r="Q5103" i="7" l="1"/>
  <c r="Q5104" i="7" l="1"/>
  <c r="Q5105" i="7" l="1"/>
  <c r="Q5106" i="7" l="1"/>
  <c r="R5107" i="7" s="1"/>
  <c r="S5107" i="7" l="1"/>
  <c r="T5107" i="7"/>
  <c r="Q5107" i="7"/>
  <c r="R5108" i="7" s="1"/>
  <c r="S5108" i="7" l="1"/>
  <c r="T5108" i="7"/>
  <c r="Q5108" i="7"/>
  <c r="R5109" i="7" s="1"/>
  <c r="S5109" i="7" l="1"/>
  <c r="T5109" i="7"/>
  <c r="Q5109" i="7"/>
  <c r="R5110" i="7" s="1"/>
  <c r="S5110" i="7" l="1"/>
  <c r="T5110" i="7"/>
  <c r="Q5110" i="7"/>
  <c r="R5111" i="7" s="1"/>
  <c r="S5111" i="7" l="1"/>
  <c r="T5111" i="7"/>
  <c r="Q5111" i="7"/>
  <c r="R5112" i="7" s="1"/>
  <c r="S5112" i="7" l="1"/>
  <c r="T5112" i="7"/>
  <c r="Q5112" i="7"/>
  <c r="R5113" i="7" s="1"/>
  <c r="S5113" i="7" l="1"/>
  <c r="T5113" i="7"/>
  <c r="Q5113" i="7"/>
  <c r="R5114" i="7" s="1"/>
  <c r="S5114" i="7" l="1"/>
  <c r="T5114" i="7"/>
  <c r="Q5114" i="7"/>
  <c r="R5115" i="7" s="1"/>
  <c r="S5115" i="7" l="1"/>
  <c r="T5115" i="7"/>
  <c r="Q5115" i="7"/>
  <c r="R5116" i="7" s="1"/>
  <c r="S5116" i="7" l="1"/>
  <c r="T5116" i="7"/>
  <c r="Q5116" i="7"/>
  <c r="R5117" i="7" s="1"/>
  <c r="S5117" i="7" l="1"/>
  <c r="T5117" i="7"/>
  <c r="Q5117" i="7"/>
  <c r="R5118" i="7" s="1"/>
  <c r="S5118" i="7" l="1"/>
  <c r="T5118" i="7"/>
  <c r="Q5118" i="7"/>
  <c r="R5119" i="7" s="1"/>
  <c r="S5119" i="7" l="1"/>
  <c r="T5119" i="7"/>
  <c r="Q5119" i="7"/>
  <c r="R5120" i="7" s="1"/>
  <c r="S5120" i="7" l="1"/>
  <c r="T5120" i="7"/>
  <c r="Q5120" i="7"/>
  <c r="R5121" i="7" s="1"/>
  <c r="S5121" i="7" l="1"/>
  <c r="T5121" i="7"/>
  <c r="Q5121" i="7"/>
  <c r="R5122" i="7" s="1"/>
  <c r="S5122" i="7" l="1"/>
  <c r="T5122" i="7"/>
  <c r="Q5122" i="7"/>
  <c r="R5123" i="7" s="1"/>
  <c r="S5123" i="7" l="1"/>
  <c r="T5123" i="7"/>
  <c r="Q5123" i="7"/>
  <c r="Q5124" i="7" l="1"/>
  <c r="Q5125" i="7" l="1"/>
  <c r="Q5126" i="7" l="1"/>
  <c r="Q5127" i="7" l="1"/>
  <c r="Q5128" i="7" l="1"/>
  <c r="R5129" i="7" s="1"/>
  <c r="S5129" i="7" l="1"/>
  <c r="T5129" i="7"/>
  <c r="Q5129" i="7"/>
  <c r="R5130" i="7" s="1"/>
  <c r="S5130" i="7" l="1"/>
  <c r="T5130" i="7"/>
  <c r="Q5130" i="7"/>
  <c r="R5131" i="7" s="1"/>
  <c r="S5131" i="7" l="1"/>
  <c r="T5131" i="7"/>
  <c r="Q5131" i="7"/>
  <c r="R5132" i="7" s="1"/>
  <c r="S5132" i="7" l="1"/>
  <c r="T5132" i="7"/>
  <c r="Q5132" i="7"/>
  <c r="R5133" i="7" s="1"/>
  <c r="S5133" i="7" l="1"/>
  <c r="T5133" i="7"/>
  <c r="Q5133" i="7"/>
  <c r="R5134" i="7" s="1"/>
  <c r="S5134" i="7" l="1"/>
  <c r="T5134" i="7"/>
  <c r="Q5134" i="7"/>
  <c r="R5135" i="7" s="1"/>
  <c r="S5135" i="7" l="1"/>
  <c r="T5135" i="7"/>
  <c r="Q5135" i="7"/>
  <c r="R5136" i="7" s="1"/>
  <c r="S5136" i="7" l="1"/>
  <c r="T5136" i="7"/>
  <c r="Q5136" i="7"/>
  <c r="R5137" i="7" s="1"/>
  <c r="S5137" i="7" l="1"/>
  <c r="T5137" i="7"/>
  <c r="Q5137" i="7"/>
  <c r="R5138" i="7" s="1"/>
  <c r="S5138" i="7" l="1"/>
  <c r="T5138" i="7"/>
  <c r="Q5138" i="7"/>
  <c r="R5139" i="7" s="1"/>
  <c r="S5139" i="7" l="1"/>
  <c r="T5139" i="7"/>
  <c r="Q5139" i="7"/>
  <c r="R5140" i="7" s="1"/>
  <c r="S5140" i="7" l="1"/>
  <c r="T5140" i="7"/>
  <c r="Q5140" i="7"/>
  <c r="R5141" i="7" s="1"/>
  <c r="S5141" i="7" l="1"/>
  <c r="T5141" i="7"/>
  <c r="Q5141" i="7"/>
  <c r="R5142" i="7" s="1"/>
  <c r="S5142" i="7" l="1"/>
  <c r="T5142" i="7"/>
  <c r="Q5142" i="7"/>
  <c r="R5143" i="7" s="1"/>
  <c r="S5143" i="7" l="1"/>
  <c r="T5143" i="7"/>
  <c r="Q5143" i="7"/>
  <c r="R5144" i="7" s="1"/>
  <c r="S5144" i="7" l="1"/>
  <c r="T5144" i="7"/>
  <c r="Q5144" i="7"/>
  <c r="R5145" i="7" s="1"/>
  <c r="S5145" i="7" l="1"/>
  <c r="T5145" i="7"/>
  <c r="Q5145" i="7"/>
  <c r="R5146" i="7" s="1"/>
  <c r="S5146" i="7" l="1"/>
  <c r="T5146" i="7"/>
  <c r="Q5146" i="7"/>
  <c r="R5147" i="7" s="1"/>
  <c r="S5147" i="7" l="1"/>
  <c r="T5147" i="7"/>
  <c r="Q5147" i="7"/>
  <c r="Q5148" i="7" l="1"/>
  <c r="Q5149" i="7" l="1"/>
  <c r="Q5150" i="7" l="1"/>
  <c r="Q5151" i="7" l="1"/>
  <c r="Q5152" i="7" l="1"/>
  <c r="Q5153" i="7" l="1"/>
  <c r="Q5154" i="7" l="1"/>
  <c r="R5155" i="7" s="1"/>
  <c r="S5155" i="7" l="1"/>
  <c r="T5155" i="7"/>
  <c r="Q5155" i="7"/>
  <c r="R5156" i="7" s="1"/>
  <c r="S5156" i="7" l="1"/>
  <c r="T5156" i="7"/>
  <c r="Q5156" i="7"/>
  <c r="R5157" i="7" s="1"/>
  <c r="S5157" i="7" l="1"/>
  <c r="T5157" i="7"/>
  <c r="Q5157" i="7"/>
  <c r="R5158" i="7" s="1"/>
  <c r="S5158" i="7" l="1"/>
  <c r="T5158" i="7"/>
  <c r="Q5158" i="7"/>
  <c r="R5159" i="7" s="1"/>
  <c r="S5159" i="7" l="1"/>
  <c r="T5159" i="7"/>
  <c r="Q5159" i="7"/>
  <c r="R5160" i="7" s="1"/>
  <c r="S5160" i="7" l="1"/>
  <c r="T5160" i="7"/>
  <c r="Q5160" i="7"/>
  <c r="R5161" i="7" s="1"/>
  <c r="S5161" i="7" l="1"/>
  <c r="T5161" i="7"/>
  <c r="Q5161" i="7"/>
  <c r="R5162" i="7" s="1"/>
  <c r="S5162" i="7" l="1"/>
  <c r="T5162" i="7"/>
  <c r="Q5162" i="7"/>
  <c r="R5163" i="7" s="1"/>
  <c r="S5163" i="7" l="1"/>
  <c r="T5163" i="7"/>
  <c r="Q5163" i="7"/>
  <c r="R5164" i="7" s="1"/>
  <c r="S5164" i="7" l="1"/>
  <c r="T5164" i="7"/>
  <c r="Q5164" i="7"/>
  <c r="R5165" i="7" s="1"/>
  <c r="S5165" i="7" l="1"/>
  <c r="T5165" i="7"/>
  <c r="Q5165" i="7"/>
  <c r="R5166" i="7" s="1"/>
  <c r="S5166" i="7" l="1"/>
  <c r="T5166" i="7"/>
  <c r="Q5166" i="7"/>
  <c r="R5167" i="7" s="1"/>
  <c r="S5167" i="7" l="1"/>
  <c r="T5167" i="7"/>
  <c r="Q5167" i="7"/>
  <c r="R5168" i="7" s="1"/>
  <c r="S5168" i="7" l="1"/>
  <c r="T5168" i="7"/>
  <c r="Q5168" i="7"/>
  <c r="R5169" i="7" s="1"/>
  <c r="S5169" i="7" l="1"/>
  <c r="T5169" i="7"/>
  <c r="Q5169" i="7"/>
  <c r="Q5170" i="7" l="1"/>
  <c r="Q5171" i="7" l="1"/>
  <c r="Q5172" i="7" l="1"/>
  <c r="Q5173" i="7" l="1"/>
  <c r="Q5174" i="7" l="1"/>
  <c r="Q5175" i="7" l="1"/>
  <c r="Q5176" i="7" l="1"/>
  <c r="Q5177" i="7" l="1"/>
  <c r="Q5178" i="7" l="1"/>
  <c r="Q5179" i="7" l="1"/>
  <c r="R5180" i="7" s="1"/>
  <c r="S5180" i="7" l="1"/>
  <c r="T5180" i="7"/>
  <c r="Q5180" i="7"/>
  <c r="R5181" i="7" s="1"/>
  <c r="S5181" i="7" l="1"/>
  <c r="T5181" i="7"/>
  <c r="Q5181" i="7"/>
  <c r="R5182" i="7" s="1"/>
  <c r="S5182" i="7" l="1"/>
  <c r="T5182" i="7"/>
  <c r="Q5182" i="7"/>
  <c r="R5183" i="7" s="1"/>
  <c r="S5183" i="7" l="1"/>
  <c r="T5183" i="7"/>
  <c r="Q5183" i="7"/>
  <c r="R5184" i="7" s="1"/>
  <c r="S5184" i="7" l="1"/>
  <c r="T5184" i="7"/>
  <c r="Q5184" i="7"/>
  <c r="R5185" i="7" s="1"/>
  <c r="S5185" i="7" l="1"/>
  <c r="T5185" i="7"/>
  <c r="Q5185" i="7"/>
  <c r="R5186" i="7" s="1"/>
  <c r="S5186" i="7" l="1"/>
  <c r="T5186" i="7"/>
  <c r="Q5186" i="7"/>
  <c r="R5187" i="7" s="1"/>
  <c r="S5187" i="7" l="1"/>
  <c r="T5187" i="7"/>
  <c r="Q5187" i="7"/>
  <c r="R5188" i="7" s="1"/>
  <c r="S5188" i="7" l="1"/>
  <c r="T5188" i="7"/>
  <c r="Q5188" i="7"/>
  <c r="R5189" i="7" s="1"/>
  <c r="S5189" i="7" l="1"/>
  <c r="T5189" i="7"/>
  <c r="Q5189" i="7"/>
  <c r="R5190" i="7" s="1"/>
  <c r="S5190" i="7" l="1"/>
  <c r="T5190" i="7"/>
  <c r="Q5190" i="7"/>
  <c r="R5191" i="7" s="1"/>
  <c r="S5191" i="7" l="1"/>
  <c r="T5191" i="7"/>
  <c r="Q5191" i="7"/>
  <c r="R5192" i="7" s="1"/>
  <c r="S5192" i="7" l="1"/>
  <c r="T5192" i="7"/>
  <c r="Q5192" i="7"/>
  <c r="R5193" i="7" s="1"/>
  <c r="S5193" i="7" l="1"/>
  <c r="T5193" i="7"/>
  <c r="Q5193" i="7"/>
  <c r="Q5194" i="7" l="1"/>
  <c r="Q5195" i="7" l="1"/>
  <c r="Q5196" i="7" l="1"/>
  <c r="Q5197" i="7" l="1"/>
  <c r="Q5198" i="7" l="1"/>
  <c r="Q5199" i="7" l="1"/>
  <c r="Q5200" i="7" l="1"/>
  <c r="Q5201" i="7" l="1"/>
  <c r="Q5202" i="7" l="1"/>
  <c r="Q5203" i="7" l="1"/>
  <c r="R5204" i="7" s="1"/>
  <c r="S5204" i="7" l="1"/>
  <c r="T5204" i="7"/>
  <c r="Q5204" i="7"/>
  <c r="R5205" i="7" s="1"/>
  <c r="S5205" i="7" l="1"/>
  <c r="T5205" i="7"/>
  <c r="Q5205" i="7"/>
  <c r="R5206" i="7" s="1"/>
  <c r="S5206" i="7" l="1"/>
  <c r="T5206" i="7"/>
  <c r="Q5206" i="7"/>
  <c r="R5207" i="7" s="1"/>
  <c r="S5207" i="7" l="1"/>
  <c r="T5207" i="7"/>
  <c r="Q5207" i="7"/>
  <c r="R5208" i="7" s="1"/>
  <c r="S5208" i="7" l="1"/>
  <c r="T5208" i="7"/>
  <c r="Q5208" i="7"/>
  <c r="R5209" i="7" s="1"/>
  <c r="S5209" i="7" l="1"/>
  <c r="T5209" i="7"/>
  <c r="Q5209" i="7"/>
  <c r="R5210" i="7" s="1"/>
  <c r="S5210" i="7" l="1"/>
  <c r="T5210" i="7"/>
  <c r="Q5210" i="7"/>
  <c r="R5211" i="7" s="1"/>
  <c r="S5211" i="7" l="1"/>
  <c r="T5211" i="7"/>
  <c r="Q5211" i="7"/>
  <c r="R5212" i="7" s="1"/>
  <c r="S5212" i="7" l="1"/>
  <c r="T5212" i="7"/>
  <c r="Q5212" i="7"/>
  <c r="R5213" i="7" s="1"/>
  <c r="S5213" i="7" l="1"/>
  <c r="T5213" i="7"/>
  <c r="Q5213" i="7"/>
  <c r="R5214" i="7" s="1"/>
  <c r="S5214" i="7" l="1"/>
  <c r="T5214" i="7"/>
  <c r="Q5214" i="7"/>
  <c r="R5215" i="7" s="1"/>
  <c r="S5215" i="7" l="1"/>
  <c r="T5215" i="7"/>
  <c r="Q5215" i="7"/>
  <c r="R5216" i="7" s="1"/>
  <c r="S5216" i="7" l="1"/>
  <c r="T5216" i="7"/>
  <c r="Q5216" i="7"/>
  <c r="R5217" i="7" s="1"/>
  <c r="S5217" i="7" l="1"/>
  <c r="T5217" i="7"/>
  <c r="Q5217" i="7"/>
  <c r="Q5218" i="7" l="1"/>
  <c r="Q5219" i="7" l="1"/>
  <c r="Q5220" i="7" l="1"/>
  <c r="Q5221" i="7" l="1"/>
  <c r="Q5222" i="7" l="1"/>
  <c r="Q5223" i="7" l="1"/>
  <c r="Q5224" i="7" l="1"/>
  <c r="Q5225" i="7" l="1"/>
  <c r="Q5226" i="7" l="1"/>
  <c r="Q5227" i="7" l="1"/>
  <c r="R5228" i="7" s="1"/>
  <c r="S5228" i="7" l="1"/>
  <c r="T5228" i="7"/>
  <c r="Q5228" i="7"/>
  <c r="R5229" i="7" s="1"/>
  <c r="S5229" i="7" l="1"/>
  <c r="T5229" i="7"/>
  <c r="Q5229" i="7"/>
  <c r="R5230" i="7" s="1"/>
  <c r="S5230" i="7" l="1"/>
  <c r="T5230" i="7"/>
  <c r="Q5230" i="7"/>
  <c r="R5231" i="7" s="1"/>
  <c r="S5231" i="7" l="1"/>
  <c r="T5231" i="7"/>
  <c r="Q5231" i="7"/>
  <c r="R5232" i="7" s="1"/>
  <c r="S5232" i="7" l="1"/>
  <c r="T5232" i="7"/>
  <c r="Q5232" i="7"/>
  <c r="R5233" i="7" s="1"/>
  <c r="S5233" i="7" l="1"/>
  <c r="T5233" i="7"/>
  <c r="Q5233" i="7"/>
  <c r="R5234" i="7" s="1"/>
  <c r="S5234" i="7" l="1"/>
  <c r="T5234" i="7"/>
  <c r="Q5234" i="7"/>
  <c r="R5235" i="7" s="1"/>
  <c r="S5235" i="7" l="1"/>
  <c r="T5235" i="7"/>
  <c r="Q5235" i="7"/>
  <c r="R5236" i="7" s="1"/>
  <c r="S5236" i="7" l="1"/>
  <c r="T5236" i="7"/>
  <c r="Q5236" i="7"/>
  <c r="R5237" i="7" s="1"/>
  <c r="S5237" i="7" l="1"/>
  <c r="T5237" i="7"/>
  <c r="Q5237" i="7"/>
  <c r="R5238" i="7" s="1"/>
  <c r="S5238" i="7" l="1"/>
  <c r="T5238" i="7"/>
  <c r="Q5238" i="7"/>
  <c r="R5239" i="7" s="1"/>
  <c r="S5239" i="7" l="1"/>
  <c r="T5239" i="7"/>
  <c r="Q5239" i="7"/>
  <c r="R5240" i="7" s="1"/>
  <c r="S5240" i="7" l="1"/>
  <c r="T5240" i="7"/>
  <c r="Q5240" i="7"/>
  <c r="R5241" i="7" s="1"/>
  <c r="S5241" i="7" l="1"/>
  <c r="T5241" i="7"/>
  <c r="Q5241" i="7"/>
  <c r="R5242" i="7" s="1"/>
  <c r="S5242" i="7" l="1"/>
  <c r="T5242" i="7"/>
  <c r="Q5242" i="7"/>
  <c r="Q5243" i="7" l="1"/>
  <c r="Q5244" i="7" l="1"/>
  <c r="Q5245" i="7" l="1"/>
  <c r="Q5246" i="7" l="1"/>
  <c r="Q5247" i="7" l="1"/>
  <c r="R5248" i="7" s="1"/>
  <c r="S5248" i="7" l="1"/>
  <c r="T5248" i="7"/>
  <c r="Q5248" i="7"/>
  <c r="R5249" i="7" s="1"/>
  <c r="S5249" i="7" l="1"/>
  <c r="T5249" i="7"/>
  <c r="Q5249" i="7"/>
  <c r="R5250" i="7" s="1"/>
  <c r="S5250" i="7" l="1"/>
  <c r="T5250" i="7"/>
  <c r="Q5250" i="7"/>
  <c r="R5251" i="7" s="1"/>
  <c r="S5251" i="7" l="1"/>
  <c r="T5251" i="7"/>
  <c r="Q5251" i="7"/>
  <c r="R5252" i="7" s="1"/>
  <c r="S5252" i="7" l="1"/>
  <c r="T5252" i="7"/>
  <c r="Q5252" i="7"/>
  <c r="R5253" i="7" s="1"/>
  <c r="S5253" i="7" l="1"/>
  <c r="T5253" i="7"/>
  <c r="Q5253" i="7"/>
  <c r="R5254" i="7" s="1"/>
  <c r="S5254" i="7" l="1"/>
  <c r="T5254" i="7"/>
  <c r="Q5254" i="7"/>
  <c r="R5255" i="7" s="1"/>
  <c r="S5255" i="7" l="1"/>
  <c r="T5255" i="7"/>
  <c r="Q5255" i="7"/>
  <c r="R5256" i="7" s="1"/>
  <c r="S5256" i="7" l="1"/>
  <c r="T5256" i="7"/>
  <c r="Q5256" i="7"/>
  <c r="R5257" i="7" s="1"/>
  <c r="S5257" i="7" l="1"/>
  <c r="T5257" i="7"/>
  <c r="Q5257" i="7"/>
  <c r="R5258" i="7" s="1"/>
  <c r="S5258" i="7" l="1"/>
  <c r="T5258" i="7"/>
  <c r="Q5258" i="7"/>
  <c r="R5259" i="7" s="1"/>
  <c r="S5259" i="7" l="1"/>
  <c r="T5259" i="7"/>
  <c r="Q5259" i="7"/>
  <c r="R5260" i="7" s="1"/>
  <c r="S5260" i="7" l="1"/>
  <c r="T5260" i="7"/>
  <c r="Q5260" i="7"/>
  <c r="R5261" i="7" s="1"/>
  <c r="S5261" i="7" l="1"/>
  <c r="T5261" i="7"/>
  <c r="Q5261" i="7"/>
  <c r="R5262" i="7" s="1"/>
  <c r="S5262" i="7" l="1"/>
  <c r="T5262" i="7"/>
  <c r="Q5262" i="7"/>
  <c r="R5263" i="7" s="1"/>
  <c r="S5263" i="7" l="1"/>
  <c r="T5263" i="7"/>
  <c r="Q5263" i="7"/>
  <c r="R5264" i="7" s="1"/>
  <c r="S5264" i="7" l="1"/>
  <c r="T5264" i="7"/>
  <c r="Q5264" i="7"/>
  <c r="R5265" i="7" s="1"/>
  <c r="S5265" i="7" l="1"/>
  <c r="T5265" i="7"/>
  <c r="Q5265" i="7"/>
  <c r="R5266" i="7" s="1"/>
  <c r="S5266" i="7" l="1"/>
  <c r="T5266" i="7"/>
  <c r="Q5266" i="7"/>
  <c r="R5267" i="7" s="1"/>
  <c r="S5267" i="7" l="1"/>
  <c r="T5267" i="7"/>
  <c r="Q5267" i="7"/>
  <c r="R5268" i="7" s="1"/>
  <c r="S5268" i="7" l="1"/>
  <c r="T5268" i="7"/>
  <c r="Q5268" i="7"/>
  <c r="R5269" i="7" s="1"/>
  <c r="S5269" i="7" l="1"/>
  <c r="T5269" i="7"/>
  <c r="Q5269" i="7"/>
  <c r="R5270" i="7" s="1"/>
  <c r="S5270" i="7" l="1"/>
  <c r="T5270" i="7"/>
  <c r="Q5270" i="7"/>
  <c r="R5271" i="7" s="1"/>
  <c r="S5271" i="7" l="1"/>
  <c r="T5271" i="7"/>
  <c r="Q5271" i="7"/>
  <c r="R5272" i="7" s="1"/>
  <c r="S5272" i="7" l="1"/>
  <c r="T5272" i="7"/>
  <c r="Q5272" i="7"/>
  <c r="R5273" i="7" s="1"/>
  <c r="S5273" i="7" l="1"/>
  <c r="T5273" i="7"/>
  <c r="Q5273" i="7"/>
  <c r="R5274" i="7" s="1"/>
  <c r="S5274" i="7" l="1"/>
  <c r="T5274" i="7"/>
  <c r="Q5274" i="7"/>
  <c r="R5275" i="7" s="1"/>
  <c r="S5275" i="7" l="1"/>
  <c r="T5275" i="7"/>
  <c r="Q5275" i="7"/>
  <c r="R5276" i="7" s="1"/>
  <c r="S5276" i="7" l="1"/>
  <c r="T5276" i="7"/>
  <c r="Q5276" i="7"/>
  <c r="R5277" i="7" s="1"/>
  <c r="S5277" i="7" l="1"/>
  <c r="T5277" i="7"/>
  <c r="Q5277" i="7"/>
  <c r="R5278" i="7" s="1"/>
  <c r="S5278" i="7" l="1"/>
  <c r="T5278" i="7"/>
  <c r="Q5278" i="7"/>
  <c r="R5279" i="7" s="1"/>
  <c r="S5279" i="7" l="1"/>
  <c r="T5279" i="7"/>
  <c r="Q5279" i="7"/>
  <c r="R5280" i="7" s="1"/>
  <c r="S5280" i="7" l="1"/>
  <c r="T5280" i="7"/>
  <c r="Q5280" i="7"/>
  <c r="R5281" i="7" s="1"/>
  <c r="S5281" i="7" l="1"/>
  <c r="T5281" i="7"/>
  <c r="Q5281" i="7"/>
  <c r="R5282" i="7" s="1"/>
  <c r="S5282" i="7" l="1"/>
  <c r="T5282" i="7"/>
  <c r="Q5282" i="7"/>
  <c r="R5283" i="7" s="1"/>
  <c r="S5283" i="7" l="1"/>
  <c r="T5283" i="7"/>
  <c r="Q5283" i="7"/>
  <c r="R5284" i="7" s="1"/>
  <c r="S5284" i="7" l="1"/>
  <c r="T5284" i="7"/>
  <c r="Q5284" i="7"/>
  <c r="R5285" i="7" s="1"/>
  <c r="S5285" i="7" l="1"/>
  <c r="T5285" i="7"/>
  <c r="Q5285" i="7"/>
  <c r="R5286" i="7" s="1"/>
  <c r="S5286" i="7" l="1"/>
  <c r="T5286" i="7"/>
  <c r="Q5286" i="7"/>
  <c r="R5287" i="7" s="1"/>
  <c r="S5287" i="7" l="1"/>
  <c r="T5287" i="7"/>
  <c r="Q5287" i="7"/>
  <c r="R5288" i="7" s="1"/>
  <c r="S5288" i="7" l="1"/>
  <c r="T5288" i="7"/>
  <c r="Q5288" i="7"/>
  <c r="R5289" i="7" s="1"/>
  <c r="S5289" i="7" l="1"/>
  <c r="T5289" i="7"/>
  <c r="Q5289" i="7"/>
  <c r="R5290" i="7" s="1"/>
  <c r="S5290" i="7" l="1"/>
  <c r="T5290" i="7"/>
  <c r="Q5290" i="7"/>
  <c r="R5291" i="7" s="1"/>
  <c r="S5291" i="7" l="1"/>
  <c r="T5291" i="7"/>
  <c r="Q5291" i="7"/>
  <c r="Q5292" i="7" l="1"/>
  <c r="Q5293" i="7" l="1"/>
  <c r="Q5294" i="7" l="1"/>
  <c r="Q5295" i="7" l="1"/>
  <c r="Q5296" i="7" l="1"/>
  <c r="Q5297" i="7" l="1"/>
  <c r="Q5298" i="7" l="1"/>
  <c r="R5299" i="7" s="1"/>
  <c r="S5299" i="7" l="1"/>
  <c r="T5299" i="7"/>
  <c r="Q5299" i="7"/>
  <c r="R5300" i="7" s="1"/>
  <c r="S5300" i="7" l="1"/>
  <c r="T5300" i="7"/>
  <c r="Q5300" i="7"/>
  <c r="R5301" i="7" s="1"/>
  <c r="S5301" i="7" l="1"/>
  <c r="T5301" i="7"/>
  <c r="Q5301" i="7"/>
  <c r="R5302" i="7" s="1"/>
  <c r="S5302" i="7" l="1"/>
  <c r="T5302" i="7"/>
  <c r="Q5302" i="7"/>
  <c r="R5303" i="7" s="1"/>
  <c r="S5303" i="7" l="1"/>
  <c r="T5303" i="7"/>
  <c r="Q5303" i="7"/>
  <c r="R5304" i="7" s="1"/>
  <c r="S5304" i="7" l="1"/>
  <c r="T5304" i="7"/>
  <c r="Q5304" i="7"/>
  <c r="R5305" i="7" s="1"/>
  <c r="S5305" i="7" l="1"/>
  <c r="T5305" i="7"/>
  <c r="Q5305" i="7"/>
  <c r="R5306" i="7" s="1"/>
  <c r="S5306" i="7" l="1"/>
  <c r="T5306" i="7"/>
  <c r="Q5306" i="7"/>
  <c r="R5307" i="7" s="1"/>
  <c r="S5307" i="7" l="1"/>
  <c r="T5307" i="7"/>
  <c r="Q5307" i="7"/>
  <c r="R5308" i="7" s="1"/>
  <c r="S5308" i="7" l="1"/>
  <c r="T5308" i="7"/>
  <c r="Q5308" i="7"/>
  <c r="R5309" i="7" s="1"/>
  <c r="S5309" i="7" l="1"/>
  <c r="T5309" i="7"/>
  <c r="Q5309" i="7"/>
  <c r="R5310" i="7" s="1"/>
  <c r="S5310" i="7" l="1"/>
  <c r="T5310" i="7"/>
  <c r="Q5310" i="7"/>
  <c r="R5311" i="7" s="1"/>
  <c r="S5311" i="7" l="1"/>
  <c r="T5311" i="7"/>
  <c r="Q5311" i="7"/>
  <c r="R5312" i="7" s="1"/>
  <c r="S5312" i="7" l="1"/>
  <c r="T5312" i="7"/>
  <c r="Q5312" i="7"/>
  <c r="R5313" i="7" s="1"/>
  <c r="S5313" i="7" l="1"/>
  <c r="T5313" i="7"/>
  <c r="Q5313" i="7"/>
  <c r="R5314" i="7" s="1"/>
  <c r="S5314" i="7" l="1"/>
  <c r="T5314" i="7"/>
  <c r="Q5314" i="7"/>
  <c r="Q5315" i="7" l="1"/>
  <c r="Q5316" i="7" l="1"/>
  <c r="Q5317" i="7" l="1"/>
  <c r="Q5318" i="7" l="1"/>
  <c r="Q5319" i="7" l="1"/>
  <c r="Q5320" i="7" l="1"/>
  <c r="Q5321" i="7" l="1"/>
  <c r="R5322" i="7" s="1"/>
  <c r="S5322" i="7" l="1"/>
  <c r="T5322" i="7"/>
  <c r="Q5322" i="7"/>
  <c r="R5323" i="7" s="1"/>
  <c r="S5323" i="7" l="1"/>
  <c r="T5323" i="7"/>
  <c r="Q5323" i="7"/>
  <c r="R5324" i="7" s="1"/>
  <c r="S5324" i="7" l="1"/>
  <c r="T5324" i="7"/>
  <c r="Q5324" i="7"/>
  <c r="R5325" i="7" s="1"/>
  <c r="S5325" i="7" l="1"/>
  <c r="T5325" i="7"/>
  <c r="Q5325" i="7"/>
  <c r="R5326" i="7" s="1"/>
  <c r="S5326" i="7" l="1"/>
  <c r="T5326" i="7"/>
  <c r="Q5326" i="7"/>
  <c r="R5327" i="7" s="1"/>
  <c r="S5327" i="7" l="1"/>
  <c r="T5327" i="7"/>
  <c r="Q5327" i="7"/>
  <c r="R5328" i="7" s="1"/>
  <c r="S5328" i="7" l="1"/>
  <c r="T5328" i="7"/>
  <c r="Q5328" i="7"/>
  <c r="R5329" i="7" s="1"/>
  <c r="S5329" i="7" l="1"/>
  <c r="T5329" i="7"/>
  <c r="Q5329" i="7"/>
  <c r="R5330" i="7" s="1"/>
  <c r="S5330" i="7" l="1"/>
  <c r="T5330" i="7"/>
  <c r="Q5330" i="7"/>
  <c r="R5331" i="7" s="1"/>
  <c r="S5331" i="7" l="1"/>
  <c r="T5331" i="7"/>
  <c r="Q5331" i="7"/>
  <c r="R5332" i="7" s="1"/>
  <c r="S5332" i="7" l="1"/>
  <c r="T5332" i="7"/>
  <c r="Q5332" i="7"/>
  <c r="R5333" i="7" s="1"/>
  <c r="S5333" i="7" l="1"/>
  <c r="T5333" i="7"/>
  <c r="Q5333" i="7"/>
  <c r="R5334" i="7" s="1"/>
  <c r="S5334" i="7" l="1"/>
  <c r="T5334" i="7"/>
  <c r="Q5334" i="7"/>
  <c r="R5335" i="7" s="1"/>
  <c r="S5335" i="7" l="1"/>
  <c r="T5335" i="7"/>
  <c r="Q5335" i="7"/>
  <c r="R5336" i="7" s="1"/>
  <c r="S5336" i="7" l="1"/>
  <c r="T5336" i="7"/>
  <c r="Q5336" i="7"/>
  <c r="R5337" i="7" s="1"/>
  <c r="S5337" i="7" l="1"/>
  <c r="T5337" i="7"/>
  <c r="Q5337" i="7"/>
  <c r="Q5338" i="7" l="1"/>
  <c r="Q5339" i="7" l="1"/>
  <c r="Q5340" i="7" l="1"/>
  <c r="Q5341" i="7" l="1"/>
  <c r="Q5342" i="7" l="1"/>
  <c r="Q5343" i="7" l="1"/>
  <c r="Q5344" i="7" l="1"/>
  <c r="Q5345" i="7" l="1"/>
  <c r="Q5346" i="7" l="1"/>
  <c r="Q5347" i="7" l="1"/>
  <c r="R5348" i="7" s="1"/>
  <c r="S5348" i="7" l="1"/>
  <c r="T5348" i="7"/>
  <c r="Q5348" i="7"/>
  <c r="R5349" i="7" s="1"/>
  <c r="S5349" i="7" l="1"/>
  <c r="T5349" i="7"/>
  <c r="Q5349" i="7"/>
  <c r="R5350" i="7" s="1"/>
  <c r="S5350" i="7" l="1"/>
  <c r="T5350" i="7"/>
  <c r="Q5350" i="7"/>
  <c r="R5351" i="7" s="1"/>
  <c r="S5351" i="7" l="1"/>
  <c r="T5351" i="7"/>
  <c r="Q5351" i="7"/>
  <c r="R5352" i="7" s="1"/>
  <c r="S5352" i="7" l="1"/>
  <c r="T5352" i="7"/>
  <c r="Q5352" i="7"/>
  <c r="R5353" i="7" s="1"/>
  <c r="S5353" i="7" l="1"/>
  <c r="T5353" i="7"/>
  <c r="Q5353" i="7"/>
  <c r="R5354" i="7" s="1"/>
  <c r="S5354" i="7" l="1"/>
  <c r="T5354" i="7"/>
  <c r="Q5354" i="7"/>
  <c r="R5355" i="7" s="1"/>
  <c r="S5355" i="7" l="1"/>
  <c r="T5355" i="7"/>
  <c r="Q5355" i="7"/>
  <c r="R5356" i="7" s="1"/>
  <c r="S5356" i="7" l="1"/>
  <c r="T5356" i="7"/>
  <c r="Q5356" i="7"/>
  <c r="R5357" i="7" s="1"/>
  <c r="S5357" i="7" l="1"/>
  <c r="T5357" i="7"/>
  <c r="Q5357" i="7"/>
  <c r="R5358" i="7" s="1"/>
  <c r="S5358" i="7" l="1"/>
  <c r="T5358" i="7"/>
  <c r="Q5358" i="7"/>
  <c r="R5359" i="7" s="1"/>
  <c r="S5359" i="7" l="1"/>
  <c r="T5359" i="7"/>
  <c r="Q5359" i="7"/>
  <c r="R5360" i="7" s="1"/>
  <c r="S5360" i="7" l="1"/>
  <c r="T5360" i="7"/>
  <c r="Q5360" i="7"/>
  <c r="Q5361" i="7" l="1"/>
  <c r="Q5362" i="7" l="1"/>
  <c r="Q5363" i="7" l="1"/>
  <c r="Q5364" i="7" l="1"/>
  <c r="Q5365" i="7" l="1"/>
  <c r="Q5366" i="7" l="1"/>
  <c r="Q5367" i="7" l="1"/>
  <c r="Q5368" i="7" l="1"/>
  <c r="Q5369" i="7" l="1"/>
  <c r="Q5370" i="7" l="1"/>
  <c r="Q5371" i="7" l="1"/>
  <c r="R5372" i="7" s="1"/>
  <c r="S5372" i="7" l="1"/>
  <c r="T5372" i="7"/>
  <c r="Q5372" i="7"/>
  <c r="R5373" i="7" s="1"/>
  <c r="S5373" i="7" l="1"/>
  <c r="T5373" i="7"/>
  <c r="Q5373" i="7"/>
  <c r="R5374" i="7" s="1"/>
  <c r="S5374" i="7" l="1"/>
  <c r="T5374" i="7"/>
  <c r="Q5374" i="7"/>
  <c r="R5375" i="7" s="1"/>
  <c r="S5375" i="7" l="1"/>
  <c r="T5375" i="7"/>
  <c r="Q5375" i="7"/>
  <c r="R5376" i="7" s="1"/>
  <c r="S5376" i="7" l="1"/>
  <c r="T5376" i="7"/>
  <c r="Q5376" i="7"/>
  <c r="R5377" i="7" s="1"/>
  <c r="S5377" i="7" l="1"/>
  <c r="T5377" i="7"/>
  <c r="Q5377" i="7"/>
  <c r="R5378" i="7" s="1"/>
  <c r="S5378" i="7" l="1"/>
  <c r="T5378" i="7"/>
  <c r="Q5378" i="7"/>
  <c r="R5379" i="7" s="1"/>
  <c r="S5379" i="7" l="1"/>
  <c r="T5379" i="7"/>
  <c r="Q5379" i="7"/>
  <c r="R5380" i="7" s="1"/>
  <c r="S5380" i="7" l="1"/>
  <c r="T5380" i="7"/>
  <c r="Q5380" i="7"/>
  <c r="R5381" i="7" s="1"/>
  <c r="S5381" i="7" l="1"/>
  <c r="T5381" i="7"/>
  <c r="Q5381" i="7"/>
  <c r="R5382" i="7" s="1"/>
  <c r="S5382" i="7" l="1"/>
  <c r="T5382" i="7"/>
  <c r="Q5382" i="7"/>
  <c r="R5383" i="7" s="1"/>
  <c r="S5383" i="7" l="1"/>
  <c r="T5383" i="7"/>
  <c r="Q5383" i="7"/>
  <c r="R5384" i="7" s="1"/>
  <c r="S5384" i="7" l="1"/>
  <c r="T5384" i="7"/>
  <c r="Q5384" i="7"/>
  <c r="R5385" i="7" s="1"/>
  <c r="S5385" i="7" l="1"/>
  <c r="T5385" i="7"/>
  <c r="Q5385" i="7"/>
  <c r="Q5386" i="7" l="1"/>
  <c r="Q5387" i="7" l="1"/>
  <c r="Q5388" i="7" l="1"/>
  <c r="Q5389" i="7" l="1"/>
  <c r="Q5390" i="7" l="1"/>
  <c r="Q5391" i="7" l="1"/>
  <c r="Q5392" i="7" l="1"/>
  <c r="Q5393" i="7" l="1"/>
  <c r="R5394" i="7" s="1"/>
  <c r="S5394" i="7" l="1"/>
  <c r="T5394" i="7"/>
  <c r="Q5394" i="7"/>
  <c r="R5395" i="7" s="1"/>
  <c r="S5395" i="7" l="1"/>
  <c r="T5395" i="7"/>
  <c r="Q5395" i="7"/>
  <c r="R5396" i="7" s="1"/>
  <c r="S5396" i="7" l="1"/>
  <c r="T5396" i="7"/>
  <c r="Q5396" i="7"/>
  <c r="R5397" i="7" s="1"/>
  <c r="S5397" i="7" l="1"/>
  <c r="T5397" i="7"/>
  <c r="Q5397" i="7"/>
  <c r="R5398" i="7" s="1"/>
  <c r="S5398" i="7" l="1"/>
  <c r="T5398" i="7"/>
  <c r="Q5398" i="7"/>
  <c r="R5399" i="7" s="1"/>
  <c r="S5399" i="7" l="1"/>
  <c r="T5399" i="7"/>
  <c r="Q5399" i="7"/>
  <c r="R5400" i="7" s="1"/>
  <c r="S5400" i="7" l="1"/>
  <c r="T5400" i="7"/>
  <c r="Q5400" i="7"/>
  <c r="R5401" i="7" s="1"/>
  <c r="S5401" i="7" l="1"/>
  <c r="T5401" i="7"/>
  <c r="Q5401" i="7"/>
  <c r="R5402" i="7" s="1"/>
  <c r="S5402" i="7" l="1"/>
  <c r="T5402" i="7"/>
  <c r="Q5402" i="7"/>
  <c r="R5403" i="7" s="1"/>
  <c r="S5403" i="7" l="1"/>
  <c r="T5403" i="7"/>
  <c r="Q5403" i="7"/>
  <c r="R5404" i="7" s="1"/>
  <c r="S5404" i="7" l="1"/>
  <c r="T5404" i="7"/>
  <c r="Q5404" i="7"/>
  <c r="R5405" i="7" s="1"/>
  <c r="S5405" i="7" l="1"/>
  <c r="T5405" i="7"/>
  <c r="Q5405" i="7"/>
  <c r="R5406" i="7" s="1"/>
  <c r="S5406" i="7" l="1"/>
  <c r="T5406" i="7"/>
  <c r="Q5406" i="7"/>
  <c r="R5407" i="7" s="1"/>
  <c r="S5407" i="7" l="1"/>
  <c r="T5407" i="7"/>
  <c r="Q5407" i="7"/>
  <c r="R5408" i="7" s="1"/>
  <c r="S5408" i="7" l="1"/>
  <c r="T5408" i="7"/>
  <c r="Q5408" i="7"/>
  <c r="R5409" i="7" s="1"/>
  <c r="S5409" i="7" l="1"/>
  <c r="T5409" i="7"/>
  <c r="Q5409" i="7"/>
  <c r="Q5410" i="7" l="1"/>
  <c r="Q5411" i="7" l="1"/>
  <c r="Q5412" i="7" l="1"/>
  <c r="Q5413" i="7" l="1"/>
  <c r="Q5414" i="7" l="1"/>
  <c r="Q5415" i="7" l="1"/>
  <c r="Q5416" i="7" l="1"/>
  <c r="Q5417" i="7" l="1"/>
  <c r="R5418" i="7" s="1"/>
  <c r="S5418" i="7" l="1"/>
  <c r="T5418" i="7"/>
  <c r="Q5418" i="7"/>
  <c r="R5419" i="7" s="1"/>
  <c r="S5419" i="7" l="1"/>
  <c r="T5419" i="7"/>
  <c r="Q5419" i="7"/>
  <c r="R5420" i="7" s="1"/>
  <c r="S5420" i="7" l="1"/>
  <c r="T5420" i="7"/>
  <c r="Q5420" i="7"/>
  <c r="R5421" i="7" s="1"/>
  <c r="S5421" i="7" l="1"/>
  <c r="T5421" i="7"/>
  <c r="Q5421" i="7"/>
  <c r="R5422" i="7" s="1"/>
  <c r="S5422" i="7" l="1"/>
  <c r="T5422" i="7"/>
  <c r="Q5422" i="7"/>
  <c r="R5423" i="7" s="1"/>
  <c r="S5423" i="7" l="1"/>
  <c r="T5423" i="7"/>
  <c r="Q5423" i="7"/>
  <c r="R5424" i="7" s="1"/>
  <c r="S5424" i="7" l="1"/>
  <c r="T5424" i="7"/>
  <c r="Q5424" i="7"/>
  <c r="R5425" i="7" s="1"/>
  <c r="S5425" i="7" l="1"/>
  <c r="T5425" i="7"/>
  <c r="Q5425" i="7"/>
  <c r="R5426" i="7" s="1"/>
  <c r="S5426" i="7" l="1"/>
  <c r="T5426" i="7"/>
  <c r="Q5426" i="7"/>
  <c r="R5427" i="7" s="1"/>
  <c r="S5427" i="7" l="1"/>
  <c r="T5427" i="7"/>
  <c r="Q5427" i="7"/>
  <c r="R5428" i="7" s="1"/>
  <c r="S5428" i="7" l="1"/>
  <c r="T5428" i="7"/>
  <c r="Q5428" i="7"/>
  <c r="R5429" i="7" s="1"/>
  <c r="S5429" i="7" l="1"/>
  <c r="T5429" i="7"/>
  <c r="Q5429" i="7"/>
  <c r="R5430" i="7" s="1"/>
  <c r="S5430" i="7" l="1"/>
  <c r="T5430" i="7"/>
  <c r="Q5430" i="7"/>
  <c r="R5431" i="7" s="1"/>
  <c r="S5431" i="7" l="1"/>
  <c r="T5431" i="7"/>
  <c r="Q5431" i="7"/>
  <c r="R5432" i="7" s="1"/>
  <c r="S5432" i="7" l="1"/>
  <c r="T5432" i="7"/>
  <c r="Q5432" i="7"/>
  <c r="R5433" i="7" s="1"/>
  <c r="S5433" i="7" l="1"/>
  <c r="T5433" i="7"/>
  <c r="Q5433" i="7"/>
  <c r="R5434" i="7" s="1"/>
  <c r="S5434" i="7" l="1"/>
  <c r="T5434" i="7"/>
  <c r="Q5434" i="7"/>
  <c r="Q5435" i="7" l="1"/>
  <c r="Q5436" i="7" l="1"/>
  <c r="Q5437" i="7" l="1"/>
  <c r="Q5438" i="7" l="1"/>
  <c r="Q5439" i="7" l="1"/>
  <c r="Q5440" i="7" l="1"/>
  <c r="Q5441" i="7" l="1"/>
  <c r="R5442" i="7" s="1"/>
  <c r="S5442" i="7" l="1"/>
  <c r="T5442" i="7"/>
  <c r="Q5442" i="7"/>
  <c r="R5443" i="7" s="1"/>
  <c r="S5443" i="7" l="1"/>
  <c r="T5443" i="7"/>
  <c r="Q5443" i="7"/>
  <c r="R5444" i="7" s="1"/>
  <c r="S5444" i="7" l="1"/>
  <c r="T5444" i="7"/>
  <c r="Q5444" i="7"/>
  <c r="R5445" i="7" s="1"/>
  <c r="S5445" i="7" l="1"/>
  <c r="T5445" i="7"/>
  <c r="Q5445" i="7"/>
  <c r="R5446" i="7" s="1"/>
  <c r="S5446" i="7" l="1"/>
  <c r="T5446" i="7"/>
  <c r="Q5446" i="7"/>
  <c r="R5447" i="7" s="1"/>
  <c r="S5447" i="7" l="1"/>
  <c r="T5447" i="7"/>
  <c r="Q5447" i="7"/>
  <c r="R5448" i="7" s="1"/>
  <c r="S5448" i="7" l="1"/>
  <c r="T5448" i="7"/>
  <c r="Q5448" i="7"/>
  <c r="R5449" i="7" s="1"/>
  <c r="S5449" i="7" l="1"/>
  <c r="T5449" i="7"/>
  <c r="Q5449" i="7"/>
  <c r="R5450" i="7" s="1"/>
  <c r="S5450" i="7" l="1"/>
  <c r="T5450" i="7"/>
  <c r="Q5450" i="7"/>
  <c r="R5451" i="7" s="1"/>
  <c r="S5451" i="7" l="1"/>
  <c r="T5451" i="7"/>
  <c r="Q5451" i="7"/>
  <c r="R5452" i="7" s="1"/>
  <c r="S5452" i="7" l="1"/>
  <c r="T5452" i="7"/>
  <c r="Q5452" i="7"/>
  <c r="R5453" i="7" s="1"/>
  <c r="S5453" i="7" l="1"/>
  <c r="T5453" i="7"/>
  <c r="Q5453" i="7"/>
  <c r="R5454" i="7" s="1"/>
  <c r="S5454" i="7" l="1"/>
  <c r="T5454" i="7"/>
  <c r="Q5454" i="7"/>
  <c r="R5455" i="7" s="1"/>
  <c r="S5455" i="7" l="1"/>
  <c r="T5455" i="7"/>
  <c r="Q5455" i="7"/>
  <c r="R5456" i="7" s="1"/>
  <c r="S5456" i="7" l="1"/>
  <c r="T5456" i="7"/>
  <c r="Q5456" i="7"/>
  <c r="R5457" i="7" s="1"/>
  <c r="S5457" i="7" l="1"/>
  <c r="T5457" i="7"/>
  <c r="Q5457" i="7"/>
  <c r="R5458" i="7" s="1"/>
  <c r="S5458" i="7" l="1"/>
  <c r="T5458" i="7"/>
  <c r="Q5458" i="7"/>
  <c r="Q5459" i="7" l="1"/>
  <c r="Q5460" i="7" l="1"/>
  <c r="Q5461" i="7" l="1"/>
  <c r="Q5462" i="7" l="1"/>
  <c r="Q5463" i="7" l="1"/>
  <c r="Q5464" i="7" l="1"/>
  <c r="Q5465" i="7" l="1"/>
  <c r="R5466" i="7" s="1"/>
  <c r="S5466" i="7" l="1"/>
  <c r="T5466" i="7"/>
  <c r="Q5466" i="7"/>
  <c r="R5467" i="7" s="1"/>
  <c r="S5467" i="7" l="1"/>
  <c r="T5467" i="7"/>
  <c r="Q5467" i="7"/>
  <c r="R5468" i="7" s="1"/>
  <c r="S5468" i="7" l="1"/>
  <c r="T5468" i="7"/>
  <c r="Q5468" i="7"/>
  <c r="R5469" i="7" s="1"/>
  <c r="S5469" i="7" l="1"/>
  <c r="T5469" i="7"/>
  <c r="Q5469" i="7"/>
  <c r="R5470" i="7" s="1"/>
  <c r="S5470" i="7" l="1"/>
  <c r="T5470" i="7"/>
  <c r="Q5470" i="7"/>
  <c r="R5471" i="7" s="1"/>
  <c r="S5471" i="7" l="1"/>
  <c r="T5471" i="7"/>
  <c r="Q5471" i="7"/>
  <c r="R5472" i="7" s="1"/>
  <c r="S5472" i="7" l="1"/>
  <c r="T5472" i="7"/>
  <c r="Q5472" i="7"/>
  <c r="R5473" i="7" s="1"/>
  <c r="S5473" i="7" l="1"/>
  <c r="T5473" i="7"/>
  <c r="Q5473" i="7"/>
  <c r="R5474" i="7" s="1"/>
  <c r="S5474" i="7" l="1"/>
  <c r="T5474" i="7"/>
  <c r="Q5474" i="7"/>
  <c r="R5475" i="7" s="1"/>
  <c r="S5475" i="7" l="1"/>
  <c r="T5475" i="7"/>
  <c r="Q5475" i="7"/>
  <c r="R5476" i="7" s="1"/>
  <c r="S5476" i="7" l="1"/>
  <c r="T5476" i="7"/>
  <c r="Q5476" i="7"/>
  <c r="R5477" i="7" s="1"/>
  <c r="S5477" i="7" l="1"/>
  <c r="T5477" i="7"/>
  <c r="Q5477" i="7"/>
  <c r="R5478" i="7" s="1"/>
  <c r="S5478" i="7" l="1"/>
  <c r="T5478" i="7"/>
  <c r="Q5478" i="7"/>
  <c r="R5479" i="7" s="1"/>
  <c r="S5479" i="7" l="1"/>
  <c r="T5479" i="7"/>
  <c r="Q5479" i="7"/>
  <c r="R5480" i="7" s="1"/>
  <c r="S5480" i="7" l="1"/>
  <c r="T5480" i="7"/>
  <c r="Q5480" i="7"/>
  <c r="R5481" i="7" s="1"/>
  <c r="S5481" i="7" l="1"/>
  <c r="T5481" i="7"/>
  <c r="Q5481" i="7"/>
  <c r="R5482" i="7" s="1"/>
  <c r="S5482" i="7" l="1"/>
  <c r="T5482" i="7"/>
  <c r="Q5482" i="7"/>
  <c r="Q5483" i="7" l="1"/>
  <c r="Q5484" i="7" l="1"/>
  <c r="Q5485" i="7" l="1"/>
  <c r="Q5486" i="7" l="1"/>
  <c r="Q5487" i="7" l="1"/>
  <c r="Q5488" i="7" l="1"/>
  <c r="Q5489" i="7" l="1"/>
  <c r="R5490" i="7" s="1"/>
  <c r="S5490" i="7" l="1"/>
  <c r="T5490" i="7"/>
  <c r="Q5490" i="7"/>
  <c r="R5491" i="7" s="1"/>
  <c r="S5491" i="7" l="1"/>
  <c r="T5491" i="7"/>
  <c r="Q5491" i="7"/>
  <c r="R5492" i="7" s="1"/>
  <c r="S5492" i="7" l="1"/>
  <c r="T5492" i="7"/>
  <c r="Q5492" i="7"/>
  <c r="R5493" i="7" s="1"/>
  <c r="S5493" i="7" l="1"/>
  <c r="T5493" i="7"/>
  <c r="Q5493" i="7"/>
  <c r="R5494" i="7" s="1"/>
  <c r="S5494" i="7" l="1"/>
  <c r="T5494" i="7"/>
  <c r="Q5494" i="7"/>
  <c r="R5495" i="7" s="1"/>
  <c r="S5495" i="7" l="1"/>
  <c r="T5495" i="7"/>
  <c r="Q5495" i="7"/>
  <c r="R5496" i="7" s="1"/>
  <c r="S5496" i="7" l="1"/>
  <c r="T5496" i="7"/>
  <c r="Q5496" i="7"/>
  <c r="R5497" i="7" s="1"/>
  <c r="S5497" i="7" l="1"/>
  <c r="T5497" i="7"/>
  <c r="Q5497" i="7"/>
  <c r="R5498" i="7" s="1"/>
  <c r="S5498" i="7" l="1"/>
  <c r="T5498" i="7"/>
  <c r="Q5498" i="7"/>
  <c r="R5499" i="7" s="1"/>
  <c r="S5499" i="7" l="1"/>
  <c r="T5499" i="7"/>
  <c r="Q5499" i="7"/>
  <c r="R5500" i="7" s="1"/>
  <c r="S5500" i="7" l="1"/>
  <c r="T5500" i="7"/>
  <c r="Q5500" i="7"/>
  <c r="R5501" i="7" s="1"/>
  <c r="S5501" i="7" l="1"/>
  <c r="T5501" i="7"/>
  <c r="Q5501" i="7"/>
  <c r="R5502" i="7" s="1"/>
  <c r="S5502" i="7" l="1"/>
  <c r="T5502" i="7"/>
  <c r="Q5502" i="7"/>
  <c r="R5503" i="7" s="1"/>
  <c r="S5503" i="7" l="1"/>
  <c r="T5503" i="7"/>
  <c r="Q5503" i="7"/>
  <c r="R5504" i="7" s="1"/>
  <c r="S5504" i="7" l="1"/>
  <c r="T5504" i="7"/>
  <c r="Q5504" i="7"/>
  <c r="Q5505" i="7" l="1"/>
  <c r="Q5506" i="7" l="1"/>
  <c r="Q5507" i="7" l="1"/>
  <c r="Q5508" i="7" l="1"/>
  <c r="Q5509" i="7" l="1"/>
  <c r="Q5510" i="7" l="1"/>
  <c r="Q5511" i="7" l="1"/>
  <c r="Q5512" i="7" l="1"/>
  <c r="Q5513" i="7" l="1"/>
  <c r="Q5514" i="7" l="1"/>
  <c r="R5515" i="7" s="1"/>
  <c r="S5515" i="7" l="1"/>
  <c r="T5515" i="7"/>
  <c r="Q5515" i="7"/>
  <c r="R5516" i="7" s="1"/>
  <c r="S5516" i="7" l="1"/>
  <c r="T5516" i="7"/>
  <c r="Q5516" i="7"/>
  <c r="R5517" i="7" s="1"/>
  <c r="S5517" i="7" l="1"/>
  <c r="T5517" i="7"/>
  <c r="Q5517" i="7"/>
  <c r="R5518" i="7" s="1"/>
  <c r="S5518" i="7" l="1"/>
  <c r="T5518" i="7"/>
  <c r="Q5518" i="7"/>
  <c r="R5519" i="7" s="1"/>
  <c r="S5519" i="7" l="1"/>
  <c r="T5519" i="7"/>
  <c r="Q5519" i="7"/>
  <c r="R5520" i="7" s="1"/>
  <c r="S5520" i="7" l="1"/>
  <c r="T5520" i="7"/>
  <c r="Q5520" i="7"/>
  <c r="R5521" i="7" s="1"/>
  <c r="S5521" i="7" l="1"/>
  <c r="T5521" i="7"/>
  <c r="Q5521" i="7"/>
  <c r="R5522" i="7" s="1"/>
  <c r="S5522" i="7" l="1"/>
  <c r="T5522" i="7"/>
  <c r="Q5522" i="7"/>
  <c r="R5523" i="7" s="1"/>
  <c r="S5523" i="7" l="1"/>
  <c r="T5523" i="7"/>
  <c r="Q5523" i="7"/>
  <c r="R5524" i="7" s="1"/>
  <c r="S5524" i="7" l="1"/>
  <c r="T5524" i="7"/>
  <c r="Q5524" i="7"/>
  <c r="R5525" i="7" s="1"/>
  <c r="S5525" i="7" l="1"/>
  <c r="T5525" i="7"/>
  <c r="Q5525" i="7"/>
  <c r="R5526" i="7" s="1"/>
  <c r="S5526" i="7" l="1"/>
  <c r="T5526" i="7"/>
  <c r="Q5526" i="7"/>
  <c r="R5527" i="7" s="1"/>
  <c r="S5527" i="7" l="1"/>
  <c r="T5527" i="7"/>
  <c r="Q5527" i="7"/>
  <c r="R5528" i="7" s="1"/>
  <c r="S5528" i="7" l="1"/>
  <c r="T5528" i="7"/>
  <c r="Q5528" i="7"/>
  <c r="Q5529" i="7" l="1"/>
  <c r="Q5530" i="7" l="1"/>
  <c r="Q5531" i="7" l="1"/>
  <c r="Q5532" i="7" l="1"/>
  <c r="Q5533" i="7" l="1"/>
  <c r="Q5534" i="7" l="1"/>
  <c r="Q5535" i="7" l="1"/>
  <c r="Q5536" i="7" l="1"/>
  <c r="Q5537" i="7" l="1"/>
  <c r="Q5538" i="7" l="1"/>
  <c r="Q5539" i="7" l="1"/>
  <c r="R5540" i="7" s="1"/>
  <c r="S5540" i="7" l="1"/>
  <c r="T5540" i="7"/>
  <c r="Q5540" i="7"/>
  <c r="R5541" i="7" s="1"/>
  <c r="S5541" i="7" l="1"/>
  <c r="T5541" i="7"/>
  <c r="Q5541" i="7"/>
  <c r="R5542" i="7" s="1"/>
  <c r="S5542" i="7" l="1"/>
  <c r="T5542" i="7"/>
  <c r="Q5542" i="7"/>
  <c r="R5543" i="7" s="1"/>
  <c r="S5543" i="7" l="1"/>
  <c r="T5543" i="7"/>
  <c r="Q5543" i="7"/>
  <c r="R5544" i="7" s="1"/>
  <c r="S5544" i="7" l="1"/>
  <c r="T5544" i="7"/>
  <c r="Q5544" i="7"/>
  <c r="R5545" i="7" s="1"/>
  <c r="S5545" i="7" l="1"/>
  <c r="T5545" i="7"/>
  <c r="Q5545" i="7"/>
  <c r="R5546" i="7" s="1"/>
  <c r="S5546" i="7" l="1"/>
  <c r="T5546" i="7"/>
  <c r="Q5546" i="7"/>
  <c r="R5547" i="7" s="1"/>
  <c r="S5547" i="7" l="1"/>
  <c r="T5547" i="7"/>
  <c r="Q5547" i="7"/>
  <c r="R5548" i="7" s="1"/>
  <c r="S5548" i="7" l="1"/>
  <c r="T5548" i="7"/>
  <c r="Q5548" i="7"/>
  <c r="R5549" i="7" s="1"/>
  <c r="S5549" i="7" l="1"/>
  <c r="T5549" i="7"/>
  <c r="Q5549" i="7"/>
  <c r="R5550" i="7" s="1"/>
  <c r="S5550" i="7" l="1"/>
  <c r="T5550" i="7"/>
  <c r="Q5550" i="7"/>
  <c r="R5551" i="7" s="1"/>
  <c r="S5551" i="7" l="1"/>
  <c r="T5551" i="7"/>
  <c r="Q5551" i="7"/>
  <c r="R5552" i="7" s="1"/>
  <c r="S5552" i="7" l="1"/>
  <c r="T5552" i="7"/>
  <c r="Q5552" i="7"/>
  <c r="R5553" i="7" s="1"/>
  <c r="S5553" i="7" l="1"/>
  <c r="T5553" i="7"/>
  <c r="Q5553" i="7"/>
  <c r="R5554" i="7" s="1"/>
  <c r="S5554" i="7" l="1"/>
  <c r="T5554" i="7"/>
  <c r="Q5554" i="7"/>
  <c r="Q5555" i="7" l="1"/>
  <c r="Q5556" i="7" l="1"/>
  <c r="Q5557" i="7" l="1"/>
  <c r="Q5558" i="7" l="1"/>
  <c r="Q5559" i="7" l="1"/>
  <c r="Q5560" i="7" l="1"/>
  <c r="Q5561" i="7" l="1"/>
  <c r="R5562" i="7" s="1"/>
  <c r="S5562" i="7" l="1"/>
  <c r="T5562" i="7"/>
  <c r="Q5562" i="7"/>
  <c r="R5563" i="7" s="1"/>
  <c r="S5563" i="7" l="1"/>
  <c r="T5563" i="7"/>
  <c r="Q5563" i="7"/>
  <c r="R5564" i="7" s="1"/>
  <c r="S5564" i="7" l="1"/>
  <c r="T5564" i="7"/>
  <c r="Q5564" i="7"/>
  <c r="R5565" i="7" s="1"/>
  <c r="S5565" i="7" l="1"/>
  <c r="T5565" i="7"/>
  <c r="Q5565" i="7"/>
  <c r="R5566" i="7" s="1"/>
  <c r="S5566" i="7" l="1"/>
  <c r="T5566" i="7"/>
  <c r="Q5566" i="7"/>
  <c r="R5567" i="7" s="1"/>
  <c r="S5567" i="7" l="1"/>
  <c r="T5567" i="7"/>
  <c r="Q5567" i="7"/>
  <c r="R5568" i="7" s="1"/>
  <c r="S5568" i="7" l="1"/>
  <c r="T5568" i="7"/>
  <c r="Q5568" i="7"/>
  <c r="R5569" i="7" s="1"/>
  <c r="S5569" i="7" l="1"/>
  <c r="T5569" i="7"/>
  <c r="Q5569" i="7"/>
  <c r="R5570" i="7" s="1"/>
  <c r="S5570" i="7" l="1"/>
  <c r="T5570" i="7"/>
  <c r="Q5570" i="7"/>
  <c r="R5571" i="7" s="1"/>
  <c r="S5571" i="7" l="1"/>
  <c r="T5571" i="7"/>
  <c r="Q5571" i="7"/>
  <c r="R5572" i="7" s="1"/>
  <c r="S5572" i="7" l="1"/>
  <c r="T5572" i="7"/>
  <c r="Q5572" i="7"/>
  <c r="R5573" i="7" s="1"/>
  <c r="S5573" i="7" l="1"/>
  <c r="T5573" i="7"/>
  <c r="Q5573" i="7"/>
  <c r="R5574" i="7" s="1"/>
  <c r="S5574" i="7" l="1"/>
  <c r="T5574" i="7"/>
  <c r="Q5574" i="7"/>
  <c r="R5575" i="7" s="1"/>
  <c r="S5575" i="7" l="1"/>
  <c r="T5575" i="7"/>
  <c r="Q5575" i="7"/>
  <c r="R5576" i="7" s="1"/>
  <c r="S5576" i="7" l="1"/>
  <c r="T5576" i="7"/>
  <c r="Q5576" i="7"/>
  <c r="R5577" i="7" s="1"/>
  <c r="S5577" i="7" l="1"/>
  <c r="T5577" i="7"/>
  <c r="Q5577" i="7"/>
  <c r="R5578" i="7" s="1"/>
  <c r="S5578" i="7" l="1"/>
  <c r="T5578" i="7"/>
  <c r="Q5578" i="7"/>
  <c r="Q5579" i="7" l="1"/>
  <c r="Q5580" i="7" l="1"/>
  <c r="Q5581" i="7" l="1"/>
  <c r="Q5582" i="7" l="1"/>
  <c r="Q5583" i="7" l="1"/>
  <c r="Q5584" i="7" l="1"/>
  <c r="Q5585" i="7" l="1"/>
  <c r="R5586" i="7" s="1"/>
  <c r="S5586" i="7" l="1"/>
  <c r="T5586" i="7"/>
  <c r="Q5586" i="7"/>
  <c r="R5587" i="7" s="1"/>
  <c r="S5587" i="7" l="1"/>
  <c r="T5587" i="7"/>
  <c r="Q5587" i="7"/>
  <c r="R5588" i="7" s="1"/>
  <c r="S5588" i="7" l="1"/>
  <c r="T5588" i="7"/>
  <c r="Q5588" i="7"/>
  <c r="R5589" i="7" s="1"/>
  <c r="S5589" i="7" l="1"/>
  <c r="T5589" i="7"/>
  <c r="Q5589" i="7"/>
  <c r="R5590" i="7" s="1"/>
  <c r="S5590" i="7" l="1"/>
  <c r="T5590" i="7"/>
  <c r="Q5590" i="7"/>
  <c r="R5591" i="7" s="1"/>
  <c r="S5591" i="7" l="1"/>
  <c r="T5591" i="7"/>
  <c r="Q5591" i="7"/>
  <c r="R5592" i="7" s="1"/>
  <c r="S5592" i="7" l="1"/>
  <c r="T5592" i="7"/>
  <c r="Q5592" i="7"/>
  <c r="R5593" i="7" s="1"/>
  <c r="S5593" i="7" l="1"/>
  <c r="T5593" i="7"/>
  <c r="Q5593" i="7"/>
  <c r="R5594" i="7" s="1"/>
  <c r="S5594" i="7" l="1"/>
  <c r="T5594" i="7"/>
  <c r="Q5594" i="7"/>
  <c r="R5595" i="7" s="1"/>
  <c r="S5595" i="7" l="1"/>
  <c r="T5595" i="7"/>
  <c r="Q5595" i="7"/>
  <c r="R5596" i="7" s="1"/>
  <c r="S5596" i="7" l="1"/>
  <c r="T5596" i="7"/>
  <c r="Q5596" i="7"/>
  <c r="R5597" i="7" s="1"/>
  <c r="S5597" i="7" l="1"/>
  <c r="T5597" i="7"/>
  <c r="Q5597" i="7"/>
  <c r="R5598" i="7" s="1"/>
  <c r="S5598" i="7" l="1"/>
  <c r="T5598" i="7"/>
  <c r="Q5598" i="7"/>
  <c r="R5599" i="7" s="1"/>
  <c r="S5599" i="7" l="1"/>
  <c r="T5599" i="7"/>
  <c r="Q5599" i="7"/>
  <c r="R5600" i="7" s="1"/>
  <c r="S5600" i="7" l="1"/>
  <c r="T5600" i="7"/>
  <c r="Q5600" i="7"/>
  <c r="R5601" i="7" s="1"/>
  <c r="S5601" i="7" l="1"/>
  <c r="T5601" i="7"/>
  <c r="Q5601" i="7"/>
  <c r="R5602" i="7" s="1"/>
  <c r="S5602" i="7" l="1"/>
  <c r="T5602" i="7"/>
  <c r="Q5602" i="7"/>
  <c r="R5603" i="7" s="1"/>
  <c r="S5603" i="7" l="1"/>
  <c r="T5603" i="7"/>
  <c r="Q5603" i="7"/>
  <c r="Q5604" i="7" l="1"/>
  <c r="Q5605" i="7" l="1"/>
  <c r="Q5606" i="7" l="1"/>
  <c r="Q5607" i="7" l="1"/>
  <c r="Q5608" i="7" l="1"/>
  <c r="R5609" i="7" s="1"/>
  <c r="S5609" i="7" l="1"/>
  <c r="T5609" i="7"/>
  <c r="Q5609" i="7"/>
  <c r="R5610" i="7" s="1"/>
  <c r="S5610" i="7" l="1"/>
  <c r="T5610" i="7"/>
  <c r="Q5610" i="7"/>
  <c r="R5611" i="7" s="1"/>
  <c r="S5611" i="7" l="1"/>
  <c r="T5611" i="7"/>
  <c r="Q5611" i="7"/>
  <c r="R5612" i="7" s="1"/>
  <c r="S5612" i="7" l="1"/>
  <c r="T5612" i="7"/>
  <c r="Q5612" i="7"/>
  <c r="R5613" i="7" s="1"/>
  <c r="S5613" i="7" l="1"/>
  <c r="T5613" i="7"/>
  <c r="Q5613" i="7"/>
  <c r="R5614" i="7" s="1"/>
  <c r="S5614" i="7" l="1"/>
  <c r="T5614" i="7"/>
  <c r="Q5614" i="7"/>
  <c r="R5615" i="7" s="1"/>
  <c r="S5615" i="7" l="1"/>
  <c r="T5615" i="7"/>
  <c r="Q5615" i="7"/>
  <c r="R5616" i="7" s="1"/>
  <c r="S5616" i="7" l="1"/>
  <c r="T5616" i="7"/>
  <c r="Q5616" i="7"/>
  <c r="R5617" i="7" s="1"/>
  <c r="S5617" i="7" l="1"/>
  <c r="T5617" i="7"/>
  <c r="Q5617" i="7"/>
  <c r="R5618" i="7" s="1"/>
  <c r="S5618" i="7" l="1"/>
  <c r="T5618" i="7"/>
  <c r="Q5618" i="7"/>
  <c r="R5619" i="7" s="1"/>
  <c r="S5619" i="7" l="1"/>
  <c r="T5619" i="7"/>
  <c r="Q5619" i="7"/>
  <c r="R5620" i="7" s="1"/>
  <c r="S5620" i="7" l="1"/>
  <c r="T5620" i="7"/>
  <c r="Q5620" i="7"/>
  <c r="R5621" i="7" s="1"/>
  <c r="S5621" i="7" l="1"/>
  <c r="T5621" i="7"/>
  <c r="Q5621" i="7"/>
  <c r="R5622" i="7" s="1"/>
  <c r="S5622" i="7" l="1"/>
  <c r="T5622" i="7"/>
  <c r="Q5622" i="7"/>
  <c r="R5623" i="7" s="1"/>
  <c r="S5623" i="7" l="1"/>
  <c r="T5623" i="7"/>
  <c r="Q5623" i="7"/>
  <c r="R5624" i="7" s="1"/>
  <c r="S5624" i="7" l="1"/>
  <c r="T5624" i="7"/>
  <c r="Q5624" i="7"/>
  <c r="R5625" i="7" s="1"/>
  <c r="S5625" i="7" l="1"/>
  <c r="T5625" i="7"/>
  <c r="Q5625" i="7"/>
  <c r="R5626" i="7" s="1"/>
  <c r="S5626" i="7" l="1"/>
  <c r="T5626" i="7"/>
  <c r="Q5626" i="7"/>
  <c r="R5627" i="7" s="1"/>
  <c r="S5627" i="7" l="1"/>
  <c r="T5627" i="7"/>
  <c r="Q5627" i="7"/>
  <c r="R5628" i="7" s="1"/>
  <c r="S5628" i="7" l="1"/>
  <c r="T5628" i="7"/>
  <c r="Q5628" i="7"/>
  <c r="R5629" i="7" s="1"/>
  <c r="S5629" i="7" l="1"/>
  <c r="T5629" i="7"/>
  <c r="Q5629" i="7"/>
  <c r="R5630" i="7" s="1"/>
  <c r="S5630" i="7" l="1"/>
  <c r="T5630" i="7"/>
  <c r="Q5630" i="7"/>
  <c r="R5631" i="7" s="1"/>
  <c r="S5631" i="7" l="1"/>
  <c r="T5631" i="7"/>
  <c r="Q5631" i="7"/>
  <c r="R5632" i="7" s="1"/>
  <c r="S5632" i="7" l="1"/>
  <c r="T5632" i="7"/>
  <c r="Q5632" i="7"/>
  <c r="R5633" i="7" s="1"/>
  <c r="S5633" i="7" l="1"/>
  <c r="T5633" i="7"/>
  <c r="Q5633" i="7"/>
  <c r="R5634" i="7" s="1"/>
  <c r="S5634" i="7" l="1"/>
  <c r="T5634" i="7"/>
  <c r="Q5634" i="7"/>
  <c r="R5635" i="7" s="1"/>
  <c r="S5635" i="7" l="1"/>
  <c r="T5635" i="7"/>
  <c r="Q5635" i="7"/>
  <c r="R5636" i="7" s="1"/>
  <c r="S5636" i="7" l="1"/>
  <c r="T5636" i="7"/>
  <c r="Q5636" i="7"/>
  <c r="R5637" i="7" s="1"/>
  <c r="S5637" i="7" l="1"/>
  <c r="T5637" i="7"/>
  <c r="Q5637" i="7"/>
  <c r="R5638" i="7" s="1"/>
  <c r="S5638" i="7" l="1"/>
  <c r="T5638" i="7"/>
  <c r="Q5638" i="7"/>
  <c r="R5639" i="7" s="1"/>
  <c r="S5639" i="7" l="1"/>
  <c r="T5639" i="7"/>
  <c r="Q5639" i="7"/>
  <c r="R5640" i="7" s="1"/>
  <c r="S5640" i="7" l="1"/>
  <c r="T5640" i="7"/>
  <c r="Q5640" i="7"/>
  <c r="R5641" i="7" s="1"/>
  <c r="S5641" i="7" l="1"/>
  <c r="T5641" i="7"/>
  <c r="Q5641" i="7"/>
  <c r="R5642" i="7" s="1"/>
  <c r="S5642" i="7" l="1"/>
  <c r="T5642" i="7"/>
  <c r="Q5642" i="7"/>
  <c r="R5643" i="7" s="1"/>
  <c r="S5643" i="7" l="1"/>
  <c r="T5643" i="7"/>
  <c r="Q5643" i="7"/>
  <c r="R5644" i="7" s="1"/>
  <c r="S5644" i="7" l="1"/>
  <c r="T5644" i="7"/>
  <c r="Q5644" i="7"/>
  <c r="R5645" i="7" s="1"/>
  <c r="S5645" i="7" l="1"/>
  <c r="T5645" i="7"/>
  <c r="Q5645" i="7"/>
  <c r="R5646" i="7" s="1"/>
  <c r="S5646" i="7" l="1"/>
  <c r="T5646" i="7"/>
  <c r="Q5646" i="7"/>
  <c r="R5647" i="7" s="1"/>
  <c r="S5647" i="7" l="1"/>
  <c r="T5647" i="7"/>
  <c r="Q5647" i="7"/>
  <c r="R5648" i="7" s="1"/>
  <c r="S5648" i="7" l="1"/>
  <c r="T5648" i="7"/>
  <c r="Q5648" i="7"/>
  <c r="R5649" i="7" s="1"/>
  <c r="S5649" i="7" l="1"/>
  <c r="T5649" i="7"/>
  <c r="Q5649" i="7"/>
  <c r="R5650" i="7" s="1"/>
  <c r="S5650" i="7" l="1"/>
  <c r="T5650" i="7"/>
  <c r="Q5650" i="7"/>
  <c r="R5651" i="7" s="1"/>
  <c r="S5651" i="7" l="1"/>
  <c r="T5651" i="7"/>
  <c r="Q5651" i="7"/>
  <c r="Q5652" i="7" l="1"/>
  <c r="Q5653" i="7" l="1"/>
  <c r="Q5654" i="7" l="1"/>
  <c r="Q5655" i="7" l="1"/>
  <c r="Q5656" i="7" l="1"/>
  <c r="R5657" i="7" s="1"/>
  <c r="S5657" i="7" l="1"/>
  <c r="T5657" i="7"/>
  <c r="Q5657" i="7"/>
  <c r="R5658" i="7" s="1"/>
  <c r="S5658" i="7" l="1"/>
  <c r="T5658" i="7"/>
  <c r="Q5658" i="7"/>
  <c r="R5659" i="7" s="1"/>
  <c r="S5659" i="7" l="1"/>
  <c r="T5659" i="7"/>
  <c r="Q5659" i="7"/>
  <c r="R5660" i="7" s="1"/>
  <c r="S5660" i="7" l="1"/>
  <c r="T5660" i="7"/>
  <c r="Q5660" i="7"/>
  <c r="R5661" i="7" s="1"/>
  <c r="S5661" i="7" l="1"/>
  <c r="T5661" i="7"/>
  <c r="Q5661" i="7"/>
  <c r="R5662" i="7" s="1"/>
  <c r="S5662" i="7" l="1"/>
  <c r="T5662" i="7"/>
  <c r="Q5662" i="7"/>
  <c r="R5663" i="7" s="1"/>
  <c r="S5663" i="7" l="1"/>
  <c r="T5663" i="7"/>
  <c r="Q5663" i="7"/>
  <c r="R5664" i="7" s="1"/>
  <c r="S5664" i="7" l="1"/>
  <c r="T5664" i="7"/>
  <c r="Q5664" i="7"/>
  <c r="R5665" i="7" s="1"/>
  <c r="S5665" i="7" l="1"/>
  <c r="T5665" i="7"/>
  <c r="Q5665" i="7"/>
  <c r="R5666" i="7" s="1"/>
  <c r="S5666" i="7" l="1"/>
  <c r="T5666" i="7"/>
  <c r="Q5666" i="7"/>
  <c r="R5667" i="7" s="1"/>
  <c r="S5667" i="7" l="1"/>
  <c r="T5667" i="7"/>
  <c r="Q5667" i="7"/>
  <c r="R5668" i="7" s="1"/>
  <c r="S5668" i="7" l="1"/>
  <c r="T5668" i="7"/>
  <c r="Q5668" i="7"/>
  <c r="R5669" i="7" s="1"/>
  <c r="S5669" i="7" l="1"/>
  <c r="T5669" i="7"/>
  <c r="Q5669" i="7"/>
  <c r="R5670" i="7" s="1"/>
  <c r="S5670" i="7" l="1"/>
  <c r="T5670" i="7"/>
  <c r="Q5670" i="7"/>
  <c r="R5671" i="7" s="1"/>
  <c r="S5671" i="7" l="1"/>
  <c r="T5671" i="7"/>
  <c r="Q5671" i="7"/>
  <c r="R5672" i="7" s="1"/>
  <c r="S5672" i="7" l="1"/>
  <c r="T5672" i="7"/>
  <c r="Q5672" i="7"/>
  <c r="R5673" i="7" s="1"/>
  <c r="S5673" i="7" l="1"/>
  <c r="T5673" i="7"/>
  <c r="Q5673" i="7"/>
  <c r="Q5674" i="7" l="1"/>
  <c r="Q5675" i="7" l="1"/>
  <c r="Q5676" i="7" l="1"/>
  <c r="Q5677" i="7" l="1"/>
  <c r="Q5678" i="7" l="1"/>
  <c r="Q5679" i="7" l="1"/>
  <c r="Q5680" i="7" l="1"/>
  <c r="Q5681" i="7" l="1"/>
  <c r="Q5682" i="7" l="1"/>
  <c r="R5683" i="7" s="1"/>
  <c r="S5683" i="7" l="1"/>
  <c r="T5683" i="7"/>
  <c r="Q5683" i="7"/>
  <c r="R5684" i="7" s="1"/>
  <c r="S5684" i="7" l="1"/>
  <c r="T5684" i="7"/>
  <c r="Q5684" i="7"/>
  <c r="R5685" i="7" s="1"/>
  <c r="S5685" i="7" l="1"/>
  <c r="T5685" i="7"/>
  <c r="Q5685" i="7"/>
  <c r="R5686" i="7" s="1"/>
  <c r="S5686" i="7" l="1"/>
  <c r="T5686" i="7"/>
  <c r="Q5686" i="7"/>
  <c r="R5687" i="7" s="1"/>
  <c r="S5687" i="7" l="1"/>
  <c r="T5687" i="7"/>
  <c r="Q5687" i="7"/>
  <c r="R5688" i="7" s="1"/>
  <c r="S5688" i="7" l="1"/>
  <c r="T5688" i="7"/>
  <c r="Q5688" i="7"/>
  <c r="R5689" i="7" s="1"/>
  <c r="S5689" i="7" l="1"/>
  <c r="T5689" i="7"/>
  <c r="Q5689" i="7"/>
  <c r="R5690" i="7" s="1"/>
  <c r="S5690" i="7" l="1"/>
  <c r="T5690" i="7"/>
  <c r="Q5690" i="7"/>
  <c r="R5691" i="7" s="1"/>
  <c r="S5691" i="7" l="1"/>
  <c r="T5691" i="7"/>
  <c r="Q5691" i="7"/>
  <c r="R5692" i="7" s="1"/>
  <c r="S5692" i="7" l="1"/>
  <c r="T5692" i="7"/>
  <c r="Q5692" i="7"/>
  <c r="R5693" i="7" s="1"/>
  <c r="S5693" i="7" l="1"/>
  <c r="T5693" i="7"/>
  <c r="Q5693" i="7"/>
  <c r="R5694" i="7" s="1"/>
  <c r="S5694" i="7" l="1"/>
  <c r="T5694" i="7"/>
  <c r="Q5694" i="7"/>
  <c r="R5695" i="7" s="1"/>
  <c r="S5695" i="7" l="1"/>
  <c r="T5695" i="7"/>
  <c r="Q5695" i="7"/>
  <c r="R5696" i="7" s="1"/>
  <c r="S5696" i="7" l="1"/>
  <c r="T5696" i="7"/>
  <c r="Q5696" i="7"/>
  <c r="Q5697" i="7" l="1"/>
  <c r="Q5698" i="7" l="1"/>
  <c r="Q5699" i="7" l="1"/>
  <c r="Q5700" i="7" l="1"/>
  <c r="Q5701" i="7" l="1"/>
  <c r="Q5702" i="7" l="1"/>
  <c r="Q5703" i="7" l="1"/>
  <c r="Q5704" i="7" l="1"/>
  <c r="Q5705" i="7" l="1"/>
  <c r="Q5706" i="7" l="1"/>
  <c r="R5707" i="7" s="1"/>
  <c r="S5707" i="7" l="1"/>
  <c r="T5707" i="7"/>
  <c r="Q5707" i="7"/>
  <c r="R5708" i="7" s="1"/>
  <c r="S5708" i="7" l="1"/>
  <c r="T5708" i="7"/>
  <c r="Q5708" i="7"/>
  <c r="R5709" i="7" s="1"/>
  <c r="S5709" i="7" l="1"/>
  <c r="T5709" i="7"/>
  <c r="Q5709" i="7"/>
  <c r="R5710" i="7" s="1"/>
  <c r="S5710" i="7" l="1"/>
  <c r="T5710" i="7"/>
  <c r="Q5710" i="7"/>
  <c r="R5711" i="7" s="1"/>
  <c r="S5711" i="7" l="1"/>
  <c r="T5711" i="7"/>
  <c r="Q5711" i="7"/>
  <c r="R5712" i="7" s="1"/>
  <c r="S5712" i="7" l="1"/>
  <c r="T5712" i="7"/>
  <c r="Q5712" i="7"/>
  <c r="R5713" i="7" s="1"/>
  <c r="S5713" i="7" l="1"/>
  <c r="T5713" i="7"/>
  <c r="Q5713" i="7"/>
  <c r="R5714" i="7" s="1"/>
  <c r="S5714" i="7" l="1"/>
  <c r="T5714" i="7"/>
  <c r="Q5714" i="7"/>
  <c r="R5715" i="7" s="1"/>
  <c r="S5715" i="7" l="1"/>
  <c r="T5715" i="7"/>
  <c r="Q5715" i="7"/>
  <c r="R5716" i="7" s="1"/>
  <c r="S5716" i="7" l="1"/>
  <c r="T5716" i="7"/>
  <c r="Q5716" i="7"/>
  <c r="R5717" i="7" s="1"/>
  <c r="S5717" i="7" l="1"/>
  <c r="T5717" i="7"/>
  <c r="Q5717" i="7"/>
  <c r="R5718" i="7" s="1"/>
  <c r="S5718" i="7" l="1"/>
  <c r="T5718" i="7"/>
  <c r="Q5718" i="7"/>
  <c r="R5719" i="7" s="1"/>
  <c r="S5719" i="7" l="1"/>
  <c r="T5719" i="7"/>
  <c r="Q5719" i="7"/>
  <c r="R5720" i="7" s="1"/>
  <c r="S5720" i="7" l="1"/>
  <c r="T5720" i="7"/>
  <c r="Q5720" i="7"/>
  <c r="R5721" i="7" s="1"/>
  <c r="S5721" i="7" l="1"/>
  <c r="T5721" i="7"/>
  <c r="Q5721" i="7"/>
  <c r="R5722" i="7" s="1"/>
  <c r="S5722" i="7" l="1"/>
  <c r="T5722" i="7"/>
  <c r="Q5722" i="7"/>
  <c r="Q5723" i="7" l="1"/>
  <c r="Q5724" i="7" l="1"/>
  <c r="Q5725" i="7" l="1"/>
  <c r="Q5726" i="7" l="1"/>
  <c r="Q5727" i="7" l="1"/>
  <c r="Q5728" i="7" l="1"/>
  <c r="R5729" i="7" s="1"/>
  <c r="S5729" i="7" l="1"/>
  <c r="T5729" i="7"/>
  <c r="Q5729" i="7"/>
  <c r="R5730" i="7" s="1"/>
  <c r="S5730" i="7" l="1"/>
  <c r="T5730" i="7"/>
  <c r="Q5730" i="7"/>
  <c r="R5731" i="7" s="1"/>
  <c r="S5731" i="7" l="1"/>
  <c r="T5731" i="7"/>
  <c r="Q5731" i="7"/>
  <c r="R5732" i="7" s="1"/>
  <c r="S5732" i="7" l="1"/>
  <c r="T5732" i="7"/>
  <c r="Q5732" i="7"/>
  <c r="R5733" i="7" s="1"/>
  <c r="S5733" i="7" l="1"/>
  <c r="T5733" i="7"/>
  <c r="Q5733" i="7"/>
  <c r="R5734" i="7" s="1"/>
  <c r="S5734" i="7" l="1"/>
  <c r="T5734" i="7"/>
  <c r="Q5734" i="7"/>
  <c r="R5735" i="7" s="1"/>
  <c r="S5735" i="7" l="1"/>
  <c r="T5735" i="7"/>
  <c r="Q5735" i="7"/>
  <c r="R5736" i="7" s="1"/>
  <c r="S5736" i="7" l="1"/>
  <c r="T5736" i="7"/>
  <c r="Q5736" i="7"/>
  <c r="R5737" i="7" s="1"/>
  <c r="S5737" i="7" l="1"/>
  <c r="T5737" i="7"/>
  <c r="Q5737" i="7"/>
  <c r="R5738" i="7" s="1"/>
  <c r="S5738" i="7" l="1"/>
  <c r="T5738" i="7"/>
  <c r="Q5738" i="7"/>
  <c r="R5739" i="7" s="1"/>
  <c r="S5739" i="7" l="1"/>
  <c r="T5739" i="7"/>
  <c r="Q5739" i="7"/>
  <c r="R5740" i="7" s="1"/>
  <c r="S5740" i="7" l="1"/>
  <c r="T5740" i="7"/>
  <c r="Q5740" i="7"/>
  <c r="R5741" i="7" s="1"/>
  <c r="S5741" i="7" l="1"/>
  <c r="T5741" i="7"/>
  <c r="Q5741" i="7"/>
  <c r="R5742" i="7" s="1"/>
  <c r="S5742" i="7" l="1"/>
  <c r="T5742" i="7"/>
  <c r="Q5742" i="7"/>
  <c r="R5743" i="7" s="1"/>
  <c r="S5743" i="7" l="1"/>
  <c r="T5743" i="7"/>
  <c r="Q5743" i="7"/>
  <c r="R5744" i="7" s="1"/>
  <c r="S5744" i="7" l="1"/>
  <c r="T5744" i="7"/>
  <c r="Q5744" i="7"/>
  <c r="R5745" i="7" s="1"/>
  <c r="S5745" i="7" l="1"/>
  <c r="T5745" i="7"/>
  <c r="Q5745" i="7"/>
  <c r="R5746" i="7" s="1"/>
  <c r="S5746" i="7" l="1"/>
  <c r="T5746" i="7"/>
  <c r="Q5746" i="7"/>
  <c r="Q5747" i="7" l="1"/>
  <c r="Q5748" i="7" l="1"/>
  <c r="Q5749" i="7" l="1"/>
  <c r="Q5750" i="7" l="1"/>
  <c r="Q5751" i="7" l="1"/>
  <c r="Q5752" i="7" l="1"/>
  <c r="R5753" i="7" s="1"/>
  <c r="S5753" i="7" l="1"/>
  <c r="T5753" i="7"/>
  <c r="Q5753" i="7"/>
  <c r="R5754" i="7" s="1"/>
  <c r="S5754" i="7" l="1"/>
  <c r="T5754" i="7"/>
  <c r="Q5754" i="7"/>
  <c r="R5755" i="7" s="1"/>
  <c r="S5755" i="7" l="1"/>
  <c r="T5755" i="7"/>
  <c r="Q5755" i="7"/>
  <c r="R5756" i="7" s="1"/>
  <c r="S5756" i="7" l="1"/>
  <c r="T5756" i="7"/>
  <c r="Q5756" i="7"/>
  <c r="R5757" i="7" s="1"/>
  <c r="S5757" i="7" l="1"/>
  <c r="T5757" i="7"/>
  <c r="Q5757" i="7"/>
  <c r="R5758" i="7" s="1"/>
  <c r="S5758" i="7" l="1"/>
  <c r="T5758" i="7"/>
  <c r="Q5758" i="7"/>
  <c r="R5759" i="7" s="1"/>
  <c r="S5759" i="7" l="1"/>
  <c r="T5759" i="7"/>
  <c r="Q5759" i="7"/>
  <c r="R5760" i="7" s="1"/>
  <c r="S5760" i="7" l="1"/>
  <c r="T5760" i="7"/>
  <c r="Q5760" i="7"/>
  <c r="R5761" i="7" s="1"/>
  <c r="S5761" i="7" l="1"/>
  <c r="T5761" i="7"/>
  <c r="Q5761" i="7"/>
  <c r="R5762" i="7" s="1"/>
  <c r="S5762" i="7" l="1"/>
  <c r="T5762" i="7"/>
  <c r="Q5762" i="7"/>
  <c r="R5763" i="7" s="1"/>
  <c r="S5763" i="7" l="1"/>
  <c r="T5763" i="7"/>
  <c r="Q5763" i="7"/>
  <c r="R5764" i="7" s="1"/>
  <c r="S5764" i="7" l="1"/>
  <c r="T5764" i="7"/>
  <c r="Q5764" i="7"/>
  <c r="R5765" i="7" s="1"/>
  <c r="S5765" i="7" l="1"/>
  <c r="T5765" i="7"/>
  <c r="Q5765" i="7"/>
  <c r="R5766" i="7" s="1"/>
  <c r="S5766" i="7" l="1"/>
  <c r="T5766" i="7"/>
  <c r="Q5766" i="7"/>
  <c r="R5767" i="7" s="1"/>
  <c r="S5767" i="7" l="1"/>
  <c r="T5767" i="7"/>
  <c r="Q5767" i="7"/>
  <c r="R5768" i="7" s="1"/>
  <c r="S5768" i="7" l="1"/>
  <c r="T5768" i="7"/>
  <c r="Q5768" i="7"/>
  <c r="R5769" i="7" s="1"/>
  <c r="S5769" i="7" l="1"/>
  <c r="T5769" i="7"/>
  <c r="Q5769" i="7"/>
  <c r="R5770" i="7" s="1"/>
  <c r="S5770" i="7" l="1"/>
  <c r="T5770" i="7"/>
  <c r="Q5770" i="7"/>
  <c r="Q5771" i="7" l="1"/>
  <c r="Q5772" i="7" l="1"/>
  <c r="Q5773" i="7" l="1"/>
  <c r="R5774" i="7" s="1"/>
  <c r="S5774" i="7" l="1"/>
  <c r="T5774" i="7"/>
  <c r="Q5774" i="7"/>
  <c r="R5775" i="7" s="1"/>
  <c r="S5775" i="7" l="1"/>
  <c r="T5775" i="7"/>
  <c r="Q5775" i="7"/>
  <c r="R5776" i="7" s="1"/>
  <c r="S5776" i="7" l="1"/>
  <c r="T5776" i="7"/>
  <c r="Q5776" i="7"/>
  <c r="R5777" i="7" s="1"/>
  <c r="S5777" i="7" l="1"/>
  <c r="T5777" i="7"/>
  <c r="Q5777" i="7"/>
  <c r="R5778" i="7" s="1"/>
  <c r="S5778" i="7" l="1"/>
  <c r="T5778" i="7"/>
  <c r="Q5778" i="7"/>
  <c r="R5779" i="7" s="1"/>
  <c r="S5779" i="7" l="1"/>
  <c r="T5779" i="7"/>
  <c r="Q5779" i="7"/>
  <c r="R5780" i="7" s="1"/>
  <c r="S5780" i="7" l="1"/>
  <c r="T5780" i="7"/>
  <c r="Q5780" i="7"/>
  <c r="R5781" i="7" s="1"/>
  <c r="S5781" i="7" l="1"/>
  <c r="T5781" i="7"/>
  <c r="Q5781" i="7"/>
  <c r="R5782" i="7" s="1"/>
  <c r="S5782" i="7" l="1"/>
  <c r="T5782" i="7"/>
  <c r="Q5782" i="7"/>
  <c r="R5783" i="7" s="1"/>
  <c r="S5783" i="7" l="1"/>
  <c r="T5783" i="7"/>
  <c r="Q5783" i="7"/>
  <c r="R5784" i="7" s="1"/>
  <c r="S5784" i="7" l="1"/>
  <c r="T5784" i="7"/>
  <c r="Q5784" i="7"/>
  <c r="R5785" i="7" s="1"/>
  <c r="S5785" i="7" l="1"/>
  <c r="T5785" i="7"/>
  <c r="Q5785" i="7"/>
  <c r="R5786" i="7" s="1"/>
  <c r="S5786" i="7" l="1"/>
  <c r="T5786" i="7"/>
  <c r="Q5786" i="7"/>
  <c r="R5787" i="7" s="1"/>
  <c r="S5787" i="7" l="1"/>
  <c r="T5787" i="7"/>
  <c r="Q5787" i="7"/>
  <c r="R5788" i="7" s="1"/>
  <c r="S5788" i="7" l="1"/>
  <c r="T5788" i="7"/>
  <c r="Q5788" i="7"/>
  <c r="R5789" i="7" s="1"/>
  <c r="S5789" i="7" l="1"/>
  <c r="T5789" i="7"/>
  <c r="Q5789" i="7"/>
  <c r="R5790" i="7" s="1"/>
  <c r="S5790" i="7" l="1"/>
  <c r="T5790" i="7"/>
  <c r="Q5790" i="7"/>
  <c r="R5791" i="7" s="1"/>
  <c r="S5791" i="7" l="1"/>
  <c r="T5791" i="7"/>
  <c r="Q5791" i="7"/>
  <c r="R5792" i="7" s="1"/>
  <c r="S5792" i="7" l="1"/>
  <c r="T5792" i="7"/>
  <c r="Q5792" i="7"/>
  <c r="R5793" i="7" s="1"/>
  <c r="S5793" i="7" l="1"/>
  <c r="T5793" i="7"/>
  <c r="Q5793" i="7"/>
  <c r="R5794" i="7" s="1"/>
  <c r="S5794" i="7" l="1"/>
  <c r="T5794" i="7"/>
  <c r="Q5794" i="7"/>
  <c r="R5795" i="7" s="1"/>
  <c r="S5795" i="7" l="1"/>
  <c r="T5795" i="7"/>
  <c r="Q5795" i="7"/>
  <c r="R5796" i="7" s="1"/>
  <c r="S5796" i="7" l="1"/>
  <c r="T5796" i="7"/>
  <c r="Q5796" i="7"/>
  <c r="R5797" i="7" s="1"/>
  <c r="S5797" i="7" l="1"/>
  <c r="T5797" i="7"/>
  <c r="Q5797" i="7"/>
  <c r="Q5798" i="7" l="1"/>
  <c r="Q5799" i="7" l="1"/>
  <c r="Q5800" i="7" l="1"/>
  <c r="R5801" i="7" s="1"/>
  <c r="S5801" i="7" l="1"/>
  <c r="T5801" i="7"/>
  <c r="Q5801" i="7"/>
  <c r="R5802" i="7" s="1"/>
  <c r="S5802" i="7" l="1"/>
  <c r="T5802" i="7"/>
  <c r="Q5802" i="7"/>
  <c r="R5803" i="7" s="1"/>
  <c r="S5803" i="7" l="1"/>
  <c r="T5803" i="7"/>
  <c r="Q5803" i="7"/>
  <c r="R5804" i="7" s="1"/>
  <c r="S5804" i="7" l="1"/>
  <c r="T5804" i="7"/>
  <c r="Q5804" i="7"/>
  <c r="R5805" i="7" s="1"/>
  <c r="S5805" i="7" l="1"/>
  <c r="T5805" i="7"/>
  <c r="Q5805" i="7"/>
  <c r="R5806" i="7" s="1"/>
  <c r="S5806" i="7" l="1"/>
  <c r="T5806" i="7"/>
  <c r="Q5806" i="7"/>
  <c r="R5807" i="7" s="1"/>
  <c r="S5807" i="7" l="1"/>
  <c r="T5807" i="7"/>
  <c r="Q5807" i="7"/>
  <c r="R5808" i="7" s="1"/>
  <c r="S5808" i="7" l="1"/>
  <c r="T5808" i="7"/>
  <c r="Q5808" i="7"/>
  <c r="R5809" i="7" s="1"/>
  <c r="S5809" i="7" l="1"/>
  <c r="T5809" i="7"/>
  <c r="Q5809" i="7"/>
  <c r="R5810" i="7" s="1"/>
  <c r="S5810" i="7" l="1"/>
  <c r="T5810" i="7"/>
  <c r="Q5810" i="7"/>
  <c r="R5811" i="7" s="1"/>
  <c r="S5811" i="7" l="1"/>
  <c r="T5811" i="7"/>
  <c r="Q5811" i="7"/>
  <c r="R5812" i="7" s="1"/>
  <c r="S5812" i="7" l="1"/>
  <c r="T5812" i="7"/>
  <c r="Q5812" i="7"/>
  <c r="R5813" i="7" s="1"/>
  <c r="S5813" i="7" l="1"/>
  <c r="T5813" i="7"/>
  <c r="Q5813" i="7"/>
  <c r="R5814" i="7" s="1"/>
  <c r="S5814" i="7" l="1"/>
  <c r="T5814" i="7"/>
  <c r="Q5814" i="7"/>
  <c r="R5815" i="7" s="1"/>
  <c r="S5815" i="7" l="1"/>
  <c r="T5815" i="7"/>
  <c r="Q5815" i="7"/>
  <c r="R5816" i="7" s="1"/>
  <c r="S5816" i="7" l="1"/>
  <c r="T5816" i="7"/>
  <c r="Q5816" i="7"/>
  <c r="R5817" i="7" s="1"/>
  <c r="S5817" i="7" l="1"/>
  <c r="T5817" i="7"/>
  <c r="Q5817" i="7"/>
  <c r="R5818" i="7" s="1"/>
  <c r="S5818" i="7" l="1"/>
  <c r="T5818" i="7"/>
  <c r="Q5818" i="7"/>
  <c r="R5819" i="7" s="1"/>
  <c r="S5819" i="7" l="1"/>
  <c r="T5819" i="7"/>
  <c r="Q5819" i="7"/>
  <c r="Q5820" i="7" l="1"/>
  <c r="Q5821" i="7" l="1"/>
  <c r="Q5822" i="7" l="1"/>
  <c r="Q5823" i="7" l="1"/>
  <c r="Q5824" i="7" l="1"/>
  <c r="R5825" i="7" s="1"/>
  <c r="S5825" i="7" l="1"/>
  <c r="T5825" i="7"/>
  <c r="Q5825" i="7"/>
  <c r="R5826" i="7" s="1"/>
  <c r="S5826" i="7" l="1"/>
  <c r="T5826" i="7"/>
  <c r="Q5826" i="7"/>
  <c r="R5827" i="7" s="1"/>
  <c r="S5827" i="7" l="1"/>
  <c r="T5827" i="7"/>
  <c r="Q5827" i="7"/>
  <c r="R5828" i="7" s="1"/>
  <c r="S5828" i="7" l="1"/>
  <c r="T5828" i="7"/>
  <c r="Q5828" i="7"/>
  <c r="R5829" i="7" s="1"/>
  <c r="S5829" i="7" l="1"/>
  <c r="T5829" i="7"/>
  <c r="Q5829" i="7"/>
  <c r="R5830" i="7" s="1"/>
  <c r="S5830" i="7" l="1"/>
  <c r="T5830" i="7"/>
  <c r="Q5830" i="7"/>
  <c r="R5831" i="7" s="1"/>
  <c r="S5831" i="7" l="1"/>
  <c r="T5831" i="7"/>
  <c r="Q5831" i="7"/>
  <c r="R5832" i="7" s="1"/>
  <c r="S5832" i="7" l="1"/>
  <c r="T5832" i="7"/>
  <c r="Q5832" i="7"/>
  <c r="R5833" i="7" s="1"/>
  <c r="S5833" i="7" l="1"/>
  <c r="T5833" i="7"/>
  <c r="Q5833" i="7"/>
  <c r="R5834" i="7" s="1"/>
  <c r="S5834" i="7" l="1"/>
  <c r="T5834" i="7"/>
  <c r="Q5834" i="7"/>
  <c r="R5835" i="7" s="1"/>
  <c r="S5835" i="7" l="1"/>
  <c r="T5835" i="7"/>
  <c r="Q5835" i="7"/>
  <c r="R5836" i="7" s="1"/>
  <c r="S5836" i="7" l="1"/>
  <c r="T5836" i="7"/>
  <c r="Q5836" i="7"/>
  <c r="R5837" i="7" s="1"/>
  <c r="S5837" i="7" l="1"/>
  <c r="T5837" i="7"/>
  <c r="Q5837" i="7"/>
  <c r="R5838" i="7" s="1"/>
  <c r="S5838" i="7" l="1"/>
  <c r="T5838" i="7"/>
  <c r="Q5838" i="7"/>
  <c r="R5839" i="7" s="1"/>
  <c r="S5839" i="7" l="1"/>
  <c r="T5839" i="7"/>
  <c r="Q5839" i="7"/>
  <c r="R5840" i="7" s="1"/>
  <c r="S5840" i="7" l="1"/>
  <c r="T5840" i="7"/>
  <c r="Q5840" i="7"/>
  <c r="R5841" i="7" s="1"/>
  <c r="S5841" i="7" l="1"/>
  <c r="T5841" i="7"/>
  <c r="Q5841" i="7"/>
  <c r="Q5842" i="7" l="1"/>
  <c r="Q5843" i="7" l="1"/>
  <c r="Q5844" i="7" l="1"/>
  <c r="Q5845" i="7" l="1"/>
  <c r="Q5846" i="7" l="1"/>
  <c r="Q5847" i="7" l="1"/>
  <c r="Q5848" i="7" l="1"/>
  <c r="Q5849" i="7" l="1"/>
  <c r="Q5850" i="7" l="1"/>
  <c r="R5851" i="7" s="1"/>
  <c r="S5851" i="7" l="1"/>
  <c r="T5851" i="7"/>
  <c r="Q5851" i="7"/>
  <c r="R5852" i="7" s="1"/>
  <c r="S5852" i="7" l="1"/>
  <c r="T5852" i="7"/>
  <c r="Q5852" i="7"/>
  <c r="R5853" i="7" s="1"/>
  <c r="S5853" i="7" l="1"/>
  <c r="T5853" i="7"/>
  <c r="Q5853" i="7"/>
  <c r="R5854" i="7" s="1"/>
  <c r="S5854" i="7" l="1"/>
  <c r="T5854" i="7"/>
  <c r="Q5854" i="7"/>
  <c r="R5855" i="7" s="1"/>
  <c r="S5855" i="7" l="1"/>
  <c r="T5855" i="7"/>
  <c r="Q5855" i="7"/>
  <c r="R5856" i="7" s="1"/>
  <c r="S5856" i="7" l="1"/>
  <c r="T5856" i="7"/>
  <c r="Q5856" i="7"/>
  <c r="R5857" i="7" s="1"/>
  <c r="S5857" i="7" l="1"/>
  <c r="T5857" i="7"/>
  <c r="Q5857" i="7"/>
  <c r="R5858" i="7" s="1"/>
  <c r="S5858" i="7" l="1"/>
  <c r="T5858" i="7"/>
  <c r="Q5858" i="7"/>
  <c r="R5859" i="7" s="1"/>
  <c r="S5859" i="7" l="1"/>
  <c r="T5859" i="7"/>
  <c r="Q5859" i="7"/>
  <c r="R5860" i="7" s="1"/>
  <c r="S5860" i="7" l="1"/>
  <c r="T5860" i="7"/>
  <c r="Q5860" i="7"/>
  <c r="R5861" i="7" s="1"/>
  <c r="S5861" i="7" l="1"/>
  <c r="T5861" i="7"/>
  <c r="Q5861" i="7"/>
  <c r="R5862" i="7" s="1"/>
  <c r="S5862" i="7" l="1"/>
  <c r="T5862" i="7"/>
  <c r="Q5862" i="7"/>
  <c r="R5863" i="7" s="1"/>
  <c r="S5863" i="7" l="1"/>
  <c r="T5863" i="7"/>
  <c r="Q5863" i="7"/>
  <c r="R5864" i="7" s="1"/>
  <c r="S5864" i="7" l="1"/>
  <c r="T5864" i="7"/>
  <c r="Q5864" i="7"/>
  <c r="Q5865" i="7" l="1"/>
  <c r="Q5866" i="7" l="1"/>
  <c r="Q5867" i="7" l="1"/>
  <c r="Q5868" i="7" l="1"/>
  <c r="Q5869" i="7" l="1"/>
  <c r="Q5870" i="7" l="1"/>
  <c r="Q5871" i="7" l="1"/>
  <c r="Q5872" i="7" l="1"/>
  <c r="Q5873" i="7" l="1"/>
  <c r="Q5874" i="7" l="1"/>
  <c r="R5875" i="7" s="1"/>
  <c r="S5875" i="7" l="1"/>
  <c r="T5875" i="7"/>
  <c r="Q5875" i="7"/>
  <c r="R5876" i="7" s="1"/>
  <c r="S5876" i="7" l="1"/>
  <c r="T5876" i="7"/>
  <c r="Q5876" i="7"/>
  <c r="R5877" i="7" s="1"/>
  <c r="S5877" i="7" l="1"/>
  <c r="T5877" i="7"/>
  <c r="Q5877" i="7"/>
  <c r="R5878" i="7" s="1"/>
  <c r="S5878" i="7" l="1"/>
  <c r="T5878" i="7"/>
  <c r="Q5878" i="7"/>
  <c r="R5879" i="7" s="1"/>
  <c r="S5879" i="7" l="1"/>
  <c r="T5879" i="7"/>
  <c r="Q5879" i="7"/>
  <c r="R5880" i="7" s="1"/>
  <c r="S5880" i="7" l="1"/>
  <c r="T5880" i="7"/>
  <c r="Q5880" i="7"/>
  <c r="R5881" i="7" s="1"/>
  <c r="S5881" i="7" l="1"/>
  <c r="T5881" i="7"/>
  <c r="Q5881" i="7"/>
  <c r="R5882" i="7" s="1"/>
  <c r="S5882" i="7" l="1"/>
  <c r="T5882" i="7"/>
  <c r="Q5882" i="7"/>
  <c r="R5883" i="7" s="1"/>
  <c r="S5883" i="7" l="1"/>
  <c r="T5883" i="7"/>
  <c r="Q5883" i="7"/>
  <c r="R5884" i="7" s="1"/>
  <c r="S5884" i="7" l="1"/>
  <c r="T5884" i="7"/>
  <c r="Q5884" i="7"/>
  <c r="R5885" i="7" s="1"/>
  <c r="S5885" i="7" l="1"/>
  <c r="T5885" i="7"/>
  <c r="Q5885" i="7"/>
  <c r="R5886" i="7" s="1"/>
  <c r="S5886" i="7" l="1"/>
  <c r="T5886" i="7"/>
  <c r="Q5886" i="7"/>
  <c r="R5887" i="7" s="1"/>
  <c r="S5887" i="7" l="1"/>
  <c r="T5887" i="7"/>
  <c r="Q5887" i="7"/>
  <c r="R5888" i="7" s="1"/>
  <c r="S5888" i="7" l="1"/>
  <c r="T5888" i="7"/>
  <c r="Q5888" i="7"/>
  <c r="R5889" i="7" s="1"/>
  <c r="S5889" i="7" l="1"/>
  <c r="T5889" i="7"/>
  <c r="Q5889" i="7"/>
  <c r="R5890" i="7" s="1"/>
  <c r="S5890" i="7" l="1"/>
  <c r="T5890" i="7"/>
  <c r="Q5890" i="7"/>
  <c r="Q5891" i="7" l="1"/>
  <c r="Q5892" i="7" l="1"/>
  <c r="Q5893" i="7" l="1"/>
  <c r="Q5894" i="7" l="1"/>
  <c r="Q5895" i="7" l="1"/>
  <c r="Q5896" i="7" l="1"/>
  <c r="R5897" i="7" s="1"/>
  <c r="S5897" i="7" l="1"/>
  <c r="T5897" i="7"/>
  <c r="Q5897" i="7"/>
  <c r="R5898" i="7" s="1"/>
  <c r="S5898" i="7" l="1"/>
  <c r="T5898" i="7"/>
  <c r="Q5898" i="7"/>
  <c r="R5899" i="7" s="1"/>
  <c r="S5899" i="7" l="1"/>
  <c r="T5899" i="7"/>
  <c r="Q5899" i="7"/>
  <c r="R5900" i="7" s="1"/>
  <c r="S5900" i="7" l="1"/>
  <c r="T5900" i="7"/>
  <c r="Q5900" i="7"/>
  <c r="R5901" i="7" s="1"/>
  <c r="S5901" i="7" l="1"/>
  <c r="T5901" i="7"/>
  <c r="Q5901" i="7"/>
  <c r="R5902" i="7" s="1"/>
  <c r="S5902" i="7" l="1"/>
  <c r="T5902" i="7"/>
  <c r="Q5902" i="7"/>
  <c r="R5903" i="7" s="1"/>
  <c r="S5903" i="7" l="1"/>
  <c r="T5903" i="7"/>
  <c r="Q5903" i="7"/>
  <c r="R5904" i="7" s="1"/>
  <c r="S5904" i="7" l="1"/>
  <c r="T5904" i="7"/>
  <c r="Q5904" i="7"/>
  <c r="R5905" i="7" s="1"/>
  <c r="S5905" i="7" l="1"/>
  <c r="T5905" i="7"/>
  <c r="Q5905" i="7"/>
  <c r="R5906" i="7" s="1"/>
  <c r="S5906" i="7" l="1"/>
  <c r="T5906" i="7"/>
  <c r="Q5906" i="7"/>
  <c r="R5907" i="7" s="1"/>
  <c r="S5907" i="7" l="1"/>
  <c r="T5907" i="7"/>
  <c r="Q5907" i="7"/>
  <c r="R5908" i="7" s="1"/>
  <c r="S5908" i="7" l="1"/>
  <c r="T5908" i="7"/>
  <c r="Q5908" i="7"/>
  <c r="R5909" i="7" s="1"/>
  <c r="S5909" i="7" l="1"/>
  <c r="T5909" i="7"/>
  <c r="Q5909" i="7"/>
  <c r="R5910" i="7" s="1"/>
  <c r="S5910" i="7" l="1"/>
  <c r="T5910" i="7"/>
  <c r="Q5910" i="7"/>
  <c r="R5911" i="7" s="1"/>
  <c r="S5911" i="7" l="1"/>
  <c r="T5911" i="7"/>
  <c r="Q5911" i="7"/>
  <c r="R5912" i="7" s="1"/>
  <c r="S5912" i="7" l="1"/>
  <c r="T5912" i="7"/>
  <c r="Q5912" i="7"/>
  <c r="R5913" i="7" s="1"/>
  <c r="S5913" i="7" l="1"/>
  <c r="T5913" i="7"/>
  <c r="Q5913" i="7"/>
  <c r="R5914" i="7" s="1"/>
  <c r="S5914" i="7" l="1"/>
  <c r="T5914" i="7"/>
  <c r="Q5914" i="7"/>
  <c r="Q5915" i="7" l="1"/>
  <c r="Q5916" i="7" l="1"/>
  <c r="Q5917" i="7" l="1"/>
  <c r="Q5918" i="7" l="1"/>
  <c r="Q5919" i="7" l="1"/>
  <c r="Q5920" i="7" l="1"/>
  <c r="Q5921" i="7" l="1"/>
  <c r="R5922" i="7" s="1"/>
  <c r="S5922" i="7" l="1"/>
  <c r="T5922" i="7"/>
  <c r="Q5922" i="7"/>
  <c r="R5923" i="7" s="1"/>
  <c r="S5923" i="7" l="1"/>
  <c r="T5923" i="7"/>
  <c r="Q5923" i="7"/>
  <c r="R5924" i="7" s="1"/>
  <c r="S5924" i="7" l="1"/>
  <c r="T5924" i="7"/>
  <c r="Q5924" i="7"/>
  <c r="R5925" i="7" s="1"/>
  <c r="S5925" i="7" l="1"/>
  <c r="T5925" i="7"/>
  <c r="Q5925" i="7"/>
  <c r="R5926" i="7" s="1"/>
  <c r="S5926" i="7" l="1"/>
  <c r="T5926" i="7"/>
  <c r="Q5926" i="7"/>
  <c r="R5927" i="7" s="1"/>
  <c r="S5927" i="7" l="1"/>
  <c r="T5927" i="7"/>
  <c r="Q5927" i="7"/>
  <c r="R5928" i="7" s="1"/>
  <c r="S5928" i="7" l="1"/>
  <c r="T5928" i="7"/>
  <c r="Q5928" i="7"/>
  <c r="R5929" i="7" s="1"/>
  <c r="S5929" i="7" l="1"/>
  <c r="T5929" i="7"/>
  <c r="Q5929" i="7"/>
  <c r="R5930" i="7" s="1"/>
  <c r="S5930" i="7" l="1"/>
  <c r="T5930" i="7"/>
  <c r="Q5930" i="7"/>
  <c r="R5931" i="7" s="1"/>
  <c r="S5931" i="7" l="1"/>
  <c r="T5931" i="7"/>
  <c r="Q5931" i="7"/>
  <c r="R5932" i="7" s="1"/>
  <c r="S5932" i="7" l="1"/>
  <c r="T5932" i="7"/>
  <c r="Q5932" i="7"/>
  <c r="R5933" i="7" s="1"/>
  <c r="S5933" i="7" l="1"/>
  <c r="T5933" i="7"/>
  <c r="Q5933" i="7"/>
  <c r="R5934" i="7" s="1"/>
  <c r="S5934" i="7" l="1"/>
  <c r="T5934" i="7"/>
  <c r="Q5934" i="7"/>
  <c r="R5935" i="7" s="1"/>
  <c r="S5935" i="7" l="1"/>
  <c r="T5935" i="7"/>
  <c r="Q5935" i="7"/>
  <c r="R5936" i="7" s="1"/>
  <c r="S5936" i="7" l="1"/>
  <c r="T5936" i="7"/>
  <c r="Q5936" i="7"/>
  <c r="R5937" i="7" s="1"/>
  <c r="S5937" i="7" l="1"/>
  <c r="T5937" i="7"/>
  <c r="Q5937" i="7"/>
  <c r="Q5938" i="7" l="1"/>
  <c r="Q5939" i="7" l="1"/>
  <c r="Q5940" i="7" l="1"/>
  <c r="Q5941" i="7" l="1"/>
  <c r="Q5942" i="7" l="1"/>
  <c r="Q5943" i="7" l="1"/>
  <c r="Q5944" i="7" l="1"/>
  <c r="Q5945" i="7" l="1"/>
  <c r="R5946" i="7" s="1"/>
  <c r="S5946" i="7" l="1"/>
  <c r="T5946" i="7"/>
  <c r="Q5946" i="7"/>
  <c r="R5947" i="7" s="1"/>
  <c r="S5947" i="7" l="1"/>
  <c r="T5947" i="7"/>
  <c r="Q5947" i="7"/>
  <c r="R5948" i="7" s="1"/>
  <c r="S5948" i="7" l="1"/>
  <c r="T5948" i="7"/>
  <c r="Q5948" i="7"/>
  <c r="R5949" i="7" s="1"/>
  <c r="S5949" i="7" l="1"/>
  <c r="T5949" i="7"/>
  <c r="Q5949" i="7"/>
  <c r="R5950" i="7" s="1"/>
  <c r="S5950" i="7" l="1"/>
  <c r="T5950" i="7"/>
  <c r="Q5950" i="7"/>
  <c r="R5951" i="7" s="1"/>
  <c r="S5951" i="7" l="1"/>
  <c r="T5951" i="7"/>
  <c r="Q5951" i="7"/>
  <c r="R5952" i="7" s="1"/>
  <c r="S5952" i="7" l="1"/>
  <c r="T5952" i="7"/>
  <c r="Q5952" i="7"/>
  <c r="R5953" i="7" s="1"/>
  <c r="S5953" i="7" l="1"/>
  <c r="T5953" i="7"/>
  <c r="Q5953" i="7"/>
  <c r="R5954" i="7" s="1"/>
  <c r="S5954" i="7" l="1"/>
  <c r="T5954" i="7"/>
  <c r="Q5954" i="7"/>
  <c r="R5955" i="7" s="1"/>
  <c r="S5955" i="7" l="1"/>
  <c r="T5955" i="7"/>
  <c r="Q5955" i="7"/>
  <c r="R5956" i="7" s="1"/>
  <c r="S5956" i="7" l="1"/>
  <c r="T5956" i="7"/>
  <c r="Q5956" i="7"/>
  <c r="R5957" i="7" s="1"/>
  <c r="S5957" i="7" l="1"/>
  <c r="T5957" i="7"/>
  <c r="Q5957" i="7"/>
  <c r="R5958" i="7" s="1"/>
  <c r="S5958" i="7" l="1"/>
  <c r="T5958" i="7"/>
  <c r="Q5958" i="7"/>
  <c r="R5959" i="7" s="1"/>
  <c r="S5959" i="7" l="1"/>
  <c r="T5959" i="7"/>
  <c r="Q5959" i="7"/>
  <c r="R5960" i="7" s="1"/>
  <c r="S5960" i="7" l="1"/>
  <c r="T5960" i="7"/>
  <c r="Q5960" i="7"/>
  <c r="R5961" i="7" s="1"/>
  <c r="S5961" i="7" l="1"/>
  <c r="T5961" i="7"/>
  <c r="Q5961" i="7"/>
  <c r="R5962" i="7" s="1"/>
  <c r="S5962" i="7" l="1"/>
  <c r="T5962" i="7"/>
  <c r="Q5962" i="7"/>
  <c r="R5963" i="7" s="1"/>
  <c r="S5963" i="7" l="1"/>
  <c r="T5963" i="7"/>
  <c r="Q5963" i="7"/>
  <c r="Q5964" i="7" l="1"/>
  <c r="Q5965" i="7" l="1"/>
  <c r="Q5966" i="7" l="1"/>
  <c r="Q5967" i="7" l="1"/>
  <c r="Q5968" i="7" l="1"/>
  <c r="R5969" i="7" s="1"/>
  <c r="S5969" i="7" l="1"/>
  <c r="T5969" i="7"/>
  <c r="Q5969" i="7"/>
  <c r="R5970" i="7" s="1"/>
  <c r="S5970" i="7" l="1"/>
  <c r="T5970" i="7"/>
  <c r="Q5970" i="7"/>
  <c r="R5971" i="7" s="1"/>
  <c r="S5971" i="7" l="1"/>
  <c r="T5971" i="7"/>
  <c r="Q5971" i="7"/>
  <c r="R5972" i="7" s="1"/>
  <c r="S5972" i="7" l="1"/>
  <c r="T5972" i="7"/>
  <c r="Q5972" i="7"/>
  <c r="R5973" i="7" s="1"/>
  <c r="S5973" i="7" l="1"/>
  <c r="T5973" i="7"/>
  <c r="Q5973" i="7"/>
  <c r="R5974" i="7" s="1"/>
  <c r="S5974" i="7" l="1"/>
  <c r="T5974" i="7"/>
  <c r="Q5974" i="7"/>
  <c r="R5975" i="7" s="1"/>
  <c r="S5975" i="7" l="1"/>
  <c r="T5975" i="7"/>
  <c r="Q5975" i="7"/>
  <c r="R5976" i="7" s="1"/>
  <c r="S5976" i="7" l="1"/>
  <c r="T5976" i="7"/>
  <c r="Q5976" i="7"/>
  <c r="R5977" i="7" s="1"/>
  <c r="S5977" i="7" l="1"/>
  <c r="T5977" i="7"/>
  <c r="Q5977" i="7"/>
  <c r="R5978" i="7" s="1"/>
  <c r="S5978" i="7" l="1"/>
  <c r="T5978" i="7"/>
  <c r="Q5978" i="7"/>
  <c r="R5979" i="7" s="1"/>
  <c r="S5979" i="7" l="1"/>
  <c r="T5979" i="7"/>
  <c r="Q5979" i="7"/>
  <c r="R5980" i="7" s="1"/>
  <c r="S5980" i="7" l="1"/>
  <c r="T5980" i="7"/>
  <c r="Q5980" i="7"/>
  <c r="R5981" i="7" s="1"/>
  <c r="S5981" i="7" l="1"/>
  <c r="T5981" i="7"/>
  <c r="Q5981" i="7"/>
  <c r="R5982" i="7" s="1"/>
  <c r="S5982" i="7" l="1"/>
  <c r="T5982" i="7"/>
  <c r="Q5982" i="7"/>
  <c r="R5983" i="7" s="1"/>
  <c r="S5983" i="7" l="1"/>
  <c r="T5983" i="7"/>
  <c r="Q5983" i="7"/>
  <c r="R5984" i="7" s="1"/>
  <c r="S5984" i="7" l="1"/>
  <c r="T5984" i="7"/>
  <c r="Q5984" i="7"/>
  <c r="R5985" i="7" s="1"/>
  <c r="S5985" i="7" l="1"/>
  <c r="T5985" i="7"/>
  <c r="Q5985" i="7"/>
  <c r="R5986" i="7" s="1"/>
  <c r="S5986" i="7" l="1"/>
  <c r="T5986" i="7"/>
  <c r="Q5986" i="7"/>
  <c r="R5987" i="7" s="1"/>
  <c r="S5987" i="7" l="1"/>
  <c r="T5987" i="7"/>
  <c r="Q5987" i="7"/>
  <c r="R5988" i="7" s="1"/>
  <c r="S5988" i="7" l="1"/>
  <c r="T5988" i="7"/>
  <c r="Q5988" i="7"/>
  <c r="R5989" i="7" s="1"/>
  <c r="S5989" i="7" l="1"/>
  <c r="T5989" i="7"/>
  <c r="Q5989" i="7"/>
  <c r="R5990" i="7" s="1"/>
  <c r="S5990" i="7" l="1"/>
  <c r="T5990" i="7"/>
  <c r="Q5990" i="7"/>
  <c r="Q5991" i="7" l="1"/>
  <c r="Q5992" i="7" l="1"/>
  <c r="R5993" i="7" s="1"/>
  <c r="S5993" i="7" l="1"/>
  <c r="T5993" i="7"/>
  <c r="Q5993" i="7"/>
  <c r="R5994" i="7" s="1"/>
  <c r="S5994" i="7" l="1"/>
  <c r="T5994" i="7"/>
  <c r="Q5994" i="7"/>
  <c r="R5995" i="7" s="1"/>
  <c r="S5995" i="7" l="1"/>
  <c r="T5995" i="7"/>
  <c r="Q5995" i="7"/>
  <c r="R5996" i="7" s="1"/>
  <c r="S5996" i="7" l="1"/>
  <c r="T5996" i="7"/>
  <c r="Q5996" i="7"/>
  <c r="R5997" i="7" s="1"/>
  <c r="S5997" i="7" l="1"/>
  <c r="T5997" i="7"/>
  <c r="Q5997" i="7"/>
  <c r="R5998" i="7" s="1"/>
  <c r="S5998" i="7" l="1"/>
  <c r="T5998" i="7"/>
  <c r="Q5998" i="7"/>
  <c r="R5999" i="7" s="1"/>
  <c r="S5999" i="7" l="1"/>
  <c r="T5999" i="7"/>
  <c r="Q5999" i="7"/>
  <c r="R6000" i="7" s="1"/>
  <c r="S6000" i="7" l="1"/>
  <c r="T6000" i="7"/>
  <c r="Q6000" i="7"/>
  <c r="R6001" i="7" s="1"/>
  <c r="S6001" i="7" l="1"/>
  <c r="T6001" i="7"/>
  <c r="Q6001" i="7"/>
  <c r="R6002" i="7" s="1"/>
  <c r="S6002" i="7" l="1"/>
  <c r="T6002" i="7"/>
  <c r="Q6002" i="7"/>
  <c r="R6003" i="7" s="1"/>
  <c r="S6003" i="7" l="1"/>
  <c r="T6003" i="7"/>
  <c r="Q6003" i="7"/>
  <c r="R6004" i="7" s="1"/>
  <c r="S6004" i="7" l="1"/>
  <c r="T6004" i="7"/>
  <c r="Q6004" i="7"/>
  <c r="R6005" i="7" s="1"/>
  <c r="S6005" i="7" l="1"/>
  <c r="T6005" i="7"/>
  <c r="Q6005" i="7"/>
  <c r="R6006" i="7" s="1"/>
  <c r="S6006" i="7" l="1"/>
  <c r="T6006" i="7"/>
  <c r="Q6006" i="7"/>
  <c r="R6007" i="7" s="1"/>
  <c r="S6007" i="7" l="1"/>
  <c r="T6007" i="7"/>
  <c r="Q6007" i="7"/>
  <c r="R6008" i="7" s="1"/>
  <c r="S6008" i="7" l="1"/>
  <c r="T6008" i="7"/>
  <c r="Q6008" i="7"/>
  <c r="Q6009" i="7" l="1"/>
  <c r="Q6010" i="7" l="1"/>
  <c r="Q6011" i="7" l="1"/>
  <c r="Q6012" i="7" l="1"/>
  <c r="Q6013" i="7" l="1"/>
  <c r="Q6014" i="7" l="1"/>
  <c r="Q6015" i="7" l="1"/>
  <c r="Q6016" i="7" l="1"/>
  <c r="Q6017" i="7" l="1"/>
  <c r="Q6018" i="7" l="1"/>
  <c r="R6019" i="7" s="1"/>
  <c r="S6019" i="7" l="1"/>
  <c r="T6019" i="7"/>
  <c r="Q6019" i="7"/>
  <c r="R6020" i="7" s="1"/>
  <c r="S6020" i="7" l="1"/>
  <c r="T6020" i="7"/>
  <c r="Q6020" i="7"/>
  <c r="R6021" i="7" s="1"/>
  <c r="S6021" i="7" l="1"/>
  <c r="T6021" i="7"/>
  <c r="Q6021" i="7"/>
  <c r="R6022" i="7" s="1"/>
  <c r="S6022" i="7" l="1"/>
  <c r="T6022" i="7"/>
  <c r="Q6022" i="7"/>
  <c r="R6023" i="7" s="1"/>
  <c r="S6023" i="7" l="1"/>
  <c r="T6023" i="7"/>
  <c r="Q6023" i="7"/>
  <c r="R6024" i="7" s="1"/>
  <c r="S6024" i="7" l="1"/>
  <c r="T6024" i="7"/>
  <c r="Q6024" i="7"/>
  <c r="R6025" i="7" s="1"/>
  <c r="S6025" i="7" l="1"/>
  <c r="T6025" i="7"/>
  <c r="Q6025" i="7"/>
  <c r="R6026" i="7" s="1"/>
  <c r="S6026" i="7" l="1"/>
  <c r="T6026" i="7"/>
  <c r="Q6026" i="7"/>
  <c r="R6027" i="7" s="1"/>
  <c r="S6027" i="7" l="1"/>
  <c r="T6027" i="7"/>
  <c r="Q6027" i="7"/>
  <c r="R6028" i="7" s="1"/>
  <c r="S6028" i="7" l="1"/>
  <c r="T6028" i="7"/>
  <c r="Q6028" i="7"/>
  <c r="R6029" i="7" s="1"/>
  <c r="S6029" i="7" l="1"/>
  <c r="T6029" i="7"/>
  <c r="Q6029" i="7"/>
  <c r="R6030" i="7" s="1"/>
  <c r="S6030" i="7" l="1"/>
  <c r="T6030" i="7"/>
  <c r="Q6030" i="7"/>
  <c r="R6031" i="7" s="1"/>
  <c r="S6031" i="7" l="1"/>
  <c r="T6031" i="7"/>
  <c r="Q6031" i="7"/>
  <c r="R6032" i="7" s="1"/>
  <c r="S6032" i="7" l="1"/>
  <c r="T6032" i="7"/>
  <c r="Q6032" i="7"/>
  <c r="R6033" i="7" s="1"/>
  <c r="S6033" i="7" l="1"/>
  <c r="T6033" i="7"/>
  <c r="Q6033" i="7"/>
  <c r="Q6034" i="7" l="1"/>
  <c r="Q6035" i="7" l="1"/>
  <c r="Q6036" i="7" l="1"/>
  <c r="Q6037" i="7" l="1"/>
  <c r="Q6038" i="7" l="1"/>
  <c r="Q6039" i="7" l="1"/>
  <c r="Q6040" i="7" l="1"/>
  <c r="Q6041" i="7" l="1"/>
  <c r="Q6042" i="7" l="1"/>
  <c r="R6043" i="7" s="1"/>
  <c r="S6043" i="7" l="1"/>
  <c r="T6043" i="7"/>
  <c r="Q6043" i="7"/>
  <c r="R6044" i="7" s="1"/>
  <c r="S6044" i="7" l="1"/>
  <c r="T6044" i="7"/>
  <c r="Q6044" i="7"/>
  <c r="R6045" i="7" s="1"/>
  <c r="S6045" i="7" l="1"/>
  <c r="T6045" i="7"/>
  <c r="Q6045" i="7"/>
  <c r="R6046" i="7" s="1"/>
  <c r="S6046" i="7" l="1"/>
  <c r="T6046" i="7"/>
  <c r="Q6046" i="7"/>
  <c r="R6047" i="7" s="1"/>
  <c r="S6047" i="7" l="1"/>
  <c r="T6047" i="7"/>
  <c r="Q6047" i="7"/>
  <c r="R6048" i="7" s="1"/>
  <c r="S6048" i="7" l="1"/>
  <c r="T6048" i="7"/>
  <c r="Q6048" i="7"/>
  <c r="R6049" i="7" s="1"/>
  <c r="S6049" i="7" l="1"/>
  <c r="T6049" i="7"/>
  <c r="Q6049" i="7"/>
  <c r="R6050" i="7" s="1"/>
  <c r="S6050" i="7" l="1"/>
  <c r="T6050" i="7"/>
  <c r="Q6050" i="7"/>
  <c r="R6051" i="7" s="1"/>
  <c r="S6051" i="7" l="1"/>
  <c r="T6051" i="7"/>
  <c r="Q6051" i="7"/>
  <c r="R6052" i="7" s="1"/>
  <c r="S6052" i="7" l="1"/>
  <c r="T6052" i="7"/>
  <c r="Q6052" i="7"/>
  <c r="R6053" i="7" s="1"/>
  <c r="S6053" i="7" l="1"/>
  <c r="T6053" i="7"/>
  <c r="Q6053" i="7"/>
  <c r="R6054" i="7" s="1"/>
  <c r="S6054" i="7" l="1"/>
  <c r="T6054" i="7"/>
  <c r="Q6054" i="7"/>
  <c r="R6055" i="7" s="1"/>
  <c r="S6055" i="7" l="1"/>
  <c r="T6055" i="7"/>
  <c r="Q6055" i="7"/>
  <c r="R6056" i="7" s="1"/>
  <c r="S6056" i="7" l="1"/>
  <c r="T6056" i="7"/>
  <c r="Q6056" i="7"/>
  <c r="R6057" i="7" s="1"/>
  <c r="S6057" i="7" l="1"/>
  <c r="T6057" i="7"/>
  <c r="Q6057" i="7"/>
  <c r="R6058" i="7" s="1"/>
  <c r="S6058" i="7" l="1"/>
  <c r="T6058" i="7"/>
  <c r="Q6058" i="7"/>
  <c r="R6059" i="7" s="1"/>
  <c r="S6059" i="7" l="1"/>
  <c r="T6059" i="7"/>
  <c r="Q6059" i="7"/>
  <c r="R6060" i="7" s="1"/>
  <c r="S6060" i="7" l="1"/>
  <c r="T6060" i="7"/>
  <c r="Q6060" i="7"/>
  <c r="R6061" i="7" s="1"/>
  <c r="S6061" i="7" l="1"/>
  <c r="T6061" i="7"/>
  <c r="Q6061" i="7"/>
  <c r="Q6062" i="7" l="1"/>
  <c r="Q6063" i="7" l="1"/>
  <c r="Q6064" i="7" l="1"/>
  <c r="R6065" i="7" s="1"/>
  <c r="S6065" i="7" l="1"/>
  <c r="T6065" i="7"/>
  <c r="Q6065" i="7"/>
  <c r="R6066" i="7" s="1"/>
  <c r="S6066" i="7" l="1"/>
  <c r="T6066" i="7"/>
  <c r="Q6066" i="7"/>
  <c r="R6067" i="7" s="1"/>
  <c r="S6067" i="7" l="1"/>
  <c r="T6067" i="7"/>
  <c r="Q6067" i="7"/>
  <c r="R6068" i="7" s="1"/>
  <c r="S6068" i="7" l="1"/>
  <c r="T6068" i="7"/>
  <c r="Q6068" i="7"/>
  <c r="R6069" i="7" s="1"/>
  <c r="S6069" i="7" l="1"/>
  <c r="T6069" i="7"/>
  <c r="Q6069" i="7"/>
  <c r="R6070" i="7" s="1"/>
  <c r="S6070" i="7" l="1"/>
  <c r="T6070" i="7"/>
  <c r="Q6070" i="7"/>
  <c r="R6071" i="7" s="1"/>
  <c r="S6071" i="7" l="1"/>
  <c r="T6071" i="7"/>
  <c r="Q6071" i="7"/>
  <c r="R6072" i="7" s="1"/>
  <c r="S6072" i="7" l="1"/>
  <c r="T6072" i="7"/>
  <c r="Q6072" i="7"/>
  <c r="R6073" i="7" s="1"/>
  <c r="S6073" i="7" l="1"/>
  <c r="T6073" i="7"/>
  <c r="Q6073" i="7"/>
  <c r="R6074" i="7" s="1"/>
  <c r="S6074" i="7" l="1"/>
  <c r="T6074" i="7"/>
  <c r="Q6074" i="7"/>
  <c r="R6075" i="7" s="1"/>
  <c r="S6075" i="7" l="1"/>
  <c r="T6075" i="7"/>
  <c r="Q6075" i="7"/>
  <c r="R6076" i="7" s="1"/>
  <c r="S6076" i="7" l="1"/>
  <c r="T6076" i="7"/>
  <c r="Q6076" i="7"/>
  <c r="R6077" i="7" s="1"/>
  <c r="S6077" i="7" l="1"/>
  <c r="T6077" i="7"/>
  <c r="Q6077" i="7"/>
  <c r="R6078" i="7" s="1"/>
  <c r="S6078" i="7" l="1"/>
  <c r="T6078" i="7"/>
  <c r="Q6078" i="7"/>
  <c r="R6079" i="7" s="1"/>
  <c r="S6079" i="7" l="1"/>
  <c r="T6079" i="7"/>
  <c r="Q6079" i="7"/>
  <c r="R6080" i="7" s="1"/>
  <c r="S6080" i="7" l="1"/>
  <c r="T6080" i="7"/>
  <c r="Q6080" i="7"/>
  <c r="R6081" i="7" s="1"/>
  <c r="S6081" i="7" l="1"/>
  <c r="T6081" i="7"/>
  <c r="Q6081" i="7"/>
  <c r="Q6082" i="7" l="1"/>
  <c r="Q6083" i="7" l="1"/>
  <c r="Q6084" i="7" l="1"/>
  <c r="Q6085" i="7" l="1"/>
  <c r="Q6086" i="7" l="1"/>
  <c r="Q6087" i="7" l="1"/>
  <c r="Q6088" i="7" l="1"/>
  <c r="R6089" i="7" s="1"/>
  <c r="S6089" i="7" l="1"/>
  <c r="T6089" i="7"/>
  <c r="Q6089" i="7"/>
  <c r="R6090" i="7" s="1"/>
  <c r="S6090" i="7" l="1"/>
  <c r="T6090" i="7"/>
  <c r="Q6090" i="7"/>
  <c r="R6091" i="7" s="1"/>
  <c r="S6091" i="7" l="1"/>
  <c r="T6091" i="7"/>
  <c r="Q6091" i="7"/>
  <c r="R6092" i="7" s="1"/>
  <c r="S6092" i="7" l="1"/>
  <c r="T6092" i="7"/>
  <c r="Q6092" i="7"/>
  <c r="R6093" i="7" s="1"/>
  <c r="S6093" i="7" l="1"/>
  <c r="T6093" i="7"/>
  <c r="Q6093" i="7"/>
  <c r="R6094" i="7" s="1"/>
  <c r="S6094" i="7" l="1"/>
  <c r="T6094" i="7"/>
  <c r="Q6094" i="7"/>
  <c r="R6095" i="7" s="1"/>
  <c r="S6095" i="7" l="1"/>
  <c r="T6095" i="7"/>
  <c r="Q6095" i="7"/>
  <c r="R6096" i="7" s="1"/>
  <c r="S6096" i="7" l="1"/>
  <c r="T6096" i="7"/>
  <c r="Q6096" i="7"/>
  <c r="R6097" i="7" s="1"/>
  <c r="S6097" i="7" l="1"/>
  <c r="T6097" i="7"/>
  <c r="Q6097" i="7"/>
  <c r="R6098" i="7" s="1"/>
  <c r="S6098" i="7" l="1"/>
  <c r="T6098" i="7"/>
  <c r="Q6098" i="7"/>
  <c r="R6099" i="7" s="1"/>
  <c r="S6099" i="7" l="1"/>
  <c r="T6099" i="7"/>
  <c r="Q6099" i="7"/>
  <c r="R6100" i="7" s="1"/>
  <c r="S6100" i="7" l="1"/>
  <c r="T6100" i="7"/>
  <c r="Q6100" i="7"/>
  <c r="R6101" i="7" s="1"/>
  <c r="S6101" i="7" l="1"/>
  <c r="T6101" i="7"/>
  <c r="Q6101" i="7"/>
  <c r="R6102" i="7" s="1"/>
  <c r="S6102" i="7" l="1"/>
  <c r="T6102" i="7"/>
  <c r="Q6102" i="7"/>
  <c r="R6103" i="7" s="1"/>
  <c r="S6103" i="7" l="1"/>
  <c r="T6103" i="7"/>
  <c r="Q6103" i="7"/>
  <c r="R6104" i="7" s="1"/>
  <c r="S6104" i="7" l="1"/>
  <c r="T6104" i="7"/>
  <c r="Q6104" i="7"/>
  <c r="R6105" i="7" s="1"/>
  <c r="S6105" i="7" l="1"/>
  <c r="T6105" i="7"/>
  <c r="Q6105" i="7"/>
  <c r="Q6106" i="7" l="1"/>
  <c r="Q6107" i="7" l="1"/>
  <c r="Q6108" i="7" l="1"/>
  <c r="Q6109" i="7" l="1"/>
  <c r="Q6110" i="7" l="1"/>
  <c r="Q6111" i="7" l="1"/>
  <c r="Q6112" i="7" l="1"/>
  <c r="R6113" i="7" s="1"/>
  <c r="S6113" i="7" l="1"/>
  <c r="T6113" i="7"/>
  <c r="Q6113" i="7"/>
  <c r="R6114" i="7" s="1"/>
  <c r="S6114" i="7" l="1"/>
  <c r="T6114" i="7"/>
  <c r="Q6114" i="7"/>
  <c r="R6115" i="7" s="1"/>
  <c r="S6115" i="7" l="1"/>
  <c r="T6115" i="7"/>
  <c r="Q6115" i="7"/>
  <c r="R6116" i="7" s="1"/>
  <c r="S6116" i="7" l="1"/>
  <c r="T6116" i="7"/>
  <c r="Q6116" i="7"/>
  <c r="R6117" i="7" s="1"/>
  <c r="S6117" i="7" l="1"/>
  <c r="T6117" i="7"/>
  <c r="Q6117" i="7"/>
  <c r="R6118" i="7" s="1"/>
  <c r="S6118" i="7" l="1"/>
  <c r="T6118" i="7"/>
  <c r="Q6118" i="7"/>
  <c r="R6119" i="7" s="1"/>
  <c r="S6119" i="7" l="1"/>
  <c r="T6119" i="7"/>
  <c r="Q6119" i="7"/>
  <c r="R6120" i="7" s="1"/>
  <c r="S6120" i="7" l="1"/>
  <c r="T6120" i="7"/>
  <c r="Q6120" i="7"/>
  <c r="R6121" i="7" s="1"/>
  <c r="S6121" i="7" l="1"/>
  <c r="T6121" i="7"/>
  <c r="Q6121" i="7"/>
  <c r="R6122" i="7" s="1"/>
  <c r="S6122" i="7" l="1"/>
  <c r="T6122" i="7"/>
  <c r="Q6122" i="7"/>
  <c r="R6123" i="7" s="1"/>
  <c r="S6123" i="7" l="1"/>
  <c r="T6123" i="7"/>
  <c r="Q6123" i="7"/>
  <c r="R6124" i="7" s="1"/>
  <c r="S6124" i="7" l="1"/>
  <c r="T6124" i="7"/>
  <c r="Q6124" i="7"/>
  <c r="R6125" i="7" s="1"/>
  <c r="S6125" i="7" l="1"/>
  <c r="T6125" i="7"/>
  <c r="Q6125" i="7"/>
  <c r="R6126" i="7" s="1"/>
  <c r="S6126" i="7" l="1"/>
  <c r="T6126" i="7"/>
  <c r="Q6126" i="7"/>
  <c r="R6127" i="7" s="1"/>
  <c r="S6127" i="7" l="1"/>
  <c r="T6127" i="7"/>
  <c r="Q6127" i="7"/>
  <c r="R6128" i="7" s="1"/>
  <c r="S6128" i="7" l="1"/>
  <c r="T6128" i="7"/>
  <c r="Q6128" i="7"/>
  <c r="R6129" i="7" s="1"/>
  <c r="S6129" i="7" l="1"/>
  <c r="T6129" i="7"/>
  <c r="Q6129" i="7"/>
  <c r="R6130" i="7" s="1"/>
  <c r="S6130" i="7" l="1"/>
  <c r="T6130" i="7"/>
  <c r="Q6130" i="7"/>
  <c r="R6131" i="7" s="1"/>
  <c r="S6131" i="7" l="1"/>
  <c r="T6131" i="7"/>
  <c r="Q6131" i="7"/>
  <c r="Q6132" i="7" l="1"/>
  <c r="Q6133" i="7" l="1"/>
  <c r="Q6134" i="7" l="1"/>
  <c r="Q6135" i="7" l="1"/>
  <c r="Q6136" i="7" l="1"/>
  <c r="R6137" i="7" s="1"/>
  <c r="S6137" i="7" l="1"/>
  <c r="T6137" i="7"/>
  <c r="Q6137" i="7"/>
  <c r="R6138" i="7" s="1"/>
  <c r="S6138" i="7" l="1"/>
  <c r="T6138" i="7"/>
  <c r="Q6138" i="7"/>
  <c r="R6139" i="7" s="1"/>
  <c r="S6139" i="7" l="1"/>
  <c r="T6139" i="7"/>
  <c r="Q6139" i="7"/>
  <c r="R6140" i="7" s="1"/>
  <c r="S6140" i="7" l="1"/>
  <c r="T6140" i="7"/>
  <c r="Q6140" i="7"/>
  <c r="R6141" i="7" s="1"/>
  <c r="S6141" i="7" l="1"/>
  <c r="T6141" i="7"/>
  <c r="Q6141" i="7"/>
  <c r="R6142" i="7" s="1"/>
  <c r="S6142" i="7" l="1"/>
  <c r="T6142" i="7"/>
  <c r="Q6142" i="7"/>
  <c r="R6143" i="7" s="1"/>
  <c r="S6143" i="7" l="1"/>
  <c r="T6143" i="7"/>
  <c r="Q6143" i="7"/>
  <c r="R6144" i="7" s="1"/>
  <c r="S6144" i="7" l="1"/>
  <c r="T6144" i="7"/>
  <c r="Q6144" i="7"/>
  <c r="R6145" i="7" s="1"/>
  <c r="S6145" i="7" l="1"/>
  <c r="T6145" i="7"/>
  <c r="Q6145" i="7"/>
  <c r="R6146" i="7" s="1"/>
  <c r="S6146" i="7" l="1"/>
  <c r="T6146" i="7"/>
  <c r="Q6146" i="7"/>
  <c r="R6147" i="7" s="1"/>
  <c r="S6147" i="7" l="1"/>
  <c r="T6147" i="7"/>
  <c r="Q6147" i="7"/>
  <c r="R6148" i="7" s="1"/>
  <c r="S6148" i="7" l="1"/>
  <c r="T6148" i="7"/>
  <c r="Q6148" i="7"/>
  <c r="R6149" i="7" s="1"/>
  <c r="S6149" i="7" l="1"/>
  <c r="T6149" i="7"/>
  <c r="Q6149" i="7"/>
  <c r="R6150" i="7" s="1"/>
  <c r="S6150" i="7" l="1"/>
  <c r="T6150" i="7"/>
  <c r="Q6150" i="7"/>
  <c r="R6151" i="7" s="1"/>
  <c r="S6151" i="7" l="1"/>
  <c r="T6151" i="7"/>
  <c r="Q6151" i="7"/>
  <c r="R6152" i="7" s="1"/>
  <c r="S6152" i="7" l="1"/>
  <c r="T6152" i="7"/>
  <c r="Q6152" i="7"/>
  <c r="R6153" i="7" s="1"/>
  <c r="S6153" i="7" l="1"/>
  <c r="T6153" i="7"/>
  <c r="Q6153" i="7"/>
  <c r="Q6154" i="7" l="1"/>
  <c r="Q6155" i="7" l="1"/>
  <c r="Q6156" i="7" l="1"/>
  <c r="Q6157" i="7" l="1"/>
  <c r="Q6158" i="7" l="1"/>
  <c r="Q6159" i="7" l="1"/>
  <c r="Q6160" i="7" l="1"/>
  <c r="R6161" i="7" s="1"/>
  <c r="S6161" i="7" l="1"/>
  <c r="T6161" i="7"/>
  <c r="Q6161" i="7"/>
  <c r="R6162" i="7" s="1"/>
  <c r="S6162" i="7" l="1"/>
  <c r="T6162" i="7"/>
  <c r="Q6162" i="7"/>
  <c r="R6163" i="7" s="1"/>
  <c r="S6163" i="7" l="1"/>
  <c r="T6163" i="7"/>
  <c r="Q6163" i="7"/>
  <c r="R6164" i="7" s="1"/>
  <c r="S6164" i="7" l="1"/>
  <c r="T6164" i="7"/>
  <c r="Q6164" i="7"/>
  <c r="R6165" i="7" s="1"/>
  <c r="S6165" i="7" l="1"/>
  <c r="T6165" i="7"/>
  <c r="Q6165" i="7"/>
  <c r="R6166" i="7" s="1"/>
  <c r="S6166" i="7" l="1"/>
  <c r="T6166" i="7"/>
  <c r="Q6166" i="7"/>
  <c r="R6167" i="7" s="1"/>
  <c r="S6167" i="7" l="1"/>
  <c r="T6167" i="7"/>
  <c r="Q6167" i="7"/>
  <c r="R6168" i="7" s="1"/>
  <c r="S6168" i="7" l="1"/>
  <c r="T6168" i="7"/>
  <c r="Q6168" i="7"/>
  <c r="R6169" i="7" s="1"/>
  <c r="S6169" i="7" l="1"/>
  <c r="T6169" i="7"/>
  <c r="Q6169" i="7"/>
  <c r="R6170" i="7" s="1"/>
  <c r="S6170" i="7" l="1"/>
  <c r="T6170" i="7"/>
  <c r="Q6170" i="7"/>
  <c r="R6171" i="7" s="1"/>
  <c r="S6171" i="7" l="1"/>
  <c r="T6171" i="7"/>
  <c r="Q6171" i="7"/>
  <c r="R6172" i="7" s="1"/>
  <c r="S6172" i="7" l="1"/>
  <c r="T6172" i="7"/>
  <c r="Q6172" i="7"/>
  <c r="R6173" i="7" s="1"/>
  <c r="S6173" i="7" l="1"/>
  <c r="T6173" i="7"/>
  <c r="Q6173" i="7"/>
  <c r="R6174" i="7" s="1"/>
  <c r="S6174" i="7" l="1"/>
  <c r="T6174" i="7"/>
  <c r="Q6174" i="7"/>
  <c r="R6175" i="7" s="1"/>
  <c r="S6175" i="7" l="1"/>
  <c r="T6175" i="7"/>
  <c r="Q6175" i="7"/>
  <c r="R6176" i="7" s="1"/>
  <c r="S6176" i="7" l="1"/>
  <c r="T6176" i="7"/>
  <c r="Q6176" i="7"/>
  <c r="Q6177" i="7" l="1"/>
  <c r="Q6178" i="7" l="1"/>
  <c r="Q6179" i="7" l="1"/>
  <c r="Q6180" i="7" l="1"/>
  <c r="Q6181" i="7" l="1"/>
  <c r="Q6182" i="7" l="1"/>
  <c r="Q6183" i="7" l="1"/>
  <c r="Q6184" i="7" l="1"/>
  <c r="Q6185" i="7" l="1"/>
  <c r="Q6186" i="7" l="1"/>
  <c r="R6187" i="7" s="1"/>
  <c r="S6187" i="7" l="1"/>
  <c r="T6187" i="7"/>
  <c r="Q6187" i="7"/>
  <c r="R6188" i="7" s="1"/>
  <c r="S6188" i="7" l="1"/>
  <c r="T6188" i="7"/>
  <c r="Q6188" i="7"/>
  <c r="R6189" i="7" s="1"/>
  <c r="S6189" i="7" l="1"/>
  <c r="T6189" i="7"/>
  <c r="Q6189" i="7"/>
  <c r="R6190" i="7" s="1"/>
  <c r="S6190" i="7" l="1"/>
  <c r="T6190" i="7"/>
  <c r="Q6190" i="7"/>
  <c r="R6191" i="7" s="1"/>
  <c r="S6191" i="7" l="1"/>
  <c r="T6191" i="7"/>
  <c r="Q6191" i="7"/>
  <c r="R6192" i="7" s="1"/>
  <c r="S6192" i="7" l="1"/>
  <c r="T6192" i="7"/>
  <c r="Q6192" i="7"/>
  <c r="R6193" i="7" s="1"/>
  <c r="S6193" i="7" l="1"/>
  <c r="T6193" i="7"/>
  <c r="Q6193" i="7"/>
  <c r="R6194" i="7" s="1"/>
  <c r="S6194" i="7" l="1"/>
  <c r="T6194" i="7"/>
  <c r="Q6194" i="7"/>
  <c r="R6195" i="7" s="1"/>
  <c r="S6195" i="7" l="1"/>
  <c r="T6195" i="7"/>
  <c r="Q6195" i="7"/>
  <c r="R6196" i="7" s="1"/>
  <c r="S6196" i="7" l="1"/>
  <c r="T6196" i="7"/>
  <c r="Q6196" i="7"/>
  <c r="R6197" i="7" s="1"/>
  <c r="S6197" i="7" l="1"/>
  <c r="T6197" i="7"/>
  <c r="Q6197" i="7"/>
  <c r="R6198" i="7" s="1"/>
  <c r="S6198" i="7" l="1"/>
  <c r="T6198" i="7"/>
  <c r="Q6198" i="7"/>
  <c r="R6199" i="7" s="1"/>
  <c r="S6199" i="7" l="1"/>
  <c r="T6199" i="7"/>
  <c r="Q6199" i="7"/>
  <c r="R6200" i="7" s="1"/>
  <c r="S6200" i="7" l="1"/>
  <c r="T6200" i="7"/>
  <c r="Q6200" i="7"/>
  <c r="Q6201" i="7" l="1"/>
  <c r="Q6202" i="7" l="1"/>
  <c r="Q6203" i="7" l="1"/>
  <c r="Q6204" i="7" l="1"/>
  <c r="Q6205" i="7" l="1"/>
  <c r="Q6206" i="7" l="1"/>
  <c r="Q6207" i="7" l="1"/>
  <c r="Q6208" i="7" l="1"/>
  <c r="Q6209" i="7" l="1"/>
  <c r="Q6210" i="7" l="1"/>
  <c r="R6211" i="7" s="1"/>
  <c r="S6211" i="7" l="1"/>
  <c r="T6211" i="7"/>
  <c r="Q6211" i="7"/>
  <c r="R6212" i="7" s="1"/>
  <c r="S6212" i="7" l="1"/>
  <c r="T6212" i="7"/>
  <c r="Q6212" i="7"/>
  <c r="R6213" i="7" s="1"/>
  <c r="S6213" i="7" l="1"/>
  <c r="T6213" i="7"/>
  <c r="Q6213" i="7"/>
  <c r="R6214" i="7" s="1"/>
  <c r="S6214" i="7" l="1"/>
  <c r="T6214" i="7"/>
  <c r="Q6214" i="7"/>
  <c r="R6215" i="7" s="1"/>
  <c r="S6215" i="7" l="1"/>
  <c r="T6215" i="7"/>
  <c r="Q6215" i="7"/>
  <c r="R6216" i="7" s="1"/>
  <c r="S6216" i="7" l="1"/>
  <c r="T6216" i="7"/>
  <c r="Q6216" i="7"/>
  <c r="R6217" i="7" s="1"/>
  <c r="S6217" i="7" l="1"/>
  <c r="T6217" i="7"/>
  <c r="Q6217" i="7"/>
  <c r="R6218" i="7" s="1"/>
  <c r="S6218" i="7" l="1"/>
  <c r="T6218" i="7"/>
  <c r="Q6218" i="7"/>
  <c r="R6219" i="7" s="1"/>
  <c r="S6219" i="7" l="1"/>
  <c r="T6219" i="7"/>
  <c r="Q6219" i="7"/>
  <c r="R6220" i="7" s="1"/>
  <c r="S6220" i="7" l="1"/>
  <c r="T6220" i="7"/>
  <c r="Q6220" i="7"/>
  <c r="R6221" i="7" s="1"/>
  <c r="S6221" i="7" l="1"/>
  <c r="T6221" i="7"/>
  <c r="Q6221" i="7"/>
  <c r="R6222" i="7" s="1"/>
  <c r="S6222" i="7" l="1"/>
  <c r="T6222" i="7"/>
  <c r="Q6222" i="7"/>
  <c r="R6223" i="7" s="1"/>
  <c r="S6223" i="7" l="1"/>
  <c r="T6223" i="7"/>
  <c r="Q6223" i="7"/>
  <c r="R6224" i="7" s="1"/>
  <c r="S6224" i="7" l="1"/>
  <c r="T6224" i="7"/>
  <c r="Q6224" i="7"/>
  <c r="R6225" i="7" s="1"/>
  <c r="S6225" i="7" l="1"/>
  <c r="T6225" i="7"/>
  <c r="Q6225" i="7"/>
  <c r="R6226" i="7" s="1"/>
  <c r="S6226" i="7" l="1"/>
  <c r="T6226" i="7"/>
  <c r="Q6226" i="7"/>
  <c r="R6227" i="7" s="1"/>
  <c r="S6227" i="7" l="1"/>
  <c r="T6227" i="7"/>
  <c r="Q6227" i="7"/>
  <c r="Q6228" i="7" l="1"/>
  <c r="Q6229" i="7" l="1"/>
  <c r="Q6230" i="7" l="1"/>
  <c r="Q6231" i="7" l="1"/>
  <c r="Q6232" i="7" l="1"/>
  <c r="R6233" i="7" s="1"/>
  <c r="S6233" i="7" l="1"/>
  <c r="T6233" i="7"/>
  <c r="Q6233" i="7"/>
  <c r="R6234" i="7" s="1"/>
  <c r="S6234" i="7" l="1"/>
  <c r="T6234" i="7"/>
  <c r="Q6234" i="7"/>
  <c r="R6235" i="7" s="1"/>
  <c r="S6235" i="7" l="1"/>
  <c r="T6235" i="7"/>
  <c r="Q6235" i="7"/>
  <c r="R6236" i="7" s="1"/>
  <c r="S6236" i="7" l="1"/>
  <c r="T6236" i="7"/>
  <c r="Q6236" i="7"/>
  <c r="R6237" i="7" s="1"/>
  <c r="S6237" i="7" l="1"/>
  <c r="T6237" i="7"/>
  <c r="Q6237" i="7"/>
  <c r="R6238" i="7" s="1"/>
  <c r="S6238" i="7" l="1"/>
  <c r="T6238" i="7"/>
  <c r="Q6238" i="7"/>
  <c r="R6239" i="7" s="1"/>
  <c r="S6239" i="7" l="1"/>
  <c r="T6239" i="7"/>
  <c r="Q6239" i="7"/>
  <c r="R6240" i="7" s="1"/>
  <c r="S6240" i="7" l="1"/>
  <c r="T6240" i="7"/>
  <c r="Q6240" i="7"/>
  <c r="R6241" i="7" s="1"/>
  <c r="S6241" i="7" l="1"/>
  <c r="T6241" i="7"/>
  <c r="Q6241" i="7"/>
  <c r="R6242" i="7" s="1"/>
  <c r="S6242" i="7" l="1"/>
  <c r="T6242" i="7"/>
  <c r="Q6242" i="7"/>
  <c r="R6243" i="7" s="1"/>
  <c r="S6243" i="7" l="1"/>
  <c r="T6243" i="7"/>
  <c r="Q6243" i="7"/>
  <c r="R6244" i="7" s="1"/>
  <c r="S6244" i="7" l="1"/>
  <c r="T6244" i="7"/>
  <c r="Q6244" i="7"/>
  <c r="R6245" i="7" s="1"/>
  <c r="S6245" i="7" l="1"/>
  <c r="T6245" i="7"/>
  <c r="Q6245" i="7"/>
  <c r="R6246" i="7" s="1"/>
  <c r="S6246" i="7" l="1"/>
  <c r="T6246" i="7"/>
  <c r="Q6246" i="7"/>
  <c r="R6247" i="7" s="1"/>
  <c r="S6247" i="7" l="1"/>
  <c r="T6247" i="7"/>
  <c r="Q6247" i="7"/>
  <c r="R6248" i="7" s="1"/>
  <c r="S6248" i="7" l="1"/>
  <c r="T6248" i="7"/>
  <c r="Q6248" i="7"/>
  <c r="R6249" i="7" s="1"/>
  <c r="S6249" i="7" l="1"/>
  <c r="T6249" i="7"/>
  <c r="Q6249" i="7"/>
  <c r="R6250" i="7" s="1"/>
  <c r="S6250" i="7" l="1"/>
  <c r="T6250" i="7"/>
  <c r="Q6250" i="7"/>
  <c r="R6251" i="7" s="1"/>
  <c r="S6251" i="7" l="1"/>
  <c r="T6251" i="7"/>
  <c r="Q6251" i="7"/>
  <c r="Q6252" i="7" l="1"/>
  <c r="Q6253" i="7" l="1"/>
  <c r="Q6254" i="7" l="1"/>
  <c r="Q6255" i="7" l="1"/>
  <c r="R6256" i="7" s="1"/>
  <c r="S6256" i="7" l="1"/>
  <c r="T6256" i="7"/>
  <c r="Q6256" i="7"/>
  <c r="R6257" i="7" s="1"/>
  <c r="S6257" i="7" l="1"/>
  <c r="T6257" i="7"/>
  <c r="Q6257" i="7"/>
  <c r="R6258" i="7" s="1"/>
  <c r="S6258" i="7" l="1"/>
  <c r="T6258" i="7"/>
  <c r="Q6258" i="7"/>
  <c r="R6259" i="7" s="1"/>
  <c r="S6259" i="7" l="1"/>
  <c r="T6259" i="7"/>
  <c r="Q6259" i="7"/>
  <c r="R6260" i="7" s="1"/>
  <c r="S6260" i="7" l="1"/>
  <c r="T6260" i="7"/>
  <c r="Q6260" i="7"/>
  <c r="R6261" i="7" s="1"/>
  <c r="S6261" i="7" l="1"/>
  <c r="T6261" i="7"/>
  <c r="Q6261" i="7"/>
  <c r="R6262" i="7" s="1"/>
  <c r="S6262" i="7" l="1"/>
  <c r="T6262" i="7"/>
  <c r="Q6262" i="7"/>
  <c r="R6263" i="7" s="1"/>
  <c r="S6263" i="7" l="1"/>
  <c r="T6263" i="7"/>
  <c r="Q6263" i="7"/>
  <c r="R6264" i="7" s="1"/>
  <c r="S6264" i="7" l="1"/>
  <c r="T6264" i="7"/>
  <c r="Q6264" i="7"/>
  <c r="R6265" i="7" s="1"/>
  <c r="S6265" i="7" l="1"/>
  <c r="T6265" i="7"/>
  <c r="Q6265" i="7"/>
  <c r="R6266" i="7" s="1"/>
  <c r="S6266" i="7" l="1"/>
  <c r="T6266" i="7"/>
  <c r="Q6266" i="7"/>
  <c r="R6267" i="7" s="1"/>
  <c r="S6267" i="7" l="1"/>
  <c r="T6267" i="7"/>
  <c r="Q6267" i="7"/>
  <c r="R6268" i="7" s="1"/>
  <c r="S6268" i="7" l="1"/>
  <c r="T6268" i="7"/>
  <c r="Q6268" i="7"/>
  <c r="R6269" i="7" s="1"/>
  <c r="S6269" i="7" l="1"/>
  <c r="T6269" i="7"/>
  <c r="Q6269" i="7"/>
  <c r="R6270" i="7" s="1"/>
  <c r="S6270" i="7" l="1"/>
  <c r="T6270" i="7"/>
  <c r="Q6270" i="7"/>
  <c r="R6271" i="7" s="1"/>
  <c r="S6271" i="7" l="1"/>
  <c r="T6271" i="7"/>
  <c r="Q6271" i="7"/>
  <c r="R6272" i="7" s="1"/>
  <c r="S6272" i="7" l="1"/>
  <c r="T6272" i="7"/>
  <c r="Q6272" i="7"/>
  <c r="R6273" i="7" s="1"/>
  <c r="S6273" i="7" l="1"/>
  <c r="T6273" i="7"/>
  <c r="Q6273" i="7"/>
  <c r="R6274" i="7" s="1"/>
  <c r="S6274" i="7" l="1"/>
  <c r="T6274" i="7"/>
  <c r="Q6274" i="7"/>
  <c r="R6275" i="7" s="1"/>
  <c r="S6275" i="7" l="1"/>
  <c r="T6275" i="7"/>
  <c r="Q6275" i="7"/>
  <c r="Q6276" i="7" l="1"/>
  <c r="Q6277" i="7" l="1"/>
  <c r="Q6278" i="7" l="1"/>
  <c r="Q6279" i="7" l="1"/>
  <c r="Q6280" i="7" l="1"/>
  <c r="R6281" i="7" s="1"/>
  <c r="S6281" i="7" l="1"/>
  <c r="T6281" i="7"/>
  <c r="Q6281" i="7"/>
  <c r="R6282" i="7" s="1"/>
  <c r="S6282" i="7" l="1"/>
  <c r="T6282" i="7"/>
  <c r="Q6282" i="7"/>
  <c r="R6283" i="7" s="1"/>
  <c r="S6283" i="7" l="1"/>
  <c r="T6283" i="7"/>
  <c r="Q6283" i="7"/>
  <c r="R6284" i="7" s="1"/>
  <c r="S6284" i="7" l="1"/>
  <c r="T6284" i="7"/>
  <c r="Q6284" i="7"/>
  <c r="R6285" i="7" s="1"/>
  <c r="S6285" i="7" l="1"/>
  <c r="T6285" i="7"/>
  <c r="Q6285" i="7"/>
  <c r="R6286" i="7" s="1"/>
  <c r="S6286" i="7" l="1"/>
  <c r="T6286" i="7"/>
  <c r="Q6286" i="7"/>
  <c r="R6287" i="7" s="1"/>
  <c r="S6287" i="7" l="1"/>
  <c r="T6287" i="7"/>
  <c r="Q6287" i="7"/>
  <c r="R6288" i="7" s="1"/>
  <c r="S6288" i="7" l="1"/>
  <c r="T6288" i="7"/>
  <c r="Q6288" i="7"/>
  <c r="R6289" i="7" s="1"/>
  <c r="S6289" i="7" l="1"/>
  <c r="T6289" i="7"/>
  <c r="Q6289" i="7"/>
  <c r="R6290" i="7" s="1"/>
  <c r="S6290" i="7" l="1"/>
  <c r="T6290" i="7"/>
  <c r="Q6290" i="7"/>
  <c r="R6291" i="7" s="1"/>
  <c r="S6291" i="7" l="1"/>
  <c r="T6291" i="7"/>
  <c r="Q6291" i="7"/>
  <c r="R6292" i="7" s="1"/>
  <c r="S6292" i="7" l="1"/>
  <c r="T6292" i="7"/>
  <c r="Q6292" i="7"/>
  <c r="R6293" i="7" s="1"/>
  <c r="S6293" i="7" l="1"/>
  <c r="T6293" i="7"/>
  <c r="Q6293" i="7"/>
  <c r="R6294" i="7" s="1"/>
  <c r="S6294" i="7" l="1"/>
  <c r="T6294" i="7"/>
  <c r="Q6294" i="7"/>
  <c r="R6295" i="7" s="1"/>
  <c r="S6295" i="7" l="1"/>
  <c r="T6295" i="7"/>
  <c r="Q6295" i="7"/>
  <c r="R6296" i="7" s="1"/>
  <c r="S6296" i="7" l="1"/>
  <c r="T6296" i="7"/>
  <c r="Q6296" i="7"/>
  <c r="R6297" i="7" s="1"/>
  <c r="S6297" i="7" l="1"/>
  <c r="T6297" i="7"/>
  <c r="Q6297" i="7"/>
  <c r="R6298" i="7" s="1"/>
  <c r="S6298" i="7" l="1"/>
  <c r="T6298" i="7"/>
  <c r="Q6298" i="7"/>
  <c r="R6299" i="7" s="1"/>
  <c r="S6299" i="7" l="1"/>
  <c r="T6299" i="7"/>
  <c r="Q6299" i="7"/>
  <c r="R6300" i="7" s="1"/>
  <c r="S6300" i="7" l="1"/>
  <c r="T6300" i="7"/>
  <c r="Q6300" i="7"/>
  <c r="Q6301" i="7" l="1"/>
  <c r="R6302" i="7" s="1"/>
  <c r="S6302" i="7" l="1"/>
  <c r="T6302" i="7"/>
  <c r="Q6302" i="7"/>
  <c r="Q6303" i="7" l="1"/>
  <c r="R6304" i="7" s="1"/>
  <c r="S6304" i="7" l="1"/>
  <c r="T6304" i="7"/>
  <c r="Q6304" i="7"/>
  <c r="R6305" i="7" s="1"/>
  <c r="S6305" i="7" l="1"/>
  <c r="T6305" i="7"/>
  <c r="Q6305" i="7"/>
  <c r="R6306" i="7" s="1"/>
  <c r="S6306" i="7" l="1"/>
  <c r="T6306" i="7"/>
  <c r="Q6306" i="7"/>
  <c r="R6307" i="7" s="1"/>
  <c r="S6307" i="7" l="1"/>
  <c r="T6307" i="7"/>
  <c r="Q6307" i="7"/>
  <c r="R6308" i="7" s="1"/>
  <c r="S6308" i="7" l="1"/>
  <c r="T6308" i="7"/>
  <c r="Q6308" i="7"/>
  <c r="R6309" i="7" s="1"/>
  <c r="S6309" i="7" l="1"/>
  <c r="T6309" i="7"/>
  <c r="Q6309" i="7"/>
  <c r="R6310" i="7" s="1"/>
  <c r="S6310" i="7" l="1"/>
  <c r="T6310" i="7"/>
  <c r="Q6310" i="7"/>
  <c r="R6311" i="7" s="1"/>
  <c r="S6311" i="7" l="1"/>
  <c r="T6311" i="7"/>
  <c r="Q6311" i="7"/>
  <c r="R6312" i="7" s="1"/>
  <c r="S6312" i="7" l="1"/>
  <c r="T6312" i="7"/>
  <c r="Q6312" i="7"/>
  <c r="R6313" i="7" s="1"/>
  <c r="S6313" i="7" l="1"/>
  <c r="T6313" i="7"/>
  <c r="Q6313" i="7"/>
  <c r="R6314" i="7" s="1"/>
  <c r="S6314" i="7" l="1"/>
  <c r="T6314" i="7"/>
  <c r="Q6314" i="7"/>
  <c r="R6315" i="7" s="1"/>
  <c r="S6315" i="7" l="1"/>
  <c r="T6315" i="7"/>
  <c r="Q6315" i="7"/>
  <c r="R6316" i="7" s="1"/>
  <c r="S6316" i="7" l="1"/>
  <c r="T6316" i="7"/>
  <c r="Q6316" i="7"/>
  <c r="R6317" i="7" s="1"/>
  <c r="S6317" i="7" l="1"/>
  <c r="T6317" i="7"/>
  <c r="Q6317" i="7"/>
  <c r="R6318" i="7" s="1"/>
  <c r="S6318" i="7" l="1"/>
  <c r="T6318" i="7"/>
  <c r="Q6318" i="7"/>
  <c r="R6319" i="7" s="1"/>
  <c r="S6319" i="7" l="1"/>
  <c r="T6319" i="7"/>
  <c r="Q6319" i="7"/>
  <c r="R6320" i="7" s="1"/>
  <c r="S6320" i="7" l="1"/>
  <c r="T6320" i="7"/>
  <c r="Q6320" i="7"/>
  <c r="R6321" i="7" s="1"/>
  <c r="S6321" i="7" l="1"/>
  <c r="T6321" i="7"/>
  <c r="Q6321" i="7"/>
  <c r="Q6322" i="7" l="1"/>
  <c r="Q6323" i="7" l="1"/>
  <c r="Q6324" i="7" l="1"/>
  <c r="Q6325" i="7" l="1"/>
  <c r="Q6326" i="7" l="1"/>
  <c r="Q6327" i="7" l="1"/>
  <c r="Q6328" i="7" l="1"/>
  <c r="R6329" i="7" s="1"/>
  <c r="S6329" i="7" l="1"/>
  <c r="T6329" i="7"/>
  <c r="Q6329" i="7"/>
  <c r="R6330" i="7" s="1"/>
  <c r="S6330" i="7" l="1"/>
  <c r="T6330" i="7"/>
  <c r="Q6330" i="7"/>
  <c r="R6331" i="7" s="1"/>
  <c r="S6331" i="7" l="1"/>
  <c r="T6331" i="7"/>
  <c r="Q6331" i="7"/>
  <c r="R6332" i="7" s="1"/>
  <c r="S6332" i="7" l="1"/>
  <c r="T6332" i="7"/>
  <c r="Q6332" i="7"/>
  <c r="R6333" i="7" s="1"/>
  <c r="S6333" i="7" l="1"/>
  <c r="T6333" i="7"/>
  <c r="Q6333" i="7"/>
  <c r="R6334" i="7" s="1"/>
  <c r="S6334" i="7" l="1"/>
  <c r="T6334" i="7"/>
  <c r="Q6334" i="7"/>
  <c r="R6335" i="7" s="1"/>
  <c r="S6335" i="7" l="1"/>
  <c r="T6335" i="7"/>
  <c r="Q6335" i="7"/>
  <c r="R6336" i="7" s="1"/>
  <c r="S6336" i="7" l="1"/>
  <c r="T6336" i="7"/>
  <c r="Q6336" i="7"/>
  <c r="R6337" i="7" s="1"/>
  <c r="S6337" i="7" l="1"/>
  <c r="T6337" i="7"/>
  <c r="Q6337" i="7"/>
  <c r="R6338" i="7" s="1"/>
  <c r="S6338" i="7" l="1"/>
  <c r="T6338" i="7"/>
  <c r="Q6338" i="7"/>
  <c r="R6339" i="7" s="1"/>
  <c r="S6339" i="7" l="1"/>
  <c r="T6339" i="7"/>
  <c r="Q6339" i="7"/>
  <c r="R6340" i="7" s="1"/>
  <c r="S6340" i="7" l="1"/>
  <c r="T6340" i="7"/>
  <c r="Q6340" i="7"/>
  <c r="R6341" i="7" s="1"/>
  <c r="S6341" i="7" l="1"/>
  <c r="T6341" i="7"/>
  <c r="Q6341" i="7"/>
  <c r="R6342" i="7" s="1"/>
  <c r="S6342" i="7" l="1"/>
  <c r="T6342" i="7"/>
  <c r="Q6342" i="7"/>
  <c r="R6343" i="7" s="1"/>
  <c r="S6343" i="7" l="1"/>
  <c r="T6343" i="7"/>
  <c r="Q6343" i="7"/>
  <c r="R6344" i="7" s="1"/>
  <c r="S6344" i="7" l="1"/>
  <c r="T6344" i="7"/>
  <c r="Q6344" i="7"/>
  <c r="Q6345" i="7" l="1"/>
  <c r="Q6346" i="7" l="1"/>
  <c r="Q6347" i="7" l="1"/>
  <c r="Q6348" i="7" l="1"/>
  <c r="Q6349" i="7" l="1"/>
  <c r="Q6350" i="7" l="1"/>
  <c r="Q6351" i="7" l="1"/>
  <c r="Q6352" i="7" l="1"/>
  <c r="Q6353" i="7" l="1"/>
  <c r="Q6354" i="7" l="1"/>
  <c r="R6355" i="7" s="1"/>
  <c r="S6355" i="7" l="1"/>
  <c r="T6355" i="7"/>
  <c r="Q6355" i="7"/>
  <c r="R6356" i="7" s="1"/>
  <c r="S6356" i="7" l="1"/>
  <c r="T6356" i="7"/>
  <c r="Q6356" i="7"/>
  <c r="R6357" i="7" s="1"/>
  <c r="S6357" i="7" l="1"/>
  <c r="T6357" i="7"/>
  <c r="Q6357" i="7"/>
  <c r="R6358" i="7" s="1"/>
  <c r="S6358" i="7" l="1"/>
  <c r="T6358" i="7"/>
  <c r="Q6358" i="7"/>
  <c r="R6359" i="7" s="1"/>
  <c r="S6359" i="7" l="1"/>
  <c r="T6359" i="7"/>
  <c r="Q6359" i="7"/>
  <c r="R6360" i="7" s="1"/>
  <c r="S6360" i="7" l="1"/>
  <c r="T6360" i="7"/>
  <c r="Q6360" i="7"/>
  <c r="R6361" i="7" s="1"/>
  <c r="S6361" i="7" l="1"/>
  <c r="T6361" i="7"/>
  <c r="Q6361" i="7"/>
  <c r="R6362" i="7" s="1"/>
  <c r="S6362" i="7" l="1"/>
  <c r="T6362" i="7"/>
  <c r="Q6362" i="7"/>
  <c r="R6363" i="7" s="1"/>
  <c r="S6363" i="7" l="1"/>
  <c r="T6363" i="7"/>
  <c r="Q6363" i="7"/>
  <c r="R6364" i="7" s="1"/>
  <c r="S6364" i="7" l="1"/>
  <c r="T6364" i="7"/>
  <c r="Q6364" i="7"/>
  <c r="R6365" i="7" s="1"/>
  <c r="S6365" i="7" l="1"/>
  <c r="T6365" i="7"/>
  <c r="Q6365" i="7"/>
  <c r="R6366" i="7" s="1"/>
  <c r="S6366" i="7" l="1"/>
  <c r="T6366" i="7"/>
  <c r="Q6366" i="7"/>
  <c r="R6367" i="7" s="1"/>
  <c r="S6367" i="7" l="1"/>
  <c r="T6367" i="7"/>
  <c r="Q6367" i="7"/>
  <c r="R6368" i="7" s="1"/>
  <c r="S6368" i="7" l="1"/>
  <c r="T6368" i="7"/>
  <c r="Q6368" i="7"/>
  <c r="R6369" i="7" s="1"/>
  <c r="S6369" i="7" l="1"/>
  <c r="T6369" i="7"/>
  <c r="Q6369" i="7"/>
  <c r="Q6370" i="7" l="1"/>
  <c r="Q6371" i="7" l="1"/>
  <c r="Q6372" i="7" l="1"/>
  <c r="Q6373" i="7" l="1"/>
  <c r="Q6374" i="7" l="1"/>
  <c r="Q6375" i="7" l="1"/>
  <c r="Q6376" i="7" l="1"/>
  <c r="Q6377" i="7" l="1"/>
  <c r="Q6378" i="7" l="1"/>
  <c r="R6379" i="7" s="1"/>
  <c r="S6379" i="7" l="1"/>
  <c r="T6379" i="7"/>
  <c r="Q6379" i="7"/>
  <c r="R6380" i="7" s="1"/>
  <c r="S6380" i="7" l="1"/>
  <c r="T6380" i="7"/>
  <c r="Q6380" i="7"/>
  <c r="R6381" i="7" s="1"/>
  <c r="S6381" i="7" l="1"/>
  <c r="T6381" i="7"/>
  <c r="Q6381" i="7"/>
  <c r="R6382" i="7" s="1"/>
  <c r="S6382" i="7" l="1"/>
  <c r="T6382" i="7"/>
  <c r="Q6382" i="7"/>
  <c r="R6383" i="7" s="1"/>
  <c r="S6383" i="7" l="1"/>
  <c r="T6383" i="7"/>
  <c r="Q6383" i="7"/>
  <c r="R6384" i="7" s="1"/>
  <c r="S6384" i="7" l="1"/>
  <c r="T6384" i="7"/>
  <c r="Q6384" i="7"/>
  <c r="R6385" i="7" s="1"/>
  <c r="S6385" i="7" l="1"/>
  <c r="T6385" i="7"/>
  <c r="Q6385" i="7"/>
  <c r="R6386" i="7" s="1"/>
  <c r="S6386" i="7" l="1"/>
  <c r="T6386" i="7"/>
  <c r="Q6386" i="7"/>
  <c r="R6387" i="7" s="1"/>
  <c r="S6387" i="7" l="1"/>
  <c r="T6387" i="7"/>
  <c r="Q6387" i="7"/>
  <c r="R6388" i="7" s="1"/>
  <c r="S6388" i="7" l="1"/>
  <c r="T6388" i="7"/>
  <c r="Q6388" i="7"/>
  <c r="R6389" i="7" s="1"/>
  <c r="S6389" i="7" l="1"/>
  <c r="T6389" i="7"/>
  <c r="Q6389" i="7"/>
  <c r="R6390" i="7" s="1"/>
  <c r="S6390" i="7" l="1"/>
  <c r="T6390" i="7"/>
  <c r="Q6390" i="7"/>
  <c r="R6391" i="7" s="1"/>
  <c r="S6391" i="7" l="1"/>
  <c r="T6391" i="7"/>
  <c r="Q6391" i="7"/>
  <c r="R6392" i="7" s="1"/>
  <c r="S6392" i="7" l="1"/>
  <c r="T6392" i="7"/>
  <c r="Q6392" i="7"/>
  <c r="R6393" i="7" s="1"/>
  <c r="S6393" i="7" l="1"/>
  <c r="T6393" i="7"/>
  <c r="Q6393" i="7"/>
  <c r="R6394" i="7" s="1"/>
  <c r="S6394" i="7" l="1"/>
  <c r="T6394" i="7"/>
  <c r="Q6394" i="7"/>
  <c r="R6395" i="7" s="1"/>
  <c r="S6395" i="7" l="1"/>
  <c r="T6395" i="7"/>
  <c r="Q6395" i="7"/>
  <c r="Q6396" i="7" l="1"/>
  <c r="Q6397" i="7" l="1"/>
  <c r="Q6398" i="7" l="1"/>
  <c r="Q6399" i="7" l="1"/>
  <c r="Q6400" i="7" l="1"/>
  <c r="R6401" i="7" s="1"/>
  <c r="S6401" i="7" l="1"/>
  <c r="T6401" i="7"/>
  <c r="Q6401" i="7"/>
  <c r="R6402" i="7" s="1"/>
  <c r="S6402" i="7" l="1"/>
  <c r="T6402" i="7"/>
  <c r="Q6402" i="7"/>
  <c r="R6403" i="7" s="1"/>
  <c r="S6403" i="7" l="1"/>
  <c r="T6403" i="7"/>
  <c r="Q6403" i="7"/>
  <c r="R6404" i="7" s="1"/>
  <c r="S6404" i="7" l="1"/>
  <c r="T6404" i="7"/>
  <c r="Q6404" i="7"/>
  <c r="R6405" i="7" s="1"/>
  <c r="S6405" i="7" l="1"/>
  <c r="T6405" i="7"/>
  <c r="Q6405" i="7"/>
  <c r="R6406" i="7" s="1"/>
  <c r="S6406" i="7" l="1"/>
  <c r="T6406" i="7"/>
  <c r="Q6406" i="7"/>
  <c r="R6407" i="7" s="1"/>
  <c r="S6407" i="7" l="1"/>
  <c r="T6407" i="7"/>
  <c r="Q6407" i="7"/>
  <c r="R6408" i="7" s="1"/>
  <c r="S6408" i="7" l="1"/>
  <c r="T6408" i="7"/>
  <c r="Q6408" i="7"/>
  <c r="R6409" i="7" s="1"/>
  <c r="S6409" i="7" l="1"/>
  <c r="T6409" i="7"/>
  <c r="Q6409" i="7"/>
  <c r="R6410" i="7" s="1"/>
  <c r="S6410" i="7" l="1"/>
  <c r="T6410" i="7"/>
  <c r="Q6410" i="7"/>
  <c r="R6411" i="7" s="1"/>
  <c r="S6411" i="7" l="1"/>
  <c r="T6411" i="7"/>
  <c r="Q6411" i="7"/>
  <c r="R6412" i="7" s="1"/>
  <c r="S6412" i="7" l="1"/>
  <c r="T6412" i="7"/>
  <c r="Q6412" i="7"/>
  <c r="R6413" i="7" s="1"/>
  <c r="S6413" i="7" l="1"/>
  <c r="T6413" i="7"/>
  <c r="Q6413" i="7"/>
  <c r="R6414" i="7" s="1"/>
  <c r="S6414" i="7" l="1"/>
  <c r="T6414" i="7"/>
  <c r="Q6414" i="7"/>
  <c r="R6415" i="7" s="1"/>
  <c r="S6415" i="7" l="1"/>
  <c r="T6415" i="7"/>
  <c r="Q6415" i="7"/>
  <c r="R6416" i="7" s="1"/>
  <c r="S6416" i="7" l="1"/>
  <c r="T6416" i="7"/>
  <c r="Q6416" i="7"/>
  <c r="R6417" i="7" s="1"/>
  <c r="S6417" i="7" l="1"/>
  <c r="T6417" i="7"/>
  <c r="Q6417" i="7"/>
  <c r="R6418" i="7" s="1"/>
  <c r="S6418" i="7" l="1"/>
  <c r="T6418" i="7"/>
  <c r="Q6418" i="7"/>
  <c r="R6419" i="7" s="1"/>
  <c r="S6419" i="7" l="1"/>
  <c r="T6419" i="7"/>
  <c r="Q6419" i="7"/>
  <c r="Q6420" i="7" l="1"/>
  <c r="Q6421" i="7" l="1"/>
  <c r="Q6422" i="7" l="1"/>
  <c r="R6423" i="7" s="1"/>
  <c r="S6423" i="7" l="1"/>
  <c r="T6423" i="7"/>
  <c r="Q6423" i="7"/>
  <c r="R6424" i="7" s="1"/>
  <c r="S6424" i="7" l="1"/>
  <c r="T6424" i="7"/>
  <c r="Q6424" i="7"/>
  <c r="R6425" i="7" s="1"/>
  <c r="S6425" i="7" l="1"/>
  <c r="T6425" i="7"/>
  <c r="Q6425" i="7"/>
  <c r="R6426" i="7" s="1"/>
  <c r="S6426" i="7" l="1"/>
  <c r="T6426" i="7"/>
  <c r="Q6426" i="7"/>
  <c r="R6427" i="7" s="1"/>
  <c r="S6427" i="7" l="1"/>
  <c r="T6427" i="7"/>
  <c r="Q6427" i="7"/>
  <c r="R6428" i="7" s="1"/>
  <c r="S6428" i="7" l="1"/>
  <c r="T6428" i="7"/>
  <c r="Q6428" i="7"/>
  <c r="R6429" i="7" s="1"/>
  <c r="S6429" i="7" l="1"/>
  <c r="T6429" i="7"/>
  <c r="Q6429" i="7"/>
  <c r="R6430" i="7" s="1"/>
  <c r="S6430" i="7" l="1"/>
  <c r="T6430" i="7"/>
  <c r="Q6430" i="7"/>
  <c r="R6431" i="7" s="1"/>
  <c r="S6431" i="7" l="1"/>
  <c r="T6431" i="7"/>
  <c r="Q6431" i="7"/>
  <c r="R6432" i="7" s="1"/>
  <c r="S6432" i="7" l="1"/>
  <c r="T6432" i="7"/>
  <c r="Q6432" i="7"/>
  <c r="R6433" i="7" s="1"/>
  <c r="S6433" i="7" l="1"/>
  <c r="T6433" i="7"/>
  <c r="Q6433" i="7"/>
  <c r="R6434" i="7" s="1"/>
  <c r="S6434" i="7" l="1"/>
  <c r="T6434" i="7"/>
  <c r="Q6434" i="7"/>
  <c r="R6435" i="7" s="1"/>
  <c r="S6435" i="7" l="1"/>
  <c r="T6435" i="7"/>
  <c r="Q6435" i="7"/>
  <c r="R6436" i="7" s="1"/>
  <c r="S6436" i="7" l="1"/>
  <c r="T6436" i="7"/>
  <c r="Q6436" i="7"/>
  <c r="R6437" i="7" s="1"/>
  <c r="S6437" i="7" l="1"/>
  <c r="T6437" i="7"/>
  <c r="Q6437" i="7"/>
  <c r="R6438" i="7" s="1"/>
  <c r="S6438" i="7" l="1"/>
  <c r="T6438" i="7"/>
  <c r="Q6438" i="7"/>
  <c r="R6439" i="7" s="1"/>
  <c r="S6439" i="7" l="1"/>
  <c r="T6439" i="7"/>
  <c r="Q6439" i="7"/>
  <c r="R6440" i="7" s="1"/>
  <c r="S6440" i="7" l="1"/>
  <c r="T6440" i="7"/>
  <c r="Q6440" i="7"/>
  <c r="R6441" i="7" s="1"/>
  <c r="S6441" i="7" l="1"/>
  <c r="T6441" i="7"/>
  <c r="Q6441" i="7"/>
  <c r="R6442" i="7" s="1"/>
  <c r="S6442" i="7" l="1"/>
  <c r="T6442" i="7"/>
  <c r="Q6442" i="7"/>
  <c r="Q6443" i="7" l="1"/>
  <c r="Q6444" i="7" l="1"/>
  <c r="Q6445" i="7" l="1"/>
  <c r="Q6446" i="7" l="1"/>
  <c r="Q6447" i="7" l="1"/>
  <c r="R6448" i="7" s="1"/>
  <c r="S6448" i="7" l="1"/>
  <c r="T6448" i="7"/>
  <c r="Q6448" i="7"/>
  <c r="R6449" i="7" s="1"/>
  <c r="S6449" i="7" l="1"/>
  <c r="T6449" i="7"/>
  <c r="Q6449" i="7"/>
  <c r="R6450" i="7" s="1"/>
  <c r="S6450" i="7" l="1"/>
  <c r="T6450" i="7"/>
  <c r="Q6450" i="7"/>
  <c r="R6451" i="7" s="1"/>
  <c r="S6451" i="7" l="1"/>
  <c r="T6451" i="7"/>
  <c r="Q6451" i="7"/>
  <c r="R6452" i="7" s="1"/>
  <c r="S6452" i="7" l="1"/>
  <c r="T6452" i="7"/>
  <c r="Q6452" i="7"/>
  <c r="R6453" i="7" s="1"/>
  <c r="S6453" i="7" l="1"/>
  <c r="T6453" i="7"/>
  <c r="Q6453" i="7"/>
  <c r="R6454" i="7" s="1"/>
  <c r="S6454" i="7" l="1"/>
  <c r="T6454" i="7"/>
  <c r="Q6454" i="7"/>
  <c r="R6455" i="7" s="1"/>
  <c r="S6455" i="7" l="1"/>
  <c r="T6455" i="7"/>
  <c r="Q6455" i="7"/>
  <c r="R6456" i="7" s="1"/>
  <c r="S6456" i="7" l="1"/>
  <c r="T6456" i="7"/>
  <c r="Q6456" i="7"/>
  <c r="R6457" i="7" s="1"/>
  <c r="S6457" i="7" l="1"/>
  <c r="T6457" i="7"/>
  <c r="Q6457" i="7"/>
  <c r="R6458" i="7" s="1"/>
  <c r="S6458" i="7" l="1"/>
  <c r="T6458" i="7"/>
  <c r="Q6458" i="7"/>
  <c r="R6459" i="7" s="1"/>
  <c r="S6459" i="7" l="1"/>
  <c r="T6459" i="7"/>
  <c r="Q6459" i="7"/>
  <c r="R6460" i="7" s="1"/>
  <c r="S6460" i="7" l="1"/>
  <c r="T6460" i="7"/>
  <c r="Q6460" i="7"/>
  <c r="R6461" i="7" s="1"/>
  <c r="S6461" i="7" l="1"/>
  <c r="T6461" i="7"/>
  <c r="Q6461" i="7"/>
  <c r="R6462" i="7" s="1"/>
  <c r="S6462" i="7" l="1"/>
  <c r="T6462" i="7"/>
  <c r="Q6462" i="7"/>
  <c r="R6463" i="7" s="1"/>
  <c r="S6463" i="7" l="1"/>
  <c r="T6463" i="7"/>
  <c r="Q6463" i="7"/>
  <c r="R6464" i="7" s="1"/>
  <c r="S6464" i="7" l="1"/>
  <c r="T6464" i="7"/>
  <c r="Q6464" i="7"/>
  <c r="R6465" i="7" s="1"/>
  <c r="S6465" i="7" l="1"/>
  <c r="T6465" i="7"/>
  <c r="Q6465" i="7"/>
  <c r="R6466" i="7" s="1"/>
  <c r="S6466" i="7" l="1"/>
  <c r="T6466" i="7"/>
  <c r="Q6466" i="7"/>
  <c r="Q6467" i="7" l="1"/>
  <c r="Q6468" i="7" l="1"/>
  <c r="Q6469" i="7" l="1"/>
  <c r="Q6470" i="7" l="1"/>
  <c r="Q6471" i="7" l="1"/>
  <c r="Q6472" i="7" l="1"/>
  <c r="R6473" i="7" s="1"/>
  <c r="S6473" i="7" l="1"/>
  <c r="T6473" i="7"/>
  <c r="Q6473" i="7"/>
  <c r="R6474" i="7" s="1"/>
  <c r="S6474" i="7" l="1"/>
  <c r="T6474" i="7"/>
  <c r="Q6474" i="7"/>
  <c r="R6475" i="7" s="1"/>
  <c r="S6475" i="7" l="1"/>
  <c r="T6475" i="7"/>
  <c r="Q6475" i="7"/>
  <c r="R6476" i="7" s="1"/>
  <c r="S6476" i="7" l="1"/>
  <c r="T6476" i="7"/>
  <c r="Q6476" i="7"/>
  <c r="R6477" i="7" s="1"/>
  <c r="S6477" i="7" l="1"/>
  <c r="T6477" i="7"/>
  <c r="Q6477" i="7"/>
  <c r="R6478" i="7" s="1"/>
  <c r="S6478" i="7" l="1"/>
  <c r="T6478" i="7"/>
  <c r="Q6478" i="7"/>
  <c r="R6479" i="7" s="1"/>
  <c r="S6479" i="7" l="1"/>
  <c r="T6479" i="7"/>
  <c r="Q6479" i="7"/>
  <c r="R6480" i="7" s="1"/>
  <c r="S6480" i="7" l="1"/>
  <c r="T6480" i="7"/>
  <c r="Q6480" i="7"/>
  <c r="R6481" i="7" s="1"/>
  <c r="S6481" i="7" l="1"/>
  <c r="T6481" i="7"/>
  <c r="Q6481" i="7"/>
  <c r="R6482" i="7" s="1"/>
  <c r="S6482" i="7" l="1"/>
  <c r="T6482" i="7"/>
  <c r="Q6482" i="7"/>
  <c r="R6483" i="7" s="1"/>
  <c r="S6483" i="7" l="1"/>
  <c r="T6483" i="7"/>
  <c r="Q6483" i="7"/>
  <c r="R6484" i="7" s="1"/>
  <c r="S6484" i="7" l="1"/>
  <c r="T6484" i="7"/>
  <c r="Q6484" i="7"/>
  <c r="R6485" i="7" s="1"/>
  <c r="S6485" i="7" l="1"/>
  <c r="T6485" i="7"/>
  <c r="Q6485" i="7"/>
  <c r="R6486" i="7" s="1"/>
  <c r="S6486" i="7" l="1"/>
  <c r="T6486" i="7"/>
  <c r="Q6486" i="7"/>
  <c r="R6487" i="7" s="1"/>
  <c r="S6487" i="7" l="1"/>
  <c r="T6487" i="7"/>
  <c r="Q6487" i="7"/>
  <c r="R6488" i="7" s="1"/>
  <c r="S6488" i="7" l="1"/>
  <c r="T6488" i="7"/>
  <c r="Q6488" i="7"/>
  <c r="R6489" i="7" s="1"/>
  <c r="S6489" i="7" l="1"/>
  <c r="T6489" i="7"/>
  <c r="Q6489" i="7"/>
  <c r="R6490" i="7" s="1"/>
  <c r="S6490" i="7" l="1"/>
  <c r="T6490" i="7"/>
  <c r="Q6490" i="7"/>
  <c r="Q6491" i="7" l="1"/>
  <c r="Q6492" i="7" l="1"/>
  <c r="Q6493" i="7" l="1"/>
  <c r="Q6494" i="7" l="1"/>
  <c r="Q6495" i="7" l="1"/>
  <c r="R6496" i="7" s="1"/>
  <c r="S6496" i="7" l="1"/>
  <c r="T6496" i="7"/>
  <c r="Q6496" i="7"/>
  <c r="R6497" i="7" s="1"/>
  <c r="S6497" i="7" l="1"/>
  <c r="T6497" i="7"/>
  <c r="Q6497" i="7"/>
  <c r="R6498" i="7" s="1"/>
  <c r="S6498" i="7" l="1"/>
  <c r="T6498" i="7"/>
  <c r="Q6498" i="7"/>
  <c r="R6499" i="7" s="1"/>
  <c r="S6499" i="7" l="1"/>
  <c r="T6499" i="7"/>
  <c r="Q6499" i="7"/>
  <c r="R6500" i="7" s="1"/>
  <c r="S6500" i="7" l="1"/>
  <c r="T6500" i="7"/>
  <c r="Q6500" i="7"/>
  <c r="R6501" i="7" s="1"/>
  <c r="S6501" i="7" l="1"/>
  <c r="T6501" i="7"/>
  <c r="Q6501" i="7"/>
  <c r="R6502" i="7" s="1"/>
  <c r="S6502" i="7" l="1"/>
  <c r="T6502" i="7"/>
  <c r="Q6502" i="7"/>
  <c r="R6503" i="7" s="1"/>
  <c r="S6503" i="7" l="1"/>
  <c r="T6503" i="7"/>
  <c r="Q6503" i="7"/>
  <c r="R6504" i="7" s="1"/>
  <c r="S6504" i="7" l="1"/>
  <c r="T6504" i="7"/>
  <c r="Q6504" i="7"/>
  <c r="R6505" i="7" s="1"/>
  <c r="S6505" i="7" l="1"/>
  <c r="T6505" i="7"/>
  <c r="Q6505" i="7"/>
  <c r="R6506" i="7" s="1"/>
  <c r="S6506" i="7" l="1"/>
  <c r="T6506" i="7"/>
  <c r="Q6506" i="7"/>
  <c r="R6507" i="7" s="1"/>
  <c r="S6507" i="7" l="1"/>
  <c r="T6507" i="7"/>
  <c r="Q6507" i="7"/>
  <c r="R6508" i="7" s="1"/>
  <c r="S6508" i="7" l="1"/>
  <c r="T6508" i="7"/>
  <c r="Q6508" i="7"/>
  <c r="R6509" i="7" s="1"/>
  <c r="S6509" i="7" l="1"/>
  <c r="T6509" i="7"/>
  <c r="Q6509" i="7"/>
  <c r="R6510" i="7" s="1"/>
  <c r="S6510" i="7" l="1"/>
  <c r="T6510" i="7"/>
  <c r="Q6510" i="7"/>
  <c r="R6511" i="7" s="1"/>
  <c r="S6511" i="7" l="1"/>
  <c r="T6511" i="7"/>
  <c r="Q6511" i="7"/>
  <c r="R6512" i="7" s="1"/>
  <c r="S6512" i="7" l="1"/>
  <c r="T6512" i="7"/>
  <c r="Q6512" i="7"/>
  <c r="Q6513" i="7" l="1"/>
  <c r="Q6514" i="7" l="1"/>
  <c r="Q6515" i="7" l="1"/>
  <c r="Q6516" i="7" l="1"/>
  <c r="Q6517" i="7" l="1"/>
  <c r="Q6518" i="7" l="1"/>
  <c r="Q6519" i="7" l="1"/>
  <c r="Q6520" i="7" l="1"/>
  <c r="Q6521" i="7" l="1"/>
  <c r="Q6522" i="7" l="1"/>
  <c r="R6523" i="7" s="1"/>
  <c r="S6523" i="7" l="1"/>
  <c r="T6523" i="7"/>
  <c r="Q6523" i="7"/>
  <c r="R6524" i="7" s="1"/>
  <c r="S6524" i="7" l="1"/>
  <c r="T6524" i="7"/>
  <c r="Q6524" i="7"/>
  <c r="R6525" i="7" s="1"/>
  <c r="S6525" i="7" l="1"/>
  <c r="T6525" i="7"/>
  <c r="Q6525" i="7"/>
  <c r="R6526" i="7" s="1"/>
  <c r="S6526" i="7" l="1"/>
  <c r="T6526" i="7"/>
  <c r="Q6526" i="7"/>
  <c r="R6527" i="7" s="1"/>
  <c r="S6527" i="7" l="1"/>
  <c r="T6527" i="7"/>
  <c r="Q6527" i="7"/>
  <c r="R6528" i="7" s="1"/>
  <c r="S6528" i="7" l="1"/>
  <c r="T6528" i="7"/>
  <c r="Q6528" i="7"/>
  <c r="R6529" i="7" s="1"/>
  <c r="S6529" i="7" l="1"/>
  <c r="T6529" i="7"/>
  <c r="Q6529" i="7"/>
  <c r="R6530" i="7" s="1"/>
  <c r="S6530" i="7" l="1"/>
  <c r="T6530" i="7"/>
  <c r="Q6530" i="7"/>
  <c r="R6531" i="7" s="1"/>
  <c r="S6531" i="7" l="1"/>
  <c r="T6531" i="7"/>
  <c r="Q6531" i="7"/>
  <c r="R6532" i="7" s="1"/>
  <c r="S6532" i="7" l="1"/>
  <c r="T6532" i="7"/>
  <c r="Q6532" i="7"/>
  <c r="R6533" i="7" s="1"/>
  <c r="S6533" i="7" l="1"/>
  <c r="T6533" i="7"/>
  <c r="Q6533" i="7"/>
  <c r="R6534" i="7" s="1"/>
  <c r="S6534" i="7" l="1"/>
  <c r="T6534" i="7"/>
  <c r="Q6534" i="7"/>
  <c r="R6535" i="7" s="1"/>
  <c r="S6535" i="7" l="1"/>
  <c r="T6535" i="7"/>
  <c r="Q6535" i="7"/>
  <c r="R6536" i="7" s="1"/>
  <c r="S6536" i="7" l="1"/>
  <c r="T6536" i="7"/>
  <c r="Q6536" i="7"/>
  <c r="Q6537" i="7" l="1"/>
  <c r="Q6538" i="7" l="1"/>
  <c r="Q6539" i="7" l="1"/>
  <c r="Q6540" i="7" l="1"/>
  <c r="Q6541" i="7" l="1"/>
  <c r="Q6542" i="7" l="1"/>
  <c r="Q6543" i="7" l="1"/>
  <c r="Q6544" i="7" l="1"/>
  <c r="Q6545" i="7" l="1"/>
  <c r="Q6546" i="7" l="1"/>
  <c r="R6547" i="7" s="1"/>
  <c r="S6547" i="7" l="1"/>
  <c r="T6547" i="7"/>
  <c r="Q6547" i="7"/>
  <c r="R6548" i="7" s="1"/>
  <c r="S6548" i="7" l="1"/>
  <c r="T6548" i="7"/>
  <c r="Q6548" i="7"/>
  <c r="R6549" i="7" s="1"/>
  <c r="S6549" i="7" l="1"/>
  <c r="T6549" i="7"/>
  <c r="Q6549" i="7"/>
  <c r="R6550" i="7" s="1"/>
  <c r="S6550" i="7" l="1"/>
  <c r="T6550" i="7"/>
  <c r="Q6550" i="7"/>
  <c r="R6551" i="7" s="1"/>
  <c r="S6551" i="7" l="1"/>
  <c r="T6551" i="7"/>
  <c r="Q6551" i="7"/>
  <c r="R6552" i="7" s="1"/>
  <c r="S6552" i="7" l="1"/>
  <c r="T6552" i="7"/>
  <c r="Q6552" i="7"/>
  <c r="R6553" i="7" s="1"/>
  <c r="S6553" i="7" l="1"/>
  <c r="T6553" i="7"/>
  <c r="Q6553" i="7"/>
  <c r="R6554" i="7" s="1"/>
  <c r="S6554" i="7" l="1"/>
  <c r="T6554" i="7"/>
  <c r="Q6554" i="7"/>
  <c r="R6555" i="7" s="1"/>
  <c r="S6555" i="7" l="1"/>
  <c r="T6555" i="7"/>
  <c r="Q6555" i="7"/>
  <c r="R6556" i="7" s="1"/>
  <c r="S6556" i="7" l="1"/>
  <c r="T6556" i="7"/>
  <c r="Q6556" i="7"/>
  <c r="R6557" i="7" s="1"/>
  <c r="S6557" i="7" l="1"/>
  <c r="T6557" i="7"/>
  <c r="Q6557" i="7"/>
  <c r="R6558" i="7" s="1"/>
  <c r="S6558" i="7" l="1"/>
  <c r="T6558" i="7"/>
  <c r="Q6558" i="7"/>
  <c r="R6559" i="7" s="1"/>
  <c r="S6559" i="7" l="1"/>
  <c r="T6559" i="7"/>
  <c r="Q6559" i="7"/>
  <c r="R6560" i="7" s="1"/>
  <c r="S6560" i="7" l="1"/>
  <c r="T6560" i="7"/>
  <c r="Q6560" i="7"/>
  <c r="R6561" i="7" s="1"/>
  <c r="S6561" i="7" l="1"/>
  <c r="T6561" i="7"/>
  <c r="Q6561" i="7"/>
  <c r="R6562" i="7" s="1"/>
  <c r="S6562" i="7" l="1"/>
  <c r="T6562" i="7"/>
  <c r="Q6562" i="7"/>
  <c r="R6563" i="7" s="1"/>
  <c r="S6563" i="7" l="1"/>
  <c r="T6563" i="7"/>
  <c r="Q6563" i="7"/>
  <c r="R6564" i="7" s="1"/>
  <c r="S6564" i="7" l="1"/>
  <c r="T6564" i="7"/>
  <c r="Q6564" i="7"/>
  <c r="R6565" i="7" s="1"/>
  <c r="S6565" i="7" l="1"/>
  <c r="T6565" i="7"/>
  <c r="Q6565" i="7"/>
  <c r="Q6566" i="7" l="1"/>
  <c r="Q6567" i="7" l="1"/>
  <c r="R6568" i="7" s="1"/>
  <c r="S6568" i="7" l="1"/>
  <c r="T6568" i="7"/>
  <c r="Q6568" i="7"/>
  <c r="R6569" i="7" s="1"/>
  <c r="S6569" i="7" l="1"/>
  <c r="T6569" i="7"/>
  <c r="Q6569" i="7"/>
  <c r="R6570" i="7" s="1"/>
  <c r="S6570" i="7" l="1"/>
  <c r="T6570" i="7"/>
  <c r="Q6570" i="7"/>
  <c r="R6571" i="7" s="1"/>
  <c r="S6571" i="7" l="1"/>
  <c r="T6571" i="7"/>
  <c r="Q6571" i="7"/>
  <c r="R6572" i="7" s="1"/>
  <c r="S6572" i="7" l="1"/>
  <c r="T6572" i="7"/>
  <c r="Q6572" i="7"/>
  <c r="R6573" i="7" s="1"/>
  <c r="S6573" i="7" l="1"/>
  <c r="T6573" i="7"/>
  <c r="Q6573" i="7"/>
  <c r="R6574" i="7" s="1"/>
  <c r="S6574" i="7" l="1"/>
  <c r="T6574" i="7"/>
  <c r="Q6574" i="7"/>
  <c r="R6575" i="7" s="1"/>
  <c r="S6575" i="7" l="1"/>
  <c r="T6575" i="7"/>
  <c r="Q6575" i="7"/>
  <c r="R6576" i="7" s="1"/>
  <c r="S6576" i="7" l="1"/>
  <c r="T6576" i="7"/>
  <c r="Q6576" i="7"/>
  <c r="R6577" i="7" s="1"/>
  <c r="S6577" i="7" l="1"/>
  <c r="T6577" i="7"/>
  <c r="Q6577" i="7"/>
  <c r="R6578" i="7" s="1"/>
  <c r="S6578" i="7" l="1"/>
  <c r="T6578" i="7"/>
  <c r="Q6578" i="7"/>
  <c r="R6579" i="7" s="1"/>
  <c r="S6579" i="7" l="1"/>
  <c r="T6579" i="7"/>
  <c r="Q6579" i="7"/>
  <c r="R6580" i="7" s="1"/>
  <c r="S6580" i="7" l="1"/>
  <c r="T6580" i="7"/>
  <c r="Q6580" i="7"/>
  <c r="R6581" i="7" s="1"/>
  <c r="S6581" i="7" l="1"/>
  <c r="T6581" i="7"/>
  <c r="Q6581" i="7"/>
  <c r="R6582" i="7" s="1"/>
  <c r="S6582" i="7" l="1"/>
  <c r="T6582" i="7"/>
  <c r="Q6582" i="7"/>
  <c r="R6583" i="7" s="1"/>
  <c r="S6583" i="7" l="1"/>
  <c r="T6583" i="7"/>
  <c r="Q6583" i="7"/>
  <c r="R6584" i="7" s="1"/>
  <c r="S6584" i="7" l="1"/>
  <c r="T6584" i="7"/>
  <c r="Q6584" i="7"/>
  <c r="R6585" i="7" s="1"/>
  <c r="S6585" i="7" l="1"/>
  <c r="T6585" i="7"/>
  <c r="Q6585" i="7"/>
  <c r="R6586" i="7" s="1"/>
  <c r="S6586" i="7" l="1"/>
  <c r="T6586" i="7"/>
  <c r="Q6586" i="7"/>
  <c r="Q6587" i="7" l="1"/>
  <c r="Q6588" i="7" l="1"/>
  <c r="Q6589" i="7" l="1"/>
  <c r="Q6590" i="7" l="1"/>
  <c r="Q6591" i="7" l="1"/>
  <c r="R6592" i="7" s="1"/>
  <c r="S6592" i="7" l="1"/>
  <c r="T6592" i="7"/>
  <c r="Q6592" i="7"/>
  <c r="R6593" i="7" s="1"/>
  <c r="S6593" i="7" l="1"/>
  <c r="T6593" i="7"/>
  <c r="Q6593" i="7"/>
  <c r="R6594" i="7" s="1"/>
  <c r="S6594" i="7" l="1"/>
  <c r="T6594" i="7"/>
  <c r="Q6594" i="7"/>
  <c r="R6595" i="7" s="1"/>
  <c r="S6595" i="7" l="1"/>
  <c r="T6595" i="7"/>
  <c r="Q6595" i="7"/>
  <c r="R6596" i="7" s="1"/>
  <c r="S6596" i="7" l="1"/>
  <c r="T6596" i="7"/>
  <c r="Q6596" i="7"/>
  <c r="R6597" i="7" s="1"/>
  <c r="S6597" i="7" l="1"/>
  <c r="T6597" i="7"/>
  <c r="Q6597" i="7"/>
  <c r="R6598" i="7" s="1"/>
  <c r="S6598" i="7" l="1"/>
  <c r="T6598" i="7"/>
  <c r="Q6598" i="7"/>
  <c r="R6599" i="7" s="1"/>
  <c r="S6599" i="7" l="1"/>
  <c r="T6599" i="7"/>
  <c r="Q6599" i="7"/>
  <c r="R6600" i="7" s="1"/>
  <c r="S6600" i="7" l="1"/>
  <c r="T6600" i="7"/>
  <c r="Q6600" i="7"/>
  <c r="R6601" i="7" s="1"/>
  <c r="S6601" i="7" l="1"/>
  <c r="T6601" i="7"/>
  <c r="Q6601" i="7"/>
  <c r="R6602" i="7" s="1"/>
  <c r="S6602" i="7" l="1"/>
  <c r="T6602" i="7"/>
  <c r="Q6602" i="7"/>
  <c r="R6603" i="7" s="1"/>
  <c r="S6603" i="7" l="1"/>
  <c r="T6603" i="7"/>
  <c r="Q6603" i="7"/>
  <c r="R6604" i="7" s="1"/>
  <c r="S6604" i="7" l="1"/>
  <c r="T6604" i="7"/>
  <c r="Q6604" i="7"/>
  <c r="R6605" i="7" s="1"/>
  <c r="S6605" i="7" l="1"/>
  <c r="T6605" i="7"/>
  <c r="Q6605" i="7"/>
  <c r="R6606" i="7" s="1"/>
  <c r="S6606" i="7" l="1"/>
  <c r="T6606" i="7"/>
  <c r="Q6606" i="7"/>
  <c r="R6607" i="7" s="1"/>
  <c r="S6607" i="7" l="1"/>
  <c r="T6607" i="7"/>
  <c r="Q6607" i="7"/>
  <c r="R6608" i="7" s="1"/>
  <c r="S6608" i="7" l="1"/>
  <c r="T6608" i="7"/>
  <c r="Q6608" i="7"/>
  <c r="R6609" i="7" s="1"/>
  <c r="S6609" i="7" l="1"/>
  <c r="T6609" i="7"/>
  <c r="Q6609" i="7"/>
  <c r="R6610" i="7" s="1"/>
  <c r="S6610" i="7" l="1"/>
  <c r="T6610" i="7"/>
  <c r="Q6610" i="7"/>
  <c r="Q6611" i="7" l="1"/>
  <c r="Q6612" i="7" l="1"/>
  <c r="Q6613" i="7" l="1"/>
  <c r="Q6614" i="7" l="1"/>
  <c r="Q6615" i="7" l="1"/>
  <c r="R6616" i="7" s="1"/>
  <c r="S6616" i="7" l="1"/>
  <c r="T6616" i="7"/>
  <c r="Q6616" i="7"/>
  <c r="R6617" i="7" s="1"/>
  <c r="S6617" i="7" l="1"/>
  <c r="T6617" i="7"/>
  <c r="Q6617" i="7"/>
  <c r="R6618" i="7" s="1"/>
  <c r="S6618" i="7" l="1"/>
  <c r="T6618" i="7"/>
  <c r="Q6618" i="7"/>
  <c r="R6619" i="7" s="1"/>
  <c r="S6619" i="7" l="1"/>
  <c r="T6619" i="7"/>
  <c r="Q6619" i="7"/>
  <c r="R6620" i="7" s="1"/>
  <c r="S6620" i="7" l="1"/>
  <c r="T6620" i="7"/>
  <c r="Q6620" i="7"/>
  <c r="R6621" i="7" s="1"/>
  <c r="S6621" i="7" l="1"/>
  <c r="T6621" i="7"/>
  <c r="Q6621" i="7"/>
  <c r="R6622" i="7" s="1"/>
  <c r="S6622" i="7" l="1"/>
  <c r="T6622" i="7"/>
  <c r="Q6622" i="7"/>
  <c r="R6623" i="7" s="1"/>
  <c r="S6623" i="7" l="1"/>
  <c r="T6623" i="7"/>
  <c r="Q6623" i="7"/>
  <c r="R6624" i="7" s="1"/>
  <c r="S6624" i="7" l="1"/>
  <c r="T6624" i="7"/>
  <c r="Q6624" i="7"/>
  <c r="R6625" i="7" s="1"/>
  <c r="S6625" i="7" l="1"/>
  <c r="T6625" i="7"/>
  <c r="Q6625" i="7"/>
  <c r="R6626" i="7" s="1"/>
  <c r="S6626" i="7" l="1"/>
  <c r="T6626" i="7"/>
  <c r="Q6626" i="7"/>
  <c r="R6627" i="7" s="1"/>
  <c r="S6627" i="7" l="1"/>
  <c r="T6627" i="7"/>
  <c r="Q6627" i="7"/>
  <c r="R6628" i="7" s="1"/>
  <c r="S6628" i="7" l="1"/>
  <c r="T6628" i="7"/>
  <c r="Q6628" i="7"/>
  <c r="R6629" i="7" s="1"/>
  <c r="S6629" i="7" l="1"/>
  <c r="T6629" i="7"/>
  <c r="Q6629" i="7"/>
  <c r="R6630" i="7" s="1"/>
  <c r="S6630" i="7" l="1"/>
  <c r="T6630" i="7"/>
  <c r="Q6630" i="7"/>
  <c r="R6631" i="7" s="1"/>
  <c r="S6631" i="7" l="1"/>
  <c r="T6631" i="7"/>
  <c r="Q6631" i="7"/>
  <c r="R6632" i="7" s="1"/>
  <c r="S6632" i="7" l="1"/>
  <c r="T6632" i="7"/>
  <c r="Q6632" i="7"/>
  <c r="R6633" i="7" s="1"/>
  <c r="S6633" i="7" l="1"/>
  <c r="T6633" i="7"/>
  <c r="Q6633" i="7"/>
  <c r="Q6634" i="7" l="1"/>
  <c r="Q6635" i="7" l="1"/>
  <c r="Q6636" i="7" l="1"/>
  <c r="Q6637" i="7" l="1"/>
  <c r="Q6638" i="7" l="1"/>
  <c r="Q6639" i="7" l="1"/>
  <c r="Q6640" i="7" l="1"/>
  <c r="R6641" i="7" s="1"/>
  <c r="S6641" i="7" l="1"/>
  <c r="T6641" i="7"/>
  <c r="Q6641" i="7"/>
  <c r="R6642" i="7" s="1"/>
  <c r="S6642" i="7" l="1"/>
  <c r="T6642" i="7"/>
  <c r="Q6642" i="7"/>
  <c r="R6643" i="7" s="1"/>
  <c r="S6643" i="7" l="1"/>
  <c r="T6643" i="7"/>
  <c r="Q6643" i="7"/>
  <c r="R6644" i="7" s="1"/>
  <c r="S6644" i="7" l="1"/>
  <c r="T6644" i="7"/>
  <c r="Q6644" i="7"/>
  <c r="R6645" i="7" s="1"/>
  <c r="S6645" i="7" l="1"/>
  <c r="T6645" i="7"/>
  <c r="Q6645" i="7"/>
  <c r="R6646" i="7" s="1"/>
  <c r="S6646" i="7" l="1"/>
  <c r="T6646" i="7"/>
  <c r="Q6646" i="7"/>
  <c r="R6647" i="7" s="1"/>
  <c r="S6647" i="7" l="1"/>
  <c r="T6647" i="7"/>
  <c r="Q6647" i="7"/>
  <c r="R6648" i="7" s="1"/>
  <c r="S6648" i="7" l="1"/>
  <c r="T6648" i="7"/>
  <c r="Q6648" i="7"/>
  <c r="R6649" i="7" s="1"/>
  <c r="S6649" i="7" l="1"/>
  <c r="T6649" i="7"/>
  <c r="Q6649" i="7"/>
  <c r="R6650" i="7" s="1"/>
  <c r="S6650" i="7" l="1"/>
  <c r="T6650" i="7"/>
  <c r="Q6650" i="7"/>
  <c r="R6651" i="7" s="1"/>
  <c r="S6651" i="7" l="1"/>
  <c r="T6651" i="7"/>
  <c r="Q6651" i="7"/>
  <c r="R6652" i="7" s="1"/>
  <c r="S6652" i="7" l="1"/>
  <c r="T6652" i="7"/>
  <c r="Q6652" i="7"/>
  <c r="R6653" i="7" s="1"/>
  <c r="S6653" i="7" l="1"/>
  <c r="T6653" i="7"/>
  <c r="Q6653" i="7"/>
  <c r="R6654" i="7" s="1"/>
  <c r="S6654" i="7" l="1"/>
  <c r="T6654" i="7"/>
  <c r="Q6654" i="7"/>
  <c r="R6655" i="7" s="1"/>
  <c r="S6655" i="7" l="1"/>
  <c r="T6655" i="7"/>
  <c r="Q6655" i="7"/>
  <c r="R6656" i="7" s="1"/>
  <c r="S6656" i="7" l="1"/>
  <c r="T6656" i="7"/>
  <c r="Q6656" i="7"/>
  <c r="R6657" i="7" s="1"/>
  <c r="S6657" i="7" l="1"/>
  <c r="T6657" i="7"/>
  <c r="Q6657" i="7"/>
  <c r="R6658" i="7" s="1"/>
  <c r="S6658" i="7" l="1"/>
  <c r="T6658" i="7"/>
  <c r="Q6658" i="7"/>
  <c r="Q6659" i="7" l="1"/>
  <c r="Q6660" i="7" l="1"/>
  <c r="Q6661" i="7" l="1"/>
  <c r="Q6662" i="7" l="1"/>
  <c r="Q6663" i="7" l="1"/>
  <c r="R6664" i="7" s="1"/>
  <c r="S6664" i="7" l="1"/>
  <c r="T6664" i="7"/>
  <c r="Q6664" i="7"/>
  <c r="R6665" i="7" s="1"/>
  <c r="S6665" i="7" l="1"/>
  <c r="T6665" i="7"/>
  <c r="Q6665" i="7"/>
  <c r="R6666" i="7" s="1"/>
  <c r="S6666" i="7" l="1"/>
  <c r="T6666" i="7"/>
  <c r="Q6666" i="7"/>
  <c r="R6667" i="7" s="1"/>
  <c r="S6667" i="7" l="1"/>
  <c r="T6667" i="7"/>
  <c r="Q6667" i="7"/>
  <c r="R6668" i="7" s="1"/>
  <c r="S6668" i="7" l="1"/>
  <c r="T6668" i="7"/>
  <c r="Q6668" i="7"/>
  <c r="R6669" i="7" s="1"/>
  <c r="S6669" i="7" l="1"/>
  <c r="T6669" i="7"/>
  <c r="Q6669" i="7"/>
  <c r="R6670" i="7" s="1"/>
  <c r="S6670" i="7" l="1"/>
  <c r="T6670" i="7"/>
  <c r="Q6670" i="7"/>
  <c r="R6671" i="7" s="1"/>
  <c r="S6671" i="7" l="1"/>
  <c r="T6671" i="7"/>
  <c r="Q6671" i="7"/>
  <c r="R6672" i="7" s="1"/>
  <c r="S6672" i="7" l="1"/>
  <c r="T6672" i="7"/>
  <c r="Q6672" i="7"/>
  <c r="R6673" i="7" s="1"/>
  <c r="S6673" i="7" l="1"/>
  <c r="T6673" i="7"/>
  <c r="Q6673" i="7"/>
  <c r="R6674" i="7" s="1"/>
  <c r="S6674" i="7" l="1"/>
  <c r="T6674" i="7"/>
  <c r="Q6674" i="7"/>
  <c r="R6675" i="7" s="1"/>
  <c r="S6675" i="7" l="1"/>
  <c r="T6675" i="7"/>
  <c r="Q6675" i="7"/>
  <c r="R6676" i="7" s="1"/>
  <c r="S6676" i="7" l="1"/>
  <c r="T6676" i="7"/>
  <c r="Q6676" i="7"/>
  <c r="R6677" i="7" s="1"/>
  <c r="S6677" i="7" l="1"/>
  <c r="T6677" i="7"/>
  <c r="Q6677" i="7"/>
  <c r="R6678" i="7" s="1"/>
  <c r="S6678" i="7" l="1"/>
  <c r="T6678" i="7"/>
  <c r="Q6678" i="7"/>
  <c r="R6679" i="7" s="1"/>
  <c r="S6679" i="7" l="1"/>
  <c r="T6679" i="7"/>
  <c r="Q6679" i="7"/>
  <c r="R6680" i="7" s="1"/>
  <c r="S6680" i="7" l="1"/>
  <c r="T6680" i="7"/>
  <c r="Q6680" i="7"/>
  <c r="R6681" i="7" s="1"/>
  <c r="S6681" i="7" l="1"/>
  <c r="T6681" i="7"/>
  <c r="Q6681" i="7"/>
  <c r="R6682" i="7" s="1"/>
  <c r="S6682" i="7" l="1"/>
  <c r="T6682" i="7"/>
  <c r="Q6682" i="7"/>
  <c r="Q6683" i="7" l="1"/>
  <c r="Q6684" i="7" l="1"/>
  <c r="Q6685" i="7" l="1"/>
  <c r="Q6686" i="7" l="1"/>
  <c r="Q6687" i="7" l="1"/>
  <c r="R6688" i="7" s="1"/>
  <c r="S6688" i="7" l="1"/>
  <c r="T6688" i="7"/>
  <c r="Q6688" i="7"/>
  <c r="Q6689" i="7" l="1"/>
  <c r="R6690" i="7" s="1"/>
  <c r="S6690" i="7" l="1"/>
  <c r="T6690" i="7"/>
  <c r="Q6690" i="7"/>
  <c r="R6691" i="7" s="1"/>
  <c r="S6691" i="7" l="1"/>
  <c r="T6691" i="7"/>
  <c r="Q6691" i="7"/>
  <c r="R6692" i="7" s="1"/>
  <c r="S6692" i="7" l="1"/>
  <c r="T6692" i="7"/>
  <c r="Q6692" i="7"/>
  <c r="R6693" i="7" s="1"/>
  <c r="S6693" i="7" l="1"/>
  <c r="T6693" i="7"/>
  <c r="Q6693" i="7"/>
  <c r="R6694" i="7" s="1"/>
  <c r="S6694" i="7" l="1"/>
  <c r="T6694" i="7"/>
  <c r="Q6694" i="7"/>
  <c r="R6695" i="7" s="1"/>
  <c r="S6695" i="7" l="1"/>
  <c r="T6695" i="7"/>
  <c r="Q6695" i="7"/>
  <c r="R6696" i="7" s="1"/>
  <c r="S6696" i="7" l="1"/>
  <c r="T6696" i="7"/>
  <c r="Q6696" i="7"/>
  <c r="R6697" i="7" s="1"/>
  <c r="S6697" i="7" l="1"/>
  <c r="T6697" i="7"/>
  <c r="Q6697" i="7"/>
  <c r="R6698" i="7" s="1"/>
  <c r="S6698" i="7" l="1"/>
  <c r="T6698" i="7"/>
  <c r="Q6698" i="7"/>
  <c r="R6699" i="7" s="1"/>
  <c r="S6699" i="7" l="1"/>
  <c r="T6699" i="7"/>
  <c r="Q6699" i="7"/>
  <c r="R6700" i="7" s="1"/>
  <c r="S6700" i="7" l="1"/>
  <c r="T6700" i="7"/>
  <c r="Q6700" i="7"/>
  <c r="R6701" i="7" s="1"/>
  <c r="S6701" i="7" l="1"/>
  <c r="T6701" i="7"/>
  <c r="Q6701" i="7"/>
  <c r="R6702" i="7" s="1"/>
  <c r="S6702" i="7" l="1"/>
  <c r="T6702" i="7"/>
  <c r="Q6702" i="7"/>
  <c r="R6703" i="7" s="1"/>
  <c r="S6703" i="7" l="1"/>
  <c r="T6703" i="7"/>
  <c r="Q6703" i="7"/>
  <c r="R6704" i="7" s="1"/>
  <c r="S6704" i="7" l="1"/>
  <c r="T6704" i="7"/>
  <c r="Q6704" i="7"/>
  <c r="R6705" i="7" s="1"/>
  <c r="S6705" i="7" l="1"/>
  <c r="T6705" i="7"/>
  <c r="Q6705" i="7"/>
  <c r="R6706" i="7" s="1"/>
  <c r="S6706" i="7" l="1"/>
  <c r="T6706" i="7"/>
  <c r="Q6706" i="7"/>
  <c r="R6707" i="7" s="1"/>
  <c r="S6707" i="7" l="1"/>
  <c r="T6707" i="7"/>
  <c r="Q6707" i="7"/>
  <c r="Q6708" i="7" l="1"/>
  <c r="Q6709" i="7" l="1"/>
  <c r="Q6710" i="7" l="1"/>
  <c r="Q6711" i="7" l="1"/>
  <c r="Q6712" i="7" l="1"/>
  <c r="Q6713" i="7" l="1"/>
  <c r="Q6714" i="7" l="1"/>
  <c r="R6715" i="7" s="1"/>
  <c r="S6715" i="7" l="1"/>
  <c r="T6715" i="7"/>
  <c r="Q6715" i="7"/>
  <c r="R6716" i="7" s="1"/>
  <c r="S6716" i="7" l="1"/>
  <c r="T6716" i="7"/>
  <c r="Q6716" i="7"/>
  <c r="R6717" i="7" s="1"/>
  <c r="S6717" i="7" l="1"/>
  <c r="T6717" i="7"/>
  <c r="Q6717" i="7"/>
  <c r="R6718" i="7" s="1"/>
  <c r="S6718" i="7" l="1"/>
  <c r="T6718" i="7"/>
  <c r="Q6718" i="7"/>
  <c r="R6719" i="7" s="1"/>
  <c r="S6719" i="7" l="1"/>
  <c r="T6719" i="7"/>
  <c r="Q6719" i="7"/>
  <c r="R6720" i="7" s="1"/>
  <c r="S6720" i="7" l="1"/>
  <c r="T6720" i="7"/>
  <c r="Q6720" i="7"/>
  <c r="R6721" i="7" s="1"/>
  <c r="S6721" i="7" l="1"/>
  <c r="T6721" i="7"/>
  <c r="Q6721" i="7"/>
  <c r="R6722" i="7" s="1"/>
  <c r="S6722" i="7" l="1"/>
  <c r="T6722" i="7"/>
  <c r="Q6722" i="7"/>
  <c r="R6723" i="7" s="1"/>
  <c r="S6723" i="7" l="1"/>
  <c r="T6723" i="7"/>
  <c r="Q6723" i="7"/>
  <c r="R6724" i="7" s="1"/>
  <c r="S6724" i="7" l="1"/>
  <c r="T6724" i="7"/>
  <c r="Q6724" i="7"/>
  <c r="R6725" i="7" s="1"/>
  <c r="S6725" i="7" l="1"/>
  <c r="T6725" i="7"/>
  <c r="Q6725" i="7"/>
  <c r="R6726" i="7" s="1"/>
  <c r="S6726" i="7" l="1"/>
  <c r="T6726" i="7"/>
  <c r="Q6726" i="7"/>
  <c r="R6727" i="7" s="1"/>
  <c r="S6727" i="7" l="1"/>
  <c r="T6727" i="7"/>
  <c r="Q6727" i="7"/>
  <c r="R6728" i="7" s="1"/>
  <c r="S6728" i="7" l="1"/>
  <c r="T6728" i="7"/>
  <c r="Q6728" i="7"/>
  <c r="R6729" i="7" s="1"/>
  <c r="S6729" i="7" l="1"/>
  <c r="T6729" i="7"/>
  <c r="Q6729" i="7"/>
  <c r="R6730" i="7" s="1"/>
  <c r="S6730" i="7" l="1"/>
  <c r="T6730" i="7"/>
  <c r="Q6730" i="7"/>
  <c r="R6731" i="7" s="1"/>
  <c r="S6731" i="7" l="1"/>
  <c r="T6731" i="7"/>
  <c r="Q6731" i="7"/>
  <c r="R6732" i="7" s="1"/>
  <c r="S6732" i="7" l="1"/>
  <c r="T6732" i="7"/>
  <c r="Q6732" i="7"/>
  <c r="R6733" i="7" s="1"/>
  <c r="S6733" i="7" l="1"/>
  <c r="T6733" i="7"/>
  <c r="Q6733" i="7"/>
  <c r="R6734" i="7" s="1"/>
  <c r="S6734" i="7" l="1"/>
  <c r="T6734" i="7"/>
  <c r="Q6734" i="7"/>
  <c r="R6735" i="7" s="1"/>
  <c r="S6735" i="7" l="1"/>
  <c r="T6735" i="7"/>
  <c r="Q6735" i="7"/>
  <c r="R6736" i="7" s="1"/>
  <c r="S6736" i="7" l="1"/>
  <c r="T6736" i="7"/>
  <c r="Q6736" i="7"/>
  <c r="R6737" i="7" s="1"/>
  <c r="S6737" i="7" l="1"/>
  <c r="T6737" i="7"/>
  <c r="Q6737" i="7"/>
  <c r="R6738" i="7" s="1"/>
  <c r="S6738" i="7" l="1"/>
  <c r="T6738" i="7"/>
  <c r="Q6738" i="7"/>
  <c r="R6739" i="7" s="1"/>
  <c r="S6739" i="7" l="1"/>
  <c r="T6739" i="7"/>
  <c r="Q6739" i="7"/>
  <c r="R6740" i="7" s="1"/>
  <c r="S6740" i="7" l="1"/>
  <c r="T6740" i="7"/>
  <c r="Q6740" i="7"/>
  <c r="R6741" i="7" s="1"/>
  <c r="S6741" i="7" l="1"/>
  <c r="T6741" i="7"/>
  <c r="Q6741" i="7"/>
  <c r="R6742" i="7" s="1"/>
  <c r="S6742" i="7" l="1"/>
  <c r="T6742" i="7"/>
  <c r="Q6742" i="7"/>
  <c r="R6743" i="7" s="1"/>
  <c r="S6743" i="7" l="1"/>
  <c r="T6743" i="7"/>
  <c r="Q6743" i="7"/>
  <c r="R6744" i="7" s="1"/>
  <c r="S6744" i="7" l="1"/>
  <c r="T6744" i="7"/>
  <c r="Q6744" i="7"/>
  <c r="R6745" i="7" s="1"/>
  <c r="S6745" i="7" l="1"/>
  <c r="T6745" i="7"/>
  <c r="Q6745" i="7"/>
  <c r="R6746" i="7" s="1"/>
  <c r="S6746" i="7" l="1"/>
  <c r="T6746" i="7"/>
  <c r="Q6746" i="7"/>
  <c r="R6747" i="7" s="1"/>
  <c r="S6747" i="7" l="1"/>
  <c r="T6747" i="7"/>
  <c r="Q6747" i="7"/>
  <c r="R6748" i="7" s="1"/>
  <c r="S6748" i="7" l="1"/>
  <c r="T6748" i="7"/>
  <c r="Q6748" i="7"/>
  <c r="R6749" i="7" s="1"/>
  <c r="S6749" i="7" l="1"/>
  <c r="T6749" i="7"/>
  <c r="Q6749" i="7"/>
  <c r="R6750" i="7" s="1"/>
  <c r="S6750" i="7" l="1"/>
  <c r="T6750" i="7"/>
  <c r="Q6750" i="7"/>
  <c r="R6751" i="7" s="1"/>
  <c r="S6751" i="7" l="1"/>
  <c r="T6751" i="7"/>
  <c r="Q6751" i="7"/>
  <c r="R6752" i="7" s="1"/>
  <c r="S6752" i="7" l="1"/>
  <c r="T6752" i="7"/>
  <c r="Q6752" i="7"/>
  <c r="R6753" i="7" s="1"/>
  <c r="S6753" i="7" l="1"/>
  <c r="T6753" i="7"/>
  <c r="Q6753" i="7"/>
  <c r="R6754" i="7" s="1"/>
  <c r="S6754" i="7" l="1"/>
  <c r="T6754" i="7"/>
  <c r="Q6754" i="7"/>
  <c r="Q6755" i="7" l="1"/>
  <c r="Q6756" i="7" l="1"/>
  <c r="Q6757" i="7" l="1"/>
  <c r="Q6758" i="7" l="1"/>
  <c r="Q6759" i="7" l="1"/>
  <c r="Q6760" i="7" l="1"/>
  <c r="R6761" i="7" s="1"/>
  <c r="S6761" i="7" l="1"/>
  <c r="T6761" i="7"/>
  <c r="Q6761" i="7"/>
  <c r="R6762" i="7" s="1"/>
  <c r="S6762" i="7" l="1"/>
  <c r="T6762" i="7"/>
  <c r="Q6762" i="7"/>
  <c r="R6763" i="7" s="1"/>
  <c r="S6763" i="7" l="1"/>
  <c r="T6763" i="7"/>
  <c r="Q6763" i="7"/>
  <c r="R6764" i="7" s="1"/>
  <c r="S6764" i="7" l="1"/>
  <c r="T6764" i="7"/>
  <c r="Q6764" i="7"/>
  <c r="R6765" i="7" s="1"/>
  <c r="S6765" i="7" l="1"/>
  <c r="T6765" i="7"/>
  <c r="Q6765" i="7"/>
  <c r="R6766" i="7" s="1"/>
  <c r="S6766" i="7" l="1"/>
  <c r="T6766" i="7"/>
  <c r="Q6766" i="7"/>
  <c r="R6767" i="7" s="1"/>
  <c r="S6767" i="7" l="1"/>
  <c r="T6767" i="7"/>
  <c r="Q6767" i="7"/>
  <c r="R6768" i="7" s="1"/>
  <c r="S6768" i="7" l="1"/>
  <c r="T6768" i="7"/>
  <c r="Q6768" i="7"/>
  <c r="R6769" i="7" s="1"/>
  <c r="S6769" i="7" l="1"/>
  <c r="T6769" i="7"/>
  <c r="Q6769" i="7"/>
  <c r="R6770" i="7" s="1"/>
  <c r="S6770" i="7" l="1"/>
  <c r="T6770" i="7"/>
  <c r="Q6770" i="7"/>
  <c r="R6771" i="7" s="1"/>
  <c r="S6771" i="7" l="1"/>
  <c r="T6771" i="7"/>
  <c r="Q6771" i="7"/>
  <c r="R6772" i="7" s="1"/>
  <c r="S6772" i="7" l="1"/>
  <c r="T6772" i="7"/>
  <c r="Q6772" i="7"/>
  <c r="R6773" i="7" s="1"/>
  <c r="S6773" i="7" l="1"/>
  <c r="T6773" i="7"/>
  <c r="Q6773" i="7"/>
  <c r="R6774" i="7" s="1"/>
  <c r="S6774" i="7" l="1"/>
  <c r="T6774" i="7"/>
  <c r="Q6774" i="7"/>
  <c r="R6775" i="7" s="1"/>
  <c r="S6775" i="7" l="1"/>
  <c r="T6775" i="7"/>
  <c r="Q6775" i="7"/>
  <c r="R6776" i="7" s="1"/>
  <c r="S6776" i="7" l="1"/>
  <c r="T6776" i="7"/>
  <c r="Q6776" i="7"/>
  <c r="R6777" i="7" s="1"/>
  <c r="S6777" i="7" l="1"/>
  <c r="T6777" i="7"/>
  <c r="Q6777" i="7"/>
  <c r="R6778" i="7" s="1"/>
  <c r="S6778" i="7" l="1"/>
  <c r="T6778" i="7"/>
  <c r="Q6778" i="7"/>
  <c r="Q6779" i="7" l="1"/>
  <c r="Q6780" i="7" l="1"/>
  <c r="Q6781" i="7" l="1"/>
  <c r="Q6782" i="7" l="1"/>
  <c r="Q6783" i="7" l="1"/>
  <c r="R6784" i="7" s="1"/>
  <c r="S6784" i="7" l="1"/>
  <c r="T6784" i="7"/>
  <c r="Q6784" i="7"/>
  <c r="R6785" i="7" s="1"/>
  <c r="S6785" i="7" l="1"/>
  <c r="T6785" i="7"/>
  <c r="Q6785" i="7"/>
  <c r="R6786" i="7" s="1"/>
  <c r="S6786" i="7" l="1"/>
  <c r="T6786" i="7"/>
  <c r="Q6786" i="7"/>
  <c r="R6787" i="7" s="1"/>
  <c r="S6787" i="7" l="1"/>
  <c r="T6787" i="7"/>
  <c r="Q6787" i="7"/>
  <c r="R6788" i="7" s="1"/>
  <c r="S6788" i="7" l="1"/>
  <c r="T6788" i="7"/>
  <c r="Q6788" i="7"/>
  <c r="R6789" i="7" s="1"/>
  <c r="S6789" i="7" l="1"/>
  <c r="T6789" i="7"/>
  <c r="Q6789" i="7"/>
  <c r="R6790" i="7" s="1"/>
  <c r="S6790" i="7" l="1"/>
  <c r="T6790" i="7"/>
  <c r="Q6790" i="7"/>
  <c r="R6791" i="7" s="1"/>
  <c r="S6791" i="7" l="1"/>
  <c r="T6791" i="7"/>
  <c r="Q6791" i="7"/>
  <c r="R6792" i="7" s="1"/>
  <c r="S6792" i="7" l="1"/>
  <c r="T6792" i="7"/>
  <c r="Q6792" i="7"/>
  <c r="R6793" i="7" s="1"/>
  <c r="S6793" i="7" l="1"/>
  <c r="T6793" i="7"/>
  <c r="Q6793" i="7"/>
  <c r="R6794" i="7" s="1"/>
  <c r="S6794" i="7" l="1"/>
  <c r="T6794" i="7"/>
  <c r="Q6794" i="7"/>
  <c r="R6795" i="7" s="1"/>
  <c r="S6795" i="7" l="1"/>
  <c r="T6795" i="7"/>
  <c r="Q6795" i="7"/>
  <c r="R6796" i="7" s="1"/>
  <c r="S6796" i="7" l="1"/>
  <c r="T6796" i="7"/>
  <c r="Q6796" i="7"/>
  <c r="R6797" i="7" s="1"/>
  <c r="S6797" i="7" l="1"/>
  <c r="T6797" i="7"/>
  <c r="Q6797" i="7"/>
  <c r="R6798" i="7" s="1"/>
  <c r="S6798" i="7" l="1"/>
  <c r="T6798" i="7"/>
  <c r="Q6798" i="7"/>
  <c r="R6799" i="7" s="1"/>
  <c r="S6799" i="7" l="1"/>
  <c r="T6799" i="7"/>
  <c r="Q6799" i="7"/>
  <c r="R6800" i="7" s="1"/>
  <c r="S6800" i="7" l="1"/>
  <c r="T6800" i="7"/>
  <c r="Q6800" i="7"/>
  <c r="R6801" i="7" s="1"/>
  <c r="S6801" i="7" l="1"/>
  <c r="T6801" i="7"/>
  <c r="Q6801" i="7"/>
  <c r="R6802" i="7" s="1"/>
  <c r="S6802" i="7" l="1"/>
  <c r="T6802" i="7"/>
  <c r="Q6802" i="7"/>
  <c r="R6803" i="7" s="1"/>
  <c r="S6803" i="7" l="1"/>
  <c r="T6803" i="7"/>
  <c r="Q6803" i="7"/>
  <c r="Q6804" i="7" l="1"/>
  <c r="Q6805" i="7" l="1"/>
  <c r="Q6806" i="7" l="1"/>
  <c r="R6807" i="7" s="1"/>
  <c r="S6807" i="7" l="1"/>
  <c r="T6807" i="7"/>
  <c r="Q6807" i="7"/>
  <c r="R6808" i="7" s="1"/>
  <c r="S6808" i="7" l="1"/>
  <c r="T6808" i="7"/>
  <c r="Q6808" i="7"/>
  <c r="R6809" i="7" s="1"/>
  <c r="S6809" i="7" l="1"/>
  <c r="T6809" i="7"/>
  <c r="Q6809" i="7"/>
  <c r="R6810" i="7" s="1"/>
  <c r="S6810" i="7" l="1"/>
  <c r="T6810" i="7"/>
  <c r="Q6810" i="7"/>
  <c r="R6811" i="7" s="1"/>
  <c r="S6811" i="7" l="1"/>
  <c r="T6811" i="7"/>
  <c r="Q6811" i="7"/>
  <c r="R6812" i="7" s="1"/>
  <c r="S6812" i="7" l="1"/>
  <c r="T6812" i="7"/>
  <c r="Q6812" i="7"/>
  <c r="R6813" i="7" s="1"/>
  <c r="S6813" i="7" l="1"/>
  <c r="T6813" i="7"/>
  <c r="Q6813" i="7"/>
  <c r="R6814" i="7" s="1"/>
  <c r="S6814" i="7" l="1"/>
  <c r="T6814" i="7"/>
  <c r="Q6814" i="7"/>
  <c r="R6815" i="7" s="1"/>
  <c r="S6815" i="7" l="1"/>
  <c r="T6815" i="7"/>
  <c r="Q6815" i="7"/>
  <c r="R6816" i="7" s="1"/>
  <c r="S6816" i="7" l="1"/>
  <c r="T6816" i="7"/>
  <c r="Q6816" i="7"/>
  <c r="R6817" i="7" s="1"/>
  <c r="S6817" i="7" l="1"/>
  <c r="T6817" i="7"/>
  <c r="Q6817" i="7"/>
  <c r="R6818" i="7" s="1"/>
  <c r="S6818" i="7" l="1"/>
  <c r="T6818" i="7"/>
  <c r="Q6818" i="7"/>
  <c r="R6819" i="7" s="1"/>
  <c r="S6819" i="7" l="1"/>
  <c r="T6819" i="7"/>
  <c r="Q6819" i="7"/>
  <c r="R6820" i="7" s="1"/>
  <c r="S6820" i="7" l="1"/>
  <c r="T6820" i="7"/>
  <c r="Q6820" i="7"/>
  <c r="R6821" i="7" s="1"/>
  <c r="S6821" i="7" l="1"/>
  <c r="T6821" i="7"/>
  <c r="Q6821" i="7"/>
  <c r="R6822" i="7" s="1"/>
  <c r="S6822" i="7" l="1"/>
  <c r="T6822" i="7"/>
  <c r="Q6822" i="7"/>
  <c r="R6823" i="7" s="1"/>
  <c r="S6823" i="7" l="1"/>
  <c r="T6823" i="7"/>
  <c r="Q6823" i="7"/>
  <c r="R6824" i="7" s="1"/>
  <c r="S6824" i="7" l="1"/>
  <c r="T6824" i="7"/>
  <c r="Q6824" i="7"/>
  <c r="R6825" i="7" s="1"/>
  <c r="S6825" i="7" l="1"/>
  <c r="T6825" i="7"/>
  <c r="Q6825" i="7"/>
  <c r="R6826" i="7" s="1"/>
  <c r="S6826" i="7" l="1"/>
  <c r="T6826" i="7"/>
  <c r="Q6826" i="7"/>
  <c r="Q6827" i="7" l="1"/>
  <c r="Q6828" i="7" l="1"/>
  <c r="Q6829" i="7" l="1"/>
  <c r="Q6830" i="7" l="1"/>
  <c r="Q6831" i="7" l="1"/>
  <c r="Q6832" i="7" l="1"/>
  <c r="R6833" i="7" s="1"/>
  <c r="S6833" i="7" l="1"/>
  <c r="T6833" i="7"/>
  <c r="Q6833" i="7"/>
  <c r="R6834" i="7" s="1"/>
  <c r="S6834" i="7" l="1"/>
  <c r="T6834" i="7"/>
  <c r="Q6834" i="7"/>
  <c r="R6835" i="7" s="1"/>
  <c r="S6835" i="7" l="1"/>
  <c r="T6835" i="7"/>
  <c r="Q6835" i="7"/>
  <c r="R6836" i="7" s="1"/>
  <c r="S6836" i="7" l="1"/>
  <c r="T6836" i="7"/>
  <c r="Q6836" i="7"/>
  <c r="R6837" i="7" s="1"/>
  <c r="S6837" i="7" l="1"/>
  <c r="T6837" i="7"/>
  <c r="Q6837" i="7"/>
  <c r="R6838" i="7" s="1"/>
  <c r="S6838" i="7" l="1"/>
  <c r="T6838" i="7"/>
  <c r="Q6838" i="7"/>
  <c r="R6839" i="7" s="1"/>
  <c r="S6839" i="7" l="1"/>
  <c r="T6839" i="7"/>
  <c r="Q6839" i="7"/>
  <c r="R6840" i="7" s="1"/>
  <c r="S6840" i="7" l="1"/>
  <c r="T6840" i="7"/>
  <c r="Q6840" i="7"/>
  <c r="R6841" i="7" s="1"/>
  <c r="S6841" i="7" l="1"/>
  <c r="T6841" i="7"/>
  <c r="Q6841" i="7"/>
  <c r="R6842" i="7" s="1"/>
  <c r="S6842" i="7" l="1"/>
  <c r="T6842" i="7"/>
  <c r="Q6842" i="7"/>
  <c r="R6843" i="7" s="1"/>
  <c r="S6843" i="7" l="1"/>
  <c r="T6843" i="7"/>
  <c r="Q6843" i="7"/>
  <c r="R6844" i="7" s="1"/>
  <c r="S6844" i="7" l="1"/>
  <c r="T6844" i="7"/>
  <c r="Q6844" i="7"/>
  <c r="R6845" i="7" s="1"/>
  <c r="S6845" i="7" l="1"/>
  <c r="T6845" i="7"/>
  <c r="Q6845" i="7"/>
  <c r="R6846" i="7" s="1"/>
  <c r="S6846" i="7" l="1"/>
  <c r="T6846" i="7"/>
  <c r="Q6846" i="7"/>
  <c r="R6847" i="7" s="1"/>
  <c r="S6847" i="7" l="1"/>
  <c r="T6847" i="7"/>
  <c r="Q6847" i="7"/>
  <c r="R6848" i="7" s="1"/>
  <c r="S6848" i="7" l="1"/>
  <c r="T6848" i="7"/>
  <c r="Q6848" i="7"/>
  <c r="Q6849" i="7" l="1"/>
  <c r="Q6850" i="7" l="1"/>
  <c r="Q6851" i="7" l="1"/>
  <c r="Q6852" i="7" l="1"/>
  <c r="Q6853" i="7" l="1"/>
  <c r="Q6854" i="7" l="1"/>
  <c r="Q6855" i="7" l="1"/>
  <c r="Q6856" i="7" l="1"/>
  <c r="Q6857" i="7" l="1"/>
  <c r="Q6858" i="7" l="1"/>
  <c r="R6859" i="7" s="1"/>
  <c r="S6859" i="7" l="1"/>
  <c r="T6859" i="7"/>
  <c r="Q6859" i="7"/>
  <c r="R6860" i="7" s="1"/>
  <c r="S6860" i="7" l="1"/>
  <c r="T6860" i="7"/>
  <c r="Q6860" i="7"/>
  <c r="R6861" i="7" s="1"/>
  <c r="S6861" i="7" l="1"/>
  <c r="T6861" i="7"/>
  <c r="Q6861" i="7"/>
  <c r="R6862" i="7" s="1"/>
  <c r="S6862" i="7" l="1"/>
  <c r="T6862" i="7"/>
  <c r="Q6862" i="7"/>
  <c r="R6863" i="7" s="1"/>
  <c r="S6863" i="7" l="1"/>
  <c r="T6863" i="7"/>
  <c r="Q6863" i="7"/>
  <c r="R6864" i="7" s="1"/>
  <c r="S6864" i="7" l="1"/>
  <c r="T6864" i="7"/>
  <c r="Q6864" i="7"/>
  <c r="R6865" i="7" s="1"/>
  <c r="S6865" i="7" l="1"/>
  <c r="T6865" i="7"/>
  <c r="Q6865" i="7"/>
  <c r="R6866" i="7" s="1"/>
  <c r="S6866" i="7" l="1"/>
  <c r="T6866" i="7"/>
  <c r="Q6866" i="7"/>
  <c r="R6867" i="7" s="1"/>
  <c r="S6867" i="7" l="1"/>
  <c r="T6867" i="7"/>
  <c r="Q6867" i="7"/>
  <c r="R6868" i="7" s="1"/>
  <c r="S6868" i="7" l="1"/>
  <c r="T6868" i="7"/>
  <c r="Q6868" i="7"/>
  <c r="R6869" i="7" s="1"/>
  <c r="S6869" i="7" l="1"/>
  <c r="T6869" i="7"/>
  <c r="Q6869" i="7"/>
  <c r="R6870" i="7" s="1"/>
  <c r="S6870" i="7" l="1"/>
  <c r="T6870" i="7"/>
  <c r="Q6870" i="7"/>
  <c r="R6871" i="7" s="1"/>
  <c r="S6871" i="7" l="1"/>
  <c r="T6871" i="7"/>
  <c r="Q6871" i="7"/>
  <c r="R6872" i="7" s="1"/>
  <c r="S6872" i="7" l="1"/>
  <c r="T6872" i="7"/>
  <c r="Q6872" i="7"/>
  <c r="Q6873" i="7" l="1"/>
  <c r="Q6874" i="7" l="1"/>
  <c r="Q6875" i="7" l="1"/>
  <c r="Q6876" i="7" l="1"/>
  <c r="Q6877" i="7" l="1"/>
  <c r="Q6878" i="7" l="1"/>
  <c r="Q6879" i="7" l="1"/>
  <c r="Q6880" i="7" l="1"/>
  <c r="Q6881" i="7" l="1"/>
  <c r="Q6882" i="7" l="1"/>
  <c r="R6883" i="7" s="1"/>
  <c r="S6883" i="7" l="1"/>
  <c r="T6883" i="7"/>
  <c r="Q6883" i="7"/>
  <c r="R6884" i="7" s="1"/>
  <c r="S6884" i="7" l="1"/>
  <c r="T6884" i="7"/>
  <c r="Q6884" i="7"/>
  <c r="R6885" i="7" s="1"/>
  <c r="S6885" i="7" l="1"/>
  <c r="T6885" i="7"/>
  <c r="Q6885" i="7"/>
  <c r="R6886" i="7" s="1"/>
  <c r="S6886" i="7" l="1"/>
  <c r="T6886" i="7"/>
  <c r="Q6886" i="7"/>
  <c r="R6887" i="7" s="1"/>
  <c r="S6887" i="7" l="1"/>
  <c r="T6887" i="7"/>
  <c r="Q6887" i="7"/>
  <c r="R6888" i="7" s="1"/>
  <c r="S6888" i="7" l="1"/>
  <c r="T6888" i="7"/>
  <c r="Q6888" i="7"/>
  <c r="R6889" i="7" s="1"/>
  <c r="S6889" i="7" l="1"/>
  <c r="T6889" i="7"/>
  <c r="Q6889" i="7"/>
  <c r="R6890" i="7" s="1"/>
  <c r="S6890" i="7" l="1"/>
  <c r="T6890" i="7"/>
  <c r="Q6890" i="7"/>
  <c r="R6891" i="7" s="1"/>
  <c r="S6891" i="7" l="1"/>
  <c r="T6891" i="7"/>
  <c r="Q6891" i="7"/>
  <c r="R6892" i="7" s="1"/>
  <c r="S6892" i="7" l="1"/>
  <c r="T6892" i="7"/>
  <c r="Q6892" i="7"/>
  <c r="R6893" i="7" s="1"/>
  <c r="S6893" i="7" l="1"/>
  <c r="T6893" i="7"/>
  <c r="Q6893" i="7"/>
  <c r="R6894" i="7" s="1"/>
  <c r="S6894" i="7" l="1"/>
  <c r="T6894" i="7"/>
  <c r="Q6894" i="7"/>
  <c r="R6895" i="7" s="1"/>
  <c r="S6895" i="7" l="1"/>
  <c r="T6895" i="7"/>
  <c r="Q6895" i="7"/>
  <c r="R6896" i="7" s="1"/>
  <c r="S6896" i="7" l="1"/>
  <c r="T6896" i="7"/>
  <c r="Q6896" i="7"/>
  <c r="R6897" i="7" s="1"/>
  <c r="S6897" i="7" l="1"/>
  <c r="T6897" i="7"/>
  <c r="Q6897" i="7"/>
  <c r="R6898" i="7" s="1"/>
  <c r="S6898" i="7" l="1"/>
  <c r="T6898" i="7"/>
  <c r="Q6898" i="7"/>
  <c r="R6899" i="7" s="1"/>
  <c r="S6899" i="7" l="1"/>
  <c r="T6899" i="7"/>
  <c r="Q6899" i="7"/>
  <c r="Q6900" i="7" l="1"/>
  <c r="Q6901" i="7" l="1"/>
  <c r="Q6902" i="7" l="1"/>
  <c r="Q6903" i="7" l="1"/>
  <c r="R6904" i="7" s="1"/>
  <c r="S6904" i="7" l="1"/>
  <c r="T6904" i="7"/>
  <c r="Q6904" i="7"/>
  <c r="R6905" i="7" s="1"/>
  <c r="S6905" i="7" l="1"/>
  <c r="T6905" i="7"/>
  <c r="Q6905" i="7"/>
  <c r="R6906" i="7" s="1"/>
  <c r="S6906" i="7" l="1"/>
  <c r="T6906" i="7"/>
  <c r="Q6906" i="7"/>
  <c r="R6907" i="7" s="1"/>
  <c r="S6907" i="7" l="1"/>
  <c r="T6907" i="7"/>
  <c r="Q6907" i="7"/>
  <c r="R6908" i="7" s="1"/>
  <c r="S6908" i="7" l="1"/>
  <c r="T6908" i="7"/>
  <c r="Q6908" i="7"/>
  <c r="R6909" i="7" s="1"/>
  <c r="S6909" i="7" l="1"/>
  <c r="T6909" i="7"/>
  <c r="Q6909" i="7"/>
  <c r="R6910" i="7" s="1"/>
  <c r="S6910" i="7" l="1"/>
  <c r="T6910" i="7"/>
  <c r="Q6910" i="7"/>
  <c r="R6911" i="7" s="1"/>
  <c r="S6911" i="7" l="1"/>
  <c r="T6911" i="7"/>
  <c r="Q6911" i="7"/>
  <c r="R6912" i="7" s="1"/>
  <c r="S6912" i="7" l="1"/>
  <c r="T6912" i="7"/>
  <c r="Q6912" i="7"/>
  <c r="R6913" i="7" s="1"/>
  <c r="S6913" i="7" l="1"/>
  <c r="T6913" i="7"/>
  <c r="Q6913" i="7"/>
  <c r="R6914" i="7" s="1"/>
  <c r="S6914" i="7" l="1"/>
  <c r="T6914" i="7"/>
  <c r="Q6914" i="7"/>
  <c r="R6915" i="7" s="1"/>
  <c r="S6915" i="7" l="1"/>
  <c r="T6915" i="7"/>
  <c r="Q6915" i="7"/>
  <c r="R6916" i="7" s="1"/>
  <c r="S6916" i="7" l="1"/>
  <c r="T6916" i="7"/>
  <c r="Q6916" i="7"/>
  <c r="R6917" i="7" s="1"/>
  <c r="S6917" i="7" l="1"/>
  <c r="T6917" i="7"/>
  <c r="Q6917" i="7"/>
  <c r="R6918" i="7" s="1"/>
  <c r="S6918" i="7" l="1"/>
  <c r="T6918" i="7"/>
  <c r="Q6918" i="7"/>
  <c r="R6919" i="7" s="1"/>
  <c r="S6919" i="7" l="1"/>
  <c r="T6919" i="7"/>
  <c r="Q6919" i="7"/>
  <c r="R6920" i="7" s="1"/>
  <c r="S6920" i="7" l="1"/>
  <c r="T6920" i="7"/>
  <c r="Q6920" i="7"/>
  <c r="R6921" i="7" s="1"/>
  <c r="S6921" i="7" l="1"/>
  <c r="T6921" i="7"/>
  <c r="Q6921" i="7"/>
  <c r="R6922" i="7" s="1"/>
  <c r="S6922" i="7" l="1"/>
  <c r="T6922" i="7"/>
  <c r="Q6922" i="7"/>
  <c r="R6923" i="7" s="1"/>
  <c r="S6923" i="7" l="1"/>
  <c r="T6923" i="7"/>
  <c r="Q6923" i="7"/>
  <c r="Q6924" i="7" l="1"/>
  <c r="Q6925" i="7" l="1"/>
  <c r="Q6926" i="7" l="1"/>
  <c r="Q6927" i="7" l="1"/>
  <c r="R6928" i="7" s="1"/>
  <c r="S6928" i="7" l="1"/>
  <c r="T6928" i="7"/>
  <c r="Q6928" i="7"/>
  <c r="R6929" i="7" s="1"/>
  <c r="S6929" i="7" l="1"/>
  <c r="T6929" i="7"/>
  <c r="Q6929" i="7"/>
  <c r="R6930" i="7" s="1"/>
  <c r="S6930" i="7" l="1"/>
  <c r="T6930" i="7"/>
  <c r="Q6930" i="7"/>
  <c r="R6931" i="7" s="1"/>
  <c r="S6931" i="7" l="1"/>
  <c r="T6931" i="7"/>
  <c r="Q6931" i="7"/>
  <c r="R6932" i="7" s="1"/>
  <c r="S6932" i="7" l="1"/>
  <c r="T6932" i="7"/>
  <c r="Q6932" i="7"/>
  <c r="R6933" i="7" s="1"/>
  <c r="S6933" i="7" l="1"/>
  <c r="T6933" i="7"/>
  <c r="Q6933" i="7"/>
  <c r="R6934" i="7" s="1"/>
  <c r="S6934" i="7" l="1"/>
  <c r="T6934" i="7"/>
  <c r="Q6934" i="7"/>
  <c r="R6935" i="7" s="1"/>
  <c r="S6935" i="7" l="1"/>
  <c r="T6935" i="7"/>
  <c r="Q6935" i="7"/>
  <c r="R6936" i="7" s="1"/>
  <c r="S6936" i="7" l="1"/>
  <c r="T6936" i="7"/>
  <c r="Q6936" i="7"/>
  <c r="R6937" i="7" s="1"/>
  <c r="S6937" i="7" l="1"/>
  <c r="T6937" i="7"/>
  <c r="Q6937" i="7"/>
  <c r="R6938" i="7" s="1"/>
  <c r="S6938" i="7" l="1"/>
  <c r="T6938" i="7"/>
  <c r="Q6938" i="7"/>
  <c r="R6939" i="7" s="1"/>
  <c r="S6939" i="7" l="1"/>
  <c r="T6939" i="7"/>
  <c r="Q6939" i="7"/>
  <c r="R6940" i="7" s="1"/>
  <c r="S6940" i="7" l="1"/>
  <c r="T6940" i="7"/>
  <c r="Q6940" i="7"/>
  <c r="R6941" i="7" s="1"/>
  <c r="S6941" i="7" l="1"/>
  <c r="T6941" i="7"/>
  <c r="Q6941" i="7"/>
  <c r="R6942" i="7" s="1"/>
  <c r="S6942" i="7" l="1"/>
  <c r="T6942" i="7"/>
  <c r="Q6942" i="7"/>
  <c r="R6943" i="7" s="1"/>
  <c r="S6943" i="7" l="1"/>
  <c r="T6943" i="7"/>
  <c r="Q6943" i="7"/>
  <c r="R6944" i="7" s="1"/>
  <c r="S6944" i="7" l="1"/>
  <c r="T6944" i="7"/>
  <c r="Q6944" i="7"/>
  <c r="R6945" i="7" s="1"/>
  <c r="S6945" i="7" l="1"/>
  <c r="T6945" i="7"/>
  <c r="Q6945" i="7"/>
  <c r="R6946" i="7" s="1"/>
  <c r="S6946" i="7" l="1"/>
  <c r="T6946" i="7"/>
  <c r="Q6946" i="7"/>
  <c r="Q6947" i="7" l="1"/>
  <c r="Q6948" i="7" l="1"/>
  <c r="Q6949" i="7" l="1"/>
  <c r="Q6950" i="7" l="1"/>
  <c r="Q6951" i="7" l="1"/>
  <c r="R6952" i="7" s="1"/>
  <c r="S6952" i="7" l="1"/>
  <c r="T6952" i="7"/>
  <c r="Q6952" i="7"/>
  <c r="R6953" i="7" s="1"/>
  <c r="S6953" i="7" l="1"/>
  <c r="T6953" i="7"/>
  <c r="Q6953" i="7"/>
  <c r="R6954" i="7" s="1"/>
  <c r="S6954" i="7" l="1"/>
  <c r="T6954" i="7"/>
  <c r="Q6954" i="7"/>
  <c r="R6955" i="7" s="1"/>
  <c r="S6955" i="7" l="1"/>
  <c r="T6955" i="7"/>
  <c r="Q6955" i="7"/>
  <c r="R6956" i="7" s="1"/>
  <c r="S6956" i="7" l="1"/>
  <c r="T6956" i="7"/>
  <c r="Q6956" i="7"/>
  <c r="R6957" i="7" s="1"/>
  <c r="S6957" i="7" l="1"/>
  <c r="T6957" i="7"/>
  <c r="Q6957" i="7"/>
  <c r="R6958" i="7" s="1"/>
  <c r="S6958" i="7" l="1"/>
  <c r="T6958" i="7"/>
  <c r="Q6958" i="7"/>
  <c r="R6959" i="7" s="1"/>
  <c r="S6959" i="7" l="1"/>
  <c r="T6959" i="7"/>
  <c r="Q6959" i="7"/>
  <c r="R6960" i="7" s="1"/>
  <c r="S6960" i="7" l="1"/>
  <c r="T6960" i="7"/>
  <c r="Q6960" i="7"/>
  <c r="R6961" i="7" s="1"/>
  <c r="S6961" i="7" l="1"/>
  <c r="T6961" i="7"/>
  <c r="Q6961" i="7"/>
  <c r="R6962" i="7" s="1"/>
  <c r="S6962" i="7" l="1"/>
  <c r="T6962" i="7"/>
  <c r="Q6962" i="7"/>
  <c r="R6963" i="7" s="1"/>
  <c r="S6963" i="7" l="1"/>
  <c r="T6963" i="7"/>
  <c r="Q6963" i="7"/>
  <c r="R6964" i="7" s="1"/>
  <c r="S6964" i="7" l="1"/>
  <c r="T6964" i="7"/>
  <c r="Q6964" i="7"/>
  <c r="R6965" i="7" s="1"/>
  <c r="S6965" i="7" l="1"/>
  <c r="T6965" i="7"/>
  <c r="Q6965" i="7"/>
  <c r="R6966" i="7" s="1"/>
  <c r="S6966" i="7" l="1"/>
  <c r="T6966" i="7"/>
  <c r="Q6966" i="7"/>
  <c r="R6967" i="7" s="1"/>
  <c r="S6967" i="7" l="1"/>
  <c r="T6967" i="7"/>
  <c r="Q6967" i="7"/>
  <c r="R6968" i="7" s="1"/>
  <c r="S6968" i="7" l="1"/>
  <c r="T6968" i="7"/>
  <c r="Q6968" i="7"/>
  <c r="R6969" i="7" s="1"/>
  <c r="S6969" i="7" l="1"/>
  <c r="T6969" i="7"/>
  <c r="Q6969" i="7"/>
  <c r="R6970" i="7" s="1"/>
  <c r="S6970" i="7" l="1"/>
  <c r="T6970" i="7"/>
  <c r="Q6970" i="7"/>
  <c r="Q6971" i="7" l="1"/>
  <c r="Q6972" i="7" l="1"/>
  <c r="Q6973" i="7" l="1"/>
  <c r="Q6974" i="7" l="1"/>
  <c r="Q6975" i="7" l="1"/>
  <c r="R6976" i="7" s="1"/>
  <c r="S6976" i="7" l="1"/>
  <c r="T6976" i="7"/>
  <c r="Q6976" i="7"/>
  <c r="R6977" i="7" s="1"/>
  <c r="S6977" i="7" l="1"/>
  <c r="T6977" i="7"/>
  <c r="Q6977" i="7"/>
  <c r="R6978" i="7" s="1"/>
  <c r="S6978" i="7" l="1"/>
  <c r="T6978" i="7"/>
  <c r="Q6978" i="7"/>
  <c r="R6979" i="7" s="1"/>
  <c r="S6979" i="7" l="1"/>
  <c r="T6979" i="7"/>
  <c r="Q6979" i="7"/>
  <c r="R6980" i="7" s="1"/>
  <c r="S6980" i="7" l="1"/>
  <c r="T6980" i="7"/>
  <c r="Q6980" i="7"/>
  <c r="R6981" i="7" s="1"/>
  <c r="S6981" i="7" l="1"/>
  <c r="T6981" i="7"/>
  <c r="Q6981" i="7"/>
  <c r="R6982" i="7" s="1"/>
  <c r="S6982" i="7" l="1"/>
  <c r="T6982" i="7"/>
  <c r="Q6982" i="7"/>
  <c r="R6983" i="7" s="1"/>
  <c r="S6983" i="7" l="1"/>
  <c r="T6983" i="7"/>
  <c r="Q6983" i="7"/>
  <c r="R6984" i="7" s="1"/>
  <c r="S6984" i="7" l="1"/>
  <c r="T6984" i="7"/>
  <c r="Q6984" i="7"/>
  <c r="R6985" i="7" s="1"/>
  <c r="S6985" i="7" l="1"/>
  <c r="T6985" i="7"/>
  <c r="Q6985" i="7"/>
  <c r="R6986" i="7" s="1"/>
  <c r="S6986" i="7" l="1"/>
  <c r="T6986" i="7"/>
  <c r="Q6986" i="7"/>
  <c r="R6987" i="7" s="1"/>
  <c r="S6987" i="7" l="1"/>
  <c r="T6987" i="7"/>
  <c r="Q6987" i="7"/>
  <c r="R6988" i="7" s="1"/>
  <c r="S6988" i="7" l="1"/>
  <c r="T6988" i="7"/>
  <c r="Q6988" i="7"/>
  <c r="R6989" i="7" s="1"/>
  <c r="S6989" i="7" l="1"/>
  <c r="T6989" i="7"/>
  <c r="Q6989" i="7"/>
  <c r="R6990" i="7" s="1"/>
  <c r="S6990" i="7" l="1"/>
  <c r="T6990" i="7"/>
  <c r="Q6990" i="7"/>
  <c r="R6991" i="7" s="1"/>
  <c r="S6991" i="7" l="1"/>
  <c r="T6991" i="7"/>
  <c r="Q6991" i="7"/>
  <c r="R6992" i="7" s="1"/>
  <c r="S6992" i="7" l="1"/>
  <c r="T6992" i="7"/>
  <c r="Q6992" i="7"/>
  <c r="R6993" i="7" s="1"/>
  <c r="S6993" i="7" l="1"/>
  <c r="T6993" i="7"/>
  <c r="Q6993" i="7"/>
  <c r="R6994" i="7" s="1"/>
  <c r="S6994" i="7" l="1"/>
  <c r="T6994" i="7"/>
  <c r="Q6994" i="7"/>
  <c r="R6995" i="7" s="1"/>
  <c r="S6995" i="7" l="1"/>
  <c r="T6995" i="7"/>
  <c r="Q6995" i="7"/>
  <c r="R6996" i="7" s="1"/>
  <c r="S6996" i="7" l="1"/>
  <c r="T6996" i="7"/>
  <c r="Q6996" i="7"/>
  <c r="Q6997" i="7" l="1"/>
  <c r="R6998" i="7" s="1"/>
  <c r="S6998" i="7" l="1"/>
  <c r="T6998" i="7"/>
  <c r="Q6998" i="7"/>
  <c r="R6999" i="7" s="1"/>
  <c r="S6999" i="7" l="1"/>
  <c r="T6999" i="7"/>
  <c r="Q6999" i="7"/>
  <c r="R7000" i="7" s="1"/>
  <c r="S7000" i="7" l="1"/>
  <c r="T7000" i="7"/>
  <c r="Q7000" i="7"/>
  <c r="R7001" i="7" s="1"/>
  <c r="S7001" i="7" l="1"/>
  <c r="T7001" i="7"/>
  <c r="Q7001" i="7"/>
  <c r="R7002" i="7" s="1"/>
  <c r="S7002" i="7" l="1"/>
  <c r="T7002" i="7"/>
  <c r="Q7002" i="7"/>
  <c r="R7003" i="7" s="1"/>
  <c r="S7003" i="7" l="1"/>
  <c r="T7003" i="7"/>
  <c r="Q7003" i="7"/>
  <c r="R7004" i="7" s="1"/>
  <c r="S7004" i="7" l="1"/>
  <c r="T7004" i="7"/>
  <c r="Q7004" i="7"/>
  <c r="R7005" i="7" s="1"/>
  <c r="S7005" i="7" l="1"/>
  <c r="T7005" i="7"/>
  <c r="Q7005" i="7"/>
  <c r="R7006" i="7" s="1"/>
  <c r="S7006" i="7" l="1"/>
  <c r="T7006" i="7"/>
  <c r="Q7006" i="7"/>
  <c r="R7007" i="7" s="1"/>
  <c r="S7007" i="7" l="1"/>
  <c r="T7007" i="7"/>
  <c r="Q7007" i="7"/>
  <c r="R7008" i="7" s="1"/>
  <c r="S7008" i="7" l="1"/>
  <c r="T7008" i="7"/>
  <c r="Q7008" i="7"/>
  <c r="R7009" i="7" s="1"/>
  <c r="S7009" i="7" l="1"/>
  <c r="T7009" i="7"/>
  <c r="Q7009" i="7"/>
  <c r="R7010" i="7" s="1"/>
  <c r="S7010" i="7" l="1"/>
  <c r="T7010" i="7"/>
  <c r="Q7010" i="7"/>
  <c r="R7011" i="7" s="1"/>
  <c r="S7011" i="7" l="1"/>
  <c r="T7011" i="7"/>
  <c r="Q7011" i="7"/>
  <c r="R7012" i="7" s="1"/>
  <c r="S7012" i="7" l="1"/>
  <c r="T7012" i="7"/>
  <c r="Q7012" i="7"/>
  <c r="R7013" i="7" s="1"/>
  <c r="S7013" i="7" l="1"/>
  <c r="T7013" i="7"/>
  <c r="Q7013" i="7"/>
  <c r="R7014" i="7" s="1"/>
  <c r="S7014" i="7" l="1"/>
  <c r="T7014" i="7"/>
  <c r="Q7014" i="7"/>
  <c r="R7015" i="7" s="1"/>
  <c r="S7015" i="7" l="1"/>
  <c r="T7015" i="7"/>
  <c r="Q7015" i="7"/>
  <c r="R7016" i="7" s="1"/>
  <c r="S7016" i="7" l="1"/>
  <c r="T7016" i="7"/>
  <c r="Q7016" i="7"/>
  <c r="R7017" i="7" s="1"/>
  <c r="S7017" i="7" l="1"/>
  <c r="T7017" i="7"/>
  <c r="Q7017" i="7"/>
  <c r="Q7018" i="7" l="1"/>
  <c r="Q7019" i="7" l="1"/>
  <c r="Q7020" i="7" l="1"/>
  <c r="Q7021" i="7" l="1"/>
  <c r="Q7022" i="7" l="1"/>
  <c r="Q7023" i="7" l="1"/>
  <c r="Q7024" i="7" l="1"/>
  <c r="Q7025" i="7" l="1"/>
  <c r="R7026" i="7" s="1"/>
  <c r="S7026" i="7" l="1"/>
  <c r="T7026" i="7"/>
  <c r="Q7026" i="7"/>
  <c r="R7027" i="7" s="1"/>
  <c r="S7027" i="7" l="1"/>
  <c r="T7027" i="7"/>
  <c r="Q7027" i="7"/>
  <c r="R7028" i="7" s="1"/>
  <c r="S7028" i="7" l="1"/>
  <c r="T7028" i="7"/>
  <c r="Q7028" i="7"/>
  <c r="R7029" i="7" s="1"/>
  <c r="S7029" i="7" l="1"/>
  <c r="T7029" i="7"/>
  <c r="Q7029" i="7"/>
  <c r="R7030" i="7" s="1"/>
  <c r="S7030" i="7" l="1"/>
  <c r="T7030" i="7"/>
  <c r="Q7030" i="7"/>
  <c r="R7031" i="7" s="1"/>
  <c r="S7031" i="7" l="1"/>
  <c r="T7031" i="7"/>
  <c r="Q7031" i="7"/>
  <c r="R7032" i="7" s="1"/>
  <c r="S7032" i="7" l="1"/>
  <c r="T7032" i="7"/>
  <c r="Q7032" i="7"/>
  <c r="R7033" i="7" s="1"/>
  <c r="S7033" i="7" l="1"/>
  <c r="T7033" i="7"/>
  <c r="Q7033" i="7"/>
  <c r="R7034" i="7" s="1"/>
  <c r="S7034" i="7" l="1"/>
  <c r="T7034" i="7"/>
  <c r="Q7034" i="7"/>
  <c r="R7035" i="7" s="1"/>
  <c r="S7035" i="7" l="1"/>
  <c r="T7035" i="7"/>
  <c r="Q7035" i="7"/>
  <c r="R7036" i="7" s="1"/>
  <c r="S7036" i="7" l="1"/>
  <c r="T7036" i="7"/>
  <c r="Q7036" i="7"/>
  <c r="R7037" i="7" s="1"/>
  <c r="S7037" i="7" l="1"/>
  <c r="T7037" i="7"/>
  <c r="Q7037" i="7"/>
  <c r="R7038" i="7" s="1"/>
  <c r="S7038" i="7" l="1"/>
  <c r="T7038" i="7"/>
  <c r="Q7038" i="7"/>
  <c r="R7039" i="7" s="1"/>
  <c r="S7039" i="7" l="1"/>
  <c r="T7039" i="7"/>
  <c r="Q7039" i="7"/>
  <c r="R7040" i="7" s="1"/>
  <c r="S7040" i="7" l="1"/>
  <c r="T7040" i="7"/>
  <c r="Q7040" i="7"/>
  <c r="R7041" i="7" s="1"/>
  <c r="S7041" i="7" l="1"/>
  <c r="T7041" i="7"/>
  <c r="Q7041" i="7"/>
  <c r="Q7042" i="7" l="1"/>
  <c r="Q7043" i="7" l="1"/>
  <c r="Q7044" i="7" l="1"/>
  <c r="Q7045" i="7" l="1"/>
  <c r="Q7046" i="7" l="1"/>
  <c r="Q7047" i="7" l="1"/>
  <c r="Q7048" i="7" l="1"/>
  <c r="Q7049" i="7" l="1"/>
  <c r="R7050" i="7" s="1"/>
  <c r="S7050" i="7" l="1"/>
  <c r="T7050" i="7"/>
  <c r="Q7050" i="7"/>
  <c r="R7051" i="7" s="1"/>
  <c r="S7051" i="7" l="1"/>
  <c r="T7051" i="7"/>
  <c r="Q7051" i="7"/>
  <c r="R7052" i="7" s="1"/>
  <c r="S7052" i="7" l="1"/>
  <c r="T7052" i="7"/>
  <c r="Q7052" i="7"/>
  <c r="R7053" i="7" s="1"/>
  <c r="S7053" i="7" l="1"/>
  <c r="T7053" i="7"/>
  <c r="Q7053" i="7"/>
  <c r="R7054" i="7" s="1"/>
  <c r="S7054" i="7" l="1"/>
  <c r="T7054" i="7"/>
  <c r="Q7054" i="7"/>
  <c r="R7055" i="7" s="1"/>
  <c r="S7055" i="7" l="1"/>
  <c r="T7055" i="7"/>
  <c r="Q7055" i="7"/>
  <c r="R7056" i="7" s="1"/>
  <c r="S7056" i="7" l="1"/>
  <c r="T7056" i="7"/>
  <c r="Q7056" i="7"/>
  <c r="R7057" i="7" s="1"/>
  <c r="S7057" i="7" l="1"/>
  <c r="T7057" i="7"/>
  <c r="Q7057" i="7"/>
  <c r="R7058" i="7" s="1"/>
  <c r="S7058" i="7" l="1"/>
  <c r="T7058" i="7"/>
  <c r="Q7058" i="7"/>
  <c r="R7059" i="7" s="1"/>
  <c r="S7059" i="7" l="1"/>
  <c r="T7059" i="7"/>
  <c r="Q7059" i="7"/>
  <c r="R7060" i="7" s="1"/>
  <c r="S7060" i="7" l="1"/>
  <c r="T7060" i="7"/>
  <c r="Q7060" i="7"/>
  <c r="R7061" i="7" s="1"/>
  <c r="S7061" i="7" l="1"/>
  <c r="T7061" i="7"/>
  <c r="Q7061" i="7"/>
  <c r="R7062" i="7" s="1"/>
  <c r="S7062" i="7" l="1"/>
  <c r="T7062" i="7"/>
  <c r="Q7062" i="7"/>
  <c r="R7063" i="7" s="1"/>
  <c r="S7063" i="7" l="1"/>
  <c r="T7063" i="7"/>
  <c r="Q7063" i="7"/>
  <c r="R7064" i="7" s="1"/>
  <c r="S7064" i="7" l="1"/>
  <c r="T7064" i="7"/>
  <c r="Q7064" i="7"/>
  <c r="R7065" i="7" s="1"/>
  <c r="S7065" i="7" l="1"/>
  <c r="T7065" i="7"/>
  <c r="Q7065" i="7"/>
  <c r="R7066" i="7" s="1"/>
  <c r="S7066" i="7" l="1"/>
  <c r="T7066" i="7"/>
  <c r="Q7066" i="7"/>
  <c r="R7067" i="7" s="1"/>
  <c r="S7067" i="7" l="1"/>
  <c r="T7067" i="7"/>
  <c r="Q7067" i="7"/>
  <c r="R7068" i="7" s="1"/>
  <c r="S7068" i="7" l="1"/>
  <c r="T7068" i="7"/>
  <c r="Q7068" i="7"/>
  <c r="R7069" i="7" s="1"/>
  <c r="S7069" i="7" l="1"/>
  <c r="T7069" i="7"/>
  <c r="Q7069" i="7"/>
  <c r="R7070" i="7" s="1"/>
  <c r="S7070" i="7" l="1"/>
  <c r="T7070" i="7"/>
  <c r="Q7070" i="7"/>
  <c r="R7071" i="7" s="1"/>
  <c r="S7071" i="7" l="1"/>
  <c r="T7071" i="7"/>
  <c r="Q7071" i="7"/>
  <c r="R7072" i="7" s="1"/>
  <c r="S7072" i="7" l="1"/>
  <c r="T7072" i="7"/>
  <c r="Q7072" i="7"/>
  <c r="R7073" i="7" s="1"/>
  <c r="S7073" i="7" l="1"/>
  <c r="T7073" i="7"/>
  <c r="Q7073" i="7"/>
  <c r="R7074" i="7" s="1"/>
  <c r="S7074" i="7" l="1"/>
  <c r="T7074" i="7"/>
  <c r="Q7074" i="7"/>
  <c r="R7075" i="7" s="1"/>
  <c r="S7075" i="7" l="1"/>
  <c r="T7075" i="7"/>
  <c r="Q7075" i="7"/>
  <c r="R7076" i="7" s="1"/>
  <c r="S7076" i="7" l="1"/>
  <c r="T7076" i="7"/>
  <c r="Q7076" i="7"/>
  <c r="R7077" i="7" s="1"/>
  <c r="S7077" i="7" l="1"/>
  <c r="T7077" i="7"/>
  <c r="Q7077" i="7"/>
  <c r="R7078" i="7" s="1"/>
  <c r="S7078" i="7" l="1"/>
  <c r="T7078" i="7"/>
  <c r="Q7078" i="7"/>
  <c r="R7079" i="7" s="1"/>
  <c r="S7079" i="7" l="1"/>
  <c r="T7079" i="7"/>
  <c r="Q7079" i="7"/>
  <c r="R7080" i="7" s="1"/>
  <c r="S7080" i="7" l="1"/>
  <c r="T7080" i="7"/>
  <c r="Q7080" i="7"/>
  <c r="R7081" i="7" s="1"/>
  <c r="S7081" i="7" l="1"/>
  <c r="T7081" i="7"/>
  <c r="Q7081" i="7"/>
  <c r="R7082" i="7" s="1"/>
  <c r="S7082" i="7" l="1"/>
  <c r="T7082" i="7"/>
  <c r="Q7082" i="7"/>
  <c r="R7083" i="7" s="1"/>
  <c r="S7083" i="7" l="1"/>
  <c r="T7083" i="7"/>
  <c r="Q7083" i="7"/>
  <c r="R7084" i="7" s="1"/>
  <c r="S7084" i="7" l="1"/>
  <c r="T7084" i="7"/>
  <c r="Q7084" i="7"/>
  <c r="R7085" i="7" s="1"/>
  <c r="S7085" i="7" l="1"/>
  <c r="T7085" i="7"/>
  <c r="Q7085" i="7"/>
  <c r="R7086" i="7" s="1"/>
  <c r="S7086" i="7" l="1"/>
  <c r="T7086" i="7"/>
  <c r="Q7086" i="7"/>
  <c r="R7087" i="7" s="1"/>
  <c r="S7087" i="7" l="1"/>
  <c r="T7087" i="7"/>
  <c r="Q7087" i="7"/>
  <c r="R7088" i="7" s="1"/>
  <c r="S7088" i="7" l="1"/>
  <c r="T7088" i="7"/>
  <c r="Q7088" i="7"/>
  <c r="R7089" i="7" s="1"/>
  <c r="S7089" i="7" l="1"/>
  <c r="T7089" i="7"/>
  <c r="Q7089" i="7"/>
  <c r="R7090" i="7" s="1"/>
  <c r="S7090" i="7" l="1"/>
  <c r="T7090" i="7"/>
  <c r="Q7090" i="7"/>
  <c r="Q7091" i="7" l="1"/>
  <c r="Q7092" i="7" l="1"/>
  <c r="Q7093" i="7" l="1"/>
  <c r="Q7094" i="7" l="1"/>
  <c r="Q7095" i="7" l="1"/>
  <c r="Q7096" i="7" l="1"/>
  <c r="R7097" i="7" s="1"/>
  <c r="S7097" i="7" l="1"/>
  <c r="T7097" i="7"/>
  <c r="Q7097" i="7"/>
  <c r="R7098" i="7" s="1"/>
  <c r="S7098" i="7" l="1"/>
  <c r="T7098" i="7"/>
  <c r="Q7098" i="7"/>
  <c r="R7099" i="7" s="1"/>
  <c r="S7099" i="7" l="1"/>
  <c r="T7099" i="7"/>
  <c r="Q7099" i="7"/>
  <c r="R7100" i="7" s="1"/>
  <c r="S7100" i="7" l="1"/>
  <c r="T7100" i="7"/>
  <c r="Q7100" i="7"/>
  <c r="R7101" i="7" s="1"/>
  <c r="S7101" i="7" l="1"/>
  <c r="T7101" i="7"/>
  <c r="Q7101" i="7"/>
  <c r="R7102" i="7" s="1"/>
  <c r="S7102" i="7" l="1"/>
  <c r="T7102" i="7"/>
  <c r="Q7102" i="7"/>
  <c r="R7103" i="7" s="1"/>
  <c r="S7103" i="7" l="1"/>
  <c r="T7103" i="7"/>
  <c r="Q7103" i="7"/>
  <c r="R7104" i="7" s="1"/>
  <c r="S7104" i="7" l="1"/>
  <c r="T7104" i="7"/>
  <c r="Q7104" i="7"/>
  <c r="R7105" i="7" s="1"/>
  <c r="S7105" i="7" l="1"/>
  <c r="T7105" i="7"/>
  <c r="Q7105" i="7"/>
  <c r="R7106" i="7" s="1"/>
  <c r="S7106" i="7" l="1"/>
  <c r="T7106" i="7"/>
  <c r="Q7106" i="7"/>
  <c r="R7107" i="7" s="1"/>
  <c r="S7107" i="7" l="1"/>
  <c r="T7107" i="7"/>
  <c r="Q7107" i="7"/>
  <c r="R7108" i="7" s="1"/>
  <c r="S7108" i="7" l="1"/>
  <c r="T7108" i="7"/>
  <c r="Q7108" i="7"/>
  <c r="R7109" i="7" s="1"/>
  <c r="S7109" i="7" l="1"/>
  <c r="T7109" i="7"/>
  <c r="Q7109" i="7"/>
  <c r="R7110" i="7" s="1"/>
  <c r="S7110" i="7" l="1"/>
  <c r="T7110" i="7"/>
  <c r="Q7110" i="7"/>
  <c r="R7111" i="7" s="1"/>
  <c r="S7111" i="7" l="1"/>
  <c r="T7111" i="7"/>
  <c r="Q7111" i="7"/>
  <c r="R7112" i="7" s="1"/>
  <c r="S7112" i="7" l="1"/>
  <c r="T7112" i="7"/>
  <c r="Q7112" i="7"/>
  <c r="R7113" i="7" s="1"/>
  <c r="S7113" i="7" l="1"/>
  <c r="T7113" i="7"/>
  <c r="Q7113" i="7"/>
  <c r="R7114" i="7" s="1"/>
  <c r="S7114" i="7" l="1"/>
  <c r="T7114" i="7"/>
  <c r="Q7114" i="7"/>
  <c r="Q7115" i="7" l="1"/>
  <c r="Q7116" i="7" l="1"/>
  <c r="Q7117" i="7" l="1"/>
  <c r="Q7118" i="7" l="1"/>
  <c r="Q7119" i="7" l="1"/>
  <c r="R7120" i="7" s="1"/>
  <c r="S7120" i="7" l="1"/>
  <c r="T7120" i="7"/>
  <c r="Q7120" i="7"/>
  <c r="R7121" i="7" s="1"/>
  <c r="S7121" i="7" l="1"/>
  <c r="T7121" i="7"/>
  <c r="Q7121" i="7"/>
  <c r="R7122" i="7" s="1"/>
  <c r="S7122" i="7" l="1"/>
  <c r="T7122" i="7"/>
  <c r="Q7122" i="7"/>
  <c r="R7123" i="7" s="1"/>
  <c r="S7123" i="7" l="1"/>
  <c r="T7123" i="7"/>
  <c r="Q7123" i="7"/>
  <c r="R7124" i="7" s="1"/>
  <c r="S7124" i="7" l="1"/>
  <c r="T7124" i="7"/>
  <c r="Q7124" i="7"/>
  <c r="R7125" i="7" s="1"/>
  <c r="S7125" i="7" l="1"/>
  <c r="T7125" i="7"/>
  <c r="Q7125" i="7"/>
  <c r="R7126" i="7" s="1"/>
  <c r="S7126" i="7" l="1"/>
  <c r="T7126" i="7"/>
  <c r="Q7126" i="7"/>
  <c r="R7127" i="7" s="1"/>
  <c r="S7127" i="7" l="1"/>
  <c r="T7127" i="7"/>
  <c r="Q7127" i="7"/>
  <c r="R7128" i="7" s="1"/>
  <c r="S7128" i="7" l="1"/>
  <c r="T7128" i="7"/>
  <c r="Q7128" i="7"/>
  <c r="R7129" i="7" s="1"/>
  <c r="S7129" i="7" l="1"/>
  <c r="T7129" i="7"/>
  <c r="Q7129" i="7"/>
  <c r="R7130" i="7" s="1"/>
  <c r="S7130" i="7" l="1"/>
  <c r="T7130" i="7"/>
  <c r="Q7130" i="7"/>
  <c r="R7131" i="7" s="1"/>
  <c r="S7131" i="7" l="1"/>
  <c r="T7131" i="7"/>
  <c r="Q7131" i="7"/>
  <c r="R7132" i="7" s="1"/>
  <c r="S7132" i="7" l="1"/>
  <c r="T7132" i="7"/>
  <c r="Q7132" i="7"/>
  <c r="R7133" i="7" s="1"/>
  <c r="S7133" i="7" l="1"/>
  <c r="T7133" i="7"/>
  <c r="Q7133" i="7"/>
  <c r="R7134" i="7" s="1"/>
  <c r="S7134" i="7" l="1"/>
  <c r="T7134" i="7"/>
  <c r="Q7134" i="7"/>
  <c r="R7135" i="7" s="1"/>
  <c r="S7135" i="7" l="1"/>
  <c r="T7135" i="7"/>
  <c r="Q7135" i="7"/>
  <c r="R7136" i="7" s="1"/>
  <c r="S7136" i="7" l="1"/>
  <c r="T7136" i="7"/>
  <c r="Q7136" i="7"/>
  <c r="R7137" i="7" s="1"/>
  <c r="S7137" i="7" l="1"/>
  <c r="T7137" i="7"/>
  <c r="Q7137" i="7"/>
  <c r="R7138" i="7" s="1"/>
  <c r="S7138" i="7" l="1"/>
  <c r="T7138" i="7"/>
  <c r="Q7138" i="7"/>
  <c r="R7139" i="7" s="1"/>
  <c r="S7139" i="7" l="1"/>
  <c r="T7139" i="7"/>
  <c r="Q7139" i="7"/>
  <c r="R7140" i="7" s="1"/>
  <c r="S7140" i="7" l="1"/>
  <c r="T7140" i="7"/>
  <c r="Q7140" i="7"/>
  <c r="R7141" i="7" s="1"/>
  <c r="S7141" i="7" l="1"/>
  <c r="T7141" i="7"/>
  <c r="Q7141" i="7"/>
  <c r="Q7142" i="7" l="1"/>
  <c r="Q7143" i="7" l="1"/>
  <c r="R7144" i="7" s="1"/>
  <c r="S7144" i="7" l="1"/>
  <c r="T7144" i="7"/>
  <c r="Q7144" i="7"/>
  <c r="R7145" i="7" s="1"/>
  <c r="S7145" i="7" l="1"/>
  <c r="T7145" i="7"/>
  <c r="Q7145" i="7"/>
  <c r="R7146" i="7" s="1"/>
  <c r="S7146" i="7" l="1"/>
  <c r="T7146" i="7"/>
  <c r="Q7146" i="7"/>
  <c r="R7147" i="7" s="1"/>
  <c r="S7147" i="7" l="1"/>
  <c r="T7147" i="7"/>
  <c r="Q7147" i="7"/>
  <c r="R7148" i="7" s="1"/>
  <c r="S7148" i="7" l="1"/>
  <c r="T7148" i="7"/>
  <c r="Q7148" i="7"/>
  <c r="R7149" i="7" s="1"/>
  <c r="S7149" i="7" l="1"/>
  <c r="T7149" i="7"/>
  <c r="Q7149" i="7"/>
  <c r="R7150" i="7" s="1"/>
  <c r="S7150" i="7" l="1"/>
  <c r="T7150" i="7"/>
  <c r="Q7150" i="7"/>
  <c r="R7151" i="7" s="1"/>
  <c r="S7151" i="7" l="1"/>
  <c r="T7151" i="7"/>
  <c r="Q7151" i="7"/>
  <c r="R7152" i="7" s="1"/>
  <c r="S7152" i="7" l="1"/>
  <c r="T7152" i="7"/>
  <c r="Q7152" i="7"/>
  <c r="R7153" i="7" s="1"/>
  <c r="S7153" i="7" l="1"/>
  <c r="T7153" i="7"/>
  <c r="Q7153" i="7"/>
  <c r="R7154" i="7" s="1"/>
  <c r="S7154" i="7" l="1"/>
  <c r="T7154" i="7"/>
  <c r="Q7154" i="7"/>
  <c r="R7155" i="7" s="1"/>
  <c r="S7155" i="7" l="1"/>
  <c r="T7155" i="7"/>
  <c r="Q7155" i="7"/>
  <c r="R7156" i="7" s="1"/>
  <c r="S7156" i="7" l="1"/>
  <c r="T7156" i="7"/>
  <c r="Q7156" i="7"/>
  <c r="R7157" i="7" s="1"/>
  <c r="S7157" i="7" l="1"/>
  <c r="T7157" i="7"/>
  <c r="Q7157" i="7"/>
  <c r="R7158" i="7" s="1"/>
  <c r="S7158" i="7" l="1"/>
  <c r="T7158" i="7"/>
  <c r="Q7158" i="7"/>
  <c r="R7159" i="7" s="1"/>
  <c r="S7159" i="7" l="1"/>
  <c r="T7159" i="7"/>
  <c r="Q7159" i="7"/>
  <c r="R7160" i="7" s="1"/>
  <c r="S7160" i="7" l="1"/>
  <c r="T7160" i="7"/>
  <c r="Q7160" i="7"/>
  <c r="R7161" i="7" s="1"/>
  <c r="S7161" i="7" l="1"/>
  <c r="T7161" i="7"/>
  <c r="Q7161" i="7"/>
  <c r="R7162" i="7" s="1"/>
  <c r="S7162" i="7" l="1"/>
  <c r="T7162" i="7"/>
  <c r="Q7162" i="7"/>
  <c r="Q7163" i="7" l="1"/>
  <c r="Q7164" i="7" l="1"/>
  <c r="Q7165" i="7" l="1"/>
  <c r="Q7166" i="7" l="1"/>
  <c r="Q7167" i="7" l="1"/>
  <c r="R7168" i="7" s="1"/>
  <c r="S7168" i="7" l="1"/>
  <c r="T7168" i="7"/>
  <c r="Q7168" i="7"/>
  <c r="R7169" i="7" s="1"/>
  <c r="S7169" i="7" l="1"/>
  <c r="T7169" i="7"/>
  <c r="Q7169" i="7"/>
  <c r="R7170" i="7" s="1"/>
  <c r="S7170" i="7" l="1"/>
  <c r="T7170" i="7"/>
  <c r="Q7170" i="7"/>
  <c r="R7171" i="7" s="1"/>
  <c r="S7171" i="7" l="1"/>
  <c r="T7171" i="7"/>
  <c r="Q7171" i="7"/>
  <c r="R7172" i="7" s="1"/>
  <c r="S7172" i="7" l="1"/>
  <c r="T7172" i="7"/>
  <c r="Q7172" i="7"/>
  <c r="R7173" i="7" s="1"/>
  <c r="S7173" i="7" l="1"/>
  <c r="T7173" i="7"/>
  <c r="Q7173" i="7"/>
  <c r="R7174" i="7" s="1"/>
  <c r="S7174" i="7" l="1"/>
  <c r="T7174" i="7"/>
  <c r="Q7174" i="7"/>
  <c r="R7175" i="7" s="1"/>
  <c r="S7175" i="7" l="1"/>
  <c r="T7175" i="7"/>
  <c r="Q7175" i="7"/>
  <c r="R7176" i="7" s="1"/>
  <c r="S7176" i="7" l="1"/>
  <c r="T7176" i="7"/>
  <c r="Q7176" i="7"/>
  <c r="R7177" i="7" s="1"/>
  <c r="S7177" i="7" l="1"/>
  <c r="T7177" i="7"/>
  <c r="Q7177" i="7"/>
  <c r="R7178" i="7" s="1"/>
  <c r="S7178" i="7" l="1"/>
  <c r="T7178" i="7"/>
  <c r="Q7178" i="7"/>
  <c r="R7179" i="7" s="1"/>
  <c r="S7179" i="7" l="1"/>
  <c r="T7179" i="7"/>
  <c r="Q7179" i="7"/>
  <c r="R7180" i="7" s="1"/>
  <c r="S7180" i="7" l="1"/>
  <c r="T7180" i="7"/>
  <c r="Q7180" i="7"/>
  <c r="R7181" i="7" s="1"/>
  <c r="S7181" i="7" l="1"/>
  <c r="T7181" i="7"/>
  <c r="Q7181" i="7"/>
  <c r="R7182" i="7" s="1"/>
  <c r="S7182" i="7" l="1"/>
  <c r="T7182" i="7"/>
  <c r="Q7182" i="7"/>
  <c r="R7183" i="7" s="1"/>
  <c r="S7183" i="7" l="1"/>
  <c r="T7183" i="7"/>
  <c r="Q7183" i="7"/>
  <c r="R7184" i="7" s="1"/>
  <c r="S7184" i="7" l="1"/>
  <c r="T7184" i="7"/>
  <c r="Q7184" i="7"/>
  <c r="Q7185" i="7" l="1"/>
  <c r="Q7186" i="7" l="1"/>
  <c r="Q7187" i="7" l="1"/>
  <c r="Q7188" i="7" l="1"/>
  <c r="Q7189" i="7" l="1"/>
  <c r="Q7190" i="7" l="1"/>
  <c r="Q7191" i="7" l="1"/>
  <c r="Q7192" i="7" l="1"/>
  <c r="Q7193" i="7" l="1"/>
  <c r="Q7194" i="7" l="1"/>
  <c r="R7195" i="7" s="1"/>
  <c r="S7195" i="7" l="1"/>
  <c r="T7195" i="7"/>
  <c r="Q7195" i="7"/>
  <c r="R7196" i="7" s="1"/>
  <c r="S7196" i="7" l="1"/>
  <c r="T7196" i="7"/>
  <c r="Q7196" i="7"/>
  <c r="R7197" i="7" s="1"/>
  <c r="S7197" i="7" l="1"/>
  <c r="T7197" i="7"/>
  <c r="Q7197" i="7"/>
  <c r="R7198" i="7" s="1"/>
  <c r="S7198" i="7" l="1"/>
  <c r="T7198" i="7"/>
  <c r="Q7198" i="7"/>
  <c r="R7199" i="7" s="1"/>
  <c r="S7199" i="7" l="1"/>
  <c r="T7199" i="7"/>
  <c r="Q7199" i="7"/>
  <c r="R7200" i="7" s="1"/>
  <c r="S7200" i="7" l="1"/>
  <c r="T7200" i="7"/>
  <c r="Q7200" i="7"/>
  <c r="R7201" i="7" s="1"/>
  <c r="S7201" i="7" l="1"/>
  <c r="T7201" i="7"/>
  <c r="Q7201" i="7"/>
  <c r="R7202" i="7" s="1"/>
  <c r="S7202" i="7" l="1"/>
  <c r="T7202" i="7"/>
  <c r="Q7202" i="7"/>
  <c r="R7203" i="7" s="1"/>
  <c r="S7203" i="7" l="1"/>
  <c r="T7203" i="7"/>
  <c r="Q7203" i="7"/>
  <c r="R7204" i="7" s="1"/>
  <c r="S7204" i="7" l="1"/>
  <c r="T7204" i="7"/>
  <c r="Q7204" i="7"/>
  <c r="R7205" i="7" s="1"/>
  <c r="S7205" i="7" l="1"/>
  <c r="T7205" i="7"/>
  <c r="Q7205" i="7"/>
  <c r="R7206" i="7" s="1"/>
  <c r="S7206" i="7" l="1"/>
  <c r="T7206" i="7"/>
  <c r="Q7206" i="7"/>
  <c r="R7207" i="7" s="1"/>
  <c r="S7207" i="7" l="1"/>
  <c r="T7207" i="7"/>
  <c r="Q7207" i="7"/>
  <c r="R7208" i="7" s="1"/>
  <c r="S7208" i="7" l="1"/>
  <c r="T7208" i="7"/>
  <c r="Q7208" i="7"/>
  <c r="R7209" i="7" s="1"/>
  <c r="S7209" i="7" l="1"/>
  <c r="T7209" i="7"/>
  <c r="Q7209" i="7"/>
  <c r="Q7210" i="7" l="1"/>
  <c r="Q7211" i="7" l="1"/>
  <c r="Q7212" i="7" l="1"/>
  <c r="Q7213" i="7" l="1"/>
  <c r="Q7214" i="7" l="1"/>
  <c r="Q7215" i="7" l="1"/>
  <c r="Q7216" i="7" l="1"/>
  <c r="Q7217" i="7" l="1"/>
  <c r="Q7218" i="7" l="1"/>
  <c r="R7219" i="7" s="1"/>
  <c r="S7219" i="7" l="1"/>
  <c r="T7219" i="7"/>
  <c r="Q7219" i="7"/>
  <c r="R7220" i="7" s="1"/>
  <c r="S7220" i="7" l="1"/>
  <c r="T7220" i="7"/>
  <c r="Q7220" i="7"/>
  <c r="R7221" i="7" s="1"/>
  <c r="S7221" i="7" l="1"/>
  <c r="T7221" i="7"/>
  <c r="Q7221" i="7"/>
  <c r="R7222" i="7" s="1"/>
  <c r="S7222" i="7" l="1"/>
  <c r="T7222" i="7"/>
  <c r="Q7222" i="7"/>
  <c r="R7223" i="7" s="1"/>
  <c r="S7223" i="7" l="1"/>
  <c r="T7223" i="7"/>
  <c r="Q7223" i="7"/>
  <c r="R7224" i="7" s="1"/>
  <c r="S7224" i="7" l="1"/>
  <c r="T7224" i="7"/>
  <c r="Q7224" i="7"/>
  <c r="R7225" i="7" s="1"/>
  <c r="S7225" i="7" l="1"/>
  <c r="T7225" i="7"/>
  <c r="Q7225" i="7"/>
  <c r="R7226" i="7" s="1"/>
  <c r="S7226" i="7" l="1"/>
  <c r="T7226" i="7"/>
  <c r="Q7226" i="7"/>
  <c r="R7227" i="7" s="1"/>
  <c r="S7227" i="7" l="1"/>
  <c r="T7227" i="7"/>
  <c r="Q7227" i="7"/>
  <c r="R7228" i="7" s="1"/>
  <c r="S7228" i="7" l="1"/>
  <c r="T7228" i="7"/>
  <c r="Q7228" i="7"/>
  <c r="R7229" i="7" s="1"/>
  <c r="S7229" i="7" l="1"/>
  <c r="T7229" i="7"/>
  <c r="Q7229" i="7"/>
  <c r="R7230" i="7" s="1"/>
  <c r="S7230" i="7" l="1"/>
  <c r="T7230" i="7"/>
  <c r="Q7230" i="7"/>
  <c r="R7231" i="7" s="1"/>
  <c r="S7231" i="7" l="1"/>
  <c r="T7231" i="7"/>
  <c r="Q7231" i="7"/>
  <c r="R7232" i="7" s="1"/>
  <c r="S7232" i="7" l="1"/>
  <c r="T7232" i="7"/>
  <c r="Q7232" i="7"/>
  <c r="R7233" i="7" s="1"/>
  <c r="S7233" i="7" l="1"/>
  <c r="T7233" i="7"/>
  <c r="Q7233" i="7"/>
  <c r="R7234" i="7" s="1"/>
  <c r="S7234" i="7" l="1"/>
  <c r="T7234" i="7"/>
  <c r="Q7234" i="7"/>
  <c r="Q7235" i="7" l="1"/>
  <c r="Q7236" i="7" l="1"/>
  <c r="Q7237" i="7" l="1"/>
  <c r="Q7238" i="7" l="1"/>
  <c r="Q7239" i="7" l="1"/>
  <c r="R7240" i="7" s="1"/>
  <c r="S7240" i="7" l="1"/>
  <c r="T7240" i="7"/>
  <c r="Q7240" i="7"/>
  <c r="R7241" i="7" s="1"/>
  <c r="S7241" i="7" l="1"/>
  <c r="T7241" i="7"/>
  <c r="Q7241" i="7"/>
  <c r="R7242" i="7" s="1"/>
  <c r="S7242" i="7" l="1"/>
  <c r="T7242" i="7"/>
  <c r="Q7242" i="7"/>
  <c r="R7243" i="7" s="1"/>
  <c r="S7243" i="7" l="1"/>
  <c r="T7243" i="7"/>
  <c r="Q7243" i="7"/>
  <c r="R7244" i="7" s="1"/>
  <c r="S7244" i="7" l="1"/>
  <c r="T7244" i="7"/>
  <c r="Q7244" i="7"/>
  <c r="R7245" i="7" s="1"/>
  <c r="S7245" i="7" l="1"/>
  <c r="T7245" i="7"/>
  <c r="Q7245" i="7"/>
  <c r="R7246" i="7" s="1"/>
  <c r="S7246" i="7" l="1"/>
  <c r="T7246" i="7"/>
  <c r="Q7246" i="7"/>
  <c r="R7247" i="7" s="1"/>
  <c r="S7247" i="7" l="1"/>
  <c r="T7247" i="7"/>
  <c r="Q7247" i="7"/>
  <c r="R7248" i="7" s="1"/>
  <c r="S7248" i="7" l="1"/>
  <c r="T7248" i="7"/>
  <c r="Q7248" i="7"/>
  <c r="R7249" i="7" s="1"/>
  <c r="S7249" i="7" l="1"/>
  <c r="T7249" i="7"/>
  <c r="Q7249" i="7"/>
  <c r="R7250" i="7" s="1"/>
  <c r="S7250" i="7" l="1"/>
  <c r="T7250" i="7"/>
  <c r="Q7250" i="7"/>
  <c r="R7251" i="7" s="1"/>
  <c r="S7251" i="7" l="1"/>
  <c r="T7251" i="7"/>
  <c r="Q7251" i="7"/>
  <c r="R7252" i="7" s="1"/>
  <c r="S7252" i="7" l="1"/>
  <c r="T7252" i="7"/>
  <c r="Q7252" i="7"/>
  <c r="R7253" i="7" s="1"/>
  <c r="S7253" i="7" l="1"/>
  <c r="T7253" i="7"/>
  <c r="Q7253" i="7"/>
  <c r="R7254" i="7" s="1"/>
  <c r="S7254" i="7" l="1"/>
  <c r="T7254" i="7"/>
  <c r="Q7254" i="7"/>
  <c r="R7255" i="7" s="1"/>
  <c r="S7255" i="7" l="1"/>
  <c r="T7255" i="7"/>
  <c r="Q7255" i="7"/>
  <c r="R7256" i="7" s="1"/>
  <c r="S7256" i="7" l="1"/>
  <c r="T7256" i="7"/>
  <c r="Q7256" i="7"/>
  <c r="R7257" i="7" s="1"/>
  <c r="S7257" i="7" l="1"/>
  <c r="T7257" i="7"/>
  <c r="Q7257" i="7"/>
  <c r="R7258" i="7" s="1"/>
  <c r="S7258" i="7" l="1"/>
  <c r="T7258" i="7"/>
  <c r="Q7258" i="7"/>
  <c r="Q7259" i="7" l="1"/>
  <c r="Q7260" i="7" l="1"/>
  <c r="Q7261" i="7" l="1"/>
  <c r="Q7262" i="7" l="1"/>
  <c r="Q7263" i="7" l="1"/>
  <c r="R7264" i="7" s="1"/>
  <c r="S7264" i="7" l="1"/>
  <c r="T7264" i="7"/>
  <c r="Q7264" i="7"/>
  <c r="R7265" i="7" s="1"/>
  <c r="S7265" i="7" l="1"/>
  <c r="T7265" i="7"/>
  <c r="Q7265" i="7"/>
  <c r="R7266" i="7" s="1"/>
  <c r="S7266" i="7" l="1"/>
  <c r="T7266" i="7"/>
  <c r="Q7266" i="7"/>
  <c r="R7267" i="7" s="1"/>
  <c r="S7267" i="7" l="1"/>
  <c r="T7267" i="7"/>
  <c r="Q7267" i="7"/>
  <c r="R7268" i="7" s="1"/>
  <c r="S7268" i="7" l="1"/>
  <c r="T7268" i="7"/>
  <c r="Q7268" i="7"/>
  <c r="R7269" i="7" s="1"/>
  <c r="S7269" i="7" l="1"/>
  <c r="T7269" i="7"/>
  <c r="Q7269" i="7"/>
  <c r="R7270" i="7" s="1"/>
  <c r="S7270" i="7" l="1"/>
  <c r="T7270" i="7"/>
  <c r="Q7270" i="7"/>
  <c r="R7271" i="7" s="1"/>
  <c r="S7271" i="7" l="1"/>
  <c r="T7271" i="7"/>
  <c r="Q7271" i="7"/>
  <c r="R7272" i="7" s="1"/>
  <c r="S7272" i="7" l="1"/>
  <c r="T7272" i="7"/>
  <c r="Q7272" i="7"/>
  <c r="R7273" i="7" s="1"/>
  <c r="S7273" i="7" l="1"/>
  <c r="T7273" i="7"/>
  <c r="Q7273" i="7"/>
  <c r="R7274" i="7" s="1"/>
  <c r="S7274" i="7" l="1"/>
  <c r="T7274" i="7"/>
  <c r="Q7274" i="7"/>
  <c r="R7275" i="7" s="1"/>
  <c r="S7275" i="7" l="1"/>
  <c r="T7275" i="7"/>
  <c r="Q7275" i="7"/>
  <c r="R7276" i="7" s="1"/>
  <c r="S7276" i="7" l="1"/>
  <c r="T7276" i="7"/>
  <c r="Q7276" i="7"/>
  <c r="R7277" i="7" s="1"/>
  <c r="S7277" i="7" l="1"/>
  <c r="T7277" i="7"/>
  <c r="Q7277" i="7"/>
  <c r="R7278" i="7" s="1"/>
  <c r="S7278" i="7" l="1"/>
  <c r="T7278" i="7"/>
  <c r="Q7278" i="7"/>
  <c r="R7279" i="7" s="1"/>
  <c r="S7279" i="7" l="1"/>
  <c r="T7279" i="7"/>
  <c r="Q7279" i="7"/>
  <c r="R7280" i="7" s="1"/>
  <c r="S7280" i="7" l="1"/>
  <c r="T7280" i="7"/>
  <c r="Q7280" i="7"/>
  <c r="R7281" i="7" s="1"/>
  <c r="S7281" i="7" l="1"/>
  <c r="T7281" i="7"/>
  <c r="Q7281" i="7"/>
  <c r="R7282" i="7" s="1"/>
  <c r="S7282" i="7" l="1"/>
  <c r="T7282" i="7"/>
  <c r="Q7282" i="7"/>
  <c r="Q7283" i="7" l="1"/>
  <c r="Q7284" i="7" l="1"/>
  <c r="Q7285" i="7" l="1"/>
  <c r="Q7286" i="7" l="1"/>
  <c r="Q7287" i="7" l="1"/>
  <c r="R7288" i="7" s="1"/>
  <c r="S7288" i="7" l="1"/>
  <c r="T7288" i="7"/>
  <c r="Q7288" i="7"/>
  <c r="R7289" i="7" s="1"/>
  <c r="S7289" i="7" l="1"/>
  <c r="T7289" i="7"/>
  <c r="Q7289" i="7"/>
  <c r="R7290" i="7" s="1"/>
  <c r="S7290" i="7" l="1"/>
  <c r="T7290" i="7"/>
  <c r="Q7290" i="7"/>
  <c r="R7291" i="7" s="1"/>
  <c r="S7291" i="7" l="1"/>
  <c r="T7291" i="7"/>
  <c r="Q7291" i="7"/>
  <c r="R7292" i="7" s="1"/>
  <c r="S7292" i="7" l="1"/>
  <c r="T7292" i="7"/>
  <c r="Q7292" i="7"/>
  <c r="R7293" i="7" s="1"/>
  <c r="S7293" i="7" l="1"/>
  <c r="T7293" i="7"/>
  <c r="Q7293" i="7"/>
  <c r="R7294" i="7" s="1"/>
  <c r="S7294" i="7" l="1"/>
  <c r="T7294" i="7"/>
  <c r="Q7294" i="7"/>
  <c r="R7295" i="7" s="1"/>
  <c r="S7295" i="7" l="1"/>
  <c r="T7295" i="7"/>
  <c r="Q7295" i="7"/>
  <c r="R7296" i="7" s="1"/>
  <c r="S7296" i="7" l="1"/>
  <c r="T7296" i="7"/>
  <c r="Q7296" i="7"/>
  <c r="R7297" i="7" s="1"/>
  <c r="S7297" i="7" l="1"/>
  <c r="T7297" i="7"/>
  <c r="Q7297" i="7"/>
  <c r="R7298" i="7" s="1"/>
  <c r="S7298" i="7" l="1"/>
  <c r="T7298" i="7"/>
  <c r="Q7298" i="7"/>
  <c r="R7299" i="7" s="1"/>
  <c r="S7299" i="7" l="1"/>
  <c r="T7299" i="7"/>
  <c r="Q7299" i="7"/>
  <c r="R7300" i="7" s="1"/>
  <c r="S7300" i="7" l="1"/>
  <c r="T7300" i="7"/>
  <c r="Q7300" i="7"/>
  <c r="R7301" i="7" s="1"/>
  <c r="S7301" i="7" l="1"/>
  <c r="T7301" i="7"/>
  <c r="Q7301" i="7"/>
  <c r="R7302" i="7" s="1"/>
  <c r="S7302" i="7" l="1"/>
  <c r="T7302" i="7"/>
  <c r="Q7302" i="7"/>
  <c r="R7303" i="7" s="1"/>
  <c r="S7303" i="7" l="1"/>
  <c r="T7303" i="7"/>
  <c r="Q7303" i="7"/>
  <c r="R7304" i="7" s="1"/>
  <c r="S7304" i="7" l="1"/>
  <c r="T7304" i="7"/>
  <c r="Q7304" i="7"/>
  <c r="R7305" i="7" s="1"/>
  <c r="S7305" i="7" l="1"/>
  <c r="T7305" i="7"/>
  <c r="Q7305" i="7"/>
  <c r="R7306" i="7" s="1"/>
  <c r="S7306" i="7" l="1"/>
  <c r="T7306" i="7"/>
  <c r="Q7306" i="7"/>
  <c r="R7307" i="7" s="1"/>
  <c r="S7307" i="7" l="1"/>
  <c r="T7307" i="7"/>
  <c r="Q7307" i="7"/>
  <c r="R7308" i="7" s="1"/>
  <c r="S7308" i="7" l="1"/>
  <c r="T7308" i="7"/>
  <c r="Q7308" i="7"/>
  <c r="R7309" i="7" s="1"/>
  <c r="S7309" i="7" l="1"/>
  <c r="T7309" i="7"/>
  <c r="Q7309" i="7"/>
  <c r="R7310" i="7" s="1"/>
  <c r="S7310" i="7" l="1"/>
  <c r="T7310" i="7"/>
  <c r="Q7310" i="7"/>
  <c r="R7311" i="7" s="1"/>
  <c r="S7311" i="7" l="1"/>
  <c r="T7311" i="7"/>
  <c r="Q7311" i="7"/>
  <c r="R7312" i="7" s="1"/>
  <c r="S7312" i="7" l="1"/>
  <c r="T7312" i="7"/>
  <c r="Q7312" i="7"/>
  <c r="R7313" i="7" s="1"/>
  <c r="S7313" i="7" l="1"/>
  <c r="T7313" i="7"/>
  <c r="Q7313" i="7"/>
  <c r="R7314" i="7" s="1"/>
  <c r="S7314" i="7" l="1"/>
  <c r="T7314" i="7"/>
  <c r="Q7314" i="7"/>
  <c r="R7315" i="7" s="1"/>
  <c r="S7315" i="7" l="1"/>
  <c r="T7315" i="7"/>
  <c r="Q7315" i="7"/>
  <c r="R7316" i="7" s="1"/>
  <c r="S7316" i="7" l="1"/>
  <c r="T7316" i="7"/>
  <c r="Q7316" i="7"/>
  <c r="R7317" i="7" s="1"/>
  <c r="S7317" i="7" l="1"/>
  <c r="T7317" i="7"/>
  <c r="Q7317" i="7"/>
  <c r="R7318" i="7" s="1"/>
  <c r="S7318" i="7" l="1"/>
  <c r="T7318" i="7"/>
  <c r="Q7318" i="7"/>
  <c r="R7319" i="7" s="1"/>
  <c r="S7319" i="7" l="1"/>
  <c r="T7319" i="7"/>
  <c r="Q7319" i="7"/>
  <c r="R7320" i="7" s="1"/>
  <c r="S7320" i="7" l="1"/>
  <c r="T7320" i="7"/>
  <c r="Q7320" i="7"/>
  <c r="R7321" i="7" s="1"/>
  <c r="S7321" i="7" l="1"/>
  <c r="T7321" i="7"/>
  <c r="Q7321" i="7"/>
  <c r="R7322" i="7" s="1"/>
  <c r="S7322" i="7" l="1"/>
  <c r="T7322" i="7"/>
  <c r="Q7322" i="7"/>
  <c r="R7323" i="7" s="1"/>
  <c r="S7323" i="7" l="1"/>
  <c r="T7323" i="7"/>
  <c r="Q7323" i="7"/>
  <c r="R7324" i="7" s="1"/>
  <c r="S7324" i="7" l="1"/>
  <c r="T7324" i="7"/>
  <c r="Q7324" i="7"/>
  <c r="R7325" i="7" s="1"/>
  <c r="S7325" i="7" l="1"/>
  <c r="T7325" i="7"/>
  <c r="Q7325" i="7"/>
  <c r="R7326" i="7" s="1"/>
  <c r="S7326" i="7" l="1"/>
  <c r="T7326" i="7"/>
  <c r="Q7326" i="7"/>
  <c r="R7327" i="7" s="1"/>
  <c r="S7327" i="7" l="1"/>
  <c r="T7327" i="7"/>
  <c r="Q7327" i="7"/>
  <c r="R7328" i="7" s="1"/>
  <c r="S7328" i="7" l="1"/>
  <c r="T7328" i="7"/>
  <c r="Q7328" i="7"/>
  <c r="R7329" i="7" s="1"/>
  <c r="S7329" i="7" l="1"/>
  <c r="T7329" i="7"/>
  <c r="Q7329" i="7"/>
  <c r="R7330" i="7" s="1"/>
  <c r="S7330" i="7" l="1"/>
  <c r="T7330" i="7"/>
  <c r="Q7330" i="7"/>
  <c r="R7331" i="7" s="1"/>
  <c r="S7331" i="7" l="1"/>
  <c r="T7331" i="7"/>
  <c r="Q7331" i="7"/>
  <c r="R7332" i="7" s="1"/>
  <c r="S7332" i="7" l="1"/>
  <c r="T7332" i="7"/>
  <c r="Q7332" i="7"/>
  <c r="R7333" i="7" s="1"/>
  <c r="S7333" i="7" l="1"/>
  <c r="T7333" i="7"/>
  <c r="Q7333" i="7"/>
  <c r="R7334" i="7" s="1"/>
  <c r="S7334" i="7" l="1"/>
  <c r="T7334" i="7"/>
  <c r="Q7334" i="7"/>
  <c r="R7335" i="7" s="1"/>
  <c r="S7335" i="7" l="1"/>
  <c r="T7335" i="7"/>
  <c r="Q7335" i="7"/>
  <c r="R7336" i="7" s="1"/>
  <c r="S7336" i="7" l="1"/>
  <c r="T7336" i="7"/>
  <c r="Q7336" i="7"/>
  <c r="R7337" i="7" s="1"/>
  <c r="S7337" i="7" l="1"/>
  <c r="T7337" i="7"/>
  <c r="Q7337" i="7"/>
  <c r="R7338" i="7" s="1"/>
  <c r="S7338" i="7" l="1"/>
  <c r="T7338" i="7"/>
  <c r="Q7338" i="7"/>
  <c r="R7339" i="7" s="1"/>
  <c r="S7339" i="7" l="1"/>
  <c r="T7339" i="7"/>
  <c r="Q7339" i="7"/>
  <c r="R7340" i="7" s="1"/>
  <c r="S7340" i="7" l="1"/>
  <c r="T7340" i="7"/>
  <c r="Q7340" i="7"/>
  <c r="R7341" i="7" s="1"/>
  <c r="S7341" i="7" l="1"/>
  <c r="T7341" i="7"/>
  <c r="Q7341" i="7"/>
  <c r="R7342" i="7" s="1"/>
  <c r="S7342" i="7" l="1"/>
  <c r="T7342" i="7"/>
  <c r="Q7342" i="7"/>
  <c r="R7343" i="7" s="1"/>
  <c r="S7343" i="7" l="1"/>
  <c r="T7343" i="7"/>
  <c r="Q7343" i="7"/>
  <c r="R7344" i="7" s="1"/>
  <c r="S7344" i="7" l="1"/>
  <c r="T7344" i="7"/>
  <c r="Q7344" i="7"/>
  <c r="R7345" i="7" s="1"/>
  <c r="S7345" i="7" l="1"/>
  <c r="T7345" i="7"/>
  <c r="Q7345" i="7"/>
  <c r="R7346" i="7" s="1"/>
  <c r="S7346" i="7" l="1"/>
  <c r="T7346" i="7"/>
  <c r="Q7346" i="7"/>
  <c r="R7347" i="7" s="1"/>
  <c r="S7347" i="7" l="1"/>
  <c r="T7347" i="7"/>
  <c r="Q7347" i="7"/>
  <c r="R7348" i="7" s="1"/>
  <c r="S7348" i="7" l="1"/>
  <c r="T7348" i="7"/>
  <c r="Q7348" i="7"/>
  <c r="R7349" i="7" s="1"/>
  <c r="S7349" i="7" l="1"/>
  <c r="T7349" i="7"/>
  <c r="Q7349" i="7"/>
  <c r="R7350" i="7" s="1"/>
  <c r="S7350" i="7" l="1"/>
  <c r="T7350" i="7"/>
  <c r="Q7350" i="7"/>
  <c r="R7351" i="7" s="1"/>
  <c r="S7351" i="7" l="1"/>
  <c r="T7351" i="7"/>
  <c r="Q7351" i="7"/>
  <c r="R7352" i="7" s="1"/>
  <c r="S7352" i="7" l="1"/>
  <c r="T7352" i="7"/>
  <c r="Q7352" i="7"/>
  <c r="R7353" i="7" s="1"/>
  <c r="S7353" i="7" l="1"/>
  <c r="T7353" i="7"/>
  <c r="Q7353" i="7"/>
  <c r="R7354" i="7" s="1"/>
  <c r="S7354" i="7" l="1"/>
  <c r="T7354" i="7"/>
  <c r="Q7354" i="7"/>
  <c r="R7355" i="7" s="1"/>
  <c r="S7355" i="7" l="1"/>
  <c r="T7355" i="7"/>
  <c r="Q7355" i="7"/>
  <c r="Q7356" i="7" l="1"/>
  <c r="Q7357" i="7" l="1"/>
  <c r="Q7358" i="7" l="1"/>
  <c r="Q7359" i="7" l="1"/>
  <c r="Q7360" i="7" l="1"/>
  <c r="R7361" i="7" s="1"/>
  <c r="S7361" i="7" l="1"/>
  <c r="T7361" i="7"/>
  <c r="Q7361" i="7"/>
  <c r="R7362" i="7" s="1"/>
  <c r="S7362" i="7" l="1"/>
  <c r="T7362" i="7"/>
  <c r="Q7362" i="7"/>
  <c r="R7363" i="7" s="1"/>
  <c r="S7363" i="7" l="1"/>
  <c r="T7363" i="7"/>
  <c r="Q7363" i="7"/>
  <c r="R7364" i="7" s="1"/>
  <c r="S7364" i="7" l="1"/>
  <c r="T7364" i="7"/>
  <c r="Q7364" i="7"/>
  <c r="R7365" i="7" s="1"/>
  <c r="S7365" i="7" l="1"/>
  <c r="T7365" i="7"/>
  <c r="Q7365" i="7"/>
  <c r="R7366" i="7" s="1"/>
  <c r="S7366" i="7" l="1"/>
  <c r="T7366" i="7"/>
  <c r="Q7366" i="7"/>
  <c r="R7367" i="7" s="1"/>
  <c r="S7367" i="7" l="1"/>
  <c r="T7367" i="7"/>
  <c r="Q7367" i="7"/>
  <c r="R7368" i="7" s="1"/>
  <c r="S7368" i="7" l="1"/>
  <c r="T7368" i="7"/>
  <c r="Q7368" i="7"/>
  <c r="R7369" i="7" s="1"/>
  <c r="S7369" i="7" l="1"/>
  <c r="T7369" i="7"/>
  <c r="Q7369" i="7"/>
  <c r="R7370" i="7" s="1"/>
  <c r="S7370" i="7" l="1"/>
  <c r="T7370" i="7"/>
  <c r="Q7370" i="7"/>
  <c r="R7371" i="7" s="1"/>
  <c r="S7371" i="7" l="1"/>
  <c r="T7371" i="7"/>
  <c r="Q7371" i="7"/>
  <c r="R7372" i="7" s="1"/>
  <c r="S7372" i="7" l="1"/>
  <c r="T7372" i="7"/>
  <c r="Q7372" i="7"/>
  <c r="R7373" i="7" s="1"/>
  <c r="S7373" i="7" l="1"/>
  <c r="T7373" i="7"/>
  <c r="Q7373" i="7"/>
  <c r="R7374" i="7" s="1"/>
  <c r="S7374" i="7" l="1"/>
  <c r="T7374" i="7"/>
  <c r="Q7374" i="7"/>
  <c r="R7375" i="7" s="1"/>
  <c r="S7375" i="7" l="1"/>
  <c r="T7375" i="7"/>
  <c r="Q7375" i="7"/>
  <c r="R7376" i="7" s="1"/>
  <c r="S7376" i="7" l="1"/>
  <c r="T7376" i="7"/>
  <c r="Q7376" i="7"/>
  <c r="R7377" i="7" s="1"/>
  <c r="S7377" i="7" l="1"/>
  <c r="T7377" i="7"/>
  <c r="Q7377" i="7"/>
  <c r="R7378" i="7" s="1"/>
  <c r="S7378" i="7" l="1"/>
  <c r="T7378" i="7"/>
  <c r="Q7378" i="7"/>
  <c r="R7379" i="7" s="1"/>
  <c r="S7379" i="7" l="1"/>
  <c r="T7379" i="7"/>
  <c r="Q7379" i="7"/>
  <c r="Q7380" i="7" l="1"/>
  <c r="Q7381" i="7" l="1"/>
  <c r="Q7382" i="7" l="1"/>
  <c r="Q7383" i="7" l="1"/>
  <c r="Q7384" i="7" l="1"/>
  <c r="Q7385" i="7" l="1"/>
  <c r="R7386" i="7" s="1"/>
  <c r="S7386" i="7" l="1"/>
  <c r="T7386" i="7"/>
  <c r="Q7386" i="7"/>
  <c r="R7387" i="7" s="1"/>
  <c r="S7387" i="7" l="1"/>
  <c r="T7387" i="7"/>
  <c r="Q7387" i="7"/>
  <c r="R7388" i="7" s="1"/>
  <c r="S7388" i="7" l="1"/>
  <c r="T7388" i="7"/>
  <c r="Q7388" i="7"/>
  <c r="R7389" i="7" s="1"/>
  <c r="S7389" i="7" l="1"/>
  <c r="T7389" i="7"/>
  <c r="Q7389" i="7"/>
  <c r="R7390" i="7" s="1"/>
  <c r="S7390" i="7" l="1"/>
  <c r="T7390" i="7"/>
  <c r="Q7390" i="7"/>
  <c r="R7391" i="7" s="1"/>
  <c r="S7391" i="7" l="1"/>
  <c r="T7391" i="7"/>
  <c r="Q7391" i="7"/>
  <c r="R7392" i="7" s="1"/>
  <c r="S7392" i="7" l="1"/>
  <c r="T7392" i="7"/>
  <c r="Q7392" i="7"/>
  <c r="R7393" i="7" s="1"/>
  <c r="S7393" i="7" l="1"/>
  <c r="T7393" i="7"/>
  <c r="Q7393" i="7"/>
  <c r="R7394" i="7" s="1"/>
  <c r="S7394" i="7" l="1"/>
  <c r="T7394" i="7"/>
  <c r="Q7394" i="7"/>
  <c r="R7395" i="7" s="1"/>
  <c r="S7395" i="7" l="1"/>
  <c r="T7395" i="7"/>
  <c r="Q7395" i="7"/>
  <c r="R7396" i="7" s="1"/>
  <c r="S7396" i="7" l="1"/>
  <c r="T7396" i="7"/>
  <c r="Q7396" i="7"/>
  <c r="R7397" i="7" s="1"/>
  <c r="S7397" i="7" l="1"/>
  <c r="T7397" i="7"/>
  <c r="Q7397" i="7"/>
  <c r="R7398" i="7" s="1"/>
  <c r="S7398" i="7" l="1"/>
  <c r="T7398" i="7"/>
  <c r="Q7398" i="7"/>
  <c r="R7399" i="7" s="1"/>
  <c r="S7399" i="7" l="1"/>
  <c r="T7399" i="7"/>
  <c r="Q7399" i="7"/>
  <c r="R7400" i="7" s="1"/>
  <c r="S7400" i="7" l="1"/>
  <c r="T7400" i="7"/>
  <c r="Q7400" i="7"/>
  <c r="R7401" i="7" s="1"/>
  <c r="S7401" i="7" l="1"/>
  <c r="T7401" i="7"/>
  <c r="Q7401" i="7"/>
  <c r="R7402" i="7" s="1"/>
  <c r="S7402" i="7" l="1"/>
  <c r="T7402" i="7"/>
  <c r="Q7402" i="7"/>
  <c r="R7403" i="7" s="1"/>
  <c r="S7403" i="7" l="1"/>
  <c r="T7403" i="7"/>
  <c r="Q7403" i="7"/>
  <c r="Q7404" i="7" l="1"/>
  <c r="R7405" i="7" s="1"/>
  <c r="S7405" i="7" l="1"/>
  <c r="T7405" i="7"/>
  <c r="Q7405" i="7"/>
  <c r="Q7406" i="7" l="1"/>
  <c r="R7407" i="7" s="1"/>
  <c r="S7407" i="7" l="1"/>
  <c r="T7407" i="7"/>
  <c r="Q7407" i="7"/>
  <c r="R7408" i="7" s="1"/>
  <c r="S7408" i="7" l="1"/>
  <c r="T7408" i="7"/>
  <c r="Q7408" i="7"/>
  <c r="R7409" i="7" s="1"/>
  <c r="S7409" i="7" l="1"/>
  <c r="T7409" i="7"/>
  <c r="Q7409" i="7"/>
  <c r="R7410" i="7" s="1"/>
  <c r="S7410" i="7" l="1"/>
  <c r="T7410" i="7"/>
  <c r="Q7410" i="7"/>
  <c r="R7411" i="7" s="1"/>
  <c r="S7411" i="7" l="1"/>
  <c r="T7411" i="7"/>
  <c r="Q7411" i="7"/>
  <c r="R7412" i="7" s="1"/>
  <c r="S7412" i="7" l="1"/>
  <c r="T7412" i="7"/>
  <c r="Q7412" i="7"/>
  <c r="R7413" i="7" s="1"/>
  <c r="S7413" i="7" l="1"/>
  <c r="T7413" i="7"/>
  <c r="Q7413" i="7"/>
  <c r="R7414" i="7" s="1"/>
  <c r="S7414" i="7" l="1"/>
  <c r="T7414" i="7"/>
  <c r="Q7414" i="7"/>
  <c r="R7415" i="7" s="1"/>
  <c r="S7415" i="7" l="1"/>
  <c r="T7415" i="7"/>
  <c r="Q7415" i="7"/>
  <c r="R7416" i="7" s="1"/>
  <c r="S7416" i="7" l="1"/>
  <c r="T7416" i="7"/>
  <c r="Q7416" i="7"/>
  <c r="R7417" i="7" s="1"/>
  <c r="S7417" i="7" l="1"/>
  <c r="T7417" i="7"/>
  <c r="Q7417" i="7"/>
  <c r="R7418" i="7" s="1"/>
  <c r="S7418" i="7" l="1"/>
  <c r="T7418" i="7"/>
  <c r="Q7418" i="7"/>
  <c r="R7419" i="7" s="1"/>
  <c r="S7419" i="7" l="1"/>
  <c r="T7419" i="7"/>
  <c r="Q7419" i="7"/>
  <c r="R7420" i="7" s="1"/>
  <c r="S7420" i="7" l="1"/>
  <c r="T7420" i="7"/>
  <c r="Q7420" i="7"/>
  <c r="R7421" i="7" s="1"/>
  <c r="S7421" i="7" l="1"/>
  <c r="T7421" i="7"/>
  <c r="Q7421" i="7"/>
  <c r="R7422" i="7" s="1"/>
  <c r="S7422" i="7" l="1"/>
  <c r="T7422" i="7"/>
  <c r="Q7422" i="7"/>
  <c r="R7423" i="7" s="1"/>
  <c r="S7423" i="7" l="1"/>
  <c r="T7423" i="7"/>
  <c r="Q7423" i="7"/>
  <c r="R7424" i="7" s="1"/>
  <c r="S7424" i="7" l="1"/>
  <c r="T7424" i="7"/>
  <c r="Q7424" i="7"/>
  <c r="R7425" i="7" s="1"/>
  <c r="S7425" i="7" l="1"/>
  <c r="T7425" i="7"/>
  <c r="Q7425" i="7"/>
  <c r="R7426" i="7" s="1"/>
  <c r="S7426" i="7" l="1"/>
  <c r="T7426" i="7"/>
  <c r="Q7426" i="7"/>
  <c r="R7427" i="7" s="1"/>
  <c r="S7427" i="7" l="1"/>
  <c r="T7427" i="7"/>
  <c r="Q7427" i="7"/>
  <c r="R7428" i="7" s="1"/>
  <c r="S7428" i="7" l="1"/>
  <c r="T7428" i="7"/>
  <c r="Q7428" i="7"/>
  <c r="R7429" i="7" s="1"/>
  <c r="S7429" i="7" l="1"/>
  <c r="T7429" i="7"/>
  <c r="Q7429" i="7"/>
  <c r="R7430" i="7" s="1"/>
  <c r="S7430" i="7" l="1"/>
  <c r="T7430" i="7"/>
  <c r="Q7430" i="7"/>
  <c r="R7431" i="7" s="1"/>
  <c r="S7431" i="7" l="1"/>
  <c r="T7431" i="7"/>
  <c r="Q7431" i="7"/>
  <c r="R7432" i="7" s="1"/>
  <c r="S7432" i="7" l="1"/>
  <c r="T7432" i="7"/>
  <c r="Q7432" i="7"/>
  <c r="R7433" i="7" s="1"/>
  <c r="S7433" i="7" l="1"/>
  <c r="T7433" i="7"/>
  <c r="Q7433" i="7"/>
  <c r="R7434" i="7" s="1"/>
  <c r="S7434" i="7" l="1"/>
  <c r="T7434" i="7"/>
  <c r="Q7434" i="7"/>
  <c r="R7435" i="7" s="1"/>
  <c r="S7435" i="7" l="1"/>
  <c r="T7435" i="7"/>
  <c r="Q7435" i="7"/>
  <c r="R7436" i="7" s="1"/>
  <c r="S7436" i="7" l="1"/>
  <c r="T7436" i="7"/>
  <c r="Q7436" i="7"/>
  <c r="R7437" i="7" s="1"/>
  <c r="S7437" i="7" l="1"/>
  <c r="T7437" i="7"/>
  <c r="Q7437" i="7"/>
  <c r="R7438" i="7" s="1"/>
  <c r="S7438" i="7" l="1"/>
  <c r="T7438" i="7"/>
  <c r="Q7438" i="7"/>
  <c r="R7439" i="7" s="1"/>
  <c r="S7439" i="7" l="1"/>
  <c r="T7439" i="7"/>
  <c r="Q7439" i="7"/>
  <c r="R7440" i="7" s="1"/>
  <c r="S7440" i="7" l="1"/>
  <c r="T7440" i="7"/>
  <c r="Q7440" i="7"/>
  <c r="R7441" i="7" s="1"/>
  <c r="S7441" i="7" l="1"/>
  <c r="T7441" i="7"/>
  <c r="Q7441" i="7"/>
  <c r="R7442" i="7" s="1"/>
  <c r="S7442" i="7" l="1"/>
  <c r="T7442" i="7"/>
  <c r="Q7442" i="7"/>
  <c r="R7443" i="7" s="1"/>
  <c r="S7443" i="7" l="1"/>
  <c r="T7443" i="7"/>
  <c r="Q7443" i="7"/>
  <c r="R7444" i="7" s="1"/>
  <c r="S7444" i="7" l="1"/>
  <c r="T7444" i="7"/>
  <c r="Q7444" i="7"/>
  <c r="R7445" i="7" s="1"/>
  <c r="S7445" i="7" l="1"/>
  <c r="T7445" i="7"/>
  <c r="Q7445" i="7"/>
  <c r="R7446" i="7" s="1"/>
  <c r="S7446" i="7" l="1"/>
  <c r="T7446" i="7"/>
  <c r="Q7446" i="7"/>
  <c r="R7447" i="7" s="1"/>
  <c r="S7447" i="7" l="1"/>
  <c r="T7447" i="7"/>
  <c r="Q7447" i="7"/>
  <c r="R7448" i="7" s="1"/>
  <c r="S7448" i="7" l="1"/>
  <c r="T7448" i="7"/>
  <c r="Q7448" i="7"/>
  <c r="R7449" i="7" s="1"/>
  <c r="S7449" i="7" l="1"/>
  <c r="T7449" i="7"/>
  <c r="Q7449" i="7"/>
  <c r="R7450" i="7" s="1"/>
  <c r="S7450" i="7" l="1"/>
  <c r="T7450" i="7"/>
  <c r="Q7450" i="7"/>
  <c r="R7451" i="7" s="1"/>
  <c r="S7451" i="7" l="1"/>
  <c r="T7451" i="7"/>
  <c r="Q7451" i="7"/>
  <c r="R7452" i="7" s="1"/>
  <c r="S7452" i="7" l="1"/>
  <c r="T7452" i="7"/>
  <c r="Q7452" i="7"/>
  <c r="R7453" i="7" s="1"/>
  <c r="S7453" i="7" l="1"/>
  <c r="T7453" i="7"/>
  <c r="Q7453" i="7"/>
  <c r="R7454" i="7" s="1"/>
  <c r="S7454" i="7" l="1"/>
  <c r="T7454" i="7"/>
  <c r="Q7454" i="7"/>
  <c r="R7455" i="7" s="1"/>
  <c r="S7455" i="7" l="1"/>
  <c r="T7455" i="7"/>
  <c r="Q7455" i="7"/>
  <c r="R7456" i="7" s="1"/>
  <c r="S7456" i="7" l="1"/>
  <c r="T7456" i="7"/>
  <c r="Q7456" i="7"/>
  <c r="R7457" i="7" s="1"/>
  <c r="S7457" i="7" l="1"/>
  <c r="T7457" i="7"/>
  <c r="Q7457" i="7"/>
  <c r="R7458" i="7" s="1"/>
  <c r="S7458" i="7" l="1"/>
  <c r="T7458" i="7"/>
  <c r="Q7458" i="7"/>
  <c r="R7459" i="7" s="1"/>
  <c r="S7459" i="7" l="1"/>
  <c r="T7459" i="7"/>
  <c r="Q7459" i="7"/>
  <c r="R7460" i="7" s="1"/>
  <c r="S7460" i="7" l="1"/>
  <c r="T7460" i="7"/>
  <c r="Q7460" i="7"/>
  <c r="R7461" i="7" s="1"/>
  <c r="S7461" i="7" l="1"/>
  <c r="T7461" i="7"/>
  <c r="Q7461" i="7"/>
  <c r="R7462" i="7" s="1"/>
  <c r="S7462" i="7" l="1"/>
  <c r="T7462" i="7"/>
  <c r="Q7462" i="7"/>
  <c r="R7463" i="7" s="1"/>
  <c r="S7463" i="7" l="1"/>
  <c r="T7463" i="7"/>
  <c r="Q7463" i="7"/>
  <c r="R7464" i="7" s="1"/>
  <c r="S7464" i="7" l="1"/>
  <c r="T7464" i="7"/>
  <c r="Q7464" i="7"/>
  <c r="R7465" i="7" s="1"/>
  <c r="S7465" i="7" l="1"/>
  <c r="T7465" i="7"/>
  <c r="Q7465" i="7"/>
  <c r="R7466" i="7" s="1"/>
  <c r="S7466" i="7" l="1"/>
  <c r="T7466" i="7"/>
  <c r="Q7466" i="7"/>
  <c r="R7467" i="7" s="1"/>
  <c r="S7467" i="7" l="1"/>
  <c r="T7467" i="7"/>
  <c r="Q7467" i="7"/>
  <c r="R7468" i="7" s="1"/>
  <c r="S7468" i="7" l="1"/>
  <c r="T7468" i="7"/>
  <c r="Q7468" i="7"/>
  <c r="R7469" i="7" s="1"/>
  <c r="S7469" i="7" l="1"/>
  <c r="T7469" i="7"/>
  <c r="Q7469" i="7"/>
  <c r="R7470" i="7" s="1"/>
  <c r="S7470" i="7" l="1"/>
  <c r="T7470" i="7"/>
  <c r="Q7470" i="7"/>
  <c r="R7471" i="7" s="1"/>
  <c r="S7471" i="7" l="1"/>
  <c r="T7471" i="7"/>
  <c r="Q7471" i="7"/>
  <c r="R7472" i="7" s="1"/>
  <c r="S7472" i="7" l="1"/>
  <c r="T7472" i="7"/>
  <c r="Q7472" i="7"/>
  <c r="R7473" i="7" s="1"/>
  <c r="S7473" i="7" l="1"/>
  <c r="T7473" i="7"/>
  <c r="Q7473" i="7"/>
  <c r="R7474" i="7" s="1"/>
  <c r="S7474" i="7" l="1"/>
  <c r="T7474" i="7"/>
  <c r="Q7474" i="7"/>
  <c r="Q7475" i="7" l="1"/>
  <c r="Q7476" i="7" l="1"/>
  <c r="Q7477" i="7" l="1"/>
  <c r="Q7478" i="7" l="1"/>
  <c r="Q7479" i="7" l="1"/>
  <c r="R7480" i="7" s="1"/>
  <c r="S7480" i="7" l="1"/>
  <c r="T7480" i="7"/>
  <c r="Q7480" i="7"/>
  <c r="R7481" i="7" s="1"/>
  <c r="S7481" i="7" l="1"/>
  <c r="T7481" i="7"/>
  <c r="Q7481" i="7"/>
  <c r="R7482" i="7" s="1"/>
  <c r="S7482" i="7" l="1"/>
  <c r="T7482" i="7"/>
  <c r="Q7482" i="7"/>
  <c r="R7483" i="7" s="1"/>
  <c r="S7483" i="7" l="1"/>
  <c r="T7483" i="7"/>
  <c r="Q7483" i="7"/>
  <c r="R7484" i="7" s="1"/>
  <c r="S7484" i="7" l="1"/>
  <c r="T7484" i="7"/>
  <c r="Q7484" i="7"/>
  <c r="R7485" i="7" s="1"/>
  <c r="S7485" i="7" l="1"/>
  <c r="T7485" i="7"/>
  <c r="Q7485" i="7"/>
  <c r="R7486" i="7" s="1"/>
  <c r="S7486" i="7" l="1"/>
  <c r="T7486" i="7"/>
  <c r="Q7486" i="7"/>
  <c r="R7487" i="7" s="1"/>
  <c r="S7487" i="7" l="1"/>
  <c r="T7487" i="7"/>
  <c r="Q7487" i="7"/>
  <c r="R7488" i="7" s="1"/>
  <c r="S7488" i="7" l="1"/>
  <c r="T7488" i="7"/>
  <c r="Q7488" i="7"/>
  <c r="R7489" i="7" s="1"/>
  <c r="S7489" i="7" l="1"/>
  <c r="T7489" i="7"/>
  <c r="Q7489" i="7"/>
  <c r="R7490" i="7" s="1"/>
  <c r="S7490" i="7" l="1"/>
  <c r="T7490" i="7"/>
  <c r="Q7490" i="7"/>
  <c r="R7491" i="7" s="1"/>
  <c r="S7491" i="7" l="1"/>
  <c r="T7491" i="7"/>
  <c r="Q7491" i="7"/>
  <c r="R7492" i="7" s="1"/>
  <c r="S7492" i="7" l="1"/>
  <c r="T7492" i="7"/>
  <c r="Q7492" i="7"/>
  <c r="R7493" i="7" s="1"/>
  <c r="S7493" i="7" l="1"/>
  <c r="T7493" i="7"/>
  <c r="Q7493" i="7"/>
  <c r="R7494" i="7" s="1"/>
  <c r="S7494" i="7" l="1"/>
  <c r="T7494" i="7"/>
  <c r="Q7494" i="7"/>
  <c r="R7495" i="7" s="1"/>
  <c r="S7495" i="7" l="1"/>
  <c r="T7495" i="7"/>
  <c r="Q7495" i="7"/>
  <c r="R7496" i="7" s="1"/>
  <c r="S7496" i="7" l="1"/>
  <c r="T7496" i="7"/>
  <c r="Q7496" i="7"/>
  <c r="R7497" i="7" s="1"/>
  <c r="S7497" i="7" l="1"/>
  <c r="T7497" i="7"/>
  <c r="Q7497" i="7"/>
  <c r="R7498" i="7" s="1"/>
  <c r="S7498" i="7" l="1"/>
  <c r="T7498" i="7"/>
  <c r="Q7498" i="7"/>
  <c r="R7499" i="7" s="1"/>
  <c r="S7499" i="7" l="1"/>
  <c r="T7499" i="7"/>
  <c r="Q7499" i="7"/>
  <c r="R7500" i="7" s="1"/>
  <c r="S7500" i="7" l="1"/>
  <c r="T7500" i="7"/>
  <c r="Q7500" i="7"/>
  <c r="Q7501" i="7" l="1"/>
  <c r="Q7502" i="7" l="1"/>
  <c r="Q7503" i="7" l="1"/>
  <c r="R7504" i="7" s="1"/>
  <c r="S7504" i="7" l="1"/>
  <c r="T7504" i="7"/>
  <c r="Q7504" i="7"/>
  <c r="R7505" i="7" s="1"/>
  <c r="S7505" i="7" l="1"/>
  <c r="T7505" i="7"/>
  <c r="Q7505" i="7"/>
  <c r="R7506" i="7" s="1"/>
  <c r="S7506" i="7" l="1"/>
  <c r="T7506" i="7"/>
  <c r="Q7506" i="7"/>
  <c r="R7507" i="7" s="1"/>
  <c r="S7507" i="7" l="1"/>
  <c r="T7507" i="7"/>
  <c r="Q7507" i="7"/>
  <c r="R7508" i="7" s="1"/>
  <c r="S7508" i="7" l="1"/>
  <c r="T7508" i="7"/>
  <c r="Q7508" i="7"/>
  <c r="R7509" i="7" s="1"/>
  <c r="S7509" i="7" l="1"/>
  <c r="T7509" i="7"/>
  <c r="Q7509" i="7"/>
  <c r="R7510" i="7" s="1"/>
  <c r="S7510" i="7" l="1"/>
  <c r="T7510" i="7"/>
  <c r="Q7510" i="7"/>
  <c r="R7511" i="7" s="1"/>
  <c r="S7511" i="7" l="1"/>
  <c r="T7511" i="7"/>
  <c r="Q7511" i="7"/>
  <c r="R7512" i="7" s="1"/>
  <c r="S7512" i="7" l="1"/>
  <c r="T7512" i="7"/>
  <c r="Q7512" i="7"/>
  <c r="R7513" i="7" s="1"/>
  <c r="S7513" i="7" l="1"/>
  <c r="T7513" i="7"/>
  <c r="Q7513" i="7"/>
  <c r="R7514" i="7" s="1"/>
  <c r="S7514" i="7" l="1"/>
  <c r="T7514" i="7"/>
  <c r="Q7514" i="7"/>
  <c r="R7515" i="7" s="1"/>
  <c r="S7515" i="7" l="1"/>
  <c r="T7515" i="7"/>
  <c r="Q7515" i="7"/>
  <c r="R7516" i="7" s="1"/>
  <c r="S7516" i="7" l="1"/>
  <c r="T7516" i="7"/>
  <c r="Q7516" i="7"/>
  <c r="R7517" i="7" s="1"/>
  <c r="S7517" i="7" l="1"/>
  <c r="T7517" i="7"/>
  <c r="Q7517" i="7"/>
  <c r="R7518" i="7" s="1"/>
  <c r="S7518" i="7" l="1"/>
  <c r="T7518" i="7"/>
  <c r="Q7518" i="7"/>
  <c r="R7519" i="7" s="1"/>
  <c r="S7519" i="7" l="1"/>
  <c r="T7519" i="7"/>
  <c r="Q7519" i="7"/>
  <c r="R7520" i="7" s="1"/>
  <c r="S7520" i="7" l="1"/>
  <c r="T7520" i="7"/>
  <c r="Q7520" i="7"/>
  <c r="R7521" i="7" s="1"/>
  <c r="S7521" i="7" l="1"/>
  <c r="T7521" i="7"/>
  <c r="Q7521" i="7"/>
  <c r="Q7522" i="7" l="1"/>
  <c r="Q7523" i="7" l="1"/>
  <c r="Q7524" i="7" l="1"/>
  <c r="Q7525" i="7" l="1"/>
  <c r="Q7526" i="7" l="1"/>
  <c r="Q7527" i="7" l="1"/>
  <c r="Q7528" i="7" l="1"/>
  <c r="Q7529" i="7" l="1"/>
  <c r="R7530" i="7" s="1"/>
  <c r="S7530" i="7" l="1"/>
  <c r="T7530" i="7"/>
  <c r="Q7530" i="7"/>
  <c r="R7531" i="7" s="1"/>
  <c r="S7531" i="7" l="1"/>
  <c r="T7531" i="7"/>
  <c r="Q7531" i="7"/>
  <c r="R7532" i="7" s="1"/>
  <c r="S7532" i="7" l="1"/>
  <c r="T7532" i="7"/>
  <c r="Q7532" i="7"/>
  <c r="R7533" i="7" s="1"/>
  <c r="S7533" i="7" l="1"/>
  <c r="T7533" i="7"/>
  <c r="Q7533" i="7"/>
  <c r="R7534" i="7" s="1"/>
  <c r="S7534" i="7" l="1"/>
  <c r="T7534" i="7"/>
  <c r="Q7534" i="7"/>
  <c r="R7535" i="7" s="1"/>
  <c r="S7535" i="7" l="1"/>
  <c r="T7535" i="7"/>
  <c r="Q7535" i="7"/>
  <c r="R7536" i="7" s="1"/>
  <c r="S7536" i="7" l="1"/>
  <c r="T7536" i="7"/>
  <c r="Q7536" i="7"/>
  <c r="R7537" i="7" s="1"/>
  <c r="S7537" i="7" l="1"/>
  <c r="T7537" i="7"/>
  <c r="Q7537" i="7"/>
  <c r="R7538" i="7" s="1"/>
  <c r="S7538" i="7" l="1"/>
  <c r="T7538" i="7"/>
  <c r="Q7538" i="7"/>
  <c r="R7539" i="7" s="1"/>
  <c r="S7539" i="7" l="1"/>
  <c r="T7539" i="7"/>
  <c r="Q7539" i="7"/>
  <c r="R7540" i="7" s="1"/>
  <c r="S7540" i="7" l="1"/>
  <c r="T7540" i="7"/>
  <c r="Q7540" i="7"/>
  <c r="R7541" i="7" s="1"/>
  <c r="S7541" i="7" l="1"/>
  <c r="T7541" i="7"/>
  <c r="Q7541" i="7"/>
  <c r="R7542" i="7" s="1"/>
  <c r="S7542" i="7" l="1"/>
  <c r="T7542" i="7"/>
  <c r="Q7542" i="7"/>
  <c r="R7543" i="7" s="1"/>
  <c r="S7543" i="7" l="1"/>
  <c r="T7543" i="7"/>
  <c r="Q7543" i="7"/>
  <c r="R7544" i="7" s="1"/>
  <c r="S7544" i="7" l="1"/>
  <c r="T7544" i="7"/>
  <c r="Q7544" i="7"/>
  <c r="R7545" i="7" s="1"/>
  <c r="S7545" i="7" l="1"/>
  <c r="T7545" i="7"/>
  <c r="Q7545" i="7"/>
  <c r="Q7546" i="7" l="1"/>
  <c r="Q7547" i="7" l="1"/>
  <c r="Q7548" i="7" l="1"/>
  <c r="Q7549" i="7" l="1"/>
  <c r="Q7550" i="7" l="1"/>
  <c r="Q7551" i="7" l="1"/>
  <c r="Q7552" i="7" l="1"/>
  <c r="Q7553" i="7" l="1"/>
  <c r="R7554" i="7" s="1"/>
  <c r="S7554" i="7" l="1"/>
  <c r="T7554" i="7"/>
  <c r="Q7554" i="7"/>
  <c r="R7555" i="7" s="1"/>
  <c r="S7555" i="7" l="1"/>
  <c r="T7555" i="7"/>
  <c r="Q7555" i="7"/>
  <c r="R7556" i="7" s="1"/>
  <c r="S7556" i="7" l="1"/>
  <c r="T7556" i="7"/>
  <c r="Q7556" i="7"/>
  <c r="R7557" i="7" s="1"/>
  <c r="S7557" i="7" l="1"/>
  <c r="T7557" i="7"/>
  <c r="Q7557" i="7"/>
  <c r="R7558" i="7" s="1"/>
  <c r="S7558" i="7" l="1"/>
  <c r="T7558" i="7"/>
  <c r="Q7558" i="7"/>
  <c r="R7559" i="7" s="1"/>
  <c r="S7559" i="7" l="1"/>
  <c r="T7559" i="7"/>
  <c r="Q7559" i="7"/>
  <c r="R7560" i="7" s="1"/>
  <c r="S7560" i="7" l="1"/>
  <c r="T7560" i="7"/>
  <c r="Q7560" i="7"/>
  <c r="R7561" i="7" s="1"/>
  <c r="S7561" i="7" l="1"/>
  <c r="T7561" i="7"/>
  <c r="Q7561" i="7"/>
  <c r="R7562" i="7" s="1"/>
  <c r="S7562" i="7" l="1"/>
  <c r="T7562" i="7"/>
  <c r="Q7562" i="7"/>
  <c r="R7563" i="7" s="1"/>
  <c r="S7563" i="7" l="1"/>
  <c r="T7563" i="7"/>
  <c r="Q7563" i="7"/>
  <c r="R7564" i="7" s="1"/>
  <c r="S7564" i="7" l="1"/>
  <c r="T7564" i="7"/>
  <c r="Q7564" i="7"/>
  <c r="R7565" i="7" s="1"/>
  <c r="S7565" i="7" l="1"/>
  <c r="T7565" i="7"/>
  <c r="Q7565" i="7"/>
  <c r="R7566" i="7" s="1"/>
  <c r="S7566" i="7" l="1"/>
  <c r="T7566" i="7"/>
  <c r="Q7566" i="7"/>
  <c r="R7567" i="7" s="1"/>
  <c r="S7567" i="7" l="1"/>
  <c r="T7567" i="7"/>
  <c r="Q7567" i="7"/>
  <c r="R7568" i="7" s="1"/>
  <c r="S7568" i="7" l="1"/>
  <c r="T7568" i="7"/>
  <c r="Q7568" i="7"/>
  <c r="R7569" i="7" s="1"/>
  <c r="S7569" i="7" l="1"/>
  <c r="T7569" i="7"/>
  <c r="Q7569" i="7"/>
  <c r="R7570" i="7" s="1"/>
  <c r="S7570" i="7" l="1"/>
  <c r="T7570" i="7"/>
  <c r="Q7570" i="7"/>
  <c r="Q7571" i="7" l="1"/>
  <c r="Q7572" i="7" l="1"/>
  <c r="Q7573" i="7" l="1"/>
  <c r="Q7574" i="7" l="1"/>
  <c r="R7575" i="7" s="1"/>
  <c r="S7575" i="7" l="1"/>
  <c r="T7575" i="7"/>
  <c r="Q7575" i="7"/>
  <c r="R7576" i="7" s="1"/>
  <c r="S7576" i="7" l="1"/>
  <c r="T7576" i="7"/>
  <c r="Q7576" i="7"/>
  <c r="R7577" i="7" s="1"/>
  <c r="S7577" i="7" l="1"/>
  <c r="T7577" i="7"/>
  <c r="Q7577" i="7"/>
  <c r="R7578" i="7" s="1"/>
  <c r="S7578" i="7" l="1"/>
  <c r="T7578" i="7"/>
  <c r="Q7578" i="7"/>
  <c r="R7579" i="7" s="1"/>
  <c r="S7579" i="7" l="1"/>
  <c r="T7579" i="7"/>
  <c r="Q7579" i="7"/>
  <c r="R7580" i="7" s="1"/>
  <c r="S7580" i="7" l="1"/>
  <c r="T7580" i="7"/>
  <c r="Q7580" i="7"/>
  <c r="R7581" i="7" s="1"/>
  <c r="S7581" i="7" l="1"/>
  <c r="T7581" i="7"/>
  <c r="Q7581" i="7"/>
  <c r="R7582" i="7" s="1"/>
  <c r="S7582" i="7" l="1"/>
  <c r="T7582" i="7"/>
  <c r="Q7582" i="7"/>
  <c r="R7583" i="7" s="1"/>
  <c r="S7583" i="7" l="1"/>
  <c r="T7583" i="7"/>
  <c r="Q7583" i="7"/>
  <c r="R7584" i="7" s="1"/>
  <c r="S7584" i="7" l="1"/>
  <c r="T7584" i="7"/>
  <c r="Q7584" i="7"/>
  <c r="R7585" i="7" s="1"/>
  <c r="S7585" i="7" l="1"/>
  <c r="T7585" i="7"/>
  <c r="Q7585" i="7"/>
  <c r="R7586" i="7" s="1"/>
  <c r="S7586" i="7" l="1"/>
  <c r="T7586" i="7"/>
  <c r="Q7586" i="7"/>
  <c r="R7587" i="7" s="1"/>
  <c r="S7587" i="7" l="1"/>
  <c r="T7587" i="7"/>
  <c r="Q7587" i="7"/>
  <c r="R7588" i="7" s="1"/>
  <c r="S7588" i="7" l="1"/>
  <c r="T7588" i="7"/>
  <c r="Q7588" i="7"/>
  <c r="R7589" i="7" s="1"/>
  <c r="S7589" i="7" l="1"/>
  <c r="T7589" i="7"/>
  <c r="Q7589" i="7"/>
  <c r="R7590" i="7" s="1"/>
  <c r="S7590" i="7" l="1"/>
  <c r="T7590" i="7"/>
  <c r="Q7590" i="7"/>
  <c r="R7591" i="7" s="1"/>
  <c r="S7591" i="7" l="1"/>
  <c r="T7591" i="7"/>
  <c r="Q7591" i="7"/>
  <c r="R7592" i="7" s="1"/>
  <c r="S7592" i="7" l="1"/>
  <c r="T7592" i="7"/>
  <c r="Q7592" i="7"/>
  <c r="R7593" i="7" s="1"/>
  <c r="S7593" i="7" l="1"/>
  <c r="T7593" i="7"/>
  <c r="Q7593" i="7"/>
  <c r="R7594" i="7" s="1"/>
  <c r="S7594" i="7" l="1"/>
  <c r="T7594" i="7"/>
  <c r="Q7594" i="7"/>
  <c r="R7595" i="7" s="1"/>
  <c r="S7595" i="7" l="1"/>
  <c r="T7595" i="7"/>
  <c r="Q7595" i="7"/>
  <c r="Q7596" i="7" l="1"/>
  <c r="Q7597" i="7" l="1"/>
  <c r="Q7598" i="7" l="1"/>
  <c r="R7599" i="7" s="1"/>
  <c r="S7599" i="7" l="1"/>
  <c r="T7599" i="7"/>
  <c r="Q7599" i="7"/>
  <c r="R7600" i="7" s="1"/>
  <c r="S7600" i="7" l="1"/>
  <c r="T7600" i="7"/>
  <c r="Q7600" i="7"/>
  <c r="R7601" i="7" s="1"/>
  <c r="S7601" i="7" l="1"/>
  <c r="T7601" i="7"/>
  <c r="Q7601" i="7"/>
  <c r="R7602" i="7" s="1"/>
  <c r="S7602" i="7" l="1"/>
  <c r="T7602" i="7"/>
  <c r="Q7602" i="7"/>
  <c r="R7603" i="7" s="1"/>
  <c r="S7603" i="7" l="1"/>
  <c r="T7603" i="7"/>
  <c r="Q7603" i="7"/>
  <c r="R7604" i="7" s="1"/>
  <c r="S7604" i="7" l="1"/>
  <c r="T7604" i="7"/>
  <c r="Q7604" i="7"/>
  <c r="R7605" i="7" s="1"/>
  <c r="S7605" i="7" l="1"/>
  <c r="T7605" i="7"/>
  <c r="Q7605" i="7"/>
  <c r="R7606" i="7" s="1"/>
  <c r="S7606" i="7" l="1"/>
  <c r="T7606" i="7"/>
  <c r="Q7606" i="7"/>
  <c r="R7607" i="7" s="1"/>
  <c r="S7607" i="7" l="1"/>
  <c r="T7607" i="7"/>
  <c r="Q7607" i="7"/>
  <c r="R7608" i="7" s="1"/>
  <c r="S7608" i="7" l="1"/>
  <c r="T7608" i="7"/>
  <c r="Q7608" i="7"/>
  <c r="R7609" i="7" s="1"/>
  <c r="S7609" i="7" l="1"/>
  <c r="T7609" i="7"/>
  <c r="Q7609" i="7"/>
  <c r="R7610" i="7" s="1"/>
  <c r="S7610" i="7" l="1"/>
  <c r="T7610" i="7"/>
  <c r="Q7610" i="7"/>
  <c r="R7611" i="7" s="1"/>
  <c r="S7611" i="7" l="1"/>
  <c r="T7611" i="7"/>
  <c r="Q7611" i="7"/>
  <c r="R7612" i="7" s="1"/>
  <c r="S7612" i="7" l="1"/>
  <c r="T7612" i="7"/>
  <c r="Q7612" i="7"/>
  <c r="R7613" i="7" s="1"/>
  <c r="S7613" i="7" l="1"/>
  <c r="T7613" i="7"/>
  <c r="Q7613" i="7"/>
  <c r="R7614" i="7" s="1"/>
  <c r="S7614" i="7" l="1"/>
  <c r="T7614" i="7"/>
  <c r="Q7614" i="7"/>
  <c r="R7615" i="7" s="1"/>
  <c r="S7615" i="7" l="1"/>
  <c r="T7615" i="7"/>
  <c r="Q7615" i="7"/>
  <c r="R7616" i="7" s="1"/>
  <c r="S7616" i="7" l="1"/>
  <c r="T7616" i="7"/>
  <c r="Q7616" i="7"/>
  <c r="R7617" i="7" s="1"/>
  <c r="S7617" i="7" l="1"/>
  <c r="T7617" i="7"/>
  <c r="Q7617" i="7"/>
  <c r="R7618" i="7" s="1"/>
  <c r="S7618" i="7" l="1"/>
  <c r="T7618" i="7"/>
  <c r="Q7618" i="7"/>
  <c r="Q7619" i="7" l="1"/>
  <c r="Q7620" i="7" l="1"/>
  <c r="Q7621" i="7" l="1"/>
  <c r="Q7622" i="7" l="1"/>
  <c r="Q7623" i="7" l="1"/>
  <c r="R7624" i="7" s="1"/>
  <c r="S7624" i="7" l="1"/>
  <c r="T7624" i="7"/>
  <c r="Q7624" i="7"/>
  <c r="R7625" i="7" s="1"/>
  <c r="S7625" i="7" l="1"/>
  <c r="T7625" i="7"/>
  <c r="Q7625" i="7"/>
  <c r="R7626" i="7" s="1"/>
  <c r="S7626" i="7" l="1"/>
  <c r="T7626" i="7"/>
  <c r="Q7626" i="7"/>
  <c r="R7627" i="7" s="1"/>
  <c r="S7627" i="7" l="1"/>
  <c r="T7627" i="7"/>
  <c r="Q7627" i="7"/>
  <c r="R7628" i="7" s="1"/>
  <c r="S7628" i="7" l="1"/>
  <c r="T7628" i="7"/>
  <c r="Q7628" i="7"/>
  <c r="R7629" i="7" s="1"/>
  <c r="S7629" i="7" l="1"/>
  <c r="T7629" i="7"/>
  <c r="Q7629" i="7"/>
  <c r="R7630" i="7" s="1"/>
  <c r="S7630" i="7" l="1"/>
  <c r="T7630" i="7"/>
  <c r="Q7630" i="7"/>
  <c r="R7631" i="7" s="1"/>
  <c r="S7631" i="7" l="1"/>
  <c r="T7631" i="7"/>
  <c r="Q7631" i="7"/>
  <c r="R7632" i="7" s="1"/>
  <c r="S7632" i="7" l="1"/>
  <c r="T7632" i="7"/>
  <c r="Q7632" i="7"/>
  <c r="R7633" i="7" s="1"/>
  <c r="S7633" i="7" l="1"/>
  <c r="T7633" i="7"/>
  <c r="Q7633" i="7"/>
  <c r="R7634" i="7" s="1"/>
  <c r="S7634" i="7" l="1"/>
  <c r="T7634" i="7"/>
  <c r="Q7634" i="7"/>
  <c r="R7635" i="7" s="1"/>
  <c r="S7635" i="7" l="1"/>
  <c r="T7635" i="7"/>
  <c r="Q7635" i="7"/>
  <c r="R7636" i="7" s="1"/>
  <c r="S7636" i="7" l="1"/>
  <c r="T7636" i="7"/>
  <c r="Q7636" i="7"/>
  <c r="R7637" i="7" s="1"/>
  <c r="S7637" i="7" l="1"/>
  <c r="T7637" i="7"/>
  <c r="Q7637" i="7"/>
  <c r="R7638" i="7" s="1"/>
  <c r="S7638" i="7" l="1"/>
  <c r="T7638" i="7"/>
  <c r="Q7638" i="7"/>
  <c r="R7639" i="7" s="1"/>
  <c r="S7639" i="7" l="1"/>
  <c r="T7639" i="7"/>
  <c r="Q7639" i="7"/>
  <c r="R7640" i="7" s="1"/>
  <c r="S7640" i="7" l="1"/>
  <c r="T7640" i="7"/>
  <c r="Q7640" i="7"/>
  <c r="R7641" i="7" s="1"/>
  <c r="S7641" i="7" l="1"/>
  <c r="T7641" i="7"/>
  <c r="Q7641" i="7"/>
  <c r="R7642" i="7" s="1"/>
  <c r="S7642" i="7" l="1"/>
  <c r="T7642" i="7"/>
  <c r="Q7642" i="7"/>
  <c r="R7643" i="7" s="1"/>
  <c r="S7643" i="7" l="1"/>
  <c r="T7643" i="7"/>
  <c r="Q7643" i="7"/>
  <c r="R7644" i="7" s="1"/>
  <c r="S7644" i="7" l="1"/>
  <c r="T7644" i="7"/>
  <c r="Q7644" i="7"/>
  <c r="R7645" i="7" s="1"/>
  <c r="S7645" i="7" l="1"/>
  <c r="T7645" i="7"/>
  <c r="Q7645" i="7"/>
  <c r="R7646" i="7" s="1"/>
  <c r="S7646" i="7" l="1"/>
  <c r="T7646" i="7"/>
  <c r="Q7646" i="7"/>
  <c r="R7647" i="7" s="1"/>
  <c r="S7647" i="7" l="1"/>
  <c r="T7647" i="7"/>
  <c r="Q7647" i="7"/>
  <c r="R7648" i="7" s="1"/>
  <c r="S7648" i="7" l="1"/>
  <c r="T7648" i="7"/>
  <c r="Q7648" i="7"/>
  <c r="R7649" i="7" s="1"/>
  <c r="S7649" i="7" l="1"/>
  <c r="T7649" i="7"/>
  <c r="Q7649" i="7"/>
  <c r="R7650" i="7" s="1"/>
  <c r="S7650" i="7" l="1"/>
  <c r="T7650" i="7"/>
  <c r="Q7650" i="7"/>
  <c r="R7651" i="7" s="1"/>
  <c r="S7651" i="7" l="1"/>
  <c r="T7651" i="7"/>
  <c r="Q7651" i="7"/>
  <c r="R7652" i="7" s="1"/>
  <c r="S7652" i="7" l="1"/>
  <c r="T7652" i="7"/>
  <c r="Q7652" i="7"/>
  <c r="R7653" i="7" s="1"/>
  <c r="S7653" i="7" l="1"/>
  <c r="T7653" i="7"/>
  <c r="Q7653" i="7"/>
  <c r="R7654" i="7" s="1"/>
  <c r="S7654" i="7" l="1"/>
  <c r="T7654" i="7"/>
  <c r="Q7654" i="7"/>
  <c r="R7655" i="7" s="1"/>
  <c r="S7655" i="7" l="1"/>
  <c r="T7655" i="7"/>
  <c r="Q7655" i="7"/>
  <c r="R7656" i="7" s="1"/>
  <c r="S7656" i="7" l="1"/>
  <c r="T7656" i="7"/>
  <c r="Q7656" i="7"/>
  <c r="R7657" i="7" s="1"/>
  <c r="S7657" i="7" l="1"/>
  <c r="T7657" i="7"/>
  <c r="Q7657" i="7"/>
  <c r="R7658" i="7" s="1"/>
  <c r="S7658" i="7" l="1"/>
  <c r="T7658" i="7"/>
  <c r="Q7658" i="7"/>
  <c r="R7659" i="7" s="1"/>
  <c r="S7659" i="7" l="1"/>
  <c r="T7659" i="7"/>
  <c r="Q7659" i="7"/>
  <c r="R7660" i="7" s="1"/>
  <c r="S7660" i="7" l="1"/>
  <c r="T7660" i="7"/>
  <c r="Q7660" i="7"/>
  <c r="R7661" i="7" s="1"/>
  <c r="S7661" i="7" l="1"/>
  <c r="T7661" i="7"/>
  <c r="Q7661" i="7"/>
  <c r="R7662" i="7" s="1"/>
  <c r="S7662" i="7" l="1"/>
  <c r="T7662" i="7"/>
  <c r="Q7662" i="7"/>
  <c r="R7663" i="7" s="1"/>
  <c r="S7663" i="7" l="1"/>
  <c r="T7663" i="7"/>
  <c r="Q7663" i="7"/>
  <c r="R7664" i="7" s="1"/>
  <c r="S7664" i="7" l="1"/>
  <c r="T7664" i="7"/>
  <c r="Q7664" i="7"/>
  <c r="R7665" i="7" s="1"/>
  <c r="S7665" i="7" l="1"/>
  <c r="T7665" i="7"/>
  <c r="Q7665" i="7"/>
  <c r="R7666" i="7" s="1"/>
  <c r="S7666" i="7" l="1"/>
  <c r="T7666" i="7"/>
  <c r="Q7666" i="7"/>
  <c r="R7667" i="7" s="1"/>
  <c r="S7667" i="7" l="1"/>
  <c r="T7667" i="7"/>
  <c r="Q7667" i="7"/>
  <c r="R7668" i="7" s="1"/>
  <c r="S7668" i="7" l="1"/>
  <c r="T7668" i="7"/>
  <c r="Q7668" i="7"/>
  <c r="R7669" i="7" s="1"/>
  <c r="S7669" i="7" l="1"/>
  <c r="T7669" i="7"/>
  <c r="Q7669" i="7"/>
  <c r="R7670" i="7" s="1"/>
  <c r="S7670" i="7" l="1"/>
  <c r="T7670" i="7"/>
  <c r="Q7670" i="7"/>
  <c r="R7671" i="7" s="1"/>
  <c r="S7671" i="7" l="1"/>
  <c r="T7671" i="7"/>
  <c r="Q7671" i="7"/>
  <c r="R7672" i="7" s="1"/>
  <c r="S7672" i="7" l="1"/>
  <c r="T7672" i="7"/>
  <c r="Q7672" i="7"/>
  <c r="R7673" i="7" s="1"/>
  <c r="S7673" i="7" l="1"/>
  <c r="T7673" i="7"/>
  <c r="Q7673" i="7"/>
  <c r="R7674" i="7" s="1"/>
  <c r="S7674" i="7" l="1"/>
  <c r="T7674" i="7"/>
  <c r="Q7674" i="7"/>
  <c r="R7675" i="7" s="1"/>
  <c r="S7675" i="7" l="1"/>
  <c r="T7675" i="7"/>
  <c r="Q7675" i="7"/>
  <c r="R7676" i="7" s="1"/>
  <c r="S7676" i="7" l="1"/>
  <c r="T7676" i="7"/>
  <c r="Q7676" i="7"/>
  <c r="R7677" i="7" s="1"/>
  <c r="S7677" i="7" l="1"/>
  <c r="T7677" i="7"/>
  <c r="Q7677" i="7"/>
  <c r="R7678" i="7" s="1"/>
  <c r="S7678" i="7" l="1"/>
  <c r="T7678" i="7"/>
  <c r="Q7678" i="7"/>
  <c r="R7679" i="7" s="1"/>
  <c r="S7679" i="7" l="1"/>
  <c r="T7679" i="7"/>
  <c r="Q7679" i="7"/>
  <c r="R7680" i="7" s="1"/>
  <c r="S7680" i="7" l="1"/>
  <c r="T7680" i="7"/>
  <c r="Q7680" i="7"/>
  <c r="R7681" i="7" s="1"/>
  <c r="S7681" i="7" l="1"/>
  <c r="T7681" i="7"/>
  <c r="Q7681" i="7"/>
  <c r="R7682" i="7" s="1"/>
  <c r="S7682" i="7" l="1"/>
  <c r="T7682" i="7"/>
  <c r="Q7682" i="7"/>
  <c r="R7683" i="7" s="1"/>
  <c r="S7683" i="7" l="1"/>
  <c r="T7683" i="7"/>
  <c r="Q7683" i="7"/>
  <c r="R7684" i="7" s="1"/>
  <c r="S7684" i="7" l="1"/>
  <c r="T7684" i="7"/>
  <c r="Q7684" i="7"/>
  <c r="R7685" i="7" s="1"/>
  <c r="S7685" i="7" l="1"/>
  <c r="T7685" i="7"/>
  <c r="Q7685" i="7"/>
  <c r="R7686" i="7" s="1"/>
  <c r="S7686" i="7" l="1"/>
  <c r="T7686" i="7"/>
  <c r="Q7686" i="7"/>
  <c r="R7687" i="7" s="1"/>
  <c r="S7687" i="7" l="1"/>
  <c r="T7687" i="7"/>
  <c r="Q7687" i="7"/>
  <c r="R7688" i="7" s="1"/>
  <c r="S7688" i="7" l="1"/>
  <c r="T7688" i="7"/>
  <c r="Q7688" i="7"/>
  <c r="R7689" i="7" s="1"/>
  <c r="S7689" i="7" l="1"/>
  <c r="T7689" i="7"/>
  <c r="Q7689" i="7"/>
  <c r="Q7690" i="7" l="1"/>
  <c r="Q7691" i="7" l="1"/>
  <c r="Q7692" i="7" l="1"/>
  <c r="Q7693" i="7" l="1"/>
  <c r="Q7694" i="7" l="1"/>
  <c r="Q7695" i="7" l="1"/>
  <c r="Q7696" i="7" l="1"/>
  <c r="Q7697" i="7" l="1"/>
  <c r="R7698" i="7" s="1"/>
  <c r="S7698" i="7" l="1"/>
  <c r="T7698" i="7"/>
  <c r="Q7698" i="7"/>
  <c r="R7699" i="7" s="1"/>
  <c r="S7699" i="7" l="1"/>
  <c r="T7699" i="7"/>
  <c r="Q7699" i="7"/>
  <c r="R7700" i="7" s="1"/>
  <c r="S7700" i="7" l="1"/>
  <c r="T7700" i="7"/>
  <c r="Q7700" i="7"/>
  <c r="R7701" i="7" s="1"/>
  <c r="S7701" i="7" l="1"/>
  <c r="T7701" i="7"/>
  <c r="Q7701" i="7"/>
  <c r="R7702" i="7" s="1"/>
  <c r="S7702" i="7" l="1"/>
  <c r="T7702" i="7"/>
  <c r="Q7702" i="7"/>
  <c r="R7703" i="7" s="1"/>
  <c r="S7703" i="7" l="1"/>
  <c r="T7703" i="7"/>
  <c r="Q7703" i="7"/>
  <c r="R7704" i="7" s="1"/>
  <c r="S7704" i="7" l="1"/>
  <c r="T7704" i="7"/>
  <c r="Q7704" i="7"/>
  <c r="R7705" i="7" s="1"/>
  <c r="S7705" i="7" l="1"/>
  <c r="T7705" i="7"/>
  <c r="Q7705" i="7"/>
  <c r="R7706" i="7" s="1"/>
  <c r="S7706" i="7" l="1"/>
  <c r="T7706" i="7"/>
  <c r="Q7706" i="7"/>
  <c r="R7707" i="7" s="1"/>
  <c r="S7707" i="7" l="1"/>
  <c r="T7707" i="7"/>
  <c r="Q7707" i="7"/>
  <c r="R7708" i="7" s="1"/>
  <c r="S7708" i="7" l="1"/>
  <c r="T7708" i="7"/>
  <c r="Q7708" i="7"/>
  <c r="R7709" i="7" s="1"/>
  <c r="S7709" i="7" l="1"/>
  <c r="T7709" i="7"/>
  <c r="Q7709" i="7"/>
  <c r="R7710" i="7" s="1"/>
  <c r="S7710" i="7" l="1"/>
  <c r="T7710" i="7"/>
  <c r="Q7710" i="7"/>
  <c r="R7711" i="7" s="1"/>
  <c r="S7711" i="7" l="1"/>
  <c r="T7711" i="7"/>
  <c r="Q7711" i="7"/>
  <c r="R7712" i="7" s="1"/>
  <c r="S7712" i="7" l="1"/>
  <c r="T7712" i="7"/>
  <c r="Q7712" i="7"/>
  <c r="R7713" i="7" s="1"/>
  <c r="S7713" i="7" l="1"/>
  <c r="T7713" i="7"/>
  <c r="Q7713" i="7"/>
  <c r="Q7714" i="7" l="1"/>
  <c r="Q7715" i="7" l="1"/>
  <c r="Q7716" i="7" l="1"/>
  <c r="Q7717" i="7" l="1"/>
  <c r="Q7718" i="7" l="1"/>
  <c r="Q7719" i="7" l="1"/>
  <c r="Q7720" i="7" l="1"/>
  <c r="Q7721" i="7" l="1"/>
  <c r="R7722" i="7" s="1"/>
  <c r="S7722" i="7" l="1"/>
  <c r="T7722" i="7"/>
  <c r="Q7722" i="7"/>
  <c r="R7723" i="7" s="1"/>
  <c r="S7723" i="7" l="1"/>
  <c r="T7723" i="7"/>
  <c r="Q7723" i="7"/>
  <c r="R7724" i="7" s="1"/>
  <c r="S7724" i="7" l="1"/>
  <c r="T7724" i="7"/>
  <c r="Q7724" i="7"/>
  <c r="R7725" i="7" s="1"/>
  <c r="S7725" i="7" l="1"/>
  <c r="T7725" i="7"/>
  <c r="Q7725" i="7"/>
  <c r="R7726" i="7" s="1"/>
  <c r="S7726" i="7" l="1"/>
  <c r="T7726" i="7"/>
  <c r="Q7726" i="7"/>
  <c r="R7727" i="7" s="1"/>
  <c r="S7727" i="7" l="1"/>
  <c r="T7727" i="7"/>
  <c r="Q7727" i="7"/>
  <c r="R7728" i="7" s="1"/>
  <c r="S7728" i="7" l="1"/>
  <c r="T7728" i="7"/>
  <c r="Q7728" i="7"/>
  <c r="R7729" i="7" s="1"/>
  <c r="S7729" i="7" l="1"/>
  <c r="T7729" i="7"/>
  <c r="Q7729" i="7"/>
  <c r="R7730" i="7" s="1"/>
  <c r="S7730" i="7" l="1"/>
  <c r="T7730" i="7"/>
  <c r="Q7730" i="7"/>
  <c r="R7731" i="7" s="1"/>
  <c r="S7731" i="7" l="1"/>
  <c r="T7731" i="7"/>
  <c r="Q7731" i="7"/>
  <c r="R7732" i="7" s="1"/>
  <c r="S7732" i="7" l="1"/>
  <c r="T7732" i="7"/>
  <c r="Q7732" i="7"/>
  <c r="R7733" i="7" s="1"/>
  <c r="S7733" i="7" l="1"/>
  <c r="T7733" i="7"/>
  <c r="Q7733" i="7"/>
  <c r="R7734" i="7" s="1"/>
  <c r="S7734" i="7" l="1"/>
  <c r="T7734" i="7"/>
  <c r="Q7734" i="7"/>
  <c r="R7735" i="7" s="1"/>
  <c r="S7735" i="7" l="1"/>
  <c r="T7735" i="7"/>
  <c r="Q7735" i="7"/>
  <c r="R7736" i="7" s="1"/>
  <c r="S7736" i="7" l="1"/>
  <c r="T7736" i="7"/>
  <c r="Q7736" i="7"/>
  <c r="R7737" i="7" s="1"/>
  <c r="S7737" i="7" l="1"/>
  <c r="T7737" i="7"/>
  <c r="Q7737" i="7"/>
  <c r="R7738" i="7" s="1"/>
  <c r="S7738" i="7" l="1"/>
  <c r="T7738" i="7"/>
  <c r="Q7738" i="7"/>
  <c r="Q7739" i="7" l="1"/>
  <c r="Q7740" i="7" l="1"/>
  <c r="Q7741" i="7" l="1"/>
  <c r="Q7742" i="7" l="1"/>
  <c r="Q7743" i="7" l="1"/>
  <c r="R7744" i="7" s="1"/>
  <c r="S7744" i="7" l="1"/>
  <c r="T7744" i="7"/>
  <c r="Q7744" i="7"/>
  <c r="R7745" i="7" s="1"/>
  <c r="S7745" i="7" l="1"/>
  <c r="T7745" i="7"/>
  <c r="Q7745" i="7"/>
  <c r="R7746" i="7" s="1"/>
  <c r="S7746" i="7" l="1"/>
  <c r="T7746" i="7"/>
  <c r="Q7746" i="7"/>
  <c r="R7747" i="7" s="1"/>
  <c r="S7747" i="7" l="1"/>
  <c r="T7747" i="7"/>
  <c r="Q7747" i="7"/>
  <c r="R7748" i="7" s="1"/>
  <c r="S7748" i="7" l="1"/>
  <c r="T7748" i="7"/>
  <c r="Q7748" i="7"/>
  <c r="R7749" i="7" s="1"/>
  <c r="S7749" i="7" l="1"/>
  <c r="T7749" i="7"/>
  <c r="Q7749" i="7"/>
  <c r="R7750" i="7" s="1"/>
  <c r="S7750" i="7" l="1"/>
  <c r="T7750" i="7"/>
  <c r="Q7750" i="7"/>
  <c r="R7751" i="7" s="1"/>
  <c r="S7751" i="7" l="1"/>
  <c r="T7751" i="7"/>
  <c r="Q7751" i="7"/>
  <c r="R7752" i="7" s="1"/>
  <c r="S7752" i="7" l="1"/>
  <c r="T7752" i="7"/>
  <c r="Q7752" i="7"/>
  <c r="R7753" i="7" s="1"/>
  <c r="S7753" i="7" l="1"/>
  <c r="T7753" i="7"/>
  <c r="Q7753" i="7"/>
  <c r="R7754" i="7" s="1"/>
  <c r="S7754" i="7" l="1"/>
  <c r="T7754" i="7"/>
  <c r="Q7754" i="7"/>
  <c r="R7755" i="7" s="1"/>
  <c r="S7755" i="7" l="1"/>
  <c r="T7755" i="7"/>
  <c r="Q7755" i="7"/>
  <c r="R7756" i="7" s="1"/>
  <c r="S7756" i="7" l="1"/>
  <c r="T7756" i="7"/>
  <c r="Q7756" i="7"/>
  <c r="R7757" i="7" s="1"/>
  <c r="S7757" i="7" l="1"/>
  <c r="T7757" i="7"/>
  <c r="Q7757" i="7"/>
  <c r="R7758" i="7" s="1"/>
  <c r="S7758" i="7" l="1"/>
  <c r="T7758" i="7"/>
  <c r="Q7758" i="7"/>
  <c r="R7759" i="7" s="1"/>
  <c r="S7759" i="7" l="1"/>
  <c r="T7759" i="7"/>
  <c r="Q7759" i="7"/>
  <c r="R7760" i="7" s="1"/>
  <c r="S7760" i="7" l="1"/>
  <c r="T7760" i="7"/>
  <c r="Q7760" i="7"/>
  <c r="R7761" i="7" s="1"/>
  <c r="S7761" i="7" l="1"/>
  <c r="T7761" i="7"/>
  <c r="Q7761" i="7"/>
  <c r="R7762" i="7" s="1"/>
  <c r="S7762" i="7" l="1"/>
  <c r="T7762" i="7"/>
  <c r="Q7762" i="7"/>
  <c r="Q7763" i="7" l="1"/>
  <c r="Q7764" i="7" l="1"/>
  <c r="Q7765" i="7" l="1"/>
  <c r="Q7766" i="7" l="1"/>
  <c r="Q7767" i="7" l="1"/>
  <c r="R7768" i="7" s="1"/>
  <c r="S7768" i="7" l="1"/>
  <c r="T7768" i="7"/>
  <c r="Q7768" i="7"/>
  <c r="R7769" i="7" s="1"/>
  <c r="S7769" i="7" l="1"/>
  <c r="T7769" i="7"/>
  <c r="Q7769" i="7"/>
  <c r="R7770" i="7" s="1"/>
  <c r="S7770" i="7" l="1"/>
  <c r="T7770" i="7"/>
  <c r="Q7770" i="7"/>
  <c r="R7771" i="7" s="1"/>
  <c r="S7771" i="7" l="1"/>
  <c r="T7771" i="7"/>
  <c r="Q7771" i="7"/>
  <c r="R7772" i="7" s="1"/>
  <c r="S7772" i="7" l="1"/>
  <c r="T7772" i="7"/>
  <c r="Q7772" i="7"/>
  <c r="R7773" i="7" s="1"/>
  <c r="S7773" i="7" l="1"/>
  <c r="T7773" i="7"/>
  <c r="Q7773" i="7"/>
  <c r="R7774" i="7" s="1"/>
  <c r="S7774" i="7" l="1"/>
  <c r="T7774" i="7"/>
  <c r="Q7774" i="7"/>
  <c r="R7775" i="7" s="1"/>
  <c r="S7775" i="7" l="1"/>
  <c r="T7775" i="7"/>
  <c r="Q7775" i="7"/>
  <c r="R7776" i="7" s="1"/>
  <c r="S7776" i="7" l="1"/>
  <c r="T7776" i="7"/>
  <c r="Q7776" i="7"/>
  <c r="R7777" i="7" s="1"/>
  <c r="S7777" i="7" l="1"/>
  <c r="T7777" i="7"/>
  <c r="Q7777" i="7"/>
  <c r="R7778" i="7" s="1"/>
  <c r="S7778" i="7" l="1"/>
  <c r="T7778" i="7"/>
  <c r="Q7778" i="7"/>
  <c r="R7779" i="7" s="1"/>
  <c r="S7779" i="7" l="1"/>
  <c r="T7779" i="7"/>
  <c r="Q7779" i="7"/>
  <c r="R7780" i="7" s="1"/>
  <c r="S7780" i="7" l="1"/>
  <c r="T7780" i="7"/>
  <c r="Q7780" i="7"/>
  <c r="R7781" i="7" s="1"/>
  <c r="S7781" i="7" l="1"/>
  <c r="T7781" i="7"/>
  <c r="Q7781" i="7"/>
  <c r="R7782" i="7" s="1"/>
  <c r="S7782" i="7" l="1"/>
  <c r="T7782" i="7"/>
  <c r="Q7782" i="7"/>
  <c r="R7783" i="7" s="1"/>
  <c r="S7783" i="7" l="1"/>
  <c r="T7783" i="7"/>
  <c r="Q7783" i="7"/>
  <c r="R7784" i="7" s="1"/>
  <c r="S7784" i="7" l="1"/>
  <c r="T7784" i="7"/>
  <c r="Q7784" i="7"/>
  <c r="R7785" i="7" s="1"/>
  <c r="S7785" i="7" l="1"/>
  <c r="T7785" i="7"/>
  <c r="Q7785" i="7"/>
  <c r="R7786" i="7" s="1"/>
  <c r="S7786" i="7" l="1"/>
  <c r="T7786" i="7"/>
  <c r="Q7786" i="7"/>
  <c r="R7787" i="7" s="1"/>
  <c r="S7787" i="7" l="1"/>
  <c r="T7787" i="7"/>
  <c r="Q7787" i="7"/>
  <c r="R7788" i="7" s="1"/>
  <c r="S7788" i="7" l="1"/>
  <c r="T7788" i="7"/>
  <c r="Q7788" i="7"/>
  <c r="Q7789" i="7" l="1"/>
  <c r="Q7790" i="7" l="1"/>
  <c r="Q7791" i="7" l="1"/>
  <c r="R7792" i="7" s="1"/>
  <c r="S7792" i="7" l="1"/>
  <c r="T7792" i="7"/>
  <c r="Q7792" i="7"/>
  <c r="R7793" i="7" s="1"/>
  <c r="S7793" i="7" l="1"/>
  <c r="T7793" i="7"/>
  <c r="Q7793" i="7"/>
  <c r="R7794" i="7" s="1"/>
  <c r="S7794" i="7" l="1"/>
  <c r="T7794" i="7"/>
  <c r="Q7794" i="7"/>
  <c r="R7795" i="7" s="1"/>
  <c r="S7795" i="7" l="1"/>
  <c r="T7795" i="7"/>
  <c r="Q7795" i="7"/>
  <c r="R7796" i="7" s="1"/>
  <c r="S7796" i="7" l="1"/>
  <c r="T7796" i="7"/>
  <c r="Q7796" i="7"/>
  <c r="R7797" i="7" s="1"/>
  <c r="S7797" i="7" l="1"/>
  <c r="T7797" i="7"/>
  <c r="Q7797" i="7"/>
  <c r="R7798" i="7" s="1"/>
  <c r="S7798" i="7" l="1"/>
  <c r="T7798" i="7"/>
  <c r="Q7798" i="7"/>
  <c r="R7799" i="7" s="1"/>
  <c r="S7799" i="7" l="1"/>
  <c r="T7799" i="7"/>
  <c r="Q7799" i="7"/>
  <c r="R7800" i="7" s="1"/>
  <c r="S7800" i="7" l="1"/>
  <c r="T7800" i="7"/>
  <c r="Q7800" i="7"/>
  <c r="R7801" i="7" s="1"/>
  <c r="S7801" i="7" l="1"/>
  <c r="T7801" i="7"/>
  <c r="Q7801" i="7"/>
  <c r="R7802" i="7" s="1"/>
  <c r="S7802" i="7" l="1"/>
  <c r="T7802" i="7"/>
  <c r="Q7802" i="7"/>
  <c r="R7803" i="7" s="1"/>
  <c r="S7803" i="7" l="1"/>
  <c r="T7803" i="7"/>
  <c r="Q7803" i="7"/>
  <c r="R7804" i="7" s="1"/>
  <c r="S7804" i="7" l="1"/>
  <c r="T7804" i="7"/>
  <c r="Q7804" i="7"/>
  <c r="R7805" i="7" s="1"/>
  <c r="S7805" i="7" l="1"/>
  <c r="T7805" i="7"/>
  <c r="Q7805" i="7"/>
  <c r="R7806" i="7" s="1"/>
  <c r="S7806" i="7" l="1"/>
  <c r="T7806" i="7"/>
  <c r="Q7806" i="7"/>
  <c r="R7807" i="7" s="1"/>
  <c r="S7807" i="7" l="1"/>
  <c r="T7807" i="7"/>
  <c r="Q7807" i="7"/>
  <c r="R7808" i="7" s="1"/>
  <c r="S7808" i="7" l="1"/>
  <c r="T7808" i="7"/>
  <c r="Q7808" i="7"/>
  <c r="R7809" i="7" s="1"/>
  <c r="S7809" i="7" l="1"/>
  <c r="T7809" i="7"/>
  <c r="Q7809" i="7"/>
  <c r="R7810" i="7" s="1"/>
  <c r="S7810" i="7" l="1"/>
  <c r="T7810" i="7"/>
  <c r="Q7810" i="7"/>
  <c r="Q7811" i="7" l="1"/>
  <c r="R7812" i="7" s="1"/>
  <c r="S7812" i="7" l="1"/>
  <c r="T7812" i="7"/>
  <c r="Q7812" i="7"/>
  <c r="Q7813" i="7" l="1"/>
  <c r="R7814" i="7" s="1"/>
  <c r="S7814" i="7" l="1"/>
  <c r="T7814" i="7"/>
  <c r="Q7814" i="7"/>
  <c r="Q7815" i="7" l="1"/>
  <c r="Q7816" i="7" l="1"/>
  <c r="R7817" i="7" s="1"/>
  <c r="S7817" i="7" l="1"/>
  <c r="T7817" i="7"/>
  <c r="Q7817" i="7"/>
  <c r="R7818" i="7" s="1"/>
  <c r="S7818" i="7" l="1"/>
  <c r="T7818" i="7"/>
  <c r="Q7818" i="7"/>
  <c r="R7819" i="7" s="1"/>
  <c r="S7819" i="7" l="1"/>
  <c r="T7819" i="7"/>
  <c r="Q7819" i="7"/>
  <c r="R7820" i="7" s="1"/>
  <c r="S7820" i="7" l="1"/>
  <c r="T7820" i="7"/>
  <c r="Q7820" i="7"/>
  <c r="R7821" i="7" s="1"/>
  <c r="S7821" i="7" l="1"/>
  <c r="T7821" i="7"/>
  <c r="Q7821" i="7"/>
  <c r="R7822" i="7" s="1"/>
  <c r="S7822" i="7" l="1"/>
  <c r="T7822" i="7"/>
  <c r="Q7822" i="7"/>
  <c r="R7823" i="7" s="1"/>
  <c r="S7823" i="7" l="1"/>
  <c r="T7823" i="7"/>
  <c r="Q7823" i="7"/>
  <c r="R7824" i="7" s="1"/>
  <c r="S7824" i="7" l="1"/>
  <c r="T7824" i="7"/>
  <c r="Q7824" i="7"/>
  <c r="R7825" i="7" s="1"/>
  <c r="S7825" i="7" l="1"/>
  <c r="T7825" i="7"/>
  <c r="Q7825" i="7"/>
  <c r="R7826" i="7" s="1"/>
  <c r="S7826" i="7" l="1"/>
  <c r="T7826" i="7"/>
  <c r="Q7826" i="7"/>
  <c r="R7827" i="7" s="1"/>
  <c r="S7827" i="7" l="1"/>
  <c r="T7827" i="7"/>
  <c r="Q7827" i="7"/>
  <c r="R7828" i="7" s="1"/>
  <c r="S7828" i="7" l="1"/>
  <c r="T7828" i="7"/>
  <c r="Q7828" i="7"/>
  <c r="R7829" i="7" s="1"/>
  <c r="S7829" i="7" l="1"/>
  <c r="T7829" i="7"/>
  <c r="Q7829" i="7"/>
  <c r="R7830" i="7" s="1"/>
  <c r="S7830" i="7" l="1"/>
  <c r="T7830" i="7"/>
  <c r="Q7830" i="7"/>
  <c r="R7831" i="7" s="1"/>
  <c r="S7831" i="7" l="1"/>
  <c r="T7831" i="7"/>
  <c r="Q7831" i="7"/>
  <c r="R7832" i="7" s="1"/>
  <c r="S7832" i="7" l="1"/>
  <c r="T7832" i="7"/>
  <c r="Q7832" i="7"/>
  <c r="R7833" i="7" s="1"/>
  <c r="S7833" i="7" l="1"/>
  <c r="T7833" i="7"/>
  <c r="Q7833" i="7"/>
  <c r="R7834" i="7" s="1"/>
  <c r="S7834" i="7" l="1"/>
  <c r="T7834" i="7"/>
  <c r="Q7834" i="7"/>
  <c r="R7835" i="7" s="1"/>
  <c r="S7835" i="7" l="1"/>
  <c r="T7835" i="7"/>
  <c r="Q7835" i="7"/>
  <c r="Q7836" i="7" l="1"/>
  <c r="R7837" i="7" s="1"/>
  <c r="S7837" i="7" l="1"/>
  <c r="T7837" i="7"/>
  <c r="Q7837" i="7"/>
  <c r="Q7838" i="7" l="1"/>
  <c r="R7839" i="7" s="1"/>
  <c r="S7839" i="7" l="1"/>
  <c r="T7839" i="7"/>
  <c r="Q7839" i="7"/>
  <c r="R7840" i="7" s="1"/>
  <c r="S7840" i="7" l="1"/>
  <c r="T7840" i="7"/>
  <c r="Q7840" i="7"/>
  <c r="R7841" i="7" s="1"/>
  <c r="S7841" i="7" l="1"/>
  <c r="T7841" i="7"/>
  <c r="Q7841" i="7"/>
  <c r="R7842" i="7" s="1"/>
  <c r="S7842" i="7" l="1"/>
  <c r="T7842" i="7"/>
  <c r="Q7842" i="7"/>
  <c r="R7843" i="7" s="1"/>
  <c r="S7843" i="7" l="1"/>
  <c r="T7843" i="7"/>
  <c r="Q7843" i="7"/>
  <c r="R7844" i="7" s="1"/>
  <c r="S7844" i="7" l="1"/>
  <c r="T7844" i="7"/>
  <c r="Q7844" i="7"/>
  <c r="R7845" i="7" s="1"/>
  <c r="S7845" i="7" l="1"/>
  <c r="T7845" i="7"/>
  <c r="Q7845" i="7"/>
  <c r="R7846" i="7" s="1"/>
  <c r="S7846" i="7" l="1"/>
  <c r="T7846" i="7"/>
  <c r="Q7846" i="7"/>
  <c r="R7847" i="7" s="1"/>
  <c r="S7847" i="7" l="1"/>
  <c r="T7847" i="7"/>
  <c r="Q7847" i="7"/>
  <c r="R7848" i="7" s="1"/>
  <c r="S7848" i="7" l="1"/>
  <c r="T7848" i="7"/>
  <c r="Q7848" i="7"/>
  <c r="R7849" i="7" s="1"/>
  <c r="S7849" i="7" l="1"/>
  <c r="T7849" i="7"/>
  <c r="Q7849" i="7"/>
  <c r="R7850" i="7" s="1"/>
  <c r="S7850" i="7" l="1"/>
  <c r="T7850" i="7"/>
  <c r="Q7850" i="7"/>
  <c r="R7851" i="7" s="1"/>
  <c r="S7851" i="7" l="1"/>
  <c r="T7851" i="7"/>
  <c r="Q7851" i="7"/>
  <c r="R7852" i="7" s="1"/>
  <c r="S7852" i="7" l="1"/>
  <c r="T7852" i="7"/>
  <c r="Q7852" i="7"/>
  <c r="R7853" i="7" s="1"/>
  <c r="S7853" i="7" l="1"/>
  <c r="T7853" i="7"/>
  <c r="Q7853" i="7"/>
  <c r="R7854" i="7" s="1"/>
  <c r="S7854" i="7" l="1"/>
  <c r="T7854" i="7"/>
  <c r="Q7854" i="7"/>
  <c r="R7855" i="7" s="1"/>
  <c r="S7855" i="7" l="1"/>
  <c r="T7855" i="7"/>
  <c r="Q7855" i="7"/>
  <c r="R7856" i="7" s="1"/>
  <c r="S7856" i="7" l="1"/>
  <c r="T7856" i="7"/>
  <c r="Q7856" i="7"/>
  <c r="R7857" i="7" s="1"/>
  <c r="S7857" i="7" l="1"/>
  <c r="T7857" i="7"/>
  <c r="Q7857" i="7"/>
  <c r="R7858" i="7" s="1"/>
  <c r="S7858" i="7" l="1"/>
  <c r="T7858" i="7"/>
  <c r="Q7858" i="7"/>
  <c r="R7859" i="7" s="1"/>
  <c r="S7859" i="7" l="1"/>
  <c r="T7859" i="7"/>
  <c r="Q7859" i="7"/>
  <c r="Q7860" i="7" l="1"/>
  <c r="Q7861" i="7" l="1"/>
  <c r="Q7862" i="7" l="1"/>
  <c r="Q7863" i="7" l="1"/>
  <c r="R7864" i="7" s="1"/>
  <c r="S7864" i="7" l="1"/>
  <c r="T7864" i="7"/>
  <c r="Q7864" i="7"/>
  <c r="R7865" i="7" s="1"/>
  <c r="S7865" i="7" l="1"/>
  <c r="T7865" i="7"/>
  <c r="Q7865" i="7"/>
  <c r="R7866" i="7" s="1"/>
  <c r="S7866" i="7" l="1"/>
  <c r="T7866" i="7"/>
  <c r="Q7866" i="7"/>
  <c r="R7867" i="7" s="1"/>
  <c r="S7867" i="7" l="1"/>
  <c r="T7867" i="7"/>
  <c r="Q7867" i="7"/>
  <c r="R7868" i="7" s="1"/>
  <c r="S7868" i="7" l="1"/>
  <c r="T7868" i="7"/>
  <c r="Q7868" i="7"/>
  <c r="R7869" i="7" s="1"/>
  <c r="S7869" i="7" l="1"/>
  <c r="T7869" i="7"/>
  <c r="Q7869" i="7"/>
  <c r="R7870" i="7" s="1"/>
  <c r="S7870" i="7" l="1"/>
  <c r="T7870" i="7"/>
  <c r="Q7870" i="7"/>
  <c r="R7871" i="7" s="1"/>
  <c r="S7871" i="7" l="1"/>
  <c r="T7871" i="7"/>
  <c r="Q7871" i="7"/>
  <c r="R7872" i="7" s="1"/>
  <c r="S7872" i="7" l="1"/>
  <c r="T7872" i="7"/>
  <c r="Q7872" i="7"/>
  <c r="R7873" i="7" s="1"/>
  <c r="S7873" i="7" l="1"/>
  <c r="T7873" i="7"/>
  <c r="Q7873" i="7"/>
  <c r="R7874" i="7" s="1"/>
  <c r="S7874" i="7" l="1"/>
  <c r="T7874" i="7"/>
  <c r="Q7874" i="7"/>
  <c r="R7875" i="7" s="1"/>
  <c r="S7875" i="7" l="1"/>
  <c r="T7875" i="7"/>
  <c r="Q7875" i="7"/>
  <c r="R7876" i="7" s="1"/>
  <c r="S7876" i="7" l="1"/>
  <c r="T7876" i="7"/>
  <c r="Q7876" i="7"/>
  <c r="R7877" i="7" s="1"/>
  <c r="S7877" i="7" l="1"/>
  <c r="T7877" i="7"/>
  <c r="Q7877" i="7"/>
  <c r="R7878" i="7" s="1"/>
  <c r="S7878" i="7" l="1"/>
  <c r="T7878" i="7"/>
  <c r="Q7878" i="7"/>
  <c r="R7879" i="7" s="1"/>
  <c r="S7879" i="7" l="1"/>
  <c r="T7879" i="7"/>
  <c r="Q7879" i="7"/>
  <c r="R7880" i="7" s="1"/>
  <c r="S7880" i="7" l="1"/>
  <c r="T7880" i="7"/>
  <c r="Q7880" i="7"/>
  <c r="R7881" i="7" s="1"/>
  <c r="S7881" i="7" l="1"/>
  <c r="T7881" i="7"/>
  <c r="Q7881" i="7"/>
  <c r="Q7882" i="7" l="1"/>
  <c r="Q7883" i="7" l="1"/>
  <c r="Q7884" i="7" l="1"/>
  <c r="Q7885" i="7" l="1"/>
  <c r="Q7886" i="7" l="1"/>
  <c r="Q7887" i="7" l="1"/>
  <c r="R7888" i="7" s="1"/>
  <c r="S7888" i="7" l="1"/>
  <c r="T7888" i="7"/>
  <c r="Q7888" i="7"/>
  <c r="R7889" i="7" s="1"/>
  <c r="S7889" i="7" l="1"/>
  <c r="T7889" i="7"/>
  <c r="Q7889" i="7"/>
  <c r="R7890" i="7" s="1"/>
  <c r="S7890" i="7" l="1"/>
  <c r="T7890" i="7"/>
  <c r="Q7890" i="7"/>
  <c r="R7891" i="7" s="1"/>
  <c r="S7891" i="7" l="1"/>
  <c r="T7891" i="7"/>
  <c r="Q7891" i="7"/>
  <c r="R7892" i="7" s="1"/>
  <c r="S7892" i="7" l="1"/>
  <c r="T7892" i="7"/>
  <c r="Q7892" i="7"/>
  <c r="R7893" i="7" s="1"/>
  <c r="S7893" i="7" l="1"/>
  <c r="T7893" i="7"/>
  <c r="Q7893" i="7"/>
  <c r="R7894" i="7" s="1"/>
  <c r="S7894" i="7" l="1"/>
  <c r="T7894" i="7"/>
  <c r="Q7894" i="7"/>
  <c r="R7895" i="7" s="1"/>
  <c r="S7895" i="7" l="1"/>
  <c r="T7895" i="7"/>
  <c r="Q7895" i="7"/>
  <c r="R7896" i="7" s="1"/>
  <c r="S7896" i="7" l="1"/>
  <c r="T7896" i="7"/>
  <c r="Q7896" i="7"/>
  <c r="R7897" i="7" s="1"/>
  <c r="S7897" i="7" l="1"/>
  <c r="T7897" i="7"/>
  <c r="Q7897" i="7"/>
  <c r="R7898" i="7" s="1"/>
  <c r="S7898" i="7" l="1"/>
  <c r="T7898" i="7"/>
  <c r="Q7898" i="7"/>
  <c r="R7899" i="7" s="1"/>
  <c r="S7899" i="7" l="1"/>
  <c r="T7899" i="7"/>
  <c r="Q7899" i="7"/>
  <c r="R7900" i="7" s="1"/>
  <c r="S7900" i="7" l="1"/>
  <c r="T7900" i="7"/>
  <c r="Q7900" i="7"/>
  <c r="R7901" i="7" s="1"/>
  <c r="S7901" i="7" l="1"/>
  <c r="T7901" i="7"/>
  <c r="Q7901" i="7"/>
  <c r="R7902" i="7" s="1"/>
  <c r="S7902" i="7" l="1"/>
  <c r="T7902" i="7"/>
  <c r="Q7902" i="7"/>
  <c r="R7903" i="7" s="1"/>
  <c r="S7903" i="7" l="1"/>
  <c r="T7903" i="7"/>
  <c r="Q7903" i="7"/>
  <c r="R7904" i="7" s="1"/>
  <c r="S7904" i="7" l="1"/>
  <c r="T7904" i="7"/>
  <c r="Q7904" i="7"/>
  <c r="R7905" i="7" s="1"/>
  <c r="S7905" i="7" l="1"/>
  <c r="T7905" i="7"/>
  <c r="Q7905" i="7"/>
  <c r="R7906" i="7" s="1"/>
  <c r="S7906" i="7" l="1"/>
  <c r="T7906" i="7"/>
  <c r="Q7906" i="7"/>
  <c r="Q7907" i="7" l="1"/>
  <c r="Q7908" i="7" l="1"/>
  <c r="Q7909" i="7" l="1"/>
  <c r="Q7910" i="7" l="1"/>
  <c r="Q7911" i="7" l="1"/>
  <c r="Q7912" i="7" l="1"/>
  <c r="R7913" i="7" s="1"/>
  <c r="S7913" i="7" l="1"/>
  <c r="T7913" i="7"/>
  <c r="Q7913" i="7"/>
  <c r="R7914" i="7" s="1"/>
  <c r="S7914" i="7" l="1"/>
  <c r="T7914" i="7"/>
  <c r="Q7914" i="7"/>
  <c r="R7915" i="7" s="1"/>
  <c r="S7915" i="7" l="1"/>
  <c r="T7915" i="7"/>
  <c r="Q7915" i="7"/>
  <c r="R7916" i="7" s="1"/>
  <c r="S7916" i="7" l="1"/>
  <c r="T7916" i="7"/>
  <c r="Q7916" i="7"/>
  <c r="R7917" i="7" s="1"/>
  <c r="S7917" i="7" l="1"/>
  <c r="T7917" i="7"/>
  <c r="Q7917" i="7"/>
  <c r="R7918" i="7" s="1"/>
  <c r="S7918" i="7" l="1"/>
  <c r="T7918" i="7"/>
  <c r="Q7918" i="7"/>
  <c r="R7919" i="7" s="1"/>
  <c r="S7919" i="7" l="1"/>
  <c r="T7919" i="7"/>
  <c r="Q7919" i="7"/>
  <c r="R7920" i="7" s="1"/>
  <c r="S7920" i="7" l="1"/>
  <c r="T7920" i="7"/>
  <c r="Q7920" i="7"/>
  <c r="R7921" i="7" s="1"/>
  <c r="S7921" i="7" l="1"/>
  <c r="T7921" i="7"/>
  <c r="Q7921" i="7"/>
  <c r="R7922" i="7" s="1"/>
  <c r="S7922" i="7" l="1"/>
  <c r="T7922" i="7"/>
  <c r="Q7922" i="7"/>
  <c r="R7923" i="7" s="1"/>
  <c r="S7923" i="7" l="1"/>
  <c r="T7923" i="7"/>
  <c r="Q7923" i="7"/>
  <c r="R7924" i="7" s="1"/>
  <c r="S7924" i="7" l="1"/>
  <c r="T7924" i="7"/>
  <c r="Q7924" i="7"/>
  <c r="R7925" i="7" s="1"/>
  <c r="S7925" i="7" l="1"/>
  <c r="T7925" i="7"/>
  <c r="Q7925" i="7"/>
  <c r="R7926" i="7" s="1"/>
  <c r="S7926" i="7" l="1"/>
  <c r="T7926" i="7"/>
  <c r="Q7926" i="7"/>
  <c r="R7927" i="7" s="1"/>
  <c r="S7927" i="7" l="1"/>
  <c r="T7927" i="7"/>
  <c r="Q7927" i="7"/>
  <c r="R7928" i="7" s="1"/>
  <c r="S7928" i="7" l="1"/>
  <c r="T7928" i="7"/>
  <c r="Q7928" i="7"/>
  <c r="R7929" i="7" s="1"/>
  <c r="S7929" i="7" l="1"/>
  <c r="T7929" i="7"/>
  <c r="Q7929" i="7"/>
  <c r="R7930" i="7" s="1"/>
  <c r="S7930" i="7" l="1"/>
  <c r="T7930" i="7"/>
  <c r="Q7930" i="7"/>
  <c r="R7931" i="7" s="1"/>
  <c r="S7931" i="7" l="1"/>
  <c r="T7931" i="7"/>
  <c r="Q7931" i="7"/>
  <c r="R7932" i="7" s="1"/>
  <c r="S7932" i="7" l="1"/>
  <c r="T7932" i="7"/>
  <c r="Q7932" i="7"/>
  <c r="Q7933" i="7" l="1"/>
  <c r="Q7934" i="7" l="1"/>
  <c r="Q7935" i="7" l="1"/>
  <c r="R7936" i="7" s="1"/>
  <c r="S7936" i="7" l="1"/>
  <c r="T7936" i="7"/>
  <c r="Q7936" i="7"/>
  <c r="R7937" i="7" s="1"/>
  <c r="S7937" i="7" l="1"/>
  <c r="T7937" i="7"/>
  <c r="Q7937" i="7"/>
  <c r="R7938" i="7" s="1"/>
  <c r="S7938" i="7" l="1"/>
  <c r="T7938" i="7"/>
  <c r="Q7938" i="7"/>
  <c r="R7939" i="7" s="1"/>
  <c r="S7939" i="7" l="1"/>
  <c r="T7939" i="7"/>
  <c r="Q7939" i="7"/>
  <c r="R7940" i="7" s="1"/>
  <c r="S7940" i="7" l="1"/>
  <c r="T7940" i="7"/>
  <c r="Q7940" i="7"/>
  <c r="R7941" i="7" s="1"/>
  <c r="S7941" i="7" l="1"/>
  <c r="T7941" i="7"/>
  <c r="Q7941" i="7"/>
  <c r="R7942" i="7" s="1"/>
  <c r="S7942" i="7" l="1"/>
  <c r="T7942" i="7"/>
  <c r="Q7942" i="7"/>
  <c r="R7943" i="7" s="1"/>
  <c r="S7943" i="7" l="1"/>
  <c r="T7943" i="7"/>
  <c r="Q7943" i="7"/>
  <c r="R7944" i="7" s="1"/>
  <c r="S7944" i="7" l="1"/>
  <c r="T7944" i="7"/>
  <c r="Q7944" i="7"/>
  <c r="R7945" i="7" s="1"/>
  <c r="S7945" i="7" l="1"/>
  <c r="T7945" i="7"/>
  <c r="Q7945" i="7"/>
  <c r="R7946" i="7" s="1"/>
  <c r="S7946" i="7" l="1"/>
  <c r="T7946" i="7"/>
  <c r="Q7946" i="7"/>
  <c r="R7947" i="7" s="1"/>
  <c r="S7947" i="7" l="1"/>
  <c r="T7947" i="7"/>
  <c r="Q7947" i="7"/>
  <c r="R7948" i="7" s="1"/>
  <c r="S7948" i="7" l="1"/>
  <c r="T7948" i="7"/>
  <c r="Q7948" i="7"/>
  <c r="R7949" i="7" s="1"/>
  <c r="S7949" i="7" l="1"/>
  <c r="T7949" i="7"/>
  <c r="Q7949" i="7"/>
  <c r="R7950" i="7" s="1"/>
  <c r="S7950" i="7" l="1"/>
  <c r="T7950" i="7"/>
  <c r="Q7950" i="7"/>
  <c r="R7951" i="7" s="1"/>
  <c r="S7951" i="7" l="1"/>
  <c r="T7951" i="7"/>
  <c r="Q7951" i="7"/>
  <c r="R7952" i="7" s="1"/>
  <c r="S7952" i="7" l="1"/>
  <c r="T7952" i="7"/>
  <c r="Q7952" i="7"/>
  <c r="R7953" i="7" s="1"/>
  <c r="S7953" i="7" l="1"/>
  <c r="T7953" i="7"/>
  <c r="Q7953" i="7"/>
  <c r="R7954" i="7" s="1"/>
  <c r="S7954" i="7" l="1"/>
  <c r="T7954" i="7"/>
  <c r="Q7954" i="7"/>
  <c r="R7955" i="7" s="1"/>
  <c r="S7955" i="7" l="1"/>
  <c r="T7955" i="7"/>
  <c r="Q7955" i="7"/>
  <c r="Q7956" i="7" l="1"/>
  <c r="Q7957" i="7" l="1"/>
  <c r="Q7958" i="7" l="1"/>
  <c r="R7959" i="7" s="1"/>
  <c r="S7959" i="7" l="1"/>
  <c r="T7959" i="7"/>
  <c r="Q7959" i="7"/>
  <c r="R7960" i="7" s="1"/>
  <c r="S7960" i="7" l="1"/>
  <c r="T7960" i="7"/>
  <c r="Q7960" i="7"/>
  <c r="R7961" i="7" s="1"/>
  <c r="S7961" i="7" l="1"/>
  <c r="T7961" i="7"/>
  <c r="Q7961" i="7"/>
  <c r="R7962" i="7" s="1"/>
  <c r="S7962" i="7" l="1"/>
  <c r="T7962" i="7"/>
  <c r="Q7962" i="7"/>
  <c r="R7963" i="7" s="1"/>
  <c r="S7963" i="7" l="1"/>
  <c r="T7963" i="7"/>
  <c r="Q7963" i="7"/>
  <c r="R7964" i="7" s="1"/>
  <c r="S7964" i="7" l="1"/>
  <c r="T7964" i="7"/>
  <c r="Q7964" i="7"/>
  <c r="R7965" i="7" s="1"/>
  <c r="S7965" i="7" l="1"/>
  <c r="T7965" i="7"/>
  <c r="Q7965" i="7"/>
  <c r="R7966" i="7" s="1"/>
  <c r="S7966" i="7" l="1"/>
  <c r="T7966" i="7"/>
  <c r="Q7966" i="7"/>
  <c r="R7967" i="7" s="1"/>
  <c r="S7967" i="7" l="1"/>
  <c r="T7967" i="7"/>
  <c r="Q7967" i="7"/>
  <c r="R7968" i="7" s="1"/>
  <c r="S7968" i="7" l="1"/>
  <c r="T7968" i="7"/>
  <c r="Q7968" i="7"/>
  <c r="R7969" i="7" s="1"/>
  <c r="S7969" i="7" l="1"/>
  <c r="T7969" i="7"/>
  <c r="Q7969" i="7"/>
  <c r="R7970" i="7" s="1"/>
  <c r="S7970" i="7" l="1"/>
  <c r="T7970" i="7"/>
  <c r="Q7970" i="7"/>
  <c r="R7971" i="7" s="1"/>
  <c r="S7971" i="7" l="1"/>
  <c r="T7971" i="7"/>
  <c r="Q7971" i="7"/>
  <c r="R7972" i="7" s="1"/>
  <c r="S7972" i="7" l="1"/>
  <c r="T7972" i="7"/>
  <c r="Q7972" i="7"/>
  <c r="R7973" i="7" s="1"/>
  <c r="S7973" i="7" l="1"/>
  <c r="T7973" i="7"/>
  <c r="Q7973" i="7"/>
  <c r="R7974" i="7" s="1"/>
  <c r="S7974" i="7" l="1"/>
  <c r="T7974" i="7"/>
  <c r="Q7974" i="7"/>
  <c r="R7975" i="7" s="1"/>
  <c r="S7975" i="7" l="1"/>
  <c r="T7975" i="7"/>
  <c r="Q7975" i="7"/>
  <c r="R7976" i="7" s="1"/>
  <c r="S7976" i="7" l="1"/>
  <c r="T7976" i="7"/>
  <c r="Q7976" i="7"/>
  <c r="R7977" i="7" s="1"/>
  <c r="S7977" i="7" l="1"/>
  <c r="T7977" i="7"/>
  <c r="Q7977" i="7"/>
  <c r="R7978" i="7" s="1"/>
  <c r="S7978" i="7" l="1"/>
  <c r="T7978" i="7"/>
  <c r="Q7978" i="7"/>
  <c r="Q7979" i="7" l="1"/>
  <c r="Q7980" i="7" l="1"/>
  <c r="Q7981" i="7" l="1"/>
  <c r="Q7982" i="7" l="1"/>
  <c r="Q7983" i="7" l="1"/>
  <c r="R7984" i="7" s="1"/>
  <c r="S7984" i="7" l="1"/>
  <c r="T7984" i="7"/>
  <c r="Q7984" i="7"/>
  <c r="R7985" i="7" s="1"/>
  <c r="S7985" i="7" l="1"/>
  <c r="T7985" i="7"/>
  <c r="Q7985" i="7"/>
  <c r="R7986" i="7" s="1"/>
  <c r="S7986" i="7" l="1"/>
  <c r="T7986" i="7"/>
  <c r="Q7986" i="7"/>
  <c r="R7987" i="7" s="1"/>
  <c r="S7987" i="7" l="1"/>
  <c r="T7987" i="7"/>
  <c r="Q7987" i="7"/>
  <c r="R7988" i="7" s="1"/>
  <c r="S7988" i="7" l="1"/>
  <c r="T7988" i="7"/>
  <c r="Q7988" i="7"/>
  <c r="R7989" i="7" s="1"/>
  <c r="S7989" i="7" l="1"/>
  <c r="T7989" i="7"/>
  <c r="Q7989" i="7"/>
  <c r="R7990" i="7" s="1"/>
  <c r="S7990" i="7" l="1"/>
  <c r="T7990" i="7"/>
  <c r="Q7990" i="7"/>
  <c r="R7991" i="7" s="1"/>
  <c r="S7991" i="7" l="1"/>
  <c r="T7991" i="7"/>
  <c r="Q7991" i="7"/>
  <c r="R7992" i="7" s="1"/>
  <c r="S7992" i="7" l="1"/>
  <c r="T7992" i="7"/>
  <c r="Q7992" i="7"/>
  <c r="R7993" i="7" s="1"/>
  <c r="S7993" i="7" l="1"/>
  <c r="T7993" i="7"/>
  <c r="Q7993" i="7"/>
  <c r="R7994" i="7" s="1"/>
  <c r="S7994" i="7" l="1"/>
  <c r="T7994" i="7"/>
  <c r="Q7994" i="7"/>
  <c r="R7995" i="7" s="1"/>
  <c r="S7995" i="7" l="1"/>
  <c r="T7995" i="7"/>
  <c r="Q7995" i="7"/>
  <c r="R7996" i="7" s="1"/>
  <c r="S7996" i="7" l="1"/>
  <c r="T7996" i="7"/>
  <c r="Q7996" i="7"/>
  <c r="R7997" i="7" s="1"/>
  <c r="S7997" i="7" l="1"/>
  <c r="T7997" i="7"/>
  <c r="Q7997" i="7"/>
  <c r="R7998" i="7" s="1"/>
  <c r="S7998" i="7" l="1"/>
  <c r="T7998" i="7"/>
  <c r="Q7998" i="7"/>
  <c r="R7999" i="7" s="1"/>
  <c r="S7999" i="7" l="1"/>
  <c r="T7999" i="7"/>
  <c r="Q7999" i="7"/>
  <c r="R8000" i="7" s="1"/>
  <c r="S8000" i="7" l="1"/>
  <c r="T8000" i="7"/>
  <c r="Q8000" i="7"/>
  <c r="R8001" i="7" s="1"/>
  <c r="S8001" i="7" l="1"/>
  <c r="T8001" i="7"/>
  <c r="Q8001" i="7"/>
  <c r="R8002" i="7" s="1"/>
  <c r="S8002" i="7" l="1"/>
  <c r="T8002" i="7"/>
  <c r="Q8002" i="7"/>
  <c r="R8003" i="7" s="1"/>
  <c r="S8003" i="7" l="1"/>
  <c r="T8003" i="7"/>
  <c r="Q8003" i="7"/>
  <c r="Q8004" i="7" l="1"/>
  <c r="Q8005" i="7" l="1"/>
  <c r="Q8006" i="7" l="1"/>
  <c r="Q8007" i="7" l="1"/>
  <c r="R8008" i="7" s="1"/>
  <c r="S8008" i="7" l="1"/>
  <c r="T8008" i="7"/>
  <c r="Q8008" i="7"/>
  <c r="R8009" i="7" s="1"/>
  <c r="S8009" i="7" l="1"/>
  <c r="T8009" i="7"/>
  <c r="Q8009" i="7"/>
  <c r="R8010" i="7" s="1"/>
  <c r="S8010" i="7" l="1"/>
  <c r="T8010" i="7"/>
  <c r="Q8010" i="7"/>
  <c r="R8011" i="7" s="1"/>
  <c r="S8011" i="7" l="1"/>
  <c r="T8011" i="7"/>
  <c r="Q8011" i="7"/>
  <c r="R8012" i="7" s="1"/>
  <c r="S8012" i="7" l="1"/>
  <c r="T8012" i="7"/>
  <c r="Q8012" i="7"/>
  <c r="R8013" i="7" s="1"/>
  <c r="S8013" i="7" l="1"/>
  <c r="T8013" i="7"/>
  <c r="Q8013" i="7"/>
  <c r="R8014" i="7" s="1"/>
  <c r="S8014" i="7" l="1"/>
  <c r="T8014" i="7"/>
  <c r="Q8014" i="7"/>
  <c r="R8015" i="7" s="1"/>
  <c r="S8015" i="7" l="1"/>
  <c r="T8015" i="7"/>
  <c r="Q8015" i="7"/>
  <c r="R8016" i="7" s="1"/>
  <c r="S8016" i="7" l="1"/>
  <c r="T8016" i="7"/>
  <c r="Q8016" i="7"/>
  <c r="R8017" i="7" s="1"/>
  <c r="S8017" i="7" l="1"/>
  <c r="T8017" i="7"/>
  <c r="Q8017" i="7"/>
  <c r="R8018" i="7" s="1"/>
  <c r="S8018" i="7" l="1"/>
  <c r="T8018" i="7"/>
  <c r="Q8018" i="7"/>
  <c r="R8019" i="7" s="1"/>
  <c r="S8019" i="7" l="1"/>
  <c r="T8019" i="7"/>
  <c r="Q8019" i="7"/>
  <c r="R8020" i="7" s="1"/>
  <c r="S8020" i="7" l="1"/>
  <c r="T8020" i="7"/>
  <c r="Q8020" i="7"/>
  <c r="R8021" i="7" s="1"/>
  <c r="S8021" i="7" l="1"/>
  <c r="T8021" i="7"/>
  <c r="Q8021" i="7"/>
  <c r="R8022" i="7" s="1"/>
  <c r="S8022" i="7" l="1"/>
  <c r="T8022" i="7"/>
  <c r="Q8022" i="7"/>
  <c r="R8023" i="7" s="1"/>
  <c r="S8023" i="7" l="1"/>
  <c r="T8023" i="7"/>
  <c r="Q8023" i="7"/>
  <c r="R8024" i="7" s="1"/>
  <c r="S8024" i="7" l="1"/>
  <c r="T8024" i="7"/>
  <c r="Q8024" i="7"/>
  <c r="R8025" i="7" s="1"/>
  <c r="S8025" i="7" l="1"/>
  <c r="T8025" i="7"/>
  <c r="Q8025" i="7"/>
  <c r="Q8026" i="7" l="1"/>
  <c r="Q8027" i="7" l="1"/>
  <c r="Q8028" i="7" l="1"/>
  <c r="Q8029" i="7" l="1"/>
  <c r="Q8030" i="7" l="1"/>
  <c r="Q8031" i="7" l="1"/>
  <c r="R8032" i="7" s="1"/>
  <c r="S8032" i="7" l="1"/>
  <c r="T8032" i="7"/>
  <c r="Q8032" i="7"/>
  <c r="R8033" i="7" s="1"/>
  <c r="S8033" i="7" l="1"/>
  <c r="T8033" i="7"/>
  <c r="Q8033" i="7"/>
  <c r="R8034" i="7" s="1"/>
  <c r="S8034" i="7" l="1"/>
  <c r="T8034" i="7"/>
  <c r="Q8034" i="7"/>
  <c r="R8035" i="7" s="1"/>
  <c r="S8035" i="7" l="1"/>
  <c r="T8035" i="7"/>
  <c r="Q8035" i="7"/>
  <c r="R8036" i="7" s="1"/>
  <c r="S8036" i="7" l="1"/>
  <c r="T8036" i="7"/>
  <c r="Q8036" i="7"/>
  <c r="R8037" i="7" s="1"/>
  <c r="S8037" i="7" l="1"/>
  <c r="T8037" i="7"/>
  <c r="Q8037" i="7"/>
  <c r="R8038" i="7" s="1"/>
  <c r="S8038" i="7" l="1"/>
  <c r="T8038" i="7"/>
  <c r="Q8038" i="7"/>
  <c r="R8039" i="7" s="1"/>
  <c r="S8039" i="7" l="1"/>
  <c r="T8039" i="7"/>
  <c r="Q8039" i="7"/>
  <c r="R8040" i="7" s="1"/>
  <c r="S8040" i="7" l="1"/>
  <c r="T8040" i="7"/>
  <c r="Q8040" i="7"/>
  <c r="R8041" i="7" s="1"/>
  <c r="S8041" i="7" l="1"/>
  <c r="T8041" i="7"/>
  <c r="Q8041" i="7"/>
  <c r="R8042" i="7" s="1"/>
  <c r="S8042" i="7" l="1"/>
  <c r="T8042" i="7"/>
  <c r="Q8042" i="7"/>
  <c r="R8043" i="7" s="1"/>
  <c r="S8043" i="7" l="1"/>
  <c r="T8043" i="7"/>
  <c r="Q8043" i="7"/>
  <c r="R8044" i="7" s="1"/>
  <c r="S8044" i="7" l="1"/>
  <c r="T8044" i="7"/>
  <c r="Q8044" i="7"/>
  <c r="R8045" i="7" s="1"/>
  <c r="S8045" i="7" l="1"/>
  <c r="T8045" i="7"/>
  <c r="Q8045" i="7"/>
  <c r="R8046" i="7" s="1"/>
  <c r="S8046" i="7" l="1"/>
  <c r="T8046" i="7"/>
  <c r="Q8046" i="7"/>
  <c r="R8047" i="7" s="1"/>
  <c r="S8047" i="7" l="1"/>
  <c r="T8047" i="7"/>
  <c r="Q8047" i="7"/>
  <c r="R8048" i="7" s="1"/>
  <c r="S8048" i="7" l="1"/>
  <c r="T8048" i="7"/>
  <c r="Q8048" i="7"/>
  <c r="R8049" i="7" s="1"/>
  <c r="S8049" i="7" l="1"/>
  <c r="T8049" i="7"/>
  <c r="Q8049" i="7"/>
  <c r="R8050" i="7" s="1"/>
  <c r="S8050" i="7" l="1"/>
  <c r="T8050" i="7"/>
  <c r="Q8050" i="7"/>
  <c r="R8051" i="7" s="1"/>
  <c r="S8051" i="7" l="1"/>
  <c r="T8051" i="7"/>
  <c r="Q8051" i="7"/>
  <c r="R8052" i="7" s="1"/>
  <c r="S8052" i="7" l="1"/>
  <c r="T8052" i="7"/>
  <c r="Q8052" i="7"/>
  <c r="Q8053" i="7" l="1"/>
  <c r="Q8054" i="7" l="1"/>
  <c r="R8055" i="7" s="1"/>
  <c r="S8055" i="7" l="1"/>
  <c r="T8055" i="7"/>
  <c r="Q8055" i="7"/>
  <c r="R8056" i="7" s="1"/>
  <c r="S8056" i="7" l="1"/>
  <c r="T8056" i="7"/>
  <c r="Q8056" i="7"/>
  <c r="R8057" i="7" s="1"/>
  <c r="S8057" i="7" l="1"/>
  <c r="T8057" i="7"/>
  <c r="Q8057" i="7"/>
  <c r="R8058" i="7" s="1"/>
  <c r="S8058" i="7" l="1"/>
  <c r="T8058" i="7"/>
  <c r="Q8058" i="7"/>
  <c r="R8059" i="7" s="1"/>
  <c r="S8059" i="7" l="1"/>
  <c r="T8059" i="7"/>
  <c r="Q8059" i="7"/>
  <c r="R8060" i="7" s="1"/>
  <c r="S8060" i="7" l="1"/>
  <c r="T8060" i="7"/>
  <c r="Q8060" i="7"/>
  <c r="R8061" i="7" s="1"/>
  <c r="S8061" i="7" l="1"/>
  <c r="T8061" i="7"/>
  <c r="Q8061" i="7"/>
  <c r="R8062" i="7" s="1"/>
  <c r="S8062" i="7" l="1"/>
  <c r="T8062" i="7"/>
  <c r="Q8062" i="7"/>
  <c r="R8063" i="7" s="1"/>
  <c r="S8063" i="7" l="1"/>
  <c r="T8063" i="7"/>
  <c r="Q8063" i="7"/>
  <c r="R8064" i="7" s="1"/>
  <c r="S8064" i="7" l="1"/>
  <c r="T8064" i="7"/>
  <c r="Q8064" i="7"/>
  <c r="R8065" i="7" s="1"/>
  <c r="S8065" i="7" l="1"/>
  <c r="T8065" i="7"/>
  <c r="Q8065" i="7"/>
  <c r="R8066" i="7" s="1"/>
  <c r="S8066" i="7" l="1"/>
  <c r="T8066" i="7"/>
  <c r="Q8066" i="7"/>
  <c r="R8067" i="7" s="1"/>
  <c r="S8067" i="7" l="1"/>
  <c r="T8067" i="7"/>
  <c r="Q8067" i="7"/>
  <c r="R8068" i="7" s="1"/>
  <c r="S8068" i="7" l="1"/>
  <c r="T8068" i="7"/>
  <c r="Q8068" i="7"/>
  <c r="R8069" i="7" s="1"/>
  <c r="S8069" i="7" l="1"/>
  <c r="T8069" i="7"/>
  <c r="Q8069" i="7"/>
  <c r="R8070" i="7" s="1"/>
  <c r="S8070" i="7" l="1"/>
  <c r="T8070" i="7"/>
  <c r="Q8070" i="7"/>
  <c r="R8071" i="7" s="1"/>
  <c r="S8071" i="7" l="1"/>
  <c r="T8071" i="7"/>
  <c r="Q8071" i="7"/>
  <c r="R8072" i="7" s="1"/>
  <c r="S8072" i="7" l="1"/>
  <c r="T8072" i="7"/>
  <c r="Q8072" i="7"/>
  <c r="R8073" i="7" s="1"/>
  <c r="S8073" i="7" l="1"/>
  <c r="T8073" i="7"/>
  <c r="Q8073" i="7"/>
  <c r="R8074" i="7" s="1"/>
  <c r="S8074" i="7" l="1"/>
  <c r="T8074" i="7"/>
  <c r="Q8074" i="7"/>
  <c r="R8075" i="7" s="1"/>
  <c r="S8075" i="7" l="1"/>
  <c r="T8075" i="7"/>
  <c r="Q8075" i="7"/>
  <c r="R8076" i="7" s="1"/>
  <c r="S8076" i="7" l="1"/>
  <c r="T8076" i="7"/>
  <c r="Q8076" i="7"/>
  <c r="R8077" i="7" s="1"/>
  <c r="S8077" i="7" l="1"/>
  <c r="T8077" i="7"/>
  <c r="Q8077" i="7"/>
  <c r="R8078" i="7" s="1"/>
  <c r="S8078" i="7" l="1"/>
  <c r="T8078" i="7"/>
  <c r="Q8078" i="7"/>
  <c r="R8079" i="7" s="1"/>
  <c r="S8079" i="7" l="1"/>
  <c r="T8079" i="7"/>
  <c r="Q8079" i="7"/>
  <c r="R8080" i="7" s="1"/>
  <c r="S8080" i="7" l="1"/>
  <c r="T8080" i="7"/>
  <c r="Q8080" i="7"/>
  <c r="R8081" i="7" s="1"/>
  <c r="S8081" i="7" l="1"/>
  <c r="T8081" i="7"/>
  <c r="Q8081" i="7"/>
  <c r="R8082" i="7" s="1"/>
  <c r="S8082" i="7" l="1"/>
  <c r="T8082" i="7"/>
  <c r="Q8082" i="7"/>
  <c r="R8083" i="7" s="1"/>
  <c r="S8083" i="7" l="1"/>
  <c r="T8083" i="7"/>
  <c r="Q8083" i="7"/>
  <c r="R8084" i="7" s="1"/>
  <c r="S8084" i="7" l="1"/>
  <c r="T8084" i="7"/>
  <c r="Q8084" i="7"/>
  <c r="R8085" i="7" s="1"/>
  <c r="S8085" i="7" l="1"/>
  <c r="T8085" i="7"/>
  <c r="Q8085" i="7"/>
  <c r="R8086" i="7" s="1"/>
  <c r="S8086" i="7" l="1"/>
  <c r="T8086" i="7"/>
  <c r="Q8086" i="7"/>
  <c r="R8087" i="7" s="1"/>
  <c r="S8087" i="7" l="1"/>
  <c r="T8087" i="7"/>
  <c r="Q8087" i="7"/>
  <c r="R8088" i="7" s="1"/>
  <c r="S8088" i="7" l="1"/>
  <c r="T8088" i="7"/>
  <c r="Q8088" i="7"/>
  <c r="R8089" i="7" s="1"/>
  <c r="S8089" i="7" l="1"/>
  <c r="T8089" i="7"/>
  <c r="Q8089" i="7"/>
  <c r="R8090" i="7" s="1"/>
  <c r="S8090" i="7" l="1"/>
  <c r="T8090" i="7"/>
  <c r="Q8090" i="7"/>
  <c r="R8091" i="7" s="1"/>
  <c r="S8091" i="7" l="1"/>
  <c r="T8091" i="7"/>
  <c r="Q8091" i="7"/>
  <c r="R8092" i="7" s="1"/>
  <c r="S8092" i="7" l="1"/>
  <c r="T8092" i="7"/>
  <c r="Q8092" i="7"/>
  <c r="R8093" i="7" s="1"/>
  <c r="S8093" i="7" l="1"/>
  <c r="T8093" i="7"/>
  <c r="Q8093" i="7"/>
  <c r="R8094" i="7" s="1"/>
  <c r="S8094" i="7" l="1"/>
  <c r="T8094" i="7"/>
  <c r="Q8094" i="7"/>
  <c r="R8095" i="7" s="1"/>
  <c r="S8095" i="7" l="1"/>
  <c r="T8095" i="7"/>
  <c r="Q8095" i="7"/>
  <c r="R8096" i="7" s="1"/>
  <c r="S8096" i="7" l="1"/>
  <c r="T8096" i="7"/>
  <c r="Q8096" i="7"/>
  <c r="R8097" i="7" s="1"/>
  <c r="S8097" i="7" l="1"/>
  <c r="T8097" i="7"/>
  <c r="Q8097" i="7"/>
  <c r="R8098" i="7" s="1"/>
  <c r="S8098" i="7" l="1"/>
  <c r="T8098" i="7"/>
  <c r="Q8098" i="7"/>
  <c r="Q8099" i="7" l="1"/>
  <c r="Q8100" i="7" l="1"/>
  <c r="Q8101" i="7" l="1"/>
  <c r="Q8102" i="7" l="1"/>
  <c r="Q8103" i="7" l="1"/>
  <c r="Q8104" i="7" l="1"/>
  <c r="R8105" i="7" s="1"/>
  <c r="S8105" i="7" l="1"/>
  <c r="T8105" i="7"/>
  <c r="Q8105" i="7"/>
  <c r="R8106" i="7" s="1"/>
  <c r="S8106" i="7" l="1"/>
  <c r="T8106" i="7"/>
  <c r="Q8106" i="7"/>
  <c r="R8107" i="7" s="1"/>
  <c r="S8107" i="7" l="1"/>
  <c r="T8107" i="7"/>
  <c r="Q8107" i="7"/>
  <c r="R8108" i="7" s="1"/>
  <c r="S8108" i="7" l="1"/>
  <c r="T8108" i="7"/>
  <c r="Q8108" i="7"/>
  <c r="R8109" i="7" s="1"/>
  <c r="S8109" i="7" l="1"/>
  <c r="T8109" i="7"/>
  <c r="Q8109" i="7"/>
  <c r="R8110" i="7" s="1"/>
  <c r="S8110" i="7" l="1"/>
  <c r="T8110" i="7"/>
  <c r="Q8110" i="7"/>
  <c r="R8111" i="7" s="1"/>
  <c r="S8111" i="7" l="1"/>
  <c r="T8111" i="7"/>
  <c r="Q8111" i="7"/>
  <c r="R8112" i="7" s="1"/>
  <c r="S8112" i="7" l="1"/>
  <c r="T8112" i="7"/>
  <c r="Q8112" i="7"/>
  <c r="R8113" i="7" s="1"/>
  <c r="S8113" i="7" l="1"/>
  <c r="T8113" i="7"/>
  <c r="Q8113" i="7"/>
  <c r="R8114" i="7" s="1"/>
  <c r="S8114" i="7" l="1"/>
  <c r="T8114" i="7"/>
  <c r="Q8114" i="7"/>
  <c r="R8115" i="7" s="1"/>
  <c r="S8115" i="7" l="1"/>
  <c r="T8115" i="7"/>
  <c r="Q8115" i="7"/>
  <c r="R8116" i="7" s="1"/>
  <c r="S8116" i="7" l="1"/>
  <c r="T8116" i="7"/>
  <c r="Q8116" i="7"/>
  <c r="R8117" i="7" s="1"/>
  <c r="S8117" i="7" l="1"/>
  <c r="T8117" i="7"/>
  <c r="Q8117" i="7"/>
  <c r="R8118" i="7" s="1"/>
  <c r="S8118" i="7" l="1"/>
  <c r="T8118" i="7"/>
  <c r="Q8118" i="7"/>
  <c r="R8119" i="7" s="1"/>
  <c r="S8119" i="7" l="1"/>
  <c r="T8119" i="7"/>
  <c r="Q8119" i="7"/>
  <c r="R8120" i="7" s="1"/>
  <c r="S8120" i="7" l="1"/>
  <c r="T8120" i="7"/>
  <c r="Q8120" i="7"/>
  <c r="R8121" i="7" s="1"/>
  <c r="S8121" i="7" l="1"/>
  <c r="T8121" i="7"/>
  <c r="Q8121" i="7"/>
  <c r="R8122" i="7" s="1"/>
  <c r="S8122" i="7" l="1"/>
  <c r="T8122" i="7"/>
  <c r="Q8122" i="7"/>
  <c r="R8123" i="7" s="1"/>
  <c r="S8123" i="7" l="1"/>
  <c r="T8123" i="7"/>
  <c r="Q8123" i="7"/>
  <c r="R8124" i="7" s="1"/>
  <c r="S8124" i="7" l="1"/>
  <c r="T8124" i="7"/>
  <c r="Q8124" i="7"/>
  <c r="Q8125" i="7" l="1"/>
  <c r="R8126" i="7" s="1"/>
  <c r="S8126" i="7" l="1"/>
  <c r="T8126" i="7"/>
  <c r="Q8126" i="7"/>
  <c r="R8127" i="7" s="1"/>
  <c r="S8127" i="7" l="1"/>
  <c r="T8127" i="7"/>
  <c r="Q8127" i="7"/>
  <c r="R8128" i="7" s="1"/>
  <c r="S8128" i="7" l="1"/>
  <c r="T8128" i="7"/>
  <c r="Q8128" i="7"/>
  <c r="R8129" i="7" s="1"/>
  <c r="S8129" i="7" l="1"/>
  <c r="T8129" i="7"/>
  <c r="Q8129" i="7"/>
  <c r="R8130" i="7" s="1"/>
  <c r="S8130" i="7" l="1"/>
  <c r="T8130" i="7"/>
  <c r="Q8130" i="7"/>
  <c r="R8131" i="7" s="1"/>
  <c r="S8131" i="7" l="1"/>
  <c r="T8131" i="7"/>
  <c r="Q8131" i="7"/>
  <c r="R8132" i="7" s="1"/>
  <c r="S8132" i="7" l="1"/>
  <c r="T8132" i="7"/>
  <c r="Q8132" i="7"/>
  <c r="R8133" i="7" s="1"/>
  <c r="S8133" i="7" l="1"/>
  <c r="T8133" i="7"/>
  <c r="Q8133" i="7"/>
  <c r="R8134" i="7" s="1"/>
  <c r="S8134" i="7" l="1"/>
  <c r="T8134" i="7"/>
  <c r="Q8134" i="7"/>
  <c r="R8135" i="7" s="1"/>
  <c r="S8135" i="7" l="1"/>
  <c r="T8135" i="7"/>
  <c r="Q8135" i="7"/>
  <c r="R8136" i="7" s="1"/>
  <c r="S8136" i="7" l="1"/>
  <c r="T8136" i="7"/>
  <c r="Q8136" i="7"/>
  <c r="R8137" i="7" s="1"/>
  <c r="S8137" i="7" l="1"/>
  <c r="T8137" i="7"/>
  <c r="Q8137" i="7"/>
  <c r="R8138" i="7" s="1"/>
  <c r="S8138" i="7" l="1"/>
  <c r="T8138" i="7"/>
  <c r="Q8138" i="7"/>
  <c r="R8139" i="7" s="1"/>
  <c r="S8139" i="7" l="1"/>
  <c r="T8139" i="7"/>
  <c r="Q8139" i="7"/>
  <c r="R8140" i="7" s="1"/>
  <c r="S8140" i="7" l="1"/>
  <c r="T8140" i="7"/>
  <c r="Q8140" i="7"/>
  <c r="R8141" i="7" s="1"/>
  <c r="S8141" i="7" l="1"/>
  <c r="T8141" i="7"/>
  <c r="Q8141" i="7"/>
  <c r="R8142" i="7" s="1"/>
  <c r="S8142" i="7" l="1"/>
  <c r="T8142" i="7"/>
  <c r="Q8142" i="7"/>
  <c r="R8143" i="7" s="1"/>
  <c r="S8143" i="7" l="1"/>
  <c r="T8143" i="7"/>
  <c r="Q8143" i="7"/>
  <c r="R8144" i="7" s="1"/>
  <c r="S8144" i="7" l="1"/>
  <c r="T8144" i="7"/>
  <c r="Q8144" i="7"/>
  <c r="R8145" i="7" s="1"/>
  <c r="S8145" i="7" l="1"/>
  <c r="T8145" i="7"/>
  <c r="Q8145" i="7"/>
  <c r="R8146" i="7" s="1"/>
  <c r="S8146" i="7" l="1"/>
  <c r="T8146" i="7"/>
  <c r="Q8146" i="7"/>
  <c r="R8147" i="7" s="1"/>
  <c r="S8147" i="7" l="1"/>
  <c r="T8147" i="7"/>
  <c r="Q8147" i="7"/>
  <c r="R8148" i="7" s="1"/>
  <c r="S8148" i="7" l="1"/>
  <c r="T8148" i="7"/>
  <c r="Q8148" i="7"/>
  <c r="Q8149" i="7" l="1"/>
  <c r="R8150" i="7" s="1"/>
  <c r="S8150" i="7" l="1"/>
  <c r="T8150" i="7"/>
  <c r="Q8150" i="7"/>
  <c r="Q8151" i="7" l="1"/>
  <c r="R8152" i="7" s="1"/>
  <c r="S8152" i="7" l="1"/>
  <c r="T8152" i="7"/>
  <c r="Q8152" i="7"/>
  <c r="R8153" i="7" s="1"/>
  <c r="S8153" i="7" l="1"/>
  <c r="T8153" i="7"/>
  <c r="Q8153" i="7"/>
  <c r="R8154" i="7" s="1"/>
  <c r="S8154" i="7" l="1"/>
  <c r="T8154" i="7"/>
  <c r="Q8154" i="7"/>
  <c r="R8155" i="7" s="1"/>
  <c r="S8155" i="7" l="1"/>
  <c r="T8155" i="7"/>
  <c r="Q8155" i="7"/>
  <c r="R8156" i="7" s="1"/>
  <c r="S8156" i="7" l="1"/>
  <c r="T8156" i="7"/>
  <c r="Q8156" i="7"/>
  <c r="R8157" i="7" s="1"/>
  <c r="S8157" i="7" l="1"/>
  <c r="T8157" i="7"/>
  <c r="Q8157" i="7"/>
  <c r="R8158" i="7" s="1"/>
  <c r="S8158" i="7" l="1"/>
  <c r="T8158" i="7"/>
  <c r="Q8158" i="7"/>
  <c r="R8159" i="7" s="1"/>
  <c r="S8159" i="7" l="1"/>
  <c r="T8159" i="7"/>
  <c r="Q8159" i="7"/>
  <c r="R8160" i="7" s="1"/>
  <c r="S8160" i="7" l="1"/>
  <c r="T8160" i="7"/>
  <c r="Q8160" i="7"/>
  <c r="R8161" i="7" s="1"/>
  <c r="S8161" i="7" l="1"/>
  <c r="T8161" i="7"/>
  <c r="Q8161" i="7"/>
  <c r="R8162" i="7" s="1"/>
  <c r="S8162" i="7" l="1"/>
  <c r="T8162" i="7"/>
  <c r="Q8162" i="7"/>
  <c r="R8163" i="7" s="1"/>
  <c r="S8163" i="7" l="1"/>
  <c r="T8163" i="7"/>
  <c r="Q8163" i="7"/>
  <c r="R8164" i="7" s="1"/>
  <c r="S8164" i="7" l="1"/>
  <c r="T8164" i="7"/>
  <c r="Q8164" i="7"/>
  <c r="R8165" i="7" s="1"/>
  <c r="S8165" i="7" l="1"/>
  <c r="T8165" i="7"/>
  <c r="Q8165" i="7"/>
  <c r="R8166" i="7" s="1"/>
  <c r="S8166" i="7" l="1"/>
  <c r="T8166" i="7"/>
  <c r="Q8166" i="7"/>
  <c r="R8167" i="7" s="1"/>
  <c r="S8167" i="7" l="1"/>
  <c r="T8167" i="7"/>
  <c r="Q8167" i="7"/>
  <c r="R8168" i="7" s="1"/>
  <c r="S8168" i="7" l="1"/>
  <c r="T8168" i="7"/>
  <c r="Q8168" i="7"/>
  <c r="R8169" i="7" s="1"/>
  <c r="S8169" i="7" l="1"/>
  <c r="T8169" i="7"/>
  <c r="Q8169" i="7"/>
  <c r="R8170" i="7" s="1"/>
  <c r="S8170" i="7" l="1"/>
  <c r="T8170" i="7"/>
  <c r="Q8170" i="7"/>
  <c r="Q8171" i="7" l="1"/>
  <c r="Q8172" i="7" l="1"/>
  <c r="Q8173" i="7" l="1"/>
  <c r="Q8174" i="7" l="1"/>
  <c r="Q8175" i="7" l="1"/>
  <c r="Q8176" i="7" l="1"/>
  <c r="R8177" i="7" s="1"/>
  <c r="S8177" i="7" l="1"/>
  <c r="T8177" i="7"/>
  <c r="Q8177" i="7"/>
  <c r="R8178" i="7" s="1"/>
  <c r="S8178" i="7" l="1"/>
  <c r="T8178" i="7"/>
  <c r="Q8178" i="7"/>
  <c r="R8179" i="7" s="1"/>
  <c r="S8179" i="7" l="1"/>
  <c r="T8179" i="7"/>
  <c r="Q8179" i="7"/>
  <c r="R8180" i="7" s="1"/>
  <c r="S8180" i="7" l="1"/>
  <c r="T8180" i="7"/>
  <c r="Q8180" i="7"/>
  <c r="R8181" i="7" s="1"/>
  <c r="S8181" i="7" l="1"/>
  <c r="T8181" i="7"/>
  <c r="Q8181" i="7"/>
  <c r="R8182" i="7" s="1"/>
  <c r="S8182" i="7" l="1"/>
  <c r="T8182" i="7"/>
  <c r="Q8182" i="7"/>
  <c r="R8183" i="7" s="1"/>
  <c r="S8183" i="7" l="1"/>
  <c r="T8183" i="7"/>
  <c r="Q8183" i="7"/>
  <c r="R8184" i="7" s="1"/>
  <c r="S8184" i="7" l="1"/>
  <c r="T8184" i="7"/>
  <c r="Q8184" i="7"/>
  <c r="R8185" i="7" s="1"/>
  <c r="S8185" i="7" l="1"/>
  <c r="T8185" i="7"/>
  <c r="Q8185" i="7"/>
  <c r="R8186" i="7" s="1"/>
  <c r="S8186" i="7" l="1"/>
  <c r="T8186" i="7"/>
  <c r="Q8186" i="7"/>
  <c r="R8187" i="7" s="1"/>
  <c r="S8187" i="7" l="1"/>
  <c r="T8187" i="7"/>
  <c r="Q8187" i="7"/>
  <c r="R8188" i="7" s="1"/>
  <c r="S8188" i="7" l="1"/>
  <c r="T8188" i="7"/>
  <c r="Q8188" i="7"/>
  <c r="R8189" i="7" s="1"/>
  <c r="S8189" i="7" l="1"/>
  <c r="T8189" i="7"/>
  <c r="Q8189" i="7"/>
  <c r="R8190" i="7" s="1"/>
  <c r="S8190" i="7" l="1"/>
  <c r="T8190" i="7"/>
  <c r="Q8190" i="7"/>
  <c r="R8191" i="7" s="1"/>
  <c r="S8191" i="7" l="1"/>
  <c r="T8191" i="7"/>
  <c r="Q8191" i="7"/>
  <c r="R8192" i="7" s="1"/>
  <c r="S8192" i="7" l="1"/>
  <c r="T8192" i="7"/>
  <c r="Q8192" i="7"/>
  <c r="R8193" i="7" s="1"/>
  <c r="S8193" i="7" l="1"/>
  <c r="T8193" i="7"/>
  <c r="Q8193" i="7"/>
  <c r="Q8194" i="7" l="1"/>
  <c r="Q8195" i="7" l="1"/>
  <c r="Q8196" i="7" l="1"/>
  <c r="Q8197" i="7" l="1"/>
  <c r="Q8198" i="7" l="1"/>
  <c r="Q8199" i="7" l="1"/>
  <c r="Q8200" i="7" l="1"/>
  <c r="Q8201" i="7" l="1"/>
  <c r="R8202" i="7" s="1"/>
  <c r="S8202" i="7" l="1"/>
  <c r="T8202" i="7"/>
  <c r="Q8202" i="7"/>
  <c r="R8203" i="7" s="1"/>
  <c r="S8203" i="7" l="1"/>
  <c r="T8203" i="7"/>
  <c r="Q8203" i="7"/>
  <c r="R8204" i="7" s="1"/>
  <c r="S8204" i="7" l="1"/>
  <c r="T8204" i="7"/>
  <c r="Q8204" i="7"/>
  <c r="R8205" i="7" s="1"/>
  <c r="S8205" i="7" l="1"/>
  <c r="T8205" i="7"/>
  <c r="Q8205" i="7"/>
  <c r="R8206" i="7" s="1"/>
  <c r="S8206" i="7" l="1"/>
  <c r="T8206" i="7"/>
  <c r="Q8206" i="7"/>
  <c r="R8207" i="7" s="1"/>
  <c r="S8207" i="7" l="1"/>
  <c r="T8207" i="7"/>
  <c r="Q8207" i="7"/>
  <c r="R8208" i="7" s="1"/>
  <c r="S8208" i="7" l="1"/>
  <c r="T8208" i="7"/>
  <c r="Q8208" i="7"/>
  <c r="R8209" i="7" s="1"/>
  <c r="S8209" i="7" l="1"/>
  <c r="T8209" i="7"/>
  <c r="Q8209" i="7"/>
  <c r="R8210" i="7" s="1"/>
  <c r="S8210" i="7" l="1"/>
  <c r="T8210" i="7"/>
  <c r="Q8210" i="7"/>
  <c r="R8211" i="7" s="1"/>
  <c r="S8211" i="7" l="1"/>
  <c r="T8211" i="7"/>
  <c r="Q8211" i="7"/>
  <c r="R8212" i="7" s="1"/>
  <c r="S8212" i="7" l="1"/>
  <c r="T8212" i="7"/>
  <c r="Q8212" i="7"/>
  <c r="R8213" i="7" s="1"/>
  <c r="S8213" i="7" l="1"/>
  <c r="T8213" i="7"/>
  <c r="Q8213" i="7"/>
  <c r="R8214" i="7" s="1"/>
  <c r="S8214" i="7" l="1"/>
  <c r="T8214" i="7"/>
  <c r="Q8214" i="7"/>
  <c r="R8215" i="7" s="1"/>
  <c r="S8215" i="7" l="1"/>
  <c r="T8215" i="7"/>
  <c r="Q8215" i="7"/>
  <c r="R8216" i="7" s="1"/>
  <c r="S8216" i="7" l="1"/>
  <c r="T8216" i="7"/>
  <c r="Q8216" i="7"/>
  <c r="R8217" i="7" s="1"/>
  <c r="S8217" i="7" l="1"/>
  <c r="T8217" i="7"/>
  <c r="Q8217" i="7"/>
  <c r="R8218" i="7" s="1"/>
  <c r="S8218" i="7" l="1"/>
  <c r="T8218" i="7"/>
  <c r="Q8218" i="7"/>
  <c r="R8219" i="7" s="1"/>
  <c r="S8219" i="7" l="1"/>
  <c r="T8219" i="7"/>
  <c r="Q8219" i="7"/>
  <c r="Q8220" i="7" l="1"/>
  <c r="Q8221" i="7" l="1"/>
  <c r="Q8222" i="7" l="1"/>
  <c r="Q8223" i="7" l="1"/>
  <c r="Q8224" i="7" l="1"/>
  <c r="Q8225" i="7" l="1"/>
  <c r="R8226" i="7" s="1"/>
  <c r="S8226" i="7" l="1"/>
  <c r="T8226" i="7"/>
  <c r="Q8226" i="7"/>
  <c r="R8227" i="7" s="1"/>
  <c r="S8227" i="7" l="1"/>
  <c r="T8227" i="7"/>
  <c r="Q8227" i="7"/>
  <c r="R8228" i="7" s="1"/>
  <c r="S8228" i="7" l="1"/>
  <c r="T8228" i="7"/>
  <c r="Q8228" i="7"/>
  <c r="R8229" i="7" s="1"/>
  <c r="S8229" i="7" l="1"/>
  <c r="T8229" i="7"/>
  <c r="Q8229" i="7"/>
  <c r="R8230" i="7" s="1"/>
  <c r="S8230" i="7" l="1"/>
  <c r="T8230" i="7"/>
  <c r="Q8230" i="7"/>
  <c r="R8231" i="7" s="1"/>
  <c r="S8231" i="7" l="1"/>
  <c r="T8231" i="7"/>
  <c r="Q8231" i="7"/>
  <c r="R8232" i="7" s="1"/>
  <c r="S8232" i="7" l="1"/>
  <c r="T8232" i="7"/>
  <c r="Q8232" i="7"/>
  <c r="R8233" i="7" s="1"/>
  <c r="S8233" i="7" l="1"/>
  <c r="T8233" i="7"/>
  <c r="Q8233" i="7"/>
  <c r="R8234" i="7" s="1"/>
  <c r="S8234" i="7" l="1"/>
  <c r="T8234" i="7"/>
  <c r="Q8234" i="7"/>
  <c r="R8235" i="7" s="1"/>
  <c r="S8235" i="7" l="1"/>
  <c r="T8235" i="7"/>
  <c r="Q8235" i="7"/>
  <c r="R8236" i="7" s="1"/>
  <c r="S8236" i="7" l="1"/>
  <c r="T8236" i="7"/>
  <c r="Q8236" i="7"/>
  <c r="R8237" i="7" s="1"/>
  <c r="S8237" i="7" l="1"/>
  <c r="T8237" i="7"/>
  <c r="Q8237" i="7"/>
  <c r="R8238" i="7" s="1"/>
  <c r="S8238" i="7" l="1"/>
  <c r="T8238" i="7"/>
  <c r="Q8238" i="7"/>
  <c r="R8239" i="7" s="1"/>
  <c r="S8239" i="7" l="1"/>
  <c r="T8239" i="7"/>
  <c r="Q8239" i="7"/>
  <c r="R8240" i="7" s="1"/>
  <c r="S8240" i="7" l="1"/>
  <c r="T8240" i="7"/>
  <c r="Q8240" i="7"/>
  <c r="R8241" i="7" s="1"/>
  <c r="S8241" i="7" l="1"/>
  <c r="T8241" i="7"/>
  <c r="Q8241" i="7"/>
  <c r="R8242" i="7" s="1"/>
  <c r="S8242" i="7" l="1"/>
  <c r="T8242" i="7"/>
  <c r="Q8242" i="7"/>
  <c r="R8243" i="7" s="1"/>
  <c r="S8243" i="7" l="1"/>
  <c r="T8243" i="7"/>
  <c r="Q8243" i="7"/>
  <c r="R8244" i="7" s="1"/>
  <c r="S8244" i="7" l="1"/>
  <c r="T8244" i="7"/>
  <c r="Q8244" i="7"/>
  <c r="Q8245" i="7" l="1"/>
  <c r="Q8246" i="7" l="1"/>
  <c r="R8247" i="7" s="1"/>
  <c r="S8247" i="7" l="1"/>
  <c r="T8247" i="7"/>
  <c r="Q8247" i="7"/>
  <c r="R8248" i="7" s="1"/>
  <c r="S8248" i="7" l="1"/>
  <c r="T8248" i="7"/>
  <c r="Q8248" i="7"/>
  <c r="R8249" i="7" s="1"/>
  <c r="S8249" i="7" l="1"/>
  <c r="T8249" i="7"/>
  <c r="Q8249" i="7"/>
  <c r="R8250" i="7" s="1"/>
  <c r="S8250" i="7" l="1"/>
  <c r="T8250" i="7"/>
  <c r="Q8250" i="7"/>
  <c r="R8251" i="7" s="1"/>
  <c r="S8251" i="7" l="1"/>
  <c r="T8251" i="7"/>
  <c r="Q8251" i="7"/>
  <c r="R8252" i="7" s="1"/>
  <c r="S8252" i="7" l="1"/>
  <c r="T8252" i="7"/>
  <c r="Q8252" i="7"/>
  <c r="R8253" i="7" s="1"/>
  <c r="S8253" i="7" l="1"/>
  <c r="T8253" i="7"/>
  <c r="Q8253" i="7"/>
  <c r="R8254" i="7" s="1"/>
  <c r="S8254" i="7" l="1"/>
  <c r="T8254" i="7"/>
  <c r="Q8254" i="7"/>
  <c r="R8255" i="7" s="1"/>
  <c r="S8255" i="7" l="1"/>
  <c r="T8255" i="7"/>
  <c r="Q8255" i="7"/>
  <c r="R8256" i="7" s="1"/>
  <c r="S8256" i="7" l="1"/>
  <c r="T8256" i="7"/>
  <c r="Q8256" i="7"/>
  <c r="R8257" i="7" s="1"/>
  <c r="S8257" i="7" l="1"/>
  <c r="T8257" i="7"/>
  <c r="Q8257" i="7"/>
  <c r="R8258" i="7" s="1"/>
  <c r="S8258" i="7" l="1"/>
  <c r="T8258" i="7"/>
  <c r="Q8258" i="7"/>
  <c r="R8259" i="7" s="1"/>
  <c r="S8259" i="7" l="1"/>
  <c r="T8259" i="7"/>
  <c r="Q8259" i="7"/>
  <c r="R8260" i="7" s="1"/>
  <c r="S8260" i="7" l="1"/>
  <c r="T8260" i="7"/>
  <c r="Q8260" i="7"/>
  <c r="R8261" i="7" s="1"/>
  <c r="S8261" i="7" l="1"/>
  <c r="T8261" i="7"/>
  <c r="Q8261" i="7"/>
  <c r="R8262" i="7" s="1"/>
  <c r="S8262" i="7" l="1"/>
  <c r="T8262" i="7"/>
  <c r="Q8262" i="7"/>
  <c r="R8263" i="7" s="1"/>
  <c r="S8263" i="7" l="1"/>
  <c r="T8263" i="7"/>
  <c r="Q8263" i="7"/>
  <c r="R8264" i="7" s="1"/>
  <c r="S8264" i="7" l="1"/>
  <c r="T8264" i="7"/>
  <c r="Q8264" i="7"/>
  <c r="R8265" i="7" s="1"/>
  <c r="S8265" i="7" l="1"/>
  <c r="T8265" i="7"/>
  <c r="Q8265" i="7"/>
  <c r="R8266" i="7" s="1"/>
  <c r="S8266" i="7" l="1"/>
  <c r="T8266" i="7"/>
  <c r="Q8266" i="7"/>
  <c r="R8267" i="7" s="1"/>
  <c r="S8267" i="7" l="1"/>
  <c r="T8267" i="7"/>
  <c r="Q8267" i="7"/>
  <c r="R8268" i="7" s="1"/>
  <c r="S8268" i="7" l="1"/>
  <c r="T8268" i="7"/>
  <c r="Q8268" i="7"/>
  <c r="R8269" i="7" s="1"/>
  <c r="S8269" i="7" l="1"/>
  <c r="T8269" i="7"/>
  <c r="Q8269" i="7"/>
  <c r="R8270" i="7" s="1"/>
  <c r="S8270" i="7" l="1"/>
  <c r="T8270" i="7"/>
  <c r="Q8270" i="7"/>
  <c r="R8271" i="7" s="1"/>
  <c r="S8271" i="7" l="1"/>
  <c r="T8271" i="7"/>
  <c r="Q8271" i="7"/>
  <c r="R8272" i="7" s="1"/>
  <c r="S8272" i="7" l="1"/>
  <c r="T8272" i="7"/>
  <c r="Q8272" i="7"/>
  <c r="R8273" i="7" s="1"/>
  <c r="S8273" i="7" l="1"/>
  <c r="T8273" i="7"/>
  <c r="Q8273" i="7"/>
  <c r="R8274" i="7" s="1"/>
  <c r="S8274" i="7" l="1"/>
  <c r="T8274" i="7"/>
  <c r="Q8274" i="7"/>
  <c r="R8275" i="7" s="1"/>
  <c r="S8275" i="7" l="1"/>
  <c r="T8275" i="7"/>
  <c r="Q8275" i="7"/>
  <c r="R8276" i="7" s="1"/>
  <c r="S8276" i="7" l="1"/>
  <c r="T8276" i="7"/>
  <c r="Q8276" i="7"/>
  <c r="R8277" i="7" s="1"/>
  <c r="S8277" i="7" l="1"/>
  <c r="T8277" i="7"/>
  <c r="Q8277" i="7"/>
  <c r="R8278" i="7" s="1"/>
  <c r="S8278" i="7" l="1"/>
  <c r="T8278" i="7"/>
  <c r="Q8278" i="7"/>
  <c r="R8279" i="7" s="1"/>
  <c r="S8279" i="7" l="1"/>
  <c r="T8279" i="7"/>
  <c r="Q8279" i="7"/>
  <c r="R8280" i="7" s="1"/>
  <c r="S8280" i="7" l="1"/>
  <c r="T8280" i="7"/>
  <c r="Q8280" i="7"/>
  <c r="R8281" i="7" s="1"/>
  <c r="S8281" i="7" l="1"/>
  <c r="T8281" i="7"/>
  <c r="Q8281" i="7"/>
  <c r="R8282" i="7" s="1"/>
  <c r="S8282" i="7" l="1"/>
  <c r="T8282" i="7"/>
  <c r="Q8282" i="7"/>
  <c r="R8283" i="7" s="1"/>
  <c r="S8283" i="7" l="1"/>
  <c r="T8283" i="7"/>
  <c r="Q8283" i="7"/>
  <c r="R8284" i="7" s="1"/>
  <c r="S8284" i="7" l="1"/>
  <c r="T8284" i="7"/>
  <c r="Q8284" i="7"/>
  <c r="R8285" i="7" s="1"/>
  <c r="S8285" i="7" l="1"/>
  <c r="T8285" i="7"/>
  <c r="Q8285" i="7"/>
  <c r="R8286" i="7" s="1"/>
  <c r="S8286" i="7" l="1"/>
  <c r="T8286" i="7"/>
  <c r="Q8286" i="7"/>
  <c r="R8287" i="7" s="1"/>
  <c r="S8287" i="7" l="1"/>
  <c r="T8287" i="7"/>
  <c r="Q8287" i="7"/>
  <c r="R8288" i="7" s="1"/>
  <c r="S8288" i="7" l="1"/>
  <c r="T8288" i="7"/>
  <c r="Q8288" i="7"/>
  <c r="R8289" i="7" s="1"/>
  <c r="S8289" i="7" l="1"/>
  <c r="T8289" i="7"/>
  <c r="Q8289" i="7"/>
  <c r="R8290" i="7" s="1"/>
  <c r="S8290" i="7" l="1"/>
  <c r="T8290" i="7"/>
  <c r="Q8290" i="7"/>
  <c r="R8291" i="7" s="1"/>
  <c r="S8291" i="7" l="1"/>
  <c r="T8291" i="7"/>
  <c r="Q8291" i="7"/>
  <c r="R8292" i="7" s="1"/>
  <c r="S8292" i="7" l="1"/>
  <c r="T8292" i="7"/>
  <c r="Q8292" i="7"/>
  <c r="R8293" i="7" s="1"/>
  <c r="S8293" i="7" l="1"/>
  <c r="T8293" i="7"/>
  <c r="Q8293" i="7"/>
  <c r="R8294" i="7" s="1"/>
  <c r="S8294" i="7" l="1"/>
  <c r="T8294" i="7"/>
  <c r="Q8294" i="7"/>
  <c r="R8295" i="7" s="1"/>
  <c r="S8295" i="7" l="1"/>
  <c r="T8295" i="7"/>
  <c r="Q8295" i="7"/>
  <c r="R8296" i="7" s="1"/>
  <c r="S8296" i="7" l="1"/>
  <c r="T8296" i="7"/>
  <c r="Q8296" i="7"/>
  <c r="R8297" i="7" s="1"/>
  <c r="S8297" i="7" l="1"/>
  <c r="T8297" i="7"/>
  <c r="Q8297" i="7"/>
  <c r="R8298" i="7" s="1"/>
  <c r="S8298" i="7" l="1"/>
  <c r="T8298" i="7"/>
  <c r="Q8298" i="7"/>
  <c r="R8299" i="7" s="1"/>
  <c r="S8299" i="7" l="1"/>
  <c r="T8299" i="7"/>
  <c r="Q8299" i="7"/>
  <c r="R8300" i="7" s="1"/>
  <c r="S8300" i="7" l="1"/>
  <c r="T8300" i="7"/>
  <c r="Q8300" i="7"/>
  <c r="R8301" i="7" s="1"/>
  <c r="S8301" i="7" l="1"/>
  <c r="T8301" i="7"/>
  <c r="Q8301" i="7"/>
  <c r="R8302" i="7" s="1"/>
  <c r="S8302" i="7" l="1"/>
  <c r="T8302" i="7"/>
  <c r="Q8302" i="7"/>
  <c r="R8303" i="7" s="1"/>
  <c r="S8303" i="7" l="1"/>
  <c r="T8303" i="7"/>
  <c r="Q8303" i="7"/>
  <c r="R8304" i="7" s="1"/>
  <c r="S8304" i="7" l="1"/>
  <c r="T8304" i="7"/>
  <c r="Q8304" i="7"/>
  <c r="R8305" i="7" s="1"/>
  <c r="S8305" i="7" l="1"/>
  <c r="T8305" i="7"/>
  <c r="Q8305" i="7"/>
  <c r="R8306" i="7" s="1"/>
  <c r="S8306" i="7" l="1"/>
  <c r="T8306" i="7"/>
  <c r="Q8306" i="7"/>
  <c r="R8307" i="7" s="1"/>
  <c r="S8307" i="7" l="1"/>
  <c r="T8307" i="7"/>
  <c r="Q8307" i="7"/>
  <c r="R8308" i="7" s="1"/>
  <c r="S8308" i="7" l="1"/>
  <c r="T8308" i="7"/>
  <c r="Q8308" i="7"/>
  <c r="R8309" i="7" s="1"/>
  <c r="S8309" i="7" l="1"/>
  <c r="T8309" i="7"/>
  <c r="Q8309" i="7"/>
  <c r="R8310" i="7" s="1"/>
  <c r="S8310" i="7" l="1"/>
  <c r="T8310" i="7"/>
  <c r="Q8310" i="7"/>
  <c r="R8311" i="7" s="1"/>
  <c r="S8311" i="7" l="1"/>
  <c r="T8311" i="7"/>
  <c r="Q8311" i="7"/>
  <c r="R8312" i="7" s="1"/>
  <c r="S8312" i="7" l="1"/>
  <c r="T8312" i="7"/>
  <c r="Q8312" i="7"/>
  <c r="R8313" i="7" s="1"/>
  <c r="S8313" i="7" l="1"/>
  <c r="T8313" i="7"/>
  <c r="Q8313" i="7"/>
  <c r="R8314" i="7" s="1"/>
  <c r="S8314" i="7" l="1"/>
  <c r="T8314" i="7"/>
  <c r="Q8314" i="7"/>
  <c r="Q8315" i="7" l="1"/>
  <c r="Q8316" i="7" l="1"/>
  <c r="Q8317" i="7" l="1"/>
  <c r="Q8318" i="7" l="1"/>
  <c r="Q8319" i="7" l="1"/>
  <c r="Q8320" i="7" l="1"/>
  <c r="R8321" i="7" s="1"/>
  <c r="S8321" i="7" l="1"/>
  <c r="T8321" i="7"/>
  <c r="Q8321" i="7"/>
  <c r="R8322" i="7" s="1"/>
  <c r="S8322" i="7" l="1"/>
  <c r="T8322" i="7"/>
  <c r="Q8322" i="7"/>
  <c r="R8323" i="7" s="1"/>
  <c r="S8323" i="7" l="1"/>
  <c r="T8323" i="7"/>
  <c r="Q8323" i="7"/>
  <c r="R8324" i="7" s="1"/>
  <c r="S8324" i="7" l="1"/>
  <c r="T8324" i="7"/>
  <c r="Q8324" i="7"/>
  <c r="R8325" i="7" s="1"/>
  <c r="S8325" i="7" l="1"/>
  <c r="T8325" i="7"/>
  <c r="Q8325" i="7"/>
  <c r="R8326" i="7" s="1"/>
  <c r="S8326" i="7" l="1"/>
  <c r="T8326" i="7"/>
  <c r="Q8326" i="7"/>
  <c r="R8327" i="7" s="1"/>
  <c r="S8327" i="7" l="1"/>
  <c r="T8327" i="7"/>
  <c r="Q8327" i="7"/>
  <c r="R8328" i="7" s="1"/>
  <c r="S8328" i="7" l="1"/>
  <c r="T8328" i="7"/>
  <c r="Q8328" i="7"/>
  <c r="R8329" i="7" s="1"/>
  <c r="S8329" i="7" l="1"/>
  <c r="T8329" i="7"/>
  <c r="Q8329" i="7"/>
  <c r="R8330" i="7" s="1"/>
  <c r="S8330" i="7" l="1"/>
  <c r="T8330" i="7"/>
  <c r="Q8330" i="7"/>
  <c r="R8331" i="7" s="1"/>
  <c r="S8331" i="7" l="1"/>
  <c r="T8331" i="7"/>
  <c r="Q8331" i="7"/>
  <c r="R8332" i="7" s="1"/>
  <c r="S8332" i="7" l="1"/>
  <c r="T8332" i="7"/>
  <c r="Q8332" i="7"/>
  <c r="R8333" i="7" s="1"/>
  <c r="S8333" i="7" l="1"/>
  <c r="T8333" i="7"/>
  <c r="Q8333" i="7"/>
  <c r="R8334" i="7" s="1"/>
  <c r="S8334" i="7" l="1"/>
  <c r="T8334" i="7"/>
  <c r="Q8334" i="7"/>
  <c r="R8335" i="7" s="1"/>
  <c r="S8335" i="7" l="1"/>
  <c r="T8335" i="7"/>
  <c r="Q8335" i="7"/>
  <c r="R8336" i="7" s="1"/>
  <c r="S8336" i="7" l="1"/>
  <c r="T8336" i="7"/>
  <c r="Q8336" i="7"/>
  <c r="R8337" i="7" s="1"/>
  <c r="S8337" i="7" l="1"/>
  <c r="T8337" i="7"/>
  <c r="Q8337" i="7"/>
  <c r="R8338" i="7" s="1"/>
  <c r="S8338" i="7" l="1"/>
  <c r="T8338" i="7"/>
  <c r="Q8338" i="7"/>
  <c r="R8339" i="7" s="1"/>
  <c r="S8339" i="7" l="1"/>
  <c r="T8339" i="7"/>
  <c r="Q8339" i="7"/>
  <c r="R8340" i="7" s="1"/>
  <c r="S8340" i="7" l="1"/>
  <c r="T8340" i="7"/>
  <c r="Q8340" i="7"/>
  <c r="R8341" i="7" s="1"/>
  <c r="S8341" i="7" l="1"/>
  <c r="T8341" i="7"/>
  <c r="Q8341" i="7"/>
  <c r="R8342" i="7" s="1"/>
  <c r="S8342" i="7" l="1"/>
  <c r="T8342" i="7"/>
  <c r="Q8342" i="7"/>
  <c r="R8343" i="7" s="1"/>
  <c r="S8343" i="7" l="1"/>
  <c r="T8343" i="7"/>
  <c r="Q8343" i="7"/>
  <c r="R8344" i="7" s="1"/>
  <c r="S8344" i="7" l="1"/>
  <c r="T8344" i="7"/>
  <c r="Q8344" i="7"/>
  <c r="R8345" i="7" s="1"/>
  <c r="S8345" i="7" l="1"/>
  <c r="T8345" i="7"/>
  <c r="Q8345" i="7"/>
  <c r="R8346" i="7" s="1"/>
  <c r="S8346" i="7" l="1"/>
  <c r="T8346" i="7"/>
  <c r="Q8346" i="7"/>
  <c r="R8347" i="7" s="1"/>
  <c r="S8347" i="7" l="1"/>
  <c r="T8347" i="7"/>
  <c r="Q8347" i="7"/>
  <c r="R8348" i="7" s="1"/>
  <c r="S8348" i="7" l="1"/>
  <c r="T8348" i="7"/>
  <c r="Q8348" i="7"/>
  <c r="R8349" i="7" s="1"/>
  <c r="S8349" i="7" l="1"/>
  <c r="T8349" i="7"/>
  <c r="Q8349" i="7"/>
  <c r="R8350" i="7" s="1"/>
  <c r="S8350" i="7" l="1"/>
  <c r="T8350" i="7"/>
  <c r="Q8350" i="7"/>
  <c r="R8351" i="7" s="1"/>
  <c r="S8351" i="7" l="1"/>
  <c r="T8351" i="7"/>
  <c r="Q8351" i="7"/>
  <c r="R8352" i="7" s="1"/>
  <c r="S8352" i="7" l="1"/>
  <c r="T8352" i="7"/>
  <c r="Q8352" i="7"/>
  <c r="R8353" i="7" s="1"/>
  <c r="S8353" i="7" l="1"/>
  <c r="T8353" i="7"/>
  <c r="Q8353" i="7"/>
  <c r="R8354" i="7" s="1"/>
  <c r="S8354" i="7" l="1"/>
  <c r="T8354" i="7"/>
  <c r="Q8354" i="7"/>
  <c r="R8355" i="7" s="1"/>
  <c r="S8355" i="7" l="1"/>
  <c r="T8355" i="7"/>
  <c r="Q8355" i="7"/>
  <c r="R8356" i="7" s="1"/>
  <c r="S8356" i="7" l="1"/>
  <c r="T8356" i="7"/>
  <c r="Q8356" i="7"/>
  <c r="R8357" i="7" s="1"/>
  <c r="S8357" i="7" l="1"/>
  <c r="T8357" i="7"/>
  <c r="Q8357" i="7"/>
  <c r="R8358" i="7" s="1"/>
  <c r="S8358" i="7" l="1"/>
  <c r="T8358" i="7"/>
  <c r="Q8358" i="7"/>
  <c r="R8359" i="7" s="1"/>
  <c r="S8359" i="7" l="1"/>
  <c r="T8359" i="7"/>
  <c r="Q8359" i="7"/>
  <c r="R8360" i="7" s="1"/>
  <c r="S8360" i="7" l="1"/>
  <c r="T8360" i="7"/>
  <c r="Q8360" i="7"/>
  <c r="R8361" i="7" s="1"/>
  <c r="S8361" i="7" l="1"/>
  <c r="T8361" i="7"/>
  <c r="Q8361" i="7"/>
  <c r="Q8362" i="7" l="1"/>
  <c r="Q8363" i="7" l="1"/>
  <c r="Q8364" i="7" l="1"/>
  <c r="Q8365" i="7" l="1"/>
  <c r="Q8366" i="7" l="1"/>
  <c r="Q8367" i="7" l="1"/>
  <c r="Q8368" i="7" l="1"/>
  <c r="Q8369" i="7" l="1"/>
  <c r="R8370" i="7" s="1"/>
  <c r="S8370" i="7" l="1"/>
  <c r="T8370" i="7"/>
  <c r="Q8370" i="7"/>
  <c r="R8371" i="7" s="1"/>
  <c r="S8371" i="7" l="1"/>
  <c r="T8371" i="7"/>
  <c r="Q8371" i="7"/>
  <c r="R8372" i="7" s="1"/>
  <c r="S8372" i="7" l="1"/>
  <c r="T8372" i="7"/>
  <c r="Q8372" i="7"/>
  <c r="R8373" i="7" s="1"/>
  <c r="S8373" i="7" l="1"/>
  <c r="T8373" i="7"/>
  <c r="Q8373" i="7"/>
  <c r="R8374" i="7" s="1"/>
  <c r="S8374" i="7" l="1"/>
  <c r="T8374" i="7"/>
  <c r="Q8374" i="7"/>
  <c r="R8375" i="7" s="1"/>
  <c r="S8375" i="7" l="1"/>
  <c r="T8375" i="7"/>
  <c r="Q8375" i="7"/>
  <c r="R8376" i="7" s="1"/>
  <c r="S8376" i="7" l="1"/>
  <c r="T8376" i="7"/>
  <c r="Q8376" i="7"/>
  <c r="R8377" i="7" s="1"/>
  <c r="S8377" i="7" l="1"/>
  <c r="T8377" i="7"/>
  <c r="Q8377" i="7"/>
  <c r="R8378" i="7" s="1"/>
  <c r="S8378" i="7" l="1"/>
  <c r="T8378" i="7"/>
  <c r="Q8378" i="7"/>
  <c r="R8379" i="7" s="1"/>
  <c r="S8379" i="7" l="1"/>
  <c r="T8379" i="7"/>
  <c r="Q8379" i="7"/>
  <c r="R8380" i="7" s="1"/>
  <c r="S8380" i="7" l="1"/>
  <c r="T8380" i="7"/>
  <c r="Q8380" i="7"/>
  <c r="R8381" i="7" s="1"/>
  <c r="S8381" i="7" l="1"/>
  <c r="T8381" i="7"/>
  <c r="Q8381" i="7"/>
  <c r="R8382" i="7" s="1"/>
  <c r="S8382" i="7" l="1"/>
  <c r="T8382" i="7"/>
  <c r="Q8382" i="7"/>
  <c r="R8383" i="7" s="1"/>
  <c r="S8383" i="7" l="1"/>
  <c r="T8383" i="7"/>
  <c r="Q8383" i="7"/>
  <c r="R8384" i="7" s="1"/>
  <c r="S8384" i="7" l="1"/>
  <c r="T8384" i="7"/>
  <c r="Q8384" i="7"/>
  <c r="R8385" i="7" s="1"/>
  <c r="S8385" i="7" l="1"/>
  <c r="T8385" i="7"/>
  <c r="Q8385" i="7"/>
  <c r="Q8386" i="7" l="1"/>
  <c r="Q8387" i="7" l="1"/>
  <c r="Q8388" i="7" l="1"/>
  <c r="Q8389" i="7" l="1"/>
  <c r="Q8390" i="7" l="1"/>
  <c r="Q8391" i="7" l="1"/>
  <c r="Q8392" i="7" l="1"/>
  <c r="Q8393" i="7" l="1"/>
  <c r="R8394" i="7" s="1"/>
  <c r="S8394" i="7" l="1"/>
  <c r="T8394" i="7"/>
  <c r="Q8394" i="7"/>
  <c r="R8395" i="7" s="1"/>
  <c r="S8395" i="7" l="1"/>
  <c r="T8395" i="7"/>
  <c r="Q8395" i="7"/>
  <c r="R8396" i="7" s="1"/>
  <c r="S8396" i="7" l="1"/>
  <c r="T8396" i="7"/>
  <c r="Q8396" i="7"/>
  <c r="R8397" i="7" s="1"/>
  <c r="S8397" i="7" l="1"/>
  <c r="T8397" i="7"/>
  <c r="Q8397" i="7"/>
  <c r="R8398" i="7" s="1"/>
  <c r="S8398" i="7" l="1"/>
  <c r="T8398" i="7"/>
  <c r="Q8398" i="7"/>
  <c r="R8399" i="7" s="1"/>
  <c r="S8399" i="7" l="1"/>
  <c r="T8399" i="7"/>
  <c r="Q8399" i="7"/>
  <c r="R8400" i="7" s="1"/>
  <c r="S8400" i="7" l="1"/>
  <c r="T8400" i="7"/>
  <c r="Q8400" i="7"/>
  <c r="R8401" i="7" s="1"/>
  <c r="S8401" i="7" l="1"/>
  <c r="T8401" i="7"/>
  <c r="Q8401" i="7"/>
  <c r="R8402" i="7" s="1"/>
  <c r="S8402" i="7" l="1"/>
  <c r="T8402" i="7"/>
  <c r="Q8402" i="7"/>
  <c r="R8403" i="7" s="1"/>
  <c r="S8403" i="7" l="1"/>
  <c r="T8403" i="7"/>
  <c r="Q8403" i="7"/>
  <c r="R8404" i="7" s="1"/>
  <c r="S8404" i="7" l="1"/>
  <c r="T8404" i="7"/>
  <c r="Q8404" i="7"/>
  <c r="R8405" i="7" s="1"/>
  <c r="S8405" i="7" l="1"/>
  <c r="T8405" i="7"/>
  <c r="Q8405" i="7"/>
  <c r="R8406" i="7" s="1"/>
  <c r="S8406" i="7" l="1"/>
  <c r="T8406" i="7"/>
  <c r="Q8406" i="7"/>
  <c r="R8407" i="7" s="1"/>
  <c r="S8407" i="7" l="1"/>
  <c r="T8407" i="7"/>
  <c r="Q8407" i="7"/>
  <c r="R8408" i="7" s="1"/>
  <c r="S8408" i="7" l="1"/>
  <c r="T8408" i="7"/>
  <c r="Q8408" i="7"/>
  <c r="R8409" i="7" s="1"/>
  <c r="S8409" i="7" l="1"/>
  <c r="T8409" i="7"/>
  <c r="Q8409" i="7"/>
  <c r="R8410" i="7" s="1"/>
  <c r="S8410" i="7" l="1"/>
  <c r="T8410" i="7"/>
  <c r="Q8410" i="7"/>
  <c r="Q8411" i="7" l="1"/>
  <c r="Q8412" i="7" l="1"/>
  <c r="Q8413" i="7" l="1"/>
  <c r="Q8414" i="7" l="1"/>
  <c r="Q8415" i="7" l="1"/>
  <c r="Q8416" i="7" l="1"/>
  <c r="R8417" i="7" s="1"/>
  <c r="S8417" i="7" l="1"/>
  <c r="T8417" i="7"/>
  <c r="Q8417" i="7"/>
  <c r="R8418" i="7" s="1"/>
  <c r="S8418" i="7" l="1"/>
  <c r="T8418" i="7"/>
  <c r="Q8418" i="7"/>
  <c r="R8419" i="7" s="1"/>
  <c r="S8419" i="7" l="1"/>
  <c r="T8419" i="7"/>
  <c r="Q8419" i="7"/>
  <c r="R8420" i="7" s="1"/>
  <c r="S8420" i="7" l="1"/>
  <c r="T8420" i="7"/>
  <c r="Q8420" i="7"/>
  <c r="R8421" i="7" s="1"/>
  <c r="S8421" i="7" l="1"/>
  <c r="T8421" i="7"/>
  <c r="Q8421" i="7"/>
  <c r="R8422" i="7" s="1"/>
  <c r="S8422" i="7" l="1"/>
  <c r="T8422" i="7"/>
  <c r="Q8422" i="7"/>
  <c r="R8423" i="7" s="1"/>
  <c r="S8423" i="7" l="1"/>
  <c r="T8423" i="7"/>
  <c r="Q8423" i="7"/>
  <c r="R8424" i="7" s="1"/>
  <c r="S8424" i="7" l="1"/>
  <c r="T8424" i="7"/>
  <c r="Q8424" i="7"/>
  <c r="R8425" i="7" s="1"/>
  <c r="S8425" i="7" l="1"/>
  <c r="T8425" i="7"/>
  <c r="Q8425" i="7"/>
  <c r="R8426" i="7" s="1"/>
  <c r="S8426" i="7" l="1"/>
  <c r="T8426" i="7"/>
  <c r="Q8426" i="7"/>
  <c r="R8427" i="7" s="1"/>
  <c r="S8427" i="7" l="1"/>
  <c r="T8427" i="7"/>
  <c r="Q8427" i="7"/>
  <c r="R8428" i="7" s="1"/>
  <c r="S8428" i="7" l="1"/>
  <c r="T8428" i="7"/>
  <c r="Q8428" i="7"/>
  <c r="R8429" i="7" s="1"/>
  <c r="S8429" i="7" l="1"/>
  <c r="T8429" i="7"/>
  <c r="Q8429" i="7"/>
  <c r="R8430" i="7" s="1"/>
  <c r="S8430" i="7" l="1"/>
  <c r="T8430" i="7"/>
  <c r="Q8430" i="7"/>
  <c r="R8431" i="7" s="1"/>
  <c r="S8431" i="7" l="1"/>
  <c r="T8431" i="7"/>
  <c r="Q8431" i="7"/>
  <c r="R8432" i="7" s="1"/>
  <c r="S8432" i="7" l="1"/>
  <c r="T8432" i="7"/>
  <c r="Q8432" i="7"/>
  <c r="R8433" i="7" s="1"/>
  <c r="S8433" i="7" l="1"/>
  <c r="T8433" i="7"/>
  <c r="Q8433" i="7"/>
  <c r="R8434" i="7" s="1"/>
  <c r="S8434" i="7" l="1"/>
  <c r="T8434" i="7"/>
  <c r="Q8434" i="7"/>
  <c r="R8435" i="7" s="1"/>
  <c r="S8435" i="7" l="1"/>
  <c r="T8435" i="7"/>
  <c r="Q8435" i="7"/>
  <c r="R8436" i="7" s="1"/>
  <c r="S8436" i="7" l="1"/>
  <c r="T8436" i="7"/>
  <c r="Q8436" i="7"/>
  <c r="Q8437" i="7" l="1"/>
  <c r="R8438" i="7" s="1"/>
  <c r="S8438" i="7" l="1"/>
  <c r="T8438" i="7"/>
  <c r="Q8438" i="7"/>
  <c r="R8439" i="7" s="1"/>
  <c r="S8439" i="7" l="1"/>
  <c r="T8439" i="7"/>
  <c r="Q8439" i="7"/>
  <c r="R8440" i="7" s="1"/>
  <c r="S8440" i="7" l="1"/>
  <c r="T8440" i="7"/>
  <c r="Q8440" i="7"/>
  <c r="R8441" i="7" s="1"/>
  <c r="S8441" i="7" l="1"/>
  <c r="T8441" i="7"/>
  <c r="Q8441" i="7"/>
  <c r="R8442" i="7" s="1"/>
  <c r="S8442" i="7" l="1"/>
  <c r="T8442" i="7"/>
  <c r="Q8442" i="7"/>
  <c r="R8443" i="7" s="1"/>
  <c r="S8443" i="7" l="1"/>
  <c r="T8443" i="7"/>
  <c r="Q8443" i="7"/>
  <c r="R8444" i="7" s="1"/>
  <c r="S8444" i="7" l="1"/>
  <c r="T8444" i="7"/>
  <c r="Q8444" i="7"/>
  <c r="R8445" i="7" s="1"/>
  <c r="S8445" i="7" l="1"/>
  <c r="T8445" i="7"/>
  <c r="Q8445" i="7"/>
  <c r="R8446" i="7" s="1"/>
  <c r="S8446" i="7" l="1"/>
  <c r="T8446" i="7"/>
  <c r="Q8446" i="7"/>
  <c r="R8447" i="7" s="1"/>
  <c r="S8447" i="7" l="1"/>
  <c r="T8447" i="7"/>
  <c r="Q8447" i="7"/>
  <c r="R8448" i="7" s="1"/>
  <c r="S8448" i="7" l="1"/>
  <c r="T8448" i="7"/>
  <c r="Q8448" i="7"/>
  <c r="R8449" i="7" s="1"/>
  <c r="S8449" i="7" l="1"/>
  <c r="T8449" i="7"/>
  <c r="Q8449" i="7"/>
  <c r="R8450" i="7" s="1"/>
  <c r="S8450" i="7" l="1"/>
  <c r="T8450" i="7"/>
  <c r="Q8450" i="7"/>
  <c r="R8451" i="7" s="1"/>
  <c r="S8451" i="7" l="1"/>
  <c r="T8451" i="7"/>
  <c r="Q8451" i="7"/>
  <c r="R8452" i="7" s="1"/>
  <c r="S8452" i="7" l="1"/>
  <c r="T8452" i="7"/>
  <c r="Q8452" i="7"/>
  <c r="R8453" i="7" s="1"/>
  <c r="S8453" i="7" l="1"/>
  <c r="T8453" i="7"/>
  <c r="Q8453" i="7"/>
  <c r="R8454" i="7" s="1"/>
  <c r="S8454" i="7" l="1"/>
  <c r="T8454" i="7"/>
  <c r="Q8454" i="7"/>
  <c r="R8455" i="7" s="1"/>
  <c r="S8455" i="7" l="1"/>
  <c r="T8455" i="7"/>
  <c r="Q8455" i="7"/>
  <c r="R8456" i="7" s="1"/>
  <c r="S8456" i="7" l="1"/>
  <c r="T8456" i="7"/>
  <c r="Q8456" i="7"/>
  <c r="R8457" i="7" s="1"/>
  <c r="S8457" i="7" l="1"/>
  <c r="T8457" i="7"/>
  <c r="Q8457" i="7"/>
  <c r="R8458" i="7" s="1"/>
  <c r="S8458" i="7" l="1"/>
  <c r="T8458" i="7"/>
  <c r="Q8458" i="7"/>
  <c r="Q8459" i="7" l="1"/>
  <c r="Q8460" i="7" l="1"/>
  <c r="Q8461" i="7" l="1"/>
  <c r="Q8462" i="7" l="1"/>
  <c r="Q8463" i="7" l="1"/>
  <c r="R8464" i="7" s="1"/>
  <c r="S8464" i="7" l="1"/>
  <c r="T8464" i="7"/>
  <c r="Q8464" i="7"/>
  <c r="R8465" i="7" s="1"/>
  <c r="S8465" i="7" l="1"/>
  <c r="T8465" i="7"/>
  <c r="Q8465" i="7"/>
  <c r="R8466" i="7" s="1"/>
  <c r="S8466" i="7" l="1"/>
  <c r="T8466" i="7"/>
  <c r="Q8466" i="7"/>
  <c r="R8467" i="7" s="1"/>
  <c r="S8467" i="7" l="1"/>
  <c r="T8467" i="7"/>
  <c r="Q8467" i="7"/>
  <c r="R8468" i="7" s="1"/>
  <c r="S8468" i="7" l="1"/>
  <c r="T8468" i="7"/>
  <c r="Q8468" i="7"/>
  <c r="R8469" i="7" s="1"/>
  <c r="S8469" i="7" l="1"/>
  <c r="T8469" i="7"/>
  <c r="Q8469" i="7"/>
  <c r="R8470" i="7" s="1"/>
  <c r="S8470" i="7" l="1"/>
  <c r="T8470" i="7"/>
  <c r="Q8470" i="7"/>
  <c r="R8471" i="7" s="1"/>
  <c r="S8471" i="7" l="1"/>
  <c r="T8471" i="7"/>
  <c r="Q8471" i="7"/>
  <c r="R8472" i="7" s="1"/>
  <c r="S8472" i="7" l="1"/>
  <c r="T8472" i="7"/>
  <c r="Q8472" i="7"/>
  <c r="R8473" i="7" s="1"/>
  <c r="S8473" i="7" l="1"/>
  <c r="T8473" i="7"/>
  <c r="Q8473" i="7"/>
  <c r="R8474" i="7" s="1"/>
  <c r="S8474" i="7" l="1"/>
  <c r="T8474" i="7"/>
  <c r="Q8474" i="7"/>
  <c r="R8475" i="7" s="1"/>
  <c r="S8475" i="7" l="1"/>
  <c r="T8475" i="7"/>
  <c r="Q8475" i="7"/>
  <c r="R8476" i="7" s="1"/>
  <c r="S8476" i="7" l="1"/>
  <c r="T8476" i="7"/>
  <c r="Q8476" i="7"/>
  <c r="R8477" i="7" s="1"/>
  <c r="S8477" i="7" l="1"/>
  <c r="T8477" i="7"/>
  <c r="Q8477" i="7"/>
  <c r="R8478" i="7" s="1"/>
  <c r="S8478" i="7" l="1"/>
  <c r="T8478" i="7"/>
  <c r="Q8478" i="7"/>
  <c r="R8479" i="7" s="1"/>
  <c r="S8479" i="7" l="1"/>
  <c r="T8479" i="7"/>
  <c r="Q8479" i="7"/>
  <c r="R8480" i="7" s="1"/>
  <c r="S8480" i="7" l="1"/>
  <c r="T8480" i="7"/>
  <c r="Q8480" i="7"/>
  <c r="R8481" i="7" s="1"/>
  <c r="S8481" i="7" l="1"/>
  <c r="T8481" i="7"/>
  <c r="Q8481" i="7"/>
  <c r="R8482" i="7" s="1"/>
  <c r="S8482" i="7" l="1"/>
  <c r="T8482" i="7"/>
  <c r="Q8482" i="7"/>
  <c r="R8483" i="7" s="1"/>
  <c r="S8483" i="7" l="1"/>
  <c r="T8483" i="7"/>
  <c r="Q8483" i="7"/>
  <c r="R8484" i="7" s="1"/>
  <c r="S8484" i="7" l="1"/>
  <c r="T8484" i="7"/>
  <c r="Q8484" i="7"/>
  <c r="Q8485" i="7" l="1"/>
  <c r="Q8486" i="7" l="1"/>
  <c r="Q8487" i="7" l="1"/>
  <c r="R8488" i="7" s="1"/>
  <c r="S8488" i="7" l="1"/>
  <c r="T8488" i="7"/>
  <c r="Q8488" i="7"/>
  <c r="R8489" i="7" s="1"/>
  <c r="S8489" i="7" l="1"/>
  <c r="T8489" i="7"/>
  <c r="Q8489" i="7"/>
  <c r="R8490" i="7" s="1"/>
  <c r="S8490" i="7" l="1"/>
  <c r="T8490" i="7"/>
  <c r="Q8490" i="7"/>
  <c r="R8491" i="7" s="1"/>
  <c r="S8491" i="7" l="1"/>
  <c r="T8491" i="7"/>
  <c r="Q8491" i="7"/>
  <c r="R8492" i="7" s="1"/>
  <c r="S8492" i="7" l="1"/>
  <c r="T8492" i="7"/>
  <c r="Q8492" i="7"/>
  <c r="R8493" i="7" s="1"/>
  <c r="S8493" i="7" l="1"/>
  <c r="T8493" i="7"/>
  <c r="Q8493" i="7"/>
  <c r="R8494" i="7" s="1"/>
  <c r="S8494" i="7" l="1"/>
  <c r="T8494" i="7"/>
  <c r="Q8494" i="7"/>
  <c r="R8495" i="7" s="1"/>
  <c r="S8495" i="7" l="1"/>
  <c r="T8495" i="7"/>
  <c r="Q8495" i="7"/>
  <c r="R8496" i="7" s="1"/>
  <c r="S8496" i="7" l="1"/>
  <c r="T8496" i="7"/>
  <c r="Q8496" i="7"/>
  <c r="R8497" i="7" s="1"/>
  <c r="S8497" i="7" l="1"/>
  <c r="T8497" i="7"/>
  <c r="Q8497" i="7"/>
  <c r="R8498" i="7" s="1"/>
  <c r="S8498" i="7" l="1"/>
  <c r="T8498" i="7"/>
  <c r="Q8498" i="7"/>
  <c r="R8499" i="7" s="1"/>
  <c r="S8499" i="7" l="1"/>
  <c r="T8499" i="7"/>
  <c r="Q8499" i="7"/>
  <c r="R8500" i="7" s="1"/>
  <c r="S8500" i="7" l="1"/>
  <c r="T8500" i="7"/>
  <c r="Q8500" i="7"/>
  <c r="R8501" i="7" s="1"/>
  <c r="S8501" i="7" l="1"/>
  <c r="T8501" i="7"/>
  <c r="Q8501" i="7"/>
  <c r="R8502" i="7" s="1"/>
  <c r="S8502" i="7" l="1"/>
  <c r="T8502" i="7"/>
  <c r="Q8502" i="7"/>
  <c r="R8503" i="7" s="1"/>
  <c r="S8503" i="7" l="1"/>
  <c r="T8503" i="7"/>
  <c r="Q8503" i="7"/>
  <c r="R8504" i="7" s="1"/>
  <c r="S8504" i="7" l="1"/>
  <c r="T8504" i="7"/>
  <c r="Q8504" i="7"/>
  <c r="R8505" i="7" s="1"/>
  <c r="S8505" i="7" l="1"/>
  <c r="T8505" i="7"/>
  <c r="Q8505" i="7"/>
  <c r="R8506" i="7" s="1"/>
  <c r="S8506" i="7" l="1"/>
  <c r="T8506" i="7"/>
  <c r="Q8506" i="7"/>
  <c r="R8507" i="7" s="1"/>
  <c r="S8507" i="7" l="1"/>
  <c r="T8507" i="7"/>
  <c r="Q8507" i="7"/>
  <c r="R8508" i="7" s="1"/>
  <c r="S8508" i="7" l="1"/>
  <c r="T8508" i="7"/>
  <c r="Q8508" i="7"/>
  <c r="R8509" i="7" s="1"/>
  <c r="S8509" i="7" l="1"/>
  <c r="T8509" i="7"/>
  <c r="Q8509" i="7"/>
  <c r="R8510" i="7" s="1"/>
  <c r="S8510" i="7" l="1"/>
  <c r="T8510" i="7"/>
  <c r="Q8510" i="7"/>
  <c r="Q8511" i="7" l="1"/>
  <c r="Q8512" i="7" l="1"/>
  <c r="Q8513" i="7" l="1"/>
  <c r="R8514" i="7" s="1"/>
  <c r="S8514" i="7" l="1"/>
  <c r="T8514" i="7"/>
  <c r="Q8514" i="7"/>
  <c r="R8515" i="7" s="1"/>
  <c r="S8515" i="7" l="1"/>
  <c r="T8515" i="7"/>
  <c r="Q8515" i="7"/>
  <c r="R8516" i="7" s="1"/>
  <c r="S8516" i="7" l="1"/>
  <c r="T8516" i="7"/>
  <c r="Q8516" i="7"/>
  <c r="R8517" i="7" s="1"/>
  <c r="S8517" i="7" l="1"/>
  <c r="T8517" i="7"/>
  <c r="Q8517" i="7"/>
  <c r="R8518" i="7" s="1"/>
  <c r="S8518" i="7" l="1"/>
  <c r="T8518" i="7"/>
  <c r="Q8518" i="7"/>
  <c r="R8519" i="7" s="1"/>
  <c r="S8519" i="7" l="1"/>
  <c r="T8519" i="7"/>
  <c r="Q8519" i="7"/>
  <c r="R8520" i="7" s="1"/>
  <c r="S8520" i="7" l="1"/>
  <c r="T8520" i="7"/>
  <c r="Q8520" i="7"/>
  <c r="R8521" i="7" s="1"/>
  <c r="S8521" i="7" l="1"/>
  <c r="T8521" i="7"/>
  <c r="Q8521" i="7"/>
  <c r="R8522" i="7" s="1"/>
  <c r="S8522" i="7" l="1"/>
  <c r="T8522" i="7"/>
  <c r="Q8522" i="7"/>
  <c r="R8523" i="7" s="1"/>
  <c r="S8523" i="7" l="1"/>
  <c r="T8523" i="7"/>
  <c r="Q8523" i="7"/>
  <c r="R8524" i="7" s="1"/>
  <c r="S8524" i="7" l="1"/>
  <c r="T8524" i="7"/>
  <c r="Q8524" i="7"/>
  <c r="R8525" i="7" s="1"/>
  <c r="S8525" i="7" l="1"/>
  <c r="T8525" i="7"/>
  <c r="Q8525" i="7"/>
  <c r="R8526" i="7" s="1"/>
  <c r="S8526" i="7" l="1"/>
  <c r="T8526" i="7"/>
  <c r="Q8526" i="7"/>
  <c r="R8527" i="7" s="1"/>
  <c r="S8527" i="7" l="1"/>
  <c r="T8527" i="7"/>
  <c r="Q8527" i="7"/>
  <c r="R8528" i="7" s="1"/>
  <c r="S8528" i="7" l="1"/>
  <c r="T8528" i="7"/>
  <c r="Q8528" i="7"/>
  <c r="R8529" i="7" s="1"/>
  <c r="S8529" i="7" l="1"/>
  <c r="T8529" i="7"/>
  <c r="Q8529" i="7"/>
  <c r="Q8530" i="7" l="1"/>
  <c r="Q8531" i="7" l="1"/>
  <c r="Q8532" i="7" l="1"/>
  <c r="Q8533" i="7" l="1"/>
  <c r="Q8534" i="7" l="1"/>
  <c r="Q8535" i="7" l="1"/>
  <c r="Q8536" i="7" l="1"/>
  <c r="Q8537" i="7" l="1"/>
  <c r="R8538" i="7" s="1"/>
  <c r="S8538" i="7" l="1"/>
  <c r="T8538" i="7"/>
  <c r="Q8538" i="7"/>
  <c r="R8539" i="7" s="1"/>
  <c r="S8539" i="7" l="1"/>
  <c r="T8539" i="7"/>
  <c r="Q8539" i="7"/>
  <c r="R8540" i="7" s="1"/>
  <c r="S8540" i="7" l="1"/>
  <c r="T8540" i="7"/>
  <c r="Q8540" i="7"/>
  <c r="R8541" i="7" s="1"/>
  <c r="S8541" i="7" l="1"/>
  <c r="T8541" i="7"/>
  <c r="Q8541" i="7"/>
  <c r="R8542" i="7" s="1"/>
  <c r="S8542" i="7" l="1"/>
  <c r="T8542" i="7"/>
  <c r="Q8542" i="7"/>
  <c r="R8543" i="7" s="1"/>
  <c r="S8543" i="7" l="1"/>
  <c r="T8543" i="7"/>
  <c r="Q8543" i="7"/>
  <c r="R8544" i="7" s="1"/>
  <c r="S8544" i="7" l="1"/>
  <c r="T8544" i="7"/>
  <c r="Q8544" i="7"/>
  <c r="R8545" i="7" s="1"/>
  <c r="S8545" i="7" l="1"/>
  <c r="T8545" i="7"/>
  <c r="Q8545" i="7"/>
  <c r="R8546" i="7" s="1"/>
  <c r="S8546" i="7" l="1"/>
  <c r="T8546" i="7"/>
  <c r="Q8546" i="7"/>
  <c r="R8547" i="7" s="1"/>
  <c r="S8547" i="7" l="1"/>
  <c r="T8547" i="7"/>
  <c r="Q8547" i="7"/>
  <c r="R8548" i="7" s="1"/>
  <c r="S8548" i="7" l="1"/>
  <c r="T8548" i="7"/>
  <c r="Q8548" i="7"/>
  <c r="R8549" i="7" s="1"/>
  <c r="S8549" i="7" l="1"/>
  <c r="T8549" i="7"/>
  <c r="Q8549" i="7"/>
  <c r="R8550" i="7" s="1"/>
  <c r="S8550" i="7" l="1"/>
  <c r="T8550" i="7"/>
  <c r="Q8550" i="7"/>
  <c r="R8551" i="7" s="1"/>
  <c r="S8551" i="7" l="1"/>
  <c r="T8551" i="7"/>
  <c r="Q8551" i="7"/>
  <c r="R8552" i="7" s="1"/>
  <c r="S8552" i="7" l="1"/>
  <c r="T8552" i="7"/>
  <c r="Q8552" i="7"/>
  <c r="R8553" i="7" s="1"/>
  <c r="S8553" i="7" l="1"/>
  <c r="T8553" i="7"/>
  <c r="Q8553" i="7"/>
  <c r="Q8554" i="7" l="1"/>
  <c r="Q8555" i="7" l="1"/>
  <c r="Q8556" i="7" l="1"/>
  <c r="Q8557" i="7" l="1"/>
  <c r="Q8558" i="7" l="1"/>
  <c r="Q8559" i="7" l="1"/>
  <c r="Q8560" i="7" l="1"/>
  <c r="Q8561" i="7" l="1"/>
  <c r="R8562" i="7" s="1"/>
  <c r="S8562" i="7" l="1"/>
  <c r="T8562" i="7"/>
  <c r="Q8562" i="7"/>
  <c r="R8563" i="7" s="1"/>
  <c r="S8563" i="7" l="1"/>
  <c r="T8563" i="7"/>
  <c r="Q8563" i="7"/>
  <c r="R8564" i="7" s="1"/>
  <c r="S8564" i="7" l="1"/>
  <c r="T8564" i="7"/>
  <c r="Q8564" i="7"/>
  <c r="R8565" i="7" s="1"/>
  <c r="S8565" i="7" l="1"/>
  <c r="T8565" i="7"/>
  <c r="Q8565" i="7"/>
  <c r="R8566" i="7" s="1"/>
  <c r="S8566" i="7" l="1"/>
  <c r="T8566" i="7"/>
  <c r="Q8566" i="7"/>
  <c r="R8567" i="7" s="1"/>
  <c r="S8567" i="7" l="1"/>
  <c r="T8567" i="7"/>
  <c r="Q8567" i="7"/>
  <c r="R8568" i="7" s="1"/>
  <c r="S8568" i="7" l="1"/>
  <c r="T8568" i="7"/>
  <c r="Q8568" i="7"/>
  <c r="R8569" i="7" s="1"/>
  <c r="S8569" i="7" l="1"/>
  <c r="T8569" i="7"/>
  <c r="Q8569" i="7"/>
  <c r="R8570" i="7" s="1"/>
  <c r="S8570" i="7" l="1"/>
  <c r="T8570" i="7"/>
  <c r="Q8570" i="7"/>
  <c r="R8571" i="7" s="1"/>
  <c r="S8571" i="7" l="1"/>
  <c r="T8571" i="7"/>
  <c r="Q8571" i="7"/>
  <c r="R8572" i="7" s="1"/>
  <c r="S8572" i="7" l="1"/>
  <c r="T8572" i="7"/>
  <c r="Q8572" i="7"/>
  <c r="R8573" i="7" s="1"/>
  <c r="S8573" i="7" l="1"/>
  <c r="T8573" i="7"/>
  <c r="Q8573" i="7"/>
  <c r="R8574" i="7" s="1"/>
  <c r="S8574" i="7" l="1"/>
  <c r="T8574" i="7"/>
  <c r="Q8574" i="7"/>
  <c r="R8575" i="7" s="1"/>
  <c r="S8575" i="7" l="1"/>
  <c r="T8575" i="7"/>
  <c r="Q8575" i="7"/>
  <c r="R8576" i="7" s="1"/>
  <c r="S8576" i="7" l="1"/>
  <c r="T8576" i="7"/>
  <c r="Q8576" i="7"/>
  <c r="R8577" i="7" s="1"/>
  <c r="S8577" i="7" l="1"/>
  <c r="T8577" i="7"/>
  <c r="Q8577" i="7"/>
  <c r="Q8578" i="7" l="1"/>
  <c r="Q8579" i="7" l="1"/>
  <c r="Q8580" i="7" l="1"/>
  <c r="Q8581" i="7" l="1"/>
  <c r="Q8582" i="7" l="1"/>
  <c r="Q8583" i="7" l="1"/>
  <c r="Q8584" i="7" l="1"/>
  <c r="Q8585" i="7" l="1"/>
  <c r="R8586" i="7" s="1"/>
  <c r="S8586" i="7" l="1"/>
  <c r="T8586" i="7"/>
  <c r="Q8586" i="7"/>
  <c r="R8587" i="7" s="1"/>
  <c r="S8587" i="7" l="1"/>
  <c r="T8587" i="7"/>
  <c r="Q8587" i="7"/>
  <c r="R8588" i="7" s="1"/>
  <c r="S8588" i="7" l="1"/>
  <c r="T8588" i="7"/>
  <c r="Q8588" i="7"/>
  <c r="R8589" i="7" s="1"/>
  <c r="S8589" i="7" l="1"/>
  <c r="T8589" i="7"/>
  <c r="Q8589" i="7"/>
  <c r="R8590" i="7" s="1"/>
  <c r="S8590" i="7" l="1"/>
  <c r="T8590" i="7"/>
  <c r="Q8590" i="7"/>
  <c r="R8591" i="7" s="1"/>
  <c r="S8591" i="7" l="1"/>
  <c r="T8591" i="7"/>
  <c r="Q8591" i="7"/>
  <c r="R8592" i="7" s="1"/>
  <c r="S8592" i="7" l="1"/>
  <c r="T8592" i="7"/>
  <c r="Q8592" i="7"/>
  <c r="R8593" i="7" s="1"/>
  <c r="S8593" i="7" l="1"/>
  <c r="T8593" i="7"/>
  <c r="Q8593" i="7"/>
  <c r="R8594" i="7" s="1"/>
  <c r="S8594" i="7" l="1"/>
  <c r="T8594" i="7"/>
  <c r="Q8594" i="7"/>
  <c r="R8595" i="7" s="1"/>
  <c r="S8595" i="7" l="1"/>
  <c r="T8595" i="7"/>
  <c r="Q8595" i="7"/>
  <c r="R8596" i="7" s="1"/>
  <c r="S8596" i="7" l="1"/>
  <c r="T8596" i="7"/>
  <c r="Q8596" i="7"/>
  <c r="R8597" i="7" s="1"/>
  <c r="S8597" i="7" l="1"/>
  <c r="T8597" i="7"/>
  <c r="Q8597" i="7"/>
  <c r="R8598" i="7" s="1"/>
  <c r="S8598" i="7" l="1"/>
  <c r="T8598" i="7"/>
  <c r="Q8598" i="7"/>
  <c r="R8599" i="7" s="1"/>
  <c r="S8599" i="7" l="1"/>
  <c r="T8599" i="7"/>
  <c r="Q8599" i="7"/>
  <c r="R8600" i="7" s="1"/>
  <c r="S8600" i="7" l="1"/>
  <c r="T8600" i="7"/>
  <c r="Q8600" i="7"/>
  <c r="R8601" i="7" s="1"/>
  <c r="S8601" i="7" l="1"/>
  <c r="T8601" i="7"/>
  <c r="Q8601" i="7"/>
  <c r="Q8602" i="7" l="1"/>
  <c r="Q8603" i="7" l="1"/>
  <c r="Q8604" i="7" l="1"/>
  <c r="Q8605" i="7" l="1"/>
  <c r="Q8606" i="7" l="1"/>
  <c r="Q8607" i="7" l="1"/>
  <c r="Q8608" i="7" l="1"/>
  <c r="Q8609" i="7" l="1"/>
  <c r="R8610" i="7" s="1"/>
  <c r="S8610" i="7" l="1"/>
  <c r="T8610" i="7"/>
  <c r="Q8610" i="7"/>
  <c r="R8611" i="7" s="1"/>
  <c r="S8611" i="7" l="1"/>
  <c r="T8611" i="7"/>
  <c r="Q8611" i="7"/>
  <c r="R8612" i="7" s="1"/>
  <c r="S8612" i="7" l="1"/>
  <c r="T8612" i="7"/>
  <c r="Q8612" i="7"/>
  <c r="R8613" i="7" s="1"/>
  <c r="S8613" i="7" l="1"/>
  <c r="T8613" i="7"/>
  <c r="Q8613" i="7"/>
  <c r="R8614" i="7" s="1"/>
  <c r="S8614" i="7" l="1"/>
  <c r="T8614" i="7"/>
  <c r="Q8614" i="7"/>
  <c r="R8615" i="7" s="1"/>
  <c r="S8615" i="7" l="1"/>
  <c r="T8615" i="7"/>
  <c r="Q8615" i="7"/>
  <c r="R8616" i="7" s="1"/>
  <c r="S8616" i="7" l="1"/>
  <c r="T8616" i="7"/>
  <c r="Q8616" i="7"/>
  <c r="R8617" i="7" s="1"/>
  <c r="S8617" i="7" l="1"/>
  <c r="T8617" i="7"/>
  <c r="Q8617" i="7"/>
  <c r="R8618" i="7" s="1"/>
  <c r="S8618" i="7" l="1"/>
  <c r="T8618" i="7"/>
  <c r="Q8618" i="7"/>
  <c r="R8619" i="7" s="1"/>
  <c r="S8619" i="7" l="1"/>
  <c r="T8619" i="7"/>
  <c r="Q8619" i="7"/>
  <c r="R8620" i="7" s="1"/>
  <c r="S8620" i="7" l="1"/>
  <c r="T8620" i="7"/>
  <c r="Q8620" i="7"/>
  <c r="R8621" i="7" s="1"/>
  <c r="S8621" i="7" l="1"/>
  <c r="T8621" i="7"/>
  <c r="Q8621" i="7"/>
  <c r="R8622" i="7" s="1"/>
  <c r="S8622" i="7" l="1"/>
  <c r="T8622" i="7"/>
  <c r="Q8622" i="7"/>
  <c r="R8623" i="7" s="1"/>
  <c r="S8623" i="7" l="1"/>
  <c r="T8623" i="7"/>
  <c r="Q8623" i="7"/>
  <c r="R8624" i="7" s="1"/>
  <c r="S8624" i="7" l="1"/>
  <c r="T8624" i="7"/>
  <c r="Q8624" i="7"/>
  <c r="R8625" i="7" s="1"/>
  <c r="S8625" i="7" l="1"/>
  <c r="T8625" i="7"/>
  <c r="Q8625" i="7"/>
  <c r="R8626" i="7" s="1"/>
  <c r="S8626" i="7" l="1"/>
  <c r="T8626" i="7"/>
  <c r="Q8626" i="7"/>
  <c r="Q8627" i="7" l="1"/>
  <c r="Q8628" i="7" l="1"/>
  <c r="Q8629" i="7" l="1"/>
  <c r="Q8630" i="7" l="1"/>
  <c r="Q8631" i="7" l="1"/>
  <c r="Q8632" i="7" l="1"/>
  <c r="R8633" i="7" s="1"/>
  <c r="S8633" i="7" l="1"/>
  <c r="T8633" i="7"/>
  <c r="Q8633" i="7"/>
  <c r="R8634" i="7" s="1"/>
  <c r="S8634" i="7" l="1"/>
  <c r="T8634" i="7"/>
  <c r="Q8634" i="7"/>
  <c r="R8635" i="7" s="1"/>
  <c r="S8635" i="7" l="1"/>
  <c r="T8635" i="7"/>
  <c r="Q8635" i="7"/>
  <c r="R8636" i="7" s="1"/>
  <c r="S8636" i="7" l="1"/>
  <c r="T8636" i="7"/>
  <c r="Q8636" i="7"/>
  <c r="R8637" i="7" s="1"/>
  <c r="S8637" i="7" l="1"/>
  <c r="T8637" i="7"/>
  <c r="Q8637" i="7"/>
  <c r="R8638" i="7" s="1"/>
  <c r="S8638" i="7" l="1"/>
  <c r="T8638" i="7"/>
  <c r="Q8638" i="7"/>
  <c r="R8639" i="7" s="1"/>
  <c r="S8639" i="7" l="1"/>
  <c r="T8639" i="7"/>
  <c r="Q8639" i="7"/>
  <c r="R8640" i="7" s="1"/>
  <c r="S8640" i="7" l="1"/>
  <c r="T8640" i="7"/>
  <c r="Q8640" i="7"/>
  <c r="R8641" i="7" s="1"/>
  <c r="S8641" i="7" l="1"/>
  <c r="T8641" i="7"/>
  <c r="Q8641" i="7"/>
  <c r="R8642" i="7" s="1"/>
  <c r="S8642" i="7" l="1"/>
  <c r="T8642" i="7"/>
  <c r="Q8642" i="7"/>
  <c r="R8643" i="7" s="1"/>
  <c r="S8643" i="7" l="1"/>
  <c r="T8643" i="7"/>
  <c r="Q8643" i="7"/>
  <c r="R8644" i="7" s="1"/>
  <c r="S8644" i="7" l="1"/>
  <c r="T8644" i="7"/>
  <c r="Q8644" i="7"/>
  <c r="R8645" i="7" s="1"/>
  <c r="S8645" i="7" l="1"/>
  <c r="T8645" i="7"/>
  <c r="Q8645" i="7"/>
  <c r="R8646" i="7" s="1"/>
  <c r="S8646" i="7" l="1"/>
  <c r="T8646" i="7"/>
  <c r="Q8646" i="7"/>
  <c r="R8647" i="7" s="1"/>
  <c r="S8647" i="7" l="1"/>
  <c r="T8647" i="7"/>
  <c r="Q8647" i="7"/>
  <c r="R8648" i="7" s="1"/>
  <c r="S8648" i="7" l="1"/>
  <c r="T8648" i="7"/>
  <c r="Q8648" i="7"/>
  <c r="R8649" i="7" s="1"/>
  <c r="S8649" i="7" l="1"/>
  <c r="T8649" i="7"/>
  <c r="Q8649" i="7"/>
  <c r="R8650" i="7" s="1"/>
  <c r="S8650" i="7" l="1"/>
  <c r="T8650" i="7"/>
  <c r="Q8650" i="7"/>
  <c r="R8651" i="7" s="1"/>
  <c r="S8651" i="7" l="1"/>
  <c r="T8651" i="7"/>
  <c r="Q8651" i="7"/>
  <c r="R8652" i="7" s="1"/>
  <c r="S8652" i="7" l="1"/>
  <c r="T8652" i="7"/>
  <c r="Q8652" i="7"/>
  <c r="R8653" i="7" s="1"/>
  <c r="S8653" i="7" l="1"/>
  <c r="T8653" i="7"/>
  <c r="Q8653" i="7"/>
  <c r="R8654" i="7" s="1"/>
  <c r="S8654" i="7" l="1"/>
  <c r="T8654" i="7"/>
  <c r="Q8654" i="7"/>
  <c r="R8655" i="7" s="1"/>
  <c r="S8655" i="7" l="1"/>
  <c r="T8655" i="7"/>
  <c r="Q8655" i="7"/>
  <c r="R8656" i="7" s="1"/>
  <c r="S8656" i="7" l="1"/>
  <c r="T8656" i="7"/>
  <c r="Q8656" i="7"/>
  <c r="R8657" i="7" s="1"/>
  <c r="S8657" i="7" l="1"/>
  <c r="T8657" i="7"/>
  <c r="Q8657" i="7"/>
  <c r="R8658" i="7" s="1"/>
  <c r="S8658" i="7" l="1"/>
  <c r="T8658" i="7"/>
  <c r="Q8658" i="7"/>
  <c r="R8659" i="7" s="1"/>
  <c r="S8659" i="7" l="1"/>
  <c r="T8659" i="7"/>
  <c r="Q8659" i="7"/>
  <c r="R8660" i="7" s="1"/>
  <c r="S8660" i="7" l="1"/>
  <c r="T8660" i="7"/>
  <c r="Q8660" i="7"/>
  <c r="R8661" i="7" s="1"/>
  <c r="S8661" i="7" l="1"/>
  <c r="T8661" i="7"/>
  <c r="Q8661" i="7"/>
  <c r="R8662" i="7" s="1"/>
  <c r="S8662" i="7" l="1"/>
  <c r="T8662" i="7"/>
  <c r="Q8662" i="7"/>
  <c r="R8663" i="7" s="1"/>
  <c r="S8663" i="7" l="1"/>
  <c r="T8663" i="7"/>
  <c r="Q8663" i="7"/>
  <c r="R8664" i="7" s="1"/>
  <c r="S8664" i="7" l="1"/>
  <c r="T8664" i="7"/>
  <c r="Q8664" i="7"/>
  <c r="R8665" i="7" s="1"/>
  <c r="S8665" i="7" l="1"/>
  <c r="T8665" i="7"/>
  <c r="Q8665" i="7"/>
  <c r="R8666" i="7" s="1"/>
  <c r="S8666" i="7" l="1"/>
  <c r="T8666" i="7"/>
  <c r="Q8666" i="7"/>
  <c r="R8667" i="7" s="1"/>
  <c r="S8667" i="7" l="1"/>
  <c r="T8667" i="7"/>
  <c r="Q8667" i="7"/>
  <c r="R8668" i="7" s="1"/>
  <c r="S8668" i="7" l="1"/>
  <c r="T8668" i="7"/>
  <c r="Q8668" i="7"/>
  <c r="R8669" i="7" s="1"/>
  <c r="S8669" i="7" l="1"/>
  <c r="T8669" i="7"/>
  <c r="Q8669" i="7"/>
  <c r="R8670" i="7" s="1"/>
  <c r="S8670" i="7" l="1"/>
  <c r="T8670" i="7"/>
  <c r="Q8670" i="7"/>
  <c r="R8671" i="7" s="1"/>
  <c r="S8671" i="7" l="1"/>
  <c r="T8671" i="7"/>
  <c r="Q8671" i="7"/>
  <c r="R8672" i="7" s="1"/>
  <c r="S8672" i="7" l="1"/>
  <c r="T8672" i="7"/>
  <c r="Q8672" i="7"/>
  <c r="R8673" i="7" s="1"/>
  <c r="S8673" i="7" l="1"/>
  <c r="T8673" i="7"/>
  <c r="Q8673" i="7"/>
  <c r="R8674" i="7" s="1"/>
  <c r="S8674" i="7" l="1"/>
  <c r="T8674" i="7"/>
  <c r="Q8674" i="7"/>
  <c r="R8675" i="7" s="1"/>
  <c r="S8675" i="7" l="1"/>
  <c r="T8675" i="7"/>
  <c r="Q8675" i="7"/>
  <c r="Q8676" i="7" l="1"/>
  <c r="Q8677" i="7" l="1"/>
  <c r="Q8678" i="7" l="1"/>
  <c r="Q8679" i="7" l="1"/>
  <c r="Q8680" i="7" l="1"/>
  <c r="R8681" i="7" s="1"/>
  <c r="S8681" i="7" l="1"/>
  <c r="T8681" i="7"/>
  <c r="Q8681" i="7"/>
  <c r="R8682" i="7" s="1"/>
  <c r="S8682" i="7" l="1"/>
  <c r="T8682" i="7"/>
  <c r="Q8682" i="7"/>
  <c r="R8683" i="7" s="1"/>
  <c r="S8683" i="7" l="1"/>
  <c r="T8683" i="7"/>
  <c r="Q8683" i="7"/>
  <c r="R8684" i="7" s="1"/>
  <c r="S8684" i="7" l="1"/>
  <c r="T8684" i="7"/>
  <c r="Q8684" i="7"/>
  <c r="R8685" i="7" s="1"/>
  <c r="S8685" i="7" l="1"/>
  <c r="T8685" i="7"/>
  <c r="Q8685" i="7"/>
  <c r="R8686" i="7" s="1"/>
  <c r="S8686" i="7" l="1"/>
  <c r="T8686" i="7"/>
  <c r="Q8686" i="7"/>
  <c r="R8687" i="7" s="1"/>
  <c r="S8687" i="7" l="1"/>
  <c r="T8687" i="7"/>
  <c r="Q8687" i="7"/>
  <c r="R8688" i="7" s="1"/>
  <c r="S8688" i="7" l="1"/>
  <c r="T8688" i="7"/>
  <c r="Q8688" i="7"/>
  <c r="R8689" i="7" s="1"/>
  <c r="S8689" i="7" l="1"/>
  <c r="T8689" i="7"/>
  <c r="Q8689" i="7"/>
  <c r="R8690" i="7" s="1"/>
  <c r="S8690" i="7" l="1"/>
  <c r="T8690" i="7"/>
  <c r="Q8690" i="7"/>
  <c r="R8691" i="7" s="1"/>
  <c r="S8691" i="7" l="1"/>
  <c r="T8691" i="7"/>
  <c r="Q8691" i="7"/>
  <c r="R8692" i="7" s="1"/>
  <c r="S8692" i="7" l="1"/>
  <c r="T8692" i="7"/>
  <c r="Q8692" i="7"/>
  <c r="R8693" i="7" s="1"/>
  <c r="S8693" i="7" l="1"/>
  <c r="T8693" i="7"/>
  <c r="Q8693" i="7"/>
  <c r="R8694" i="7" s="1"/>
  <c r="S8694" i="7" l="1"/>
  <c r="T8694" i="7"/>
  <c r="Q8694" i="7"/>
  <c r="R8695" i="7" s="1"/>
  <c r="S8695" i="7" l="1"/>
  <c r="T8695" i="7"/>
  <c r="Q8695" i="7"/>
  <c r="R8696" i="7" s="1"/>
  <c r="S8696" i="7" l="1"/>
  <c r="T8696" i="7"/>
  <c r="Q8696" i="7"/>
  <c r="R8697" i="7" s="1"/>
  <c r="S8697" i="7" l="1"/>
  <c r="T8697" i="7"/>
  <c r="Q8697" i="7"/>
  <c r="Q8698" i="7" l="1"/>
  <c r="Q8699" i="7" l="1"/>
  <c r="Q8700" i="7" l="1"/>
  <c r="Q8701" i="7" l="1"/>
  <c r="Q8702" i="7" l="1"/>
  <c r="Q8703" i="7" l="1"/>
  <c r="Q8704" i="7" l="1"/>
  <c r="Q8705" i="7" l="1"/>
  <c r="R8706" i="7" s="1"/>
  <c r="S8706" i="7" l="1"/>
  <c r="T8706" i="7"/>
  <c r="Q8706" i="7"/>
  <c r="R8707" i="7" s="1"/>
  <c r="S8707" i="7" l="1"/>
  <c r="T8707" i="7"/>
  <c r="Q8707" i="7"/>
  <c r="R8708" i="7" s="1"/>
  <c r="S8708" i="7" l="1"/>
  <c r="T8708" i="7"/>
  <c r="Q8708" i="7"/>
  <c r="R8709" i="7" s="1"/>
  <c r="S8709" i="7" l="1"/>
  <c r="T8709" i="7"/>
  <c r="Q8709" i="7"/>
  <c r="R8710" i="7" s="1"/>
  <c r="S8710" i="7" l="1"/>
  <c r="T8710" i="7"/>
  <c r="Q8710" i="7"/>
  <c r="R8711" i="7" s="1"/>
  <c r="S8711" i="7" l="1"/>
  <c r="T8711" i="7"/>
  <c r="Q8711" i="7"/>
  <c r="R8712" i="7" s="1"/>
  <c r="S8712" i="7" l="1"/>
  <c r="T8712" i="7"/>
  <c r="Q8712" i="7"/>
  <c r="R8713" i="7" s="1"/>
  <c r="S8713" i="7" l="1"/>
  <c r="T8713" i="7"/>
  <c r="Q8713" i="7"/>
  <c r="R8714" i="7" s="1"/>
  <c r="S8714" i="7" l="1"/>
  <c r="T8714" i="7"/>
  <c r="Q8714" i="7"/>
  <c r="R8715" i="7" s="1"/>
  <c r="S8715" i="7" l="1"/>
  <c r="T8715" i="7"/>
  <c r="Q8715" i="7"/>
  <c r="R8716" i="7" s="1"/>
  <c r="S8716" i="7" l="1"/>
  <c r="T8716" i="7"/>
  <c r="Q8716" i="7"/>
  <c r="R8717" i="7" s="1"/>
  <c r="S8717" i="7" l="1"/>
  <c r="T8717" i="7"/>
  <c r="Q8717" i="7"/>
  <c r="R8718" i="7" s="1"/>
  <c r="S8718" i="7" l="1"/>
  <c r="T8718" i="7"/>
  <c r="Q8718" i="7"/>
  <c r="R8719" i="7" s="1"/>
  <c r="S8719" i="7" l="1"/>
  <c r="T8719" i="7"/>
  <c r="Q8719" i="7"/>
  <c r="R8720" i="7" s="1"/>
  <c r="S8720" i="7" l="1"/>
  <c r="T8720" i="7"/>
  <c r="Q8720" i="7"/>
  <c r="R8721" i="7" s="1"/>
  <c r="S8721" i="7" l="1"/>
  <c r="T8721" i="7"/>
  <c r="Q8721" i="7"/>
  <c r="R8722" i="7" s="1"/>
  <c r="S8722" i="7" l="1"/>
  <c r="T8722" i="7"/>
  <c r="Q8722" i="7"/>
  <c r="R8723" i="7" s="1"/>
  <c r="S8723" i="7" l="1"/>
  <c r="T8723" i="7"/>
  <c r="Q8723" i="7"/>
  <c r="R8724" i="7" s="1"/>
  <c r="S8724" i="7" l="1"/>
  <c r="T8724" i="7"/>
  <c r="Q8724" i="7"/>
  <c r="Q8725" i="7" l="1"/>
  <c r="Q8726" i="7" l="1"/>
  <c r="Q8727" i="7" l="1"/>
  <c r="Q8728" i="7" l="1"/>
  <c r="Q8729" i="7" l="1"/>
  <c r="R8730" i="7" s="1"/>
  <c r="S8730" i="7" l="1"/>
  <c r="T8730" i="7"/>
  <c r="Q8730" i="7"/>
  <c r="R8731" i="7" s="1"/>
  <c r="S8731" i="7" l="1"/>
  <c r="T8731" i="7"/>
  <c r="Q8731" i="7"/>
  <c r="R8732" i="7" s="1"/>
  <c r="S8732" i="7" l="1"/>
  <c r="T8732" i="7"/>
  <c r="Q8732" i="7"/>
  <c r="R8733" i="7" s="1"/>
  <c r="S8733" i="7" l="1"/>
  <c r="T8733" i="7"/>
  <c r="Q8733" i="7"/>
  <c r="R8734" i="7" s="1"/>
  <c r="S8734" i="7" l="1"/>
  <c r="T8734" i="7"/>
  <c r="Q8734" i="7"/>
  <c r="R8735" i="7" s="1"/>
  <c r="S8735" i="7" l="1"/>
  <c r="T8735" i="7"/>
  <c r="Q8735" i="7"/>
  <c r="R8736" i="7" s="1"/>
  <c r="S8736" i="7" l="1"/>
  <c r="T8736" i="7"/>
  <c r="Q8736" i="7"/>
  <c r="R8737" i="7" s="1"/>
  <c r="S8737" i="7" l="1"/>
  <c r="T8737" i="7"/>
  <c r="Q8737" i="7"/>
  <c r="R8738" i="7" s="1"/>
  <c r="S8738" i="7" l="1"/>
  <c r="T8738" i="7"/>
  <c r="Q8738" i="7"/>
  <c r="R8739" i="7" s="1"/>
  <c r="S8739" i="7" l="1"/>
  <c r="T8739" i="7"/>
  <c r="Q8739" i="7"/>
  <c r="R8740" i="7" s="1"/>
  <c r="S8740" i="7" l="1"/>
  <c r="T8740" i="7"/>
  <c r="Q8740" i="7"/>
  <c r="R8741" i="7" s="1"/>
  <c r="S8741" i="7" l="1"/>
  <c r="T8741" i="7"/>
  <c r="Q8741" i="7"/>
  <c r="R8742" i="7" s="1"/>
  <c r="S8742" i="7" l="1"/>
  <c r="T8742" i="7"/>
  <c r="Q8742" i="7"/>
  <c r="R8743" i="7" s="1"/>
  <c r="S8743" i="7" l="1"/>
  <c r="T8743" i="7"/>
  <c r="Q8743" i="7"/>
  <c r="R8744" i="7" s="1"/>
  <c r="S8744" i="7" l="1"/>
  <c r="T8744" i="7"/>
  <c r="Q8744" i="7"/>
  <c r="R8745" i="7" s="1"/>
  <c r="S8745" i="7" l="1"/>
  <c r="T8745" i="7"/>
  <c r="Q8745" i="7"/>
  <c r="Q8746" i="7" l="1"/>
  <c r="Q8747" i="7" l="1"/>
  <c r="Q8748" i="7" l="1"/>
  <c r="Q8749" i="7" l="1"/>
  <c r="Q8750" i="7" l="1"/>
  <c r="Q8751" i="7" l="1"/>
  <c r="Q8752" i="7" l="1"/>
  <c r="Q8753" i="7" l="1"/>
  <c r="R8754" i="7" s="1"/>
  <c r="S8754" i="7" l="1"/>
  <c r="T8754" i="7"/>
  <c r="Q8754" i="7"/>
  <c r="R8755" i="7" s="1"/>
  <c r="S8755" i="7" l="1"/>
  <c r="T8755" i="7"/>
  <c r="Q8755" i="7"/>
  <c r="R8756" i="7" s="1"/>
  <c r="S8756" i="7" l="1"/>
  <c r="T8756" i="7"/>
  <c r="Q8756" i="7"/>
  <c r="R8757" i="7" s="1"/>
  <c r="S8757" i="7" l="1"/>
  <c r="T8757" i="7"/>
  <c r="Q8757" i="7"/>
  <c r="R8758" i="7" s="1"/>
  <c r="S8758" i="7" l="1"/>
  <c r="T8758" i="7"/>
  <c r="Q8758" i="7"/>
  <c r="R8759" i="7" s="1"/>
  <c r="S8759" i="7" l="1"/>
  <c r="T8759" i="7"/>
  <c r="Q8759" i="7"/>
  <c r="R8760" i="7" s="1"/>
  <c r="S8760" i="7" l="1"/>
  <c r="T8760" i="7"/>
  <c r="Q8760" i="7"/>
  <c r="R8761" i="7" s="1"/>
  <c r="S8761" i="7" l="1"/>
  <c r="X2" i="7" s="1"/>
  <c r="X3" i="7" s="1"/>
  <c r="X5" i="7" s="1"/>
  <c r="T8761" i="7"/>
  <c r="X7" i="7" s="1"/>
  <c r="Q8761" i="7"/>
</calcChain>
</file>

<file path=xl/sharedStrings.xml><?xml version="1.0" encoding="utf-8"?>
<sst xmlns="http://schemas.openxmlformats.org/spreadsheetml/2006/main" count="195" uniqueCount="127">
  <si>
    <t>Hour</t>
  </si>
  <si>
    <t>Summer Hot</t>
  </si>
  <si>
    <t>Summer Cold</t>
  </si>
  <si>
    <t>Summer Typical</t>
  </si>
  <si>
    <t>Summer Weekend</t>
  </si>
  <si>
    <t>Month</t>
  </si>
  <si>
    <t>Day</t>
  </si>
  <si>
    <t>Temperature High</t>
  </si>
  <si>
    <t>Summer</t>
  </si>
  <si>
    <t>Fall</t>
  </si>
  <si>
    <t>Winter</t>
  </si>
  <si>
    <t>Spring</t>
  </si>
  <si>
    <t>Max Temperature</t>
  </si>
  <si>
    <t>Min Temperature</t>
  </si>
  <si>
    <t>Load Multiplier</t>
  </si>
  <si>
    <t>Range</t>
  </si>
  <si>
    <t>Avg Temperature</t>
  </si>
  <si>
    <t>Fall Hot</t>
  </si>
  <si>
    <t>Fall Cold</t>
  </si>
  <si>
    <t>Fall Typical</t>
  </si>
  <si>
    <t>Fall Weekend</t>
  </si>
  <si>
    <t>Winter Cold</t>
  </si>
  <si>
    <t>Winter Hot</t>
  </si>
  <si>
    <t>Winter Typical</t>
  </si>
  <si>
    <t>Winter Weekend</t>
  </si>
  <si>
    <t>Spring Hot</t>
  </si>
  <si>
    <t>Spring Cold</t>
  </si>
  <si>
    <t>Spring Typical</t>
  </si>
  <si>
    <t>Spring Weekend</t>
  </si>
  <si>
    <t>Date</t>
  </si>
  <si>
    <t>Weekday</t>
  </si>
  <si>
    <t>Load (MW)</t>
  </si>
  <si>
    <t>Cold Load</t>
  </si>
  <si>
    <t>Hot Load</t>
  </si>
  <si>
    <t>Weekend Load</t>
  </si>
  <si>
    <t xml:space="preserve"> Individual Load (kW)</t>
  </si>
  <si>
    <t>Average Size (sqft)</t>
  </si>
  <si>
    <t>Average Size (m2)</t>
  </si>
  <si>
    <t>PVWatts: Hourly PV Performance Data</t>
  </si>
  <si>
    <t>Requested Location:</t>
  </si>
  <si>
    <t>San Francisco</t>
  </si>
  <si>
    <t>Location:</t>
  </si>
  <si>
    <t>SAN FRANCISCO, CA</t>
  </si>
  <si>
    <t>Lat (deg N):</t>
  </si>
  <si>
    <t>Long (deg W):</t>
  </si>
  <si>
    <t>Elev (m):</t>
  </si>
  <si>
    <t>DC System Size (kW):</t>
  </si>
  <si>
    <t>Module Type:</t>
  </si>
  <si>
    <t>Premium</t>
  </si>
  <si>
    <t>Array Type:</t>
  </si>
  <si>
    <t>Fixed (roof mount)</t>
  </si>
  <si>
    <t>Array Tilt (deg):</t>
  </si>
  <si>
    <t>Array Azimuth (deg):</t>
  </si>
  <si>
    <t>System Losses:</t>
  </si>
  <si>
    <t>Invert Efficiency:</t>
  </si>
  <si>
    <t>DC to AC Size Ratio:</t>
  </si>
  <si>
    <t>Average Cost of Electricity Purchased from Utility ($/kWh):</t>
  </si>
  <si>
    <t>Capacity Factor (%)</t>
  </si>
  <si>
    <t xml:space="preserve">17.8	</t>
  </si>
  <si>
    <t>Beam Irradiance (W/m^2)</t>
  </si>
  <si>
    <t>Diffuse Irradiance (W/m^2)</t>
  </si>
  <si>
    <t>Ambient Temperature (C)</t>
  </si>
  <si>
    <t>Wind Speed (m/s)</t>
  </si>
  <si>
    <t>Plane of Array Irradiance (W/m^2)</t>
  </si>
  <si>
    <t>Cell Temperature (C)</t>
  </si>
  <si>
    <t>DC Array Output (W)</t>
  </si>
  <si>
    <t>AC System Output (W)</t>
  </si>
  <si>
    <t>Totals</t>
  </si>
  <si>
    <t xml:space="preserve"> </t>
  </si>
  <si>
    <t>Solar Power (kW)</t>
  </si>
  <si>
    <t>Solar Generation (kW)</t>
  </si>
  <si>
    <t>Rate Schedule</t>
  </si>
  <si>
    <t>Customer Charge</t>
  </si>
  <si>
    <t>Optional Meter Data Access Charge</t>
  </si>
  <si>
    <t>Season</t>
  </si>
  <si>
    <t>Time-of-Use Period</t>
  </si>
  <si>
    <r>
      <t xml:space="preserve"> Demand Charge                                       </t>
    </r>
    <r>
      <rPr>
        <sz val="10"/>
        <rFont val="Arial"/>
        <family val="2"/>
      </rPr>
      <t>(per kW)</t>
    </r>
  </si>
  <si>
    <r>
      <t>Total Energy Charge</t>
    </r>
    <r>
      <rPr>
        <b/>
        <sz val="10"/>
        <rFont val="Arial"/>
        <family val="2"/>
      </rPr>
      <t xml:space="preserve">                                     </t>
    </r>
    <r>
      <rPr>
        <sz val="10"/>
        <rFont val="Arial"/>
        <family val="2"/>
      </rPr>
      <t xml:space="preserve"> (per kWh)</t>
    </r>
  </si>
  <si>
    <r>
      <t>PDP</t>
    </r>
    <r>
      <rPr>
        <b/>
        <vertAlign val="superscript"/>
        <sz val="10"/>
        <rFont val="Arial"/>
        <family val="2"/>
      </rPr>
      <t>1/</t>
    </r>
    <r>
      <rPr>
        <b/>
        <sz val="10"/>
        <rFont val="Arial"/>
        <family val="2"/>
      </rPr>
      <t xml:space="preserve"> Charges</t>
    </r>
  </si>
  <si>
    <r>
      <t>PDP</t>
    </r>
    <r>
      <rPr>
        <b/>
        <vertAlign val="superscript"/>
        <sz val="10"/>
        <rFont val="Arial"/>
        <family val="2"/>
      </rPr>
      <t>2/</t>
    </r>
    <r>
      <rPr>
        <b/>
        <sz val="10"/>
        <rFont val="Arial"/>
        <family val="2"/>
      </rPr>
      <t xml:space="preserve"> Credits                                  DEMAND                                                </t>
    </r>
    <r>
      <rPr>
        <sz val="10"/>
        <rFont val="Arial"/>
        <family val="2"/>
      </rPr>
      <t xml:space="preserve"> (per kW)</t>
    </r>
  </si>
  <si>
    <r>
      <t>PDP</t>
    </r>
    <r>
      <rPr>
        <b/>
        <vertAlign val="superscript"/>
        <sz val="10"/>
        <rFont val="Arial"/>
        <family val="2"/>
      </rPr>
      <t>2/</t>
    </r>
    <r>
      <rPr>
        <b/>
        <sz val="10"/>
        <rFont val="Arial"/>
        <family val="2"/>
      </rPr>
      <t xml:space="preserve"> Credits                              ENERGY                                                    </t>
    </r>
    <r>
      <rPr>
        <sz val="10"/>
        <rFont val="Arial"/>
        <family val="2"/>
      </rPr>
      <t xml:space="preserve"> (per kWh)</t>
    </r>
  </si>
  <si>
    <r>
      <t>"Average" Total Rate</t>
    </r>
    <r>
      <rPr>
        <b/>
        <vertAlign val="superscript"/>
        <sz val="10"/>
        <rFont val="Arial"/>
        <family val="2"/>
      </rPr>
      <t>3/</t>
    </r>
    <r>
      <rPr>
        <sz val="10"/>
        <rFont val="Arial"/>
        <family val="2"/>
      </rPr>
      <t xml:space="preserve"> (per kWh) </t>
    </r>
  </si>
  <si>
    <r>
      <t>A-1</t>
    </r>
    <r>
      <rPr>
        <sz val="10"/>
        <rFont val="Arial"/>
        <family val="2"/>
      </rPr>
      <t xml:space="preserve">  </t>
    </r>
  </si>
  <si>
    <t>Single Phase Service per meter/day =$0.32854  Polyphase Service per meter/day =$0.65708</t>
  </si>
  <si>
    <t xml:space="preserve">Summer </t>
  </si>
  <si>
    <t>-</t>
  </si>
  <si>
    <t xml:space="preserve">A-1  TOU    </t>
  </si>
  <si>
    <t>On peak</t>
  </si>
  <si>
    <t>Part Peak</t>
  </si>
  <si>
    <t>Off Peak</t>
  </si>
  <si>
    <t>Summer    Period A    (May-October)</t>
  </si>
  <si>
    <t>Peak:</t>
  </si>
  <si>
    <t>12:00 noon to 6:00 pm</t>
  </si>
  <si>
    <t>Monday through Friday (except holidays)</t>
  </si>
  <si>
    <t>Partial-Peak:</t>
  </si>
  <si>
    <t>8:30 am to 12:00 noon</t>
  </si>
  <si>
    <t>6:00 pm to 9:30 pm</t>
  </si>
  <si>
    <t>Off-Peak:</t>
  </si>
  <si>
    <t>9:30 pm to 8:30 am</t>
  </si>
  <si>
    <t>All Day</t>
  </si>
  <si>
    <t>Saturday, Sunday, and Holidays</t>
  </si>
  <si>
    <t>Winter    Period B    (November-April)</t>
  </si>
  <si>
    <t>8:30 am to 9:30 pm</t>
  </si>
  <si>
    <t>Holidays:</t>
  </si>
  <si>
    <t>Holidays' for the purposes of this Rate Schedule are New Year's Day, President's Day,</t>
  </si>
  <si>
    <t>Memorial Day, Independence Day, Labor Day, Veterans Day, Thanksgiving Day, and</t>
  </si>
  <si>
    <t>Christmas Day.  The dates will be those on which the holidays are legally observed.</t>
  </si>
  <si>
    <t>A-6  TOU</t>
  </si>
  <si>
    <r>
      <t xml:space="preserve"> Single phase service per meter/day =$0.32854; Polyphase service per meter/day =$0.65708. Plus Meter charge  =$0.20107per day for A6 or A6X;   =$0.05914 per day for A6W</t>
    </r>
    <r>
      <rPr>
        <vertAlign val="superscript"/>
        <sz val="8"/>
        <rFont val="Arial"/>
        <family val="2"/>
      </rPr>
      <t>5/</t>
    </r>
  </si>
  <si>
    <t>Rate</t>
  </si>
  <si>
    <t>Weekend Rate</t>
  </si>
  <si>
    <t>Cost Baseline</t>
  </si>
  <si>
    <t>Storage Capacity (kWh)</t>
  </si>
  <si>
    <t>Surplus</t>
  </si>
  <si>
    <t>Stored Electricity (kWh)</t>
  </si>
  <si>
    <t>Electricity Usage (kW)</t>
  </si>
  <si>
    <t>Efficiency</t>
  </si>
  <si>
    <t>Cost w/ Storage</t>
  </si>
  <si>
    <t>Cost w/Storage ($)</t>
  </si>
  <si>
    <t>Cost w/o Storage ($)</t>
  </si>
  <si>
    <t>Capital Cost</t>
  </si>
  <si>
    <t>Cost Savings</t>
  </si>
  <si>
    <t>Flag</t>
  </si>
  <si>
    <t>Flag Sum</t>
  </si>
  <si>
    <t>Simple Payback</t>
  </si>
  <si>
    <t>A6 Cost ($/kwh)</t>
  </si>
  <si>
    <t>A1 Cost ($/kWh)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</si>
</sst>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&quot;$&quot;* #,##0.00_-;\-&quot;$&quot;* #,##0.00_-;_-&quot;$&quot;* &quot;-&quot;??_-;_-@_-"/>
    <numFmt numFmtId="164" formatCode="0.0"/>
    <numFmt numFmtId="165" formatCode="_(&quot;$&quot;* #,##0.00000_);_(&quot;$&quot;* \(#,##0.00000\);_(&quot;$&quot;* &quot;-&quot;??_);_(@_)"/>
    <numFmt numFmtId="166" formatCode="&quot;$&quot;#,##0.00"/>
    <numFmt numFmtId="167" formatCode="&quot;$&quot;#,##0.00000"/>
    <numFmt numFmtId="168" formatCode="&quot;$&quot;#,##0.00000_);\(&quot;$&quot;#,##0.00000\)"/>
    <numFmt numFmtId="174" formatCode="0.00000000000000"/>
    <numFmt numFmtId="175" formatCode="0.00000000"/>
  </numFmts>
  <fonts count="11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vertAlign val="superscript"/>
      <sz val="10"/>
      <name val="Arial"/>
      <family val="2"/>
    </font>
    <font>
      <b/>
      <u/>
      <sz val="10"/>
      <name val="Arial"/>
      <family val="2"/>
    </font>
    <font>
      <vertAlign val="superscript"/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indexed="26"/>
        <bgColor rgb="FFFFFFCC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</borders>
  <cellStyleXfs count="3">
    <xf numFmtId="0" fontId="0" fillId="0" borderId="0"/>
    <xf numFmtId="0" fontId="1" fillId="0" borderId="0"/>
    <xf numFmtId="44" fontId="2" fillId="0" borderId="0" applyFont="0" applyFill="0" applyBorder="0" applyAlignment="0" applyProtection="0"/>
  </cellStyleXfs>
  <cellXfs count="164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0" fillId="2" borderId="0" xfId="0" applyNumberFormat="1" applyFill="1"/>
    <xf numFmtId="164" fontId="0" fillId="2" borderId="0" xfId="0" applyNumberFormat="1" applyFill="1"/>
    <xf numFmtId="0" fontId="3" fillId="3" borderId="1" xfId="1" applyFont="1" applyFill="1" applyBorder="1" applyAlignment="1">
      <alignment horizontal="center" vertical="center" wrapText="1"/>
    </xf>
    <xf numFmtId="0" fontId="3" fillId="4" borderId="2" xfId="1" applyFont="1" applyFill="1" applyBorder="1" applyAlignment="1">
      <alignment horizontal="center" vertical="center" wrapText="1"/>
    </xf>
    <xf numFmtId="0" fontId="1" fillId="4" borderId="2" xfId="1" applyFill="1" applyBorder="1" applyAlignment="1">
      <alignment horizontal="center" vertical="center" wrapText="1"/>
    </xf>
    <xf numFmtId="0" fontId="1" fillId="4" borderId="3" xfId="1" applyFill="1" applyBorder="1" applyAlignment="1">
      <alignment horizontal="right" vertical="center" wrapText="1"/>
    </xf>
    <xf numFmtId="0" fontId="1" fillId="4" borderId="4" xfId="1" applyFill="1" applyBorder="1" applyAlignment="1">
      <alignment horizontal="right" vertical="center"/>
    </xf>
    <xf numFmtId="0" fontId="1" fillId="4" borderId="4" xfId="1" applyFill="1" applyBorder="1" applyAlignment="1">
      <alignment horizontal="right" vertical="center" wrapText="1"/>
    </xf>
    <xf numFmtId="0" fontId="1" fillId="0" borderId="4" xfId="1" applyBorder="1" applyAlignment="1">
      <alignment horizontal="right" vertical="center"/>
    </xf>
    <xf numFmtId="165" fontId="6" fillId="0" borderId="5" xfId="2" applyNumberFormat="1" applyFont="1" applyFill="1" applyBorder="1" applyAlignment="1">
      <alignment horizontal="center" vertical="center" wrapText="1"/>
    </xf>
    <xf numFmtId="0" fontId="3" fillId="3" borderId="6" xfId="1" applyFont="1" applyFill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4" borderId="7" xfId="1" applyFont="1" applyFill="1" applyBorder="1" applyAlignment="1">
      <alignment horizontal="center" vertical="center" wrapText="1"/>
    </xf>
    <xf numFmtId="0" fontId="3" fillId="4" borderId="8" xfId="1" applyFont="1" applyFill="1" applyBorder="1" applyAlignment="1">
      <alignment horizontal="center" vertical="center" wrapText="1"/>
    </xf>
    <xf numFmtId="0" fontId="4" fillId="0" borderId="9" xfId="1" applyFont="1" applyBorder="1" applyAlignment="1">
      <alignment horizontal="center" vertical="center" wrapText="1"/>
    </xf>
    <xf numFmtId="0" fontId="1" fillId="0" borderId="0" xfId="1" applyBorder="1"/>
    <xf numFmtId="0" fontId="3" fillId="3" borderId="11" xfId="1" applyFont="1" applyFill="1" applyBorder="1" applyAlignment="1">
      <alignment horizontal="center" vertical="center" wrapText="1"/>
    </xf>
    <xf numFmtId="0" fontId="3" fillId="5" borderId="2" xfId="1" applyFont="1" applyFill="1" applyBorder="1" applyAlignment="1">
      <alignment horizontal="center" vertical="center" wrapText="1"/>
    </xf>
    <xf numFmtId="0" fontId="1" fillId="5" borderId="2" xfId="1" applyFill="1" applyBorder="1" applyAlignment="1">
      <alignment horizontal="center" vertical="center" wrapText="1"/>
    </xf>
    <xf numFmtId="165" fontId="6" fillId="0" borderId="7" xfId="2" applyNumberFormat="1" applyFont="1" applyFill="1" applyBorder="1" applyAlignment="1">
      <alignment horizontal="center" vertical="center" wrapText="1"/>
    </xf>
    <xf numFmtId="0" fontId="3" fillId="0" borderId="15" xfId="1" applyFont="1" applyBorder="1" applyAlignment="1">
      <alignment horizontal="center" vertical="center" wrapText="1"/>
    </xf>
    <xf numFmtId="0" fontId="1" fillId="0" borderId="16" xfId="1" applyBorder="1" applyAlignment="1">
      <alignment horizontal="right" vertical="center" wrapText="1"/>
    </xf>
    <xf numFmtId="0" fontId="3" fillId="0" borderId="17" xfId="1" applyFont="1" applyFill="1" applyBorder="1" applyAlignment="1">
      <alignment horizontal="center" vertical="center" wrapText="1"/>
    </xf>
    <xf numFmtId="0" fontId="1" fillId="0" borderId="7" xfId="1" applyBorder="1" applyAlignment="1">
      <alignment horizontal="center" vertical="center" wrapText="1"/>
    </xf>
    <xf numFmtId="0" fontId="1" fillId="0" borderId="8" xfId="1" applyBorder="1" applyAlignment="1">
      <alignment horizontal="center" vertical="center" wrapText="1"/>
    </xf>
    <xf numFmtId="0" fontId="3" fillId="5" borderId="8" xfId="1" applyFont="1" applyFill="1" applyBorder="1" applyAlignment="1">
      <alignment horizontal="center" vertical="center" wrapText="1"/>
    </xf>
    <xf numFmtId="0" fontId="3" fillId="0" borderId="18" xfId="1" applyFont="1" applyFill="1" applyBorder="1" applyAlignment="1">
      <alignment horizontal="center" vertical="center" wrapText="1"/>
    </xf>
    <xf numFmtId="0" fontId="1" fillId="0" borderId="14" xfId="1" applyBorder="1"/>
    <xf numFmtId="165" fontId="2" fillId="0" borderId="24" xfId="2" applyNumberFormat="1" applyFont="1" applyFill="1" applyBorder="1" applyAlignment="1">
      <alignment horizontal="center" vertical="center" wrapText="1"/>
    </xf>
    <xf numFmtId="0" fontId="1" fillId="0" borderId="0" xfId="1"/>
    <xf numFmtId="0" fontId="1" fillId="0" borderId="0" xfId="1" applyBorder="1"/>
    <xf numFmtId="0" fontId="3" fillId="0" borderId="0" xfId="1" applyFont="1"/>
    <xf numFmtId="0" fontId="3" fillId="0" borderId="19" xfId="1" applyFont="1" applyBorder="1"/>
    <xf numFmtId="0" fontId="3" fillId="0" borderId="0" xfId="1" applyFont="1" applyBorder="1"/>
    <xf numFmtId="0" fontId="3" fillId="0" borderId="20" xfId="1" applyFont="1" applyBorder="1"/>
    <xf numFmtId="0" fontId="9" fillId="0" borderId="0" xfId="1" applyFont="1" applyBorder="1"/>
    <xf numFmtId="0" fontId="2" fillId="0" borderId="0" xfId="1" applyFont="1" applyBorder="1"/>
    <xf numFmtId="0" fontId="2" fillId="0" borderId="20" xfId="1" applyFont="1" applyBorder="1"/>
    <xf numFmtId="0" fontId="3" fillId="0" borderId="21" xfId="1" applyFont="1" applyBorder="1"/>
    <xf numFmtId="0" fontId="1" fillId="0" borderId="22" xfId="1" applyBorder="1"/>
    <xf numFmtId="0" fontId="3" fillId="0" borderId="22" xfId="1" applyFont="1" applyBorder="1"/>
    <xf numFmtId="0" fontId="3" fillId="0" borderId="23" xfId="1" applyFont="1" applyBorder="1"/>
    <xf numFmtId="0" fontId="1" fillId="0" borderId="0" xfId="1" quotePrefix="1"/>
    <xf numFmtId="2" fontId="0" fillId="0" borderId="0" xfId="0" applyNumberFormat="1" applyFill="1"/>
    <xf numFmtId="164" fontId="0" fillId="0" borderId="0" xfId="0" applyNumberFormat="1" applyFill="1"/>
    <xf numFmtId="167" fontId="2" fillId="6" borderId="40" xfId="2" applyNumberFormat="1" applyFill="1" applyBorder="1" applyAlignment="1">
      <alignment horizontal="center" vertical="center"/>
    </xf>
    <xf numFmtId="167" fontId="2" fillId="6" borderId="12" xfId="2" applyNumberFormat="1" applyFill="1" applyBorder="1" applyAlignment="1">
      <alignment horizontal="center" vertical="center"/>
    </xf>
    <xf numFmtId="167" fontId="2" fillId="6" borderId="25" xfId="2" applyNumberFormat="1" applyFill="1" applyBorder="1" applyAlignment="1">
      <alignment horizontal="center" vertical="center"/>
    </xf>
    <xf numFmtId="0" fontId="1" fillId="0" borderId="24" xfId="1" applyBorder="1" applyAlignment="1">
      <alignment horizontal="center" vertical="center" wrapText="1"/>
    </xf>
    <xf numFmtId="0" fontId="1" fillId="0" borderId="29" xfId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167" fontId="2" fillId="5" borderId="24" xfId="2" applyNumberFormat="1" applyFill="1" applyBorder="1" applyAlignment="1">
      <alignment horizontal="center" vertical="center" wrapText="1"/>
    </xf>
    <xf numFmtId="167" fontId="2" fillId="5" borderId="29" xfId="2" applyNumberFormat="1" applyFill="1" applyBorder="1" applyAlignment="1">
      <alignment horizontal="center" vertical="center" wrapText="1"/>
    </xf>
    <xf numFmtId="167" fontId="2" fillId="5" borderId="4" xfId="2" applyNumberFormat="1" applyFill="1" applyBorder="1" applyAlignment="1">
      <alignment horizontal="center" vertical="center" wrapText="1"/>
    </xf>
    <xf numFmtId="165" fontId="2" fillId="0" borderId="24" xfId="2" applyNumberFormat="1" applyFont="1" applyFill="1" applyBorder="1" applyAlignment="1">
      <alignment horizontal="center" vertical="center" wrapText="1"/>
    </xf>
    <xf numFmtId="165" fontId="2" fillId="0" borderId="29" xfId="2" applyNumberFormat="1" applyFont="1" applyFill="1" applyBorder="1" applyAlignment="1">
      <alignment horizontal="center" vertical="center" wrapText="1"/>
    </xf>
    <xf numFmtId="165" fontId="2" fillId="0" borderId="4" xfId="2" applyNumberFormat="1" applyFont="1" applyFill="1" applyBorder="1" applyAlignment="1">
      <alignment horizontal="center" vertical="center" wrapText="1"/>
    </xf>
    <xf numFmtId="0" fontId="1" fillId="0" borderId="30" xfId="1" applyBorder="1" applyAlignment="1">
      <alignment horizontal="center" vertical="center" wrapText="1"/>
    </xf>
    <xf numFmtId="0" fontId="1" fillId="0" borderId="31" xfId="1" applyBorder="1" applyAlignment="1">
      <alignment horizontal="center" vertical="center" wrapText="1"/>
    </xf>
    <xf numFmtId="0" fontId="1" fillId="0" borderId="32" xfId="1" applyBorder="1" applyAlignment="1">
      <alignment horizontal="center" vertical="center" wrapText="1"/>
    </xf>
    <xf numFmtId="0" fontId="1" fillId="0" borderId="15" xfId="1" applyBorder="1" applyAlignment="1">
      <alignment horizontal="center" vertical="center" wrapText="1"/>
    </xf>
    <xf numFmtId="0" fontId="1" fillId="0" borderId="33" xfId="1" applyBorder="1" applyAlignment="1">
      <alignment horizontal="center" vertical="center" wrapText="1"/>
    </xf>
    <xf numFmtId="0" fontId="1" fillId="0" borderId="34" xfId="1" applyBorder="1" applyAlignment="1">
      <alignment horizontal="center" vertical="center" wrapText="1"/>
    </xf>
    <xf numFmtId="167" fontId="2" fillId="0" borderId="13" xfId="2" applyNumberFormat="1" applyFill="1" applyBorder="1" applyAlignment="1">
      <alignment horizontal="center" vertical="center" wrapText="1"/>
    </xf>
    <xf numFmtId="167" fontId="2" fillId="0" borderId="37" xfId="2" applyNumberFormat="1" applyFill="1" applyBorder="1" applyAlignment="1">
      <alignment horizontal="center" vertical="center" wrapText="1"/>
    </xf>
    <xf numFmtId="167" fontId="2" fillId="0" borderId="3" xfId="2" applyNumberFormat="1" applyFill="1" applyBorder="1" applyAlignment="1">
      <alignment horizontal="center" vertical="center" wrapText="1"/>
    </xf>
    <xf numFmtId="0" fontId="1" fillId="0" borderId="30" xfId="1" applyBorder="1" applyAlignment="1">
      <alignment horizontal="center" vertical="center"/>
    </xf>
    <xf numFmtId="0" fontId="1" fillId="0" borderId="31" xfId="1" applyBorder="1" applyAlignment="1">
      <alignment horizontal="center" vertical="center"/>
    </xf>
    <xf numFmtId="0" fontId="1" fillId="0" borderId="32" xfId="1" applyBorder="1" applyAlignment="1">
      <alignment horizontal="center" vertical="center"/>
    </xf>
    <xf numFmtId="0" fontId="1" fillId="0" borderId="15" xfId="1" applyBorder="1" applyAlignment="1">
      <alignment horizontal="center" vertical="center"/>
    </xf>
    <xf numFmtId="0" fontId="1" fillId="0" borderId="33" xfId="1" applyBorder="1" applyAlignment="1">
      <alignment horizontal="center" vertical="center"/>
    </xf>
    <xf numFmtId="0" fontId="1" fillId="0" borderId="34" xfId="1" applyBorder="1" applyAlignment="1">
      <alignment horizontal="center" vertical="center"/>
    </xf>
    <xf numFmtId="166" fontId="2" fillId="0" borderId="5" xfId="1" applyNumberFormat="1" applyFont="1" applyBorder="1" applyAlignment="1">
      <alignment horizontal="center" vertical="center" wrapText="1"/>
    </xf>
    <xf numFmtId="166" fontId="2" fillId="0" borderId="14" xfId="1" applyNumberFormat="1" applyFont="1" applyBorder="1" applyAlignment="1">
      <alignment horizontal="center" vertical="center" wrapText="1"/>
    </xf>
    <xf numFmtId="0" fontId="1" fillId="4" borderId="30" xfId="1" applyFill="1" applyBorder="1" applyAlignment="1">
      <alignment horizontal="center" vertical="center"/>
    </xf>
    <xf numFmtId="0" fontId="1" fillId="4" borderId="31" xfId="1" applyFill="1" applyBorder="1" applyAlignment="1">
      <alignment horizontal="center" vertical="center"/>
    </xf>
    <xf numFmtId="0" fontId="1" fillId="4" borderId="32" xfId="1" applyFill="1" applyBorder="1" applyAlignment="1">
      <alignment horizontal="center" vertical="center"/>
    </xf>
    <xf numFmtId="0" fontId="1" fillId="4" borderId="5" xfId="1" applyFill="1" applyBorder="1" applyAlignment="1">
      <alignment horizontal="center" vertical="center"/>
    </xf>
    <xf numFmtId="0" fontId="1" fillId="4" borderId="0" xfId="1" applyFill="1" applyBorder="1" applyAlignment="1">
      <alignment horizontal="center" vertical="center"/>
    </xf>
    <xf numFmtId="0" fontId="1" fillId="4" borderId="36" xfId="1" applyFill="1" applyBorder="1" applyAlignment="1">
      <alignment horizontal="center" vertical="center"/>
    </xf>
    <xf numFmtId="0" fontId="1" fillId="4" borderId="13" xfId="1" applyFill="1" applyBorder="1" applyAlignment="1">
      <alignment horizontal="center" vertical="center"/>
    </xf>
    <xf numFmtId="0" fontId="1" fillId="4" borderId="37" xfId="1" applyFill="1" applyBorder="1" applyAlignment="1">
      <alignment horizontal="center" vertical="center"/>
    </xf>
    <xf numFmtId="0" fontId="1" fillId="4" borderId="3" xfId="1" applyFill="1" applyBorder="1" applyAlignment="1">
      <alignment horizontal="center" vertical="center"/>
    </xf>
    <xf numFmtId="168" fontId="1" fillId="4" borderId="24" xfId="1" applyNumberFormat="1" applyFill="1" applyBorder="1" applyAlignment="1">
      <alignment horizontal="center"/>
    </xf>
    <xf numFmtId="168" fontId="1" fillId="4" borderId="29" xfId="1" applyNumberFormat="1" applyFill="1" applyBorder="1" applyAlignment="1">
      <alignment horizontal="center"/>
    </xf>
    <xf numFmtId="168" fontId="1" fillId="4" borderId="4" xfId="1" applyNumberFormat="1" applyFill="1" applyBorder="1" applyAlignment="1">
      <alignment horizontal="center"/>
    </xf>
    <xf numFmtId="167" fontId="2" fillId="4" borderId="13" xfId="2" applyNumberFormat="1" applyFill="1" applyBorder="1" applyAlignment="1">
      <alignment horizontal="center" vertical="center" wrapText="1"/>
    </xf>
    <xf numFmtId="167" fontId="2" fillId="4" borderId="37" xfId="2" applyNumberFormat="1" applyFill="1" applyBorder="1" applyAlignment="1">
      <alignment horizontal="center" vertical="center" wrapText="1"/>
    </xf>
    <xf numFmtId="167" fontId="2" fillId="4" borderId="3" xfId="2" applyNumberFormat="1" applyFill="1" applyBorder="1" applyAlignment="1">
      <alignment horizontal="center" vertical="center" wrapText="1"/>
    </xf>
    <xf numFmtId="0" fontId="3" fillId="3" borderId="26" xfId="1" applyFont="1" applyFill="1" applyBorder="1" applyAlignment="1">
      <alignment horizontal="center" vertical="center" wrapText="1"/>
    </xf>
    <xf numFmtId="0" fontId="3" fillId="3" borderId="27" xfId="1" applyFont="1" applyFill="1" applyBorder="1" applyAlignment="1">
      <alignment horizontal="center" vertical="center" wrapText="1"/>
    </xf>
    <xf numFmtId="0" fontId="3" fillId="3" borderId="28" xfId="1" applyFont="1" applyFill="1" applyBorder="1" applyAlignment="1">
      <alignment horizontal="center" vertical="center" wrapText="1"/>
    </xf>
    <xf numFmtId="0" fontId="5" fillId="0" borderId="35" xfId="1" applyFont="1" applyBorder="1" applyAlignment="1">
      <alignment horizontal="left" vertical="top" wrapText="1"/>
    </xf>
    <xf numFmtId="0" fontId="1" fillId="0" borderId="10" xfId="1" applyBorder="1" applyAlignment="1"/>
    <xf numFmtId="0" fontId="7" fillId="0" borderId="9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 wrapText="1"/>
    </xf>
    <xf numFmtId="0" fontId="1" fillId="4" borderId="24" xfId="1" applyFill="1" applyBorder="1" applyAlignment="1">
      <alignment horizontal="center" vertical="center" wrapText="1"/>
    </xf>
    <xf numFmtId="0" fontId="1" fillId="4" borderId="29" xfId="1" applyFill="1" applyBorder="1" applyAlignment="1">
      <alignment horizontal="center" vertical="center" wrapText="1"/>
    </xf>
    <xf numFmtId="0" fontId="1" fillId="4" borderId="4" xfId="1" applyFill="1" applyBorder="1" applyAlignment="1">
      <alignment horizontal="center" vertical="center" wrapText="1"/>
    </xf>
    <xf numFmtId="167" fontId="2" fillId="4" borderId="24" xfId="2" applyNumberFormat="1" applyFill="1" applyBorder="1" applyAlignment="1">
      <alignment horizontal="center" vertical="center" wrapText="1"/>
    </xf>
    <xf numFmtId="167" fontId="2" fillId="4" borderId="29" xfId="2" applyNumberFormat="1" applyFill="1" applyBorder="1" applyAlignment="1">
      <alignment horizontal="center" vertical="center" wrapText="1"/>
    </xf>
    <xf numFmtId="167" fontId="2" fillId="4" borderId="4" xfId="2" applyNumberFormat="1" applyFill="1" applyBorder="1" applyAlignment="1">
      <alignment horizontal="center" vertical="center" wrapText="1"/>
    </xf>
    <xf numFmtId="165" fontId="2" fillId="4" borderId="24" xfId="2" applyNumberFormat="1" applyFont="1" applyFill="1" applyBorder="1" applyAlignment="1">
      <alignment horizontal="center" vertical="center" wrapText="1"/>
    </xf>
    <xf numFmtId="165" fontId="2" fillId="4" borderId="29" xfId="2" applyNumberFormat="1" applyFont="1" applyFill="1" applyBorder="1" applyAlignment="1">
      <alignment horizontal="center" vertical="center" wrapText="1"/>
    </xf>
    <xf numFmtId="165" fontId="2" fillId="4" borderId="4" xfId="2" applyNumberFormat="1" applyFont="1" applyFill="1" applyBorder="1" applyAlignment="1">
      <alignment horizontal="center" vertical="center" wrapText="1"/>
    </xf>
    <xf numFmtId="0" fontId="5" fillId="0" borderId="38" xfId="1" applyFont="1" applyBorder="1" applyAlignment="1">
      <alignment horizontal="left" vertical="top" wrapText="1"/>
    </xf>
    <xf numFmtId="0" fontId="1" fillId="0" borderId="38" xfId="1" applyBorder="1" applyAlignment="1">
      <alignment horizontal="left" vertical="top" wrapText="1"/>
    </xf>
    <xf numFmtId="0" fontId="1" fillId="0" borderId="39" xfId="1" applyBorder="1" applyAlignment="1">
      <alignment horizontal="left" vertical="top" wrapText="1"/>
    </xf>
    <xf numFmtId="0" fontId="7" fillId="0" borderId="7" xfId="1" applyFont="1" applyBorder="1" applyAlignment="1">
      <alignment horizontal="center" vertical="center" wrapText="1"/>
    </xf>
    <xf numFmtId="0" fontId="7" fillId="0" borderId="14" xfId="1" applyFont="1" applyBorder="1" applyAlignment="1">
      <alignment horizontal="center" vertical="center" wrapText="1"/>
    </xf>
    <xf numFmtId="0" fontId="3" fillId="4" borderId="7" xfId="1" applyFont="1" applyFill="1" applyBorder="1" applyAlignment="1">
      <alignment horizontal="center" vertical="center" wrapText="1"/>
    </xf>
    <xf numFmtId="0" fontId="1" fillId="4" borderId="30" xfId="1" applyFill="1" applyBorder="1" applyAlignment="1">
      <alignment horizontal="center" vertical="center" wrapText="1"/>
    </xf>
    <xf numFmtId="0" fontId="1" fillId="4" borderId="31" xfId="1" applyFill="1" applyBorder="1" applyAlignment="1">
      <alignment horizontal="center" vertical="center" wrapText="1"/>
    </xf>
    <xf numFmtId="0" fontId="1" fillId="4" borderId="32" xfId="1" applyFill="1" applyBorder="1" applyAlignment="1">
      <alignment horizontal="center" vertical="center" wrapText="1"/>
    </xf>
    <xf numFmtId="0" fontId="1" fillId="4" borderId="5" xfId="1" applyFill="1" applyBorder="1" applyAlignment="1">
      <alignment horizontal="center" vertical="center" wrapText="1"/>
    </xf>
    <xf numFmtId="0" fontId="1" fillId="4" borderId="0" xfId="1" applyFill="1" applyBorder="1" applyAlignment="1">
      <alignment horizontal="center" vertical="center" wrapText="1"/>
    </xf>
    <xf numFmtId="0" fontId="1" fillId="4" borderId="36" xfId="1" applyFill="1" applyBorder="1" applyAlignment="1">
      <alignment horizontal="center" vertical="center" wrapText="1"/>
    </xf>
    <xf numFmtId="0" fontId="1" fillId="4" borderId="13" xfId="1" applyFill="1" applyBorder="1" applyAlignment="1">
      <alignment horizontal="center" vertical="center" wrapText="1"/>
    </xf>
    <xf numFmtId="0" fontId="1" fillId="4" borderId="37" xfId="1" applyFill="1" applyBorder="1" applyAlignment="1">
      <alignment horizontal="center" vertical="center" wrapText="1"/>
    </xf>
    <xf numFmtId="0" fontId="1" fillId="4" borderId="3" xfId="1" applyFill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4" xfId="1" applyFont="1" applyBorder="1" applyAlignment="1">
      <alignment horizontal="center" vertical="center" wrapText="1"/>
    </xf>
    <xf numFmtId="168" fontId="1" fillId="4" borderId="24" xfId="1" applyNumberFormat="1" applyFill="1" applyBorder="1" applyAlignment="1">
      <alignment horizontal="center" vertical="center"/>
    </xf>
    <xf numFmtId="168" fontId="1" fillId="4" borderId="29" xfId="1" applyNumberFormat="1" applyFill="1" applyBorder="1" applyAlignment="1">
      <alignment horizontal="center" vertical="center"/>
    </xf>
    <xf numFmtId="168" fontId="1" fillId="4" borderId="4" xfId="1" applyNumberFormat="1" applyFill="1" applyBorder="1" applyAlignment="1">
      <alignment horizontal="center" vertical="center"/>
    </xf>
    <xf numFmtId="0" fontId="1" fillId="4" borderId="44" xfId="1" applyFill="1" applyBorder="1" applyAlignment="1">
      <alignment horizontal="center" vertical="center" wrapText="1"/>
    </xf>
    <xf numFmtId="0" fontId="1" fillId="4" borderId="45" xfId="1" applyFill="1" applyBorder="1" applyAlignment="1">
      <alignment horizontal="center" vertical="center" wrapText="1"/>
    </xf>
    <xf numFmtId="0" fontId="1" fillId="4" borderId="42" xfId="1" applyFill="1" applyBorder="1" applyAlignment="1">
      <alignment horizontal="center" vertical="center" wrapText="1"/>
    </xf>
    <xf numFmtId="0" fontId="5" fillId="0" borderId="46" xfId="1" applyFont="1" applyBorder="1" applyAlignment="1">
      <alignment horizontal="left" vertical="top" wrapText="1"/>
    </xf>
    <xf numFmtId="0" fontId="7" fillId="0" borderId="41" xfId="1" applyFont="1" applyBorder="1" applyAlignment="1">
      <alignment horizontal="center" vertical="center" wrapText="1"/>
    </xf>
    <xf numFmtId="167" fontId="2" fillId="0" borderId="24" xfId="2" applyNumberFormat="1" applyFill="1" applyBorder="1" applyAlignment="1">
      <alignment horizontal="center" vertical="center" wrapText="1"/>
    </xf>
    <xf numFmtId="167" fontId="2" fillId="0" borderId="29" xfId="2" applyNumberFormat="1" applyFill="1" applyBorder="1" applyAlignment="1">
      <alignment horizontal="center" vertical="center" wrapText="1"/>
    </xf>
    <xf numFmtId="167" fontId="2" fillId="0" borderId="4" xfId="2" applyNumberFormat="1" applyFill="1" applyBorder="1" applyAlignment="1">
      <alignment horizontal="center" vertical="center" wrapText="1"/>
    </xf>
    <xf numFmtId="167" fontId="2" fillId="0" borderId="47" xfId="2" applyNumberFormat="1" applyFill="1" applyBorder="1" applyAlignment="1">
      <alignment horizontal="center" vertical="center" wrapText="1"/>
    </xf>
    <xf numFmtId="167" fontId="2" fillId="0" borderId="48" xfId="2" applyNumberFormat="1" applyFill="1" applyBorder="1" applyAlignment="1">
      <alignment horizontal="center" vertical="center" wrapText="1"/>
    </xf>
    <xf numFmtId="167" fontId="2" fillId="0" borderId="16" xfId="2" applyNumberFormat="1" applyFill="1" applyBorder="1" applyAlignment="1">
      <alignment horizontal="center" vertical="center" wrapText="1"/>
    </xf>
    <xf numFmtId="0" fontId="3" fillId="4" borderId="41" xfId="1" applyFont="1" applyFill="1" applyBorder="1" applyAlignment="1">
      <alignment horizontal="center" vertical="center" wrapText="1"/>
    </xf>
    <xf numFmtId="167" fontId="2" fillId="4" borderId="49" xfId="2" applyNumberFormat="1" applyFill="1" applyBorder="1" applyAlignment="1">
      <alignment horizontal="center" vertical="center" wrapText="1"/>
    </xf>
    <xf numFmtId="167" fontId="2" fillId="4" borderId="50" xfId="2" applyNumberFormat="1" applyFill="1" applyBorder="1" applyAlignment="1">
      <alignment horizontal="center" vertical="center" wrapText="1"/>
    </xf>
    <xf numFmtId="167" fontId="2" fillId="4" borderId="43" xfId="2" applyNumberFormat="1" applyFill="1" applyBorder="1" applyAlignment="1">
      <alignment horizontal="center" vertical="center" wrapText="1"/>
    </xf>
    <xf numFmtId="167" fontId="2" fillId="6" borderId="51" xfId="2" applyNumberFormat="1" applyFill="1" applyBorder="1" applyAlignment="1">
      <alignment horizontal="center" vertical="center"/>
    </xf>
    <xf numFmtId="174" fontId="0" fillId="0" borderId="0" xfId="0" applyNumberFormat="1"/>
    <xf numFmtId="0" fontId="0" fillId="2" borderId="0" xfId="0" applyFill="1"/>
    <xf numFmtId="0" fontId="1" fillId="4" borderId="4" xfId="1" applyFill="1" applyBorder="1" applyAlignment="1">
      <alignment horizontal="right" vertical="center"/>
    </xf>
    <xf numFmtId="0" fontId="1" fillId="4" borderId="4" xfId="1" applyFill="1" applyBorder="1" applyAlignment="1">
      <alignment horizontal="right" vertical="center" wrapText="1"/>
    </xf>
    <xf numFmtId="0" fontId="1" fillId="0" borderId="4" xfId="1" applyBorder="1" applyAlignment="1">
      <alignment horizontal="right" vertical="center"/>
    </xf>
    <xf numFmtId="0" fontId="3" fillId="0" borderId="7" xfId="1" applyFont="1" applyBorder="1" applyAlignment="1">
      <alignment horizontal="center" vertical="center" wrapText="1"/>
    </xf>
    <xf numFmtId="0" fontId="7" fillId="0" borderId="7" xfId="1" applyFont="1" applyBorder="1" applyAlignment="1">
      <alignment horizontal="center" vertical="center" wrapText="1"/>
    </xf>
    <xf numFmtId="0" fontId="3" fillId="4" borderId="7" xfId="1" applyFont="1" applyFill="1" applyBorder="1" applyAlignment="1">
      <alignment horizontal="center" vertical="center" wrapText="1"/>
    </xf>
    <xf numFmtId="0" fontId="3" fillId="4" borderId="8" xfId="1" applyFont="1" applyFill="1" applyBorder="1" applyAlignment="1">
      <alignment horizontal="center" vertical="center" wrapText="1"/>
    </xf>
    <xf numFmtId="0" fontId="1" fillId="0" borderId="0" xfId="1" applyBorder="1"/>
    <xf numFmtId="0" fontId="7" fillId="0" borderId="14" xfId="1" applyFont="1" applyBorder="1" applyAlignment="1">
      <alignment horizontal="center" vertical="center" wrapText="1"/>
    </xf>
    <xf numFmtId="0" fontId="7" fillId="0" borderId="41" xfId="1" applyFont="1" applyBorder="1" applyAlignment="1">
      <alignment horizontal="center" vertical="center" wrapText="1"/>
    </xf>
    <xf numFmtId="0" fontId="3" fillId="4" borderId="41" xfId="1" applyFont="1" applyFill="1" applyBorder="1" applyAlignment="1">
      <alignment horizontal="center" vertical="center" wrapText="1"/>
    </xf>
    <xf numFmtId="0" fontId="1" fillId="4" borderId="43" xfId="1" applyFill="1" applyBorder="1" applyAlignment="1">
      <alignment horizontal="right" vertical="center" wrapText="1"/>
    </xf>
    <xf numFmtId="0" fontId="3" fillId="0" borderId="15" xfId="1" applyFont="1" applyBorder="1" applyAlignment="1">
      <alignment horizontal="center" vertical="center" wrapText="1"/>
    </xf>
    <xf numFmtId="0" fontId="1" fillId="0" borderId="16" xfId="1" applyBorder="1" applyAlignment="1">
      <alignment horizontal="right" vertical="center" wrapText="1"/>
    </xf>
    <xf numFmtId="0" fontId="1" fillId="0" borderId="14" xfId="1" applyBorder="1"/>
    <xf numFmtId="9" fontId="0" fillId="0" borderId="0" xfId="0" applyNumberFormat="1"/>
    <xf numFmtId="175" fontId="0" fillId="0" borderId="0" xfId="0" applyNumberFormat="1"/>
  </cellXfs>
  <cellStyles count="3">
    <cellStyle name="Currency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'Hourly Data'!$K$5402:$K$5425</c:f>
              <c:numCache>
                <c:formatCode>0.00</c:formatCode>
                <c:ptCount val="24"/>
                <c:pt idx="0">
                  <c:v>5.4032402186063271</c:v>
                </c:pt>
                <c:pt idx="1">
                  <c:v>5.1619186283758758</c:v>
                </c:pt>
                <c:pt idx="2">
                  <c:v>4.8651954979132803</c:v>
                </c:pt>
                <c:pt idx="3">
                  <c:v>5.1277859650851578</c:v>
                </c:pt>
                <c:pt idx="4">
                  <c:v>5.8018337802157856</c:v>
                </c:pt>
                <c:pt idx="5">
                  <c:v>7.3640424652323846</c:v>
                </c:pt>
                <c:pt idx="6">
                  <c:v>12.992093483820691</c:v>
                </c:pt>
                <c:pt idx="7">
                  <c:v>18.522466147267128</c:v>
                </c:pt>
                <c:pt idx="8">
                  <c:v>22.430720046270725</c:v>
                </c:pt>
                <c:pt idx="9">
                  <c:v>23.958633295947166</c:v>
                </c:pt>
                <c:pt idx="10">
                  <c:v>24.855994406014741</c:v>
                </c:pt>
                <c:pt idx="11">
                  <c:v>25.76114058192648</c:v>
                </c:pt>
                <c:pt idx="12">
                  <c:v>26.642477392054403</c:v>
                </c:pt>
                <c:pt idx="13">
                  <c:v>26.97652824818589</c:v>
                </c:pt>
                <c:pt idx="14">
                  <c:v>26.318730186406285</c:v>
                </c:pt>
                <c:pt idx="15">
                  <c:v>23.876079872782483</c:v>
                </c:pt>
                <c:pt idx="16">
                  <c:v>18.871133630789181</c:v>
                </c:pt>
                <c:pt idx="17">
                  <c:v>12.910080485426908</c:v>
                </c:pt>
                <c:pt idx="18">
                  <c:v>9.0710265224375419</c:v>
                </c:pt>
                <c:pt idx="19">
                  <c:v>7.6001587130322514</c:v>
                </c:pt>
                <c:pt idx="20">
                  <c:v>6.8039988586095834</c:v>
                </c:pt>
                <c:pt idx="21">
                  <c:v>6.0708251462226297</c:v>
                </c:pt>
                <c:pt idx="22">
                  <c:v>5.8854178877700924</c:v>
                </c:pt>
                <c:pt idx="23">
                  <c:v>5.4169377404989101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8-4E34-9997-6DD94A3C03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'Hourly Data'!$L$5402:$L$5425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0.29009999999999997</c:v>
                </c:pt>
                <c:pt idx="6">
                  <c:v>3.2923499999999994</c:v>
                </c:pt>
                <c:pt idx="7">
                  <c:v>12.638750000000002</c:v>
                </c:pt>
                <c:pt idx="8">
                  <c:v>22.497199999999999</c:v>
                </c:pt>
                <c:pt idx="9">
                  <c:v>30.202749999999995</c:v>
                </c:pt>
                <c:pt idx="10">
                  <c:v>35.442750000000004</c:v>
                </c:pt>
                <c:pt idx="11">
                  <c:v>38.29515</c:v>
                </c:pt>
                <c:pt idx="12">
                  <c:v>39.168050000000001</c:v>
                </c:pt>
                <c:pt idx="13">
                  <c:v>38.098050000000001</c:v>
                </c:pt>
                <c:pt idx="14">
                  <c:v>34.196899999999999</c:v>
                </c:pt>
                <c:pt idx="15">
                  <c:v>27.235300000000002</c:v>
                </c:pt>
                <c:pt idx="16">
                  <c:v>17.298999999999999</c:v>
                </c:pt>
                <c:pt idx="17">
                  <c:v>7.2843999999999989</c:v>
                </c:pt>
                <c:pt idx="18">
                  <c:v>0.75480000000000003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8-4E34-9997-6DD94A3C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990848"/>
        <c:axId val="484987240"/>
      </c:line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'Hourly Data'!$M$5402:$M$5425</c:f>
              <c:numCache>
                <c:formatCode>General</c:formatCode>
                <c:ptCount val="24"/>
                <c:pt idx="0">
                  <c:v>0.18637999999999999</c:v>
                </c:pt>
                <c:pt idx="1">
                  <c:v>0.18637999999999999</c:v>
                </c:pt>
                <c:pt idx="2">
                  <c:v>0.18637999999999999</c:v>
                </c:pt>
                <c:pt idx="3">
                  <c:v>0.18637999999999999</c:v>
                </c:pt>
                <c:pt idx="4">
                  <c:v>0.18637999999999999</c:v>
                </c:pt>
                <c:pt idx="5">
                  <c:v>0.18637999999999999</c:v>
                </c:pt>
                <c:pt idx="6">
                  <c:v>0.18637999999999999</c:v>
                </c:pt>
                <c:pt idx="7">
                  <c:v>0.18637999999999999</c:v>
                </c:pt>
                <c:pt idx="8">
                  <c:v>0.25796000000000002</c:v>
                </c:pt>
                <c:pt idx="9">
                  <c:v>0.25796000000000002</c:v>
                </c:pt>
                <c:pt idx="10">
                  <c:v>0.25796000000000002</c:v>
                </c:pt>
                <c:pt idx="11">
                  <c:v>0.25796000000000002</c:v>
                </c:pt>
                <c:pt idx="12">
                  <c:v>0.55478000000000005</c:v>
                </c:pt>
                <c:pt idx="13">
                  <c:v>0.55478000000000005</c:v>
                </c:pt>
                <c:pt idx="14">
                  <c:v>0.55478000000000005</c:v>
                </c:pt>
                <c:pt idx="15">
                  <c:v>0.55478000000000005</c:v>
                </c:pt>
                <c:pt idx="16">
                  <c:v>0.55478000000000005</c:v>
                </c:pt>
                <c:pt idx="17">
                  <c:v>0.55478000000000005</c:v>
                </c:pt>
                <c:pt idx="18">
                  <c:v>0.25796000000000002</c:v>
                </c:pt>
                <c:pt idx="19">
                  <c:v>0.25796000000000002</c:v>
                </c:pt>
                <c:pt idx="20">
                  <c:v>0.25796000000000002</c:v>
                </c:pt>
                <c:pt idx="21">
                  <c:v>0.18637999999999999</c:v>
                </c:pt>
                <c:pt idx="22">
                  <c:v>0.18637999999999999</c:v>
                </c:pt>
                <c:pt idx="23">
                  <c:v>0.18637999999999999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8-4E34-9997-6DD94A3C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68624"/>
        <c:axId val="475661408"/>
      </c:lineChart>
      <c:catAx>
        <c:axId val="48499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87240"/>
        <c:crosses val="autoZero"/>
        <c:auto val="1"/>
        <c:lblAlgn val="ctr"/>
        <c:lblOffset val="100"/>
        <c:noMultiLvlLbl val="0"/>
      </c:catAx>
      <c:valAx>
        <c:axId val="48498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90848"/>
        <c:crosses val="autoZero"/>
        <c:crossBetween val="between"/>
      </c:valAx>
      <c:valAx>
        <c:axId val="475661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68624"/>
        <c:crosses val="max"/>
        <c:crossBetween val="between"/>
      </c:valAx>
      <c:catAx>
        <c:axId val="475668624"/>
        <c:scaling>
          <c:orientation val="minMax"/>
        </c:scaling>
        <c:delete val="1"/>
        <c:axPos val="b"/>
        <c:majorTickMark val="out"/>
        <c:minorTickMark val="none"/>
        <c:tickLblPos val="nextTo"/>
        <c:crossAx val="4756614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868680</xdr:colOff>
      <xdr:row>5406</xdr:row>
      <xdr:rowOff>121920</xdr:rowOff>
    </xdr:from>
    <xdr:to>
      <xdr:col>11</xdr:col>
      <xdr:colOff>731520</xdr:colOff>
      <xdr:row>5421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711923-0CE3-430A-A5A3-32AC3AFF7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tabSelected="1" topLeftCell="J1" zoomScale="99" zoomScaleNormal="99" workbookViewId="0">
      <selection activeCell="U10" sqref="U10"/>
    </sheetView>
  </sheetViews>
  <sheetFormatPr defaultRowHeight="14.4" x14ac:dyDescent="0.3"/>
  <cols>
    <col min="1" max="1" width="10.33203125" bestFit="1" customWidth="1"/>
    <col min="6" max="6" width="13.33203125" style="1" bestFit="1" customWidth="1"/>
    <col min="7" max="9" width="13.33203125" style="1" customWidth="1"/>
    <col min="10" max="10" width="10.5546875" bestFit="1" customWidth="1"/>
    <col min="11" max="11" width="18.109375" style="47" bestFit="1" customWidth="1"/>
    <col min="12" max="12" width="19.109375" style="48" bestFit="1" customWidth="1"/>
    <col min="13" max="13" width="14.109375" bestFit="1" customWidth="1"/>
    <col min="14" max="14" width="14.109375" customWidth="1"/>
    <col min="15" max="15" width="18.6640625" bestFit="1" customWidth="1"/>
    <col min="16" max="16" width="11.88671875" bestFit="1" customWidth="1"/>
    <col min="17" max="17" width="20.21875" bestFit="1" customWidth="1"/>
    <col min="18" max="18" width="18.88671875" bestFit="1" customWidth="1"/>
    <col min="19" max="19" width="14.109375" bestFit="1" customWidth="1"/>
    <col min="20" max="21" width="14.109375" customWidth="1"/>
    <col min="23" max="23" width="17.88671875" bestFit="1" customWidth="1"/>
  </cols>
  <sheetData>
    <row r="1" spans="1:24" x14ac:dyDescent="0.3">
      <c r="A1" t="s">
        <v>29</v>
      </c>
      <c r="B1" t="s">
        <v>5</v>
      </c>
      <c r="C1" t="s">
        <v>6</v>
      </c>
      <c r="D1" t="s">
        <v>0</v>
      </c>
      <c r="E1" t="s">
        <v>30</v>
      </c>
      <c r="F1" s="1" t="s">
        <v>14</v>
      </c>
      <c r="G1" s="1" t="s">
        <v>33</v>
      </c>
      <c r="H1" s="1" t="s">
        <v>32</v>
      </c>
      <c r="I1" s="1" t="s">
        <v>34</v>
      </c>
      <c r="J1" t="s">
        <v>31</v>
      </c>
      <c r="K1" s="4" t="s">
        <v>35</v>
      </c>
      <c r="L1" s="5" t="s">
        <v>70</v>
      </c>
      <c r="M1" t="s">
        <v>125</v>
      </c>
      <c r="N1" t="s">
        <v>126</v>
      </c>
      <c r="O1" t="s">
        <v>113</v>
      </c>
      <c r="P1" s="146" t="s">
        <v>111</v>
      </c>
      <c r="Q1" t="s">
        <v>114</v>
      </c>
      <c r="R1" t="s">
        <v>115</v>
      </c>
      <c r="S1" t="s">
        <v>117</v>
      </c>
      <c r="T1" t="s">
        <v>122</v>
      </c>
      <c r="W1" t="s">
        <v>119</v>
      </c>
      <c r="X1" s="1">
        <f>SUM(P2:P8761)</f>
        <v>19560.547208365726</v>
      </c>
    </row>
    <row r="2" spans="1:24" x14ac:dyDescent="0.3">
      <c r="A2" s="3">
        <f>DATE(2018, B2, C2)</f>
        <v>43101</v>
      </c>
      <c r="B2">
        <v>1</v>
      </c>
      <c r="C2">
        <v>1</v>
      </c>
      <c r="D2">
        <v>1</v>
      </c>
      <c r="E2">
        <v>0</v>
      </c>
      <c r="F2" s="1">
        <f>VLOOKUP(A2,Weather!$A$1:$E$366, 5)</f>
        <v>0</v>
      </c>
      <c r="G2" s="1">
        <f>VLOOKUP(D2, Winter!$A$1:$E$25, 2)</f>
        <v>281.81818181818198</v>
      </c>
      <c r="H2" s="1">
        <f>VLOOKUP(D2, Winter!$A$1:$E$25, 3)</f>
        <v>257.04002047196798</v>
      </c>
      <c r="I2" s="1">
        <f>VLOOKUP(D2, Winter!$A$1:$E$25, 5)</f>
        <v>266.355140186916</v>
      </c>
      <c r="J2" s="1">
        <f>IF(E2=0, I2, H2 + (G2-H2)*F2)</f>
        <v>266.355140186916</v>
      </c>
      <c r="K2" s="47">
        <f>J2*1000/53453</f>
        <v>4.9829783208971614</v>
      </c>
      <c r="L2" s="48">
        <f>Solar!K19/1000*Variables!$B$3</f>
        <v>0</v>
      </c>
      <c r="M2" s="1">
        <f>IF(E2=1, VLOOKUP(D2, Sheet1!$E$2:$G$26, 2), Sheet1!$G$3)</f>
        <v>0.18618000000000001</v>
      </c>
      <c r="N2" s="1">
        <f>'Electricity Rates'!$J$3</f>
        <v>0.19270000000000001</v>
      </c>
      <c r="O2" s="145">
        <f>L2-K2</f>
        <v>-4.9829783208971614</v>
      </c>
      <c r="P2">
        <f>N2*K2</f>
        <v>0.96021992243688303</v>
      </c>
      <c r="Q2">
        <v>0</v>
      </c>
      <c r="R2" s="145">
        <f>-O2</f>
        <v>4.9829783208971614</v>
      </c>
      <c r="S2">
        <f>R2*M2</f>
        <v>0.92773090378463352</v>
      </c>
      <c r="T2">
        <f>IF(AND(R2&gt;0, M2&gt;0.3), 1, 0)</f>
        <v>0</v>
      </c>
      <c r="W2" t="s">
        <v>118</v>
      </c>
      <c r="X2">
        <f>SUM(S2:S8761)</f>
        <v>4439.5473534185112</v>
      </c>
    </row>
    <row r="3" spans="1:24" x14ac:dyDescent="0.3">
      <c r="A3" s="3">
        <f t="shared" ref="A3:A66" si="0">DATE(2018, B3, C3)</f>
        <v>43101</v>
      </c>
      <c r="B3">
        <v>1</v>
      </c>
      <c r="C3">
        <v>1</v>
      </c>
      <c r="D3">
        <v>2</v>
      </c>
      <c r="E3">
        <v>0</v>
      </c>
      <c r="F3" s="1">
        <f>VLOOKUP(A3,Weather!$A$1:$E$366, 5)</f>
        <v>0</v>
      </c>
      <c r="G3" s="1">
        <f>VLOOKUP(D3, Winter!$A$1:$E$25, 2)</f>
        <v>282.10356994603501</v>
      </c>
      <c r="H3" s="1">
        <f>VLOOKUP(D3, Winter!$A$1:$E$25, 3)</f>
        <v>280.66066600651902</v>
      </c>
      <c r="I3" s="1">
        <f>VLOOKUP(D3, Winter!$A$1:$E$25, 5)</f>
        <v>285.04672897196201</v>
      </c>
      <c r="J3" s="1">
        <f t="shared" ref="J3:J66" si="1">IF(E3=0, I3, H3 + (G3-H3)*F3)</f>
        <v>285.04672897196201</v>
      </c>
      <c r="K3" s="47">
        <f t="shared" ref="K3:K66" si="2">J3*1000/53453</f>
        <v>5.3326610100829139</v>
      </c>
      <c r="L3" s="48">
        <f>Solar!K20/1000*Variables!$B$3</f>
        <v>0</v>
      </c>
      <c r="M3" s="1">
        <f>IF(E3=1, VLOOKUP(D3, Sheet1!$E$2:$G$26, 2), Sheet1!$G$3)</f>
        <v>0.18618000000000001</v>
      </c>
      <c r="N3" s="1">
        <f>'Electricity Rates'!$J$3</f>
        <v>0.19270000000000001</v>
      </c>
      <c r="O3" s="145">
        <f>L3-K3</f>
        <v>-5.3326610100829139</v>
      </c>
      <c r="P3">
        <f t="shared" ref="P3:P66" si="3">N3*K3</f>
        <v>1.0276037766429775</v>
      </c>
      <c r="Q3">
        <f>IF(O3&gt;0, IF(Q2+O3*Variables!$B$5&lt;Variables!$B$4, Q2+O3*Variables!$B$5, Variables!$B$4), IF(Q2&gt;-O3, Q2+O3/Variables!$B$5, 0))</f>
        <v>0</v>
      </c>
      <c r="R3">
        <f>IF(O3&gt;0, 0, IF(Q2&gt;-O3, 0, -O3 - Q2*Variables!$B$5))</f>
        <v>5.3326610100829139</v>
      </c>
      <c r="S3">
        <f t="shared" ref="S3:S66" si="4">R3*M3</f>
        <v>0.99283482685723701</v>
      </c>
      <c r="T3">
        <f t="shared" ref="T3:T66" si="5">IF(AND(R3&gt;0, M3&gt;0.3), 1, 0)</f>
        <v>0</v>
      </c>
      <c r="W3" t="s">
        <v>121</v>
      </c>
      <c r="X3" s="1">
        <f>X1-X2</f>
        <v>15120.999854947215</v>
      </c>
    </row>
    <row r="4" spans="1:24" x14ac:dyDescent="0.3">
      <c r="A4" s="3">
        <f t="shared" si="0"/>
        <v>43101</v>
      </c>
      <c r="B4">
        <v>1</v>
      </c>
      <c r="C4">
        <v>1</v>
      </c>
      <c r="D4">
        <v>3</v>
      </c>
      <c r="E4">
        <v>0</v>
      </c>
      <c r="F4" s="1">
        <f>VLOOKUP(A4,Weather!$A$1:$E$366, 5)</f>
        <v>0</v>
      </c>
      <c r="G4" s="1">
        <f>VLOOKUP(D4, Winter!$A$1:$E$25, 2)</f>
        <v>282.300747198007</v>
      </c>
      <c r="H4" s="1">
        <f>VLOOKUP(D4, Winter!$A$1:$E$25, 3)</f>
        <v>272.72727272727298</v>
      </c>
      <c r="I4" s="1">
        <f>VLOOKUP(D4, Winter!$A$1:$E$25, 5)</f>
        <v>271.02803738317698</v>
      </c>
      <c r="J4" s="1">
        <f t="shared" si="1"/>
        <v>271.02803738317698</v>
      </c>
      <c r="K4" s="47">
        <f t="shared" si="2"/>
        <v>5.0703989931935904</v>
      </c>
      <c r="L4" s="48">
        <f>Solar!K21/1000*Variables!$B$3</f>
        <v>0</v>
      </c>
      <c r="M4" s="1">
        <f>IF(E4=1, VLOOKUP(D4, Sheet1!$E$2:$G$26, 2), Sheet1!$G$3)</f>
        <v>0.18618000000000001</v>
      </c>
      <c r="N4" s="1">
        <f>'Electricity Rates'!$J$3</f>
        <v>0.19270000000000001</v>
      </c>
      <c r="O4" s="145">
        <f>L4-K4</f>
        <v>-5.0703989931935904</v>
      </c>
      <c r="P4">
        <f t="shared" si="3"/>
        <v>0.97706588598840494</v>
      </c>
      <c r="Q4">
        <f>IF(O4&gt;0, IF(Q3+O4*Variables!$B$5&lt;Variables!$B$4, Q3+O4*Variables!$B$5, Variables!$B$4), IF(Q3&gt;-O4, Q3+O4/Variables!$B$5, 0))</f>
        <v>0</v>
      </c>
      <c r="R4">
        <f>IF(O4&gt;0, 0, IF(Q3&gt;-O4, 0, -O4 - Q3*Variables!$B$5))</f>
        <v>5.0703989931935904</v>
      </c>
      <c r="S4">
        <f t="shared" si="4"/>
        <v>0.9440068845527827</v>
      </c>
      <c r="T4">
        <f t="shared" si="5"/>
        <v>0</v>
      </c>
      <c r="W4" t="s">
        <v>120</v>
      </c>
      <c r="X4">
        <f>2200*Variables!B3 + 390*Variables!B4</f>
        <v>149000</v>
      </c>
    </row>
    <row r="5" spans="1:24" x14ac:dyDescent="0.3">
      <c r="A5" s="3">
        <f t="shared" si="0"/>
        <v>43101</v>
      </c>
      <c r="B5">
        <v>1</v>
      </c>
      <c r="C5">
        <v>1</v>
      </c>
      <c r="D5">
        <v>4</v>
      </c>
      <c r="E5">
        <v>0</v>
      </c>
      <c r="F5" s="1">
        <f>VLOOKUP(A5,Weather!$A$1:$E$366, 5)</f>
        <v>0</v>
      </c>
      <c r="G5" s="1">
        <f>VLOOKUP(D5, Winter!$A$1:$E$25, 2)</f>
        <v>308.82074789439099</v>
      </c>
      <c r="H5" s="1">
        <f>VLOOKUP(D5, Winter!$A$1:$E$25, 3)</f>
        <v>281.81818181818198</v>
      </c>
      <c r="I5" s="1">
        <f>VLOOKUP(D5, Winter!$A$1:$E$25, 5)</f>
        <v>285.04672897196201</v>
      </c>
      <c r="J5" s="1">
        <f t="shared" si="1"/>
        <v>285.04672897196201</v>
      </c>
      <c r="K5" s="47">
        <f t="shared" si="2"/>
        <v>5.3326610100829139</v>
      </c>
      <c r="L5" s="48">
        <f>Solar!K22/1000*Variables!$B$3</f>
        <v>0</v>
      </c>
      <c r="M5" s="1">
        <f>IF(E5=1, VLOOKUP(D5, Sheet1!$E$2:$G$26, 2), Sheet1!$G$3)</f>
        <v>0.18618000000000001</v>
      </c>
      <c r="N5" s="1">
        <f>'Electricity Rates'!$J$3</f>
        <v>0.19270000000000001</v>
      </c>
      <c r="O5" s="145">
        <f>L5-K5</f>
        <v>-5.3326610100829139</v>
      </c>
      <c r="P5">
        <f t="shared" si="3"/>
        <v>1.0276037766429775</v>
      </c>
      <c r="Q5">
        <f>IF(O5&gt;0, IF(Q4+O5*Variables!$B$5&lt;Variables!$B$4, Q4+O5*Variables!$B$5, Variables!$B$4), IF(Q4&gt;-O5, Q4+O5/Variables!$B$5, 0))</f>
        <v>0</v>
      </c>
      <c r="R5">
        <f>IF(O5&gt;0, 0, IF(Q4&gt;-O5, 0, -O5 - Q4*Variables!$B$5))</f>
        <v>5.3326610100829139</v>
      </c>
      <c r="S5">
        <f t="shared" si="4"/>
        <v>0.99283482685723701</v>
      </c>
      <c r="T5">
        <f t="shared" si="5"/>
        <v>0</v>
      </c>
      <c r="W5" t="s">
        <v>124</v>
      </c>
      <c r="X5">
        <f>X4/X3</f>
        <v>9.8538457396552985</v>
      </c>
    </row>
    <row r="6" spans="1:24" x14ac:dyDescent="0.3">
      <c r="A6" s="3">
        <f t="shared" si="0"/>
        <v>43101</v>
      </c>
      <c r="B6">
        <v>1</v>
      </c>
      <c r="C6">
        <v>1</v>
      </c>
      <c r="D6">
        <v>5</v>
      </c>
      <c r="E6">
        <v>0</v>
      </c>
      <c r="F6" s="1">
        <f>VLOOKUP(A6,Weather!$A$1:$E$366, 5)</f>
        <v>0</v>
      </c>
      <c r="G6" s="1">
        <f>VLOOKUP(D6, Winter!$A$1:$E$25, 2)</f>
        <v>308.63160471300301</v>
      </c>
      <c r="H6" s="1">
        <f>VLOOKUP(D6, Winter!$A$1:$E$25, 3)</f>
        <v>300</v>
      </c>
      <c r="I6" s="1">
        <f>VLOOKUP(D6, Winter!$A$1:$E$25, 5)</f>
        <v>303.73831775700899</v>
      </c>
      <c r="J6" s="1">
        <f t="shared" si="1"/>
        <v>303.73831775700899</v>
      </c>
      <c r="K6" s="47">
        <f t="shared" si="2"/>
        <v>5.6823436992686851</v>
      </c>
      <c r="L6" s="48">
        <f>Solar!K23/1000*Variables!$B$3</f>
        <v>0</v>
      </c>
      <c r="M6" s="1">
        <f>IF(E6=1, VLOOKUP(D6, Sheet1!$E$2:$G$26, 2), Sheet1!$G$3)</f>
        <v>0.18618000000000001</v>
      </c>
      <c r="N6" s="1">
        <f>'Electricity Rates'!$J$3</f>
        <v>0.19270000000000001</v>
      </c>
      <c r="O6" s="145">
        <f>L6-K6</f>
        <v>-5.6823436992686851</v>
      </c>
      <c r="P6">
        <f t="shared" si="3"/>
        <v>1.0949876308490756</v>
      </c>
      <c r="Q6">
        <f>IF(O6&gt;0, IF(Q5+O6*Variables!$B$5&lt;Variables!$B$4, Q5+O6*Variables!$B$5, Variables!$B$4), IF(Q5&gt;-O6, Q5+O6/Variables!$B$5, 0))</f>
        <v>0</v>
      </c>
      <c r="R6">
        <f>IF(O6&gt;0, 0, IF(Q5&gt;-O6, 0, -O6 - Q5*Variables!$B$5))</f>
        <v>5.6823436992686851</v>
      </c>
      <c r="S6">
        <f t="shared" si="4"/>
        <v>1.0579387499298438</v>
      </c>
      <c r="T6">
        <f t="shared" si="5"/>
        <v>0</v>
      </c>
    </row>
    <row r="7" spans="1:24" x14ac:dyDescent="0.3">
      <c r="A7" s="3">
        <f t="shared" si="0"/>
        <v>43101</v>
      </c>
      <c r="B7">
        <v>1</v>
      </c>
      <c r="C7">
        <v>1</v>
      </c>
      <c r="D7">
        <v>6</v>
      </c>
      <c r="E7">
        <v>0</v>
      </c>
      <c r="F7" s="1">
        <f>VLOOKUP(A7,Weather!$A$1:$E$366, 5)</f>
        <v>0</v>
      </c>
      <c r="G7" s="1">
        <f>VLOOKUP(D7, Winter!$A$1:$E$25, 2)</f>
        <v>331.81818181818198</v>
      </c>
      <c r="H7" s="1">
        <f>VLOOKUP(D7, Winter!$A$1:$E$25, 3)</f>
        <v>317.955250948497</v>
      </c>
      <c r="I7" s="1">
        <f>VLOOKUP(D7, Winter!$A$1:$E$25, 5)</f>
        <v>322.42990654205602</v>
      </c>
      <c r="J7" s="1">
        <f t="shared" si="1"/>
        <v>322.42990654205602</v>
      </c>
      <c r="K7" s="47">
        <f t="shared" si="2"/>
        <v>6.0320263884544554</v>
      </c>
      <c r="L7" s="48">
        <f>Solar!K24/1000*Variables!$B$3</f>
        <v>0</v>
      </c>
      <c r="M7" s="1">
        <f>IF(E7=1, VLOOKUP(D7, Sheet1!$E$2:$G$26, 2), Sheet1!$G$3)</f>
        <v>0.18618000000000001</v>
      </c>
      <c r="N7" s="1">
        <f>'Electricity Rates'!$J$3</f>
        <v>0.19270000000000001</v>
      </c>
      <c r="O7" s="145">
        <f>L7-K7</f>
        <v>-6.0320263884544554</v>
      </c>
      <c r="P7">
        <f t="shared" si="3"/>
        <v>1.1623714850551736</v>
      </c>
      <c r="Q7">
        <f>IF(O7&gt;0, IF(Q6+O7*Variables!$B$5&lt;Variables!$B$4, Q6+O7*Variables!$B$5, Variables!$B$4), IF(Q6&gt;-O7, Q6+O7/Variables!$B$5, 0))</f>
        <v>0</v>
      </c>
      <c r="R7">
        <f>IF(O7&gt;0, 0, IF(Q6&gt;-O7, 0, -O7 - Q6*Variables!$B$5))</f>
        <v>6.0320263884544554</v>
      </c>
      <c r="S7">
        <f t="shared" si="4"/>
        <v>1.1230426730024505</v>
      </c>
      <c r="T7">
        <f t="shared" si="5"/>
        <v>0</v>
      </c>
      <c r="W7" t="s">
        <v>123</v>
      </c>
      <c r="X7">
        <f>SUM(T:T)</f>
        <v>110</v>
      </c>
    </row>
    <row r="8" spans="1:24" x14ac:dyDescent="0.3">
      <c r="A8" s="3">
        <f t="shared" si="0"/>
        <v>43101</v>
      </c>
      <c r="B8">
        <v>1</v>
      </c>
      <c r="C8">
        <v>1</v>
      </c>
      <c r="D8">
        <v>7</v>
      </c>
      <c r="E8">
        <v>0</v>
      </c>
      <c r="F8" s="1">
        <f>VLOOKUP(A8,Weather!$A$1:$E$366, 5)</f>
        <v>0</v>
      </c>
      <c r="G8" s="1">
        <f>VLOOKUP(D8, Winter!$A$1:$E$25, 2)</f>
        <v>445.45454545454498</v>
      </c>
      <c r="H8" s="1">
        <f>VLOOKUP(D8, Winter!$A$1:$E$25, 3)</f>
        <v>393.94630558862502</v>
      </c>
      <c r="I8" s="1">
        <f>VLOOKUP(D8, Winter!$A$1:$E$25, 5)</f>
        <v>313.08411214953298</v>
      </c>
      <c r="J8" s="1">
        <f t="shared" si="1"/>
        <v>313.08411214953298</v>
      </c>
      <c r="K8" s="47">
        <f t="shared" si="2"/>
        <v>5.8571850438615796</v>
      </c>
      <c r="L8" s="48">
        <f>Solar!K25/1000*Variables!$B$3</f>
        <v>0</v>
      </c>
      <c r="M8" s="1">
        <f>IF(E8=1, VLOOKUP(D8, Sheet1!$E$2:$G$26, 2), Sheet1!$G$3)</f>
        <v>0.18618000000000001</v>
      </c>
      <c r="N8" s="1">
        <f>'Electricity Rates'!$J$3</f>
        <v>0.19270000000000001</v>
      </c>
      <c r="O8" s="145">
        <f>L8-K8</f>
        <v>-5.8571850438615796</v>
      </c>
      <c r="P8">
        <f t="shared" si="3"/>
        <v>1.1286795579521265</v>
      </c>
      <c r="Q8">
        <f>IF(O8&gt;0, IF(Q7+O8*Variables!$B$5&lt;Variables!$B$4, Q7+O8*Variables!$B$5, Variables!$B$4), IF(Q7&gt;-O8, Q7+O8/Variables!$B$5, 0))</f>
        <v>0</v>
      </c>
      <c r="R8" s="163">
        <f>IF(O8&gt;0, 0, IF(Q7&gt;-O8, 0, -O8 - Q7*Variables!$B$5))</f>
        <v>5.8571850438615796</v>
      </c>
      <c r="S8">
        <f t="shared" si="4"/>
        <v>1.0904907114661491</v>
      </c>
      <c r="T8">
        <f t="shared" si="5"/>
        <v>0</v>
      </c>
    </row>
    <row r="9" spans="1:24" x14ac:dyDescent="0.3">
      <c r="A9" s="3">
        <f t="shared" si="0"/>
        <v>43101</v>
      </c>
      <c r="B9">
        <v>1</v>
      </c>
      <c r="C9">
        <v>1</v>
      </c>
      <c r="D9">
        <v>8</v>
      </c>
      <c r="E9">
        <v>0</v>
      </c>
      <c r="F9" s="1">
        <f>VLOOKUP(A9,Weather!$A$1:$E$366, 5)</f>
        <v>0</v>
      </c>
      <c r="G9" s="1">
        <f>VLOOKUP(D9, Winter!$A$1:$E$25, 2)</f>
        <v>654.54545454545405</v>
      </c>
      <c r="H9" s="1">
        <f>VLOOKUP(D9, Winter!$A$1:$E$25, 3)</f>
        <v>498.50910668787998</v>
      </c>
      <c r="I9" s="1">
        <f>VLOOKUP(D9, Winter!$A$1:$E$25, 5)</f>
        <v>294.39252336448601</v>
      </c>
      <c r="J9" s="1">
        <f t="shared" si="1"/>
        <v>294.39252336448601</v>
      </c>
      <c r="K9" s="47">
        <f t="shared" si="2"/>
        <v>5.5075023546758084</v>
      </c>
      <c r="L9" s="48">
        <f>Solar!K26/1000*Variables!$B$3</f>
        <v>0.68584999999999996</v>
      </c>
      <c r="M9" s="1">
        <f>IF(E9=1, VLOOKUP(D9, Sheet1!$E$2:$G$26, 2), Sheet1!$G$3)</f>
        <v>0.18618000000000001</v>
      </c>
      <c r="N9" s="1">
        <f>'Electricity Rates'!$J$3</f>
        <v>0.19270000000000001</v>
      </c>
      <c r="O9" s="145">
        <f>L9-K9</f>
        <v>-4.8216523546758081</v>
      </c>
      <c r="P9">
        <f t="shared" si="3"/>
        <v>1.0612957037460284</v>
      </c>
      <c r="Q9">
        <f>IF(O9&gt;0, IF(Q8+O9*Variables!$B$5&lt;Variables!$B$4, Q8+O9*Variables!$B$5, Variables!$B$4), IF(Q8&gt;-O9, Q8+O9/Variables!$B$5, 0))</f>
        <v>0</v>
      </c>
      <c r="R9">
        <f>IF(O9&gt;0, 0, IF(Q8&gt;-O9, 0, -O9 - Q8*Variables!$B$5))</f>
        <v>4.8216523546758081</v>
      </c>
      <c r="S9">
        <f t="shared" si="4"/>
        <v>0.89769523539354201</v>
      </c>
      <c r="T9">
        <f t="shared" si="5"/>
        <v>0</v>
      </c>
    </row>
    <row r="10" spans="1:24" x14ac:dyDescent="0.3">
      <c r="A10" s="3">
        <f t="shared" si="0"/>
        <v>43101</v>
      </c>
      <c r="B10">
        <v>1</v>
      </c>
      <c r="C10">
        <v>1</v>
      </c>
      <c r="D10">
        <v>9</v>
      </c>
      <c r="E10">
        <v>0</v>
      </c>
      <c r="F10" s="1">
        <f>VLOOKUP(A10,Weather!$A$1:$E$366, 5)</f>
        <v>0</v>
      </c>
      <c r="G10" s="1">
        <f>VLOOKUP(D10, Winter!$A$1:$E$25, 2)</f>
        <v>801.59817351598099</v>
      </c>
      <c r="H10" s="1">
        <f>VLOOKUP(D10, Winter!$A$1:$E$25, 3)</f>
        <v>564.97068280688404</v>
      </c>
      <c r="I10" s="1">
        <f>VLOOKUP(D10, Winter!$A$1:$E$25, 5)</f>
        <v>313.08411214953298</v>
      </c>
      <c r="J10" s="1">
        <f t="shared" si="1"/>
        <v>313.08411214953298</v>
      </c>
      <c r="K10" s="47">
        <f t="shared" si="2"/>
        <v>5.8571850438615796</v>
      </c>
      <c r="L10" s="48">
        <f>Solar!K27/1000*Variables!$B$3</f>
        <v>8.329600000000001</v>
      </c>
      <c r="M10" s="1">
        <f>IF(E10=1, VLOOKUP(D10, Sheet1!$E$2:$G$26, 2), Sheet1!$G$3)</f>
        <v>0.18618000000000001</v>
      </c>
      <c r="N10" s="1">
        <f>'Electricity Rates'!$J$3</f>
        <v>0.19270000000000001</v>
      </c>
      <c r="O10" s="145">
        <f>L10-K10</f>
        <v>2.4724149561384214</v>
      </c>
      <c r="P10">
        <f t="shared" si="3"/>
        <v>1.1286795579521265</v>
      </c>
      <c r="Q10">
        <f>IF(O10&gt;0, IF(Q9+O10*Variables!$B$5&lt;Variables!$B$4, Q9+O10*Variables!$B$5, Variables!$B$4), IF(Q9&gt;-O10, Q9+O10/Variables!$B$5, 0))</f>
        <v>2.3240700587701162</v>
      </c>
      <c r="R10">
        <f>IF(O10&gt;0, 0, IF(Q9&gt;-O10, 0, -O10 - Q9*Variables!$B$5))</f>
        <v>0</v>
      </c>
      <c r="S10">
        <f t="shared" si="4"/>
        <v>0</v>
      </c>
      <c r="T10">
        <f t="shared" si="5"/>
        <v>0</v>
      </c>
    </row>
    <row r="11" spans="1:24" x14ac:dyDescent="0.3">
      <c r="A11" s="3">
        <f t="shared" si="0"/>
        <v>43101</v>
      </c>
      <c r="B11">
        <v>1</v>
      </c>
      <c r="C11">
        <v>1</v>
      </c>
      <c r="D11">
        <v>10</v>
      </c>
      <c r="E11">
        <v>0</v>
      </c>
      <c r="F11" s="1">
        <f>VLOOKUP(A11,Weather!$A$1:$E$366, 5)</f>
        <v>0</v>
      </c>
      <c r="G11" s="1">
        <f>VLOOKUP(D11, Winter!$A$1:$E$25, 2)</f>
        <v>929.05770029057601</v>
      </c>
      <c r="H11" s="1">
        <f>VLOOKUP(D11, Winter!$A$1:$E$25, 3)</f>
        <v>583.82380756350199</v>
      </c>
      <c r="I11" s="1">
        <f>VLOOKUP(D11, Winter!$A$1:$E$25, 5)</f>
        <v>331.77570093457899</v>
      </c>
      <c r="J11" s="1">
        <f t="shared" si="1"/>
        <v>331.77570093457899</v>
      </c>
      <c r="K11" s="47">
        <f t="shared" si="2"/>
        <v>6.2068677330473312</v>
      </c>
      <c r="L11" s="48">
        <f>Solar!K28/1000*Variables!$B$3</f>
        <v>17.141349999999999</v>
      </c>
      <c r="M11" s="1">
        <f>IF(E11=1, VLOOKUP(D11, Sheet1!$E$2:$G$26, 2), Sheet1!$G$3)</f>
        <v>0.18618000000000001</v>
      </c>
      <c r="N11" s="1">
        <f>'Electricity Rates'!$J$3</f>
        <v>0.19270000000000001</v>
      </c>
      <c r="O11" s="145">
        <f>L11-K11</f>
        <v>10.934482266952667</v>
      </c>
      <c r="P11">
        <f t="shared" si="3"/>
        <v>1.1960634121582208</v>
      </c>
      <c r="Q11">
        <f>IF(O11&gt;0, IF(Q10+O11*Variables!$B$5&lt;Variables!$B$4, Q10+O11*Variables!$B$5, Variables!$B$4), IF(Q10&gt;-O11, Q10+O11/Variables!$B$5, 0))</f>
        <v>12.602483389705624</v>
      </c>
      <c r="R11">
        <f>IF(O11&gt;0, 0, IF(Q10&gt;-O11, 0, -O11 - Q10*Variables!$B$5))</f>
        <v>0</v>
      </c>
      <c r="S11">
        <f t="shared" si="4"/>
        <v>0</v>
      </c>
      <c r="T11">
        <f t="shared" si="5"/>
        <v>0</v>
      </c>
    </row>
    <row r="12" spans="1:24" x14ac:dyDescent="0.3">
      <c r="A12" s="3">
        <f t="shared" si="0"/>
        <v>43101</v>
      </c>
      <c r="B12">
        <v>1</v>
      </c>
      <c r="C12">
        <v>1</v>
      </c>
      <c r="D12">
        <v>11</v>
      </c>
      <c r="E12">
        <v>0</v>
      </c>
      <c r="F12" s="1">
        <f>VLOOKUP(A12,Weather!$A$1:$E$366, 5)</f>
        <v>0</v>
      </c>
      <c r="G12" s="1">
        <f>VLOOKUP(D12, Winter!$A$1:$E$25, 2)</f>
        <v>1001.98733914487</v>
      </c>
      <c r="H12" s="1">
        <f>VLOOKUP(D12, Winter!$A$1:$E$25, 3)</f>
        <v>602.66024321587895</v>
      </c>
      <c r="I12" s="1">
        <f>VLOOKUP(D12, Winter!$A$1:$E$25, 5)</f>
        <v>331.77570093457899</v>
      </c>
      <c r="J12" s="1">
        <f t="shared" si="1"/>
        <v>331.77570093457899</v>
      </c>
      <c r="K12" s="47">
        <f t="shared" si="2"/>
        <v>6.2068677330473312</v>
      </c>
      <c r="L12" s="48">
        <f>Solar!K29/1000*Variables!$B$3</f>
        <v>24.3048</v>
      </c>
      <c r="M12" s="1">
        <f>IF(E12=1, VLOOKUP(D12, Sheet1!$E$2:$G$26, 2), Sheet1!$G$3)</f>
        <v>0.18618000000000001</v>
      </c>
      <c r="N12" s="1">
        <f>'Electricity Rates'!$J$3</f>
        <v>0.19270000000000001</v>
      </c>
      <c r="O12" s="145">
        <f>L12-K12</f>
        <v>18.097932266952668</v>
      </c>
      <c r="P12">
        <f t="shared" si="3"/>
        <v>1.1960634121582208</v>
      </c>
      <c r="Q12">
        <f>IF(O12&gt;0, IF(Q11+O12*Variables!$B$5&lt;Variables!$B$4, Q11+O12*Variables!$B$5, Variables!$B$4), IF(Q11&gt;-O12, Q11+O12/Variables!$B$5, 0))</f>
        <v>29.614539720641133</v>
      </c>
      <c r="R12">
        <f>IF(O12&gt;0, 0, IF(Q11&gt;-O12, 0, -O12 - Q11*Variables!$B$5))</f>
        <v>0</v>
      </c>
      <c r="S12">
        <f t="shared" si="4"/>
        <v>0</v>
      </c>
      <c r="T12">
        <f t="shared" si="5"/>
        <v>0</v>
      </c>
    </row>
    <row r="13" spans="1:24" x14ac:dyDescent="0.3">
      <c r="A13" s="3">
        <f t="shared" si="0"/>
        <v>43101</v>
      </c>
      <c r="B13">
        <v>1</v>
      </c>
      <c r="C13">
        <v>1</v>
      </c>
      <c r="D13">
        <v>12</v>
      </c>
      <c r="E13">
        <v>0</v>
      </c>
      <c r="F13" s="1">
        <f>VLOOKUP(A13,Weather!$A$1:$E$366, 5)</f>
        <v>0</v>
      </c>
      <c r="G13" s="1">
        <f>VLOOKUP(D13, Winter!$A$1:$E$25, 2)</f>
        <v>1020.36633457866</v>
      </c>
      <c r="H13" s="1">
        <f>VLOOKUP(D13, Winter!$A$1:$E$25, 3)</f>
        <v>602.46553699974402</v>
      </c>
      <c r="I13" s="1">
        <f>VLOOKUP(D13, Winter!$A$1:$E$25, 5)</f>
        <v>327.10280373831802</v>
      </c>
      <c r="J13" s="1">
        <f t="shared" si="1"/>
        <v>327.10280373831802</v>
      </c>
      <c r="K13" s="47">
        <f t="shared" si="2"/>
        <v>6.1194470607509031</v>
      </c>
      <c r="L13" s="48">
        <f>Solar!K30/1000*Variables!$B$3</f>
        <v>28.246499999999997</v>
      </c>
      <c r="M13" s="1">
        <f>IF(E13=1, VLOOKUP(D13, Sheet1!$E$2:$G$26, 2), Sheet1!$G$3)</f>
        <v>0.18618000000000001</v>
      </c>
      <c r="N13" s="1">
        <f>'Electricity Rates'!$J$3</f>
        <v>0.19270000000000001</v>
      </c>
      <c r="O13" s="145">
        <f>L13-K13</f>
        <v>22.127052939249094</v>
      </c>
      <c r="P13">
        <f t="shared" si="3"/>
        <v>1.1792174486066991</v>
      </c>
      <c r="Q13">
        <f>IF(O13&gt;0, IF(Q12+O13*Variables!$B$5&lt;Variables!$B$4, Q12+O13*Variables!$B$5, Variables!$B$4), IF(Q12&gt;-O13, Q12+O13/Variables!$B$5, 0))</f>
        <v>50.413969483535283</v>
      </c>
      <c r="R13">
        <f>IF(O13&gt;0, 0, IF(Q12&gt;-O13, 0, -O13 - Q12*Variables!$B$5))</f>
        <v>0</v>
      </c>
      <c r="S13">
        <f t="shared" si="4"/>
        <v>0</v>
      </c>
      <c r="T13">
        <f t="shared" si="5"/>
        <v>0</v>
      </c>
    </row>
    <row r="14" spans="1:24" x14ac:dyDescent="0.3">
      <c r="A14" s="3">
        <f t="shared" si="0"/>
        <v>43101</v>
      </c>
      <c r="B14">
        <v>1</v>
      </c>
      <c r="C14">
        <v>1</v>
      </c>
      <c r="D14">
        <v>13</v>
      </c>
      <c r="E14">
        <v>0</v>
      </c>
      <c r="F14" s="1">
        <f>VLOOKUP(A14,Weather!$A$1:$E$366, 5)</f>
        <v>0</v>
      </c>
      <c r="G14" s="1">
        <f>VLOOKUP(D14, Winter!$A$1:$E$25, 2)</f>
        <v>1065.99730178497</v>
      </c>
      <c r="H14" s="1">
        <f>VLOOKUP(D14, Winter!$A$1:$E$25, 3)</f>
        <v>611.78362020049099</v>
      </c>
      <c r="I14" s="1">
        <f>VLOOKUP(D14, Winter!$A$1:$E$25, 5)</f>
        <v>322.42990654205602</v>
      </c>
      <c r="J14" s="1">
        <f t="shared" si="1"/>
        <v>322.42990654205602</v>
      </c>
      <c r="K14" s="47">
        <f t="shared" si="2"/>
        <v>6.0320263884544554</v>
      </c>
      <c r="L14" s="48">
        <f>Solar!K31/1000*Variables!$B$3</f>
        <v>28.717300000000002</v>
      </c>
      <c r="M14" s="1">
        <f>IF(E14=1, VLOOKUP(D14, Sheet1!$E$2:$G$26, 2), Sheet1!$G$3)</f>
        <v>0.18618000000000001</v>
      </c>
      <c r="N14" s="1">
        <f>'Electricity Rates'!$J$3</f>
        <v>0.19270000000000001</v>
      </c>
      <c r="O14" s="145">
        <f>L14-K14</f>
        <v>22.685273611545547</v>
      </c>
      <c r="P14">
        <f t="shared" si="3"/>
        <v>1.1623714850551736</v>
      </c>
      <c r="Q14">
        <f>IF(O14&gt;0, IF(Q13+O14*Variables!$B$5&lt;Variables!$B$4, Q13+O14*Variables!$B$5, Variables!$B$4), IF(Q13&gt;-O14, Q13+O14/Variables!$B$5, 0))</f>
        <v>71.738126678388099</v>
      </c>
      <c r="R14">
        <f>IF(O14&gt;0, 0, IF(Q13&gt;-O14, 0, -O14 - Q13*Variables!$B$5))</f>
        <v>0</v>
      </c>
      <c r="S14">
        <f t="shared" si="4"/>
        <v>0</v>
      </c>
      <c r="T14">
        <f t="shared" si="5"/>
        <v>0</v>
      </c>
    </row>
    <row r="15" spans="1:24" x14ac:dyDescent="0.3">
      <c r="A15" s="3">
        <f t="shared" si="0"/>
        <v>43101</v>
      </c>
      <c r="B15">
        <v>1</v>
      </c>
      <c r="C15">
        <v>1</v>
      </c>
      <c r="D15">
        <v>14</v>
      </c>
      <c r="E15">
        <v>0</v>
      </c>
      <c r="F15" s="1">
        <f>VLOOKUP(A15,Weather!$A$1:$E$366, 5)</f>
        <v>0</v>
      </c>
      <c r="G15" s="1">
        <f>VLOOKUP(D15, Winter!$A$1:$E$25, 2)</f>
        <v>1084.3762972187601</v>
      </c>
      <c r="H15" s="1">
        <f>VLOOKUP(D15, Winter!$A$1:$E$25, 3)</f>
        <v>611.59447701910301</v>
      </c>
      <c r="I15" s="1">
        <f>VLOOKUP(D15, Winter!$A$1:$E$25, 5)</f>
        <v>303.73831775700899</v>
      </c>
      <c r="J15" s="1">
        <f t="shared" si="1"/>
        <v>303.73831775700899</v>
      </c>
      <c r="K15" s="47">
        <f t="shared" si="2"/>
        <v>5.6823436992686851</v>
      </c>
      <c r="L15" s="48">
        <f>Solar!K32/1000*Variables!$B$3</f>
        <v>25.964800000000004</v>
      </c>
      <c r="M15" s="1">
        <f>IF(E15=1, VLOOKUP(D15, Sheet1!$E$2:$G$26, 2), Sheet1!$G$3)</f>
        <v>0.18618000000000001</v>
      </c>
      <c r="N15" s="1">
        <f>'Electricity Rates'!$J$3</f>
        <v>0.19270000000000001</v>
      </c>
      <c r="O15" s="145">
        <f>L15-K15</f>
        <v>20.282456300731319</v>
      </c>
      <c r="P15">
        <f t="shared" si="3"/>
        <v>1.0949876308490756</v>
      </c>
      <c r="Q15">
        <f>IF(O15&gt;0, IF(Q14+O15*Variables!$B$5&lt;Variables!$B$4, Q14+O15*Variables!$B$5, Variables!$B$4), IF(Q14&gt;-O15, Q14+O15/Variables!$B$5, 0))</f>
        <v>90.803635601075541</v>
      </c>
      <c r="R15">
        <f>IF(O15&gt;0, 0, IF(Q14&gt;-O15, 0, -O15 - Q14*Variables!$B$5))</f>
        <v>0</v>
      </c>
      <c r="S15">
        <f t="shared" si="4"/>
        <v>0</v>
      </c>
      <c r="T15">
        <f t="shared" si="5"/>
        <v>0</v>
      </c>
    </row>
    <row r="16" spans="1:24" x14ac:dyDescent="0.3">
      <c r="A16" s="3">
        <f t="shared" si="0"/>
        <v>43101</v>
      </c>
      <c r="B16">
        <v>1</v>
      </c>
      <c r="C16">
        <v>1</v>
      </c>
      <c r="D16">
        <v>15</v>
      </c>
      <c r="E16">
        <v>0</v>
      </c>
      <c r="F16" s="1">
        <f>VLOOKUP(A16,Weather!$A$1:$E$366, 5)</f>
        <v>0</v>
      </c>
      <c r="G16" s="1">
        <f>VLOOKUP(D16, Winter!$A$1:$E$25, 2)</f>
        <v>1093.6540058115399</v>
      </c>
      <c r="H16" s="1">
        <f>VLOOKUP(D16, Winter!$A$1:$E$25, 3)</f>
        <v>601.87029228184497</v>
      </c>
      <c r="I16" s="1">
        <f>VLOOKUP(D16, Winter!$A$1:$E$25, 5)</f>
        <v>271.02803738317698</v>
      </c>
      <c r="J16" s="1">
        <f t="shared" si="1"/>
        <v>271.02803738317698</v>
      </c>
      <c r="K16" s="47">
        <f t="shared" si="2"/>
        <v>5.0703989931935904</v>
      </c>
      <c r="L16" s="48">
        <f>Solar!K33/1000*Variables!$B$3</f>
        <v>20.024799999999999</v>
      </c>
      <c r="M16" s="1">
        <f>IF(E16=1, VLOOKUP(D16, Sheet1!$E$2:$G$26, 2), Sheet1!$G$3)</f>
        <v>0.18618000000000001</v>
      </c>
      <c r="N16" s="1">
        <f>'Electricity Rates'!$J$3</f>
        <v>0.19270000000000001</v>
      </c>
      <c r="O16" s="145">
        <f>L16-K16</f>
        <v>14.954401006806409</v>
      </c>
      <c r="P16">
        <f t="shared" si="3"/>
        <v>0.97706588598840494</v>
      </c>
      <c r="Q16">
        <f>IF(O16&gt;0, IF(Q15+O16*Variables!$B$5&lt;Variables!$B$4, Q15+O16*Variables!$B$5, Variables!$B$4), IF(Q15&gt;-O16, Q15+O16/Variables!$B$5, 0))</f>
        <v>100</v>
      </c>
      <c r="R16">
        <f>IF(O16&gt;0, 0, IF(Q15&gt;-O16, 0, -O16 - Q15*Variables!$B$5))</f>
        <v>0</v>
      </c>
      <c r="S16">
        <f t="shared" si="4"/>
        <v>0</v>
      </c>
      <c r="T16">
        <f t="shared" si="5"/>
        <v>0</v>
      </c>
    </row>
    <row r="17" spans="1:20" x14ac:dyDescent="0.3">
      <c r="A17" s="3">
        <f t="shared" si="0"/>
        <v>43101</v>
      </c>
      <c r="B17">
        <v>1</v>
      </c>
      <c r="C17">
        <v>1</v>
      </c>
      <c r="D17">
        <v>16</v>
      </c>
      <c r="E17">
        <v>0</v>
      </c>
      <c r="F17" s="1">
        <f>VLOOKUP(A17,Weather!$A$1:$E$366, 5)</f>
        <v>0</v>
      </c>
      <c r="G17" s="1">
        <f>VLOOKUP(D17, Winter!$A$1:$E$25, 2)</f>
        <v>1039.2953507679499</v>
      </c>
      <c r="H17" s="1">
        <f>VLOOKUP(D17, Winter!$A$1:$E$25, 3)</f>
        <v>558.82352941176396</v>
      </c>
      <c r="I17" s="1">
        <f>VLOOKUP(D17, Winter!$A$1:$E$25, 5)</f>
        <v>252.336448598131</v>
      </c>
      <c r="J17" s="1">
        <f t="shared" si="1"/>
        <v>252.336448598131</v>
      </c>
      <c r="K17" s="47">
        <f t="shared" si="2"/>
        <v>4.7207163040078388</v>
      </c>
      <c r="L17" s="48">
        <f>Solar!K34/1000*Variables!$B$3</f>
        <v>12.3109</v>
      </c>
      <c r="M17" s="1">
        <f>IF(E17=1, VLOOKUP(D17, Sheet1!$E$2:$G$26, 2), Sheet1!$G$3)</f>
        <v>0.18618000000000001</v>
      </c>
      <c r="N17" s="1">
        <f>'Electricity Rates'!$J$3</f>
        <v>0.19270000000000001</v>
      </c>
      <c r="O17" s="145">
        <f>L17-K17</f>
        <v>7.5901836959921614</v>
      </c>
      <c r="P17">
        <f t="shared" si="3"/>
        <v>0.90968203178231055</v>
      </c>
      <c r="Q17">
        <f>IF(O17&gt;0, IF(Q16+O17*Variables!$B$5&lt;Variables!$B$4, Q16+O17*Variables!$B$5, Variables!$B$4), IF(Q16&gt;-O17, Q16+O17/Variables!$B$5, 0))</f>
        <v>100</v>
      </c>
      <c r="R17">
        <f>IF(O17&gt;0, 0, IF(Q16&gt;-O17, 0, -O17 - Q16*Variables!$B$5))</f>
        <v>0</v>
      </c>
      <c r="S17">
        <f t="shared" si="4"/>
        <v>0</v>
      </c>
      <c r="T17">
        <f t="shared" si="5"/>
        <v>0</v>
      </c>
    </row>
    <row r="18" spans="1:20" x14ac:dyDescent="0.3">
      <c r="A18" s="3">
        <f t="shared" si="0"/>
        <v>43101</v>
      </c>
      <c r="B18">
        <v>1</v>
      </c>
      <c r="C18">
        <v>1</v>
      </c>
      <c r="D18">
        <v>17</v>
      </c>
      <c r="E18">
        <v>0</v>
      </c>
      <c r="F18" s="1">
        <f>VLOOKUP(A18,Weather!$A$1:$E$366, 5)</f>
        <v>0</v>
      </c>
      <c r="G18" s="1">
        <f>VLOOKUP(D18, Winter!$A$1:$E$25, 2)</f>
        <v>889.47696139476898</v>
      </c>
      <c r="H18" s="1">
        <f>VLOOKUP(D18, Winter!$A$1:$E$25, 3)</f>
        <v>506.24728802056097</v>
      </c>
      <c r="I18" s="1">
        <f>VLOOKUP(D18, Winter!$A$1:$E$25, 5)</f>
        <v>228.971962616822</v>
      </c>
      <c r="J18" s="1">
        <f t="shared" si="1"/>
        <v>228.971962616822</v>
      </c>
      <c r="K18" s="47">
        <f t="shared" si="2"/>
        <v>4.28361294252562</v>
      </c>
      <c r="L18" s="48">
        <f>Solar!K35/1000*Variables!$B$3</f>
        <v>3.0395499999999998</v>
      </c>
      <c r="M18" s="1">
        <f>IF(E18=1, VLOOKUP(D18, Sheet1!$E$2:$G$26, 2), Sheet1!$G$3)</f>
        <v>0.18618000000000001</v>
      </c>
      <c r="N18" s="1">
        <f>'Electricity Rates'!$J$3</f>
        <v>0.19270000000000001</v>
      </c>
      <c r="O18" s="145">
        <f>L18-K18</f>
        <v>-1.2440629425256202</v>
      </c>
      <c r="P18">
        <f t="shared" si="3"/>
        <v>0.82545221402468705</v>
      </c>
      <c r="Q18">
        <f>IF(O18&gt;0, IF(Q17+O18*Variables!$B$5&lt;Variables!$B$4, Q17+O18*Variables!$B$5, Variables!$B$4), IF(Q17&gt;-O18, Q17+O18/Variables!$B$5, 0))</f>
        <v>98.676528784547216</v>
      </c>
      <c r="R18">
        <f>IF(O18&gt;0, 0, IF(Q17&gt;-O18, 0, -O18 - Q17*Variables!$B$5))</f>
        <v>0</v>
      </c>
      <c r="S18">
        <f t="shared" si="4"/>
        <v>0</v>
      </c>
      <c r="T18">
        <f t="shared" si="5"/>
        <v>0</v>
      </c>
    </row>
    <row r="19" spans="1:20" x14ac:dyDescent="0.3">
      <c r="A19" s="3">
        <f t="shared" si="0"/>
        <v>43101</v>
      </c>
      <c r="B19">
        <v>1</v>
      </c>
      <c r="C19">
        <v>1</v>
      </c>
      <c r="D19">
        <v>18</v>
      </c>
      <c r="E19">
        <v>0</v>
      </c>
      <c r="F19" s="1">
        <f>VLOOKUP(A19,Weather!$A$1:$E$366, 5)</f>
        <v>0</v>
      </c>
      <c r="G19" s="1">
        <f>VLOOKUP(D19, Winter!$A$1:$E$25, 2)</f>
        <v>689.67932752179297</v>
      </c>
      <c r="H19" s="1">
        <f>VLOOKUP(D19, Winter!$A$1:$E$25, 3)</f>
        <v>477.48083534529701</v>
      </c>
      <c r="I19" s="1">
        <f>VLOOKUP(D19, Winter!$A$1:$E$25, 5)</f>
        <v>257.009345794392</v>
      </c>
      <c r="J19" s="1">
        <f t="shared" si="1"/>
        <v>257.009345794392</v>
      </c>
      <c r="K19" s="47">
        <f t="shared" si="2"/>
        <v>4.808136976304267</v>
      </c>
      <c r="L19" s="48">
        <f>Solar!K36/1000*Variables!$B$3</f>
        <v>0</v>
      </c>
      <c r="M19" s="1">
        <f>IF(E19=1, VLOOKUP(D19, Sheet1!$E$2:$G$26, 2), Sheet1!$G$3)</f>
        <v>0.18618000000000001</v>
      </c>
      <c r="N19" s="1">
        <f>'Electricity Rates'!$J$3</f>
        <v>0.19270000000000001</v>
      </c>
      <c r="O19" s="145">
        <f>L19-K19</f>
        <v>-4.808136976304267</v>
      </c>
      <c r="P19">
        <f t="shared" si="3"/>
        <v>0.92652799533383234</v>
      </c>
      <c r="Q19">
        <f>IF(O19&gt;0, IF(Q18+O19*Variables!$B$5&lt;Variables!$B$4, Q18+O19*Variables!$B$5, Variables!$B$4), IF(Q18&gt;-O19, Q18+O19/Variables!$B$5, 0))</f>
        <v>93.561489448053308</v>
      </c>
      <c r="R19">
        <f>IF(O19&gt;0, 0, IF(Q18&gt;-O19, 0, -O19 - Q18*Variables!$B$5))</f>
        <v>0</v>
      </c>
      <c r="S19">
        <f t="shared" si="4"/>
        <v>0</v>
      </c>
      <c r="T19">
        <f t="shared" si="5"/>
        <v>0</v>
      </c>
    </row>
    <row r="20" spans="1:20" x14ac:dyDescent="0.3">
      <c r="A20" s="3">
        <f t="shared" si="0"/>
        <v>43101</v>
      </c>
      <c r="B20">
        <v>1</v>
      </c>
      <c r="C20">
        <v>1</v>
      </c>
      <c r="D20">
        <v>19</v>
      </c>
      <c r="E20">
        <v>0</v>
      </c>
      <c r="F20" s="1">
        <f>VLOOKUP(A20,Weather!$A$1:$E$366, 5)</f>
        <v>0</v>
      </c>
      <c r="G20" s="1">
        <f>VLOOKUP(D20, Winter!$A$1:$E$25, 2)</f>
        <v>503.50249066002402</v>
      </c>
      <c r="H20" s="1">
        <f>VLOOKUP(D20, Winter!$A$1:$E$25, 3)</f>
        <v>367.75553800108997</v>
      </c>
      <c r="I20" s="1">
        <f>VLOOKUP(D20, Winter!$A$1:$E$25, 5)</f>
        <v>266.355140186916</v>
      </c>
      <c r="J20" s="1">
        <f t="shared" si="1"/>
        <v>266.355140186916</v>
      </c>
      <c r="K20" s="47">
        <f t="shared" si="2"/>
        <v>4.9829783208971614</v>
      </c>
      <c r="L20" s="48">
        <f>Solar!K37/1000*Variables!$B$3</f>
        <v>0</v>
      </c>
      <c r="M20" s="1">
        <f>IF(E20=1, VLOOKUP(D20, Sheet1!$E$2:$G$26, 2), Sheet1!$G$3)</f>
        <v>0.18618000000000001</v>
      </c>
      <c r="N20" s="1">
        <f>'Electricity Rates'!$J$3</f>
        <v>0.19270000000000001</v>
      </c>
      <c r="O20" s="145">
        <f>L20-K20</f>
        <v>-4.9829783208971614</v>
      </c>
      <c r="P20">
        <f t="shared" si="3"/>
        <v>0.96021992243688303</v>
      </c>
      <c r="Q20">
        <f>IF(O20&gt;0, IF(Q19+O20*Variables!$B$5&lt;Variables!$B$4, Q19+O20*Variables!$B$5, Variables!$B$4), IF(Q19&gt;-O20, Q19+O20/Variables!$B$5, 0))</f>
        <v>88.26044868114144</v>
      </c>
      <c r="R20">
        <f>IF(O20&gt;0, 0, IF(Q19&gt;-O20, 0, -O20 - Q19*Variables!$B$5))</f>
        <v>0</v>
      </c>
      <c r="S20">
        <f t="shared" si="4"/>
        <v>0</v>
      </c>
      <c r="T20">
        <f t="shared" si="5"/>
        <v>0</v>
      </c>
    </row>
    <row r="21" spans="1:20" x14ac:dyDescent="0.3">
      <c r="A21" s="3">
        <f t="shared" si="0"/>
        <v>43101</v>
      </c>
      <c r="B21">
        <v>1</v>
      </c>
      <c r="C21">
        <v>1</v>
      </c>
      <c r="D21">
        <v>20</v>
      </c>
      <c r="E21">
        <v>0</v>
      </c>
      <c r="F21" s="1">
        <f>VLOOKUP(A21,Weather!$A$1:$E$366, 5)</f>
        <v>0</v>
      </c>
      <c r="G21" s="1">
        <f>VLOOKUP(D21, Winter!$A$1:$E$25, 2)</f>
        <v>385.507471980074</v>
      </c>
      <c r="H21" s="1">
        <f>VLOOKUP(D21, Winter!$A$1:$E$25, 3)</f>
        <v>329.45960680470398</v>
      </c>
      <c r="I21" s="1">
        <f>VLOOKUP(D21, Winter!$A$1:$E$25, 5)</f>
        <v>275.70093457943898</v>
      </c>
      <c r="J21" s="1">
        <f t="shared" si="1"/>
        <v>275.70093457943898</v>
      </c>
      <c r="K21" s="47">
        <f t="shared" si="2"/>
        <v>5.1578196654900381</v>
      </c>
      <c r="L21" s="48">
        <f>Solar!K38/1000*Variables!$B$3</f>
        <v>0</v>
      </c>
      <c r="M21" s="1">
        <f>IF(E21=1, VLOOKUP(D21, Sheet1!$E$2:$G$26, 2), Sheet1!$G$3)</f>
        <v>0.18618000000000001</v>
      </c>
      <c r="N21" s="1">
        <f>'Electricity Rates'!$J$3</f>
        <v>0.19270000000000001</v>
      </c>
      <c r="O21" s="145">
        <f>L21-K21</f>
        <v>-5.1578196654900381</v>
      </c>
      <c r="P21">
        <f t="shared" si="3"/>
        <v>0.99391184953993039</v>
      </c>
      <c r="Q21">
        <f>IF(O21&gt;0, IF(Q20+O21*Variables!$B$5&lt;Variables!$B$4, Q20+O21*Variables!$B$5, Variables!$B$4), IF(Q20&gt;-O21, Q20+O21/Variables!$B$5, 0))</f>
        <v>82.773406483811613</v>
      </c>
      <c r="R21">
        <f>IF(O21&gt;0, 0, IF(Q20&gt;-O21, 0, -O21 - Q20*Variables!$B$5))</f>
        <v>0</v>
      </c>
      <c r="S21">
        <f t="shared" si="4"/>
        <v>0</v>
      </c>
      <c r="T21">
        <f t="shared" si="5"/>
        <v>0</v>
      </c>
    </row>
    <row r="22" spans="1:20" x14ac:dyDescent="0.3">
      <c r="A22" s="3">
        <f t="shared" si="0"/>
        <v>43101</v>
      </c>
      <c r="B22">
        <v>1</v>
      </c>
      <c r="C22">
        <v>1</v>
      </c>
      <c r="D22">
        <v>21</v>
      </c>
      <c r="E22">
        <v>0</v>
      </c>
      <c r="F22" s="1">
        <f>VLOOKUP(A22,Weather!$A$1:$E$366, 5)</f>
        <v>0</v>
      </c>
      <c r="G22" s="1">
        <f>VLOOKUP(D22, Winter!$A$1:$E$25, 2)</f>
        <v>340.23972602739599</v>
      </c>
      <c r="H22" s="1">
        <f>VLOOKUP(D22, Winter!$A$1:$E$25, 3)</f>
        <v>286.390591795636</v>
      </c>
      <c r="I22" s="1">
        <f>VLOOKUP(D22, Winter!$A$1:$E$25, 5)</f>
        <v>289.71962616822401</v>
      </c>
      <c r="J22" s="1">
        <f t="shared" si="1"/>
        <v>289.71962616822401</v>
      </c>
      <c r="K22" s="47">
        <f t="shared" si="2"/>
        <v>5.4200816823793616</v>
      </c>
      <c r="L22" s="48">
        <f>Solar!K39/1000*Variables!$B$3</f>
        <v>0</v>
      </c>
      <c r="M22" s="1">
        <f>IF(E22=1, VLOOKUP(D22, Sheet1!$E$2:$G$26, 2), Sheet1!$G$3)</f>
        <v>0.18618000000000001</v>
      </c>
      <c r="N22" s="1">
        <f>'Electricity Rates'!$J$3</f>
        <v>0.19270000000000001</v>
      </c>
      <c r="O22" s="145">
        <f>L22-K22</f>
        <v>-5.4200816823793616</v>
      </c>
      <c r="P22">
        <f t="shared" si="3"/>
        <v>1.044449740194503</v>
      </c>
      <c r="Q22">
        <f>IF(O22&gt;0, IF(Q21+O22*Variables!$B$5&lt;Variables!$B$4, Q21+O22*Variables!$B$5, Variables!$B$4), IF(Q21&gt;-O22, Q21+O22/Variables!$B$5, 0))</f>
        <v>77.007362140854838</v>
      </c>
      <c r="R22">
        <f>IF(O22&gt;0, 0, IF(Q21&gt;-O22, 0, -O22 - Q21*Variables!$B$5))</f>
        <v>0</v>
      </c>
      <c r="S22">
        <f t="shared" si="4"/>
        <v>0</v>
      </c>
      <c r="T22">
        <f t="shared" si="5"/>
        <v>0</v>
      </c>
    </row>
    <row r="23" spans="1:20" x14ac:dyDescent="0.3">
      <c r="A23" s="3">
        <f t="shared" si="0"/>
        <v>43101</v>
      </c>
      <c r="B23">
        <v>1</v>
      </c>
      <c r="C23">
        <v>1</v>
      </c>
      <c r="D23">
        <v>22</v>
      </c>
      <c r="E23">
        <v>0</v>
      </c>
      <c r="F23" s="1">
        <f>VLOOKUP(A23,Weather!$A$1:$E$366, 5)</f>
        <v>0</v>
      </c>
      <c r="G23" s="1">
        <f>VLOOKUP(D23, Winter!$A$1:$E$25, 2)</f>
        <v>300</v>
      </c>
      <c r="H23" s="1">
        <f>VLOOKUP(D23, Winter!$A$1:$E$25, 3)</f>
        <v>271.915575384683</v>
      </c>
      <c r="I23" s="1">
        <f>VLOOKUP(D23, Winter!$A$1:$E$25, 5)</f>
        <v>285.04672897196201</v>
      </c>
      <c r="J23" s="1">
        <f t="shared" si="1"/>
        <v>285.04672897196201</v>
      </c>
      <c r="K23" s="47">
        <f t="shared" si="2"/>
        <v>5.3326610100829139</v>
      </c>
      <c r="L23" s="48">
        <f>Solar!K40/1000*Variables!$B$3</f>
        <v>0</v>
      </c>
      <c r="M23" s="1">
        <f>IF(E23=1, VLOOKUP(D23, Sheet1!$E$2:$G$26, 2), Sheet1!$G$3)</f>
        <v>0.18618000000000001</v>
      </c>
      <c r="N23" s="1">
        <f>'Electricity Rates'!$J$3</f>
        <v>0.19270000000000001</v>
      </c>
      <c r="O23" s="145">
        <f>L23-K23</f>
        <v>-5.3326610100829139</v>
      </c>
      <c r="P23">
        <f t="shared" si="3"/>
        <v>1.0276037766429775</v>
      </c>
      <c r="Q23">
        <f>IF(O23&gt;0, IF(Q22+O23*Variables!$B$5&lt;Variables!$B$4, Q22+O23*Variables!$B$5, Variables!$B$4), IF(Q22&gt;-O23, Q22+O23/Variables!$B$5, 0))</f>
        <v>71.334318513107064</v>
      </c>
      <c r="R23">
        <f>IF(O23&gt;0, 0, IF(Q22&gt;-O23, 0, -O23 - Q22*Variables!$B$5))</f>
        <v>0</v>
      </c>
      <c r="S23">
        <f t="shared" si="4"/>
        <v>0</v>
      </c>
      <c r="T23">
        <f t="shared" si="5"/>
        <v>0</v>
      </c>
    </row>
    <row r="24" spans="1:20" x14ac:dyDescent="0.3">
      <c r="A24" s="3">
        <f t="shared" si="0"/>
        <v>43101</v>
      </c>
      <c r="B24">
        <v>1</v>
      </c>
      <c r="C24">
        <v>1</v>
      </c>
      <c r="D24">
        <v>23</v>
      </c>
      <c r="E24">
        <v>0</v>
      </c>
      <c r="F24" s="1">
        <f>VLOOKUP(A24,Weather!$A$1:$E$366, 5)</f>
        <v>0</v>
      </c>
      <c r="G24" s="1">
        <f>VLOOKUP(D24, Winter!$A$1:$E$25, 2)</f>
        <v>290.90909090909099</v>
      </c>
      <c r="H24" s="1">
        <f>VLOOKUP(D24, Winter!$A$1:$E$25, 3)</f>
        <v>266.95334839061297</v>
      </c>
      <c r="I24" s="1">
        <f>VLOOKUP(D24, Winter!$A$1:$E$25, 5)</f>
        <v>285.04672897196201</v>
      </c>
      <c r="J24" s="1">
        <f t="shared" si="1"/>
        <v>285.04672897196201</v>
      </c>
      <c r="K24" s="47">
        <f t="shared" si="2"/>
        <v>5.3326610100829139</v>
      </c>
      <c r="L24" s="48">
        <f>Solar!K41/1000*Variables!$B$3</f>
        <v>0</v>
      </c>
      <c r="M24" s="1">
        <f>IF(E24=1, VLOOKUP(D24, Sheet1!$E$2:$G$26, 2), Sheet1!$G$3)</f>
        <v>0.18618000000000001</v>
      </c>
      <c r="N24" s="1">
        <f>'Electricity Rates'!$J$3</f>
        <v>0.19270000000000001</v>
      </c>
      <c r="O24" s="145">
        <f>L24-K24</f>
        <v>-5.3326610100829139</v>
      </c>
      <c r="P24">
        <f t="shared" si="3"/>
        <v>1.0276037766429775</v>
      </c>
      <c r="Q24">
        <f>IF(O24&gt;0, IF(Q23+O24*Variables!$B$5&lt;Variables!$B$4, Q23+O24*Variables!$B$5, Variables!$B$4), IF(Q23&gt;-O24, Q23+O24/Variables!$B$5, 0))</f>
        <v>65.66127488535929</v>
      </c>
      <c r="R24">
        <f>IF(O24&gt;0, 0, IF(Q23&gt;-O24, 0, -O24 - Q23*Variables!$B$5))</f>
        <v>0</v>
      </c>
      <c r="S24">
        <f t="shared" si="4"/>
        <v>0</v>
      </c>
      <c r="T24">
        <f t="shared" si="5"/>
        <v>0</v>
      </c>
    </row>
    <row r="25" spans="1:20" x14ac:dyDescent="0.3">
      <c r="A25" s="3">
        <f t="shared" si="0"/>
        <v>43101</v>
      </c>
      <c r="B25">
        <v>1</v>
      </c>
      <c r="C25">
        <v>1</v>
      </c>
      <c r="D25">
        <v>24</v>
      </c>
      <c r="E25">
        <v>0</v>
      </c>
      <c r="F25" s="1">
        <f>VLOOKUP(A25,Weather!$A$1:$E$366, 5)</f>
        <v>0</v>
      </c>
      <c r="G25" s="1">
        <f>VLOOKUP(D25, Winter!$A$1:$E$25, 2)</f>
        <v>272.72727272727298</v>
      </c>
      <c r="H25" s="1">
        <f>VLOOKUP(D25, Winter!$A$1:$E$25, 3)</f>
        <v>266.74195307023803</v>
      </c>
      <c r="I25" s="1">
        <f>VLOOKUP(D25, Winter!$A$1:$E$25, 5)</f>
        <v>285.04672897196201</v>
      </c>
      <c r="J25" s="1">
        <f t="shared" si="1"/>
        <v>285.04672897196201</v>
      </c>
      <c r="K25" s="47">
        <f t="shared" si="2"/>
        <v>5.3326610100829139</v>
      </c>
      <c r="L25" s="48">
        <f>Solar!K42/1000*Variables!$B$3</f>
        <v>0</v>
      </c>
      <c r="M25" s="1">
        <f>IF(E25=1, VLOOKUP(D25, Sheet1!$E$2:$G$26, 2), Sheet1!$G$3)</f>
        <v>0.18618000000000001</v>
      </c>
      <c r="N25" s="1">
        <f>'Electricity Rates'!$J$3</f>
        <v>0.19270000000000001</v>
      </c>
      <c r="O25" s="145">
        <f>L25-K25</f>
        <v>-5.3326610100829139</v>
      </c>
      <c r="P25">
        <f t="shared" si="3"/>
        <v>1.0276037766429775</v>
      </c>
      <c r="Q25">
        <f>IF(O25&gt;0, IF(Q24+O25*Variables!$B$5&lt;Variables!$B$4, Q24+O25*Variables!$B$5, Variables!$B$4), IF(Q24&gt;-O25, Q24+O25/Variables!$B$5, 0))</f>
        <v>59.98823125761151</v>
      </c>
      <c r="R25">
        <f>IF(O25&gt;0, 0, IF(Q24&gt;-O25, 0, -O25 - Q24*Variables!$B$5))</f>
        <v>0</v>
      </c>
      <c r="S25">
        <f t="shared" si="4"/>
        <v>0</v>
      </c>
      <c r="T25">
        <f t="shared" si="5"/>
        <v>0</v>
      </c>
    </row>
    <row r="26" spans="1:20" x14ac:dyDescent="0.3">
      <c r="A26" s="3">
        <f t="shared" si="0"/>
        <v>43102</v>
      </c>
      <c r="B26">
        <v>1</v>
      </c>
      <c r="C26">
        <v>2</v>
      </c>
      <c r="D26">
        <v>1</v>
      </c>
      <c r="E26">
        <v>1</v>
      </c>
      <c r="F26" s="1">
        <f>VLOOKUP(A26,Weather!$A$1:$E$366, 5)</f>
        <v>0</v>
      </c>
      <c r="G26" s="1">
        <f>VLOOKUP(D26, Winter!$A$1:$E$25, 2)</f>
        <v>281.81818181818198</v>
      </c>
      <c r="H26" s="1">
        <f>VLOOKUP(D26, Winter!$A$1:$E$25, 3)</f>
        <v>257.04002047196798</v>
      </c>
      <c r="I26" s="1">
        <f>VLOOKUP(D26, Winter!$A$1:$E$25, 5)</f>
        <v>266.355140186916</v>
      </c>
      <c r="J26" s="1">
        <f t="shared" si="1"/>
        <v>257.04002047196798</v>
      </c>
      <c r="K26" s="47">
        <f t="shared" si="2"/>
        <v>4.8087108389046076</v>
      </c>
      <c r="L26" s="48">
        <f>Solar!K43/1000*Variables!$B$3</f>
        <v>0</v>
      </c>
      <c r="M26" s="1">
        <f>IF(E26=1, VLOOKUP(D26, Sheet1!$E$2:$G$26, 2), Sheet1!$G$3)</f>
        <v>0.18618000000000001</v>
      </c>
      <c r="N26" s="1">
        <f>'Electricity Rates'!$J$3</f>
        <v>0.19270000000000001</v>
      </c>
      <c r="O26" s="145">
        <f>L26-K26</f>
        <v>-4.8087108389046076</v>
      </c>
      <c r="P26">
        <f t="shared" si="3"/>
        <v>0.9266385786569179</v>
      </c>
      <c r="Q26">
        <f>IF(O26&gt;0, IF(Q25+O26*Variables!$B$5&lt;Variables!$B$4, Q25+O26*Variables!$B$5, Variables!$B$4), IF(Q25&gt;-O26, Q25+O26/Variables!$B$5, 0))</f>
        <v>54.872581428989584</v>
      </c>
      <c r="R26">
        <f>IF(O26&gt;0, 0, IF(Q25&gt;-O26, 0, -O26 - Q25*Variables!$B$5))</f>
        <v>0</v>
      </c>
      <c r="S26">
        <f t="shared" si="4"/>
        <v>0</v>
      </c>
      <c r="T26">
        <f t="shared" si="5"/>
        <v>0</v>
      </c>
    </row>
    <row r="27" spans="1:20" x14ac:dyDescent="0.3">
      <c r="A27" s="3">
        <f t="shared" si="0"/>
        <v>43102</v>
      </c>
      <c r="B27">
        <v>1</v>
      </c>
      <c r="C27">
        <v>2</v>
      </c>
      <c r="D27">
        <v>2</v>
      </c>
      <c r="E27">
        <v>1</v>
      </c>
      <c r="F27" s="1">
        <f>VLOOKUP(A27,Weather!$A$1:$E$366, 5)</f>
        <v>0</v>
      </c>
      <c r="G27" s="1">
        <f>VLOOKUP(D27, Winter!$A$1:$E$25, 2)</f>
        <v>282.10356994603501</v>
      </c>
      <c r="H27" s="1">
        <f>VLOOKUP(D27, Winter!$A$1:$E$25, 3)</f>
        <v>280.66066600651902</v>
      </c>
      <c r="I27" s="1">
        <f>VLOOKUP(D27, Winter!$A$1:$E$25, 5)</f>
        <v>285.04672897196201</v>
      </c>
      <c r="J27" s="1">
        <f t="shared" si="1"/>
        <v>280.66066600651902</v>
      </c>
      <c r="K27" s="47">
        <f t="shared" si="2"/>
        <v>5.2506064394237741</v>
      </c>
      <c r="L27" s="48">
        <f>Solar!K44/1000*Variables!$B$3</f>
        <v>0</v>
      </c>
      <c r="M27" s="1">
        <f>IF(E27=1, VLOOKUP(D27, Sheet1!$E$2:$G$26, 2), Sheet1!$G$3)</f>
        <v>0.18618000000000001</v>
      </c>
      <c r="N27" s="1">
        <f>'Electricity Rates'!$J$3</f>
        <v>0.19270000000000001</v>
      </c>
      <c r="O27" s="145">
        <f>L27-K27</f>
        <v>-5.2506064394237741</v>
      </c>
      <c r="P27">
        <f t="shared" si="3"/>
        <v>1.0117918608769614</v>
      </c>
      <c r="Q27">
        <f>IF(O27&gt;0, IF(Q26+O27*Variables!$B$5&lt;Variables!$B$4, Q26+O27*Variables!$B$5, Variables!$B$4), IF(Q26&gt;-O27, Q26+O27/Variables!$B$5, 0))</f>
        <v>49.286829897687696</v>
      </c>
      <c r="R27">
        <f>IF(O27&gt;0, 0, IF(Q26&gt;-O27, 0, -O27 - Q26*Variables!$B$5))</f>
        <v>0</v>
      </c>
      <c r="S27">
        <f t="shared" si="4"/>
        <v>0</v>
      </c>
      <c r="T27">
        <f t="shared" si="5"/>
        <v>0</v>
      </c>
    </row>
    <row r="28" spans="1:20" x14ac:dyDescent="0.3">
      <c r="A28" s="3">
        <f t="shared" si="0"/>
        <v>43102</v>
      </c>
      <c r="B28">
        <v>1</v>
      </c>
      <c r="C28">
        <v>2</v>
      </c>
      <c r="D28">
        <v>3</v>
      </c>
      <c r="E28">
        <v>1</v>
      </c>
      <c r="F28" s="1">
        <f>VLOOKUP(A28,Weather!$A$1:$E$366, 5)</f>
        <v>0</v>
      </c>
      <c r="G28" s="1">
        <f>VLOOKUP(D28, Winter!$A$1:$E$25, 2)</f>
        <v>282.300747198007</v>
      </c>
      <c r="H28" s="1">
        <f>VLOOKUP(D28, Winter!$A$1:$E$25, 3)</f>
        <v>272.72727272727298</v>
      </c>
      <c r="I28" s="1">
        <f>VLOOKUP(D28, Winter!$A$1:$E$25, 5)</f>
        <v>271.02803738317698</v>
      </c>
      <c r="J28" s="1">
        <f t="shared" si="1"/>
        <v>272.72727272727298</v>
      </c>
      <c r="K28" s="47">
        <f t="shared" si="2"/>
        <v>5.1021883285741305</v>
      </c>
      <c r="L28" s="48">
        <f>Solar!K45/1000*Variables!$B$3</f>
        <v>0</v>
      </c>
      <c r="M28" s="1">
        <f>IF(E28=1, VLOOKUP(D28, Sheet1!$E$2:$G$26, 2), Sheet1!$G$3)</f>
        <v>0.18618000000000001</v>
      </c>
      <c r="N28" s="1">
        <f>'Electricity Rates'!$J$3</f>
        <v>0.19270000000000001</v>
      </c>
      <c r="O28" s="145">
        <f>L28-K28</f>
        <v>-5.1021883285741305</v>
      </c>
      <c r="P28">
        <f t="shared" si="3"/>
        <v>0.98319169091623504</v>
      </c>
      <c r="Q28">
        <f>IF(O28&gt;0, IF(Q27+O28*Variables!$B$5&lt;Variables!$B$4, Q27+O28*Variables!$B$5, Variables!$B$4), IF(Q27&gt;-O28, Q27+O28/Variables!$B$5, 0))</f>
        <v>43.858969973672664</v>
      </c>
      <c r="R28">
        <f>IF(O28&gt;0, 0, IF(Q27&gt;-O28, 0, -O28 - Q27*Variables!$B$5))</f>
        <v>0</v>
      </c>
      <c r="S28">
        <f t="shared" si="4"/>
        <v>0</v>
      </c>
      <c r="T28">
        <f t="shared" si="5"/>
        <v>0</v>
      </c>
    </row>
    <row r="29" spans="1:20" x14ac:dyDescent="0.3">
      <c r="A29" s="3">
        <f t="shared" si="0"/>
        <v>43102</v>
      </c>
      <c r="B29">
        <v>1</v>
      </c>
      <c r="C29">
        <v>2</v>
      </c>
      <c r="D29">
        <v>4</v>
      </c>
      <c r="E29">
        <v>1</v>
      </c>
      <c r="F29" s="1">
        <f>VLOOKUP(A29,Weather!$A$1:$E$366, 5)</f>
        <v>0</v>
      </c>
      <c r="G29" s="1">
        <f>VLOOKUP(D29, Winter!$A$1:$E$25, 2)</f>
        <v>308.82074789439099</v>
      </c>
      <c r="H29" s="1">
        <f>VLOOKUP(D29, Winter!$A$1:$E$25, 3)</f>
        <v>281.81818181818198</v>
      </c>
      <c r="I29" s="1">
        <f>VLOOKUP(D29, Winter!$A$1:$E$25, 5)</f>
        <v>285.04672897196201</v>
      </c>
      <c r="J29" s="1">
        <f t="shared" si="1"/>
        <v>281.81818181818198</v>
      </c>
      <c r="K29" s="47">
        <f t="shared" si="2"/>
        <v>5.2722612728599332</v>
      </c>
      <c r="L29" s="48">
        <f>Solar!K46/1000*Variables!$B$3</f>
        <v>0</v>
      </c>
      <c r="M29" s="1">
        <f>IF(E29=1, VLOOKUP(D29, Sheet1!$E$2:$G$26, 2), Sheet1!$G$3)</f>
        <v>0.18618000000000001</v>
      </c>
      <c r="N29" s="1">
        <f>'Electricity Rates'!$J$3</f>
        <v>0.19270000000000001</v>
      </c>
      <c r="O29" s="145">
        <f>L29-K29</f>
        <v>-5.2722612728599332</v>
      </c>
      <c r="P29">
        <f t="shared" si="3"/>
        <v>1.0159647472801092</v>
      </c>
      <c r="Q29">
        <f>IF(O29&gt;0, IF(Q28+O29*Variables!$B$5&lt;Variables!$B$4, Q28+O29*Variables!$B$5, Variables!$B$4), IF(Q28&gt;-O29, Q28+O29/Variables!$B$5, 0))</f>
        <v>38.250181385523803</v>
      </c>
      <c r="R29">
        <f>IF(O29&gt;0, 0, IF(Q28&gt;-O29, 0, -O29 - Q28*Variables!$B$5))</f>
        <v>0</v>
      </c>
      <c r="S29">
        <f t="shared" si="4"/>
        <v>0</v>
      </c>
      <c r="T29">
        <f t="shared" si="5"/>
        <v>0</v>
      </c>
    </row>
    <row r="30" spans="1:20" x14ac:dyDescent="0.3">
      <c r="A30" s="3">
        <f t="shared" si="0"/>
        <v>43102</v>
      </c>
      <c r="B30">
        <v>1</v>
      </c>
      <c r="C30">
        <v>2</v>
      </c>
      <c r="D30">
        <v>5</v>
      </c>
      <c r="E30">
        <v>1</v>
      </c>
      <c r="F30" s="1">
        <f>VLOOKUP(A30,Weather!$A$1:$E$366, 5)</f>
        <v>0</v>
      </c>
      <c r="G30" s="1">
        <f>VLOOKUP(D30, Winter!$A$1:$E$25, 2)</f>
        <v>308.63160471300301</v>
      </c>
      <c r="H30" s="1">
        <f>VLOOKUP(D30, Winter!$A$1:$E$25, 3)</f>
        <v>300</v>
      </c>
      <c r="I30" s="1">
        <f>VLOOKUP(D30, Winter!$A$1:$E$25, 5)</f>
        <v>303.73831775700899</v>
      </c>
      <c r="J30" s="1">
        <f t="shared" si="1"/>
        <v>300</v>
      </c>
      <c r="K30" s="47">
        <f t="shared" si="2"/>
        <v>5.6124071614315376</v>
      </c>
      <c r="L30" s="48">
        <f>Solar!K47/1000*Variables!$B$3</f>
        <v>0</v>
      </c>
      <c r="M30" s="1">
        <f>IF(E30=1, VLOOKUP(D30, Sheet1!$E$2:$G$26, 2), Sheet1!$G$3)</f>
        <v>0.18618000000000001</v>
      </c>
      <c r="N30" s="1">
        <f>'Electricity Rates'!$J$3</f>
        <v>0.19270000000000001</v>
      </c>
      <c r="O30" s="145">
        <f>L30-K30</f>
        <v>-5.6124071614315376</v>
      </c>
      <c r="P30">
        <f t="shared" si="3"/>
        <v>1.0815108600078573</v>
      </c>
      <c r="Q30">
        <f>IF(O30&gt;0, IF(Q29+O30*Variables!$B$5&lt;Variables!$B$4, Q29+O30*Variables!$B$5, Variables!$B$4), IF(Q29&gt;-O30, Q29+O30/Variables!$B$5, 0))</f>
        <v>32.279535469107273</v>
      </c>
      <c r="R30">
        <f>IF(O30&gt;0, 0, IF(Q29&gt;-O30, 0, -O30 - Q29*Variables!$B$5))</f>
        <v>0</v>
      </c>
      <c r="S30">
        <f t="shared" si="4"/>
        <v>0</v>
      </c>
      <c r="T30">
        <f t="shared" si="5"/>
        <v>0</v>
      </c>
    </row>
    <row r="31" spans="1:20" x14ac:dyDescent="0.3">
      <c r="A31" s="3">
        <f t="shared" si="0"/>
        <v>43102</v>
      </c>
      <c r="B31">
        <v>1</v>
      </c>
      <c r="C31">
        <v>2</v>
      </c>
      <c r="D31">
        <v>6</v>
      </c>
      <c r="E31">
        <v>1</v>
      </c>
      <c r="F31" s="1">
        <f>VLOOKUP(A31,Weather!$A$1:$E$366, 5)</f>
        <v>0</v>
      </c>
      <c r="G31" s="1">
        <f>VLOOKUP(D31, Winter!$A$1:$E$25, 2)</f>
        <v>331.81818181818198</v>
      </c>
      <c r="H31" s="1">
        <f>VLOOKUP(D31, Winter!$A$1:$E$25, 3)</f>
        <v>317.955250948497</v>
      </c>
      <c r="I31" s="1">
        <f>VLOOKUP(D31, Winter!$A$1:$E$25, 5)</f>
        <v>322.42990654205602</v>
      </c>
      <c r="J31" s="1">
        <f t="shared" si="1"/>
        <v>317.955250948497</v>
      </c>
      <c r="K31" s="47">
        <f t="shared" si="2"/>
        <v>5.9483144247936872</v>
      </c>
      <c r="L31" s="48">
        <f>Solar!K48/1000*Variables!$B$3</f>
        <v>0</v>
      </c>
      <c r="M31" s="1">
        <f>IF(E31=1, VLOOKUP(D31, Sheet1!$E$2:$G$26, 2), Sheet1!$G$3)</f>
        <v>0.18618000000000001</v>
      </c>
      <c r="N31" s="1">
        <f>'Electricity Rates'!$J$3</f>
        <v>0.19270000000000001</v>
      </c>
      <c r="O31" s="145">
        <f>L31-K31</f>
        <v>-5.9483144247936872</v>
      </c>
      <c r="P31">
        <f t="shared" si="3"/>
        <v>1.1462401896577437</v>
      </c>
      <c r="Q31">
        <f>IF(O31&gt;0, IF(Q30+O31*Variables!$B$5&lt;Variables!$B$4, Q30+O31*Variables!$B$5, Variables!$B$4), IF(Q30&gt;-O31, Q30+O31/Variables!$B$5, 0))</f>
        <v>25.951541400177817</v>
      </c>
      <c r="R31">
        <f>IF(O31&gt;0, 0, IF(Q30&gt;-O31, 0, -O31 - Q30*Variables!$B$5))</f>
        <v>0</v>
      </c>
      <c r="S31">
        <f t="shared" si="4"/>
        <v>0</v>
      </c>
      <c r="T31">
        <f t="shared" si="5"/>
        <v>0</v>
      </c>
    </row>
    <row r="32" spans="1:20" x14ac:dyDescent="0.3">
      <c r="A32" s="3">
        <f t="shared" si="0"/>
        <v>43102</v>
      </c>
      <c r="B32">
        <v>1</v>
      </c>
      <c r="C32">
        <v>2</v>
      </c>
      <c r="D32">
        <v>7</v>
      </c>
      <c r="E32">
        <v>1</v>
      </c>
      <c r="F32" s="1">
        <f>VLOOKUP(A32,Weather!$A$1:$E$366, 5)</f>
        <v>0</v>
      </c>
      <c r="G32" s="1">
        <f>VLOOKUP(D32, Winter!$A$1:$E$25, 2)</f>
        <v>445.45454545454498</v>
      </c>
      <c r="H32" s="1">
        <f>VLOOKUP(D32, Winter!$A$1:$E$25, 3)</f>
        <v>393.94630558862502</v>
      </c>
      <c r="I32" s="1">
        <f>VLOOKUP(D32, Winter!$A$1:$E$25, 5)</f>
        <v>313.08411214953298</v>
      </c>
      <c r="J32" s="1">
        <f t="shared" si="1"/>
        <v>393.94630558862502</v>
      </c>
      <c r="K32" s="47">
        <f t="shared" si="2"/>
        <v>7.3699568890169873</v>
      </c>
      <c r="L32" s="48">
        <f>Solar!K49/1000*Variables!$B$3</f>
        <v>0</v>
      </c>
      <c r="M32" s="1">
        <f>IF(E32=1, VLOOKUP(D32, Sheet1!$E$2:$G$26, 2), Sheet1!$G$3)</f>
        <v>0.18618000000000001</v>
      </c>
      <c r="N32" s="1">
        <f>'Electricity Rates'!$J$3</f>
        <v>0.19270000000000001</v>
      </c>
      <c r="O32" s="145">
        <f>L32-K32</f>
        <v>-7.3699568890169873</v>
      </c>
      <c r="P32">
        <f t="shared" si="3"/>
        <v>1.4201906925135734</v>
      </c>
      <c r="Q32">
        <f>IF(O32&gt;0, IF(Q31+O32*Variables!$B$5&lt;Variables!$B$4, Q31+O32*Variables!$B$5, Variables!$B$4), IF(Q31&gt;-O32, Q31+O32/Variables!$B$5, 0))</f>
        <v>18.11116173101081</v>
      </c>
      <c r="R32">
        <f>IF(O32&gt;0, 0, IF(Q31&gt;-O32, 0, -O32 - Q31*Variables!$B$5))</f>
        <v>0</v>
      </c>
      <c r="S32">
        <f t="shared" si="4"/>
        <v>0</v>
      </c>
      <c r="T32">
        <f t="shared" si="5"/>
        <v>0</v>
      </c>
    </row>
    <row r="33" spans="1:20" x14ac:dyDescent="0.3">
      <c r="A33" s="3">
        <f t="shared" si="0"/>
        <v>43102</v>
      </c>
      <c r="B33">
        <v>1</v>
      </c>
      <c r="C33">
        <v>2</v>
      </c>
      <c r="D33">
        <v>8</v>
      </c>
      <c r="E33">
        <v>1</v>
      </c>
      <c r="F33" s="1">
        <f>VLOOKUP(A33,Weather!$A$1:$E$366, 5)</f>
        <v>0</v>
      </c>
      <c r="G33" s="1">
        <f>VLOOKUP(D33, Winter!$A$1:$E$25, 2)</f>
        <v>654.54545454545405</v>
      </c>
      <c r="H33" s="1">
        <f>VLOOKUP(D33, Winter!$A$1:$E$25, 3)</f>
        <v>498.50910668787998</v>
      </c>
      <c r="I33" s="1">
        <f>VLOOKUP(D33, Winter!$A$1:$E$25, 5)</f>
        <v>294.39252336448601</v>
      </c>
      <c r="J33" s="1">
        <f t="shared" si="1"/>
        <v>498.50910668787998</v>
      </c>
      <c r="K33" s="47">
        <f t="shared" si="2"/>
        <v>9.3261202680463207</v>
      </c>
      <c r="L33" s="48">
        <f>Solar!K50/1000*Variables!$B$3</f>
        <v>0.64554999999999996</v>
      </c>
      <c r="M33" s="1">
        <f>IF(E33=1, VLOOKUP(D33, Sheet1!$E$2:$G$26, 2), Sheet1!$G$3)</f>
        <v>0.18618000000000001</v>
      </c>
      <c r="N33" s="1">
        <f>'Electricity Rates'!$J$3</f>
        <v>0.19270000000000001</v>
      </c>
      <c r="O33" s="145">
        <f>L33-K33</f>
        <v>-8.6805702680463206</v>
      </c>
      <c r="P33">
        <f t="shared" si="3"/>
        <v>1.7971433756525261</v>
      </c>
      <c r="Q33">
        <f>IF(O33&gt;0, IF(Q32+O33*Variables!$B$5&lt;Variables!$B$4, Q32+O33*Variables!$B$5, Variables!$B$4), IF(Q32&gt;-O33, Q32+O33/Variables!$B$5, 0))</f>
        <v>8.876512509684936</v>
      </c>
      <c r="R33">
        <f>IF(O33&gt;0, 0, IF(Q32&gt;-O33, 0, -O33 - Q32*Variables!$B$5))</f>
        <v>0</v>
      </c>
      <c r="S33">
        <f t="shared" si="4"/>
        <v>0</v>
      </c>
      <c r="T33">
        <f t="shared" si="5"/>
        <v>0</v>
      </c>
    </row>
    <row r="34" spans="1:20" x14ac:dyDescent="0.3">
      <c r="A34" s="3">
        <f t="shared" si="0"/>
        <v>43102</v>
      </c>
      <c r="B34">
        <v>1</v>
      </c>
      <c r="C34">
        <v>2</v>
      </c>
      <c r="D34">
        <v>9</v>
      </c>
      <c r="E34">
        <v>1</v>
      </c>
      <c r="F34" s="1">
        <f>VLOOKUP(A34,Weather!$A$1:$E$366, 5)</f>
        <v>0</v>
      </c>
      <c r="G34" s="1">
        <f>VLOOKUP(D34, Winter!$A$1:$E$25, 2)</f>
        <v>801.59817351598099</v>
      </c>
      <c r="H34" s="1">
        <f>VLOOKUP(D34, Winter!$A$1:$E$25, 3)</f>
        <v>564.97068280688404</v>
      </c>
      <c r="I34" s="1">
        <f>VLOOKUP(D34, Winter!$A$1:$E$25, 5)</f>
        <v>313.08411214953298</v>
      </c>
      <c r="J34" s="1">
        <f t="shared" si="1"/>
        <v>564.97068280688404</v>
      </c>
      <c r="K34" s="47">
        <f t="shared" si="2"/>
        <v>10.569485020614072</v>
      </c>
      <c r="L34" s="48">
        <f>Solar!K51/1000*Variables!$B$3</f>
        <v>4.2660499999999999</v>
      </c>
      <c r="M34" s="1">
        <f>IF(E34=1, VLOOKUP(D34, Sheet1!$E$2:$G$26, 2), Sheet1!$G$3)</f>
        <v>0.20441999999999999</v>
      </c>
      <c r="N34" s="1">
        <f>'Electricity Rates'!$J$3</f>
        <v>0.19270000000000001</v>
      </c>
      <c r="O34" s="145">
        <f>L34-K34</f>
        <v>-6.3034350206140726</v>
      </c>
      <c r="P34">
        <f t="shared" si="3"/>
        <v>2.0367397634723319</v>
      </c>
      <c r="Q34">
        <f>IF(O34&gt;0, IF(Q33+O34*Variables!$B$5&lt;Variables!$B$4, Q33+O34*Variables!$B$5, Variables!$B$4), IF(Q33&gt;-O34, Q33+O34/Variables!$B$5, 0))</f>
        <v>2.1707305728614541</v>
      </c>
      <c r="R34">
        <f>IF(O34&gt;0, 0, IF(Q33&gt;-O34, 0, -O34 - Q33*Variables!$B$5))</f>
        <v>0</v>
      </c>
      <c r="S34">
        <f t="shared" si="4"/>
        <v>0</v>
      </c>
      <c r="T34">
        <f t="shared" si="5"/>
        <v>0</v>
      </c>
    </row>
    <row r="35" spans="1:20" x14ac:dyDescent="0.3">
      <c r="A35" s="3">
        <f t="shared" si="0"/>
        <v>43102</v>
      </c>
      <c r="B35">
        <v>1</v>
      </c>
      <c r="C35">
        <v>2</v>
      </c>
      <c r="D35">
        <v>10</v>
      </c>
      <c r="E35">
        <v>1</v>
      </c>
      <c r="F35" s="1">
        <f>VLOOKUP(A35,Weather!$A$1:$E$366, 5)</f>
        <v>0</v>
      </c>
      <c r="G35" s="1">
        <f>VLOOKUP(D35, Winter!$A$1:$E$25, 2)</f>
        <v>929.05770029057601</v>
      </c>
      <c r="H35" s="1">
        <f>VLOOKUP(D35, Winter!$A$1:$E$25, 3)</f>
        <v>583.82380756350199</v>
      </c>
      <c r="I35" s="1">
        <f>VLOOKUP(D35, Winter!$A$1:$E$25, 5)</f>
        <v>331.77570093457899</v>
      </c>
      <c r="J35" s="1">
        <f t="shared" si="1"/>
        <v>583.82380756350199</v>
      </c>
      <c r="K35" s="47">
        <f t="shared" si="2"/>
        <v>10.922189728612089</v>
      </c>
      <c r="L35" s="48">
        <f>Solar!K52/1000*Variables!$B$3</f>
        <v>15.967699999999999</v>
      </c>
      <c r="M35" s="1">
        <f>IF(E35=1, VLOOKUP(D35, Sheet1!$E$2:$G$26, 2), Sheet1!$G$3)</f>
        <v>0.20441999999999999</v>
      </c>
      <c r="N35" s="1">
        <f>'Electricity Rates'!$J$3</f>
        <v>0.19270000000000001</v>
      </c>
      <c r="O35" s="145">
        <f>L35-K35</f>
        <v>5.0455102713879096</v>
      </c>
      <c r="P35">
        <f t="shared" si="3"/>
        <v>2.1047059607035496</v>
      </c>
      <c r="Q35">
        <f>IF(O35&gt;0, IF(Q34+O35*Variables!$B$5&lt;Variables!$B$4, Q34+O35*Variables!$B$5, Variables!$B$4), IF(Q34&gt;-O35, Q34+O35/Variables!$B$5, 0))</f>
        <v>6.9135102279660892</v>
      </c>
      <c r="R35">
        <f>IF(O35&gt;0, 0, IF(Q34&gt;-O35, 0, -O35 - Q34*Variables!$B$5))</f>
        <v>0</v>
      </c>
      <c r="S35">
        <f t="shared" si="4"/>
        <v>0</v>
      </c>
      <c r="T35">
        <f t="shared" si="5"/>
        <v>0</v>
      </c>
    </row>
    <row r="36" spans="1:20" x14ac:dyDescent="0.3">
      <c r="A36" s="3">
        <f t="shared" si="0"/>
        <v>43102</v>
      </c>
      <c r="B36">
        <v>1</v>
      </c>
      <c r="C36">
        <v>2</v>
      </c>
      <c r="D36">
        <v>11</v>
      </c>
      <c r="E36">
        <v>1</v>
      </c>
      <c r="F36" s="1">
        <f>VLOOKUP(A36,Weather!$A$1:$E$366, 5)</f>
        <v>0</v>
      </c>
      <c r="G36" s="1">
        <f>VLOOKUP(D36, Winter!$A$1:$E$25, 2)</f>
        <v>1001.98733914487</v>
      </c>
      <c r="H36" s="1">
        <f>VLOOKUP(D36, Winter!$A$1:$E$25, 3)</f>
        <v>602.66024321587895</v>
      </c>
      <c r="I36" s="1">
        <f>VLOOKUP(D36, Winter!$A$1:$E$25, 5)</f>
        <v>331.77570093457899</v>
      </c>
      <c r="J36" s="1">
        <f t="shared" si="1"/>
        <v>602.66024321587895</v>
      </c>
      <c r="K36" s="47">
        <f t="shared" si="2"/>
        <v>11.274582216449572</v>
      </c>
      <c r="L36" s="48">
        <f>Solar!K53/1000*Variables!$B$3</f>
        <v>17.146000000000001</v>
      </c>
      <c r="M36" s="1">
        <f>IF(E36=1, VLOOKUP(D36, Sheet1!$E$2:$G$26, 2), Sheet1!$G$3)</f>
        <v>0.20441999999999999</v>
      </c>
      <c r="N36" s="1">
        <f>'Electricity Rates'!$J$3</f>
        <v>0.19270000000000001</v>
      </c>
      <c r="O36" s="145">
        <f>L36-K36</f>
        <v>5.8714177835504291</v>
      </c>
      <c r="P36">
        <f t="shared" si="3"/>
        <v>2.1726119931098324</v>
      </c>
      <c r="Q36">
        <f>IF(O36&gt;0, IF(Q35+O36*Variables!$B$5&lt;Variables!$B$4, Q35+O36*Variables!$B$5, Variables!$B$4), IF(Q35&gt;-O36, Q35+O36/Variables!$B$5, 0))</f>
        <v>12.432642944503492</v>
      </c>
      <c r="R36">
        <f>IF(O36&gt;0, 0, IF(Q35&gt;-O36, 0, -O36 - Q35*Variables!$B$5))</f>
        <v>0</v>
      </c>
      <c r="S36">
        <f t="shared" si="4"/>
        <v>0</v>
      </c>
      <c r="T36">
        <f t="shared" si="5"/>
        <v>0</v>
      </c>
    </row>
    <row r="37" spans="1:20" x14ac:dyDescent="0.3">
      <c r="A37" s="3">
        <f t="shared" si="0"/>
        <v>43102</v>
      </c>
      <c r="B37">
        <v>1</v>
      </c>
      <c r="C37">
        <v>2</v>
      </c>
      <c r="D37">
        <v>12</v>
      </c>
      <c r="E37">
        <v>1</v>
      </c>
      <c r="F37" s="1">
        <f>VLOOKUP(A37,Weather!$A$1:$E$366, 5)</f>
        <v>0</v>
      </c>
      <c r="G37" s="1">
        <f>VLOOKUP(D37, Winter!$A$1:$E$25, 2)</f>
        <v>1020.36633457866</v>
      </c>
      <c r="H37" s="1">
        <f>VLOOKUP(D37, Winter!$A$1:$E$25, 3)</f>
        <v>602.46553699974402</v>
      </c>
      <c r="I37" s="1">
        <f>VLOOKUP(D37, Winter!$A$1:$E$25, 5)</f>
        <v>327.10280373831802</v>
      </c>
      <c r="J37" s="1">
        <f t="shared" si="1"/>
        <v>602.46553699974402</v>
      </c>
      <c r="K37" s="47">
        <f t="shared" si="2"/>
        <v>11.270939647910202</v>
      </c>
      <c r="L37" s="48">
        <f>Solar!K54/1000*Variables!$B$3</f>
        <v>19.66095</v>
      </c>
      <c r="M37" s="1">
        <f>IF(E37=1, VLOOKUP(D37, Sheet1!$E$2:$G$26, 2), Sheet1!$G$3)</f>
        <v>0.20441999999999999</v>
      </c>
      <c r="N37" s="1">
        <f>'Electricity Rates'!$J$3</f>
        <v>0.19270000000000001</v>
      </c>
      <c r="O37" s="145">
        <f>L37-K37</f>
        <v>8.3900103520897975</v>
      </c>
      <c r="P37">
        <f t="shared" si="3"/>
        <v>2.171910070152296</v>
      </c>
      <c r="Q37">
        <f>IF(O37&gt;0, IF(Q36+O37*Variables!$B$5&lt;Variables!$B$4, Q36+O37*Variables!$B$5, Variables!$B$4), IF(Q36&gt;-O37, Q36+O37/Variables!$B$5, 0))</f>
        <v>20.319252675467901</v>
      </c>
      <c r="R37">
        <f>IF(O37&gt;0, 0, IF(Q36&gt;-O37, 0, -O37 - Q36*Variables!$B$5))</f>
        <v>0</v>
      </c>
      <c r="S37">
        <f t="shared" si="4"/>
        <v>0</v>
      </c>
      <c r="T37">
        <f t="shared" si="5"/>
        <v>0</v>
      </c>
    </row>
    <row r="38" spans="1:20" x14ac:dyDescent="0.3">
      <c r="A38" s="3">
        <f t="shared" si="0"/>
        <v>43102</v>
      </c>
      <c r="B38">
        <v>1</v>
      </c>
      <c r="C38">
        <v>2</v>
      </c>
      <c r="D38">
        <v>13</v>
      </c>
      <c r="E38">
        <v>1</v>
      </c>
      <c r="F38" s="1">
        <f>VLOOKUP(A38,Weather!$A$1:$E$366, 5)</f>
        <v>0</v>
      </c>
      <c r="G38" s="1">
        <f>VLOOKUP(D38, Winter!$A$1:$E$25, 2)</f>
        <v>1065.99730178497</v>
      </c>
      <c r="H38" s="1">
        <f>VLOOKUP(D38, Winter!$A$1:$E$25, 3)</f>
        <v>611.78362020049099</v>
      </c>
      <c r="I38" s="1">
        <f>VLOOKUP(D38, Winter!$A$1:$E$25, 5)</f>
        <v>322.42990654205602</v>
      </c>
      <c r="J38" s="1">
        <f t="shared" si="1"/>
        <v>611.78362020049099</v>
      </c>
      <c r="K38" s="47">
        <f t="shared" si="2"/>
        <v>11.445262570865827</v>
      </c>
      <c r="L38" s="48">
        <f>Solar!K55/1000*Variables!$B$3</f>
        <v>19.497550000000004</v>
      </c>
      <c r="M38" s="1">
        <f>IF(E38=1, VLOOKUP(D38, Sheet1!$E$2:$G$26, 2), Sheet1!$G$3)</f>
        <v>0.20441999999999999</v>
      </c>
      <c r="N38" s="1">
        <f>'Electricity Rates'!$J$3</f>
        <v>0.19270000000000001</v>
      </c>
      <c r="O38" s="145">
        <f>L38-K38</f>
        <v>8.0522874291341768</v>
      </c>
      <c r="P38">
        <f t="shared" si="3"/>
        <v>2.2055020974058448</v>
      </c>
      <c r="Q38">
        <f>IF(O38&gt;0, IF(Q37+O38*Variables!$B$5&lt;Variables!$B$4, Q37+O38*Variables!$B$5, Variables!$B$4), IF(Q37&gt;-O38, Q37+O38/Variables!$B$5, 0))</f>
        <v>27.888402858854025</v>
      </c>
      <c r="R38">
        <f>IF(O38&gt;0, 0, IF(Q37&gt;-O38, 0, -O38 - Q37*Variables!$B$5))</f>
        <v>0</v>
      </c>
      <c r="S38">
        <f t="shared" si="4"/>
        <v>0</v>
      </c>
      <c r="T38">
        <f t="shared" si="5"/>
        <v>0</v>
      </c>
    </row>
    <row r="39" spans="1:20" x14ac:dyDescent="0.3">
      <c r="A39" s="3">
        <f t="shared" si="0"/>
        <v>43102</v>
      </c>
      <c r="B39">
        <v>1</v>
      </c>
      <c r="C39">
        <v>2</v>
      </c>
      <c r="D39">
        <v>14</v>
      </c>
      <c r="E39">
        <v>1</v>
      </c>
      <c r="F39" s="1">
        <f>VLOOKUP(A39,Weather!$A$1:$E$366, 5)</f>
        <v>0</v>
      </c>
      <c r="G39" s="1">
        <f>VLOOKUP(D39, Winter!$A$1:$E$25, 2)</f>
        <v>1084.3762972187601</v>
      </c>
      <c r="H39" s="1">
        <f>VLOOKUP(D39, Winter!$A$1:$E$25, 3)</f>
        <v>611.59447701910301</v>
      </c>
      <c r="I39" s="1">
        <f>VLOOKUP(D39, Winter!$A$1:$E$25, 5)</f>
        <v>303.73831775700899</v>
      </c>
      <c r="J39" s="1">
        <f t="shared" si="1"/>
        <v>611.59447701910301</v>
      </c>
      <c r="K39" s="47">
        <f t="shared" si="2"/>
        <v>11.441724075713299</v>
      </c>
      <c r="L39" s="48">
        <f>Solar!K56/1000*Variables!$B$3</f>
        <v>17.619</v>
      </c>
      <c r="M39" s="1">
        <f>IF(E39=1, VLOOKUP(D39, Sheet1!$E$2:$G$26, 2), Sheet1!$G$3)</f>
        <v>0.20441999999999999</v>
      </c>
      <c r="N39" s="1">
        <f>'Electricity Rates'!$J$3</f>
        <v>0.19270000000000001</v>
      </c>
      <c r="O39" s="145">
        <f>L39-K39</f>
        <v>6.1772759242867004</v>
      </c>
      <c r="P39">
        <f t="shared" si="3"/>
        <v>2.204820229389953</v>
      </c>
      <c r="Q39">
        <f>IF(O39&gt;0, IF(Q38+O39*Variables!$B$5&lt;Variables!$B$4, Q38+O39*Variables!$B$5, Variables!$B$4), IF(Q38&gt;-O39, Q38+O39/Variables!$B$5, 0))</f>
        <v>33.695042227683523</v>
      </c>
      <c r="R39">
        <f>IF(O39&gt;0, 0, IF(Q38&gt;-O39, 0, -O39 - Q38*Variables!$B$5))</f>
        <v>0</v>
      </c>
      <c r="S39">
        <f t="shared" si="4"/>
        <v>0</v>
      </c>
      <c r="T39">
        <f t="shared" si="5"/>
        <v>0</v>
      </c>
    </row>
    <row r="40" spans="1:20" x14ac:dyDescent="0.3">
      <c r="A40" s="3">
        <f t="shared" si="0"/>
        <v>43102</v>
      </c>
      <c r="B40">
        <v>1</v>
      </c>
      <c r="C40">
        <v>2</v>
      </c>
      <c r="D40">
        <v>15</v>
      </c>
      <c r="E40">
        <v>1</v>
      </c>
      <c r="F40" s="1">
        <f>VLOOKUP(A40,Weather!$A$1:$E$366, 5)</f>
        <v>0</v>
      </c>
      <c r="G40" s="1">
        <f>VLOOKUP(D40, Winter!$A$1:$E$25, 2)</f>
        <v>1093.6540058115399</v>
      </c>
      <c r="H40" s="1">
        <f>VLOOKUP(D40, Winter!$A$1:$E$25, 3)</f>
        <v>601.87029228184497</v>
      </c>
      <c r="I40" s="1">
        <f>VLOOKUP(D40, Winter!$A$1:$E$25, 5)</f>
        <v>271.02803738317698</v>
      </c>
      <c r="J40" s="1">
        <f t="shared" si="1"/>
        <v>601.87029228184497</v>
      </c>
      <c r="K40" s="47">
        <f t="shared" si="2"/>
        <v>11.259803795518399</v>
      </c>
      <c r="L40" s="48">
        <f>Solar!K57/1000*Variables!$B$3</f>
        <v>9.8119499999999995</v>
      </c>
      <c r="M40" s="1">
        <f>IF(E40=1, VLOOKUP(D40, Sheet1!$E$2:$G$26, 2), Sheet1!$G$3)</f>
        <v>0.20441999999999999</v>
      </c>
      <c r="N40" s="1">
        <f>'Electricity Rates'!$J$3</f>
        <v>0.19270000000000001</v>
      </c>
      <c r="O40" s="145">
        <f>L40-K40</f>
        <v>-1.4478537955183999</v>
      </c>
      <c r="P40">
        <f t="shared" si="3"/>
        <v>2.1697641913963959</v>
      </c>
      <c r="Q40">
        <f>IF(O40&gt;0, IF(Q39+O40*Variables!$B$5&lt;Variables!$B$4, Q39+O40*Variables!$B$5, Variables!$B$4), IF(Q39&gt;-O40, Q39+O40/Variables!$B$5, 0))</f>
        <v>32.15477223245118</v>
      </c>
      <c r="R40">
        <f>IF(O40&gt;0, 0, IF(Q39&gt;-O40, 0, -O40 - Q39*Variables!$B$5))</f>
        <v>0</v>
      </c>
      <c r="S40">
        <f t="shared" si="4"/>
        <v>0</v>
      </c>
      <c r="T40">
        <f t="shared" si="5"/>
        <v>0</v>
      </c>
    </row>
    <row r="41" spans="1:20" x14ac:dyDescent="0.3">
      <c r="A41" s="3">
        <f t="shared" si="0"/>
        <v>43102</v>
      </c>
      <c r="B41">
        <v>1</v>
      </c>
      <c r="C41">
        <v>2</v>
      </c>
      <c r="D41">
        <v>16</v>
      </c>
      <c r="E41">
        <v>1</v>
      </c>
      <c r="F41" s="1">
        <f>VLOOKUP(A41,Weather!$A$1:$E$366, 5)</f>
        <v>0</v>
      </c>
      <c r="G41" s="1">
        <f>VLOOKUP(D41, Winter!$A$1:$E$25, 2)</f>
        <v>1039.2953507679499</v>
      </c>
      <c r="H41" s="1">
        <f>VLOOKUP(D41, Winter!$A$1:$E$25, 3)</f>
        <v>558.82352941176396</v>
      </c>
      <c r="I41" s="1">
        <f>VLOOKUP(D41, Winter!$A$1:$E$25, 5)</f>
        <v>252.336448598131</v>
      </c>
      <c r="J41" s="1">
        <f t="shared" si="1"/>
        <v>558.82352941176396</v>
      </c>
      <c r="K41" s="47">
        <f t="shared" si="2"/>
        <v>10.454483928156773</v>
      </c>
      <c r="L41" s="48">
        <f>Solar!K58/1000*Variables!$B$3</f>
        <v>8.1431500000000003</v>
      </c>
      <c r="M41" s="1">
        <f>IF(E41=1, VLOOKUP(D41, Sheet1!$E$2:$G$26, 2), Sheet1!$G$3)</f>
        <v>0.20441999999999999</v>
      </c>
      <c r="N41" s="1">
        <f>'Electricity Rates'!$J$3</f>
        <v>0.19270000000000001</v>
      </c>
      <c r="O41" s="145">
        <f>L41-K41</f>
        <v>-2.3113339281567722</v>
      </c>
      <c r="P41">
        <f t="shared" si="3"/>
        <v>2.0145790529558103</v>
      </c>
      <c r="Q41">
        <f>IF(O41&gt;0, IF(Q40+O41*Variables!$B$5&lt;Variables!$B$4, Q40+O41*Variables!$B$5, Variables!$B$4), IF(Q40&gt;-O41, Q40+O41/Variables!$B$5, 0))</f>
        <v>29.695906351433337</v>
      </c>
      <c r="R41">
        <f>IF(O41&gt;0, 0, IF(Q40&gt;-O41, 0, -O41 - Q40*Variables!$B$5))</f>
        <v>0</v>
      </c>
      <c r="S41">
        <f t="shared" si="4"/>
        <v>0</v>
      </c>
      <c r="T41">
        <f t="shared" si="5"/>
        <v>0</v>
      </c>
    </row>
    <row r="42" spans="1:20" x14ac:dyDescent="0.3">
      <c r="A42" s="3">
        <f t="shared" si="0"/>
        <v>43102</v>
      </c>
      <c r="B42">
        <v>1</v>
      </c>
      <c r="C42">
        <v>2</v>
      </c>
      <c r="D42">
        <v>17</v>
      </c>
      <c r="E42">
        <v>1</v>
      </c>
      <c r="F42" s="1">
        <f>VLOOKUP(A42,Weather!$A$1:$E$366, 5)</f>
        <v>0</v>
      </c>
      <c r="G42" s="1">
        <f>VLOOKUP(D42, Winter!$A$1:$E$25, 2)</f>
        <v>889.47696139476898</v>
      </c>
      <c r="H42" s="1">
        <f>VLOOKUP(D42, Winter!$A$1:$E$25, 3)</f>
        <v>506.24728802056097</v>
      </c>
      <c r="I42" s="1">
        <f>VLOOKUP(D42, Winter!$A$1:$E$25, 5)</f>
        <v>228.971962616822</v>
      </c>
      <c r="J42" s="1">
        <f t="shared" si="1"/>
        <v>506.24728802056097</v>
      </c>
      <c r="K42" s="47">
        <f t="shared" si="2"/>
        <v>9.4708863491396365</v>
      </c>
      <c r="L42" s="48">
        <f>Solar!K59/1000*Variables!$B$3</f>
        <v>1.6999500000000001</v>
      </c>
      <c r="M42" s="1">
        <f>IF(E42=1, VLOOKUP(D42, Sheet1!$E$2:$G$26, 2), Sheet1!$G$3)</f>
        <v>0.20441999999999999</v>
      </c>
      <c r="N42" s="1">
        <f>'Electricity Rates'!$J$3</f>
        <v>0.19270000000000001</v>
      </c>
      <c r="O42" s="145">
        <f>L42-K42</f>
        <v>-7.7709363491396362</v>
      </c>
      <c r="P42">
        <f t="shared" si="3"/>
        <v>1.825039799479208</v>
      </c>
      <c r="Q42">
        <f>IF(O42&gt;0, IF(Q41+O42*Variables!$B$5&lt;Variables!$B$4, Q41+O42*Variables!$B$5, Variables!$B$4), IF(Q41&gt;-O42, Q41+O42/Variables!$B$5, 0))</f>
        <v>21.428952788518828</v>
      </c>
      <c r="R42">
        <f>IF(O42&gt;0, 0, IF(Q41&gt;-O42, 0, -O42 - Q41*Variables!$B$5))</f>
        <v>0</v>
      </c>
      <c r="S42">
        <f t="shared" si="4"/>
        <v>0</v>
      </c>
      <c r="T42">
        <f t="shared" si="5"/>
        <v>0</v>
      </c>
    </row>
    <row r="43" spans="1:20" x14ac:dyDescent="0.3">
      <c r="A43" s="3">
        <f t="shared" si="0"/>
        <v>43102</v>
      </c>
      <c r="B43">
        <v>1</v>
      </c>
      <c r="C43">
        <v>2</v>
      </c>
      <c r="D43">
        <v>18</v>
      </c>
      <c r="E43">
        <v>1</v>
      </c>
      <c r="F43" s="1">
        <f>VLOOKUP(A43,Weather!$A$1:$E$366, 5)</f>
        <v>0</v>
      </c>
      <c r="G43" s="1">
        <f>VLOOKUP(D43, Winter!$A$1:$E$25, 2)</f>
        <v>689.67932752179297</v>
      </c>
      <c r="H43" s="1">
        <f>VLOOKUP(D43, Winter!$A$1:$E$25, 3)</f>
        <v>477.48083534529701</v>
      </c>
      <c r="I43" s="1">
        <f>VLOOKUP(D43, Winter!$A$1:$E$25, 5)</f>
        <v>257.009345794392</v>
      </c>
      <c r="J43" s="1">
        <f t="shared" si="1"/>
        <v>477.48083534529701</v>
      </c>
      <c r="K43" s="47">
        <f t="shared" si="2"/>
        <v>8.9327228657941937</v>
      </c>
      <c r="L43" s="48">
        <f>Solar!K60/1000*Variables!$B$3</f>
        <v>0</v>
      </c>
      <c r="M43" s="1">
        <f>IF(E43=1, VLOOKUP(D43, Sheet1!$E$2:$G$26, 2), Sheet1!$G$3)</f>
        <v>0.20441999999999999</v>
      </c>
      <c r="N43" s="1">
        <f>'Electricity Rates'!$J$3</f>
        <v>0.19270000000000001</v>
      </c>
      <c r="O43" s="145">
        <f>L43-K43</f>
        <v>-8.9327228657941937</v>
      </c>
      <c r="P43">
        <f t="shared" si="3"/>
        <v>1.7213356962385413</v>
      </c>
      <c r="Q43">
        <f>IF(O43&gt;0, IF(Q42+O43*Variables!$B$5&lt;Variables!$B$4, Q42+O43*Variables!$B$5, Variables!$B$4), IF(Q42&gt;-O43, Q42+O43/Variables!$B$5, 0))</f>
        <v>11.926056122780324</v>
      </c>
      <c r="R43">
        <f>IF(O43&gt;0, 0, IF(Q42&gt;-O43, 0, -O43 - Q42*Variables!$B$5))</f>
        <v>0</v>
      </c>
      <c r="S43">
        <f t="shared" si="4"/>
        <v>0</v>
      </c>
      <c r="T43">
        <f t="shared" si="5"/>
        <v>0</v>
      </c>
    </row>
    <row r="44" spans="1:20" x14ac:dyDescent="0.3">
      <c r="A44" s="3">
        <f t="shared" si="0"/>
        <v>43102</v>
      </c>
      <c r="B44">
        <v>1</v>
      </c>
      <c r="C44">
        <v>2</v>
      </c>
      <c r="D44">
        <v>19</v>
      </c>
      <c r="E44">
        <v>1</v>
      </c>
      <c r="F44" s="1">
        <f>VLOOKUP(A44,Weather!$A$1:$E$366, 5)</f>
        <v>0</v>
      </c>
      <c r="G44" s="1">
        <f>VLOOKUP(D44, Winter!$A$1:$E$25, 2)</f>
        <v>503.50249066002402</v>
      </c>
      <c r="H44" s="1">
        <f>VLOOKUP(D44, Winter!$A$1:$E$25, 3)</f>
        <v>367.75553800108997</v>
      </c>
      <c r="I44" s="1">
        <f>VLOOKUP(D44, Winter!$A$1:$E$25, 5)</f>
        <v>266.355140186916</v>
      </c>
      <c r="J44" s="1">
        <f t="shared" si="1"/>
        <v>367.75553800108997</v>
      </c>
      <c r="K44" s="47">
        <f t="shared" si="2"/>
        <v>6.8799793837780854</v>
      </c>
      <c r="L44" s="48">
        <f>Solar!K61/1000*Variables!$B$3</f>
        <v>0</v>
      </c>
      <c r="M44" s="1">
        <f>IF(E44=1, VLOOKUP(D44, Sheet1!$E$2:$G$26, 2), Sheet1!$G$3)</f>
        <v>0.20441999999999999</v>
      </c>
      <c r="N44" s="1">
        <f>'Electricity Rates'!$J$3</f>
        <v>0.19270000000000001</v>
      </c>
      <c r="O44" s="145">
        <f>L44-K44</f>
        <v>-6.8799793837780854</v>
      </c>
      <c r="P44">
        <f t="shared" si="3"/>
        <v>1.3257720272540372</v>
      </c>
      <c r="Q44">
        <f>IF(O44&gt;0, IF(Q43+O44*Variables!$B$5&lt;Variables!$B$4, Q43+O44*Variables!$B$5, Variables!$B$4), IF(Q43&gt;-O44, Q43+O44/Variables!$B$5, 0))</f>
        <v>4.6069291187610837</v>
      </c>
      <c r="R44">
        <f>IF(O44&gt;0, 0, IF(Q43&gt;-O44, 0, -O44 - Q43*Variables!$B$5))</f>
        <v>0</v>
      </c>
      <c r="S44">
        <f t="shared" si="4"/>
        <v>0</v>
      </c>
      <c r="T44">
        <f t="shared" si="5"/>
        <v>0</v>
      </c>
    </row>
    <row r="45" spans="1:20" x14ac:dyDescent="0.3">
      <c r="A45" s="3">
        <f t="shared" si="0"/>
        <v>43102</v>
      </c>
      <c r="B45">
        <v>1</v>
      </c>
      <c r="C45">
        <v>2</v>
      </c>
      <c r="D45">
        <v>20</v>
      </c>
      <c r="E45">
        <v>1</v>
      </c>
      <c r="F45" s="1">
        <f>VLOOKUP(A45,Weather!$A$1:$E$366, 5)</f>
        <v>0</v>
      </c>
      <c r="G45" s="1">
        <f>VLOOKUP(D45, Winter!$A$1:$E$25, 2)</f>
        <v>385.507471980074</v>
      </c>
      <c r="H45" s="1">
        <f>VLOOKUP(D45, Winter!$A$1:$E$25, 3)</f>
        <v>329.45960680470398</v>
      </c>
      <c r="I45" s="1">
        <f>VLOOKUP(D45, Winter!$A$1:$E$25, 5)</f>
        <v>275.70093457943898</v>
      </c>
      <c r="J45" s="1">
        <f t="shared" si="1"/>
        <v>329.45960680470398</v>
      </c>
      <c r="K45" s="47">
        <f t="shared" si="2"/>
        <v>6.1635381887771317</v>
      </c>
      <c r="L45" s="48">
        <f>Solar!K62/1000*Variables!$B$3</f>
        <v>0</v>
      </c>
      <c r="M45" s="1">
        <f>IF(E45=1, VLOOKUP(D45, Sheet1!$E$2:$G$26, 2), Sheet1!$G$3)</f>
        <v>0.20441999999999999</v>
      </c>
      <c r="N45" s="1">
        <f>'Electricity Rates'!$J$3</f>
        <v>0.19270000000000001</v>
      </c>
      <c r="O45" s="145">
        <f>L45-K45</f>
        <v>-6.1635381887771317</v>
      </c>
      <c r="P45">
        <f t="shared" si="3"/>
        <v>1.1877138089773533</v>
      </c>
      <c r="Q45">
        <f>IF(O45&gt;0, IF(Q44+O45*Variables!$B$5&lt;Variables!$B$4, Q44+O45*Variables!$B$5, Variables!$B$4), IF(Q44&gt;-O45, Q44+O45/Variables!$B$5, 0))</f>
        <v>0</v>
      </c>
      <c r="R45">
        <f>IF(O45&gt;0, 0, IF(Q44&gt;-O45, 0, -O45 - Q44*Variables!$B$5))</f>
        <v>1.8330248171417134</v>
      </c>
      <c r="S45">
        <f t="shared" si="4"/>
        <v>0.37470693312010905</v>
      </c>
      <c r="T45">
        <f t="shared" si="5"/>
        <v>0</v>
      </c>
    </row>
    <row r="46" spans="1:20" x14ac:dyDescent="0.3">
      <c r="A46" s="3">
        <f t="shared" si="0"/>
        <v>43102</v>
      </c>
      <c r="B46">
        <v>1</v>
      </c>
      <c r="C46">
        <v>2</v>
      </c>
      <c r="D46">
        <v>21</v>
      </c>
      <c r="E46">
        <v>1</v>
      </c>
      <c r="F46" s="1">
        <f>VLOOKUP(A46,Weather!$A$1:$E$366, 5)</f>
        <v>0</v>
      </c>
      <c r="G46" s="1">
        <f>VLOOKUP(D46, Winter!$A$1:$E$25, 2)</f>
        <v>340.23972602739599</v>
      </c>
      <c r="H46" s="1">
        <f>VLOOKUP(D46, Winter!$A$1:$E$25, 3)</f>
        <v>286.390591795636</v>
      </c>
      <c r="I46" s="1">
        <f>VLOOKUP(D46, Winter!$A$1:$E$25, 5)</f>
        <v>289.71962616822401</v>
      </c>
      <c r="J46" s="1">
        <f t="shared" si="1"/>
        <v>286.390591795636</v>
      </c>
      <c r="K46" s="47">
        <f t="shared" si="2"/>
        <v>5.3578020278681455</v>
      </c>
      <c r="L46" s="48">
        <f>Solar!K63/1000*Variables!$B$3</f>
        <v>0</v>
      </c>
      <c r="M46" s="1">
        <f>IF(E46=1, VLOOKUP(D46, Sheet1!$E$2:$G$26, 2), Sheet1!$G$3)</f>
        <v>0.20441999999999999</v>
      </c>
      <c r="N46" s="1">
        <f>'Electricity Rates'!$J$3</f>
        <v>0.19270000000000001</v>
      </c>
      <c r="O46" s="145">
        <f>L46-K46</f>
        <v>-5.3578020278681455</v>
      </c>
      <c r="P46">
        <f t="shared" si="3"/>
        <v>1.0324484507701917</v>
      </c>
      <c r="Q46">
        <f>IF(O46&gt;0, IF(Q45+O46*Variables!$B$5&lt;Variables!$B$4, Q45+O46*Variables!$B$5, Variables!$B$4), IF(Q45&gt;-O46, Q45+O46/Variables!$B$5, 0))</f>
        <v>0</v>
      </c>
      <c r="R46">
        <f>IF(O46&gt;0, 0, IF(Q45&gt;-O46, 0, -O46 - Q45*Variables!$B$5))</f>
        <v>5.3578020278681455</v>
      </c>
      <c r="S46">
        <f t="shared" si="4"/>
        <v>1.0952418905368062</v>
      </c>
      <c r="T46">
        <f t="shared" si="5"/>
        <v>0</v>
      </c>
    </row>
    <row r="47" spans="1:20" x14ac:dyDescent="0.3">
      <c r="A47" s="3">
        <f t="shared" si="0"/>
        <v>43102</v>
      </c>
      <c r="B47">
        <v>1</v>
      </c>
      <c r="C47">
        <v>2</v>
      </c>
      <c r="D47">
        <v>22</v>
      </c>
      <c r="E47">
        <v>1</v>
      </c>
      <c r="F47" s="1">
        <f>VLOOKUP(A47,Weather!$A$1:$E$366, 5)</f>
        <v>0</v>
      </c>
      <c r="G47" s="1">
        <f>VLOOKUP(D47, Winter!$A$1:$E$25, 2)</f>
        <v>300</v>
      </c>
      <c r="H47" s="1">
        <f>VLOOKUP(D47, Winter!$A$1:$E$25, 3)</f>
        <v>271.915575384683</v>
      </c>
      <c r="I47" s="1">
        <f>VLOOKUP(D47, Winter!$A$1:$E$25, 5)</f>
        <v>285.04672897196201</v>
      </c>
      <c r="J47" s="1">
        <f t="shared" si="1"/>
        <v>271.915575384683</v>
      </c>
      <c r="K47" s="47">
        <f t="shared" si="2"/>
        <v>5.0870030753125732</v>
      </c>
      <c r="L47" s="48">
        <f>Solar!K64/1000*Variables!$B$3</f>
        <v>0</v>
      </c>
      <c r="M47" s="1">
        <f>IF(E47=1, VLOOKUP(D47, Sheet1!$E$2:$G$26, 2), Sheet1!$G$3)</f>
        <v>0.18618000000000001</v>
      </c>
      <c r="N47" s="1">
        <f>'Electricity Rates'!$J$3</f>
        <v>0.19270000000000001</v>
      </c>
      <c r="O47" s="145">
        <f>L47-K47</f>
        <v>-5.0870030753125732</v>
      </c>
      <c r="P47">
        <f t="shared" si="3"/>
        <v>0.98026549261273288</v>
      </c>
      <c r="Q47">
        <f>IF(O47&gt;0, IF(Q46+O47*Variables!$B$5&lt;Variables!$B$4, Q46+O47*Variables!$B$5, Variables!$B$4), IF(Q46&gt;-O47, Q46+O47/Variables!$B$5, 0))</f>
        <v>0</v>
      </c>
      <c r="R47">
        <f>IF(O47&gt;0, 0, IF(Q46&gt;-O47, 0, -O47 - Q46*Variables!$B$5))</f>
        <v>5.0870030753125732</v>
      </c>
      <c r="S47">
        <f t="shared" si="4"/>
        <v>0.9470982325616949</v>
      </c>
      <c r="T47">
        <f t="shared" si="5"/>
        <v>0</v>
      </c>
    </row>
    <row r="48" spans="1:20" x14ac:dyDescent="0.3">
      <c r="A48" s="3">
        <f t="shared" si="0"/>
        <v>43102</v>
      </c>
      <c r="B48">
        <v>1</v>
      </c>
      <c r="C48">
        <v>2</v>
      </c>
      <c r="D48">
        <v>23</v>
      </c>
      <c r="E48">
        <v>1</v>
      </c>
      <c r="F48" s="1">
        <f>VLOOKUP(A48,Weather!$A$1:$E$366, 5)</f>
        <v>0</v>
      </c>
      <c r="G48" s="1">
        <f>VLOOKUP(D48, Winter!$A$1:$E$25, 2)</f>
        <v>290.90909090909099</v>
      </c>
      <c r="H48" s="1">
        <f>VLOOKUP(D48, Winter!$A$1:$E$25, 3)</f>
        <v>266.95334839061297</v>
      </c>
      <c r="I48" s="1">
        <f>VLOOKUP(D48, Winter!$A$1:$E$25, 5)</f>
        <v>285.04672897196201</v>
      </c>
      <c r="J48" s="1">
        <f t="shared" si="1"/>
        <v>266.95334839061297</v>
      </c>
      <c r="K48" s="47">
        <f t="shared" si="2"/>
        <v>4.9941696142520158</v>
      </c>
      <c r="L48" s="48">
        <f>Solar!K65/1000*Variables!$B$3</f>
        <v>0</v>
      </c>
      <c r="M48" s="1">
        <f>IF(E48=1, VLOOKUP(D48, Sheet1!$E$2:$G$26, 2), Sheet1!$G$3)</f>
        <v>0.18618000000000001</v>
      </c>
      <c r="N48" s="1">
        <f>'Electricity Rates'!$J$3</f>
        <v>0.19270000000000001</v>
      </c>
      <c r="O48" s="145">
        <f>L48-K48</f>
        <v>-4.9941696142520158</v>
      </c>
      <c r="P48">
        <f t="shared" si="3"/>
        <v>0.9623764846663635</v>
      </c>
      <c r="Q48">
        <f>IF(O48&gt;0, IF(Q47+O48*Variables!$B$5&lt;Variables!$B$4, Q47+O48*Variables!$B$5, Variables!$B$4), IF(Q47&gt;-O48, Q47+O48/Variables!$B$5, 0))</f>
        <v>0</v>
      </c>
      <c r="R48">
        <f>IF(O48&gt;0, 0, IF(Q47&gt;-O48, 0, -O48 - Q47*Variables!$B$5))</f>
        <v>4.9941696142520158</v>
      </c>
      <c r="S48">
        <f t="shared" si="4"/>
        <v>0.9298144987814404</v>
      </c>
      <c r="T48">
        <f t="shared" si="5"/>
        <v>0</v>
      </c>
    </row>
    <row r="49" spans="1:20" x14ac:dyDescent="0.3">
      <c r="A49" s="3">
        <f t="shared" si="0"/>
        <v>43102</v>
      </c>
      <c r="B49">
        <v>1</v>
      </c>
      <c r="C49">
        <v>2</v>
      </c>
      <c r="D49">
        <v>24</v>
      </c>
      <c r="E49">
        <v>1</v>
      </c>
      <c r="F49" s="1">
        <f>VLOOKUP(A49,Weather!$A$1:$E$366, 5)</f>
        <v>0</v>
      </c>
      <c r="G49" s="1">
        <f>VLOOKUP(D49, Winter!$A$1:$E$25, 2)</f>
        <v>272.72727272727298</v>
      </c>
      <c r="H49" s="1">
        <f>VLOOKUP(D49, Winter!$A$1:$E$25, 3)</f>
        <v>266.74195307023803</v>
      </c>
      <c r="I49" s="1">
        <f>VLOOKUP(D49, Winter!$A$1:$E$25, 5)</f>
        <v>285.04672897196201</v>
      </c>
      <c r="J49" s="1">
        <f t="shared" si="1"/>
        <v>266.74195307023803</v>
      </c>
      <c r="K49" s="47">
        <f t="shared" si="2"/>
        <v>4.9902148255521297</v>
      </c>
      <c r="L49" s="48">
        <f>Solar!K66/1000*Variables!$B$3</f>
        <v>0</v>
      </c>
      <c r="M49" s="1">
        <f>IF(E49=1, VLOOKUP(D49, Sheet1!$E$2:$G$26, 2), Sheet1!$G$3)</f>
        <v>0.18618000000000001</v>
      </c>
      <c r="N49" s="1">
        <f>'Electricity Rates'!$J$3</f>
        <v>0.19270000000000001</v>
      </c>
      <c r="O49" s="145">
        <f>L49-K49</f>
        <v>-4.9902148255521297</v>
      </c>
      <c r="P49">
        <f t="shared" si="3"/>
        <v>0.96161439688389549</v>
      </c>
      <c r="Q49">
        <f>IF(O49&gt;0, IF(Q48+O49*Variables!$B$5&lt;Variables!$B$4, Q48+O49*Variables!$B$5, Variables!$B$4), IF(Q48&gt;-O49, Q48+O49/Variables!$B$5, 0))</f>
        <v>0</v>
      </c>
      <c r="R49">
        <f>IF(O49&gt;0, 0, IF(Q48&gt;-O49, 0, -O49 - Q48*Variables!$B$5))</f>
        <v>4.9902148255521297</v>
      </c>
      <c r="S49">
        <f t="shared" si="4"/>
        <v>0.92907819622129562</v>
      </c>
      <c r="T49">
        <f t="shared" si="5"/>
        <v>0</v>
      </c>
    </row>
    <row r="50" spans="1:20" x14ac:dyDescent="0.3">
      <c r="A50" s="3">
        <f t="shared" si="0"/>
        <v>43103</v>
      </c>
      <c r="B50">
        <v>1</v>
      </c>
      <c r="C50">
        <v>3</v>
      </c>
      <c r="D50">
        <v>1</v>
      </c>
      <c r="E50">
        <v>1</v>
      </c>
      <c r="F50" s="1">
        <f>VLOOKUP(A50,Weather!$A$1:$E$366, 5)</f>
        <v>0</v>
      </c>
      <c r="G50" s="1">
        <f>VLOOKUP(D50, Winter!$A$1:$E$25, 2)</f>
        <v>281.81818181818198</v>
      </c>
      <c r="H50" s="1">
        <f>VLOOKUP(D50, Winter!$A$1:$E$25, 3)</f>
        <v>257.04002047196798</v>
      </c>
      <c r="I50" s="1">
        <f>VLOOKUP(D50, Winter!$A$1:$E$25, 5)</f>
        <v>266.355140186916</v>
      </c>
      <c r="J50" s="1">
        <f t="shared" si="1"/>
        <v>257.04002047196798</v>
      </c>
      <c r="K50" s="47">
        <f t="shared" si="2"/>
        <v>4.8087108389046076</v>
      </c>
      <c r="L50" s="48">
        <f>Solar!K67/1000*Variables!$B$3</f>
        <v>0</v>
      </c>
      <c r="M50" s="1">
        <f>IF(E50=1, VLOOKUP(D50, Sheet1!$E$2:$G$26, 2), Sheet1!$G$3)</f>
        <v>0.18618000000000001</v>
      </c>
      <c r="N50" s="1">
        <f>'Electricity Rates'!$J$3</f>
        <v>0.19270000000000001</v>
      </c>
      <c r="O50" s="145">
        <f>L50-K50</f>
        <v>-4.8087108389046076</v>
      </c>
      <c r="P50">
        <f t="shared" si="3"/>
        <v>0.9266385786569179</v>
      </c>
      <c r="Q50">
        <f>IF(O50&gt;0, IF(Q49+O50*Variables!$B$5&lt;Variables!$B$4, Q49+O50*Variables!$B$5, Variables!$B$4), IF(Q49&gt;-O50, Q49+O50/Variables!$B$5, 0))</f>
        <v>0</v>
      </c>
      <c r="R50">
        <f>IF(O50&gt;0, 0, IF(Q49&gt;-O50, 0, -O50 - Q49*Variables!$B$5))</f>
        <v>4.8087108389046076</v>
      </c>
      <c r="S50">
        <f t="shared" si="4"/>
        <v>0.89528578398725989</v>
      </c>
      <c r="T50">
        <f t="shared" si="5"/>
        <v>0</v>
      </c>
    </row>
    <row r="51" spans="1:20" x14ac:dyDescent="0.3">
      <c r="A51" s="3">
        <f t="shared" si="0"/>
        <v>43103</v>
      </c>
      <c r="B51">
        <v>1</v>
      </c>
      <c r="C51">
        <v>3</v>
      </c>
      <c r="D51">
        <v>2</v>
      </c>
      <c r="E51">
        <v>1</v>
      </c>
      <c r="F51" s="1">
        <f>VLOOKUP(A51,Weather!$A$1:$E$366, 5)</f>
        <v>0</v>
      </c>
      <c r="G51" s="1">
        <f>VLOOKUP(D51, Winter!$A$1:$E$25, 2)</f>
        <v>282.10356994603501</v>
      </c>
      <c r="H51" s="1">
        <f>VLOOKUP(D51, Winter!$A$1:$E$25, 3)</f>
        <v>280.66066600651902</v>
      </c>
      <c r="I51" s="1">
        <f>VLOOKUP(D51, Winter!$A$1:$E$25, 5)</f>
        <v>285.04672897196201</v>
      </c>
      <c r="J51" s="1">
        <f t="shared" si="1"/>
        <v>280.66066600651902</v>
      </c>
      <c r="K51" s="47">
        <f t="shared" si="2"/>
        <v>5.2506064394237741</v>
      </c>
      <c r="L51" s="48">
        <f>Solar!K68/1000*Variables!$B$3</f>
        <v>0</v>
      </c>
      <c r="M51" s="1">
        <f>IF(E51=1, VLOOKUP(D51, Sheet1!$E$2:$G$26, 2), Sheet1!$G$3)</f>
        <v>0.18618000000000001</v>
      </c>
      <c r="N51" s="1">
        <f>'Electricity Rates'!$J$3</f>
        <v>0.19270000000000001</v>
      </c>
      <c r="O51" s="145">
        <f>L51-K51</f>
        <v>-5.2506064394237741</v>
      </c>
      <c r="P51">
        <f t="shared" si="3"/>
        <v>1.0117918608769614</v>
      </c>
      <c r="Q51">
        <f>IF(O51&gt;0, IF(Q50+O51*Variables!$B$5&lt;Variables!$B$4, Q50+O51*Variables!$B$5, Variables!$B$4), IF(Q50&gt;-O51, Q50+O51/Variables!$B$5, 0))</f>
        <v>0</v>
      </c>
      <c r="R51">
        <f>IF(O51&gt;0, 0, IF(Q50&gt;-O51, 0, -O51 - Q50*Variables!$B$5))</f>
        <v>5.2506064394237741</v>
      </c>
      <c r="S51">
        <f t="shared" si="4"/>
        <v>0.97755790689191835</v>
      </c>
      <c r="T51">
        <f t="shared" si="5"/>
        <v>0</v>
      </c>
    </row>
    <row r="52" spans="1:20" x14ac:dyDescent="0.3">
      <c r="A52" s="3">
        <f t="shared" si="0"/>
        <v>43103</v>
      </c>
      <c r="B52">
        <v>1</v>
      </c>
      <c r="C52">
        <v>3</v>
      </c>
      <c r="D52">
        <v>3</v>
      </c>
      <c r="E52">
        <v>1</v>
      </c>
      <c r="F52" s="1">
        <f>VLOOKUP(A52,Weather!$A$1:$E$366, 5)</f>
        <v>0</v>
      </c>
      <c r="G52" s="1">
        <f>VLOOKUP(D52, Winter!$A$1:$E$25, 2)</f>
        <v>282.300747198007</v>
      </c>
      <c r="H52" s="1">
        <f>VLOOKUP(D52, Winter!$A$1:$E$25, 3)</f>
        <v>272.72727272727298</v>
      </c>
      <c r="I52" s="1">
        <f>VLOOKUP(D52, Winter!$A$1:$E$25, 5)</f>
        <v>271.02803738317698</v>
      </c>
      <c r="J52" s="1">
        <f t="shared" si="1"/>
        <v>272.72727272727298</v>
      </c>
      <c r="K52" s="47">
        <f t="shared" si="2"/>
        <v>5.1021883285741305</v>
      </c>
      <c r="L52" s="48">
        <f>Solar!K69/1000*Variables!$B$3</f>
        <v>0</v>
      </c>
      <c r="M52" s="1">
        <f>IF(E52=1, VLOOKUP(D52, Sheet1!$E$2:$G$26, 2), Sheet1!$G$3)</f>
        <v>0.18618000000000001</v>
      </c>
      <c r="N52" s="1">
        <f>'Electricity Rates'!$J$3</f>
        <v>0.19270000000000001</v>
      </c>
      <c r="O52" s="145">
        <f>L52-K52</f>
        <v>-5.1021883285741305</v>
      </c>
      <c r="P52">
        <f t="shared" si="3"/>
        <v>0.98319169091623504</v>
      </c>
      <c r="Q52">
        <f>IF(O52&gt;0, IF(Q51+O52*Variables!$B$5&lt;Variables!$B$4, Q51+O52*Variables!$B$5, Variables!$B$4), IF(Q51&gt;-O52, Q51+O52/Variables!$B$5, 0))</f>
        <v>0</v>
      </c>
      <c r="R52">
        <f>IF(O52&gt;0, 0, IF(Q51&gt;-O52, 0, -O52 - Q51*Variables!$B$5))</f>
        <v>5.1021883285741305</v>
      </c>
      <c r="S52">
        <f t="shared" si="4"/>
        <v>0.94992542301393168</v>
      </c>
      <c r="T52">
        <f t="shared" si="5"/>
        <v>0</v>
      </c>
    </row>
    <row r="53" spans="1:20" x14ac:dyDescent="0.3">
      <c r="A53" s="3">
        <f t="shared" si="0"/>
        <v>43103</v>
      </c>
      <c r="B53">
        <v>1</v>
      </c>
      <c r="C53">
        <v>3</v>
      </c>
      <c r="D53">
        <v>4</v>
      </c>
      <c r="E53">
        <v>1</v>
      </c>
      <c r="F53" s="1">
        <f>VLOOKUP(A53,Weather!$A$1:$E$366, 5)</f>
        <v>0</v>
      </c>
      <c r="G53" s="1">
        <f>VLOOKUP(D53, Winter!$A$1:$E$25, 2)</f>
        <v>308.82074789439099</v>
      </c>
      <c r="H53" s="1">
        <f>VLOOKUP(D53, Winter!$A$1:$E$25, 3)</f>
        <v>281.81818181818198</v>
      </c>
      <c r="I53" s="1">
        <f>VLOOKUP(D53, Winter!$A$1:$E$25, 5)</f>
        <v>285.04672897196201</v>
      </c>
      <c r="J53" s="1">
        <f t="shared" si="1"/>
        <v>281.81818181818198</v>
      </c>
      <c r="K53" s="47">
        <f t="shared" si="2"/>
        <v>5.2722612728599332</v>
      </c>
      <c r="L53" s="48">
        <f>Solar!K70/1000*Variables!$B$3</f>
        <v>0</v>
      </c>
      <c r="M53" s="1">
        <f>IF(E53=1, VLOOKUP(D53, Sheet1!$E$2:$G$26, 2), Sheet1!$G$3)</f>
        <v>0.18618000000000001</v>
      </c>
      <c r="N53" s="1">
        <f>'Electricity Rates'!$J$3</f>
        <v>0.19270000000000001</v>
      </c>
      <c r="O53" s="145">
        <f>L53-K53</f>
        <v>-5.2722612728599332</v>
      </c>
      <c r="P53">
        <f t="shared" si="3"/>
        <v>1.0159647472801092</v>
      </c>
      <c r="Q53">
        <f>IF(O53&gt;0, IF(Q52+O53*Variables!$B$5&lt;Variables!$B$4, Q52+O53*Variables!$B$5, Variables!$B$4), IF(Q52&gt;-O53, Q52+O53/Variables!$B$5, 0))</f>
        <v>0</v>
      </c>
      <c r="R53">
        <f>IF(O53&gt;0, 0, IF(Q52&gt;-O53, 0, -O53 - Q52*Variables!$B$5))</f>
        <v>5.2722612728599332</v>
      </c>
      <c r="S53">
        <f t="shared" si="4"/>
        <v>0.98158960378106241</v>
      </c>
      <c r="T53">
        <f t="shared" si="5"/>
        <v>0</v>
      </c>
    </row>
    <row r="54" spans="1:20" x14ac:dyDescent="0.3">
      <c r="A54" s="3">
        <f t="shared" si="0"/>
        <v>43103</v>
      </c>
      <c r="B54">
        <v>1</v>
      </c>
      <c r="C54">
        <v>3</v>
      </c>
      <c r="D54">
        <v>5</v>
      </c>
      <c r="E54">
        <v>1</v>
      </c>
      <c r="F54" s="1">
        <f>VLOOKUP(A54,Weather!$A$1:$E$366, 5)</f>
        <v>0</v>
      </c>
      <c r="G54" s="1">
        <f>VLOOKUP(D54, Winter!$A$1:$E$25, 2)</f>
        <v>308.63160471300301</v>
      </c>
      <c r="H54" s="1">
        <f>VLOOKUP(D54, Winter!$A$1:$E$25, 3)</f>
        <v>300</v>
      </c>
      <c r="I54" s="1">
        <f>VLOOKUP(D54, Winter!$A$1:$E$25, 5)</f>
        <v>303.73831775700899</v>
      </c>
      <c r="J54" s="1">
        <f t="shared" si="1"/>
        <v>300</v>
      </c>
      <c r="K54" s="47">
        <f t="shared" si="2"/>
        <v>5.6124071614315376</v>
      </c>
      <c r="L54" s="48">
        <f>Solar!K71/1000*Variables!$B$3</f>
        <v>0</v>
      </c>
      <c r="M54" s="1">
        <f>IF(E54=1, VLOOKUP(D54, Sheet1!$E$2:$G$26, 2), Sheet1!$G$3)</f>
        <v>0.18618000000000001</v>
      </c>
      <c r="N54" s="1">
        <f>'Electricity Rates'!$J$3</f>
        <v>0.19270000000000001</v>
      </c>
      <c r="O54" s="145">
        <f>L54-K54</f>
        <v>-5.6124071614315376</v>
      </c>
      <c r="P54">
        <f t="shared" si="3"/>
        <v>1.0815108600078573</v>
      </c>
      <c r="Q54">
        <f>IF(O54&gt;0, IF(Q53+O54*Variables!$B$5&lt;Variables!$B$4, Q53+O54*Variables!$B$5, Variables!$B$4), IF(Q53&gt;-O54, Q53+O54/Variables!$B$5, 0))</f>
        <v>0</v>
      </c>
      <c r="R54">
        <f>IF(O54&gt;0, 0, IF(Q53&gt;-O54, 0, -O54 - Q53*Variables!$B$5))</f>
        <v>5.6124071614315376</v>
      </c>
      <c r="S54">
        <f t="shared" si="4"/>
        <v>1.0449179653153238</v>
      </c>
      <c r="T54">
        <f t="shared" si="5"/>
        <v>0</v>
      </c>
    </row>
    <row r="55" spans="1:20" x14ac:dyDescent="0.3">
      <c r="A55" s="3">
        <f t="shared" si="0"/>
        <v>43103</v>
      </c>
      <c r="B55">
        <v>1</v>
      </c>
      <c r="C55">
        <v>3</v>
      </c>
      <c r="D55">
        <v>6</v>
      </c>
      <c r="E55">
        <v>1</v>
      </c>
      <c r="F55" s="1">
        <f>VLOOKUP(A55,Weather!$A$1:$E$366, 5)</f>
        <v>0</v>
      </c>
      <c r="G55" s="1">
        <f>VLOOKUP(D55, Winter!$A$1:$E$25, 2)</f>
        <v>331.81818181818198</v>
      </c>
      <c r="H55" s="1">
        <f>VLOOKUP(D55, Winter!$A$1:$E$25, 3)</f>
        <v>317.955250948497</v>
      </c>
      <c r="I55" s="1">
        <f>VLOOKUP(D55, Winter!$A$1:$E$25, 5)</f>
        <v>322.42990654205602</v>
      </c>
      <c r="J55" s="1">
        <f t="shared" si="1"/>
        <v>317.955250948497</v>
      </c>
      <c r="K55" s="47">
        <f t="shared" si="2"/>
        <v>5.9483144247936872</v>
      </c>
      <c r="L55" s="48">
        <f>Solar!K72/1000*Variables!$B$3</f>
        <v>0</v>
      </c>
      <c r="M55" s="1">
        <f>IF(E55=1, VLOOKUP(D55, Sheet1!$E$2:$G$26, 2), Sheet1!$G$3)</f>
        <v>0.18618000000000001</v>
      </c>
      <c r="N55" s="1">
        <f>'Electricity Rates'!$J$3</f>
        <v>0.19270000000000001</v>
      </c>
      <c r="O55" s="145">
        <f>L55-K55</f>
        <v>-5.9483144247936872</v>
      </c>
      <c r="P55">
        <f t="shared" si="3"/>
        <v>1.1462401896577437</v>
      </c>
      <c r="Q55">
        <f>IF(O55&gt;0, IF(Q54+O55*Variables!$B$5&lt;Variables!$B$4, Q54+O55*Variables!$B$5, Variables!$B$4), IF(Q54&gt;-O55, Q54+O55/Variables!$B$5, 0))</f>
        <v>0</v>
      </c>
      <c r="R55">
        <f>IF(O55&gt;0, 0, IF(Q54&gt;-O55, 0, -O55 - Q54*Variables!$B$5))</f>
        <v>5.9483144247936872</v>
      </c>
      <c r="S55">
        <f t="shared" si="4"/>
        <v>1.1074571796080888</v>
      </c>
      <c r="T55">
        <f t="shared" si="5"/>
        <v>0</v>
      </c>
    </row>
    <row r="56" spans="1:20" x14ac:dyDescent="0.3">
      <c r="A56" s="3">
        <f t="shared" si="0"/>
        <v>43103</v>
      </c>
      <c r="B56">
        <v>1</v>
      </c>
      <c r="C56">
        <v>3</v>
      </c>
      <c r="D56">
        <v>7</v>
      </c>
      <c r="E56">
        <v>1</v>
      </c>
      <c r="F56" s="1">
        <f>VLOOKUP(A56,Weather!$A$1:$E$366, 5)</f>
        <v>0</v>
      </c>
      <c r="G56" s="1">
        <f>VLOOKUP(D56, Winter!$A$1:$E$25, 2)</f>
        <v>445.45454545454498</v>
      </c>
      <c r="H56" s="1">
        <f>VLOOKUP(D56, Winter!$A$1:$E$25, 3)</f>
        <v>393.94630558862502</v>
      </c>
      <c r="I56" s="1">
        <f>VLOOKUP(D56, Winter!$A$1:$E$25, 5)</f>
        <v>313.08411214953298</v>
      </c>
      <c r="J56" s="1">
        <f t="shared" si="1"/>
        <v>393.94630558862502</v>
      </c>
      <c r="K56" s="47">
        <f t="shared" si="2"/>
        <v>7.3699568890169873</v>
      </c>
      <c r="L56" s="48">
        <f>Solar!K73/1000*Variables!$B$3</f>
        <v>0</v>
      </c>
      <c r="M56" s="1">
        <f>IF(E56=1, VLOOKUP(D56, Sheet1!$E$2:$G$26, 2), Sheet1!$G$3)</f>
        <v>0.18618000000000001</v>
      </c>
      <c r="N56" s="1">
        <f>'Electricity Rates'!$J$3</f>
        <v>0.19270000000000001</v>
      </c>
      <c r="O56" s="145">
        <f>L56-K56</f>
        <v>-7.3699568890169873</v>
      </c>
      <c r="P56">
        <f t="shared" si="3"/>
        <v>1.4201906925135734</v>
      </c>
      <c r="Q56">
        <f>IF(O56&gt;0, IF(Q55+O56*Variables!$B$5&lt;Variables!$B$4, Q55+O56*Variables!$B$5, Variables!$B$4), IF(Q55&gt;-O56, Q55+O56/Variables!$B$5, 0))</f>
        <v>0</v>
      </c>
      <c r="R56">
        <f>IF(O56&gt;0, 0, IF(Q55&gt;-O56, 0, -O56 - Q55*Variables!$B$5))</f>
        <v>7.3699568890169873</v>
      </c>
      <c r="S56">
        <f t="shared" si="4"/>
        <v>1.3721385735971827</v>
      </c>
      <c r="T56">
        <f t="shared" si="5"/>
        <v>0</v>
      </c>
    </row>
    <row r="57" spans="1:20" x14ac:dyDescent="0.3">
      <c r="A57" s="3">
        <f t="shared" si="0"/>
        <v>43103</v>
      </c>
      <c r="B57">
        <v>1</v>
      </c>
      <c r="C57">
        <v>3</v>
      </c>
      <c r="D57">
        <v>8</v>
      </c>
      <c r="E57">
        <v>1</v>
      </c>
      <c r="F57" s="1">
        <f>VLOOKUP(A57,Weather!$A$1:$E$366, 5)</f>
        <v>0</v>
      </c>
      <c r="G57" s="1">
        <f>VLOOKUP(D57, Winter!$A$1:$E$25, 2)</f>
        <v>654.54545454545405</v>
      </c>
      <c r="H57" s="1">
        <f>VLOOKUP(D57, Winter!$A$1:$E$25, 3)</f>
        <v>498.50910668787998</v>
      </c>
      <c r="I57" s="1">
        <f>VLOOKUP(D57, Winter!$A$1:$E$25, 5)</f>
        <v>294.39252336448601</v>
      </c>
      <c r="J57" s="1">
        <f t="shared" si="1"/>
        <v>498.50910668787998</v>
      </c>
      <c r="K57" s="47">
        <f t="shared" si="2"/>
        <v>9.3261202680463207</v>
      </c>
      <c r="L57" s="48">
        <f>Solar!K74/1000*Variables!$B$3</f>
        <v>0</v>
      </c>
      <c r="M57" s="1">
        <f>IF(E57=1, VLOOKUP(D57, Sheet1!$E$2:$G$26, 2), Sheet1!$G$3)</f>
        <v>0.18618000000000001</v>
      </c>
      <c r="N57" s="1">
        <f>'Electricity Rates'!$J$3</f>
        <v>0.19270000000000001</v>
      </c>
      <c r="O57" s="145">
        <f>L57-K57</f>
        <v>-9.3261202680463207</v>
      </c>
      <c r="P57">
        <f t="shared" si="3"/>
        <v>1.7971433756525261</v>
      </c>
      <c r="Q57">
        <f>IF(O57&gt;0, IF(Q56+O57*Variables!$B$5&lt;Variables!$B$4, Q56+O57*Variables!$B$5, Variables!$B$4), IF(Q56&gt;-O57, Q56+O57/Variables!$B$5, 0))</f>
        <v>0</v>
      </c>
      <c r="R57">
        <f>IF(O57&gt;0, 0, IF(Q56&gt;-O57, 0, -O57 - Q56*Variables!$B$5))</f>
        <v>9.3261202680463207</v>
      </c>
      <c r="S57">
        <f t="shared" si="4"/>
        <v>1.736337071504864</v>
      </c>
      <c r="T57">
        <f t="shared" si="5"/>
        <v>0</v>
      </c>
    </row>
    <row r="58" spans="1:20" x14ac:dyDescent="0.3">
      <c r="A58" s="3">
        <f t="shared" si="0"/>
        <v>43103</v>
      </c>
      <c r="B58">
        <v>1</v>
      </c>
      <c r="C58">
        <v>3</v>
      </c>
      <c r="D58">
        <v>9</v>
      </c>
      <c r="E58">
        <v>1</v>
      </c>
      <c r="F58" s="1">
        <f>VLOOKUP(A58,Weather!$A$1:$E$366, 5)</f>
        <v>0</v>
      </c>
      <c r="G58" s="1">
        <f>VLOOKUP(D58, Winter!$A$1:$E$25, 2)</f>
        <v>801.59817351598099</v>
      </c>
      <c r="H58" s="1">
        <f>VLOOKUP(D58, Winter!$A$1:$E$25, 3)</f>
        <v>564.97068280688404</v>
      </c>
      <c r="I58" s="1">
        <f>VLOOKUP(D58, Winter!$A$1:$E$25, 5)</f>
        <v>313.08411214953298</v>
      </c>
      <c r="J58" s="1">
        <f t="shared" si="1"/>
        <v>564.97068280688404</v>
      </c>
      <c r="K58" s="47">
        <f t="shared" si="2"/>
        <v>10.569485020614072</v>
      </c>
      <c r="L58" s="48">
        <f>Solar!K75/1000*Variables!$B$3</f>
        <v>4.7955499999999995</v>
      </c>
      <c r="M58" s="1">
        <f>IF(E58=1, VLOOKUP(D58, Sheet1!$E$2:$G$26, 2), Sheet1!$G$3)</f>
        <v>0.20441999999999999</v>
      </c>
      <c r="N58" s="1">
        <f>'Electricity Rates'!$J$3</f>
        <v>0.19270000000000001</v>
      </c>
      <c r="O58" s="145">
        <f>L58-K58</f>
        <v>-5.7739350206140729</v>
      </c>
      <c r="P58">
        <f t="shared" si="3"/>
        <v>2.0367397634723319</v>
      </c>
      <c r="Q58">
        <f>IF(O58&gt;0, IF(Q57+O58*Variables!$B$5&lt;Variables!$B$4, Q57+O58*Variables!$B$5, Variables!$B$4), IF(Q57&gt;-O58, Q57+O58/Variables!$B$5, 0))</f>
        <v>0</v>
      </c>
      <c r="R58">
        <f>IF(O58&gt;0, 0, IF(Q57&gt;-O58, 0, -O58 - Q57*Variables!$B$5))</f>
        <v>5.7739350206140729</v>
      </c>
      <c r="S58">
        <f t="shared" si="4"/>
        <v>1.1803077969139288</v>
      </c>
      <c r="T58">
        <f t="shared" si="5"/>
        <v>0</v>
      </c>
    </row>
    <row r="59" spans="1:20" x14ac:dyDescent="0.3">
      <c r="A59" s="3">
        <f t="shared" si="0"/>
        <v>43103</v>
      </c>
      <c r="B59">
        <v>1</v>
      </c>
      <c r="C59">
        <v>3</v>
      </c>
      <c r="D59">
        <v>10</v>
      </c>
      <c r="E59">
        <v>1</v>
      </c>
      <c r="F59" s="1">
        <f>VLOOKUP(A59,Weather!$A$1:$E$366, 5)</f>
        <v>0</v>
      </c>
      <c r="G59" s="1">
        <f>VLOOKUP(D59, Winter!$A$1:$E$25, 2)</f>
        <v>929.05770029057601</v>
      </c>
      <c r="H59" s="1">
        <f>VLOOKUP(D59, Winter!$A$1:$E$25, 3)</f>
        <v>583.82380756350199</v>
      </c>
      <c r="I59" s="1">
        <f>VLOOKUP(D59, Winter!$A$1:$E$25, 5)</f>
        <v>331.77570093457899</v>
      </c>
      <c r="J59" s="1">
        <f t="shared" si="1"/>
        <v>583.82380756350199</v>
      </c>
      <c r="K59" s="47">
        <f t="shared" si="2"/>
        <v>10.922189728612089</v>
      </c>
      <c r="L59" s="48">
        <f>Solar!K76/1000*Variables!$B$3</f>
        <v>7.0573999999999995</v>
      </c>
      <c r="M59" s="1">
        <f>IF(E59=1, VLOOKUP(D59, Sheet1!$E$2:$G$26, 2), Sheet1!$G$3)</f>
        <v>0.20441999999999999</v>
      </c>
      <c r="N59" s="1">
        <f>'Electricity Rates'!$J$3</f>
        <v>0.19270000000000001</v>
      </c>
      <c r="O59" s="145">
        <f>L59-K59</f>
        <v>-3.8647897286120898</v>
      </c>
      <c r="P59">
        <f t="shared" si="3"/>
        <v>2.1047059607035496</v>
      </c>
      <c r="Q59">
        <f>IF(O59&gt;0, IF(Q58+O59*Variables!$B$5&lt;Variables!$B$4, Q58+O59*Variables!$B$5, Variables!$B$4), IF(Q58&gt;-O59, Q58+O59/Variables!$B$5, 0))</f>
        <v>0</v>
      </c>
      <c r="R59">
        <f>IF(O59&gt;0, 0, IF(Q58&gt;-O59, 0, -O59 - Q58*Variables!$B$5))</f>
        <v>3.8647897286120898</v>
      </c>
      <c r="S59">
        <f t="shared" si="4"/>
        <v>0.79004031632288341</v>
      </c>
      <c r="T59">
        <f t="shared" si="5"/>
        <v>0</v>
      </c>
    </row>
    <row r="60" spans="1:20" x14ac:dyDescent="0.3">
      <c r="A60" s="3">
        <f t="shared" si="0"/>
        <v>43103</v>
      </c>
      <c r="B60">
        <v>1</v>
      </c>
      <c r="C60">
        <v>3</v>
      </c>
      <c r="D60">
        <v>11</v>
      </c>
      <c r="E60">
        <v>1</v>
      </c>
      <c r="F60" s="1">
        <f>VLOOKUP(A60,Weather!$A$1:$E$366, 5)</f>
        <v>0</v>
      </c>
      <c r="G60" s="1">
        <f>VLOOKUP(D60, Winter!$A$1:$E$25, 2)</f>
        <v>1001.98733914487</v>
      </c>
      <c r="H60" s="1">
        <f>VLOOKUP(D60, Winter!$A$1:$E$25, 3)</f>
        <v>602.66024321587895</v>
      </c>
      <c r="I60" s="1">
        <f>VLOOKUP(D60, Winter!$A$1:$E$25, 5)</f>
        <v>331.77570093457899</v>
      </c>
      <c r="J60" s="1">
        <f t="shared" si="1"/>
        <v>602.66024321587895</v>
      </c>
      <c r="K60" s="47">
        <f t="shared" si="2"/>
        <v>11.274582216449572</v>
      </c>
      <c r="L60" s="48">
        <f>Solar!K77/1000*Variables!$B$3</f>
        <v>13.12565</v>
      </c>
      <c r="M60" s="1">
        <f>IF(E60=1, VLOOKUP(D60, Sheet1!$E$2:$G$26, 2), Sheet1!$G$3)</f>
        <v>0.20441999999999999</v>
      </c>
      <c r="N60" s="1">
        <f>'Electricity Rates'!$J$3</f>
        <v>0.19270000000000001</v>
      </c>
      <c r="O60" s="145">
        <f>L60-K60</f>
        <v>1.8510677835504286</v>
      </c>
      <c r="P60">
        <f t="shared" si="3"/>
        <v>2.1726119931098324</v>
      </c>
      <c r="Q60">
        <f>IF(O60&gt;0, IF(Q59+O60*Variables!$B$5&lt;Variables!$B$4, Q59+O60*Variables!$B$5, Variables!$B$4), IF(Q59&gt;-O60, Q59+O60/Variables!$B$5, 0))</f>
        <v>1.7400037165374027</v>
      </c>
      <c r="R60">
        <f>IF(O60&gt;0, 0, IF(Q59&gt;-O60, 0, -O60 - Q59*Variables!$B$5))</f>
        <v>0</v>
      </c>
      <c r="S60">
        <f t="shared" si="4"/>
        <v>0</v>
      </c>
      <c r="T60">
        <f t="shared" si="5"/>
        <v>0</v>
      </c>
    </row>
    <row r="61" spans="1:20" x14ac:dyDescent="0.3">
      <c r="A61" s="3">
        <f t="shared" si="0"/>
        <v>43103</v>
      </c>
      <c r="B61">
        <v>1</v>
      </c>
      <c r="C61">
        <v>3</v>
      </c>
      <c r="D61">
        <v>12</v>
      </c>
      <c r="E61">
        <v>1</v>
      </c>
      <c r="F61" s="1">
        <f>VLOOKUP(A61,Weather!$A$1:$E$366, 5)</f>
        <v>0</v>
      </c>
      <c r="G61" s="1">
        <f>VLOOKUP(D61, Winter!$A$1:$E$25, 2)</f>
        <v>1020.36633457866</v>
      </c>
      <c r="H61" s="1">
        <f>VLOOKUP(D61, Winter!$A$1:$E$25, 3)</f>
        <v>602.46553699974402</v>
      </c>
      <c r="I61" s="1">
        <f>VLOOKUP(D61, Winter!$A$1:$E$25, 5)</f>
        <v>327.10280373831802</v>
      </c>
      <c r="J61" s="1">
        <f t="shared" si="1"/>
        <v>602.46553699974402</v>
      </c>
      <c r="K61" s="47">
        <f t="shared" si="2"/>
        <v>11.270939647910202</v>
      </c>
      <c r="L61" s="48">
        <f>Solar!K78/1000*Variables!$B$3</f>
        <v>16.79795</v>
      </c>
      <c r="M61" s="1">
        <f>IF(E61=1, VLOOKUP(D61, Sheet1!$E$2:$G$26, 2), Sheet1!$G$3)</f>
        <v>0.20441999999999999</v>
      </c>
      <c r="N61" s="1">
        <f>'Electricity Rates'!$J$3</f>
        <v>0.19270000000000001</v>
      </c>
      <c r="O61" s="145">
        <f>L61-K61</f>
        <v>5.527010352089798</v>
      </c>
      <c r="P61">
        <f t="shared" si="3"/>
        <v>2.171910070152296</v>
      </c>
      <c r="Q61">
        <f>IF(O61&gt;0, IF(Q60+O61*Variables!$B$5&lt;Variables!$B$4, Q60+O61*Variables!$B$5, Variables!$B$4), IF(Q60&gt;-O61, Q60+O61/Variables!$B$5, 0))</f>
        <v>6.935393447501812</v>
      </c>
      <c r="R61">
        <f>IF(O61&gt;0, 0, IF(Q60&gt;-O61, 0, -O61 - Q60*Variables!$B$5))</f>
        <v>0</v>
      </c>
      <c r="S61">
        <f t="shared" si="4"/>
        <v>0</v>
      </c>
      <c r="T61">
        <f t="shared" si="5"/>
        <v>0</v>
      </c>
    </row>
    <row r="62" spans="1:20" x14ac:dyDescent="0.3">
      <c r="A62" s="3">
        <f t="shared" si="0"/>
        <v>43103</v>
      </c>
      <c r="B62">
        <v>1</v>
      </c>
      <c r="C62">
        <v>3</v>
      </c>
      <c r="D62">
        <v>13</v>
      </c>
      <c r="E62">
        <v>1</v>
      </c>
      <c r="F62" s="1">
        <f>VLOOKUP(A62,Weather!$A$1:$E$366, 5)</f>
        <v>0</v>
      </c>
      <c r="G62" s="1">
        <f>VLOOKUP(D62, Winter!$A$1:$E$25, 2)</f>
        <v>1065.99730178497</v>
      </c>
      <c r="H62" s="1">
        <f>VLOOKUP(D62, Winter!$A$1:$E$25, 3)</f>
        <v>611.78362020049099</v>
      </c>
      <c r="I62" s="1">
        <f>VLOOKUP(D62, Winter!$A$1:$E$25, 5)</f>
        <v>322.42990654205602</v>
      </c>
      <c r="J62" s="1">
        <f t="shared" si="1"/>
        <v>611.78362020049099</v>
      </c>
      <c r="K62" s="47">
        <f t="shared" si="2"/>
        <v>11.445262570865827</v>
      </c>
      <c r="L62" s="48">
        <f>Solar!K79/1000*Variables!$B$3</f>
        <v>13.081200000000001</v>
      </c>
      <c r="M62" s="1">
        <f>IF(E62=1, VLOOKUP(D62, Sheet1!$E$2:$G$26, 2), Sheet1!$G$3)</f>
        <v>0.20441999999999999</v>
      </c>
      <c r="N62" s="1">
        <f>'Electricity Rates'!$J$3</f>
        <v>0.19270000000000001</v>
      </c>
      <c r="O62" s="145">
        <f>L62-K62</f>
        <v>1.6359374291341737</v>
      </c>
      <c r="P62">
        <f t="shared" si="3"/>
        <v>2.2055020974058448</v>
      </c>
      <c r="Q62">
        <f>IF(O62&gt;0, IF(Q61+O62*Variables!$B$5&lt;Variables!$B$4, Q61+O62*Variables!$B$5, Variables!$B$4), IF(Q61&gt;-O62, Q61+O62/Variables!$B$5, 0))</f>
        <v>8.4731746308879359</v>
      </c>
      <c r="R62">
        <f>IF(O62&gt;0, 0, IF(Q61&gt;-O62, 0, -O62 - Q61*Variables!$B$5))</f>
        <v>0</v>
      </c>
      <c r="S62">
        <f t="shared" si="4"/>
        <v>0</v>
      </c>
      <c r="T62">
        <f t="shared" si="5"/>
        <v>0</v>
      </c>
    </row>
    <row r="63" spans="1:20" x14ac:dyDescent="0.3">
      <c r="A63" s="3">
        <f t="shared" si="0"/>
        <v>43103</v>
      </c>
      <c r="B63">
        <v>1</v>
      </c>
      <c r="C63">
        <v>3</v>
      </c>
      <c r="D63">
        <v>14</v>
      </c>
      <c r="E63">
        <v>1</v>
      </c>
      <c r="F63" s="1">
        <f>VLOOKUP(A63,Weather!$A$1:$E$366, 5)</f>
        <v>0</v>
      </c>
      <c r="G63" s="1">
        <f>VLOOKUP(D63, Winter!$A$1:$E$25, 2)</f>
        <v>1084.3762972187601</v>
      </c>
      <c r="H63" s="1">
        <f>VLOOKUP(D63, Winter!$A$1:$E$25, 3)</f>
        <v>611.59447701910301</v>
      </c>
      <c r="I63" s="1">
        <f>VLOOKUP(D63, Winter!$A$1:$E$25, 5)</f>
        <v>303.73831775700899</v>
      </c>
      <c r="J63" s="1">
        <f t="shared" si="1"/>
        <v>611.59447701910301</v>
      </c>
      <c r="K63" s="47">
        <f t="shared" si="2"/>
        <v>11.441724075713299</v>
      </c>
      <c r="L63" s="48">
        <f>Solar!K80/1000*Variables!$B$3</f>
        <v>10.58215</v>
      </c>
      <c r="M63" s="1">
        <f>IF(E63=1, VLOOKUP(D63, Sheet1!$E$2:$G$26, 2), Sheet1!$G$3)</f>
        <v>0.20441999999999999</v>
      </c>
      <c r="N63" s="1">
        <f>'Electricity Rates'!$J$3</f>
        <v>0.19270000000000001</v>
      </c>
      <c r="O63" s="145">
        <f>L63-K63</f>
        <v>-0.85957407571329902</v>
      </c>
      <c r="P63">
        <f t="shared" si="3"/>
        <v>2.204820229389953</v>
      </c>
      <c r="Q63">
        <f>IF(O63&gt;0, IF(Q62+O63*Variables!$B$5&lt;Variables!$B$4, Q62+O63*Variables!$B$5, Variables!$B$4), IF(Q62&gt;-O63, Q62+O63/Variables!$B$5, 0))</f>
        <v>7.5587341248099582</v>
      </c>
      <c r="R63">
        <f>IF(O63&gt;0, 0, IF(Q62&gt;-O63, 0, -O63 - Q62*Variables!$B$5))</f>
        <v>0</v>
      </c>
      <c r="S63">
        <f t="shared" si="4"/>
        <v>0</v>
      </c>
      <c r="T63">
        <f t="shared" si="5"/>
        <v>0</v>
      </c>
    </row>
    <row r="64" spans="1:20" x14ac:dyDescent="0.3">
      <c r="A64" s="3">
        <f t="shared" si="0"/>
        <v>43103</v>
      </c>
      <c r="B64">
        <v>1</v>
      </c>
      <c r="C64">
        <v>3</v>
      </c>
      <c r="D64">
        <v>15</v>
      </c>
      <c r="E64">
        <v>1</v>
      </c>
      <c r="F64" s="1">
        <f>VLOOKUP(A64,Weather!$A$1:$E$366, 5)</f>
        <v>0</v>
      </c>
      <c r="G64" s="1">
        <f>VLOOKUP(D64, Winter!$A$1:$E$25, 2)</f>
        <v>1093.6540058115399</v>
      </c>
      <c r="H64" s="1">
        <f>VLOOKUP(D64, Winter!$A$1:$E$25, 3)</f>
        <v>601.87029228184497</v>
      </c>
      <c r="I64" s="1">
        <f>VLOOKUP(D64, Winter!$A$1:$E$25, 5)</f>
        <v>271.02803738317698</v>
      </c>
      <c r="J64" s="1">
        <f t="shared" si="1"/>
        <v>601.87029228184497</v>
      </c>
      <c r="K64" s="47">
        <f t="shared" si="2"/>
        <v>11.259803795518399</v>
      </c>
      <c r="L64" s="48">
        <f>Solar!K81/1000*Variables!$B$3</f>
        <v>10.491999999999999</v>
      </c>
      <c r="M64" s="1">
        <f>IF(E64=1, VLOOKUP(D64, Sheet1!$E$2:$G$26, 2), Sheet1!$G$3)</f>
        <v>0.20441999999999999</v>
      </c>
      <c r="N64" s="1">
        <f>'Electricity Rates'!$J$3</f>
        <v>0.19270000000000001</v>
      </c>
      <c r="O64" s="145">
        <f>L64-K64</f>
        <v>-0.76780379551840028</v>
      </c>
      <c r="P64">
        <f t="shared" si="3"/>
        <v>2.1697641913963959</v>
      </c>
      <c r="Q64">
        <f>IF(O64&gt;0, IF(Q63+O64*Variables!$B$5&lt;Variables!$B$4, Q63+O64*Variables!$B$5, Variables!$B$4), IF(Q63&gt;-O64, Q63+O64/Variables!$B$5, 0))</f>
        <v>6.7419215763861278</v>
      </c>
      <c r="R64">
        <f>IF(O64&gt;0, 0, IF(Q63&gt;-O64, 0, -O64 - Q63*Variables!$B$5))</f>
        <v>0</v>
      </c>
      <c r="S64">
        <f t="shared" si="4"/>
        <v>0</v>
      </c>
      <c r="T64">
        <f t="shared" si="5"/>
        <v>0</v>
      </c>
    </row>
    <row r="65" spans="1:20" x14ac:dyDescent="0.3">
      <c r="A65" s="3">
        <f t="shared" si="0"/>
        <v>43103</v>
      </c>
      <c r="B65">
        <v>1</v>
      </c>
      <c r="C65">
        <v>3</v>
      </c>
      <c r="D65">
        <v>16</v>
      </c>
      <c r="E65">
        <v>1</v>
      </c>
      <c r="F65" s="1">
        <f>VLOOKUP(A65,Weather!$A$1:$E$366, 5)</f>
        <v>0</v>
      </c>
      <c r="G65" s="1">
        <f>VLOOKUP(D65, Winter!$A$1:$E$25, 2)</f>
        <v>1039.2953507679499</v>
      </c>
      <c r="H65" s="1">
        <f>VLOOKUP(D65, Winter!$A$1:$E$25, 3)</f>
        <v>558.82352941176396</v>
      </c>
      <c r="I65" s="1">
        <f>VLOOKUP(D65, Winter!$A$1:$E$25, 5)</f>
        <v>252.336448598131</v>
      </c>
      <c r="J65" s="1">
        <f t="shared" si="1"/>
        <v>558.82352941176396</v>
      </c>
      <c r="K65" s="47">
        <f t="shared" si="2"/>
        <v>10.454483928156773</v>
      </c>
      <c r="L65" s="48">
        <f>Solar!K82/1000*Variables!$B$3</f>
        <v>6.6560000000000006</v>
      </c>
      <c r="M65" s="1">
        <f>IF(E65=1, VLOOKUP(D65, Sheet1!$E$2:$G$26, 2), Sheet1!$G$3)</f>
        <v>0.20441999999999999</v>
      </c>
      <c r="N65" s="1">
        <f>'Electricity Rates'!$J$3</f>
        <v>0.19270000000000001</v>
      </c>
      <c r="O65" s="145">
        <f>L65-K65</f>
        <v>-3.7984839281567719</v>
      </c>
      <c r="P65">
        <f t="shared" si="3"/>
        <v>2.0145790529558103</v>
      </c>
      <c r="Q65">
        <f>IF(O65&gt;0, IF(Q64+O65*Variables!$B$5&lt;Variables!$B$4, Q64+O65*Variables!$B$5, Variables!$B$4), IF(Q64&gt;-O65, Q64+O65/Variables!$B$5, 0))</f>
        <v>2.7009812272831786</v>
      </c>
      <c r="R65">
        <f>IF(O65&gt;0, 0, IF(Q64&gt;-O65, 0, -O65 - Q64*Variables!$B$5))</f>
        <v>0</v>
      </c>
      <c r="S65">
        <f t="shared" si="4"/>
        <v>0</v>
      </c>
      <c r="T65">
        <f t="shared" si="5"/>
        <v>0</v>
      </c>
    </row>
    <row r="66" spans="1:20" x14ac:dyDescent="0.3">
      <c r="A66" s="3">
        <f t="shared" si="0"/>
        <v>43103</v>
      </c>
      <c r="B66">
        <v>1</v>
      </c>
      <c r="C66">
        <v>3</v>
      </c>
      <c r="D66">
        <v>17</v>
      </c>
      <c r="E66">
        <v>1</v>
      </c>
      <c r="F66" s="1">
        <f>VLOOKUP(A66,Weather!$A$1:$E$366, 5)</f>
        <v>0</v>
      </c>
      <c r="G66" s="1">
        <f>VLOOKUP(D66, Winter!$A$1:$E$25, 2)</f>
        <v>889.47696139476898</v>
      </c>
      <c r="H66" s="1">
        <f>VLOOKUP(D66, Winter!$A$1:$E$25, 3)</f>
        <v>506.24728802056097</v>
      </c>
      <c r="I66" s="1">
        <f>VLOOKUP(D66, Winter!$A$1:$E$25, 5)</f>
        <v>228.971962616822</v>
      </c>
      <c r="J66" s="1">
        <f t="shared" si="1"/>
        <v>506.24728802056097</v>
      </c>
      <c r="K66" s="47">
        <f t="shared" si="2"/>
        <v>9.4708863491396365</v>
      </c>
      <c r="L66" s="48">
        <f>Solar!K83/1000*Variables!$B$3</f>
        <v>0.97444999999999993</v>
      </c>
      <c r="M66" s="1">
        <f>IF(E66=1, VLOOKUP(D66, Sheet1!$E$2:$G$26, 2), Sheet1!$G$3)</f>
        <v>0.20441999999999999</v>
      </c>
      <c r="N66" s="1">
        <f>'Electricity Rates'!$J$3</f>
        <v>0.19270000000000001</v>
      </c>
      <c r="O66" s="145">
        <f>L66-K66</f>
        <v>-8.4964363491396373</v>
      </c>
      <c r="P66">
        <f t="shared" si="3"/>
        <v>1.825039799479208</v>
      </c>
      <c r="Q66">
        <f>IF(O66&gt;0, IF(Q65+O66*Variables!$B$5&lt;Variables!$B$4, Q65+O66*Variables!$B$5, Variables!$B$4), IF(Q65&gt;-O66, Q65+O66/Variables!$B$5, 0))</f>
        <v>0</v>
      </c>
      <c r="R66">
        <f>IF(O66&gt;0, 0, IF(Q65&gt;-O66, 0, -O66 - Q65*Variables!$B$5))</f>
        <v>5.95751399549345</v>
      </c>
      <c r="S66">
        <f t="shared" si="4"/>
        <v>1.217835010958771</v>
      </c>
      <c r="T66">
        <f t="shared" si="5"/>
        <v>0</v>
      </c>
    </row>
    <row r="67" spans="1:20" x14ac:dyDescent="0.3">
      <c r="A67" s="3">
        <f t="shared" ref="A67:A130" si="6">DATE(2018, B67, C67)</f>
        <v>43103</v>
      </c>
      <c r="B67">
        <v>1</v>
      </c>
      <c r="C67">
        <v>3</v>
      </c>
      <c r="D67">
        <v>18</v>
      </c>
      <c r="E67">
        <v>1</v>
      </c>
      <c r="F67" s="1">
        <f>VLOOKUP(A67,Weather!$A$1:$E$366, 5)</f>
        <v>0</v>
      </c>
      <c r="G67" s="1">
        <f>VLOOKUP(D67, Winter!$A$1:$E$25, 2)</f>
        <v>689.67932752179297</v>
      </c>
      <c r="H67" s="1">
        <f>VLOOKUP(D67, Winter!$A$1:$E$25, 3)</f>
        <v>477.48083534529701</v>
      </c>
      <c r="I67" s="1">
        <f>VLOOKUP(D67, Winter!$A$1:$E$25, 5)</f>
        <v>257.009345794392</v>
      </c>
      <c r="J67" s="1">
        <f t="shared" ref="J67:J130" si="7">IF(E67=0, I67, H67 + (G67-H67)*F67)</f>
        <v>477.48083534529701</v>
      </c>
      <c r="K67" s="47">
        <f t="shared" ref="K67:K130" si="8">J67*1000/53453</f>
        <v>8.9327228657941937</v>
      </c>
      <c r="L67" s="48">
        <f>Solar!K84/1000*Variables!$B$3</f>
        <v>0</v>
      </c>
      <c r="M67" s="1">
        <f>IF(E67=1, VLOOKUP(D67, Sheet1!$E$2:$G$26, 2), Sheet1!$G$3)</f>
        <v>0.20441999999999999</v>
      </c>
      <c r="N67" s="1">
        <f>'Electricity Rates'!$J$3</f>
        <v>0.19270000000000001</v>
      </c>
      <c r="O67" s="145">
        <f>L67-K67</f>
        <v>-8.9327228657941937</v>
      </c>
      <c r="P67">
        <f t="shared" ref="P67:P130" si="9">N67*K67</f>
        <v>1.7213356962385413</v>
      </c>
      <c r="Q67">
        <f>IF(O67&gt;0, IF(Q66+O67*Variables!$B$5&lt;Variables!$B$4, Q66+O67*Variables!$B$5, Variables!$B$4), IF(Q66&gt;-O67, Q66+O67/Variables!$B$5, 0))</f>
        <v>0</v>
      </c>
      <c r="R67">
        <f>IF(O67&gt;0, 0, IF(Q66&gt;-O67, 0, -O67 - Q66*Variables!$B$5))</f>
        <v>8.9327228657941937</v>
      </c>
      <c r="S67">
        <f t="shared" ref="S67:S130" si="10">R67*M67</f>
        <v>1.826027208225649</v>
      </c>
      <c r="T67">
        <f t="shared" ref="T67:T130" si="11">IF(AND(R67&gt;0, M67&gt;0.3), 1, 0)</f>
        <v>0</v>
      </c>
    </row>
    <row r="68" spans="1:20" x14ac:dyDescent="0.3">
      <c r="A68" s="3">
        <f t="shared" si="6"/>
        <v>43103</v>
      </c>
      <c r="B68">
        <v>1</v>
      </c>
      <c r="C68">
        <v>3</v>
      </c>
      <c r="D68">
        <v>19</v>
      </c>
      <c r="E68">
        <v>1</v>
      </c>
      <c r="F68" s="1">
        <f>VLOOKUP(A68,Weather!$A$1:$E$366, 5)</f>
        <v>0</v>
      </c>
      <c r="G68" s="1">
        <f>VLOOKUP(D68, Winter!$A$1:$E$25, 2)</f>
        <v>503.50249066002402</v>
      </c>
      <c r="H68" s="1">
        <f>VLOOKUP(D68, Winter!$A$1:$E$25, 3)</f>
        <v>367.75553800108997</v>
      </c>
      <c r="I68" s="1">
        <f>VLOOKUP(D68, Winter!$A$1:$E$25, 5)</f>
        <v>266.355140186916</v>
      </c>
      <c r="J68" s="1">
        <f t="shared" si="7"/>
        <v>367.75553800108997</v>
      </c>
      <c r="K68" s="47">
        <f t="shared" si="8"/>
        <v>6.8799793837780854</v>
      </c>
      <c r="L68" s="48">
        <f>Solar!K85/1000*Variables!$B$3</f>
        <v>0</v>
      </c>
      <c r="M68" s="1">
        <f>IF(E68=1, VLOOKUP(D68, Sheet1!$E$2:$G$26, 2), Sheet1!$G$3)</f>
        <v>0.20441999999999999</v>
      </c>
      <c r="N68" s="1">
        <f>'Electricity Rates'!$J$3</f>
        <v>0.19270000000000001</v>
      </c>
      <c r="O68" s="145">
        <f>L68-K68</f>
        <v>-6.8799793837780854</v>
      </c>
      <c r="P68">
        <f t="shared" si="9"/>
        <v>1.3257720272540372</v>
      </c>
      <c r="Q68">
        <f>IF(O68&gt;0, IF(Q67+O68*Variables!$B$5&lt;Variables!$B$4, Q67+O68*Variables!$B$5, Variables!$B$4), IF(Q67&gt;-O68, Q67+O68/Variables!$B$5, 0))</f>
        <v>0</v>
      </c>
      <c r="R68">
        <f>IF(O68&gt;0, 0, IF(Q67&gt;-O68, 0, -O68 - Q67*Variables!$B$5))</f>
        <v>6.8799793837780854</v>
      </c>
      <c r="S68">
        <f t="shared" si="10"/>
        <v>1.4064053856319161</v>
      </c>
      <c r="T68">
        <f t="shared" si="11"/>
        <v>0</v>
      </c>
    </row>
    <row r="69" spans="1:20" x14ac:dyDescent="0.3">
      <c r="A69" s="3">
        <f t="shared" si="6"/>
        <v>43103</v>
      </c>
      <c r="B69">
        <v>1</v>
      </c>
      <c r="C69">
        <v>3</v>
      </c>
      <c r="D69">
        <v>20</v>
      </c>
      <c r="E69">
        <v>1</v>
      </c>
      <c r="F69" s="1">
        <f>VLOOKUP(A69,Weather!$A$1:$E$366, 5)</f>
        <v>0</v>
      </c>
      <c r="G69" s="1">
        <f>VLOOKUP(D69, Winter!$A$1:$E$25, 2)</f>
        <v>385.507471980074</v>
      </c>
      <c r="H69" s="1">
        <f>VLOOKUP(D69, Winter!$A$1:$E$25, 3)</f>
        <v>329.45960680470398</v>
      </c>
      <c r="I69" s="1">
        <f>VLOOKUP(D69, Winter!$A$1:$E$25, 5)</f>
        <v>275.70093457943898</v>
      </c>
      <c r="J69" s="1">
        <f t="shared" si="7"/>
        <v>329.45960680470398</v>
      </c>
      <c r="K69" s="47">
        <f t="shared" si="8"/>
        <v>6.1635381887771317</v>
      </c>
      <c r="L69" s="48">
        <f>Solar!K86/1000*Variables!$B$3</f>
        <v>0</v>
      </c>
      <c r="M69" s="1">
        <f>IF(E69=1, VLOOKUP(D69, Sheet1!$E$2:$G$26, 2), Sheet1!$G$3)</f>
        <v>0.20441999999999999</v>
      </c>
      <c r="N69" s="1">
        <f>'Electricity Rates'!$J$3</f>
        <v>0.19270000000000001</v>
      </c>
      <c r="O69" s="145">
        <f>L69-K69</f>
        <v>-6.1635381887771317</v>
      </c>
      <c r="P69">
        <f t="shared" si="9"/>
        <v>1.1877138089773533</v>
      </c>
      <c r="Q69">
        <f>IF(O69&gt;0, IF(Q68+O69*Variables!$B$5&lt;Variables!$B$4, Q68+O69*Variables!$B$5, Variables!$B$4), IF(Q68&gt;-O69, Q68+O69/Variables!$B$5, 0))</f>
        <v>0</v>
      </c>
      <c r="R69">
        <f>IF(O69&gt;0, 0, IF(Q68&gt;-O69, 0, -O69 - Q68*Variables!$B$5))</f>
        <v>6.1635381887771317</v>
      </c>
      <c r="S69">
        <f t="shared" si="10"/>
        <v>1.2599504765498213</v>
      </c>
      <c r="T69">
        <f t="shared" si="11"/>
        <v>0</v>
      </c>
    </row>
    <row r="70" spans="1:20" x14ac:dyDescent="0.3">
      <c r="A70" s="3">
        <f t="shared" si="6"/>
        <v>43103</v>
      </c>
      <c r="B70">
        <v>1</v>
      </c>
      <c r="C70">
        <v>3</v>
      </c>
      <c r="D70">
        <v>21</v>
      </c>
      <c r="E70">
        <v>1</v>
      </c>
      <c r="F70" s="1">
        <f>VLOOKUP(A70,Weather!$A$1:$E$366, 5)</f>
        <v>0</v>
      </c>
      <c r="G70" s="1">
        <f>VLOOKUP(D70, Winter!$A$1:$E$25, 2)</f>
        <v>340.23972602739599</v>
      </c>
      <c r="H70" s="1">
        <f>VLOOKUP(D70, Winter!$A$1:$E$25, 3)</f>
        <v>286.390591795636</v>
      </c>
      <c r="I70" s="1">
        <f>VLOOKUP(D70, Winter!$A$1:$E$25, 5)</f>
        <v>289.71962616822401</v>
      </c>
      <c r="J70" s="1">
        <f t="shared" si="7"/>
        <v>286.390591795636</v>
      </c>
      <c r="K70" s="47">
        <f t="shared" si="8"/>
        <v>5.3578020278681455</v>
      </c>
      <c r="L70" s="48">
        <f>Solar!K87/1000*Variables!$B$3</f>
        <v>0</v>
      </c>
      <c r="M70" s="1">
        <f>IF(E70=1, VLOOKUP(D70, Sheet1!$E$2:$G$26, 2), Sheet1!$G$3)</f>
        <v>0.20441999999999999</v>
      </c>
      <c r="N70" s="1">
        <f>'Electricity Rates'!$J$3</f>
        <v>0.19270000000000001</v>
      </c>
      <c r="O70" s="145">
        <f>L70-K70</f>
        <v>-5.3578020278681455</v>
      </c>
      <c r="P70">
        <f t="shared" si="9"/>
        <v>1.0324484507701917</v>
      </c>
      <c r="Q70">
        <f>IF(O70&gt;0, IF(Q69+O70*Variables!$B$5&lt;Variables!$B$4, Q69+O70*Variables!$B$5, Variables!$B$4), IF(Q69&gt;-O70, Q69+O70/Variables!$B$5, 0))</f>
        <v>0</v>
      </c>
      <c r="R70">
        <f>IF(O70&gt;0, 0, IF(Q69&gt;-O70, 0, -O70 - Q69*Variables!$B$5))</f>
        <v>5.3578020278681455</v>
      </c>
      <c r="S70">
        <f t="shared" si="10"/>
        <v>1.0952418905368062</v>
      </c>
      <c r="T70">
        <f t="shared" si="11"/>
        <v>0</v>
      </c>
    </row>
    <row r="71" spans="1:20" x14ac:dyDescent="0.3">
      <c r="A71" s="3">
        <f t="shared" si="6"/>
        <v>43103</v>
      </c>
      <c r="B71">
        <v>1</v>
      </c>
      <c r="C71">
        <v>3</v>
      </c>
      <c r="D71">
        <v>22</v>
      </c>
      <c r="E71">
        <v>1</v>
      </c>
      <c r="F71" s="1">
        <f>VLOOKUP(A71,Weather!$A$1:$E$366, 5)</f>
        <v>0</v>
      </c>
      <c r="G71" s="1">
        <f>VLOOKUP(D71, Winter!$A$1:$E$25, 2)</f>
        <v>300</v>
      </c>
      <c r="H71" s="1">
        <f>VLOOKUP(D71, Winter!$A$1:$E$25, 3)</f>
        <v>271.915575384683</v>
      </c>
      <c r="I71" s="1">
        <f>VLOOKUP(D71, Winter!$A$1:$E$25, 5)</f>
        <v>285.04672897196201</v>
      </c>
      <c r="J71" s="1">
        <f t="shared" si="7"/>
        <v>271.915575384683</v>
      </c>
      <c r="K71" s="47">
        <f t="shared" si="8"/>
        <v>5.0870030753125732</v>
      </c>
      <c r="L71" s="48">
        <f>Solar!K88/1000*Variables!$B$3</f>
        <v>0</v>
      </c>
      <c r="M71" s="1">
        <f>IF(E71=1, VLOOKUP(D71, Sheet1!$E$2:$G$26, 2), Sheet1!$G$3)</f>
        <v>0.18618000000000001</v>
      </c>
      <c r="N71" s="1">
        <f>'Electricity Rates'!$J$3</f>
        <v>0.19270000000000001</v>
      </c>
      <c r="O71" s="145">
        <f>L71-K71</f>
        <v>-5.0870030753125732</v>
      </c>
      <c r="P71">
        <f t="shared" si="9"/>
        <v>0.98026549261273288</v>
      </c>
      <c r="Q71">
        <f>IF(O71&gt;0, IF(Q70+O71*Variables!$B$5&lt;Variables!$B$4, Q70+O71*Variables!$B$5, Variables!$B$4), IF(Q70&gt;-O71, Q70+O71/Variables!$B$5, 0))</f>
        <v>0</v>
      </c>
      <c r="R71">
        <f>IF(O71&gt;0, 0, IF(Q70&gt;-O71, 0, -O71 - Q70*Variables!$B$5))</f>
        <v>5.0870030753125732</v>
      </c>
      <c r="S71">
        <f t="shared" si="10"/>
        <v>0.9470982325616949</v>
      </c>
      <c r="T71">
        <f t="shared" si="11"/>
        <v>0</v>
      </c>
    </row>
    <row r="72" spans="1:20" x14ac:dyDescent="0.3">
      <c r="A72" s="3">
        <f t="shared" si="6"/>
        <v>43103</v>
      </c>
      <c r="B72">
        <v>1</v>
      </c>
      <c r="C72">
        <v>3</v>
      </c>
      <c r="D72">
        <v>23</v>
      </c>
      <c r="E72">
        <v>1</v>
      </c>
      <c r="F72" s="1">
        <f>VLOOKUP(A72,Weather!$A$1:$E$366, 5)</f>
        <v>0</v>
      </c>
      <c r="G72" s="1">
        <f>VLOOKUP(D72, Winter!$A$1:$E$25, 2)</f>
        <v>290.90909090909099</v>
      </c>
      <c r="H72" s="1">
        <f>VLOOKUP(D72, Winter!$A$1:$E$25, 3)</f>
        <v>266.95334839061297</v>
      </c>
      <c r="I72" s="1">
        <f>VLOOKUP(D72, Winter!$A$1:$E$25, 5)</f>
        <v>285.04672897196201</v>
      </c>
      <c r="J72" s="1">
        <f t="shared" si="7"/>
        <v>266.95334839061297</v>
      </c>
      <c r="K72" s="47">
        <f t="shared" si="8"/>
        <v>4.9941696142520158</v>
      </c>
      <c r="L72" s="48">
        <f>Solar!K89/1000*Variables!$B$3</f>
        <v>0</v>
      </c>
      <c r="M72" s="1">
        <f>IF(E72=1, VLOOKUP(D72, Sheet1!$E$2:$G$26, 2), Sheet1!$G$3)</f>
        <v>0.18618000000000001</v>
      </c>
      <c r="N72" s="1">
        <f>'Electricity Rates'!$J$3</f>
        <v>0.19270000000000001</v>
      </c>
      <c r="O72" s="145">
        <f>L72-K72</f>
        <v>-4.9941696142520158</v>
      </c>
      <c r="P72">
        <f t="shared" si="9"/>
        <v>0.9623764846663635</v>
      </c>
      <c r="Q72">
        <f>IF(O72&gt;0, IF(Q71+O72*Variables!$B$5&lt;Variables!$B$4, Q71+O72*Variables!$B$5, Variables!$B$4), IF(Q71&gt;-O72, Q71+O72/Variables!$B$5, 0))</f>
        <v>0</v>
      </c>
      <c r="R72">
        <f>IF(O72&gt;0, 0, IF(Q71&gt;-O72, 0, -O72 - Q71*Variables!$B$5))</f>
        <v>4.9941696142520158</v>
      </c>
      <c r="S72">
        <f t="shared" si="10"/>
        <v>0.9298144987814404</v>
      </c>
      <c r="T72">
        <f t="shared" si="11"/>
        <v>0</v>
      </c>
    </row>
    <row r="73" spans="1:20" x14ac:dyDescent="0.3">
      <c r="A73" s="3">
        <f t="shared" si="6"/>
        <v>43103</v>
      </c>
      <c r="B73">
        <v>1</v>
      </c>
      <c r="C73">
        <v>3</v>
      </c>
      <c r="D73">
        <v>24</v>
      </c>
      <c r="E73">
        <v>1</v>
      </c>
      <c r="F73" s="1">
        <f>VLOOKUP(A73,Weather!$A$1:$E$366, 5)</f>
        <v>0</v>
      </c>
      <c r="G73" s="1">
        <f>VLOOKUP(D73, Winter!$A$1:$E$25, 2)</f>
        <v>272.72727272727298</v>
      </c>
      <c r="H73" s="1">
        <f>VLOOKUP(D73, Winter!$A$1:$E$25, 3)</f>
        <v>266.74195307023803</v>
      </c>
      <c r="I73" s="1">
        <f>VLOOKUP(D73, Winter!$A$1:$E$25, 5)</f>
        <v>285.04672897196201</v>
      </c>
      <c r="J73" s="1">
        <f t="shared" si="7"/>
        <v>266.74195307023803</v>
      </c>
      <c r="K73" s="47">
        <f t="shared" si="8"/>
        <v>4.9902148255521297</v>
      </c>
      <c r="L73" s="48">
        <f>Solar!K90/1000*Variables!$B$3</f>
        <v>0</v>
      </c>
      <c r="M73" s="1">
        <f>IF(E73=1, VLOOKUP(D73, Sheet1!$E$2:$G$26, 2), Sheet1!$G$3)</f>
        <v>0.18618000000000001</v>
      </c>
      <c r="N73" s="1">
        <f>'Electricity Rates'!$J$3</f>
        <v>0.19270000000000001</v>
      </c>
      <c r="O73" s="145">
        <f>L73-K73</f>
        <v>-4.9902148255521297</v>
      </c>
      <c r="P73">
        <f t="shared" si="9"/>
        <v>0.96161439688389549</v>
      </c>
      <c r="Q73">
        <f>IF(O73&gt;0, IF(Q72+O73*Variables!$B$5&lt;Variables!$B$4, Q72+O73*Variables!$B$5, Variables!$B$4), IF(Q72&gt;-O73, Q72+O73/Variables!$B$5, 0))</f>
        <v>0</v>
      </c>
      <c r="R73">
        <f>IF(O73&gt;0, 0, IF(Q72&gt;-O73, 0, -O73 - Q72*Variables!$B$5))</f>
        <v>4.9902148255521297</v>
      </c>
      <c r="S73">
        <f t="shared" si="10"/>
        <v>0.92907819622129562</v>
      </c>
      <c r="T73">
        <f t="shared" si="11"/>
        <v>0</v>
      </c>
    </row>
    <row r="74" spans="1:20" x14ac:dyDescent="0.3">
      <c r="A74" s="3">
        <f t="shared" si="6"/>
        <v>43104</v>
      </c>
      <c r="B74">
        <v>1</v>
      </c>
      <c r="C74">
        <v>4</v>
      </c>
      <c r="D74">
        <v>1</v>
      </c>
      <c r="E74">
        <v>1</v>
      </c>
      <c r="F74" s="1">
        <f>VLOOKUP(A74,Weather!$A$1:$E$366, 5)</f>
        <v>0</v>
      </c>
      <c r="G74" s="1">
        <f>VLOOKUP(D74, Winter!$A$1:$E$25, 2)</f>
        <v>281.81818181818198</v>
      </c>
      <c r="H74" s="1">
        <f>VLOOKUP(D74, Winter!$A$1:$E$25, 3)</f>
        <v>257.04002047196798</v>
      </c>
      <c r="I74" s="1">
        <f>VLOOKUP(D74, Winter!$A$1:$E$25, 5)</f>
        <v>266.355140186916</v>
      </c>
      <c r="J74" s="1">
        <f t="shared" si="7"/>
        <v>257.04002047196798</v>
      </c>
      <c r="K74" s="47">
        <f t="shared" si="8"/>
        <v>4.8087108389046076</v>
      </c>
      <c r="L74" s="48">
        <f>Solar!K91/1000*Variables!$B$3</f>
        <v>0</v>
      </c>
      <c r="M74" s="1">
        <f>IF(E74=1, VLOOKUP(D74, Sheet1!$E$2:$G$26, 2), Sheet1!$G$3)</f>
        <v>0.18618000000000001</v>
      </c>
      <c r="N74" s="1">
        <f>'Electricity Rates'!$J$3</f>
        <v>0.19270000000000001</v>
      </c>
      <c r="O74" s="145">
        <f>L74-K74</f>
        <v>-4.8087108389046076</v>
      </c>
      <c r="P74">
        <f t="shared" si="9"/>
        <v>0.9266385786569179</v>
      </c>
      <c r="Q74">
        <f>IF(O74&gt;0, IF(Q73+O74*Variables!$B$5&lt;Variables!$B$4, Q73+O74*Variables!$B$5, Variables!$B$4), IF(Q73&gt;-O74, Q73+O74/Variables!$B$5, 0))</f>
        <v>0</v>
      </c>
      <c r="R74">
        <f>IF(O74&gt;0, 0, IF(Q73&gt;-O74, 0, -O74 - Q73*Variables!$B$5))</f>
        <v>4.8087108389046076</v>
      </c>
      <c r="S74">
        <f t="shared" si="10"/>
        <v>0.89528578398725989</v>
      </c>
      <c r="T74">
        <f t="shared" si="11"/>
        <v>0</v>
      </c>
    </row>
    <row r="75" spans="1:20" x14ac:dyDescent="0.3">
      <c r="A75" s="3">
        <f t="shared" si="6"/>
        <v>43104</v>
      </c>
      <c r="B75">
        <v>1</v>
      </c>
      <c r="C75">
        <v>4</v>
      </c>
      <c r="D75">
        <v>2</v>
      </c>
      <c r="E75">
        <v>1</v>
      </c>
      <c r="F75" s="1">
        <f>VLOOKUP(A75,Weather!$A$1:$E$366, 5)</f>
        <v>0</v>
      </c>
      <c r="G75" s="1">
        <f>VLOOKUP(D75, Winter!$A$1:$E$25, 2)</f>
        <v>282.10356994603501</v>
      </c>
      <c r="H75" s="1">
        <f>VLOOKUP(D75, Winter!$A$1:$E$25, 3)</f>
        <v>280.66066600651902</v>
      </c>
      <c r="I75" s="1">
        <f>VLOOKUP(D75, Winter!$A$1:$E$25, 5)</f>
        <v>285.04672897196201</v>
      </c>
      <c r="J75" s="1">
        <f t="shared" si="7"/>
        <v>280.66066600651902</v>
      </c>
      <c r="K75" s="47">
        <f t="shared" si="8"/>
        <v>5.2506064394237741</v>
      </c>
      <c r="L75" s="48">
        <f>Solar!K92/1000*Variables!$B$3</f>
        <v>0</v>
      </c>
      <c r="M75" s="1">
        <f>IF(E75=1, VLOOKUP(D75, Sheet1!$E$2:$G$26, 2), Sheet1!$G$3)</f>
        <v>0.18618000000000001</v>
      </c>
      <c r="N75" s="1">
        <f>'Electricity Rates'!$J$3</f>
        <v>0.19270000000000001</v>
      </c>
      <c r="O75" s="145">
        <f>L75-K75</f>
        <v>-5.2506064394237741</v>
      </c>
      <c r="P75">
        <f t="shared" si="9"/>
        <v>1.0117918608769614</v>
      </c>
      <c r="Q75">
        <f>IF(O75&gt;0, IF(Q74+O75*Variables!$B$5&lt;Variables!$B$4, Q74+O75*Variables!$B$5, Variables!$B$4), IF(Q74&gt;-O75, Q74+O75/Variables!$B$5, 0))</f>
        <v>0</v>
      </c>
      <c r="R75">
        <f>IF(O75&gt;0, 0, IF(Q74&gt;-O75, 0, -O75 - Q74*Variables!$B$5))</f>
        <v>5.2506064394237741</v>
      </c>
      <c r="S75">
        <f t="shared" si="10"/>
        <v>0.97755790689191835</v>
      </c>
      <c r="T75">
        <f t="shared" si="11"/>
        <v>0</v>
      </c>
    </row>
    <row r="76" spans="1:20" x14ac:dyDescent="0.3">
      <c r="A76" s="3">
        <f t="shared" si="6"/>
        <v>43104</v>
      </c>
      <c r="B76">
        <v>1</v>
      </c>
      <c r="C76">
        <v>4</v>
      </c>
      <c r="D76">
        <v>3</v>
      </c>
      <c r="E76">
        <v>1</v>
      </c>
      <c r="F76" s="1">
        <f>VLOOKUP(A76,Weather!$A$1:$E$366, 5)</f>
        <v>0</v>
      </c>
      <c r="G76" s="1">
        <f>VLOOKUP(D76, Winter!$A$1:$E$25, 2)</f>
        <v>282.300747198007</v>
      </c>
      <c r="H76" s="1">
        <f>VLOOKUP(D76, Winter!$A$1:$E$25, 3)</f>
        <v>272.72727272727298</v>
      </c>
      <c r="I76" s="1">
        <f>VLOOKUP(D76, Winter!$A$1:$E$25, 5)</f>
        <v>271.02803738317698</v>
      </c>
      <c r="J76" s="1">
        <f t="shared" si="7"/>
        <v>272.72727272727298</v>
      </c>
      <c r="K76" s="47">
        <f t="shared" si="8"/>
        <v>5.1021883285741305</v>
      </c>
      <c r="L76" s="48">
        <f>Solar!K93/1000*Variables!$B$3</f>
        <v>0</v>
      </c>
      <c r="M76" s="1">
        <f>IF(E76=1, VLOOKUP(D76, Sheet1!$E$2:$G$26, 2), Sheet1!$G$3)</f>
        <v>0.18618000000000001</v>
      </c>
      <c r="N76" s="1">
        <f>'Electricity Rates'!$J$3</f>
        <v>0.19270000000000001</v>
      </c>
      <c r="O76" s="145">
        <f>L76-K76</f>
        <v>-5.1021883285741305</v>
      </c>
      <c r="P76">
        <f t="shared" si="9"/>
        <v>0.98319169091623504</v>
      </c>
      <c r="Q76">
        <f>IF(O76&gt;0, IF(Q75+O76*Variables!$B$5&lt;Variables!$B$4, Q75+O76*Variables!$B$5, Variables!$B$4), IF(Q75&gt;-O76, Q75+O76/Variables!$B$5, 0))</f>
        <v>0</v>
      </c>
      <c r="R76">
        <f>IF(O76&gt;0, 0, IF(Q75&gt;-O76, 0, -O76 - Q75*Variables!$B$5))</f>
        <v>5.1021883285741305</v>
      </c>
      <c r="S76">
        <f t="shared" si="10"/>
        <v>0.94992542301393168</v>
      </c>
      <c r="T76">
        <f t="shared" si="11"/>
        <v>0</v>
      </c>
    </row>
    <row r="77" spans="1:20" x14ac:dyDescent="0.3">
      <c r="A77" s="3">
        <f t="shared" si="6"/>
        <v>43104</v>
      </c>
      <c r="B77">
        <v>1</v>
      </c>
      <c r="C77">
        <v>4</v>
      </c>
      <c r="D77">
        <v>4</v>
      </c>
      <c r="E77">
        <v>1</v>
      </c>
      <c r="F77" s="1">
        <f>VLOOKUP(A77,Weather!$A$1:$E$366, 5)</f>
        <v>0</v>
      </c>
      <c r="G77" s="1">
        <f>VLOOKUP(D77, Winter!$A$1:$E$25, 2)</f>
        <v>308.82074789439099</v>
      </c>
      <c r="H77" s="1">
        <f>VLOOKUP(D77, Winter!$A$1:$E$25, 3)</f>
        <v>281.81818181818198</v>
      </c>
      <c r="I77" s="1">
        <f>VLOOKUP(D77, Winter!$A$1:$E$25, 5)</f>
        <v>285.04672897196201</v>
      </c>
      <c r="J77" s="1">
        <f t="shared" si="7"/>
        <v>281.81818181818198</v>
      </c>
      <c r="K77" s="47">
        <f t="shared" si="8"/>
        <v>5.2722612728599332</v>
      </c>
      <c r="L77" s="48">
        <f>Solar!K94/1000*Variables!$B$3</f>
        <v>0</v>
      </c>
      <c r="M77" s="1">
        <f>IF(E77=1, VLOOKUP(D77, Sheet1!$E$2:$G$26, 2), Sheet1!$G$3)</f>
        <v>0.18618000000000001</v>
      </c>
      <c r="N77" s="1">
        <f>'Electricity Rates'!$J$3</f>
        <v>0.19270000000000001</v>
      </c>
      <c r="O77" s="145">
        <f>L77-K77</f>
        <v>-5.2722612728599332</v>
      </c>
      <c r="P77">
        <f t="shared" si="9"/>
        <v>1.0159647472801092</v>
      </c>
      <c r="Q77">
        <f>IF(O77&gt;0, IF(Q76+O77*Variables!$B$5&lt;Variables!$B$4, Q76+O77*Variables!$B$5, Variables!$B$4), IF(Q76&gt;-O77, Q76+O77/Variables!$B$5, 0))</f>
        <v>0</v>
      </c>
      <c r="R77">
        <f>IF(O77&gt;0, 0, IF(Q76&gt;-O77, 0, -O77 - Q76*Variables!$B$5))</f>
        <v>5.2722612728599332</v>
      </c>
      <c r="S77">
        <f t="shared" si="10"/>
        <v>0.98158960378106241</v>
      </c>
      <c r="T77">
        <f t="shared" si="11"/>
        <v>0</v>
      </c>
    </row>
    <row r="78" spans="1:20" x14ac:dyDescent="0.3">
      <c r="A78" s="3">
        <f t="shared" si="6"/>
        <v>43104</v>
      </c>
      <c r="B78">
        <v>1</v>
      </c>
      <c r="C78">
        <v>4</v>
      </c>
      <c r="D78">
        <v>5</v>
      </c>
      <c r="E78">
        <v>1</v>
      </c>
      <c r="F78" s="1">
        <f>VLOOKUP(A78,Weather!$A$1:$E$366, 5)</f>
        <v>0</v>
      </c>
      <c r="G78" s="1">
        <f>VLOOKUP(D78, Winter!$A$1:$E$25, 2)</f>
        <v>308.63160471300301</v>
      </c>
      <c r="H78" s="1">
        <f>VLOOKUP(D78, Winter!$A$1:$E$25, 3)</f>
        <v>300</v>
      </c>
      <c r="I78" s="1">
        <f>VLOOKUP(D78, Winter!$A$1:$E$25, 5)</f>
        <v>303.73831775700899</v>
      </c>
      <c r="J78" s="1">
        <f t="shared" si="7"/>
        <v>300</v>
      </c>
      <c r="K78" s="47">
        <f t="shared" si="8"/>
        <v>5.6124071614315376</v>
      </c>
      <c r="L78" s="48">
        <f>Solar!K95/1000*Variables!$B$3</f>
        <v>0</v>
      </c>
      <c r="M78" s="1">
        <f>IF(E78=1, VLOOKUP(D78, Sheet1!$E$2:$G$26, 2), Sheet1!$G$3)</f>
        <v>0.18618000000000001</v>
      </c>
      <c r="N78" s="1">
        <f>'Electricity Rates'!$J$3</f>
        <v>0.19270000000000001</v>
      </c>
      <c r="O78" s="145">
        <f>L78-K78</f>
        <v>-5.6124071614315376</v>
      </c>
      <c r="P78">
        <f t="shared" si="9"/>
        <v>1.0815108600078573</v>
      </c>
      <c r="Q78">
        <f>IF(O78&gt;0, IF(Q77+O78*Variables!$B$5&lt;Variables!$B$4, Q77+O78*Variables!$B$5, Variables!$B$4), IF(Q77&gt;-O78, Q77+O78/Variables!$B$5, 0))</f>
        <v>0</v>
      </c>
      <c r="R78">
        <f>IF(O78&gt;0, 0, IF(Q77&gt;-O78, 0, -O78 - Q77*Variables!$B$5))</f>
        <v>5.6124071614315376</v>
      </c>
      <c r="S78">
        <f t="shared" si="10"/>
        <v>1.0449179653153238</v>
      </c>
      <c r="T78">
        <f t="shared" si="11"/>
        <v>0</v>
      </c>
    </row>
    <row r="79" spans="1:20" x14ac:dyDescent="0.3">
      <c r="A79" s="3">
        <f t="shared" si="6"/>
        <v>43104</v>
      </c>
      <c r="B79">
        <v>1</v>
      </c>
      <c r="C79">
        <v>4</v>
      </c>
      <c r="D79">
        <v>6</v>
      </c>
      <c r="E79">
        <v>1</v>
      </c>
      <c r="F79" s="1">
        <f>VLOOKUP(A79,Weather!$A$1:$E$366, 5)</f>
        <v>0</v>
      </c>
      <c r="G79" s="1">
        <f>VLOOKUP(D79, Winter!$A$1:$E$25, 2)</f>
        <v>331.81818181818198</v>
      </c>
      <c r="H79" s="1">
        <f>VLOOKUP(D79, Winter!$A$1:$E$25, 3)</f>
        <v>317.955250948497</v>
      </c>
      <c r="I79" s="1">
        <f>VLOOKUP(D79, Winter!$A$1:$E$25, 5)</f>
        <v>322.42990654205602</v>
      </c>
      <c r="J79" s="1">
        <f t="shared" si="7"/>
        <v>317.955250948497</v>
      </c>
      <c r="K79" s="47">
        <f t="shared" si="8"/>
        <v>5.9483144247936872</v>
      </c>
      <c r="L79" s="48">
        <f>Solar!K96/1000*Variables!$B$3</f>
        <v>0</v>
      </c>
      <c r="M79" s="1">
        <f>IF(E79=1, VLOOKUP(D79, Sheet1!$E$2:$G$26, 2), Sheet1!$G$3)</f>
        <v>0.18618000000000001</v>
      </c>
      <c r="N79" s="1">
        <f>'Electricity Rates'!$J$3</f>
        <v>0.19270000000000001</v>
      </c>
      <c r="O79" s="145">
        <f>L79-K79</f>
        <v>-5.9483144247936872</v>
      </c>
      <c r="P79">
        <f t="shared" si="9"/>
        <v>1.1462401896577437</v>
      </c>
      <c r="Q79">
        <f>IF(O79&gt;0, IF(Q78+O79*Variables!$B$5&lt;Variables!$B$4, Q78+O79*Variables!$B$5, Variables!$B$4), IF(Q78&gt;-O79, Q78+O79/Variables!$B$5, 0))</f>
        <v>0</v>
      </c>
      <c r="R79">
        <f>IF(O79&gt;0, 0, IF(Q78&gt;-O79, 0, -O79 - Q78*Variables!$B$5))</f>
        <v>5.9483144247936872</v>
      </c>
      <c r="S79">
        <f t="shared" si="10"/>
        <v>1.1074571796080888</v>
      </c>
      <c r="T79">
        <f t="shared" si="11"/>
        <v>0</v>
      </c>
    </row>
    <row r="80" spans="1:20" x14ac:dyDescent="0.3">
      <c r="A80" s="3">
        <f t="shared" si="6"/>
        <v>43104</v>
      </c>
      <c r="B80">
        <v>1</v>
      </c>
      <c r="C80">
        <v>4</v>
      </c>
      <c r="D80">
        <v>7</v>
      </c>
      <c r="E80">
        <v>1</v>
      </c>
      <c r="F80" s="1">
        <f>VLOOKUP(A80,Weather!$A$1:$E$366, 5)</f>
        <v>0</v>
      </c>
      <c r="G80" s="1">
        <f>VLOOKUP(D80, Winter!$A$1:$E$25, 2)</f>
        <v>445.45454545454498</v>
      </c>
      <c r="H80" s="1">
        <f>VLOOKUP(D80, Winter!$A$1:$E$25, 3)</f>
        <v>393.94630558862502</v>
      </c>
      <c r="I80" s="1">
        <f>VLOOKUP(D80, Winter!$A$1:$E$25, 5)</f>
        <v>313.08411214953298</v>
      </c>
      <c r="J80" s="1">
        <f t="shared" si="7"/>
        <v>393.94630558862502</v>
      </c>
      <c r="K80" s="47">
        <f t="shared" si="8"/>
        <v>7.3699568890169873</v>
      </c>
      <c r="L80" s="48">
        <f>Solar!K97/1000*Variables!$B$3</f>
        <v>0</v>
      </c>
      <c r="M80" s="1">
        <f>IF(E80=1, VLOOKUP(D80, Sheet1!$E$2:$G$26, 2), Sheet1!$G$3)</f>
        <v>0.18618000000000001</v>
      </c>
      <c r="N80" s="1">
        <f>'Electricity Rates'!$J$3</f>
        <v>0.19270000000000001</v>
      </c>
      <c r="O80" s="145">
        <f>L80-K80</f>
        <v>-7.3699568890169873</v>
      </c>
      <c r="P80">
        <f t="shared" si="9"/>
        <v>1.4201906925135734</v>
      </c>
      <c r="Q80">
        <f>IF(O80&gt;0, IF(Q79+O80*Variables!$B$5&lt;Variables!$B$4, Q79+O80*Variables!$B$5, Variables!$B$4), IF(Q79&gt;-O80, Q79+O80/Variables!$B$5, 0))</f>
        <v>0</v>
      </c>
      <c r="R80">
        <f>IF(O80&gt;0, 0, IF(Q79&gt;-O80, 0, -O80 - Q79*Variables!$B$5))</f>
        <v>7.3699568890169873</v>
      </c>
      <c r="S80">
        <f t="shared" si="10"/>
        <v>1.3721385735971827</v>
      </c>
      <c r="T80">
        <f t="shared" si="11"/>
        <v>0</v>
      </c>
    </row>
    <row r="81" spans="1:20" x14ac:dyDescent="0.3">
      <c r="A81" s="3">
        <f t="shared" si="6"/>
        <v>43104</v>
      </c>
      <c r="B81">
        <v>1</v>
      </c>
      <c r="C81">
        <v>4</v>
      </c>
      <c r="D81">
        <v>8</v>
      </c>
      <c r="E81">
        <v>1</v>
      </c>
      <c r="F81" s="1">
        <f>VLOOKUP(A81,Weather!$A$1:$E$366, 5)</f>
        <v>0</v>
      </c>
      <c r="G81" s="1">
        <f>VLOOKUP(D81, Winter!$A$1:$E$25, 2)</f>
        <v>654.54545454545405</v>
      </c>
      <c r="H81" s="1">
        <f>VLOOKUP(D81, Winter!$A$1:$E$25, 3)</f>
        <v>498.50910668787998</v>
      </c>
      <c r="I81" s="1">
        <f>VLOOKUP(D81, Winter!$A$1:$E$25, 5)</f>
        <v>294.39252336448601</v>
      </c>
      <c r="J81" s="1">
        <f t="shared" si="7"/>
        <v>498.50910668787998</v>
      </c>
      <c r="K81" s="47">
        <f t="shared" si="8"/>
        <v>9.3261202680463207</v>
      </c>
      <c r="L81" s="48">
        <f>Solar!K98/1000*Variables!$B$3</f>
        <v>0</v>
      </c>
      <c r="M81" s="1">
        <f>IF(E81=1, VLOOKUP(D81, Sheet1!$E$2:$G$26, 2), Sheet1!$G$3)</f>
        <v>0.18618000000000001</v>
      </c>
      <c r="N81" s="1">
        <f>'Electricity Rates'!$J$3</f>
        <v>0.19270000000000001</v>
      </c>
      <c r="O81" s="145">
        <f>L81-K81</f>
        <v>-9.3261202680463207</v>
      </c>
      <c r="P81">
        <f t="shared" si="9"/>
        <v>1.7971433756525261</v>
      </c>
      <c r="Q81">
        <f>IF(O81&gt;0, IF(Q80+O81*Variables!$B$5&lt;Variables!$B$4, Q80+O81*Variables!$B$5, Variables!$B$4), IF(Q80&gt;-O81, Q80+O81/Variables!$B$5, 0))</f>
        <v>0</v>
      </c>
      <c r="R81">
        <f>IF(O81&gt;0, 0, IF(Q80&gt;-O81, 0, -O81 - Q80*Variables!$B$5))</f>
        <v>9.3261202680463207</v>
      </c>
      <c r="S81">
        <f t="shared" si="10"/>
        <v>1.736337071504864</v>
      </c>
      <c r="T81">
        <f t="shared" si="11"/>
        <v>0</v>
      </c>
    </row>
    <row r="82" spans="1:20" x14ac:dyDescent="0.3">
      <c r="A82" s="3">
        <f t="shared" si="6"/>
        <v>43104</v>
      </c>
      <c r="B82">
        <v>1</v>
      </c>
      <c r="C82">
        <v>4</v>
      </c>
      <c r="D82">
        <v>9</v>
      </c>
      <c r="E82">
        <v>1</v>
      </c>
      <c r="F82" s="1">
        <f>VLOOKUP(A82,Weather!$A$1:$E$366, 5)</f>
        <v>0</v>
      </c>
      <c r="G82" s="1">
        <f>VLOOKUP(D82, Winter!$A$1:$E$25, 2)</f>
        <v>801.59817351598099</v>
      </c>
      <c r="H82" s="1">
        <f>VLOOKUP(D82, Winter!$A$1:$E$25, 3)</f>
        <v>564.97068280688404</v>
      </c>
      <c r="I82" s="1">
        <f>VLOOKUP(D82, Winter!$A$1:$E$25, 5)</f>
        <v>313.08411214953298</v>
      </c>
      <c r="J82" s="1">
        <f t="shared" si="7"/>
        <v>564.97068280688404</v>
      </c>
      <c r="K82" s="47">
        <f t="shared" si="8"/>
        <v>10.569485020614072</v>
      </c>
      <c r="L82" s="48">
        <f>Solar!K99/1000*Variables!$B$3</f>
        <v>1.2581</v>
      </c>
      <c r="M82" s="1">
        <f>IF(E82=1, VLOOKUP(D82, Sheet1!$E$2:$G$26, 2), Sheet1!$G$3)</f>
        <v>0.20441999999999999</v>
      </c>
      <c r="N82" s="1">
        <f>'Electricity Rates'!$J$3</f>
        <v>0.19270000000000001</v>
      </c>
      <c r="O82" s="145">
        <f>L82-K82</f>
        <v>-9.3113850206140718</v>
      </c>
      <c r="P82">
        <f t="shared" si="9"/>
        <v>2.0367397634723319</v>
      </c>
      <c r="Q82">
        <f>IF(O82&gt;0, IF(Q81+O82*Variables!$B$5&lt;Variables!$B$4, Q81+O82*Variables!$B$5, Variables!$B$4), IF(Q81&gt;-O82, Q81+O82/Variables!$B$5, 0))</f>
        <v>0</v>
      </c>
      <c r="R82">
        <f>IF(O82&gt;0, 0, IF(Q81&gt;-O82, 0, -O82 - Q81*Variables!$B$5))</f>
        <v>9.3113850206140718</v>
      </c>
      <c r="S82">
        <f t="shared" si="10"/>
        <v>1.9034333259139284</v>
      </c>
      <c r="T82">
        <f t="shared" si="11"/>
        <v>0</v>
      </c>
    </row>
    <row r="83" spans="1:20" x14ac:dyDescent="0.3">
      <c r="A83" s="3">
        <f t="shared" si="6"/>
        <v>43104</v>
      </c>
      <c r="B83">
        <v>1</v>
      </c>
      <c r="C83">
        <v>4</v>
      </c>
      <c r="D83">
        <v>10</v>
      </c>
      <c r="E83">
        <v>1</v>
      </c>
      <c r="F83" s="1">
        <f>VLOOKUP(A83,Weather!$A$1:$E$366, 5)</f>
        <v>0</v>
      </c>
      <c r="G83" s="1">
        <f>VLOOKUP(D83, Winter!$A$1:$E$25, 2)</f>
        <v>929.05770029057601</v>
      </c>
      <c r="H83" s="1">
        <f>VLOOKUP(D83, Winter!$A$1:$E$25, 3)</f>
        <v>583.82380756350199</v>
      </c>
      <c r="I83" s="1">
        <f>VLOOKUP(D83, Winter!$A$1:$E$25, 5)</f>
        <v>331.77570093457899</v>
      </c>
      <c r="J83" s="1">
        <f t="shared" si="7"/>
        <v>583.82380756350199</v>
      </c>
      <c r="K83" s="47">
        <f t="shared" si="8"/>
        <v>10.922189728612089</v>
      </c>
      <c r="L83" s="48">
        <f>Solar!K100/1000*Variables!$B$3</f>
        <v>1.6237500000000002</v>
      </c>
      <c r="M83" s="1">
        <f>IF(E83=1, VLOOKUP(D83, Sheet1!$E$2:$G$26, 2), Sheet1!$G$3)</f>
        <v>0.20441999999999999</v>
      </c>
      <c r="N83" s="1">
        <f>'Electricity Rates'!$J$3</f>
        <v>0.19270000000000001</v>
      </c>
      <c r="O83" s="145">
        <f>L83-K83</f>
        <v>-9.2984397286120881</v>
      </c>
      <c r="P83">
        <f t="shared" si="9"/>
        <v>2.1047059607035496</v>
      </c>
      <c r="Q83">
        <f>IF(O83&gt;0, IF(Q82+O83*Variables!$B$5&lt;Variables!$B$4, Q82+O83*Variables!$B$5, Variables!$B$4), IF(Q82&gt;-O83, Q82+O83/Variables!$B$5, 0))</f>
        <v>0</v>
      </c>
      <c r="R83">
        <f>IF(O83&gt;0, 0, IF(Q82&gt;-O83, 0, -O83 - Q82*Variables!$B$5))</f>
        <v>9.2984397286120881</v>
      </c>
      <c r="S83">
        <f t="shared" si="10"/>
        <v>1.9007870493228829</v>
      </c>
      <c r="T83">
        <f t="shared" si="11"/>
        <v>0</v>
      </c>
    </row>
    <row r="84" spans="1:20" x14ac:dyDescent="0.3">
      <c r="A84" s="3">
        <f t="shared" si="6"/>
        <v>43104</v>
      </c>
      <c r="B84">
        <v>1</v>
      </c>
      <c r="C84">
        <v>4</v>
      </c>
      <c r="D84">
        <v>11</v>
      </c>
      <c r="E84">
        <v>1</v>
      </c>
      <c r="F84" s="1">
        <f>VLOOKUP(A84,Weather!$A$1:$E$366, 5)</f>
        <v>0</v>
      </c>
      <c r="G84" s="1">
        <f>VLOOKUP(D84, Winter!$A$1:$E$25, 2)</f>
        <v>1001.98733914487</v>
      </c>
      <c r="H84" s="1">
        <f>VLOOKUP(D84, Winter!$A$1:$E$25, 3)</f>
        <v>602.66024321587895</v>
      </c>
      <c r="I84" s="1">
        <f>VLOOKUP(D84, Winter!$A$1:$E$25, 5)</f>
        <v>331.77570093457899</v>
      </c>
      <c r="J84" s="1">
        <f t="shared" si="7"/>
        <v>602.66024321587895</v>
      </c>
      <c r="K84" s="47">
        <f t="shared" si="8"/>
        <v>11.274582216449572</v>
      </c>
      <c r="L84" s="48">
        <f>Solar!K101/1000*Variables!$B$3</f>
        <v>2.68675</v>
      </c>
      <c r="M84" s="1">
        <f>IF(E84=1, VLOOKUP(D84, Sheet1!$E$2:$G$26, 2), Sheet1!$G$3)</f>
        <v>0.20441999999999999</v>
      </c>
      <c r="N84" s="1">
        <f>'Electricity Rates'!$J$3</f>
        <v>0.19270000000000001</v>
      </c>
      <c r="O84" s="145">
        <f>L84-K84</f>
        <v>-8.5878322164495717</v>
      </c>
      <c r="P84">
        <f t="shared" si="9"/>
        <v>2.1726119931098324</v>
      </c>
      <c r="Q84">
        <f>IF(O84&gt;0, IF(Q83+O84*Variables!$B$5&lt;Variables!$B$4, Q83+O84*Variables!$B$5, Variables!$B$4), IF(Q83&gt;-O84, Q83+O84/Variables!$B$5, 0))</f>
        <v>0</v>
      </c>
      <c r="R84">
        <f>IF(O84&gt;0, 0, IF(Q83&gt;-O84, 0, -O84 - Q83*Variables!$B$5))</f>
        <v>8.5878322164495717</v>
      </c>
      <c r="S84">
        <f t="shared" si="10"/>
        <v>1.7555246616866214</v>
      </c>
      <c r="T84">
        <f t="shared" si="11"/>
        <v>0</v>
      </c>
    </row>
    <row r="85" spans="1:20" x14ac:dyDescent="0.3">
      <c r="A85" s="3">
        <f t="shared" si="6"/>
        <v>43104</v>
      </c>
      <c r="B85">
        <v>1</v>
      </c>
      <c r="C85">
        <v>4</v>
      </c>
      <c r="D85">
        <v>12</v>
      </c>
      <c r="E85">
        <v>1</v>
      </c>
      <c r="F85" s="1">
        <f>VLOOKUP(A85,Weather!$A$1:$E$366, 5)</f>
        <v>0</v>
      </c>
      <c r="G85" s="1">
        <f>VLOOKUP(D85, Winter!$A$1:$E$25, 2)</f>
        <v>1020.36633457866</v>
      </c>
      <c r="H85" s="1">
        <f>VLOOKUP(D85, Winter!$A$1:$E$25, 3)</f>
        <v>602.46553699974402</v>
      </c>
      <c r="I85" s="1">
        <f>VLOOKUP(D85, Winter!$A$1:$E$25, 5)</f>
        <v>327.10280373831802</v>
      </c>
      <c r="J85" s="1">
        <f t="shared" si="7"/>
        <v>602.46553699974402</v>
      </c>
      <c r="K85" s="47">
        <f t="shared" si="8"/>
        <v>11.270939647910202</v>
      </c>
      <c r="L85" s="48">
        <f>Solar!K102/1000*Variables!$B$3</f>
        <v>4.16425</v>
      </c>
      <c r="M85" s="1">
        <f>IF(E85=1, VLOOKUP(D85, Sheet1!$E$2:$G$26, 2), Sheet1!$G$3)</f>
        <v>0.20441999999999999</v>
      </c>
      <c r="N85" s="1">
        <f>'Electricity Rates'!$J$3</f>
        <v>0.19270000000000001</v>
      </c>
      <c r="O85" s="145">
        <f>L85-K85</f>
        <v>-7.1066896479102022</v>
      </c>
      <c r="P85">
        <f t="shared" si="9"/>
        <v>2.171910070152296</v>
      </c>
      <c r="Q85">
        <f>IF(O85&gt;0, IF(Q84+O85*Variables!$B$5&lt;Variables!$B$4, Q84+O85*Variables!$B$5, Variables!$B$4), IF(Q84&gt;-O85, Q84+O85/Variables!$B$5, 0))</f>
        <v>0</v>
      </c>
      <c r="R85">
        <f>IF(O85&gt;0, 0, IF(Q84&gt;-O85, 0, -O85 - Q84*Variables!$B$5))</f>
        <v>7.1066896479102022</v>
      </c>
      <c r="S85">
        <f t="shared" si="10"/>
        <v>1.4527494978258035</v>
      </c>
      <c r="T85">
        <f t="shared" si="11"/>
        <v>0</v>
      </c>
    </row>
    <row r="86" spans="1:20" x14ac:dyDescent="0.3">
      <c r="A86" s="3">
        <f t="shared" si="6"/>
        <v>43104</v>
      </c>
      <c r="B86">
        <v>1</v>
      </c>
      <c r="C86">
        <v>4</v>
      </c>
      <c r="D86">
        <v>13</v>
      </c>
      <c r="E86">
        <v>1</v>
      </c>
      <c r="F86" s="1">
        <f>VLOOKUP(A86,Weather!$A$1:$E$366, 5)</f>
        <v>0</v>
      </c>
      <c r="G86" s="1">
        <f>VLOOKUP(D86, Winter!$A$1:$E$25, 2)</f>
        <v>1065.99730178497</v>
      </c>
      <c r="H86" s="1">
        <f>VLOOKUP(D86, Winter!$A$1:$E$25, 3)</f>
        <v>611.78362020049099</v>
      </c>
      <c r="I86" s="1">
        <f>VLOOKUP(D86, Winter!$A$1:$E$25, 5)</f>
        <v>322.42990654205602</v>
      </c>
      <c r="J86" s="1">
        <f t="shared" si="7"/>
        <v>611.78362020049099</v>
      </c>
      <c r="K86" s="47">
        <f t="shared" si="8"/>
        <v>11.445262570865827</v>
      </c>
      <c r="L86" s="48">
        <f>Solar!K103/1000*Variables!$B$3</f>
        <v>4.4835000000000003</v>
      </c>
      <c r="M86" s="1">
        <f>IF(E86=1, VLOOKUP(D86, Sheet1!$E$2:$G$26, 2), Sheet1!$G$3)</f>
        <v>0.20441999999999999</v>
      </c>
      <c r="N86" s="1">
        <f>'Electricity Rates'!$J$3</f>
        <v>0.19270000000000001</v>
      </c>
      <c r="O86" s="145">
        <f>L86-K86</f>
        <v>-6.9617625708658268</v>
      </c>
      <c r="P86">
        <f t="shared" si="9"/>
        <v>2.2055020974058448</v>
      </c>
      <c r="Q86">
        <f>IF(O86&gt;0, IF(Q85+O86*Variables!$B$5&lt;Variables!$B$4, Q85+O86*Variables!$B$5, Variables!$B$4), IF(Q85&gt;-O86, Q85+O86/Variables!$B$5, 0))</f>
        <v>0</v>
      </c>
      <c r="R86">
        <f>IF(O86&gt;0, 0, IF(Q85&gt;-O86, 0, -O86 - Q85*Variables!$B$5))</f>
        <v>6.9617625708658268</v>
      </c>
      <c r="S86">
        <f t="shared" si="10"/>
        <v>1.4231235047363922</v>
      </c>
      <c r="T86">
        <f t="shared" si="11"/>
        <v>0</v>
      </c>
    </row>
    <row r="87" spans="1:20" x14ac:dyDescent="0.3">
      <c r="A87" s="3">
        <f t="shared" si="6"/>
        <v>43104</v>
      </c>
      <c r="B87">
        <v>1</v>
      </c>
      <c r="C87">
        <v>4</v>
      </c>
      <c r="D87">
        <v>14</v>
      </c>
      <c r="E87">
        <v>1</v>
      </c>
      <c r="F87" s="1">
        <f>VLOOKUP(A87,Weather!$A$1:$E$366, 5)</f>
        <v>0</v>
      </c>
      <c r="G87" s="1">
        <f>VLOOKUP(D87, Winter!$A$1:$E$25, 2)</f>
        <v>1084.3762972187601</v>
      </c>
      <c r="H87" s="1">
        <f>VLOOKUP(D87, Winter!$A$1:$E$25, 3)</f>
        <v>611.59447701910301</v>
      </c>
      <c r="I87" s="1">
        <f>VLOOKUP(D87, Winter!$A$1:$E$25, 5)</f>
        <v>303.73831775700899</v>
      </c>
      <c r="J87" s="1">
        <f t="shared" si="7"/>
        <v>611.59447701910301</v>
      </c>
      <c r="K87" s="47">
        <f t="shared" si="8"/>
        <v>11.441724075713299</v>
      </c>
      <c r="L87" s="48">
        <f>Solar!K104/1000*Variables!$B$3</f>
        <v>3.8714</v>
      </c>
      <c r="M87" s="1">
        <f>IF(E87=1, VLOOKUP(D87, Sheet1!$E$2:$G$26, 2), Sheet1!$G$3)</f>
        <v>0.20441999999999999</v>
      </c>
      <c r="N87" s="1">
        <f>'Electricity Rates'!$J$3</f>
        <v>0.19270000000000001</v>
      </c>
      <c r="O87" s="145">
        <f>L87-K87</f>
        <v>-7.5703240757132999</v>
      </c>
      <c r="P87">
        <f t="shared" si="9"/>
        <v>2.204820229389953</v>
      </c>
      <c r="Q87">
        <f>IF(O87&gt;0, IF(Q86+O87*Variables!$B$5&lt;Variables!$B$4, Q86+O87*Variables!$B$5, Variables!$B$4), IF(Q86&gt;-O87, Q86+O87/Variables!$B$5, 0))</f>
        <v>0</v>
      </c>
      <c r="R87">
        <f>IF(O87&gt;0, 0, IF(Q86&gt;-O87, 0, -O87 - Q86*Variables!$B$5))</f>
        <v>7.5703240757132999</v>
      </c>
      <c r="S87">
        <f t="shared" si="10"/>
        <v>1.5475256475573127</v>
      </c>
      <c r="T87">
        <f t="shared" si="11"/>
        <v>0</v>
      </c>
    </row>
    <row r="88" spans="1:20" x14ac:dyDescent="0.3">
      <c r="A88" s="3">
        <f t="shared" si="6"/>
        <v>43104</v>
      </c>
      <c r="B88">
        <v>1</v>
      </c>
      <c r="C88">
        <v>4</v>
      </c>
      <c r="D88">
        <v>15</v>
      </c>
      <c r="E88">
        <v>1</v>
      </c>
      <c r="F88" s="1">
        <f>VLOOKUP(A88,Weather!$A$1:$E$366, 5)</f>
        <v>0</v>
      </c>
      <c r="G88" s="1">
        <f>VLOOKUP(D88, Winter!$A$1:$E$25, 2)</f>
        <v>1093.6540058115399</v>
      </c>
      <c r="H88" s="1">
        <f>VLOOKUP(D88, Winter!$A$1:$E$25, 3)</f>
        <v>601.87029228184497</v>
      </c>
      <c r="I88" s="1">
        <f>VLOOKUP(D88, Winter!$A$1:$E$25, 5)</f>
        <v>271.02803738317698</v>
      </c>
      <c r="J88" s="1">
        <f t="shared" si="7"/>
        <v>601.87029228184497</v>
      </c>
      <c r="K88" s="47">
        <f t="shared" si="8"/>
        <v>11.259803795518399</v>
      </c>
      <c r="L88" s="48">
        <f>Solar!K105/1000*Variables!$B$3</f>
        <v>2.9460999999999999</v>
      </c>
      <c r="M88" s="1">
        <f>IF(E88=1, VLOOKUP(D88, Sheet1!$E$2:$G$26, 2), Sheet1!$G$3)</f>
        <v>0.20441999999999999</v>
      </c>
      <c r="N88" s="1">
        <f>'Electricity Rates'!$J$3</f>
        <v>0.19270000000000001</v>
      </c>
      <c r="O88" s="145">
        <f>L88-K88</f>
        <v>-8.3137037955183999</v>
      </c>
      <c r="P88">
        <f t="shared" si="9"/>
        <v>2.1697641913963959</v>
      </c>
      <c r="Q88">
        <f>IF(O88&gt;0, IF(Q87+O88*Variables!$B$5&lt;Variables!$B$4, Q87+O88*Variables!$B$5, Variables!$B$4), IF(Q87&gt;-O88, Q87+O88/Variables!$B$5, 0))</f>
        <v>0</v>
      </c>
      <c r="R88">
        <f>IF(O88&gt;0, 0, IF(Q87&gt;-O88, 0, -O88 - Q87*Variables!$B$5))</f>
        <v>8.3137037955183999</v>
      </c>
      <c r="S88">
        <f t="shared" si="10"/>
        <v>1.6994873298798712</v>
      </c>
      <c r="T88">
        <f t="shared" si="11"/>
        <v>0</v>
      </c>
    </row>
    <row r="89" spans="1:20" x14ac:dyDescent="0.3">
      <c r="A89" s="3">
        <f t="shared" si="6"/>
        <v>43104</v>
      </c>
      <c r="B89">
        <v>1</v>
      </c>
      <c r="C89">
        <v>4</v>
      </c>
      <c r="D89">
        <v>16</v>
      </c>
      <c r="E89">
        <v>1</v>
      </c>
      <c r="F89" s="1">
        <f>VLOOKUP(A89,Weather!$A$1:$E$366, 5)</f>
        <v>0</v>
      </c>
      <c r="G89" s="1">
        <f>VLOOKUP(D89, Winter!$A$1:$E$25, 2)</f>
        <v>1039.2953507679499</v>
      </c>
      <c r="H89" s="1">
        <f>VLOOKUP(D89, Winter!$A$1:$E$25, 3)</f>
        <v>558.82352941176396</v>
      </c>
      <c r="I89" s="1">
        <f>VLOOKUP(D89, Winter!$A$1:$E$25, 5)</f>
        <v>252.336448598131</v>
      </c>
      <c r="J89" s="1">
        <f t="shared" si="7"/>
        <v>558.82352941176396</v>
      </c>
      <c r="K89" s="47">
        <f t="shared" si="8"/>
        <v>10.454483928156773</v>
      </c>
      <c r="L89" s="48">
        <f>Solar!K106/1000*Variables!$B$3</f>
        <v>1.6094999999999997</v>
      </c>
      <c r="M89" s="1">
        <f>IF(E89=1, VLOOKUP(D89, Sheet1!$E$2:$G$26, 2), Sheet1!$G$3)</f>
        <v>0.20441999999999999</v>
      </c>
      <c r="N89" s="1">
        <f>'Electricity Rates'!$J$3</f>
        <v>0.19270000000000001</v>
      </c>
      <c r="O89" s="145">
        <f>L89-K89</f>
        <v>-8.8449839281567719</v>
      </c>
      <c r="P89">
        <f t="shared" si="9"/>
        <v>2.0145790529558103</v>
      </c>
      <c r="Q89">
        <f>IF(O89&gt;0, IF(Q88+O89*Variables!$B$5&lt;Variables!$B$4, Q88+O89*Variables!$B$5, Variables!$B$4), IF(Q88&gt;-O89, Q88+O89/Variables!$B$5, 0))</f>
        <v>0</v>
      </c>
      <c r="R89">
        <f>IF(O89&gt;0, 0, IF(Q88&gt;-O89, 0, -O89 - Q88*Variables!$B$5))</f>
        <v>8.8449839281567719</v>
      </c>
      <c r="S89">
        <f t="shared" si="10"/>
        <v>1.8080916145938073</v>
      </c>
      <c r="T89">
        <f t="shared" si="11"/>
        <v>0</v>
      </c>
    </row>
    <row r="90" spans="1:20" x14ac:dyDescent="0.3">
      <c r="A90" s="3">
        <f t="shared" si="6"/>
        <v>43104</v>
      </c>
      <c r="B90">
        <v>1</v>
      </c>
      <c r="C90">
        <v>4</v>
      </c>
      <c r="D90">
        <v>17</v>
      </c>
      <c r="E90">
        <v>1</v>
      </c>
      <c r="F90" s="1">
        <f>VLOOKUP(A90,Weather!$A$1:$E$366, 5)</f>
        <v>0</v>
      </c>
      <c r="G90" s="1">
        <f>VLOOKUP(D90, Winter!$A$1:$E$25, 2)</f>
        <v>889.47696139476898</v>
      </c>
      <c r="H90" s="1">
        <f>VLOOKUP(D90, Winter!$A$1:$E$25, 3)</f>
        <v>506.24728802056097</v>
      </c>
      <c r="I90" s="1">
        <f>VLOOKUP(D90, Winter!$A$1:$E$25, 5)</f>
        <v>228.971962616822</v>
      </c>
      <c r="J90" s="1">
        <f t="shared" si="7"/>
        <v>506.24728802056097</v>
      </c>
      <c r="K90" s="47">
        <f t="shared" si="8"/>
        <v>9.4708863491396365</v>
      </c>
      <c r="L90" s="48">
        <f>Solar!K107/1000*Variables!$B$3</f>
        <v>0.47750000000000004</v>
      </c>
      <c r="M90" s="1">
        <f>IF(E90=1, VLOOKUP(D90, Sheet1!$E$2:$G$26, 2), Sheet1!$G$3)</f>
        <v>0.20441999999999999</v>
      </c>
      <c r="N90" s="1">
        <f>'Electricity Rates'!$J$3</f>
        <v>0.19270000000000001</v>
      </c>
      <c r="O90" s="145">
        <f>L90-K90</f>
        <v>-8.9933863491396373</v>
      </c>
      <c r="P90">
        <f t="shared" si="9"/>
        <v>1.825039799479208</v>
      </c>
      <c r="Q90">
        <f>IF(O90&gt;0, IF(Q89+O90*Variables!$B$5&lt;Variables!$B$4, Q89+O90*Variables!$B$5, Variables!$B$4), IF(Q89&gt;-O90, Q89+O90/Variables!$B$5, 0))</f>
        <v>0</v>
      </c>
      <c r="R90">
        <f>IF(O90&gt;0, 0, IF(Q89&gt;-O90, 0, -O90 - Q89*Variables!$B$5))</f>
        <v>8.9933863491396373</v>
      </c>
      <c r="S90">
        <f t="shared" si="10"/>
        <v>1.8384280374911246</v>
      </c>
      <c r="T90">
        <f t="shared" si="11"/>
        <v>0</v>
      </c>
    </row>
    <row r="91" spans="1:20" x14ac:dyDescent="0.3">
      <c r="A91" s="3">
        <f t="shared" si="6"/>
        <v>43104</v>
      </c>
      <c r="B91">
        <v>1</v>
      </c>
      <c r="C91">
        <v>4</v>
      </c>
      <c r="D91">
        <v>18</v>
      </c>
      <c r="E91">
        <v>1</v>
      </c>
      <c r="F91" s="1">
        <f>VLOOKUP(A91,Weather!$A$1:$E$366, 5)</f>
        <v>0</v>
      </c>
      <c r="G91" s="1">
        <f>VLOOKUP(D91, Winter!$A$1:$E$25, 2)</f>
        <v>689.67932752179297</v>
      </c>
      <c r="H91" s="1">
        <f>VLOOKUP(D91, Winter!$A$1:$E$25, 3)</f>
        <v>477.48083534529701</v>
      </c>
      <c r="I91" s="1">
        <f>VLOOKUP(D91, Winter!$A$1:$E$25, 5)</f>
        <v>257.009345794392</v>
      </c>
      <c r="J91" s="1">
        <f t="shared" si="7"/>
        <v>477.48083534529701</v>
      </c>
      <c r="K91" s="47">
        <f t="shared" si="8"/>
        <v>8.9327228657941937</v>
      </c>
      <c r="L91" s="48">
        <f>Solar!K108/1000*Variables!$B$3</f>
        <v>0</v>
      </c>
      <c r="M91" s="1">
        <f>IF(E91=1, VLOOKUP(D91, Sheet1!$E$2:$G$26, 2), Sheet1!$G$3)</f>
        <v>0.20441999999999999</v>
      </c>
      <c r="N91" s="1">
        <f>'Electricity Rates'!$J$3</f>
        <v>0.19270000000000001</v>
      </c>
      <c r="O91" s="145">
        <f>L91-K91</f>
        <v>-8.9327228657941937</v>
      </c>
      <c r="P91">
        <f t="shared" si="9"/>
        <v>1.7213356962385413</v>
      </c>
      <c r="Q91">
        <f>IF(O91&gt;0, IF(Q90+O91*Variables!$B$5&lt;Variables!$B$4, Q90+O91*Variables!$B$5, Variables!$B$4), IF(Q90&gt;-O91, Q90+O91/Variables!$B$5, 0))</f>
        <v>0</v>
      </c>
      <c r="R91">
        <f>IF(O91&gt;0, 0, IF(Q90&gt;-O91, 0, -O91 - Q90*Variables!$B$5))</f>
        <v>8.9327228657941937</v>
      </c>
      <c r="S91">
        <f t="shared" si="10"/>
        <v>1.826027208225649</v>
      </c>
      <c r="T91">
        <f t="shared" si="11"/>
        <v>0</v>
      </c>
    </row>
    <row r="92" spans="1:20" x14ac:dyDescent="0.3">
      <c r="A92" s="3">
        <f t="shared" si="6"/>
        <v>43104</v>
      </c>
      <c r="B92">
        <v>1</v>
      </c>
      <c r="C92">
        <v>4</v>
      </c>
      <c r="D92">
        <v>19</v>
      </c>
      <c r="E92">
        <v>1</v>
      </c>
      <c r="F92" s="1">
        <f>VLOOKUP(A92,Weather!$A$1:$E$366, 5)</f>
        <v>0</v>
      </c>
      <c r="G92" s="1">
        <f>VLOOKUP(D92, Winter!$A$1:$E$25, 2)</f>
        <v>503.50249066002402</v>
      </c>
      <c r="H92" s="1">
        <f>VLOOKUP(D92, Winter!$A$1:$E$25, 3)</f>
        <v>367.75553800108997</v>
      </c>
      <c r="I92" s="1">
        <f>VLOOKUP(D92, Winter!$A$1:$E$25, 5)</f>
        <v>266.355140186916</v>
      </c>
      <c r="J92" s="1">
        <f t="shared" si="7"/>
        <v>367.75553800108997</v>
      </c>
      <c r="K92" s="47">
        <f t="shared" si="8"/>
        <v>6.8799793837780854</v>
      </c>
      <c r="L92" s="48">
        <f>Solar!K109/1000*Variables!$B$3</f>
        <v>0</v>
      </c>
      <c r="M92" s="1">
        <f>IF(E92=1, VLOOKUP(D92, Sheet1!$E$2:$G$26, 2), Sheet1!$G$3)</f>
        <v>0.20441999999999999</v>
      </c>
      <c r="N92" s="1">
        <f>'Electricity Rates'!$J$3</f>
        <v>0.19270000000000001</v>
      </c>
      <c r="O92" s="145">
        <f>L92-K92</f>
        <v>-6.8799793837780854</v>
      </c>
      <c r="P92">
        <f t="shared" si="9"/>
        <v>1.3257720272540372</v>
      </c>
      <c r="Q92">
        <f>IF(O92&gt;0, IF(Q91+O92*Variables!$B$5&lt;Variables!$B$4, Q91+O92*Variables!$B$5, Variables!$B$4), IF(Q91&gt;-O92, Q91+O92/Variables!$B$5, 0))</f>
        <v>0</v>
      </c>
      <c r="R92">
        <f>IF(O92&gt;0, 0, IF(Q91&gt;-O92, 0, -O92 - Q91*Variables!$B$5))</f>
        <v>6.8799793837780854</v>
      </c>
      <c r="S92">
        <f t="shared" si="10"/>
        <v>1.4064053856319161</v>
      </c>
      <c r="T92">
        <f t="shared" si="11"/>
        <v>0</v>
      </c>
    </row>
    <row r="93" spans="1:20" x14ac:dyDescent="0.3">
      <c r="A93" s="3">
        <f t="shared" si="6"/>
        <v>43104</v>
      </c>
      <c r="B93">
        <v>1</v>
      </c>
      <c r="C93">
        <v>4</v>
      </c>
      <c r="D93">
        <v>20</v>
      </c>
      <c r="E93">
        <v>1</v>
      </c>
      <c r="F93" s="1">
        <f>VLOOKUP(A93,Weather!$A$1:$E$366, 5)</f>
        <v>0</v>
      </c>
      <c r="G93" s="1">
        <f>VLOOKUP(D93, Winter!$A$1:$E$25, 2)</f>
        <v>385.507471980074</v>
      </c>
      <c r="H93" s="1">
        <f>VLOOKUP(D93, Winter!$A$1:$E$25, 3)</f>
        <v>329.45960680470398</v>
      </c>
      <c r="I93" s="1">
        <f>VLOOKUP(D93, Winter!$A$1:$E$25, 5)</f>
        <v>275.70093457943898</v>
      </c>
      <c r="J93" s="1">
        <f t="shared" si="7"/>
        <v>329.45960680470398</v>
      </c>
      <c r="K93" s="47">
        <f t="shared" si="8"/>
        <v>6.1635381887771317</v>
      </c>
      <c r="L93" s="48">
        <f>Solar!K110/1000*Variables!$B$3</f>
        <v>0</v>
      </c>
      <c r="M93" s="1">
        <f>IF(E93=1, VLOOKUP(D93, Sheet1!$E$2:$G$26, 2), Sheet1!$G$3)</f>
        <v>0.20441999999999999</v>
      </c>
      <c r="N93" s="1">
        <f>'Electricity Rates'!$J$3</f>
        <v>0.19270000000000001</v>
      </c>
      <c r="O93" s="145">
        <f>L93-K93</f>
        <v>-6.1635381887771317</v>
      </c>
      <c r="P93">
        <f t="shared" si="9"/>
        <v>1.1877138089773533</v>
      </c>
      <c r="Q93">
        <f>IF(O93&gt;0, IF(Q92+O93*Variables!$B$5&lt;Variables!$B$4, Q92+O93*Variables!$B$5, Variables!$B$4), IF(Q92&gt;-O93, Q92+O93/Variables!$B$5, 0))</f>
        <v>0</v>
      </c>
      <c r="R93">
        <f>IF(O93&gt;0, 0, IF(Q92&gt;-O93, 0, -O93 - Q92*Variables!$B$5))</f>
        <v>6.1635381887771317</v>
      </c>
      <c r="S93">
        <f t="shared" si="10"/>
        <v>1.2599504765498213</v>
      </c>
      <c r="T93">
        <f t="shared" si="11"/>
        <v>0</v>
      </c>
    </row>
    <row r="94" spans="1:20" x14ac:dyDescent="0.3">
      <c r="A94" s="3">
        <f t="shared" si="6"/>
        <v>43104</v>
      </c>
      <c r="B94">
        <v>1</v>
      </c>
      <c r="C94">
        <v>4</v>
      </c>
      <c r="D94">
        <v>21</v>
      </c>
      <c r="E94">
        <v>1</v>
      </c>
      <c r="F94" s="1">
        <f>VLOOKUP(A94,Weather!$A$1:$E$366, 5)</f>
        <v>0</v>
      </c>
      <c r="G94" s="1">
        <f>VLOOKUP(D94, Winter!$A$1:$E$25, 2)</f>
        <v>340.23972602739599</v>
      </c>
      <c r="H94" s="1">
        <f>VLOOKUP(D94, Winter!$A$1:$E$25, 3)</f>
        <v>286.390591795636</v>
      </c>
      <c r="I94" s="1">
        <f>VLOOKUP(D94, Winter!$A$1:$E$25, 5)</f>
        <v>289.71962616822401</v>
      </c>
      <c r="J94" s="1">
        <f t="shared" si="7"/>
        <v>286.390591795636</v>
      </c>
      <c r="K94" s="47">
        <f t="shared" si="8"/>
        <v>5.3578020278681455</v>
      </c>
      <c r="L94" s="48">
        <f>Solar!K111/1000*Variables!$B$3</f>
        <v>0</v>
      </c>
      <c r="M94" s="1">
        <f>IF(E94=1, VLOOKUP(D94, Sheet1!$E$2:$G$26, 2), Sheet1!$G$3)</f>
        <v>0.20441999999999999</v>
      </c>
      <c r="N94" s="1">
        <f>'Electricity Rates'!$J$3</f>
        <v>0.19270000000000001</v>
      </c>
      <c r="O94" s="145">
        <f>L94-K94</f>
        <v>-5.3578020278681455</v>
      </c>
      <c r="P94">
        <f t="shared" si="9"/>
        <v>1.0324484507701917</v>
      </c>
      <c r="Q94">
        <f>IF(O94&gt;0, IF(Q93+O94*Variables!$B$5&lt;Variables!$B$4, Q93+O94*Variables!$B$5, Variables!$B$4), IF(Q93&gt;-O94, Q93+O94/Variables!$B$5, 0))</f>
        <v>0</v>
      </c>
      <c r="R94">
        <f>IF(O94&gt;0, 0, IF(Q93&gt;-O94, 0, -O94 - Q93*Variables!$B$5))</f>
        <v>5.3578020278681455</v>
      </c>
      <c r="S94">
        <f t="shared" si="10"/>
        <v>1.0952418905368062</v>
      </c>
      <c r="T94">
        <f t="shared" si="11"/>
        <v>0</v>
      </c>
    </row>
    <row r="95" spans="1:20" x14ac:dyDescent="0.3">
      <c r="A95" s="3">
        <f t="shared" si="6"/>
        <v>43104</v>
      </c>
      <c r="B95">
        <v>1</v>
      </c>
      <c r="C95">
        <v>4</v>
      </c>
      <c r="D95">
        <v>22</v>
      </c>
      <c r="E95">
        <v>1</v>
      </c>
      <c r="F95" s="1">
        <f>VLOOKUP(A95,Weather!$A$1:$E$366, 5)</f>
        <v>0</v>
      </c>
      <c r="G95" s="1">
        <f>VLOOKUP(D95, Winter!$A$1:$E$25, 2)</f>
        <v>300</v>
      </c>
      <c r="H95" s="1">
        <f>VLOOKUP(D95, Winter!$A$1:$E$25, 3)</f>
        <v>271.915575384683</v>
      </c>
      <c r="I95" s="1">
        <f>VLOOKUP(D95, Winter!$A$1:$E$25, 5)</f>
        <v>285.04672897196201</v>
      </c>
      <c r="J95" s="1">
        <f t="shared" si="7"/>
        <v>271.915575384683</v>
      </c>
      <c r="K95" s="47">
        <f t="shared" si="8"/>
        <v>5.0870030753125732</v>
      </c>
      <c r="L95" s="48">
        <f>Solar!K112/1000*Variables!$B$3</f>
        <v>0</v>
      </c>
      <c r="M95" s="1">
        <f>IF(E95=1, VLOOKUP(D95, Sheet1!$E$2:$G$26, 2), Sheet1!$G$3)</f>
        <v>0.18618000000000001</v>
      </c>
      <c r="N95" s="1">
        <f>'Electricity Rates'!$J$3</f>
        <v>0.19270000000000001</v>
      </c>
      <c r="O95" s="145">
        <f>L95-K95</f>
        <v>-5.0870030753125732</v>
      </c>
      <c r="P95">
        <f t="shared" si="9"/>
        <v>0.98026549261273288</v>
      </c>
      <c r="Q95">
        <f>IF(O95&gt;0, IF(Q94+O95*Variables!$B$5&lt;Variables!$B$4, Q94+O95*Variables!$B$5, Variables!$B$4), IF(Q94&gt;-O95, Q94+O95/Variables!$B$5, 0))</f>
        <v>0</v>
      </c>
      <c r="R95">
        <f>IF(O95&gt;0, 0, IF(Q94&gt;-O95, 0, -O95 - Q94*Variables!$B$5))</f>
        <v>5.0870030753125732</v>
      </c>
      <c r="S95">
        <f t="shared" si="10"/>
        <v>0.9470982325616949</v>
      </c>
      <c r="T95">
        <f t="shared" si="11"/>
        <v>0</v>
      </c>
    </row>
    <row r="96" spans="1:20" x14ac:dyDescent="0.3">
      <c r="A96" s="3">
        <f t="shared" si="6"/>
        <v>43104</v>
      </c>
      <c r="B96">
        <v>1</v>
      </c>
      <c r="C96">
        <v>4</v>
      </c>
      <c r="D96">
        <v>23</v>
      </c>
      <c r="E96">
        <v>1</v>
      </c>
      <c r="F96" s="1">
        <f>VLOOKUP(A96,Weather!$A$1:$E$366, 5)</f>
        <v>0</v>
      </c>
      <c r="G96" s="1">
        <f>VLOOKUP(D96, Winter!$A$1:$E$25, 2)</f>
        <v>290.90909090909099</v>
      </c>
      <c r="H96" s="1">
        <f>VLOOKUP(D96, Winter!$A$1:$E$25, 3)</f>
        <v>266.95334839061297</v>
      </c>
      <c r="I96" s="1">
        <f>VLOOKUP(D96, Winter!$A$1:$E$25, 5)</f>
        <v>285.04672897196201</v>
      </c>
      <c r="J96" s="1">
        <f t="shared" si="7"/>
        <v>266.95334839061297</v>
      </c>
      <c r="K96" s="47">
        <f t="shared" si="8"/>
        <v>4.9941696142520158</v>
      </c>
      <c r="L96" s="48">
        <f>Solar!K113/1000*Variables!$B$3</f>
        <v>0</v>
      </c>
      <c r="M96" s="1">
        <f>IF(E96=1, VLOOKUP(D96, Sheet1!$E$2:$G$26, 2), Sheet1!$G$3)</f>
        <v>0.18618000000000001</v>
      </c>
      <c r="N96" s="1">
        <f>'Electricity Rates'!$J$3</f>
        <v>0.19270000000000001</v>
      </c>
      <c r="O96" s="145">
        <f>L96-K96</f>
        <v>-4.9941696142520158</v>
      </c>
      <c r="P96">
        <f t="shared" si="9"/>
        <v>0.9623764846663635</v>
      </c>
      <c r="Q96">
        <f>IF(O96&gt;0, IF(Q95+O96*Variables!$B$5&lt;Variables!$B$4, Q95+O96*Variables!$B$5, Variables!$B$4), IF(Q95&gt;-O96, Q95+O96/Variables!$B$5, 0))</f>
        <v>0</v>
      </c>
      <c r="R96">
        <f>IF(O96&gt;0, 0, IF(Q95&gt;-O96, 0, -O96 - Q95*Variables!$B$5))</f>
        <v>4.9941696142520158</v>
      </c>
      <c r="S96">
        <f t="shared" si="10"/>
        <v>0.9298144987814404</v>
      </c>
      <c r="T96">
        <f t="shared" si="11"/>
        <v>0</v>
      </c>
    </row>
    <row r="97" spans="1:20" x14ac:dyDescent="0.3">
      <c r="A97" s="3">
        <f t="shared" si="6"/>
        <v>43104</v>
      </c>
      <c r="B97">
        <v>1</v>
      </c>
      <c r="C97">
        <v>4</v>
      </c>
      <c r="D97">
        <v>24</v>
      </c>
      <c r="E97">
        <v>1</v>
      </c>
      <c r="F97" s="1">
        <f>VLOOKUP(A97,Weather!$A$1:$E$366, 5)</f>
        <v>0</v>
      </c>
      <c r="G97" s="1">
        <f>VLOOKUP(D97, Winter!$A$1:$E$25, 2)</f>
        <v>272.72727272727298</v>
      </c>
      <c r="H97" s="1">
        <f>VLOOKUP(D97, Winter!$A$1:$E$25, 3)</f>
        <v>266.74195307023803</v>
      </c>
      <c r="I97" s="1">
        <f>VLOOKUP(D97, Winter!$A$1:$E$25, 5)</f>
        <v>285.04672897196201</v>
      </c>
      <c r="J97" s="1">
        <f t="shared" si="7"/>
        <v>266.74195307023803</v>
      </c>
      <c r="K97" s="47">
        <f t="shared" si="8"/>
        <v>4.9902148255521297</v>
      </c>
      <c r="L97" s="48">
        <f>Solar!K114/1000*Variables!$B$3</f>
        <v>0</v>
      </c>
      <c r="M97" s="1">
        <f>IF(E97=1, VLOOKUP(D97, Sheet1!$E$2:$G$26, 2), Sheet1!$G$3)</f>
        <v>0.18618000000000001</v>
      </c>
      <c r="N97" s="1">
        <f>'Electricity Rates'!$J$3</f>
        <v>0.19270000000000001</v>
      </c>
      <c r="O97" s="145">
        <f>L97-K97</f>
        <v>-4.9902148255521297</v>
      </c>
      <c r="P97">
        <f t="shared" si="9"/>
        <v>0.96161439688389549</v>
      </c>
      <c r="Q97">
        <f>IF(O97&gt;0, IF(Q96+O97*Variables!$B$5&lt;Variables!$B$4, Q96+O97*Variables!$B$5, Variables!$B$4), IF(Q96&gt;-O97, Q96+O97/Variables!$B$5, 0))</f>
        <v>0</v>
      </c>
      <c r="R97">
        <f>IF(O97&gt;0, 0, IF(Q96&gt;-O97, 0, -O97 - Q96*Variables!$B$5))</f>
        <v>4.9902148255521297</v>
      </c>
      <c r="S97">
        <f t="shared" si="10"/>
        <v>0.92907819622129562</v>
      </c>
      <c r="T97">
        <f t="shared" si="11"/>
        <v>0</v>
      </c>
    </row>
    <row r="98" spans="1:20" x14ac:dyDescent="0.3">
      <c r="A98" s="3">
        <f t="shared" si="6"/>
        <v>43105</v>
      </c>
      <c r="B98">
        <v>1</v>
      </c>
      <c r="C98">
        <v>5</v>
      </c>
      <c r="D98">
        <v>1</v>
      </c>
      <c r="E98">
        <v>1</v>
      </c>
      <c r="F98" s="1">
        <f>VLOOKUP(A98,Weather!$A$1:$E$366, 5)</f>
        <v>1.8867924528302164E-2</v>
      </c>
      <c r="G98" s="1">
        <f>VLOOKUP(D98, Winter!$A$1:$E$25, 2)</f>
        <v>281.81818181818198</v>
      </c>
      <c r="H98" s="1">
        <f>VLOOKUP(D98, Winter!$A$1:$E$25, 3)</f>
        <v>257.04002047196798</v>
      </c>
      <c r="I98" s="1">
        <f>VLOOKUP(D98, Winter!$A$1:$E$25, 5)</f>
        <v>266.355140186916</v>
      </c>
      <c r="J98" s="1">
        <f t="shared" si="7"/>
        <v>257.50753295019842</v>
      </c>
      <c r="K98" s="47">
        <f t="shared" si="8"/>
        <v>4.8174570735075379</v>
      </c>
      <c r="L98" s="48">
        <f>Solar!K115/1000*Variables!$B$3</f>
        <v>0</v>
      </c>
      <c r="M98" s="1">
        <f>IF(E98=1, VLOOKUP(D98, Sheet1!$E$2:$G$26, 2), Sheet1!$G$3)</f>
        <v>0.18618000000000001</v>
      </c>
      <c r="N98" s="1">
        <f>'Electricity Rates'!$J$3</f>
        <v>0.19270000000000001</v>
      </c>
      <c r="O98" s="145">
        <f>L98-K98</f>
        <v>-4.8174570735075379</v>
      </c>
      <c r="P98">
        <f t="shared" si="9"/>
        <v>0.92832397806490263</v>
      </c>
      <c r="Q98">
        <f>IF(O98&gt;0, IF(Q97+O98*Variables!$B$5&lt;Variables!$B$4, Q97+O98*Variables!$B$5, Variables!$B$4), IF(Q97&gt;-O98, Q97+O98/Variables!$B$5, 0))</f>
        <v>0</v>
      </c>
      <c r="R98">
        <f>IF(O98&gt;0, 0, IF(Q97&gt;-O98, 0, -O98 - Q97*Variables!$B$5))</f>
        <v>4.8174570735075379</v>
      </c>
      <c r="S98">
        <f t="shared" si="10"/>
        <v>0.89691415794563345</v>
      </c>
      <c r="T98">
        <f t="shared" si="11"/>
        <v>0</v>
      </c>
    </row>
    <row r="99" spans="1:20" x14ac:dyDescent="0.3">
      <c r="A99" s="3">
        <f t="shared" si="6"/>
        <v>43105</v>
      </c>
      <c r="B99">
        <v>1</v>
      </c>
      <c r="C99">
        <v>5</v>
      </c>
      <c r="D99">
        <v>2</v>
      </c>
      <c r="E99">
        <v>1</v>
      </c>
      <c r="F99" s="1">
        <f>VLOOKUP(A99,Weather!$A$1:$E$366, 5)</f>
        <v>1.8867924528302164E-2</v>
      </c>
      <c r="G99" s="1">
        <f>VLOOKUP(D99, Winter!$A$1:$E$25, 2)</f>
        <v>282.10356994603501</v>
      </c>
      <c r="H99" s="1">
        <f>VLOOKUP(D99, Winter!$A$1:$E$25, 3)</f>
        <v>280.66066600651902</v>
      </c>
      <c r="I99" s="1">
        <f>VLOOKUP(D99, Winter!$A$1:$E$25, 5)</f>
        <v>285.04672897196201</v>
      </c>
      <c r="J99" s="1">
        <f t="shared" si="7"/>
        <v>280.6878906091514</v>
      </c>
      <c r="K99" s="47">
        <f t="shared" si="8"/>
        <v>5.2511157579397114</v>
      </c>
      <c r="L99" s="48">
        <f>Solar!K116/1000*Variables!$B$3</f>
        <v>0</v>
      </c>
      <c r="M99" s="1">
        <f>IF(E99=1, VLOOKUP(D99, Sheet1!$E$2:$G$26, 2), Sheet1!$G$3)</f>
        <v>0.18618000000000001</v>
      </c>
      <c r="N99" s="1">
        <f>'Electricity Rates'!$J$3</f>
        <v>0.19270000000000001</v>
      </c>
      <c r="O99" s="145">
        <f>L99-K99</f>
        <v>-5.2511157579397114</v>
      </c>
      <c r="P99">
        <f t="shared" si="9"/>
        <v>1.0118900065549825</v>
      </c>
      <c r="Q99">
        <f>IF(O99&gt;0, IF(Q98+O99*Variables!$B$5&lt;Variables!$B$4, Q98+O99*Variables!$B$5, Variables!$B$4), IF(Q98&gt;-O99, Q98+O99/Variables!$B$5, 0))</f>
        <v>0</v>
      </c>
      <c r="R99">
        <f>IF(O99&gt;0, 0, IF(Q98&gt;-O99, 0, -O99 - Q98*Variables!$B$5))</f>
        <v>5.2511157579397114</v>
      </c>
      <c r="S99">
        <f t="shared" si="10"/>
        <v>0.97765273181321555</v>
      </c>
      <c r="T99">
        <f t="shared" si="11"/>
        <v>0</v>
      </c>
    </row>
    <row r="100" spans="1:20" x14ac:dyDescent="0.3">
      <c r="A100" s="3">
        <f t="shared" si="6"/>
        <v>43105</v>
      </c>
      <c r="B100">
        <v>1</v>
      </c>
      <c r="C100">
        <v>5</v>
      </c>
      <c r="D100">
        <v>3</v>
      </c>
      <c r="E100">
        <v>1</v>
      </c>
      <c r="F100" s="1">
        <f>VLOOKUP(A100,Weather!$A$1:$E$366, 5)</f>
        <v>1.8867924528302164E-2</v>
      </c>
      <c r="G100" s="1">
        <f>VLOOKUP(D100, Winter!$A$1:$E$25, 2)</f>
        <v>282.300747198007</v>
      </c>
      <c r="H100" s="1">
        <f>VLOOKUP(D100, Winter!$A$1:$E$25, 3)</f>
        <v>272.72727272727298</v>
      </c>
      <c r="I100" s="1">
        <f>VLOOKUP(D100, Winter!$A$1:$E$25, 5)</f>
        <v>271.02803738317698</v>
      </c>
      <c r="J100" s="1">
        <f t="shared" si="7"/>
        <v>272.90790432106041</v>
      </c>
      <c r="K100" s="47">
        <f t="shared" si="8"/>
        <v>5.105567588742641</v>
      </c>
      <c r="L100" s="48">
        <f>Solar!K117/1000*Variables!$B$3</f>
        <v>0</v>
      </c>
      <c r="M100" s="1">
        <f>IF(E100=1, VLOOKUP(D100, Sheet1!$E$2:$G$26, 2), Sheet1!$G$3)</f>
        <v>0.18618000000000001</v>
      </c>
      <c r="N100" s="1">
        <f>'Electricity Rates'!$J$3</f>
        <v>0.19270000000000001</v>
      </c>
      <c r="O100" s="145">
        <f>L100-K100</f>
        <v>-5.105567588742641</v>
      </c>
      <c r="P100">
        <f t="shared" si="9"/>
        <v>0.98384287435070694</v>
      </c>
      <c r="Q100">
        <f>IF(O100&gt;0, IF(Q99+O100*Variables!$B$5&lt;Variables!$B$4, Q99+O100*Variables!$B$5, Variables!$B$4), IF(Q99&gt;-O100, Q99+O100/Variables!$B$5, 0))</f>
        <v>0</v>
      </c>
      <c r="R100">
        <f>IF(O100&gt;0, 0, IF(Q99&gt;-O100, 0, -O100 - Q99*Variables!$B$5))</f>
        <v>5.105567588742641</v>
      </c>
      <c r="S100">
        <f t="shared" si="10"/>
        <v>0.95055457367210494</v>
      </c>
      <c r="T100">
        <f t="shared" si="11"/>
        <v>0</v>
      </c>
    </row>
    <row r="101" spans="1:20" x14ac:dyDescent="0.3">
      <c r="A101" s="3">
        <f t="shared" si="6"/>
        <v>43105</v>
      </c>
      <c r="B101">
        <v>1</v>
      </c>
      <c r="C101">
        <v>5</v>
      </c>
      <c r="D101">
        <v>4</v>
      </c>
      <c r="E101">
        <v>1</v>
      </c>
      <c r="F101" s="1">
        <f>VLOOKUP(A101,Weather!$A$1:$E$366, 5)</f>
        <v>1.8867924528302164E-2</v>
      </c>
      <c r="G101" s="1">
        <f>VLOOKUP(D101, Winter!$A$1:$E$25, 2)</f>
        <v>308.82074789439099</v>
      </c>
      <c r="H101" s="1">
        <f>VLOOKUP(D101, Winter!$A$1:$E$25, 3)</f>
        <v>281.81818181818198</v>
      </c>
      <c r="I101" s="1">
        <f>VLOOKUP(D101, Winter!$A$1:$E$25, 5)</f>
        <v>285.04672897196201</v>
      </c>
      <c r="J101" s="1">
        <f t="shared" si="7"/>
        <v>282.32766419697839</v>
      </c>
      <c r="K101" s="47">
        <f t="shared" si="8"/>
        <v>5.2817926813645331</v>
      </c>
      <c r="L101" s="48">
        <f>Solar!K118/1000*Variables!$B$3</f>
        <v>0</v>
      </c>
      <c r="M101" s="1">
        <f>IF(E101=1, VLOOKUP(D101, Sheet1!$E$2:$G$26, 2), Sheet1!$G$3)</f>
        <v>0.18618000000000001</v>
      </c>
      <c r="N101" s="1">
        <f>'Electricity Rates'!$J$3</f>
        <v>0.19270000000000001</v>
      </c>
      <c r="O101" s="145">
        <f>L101-K101</f>
        <v>-5.2817926813645331</v>
      </c>
      <c r="P101">
        <f t="shared" si="9"/>
        <v>1.0178014496989456</v>
      </c>
      <c r="Q101">
        <f>IF(O101&gt;0, IF(Q100+O101*Variables!$B$5&lt;Variables!$B$4, Q100+O101*Variables!$B$5, Variables!$B$4), IF(Q100&gt;-O101, Q100+O101/Variables!$B$5, 0))</f>
        <v>0</v>
      </c>
      <c r="R101">
        <f>IF(O101&gt;0, 0, IF(Q100&gt;-O101, 0, -O101 - Q100*Variables!$B$5))</f>
        <v>5.2817926813645331</v>
      </c>
      <c r="S101">
        <f t="shared" si="10"/>
        <v>0.98336416141644878</v>
      </c>
      <c r="T101">
        <f t="shared" si="11"/>
        <v>0</v>
      </c>
    </row>
    <row r="102" spans="1:20" x14ac:dyDescent="0.3">
      <c r="A102" s="3">
        <f t="shared" si="6"/>
        <v>43105</v>
      </c>
      <c r="B102">
        <v>1</v>
      </c>
      <c r="C102">
        <v>5</v>
      </c>
      <c r="D102">
        <v>5</v>
      </c>
      <c r="E102">
        <v>1</v>
      </c>
      <c r="F102" s="1">
        <f>VLOOKUP(A102,Weather!$A$1:$E$366, 5)</f>
        <v>1.8867924528302164E-2</v>
      </c>
      <c r="G102" s="1">
        <f>VLOOKUP(D102, Winter!$A$1:$E$25, 2)</f>
        <v>308.63160471300301</v>
      </c>
      <c r="H102" s="1">
        <f>VLOOKUP(D102, Winter!$A$1:$E$25, 3)</f>
        <v>300</v>
      </c>
      <c r="I102" s="1">
        <f>VLOOKUP(D102, Winter!$A$1:$E$25, 5)</f>
        <v>303.73831775700899</v>
      </c>
      <c r="J102" s="1">
        <f t="shared" si="7"/>
        <v>300.16286046628306</v>
      </c>
      <c r="K102" s="47">
        <f t="shared" si="8"/>
        <v>5.6154539589224752</v>
      </c>
      <c r="L102" s="48">
        <f>Solar!K119/1000*Variables!$B$3</f>
        <v>0</v>
      </c>
      <c r="M102" s="1">
        <f>IF(E102=1, VLOOKUP(D102, Sheet1!$E$2:$G$26, 2), Sheet1!$G$3)</f>
        <v>0.18618000000000001</v>
      </c>
      <c r="N102" s="1">
        <f>'Electricity Rates'!$J$3</f>
        <v>0.19270000000000001</v>
      </c>
      <c r="O102" s="145">
        <f>L102-K102</f>
        <v>-5.6154539589224752</v>
      </c>
      <c r="P102">
        <f t="shared" si="9"/>
        <v>1.0820979778843611</v>
      </c>
      <c r="Q102">
        <f>IF(O102&gt;0, IF(Q101+O102*Variables!$B$5&lt;Variables!$B$4, Q101+O102*Variables!$B$5, Variables!$B$4), IF(Q101&gt;-O102, Q101+O102/Variables!$B$5, 0))</f>
        <v>0</v>
      </c>
      <c r="R102">
        <f>IF(O102&gt;0, 0, IF(Q101&gt;-O102, 0, -O102 - Q101*Variables!$B$5))</f>
        <v>5.6154539589224752</v>
      </c>
      <c r="S102">
        <f t="shared" si="10"/>
        <v>1.0454852180721865</v>
      </c>
      <c r="T102">
        <f t="shared" si="11"/>
        <v>0</v>
      </c>
    </row>
    <row r="103" spans="1:20" x14ac:dyDescent="0.3">
      <c r="A103" s="3">
        <f t="shared" si="6"/>
        <v>43105</v>
      </c>
      <c r="B103">
        <v>1</v>
      </c>
      <c r="C103">
        <v>5</v>
      </c>
      <c r="D103">
        <v>6</v>
      </c>
      <c r="E103">
        <v>1</v>
      </c>
      <c r="F103" s="1">
        <f>VLOOKUP(A103,Weather!$A$1:$E$366, 5)</f>
        <v>1.8867924528302164E-2</v>
      </c>
      <c r="G103" s="1">
        <f>VLOOKUP(D103, Winter!$A$1:$E$25, 2)</f>
        <v>331.81818181818198</v>
      </c>
      <c r="H103" s="1">
        <f>VLOOKUP(D103, Winter!$A$1:$E$25, 3)</f>
        <v>317.955250948497</v>
      </c>
      <c r="I103" s="1">
        <f>VLOOKUP(D103, Winter!$A$1:$E$25, 5)</f>
        <v>322.42990654205602</v>
      </c>
      <c r="J103" s="1">
        <f t="shared" si="7"/>
        <v>318.21681568188728</v>
      </c>
      <c r="K103" s="47">
        <f t="shared" si="8"/>
        <v>5.9532077840698792</v>
      </c>
      <c r="L103" s="48">
        <f>Solar!K120/1000*Variables!$B$3</f>
        <v>0</v>
      </c>
      <c r="M103" s="1">
        <f>IF(E103=1, VLOOKUP(D103, Sheet1!$E$2:$G$26, 2), Sheet1!$G$3)</f>
        <v>0.18618000000000001</v>
      </c>
      <c r="N103" s="1">
        <f>'Electricity Rates'!$J$3</f>
        <v>0.19270000000000001</v>
      </c>
      <c r="O103" s="145">
        <f>L103-K103</f>
        <v>-5.9532077840698792</v>
      </c>
      <c r="P103">
        <f t="shared" si="9"/>
        <v>1.1471831399902657</v>
      </c>
      <c r="Q103">
        <f>IF(O103&gt;0, IF(Q102+O103*Variables!$B$5&lt;Variables!$B$4, Q102+O103*Variables!$B$5, Variables!$B$4), IF(Q102&gt;-O103, Q102+O103/Variables!$B$5, 0))</f>
        <v>0</v>
      </c>
      <c r="R103">
        <f>IF(O103&gt;0, 0, IF(Q102&gt;-O103, 0, -O103 - Q102*Variables!$B$5))</f>
        <v>5.9532077840698792</v>
      </c>
      <c r="S103">
        <f t="shared" si="10"/>
        <v>1.1083682252381302</v>
      </c>
      <c r="T103">
        <f t="shared" si="11"/>
        <v>0</v>
      </c>
    </row>
    <row r="104" spans="1:20" x14ac:dyDescent="0.3">
      <c r="A104" s="3">
        <f t="shared" si="6"/>
        <v>43105</v>
      </c>
      <c r="B104">
        <v>1</v>
      </c>
      <c r="C104">
        <v>5</v>
      </c>
      <c r="D104">
        <v>7</v>
      </c>
      <c r="E104">
        <v>1</v>
      </c>
      <c r="F104" s="1">
        <f>VLOOKUP(A104,Weather!$A$1:$E$366, 5)</f>
        <v>1.8867924528302164E-2</v>
      </c>
      <c r="G104" s="1">
        <f>VLOOKUP(D104, Winter!$A$1:$E$25, 2)</f>
        <v>445.45454545454498</v>
      </c>
      <c r="H104" s="1">
        <f>VLOOKUP(D104, Winter!$A$1:$E$25, 3)</f>
        <v>393.94630558862502</v>
      </c>
      <c r="I104" s="1">
        <f>VLOOKUP(D104, Winter!$A$1:$E$25, 5)</f>
        <v>313.08411214953298</v>
      </c>
      <c r="J104" s="1">
        <f t="shared" si="7"/>
        <v>394.91815917100087</v>
      </c>
      <c r="K104" s="47">
        <f t="shared" si="8"/>
        <v>7.3881383490356178</v>
      </c>
      <c r="L104" s="48">
        <f>Solar!K121/1000*Variables!$B$3</f>
        <v>0</v>
      </c>
      <c r="M104" s="1">
        <f>IF(E104=1, VLOOKUP(D104, Sheet1!$E$2:$G$26, 2), Sheet1!$G$3)</f>
        <v>0.18618000000000001</v>
      </c>
      <c r="N104" s="1">
        <f>'Electricity Rates'!$J$3</f>
        <v>0.19270000000000001</v>
      </c>
      <c r="O104" s="145">
        <f>L104-K104</f>
        <v>-7.3881383490356178</v>
      </c>
      <c r="P104">
        <f t="shared" si="9"/>
        <v>1.4236942598591635</v>
      </c>
      <c r="Q104">
        <f>IF(O104&gt;0, IF(Q103+O104*Variables!$B$5&lt;Variables!$B$4, Q103+O104*Variables!$B$5, Variables!$B$4), IF(Q103&gt;-O104, Q103+O104/Variables!$B$5, 0))</f>
        <v>0</v>
      </c>
      <c r="R104">
        <f>IF(O104&gt;0, 0, IF(Q103&gt;-O104, 0, -O104 - Q103*Variables!$B$5))</f>
        <v>7.3881383490356178</v>
      </c>
      <c r="S104">
        <f t="shared" si="10"/>
        <v>1.3755235978234515</v>
      </c>
      <c r="T104">
        <f t="shared" si="11"/>
        <v>0</v>
      </c>
    </row>
    <row r="105" spans="1:20" x14ac:dyDescent="0.3">
      <c r="A105" s="3">
        <f t="shared" si="6"/>
        <v>43105</v>
      </c>
      <c r="B105">
        <v>1</v>
      </c>
      <c r="C105">
        <v>5</v>
      </c>
      <c r="D105">
        <v>8</v>
      </c>
      <c r="E105">
        <v>1</v>
      </c>
      <c r="F105" s="1">
        <f>VLOOKUP(A105,Weather!$A$1:$E$366, 5)</f>
        <v>1.8867924528302164E-2</v>
      </c>
      <c r="G105" s="1">
        <f>VLOOKUP(D105, Winter!$A$1:$E$25, 2)</f>
        <v>654.54545454545405</v>
      </c>
      <c r="H105" s="1">
        <f>VLOOKUP(D105, Winter!$A$1:$E$25, 3)</f>
        <v>498.50910668787998</v>
      </c>
      <c r="I105" s="1">
        <f>VLOOKUP(D105, Winter!$A$1:$E$25, 5)</f>
        <v>294.39252336448601</v>
      </c>
      <c r="J105" s="1">
        <f t="shared" si="7"/>
        <v>501.45318872292859</v>
      </c>
      <c r="K105" s="47">
        <f t="shared" si="8"/>
        <v>9.3811982250374832</v>
      </c>
      <c r="L105" s="48">
        <f>Solar!K122/1000*Variables!$B$3</f>
        <v>5.9400000000000001E-2</v>
      </c>
      <c r="M105" s="1">
        <f>IF(E105=1, VLOOKUP(D105, Sheet1!$E$2:$G$26, 2), Sheet1!$G$3)</f>
        <v>0.18618000000000001</v>
      </c>
      <c r="N105" s="1">
        <f>'Electricity Rates'!$J$3</f>
        <v>0.19270000000000001</v>
      </c>
      <c r="O105" s="145">
        <f>L105-K105</f>
        <v>-9.3217982250374831</v>
      </c>
      <c r="P105">
        <f t="shared" si="9"/>
        <v>1.8077568979647232</v>
      </c>
      <c r="Q105">
        <f>IF(O105&gt;0, IF(Q104+O105*Variables!$B$5&lt;Variables!$B$4, Q104+O105*Variables!$B$5, Variables!$B$4), IF(Q104&gt;-O105, Q104+O105/Variables!$B$5, 0))</f>
        <v>0</v>
      </c>
      <c r="R105">
        <f>IF(O105&gt;0, 0, IF(Q104&gt;-O105, 0, -O105 - Q104*Variables!$B$5))</f>
        <v>9.3217982250374831</v>
      </c>
      <c r="S105">
        <f t="shared" si="10"/>
        <v>1.7355323935374787</v>
      </c>
      <c r="T105">
        <f t="shared" si="11"/>
        <v>0</v>
      </c>
    </row>
    <row r="106" spans="1:20" x14ac:dyDescent="0.3">
      <c r="A106" s="3">
        <f t="shared" si="6"/>
        <v>43105</v>
      </c>
      <c r="B106">
        <v>1</v>
      </c>
      <c r="C106">
        <v>5</v>
      </c>
      <c r="D106">
        <v>9</v>
      </c>
      <c r="E106">
        <v>1</v>
      </c>
      <c r="F106" s="1">
        <f>VLOOKUP(A106,Weather!$A$1:$E$366, 5)</f>
        <v>1.8867924528302164E-2</v>
      </c>
      <c r="G106" s="1">
        <f>VLOOKUP(D106, Winter!$A$1:$E$25, 2)</f>
        <v>801.59817351598099</v>
      </c>
      <c r="H106" s="1">
        <f>VLOOKUP(D106, Winter!$A$1:$E$25, 3)</f>
        <v>564.97068280688404</v>
      </c>
      <c r="I106" s="1">
        <f>VLOOKUP(D106, Winter!$A$1:$E$25, 5)</f>
        <v>313.08411214953298</v>
      </c>
      <c r="J106" s="1">
        <f t="shared" si="7"/>
        <v>569.43535244290479</v>
      </c>
      <c r="K106" s="47">
        <f t="shared" si="8"/>
        <v>10.653010166742837</v>
      </c>
      <c r="L106" s="48">
        <f>Solar!K123/1000*Variables!$B$3</f>
        <v>1.5516999999999999</v>
      </c>
      <c r="M106" s="1">
        <f>IF(E106=1, VLOOKUP(D106, Sheet1!$E$2:$G$26, 2), Sheet1!$G$3)</f>
        <v>0.20441999999999999</v>
      </c>
      <c r="N106" s="1">
        <f>'Electricity Rates'!$J$3</f>
        <v>0.19270000000000001</v>
      </c>
      <c r="O106" s="145">
        <f>L106-K106</f>
        <v>-9.1013101667428362</v>
      </c>
      <c r="P106">
        <f t="shared" si="9"/>
        <v>2.0528350591313447</v>
      </c>
      <c r="Q106">
        <f>IF(O106&gt;0, IF(Q105+O106*Variables!$B$5&lt;Variables!$B$4, Q105+O106*Variables!$B$5, Variables!$B$4), IF(Q105&gt;-O106, Q105+O106/Variables!$B$5, 0))</f>
        <v>0</v>
      </c>
      <c r="R106">
        <f>IF(O106&gt;0, 0, IF(Q105&gt;-O106, 0, -O106 - Q105*Variables!$B$5))</f>
        <v>9.1013101667428362</v>
      </c>
      <c r="S106">
        <f t="shared" si="10"/>
        <v>1.8604898242855705</v>
      </c>
      <c r="T106">
        <f t="shared" si="11"/>
        <v>0</v>
      </c>
    </row>
    <row r="107" spans="1:20" x14ac:dyDescent="0.3">
      <c r="A107" s="3">
        <f t="shared" si="6"/>
        <v>43105</v>
      </c>
      <c r="B107">
        <v>1</v>
      </c>
      <c r="C107">
        <v>5</v>
      </c>
      <c r="D107">
        <v>10</v>
      </c>
      <c r="E107">
        <v>1</v>
      </c>
      <c r="F107" s="1">
        <f>VLOOKUP(A107,Weather!$A$1:$E$366, 5)</f>
        <v>1.8867924528302164E-2</v>
      </c>
      <c r="G107" s="1">
        <f>VLOOKUP(D107, Winter!$A$1:$E$25, 2)</f>
        <v>929.05770029057601</v>
      </c>
      <c r="H107" s="1">
        <f>VLOOKUP(D107, Winter!$A$1:$E$25, 3)</f>
        <v>583.82380756350199</v>
      </c>
      <c r="I107" s="1">
        <f>VLOOKUP(D107, Winter!$A$1:$E$25, 5)</f>
        <v>331.77570093457899</v>
      </c>
      <c r="J107" s="1">
        <f t="shared" si="7"/>
        <v>590.33765459608844</v>
      </c>
      <c r="K107" s="47">
        <f t="shared" si="8"/>
        <v>11.044050934392615</v>
      </c>
      <c r="L107" s="48">
        <f>Solar!K124/1000*Variables!$B$3</f>
        <v>5.9720000000000004</v>
      </c>
      <c r="M107" s="1">
        <f>IF(E107=1, VLOOKUP(D107, Sheet1!$E$2:$G$26, 2), Sheet1!$G$3)</f>
        <v>0.20441999999999999</v>
      </c>
      <c r="N107" s="1">
        <f>'Electricity Rates'!$J$3</f>
        <v>0.19270000000000001</v>
      </c>
      <c r="O107" s="145">
        <f>L107-K107</f>
        <v>-5.0720509343926148</v>
      </c>
      <c r="P107">
        <f t="shared" si="9"/>
        <v>2.1281886150574572</v>
      </c>
      <c r="Q107">
        <f>IF(O107&gt;0, IF(Q106+O107*Variables!$B$5&lt;Variables!$B$4, Q106+O107*Variables!$B$5, Variables!$B$4), IF(Q106&gt;-O107, Q106+O107/Variables!$B$5, 0))</f>
        <v>0</v>
      </c>
      <c r="R107">
        <f>IF(O107&gt;0, 0, IF(Q106&gt;-O107, 0, -O107 - Q106*Variables!$B$5))</f>
        <v>5.0720509343926148</v>
      </c>
      <c r="S107">
        <f t="shared" si="10"/>
        <v>1.0368286520085384</v>
      </c>
      <c r="T107">
        <f t="shared" si="11"/>
        <v>0</v>
      </c>
    </row>
    <row r="108" spans="1:20" x14ac:dyDescent="0.3">
      <c r="A108" s="3">
        <f t="shared" si="6"/>
        <v>43105</v>
      </c>
      <c r="B108">
        <v>1</v>
      </c>
      <c r="C108">
        <v>5</v>
      </c>
      <c r="D108">
        <v>11</v>
      </c>
      <c r="E108">
        <v>1</v>
      </c>
      <c r="F108" s="1">
        <f>VLOOKUP(A108,Weather!$A$1:$E$366, 5)</f>
        <v>1.8867924528302164E-2</v>
      </c>
      <c r="G108" s="1">
        <f>VLOOKUP(D108, Winter!$A$1:$E$25, 2)</f>
        <v>1001.98733914487</v>
      </c>
      <c r="H108" s="1">
        <f>VLOOKUP(D108, Winter!$A$1:$E$25, 3)</f>
        <v>602.66024321587895</v>
      </c>
      <c r="I108" s="1">
        <f>VLOOKUP(D108, Winter!$A$1:$E$25, 5)</f>
        <v>331.77570093457899</v>
      </c>
      <c r="J108" s="1">
        <f t="shared" si="7"/>
        <v>610.19471672397322</v>
      </c>
      <c r="K108" s="47">
        <f t="shared" si="8"/>
        <v>11.415537326697718</v>
      </c>
      <c r="L108" s="48">
        <f>Solar!K125/1000*Variables!$B$3</f>
        <v>4.641</v>
      </c>
      <c r="M108" s="1">
        <f>IF(E108=1, VLOOKUP(D108, Sheet1!$E$2:$G$26, 2), Sheet1!$G$3)</f>
        <v>0.20441999999999999</v>
      </c>
      <c r="N108" s="1">
        <f>'Electricity Rates'!$J$3</f>
        <v>0.19270000000000001</v>
      </c>
      <c r="O108" s="145">
        <f>L108-K108</f>
        <v>-6.7745373266977182</v>
      </c>
      <c r="P108">
        <f t="shared" si="9"/>
        <v>2.1997740428546506</v>
      </c>
      <c r="Q108">
        <f>IF(O108&gt;0, IF(Q107+O108*Variables!$B$5&lt;Variables!$B$4, Q107+O108*Variables!$B$5, Variables!$B$4), IF(Q107&gt;-O108, Q107+O108/Variables!$B$5, 0))</f>
        <v>0</v>
      </c>
      <c r="R108">
        <f>IF(O108&gt;0, 0, IF(Q107&gt;-O108, 0, -O108 - Q107*Variables!$B$5))</f>
        <v>6.7745373266977182</v>
      </c>
      <c r="S108">
        <f t="shared" si="10"/>
        <v>1.3848509203235475</v>
      </c>
      <c r="T108">
        <f t="shared" si="11"/>
        <v>0</v>
      </c>
    </row>
    <row r="109" spans="1:20" x14ac:dyDescent="0.3">
      <c r="A109" s="3">
        <f t="shared" si="6"/>
        <v>43105</v>
      </c>
      <c r="B109">
        <v>1</v>
      </c>
      <c r="C109">
        <v>5</v>
      </c>
      <c r="D109">
        <v>12</v>
      </c>
      <c r="E109">
        <v>1</v>
      </c>
      <c r="F109" s="1">
        <f>VLOOKUP(A109,Weather!$A$1:$E$366, 5)</f>
        <v>1.8867924528302164E-2</v>
      </c>
      <c r="G109" s="1">
        <f>VLOOKUP(D109, Winter!$A$1:$E$25, 2)</f>
        <v>1020.36633457866</v>
      </c>
      <c r="H109" s="1">
        <f>VLOOKUP(D109, Winter!$A$1:$E$25, 3)</f>
        <v>602.46553699974402</v>
      </c>
      <c r="I109" s="1">
        <f>VLOOKUP(D109, Winter!$A$1:$E$25, 5)</f>
        <v>327.10280373831802</v>
      </c>
      <c r="J109" s="1">
        <f t="shared" si="7"/>
        <v>610.35045770878025</v>
      </c>
      <c r="K109" s="47">
        <f t="shared" si="8"/>
        <v>11.418450932759253</v>
      </c>
      <c r="L109" s="48">
        <f>Solar!K126/1000*Variables!$B$3</f>
        <v>6.2559000000000005</v>
      </c>
      <c r="M109" s="1">
        <f>IF(E109=1, VLOOKUP(D109, Sheet1!$E$2:$G$26, 2), Sheet1!$G$3)</f>
        <v>0.20441999999999999</v>
      </c>
      <c r="N109" s="1">
        <f>'Electricity Rates'!$J$3</f>
        <v>0.19270000000000001</v>
      </c>
      <c r="O109" s="145">
        <f>L109-K109</f>
        <v>-5.1625509327592525</v>
      </c>
      <c r="P109">
        <f t="shared" si="9"/>
        <v>2.2003354947427081</v>
      </c>
      <c r="Q109">
        <f>IF(O109&gt;0, IF(Q108+O109*Variables!$B$5&lt;Variables!$B$4, Q108+O109*Variables!$B$5, Variables!$B$4), IF(Q108&gt;-O109, Q108+O109/Variables!$B$5, 0))</f>
        <v>0</v>
      </c>
      <c r="R109">
        <f>IF(O109&gt;0, 0, IF(Q108&gt;-O109, 0, -O109 - Q108*Variables!$B$5))</f>
        <v>5.1625509327592525</v>
      </c>
      <c r="S109">
        <f t="shared" si="10"/>
        <v>1.0553286616746465</v>
      </c>
      <c r="T109">
        <f t="shared" si="11"/>
        <v>0</v>
      </c>
    </row>
    <row r="110" spans="1:20" x14ac:dyDescent="0.3">
      <c r="A110" s="3">
        <f t="shared" si="6"/>
        <v>43105</v>
      </c>
      <c r="B110">
        <v>1</v>
      </c>
      <c r="C110">
        <v>5</v>
      </c>
      <c r="D110">
        <v>13</v>
      </c>
      <c r="E110">
        <v>1</v>
      </c>
      <c r="F110" s="1">
        <f>VLOOKUP(A110,Weather!$A$1:$E$366, 5)</f>
        <v>1.8867924528302164E-2</v>
      </c>
      <c r="G110" s="1">
        <f>VLOOKUP(D110, Winter!$A$1:$E$25, 2)</f>
        <v>1065.99730178497</v>
      </c>
      <c r="H110" s="1">
        <f>VLOOKUP(D110, Winter!$A$1:$E$25, 3)</f>
        <v>611.78362020049099</v>
      </c>
      <c r="I110" s="1">
        <f>VLOOKUP(D110, Winter!$A$1:$E$25, 5)</f>
        <v>322.42990654205602</v>
      </c>
      <c r="J110" s="1">
        <f t="shared" si="7"/>
        <v>620.35368966434919</v>
      </c>
      <c r="K110" s="47">
        <f t="shared" si="8"/>
        <v>11.605591634975571</v>
      </c>
      <c r="L110" s="48">
        <f>Solar!K127/1000*Variables!$B$3</f>
        <v>5.5555500000000002</v>
      </c>
      <c r="M110" s="1">
        <f>IF(E110=1, VLOOKUP(D110, Sheet1!$E$2:$G$26, 2), Sheet1!$G$3)</f>
        <v>0.20441999999999999</v>
      </c>
      <c r="N110" s="1">
        <f>'Electricity Rates'!$J$3</f>
        <v>0.19270000000000001</v>
      </c>
      <c r="O110" s="145">
        <f>L110-K110</f>
        <v>-6.050041634975571</v>
      </c>
      <c r="P110">
        <f t="shared" si="9"/>
        <v>2.2363975080597926</v>
      </c>
      <c r="Q110">
        <f>IF(O110&gt;0, IF(Q109+O110*Variables!$B$5&lt;Variables!$B$4, Q109+O110*Variables!$B$5, Variables!$B$4), IF(Q109&gt;-O110, Q109+O110/Variables!$B$5, 0))</f>
        <v>0</v>
      </c>
      <c r="R110">
        <f>IF(O110&gt;0, 0, IF(Q109&gt;-O110, 0, -O110 - Q109*Variables!$B$5))</f>
        <v>6.050041634975571</v>
      </c>
      <c r="S110">
        <f t="shared" si="10"/>
        <v>1.2367495110217062</v>
      </c>
      <c r="T110">
        <f t="shared" si="11"/>
        <v>0</v>
      </c>
    </row>
    <row r="111" spans="1:20" x14ac:dyDescent="0.3">
      <c r="A111" s="3">
        <f t="shared" si="6"/>
        <v>43105</v>
      </c>
      <c r="B111">
        <v>1</v>
      </c>
      <c r="C111">
        <v>5</v>
      </c>
      <c r="D111">
        <v>14</v>
      </c>
      <c r="E111">
        <v>1</v>
      </c>
      <c r="F111" s="1">
        <f>VLOOKUP(A111,Weather!$A$1:$E$366, 5)</f>
        <v>1.8867924528302164E-2</v>
      </c>
      <c r="G111" s="1">
        <f>VLOOKUP(D111, Winter!$A$1:$E$25, 2)</f>
        <v>1084.3762972187601</v>
      </c>
      <c r="H111" s="1">
        <f>VLOOKUP(D111, Winter!$A$1:$E$25, 3)</f>
        <v>611.59447701910301</v>
      </c>
      <c r="I111" s="1">
        <f>VLOOKUP(D111, Winter!$A$1:$E$25, 5)</f>
        <v>303.73831775700899</v>
      </c>
      <c r="J111" s="1">
        <f t="shared" si="7"/>
        <v>620.51488872098344</v>
      </c>
      <c r="K111" s="47">
        <f t="shared" si="8"/>
        <v>11.608607350775138</v>
      </c>
      <c r="L111" s="48">
        <f>Solar!K128/1000*Variables!$B$3</f>
        <v>5.7987500000000001</v>
      </c>
      <c r="M111" s="1">
        <f>IF(E111=1, VLOOKUP(D111, Sheet1!$E$2:$G$26, 2), Sheet1!$G$3)</f>
        <v>0.20441999999999999</v>
      </c>
      <c r="N111" s="1">
        <f>'Electricity Rates'!$J$3</f>
        <v>0.19270000000000001</v>
      </c>
      <c r="O111" s="145">
        <f>L111-K111</f>
        <v>-5.8098573507751379</v>
      </c>
      <c r="P111">
        <f t="shared" si="9"/>
        <v>2.2369786364943693</v>
      </c>
      <c r="Q111">
        <f>IF(O111&gt;0, IF(Q110+O111*Variables!$B$5&lt;Variables!$B$4, Q110+O111*Variables!$B$5, Variables!$B$4), IF(Q110&gt;-O111, Q110+O111/Variables!$B$5, 0))</f>
        <v>0</v>
      </c>
      <c r="R111">
        <f>IF(O111&gt;0, 0, IF(Q110&gt;-O111, 0, -O111 - Q110*Variables!$B$5))</f>
        <v>5.8098573507751379</v>
      </c>
      <c r="S111">
        <f t="shared" si="10"/>
        <v>1.1876510396454536</v>
      </c>
      <c r="T111">
        <f t="shared" si="11"/>
        <v>0</v>
      </c>
    </row>
    <row r="112" spans="1:20" x14ac:dyDescent="0.3">
      <c r="A112" s="3">
        <f t="shared" si="6"/>
        <v>43105</v>
      </c>
      <c r="B112">
        <v>1</v>
      </c>
      <c r="C112">
        <v>5</v>
      </c>
      <c r="D112">
        <v>15</v>
      </c>
      <c r="E112">
        <v>1</v>
      </c>
      <c r="F112" s="1">
        <f>VLOOKUP(A112,Weather!$A$1:$E$366, 5)</f>
        <v>1.8867924528302164E-2</v>
      </c>
      <c r="G112" s="1">
        <f>VLOOKUP(D112, Winter!$A$1:$E$25, 2)</f>
        <v>1093.6540058115399</v>
      </c>
      <c r="H112" s="1">
        <f>VLOOKUP(D112, Winter!$A$1:$E$25, 3)</f>
        <v>601.87029228184497</v>
      </c>
      <c r="I112" s="1">
        <f>VLOOKUP(D112, Winter!$A$1:$E$25, 5)</f>
        <v>271.02803738317698</v>
      </c>
      <c r="J112" s="1">
        <f t="shared" si="7"/>
        <v>611.14923027297141</v>
      </c>
      <c r="K112" s="47">
        <f t="shared" si="8"/>
        <v>11.433394388957989</v>
      </c>
      <c r="L112" s="48">
        <f>Solar!K129/1000*Variables!$B$3</f>
        <v>3.9555500000000001</v>
      </c>
      <c r="M112" s="1">
        <f>IF(E112=1, VLOOKUP(D112, Sheet1!$E$2:$G$26, 2), Sheet1!$G$3)</f>
        <v>0.20441999999999999</v>
      </c>
      <c r="N112" s="1">
        <f>'Electricity Rates'!$J$3</f>
        <v>0.19270000000000001</v>
      </c>
      <c r="O112" s="145">
        <f>L112-K112</f>
        <v>-7.4778443889579886</v>
      </c>
      <c r="P112">
        <f t="shared" si="9"/>
        <v>2.2032150987522048</v>
      </c>
      <c r="Q112">
        <f>IF(O112&gt;0, IF(Q111+O112*Variables!$B$5&lt;Variables!$B$4, Q111+O112*Variables!$B$5, Variables!$B$4), IF(Q111&gt;-O112, Q111+O112/Variables!$B$5, 0))</f>
        <v>0</v>
      </c>
      <c r="R112">
        <f>IF(O112&gt;0, 0, IF(Q111&gt;-O112, 0, -O112 - Q111*Variables!$B$5))</f>
        <v>7.4778443889579886</v>
      </c>
      <c r="S112">
        <f t="shared" si="10"/>
        <v>1.5286209499907919</v>
      </c>
      <c r="T112">
        <f t="shared" si="11"/>
        <v>0</v>
      </c>
    </row>
    <row r="113" spans="1:20" x14ac:dyDescent="0.3">
      <c r="A113" s="3">
        <f t="shared" si="6"/>
        <v>43105</v>
      </c>
      <c r="B113">
        <v>1</v>
      </c>
      <c r="C113">
        <v>5</v>
      </c>
      <c r="D113">
        <v>16</v>
      </c>
      <c r="E113">
        <v>1</v>
      </c>
      <c r="F113" s="1">
        <f>VLOOKUP(A113,Weather!$A$1:$E$366, 5)</f>
        <v>1.8867924528302164E-2</v>
      </c>
      <c r="G113" s="1">
        <f>VLOOKUP(D113, Winter!$A$1:$E$25, 2)</f>
        <v>1039.2953507679499</v>
      </c>
      <c r="H113" s="1">
        <f>VLOOKUP(D113, Winter!$A$1:$E$25, 3)</f>
        <v>558.82352941176396</v>
      </c>
      <c r="I113" s="1">
        <f>VLOOKUP(D113, Winter!$A$1:$E$25, 5)</f>
        <v>252.336448598131</v>
      </c>
      <c r="J113" s="1">
        <f t="shared" si="7"/>
        <v>567.88903547508835</v>
      </c>
      <c r="K113" s="47">
        <f t="shared" si="8"/>
        <v>10.624081631996116</v>
      </c>
      <c r="L113" s="48">
        <f>Solar!K130/1000*Variables!$B$3</f>
        <v>2.7334499999999999</v>
      </c>
      <c r="M113" s="1">
        <f>IF(E113=1, VLOOKUP(D113, Sheet1!$E$2:$G$26, 2), Sheet1!$G$3)</f>
        <v>0.20441999999999999</v>
      </c>
      <c r="N113" s="1">
        <f>'Electricity Rates'!$J$3</f>
        <v>0.19270000000000001</v>
      </c>
      <c r="O113" s="145">
        <f>L113-K113</f>
        <v>-7.8906316319961167</v>
      </c>
      <c r="P113">
        <f t="shared" si="9"/>
        <v>2.0472605304856515</v>
      </c>
      <c r="Q113">
        <f>IF(O113&gt;0, IF(Q112+O113*Variables!$B$5&lt;Variables!$B$4, Q112+O113*Variables!$B$5, Variables!$B$4), IF(Q112&gt;-O113, Q112+O113/Variables!$B$5, 0))</f>
        <v>0</v>
      </c>
      <c r="R113">
        <f>IF(O113&gt;0, 0, IF(Q112&gt;-O113, 0, -O113 - Q112*Variables!$B$5))</f>
        <v>7.8906316319961167</v>
      </c>
      <c r="S113">
        <f t="shared" si="10"/>
        <v>1.6130029182126462</v>
      </c>
      <c r="T113">
        <f t="shared" si="11"/>
        <v>0</v>
      </c>
    </row>
    <row r="114" spans="1:20" x14ac:dyDescent="0.3">
      <c r="A114" s="3">
        <f t="shared" si="6"/>
        <v>43105</v>
      </c>
      <c r="B114">
        <v>1</v>
      </c>
      <c r="C114">
        <v>5</v>
      </c>
      <c r="D114">
        <v>17</v>
      </c>
      <c r="E114">
        <v>1</v>
      </c>
      <c r="F114" s="1">
        <f>VLOOKUP(A114,Weather!$A$1:$E$366, 5)</f>
        <v>1.8867924528302164E-2</v>
      </c>
      <c r="G114" s="1">
        <f>VLOOKUP(D114, Winter!$A$1:$E$25, 2)</f>
        <v>889.47696139476898</v>
      </c>
      <c r="H114" s="1">
        <f>VLOOKUP(D114, Winter!$A$1:$E$25, 3)</f>
        <v>506.24728802056097</v>
      </c>
      <c r="I114" s="1">
        <f>VLOOKUP(D114, Winter!$A$1:$E$25, 5)</f>
        <v>228.971962616822</v>
      </c>
      <c r="J114" s="1">
        <f t="shared" si="7"/>
        <v>513.47803657479142</v>
      </c>
      <c r="K114" s="47">
        <f t="shared" si="8"/>
        <v>9.6061593657005488</v>
      </c>
      <c r="L114" s="48">
        <f>Solar!K131/1000*Variables!$B$3</f>
        <v>1.1618499999999998</v>
      </c>
      <c r="M114" s="1">
        <f>IF(E114=1, VLOOKUP(D114, Sheet1!$E$2:$G$26, 2), Sheet1!$G$3)</f>
        <v>0.20441999999999999</v>
      </c>
      <c r="N114" s="1">
        <f>'Electricity Rates'!$J$3</f>
        <v>0.19270000000000001</v>
      </c>
      <c r="O114" s="145">
        <f>L114-K114</f>
        <v>-8.4443093657005495</v>
      </c>
      <c r="P114">
        <f t="shared" si="9"/>
        <v>1.851106909770496</v>
      </c>
      <c r="Q114">
        <f>IF(O114&gt;0, IF(Q113+O114*Variables!$B$5&lt;Variables!$B$4, Q113+O114*Variables!$B$5, Variables!$B$4), IF(Q113&gt;-O114, Q113+O114/Variables!$B$5, 0))</f>
        <v>0</v>
      </c>
      <c r="R114">
        <f>IF(O114&gt;0, 0, IF(Q113&gt;-O114, 0, -O114 - Q113*Variables!$B$5))</f>
        <v>8.4443093657005495</v>
      </c>
      <c r="S114">
        <f t="shared" si="10"/>
        <v>1.7261857205365063</v>
      </c>
      <c r="T114">
        <f t="shared" si="11"/>
        <v>0</v>
      </c>
    </row>
    <row r="115" spans="1:20" x14ac:dyDescent="0.3">
      <c r="A115" s="3">
        <f t="shared" si="6"/>
        <v>43105</v>
      </c>
      <c r="B115">
        <v>1</v>
      </c>
      <c r="C115">
        <v>5</v>
      </c>
      <c r="D115">
        <v>18</v>
      </c>
      <c r="E115">
        <v>1</v>
      </c>
      <c r="F115" s="1">
        <f>VLOOKUP(A115,Weather!$A$1:$E$366, 5)</f>
        <v>1.8867924528302164E-2</v>
      </c>
      <c r="G115" s="1">
        <f>VLOOKUP(D115, Winter!$A$1:$E$25, 2)</f>
        <v>689.67932752179297</v>
      </c>
      <c r="H115" s="1">
        <f>VLOOKUP(D115, Winter!$A$1:$E$25, 3)</f>
        <v>477.48083534529701</v>
      </c>
      <c r="I115" s="1">
        <f>VLOOKUP(D115, Winter!$A$1:$E$25, 5)</f>
        <v>257.009345794392</v>
      </c>
      <c r="J115" s="1">
        <f t="shared" si="7"/>
        <v>481.48458048070268</v>
      </c>
      <c r="K115" s="47">
        <f t="shared" si="8"/>
        <v>9.0076250253625183</v>
      </c>
      <c r="L115" s="48">
        <f>Solar!K132/1000*Variables!$B$3</f>
        <v>0</v>
      </c>
      <c r="M115" s="1">
        <f>IF(E115=1, VLOOKUP(D115, Sheet1!$E$2:$G$26, 2), Sheet1!$G$3)</f>
        <v>0.20441999999999999</v>
      </c>
      <c r="N115" s="1">
        <f>'Electricity Rates'!$J$3</f>
        <v>0.19270000000000001</v>
      </c>
      <c r="O115" s="145">
        <f>L115-K115</f>
        <v>-9.0076250253625183</v>
      </c>
      <c r="P115">
        <f t="shared" si="9"/>
        <v>1.7357693423873575</v>
      </c>
      <c r="Q115">
        <f>IF(O115&gt;0, IF(Q114+O115*Variables!$B$5&lt;Variables!$B$4, Q114+O115*Variables!$B$5, Variables!$B$4), IF(Q114&gt;-O115, Q114+O115/Variables!$B$5, 0))</f>
        <v>0</v>
      </c>
      <c r="R115">
        <f>IF(O115&gt;0, 0, IF(Q114&gt;-O115, 0, -O115 - Q114*Variables!$B$5))</f>
        <v>9.0076250253625183</v>
      </c>
      <c r="S115">
        <f t="shared" si="10"/>
        <v>1.8413387076846059</v>
      </c>
      <c r="T115">
        <f t="shared" si="11"/>
        <v>0</v>
      </c>
    </row>
    <row r="116" spans="1:20" x14ac:dyDescent="0.3">
      <c r="A116" s="3">
        <f t="shared" si="6"/>
        <v>43105</v>
      </c>
      <c r="B116">
        <v>1</v>
      </c>
      <c r="C116">
        <v>5</v>
      </c>
      <c r="D116">
        <v>19</v>
      </c>
      <c r="E116">
        <v>1</v>
      </c>
      <c r="F116" s="1">
        <f>VLOOKUP(A116,Weather!$A$1:$E$366, 5)</f>
        <v>1.8867924528302164E-2</v>
      </c>
      <c r="G116" s="1">
        <f>VLOOKUP(D116, Winter!$A$1:$E$25, 2)</f>
        <v>503.50249066002402</v>
      </c>
      <c r="H116" s="1">
        <f>VLOOKUP(D116, Winter!$A$1:$E$25, 3)</f>
        <v>367.75553800108997</v>
      </c>
      <c r="I116" s="1">
        <f>VLOOKUP(D116, Winter!$A$1:$E$25, 5)</f>
        <v>266.355140186916</v>
      </c>
      <c r="J116" s="1">
        <f t="shared" si="7"/>
        <v>370.31680125880575</v>
      </c>
      <c r="K116" s="47">
        <f t="shared" si="8"/>
        <v>6.9278955579444697</v>
      </c>
      <c r="L116" s="48">
        <f>Solar!K133/1000*Variables!$B$3</f>
        <v>0</v>
      </c>
      <c r="M116" s="1">
        <f>IF(E116=1, VLOOKUP(D116, Sheet1!$E$2:$G$26, 2), Sheet1!$G$3)</f>
        <v>0.20441999999999999</v>
      </c>
      <c r="N116" s="1">
        <f>'Electricity Rates'!$J$3</f>
        <v>0.19270000000000001</v>
      </c>
      <c r="O116" s="145">
        <f>L116-K116</f>
        <v>-6.9278955579444697</v>
      </c>
      <c r="P116">
        <f t="shared" si="9"/>
        <v>1.3350054740158994</v>
      </c>
      <c r="Q116">
        <f>IF(O116&gt;0, IF(Q115+O116*Variables!$B$5&lt;Variables!$B$4, Q115+O116*Variables!$B$5, Variables!$B$4), IF(Q115&gt;-O116, Q115+O116/Variables!$B$5, 0))</f>
        <v>0</v>
      </c>
      <c r="R116">
        <f>IF(O116&gt;0, 0, IF(Q115&gt;-O116, 0, -O116 - Q115*Variables!$B$5))</f>
        <v>6.9278955579444697</v>
      </c>
      <c r="S116">
        <f t="shared" si="10"/>
        <v>1.4162004099550085</v>
      </c>
      <c r="T116">
        <f t="shared" si="11"/>
        <v>0</v>
      </c>
    </row>
    <row r="117" spans="1:20" x14ac:dyDescent="0.3">
      <c r="A117" s="3">
        <f t="shared" si="6"/>
        <v>43105</v>
      </c>
      <c r="B117">
        <v>1</v>
      </c>
      <c r="C117">
        <v>5</v>
      </c>
      <c r="D117">
        <v>20</v>
      </c>
      <c r="E117">
        <v>1</v>
      </c>
      <c r="F117" s="1">
        <f>VLOOKUP(A117,Weather!$A$1:$E$366, 5)</f>
        <v>1.8867924528302164E-2</v>
      </c>
      <c r="G117" s="1">
        <f>VLOOKUP(D117, Winter!$A$1:$E$25, 2)</f>
        <v>385.507471980074</v>
      </c>
      <c r="H117" s="1">
        <f>VLOOKUP(D117, Winter!$A$1:$E$25, 3)</f>
        <v>329.45960680470398</v>
      </c>
      <c r="I117" s="1">
        <f>VLOOKUP(D117, Winter!$A$1:$E$25, 5)</f>
        <v>275.70093457943898</v>
      </c>
      <c r="J117" s="1">
        <f t="shared" si="7"/>
        <v>330.51711369480529</v>
      </c>
      <c r="K117" s="47">
        <f t="shared" si="8"/>
        <v>6.1833220529213575</v>
      </c>
      <c r="L117" s="48">
        <f>Solar!K134/1000*Variables!$B$3</f>
        <v>0</v>
      </c>
      <c r="M117" s="1">
        <f>IF(E117=1, VLOOKUP(D117, Sheet1!$E$2:$G$26, 2), Sheet1!$G$3)</f>
        <v>0.20441999999999999</v>
      </c>
      <c r="N117" s="1">
        <f>'Electricity Rates'!$J$3</f>
        <v>0.19270000000000001</v>
      </c>
      <c r="O117" s="145">
        <f>L117-K117</f>
        <v>-6.1833220529213575</v>
      </c>
      <c r="P117">
        <f t="shared" si="9"/>
        <v>1.1915261595979456</v>
      </c>
      <c r="Q117">
        <f>IF(O117&gt;0, IF(Q116+O117*Variables!$B$5&lt;Variables!$B$4, Q116+O117*Variables!$B$5, Variables!$B$4), IF(Q116&gt;-O117, Q116+O117/Variables!$B$5, 0))</f>
        <v>0</v>
      </c>
      <c r="R117">
        <f>IF(O117&gt;0, 0, IF(Q116&gt;-O117, 0, -O117 - Q116*Variables!$B$5))</f>
        <v>6.1833220529213575</v>
      </c>
      <c r="S117">
        <f t="shared" si="10"/>
        <v>1.2639946940581839</v>
      </c>
      <c r="T117">
        <f t="shared" si="11"/>
        <v>0</v>
      </c>
    </row>
    <row r="118" spans="1:20" x14ac:dyDescent="0.3">
      <c r="A118" s="3">
        <f t="shared" si="6"/>
        <v>43105</v>
      </c>
      <c r="B118">
        <v>1</v>
      </c>
      <c r="C118">
        <v>5</v>
      </c>
      <c r="D118">
        <v>21</v>
      </c>
      <c r="E118">
        <v>1</v>
      </c>
      <c r="F118" s="1">
        <f>VLOOKUP(A118,Weather!$A$1:$E$366, 5)</f>
        <v>1.8867924528302164E-2</v>
      </c>
      <c r="G118" s="1">
        <f>VLOOKUP(D118, Winter!$A$1:$E$25, 2)</f>
        <v>340.23972602739599</v>
      </c>
      <c r="H118" s="1">
        <f>VLOOKUP(D118, Winter!$A$1:$E$25, 3)</f>
        <v>286.390591795636</v>
      </c>
      <c r="I118" s="1">
        <f>VLOOKUP(D118, Winter!$A$1:$E$25, 5)</f>
        <v>289.71962616822401</v>
      </c>
      <c r="J118" s="1">
        <f t="shared" si="7"/>
        <v>287.40661319623524</v>
      </c>
      <c r="K118" s="47">
        <f t="shared" si="8"/>
        <v>5.3768097804844492</v>
      </c>
      <c r="L118" s="48">
        <f>Solar!K135/1000*Variables!$B$3</f>
        <v>0</v>
      </c>
      <c r="M118" s="1">
        <f>IF(E118=1, VLOOKUP(D118, Sheet1!$E$2:$G$26, 2), Sheet1!$G$3)</f>
        <v>0.20441999999999999</v>
      </c>
      <c r="N118" s="1">
        <f>'Electricity Rates'!$J$3</f>
        <v>0.19270000000000001</v>
      </c>
      <c r="O118" s="145">
        <f>L118-K118</f>
        <v>-5.3768097804844492</v>
      </c>
      <c r="P118">
        <f t="shared" si="9"/>
        <v>1.0361112446993535</v>
      </c>
      <c r="Q118">
        <f>IF(O118&gt;0, IF(Q117+O118*Variables!$B$5&lt;Variables!$B$4, Q117+O118*Variables!$B$5, Variables!$B$4), IF(Q117&gt;-O118, Q117+O118/Variables!$B$5, 0))</f>
        <v>0</v>
      </c>
      <c r="R118">
        <f>IF(O118&gt;0, 0, IF(Q117&gt;-O118, 0, -O118 - Q117*Variables!$B$5))</f>
        <v>5.3768097804844492</v>
      </c>
      <c r="S118">
        <f t="shared" si="10"/>
        <v>1.099127455326631</v>
      </c>
      <c r="T118">
        <f t="shared" si="11"/>
        <v>0</v>
      </c>
    </row>
    <row r="119" spans="1:20" x14ac:dyDescent="0.3">
      <c r="A119" s="3">
        <f t="shared" si="6"/>
        <v>43105</v>
      </c>
      <c r="B119">
        <v>1</v>
      </c>
      <c r="C119">
        <v>5</v>
      </c>
      <c r="D119">
        <v>22</v>
      </c>
      <c r="E119">
        <v>1</v>
      </c>
      <c r="F119" s="1">
        <f>VLOOKUP(A119,Weather!$A$1:$E$366, 5)</f>
        <v>1.8867924528302164E-2</v>
      </c>
      <c r="G119" s="1">
        <f>VLOOKUP(D119, Winter!$A$1:$E$25, 2)</f>
        <v>300</v>
      </c>
      <c r="H119" s="1">
        <f>VLOOKUP(D119, Winter!$A$1:$E$25, 3)</f>
        <v>271.915575384683</v>
      </c>
      <c r="I119" s="1">
        <f>VLOOKUP(D119, Winter!$A$1:$E$25, 5)</f>
        <v>285.04672897196201</v>
      </c>
      <c r="J119" s="1">
        <f t="shared" si="7"/>
        <v>272.44547018874556</v>
      </c>
      <c r="K119" s="47">
        <f t="shared" si="8"/>
        <v>5.0969163599563281</v>
      </c>
      <c r="L119" s="48">
        <f>Solar!K136/1000*Variables!$B$3</f>
        <v>0</v>
      </c>
      <c r="M119" s="1">
        <f>IF(E119=1, VLOOKUP(D119, Sheet1!$E$2:$G$26, 2), Sheet1!$G$3)</f>
        <v>0.18618000000000001</v>
      </c>
      <c r="N119" s="1">
        <f>'Electricity Rates'!$J$3</f>
        <v>0.19270000000000001</v>
      </c>
      <c r="O119" s="145">
        <f>L119-K119</f>
        <v>-5.0969163599563281</v>
      </c>
      <c r="P119">
        <f t="shared" si="9"/>
        <v>0.98217578256358451</v>
      </c>
      <c r="Q119">
        <f>IF(O119&gt;0, IF(Q118+O119*Variables!$B$5&lt;Variables!$B$4, Q118+O119*Variables!$B$5, Variables!$B$4), IF(Q118&gt;-O119, Q118+O119/Variables!$B$5, 0))</f>
        <v>0</v>
      </c>
      <c r="R119">
        <f>IF(O119&gt;0, 0, IF(Q118&gt;-O119, 0, -O119 - Q118*Variables!$B$5))</f>
        <v>5.0969163599563281</v>
      </c>
      <c r="S119">
        <f t="shared" si="10"/>
        <v>0.94894388789666917</v>
      </c>
      <c r="T119">
        <f t="shared" si="11"/>
        <v>0</v>
      </c>
    </row>
    <row r="120" spans="1:20" x14ac:dyDescent="0.3">
      <c r="A120" s="3">
        <f t="shared" si="6"/>
        <v>43105</v>
      </c>
      <c r="B120">
        <v>1</v>
      </c>
      <c r="C120">
        <v>5</v>
      </c>
      <c r="D120">
        <v>23</v>
      </c>
      <c r="E120">
        <v>1</v>
      </c>
      <c r="F120" s="1">
        <f>VLOOKUP(A120,Weather!$A$1:$E$366, 5)</f>
        <v>1.8867924528302164E-2</v>
      </c>
      <c r="G120" s="1">
        <f>VLOOKUP(D120, Winter!$A$1:$E$25, 2)</f>
        <v>290.90909090909099</v>
      </c>
      <c r="H120" s="1">
        <f>VLOOKUP(D120, Winter!$A$1:$E$25, 3)</f>
        <v>266.95334839061297</v>
      </c>
      <c r="I120" s="1">
        <f>VLOOKUP(D120, Winter!$A$1:$E$25, 5)</f>
        <v>285.04672897196201</v>
      </c>
      <c r="J120" s="1">
        <f t="shared" si="7"/>
        <v>267.40534353247108</v>
      </c>
      <c r="K120" s="47">
        <f t="shared" si="8"/>
        <v>5.0026255501556713</v>
      </c>
      <c r="L120" s="48">
        <f>Solar!K137/1000*Variables!$B$3</f>
        <v>0</v>
      </c>
      <c r="M120" s="1">
        <f>IF(E120=1, VLOOKUP(D120, Sheet1!$E$2:$G$26, 2), Sheet1!$G$3)</f>
        <v>0.18618000000000001</v>
      </c>
      <c r="N120" s="1">
        <f>'Electricity Rates'!$J$3</f>
        <v>0.19270000000000001</v>
      </c>
      <c r="O120" s="145">
        <f>L120-K120</f>
        <v>-5.0026255501556713</v>
      </c>
      <c r="P120">
        <f t="shared" si="9"/>
        <v>0.96400594351499791</v>
      </c>
      <c r="Q120">
        <f>IF(O120&gt;0, IF(Q119+O120*Variables!$B$5&lt;Variables!$B$4, Q119+O120*Variables!$B$5, Variables!$B$4), IF(Q119&gt;-O120, Q119+O120/Variables!$B$5, 0))</f>
        <v>0</v>
      </c>
      <c r="R120">
        <f>IF(O120&gt;0, 0, IF(Q119&gt;-O120, 0, -O120 - Q119*Variables!$B$5))</f>
        <v>5.0026255501556713</v>
      </c>
      <c r="S120">
        <f t="shared" si="10"/>
        <v>0.93138882492798292</v>
      </c>
      <c r="T120">
        <f t="shared" si="11"/>
        <v>0</v>
      </c>
    </row>
    <row r="121" spans="1:20" x14ac:dyDescent="0.3">
      <c r="A121" s="3">
        <f t="shared" si="6"/>
        <v>43105</v>
      </c>
      <c r="B121">
        <v>1</v>
      </c>
      <c r="C121">
        <v>5</v>
      </c>
      <c r="D121">
        <v>24</v>
      </c>
      <c r="E121">
        <v>1</v>
      </c>
      <c r="F121" s="1">
        <f>VLOOKUP(A121,Weather!$A$1:$E$366, 5)</f>
        <v>1.8867924528302164E-2</v>
      </c>
      <c r="G121" s="1">
        <f>VLOOKUP(D121, Winter!$A$1:$E$25, 2)</f>
        <v>272.72727272727298</v>
      </c>
      <c r="H121" s="1">
        <f>VLOOKUP(D121, Winter!$A$1:$E$25, 3)</f>
        <v>266.74195307023803</v>
      </c>
      <c r="I121" s="1">
        <f>VLOOKUP(D121, Winter!$A$1:$E$25, 5)</f>
        <v>285.04672897196201</v>
      </c>
      <c r="J121" s="1">
        <f t="shared" si="7"/>
        <v>266.8548836298047</v>
      </c>
      <c r="K121" s="47">
        <f t="shared" si="8"/>
        <v>4.9923275331563186</v>
      </c>
      <c r="L121" s="48">
        <f>Solar!K138/1000*Variables!$B$3</f>
        <v>0</v>
      </c>
      <c r="M121" s="1">
        <f>IF(E121=1, VLOOKUP(D121, Sheet1!$E$2:$G$26, 2), Sheet1!$G$3)</f>
        <v>0.18618000000000001</v>
      </c>
      <c r="N121" s="1">
        <f>'Electricity Rates'!$J$3</f>
        <v>0.19270000000000001</v>
      </c>
      <c r="O121" s="145">
        <f>L121-K121</f>
        <v>-4.9923275331563186</v>
      </c>
      <c r="P121">
        <f t="shared" si="9"/>
        <v>0.96202151563922267</v>
      </c>
      <c r="Q121">
        <f>IF(O121&gt;0, IF(Q120+O121*Variables!$B$5&lt;Variables!$B$4, Q120+O121*Variables!$B$5, Variables!$B$4), IF(Q120&gt;-O121, Q120+O121/Variables!$B$5, 0))</f>
        <v>0</v>
      </c>
      <c r="R121">
        <f>IF(O121&gt;0, 0, IF(Q120&gt;-O121, 0, -O121 - Q120*Variables!$B$5))</f>
        <v>4.9923275331563186</v>
      </c>
      <c r="S121">
        <f t="shared" si="10"/>
        <v>0.92947154012304345</v>
      </c>
      <c r="T121">
        <f t="shared" si="11"/>
        <v>0</v>
      </c>
    </row>
    <row r="122" spans="1:20" x14ac:dyDescent="0.3">
      <c r="A122" s="3">
        <f t="shared" si="6"/>
        <v>43106</v>
      </c>
      <c r="B122">
        <v>1</v>
      </c>
      <c r="C122">
        <v>6</v>
      </c>
      <c r="D122">
        <v>1</v>
      </c>
      <c r="E122">
        <v>0</v>
      </c>
      <c r="F122" s="1">
        <f>VLOOKUP(A122,Weather!$A$1:$E$366, 5)</f>
        <v>1.8867924528302164E-2</v>
      </c>
      <c r="G122" s="1">
        <f>VLOOKUP(D122, Winter!$A$1:$E$25, 2)</f>
        <v>281.81818181818198</v>
      </c>
      <c r="H122" s="1">
        <f>VLOOKUP(D122, Winter!$A$1:$E$25, 3)</f>
        <v>257.04002047196798</v>
      </c>
      <c r="I122" s="1">
        <f>VLOOKUP(D122, Winter!$A$1:$E$25, 5)</f>
        <v>266.355140186916</v>
      </c>
      <c r="J122" s="1">
        <f t="shared" si="7"/>
        <v>266.355140186916</v>
      </c>
      <c r="K122" s="47">
        <f t="shared" si="8"/>
        <v>4.9829783208971614</v>
      </c>
      <c r="L122" s="48">
        <f>Solar!K139/1000*Variables!$B$3</f>
        <v>0</v>
      </c>
      <c r="M122" s="1">
        <f>IF(E122=1, VLOOKUP(D122, Sheet1!$E$2:$G$26, 2), Sheet1!$G$3)</f>
        <v>0.18618000000000001</v>
      </c>
      <c r="N122" s="1">
        <f>'Electricity Rates'!$J$3</f>
        <v>0.19270000000000001</v>
      </c>
      <c r="O122" s="145">
        <f>L122-K122</f>
        <v>-4.9829783208971614</v>
      </c>
      <c r="P122">
        <f t="shared" si="9"/>
        <v>0.96021992243688303</v>
      </c>
      <c r="Q122">
        <f>IF(O122&gt;0, IF(Q121+O122*Variables!$B$5&lt;Variables!$B$4, Q121+O122*Variables!$B$5, Variables!$B$4), IF(Q121&gt;-O122, Q121+O122/Variables!$B$5, 0))</f>
        <v>0</v>
      </c>
      <c r="R122">
        <f>IF(O122&gt;0, 0, IF(Q121&gt;-O122, 0, -O122 - Q121*Variables!$B$5))</f>
        <v>4.9829783208971614</v>
      </c>
      <c r="S122">
        <f t="shared" si="10"/>
        <v>0.92773090378463352</v>
      </c>
      <c r="T122">
        <f t="shared" si="11"/>
        <v>0</v>
      </c>
    </row>
    <row r="123" spans="1:20" x14ac:dyDescent="0.3">
      <c r="A123" s="3">
        <f t="shared" si="6"/>
        <v>43106</v>
      </c>
      <c r="B123">
        <v>1</v>
      </c>
      <c r="C123">
        <v>6</v>
      </c>
      <c r="D123">
        <v>2</v>
      </c>
      <c r="E123">
        <v>0</v>
      </c>
      <c r="F123" s="1">
        <f>VLOOKUP(A123,Weather!$A$1:$E$366, 5)</f>
        <v>1.8867924528302164E-2</v>
      </c>
      <c r="G123" s="1">
        <f>VLOOKUP(D123, Winter!$A$1:$E$25, 2)</f>
        <v>282.10356994603501</v>
      </c>
      <c r="H123" s="1">
        <f>VLOOKUP(D123, Winter!$A$1:$E$25, 3)</f>
        <v>280.66066600651902</v>
      </c>
      <c r="I123" s="1">
        <f>VLOOKUP(D123, Winter!$A$1:$E$25, 5)</f>
        <v>285.04672897196201</v>
      </c>
      <c r="J123" s="1">
        <f t="shared" si="7"/>
        <v>285.04672897196201</v>
      </c>
      <c r="K123" s="47">
        <f t="shared" si="8"/>
        <v>5.3326610100829139</v>
      </c>
      <c r="L123" s="48">
        <f>Solar!K140/1000*Variables!$B$3</f>
        <v>0</v>
      </c>
      <c r="M123" s="1">
        <f>IF(E123=1, VLOOKUP(D123, Sheet1!$E$2:$G$26, 2), Sheet1!$G$3)</f>
        <v>0.18618000000000001</v>
      </c>
      <c r="N123" s="1">
        <f>'Electricity Rates'!$J$3</f>
        <v>0.19270000000000001</v>
      </c>
      <c r="O123" s="145">
        <f>L123-K123</f>
        <v>-5.3326610100829139</v>
      </c>
      <c r="P123">
        <f t="shared" si="9"/>
        <v>1.0276037766429775</v>
      </c>
      <c r="Q123">
        <f>IF(O123&gt;0, IF(Q122+O123*Variables!$B$5&lt;Variables!$B$4, Q122+O123*Variables!$B$5, Variables!$B$4), IF(Q122&gt;-O123, Q122+O123/Variables!$B$5, 0))</f>
        <v>0</v>
      </c>
      <c r="R123">
        <f>IF(O123&gt;0, 0, IF(Q122&gt;-O123, 0, -O123 - Q122*Variables!$B$5))</f>
        <v>5.3326610100829139</v>
      </c>
      <c r="S123">
        <f t="shared" si="10"/>
        <v>0.99283482685723701</v>
      </c>
      <c r="T123">
        <f t="shared" si="11"/>
        <v>0</v>
      </c>
    </row>
    <row r="124" spans="1:20" x14ac:dyDescent="0.3">
      <c r="A124" s="3">
        <f t="shared" si="6"/>
        <v>43106</v>
      </c>
      <c r="B124">
        <v>1</v>
      </c>
      <c r="C124">
        <v>6</v>
      </c>
      <c r="D124">
        <v>3</v>
      </c>
      <c r="E124">
        <v>0</v>
      </c>
      <c r="F124" s="1">
        <f>VLOOKUP(A124,Weather!$A$1:$E$366, 5)</f>
        <v>1.8867924528302164E-2</v>
      </c>
      <c r="G124" s="1">
        <f>VLOOKUP(D124, Winter!$A$1:$E$25, 2)</f>
        <v>282.300747198007</v>
      </c>
      <c r="H124" s="1">
        <f>VLOOKUP(D124, Winter!$A$1:$E$25, 3)</f>
        <v>272.72727272727298</v>
      </c>
      <c r="I124" s="1">
        <f>VLOOKUP(D124, Winter!$A$1:$E$25, 5)</f>
        <v>271.02803738317698</v>
      </c>
      <c r="J124" s="1">
        <f t="shared" si="7"/>
        <v>271.02803738317698</v>
      </c>
      <c r="K124" s="47">
        <f t="shared" si="8"/>
        <v>5.0703989931935904</v>
      </c>
      <c r="L124" s="48">
        <f>Solar!K141/1000*Variables!$B$3</f>
        <v>0</v>
      </c>
      <c r="M124" s="1">
        <f>IF(E124=1, VLOOKUP(D124, Sheet1!$E$2:$G$26, 2), Sheet1!$G$3)</f>
        <v>0.18618000000000001</v>
      </c>
      <c r="N124" s="1">
        <f>'Electricity Rates'!$J$3</f>
        <v>0.19270000000000001</v>
      </c>
      <c r="O124" s="145">
        <f>L124-K124</f>
        <v>-5.0703989931935904</v>
      </c>
      <c r="P124">
        <f t="shared" si="9"/>
        <v>0.97706588598840494</v>
      </c>
      <c r="Q124">
        <f>IF(O124&gt;0, IF(Q123+O124*Variables!$B$5&lt;Variables!$B$4, Q123+O124*Variables!$B$5, Variables!$B$4), IF(Q123&gt;-O124, Q123+O124/Variables!$B$5, 0))</f>
        <v>0</v>
      </c>
      <c r="R124">
        <f>IF(O124&gt;0, 0, IF(Q123&gt;-O124, 0, -O124 - Q123*Variables!$B$5))</f>
        <v>5.0703989931935904</v>
      </c>
      <c r="S124">
        <f t="shared" si="10"/>
        <v>0.9440068845527827</v>
      </c>
      <c r="T124">
        <f t="shared" si="11"/>
        <v>0</v>
      </c>
    </row>
    <row r="125" spans="1:20" x14ac:dyDescent="0.3">
      <c r="A125" s="3">
        <f t="shared" si="6"/>
        <v>43106</v>
      </c>
      <c r="B125">
        <v>1</v>
      </c>
      <c r="C125">
        <v>6</v>
      </c>
      <c r="D125">
        <v>4</v>
      </c>
      <c r="E125">
        <v>0</v>
      </c>
      <c r="F125" s="1">
        <f>VLOOKUP(A125,Weather!$A$1:$E$366, 5)</f>
        <v>1.8867924528302164E-2</v>
      </c>
      <c r="G125" s="1">
        <f>VLOOKUP(D125, Winter!$A$1:$E$25, 2)</f>
        <v>308.82074789439099</v>
      </c>
      <c r="H125" s="1">
        <f>VLOOKUP(D125, Winter!$A$1:$E$25, 3)</f>
        <v>281.81818181818198</v>
      </c>
      <c r="I125" s="1">
        <f>VLOOKUP(D125, Winter!$A$1:$E$25, 5)</f>
        <v>285.04672897196201</v>
      </c>
      <c r="J125" s="1">
        <f t="shared" si="7"/>
        <v>285.04672897196201</v>
      </c>
      <c r="K125" s="47">
        <f t="shared" si="8"/>
        <v>5.3326610100829139</v>
      </c>
      <c r="L125" s="48">
        <f>Solar!K142/1000*Variables!$B$3</f>
        <v>0</v>
      </c>
      <c r="M125" s="1">
        <f>IF(E125=1, VLOOKUP(D125, Sheet1!$E$2:$G$26, 2), Sheet1!$G$3)</f>
        <v>0.18618000000000001</v>
      </c>
      <c r="N125" s="1">
        <f>'Electricity Rates'!$J$3</f>
        <v>0.19270000000000001</v>
      </c>
      <c r="O125" s="145">
        <f>L125-K125</f>
        <v>-5.3326610100829139</v>
      </c>
      <c r="P125">
        <f t="shared" si="9"/>
        <v>1.0276037766429775</v>
      </c>
      <c r="Q125">
        <f>IF(O125&gt;0, IF(Q124+O125*Variables!$B$5&lt;Variables!$B$4, Q124+O125*Variables!$B$5, Variables!$B$4), IF(Q124&gt;-O125, Q124+O125/Variables!$B$5, 0))</f>
        <v>0</v>
      </c>
      <c r="R125">
        <f>IF(O125&gt;0, 0, IF(Q124&gt;-O125, 0, -O125 - Q124*Variables!$B$5))</f>
        <v>5.3326610100829139</v>
      </c>
      <c r="S125">
        <f t="shared" si="10"/>
        <v>0.99283482685723701</v>
      </c>
      <c r="T125">
        <f t="shared" si="11"/>
        <v>0</v>
      </c>
    </row>
    <row r="126" spans="1:20" x14ac:dyDescent="0.3">
      <c r="A126" s="3">
        <f t="shared" si="6"/>
        <v>43106</v>
      </c>
      <c r="B126">
        <v>1</v>
      </c>
      <c r="C126">
        <v>6</v>
      </c>
      <c r="D126">
        <v>5</v>
      </c>
      <c r="E126">
        <v>0</v>
      </c>
      <c r="F126" s="1">
        <f>VLOOKUP(A126,Weather!$A$1:$E$366, 5)</f>
        <v>1.8867924528302164E-2</v>
      </c>
      <c r="G126" s="1">
        <f>VLOOKUP(D126, Winter!$A$1:$E$25, 2)</f>
        <v>308.63160471300301</v>
      </c>
      <c r="H126" s="1">
        <f>VLOOKUP(D126, Winter!$A$1:$E$25, 3)</f>
        <v>300</v>
      </c>
      <c r="I126" s="1">
        <f>VLOOKUP(D126, Winter!$A$1:$E$25, 5)</f>
        <v>303.73831775700899</v>
      </c>
      <c r="J126" s="1">
        <f t="shared" si="7"/>
        <v>303.73831775700899</v>
      </c>
      <c r="K126" s="47">
        <f t="shared" si="8"/>
        <v>5.6823436992686851</v>
      </c>
      <c r="L126" s="48">
        <f>Solar!K143/1000*Variables!$B$3</f>
        <v>0</v>
      </c>
      <c r="M126" s="1">
        <f>IF(E126=1, VLOOKUP(D126, Sheet1!$E$2:$G$26, 2), Sheet1!$G$3)</f>
        <v>0.18618000000000001</v>
      </c>
      <c r="N126" s="1">
        <f>'Electricity Rates'!$J$3</f>
        <v>0.19270000000000001</v>
      </c>
      <c r="O126" s="145">
        <f>L126-K126</f>
        <v>-5.6823436992686851</v>
      </c>
      <c r="P126">
        <f t="shared" si="9"/>
        <v>1.0949876308490756</v>
      </c>
      <c r="Q126">
        <f>IF(O126&gt;0, IF(Q125+O126*Variables!$B$5&lt;Variables!$B$4, Q125+O126*Variables!$B$5, Variables!$B$4), IF(Q125&gt;-O126, Q125+O126/Variables!$B$5, 0))</f>
        <v>0</v>
      </c>
      <c r="R126">
        <f>IF(O126&gt;0, 0, IF(Q125&gt;-O126, 0, -O126 - Q125*Variables!$B$5))</f>
        <v>5.6823436992686851</v>
      </c>
      <c r="S126">
        <f t="shared" si="10"/>
        <v>1.0579387499298438</v>
      </c>
      <c r="T126">
        <f t="shared" si="11"/>
        <v>0</v>
      </c>
    </row>
    <row r="127" spans="1:20" x14ac:dyDescent="0.3">
      <c r="A127" s="3">
        <f t="shared" si="6"/>
        <v>43106</v>
      </c>
      <c r="B127">
        <v>1</v>
      </c>
      <c r="C127">
        <v>6</v>
      </c>
      <c r="D127">
        <v>6</v>
      </c>
      <c r="E127">
        <v>0</v>
      </c>
      <c r="F127" s="1">
        <f>VLOOKUP(A127,Weather!$A$1:$E$366, 5)</f>
        <v>1.8867924528302164E-2</v>
      </c>
      <c r="G127" s="1">
        <f>VLOOKUP(D127, Winter!$A$1:$E$25, 2)</f>
        <v>331.81818181818198</v>
      </c>
      <c r="H127" s="1">
        <f>VLOOKUP(D127, Winter!$A$1:$E$25, 3)</f>
        <v>317.955250948497</v>
      </c>
      <c r="I127" s="1">
        <f>VLOOKUP(D127, Winter!$A$1:$E$25, 5)</f>
        <v>322.42990654205602</v>
      </c>
      <c r="J127" s="1">
        <f t="shared" si="7"/>
        <v>322.42990654205602</v>
      </c>
      <c r="K127" s="47">
        <f t="shared" si="8"/>
        <v>6.0320263884544554</v>
      </c>
      <c r="L127" s="48">
        <f>Solar!K144/1000*Variables!$B$3</f>
        <v>0</v>
      </c>
      <c r="M127" s="1">
        <f>IF(E127=1, VLOOKUP(D127, Sheet1!$E$2:$G$26, 2), Sheet1!$G$3)</f>
        <v>0.18618000000000001</v>
      </c>
      <c r="N127" s="1">
        <f>'Electricity Rates'!$J$3</f>
        <v>0.19270000000000001</v>
      </c>
      <c r="O127" s="145">
        <f>L127-K127</f>
        <v>-6.0320263884544554</v>
      </c>
      <c r="P127">
        <f t="shared" si="9"/>
        <v>1.1623714850551736</v>
      </c>
      <c r="Q127">
        <f>IF(O127&gt;0, IF(Q126+O127*Variables!$B$5&lt;Variables!$B$4, Q126+O127*Variables!$B$5, Variables!$B$4), IF(Q126&gt;-O127, Q126+O127/Variables!$B$5, 0))</f>
        <v>0</v>
      </c>
      <c r="R127">
        <f>IF(O127&gt;0, 0, IF(Q126&gt;-O127, 0, -O127 - Q126*Variables!$B$5))</f>
        <v>6.0320263884544554</v>
      </c>
      <c r="S127">
        <f t="shared" si="10"/>
        <v>1.1230426730024505</v>
      </c>
      <c r="T127">
        <f t="shared" si="11"/>
        <v>0</v>
      </c>
    </row>
    <row r="128" spans="1:20" x14ac:dyDescent="0.3">
      <c r="A128" s="3">
        <f t="shared" si="6"/>
        <v>43106</v>
      </c>
      <c r="B128">
        <v>1</v>
      </c>
      <c r="C128">
        <v>6</v>
      </c>
      <c r="D128">
        <v>7</v>
      </c>
      <c r="E128">
        <v>0</v>
      </c>
      <c r="F128" s="1">
        <f>VLOOKUP(A128,Weather!$A$1:$E$366, 5)</f>
        <v>1.8867924528302164E-2</v>
      </c>
      <c r="G128" s="1">
        <f>VLOOKUP(D128, Winter!$A$1:$E$25, 2)</f>
        <v>445.45454545454498</v>
      </c>
      <c r="H128" s="1">
        <f>VLOOKUP(D128, Winter!$A$1:$E$25, 3)</f>
        <v>393.94630558862502</v>
      </c>
      <c r="I128" s="1">
        <f>VLOOKUP(D128, Winter!$A$1:$E$25, 5)</f>
        <v>313.08411214953298</v>
      </c>
      <c r="J128" s="1">
        <f t="shared" si="7"/>
        <v>313.08411214953298</v>
      </c>
      <c r="K128" s="47">
        <f t="shared" si="8"/>
        <v>5.8571850438615796</v>
      </c>
      <c r="L128" s="48">
        <f>Solar!K145/1000*Variables!$B$3</f>
        <v>0</v>
      </c>
      <c r="M128" s="1">
        <f>IF(E128=1, VLOOKUP(D128, Sheet1!$E$2:$G$26, 2), Sheet1!$G$3)</f>
        <v>0.18618000000000001</v>
      </c>
      <c r="N128" s="1">
        <f>'Electricity Rates'!$J$3</f>
        <v>0.19270000000000001</v>
      </c>
      <c r="O128" s="145">
        <f>L128-K128</f>
        <v>-5.8571850438615796</v>
      </c>
      <c r="P128">
        <f t="shared" si="9"/>
        <v>1.1286795579521265</v>
      </c>
      <c r="Q128">
        <f>IF(O128&gt;0, IF(Q127+O128*Variables!$B$5&lt;Variables!$B$4, Q127+O128*Variables!$B$5, Variables!$B$4), IF(Q127&gt;-O128, Q127+O128/Variables!$B$5, 0))</f>
        <v>0</v>
      </c>
      <c r="R128">
        <f>IF(O128&gt;0, 0, IF(Q127&gt;-O128, 0, -O128 - Q127*Variables!$B$5))</f>
        <v>5.8571850438615796</v>
      </c>
      <c r="S128">
        <f t="shared" si="10"/>
        <v>1.0904907114661491</v>
      </c>
      <c r="T128">
        <f t="shared" si="11"/>
        <v>0</v>
      </c>
    </row>
    <row r="129" spans="1:20" x14ac:dyDescent="0.3">
      <c r="A129" s="3">
        <f t="shared" si="6"/>
        <v>43106</v>
      </c>
      <c r="B129">
        <v>1</v>
      </c>
      <c r="C129">
        <v>6</v>
      </c>
      <c r="D129">
        <v>8</v>
      </c>
      <c r="E129">
        <v>0</v>
      </c>
      <c r="F129" s="1">
        <f>VLOOKUP(A129,Weather!$A$1:$E$366, 5)</f>
        <v>1.8867924528302164E-2</v>
      </c>
      <c r="G129" s="1">
        <f>VLOOKUP(D129, Winter!$A$1:$E$25, 2)</f>
        <v>654.54545454545405</v>
      </c>
      <c r="H129" s="1">
        <f>VLOOKUP(D129, Winter!$A$1:$E$25, 3)</f>
        <v>498.50910668787998</v>
      </c>
      <c r="I129" s="1">
        <f>VLOOKUP(D129, Winter!$A$1:$E$25, 5)</f>
        <v>294.39252336448601</v>
      </c>
      <c r="J129" s="1">
        <f t="shared" si="7"/>
        <v>294.39252336448601</v>
      </c>
      <c r="K129" s="47">
        <f t="shared" si="8"/>
        <v>5.5075023546758084</v>
      </c>
      <c r="L129" s="48">
        <f>Solar!K146/1000*Variables!$B$3</f>
        <v>0.31295000000000006</v>
      </c>
      <c r="M129" s="1">
        <f>IF(E129=1, VLOOKUP(D129, Sheet1!$E$2:$G$26, 2), Sheet1!$G$3)</f>
        <v>0.18618000000000001</v>
      </c>
      <c r="N129" s="1">
        <f>'Electricity Rates'!$J$3</f>
        <v>0.19270000000000001</v>
      </c>
      <c r="O129" s="145">
        <f>L129-K129</f>
        <v>-5.1945523546758086</v>
      </c>
      <c r="P129">
        <f t="shared" si="9"/>
        <v>1.0612957037460284</v>
      </c>
      <c r="Q129">
        <f>IF(O129&gt;0, IF(Q128+O129*Variables!$B$5&lt;Variables!$B$4, Q128+O129*Variables!$B$5, Variables!$B$4), IF(Q128&gt;-O129, Q128+O129/Variables!$B$5, 0))</f>
        <v>0</v>
      </c>
      <c r="R129">
        <f>IF(O129&gt;0, 0, IF(Q128&gt;-O129, 0, -O129 - Q128*Variables!$B$5))</f>
        <v>5.1945523546758086</v>
      </c>
      <c r="S129">
        <f t="shared" si="10"/>
        <v>0.96712175739354211</v>
      </c>
      <c r="T129">
        <f t="shared" si="11"/>
        <v>0</v>
      </c>
    </row>
    <row r="130" spans="1:20" x14ac:dyDescent="0.3">
      <c r="A130" s="3">
        <f t="shared" si="6"/>
        <v>43106</v>
      </c>
      <c r="B130">
        <v>1</v>
      </c>
      <c r="C130">
        <v>6</v>
      </c>
      <c r="D130">
        <v>9</v>
      </c>
      <c r="E130">
        <v>0</v>
      </c>
      <c r="F130" s="1">
        <f>VLOOKUP(A130,Weather!$A$1:$E$366, 5)</f>
        <v>1.8867924528302164E-2</v>
      </c>
      <c r="G130" s="1">
        <f>VLOOKUP(D130, Winter!$A$1:$E$25, 2)</f>
        <v>801.59817351598099</v>
      </c>
      <c r="H130" s="1">
        <f>VLOOKUP(D130, Winter!$A$1:$E$25, 3)</f>
        <v>564.97068280688404</v>
      </c>
      <c r="I130" s="1">
        <f>VLOOKUP(D130, Winter!$A$1:$E$25, 5)</f>
        <v>313.08411214953298</v>
      </c>
      <c r="J130" s="1">
        <f t="shared" si="7"/>
        <v>313.08411214953298</v>
      </c>
      <c r="K130" s="47">
        <f t="shared" si="8"/>
        <v>5.8571850438615796</v>
      </c>
      <c r="L130" s="48">
        <f>Solar!K147/1000*Variables!$B$3</f>
        <v>3.0154000000000001</v>
      </c>
      <c r="M130" s="1">
        <f>IF(E130=1, VLOOKUP(D130, Sheet1!$E$2:$G$26, 2), Sheet1!$G$3)</f>
        <v>0.18618000000000001</v>
      </c>
      <c r="N130" s="1">
        <f>'Electricity Rates'!$J$3</f>
        <v>0.19270000000000001</v>
      </c>
      <c r="O130" s="145">
        <f>L130-K130</f>
        <v>-2.8417850438615795</v>
      </c>
      <c r="P130">
        <f t="shared" si="9"/>
        <v>1.1286795579521265</v>
      </c>
      <c r="Q130">
        <f>IF(O130&gt;0, IF(Q129+O130*Variables!$B$5&lt;Variables!$B$4, Q129+O130*Variables!$B$5, Variables!$B$4), IF(Q129&gt;-O130, Q129+O130/Variables!$B$5, 0))</f>
        <v>0</v>
      </c>
      <c r="R130">
        <f>IF(O130&gt;0, 0, IF(Q129&gt;-O130, 0, -O130 - Q129*Variables!$B$5))</f>
        <v>2.8417850438615795</v>
      </c>
      <c r="S130">
        <f t="shared" si="10"/>
        <v>0.52908353946614894</v>
      </c>
      <c r="T130">
        <f t="shared" si="11"/>
        <v>0</v>
      </c>
    </row>
    <row r="131" spans="1:20" x14ac:dyDescent="0.3">
      <c r="A131" s="3">
        <f t="shared" ref="A131:A194" si="12">DATE(2018, B131, C131)</f>
        <v>43106</v>
      </c>
      <c r="B131">
        <v>1</v>
      </c>
      <c r="C131">
        <v>6</v>
      </c>
      <c r="D131">
        <v>10</v>
      </c>
      <c r="E131">
        <v>0</v>
      </c>
      <c r="F131" s="1">
        <f>VLOOKUP(A131,Weather!$A$1:$E$366, 5)</f>
        <v>1.8867924528302164E-2</v>
      </c>
      <c r="G131" s="1">
        <f>VLOOKUP(D131, Winter!$A$1:$E$25, 2)</f>
        <v>929.05770029057601</v>
      </c>
      <c r="H131" s="1">
        <f>VLOOKUP(D131, Winter!$A$1:$E$25, 3)</f>
        <v>583.82380756350199</v>
      </c>
      <c r="I131" s="1">
        <f>VLOOKUP(D131, Winter!$A$1:$E$25, 5)</f>
        <v>331.77570093457899</v>
      </c>
      <c r="J131" s="1">
        <f t="shared" ref="J131:J194" si="13">IF(E131=0, I131, H131 + (G131-H131)*F131)</f>
        <v>331.77570093457899</v>
      </c>
      <c r="K131" s="47">
        <f t="shared" ref="K131:K194" si="14">J131*1000/53453</f>
        <v>6.2068677330473312</v>
      </c>
      <c r="L131" s="48">
        <f>Solar!K148/1000*Variables!$B$3</f>
        <v>6.9047999999999998</v>
      </c>
      <c r="M131" s="1">
        <f>IF(E131=1, VLOOKUP(D131, Sheet1!$E$2:$G$26, 2), Sheet1!$G$3)</f>
        <v>0.18618000000000001</v>
      </c>
      <c r="N131" s="1">
        <f>'Electricity Rates'!$J$3</f>
        <v>0.19270000000000001</v>
      </c>
      <c r="O131" s="145">
        <f>L131-K131</f>
        <v>0.69793226695266863</v>
      </c>
      <c r="P131">
        <f t="shared" ref="P131:P194" si="15">N131*K131</f>
        <v>1.1960634121582208</v>
      </c>
      <c r="Q131">
        <f>IF(O131&gt;0, IF(Q130+O131*Variables!$B$5&lt;Variables!$B$4, Q130+O131*Variables!$B$5, Variables!$B$4), IF(Q130&gt;-O131, Q130+O131/Variables!$B$5, 0))</f>
        <v>0.65605633093550852</v>
      </c>
      <c r="R131">
        <f>IF(O131&gt;0, 0, IF(Q130&gt;-O131, 0, -O131 - Q130*Variables!$B$5))</f>
        <v>0</v>
      </c>
      <c r="S131">
        <f t="shared" ref="S131:S194" si="16">R131*M131</f>
        <v>0</v>
      </c>
      <c r="T131">
        <f t="shared" ref="T131:T194" si="17">IF(AND(R131&gt;0, M131&gt;0.3), 1, 0)</f>
        <v>0</v>
      </c>
    </row>
    <row r="132" spans="1:20" x14ac:dyDescent="0.3">
      <c r="A132" s="3">
        <f t="shared" si="12"/>
        <v>43106</v>
      </c>
      <c r="B132">
        <v>1</v>
      </c>
      <c r="C132">
        <v>6</v>
      </c>
      <c r="D132">
        <v>11</v>
      </c>
      <c r="E132">
        <v>0</v>
      </c>
      <c r="F132" s="1">
        <f>VLOOKUP(A132,Weather!$A$1:$E$366, 5)</f>
        <v>1.8867924528302164E-2</v>
      </c>
      <c r="G132" s="1">
        <f>VLOOKUP(D132, Winter!$A$1:$E$25, 2)</f>
        <v>1001.98733914487</v>
      </c>
      <c r="H132" s="1">
        <f>VLOOKUP(D132, Winter!$A$1:$E$25, 3)</f>
        <v>602.66024321587895</v>
      </c>
      <c r="I132" s="1">
        <f>VLOOKUP(D132, Winter!$A$1:$E$25, 5)</f>
        <v>331.77570093457899</v>
      </c>
      <c r="J132" s="1">
        <f t="shared" si="13"/>
        <v>331.77570093457899</v>
      </c>
      <c r="K132" s="47">
        <f t="shared" si="14"/>
        <v>6.2068677330473312</v>
      </c>
      <c r="L132" s="48">
        <f>Solar!K149/1000*Variables!$B$3</f>
        <v>8.33765</v>
      </c>
      <c r="M132" s="1">
        <f>IF(E132=1, VLOOKUP(D132, Sheet1!$E$2:$G$26, 2), Sheet1!$G$3)</f>
        <v>0.18618000000000001</v>
      </c>
      <c r="N132" s="1">
        <f>'Electricity Rates'!$J$3</f>
        <v>0.19270000000000001</v>
      </c>
      <c r="O132" s="145">
        <f>L132-K132</f>
        <v>2.1307822669526688</v>
      </c>
      <c r="P132">
        <f t="shared" si="15"/>
        <v>1.1960634121582208</v>
      </c>
      <c r="Q132">
        <f>IF(O132&gt;0, IF(Q131+O132*Variables!$B$5&lt;Variables!$B$4, Q131+O132*Variables!$B$5, Variables!$B$4), IF(Q131&gt;-O132, Q131+O132/Variables!$B$5, 0))</f>
        <v>2.658991661871017</v>
      </c>
      <c r="R132">
        <f>IF(O132&gt;0, 0, IF(Q131&gt;-O132, 0, -O132 - Q131*Variables!$B$5))</f>
        <v>0</v>
      </c>
      <c r="S132">
        <f t="shared" si="16"/>
        <v>0</v>
      </c>
      <c r="T132">
        <f t="shared" si="17"/>
        <v>0</v>
      </c>
    </row>
    <row r="133" spans="1:20" x14ac:dyDescent="0.3">
      <c r="A133" s="3">
        <f t="shared" si="12"/>
        <v>43106</v>
      </c>
      <c r="B133">
        <v>1</v>
      </c>
      <c r="C133">
        <v>6</v>
      </c>
      <c r="D133">
        <v>12</v>
      </c>
      <c r="E133">
        <v>0</v>
      </c>
      <c r="F133" s="1">
        <f>VLOOKUP(A133,Weather!$A$1:$E$366, 5)</f>
        <v>1.8867924528302164E-2</v>
      </c>
      <c r="G133" s="1">
        <f>VLOOKUP(D133, Winter!$A$1:$E$25, 2)</f>
        <v>1020.36633457866</v>
      </c>
      <c r="H133" s="1">
        <f>VLOOKUP(D133, Winter!$A$1:$E$25, 3)</f>
        <v>602.46553699974402</v>
      </c>
      <c r="I133" s="1">
        <f>VLOOKUP(D133, Winter!$A$1:$E$25, 5)</f>
        <v>327.10280373831802</v>
      </c>
      <c r="J133" s="1">
        <f t="shared" si="13"/>
        <v>327.10280373831802</v>
      </c>
      <c r="K133" s="47">
        <f t="shared" si="14"/>
        <v>6.1194470607509031</v>
      </c>
      <c r="L133" s="48">
        <f>Solar!K150/1000*Variables!$B$3</f>
        <v>9.3882000000000012</v>
      </c>
      <c r="M133" s="1">
        <f>IF(E133=1, VLOOKUP(D133, Sheet1!$E$2:$G$26, 2), Sheet1!$G$3)</f>
        <v>0.18618000000000001</v>
      </c>
      <c r="N133" s="1">
        <f>'Electricity Rates'!$J$3</f>
        <v>0.19270000000000001</v>
      </c>
      <c r="O133" s="145">
        <f>L133-K133</f>
        <v>3.2687529392490982</v>
      </c>
      <c r="P133">
        <f t="shared" si="15"/>
        <v>1.1792174486066991</v>
      </c>
      <c r="Q133">
        <f>IF(O133&gt;0, IF(Q132+O133*Variables!$B$5&lt;Variables!$B$4, Q132+O133*Variables!$B$5, Variables!$B$4), IF(Q132&gt;-O133, Q132+O133/Variables!$B$5, 0))</f>
        <v>5.7316194247651691</v>
      </c>
      <c r="R133">
        <f>IF(O133&gt;0, 0, IF(Q132&gt;-O133, 0, -O133 - Q132*Variables!$B$5))</f>
        <v>0</v>
      </c>
      <c r="S133">
        <f t="shared" si="16"/>
        <v>0</v>
      </c>
      <c r="T133">
        <f t="shared" si="17"/>
        <v>0</v>
      </c>
    </row>
    <row r="134" spans="1:20" x14ac:dyDescent="0.3">
      <c r="A134" s="3">
        <f t="shared" si="12"/>
        <v>43106</v>
      </c>
      <c r="B134">
        <v>1</v>
      </c>
      <c r="C134">
        <v>6</v>
      </c>
      <c r="D134">
        <v>13</v>
      </c>
      <c r="E134">
        <v>0</v>
      </c>
      <c r="F134" s="1">
        <f>VLOOKUP(A134,Weather!$A$1:$E$366, 5)</f>
        <v>1.8867924528302164E-2</v>
      </c>
      <c r="G134" s="1">
        <f>VLOOKUP(D134, Winter!$A$1:$E$25, 2)</f>
        <v>1065.99730178497</v>
      </c>
      <c r="H134" s="1">
        <f>VLOOKUP(D134, Winter!$A$1:$E$25, 3)</f>
        <v>611.78362020049099</v>
      </c>
      <c r="I134" s="1">
        <f>VLOOKUP(D134, Winter!$A$1:$E$25, 5)</f>
        <v>322.42990654205602</v>
      </c>
      <c r="J134" s="1">
        <f t="shared" si="13"/>
        <v>322.42990654205602</v>
      </c>
      <c r="K134" s="47">
        <f t="shared" si="14"/>
        <v>6.0320263884544554</v>
      </c>
      <c r="L134" s="48">
        <f>Solar!K151/1000*Variables!$B$3</f>
        <v>25.591649999999998</v>
      </c>
      <c r="M134" s="1">
        <f>IF(E134=1, VLOOKUP(D134, Sheet1!$E$2:$G$26, 2), Sheet1!$G$3)</f>
        <v>0.18618000000000001</v>
      </c>
      <c r="N134" s="1">
        <f>'Electricity Rates'!$J$3</f>
        <v>0.19270000000000001</v>
      </c>
      <c r="O134" s="145">
        <f>L134-K134</f>
        <v>19.559623611545543</v>
      </c>
      <c r="P134">
        <f t="shared" si="15"/>
        <v>1.1623714850551736</v>
      </c>
      <c r="Q134">
        <f>IF(O134&gt;0, IF(Q133+O134*Variables!$B$5&lt;Variables!$B$4, Q133+O134*Variables!$B$5, Variables!$B$4), IF(Q133&gt;-O134, Q133+O134/Variables!$B$5, 0))</f>
        <v>24.117665619617981</v>
      </c>
      <c r="R134">
        <f>IF(O134&gt;0, 0, IF(Q133&gt;-O134, 0, -O134 - Q133*Variables!$B$5))</f>
        <v>0</v>
      </c>
      <c r="S134">
        <f t="shared" si="16"/>
        <v>0</v>
      </c>
      <c r="T134">
        <f t="shared" si="17"/>
        <v>0</v>
      </c>
    </row>
    <row r="135" spans="1:20" x14ac:dyDescent="0.3">
      <c r="A135" s="3">
        <f t="shared" si="12"/>
        <v>43106</v>
      </c>
      <c r="B135">
        <v>1</v>
      </c>
      <c r="C135">
        <v>6</v>
      </c>
      <c r="D135">
        <v>14</v>
      </c>
      <c r="E135">
        <v>0</v>
      </c>
      <c r="F135" s="1">
        <f>VLOOKUP(A135,Weather!$A$1:$E$366, 5)</f>
        <v>1.8867924528302164E-2</v>
      </c>
      <c r="G135" s="1">
        <f>VLOOKUP(D135, Winter!$A$1:$E$25, 2)</f>
        <v>1084.3762972187601</v>
      </c>
      <c r="H135" s="1">
        <f>VLOOKUP(D135, Winter!$A$1:$E$25, 3)</f>
        <v>611.59447701910301</v>
      </c>
      <c r="I135" s="1">
        <f>VLOOKUP(D135, Winter!$A$1:$E$25, 5)</f>
        <v>303.73831775700899</v>
      </c>
      <c r="J135" s="1">
        <f t="shared" si="13"/>
        <v>303.73831775700899</v>
      </c>
      <c r="K135" s="47">
        <f t="shared" si="14"/>
        <v>5.6823436992686851</v>
      </c>
      <c r="L135" s="48">
        <f>Solar!K152/1000*Variables!$B$3</f>
        <v>23.203250000000001</v>
      </c>
      <c r="M135" s="1">
        <f>IF(E135=1, VLOOKUP(D135, Sheet1!$E$2:$G$26, 2), Sheet1!$G$3)</f>
        <v>0.18618000000000001</v>
      </c>
      <c r="N135" s="1">
        <f>'Electricity Rates'!$J$3</f>
        <v>0.19270000000000001</v>
      </c>
      <c r="O135" s="145">
        <f>L135-K135</f>
        <v>17.520906300731315</v>
      </c>
      <c r="P135">
        <f t="shared" si="15"/>
        <v>1.0949876308490756</v>
      </c>
      <c r="Q135">
        <f>IF(O135&gt;0, IF(Q134+O135*Variables!$B$5&lt;Variables!$B$4, Q134+O135*Variables!$B$5, Variables!$B$4), IF(Q134&gt;-O135, Q134+O135/Variables!$B$5, 0))</f>
        <v>40.587317542305414</v>
      </c>
      <c r="R135">
        <f>IF(O135&gt;0, 0, IF(Q134&gt;-O135, 0, -O135 - Q134*Variables!$B$5))</f>
        <v>0</v>
      </c>
      <c r="S135">
        <f t="shared" si="16"/>
        <v>0</v>
      </c>
      <c r="T135">
        <f t="shared" si="17"/>
        <v>0</v>
      </c>
    </row>
    <row r="136" spans="1:20" x14ac:dyDescent="0.3">
      <c r="A136" s="3">
        <f t="shared" si="12"/>
        <v>43106</v>
      </c>
      <c r="B136">
        <v>1</v>
      </c>
      <c r="C136">
        <v>6</v>
      </c>
      <c r="D136">
        <v>15</v>
      </c>
      <c r="E136">
        <v>0</v>
      </c>
      <c r="F136" s="1">
        <f>VLOOKUP(A136,Weather!$A$1:$E$366, 5)</f>
        <v>1.8867924528302164E-2</v>
      </c>
      <c r="G136" s="1">
        <f>VLOOKUP(D136, Winter!$A$1:$E$25, 2)</f>
        <v>1093.6540058115399</v>
      </c>
      <c r="H136" s="1">
        <f>VLOOKUP(D136, Winter!$A$1:$E$25, 3)</f>
        <v>601.87029228184497</v>
      </c>
      <c r="I136" s="1">
        <f>VLOOKUP(D136, Winter!$A$1:$E$25, 5)</f>
        <v>271.02803738317698</v>
      </c>
      <c r="J136" s="1">
        <f t="shared" si="13"/>
        <v>271.02803738317698</v>
      </c>
      <c r="K136" s="47">
        <f t="shared" si="14"/>
        <v>5.0703989931935904</v>
      </c>
      <c r="L136" s="48">
        <f>Solar!K153/1000*Variables!$B$3</f>
        <v>18.810650000000003</v>
      </c>
      <c r="M136" s="1">
        <f>IF(E136=1, VLOOKUP(D136, Sheet1!$E$2:$G$26, 2), Sheet1!$G$3)</f>
        <v>0.18618000000000001</v>
      </c>
      <c r="N136" s="1">
        <f>'Electricity Rates'!$J$3</f>
        <v>0.19270000000000001</v>
      </c>
      <c r="O136" s="145">
        <f>L136-K136</f>
        <v>13.740251006806412</v>
      </c>
      <c r="P136">
        <f t="shared" si="15"/>
        <v>0.97706588598840494</v>
      </c>
      <c r="Q136">
        <f>IF(O136&gt;0, IF(Q135+O136*Variables!$B$5&lt;Variables!$B$4, Q135+O136*Variables!$B$5, Variables!$B$4), IF(Q135&gt;-O136, Q135+O136/Variables!$B$5, 0))</f>
        <v>53.50315348870344</v>
      </c>
      <c r="R136">
        <f>IF(O136&gt;0, 0, IF(Q135&gt;-O136, 0, -O136 - Q135*Variables!$B$5))</f>
        <v>0</v>
      </c>
      <c r="S136">
        <f t="shared" si="16"/>
        <v>0</v>
      </c>
      <c r="T136">
        <f t="shared" si="17"/>
        <v>0</v>
      </c>
    </row>
    <row r="137" spans="1:20" x14ac:dyDescent="0.3">
      <c r="A137" s="3">
        <f t="shared" si="12"/>
        <v>43106</v>
      </c>
      <c r="B137">
        <v>1</v>
      </c>
      <c r="C137">
        <v>6</v>
      </c>
      <c r="D137">
        <v>16</v>
      </c>
      <c r="E137">
        <v>0</v>
      </c>
      <c r="F137" s="1">
        <f>VLOOKUP(A137,Weather!$A$1:$E$366, 5)</f>
        <v>1.8867924528302164E-2</v>
      </c>
      <c r="G137" s="1">
        <f>VLOOKUP(D137, Winter!$A$1:$E$25, 2)</f>
        <v>1039.2953507679499</v>
      </c>
      <c r="H137" s="1">
        <f>VLOOKUP(D137, Winter!$A$1:$E$25, 3)</f>
        <v>558.82352941176396</v>
      </c>
      <c r="I137" s="1">
        <f>VLOOKUP(D137, Winter!$A$1:$E$25, 5)</f>
        <v>252.336448598131</v>
      </c>
      <c r="J137" s="1">
        <f t="shared" si="13"/>
        <v>252.336448598131</v>
      </c>
      <c r="K137" s="47">
        <f t="shared" si="14"/>
        <v>4.7207163040078388</v>
      </c>
      <c r="L137" s="48">
        <f>Solar!K154/1000*Variables!$B$3</f>
        <v>13.801750000000002</v>
      </c>
      <c r="M137" s="1">
        <f>IF(E137=1, VLOOKUP(D137, Sheet1!$E$2:$G$26, 2), Sheet1!$G$3)</f>
        <v>0.18618000000000001</v>
      </c>
      <c r="N137" s="1">
        <f>'Electricity Rates'!$J$3</f>
        <v>0.19270000000000001</v>
      </c>
      <c r="O137" s="145">
        <f>L137-K137</f>
        <v>9.0810336959921631</v>
      </c>
      <c r="P137">
        <f t="shared" si="15"/>
        <v>0.90968203178231055</v>
      </c>
      <c r="Q137">
        <f>IF(O137&gt;0, IF(Q136+O137*Variables!$B$5&lt;Variables!$B$4, Q136+O137*Variables!$B$5, Variables!$B$4), IF(Q136&gt;-O137, Q136+O137/Variables!$B$5, 0))</f>
        <v>62.039325162936073</v>
      </c>
      <c r="R137">
        <f>IF(O137&gt;0, 0, IF(Q136&gt;-O137, 0, -O137 - Q136*Variables!$B$5))</f>
        <v>0</v>
      </c>
      <c r="S137">
        <f t="shared" si="16"/>
        <v>0</v>
      </c>
      <c r="T137">
        <f t="shared" si="17"/>
        <v>0</v>
      </c>
    </row>
    <row r="138" spans="1:20" x14ac:dyDescent="0.3">
      <c r="A138" s="3">
        <f t="shared" si="12"/>
        <v>43106</v>
      </c>
      <c r="B138">
        <v>1</v>
      </c>
      <c r="C138">
        <v>6</v>
      </c>
      <c r="D138">
        <v>17</v>
      </c>
      <c r="E138">
        <v>0</v>
      </c>
      <c r="F138" s="1">
        <f>VLOOKUP(A138,Weather!$A$1:$E$366, 5)</f>
        <v>1.8867924528302164E-2</v>
      </c>
      <c r="G138" s="1">
        <f>VLOOKUP(D138, Winter!$A$1:$E$25, 2)</f>
        <v>889.47696139476898</v>
      </c>
      <c r="H138" s="1">
        <f>VLOOKUP(D138, Winter!$A$1:$E$25, 3)</f>
        <v>506.24728802056097</v>
      </c>
      <c r="I138" s="1">
        <f>VLOOKUP(D138, Winter!$A$1:$E$25, 5)</f>
        <v>228.971962616822</v>
      </c>
      <c r="J138" s="1">
        <f t="shared" si="13"/>
        <v>228.971962616822</v>
      </c>
      <c r="K138" s="47">
        <f t="shared" si="14"/>
        <v>4.28361294252562</v>
      </c>
      <c r="L138" s="48">
        <f>Solar!K155/1000*Variables!$B$3</f>
        <v>4.9605499999999996</v>
      </c>
      <c r="M138" s="1">
        <f>IF(E138=1, VLOOKUP(D138, Sheet1!$E$2:$G$26, 2), Sheet1!$G$3)</f>
        <v>0.18618000000000001</v>
      </c>
      <c r="N138" s="1">
        <f>'Electricity Rates'!$J$3</f>
        <v>0.19270000000000001</v>
      </c>
      <c r="O138" s="145">
        <f>L138-K138</f>
        <v>0.6769370574743796</v>
      </c>
      <c r="P138">
        <f t="shared" si="15"/>
        <v>0.82545221402468705</v>
      </c>
      <c r="Q138">
        <f>IF(O138&gt;0, IF(Q137+O138*Variables!$B$5&lt;Variables!$B$4, Q137+O138*Variables!$B$5, Variables!$B$4), IF(Q137&gt;-O138, Q137+O138/Variables!$B$5, 0))</f>
        <v>62.67564599696199</v>
      </c>
      <c r="R138">
        <f>IF(O138&gt;0, 0, IF(Q137&gt;-O138, 0, -O138 - Q137*Variables!$B$5))</f>
        <v>0</v>
      </c>
      <c r="S138">
        <f t="shared" si="16"/>
        <v>0</v>
      </c>
      <c r="T138">
        <f t="shared" si="17"/>
        <v>0</v>
      </c>
    </row>
    <row r="139" spans="1:20" x14ac:dyDescent="0.3">
      <c r="A139" s="3">
        <f t="shared" si="12"/>
        <v>43106</v>
      </c>
      <c r="B139">
        <v>1</v>
      </c>
      <c r="C139">
        <v>6</v>
      </c>
      <c r="D139">
        <v>18</v>
      </c>
      <c r="E139">
        <v>0</v>
      </c>
      <c r="F139" s="1">
        <f>VLOOKUP(A139,Weather!$A$1:$E$366, 5)</f>
        <v>1.8867924528302164E-2</v>
      </c>
      <c r="G139" s="1">
        <f>VLOOKUP(D139, Winter!$A$1:$E$25, 2)</f>
        <v>689.67932752179297</v>
      </c>
      <c r="H139" s="1">
        <f>VLOOKUP(D139, Winter!$A$1:$E$25, 3)</f>
        <v>477.48083534529701</v>
      </c>
      <c r="I139" s="1">
        <f>VLOOKUP(D139, Winter!$A$1:$E$25, 5)</f>
        <v>257.009345794392</v>
      </c>
      <c r="J139" s="1">
        <f t="shared" si="13"/>
        <v>257.009345794392</v>
      </c>
      <c r="K139" s="47">
        <f t="shared" si="14"/>
        <v>4.808136976304267</v>
      </c>
      <c r="L139" s="48">
        <f>Solar!K156/1000*Variables!$B$3</f>
        <v>0</v>
      </c>
      <c r="M139" s="1">
        <f>IF(E139=1, VLOOKUP(D139, Sheet1!$E$2:$G$26, 2), Sheet1!$G$3)</f>
        <v>0.18618000000000001</v>
      </c>
      <c r="N139" s="1">
        <f>'Electricity Rates'!$J$3</f>
        <v>0.19270000000000001</v>
      </c>
      <c r="O139" s="145">
        <f>L139-K139</f>
        <v>-4.808136976304267</v>
      </c>
      <c r="P139">
        <f t="shared" si="15"/>
        <v>0.92652799533383234</v>
      </c>
      <c r="Q139">
        <f>IF(O139&gt;0, IF(Q138+O139*Variables!$B$5&lt;Variables!$B$4, Q138+O139*Variables!$B$5, Variables!$B$4), IF(Q138&gt;-O139, Q138+O139/Variables!$B$5, 0))</f>
        <v>57.560606660468089</v>
      </c>
      <c r="R139">
        <f>IF(O139&gt;0, 0, IF(Q138&gt;-O139, 0, -O139 - Q138*Variables!$B$5))</f>
        <v>0</v>
      </c>
      <c r="S139">
        <f t="shared" si="16"/>
        <v>0</v>
      </c>
      <c r="T139">
        <f t="shared" si="17"/>
        <v>0</v>
      </c>
    </row>
    <row r="140" spans="1:20" x14ac:dyDescent="0.3">
      <c r="A140" s="3">
        <f t="shared" si="12"/>
        <v>43106</v>
      </c>
      <c r="B140">
        <v>1</v>
      </c>
      <c r="C140">
        <v>6</v>
      </c>
      <c r="D140">
        <v>19</v>
      </c>
      <c r="E140">
        <v>0</v>
      </c>
      <c r="F140" s="1">
        <f>VLOOKUP(A140,Weather!$A$1:$E$366, 5)</f>
        <v>1.8867924528302164E-2</v>
      </c>
      <c r="G140" s="1">
        <f>VLOOKUP(D140, Winter!$A$1:$E$25, 2)</f>
        <v>503.50249066002402</v>
      </c>
      <c r="H140" s="1">
        <f>VLOOKUP(D140, Winter!$A$1:$E$25, 3)</f>
        <v>367.75553800108997</v>
      </c>
      <c r="I140" s="1">
        <f>VLOOKUP(D140, Winter!$A$1:$E$25, 5)</f>
        <v>266.355140186916</v>
      </c>
      <c r="J140" s="1">
        <f t="shared" si="13"/>
        <v>266.355140186916</v>
      </c>
      <c r="K140" s="47">
        <f t="shared" si="14"/>
        <v>4.9829783208971614</v>
      </c>
      <c r="L140" s="48">
        <f>Solar!K157/1000*Variables!$B$3</f>
        <v>0</v>
      </c>
      <c r="M140" s="1">
        <f>IF(E140=1, VLOOKUP(D140, Sheet1!$E$2:$G$26, 2), Sheet1!$G$3)</f>
        <v>0.18618000000000001</v>
      </c>
      <c r="N140" s="1">
        <f>'Electricity Rates'!$J$3</f>
        <v>0.19270000000000001</v>
      </c>
      <c r="O140" s="145">
        <f>L140-K140</f>
        <v>-4.9829783208971614</v>
      </c>
      <c r="P140">
        <f t="shared" si="15"/>
        <v>0.96021992243688303</v>
      </c>
      <c r="Q140">
        <f>IF(O140&gt;0, IF(Q139+O140*Variables!$B$5&lt;Variables!$B$4, Q139+O140*Variables!$B$5, Variables!$B$4), IF(Q139&gt;-O140, Q139+O140/Variables!$B$5, 0))</f>
        <v>52.259565893556214</v>
      </c>
      <c r="R140">
        <f>IF(O140&gt;0, 0, IF(Q139&gt;-O140, 0, -O140 - Q139*Variables!$B$5))</f>
        <v>0</v>
      </c>
      <c r="S140">
        <f t="shared" si="16"/>
        <v>0</v>
      </c>
      <c r="T140">
        <f t="shared" si="17"/>
        <v>0</v>
      </c>
    </row>
    <row r="141" spans="1:20" x14ac:dyDescent="0.3">
      <c r="A141" s="3">
        <f t="shared" si="12"/>
        <v>43106</v>
      </c>
      <c r="B141">
        <v>1</v>
      </c>
      <c r="C141">
        <v>6</v>
      </c>
      <c r="D141">
        <v>20</v>
      </c>
      <c r="E141">
        <v>0</v>
      </c>
      <c r="F141" s="1">
        <f>VLOOKUP(A141,Weather!$A$1:$E$366, 5)</f>
        <v>1.8867924528302164E-2</v>
      </c>
      <c r="G141" s="1">
        <f>VLOOKUP(D141, Winter!$A$1:$E$25, 2)</f>
        <v>385.507471980074</v>
      </c>
      <c r="H141" s="1">
        <f>VLOOKUP(D141, Winter!$A$1:$E$25, 3)</f>
        <v>329.45960680470398</v>
      </c>
      <c r="I141" s="1">
        <f>VLOOKUP(D141, Winter!$A$1:$E$25, 5)</f>
        <v>275.70093457943898</v>
      </c>
      <c r="J141" s="1">
        <f t="shared" si="13"/>
        <v>275.70093457943898</v>
      </c>
      <c r="K141" s="47">
        <f t="shared" si="14"/>
        <v>5.1578196654900381</v>
      </c>
      <c r="L141" s="48">
        <f>Solar!K158/1000*Variables!$B$3</f>
        <v>0</v>
      </c>
      <c r="M141" s="1">
        <f>IF(E141=1, VLOOKUP(D141, Sheet1!$E$2:$G$26, 2), Sheet1!$G$3)</f>
        <v>0.18618000000000001</v>
      </c>
      <c r="N141" s="1">
        <f>'Electricity Rates'!$J$3</f>
        <v>0.19270000000000001</v>
      </c>
      <c r="O141" s="145">
        <f>L141-K141</f>
        <v>-5.1578196654900381</v>
      </c>
      <c r="P141">
        <f t="shared" si="15"/>
        <v>0.99391184953993039</v>
      </c>
      <c r="Q141">
        <f>IF(O141&gt;0, IF(Q140+O141*Variables!$B$5&lt;Variables!$B$4, Q140+O141*Variables!$B$5, Variables!$B$4), IF(Q140&gt;-O141, Q140+O141/Variables!$B$5, 0))</f>
        <v>46.772523696226386</v>
      </c>
      <c r="R141">
        <f>IF(O141&gt;0, 0, IF(Q140&gt;-O141, 0, -O141 - Q140*Variables!$B$5))</f>
        <v>0</v>
      </c>
      <c r="S141">
        <f t="shared" si="16"/>
        <v>0</v>
      </c>
      <c r="T141">
        <f t="shared" si="17"/>
        <v>0</v>
      </c>
    </row>
    <row r="142" spans="1:20" x14ac:dyDescent="0.3">
      <c r="A142" s="3">
        <f t="shared" si="12"/>
        <v>43106</v>
      </c>
      <c r="B142">
        <v>1</v>
      </c>
      <c r="C142">
        <v>6</v>
      </c>
      <c r="D142">
        <v>21</v>
      </c>
      <c r="E142">
        <v>0</v>
      </c>
      <c r="F142" s="1">
        <f>VLOOKUP(A142,Weather!$A$1:$E$366, 5)</f>
        <v>1.8867924528302164E-2</v>
      </c>
      <c r="G142" s="1">
        <f>VLOOKUP(D142, Winter!$A$1:$E$25, 2)</f>
        <v>340.23972602739599</v>
      </c>
      <c r="H142" s="1">
        <f>VLOOKUP(D142, Winter!$A$1:$E$25, 3)</f>
        <v>286.390591795636</v>
      </c>
      <c r="I142" s="1">
        <f>VLOOKUP(D142, Winter!$A$1:$E$25, 5)</f>
        <v>289.71962616822401</v>
      </c>
      <c r="J142" s="1">
        <f t="shared" si="13"/>
        <v>289.71962616822401</v>
      </c>
      <c r="K142" s="47">
        <f t="shared" si="14"/>
        <v>5.4200816823793616</v>
      </c>
      <c r="L142" s="48">
        <f>Solar!K159/1000*Variables!$B$3</f>
        <v>0</v>
      </c>
      <c r="M142" s="1">
        <f>IF(E142=1, VLOOKUP(D142, Sheet1!$E$2:$G$26, 2), Sheet1!$G$3)</f>
        <v>0.18618000000000001</v>
      </c>
      <c r="N142" s="1">
        <f>'Electricity Rates'!$J$3</f>
        <v>0.19270000000000001</v>
      </c>
      <c r="O142" s="145">
        <f>L142-K142</f>
        <v>-5.4200816823793616</v>
      </c>
      <c r="P142">
        <f t="shared" si="15"/>
        <v>1.044449740194503</v>
      </c>
      <c r="Q142">
        <f>IF(O142&gt;0, IF(Q141+O142*Variables!$B$5&lt;Variables!$B$4, Q141+O142*Variables!$B$5, Variables!$B$4), IF(Q141&gt;-O142, Q141+O142/Variables!$B$5, 0))</f>
        <v>41.006479353269619</v>
      </c>
      <c r="R142">
        <f>IF(O142&gt;0, 0, IF(Q141&gt;-O142, 0, -O142 - Q141*Variables!$B$5))</f>
        <v>0</v>
      </c>
      <c r="S142">
        <f t="shared" si="16"/>
        <v>0</v>
      </c>
      <c r="T142">
        <f t="shared" si="17"/>
        <v>0</v>
      </c>
    </row>
    <row r="143" spans="1:20" x14ac:dyDescent="0.3">
      <c r="A143" s="3">
        <f t="shared" si="12"/>
        <v>43106</v>
      </c>
      <c r="B143">
        <v>1</v>
      </c>
      <c r="C143">
        <v>6</v>
      </c>
      <c r="D143">
        <v>22</v>
      </c>
      <c r="E143">
        <v>0</v>
      </c>
      <c r="F143" s="1">
        <f>VLOOKUP(A143,Weather!$A$1:$E$366, 5)</f>
        <v>1.8867924528302164E-2</v>
      </c>
      <c r="G143" s="1">
        <f>VLOOKUP(D143, Winter!$A$1:$E$25, 2)</f>
        <v>300</v>
      </c>
      <c r="H143" s="1">
        <f>VLOOKUP(D143, Winter!$A$1:$E$25, 3)</f>
        <v>271.915575384683</v>
      </c>
      <c r="I143" s="1">
        <f>VLOOKUP(D143, Winter!$A$1:$E$25, 5)</f>
        <v>285.04672897196201</v>
      </c>
      <c r="J143" s="1">
        <f t="shared" si="13"/>
        <v>285.04672897196201</v>
      </c>
      <c r="K143" s="47">
        <f t="shared" si="14"/>
        <v>5.3326610100829139</v>
      </c>
      <c r="L143" s="48">
        <f>Solar!K160/1000*Variables!$B$3</f>
        <v>0</v>
      </c>
      <c r="M143" s="1">
        <f>IF(E143=1, VLOOKUP(D143, Sheet1!$E$2:$G$26, 2), Sheet1!$G$3)</f>
        <v>0.18618000000000001</v>
      </c>
      <c r="N143" s="1">
        <f>'Electricity Rates'!$J$3</f>
        <v>0.19270000000000001</v>
      </c>
      <c r="O143" s="145">
        <f>L143-K143</f>
        <v>-5.3326610100829139</v>
      </c>
      <c r="P143">
        <f t="shared" si="15"/>
        <v>1.0276037766429775</v>
      </c>
      <c r="Q143">
        <f>IF(O143&gt;0, IF(Q142+O143*Variables!$B$5&lt;Variables!$B$4, Q142+O143*Variables!$B$5, Variables!$B$4), IF(Q142&gt;-O143, Q142+O143/Variables!$B$5, 0))</f>
        <v>35.333435725521838</v>
      </c>
      <c r="R143">
        <f>IF(O143&gt;0, 0, IF(Q142&gt;-O143, 0, -O143 - Q142*Variables!$B$5))</f>
        <v>0</v>
      </c>
      <c r="S143">
        <f t="shared" si="16"/>
        <v>0</v>
      </c>
      <c r="T143">
        <f t="shared" si="17"/>
        <v>0</v>
      </c>
    </row>
    <row r="144" spans="1:20" x14ac:dyDescent="0.3">
      <c r="A144" s="3">
        <f t="shared" si="12"/>
        <v>43106</v>
      </c>
      <c r="B144">
        <v>1</v>
      </c>
      <c r="C144">
        <v>6</v>
      </c>
      <c r="D144">
        <v>23</v>
      </c>
      <c r="E144">
        <v>0</v>
      </c>
      <c r="F144" s="1">
        <f>VLOOKUP(A144,Weather!$A$1:$E$366, 5)</f>
        <v>1.8867924528302164E-2</v>
      </c>
      <c r="G144" s="1">
        <f>VLOOKUP(D144, Winter!$A$1:$E$25, 2)</f>
        <v>290.90909090909099</v>
      </c>
      <c r="H144" s="1">
        <f>VLOOKUP(D144, Winter!$A$1:$E$25, 3)</f>
        <v>266.95334839061297</v>
      </c>
      <c r="I144" s="1">
        <f>VLOOKUP(D144, Winter!$A$1:$E$25, 5)</f>
        <v>285.04672897196201</v>
      </c>
      <c r="J144" s="1">
        <f t="shared" si="13"/>
        <v>285.04672897196201</v>
      </c>
      <c r="K144" s="47">
        <f t="shared" si="14"/>
        <v>5.3326610100829139</v>
      </c>
      <c r="L144" s="48">
        <f>Solar!K161/1000*Variables!$B$3</f>
        <v>0</v>
      </c>
      <c r="M144" s="1">
        <f>IF(E144=1, VLOOKUP(D144, Sheet1!$E$2:$G$26, 2), Sheet1!$G$3)</f>
        <v>0.18618000000000001</v>
      </c>
      <c r="N144" s="1">
        <f>'Electricity Rates'!$J$3</f>
        <v>0.19270000000000001</v>
      </c>
      <c r="O144" s="145">
        <f>L144-K144</f>
        <v>-5.3326610100829139</v>
      </c>
      <c r="P144">
        <f t="shared" si="15"/>
        <v>1.0276037766429775</v>
      </c>
      <c r="Q144">
        <f>IF(O144&gt;0, IF(Q143+O144*Variables!$B$5&lt;Variables!$B$4, Q143+O144*Variables!$B$5, Variables!$B$4), IF(Q143&gt;-O144, Q143+O144/Variables!$B$5, 0))</f>
        <v>29.660392097774057</v>
      </c>
      <c r="R144">
        <f>IF(O144&gt;0, 0, IF(Q143&gt;-O144, 0, -O144 - Q143*Variables!$B$5))</f>
        <v>0</v>
      </c>
      <c r="S144">
        <f t="shared" si="16"/>
        <v>0</v>
      </c>
      <c r="T144">
        <f t="shared" si="17"/>
        <v>0</v>
      </c>
    </row>
    <row r="145" spans="1:20" x14ac:dyDescent="0.3">
      <c r="A145" s="3">
        <f t="shared" si="12"/>
        <v>43106</v>
      </c>
      <c r="B145">
        <v>1</v>
      </c>
      <c r="C145">
        <v>6</v>
      </c>
      <c r="D145">
        <v>24</v>
      </c>
      <c r="E145">
        <v>0</v>
      </c>
      <c r="F145" s="1">
        <f>VLOOKUP(A145,Weather!$A$1:$E$366, 5)</f>
        <v>1.8867924528302164E-2</v>
      </c>
      <c r="G145" s="1">
        <f>VLOOKUP(D145, Winter!$A$1:$E$25, 2)</f>
        <v>272.72727272727298</v>
      </c>
      <c r="H145" s="1">
        <f>VLOOKUP(D145, Winter!$A$1:$E$25, 3)</f>
        <v>266.74195307023803</v>
      </c>
      <c r="I145" s="1">
        <f>VLOOKUP(D145, Winter!$A$1:$E$25, 5)</f>
        <v>285.04672897196201</v>
      </c>
      <c r="J145" s="1">
        <f t="shared" si="13"/>
        <v>285.04672897196201</v>
      </c>
      <c r="K145" s="47">
        <f t="shared" si="14"/>
        <v>5.3326610100829139</v>
      </c>
      <c r="L145" s="48">
        <f>Solar!K162/1000*Variables!$B$3</f>
        <v>0</v>
      </c>
      <c r="M145" s="1">
        <f>IF(E145=1, VLOOKUP(D145, Sheet1!$E$2:$G$26, 2), Sheet1!$G$3)</f>
        <v>0.18618000000000001</v>
      </c>
      <c r="N145" s="1">
        <f>'Electricity Rates'!$J$3</f>
        <v>0.19270000000000001</v>
      </c>
      <c r="O145" s="145">
        <f>L145-K145</f>
        <v>-5.3326610100829139</v>
      </c>
      <c r="P145">
        <f t="shared" si="15"/>
        <v>1.0276037766429775</v>
      </c>
      <c r="Q145">
        <f>IF(O145&gt;0, IF(Q144+O145*Variables!$B$5&lt;Variables!$B$4, Q144+O145*Variables!$B$5, Variables!$B$4), IF(Q144&gt;-O145, Q144+O145/Variables!$B$5, 0))</f>
        <v>23.987348470026276</v>
      </c>
      <c r="R145">
        <f>IF(O145&gt;0, 0, IF(Q144&gt;-O145, 0, -O145 - Q144*Variables!$B$5))</f>
        <v>0</v>
      </c>
      <c r="S145">
        <f t="shared" si="16"/>
        <v>0</v>
      </c>
      <c r="T145">
        <f t="shared" si="17"/>
        <v>0</v>
      </c>
    </row>
    <row r="146" spans="1:20" x14ac:dyDescent="0.3">
      <c r="A146" s="3">
        <f t="shared" si="12"/>
        <v>43107</v>
      </c>
      <c r="B146">
        <v>1</v>
      </c>
      <c r="C146">
        <v>7</v>
      </c>
      <c r="D146">
        <v>1</v>
      </c>
      <c r="E146">
        <v>0</v>
      </c>
      <c r="F146" s="1">
        <f>VLOOKUP(A146,Weather!$A$1:$E$366, 5)</f>
        <v>1.8867924528302164E-2</v>
      </c>
      <c r="G146" s="1">
        <f>VLOOKUP(D146, Winter!$A$1:$E$25, 2)</f>
        <v>281.81818181818198</v>
      </c>
      <c r="H146" s="1">
        <f>VLOOKUP(D146, Winter!$A$1:$E$25, 3)</f>
        <v>257.04002047196798</v>
      </c>
      <c r="I146" s="1">
        <f>VLOOKUP(D146, Winter!$A$1:$E$25, 5)</f>
        <v>266.355140186916</v>
      </c>
      <c r="J146" s="1">
        <f t="shared" si="13"/>
        <v>266.355140186916</v>
      </c>
      <c r="K146" s="47">
        <f t="shared" si="14"/>
        <v>4.9829783208971614</v>
      </c>
      <c r="L146" s="48">
        <f>Solar!K163/1000*Variables!$B$3</f>
        <v>0</v>
      </c>
      <c r="M146" s="1">
        <f>IF(E146=1, VLOOKUP(D146, Sheet1!$E$2:$G$26, 2), Sheet1!$G$3)</f>
        <v>0.18618000000000001</v>
      </c>
      <c r="N146" s="1">
        <f>'Electricity Rates'!$J$3</f>
        <v>0.19270000000000001</v>
      </c>
      <c r="O146" s="145">
        <f>L146-K146</f>
        <v>-4.9829783208971614</v>
      </c>
      <c r="P146">
        <f t="shared" si="15"/>
        <v>0.96021992243688303</v>
      </c>
      <c r="Q146">
        <f>IF(O146&gt;0, IF(Q145+O146*Variables!$B$5&lt;Variables!$B$4, Q145+O146*Variables!$B$5, Variables!$B$4), IF(Q145&gt;-O146, Q145+O146/Variables!$B$5, 0))</f>
        <v>18.686307703114402</v>
      </c>
      <c r="R146">
        <f>IF(O146&gt;0, 0, IF(Q145&gt;-O146, 0, -O146 - Q145*Variables!$B$5))</f>
        <v>0</v>
      </c>
      <c r="S146">
        <f t="shared" si="16"/>
        <v>0</v>
      </c>
      <c r="T146">
        <f t="shared" si="17"/>
        <v>0</v>
      </c>
    </row>
    <row r="147" spans="1:20" x14ac:dyDescent="0.3">
      <c r="A147" s="3">
        <f t="shared" si="12"/>
        <v>43107</v>
      </c>
      <c r="B147">
        <v>1</v>
      </c>
      <c r="C147">
        <v>7</v>
      </c>
      <c r="D147">
        <v>2</v>
      </c>
      <c r="E147">
        <v>0</v>
      </c>
      <c r="F147" s="1">
        <f>VLOOKUP(A147,Weather!$A$1:$E$366, 5)</f>
        <v>1.8867924528302164E-2</v>
      </c>
      <c r="G147" s="1">
        <f>VLOOKUP(D147, Winter!$A$1:$E$25, 2)</f>
        <v>282.10356994603501</v>
      </c>
      <c r="H147" s="1">
        <f>VLOOKUP(D147, Winter!$A$1:$E$25, 3)</f>
        <v>280.66066600651902</v>
      </c>
      <c r="I147" s="1">
        <f>VLOOKUP(D147, Winter!$A$1:$E$25, 5)</f>
        <v>285.04672897196201</v>
      </c>
      <c r="J147" s="1">
        <f t="shared" si="13"/>
        <v>285.04672897196201</v>
      </c>
      <c r="K147" s="47">
        <f t="shared" si="14"/>
        <v>5.3326610100829139</v>
      </c>
      <c r="L147" s="48">
        <f>Solar!K164/1000*Variables!$B$3</f>
        <v>0</v>
      </c>
      <c r="M147" s="1">
        <f>IF(E147=1, VLOOKUP(D147, Sheet1!$E$2:$G$26, 2), Sheet1!$G$3)</f>
        <v>0.18618000000000001</v>
      </c>
      <c r="N147" s="1">
        <f>'Electricity Rates'!$J$3</f>
        <v>0.19270000000000001</v>
      </c>
      <c r="O147" s="145">
        <f>L147-K147</f>
        <v>-5.3326610100829139</v>
      </c>
      <c r="P147">
        <f t="shared" si="15"/>
        <v>1.0276037766429775</v>
      </c>
      <c r="Q147">
        <f>IF(O147&gt;0, IF(Q146+O147*Variables!$B$5&lt;Variables!$B$4, Q146+O147*Variables!$B$5, Variables!$B$4), IF(Q146&gt;-O147, Q146+O147/Variables!$B$5, 0))</f>
        <v>13.013264075366621</v>
      </c>
      <c r="R147">
        <f>IF(O147&gt;0, 0, IF(Q146&gt;-O147, 0, -O147 - Q146*Variables!$B$5))</f>
        <v>0</v>
      </c>
      <c r="S147">
        <f t="shared" si="16"/>
        <v>0</v>
      </c>
      <c r="T147">
        <f t="shared" si="17"/>
        <v>0</v>
      </c>
    </row>
    <row r="148" spans="1:20" x14ac:dyDescent="0.3">
      <c r="A148" s="3">
        <f t="shared" si="12"/>
        <v>43107</v>
      </c>
      <c r="B148">
        <v>1</v>
      </c>
      <c r="C148">
        <v>7</v>
      </c>
      <c r="D148">
        <v>3</v>
      </c>
      <c r="E148">
        <v>0</v>
      </c>
      <c r="F148" s="1">
        <f>VLOOKUP(A148,Weather!$A$1:$E$366, 5)</f>
        <v>1.8867924528302164E-2</v>
      </c>
      <c r="G148" s="1">
        <f>VLOOKUP(D148, Winter!$A$1:$E$25, 2)</f>
        <v>282.300747198007</v>
      </c>
      <c r="H148" s="1">
        <f>VLOOKUP(D148, Winter!$A$1:$E$25, 3)</f>
        <v>272.72727272727298</v>
      </c>
      <c r="I148" s="1">
        <f>VLOOKUP(D148, Winter!$A$1:$E$25, 5)</f>
        <v>271.02803738317698</v>
      </c>
      <c r="J148" s="1">
        <f t="shared" si="13"/>
        <v>271.02803738317698</v>
      </c>
      <c r="K148" s="47">
        <f t="shared" si="14"/>
        <v>5.0703989931935904</v>
      </c>
      <c r="L148" s="48">
        <f>Solar!K165/1000*Variables!$B$3</f>
        <v>0</v>
      </c>
      <c r="M148" s="1">
        <f>IF(E148=1, VLOOKUP(D148, Sheet1!$E$2:$G$26, 2), Sheet1!$G$3)</f>
        <v>0.18618000000000001</v>
      </c>
      <c r="N148" s="1">
        <f>'Electricity Rates'!$J$3</f>
        <v>0.19270000000000001</v>
      </c>
      <c r="O148" s="145">
        <f>L148-K148</f>
        <v>-5.0703989931935904</v>
      </c>
      <c r="P148">
        <f t="shared" si="15"/>
        <v>0.97706588598840494</v>
      </c>
      <c r="Q148">
        <f>IF(O148&gt;0, IF(Q147+O148*Variables!$B$5&lt;Variables!$B$4, Q147+O148*Variables!$B$5, Variables!$B$4), IF(Q147&gt;-O148, Q147+O148/Variables!$B$5, 0))</f>
        <v>7.6192225932457793</v>
      </c>
      <c r="R148">
        <f>IF(O148&gt;0, 0, IF(Q147&gt;-O148, 0, -O148 - Q147*Variables!$B$5))</f>
        <v>0</v>
      </c>
      <c r="S148">
        <f t="shared" si="16"/>
        <v>0</v>
      </c>
      <c r="T148">
        <f t="shared" si="17"/>
        <v>0</v>
      </c>
    </row>
    <row r="149" spans="1:20" x14ac:dyDescent="0.3">
      <c r="A149" s="3">
        <f t="shared" si="12"/>
        <v>43107</v>
      </c>
      <c r="B149">
        <v>1</v>
      </c>
      <c r="C149">
        <v>7</v>
      </c>
      <c r="D149">
        <v>4</v>
      </c>
      <c r="E149">
        <v>0</v>
      </c>
      <c r="F149" s="1">
        <f>VLOOKUP(A149,Weather!$A$1:$E$366, 5)</f>
        <v>1.8867924528302164E-2</v>
      </c>
      <c r="G149" s="1">
        <f>VLOOKUP(D149, Winter!$A$1:$E$25, 2)</f>
        <v>308.82074789439099</v>
      </c>
      <c r="H149" s="1">
        <f>VLOOKUP(D149, Winter!$A$1:$E$25, 3)</f>
        <v>281.81818181818198</v>
      </c>
      <c r="I149" s="1">
        <f>VLOOKUP(D149, Winter!$A$1:$E$25, 5)</f>
        <v>285.04672897196201</v>
      </c>
      <c r="J149" s="1">
        <f t="shared" si="13"/>
        <v>285.04672897196201</v>
      </c>
      <c r="K149" s="47">
        <f t="shared" si="14"/>
        <v>5.3326610100829139</v>
      </c>
      <c r="L149" s="48">
        <f>Solar!K166/1000*Variables!$B$3</f>
        <v>0</v>
      </c>
      <c r="M149" s="1">
        <f>IF(E149=1, VLOOKUP(D149, Sheet1!$E$2:$G$26, 2), Sheet1!$G$3)</f>
        <v>0.18618000000000001</v>
      </c>
      <c r="N149" s="1">
        <f>'Electricity Rates'!$J$3</f>
        <v>0.19270000000000001</v>
      </c>
      <c r="O149" s="145">
        <f>L149-K149</f>
        <v>-5.3326610100829139</v>
      </c>
      <c r="P149">
        <f t="shared" si="15"/>
        <v>1.0276037766429775</v>
      </c>
      <c r="Q149">
        <f>IF(O149&gt;0, IF(Q148+O149*Variables!$B$5&lt;Variables!$B$4, Q148+O149*Variables!$B$5, Variables!$B$4), IF(Q148&gt;-O149, Q148+O149/Variables!$B$5, 0))</f>
        <v>1.9461789654979986</v>
      </c>
      <c r="R149">
        <f>IF(O149&gt;0, 0, IF(Q148&gt;-O149, 0, -O149 - Q148*Variables!$B$5))</f>
        <v>0</v>
      </c>
      <c r="S149">
        <f t="shared" si="16"/>
        <v>0</v>
      </c>
      <c r="T149">
        <f t="shared" si="17"/>
        <v>0</v>
      </c>
    </row>
    <row r="150" spans="1:20" x14ac:dyDescent="0.3">
      <c r="A150" s="3">
        <f t="shared" si="12"/>
        <v>43107</v>
      </c>
      <c r="B150">
        <v>1</v>
      </c>
      <c r="C150">
        <v>7</v>
      </c>
      <c r="D150">
        <v>5</v>
      </c>
      <c r="E150">
        <v>0</v>
      </c>
      <c r="F150" s="1">
        <f>VLOOKUP(A150,Weather!$A$1:$E$366, 5)</f>
        <v>1.8867924528302164E-2</v>
      </c>
      <c r="G150" s="1">
        <f>VLOOKUP(D150, Winter!$A$1:$E$25, 2)</f>
        <v>308.63160471300301</v>
      </c>
      <c r="H150" s="1">
        <f>VLOOKUP(D150, Winter!$A$1:$E$25, 3)</f>
        <v>300</v>
      </c>
      <c r="I150" s="1">
        <f>VLOOKUP(D150, Winter!$A$1:$E$25, 5)</f>
        <v>303.73831775700899</v>
      </c>
      <c r="J150" s="1">
        <f t="shared" si="13"/>
        <v>303.73831775700899</v>
      </c>
      <c r="K150" s="47">
        <f t="shared" si="14"/>
        <v>5.6823436992686851</v>
      </c>
      <c r="L150" s="48">
        <f>Solar!K167/1000*Variables!$B$3</f>
        <v>0</v>
      </c>
      <c r="M150" s="1">
        <f>IF(E150=1, VLOOKUP(D150, Sheet1!$E$2:$G$26, 2), Sheet1!$G$3)</f>
        <v>0.18618000000000001</v>
      </c>
      <c r="N150" s="1">
        <f>'Electricity Rates'!$J$3</f>
        <v>0.19270000000000001</v>
      </c>
      <c r="O150" s="145">
        <f>L150-K150</f>
        <v>-5.6823436992686851</v>
      </c>
      <c r="P150">
        <f t="shared" si="15"/>
        <v>1.0949876308490756</v>
      </c>
      <c r="Q150">
        <f>IF(O150&gt;0, IF(Q149+O150*Variables!$B$5&lt;Variables!$B$4, Q149+O150*Variables!$B$5, Variables!$B$4), IF(Q149&gt;-O150, Q149+O150/Variables!$B$5, 0))</f>
        <v>0</v>
      </c>
      <c r="R150">
        <f>IF(O150&gt;0, 0, IF(Q149&gt;-O150, 0, -O150 - Q149*Variables!$B$5))</f>
        <v>3.8529354717005666</v>
      </c>
      <c r="S150">
        <f t="shared" si="16"/>
        <v>0.71733952612121155</v>
      </c>
      <c r="T150">
        <f t="shared" si="17"/>
        <v>0</v>
      </c>
    </row>
    <row r="151" spans="1:20" x14ac:dyDescent="0.3">
      <c r="A151" s="3">
        <f t="shared" si="12"/>
        <v>43107</v>
      </c>
      <c r="B151">
        <v>1</v>
      </c>
      <c r="C151">
        <v>7</v>
      </c>
      <c r="D151">
        <v>6</v>
      </c>
      <c r="E151">
        <v>0</v>
      </c>
      <c r="F151" s="1">
        <f>VLOOKUP(A151,Weather!$A$1:$E$366, 5)</f>
        <v>1.8867924528302164E-2</v>
      </c>
      <c r="G151" s="1">
        <f>VLOOKUP(D151, Winter!$A$1:$E$25, 2)</f>
        <v>331.81818181818198</v>
      </c>
      <c r="H151" s="1">
        <f>VLOOKUP(D151, Winter!$A$1:$E$25, 3)</f>
        <v>317.955250948497</v>
      </c>
      <c r="I151" s="1">
        <f>VLOOKUP(D151, Winter!$A$1:$E$25, 5)</f>
        <v>322.42990654205602</v>
      </c>
      <c r="J151" s="1">
        <f t="shared" si="13"/>
        <v>322.42990654205602</v>
      </c>
      <c r="K151" s="47">
        <f t="shared" si="14"/>
        <v>6.0320263884544554</v>
      </c>
      <c r="L151" s="48">
        <f>Solar!K168/1000*Variables!$B$3</f>
        <v>0</v>
      </c>
      <c r="M151" s="1">
        <f>IF(E151=1, VLOOKUP(D151, Sheet1!$E$2:$G$26, 2), Sheet1!$G$3)</f>
        <v>0.18618000000000001</v>
      </c>
      <c r="N151" s="1">
        <f>'Electricity Rates'!$J$3</f>
        <v>0.19270000000000001</v>
      </c>
      <c r="O151" s="145">
        <f>L151-K151</f>
        <v>-6.0320263884544554</v>
      </c>
      <c r="P151">
        <f t="shared" si="15"/>
        <v>1.1623714850551736</v>
      </c>
      <c r="Q151">
        <f>IF(O151&gt;0, IF(Q150+O151*Variables!$B$5&lt;Variables!$B$4, Q150+O151*Variables!$B$5, Variables!$B$4), IF(Q150&gt;-O151, Q150+O151/Variables!$B$5, 0))</f>
        <v>0</v>
      </c>
      <c r="R151">
        <f>IF(O151&gt;0, 0, IF(Q150&gt;-O151, 0, -O151 - Q150*Variables!$B$5))</f>
        <v>6.0320263884544554</v>
      </c>
      <c r="S151">
        <f t="shared" si="16"/>
        <v>1.1230426730024505</v>
      </c>
      <c r="T151">
        <f t="shared" si="17"/>
        <v>0</v>
      </c>
    </row>
    <row r="152" spans="1:20" x14ac:dyDescent="0.3">
      <c r="A152" s="3">
        <f t="shared" si="12"/>
        <v>43107</v>
      </c>
      <c r="B152">
        <v>1</v>
      </c>
      <c r="C152">
        <v>7</v>
      </c>
      <c r="D152">
        <v>7</v>
      </c>
      <c r="E152">
        <v>0</v>
      </c>
      <c r="F152" s="1">
        <f>VLOOKUP(A152,Weather!$A$1:$E$366, 5)</f>
        <v>1.8867924528302164E-2</v>
      </c>
      <c r="G152" s="1">
        <f>VLOOKUP(D152, Winter!$A$1:$E$25, 2)</f>
        <v>445.45454545454498</v>
      </c>
      <c r="H152" s="1">
        <f>VLOOKUP(D152, Winter!$A$1:$E$25, 3)</f>
        <v>393.94630558862502</v>
      </c>
      <c r="I152" s="1">
        <f>VLOOKUP(D152, Winter!$A$1:$E$25, 5)</f>
        <v>313.08411214953298</v>
      </c>
      <c r="J152" s="1">
        <f t="shared" si="13"/>
        <v>313.08411214953298</v>
      </c>
      <c r="K152" s="47">
        <f t="shared" si="14"/>
        <v>5.8571850438615796</v>
      </c>
      <c r="L152" s="48">
        <f>Solar!K169/1000*Variables!$B$3</f>
        <v>0</v>
      </c>
      <c r="M152" s="1">
        <f>IF(E152=1, VLOOKUP(D152, Sheet1!$E$2:$G$26, 2), Sheet1!$G$3)</f>
        <v>0.18618000000000001</v>
      </c>
      <c r="N152" s="1">
        <f>'Electricity Rates'!$J$3</f>
        <v>0.19270000000000001</v>
      </c>
      <c r="O152" s="145">
        <f>L152-K152</f>
        <v>-5.8571850438615796</v>
      </c>
      <c r="P152">
        <f t="shared" si="15"/>
        <v>1.1286795579521265</v>
      </c>
      <c r="Q152">
        <f>IF(O152&gt;0, IF(Q151+O152*Variables!$B$5&lt;Variables!$B$4, Q151+O152*Variables!$B$5, Variables!$B$4), IF(Q151&gt;-O152, Q151+O152/Variables!$B$5, 0))</f>
        <v>0</v>
      </c>
      <c r="R152">
        <f>IF(O152&gt;0, 0, IF(Q151&gt;-O152, 0, -O152 - Q151*Variables!$B$5))</f>
        <v>5.8571850438615796</v>
      </c>
      <c r="S152">
        <f t="shared" si="16"/>
        <v>1.0904907114661491</v>
      </c>
      <c r="T152">
        <f t="shared" si="17"/>
        <v>0</v>
      </c>
    </row>
    <row r="153" spans="1:20" x14ac:dyDescent="0.3">
      <c r="A153" s="3">
        <f t="shared" si="12"/>
        <v>43107</v>
      </c>
      <c r="B153">
        <v>1</v>
      </c>
      <c r="C153">
        <v>7</v>
      </c>
      <c r="D153">
        <v>8</v>
      </c>
      <c r="E153">
        <v>0</v>
      </c>
      <c r="F153" s="1">
        <f>VLOOKUP(A153,Weather!$A$1:$E$366, 5)</f>
        <v>1.8867924528302164E-2</v>
      </c>
      <c r="G153" s="1">
        <f>VLOOKUP(D153, Winter!$A$1:$E$25, 2)</f>
        <v>654.54545454545405</v>
      </c>
      <c r="H153" s="1">
        <f>VLOOKUP(D153, Winter!$A$1:$E$25, 3)</f>
        <v>498.50910668787998</v>
      </c>
      <c r="I153" s="1">
        <f>VLOOKUP(D153, Winter!$A$1:$E$25, 5)</f>
        <v>294.39252336448601</v>
      </c>
      <c r="J153" s="1">
        <f t="shared" si="13"/>
        <v>294.39252336448601</v>
      </c>
      <c r="K153" s="47">
        <f t="shared" si="14"/>
        <v>5.5075023546758084</v>
      </c>
      <c r="L153" s="48">
        <f>Solar!K170/1000*Variables!$B$3</f>
        <v>6.8000000000000005E-2</v>
      </c>
      <c r="M153" s="1">
        <f>IF(E153=1, VLOOKUP(D153, Sheet1!$E$2:$G$26, 2), Sheet1!$G$3)</f>
        <v>0.18618000000000001</v>
      </c>
      <c r="N153" s="1">
        <f>'Electricity Rates'!$J$3</f>
        <v>0.19270000000000001</v>
      </c>
      <c r="O153" s="145">
        <f>L153-K153</f>
        <v>-5.4395023546758088</v>
      </c>
      <c r="P153">
        <f t="shared" si="15"/>
        <v>1.0612957037460284</v>
      </c>
      <c r="Q153">
        <f>IF(O153&gt;0, IF(Q152+O153*Variables!$B$5&lt;Variables!$B$4, Q152+O153*Variables!$B$5, Variables!$B$4), IF(Q152&gt;-O153, Q152+O153/Variables!$B$5, 0))</f>
        <v>0</v>
      </c>
      <c r="R153">
        <f>IF(O153&gt;0, 0, IF(Q152&gt;-O153, 0, -O153 - Q152*Variables!$B$5))</f>
        <v>5.4395023546758088</v>
      </c>
      <c r="S153">
        <f t="shared" si="16"/>
        <v>1.0127265483935421</v>
      </c>
      <c r="T153">
        <f t="shared" si="17"/>
        <v>0</v>
      </c>
    </row>
    <row r="154" spans="1:20" x14ac:dyDescent="0.3">
      <c r="A154" s="3">
        <f t="shared" si="12"/>
        <v>43107</v>
      </c>
      <c r="B154">
        <v>1</v>
      </c>
      <c r="C154">
        <v>7</v>
      </c>
      <c r="D154">
        <v>9</v>
      </c>
      <c r="E154">
        <v>0</v>
      </c>
      <c r="F154" s="1">
        <f>VLOOKUP(A154,Weather!$A$1:$E$366, 5)</f>
        <v>1.8867924528302164E-2</v>
      </c>
      <c r="G154" s="1">
        <f>VLOOKUP(D154, Winter!$A$1:$E$25, 2)</f>
        <v>801.59817351598099</v>
      </c>
      <c r="H154" s="1">
        <f>VLOOKUP(D154, Winter!$A$1:$E$25, 3)</f>
        <v>564.97068280688404</v>
      </c>
      <c r="I154" s="1">
        <f>VLOOKUP(D154, Winter!$A$1:$E$25, 5)</f>
        <v>313.08411214953298</v>
      </c>
      <c r="J154" s="1">
        <f t="shared" si="13"/>
        <v>313.08411214953298</v>
      </c>
      <c r="K154" s="47">
        <f t="shared" si="14"/>
        <v>5.8571850438615796</v>
      </c>
      <c r="L154" s="48">
        <f>Solar!K171/1000*Variables!$B$3</f>
        <v>1.8984500000000002</v>
      </c>
      <c r="M154" s="1">
        <f>IF(E154=1, VLOOKUP(D154, Sheet1!$E$2:$G$26, 2), Sheet1!$G$3)</f>
        <v>0.18618000000000001</v>
      </c>
      <c r="N154" s="1">
        <f>'Electricity Rates'!$J$3</f>
        <v>0.19270000000000001</v>
      </c>
      <c r="O154" s="145">
        <f>L154-K154</f>
        <v>-3.9587350438615792</v>
      </c>
      <c r="P154">
        <f t="shared" si="15"/>
        <v>1.1286795579521265</v>
      </c>
      <c r="Q154">
        <f>IF(O154&gt;0, IF(Q153+O154*Variables!$B$5&lt;Variables!$B$4, Q153+O154*Variables!$B$5, Variables!$B$4), IF(Q153&gt;-O154, Q153+O154/Variables!$B$5, 0))</f>
        <v>0</v>
      </c>
      <c r="R154">
        <f>IF(O154&gt;0, 0, IF(Q153&gt;-O154, 0, -O154 - Q153*Variables!$B$5))</f>
        <v>3.9587350438615792</v>
      </c>
      <c r="S154">
        <f t="shared" si="16"/>
        <v>0.73703729046614885</v>
      </c>
      <c r="T154">
        <f t="shared" si="17"/>
        <v>0</v>
      </c>
    </row>
    <row r="155" spans="1:20" x14ac:dyDescent="0.3">
      <c r="A155" s="3">
        <f t="shared" si="12"/>
        <v>43107</v>
      </c>
      <c r="B155">
        <v>1</v>
      </c>
      <c r="C155">
        <v>7</v>
      </c>
      <c r="D155">
        <v>10</v>
      </c>
      <c r="E155">
        <v>0</v>
      </c>
      <c r="F155" s="1">
        <f>VLOOKUP(A155,Weather!$A$1:$E$366, 5)</f>
        <v>1.8867924528302164E-2</v>
      </c>
      <c r="G155" s="1">
        <f>VLOOKUP(D155, Winter!$A$1:$E$25, 2)</f>
        <v>929.05770029057601</v>
      </c>
      <c r="H155" s="1">
        <f>VLOOKUP(D155, Winter!$A$1:$E$25, 3)</f>
        <v>583.82380756350199</v>
      </c>
      <c r="I155" s="1">
        <f>VLOOKUP(D155, Winter!$A$1:$E$25, 5)</f>
        <v>331.77570093457899</v>
      </c>
      <c r="J155" s="1">
        <f t="shared" si="13"/>
        <v>331.77570093457899</v>
      </c>
      <c r="K155" s="47">
        <f t="shared" si="14"/>
        <v>6.2068677330473312</v>
      </c>
      <c r="L155" s="48">
        <f>Solar!K172/1000*Variables!$B$3</f>
        <v>4.7215499999999997</v>
      </c>
      <c r="M155" s="1">
        <f>IF(E155=1, VLOOKUP(D155, Sheet1!$E$2:$G$26, 2), Sheet1!$G$3)</f>
        <v>0.18618000000000001</v>
      </c>
      <c r="N155" s="1">
        <f>'Electricity Rates'!$J$3</f>
        <v>0.19270000000000001</v>
      </c>
      <c r="O155" s="145">
        <f>L155-K155</f>
        <v>-1.4853177330473315</v>
      </c>
      <c r="P155">
        <f t="shared" si="15"/>
        <v>1.1960634121582208</v>
      </c>
      <c r="Q155">
        <f>IF(O155&gt;0, IF(Q154+O155*Variables!$B$5&lt;Variables!$B$4, Q154+O155*Variables!$B$5, Variables!$B$4), IF(Q154&gt;-O155, Q154+O155/Variables!$B$5, 0))</f>
        <v>0</v>
      </c>
      <c r="R155">
        <f>IF(O155&gt;0, 0, IF(Q154&gt;-O155, 0, -O155 - Q154*Variables!$B$5))</f>
        <v>1.4853177330473315</v>
      </c>
      <c r="S155">
        <f t="shared" si="16"/>
        <v>0.27653645553875222</v>
      </c>
      <c r="T155">
        <f t="shared" si="17"/>
        <v>0</v>
      </c>
    </row>
    <row r="156" spans="1:20" x14ac:dyDescent="0.3">
      <c r="A156" s="3">
        <f t="shared" si="12"/>
        <v>43107</v>
      </c>
      <c r="B156">
        <v>1</v>
      </c>
      <c r="C156">
        <v>7</v>
      </c>
      <c r="D156">
        <v>11</v>
      </c>
      <c r="E156">
        <v>0</v>
      </c>
      <c r="F156" s="1">
        <f>VLOOKUP(A156,Weather!$A$1:$E$366, 5)</f>
        <v>1.8867924528302164E-2</v>
      </c>
      <c r="G156" s="1">
        <f>VLOOKUP(D156, Winter!$A$1:$E$25, 2)</f>
        <v>1001.98733914487</v>
      </c>
      <c r="H156" s="1">
        <f>VLOOKUP(D156, Winter!$A$1:$E$25, 3)</f>
        <v>602.66024321587895</v>
      </c>
      <c r="I156" s="1">
        <f>VLOOKUP(D156, Winter!$A$1:$E$25, 5)</f>
        <v>331.77570093457899</v>
      </c>
      <c r="J156" s="1">
        <f t="shared" si="13"/>
        <v>331.77570093457899</v>
      </c>
      <c r="K156" s="47">
        <f t="shared" si="14"/>
        <v>6.2068677330473312</v>
      </c>
      <c r="L156" s="48">
        <f>Solar!K173/1000*Variables!$B$3</f>
        <v>7.6587999999999994</v>
      </c>
      <c r="M156" s="1">
        <f>IF(E156=1, VLOOKUP(D156, Sheet1!$E$2:$G$26, 2), Sheet1!$G$3)</f>
        <v>0.18618000000000001</v>
      </c>
      <c r="N156" s="1">
        <f>'Electricity Rates'!$J$3</f>
        <v>0.19270000000000001</v>
      </c>
      <c r="O156" s="145">
        <f>L156-K156</f>
        <v>1.4519322669526682</v>
      </c>
      <c r="P156">
        <f t="shared" si="15"/>
        <v>1.1960634121582208</v>
      </c>
      <c r="Q156">
        <f>IF(O156&gt;0, IF(Q155+O156*Variables!$B$5&lt;Variables!$B$4, Q155+O156*Variables!$B$5, Variables!$B$4), IF(Q155&gt;-O156, Q155+O156/Variables!$B$5, 0))</f>
        <v>1.3648163309355079</v>
      </c>
      <c r="R156">
        <f>IF(O156&gt;0, 0, IF(Q155&gt;-O156, 0, -O156 - Q155*Variables!$B$5))</f>
        <v>0</v>
      </c>
      <c r="S156">
        <f t="shared" si="16"/>
        <v>0</v>
      </c>
      <c r="T156">
        <f t="shared" si="17"/>
        <v>0</v>
      </c>
    </row>
    <row r="157" spans="1:20" x14ac:dyDescent="0.3">
      <c r="A157" s="3">
        <f t="shared" si="12"/>
        <v>43107</v>
      </c>
      <c r="B157">
        <v>1</v>
      </c>
      <c r="C157">
        <v>7</v>
      </c>
      <c r="D157">
        <v>12</v>
      </c>
      <c r="E157">
        <v>0</v>
      </c>
      <c r="F157" s="1">
        <f>VLOOKUP(A157,Weather!$A$1:$E$366, 5)</f>
        <v>1.8867924528302164E-2</v>
      </c>
      <c r="G157" s="1">
        <f>VLOOKUP(D157, Winter!$A$1:$E$25, 2)</f>
        <v>1020.36633457866</v>
      </c>
      <c r="H157" s="1">
        <f>VLOOKUP(D157, Winter!$A$1:$E$25, 3)</f>
        <v>602.46553699974402</v>
      </c>
      <c r="I157" s="1">
        <f>VLOOKUP(D157, Winter!$A$1:$E$25, 5)</f>
        <v>327.10280373831802</v>
      </c>
      <c r="J157" s="1">
        <f t="shared" si="13"/>
        <v>327.10280373831802</v>
      </c>
      <c r="K157" s="47">
        <f t="shared" si="14"/>
        <v>6.1194470607509031</v>
      </c>
      <c r="L157" s="48">
        <f>Solar!K174/1000*Variables!$B$3</f>
        <v>10.18685</v>
      </c>
      <c r="M157" s="1">
        <f>IF(E157=1, VLOOKUP(D157, Sheet1!$E$2:$G$26, 2), Sheet1!$G$3)</f>
        <v>0.18618000000000001</v>
      </c>
      <c r="N157" s="1">
        <f>'Electricity Rates'!$J$3</f>
        <v>0.19270000000000001</v>
      </c>
      <c r="O157" s="145">
        <f>L157-K157</f>
        <v>4.0674029392490967</v>
      </c>
      <c r="P157">
        <f t="shared" si="15"/>
        <v>1.1792174486066991</v>
      </c>
      <c r="Q157">
        <f>IF(O157&gt;0, IF(Q156+O157*Variables!$B$5&lt;Variables!$B$4, Q156+O157*Variables!$B$5, Variables!$B$4), IF(Q156&gt;-O157, Q156+O157/Variables!$B$5, 0))</f>
        <v>5.1881750938296589</v>
      </c>
      <c r="R157">
        <f>IF(O157&gt;0, 0, IF(Q156&gt;-O157, 0, -O157 - Q156*Variables!$B$5))</f>
        <v>0</v>
      </c>
      <c r="S157">
        <f t="shared" si="16"/>
        <v>0</v>
      </c>
      <c r="T157">
        <f t="shared" si="17"/>
        <v>0</v>
      </c>
    </row>
    <row r="158" spans="1:20" x14ac:dyDescent="0.3">
      <c r="A158" s="3">
        <f t="shared" si="12"/>
        <v>43107</v>
      </c>
      <c r="B158">
        <v>1</v>
      </c>
      <c r="C158">
        <v>7</v>
      </c>
      <c r="D158">
        <v>13</v>
      </c>
      <c r="E158">
        <v>0</v>
      </c>
      <c r="F158" s="1">
        <f>VLOOKUP(A158,Weather!$A$1:$E$366, 5)</f>
        <v>1.8867924528302164E-2</v>
      </c>
      <c r="G158" s="1">
        <f>VLOOKUP(D158, Winter!$A$1:$E$25, 2)</f>
        <v>1065.99730178497</v>
      </c>
      <c r="H158" s="1">
        <f>VLOOKUP(D158, Winter!$A$1:$E$25, 3)</f>
        <v>611.78362020049099</v>
      </c>
      <c r="I158" s="1">
        <f>VLOOKUP(D158, Winter!$A$1:$E$25, 5)</f>
        <v>322.42990654205602</v>
      </c>
      <c r="J158" s="1">
        <f t="shared" si="13"/>
        <v>322.42990654205602</v>
      </c>
      <c r="K158" s="47">
        <f t="shared" si="14"/>
        <v>6.0320263884544554</v>
      </c>
      <c r="L158" s="48">
        <f>Solar!K175/1000*Variables!$B$3</f>
        <v>10.869299999999999</v>
      </c>
      <c r="M158" s="1">
        <f>IF(E158=1, VLOOKUP(D158, Sheet1!$E$2:$G$26, 2), Sheet1!$G$3)</f>
        <v>0.18618000000000001</v>
      </c>
      <c r="N158" s="1">
        <f>'Electricity Rates'!$J$3</f>
        <v>0.19270000000000001</v>
      </c>
      <c r="O158" s="145">
        <f>L158-K158</f>
        <v>4.8372736115455437</v>
      </c>
      <c r="P158">
        <f t="shared" si="15"/>
        <v>1.1623714850551736</v>
      </c>
      <c r="Q158">
        <f>IF(O158&gt;0, IF(Q157+O158*Variables!$B$5&lt;Variables!$B$4, Q157+O158*Variables!$B$5, Variables!$B$4), IF(Q157&gt;-O158, Q157+O158/Variables!$B$5, 0))</f>
        <v>9.7352122886824688</v>
      </c>
      <c r="R158">
        <f>IF(O158&gt;0, 0, IF(Q157&gt;-O158, 0, -O158 - Q157*Variables!$B$5))</f>
        <v>0</v>
      </c>
      <c r="S158">
        <f t="shared" si="16"/>
        <v>0</v>
      </c>
      <c r="T158">
        <f t="shared" si="17"/>
        <v>0</v>
      </c>
    </row>
    <row r="159" spans="1:20" x14ac:dyDescent="0.3">
      <c r="A159" s="3">
        <f t="shared" si="12"/>
        <v>43107</v>
      </c>
      <c r="B159">
        <v>1</v>
      </c>
      <c r="C159">
        <v>7</v>
      </c>
      <c r="D159">
        <v>14</v>
      </c>
      <c r="E159">
        <v>0</v>
      </c>
      <c r="F159" s="1">
        <f>VLOOKUP(A159,Weather!$A$1:$E$366, 5)</f>
        <v>1.8867924528302164E-2</v>
      </c>
      <c r="G159" s="1">
        <f>VLOOKUP(D159, Winter!$A$1:$E$25, 2)</f>
        <v>1084.3762972187601</v>
      </c>
      <c r="H159" s="1">
        <f>VLOOKUP(D159, Winter!$A$1:$E$25, 3)</f>
        <v>611.59447701910301</v>
      </c>
      <c r="I159" s="1">
        <f>VLOOKUP(D159, Winter!$A$1:$E$25, 5)</f>
        <v>303.73831775700899</v>
      </c>
      <c r="J159" s="1">
        <f t="shared" si="13"/>
        <v>303.73831775700899</v>
      </c>
      <c r="K159" s="47">
        <f t="shared" si="14"/>
        <v>5.6823436992686851</v>
      </c>
      <c r="L159" s="48">
        <f>Solar!K176/1000*Variables!$B$3</f>
        <v>7.7476000000000003</v>
      </c>
      <c r="M159" s="1">
        <f>IF(E159=1, VLOOKUP(D159, Sheet1!$E$2:$G$26, 2), Sheet1!$G$3)</f>
        <v>0.18618000000000001</v>
      </c>
      <c r="N159" s="1">
        <f>'Electricity Rates'!$J$3</f>
        <v>0.19270000000000001</v>
      </c>
      <c r="O159" s="145">
        <f>L159-K159</f>
        <v>2.0652563007313152</v>
      </c>
      <c r="P159">
        <f t="shared" si="15"/>
        <v>1.0949876308490756</v>
      </c>
      <c r="Q159">
        <f>IF(O159&gt;0, IF(Q158+O159*Variables!$B$5&lt;Variables!$B$4, Q158+O159*Variables!$B$5, Variables!$B$4), IF(Q158&gt;-O159, Q158+O159/Variables!$B$5, 0))</f>
        <v>11.676553211369905</v>
      </c>
      <c r="R159">
        <f>IF(O159&gt;0, 0, IF(Q158&gt;-O159, 0, -O159 - Q158*Variables!$B$5))</f>
        <v>0</v>
      </c>
      <c r="S159">
        <f t="shared" si="16"/>
        <v>0</v>
      </c>
      <c r="T159">
        <f t="shared" si="17"/>
        <v>0</v>
      </c>
    </row>
    <row r="160" spans="1:20" x14ac:dyDescent="0.3">
      <c r="A160" s="3">
        <f t="shared" si="12"/>
        <v>43107</v>
      </c>
      <c r="B160">
        <v>1</v>
      </c>
      <c r="C160">
        <v>7</v>
      </c>
      <c r="D160">
        <v>15</v>
      </c>
      <c r="E160">
        <v>0</v>
      </c>
      <c r="F160" s="1">
        <f>VLOOKUP(A160,Weather!$A$1:$E$366, 5)</f>
        <v>1.8867924528302164E-2</v>
      </c>
      <c r="G160" s="1">
        <f>VLOOKUP(D160, Winter!$A$1:$E$25, 2)</f>
        <v>1093.6540058115399</v>
      </c>
      <c r="H160" s="1">
        <f>VLOOKUP(D160, Winter!$A$1:$E$25, 3)</f>
        <v>601.87029228184497</v>
      </c>
      <c r="I160" s="1">
        <f>VLOOKUP(D160, Winter!$A$1:$E$25, 5)</f>
        <v>271.02803738317698</v>
      </c>
      <c r="J160" s="1">
        <f t="shared" si="13"/>
        <v>271.02803738317698</v>
      </c>
      <c r="K160" s="47">
        <f t="shared" si="14"/>
        <v>5.0703989931935904</v>
      </c>
      <c r="L160" s="48">
        <f>Solar!K177/1000*Variables!$B$3</f>
        <v>7.2035499999999999</v>
      </c>
      <c r="M160" s="1">
        <f>IF(E160=1, VLOOKUP(D160, Sheet1!$E$2:$G$26, 2), Sheet1!$G$3)</f>
        <v>0.18618000000000001</v>
      </c>
      <c r="N160" s="1">
        <f>'Electricity Rates'!$J$3</f>
        <v>0.19270000000000001</v>
      </c>
      <c r="O160" s="145">
        <f>L160-K160</f>
        <v>2.1331510068064095</v>
      </c>
      <c r="P160">
        <f t="shared" si="15"/>
        <v>0.97706588598840494</v>
      </c>
      <c r="Q160">
        <f>IF(O160&gt;0, IF(Q159+O160*Variables!$B$5&lt;Variables!$B$4, Q159+O160*Variables!$B$5, Variables!$B$4), IF(Q159&gt;-O160, Q159+O160/Variables!$B$5, 0))</f>
        <v>13.681715157767929</v>
      </c>
      <c r="R160">
        <f>IF(O160&gt;0, 0, IF(Q159&gt;-O160, 0, -O160 - Q159*Variables!$B$5))</f>
        <v>0</v>
      </c>
      <c r="S160">
        <f t="shared" si="16"/>
        <v>0</v>
      </c>
      <c r="T160">
        <f t="shared" si="17"/>
        <v>0</v>
      </c>
    </row>
    <row r="161" spans="1:20" x14ac:dyDescent="0.3">
      <c r="A161" s="3">
        <f t="shared" si="12"/>
        <v>43107</v>
      </c>
      <c r="B161">
        <v>1</v>
      </c>
      <c r="C161">
        <v>7</v>
      </c>
      <c r="D161">
        <v>16</v>
      </c>
      <c r="E161">
        <v>0</v>
      </c>
      <c r="F161" s="1">
        <f>VLOOKUP(A161,Weather!$A$1:$E$366, 5)</f>
        <v>1.8867924528302164E-2</v>
      </c>
      <c r="G161" s="1">
        <f>VLOOKUP(D161, Winter!$A$1:$E$25, 2)</f>
        <v>1039.2953507679499</v>
      </c>
      <c r="H161" s="1">
        <f>VLOOKUP(D161, Winter!$A$1:$E$25, 3)</f>
        <v>558.82352941176396</v>
      </c>
      <c r="I161" s="1">
        <f>VLOOKUP(D161, Winter!$A$1:$E$25, 5)</f>
        <v>252.336448598131</v>
      </c>
      <c r="J161" s="1">
        <f t="shared" si="13"/>
        <v>252.336448598131</v>
      </c>
      <c r="K161" s="47">
        <f t="shared" si="14"/>
        <v>4.7207163040078388</v>
      </c>
      <c r="L161" s="48">
        <f>Solar!K178/1000*Variables!$B$3</f>
        <v>4.5323500000000001</v>
      </c>
      <c r="M161" s="1">
        <f>IF(E161=1, VLOOKUP(D161, Sheet1!$E$2:$G$26, 2), Sheet1!$G$3)</f>
        <v>0.18618000000000001</v>
      </c>
      <c r="N161" s="1">
        <f>'Electricity Rates'!$J$3</f>
        <v>0.19270000000000001</v>
      </c>
      <c r="O161" s="145">
        <f>L161-K161</f>
        <v>-0.18836630400783871</v>
      </c>
      <c r="P161">
        <f t="shared" si="15"/>
        <v>0.90968203178231055</v>
      </c>
      <c r="Q161">
        <f>IF(O161&gt;0, IF(Q160+O161*Variables!$B$5&lt;Variables!$B$4, Q160+O161*Variables!$B$5, Variables!$B$4), IF(Q160&gt;-O161, Q160+O161/Variables!$B$5, 0))</f>
        <v>13.481325472653207</v>
      </c>
      <c r="R161">
        <f>IF(O161&gt;0, 0, IF(Q160&gt;-O161, 0, -O161 - Q160*Variables!$B$5))</f>
        <v>0</v>
      </c>
      <c r="S161">
        <f t="shared" si="16"/>
        <v>0</v>
      </c>
      <c r="T161">
        <f t="shared" si="17"/>
        <v>0</v>
      </c>
    </row>
    <row r="162" spans="1:20" x14ac:dyDescent="0.3">
      <c r="A162" s="3">
        <f t="shared" si="12"/>
        <v>43107</v>
      </c>
      <c r="B162">
        <v>1</v>
      </c>
      <c r="C162">
        <v>7</v>
      </c>
      <c r="D162">
        <v>17</v>
      </c>
      <c r="E162">
        <v>0</v>
      </c>
      <c r="F162" s="1">
        <f>VLOOKUP(A162,Weather!$A$1:$E$366, 5)</f>
        <v>1.8867924528302164E-2</v>
      </c>
      <c r="G162" s="1">
        <f>VLOOKUP(D162, Winter!$A$1:$E$25, 2)</f>
        <v>889.47696139476898</v>
      </c>
      <c r="H162" s="1">
        <f>VLOOKUP(D162, Winter!$A$1:$E$25, 3)</f>
        <v>506.24728802056097</v>
      </c>
      <c r="I162" s="1">
        <f>VLOOKUP(D162, Winter!$A$1:$E$25, 5)</f>
        <v>228.971962616822</v>
      </c>
      <c r="J162" s="1">
        <f t="shared" si="13"/>
        <v>228.971962616822</v>
      </c>
      <c r="K162" s="47">
        <f t="shared" si="14"/>
        <v>4.28361294252562</v>
      </c>
      <c r="L162" s="48">
        <f>Solar!K179/1000*Variables!$B$3</f>
        <v>1.31725</v>
      </c>
      <c r="M162" s="1">
        <f>IF(E162=1, VLOOKUP(D162, Sheet1!$E$2:$G$26, 2), Sheet1!$G$3)</f>
        <v>0.18618000000000001</v>
      </c>
      <c r="N162" s="1">
        <f>'Electricity Rates'!$J$3</f>
        <v>0.19270000000000001</v>
      </c>
      <c r="O162" s="145">
        <f>L162-K162</f>
        <v>-2.9663629425256199</v>
      </c>
      <c r="P162">
        <f t="shared" si="15"/>
        <v>0.82545221402468705</v>
      </c>
      <c r="Q162">
        <f>IF(O162&gt;0, IF(Q161+O162*Variables!$B$5&lt;Variables!$B$4, Q161+O162*Variables!$B$5, Variables!$B$4), IF(Q161&gt;-O162, Q161+O162/Variables!$B$5, 0))</f>
        <v>10.325620214647229</v>
      </c>
      <c r="R162">
        <f>IF(O162&gt;0, 0, IF(Q161&gt;-O162, 0, -O162 - Q161*Variables!$B$5))</f>
        <v>0</v>
      </c>
      <c r="S162">
        <f t="shared" si="16"/>
        <v>0</v>
      </c>
      <c r="T162">
        <f t="shared" si="17"/>
        <v>0</v>
      </c>
    </row>
    <row r="163" spans="1:20" x14ac:dyDescent="0.3">
      <c r="A163" s="3">
        <f t="shared" si="12"/>
        <v>43107</v>
      </c>
      <c r="B163">
        <v>1</v>
      </c>
      <c r="C163">
        <v>7</v>
      </c>
      <c r="D163">
        <v>18</v>
      </c>
      <c r="E163">
        <v>0</v>
      </c>
      <c r="F163" s="1">
        <f>VLOOKUP(A163,Weather!$A$1:$E$366, 5)</f>
        <v>1.8867924528302164E-2</v>
      </c>
      <c r="G163" s="1">
        <f>VLOOKUP(D163, Winter!$A$1:$E$25, 2)</f>
        <v>689.67932752179297</v>
      </c>
      <c r="H163" s="1">
        <f>VLOOKUP(D163, Winter!$A$1:$E$25, 3)</f>
        <v>477.48083534529701</v>
      </c>
      <c r="I163" s="1">
        <f>VLOOKUP(D163, Winter!$A$1:$E$25, 5)</f>
        <v>257.009345794392</v>
      </c>
      <c r="J163" s="1">
        <f t="shared" si="13"/>
        <v>257.009345794392</v>
      </c>
      <c r="K163" s="47">
        <f t="shared" si="14"/>
        <v>4.808136976304267</v>
      </c>
      <c r="L163" s="48">
        <f>Solar!K180/1000*Variables!$B$3</f>
        <v>0</v>
      </c>
      <c r="M163" s="1">
        <f>IF(E163=1, VLOOKUP(D163, Sheet1!$E$2:$G$26, 2), Sheet1!$G$3)</f>
        <v>0.18618000000000001</v>
      </c>
      <c r="N163" s="1">
        <f>'Electricity Rates'!$J$3</f>
        <v>0.19270000000000001</v>
      </c>
      <c r="O163" s="145">
        <f>L163-K163</f>
        <v>-4.808136976304267</v>
      </c>
      <c r="P163">
        <f t="shared" si="15"/>
        <v>0.92652799533383234</v>
      </c>
      <c r="Q163">
        <f>IF(O163&gt;0, IF(Q162+O163*Variables!$B$5&lt;Variables!$B$4, Q162+O163*Variables!$B$5, Variables!$B$4), IF(Q162&gt;-O163, Q162+O163/Variables!$B$5, 0))</f>
        <v>5.2105808781533272</v>
      </c>
      <c r="R163">
        <f>IF(O163&gt;0, 0, IF(Q162&gt;-O163, 0, -O163 - Q162*Variables!$B$5))</f>
        <v>0</v>
      </c>
      <c r="S163">
        <f t="shared" si="16"/>
        <v>0</v>
      </c>
      <c r="T163">
        <f t="shared" si="17"/>
        <v>0</v>
      </c>
    </row>
    <row r="164" spans="1:20" x14ac:dyDescent="0.3">
      <c r="A164" s="3">
        <f t="shared" si="12"/>
        <v>43107</v>
      </c>
      <c r="B164">
        <v>1</v>
      </c>
      <c r="C164">
        <v>7</v>
      </c>
      <c r="D164">
        <v>19</v>
      </c>
      <c r="E164">
        <v>0</v>
      </c>
      <c r="F164" s="1">
        <f>VLOOKUP(A164,Weather!$A$1:$E$366, 5)</f>
        <v>1.8867924528302164E-2</v>
      </c>
      <c r="G164" s="1">
        <f>VLOOKUP(D164, Winter!$A$1:$E$25, 2)</f>
        <v>503.50249066002402</v>
      </c>
      <c r="H164" s="1">
        <f>VLOOKUP(D164, Winter!$A$1:$E$25, 3)</f>
        <v>367.75553800108997</v>
      </c>
      <c r="I164" s="1">
        <f>VLOOKUP(D164, Winter!$A$1:$E$25, 5)</f>
        <v>266.355140186916</v>
      </c>
      <c r="J164" s="1">
        <f t="shared" si="13"/>
        <v>266.355140186916</v>
      </c>
      <c r="K164" s="47">
        <f t="shared" si="14"/>
        <v>4.9829783208971614</v>
      </c>
      <c r="L164" s="48">
        <f>Solar!K181/1000*Variables!$B$3</f>
        <v>0</v>
      </c>
      <c r="M164" s="1">
        <f>IF(E164=1, VLOOKUP(D164, Sheet1!$E$2:$G$26, 2), Sheet1!$G$3)</f>
        <v>0.18618000000000001</v>
      </c>
      <c r="N164" s="1">
        <f>'Electricity Rates'!$J$3</f>
        <v>0.19270000000000001</v>
      </c>
      <c r="O164" s="145">
        <f>L164-K164</f>
        <v>-4.9829783208971614</v>
      </c>
      <c r="P164">
        <f t="shared" si="15"/>
        <v>0.96021992243688303</v>
      </c>
      <c r="Q164">
        <f>IF(O164&gt;0, IF(Q163+O164*Variables!$B$5&lt;Variables!$B$4, Q163+O164*Variables!$B$5, Variables!$B$4), IF(Q163&gt;-O164, Q163+O164/Variables!$B$5, 0))</f>
        <v>-9.0459888758546825E-2</v>
      </c>
      <c r="R164">
        <f>IF(O164&gt;0, 0, IF(Q163&gt;-O164, 0, -O164 - Q163*Variables!$B$5))</f>
        <v>0</v>
      </c>
      <c r="S164">
        <f t="shared" si="16"/>
        <v>0</v>
      </c>
      <c r="T164">
        <f t="shared" si="17"/>
        <v>0</v>
      </c>
    </row>
    <row r="165" spans="1:20" x14ac:dyDescent="0.3">
      <c r="A165" s="3">
        <f t="shared" si="12"/>
        <v>43107</v>
      </c>
      <c r="B165">
        <v>1</v>
      </c>
      <c r="C165">
        <v>7</v>
      </c>
      <c r="D165">
        <v>20</v>
      </c>
      <c r="E165">
        <v>0</v>
      </c>
      <c r="F165" s="1">
        <f>VLOOKUP(A165,Weather!$A$1:$E$366, 5)</f>
        <v>1.8867924528302164E-2</v>
      </c>
      <c r="G165" s="1">
        <f>VLOOKUP(D165, Winter!$A$1:$E$25, 2)</f>
        <v>385.507471980074</v>
      </c>
      <c r="H165" s="1">
        <f>VLOOKUP(D165, Winter!$A$1:$E$25, 3)</f>
        <v>329.45960680470398</v>
      </c>
      <c r="I165" s="1">
        <f>VLOOKUP(D165, Winter!$A$1:$E$25, 5)</f>
        <v>275.70093457943898</v>
      </c>
      <c r="J165" s="1">
        <f t="shared" si="13"/>
        <v>275.70093457943898</v>
      </c>
      <c r="K165" s="47">
        <f t="shared" si="14"/>
        <v>5.1578196654900381</v>
      </c>
      <c r="L165" s="48">
        <f>Solar!K182/1000*Variables!$B$3</f>
        <v>0</v>
      </c>
      <c r="M165" s="1">
        <f>IF(E165=1, VLOOKUP(D165, Sheet1!$E$2:$G$26, 2), Sheet1!$G$3)</f>
        <v>0.18618000000000001</v>
      </c>
      <c r="N165" s="1">
        <f>'Electricity Rates'!$J$3</f>
        <v>0.19270000000000001</v>
      </c>
      <c r="O165" s="145">
        <f>L165-K165</f>
        <v>-5.1578196654900381</v>
      </c>
      <c r="P165">
        <f t="shared" si="15"/>
        <v>0.99391184953993039</v>
      </c>
      <c r="Q165">
        <f>IF(O165&gt;0, IF(Q164+O165*Variables!$B$5&lt;Variables!$B$4, Q164+O165*Variables!$B$5, Variables!$B$4), IF(Q164&gt;-O165, Q164+O165/Variables!$B$5, 0))</f>
        <v>0</v>
      </c>
      <c r="R165">
        <f>IF(O165&gt;0, 0, IF(Q164&gt;-O165, 0, -O165 - Q164*Variables!$B$5))</f>
        <v>5.2428519609230717</v>
      </c>
      <c r="S165">
        <f t="shared" si="16"/>
        <v>0.9761141780846575</v>
      </c>
      <c r="T165">
        <f t="shared" si="17"/>
        <v>0</v>
      </c>
    </row>
    <row r="166" spans="1:20" x14ac:dyDescent="0.3">
      <c r="A166" s="3">
        <f t="shared" si="12"/>
        <v>43107</v>
      </c>
      <c r="B166">
        <v>1</v>
      </c>
      <c r="C166">
        <v>7</v>
      </c>
      <c r="D166">
        <v>21</v>
      </c>
      <c r="E166">
        <v>0</v>
      </c>
      <c r="F166" s="1">
        <f>VLOOKUP(A166,Weather!$A$1:$E$366, 5)</f>
        <v>1.8867924528302164E-2</v>
      </c>
      <c r="G166" s="1">
        <f>VLOOKUP(D166, Winter!$A$1:$E$25, 2)</f>
        <v>340.23972602739599</v>
      </c>
      <c r="H166" s="1">
        <f>VLOOKUP(D166, Winter!$A$1:$E$25, 3)</f>
        <v>286.390591795636</v>
      </c>
      <c r="I166" s="1">
        <f>VLOOKUP(D166, Winter!$A$1:$E$25, 5)</f>
        <v>289.71962616822401</v>
      </c>
      <c r="J166" s="1">
        <f t="shared" si="13"/>
        <v>289.71962616822401</v>
      </c>
      <c r="K166" s="47">
        <f t="shared" si="14"/>
        <v>5.4200816823793616</v>
      </c>
      <c r="L166" s="48">
        <f>Solar!K183/1000*Variables!$B$3</f>
        <v>0</v>
      </c>
      <c r="M166" s="1">
        <f>IF(E166=1, VLOOKUP(D166, Sheet1!$E$2:$G$26, 2), Sheet1!$G$3)</f>
        <v>0.18618000000000001</v>
      </c>
      <c r="N166" s="1">
        <f>'Electricity Rates'!$J$3</f>
        <v>0.19270000000000001</v>
      </c>
      <c r="O166" s="145">
        <f>L166-K166</f>
        <v>-5.4200816823793616</v>
      </c>
      <c r="P166">
        <f t="shared" si="15"/>
        <v>1.044449740194503</v>
      </c>
      <c r="Q166">
        <f>IF(O166&gt;0, IF(Q165+O166*Variables!$B$5&lt;Variables!$B$4, Q165+O166*Variables!$B$5, Variables!$B$4), IF(Q165&gt;-O166, Q165+O166/Variables!$B$5, 0))</f>
        <v>0</v>
      </c>
      <c r="R166">
        <f>IF(O166&gt;0, 0, IF(Q165&gt;-O166, 0, -O166 - Q165*Variables!$B$5))</f>
        <v>5.4200816823793616</v>
      </c>
      <c r="S166">
        <f t="shared" si="16"/>
        <v>1.0091108076253896</v>
      </c>
      <c r="T166">
        <f t="shared" si="17"/>
        <v>0</v>
      </c>
    </row>
    <row r="167" spans="1:20" x14ac:dyDescent="0.3">
      <c r="A167" s="3">
        <f t="shared" si="12"/>
        <v>43107</v>
      </c>
      <c r="B167">
        <v>1</v>
      </c>
      <c r="C167">
        <v>7</v>
      </c>
      <c r="D167">
        <v>22</v>
      </c>
      <c r="E167">
        <v>0</v>
      </c>
      <c r="F167" s="1">
        <f>VLOOKUP(A167,Weather!$A$1:$E$366, 5)</f>
        <v>1.8867924528302164E-2</v>
      </c>
      <c r="G167" s="1">
        <f>VLOOKUP(D167, Winter!$A$1:$E$25, 2)</f>
        <v>300</v>
      </c>
      <c r="H167" s="1">
        <f>VLOOKUP(D167, Winter!$A$1:$E$25, 3)</f>
        <v>271.915575384683</v>
      </c>
      <c r="I167" s="1">
        <f>VLOOKUP(D167, Winter!$A$1:$E$25, 5)</f>
        <v>285.04672897196201</v>
      </c>
      <c r="J167" s="1">
        <f t="shared" si="13"/>
        <v>285.04672897196201</v>
      </c>
      <c r="K167" s="47">
        <f t="shared" si="14"/>
        <v>5.3326610100829139</v>
      </c>
      <c r="L167" s="48">
        <f>Solar!K184/1000*Variables!$B$3</f>
        <v>0</v>
      </c>
      <c r="M167" s="1">
        <f>IF(E167=1, VLOOKUP(D167, Sheet1!$E$2:$G$26, 2), Sheet1!$G$3)</f>
        <v>0.18618000000000001</v>
      </c>
      <c r="N167" s="1">
        <f>'Electricity Rates'!$J$3</f>
        <v>0.19270000000000001</v>
      </c>
      <c r="O167" s="145">
        <f>L167-K167</f>
        <v>-5.3326610100829139</v>
      </c>
      <c r="P167">
        <f t="shared" si="15"/>
        <v>1.0276037766429775</v>
      </c>
      <c r="Q167">
        <f>IF(O167&gt;0, IF(Q166+O167*Variables!$B$5&lt;Variables!$B$4, Q166+O167*Variables!$B$5, Variables!$B$4), IF(Q166&gt;-O167, Q166+O167/Variables!$B$5, 0))</f>
        <v>0</v>
      </c>
      <c r="R167">
        <f>IF(O167&gt;0, 0, IF(Q166&gt;-O167, 0, -O167 - Q166*Variables!$B$5))</f>
        <v>5.3326610100829139</v>
      </c>
      <c r="S167">
        <f t="shared" si="16"/>
        <v>0.99283482685723701</v>
      </c>
      <c r="T167">
        <f t="shared" si="17"/>
        <v>0</v>
      </c>
    </row>
    <row r="168" spans="1:20" x14ac:dyDescent="0.3">
      <c r="A168" s="3">
        <f t="shared" si="12"/>
        <v>43107</v>
      </c>
      <c r="B168">
        <v>1</v>
      </c>
      <c r="C168">
        <v>7</v>
      </c>
      <c r="D168">
        <v>23</v>
      </c>
      <c r="E168">
        <v>0</v>
      </c>
      <c r="F168" s="1">
        <f>VLOOKUP(A168,Weather!$A$1:$E$366, 5)</f>
        <v>1.8867924528302164E-2</v>
      </c>
      <c r="G168" s="1">
        <f>VLOOKUP(D168, Winter!$A$1:$E$25, 2)</f>
        <v>290.90909090909099</v>
      </c>
      <c r="H168" s="1">
        <f>VLOOKUP(D168, Winter!$A$1:$E$25, 3)</f>
        <v>266.95334839061297</v>
      </c>
      <c r="I168" s="1">
        <f>VLOOKUP(D168, Winter!$A$1:$E$25, 5)</f>
        <v>285.04672897196201</v>
      </c>
      <c r="J168" s="1">
        <f t="shared" si="13"/>
        <v>285.04672897196201</v>
      </c>
      <c r="K168" s="47">
        <f t="shared" si="14"/>
        <v>5.3326610100829139</v>
      </c>
      <c r="L168" s="48">
        <f>Solar!K185/1000*Variables!$B$3</f>
        <v>0</v>
      </c>
      <c r="M168" s="1">
        <f>IF(E168=1, VLOOKUP(D168, Sheet1!$E$2:$G$26, 2), Sheet1!$G$3)</f>
        <v>0.18618000000000001</v>
      </c>
      <c r="N168" s="1">
        <f>'Electricity Rates'!$J$3</f>
        <v>0.19270000000000001</v>
      </c>
      <c r="O168" s="145">
        <f>L168-K168</f>
        <v>-5.3326610100829139</v>
      </c>
      <c r="P168">
        <f t="shared" si="15"/>
        <v>1.0276037766429775</v>
      </c>
      <c r="Q168">
        <f>IF(O168&gt;0, IF(Q167+O168*Variables!$B$5&lt;Variables!$B$4, Q167+O168*Variables!$B$5, Variables!$B$4), IF(Q167&gt;-O168, Q167+O168/Variables!$B$5, 0))</f>
        <v>0</v>
      </c>
      <c r="R168">
        <f>IF(O168&gt;0, 0, IF(Q167&gt;-O168, 0, -O168 - Q167*Variables!$B$5))</f>
        <v>5.3326610100829139</v>
      </c>
      <c r="S168">
        <f t="shared" si="16"/>
        <v>0.99283482685723701</v>
      </c>
      <c r="T168">
        <f t="shared" si="17"/>
        <v>0</v>
      </c>
    </row>
    <row r="169" spans="1:20" x14ac:dyDescent="0.3">
      <c r="A169" s="3">
        <f t="shared" si="12"/>
        <v>43107</v>
      </c>
      <c r="B169">
        <v>1</v>
      </c>
      <c r="C169">
        <v>7</v>
      </c>
      <c r="D169">
        <v>24</v>
      </c>
      <c r="E169">
        <v>0</v>
      </c>
      <c r="F169" s="1">
        <f>VLOOKUP(A169,Weather!$A$1:$E$366, 5)</f>
        <v>1.8867924528302164E-2</v>
      </c>
      <c r="G169" s="1">
        <f>VLOOKUP(D169, Winter!$A$1:$E$25, 2)</f>
        <v>272.72727272727298</v>
      </c>
      <c r="H169" s="1">
        <f>VLOOKUP(D169, Winter!$A$1:$E$25, 3)</f>
        <v>266.74195307023803</v>
      </c>
      <c r="I169" s="1">
        <f>VLOOKUP(D169, Winter!$A$1:$E$25, 5)</f>
        <v>285.04672897196201</v>
      </c>
      <c r="J169" s="1">
        <f t="shared" si="13"/>
        <v>285.04672897196201</v>
      </c>
      <c r="K169" s="47">
        <f t="shared" si="14"/>
        <v>5.3326610100829139</v>
      </c>
      <c r="L169" s="48">
        <f>Solar!K186/1000*Variables!$B$3</f>
        <v>0</v>
      </c>
      <c r="M169" s="1">
        <f>IF(E169=1, VLOOKUP(D169, Sheet1!$E$2:$G$26, 2), Sheet1!$G$3)</f>
        <v>0.18618000000000001</v>
      </c>
      <c r="N169" s="1">
        <f>'Electricity Rates'!$J$3</f>
        <v>0.19270000000000001</v>
      </c>
      <c r="O169" s="145">
        <f>L169-K169</f>
        <v>-5.3326610100829139</v>
      </c>
      <c r="P169">
        <f t="shared" si="15"/>
        <v>1.0276037766429775</v>
      </c>
      <c r="Q169">
        <f>IF(O169&gt;0, IF(Q168+O169*Variables!$B$5&lt;Variables!$B$4, Q168+O169*Variables!$B$5, Variables!$B$4), IF(Q168&gt;-O169, Q168+O169/Variables!$B$5, 0))</f>
        <v>0</v>
      </c>
      <c r="R169">
        <f>IF(O169&gt;0, 0, IF(Q168&gt;-O169, 0, -O169 - Q168*Variables!$B$5))</f>
        <v>5.3326610100829139</v>
      </c>
      <c r="S169">
        <f t="shared" si="16"/>
        <v>0.99283482685723701</v>
      </c>
      <c r="T169">
        <f t="shared" si="17"/>
        <v>0</v>
      </c>
    </row>
    <row r="170" spans="1:20" x14ac:dyDescent="0.3">
      <c r="A170" s="3">
        <f t="shared" si="12"/>
        <v>43108</v>
      </c>
      <c r="B170">
        <v>1</v>
      </c>
      <c r="C170">
        <v>8</v>
      </c>
      <c r="D170">
        <v>1</v>
      </c>
      <c r="E170">
        <v>1</v>
      </c>
      <c r="F170" s="1">
        <f>VLOOKUP(A170,Weather!$A$1:$E$366, 5)</f>
        <v>3.7735849056604327E-2</v>
      </c>
      <c r="G170" s="1">
        <f>VLOOKUP(D170, Winter!$A$1:$E$25, 2)</f>
        <v>281.81818181818198</v>
      </c>
      <c r="H170" s="1">
        <f>VLOOKUP(D170, Winter!$A$1:$E$25, 3)</f>
        <v>257.04002047196798</v>
      </c>
      <c r="I170" s="1">
        <f>VLOOKUP(D170, Winter!$A$1:$E$25, 5)</f>
        <v>266.355140186916</v>
      </c>
      <c r="J170" s="1">
        <f t="shared" si="13"/>
        <v>257.97504542842887</v>
      </c>
      <c r="K170" s="47">
        <f t="shared" si="14"/>
        <v>4.8262033081104683</v>
      </c>
      <c r="L170" s="48">
        <f>Solar!K187/1000*Variables!$B$3</f>
        <v>0</v>
      </c>
      <c r="M170" s="1">
        <f>IF(E170=1, VLOOKUP(D170, Sheet1!$E$2:$G$26, 2), Sheet1!$G$3)</f>
        <v>0.18618000000000001</v>
      </c>
      <c r="N170" s="1">
        <f>'Electricity Rates'!$J$3</f>
        <v>0.19270000000000001</v>
      </c>
      <c r="O170" s="145">
        <f>L170-K170</f>
        <v>-4.8262033081104683</v>
      </c>
      <c r="P170">
        <f t="shared" si="15"/>
        <v>0.93000937747288726</v>
      </c>
      <c r="Q170">
        <f>IF(O170&gt;0, IF(Q169+O170*Variables!$B$5&lt;Variables!$B$4, Q169+O170*Variables!$B$5, Variables!$B$4), IF(Q169&gt;-O170, Q169+O170/Variables!$B$5, 0))</f>
        <v>0</v>
      </c>
      <c r="R170">
        <f>IF(O170&gt;0, 0, IF(Q169&gt;-O170, 0, -O170 - Q169*Variables!$B$5))</f>
        <v>4.8262033081104683</v>
      </c>
      <c r="S170">
        <f t="shared" si="16"/>
        <v>0.89854253190400701</v>
      </c>
      <c r="T170">
        <f t="shared" si="17"/>
        <v>0</v>
      </c>
    </row>
    <row r="171" spans="1:20" x14ac:dyDescent="0.3">
      <c r="A171" s="3">
        <f t="shared" si="12"/>
        <v>43108</v>
      </c>
      <c r="B171">
        <v>1</v>
      </c>
      <c r="C171">
        <v>8</v>
      </c>
      <c r="D171">
        <v>2</v>
      </c>
      <c r="E171">
        <v>1</v>
      </c>
      <c r="F171" s="1">
        <f>VLOOKUP(A171,Weather!$A$1:$E$366, 5)</f>
        <v>3.7735849056604327E-2</v>
      </c>
      <c r="G171" s="1">
        <f>VLOOKUP(D171, Winter!$A$1:$E$25, 2)</f>
        <v>282.10356994603501</v>
      </c>
      <c r="H171" s="1">
        <f>VLOOKUP(D171, Winter!$A$1:$E$25, 3)</f>
        <v>280.66066600651902</v>
      </c>
      <c r="I171" s="1">
        <f>VLOOKUP(D171, Winter!$A$1:$E$25, 5)</f>
        <v>285.04672897196201</v>
      </c>
      <c r="J171" s="1">
        <f t="shared" si="13"/>
        <v>280.71511521178377</v>
      </c>
      <c r="K171" s="47">
        <f t="shared" si="14"/>
        <v>5.2516250764556487</v>
      </c>
      <c r="L171" s="48">
        <f>Solar!K188/1000*Variables!$B$3</f>
        <v>0</v>
      </c>
      <c r="M171" s="1">
        <f>IF(E171=1, VLOOKUP(D171, Sheet1!$E$2:$G$26, 2), Sheet1!$G$3)</f>
        <v>0.18618000000000001</v>
      </c>
      <c r="N171" s="1">
        <f>'Electricity Rates'!$J$3</f>
        <v>0.19270000000000001</v>
      </c>
      <c r="O171" s="145">
        <f>L171-K171</f>
        <v>-5.2516250764556487</v>
      </c>
      <c r="P171">
        <f t="shared" si="15"/>
        <v>1.0119881522330036</v>
      </c>
      <c r="Q171">
        <f>IF(O171&gt;0, IF(Q170+O171*Variables!$B$5&lt;Variables!$B$4, Q170+O171*Variables!$B$5, Variables!$B$4), IF(Q170&gt;-O171, Q170+O171/Variables!$B$5, 0))</f>
        <v>0</v>
      </c>
      <c r="R171">
        <f>IF(O171&gt;0, 0, IF(Q170&gt;-O171, 0, -O171 - Q170*Variables!$B$5))</f>
        <v>5.2516250764556487</v>
      </c>
      <c r="S171">
        <f t="shared" si="16"/>
        <v>0.97774755673451275</v>
      </c>
      <c r="T171">
        <f t="shared" si="17"/>
        <v>0</v>
      </c>
    </row>
    <row r="172" spans="1:20" x14ac:dyDescent="0.3">
      <c r="A172" s="3">
        <f t="shared" si="12"/>
        <v>43108</v>
      </c>
      <c r="B172">
        <v>1</v>
      </c>
      <c r="C172">
        <v>8</v>
      </c>
      <c r="D172">
        <v>3</v>
      </c>
      <c r="E172">
        <v>1</v>
      </c>
      <c r="F172" s="1">
        <f>VLOOKUP(A172,Weather!$A$1:$E$366, 5)</f>
        <v>3.7735849056604327E-2</v>
      </c>
      <c r="G172" s="1">
        <f>VLOOKUP(D172, Winter!$A$1:$E$25, 2)</f>
        <v>282.300747198007</v>
      </c>
      <c r="H172" s="1">
        <f>VLOOKUP(D172, Winter!$A$1:$E$25, 3)</f>
        <v>272.72727272727298</v>
      </c>
      <c r="I172" s="1">
        <f>VLOOKUP(D172, Winter!$A$1:$E$25, 5)</f>
        <v>271.02803738317698</v>
      </c>
      <c r="J172" s="1">
        <f t="shared" si="13"/>
        <v>273.08853591484785</v>
      </c>
      <c r="K172" s="47">
        <f t="shared" si="14"/>
        <v>5.1089468489111534</v>
      </c>
      <c r="L172" s="48">
        <f>Solar!K189/1000*Variables!$B$3</f>
        <v>0</v>
      </c>
      <c r="M172" s="1">
        <f>IF(E172=1, VLOOKUP(D172, Sheet1!$E$2:$G$26, 2), Sheet1!$G$3)</f>
        <v>0.18618000000000001</v>
      </c>
      <c r="N172" s="1">
        <f>'Electricity Rates'!$J$3</f>
        <v>0.19270000000000001</v>
      </c>
      <c r="O172" s="145">
        <f>L172-K172</f>
        <v>-5.1089468489111534</v>
      </c>
      <c r="P172">
        <f t="shared" si="15"/>
        <v>0.98449405778517929</v>
      </c>
      <c r="Q172">
        <f>IF(O172&gt;0, IF(Q171+O172*Variables!$B$5&lt;Variables!$B$4, Q171+O172*Variables!$B$5, Variables!$B$4), IF(Q171&gt;-O172, Q171+O172/Variables!$B$5, 0))</f>
        <v>0</v>
      </c>
      <c r="R172">
        <f>IF(O172&gt;0, 0, IF(Q171&gt;-O172, 0, -O172 - Q171*Variables!$B$5))</f>
        <v>5.1089468489111534</v>
      </c>
      <c r="S172">
        <f t="shared" si="16"/>
        <v>0.95118372433027865</v>
      </c>
      <c r="T172">
        <f t="shared" si="17"/>
        <v>0</v>
      </c>
    </row>
    <row r="173" spans="1:20" x14ac:dyDescent="0.3">
      <c r="A173" s="3">
        <f t="shared" si="12"/>
        <v>43108</v>
      </c>
      <c r="B173">
        <v>1</v>
      </c>
      <c r="C173">
        <v>8</v>
      </c>
      <c r="D173">
        <v>4</v>
      </c>
      <c r="E173">
        <v>1</v>
      </c>
      <c r="F173" s="1">
        <f>VLOOKUP(A173,Weather!$A$1:$E$366, 5)</f>
        <v>3.7735849056604327E-2</v>
      </c>
      <c r="G173" s="1">
        <f>VLOOKUP(D173, Winter!$A$1:$E$25, 2)</f>
        <v>308.82074789439099</v>
      </c>
      <c r="H173" s="1">
        <f>VLOOKUP(D173, Winter!$A$1:$E$25, 3)</f>
        <v>281.81818181818198</v>
      </c>
      <c r="I173" s="1">
        <f>VLOOKUP(D173, Winter!$A$1:$E$25, 5)</f>
        <v>285.04672897196201</v>
      </c>
      <c r="J173" s="1">
        <f t="shared" si="13"/>
        <v>282.8371465757748</v>
      </c>
      <c r="K173" s="47">
        <f t="shared" si="14"/>
        <v>5.2913240898691338</v>
      </c>
      <c r="L173" s="48">
        <f>Solar!K190/1000*Variables!$B$3</f>
        <v>0</v>
      </c>
      <c r="M173" s="1">
        <f>IF(E173=1, VLOOKUP(D173, Sheet1!$E$2:$G$26, 2), Sheet1!$G$3)</f>
        <v>0.18618000000000001</v>
      </c>
      <c r="N173" s="1">
        <f>'Electricity Rates'!$J$3</f>
        <v>0.19270000000000001</v>
      </c>
      <c r="O173" s="145">
        <f>L173-K173</f>
        <v>-5.2913240898691338</v>
      </c>
      <c r="P173">
        <f t="shared" si="15"/>
        <v>1.0196381521177822</v>
      </c>
      <c r="Q173">
        <f>IF(O173&gt;0, IF(Q172+O173*Variables!$B$5&lt;Variables!$B$4, Q172+O173*Variables!$B$5, Variables!$B$4), IF(Q172&gt;-O173, Q172+O173/Variables!$B$5, 0))</f>
        <v>0</v>
      </c>
      <c r="R173">
        <f>IF(O173&gt;0, 0, IF(Q172&gt;-O173, 0, -O173 - Q172*Variables!$B$5))</f>
        <v>5.2913240898691338</v>
      </c>
      <c r="S173">
        <f t="shared" si="16"/>
        <v>0.98513871905183537</v>
      </c>
      <c r="T173">
        <f t="shared" si="17"/>
        <v>0</v>
      </c>
    </row>
    <row r="174" spans="1:20" x14ac:dyDescent="0.3">
      <c r="A174" s="3">
        <f t="shared" si="12"/>
        <v>43108</v>
      </c>
      <c r="B174">
        <v>1</v>
      </c>
      <c r="C174">
        <v>8</v>
      </c>
      <c r="D174">
        <v>5</v>
      </c>
      <c r="E174">
        <v>1</v>
      </c>
      <c r="F174" s="1">
        <f>VLOOKUP(A174,Weather!$A$1:$E$366, 5)</f>
        <v>3.7735849056604327E-2</v>
      </c>
      <c r="G174" s="1">
        <f>VLOOKUP(D174, Winter!$A$1:$E$25, 2)</f>
        <v>308.63160471300301</v>
      </c>
      <c r="H174" s="1">
        <f>VLOOKUP(D174, Winter!$A$1:$E$25, 3)</f>
        <v>300</v>
      </c>
      <c r="I174" s="1">
        <f>VLOOKUP(D174, Winter!$A$1:$E$25, 5)</f>
        <v>303.73831775700899</v>
      </c>
      <c r="J174" s="1">
        <f t="shared" si="13"/>
        <v>300.32572093256613</v>
      </c>
      <c r="K174" s="47">
        <f t="shared" si="14"/>
        <v>5.6185007564134128</v>
      </c>
      <c r="L174" s="48">
        <f>Solar!K191/1000*Variables!$B$3</f>
        <v>0</v>
      </c>
      <c r="M174" s="1">
        <f>IF(E174=1, VLOOKUP(D174, Sheet1!$E$2:$G$26, 2), Sheet1!$G$3)</f>
        <v>0.18618000000000001</v>
      </c>
      <c r="N174" s="1">
        <f>'Electricity Rates'!$J$3</f>
        <v>0.19270000000000001</v>
      </c>
      <c r="O174" s="145">
        <f>L174-K174</f>
        <v>-5.6185007564134128</v>
      </c>
      <c r="P174">
        <f t="shared" si="15"/>
        <v>1.0826850957608647</v>
      </c>
      <c r="Q174">
        <f>IF(O174&gt;0, IF(Q173+O174*Variables!$B$5&lt;Variables!$B$4, Q173+O174*Variables!$B$5, Variables!$B$4), IF(Q173&gt;-O174, Q173+O174/Variables!$B$5, 0))</f>
        <v>0</v>
      </c>
      <c r="R174">
        <f>IF(O174&gt;0, 0, IF(Q173&gt;-O174, 0, -O174 - Q173*Variables!$B$5))</f>
        <v>5.6185007564134128</v>
      </c>
      <c r="S174">
        <f t="shared" si="16"/>
        <v>1.0460524708290493</v>
      </c>
      <c r="T174">
        <f t="shared" si="17"/>
        <v>0</v>
      </c>
    </row>
    <row r="175" spans="1:20" x14ac:dyDescent="0.3">
      <c r="A175" s="3">
        <f t="shared" si="12"/>
        <v>43108</v>
      </c>
      <c r="B175">
        <v>1</v>
      </c>
      <c r="C175">
        <v>8</v>
      </c>
      <c r="D175">
        <v>6</v>
      </c>
      <c r="E175">
        <v>1</v>
      </c>
      <c r="F175" s="1">
        <f>VLOOKUP(A175,Weather!$A$1:$E$366, 5)</f>
        <v>3.7735849056604327E-2</v>
      </c>
      <c r="G175" s="1">
        <f>VLOOKUP(D175, Winter!$A$1:$E$25, 2)</f>
        <v>331.81818181818198</v>
      </c>
      <c r="H175" s="1">
        <f>VLOOKUP(D175, Winter!$A$1:$E$25, 3)</f>
        <v>317.955250948497</v>
      </c>
      <c r="I175" s="1">
        <f>VLOOKUP(D175, Winter!$A$1:$E$25, 5)</f>
        <v>322.42990654205602</v>
      </c>
      <c r="J175" s="1">
        <f t="shared" si="13"/>
        <v>318.47838041527757</v>
      </c>
      <c r="K175" s="47">
        <f t="shared" si="14"/>
        <v>5.9581011433460711</v>
      </c>
      <c r="L175" s="48">
        <f>Solar!K192/1000*Variables!$B$3</f>
        <v>0</v>
      </c>
      <c r="M175" s="1">
        <f>IF(E175=1, VLOOKUP(D175, Sheet1!$E$2:$G$26, 2), Sheet1!$G$3)</f>
        <v>0.18618000000000001</v>
      </c>
      <c r="N175" s="1">
        <f>'Electricity Rates'!$J$3</f>
        <v>0.19270000000000001</v>
      </c>
      <c r="O175" s="145">
        <f>L175-K175</f>
        <v>-5.9581011433460711</v>
      </c>
      <c r="P175">
        <f t="shared" si="15"/>
        <v>1.1481260903227879</v>
      </c>
      <c r="Q175">
        <f>IF(O175&gt;0, IF(Q174+O175*Variables!$B$5&lt;Variables!$B$4, Q174+O175*Variables!$B$5, Variables!$B$4), IF(Q174&gt;-O175, Q174+O175/Variables!$B$5, 0))</f>
        <v>0</v>
      </c>
      <c r="R175">
        <f>IF(O175&gt;0, 0, IF(Q174&gt;-O175, 0, -O175 - Q174*Variables!$B$5))</f>
        <v>5.9581011433460711</v>
      </c>
      <c r="S175">
        <f t="shared" si="16"/>
        <v>1.1092792708681716</v>
      </c>
      <c r="T175">
        <f t="shared" si="17"/>
        <v>0</v>
      </c>
    </row>
    <row r="176" spans="1:20" x14ac:dyDescent="0.3">
      <c r="A176" s="3">
        <f t="shared" si="12"/>
        <v>43108</v>
      </c>
      <c r="B176">
        <v>1</v>
      </c>
      <c r="C176">
        <v>8</v>
      </c>
      <c r="D176">
        <v>7</v>
      </c>
      <c r="E176">
        <v>1</v>
      </c>
      <c r="F176" s="1">
        <f>VLOOKUP(A176,Weather!$A$1:$E$366, 5)</f>
        <v>3.7735849056604327E-2</v>
      </c>
      <c r="G176" s="1">
        <f>VLOOKUP(D176, Winter!$A$1:$E$25, 2)</f>
        <v>445.45454545454498</v>
      </c>
      <c r="H176" s="1">
        <f>VLOOKUP(D176, Winter!$A$1:$E$25, 3)</f>
        <v>393.94630558862502</v>
      </c>
      <c r="I176" s="1">
        <f>VLOOKUP(D176, Winter!$A$1:$E$25, 5)</f>
        <v>313.08411214953298</v>
      </c>
      <c r="J176" s="1">
        <f t="shared" si="13"/>
        <v>395.89001275337677</v>
      </c>
      <c r="K176" s="47">
        <f t="shared" si="14"/>
        <v>7.4063198090542484</v>
      </c>
      <c r="L176" s="48">
        <f>Solar!K193/1000*Variables!$B$3</f>
        <v>0</v>
      </c>
      <c r="M176" s="1">
        <f>IF(E176=1, VLOOKUP(D176, Sheet1!$E$2:$G$26, 2), Sheet1!$G$3)</f>
        <v>0.18618000000000001</v>
      </c>
      <c r="N176" s="1">
        <f>'Electricity Rates'!$J$3</f>
        <v>0.19270000000000001</v>
      </c>
      <c r="O176" s="145">
        <f>L176-K176</f>
        <v>-7.4063198090542484</v>
      </c>
      <c r="P176">
        <f t="shared" si="15"/>
        <v>1.4271978272047536</v>
      </c>
      <c r="Q176">
        <f>IF(O176&gt;0, IF(Q175+O176*Variables!$B$5&lt;Variables!$B$4, Q175+O176*Variables!$B$5, Variables!$B$4), IF(Q175&gt;-O176, Q175+O176/Variables!$B$5, 0))</f>
        <v>0</v>
      </c>
      <c r="R176">
        <f>IF(O176&gt;0, 0, IF(Q175&gt;-O176, 0, -O176 - Q175*Variables!$B$5))</f>
        <v>7.4063198090542484</v>
      </c>
      <c r="S176">
        <f t="shared" si="16"/>
        <v>1.37890862204972</v>
      </c>
      <c r="T176">
        <f t="shared" si="17"/>
        <v>0</v>
      </c>
    </row>
    <row r="177" spans="1:20" x14ac:dyDescent="0.3">
      <c r="A177" s="3">
        <f t="shared" si="12"/>
        <v>43108</v>
      </c>
      <c r="B177">
        <v>1</v>
      </c>
      <c r="C177">
        <v>8</v>
      </c>
      <c r="D177">
        <v>8</v>
      </c>
      <c r="E177">
        <v>1</v>
      </c>
      <c r="F177" s="1">
        <f>VLOOKUP(A177,Weather!$A$1:$E$366, 5)</f>
        <v>3.7735849056604327E-2</v>
      </c>
      <c r="G177" s="1">
        <f>VLOOKUP(D177, Winter!$A$1:$E$25, 2)</f>
        <v>654.54545454545405</v>
      </c>
      <c r="H177" s="1">
        <f>VLOOKUP(D177, Winter!$A$1:$E$25, 3)</f>
        <v>498.50910668787998</v>
      </c>
      <c r="I177" s="1">
        <f>VLOOKUP(D177, Winter!$A$1:$E$25, 5)</f>
        <v>294.39252336448601</v>
      </c>
      <c r="J177" s="1">
        <f t="shared" si="13"/>
        <v>504.3972707579772</v>
      </c>
      <c r="K177" s="47">
        <f t="shared" si="14"/>
        <v>9.4362761820286458</v>
      </c>
      <c r="L177" s="48">
        <f>Solar!K194/1000*Variables!$B$3</f>
        <v>0.27339999999999998</v>
      </c>
      <c r="M177" s="1">
        <f>IF(E177=1, VLOOKUP(D177, Sheet1!$E$2:$G$26, 2), Sheet1!$G$3)</f>
        <v>0.18618000000000001</v>
      </c>
      <c r="N177" s="1">
        <f>'Electricity Rates'!$J$3</f>
        <v>0.19270000000000001</v>
      </c>
      <c r="O177" s="145">
        <f>L177-K177</f>
        <v>-9.1628761820286453</v>
      </c>
      <c r="P177">
        <f t="shared" si="15"/>
        <v>1.8183704202769202</v>
      </c>
      <c r="Q177">
        <f>IF(O177&gt;0, IF(Q176+O177*Variables!$B$5&lt;Variables!$B$4, Q176+O177*Variables!$B$5, Variables!$B$4), IF(Q176&gt;-O177, Q176+O177/Variables!$B$5, 0))</f>
        <v>0</v>
      </c>
      <c r="R177">
        <f>IF(O177&gt;0, 0, IF(Q176&gt;-O177, 0, -O177 - Q176*Variables!$B$5))</f>
        <v>9.1628761820286453</v>
      </c>
      <c r="S177">
        <f t="shared" si="16"/>
        <v>1.7059442875700932</v>
      </c>
      <c r="T177">
        <f t="shared" si="17"/>
        <v>0</v>
      </c>
    </row>
    <row r="178" spans="1:20" x14ac:dyDescent="0.3">
      <c r="A178" s="3">
        <f t="shared" si="12"/>
        <v>43108</v>
      </c>
      <c r="B178">
        <v>1</v>
      </c>
      <c r="C178">
        <v>8</v>
      </c>
      <c r="D178">
        <v>9</v>
      </c>
      <c r="E178">
        <v>1</v>
      </c>
      <c r="F178" s="1">
        <f>VLOOKUP(A178,Weather!$A$1:$E$366, 5)</f>
        <v>3.7735849056604327E-2</v>
      </c>
      <c r="G178" s="1">
        <f>VLOOKUP(D178, Winter!$A$1:$E$25, 2)</f>
        <v>801.59817351598099</v>
      </c>
      <c r="H178" s="1">
        <f>VLOOKUP(D178, Winter!$A$1:$E$25, 3)</f>
        <v>564.97068280688404</v>
      </c>
      <c r="I178" s="1">
        <f>VLOOKUP(D178, Winter!$A$1:$E$25, 5)</f>
        <v>313.08411214953298</v>
      </c>
      <c r="J178" s="1">
        <f t="shared" si="13"/>
        <v>573.90002207892553</v>
      </c>
      <c r="K178" s="47">
        <f t="shared" si="14"/>
        <v>10.736535312871597</v>
      </c>
      <c r="L178" s="48">
        <f>Solar!K195/1000*Variables!$B$3</f>
        <v>3.0555499999999998</v>
      </c>
      <c r="M178" s="1">
        <f>IF(E178=1, VLOOKUP(D178, Sheet1!$E$2:$G$26, 2), Sheet1!$G$3)</f>
        <v>0.20441999999999999</v>
      </c>
      <c r="N178" s="1">
        <f>'Electricity Rates'!$J$3</f>
        <v>0.19270000000000001</v>
      </c>
      <c r="O178" s="145">
        <f>L178-K178</f>
        <v>-7.6809853128715968</v>
      </c>
      <c r="P178">
        <f t="shared" si="15"/>
        <v>2.068930354790357</v>
      </c>
      <c r="Q178">
        <f>IF(O178&gt;0, IF(Q177+O178*Variables!$B$5&lt;Variables!$B$4, Q177+O178*Variables!$B$5, Variables!$B$4), IF(Q177&gt;-O178, Q177+O178/Variables!$B$5, 0))</f>
        <v>0</v>
      </c>
      <c r="R178">
        <f>IF(O178&gt;0, 0, IF(Q177&gt;-O178, 0, -O178 - Q177*Variables!$B$5))</f>
        <v>7.6809853128715968</v>
      </c>
      <c r="S178">
        <f t="shared" si="16"/>
        <v>1.5701470176572117</v>
      </c>
      <c r="T178">
        <f t="shared" si="17"/>
        <v>0</v>
      </c>
    </row>
    <row r="179" spans="1:20" x14ac:dyDescent="0.3">
      <c r="A179" s="3">
        <f t="shared" si="12"/>
        <v>43108</v>
      </c>
      <c r="B179">
        <v>1</v>
      </c>
      <c r="C179">
        <v>8</v>
      </c>
      <c r="D179">
        <v>10</v>
      </c>
      <c r="E179">
        <v>1</v>
      </c>
      <c r="F179" s="1">
        <f>VLOOKUP(A179,Weather!$A$1:$E$366, 5)</f>
        <v>3.7735849056604327E-2</v>
      </c>
      <c r="G179" s="1">
        <f>VLOOKUP(D179, Winter!$A$1:$E$25, 2)</f>
        <v>929.05770029057601</v>
      </c>
      <c r="H179" s="1">
        <f>VLOOKUP(D179, Winter!$A$1:$E$25, 3)</f>
        <v>583.82380756350199</v>
      </c>
      <c r="I179" s="1">
        <f>VLOOKUP(D179, Winter!$A$1:$E$25, 5)</f>
        <v>331.77570093457899</v>
      </c>
      <c r="J179" s="1">
        <f t="shared" si="13"/>
        <v>596.85150162867478</v>
      </c>
      <c r="K179" s="47">
        <f t="shared" si="14"/>
        <v>11.165912140173139</v>
      </c>
      <c r="L179" s="48">
        <f>Solar!K196/1000*Variables!$B$3</f>
        <v>3.7375499999999997</v>
      </c>
      <c r="M179" s="1">
        <f>IF(E179=1, VLOOKUP(D179, Sheet1!$E$2:$G$26, 2), Sheet1!$G$3)</f>
        <v>0.20441999999999999</v>
      </c>
      <c r="N179" s="1">
        <f>'Electricity Rates'!$J$3</f>
        <v>0.19270000000000001</v>
      </c>
      <c r="O179" s="145">
        <f>L179-K179</f>
        <v>-7.4283621401731397</v>
      </c>
      <c r="P179">
        <f t="shared" si="15"/>
        <v>2.1516712694113642</v>
      </c>
      <c r="Q179">
        <f>IF(O179&gt;0, IF(Q178+O179*Variables!$B$5&lt;Variables!$B$4, Q178+O179*Variables!$B$5, Variables!$B$4), IF(Q178&gt;-O179, Q178+O179/Variables!$B$5, 0))</f>
        <v>0</v>
      </c>
      <c r="R179">
        <f>IF(O179&gt;0, 0, IF(Q178&gt;-O179, 0, -O179 - Q178*Variables!$B$5))</f>
        <v>7.4283621401731397</v>
      </c>
      <c r="S179">
        <f t="shared" si="16"/>
        <v>1.5185057886941931</v>
      </c>
      <c r="T179">
        <f t="shared" si="17"/>
        <v>0</v>
      </c>
    </row>
    <row r="180" spans="1:20" x14ac:dyDescent="0.3">
      <c r="A180" s="3">
        <f t="shared" si="12"/>
        <v>43108</v>
      </c>
      <c r="B180">
        <v>1</v>
      </c>
      <c r="C180">
        <v>8</v>
      </c>
      <c r="D180">
        <v>11</v>
      </c>
      <c r="E180">
        <v>1</v>
      </c>
      <c r="F180" s="1">
        <f>VLOOKUP(A180,Weather!$A$1:$E$366, 5)</f>
        <v>3.7735849056604327E-2</v>
      </c>
      <c r="G180" s="1">
        <f>VLOOKUP(D180, Winter!$A$1:$E$25, 2)</f>
        <v>1001.98733914487</v>
      </c>
      <c r="H180" s="1">
        <f>VLOOKUP(D180, Winter!$A$1:$E$25, 3)</f>
        <v>602.66024321587895</v>
      </c>
      <c r="I180" s="1">
        <f>VLOOKUP(D180, Winter!$A$1:$E$25, 5)</f>
        <v>331.77570093457899</v>
      </c>
      <c r="J180" s="1">
        <f t="shared" si="13"/>
        <v>617.72919023206748</v>
      </c>
      <c r="K180" s="47">
        <f t="shared" si="14"/>
        <v>11.556492436945868</v>
      </c>
      <c r="L180" s="48">
        <f>Solar!K197/1000*Variables!$B$3</f>
        <v>14.798549999999999</v>
      </c>
      <c r="M180" s="1">
        <f>IF(E180=1, VLOOKUP(D180, Sheet1!$E$2:$G$26, 2), Sheet1!$G$3)</f>
        <v>0.20441999999999999</v>
      </c>
      <c r="N180" s="1">
        <f>'Electricity Rates'!$J$3</f>
        <v>0.19270000000000001</v>
      </c>
      <c r="O180" s="145">
        <f>L180-K180</f>
        <v>3.2420575630541304</v>
      </c>
      <c r="P180">
        <f t="shared" si="15"/>
        <v>2.2269360925994688</v>
      </c>
      <c r="Q180">
        <f>IF(O180&gt;0, IF(Q179+O180*Variables!$B$5&lt;Variables!$B$4, Q179+O180*Variables!$B$5, Variables!$B$4), IF(Q179&gt;-O180, Q179+O180/Variables!$B$5, 0))</f>
        <v>3.0475341092708823</v>
      </c>
      <c r="R180">
        <f>IF(O180&gt;0, 0, IF(Q179&gt;-O180, 0, -O180 - Q179*Variables!$B$5))</f>
        <v>0</v>
      </c>
      <c r="S180">
        <f t="shared" si="16"/>
        <v>0</v>
      </c>
      <c r="T180">
        <f t="shared" si="17"/>
        <v>0</v>
      </c>
    </row>
    <row r="181" spans="1:20" x14ac:dyDescent="0.3">
      <c r="A181" s="3">
        <f t="shared" si="12"/>
        <v>43108</v>
      </c>
      <c r="B181">
        <v>1</v>
      </c>
      <c r="C181">
        <v>8</v>
      </c>
      <c r="D181">
        <v>12</v>
      </c>
      <c r="E181">
        <v>1</v>
      </c>
      <c r="F181" s="1">
        <f>VLOOKUP(A181,Weather!$A$1:$E$366, 5)</f>
        <v>3.7735849056604327E-2</v>
      </c>
      <c r="G181" s="1">
        <f>VLOOKUP(D181, Winter!$A$1:$E$25, 2)</f>
        <v>1020.36633457866</v>
      </c>
      <c r="H181" s="1">
        <f>VLOOKUP(D181, Winter!$A$1:$E$25, 3)</f>
        <v>602.46553699974402</v>
      </c>
      <c r="I181" s="1">
        <f>VLOOKUP(D181, Winter!$A$1:$E$25, 5)</f>
        <v>327.10280373831802</v>
      </c>
      <c r="J181" s="1">
        <f t="shared" si="13"/>
        <v>618.23537841781661</v>
      </c>
      <c r="K181" s="47">
        <f t="shared" si="14"/>
        <v>11.565962217608302</v>
      </c>
      <c r="L181" s="48">
        <f>Solar!K198/1000*Variables!$B$3</f>
        <v>9.0554500000000004</v>
      </c>
      <c r="M181" s="1">
        <f>IF(E181=1, VLOOKUP(D181, Sheet1!$E$2:$G$26, 2), Sheet1!$G$3)</f>
        <v>0.20441999999999999</v>
      </c>
      <c r="N181" s="1">
        <f>'Electricity Rates'!$J$3</f>
        <v>0.19270000000000001</v>
      </c>
      <c r="O181" s="145">
        <f>L181-K181</f>
        <v>-2.5105122176083015</v>
      </c>
      <c r="P181">
        <f t="shared" si="15"/>
        <v>2.2287609193331197</v>
      </c>
      <c r="Q181">
        <f>IF(O181&gt;0, IF(Q180+O181*Variables!$B$5&lt;Variables!$B$4, Q180+O181*Variables!$B$5, Variables!$B$4), IF(Q180&gt;-O181, Q180+O181/Variables!$B$5, 0))</f>
        <v>0.37677643096417857</v>
      </c>
      <c r="R181">
        <f>IF(O181&gt;0, 0, IF(Q180&gt;-O181, 0, -O181 - Q180*Variables!$B$5))</f>
        <v>0</v>
      </c>
      <c r="S181">
        <f t="shared" si="16"/>
        <v>0</v>
      </c>
      <c r="T181">
        <f t="shared" si="17"/>
        <v>0</v>
      </c>
    </row>
    <row r="182" spans="1:20" x14ac:dyDescent="0.3">
      <c r="A182" s="3">
        <f t="shared" si="12"/>
        <v>43108</v>
      </c>
      <c r="B182">
        <v>1</v>
      </c>
      <c r="C182">
        <v>8</v>
      </c>
      <c r="D182">
        <v>13</v>
      </c>
      <c r="E182">
        <v>1</v>
      </c>
      <c r="F182" s="1">
        <f>VLOOKUP(A182,Weather!$A$1:$E$366, 5)</f>
        <v>3.7735849056604327E-2</v>
      </c>
      <c r="G182" s="1">
        <f>VLOOKUP(D182, Winter!$A$1:$E$25, 2)</f>
        <v>1065.99730178497</v>
      </c>
      <c r="H182" s="1">
        <f>VLOOKUP(D182, Winter!$A$1:$E$25, 3)</f>
        <v>611.78362020049099</v>
      </c>
      <c r="I182" s="1">
        <f>VLOOKUP(D182, Winter!$A$1:$E$25, 5)</f>
        <v>322.42990654205602</v>
      </c>
      <c r="J182" s="1">
        <f t="shared" si="13"/>
        <v>628.92375912820739</v>
      </c>
      <c r="K182" s="47">
        <f t="shared" si="14"/>
        <v>11.765920699085315</v>
      </c>
      <c r="L182" s="48">
        <f>Solar!K199/1000*Variables!$B$3</f>
        <v>8.2549499999999991</v>
      </c>
      <c r="M182" s="1">
        <f>IF(E182=1, VLOOKUP(D182, Sheet1!$E$2:$G$26, 2), Sheet1!$G$3)</f>
        <v>0.20441999999999999</v>
      </c>
      <c r="N182" s="1">
        <f>'Electricity Rates'!$J$3</f>
        <v>0.19270000000000001</v>
      </c>
      <c r="O182" s="145">
        <f>L182-K182</f>
        <v>-3.5109706990853162</v>
      </c>
      <c r="P182">
        <f t="shared" si="15"/>
        <v>2.2672929187137405</v>
      </c>
      <c r="Q182">
        <f>IF(O182&gt;0, IF(Q181+O182*Variables!$B$5&lt;Variables!$B$4, Q181+O182*Variables!$B$5, Variables!$B$4), IF(Q181&gt;-O182, Q181+O182/Variables!$B$5, 0))</f>
        <v>0</v>
      </c>
      <c r="R182">
        <f>IF(O182&gt;0, 0, IF(Q181&gt;-O182, 0, -O182 - Q181*Variables!$B$5))</f>
        <v>3.1568008539789885</v>
      </c>
      <c r="S182">
        <f t="shared" si="16"/>
        <v>0.64531323057038481</v>
      </c>
      <c r="T182">
        <f t="shared" si="17"/>
        <v>0</v>
      </c>
    </row>
    <row r="183" spans="1:20" x14ac:dyDescent="0.3">
      <c r="A183" s="3">
        <f t="shared" si="12"/>
        <v>43108</v>
      </c>
      <c r="B183">
        <v>1</v>
      </c>
      <c r="C183">
        <v>8</v>
      </c>
      <c r="D183">
        <v>14</v>
      </c>
      <c r="E183">
        <v>1</v>
      </c>
      <c r="F183" s="1">
        <f>VLOOKUP(A183,Weather!$A$1:$E$366, 5)</f>
        <v>3.7735849056604327E-2</v>
      </c>
      <c r="G183" s="1">
        <f>VLOOKUP(D183, Winter!$A$1:$E$25, 2)</f>
        <v>1084.3762972187601</v>
      </c>
      <c r="H183" s="1">
        <f>VLOOKUP(D183, Winter!$A$1:$E$25, 3)</f>
        <v>611.59447701910301</v>
      </c>
      <c r="I183" s="1">
        <f>VLOOKUP(D183, Winter!$A$1:$E$25, 5)</f>
        <v>303.73831775700899</v>
      </c>
      <c r="J183" s="1">
        <f t="shared" si="13"/>
        <v>629.43530042286397</v>
      </c>
      <c r="K183" s="47">
        <f t="shared" si="14"/>
        <v>11.775490625836976</v>
      </c>
      <c r="L183" s="48">
        <f>Solar!K200/1000*Variables!$B$3</f>
        <v>6.1171500000000005</v>
      </c>
      <c r="M183" s="1">
        <f>IF(E183=1, VLOOKUP(D183, Sheet1!$E$2:$G$26, 2), Sheet1!$G$3)</f>
        <v>0.20441999999999999</v>
      </c>
      <c r="N183" s="1">
        <f>'Electricity Rates'!$J$3</f>
        <v>0.19270000000000001</v>
      </c>
      <c r="O183" s="145">
        <f>L183-K183</f>
        <v>-5.6583406258369759</v>
      </c>
      <c r="P183">
        <f t="shared" si="15"/>
        <v>2.2691370435987857</v>
      </c>
      <c r="Q183">
        <f>IF(O183&gt;0, IF(Q182+O183*Variables!$B$5&lt;Variables!$B$4, Q182+O183*Variables!$B$5, Variables!$B$4), IF(Q182&gt;-O183, Q182+O183/Variables!$B$5, 0))</f>
        <v>0</v>
      </c>
      <c r="R183">
        <f>IF(O183&gt;0, 0, IF(Q182&gt;-O183, 0, -O183 - Q182*Variables!$B$5))</f>
        <v>5.6583406258369759</v>
      </c>
      <c r="S183">
        <f t="shared" si="16"/>
        <v>1.1566779907335947</v>
      </c>
      <c r="T183">
        <f t="shared" si="17"/>
        <v>0</v>
      </c>
    </row>
    <row r="184" spans="1:20" x14ac:dyDescent="0.3">
      <c r="A184" s="3">
        <f t="shared" si="12"/>
        <v>43108</v>
      </c>
      <c r="B184">
        <v>1</v>
      </c>
      <c r="C184">
        <v>8</v>
      </c>
      <c r="D184">
        <v>15</v>
      </c>
      <c r="E184">
        <v>1</v>
      </c>
      <c r="F184" s="1">
        <f>VLOOKUP(A184,Weather!$A$1:$E$366, 5)</f>
        <v>3.7735849056604327E-2</v>
      </c>
      <c r="G184" s="1">
        <f>VLOOKUP(D184, Winter!$A$1:$E$25, 2)</f>
        <v>1093.6540058115399</v>
      </c>
      <c r="H184" s="1">
        <f>VLOOKUP(D184, Winter!$A$1:$E$25, 3)</f>
        <v>601.87029228184497</v>
      </c>
      <c r="I184" s="1">
        <f>VLOOKUP(D184, Winter!$A$1:$E$25, 5)</f>
        <v>271.02803738317698</v>
      </c>
      <c r="J184" s="1">
        <f t="shared" si="13"/>
        <v>620.42816826409785</v>
      </c>
      <c r="K184" s="47">
        <f t="shared" si="14"/>
        <v>11.606984982397581</v>
      </c>
      <c r="L184" s="48">
        <f>Solar!K201/1000*Variables!$B$3</f>
        <v>9.6084499999999995</v>
      </c>
      <c r="M184" s="1">
        <f>IF(E184=1, VLOOKUP(D184, Sheet1!$E$2:$G$26, 2), Sheet1!$G$3)</f>
        <v>0.20441999999999999</v>
      </c>
      <c r="N184" s="1">
        <f>'Electricity Rates'!$J$3</f>
        <v>0.19270000000000001</v>
      </c>
      <c r="O184" s="145">
        <f>L184-K184</f>
        <v>-1.9985349823975813</v>
      </c>
      <c r="P184">
        <f t="shared" si="15"/>
        <v>2.2366660061080141</v>
      </c>
      <c r="Q184">
        <f>IF(O184&gt;0, IF(Q183+O184*Variables!$B$5&lt;Variables!$B$4, Q183+O184*Variables!$B$5, Variables!$B$4), IF(Q183&gt;-O184, Q183+O184/Variables!$B$5, 0))</f>
        <v>0</v>
      </c>
      <c r="R184">
        <f>IF(O184&gt;0, 0, IF(Q183&gt;-O184, 0, -O184 - Q183*Variables!$B$5))</f>
        <v>1.9985349823975813</v>
      </c>
      <c r="S184">
        <f t="shared" si="16"/>
        <v>0.40854052110171357</v>
      </c>
      <c r="T184">
        <f t="shared" si="17"/>
        <v>0</v>
      </c>
    </row>
    <row r="185" spans="1:20" x14ac:dyDescent="0.3">
      <c r="A185" s="3">
        <f t="shared" si="12"/>
        <v>43108</v>
      </c>
      <c r="B185">
        <v>1</v>
      </c>
      <c r="C185">
        <v>8</v>
      </c>
      <c r="D185">
        <v>16</v>
      </c>
      <c r="E185">
        <v>1</v>
      </c>
      <c r="F185" s="1">
        <f>VLOOKUP(A185,Weather!$A$1:$E$366, 5)</f>
        <v>3.7735849056604327E-2</v>
      </c>
      <c r="G185" s="1">
        <f>VLOOKUP(D185, Winter!$A$1:$E$25, 2)</f>
        <v>1039.2953507679499</v>
      </c>
      <c r="H185" s="1">
        <f>VLOOKUP(D185, Winter!$A$1:$E$25, 3)</f>
        <v>558.82352941176396</v>
      </c>
      <c r="I185" s="1">
        <f>VLOOKUP(D185, Winter!$A$1:$E$25, 5)</f>
        <v>252.336448598131</v>
      </c>
      <c r="J185" s="1">
        <f t="shared" si="13"/>
        <v>576.95454153841274</v>
      </c>
      <c r="K185" s="47">
        <f t="shared" si="14"/>
        <v>10.793679335835456</v>
      </c>
      <c r="L185" s="48">
        <f>Solar!K202/1000*Variables!$B$3</f>
        <v>8.9056999999999995</v>
      </c>
      <c r="M185" s="1">
        <f>IF(E185=1, VLOOKUP(D185, Sheet1!$E$2:$G$26, 2), Sheet1!$G$3)</f>
        <v>0.20441999999999999</v>
      </c>
      <c r="N185" s="1">
        <f>'Electricity Rates'!$J$3</f>
        <v>0.19270000000000001</v>
      </c>
      <c r="O185" s="145">
        <f>L185-K185</f>
        <v>-1.8879793358354569</v>
      </c>
      <c r="P185">
        <f t="shared" si="15"/>
        <v>2.0799420080154927</v>
      </c>
      <c r="Q185">
        <f>IF(O185&gt;0, IF(Q184+O185*Variables!$B$5&lt;Variables!$B$4, Q184+O185*Variables!$B$5, Variables!$B$4), IF(Q184&gt;-O185, Q184+O185/Variables!$B$5, 0))</f>
        <v>0</v>
      </c>
      <c r="R185">
        <f>IF(O185&gt;0, 0, IF(Q184&gt;-O185, 0, -O185 - Q184*Variables!$B$5))</f>
        <v>1.8879793358354569</v>
      </c>
      <c r="S185">
        <f t="shared" si="16"/>
        <v>0.38594073583148408</v>
      </c>
      <c r="T185">
        <f t="shared" si="17"/>
        <v>0</v>
      </c>
    </row>
    <row r="186" spans="1:20" x14ac:dyDescent="0.3">
      <c r="A186" s="3">
        <f t="shared" si="12"/>
        <v>43108</v>
      </c>
      <c r="B186">
        <v>1</v>
      </c>
      <c r="C186">
        <v>8</v>
      </c>
      <c r="D186">
        <v>17</v>
      </c>
      <c r="E186">
        <v>1</v>
      </c>
      <c r="F186" s="1">
        <f>VLOOKUP(A186,Weather!$A$1:$E$366, 5)</f>
        <v>3.7735849056604327E-2</v>
      </c>
      <c r="G186" s="1">
        <f>VLOOKUP(D186, Winter!$A$1:$E$25, 2)</f>
        <v>889.47696139476898</v>
      </c>
      <c r="H186" s="1">
        <f>VLOOKUP(D186, Winter!$A$1:$E$25, 3)</f>
        <v>506.24728802056097</v>
      </c>
      <c r="I186" s="1">
        <f>VLOOKUP(D186, Winter!$A$1:$E$25, 5)</f>
        <v>228.971962616822</v>
      </c>
      <c r="J186" s="1">
        <f t="shared" si="13"/>
        <v>520.70878512902186</v>
      </c>
      <c r="K186" s="47">
        <f t="shared" si="14"/>
        <v>9.7414323822614612</v>
      </c>
      <c r="L186" s="48">
        <f>Solar!K203/1000*Variables!$B$3</f>
        <v>3.2447499999999998</v>
      </c>
      <c r="M186" s="1">
        <f>IF(E186=1, VLOOKUP(D186, Sheet1!$E$2:$G$26, 2), Sheet1!$G$3)</f>
        <v>0.20441999999999999</v>
      </c>
      <c r="N186" s="1">
        <f>'Electricity Rates'!$J$3</f>
        <v>0.19270000000000001</v>
      </c>
      <c r="O186" s="145">
        <f>L186-K186</f>
        <v>-6.4966823822614614</v>
      </c>
      <c r="P186">
        <f t="shared" si="15"/>
        <v>1.8771740200617837</v>
      </c>
      <c r="Q186">
        <f>IF(O186&gt;0, IF(Q185+O186*Variables!$B$5&lt;Variables!$B$4, Q185+O186*Variables!$B$5, Variables!$B$4), IF(Q185&gt;-O186, Q185+O186/Variables!$B$5, 0))</f>
        <v>0</v>
      </c>
      <c r="R186">
        <f>IF(O186&gt;0, 0, IF(Q185&gt;-O186, 0, -O186 - Q185*Variables!$B$5))</f>
        <v>6.4966823822614614</v>
      </c>
      <c r="S186">
        <f t="shared" si="16"/>
        <v>1.3280518125818879</v>
      </c>
      <c r="T186">
        <f t="shared" si="17"/>
        <v>0</v>
      </c>
    </row>
    <row r="187" spans="1:20" x14ac:dyDescent="0.3">
      <c r="A187" s="3">
        <f t="shared" si="12"/>
        <v>43108</v>
      </c>
      <c r="B187">
        <v>1</v>
      </c>
      <c r="C187">
        <v>8</v>
      </c>
      <c r="D187">
        <v>18</v>
      </c>
      <c r="E187">
        <v>1</v>
      </c>
      <c r="F187" s="1">
        <f>VLOOKUP(A187,Weather!$A$1:$E$366, 5)</f>
        <v>3.7735849056604327E-2</v>
      </c>
      <c r="G187" s="1">
        <f>VLOOKUP(D187, Winter!$A$1:$E$25, 2)</f>
        <v>689.67932752179297</v>
      </c>
      <c r="H187" s="1">
        <f>VLOOKUP(D187, Winter!$A$1:$E$25, 3)</f>
        <v>477.48083534529701</v>
      </c>
      <c r="I187" s="1">
        <f>VLOOKUP(D187, Winter!$A$1:$E$25, 5)</f>
        <v>257.009345794392</v>
      </c>
      <c r="J187" s="1">
        <f t="shared" si="13"/>
        <v>485.48832561610828</v>
      </c>
      <c r="K187" s="47">
        <f t="shared" si="14"/>
        <v>9.0825271849308429</v>
      </c>
      <c r="L187" s="48">
        <f>Solar!K204/1000*Variables!$B$3</f>
        <v>0</v>
      </c>
      <c r="M187" s="1">
        <f>IF(E187=1, VLOOKUP(D187, Sheet1!$E$2:$G$26, 2), Sheet1!$G$3)</f>
        <v>0.20441999999999999</v>
      </c>
      <c r="N187" s="1">
        <f>'Electricity Rates'!$J$3</f>
        <v>0.19270000000000001</v>
      </c>
      <c r="O187" s="145">
        <f>L187-K187</f>
        <v>-9.0825271849308429</v>
      </c>
      <c r="P187">
        <f t="shared" si="15"/>
        <v>1.7502029885361736</v>
      </c>
      <c r="Q187">
        <f>IF(O187&gt;0, IF(Q186+O187*Variables!$B$5&lt;Variables!$B$4, Q186+O187*Variables!$B$5, Variables!$B$4), IF(Q186&gt;-O187, Q186+O187/Variables!$B$5, 0))</f>
        <v>0</v>
      </c>
      <c r="R187">
        <f>IF(O187&gt;0, 0, IF(Q186&gt;-O187, 0, -O187 - Q186*Variables!$B$5))</f>
        <v>9.0825271849308429</v>
      </c>
      <c r="S187">
        <f t="shared" si="16"/>
        <v>1.8566502071435629</v>
      </c>
      <c r="T187">
        <f t="shared" si="17"/>
        <v>0</v>
      </c>
    </row>
    <row r="188" spans="1:20" x14ac:dyDescent="0.3">
      <c r="A188" s="3">
        <f t="shared" si="12"/>
        <v>43108</v>
      </c>
      <c r="B188">
        <v>1</v>
      </c>
      <c r="C188">
        <v>8</v>
      </c>
      <c r="D188">
        <v>19</v>
      </c>
      <c r="E188">
        <v>1</v>
      </c>
      <c r="F188" s="1">
        <f>VLOOKUP(A188,Weather!$A$1:$E$366, 5)</f>
        <v>3.7735849056604327E-2</v>
      </c>
      <c r="G188" s="1">
        <f>VLOOKUP(D188, Winter!$A$1:$E$25, 2)</f>
        <v>503.50249066002402</v>
      </c>
      <c r="H188" s="1">
        <f>VLOOKUP(D188, Winter!$A$1:$E$25, 3)</f>
        <v>367.75553800108997</v>
      </c>
      <c r="I188" s="1">
        <f>VLOOKUP(D188, Winter!$A$1:$E$25, 5)</f>
        <v>266.355140186916</v>
      </c>
      <c r="J188" s="1">
        <f t="shared" si="13"/>
        <v>372.87806451652153</v>
      </c>
      <c r="K188" s="47">
        <f t="shared" si="14"/>
        <v>6.9758117321108548</v>
      </c>
      <c r="L188" s="48">
        <f>Solar!K205/1000*Variables!$B$3</f>
        <v>0</v>
      </c>
      <c r="M188" s="1">
        <f>IF(E188=1, VLOOKUP(D188, Sheet1!$E$2:$G$26, 2), Sheet1!$G$3)</f>
        <v>0.20441999999999999</v>
      </c>
      <c r="N188" s="1">
        <f>'Electricity Rates'!$J$3</f>
        <v>0.19270000000000001</v>
      </c>
      <c r="O188" s="145">
        <f>L188-K188</f>
        <v>-6.9758117321108548</v>
      </c>
      <c r="P188">
        <f t="shared" si="15"/>
        <v>1.3442389207777619</v>
      </c>
      <c r="Q188">
        <f>IF(O188&gt;0, IF(Q187+O188*Variables!$B$5&lt;Variables!$B$4, Q187+O188*Variables!$B$5, Variables!$B$4), IF(Q187&gt;-O188, Q187+O188/Variables!$B$5, 0))</f>
        <v>0</v>
      </c>
      <c r="R188">
        <f>IF(O188&gt;0, 0, IF(Q187&gt;-O188, 0, -O188 - Q187*Variables!$B$5))</f>
        <v>6.9758117321108548</v>
      </c>
      <c r="S188">
        <f t="shared" si="16"/>
        <v>1.4259954342781009</v>
      </c>
      <c r="T188">
        <f t="shared" si="17"/>
        <v>0</v>
      </c>
    </row>
    <row r="189" spans="1:20" x14ac:dyDescent="0.3">
      <c r="A189" s="3">
        <f t="shared" si="12"/>
        <v>43108</v>
      </c>
      <c r="B189">
        <v>1</v>
      </c>
      <c r="C189">
        <v>8</v>
      </c>
      <c r="D189">
        <v>20</v>
      </c>
      <c r="E189">
        <v>1</v>
      </c>
      <c r="F189" s="1">
        <f>VLOOKUP(A189,Weather!$A$1:$E$366, 5)</f>
        <v>3.7735849056604327E-2</v>
      </c>
      <c r="G189" s="1">
        <f>VLOOKUP(D189, Winter!$A$1:$E$25, 2)</f>
        <v>385.507471980074</v>
      </c>
      <c r="H189" s="1">
        <f>VLOOKUP(D189, Winter!$A$1:$E$25, 3)</f>
        <v>329.45960680470398</v>
      </c>
      <c r="I189" s="1">
        <f>VLOOKUP(D189, Winter!$A$1:$E$25, 5)</f>
        <v>275.70093457943898</v>
      </c>
      <c r="J189" s="1">
        <f t="shared" si="13"/>
        <v>331.57462058490665</v>
      </c>
      <c r="K189" s="47">
        <f t="shared" si="14"/>
        <v>6.2031059170655842</v>
      </c>
      <c r="L189" s="48">
        <f>Solar!K206/1000*Variables!$B$3</f>
        <v>0</v>
      </c>
      <c r="M189" s="1">
        <f>IF(E189=1, VLOOKUP(D189, Sheet1!$E$2:$G$26, 2), Sheet1!$G$3)</f>
        <v>0.20441999999999999</v>
      </c>
      <c r="N189" s="1">
        <f>'Electricity Rates'!$J$3</f>
        <v>0.19270000000000001</v>
      </c>
      <c r="O189" s="145">
        <f>L189-K189</f>
        <v>-6.2031059170655842</v>
      </c>
      <c r="P189">
        <f t="shared" si="15"/>
        <v>1.1953385102185381</v>
      </c>
      <c r="Q189">
        <f>IF(O189&gt;0, IF(Q188+O189*Variables!$B$5&lt;Variables!$B$4, Q188+O189*Variables!$B$5, Variables!$B$4), IF(Q188&gt;-O189, Q188+O189/Variables!$B$5, 0))</f>
        <v>0</v>
      </c>
      <c r="R189">
        <f>IF(O189&gt;0, 0, IF(Q188&gt;-O189, 0, -O189 - Q188*Variables!$B$5))</f>
        <v>6.2031059170655842</v>
      </c>
      <c r="S189">
        <f t="shared" si="16"/>
        <v>1.2680389115665467</v>
      </c>
      <c r="T189">
        <f t="shared" si="17"/>
        <v>0</v>
      </c>
    </row>
    <row r="190" spans="1:20" x14ac:dyDescent="0.3">
      <c r="A190" s="3">
        <f t="shared" si="12"/>
        <v>43108</v>
      </c>
      <c r="B190">
        <v>1</v>
      </c>
      <c r="C190">
        <v>8</v>
      </c>
      <c r="D190">
        <v>21</v>
      </c>
      <c r="E190">
        <v>1</v>
      </c>
      <c r="F190" s="1">
        <f>VLOOKUP(A190,Weather!$A$1:$E$366, 5)</f>
        <v>3.7735849056604327E-2</v>
      </c>
      <c r="G190" s="1">
        <f>VLOOKUP(D190, Winter!$A$1:$E$25, 2)</f>
        <v>340.23972602739599</v>
      </c>
      <c r="H190" s="1">
        <f>VLOOKUP(D190, Winter!$A$1:$E$25, 3)</f>
        <v>286.390591795636</v>
      </c>
      <c r="I190" s="1">
        <f>VLOOKUP(D190, Winter!$A$1:$E$25, 5)</f>
        <v>289.71962616822401</v>
      </c>
      <c r="J190" s="1">
        <f t="shared" si="13"/>
        <v>288.42263459683454</v>
      </c>
      <c r="K190" s="47">
        <f t="shared" si="14"/>
        <v>5.395817533100753</v>
      </c>
      <c r="L190" s="48">
        <f>Solar!K207/1000*Variables!$B$3</f>
        <v>0</v>
      </c>
      <c r="M190" s="1">
        <f>IF(E190=1, VLOOKUP(D190, Sheet1!$E$2:$G$26, 2), Sheet1!$G$3)</f>
        <v>0.20441999999999999</v>
      </c>
      <c r="N190" s="1">
        <f>'Electricity Rates'!$J$3</f>
        <v>0.19270000000000001</v>
      </c>
      <c r="O190" s="145">
        <f>L190-K190</f>
        <v>-5.395817533100753</v>
      </c>
      <c r="P190">
        <f t="shared" si="15"/>
        <v>1.0397740386285153</v>
      </c>
      <c r="Q190">
        <f>IF(O190&gt;0, IF(Q189+O190*Variables!$B$5&lt;Variables!$B$4, Q189+O190*Variables!$B$5, Variables!$B$4), IF(Q189&gt;-O190, Q189+O190/Variables!$B$5, 0))</f>
        <v>0</v>
      </c>
      <c r="R190">
        <f>IF(O190&gt;0, 0, IF(Q189&gt;-O190, 0, -O190 - Q189*Variables!$B$5))</f>
        <v>5.395817533100753</v>
      </c>
      <c r="S190">
        <f t="shared" si="16"/>
        <v>1.1030130201164559</v>
      </c>
      <c r="T190">
        <f t="shared" si="17"/>
        <v>0</v>
      </c>
    </row>
    <row r="191" spans="1:20" x14ac:dyDescent="0.3">
      <c r="A191" s="3">
        <f t="shared" si="12"/>
        <v>43108</v>
      </c>
      <c r="B191">
        <v>1</v>
      </c>
      <c r="C191">
        <v>8</v>
      </c>
      <c r="D191">
        <v>22</v>
      </c>
      <c r="E191">
        <v>1</v>
      </c>
      <c r="F191" s="1">
        <f>VLOOKUP(A191,Weather!$A$1:$E$366, 5)</f>
        <v>3.7735849056604327E-2</v>
      </c>
      <c r="G191" s="1">
        <f>VLOOKUP(D191, Winter!$A$1:$E$25, 2)</f>
        <v>300</v>
      </c>
      <c r="H191" s="1">
        <f>VLOOKUP(D191, Winter!$A$1:$E$25, 3)</f>
        <v>271.915575384683</v>
      </c>
      <c r="I191" s="1">
        <f>VLOOKUP(D191, Winter!$A$1:$E$25, 5)</f>
        <v>285.04672897196201</v>
      </c>
      <c r="J191" s="1">
        <f t="shared" si="13"/>
        <v>272.97536499280818</v>
      </c>
      <c r="K191" s="47">
        <f t="shared" si="14"/>
        <v>5.106829644600082</v>
      </c>
      <c r="L191" s="48">
        <f>Solar!K208/1000*Variables!$B$3</f>
        <v>0</v>
      </c>
      <c r="M191" s="1">
        <f>IF(E191=1, VLOOKUP(D191, Sheet1!$E$2:$G$26, 2), Sheet1!$G$3)</f>
        <v>0.18618000000000001</v>
      </c>
      <c r="N191" s="1">
        <f>'Electricity Rates'!$J$3</f>
        <v>0.19270000000000001</v>
      </c>
      <c r="O191" s="145">
        <f>L191-K191</f>
        <v>-5.106829644600082</v>
      </c>
      <c r="P191">
        <f t="shared" si="15"/>
        <v>0.98408607251443592</v>
      </c>
      <c r="Q191">
        <f>IF(O191&gt;0, IF(Q190+O191*Variables!$B$5&lt;Variables!$B$4, Q190+O191*Variables!$B$5, Variables!$B$4), IF(Q190&gt;-O191, Q190+O191/Variables!$B$5, 0))</f>
        <v>0</v>
      </c>
      <c r="R191">
        <f>IF(O191&gt;0, 0, IF(Q190&gt;-O191, 0, -O191 - Q190*Variables!$B$5))</f>
        <v>5.106829644600082</v>
      </c>
      <c r="S191">
        <f t="shared" si="16"/>
        <v>0.95078954323164333</v>
      </c>
      <c r="T191">
        <f t="shared" si="17"/>
        <v>0</v>
      </c>
    </row>
    <row r="192" spans="1:20" x14ac:dyDescent="0.3">
      <c r="A192" s="3">
        <f t="shared" si="12"/>
        <v>43108</v>
      </c>
      <c r="B192">
        <v>1</v>
      </c>
      <c r="C192">
        <v>8</v>
      </c>
      <c r="D192">
        <v>23</v>
      </c>
      <c r="E192">
        <v>1</v>
      </c>
      <c r="F192" s="1">
        <f>VLOOKUP(A192,Weather!$A$1:$E$366, 5)</f>
        <v>3.7735849056604327E-2</v>
      </c>
      <c r="G192" s="1">
        <f>VLOOKUP(D192, Winter!$A$1:$E$25, 2)</f>
        <v>290.90909090909099</v>
      </c>
      <c r="H192" s="1">
        <f>VLOOKUP(D192, Winter!$A$1:$E$25, 3)</f>
        <v>266.95334839061297</v>
      </c>
      <c r="I192" s="1">
        <f>VLOOKUP(D192, Winter!$A$1:$E$25, 5)</f>
        <v>285.04672897196201</v>
      </c>
      <c r="J192" s="1">
        <f t="shared" si="13"/>
        <v>267.85733867432913</v>
      </c>
      <c r="K192" s="47">
        <f t="shared" si="14"/>
        <v>5.0110814860593251</v>
      </c>
      <c r="L192" s="48">
        <f>Solar!K209/1000*Variables!$B$3</f>
        <v>0</v>
      </c>
      <c r="M192" s="1">
        <f>IF(E192=1, VLOOKUP(D192, Sheet1!$E$2:$G$26, 2), Sheet1!$G$3)</f>
        <v>0.18618000000000001</v>
      </c>
      <c r="N192" s="1">
        <f>'Electricity Rates'!$J$3</f>
        <v>0.19270000000000001</v>
      </c>
      <c r="O192" s="145">
        <f>L192-K192</f>
        <v>-5.0110814860593251</v>
      </c>
      <c r="P192">
        <f t="shared" si="15"/>
        <v>0.96563540236363199</v>
      </c>
      <c r="Q192">
        <f>IF(O192&gt;0, IF(Q191+O192*Variables!$B$5&lt;Variables!$B$4, Q191+O192*Variables!$B$5, Variables!$B$4), IF(Q191&gt;-O192, Q191+O192/Variables!$B$5, 0))</f>
        <v>0</v>
      </c>
      <c r="R192">
        <f>IF(O192&gt;0, 0, IF(Q191&gt;-O192, 0, -O192 - Q191*Variables!$B$5))</f>
        <v>5.0110814860593251</v>
      </c>
      <c r="S192">
        <f t="shared" si="16"/>
        <v>0.93296315107452521</v>
      </c>
      <c r="T192">
        <f t="shared" si="17"/>
        <v>0</v>
      </c>
    </row>
    <row r="193" spans="1:20" x14ac:dyDescent="0.3">
      <c r="A193" s="3">
        <f t="shared" si="12"/>
        <v>43108</v>
      </c>
      <c r="B193">
        <v>1</v>
      </c>
      <c r="C193">
        <v>8</v>
      </c>
      <c r="D193">
        <v>24</v>
      </c>
      <c r="E193">
        <v>1</v>
      </c>
      <c r="F193" s="1">
        <f>VLOOKUP(A193,Weather!$A$1:$E$366, 5)</f>
        <v>3.7735849056604327E-2</v>
      </c>
      <c r="G193" s="1">
        <f>VLOOKUP(D193, Winter!$A$1:$E$25, 2)</f>
        <v>272.72727272727298</v>
      </c>
      <c r="H193" s="1">
        <f>VLOOKUP(D193, Winter!$A$1:$E$25, 3)</f>
        <v>266.74195307023803</v>
      </c>
      <c r="I193" s="1">
        <f>VLOOKUP(D193, Winter!$A$1:$E$25, 5)</f>
        <v>285.04672897196201</v>
      </c>
      <c r="J193" s="1">
        <f t="shared" si="13"/>
        <v>266.96781418937144</v>
      </c>
      <c r="K193" s="47">
        <f t="shared" si="14"/>
        <v>4.9944402407605075</v>
      </c>
      <c r="L193" s="48">
        <f>Solar!K210/1000*Variables!$B$3</f>
        <v>0</v>
      </c>
      <c r="M193" s="1">
        <f>IF(E193=1, VLOOKUP(D193, Sheet1!$E$2:$G$26, 2), Sheet1!$G$3)</f>
        <v>0.18618000000000001</v>
      </c>
      <c r="N193" s="1">
        <f>'Electricity Rates'!$J$3</f>
        <v>0.19270000000000001</v>
      </c>
      <c r="O193" s="145">
        <f>L193-K193</f>
        <v>-4.9944402407605075</v>
      </c>
      <c r="P193">
        <f t="shared" si="15"/>
        <v>0.96242863439454984</v>
      </c>
      <c r="Q193">
        <f>IF(O193&gt;0, IF(Q192+O193*Variables!$B$5&lt;Variables!$B$4, Q192+O193*Variables!$B$5, Variables!$B$4), IF(Q192&gt;-O193, Q192+O193/Variables!$B$5, 0))</f>
        <v>0</v>
      </c>
      <c r="R193">
        <f>IF(O193&gt;0, 0, IF(Q192&gt;-O193, 0, -O193 - Q192*Variables!$B$5))</f>
        <v>4.9944402407605075</v>
      </c>
      <c r="S193">
        <f t="shared" si="16"/>
        <v>0.92986488402479139</v>
      </c>
      <c r="T193">
        <f t="shared" si="17"/>
        <v>0</v>
      </c>
    </row>
    <row r="194" spans="1:20" x14ac:dyDescent="0.3">
      <c r="A194" s="3">
        <f t="shared" si="12"/>
        <v>43109</v>
      </c>
      <c r="B194">
        <v>1</v>
      </c>
      <c r="C194">
        <v>9</v>
      </c>
      <c r="D194">
        <v>1</v>
      </c>
      <c r="E194">
        <v>1</v>
      </c>
      <c r="F194" s="1">
        <f>VLOOKUP(A194,Weather!$A$1:$E$366, 5)</f>
        <v>3.7735849056604327E-2</v>
      </c>
      <c r="G194" s="1">
        <f>VLOOKUP(D194, Winter!$A$1:$E$25, 2)</f>
        <v>281.81818181818198</v>
      </c>
      <c r="H194" s="1">
        <f>VLOOKUP(D194, Winter!$A$1:$E$25, 3)</f>
        <v>257.04002047196798</v>
      </c>
      <c r="I194" s="1">
        <f>VLOOKUP(D194, Winter!$A$1:$E$25, 5)</f>
        <v>266.355140186916</v>
      </c>
      <c r="J194" s="1">
        <f t="shared" si="13"/>
        <v>257.97504542842887</v>
      </c>
      <c r="K194" s="47">
        <f t="shared" si="14"/>
        <v>4.8262033081104683</v>
      </c>
      <c r="L194" s="48">
        <f>Solar!K211/1000*Variables!$B$3</f>
        <v>0</v>
      </c>
      <c r="M194" s="1">
        <f>IF(E194=1, VLOOKUP(D194, Sheet1!$E$2:$G$26, 2), Sheet1!$G$3)</f>
        <v>0.18618000000000001</v>
      </c>
      <c r="N194" s="1">
        <f>'Electricity Rates'!$J$3</f>
        <v>0.19270000000000001</v>
      </c>
      <c r="O194" s="145">
        <f>L194-K194</f>
        <v>-4.8262033081104683</v>
      </c>
      <c r="P194">
        <f t="shared" si="15"/>
        <v>0.93000937747288726</v>
      </c>
      <c r="Q194">
        <f>IF(O194&gt;0, IF(Q193+O194*Variables!$B$5&lt;Variables!$B$4, Q193+O194*Variables!$B$5, Variables!$B$4), IF(Q193&gt;-O194, Q193+O194/Variables!$B$5, 0))</f>
        <v>0</v>
      </c>
      <c r="R194">
        <f>IF(O194&gt;0, 0, IF(Q193&gt;-O194, 0, -O194 - Q193*Variables!$B$5))</f>
        <v>4.8262033081104683</v>
      </c>
      <c r="S194">
        <f t="shared" si="16"/>
        <v>0.89854253190400701</v>
      </c>
      <c r="T194">
        <f t="shared" si="17"/>
        <v>0</v>
      </c>
    </row>
    <row r="195" spans="1:20" x14ac:dyDescent="0.3">
      <c r="A195" s="3">
        <f t="shared" ref="A195:A258" si="18">DATE(2018, B195, C195)</f>
        <v>43109</v>
      </c>
      <c r="B195">
        <v>1</v>
      </c>
      <c r="C195">
        <v>9</v>
      </c>
      <c r="D195">
        <v>2</v>
      </c>
      <c r="E195">
        <v>1</v>
      </c>
      <c r="F195" s="1">
        <f>VLOOKUP(A195,Weather!$A$1:$E$366, 5)</f>
        <v>3.7735849056604327E-2</v>
      </c>
      <c r="G195" s="1">
        <f>VLOOKUP(D195, Winter!$A$1:$E$25, 2)</f>
        <v>282.10356994603501</v>
      </c>
      <c r="H195" s="1">
        <f>VLOOKUP(D195, Winter!$A$1:$E$25, 3)</f>
        <v>280.66066600651902</v>
      </c>
      <c r="I195" s="1">
        <f>VLOOKUP(D195, Winter!$A$1:$E$25, 5)</f>
        <v>285.04672897196201</v>
      </c>
      <c r="J195" s="1">
        <f t="shared" ref="J195:J258" si="19">IF(E195=0, I195, H195 + (G195-H195)*F195)</f>
        <v>280.71511521178377</v>
      </c>
      <c r="K195" s="47">
        <f t="shared" ref="K195:K258" si="20">J195*1000/53453</f>
        <v>5.2516250764556487</v>
      </c>
      <c r="L195" s="48">
        <f>Solar!K212/1000*Variables!$B$3</f>
        <v>0</v>
      </c>
      <c r="M195" s="1">
        <f>IF(E195=1, VLOOKUP(D195, Sheet1!$E$2:$G$26, 2), Sheet1!$G$3)</f>
        <v>0.18618000000000001</v>
      </c>
      <c r="N195" s="1">
        <f>'Electricity Rates'!$J$3</f>
        <v>0.19270000000000001</v>
      </c>
      <c r="O195" s="145">
        <f>L195-K195</f>
        <v>-5.2516250764556487</v>
      </c>
      <c r="P195">
        <f t="shared" ref="P195:P258" si="21">N195*K195</f>
        <v>1.0119881522330036</v>
      </c>
      <c r="Q195">
        <f>IF(O195&gt;0, IF(Q194+O195*Variables!$B$5&lt;Variables!$B$4, Q194+O195*Variables!$B$5, Variables!$B$4), IF(Q194&gt;-O195, Q194+O195/Variables!$B$5, 0))</f>
        <v>0</v>
      </c>
      <c r="R195">
        <f>IF(O195&gt;0, 0, IF(Q194&gt;-O195, 0, -O195 - Q194*Variables!$B$5))</f>
        <v>5.2516250764556487</v>
      </c>
      <c r="S195">
        <f t="shared" ref="S195:S258" si="22">R195*M195</f>
        <v>0.97774755673451275</v>
      </c>
      <c r="T195">
        <f t="shared" ref="T195:T258" si="23">IF(AND(R195&gt;0, M195&gt;0.3), 1, 0)</f>
        <v>0</v>
      </c>
    </row>
    <row r="196" spans="1:20" x14ac:dyDescent="0.3">
      <c r="A196" s="3">
        <f t="shared" si="18"/>
        <v>43109</v>
      </c>
      <c r="B196">
        <v>1</v>
      </c>
      <c r="C196">
        <v>9</v>
      </c>
      <c r="D196">
        <v>3</v>
      </c>
      <c r="E196">
        <v>1</v>
      </c>
      <c r="F196" s="1">
        <f>VLOOKUP(A196,Weather!$A$1:$E$366, 5)</f>
        <v>3.7735849056604327E-2</v>
      </c>
      <c r="G196" s="1">
        <f>VLOOKUP(D196, Winter!$A$1:$E$25, 2)</f>
        <v>282.300747198007</v>
      </c>
      <c r="H196" s="1">
        <f>VLOOKUP(D196, Winter!$A$1:$E$25, 3)</f>
        <v>272.72727272727298</v>
      </c>
      <c r="I196" s="1">
        <f>VLOOKUP(D196, Winter!$A$1:$E$25, 5)</f>
        <v>271.02803738317698</v>
      </c>
      <c r="J196" s="1">
        <f t="shared" si="19"/>
        <v>273.08853591484785</v>
      </c>
      <c r="K196" s="47">
        <f t="shared" si="20"/>
        <v>5.1089468489111534</v>
      </c>
      <c r="L196" s="48">
        <f>Solar!K213/1000*Variables!$B$3</f>
        <v>0</v>
      </c>
      <c r="M196" s="1">
        <f>IF(E196=1, VLOOKUP(D196, Sheet1!$E$2:$G$26, 2), Sheet1!$G$3)</f>
        <v>0.18618000000000001</v>
      </c>
      <c r="N196" s="1">
        <f>'Electricity Rates'!$J$3</f>
        <v>0.19270000000000001</v>
      </c>
      <c r="O196" s="145">
        <f>L196-K196</f>
        <v>-5.1089468489111534</v>
      </c>
      <c r="P196">
        <f t="shared" si="21"/>
        <v>0.98449405778517929</v>
      </c>
      <c r="Q196">
        <f>IF(O196&gt;0, IF(Q195+O196*Variables!$B$5&lt;Variables!$B$4, Q195+O196*Variables!$B$5, Variables!$B$4), IF(Q195&gt;-O196, Q195+O196/Variables!$B$5, 0))</f>
        <v>0</v>
      </c>
      <c r="R196">
        <f>IF(O196&gt;0, 0, IF(Q195&gt;-O196, 0, -O196 - Q195*Variables!$B$5))</f>
        <v>5.1089468489111534</v>
      </c>
      <c r="S196">
        <f t="shared" si="22"/>
        <v>0.95118372433027865</v>
      </c>
      <c r="T196">
        <f t="shared" si="23"/>
        <v>0</v>
      </c>
    </row>
    <row r="197" spans="1:20" x14ac:dyDescent="0.3">
      <c r="A197" s="3">
        <f t="shared" si="18"/>
        <v>43109</v>
      </c>
      <c r="B197">
        <v>1</v>
      </c>
      <c r="C197">
        <v>9</v>
      </c>
      <c r="D197">
        <v>4</v>
      </c>
      <c r="E197">
        <v>1</v>
      </c>
      <c r="F197" s="1">
        <f>VLOOKUP(A197,Weather!$A$1:$E$366, 5)</f>
        <v>3.7735849056604327E-2</v>
      </c>
      <c r="G197" s="1">
        <f>VLOOKUP(D197, Winter!$A$1:$E$25, 2)</f>
        <v>308.82074789439099</v>
      </c>
      <c r="H197" s="1">
        <f>VLOOKUP(D197, Winter!$A$1:$E$25, 3)</f>
        <v>281.81818181818198</v>
      </c>
      <c r="I197" s="1">
        <f>VLOOKUP(D197, Winter!$A$1:$E$25, 5)</f>
        <v>285.04672897196201</v>
      </c>
      <c r="J197" s="1">
        <f t="shared" si="19"/>
        <v>282.8371465757748</v>
      </c>
      <c r="K197" s="47">
        <f t="shared" si="20"/>
        <v>5.2913240898691338</v>
      </c>
      <c r="L197" s="48">
        <f>Solar!K214/1000*Variables!$B$3</f>
        <v>0</v>
      </c>
      <c r="M197" s="1">
        <f>IF(E197=1, VLOOKUP(D197, Sheet1!$E$2:$G$26, 2), Sheet1!$G$3)</f>
        <v>0.18618000000000001</v>
      </c>
      <c r="N197" s="1">
        <f>'Electricity Rates'!$J$3</f>
        <v>0.19270000000000001</v>
      </c>
      <c r="O197" s="145">
        <f>L197-K197</f>
        <v>-5.2913240898691338</v>
      </c>
      <c r="P197">
        <f t="shared" si="21"/>
        <v>1.0196381521177822</v>
      </c>
      <c r="Q197">
        <f>IF(O197&gt;0, IF(Q196+O197*Variables!$B$5&lt;Variables!$B$4, Q196+O197*Variables!$B$5, Variables!$B$4), IF(Q196&gt;-O197, Q196+O197/Variables!$B$5, 0))</f>
        <v>0</v>
      </c>
      <c r="R197">
        <f>IF(O197&gt;0, 0, IF(Q196&gt;-O197, 0, -O197 - Q196*Variables!$B$5))</f>
        <v>5.2913240898691338</v>
      </c>
      <c r="S197">
        <f t="shared" si="22"/>
        <v>0.98513871905183537</v>
      </c>
      <c r="T197">
        <f t="shared" si="23"/>
        <v>0</v>
      </c>
    </row>
    <row r="198" spans="1:20" x14ac:dyDescent="0.3">
      <c r="A198" s="3">
        <f t="shared" si="18"/>
        <v>43109</v>
      </c>
      <c r="B198">
        <v>1</v>
      </c>
      <c r="C198">
        <v>9</v>
      </c>
      <c r="D198">
        <v>5</v>
      </c>
      <c r="E198">
        <v>1</v>
      </c>
      <c r="F198" s="1">
        <f>VLOOKUP(A198,Weather!$A$1:$E$366, 5)</f>
        <v>3.7735849056604327E-2</v>
      </c>
      <c r="G198" s="1">
        <f>VLOOKUP(D198, Winter!$A$1:$E$25, 2)</f>
        <v>308.63160471300301</v>
      </c>
      <c r="H198" s="1">
        <f>VLOOKUP(D198, Winter!$A$1:$E$25, 3)</f>
        <v>300</v>
      </c>
      <c r="I198" s="1">
        <f>VLOOKUP(D198, Winter!$A$1:$E$25, 5)</f>
        <v>303.73831775700899</v>
      </c>
      <c r="J198" s="1">
        <f t="shared" si="19"/>
        <v>300.32572093256613</v>
      </c>
      <c r="K198" s="47">
        <f t="shared" si="20"/>
        <v>5.6185007564134128</v>
      </c>
      <c r="L198" s="48">
        <f>Solar!K215/1000*Variables!$B$3</f>
        <v>0</v>
      </c>
      <c r="M198" s="1">
        <f>IF(E198=1, VLOOKUP(D198, Sheet1!$E$2:$G$26, 2), Sheet1!$G$3)</f>
        <v>0.18618000000000001</v>
      </c>
      <c r="N198" s="1">
        <f>'Electricity Rates'!$J$3</f>
        <v>0.19270000000000001</v>
      </c>
      <c r="O198" s="145">
        <f>L198-K198</f>
        <v>-5.6185007564134128</v>
      </c>
      <c r="P198">
        <f t="shared" si="21"/>
        <v>1.0826850957608647</v>
      </c>
      <c r="Q198">
        <f>IF(O198&gt;0, IF(Q197+O198*Variables!$B$5&lt;Variables!$B$4, Q197+O198*Variables!$B$5, Variables!$B$4), IF(Q197&gt;-O198, Q197+O198/Variables!$B$5, 0))</f>
        <v>0</v>
      </c>
      <c r="R198">
        <f>IF(O198&gt;0, 0, IF(Q197&gt;-O198, 0, -O198 - Q197*Variables!$B$5))</f>
        <v>5.6185007564134128</v>
      </c>
      <c r="S198">
        <f t="shared" si="22"/>
        <v>1.0460524708290493</v>
      </c>
      <c r="T198">
        <f t="shared" si="23"/>
        <v>0</v>
      </c>
    </row>
    <row r="199" spans="1:20" x14ac:dyDescent="0.3">
      <c r="A199" s="3">
        <f t="shared" si="18"/>
        <v>43109</v>
      </c>
      <c r="B199">
        <v>1</v>
      </c>
      <c r="C199">
        <v>9</v>
      </c>
      <c r="D199">
        <v>6</v>
      </c>
      <c r="E199">
        <v>1</v>
      </c>
      <c r="F199" s="1">
        <f>VLOOKUP(A199,Weather!$A$1:$E$366, 5)</f>
        <v>3.7735849056604327E-2</v>
      </c>
      <c r="G199" s="1">
        <f>VLOOKUP(D199, Winter!$A$1:$E$25, 2)</f>
        <v>331.81818181818198</v>
      </c>
      <c r="H199" s="1">
        <f>VLOOKUP(D199, Winter!$A$1:$E$25, 3)</f>
        <v>317.955250948497</v>
      </c>
      <c r="I199" s="1">
        <f>VLOOKUP(D199, Winter!$A$1:$E$25, 5)</f>
        <v>322.42990654205602</v>
      </c>
      <c r="J199" s="1">
        <f t="shared" si="19"/>
        <v>318.47838041527757</v>
      </c>
      <c r="K199" s="47">
        <f t="shared" si="20"/>
        <v>5.9581011433460711</v>
      </c>
      <c r="L199" s="48">
        <f>Solar!K216/1000*Variables!$B$3</f>
        <v>0</v>
      </c>
      <c r="M199" s="1">
        <f>IF(E199=1, VLOOKUP(D199, Sheet1!$E$2:$G$26, 2), Sheet1!$G$3)</f>
        <v>0.18618000000000001</v>
      </c>
      <c r="N199" s="1">
        <f>'Electricity Rates'!$J$3</f>
        <v>0.19270000000000001</v>
      </c>
      <c r="O199" s="145">
        <f>L199-K199</f>
        <v>-5.9581011433460711</v>
      </c>
      <c r="P199">
        <f t="shared" si="21"/>
        <v>1.1481260903227879</v>
      </c>
      <c r="Q199">
        <f>IF(O199&gt;0, IF(Q198+O199*Variables!$B$5&lt;Variables!$B$4, Q198+O199*Variables!$B$5, Variables!$B$4), IF(Q198&gt;-O199, Q198+O199/Variables!$B$5, 0))</f>
        <v>0</v>
      </c>
      <c r="R199">
        <f>IF(O199&gt;0, 0, IF(Q198&gt;-O199, 0, -O199 - Q198*Variables!$B$5))</f>
        <v>5.9581011433460711</v>
      </c>
      <c r="S199">
        <f t="shared" si="22"/>
        <v>1.1092792708681716</v>
      </c>
      <c r="T199">
        <f t="shared" si="23"/>
        <v>0</v>
      </c>
    </row>
    <row r="200" spans="1:20" x14ac:dyDescent="0.3">
      <c r="A200" s="3">
        <f t="shared" si="18"/>
        <v>43109</v>
      </c>
      <c r="B200">
        <v>1</v>
      </c>
      <c r="C200">
        <v>9</v>
      </c>
      <c r="D200">
        <v>7</v>
      </c>
      <c r="E200">
        <v>1</v>
      </c>
      <c r="F200" s="1">
        <f>VLOOKUP(A200,Weather!$A$1:$E$366, 5)</f>
        <v>3.7735849056604327E-2</v>
      </c>
      <c r="G200" s="1">
        <f>VLOOKUP(D200, Winter!$A$1:$E$25, 2)</f>
        <v>445.45454545454498</v>
      </c>
      <c r="H200" s="1">
        <f>VLOOKUP(D200, Winter!$A$1:$E$25, 3)</f>
        <v>393.94630558862502</v>
      </c>
      <c r="I200" s="1">
        <f>VLOOKUP(D200, Winter!$A$1:$E$25, 5)</f>
        <v>313.08411214953298</v>
      </c>
      <c r="J200" s="1">
        <f t="shared" si="19"/>
        <v>395.89001275337677</v>
      </c>
      <c r="K200" s="47">
        <f t="shared" si="20"/>
        <v>7.4063198090542484</v>
      </c>
      <c r="L200" s="48">
        <f>Solar!K217/1000*Variables!$B$3</f>
        <v>0</v>
      </c>
      <c r="M200" s="1">
        <f>IF(E200=1, VLOOKUP(D200, Sheet1!$E$2:$G$26, 2), Sheet1!$G$3)</f>
        <v>0.18618000000000001</v>
      </c>
      <c r="N200" s="1">
        <f>'Electricity Rates'!$J$3</f>
        <v>0.19270000000000001</v>
      </c>
      <c r="O200" s="145">
        <f>L200-K200</f>
        <v>-7.4063198090542484</v>
      </c>
      <c r="P200">
        <f t="shared" si="21"/>
        <v>1.4271978272047536</v>
      </c>
      <c r="Q200">
        <f>IF(O200&gt;0, IF(Q199+O200*Variables!$B$5&lt;Variables!$B$4, Q199+O200*Variables!$B$5, Variables!$B$4), IF(Q199&gt;-O200, Q199+O200/Variables!$B$5, 0))</f>
        <v>0</v>
      </c>
      <c r="R200">
        <f>IF(O200&gt;0, 0, IF(Q199&gt;-O200, 0, -O200 - Q199*Variables!$B$5))</f>
        <v>7.4063198090542484</v>
      </c>
      <c r="S200">
        <f t="shared" si="22"/>
        <v>1.37890862204972</v>
      </c>
      <c r="T200">
        <f t="shared" si="23"/>
        <v>0</v>
      </c>
    </row>
    <row r="201" spans="1:20" x14ac:dyDescent="0.3">
      <c r="A201" s="3">
        <f t="shared" si="18"/>
        <v>43109</v>
      </c>
      <c r="B201">
        <v>1</v>
      </c>
      <c r="C201">
        <v>9</v>
      </c>
      <c r="D201">
        <v>8</v>
      </c>
      <c r="E201">
        <v>1</v>
      </c>
      <c r="F201" s="1">
        <f>VLOOKUP(A201,Weather!$A$1:$E$366, 5)</f>
        <v>3.7735849056604327E-2</v>
      </c>
      <c r="G201" s="1">
        <f>VLOOKUP(D201, Winter!$A$1:$E$25, 2)</f>
        <v>654.54545454545405</v>
      </c>
      <c r="H201" s="1">
        <f>VLOOKUP(D201, Winter!$A$1:$E$25, 3)</f>
        <v>498.50910668787998</v>
      </c>
      <c r="I201" s="1">
        <f>VLOOKUP(D201, Winter!$A$1:$E$25, 5)</f>
        <v>294.39252336448601</v>
      </c>
      <c r="J201" s="1">
        <f t="shared" si="19"/>
        <v>504.3972707579772</v>
      </c>
      <c r="K201" s="47">
        <f t="shared" si="20"/>
        <v>9.4362761820286458</v>
      </c>
      <c r="L201" s="48">
        <f>Solar!K218/1000*Variables!$B$3</f>
        <v>0.25359999999999999</v>
      </c>
      <c r="M201" s="1">
        <f>IF(E201=1, VLOOKUP(D201, Sheet1!$E$2:$G$26, 2), Sheet1!$G$3)</f>
        <v>0.18618000000000001</v>
      </c>
      <c r="N201" s="1">
        <f>'Electricity Rates'!$J$3</f>
        <v>0.19270000000000001</v>
      </c>
      <c r="O201" s="145">
        <f>L201-K201</f>
        <v>-9.1826761820286453</v>
      </c>
      <c r="P201">
        <f t="shared" si="21"/>
        <v>1.8183704202769202</v>
      </c>
      <c r="Q201">
        <f>IF(O201&gt;0, IF(Q200+O201*Variables!$B$5&lt;Variables!$B$4, Q200+O201*Variables!$B$5, Variables!$B$4), IF(Q200&gt;-O201, Q200+O201/Variables!$B$5, 0))</f>
        <v>0</v>
      </c>
      <c r="R201">
        <f>IF(O201&gt;0, 0, IF(Q200&gt;-O201, 0, -O201 - Q200*Variables!$B$5))</f>
        <v>9.1826761820286453</v>
      </c>
      <c r="S201">
        <f t="shared" si="22"/>
        <v>1.7096306515700932</v>
      </c>
      <c r="T201">
        <f t="shared" si="23"/>
        <v>0</v>
      </c>
    </row>
    <row r="202" spans="1:20" x14ac:dyDescent="0.3">
      <c r="A202" s="3">
        <f t="shared" si="18"/>
        <v>43109</v>
      </c>
      <c r="B202">
        <v>1</v>
      </c>
      <c r="C202">
        <v>9</v>
      </c>
      <c r="D202">
        <v>9</v>
      </c>
      <c r="E202">
        <v>1</v>
      </c>
      <c r="F202" s="1">
        <f>VLOOKUP(A202,Weather!$A$1:$E$366, 5)</f>
        <v>3.7735849056604327E-2</v>
      </c>
      <c r="G202" s="1">
        <f>VLOOKUP(D202, Winter!$A$1:$E$25, 2)</f>
        <v>801.59817351598099</v>
      </c>
      <c r="H202" s="1">
        <f>VLOOKUP(D202, Winter!$A$1:$E$25, 3)</f>
        <v>564.97068280688404</v>
      </c>
      <c r="I202" s="1">
        <f>VLOOKUP(D202, Winter!$A$1:$E$25, 5)</f>
        <v>313.08411214953298</v>
      </c>
      <c r="J202" s="1">
        <f t="shared" si="19"/>
        <v>573.90002207892553</v>
      </c>
      <c r="K202" s="47">
        <f t="shared" si="20"/>
        <v>10.736535312871597</v>
      </c>
      <c r="L202" s="48">
        <f>Solar!K219/1000*Variables!$B$3</f>
        <v>5.8212999999999999</v>
      </c>
      <c r="M202" s="1">
        <f>IF(E202=1, VLOOKUP(D202, Sheet1!$E$2:$G$26, 2), Sheet1!$G$3)</f>
        <v>0.20441999999999999</v>
      </c>
      <c r="N202" s="1">
        <f>'Electricity Rates'!$J$3</f>
        <v>0.19270000000000001</v>
      </c>
      <c r="O202" s="145">
        <f>L202-K202</f>
        <v>-4.9152353128715971</v>
      </c>
      <c r="P202">
        <f t="shared" si="21"/>
        <v>2.068930354790357</v>
      </c>
      <c r="Q202">
        <f>IF(O202&gt;0, IF(Q201+O202*Variables!$B$5&lt;Variables!$B$4, Q201+O202*Variables!$B$5, Variables!$B$4), IF(Q201&gt;-O202, Q201+O202/Variables!$B$5, 0))</f>
        <v>0</v>
      </c>
      <c r="R202">
        <f>IF(O202&gt;0, 0, IF(Q201&gt;-O202, 0, -O202 - Q201*Variables!$B$5))</f>
        <v>4.9152353128715971</v>
      </c>
      <c r="S202">
        <f t="shared" si="22"/>
        <v>1.0047724026572118</v>
      </c>
      <c r="T202">
        <f t="shared" si="23"/>
        <v>0</v>
      </c>
    </row>
    <row r="203" spans="1:20" x14ac:dyDescent="0.3">
      <c r="A203" s="3">
        <f t="shared" si="18"/>
        <v>43109</v>
      </c>
      <c r="B203">
        <v>1</v>
      </c>
      <c r="C203">
        <v>9</v>
      </c>
      <c r="D203">
        <v>10</v>
      </c>
      <c r="E203">
        <v>1</v>
      </c>
      <c r="F203" s="1">
        <f>VLOOKUP(A203,Weather!$A$1:$E$366, 5)</f>
        <v>3.7735849056604327E-2</v>
      </c>
      <c r="G203" s="1">
        <f>VLOOKUP(D203, Winter!$A$1:$E$25, 2)</f>
        <v>929.05770029057601</v>
      </c>
      <c r="H203" s="1">
        <f>VLOOKUP(D203, Winter!$A$1:$E$25, 3)</f>
        <v>583.82380756350199</v>
      </c>
      <c r="I203" s="1">
        <f>VLOOKUP(D203, Winter!$A$1:$E$25, 5)</f>
        <v>331.77570093457899</v>
      </c>
      <c r="J203" s="1">
        <f t="shared" si="19"/>
        <v>596.85150162867478</v>
      </c>
      <c r="K203" s="47">
        <f t="shared" si="20"/>
        <v>11.165912140173139</v>
      </c>
      <c r="L203" s="48">
        <f>Solar!K220/1000*Variables!$B$3</f>
        <v>14.854649999999999</v>
      </c>
      <c r="M203" s="1">
        <f>IF(E203=1, VLOOKUP(D203, Sheet1!$E$2:$G$26, 2), Sheet1!$G$3)</f>
        <v>0.20441999999999999</v>
      </c>
      <c r="N203" s="1">
        <f>'Electricity Rates'!$J$3</f>
        <v>0.19270000000000001</v>
      </c>
      <c r="O203" s="145">
        <f>L203-K203</f>
        <v>3.6887378598268601</v>
      </c>
      <c r="P203">
        <f t="shared" si="21"/>
        <v>2.1516712694113642</v>
      </c>
      <c r="Q203">
        <f>IF(O203&gt;0, IF(Q202+O203*Variables!$B$5&lt;Variables!$B$4, Q202+O203*Variables!$B$5, Variables!$B$4), IF(Q202&gt;-O203, Q202+O203/Variables!$B$5, 0))</f>
        <v>3.4674135882372483</v>
      </c>
      <c r="R203">
        <f>IF(O203&gt;0, 0, IF(Q202&gt;-O203, 0, -O203 - Q202*Variables!$B$5))</f>
        <v>0</v>
      </c>
      <c r="S203">
        <f t="shared" si="22"/>
        <v>0</v>
      </c>
      <c r="T203">
        <f t="shared" si="23"/>
        <v>0</v>
      </c>
    </row>
    <row r="204" spans="1:20" x14ac:dyDescent="0.3">
      <c r="A204" s="3">
        <f t="shared" si="18"/>
        <v>43109</v>
      </c>
      <c r="B204">
        <v>1</v>
      </c>
      <c r="C204">
        <v>9</v>
      </c>
      <c r="D204">
        <v>11</v>
      </c>
      <c r="E204">
        <v>1</v>
      </c>
      <c r="F204" s="1">
        <f>VLOOKUP(A204,Weather!$A$1:$E$366, 5)</f>
        <v>3.7735849056604327E-2</v>
      </c>
      <c r="G204" s="1">
        <f>VLOOKUP(D204, Winter!$A$1:$E$25, 2)</f>
        <v>1001.98733914487</v>
      </c>
      <c r="H204" s="1">
        <f>VLOOKUP(D204, Winter!$A$1:$E$25, 3)</f>
        <v>602.66024321587895</v>
      </c>
      <c r="I204" s="1">
        <f>VLOOKUP(D204, Winter!$A$1:$E$25, 5)</f>
        <v>331.77570093457899</v>
      </c>
      <c r="J204" s="1">
        <f t="shared" si="19"/>
        <v>617.72919023206748</v>
      </c>
      <c r="K204" s="47">
        <f t="shared" si="20"/>
        <v>11.556492436945868</v>
      </c>
      <c r="L204" s="48">
        <f>Solar!K221/1000*Variables!$B$3</f>
        <v>13.277100000000001</v>
      </c>
      <c r="M204" s="1">
        <f>IF(E204=1, VLOOKUP(D204, Sheet1!$E$2:$G$26, 2), Sheet1!$G$3)</f>
        <v>0.20441999999999999</v>
      </c>
      <c r="N204" s="1">
        <f>'Electricity Rates'!$J$3</f>
        <v>0.19270000000000001</v>
      </c>
      <c r="O204" s="145">
        <f>L204-K204</f>
        <v>1.7206075630541324</v>
      </c>
      <c r="P204">
        <f t="shared" si="21"/>
        <v>2.2269360925994688</v>
      </c>
      <c r="Q204">
        <f>IF(O204&gt;0, IF(Q203+O204*Variables!$B$5&lt;Variables!$B$4, Q203+O204*Variables!$B$5, Variables!$B$4), IF(Q203&gt;-O204, Q203+O204/Variables!$B$5, 0))</f>
        <v>5.084784697508133</v>
      </c>
      <c r="R204">
        <f>IF(O204&gt;0, 0, IF(Q203&gt;-O204, 0, -O204 - Q203*Variables!$B$5))</f>
        <v>0</v>
      </c>
      <c r="S204">
        <f t="shared" si="22"/>
        <v>0</v>
      </c>
      <c r="T204">
        <f t="shared" si="23"/>
        <v>0</v>
      </c>
    </row>
    <row r="205" spans="1:20" x14ac:dyDescent="0.3">
      <c r="A205" s="3">
        <f t="shared" si="18"/>
        <v>43109</v>
      </c>
      <c r="B205">
        <v>1</v>
      </c>
      <c r="C205">
        <v>9</v>
      </c>
      <c r="D205">
        <v>12</v>
      </c>
      <c r="E205">
        <v>1</v>
      </c>
      <c r="F205" s="1">
        <f>VLOOKUP(A205,Weather!$A$1:$E$366, 5)</f>
        <v>3.7735849056604327E-2</v>
      </c>
      <c r="G205" s="1">
        <f>VLOOKUP(D205, Winter!$A$1:$E$25, 2)</f>
        <v>1020.36633457866</v>
      </c>
      <c r="H205" s="1">
        <f>VLOOKUP(D205, Winter!$A$1:$E$25, 3)</f>
        <v>602.46553699974402</v>
      </c>
      <c r="I205" s="1">
        <f>VLOOKUP(D205, Winter!$A$1:$E$25, 5)</f>
        <v>327.10280373831802</v>
      </c>
      <c r="J205" s="1">
        <f t="shared" si="19"/>
        <v>618.23537841781661</v>
      </c>
      <c r="K205" s="47">
        <f t="shared" si="20"/>
        <v>11.565962217608302</v>
      </c>
      <c r="L205" s="48">
        <f>Solar!K222/1000*Variables!$B$3</f>
        <v>12.258649999999999</v>
      </c>
      <c r="M205" s="1">
        <f>IF(E205=1, VLOOKUP(D205, Sheet1!$E$2:$G$26, 2), Sheet1!$G$3)</f>
        <v>0.20441999999999999</v>
      </c>
      <c r="N205" s="1">
        <f>'Electricity Rates'!$J$3</f>
        <v>0.19270000000000001</v>
      </c>
      <c r="O205" s="145">
        <f>L205-K205</f>
        <v>0.69268778239169748</v>
      </c>
      <c r="P205">
        <f t="shared" si="21"/>
        <v>2.2287609193331197</v>
      </c>
      <c r="Q205">
        <f>IF(O205&gt;0, IF(Q204+O205*Variables!$B$5&lt;Variables!$B$4, Q204+O205*Variables!$B$5, Variables!$B$4), IF(Q204&gt;-O205, Q204+O205/Variables!$B$5, 0))</f>
        <v>5.7359112129563288</v>
      </c>
      <c r="R205">
        <f>IF(O205&gt;0, 0, IF(Q204&gt;-O205, 0, -O205 - Q204*Variables!$B$5))</f>
        <v>0</v>
      </c>
      <c r="S205">
        <f t="shared" si="22"/>
        <v>0</v>
      </c>
      <c r="T205">
        <f t="shared" si="23"/>
        <v>0</v>
      </c>
    </row>
    <row r="206" spans="1:20" x14ac:dyDescent="0.3">
      <c r="A206" s="3">
        <f t="shared" si="18"/>
        <v>43109</v>
      </c>
      <c r="B206">
        <v>1</v>
      </c>
      <c r="C206">
        <v>9</v>
      </c>
      <c r="D206">
        <v>13</v>
      </c>
      <c r="E206">
        <v>1</v>
      </c>
      <c r="F206" s="1">
        <f>VLOOKUP(A206,Weather!$A$1:$E$366, 5)</f>
        <v>3.7735849056604327E-2</v>
      </c>
      <c r="G206" s="1">
        <f>VLOOKUP(D206, Winter!$A$1:$E$25, 2)</f>
        <v>1065.99730178497</v>
      </c>
      <c r="H206" s="1">
        <f>VLOOKUP(D206, Winter!$A$1:$E$25, 3)</f>
        <v>611.78362020049099</v>
      </c>
      <c r="I206" s="1">
        <f>VLOOKUP(D206, Winter!$A$1:$E$25, 5)</f>
        <v>322.42990654205602</v>
      </c>
      <c r="J206" s="1">
        <f t="shared" si="19"/>
        <v>628.92375912820739</v>
      </c>
      <c r="K206" s="47">
        <f t="shared" si="20"/>
        <v>11.765920699085315</v>
      </c>
      <c r="L206" s="48">
        <f>Solar!K223/1000*Variables!$B$3</f>
        <v>19.879949999999997</v>
      </c>
      <c r="M206" s="1">
        <f>IF(E206=1, VLOOKUP(D206, Sheet1!$E$2:$G$26, 2), Sheet1!$G$3)</f>
        <v>0.20441999999999999</v>
      </c>
      <c r="N206" s="1">
        <f>'Electricity Rates'!$J$3</f>
        <v>0.19270000000000001</v>
      </c>
      <c r="O206" s="145">
        <f>L206-K206</f>
        <v>8.114029300914682</v>
      </c>
      <c r="P206">
        <f t="shared" si="21"/>
        <v>2.2672929187137405</v>
      </c>
      <c r="Q206">
        <f>IF(O206&gt;0, IF(Q205+O206*Variables!$B$5&lt;Variables!$B$4, Q205+O206*Variables!$B$5, Variables!$B$4), IF(Q205&gt;-O206, Q205+O206/Variables!$B$5, 0))</f>
        <v>13.363098755816129</v>
      </c>
      <c r="R206">
        <f>IF(O206&gt;0, 0, IF(Q205&gt;-O206, 0, -O206 - Q205*Variables!$B$5))</f>
        <v>0</v>
      </c>
      <c r="S206">
        <f t="shared" si="22"/>
        <v>0</v>
      </c>
      <c r="T206">
        <f t="shared" si="23"/>
        <v>0</v>
      </c>
    </row>
    <row r="207" spans="1:20" x14ac:dyDescent="0.3">
      <c r="A207" s="3">
        <f t="shared" si="18"/>
        <v>43109</v>
      </c>
      <c r="B207">
        <v>1</v>
      </c>
      <c r="C207">
        <v>9</v>
      </c>
      <c r="D207">
        <v>14</v>
      </c>
      <c r="E207">
        <v>1</v>
      </c>
      <c r="F207" s="1">
        <f>VLOOKUP(A207,Weather!$A$1:$E$366, 5)</f>
        <v>3.7735849056604327E-2</v>
      </c>
      <c r="G207" s="1">
        <f>VLOOKUP(D207, Winter!$A$1:$E$25, 2)</f>
        <v>1084.3762972187601</v>
      </c>
      <c r="H207" s="1">
        <f>VLOOKUP(D207, Winter!$A$1:$E$25, 3)</f>
        <v>611.59447701910301</v>
      </c>
      <c r="I207" s="1">
        <f>VLOOKUP(D207, Winter!$A$1:$E$25, 5)</f>
        <v>303.73831775700899</v>
      </c>
      <c r="J207" s="1">
        <f t="shared" si="19"/>
        <v>629.43530042286397</v>
      </c>
      <c r="K207" s="47">
        <f t="shared" si="20"/>
        <v>11.775490625836976</v>
      </c>
      <c r="L207" s="48">
        <f>Solar!K224/1000*Variables!$B$3</f>
        <v>12.09735</v>
      </c>
      <c r="M207" s="1">
        <f>IF(E207=1, VLOOKUP(D207, Sheet1!$E$2:$G$26, 2), Sheet1!$G$3)</f>
        <v>0.20441999999999999</v>
      </c>
      <c r="N207" s="1">
        <f>'Electricity Rates'!$J$3</f>
        <v>0.19270000000000001</v>
      </c>
      <c r="O207" s="145">
        <f>L207-K207</f>
        <v>0.32185937416302401</v>
      </c>
      <c r="P207">
        <f t="shared" si="21"/>
        <v>2.2691370435987857</v>
      </c>
      <c r="Q207">
        <f>IF(O207&gt;0, IF(Q206+O207*Variables!$B$5&lt;Variables!$B$4, Q206+O207*Variables!$B$5, Variables!$B$4), IF(Q206&gt;-O207, Q206+O207/Variables!$B$5, 0))</f>
        <v>13.665646567529372</v>
      </c>
      <c r="R207">
        <f>IF(O207&gt;0, 0, IF(Q206&gt;-O207, 0, -O207 - Q206*Variables!$B$5))</f>
        <v>0</v>
      </c>
      <c r="S207">
        <f t="shared" si="22"/>
        <v>0</v>
      </c>
      <c r="T207">
        <f t="shared" si="23"/>
        <v>0</v>
      </c>
    </row>
    <row r="208" spans="1:20" x14ac:dyDescent="0.3">
      <c r="A208" s="3">
        <f t="shared" si="18"/>
        <v>43109</v>
      </c>
      <c r="B208">
        <v>1</v>
      </c>
      <c r="C208">
        <v>9</v>
      </c>
      <c r="D208">
        <v>15</v>
      </c>
      <c r="E208">
        <v>1</v>
      </c>
      <c r="F208" s="1">
        <f>VLOOKUP(A208,Weather!$A$1:$E$366, 5)</f>
        <v>3.7735849056604327E-2</v>
      </c>
      <c r="G208" s="1">
        <f>VLOOKUP(D208, Winter!$A$1:$E$25, 2)</f>
        <v>1093.6540058115399</v>
      </c>
      <c r="H208" s="1">
        <f>VLOOKUP(D208, Winter!$A$1:$E$25, 3)</f>
        <v>601.87029228184497</v>
      </c>
      <c r="I208" s="1">
        <f>VLOOKUP(D208, Winter!$A$1:$E$25, 5)</f>
        <v>271.02803738317698</v>
      </c>
      <c r="J208" s="1">
        <f t="shared" si="19"/>
        <v>620.42816826409785</v>
      </c>
      <c r="K208" s="47">
        <f t="shared" si="20"/>
        <v>11.606984982397581</v>
      </c>
      <c r="L208" s="48">
        <f>Solar!K225/1000*Variables!$B$3</f>
        <v>15.1126</v>
      </c>
      <c r="M208" s="1">
        <f>IF(E208=1, VLOOKUP(D208, Sheet1!$E$2:$G$26, 2), Sheet1!$G$3)</f>
        <v>0.20441999999999999</v>
      </c>
      <c r="N208" s="1">
        <f>'Electricity Rates'!$J$3</f>
        <v>0.19270000000000001</v>
      </c>
      <c r="O208" s="145">
        <f>L208-K208</f>
        <v>3.5056150176024197</v>
      </c>
      <c r="P208">
        <f t="shared" si="21"/>
        <v>2.2366660061080141</v>
      </c>
      <c r="Q208">
        <f>IF(O208&gt;0, IF(Q207+O208*Variables!$B$5&lt;Variables!$B$4, Q207+O208*Variables!$B$5, Variables!$B$4), IF(Q207&gt;-O208, Q207+O208/Variables!$B$5, 0))</f>
        <v>16.960924684075646</v>
      </c>
      <c r="R208">
        <f>IF(O208&gt;0, 0, IF(Q207&gt;-O208, 0, -O208 - Q207*Variables!$B$5))</f>
        <v>0</v>
      </c>
      <c r="S208">
        <f t="shared" si="22"/>
        <v>0</v>
      </c>
      <c r="T208">
        <f t="shared" si="23"/>
        <v>0</v>
      </c>
    </row>
    <row r="209" spans="1:20" x14ac:dyDescent="0.3">
      <c r="A209" s="3">
        <f t="shared" si="18"/>
        <v>43109</v>
      </c>
      <c r="B209">
        <v>1</v>
      </c>
      <c r="C209">
        <v>9</v>
      </c>
      <c r="D209">
        <v>16</v>
      </c>
      <c r="E209">
        <v>1</v>
      </c>
      <c r="F209" s="1">
        <f>VLOOKUP(A209,Weather!$A$1:$E$366, 5)</f>
        <v>3.7735849056604327E-2</v>
      </c>
      <c r="G209" s="1">
        <f>VLOOKUP(D209, Winter!$A$1:$E$25, 2)</f>
        <v>1039.2953507679499</v>
      </c>
      <c r="H209" s="1">
        <f>VLOOKUP(D209, Winter!$A$1:$E$25, 3)</f>
        <v>558.82352941176396</v>
      </c>
      <c r="I209" s="1">
        <f>VLOOKUP(D209, Winter!$A$1:$E$25, 5)</f>
        <v>252.336448598131</v>
      </c>
      <c r="J209" s="1">
        <f t="shared" si="19"/>
        <v>576.95454153841274</v>
      </c>
      <c r="K209" s="47">
        <f t="shared" si="20"/>
        <v>10.793679335835456</v>
      </c>
      <c r="L209" s="48">
        <f>Solar!K226/1000*Variables!$B$3</f>
        <v>4.8430499999999999</v>
      </c>
      <c r="M209" s="1">
        <f>IF(E209=1, VLOOKUP(D209, Sheet1!$E$2:$G$26, 2), Sheet1!$G$3)</f>
        <v>0.20441999999999999</v>
      </c>
      <c r="N209" s="1">
        <f>'Electricity Rates'!$J$3</f>
        <v>0.19270000000000001</v>
      </c>
      <c r="O209" s="145">
        <f>L209-K209</f>
        <v>-5.9506293358354565</v>
      </c>
      <c r="P209">
        <f t="shared" si="21"/>
        <v>2.0799420080154927</v>
      </c>
      <c r="Q209">
        <f>IF(O209&gt;0, IF(Q208+O209*Variables!$B$5&lt;Variables!$B$4, Q208+O209*Variables!$B$5, Variables!$B$4), IF(Q208&gt;-O209, Q208+O209/Variables!$B$5, 0))</f>
        <v>10.63046794382516</v>
      </c>
      <c r="R209">
        <f>IF(O209&gt;0, 0, IF(Q208&gt;-O209, 0, -O209 - Q208*Variables!$B$5))</f>
        <v>0</v>
      </c>
      <c r="S209">
        <f t="shared" si="22"/>
        <v>0</v>
      </c>
      <c r="T209">
        <f t="shared" si="23"/>
        <v>0</v>
      </c>
    </row>
    <row r="210" spans="1:20" x14ac:dyDescent="0.3">
      <c r="A210" s="3">
        <f t="shared" si="18"/>
        <v>43109</v>
      </c>
      <c r="B210">
        <v>1</v>
      </c>
      <c r="C210">
        <v>9</v>
      </c>
      <c r="D210">
        <v>17</v>
      </c>
      <c r="E210">
        <v>1</v>
      </c>
      <c r="F210" s="1">
        <f>VLOOKUP(A210,Weather!$A$1:$E$366, 5)</f>
        <v>3.7735849056604327E-2</v>
      </c>
      <c r="G210" s="1">
        <f>VLOOKUP(D210, Winter!$A$1:$E$25, 2)</f>
        <v>889.47696139476898</v>
      </c>
      <c r="H210" s="1">
        <f>VLOOKUP(D210, Winter!$A$1:$E$25, 3)</f>
        <v>506.24728802056097</v>
      </c>
      <c r="I210" s="1">
        <f>VLOOKUP(D210, Winter!$A$1:$E$25, 5)</f>
        <v>228.971962616822</v>
      </c>
      <c r="J210" s="1">
        <f t="shared" si="19"/>
        <v>520.70878512902186</v>
      </c>
      <c r="K210" s="47">
        <f t="shared" si="20"/>
        <v>9.7414323822614612</v>
      </c>
      <c r="L210" s="48">
        <f>Solar!K227/1000*Variables!$B$3</f>
        <v>0.77500000000000002</v>
      </c>
      <c r="M210" s="1">
        <f>IF(E210=1, VLOOKUP(D210, Sheet1!$E$2:$G$26, 2), Sheet1!$G$3)</f>
        <v>0.20441999999999999</v>
      </c>
      <c r="N210" s="1">
        <f>'Electricity Rates'!$J$3</f>
        <v>0.19270000000000001</v>
      </c>
      <c r="O210" s="145">
        <f>L210-K210</f>
        <v>-8.9664323822614609</v>
      </c>
      <c r="P210">
        <f t="shared" si="21"/>
        <v>1.8771740200617837</v>
      </c>
      <c r="Q210">
        <f>IF(O210&gt;0, IF(Q209+O210*Variables!$B$5&lt;Variables!$B$4, Q209+O210*Variables!$B$5, Variables!$B$4), IF(Q209&gt;-O210, Q209+O210/Variables!$B$5, 0))</f>
        <v>1.0917100903555195</v>
      </c>
      <c r="R210">
        <f>IF(O210&gt;0, 0, IF(Q209&gt;-O210, 0, -O210 - Q209*Variables!$B$5))</f>
        <v>0</v>
      </c>
      <c r="S210">
        <f t="shared" si="22"/>
        <v>0</v>
      </c>
      <c r="T210">
        <f t="shared" si="23"/>
        <v>0</v>
      </c>
    </row>
    <row r="211" spans="1:20" x14ac:dyDescent="0.3">
      <c r="A211" s="3">
        <f t="shared" si="18"/>
        <v>43109</v>
      </c>
      <c r="B211">
        <v>1</v>
      </c>
      <c r="C211">
        <v>9</v>
      </c>
      <c r="D211">
        <v>18</v>
      </c>
      <c r="E211">
        <v>1</v>
      </c>
      <c r="F211" s="1">
        <f>VLOOKUP(A211,Weather!$A$1:$E$366, 5)</f>
        <v>3.7735849056604327E-2</v>
      </c>
      <c r="G211" s="1">
        <f>VLOOKUP(D211, Winter!$A$1:$E$25, 2)</f>
        <v>689.67932752179297</v>
      </c>
      <c r="H211" s="1">
        <f>VLOOKUP(D211, Winter!$A$1:$E$25, 3)</f>
        <v>477.48083534529701</v>
      </c>
      <c r="I211" s="1">
        <f>VLOOKUP(D211, Winter!$A$1:$E$25, 5)</f>
        <v>257.009345794392</v>
      </c>
      <c r="J211" s="1">
        <f t="shared" si="19"/>
        <v>485.48832561610828</v>
      </c>
      <c r="K211" s="47">
        <f t="shared" si="20"/>
        <v>9.0825271849308429</v>
      </c>
      <c r="L211" s="48">
        <f>Solar!K228/1000*Variables!$B$3</f>
        <v>0</v>
      </c>
      <c r="M211" s="1">
        <f>IF(E211=1, VLOOKUP(D211, Sheet1!$E$2:$G$26, 2), Sheet1!$G$3)</f>
        <v>0.20441999999999999</v>
      </c>
      <c r="N211" s="1">
        <f>'Electricity Rates'!$J$3</f>
        <v>0.19270000000000001</v>
      </c>
      <c r="O211" s="145">
        <f>L211-K211</f>
        <v>-9.0825271849308429</v>
      </c>
      <c r="P211">
        <f t="shared" si="21"/>
        <v>1.7502029885361736</v>
      </c>
      <c r="Q211">
        <f>IF(O211&gt;0, IF(Q210+O211*Variables!$B$5&lt;Variables!$B$4, Q210+O211*Variables!$B$5, Variables!$B$4), IF(Q210&gt;-O211, Q210+O211/Variables!$B$5, 0))</f>
        <v>0</v>
      </c>
      <c r="R211">
        <f>IF(O211&gt;0, 0, IF(Q210&gt;-O211, 0, -O211 - Q210*Variables!$B$5))</f>
        <v>8.0563196999966546</v>
      </c>
      <c r="S211">
        <f t="shared" si="22"/>
        <v>1.646872873073316</v>
      </c>
      <c r="T211">
        <f t="shared" si="23"/>
        <v>0</v>
      </c>
    </row>
    <row r="212" spans="1:20" x14ac:dyDescent="0.3">
      <c r="A212" s="3">
        <f t="shared" si="18"/>
        <v>43109</v>
      </c>
      <c r="B212">
        <v>1</v>
      </c>
      <c r="C212">
        <v>9</v>
      </c>
      <c r="D212">
        <v>19</v>
      </c>
      <c r="E212">
        <v>1</v>
      </c>
      <c r="F212" s="1">
        <f>VLOOKUP(A212,Weather!$A$1:$E$366, 5)</f>
        <v>3.7735849056604327E-2</v>
      </c>
      <c r="G212" s="1">
        <f>VLOOKUP(D212, Winter!$A$1:$E$25, 2)</f>
        <v>503.50249066002402</v>
      </c>
      <c r="H212" s="1">
        <f>VLOOKUP(D212, Winter!$A$1:$E$25, 3)</f>
        <v>367.75553800108997</v>
      </c>
      <c r="I212" s="1">
        <f>VLOOKUP(D212, Winter!$A$1:$E$25, 5)</f>
        <v>266.355140186916</v>
      </c>
      <c r="J212" s="1">
        <f t="shared" si="19"/>
        <v>372.87806451652153</v>
      </c>
      <c r="K212" s="47">
        <f t="shared" si="20"/>
        <v>6.9758117321108548</v>
      </c>
      <c r="L212" s="48">
        <f>Solar!K229/1000*Variables!$B$3</f>
        <v>0</v>
      </c>
      <c r="M212" s="1">
        <f>IF(E212=1, VLOOKUP(D212, Sheet1!$E$2:$G$26, 2), Sheet1!$G$3)</f>
        <v>0.20441999999999999</v>
      </c>
      <c r="N212" s="1">
        <f>'Electricity Rates'!$J$3</f>
        <v>0.19270000000000001</v>
      </c>
      <c r="O212" s="145">
        <f>L212-K212</f>
        <v>-6.9758117321108548</v>
      </c>
      <c r="P212">
        <f t="shared" si="21"/>
        <v>1.3442389207777619</v>
      </c>
      <c r="Q212">
        <f>IF(O212&gt;0, IF(Q211+O212*Variables!$B$5&lt;Variables!$B$4, Q211+O212*Variables!$B$5, Variables!$B$4), IF(Q211&gt;-O212, Q211+O212/Variables!$B$5, 0))</f>
        <v>0</v>
      </c>
      <c r="R212">
        <f>IF(O212&gt;0, 0, IF(Q211&gt;-O212, 0, -O212 - Q211*Variables!$B$5))</f>
        <v>6.9758117321108548</v>
      </c>
      <c r="S212">
        <f t="shared" si="22"/>
        <v>1.4259954342781009</v>
      </c>
      <c r="T212">
        <f t="shared" si="23"/>
        <v>0</v>
      </c>
    </row>
    <row r="213" spans="1:20" x14ac:dyDescent="0.3">
      <c r="A213" s="3">
        <f t="shared" si="18"/>
        <v>43109</v>
      </c>
      <c r="B213">
        <v>1</v>
      </c>
      <c r="C213">
        <v>9</v>
      </c>
      <c r="D213">
        <v>20</v>
      </c>
      <c r="E213">
        <v>1</v>
      </c>
      <c r="F213" s="1">
        <f>VLOOKUP(A213,Weather!$A$1:$E$366, 5)</f>
        <v>3.7735849056604327E-2</v>
      </c>
      <c r="G213" s="1">
        <f>VLOOKUP(D213, Winter!$A$1:$E$25, 2)</f>
        <v>385.507471980074</v>
      </c>
      <c r="H213" s="1">
        <f>VLOOKUP(D213, Winter!$A$1:$E$25, 3)</f>
        <v>329.45960680470398</v>
      </c>
      <c r="I213" s="1">
        <f>VLOOKUP(D213, Winter!$A$1:$E$25, 5)</f>
        <v>275.70093457943898</v>
      </c>
      <c r="J213" s="1">
        <f t="shared" si="19"/>
        <v>331.57462058490665</v>
      </c>
      <c r="K213" s="47">
        <f t="shared" si="20"/>
        <v>6.2031059170655842</v>
      </c>
      <c r="L213" s="48">
        <f>Solar!K230/1000*Variables!$B$3</f>
        <v>0</v>
      </c>
      <c r="M213" s="1">
        <f>IF(E213=1, VLOOKUP(D213, Sheet1!$E$2:$G$26, 2), Sheet1!$G$3)</f>
        <v>0.20441999999999999</v>
      </c>
      <c r="N213" s="1">
        <f>'Electricity Rates'!$J$3</f>
        <v>0.19270000000000001</v>
      </c>
      <c r="O213" s="145">
        <f>L213-K213</f>
        <v>-6.2031059170655842</v>
      </c>
      <c r="P213">
        <f t="shared" si="21"/>
        <v>1.1953385102185381</v>
      </c>
      <c r="Q213">
        <f>IF(O213&gt;0, IF(Q212+O213*Variables!$B$5&lt;Variables!$B$4, Q212+O213*Variables!$B$5, Variables!$B$4), IF(Q212&gt;-O213, Q212+O213/Variables!$B$5, 0))</f>
        <v>0</v>
      </c>
      <c r="R213">
        <f>IF(O213&gt;0, 0, IF(Q212&gt;-O213, 0, -O213 - Q212*Variables!$B$5))</f>
        <v>6.2031059170655842</v>
      </c>
      <c r="S213">
        <f t="shared" si="22"/>
        <v>1.2680389115665467</v>
      </c>
      <c r="T213">
        <f t="shared" si="23"/>
        <v>0</v>
      </c>
    </row>
    <row r="214" spans="1:20" x14ac:dyDescent="0.3">
      <c r="A214" s="3">
        <f t="shared" si="18"/>
        <v>43109</v>
      </c>
      <c r="B214">
        <v>1</v>
      </c>
      <c r="C214">
        <v>9</v>
      </c>
      <c r="D214">
        <v>21</v>
      </c>
      <c r="E214">
        <v>1</v>
      </c>
      <c r="F214" s="1">
        <f>VLOOKUP(A214,Weather!$A$1:$E$366, 5)</f>
        <v>3.7735849056604327E-2</v>
      </c>
      <c r="G214" s="1">
        <f>VLOOKUP(D214, Winter!$A$1:$E$25, 2)</f>
        <v>340.23972602739599</v>
      </c>
      <c r="H214" s="1">
        <f>VLOOKUP(D214, Winter!$A$1:$E$25, 3)</f>
        <v>286.390591795636</v>
      </c>
      <c r="I214" s="1">
        <f>VLOOKUP(D214, Winter!$A$1:$E$25, 5)</f>
        <v>289.71962616822401</v>
      </c>
      <c r="J214" s="1">
        <f t="shared" si="19"/>
        <v>288.42263459683454</v>
      </c>
      <c r="K214" s="47">
        <f t="shared" si="20"/>
        <v>5.395817533100753</v>
      </c>
      <c r="L214" s="48">
        <f>Solar!K231/1000*Variables!$B$3</f>
        <v>0</v>
      </c>
      <c r="M214" s="1">
        <f>IF(E214=1, VLOOKUP(D214, Sheet1!$E$2:$G$26, 2), Sheet1!$G$3)</f>
        <v>0.20441999999999999</v>
      </c>
      <c r="N214" s="1">
        <f>'Electricity Rates'!$J$3</f>
        <v>0.19270000000000001</v>
      </c>
      <c r="O214" s="145">
        <f>L214-K214</f>
        <v>-5.395817533100753</v>
      </c>
      <c r="P214">
        <f t="shared" si="21"/>
        <v>1.0397740386285153</v>
      </c>
      <c r="Q214">
        <f>IF(O214&gt;0, IF(Q213+O214*Variables!$B$5&lt;Variables!$B$4, Q213+O214*Variables!$B$5, Variables!$B$4), IF(Q213&gt;-O214, Q213+O214/Variables!$B$5, 0))</f>
        <v>0</v>
      </c>
      <c r="R214">
        <f>IF(O214&gt;0, 0, IF(Q213&gt;-O214, 0, -O214 - Q213*Variables!$B$5))</f>
        <v>5.395817533100753</v>
      </c>
      <c r="S214">
        <f t="shared" si="22"/>
        <v>1.1030130201164559</v>
      </c>
      <c r="T214">
        <f t="shared" si="23"/>
        <v>0</v>
      </c>
    </row>
    <row r="215" spans="1:20" x14ac:dyDescent="0.3">
      <c r="A215" s="3">
        <f t="shared" si="18"/>
        <v>43109</v>
      </c>
      <c r="B215">
        <v>1</v>
      </c>
      <c r="C215">
        <v>9</v>
      </c>
      <c r="D215">
        <v>22</v>
      </c>
      <c r="E215">
        <v>1</v>
      </c>
      <c r="F215" s="1">
        <f>VLOOKUP(A215,Weather!$A$1:$E$366, 5)</f>
        <v>3.7735849056604327E-2</v>
      </c>
      <c r="G215" s="1">
        <f>VLOOKUP(D215, Winter!$A$1:$E$25, 2)</f>
        <v>300</v>
      </c>
      <c r="H215" s="1">
        <f>VLOOKUP(D215, Winter!$A$1:$E$25, 3)</f>
        <v>271.915575384683</v>
      </c>
      <c r="I215" s="1">
        <f>VLOOKUP(D215, Winter!$A$1:$E$25, 5)</f>
        <v>285.04672897196201</v>
      </c>
      <c r="J215" s="1">
        <f t="shared" si="19"/>
        <v>272.97536499280818</v>
      </c>
      <c r="K215" s="47">
        <f t="shared" si="20"/>
        <v>5.106829644600082</v>
      </c>
      <c r="L215" s="48">
        <f>Solar!K232/1000*Variables!$B$3</f>
        <v>0</v>
      </c>
      <c r="M215" s="1">
        <f>IF(E215=1, VLOOKUP(D215, Sheet1!$E$2:$G$26, 2), Sheet1!$G$3)</f>
        <v>0.18618000000000001</v>
      </c>
      <c r="N215" s="1">
        <f>'Electricity Rates'!$J$3</f>
        <v>0.19270000000000001</v>
      </c>
      <c r="O215" s="145">
        <f>L215-K215</f>
        <v>-5.106829644600082</v>
      </c>
      <c r="P215">
        <f t="shared" si="21"/>
        <v>0.98408607251443592</v>
      </c>
      <c r="Q215">
        <f>IF(O215&gt;0, IF(Q214+O215*Variables!$B$5&lt;Variables!$B$4, Q214+O215*Variables!$B$5, Variables!$B$4), IF(Q214&gt;-O215, Q214+O215/Variables!$B$5, 0))</f>
        <v>0</v>
      </c>
      <c r="R215">
        <f>IF(O215&gt;0, 0, IF(Q214&gt;-O215, 0, -O215 - Q214*Variables!$B$5))</f>
        <v>5.106829644600082</v>
      </c>
      <c r="S215">
        <f t="shared" si="22"/>
        <v>0.95078954323164333</v>
      </c>
      <c r="T215">
        <f t="shared" si="23"/>
        <v>0</v>
      </c>
    </row>
    <row r="216" spans="1:20" x14ac:dyDescent="0.3">
      <c r="A216" s="3">
        <f t="shared" si="18"/>
        <v>43109</v>
      </c>
      <c r="B216">
        <v>1</v>
      </c>
      <c r="C216">
        <v>9</v>
      </c>
      <c r="D216">
        <v>23</v>
      </c>
      <c r="E216">
        <v>1</v>
      </c>
      <c r="F216" s="1">
        <f>VLOOKUP(A216,Weather!$A$1:$E$366, 5)</f>
        <v>3.7735849056604327E-2</v>
      </c>
      <c r="G216" s="1">
        <f>VLOOKUP(D216, Winter!$A$1:$E$25, 2)</f>
        <v>290.90909090909099</v>
      </c>
      <c r="H216" s="1">
        <f>VLOOKUP(D216, Winter!$A$1:$E$25, 3)</f>
        <v>266.95334839061297</v>
      </c>
      <c r="I216" s="1">
        <f>VLOOKUP(D216, Winter!$A$1:$E$25, 5)</f>
        <v>285.04672897196201</v>
      </c>
      <c r="J216" s="1">
        <f t="shared" si="19"/>
        <v>267.85733867432913</v>
      </c>
      <c r="K216" s="47">
        <f t="shared" si="20"/>
        <v>5.0110814860593251</v>
      </c>
      <c r="L216" s="48">
        <f>Solar!K233/1000*Variables!$B$3</f>
        <v>0</v>
      </c>
      <c r="M216" s="1">
        <f>IF(E216=1, VLOOKUP(D216, Sheet1!$E$2:$G$26, 2), Sheet1!$G$3)</f>
        <v>0.18618000000000001</v>
      </c>
      <c r="N216" s="1">
        <f>'Electricity Rates'!$J$3</f>
        <v>0.19270000000000001</v>
      </c>
      <c r="O216" s="145">
        <f>L216-K216</f>
        <v>-5.0110814860593251</v>
      </c>
      <c r="P216">
        <f t="shared" si="21"/>
        <v>0.96563540236363199</v>
      </c>
      <c r="Q216">
        <f>IF(O216&gt;0, IF(Q215+O216*Variables!$B$5&lt;Variables!$B$4, Q215+O216*Variables!$B$5, Variables!$B$4), IF(Q215&gt;-O216, Q215+O216/Variables!$B$5, 0))</f>
        <v>0</v>
      </c>
      <c r="R216">
        <f>IF(O216&gt;0, 0, IF(Q215&gt;-O216, 0, -O216 - Q215*Variables!$B$5))</f>
        <v>5.0110814860593251</v>
      </c>
      <c r="S216">
        <f t="shared" si="22"/>
        <v>0.93296315107452521</v>
      </c>
      <c r="T216">
        <f t="shared" si="23"/>
        <v>0</v>
      </c>
    </row>
    <row r="217" spans="1:20" x14ac:dyDescent="0.3">
      <c r="A217" s="3">
        <f t="shared" si="18"/>
        <v>43109</v>
      </c>
      <c r="B217">
        <v>1</v>
      </c>
      <c r="C217">
        <v>9</v>
      </c>
      <c r="D217">
        <v>24</v>
      </c>
      <c r="E217">
        <v>1</v>
      </c>
      <c r="F217" s="1">
        <f>VLOOKUP(A217,Weather!$A$1:$E$366, 5)</f>
        <v>3.7735849056604327E-2</v>
      </c>
      <c r="G217" s="1">
        <f>VLOOKUP(D217, Winter!$A$1:$E$25, 2)</f>
        <v>272.72727272727298</v>
      </c>
      <c r="H217" s="1">
        <f>VLOOKUP(D217, Winter!$A$1:$E$25, 3)</f>
        <v>266.74195307023803</v>
      </c>
      <c r="I217" s="1">
        <f>VLOOKUP(D217, Winter!$A$1:$E$25, 5)</f>
        <v>285.04672897196201</v>
      </c>
      <c r="J217" s="1">
        <f t="shared" si="19"/>
        <v>266.96781418937144</v>
      </c>
      <c r="K217" s="47">
        <f t="shared" si="20"/>
        <v>4.9944402407605075</v>
      </c>
      <c r="L217" s="48">
        <f>Solar!K234/1000*Variables!$B$3</f>
        <v>0</v>
      </c>
      <c r="M217" s="1">
        <f>IF(E217=1, VLOOKUP(D217, Sheet1!$E$2:$G$26, 2), Sheet1!$G$3)</f>
        <v>0.18618000000000001</v>
      </c>
      <c r="N217" s="1">
        <f>'Electricity Rates'!$J$3</f>
        <v>0.19270000000000001</v>
      </c>
      <c r="O217" s="145">
        <f>L217-K217</f>
        <v>-4.9944402407605075</v>
      </c>
      <c r="P217">
        <f t="shared" si="21"/>
        <v>0.96242863439454984</v>
      </c>
      <c r="Q217">
        <f>IF(O217&gt;0, IF(Q216+O217*Variables!$B$5&lt;Variables!$B$4, Q216+O217*Variables!$B$5, Variables!$B$4), IF(Q216&gt;-O217, Q216+O217/Variables!$B$5, 0))</f>
        <v>0</v>
      </c>
      <c r="R217">
        <f>IF(O217&gt;0, 0, IF(Q216&gt;-O217, 0, -O217 - Q216*Variables!$B$5))</f>
        <v>4.9944402407605075</v>
      </c>
      <c r="S217">
        <f t="shared" si="22"/>
        <v>0.92986488402479139</v>
      </c>
      <c r="T217">
        <f t="shared" si="23"/>
        <v>0</v>
      </c>
    </row>
    <row r="218" spans="1:20" x14ac:dyDescent="0.3">
      <c r="A218" s="3">
        <f t="shared" si="18"/>
        <v>43110</v>
      </c>
      <c r="B218">
        <v>1</v>
      </c>
      <c r="C218">
        <v>10</v>
      </c>
      <c r="D218">
        <v>1</v>
      </c>
      <c r="E218">
        <v>1</v>
      </c>
      <c r="F218" s="1">
        <f>VLOOKUP(A218,Weather!$A$1:$E$366, 5)</f>
        <v>5.6603773584905155E-2</v>
      </c>
      <c r="G218" s="1">
        <f>VLOOKUP(D218, Winter!$A$1:$E$25, 2)</f>
        <v>281.81818181818198</v>
      </c>
      <c r="H218" s="1">
        <f>VLOOKUP(D218, Winter!$A$1:$E$25, 3)</f>
        <v>257.04002047196798</v>
      </c>
      <c r="I218" s="1">
        <f>VLOOKUP(D218, Winter!$A$1:$E$25, 5)</f>
        <v>266.355140186916</v>
      </c>
      <c r="J218" s="1">
        <f t="shared" si="19"/>
        <v>258.44255790665932</v>
      </c>
      <c r="K218" s="47">
        <f t="shared" si="20"/>
        <v>4.8349495427133995</v>
      </c>
      <c r="L218" s="48">
        <f>Solar!K235/1000*Variables!$B$3</f>
        <v>0</v>
      </c>
      <c r="M218" s="1">
        <f>IF(E218=1, VLOOKUP(D218, Sheet1!$E$2:$G$26, 2), Sheet1!$G$3)</f>
        <v>0.18618000000000001</v>
      </c>
      <c r="N218" s="1">
        <f>'Electricity Rates'!$J$3</f>
        <v>0.19270000000000001</v>
      </c>
      <c r="O218" s="145">
        <f>L218-K218</f>
        <v>-4.8349495427133995</v>
      </c>
      <c r="P218">
        <f t="shared" si="21"/>
        <v>0.9316947768808721</v>
      </c>
      <c r="Q218">
        <f>IF(O218&gt;0, IF(Q217+O218*Variables!$B$5&lt;Variables!$B$4, Q217+O218*Variables!$B$5, Variables!$B$4), IF(Q217&gt;-O218, Q217+O218/Variables!$B$5, 0))</f>
        <v>0</v>
      </c>
      <c r="R218">
        <f>IF(O218&gt;0, 0, IF(Q217&gt;-O218, 0, -O218 - Q217*Variables!$B$5))</f>
        <v>4.8349495427133995</v>
      </c>
      <c r="S218">
        <f t="shared" si="22"/>
        <v>0.9001709058623808</v>
      </c>
      <c r="T218">
        <f t="shared" si="23"/>
        <v>0</v>
      </c>
    </row>
    <row r="219" spans="1:20" x14ac:dyDescent="0.3">
      <c r="A219" s="3">
        <f t="shared" si="18"/>
        <v>43110</v>
      </c>
      <c r="B219">
        <v>1</v>
      </c>
      <c r="C219">
        <v>10</v>
      </c>
      <c r="D219">
        <v>2</v>
      </c>
      <c r="E219">
        <v>1</v>
      </c>
      <c r="F219" s="1">
        <f>VLOOKUP(A219,Weather!$A$1:$E$366, 5)</f>
        <v>5.6603773584905155E-2</v>
      </c>
      <c r="G219" s="1">
        <f>VLOOKUP(D219, Winter!$A$1:$E$25, 2)</f>
        <v>282.10356994603501</v>
      </c>
      <c r="H219" s="1">
        <f>VLOOKUP(D219, Winter!$A$1:$E$25, 3)</f>
        <v>280.66066600651902</v>
      </c>
      <c r="I219" s="1">
        <f>VLOOKUP(D219, Winter!$A$1:$E$25, 5)</f>
        <v>285.04672897196201</v>
      </c>
      <c r="J219" s="1">
        <f t="shared" si="19"/>
        <v>280.74233981441614</v>
      </c>
      <c r="K219" s="47">
        <f t="shared" si="20"/>
        <v>5.2521343949715851</v>
      </c>
      <c r="L219" s="48">
        <f>Solar!K236/1000*Variables!$B$3</f>
        <v>0</v>
      </c>
      <c r="M219" s="1">
        <f>IF(E219=1, VLOOKUP(D219, Sheet1!$E$2:$G$26, 2), Sheet1!$G$3)</f>
        <v>0.18618000000000001</v>
      </c>
      <c r="N219" s="1">
        <f>'Electricity Rates'!$J$3</f>
        <v>0.19270000000000001</v>
      </c>
      <c r="O219" s="145">
        <f>L219-K219</f>
        <v>-5.2521343949715851</v>
      </c>
      <c r="P219">
        <f t="shared" si="21"/>
        <v>1.0120862979110246</v>
      </c>
      <c r="Q219">
        <f>IF(O219&gt;0, IF(Q218+O219*Variables!$B$5&lt;Variables!$B$4, Q218+O219*Variables!$B$5, Variables!$B$4), IF(Q218&gt;-O219, Q218+O219/Variables!$B$5, 0))</f>
        <v>0</v>
      </c>
      <c r="R219">
        <f>IF(O219&gt;0, 0, IF(Q218&gt;-O219, 0, -O219 - Q218*Variables!$B$5))</f>
        <v>5.2521343949715851</v>
      </c>
      <c r="S219">
        <f t="shared" si="22"/>
        <v>0.97784238165580972</v>
      </c>
      <c r="T219">
        <f t="shared" si="23"/>
        <v>0</v>
      </c>
    </row>
    <row r="220" spans="1:20" x14ac:dyDescent="0.3">
      <c r="A220" s="3">
        <f t="shared" si="18"/>
        <v>43110</v>
      </c>
      <c r="B220">
        <v>1</v>
      </c>
      <c r="C220">
        <v>10</v>
      </c>
      <c r="D220">
        <v>3</v>
      </c>
      <c r="E220">
        <v>1</v>
      </c>
      <c r="F220" s="1">
        <f>VLOOKUP(A220,Weather!$A$1:$E$366, 5)</f>
        <v>5.6603773584905155E-2</v>
      </c>
      <c r="G220" s="1">
        <f>VLOOKUP(D220, Winter!$A$1:$E$25, 2)</f>
        <v>282.300747198007</v>
      </c>
      <c r="H220" s="1">
        <f>VLOOKUP(D220, Winter!$A$1:$E$25, 3)</f>
        <v>272.72727272727298</v>
      </c>
      <c r="I220" s="1">
        <f>VLOOKUP(D220, Winter!$A$1:$E$25, 5)</f>
        <v>271.02803738317698</v>
      </c>
      <c r="J220" s="1">
        <f t="shared" si="19"/>
        <v>273.26916750863529</v>
      </c>
      <c r="K220" s="47">
        <f t="shared" si="20"/>
        <v>5.1123261090796648</v>
      </c>
      <c r="L220" s="48">
        <f>Solar!K237/1000*Variables!$B$3</f>
        <v>0</v>
      </c>
      <c r="M220" s="1">
        <f>IF(E220=1, VLOOKUP(D220, Sheet1!$E$2:$G$26, 2), Sheet1!$G$3)</f>
        <v>0.18618000000000001</v>
      </c>
      <c r="N220" s="1">
        <f>'Electricity Rates'!$J$3</f>
        <v>0.19270000000000001</v>
      </c>
      <c r="O220" s="145">
        <f>L220-K220</f>
        <v>-5.1123261090796648</v>
      </c>
      <c r="P220">
        <f t="shared" si="21"/>
        <v>0.98514524121965141</v>
      </c>
      <c r="Q220">
        <f>IF(O220&gt;0, IF(Q219+O220*Variables!$B$5&lt;Variables!$B$4, Q219+O220*Variables!$B$5, Variables!$B$4), IF(Q219&gt;-O220, Q219+O220/Variables!$B$5, 0))</f>
        <v>0</v>
      </c>
      <c r="R220">
        <f>IF(O220&gt;0, 0, IF(Q219&gt;-O220, 0, -O220 - Q219*Variables!$B$5))</f>
        <v>5.1123261090796648</v>
      </c>
      <c r="S220">
        <f t="shared" si="22"/>
        <v>0.95181287498845202</v>
      </c>
      <c r="T220">
        <f t="shared" si="23"/>
        <v>0</v>
      </c>
    </row>
    <row r="221" spans="1:20" x14ac:dyDescent="0.3">
      <c r="A221" s="3">
        <f t="shared" si="18"/>
        <v>43110</v>
      </c>
      <c r="B221">
        <v>1</v>
      </c>
      <c r="C221">
        <v>10</v>
      </c>
      <c r="D221">
        <v>4</v>
      </c>
      <c r="E221">
        <v>1</v>
      </c>
      <c r="F221" s="1">
        <f>VLOOKUP(A221,Weather!$A$1:$E$366, 5)</f>
        <v>5.6603773584905155E-2</v>
      </c>
      <c r="G221" s="1">
        <f>VLOOKUP(D221, Winter!$A$1:$E$25, 2)</f>
        <v>308.82074789439099</v>
      </c>
      <c r="H221" s="1">
        <f>VLOOKUP(D221, Winter!$A$1:$E$25, 3)</f>
        <v>281.81818181818198</v>
      </c>
      <c r="I221" s="1">
        <f>VLOOKUP(D221, Winter!$A$1:$E$25, 5)</f>
        <v>285.04672897196201</v>
      </c>
      <c r="J221" s="1">
        <f t="shared" si="19"/>
        <v>283.34662895457114</v>
      </c>
      <c r="K221" s="47">
        <f t="shared" si="20"/>
        <v>5.3008554983737328</v>
      </c>
      <c r="L221" s="48">
        <f>Solar!K238/1000*Variables!$B$3</f>
        <v>0</v>
      </c>
      <c r="M221" s="1">
        <f>IF(E221=1, VLOOKUP(D221, Sheet1!$E$2:$G$26, 2), Sheet1!$G$3)</f>
        <v>0.18618000000000001</v>
      </c>
      <c r="N221" s="1">
        <f>'Electricity Rates'!$J$3</f>
        <v>0.19270000000000001</v>
      </c>
      <c r="O221" s="145">
        <f>L221-K221</f>
        <v>-5.3008554983737328</v>
      </c>
      <c r="P221">
        <f t="shared" si="21"/>
        <v>1.0214748545366183</v>
      </c>
      <c r="Q221">
        <f>IF(O221&gt;0, IF(Q220+O221*Variables!$B$5&lt;Variables!$B$4, Q220+O221*Variables!$B$5, Variables!$B$4), IF(Q220&gt;-O221, Q220+O221/Variables!$B$5, 0))</f>
        <v>0</v>
      </c>
      <c r="R221">
        <f>IF(O221&gt;0, 0, IF(Q220&gt;-O221, 0, -O221 - Q220*Variables!$B$5))</f>
        <v>5.3008554983737328</v>
      </c>
      <c r="S221">
        <f t="shared" si="22"/>
        <v>0.98691327668722162</v>
      </c>
      <c r="T221">
        <f t="shared" si="23"/>
        <v>0</v>
      </c>
    </row>
    <row r="222" spans="1:20" x14ac:dyDescent="0.3">
      <c r="A222" s="3">
        <f t="shared" si="18"/>
        <v>43110</v>
      </c>
      <c r="B222">
        <v>1</v>
      </c>
      <c r="C222">
        <v>10</v>
      </c>
      <c r="D222">
        <v>5</v>
      </c>
      <c r="E222">
        <v>1</v>
      </c>
      <c r="F222" s="1">
        <f>VLOOKUP(A222,Weather!$A$1:$E$366, 5)</f>
        <v>5.6603773584905155E-2</v>
      </c>
      <c r="G222" s="1">
        <f>VLOOKUP(D222, Winter!$A$1:$E$25, 2)</f>
        <v>308.63160471300301</v>
      </c>
      <c r="H222" s="1">
        <f>VLOOKUP(D222, Winter!$A$1:$E$25, 3)</f>
        <v>300</v>
      </c>
      <c r="I222" s="1">
        <f>VLOOKUP(D222, Winter!$A$1:$E$25, 5)</f>
        <v>303.73831775700899</v>
      </c>
      <c r="J222" s="1">
        <f t="shared" si="19"/>
        <v>300.48858139884925</v>
      </c>
      <c r="K222" s="47">
        <f t="shared" si="20"/>
        <v>5.6215475539043505</v>
      </c>
      <c r="L222" s="48">
        <f>Solar!K239/1000*Variables!$B$3</f>
        <v>0</v>
      </c>
      <c r="M222" s="1">
        <f>IF(E222=1, VLOOKUP(D222, Sheet1!$E$2:$G$26, 2), Sheet1!$G$3)</f>
        <v>0.18618000000000001</v>
      </c>
      <c r="N222" s="1">
        <f>'Electricity Rates'!$J$3</f>
        <v>0.19270000000000001</v>
      </c>
      <c r="O222" s="145">
        <f>L222-K222</f>
        <v>-5.6215475539043505</v>
      </c>
      <c r="P222">
        <f t="shared" si="21"/>
        <v>1.0832722136373685</v>
      </c>
      <c r="Q222">
        <f>IF(O222&gt;0, IF(Q221+O222*Variables!$B$5&lt;Variables!$B$4, Q221+O222*Variables!$B$5, Variables!$B$4), IF(Q221&gt;-O222, Q221+O222/Variables!$B$5, 0))</f>
        <v>0</v>
      </c>
      <c r="R222">
        <f>IF(O222&gt;0, 0, IF(Q221&gt;-O222, 0, -O222 - Q221*Variables!$B$5))</f>
        <v>5.6215475539043505</v>
      </c>
      <c r="S222">
        <f t="shared" si="22"/>
        <v>1.046619723585912</v>
      </c>
      <c r="T222">
        <f t="shared" si="23"/>
        <v>0</v>
      </c>
    </row>
    <row r="223" spans="1:20" x14ac:dyDescent="0.3">
      <c r="A223" s="3">
        <f t="shared" si="18"/>
        <v>43110</v>
      </c>
      <c r="B223">
        <v>1</v>
      </c>
      <c r="C223">
        <v>10</v>
      </c>
      <c r="D223">
        <v>6</v>
      </c>
      <c r="E223">
        <v>1</v>
      </c>
      <c r="F223" s="1">
        <f>VLOOKUP(A223,Weather!$A$1:$E$366, 5)</f>
        <v>5.6603773584905155E-2</v>
      </c>
      <c r="G223" s="1">
        <f>VLOOKUP(D223, Winter!$A$1:$E$25, 2)</f>
        <v>331.81818181818198</v>
      </c>
      <c r="H223" s="1">
        <f>VLOOKUP(D223, Winter!$A$1:$E$25, 3)</f>
        <v>317.955250948497</v>
      </c>
      <c r="I223" s="1">
        <f>VLOOKUP(D223, Winter!$A$1:$E$25, 5)</f>
        <v>322.42990654205602</v>
      </c>
      <c r="J223" s="1">
        <f t="shared" si="19"/>
        <v>318.73994514866786</v>
      </c>
      <c r="K223" s="47">
        <f t="shared" si="20"/>
        <v>5.962994502622263</v>
      </c>
      <c r="L223" s="48">
        <f>Solar!K240/1000*Variables!$B$3</f>
        <v>0</v>
      </c>
      <c r="M223" s="1">
        <f>IF(E223=1, VLOOKUP(D223, Sheet1!$E$2:$G$26, 2), Sheet1!$G$3)</f>
        <v>0.18618000000000001</v>
      </c>
      <c r="N223" s="1">
        <f>'Electricity Rates'!$J$3</f>
        <v>0.19270000000000001</v>
      </c>
      <c r="O223" s="145">
        <f>L223-K223</f>
        <v>-5.962994502622263</v>
      </c>
      <c r="P223">
        <f t="shared" si="21"/>
        <v>1.1490690406553101</v>
      </c>
      <c r="Q223">
        <f>IF(O223&gt;0, IF(Q222+O223*Variables!$B$5&lt;Variables!$B$4, Q222+O223*Variables!$B$5, Variables!$B$4), IF(Q222&gt;-O223, Q222+O223/Variables!$B$5, 0))</f>
        <v>0</v>
      </c>
      <c r="R223">
        <f>IF(O223&gt;0, 0, IF(Q222&gt;-O223, 0, -O223 - Q222*Variables!$B$5))</f>
        <v>5.962994502622263</v>
      </c>
      <c r="S223">
        <f t="shared" si="22"/>
        <v>1.110190316498213</v>
      </c>
      <c r="T223">
        <f t="shared" si="23"/>
        <v>0</v>
      </c>
    </row>
    <row r="224" spans="1:20" x14ac:dyDescent="0.3">
      <c r="A224" s="3">
        <f t="shared" si="18"/>
        <v>43110</v>
      </c>
      <c r="B224">
        <v>1</v>
      </c>
      <c r="C224">
        <v>10</v>
      </c>
      <c r="D224">
        <v>7</v>
      </c>
      <c r="E224">
        <v>1</v>
      </c>
      <c r="F224" s="1">
        <f>VLOOKUP(A224,Weather!$A$1:$E$366, 5)</f>
        <v>5.6603773584905155E-2</v>
      </c>
      <c r="G224" s="1">
        <f>VLOOKUP(D224, Winter!$A$1:$E$25, 2)</f>
        <v>445.45454545454498</v>
      </c>
      <c r="H224" s="1">
        <f>VLOOKUP(D224, Winter!$A$1:$E$25, 3)</f>
        <v>393.94630558862502</v>
      </c>
      <c r="I224" s="1">
        <f>VLOOKUP(D224, Winter!$A$1:$E$25, 5)</f>
        <v>313.08411214953298</v>
      </c>
      <c r="J224" s="1">
        <f t="shared" si="19"/>
        <v>396.86186633575255</v>
      </c>
      <c r="K224" s="47">
        <f t="shared" si="20"/>
        <v>7.424501269072878</v>
      </c>
      <c r="L224" s="48">
        <f>Solar!K241/1000*Variables!$B$3</f>
        <v>0</v>
      </c>
      <c r="M224" s="1">
        <f>IF(E224=1, VLOOKUP(D224, Sheet1!$E$2:$G$26, 2), Sheet1!$G$3)</f>
        <v>0.18618000000000001</v>
      </c>
      <c r="N224" s="1">
        <f>'Electricity Rates'!$J$3</f>
        <v>0.19270000000000001</v>
      </c>
      <c r="O224" s="145">
        <f>L224-K224</f>
        <v>-7.424501269072878</v>
      </c>
      <c r="P224">
        <f t="shared" si="21"/>
        <v>1.4307013945503437</v>
      </c>
      <c r="Q224">
        <f>IF(O224&gt;0, IF(Q223+O224*Variables!$B$5&lt;Variables!$B$4, Q223+O224*Variables!$B$5, Variables!$B$4), IF(Q223&gt;-O224, Q223+O224/Variables!$B$5, 0))</f>
        <v>0</v>
      </c>
      <c r="R224">
        <f>IF(O224&gt;0, 0, IF(Q223&gt;-O224, 0, -O224 - Q223*Variables!$B$5))</f>
        <v>7.424501269072878</v>
      </c>
      <c r="S224">
        <f t="shared" si="22"/>
        <v>1.3822936462759885</v>
      </c>
      <c r="T224">
        <f t="shared" si="23"/>
        <v>0</v>
      </c>
    </row>
    <row r="225" spans="1:20" x14ac:dyDescent="0.3">
      <c r="A225" s="3">
        <f t="shared" si="18"/>
        <v>43110</v>
      </c>
      <c r="B225">
        <v>1</v>
      </c>
      <c r="C225">
        <v>10</v>
      </c>
      <c r="D225">
        <v>8</v>
      </c>
      <c r="E225">
        <v>1</v>
      </c>
      <c r="F225" s="1">
        <f>VLOOKUP(A225,Weather!$A$1:$E$366, 5)</f>
        <v>5.6603773584905155E-2</v>
      </c>
      <c r="G225" s="1">
        <f>VLOOKUP(D225, Winter!$A$1:$E$25, 2)</f>
        <v>654.54545454545405</v>
      </c>
      <c r="H225" s="1">
        <f>VLOOKUP(D225, Winter!$A$1:$E$25, 3)</f>
        <v>498.50910668787998</v>
      </c>
      <c r="I225" s="1">
        <f>VLOOKUP(D225, Winter!$A$1:$E$25, 5)</f>
        <v>294.39252336448601</v>
      </c>
      <c r="J225" s="1">
        <f t="shared" si="19"/>
        <v>507.34135279302558</v>
      </c>
      <c r="K225" s="47">
        <f t="shared" si="20"/>
        <v>9.4913541390198031</v>
      </c>
      <c r="L225" s="48">
        <f>Solar!K242/1000*Variables!$B$3</f>
        <v>0.65720000000000001</v>
      </c>
      <c r="M225" s="1">
        <f>IF(E225=1, VLOOKUP(D225, Sheet1!$E$2:$G$26, 2), Sheet1!$G$3)</f>
        <v>0.18618000000000001</v>
      </c>
      <c r="N225" s="1">
        <f>'Electricity Rates'!$J$3</f>
        <v>0.19270000000000001</v>
      </c>
      <c r="O225" s="145">
        <f>L225-K225</f>
        <v>-8.8341541390198035</v>
      </c>
      <c r="P225">
        <f t="shared" si="21"/>
        <v>1.8289839425891161</v>
      </c>
      <c r="Q225">
        <f>IF(O225&gt;0, IF(Q224+O225*Variables!$B$5&lt;Variables!$B$4, Q224+O225*Variables!$B$5, Variables!$B$4), IF(Q224&gt;-O225, Q224+O225/Variables!$B$5, 0))</f>
        <v>0</v>
      </c>
      <c r="R225">
        <f>IF(O225&gt;0, 0, IF(Q224&gt;-O225, 0, -O225 - Q224*Variables!$B$5))</f>
        <v>8.8341541390198035</v>
      </c>
      <c r="S225">
        <f t="shared" si="22"/>
        <v>1.644742817602707</v>
      </c>
      <c r="T225">
        <f t="shared" si="23"/>
        <v>0</v>
      </c>
    </row>
    <row r="226" spans="1:20" x14ac:dyDescent="0.3">
      <c r="A226" s="3">
        <f t="shared" si="18"/>
        <v>43110</v>
      </c>
      <c r="B226">
        <v>1</v>
      </c>
      <c r="C226">
        <v>10</v>
      </c>
      <c r="D226">
        <v>9</v>
      </c>
      <c r="E226">
        <v>1</v>
      </c>
      <c r="F226" s="1">
        <f>VLOOKUP(A226,Weather!$A$1:$E$366, 5)</f>
        <v>5.6603773584905155E-2</v>
      </c>
      <c r="G226" s="1">
        <f>VLOOKUP(D226, Winter!$A$1:$E$25, 2)</f>
        <v>801.59817351598099</v>
      </c>
      <c r="H226" s="1">
        <f>VLOOKUP(D226, Winter!$A$1:$E$25, 3)</f>
        <v>564.97068280688404</v>
      </c>
      <c r="I226" s="1">
        <f>VLOOKUP(D226, Winter!$A$1:$E$25, 5)</f>
        <v>313.08411214953298</v>
      </c>
      <c r="J226" s="1">
        <f t="shared" si="19"/>
        <v>578.36469171494605</v>
      </c>
      <c r="K226" s="47">
        <f t="shared" si="20"/>
        <v>10.820060459000358</v>
      </c>
      <c r="L226" s="48">
        <f>Solar!K243/1000*Variables!$B$3</f>
        <v>5.9582000000000006</v>
      </c>
      <c r="M226" s="1">
        <f>IF(E226=1, VLOOKUP(D226, Sheet1!$E$2:$G$26, 2), Sheet1!$G$3)</f>
        <v>0.20441999999999999</v>
      </c>
      <c r="N226" s="1">
        <f>'Electricity Rates'!$J$3</f>
        <v>0.19270000000000001</v>
      </c>
      <c r="O226" s="145">
        <f>L226-K226</f>
        <v>-4.8618604590003569</v>
      </c>
      <c r="P226">
        <f t="shared" si="21"/>
        <v>2.0850256504493689</v>
      </c>
      <c r="Q226">
        <f>IF(O226&gt;0, IF(Q225+O226*Variables!$B$5&lt;Variables!$B$4, Q225+O226*Variables!$B$5, Variables!$B$4), IF(Q225&gt;-O226, Q225+O226/Variables!$B$5, 0))</f>
        <v>0</v>
      </c>
      <c r="R226">
        <f>IF(O226&gt;0, 0, IF(Q225&gt;-O226, 0, -O226 - Q225*Variables!$B$5))</f>
        <v>4.8618604590003569</v>
      </c>
      <c r="S226">
        <f t="shared" si="22"/>
        <v>0.99386151502885289</v>
      </c>
      <c r="T226">
        <f t="shared" si="23"/>
        <v>0</v>
      </c>
    </row>
    <row r="227" spans="1:20" x14ac:dyDescent="0.3">
      <c r="A227" s="3">
        <f t="shared" si="18"/>
        <v>43110</v>
      </c>
      <c r="B227">
        <v>1</v>
      </c>
      <c r="C227">
        <v>10</v>
      </c>
      <c r="D227">
        <v>10</v>
      </c>
      <c r="E227">
        <v>1</v>
      </c>
      <c r="F227" s="1">
        <f>VLOOKUP(A227,Weather!$A$1:$E$366, 5)</f>
        <v>5.6603773584905155E-2</v>
      </c>
      <c r="G227" s="1">
        <f>VLOOKUP(D227, Winter!$A$1:$E$25, 2)</f>
        <v>929.05770029057601</v>
      </c>
      <c r="H227" s="1">
        <f>VLOOKUP(D227, Winter!$A$1:$E$25, 3)</f>
        <v>583.82380756350199</v>
      </c>
      <c r="I227" s="1">
        <f>VLOOKUP(D227, Winter!$A$1:$E$25, 5)</f>
        <v>331.77570093457899</v>
      </c>
      <c r="J227" s="1">
        <f t="shared" si="19"/>
        <v>603.36534866126067</v>
      </c>
      <c r="K227" s="47">
        <f t="shared" si="20"/>
        <v>11.287773345953655</v>
      </c>
      <c r="L227" s="48">
        <f>Solar!K244/1000*Variables!$B$3</f>
        <v>9.1827500000000004</v>
      </c>
      <c r="M227" s="1">
        <f>IF(E227=1, VLOOKUP(D227, Sheet1!$E$2:$G$26, 2), Sheet1!$G$3)</f>
        <v>0.20441999999999999</v>
      </c>
      <c r="N227" s="1">
        <f>'Electricity Rates'!$J$3</f>
        <v>0.19270000000000001</v>
      </c>
      <c r="O227" s="145">
        <f>L227-K227</f>
        <v>-2.1050233459536543</v>
      </c>
      <c r="P227">
        <f t="shared" si="21"/>
        <v>2.1751539237652695</v>
      </c>
      <c r="Q227">
        <f>IF(O227&gt;0, IF(Q226+O227*Variables!$B$5&lt;Variables!$B$4, Q226+O227*Variables!$B$5, Variables!$B$4), IF(Q226&gt;-O227, Q226+O227/Variables!$B$5, 0))</f>
        <v>0</v>
      </c>
      <c r="R227">
        <f>IF(O227&gt;0, 0, IF(Q226&gt;-O227, 0, -O227 - Q226*Variables!$B$5))</f>
        <v>2.1050233459536543</v>
      </c>
      <c r="S227">
        <f t="shared" si="22"/>
        <v>0.430308872379846</v>
      </c>
      <c r="T227">
        <f t="shared" si="23"/>
        <v>0</v>
      </c>
    </row>
    <row r="228" spans="1:20" x14ac:dyDescent="0.3">
      <c r="A228" s="3">
        <f t="shared" si="18"/>
        <v>43110</v>
      </c>
      <c r="B228">
        <v>1</v>
      </c>
      <c r="C228">
        <v>10</v>
      </c>
      <c r="D228">
        <v>11</v>
      </c>
      <c r="E228">
        <v>1</v>
      </c>
      <c r="F228" s="1">
        <f>VLOOKUP(A228,Weather!$A$1:$E$366, 5)</f>
        <v>5.6603773584905155E-2</v>
      </c>
      <c r="G228" s="1">
        <f>VLOOKUP(D228, Winter!$A$1:$E$25, 2)</f>
        <v>1001.98733914487</v>
      </c>
      <c r="H228" s="1">
        <f>VLOOKUP(D228, Winter!$A$1:$E$25, 3)</f>
        <v>602.66024321587895</v>
      </c>
      <c r="I228" s="1">
        <f>VLOOKUP(D228, Winter!$A$1:$E$25, 5)</f>
        <v>331.77570093457899</v>
      </c>
      <c r="J228" s="1">
        <f t="shared" si="19"/>
        <v>625.26366374016129</v>
      </c>
      <c r="K228" s="47">
        <f t="shared" si="20"/>
        <v>11.697447547194008</v>
      </c>
      <c r="L228" s="48">
        <f>Solar!K245/1000*Variables!$B$3</f>
        <v>16.228449999999999</v>
      </c>
      <c r="M228" s="1">
        <f>IF(E228=1, VLOOKUP(D228, Sheet1!$E$2:$G$26, 2), Sheet1!$G$3)</f>
        <v>0.20441999999999999</v>
      </c>
      <c r="N228" s="1">
        <f>'Electricity Rates'!$J$3</f>
        <v>0.19270000000000001</v>
      </c>
      <c r="O228" s="145">
        <f>L228-K228</f>
        <v>4.5310024528059909</v>
      </c>
      <c r="P228">
        <f t="shared" si="21"/>
        <v>2.2540981423442856</v>
      </c>
      <c r="Q228">
        <f>IF(O228&gt;0, IF(Q227+O228*Variables!$B$5&lt;Variables!$B$4, Q227+O228*Variables!$B$5, Variables!$B$4), IF(Q227&gt;-O228, Q227+O228/Variables!$B$5, 0))</f>
        <v>4.2591423056376314</v>
      </c>
      <c r="R228">
        <f>IF(O228&gt;0, 0, IF(Q227&gt;-O228, 0, -O228 - Q227*Variables!$B$5))</f>
        <v>0</v>
      </c>
      <c r="S228">
        <f t="shared" si="22"/>
        <v>0</v>
      </c>
      <c r="T228">
        <f t="shared" si="23"/>
        <v>0</v>
      </c>
    </row>
    <row r="229" spans="1:20" x14ac:dyDescent="0.3">
      <c r="A229" s="3">
        <f t="shared" si="18"/>
        <v>43110</v>
      </c>
      <c r="B229">
        <v>1</v>
      </c>
      <c r="C229">
        <v>10</v>
      </c>
      <c r="D229">
        <v>12</v>
      </c>
      <c r="E229">
        <v>1</v>
      </c>
      <c r="F229" s="1">
        <f>VLOOKUP(A229,Weather!$A$1:$E$366, 5)</f>
        <v>5.6603773584905155E-2</v>
      </c>
      <c r="G229" s="1">
        <f>VLOOKUP(D229, Winter!$A$1:$E$25, 2)</f>
        <v>1020.36633457866</v>
      </c>
      <c r="H229" s="1">
        <f>VLOOKUP(D229, Winter!$A$1:$E$25, 3)</f>
        <v>602.46553699974402</v>
      </c>
      <c r="I229" s="1">
        <f>VLOOKUP(D229, Winter!$A$1:$E$25, 5)</f>
        <v>327.10280373831802</v>
      </c>
      <c r="J229" s="1">
        <f t="shared" si="19"/>
        <v>626.12029912685227</v>
      </c>
      <c r="K229" s="47">
        <f t="shared" si="20"/>
        <v>11.713473502457342</v>
      </c>
      <c r="L229" s="48">
        <f>Solar!K246/1000*Variables!$B$3</f>
        <v>20.501050000000003</v>
      </c>
      <c r="M229" s="1">
        <f>IF(E229=1, VLOOKUP(D229, Sheet1!$E$2:$G$26, 2), Sheet1!$G$3)</f>
        <v>0.20441999999999999</v>
      </c>
      <c r="N229" s="1">
        <f>'Electricity Rates'!$J$3</f>
        <v>0.19270000000000001</v>
      </c>
      <c r="O229" s="145">
        <f>L229-K229</f>
        <v>8.7875764975426609</v>
      </c>
      <c r="P229">
        <f t="shared" si="21"/>
        <v>2.25718634392353</v>
      </c>
      <c r="Q229">
        <f>IF(O229&gt;0, IF(Q228+O229*Variables!$B$5&lt;Variables!$B$4, Q228+O229*Variables!$B$5, Variables!$B$4), IF(Q228&gt;-O229, Q228+O229/Variables!$B$5, 0))</f>
        <v>12.519464213327732</v>
      </c>
      <c r="R229">
        <f>IF(O229&gt;0, 0, IF(Q228&gt;-O229, 0, -O229 - Q228*Variables!$B$5))</f>
        <v>0</v>
      </c>
      <c r="S229">
        <f t="shared" si="22"/>
        <v>0</v>
      </c>
      <c r="T229">
        <f t="shared" si="23"/>
        <v>0</v>
      </c>
    </row>
    <row r="230" spans="1:20" x14ac:dyDescent="0.3">
      <c r="A230" s="3">
        <f t="shared" si="18"/>
        <v>43110</v>
      </c>
      <c r="B230">
        <v>1</v>
      </c>
      <c r="C230">
        <v>10</v>
      </c>
      <c r="D230">
        <v>13</v>
      </c>
      <c r="E230">
        <v>1</v>
      </c>
      <c r="F230" s="1">
        <f>VLOOKUP(A230,Weather!$A$1:$E$366, 5)</f>
        <v>5.6603773584905155E-2</v>
      </c>
      <c r="G230" s="1">
        <f>VLOOKUP(D230, Winter!$A$1:$E$25, 2)</f>
        <v>1065.99730178497</v>
      </c>
      <c r="H230" s="1">
        <f>VLOOKUP(D230, Winter!$A$1:$E$25, 3)</f>
        <v>611.78362020049099</v>
      </c>
      <c r="I230" s="1">
        <f>VLOOKUP(D230, Winter!$A$1:$E$25, 5)</f>
        <v>322.42990654205602</v>
      </c>
      <c r="J230" s="1">
        <f t="shared" si="19"/>
        <v>637.49382859206503</v>
      </c>
      <c r="K230" s="47">
        <f t="shared" si="20"/>
        <v>11.926249763195051</v>
      </c>
      <c r="L230" s="48">
        <f>Solar!K247/1000*Variables!$B$3</f>
        <v>16.030050000000003</v>
      </c>
      <c r="M230" s="1">
        <f>IF(E230=1, VLOOKUP(D230, Sheet1!$E$2:$G$26, 2), Sheet1!$G$3)</f>
        <v>0.20441999999999999</v>
      </c>
      <c r="N230" s="1">
        <f>'Electricity Rates'!$J$3</f>
        <v>0.19270000000000001</v>
      </c>
      <c r="O230" s="145">
        <f>L230-K230</f>
        <v>4.1038002368049522</v>
      </c>
      <c r="P230">
        <f t="shared" si="21"/>
        <v>2.2981883293676866</v>
      </c>
      <c r="Q230">
        <f>IF(O230&gt;0, IF(Q229+O230*Variables!$B$5&lt;Variables!$B$4, Q229+O230*Variables!$B$5, Variables!$B$4), IF(Q229&gt;-O230, Q229+O230/Variables!$B$5, 0))</f>
        <v>16.377036435924385</v>
      </c>
      <c r="R230">
        <f>IF(O230&gt;0, 0, IF(Q229&gt;-O230, 0, -O230 - Q229*Variables!$B$5))</f>
        <v>0</v>
      </c>
      <c r="S230">
        <f t="shared" si="22"/>
        <v>0</v>
      </c>
      <c r="T230">
        <f t="shared" si="23"/>
        <v>0</v>
      </c>
    </row>
    <row r="231" spans="1:20" x14ac:dyDescent="0.3">
      <c r="A231" s="3">
        <f t="shared" si="18"/>
        <v>43110</v>
      </c>
      <c r="B231">
        <v>1</v>
      </c>
      <c r="C231">
        <v>10</v>
      </c>
      <c r="D231">
        <v>14</v>
      </c>
      <c r="E231">
        <v>1</v>
      </c>
      <c r="F231" s="1">
        <f>VLOOKUP(A231,Weather!$A$1:$E$366, 5)</f>
        <v>5.6603773584905155E-2</v>
      </c>
      <c r="G231" s="1">
        <f>VLOOKUP(D231, Winter!$A$1:$E$25, 2)</f>
        <v>1084.3762972187601</v>
      </c>
      <c r="H231" s="1">
        <f>VLOOKUP(D231, Winter!$A$1:$E$25, 3)</f>
        <v>611.59447701910301</v>
      </c>
      <c r="I231" s="1">
        <f>VLOOKUP(D231, Winter!$A$1:$E$25, 5)</f>
        <v>303.73831775700899</v>
      </c>
      <c r="J231" s="1">
        <f t="shared" si="19"/>
        <v>638.35571212474372</v>
      </c>
      <c r="K231" s="47">
        <f t="shared" si="20"/>
        <v>11.942373900898803</v>
      </c>
      <c r="L231" s="48">
        <f>Solar!K248/1000*Variables!$B$3</f>
        <v>12.501149999999999</v>
      </c>
      <c r="M231" s="1">
        <f>IF(E231=1, VLOOKUP(D231, Sheet1!$E$2:$G$26, 2), Sheet1!$G$3)</f>
        <v>0.20441999999999999</v>
      </c>
      <c r="N231" s="1">
        <f>'Electricity Rates'!$J$3</f>
        <v>0.19270000000000001</v>
      </c>
      <c r="O231" s="145">
        <f>L231-K231</f>
        <v>0.55877609910119652</v>
      </c>
      <c r="P231">
        <f t="shared" si="21"/>
        <v>2.3012954507031993</v>
      </c>
      <c r="Q231">
        <f>IF(O231&gt;0, IF(Q230+O231*Variables!$B$5&lt;Variables!$B$4, Q230+O231*Variables!$B$5, Variables!$B$4), IF(Q230&gt;-O231, Q230+O231/Variables!$B$5, 0))</f>
        <v>16.902285969079511</v>
      </c>
      <c r="R231">
        <f>IF(O231&gt;0, 0, IF(Q230&gt;-O231, 0, -O231 - Q230*Variables!$B$5))</f>
        <v>0</v>
      </c>
      <c r="S231">
        <f t="shared" si="22"/>
        <v>0</v>
      </c>
      <c r="T231">
        <f t="shared" si="23"/>
        <v>0</v>
      </c>
    </row>
    <row r="232" spans="1:20" x14ac:dyDescent="0.3">
      <c r="A232" s="3">
        <f t="shared" si="18"/>
        <v>43110</v>
      </c>
      <c r="B232">
        <v>1</v>
      </c>
      <c r="C232">
        <v>10</v>
      </c>
      <c r="D232">
        <v>15</v>
      </c>
      <c r="E232">
        <v>1</v>
      </c>
      <c r="F232" s="1">
        <f>VLOOKUP(A232,Weather!$A$1:$E$366, 5)</f>
        <v>5.6603773584905155E-2</v>
      </c>
      <c r="G232" s="1">
        <f>VLOOKUP(D232, Winter!$A$1:$E$25, 2)</f>
        <v>1093.6540058115399</v>
      </c>
      <c r="H232" s="1">
        <f>VLOOKUP(D232, Winter!$A$1:$E$25, 3)</f>
        <v>601.87029228184497</v>
      </c>
      <c r="I232" s="1">
        <f>VLOOKUP(D232, Winter!$A$1:$E$25, 5)</f>
        <v>271.02803738317698</v>
      </c>
      <c r="J232" s="1">
        <f t="shared" si="19"/>
        <v>629.70710625522372</v>
      </c>
      <c r="K232" s="47">
        <f t="shared" si="20"/>
        <v>11.78057557583716</v>
      </c>
      <c r="L232" s="48">
        <f>Solar!K249/1000*Variables!$B$3</f>
        <v>8.8738499999999991</v>
      </c>
      <c r="M232" s="1">
        <f>IF(E232=1, VLOOKUP(D232, Sheet1!$E$2:$G$26, 2), Sheet1!$G$3)</f>
        <v>0.20441999999999999</v>
      </c>
      <c r="N232" s="1">
        <f>'Electricity Rates'!$J$3</f>
        <v>0.19270000000000001</v>
      </c>
      <c r="O232" s="145">
        <f>L232-K232</f>
        <v>-2.9067255758371608</v>
      </c>
      <c r="P232">
        <f t="shared" si="21"/>
        <v>2.2701169134638208</v>
      </c>
      <c r="Q232">
        <f>IF(O232&gt;0, IF(Q231+O232*Variables!$B$5&lt;Variables!$B$4, Q231+O232*Variables!$B$5, Variables!$B$4), IF(Q231&gt;-O232, Q231+O232/Variables!$B$5, 0))</f>
        <v>13.810024718188913</v>
      </c>
      <c r="R232">
        <f>IF(O232&gt;0, 0, IF(Q231&gt;-O232, 0, -O232 - Q231*Variables!$B$5))</f>
        <v>0</v>
      </c>
      <c r="S232">
        <f t="shared" si="22"/>
        <v>0</v>
      </c>
      <c r="T232">
        <f t="shared" si="23"/>
        <v>0</v>
      </c>
    </row>
    <row r="233" spans="1:20" x14ac:dyDescent="0.3">
      <c r="A233" s="3">
        <f t="shared" si="18"/>
        <v>43110</v>
      </c>
      <c r="B233">
        <v>1</v>
      </c>
      <c r="C233">
        <v>10</v>
      </c>
      <c r="D233">
        <v>16</v>
      </c>
      <c r="E233">
        <v>1</v>
      </c>
      <c r="F233" s="1">
        <f>VLOOKUP(A233,Weather!$A$1:$E$366, 5)</f>
        <v>5.6603773584905155E-2</v>
      </c>
      <c r="G233" s="1">
        <f>VLOOKUP(D233, Winter!$A$1:$E$25, 2)</f>
        <v>1039.2953507679499</v>
      </c>
      <c r="H233" s="1">
        <f>VLOOKUP(D233, Winter!$A$1:$E$25, 3)</f>
        <v>558.82352941176396</v>
      </c>
      <c r="I233" s="1">
        <f>VLOOKUP(D233, Winter!$A$1:$E$25, 5)</f>
        <v>252.336448598131</v>
      </c>
      <c r="J233" s="1">
        <f t="shared" si="19"/>
        <v>586.02004760173645</v>
      </c>
      <c r="K233" s="47">
        <f t="shared" si="20"/>
        <v>10.963277039674789</v>
      </c>
      <c r="L233" s="48">
        <f>Solar!K250/1000*Variables!$B$3</f>
        <v>4.8549999999999995</v>
      </c>
      <c r="M233" s="1">
        <f>IF(E233=1, VLOOKUP(D233, Sheet1!$E$2:$G$26, 2), Sheet1!$G$3)</f>
        <v>0.20441999999999999</v>
      </c>
      <c r="N233" s="1">
        <f>'Electricity Rates'!$J$3</f>
        <v>0.19270000000000001</v>
      </c>
      <c r="O233" s="145">
        <f>L233-K233</f>
        <v>-6.1082770396747899</v>
      </c>
      <c r="P233">
        <f t="shared" si="21"/>
        <v>2.1126234855453321</v>
      </c>
      <c r="Q233">
        <f>IF(O233&gt;0, IF(Q232+O233*Variables!$B$5&lt;Variables!$B$4, Q232+O233*Variables!$B$5, Variables!$B$4), IF(Q232&gt;-O233, Q232+O233/Variables!$B$5, 0))</f>
        <v>7.3118576547050935</v>
      </c>
      <c r="R233">
        <f>IF(O233&gt;0, 0, IF(Q232&gt;-O233, 0, -O233 - Q232*Variables!$B$5))</f>
        <v>0</v>
      </c>
      <c r="S233">
        <f t="shared" si="22"/>
        <v>0</v>
      </c>
      <c r="T233">
        <f t="shared" si="23"/>
        <v>0</v>
      </c>
    </row>
    <row r="234" spans="1:20" x14ac:dyDescent="0.3">
      <c r="A234" s="3">
        <f t="shared" si="18"/>
        <v>43110</v>
      </c>
      <c r="B234">
        <v>1</v>
      </c>
      <c r="C234">
        <v>10</v>
      </c>
      <c r="D234">
        <v>17</v>
      </c>
      <c r="E234">
        <v>1</v>
      </c>
      <c r="F234" s="1">
        <f>VLOOKUP(A234,Weather!$A$1:$E$366, 5)</f>
        <v>5.6603773584905155E-2</v>
      </c>
      <c r="G234" s="1">
        <f>VLOOKUP(D234, Winter!$A$1:$E$25, 2)</f>
        <v>889.47696139476898</v>
      </c>
      <c r="H234" s="1">
        <f>VLOOKUP(D234, Winter!$A$1:$E$25, 3)</f>
        <v>506.24728802056097</v>
      </c>
      <c r="I234" s="1">
        <f>VLOOKUP(D234, Winter!$A$1:$E$25, 5)</f>
        <v>228.971962616822</v>
      </c>
      <c r="J234" s="1">
        <f t="shared" si="19"/>
        <v>527.93953368325185</v>
      </c>
      <c r="K234" s="47">
        <f t="shared" si="20"/>
        <v>9.8767053988223648</v>
      </c>
      <c r="L234" s="48">
        <f>Solar!K251/1000*Variables!$B$3</f>
        <v>0.88459999999999994</v>
      </c>
      <c r="M234" s="1">
        <f>IF(E234=1, VLOOKUP(D234, Sheet1!$E$2:$G$26, 2), Sheet1!$G$3)</f>
        <v>0.20441999999999999</v>
      </c>
      <c r="N234" s="1">
        <f>'Electricity Rates'!$J$3</f>
        <v>0.19270000000000001</v>
      </c>
      <c r="O234" s="145">
        <f>L234-K234</f>
        <v>-8.992105398822364</v>
      </c>
      <c r="P234">
        <f t="shared" si="21"/>
        <v>1.9032411303530699</v>
      </c>
      <c r="Q234">
        <f>IF(O234&gt;0, IF(Q233+O234*Variables!$B$5&lt;Variables!$B$4, Q233+O234*Variables!$B$5, Variables!$B$4), IF(Q233&gt;-O234, Q233+O234/Variables!$B$5, 0))</f>
        <v>0</v>
      </c>
      <c r="R234">
        <f>IF(O234&gt;0, 0, IF(Q233&gt;-O234, 0, -O234 - Q233*Variables!$B$5))</f>
        <v>2.1189592033995766</v>
      </c>
      <c r="S234">
        <f t="shared" si="22"/>
        <v>0.43315764035894144</v>
      </c>
      <c r="T234">
        <f t="shared" si="23"/>
        <v>0</v>
      </c>
    </row>
    <row r="235" spans="1:20" x14ac:dyDescent="0.3">
      <c r="A235" s="3">
        <f t="shared" si="18"/>
        <v>43110</v>
      </c>
      <c r="B235">
        <v>1</v>
      </c>
      <c r="C235">
        <v>10</v>
      </c>
      <c r="D235">
        <v>18</v>
      </c>
      <c r="E235">
        <v>1</v>
      </c>
      <c r="F235" s="1">
        <f>VLOOKUP(A235,Weather!$A$1:$E$366, 5)</f>
        <v>5.6603773584905155E-2</v>
      </c>
      <c r="G235" s="1">
        <f>VLOOKUP(D235, Winter!$A$1:$E$25, 2)</f>
        <v>689.67932752179297</v>
      </c>
      <c r="H235" s="1">
        <f>VLOOKUP(D235, Winter!$A$1:$E$25, 3)</f>
        <v>477.48083534529701</v>
      </c>
      <c r="I235" s="1">
        <f>VLOOKUP(D235, Winter!$A$1:$E$25, 5)</f>
        <v>257.009345794392</v>
      </c>
      <c r="J235" s="1">
        <f t="shared" si="19"/>
        <v>489.49207075151367</v>
      </c>
      <c r="K235" s="47">
        <f t="shared" si="20"/>
        <v>9.1574293444991604</v>
      </c>
      <c r="L235" s="48">
        <f>Solar!K252/1000*Variables!$B$3</f>
        <v>0</v>
      </c>
      <c r="M235" s="1">
        <f>IF(E235=1, VLOOKUP(D235, Sheet1!$E$2:$G$26, 2), Sheet1!$G$3)</f>
        <v>0.20441999999999999</v>
      </c>
      <c r="N235" s="1">
        <f>'Electricity Rates'!$J$3</f>
        <v>0.19270000000000001</v>
      </c>
      <c r="O235" s="145">
        <f>L235-K235</f>
        <v>-9.1574293444991604</v>
      </c>
      <c r="P235">
        <f t="shared" si="21"/>
        <v>1.7646366346849882</v>
      </c>
      <c r="Q235">
        <f>IF(O235&gt;0, IF(Q234+O235*Variables!$B$5&lt;Variables!$B$4, Q234+O235*Variables!$B$5, Variables!$B$4), IF(Q234&gt;-O235, Q234+O235/Variables!$B$5, 0))</f>
        <v>0</v>
      </c>
      <c r="R235">
        <f>IF(O235&gt;0, 0, IF(Q234&gt;-O235, 0, -O235 - Q234*Variables!$B$5))</f>
        <v>9.1574293444991604</v>
      </c>
      <c r="S235">
        <f t="shared" si="22"/>
        <v>1.8719617066025183</v>
      </c>
      <c r="T235">
        <f t="shared" si="23"/>
        <v>0</v>
      </c>
    </row>
    <row r="236" spans="1:20" x14ac:dyDescent="0.3">
      <c r="A236" s="3">
        <f t="shared" si="18"/>
        <v>43110</v>
      </c>
      <c r="B236">
        <v>1</v>
      </c>
      <c r="C236">
        <v>10</v>
      </c>
      <c r="D236">
        <v>19</v>
      </c>
      <c r="E236">
        <v>1</v>
      </c>
      <c r="F236" s="1">
        <f>VLOOKUP(A236,Weather!$A$1:$E$366, 5)</f>
        <v>5.6603773584905155E-2</v>
      </c>
      <c r="G236" s="1">
        <f>VLOOKUP(D236, Winter!$A$1:$E$25, 2)</f>
        <v>503.50249066002402</v>
      </c>
      <c r="H236" s="1">
        <f>VLOOKUP(D236, Winter!$A$1:$E$25, 3)</f>
        <v>367.75553800108997</v>
      </c>
      <c r="I236" s="1">
        <f>VLOOKUP(D236, Winter!$A$1:$E$25, 5)</f>
        <v>266.355140186916</v>
      </c>
      <c r="J236" s="1">
        <f t="shared" si="19"/>
        <v>375.43932777423714</v>
      </c>
      <c r="K236" s="47">
        <f t="shared" si="20"/>
        <v>7.0237279062772373</v>
      </c>
      <c r="L236" s="48">
        <f>Solar!K253/1000*Variables!$B$3</f>
        <v>0</v>
      </c>
      <c r="M236" s="1">
        <f>IF(E236=1, VLOOKUP(D236, Sheet1!$E$2:$G$26, 2), Sheet1!$G$3)</f>
        <v>0.20441999999999999</v>
      </c>
      <c r="N236" s="1">
        <f>'Electricity Rates'!$J$3</f>
        <v>0.19270000000000001</v>
      </c>
      <c r="O236" s="145">
        <f>L236-K236</f>
        <v>-7.0237279062772373</v>
      </c>
      <c r="P236">
        <f t="shared" si="21"/>
        <v>1.3534723675396236</v>
      </c>
      <c r="Q236">
        <f>IF(O236&gt;0, IF(Q235+O236*Variables!$B$5&lt;Variables!$B$4, Q235+O236*Variables!$B$5, Variables!$B$4), IF(Q235&gt;-O236, Q235+O236/Variables!$B$5, 0))</f>
        <v>0</v>
      </c>
      <c r="R236">
        <f>IF(O236&gt;0, 0, IF(Q235&gt;-O236, 0, -O236 - Q235*Variables!$B$5))</f>
        <v>7.0237279062772373</v>
      </c>
      <c r="S236">
        <f t="shared" si="22"/>
        <v>1.4357904586011927</v>
      </c>
      <c r="T236">
        <f t="shared" si="23"/>
        <v>0</v>
      </c>
    </row>
    <row r="237" spans="1:20" x14ac:dyDescent="0.3">
      <c r="A237" s="3">
        <f t="shared" si="18"/>
        <v>43110</v>
      </c>
      <c r="B237">
        <v>1</v>
      </c>
      <c r="C237">
        <v>10</v>
      </c>
      <c r="D237">
        <v>20</v>
      </c>
      <c r="E237">
        <v>1</v>
      </c>
      <c r="F237" s="1">
        <f>VLOOKUP(A237,Weather!$A$1:$E$366, 5)</f>
        <v>5.6603773584905155E-2</v>
      </c>
      <c r="G237" s="1">
        <f>VLOOKUP(D237, Winter!$A$1:$E$25, 2)</f>
        <v>385.507471980074</v>
      </c>
      <c r="H237" s="1">
        <f>VLOOKUP(D237, Winter!$A$1:$E$25, 3)</f>
        <v>329.45960680470398</v>
      </c>
      <c r="I237" s="1">
        <f>VLOOKUP(D237, Winter!$A$1:$E$25, 5)</f>
        <v>275.70093457943898</v>
      </c>
      <c r="J237" s="1">
        <f t="shared" si="19"/>
        <v>332.63212747500791</v>
      </c>
      <c r="K237" s="47">
        <f t="shared" si="20"/>
        <v>6.2228897812098083</v>
      </c>
      <c r="L237" s="48">
        <f>Solar!K254/1000*Variables!$B$3</f>
        <v>0</v>
      </c>
      <c r="M237" s="1">
        <f>IF(E237=1, VLOOKUP(D237, Sheet1!$E$2:$G$26, 2), Sheet1!$G$3)</f>
        <v>0.20441999999999999</v>
      </c>
      <c r="N237" s="1">
        <f>'Electricity Rates'!$J$3</f>
        <v>0.19270000000000001</v>
      </c>
      <c r="O237" s="145">
        <f>L237-K237</f>
        <v>-6.2228897812098083</v>
      </c>
      <c r="P237">
        <f t="shared" si="21"/>
        <v>1.1991508608391301</v>
      </c>
      <c r="Q237">
        <f>IF(O237&gt;0, IF(Q236+O237*Variables!$B$5&lt;Variables!$B$4, Q236+O237*Variables!$B$5, Variables!$B$4), IF(Q236&gt;-O237, Q236+O237/Variables!$B$5, 0))</f>
        <v>0</v>
      </c>
      <c r="R237">
        <f>IF(O237&gt;0, 0, IF(Q236&gt;-O237, 0, -O237 - Q236*Variables!$B$5))</f>
        <v>6.2228897812098083</v>
      </c>
      <c r="S237">
        <f t="shared" si="22"/>
        <v>1.2720831290749091</v>
      </c>
      <c r="T237">
        <f t="shared" si="23"/>
        <v>0</v>
      </c>
    </row>
    <row r="238" spans="1:20" x14ac:dyDescent="0.3">
      <c r="A238" s="3">
        <f t="shared" si="18"/>
        <v>43110</v>
      </c>
      <c r="B238">
        <v>1</v>
      </c>
      <c r="C238">
        <v>10</v>
      </c>
      <c r="D238">
        <v>21</v>
      </c>
      <c r="E238">
        <v>1</v>
      </c>
      <c r="F238" s="1">
        <f>VLOOKUP(A238,Weather!$A$1:$E$366, 5)</f>
        <v>5.6603773584905155E-2</v>
      </c>
      <c r="G238" s="1">
        <f>VLOOKUP(D238, Winter!$A$1:$E$25, 2)</f>
        <v>340.23972602739599</v>
      </c>
      <c r="H238" s="1">
        <f>VLOOKUP(D238, Winter!$A$1:$E$25, 3)</f>
        <v>286.390591795636</v>
      </c>
      <c r="I238" s="1">
        <f>VLOOKUP(D238, Winter!$A$1:$E$25, 5)</f>
        <v>289.71962616822401</v>
      </c>
      <c r="J238" s="1">
        <f t="shared" si="19"/>
        <v>289.43865599743373</v>
      </c>
      <c r="K238" s="47">
        <f t="shared" si="20"/>
        <v>5.414825285717054</v>
      </c>
      <c r="L238" s="48">
        <f>Solar!K255/1000*Variables!$B$3</f>
        <v>0</v>
      </c>
      <c r="M238" s="1">
        <f>IF(E238=1, VLOOKUP(D238, Sheet1!$E$2:$G$26, 2), Sheet1!$G$3)</f>
        <v>0.20441999999999999</v>
      </c>
      <c r="N238" s="1">
        <f>'Electricity Rates'!$J$3</f>
        <v>0.19270000000000001</v>
      </c>
      <c r="O238" s="145">
        <f>L238-K238</f>
        <v>-5.414825285717054</v>
      </c>
      <c r="P238">
        <f t="shared" si="21"/>
        <v>1.0434368325576764</v>
      </c>
      <c r="Q238">
        <f>IF(O238&gt;0, IF(Q237+O238*Variables!$B$5&lt;Variables!$B$4, Q237+O238*Variables!$B$5, Variables!$B$4), IF(Q237&gt;-O238, Q237+O238/Variables!$B$5, 0))</f>
        <v>0</v>
      </c>
      <c r="R238">
        <f>IF(O238&gt;0, 0, IF(Q237&gt;-O238, 0, -O238 - Q237*Variables!$B$5))</f>
        <v>5.414825285717054</v>
      </c>
      <c r="S238">
        <f t="shared" si="22"/>
        <v>1.1068985849062802</v>
      </c>
      <c r="T238">
        <f t="shared" si="23"/>
        <v>0</v>
      </c>
    </row>
    <row r="239" spans="1:20" x14ac:dyDescent="0.3">
      <c r="A239" s="3">
        <f t="shared" si="18"/>
        <v>43110</v>
      </c>
      <c r="B239">
        <v>1</v>
      </c>
      <c r="C239">
        <v>10</v>
      </c>
      <c r="D239">
        <v>22</v>
      </c>
      <c r="E239">
        <v>1</v>
      </c>
      <c r="F239" s="1">
        <f>VLOOKUP(A239,Weather!$A$1:$E$366, 5)</f>
        <v>5.6603773584905155E-2</v>
      </c>
      <c r="G239" s="1">
        <f>VLOOKUP(D239, Winter!$A$1:$E$25, 2)</f>
        <v>300</v>
      </c>
      <c r="H239" s="1">
        <f>VLOOKUP(D239, Winter!$A$1:$E$25, 3)</f>
        <v>271.915575384683</v>
      </c>
      <c r="I239" s="1">
        <f>VLOOKUP(D239, Winter!$A$1:$E$25, 5)</f>
        <v>285.04672897196201</v>
      </c>
      <c r="J239" s="1">
        <f t="shared" si="19"/>
        <v>273.50525979687075</v>
      </c>
      <c r="K239" s="47">
        <f t="shared" si="20"/>
        <v>5.116742929243836</v>
      </c>
      <c r="L239" s="48">
        <f>Solar!K256/1000*Variables!$B$3</f>
        <v>0</v>
      </c>
      <c r="M239" s="1">
        <f>IF(E239=1, VLOOKUP(D239, Sheet1!$E$2:$G$26, 2), Sheet1!$G$3)</f>
        <v>0.18618000000000001</v>
      </c>
      <c r="N239" s="1">
        <f>'Electricity Rates'!$J$3</f>
        <v>0.19270000000000001</v>
      </c>
      <c r="O239" s="145">
        <f>L239-K239</f>
        <v>-5.116742929243836</v>
      </c>
      <c r="P239">
        <f t="shared" si="21"/>
        <v>0.98599636246528721</v>
      </c>
      <c r="Q239">
        <f>IF(O239&gt;0, IF(Q238+O239*Variables!$B$5&lt;Variables!$B$4, Q238+O239*Variables!$B$5, Variables!$B$4), IF(Q238&gt;-O239, Q238+O239/Variables!$B$5, 0))</f>
        <v>0</v>
      </c>
      <c r="R239">
        <f>IF(O239&gt;0, 0, IF(Q238&gt;-O239, 0, -O239 - Q238*Variables!$B$5))</f>
        <v>5.116742929243836</v>
      </c>
      <c r="S239">
        <f t="shared" si="22"/>
        <v>0.95263519856661749</v>
      </c>
      <c r="T239">
        <f t="shared" si="23"/>
        <v>0</v>
      </c>
    </row>
    <row r="240" spans="1:20" x14ac:dyDescent="0.3">
      <c r="A240" s="3">
        <f t="shared" si="18"/>
        <v>43110</v>
      </c>
      <c r="B240">
        <v>1</v>
      </c>
      <c r="C240">
        <v>10</v>
      </c>
      <c r="D240">
        <v>23</v>
      </c>
      <c r="E240">
        <v>1</v>
      </c>
      <c r="F240" s="1">
        <f>VLOOKUP(A240,Weather!$A$1:$E$366, 5)</f>
        <v>5.6603773584905155E-2</v>
      </c>
      <c r="G240" s="1">
        <f>VLOOKUP(D240, Winter!$A$1:$E$25, 2)</f>
        <v>290.90909090909099</v>
      </c>
      <c r="H240" s="1">
        <f>VLOOKUP(D240, Winter!$A$1:$E$25, 3)</f>
        <v>266.95334839061297</v>
      </c>
      <c r="I240" s="1">
        <f>VLOOKUP(D240, Winter!$A$1:$E$25, 5)</f>
        <v>285.04672897196201</v>
      </c>
      <c r="J240" s="1">
        <f t="shared" si="19"/>
        <v>268.30933381618718</v>
      </c>
      <c r="K240" s="47">
        <f t="shared" si="20"/>
        <v>5.0195374219629798</v>
      </c>
      <c r="L240" s="48">
        <f>Solar!K257/1000*Variables!$B$3</f>
        <v>0</v>
      </c>
      <c r="M240" s="1">
        <f>IF(E240=1, VLOOKUP(D240, Sheet1!$E$2:$G$26, 2), Sheet1!$G$3)</f>
        <v>0.18618000000000001</v>
      </c>
      <c r="N240" s="1">
        <f>'Electricity Rates'!$J$3</f>
        <v>0.19270000000000001</v>
      </c>
      <c r="O240" s="145">
        <f>L240-K240</f>
        <v>-5.0195374219629798</v>
      </c>
      <c r="P240">
        <f t="shared" si="21"/>
        <v>0.96726486121226629</v>
      </c>
      <c r="Q240">
        <f>IF(O240&gt;0, IF(Q239+O240*Variables!$B$5&lt;Variables!$B$4, Q239+O240*Variables!$B$5, Variables!$B$4), IF(Q239&gt;-O240, Q239+O240/Variables!$B$5, 0))</f>
        <v>0</v>
      </c>
      <c r="R240">
        <f>IF(O240&gt;0, 0, IF(Q239&gt;-O240, 0, -O240 - Q239*Variables!$B$5))</f>
        <v>5.0195374219629798</v>
      </c>
      <c r="S240">
        <f t="shared" si="22"/>
        <v>0.93453747722106761</v>
      </c>
      <c r="T240">
        <f t="shared" si="23"/>
        <v>0</v>
      </c>
    </row>
    <row r="241" spans="1:20" x14ac:dyDescent="0.3">
      <c r="A241" s="3">
        <f t="shared" si="18"/>
        <v>43110</v>
      </c>
      <c r="B241">
        <v>1</v>
      </c>
      <c r="C241">
        <v>10</v>
      </c>
      <c r="D241">
        <v>24</v>
      </c>
      <c r="E241">
        <v>1</v>
      </c>
      <c r="F241" s="1">
        <f>VLOOKUP(A241,Weather!$A$1:$E$366, 5)</f>
        <v>5.6603773584905155E-2</v>
      </c>
      <c r="G241" s="1">
        <f>VLOOKUP(D241, Winter!$A$1:$E$25, 2)</f>
        <v>272.72727272727298</v>
      </c>
      <c r="H241" s="1">
        <f>VLOOKUP(D241, Winter!$A$1:$E$25, 3)</f>
        <v>266.74195307023803</v>
      </c>
      <c r="I241" s="1">
        <f>VLOOKUP(D241, Winter!$A$1:$E$25, 5)</f>
        <v>285.04672897196201</v>
      </c>
      <c r="J241" s="1">
        <f t="shared" si="19"/>
        <v>267.08074474893812</v>
      </c>
      <c r="K241" s="47">
        <f t="shared" si="20"/>
        <v>4.9965529483646964</v>
      </c>
      <c r="L241" s="48">
        <f>Solar!K258/1000*Variables!$B$3</f>
        <v>0</v>
      </c>
      <c r="M241" s="1">
        <f>IF(E241=1, VLOOKUP(D241, Sheet1!$E$2:$G$26, 2), Sheet1!$G$3)</f>
        <v>0.18618000000000001</v>
      </c>
      <c r="N241" s="1">
        <f>'Electricity Rates'!$J$3</f>
        <v>0.19270000000000001</v>
      </c>
      <c r="O241" s="145">
        <f>L241-K241</f>
        <v>-4.9965529483646964</v>
      </c>
      <c r="P241">
        <f t="shared" si="21"/>
        <v>0.96283575314987702</v>
      </c>
      <c r="Q241">
        <f>IF(O241&gt;0, IF(Q240+O241*Variables!$B$5&lt;Variables!$B$4, Q240+O241*Variables!$B$5, Variables!$B$4), IF(Q240&gt;-O241, Q240+O241/Variables!$B$5, 0))</f>
        <v>0</v>
      </c>
      <c r="R241">
        <f>IF(O241&gt;0, 0, IF(Q240&gt;-O241, 0, -O241 - Q240*Variables!$B$5))</f>
        <v>4.9965529483646964</v>
      </c>
      <c r="S241">
        <f t="shared" si="22"/>
        <v>0.93025822792653923</v>
      </c>
      <c r="T241">
        <f t="shared" si="23"/>
        <v>0</v>
      </c>
    </row>
    <row r="242" spans="1:20" x14ac:dyDescent="0.3">
      <c r="A242" s="3">
        <f t="shared" si="18"/>
        <v>43111</v>
      </c>
      <c r="B242">
        <v>1</v>
      </c>
      <c r="C242">
        <v>11</v>
      </c>
      <c r="D242">
        <v>1</v>
      </c>
      <c r="E242">
        <v>1</v>
      </c>
      <c r="F242" s="1">
        <f>VLOOKUP(A242,Weather!$A$1:$E$366, 5)</f>
        <v>5.6603773584905155E-2</v>
      </c>
      <c r="G242" s="1">
        <f>VLOOKUP(D242, Winter!$A$1:$E$25, 2)</f>
        <v>281.81818181818198</v>
      </c>
      <c r="H242" s="1">
        <f>VLOOKUP(D242, Winter!$A$1:$E$25, 3)</f>
        <v>257.04002047196798</v>
      </c>
      <c r="I242" s="1">
        <f>VLOOKUP(D242, Winter!$A$1:$E$25, 5)</f>
        <v>266.355140186916</v>
      </c>
      <c r="J242" s="1">
        <f t="shared" si="19"/>
        <v>258.44255790665932</v>
      </c>
      <c r="K242" s="47">
        <f t="shared" si="20"/>
        <v>4.8349495427133995</v>
      </c>
      <c r="L242" s="48">
        <f>Solar!K259/1000*Variables!$B$3</f>
        <v>0</v>
      </c>
      <c r="M242" s="1">
        <f>IF(E242=1, VLOOKUP(D242, Sheet1!$E$2:$G$26, 2), Sheet1!$G$3)</f>
        <v>0.18618000000000001</v>
      </c>
      <c r="N242" s="1">
        <f>'Electricity Rates'!$J$3</f>
        <v>0.19270000000000001</v>
      </c>
      <c r="O242" s="145">
        <f>L242-K242</f>
        <v>-4.8349495427133995</v>
      </c>
      <c r="P242">
        <f t="shared" si="21"/>
        <v>0.9316947768808721</v>
      </c>
      <c r="Q242">
        <f>IF(O242&gt;0, IF(Q241+O242*Variables!$B$5&lt;Variables!$B$4, Q241+O242*Variables!$B$5, Variables!$B$4), IF(Q241&gt;-O242, Q241+O242/Variables!$B$5, 0))</f>
        <v>0</v>
      </c>
      <c r="R242">
        <f>IF(O242&gt;0, 0, IF(Q241&gt;-O242, 0, -O242 - Q241*Variables!$B$5))</f>
        <v>4.8349495427133995</v>
      </c>
      <c r="S242">
        <f t="shared" si="22"/>
        <v>0.9001709058623808</v>
      </c>
      <c r="T242">
        <f t="shared" si="23"/>
        <v>0</v>
      </c>
    </row>
    <row r="243" spans="1:20" x14ac:dyDescent="0.3">
      <c r="A243" s="3">
        <f t="shared" si="18"/>
        <v>43111</v>
      </c>
      <c r="B243">
        <v>1</v>
      </c>
      <c r="C243">
        <v>11</v>
      </c>
      <c r="D243">
        <v>2</v>
      </c>
      <c r="E243">
        <v>1</v>
      </c>
      <c r="F243" s="1">
        <f>VLOOKUP(A243,Weather!$A$1:$E$366, 5)</f>
        <v>5.6603773584905155E-2</v>
      </c>
      <c r="G243" s="1">
        <f>VLOOKUP(D243, Winter!$A$1:$E$25, 2)</f>
        <v>282.10356994603501</v>
      </c>
      <c r="H243" s="1">
        <f>VLOOKUP(D243, Winter!$A$1:$E$25, 3)</f>
        <v>280.66066600651902</v>
      </c>
      <c r="I243" s="1">
        <f>VLOOKUP(D243, Winter!$A$1:$E$25, 5)</f>
        <v>285.04672897196201</v>
      </c>
      <c r="J243" s="1">
        <f t="shared" si="19"/>
        <v>280.74233981441614</v>
      </c>
      <c r="K243" s="47">
        <f t="shared" si="20"/>
        <v>5.2521343949715851</v>
      </c>
      <c r="L243" s="48">
        <f>Solar!K260/1000*Variables!$B$3</f>
        <v>0</v>
      </c>
      <c r="M243" s="1">
        <f>IF(E243=1, VLOOKUP(D243, Sheet1!$E$2:$G$26, 2), Sheet1!$G$3)</f>
        <v>0.18618000000000001</v>
      </c>
      <c r="N243" s="1">
        <f>'Electricity Rates'!$J$3</f>
        <v>0.19270000000000001</v>
      </c>
      <c r="O243" s="145">
        <f>L243-K243</f>
        <v>-5.2521343949715851</v>
      </c>
      <c r="P243">
        <f t="shared" si="21"/>
        <v>1.0120862979110246</v>
      </c>
      <c r="Q243">
        <f>IF(O243&gt;0, IF(Q242+O243*Variables!$B$5&lt;Variables!$B$4, Q242+O243*Variables!$B$5, Variables!$B$4), IF(Q242&gt;-O243, Q242+O243/Variables!$B$5, 0))</f>
        <v>0</v>
      </c>
      <c r="R243">
        <f>IF(O243&gt;0, 0, IF(Q242&gt;-O243, 0, -O243 - Q242*Variables!$B$5))</f>
        <v>5.2521343949715851</v>
      </c>
      <c r="S243">
        <f t="shared" si="22"/>
        <v>0.97784238165580972</v>
      </c>
      <c r="T243">
        <f t="shared" si="23"/>
        <v>0</v>
      </c>
    </row>
    <row r="244" spans="1:20" x14ac:dyDescent="0.3">
      <c r="A244" s="3">
        <f t="shared" si="18"/>
        <v>43111</v>
      </c>
      <c r="B244">
        <v>1</v>
      </c>
      <c r="C244">
        <v>11</v>
      </c>
      <c r="D244">
        <v>3</v>
      </c>
      <c r="E244">
        <v>1</v>
      </c>
      <c r="F244" s="1">
        <f>VLOOKUP(A244,Weather!$A$1:$E$366, 5)</f>
        <v>5.6603773584905155E-2</v>
      </c>
      <c r="G244" s="1">
        <f>VLOOKUP(D244, Winter!$A$1:$E$25, 2)</f>
        <v>282.300747198007</v>
      </c>
      <c r="H244" s="1">
        <f>VLOOKUP(D244, Winter!$A$1:$E$25, 3)</f>
        <v>272.72727272727298</v>
      </c>
      <c r="I244" s="1">
        <f>VLOOKUP(D244, Winter!$A$1:$E$25, 5)</f>
        <v>271.02803738317698</v>
      </c>
      <c r="J244" s="1">
        <f t="shared" si="19"/>
        <v>273.26916750863529</v>
      </c>
      <c r="K244" s="47">
        <f t="shared" si="20"/>
        <v>5.1123261090796648</v>
      </c>
      <c r="L244" s="48">
        <f>Solar!K261/1000*Variables!$B$3</f>
        <v>0</v>
      </c>
      <c r="M244" s="1">
        <f>IF(E244=1, VLOOKUP(D244, Sheet1!$E$2:$G$26, 2), Sheet1!$G$3)</f>
        <v>0.18618000000000001</v>
      </c>
      <c r="N244" s="1">
        <f>'Electricity Rates'!$J$3</f>
        <v>0.19270000000000001</v>
      </c>
      <c r="O244" s="145">
        <f>L244-K244</f>
        <v>-5.1123261090796648</v>
      </c>
      <c r="P244">
        <f t="shared" si="21"/>
        <v>0.98514524121965141</v>
      </c>
      <c r="Q244">
        <f>IF(O244&gt;0, IF(Q243+O244*Variables!$B$5&lt;Variables!$B$4, Q243+O244*Variables!$B$5, Variables!$B$4), IF(Q243&gt;-O244, Q243+O244/Variables!$B$5, 0))</f>
        <v>0</v>
      </c>
      <c r="R244">
        <f>IF(O244&gt;0, 0, IF(Q243&gt;-O244, 0, -O244 - Q243*Variables!$B$5))</f>
        <v>5.1123261090796648</v>
      </c>
      <c r="S244">
        <f t="shared" si="22"/>
        <v>0.95181287498845202</v>
      </c>
      <c r="T244">
        <f t="shared" si="23"/>
        <v>0</v>
      </c>
    </row>
    <row r="245" spans="1:20" x14ac:dyDescent="0.3">
      <c r="A245" s="3">
        <f t="shared" si="18"/>
        <v>43111</v>
      </c>
      <c r="B245">
        <v>1</v>
      </c>
      <c r="C245">
        <v>11</v>
      </c>
      <c r="D245">
        <v>4</v>
      </c>
      <c r="E245">
        <v>1</v>
      </c>
      <c r="F245" s="1">
        <f>VLOOKUP(A245,Weather!$A$1:$E$366, 5)</f>
        <v>5.6603773584905155E-2</v>
      </c>
      <c r="G245" s="1">
        <f>VLOOKUP(D245, Winter!$A$1:$E$25, 2)</f>
        <v>308.82074789439099</v>
      </c>
      <c r="H245" s="1">
        <f>VLOOKUP(D245, Winter!$A$1:$E$25, 3)</f>
        <v>281.81818181818198</v>
      </c>
      <c r="I245" s="1">
        <f>VLOOKUP(D245, Winter!$A$1:$E$25, 5)</f>
        <v>285.04672897196201</v>
      </c>
      <c r="J245" s="1">
        <f t="shared" si="19"/>
        <v>283.34662895457114</v>
      </c>
      <c r="K245" s="47">
        <f t="shared" si="20"/>
        <v>5.3008554983737328</v>
      </c>
      <c r="L245" s="48">
        <f>Solar!K262/1000*Variables!$B$3</f>
        <v>0</v>
      </c>
      <c r="M245" s="1">
        <f>IF(E245=1, VLOOKUP(D245, Sheet1!$E$2:$G$26, 2), Sheet1!$G$3)</f>
        <v>0.18618000000000001</v>
      </c>
      <c r="N245" s="1">
        <f>'Electricity Rates'!$J$3</f>
        <v>0.19270000000000001</v>
      </c>
      <c r="O245" s="145">
        <f>L245-K245</f>
        <v>-5.3008554983737328</v>
      </c>
      <c r="P245">
        <f t="shared" si="21"/>
        <v>1.0214748545366183</v>
      </c>
      <c r="Q245">
        <f>IF(O245&gt;0, IF(Q244+O245*Variables!$B$5&lt;Variables!$B$4, Q244+O245*Variables!$B$5, Variables!$B$4), IF(Q244&gt;-O245, Q244+O245/Variables!$B$5, 0))</f>
        <v>0</v>
      </c>
      <c r="R245">
        <f>IF(O245&gt;0, 0, IF(Q244&gt;-O245, 0, -O245 - Q244*Variables!$B$5))</f>
        <v>5.3008554983737328</v>
      </c>
      <c r="S245">
        <f t="shared" si="22"/>
        <v>0.98691327668722162</v>
      </c>
      <c r="T245">
        <f t="shared" si="23"/>
        <v>0</v>
      </c>
    </row>
    <row r="246" spans="1:20" x14ac:dyDescent="0.3">
      <c r="A246" s="3">
        <f t="shared" si="18"/>
        <v>43111</v>
      </c>
      <c r="B246">
        <v>1</v>
      </c>
      <c r="C246">
        <v>11</v>
      </c>
      <c r="D246">
        <v>5</v>
      </c>
      <c r="E246">
        <v>1</v>
      </c>
      <c r="F246" s="1">
        <f>VLOOKUP(A246,Weather!$A$1:$E$366, 5)</f>
        <v>5.6603773584905155E-2</v>
      </c>
      <c r="G246" s="1">
        <f>VLOOKUP(D246, Winter!$A$1:$E$25, 2)</f>
        <v>308.63160471300301</v>
      </c>
      <c r="H246" s="1">
        <f>VLOOKUP(D246, Winter!$A$1:$E$25, 3)</f>
        <v>300</v>
      </c>
      <c r="I246" s="1">
        <f>VLOOKUP(D246, Winter!$A$1:$E$25, 5)</f>
        <v>303.73831775700899</v>
      </c>
      <c r="J246" s="1">
        <f t="shared" si="19"/>
        <v>300.48858139884925</v>
      </c>
      <c r="K246" s="47">
        <f t="shared" si="20"/>
        <v>5.6215475539043505</v>
      </c>
      <c r="L246" s="48">
        <f>Solar!K263/1000*Variables!$B$3</f>
        <v>0</v>
      </c>
      <c r="M246" s="1">
        <f>IF(E246=1, VLOOKUP(D246, Sheet1!$E$2:$G$26, 2), Sheet1!$G$3)</f>
        <v>0.18618000000000001</v>
      </c>
      <c r="N246" s="1">
        <f>'Electricity Rates'!$J$3</f>
        <v>0.19270000000000001</v>
      </c>
      <c r="O246" s="145">
        <f>L246-K246</f>
        <v>-5.6215475539043505</v>
      </c>
      <c r="P246">
        <f t="shared" si="21"/>
        <v>1.0832722136373685</v>
      </c>
      <c r="Q246">
        <f>IF(O246&gt;0, IF(Q245+O246*Variables!$B$5&lt;Variables!$B$4, Q245+O246*Variables!$B$5, Variables!$B$4), IF(Q245&gt;-O246, Q245+O246/Variables!$B$5, 0))</f>
        <v>0</v>
      </c>
      <c r="R246">
        <f>IF(O246&gt;0, 0, IF(Q245&gt;-O246, 0, -O246 - Q245*Variables!$B$5))</f>
        <v>5.6215475539043505</v>
      </c>
      <c r="S246">
        <f t="shared" si="22"/>
        <v>1.046619723585912</v>
      </c>
      <c r="T246">
        <f t="shared" si="23"/>
        <v>0</v>
      </c>
    </row>
    <row r="247" spans="1:20" x14ac:dyDescent="0.3">
      <c r="A247" s="3">
        <f t="shared" si="18"/>
        <v>43111</v>
      </c>
      <c r="B247">
        <v>1</v>
      </c>
      <c r="C247">
        <v>11</v>
      </c>
      <c r="D247">
        <v>6</v>
      </c>
      <c r="E247">
        <v>1</v>
      </c>
      <c r="F247" s="1">
        <f>VLOOKUP(A247,Weather!$A$1:$E$366, 5)</f>
        <v>5.6603773584905155E-2</v>
      </c>
      <c r="G247" s="1">
        <f>VLOOKUP(D247, Winter!$A$1:$E$25, 2)</f>
        <v>331.81818181818198</v>
      </c>
      <c r="H247" s="1">
        <f>VLOOKUP(D247, Winter!$A$1:$E$25, 3)</f>
        <v>317.955250948497</v>
      </c>
      <c r="I247" s="1">
        <f>VLOOKUP(D247, Winter!$A$1:$E$25, 5)</f>
        <v>322.42990654205602</v>
      </c>
      <c r="J247" s="1">
        <f t="shared" si="19"/>
        <v>318.73994514866786</v>
      </c>
      <c r="K247" s="47">
        <f t="shared" si="20"/>
        <v>5.962994502622263</v>
      </c>
      <c r="L247" s="48">
        <f>Solar!K264/1000*Variables!$B$3</f>
        <v>0</v>
      </c>
      <c r="M247" s="1">
        <f>IF(E247=1, VLOOKUP(D247, Sheet1!$E$2:$G$26, 2), Sheet1!$G$3)</f>
        <v>0.18618000000000001</v>
      </c>
      <c r="N247" s="1">
        <f>'Electricity Rates'!$J$3</f>
        <v>0.19270000000000001</v>
      </c>
      <c r="O247" s="145">
        <f>L247-K247</f>
        <v>-5.962994502622263</v>
      </c>
      <c r="P247">
        <f t="shared" si="21"/>
        <v>1.1490690406553101</v>
      </c>
      <c r="Q247">
        <f>IF(O247&gt;0, IF(Q246+O247*Variables!$B$5&lt;Variables!$B$4, Q246+O247*Variables!$B$5, Variables!$B$4), IF(Q246&gt;-O247, Q246+O247/Variables!$B$5, 0))</f>
        <v>0</v>
      </c>
      <c r="R247">
        <f>IF(O247&gt;0, 0, IF(Q246&gt;-O247, 0, -O247 - Q246*Variables!$B$5))</f>
        <v>5.962994502622263</v>
      </c>
      <c r="S247">
        <f t="shared" si="22"/>
        <v>1.110190316498213</v>
      </c>
      <c r="T247">
        <f t="shared" si="23"/>
        <v>0</v>
      </c>
    </row>
    <row r="248" spans="1:20" x14ac:dyDescent="0.3">
      <c r="A248" s="3">
        <f t="shared" si="18"/>
        <v>43111</v>
      </c>
      <c r="B248">
        <v>1</v>
      </c>
      <c r="C248">
        <v>11</v>
      </c>
      <c r="D248">
        <v>7</v>
      </c>
      <c r="E248">
        <v>1</v>
      </c>
      <c r="F248" s="1">
        <f>VLOOKUP(A248,Weather!$A$1:$E$366, 5)</f>
        <v>5.6603773584905155E-2</v>
      </c>
      <c r="G248" s="1">
        <f>VLOOKUP(D248, Winter!$A$1:$E$25, 2)</f>
        <v>445.45454545454498</v>
      </c>
      <c r="H248" s="1">
        <f>VLOOKUP(D248, Winter!$A$1:$E$25, 3)</f>
        <v>393.94630558862502</v>
      </c>
      <c r="I248" s="1">
        <f>VLOOKUP(D248, Winter!$A$1:$E$25, 5)</f>
        <v>313.08411214953298</v>
      </c>
      <c r="J248" s="1">
        <f t="shared" si="19"/>
        <v>396.86186633575255</v>
      </c>
      <c r="K248" s="47">
        <f t="shared" si="20"/>
        <v>7.424501269072878</v>
      </c>
      <c r="L248" s="48">
        <f>Solar!K265/1000*Variables!$B$3</f>
        <v>0</v>
      </c>
      <c r="M248" s="1">
        <f>IF(E248=1, VLOOKUP(D248, Sheet1!$E$2:$G$26, 2), Sheet1!$G$3)</f>
        <v>0.18618000000000001</v>
      </c>
      <c r="N248" s="1">
        <f>'Electricity Rates'!$J$3</f>
        <v>0.19270000000000001</v>
      </c>
      <c r="O248" s="145">
        <f>L248-K248</f>
        <v>-7.424501269072878</v>
      </c>
      <c r="P248">
        <f t="shared" si="21"/>
        <v>1.4307013945503437</v>
      </c>
      <c r="Q248">
        <f>IF(O248&gt;0, IF(Q247+O248*Variables!$B$5&lt;Variables!$B$4, Q247+O248*Variables!$B$5, Variables!$B$4), IF(Q247&gt;-O248, Q247+O248/Variables!$B$5, 0))</f>
        <v>0</v>
      </c>
      <c r="R248">
        <f>IF(O248&gt;0, 0, IF(Q247&gt;-O248, 0, -O248 - Q247*Variables!$B$5))</f>
        <v>7.424501269072878</v>
      </c>
      <c r="S248">
        <f t="shared" si="22"/>
        <v>1.3822936462759885</v>
      </c>
      <c r="T248">
        <f t="shared" si="23"/>
        <v>0</v>
      </c>
    </row>
    <row r="249" spans="1:20" x14ac:dyDescent="0.3">
      <c r="A249" s="3">
        <f t="shared" si="18"/>
        <v>43111</v>
      </c>
      <c r="B249">
        <v>1</v>
      </c>
      <c r="C249">
        <v>11</v>
      </c>
      <c r="D249">
        <v>8</v>
      </c>
      <c r="E249">
        <v>1</v>
      </c>
      <c r="F249" s="1">
        <f>VLOOKUP(A249,Weather!$A$1:$E$366, 5)</f>
        <v>5.6603773584905155E-2</v>
      </c>
      <c r="G249" s="1">
        <f>VLOOKUP(D249, Winter!$A$1:$E$25, 2)</f>
        <v>654.54545454545405</v>
      </c>
      <c r="H249" s="1">
        <f>VLOOKUP(D249, Winter!$A$1:$E$25, 3)</f>
        <v>498.50910668787998</v>
      </c>
      <c r="I249" s="1">
        <f>VLOOKUP(D249, Winter!$A$1:$E$25, 5)</f>
        <v>294.39252336448601</v>
      </c>
      <c r="J249" s="1">
        <f t="shared" si="19"/>
        <v>507.34135279302558</v>
      </c>
      <c r="K249" s="47">
        <f t="shared" si="20"/>
        <v>9.4913541390198031</v>
      </c>
      <c r="L249" s="48">
        <f>Solar!K266/1000*Variables!$B$3</f>
        <v>0.33795000000000003</v>
      </c>
      <c r="M249" s="1">
        <f>IF(E249=1, VLOOKUP(D249, Sheet1!$E$2:$G$26, 2), Sheet1!$G$3)</f>
        <v>0.18618000000000001</v>
      </c>
      <c r="N249" s="1">
        <f>'Electricity Rates'!$J$3</f>
        <v>0.19270000000000001</v>
      </c>
      <c r="O249" s="145">
        <f>L249-K249</f>
        <v>-9.1534041390198038</v>
      </c>
      <c r="P249">
        <f t="shared" si="21"/>
        <v>1.8289839425891161</v>
      </c>
      <c r="Q249">
        <f>IF(O249&gt;0, IF(Q248+O249*Variables!$B$5&lt;Variables!$B$4, Q248+O249*Variables!$B$5, Variables!$B$4), IF(Q248&gt;-O249, Q248+O249/Variables!$B$5, 0))</f>
        <v>0</v>
      </c>
      <c r="R249">
        <f>IF(O249&gt;0, 0, IF(Q248&gt;-O249, 0, -O249 - Q248*Variables!$B$5))</f>
        <v>9.1534041390198038</v>
      </c>
      <c r="S249">
        <f t="shared" si="22"/>
        <v>1.7041807826027071</v>
      </c>
      <c r="T249">
        <f t="shared" si="23"/>
        <v>0</v>
      </c>
    </row>
    <row r="250" spans="1:20" x14ac:dyDescent="0.3">
      <c r="A250" s="3">
        <f t="shared" si="18"/>
        <v>43111</v>
      </c>
      <c r="B250">
        <v>1</v>
      </c>
      <c r="C250">
        <v>11</v>
      </c>
      <c r="D250">
        <v>9</v>
      </c>
      <c r="E250">
        <v>1</v>
      </c>
      <c r="F250" s="1">
        <f>VLOOKUP(A250,Weather!$A$1:$E$366, 5)</f>
        <v>5.6603773584905155E-2</v>
      </c>
      <c r="G250" s="1">
        <f>VLOOKUP(D250, Winter!$A$1:$E$25, 2)</f>
        <v>801.59817351598099</v>
      </c>
      <c r="H250" s="1">
        <f>VLOOKUP(D250, Winter!$A$1:$E$25, 3)</f>
        <v>564.97068280688404</v>
      </c>
      <c r="I250" s="1">
        <f>VLOOKUP(D250, Winter!$A$1:$E$25, 5)</f>
        <v>313.08411214953298</v>
      </c>
      <c r="J250" s="1">
        <f t="shared" si="19"/>
        <v>578.36469171494605</v>
      </c>
      <c r="K250" s="47">
        <f t="shared" si="20"/>
        <v>10.820060459000358</v>
      </c>
      <c r="L250" s="48">
        <f>Solar!K267/1000*Variables!$B$3</f>
        <v>3.1407499999999997</v>
      </c>
      <c r="M250" s="1">
        <f>IF(E250=1, VLOOKUP(D250, Sheet1!$E$2:$G$26, 2), Sheet1!$G$3)</f>
        <v>0.20441999999999999</v>
      </c>
      <c r="N250" s="1">
        <f>'Electricity Rates'!$J$3</f>
        <v>0.19270000000000001</v>
      </c>
      <c r="O250" s="145">
        <f>L250-K250</f>
        <v>-7.6793104590003578</v>
      </c>
      <c r="P250">
        <f t="shared" si="21"/>
        <v>2.0850256504493689</v>
      </c>
      <c r="Q250">
        <f>IF(O250&gt;0, IF(Q249+O250*Variables!$B$5&lt;Variables!$B$4, Q249+O250*Variables!$B$5, Variables!$B$4), IF(Q249&gt;-O250, Q249+O250/Variables!$B$5, 0))</f>
        <v>0</v>
      </c>
      <c r="R250">
        <f>IF(O250&gt;0, 0, IF(Q249&gt;-O250, 0, -O250 - Q249*Variables!$B$5))</f>
        <v>7.6793104590003578</v>
      </c>
      <c r="S250">
        <f t="shared" si="22"/>
        <v>1.5698046440288531</v>
      </c>
      <c r="T250">
        <f t="shared" si="23"/>
        <v>0</v>
      </c>
    </row>
    <row r="251" spans="1:20" x14ac:dyDescent="0.3">
      <c r="A251" s="3">
        <f t="shared" si="18"/>
        <v>43111</v>
      </c>
      <c r="B251">
        <v>1</v>
      </c>
      <c r="C251">
        <v>11</v>
      </c>
      <c r="D251">
        <v>10</v>
      </c>
      <c r="E251">
        <v>1</v>
      </c>
      <c r="F251" s="1">
        <f>VLOOKUP(A251,Weather!$A$1:$E$366, 5)</f>
        <v>5.6603773584905155E-2</v>
      </c>
      <c r="G251" s="1">
        <f>VLOOKUP(D251, Winter!$A$1:$E$25, 2)</f>
        <v>929.05770029057601</v>
      </c>
      <c r="H251" s="1">
        <f>VLOOKUP(D251, Winter!$A$1:$E$25, 3)</f>
        <v>583.82380756350199</v>
      </c>
      <c r="I251" s="1">
        <f>VLOOKUP(D251, Winter!$A$1:$E$25, 5)</f>
        <v>331.77570093457899</v>
      </c>
      <c r="J251" s="1">
        <f t="shared" si="19"/>
        <v>603.36534866126067</v>
      </c>
      <c r="K251" s="47">
        <f t="shared" si="20"/>
        <v>11.287773345953655</v>
      </c>
      <c r="L251" s="48">
        <f>Solar!K268/1000*Variables!$B$3</f>
        <v>4.35405</v>
      </c>
      <c r="M251" s="1">
        <f>IF(E251=1, VLOOKUP(D251, Sheet1!$E$2:$G$26, 2), Sheet1!$G$3)</f>
        <v>0.20441999999999999</v>
      </c>
      <c r="N251" s="1">
        <f>'Electricity Rates'!$J$3</f>
        <v>0.19270000000000001</v>
      </c>
      <c r="O251" s="145">
        <f>L251-K251</f>
        <v>-6.9337233459536547</v>
      </c>
      <c r="P251">
        <f t="shared" si="21"/>
        <v>2.1751539237652695</v>
      </c>
      <c r="Q251">
        <f>IF(O251&gt;0, IF(Q250+O251*Variables!$B$5&lt;Variables!$B$4, Q250+O251*Variables!$B$5, Variables!$B$4), IF(Q250&gt;-O251, Q250+O251/Variables!$B$5, 0))</f>
        <v>0</v>
      </c>
      <c r="R251">
        <f>IF(O251&gt;0, 0, IF(Q250&gt;-O251, 0, -O251 - Q250*Variables!$B$5))</f>
        <v>6.9337233459536547</v>
      </c>
      <c r="S251">
        <f t="shared" si="22"/>
        <v>1.4173917263798461</v>
      </c>
      <c r="T251">
        <f t="shared" si="23"/>
        <v>0</v>
      </c>
    </row>
    <row r="252" spans="1:20" x14ac:dyDescent="0.3">
      <c r="A252" s="3">
        <f t="shared" si="18"/>
        <v>43111</v>
      </c>
      <c r="B252">
        <v>1</v>
      </c>
      <c r="C252">
        <v>11</v>
      </c>
      <c r="D252">
        <v>11</v>
      </c>
      <c r="E252">
        <v>1</v>
      </c>
      <c r="F252" s="1">
        <f>VLOOKUP(A252,Weather!$A$1:$E$366, 5)</f>
        <v>5.6603773584905155E-2</v>
      </c>
      <c r="G252" s="1">
        <f>VLOOKUP(D252, Winter!$A$1:$E$25, 2)</f>
        <v>1001.98733914487</v>
      </c>
      <c r="H252" s="1">
        <f>VLOOKUP(D252, Winter!$A$1:$E$25, 3)</f>
        <v>602.66024321587895</v>
      </c>
      <c r="I252" s="1">
        <f>VLOOKUP(D252, Winter!$A$1:$E$25, 5)</f>
        <v>331.77570093457899</v>
      </c>
      <c r="J252" s="1">
        <f t="shared" si="19"/>
        <v>625.26366374016129</v>
      </c>
      <c r="K252" s="47">
        <f t="shared" si="20"/>
        <v>11.697447547194008</v>
      </c>
      <c r="L252" s="48">
        <f>Solar!K269/1000*Variables!$B$3</f>
        <v>5.1292499999999999</v>
      </c>
      <c r="M252" s="1">
        <f>IF(E252=1, VLOOKUP(D252, Sheet1!$E$2:$G$26, 2), Sheet1!$G$3)</f>
        <v>0.20441999999999999</v>
      </c>
      <c r="N252" s="1">
        <f>'Electricity Rates'!$J$3</f>
        <v>0.19270000000000001</v>
      </c>
      <c r="O252" s="145">
        <f>L252-K252</f>
        <v>-6.5681975471940079</v>
      </c>
      <c r="P252">
        <f t="shared" si="21"/>
        <v>2.2540981423442856</v>
      </c>
      <c r="Q252">
        <f>IF(O252&gt;0, IF(Q251+O252*Variables!$B$5&lt;Variables!$B$4, Q251+O252*Variables!$B$5, Variables!$B$4), IF(Q251&gt;-O252, Q251+O252/Variables!$B$5, 0))</f>
        <v>0</v>
      </c>
      <c r="R252">
        <f>IF(O252&gt;0, 0, IF(Q251&gt;-O252, 0, -O252 - Q251*Variables!$B$5))</f>
        <v>6.5681975471940079</v>
      </c>
      <c r="S252">
        <f t="shared" si="22"/>
        <v>1.3426709425973991</v>
      </c>
      <c r="T252">
        <f t="shared" si="23"/>
        <v>0</v>
      </c>
    </row>
    <row r="253" spans="1:20" x14ac:dyDescent="0.3">
      <c r="A253" s="3">
        <f t="shared" si="18"/>
        <v>43111</v>
      </c>
      <c r="B253">
        <v>1</v>
      </c>
      <c r="C253">
        <v>11</v>
      </c>
      <c r="D253">
        <v>12</v>
      </c>
      <c r="E253">
        <v>1</v>
      </c>
      <c r="F253" s="1">
        <f>VLOOKUP(A253,Weather!$A$1:$E$366, 5)</f>
        <v>5.6603773584905155E-2</v>
      </c>
      <c r="G253" s="1">
        <f>VLOOKUP(D253, Winter!$A$1:$E$25, 2)</f>
        <v>1020.36633457866</v>
      </c>
      <c r="H253" s="1">
        <f>VLOOKUP(D253, Winter!$A$1:$E$25, 3)</f>
        <v>602.46553699974402</v>
      </c>
      <c r="I253" s="1">
        <f>VLOOKUP(D253, Winter!$A$1:$E$25, 5)</f>
        <v>327.10280373831802</v>
      </c>
      <c r="J253" s="1">
        <f t="shared" si="19"/>
        <v>626.12029912685227</v>
      </c>
      <c r="K253" s="47">
        <f t="shared" si="20"/>
        <v>11.713473502457342</v>
      </c>
      <c r="L253" s="48">
        <f>Solar!K270/1000*Variables!$B$3</f>
        <v>28.227249999999998</v>
      </c>
      <c r="M253" s="1">
        <f>IF(E253=1, VLOOKUP(D253, Sheet1!$E$2:$G$26, 2), Sheet1!$G$3)</f>
        <v>0.20441999999999999</v>
      </c>
      <c r="N253" s="1">
        <f>'Electricity Rates'!$J$3</f>
        <v>0.19270000000000001</v>
      </c>
      <c r="O253" s="145">
        <f>L253-K253</f>
        <v>16.513776497542658</v>
      </c>
      <c r="P253">
        <f t="shared" si="21"/>
        <v>2.25718634392353</v>
      </c>
      <c r="Q253">
        <f>IF(O253&gt;0, IF(Q252+O253*Variables!$B$5&lt;Variables!$B$4, Q252+O253*Variables!$B$5, Variables!$B$4), IF(Q252&gt;-O253, Q252+O253/Variables!$B$5, 0))</f>
        <v>15.522949907690098</v>
      </c>
      <c r="R253">
        <f>IF(O253&gt;0, 0, IF(Q252&gt;-O253, 0, -O253 - Q252*Variables!$B$5))</f>
        <v>0</v>
      </c>
      <c r="S253">
        <f t="shared" si="22"/>
        <v>0</v>
      </c>
      <c r="T253">
        <f t="shared" si="23"/>
        <v>0</v>
      </c>
    </row>
    <row r="254" spans="1:20" x14ac:dyDescent="0.3">
      <c r="A254" s="3">
        <f t="shared" si="18"/>
        <v>43111</v>
      </c>
      <c r="B254">
        <v>1</v>
      </c>
      <c r="C254">
        <v>11</v>
      </c>
      <c r="D254">
        <v>13</v>
      </c>
      <c r="E254">
        <v>1</v>
      </c>
      <c r="F254" s="1">
        <f>VLOOKUP(A254,Weather!$A$1:$E$366, 5)</f>
        <v>5.6603773584905155E-2</v>
      </c>
      <c r="G254" s="1">
        <f>VLOOKUP(D254, Winter!$A$1:$E$25, 2)</f>
        <v>1065.99730178497</v>
      </c>
      <c r="H254" s="1">
        <f>VLOOKUP(D254, Winter!$A$1:$E$25, 3)</f>
        <v>611.78362020049099</v>
      </c>
      <c r="I254" s="1">
        <f>VLOOKUP(D254, Winter!$A$1:$E$25, 5)</f>
        <v>322.42990654205602</v>
      </c>
      <c r="J254" s="1">
        <f t="shared" si="19"/>
        <v>637.49382859206503</v>
      </c>
      <c r="K254" s="47">
        <f t="shared" si="20"/>
        <v>11.926249763195051</v>
      </c>
      <c r="L254" s="48">
        <f>Solar!K271/1000*Variables!$B$3</f>
        <v>28.394100000000002</v>
      </c>
      <c r="M254" s="1">
        <f>IF(E254=1, VLOOKUP(D254, Sheet1!$E$2:$G$26, 2), Sheet1!$G$3)</f>
        <v>0.20441999999999999</v>
      </c>
      <c r="N254" s="1">
        <f>'Electricity Rates'!$J$3</f>
        <v>0.19270000000000001</v>
      </c>
      <c r="O254" s="145">
        <f>L254-K254</f>
        <v>16.467850236804949</v>
      </c>
      <c r="P254">
        <f t="shared" si="21"/>
        <v>2.2981883293676866</v>
      </c>
      <c r="Q254">
        <f>IF(O254&gt;0, IF(Q253+O254*Variables!$B$5&lt;Variables!$B$4, Q253+O254*Variables!$B$5, Variables!$B$4), IF(Q253&gt;-O254, Q253+O254/Variables!$B$5, 0))</f>
        <v>31.002729130286749</v>
      </c>
      <c r="R254">
        <f>IF(O254&gt;0, 0, IF(Q253&gt;-O254, 0, -O254 - Q253*Variables!$B$5))</f>
        <v>0</v>
      </c>
      <c r="S254">
        <f t="shared" si="22"/>
        <v>0</v>
      </c>
      <c r="T254">
        <f t="shared" si="23"/>
        <v>0</v>
      </c>
    </row>
    <row r="255" spans="1:20" x14ac:dyDescent="0.3">
      <c r="A255" s="3">
        <f t="shared" si="18"/>
        <v>43111</v>
      </c>
      <c r="B255">
        <v>1</v>
      </c>
      <c r="C255">
        <v>11</v>
      </c>
      <c r="D255">
        <v>14</v>
      </c>
      <c r="E255">
        <v>1</v>
      </c>
      <c r="F255" s="1">
        <f>VLOOKUP(A255,Weather!$A$1:$E$366, 5)</f>
        <v>5.6603773584905155E-2</v>
      </c>
      <c r="G255" s="1">
        <f>VLOOKUP(D255, Winter!$A$1:$E$25, 2)</f>
        <v>1084.3762972187601</v>
      </c>
      <c r="H255" s="1">
        <f>VLOOKUP(D255, Winter!$A$1:$E$25, 3)</f>
        <v>611.59447701910301</v>
      </c>
      <c r="I255" s="1">
        <f>VLOOKUP(D255, Winter!$A$1:$E$25, 5)</f>
        <v>303.73831775700899</v>
      </c>
      <c r="J255" s="1">
        <f t="shared" si="19"/>
        <v>638.35571212474372</v>
      </c>
      <c r="K255" s="47">
        <f t="shared" si="20"/>
        <v>11.942373900898803</v>
      </c>
      <c r="L255" s="48">
        <f>Solar!K272/1000*Variables!$B$3</f>
        <v>25.3874</v>
      </c>
      <c r="M255" s="1">
        <f>IF(E255=1, VLOOKUP(D255, Sheet1!$E$2:$G$26, 2), Sheet1!$G$3)</f>
        <v>0.20441999999999999</v>
      </c>
      <c r="N255" s="1">
        <f>'Electricity Rates'!$J$3</f>
        <v>0.19270000000000001</v>
      </c>
      <c r="O255" s="145">
        <f>L255-K255</f>
        <v>13.445026099101197</v>
      </c>
      <c r="P255">
        <f t="shared" si="21"/>
        <v>2.3012954507031993</v>
      </c>
      <c r="Q255">
        <f>IF(O255&gt;0, IF(Q254+O255*Variables!$B$5&lt;Variables!$B$4, Q254+O255*Variables!$B$5, Variables!$B$4), IF(Q254&gt;-O255, Q254+O255/Variables!$B$5, 0))</f>
        <v>43.641053663441873</v>
      </c>
      <c r="R255">
        <f>IF(O255&gt;0, 0, IF(Q254&gt;-O255, 0, -O255 - Q254*Variables!$B$5))</f>
        <v>0</v>
      </c>
      <c r="S255">
        <f t="shared" si="22"/>
        <v>0</v>
      </c>
      <c r="T255">
        <f t="shared" si="23"/>
        <v>0</v>
      </c>
    </row>
    <row r="256" spans="1:20" x14ac:dyDescent="0.3">
      <c r="A256" s="3">
        <f t="shared" si="18"/>
        <v>43111</v>
      </c>
      <c r="B256">
        <v>1</v>
      </c>
      <c r="C256">
        <v>11</v>
      </c>
      <c r="D256">
        <v>15</v>
      </c>
      <c r="E256">
        <v>1</v>
      </c>
      <c r="F256" s="1">
        <f>VLOOKUP(A256,Weather!$A$1:$E$366, 5)</f>
        <v>5.6603773584905155E-2</v>
      </c>
      <c r="G256" s="1">
        <f>VLOOKUP(D256, Winter!$A$1:$E$25, 2)</f>
        <v>1093.6540058115399</v>
      </c>
      <c r="H256" s="1">
        <f>VLOOKUP(D256, Winter!$A$1:$E$25, 3)</f>
        <v>601.87029228184497</v>
      </c>
      <c r="I256" s="1">
        <f>VLOOKUP(D256, Winter!$A$1:$E$25, 5)</f>
        <v>271.02803738317698</v>
      </c>
      <c r="J256" s="1">
        <f t="shared" si="19"/>
        <v>629.70710625522372</v>
      </c>
      <c r="K256" s="47">
        <f t="shared" si="20"/>
        <v>11.78057557583716</v>
      </c>
      <c r="L256" s="48">
        <f>Solar!K273/1000*Variables!$B$3</f>
        <v>17.61525</v>
      </c>
      <c r="M256" s="1">
        <f>IF(E256=1, VLOOKUP(D256, Sheet1!$E$2:$G$26, 2), Sheet1!$G$3)</f>
        <v>0.20441999999999999</v>
      </c>
      <c r="N256" s="1">
        <f>'Electricity Rates'!$J$3</f>
        <v>0.19270000000000001</v>
      </c>
      <c r="O256" s="145">
        <f>L256-K256</f>
        <v>5.8346744241628397</v>
      </c>
      <c r="P256">
        <f t="shared" si="21"/>
        <v>2.2701169134638208</v>
      </c>
      <c r="Q256">
        <f>IF(O256&gt;0, IF(Q255+O256*Variables!$B$5&lt;Variables!$B$4, Q255+O256*Variables!$B$5, Variables!$B$4), IF(Q255&gt;-O256, Q255+O256/Variables!$B$5, 0))</f>
        <v>49.125647622154943</v>
      </c>
      <c r="R256">
        <f>IF(O256&gt;0, 0, IF(Q255&gt;-O256, 0, -O256 - Q255*Variables!$B$5))</f>
        <v>0</v>
      </c>
      <c r="S256">
        <f t="shared" si="22"/>
        <v>0</v>
      </c>
      <c r="T256">
        <f t="shared" si="23"/>
        <v>0</v>
      </c>
    </row>
    <row r="257" spans="1:20" x14ac:dyDescent="0.3">
      <c r="A257" s="3">
        <f t="shared" si="18"/>
        <v>43111</v>
      </c>
      <c r="B257">
        <v>1</v>
      </c>
      <c r="C257">
        <v>11</v>
      </c>
      <c r="D257">
        <v>16</v>
      </c>
      <c r="E257">
        <v>1</v>
      </c>
      <c r="F257" s="1">
        <f>VLOOKUP(A257,Weather!$A$1:$E$366, 5)</f>
        <v>5.6603773584905155E-2</v>
      </c>
      <c r="G257" s="1">
        <f>VLOOKUP(D257, Winter!$A$1:$E$25, 2)</f>
        <v>1039.2953507679499</v>
      </c>
      <c r="H257" s="1">
        <f>VLOOKUP(D257, Winter!$A$1:$E$25, 3)</f>
        <v>558.82352941176396</v>
      </c>
      <c r="I257" s="1">
        <f>VLOOKUP(D257, Winter!$A$1:$E$25, 5)</f>
        <v>252.336448598131</v>
      </c>
      <c r="J257" s="1">
        <f t="shared" si="19"/>
        <v>586.02004760173645</v>
      </c>
      <c r="K257" s="47">
        <f t="shared" si="20"/>
        <v>10.963277039674789</v>
      </c>
      <c r="L257" s="48">
        <f>Solar!K274/1000*Variables!$B$3</f>
        <v>8.1239000000000008</v>
      </c>
      <c r="M257" s="1">
        <f>IF(E257=1, VLOOKUP(D257, Sheet1!$E$2:$G$26, 2), Sheet1!$G$3)</f>
        <v>0.20441999999999999</v>
      </c>
      <c r="N257" s="1">
        <f>'Electricity Rates'!$J$3</f>
        <v>0.19270000000000001</v>
      </c>
      <c r="O257" s="145">
        <f>L257-K257</f>
        <v>-2.8393770396747886</v>
      </c>
      <c r="P257">
        <f t="shared" si="21"/>
        <v>2.1126234855453321</v>
      </c>
      <c r="Q257">
        <f>IF(O257&gt;0, IF(Q256+O257*Variables!$B$5&lt;Variables!$B$4, Q256+O257*Variables!$B$5, Variables!$B$4), IF(Q256&gt;-O257, Q256+O257/Variables!$B$5, 0))</f>
        <v>46.105033750160487</v>
      </c>
      <c r="R257">
        <f>IF(O257&gt;0, 0, IF(Q256&gt;-O257, 0, -O257 - Q256*Variables!$B$5))</f>
        <v>0</v>
      </c>
      <c r="S257">
        <f t="shared" si="22"/>
        <v>0</v>
      </c>
      <c r="T257">
        <f t="shared" si="23"/>
        <v>0</v>
      </c>
    </row>
    <row r="258" spans="1:20" x14ac:dyDescent="0.3">
      <c r="A258" s="3">
        <f t="shared" si="18"/>
        <v>43111</v>
      </c>
      <c r="B258">
        <v>1</v>
      </c>
      <c r="C258">
        <v>11</v>
      </c>
      <c r="D258">
        <v>17</v>
      </c>
      <c r="E258">
        <v>1</v>
      </c>
      <c r="F258" s="1">
        <f>VLOOKUP(A258,Weather!$A$1:$E$366, 5)</f>
        <v>5.6603773584905155E-2</v>
      </c>
      <c r="G258" s="1">
        <f>VLOOKUP(D258, Winter!$A$1:$E$25, 2)</f>
        <v>889.47696139476898</v>
      </c>
      <c r="H258" s="1">
        <f>VLOOKUP(D258, Winter!$A$1:$E$25, 3)</f>
        <v>506.24728802056097</v>
      </c>
      <c r="I258" s="1">
        <f>VLOOKUP(D258, Winter!$A$1:$E$25, 5)</f>
        <v>228.971962616822</v>
      </c>
      <c r="J258" s="1">
        <f t="shared" si="19"/>
        <v>527.93953368325185</v>
      </c>
      <c r="K258" s="47">
        <f t="shared" si="20"/>
        <v>9.8767053988223648</v>
      </c>
      <c r="L258" s="48">
        <f>Solar!K275/1000*Variables!$B$3</f>
        <v>2.7931999999999997</v>
      </c>
      <c r="M258" s="1">
        <f>IF(E258=1, VLOOKUP(D258, Sheet1!$E$2:$G$26, 2), Sheet1!$G$3)</f>
        <v>0.20441999999999999</v>
      </c>
      <c r="N258" s="1">
        <f>'Electricity Rates'!$J$3</f>
        <v>0.19270000000000001</v>
      </c>
      <c r="O258" s="145">
        <f>L258-K258</f>
        <v>-7.0835053988223651</v>
      </c>
      <c r="P258">
        <f t="shared" si="21"/>
        <v>1.9032411303530699</v>
      </c>
      <c r="Q258">
        <f>IF(O258&gt;0, IF(Q257+O258*Variables!$B$5&lt;Variables!$B$4, Q257+O258*Variables!$B$5, Variables!$B$4), IF(Q257&gt;-O258, Q257+O258/Variables!$B$5, 0))</f>
        <v>38.569389708860101</v>
      </c>
      <c r="R258">
        <f>IF(O258&gt;0, 0, IF(Q257&gt;-O258, 0, -O258 - Q257*Variables!$B$5))</f>
        <v>0</v>
      </c>
      <c r="S258">
        <f t="shared" si="22"/>
        <v>0</v>
      </c>
      <c r="T258">
        <f t="shared" si="23"/>
        <v>0</v>
      </c>
    </row>
    <row r="259" spans="1:20" x14ac:dyDescent="0.3">
      <c r="A259" s="3">
        <f t="shared" ref="A259:A322" si="24">DATE(2018, B259, C259)</f>
        <v>43111</v>
      </c>
      <c r="B259">
        <v>1</v>
      </c>
      <c r="C259">
        <v>11</v>
      </c>
      <c r="D259">
        <v>18</v>
      </c>
      <c r="E259">
        <v>1</v>
      </c>
      <c r="F259" s="1">
        <f>VLOOKUP(A259,Weather!$A$1:$E$366, 5)</f>
        <v>5.6603773584905155E-2</v>
      </c>
      <c r="G259" s="1">
        <f>VLOOKUP(D259, Winter!$A$1:$E$25, 2)</f>
        <v>689.67932752179297</v>
      </c>
      <c r="H259" s="1">
        <f>VLOOKUP(D259, Winter!$A$1:$E$25, 3)</f>
        <v>477.48083534529701</v>
      </c>
      <c r="I259" s="1">
        <f>VLOOKUP(D259, Winter!$A$1:$E$25, 5)</f>
        <v>257.009345794392</v>
      </c>
      <c r="J259" s="1">
        <f t="shared" ref="J259:J322" si="25">IF(E259=0, I259, H259 + (G259-H259)*F259)</f>
        <v>489.49207075151367</v>
      </c>
      <c r="K259" s="47">
        <f t="shared" ref="K259:K322" si="26">J259*1000/53453</f>
        <v>9.1574293444991604</v>
      </c>
      <c r="L259" s="48">
        <f>Solar!K276/1000*Variables!$B$3</f>
        <v>0</v>
      </c>
      <c r="M259" s="1">
        <f>IF(E259=1, VLOOKUP(D259, Sheet1!$E$2:$G$26, 2), Sheet1!$G$3)</f>
        <v>0.20441999999999999</v>
      </c>
      <c r="N259" s="1">
        <f>'Electricity Rates'!$J$3</f>
        <v>0.19270000000000001</v>
      </c>
      <c r="O259" s="145">
        <f>L259-K259</f>
        <v>-9.1574293444991604</v>
      </c>
      <c r="P259">
        <f t="shared" ref="P259:P322" si="27">N259*K259</f>
        <v>1.7646366346849882</v>
      </c>
      <c r="Q259">
        <f>IF(O259&gt;0, IF(Q258+O259*Variables!$B$5&lt;Variables!$B$4, Q258+O259*Variables!$B$5, Variables!$B$4), IF(Q258&gt;-O259, Q258+O259/Variables!$B$5, 0))</f>
        <v>28.827443597690781</v>
      </c>
      <c r="R259">
        <f>IF(O259&gt;0, 0, IF(Q258&gt;-O259, 0, -O259 - Q258*Variables!$B$5))</f>
        <v>0</v>
      </c>
      <c r="S259">
        <f t="shared" ref="S259:S322" si="28">R259*M259</f>
        <v>0</v>
      </c>
      <c r="T259">
        <f t="shared" ref="T259:T322" si="29">IF(AND(R259&gt;0, M259&gt;0.3), 1, 0)</f>
        <v>0</v>
      </c>
    </row>
    <row r="260" spans="1:20" x14ac:dyDescent="0.3">
      <c r="A260" s="3">
        <f t="shared" si="24"/>
        <v>43111</v>
      </c>
      <c r="B260">
        <v>1</v>
      </c>
      <c r="C260">
        <v>11</v>
      </c>
      <c r="D260">
        <v>19</v>
      </c>
      <c r="E260">
        <v>1</v>
      </c>
      <c r="F260" s="1">
        <f>VLOOKUP(A260,Weather!$A$1:$E$366, 5)</f>
        <v>5.6603773584905155E-2</v>
      </c>
      <c r="G260" s="1">
        <f>VLOOKUP(D260, Winter!$A$1:$E$25, 2)</f>
        <v>503.50249066002402</v>
      </c>
      <c r="H260" s="1">
        <f>VLOOKUP(D260, Winter!$A$1:$E$25, 3)</f>
        <v>367.75553800108997</v>
      </c>
      <c r="I260" s="1">
        <f>VLOOKUP(D260, Winter!$A$1:$E$25, 5)</f>
        <v>266.355140186916</v>
      </c>
      <c r="J260" s="1">
        <f t="shared" si="25"/>
        <v>375.43932777423714</v>
      </c>
      <c r="K260" s="47">
        <f t="shared" si="26"/>
        <v>7.0237279062772373</v>
      </c>
      <c r="L260" s="48">
        <f>Solar!K277/1000*Variables!$B$3</f>
        <v>0</v>
      </c>
      <c r="M260" s="1">
        <f>IF(E260=1, VLOOKUP(D260, Sheet1!$E$2:$G$26, 2), Sheet1!$G$3)</f>
        <v>0.20441999999999999</v>
      </c>
      <c r="N260" s="1">
        <f>'Electricity Rates'!$J$3</f>
        <v>0.19270000000000001</v>
      </c>
      <c r="O260" s="145">
        <f>L260-K260</f>
        <v>-7.0237279062772373</v>
      </c>
      <c r="P260">
        <f t="shared" si="27"/>
        <v>1.3534723675396236</v>
      </c>
      <c r="Q260">
        <f>IF(O260&gt;0, IF(Q259+O260*Variables!$B$5&lt;Variables!$B$4, Q259+O260*Variables!$B$5, Variables!$B$4), IF(Q259&gt;-O260, Q259+O260/Variables!$B$5, 0))</f>
        <v>21.355392633566062</v>
      </c>
      <c r="R260">
        <f>IF(O260&gt;0, 0, IF(Q259&gt;-O260, 0, -O260 - Q259*Variables!$B$5))</f>
        <v>0</v>
      </c>
      <c r="S260">
        <f t="shared" si="28"/>
        <v>0</v>
      </c>
      <c r="T260">
        <f t="shared" si="29"/>
        <v>0</v>
      </c>
    </row>
    <row r="261" spans="1:20" x14ac:dyDescent="0.3">
      <c r="A261" s="3">
        <f t="shared" si="24"/>
        <v>43111</v>
      </c>
      <c r="B261">
        <v>1</v>
      </c>
      <c r="C261">
        <v>11</v>
      </c>
      <c r="D261">
        <v>20</v>
      </c>
      <c r="E261">
        <v>1</v>
      </c>
      <c r="F261" s="1">
        <f>VLOOKUP(A261,Weather!$A$1:$E$366, 5)</f>
        <v>5.6603773584905155E-2</v>
      </c>
      <c r="G261" s="1">
        <f>VLOOKUP(D261, Winter!$A$1:$E$25, 2)</f>
        <v>385.507471980074</v>
      </c>
      <c r="H261" s="1">
        <f>VLOOKUP(D261, Winter!$A$1:$E$25, 3)</f>
        <v>329.45960680470398</v>
      </c>
      <c r="I261" s="1">
        <f>VLOOKUP(D261, Winter!$A$1:$E$25, 5)</f>
        <v>275.70093457943898</v>
      </c>
      <c r="J261" s="1">
        <f t="shared" si="25"/>
        <v>332.63212747500791</v>
      </c>
      <c r="K261" s="47">
        <f t="shared" si="26"/>
        <v>6.2228897812098083</v>
      </c>
      <c r="L261" s="48">
        <f>Solar!K278/1000*Variables!$B$3</f>
        <v>0</v>
      </c>
      <c r="M261" s="1">
        <f>IF(E261=1, VLOOKUP(D261, Sheet1!$E$2:$G$26, 2), Sheet1!$G$3)</f>
        <v>0.20441999999999999</v>
      </c>
      <c r="N261" s="1">
        <f>'Electricity Rates'!$J$3</f>
        <v>0.19270000000000001</v>
      </c>
      <c r="O261" s="145">
        <f>L261-K261</f>
        <v>-6.2228897812098083</v>
      </c>
      <c r="P261">
        <f t="shared" si="27"/>
        <v>1.1991508608391301</v>
      </c>
      <c r="Q261">
        <f>IF(O261&gt;0, IF(Q260+O261*Variables!$B$5&lt;Variables!$B$4, Q260+O261*Variables!$B$5, Variables!$B$4), IF(Q260&gt;-O261, Q260+O261/Variables!$B$5, 0))</f>
        <v>14.735297121640734</v>
      </c>
      <c r="R261">
        <f>IF(O261&gt;0, 0, IF(Q260&gt;-O261, 0, -O261 - Q260*Variables!$B$5))</f>
        <v>0</v>
      </c>
      <c r="S261">
        <f t="shared" si="28"/>
        <v>0</v>
      </c>
      <c r="T261">
        <f t="shared" si="29"/>
        <v>0</v>
      </c>
    </row>
    <row r="262" spans="1:20" x14ac:dyDescent="0.3">
      <c r="A262" s="3">
        <f t="shared" si="24"/>
        <v>43111</v>
      </c>
      <c r="B262">
        <v>1</v>
      </c>
      <c r="C262">
        <v>11</v>
      </c>
      <c r="D262">
        <v>21</v>
      </c>
      <c r="E262">
        <v>1</v>
      </c>
      <c r="F262" s="1">
        <f>VLOOKUP(A262,Weather!$A$1:$E$366, 5)</f>
        <v>5.6603773584905155E-2</v>
      </c>
      <c r="G262" s="1">
        <f>VLOOKUP(D262, Winter!$A$1:$E$25, 2)</f>
        <v>340.23972602739599</v>
      </c>
      <c r="H262" s="1">
        <f>VLOOKUP(D262, Winter!$A$1:$E$25, 3)</f>
        <v>286.390591795636</v>
      </c>
      <c r="I262" s="1">
        <f>VLOOKUP(D262, Winter!$A$1:$E$25, 5)</f>
        <v>289.71962616822401</v>
      </c>
      <c r="J262" s="1">
        <f t="shared" si="25"/>
        <v>289.43865599743373</v>
      </c>
      <c r="K262" s="47">
        <f t="shared" si="26"/>
        <v>5.414825285717054</v>
      </c>
      <c r="L262" s="48">
        <f>Solar!K279/1000*Variables!$B$3</f>
        <v>0</v>
      </c>
      <c r="M262" s="1">
        <f>IF(E262=1, VLOOKUP(D262, Sheet1!$E$2:$G$26, 2), Sheet1!$G$3)</f>
        <v>0.20441999999999999</v>
      </c>
      <c r="N262" s="1">
        <f>'Electricity Rates'!$J$3</f>
        <v>0.19270000000000001</v>
      </c>
      <c r="O262" s="145">
        <f>L262-K262</f>
        <v>-5.414825285717054</v>
      </c>
      <c r="P262">
        <f t="shared" si="27"/>
        <v>1.0434368325576764</v>
      </c>
      <c r="Q262">
        <f>IF(O262&gt;0, IF(Q261+O262*Variables!$B$5&lt;Variables!$B$4, Q261+O262*Variables!$B$5, Variables!$B$4), IF(Q261&gt;-O262, Q261+O262/Variables!$B$5, 0))</f>
        <v>8.9748446900268455</v>
      </c>
      <c r="R262">
        <f>IF(O262&gt;0, 0, IF(Q261&gt;-O262, 0, -O262 - Q261*Variables!$B$5))</f>
        <v>0</v>
      </c>
      <c r="S262">
        <f t="shared" si="28"/>
        <v>0</v>
      </c>
      <c r="T262">
        <f t="shared" si="29"/>
        <v>0</v>
      </c>
    </row>
    <row r="263" spans="1:20" x14ac:dyDescent="0.3">
      <c r="A263" s="3">
        <f t="shared" si="24"/>
        <v>43111</v>
      </c>
      <c r="B263">
        <v>1</v>
      </c>
      <c r="C263">
        <v>11</v>
      </c>
      <c r="D263">
        <v>22</v>
      </c>
      <c r="E263">
        <v>1</v>
      </c>
      <c r="F263" s="1">
        <f>VLOOKUP(A263,Weather!$A$1:$E$366, 5)</f>
        <v>5.6603773584905155E-2</v>
      </c>
      <c r="G263" s="1">
        <f>VLOOKUP(D263, Winter!$A$1:$E$25, 2)</f>
        <v>300</v>
      </c>
      <c r="H263" s="1">
        <f>VLOOKUP(D263, Winter!$A$1:$E$25, 3)</f>
        <v>271.915575384683</v>
      </c>
      <c r="I263" s="1">
        <f>VLOOKUP(D263, Winter!$A$1:$E$25, 5)</f>
        <v>285.04672897196201</v>
      </c>
      <c r="J263" s="1">
        <f t="shared" si="25"/>
        <v>273.50525979687075</v>
      </c>
      <c r="K263" s="47">
        <f t="shared" si="26"/>
        <v>5.116742929243836</v>
      </c>
      <c r="L263" s="48">
        <f>Solar!K280/1000*Variables!$B$3</f>
        <v>0</v>
      </c>
      <c r="M263" s="1">
        <f>IF(E263=1, VLOOKUP(D263, Sheet1!$E$2:$G$26, 2), Sheet1!$G$3)</f>
        <v>0.18618000000000001</v>
      </c>
      <c r="N263" s="1">
        <f>'Electricity Rates'!$J$3</f>
        <v>0.19270000000000001</v>
      </c>
      <c r="O263" s="145">
        <f>L263-K263</f>
        <v>-5.116742929243836</v>
      </c>
      <c r="P263">
        <f t="shared" si="27"/>
        <v>0.98599636246528721</v>
      </c>
      <c r="Q263">
        <f>IF(O263&gt;0, IF(Q262+O263*Variables!$B$5&lt;Variables!$B$4, Q262+O263*Variables!$B$5, Variables!$B$4), IF(Q262&gt;-O263, Q262+O263/Variables!$B$5, 0))</f>
        <v>3.5315011482780836</v>
      </c>
      <c r="R263">
        <f>IF(O263&gt;0, 0, IF(Q262&gt;-O263, 0, -O263 - Q262*Variables!$B$5))</f>
        <v>0</v>
      </c>
      <c r="S263">
        <f t="shared" si="28"/>
        <v>0</v>
      </c>
      <c r="T263">
        <f t="shared" si="29"/>
        <v>0</v>
      </c>
    </row>
    <row r="264" spans="1:20" x14ac:dyDescent="0.3">
      <c r="A264" s="3">
        <f t="shared" si="24"/>
        <v>43111</v>
      </c>
      <c r="B264">
        <v>1</v>
      </c>
      <c r="C264">
        <v>11</v>
      </c>
      <c r="D264">
        <v>23</v>
      </c>
      <c r="E264">
        <v>1</v>
      </c>
      <c r="F264" s="1">
        <f>VLOOKUP(A264,Weather!$A$1:$E$366, 5)</f>
        <v>5.6603773584905155E-2</v>
      </c>
      <c r="G264" s="1">
        <f>VLOOKUP(D264, Winter!$A$1:$E$25, 2)</f>
        <v>290.90909090909099</v>
      </c>
      <c r="H264" s="1">
        <f>VLOOKUP(D264, Winter!$A$1:$E$25, 3)</f>
        <v>266.95334839061297</v>
      </c>
      <c r="I264" s="1">
        <f>VLOOKUP(D264, Winter!$A$1:$E$25, 5)</f>
        <v>285.04672897196201</v>
      </c>
      <c r="J264" s="1">
        <f t="shared" si="25"/>
        <v>268.30933381618718</v>
      </c>
      <c r="K264" s="47">
        <f t="shared" si="26"/>
        <v>5.0195374219629798</v>
      </c>
      <c r="L264" s="48">
        <f>Solar!K281/1000*Variables!$B$3</f>
        <v>0</v>
      </c>
      <c r="M264" s="1">
        <f>IF(E264=1, VLOOKUP(D264, Sheet1!$E$2:$G$26, 2), Sheet1!$G$3)</f>
        <v>0.18618000000000001</v>
      </c>
      <c r="N264" s="1">
        <f>'Electricity Rates'!$J$3</f>
        <v>0.19270000000000001</v>
      </c>
      <c r="O264" s="145">
        <f>L264-K264</f>
        <v>-5.0195374219629798</v>
      </c>
      <c r="P264">
        <f t="shared" si="27"/>
        <v>0.96726486121226629</v>
      </c>
      <c r="Q264">
        <f>IF(O264&gt;0, IF(Q263+O264*Variables!$B$5&lt;Variables!$B$4, Q263+O264*Variables!$B$5, Variables!$B$4), IF(Q263&gt;-O264, Q263+O264/Variables!$B$5, 0))</f>
        <v>0</v>
      </c>
      <c r="R264">
        <f>IF(O264&gt;0, 0, IF(Q263&gt;-O264, 0, -O264 - Q263*Variables!$B$5))</f>
        <v>1.6999263425815814</v>
      </c>
      <c r="S264">
        <f t="shared" si="28"/>
        <v>0.31649228646183886</v>
      </c>
      <c r="T264">
        <f t="shared" si="29"/>
        <v>0</v>
      </c>
    </row>
    <row r="265" spans="1:20" x14ac:dyDescent="0.3">
      <c r="A265" s="3">
        <f t="shared" si="24"/>
        <v>43111</v>
      </c>
      <c r="B265">
        <v>1</v>
      </c>
      <c r="C265">
        <v>11</v>
      </c>
      <c r="D265">
        <v>24</v>
      </c>
      <c r="E265">
        <v>1</v>
      </c>
      <c r="F265" s="1">
        <f>VLOOKUP(A265,Weather!$A$1:$E$366, 5)</f>
        <v>5.6603773584905155E-2</v>
      </c>
      <c r="G265" s="1">
        <f>VLOOKUP(D265, Winter!$A$1:$E$25, 2)</f>
        <v>272.72727272727298</v>
      </c>
      <c r="H265" s="1">
        <f>VLOOKUP(D265, Winter!$A$1:$E$25, 3)</f>
        <v>266.74195307023803</v>
      </c>
      <c r="I265" s="1">
        <f>VLOOKUP(D265, Winter!$A$1:$E$25, 5)</f>
        <v>285.04672897196201</v>
      </c>
      <c r="J265" s="1">
        <f t="shared" si="25"/>
        <v>267.08074474893812</v>
      </c>
      <c r="K265" s="47">
        <f t="shared" si="26"/>
        <v>4.9965529483646964</v>
      </c>
      <c r="L265" s="48">
        <f>Solar!K282/1000*Variables!$B$3</f>
        <v>0</v>
      </c>
      <c r="M265" s="1">
        <f>IF(E265=1, VLOOKUP(D265, Sheet1!$E$2:$G$26, 2), Sheet1!$G$3)</f>
        <v>0.18618000000000001</v>
      </c>
      <c r="N265" s="1">
        <f>'Electricity Rates'!$J$3</f>
        <v>0.19270000000000001</v>
      </c>
      <c r="O265" s="145">
        <f>L265-K265</f>
        <v>-4.9965529483646964</v>
      </c>
      <c r="P265">
        <f t="shared" si="27"/>
        <v>0.96283575314987702</v>
      </c>
      <c r="Q265">
        <f>IF(O265&gt;0, IF(Q264+O265*Variables!$B$5&lt;Variables!$B$4, Q264+O265*Variables!$B$5, Variables!$B$4), IF(Q264&gt;-O265, Q264+O265/Variables!$B$5, 0))</f>
        <v>0</v>
      </c>
      <c r="R265">
        <f>IF(O265&gt;0, 0, IF(Q264&gt;-O265, 0, -O265 - Q264*Variables!$B$5))</f>
        <v>4.9965529483646964</v>
      </c>
      <c r="S265">
        <f t="shared" si="28"/>
        <v>0.93025822792653923</v>
      </c>
      <c r="T265">
        <f t="shared" si="29"/>
        <v>0</v>
      </c>
    </row>
    <row r="266" spans="1:20" x14ac:dyDescent="0.3">
      <c r="A266" s="3">
        <f t="shared" si="24"/>
        <v>43112</v>
      </c>
      <c r="B266">
        <v>1</v>
      </c>
      <c r="C266">
        <v>12</v>
      </c>
      <c r="D266">
        <v>1</v>
      </c>
      <c r="E266">
        <v>1</v>
      </c>
      <c r="F266" s="1">
        <f>VLOOKUP(A266,Weather!$A$1:$E$366, 5)</f>
        <v>7.5471698113207322E-2</v>
      </c>
      <c r="G266" s="1">
        <f>VLOOKUP(D266, Winter!$A$1:$E$25, 2)</f>
        <v>281.81818181818198</v>
      </c>
      <c r="H266" s="1">
        <f>VLOOKUP(D266, Winter!$A$1:$E$25, 3)</f>
        <v>257.04002047196798</v>
      </c>
      <c r="I266" s="1">
        <f>VLOOKUP(D266, Winter!$A$1:$E$25, 5)</f>
        <v>266.355140186916</v>
      </c>
      <c r="J266" s="1">
        <f t="shared" si="25"/>
        <v>258.91007038488976</v>
      </c>
      <c r="K266" s="47">
        <f t="shared" si="26"/>
        <v>4.8436957773163289</v>
      </c>
      <c r="L266" s="48">
        <f>Solar!K283/1000*Variables!$B$3</f>
        <v>0</v>
      </c>
      <c r="M266" s="1">
        <f>IF(E266=1, VLOOKUP(D266, Sheet1!$E$2:$G$26, 2), Sheet1!$G$3)</f>
        <v>0.18618000000000001</v>
      </c>
      <c r="N266" s="1">
        <f>'Electricity Rates'!$J$3</f>
        <v>0.19270000000000001</v>
      </c>
      <c r="O266" s="145">
        <f>L266-K266</f>
        <v>-4.8436957773163289</v>
      </c>
      <c r="P266">
        <f t="shared" si="27"/>
        <v>0.93338017628885661</v>
      </c>
      <c r="Q266">
        <f>IF(O266&gt;0, IF(Q265+O266*Variables!$B$5&lt;Variables!$B$4, Q265+O266*Variables!$B$5, Variables!$B$4), IF(Q265&gt;-O266, Q265+O266/Variables!$B$5, 0))</f>
        <v>0</v>
      </c>
      <c r="R266">
        <f>IF(O266&gt;0, 0, IF(Q265&gt;-O266, 0, -O266 - Q265*Variables!$B$5))</f>
        <v>4.8436957773163289</v>
      </c>
      <c r="S266">
        <f t="shared" si="28"/>
        <v>0.90179927982075414</v>
      </c>
      <c r="T266">
        <f t="shared" si="29"/>
        <v>0</v>
      </c>
    </row>
    <row r="267" spans="1:20" x14ac:dyDescent="0.3">
      <c r="A267" s="3">
        <f t="shared" si="24"/>
        <v>43112</v>
      </c>
      <c r="B267">
        <v>1</v>
      </c>
      <c r="C267">
        <v>12</v>
      </c>
      <c r="D267">
        <v>2</v>
      </c>
      <c r="E267">
        <v>1</v>
      </c>
      <c r="F267" s="1">
        <f>VLOOKUP(A267,Weather!$A$1:$E$366, 5)</f>
        <v>7.5471698113207322E-2</v>
      </c>
      <c r="G267" s="1">
        <f>VLOOKUP(D267, Winter!$A$1:$E$25, 2)</f>
        <v>282.10356994603501</v>
      </c>
      <c r="H267" s="1">
        <f>VLOOKUP(D267, Winter!$A$1:$E$25, 3)</f>
        <v>280.66066600651902</v>
      </c>
      <c r="I267" s="1">
        <f>VLOOKUP(D267, Winter!$A$1:$E$25, 5)</f>
        <v>285.04672897196201</v>
      </c>
      <c r="J267" s="1">
        <f t="shared" si="25"/>
        <v>280.76956441704851</v>
      </c>
      <c r="K267" s="47">
        <f t="shared" si="26"/>
        <v>5.2526437134875223</v>
      </c>
      <c r="L267" s="48">
        <f>Solar!K284/1000*Variables!$B$3</f>
        <v>0</v>
      </c>
      <c r="M267" s="1">
        <f>IF(E267=1, VLOOKUP(D267, Sheet1!$E$2:$G$26, 2), Sheet1!$G$3)</f>
        <v>0.18618000000000001</v>
      </c>
      <c r="N267" s="1">
        <f>'Electricity Rates'!$J$3</f>
        <v>0.19270000000000001</v>
      </c>
      <c r="O267" s="145">
        <f>L267-K267</f>
        <v>-5.2526437134875223</v>
      </c>
      <c r="P267">
        <f t="shared" si="27"/>
        <v>1.0121844435890457</v>
      </c>
      <c r="Q267">
        <f>IF(O267&gt;0, IF(Q266+O267*Variables!$B$5&lt;Variables!$B$4, Q266+O267*Variables!$B$5, Variables!$B$4), IF(Q266&gt;-O267, Q266+O267/Variables!$B$5, 0))</f>
        <v>0</v>
      </c>
      <c r="R267">
        <f>IF(O267&gt;0, 0, IF(Q266&gt;-O267, 0, -O267 - Q266*Variables!$B$5))</f>
        <v>5.2526437134875223</v>
      </c>
      <c r="S267">
        <f t="shared" si="28"/>
        <v>0.97793720657710692</v>
      </c>
      <c r="T267">
        <f t="shared" si="29"/>
        <v>0</v>
      </c>
    </row>
    <row r="268" spans="1:20" x14ac:dyDescent="0.3">
      <c r="A268" s="3">
        <f t="shared" si="24"/>
        <v>43112</v>
      </c>
      <c r="B268">
        <v>1</v>
      </c>
      <c r="C268">
        <v>12</v>
      </c>
      <c r="D268">
        <v>3</v>
      </c>
      <c r="E268">
        <v>1</v>
      </c>
      <c r="F268" s="1">
        <f>VLOOKUP(A268,Weather!$A$1:$E$366, 5)</f>
        <v>7.5471698113207322E-2</v>
      </c>
      <c r="G268" s="1">
        <f>VLOOKUP(D268, Winter!$A$1:$E$25, 2)</f>
        <v>282.300747198007</v>
      </c>
      <c r="H268" s="1">
        <f>VLOOKUP(D268, Winter!$A$1:$E$25, 3)</f>
        <v>272.72727272727298</v>
      </c>
      <c r="I268" s="1">
        <f>VLOOKUP(D268, Winter!$A$1:$E$25, 5)</f>
        <v>271.02803738317698</v>
      </c>
      <c r="J268" s="1">
        <f t="shared" si="25"/>
        <v>273.44979910242273</v>
      </c>
      <c r="K268" s="47">
        <f t="shared" si="26"/>
        <v>5.1157053692481753</v>
      </c>
      <c r="L268" s="48">
        <f>Solar!K285/1000*Variables!$B$3</f>
        <v>0</v>
      </c>
      <c r="M268" s="1">
        <f>IF(E268=1, VLOOKUP(D268, Sheet1!$E$2:$G$26, 2), Sheet1!$G$3)</f>
        <v>0.18618000000000001</v>
      </c>
      <c r="N268" s="1">
        <f>'Electricity Rates'!$J$3</f>
        <v>0.19270000000000001</v>
      </c>
      <c r="O268" s="145">
        <f>L268-K268</f>
        <v>-5.1157053692481753</v>
      </c>
      <c r="P268">
        <f t="shared" si="27"/>
        <v>0.98579642465412343</v>
      </c>
      <c r="Q268">
        <f>IF(O268&gt;0, IF(Q267+O268*Variables!$B$5&lt;Variables!$B$4, Q267+O268*Variables!$B$5, Variables!$B$4), IF(Q267&gt;-O268, Q267+O268/Variables!$B$5, 0))</f>
        <v>0</v>
      </c>
      <c r="R268">
        <f>IF(O268&gt;0, 0, IF(Q267&gt;-O268, 0, -O268 - Q267*Variables!$B$5))</f>
        <v>5.1157053692481753</v>
      </c>
      <c r="S268">
        <f t="shared" si="28"/>
        <v>0.95244202564662539</v>
      </c>
      <c r="T268">
        <f t="shared" si="29"/>
        <v>0</v>
      </c>
    </row>
    <row r="269" spans="1:20" x14ac:dyDescent="0.3">
      <c r="A269" s="3">
        <f t="shared" si="24"/>
        <v>43112</v>
      </c>
      <c r="B269">
        <v>1</v>
      </c>
      <c r="C269">
        <v>12</v>
      </c>
      <c r="D269">
        <v>4</v>
      </c>
      <c r="E269">
        <v>1</v>
      </c>
      <c r="F269" s="1">
        <f>VLOOKUP(A269,Weather!$A$1:$E$366, 5)</f>
        <v>7.5471698113207322E-2</v>
      </c>
      <c r="G269" s="1">
        <f>VLOOKUP(D269, Winter!$A$1:$E$25, 2)</f>
        <v>308.82074789439099</v>
      </c>
      <c r="H269" s="1">
        <f>VLOOKUP(D269, Winter!$A$1:$E$25, 3)</f>
        <v>281.81818181818198</v>
      </c>
      <c r="I269" s="1">
        <f>VLOOKUP(D269, Winter!$A$1:$E$25, 5)</f>
        <v>285.04672897196201</v>
      </c>
      <c r="J269" s="1">
        <f t="shared" si="25"/>
        <v>283.85611133336755</v>
      </c>
      <c r="K269" s="47">
        <f t="shared" si="26"/>
        <v>5.3103869068783327</v>
      </c>
      <c r="L269" s="48">
        <f>Solar!K286/1000*Variables!$B$3</f>
        <v>0</v>
      </c>
      <c r="M269" s="1">
        <f>IF(E269=1, VLOOKUP(D269, Sheet1!$E$2:$G$26, 2), Sheet1!$G$3)</f>
        <v>0.18618000000000001</v>
      </c>
      <c r="N269" s="1">
        <f>'Electricity Rates'!$J$3</f>
        <v>0.19270000000000001</v>
      </c>
      <c r="O269" s="145">
        <f>L269-K269</f>
        <v>-5.3103869068783327</v>
      </c>
      <c r="P269">
        <f t="shared" si="27"/>
        <v>1.0233115569554547</v>
      </c>
      <c r="Q269">
        <f>IF(O269&gt;0, IF(Q268+O269*Variables!$B$5&lt;Variables!$B$4, Q268+O269*Variables!$B$5, Variables!$B$4), IF(Q268&gt;-O269, Q268+O269/Variables!$B$5, 0))</f>
        <v>0</v>
      </c>
      <c r="R269">
        <f>IF(O269&gt;0, 0, IF(Q268&gt;-O269, 0, -O269 - Q268*Variables!$B$5))</f>
        <v>5.3103869068783327</v>
      </c>
      <c r="S269">
        <f t="shared" si="28"/>
        <v>0.98868783432260809</v>
      </c>
      <c r="T269">
        <f t="shared" si="29"/>
        <v>0</v>
      </c>
    </row>
    <row r="270" spans="1:20" x14ac:dyDescent="0.3">
      <c r="A270" s="3">
        <f t="shared" si="24"/>
        <v>43112</v>
      </c>
      <c r="B270">
        <v>1</v>
      </c>
      <c r="C270">
        <v>12</v>
      </c>
      <c r="D270">
        <v>5</v>
      </c>
      <c r="E270">
        <v>1</v>
      </c>
      <c r="F270" s="1">
        <f>VLOOKUP(A270,Weather!$A$1:$E$366, 5)</f>
        <v>7.5471698113207322E-2</v>
      </c>
      <c r="G270" s="1">
        <f>VLOOKUP(D270, Winter!$A$1:$E$25, 2)</f>
        <v>308.63160471300301</v>
      </c>
      <c r="H270" s="1">
        <f>VLOOKUP(D270, Winter!$A$1:$E$25, 3)</f>
        <v>300</v>
      </c>
      <c r="I270" s="1">
        <f>VLOOKUP(D270, Winter!$A$1:$E$25, 5)</f>
        <v>303.73831775700899</v>
      </c>
      <c r="J270" s="1">
        <f t="shared" si="25"/>
        <v>300.65144186513231</v>
      </c>
      <c r="K270" s="47">
        <f t="shared" si="26"/>
        <v>5.6245943513952872</v>
      </c>
      <c r="L270" s="48">
        <f>Solar!K287/1000*Variables!$B$3</f>
        <v>0</v>
      </c>
      <c r="M270" s="1">
        <f>IF(E270=1, VLOOKUP(D270, Sheet1!$E$2:$G$26, 2), Sheet1!$G$3)</f>
        <v>0.18618000000000001</v>
      </c>
      <c r="N270" s="1">
        <f>'Electricity Rates'!$J$3</f>
        <v>0.19270000000000001</v>
      </c>
      <c r="O270" s="145">
        <f>L270-K270</f>
        <v>-5.6245943513952872</v>
      </c>
      <c r="P270">
        <f t="shared" si="27"/>
        <v>1.0838593315138718</v>
      </c>
      <c r="Q270">
        <f>IF(O270&gt;0, IF(Q269+O270*Variables!$B$5&lt;Variables!$B$4, Q269+O270*Variables!$B$5, Variables!$B$4), IF(Q269&gt;-O270, Q269+O270/Variables!$B$5, 0))</f>
        <v>0</v>
      </c>
      <c r="R270">
        <f>IF(O270&gt;0, 0, IF(Q269&gt;-O270, 0, -O270 - Q269*Variables!$B$5))</f>
        <v>5.6245943513952872</v>
      </c>
      <c r="S270">
        <f t="shared" si="28"/>
        <v>1.0471869763427746</v>
      </c>
      <c r="T270">
        <f t="shared" si="29"/>
        <v>0</v>
      </c>
    </row>
    <row r="271" spans="1:20" x14ac:dyDescent="0.3">
      <c r="A271" s="3">
        <f t="shared" si="24"/>
        <v>43112</v>
      </c>
      <c r="B271">
        <v>1</v>
      </c>
      <c r="C271">
        <v>12</v>
      </c>
      <c r="D271">
        <v>6</v>
      </c>
      <c r="E271">
        <v>1</v>
      </c>
      <c r="F271" s="1">
        <f>VLOOKUP(A271,Weather!$A$1:$E$366, 5)</f>
        <v>7.5471698113207322E-2</v>
      </c>
      <c r="G271" s="1">
        <f>VLOOKUP(D271, Winter!$A$1:$E$25, 2)</f>
        <v>331.81818181818198</v>
      </c>
      <c r="H271" s="1">
        <f>VLOOKUP(D271, Winter!$A$1:$E$25, 3)</f>
        <v>317.955250948497</v>
      </c>
      <c r="I271" s="1">
        <f>VLOOKUP(D271, Winter!$A$1:$E$25, 5)</f>
        <v>322.42990654205602</v>
      </c>
      <c r="J271" s="1">
        <f t="shared" si="25"/>
        <v>319.00150988205814</v>
      </c>
      <c r="K271" s="47">
        <f t="shared" si="26"/>
        <v>5.967887861898455</v>
      </c>
      <c r="L271" s="48">
        <f>Solar!K288/1000*Variables!$B$3</f>
        <v>0</v>
      </c>
      <c r="M271" s="1">
        <f>IF(E271=1, VLOOKUP(D271, Sheet1!$E$2:$G$26, 2), Sheet1!$G$3)</f>
        <v>0.18618000000000001</v>
      </c>
      <c r="N271" s="1">
        <f>'Electricity Rates'!$J$3</f>
        <v>0.19270000000000001</v>
      </c>
      <c r="O271" s="145">
        <f>L271-K271</f>
        <v>-5.967887861898455</v>
      </c>
      <c r="P271">
        <f t="shared" si="27"/>
        <v>1.1500119909878324</v>
      </c>
      <c r="Q271">
        <f>IF(O271&gt;0, IF(Q270+O271*Variables!$B$5&lt;Variables!$B$4, Q270+O271*Variables!$B$5, Variables!$B$4), IF(Q270&gt;-O271, Q270+O271/Variables!$B$5, 0))</f>
        <v>0</v>
      </c>
      <c r="R271">
        <f>IF(O271&gt;0, 0, IF(Q270&gt;-O271, 0, -O271 - Q270*Variables!$B$5))</f>
        <v>5.967887861898455</v>
      </c>
      <c r="S271">
        <f t="shared" si="28"/>
        <v>1.1111013621282544</v>
      </c>
      <c r="T271">
        <f t="shared" si="29"/>
        <v>0</v>
      </c>
    </row>
    <row r="272" spans="1:20" x14ac:dyDescent="0.3">
      <c r="A272" s="3">
        <f t="shared" si="24"/>
        <v>43112</v>
      </c>
      <c r="B272">
        <v>1</v>
      </c>
      <c r="C272">
        <v>12</v>
      </c>
      <c r="D272">
        <v>7</v>
      </c>
      <c r="E272">
        <v>1</v>
      </c>
      <c r="F272" s="1">
        <f>VLOOKUP(A272,Weather!$A$1:$E$366, 5)</f>
        <v>7.5471698113207322E-2</v>
      </c>
      <c r="G272" s="1">
        <f>VLOOKUP(D272, Winter!$A$1:$E$25, 2)</f>
        <v>445.45454545454498</v>
      </c>
      <c r="H272" s="1">
        <f>VLOOKUP(D272, Winter!$A$1:$E$25, 3)</f>
        <v>393.94630558862502</v>
      </c>
      <c r="I272" s="1">
        <f>VLOOKUP(D272, Winter!$A$1:$E$25, 5)</f>
        <v>313.08411214953298</v>
      </c>
      <c r="J272" s="1">
        <f t="shared" si="25"/>
        <v>397.83371991812839</v>
      </c>
      <c r="K272" s="47">
        <f t="shared" si="26"/>
        <v>7.4426827290915085</v>
      </c>
      <c r="L272" s="48">
        <f>Solar!K289/1000*Variables!$B$3</f>
        <v>0</v>
      </c>
      <c r="M272" s="1">
        <f>IF(E272=1, VLOOKUP(D272, Sheet1!$E$2:$G$26, 2), Sheet1!$G$3)</f>
        <v>0.18618000000000001</v>
      </c>
      <c r="N272" s="1">
        <f>'Electricity Rates'!$J$3</f>
        <v>0.19270000000000001</v>
      </c>
      <c r="O272" s="145">
        <f>L272-K272</f>
        <v>-7.4426827290915085</v>
      </c>
      <c r="P272">
        <f t="shared" si="27"/>
        <v>1.4342049618959338</v>
      </c>
      <c r="Q272">
        <f>IF(O272&gt;0, IF(Q271+O272*Variables!$B$5&lt;Variables!$B$4, Q271+O272*Variables!$B$5, Variables!$B$4), IF(Q271&gt;-O272, Q271+O272/Variables!$B$5, 0))</f>
        <v>0</v>
      </c>
      <c r="R272">
        <f>IF(O272&gt;0, 0, IF(Q271&gt;-O272, 0, -O272 - Q271*Variables!$B$5))</f>
        <v>7.4426827290915085</v>
      </c>
      <c r="S272">
        <f t="shared" si="28"/>
        <v>1.3856786705022572</v>
      </c>
      <c r="T272">
        <f t="shared" si="29"/>
        <v>0</v>
      </c>
    </row>
    <row r="273" spans="1:20" x14ac:dyDescent="0.3">
      <c r="A273" s="3">
        <f t="shared" si="24"/>
        <v>43112</v>
      </c>
      <c r="B273">
        <v>1</v>
      </c>
      <c r="C273">
        <v>12</v>
      </c>
      <c r="D273">
        <v>8</v>
      </c>
      <c r="E273">
        <v>1</v>
      </c>
      <c r="F273" s="1">
        <f>VLOOKUP(A273,Weather!$A$1:$E$366, 5)</f>
        <v>7.5471698113207322E-2</v>
      </c>
      <c r="G273" s="1">
        <f>VLOOKUP(D273, Winter!$A$1:$E$25, 2)</f>
        <v>654.54545454545405</v>
      </c>
      <c r="H273" s="1">
        <f>VLOOKUP(D273, Winter!$A$1:$E$25, 3)</f>
        <v>498.50910668787998</v>
      </c>
      <c r="I273" s="1">
        <f>VLOOKUP(D273, Winter!$A$1:$E$25, 5)</f>
        <v>294.39252336448601</v>
      </c>
      <c r="J273" s="1">
        <f t="shared" si="25"/>
        <v>510.28543482807419</v>
      </c>
      <c r="K273" s="47">
        <f t="shared" si="26"/>
        <v>9.5464320960109657</v>
      </c>
      <c r="L273" s="48">
        <f>Solar!K290/1000*Variables!$B$3</f>
        <v>0.56225000000000003</v>
      </c>
      <c r="M273" s="1">
        <f>IF(E273=1, VLOOKUP(D273, Sheet1!$E$2:$G$26, 2), Sheet1!$G$3)</f>
        <v>0.18618000000000001</v>
      </c>
      <c r="N273" s="1">
        <f>'Electricity Rates'!$J$3</f>
        <v>0.19270000000000001</v>
      </c>
      <c r="O273" s="145">
        <f>L273-K273</f>
        <v>-8.9841820960109651</v>
      </c>
      <c r="P273">
        <f t="shared" si="27"/>
        <v>1.8395974649013132</v>
      </c>
      <c r="Q273">
        <f>IF(O273&gt;0, IF(Q272+O273*Variables!$B$5&lt;Variables!$B$4, Q272+O273*Variables!$B$5, Variables!$B$4), IF(Q272&gt;-O273, Q272+O273/Variables!$B$5, 0))</f>
        <v>0</v>
      </c>
      <c r="R273">
        <f>IF(O273&gt;0, 0, IF(Q272&gt;-O273, 0, -O273 - Q272*Variables!$B$5))</f>
        <v>8.9841820960109651</v>
      </c>
      <c r="S273">
        <f t="shared" si="28"/>
        <v>1.6726750226353215</v>
      </c>
      <c r="T273">
        <f t="shared" si="29"/>
        <v>0</v>
      </c>
    </row>
    <row r="274" spans="1:20" x14ac:dyDescent="0.3">
      <c r="A274" s="3">
        <f t="shared" si="24"/>
        <v>43112</v>
      </c>
      <c r="B274">
        <v>1</v>
      </c>
      <c r="C274">
        <v>12</v>
      </c>
      <c r="D274">
        <v>9</v>
      </c>
      <c r="E274">
        <v>1</v>
      </c>
      <c r="F274" s="1">
        <f>VLOOKUP(A274,Weather!$A$1:$E$366, 5)</f>
        <v>7.5471698113207322E-2</v>
      </c>
      <c r="G274" s="1">
        <f>VLOOKUP(D274, Winter!$A$1:$E$25, 2)</f>
        <v>801.59817351598099</v>
      </c>
      <c r="H274" s="1">
        <f>VLOOKUP(D274, Winter!$A$1:$E$25, 3)</f>
        <v>564.97068280688404</v>
      </c>
      <c r="I274" s="1">
        <f>VLOOKUP(D274, Winter!$A$1:$E$25, 5)</f>
        <v>313.08411214953298</v>
      </c>
      <c r="J274" s="1">
        <f t="shared" si="25"/>
        <v>582.82936135096679</v>
      </c>
      <c r="K274" s="47">
        <f t="shared" si="26"/>
        <v>10.90358560512912</v>
      </c>
      <c r="L274" s="48">
        <f>Solar!K291/1000*Variables!$B$3</f>
        <v>6.8438999999999997</v>
      </c>
      <c r="M274" s="1">
        <f>IF(E274=1, VLOOKUP(D274, Sheet1!$E$2:$G$26, 2), Sheet1!$G$3)</f>
        <v>0.20441999999999999</v>
      </c>
      <c r="N274" s="1">
        <f>'Electricity Rates'!$J$3</f>
        <v>0.19270000000000001</v>
      </c>
      <c r="O274" s="145">
        <f>L274-K274</f>
        <v>-4.0596856051291201</v>
      </c>
      <c r="P274">
        <f t="shared" si="27"/>
        <v>2.1011209461083813</v>
      </c>
      <c r="Q274">
        <f>IF(O274&gt;0, IF(Q273+O274*Variables!$B$5&lt;Variables!$B$4, Q273+O274*Variables!$B$5, Variables!$B$4), IF(Q273&gt;-O274, Q273+O274/Variables!$B$5, 0))</f>
        <v>0</v>
      </c>
      <c r="R274">
        <f>IF(O274&gt;0, 0, IF(Q273&gt;-O274, 0, -O274 - Q273*Variables!$B$5))</f>
        <v>4.0596856051291201</v>
      </c>
      <c r="S274">
        <f t="shared" si="28"/>
        <v>0.82988093140049468</v>
      </c>
      <c r="T274">
        <f t="shared" si="29"/>
        <v>0</v>
      </c>
    </row>
    <row r="275" spans="1:20" x14ac:dyDescent="0.3">
      <c r="A275" s="3">
        <f t="shared" si="24"/>
        <v>43112</v>
      </c>
      <c r="B275">
        <v>1</v>
      </c>
      <c r="C275">
        <v>12</v>
      </c>
      <c r="D275">
        <v>10</v>
      </c>
      <c r="E275">
        <v>1</v>
      </c>
      <c r="F275" s="1">
        <f>VLOOKUP(A275,Weather!$A$1:$E$366, 5)</f>
        <v>7.5471698113207322E-2</v>
      </c>
      <c r="G275" s="1">
        <f>VLOOKUP(D275, Winter!$A$1:$E$25, 2)</f>
        <v>929.05770029057601</v>
      </c>
      <c r="H275" s="1">
        <f>VLOOKUP(D275, Winter!$A$1:$E$25, 3)</f>
        <v>583.82380756350199</v>
      </c>
      <c r="I275" s="1">
        <f>VLOOKUP(D275, Winter!$A$1:$E$25, 5)</f>
        <v>331.77570093457899</v>
      </c>
      <c r="J275" s="1">
        <f t="shared" si="25"/>
        <v>609.87919569384712</v>
      </c>
      <c r="K275" s="47">
        <f t="shared" si="26"/>
        <v>11.409634551734181</v>
      </c>
      <c r="L275" s="48">
        <f>Solar!K292/1000*Variables!$B$3</f>
        <v>16.029050000000002</v>
      </c>
      <c r="M275" s="1">
        <f>IF(E275=1, VLOOKUP(D275, Sheet1!$E$2:$G$26, 2), Sheet1!$G$3)</f>
        <v>0.20441999999999999</v>
      </c>
      <c r="N275" s="1">
        <f>'Electricity Rates'!$J$3</f>
        <v>0.19270000000000001</v>
      </c>
      <c r="O275" s="145">
        <f>L275-K275</f>
        <v>4.619415448265821</v>
      </c>
      <c r="P275">
        <f t="shared" si="27"/>
        <v>2.1986365781191766</v>
      </c>
      <c r="Q275">
        <f>IF(O275&gt;0, IF(Q274+O275*Variables!$B$5&lt;Variables!$B$4, Q274+O275*Variables!$B$5, Variables!$B$4), IF(Q274&gt;-O275, Q274+O275/Variables!$B$5, 0))</f>
        <v>4.3422505213698717</v>
      </c>
      <c r="R275">
        <f>IF(O275&gt;0, 0, IF(Q274&gt;-O275, 0, -O275 - Q274*Variables!$B$5))</f>
        <v>0</v>
      </c>
      <c r="S275">
        <f t="shared" si="28"/>
        <v>0</v>
      </c>
      <c r="T275">
        <f t="shared" si="29"/>
        <v>0</v>
      </c>
    </row>
    <row r="276" spans="1:20" x14ac:dyDescent="0.3">
      <c r="A276" s="3">
        <f t="shared" si="24"/>
        <v>43112</v>
      </c>
      <c r="B276">
        <v>1</v>
      </c>
      <c r="C276">
        <v>12</v>
      </c>
      <c r="D276">
        <v>11</v>
      </c>
      <c r="E276">
        <v>1</v>
      </c>
      <c r="F276" s="1">
        <f>VLOOKUP(A276,Weather!$A$1:$E$366, 5)</f>
        <v>7.5471698113207322E-2</v>
      </c>
      <c r="G276" s="1">
        <f>VLOOKUP(D276, Winter!$A$1:$E$25, 2)</f>
        <v>1001.98733914487</v>
      </c>
      <c r="H276" s="1">
        <f>VLOOKUP(D276, Winter!$A$1:$E$25, 3)</f>
        <v>602.66024321587895</v>
      </c>
      <c r="I276" s="1">
        <f>VLOOKUP(D276, Winter!$A$1:$E$25, 5)</f>
        <v>331.77570093457899</v>
      </c>
      <c r="J276" s="1">
        <f t="shared" si="25"/>
        <v>632.79813724825556</v>
      </c>
      <c r="K276" s="47">
        <f t="shared" si="26"/>
        <v>11.838402657442156</v>
      </c>
      <c r="L276" s="48">
        <f>Solar!K293/1000*Variables!$B$3</f>
        <v>22.96875</v>
      </c>
      <c r="M276" s="1">
        <f>IF(E276=1, VLOOKUP(D276, Sheet1!$E$2:$G$26, 2), Sheet1!$G$3)</f>
        <v>0.20441999999999999</v>
      </c>
      <c r="N276" s="1">
        <f>'Electricity Rates'!$J$3</f>
        <v>0.19270000000000001</v>
      </c>
      <c r="O276" s="145">
        <f>L276-K276</f>
        <v>11.130347342557844</v>
      </c>
      <c r="P276">
        <f t="shared" si="27"/>
        <v>2.2812601920891038</v>
      </c>
      <c r="Q276">
        <f>IF(O276&gt;0, IF(Q275+O276*Variables!$B$5&lt;Variables!$B$4, Q275+O276*Variables!$B$5, Variables!$B$4), IF(Q275&gt;-O276, Q275+O276/Variables!$B$5, 0))</f>
        <v>14.804777023374244</v>
      </c>
      <c r="R276">
        <f>IF(O276&gt;0, 0, IF(Q275&gt;-O276, 0, -O276 - Q275*Variables!$B$5))</f>
        <v>0</v>
      </c>
      <c r="S276">
        <f t="shared" si="28"/>
        <v>0</v>
      </c>
      <c r="T276">
        <f t="shared" si="29"/>
        <v>0</v>
      </c>
    </row>
    <row r="277" spans="1:20" x14ac:dyDescent="0.3">
      <c r="A277" s="3">
        <f t="shared" si="24"/>
        <v>43112</v>
      </c>
      <c r="B277">
        <v>1</v>
      </c>
      <c r="C277">
        <v>12</v>
      </c>
      <c r="D277">
        <v>12</v>
      </c>
      <c r="E277">
        <v>1</v>
      </c>
      <c r="F277" s="1">
        <f>VLOOKUP(A277,Weather!$A$1:$E$366, 5)</f>
        <v>7.5471698113207322E-2</v>
      </c>
      <c r="G277" s="1">
        <f>VLOOKUP(D277, Winter!$A$1:$E$25, 2)</f>
        <v>1020.36633457866</v>
      </c>
      <c r="H277" s="1">
        <f>VLOOKUP(D277, Winter!$A$1:$E$25, 3)</f>
        <v>602.46553699974402</v>
      </c>
      <c r="I277" s="1">
        <f>VLOOKUP(D277, Winter!$A$1:$E$25, 5)</f>
        <v>327.10280373831802</v>
      </c>
      <c r="J277" s="1">
        <f t="shared" si="25"/>
        <v>634.00521983588851</v>
      </c>
      <c r="K277" s="47">
        <f t="shared" si="26"/>
        <v>11.860984787306391</v>
      </c>
      <c r="L277" s="48">
        <f>Solar!K294/1000*Variables!$B$3</f>
        <v>25.055099999999996</v>
      </c>
      <c r="M277" s="1">
        <f>IF(E277=1, VLOOKUP(D277, Sheet1!$E$2:$G$26, 2), Sheet1!$G$3)</f>
        <v>0.20441999999999999</v>
      </c>
      <c r="N277" s="1">
        <f>'Electricity Rates'!$J$3</f>
        <v>0.19270000000000001</v>
      </c>
      <c r="O277" s="145">
        <f>L277-K277</f>
        <v>13.194115212693605</v>
      </c>
      <c r="P277">
        <f t="shared" si="27"/>
        <v>2.2856117685139417</v>
      </c>
      <c r="Q277">
        <f>IF(O277&gt;0, IF(Q276+O277*Variables!$B$5&lt;Variables!$B$4, Q276+O277*Variables!$B$5, Variables!$B$4), IF(Q276&gt;-O277, Q276+O277/Variables!$B$5, 0))</f>
        <v>27.207245323306232</v>
      </c>
      <c r="R277">
        <f>IF(O277&gt;0, 0, IF(Q276&gt;-O277, 0, -O277 - Q276*Variables!$B$5))</f>
        <v>0</v>
      </c>
      <c r="S277">
        <f t="shared" si="28"/>
        <v>0</v>
      </c>
      <c r="T277">
        <f t="shared" si="29"/>
        <v>0</v>
      </c>
    </row>
    <row r="278" spans="1:20" x14ac:dyDescent="0.3">
      <c r="A278" s="3">
        <f t="shared" si="24"/>
        <v>43112</v>
      </c>
      <c r="B278">
        <v>1</v>
      </c>
      <c r="C278">
        <v>12</v>
      </c>
      <c r="D278">
        <v>13</v>
      </c>
      <c r="E278">
        <v>1</v>
      </c>
      <c r="F278" s="1">
        <f>VLOOKUP(A278,Weather!$A$1:$E$366, 5)</f>
        <v>7.5471698113207322E-2</v>
      </c>
      <c r="G278" s="1">
        <f>VLOOKUP(D278, Winter!$A$1:$E$25, 2)</f>
        <v>1065.99730178497</v>
      </c>
      <c r="H278" s="1">
        <f>VLOOKUP(D278, Winter!$A$1:$E$25, 3)</f>
        <v>611.78362020049099</v>
      </c>
      <c r="I278" s="1">
        <f>VLOOKUP(D278, Winter!$A$1:$E$25, 5)</f>
        <v>322.42990654205602</v>
      </c>
      <c r="J278" s="1">
        <f t="shared" si="25"/>
        <v>646.06389805592323</v>
      </c>
      <c r="K278" s="47">
        <f t="shared" si="26"/>
        <v>12.086578827304796</v>
      </c>
      <c r="L278" s="48">
        <f>Solar!K295/1000*Variables!$B$3</f>
        <v>29.191099999999999</v>
      </c>
      <c r="M278" s="1">
        <f>IF(E278=1, VLOOKUP(D278, Sheet1!$E$2:$G$26, 2), Sheet1!$G$3)</f>
        <v>0.20441999999999999</v>
      </c>
      <c r="N278" s="1">
        <f>'Electricity Rates'!$J$3</f>
        <v>0.19270000000000001</v>
      </c>
      <c r="O278" s="145">
        <f>L278-K278</f>
        <v>17.1045211726952</v>
      </c>
      <c r="P278">
        <f t="shared" si="27"/>
        <v>2.3290837400216344</v>
      </c>
      <c r="Q278">
        <f>IF(O278&gt;0, IF(Q277+O278*Variables!$B$5&lt;Variables!$B$4, Q277+O278*Variables!$B$5, Variables!$B$4), IF(Q277&gt;-O278, Q277+O278/Variables!$B$5, 0))</f>
        <v>43.285495225639721</v>
      </c>
      <c r="R278">
        <f>IF(O278&gt;0, 0, IF(Q277&gt;-O278, 0, -O278 - Q277*Variables!$B$5))</f>
        <v>0</v>
      </c>
      <c r="S278">
        <f t="shared" si="28"/>
        <v>0</v>
      </c>
      <c r="T278">
        <f t="shared" si="29"/>
        <v>0</v>
      </c>
    </row>
    <row r="279" spans="1:20" x14ac:dyDescent="0.3">
      <c r="A279" s="3">
        <f t="shared" si="24"/>
        <v>43112</v>
      </c>
      <c r="B279">
        <v>1</v>
      </c>
      <c r="C279">
        <v>12</v>
      </c>
      <c r="D279">
        <v>14</v>
      </c>
      <c r="E279">
        <v>1</v>
      </c>
      <c r="F279" s="1">
        <f>VLOOKUP(A279,Weather!$A$1:$E$366, 5)</f>
        <v>7.5471698113207322E-2</v>
      </c>
      <c r="G279" s="1">
        <f>VLOOKUP(D279, Winter!$A$1:$E$25, 2)</f>
        <v>1084.3762972187601</v>
      </c>
      <c r="H279" s="1">
        <f>VLOOKUP(D279, Winter!$A$1:$E$25, 3)</f>
        <v>611.59447701910301</v>
      </c>
      <c r="I279" s="1">
        <f>VLOOKUP(D279, Winter!$A$1:$E$25, 5)</f>
        <v>303.73831775700899</v>
      </c>
      <c r="J279" s="1">
        <f t="shared" si="25"/>
        <v>647.27612382662414</v>
      </c>
      <c r="K279" s="47">
        <f t="shared" si="26"/>
        <v>12.109257175960641</v>
      </c>
      <c r="L279" s="48">
        <f>Solar!K296/1000*Variables!$B$3</f>
        <v>26.859949999999998</v>
      </c>
      <c r="M279" s="1">
        <f>IF(E279=1, VLOOKUP(D279, Sheet1!$E$2:$G$26, 2), Sheet1!$G$3)</f>
        <v>0.20441999999999999</v>
      </c>
      <c r="N279" s="1">
        <f>'Electricity Rates'!$J$3</f>
        <v>0.19270000000000001</v>
      </c>
      <c r="O279" s="145">
        <f>L279-K279</f>
        <v>14.750692824039357</v>
      </c>
      <c r="P279">
        <f t="shared" si="27"/>
        <v>2.3334538578076156</v>
      </c>
      <c r="Q279">
        <f>IF(O279&gt;0, IF(Q278+O279*Variables!$B$5&lt;Variables!$B$4, Q278+O279*Variables!$B$5, Variables!$B$4), IF(Q278&gt;-O279, Q278+O279/Variables!$B$5, 0))</f>
        <v>57.151146480236719</v>
      </c>
      <c r="R279">
        <f>IF(O279&gt;0, 0, IF(Q278&gt;-O279, 0, -O279 - Q278*Variables!$B$5))</f>
        <v>0</v>
      </c>
      <c r="S279">
        <f t="shared" si="28"/>
        <v>0</v>
      </c>
      <c r="T279">
        <f t="shared" si="29"/>
        <v>0</v>
      </c>
    </row>
    <row r="280" spans="1:20" x14ac:dyDescent="0.3">
      <c r="A280" s="3">
        <f t="shared" si="24"/>
        <v>43112</v>
      </c>
      <c r="B280">
        <v>1</v>
      </c>
      <c r="C280">
        <v>12</v>
      </c>
      <c r="D280">
        <v>15</v>
      </c>
      <c r="E280">
        <v>1</v>
      </c>
      <c r="F280" s="1">
        <f>VLOOKUP(A280,Weather!$A$1:$E$366, 5)</f>
        <v>7.5471698113207322E-2</v>
      </c>
      <c r="G280" s="1">
        <f>VLOOKUP(D280, Winter!$A$1:$E$25, 2)</f>
        <v>1093.6540058115399</v>
      </c>
      <c r="H280" s="1">
        <f>VLOOKUP(D280, Winter!$A$1:$E$25, 3)</f>
        <v>601.87029228184497</v>
      </c>
      <c r="I280" s="1">
        <f>VLOOKUP(D280, Winter!$A$1:$E$25, 5)</f>
        <v>271.02803738317698</v>
      </c>
      <c r="J280" s="1">
        <f t="shared" si="25"/>
        <v>638.98604424635016</v>
      </c>
      <c r="K280" s="47">
        <f t="shared" si="26"/>
        <v>11.954166169276752</v>
      </c>
      <c r="L280" s="48">
        <f>Solar!K297/1000*Variables!$B$3</f>
        <v>21.702650000000002</v>
      </c>
      <c r="M280" s="1">
        <f>IF(E280=1, VLOOKUP(D280, Sheet1!$E$2:$G$26, 2), Sheet1!$G$3)</f>
        <v>0.20441999999999999</v>
      </c>
      <c r="N280" s="1">
        <f>'Electricity Rates'!$J$3</f>
        <v>0.19270000000000001</v>
      </c>
      <c r="O280" s="145">
        <f>L280-K280</f>
        <v>9.7484838307232504</v>
      </c>
      <c r="P280">
        <f t="shared" si="27"/>
        <v>2.3035678208196302</v>
      </c>
      <c r="Q280">
        <f>IF(O280&gt;0, IF(Q279+O280*Variables!$B$5&lt;Variables!$B$4, Q279+O280*Variables!$B$5, Variables!$B$4), IF(Q279&gt;-O280, Q279+O280/Variables!$B$5, 0))</f>
        <v>66.314721281116576</v>
      </c>
      <c r="R280">
        <f>IF(O280&gt;0, 0, IF(Q279&gt;-O280, 0, -O280 - Q279*Variables!$B$5))</f>
        <v>0</v>
      </c>
      <c r="S280">
        <f t="shared" si="28"/>
        <v>0</v>
      </c>
      <c r="T280">
        <f t="shared" si="29"/>
        <v>0</v>
      </c>
    </row>
    <row r="281" spans="1:20" x14ac:dyDescent="0.3">
      <c r="A281" s="3">
        <f t="shared" si="24"/>
        <v>43112</v>
      </c>
      <c r="B281">
        <v>1</v>
      </c>
      <c r="C281">
        <v>12</v>
      </c>
      <c r="D281">
        <v>16</v>
      </c>
      <c r="E281">
        <v>1</v>
      </c>
      <c r="F281" s="1">
        <f>VLOOKUP(A281,Weather!$A$1:$E$366, 5)</f>
        <v>7.5471698113207322E-2</v>
      </c>
      <c r="G281" s="1">
        <f>VLOOKUP(D281, Winter!$A$1:$E$25, 2)</f>
        <v>1039.2953507679499</v>
      </c>
      <c r="H281" s="1">
        <f>VLOOKUP(D281, Winter!$A$1:$E$25, 3)</f>
        <v>558.82352941176396</v>
      </c>
      <c r="I281" s="1">
        <f>VLOOKUP(D281, Winter!$A$1:$E$25, 5)</f>
        <v>252.336448598131</v>
      </c>
      <c r="J281" s="1">
        <f t="shared" si="25"/>
        <v>595.08555366506084</v>
      </c>
      <c r="K281" s="47">
        <f t="shared" si="26"/>
        <v>11.132874743514131</v>
      </c>
      <c r="L281" s="48">
        <f>Solar!K298/1000*Variables!$B$3</f>
        <v>13.7796</v>
      </c>
      <c r="M281" s="1">
        <f>IF(E281=1, VLOOKUP(D281, Sheet1!$E$2:$G$26, 2), Sheet1!$G$3)</f>
        <v>0.20441999999999999</v>
      </c>
      <c r="N281" s="1">
        <f>'Electricity Rates'!$J$3</f>
        <v>0.19270000000000001</v>
      </c>
      <c r="O281" s="145">
        <f>L281-K281</f>
        <v>2.646725256485869</v>
      </c>
      <c r="P281">
        <f t="shared" si="27"/>
        <v>2.1453049630751733</v>
      </c>
      <c r="Q281">
        <f>IF(O281&gt;0, IF(Q280+O281*Variables!$B$5&lt;Variables!$B$4, Q280+O281*Variables!$B$5, Variables!$B$4), IF(Q280&gt;-O281, Q280+O281/Variables!$B$5, 0))</f>
        <v>68.802643022213289</v>
      </c>
      <c r="R281">
        <f>IF(O281&gt;0, 0, IF(Q280&gt;-O281, 0, -O281 - Q280*Variables!$B$5))</f>
        <v>0</v>
      </c>
      <c r="S281">
        <f t="shared" si="28"/>
        <v>0</v>
      </c>
      <c r="T281">
        <f t="shared" si="29"/>
        <v>0</v>
      </c>
    </row>
    <row r="282" spans="1:20" x14ac:dyDescent="0.3">
      <c r="A282" s="3">
        <f t="shared" si="24"/>
        <v>43112</v>
      </c>
      <c r="B282">
        <v>1</v>
      </c>
      <c r="C282">
        <v>12</v>
      </c>
      <c r="D282">
        <v>17</v>
      </c>
      <c r="E282">
        <v>1</v>
      </c>
      <c r="F282" s="1">
        <f>VLOOKUP(A282,Weather!$A$1:$E$366, 5)</f>
        <v>7.5471698113207322E-2</v>
      </c>
      <c r="G282" s="1">
        <f>VLOOKUP(D282, Winter!$A$1:$E$25, 2)</f>
        <v>889.47696139476898</v>
      </c>
      <c r="H282" s="1">
        <f>VLOOKUP(D282, Winter!$A$1:$E$25, 3)</f>
        <v>506.24728802056097</v>
      </c>
      <c r="I282" s="1">
        <f>VLOOKUP(D282, Winter!$A$1:$E$25, 5)</f>
        <v>228.971962616822</v>
      </c>
      <c r="J282" s="1">
        <f t="shared" si="25"/>
        <v>535.1702822374823</v>
      </c>
      <c r="K282" s="47">
        <f t="shared" si="26"/>
        <v>10.011978415383275</v>
      </c>
      <c r="L282" s="48">
        <f>Solar!K299/1000*Variables!$B$3</f>
        <v>4.2714500000000006</v>
      </c>
      <c r="M282" s="1">
        <f>IF(E282=1, VLOOKUP(D282, Sheet1!$E$2:$G$26, 2), Sheet1!$G$3)</f>
        <v>0.20441999999999999</v>
      </c>
      <c r="N282" s="1">
        <f>'Electricity Rates'!$J$3</f>
        <v>0.19270000000000001</v>
      </c>
      <c r="O282" s="145">
        <f>L282-K282</f>
        <v>-5.7405284153832747</v>
      </c>
      <c r="P282">
        <f t="shared" si="27"/>
        <v>1.9293082406443574</v>
      </c>
      <c r="Q282">
        <f>IF(O282&gt;0, IF(Q281+O282*Variables!$B$5&lt;Variables!$B$4, Q281+O282*Variables!$B$5, Variables!$B$4), IF(Q281&gt;-O282, Q281+O282/Variables!$B$5, 0))</f>
        <v>62.695697899465124</v>
      </c>
      <c r="R282">
        <f>IF(O282&gt;0, 0, IF(Q281&gt;-O282, 0, -O282 - Q281*Variables!$B$5))</f>
        <v>0</v>
      </c>
      <c r="S282">
        <f t="shared" si="28"/>
        <v>0</v>
      </c>
      <c r="T282">
        <f t="shared" si="29"/>
        <v>0</v>
      </c>
    </row>
    <row r="283" spans="1:20" x14ac:dyDescent="0.3">
      <c r="A283" s="3">
        <f t="shared" si="24"/>
        <v>43112</v>
      </c>
      <c r="B283">
        <v>1</v>
      </c>
      <c r="C283">
        <v>12</v>
      </c>
      <c r="D283">
        <v>18</v>
      </c>
      <c r="E283">
        <v>1</v>
      </c>
      <c r="F283" s="1">
        <f>VLOOKUP(A283,Weather!$A$1:$E$366, 5)</f>
        <v>7.5471698113207322E-2</v>
      </c>
      <c r="G283" s="1">
        <f>VLOOKUP(D283, Winter!$A$1:$E$25, 2)</f>
        <v>689.67932752179297</v>
      </c>
      <c r="H283" s="1">
        <f>VLOOKUP(D283, Winter!$A$1:$E$25, 3)</f>
        <v>477.48083534529701</v>
      </c>
      <c r="I283" s="1">
        <f>VLOOKUP(D283, Winter!$A$1:$E$25, 5)</f>
        <v>257.009345794392</v>
      </c>
      <c r="J283" s="1">
        <f t="shared" si="25"/>
        <v>493.49581588691927</v>
      </c>
      <c r="K283" s="47">
        <f t="shared" si="26"/>
        <v>9.2323315040674849</v>
      </c>
      <c r="L283" s="48">
        <f>Solar!K300/1000*Variables!$B$3</f>
        <v>0</v>
      </c>
      <c r="M283" s="1">
        <f>IF(E283=1, VLOOKUP(D283, Sheet1!$E$2:$G$26, 2), Sheet1!$G$3)</f>
        <v>0.20441999999999999</v>
      </c>
      <c r="N283" s="1">
        <f>'Electricity Rates'!$J$3</f>
        <v>0.19270000000000001</v>
      </c>
      <c r="O283" s="145">
        <f>L283-K283</f>
        <v>-9.2323315040674849</v>
      </c>
      <c r="P283">
        <f t="shared" si="27"/>
        <v>1.7790702808338044</v>
      </c>
      <c r="Q283">
        <f>IF(O283&gt;0, IF(Q282+O283*Variables!$B$5&lt;Variables!$B$4, Q282+O283*Variables!$B$5, Variables!$B$4), IF(Q282&gt;-O283, Q282+O283/Variables!$B$5, 0))</f>
        <v>52.874068639818859</v>
      </c>
      <c r="R283">
        <f>IF(O283&gt;0, 0, IF(Q282&gt;-O283, 0, -O283 - Q282*Variables!$B$5))</f>
        <v>0</v>
      </c>
      <c r="S283">
        <f t="shared" si="28"/>
        <v>0</v>
      </c>
      <c r="T283">
        <f t="shared" si="29"/>
        <v>0</v>
      </c>
    </row>
    <row r="284" spans="1:20" x14ac:dyDescent="0.3">
      <c r="A284" s="3">
        <f t="shared" si="24"/>
        <v>43112</v>
      </c>
      <c r="B284">
        <v>1</v>
      </c>
      <c r="C284">
        <v>12</v>
      </c>
      <c r="D284">
        <v>19</v>
      </c>
      <c r="E284">
        <v>1</v>
      </c>
      <c r="F284" s="1">
        <f>VLOOKUP(A284,Weather!$A$1:$E$366, 5)</f>
        <v>7.5471698113207322E-2</v>
      </c>
      <c r="G284" s="1">
        <f>VLOOKUP(D284, Winter!$A$1:$E$25, 2)</f>
        <v>503.50249066002402</v>
      </c>
      <c r="H284" s="1">
        <f>VLOOKUP(D284, Winter!$A$1:$E$25, 3)</f>
        <v>367.75553800108997</v>
      </c>
      <c r="I284" s="1">
        <f>VLOOKUP(D284, Winter!$A$1:$E$25, 5)</f>
        <v>266.355140186916</v>
      </c>
      <c r="J284" s="1">
        <f t="shared" si="25"/>
        <v>378.00059103195287</v>
      </c>
      <c r="K284" s="47">
        <f t="shared" si="26"/>
        <v>7.0716440804436207</v>
      </c>
      <c r="L284" s="48">
        <f>Solar!K301/1000*Variables!$B$3</f>
        <v>0</v>
      </c>
      <c r="M284" s="1">
        <f>IF(E284=1, VLOOKUP(D284, Sheet1!$E$2:$G$26, 2), Sheet1!$G$3)</f>
        <v>0.20441999999999999</v>
      </c>
      <c r="N284" s="1">
        <f>'Electricity Rates'!$J$3</f>
        <v>0.19270000000000001</v>
      </c>
      <c r="O284" s="145">
        <f>L284-K284</f>
        <v>-7.0716440804436207</v>
      </c>
      <c r="P284">
        <f t="shared" si="27"/>
        <v>1.3627058143014859</v>
      </c>
      <c r="Q284">
        <f>IF(O284&gt;0, IF(Q283+O284*Variables!$B$5&lt;Variables!$B$4, Q283+O284*Variables!$B$5, Variables!$B$4), IF(Q283&gt;-O284, Q283+O284/Variables!$B$5, 0))</f>
        <v>45.351043022325648</v>
      </c>
      <c r="R284">
        <f>IF(O284&gt;0, 0, IF(Q283&gt;-O284, 0, -O284 - Q283*Variables!$B$5))</f>
        <v>0</v>
      </c>
      <c r="S284">
        <f t="shared" si="28"/>
        <v>0</v>
      </c>
      <c r="T284">
        <f t="shared" si="29"/>
        <v>0</v>
      </c>
    </row>
    <row r="285" spans="1:20" x14ac:dyDescent="0.3">
      <c r="A285" s="3">
        <f t="shared" si="24"/>
        <v>43112</v>
      </c>
      <c r="B285">
        <v>1</v>
      </c>
      <c r="C285">
        <v>12</v>
      </c>
      <c r="D285">
        <v>20</v>
      </c>
      <c r="E285">
        <v>1</v>
      </c>
      <c r="F285" s="1">
        <f>VLOOKUP(A285,Weather!$A$1:$E$366, 5)</f>
        <v>7.5471698113207322E-2</v>
      </c>
      <c r="G285" s="1">
        <f>VLOOKUP(D285, Winter!$A$1:$E$25, 2)</f>
        <v>385.507471980074</v>
      </c>
      <c r="H285" s="1">
        <f>VLOOKUP(D285, Winter!$A$1:$E$25, 3)</f>
        <v>329.45960680470398</v>
      </c>
      <c r="I285" s="1">
        <f>VLOOKUP(D285, Winter!$A$1:$E$25, 5)</f>
        <v>275.70093457943898</v>
      </c>
      <c r="J285" s="1">
        <f t="shared" si="25"/>
        <v>333.68963436510927</v>
      </c>
      <c r="K285" s="47">
        <f t="shared" si="26"/>
        <v>6.2426736453540359</v>
      </c>
      <c r="L285" s="48">
        <f>Solar!K302/1000*Variables!$B$3</f>
        <v>0</v>
      </c>
      <c r="M285" s="1">
        <f>IF(E285=1, VLOOKUP(D285, Sheet1!$E$2:$G$26, 2), Sheet1!$G$3)</f>
        <v>0.20441999999999999</v>
      </c>
      <c r="N285" s="1">
        <f>'Electricity Rates'!$J$3</f>
        <v>0.19270000000000001</v>
      </c>
      <c r="O285" s="145">
        <f>L285-K285</f>
        <v>-6.2426736453540359</v>
      </c>
      <c r="P285">
        <f t="shared" si="27"/>
        <v>1.2029632114597228</v>
      </c>
      <c r="Q285">
        <f>IF(O285&gt;0, IF(Q284+O285*Variables!$B$5&lt;Variables!$B$4, Q284+O285*Variables!$B$5, Variables!$B$4), IF(Q284&gt;-O285, Q284+O285/Variables!$B$5, 0))</f>
        <v>38.709900846417099</v>
      </c>
      <c r="R285">
        <f>IF(O285&gt;0, 0, IF(Q284&gt;-O285, 0, -O285 - Q284*Variables!$B$5))</f>
        <v>0</v>
      </c>
      <c r="S285">
        <f t="shared" si="28"/>
        <v>0</v>
      </c>
      <c r="T285">
        <f t="shared" si="29"/>
        <v>0</v>
      </c>
    </row>
    <row r="286" spans="1:20" x14ac:dyDescent="0.3">
      <c r="A286" s="3">
        <f t="shared" si="24"/>
        <v>43112</v>
      </c>
      <c r="B286">
        <v>1</v>
      </c>
      <c r="C286">
        <v>12</v>
      </c>
      <c r="D286">
        <v>21</v>
      </c>
      <c r="E286">
        <v>1</v>
      </c>
      <c r="F286" s="1">
        <f>VLOOKUP(A286,Weather!$A$1:$E$366, 5)</f>
        <v>7.5471698113207322E-2</v>
      </c>
      <c r="G286" s="1">
        <f>VLOOKUP(D286, Winter!$A$1:$E$25, 2)</f>
        <v>340.23972602739599</v>
      </c>
      <c r="H286" s="1">
        <f>VLOOKUP(D286, Winter!$A$1:$E$25, 3)</f>
        <v>286.390591795636</v>
      </c>
      <c r="I286" s="1">
        <f>VLOOKUP(D286, Winter!$A$1:$E$25, 5)</f>
        <v>289.71962616822401</v>
      </c>
      <c r="J286" s="1">
        <f t="shared" si="25"/>
        <v>290.45467739803297</v>
      </c>
      <c r="K286" s="47">
        <f t="shared" si="26"/>
        <v>5.4338330383333577</v>
      </c>
      <c r="L286" s="48">
        <f>Solar!K303/1000*Variables!$B$3</f>
        <v>0</v>
      </c>
      <c r="M286" s="1">
        <f>IF(E286=1, VLOOKUP(D286, Sheet1!$E$2:$G$26, 2), Sheet1!$G$3)</f>
        <v>0.20441999999999999</v>
      </c>
      <c r="N286" s="1">
        <f>'Electricity Rates'!$J$3</f>
        <v>0.19270000000000001</v>
      </c>
      <c r="O286" s="145">
        <f>L286-K286</f>
        <v>-5.4338330383333577</v>
      </c>
      <c r="P286">
        <f t="shared" si="27"/>
        <v>1.0470996264868382</v>
      </c>
      <c r="Q286">
        <f>IF(O286&gt;0, IF(Q285+O286*Variables!$B$5&lt;Variables!$B$4, Q285+O286*Variables!$B$5, Variables!$B$4), IF(Q285&gt;-O286, Q285+O286/Variables!$B$5, 0))</f>
        <v>32.92922740138161</v>
      </c>
      <c r="R286">
        <f>IF(O286&gt;0, 0, IF(Q285&gt;-O286, 0, -O286 - Q285*Variables!$B$5))</f>
        <v>0</v>
      </c>
      <c r="S286">
        <f t="shared" si="28"/>
        <v>0</v>
      </c>
      <c r="T286">
        <f t="shared" si="29"/>
        <v>0</v>
      </c>
    </row>
    <row r="287" spans="1:20" x14ac:dyDescent="0.3">
      <c r="A287" s="3">
        <f t="shared" si="24"/>
        <v>43112</v>
      </c>
      <c r="B287">
        <v>1</v>
      </c>
      <c r="C287">
        <v>12</v>
      </c>
      <c r="D287">
        <v>22</v>
      </c>
      <c r="E287">
        <v>1</v>
      </c>
      <c r="F287" s="1">
        <f>VLOOKUP(A287,Weather!$A$1:$E$366, 5)</f>
        <v>7.5471698113207322E-2</v>
      </c>
      <c r="G287" s="1">
        <f>VLOOKUP(D287, Winter!$A$1:$E$25, 2)</f>
        <v>300</v>
      </c>
      <c r="H287" s="1">
        <f>VLOOKUP(D287, Winter!$A$1:$E$25, 3)</f>
        <v>271.915575384683</v>
      </c>
      <c r="I287" s="1">
        <f>VLOOKUP(D287, Winter!$A$1:$E$25, 5)</f>
        <v>285.04672897196201</v>
      </c>
      <c r="J287" s="1">
        <f t="shared" si="25"/>
        <v>274.03515460093331</v>
      </c>
      <c r="K287" s="47">
        <f t="shared" si="26"/>
        <v>5.1266562138875891</v>
      </c>
      <c r="L287" s="48">
        <f>Solar!K304/1000*Variables!$B$3</f>
        <v>0</v>
      </c>
      <c r="M287" s="1">
        <f>IF(E287=1, VLOOKUP(D287, Sheet1!$E$2:$G$26, 2), Sheet1!$G$3)</f>
        <v>0.18618000000000001</v>
      </c>
      <c r="N287" s="1">
        <f>'Electricity Rates'!$J$3</f>
        <v>0.19270000000000001</v>
      </c>
      <c r="O287" s="145">
        <f>L287-K287</f>
        <v>-5.1266562138875891</v>
      </c>
      <c r="P287">
        <f t="shared" si="27"/>
        <v>0.98790665241613851</v>
      </c>
      <c r="Q287">
        <f>IF(O287&gt;0, IF(Q286+O287*Variables!$B$5&lt;Variables!$B$4, Q286+O287*Variables!$B$5, Variables!$B$4), IF(Q286&gt;-O287, Q286+O287/Variables!$B$5, 0))</f>
        <v>27.475337812139493</v>
      </c>
      <c r="R287">
        <f>IF(O287&gt;0, 0, IF(Q286&gt;-O287, 0, -O287 - Q286*Variables!$B$5))</f>
        <v>0</v>
      </c>
      <c r="S287">
        <f t="shared" si="28"/>
        <v>0</v>
      </c>
      <c r="T287">
        <f t="shared" si="29"/>
        <v>0</v>
      </c>
    </row>
    <row r="288" spans="1:20" x14ac:dyDescent="0.3">
      <c r="A288" s="3">
        <f t="shared" si="24"/>
        <v>43112</v>
      </c>
      <c r="B288">
        <v>1</v>
      </c>
      <c r="C288">
        <v>12</v>
      </c>
      <c r="D288">
        <v>23</v>
      </c>
      <c r="E288">
        <v>1</v>
      </c>
      <c r="F288" s="1">
        <f>VLOOKUP(A288,Weather!$A$1:$E$366, 5)</f>
        <v>7.5471698113207322E-2</v>
      </c>
      <c r="G288" s="1">
        <f>VLOOKUP(D288, Winter!$A$1:$E$25, 2)</f>
        <v>290.90909090909099</v>
      </c>
      <c r="H288" s="1">
        <f>VLOOKUP(D288, Winter!$A$1:$E$25, 3)</f>
        <v>266.95334839061297</v>
      </c>
      <c r="I288" s="1">
        <f>VLOOKUP(D288, Winter!$A$1:$E$25, 5)</f>
        <v>285.04672897196201</v>
      </c>
      <c r="J288" s="1">
        <f t="shared" si="25"/>
        <v>268.76132895804528</v>
      </c>
      <c r="K288" s="47">
        <f t="shared" si="26"/>
        <v>5.0279933578666354</v>
      </c>
      <c r="L288" s="48">
        <f>Solar!K305/1000*Variables!$B$3</f>
        <v>0</v>
      </c>
      <c r="M288" s="1">
        <f>IF(E288=1, VLOOKUP(D288, Sheet1!$E$2:$G$26, 2), Sheet1!$G$3)</f>
        <v>0.18618000000000001</v>
      </c>
      <c r="N288" s="1">
        <f>'Electricity Rates'!$J$3</f>
        <v>0.19270000000000001</v>
      </c>
      <c r="O288" s="145">
        <f>L288-K288</f>
        <v>-5.0279933578666354</v>
      </c>
      <c r="P288">
        <f t="shared" si="27"/>
        <v>0.9688943200609007</v>
      </c>
      <c r="Q288">
        <f>IF(O288&gt;0, IF(Q287+O288*Variables!$B$5&lt;Variables!$B$4, Q287+O288*Variables!$B$5, Variables!$B$4), IF(Q287&gt;-O288, Q287+O288/Variables!$B$5, 0))</f>
        <v>22.126408708026052</v>
      </c>
      <c r="R288">
        <f>IF(O288&gt;0, 0, IF(Q287&gt;-O288, 0, -O288 - Q287*Variables!$B$5))</f>
        <v>0</v>
      </c>
      <c r="S288">
        <f t="shared" si="28"/>
        <v>0</v>
      </c>
      <c r="T288">
        <f t="shared" si="29"/>
        <v>0</v>
      </c>
    </row>
    <row r="289" spans="1:20" x14ac:dyDescent="0.3">
      <c r="A289" s="3">
        <f t="shared" si="24"/>
        <v>43112</v>
      </c>
      <c r="B289">
        <v>1</v>
      </c>
      <c r="C289">
        <v>12</v>
      </c>
      <c r="D289">
        <v>24</v>
      </c>
      <c r="E289">
        <v>1</v>
      </c>
      <c r="F289" s="1">
        <f>VLOOKUP(A289,Weather!$A$1:$E$366, 5)</f>
        <v>7.5471698113207322E-2</v>
      </c>
      <c r="G289" s="1">
        <f>VLOOKUP(D289, Winter!$A$1:$E$25, 2)</f>
        <v>272.72727272727298</v>
      </c>
      <c r="H289" s="1">
        <f>VLOOKUP(D289, Winter!$A$1:$E$25, 3)</f>
        <v>266.74195307023803</v>
      </c>
      <c r="I289" s="1">
        <f>VLOOKUP(D289, Winter!$A$1:$E$25, 5)</f>
        <v>285.04672897196201</v>
      </c>
      <c r="J289" s="1">
        <f t="shared" si="25"/>
        <v>267.19367530850479</v>
      </c>
      <c r="K289" s="47">
        <f t="shared" si="26"/>
        <v>4.9986656559688845</v>
      </c>
      <c r="L289" s="48">
        <f>Solar!K306/1000*Variables!$B$3</f>
        <v>0</v>
      </c>
      <c r="M289" s="1">
        <f>IF(E289=1, VLOOKUP(D289, Sheet1!$E$2:$G$26, 2), Sheet1!$G$3)</f>
        <v>0.18618000000000001</v>
      </c>
      <c r="N289" s="1">
        <f>'Electricity Rates'!$J$3</f>
        <v>0.19270000000000001</v>
      </c>
      <c r="O289" s="145">
        <f>L289-K289</f>
        <v>-4.9986656559688845</v>
      </c>
      <c r="P289">
        <f t="shared" si="27"/>
        <v>0.96324287190520408</v>
      </c>
      <c r="Q289">
        <f>IF(O289&gt;0, IF(Q288+O289*Variables!$B$5&lt;Variables!$B$4, Q288+O289*Variables!$B$5, Variables!$B$4), IF(Q288&gt;-O289, Q288+O289/Variables!$B$5, 0))</f>
        <v>16.808679286782557</v>
      </c>
      <c r="R289">
        <f>IF(O289&gt;0, 0, IF(Q288&gt;-O289, 0, -O289 - Q288*Variables!$B$5))</f>
        <v>0</v>
      </c>
      <c r="S289">
        <f t="shared" si="28"/>
        <v>0</v>
      </c>
      <c r="T289">
        <f t="shared" si="29"/>
        <v>0</v>
      </c>
    </row>
    <row r="290" spans="1:20" x14ac:dyDescent="0.3">
      <c r="A290" s="3">
        <f t="shared" si="24"/>
        <v>43113</v>
      </c>
      <c r="B290">
        <v>1</v>
      </c>
      <c r="C290">
        <v>13</v>
      </c>
      <c r="D290">
        <v>1</v>
      </c>
      <c r="E290">
        <v>0</v>
      </c>
      <c r="F290" s="1">
        <f>VLOOKUP(A290,Weather!$A$1:$E$366, 5)</f>
        <v>9.4339622641509482E-2</v>
      </c>
      <c r="G290" s="1">
        <f>VLOOKUP(D290, Winter!$A$1:$E$25, 2)</f>
        <v>281.81818181818198</v>
      </c>
      <c r="H290" s="1">
        <f>VLOOKUP(D290, Winter!$A$1:$E$25, 3)</f>
        <v>257.04002047196798</v>
      </c>
      <c r="I290" s="1">
        <f>VLOOKUP(D290, Winter!$A$1:$E$25, 5)</f>
        <v>266.355140186916</v>
      </c>
      <c r="J290" s="1">
        <f t="shared" si="25"/>
        <v>266.355140186916</v>
      </c>
      <c r="K290" s="47">
        <f t="shared" si="26"/>
        <v>4.9829783208971614</v>
      </c>
      <c r="L290" s="48">
        <f>Solar!K307/1000*Variables!$B$3</f>
        <v>0</v>
      </c>
      <c r="M290" s="1">
        <f>IF(E290=1, VLOOKUP(D290, Sheet1!$E$2:$G$26, 2), Sheet1!$G$3)</f>
        <v>0.18618000000000001</v>
      </c>
      <c r="N290" s="1">
        <f>'Electricity Rates'!$J$3</f>
        <v>0.19270000000000001</v>
      </c>
      <c r="O290" s="145">
        <f>L290-K290</f>
        <v>-4.9829783208971614</v>
      </c>
      <c r="P290">
        <f t="shared" si="27"/>
        <v>0.96021992243688303</v>
      </c>
      <c r="Q290">
        <f>IF(O290&gt;0, IF(Q289+O290*Variables!$B$5&lt;Variables!$B$4, Q289+O290*Variables!$B$5, Variables!$B$4), IF(Q289&gt;-O290, Q289+O290/Variables!$B$5, 0))</f>
        <v>11.507638519870682</v>
      </c>
      <c r="R290">
        <f>IF(O290&gt;0, 0, IF(Q289&gt;-O290, 0, -O290 - Q289*Variables!$B$5))</f>
        <v>0</v>
      </c>
      <c r="S290">
        <f t="shared" si="28"/>
        <v>0</v>
      </c>
      <c r="T290">
        <f t="shared" si="29"/>
        <v>0</v>
      </c>
    </row>
    <row r="291" spans="1:20" x14ac:dyDescent="0.3">
      <c r="A291" s="3">
        <f t="shared" si="24"/>
        <v>43113</v>
      </c>
      <c r="B291">
        <v>1</v>
      </c>
      <c r="C291">
        <v>13</v>
      </c>
      <c r="D291">
        <v>2</v>
      </c>
      <c r="E291">
        <v>0</v>
      </c>
      <c r="F291" s="1">
        <f>VLOOKUP(A291,Weather!$A$1:$E$366, 5)</f>
        <v>9.4339622641509482E-2</v>
      </c>
      <c r="G291" s="1">
        <f>VLOOKUP(D291, Winter!$A$1:$E$25, 2)</f>
        <v>282.10356994603501</v>
      </c>
      <c r="H291" s="1">
        <f>VLOOKUP(D291, Winter!$A$1:$E$25, 3)</f>
        <v>280.66066600651902</v>
      </c>
      <c r="I291" s="1">
        <f>VLOOKUP(D291, Winter!$A$1:$E$25, 5)</f>
        <v>285.04672897196201</v>
      </c>
      <c r="J291" s="1">
        <f t="shared" si="25"/>
        <v>285.04672897196201</v>
      </c>
      <c r="K291" s="47">
        <f t="shared" si="26"/>
        <v>5.3326610100829139</v>
      </c>
      <c r="L291" s="48">
        <f>Solar!K308/1000*Variables!$B$3</f>
        <v>0</v>
      </c>
      <c r="M291" s="1">
        <f>IF(E291=1, VLOOKUP(D291, Sheet1!$E$2:$G$26, 2), Sheet1!$G$3)</f>
        <v>0.18618000000000001</v>
      </c>
      <c r="N291" s="1">
        <f>'Electricity Rates'!$J$3</f>
        <v>0.19270000000000001</v>
      </c>
      <c r="O291" s="145">
        <f>L291-K291</f>
        <v>-5.3326610100829139</v>
      </c>
      <c r="P291">
        <f t="shared" si="27"/>
        <v>1.0276037766429775</v>
      </c>
      <c r="Q291">
        <f>IF(O291&gt;0, IF(Q290+O291*Variables!$B$5&lt;Variables!$B$4, Q290+O291*Variables!$B$5, Variables!$B$4), IF(Q290&gt;-O291, Q290+O291/Variables!$B$5, 0))</f>
        <v>5.8345948921229009</v>
      </c>
      <c r="R291">
        <f>IF(O291&gt;0, 0, IF(Q290&gt;-O291, 0, -O291 - Q290*Variables!$B$5))</f>
        <v>0</v>
      </c>
      <c r="S291">
        <f t="shared" si="28"/>
        <v>0</v>
      </c>
      <c r="T291">
        <f t="shared" si="29"/>
        <v>0</v>
      </c>
    </row>
    <row r="292" spans="1:20" x14ac:dyDescent="0.3">
      <c r="A292" s="3">
        <f t="shared" si="24"/>
        <v>43113</v>
      </c>
      <c r="B292">
        <v>1</v>
      </c>
      <c r="C292">
        <v>13</v>
      </c>
      <c r="D292">
        <v>3</v>
      </c>
      <c r="E292">
        <v>0</v>
      </c>
      <c r="F292" s="1">
        <f>VLOOKUP(A292,Weather!$A$1:$E$366, 5)</f>
        <v>9.4339622641509482E-2</v>
      </c>
      <c r="G292" s="1">
        <f>VLOOKUP(D292, Winter!$A$1:$E$25, 2)</f>
        <v>282.300747198007</v>
      </c>
      <c r="H292" s="1">
        <f>VLOOKUP(D292, Winter!$A$1:$E$25, 3)</f>
        <v>272.72727272727298</v>
      </c>
      <c r="I292" s="1">
        <f>VLOOKUP(D292, Winter!$A$1:$E$25, 5)</f>
        <v>271.02803738317698</v>
      </c>
      <c r="J292" s="1">
        <f t="shared" si="25"/>
        <v>271.02803738317698</v>
      </c>
      <c r="K292" s="47">
        <f t="shared" si="26"/>
        <v>5.0703989931935904</v>
      </c>
      <c r="L292" s="48">
        <f>Solar!K309/1000*Variables!$B$3</f>
        <v>0</v>
      </c>
      <c r="M292" s="1">
        <f>IF(E292=1, VLOOKUP(D292, Sheet1!$E$2:$G$26, 2), Sheet1!$G$3)</f>
        <v>0.18618000000000001</v>
      </c>
      <c r="N292" s="1">
        <f>'Electricity Rates'!$J$3</f>
        <v>0.19270000000000001</v>
      </c>
      <c r="O292" s="145">
        <f>L292-K292</f>
        <v>-5.0703989931935904</v>
      </c>
      <c r="P292">
        <f t="shared" si="27"/>
        <v>0.97706588598840494</v>
      </c>
      <c r="Q292">
        <f>IF(O292&gt;0, IF(Q291+O292*Variables!$B$5&lt;Variables!$B$4, Q291+O292*Variables!$B$5, Variables!$B$4), IF(Q291&gt;-O292, Q291+O292/Variables!$B$5, 0))</f>
        <v>0.44055341000205939</v>
      </c>
      <c r="R292">
        <f>IF(O292&gt;0, 0, IF(Q291&gt;-O292, 0, -O292 - Q291*Variables!$B$5))</f>
        <v>0</v>
      </c>
      <c r="S292">
        <f t="shared" si="28"/>
        <v>0</v>
      </c>
      <c r="T292">
        <f t="shared" si="29"/>
        <v>0</v>
      </c>
    </row>
    <row r="293" spans="1:20" x14ac:dyDescent="0.3">
      <c r="A293" s="3">
        <f t="shared" si="24"/>
        <v>43113</v>
      </c>
      <c r="B293">
        <v>1</v>
      </c>
      <c r="C293">
        <v>13</v>
      </c>
      <c r="D293">
        <v>4</v>
      </c>
      <c r="E293">
        <v>0</v>
      </c>
      <c r="F293" s="1">
        <f>VLOOKUP(A293,Weather!$A$1:$E$366, 5)</f>
        <v>9.4339622641509482E-2</v>
      </c>
      <c r="G293" s="1">
        <f>VLOOKUP(D293, Winter!$A$1:$E$25, 2)</f>
        <v>308.82074789439099</v>
      </c>
      <c r="H293" s="1">
        <f>VLOOKUP(D293, Winter!$A$1:$E$25, 3)</f>
        <v>281.81818181818198</v>
      </c>
      <c r="I293" s="1">
        <f>VLOOKUP(D293, Winter!$A$1:$E$25, 5)</f>
        <v>285.04672897196201</v>
      </c>
      <c r="J293" s="1">
        <f t="shared" si="25"/>
        <v>285.04672897196201</v>
      </c>
      <c r="K293" s="47">
        <f t="shared" si="26"/>
        <v>5.3326610100829139</v>
      </c>
      <c r="L293" s="48">
        <f>Solar!K310/1000*Variables!$B$3</f>
        <v>0</v>
      </c>
      <c r="M293" s="1">
        <f>IF(E293=1, VLOOKUP(D293, Sheet1!$E$2:$G$26, 2), Sheet1!$G$3)</f>
        <v>0.18618000000000001</v>
      </c>
      <c r="N293" s="1">
        <f>'Electricity Rates'!$J$3</f>
        <v>0.19270000000000001</v>
      </c>
      <c r="O293" s="145">
        <f>L293-K293</f>
        <v>-5.3326610100829139</v>
      </c>
      <c r="P293">
        <f t="shared" si="27"/>
        <v>1.0276037766429775</v>
      </c>
      <c r="Q293">
        <f>IF(O293&gt;0, IF(Q292+O293*Variables!$B$5&lt;Variables!$B$4, Q292+O293*Variables!$B$5, Variables!$B$4), IF(Q292&gt;-O293, Q292+O293/Variables!$B$5, 0))</f>
        <v>0</v>
      </c>
      <c r="R293">
        <f>IF(O293&gt;0, 0, IF(Q292&gt;-O293, 0, -O293 - Q292*Variables!$B$5))</f>
        <v>4.918540804680978</v>
      </c>
      <c r="S293">
        <f t="shared" si="28"/>
        <v>0.91573392701550449</v>
      </c>
      <c r="T293">
        <f t="shared" si="29"/>
        <v>0</v>
      </c>
    </row>
    <row r="294" spans="1:20" x14ac:dyDescent="0.3">
      <c r="A294" s="3">
        <f t="shared" si="24"/>
        <v>43113</v>
      </c>
      <c r="B294">
        <v>1</v>
      </c>
      <c r="C294">
        <v>13</v>
      </c>
      <c r="D294">
        <v>5</v>
      </c>
      <c r="E294">
        <v>0</v>
      </c>
      <c r="F294" s="1">
        <f>VLOOKUP(A294,Weather!$A$1:$E$366, 5)</f>
        <v>9.4339622641509482E-2</v>
      </c>
      <c r="G294" s="1">
        <f>VLOOKUP(D294, Winter!$A$1:$E$25, 2)</f>
        <v>308.63160471300301</v>
      </c>
      <c r="H294" s="1">
        <f>VLOOKUP(D294, Winter!$A$1:$E$25, 3)</f>
        <v>300</v>
      </c>
      <c r="I294" s="1">
        <f>VLOOKUP(D294, Winter!$A$1:$E$25, 5)</f>
        <v>303.73831775700899</v>
      </c>
      <c r="J294" s="1">
        <f t="shared" si="25"/>
        <v>303.73831775700899</v>
      </c>
      <c r="K294" s="47">
        <f t="shared" si="26"/>
        <v>5.6823436992686851</v>
      </c>
      <c r="L294" s="48">
        <f>Solar!K311/1000*Variables!$B$3</f>
        <v>0</v>
      </c>
      <c r="M294" s="1">
        <f>IF(E294=1, VLOOKUP(D294, Sheet1!$E$2:$G$26, 2), Sheet1!$G$3)</f>
        <v>0.18618000000000001</v>
      </c>
      <c r="N294" s="1">
        <f>'Electricity Rates'!$J$3</f>
        <v>0.19270000000000001</v>
      </c>
      <c r="O294" s="145">
        <f>L294-K294</f>
        <v>-5.6823436992686851</v>
      </c>
      <c r="P294">
        <f t="shared" si="27"/>
        <v>1.0949876308490756</v>
      </c>
      <c r="Q294">
        <f>IF(O294&gt;0, IF(Q293+O294*Variables!$B$5&lt;Variables!$B$4, Q293+O294*Variables!$B$5, Variables!$B$4), IF(Q293&gt;-O294, Q293+O294/Variables!$B$5, 0))</f>
        <v>0</v>
      </c>
      <c r="R294">
        <f>IF(O294&gt;0, 0, IF(Q293&gt;-O294, 0, -O294 - Q293*Variables!$B$5))</f>
        <v>5.6823436992686851</v>
      </c>
      <c r="S294">
        <f t="shared" si="28"/>
        <v>1.0579387499298438</v>
      </c>
      <c r="T294">
        <f t="shared" si="29"/>
        <v>0</v>
      </c>
    </row>
    <row r="295" spans="1:20" x14ac:dyDescent="0.3">
      <c r="A295" s="3">
        <f t="shared" si="24"/>
        <v>43113</v>
      </c>
      <c r="B295">
        <v>1</v>
      </c>
      <c r="C295">
        <v>13</v>
      </c>
      <c r="D295">
        <v>6</v>
      </c>
      <c r="E295">
        <v>0</v>
      </c>
      <c r="F295" s="1">
        <f>VLOOKUP(A295,Weather!$A$1:$E$366, 5)</f>
        <v>9.4339622641509482E-2</v>
      </c>
      <c r="G295" s="1">
        <f>VLOOKUP(D295, Winter!$A$1:$E$25, 2)</f>
        <v>331.81818181818198</v>
      </c>
      <c r="H295" s="1">
        <f>VLOOKUP(D295, Winter!$A$1:$E$25, 3)</f>
        <v>317.955250948497</v>
      </c>
      <c r="I295" s="1">
        <f>VLOOKUP(D295, Winter!$A$1:$E$25, 5)</f>
        <v>322.42990654205602</v>
      </c>
      <c r="J295" s="1">
        <f t="shared" si="25"/>
        <v>322.42990654205602</v>
      </c>
      <c r="K295" s="47">
        <f t="shared" si="26"/>
        <v>6.0320263884544554</v>
      </c>
      <c r="L295" s="48">
        <f>Solar!K312/1000*Variables!$B$3</f>
        <v>0</v>
      </c>
      <c r="M295" s="1">
        <f>IF(E295=1, VLOOKUP(D295, Sheet1!$E$2:$G$26, 2), Sheet1!$G$3)</f>
        <v>0.18618000000000001</v>
      </c>
      <c r="N295" s="1">
        <f>'Electricity Rates'!$J$3</f>
        <v>0.19270000000000001</v>
      </c>
      <c r="O295" s="145">
        <f>L295-K295</f>
        <v>-6.0320263884544554</v>
      </c>
      <c r="P295">
        <f t="shared" si="27"/>
        <v>1.1623714850551736</v>
      </c>
      <c r="Q295">
        <f>IF(O295&gt;0, IF(Q294+O295*Variables!$B$5&lt;Variables!$B$4, Q294+O295*Variables!$B$5, Variables!$B$4), IF(Q294&gt;-O295, Q294+O295/Variables!$B$5, 0))</f>
        <v>0</v>
      </c>
      <c r="R295">
        <f>IF(O295&gt;0, 0, IF(Q294&gt;-O295, 0, -O295 - Q294*Variables!$B$5))</f>
        <v>6.0320263884544554</v>
      </c>
      <c r="S295">
        <f t="shared" si="28"/>
        <v>1.1230426730024505</v>
      </c>
      <c r="T295">
        <f t="shared" si="29"/>
        <v>0</v>
      </c>
    </row>
    <row r="296" spans="1:20" x14ac:dyDescent="0.3">
      <c r="A296" s="3">
        <f t="shared" si="24"/>
        <v>43113</v>
      </c>
      <c r="B296">
        <v>1</v>
      </c>
      <c r="C296">
        <v>13</v>
      </c>
      <c r="D296">
        <v>7</v>
      </c>
      <c r="E296">
        <v>0</v>
      </c>
      <c r="F296" s="1">
        <f>VLOOKUP(A296,Weather!$A$1:$E$366, 5)</f>
        <v>9.4339622641509482E-2</v>
      </c>
      <c r="G296" s="1">
        <f>VLOOKUP(D296, Winter!$A$1:$E$25, 2)</f>
        <v>445.45454545454498</v>
      </c>
      <c r="H296" s="1">
        <f>VLOOKUP(D296, Winter!$A$1:$E$25, 3)</f>
        <v>393.94630558862502</v>
      </c>
      <c r="I296" s="1">
        <f>VLOOKUP(D296, Winter!$A$1:$E$25, 5)</f>
        <v>313.08411214953298</v>
      </c>
      <c r="J296" s="1">
        <f t="shared" si="25"/>
        <v>313.08411214953298</v>
      </c>
      <c r="K296" s="47">
        <f t="shared" si="26"/>
        <v>5.8571850438615796</v>
      </c>
      <c r="L296" s="48">
        <f>Solar!K313/1000*Variables!$B$3</f>
        <v>0</v>
      </c>
      <c r="M296" s="1">
        <f>IF(E296=1, VLOOKUP(D296, Sheet1!$E$2:$G$26, 2), Sheet1!$G$3)</f>
        <v>0.18618000000000001</v>
      </c>
      <c r="N296" s="1">
        <f>'Electricity Rates'!$J$3</f>
        <v>0.19270000000000001</v>
      </c>
      <c r="O296" s="145">
        <f>L296-K296</f>
        <v>-5.8571850438615796</v>
      </c>
      <c r="P296">
        <f t="shared" si="27"/>
        <v>1.1286795579521265</v>
      </c>
      <c r="Q296">
        <f>IF(O296&gt;0, IF(Q295+O296*Variables!$B$5&lt;Variables!$B$4, Q295+O296*Variables!$B$5, Variables!$B$4), IF(Q295&gt;-O296, Q295+O296/Variables!$B$5, 0))</f>
        <v>0</v>
      </c>
      <c r="R296">
        <f>IF(O296&gt;0, 0, IF(Q295&gt;-O296, 0, -O296 - Q295*Variables!$B$5))</f>
        <v>5.8571850438615796</v>
      </c>
      <c r="S296">
        <f t="shared" si="28"/>
        <v>1.0904907114661491</v>
      </c>
      <c r="T296">
        <f t="shared" si="29"/>
        <v>0</v>
      </c>
    </row>
    <row r="297" spans="1:20" x14ac:dyDescent="0.3">
      <c r="A297" s="3">
        <f t="shared" si="24"/>
        <v>43113</v>
      </c>
      <c r="B297">
        <v>1</v>
      </c>
      <c r="C297">
        <v>13</v>
      </c>
      <c r="D297">
        <v>8</v>
      </c>
      <c r="E297">
        <v>0</v>
      </c>
      <c r="F297" s="1">
        <f>VLOOKUP(A297,Weather!$A$1:$E$366, 5)</f>
        <v>9.4339622641509482E-2</v>
      </c>
      <c r="G297" s="1">
        <f>VLOOKUP(D297, Winter!$A$1:$E$25, 2)</f>
        <v>654.54545454545405</v>
      </c>
      <c r="H297" s="1">
        <f>VLOOKUP(D297, Winter!$A$1:$E$25, 3)</f>
        <v>498.50910668787998</v>
      </c>
      <c r="I297" s="1">
        <f>VLOOKUP(D297, Winter!$A$1:$E$25, 5)</f>
        <v>294.39252336448601</v>
      </c>
      <c r="J297" s="1">
        <f t="shared" si="25"/>
        <v>294.39252336448601</v>
      </c>
      <c r="K297" s="47">
        <f t="shared" si="26"/>
        <v>5.5075023546758084</v>
      </c>
      <c r="L297" s="48">
        <f>Solar!K314/1000*Variables!$B$3</f>
        <v>0.89710000000000001</v>
      </c>
      <c r="M297" s="1">
        <f>IF(E297=1, VLOOKUP(D297, Sheet1!$E$2:$G$26, 2), Sheet1!$G$3)</f>
        <v>0.18618000000000001</v>
      </c>
      <c r="N297" s="1">
        <f>'Electricity Rates'!$J$3</f>
        <v>0.19270000000000001</v>
      </c>
      <c r="O297" s="145">
        <f>L297-K297</f>
        <v>-4.6104023546758084</v>
      </c>
      <c r="P297">
        <f t="shared" si="27"/>
        <v>1.0612957037460284</v>
      </c>
      <c r="Q297">
        <f>IF(O297&gt;0, IF(Q296+O297*Variables!$B$5&lt;Variables!$B$4, Q296+O297*Variables!$B$5, Variables!$B$4), IF(Q296&gt;-O297, Q296+O297/Variables!$B$5, 0))</f>
        <v>0</v>
      </c>
      <c r="R297">
        <f>IF(O297&gt;0, 0, IF(Q296&gt;-O297, 0, -O297 - Q296*Variables!$B$5))</f>
        <v>4.6104023546758084</v>
      </c>
      <c r="S297">
        <f t="shared" si="28"/>
        <v>0.85836471039354201</v>
      </c>
      <c r="T297">
        <f t="shared" si="29"/>
        <v>0</v>
      </c>
    </row>
    <row r="298" spans="1:20" x14ac:dyDescent="0.3">
      <c r="A298" s="3">
        <f t="shared" si="24"/>
        <v>43113</v>
      </c>
      <c r="B298">
        <v>1</v>
      </c>
      <c r="C298">
        <v>13</v>
      </c>
      <c r="D298">
        <v>9</v>
      </c>
      <c r="E298">
        <v>0</v>
      </c>
      <c r="F298" s="1">
        <f>VLOOKUP(A298,Weather!$A$1:$E$366, 5)</f>
        <v>9.4339622641509482E-2</v>
      </c>
      <c r="G298" s="1">
        <f>VLOOKUP(D298, Winter!$A$1:$E$25, 2)</f>
        <v>801.59817351598099</v>
      </c>
      <c r="H298" s="1">
        <f>VLOOKUP(D298, Winter!$A$1:$E$25, 3)</f>
        <v>564.97068280688404</v>
      </c>
      <c r="I298" s="1">
        <f>VLOOKUP(D298, Winter!$A$1:$E$25, 5)</f>
        <v>313.08411214953298</v>
      </c>
      <c r="J298" s="1">
        <f t="shared" si="25"/>
        <v>313.08411214953298</v>
      </c>
      <c r="K298" s="47">
        <f t="shared" si="26"/>
        <v>5.8571850438615796</v>
      </c>
      <c r="L298" s="48">
        <f>Solar!K315/1000*Variables!$B$3</f>
        <v>7.6312500000000005</v>
      </c>
      <c r="M298" s="1">
        <f>IF(E298=1, VLOOKUP(D298, Sheet1!$E$2:$G$26, 2), Sheet1!$G$3)</f>
        <v>0.18618000000000001</v>
      </c>
      <c r="N298" s="1">
        <f>'Electricity Rates'!$J$3</f>
        <v>0.19270000000000001</v>
      </c>
      <c r="O298" s="145">
        <f>L298-K298</f>
        <v>1.774064956138421</v>
      </c>
      <c r="P298">
        <f t="shared" si="27"/>
        <v>1.1286795579521265</v>
      </c>
      <c r="Q298">
        <f>IF(O298&gt;0, IF(Q297+O298*Variables!$B$5&lt;Variables!$B$4, Q297+O298*Variables!$B$5, Variables!$B$4), IF(Q297&gt;-O298, Q297+O298/Variables!$B$5, 0))</f>
        <v>1.6676210587701157</v>
      </c>
      <c r="R298">
        <f>IF(O298&gt;0, 0, IF(Q297&gt;-O298, 0, -O298 - Q297*Variables!$B$5))</f>
        <v>0</v>
      </c>
      <c r="S298">
        <f t="shared" si="28"/>
        <v>0</v>
      </c>
      <c r="T298">
        <f t="shared" si="29"/>
        <v>0</v>
      </c>
    </row>
    <row r="299" spans="1:20" x14ac:dyDescent="0.3">
      <c r="A299" s="3">
        <f t="shared" si="24"/>
        <v>43113</v>
      </c>
      <c r="B299">
        <v>1</v>
      </c>
      <c r="C299">
        <v>13</v>
      </c>
      <c r="D299">
        <v>10</v>
      </c>
      <c r="E299">
        <v>0</v>
      </c>
      <c r="F299" s="1">
        <f>VLOOKUP(A299,Weather!$A$1:$E$366, 5)</f>
        <v>9.4339622641509482E-2</v>
      </c>
      <c r="G299" s="1">
        <f>VLOOKUP(D299, Winter!$A$1:$E$25, 2)</f>
        <v>929.05770029057601</v>
      </c>
      <c r="H299" s="1">
        <f>VLOOKUP(D299, Winter!$A$1:$E$25, 3)</f>
        <v>583.82380756350199</v>
      </c>
      <c r="I299" s="1">
        <f>VLOOKUP(D299, Winter!$A$1:$E$25, 5)</f>
        <v>331.77570093457899</v>
      </c>
      <c r="J299" s="1">
        <f t="shared" si="25"/>
        <v>331.77570093457899</v>
      </c>
      <c r="K299" s="47">
        <f t="shared" si="26"/>
        <v>6.2068677330473312</v>
      </c>
      <c r="L299" s="48">
        <f>Solar!K316/1000*Variables!$B$3</f>
        <v>16.3949</v>
      </c>
      <c r="M299" s="1">
        <f>IF(E299=1, VLOOKUP(D299, Sheet1!$E$2:$G$26, 2), Sheet1!$G$3)</f>
        <v>0.18618000000000001</v>
      </c>
      <c r="N299" s="1">
        <f>'Electricity Rates'!$J$3</f>
        <v>0.19270000000000001</v>
      </c>
      <c r="O299" s="145">
        <f>L299-K299</f>
        <v>10.188032266952668</v>
      </c>
      <c r="P299">
        <f t="shared" si="27"/>
        <v>1.1960634121582208</v>
      </c>
      <c r="Q299">
        <f>IF(O299&gt;0, IF(Q298+O299*Variables!$B$5&lt;Variables!$B$4, Q298+O299*Variables!$B$5, Variables!$B$4), IF(Q298&gt;-O299, Q298+O299/Variables!$B$5, 0))</f>
        <v>11.244371389705623</v>
      </c>
      <c r="R299">
        <f>IF(O299&gt;0, 0, IF(Q298&gt;-O299, 0, -O299 - Q298*Variables!$B$5))</f>
        <v>0</v>
      </c>
      <c r="S299">
        <f t="shared" si="28"/>
        <v>0</v>
      </c>
      <c r="T299">
        <f t="shared" si="29"/>
        <v>0</v>
      </c>
    </row>
    <row r="300" spans="1:20" x14ac:dyDescent="0.3">
      <c r="A300" s="3">
        <f t="shared" si="24"/>
        <v>43113</v>
      </c>
      <c r="B300">
        <v>1</v>
      </c>
      <c r="C300">
        <v>13</v>
      </c>
      <c r="D300">
        <v>11</v>
      </c>
      <c r="E300">
        <v>0</v>
      </c>
      <c r="F300" s="1">
        <f>VLOOKUP(A300,Weather!$A$1:$E$366, 5)</f>
        <v>9.4339622641509482E-2</v>
      </c>
      <c r="G300" s="1">
        <f>VLOOKUP(D300, Winter!$A$1:$E$25, 2)</f>
        <v>1001.98733914487</v>
      </c>
      <c r="H300" s="1">
        <f>VLOOKUP(D300, Winter!$A$1:$E$25, 3)</f>
        <v>602.66024321587895</v>
      </c>
      <c r="I300" s="1">
        <f>VLOOKUP(D300, Winter!$A$1:$E$25, 5)</f>
        <v>331.77570093457899</v>
      </c>
      <c r="J300" s="1">
        <f t="shared" si="25"/>
        <v>331.77570093457899</v>
      </c>
      <c r="K300" s="47">
        <f t="shared" si="26"/>
        <v>6.2068677330473312</v>
      </c>
      <c r="L300" s="48">
        <f>Solar!K317/1000*Variables!$B$3</f>
        <v>22.706</v>
      </c>
      <c r="M300" s="1">
        <f>IF(E300=1, VLOOKUP(D300, Sheet1!$E$2:$G$26, 2), Sheet1!$G$3)</f>
        <v>0.18618000000000001</v>
      </c>
      <c r="N300" s="1">
        <f>'Electricity Rates'!$J$3</f>
        <v>0.19270000000000001</v>
      </c>
      <c r="O300" s="145">
        <f>L300-K300</f>
        <v>16.499132266952667</v>
      </c>
      <c r="P300">
        <f t="shared" si="27"/>
        <v>1.1960634121582208</v>
      </c>
      <c r="Q300">
        <f>IF(O300&gt;0, IF(Q299+O300*Variables!$B$5&lt;Variables!$B$4, Q299+O300*Variables!$B$5, Variables!$B$4), IF(Q299&gt;-O300, Q299+O300/Variables!$B$5, 0))</f>
        <v>26.753555720641131</v>
      </c>
      <c r="R300">
        <f>IF(O300&gt;0, 0, IF(Q299&gt;-O300, 0, -O300 - Q299*Variables!$B$5))</f>
        <v>0</v>
      </c>
      <c r="S300">
        <f t="shared" si="28"/>
        <v>0</v>
      </c>
      <c r="T300">
        <f t="shared" si="29"/>
        <v>0</v>
      </c>
    </row>
    <row r="301" spans="1:20" x14ac:dyDescent="0.3">
      <c r="A301" s="3">
        <f t="shared" si="24"/>
        <v>43113</v>
      </c>
      <c r="B301">
        <v>1</v>
      </c>
      <c r="C301">
        <v>13</v>
      </c>
      <c r="D301">
        <v>12</v>
      </c>
      <c r="E301">
        <v>0</v>
      </c>
      <c r="F301" s="1">
        <f>VLOOKUP(A301,Weather!$A$1:$E$366, 5)</f>
        <v>9.4339622641509482E-2</v>
      </c>
      <c r="G301" s="1">
        <f>VLOOKUP(D301, Winter!$A$1:$E$25, 2)</f>
        <v>1020.36633457866</v>
      </c>
      <c r="H301" s="1">
        <f>VLOOKUP(D301, Winter!$A$1:$E$25, 3)</f>
        <v>602.46553699974402</v>
      </c>
      <c r="I301" s="1">
        <f>VLOOKUP(D301, Winter!$A$1:$E$25, 5)</f>
        <v>327.10280373831802</v>
      </c>
      <c r="J301" s="1">
        <f t="shared" si="25"/>
        <v>327.10280373831802</v>
      </c>
      <c r="K301" s="47">
        <f t="shared" si="26"/>
        <v>6.1194470607509031</v>
      </c>
      <c r="L301" s="48">
        <f>Solar!K318/1000*Variables!$B$3</f>
        <v>27.09225</v>
      </c>
      <c r="M301" s="1">
        <f>IF(E301=1, VLOOKUP(D301, Sheet1!$E$2:$G$26, 2), Sheet1!$G$3)</f>
        <v>0.18618000000000001</v>
      </c>
      <c r="N301" s="1">
        <f>'Electricity Rates'!$J$3</f>
        <v>0.19270000000000001</v>
      </c>
      <c r="O301" s="145">
        <f>L301-K301</f>
        <v>20.972802939249096</v>
      </c>
      <c r="P301">
        <f t="shared" si="27"/>
        <v>1.1792174486066991</v>
      </c>
      <c r="Q301">
        <f>IF(O301&gt;0, IF(Q300+O301*Variables!$B$5&lt;Variables!$B$4, Q300+O301*Variables!$B$5, Variables!$B$4), IF(Q300&gt;-O301, Q300+O301/Variables!$B$5, 0))</f>
        <v>46.467990483535281</v>
      </c>
      <c r="R301">
        <f>IF(O301&gt;0, 0, IF(Q300&gt;-O301, 0, -O301 - Q300*Variables!$B$5))</f>
        <v>0</v>
      </c>
      <c r="S301">
        <f t="shared" si="28"/>
        <v>0</v>
      </c>
      <c r="T301">
        <f t="shared" si="29"/>
        <v>0</v>
      </c>
    </row>
    <row r="302" spans="1:20" x14ac:dyDescent="0.3">
      <c r="A302" s="3">
        <f t="shared" si="24"/>
        <v>43113</v>
      </c>
      <c r="B302">
        <v>1</v>
      </c>
      <c r="C302">
        <v>13</v>
      </c>
      <c r="D302">
        <v>13</v>
      </c>
      <c r="E302">
        <v>0</v>
      </c>
      <c r="F302" s="1">
        <f>VLOOKUP(A302,Weather!$A$1:$E$366, 5)</f>
        <v>9.4339622641509482E-2</v>
      </c>
      <c r="G302" s="1">
        <f>VLOOKUP(D302, Winter!$A$1:$E$25, 2)</f>
        <v>1065.99730178497</v>
      </c>
      <c r="H302" s="1">
        <f>VLOOKUP(D302, Winter!$A$1:$E$25, 3)</f>
        <v>611.78362020049099</v>
      </c>
      <c r="I302" s="1">
        <f>VLOOKUP(D302, Winter!$A$1:$E$25, 5)</f>
        <v>322.42990654205602</v>
      </c>
      <c r="J302" s="1">
        <f t="shared" si="25"/>
        <v>322.42990654205602</v>
      </c>
      <c r="K302" s="47">
        <f t="shared" si="26"/>
        <v>6.0320263884544554</v>
      </c>
      <c r="L302" s="48">
        <f>Solar!K319/1000*Variables!$B$3</f>
        <v>26.766449999999999</v>
      </c>
      <c r="M302" s="1">
        <f>IF(E302=1, VLOOKUP(D302, Sheet1!$E$2:$G$26, 2), Sheet1!$G$3)</f>
        <v>0.18618000000000001</v>
      </c>
      <c r="N302" s="1">
        <f>'Electricity Rates'!$J$3</f>
        <v>0.19270000000000001</v>
      </c>
      <c r="O302" s="145">
        <f>L302-K302</f>
        <v>20.734423611545544</v>
      </c>
      <c r="P302">
        <f t="shared" si="27"/>
        <v>1.1623714850551736</v>
      </c>
      <c r="Q302">
        <f>IF(O302&gt;0, IF(Q301+O302*Variables!$B$5&lt;Variables!$B$4, Q301+O302*Variables!$B$5, Variables!$B$4), IF(Q301&gt;-O302, Q301+O302/Variables!$B$5, 0))</f>
        <v>65.958348678388091</v>
      </c>
      <c r="R302">
        <f>IF(O302&gt;0, 0, IF(Q301&gt;-O302, 0, -O302 - Q301*Variables!$B$5))</f>
        <v>0</v>
      </c>
      <c r="S302">
        <f t="shared" si="28"/>
        <v>0</v>
      </c>
      <c r="T302">
        <f t="shared" si="29"/>
        <v>0</v>
      </c>
    </row>
    <row r="303" spans="1:20" x14ac:dyDescent="0.3">
      <c r="A303" s="3">
        <f t="shared" si="24"/>
        <v>43113</v>
      </c>
      <c r="B303">
        <v>1</v>
      </c>
      <c r="C303">
        <v>13</v>
      </c>
      <c r="D303">
        <v>14</v>
      </c>
      <c r="E303">
        <v>0</v>
      </c>
      <c r="F303" s="1">
        <f>VLOOKUP(A303,Weather!$A$1:$E$366, 5)</f>
        <v>9.4339622641509482E-2</v>
      </c>
      <c r="G303" s="1">
        <f>VLOOKUP(D303, Winter!$A$1:$E$25, 2)</f>
        <v>1084.3762972187601</v>
      </c>
      <c r="H303" s="1">
        <f>VLOOKUP(D303, Winter!$A$1:$E$25, 3)</f>
        <v>611.59447701910301</v>
      </c>
      <c r="I303" s="1">
        <f>VLOOKUP(D303, Winter!$A$1:$E$25, 5)</f>
        <v>303.73831775700899</v>
      </c>
      <c r="J303" s="1">
        <f t="shared" si="25"/>
        <v>303.73831775700899</v>
      </c>
      <c r="K303" s="47">
        <f t="shared" si="26"/>
        <v>5.6823436992686851</v>
      </c>
      <c r="L303" s="48">
        <f>Solar!K320/1000*Variables!$B$3</f>
        <v>22.7804</v>
      </c>
      <c r="M303" s="1">
        <f>IF(E303=1, VLOOKUP(D303, Sheet1!$E$2:$G$26, 2), Sheet1!$G$3)</f>
        <v>0.18618000000000001</v>
      </c>
      <c r="N303" s="1">
        <f>'Electricity Rates'!$J$3</f>
        <v>0.19270000000000001</v>
      </c>
      <c r="O303" s="145">
        <f>L303-K303</f>
        <v>17.098056300731315</v>
      </c>
      <c r="P303">
        <f t="shared" si="27"/>
        <v>1.0949876308490756</v>
      </c>
      <c r="Q303">
        <f>IF(O303&gt;0, IF(Q302+O303*Variables!$B$5&lt;Variables!$B$4, Q302+O303*Variables!$B$5, Variables!$B$4), IF(Q302&gt;-O303, Q302+O303/Variables!$B$5, 0))</f>
        <v>82.03052160107552</v>
      </c>
      <c r="R303">
        <f>IF(O303&gt;0, 0, IF(Q302&gt;-O303, 0, -O303 - Q302*Variables!$B$5))</f>
        <v>0</v>
      </c>
      <c r="S303">
        <f t="shared" si="28"/>
        <v>0</v>
      </c>
      <c r="T303">
        <f t="shared" si="29"/>
        <v>0</v>
      </c>
    </row>
    <row r="304" spans="1:20" x14ac:dyDescent="0.3">
      <c r="A304" s="3">
        <f t="shared" si="24"/>
        <v>43113</v>
      </c>
      <c r="B304">
        <v>1</v>
      </c>
      <c r="C304">
        <v>13</v>
      </c>
      <c r="D304">
        <v>15</v>
      </c>
      <c r="E304">
        <v>0</v>
      </c>
      <c r="F304" s="1">
        <f>VLOOKUP(A304,Weather!$A$1:$E$366, 5)</f>
        <v>9.4339622641509482E-2</v>
      </c>
      <c r="G304" s="1">
        <f>VLOOKUP(D304, Winter!$A$1:$E$25, 2)</f>
        <v>1093.6540058115399</v>
      </c>
      <c r="H304" s="1">
        <f>VLOOKUP(D304, Winter!$A$1:$E$25, 3)</f>
        <v>601.87029228184497</v>
      </c>
      <c r="I304" s="1">
        <f>VLOOKUP(D304, Winter!$A$1:$E$25, 5)</f>
        <v>271.02803738317698</v>
      </c>
      <c r="J304" s="1">
        <f t="shared" si="25"/>
        <v>271.02803738317698</v>
      </c>
      <c r="K304" s="47">
        <f t="shared" si="26"/>
        <v>5.0703989931935904</v>
      </c>
      <c r="L304" s="48">
        <f>Solar!K321/1000*Variables!$B$3</f>
        <v>9.5295500000000004</v>
      </c>
      <c r="M304" s="1">
        <f>IF(E304=1, VLOOKUP(D304, Sheet1!$E$2:$G$26, 2), Sheet1!$G$3)</f>
        <v>0.18618000000000001</v>
      </c>
      <c r="N304" s="1">
        <f>'Electricity Rates'!$J$3</f>
        <v>0.19270000000000001</v>
      </c>
      <c r="O304" s="145">
        <f>L304-K304</f>
        <v>4.45915100680641</v>
      </c>
      <c r="P304">
        <f t="shared" si="27"/>
        <v>0.97706588598840494</v>
      </c>
      <c r="Q304">
        <f>IF(O304&gt;0, IF(Q303+O304*Variables!$B$5&lt;Variables!$B$4, Q303+O304*Variables!$B$5, Variables!$B$4), IF(Q303&gt;-O304, Q303+O304/Variables!$B$5, 0))</f>
        <v>86.222123547473544</v>
      </c>
      <c r="R304">
        <f>IF(O304&gt;0, 0, IF(Q303&gt;-O304, 0, -O304 - Q303*Variables!$B$5))</f>
        <v>0</v>
      </c>
      <c r="S304">
        <f t="shared" si="28"/>
        <v>0</v>
      </c>
      <c r="T304">
        <f t="shared" si="29"/>
        <v>0</v>
      </c>
    </row>
    <row r="305" spans="1:20" x14ac:dyDescent="0.3">
      <c r="A305" s="3">
        <f t="shared" si="24"/>
        <v>43113</v>
      </c>
      <c r="B305">
        <v>1</v>
      </c>
      <c r="C305">
        <v>13</v>
      </c>
      <c r="D305">
        <v>16</v>
      </c>
      <c r="E305">
        <v>0</v>
      </c>
      <c r="F305" s="1">
        <f>VLOOKUP(A305,Weather!$A$1:$E$366, 5)</f>
        <v>9.4339622641509482E-2</v>
      </c>
      <c r="G305" s="1">
        <f>VLOOKUP(D305, Winter!$A$1:$E$25, 2)</f>
        <v>1039.2953507679499</v>
      </c>
      <c r="H305" s="1">
        <f>VLOOKUP(D305, Winter!$A$1:$E$25, 3)</f>
        <v>558.82352941176396</v>
      </c>
      <c r="I305" s="1">
        <f>VLOOKUP(D305, Winter!$A$1:$E$25, 5)</f>
        <v>252.336448598131</v>
      </c>
      <c r="J305" s="1">
        <f t="shared" si="25"/>
        <v>252.336448598131</v>
      </c>
      <c r="K305" s="47">
        <f t="shared" si="26"/>
        <v>4.7207163040078388</v>
      </c>
      <c r="L305" s="48">
        <f>Solar!K322/1000*Variables!$B$3</f>
        <v>8.7626999999999988</v>
      </c>
      <c r="M305" s="1">
        <f>IF(E305=1, VLOOKUP(D305, Sheet1!$E$2:$G$26, 2), Sheet1!$G$3)</f>
        <v>0.18618000000000001</v>
      </c>
      <c r="N305" s="1">
        <f>'Electricity Rates'!$J$3</f>
        <v>0.19270000000000001</v>
      </c>
      <c r="O305" s="145">
        <f>L305-K305</f>
        <v>4.04198369599216</v>
      </c>
      <c r="P305">
        <f t="shared" si="27"/>
        <v>0.90968203178231055</v>
      </c>
      <c r="Q305">
        <f>IF(O305&gt;0, IF(Q304+O305*Variables!$B$5&lt;Variables!$B$4, Q304+O305*Variables!$B$5, Variables!$B$4), IF(Q304&gt;-O305, Q304+O305/Variables!$B$5, 0))</f>
        <v>90.021588221706168</v>
      </c>
      <c r="R305">
        <f>IF(O305&gt;0, 0, IF(Q304&gt;-O305, 0, -O305 - Q304*Variables!$B$5))</f>
        <v>0</v>
      </c>
      <c r="S305">
        <f t="shared" si="28"/>
        <v>0</v>
      </c>
      <c r="T305">
        <f t="shared" si="29"/>
        <v>0</v>
      </c>
    </row>
    <row r="306" spans="1:20" x14ac:dyDescent="0.3">
      <c r="A306" s="3">
        <f t="shared" si="24"/>
        <v>43113</v>
      </c>
      <c r="B306">
        <v>1</v>
      </c>
      <c r="C306">
        <v>13</v>
      </c>
      <c r="D306">
        <v>17</v>
      </c>
      <c r="E306">
        <v>0</v>
      </c>
      <c r="F306" s="1">
        <f>VLOOKUP(A306,Weather!$A$1:$E$366, 5)</f>
        <v>9.4339622641509482E-2</v>
      </c>
      <c r="G306" s="1">
        <f>VLOOKUP(D306, Winter!$A$1:$E$25, 2)</f>
        <v>889.47696139476898</v>
      </c>
      <c r="H306" s="1">
        <f>VLOOKUP(D306, Winter!$A$1:$E$25, 3)</f>
        <v>506.24728802056097</v>
      </c>
      <c r="I306" s="1">
        <f>VLOOKUP(D306, Winter!$A$1:$E$25, 5)</f>
        <v>228.971962616822</v>
      </c>
      <c r="J306" s="1">
        <f t="shared" si="25"/>
        <v>228.971962616822</v>
      </c>
      <c r="K306" s="47">
        <f t="shared" si="26"/>
        <v>4.28361294252562</v>
      </c>
      <c r="L306" s="48">
        <f>Solar!K323/1000*Variables!$B$3</f>
        <v>4.6481499999999993</v>
      </c>
      <c r="M306" s="1">
        <f>IF(E306=1, VLOOKUP(D306, Sheet1!$E$2:$G$26, 2), Sheet1!$G$3)</f>
        <v>0.18618000000000001</v>
      </c>
      <c r="N306" s="1">
        <f>'Electricity Rates'!$J$3</f>
        <v>0.19270000000000001</v>
      </c>
      <c r="O306" s="145">
        <f>L306-K306</f>
        <v>0.36453705747437937</v>
      </c>
      <c r="P306">
        <f t="shared" si="27"/>
        <v>0.82545221402468705</v>
      </c>
      <c r="Q306">
        <f>IF(O306&gt;0, IF(Q305+O306*Variables!$B$5&lt;Variables!$B$4, Q305+O306*Variables!$B$5, Variables!$B$4), IF(Q305&gt;-O306, Q305+O306/Variables!$B$5, 0))</f>
        <v>90.364253055732078</v>
      </c>
      <c r="R306">
        <f>IF(O306&gt;0, 0, IF(Q305&gt;-O306, 0, -O306 - Q305*Variables!$B$5))</f>
        <v>0</v>
      </c>
      <c r="S306">
        <f t="shared" si="28"/>
        <v>0</v>
      </c>
      <c r="T306">
        <f t="shared" si="29"/>
        <v>0</v>
      </c>
    </row>
    <row r="307" spans="1:20" x14ac:dyDescent="0.3">
      <c r="A307" s="3">
        <f t="shared" si="24"/>
        <v>43113</v>
      </c>
      <c r="B307">
        <v>1</v>
      </c>
      <c r="C307">
        <v>13</v>
      </c>
      <c r="D307">
        <v>18</v>
      </c>
      <c r="E307">
        <v>0</v>
      </c>
      <c r="F307" s="1">
        <f>VLOOKUP(A307,Weather!$A$1:$E$366, 5)</f>
        <v>9.4339622641509482E-2</v>
      </c>
      <c r="G307" s="1">
        <f>VLOOKUP(D307, Winter!$A$1:$E$25, 2)</f>
        <v>689.67932752179297</v>
      </c>
      <c r="H307" s="1">
        <f>VLOOKUP(D307, Winter!$A$1:$E$25, 3)</f>
        <v>477.48083534529701</v>
      </c>
      <c r="I307" s="1">
        <f>VLOOKUP(D307, Winter!$A$1:$E$25, 5)</f>
        <v>257.009345794392</v>
      </c>
      <c r="J307" s="1">
        <f t="shared" si="25"/>
        <v>257.009345794392</v>
      </c>
      <c r="K307" s="47">
        <f t="shared" si="26"/>
        <v>4.808136976304267</v>
      </c>
      <c r="L307" s="48">
        <f>Solar!K324/1000*Variables!$B$3</f>
        <v>0</v>
      </c>
      <c r="M307" s="1">
        <f>IF(E307=1, VLOOKUP(D307, Sheet1!$E$2:$G$26, 2), Sheet1!$G$3)</f>
        <v>0.18618000000000001</v>
      </c>
      <c r="N307" s="1">
        <f>'Electricity Rates'!$J$3</f>
        <v>0.19270000000000001</v>
      </c>
      <c r="O307" s="145">
        <f>L307-K307</f>
        <v>-4.808136976304267</v>
      </c>
      <c r="P307">
        <f t="shared" si="27"/>
        <v>0.92652799533383234</v>
      </c>
      <c r="Q307">
        <f>IF(O307&gt;0, IF(Q306+O307*Variables!$B$5&lt;Variables!$B$4, Q306+O307*Variables!$B$5, Variables!$B$4), IF(Q306&gt;-O307, Q306+O307/Variables!$B$5, 0))</f>
        <v>85.24921371923817</v>
      </c>
      <c r="R307">
        <f>IF(O307&gt;0, 0, IF(Q306&gt;-O307, 0, -O307 - Q306*Variables!$B$5))</f>
        <v>0</v>
      </c>
      <c r="S307">
        <f t="shared" si="28"/>
        <v>0</v>
      </c>
      <c r="T307">
        <f t="shared" si="29"/>
        <v>0</v>
      </c>
    </row>
    <row r="308" spans="1:20" x14ac:dyDescent="0.3">
      <c r="A308" s="3">
        <f t="shared" si="24"/>
        <v>43113</v>
      </c>
      <c r="B308">
        <v>1</v>
      </c>
      <c r="C308">
        <v>13</v>
      </c>
      <c r="D308">
        <v>19</v>
      </c>
      <c r="E308">
        <v>0</v>
      </c>
      <c r="F308" s="1">
        <f>VLOOKUP(A308,Weather!$A$1:$E$366, 5)</f>
        <v>9.4339622641509482E-2</v>
      </c>
      <c r="G308" s="1">
        <f>VLOOKUP(D308, Winter!$A$1:$E$25, 2)</f>
        <v>503.50249066002402</v>
      </c>
      <c r="H308" s="1">
        <f>VLOOKUP(D308, Winter!$A$1:$E$25, 3)</f>
        <v>367.75553800108997</v>
      </c>
      <c r="I308" s="1">
        <f>VLOOKUP(D308, Winter!$A$1:$E$25, 5)</f>
        <v>266.355140186916</v>
      </c>
      <c r="J308" s="1">
        <f t="shared" si="25"/>
        <v>266.355140186916</v>
      </c>
      <c r="K308" s="47">
        <f t="shared" si="26"/>
        <v>4.9829783208971614</v>
      </c>
      <c r="L308" s="48">
        <f>Solar!K325/1000*Variables!$B$3</f>
        <v>0</v>
      </c>
      <c r="M308" s="1">
        <f>IF(E308=1, VLOOKUP(D308, Sheet1!$E$2:$G$26, 2), Sheet1!$G$3)</f>
        <v>0.18618000000000001</v>
      </c>
      <c r="N308" s="1">
        <f>'Electricity Rates'!$J$3</f>
        <v>0.19270000000000001</v>
      </c>
      <c r="O308" s="145">
        <f>L308-K308</f>
        <v>-4.9829783208971614</v>
      </c>
      <c r="P308">
        <f t="shared" si="27"/>
        <v>0.96021992243688303</v>
      </c>
      <c r="Q308">
        <f>IF(O308&gt;0, IF(Q307+O308*Variables!$B$5&lt;Variables!$B$4, Q307+O308*Variables!$B$5, Variables!$B$4), IF(Q307&gt;-O308, Q307+O308/Variables!$B$5, 0))</f>
        <v>79.948172952326303</v>
      </c>
      <c r="R308">
        <f>IF(O308&gt;0, 0, IF(Q307&gt;-O308, 0, -O308 - Q307*Variables!$B$5))</f>
        <v>0</v>
      </c>
      <c r="S308">
        <f t="shared" si="28"/>
        <v>0</v>
      </c>
      <c r="T308">
        <f t="shared" si="29"/>
        <v>0</v>
      </c>
    </row>
    <row r="309" spans="1:20" x14ac:dyDescent="0.3">
      <c r="A309" s="3">
        <f t="shared" si="24"/>
        <v>43113</v>
      </c>
      <c r="B309">
        <v>1</v>
      </c>
      <c r="C309">
        <v>13</v>
      </c>
      <c r="D309">
        <v>20</v>
      </c>
      <c r="E309">
        <v>0</v>
      </c>
      <c r="F309" s="1">
        <f>VLOOKUP(A309,Weather!$A$1:$E$366, 5)</f>
        <v>9.4339622641509482E-2</v>
      </c>
      <c r="G309" s="1">
        <f>VLOOKUP(D309, Winter!$A$1:$E$25, 2)</f>
        <v>385.507471980074</v>
      </c>
      <c r="H309" s="1">
        <f>VLOOKUP(D309, Winter!$A$1:$E$25, 3)</f>
        <v>329.45960680470398</v>
      </c>
      <c r="I309" s="1">
        <f>VLOOKUP(D309, Winter!$A$1:$E$25, 5)</f>
        <v>275.70093457943898</v>
      </c>
      <c r="J309" s="1">
        <f t="shared" si="25"/>
        <v>275.70093457943898</v>
      </c>
      <c r="K309" s="47">
        <f t="shared" si="26"/>
        <v>5.1578196654900381</v>
      </c>
      <c r="L309" s="48">
        <f>Solar!K326/1000*Variables!$B$3</f>
        <v>0</v>
      </c>
      <c r="M309" s="1">
        <f>IF(E309=1, VLOOKUP(D309, Sheet1!$E$2:$G$26, 2), Sheet1!$G$3)</f>
        <v>0.18618000000000001</v>
      </c>
      <c r="N309" s="1">
        <f>'Electricity Rates'!$J$3</f>
        <v>0.19270000000000001</v>
      </c>
      <c r="O309" s="145">
        <f>L309-K309</f>
        <v>-5.1578196654900381</v>
      </c>
      <c r="P309">
        <f t="shared" si="27"/>
        <v>0.99391184953993039</v>
      </c>
      <c r="Q309">
        <f>IF(O309&gt;0, IF(Q308+O309*Variables!$B$5&lt;Variables!$B$4, Q308+O309*Variables!$B$5, Variables!$B$4), IF(Q308&gt;-O309, Q308+O309/Variables!$B$5, 0))</f>
        <v>74.461130754996475</v>
      </c>
      <c r="R309">
        <f>IF(O309&gt;0, 0, IF(Q308&gt;-O309, 0, -O309 - Q308*Variables!$B$5))</f>
        <v>0</v>
      </c>
      <c r="S309">
        <f t="shared" si="28"/>
        <v>0</v>
      </c>
      <c r="T309">
        <f t="shared" si="29"/>
        <v>0</v>
      </c>
    </row>
    <row r="310" spans="1:20" x14ac:dyDescent="0.3">
      <c r="A310" s="3">
        <f t="shared" si="24"/>
        <v>43113</v>
      </c>
      <c r="B310">
        <v>1</v>
      </c>
      <c r="C310">
        <v>13</v>
      </c>
      <c r="D310">
        <v>21</v>
      </c>
      <c r="E310">
        <v>0</v>
      </c>
      <c r="F310" s="1">
        <f>VLOOKUP(A310,Weather!$A$1:$E$366, 5)</f>
        <v>9.4339622641509482E-2</v>
      </c>
      <c r="G310" s="1">
        <f>VLOOKUP(D310, Winter!$A$1:$E$25, 2)</f>
        <v>340.23972602739599</v>
      </c>
      <c r="H310" s="1">
        <f>VLOOKUP(D310, Winter!$A$1:$E$25, 3)</f>
        <v>286.390591795636</v>
      </c>
      <c r="I310" s="1">
        <f>VLOOKUP(D310, Winter!$A$1:$E$25, 5)</f>
        <v>289.71962616822401</v>
      </c>
      <c r="J310" s="1">
        <f t="shared" si="25"/>
        <v>289.71962616822401</v>
      </c>
      <c r="K310" s="47">
        <f t="shared" si="26"/>
        <v>5.4200816823793616</v>
      </c>
      <c r="L310" s="48">
        <f>Solar!K327/1000*Variables!$B$3</f>
        <v>0</v>
      </c>
      <c r="M310" s="1">
        <f>IF(E310=1, VLOOKUP(D310, Sheet1!$E$2:$G$26, 2), Sheet1!$G$3)</f>
        <v>0.18618000000000001</v>
      </c>
      <c r="N310" s="1">
        <f>'Electricity Rates'!$J$3</f>
        <v>0.19270000000000001</v>
      </c>
      <c r="O310" s="145">
        <f>L310-K310</f>
        <v>-5.4200816823793616</v>
      </c>
      <c r="P310">
        <f t="shared" si="27"/>
        <v>1.044449740194503</v>
      </c>
      <c r="Q310">
        <f>IF(O310&gt;0, IF(Q309+O310*Variables!$B$5&lt;Variables!$B$4, Q309+O310*Variables!$B$5, Variables!$B$4), IF(Q309&gt;-O310, Q309+O310/Variables!$B$5, 0))</f>
        <v>68.6950864120397</v>
      </c>
      <c r="R310">
        <f>IF(O310&gt;0, 0, IF(Q309&gt;-O310, 0, -O310 - Q309*Variables!$B$5))</f>
        <v>0</v>
      </c>
      <c r="S310">
        <f t="shared" si="28"/>
        <v>0</v>
      </c>
      <c r="T310">
        <f t="shared" si="29"/>
        <v>0</v>
      </c>
    </row>
    <row r="311" spans="1:20" x14ac:dyDescent="0.3">
      <c r="A311" s="3">
        <f t="shared" si="24"/>
        <v>43113</v>
      </c>
      <c r="B311">
        <v>1</v>
      </c>
      <c r="C311">
        <v>13</v>
      </c>
      <c r="D311">
        <v>22</v>
      </c>
      <c r="E311">
        <v>0</v>
      </c>
      <c r="F311" s="1">
        <f>VLOOKUP(A311,Weather!$A$1:$E$366, 5)</f>
        <v>9.4339622641509482E-2</v>
      </c>
      <c r="G311" s="1">
        <f>VLOOKUP(D311, Winter!$A$1:$E$25, 2)</f>
        <v>300</v>
      </c>
      <c r="H311" s="1">
        <f>VLOOKUP(D311, Winter!$A$1:$E$25, 3)</f>
        <v>271.915575384683</v>
      </c>
      <c r="I311" s="1">
        <f>VLOOKUP(D311, Winter!$A$1:$E$25, 5)</f>
        <v>285.04672897196201</v>
      </c>
      <c r="J311" s="1">
        <f t="shared" si="25"/>
        <v>285.04672897196201</v>
      </c>
      <c r="K311" s="47">
        <f t="shared" si="26"/>
        <v>5.3326610100829139</v>
      </c>
      <c r="L311" s="48">
        <f>Solar!K328/1000*Variables!$B$3</f>
        <v>0</v>
      </c>
      <c r="M311" s="1">
        <f>IF(E311=1, VLOOKUP(D311, Sheet1!$E$2:$G$26, 2), Sheet1!$G$3)</f>
        <v>0.18618000000000001</v>
      </c>
      <c r="N311" s="1">
        <f>'Electricity Rates'!$J$3</f>
        <v>0.19270000000000001</v>
      </c>
      <c r="O311" s="145">
        <f>L311-K311</f>
        <v>-5.3326610100829139</v>
      </c>
      <c r="P311">
        <f t="shared" si="27"/>
        <v>1.0276037766429775</v>
      </c>
      <c r="Q311">
        <f>IF(O311&gt;0, IF(Q310+O311*Variables!$B$5&lt;Variables!$B$4, Q310+O311*Variables!$B$5, Variables!$B$4), IF(Q310&gt;-O311, Q310+O311/Variables!$B$5, 0))</f>
        <v>63.022042784291919</v>
      </c>
      <c r="R311">
        <f>IF(O311&gt;0, 0, IF(Q310&gt;-O311, 0, -O311 - Q310*Variables!$B$5))</f>
        <v>0</v>
      </c>
      <c r="S311">
        <f t="shared" si="28"/>
        <v>0</v>
      </c>
      <c r="T311">
        <f t="shared" si="29"/>
        <v>0</v>
      </c>
    </row>
    <row r="312" spans="1:20" x14ac:dyDescent="0.3">
      <c r="A312" s="3">
        <f t="shared" si="24"/>
        <v>43113</v>
      </c>
      <c r="B312">
        <v>1</v>
      </c>
      <c r="C312">
        <v>13</v>
      </c>
      <c r="D312">
        <v>23</v>
      </c>
      <c r="E312">
        <v>0</v>
      </c>
      <c r="F312" s="1">
        <f>VLOOKUP(A312,Weather!$A$1:$E$366, 5)</f>
        <v>9.4339622641509482E-2</v>
      </c>
      <c r="G312" s="1">
        <f>VLOOKUP(D312, Winter!$A$1:$E$25, 2)</f>
        <v>290.90909090909099</v>
      </c>
      <c r="H312" s="1">
        <f>VLOOKUP(D312, Winter!$A$1:$E$25, 3)</f>
        <v>266.95334839061297</v>
      </c>
      <c r="I312" s="1">
        <f>VLOOKUP(D312, Winter!$A$1:$E$25, 5)</f>
        <v>285.04672897196201</v>
      </c>
      <c r="J312" s="1">
        <f t="shared" si="25"/>
        <v>285.04672897196201</v>
      </c>
      <c r="K312" s="47">
        <f t="shared" si="26"/>
        <v>5.3326610100829139</v>
      </c>
      <c r="L312" s="48">
        <f>Solar!K329/1000*Variables!$B$3</f>
        <v>0</v>
      </c>
      <c r="M312" s="1">
        <f>IF(E312=1, VLOOKUP(D312, Sheet1!$E$2:$G$26, 2), Sheet1!$G$3)</f>
        <v>0.18618000000000001</v>
      </c>
      <c r="N312" s="1">
        <f>'Electricity Rates'!$J$3</f>
        <v>0.19270000000000001</v>
      </c>
      <c r="O312" s="145">
        <f>L312-K312</f>
        <v>-5.3326610100829139</v>
      </c>
      <c r="P312">
        <f t="shared" si="27"/>
        <v>1.0276037766429775</v>
      </c>
      <c r="Q312">
        <f>IF(O312&gt;0, IF(Q311+O312*Variables!$B$5&lt;Variables!$B$4, Q311+O312*Variables!$B$5, Variables!$B$4), IF(Q311&gt;-O312, Q311+O312/Variables!$B$5, 0))</f>
        <v>57.348999156544139</v>
      </c>
      <c r="R312">
        <f>IF(O312&gt;0, 0, IF(Q311&gt;-O312, 0, -O312 - Q311*Variables!$B$5))</f>
        <v>0</v>
      </c>
      <c r="S312">
        <f t="shared" si="28"/>
        <v>0</v>
      </c>
      <c r="T312">
        <f t="shared" si="29"/>
        <v>0</v>
      </c>
    </row>
    <row r="313" spans="1:20" x14ac:dyDescent="0.3">
      <c r="A313" s="3">
        <f t="shared" si="24"/>
        <v>43113</v>
      </c>
      <c r="B313">
        <v>1</v>
      </c>
      <c r="C313">
        <v>13</v>
      </c>
      <c r="D313">
        <v>24</v>
      </c>
      <c r="E313">
        <v>0</v>
      </c>
      <c r="F313" s="1">
        <f>VLOOKUP(A313,Weather!$A$1:$E$366, 5)</f>
        <v>9.4339622641509482E-2</v>
      </c>
      <c r="G313" s="1">
        <f>VLOOKUP(D313, Winter!$A$1:$E$25, 2)</f>
        <v>272.72727272727298</v>
      </c>
      <c r="H313" s="1">
        <f>VLOOKUP(D313, Winter!$A$1:$E$25, 3)</f>
        <v>266.74195307023803</v>
      </c>
      <c r="I313" s="1">
        <f>VLOOKUP(D313, Winter!$A$1:$E$25, 5)</f>
        <v>285.04672897196201</v>
      </c>
      <c r="J313" s="1">
        <f t="shared" si="25"/>
        <v>285.04672897196201</v>
      </c>
      <c r="K313" s="47">
        <f t="shared" si="26"/>
        <v>5.3326610100829139</v>
      </c>
      <c r="L313" s="48">
        <f>Solar!K330/1000*Variables!$B$3</f>
        <v>0</v>
      </c>
      <c r="M313" s="1">
        <f>IF(E313=1, VLOOKUP(D313, Sheet1!$E$2:$G$26, 2), Sheet1!$G$3)</f>
        <v>0.18618000000000001</v>
      </c>
      <c r="N313" s="1">
        <f>'Electricity Rates'!$J$3</f>
        <v>0.19270000000000001</v>
      </c>
      <c r="O313" s="145">
        <f>L313-K313</f>
        <v>-5.3326610100829139</v>
      </c>
      <c r="P313">
        <f t="shared" si="27"/>
        <v>1.0276037766429775</v>
      </c>
      <c r="Q313">
        <f>IF(O313&gt;0, IF(Q312+O313*Variables!$B$5&lt;Variables!$B$4, Q312+O313*Variables!$B$5, Variables!$B$4), IF(Q312&gt;-O313, Q312+O313/Variables!$B$5, 0))</f>
        <v>51.675955528796358</v>
      </c>
      <c r="R313">
        <f>IF(O313&gt;0, 0, IF(Q312&gt;-O313, 0, -O313 - Q312*Variables!$B$5))</f>
        <v>0</v>
      </c>
      <c r="S313">
        <f t="shared" si="28"/>
        <v>0</v>
      </c>
      <c r="T313">
        <f t="shared" si="29"/>
        <v>0</v>
      </c>
    </row>
    <row r="314" spans="1:20" x14ac:dyDescent="0.3">
      <c r="A314" s="3">
        <f t="shared" si="24"/>
        <v>43114</v>
      </c>
      <c r="B314">
        <v>1</v>
      </c>
      <c r="C314">
        <v>14</v>
      </c>
      <c r="D314">
        <v>1</v>
      </c>
      <c r="E314">
        <v>0</v>
      </c>
      <c r="F314" s="1">
        <f>VLOOKUP(A314,Weather!$A$1:$E$366, 5)</f>
        <v>9.4339622641509482E-2</v>
      </c>
      <c r="G314" s="1">
        <f>VLOOKUP(D314, Winter!$A$1:$E$25, 2)</f>
        <v>281.81818181818198</v>
      </c>
      <c r="H314" s="1">
        <f>VLOOKUP(D314, Winter!$A$1:$E$25, 3)</f>
        <v>257.04002047196798</v>
      </c>
      <c r="I314" s="1">
        <f>VLOOKUP(D314, Winter!$A$1:$E$25, 5)</f>
        <v>266.355140186916</v>
      </c>
      <c r="J314" s="1">
        <f t="shared" si="25"/>
        <v>266.355140186916</v>
      </c>
      <c r="K314" s="47">
        <f t="shared" si="26"/>
        <v>4.9829783208971614</v>
      </c>
      <c r="L314" s="48">
        <f>Solar!K331/1000*Variables!$B$3</f>
        <v>0</v>
      </c>
      <c r="M314" s="1">
        <f>IF(E314=1, VLOOKUP(D314, Sheet1!$E$2:$G$26, 2), Sheet1!$G$3)</f>
        <v>0.18618000000000001</v>
      </c>
      <c r="N314" s="1">
        <f>'Electricity Rates'!$J$3</f>
        <v>0.19270000000000001</v>
      </c>
      <c r="O314" s="145">
        <f>L314-K314</f>
        <v>-4.9829783208971614</v>
      </c>
      <c r="P314">
        <f t="shared" si="27"/>
        <v>0.96021992243688303</v>
      </c>
      <c r="Q314">
        <f>IF(O314&gt;0, IF(Q313+O314*Variables!$B$5&lt;Variables!$B$4, Q313+O314*Variables!$B$5, Variables!$B$4), IF(Q313&gt;-O314, Q313+O314/Variables!$B$5, 0))</f>
        <v>46.374914761884483</v>
      </c>
      <c r="R314">
        <f>IF(O314&gt;0, 0, IF(Q313&gt;-O314, 0, -O314 - Q313*Variables!$B$5))</f>
        <v>0</v>
      </c>
      <c r="S314">
        <f t="shared" si="28"/>
        <v>0</v>
      </c>
      <c r="T314">
        <f t="shared" si="29"/>
        <v>0</v>
      </c>
    </row>
    <row r="315" spans="1:20" x14ac:dyDescent="0.3">
      <c r="A315" s="3">
        <f t="shared" si="24"/>
        <v>43114</v>
      </c>
      <c r="B315">
        <v>1</v>
      </c>
      <c r="C315">
        <v>14</v>
      </c>
      <c r="D315">
        <v>2</v>
      </c>
      <c r="E315">
        <v>0</v>
      </c>
      <c r="F315" s="1">
        <f>VLOOKUP(A315,Weather!$A$1:$E$366, 5)</f>
        <v>9.4339622641509482E-2</v>
      </c>
      <c r="G315" s="1">
        <f>VLOOKUP(D315, Winter!$A$1:$E$25, 2)</f>
        <v>282.10356994603501</v>
      </c>
      <c r="H315" s="1">
        <f>VLOOKUP(D315, Winter!$A$1:$E$25, 3)</f>
        <v>280.66066600651902</v>
      </c>
      <c r="I315" s="1">
        <f>VLOOKUP(D315, Winter!$A$1:$E$25, 5)</f>
        <v>285.04672897196201</v>
      </c>
      <c r="J315" s="1">
        <f t="shared" si="25"/>
        <v>285.04672897196201</v>
      </c>
      <c r="K315" s="47">
        <f t="shared" si="26"/>
        <v>5.3326610100829139</v>
      </c>
      <c r="L315" s="48">
        <f>Solar!K332/1000*Variables!$B$3</f>
        <v>0</v>
      </c>
      <c r="M315" s="1">
        <f>IF(E315=1, VLOOKUP(D315, Sheet1!$E$2:$G$26, 2), Sheet1!$G$3)</f>
        <v>0.18618000000000001</v>
      </c>
      <c r="N315" s="1">
        <f>'Electricity Rates'!$J$3</f>
        <v>0.19270000000000001</v>
      </c>
      <c r="O315" s="145">
        <f>L315-K315</f>
        <v>-5.3326610100829139</v>
      </c>
      <c r="P315">
        <f t="shared" si="27"/>
        <v>1.0276037766429775</v>
      </c>
      <c r="Q315">
        <f>IF(O315&gt;0, IF(Q314+O315*Variables!$B$5&lt;Variables!$B$4, Q314+O315*Variables!$B$5, Variables!$B$4), IF(Q314&gt;-O315, Q314+O315/Variables!$B$5, 0))</f>
        <v>40.701871134136702</v>
      </c>
      <c r="R315">
        <f>IF(O315&gt;0, 0, IF(Q314&gt;-O315, 0, -O315 - Q314*Variables!$B$5))</f>
        <v>0</v>
      </c>
      <c r="S315">
        <f t="shared" si="28"/>
        <v>0</v>
      </c>
      <c r="T315">
        <f t="shared" si="29"/>
        <v>0</v>
      </c>
    </row>
    <row r="316" spans="1:20" x14ac:dyDescent="0.3">
      <c r="A316" s="3">
        <f t="shared" si="24"/>
        <v>43114</v>
      </c>
      <c r="B316">
        <v>1</v>
      </c>
      <c r="C316">
        <v>14</v>
      </c>
      <c r="D316">
        <v>3</v>
      </c>
      <c r="E316">
        <v>0</v>
      </c>
      <c r="F316" s="1">
        <f>VLOOKUP(A316,Weather!$A$1:$E$366, 5)</f>
        <v>9.4339622641509482E-2</v>
      </c>
      <c r="G316" s="1">
        <f>VLOOKUP(D316, Winter!$A$1:$E$25, 2)</f>
        <v>282.300747198007</v>
      </c>
      <c r="H316" s="1">
        <f>VLOOKUP(D316, Winter!$A$1:$E$25, 3)</f>
        <v>272.72727272727298</v>
      </c>
      <c r="I316" s="1">
        <f>VLOOKUP(D316, Winter!$A$1:$E$25, 5)</f>
        <v>271.02803738317698</v>
      </c>
      <c r="J316" s="1">
        <f t="shared" si="25"/>
        <v>271.02803738317698</v>
      </c>
      <c r="K316" s="47">
        <f t="shared" si="26"/>
        <v>5.0703989931935904</v>
      </c>
      <c r="L316" s="48">
        <f>Solar!K333/1000*Variables!$B$3</f>
        <v>0</v>
      </c>
      <c r="M316" s="1">
        <f>IF(E316=1, VLOOKUP(D316, Sheet1!$E$2:$G$26, 2), Sheet1!$G$3)</f>
        <v>0.18618000000000001</v>
      </c>
      <c r="N316" s="1">
        <f>'Electricity Rates'!$J$3</f>
        <v>0.19270000000000001</v>
      </c>
      <c r="O316" s="145">
        <f>L316-K316</f>
        <v>-5.0703989931935904</v>
      </c>
      <c r="P316">
        <f t="shared" si="27"/>
        <v>0.97706588598840494</v>
      </c>
      <c r="Q316">
        <f>IF(O316&gt;0, IF(Q315+O316*Variables!$B$5&lt;Variables!$B$4, Q315+O316*Variables!$B$5, Variables!$B$4), IF(Q315&gt;-O316, Q315+O316/Variables!$B$5, 0))</f>
        <v>35.307829652015862</v>
      </c>
      <c r="R316">
        <f>IF(O316&gt;0, 0, IF(Q315&gt;-O316, 0, -O316 - Q315*Variables!$B$5))</f>
        <v>0</v>
      </c>
      <c r="S316">
        <f t="shared" si="28"/>
        <v>0</v>
      </c>
      <c r="T316">
        <f t="shared" si="29"/>
        <v>0</v>
      </c>
    </row>
    <row r="317" spans="1:20" x14ac:dyDescent="0.3">
      <c r="A317" s="3">
        <f t="shared" si="24"/>
        <v>43114</v>
      </c>
      <c r="B317">
        <v>1</v>
      </c>
      <c r="C317">
        <v>14</v>
      </c>
      <c r="D317">
        <v>4</v>
      </c>
      <c r="E317">
        <v>0</v>
      </c>
      <c r="F317" s="1">
        <f>VLOOKUP(A317,Weather!$A$1:$E$366, 5)</f>
        <v>9.4339622641509482E-2</v>
      </c>
      <c r="G317" s="1">
        <f>VLOOKUP(D317, Winter!$A$1:$E$25, 2)</f>
        <v>308.82074789439099</v>
      </c>
      <c r="H317" s="1">
        <f>VLOOKUP(D317, Winter!$A$1:$E$25, 3)</f>
        <v>281.81818181818198</v>
      </c>
      <c r="I317" s="1">
        <f>VLOOKUP(D317, Winter!$A$1:$E$25, 5)</f>
        <v>285.04672897196201</v>
      </c>
      <c r="J317" s="1">
        <f t="shared" si="25"/>
        <v>285.04672897196201</v>
      </c>
      <c r="K317" s="47">
        <f t="shared" si="26"/>
        <v>5.3326610100829139</v>
      </c>
      <c r="L317" s="48">
        <f>Solar!K334/1000*Variables!$B$3</f>
        <v>0</v>
      </c>
      <c r="M317" s="1">
        <f>IF(E317=1, VLOOKUP(D317, Sheet1!$E$2:$G$26, 2), Sheet1!$G$3)</f>
        <v>0.18618000000000001</v>
      </c>
      <c r="N317" s="1">
        <f>'Electricity Rates'!$J$3</f>
        <v>0.19270000000000001</v>
      </c>
      <c r="O317" s="145">
        <f>L317-K317</f>
        <v>-5.3326610100829139</v>
      </c>
      <c r="P317">
        <f t="shared" si="27"/>
        <v>1.0276037766429775</v>
      </c>
      <c r="Q317">
        <f>IF(O317&gt;0, IF(Q316+O317*Variables!$B$5&lt;Variables!$B$4, Q316+O317*Variables!$B$5, Variables!$B$4), IF(Q316&gt;-O317, Q316+O317/Variables!$B$5, 0))</f>
        <v>29.634786024268081</v>
      </c>
      <c r="R317">
        <f>IF(O317&gt;0, 0, IF(Q316&gt;-O317, 0, -O317 - Q316*Variables!$B$5))</f>
        <v>0</v>
      </c>
      <c r="S317">
        <f t="shared" si="28"/>
        <v>0</v>
      </c>
      <c r="T317">
        <f t="shared" si="29"/>
        <v>0</v>
      </c>
    </row>
    <row r="318" spans="1:20" x14ac:dyDescent="0.3">
      <c r="A318" s="3">
        <f t="shared" si="24"/>
        <v>43114</v>
      </c>
      <c r="B318">
        <v>1</v>
      </c>
      <c r="C318">
        <v>14</v>
      </c>
      <c r="D318">
        <v>5</v>
      </c>
      <c r="E318">
        <v>0</v>
      </c>
      <c r="F318" s="1">
        <f>VLOOKUP(A318,Weather!$A$1:$E$366, 5)</f>
        <v>9.4339622641509482E-2</v>
      </c>
      <c r="G318" s="1">
        <f>VLOOKUP(D318, Winter!$A$1:$E$25, 2)</f>
        <v>308.63160471300301</v>
      </c>
      <c r="H318" s="1">
        <f>VLOOKUP(D318, Winter!$A$1:$E$25, 3)</f>
        <v>300</v>
      </c>
      <c r="I318" s="1">
        <f>VLOOKUP(D318, Winter!$A$1:$E$25, 5)</f>
        <v>303.73831775700899</v>
      </c>
      <c r="J318" s="1">
        <f t="shared" si="25"/>
        <v>303.73831775700899</v>
      </c>
      <c r="K318" s="47">
        <f t="shared" si="26"/>
        <v>5.6823436992686851</v>
      </c>
      <c r="L318" s="48">
        <f>Solar!K335/1000*Variables!$B$3</f>
        <v>0</v>
      </c>
      <c r="M318" s="1">
        <f>IF(E318=1, VLOOKUP(D318, Sheet1!$E$2:$G$26, 2), Sheet1!$G$3)</f>
        <v>0.18618000000000001</v>
      </c>
      <c r="N318" s="1">
        <f>'Electricity Rates'!$J$3</f>
        <v>0.19270000000000001</v>
      </c>
      <c r="O318" s="145">
        <f>L318-K318</f>
        <v>-5.6823436992686851</v>
      </c>
      <c r="P318">
        <f t="shared" si="27"/>
        <v>1.0949876308490756</v>
      </c>
      <c r="Q318">
        <f>IF(O318&gt;0, IF(Q317+O318*Variables!$B$5&lt;Variables!$B$4, Q317+O318*Variables!$B$5, Variables!$B$4), IF(Q317&gt;-O318, Q317+O318/Variables!$B$5, 0))</f>
        <v>23.589739535684373</v>
      </c>
      <c r="R318">
        <f>IF(O318&gt;0, 0, IF(Q317&gt;-O318, 0, -O318 - Q317*Variables!$B$5))</f>
        <v>0</v>
      </c>
      <c r="S318">
        <f t="shared" si="28"/>
        <v>0</v>
      </c>
      <c r="T318">
        <f t="shared" si="29"/>
        <v>0</v>
      </c>
    </row>
    <row r="319" spans="1:20" x14ac:dyDescent="0.3">
      <c r="A319" s="3">
        <f t="shared" si="24"/>
        <v>43114</v>
      </c>
      <c r="B319">
        <v>1</v>
      </c>
      <c r="C319">
        <v>14</v>
      </c>
      <c r="D319">
        <v>6</v>
      </c>
      <c r="E319">
        <v>0</v>
      </c>
      <c r="F319" s="1">
        <f>VLOOKUP(A319,Weather!$A$1:$E$366, 5)</f>
        <v>9.4339622641509482E-2</v>
      </c>
      <c r="G319" s="1">
        <f>VLOOKUP(D319, Winter!$A$1:$E$25, 2)</f>
        <v>331.81818181818198</v>
      </c>
      <c r="H319" s="1">
        <f>VLOOKUP(D319, Winter!$A$1:$E$25, 3)</f>
        <v>317.955250948497</v>
      </c>
      <c r="I319" s="1">
        <f>VLOOKUP(D319, Winter!$A$1:$E$25, 5)</f>
        <v>322.42990654205602</v>
      </c>
      <c r="J319" s="1">
        <f t="shared" si="25"/>
        <v>322.42990654205602</v>
      </c>
      <c r="K319" s="47">
        <f t="shared" si="26"/>
        <v>6.0320263884544554</v>
      </c>
      <c r="L319" s="48">
        <f>Solar!K336/1000*Variables!$B$3</f>
        <v>0</v>
      </c>
      <c r="M319" s="1">
        <f>IF(E319=1, VLOOKUP(D319, Sheet1!$E$2:$G$26, 2), Sheet1!$G$3)</f>
        <v>0.18618000000000001</v>
      </c>
      <c r="N319" s="1">
        <f>'Electricity Rates'!$J$3</f>
        <v>0.19270000000000001</v>
      </c>
      <c r="O319" s="145">
        <f>L319-K319</f>
        <v>-6.0320263884544554</v>
      </c>
      <c r="P319">
        <f t="shared" si="27"/>
        <v>1.1623714850551736</v>
      </c>
      <c r="Q319">
        <f>IF(O319&gt;0, IF(Q318+O319*Variables!$B$5&lt;Variables!$B$4, Q318+O319*Variables!$B$5, Variables!$B$4), IF(Q318&gt;-O319, Q318+O319/Variables!$B$5, 0))</f>
        <v>17.172690186264738</v>
      </c>
      <c r="R319">
        <f>IF(O319&gt;0, 0, IF(Q318&gt;-O319, 0, -O319 - Q318*Variables!$B$5))</f>
        <v>0</v>
      </c>
      <c r="S319">
        <f t="shared" si="28"/>
        <v>0</v>
      </c>
      <c r="T319">
        <f t="shared" si="29"/>
        <v>0</v>
      </c>
    </row>
    <row r="320" spans="1:20" x14ac:dyDescent="0.3">
      <c r="A320" s="3">
        <f t="shared" si="24"/>
        <v>43114</v>
      </c>
      <c r="B320">
        <v>1</v>
      </c>
      <c r="C320">
        <v>14</v>
      </c>
      <c r="D320">
        <v>7</v>
      </c>
      <c r="E320">
        <v>0</v>
      </c>
      <c r="F320" s="1">
        <f>VLOOKUP(A320,Weather!$A$1:$E$366, 5)</f>
        <v>9.4339622641509482E-2</v>
      </c>
      <c r="G320" s="1">
        <f>VLOOKUP(D320, Winter!$A$1:$E$25, 2)</f>
        <v>445.45454545454498</v>
      </c>
      <c r="H320" s="1">
        <f>VLOOKUP(D320, Winter!$A$1:$E$25, 3)</f>
        <v>393.94630558862502</v>
      </c>
      <c r="I320" s="1">
        <f>VLOOKUP(D320, Winter!$A$1:$E$25, 5)</f>
        <v>313.08411214953298</v>
      </c>
      <c r="J320" s="1">
        <f t="shared" si="25"/>
        <v>313.08411214953298</v>
      </c>
      <c r="K320" s="47">
        <f t="shared" si="26"/>
        <v>5.8571850438615796</v>
      </c>
      <c r="L320" s="48">
        <f>Solar!K337/1000*Variables!$B$3</f>
        <v>0</v>
      </c>
      <c r="M320" s="1">
        <f>IF(E320=1, VLOOKUP(D320, Sheet1!$E$2:$G$26, 2), Sheet1!$G$3)</f>
        <v>0.18618000000000001</v>
      </c>
      <c r="N320" s="1">
        <f>'Electricity Rates'!$J$3</f>
        <v>0.19270000000000001</v>
      </c>
      <c r="O320" s="145">
        <f>L320-K320</f>
        <v>-5.8571850438615796</v>
      </c>
      <c r="P320">
        <f t="shared" si="27"/>
        <v>1.1286795579521265</v>
      </c>
      <c r="Q320">
        <f>IF(O320&gt;0, IF(Q319+O320*Variables!$B$5&lt;Variables!$B$4, Q319+O320*Variables!$B$5, Variables!$B$4), IF(Q319&gt;-O320, Q319+O320/Variables!$B$5, 0))</f>
        <v>10.941642267263058</v>
      </c>
      <c r="R320">
        <f>IF(O320&gt;0, 0, IF(Q319&gt;-O320, 0, -O320 - Q319*Variables!$B$5))</f>
        <v>0</v>
      </c>
      <c r="S320">
        <f t="shared" si="28"/>
        <v>0</v>
      </c>
      <c r="T320">
        <f t="shared" si="29"/>
        <v>0</v>
      </c>
    </row>
    <row r="321" spans="1:20" x14ac:dyDescent="0.3">
      <c r="A321" s="3">
        <f t="shared" si="24"/>
        <v>43114</v>
      </c>
      <c r="B321">
        <v>1</v>
      </c>
      <c r="C321">
        <v>14</v>
      </c>
      <c r="D321">
        <v>8</v>
      </c>
      <c r="E321">
        <v>0</v>
      </c>
      <c r="F321" s="1">
        <f>VLOOKUP(A321,Weather!$A$1:$E$366, 5)</f>
        <v>9.4339622641509482E-2</v>
      </c>
      <c r="G321" s="1">
        <f>VLOOKUP(D321, Winter!$A$1:$E$25, 2)</f>
        <v>654.54545454545405</v>
      </c>
      <c r="H321" s="1">
        <f>VLOOKUP(D321, Winter!$A$1:$E$25, 3)</f>
        <v>498.50910668787998</v>
      </c>
      <c r="I321" s="1">
        <f>VLOOKUP(D321, Winter!$A$1:$E$25, 5)</f>
        <v>294.39252336448601</v>
      </c>
      <c r="J321" s="1">
        <f t="shared" si="25"/>
        <v>294.39252336448601</v>
      </c>
      <c r="K321" s="47">
        <f t="shared" si="26"/>
        <v>5.5075023546758084</v>
      </c>
      <c r="L321" s="48">
        <f>Solar!K338/1000*Variables!$B$3</f>
        <v>1.02085</v>
      </c>
      <c r="M321" s="1">
        <f>IF(E321=1, VLOOKUP(D321, Sheet1!$E$2:$G$26, 2), Sheet1!$G$3)</f>
        <v>0.18618000000000001</v>
      </c>
      <c r="N321" s="1">
        <f>'Electricity Rates'!$J$3</f>
        <v>0.19270000000000001</v>
      </c>
      <c r="O321" s="145">
        <f>L321-K321</f>
        <v>-4.4866523546758081</v>
      </c>
      <c r="P321">
        <f t="shared" si="27"/>
        <v>1.0612957037460284</v>
      </c>
      <c r="Q321">
        <f>IF(O321&gt;0, IF(Q320+O321*Variables!$B$5&lt;Variables!$B$4, Q320+O321*Variables!$B$5, Variables!$B$4), IF(Q320&gt;-O321, Q320+O321/Variables!$B$5, 0))</f>
        <v>6.1686078473951769</v>
      </c>
      <c r="R321">
        <f>IF(O321&gt;0, 0, IF(Q320&gt;-O321, 0, -O321 - Q320*Variables!$B$5))</f>
        <v>0</v>
      </c>
      <c r="S321">
        <f t="shared" si="28"/>
        <v>0</v>
      </c>
      <c r="T321">
        <f t="shared" si="29"/>
        <v>0</v>
      </c>
    </row>
    <row r="322" spans="1:20" x14ac:dyDescent="0.3">
      <c r="A322" s="3">
        <f t="shared" si="24"/>
        <v>43114</v>
      </c>
      <c r="B322">
        <v>1</v>
      </c>
      <c r="C322">
        <v>14</v>
      </c>
      <c r="D322">
        <v>9</v>
      </c>
      <c r="E322">
        <v>0</v>
      </c>
      <c r="F322" s="1">
        <f>VLOOKUP(A322,Weather!$A$1:$E$366, 5)</f>
        <v>9.4339622641509482E-2</v>
      </c>
      <c r="G322" s="1">
        <f>VLOOKUP(D322, Winter!$A$1:$E$25, 2)</f>
        <v>801.59817351598099</v>
      </c>
      <c r="H322" s="1">
        <f>VLOOKUP(D322, Winter!$A$1:$E$25, 3)</f>
        <v>564.97068280688404</v>
      </c>
      <c r="I322" s="1">
        <f>VLOOKUP(D322, Winter!$A$1:$E$25, 5)</f>
        <v>313.08411214953298</v>
      </c>
      <c r="J322" s="1">
        <f t="shared" si="25"/>
        <v>313.08411214953298</v>
      </c>
      <c r="K322" s="47">
        <f t="shared" si="26"/>
        <v>5.8571850438615796</v>
      </c>
      <c r="L322" s="48">
        <f>Solar!K339/1000*Variables!$B$3</f>
        <v>3.0623</v>
      </c>
      <c r="M322" s="1">
        <f>IF(E322=1, VLOOKUP(D322, Sheet1!$E$2:$G$26, 2), Sheet1!$G$3)</f>
        <v>0.18618000000000001</v>
      </c>
      <c r="N322" s="1">
        <f>'Electricity Rates'!$J$3</f>
        <v>0.19270000000000001</v>
      </c>
      <c r="O322" s="145">
        <f>L322-K322</f>
        <v>-2.7948850438615795</v>
      </c>
      <c r="P322">
        <f t="shared" si="27"/>
        <v>1.1286795579521265</v>
      </c>
      <c r="Q322">
        <f>IF(O322&gt;0, IF(Q321+O322*Variables!$B$5&lt;Variables!$B$4, Q321+O322*Variables!$B$5, Variables!$B$4), IF(Q321&gt;-O322, Q321+O322/Variables!$B$5, 0))</f>
        <v>3.1953258858403046</v>
      </c>
      <c r="R322">
        <f>IF(O322&gt;0, 0, IF(Q321&gt;-O322, 0, -O322 - Q321*Variables!$B$5))</f>
        <v>0</v>
      </c>
      <c r="S322">
        <f t="shared" si="28"/>
        <v>0</v>
      </c>
      <c r="T322">
        <f t="shared" si="29"/>
        <v>0</v>
      </c>
    </row>
    <row r="323" spans="1:20" x14ac:dyDescent="0.3">
      <c r="A323" s="3">
        <f t="shared" ref="A323:A386" si="30">DATE(2018, B323, C323)</f>
        <v>43114</v>
      </c>
      <c r="B323">
        <v>1</v>
      </c>
      <c r="C323">
        <v>14</v>
      </c>
      <c r="D323">
        <v>10</v>
      </c>
      <c r="E323">
        <v>0</v>
      </c>
      <c r="F323" s="1">
        <f>VLOOKUP(A323,Weather!$A$1:$E$366, 5)</f>
        <v>9.4339622641509482E-2</v>
      </c>
      <c r="G323" s="1">
        <f>VLOOKUP(D323, Winter!$A$1:$E$25, 2)</f>
        <v>929.05770029057601</v>
      </c>
      <c r="H323" s="1">
        <f>VLOOKUP(D323, Winter!$A$1:$E$25, 3)</f>
        <v>583.82380756350199</v>
      </c>
      <c r="I323" s="1">
        <f>VLOOKUP(D323, Winter!$A$1:$E$25, 5)</f>
        <v>331.77570093457899</v>
      </c>
      <c r="J323" s="1">
        <f t="shared" ref="J323:J386" si="31">IF(E323=0, I323, H323 + (G323-H323)*F323)</f>
        <v>331.77570093457899</v>
      </c>
      <c r="K323" s="47">
        <f t="shared" ref="K323:K386" si="32">J323*1000/53453</f>
        <v>6.2068677330473312</v>
      </c>
      <c r="L323" s="48">
        <f>Solar!K340/1000*Variables!$B$3</f>
        <v>5.2603</v>
      </c>
      <c r="M323" s="1">
        <f>IF(E323=1, VLOOKUP(D323, Sheet1!$E$2:$G$26, 2), Sheet1!$G$3)</f>
        <v>0.18618000000000001</v>
      </c>
      <c r="N323" s="1">
        <f>'Electricity Rates'!$J$3</f>
        <v>0.19270000000000001</v>
      </c>
      <c r="O323" s="145">
        <f>L323-K323</f>
        <v>-0.94656773304733122</v>
      </c>
      <c r="P323">
        <f t="shared" ref="P323:P386" si="33">N323*K323</f>
        <v>1.1960634121582208</v>
      </c>
      <c r="Q323">
        <f>IF(O323&gt;0, IF(Q322+O323*Variables!$B$5&lt;Variables!$B$4, Q322+O323*Variables!$B$5, Variables!$B$4), IF(Q322&gt;-O323, Q322+O323/Variables!$B$5, 0))</f>
        <v>2.1883389357899521</v>
      </c>
      <c r="R323">
        <f>IF(O323&gt;0, 0, IF(Q322&gt;-O323, 0, -O323 - Q322*Variables!$B$5))</f>
        <v>0</v>
      </c>
      <c r="S323">
        <f t="shared" ref="S323:S386" si="34">R323*M323</f>
        <v>0</v>
      </c>
      <c r="T323">
        <f t="shared" ref="T323:T386" si="35">IF(AND(R323&gt;0, M323&gt;0.3), 1, 0)</f>
        <v>0</v>
      </c>
    </row>
    <row r="324" spans="1:20" x14ac:dyDescent="0.3">
      <c r="A324" s="3">
        <f t="shared" si="30"/>
        <v>43114</v>
      </c>
      <c r="B324">
        <v>1</v>
      </c>
      <c r="C324">
        <v>14</v>
      </c>
      <c r="D324">
        <v>11</v>
      </c>
      <c r="E324">
        <v>0</v>
      </c>
      <c r="F324" s="1">
        <f>VLOOKUP(A324,Weather!$A$1:$E$366, 5)</f>
        <v>9.4339622641509482E-2</v>
      </c>
      <c r="G324" s="1">
        <f>VLOOKUP(D324, Winter!$A$1:$E$25, 2)</f>
        <v>1001.98733914487</v>
      </c>
      <c r="H324" s="1">
        <f>VLOOKUP(D324, Winter!$A$1:$E$25, 3)</f>
        <v>602.66024321587895</v>
      </c>
      <c r="I324" s="1">
        <f>VLOOKUP(D324, Winter!$A$1:$E$25, 5)</f>
        <v>331.77570093457899</v>
      </c>
      <c r="J324" s="1">
        <f t="shared" si="31"/>
        <v>331.77570093457899</v>
      </c>
      <c r="K324" s="47">
        <f t="shared" si="32"/>
        <v>6.2068677330473312</v>
      </c>
      <c r="L324" s="48">
        <f>Solar!K341/1000*Variables!$B$3</f>
        <v>13.0939</v>
      </c>
      <c r="M324" s="1">
        <f>IF(E324=1, VLOOKUP(D324, Sheet1!$E$2:$G$26, 2), Sheet1!$G$3)</f>
        <v>0.18618000000000001</v>
      </c>
      <c r="N324" s="1">
        <f>'Electricity Rates'!$J$3</f>
        <v>0.19270000000000001</v>
      </c>
      <c r="O324" s="145">
        <f>L324-K324</f>
        <v>6.8870322669526685</v>
      </c>
      <c r="P324">
        <f t="shared" si="33"/>
        <v>1.1960634121582208</v>
      </c>
      <c r="Q324">
        <f>IF(O324&gt;0, IF(Q323+O324*Variables!$B$5&lt;Variables!$B$4, Q323+O324*Variables!$B$5, Variables!$B$4), IF(Q323&gt;-O324, Q323+O324/Variables!$B$5, 0))</f>
        <v>8.6621492667254607</v>
      </c>
      <c r="R324">
        <f>IF(O324&gt;0, 0, IF(Q323&gt;-O324, 0, -O324 - Q323*Variables!$B$5))</f>
        <v>0</v>
      </c>
      <c r="S324">
        <f t="shared" si="34"/>
        <v>0</v>
      </c>
      <c r="T324">
        <f t="shared" si="35"/>
        <v>0</v>
      </c>
    </row>
    <row r="325" spans="1:20" x14ac:dyDescent="0.3">
      <c r="A325" s="3">
        <f t="shared" si="30"/>
        <v>43114</v>
      </c>
      <c r="B325">
        <v>1</v>
      </c>
      <c r="C325">
        <v>14</v>
      </c>
      <c r="D325">
        <v>12</v>
      </c>
      <c r="E325">
        <v>0</v>
      </c>
      <c r="F325" s="1">
        <f>VLOOKUP(A325,Weather!$A$1:$E$366, 5)</f>
        <v>9.4339622641509482E-2</v>
      </c>
      <c r="G325" s="1">
        <f>VLOOKUP(D325, Winter!$A$1:$E$25, 2)</f>
        <v>1020.36633457866</v>
      </c>
      <c r="H325" s="1">
        <f>VLOOKUP(D325, Winter!$A$1:$E$25, 3)</f>
        <v>602.46553699974402</v>
      </c>
      <c r="I325" s="1">
        <f>VLOOKUP(D325, Winter!$A$1:$E$25, 5)</f>
        <v>327.10280373831802</v>
      </c>
      <c r="J325" s="1">
        <f t="shared" si="31"/>
        <v>327.10280373831802</v>
      </c>
      <c r="K325" s="47">
        <f t="shared" si="32"/>
        <v>6.1194470607509031</v>
      </c>
      <c r="L325" s="48">
        <f>Solar!K342/1000*Variables!$B$3</f>
        <v>9.3221500000000006</v>
      </c>
      <c r="M325" s="1">
        <f>IF(E325=1, VLOOKUP(D325, Sheet1!$E$2:$G$26, 2), Sheet1!$G$3)</f>
        <v>0.18618000000000001</v>
      </c>
      <c r="N325" s="1">
        <f>'Electricity Rates'!$J$3</f>
        <v>0.19270000000000001</v>
      </c>
      <c r="O325" s="145">
        <f>L325-K325</f>
        <v>3.2027029392490975</v>
      </c>
      <c r="P325">
        <f t="shared" si="33"/>
        <v>1.1792174486066991</v>
      </c>
      <c r="Q325">
        <f>IF(O325&gt;0, IF(Q324+O325*Variables!$B$5&lt;Variables!$B$4, Q324+O325*Variables!$B$5, Variables!$B$4), IF(Q324&gt;-O325, Q324+O325/Variables!$B$5, 0))</f>
        <v>11.672690029619613</v>
      </c>
      <c r="R325">
        <f>IF(O325&gt;0, 0, IF(Q324&gt;-O325, 0, -O325 - Q324*Variables!$B$5))</f>
        <v>0</v>
      </c>
      <c r="S325">
        <f t="shared" si="34"/>
        <v>0</v>
      </c>
      <c r="T325">
        <f t="shared" si="35"/>
        <v>0</v>
      </c>
    </row>
    <row r="326" spans="1:20" x14ac:dyDescent="0.3">
      <c r="A326" s="3">
        <f t="shared" si="30"/>
        <v>43114</v>
      </c>
      <c r="B326">
        <v>1</v>
      </c>
      <c r="C326">
        <v>14</v>
      </c>
      <c r="D326">
        <v>13</v>
      </c>
      <c r="E326">
        <v>0</v>
      </c>
      <c r="F326" s="1">
        <f>VLOOKUP(A326,Weather!$A$1:$E$366, 5)</f>
        <v>9.4339622641509482E-2</v>
      </c>
      <c r="G326" s="1">
        <f>VLOOKUP(D326, Winter!$A$1:$E$25, 2)</f>
        <v>1065.99730178497</v>
      </c>
      <c r="H326" s="1">
        <f>VLOOKUP(D326, Winter!$A$1:$E$25, 3)</f>
        <v>611.78362020049099</v>
      </c>
      <c r="I326" s="1">
        <f>VLOOKUP(D326, Winter!$A$1:$E$25, 5)</f>
        <v>322.42990654205602</v>
      </c>
      <c r="J326" s="1">
        <f t="shared" si="31"/>
        <v>322.42990654205602</v>
      </c>
      <c r="K326" s="47">
        <f t="shared" si="32"/>
        <v>6.0320263884544554</v>
      </c>
      <c r="L326" s="48">
        <f>Solar!K343/1000*Variables!$B$3</f>
        <v>29.297750000000001</v>
      </c>
      <c r="M326" s="1">
        <f>IF(E326=1, VLOOKUP(D326, Sheet1!$E$2:$G$26, 2), Sheet1!$G$3)</f>
        <v>0.18618000000000001</v>
      </c>
      <c r="N326" s="1">
        <f>'Electricity Rates'!$J$3</f>
        <v>0.19270000000000001</v>
      </c>
      <c r="O326" s="145">
        <f>L326-K326</f>
        <v>23.265723611545546</v>
      </c>
      <c r="P326">
        <f t="shared" si="33"/>
        <v>1.1623714850551736</v>
      </c>
      <c r="Q326">
        <f>IF(O326&gt;0, IF(Q325+O326*Variables!$B$5&lt;Variables!$B$4, Q325+O326*Variables!$B$5, Variables!$B$4), IF(Q325&gt;-O326, Q325+O326/Variables!$B$5, 0))</f>
        <v>33.542470224472424</v>
      </c>
      <c r="R326">
        <f>IF(O326&gt;0, 0, IF(Q325&gt;-O326, 0, -O326 - Q325*Variables!$B$5))</f>
        <v>0</v>
      </c>
      <c r="S326">
        <f t="shared" si="34"/>
        <v>0</v>
      </c>
      <c r="T326">
        <f t="shared" si="35"/>
        <v>0</v>
      </c>
    </row>
    <row r="327" spans="1:20" x14ac:dyDescent="0.3">
      <c r="A327" s="3">
        <f t="shared" si="30"/>
        <v>43114</v>
      </c>
      <c r="B327">
        <v>1</v>
      </c>
      <c r="C327">
        <v>14</v>
      </c>
      <c r="D327">
        <v>14</v>
      </c>
      <c r="E327">
        <v>0</v>
      </c>
      <c r="F327" s="1">
        <f>VLOOKUP(A327,Weather!$A$1:$E$366, 5)</f>
        <v>9.4339622641509482E-2</v>
      </c>
      <c r="G327" s="1">
        <f>VLOOKUP(D327, Winter!$A$1:$E$25, 2)</f>
        <v>1084.3762972187601</v>
      </c>
      <c r="H327" s="1">
        <f>VLOOKUP(D327, Winter!$A$1:$E$25, 3)</f>
        <v>611.59447701910301</v>
      </c>
      <c r="I327" s="1">
        <f>VLOOKUP(D327, Winter!$A$1:$E$25, 5)</f>
        <v>303.73831775700899</v>
      </c>
      <c r="J327" s="1">
        <f t="shared" si="31"/>
        <v>303.73831775700899</v>
      </c>
      <c r="K327" s="47">
        <f t="shared" si="32"/>
        <v>5.6823436992686851</v>
      </c>
      <c r="L327" s="48">
        <f>Solar!K344/1000*Variables!$B$3</f>
        <v>23.717700000000001</v>
      </c>
      <c r="M327" s="1">
        <f>IF(E327=1, VLOOKUP(D327, Sheet1!$E$2:$G$26, 2), Sheet1!$G$3)</f>
        <v>0.18618000000000001</v>
      </c>
      <c r="N327" s="1">
        <f>'Electricity Rates'!$J$3</f>
        <v>0.19270000000000001</v>
      </c>
      <c r="O327" s="145">
        <f>L327-K327</f>
        <v>18.035356300731316</v>
      </c>
      <c r="P327">
        <f t="shared" si="33"/>
        <v>1.0949876308490756</v>
      </c>
      <c r="Q327">
        <f>IF(O327&gt;0, IF(Q326+O327*Variables!$B$5&lt;Variables!$B$4, Q326+O327*Variables!$B$5, Variables!$B$4), IF(Q326&gt;-O327, Q326+O327/Variables!$B$5, 0))</f>
        <v>50.49570514715986</v>
      </c>
      <c r="R327">
        <f>IF(O327&gt;0, 0, IF(Q326&gt;-O327, 0, -O327 - Q326*Variables!$B$5))</f>
        <v>0</v>
      </c>
      <c r="S327">
        <f t="shared" si="34"/>
        <v>0</v>
      </c>
      <c r="T327">
        <f t="shared" si="35"/>
        <v>0</v>
      </c>
    </row>
    <row r="328" spans="1:20" x14ac:dyDescent="0.3">
      <c r="A328" s="3">
        <f t="shared" si="30"/>
        <v>43114</v>
      </c>
      <c r="B328">
        <v>1</v>
      </c>
      <c r="C328">
        <v>14</v>
      </c>
      <c r="D328">
        <v>15</v>
      </c>
      <c r="E328">
        <v>0</v>
      </c>
      <c r="F328" s="1">
        <f>VLOOKUP(A328,Weather!$A$1:$E$366, 5)</f>
        <v>9.4339622641509482E-2</v>
      </c>
      <c r="G328" s="1">
        <f>VLOOKUP(D328, Winter!$A$1:$E$25, 2)</f>
        <v>1093.6540058115399</v>
      </c>
      <c r="H328" s="1">
        <f>VLOOKUP(D328, Winter!$A$1:$E$25, 3)</f>
        <v>601.87029228184497</v>
      </c>
      <c r="I328" s="1">
        <f>VLOOKUP(D328, Winter!$A$1:$E$25, 5)</f>
        <v>271.02803738317698</v>
      </c>
      <c r="J328" s="1">
        <f t="shared" si="31"/>
        <v>271.02803738317698</v>
      </c>
      <c r="K328" s="47">
        <f t="shared" si="32"/>
        <v>5.0703989931935904</v>
      </c>
      <c r="L328" s="48">
        <f>Solar!K345/1000*Variables!$B$3</f>
        <v>18.12415</v>
      </c>
      <c r="M328" s="1">
        <f>IF(E328=1, VLOOKUP(D328, Sheet1!$E$2:$G$26, 2), Sheet1!$G$3)</f>
        <v>0.18618000000000001</v>
      </c>
      <c r="N328" s="1">
        <f>'Electricity Rates'!$J$3</f>
        <v>0.19270000000000001</v>
      </c>
      <c r="O328" s="145">
        <f>L328-K328</f>
        <v>13.05375100680641</v>
      </c>
      <c r="P328">
        <f t="shared" si="33"/>
        <v>0.97706588598840494</v>
      </c>
      <c r="Q328">
        <f>IF(O328&gt;0, IF(Q327+O328*Variables!$B$5&lt;Variables!$B$4, Q327+O328*Variables!$B$5, Variables!$B$4), IF(Q327&gt;-O328, Q327+O328/Variables!$B$5, 0))</f>
        <v>62.766231093557884</v>
      </c>
      <c r="R328">
        <f>IF(O328&gt;0, 0, IF(Q327&gt;-O328, 0, -O328 - Q327*Variables!$B$5))</f>
        <v>0</v>
      </c>
      <c r="S328">
        <f t="shared" si="34"/>
        <v>0</v>
      </c>
      <c r="T328">
        <f t="shared" si="35"/>
        <v>0</v>
      </c>
    </row>
    <row r="329" spans="1:20" x14ac:dyDescent="0.3">
      <c r="A329" s="3">
        <f t="shared" si="30"/>
        <v>43114</v>
      </c>
      <c r="B329">
        <v>1</v>
      </c>
      <c r="C329">
        <v>14</v>
      </c>
      <c r="D329">
        <v>16</v>
      </c>
      <c r="E329">
        <v>0</v>
      </c>
      <c r="F329" s="1">
        <f>VLOOKUP(A329,Weather!$A$1:$E$366, 5)</f>
        <v>9.4339622641509482E-2</v>
      </c>
      <c r="G329" s="1">
        <f>VLOOKUP(D329, Winter!$A$1:$E$25, 2)</f>
        <v>1039.2953507679499</v>
      </c>
      <c r="H329" s="1">
        <f>VLOOKUP(D329, Winter!$A$1:$E$25, 3)</f>
        <v>558.82352941176396</v>
      </c>
      <c r="I329" s="1">
        <f>VLOOKUP(D329, Winter!$A$1:$E$25, 5)</f>
        <v>252.336448598131</v>
      </c>
      <c r="J329" s="1">
        <f t="shared" si="31"/>
        <v>252.336448598131</v>
      </c>
      <c r="K329" s="47">
        <f t="shared" si="32"/>
        <v>4.7207163040078388</v>
      </c>
      <c r="L329" s="48">
        <f>Solar!K346/1000*Variables!$B$3</f>
        <v>4.0004499999999998</v>
      </c>
      <c r="M329" s="1">
        <f>IF(E329=1, VLOOKUP(D329, Sheet1!$E$2:$G$26, 2), Sheet1!$G$3)</f>
        <v>0.18618000000000001</v>
      </c>
      <c r="N329" s="1">
        <f>'Electricity Rates'!$J$3</f>
        <v>0.19270000000000001</v>
      </c>
      <c r="O329" s="145">
        <f>L329-K329</f>
        <v>-0.72026630400783898</v>
      </c>
      <c r="P329">
        <f t="shared" si="33"/>
        <v>0.90968203178231055</v>
      </c>
      <c r="Q329">
        <f>IF(O329&gt;0, IF(Q328+O329*Variables!$B$5&lt;Variables!$B$4, Q328+O329*Variables!$B$5, Variables!$B$4), IF(Q328&gt;-O329, Q328+O329/Variables!$B$5, 0))</f>
        <v>61.999990344613373</v>
      </c>
      <c r="R329">
        <f>IF(O329&gt;0, 0, IF(Q328&gt;-O329, 0, -O329 - Q328*Variables!$B$5))</f>
        <v>0</v>
      </c>
      <c r="S329">
        <f t="shared" si="34"/>
        <v>0</v>
      </c>
      <c r="T329">
        <f t="shared" si="35"/>
        <v>0</v>
      </c>
    </row>
    <row r="330" spans="1:20" x14ac:dyDescent="0.3">
      <c r="A330" s="3">
        <f t="shared" si="30"/>
        <v>43114</v>
      </c>
      <c r="B330">
        <v>1</v>
      </c>
      <c r="C330">
        <v>14</v>
      </c>
      <c r="D330">
        <v>17</v>
      </c>
      <c r="E330">
        <v>0</v>
      </c>
      <c r="F330" s="1">
        <f>VLOOKUP(A330,Weather!$A$1:$E$366, 5)</f>
        <v>9.4339622641509482E-2</v>
      </c>
      <c r="G330" s="1">
        <f>VLOOKUP(D330, Winter!$A$1:$E$25, 2)</f>
        <v>889.47696139476898</v>
      </c>
      <c r="H330" s="1">
        <f>VLOOKUP(D330, Winter!$A$1:$E$25, 3)</f>
        <v>506.24728802056097</v>
      </c>
      <c r="I330" s="1">
        <f>VLOOKUP(D330, Winter!$A$1:$E$25, 5)</f>
        <v>228.971962616822</v>
      </c>
      <c r="J330" s="1">
        <f t="shared" si="31"/>
        <v>228.971962616822</v>
      </c>
      <c r="K330" s="47">
        <f t="shared" si="32"/>
        <v>4.28361294252562</v>
      </c>
      <c r="L330" s="48">
        <f>Solar!K347/1000*Variables!$B$3</f>
        <v>2.1825000000000001</v>
      </c>
      <c r="M330" s="1">
        <f>IF(E330=1, VLOOKUP(D330, Sheet1!$E$2:$G$26, 2), Sheet1!$G$3)</f>
        <v>0.18618000000000001</v>
      </c>
      <c r="N330" s="1">
        <f>'Electricity Rates'!$J$3</f>
        <v>0.19270000000000001</v>
      </c>
      <c r="O330" s="145">
        <f>L330-K330</f>
        <v>-2.1011129425256199</v>
      </c>
      <c r="P330">
        <f t="shared" si="33"/>
        <v>0.82545221402468705</v>
      </c>
      <c r="Q330">
        <f>IF(O330&gt;0, IF(Q329+O330*Variables!$B$5&lt;Variables!$B$4, Q329+O330*Variables!$B$5, Variables!$B$4), IF(Q329&gt;-O330, Q329+O330/Variables!$B$5, 0))</f>
        <v>59.764763810011651</v>
      </c>
      <c r="R330">
        <f>IF(O330&gt;0, 0, IF(Q329&gt;-O330, 0, -O330 - Q329*Variables!$B$5))</f>
        <v>0</v>
      </c>
      <c r="S330">
        <f t="shared" si="34"/>
        <v>0</v>
      </c>
      <c r="T330">
        <f t="shared" si="35"/>
        <v>0</v>
      </c>
    </row>
    <row r="331" spans="1:20" x14ac:dyDescent="0.3">
      <c r="A331" s="3">
        <f t="shared" si="30"/>
        <v>43114</v>
      </c>
      <c r="B331">
        <v>1</v>
      </c>
      <c r="C331">
        <v>14</v>
      </c>
      <c r="D331">
        <v>18</v>
      </c>
      <c r="E331">
        <v>0</v>
      </c>
      <c r="F331" s="1">
        <f>VLOOKUP(A331,Weather!$A$1:$E$366, 5)</f>
        <v>9.4339622641509482E-2</v>
      </c>
      <c r="G331" s="1">
        <f>VLOOKUP(D331, Winter!$A$1:$E$25, 2)</f>
        <v>689.67932752179297</v>
      </c>
      <c r="H331" s="1">
        <f>VLOOKUP(D331, Winter!$A$1:$E$25, 3)</f>
        <v>477.48083534529701</v>
      </c>
      <c r="I331" s="1">
        <f>VLOOKUP(D331, Winter!$A$1:$E$25, 5)</f>
        <v>257.009345794392</v>
      </c>
      <c r="J331" s="1">
        <f t="shared" si="31"/>
        <v>257.009345794392</v>
      </c>
      <c r="K331" s="47">
        <f t="shared" si="32"/>
        <v>4.808136976304267</v>
      </c>
      <c r="L331" s="48">
        <f>Solar!K348/1000*Variables!$B$3</f>
        <v>0</v>
      </c>
      <c r="M331" s="1">
        <f>IF(E331=1, VLOOKUP(D331, Sheet1!$E$2:$G$26, 2), Sheet1!$G$3)</f>
        <v>0.18618000000000001</v>
      </c>
      <c r="N331" s="1">
        <f>'Electricity Rates'!$J$3</f>
        <v>0.19270000000000001</v>
      </c>
      <c r="O331" s="145">
        <f>L331-K331</f>
        <v>-4.808136976304267</v>
      </c>
      <c r="P331">
        <f t="shared" si="33"/>
        <v>0.92652799533383234</v>
      </c>
      <c r="Q331">
        <f>IF(O331&gt;0, IF(Q330+O331*Variables!$B$5&lt;Variables!$B$4, Q330+O331*Variables!$B$5, Variables!$B$4), IF(Q330&gt;-O331, Q330+O331/Variables!$B$5, 0))</f>
        <v>54.64972447351775</v>
      </c>
      <c r="R331">
        <f>IF(O331&gt;0, 0, IF(Q330&gt;-O331, 0, -O331 - Q330*Variables!$B$5))</f>
        <v>0</v>
      </c>
      <c r="S331">
        <f t="shared" si="34"/>
        <v>0</v>
      </c>
      <c r="T331">
        <f t="shared" si="35"/>
        <v>0</v>
      </c>
    </row>
    <row r="332" spans="1:20" x14ac:dyDescent="0.3">
      <c r="A332" s="3">
        <f t="shared" si="30"/>
        <v>43114</v>
      </c>
      <c r="B332">
        <v>1</v>
      </c>
      <c r="C332">
        <v>14</v>
      </c>
      <c r="D332">
        <v>19</v>
      </c>
      <c r="E332">
        <v>0</v>
      </c>
      <c r="F332" s="1">
        <f>VLOOKUP(A332,Weather!$A$1:$E$366, 5)</f>
        <v>9.4339622641509482E-2</v>
      </c>
      <c r="G332" s="1">
        <f>VLOOKUP(D332, Winter!$A$1:$E$25, 2)</f>
        <v>503.50249066002402</v>
      </c>
      <c r="H332" s="1">
        <f>VLOOKUP(D332, Winter!$A$1:$E$25, 3)</f>
        <v>367.75553800108997</v>
      </c>
      <c r="I332" s="1">
        <f>VLOOKUP(D332, Winter!$A$1:$E$25, 5)</f>
        <v>266.355140186916</v>
      </c>
      <c r="J332" s="1">
        <f t="shared" si="31"/>
        <v>266.355140186916</v>
      </c>
      <c r="K332" s="47">
        <f t="shared" si="32"/>
        <v>4.9829783208971614</v>
      </c>
      <c r="L332" s="48">
        <f>Solar!K349/1000*Variables!$B$3</f>
        <v>0</v>
      </c>
      <c r="M332" s="1">
        <f>IF(E332=1, VLOOKUP(D332, Sheet1!$E$2:$G$26, 2), Sheet1!$G$3)</f>
        <v>0.18618000000000001</v>
      </c>
      <c r="N332" s="1">
        <f>'Electricity Rates'!$J$3</f>
        <v>0.19270000000000001</v>
      </c>
      <c r="O332" s="145">
        <f>L332-K332</f>
        <v>-4.9829783208971614</v>
      </c>
      <c r="P332">
        <f t="shared" si="33"/>
        <v>0.96021992243688303</v>
      </c>
      <c r="Q332">
        <f>IF(O332&gt;0, IF(Q331+O332*Variables!$B$5&lt;Variables!$B$4, Q331+O332*Variables!$B$5, Variables!$B$4), IF(Q331&gt;-O332, Q331+O332/Variables!$B$5, 0))</f>
        <v>49.348683706605875</v>
      </c>
      <c r="R332">
        <f>IF(O332&gt;0, 0, IF(Q331&gt;-O332, 0, -O332 - Q331*Variables!$B$5))</f>
        <v>0</v>
      </c>
      <c r="S332">
        <f t="shared" si="34"/>
        <v>0</v>
      </c>
      <c r="T332">
        <f t="shared" si="35"/>
        <v>0</v>
      </c>
    </row>
    <row r="333" spans="1:20" x14ac:dyDescent="0.3">
      <c r="A333" s="3">
        <f t="shared" si="30"/>
        <v>43114</v>
      </c>
      <c r="B333">
        <v>1</v>
      </c>
      <c r="C333">
        <v>14</v>
      </c>
      <c r="D333">
        <v>20</v>
      </c>
      <c r="E333">
        <v>0</v>
      </c>
      <c r="F333" s="1">
        <f>VLOOKUP(A333,Weather!$A$1:$E$366, 5)</f>
        <v>9.4339622641509482E-2</v>
      </c>
      <c r="G333" s="1">
        <f>VLOOKUP(D333, Winter!$A$1:$E$25, 2)</f>
        <v>385.507471980074</v>
      </c>
      <c r="H333" s="1">
        <f>VLOOKUP(D333, Winter!$A$1:$E$25, 3)</f>
        <v>329.45960680470398</v>
      </c>
      <c r="I333" s="1">
        <f>VLOOKUP(D333, Winter!$A$1:$E$25, 5)</f>
        <v>275.70093457943898</v>
      </c>
      <c r="J333" s="1">
        <f t="shared" si="31"/>
        <v>275.70093457943898</v>
      </c>
      <c r="K333" s="47">
        <f t="shared" si="32"/>
        <v>5.1578196654900381</v>
      </c>
      <c r="L333" s="48">
        <f>Solar!K350/1000*Variables!$B$3</f>
        <v>0</v>
      </c>
      <c r="M333" s="1">
        <f>IF(E333=1, VLOOKUP(D333, Sheet1!$E$2:$G$26, 2), Sheet1!$G$3)</f>
        <v>0.18618000000000001</v>
      </c>
      <c r="N333" s="1">
        <f>'Electricity Rates'!$J$3</f>
        <v>0.19270000000000001</v>
      </c>
      <c r="O333" s="145">
        <f>L333-K333</f>
        <v>-5.1578196654900381</v>
      </c>
      <c r="P333">
        <f t="shared" si="33"/>
        <v>0.99391184953993039</v>
      </c>
      <c r="Q333">
        <f>IF(O333&gt;0, IF(Q332+O333*Variables!$B$5&lt;Variables!$B$4, Q332+O333*Variables!$B$5, Variables!$B$4), IF(Q332&gt;-O333, Q332+O333/Variables!$B$5, 0))</f>
        <v>43.861641509276048</v>
      </c>
      <c r="R333">
        <f>IF(O333&gt;0, 0, IF(Q332&gt;-O333, 0, -O333 - Q332*Variables!$B$5))</f>
        <v>0</v>
      </c>
      <c r="S333">
        <f t="shared" si="34"/>
        <v>0</v>
      </c>
      <c r="T333">
        <f t="shared" si="35"/>
        <v>0</v>
      </c>
    </row>
    <row r="334" spans="1:20" x14ac:dyDescent="0.3">
      <c r="A334" s="3">
        <f t="shared" si="30"/>
        <v>43114</v>
      </c>
      <c r="B334">
        <v>1</v>
      </c>
      <c r="C334">
        <v>14</v>
      </c>
      <c r="D334">
        <v>21</v>
      </c>
      <c r="E334">
        <v>0</v>
      </c>
      <c r="F334" s="1">
        <f>VLOOKUP(A334,Weather!$A$1:$E$366, 5)</f>
        <v>9.4339622641509482E-2</v>
      </c>
      <c r="G334" s="1">
        <f>VLOOKUP(D334, Winter!$A$1:$E$25, 2)</f>
        <v>340.23972602739599</v>
      </c>
      <c r="H334" s="1">
        <f>VLOOKUP(D334, Winter!$A$1:$E$25, 3)</f>
        <v>286.390591795636</v>
      </c>
      <c r="I334" s="1">
        <f>VLOOKUP(D334, Winter!$A$1:$E$25, 5)</f>
        <v>289.71962616822401</v>
      </c>
      <c r="J334" s="1">
        <f t="shared" si="31"/>
        <v>289.71962616822401</v>
      </c>
      <c r="K334" s="47">
        <f t="shared" si="32"/>
        <v>5.4200816823793616</v>
      </c>
      <c r="L334" s="48">
        <f>Solar!K351/1000*Variables!$B$3</f>
        <v>0</v>
      </c>
      <c r="M334" s="1">
        <f>IF(E334=1, VLOOKUP(D334, Sheet1!$E$2:$G$26, 2), Sheet1!$G$3)</f>
        <v>0.18618000000000001</v>
      </c>
      <c r="N334" s="1">
        <f>'Electricity Rates'!$J$3</f>
        <v>0.19270000000000001</v>
      </c>
      <c r="O334" s="145">
        <f>L334-K334</f>
        <v>-5.4200816823793616</v>
      </c>
      <c r="P334">
        <f t="shared" si="33"/>
        <v>1.044449740194503</v>
      </c>
      <c r="Q334">
        <f>IF(O334&gt;0, IF(Q333+O334*Variables!$B$5&lt;Variables!$B$4, Q333+O334*Variables!$B$5, Variables!$B$4), IF(Q333&gt;-O334, Q333+O334/Variables!$B$5, 0))</f>
        <v>38.09559716631928</v>
      </c>
      <c r="R334">
        <f>IF(O334&gt;0, 0, IF(Q333&gt;-O334, 0, -O334 - Q333*Variables!$B$5))</f>
        <v>0</v>
      </c>
      <c r="S334">
        <f t="shared" si="34"/>
        <v>0</v>
      </c>
      <c r="T334">
        <f t="shared" si="35"/>
        <v>0</v>
      </c>
    </row>
    <row r="335" spans="1:20" x14ac:dyDescent="0.3">
      <c r="A335" s="3">
        <f t="shared" si="30"/>
        <v>43114</v>
      </c>
      <c r="B335">
        <v>1</v>
      </c>
      <c r="C335">
        <v>14</v>
      </c>
      <c r="D335">
        <v>22</v>
      </c>
      <c r="E335">
        <v>0</v>
      </c>
      <c r="F335" s="1">
        <f>VLOOKUP(A335,Weather!$A$1:$E$366, 5)</f>
        <v>9.4339622641509482E-2</v>
      </c>
      <c r="G335" s="1">
        <f>VLOOKUP(D335, Winter!$A$1:$E$25, 2)</f>
        <v>300</v>
      </c>
      <c r="H335" s="1">
        <f>VLOOKUP(D335, Winter!$A$1:$E$25, 3)</f>
        <v>271.915575384683</v>
      </c>
      <c r="I335" s="1">
        <f>VLOOKUP(D335, Winter!$A$1:$E$25, 5)</f>
        <v>285.04672897196201</v>
      </c>
      <c r="J335" s="1">
        <f t="shared" si="31"/>
        <v>285.04672897196201</v>
      </c>
      <c r="K335" s="47">
        <f t="shared" si="32"/>
        <v>5.3326610100829139</v>
      </c>
      <c r="L335" s="48">
        <f>Solar!K352/1000*Variables!$B$3</f>
        <v>0</v>
      </c>
      <c r="M335" s="1">
        <f>IF(E335=1, VLOOKUP(D335, Sheet1!$E$2:$G$26, 2), Sheet1!$G$3)</f>
        <v>0.18618000000000001</v>
      </c>
      <c r="N335" s="1">
        <f>'Electricity Rates'!$J$3</f>
        <v>0.19270000000000001</v>
      </c>
      <c r="O335" s="145">
        <f>L335-K335</f>
        <v>-5.3326610100829139</v>
      </c>
      <c r="P335">
        <f t="shared" si="33"/>
        <v>1.0276037766429775</v>
      </c>
      <c r="Q335">
        <f>IF(O335&gt;0, IF(Q334+O335*Variables!$B$5&lt;Variables!$B$4, Q334+O335*Variables!$B$5, Variables!$B$4), IF(Q334&gt;-O335, Q334+O335/Variables!$B$5, 0))</f>
        <v>32.422553538571499</v>
      </c>
      <c r="R335">
        <f>IF(O335&gt;0, 0, IF(Q334&gt;-O335, 0, -O335 - Q334*Variables!$B$5))</f>
        <v>0</v>
      </c>
      <c r="S335">
        <f t="shared" si="34"/>
        <v>0</v>
      </c>
      <c r="T335">
        <f t="shared" si="35"/>
        <v>0</v>
      </c>
    </row>
    <row r="336" spans="1:20" x14ac:dyDescent="0.3">
      <c r="A336" s="3">
        <f t="shared" si="30"/>
        <v>43114</v>
      </c>
      <c r="B336">
        <v>1</v>
      </c>
      <c r="C336">
        <v>14</v>
      </c>
      <c r="D336">
        <v>23</v>
      </c>
      <c r="E336">
        <v>0</v>
      </c>
      <c r="F336" s="1">
        <f>VLOOKUP(A336,Weather!$A$1:$E$366, 5)</f>
        <v>9.4339622641509482E-2</v>
      </c>
      <c r="G336" s="1">
        <f>VLOOKUP(D336, Winter!$A$1:$E$25, 2)</f>
        <v>290.90909090909099</v>
      </c>
      <c r="H336" s="1">
        <f>VLOOKUP(D336, Winter!$A$1:$E$25, 3)</f>
        <v>266.95334839061297</v>
      </c>
      <c r="I336" s="1">
        <f>VLOOKUP(D336, Winter!$A$1:$E$25, 5)</f>
        <v>285.04672897196201</v>
      </c>
      <c r="J336" s="1">
        <f t="shared" si="31"/>
        <v>285.04672897196201</v>
      </c>
      <c r="K336" s="47">
        <f t="shared" si="32"/>
        <v>5.3326610100829139</v>
      </c>
      <c r="L336" s="48">
        <f>Solar!K353/1000*Variables!$B$3</f>
        <v>0</v>
      </c>
      <c r="M336" s="1">
        <f>IF(E336=1, VLOOKUP(D336, Sheet1!$E$2:$G$26, 2), Sheet1!$G$3)</f>
        <v>0.18618000000000001</v>
      </c>
      <c r="N336" s="1">
        <f>'Electricity Rates'!$J$3</f>
        <v>0.19270000000000001</v>
      </c>
      <c r="O336" s="145">
        <f>L336-K336</f>
        <v>-5.3326610100829139</v>
      </c>
      <c r="P336">
        <f t="shared" si="33"/>
        <v>1.0276037766429775</v>
      </c>
      <c r="Q336">
        <f>IF(O336&gt;0, IF(Q335+O336*Variables!$B$5&lt;Variables!$B$4, Q335+O336*Variables!$B$5, Variables!$B$4), IF(Q335&gt;-O336, Q335+O336/Variables!$B$5, 0))</f>
        <v>26.749509910823718</v>
      </c>
      <c r="R336">
        <f>IF(O336&gt;0, 0, IF(Q335&gt;-O336, 0, -O336 - Q335*Variables!$B$5))</f>
        <v>0</v>
      </c>
      <c r="S336">
        <f t="shared" si="34"/>
        <v>0</v>
      </c>
      <c r="T336">
        <f t="shared" si="35"/>
        <v>0</v>
      </c>
    </row>
    <row r="337" spans="1:20" x14ac:dyDescent="0.3">
      <c r="A337" s="3">
        <f t="shared" si="30"/>
        <v>43114</v>
      </c>
      <c r="B337">
        <v>1</v>
      </c>
      <c r="C337">
        <v>14</v>
      </c>
      <c r="D337">
        <v>24</v>
      </c>
      <c r="E337">
        <v>0</v>
      </c>
      <c r="F337" s="1">
        <f>VLOOKUP(A337,Weather!$A$1:$E$366, 5)</f>
        <v>9.4339622641509482E-2</v>
      </c>
      <c r="G337" s="1">
        <f>VLOOKUP(D337, Winter!$A$1:$E$25, 2)</f>
        <v>272.72727272727298</v>
      </c>
      <c r="H337" s="1">
        <f>VLOOKUP(D337, Winter!$A$1:$E$25, 3)</f>
        <v>266.74195307023803</v>
      </c>
      <c r="I337" s="1">
        <f>VLOOKUP(D337, Winter!$A$1:$E$25, 5)</f>
        <v>285.04672897196201</v>
      </c>
      <c r="J337" s="1">
        <f t="shared" si="31"/>
        <v>285.04672897196201</v>
      </c>
      <c r="K337" s="47">
        <f t="shared" si="32"/>
        <v>5.3326610100829139</v>
      </c>
      <c r="L337" s="48">
        <f>Solar!K354/1000*Variables!$B$3</f>
        <v>0</v>
      </c>
      <c r="M337" s="1">
        <f>IF(E337=1, VLOOKUP(D337, Sheet1!$E$2:$G$26, 2), Sheet1!$G$3)</f>
        <v>0.18618000000000001</v>
      </c>
      <c r="N337" s="1">
        <f>'Electricity Rates'!$J$3</f>
        <v>0.19270000000000001</v>
      </c>
      <c r="O337" s="145">
        <f>L337-K337</f>
        <v>-5.3326610100829139</v>
      </c>
      <c r="P337">
        <f t="shared" si="33"/>
        <v>1.0276037766429775</v>
      </c>
      <c r="Q337">
        <f>IF(O337&gt;0, IF(Q336+O337*Variables!$B$5&lt;Variables!$B$4, Q336+O337*Variables!$B$5, Variables!$B$4), IF(Q336&gt;-O337, Q336+O337/Variables!$B$5, 0))</f>
        <v>21.076466283075938</v>
      </c>
      <c r="R337">
        <f>IF(O337&gt;0, 0, IF(Q336&gt;-O337, 0, -O337 - Q336*Variables!$B$5))</f>
        <v>0</v>
      </c>
      <c r="S337">
        <f t="shared" si="34"/>
        <v>0</v>
      </c>
      <c r="T337">
        <f t="shared" si="35"/>
        <v>0</v>
      </c>
    </row>
    <row r="338" spans="1:20" x14ac:dyDescent="0.3">
      <c r="A338" s="3">
        <f t="shared" si="30"/>
        <v>43115</v>
      </c>
      <c r="B338">
        <v>1</v>
      </c>
      <c r="C338">
        <v>15</v>
      </c>
      <c r="D338">
        <v>1</v>
      </c>
      <c r="E338">
        <v>1</v>
      </c>
      <c r="F338" s="1">
        <f>VLOOKUP(A338,Weather!$A$1:$E$366, 5)</f>
        <v>0.11320754716981166</v>
      </c>
      <c r="G338" s="1">
        <f>VLOOKUP(D338, Winter!$A$1:$E$25, 2)</f>
        <v>281.81818181818198</v>
      </c>
      <c r="H338" s="1">
        <f>VLOOKUP(D338, Winter!$A$1:$E$25, 3)</f>
        <v>257.04002047196798</v>
      </c>
      <c r="I338" s="1">
        <f>VLOOKUP(D338, Winter!$A$1:$E$25, 5)</f>
        <v>266.355140186916</v>
      </c>
      <c r="J338" s="1">
        <f t="shared" si="31"/>
        <v>259.84509534135071</v>
      </c>
      <c r="K338" s="47">
        <f t="shared" si="32"/>
        <v>4.8611882465221914</v>
      </c>
      <c r="L338" s="48">
        <f>Solar!K355/1000*Variables!$B$3</f>
        <v>0</v>
      </c>
      <c r="M338" s="1">
        <f>IF(E338=1, VLOOKUP(D338, Sheet1!$E$2:$G$26, 2), Sheet1!$G$3)</f>
        <v>0.18618000000000001</v>
      </c>
      <c r="N338" s="1">
        <f>'Electricity Rates'!$J$3</f>
        <v>0.19270000000000001</v>
      </c>
      <c r="O338" s="145">
        <f>L338-K338</f>
        <v>-4.8611882465221914</v>
      </c>
      <c r="P338">
        <f t="shared" si="33"/>
        <v>0.9367509751048263</v>
      </c>
      <c r="Q338">
        <f>IF(O338&gt;0, IF(Q337+O338*Variables!$B$5&lt;Variables!$B$4, Q337+O338*Variables!$B$5, Variables!$B$4), IF(Q337&gt;-O338, Q337+O338/Variables!$B$5, 0))</f>
        <v>15.904989425073605</v>
      </c>
      <c r="R338">
        <f>IF(O338&gt;0, 0, IF(Q337&gt;-O338, 0, -O338 - Q337*Variables!$B$5))</f>
        <v>0</v>
      </c>
      <c r="S338">
        <f t="shared" si="34"/>
        <v>0</v>
      </c>
      <c r="T338">
        <f t="shared" si="35"/>
        <v>0</v>
      </c>
    </row>
    <row r="339" spans="1:20" x14ac:dyDescent="0.3">
      <c r="A339" s="3">
        <f t="shared" si="30"/>
        <v>43115</v>
      </c>
      <c r="B339">
        <v>1</v>
      </c>
      <c r="C339">
        <v>15</v>
      </c>
      <c r="D339">
        <v>2</v>
      </c>
      <c r="E339">
        <v>1</v>
      </c>
      <c r="F339" s="1">
        <f>VLOOKUP(A339,Weather!$A$1:$E$366, 5)</f>
        <v>0.11320754716981166</v>
      </c>
      <c r="G339" s="1">
        <f>VLOOKUP(D339, Winter!$A$1:$E$25, 2)</f>
        <v>282.10356994603501</v>
      </c>
      <c r="H339" s="1">
        <f>VLOOKUP(D339, Winter!$A$1:$E$25, 3)</f>
        <v>280.66066600651902</v>
      </c>
      <c r="I339" s="1">
        <f>VLOOKUP(D339, Winter!$A$1:$E$25, 5)</f>
        <v>285.04672897196201</v>
      </c>
      <c r="J339" s="1">
        <f t="shared" si="31"/>
        <v>280.82401362231326</v>
      </c>
      <c r="K339" s="47">
        <f t="shared" si="32"/>
        <v>5.253662350519396</v>
      </c>
      <c r="L339" s="48">
        <f>Solar!K356/1000*Variables!$B$3</f>
        <v>0</v>
      </c>
      <c r="M339" s="1">
        <f>IF(E339=1, VLOOKUP(D339, Sheet1!$E$2:$G$26, 2), Sheet1!$G$3)</f>
        <v>0.18618000000000001</v>
      </c>
      <c r="N339" s="1">
        <f>'Electricity Rates'!$J$3</f>
        <v>0.19270000000000001</v>
      </c>
      <c r="O339" s="145">
        <f>L339-K339</f>
        <v>-5.253662350519396</v>
      </c>
      <c r="P339">
        <f t="shared" si="33"/>
        <v>1.0123807349450877</v>
      </c>
      <c r="Q339">
        <f>IF(O339&gt;0, IF(Q338+O339*Variables!$B$5&lt;Variables!$B$4, Q338+O339*Variables!$B$5, Variables!$B$4), IF(Q338&gt;-O339, Q338+O339/Variables!$B$5, 0))</f>
        <v>10.315986924521056</v>
      </c>
      <c r="R339">
        <f>IF(O339&gt;0, 0, IF(Q338&gt;-O339, 0, -O339 - Q338*Variables!$B$5))</f>
        <v>0</v>
      </c>
      <c r="S339">
        <f t="shared" si="34"/>
        <v>0</v>
      </c>
      <c r="T339">
        <f t="shared" si="35"/>
        <v>0</v>
      </c>
    </row>
    <row r="340" spans="1:20" x14ac:dyDescent="0.3">
      <c r="A340" s="3">
        <f t="shared" si="30"/>
        <v>43115</v>
      </c>
      <c r="B340">
        <v>1</v>
      </c>
      <c r="C340">
        <v>15</v>
      </c>
      <c r="D340">
        <v>3</v>
      </c>
      <c r="E340">
        <v>1</v>
      </c>
      <c r="F340" s="1">
        <f>VLOOKUP(A340,Weather!$A$1:$E$366, 5)</f>
        <v>0.11320754716981166</v>
      </c>
      <c r="G340" s="1">
        <f>VLOOKUP(D340, Winter!$A$1:$E$25, 2)</f>
        <v>282.300747198007</v>
      </c>
      <c r="H340" s="1">
        <f>VLOOKUP(D340, Winter!$A$1:$E$25, 3)</f>
        <v>272.72727272727298</v>
      </c>
      <c r="I340" s="1">
        <f>VLOOKUP(D340, Winter!$A$1:$E$25, 5)</f>
        <v>271.02803738317698</v>
      </c>
      <c r="J340" s="1">
        <f t="shared" si="31"/>
        <v>273.81106228999761</v>
      </c>
      <c r="K340" s="47">
        <f t="shared" si="32"/>
        <v>5.1224638895851982</v>
      </c>
      <c r="L340" s="48">
        <f>Solar!K357/1000*Variables!$B$3</f>
        <v>0</v>
      </c>
      <c r="M340" s="1">
        <f>IF(E340=1, VLOOKUP(D340, Sheet1!$E$2:$G$26, 2), Sheet1!$G$3)</f>
        <v>0.18618000000000001</v>
      </c>
      <c r="N340" s="1">
        <f>'Electricity Rates'!$J$3</f>
        <v>0.19270000000000001</v>
      </c>
      <c r="O340" s="145">
        <f>L340-K340</f>
        <v>-5.1224638895851982</v>
      </c>
      <c r="P340">
        <f t="shared" si="33"/>
        <v>0.98709879152306779</v>
      </c>
      <c r="Q340">
        <f>IF(O340&gt;0, IF(Q339+O340*Variables!$B$5&lt;Variables!$B$4, Q339+O340*Variables!$B$5, Variables!$B$4), IF(Q339&gt;-O340, Q339+O340/Variables!$B$5, 0))</f>
        <v>4.8665572547495684</v>
      </c>
      <c r="R340">
        <f>IF(O340&gt;0, 0, IF(Q339&gt;-O340, 0, -O340 - Q339*Variables!$B$5))</f>
        <v>0</v>
      </c>
      <c r="S340">
        <f t="shared" si="34"/>
        <v>0</v>
      </c>
      <c r="T340">
        <f t="shared" si="35"/>
        <v>0</v>
      </c>
    </row>
    <row r="341" spans="1:20" x14ac:dyDescent="0.3">
      <c r="A341" s="3">
        <f t="shared" si="30"/>
        <v>43115</v>
      </c>
      <c r="B341">
        <v>1</v>
      </c>
      <c r="C341">
        <v>15</v>
      </c>
      <c r="D341">
        <v>4</v>
      </c>
      <c r="E341">
        <v>1</v>
      </c>
      <c r="F341" s="1">
        <f>VLOOKUP(A341,Weather!$A$1:$E$366, 5)</f>
        <v>0.11320754716981166</v>
      </c>
      <c r="G341" s="1">
        <f>VLOOKUP(D341, Winter!$A$1:$E$25, 2)</f>
        <v>308.82074789439099</v>
      </c>
      <c r="H341" s="1">
        <f>VLOOKUP(D341, Winter!$A$1:$E$25, 3)</f>
        <v>281.81818181818198</v>
      </c>
      <c r="I341" s="1">
        <f>VLOOKUP(D341, Winter!$A$1:$E$25, 5)</f>
        <v>285.04672897196201</v>
      </c>
      <c r="J341" s="1">
        <f t="shared" si="31"/>
        <v>284.87507609096036</v>
      </c>
      <c r="K341" s="47">
        <f t="shared" si="32"/>
        <v>5.3294497238875342</v>
      </c>
      <c r="L341" s="48">
        <f>Solar!K358/1000*Variables!$B$3</f>
        <v>0</v>
      </c>
      <c r="M341" s="1">
        <f>IF(E341=1, VLOOKUP(D341, Sheet1!$E$2:$G$26, 2), Sheet1!$G$3)</f>
        <v>0.18618000000000001</v>
      </c>
      <c r="N341" s="1">
        <f>'Electricity Rates'!$J$3</f>
        <v>0.19270000000000001</v>
      </c>
      <c r="O341" s="145">
        <f>L341-K341</f>
        <v>-5.3294497238875342</v>
      </c>
      <c r="P341">
        <f t="shared" si="33"/>
        <v>1.0269849617931279</v>
      </c>
      <c r="Q341">
        <f>IF(O341&gt;0, IF(Q340+O341*Variables!$B$5&lt;Variables!$B$4, Q340+O341*Variables!$B$5, Variables!$B$4), IF(Q340&gt;-O341, Q340+O341/Variables!$B$5, 0))</f>
        <v>0</v>
      </c>
      <c r="R341">
        <f>IF(O341&gt;0, 0, IF(Q340&gt;-O341, 0, -O341 - Q340*Variables!$B$5))</f>
        <v>0.7548859044229399</v>
      </c>
      <c r="S341">
        <f t="shared" si="34"/>
        <v>0.14054465768546295</v>
      </c>
      <c r="T341">
        <f t="shared" si="35"/>
        <v>0</v>
      </c>
    </row>
    <row r="342" spans="1:20" x14ac:dyDescent="0.3">
      <c r="A342" s="3">
        <f t="shared" si="30"/>
        <v>43115</v>
      </c>
      <c r="B342">
        <v>1</v>
      </c>
      <c r="C342">
        <v>15</v>
      </c>
      <c r="D342">
        <v>5</v>
      </c>
      <c r="E342">
        <v>1</v>
      </c>
      <c r="F342" s="1">
        <f>VLOOKUP(A342,Weather!$A$1:$E$366, 5)</f>
        <v>0.11320754716981166</v>
      </c>
      <c r="G342" s="1">
        <f>VLOOKUP(D342, Winter!$A$1:$E$25, 2)</f>
        <v>308.63160471300301</v>
      </c>
      <c r="H342" s="1">
        <f>VLOOKUP(D342, Winter!$A$1:$E$25, 3)</f>
        <v>300</v>
      </c>
      <c r="I342" s="1">
        <f>VLOOKUP(D342, Winter!$A$1:$E$25, 5)</f>
        <v>303.73831775700899</v>
      </c>
      <c r="J342" s="1">
        <f t="shared" si="31"/>
        <v>300.97716279769844</v>
      </c>
      <c r="K342" s="47">
        <f t="shared" si="32"/>
        <v>5.6306879463771624</v>
      </c>
      <c r="L342" s="48">
        <f>Solar!K359/1000*Variables!$B$3</f>
        <v>0</v>
      </c>
      <c r="M342" s="1">
        <f>IF(E342=1, VLOOKUP(D342, Sheet1!$E$2:$G$26, 2), Sheet1!$G$3)</f>
        <v>0.18618000000000001</v>
      </c>
      <c r="N342" s="1">
        <f>'Electricity Rates'!$J$3</f>
        <v>0.19270000000000001</v>
      </c>
      <c r="O342" s="145">
        <f>L342-K342</f>
        <v>-5.6306879463771624</v>
      </c>
      <c r="P342">
        <f t="shared" si="33"/>
        <v>1.0850335672668792</v>
      </c>
      <c r="Q342">
        <f>IF(O342&gt;0, IF(Q341+O342*Variables!$B$5&lt;Variables!$B$4, Q341+O342*Variables!$B$5, Variables!$B$4), IF(Q341&gt;-O342, Q341+O342/Variables!$B$5, 0))</f>
        <v>0</v>
      </c>
      <c r="R342">
        <f>IF(O342&gt;0, 0, IF(Q341&gt;-O342, 0, -O342 - Q341*Variables!$B$5))</f>
        <v>5.6306879463771624</v>
      </c>
      <c r="S342">
        <f t="shared" si="34"/>
        <v>1.0483214818565001</v>
      </c>
      <c r="T342">
        <f t="shared" si="35"/>
        <v>0</v>
      </c>
    </row>
    <row r="343" spans="1:20" x14ac:dyDescent="0.3">
      <c r="A343" s="3">
        <f t="shared" si="30"/>
        <v>43115</v>
      </c>
      <c r="B343">
        <v>1</v>
      </c>
      <c r="C343">
        <v>15</v>
      </c>
      <c r="D343">
        <v>6</v>
      </c>
      <c r="E343">
        <v>1</v>
      </c>
      <c r="F343" s="1">
        <f>VLOOKUP(A343,Weather!$A$1:$E$366, 5)</f>
        <v>0.11320754716981166</v>
      </c>
      <c r="G343" s="1">
        <f>VLOOKUP(D343, Winter!$A$1:$E$25, 2)</f>
        <v>331.81818181818198</v>
      </c>
      <c r="H343" s="1">
        <f>VLOOKUP(D343, Winter!$A$1:$E$25, 3)</f>
        <v>317.955250948497</v>
      </c>
      <c r="I343" s="1">
        <f>VLOOKUP(D343, Winter!$A$1:$E$25, 5)</f>
        <v>322.42990654205602</v>
      </c>
      <c r="J343" s="1">
        <f t="shared" si="31"/>
        <v>319.52463934883872</v>
      </c>
      <c r="K343" s="47">
        <f t="shared" si="32"/>
        <v>5.9776745804508389</v>
      </c>
      <c r="L343" s="48">
        <f>Solar!K360/1000*Variables!$B$3</f>
        <v>0</v>
      </c>
      <c r="M343" s="1">
        <f>IF(E343=1, VLOOKUP(D343, Sheet1!$E$2:$G$26, 2), Sheet1!$G$3)</f>
        <v>0.18618000000000001</v>
      </c>
      <c r="N343" s="1">
        <f>'Electricity Rates'!$J$3</f>
        <v>0.19270000000000001</v>
      </c>
      <c r="O343" s="145">
        <f>L343-K343</f>
        <v>-5.9776745804508389</v>
      </c>
      <c r="P343">
        <f t="shared" si="33"/>
        <v>1.1518978916528768</v>
      </c>
      <c r="Q343">
        <f>IF(O343&gt;0, IF(Q342+O343*Variables!$B$5&lt;Variables!$B$4, Q342+O343*Variables!$B$5, Variables!$B$4), IF(Q342&gt;-O343, Q342+O343/Variables!$B$5, 0))</f>
        <v>0</v>
      </c>
      <c r="R343">
        <f>IF(O343&gt;0, 0, IF(Q342&gt;-O343, 0, -O343 - Q342*Variables!$B$5))</f>
        <v>5.9776745804508389</v>
      </c>
      <c r="S343">
        <f t="shared" si="34"/>
        <v>1.1129234533883372</v>
      </c>
      <c r="T343">
        <f t="shared" si="35"/>
        <v>0</v>
      </c>
    </row>
    <row r="344" spans="1:20" x14ac:dyDescent="0.3">
      <c r="A344" s="3">
        <f t="shared" si="30"/>
        <v>43115</v>
      </c>
      <c r="B344">
        <v>1</v>
      </c>
      <c r="C344">
        <v>15</v>
      </c>
      <c r="D344">
        <v>7</v>
      </c>
      <c r="E344">
        <v>1</v>
      </c>
      <c r="F344" s="1">
        <f>VLOOKUP(A344,Weather!$A$1:$E$366, 5)</f>
        <v>0.11320754716981166</v>
      </c>
      <c r="G344" s="1">
        <f>VLOOKUP(D344, Winter!$A$1:$E$25, 2)</f>
        <v>445.45454545454498</v>
      </c>
      <c r="H344" s="1">
        <f>VLOOKUP(D344, Winter!$A$1:$E$25, 3)</f>
        <v>393.94630558862502</v>
      </c>
      <c r="I344" s="1">
        <f>VLOOKUP(D344, Winter!$A$1:$E$25, 5)</f>
        <v>313.08411214953298</v>
      </c>
      <c r="J344" s="1">
        <f t="shared" si="31"/>
        <v>399.77742708288014</v>
      </c>
      <c r="K344" s="47">
        <f t="shared" si="32"/>
        <v>7.4790456491287696</v>
      </c>
      <c r="L344" s="48">
        <f>Solar!K361/1000*Variables!$B$3</f>
        <v>0</v>
      </c>
      <c r="M344" s="1">
        <f>IF(E344=1, VLOOKUP(D344, Sheet1!$E$2:$G$26, 2), Sheet1!$G$3)</f>
        <v>0.18618000000000001</v>
      </c>
      <c r="N344" s="1">
        <f>'Electricity Rates'!$J$3</f>
        <v>0.19270000000000001</v>
      </c>
      <c r="O344" s="145">
        <f>L344-K344</f>
        <v>-7.4790456491287696</v>
      </c>
      <c r="P344">
        <f t="shared" si="33"/>
        <v>1.441212096587114</v>
      </c>
      <c r="Q344">
        <f>IF(O344&gt;0, IF(Q343+O344*Variables!$B$5&lt;Variables!$B$4, Q343+O344*Variables!$B$5, Variables!$B$4), IF(Q343&gt;-O344, Q343+O344/Variables!$B$5, 0))</f>
        <v>0</v>
      </c>
      <c r="R344">
        <f>IF(O344&gt;0, 0, IF(Q343&gt;-O344, 0, -O344 - Q343*Variables!$B$5))</f>
        <v>7.4790456491287696</v>
      </c>
      <c r="S344">
        <f t="shared" si="34"/>
        <v>1.3924487189547945</v>
      </c>
      <c r="T344">
        <f t="shared" si="35"/>
        <v>0</v>
      </c>
    </row>
    <row r="345" spans="1:20" x14ac:dyDescent="0.3">
      <c r="A345" s="3">
        <f t="shared" si="30"/>
        <v>43115</v>
      </c>
      <c r="B345">
        <v>1</v>
      </c>
      <c r="C345">
        <v>15</v>
      </c>
      <c r="D345">
        <v>8</v>
      </c>
      <c r="E345">
        <v>1</v>
      </c>
      <c r="F345" s="1">
        <f>VLOOKUP(A345,Weather!$A$1:$E$366, 5)</f>
        <v>0.11320754716981166</v>
      </c>
      <c r="G345" s="1">
        <f>VLOOKUP(D345, Winter!$A$1:$E$25, 2)</f>
        <v>654.54545454545405</v>
      </c>
      <c r="H345" s="1">
        <f>VLOOKUP(D345, Winter!$A$1:$E$25, 3)</f>
        <v>498.50910668787998</v>
      </c>
      <c r="I345" s="1">
        <f>VLOOKUP(D345, Winter!$A$1:$E$25, 5)</f>
        <v>294.39252336448601</v>
      </c>
      <c r="J345" s="1">
        <f t="shared" si="31"/>
        <v>516.17359889817146</v>
      </c>
      <c r="K345" s="47">
        <f t="shared" si="32"/>
        <v>9.6565880099932926</v>
      </c>
      <c r="L345" s="48">
        <f>Solar!K362/1000*Variables!$B$3</f>
        <v>0.53415000000000001</v>
      </c>
      <c r="M345" s="1">
        <f>IF(E345=1, VLOOKUP(D345, Sheet1!$E$2:$G$26, 2), Sheet1!$G$3)</f>
        <v>0.18618000000000001</v>
      </c>
      <c r="N345" s="1">
        <f>'Electricity Rates'!$J$3</f>
        <v>0.19270000000000001</v>
      </c>
      <c r="O345" s="145">
        <f>L345-K345</f>
        <v>-9.1224380099932922</v>
      </c>
      <c r="P345">
        <f t="shared" si="33"/>
        <v>1.8608245095257077</v>
      </c>
      <c r="Q345">
        <f>IF(O345&gt;0, IF(Q344+O345*Variables!$B$5&lt;Variables!$B$4, Q344+O345*Variables!$B$5, Variables!$B$4), IF(Q344&gt;-O345, Q344+O345/Variables!$B$5, 0))</f>
        <v>0</v>
      </c>
      <c r="R345">
        <f>IF(O345&gt;0, 0, IF(Q344&gt;-O345, 0, -O345 - Q344*Variables!$B$5))</f>
        <v>9.1224380099932922</v>
      </c>
      <c r="S345">
        <f t="shared" si="34"/>
        <v>1.6984155087005512</v>
      </c>
      <c r="T345">
        <f t="shared" si="35"/>
        <v>0</v>
      </c>
    </row>
    <row r="346" spans="1:20" x14ac:dyDescent="0.3">
      <c r="A346" s="3">
        <f t="shared" si="30"/>
        <v>43115</v>
      </c>
      <c r="B346">
        <v>1</v>
      </c>
      <c r="C346">
        <v>15</v>
      </c>
      <c r="D346">
        <v>9</v>
      </c>
      <c r="E346">
        <v>1</v>
      </c>
      <c r="F346" s="1">
        <f>VLOOKUP(A346,Weather!$A$1:$E$366, 5)</f>
        <v>0.11320754716981166</v>
      </c>
      <c r="G346" s="1">
        <f>VLOOKUP(D346, Winter!$A$1:$E$25, 2)</f>
        <v>801.59817351598099</v>
      </c>
      <c r="H346" s="1">
        <f>VLOOKUP(D346, Winter!$A$1:$E$25, 3)</f>
        <v>564.97068280688404</v>
      </c>
      <c r="I346" s="1">
        <f>VLOOKUP(D346, Winter!$A$1:$E$25, 5)</f>
        <v>313.08411214953298</v>
      </c>
      <c r="J346" s="1">
        <f t="shared" si="31"/>
        <v>591.75870062300828</v>
      </c>
      <c r="K346" s="47">
        <f t="shared" si="32"/>
        <v>11.070635897386644</v>
      </c>
      <c r="L346" s="48">
        <f>Solar!K363/1000*Variables!$B$3</f>
        <v>6.8588499999999994</v>
      </c>
      <c r="M346" s="1">
        <f>IF(E346=1, VLOOKUP(D346, Sheet1!$E$2:$G$26, 2), Sheet1!$G$3)</f>
        <v>0.20441999999999999</v>
      </c>
      <c r="N346" s="1">
        <f>'Electricity Rates'!$J$3</f>
        <v>0.19270000000000001</v>
      </c>
      <c r="O346" s="145">
        <f>L346-K346</f>
        <v>-4.2117858973866449</v>
      </c>
      <c r="P346">
        <f t="shared" si="33"/>
        <v>2.1333115374264064</v>
      </c>
      <c r="Q346">
        <f>IF(O346&gt;0, IF(Q345+O346*Variables!$B$5&lt;Variables!$B$4, Q345+O346*Variables!$B$5, Variables!$B$4), IF(Q345&gt;-O346, Q345+O346/Variables!$B$5, 0))</f>
        <v>0</v>
      </c>
      <c r="R346">
        <f>IF(O346&gt;0, 0, IF(Q345&gt;-O346, 0, -O346 - Q345*Variables!$B$5))</f>
        <v>4.2117858973866449</v>
      </c>
      <c r="S346">
        <f t="shared" si="34"/>
        <v>0.86097327314377792</v>
      </c>
      <c r="T346">
        <f t="shared" si="35"/>
        <v>0</v>
      </c>
    </row>
    <row r="347" spans="1:20" x14ac:dyDescent="0.3">
      <c r="A347" s="3">
        <f t="shared" si="30"/>
        <v>43115</v>
      </c>
      <c r="B347">
        <v>1</v>
      </c>
      <c r="C347">
        <v>15</v>
      </c>
      <c r="D347">
        <v>10</v>
      </c>
      <c r="E347">
        <v>1</v>
      </c>
      <c r="F347" s="1">
        <f>VLOOKUP(A347,Weather!$A$1:$E$366, 5)</f>
        <v>0.11320754716981166</v>
      </c>
      <c r="G347" s="1">
        <f>VLOOKUP(D347, Winter!$A$1:$E$25, 2)</f>
        <v>929.05770029057601</v>
      </c>
      <c r="H347" s="1">
        <f>VLOOKUP(D347, Winter!$A$1:$E$25, 3)</f>
        <v>583.82380756350199</v>
      </c>
      <c r="I347" s="1">
        <f>VLOOKUP(D347, Winter!$A$1:$E$25, 5)</f>
        <v>331.77570093457899</v>
      </c>
      <c r="J347" s="1">
        <f t="shared" si="31"/>
        <v>622.90688975901992</v>
      </c>
      <c r="K347" s="47">
        <f t="shared" si="32"/>
        <v>11.653356963295231</v>
      </c>
      <c r="L347" s="48">
        <f>Solar!K364/1000*Variables!$B$3</f>
        <v>15.777649999999998</v>
      </c>
      <c r="M347" s="1">
        <f>IF(E347=1, VLOOKUP(D347, Sheet1!$E$2:$G$26, 2), Sheet1!$G$3)</f>
        <v>0.20441999999999999</v>
      </c>
      <c r="N347" s="1">
        <f>'Electricity Rates'!$J$3</f>
        <v>0.19270000000000001</v>
      </c>
      <c r="O347" s="145">
        <f>L347-K347</f>
        <v>4.124293036704767</v>
      </c>
      <c r="P347">
        <f t="shared" si="33"/>
        <v>2.2456018868269911</v>
      </c>
      <c r="Q347">
        <f>IF(O347&gt;0, IF(Q346+O347*Variables!$B$5&lt;Variables!$B$4, Q346+O347*Variables!$B$5, Variables!$B$4), IF(Q346&gt;-O347, Q346+O347/Variables!$B$5, 0))</f>
        <v>3.8768354545024808</v>
      </c>
      <c r="R347">
        <f>IF(O347&gt;0, 0, IF(Q346&gt;-O347, 0, -O347 - Q346*Variables!$B$5))</f>
        <v>0</v>
      </c>
      <c r="S347">
        <f t="shared" si="34"/>
        <v>0</v>
      </c>
      <c r="T347">
        <f t="shared" si="35"/>
        <v>0</v>
      </c>
    </row>
    <row r="348" spans="1:20" x14ac:dyDescent="0.3">
      <c r="A348" s="3">
        <f t="shared" si="30"/>
        <v>43115</v>
      </c>
      <c r="B348">
        <v>1</v>
      </c>
      <c r="C348">
        <v>15</v>
      </c>
      <c r="D348">
        <v>11</v>
      </c>
      <c r="E348">
        <v>1</v>
      </c>
      <c r="F348" s="1">
        <f>VLOOKUP(A348,Weather!$A$1:$E$366, 5)</f>
        <v>0.11320754716981166</v>
      </c>
      <c r="G348" s="1">
        <f>VLOOKUP(D348, Winter!$A$1:$E$25, 2)</f>
        <v>1001.98733914487</v>
      </c>
      <c r="H348" s="1">
        <f>VLOOKUP(D348, Winter!$A$1:$E$25, 3)</f>
        <v>602.66024321587895</v>
      </c>
      <c r="I348" s="1">
        <f>VLOOKUP(D348, Winter!$A$1:$E$25, 5)</f>
        <v>331.77570093457899</v>
      </c>
      <c r="J348" s="1">
        <f t="shared" si="31"/>
        <v>647.86708426444409</v>
      </c>
      <c r="K348" s="47">
        <f t="shared" si="32"/>
        <v>12.120312877938453</v>
      </c>
      <c r="L348" s="48">
        <f>Solar!K365/1000*Variables!$B$3</f>
        <v>22.7837</v>
      </c>
      <c r="M348" s="1">
        <f>IF(E348=1, VLOOKUP(D348, Sheet1!$E$2:$G$26, 2), Sheet1!$G$3)</f>
        <v>0.20441999999999999</v>
      </c>
      <c r="N348" s="1">
        <f>'Electricity Rates'!$J$3</f>
        <v>0.19270000000000001</v>
      </c>
      <c r="O348" s="145">
        <f>L348-K348</f>
        <v>10.663387122061547</v>
      </c>
      <c r="P348">
        <f t="shared" si="33"/>
        <v>2.3355842915787401</v>
      </c>
      <c r="Q348">
        <f>IF(O348&gt;0, IF(Q347+O348*Variables!$B$5&lt;Variables!$B$4, Q347+O348*Variables!$B$5, Variables!$B$4), IF(Q347&gt;-O348, Q347+O348/Variables!$B$5, 0))</f>
        <v>13.900419349240334</v>
      </c>
      <c r="R348">
        <f>IF(O348&gt;0, 0, IF(Q347&gt;-O348, 0, -O348 - Q347*Variables!$B$5))</f>
        <v>0</v>
      </c>
      <c r="S348">
        <f t="shared" si="34"/>
        <v>0</v>
      </c>
      <c r="T348">
        <f t="shared" si="35"/>
        <v>0</v>
      </c>
    </row>
    <row r="349" spans="1:20" x14ac:dyDescent="0.3">
      <c r="A349" s="3">
        <f t="shared" si="30"/>
        <v>43115</v>
      </c>
      <c r="B349">
        <v>1</v>
      </c>
      <c r="C349">
        <v>15</v>
      </c>
      <c r="D349">
        <v>12</v>
      </c>
      <c r="E349">
        <v>1</v>
      </c>
      <c r="F349" s="1">
        <f>VLOOKUP(A349,Weather!$A$1:$E$366, 5)</f>
        <v>0.11320754716981166</v>
      </c>
      <c r="G349" s="1">
        <f>VLOOKUP(D349, Winter!$A$1:$E$25, 2)</f>
        <v>1020.36633457866</v>
      </c>
      <c r="H349" s="1">
        <f>VLOOKUP(D349, Winter!$A$1:$E$25, 3)</f>
        <v>602.46553699974402</v>
      </c>
      <c r="I349" s="1">
        <f>VLOOKUP(D349, Winter!$A$1:$E$25, 5)</f>
        <v>327.10280373831802</v>
      </c>
      <c r="J349" s="1">
        <f t="shared" si="31"/>
        <v>649.7750612539611</v>
      </c>
      <c r="K349" s="47">
        <f t="shared" si="32"/>
        <v>12.156007357004491</v>
      </c>
      <c r="L349" s="48">
        <f>Solar!K366/1000*Variables!$B$3</f>
        <v>26.912799999999997</v>
      </c>
      <c r="M349" s="1">
        <f>IF(E349=1, VLOOKUP(D349, Sheet1!$E$2:$G$26, 2), Sheet1!$G$3)</f>
        <v>0.20441999999999999</v>
      </c>
      <c r="N349" s="1">
        <f>'Electricity Rates'!$J$3</f>
        <v>0.19270000000000001</v>
      </c>
      <c r="O349" s="145">
        <f>L349-K349</f>
        <v>14.756792642995507</v>
      </c>
      <c r="P349">
        <f t="shared" si="33"/>
        <v>2.3424626176947654</v>
      </c>
      <c r="Q349">
        <f>IF(O349&gt;0, IF(Q348+O349*Variables!$B$5&lt;Variables!$B$4, Q348+O349*Variables!$B$5, Variables!$B$4), IF(Q348&gt;-O349, Q348+O349/Variables!$B$5, 0))</f>
        <v>27.771804433656108</v>
      </c>
      <c r="R349">
        <f>IF(O349&gt;0, 0, IF(Q348&gt;-O349, 0, -O349 - Q348*Variables!$B$5))</f>
        <v>0</v>
      </c>
      <c r="S349">
        <f t="shared" si="34"/>
        <v>0</v>
      </c>
      <c r="T349">
        <f t="shared" si="35"/>
        <v>0</v>
      </c>
    </row>
    <row r="350" spans="1:20" x14ac:dyDescent="0.3">
      <c r="A350" s="3">
        <f t="shared" si="30"/>
        <v>43115</v>
      </c>
      <c r="B350">
        <v>1</v>
      </c>
      <c r="C350">
        <v>15</v>
      </c>
      <c r="D350">
        <v>13</v>
      </c>
      <c r="E350">
        <v>1</v>
      </c>
      <c r="F350" s="1">
        <f>VLOOKUP(A350,Weather!$A$1:$E$366, 5)</f>
        <v>0.11320754716981166</v>
      </c>
      <c r="G350" s="1">
        <f>VLOOKUP(D350, Winter!$A$1:$E$25, 2)</f>
        <v>1065.99730178497</v>
      </c>
      <c r="H350" s="1">
        <f>VLOOKUP(D350, Winter!$A$1:$E$25, 3)</f>
        <v>611.78362020049099</v>
      </c>
      <c r="I350" s="1">
        <f>VLOOKUP(D350, Winter!$A$1:$E$25, 5)</f>
        <v>322.42990654205602</v>
      </c>
      <c r="J350" s="1">
        <f t="shared" si="31"/>
        <v>663.20403698363975</v>
      </c>
      <c r="K350" s="47">
        <f t="shared" si="32"/>
        <v>12.407236955524287</v>
      </c>
      <c r="L350" s="48">
        <f>Solar!K367/1000*Variables!$B$3</f>
        <v>27.680549999999997</v>
      </c>
      <c r="M350" s="1">
        <f>IF(E350=1, VLOOKUP(D350, Sheet1!$E$2:$G$26, 2), Sheet1!$G$3)</f>
        <v>0.20441999999999999</v>
      </c>
      <c r="N350" s="1">
        <f>'Electricity Rates'!$J$3</f>
        <v>0.19270000000000001</v>
      </c>
      <c r="O350" s="145">
        <f>L350-K350</f>
        <v>15.27331304447571</v>
      </c>
      <c r="P350">
        <f t="shared" si="33"/>
        <v>2.3908745613295301</v>
      </c>
      <c r="Q350">
        <f>IF(O350&gt;0, IF(Q349+O350*Variables!$B$5&lt;Variables!$B$4, Q349+O350*Variables!$B$5, Variables!$B$4), IF(Q349&gt;-O350, Q349+O350/Variables!$B$5, 0))</f>
        <v>42.128718695463277</v>
      </c>
      <c r="R350">
        <f>IF(O350&gt;0, 0, IF(Q349&gt;-O350, 0, -O350 - Q349*Variables!$B$5))</f>
        <v>0</v>
      </c>
      <c r="S350">
        <f t="shared" si="34"/>
        <v>0</v>
      </c>
      <c r="T350">
        <f t="shared" si="35"/>
        <v>0</v>
      </c>
    </row>
    <row r="351" spans="1:20" x14ac:dyDescent="0.3">
      <c r="A351" s="3">
        <f t="shared" si="30"/>
        <v>43115</v>
      </c>
      <c r="B351">
        <v>1</v>
      </c>
      <c r="C351">
        <v>15</v>
      </c>
      <c r="D351">
        <v>14</v>
      </c>
      <c r="E351">
        <v>1</v>
      </c>
      <c r="F351" s="1">
        <f>VLOOKUP(A351,Weather!$A$1:$E$366, 5)</f>
        <v>0.11320754716981166</v>
      </c>
      <c r="G351" s="1">
        <f>VLOOKUP(D351, Winter!$A$1:$E$25, 2)</f>
        <v>1084.3762972187601</v>
      </c>
      <c r="H351" s="1">
        <f>VLOOKUP(D351, Winter!$A$1:$E$25, 3)</f>
        <v>611.59447701910301</v>
      </c>
      <c r="I351" s="1">
        <f>VLOOKUP(D351, Winter!$A$1:$E$25, 5)</f>
        <v>303.73831775700899</v>
      </c>
      <c r="J351" s="1">
        <f t="shared" si="31"/>
        <v>665.11694723038511</v>
      </c>
      <c r="K351" s="47">
        <f t="shared" si="32"/>
        <v>12.44302372608432</v>
      </c>
      <c r="L351" s="48">
        <f>Solar!K368/1000*Variables!$B$3</f>
        <v>25.376549999999998</v>
      </c>
      <c r="M351" s="1">
        <f>IF(E351=1, VLOOKUP(D351, Sheet1!$E$2:$G$26, 2), Sheet1!$G$3)</f>
        <v>0.20441999999999999</v>
      </c>
      <c r="N351" s="1">
        <f>'Electricity Rates'!$J$3</f>
        <v>0.19270000000000001</v>
      </c>
      <c r="O351" s="145">
        <f>L351-K351</f>
        <v>12.933526273915678</v>
      </c>
      <c r="P351">
        <f t="shared" si="33"/>
        <v>2.3977706720164487</v>
      </c>
      <c r="Q351">
        <f>IF(O351&gt;0, IF(Q350+O351*Variables!$B$5&lt;Variables!$B$4, Q350+O351*Variables!$B$5, Variables!$B$4), IF(Q350&gt;-O351, Q350+O351/Variables!$B$5, 0))</f>
        <v>54.286233392944013</v>
      </c>
      <c r="R351">
        <f>IF(O351&gt;0, 0, IF(Q350&gt;-O351, 0, -O351 - Q350*Variables!$B$5))</f>
        <v>0</v>
      </c>
      <c r="S351">
        <f t="shared" si="34"/>
        <v>0</v>
      </c>
      <c r="T351">
        <f t="shared" si="35"/>
        <v>0</v>
      </c>
    </row>
    <row r="352" spans="1:20" x14ac:dyDescent="0.3">
      <c r="A352" s="3">
        <f t="shared" si="30"/>
        <v>43115</v>
      </c>
      <c r="B352">
        <v>1</v>
      </c>
      <c r="C352">
        <v>15</v>
      </c>
      <c r="D352">
        <v>15</v>
      </c>
      <c r="E352">
        <v>1</v>
      </c>
      <c r="F352" s="1">
        <f>VLOOKUP(A352,Weather!$A$1:$E$366, 5)</f>
        <v>0.11320754716981166</v>
      </c>
      <c r="G352" s="1">
        <f>VLOOKUP(D352, Winter!$A$1:$E$25, 2)</f>
        <v>1093.6540058115399</v>
      </c>
      <c r="H352" s="1">
        <f>VLOOKUP(D352, Winter!$A$1:$E$25, 3)</f>
        <v>601.87029228184497</v>
      </c>
      <c r="I352" s="1">
        <f>VLOOKUP(D352, Winter!$A$1:$E$25, 5)</f>
        <v>271.02803738317698</v>
      </c>
      <c r="J352" s="1">
        <f t="shared" si="31"/>
        <v>657.54392022860304</v>
      </c>
      <c r="K352" s="47">
        <f t="shared" si="32"/>
        <v>12.301347356155933</v>
      </c>
      <c r="L352" s="48">
        <f>Solar!K369/1000*Variables!$B$3</f>
        <v>20.242500000000003</v>
      </c>
      <c r="M352" s="1">
        <f>IF(E352=1, VLOOKUP(D352, Sheet1!$E$2:$G$26, 2), Sheet1!$G$3)</f>
        <v>0.20441999999999999</v>
      </c>
      <c r="N352" s="1">
        <f>'Electricity Rates'!$J$3</f>
        <v>0.19270000000000001</v>
      </c>
      <c r="O352" s="145">
        <f>L352-K352</f>
        <v>7.9411526438440703</v>
      </c>
      <c r="P352">
        <f t="shared" si="33"/>
        <v>2.3704696355312485</v>
      </c>
      <c r="Q352">
        <f>IF(O352&gt;0, IF(Q351+O352*Variables!$B$5&lt;Variables!$B$4, Q351+O352*Variables!$B$5, Variables!$B$4), IF(Q351&gt;-O352, Q351+O352/Variables!$B$5, 0))</f>
        <v>61.75091687815744</v>
      </c>
      <c r="R352">
        <f>IF(O352&gt;0, 0, IF(Q351&gt;-O352, 0, -O352 - Q351*Variables!$B$5))</f>
        <v>0</v>
      </c>
      <c r="S352">
        <f t="shared" si="34"/>
        <v>0</v>
      </c>
      <c r="T352">
        <f t="shared" si="35"/>
        <v>0</v>
      </c>
    </row>
    <row r="353" spans="1:20" x14ac:dyDescent="0.3">
      <c r="A353" s="3">
        <f t="shared" si="30"/>
        <v>43115</v>
      </c>
      <c r="B353">
        <v>1</v>
      </c>
      <c r="C353">
        <v>15</v>
      </c>
      <c r="D353">
        <v>16</v>
      </c>
      <c r="E353">
        <v>1</v>
      </c>
      <c r="F353" s="1">
        <f>VLOOKUP(A353,Weather!$A$1:$E$366, 5)</f>
        <v>0.11320754716981166</v>
      </c>
      <c r="G353" s="1">
        <f>VLOOKUP(D353, Winter!$A$1:$E$25, 2)</f>
        <v>1039.2953507679499</v>
      </c>
      <c r="H353" s="1">
        <f>VLOOKUP(D353, Winter!$A$1:$E$25, 3)</f>
        <v>558.82352941176396</v>
      </c>
      <c r="I353" s="1">
        <f>VLOOKUP(D353, Winter!$A$1:$E$25, 5)</f>
        <v>252.336448598131</v>
      </c>
      <c r="J353" s="1">
        <f t="shared" si="31"/>
        <v>613.21656579170974</v>
      </c>
      <c r="K353" s="47">
        <f t="shared" si="32"/>
        <v>11.472070151192819</v>
      </c>
      <c r="L353" s="48">
        <f>Solar!K370/1000*Variables!$B$3</f>
        <v>12.46125</v>
      </c>
      <c r="M353" s="1">
        <f>IF(E353=1, VLOOKUP(D353, Sheet1!$E$2:$G$26, 2), Sheet1!$G$3)</f>
        <v>0.20441999999999999</v>
      </c>
      <c r="N353" s="1">
        <f>'Electricity Rates'!$J$3</f>
        <v>0.19270000000000001</v>
      </c>
      <c r="O353" s="145">
        <f>L353-K353</f>
        <v>0.98917984880718102</v>
      </c>
      <c r="P353">
        <f t="shared" si="33"/>
        <v>2.2106679181348561</v>
      </c>
      <c r="Q353">
        <f>IF(O353&gt;0, IF(Q352+O353*Variables!$B$5&lt;Variables!$B$4, Q352+O353*Variables!$B$5, Variables!$B$4), IF(Q352&gt;-O353, Q352+O353/Variables!$B$5, 0))</f>
        <v>62.680745936036189</v>
      </c>
      <c r="R353">
        <f>IF(O353&gt;0, 0, IF(Q352&gt;-O353, 0, -O353 - Q352*Variables!$B$5))</f>
        <v>0</v>
      </c>
      <c r="S353">
        <f t="shared" si="34"/>
        <v>0</v>
      </c>
      <c r="T353">
        <f t="shared" si="35"/>
        <v>0</v>
      </c>
    </row>
    <row r="354" spans="1:20" x14ac:dyDescent="0.3">
      <c r="A354" s="3">
        <f t="shared" si="30"/>
        <v>43115</v>
      </c>
      <c r="B354">
        <v>1</v>
      </c>
      <c r="C354">
        <v>15</v>
      </c>
      <c r="D354">
        <v>17</v>
      </c>
      <c r="E354">
        <v>1</v>
      </c>
      <c r="F354" s="1">
        <f>VLOOKUP(A354,Weather!$A$1:$E$366, 5)</f>
        <v>0.11320754716981166</v>
      </c>
      <c r="G354" s="1">
        <f>VLOOKUP(D354, Winter!$A$1:$E$25, 2)</f>
        <v>889.47696139476898</v>
      </c>
      <c r="H354" s="1">
        <f>VLOOKUP(D354, Winter!$A$1:$E$25, 3)</f>
        <v>506.24728802056097</v>
      </c>
      <c r="I354" s="1">
        <f>VLOOKUP(D354, Winter!$A$1:$E$25, 5)</f>
        <v>228.971962616822</v>
      </c>
      <c r="J354" s="1">
        <f t="shared" si="31"/>
        <v>549.63177934594319</v>
      </c>
      <c r="K354" s="47">
        <f t="shared" si="32"/>
        <v>10.282524448505102</v>
      </c>
      <c r="L354" s="48">
        <f>Solar!K371/1000*Variables!$B$3</f>
        <v>3.4090499999999997</v>
      </c>
      <c r="M354" s="1">
        <f>IF(E354=1, VLOOKUP(D354, Sheet1!$E$2:$G$26, 2), Sheet1!$G$3)</f>
        <v>0.20441999999999999</v>
      </c>
      <c r="N354" s="1">
        <f>'Electricity Rates'!$J$3</f>
        <v>0.19270000000000001</v>
      </c>
      <c r="O354" s="145">
        <f>L354-K354</f>
        <v>-6.8734744485051023</v>
      </c>
      <c r="P354">
        <f t="shared" si="33"/>
        <v>1.9814424612269332</v>
      </c>
      <c r="Q354">
        <f>IF(O354&gt;0, IF(Q353+O354*Variables!$B$5&lt;Variables!$B$4, Q353+O354*Variables!$B$5, Variables!$B$4), IF(Q353&gt;-O354, Q353+O354/Variables!$B$5, 0))</f>
        <v>55.368539075924375</v>
      </c>
      <c r="R354">
        <f>IF(O354&gt;0, 0, IF(Q353&gt;-O354, 0, -O354 - Q353*Variables!$B$5))</f>
        <v>0</v>
      </c>
      <c r="S354">
        <f t="shared" si="34"/>
        <v>0</v>
      </c>
      <c r="T354">
        <f t="shared" si="35"/>
        <v>0</v>
      </c>
    </row>
    <row r="355" spans="1:20" x14ac:dyDescent="0.3">
      <c r="A355" s="3">
        <f t="shared" si="30"/>
        <v>43115</v>
      </c>
      <c r="B355">
        <v>1</v>
      </c>
      <c r="C355">
        <v>15</v>
      </c>
      <c r="D355">
        <v>18</v>
      </c>
      <c r="E355">
        <v>1</v>
      </c>
      <c r="F355" s="1">
        <f>VLOOKUP(A355,Weather!$A$1:$E$366, 5)</f>
        <v>0.11320754716981166</v>
      </c>
      <c r="G355" s="1">
        <f>VLOOKUP(D355, Winter!$A$1:$E$25, 2)</f>
        <v>689.67932752179297</v>
      </c>
      <c r="H355" s="1">
        <f>VLOOKUP(D355, Winter!$A$1:$E$25, 3)</f>
        <v>477.48083534529701</v>
      </c>
      <c r="I355" s="1">
        <f>VLOOKUP(D355, Winter!$A$1:$E$25, 5)</f>
        <v>257.009345794392</v>
      </c>
      <c r="J355" s="1">
        <f t="shared" si="31"/>
        <v>501.50330615773061</v>
      </c>
      <c r="K355" s="47">
        <f t="shared" si="32"/>
        <v>9.3821358232041341</v>
      </c>
      <c r="L355" s="48">
        <f>Solar!K372/1000*Variables!$B$3</f>
        <v>0</v>
      </c>
      <c r="M355" s="1">
        <f>IF(E355=1, VLOOKUP(D355, Sheet1!$E$2:$G$26, 2), Sheet1!$G$3)</f>
        <v>0.20441999999999999</v>
      </c>
      <c r="N355" s="1">
        <f>'Electricity Rates'!$J$3</f>
        <v>0.19270000000000001</v>
      </c>
      <c r="O355" s="145">
        <f>L355-K355</f>
        <v>-9.3821358232041341</v>
      </c>
      <c r="P355">
        <f t="shared" si="33"/>
        <v>1.8079375731314367</v>
      </c>
      <c r="Q355">
        <f>IF(O355&gt;0, IF(Q354+O355*Variables!$B$5&lt;Variables!$B$4, Q354+O355*Variables!$B$5, Variables!$B$4), IF(Q354&gt;-O355, Q354+O355/Variables!$B$5, 0))</f>
        <v>45.387543519324232</v>
      </c>
      <c r="R355">
        <f>IF(O355&gt;0, 0, IF(Q354&gt;-O355, 0, -O355 - Q354*Variables!$B$5))</f>
        <v>0</v>
      </c>
      <c r="S355">
        <f t="shared" si="34"/>
        <v>0</v>
      </c>
      <c r="T355">
        <f t="shared" si="35"/>
        <v>0</v>
      </c>
    </row>
    <row r="356" spans="1:20" x14ac:dyDescent="0.3">
      <c r="A356" s="3">
        <f t="shared" si="30"/>
        <v>43115</v>
      </c>
      <c r="B356">
        <v>1</v>
      </c>
      <c r="C356">
        <v>15</v>
      </c>
      <c r="D356">
        <v>19</v>
      </c>
      <c r="E356">
        <v>1</v>
      </c>
      <c r="F356" s="1">
        <f>VLOOKUP(A356,Weather!$A$1:$E$366, 5)</f>
        <v>0.11320754716981166</v>
      </c>
      <c r="G356" s="1">
        <f>VLOOKUP(D356, Winter!$A$1:$E$25, 2)</f>
        <v>503.50249066002402</v>
      </c>
      <c r="H356" s="1">
        <f>VLOOKUP(D356, Winter!$A$1:$E$25, 3)</f>
        <v>367.75553800108997</v>
      </c>
      <c r="I356" s="1">
        <f>VLOOKUP(D356, Winter!$A$1:$E$25, 5)</f>
        <v>266.355140186916</v>
      </c>
      <c r="J356" s="1">
        <f t="shared" si="31"/>
        <v>383.12311754738442</v>
      </c>
      <c r="K356" s="47">
        <f t="shared" si="32"/>
        <v>7.1674764287763901</v>
      </c>
      <c r="L356" s="48">
        <f>Solar!K373/1000*Variables!$B$3</f>
        <v>0</v>
      </c>
      <c r="M356" s="1">
        <f>IF(E356=1, VLOOKUP(D356, Sheet1!$E$2:$G$26, 2), Sheet1!$G$3)</f>
        <v>0.20441999999999999</v>
      </c>
      <c r="N356" s="1">
        <f>'Electricity Rates'!$J$3</f>
        <v>0.19270000000000001</v>
      </c>
      <c r="O356" s="145">
        <f>L356-K356</f>
        <v>-7.1674764287763901</v>
      </c>
      <c r="P356">
        <f t="shared" si="33"/>
        <v>1.3811727078252105</v>
      </c>
      <c r="Q356">
        <f>IF(O356&gt;0, IF(Q355+O356*Variables!$B$5&lt;Variables!$B$4, Q355+O356*Variables!$B$5, Variables!$B$4), IF(Q355&gt;-O356, Q355+O356/Variables!$B$5, 0))</f>
        <v>37.762568595094031</v>
      </c>
      <c r="R356">
        <f>IF(O356&gt;0, 0, IF(Q355&gt;-O356, 0, -O356 - Q355*Variables!$B$5))</f>
        <v>0</v>
      </c>
      <c r="S356">
        <f t="shared" si="34"/>
        <v>0</v>
      </c>
      <c r="T356">
        <f t="shared" si="35"/>
        <v>0</v>
      </c>
    </row>
    <row r="357" spans="1:20" x14ac:dyDescent="0.3">
      <c r="A357" s="3">
        <f t="shared" si="30"/>
        <v>43115</v>
      </c>
      <c r="B357">
        <v>1</v>
      </c>
      <c r="C357">
        <v>15</v>
      </c>
      <c r="D357">
        <v>20</v>
      </c>
      <c r="E357">
        <v>1</v>
      </c>
      <c r="F357" s="1">
        <f>VLOOKUP(A357,Weather!$A$1:$E$366, 5)</f>
        <v>0.11320754716981166</v>
      </c>
      <c r="G357" s="1">
        <f>VLOOKUP(D357, Winter!$A$1:$E$25, 2)</f>
        <v>385.507471980074</v>
      </c>
      <c r="H357" s="1">
        <f>VLOOKUP(D357, Winter!$A$1:$E$25, 3)</f>
        <v>329.45960680470398</v>
      </c>
      <c r="I357" s="1">
        <f>VLOOKUP(D357, Winter!$A$1:$E$25, 5)</f>
        <v>275.70093457943898</v>
      </c>
      <c r="J357" s="1">
        <f t="shared" si="31"/>
        <v>335.80464814531194</v>
      </c>
      <c r="K357" s="47">
        <f t="shared" si="32"/>
        <v>6.2822413736424885</v>
      </c>
      <c r="L357" s="48">
        <f>Solar!K374/1000*Variables!$B$3</f>
        <v>0</v>
      </c>
      <c r="M357" s="1">
        <f>IF(E357=1, VLOOKUP(D357, Sheet1!$E$2:$G$26, 2), Sheet1!$G$3)</f>
        <v>0.20441999999999999</v>
      </c>
      <c r="N357" s="1">
        <f>'Electricity Rates'!$J$3</f>
        <v>0.19270000000000001</v>
      </c>
      <c r="O357" s="145">
        <f>L357-K357</f>
        <v>-6.2822413736424885</v>
      </c>
      <c r="P357">
        <f t="shared" si="33"/>
        <v>1.2105879127009076</v>
      </c>
      <c r="Q357">
        <f>IF(O357&gt;0, IF(Q356+O357*Variables!$B$5&lt;Variables!$B$4, Q356+O357*Variables!$B$5, Variables!$B$4), IF(Q356&gt;-O357, Q356+O357/Variables!$B$5, 0))</f>
        <v>31.079333091219041</v>
      </c>
      <c r="R357">
        <f>IF(O357&gt;0, 0, IF(Q356&gt;-O357, 0, -O357 - Q356*Variables!$B$5))</f>
        <v>0</v>
      </c>
      <c r="S357">
        <f t="shared" si="34"/>
        <v>0</v>
      </c>
      <c r="T357">
        <f t="shared" si="35"/>
        <v>0</v>
      </c>
    </row>
    <row r="358" spans="1:20" x14ac:dyDescent="0.3">
      <c r="A358" s="3">
        <f t="shared" si="30"/>
        <v>43115</v>
      </c>
      <c r="B358">
        <v>1</v>
      </c>
      <c r="C358">
        <v>15</v>
      </c>
      <c r="D358">
        <v>21</v>
      </c>
      <c r="E358">
        <v>1</v>
      </c>
      <c r="F358" s="1">
        <f>VLOOKUP(A358,Weather!$A$1:$E$366, 5)</f>
        <v>0.11320754716981166</v>
      </c>
      <c r="G358" s="1">
        <f>VLOOKUP(D358, Winter!$A$1:$E$25, 2)</f>
        <v>340.23972602739599</v>
      </c>
      <c r="H358" s="1">
        <f>VLOOKUP(D358, Winter!$A$1:$E$25, 3)</f>
        <v>286.390591795636</v>
      </c>
      <c r="I358" s="1">
        <f>VLOOKUP(D358, Winter!$A$1:$E$25, 5)</f>
        <v>289.71962616822401</v>
      </c>
      <c r="J358" s="1">
        <f t="shared" si="31"/>
        <v>292.48672019923151</v>
      </c>
      <c r="K358" s="47">
        <f t="shared" si="32"/>
        <v>5.4718485435659652</v>
      </c>
      <c r="L358" s="48">
        <f>Solar!K375/1000*Variables!$B$3</f>
        <v>0</v>
      </c>
      <c r="M358" s="1">
        <f>IF(E358=1, VLOOKUP(D358, Sheet1!$E$2:$G$26, 2), Sheet1!$G$3)</f>
        <v>0.20441999999999999</v>
      </c>
      <c r="N358" s="1">
        <f>'Electricity Rates'!$J$3</f>
        <v>0.19270000000000001</v>
      </c>
      <c r="O358" s="145">
        <f>L358-K358</f>
        <v>-5.4718485435659652</v>
      </c>
      <c r="P358">
        <f t="shared" si="33"/>
        <v>1.0544252143451616</v>
      </c>
      <c r="Q358">
        <f>IF(O358&gt;0, IF(Q357+O358*Variables!$B$5&lt;Variables!$B$4, Q357+O358*Variables!$B$5, Variables!$B$4), IF(Q357&gt;-O358, Q357+O358/Variables!$B$5, 0))</f>
        <v>25.258217619340353</v>
      </c>
      <c r="R358">
        <f>IF(O358&gt;0, 0, IF(Q357&gt;-O358, 0, -O358 - Q357*Variables!$B$5))</f>
        <v>0</v>
      </c>
      <c r="S358">
        <f t="shared" si="34"/>
        <v>0</v>
      </c>
      <c r="T358">
        <f t="shared" si="35"/>
        <v>0</v>
      </c>
    </row>
    <row r="359" spans="1:20" x14ac:dyDescent="0.3">
      <c r="A359" s="3">
        <f t="shared" si="30"/>
        <v>43115</v>
      </c>
      <c r="B359">
        <v>1</v>
      </c>
      <c r="C359">
        <v>15</v>
      </c>
      <c r="D359">
        <v>22</v>
      </c>
      <c r="E359">
        <v>1</v>
      </c>
      <c r="F359" s="1">
        <f>VLOOKUP(A359,Weather!$A$1:$E$366, 5)</f>
        <v>0.11320754716981166</v>
      </c>
      <c r="G359" s="1">
        <f>VLOOKUP(D359, Winter!$A$1:$E$25, 2)</f>
        <v>300</v>
      </c>
      <c r="H359" s="1">
        <f>VLOOKUP(D359, Winter!$A$1:$E$25, 3)</f>
        <v>271.915575384683</v>
      </c>
      <c r="I359" s="1">
        <f>VLOOKUP(D359, Winter!$A$1:$E$25, 5)</f>
        <v>285.04672897196201</v>
      </c>
      <c r="J359" s="1">
        <f t="shared" si="31"/>
        <v>275.0949442090585</v>
      </c>
      <c r="K359" s="47">
        <f t="shared" si="32"/>
        <v>5.146482783175097</v>
      </c>
      <c r="L359" s="48">
        <f>Solar!K376/1000*Variables!$B$3</f>
        <v>0</v>
      </c>
      <c r="M359" s="1">
        <f>IF(E359=1, VLOOKUP(D359, Sheet1!$E$2:$G$26, 2), Sheet1!$G$3)</f>
        <v>0.18618000000000001</v>
      </c>
      <c r="N359" s="1">
        <f>'Electricity Rates'!$J$3</f>
        <v>0.19270000000000001</v>
      </c>
      <c r="O359" s="145">
        <f>L359-K359</f>
        <v>-5.146482783175097</v>
      </c>
      <c r="P359">
        <f t="shared" si="33"/>
        <v>0.99172723231784121</v>
      </c>
      <c r="Q359">
        <f>IF(O359&gt;0, IF(Q358+O359*Variables!$B$5&lt;Variables!$B$4, Q358+O359*Variables!$B$5, Variables!$B$4), IF(Q358&gt;-O359, Q358+O359/Variables!$B$5, 0))</f>
        <v>19.783235935111527</v>
      </c>
      <c r="R359">
        <f>IF(O359&gt;0, 0, IF(Q358&gt;-O359, 0, -O359 - Q358*Variables!$B$5))</f>
        <v>0</v>
      </c>
      <c r="S359">
        <f t="shared" si="34"/>
        <v>0</v>
      </c>
      <c r="T359">
        <f t="shared" si="35"/>
        <v>0</v>
      </c>
    </row>
    <row r="360" spans="1:20" x14ac:dyDescent="0.3">
      <c r="A360" s="3">
        <f t="shared" si="30"/>
        <v>43115</v>
      </c>
      <c r="B360">
        <v>1</v>
      </c>
      <c r="C360">
        <v>15</v>
      </c>
      <c r="D360">
        <v>23</v>
      </c>
      <c r="E360">
        <v>1</v>
      </c>
      <c r="F360" s="1">
        <f>VLOOKUP(A360,Weather!$A$1:$E$366, 5)</f>
        <v>0.11320754716981166</v>
      </c>
      <c r="G360" s="1">
        <f>VLOOKUP(D360, Winter!$A$1:$E$25, 2)</f>
        <v>290.90909090909099</v>
      </c>
      <c r="H360" s="1">
        <f>VLOOKUP(D360, Winter!$A$1:$E$25, 3)</f>
        <v>266.95334839061297</v>
      </c>
      <c r="I360" s="1">
        <f>VLOOKUP(D360, Winter!$A$1:$E$25, 5)</f>
        <v>285.04672897196201</v>
      </c>
      <c r="J360" s="1">
        <f t="shared" si="31"/>
        <v>269.66531924176144</v>
      </c>
      <c r="K360" s="47">
        <f t="shared" si="32"/>
        <v>5.0449052296739465</v>
      </c>
      <c r="L360" s="48">
        <f>Solar!K377/1000*Variables!$B$3</f>
        <v>0</v>
      </c>
      <c r="M360" s="1">
        <f>IF(E360=1, VLOOKUP(D360, Sheet1!$E$2:$G$26, 2), Sheet1!$G$3)</f>
        <v>0.18618000000000001</v>
      </c>
      <c r="N360" s="1">
        <f>'Electricity Rates'!$J$3</f>
        <v>0.19270000000000001</v>
      </c>
      <c r="O360" s="145">
        <f>L360-K360</f>
        <v>-5.0449052296739465</v>
      </c>
      <c r="P360">
        <f t="shared" si="33"/>
        <v>0.97215323775816953</v>
      </c>
      <c r="Q360">
        <f>IF(O360&gt;0, IF(Q359+O360*Variables!$B$5&lt;Variables!$B$4, Q359+O360*Variables!$B$5, Variables!$B$4), IF(Q359&gt;-O360, Q359+O360/Variables!$B$5, 0))</f>
        <v>14.416315478011583</v>
      </c>
      <c r="R360">
        <f>IF(O360&gt;0, 0, IF(Q359&gt;-O360, 0, -O360 - Q359*Variables!$B$5))</f>
        <v>0</v>
      </c>
      <c r="S360">
        <f t="shared" si="34"/>
        <v>0</v>
      </c>
      <c r="T360">
        <f t="shared" si="35"/>
        <v>0</v>
      </c>
    </row>
    <row r="361" spans="1:20" x14ac:dyDescent="0.3">
      <c r="A361" s="3">
        <f t="shared" si="30"/>
        <v>43115</v>
      </c>
      <c r="B361">
        <v>1</v>
      </c>
      <c r="C361">
        <v>15</v>
      </c>
      <c r="D361">
        <v>24</v>
      </c>
      <c r="E361">
        <v>1</v>
      </c>
      <c r="F361" s="1">
        <f>VLOOKUP(A361,Weather!$A$1:$E$366, 5)</f>
        <v>0.11320754716981166</v>
      </c>
      <c r="G361" s="1">
        <f>VLOOKUP(D361, Winter!$A$1:$E$25, 2)</f>
        <v>272.72727272727298</v>
      </c>
      <c r="H361" s="1">
        <f>VLOOKUP(D361, Winter!$A$1:$E$25, 3)</f>
        <v>266.74195307023803</v>
      </c>
      <c r="I361" s="1">
        <f>VLOOKUP(D361, Winter!$A$1:$E$25, 5)</f>
        <v>285.04672897196201</v>
      </c>
      <c r="J361" s="1">
        <f t="shared" si="31"/>
        <v>267.41953642763821</v>
      </c>
      <c r="K361" s="47">
        <f t="shared" si="32"/>
        <v>5.0028910711772623</v>
      </c>
      <c r="L361" s="48">
        <f>Solar!K378/1000*Variables!$B$3</f>
        <v>0</v>
      </c>
      <c r="M361" s="1">
        <f>IF(E361=1, VLOOKUP(D361, Sheet1!$E$2:$G$26, 2), Sheet1!$G$3)</f>
        <v>0.18618000000000001</v>
      </c>
      <c r="N361" s="1">
        <f>'Electricity Rates'!$J$3</f>
        <v>0.19270000000000001</v>
      </c>
      <c r="O361" s="145">
        <f>L361-K361</f>
        <v>-5.0028910711772623</v>
      </c>
      <c r="P361">
        <f t="shared" si="33"/>
        <v>0.96405710941585854</v>
      </c>
      <c r="Q361">
        <f>IF(O361&gt;0, IF(Q360+O361*Variables!$B$5&lt;Variables!$B$4, Q360+O361*Variables!$B$5, Variables!$B$4), IF(Q360&gt;-O361, Q360+O361/Variables!$B$5, 0))</f>
        <v>9.094090934205985</v>
      </c>
      <c r="R361">
        <f>IF(O361&gt;0, 0, IF(Q360&gt;-O361, 0, -O361 - Q360*Variables!$B$5))</f>
        <v>0</v>
      </c>
      <c r="S361">
        <f t="shared" si="34"/>
        <v>0</v>
      </c>
      <c r="T361">
        <f t="shared" si="35"/>
        <v>0</v>
      </c>
    </row>
    <row r="362" spans="1:20" x14ac:dyDescent="0.3">
      <c r="A362" s="3">
        <f t="shared" si="30"/>
        <v>43116</v>
      </c>
      <c r="B362">
        <v>1</v>
      </c>
      <c r="C362">
        <v>16</v>
      </c>
      <c r="D362">
        <v>1</v>
      </c>
      <c r="E362">
        <v>1</v>
      </c>
      <c r="F362" s="1">
        <f>VLOOKUP(A362,Weather!$A$1:$E$366, 5)</f>
        <v>0.13207547169811382</v>
      </c>
      <c r="G362" s="1">
        <f>VLOOKUP(D362, Winter!$A$1:$E$25, 2)</f>
        <v>281.81818181818198</v>
      </c>
      <c r="H362" s="1">
        <f>VLOOKUP(D362, Winter!$A$1:$E$25, 3)</f>
        <v>257.04002047196798</v>
      </c>
      <c r="I362" s="1">
        <f>VLOOKUP(D362, Winter!$A$1:$E$25, 5)</f>
        <v>266.355140186916</v>
      </c>
      <c r="J362" s="1">
        <f t="shared" si="31"/>
        <v>260.31260781958116</v>
      </c>
      <c r="K362" s="47">
        <f t="shared" si="32"/>
        <v>4.8699344811251226</v>
      </c>
      <c r="L362" s="48">
        <f>Solar!K379/1000*Variables!$B$3</f>
        <v>0</v>
      </c>
      <c r="M362" s="1">
        <f>IF(E362=1, VLOOKUP(D362, Sheet1!$E$2:$G$26, 2), Sheet1!$G$3)</f>
        <v>0.18618000000000001</v>
      </c>
      <c r="N362" s="1">
        <f>'Electricity Rates'!$J$3</f>
        <v>0.19270000000000001</v>
      </c>
      <c r="O362" s="145">
        <f>L362-K362</f>
        <v>-4.8699344811251226</v>
      </c>
      <c r="P362">
        <f t="shared" si="33"/>
        <v>0.93843637451281114</v>
      </c>
      <c r="Q362">
        <f>IF(O362&gt;0, IF(Q361+O362*Variables!$B$5&lt;Variables!$B$4, Q361+O362*Variables!$B$5, Variables!$B$4), IF(Q361&gt;-O362, Q361+O362/Variables!$B$5, 0))</f>
        <v>3.9133095713069181</v>
      </c>
      <c r="R362">
        <f>IF(O362&gt;0, 0, IF(Q361&gt;-O362, 0, -O362 - Q361*Variables!$B$5))</f>
        <v>0</v>
      </c>
      <c r="S362">
        <f t="shared" si="34"/>
        <v>0</v>
      </c>
      <c r="T362">
        <f t="shared" si="35"/>
        <v>0</v>
      </c>
    </row>
    <row r="363" spans="1:20" x14ac:dyDescent="0.3">
      <c r="A363" s="3">
        <f t="shared" si="30"/>
        <v>43116</v>
      </c>
      <c r="B363">
        <v>1</v>
      </c>
      <c r="C363">
        <v>16</v>
      </c>
      <c r="D363">
        <v>2</v>
      </c>
      <c r="E363">
        <v>1</v>
      </c>
      <c r="F363" s="1">
        <f>VLOOKUP(A363,Weather!$A$1:$E$366, 5)</f>
        <v>0.13207547169811382</v>
      </c>
      <c r="G363" s="1">
        <f>VLOOKUP(D363, Winter!$A$1:$E$25, 2)</f>
        <v>282.10356994603501</v>
      </c>
      <c r="H363" s="1">
        <f>VLOOKUP(D363, Winter!$A$1:$E$25, 3)</f>
        <v>280.66066600651902</v>
      </c>
      <c r="I363" s="1">
        <f>VLOOKUP(D363, Winter!$A$1:$E$25, 5)</f>
        <v>285.04672897196201</v>
      </c>
      <c r="J363" s="1">
        <f t="shared" si="31"/>
        <v>280.85123822494569</v>
      </c>
      <c r="K363" s="47">
        <f t="shared" si="32"/>
        <v>5.2541716690353333</v>
      </c>
      <c r="L363" s="48">
        <f>Solar!K380/1000*Variables!$B$3</f>
        <v>0</v>
      </c>
      <c r="M363" s="1">
        <f>IF(E363=1, VLOOKUP(D363, Sheet1!$E$2:$G$26, 2), Sheet1!$G$3)</f>
        <v>0.18618000000000001</v>
      </c>
      <c r="N363" s="1">
        <f>'Electricity Rates'!$J$3</f>
        <v>0.19270000000000001</v>
      </c>
      <c r="O363" s="145">
        <f>L363-K363</f>
        <v>-5.2541716690353333</v>
      </c>
      <c r="P363">
        <f t="shared" si="33"/>
        <v>1.0124788806231089</v>
      </c>
      <c r="Q363">
        <f>IF(O363&gt;0, IF(Q362+O363*Variables!$B$5&lt;Variables!$B$4, Q362+O363*Variables!$B$5, Variables!$B$4), IF(Q362&gt;-O363, Q362+O363/Variables!$B$5, 0))</f>
        <v>0</v>
      </c>
      <c r="R363">
        <f>IF(O363&gt;0, 0, IF(Q362&gt;-O363, 0, -O363 - Q362*Variables!$B$5))</f>
        <v>1.5756606720068302</v>
      </c>
      <c r="S363">
        <f t="shared" si="34"/>
        <v>0.29335650391423168</v>
      </c>
      <c r="T363">
        <f t="shared" si="35"/>
        <v>0</v>
      </c>
    </row>
    <row r="364" spans="1:20" x14ac:dyDescent="0.3">
      <c r="A364" s="3">
        <f t="shared" si="30"/>
        <v>43116</v>
      </c>
      <c r="B364">
        <v>1</v>
      </c>
      <c r="C364">
        <v>16</v>
      </c>
      <c r="D364">
        <v>3</v>
      </c>
      <c r="E364">
        <v>1</v>
      </c>
      <c r="F364" s="1">
        <f>VLOOKUP(A364,Weather!$A$1:$E$366, 5)</f>
        <v>0.13207547169811382</v>
      </c>
      <c r="G364" s="1">
        <f>VLOOKUP(D364, Winter!$A$1:$E$25, 2)</f>
        <v>282.300747198007</v>
      </c>
      <c r="H364" s="1">
        <f>VLOOKUP(D364, Winter!$A$1:$E$25, 3)</f>
        <v>272.72727272727298</v>
      </c>
      <c r="I364" s="1">
        <f>VLOOKUP(D364, Winter!$A$1:$E$25, 5)</f>
        <v>271.02803738317698</v>
      </c>
      <c r="J364" s="1">
        <f t="shared" si="31"/>
        <v>273.99169388378505</v>
      </c>
      <c r="K364" s="47">
        <f t="shared" si="32"/>
        <v>5.1258431497537096</v>
      </c>
      <c r="L364" s="48">
        <f>Solar!K381/1000*Variables!$B$3</f>
        <v>0</v>
      </c>
      <c r="M364" s="1">
        <f>IF(E364=1, VLOOKUP(D364, Sheet1!$E$2:$G$26, 2), Sheet1!$G$3)</f>
        <v>0.18618000000000001</v>
      </c>
      <c r="N364" s="1">
        <f>'Electricity Rates'!$J$3</f>
        <v>0.19270000000000001</v>
      </c>
      <c r="O364" s="145">
        <f>L364-K364</f>
        <v>-5.1258431497537096</v>
      </c>
      <c r="P364">
        <f t="shared" si="33"/>
        <v>0.98774997495753991</v>
      </c>
      <c r="Q364">
        <f>IF(O364&gt;0, IF(Q363+O364*Variables!$B$5&lt;Variables!$B$4, Q363+O364*Variables!$B$5, Variables!$B$4), IF(Q363&gt;-O364, Q363+O364/Variables!$B$5, 0))</f>
        <v>0</v>
      </c>
      <c r="R364">
        <f>IF(O364&gt;0, 0, IF(Q363&gt;-O364, 0, -O364 - Q363*Variables!$B$5))</f>
        <v>5.1258431497537096</v>
      </c>
      <c r="S364">
        <f t="shared" si="34"/>
        <v>0.95432947762114573</v>
      </c>
      <c r="T364">
        <f t="shared" si="35"/>
        <v>0</v>
      </c>
    </row>
    <row r="365" spans="1:20" x14ac:dyDescent="0.3">
      <c r="A365" s="3">
        <f t="shared" si="30"/>
        <v>43116</v>
      </c>
      <c r="B365">
        <v>1</v>
      </c>
      <c r="C365">
        <v>16</v>
      </c>
      <c r="D365">
        <v>4</v>
      </c>
      <c r="E365">
        <v>1</v>
      </c>
      <c r="F365" s="1">
        <f>VLOOKUP(A365,Weather!$A$1:$E$366, 5)</f>
        <v>0.13207547169811382</v>
      </c>
      <c r="G365" s="1">
        <f>VLOOKUP(D365, Winter!$A$1:$E$25, 2)</f>
        <v>308.82074789439099</v>
      </c>
      <c r="H365" s="1">
        <f>VLOOKUP(D365, Winter!$A$1:$E$25, 3)</f>
        <v>281.81818181818198</v>
      </c>
      <c r="I365" s="1">
        <f>VLOOKUP(D365, Winter!$A$1:$E$25, 5)</f>
        <v>285.04672897196201</v>
      </c>
      <c r="J365" s="1">
        <f t="shared" si="31"/>
        <v>285.38455846975677</v>
      </c>
      <c r="K365" s="47">
        <f t="shared" si="32"/>
        <v>5.338981132392135</v>
      </c>
      <c r="L365" s="48">
        <f>Solar!K382/1000*Variables!$B$3</f>
        <v>0</v>
      </c>
      <c r="M365" s="1">
        <f>IF(E365=1, VLOOKUP(D365, Sheet1!$E$2:$G$26, 2), Sheet1!$G$3)</f>
        <v>0.18618000000000001</v>
      </c>
      <c r="N365" s="1">
        <f>'Electricity Rates'!$J$3</f>
        <v>0.19270000000000001</v>
      </c>
      <c r="O365" s="145">
        <f>L365-K365</f>
        <v>-5.338981132392135</v>
      </c>
      <c r="P365">
        <f t="shared" si="33"/>
        <v>1.0288216642119645</v>
      </c>
      <c r="Q365">
        <f>IF(O365&gt;0, IF(Q364+O365*Variables!$B$5&lt;Variables!$B$4, Q364+O365*Variables!$B$5, Variables!$B$4), IF(Q364&gt;-O365, Q364+O365/Variables!$B$5, 0))</f>
        <v>0</v>
      </c>
      <c r="R365">
        <f>IF(O365&gt;0, 0, IF(Q364&gt;-O365, 0, -O365 - Q364*Variables!$B$5))</f>
        <v>5.338981132392135</v>
      </c>
      <c r="S365">
        <f t="shared" si="34"/>
        <v>0.99401150722876774</v>
      </c>
      <c r="T365">
        <f t="shared" si="35"/>
        <v>0</v>
      </c>
    </row>
    <row r="366" spans="1:20" x14ac:dyDescent="0.3">
      <c r="A366" s="3">
        <f t="shared" si="30"/>
        <v>43116</v>
      </c>
      <c r="B366">
        <v>1</v>
      </c>
      <c r="C366">
        <v>16</v>
      </c>
      <c r="D366">
        <v>5</v>
      </c>
      <c r="E366">
        <v>1</v>
      </c>
      <c r="F366" s="1">
        <f>VLOOKUP(A366,Weather!$A$1:$E$366, 5)</f>
        <v>0.13207547169811382</v>
      </c>
      <c r="G366" s="1">
        <f>VLOOKUP(D366, Winter!$A$1:$E$25, 2)</f>
        <v>308.63160471300301</v>
      </c>
      <c r="H366" s="1">
        <f>VLOOKUP(D366, Winter!$A$1:$E$25, 3)</f>
        <v>300</v>
      </c>
      <c r="I366" s="1">
        <f>VLOOKUP(D366, Winter!$A$1:$E$25, 5)</f>
        <v>303.73831775700899</v>
      </c>
      <c r="J366" s="1">
        <f t="shared" si="31"/>
        <v>301.14002326398156</v>
      </c>
      <c r="K366" s="47">
        <f t="shared" si="32"/>
        <v>5.6337347438681</v>
      </c>
      <c r="L366" s="48">
        <f>Solar!K383/1000*Variables!$B$3</f>
        <v>0</v>
      </c>
      <c r="M366" s="1">
        <f>IF(E366=1, VLOOKUP(D366, Sheet1!$E$2:$G$26, 2), Sheet1!$G$3)</f>
        <v>0.18618000000000001</v>
      </c>
      <c r="N366" s="1">
        <f>'Electricity Rates'!$J$3</f>
        <v>0.19270000000000001</v>
      </c>
      <c r="O366" s="145">
        <f>L366-K366</f>
        <v>-5.6337347438681</v>
      </c>
      <c r="P366">
        <f t="shared" si="33"/>
        <v>1.0856206851433829</v>
      </c>
      <c r="Q366">
        <f>IF(O366&gt;0, IF(Q365+O366*Variables!$B$5&lt;Variables!$B$4, Q365+O366*Variables!$B$5, Variables!$B$4), IF(Q365&gt;-O366, Q365+O366/Variables!$B$5, 0))</f>
        <v>0</v>
      </c>
      <c r="R366">
        <f>IF(O366&gt;0, 0, IF(Q365&gt;-O366, 0, -O366 - Q365*Variables!$B$5))</f>
        <v>5.6337347438681</v>
      </c>
      <c r="S366">
        <f t="shared" si="34"/>
        <v>1.0488887346133628</v>
      </c>
      <c r="T366">
        <f t="shared" si="35"/>
        <v>0</v>
      </c>
    </row>
    <row r="367" spans="1:20" x14ac:dyDescent="0.3">
      <c r="A367" s="3">
        <f t="shared" si="30"/>
        <v>43116</v>
      </c>
      <c r="B367">
        <v>1</v>
      </c>
      <c r="C367">
        <v>16</v>
      </c>
      <c r="D367">
        <v>6</v>
      </c>
      <c r="E367">
        <v>1</v>
      </c>
      <c r="F367" s="1">
        <f>VLOOKUP(A367,Weather!$A$1:$E$366, 5)</f>
        <v>0.13207547169811382</v>
      </c>
      <c r="G367" s="1">
        <f>VLOOKUP(D367, Winter!$A$1:$E$25, 2)</f>
        <v>331.81818181818198</v>
      </c>
      <c r="H367" s="1">
        <f>VLOOKUP(D367, Winter!$A$1:$E$25, 3)</f>
        <v>317.955250948497</v>
      </c>
      <c r="I367" s="1">
        <f>VLOOKUP(D367, Winter!$A$1:$E$25, 5)</f>
        <v>322.42990654205602</v>
      </c>
      <c r="J367" s="1">
        <f t="shared" si="31"/>
        <v>319.78620408222901</v>
      </c>
      <c r="K367" s="47">
        <f t="shared" si="32"/>
        <v>5.9825679397270308</v>
      </c>
      <c r="L367" s="48">
        <f>Solar!K384/1000*Variables!$B$3</f>
        <v>0</v>
      </c>
      <c r="M367" s="1">
        <f>IF(E367=1, VLOOKUP(D367, Sheet1!$E$2:$G$26, 2), Sheet1!$G$3)</f>
        <v>0.18618000000000001</v>
      </c>
      <c r="N367" s="1">
        <f>'Electricity Rates'!$J$3</f>
        <v>0.19270000000000001</v>
      </c>
      <c r="O367" s="145">
        <f>L367-K367</f>
        <v>-5.9825679397270308</v>
      </c>
      <c r="P367">
        <f t="shared" si="33"/>
        <v>1.1528408419853988</v>
      </c>
      <c r="Q367">
        <f>IF(O367&gt;0, IF(Q366+O367*Variables!$B$5&lt;Variables!$B$4, Q366+O367*Variables!$B$5, Variables!$B$4), IF(Q366&gt;-O367, Q366+O367/Variables!$B$5, 0))</f>
        <v>0</v>
      </c>
      <c r="R367">
        <f>IF(O367&gt;0, 0, IF(Q366&gt;-O367, 0, -O367 - Q366*Variables!$B$5))</f>
        <v>5.9825679397270308</v>
      </c>
      <c r="S367">
        <f t="shared" si="34"/>
        <v>1.1138344990183786</v>
      </c>
      <c r="T367">
        <f t="shared" si="35"/>
        <v>0</v>
      </c>
    </row>
    <row r="368" spans="1:20" x14ac:dyDescent="0.3">
      <c r="A368" s="3">
        <f t="shared" si="30"/>
        <v>43116</v>
      </c>
      <c r="B368">
        <v>1</v>
      </c>
      <c r="C368">
        <v>16</v>
      </c>
      <c r="D368">
        <v>7</v>
      </c>
      <c r="E368">
        <v>1</v>
      </c>
      <c r="F368" s="1">
        <f>VLOOKUP(A368,Weather!$A$1:$E$366, 5)</f>
        <v>0.13207547169811382</v>
      </c>
      <c r="G368" s="1">
        <f>VLOOKUP(D368, Winter!$A$1:$E$25, 2)</f>
        <v>445.45454545454498</v>
      </c>
      <c r="H368" s="1">
        <f>VLOOKUP(D368, Winter!$A$1:$E$25, 3)</f>
        <v>393.94630558862502</v>
      </c>
      <c r="I368" s="1">
        <f>VLOOKUP(D368, Winter!$A$1:$E$25, 5)</f>
        <v>313.08411214953298</v>
      </c>
      <c r="J368" s="1">
        <f t="shared" si="31"/>
        <v>400.74928066525598</v>
      </c>
      <c r="K368" s="47">
        <f t="shared" si="32"/>
        <v>7.4972271091474001</v>
      </c>
      <c r="L368" s="48">
        <f>Solar!K385/1000*Variables!$B$3</f>
        <v>0</v>
      </c>
      <c r="M368" s="1">
        <f>IF(E368=1, VLOOKUP(D368, Sheet1!$E$2:$G$26, 2), Sheet1!$G$3)</f>
        <v>0.18618000000000001</v>
      </c>
      <c r="N368" s="1">
        <f>'Electricity Rates'!$J$3</f>
        <v>0.19270000000000001</v>
      </c>
      <c r="O368" s="145">
        <f>L368-K368</f>
        <v>-7.4972271091474001</v>
      </c>
      <c r="P368">
        <f t="shared" si="33"/>
        <v>1.4447156639327041</v>
      </c>
      <c r="Q368">
        <f>IF(O368&gt;0, IF(Q367+O368*Variables!$B$5&lt;Variables!$B$4, Q367+O368*Variables!$B$5, Variables!$B$4), IF(Q367&gt;-O368, Q367+O368/Variables!$B$5, 0))</f>
        <v>0</v>
      </c>
      <c r="R368">
        <f>IF(O368&gt;0, 0, IF(Q367&gt;-O368, 0, -O368 - Q367*Variables!$B$5))</f>
        <v>7.4972271091474001</v>
      </c>
      <c r="S368">
        <f t="shared" si="34"/>
        <v>1.395833743181063</v>
      </c>
      <c r="T368">
        <f t="shared" si="35"/>
        <v>0</v>
      </c>
    </row>
    <row r="369" spans="1:20" x14ac:dyDescent="0.3">
      <c r="A369" s="3">
        <f t="shared" si="30"/>
        <v>43116</v>
      </c>
      <c r="B369">
        <v>1</v>
      </c>
      <c r="C369">
        <v>16</v>
      </c>
      <c r="D369">
        <v>8</v>
      </c>
      <c r="E369">
        <v>1</v>
      </c>
      <c r="F369" s="1">
        <f>VLOOKUP(A369,Weather!$A$1:$E$366, 5)</f>
        <v>0.13207547169811382</v>
      </c>
      <c r="G369" s="1">
        <f>VLOOKUP(D369, Winter!$A$1:$E$25, 2)</f>
        <v>654.54545454545405</v>
      </c>
      <c r="H369" s="1">
        <f>VLOOKUP(D369, Winter!$A$1:$E$25, 3)</f>
        <v>498.50910668787998</v>
      </c>
      <c r="I369" s="1">
        <f>VLOOKUP(D369, Winter!$A$1:$E$25, 5)</f>
        <v>294.39252336448601</v>
      </c>
      <c r="J369" s="1">
        <f t="shared" si="31"/>
        <v>519.11768093322007</v>
      </c>
      <c r="K369" s="47">
        <f t="shared" si="32"/>
        <v>9.7116659669844552</v>
      </c>
      <c r="L369" s="48">
        <f>Solar!K386/1000*Variables!$B$3</f>
        <v>1.3058999999999998</v>
      </c>
      <c r="M369" s="1">
        <f>IF(E369=1, VLOOKUP(D369, Sheet1!$E$2:$G$26, 2), Sheet1!$G$3)</f>
        <v>0.18618000000000001</v>
      </c>
      <c r="N369" s="1">
        <f>'Electricity Rates'!$J$3</f>
        <v>0.19270000000000001</v>
      </c>
      <c r="O369" s="145">
        <f>L369-K369</f>
        <v>-8.4057659669844558</v>
      </c>
      <c r="P369">
        <f t="shared" si="33"/>
        <v>1.8714380318379047</v>
      </c>
      <c r="Q369">
        <f>IF(O369&gt;0, IF(Q368+O369*Variables!$B$5&lt;Variables!$B$4, Q368+O369*Variables!$B$5, Variables!$B$4), IF(Q368&gt;-O369, Q368+O369/Variables!$B$5, 0))</f>
        <v>0</v>
      </c>
      <c r="R369">
        <f>IF(O369&gt;0, 0, IF(Q368&gt;-O369, 0, -O369 - Q368*Variables!$B$5))</f>
        <v>8.4057659669844558</v>
      </c>
      <c r="S369">
        <f t="shared" si="34"/>
        <v>1.564985507733166</v>
      </c>
      <c r="T369">
        <f t="shared" si="35"/>
        <v>0</v>
      </c>
    </row>
    <row r="370" spans="1:20" x14ac:dyDescent="0.3">
      <c r="A370" s="3">
        <f t="shared" si="30"/>
        <v>43116</v>
      </c>
      <c r="B370">
        <v>1</v>
      </c>
      <c r="C370">
        <v>16</v>
      </c>
      <c r="D370">
        <v>9</v>
      </c>
      <c r="E370">
        <v>1</v>
      </c>
      <c r="F370" s="1">
        <f>VLOOKUP(A370,Weather!$A$1:$E$366, 5)</f>
        <v>0.13207547169811382</v>
      </c>
      <c r="G370" s="1">
        <f>VLOOKUP(D370, Winter!$A$1:$E$25, 2)</f>
        <v>801.59817351598099</v>
      </c>
      <c r="H370" s="1">
        <f>VLOOKUP(D370, Winter!$A$1:$E$25, 3)</f>
        <v>564.97068280688404</v>
      </c>
      <c r="I370" s="1">
        <f>VLOOKUP(D370, Winter!$A$1:$E$25, 5)</f>
        <v>313.08411214953298</v>
      </c>
      <c r="J370" s="1">
        <f t="shared" si="31"/>
        <v>596.22337025902902</v>
      </c>
      <c r="K370" s="47">
        <f t="shared" si="32"/>
        <v>11.154161043515405</v>
      </c>
      <c r="L370" s="48">
        <f>Solar!K387/1000*Variables!$B$3</f>
        <v>9.8504499999999986</v>
      </c>
      <c r="M370" s="1">
        <f>IF(E370=1, VLOOKUP(D370, Sheet1!$E$2:$G$26, 2), Sheet1!$G$3)</f>
        <v>0.20441999999999999</v>
      </c>
      <c r="N370" s="1">
        <f>'Electricity Rates'!$J$3</f>
        <v>0.19270000000000001</v>
      </c>
      <c r="O370" s="145">
        <f>L370-K370</f>
        <v>-1.3037110435154062</v>
      </c>
      <c r="P370">
        <f t="shared" si="33"/>
        <v>2.1494068330854188</v>
      </c>
      <c r="Q370">
        <f>IF(O370&gt;0, IF(Q369+O370*Variables!$B$5&lt;Variables!$B$4, Q369+O370*Variables!$B$5, Variables!$B$4), IF(Q369&gt;-O370, Q369+O370/Variables!$B$5, 0))</f>
        <v>0</v>
      </c>
      <c r="R370">
        <f>IF(O370&gt;0, 0, IF(Q369&gt;-O370, 0, -O370 - Q369*Variables!$B$5))</f>
        <v>1.3037110435154062</v>
      </c>
      <c r="S370">
        <f t="shared" si="34"/>
        <v>0.26650461151541932</v>
      </c>
      <c r="T370">
        <f t="shared" si="35"/>
        <v>0</v>
      </c>
    </row>
    <row r="371" spans="1:20" x14ac:dyDescent="0.3">
      <c r="A371" s="3">
        <f t="shared" si="30"/>
        <v>43116</v>
      </c>
      <c r="B371">
        <v>1</v>
      </c>
      <c r="C371">
        <v>16</v>
      </c>
      <c r="D371">
        <v>10</v>
      </c>
      <c r="E371">
        <v>1</v>
      </c>
      <c r="F371" s="1">
        <f>VLOOKUP(A371,Weather!$A$1:$E$366, 5)</f>
        <v>0.13207547169811382</v>
      </c>
      <c r="G371" s="1">
        <f>VLOOKUP(D371, Winter!$A$1:$E$25, 2)</f>
        <v>929.05770029057601</v>
      </c>
      <c r="H371" s="1">
        <f>VLOOKUP(D371, Winter!$A$1:$E$25, 3)</f>
        <v>583.82380756350199</v>
      </c>
      <c r="I371" s="1">
        <f>VLOOKUP(D371, Winter!$A$1:$E$25, 5)</f>
        <v>331.77570093457899</v>
      </c>
      <c r="J371" s="1">
        <f t="shared" si="31"/>
        <v>629.42073679160626</v>
      </c>
      <c r="K371" s="47">
        <f t="shared" si="32"/>
        <v>11.775218169075755</v>
      </c>
      <c r="L371" s="48">
        <f>Solar!K388/1000*Variables!$B$3</f>
        <v>19.376750000000001</v>
      </c>
      <c r="M371" s="1">
        <f>IF(E371=1, VLOOKUP(D371, Sheet1!$E$2:$G$26, 2), Sheet1!$G$3)</f>
        <v>0.20441999999999999</v>
      </c>
      <c r="N371" s="1">
        <f>'Electricity Rates'!$J$3</f>
        <v>0.19270000000000001</v>
      </c>
      <c r="O371" s="145">
        <f>L371-K371</f>
        <v>7.6015318309242463</v>
      </c>
      <c r="P371">
        <f t="shared" si="33"/>
        <v>2.2690845411808982</v>
      </c>
      <c r="Q371">
        <f>IF(O371&gt;0, IF(Q370+O371*Variables!$B$5&lt;Variables!$B$4, Q370+O371*Variables!$B$5, Variables!$B$4), IF(Q370&gt;-O371, Q370+O371/Variables!$B$5, 0))</f>
        <v>7.1454399210687916</v>
      </c>
      <c r="R371">
        <f>IF(O371&gt;0, 0, IF(Q370&gt;-O371, 0, -O371 - Q370*Variables!$B$5))</f>
        <v>0</v>
      </c>
      <c r="S371">
        <f t="shared" si="34"/>
        <v>0</v>
      </c>
      <c r="T371">
        <f t="shared" si="35"/>
        <v>0</v>
      </c>
    </row>
    <row r="372" spans="1:20" x14ac:dyDescent="0.3">
      <c r="A372" s="3">
        <f t="shared" si="30"/>
        <v>43116</v>
      </c>
      <c r="B372">
        <v>1</v>
      </c>
      <c r="C372">
        <v>16</v>
      </c>
      <c r="D372">
        <v>11</v>
      </c>
      <c r="E372">
        <v>1</v>
      </c>
      <c r="F372" s="1">
        <f>VLOOKUP(A372,Weather!$A$1:$E$366, 5)</f>
        <v>0.13207547169811382</v>
      </c>
      <c r="G372" s="1">
        <f>VLOOKUP(D372, Winter!$A$1:$E$25, 2)</f>
        <v>1001.98733914487</v>
      </c>
      <c r="H372" s="1">
        <f>VLOOKUP(D372, Winter!$A$1:$E$25, 3)</f>
        <v>602.66024321587895</v>
      </c>
      <c r="I372" s="1">
        <f>VLOOKUP(D372, Winter!$A$1:$E$25, 5)</f>
        <v>331.77570093457899</v>
      </c>
      <c r="J372" s="1">
        <f t="shared" si="31"/>
        <v>655.40155777253835</v>
      </c>
      <c r="K372" s="47">
        <f t="shared" si="32"/>
        <v>12.261267988186601</v>
      </c>
      <c r="L372" s="48">
        <f>Solar!K389/1000*Variables!$B$3</f>
        <v>26.212699999999998</v>
      </c>
      <c r="M372" s="1">
        <f>IF(E372=1, VLOOKUP(D372, Sheet1!$E$2:$G$26, 2), Sheet1!$G$3)</f>
        <v>0.20441999999999999</v>
      </c>
      <c r="N372" s="1">
        <f>'Electricity Rates'!$J$3</f>
        <v>0.19270000000000001</v>
      </c>
      <c r="O372" s="145">
        <f>L372-K372</f>
        <v>13.951432011813397</v>
      </c>
      <c r="P372">
        <f t="shared" si="33"/>
        <v>2.3627463413235583</v>
      </c>
      <c r="Q372">
        <f>IF(O372&gt;0, IF(Q371+O372*Variables!$B$5&lt;Variables!$B$4, Q371+O372*Variables!$B$5, Variables!$B$4), IF(Q371&gt;-O372, Q371+O372/Variables!$B$5, 0))</f>
        <v>20.259786012173382</v>
      </c>
      <c r="R372">
        <f>IF(O372&gt;0, 0, IF(Q371&gt;-O372, 0, -O372 - Q371*Variables!$B$5))</f>
        <v>0</v>
      </c>
      <c r="S372">
        <f t="shared" si="34"/>
        <v>0</v>
      </c>
      <c r="T372">
        <f t="shared" si="35"/>
        <v>0</v>
      </c>
    </row>
    <row r="373" spans="1:20" x14ac:dyDescent="0.3">
      <c r="A373" s="3">
        <f t="shared" si="30"/>
        <v>43116</v>
      </c>
      <c r="B373">
        <v>1</v>
      </c>
      <c r="C373">
        <v>16</v>
      </c>
      <c r="D373">
        <v>12</v>
      </c>
      <c r="E373">
        <v>1</v>
      </c>
      <c r="F373" s="1">
        <f>VLOOKUP(A373,Weather!$A$1:$E$366, 5)</f>
        <v>0.13207547169811382</v>
      </c>
      <c r="G373" s="1">
        <f>VLOOKUP(D373, Winter!$A$1:$E$25, 2)</f>
        <v>1020.36633457866</v>
      </c>
      <c r="H373" s="1">
        <f>VLOOKUP(D373, Winter!$A$1:$E$25, 3)</f>
        <v>602.46553699974402</v>
      </c>
      <c r="I373" s="1">
        <f>VLOOKUP(D373, Winter!$A$1:$E$25, 5)</f>
        <v>327.10280373831802</v>
      </c>
      <c r="J373" s="1">
        <f t="shared" si="31"/>
        <v>657.65998196299734</v>
      </c>
      <c r="K373" s="47">
        <f t="shared" si="32"/>
        <v>12.303518641853541</v>
      </c>
      <c r="L373" s="48">
        <f>Solar!K390/1000*Variables!$B$3</f>
        <v>30.477699999999995</v>
      </c>
      <c r="M373" s="1">
        <f>IF(E373=1, VLOOKUP(D373, Sheet1!$E$2:$G$26, 2), Sheet1!$G$3)</f>
        <v>0.20441999999999999</v>
      </c>
      <c r="N373" s="1">
        <f>'Electricity Rates'!$J$3</f>
        <v>0.19270000000000001</v>
      </c>
      <c r="O373" s="145">
        <f>L373-K373</f>
        <v>18.174181358146456</v>
      </c>
      <c r="P373">
        <f t="shared" si="33"/>
        <v>2.3708880422851775</v>
      </c>
      <c r="Q373">
        <f>IF(O373&gt;0, IF(Q372+O373*Variables!$B$5&lt;Variables!$B$4, Q372+O373*Variables!$B$5, Variables!$B$4), IF(Q372&gt;-O373, Q372+O373/Variables!$B$5, 0))</f>
        <v>37.34351648883105</v>
      </c>
      <c r="R373">
        <f>IF(O373&gt;0, 0, IF(Q372&gt;-O373, 0, -O373 - Q372*Variables!$B$5))</f>
        <v>0</v>
      </c>
      <c r="S373">
        <f t="shared" si="34"/>
        <v>0</v>
      </c>
      <c r="T373">
        <f t="shared" si="35"/>
        <v>0</v>
      </c>
    </row>
    <row r="374" spans="1:20" x14ac:dyDescent="0.3">
      <c r="A374" s="3">
        <f t="shared" si="30"/>
        <v>43116</v>
      </c>
      <c r="B374">
        <v>1</v>
      </c>
      <c r="C374">
        <v>16</v>
      </c>
      <c r="D374">
        <v>13</v>
      </c>
      <c r="E374">
        <v>1</v>
      </c>
      <c r="F374" s="1">
        <f>VLOOKUP(A374,Weather!$A$1:$E$366, 5)</f>
        <v>0.13207547169811382</v>
      </c>
      <c r="G374" s="1">
        <f>VLOOKUP(D374, Winter!$A$1:$E$25, 2)</f>
        <v>1065.99730178497</v>
      </c>
      <c r="H374" s="1">
        <f>VLOOKUP(D374, Winter!$A$1:$E$25, 3)</f>
        <v>611.78362020049099</v>
      </c>
      <c r="I374" s="1">
        <f>VLOOKUP(D374, Winter!$A$1:$E$25, 5)</f>
        <v>322.42990654205602</v>
      </c>
      <c r="J374" s="1">
        <f t="shared" si="31"/>
        <v>671.77410644749796</v>
      </c>
      <c r="K374" s="47">
        <f t="shared" si="32"/>
        <v>12.567566019634032</v>
      </c>
      <c r="L374" s="48">
        <f>Solar!K391/1000*Variables!$B$3</f>
        <v>31.482199999999999</v>
      </c>
      <c r="M374" s="1">
        <f>IF(E374=1, VLOOKUP(D374, Sheet1!$E$2:$G$26, 2), Sheet1!$G$3)</f>
        <v>0.20441999999999999</v>
      </c>
      <c r="N374" s="1">
        <f>'Electricity Rates'!$J$3</f>
        <v>0.19270000000000001</v>
      </c>
      <c r="O374" s="145">
        <f>L374-K374</f>
        <v>18.914633980365966</v>
      </c>
      <c r="P374">
        <f t="shared" si="33"/>
        <v>2.421769971983478</v>
      </c>
      <c r="Q374">
        <f>IF(O374&gt;0, IF(Q373+O374*Variables!$B$5&lt;Variables!$B$4, Q373+O374*Variables!$B$5, Variables!$B$4), IF(Q373&gt;-O374, Q373+O374/Variables!$B$5, 0))</f>
        <v>55.123272430375053</v>
      </c>
      <c r="R374">
        <f>IF(O374&gt;0, 0, IF(Q373&gt;-O374, 0, -O374 - Q373*Variables!$B$5))</f>
        <v>0</v>
      </c>
      <c r="S374">
        <f t="shared" si="34"/>
        <v>0</v>
      </c>
      <c r="T374">
        <f t="shared" si="35"/>
        <v>0</v>
      </c>
    </row>
    <row r="375" spans="1:20" x14ac:dyDescent="0.3">
      <c r="A375" s="3">
        <f t="shared" si="30"/>
        <v>43116</v>
      </c>
      <c r="B375">
        <v>1</v>
      </c>
      <c r="C375">
        <v>16</v>
      </c>
      <c r="D375">
        <v>14</v>
      </c>
      <c r="E375">
        <v>1</v>
      </c>
      <c r="F375" s="1">
        <f>VLOOKUP(A375,Weather!$A$1:$E$366, 5)</f>
        <v>0.13207547169811382</v>
      </c>
      <c r="G375" s="1">
        <f>VLOOKUP(D375, Winter!$A$1:$E$25, 2)</f>
        <v>1084.3762972187601</v>
      </c>
      <c r="H375" s="1">
        <f>VLOOKUP(D375, Winter!$A$1:$E$25, 3)</f>
        <v>611.59447701910301</v>
      </c>
      <c r="I375" s="1">
        <f>VLOOKUP(D375, Winter!$A$1:$E$25, 5)</f>
        <v>303.73831775700899</v>
      </c>
      <c r="J375" s="1">
        <f t="shared" si="31"/>
        <v>674.03735893226553</v>
      </c>
      <c r="K375" s="47">
        <f t="shared" si="32"/>
        <v>12.609907001146157</v>
      </c>
      <c r="L375" s="48">
        <f>Solar!K392/1000*Variables!$B$3</f>
        <v>29.44285</v>
      </c>
      <c r="M375" s="1">
        <f>IF(E375=1, VLOOKUP(D375, Sheet1!$E$2:$G$26, 2), Sheet1!$G$3)</f>
        <v>0.20441999999999999</v>
      </c>
      <c r="N375" s="1">
        <f>'Electricity Rates'!$J$3</f>
        <v>0.19270000000000001</v>
      </c>
      <c r="O375" s="145">
        <f>L375-K375</f>
        <v>16.832942998853845</v>
      </c>
      <c r="P375">
        <f t="shared" si="33"/>
        <v>2.4299290791208645</v>
      </c>
      <c r="Q375">
        <f>IF(O375&gt;0, IF(Q374+O375*Variables!$B$5&lt;Variables!$B$4, Q374+O375*Variables!$B$5, Variables!$B$4), IF(Q374&gt;-O375, Q374+O375/Variables!$B$5, 0))</f>
        <v>70.946238849297671</v>
      </c>
      <c r="R375">
        <f>IF(O375&gt;0, 0, IF(Q374&gt;-O375, 0, -O375 - Q374*Variables!$B$5))</f>
        <v>0</v>
      </c>
      <c r="S375">
        <f t="shared" si="34"/>
        <v>0</v>
      </c>
      <c r="T375">
        <f t="shared" si="35"/>
        <v>0</v>
      </c>
    </row>
    <row r="376" spans="1:20" x14ac:dyDescent="0.3">
      <c r="A376" s="3">
        <f t="shared" si="30"/>
        <v>43116</v>
      </c>
      <c r="B376">
        <v>1</v>
      </c>
      <c r="C376">
        <v>16</v>
      </c>
      <c r="D376">
        <v>15</v>
      </c>
      <c r="E376">
        <v>1</v>
      </c>
      <c r="F376" s="1">
        <f>VLOOKUP(A376,Weather!$A$1:$E$366, 5)</f>
        <v>0.13207547169811382</v>
      </c>
      <c r="G376" s="1">
        <f>VLOOKUP(D376, Winter!$A$1:$E$25, 2)</f>
        <v>1093.6540058115399</v>
      </c>
      <c r="H376" s="1">
        <f>VLOOKUP(D376, Winter!$A$1:$E$25, 3)</f>
        <v>601.87029228184497</v>
      </c>
      <c r="I376" s="1">
        <f>VLOOKUP(D376, Winter!$A$1:$E$25, 5)</f>
        <v>271.02803738317698</v>
      </c>
      <c r="J376" s="1">
        <f t="shared" si="31"/>
        <v>666.82285821972948</v>
      </c>
      <c r="K376" s="47">
        <f t="shared" si="32"/>
        <v>12.474937949595523</v>
      </c>
      <c r="L376" s="48">
        <f>Solar!K393/1000*Variables!$B$3</f>
        <v>24.112649999999999</v>
      </c>
      <c r="M376" s="1">
        <f>IF(E376=1, VLOOKUP(D376, Sheet1!$E$2:$G$26, 2), Sheet1!$G$3)</f>
        <v>0.20441999999999999</v>
      </c>
      <c r="N376" s="1">
        <f>'Electricity Rates'!$J$3</f>
        <v>0.19270000000000001</v>
      </c>
      <c r="O376" s="145">
        <f>L376-K376</f>
        <v>11.637712050404476</v>
      </c>
      <c r="P376">
        <f t="shared" si="33"/>
        <v>2.4039205428870574</v>
      </c>
      <c r="Q376">
        <f>IF(O376&gt;0, IF(Q375+O376*Variables!$B$5&lt;Variables!$B$4, Q375+O376*Variables!$B$5, Variables!$B$4), IF(Q375&gt;-O376, Q375+O376/Variables!$B$5, 0))</f>
        <v>81.885688176677874</v>
      </c>
      <c r="R376">
        <f>IF(O376&gt;0, 0, IF(Q375&gt;-O376, 0, -O376 - Q375*Variables!$B$5))</f>
        <v>0</v>
      </c>
      <c r="S376">
        <f t="shared" si="34"/>
        <v>0</v>
      </c>
      <c r="T376">
        <f t="shared" si="35"/>
        <v>0</v>
      </c>
    </row>
    <row r="377" spans="1:20" x14ac:dyDescent="0.3">
      <c r="A377" s="3">
        <f t="shared" si="30"/>
        <v>43116</v>
      </c>
      <c r="B377">
        <v>1</v>
      </c>
      <c r="C377">
        <v>16</v>
      </c>
      <c r="D377">
        <v>16</v>
      </c>
      <c r="E377">
        <v>1</v>
      </c>
      <c r="F377" s="1">
        <f>VLOOKUP(A377,Weather!$A$1:$E$366, 5)</f>
        <v>0.13207547169811382</v>
      </c>
      <c r="G377" s="1">
        <f>VLOOKUP(D377, Winter!$A$1:$E$25, 2)</f>
        <v>1039.2953507679499</v>
      </c>
      <c r="H377" s="1">
        <f>VLOOKUP(D377, Winter!$A$1:$E$25, 3)</f>
        <v>558.82352941176396</v>
      </c>
      <c r="I377" s="1">
        <f>VLOOKUP(D377, Winter!$A$1:$E$25, 5)</f>
        <v>252.336448598131</v>
      </c>
      <c r="J377" s="1">
        <f t="shared" si="31"/>
        <v>622.28207185503413</v>
      </c>
      <c r="K377" s="47">
        <f t="shared" si="32"/>
        <v>11.641667855032161</v>
      </c>
      <c r="L377" s="48">
        <f>Solar!K394/1000*Variables!$B$3</f>
        <v>15.952150000000001</v>
      </c>
      <c r="M377" s="1">
        <f>IF(E377=1, VLOOKUP(D377, Sheet1!$E$2:$G$26, 2), Sheet1!$G$3)</f>
        <v>0.20441999999999999</v>
      </c>
      <c r="N377" s="1">
        <f>'Electricity Rates'!$J$3</f>
        <v>0.19270000000000001</v>
      </c>
      <c r="O377" s="145">
        <f>L377-K377</f>
        <v>4.3104821449678408</v>
      </c>
      <c r="P377">
        <f t="shared" si="33"/>
        <v>2.2433493956646973</v>
      </c>
      <c r="Q377">
        <f>IF(O377&gt;0, IF(Q376+O377*Variables!$B$5&lt;Variables!$B$4, Q376+O377*Variables!$B$5, Variables!$B$4), IF(Q376&gt;-O377, Q376+O377/Variables!$B$5, 0))</f>
        <v>85.937541392947651</v>
      </c>
      <c r="R377">
        <f>IF(O377&gt;0, 0, IF(Q376&gt;-O377, 0, -O377 - Q376*Variables!$B$5))</f>
        <v>0</v>
      </c>
      <c r="S377">
        <f t="shared" si="34"/>
        <v>0</v>
      </c>
      <c r="T377">
        <f t="shared" si="35"/>
        <v>0</v>
      </c>
    </row>
    <row r="378" spans="1:20" x14ac:dyDescent="0.3">
      <c r="A378" s="3">
        <f t="shared" si="30"/>
        <v>43116</v>
      </c>
      <c r="B378">
        <v>1</v>
      </c>
      <c r="C378">
        <v>16</v>
      </c>
      <c r="D378">
        <v>17</v>
      </c>
      <c r="E378">
        <v>1</v>
      </c>
      <c r="F378" s="1">
        <f>VLOOKUP(A378,Weather!$A$1:$E$366, 5)</f>
        <v>0.13207547169811382</v>
      </c>
      <c r="G378" s="1">
        <f>VLOOKUP(D378, Winter!$A$1:$E$25, 2)</f>
        <v>889.47696139476898</v>
      </c>
      <c r="H378" s="1">
        <f>VLOOKUP(D378, Winter!$A$1:$E$25, 3)</f>
        <v>506.24728802056097</v>
      </c>
      <c r="I378" s="1">
        <f>VLOOKUP(D378, Winter!$A$1:$E$25, 5)</f>
        <v>228.971962616822</v>
      </c>
      <c r="J378" s="1">
        <f t="shared" si="31"/>
        <v>556.86252790017363</v>
      </c>
      <c r="K378" s="47">
        <f t="shared" si="32"/>
        <v>10.417797465066014</v>
      </c>
      <c r="L378" s="48">
        <f>Solar!K395/1000*Variables!$B$3</f>
        <v>5.8582999999999998</v>
      </c>
      <c r="M378" s="1">
        <f>IF(E378=1, VLOOKUP(D378, Sheet1!$E$2:$G$26, 2), Sheet1!$G$3)</f>
        <v>0.20441999999999999</v>
      </c>
      <c r="N378" s="1">
        <f>'Electricity Rates'!$J$3</f>
        <v>0.19270000000000001</v>
      </c>
      <c r="O378" s="145">
        <f>L378-K378</f>
        <v>-4.5594974650660145</v>
      </c>
      <c r="P378">
        <f t="shared" si="33"/>
        <v>2.007509571518221</v>
      </c>
      <c r="Q378">
        <f>IF(O378&gt;0, IF(Q377+O378*Variables!$B$5&lt;Variables!$B$4, Q377+O378*Variables!$B$5, Variables!$B$4), IF(Q377&gt;-O378, Q377+O378/Variables!$B$5, 0))</f>
        <v>81.087012174792321</v>
      </c>
      <c r="R378">
        <f>IF(O378&gt;0, 0, IF(Q377&gt;-O378, 0, -O378 - Q377*Variables!$B$5))</f>
        <v>0</v>
      </c>
      <c r="S378">
        <f t="shared" si="34"/>
        <v>0</v>
      </c>
      <c r="T378">
        <f t="shared" si="35"/>
        <v>0</v>
      </c>
    </row>
    <row r="379" spans="1:20" x14ac:dyDescent="0.3">
      <c r="A379" s="3">
        <f t="shared" si="30"/>
        <v>43116</v>
      </c>
      <c r="B379">
        <v>1</v>
      </c>
      <c r="C379">
        <v>16</v>
      </c>
      <c r="D379">
        <v>18</v>
      </c>
      <c r="E379">
        <v>1</v>
      </c>
      <c r="F379" s="1">
        <f>VLOOKUP(A379,Weather!$A$1:$E$366, 5)</f>
        <v>0.13207547169811382</v>
      </c>
      <c r="G379" s="1">
        <f>VLOOKUP(D379, Winter!$A$1:$E$25, 2)</f>
        <v>689.67932752179297</v>
      </c>
      <c r="H379" s="1">
        <f>VLOOKUP(D379, Winter!$A$1:$E$25, 3)</f>
        <v>477.48083534529701</v>
      </c>
      <c r="I379" s="1">
        <f>VLOOKUP(D379, Winter!$A$1:$E$25, 5)</f>
        <v>257.009345794392</v>
      </c>
      <c r="J379" s="1">
        <f t="shared" si="31"/>
        <v>505.50705129313621</v>
      </c>
      <c r="K379" s="47">
        <f t="shared" si="32"/>
        <v>9.4570379827724587</v>
      </c>
      <c r="L379" s="48">
        <f>Solar!K396/1000*Variables!$B$3</f>
        <v>0</v>
      </c>
      <c r="M379" s="1">
        <f>IF(E379=1, VLOOKUP(D379, Sheet1!$E$2:$G$26, 2), Sheet1!$G$3)</f>
        <v>0.20441999999999999</v>
      </c>
      <c r="N379" s="1">
        <f>'Electricity Rates'!$J$3</f>
        <v>0.19270000000000001</v>
      </c>
      <c r="O379" s="145">
        <f>L379-K379</f>
        <v>-9.4570379827724587</v>
      </c>
      <c r="P379">
        <f t="shared" si="33"/>
        <v>1.8223712192802528</v>
      </c>
      <c r="Q379">
        <f>IF(O379&gt;0, IF(Q378+O379*Variables!$B$5&lt;Variables!$B$4, Q378+O379*Variables!$B$5, Variables!$B$4), IF(Q378&gt;-O379, Q378+O379/Variables!$B$5, 0))</f>
        <v>71.02633346971524</v>
      </c>
      <c r="R379">
        <f>IF(O379&gt;0, 0, IF(Q378&gt;-O379, 0, -O379 - Q378*Variables!$B$5))</f>
        <v>0</v>
      </c>
      <c r="S379">
        <f t="shared" si="34"/>
        <v>0</v>
      </c>
      <c r="T379">
        <f t="shared" si="35"/>
        <v>0</v>
      </c>
    </row>
    <row r="380" spans="1:20" x14ac:dyDescent="0.3">
      <c r="A380" s="3">
        <f t="shared" si="30"/>
        <v>43116</v>
      </c>
      <c r="B380">
        <v>1</v>
      </c>
      <c r="C380">
        <v>16</v>
      </c>
      <c r="D380">
        <v>19</v>
      </c>
      <c r="E380">
        <v>1</v>
      </c>
      <c r="F380" s="1">
        <f>VLOOKUP(A380,Weather!$A$1:$E$366, 5)</f>
        <v>0.13207547169811382</v>
      </c>
      <c r="G380" s="1">
        <f>VLOOKUP(D380, Winter!$A$1:$E$25, 2)</f>
        <v>503.50249066002402</v>
      </c>
      <c r="H380" s="1">
        <f>VLOOKUP(D380, Winter!$A$1:$E$25, 3)</f>
        <v>367.75553800108997</v>
      </c>
      <c r="I380" s="1">
        <f>VLOOKUP(D380, Winter!$A$1:$E$25, 5)</f>
        <v>266.355140186916</v>
      </c>
      <c r="J380" s="1">
        <f t="shared" si="31"/>
        <v>385.6843808051002</v>
      </c>
      <c r="K380" s="47">
        <f t="shared" si="32"/>
        <v>7.2153926029427762</v>
      </c>
      <c r="L380" s="48">
        <f>Solar!K397/1000*Variables!$B$3</f>
        <v>0</v>
      </c>
      <c r="M380" s="1">
        <f>IF(E380=1, VLOOKUP(D380, Sheet1!$E$2:$G$26, 2), Sheet1!$G$3)</f>
        <v>0.20441999999999999</v>
      </c>
      <c r="N380" s="1">
        <f>'Electricity Rates'!$J$3</f>
        <v>0.19270000000000001</v>
      </c>
      <c r="O380" s="145">
        <f>L380-K380</f>
        <v>-7.2153926029427762</v>
      </c>
      <c r="P380">
        <f t="shared" si="33"/>
        <v>1.390406154587073</v>
      </c>
      <c r="Q380">
        <f>IF(O380&gt;0, IF(Q379+O380*Variables!$B$5&lt;Variables!$B$4, Q379+O380*Variables!$B$5, Variables!$B$4), IF(Q379&gt;-O380, Q379+O380/Variables!$B$5, 0))</f>
        <v>63.35038389211654</v>
      </c>
      <c r="R380">
        <f>IF(O380&gt;0, 0, IF(Q379&gt;-O380, 0, -O380 - Q379*Variables!$B$5))</f>
        <v>0</v>
      </c>
      <c r="S380">
        <f t="shared" si="34"/>
        <v>0</v>
      </c>
      <c r="T380">
        <f t="shared" si="35"/>
        <v>0</v>
      </c>
    </row>
    <row r="381" spans="1:20" x14ac:dyDescent="0.3">
      <c r="A381" s="3">
        <f t="shared" si="30"/>
        <v>43116</v>
      </c>
      <c r="B381">
        <v>1</v>
      </c>
      <c r="C381">
        <v>16</v>
      </c>
      <c r="D381">
        <v>20</v>
      </c>
      <c r="E381">
        <v>1</v>
      </c>
      <c r="F381" s="1">
        <f>VLOOKUP(A381,Weather!$A$1:$E$366, 5)</f>
        <v>0.13207547169811382</v>
      </c>
      <c r="G381" s="1">
        <f>VLOOKUP(D381, Winter!$A$1:$E$25, 2)</f>
        <v>385.507471980074</v>
      </c>
      <c r="H381" s="1">
        <f>VLOOKUP(D381, Winter!$A$1:$E$25, 3)</f>
        <v>329.45960680470398</v>
      </c>
      <c r="I381" s="1">
        <f>VLOOKUP(D381, Winter!$A$1:$E$25, 5)</f>
        <v>275.70093457943898</v>
      </c>
      <c r="J381" s="1">
        <f t="shared" si="31"/>
        <v>336.86215503541325</v>
      </c>
      <c r="K381" s="47">
        <f t="shared" si="32"/>
        <v>6.3020252377867152</v>
      </c>
      <c r="L381" s="48">
        <f>Solar!K398/1000*Variables!$B$3</f>
        <v>0</v>
      </c>
      <c r="M381" s="1">
        <f>IF(E381=1, VLOOKUP(D381, Sheet1!$E$2:$G$26, 2), Sheet1!$G$3)</f>
        <v>0.20441999999999999</v>
      </c>
      <c r="N381" s="1">
        <f>'Electricity Rates'!$J$3</f>
        <v>0.19270000000000001</v>
      </c>
      <c r="O381" s="145">
        <f>L381-K381</f>
        <v>-6.3020252377867152</v>
      </c>
      <c r="P381">
        <f t="shared" si="33"/>
        <v>1.2144002633215001</v>
      </c>
      <c r="Q381">
        <f>IF(O381&gt;0, IF(Q380+O381*Variables!$B$5&lt;Variables!$B$4, Q380+O381*Variables!$B$5, Variables!$B$4), IF(Q380&gt;-O381, Q380+O381/Variables!$B$5, 0))</f>
        <v>56.64610172425833</v>
      </c>
      <c r="R381">
        <f>IF(O381&gt;0, 0, IF(Q380&gt;-O381, 0, -O381 - Q380*Variables!$B$5))</f>
        <v>0</v>
      </c>
      <c r="S381">
        <f t="shared" si="34"/>
        <v>0</v>
      </c>
      <c r="T381">
        <f t="shared" si="35"/>
        <v>0</v>
      </c>
    </row>
    <row r="382" spans="1:20" x14ac:dyDescent="0.3">
      <c r="A382" s="3">
        <f t="shared" si="30"/>
        <v>43116</v>
      </c>
      <c r="B382">
        <v>1</v>
      </c>
      <c r="C382">
        <v>16</v>
      </c>
      <c r="D382">
        <v>21</v>
      </c>
      <c r="E382">
        <v>1</v>
      </c>
      <c r="F382" s="1">
        <f>VLOOKUP(A382,Weather!$A$1:$E$366, 5)</f>
        <v>0.13207547169811382</v>
      </c>
      <c r="G382" s="1">
        <f>VLOOKUP(D382, Winter!$A$1:$E$25, 2)</f>
        <v>340.23972602739599</v>
      </c>
      <c r="H382" s="1">
        <f>VLOOKUP(D382, Winter!$A$1:$E$25, 3)</f>
        <v>286.390591795636</v>
      </c>
      <c r="I382" s="1">
        <f>VLOOKUP(D382, Winter!$A$1:$E$25, 5)</f>
        <v>289.71962616822401</v>
      </c>
      <c r="J382" s="1">
        <f t="shared" si="31"/>
        <v>293.50274159983076</v>
      </c>
      <c r="K382" s="47">
        <f t="shared" si="32"/>
        <v>5.4908562961822671</v>
      </c>
      <c r="L382" s="48">
        <f>Solar!K399/1000*Variables!$B$3</f>
        <v>0</v>
      </c>
      <c r="M382" s="1">
        <f>IF(E382=1, VLOOKUP(D382, Sheet1!$E$2:$G$26, 2), Sheet1!$G$3)</f>
        <v>0.20441999999999999</v>
      </c>
      <c r="N382" s="1">
        <f>'Electricity Rates'!$J$3</f>
        <v>0.19270000000000001</v>
      </c>
      <c r="O382" s="145">
        <f>L382-K382</f>
        <v>-5.4908562961822671</v>
      </c>
      <c r="P382">
        <f t="shared" si="33"/>
        <v>1.0580880082743229</v>
      </c>
      <c r="Q382">
        <f>IF(O382&gt;0, IF(Q381+O382*Variables!$B$5&lt;Variables!$B$4, Q381+O382*Variables!$B$5, Variables!$B$4), IF(Q381&gt;-O382, Q381+O382/Variables!$B$5, 0))</f>
        <v>50.804765238958048</v>
      </c>
      <c r="R382">
        <f>IF(O382&gt;0, 0, IF(Q381&gt;-O382, 0, -O382 - Q381*Variables!$B$5))</f>
        <v>0</v>
      </c>
      <c r="S382">
        <f t="shared" si="34"/>
        <v>0</v>
      </c>
      <c r="T382">
        <f t="shared" si="35"/>
        <v>0</v>
      </c>
    </row>
    <row r="383" spans="1:20" x14ac:dyDescent="0.3">
      <c r="A383" s="3">
        <f t="shared" si="30"/>
        <v>43116</v>
      </c>
      <c r="B383">
        <v>1</v>
      </c>
      <c r="C383">
        <v>16</v>
      </c>
      <c r="D383">
        <v>22</v>
      </c>
      <c r="E383">
        <v>1</v>
      </c>
      <c r="F383" s="1">
        <f>VLOOKUP(A383,Weather!$A$1:$E$366, 5)</f>
        <v>0.13207547169811382</v>
      </c>
      <c r="G383" s="1">
        <f>VLOOKUP(D383, Winter!$A$1:$E$25, 2)</f>
        <v>300</v>
      </c>
      <c r="H383" s="1">
        <f>VLOOKUP(D383, Winter!$A$1:$E$25, 3)</f>
        <v>271.915575384683</v>
      </c>
      <c r="I383" s="1">
        <f>VLOOKUP(D383, Winter!$A$1:$E$25, 5)</f>
        <v>285.04672897196201</v>
      </c>
      <c r="J383" s="1">
        <f t="shared" si="31"/>
        <v>275.62483901312112</v>
      </c>
      <c r="K383" s="47">
        <f t="shared" si="32"/>
        <v>5.1563960678188518</v>
      </c>
      <c r="L383" s="48">
        <f>Solar!K400/1000*Variables!$B$3</f>
        <v>0</v>
      </c>
      <c r="M383" s="1">
        <f>IF(E383=1, VLOOKUP(D383, Sheet1!$E$2:$G$26, 2), Sheet1!$G$3)</f>
        <v>0.18618000000000001</v>
      </c>
      <c r="N383" s="1">
        <f>'Electricity Rates'!$J$3</f>
        <v>0.19270000000000001</v>
      </c>
      <c r="O383" s="145">
        <f>L383-K383</f>
        <v>-5.1563960678188518</v>
      </c>
      <c r="P383">
        <f t="shared" si="33"/>
        <v>0.99363752226869284</v>
      </c>
      <c r="Q383">
        <f>IF(O383&gt;0, IF(Q382+O383*Variables!$B$5&lt;Variables!$B$4, Q382+O383*Variables!$B$5, Variables!$B$4), IF(Q382&gt;-O383, Q382+O383/Variables!$B$5, 0))</f>
        <v>45.319237507235862</v>
      </c>
      <c r="R383">
        <f>IF(O383&gt;0, 0, IF(Q382&gt;-O383, 0, -O383 - Q382*Variables!$B$5))</f>
        <v>0</v>
      </c>
      <c r="S383">
        <f t="shared" si="34"/>
        <v>0</v>
      </c>
      <c r="T383">
        <f t="shared" si="35"/>
        <v>0</v>
      </c>
    </row>
    <row r="384" spans="1:20" x14ac:dyDescent="0.3">
      <c r="A384" s="3">
        <f t="shared" si="30"/>
        <v>43116</v>
      </c>
      <c r="B384">
        <v>1</v>
      </c>
      <c r="C384">
        <v>16</v>
      </c>
      <c r="D384">
        <v>23</v>
      </c>
      <c r="E384">
        <v>1</v>
      </c>
      <c r="F384" s="1">
        <f>VLOOKUP(A384,Weather!$A$1:$E$366, 5)</f>
        <v>0.13207547169811382</v>
      </c>
      <c r="G384" s="1">
        <f>VLOOKUP(D384, Winter!$A$1:$E$25, 2)</f>
        <v>290.90909090909099</v>
      </c>
      <c r="H384" s="1">
        <f>VLOOKUP(D384, Winter!$A$1:$E$25, 3)</f>
        <v>266.95334839061297</v>
      </c>
      <c r="I384" s="1">
        <f>VLOOKUP(D384, Winter!$A$1:$E$25, 5)</f>
        <v>285.04672897196201</v>
      </c>
      <c r="J384" s="1">
        <f t="shared" si="31"/>
        <v>270.11731438361954</v>
      </c>
      <c r="K384" s="47">
        <f t="shared" si="32"/>
        <v>5.0533611655776012</v>
      </c>
      <c r="L384" s="48">
        <f>Solar!K401/1000*Variables!$B$3</f>
        <v>0</v>
      </c>
      <c r="M384" s="1">
        <f>IF(E384=1, VLOOKUP(D384, Sheet1!$E$2:$G$26, 2), Sheet1!$G$3)</f>
        <v>0.18618000000000001</v>
      </c>
      <c r="N384" s="1">
        <f>'Electricity Rates'!$J$3</f>
        <v>0.19270000000000001</v>
      </c>
      <c r="O384" s="145">
        <f>L384-K384</f>
        <v>-5.0533611655776012</v>
      </c>
      <c r="P384">
        <f t="shared" si="33"/>
        <v>0.97378269660680383</v>
      </c>
      <c r="Q384">
        <f>IF(O384&gt;0, IF(Q383+O384*Variables!$B$5&lt;Variables!$B$4, Q383+O384*Variables!$B$5, Variables!$B$4), IF(Q383&gt;-O384, Q383+O384/Variables!$B$5, 0))</f>
        <v>39.943321373642668</v>
      </c>
      <c r="R384">
        <f>IF(O384&gt;0, 0, IF(Q383&gt;-O384, 0, -O384 - Q383*Variables!$B$5))</f>
        <v>0</v>
      </c>
      <c r="S384">
        <f t="shared" si="34"/>
        <v>0</v>
      </c>
      <c r="T384">
        <f t="shared" si="35"/>
        <v>0</v>
      </c>
    </row>
    <row r="385" spans="1:20" x14ac:dyDescent="0.3">
      <c r="A385" s="3">
        <f t="shared" si="30"/>
        <v>43116</v>
      </c>
      <c r="B385">
        <v>1</v>
      </c>
      <c r="C385">
        <v>16</v>
      </c>
      <c r="D385">
        <v>24</v>
      </c>
      <c r="E385">
        <v>1</v>
      </c>
      <c r="F385" s="1">
        <f>VLOOKUP(A385,Weather!$A$1:$E$366, 5)</f>
        <v>0.13207547169811382</v>
      </c>
      <c r="G385" s="1">
        <f>VLOOKUP(D385, Winter!$A$1:$E$25, 2)</f>
        <v>272.72727272727298</v>
      </c>
      <c r="H385" s="1">
        <f>VLOOKUP(D385, Winter!$A$1:$E$25, 3)</f>
        <v>266.74195307023803</v>
      </c>
      <c r="I385" s="1">
        <f>VLOOKUP(D385, Winter!$A$1:$E$25, 5)</f>
        <v>285.04672897196201</v>
      </c>
      <c r="J385" s="1">
        <f t="shared" si="31"/>
        <v>267.53246698720488</v>
      </c>
      <c r="K385" s="47">
        <f t="shared" si="32"/>
        <v>5.0050037787814512</v>
      </c>
      <c r="L385" s="48">
        <f>Solar!K402/1000*Variables!$B$3</f>
        <v>0</v>
      </c>
      <c r="M385" s="1">
        <f>IF(E385=1, VLOOKUP(D385, Sheet1!$E$2:$G$26, 2), Sheet1!$G$3)</f>
        <v>0.18618000000000001</v>
      </c>
      <c r="N385" s="1">
        <f>'Electricity Rates'!$J$3</f>
        <v>0.19270000000000001</v>
      </c>
      <c r="O385" s="145">
        <f>L385-K385</f>
        <v>-5.0050037787814512</v>
      </c>
      <c r="P385">
        <f t="shared" si="33"/>
        <v>0.96446422817118571</v>
      </c>
      <c r="Q385">
        <f>IF(O385&gt;0, IF(Q384+O385*Variables!$B$5&lt;Variables!$B$4, Q384+O385*Variables!$B$5, Variables!$B$4), IF(Q384&gt;-O385, Q384+O385/Variables!$B$5, 0))</f>
        <v>34.618849268556019</v>
      </c>
      <c r="R385">
        <f>IF(O385&gt;0, 0, IF(Q384&gt;-O385, 0, -O385 - Q384*Variables!$B$5))</f>
        <v>0</v>
      </c>
      <c r="S385">
        <f t="shared" si="34"/>
        <v>0</v>
      </c>
      <c r="T385">
        <f t="shared" si="35"/>
        <v>0</v>
      </c>
    </row>
    <row r="386" spans="1:20" x14ac:dyDescent="0.3">
      <c r="A386" s="3">
        <f t="shared" si="30"/>
        <v>43117</v>
      </c>
      <c r="B386">
        <v>1</v>
      </c>
      <c r="C386">
        <v>17</v>
      </c>
      <c r="D386">
        <v>1</v>
      </c>
      <c r="E386">
        <v>1</v>
      </c>
      <c r="F386" s="1">
        <f>VLOOKUP(A386,Weather!$A$1:$E$366, 5)</f>
        <v>0.15094339622641464</v>
      </c>
      <c r="G386" s="1">
        <f>VLOOKUP(D386, Winter!$A$1:$E$25, 2)</f>
        <v>281.81818181818198</v>
      </c>
      <c r="H386" s="1">
        <f>VLOOKUP(D386, Winter!$A$1:$E$25, 3)</f>
        <v>257.04002047196798</v>
      </c>
      <c r="I386" s="1">
        <f>VLOOKUP(D386, Winter!$A$1:$E$25, 5)</f>
        <v>266.355140186916</v>
      </c>
      <c r="J386" s="1">
        <f t="shared" si="31"/>
        <v>260.78012029781161</v>
      </c>
      <c r="K386" s="47">
        <f t="shared" si="32"/>
        <v>4.878680715728053</v>
      </c>
      <c r="L386" s="48">
        <f>Solar!K403/1000*Variables!$B$3</f>
        <v>0</v>
      </c>
      <c r="M386" s="1">
        <f>IF(E386=1, VLOOKUP(D386, Sheet1!$E$2:$G$26, 2), Sheet1!$G$3)</f>
        <v>0.18618000000000001</v>
      </c>
      <c r="N386" s="1">
        <f>'Electricity Rates'!$J$3</f>
        <v>0.19270000000000001</v>
      </c>
      <c r="O386" s="145">
        <f>L386-K386</f>
        <v>-4.878680715728053</v>
      </c>
      <c r="P386">
        <f t="shared" si="33"/>
        <v>0.94012177392079588</v>
      </c>
      <c r="Q386">
        <f>IF(O386&gt;0, IF(Q385+O386*Variables!$B$5&lt;Variables!$B$4, Q385+O386*Variables!$B$5, Variables!$B$4), IF(Q385&gt;-O386, Q385+O386/Variables!$B$5, 0))</f>
        <v>29.428763400760218</v>
      </c>
      <c r="R386">
        <f>IF(O386&gt;0, 0, IF(Q385&gt;-O386, 0, -O386 - Q385*Variables!$B$5))</f>
        <v>0</v>
      </c>
      <c r="S386">
        <f t="shared" si="34"/>
        <v>0</v>
      </c>
      <c r="T386">
        <f t="shared" si="35"/>
        <v>0</v>
      </c>
    </row>
    <row r="387" spans="1:20" x14ac:dyDescent="0.3">
      <c r="A387" s="3">
        <f t="shared" ref="A387:A450" si="36">DATE(2018, B387, C387)</f>
        <v>43117</v>
      </c>
      <c r="B387">
        <v>1</v>
      </c>
      <c r="C387">
        <v>17</v>
      </c>
      <c r="D387">
        <v>2</v>
      </c>
      <c r="E387">
        <v>1</v>
      </c>
      <c r="F387" s="1">
        <f>VLOOKUP(A387,Weather!$A$1:$E$366, 5)</f>
        <v>0.15094339622641464</v>
      </c>
      <c r="G387" s="1">
        <f>VLOOKUP(D387, Winter!$A$1:$E$25, 2)</f>
        <v>282.10356994603501</v>
      </c>
      <c r="H387" s="1">
        <f>VLOOKUP(D387, Winter!$A$1:$E$25, 3)</f>
        <v>280.66066600651902</v>
      </c>
      <c r="I387" s="1">
        <f>VLOOKUP(D387, Winter!$A$1:$E$25, 5)</f>
        <v>285.04672897196201</v>
      </c>
      <c r="J387" s="1">
        <f t="shared" ref="J387:J450" si="37">IF(E387=0, I387, H387 + (G387-H387)*F387)</f>
        <v>280.87846282757806</v>
      </c>
      <c r="K387" s="47">
        <f t="shared" ref="K387:K450" si="38">J387*1000/53453</f>
        <v>5.2546809875512706</v>
      </c>
      <c r="L387" s="48">
        <f>Solar!K404/1000*Variables!$B$3</f>
        <v>0</v>
      </c>
      <c r="M387" s="1">
        <f>IF(E387=1, VLOOKUP(D387, Sheet1!$E$2:$G$26, 2), Sheet1!$G$3)</f>
        <v>0.18618000000000001</v>
      </c>
      <c r="N387" s="1">
        <f>'Electricity Rates'!$J$3</f>
        <v>0.19270000000000001</v>
      </c>
      <c r="O387" s="145">
        <f>L387-K387</f>
        <v>-5.2546809875512706</v>
      </c>
      <c r="P387">
        <f t="shared" ref="P387:P450" si="39">N387*K387</f>
        <v>1.0125770263011298</v>
      </c>
      <c r="Q387">
        <f>IF(O387&gt;0, IF(Q386+O387*Variables!$B$5&lt;Variables!$B$4, Q386+O387*Variables!$B$5, Variables!$B$4), IF(Q386&gt;-O387, Q386+O387/Variables!$B$5, 0))</f>
        <v>23.83867724379078</v>
      </c>
      <c r="R387">
        <f>IF(O387&gt;0, 0, IF(Q386&gt;-O387, 0, -O387 - Q386*Variables!$B$5))</f>
        <v>0</v>
      </c>
      <c r="S387">
        <f t="shared" ref="S387:S450" si="40">R387*M387</f>
        <v>0</v>
      </c>
      <c r="T387">
        <f t="shared" ref="T387:T450" si="41">IF(AND(R387&gt;0, M387&gt;0.3), 1, 0)</f>
        <v>0</v>
      </c>
    </row>
    <row r="388" spans="1:20" x14ac:dyDescent="0.3">
      <c r="A388" s="3">
        <f t="shared" si="36"/>
        <v>43117</v>
      </c>
      <c r="B388">
        <v>1</v>
      </c>
      <c r="C388">
        <v>17</v>
      </c>
      <c r="D388">
        <v>3</v>
      </c>
      <c r="E388">
        <v>1</v>
      </c>
      <c r="F388" s="1">
        <f>VLOOKUP(A388,Weather!$A$1:$E$366, 5)</f>
        <v>0.15094339622641464</v>
      </c>
      <c r="G388" s="1">
        <f>VLOOKUP(D388, Winter!$A$1:$E$25, 2)</f>
        <v>282.300747198007</v>
      </c>
      <c r="H388" s="1">
        <f>VLOOKUP(D388, Winter!$A$1:$E$25, 3)</f>
        <v>272.72727272727298</v>
      </c>
      <c r="I388" s="1">
        <f>VLOOKUP(D388, Winter!$A$1:$E$25, 5)</f>
        <v>271.02803738317698</v>
      </c>
      <c r="J388" s="1">
        <f t="shared" si="37"/>
        <v>274.17232547757243</v>
      </c>
      <c r="K388" s="47">
        <f t="shared" si="38"/>
        <v>5.1292224099222201</v>
      </c>
      <c r="L388" s="48">
        <f>Solar!K405/1000*Variables!$B$3</f>
        <v>0</v>
      </c>
      <c r="M388" s="1">
        <f>IF(E388=1, VLOOKUP(D388, Sheet1!$E$2:$G$26, 2), Sheet1!$G$3)</f>
        <v>0.18618000000000001</v>
      </c>
      <c r="N388" s="1">
        <f>'Electricity Rates'!$J$3</f>
        <v>0.19270000000000001</v>
      </c>
      <c r="O388" s="145">
        <f>L388-K388</f>
        <v>-5.1292224099222201</v>
      </c>
      <c r="P388">
        <f t="shared" si="39"/>
        <v>0.98840115839201181</v>
      </c>
      <c r="Q388">
        <f>IF(O388&gt;0, IF(Q387+O388*Variables!$B$5&lt;Variables!$B$4, Q387+O388*Variables!$B$5, Variables!$B$4), IF(Q387&gt;-O388, Q387+O388/Variables!$B$5, 0))</f>
        <v>18.382057658767142</v>
      </c>
      <c r="R388">
        <f>IF(O388&gt;0, 0, IF(Q387&gt;-O388, 0, -O388 - Q387*Variables!$B$5))</f>
        <v>0</v>
      </c>
      <c r="S388">
        <f t="shared" si="40"/>
        <v>0</v>
      </c>
      <c r="T388">
        <f t="shared" si="41"/>
        <v>0</v>
      </c>
    </row>
    <row r="389" spans="1:20" x14ac:dyDescent="0.3">
      <c r="A389" s="3">
        <f t="shared" si="36"/>
        <v>43117</v>
      </c>
      <c r="B389">
        <v>1</v>
      </c>
      <c r="C389">
        <v>17</v>
      </c>
      <c r="D389">
        <v>4</v>
      </c>
      <c r="E389">
        <v>1</v>
      </c>
      <c r="F389" s="1">
        <f>VLOOKUP(A389,Weather!$A$1:$E$366, 5)</f>
        <v>0.15094339622641464</v>
      </c>
      <c r="G389" s="1">
        <f>VLOOKUP(D389, Winter!$A$1:$E$25, 2)</f>
        <v>308.82074789439099</v>
      </c>
      <c r="H389" s="1">
        <f>VLOOKUP(D389, Winter!$A$1:$E$25, 3)</f>
        <v>281.81818181818198</v>
      </c>
      <c r="I389" s="1">
        <f>VLOOKUP(D389, Winter!$A$1:$E$25, 5)</f>
        <v>285.04672897196201</v>
      </c>
      <c r="J389" s="1">
        <f t="shared" si="37"/>
        <v>285.89404084855312</v>
      </c>
      <c r="K389" s="47">
        <f t="shared" si="38"/>
        <v>5.348512540896734</v>
      </c>
      <c r="L389" s="48">
        <f>Solar!K406/1000*Variables!$B$3</f>
        <v>0</v>
      </c>
      <c r="M389" s="1">
        <f>IF(E389=1, VLOOKUP(D389, Sheet1!$E$2:$G$26, 2), Sheet1!$G$3)</f>
        <v>0.18618000000000001</v>
      </c>
      <c r="N389" s="1">
        <f>'Electricity Rates'!$J$3</f>
        <v>0.19270000000000001</v>
      </c>
      <c r="O389" s="145">
        <f>L389-K389</f>
        <v>-5.348512540896734</v>
      </c>
      <c r="P389">
        <f t="shared" si="39"/>
        <v>1.0306583666308007</v>
      </c>
      <c r="Q389">
        <f>IF(O389&gt;0, IF(Q388+O389*Variables!$B$5&lt;Variables!$B$4, Q388+O389*Variables!$B$5, Variables!$B$4), IF(Q388&gt;-O389, Q388+O389/Variables!$B$5, 0))</f>
        <v>12.69215070036636</v>
      </c>
      <c r="R389">
        <f>IF(O389&gt;0, 0, IF(Q388&gt;-O389, 0, -O389 - Q388*Variables!$B$5))</f>
        <v>0</v>
      </c>
      <c r="S389">
        <f t="shared" si="40"/>
        <v>0</v>
      </c>
      <c r="T389">
        <f t="shared" si="41"/>
        <v>0</v>
      </c>
    </row>
    <row r="390" spans="1:20" x14ac:dyDescent="0.3">
      <c r="A390" s="3">
        <f t="shared" si="36"/>
        <v>43117</v>
      </c>
      <c r="B390">
        <v>1</v>
      </c>
      <c r="C390">
        <v>17</v>
      </c>
      <c r="D390">
        <v>5</v>
      </c>
      <c r="E390">
        <v>1</v>
      </c>
      <c r="F390" s="1">
        <f>VLOOKUP(A390,Weather!$A$1:$E$366, 5)</f>
        <v>0.15094339622641464</v>
      </c>
      <c r="G390" s="1">
        <f>VLOOKUP(D390, Winter!$A$1:$E$25, 2)</f>
        <v>308.63160471300301</v>
      </c>
      <c r="H390" s="1">
        <f>VLOOKUP(D390, Winter!$A$1:$E$25, 3)</f>
        <v>300</v>
      </c>
      <c r="I390" s="1">
        <f>VLOOKUP(D390, Winter!$A$1:$E$25, 5)</f>
        <v>303.73831775700899</v>
      </c>
      <c r="J390" s="1">
        <f t="shared" si="37"/>
        <v>301.30288373026463</v>
      </c>
      <c r="K390" s="47">
        <f t="shared" si="38"/>
        <v>5.6367815413590368</v>
      </c>
      <c r="L390" s="48">
        <f>Solar!K407/1000*Variables!$B$3</f>
        <v>0</v>
      </c>
      <c r="M390" s="1">
        <f>IF(E390=1, VLOOKUP(D390, Sheet1!$E$2:$G$26, 2), Sheet1!$G$3)</f>
        <v>0.18618000000000001</v>
      </c>
      <c r="N390" s="1">
        <f>'Electricity Rates'!$J$3</f>
        <v>0.19270000000000001</v>
      </c>
      <c r="O390" s="145">
        <f>L390-K390</f>
        <v>-5.6367815413590368</v>
      </c>
      <c r="P390">
        <f t="shared" si="39"/>
        <v>1.0862078030198865</v>
      </c>
      <c r="Q390">
        <f>IF(O390&gt;0, IF(Q389+O390*Variables!$B$5&lt;Variables!$B$4, Q389+O390*Variables!$B$5, Variables!$B$4), IF(Q389&gt;-O390, Q389+O390/Variables!$B$5, 0))</f>
        <v>6.6955745925375973</v>
      </c>
      <c r="R390">
        <f>IF(O390&gt;0, 0, IF(Q389&gt;-O390, 0, -O390 - Q389*Variables!$B$5))</f>
        <v>0</v>
      </c>
      <c r="S390">
        <f t="shared" si="40"/>
        <v>0</v>
      </c>
      <c r="T390">
        <f t="shared" si="41"/>
        <v>0</v>
      </c>
    </row>
    <row r="391" spans="1:20" x14ac:dyDescent="0.3">
      <c r="A391" s="3">
        <f t="shared" si="36"/>
        <v>43117</v>
      </c>
      <c r="B391">
        <v>1</v>
      </c>
      <c r="C391">
        <v>17</v>
      </c>
      <c r="D391">
        <v>6</v>
      </c>
      <c r="E391">
        <v>1</v>
      </c>
      <c r="F391" s="1">
        <f>VLOOKUP(A391,Weather!$A$1:$E$366, 5)</f>
        <v>0.15094339622641464</v>
      </c>
      <c r="G391" s="1">
        <f>VLOOKUP(D391, Winter!$A$1:$E$25, 2)</f>
        <v>331.81818181818198</v>
      </c>
      <c r="H391" s="1">
        <f>VLOOKUP(D391, Winter!$A$1:$E$25, 3)</f>
        <v>317.955250948497</v>
      </c>
      <c r="I391" s="1">
        <f>VLOOKUP(D391, Winter!$A$1:$E$25, 5)</f>
        <v>322.42990654205602</v>
      </c>
      <c r="J391" s="1">
        <f t="shared" si="37"/>
        <v>320.04776881561924</v>
      </c>
      <c r="K391" s="47">
        <f t="shared" si="38"/>
        <v>5.9874612990032219</v>
      </c>
      <c r="L391" s="48">
        <f>Solar!K408/1000*Variables!$B$3</f>
        <v>0</v>
      </c>
      <c r="M391" s="1">
        <f>IF(E391=1, VLOOKUP(D391, Sheet1!$E$2:$G$26, 2), Sheet1!$G$3)</f>
        <v>0.18618000000000001</v>
      </c>
      <c r="N391" s="1">
        <f>'Electricity Rates'!$J$3</f>
        <v>0.19270000000000001</v>
      </c>
      <c r="O391" s="145">
        <f>L391-K391</f>
        <v>-5.9874612990032219</v>
      </c>
      <c r="P391">
        <f t="shared" si="39"/>
        <v>1.1537837923179208</v>
      </c>
      <c r="Q391">
        <f>IF(O391&gt;0, IF(Q390+O391*Variables!$B$5&lt;Variables!$B$4, Q390+O391*Variables!$B$5, Variables!$B$4), IF(Q390&gt;-O391, Q390+O391/Variables!$B$5, 0))</f>
        <v>0.32593491274693509</v>
      </c>
      <c r="R391">
        <f>IF(O391&gt;0, 0, IF(Q390&gt;-O391, 0, -O391 - Q390*Variables!$B$5))</f>
        <v>0</v>
      </c>
      <c r="S391">
        <f t="shared" si="40"/>
        <v>0</v>
      </c>
      <c r="T391">
        <f t="shared" si="41"/>
        <v>0</v>
      </c>
    </row>
    <row r="392" spans="1:20" x14ac:dyDescent="0.3">
      <c r="A392" s="3">
        <f t="shared" si="36"/>
        <v>43117</v>
      </c>
      <c r="B392">
        <v>1</v>
      </c>
      <c r="C392">
        <v>17</v>
      </c>
      <c r="D392">
        <v>7</v>
      </c>
      <c r="E392">
        <v>1</v>
      </c>
      <c r="F392" s="1">
        <f>VLOOKUP(A392,Weather!$A$1:$E$366, 5)</f>
        <v>0.15094339622641464</v>
      </c>
      <c r="G392" s="1">
        <f>VLOOKUP(D392, Winter!$A$1:$E$25, 2)</f>
        <v>445.45454545454498</v>
      </c>
      <c r="H392" s="1">
        <f>VLOOKUP(D392, Winter!$A$1:$E$25, 3)</f>
        <v>393.94630558862502</v>
      </c>
      <c r="I392" s="1">
        <f>VLOOKUP(D392, Winter!$A$1:$E$25, 5)</f>
        <v>313.08411214953298</v>
      </c>
      <c r="J392" s="1">
        <f t="shared" si="37"/>
        <v>401.72113424763177</v>
      </c>
      <c r="K392" s="47">
        <f t="shared" si="38"/>
        <v>7.5154085691660297</v>
      </c>
      <c r="L392" s="48">
        <f>Solar!K409/1000*Variables!$B$3</f>
        <v>0</v>
      </c>
      <c r="M392" s="1">
        <f>IF(E392=1, VLOOKUP(D392, Sheet1!$E$2:$G$26, 2), Sheet1!$G$3)</f>
        <v>0.18618000000000001</v>
      </c>
      <c r="N392" s="1">
        <f>'Electricity Rates'!$J$3</f>
        <v>0.19270000000000001</v>
      </c>
      <c r="O392" s="145">
        <f>L392-K392</f>
        <v>-7.5154085691660297</v>
      </c>
      <c r="P392">
        <f t="shared" si="39"/>
        <v>1.448219231278294</v>
      </c>
      <c r="Q392">
        <f>IF(O392&gt;0, IF(Q391+O392*Variables!$B$5&lt;Variables!$B$4, Q391+O392*Variables!$B$5, Variables!$B$4), IF(Q391&gt;-O392, Q391+O392/Variables!$B$5, 0))</f>
        <v>0</v>
      </c>
      <c r="R392">
        <f>IF(O392&gt;0, 0, IF(Q391&gt;-O392, 0, -O392 - Q391*Variables!$B$5))</f>
        <v>7.2090297511839108</v>
      </c>
      <c r="S392">
        <f t="shared" si="40"/>
        <v>1.3421771590754206</v>
      </c>
      <c r="T392">
        <f t="shared" si="41"/>
        <v>0</v>
      </c>
    </row>
    <row r="393" spans="1:20" x14ac:dyDescent="0.3">
      <c r="A393" s="3">
        <f t="shared" si="36"/>
        <v>43117</v>
      </c>
      <c r="B393">
        <v>1</v>
      </c>
      <c r="C393">
        <v>17</v>
      </c>
      <c r="D393">
        <v>8</v>
      </c>
      <c r="E393">
        <v>1</v>
      </c>
      <c r="F393" s="1">
        <f>VLOOKUP(A393,Weather!$A$1:$E$366, 5)</f>
        <v>0.15094339622641464</v>
      </c>
      <c r="G393" s="1">
        <f>VLOOKUP(D393, Winter!$A$1:$E$25, 2)</f>
        <v>654.54545454545405</v>
      </c>
      <c r="H393" s="1">
        <f>VLOOKUP(D393, Winter!$A$1:$E$25, 3)</f>
        <v>498.50910668787998</v>
      </c>
      <c r="I393" s="1">
        <f>VLOOKUP(D393, Winter!$A$1:$E$25, 5)</f>
        <v>294.39252336448601</v>
      </c>
      <c r="J393" s="1">
        <f t="shared" si="37"/>
        <v>522.06176296826845</v>
      </c>
      <c r="K393" s="47">
        <f t="shared" si="38"/>
        <v>9.7667439239756142</v>
      </c>
      <c r="L393" s="48">
        <f>Solar!K410/1000*Variables!$B$3</f>
        <v>1.0250000000000001</v>
      </c>
      <c r="M393" s="1">
        <f>IF(E393=1, VLOOKUP(D393, Sheet1!$E$2:$G$26, 2), Sheet1!$G$3)</f>
        <v>0.18618000000000001</v>
      </c>
      <c r="N393" s="1">
        <f>'Electricity Rates'!$J$3</f>
        <v>0.19270000000000001</v>
      </c>
      <c r="O393" s="145">
        <f>L393-K393</f>
        <v>-8.7417439239756138</v>
      </c>
      <c r="P393">
        <f t="shared" si="39"/>
        <v>1.8820515541501011</v>
      </c>
      <c r="Q393">
        <f>IF(O393&gt;0, IF(Q392+O393*Variables!$B$5&lt;Variables!$B$4, Q392+O393*Variables!$B$5, Variables!$B$4), IF(Q392&gt;-O393, Q392+O393/Variables!$B$5, 0))</f>
        <v>0</v>
      </c>
      <c r="R393">
        <f>IF(O393&gt;0, 0, IF(Q392&gt;-O393, 0, -O393 - Q392*Variables!$B$5))</f>
        <v>8.7417439239756138</v>
      </c>
      <c r="S393">
        <f t="shared" si="40"/>
        <v>1.6275378837657799</v>
      </c>
      <c r="T393">
        <f t="shared" si="41"/>
        <v>0</v>
      </c>
    </row>
    <row r="394" spans="1:20" x14ac:dyDescent="0.3">
      <c r="A394" s="3">
        <f t="shared" si="36"/>
        <v>43117</v>
      </c>
      <c r="B394">
        <v>1</v>
      </c>
      <c r="C394">
        <v>17</v>
      </c>
      <c r="D394">
        <v>9</v>
      </c>
      <c r="E394">
        <v>1</v>
      </c>
      <c r="F394" s="1">
        <f>VLOOKUP(A394,Weather!$A$1:$E$366, 5)</f>
        <v>0.15094339622641464</v>
      </c>
      <c r="G394" s="1">
        <f>VLOOKUP(D394, Winter!$A$1:$E$25, 2)</f>
        <v>801.59817351598099</v>
      </c>
      <c r="H394" s="1">
        <f>VLOOKUP(D394, Winter!$A$1:$E$25, 3)</f>
        <v>564.97068280688404</v>
      </c>
      <c r="I394" s="1">
        <f>VLOOKUP(D394, Winter!$A$1:$E$25, 5)</f>
        <v>313.08411214953298</v>
      </c>
      <c r="J394" s="1">
        <f t="shared" si="37"/>
        <v>600.68803989504954</v>
      </c>
      <c r="K394" s="47">
        <f t="shared" si="38"/>
        <v>11.237686189644165</v>
      </c>
      <c r="L394" s="48">
        <f>Solar!K411/1000*Variables!$B$3</f>
        <v>9.427500000000002</v>
      </c>
      <c r="M394" s="1">
        <f>IF(E394=1, VLOOKUP(D394, Sheet1!$E$2:$G$26, 2), Sheet1!$G$3)</f>
        <v>0.20441999999999999</v>
      </c>
      <c r="N394" s="1">
        <f>'Electricity Rates'!$J$3</f>
        <v>0.19270000000000001</v>
      </c>
      <c r="O394" s="145">
        <f>L394-K394</f>
        <v>-1.8101861896441633</v>
      </c>
      <c r="P394">
        <f t="shared" si="39"/>
        <v>2.1655021287444307</v>
      </c>
      <c r="Q394">
        <f>IF(O394&gt;0, IF(Q393+O394*Variables!$B$5&lt;Variables!$B$4, Q393+O394*Variables!$B$5, Variables!$B$4), IF(Q393&gt;-O394, Q393+O394/Variables!$B$5, 0))</f>
        <v>0</v>
      </c>
      <c r="R394">
        <f>IF(O394&gt;0, 0, IF(Q393&gt;-O394, 0, -O394 - Q393*Variables!$B$5))</f>
        <v>1.8101861896441633</v>
      </c>
      <c r="S394">
        <f t="shared" si="40"/>
        <v>0.37003826088705988</v>
      </c>
      <c r="T394">
        <f t="shared" si="41"/>
        <v>0</v>
      </c>
    </row>
    <row r="395" spans="1:20" x14ac:dyDescent="0.3">
      <c r="A395" s="3">
        <f t="shared" si="36"/>
        <v>43117</v>
      </c>
      <c r="B395">
        <v>1</v>
      </c>
      <c r="C395">
        <v>17</v>
      </c>
      <c r="D395">
        <v>10</v>
      </c>
      <c r="E395">
        <v>1</v>
      </c>
      <c r="F395" s="1">
        <f>VLOOKUP(A395,Weather!$A$1:$E$366, 5)</f>
        <v>0.15094339622641464</v>
      </c>
      <c r="G395" s="1">
        <f>VLOOKUP(D395, Winter!$A$1:$E$25, 2)</f>
        <v>929.05770029057601</v>
      </c>
      <c r="H395" s="1">
        <f>VLOOKUP(D395, Winter!$A$1:$E$25, 3)</f>
        <v>583.82380756350199</v>
      </c>
      <c r="I395" s="1">
        <f>VLOOKUP(D395, Winter!$A$1:$E$25, 5)</f>
        <v>331.77570093457899</v>
      </c>
      <c r="J395" s="1">
        <f t="shared" si="37"/>
        <v>635.93458382419226</v>
      </c>
      <c r="K395" s="47">
        <f t="shared" si="38"/>
        <v>11.897079374856272</v>
      </c>
      <c r="L395" s="48">
        <f>Solar!K412/1000*Variables!$B$3</f>
        <v>18.9649</v>
      </c>
      <c r="M395" s="1">
        <f>IF(E395=1, VLOOKUP(D395, Sheet1!$E$2:$G$26, 2), Sheet1!$G$3)</f>
        <v>0.20441999999999999</v>
      </c>
      <c r="N395" s="1">
        <f>'Electricity Rates'!$J$3</f>
        <v>0.19270000000000001</v>
      </c>
      <c r="O395" s="145">
        <f>L395-K395</f>
        <v>7.0678206251437281</v>
      </c>
      <c r="P395">
        <f t="shared" si="39"/>
        <v>2.2925671955348039</v>
      </c>
      <c r="Q395">
        <f>IF(O395&gt;0, IF(Q394+O395*Variables!$B$5&lt;Variables!$B$4, Q394+O395*Variables!$B$5, Variables!$B$4), IF(Q394&gt;-O395, Q394+O395/Variables!$B$5, 0))</f>
        <v>6.6437513876351044</v>
      </c>
      <c r="R395">
        <f>IF(O395&gt;0, 0, IF(Q394&gt;-O395, 0, -O395 - Q394*Variables!$B$5))</f>
        <v>0</v>
      </c>
      <c r="S395">
        <f t="shared" si="40"/>
        <v>0</v>
      </c>
      <c r="T395">
        <f t="shared" si="41"/>
        <v>0</v>
      </c>
    </row>
    <row r="396" spans="1:20" x14ac:dyDescent="0.3">
      <c r="A396" s="3">
        <f t="shared" si="36"/>
        <v>43117</v>
      </c>
      <c r="B396">
        <v>1</v>
      </c>
      <c r="C396">
        <v>17</v>
      </c>
      <c r="D396">
        <v>11</v>
      </c>
      <c r="E396">
        <v>1</v>
      </c>
      <c r="F396" s="1">
        <f>VLOOKUP(A396,Weather!$A$1:$E$366, 5)</f>
        <v>0.15094339622641464</v>
      </c>
      <c r="G396" s="1">
        <f>VLOOKUP(D396, Winter!$A$1:$E$25, 2)</f>
        <v>1001.98733914487</v>
      </c>
      <c r="H396" s="1">
        <f>VLOOKUP(D396, Winter!$A$1:$E$25, 3)</f>
        <v>602.66024321587895</v>
      </c>
      <c r="I396" s="1">
        <f>VLOOKUP(D396, Winter!$A$1:$E$25, 5)</f>
        <v>331.77570093457899</v>
      </c>
      <c r="J396" s="1">
        <f t="shared" si="37"/>
        <v>662.93603128063216</v>
      </c>
      <c r="K396" s="47">
        <f t="shared" si="38"/>
        <v>12.402223098434739</v>
      </c>
      <c r="L396" s="48">
        <f>Solar!K413/1000*Variables!$B$3</f>
        <v>25.968349999999994</v>
      </c>
      <c r="M396" s="1">
        <f>IF(E396=1, VLOOKUP(D396, Sheet1!$E$2:$G$26, 2), Sheet1!$G$3)</f>
        <v>0.20441999999999999</v>
      </c>
      <c r="N396" s="1">
        <f>'Electricity Rates'!$J$3</f>
        <v>0.19270000000000001</v>
      </c>
      <c r="O396" s="145">
        <f>L396-K396</f>
        <v>13.566126901565255</v>
      </c>
      <c r="P396">
        <f t="shared" si="39"/>
        <v>2.3899083910683743</v>
      </c>
      <c r="Q396">
        <f>IF(O396&gt;0, IF(Q395+O396*Variables!$B$5&lt;Variables!$B$4, Q395+O396*Variables!$B$5, Variables!$B$4), IF(Q395&gt;-O396, Q395+O396/Variables!$B$5, 0))</f>
        <v>19.395910675106443</v>
      </c>
      <c r="R396">
        <f>IF(O396&gt;0, 0, IF(Q395&gt;-O396, 0, -O396 - Q395*Variables!$B$5))</f>
        <v>0</v>
      </c>
      <c r="S396">
        <f t="shared" si="40"/>
        <v>0</v>
      </c>
      <c r="T396">
        <f t="shared" si="41"/>
        <v>0</v>
      </c>
    </row>
    <row r="397" spans="1:20" x14ac:dyDescent="0.3">
      <c r="A397" s="3">
        <f t="shared" si="36"/>
        <v>43117</v>
      </c>
      <c r="B397">
        <v>1</v>
      </c>
      <c r="C397">
        <v>17</v>
      </c>
      <c r="D397">
        <v>12</v>
      </c>
      <c r="E397">
        <v>1</v>
      </c>
      <c r="F397" s="1">
        <f>VLOOKUP(A397,Weather!$A$1:$E$366, 5)</f>
        <v>0.15094339622641464</v>
      </c>
      <c r="G397" s="1">
        <f>VLOOKUP(D397, Winter!$A$1:$E$25, 2)</f>
        <v>1020.36633457866</v>
      </c>
      <c r="H397" s="1">
        <f>VLOOKUP(D397, Winter!$A$1:$E$25, 3)</f>
        <v>602.46553699974402</v>
      </c>
      <c r="I397" s="1">
        <f>VLOOKUP(D397, Winter!$A$1:$E$25, 5)</f>
        <v>327.10280373831802</v>
      </c>
      <c r="J397" s="1">
        <f t="shared" si="37"/>
        <v>665.544902672033</v>
      </c>
      <c r="K397" s="47">
        <f t="shared" si="38"/>
        <v>12.451029926702581</v>
      </c>
      <c r="L397" s="48">
        <f>Solar!K414/1000*Variables!$B$3</f>
        <v>29.613499999999998</v>
      </c>
      <c r="M397" s="1">
        <f>IF(E397=1, VLOOKUP(D397, Sheet1!$E$2:$G$26, 2), Sheet1!$G$3)</f>
        <v>0.20441999999999999</v>
      </c>
      <c r="N397" s="1">
        <f>'Electricity Rates'!$J$3</f>
        <v>0.19270000000000001</v>
      </c>
      <c r="O397" s="145">
        <f>L397-K397</f>
        <v>17.162470073297417</v>
      </c>
      <c r="P397">
        <f t="shared" si="39"/>
        <v>2.3993134668755878</v>
      </c>
      <c r="Q397">
        <f>IF(O397&gt;0, IF(Q396+O397*Variables!$B$5&lt;Variables!$B$4, Q396+O397*Variables!$B$5, Variables!$B$4), IF(Q396&gt;-O397, Q396+O397/Variables!$B$5, 0))</f>
        <v>35.528632544006015</v>
      </c>
      <c r="R397">
        <f>IF(O397&gt;0, 0, IF(Q396&gt;-O397, 0, -O397 - Q396*Variables!$B$5))</f>
        <v>0</v>
      </c>
      <c r="S397">
        <f t="shared" si="40"/>
        <v>0</v>
      </c>
      <c r="T397">
        <f t="shared" si="41"/>
        <v>0</v>
      </c>
    </row>
    <row r="398" spans="1:20" x14ac:dyDescent="0.3">
      <c r="A398" s="3">
        <f t="shared" si="36"/>
        <v>43117</v>
      </c>
      <c r="B398">
        <v>1</v>
      </c>
      <c r="C398">
        <v>17</v>
      </c>
      <c r="D398">
        <v>13</v>
      </c>
      <c r="E398">
        <v>1</v>
      </c>
      <c r="F398" s="1">
        <f>VLOOKUP(A398,Weather!$A$1:$E$366, 5)</f>
        <v>0.15094339622641464</v>
      </c>
      <c r="G398" s="1">
        <f>VLOOKUP(D398, Winter!$A$1:$E$25, 2)</f>
        <v>1065.99730178497</v>
      </c>
      <c r="H398" s="1">
        <f>VLOOKUP(D398, Winter!$A$1:$E$25, 3)</f>
        <v>611.78362020049099</v>
      </c>
      <c r="I398" s="1">
        <f>VLOOKUP(D398, Winter!$A$1:$E$25, 5)</f>
        <v>322.42990654205602</v>
      </c>
      <c r="J398" s="1">
        <f t="shared" si="37"/>
        <v>680.34417591135548</v>
      </c>
      <c r="K398" s="47">
        <f t="shared" si="38"/>
        <v>12.727895083743766</v>
      </c>
      <c r="L398" s="48">
        <f>Solar!K415/1000*Variables!$B$3</f>
        <v>30.288650000000001</v>
      </c>
      <c r="M398" s="1">
        <f>IF(E398=1, VLOOKUP(D398, Sheet1!$E$2:$G$26, 2), Sheet1!$G$3)</f>
        <v>0.20441999999999999</v>
      </c>
      <c r="N398" s="1">
        <f>'Electricity Rates'!$J$3</f>
        <v>0.19270000000000001</v>
      </c>
      <c r="O398" s="145">
        <f>L398-K398</f>
        <v>17.560754916256236</v>
      </c>
      <c r="P398">
        <f t="shared" si="39"/>
        <v>2.4526653826374236</v>
      </c>
      <c r="Q398">
        <f>IF(O398&gt;0, IF(Q397+O398*Variables!$B$5&lt;Variables!$B$4, Q397+O398*Variables!$B$5, Variables!$B$4), IF(Q397&gt;-O398, Q397+O398/Variables!$B$5, 0))</f>
        <v>52.035742165286877</v>
      </c>
      <c r="R398">
        <f>IF(O398&gt;0, 0, IF(Q397&gt;-O398, 0, -O398 - Q397*Variables!$B$5))</f>
        <v>0</v>
      </c>
      <c r="S398">
        <f t="shared" si="40"/>
        <v>0</v>
      </c>
      <c r="T398">
        <f t="shared" si="41"/>
        <v>0</v>
      </c>
    </row>
    <row r="399" spans="1:20" x14ac:dyDescent="0.3">
      <c r="A399" s="3">
        <f t="shared" si="36"/>
        <v>43117</v>
      </c>
      <c r="B399">
        <v>1</v>
      </c>
      <c r="C399">
        <v>17</v>
      </c>
      <c r="D399">
        <v>14</v>
      </c>
      <c r="E399">
        <v>1</v>
      </c>
      <c r="F399" s="1">
        <f>VLOOKUP(A399,Weather!$A$1:$E$366, 5)</f>
        <v>0.15094339622641464</v>
      </c>
      <c r="G399" s="1">
        <f>VLOOKUP(D399, Winter!$A$1:$E$25, 2)</f>
        <v>1084.3762972187601</v>
      </c>
      <c r="H399" s="1">
        <f>VLOOKUP(D399, Winter!$A$1:$E$25, 3)</f>
        <v>611.59447701910301</v>
      </c>
      <c r="I399" s="1">
        <f>VLOOKUP(D399, Winter!$A$1:$E$25, 5)</f>
        <v>303.73831775700899</v>
      </c>
      <c r="J399" s="1">
        <f t="shared" si="37"/>
        <v>682.95777063414539</v>
      </c>
      <c r="K399" s="47">
        <f t="shared" si="38"/>
        <v>12.776790276207985</v>
      </c>
      <c r="L399" s="48">
        <f>Solar!K416/1000*Variables!$B$3</f>
        <v>28.09525</v>
      </c>
      <c r="M399" s="1">
        <f>IF(E399=1, VLOOKUP(D399, Sheet1!$E$2:$G$26, 2), Sheet1!$G$3)</f>
        <v>0.20441999999999999</v>
      </c>
      <c r="N399" s="1">
        <f>'Electricity Rates'!$J$3</f>
        <v>0.19270000000000001</v>
      </c>
      <c r="O399" s="145">
        <f>L399-K399</f>
        <v>15.318459723792015</v>
      </c>
      <c r="P399">
        <f t="shared" si="39"/>
        <v>2.4620874862252786</v>
      </c>
      <c r="Q399">
        <f>IF(O399&gt;0, IF(Q398+O399*Variables!$B$5&lt;Variables!$B$4, Q398+O399*Variables!$B$5, Variables!$B$4), IF(Q398&gt;-O399, Q398+O399/Variables!$B$5, 0))</f>
        <v>66.435094305651376</v>
      </c>
      <c r="R399">
        <f>IF(O399&gt;0, 0, IF(Q398&gt;-O399, 0, -O399 - Q398*Variables!$B$5))</f>
        <v>0</v>
      </c>
      <c r="S399">
        <f t="shared" si="40"/>
        <v>0</v>
      </c>
      <c r="T399">
        <f t="shared" si="41"/>
        <v>0</v>
      </c>
    </row>
    <row r="400" spans="1:20" x14ac:dyDescent="0.3">
      <c r="A400" s="3">
        <f t="shared" si="36"/>
        <v>43117</v>
      </c>
      <c r="B400">
        <v>1</v>
      </c>
      <c r="C400">
        <v>17</v>
      </c>
      <c r="D400">
        <v>15</v>
      </c>
      <c r="E400">
        <v>1</v>
      </c>
      <c r="F400" s="1">
        <f>VLOOKUP(A400,Weather!$A$1:$E$366, 5)</f>
        <v>0.15094339622641464</v>
      </c>
      <c r="G400" s="1">
        <f>VLOOKUP(D400, Winter!$A$1:$E$25, 2)</f>
        <v>1093.6540058115399</v>
      </c>
      <c r="H400" s="1">
        <f>VLOOKUP(D400, Winter!$A$1:$E$25, 3)</f>
        <v>601.87029228184497</v>
      </c>
      <c r="I400" s="1">
        <f>VLOOKUP(D400, Winter!$A$1:$E$25, 5)</f>
        <v>271.02803738317698</v>
      </c>
      <c r="J400" s="1">
        <f t="shared" si="37"/>
        <v>676.10179621085535</v>
      </c>
      <c r="K400" s="47">
        <f t="shared" si="38"/>
        <v>12.648528543035104</v>
      </c>
      <c r="L400" s="48">
        <f>Solar!K417/1000*Variables!$B$3</f>
        <v>22.373750000000001</v>
      </c>
      <c r="M400" s="1">
        <f>IF(E400=1, VLOOKUP(D400, Sheet1!$E$2:$G$26, 2), Sheet1!$G$3)</f>
        <v>0.20441999999999999</v>
      </c>
      <c r="N400" s="1">
        <f>'Electricity Rates'!$J$3</f>
        <v>0.19270000000000001</v>
      </c>
      <c r="O400" s="145">
        <f>L400-K400</f>
        <v>9.7252214569648974</v>
      </c>
      <c r="P400">
        <f t="shared" si="39"/>
        <v>2.4373714502428645</v>
      </c>
      <c r="Q400">
        <f>IF(O400&gt;0, IF(Q399+O400*Variables!$B$5&lt;Variables!$B$4, Q399+O400*Variables!$B$5, Variables!$B$4), IF(Q399&gt;-O400, Q399+O400/Variables!$B$5, 0))</f>
        <v>75.576802475198377</v>
      </c>
      <c r="R400">
        <f>IF(O400&gt;0, 0, IF(Q399&gt;-O400, 0, -O400 - Q399*Variables!$B$5))</f>
        <v>0</v>
      </c>
      <c r="S400">
        <f t="shared" si="40"/>
        <v>0</v>
      </c>
      <c r="T400">
        <f t="shared" si="41"/>
        <v>0</v>
      </c>
    </row>
    <row r="401" spans="1:20" x14ac:dyDescent="0.3">
      <c r="A401" s="3">
        <f t="shared" si="36"/>
        <v>43117</v>
      </c>
      <c r="B401">
        <v>1</v>
      </c>
      <c r="C401">
        <v>17</v>
      </c>
      <c r="D401">
        <v>16</v>
      </c>
      <c r="E401">
        <v>1</v>
      </c>
      <c r="F401" s="1">
        <f>VLOOKUP(A401,Weather!$A$1:$E$366, 5)</f>
        <v>0.15094339622641464</v>
      </c>
      <c r="G401" s="1">
        <f>VLOOKUP(D401, Winter!$A$1:$E$25, 2)</f>
        <v>1039.2953507679499</v>
      </c>
      <c r="H401" s="1">
        <f>VLOOKUP(D401, Winter!$A$1:$E$25, 3)</f>
        <v>558.82352941176396</v>
      </c>
      <c r="I401" s="1">
        <f>VLOOKUP(D401, Winter!$A$1:$E$25, 5)</f>
        <v>252.336448598131</v>
      </c>
      <c r="J401" s="1">
        <f t="shared" si="37"/>
        <v>631.34757791835784</v>
      </c>
      <c r="K401" s="47">
        <f t="shared" si="38"/>
        <v>11.81126555887149</v>
      </c>
      <c r="L401" s="48">
        <f>Solar!K418/1000*Variables!$B$3</f>
        <v>15.5274</v>
      </c>
      <c r="M401" s="1">
        <f>IF(E401=1, VLOOKUP(D401, Sheet1!$E$2:$G$26, 2), Sheet1!$G$3)</f>
        <v>0.20441999999999999</v>
      </c>
      <c r="N401" s="1">
        <f>'Electricity Rates'!$J$3</f>
        <v>0.19270000000000001</v>
      </c>
      <c r="O401" s="145">
        <f>L401-K401</f>
        <v>3.71613444112851</v>
      </c>
      <c r="P401">
        <f t="shared" si="39"/>
        <v>2.2760308731945362</v>
      </c>
      <c r="Q401">
        <f>IF(O401&gt;0, IF(Q400+O401*Variables!$B$5&lt;Variables!$B$4, Q400+O401*Variables!$B$5, Variables!$B$4), IF(Q400&gt;-O401, Q400+O401/Variables!$B$5, 0))</f>
        <v>79.06996884985918</v>
      </c>
      <c r="R401">
        <f>IF(O401&gt;0, 0, IF(Q400&gt;-O401, 0, -O401 - Q400*Variables!$B$5))</f>
        <v>0</v>
      </c>
      <c r="S401">
        <f t="shared" si="40"/>
        <v>0</v>
      </c>
      <c r="T401">
        <f t="shared" si="41"/>
        <v>0</v>
      </c>
    </row>
    <row r="402" spans="1:20" x14ac:dyDescent="0.3">
      <c r="A402" s="3">
        <f t="shared" si="36"/>
        <v>43117</v>
      </c>
      <c r="B402">
        <v>1</v>
      </c>
      <c r="C402">
        <v>17</v>
      </c>
      <c r="D402">
        <v>17</v>
      </c>
      <c r="E402">
        <v>1</v>
      </c>
      <c r="F402" s="1">
        <f>VLOOKUP(A402,Weather!$A$1:$E$366, 5)</f>
        <v>0.15094339622641464</v>
      </c>
      <c r="G402" s="1">
        <f>VLOOKUP(D402, Winter!$A$1:$E$25, 2)</f>
        <v>889.47696139476898</v>
      </c>
      <c r="H402" s="1">
        <f>VLOOKUP(D402, Winter!$A$1:$E$25, 3)</f>
        <v>506.24728802056097</v>
      </c>
      <c r="I402" s="1">
        <f>VLOOKUP(D402, Winter!$A$1:$E$25, 5)</f>
        <v>228.971962616822</v>
      </c>
      <c r="J402" s="1">
        <f t="shared" si="37"/>
        <v>564.09327645440351</v>
      </c>
      <c r="K402" s="47">
        <f t="shared" si="38"/>
        <v>10.553070481626916</v>
      </c>
      <c r="L402" s="48">
        <f>Solar!K419/1000*Variables!$B$3</f>
        <v>5.5875999999999992</v>
      </c>
      <c r="M402" s="1">
        <f>IF(E402=1, VLOOKUP(D402, Sheet1!$E$2:$G$26, 2), Sheet1!$G$3)</f>
        <v>0.20441999999999999</v>
      </c>
      <c r="N402" s="1">
        <f>'Electricity Rates'!$J$3</f>
        <v>0.19270000000000001</v>
      </c>
      <c r="O402" s="145">
        <f>L402-K402</f>
        <v>-4.9654704816269168</v>
      </c>
      <c r="P402">
        <f t="shared" si="39"/>
        <v>2.0335766818095067</v>
      </c>
      <c r="Q402">
        <f>IF(O402&gt;0, IF(Q401+O402*Variables!$B$5&lt;Variables!$B$4, Q401+O402*Variables!$B$5, Variables!$B$4), IF(Q401&gt;-O402, Q401+O402/Variables!$B$5, 0))</f>
        <v>73.787553443873094</v>
      </c>
      <c r="R402">
        <f>IF(O402&gt;0, 0, IF(Q401&gt;-O402, 0, -O402 - Q401*Variables!$B$5))</f>
        <v>0</v>
      </c>
      <c r="S402">
        <f t="shared" si="40"/>
        <v>0</v>
      </c>
      <c r="T402">
        <f t="shared" si="41"/>
        <v>0</v>
      </c>
    </row>
    <row r="403" spans="1:20" x14ac:dyDescent="0.3">
      <c r="A403" s="3">
        <f t="shared" si="36"/>
        <v>43117</v>
      </c>
      <c r="B403">
        <v>1</v>
      </c>
      <c r="C403">
        <v>17</v>
      </c>
      <c r="D403">
        <v>18</v>
      </c>
      <c r="E403">
        <v>1</v>
      </c>
      <c r="F403" s="1">
        <f>VLOOKUP(A403,Weather!$A$1:$E$366, 5)</f>
        <v>0.15094339622641464</v>
      </c>
      <c r="G403" s="1">
        <f>VLOOKUP(D403, Winter!$A$1:$E$25, 2)</f>
        <v>689.67932752179297</v>
      </c>
      <c r="H403" s="1">
        <f>VLOOKUP(D403, Winter!$A$1:$E$25, 3)</f>
        <v>477.48083534529701</v>
      </c>
      <c r="I403" s="1">
        <f>VLOOKUP(D403, Winter!$A$1:$E$25, 5)</f>
        <v>257.009345794392</v>
      </c>
      <c r="J403" s="1">
        <f t="shared" si="37"/>
        <v>509.5107964285416</v>
      </c>
      <c r="K403" s="47">
        <f t="shared" si="38"/>
        <v>9.5319401423407779</v>
      </c>
      <c r="L403" s="48">
        <f>Solar!K420/1000*Variables!$B$3</f>
        <v>0</v>
      </c>
      <c r="M403" s="1">
        <f>IF(E403=1, VLOOKUP(D403, Sheet1!$E$2:$G$26, 2), Sheet1!$G$3)</f>
        <v>0.20441999999999999</v>
      </c>
      <c r="N403" s="1">
        <f>'Electricity Rates'!$J$3</f>
        <v>0.19270000000000001</v>
      </c>
      <c r="O403" s="145">
        <f>L403-K403</f>
        <v>-9.5319401423407779</v>
      </c>
      <c r="P403">
        <f t="shared" si="39"/>
        <v>1.8368048654290681</v>
      </c>
      <c r="Q403">
        <f>IF(O403&gt;0, IF(Q402+O403*Variables!$B$5&lt;Variables!$B$4, Q402+O403*Variables!$B$5, Variables!$B$4), IF(Q402&gt;-O403, Q402+O403/Variables!$B$5, 0))</f>
        <v>63.647191590319075</v>
      </c>
      <c r="R403">
        <f>IF(O403&gt;0, 0, IF(Q402&gt;-O403, 0, -O403 - Q402*Variables!$B$5))</f>
        <v>0</v>
      </c>
      <c r="S403">
        <f t="shared" si="40"/>
        <v>0</v>
      </c>
      <c r="T403">
        <f t="shared" si="41"/>
        <v>0</v>
      </c>
    </row>
    <row r="404" spans="1:20" x14ac:dyDescent="0.3">
      <c r="A404" s="3">
        <f t="shared" si="36"/>
        <v>43117</v>
      </c>
      <c r="B404">
        <v>1</v>
      </c>
      <c r="C404">
        <v>17</v>
      </c>
      <c r="D404">
        <v>19</v>
      </c>
      <c r="E404">
        <v>1</v>
      </c>
      <c r="F404" s="1">
        <f>VLOOKUP(A404,Weather!$A$1:$E$366, 5)</f>
        <v>0.15094339622641464</v>
      </c>
      <c r="G404" s="1">
        <f>VLOOKUP(D404, Winter!$A$1:$E$25, 2)</f>
        <v>503.50249066002402</v>
      </c>
      <c r="H404" s="1">
        <f>VLOOKUP(D404, Winter!$A$1:$E$25, 3)</f>
        <v>367.75553800108997</v>
      </c>
      <c r="I404" s="1">
        <f>VLOOKUP(D404, Winter!$A$1:$E$25, 5)</f>
        <v>266.355140186916</v>
      </c>
      <c r="J404" s="1">
        <f t="shared" si="37"/>
        <v>388.24564406281581</v>
      </c>
      <c r="K404" s="47">
        <f t="shared" si="38"/>
        <v>7.2633087771091578</v>
      </c>
      <c r="L404" s="48">
        <f>Solar!K421/1000*Variables!$B$3</f>
        <v>0</v>
      </c>
      <c r="M404" s="1">
        <f>IF(E404=1, VLOOKUP(D404, Sheet1!$E$2:$G$26, 2), Sheet1!$G$3)</f>
        <v>0.20441999999999999</v>
      </c>
      <c r="N404" s="1">
        <f>'Electricity Rates'!$J$3</f>
        <v>0.19270000000000001</v>
      </c>
      <c r="O404" s="145">
        <f>L404-K404</f>
        <v>-7.2633087771091578</v>
      </c>
      <c r="P404">
        <f t="shared" si="39"/>
        <v>1.3996396013489347</v>
      </c>
      <c r="Q404">
        <f>IF(O404&gt;0, IF(Q403+O404*Variables!$B$5&lt;Variables!$B$4, Q403+O404*Variables!$B$5, Variables!$B$4), IF(Q403&gt;-O404, Q403+O404/Variables!$B$5, 0))</f>
        <v>55.920267359351882</v>
      </c>
      <c r="R404">
        <f>IF(O404&gt;0, 0, IF(Q403&gt;-O404, 0, -O404 - Q403*Variables!$B$5))</f>
        <v>0</v>
      </c>
      <c r="S404">
        <f t="shared" si="40"/>
        <v>0</v>
      </c>
      <c r="T404">
        <f t="shared" si="41"/>
        <v>0</v>
      </c>
    </row>
    <row r="405" spans="1:20" x14ac:dyDescent="0.3">
      <c r="A405" s="3">
        <f t="shared" si="36"/>
        <v>43117</v>
      </c>
      <c r="B405">
        <v>1</v>
      </c>
      <c r="C405">
        <v>17</v>
      </c>
      <c r="D405">
        <v>20</v>
      </c>
      <c r="E405">
        <v>1</v>
      </c>
      <c r="F405" s="1">
        <f>VLOOKUP(A405,Weather!$A$1:$E$366, 5)</f>
        <v>0.15094339622641464</v>
      </c>
      <c r="G405" s="1">
        <f>VLOOKUP(D405, Winter!$A$1:$E$25, 2)</f>
        <v>385.507471980074</v>
      </c>
      <c r="H405" s="1">
        <f>VLOOKUP(D405, Winter!$A$1:$E$25, 3)</f>
        <v>329.45960680470398</v>
      </c>
      <c r="I405" s="1">
        <f>VLOOKUP(D405, Winter!$A$1:$E$25, 5)</f>
        <v>275.70093457943898</v>
      </c>
      <c r="J405" s="1">
        <f t="shared" si="37"/>
        <v>337.9196619255145</v>
      </c>
      <c r="K405" s="47">
        <f t="shared" si="38"/>
        <v>6.3218091019309393</v>
      </c>
      <c r="L405" s="48">
        <f>Solar!K422/1000*Variables!$B$3</f>
        <v>0</v>
      </c>
      <c r="M405" s="1">
        <f>IF(E405=1, VLOOKUP(D405, Sheet1!$E$2:$G$26, 2), Sheet1!$G$3)</f>
        <v>0.20441999999999999</v>
      </c>
      <c r="N405" s="1">
        <f>'Electricity Rates'!$J$3</f>
        <v>0.19270000000000001</v>
      </c>
      <c r="O405" s="145">
        <f>L405-K405</f>
        <v>-6.3218091019309393</v>
      </c>
      <c r="P405">
        <f t="shared" si="39"/>
        <v>1.2182126139420921</v>
      </c>
      <c r="Q405">
        <f>IF(O405&gt;0, IF(Q404+O405*Variables!$B$5&lt;Variables!$B$4, Q404+O405*Variables!$B$5, Variables!$B$4), IF(Q404&gt;-O405, Q404+O405/Variables!$B$5, 0))</f>
        <v>49.194938527510459</v>
      </c>
      <c r="R405">
        <f>IF(O405&gt;0, 0, IF(Q404&gt;-O405, 0, -O405 - Q404*Variables!$B$5))</f>
        <v>0</v>
      </c>
      <c r="S405">
        <f t="shared" si="40"/>
        <v>0</v>
      </c>
      <c r="T405">
        <f t="shared" si="41"/>
        <v>0</v>
      </c>
    </row>
    <row r="406" spans="1:20" x14ac:dyDescent="0.3">
      <c r="A406" s="3">
        <f t="shared" si="36"/>
        <v>43117</v>
      </c>
      <c r="B406">
        <v>1</v>
      </c>
      <c r="C406">
        <v>17</v>
      </c>
      <c r="D406">
        <v>21</v>
      </c>
      <c r="E406">
        <v>1</v>
      </c>
      <c r="F406" s="1">
        <f>VLOOKUP(A406,Weather!$A$1:$E$366, 5)</f>
        <v>0.15094339622641464</v>
      </c>
      <c r="G406" s="1">
        <f>VLOOKUP(D406, Winter!$A$1:$E$25, 2)</f>
        <v>340.23972602739599</v>
      </c>
      <c r="H406" s="1">
        <f>VLOOKUP(D406, Winter!$A$1:$E$25, 3)</f>
        <v>286.390591795636</v>
      </c>
      <c r="I406" s="1">
        <f>VLOOKUP(D406, Winter!$A$1:$E$25, 5)</f>
        <v>289.71962616822401</v>
      </c>
      <c r="J406" s="1">
        <f t="shared" si="37"/>
        <v>294.51876300042994</v>
      </c>
      <c r="K406" s="47">
        <f t="shared" si="38"/>
        <v>5.5098640487985699</v>
      </c>
      <c r="L406" s="48">
        <f>Solar!K423/1000*Variables!$B$3</f>
        <v>0</v>
      </c>
      <c r="M406" s="1">
        <f>IF(E406=1, VLOOKUP(D406, Sheet1!$E$2:$G$26, 2), Sheet1!$G$3)</f>
        <v>0.20441999999999999</v>
      </c>
      <c r="N406" s="1">
        <f>'Electricity Rates'!$J$3</f>
        <v>0.19270000000000001</v>
      </c>
      <c r="O406" s="145">
        <f>L406-K406</f>
        <v>-5.5098640487985699</v>
      </c>
      <c r="P406">
        <f t="shared" si="39"/>
        <v>1.0617508022034845</v>
      </c>
      <c r="Q406">
        <f>IF(O406&gt;0, IF(Q405+O406*Variables!$B$5&lt;Variables!$B$4, Q405+O406*Variables!$B$5, Variables!$B$4), IF(Q405&gt;-O406, Q405+O406/Variables!$B$5, 0))</f>
        <v>43.333381028788573</v>
      </c>
      <c r="R406">
        <f>IF(O406&gt;0, 0, IF(Q405&gt;-O406, 0, -O406 - Q405*Variables!$B$5))</f>
        <v>0</v>
      </c>
      <c r="S406">
        <f t="shared" si="40"/>
        <v>0</v>
      </c>
      <c r="T406">
        <f t="shared" si="41"/>
        <v>0</v>
      </c>
    </row>
    <row r="407" spans="1:20" x14ac:dyDescent="0.3">
      <c r="A407" s="3">
        <f t="shared" si="36"/>
        <v>43117</v>
      </c>
      <c r="B407">
        <v>1</v>
      </c>
      <c r="C407">
        <v>17</v>
      </c>
      <c r="D407">
        <v>22</v>
      </c>
      <c r="E407">
        <v>1</v>
      </c>
      <c r="F407" s="1">
        <f>VLOOKUP(A407,Weather!$A$1:$E$366, 5)</f>
        <v>0.15094339622641464</v>
      </c>
      <c r="G407" s="1">
        <f>VLOOKUP(D407, Winter!$A$1:$E$25, 2)</f>
        <v>300</v>
      </c>
      <c r="H407" s="1">
        <f>VLOOKUP(D407, Winter!$A$1:$E$25, 3)</f>
        <v>271.915575384683</v>
      </c>
      <c r="I407" s="1">
        <f>VLOOKUP(D407, Winter!$A$1:$E$25, 5)</f>
        <v>285.04672897196201</v>
      </c>
      <c r="J407" s="1">
        <f t="shared" si="37"/>
        <v>276.15473381718368</v>
      </c>
      <c r="K407" s="47">
        <f t="shared" si="38"/>
        <v>5.1663093524626067</v>
      </c>
      <c r="L407" s="48">
        <f>Solar!K424/1000*Variables!$B$3</f>
        <v>0</v>
      </c>
      <c r="M407" s="1">
        <f>IF(E407=1, VLOOKUP(D407, Sheet1!$E$2:$G$26, 2), Sheet1!$G$3)</f>
        <v>0.18618000000000001</v>
      </c>
      <c r="N407" s="1">
        <f>'Electricity Rates'!$J$3</f>
        <v>0.19270000000000001</v>
      </c>
      <c r="O407" s="145">
        <f>L407-K407</f>
        <v>-5.1663093524626067</v>
      </c>
      <c r="P407">
        <f t="shared" si="39"/>
        <v>0.99554781221954436</v>
      </c>
      <c r="Q407">
        <f>IF(O407&gt;0, IF(Q406+O407*Variables!$B$5&lt;Variables!$B$4, Q406+O407*Variables!$B$5, Variables!$B$4), IF(Q406&gt;-O407, Q406+O407/Variables!$B$5, 0))</f>
        <v>37.83730724957303</v>
      </c>
      <c r="R407">
        <f>IF(O407&gt;0, 0, IF(Q406&gt;-O407, 0, -O407 - Q406*Variables!$B$5))</f>
        <v>0</v>
      </c>
      <c r="S407">
        <f t="shared" si="40"/>
        <v>0</v>
      </c>
      <c r="T407">
        <f t="shared" si="41"/>
        <v>0</v>
      </c>
    </row>
    <row r="408" spans="1:20" x14ac:dyDescent="0.3">
      <c r="A408" s="3">
        <f t="shared" si="36"/>
        <v>43117</v>
      </c>
      <c r="B408">
        <v>1</v>
      </c>
      <c r="C408">
        <v>17</v>
      </c>
      <c r="D408">
        <v>23</v>
      </c>
      <c r="E408">
        <v>1</v>
      </c>
      <c r="F408" s="1">
        <f>VLOOKUP(A408,Weather!$A$1:$E$366, 5)</f>
        <v>0.15094339622641464</v>
      </c>
      <c r="G408" s="1">
        <f>VLOOKUP(D408, Winter!$A$1:$E$25, 2)</f>
        <v>290.90909090909099</v>
      </c>
      <c r="H408" s="1">
        <f>VLOOKUP(D408, Winter!$A$1:$E$25, 3)</f>
        <v>266.95334839061297</v>
      </c>
      <c r="I408" s="1">
        <f>VLOOKUP(D408, Winter!$A$1:$E$25, 5)</f>
        <v>285.04672897196201</v>
      </c>
      <c r="J408" s="1">
        <f t="shared" si="37"/>
        <v>270.56930952547759</v>
      </c>
      <c r="K408" s="47">
        <f t="shared" si="38"/>
        <v>5.0618171014812559</v>
      </c>
      <c r="L408" s="48">
        <f>Solar!K425/1000*Variables!$B$3</f>
        <v>0</v>
      </c>
      <c r="M408" s="1">
        <f>IF(E408=1, VLOOKUP(D408, Sheet1!$E$2:$G$26, 2), Sheet1!$G$3)</f>
        <v>0.18618000000000001</v>
      </c>
      <c r="N408" s="1">
        <f>'Electricity Rates'!$J$3</f>
        <v>0.19270000000000001</v>
      </c>
      <c r="O408" s="145">
        <f>L408-K408</f>
        <v>-5.0618171014812559</v>
      </c>
      <c r="P408">
        <f t="shared" si="39"/>
        <v>0.97541215545543802</v>
      </c>
      <c r="Q408">
        <f>IF(O408&gt;0, IF(Q407+O408*Variables!$B$5&lt;Variables!$B$4, Q407+O408*Variables!$B$5, Variables!$B$4), IF(Q407&gt;-O408, Q407+O408/Variables!$B$5, 0))</f>
        <v>32.452395439486587</v>
      </c>
      <c r="R408">
        <f>IF(O408&gt;0, 0, IF(Q407&gt;-O408, 0, -O408 - Q407*Variables!$B$5))</f>
        <v>0</v>
      </c>
      <c r="S408">
        <f t="shared" si="40"/>
        <v>0</v>
      </c>
      <c r="T408">
        <f t="shared" si="41"/>
        <v>0</v>
      </c>
    </row>
    <row r="409" spans="1:20" x14ac:dyDescent="0.3">
      <c r="A409" s="3">
        <f t="shared" si="36"/>
        <v>43117</v>
      </c>
      <c r="B409">
        <v>1</v>
      </c>
      <c r="C409">
        <v>17</v>
      </c>
      <c r="D409">
        <v>24</v>
      </c>
      <c r="E409">
        <v>1</v>
      </c>
      <c r="F409" s="1">
        <f>VLOOKUP(A409,Weather!$A$1:$E$366, 5)</f>
        <v>0.15094339622641464</v>
      </c>
      <c r="G409" s="1">
        <f>VLOOKUP(D409, Winter!$A$1:$E$25, 2)</f>
        <v>272.72727272727298</v>
      </c>
      <c r="H409" s="1">
        <f>VLOOKUP(D409, Winter!$A$1:$E$25, 3)</f>
        <v>266.74195307023803</v>
      </c>
      <c r="I409" s="1">
        <f>VLOOKUP(D409, Winter!$A$1:$E$25, 5)</f>
        <v>285.04672897196201</v>
      </c>
      <c r="J409" s="1">
        <f t="shared" si="37"/>
        <v>267.64539754677162</v>
      </c>
      <c r="K409" s="47">
        <f t="shared" si="38"/>
        <v>5.0071164863856401</v>
      </c>
      <c r="L409" s="48">
        <f>Solar!K426/1000*Variables!$B$3</f>
        <v>0</v>
      </c>
      <c r="M409" s="1">
        <f>IF(E409=1, VLOOKUP(D409, Sheet1!$E$2:$G$26, 2), Sheet1!$G$3)</f>
        <v>0.18618000000000001</v>
      </c>
      <c r="N409" s="1">
        <f>'Electricity Rates'!$J$3</f>
        <v>0.19270000000000001</v>
      </c>
      <c r="O409" s="145">
        <f>L409-K409</f>
        <v>-5.0071164863856401</v>
      </c>
      <c r="P409">
        <f t="shared" si="39"/>
        <v>0.96487134692651289</v>
      </c>
      <c r="Q409">
        <f>IF(O409&gt;0, IF(Q408+O409*Variables!$B$5&lt;Variables!$B$4, Q408+O409*Variables!$B$5, Variables!$B$4), IF(Q408&gt;-O409, Q408+O409/Variables!$B$5, 0))</f>
        <v>27.125675773118886</v>
      </c>
      <c r="R409">
        <f>IF(O409&gt;0, 0, IF(Q408&gt;-O409, 0, -O409 - Q408*Variables!$B$5))</f>
        <v>0</v>
      </c>
      <c r="S409">
        <f t="shared" si="40"/>
        <v>0</v>
      </c>
      <c r="T409">
        <f t="shared" si="41"/>
        <v>0</v>
      </c>
    </row>
    <row r="410" spans="1:20" x14ac:dyDescent="0.3">
      <c r="A410" s="3">
        <f t="shared" si="36"/>
        <v>43118</v>
      </c>
      <c r="B410">
        <v>1</v>
      </c>
      <c r="C410">
        <v>18</v>
      </c>
      <c r="D410">
        <v>1</v>
      </c>
      <c r="E410">
        <v>1</v>
      </c>
      <c r="F410" s="1">
        <f>VLOOKUP(A410,Weather!$A$1:$E$366, 5)</f>
        <v>0.1698113207547168</v>
      </c>
      <c r="G410" s="1">
        <f>VLOOKUP(D410, Winter!$A$1:$E$25, 2)</f>
        <v>281.81818181818198</v>
      </c>
      <c r="H410" s="1">
        <f>VLOOKUP(D410, Winter!$A$1:$E$25, 3)</f>
        <v>257.04002047196798</v>
      </c>
      <c r="I410" s="1">
        <f>VLOOKUP(D410, Winter!$A$1:$E$25, 5)</f>
        <v>266.355140186916</v>
      </c>
      <c r="J410" s="1">
        <f t="shared" si="37"/>
        <v>261.24763277604205</v>
      </c>
      <c r="K410" s="47">
        <f t="shared" si="38"/>
        <v>4.8874269503309833</v>
      </c>
      <c r="L410" s="48">
        <f>Solar!K427/1000*Variables!$B$3</f>
        <v>0</v>
      </c>
      <c r="M410" s="1">
        <f>IF(E410=1, VLOOKUP(D410, Sheet1!$E$2:$G$26, 2), Sheet1!$G$3)</f>
        <v>0.18618000000000001</v>
      </c>
      <c r="N410" s="1">
        <f>'Electricity Rates'!$J$3</f>
        <v>0.19270000000000001</v>
      </c>
      <c r="O410" s="145">
        <f>L410-K410</f>
        <v>-4.8874269503309833</v>
      </c>
      <c r="P410">
        <f t="shared" si="39"/>
        <v>0.9418071733287805</v>
      </c>
      <c r="Q410">
        <f>IF(O410&gt;0, IF(Q409+O410*Variables!$B$5&lt;Variables!$B$4, Q409+O410*Variables!$B$5, Variables!$B$4), IF(Q409&gt;-O410, Q409+O410/Variables!$B$5, 0))</f>
        <v>21.926285400426352</v>
      </c>
      <c r="R410">
        <f>IF(O410&gt;0, 0, IF(Q409&gt;-O410, 0, -O410 - Q409*Variables!$B$5))</f>
        <v>0</v>
      </c>
      <c r="S410">
        <f t="shared" si="40"/>
        <v>0</v>
      </c>
      <c r="T410">
        <f t="shared" si="41"/>
        <v>0</v>
      </c>
    </row>
    <row r="411" spans="1:20" x14ac:dyDescent="0.3">
      <c r="A411" s="3">
        <f t="shared" si="36"/>
        <v>43118</v>
      </c>
      <c r="B411">
        <v>1</v>
      </c>
      <c r="C411">
        <v>18</v>
      </c>
      <c r="D411">
        <v>2</v>
      </c>
      <c r="E411">
        <v>1</v>
      </c>
      <c r="F411" s="1">
        <f>VLOOKUP(A411,Weather!$A$1:$E$366, 5)</f>
        <v>0.1698113207547168</v>
      </c>
      <c r="G411" s="1">
        <f>VLOOKUP(D411, Winter!$A$1:$E$25, 2)</f>
        <v>282.10356994603501</v>
      </c>
      <c r="H411" s="1">
        <f>VLOOKUP(D411, Winter!$A$1:$E$25, 3)</f>
        <v>280.66066600651902</v>
      </c>
      <c r="I411" s="1">
        <f>VLOOKUP(D411, Winter!$A$1:$E$25, 5)</f>
        <v>285.04672897196201</v>
      </c>
      <c r="J411" s="1">
        <f t="shared" si="37"/>
        <v>280.90568743021043</v>
      </c>
      <c r="K411" s="47">
        <f t="shared" si="38"/>
        <v>5.2551903060672069</v>
      </c>
      <c r="L411" s="48">
        <f>Solar!K428/1000*Variables!$B$3</f>
        <v>0</v>
      </c>
      <c r="M411" s="1">
        <f>IF(E411=1, VLOOKUP(D411, Sheet1!$E$2:$G$26, 2), Sheet1!$G$3)</f>
        <v>0.18618000000000001</v>
      </c>
      <c r="N411" s="1">
        <f>'Electricity Rates'!$J$3</f>
        <v>0.19270000000000001</v>
      </c>
      <c r="O411" s="145">
        <f>L411-K411</f>
        <v>-5.2551903060672069</v>
      </c>
      <c r="P411">
        <f t="shared" si="39"/>
        <v>1.0126751719791509</v>
      </c>
      <c r="Q411">
        <f>IF(O411&gt;0, IF(Q410+O411*Variables!$B$5&lt;Variables!$B$4, Q410+O411*Variables!$B$5, Variables!$B$4), IF(Q410&gt;-O411, Q410+O411/Variables!$B$5, 0))</f>
        <v>16.33565741524847</v>
      </c>
      <c r="R411">
        <f>IF(O411&gt;0, 0, IF(Q410&gt;-O411, 0, -O411 - Q410*Variables!$B$5))</f>
        <v>0</v>
      </c>
      <c r="S411">
        <f t="shared" si="40"/>
        <v>0</v>
      </c>
      <c r="T411">
        <f t="shared" si="41"/>
        <v>0</v>
      </c>
    </row>
    <row r="412" spans="1:20" x14ac:dyDescent="0.3">
      <c r="A412" s="3">
        <f t="shared" si="36"/>
        <v>43118</v>
      </c>
      <c r="B412">
        <v>1</v>
      </c>
      <c r="C412">
        <v>18</v>
      </c>
      <c r="D412">
        <v>3</v>
      </c>
      <c r="E412">
        <v>1</v>
      </c>
      <c r="F412" s="1">
        <f>VLOOKUP(A412,Weather!$A$1:$E$366, 5)</f>
        <v>0.1698113207547168</v>
      </c>
      <c r="G412" s="1">
        <f>VLOOKUP(D412, Winter!$A$1:$E$25, 2)</f>
        <v>282.300747198007</v>
      </c>
      <c r="H412" s="1">
        <f>VLOOKUP(D412, Winter!$A$1:$E$25, 3)</f>
        <v>272.72727272727298</v>
      </c>
      <c r="I412" s="1">
        <f>VLOOKUP(D412, Winter!$A$1:$E$25, 5)</f>
        <v>271.02803738317698</v>
      </c>
      <c r="J412" s="1">
        <f t="shared" si="37"/>
        <v>274.35295707135987</v>
      </c>
      <c r="K412" s="47">
        <f t="shared" si="38"/>
        <v>5.1326016700907315</v>
      </c>
      <c r="L412" s="48">
        <f>Solar!K429/1000*Variables!$B$3</f>
        <v>0</v>
      </c>
      <c r="M412" s="1">
        <f>IF(E412=1, VLOOKUP(D412, Sheet1!$E$2:$G$26, 2), Sheet1!$G$3)</f>
        <v>0.18618000000000001</v>
      </c>
      <c r="N412" s="1">
        <f>'Electricity Rates'!$J$3</f>
        <v>0.19270000000000001</v>
      </c>
      <c r="O412" s="145">
        <f>L412-K412</f>
        <v>-5.1326016700907315</v>
      </c>
      <c r="P412">
        <f t="shared" si="39"/>
        <v>0.98905234182648405</v>
      </c>
      <c r="Q412">
        <f>IF(O412&gt;0, IF(Q411+O412*Variables!$B$5&lt;Variables!$B$4, Q411+O412*Variables!$B$5, Variables!$B$4), IF(Q411&gt;-O412, Q411+O412/Variables!$B$5, 0))</f>
        <v>10.875442872598754</v>
      </c>
      <c r="R412">
        <f>IF(O412&gt;0, 0, IF(Q411&gt;-O412, 0, -O412 - Q411*Variables!$B$5))</f>
        <v>0</v>
      </c>
      <c r="S412">
        <f t="shared" si="40"/>
        <v>0</v>
      </c>
      <c r="T412">
        <f t="shared" si="41"/>
        <v>0</v>
      </c>
    </row>
    <row r="413" spans="1:20" x14ac:dyDescent="0.3">
      <c r="A413" s="3">
        <f t="shared" si="36"/>
        <v>43118</v>
      </c>
      <c r="B413">
        <v>1</v>
      </c>
      <c r="C413">
        <v>18</v>
      </c>
      <c r="D413">
        <v>4</v>
      </c>
      <c r="E413">
        <v>1</v>
      </c>
      <c r="F413" s="1">
        <f>VLOOKUP(A413,Weather!$A$1:$E$366, 5)</f>
        <v>0.1698113207547168</v>
      </c>
      <c r="G413" s="1">
        <f>VLOOKUP(D413, Winter!$A$1:$E$25, 2)</f>
        <v>308.82074789439099</v>
      </c>
      <c r="H413" s="1">
        <f>VLOOKUP(D413, Winter!$A$1:$E$25, 3)</f>
        <v>281.81818181818198</v>
      </c>
      <c r="I413" s="1">
        <f>VLOOKUP(D413, Winter!$A$1:$E$25, 5)</f>
        <v>285.04672897196201</v>
      </c>
      <c r="J413" s="1">
        <f t="shared" si="37"/>
        <v>286.40352322734952</v>
      </c>
      <c r="K413" s="47">
        <f t="shared" si="38"/>
        <v>5.3580439494013339</v>
      </c>
      <c r="L413" s="48">
        <f>Solar!K430/1000*Variables!$B$3</f>
        <v>0</v>
      </c>
      <c r="M413" s="1">
        <f>IF(E413=1, VLOOKUP(D413, Sheet1!$E$2:$G$26, 2), Sheet1!$G$3)</f>
        <v>0.18618000000000001</v>
      </c>
      <c r="N413" s="1">
        <f>'Electricity Rates'!$J$3</f>
        <v>0.19270000000000001</v>
      </c>
      <c r="O413" s="145">
        <f>L413-K413</f>
        <v>-5.3580439494013339</v>
      </c>
      <c r="P413">
        <f t="shared" si="39"/>
        <v>1.0324950690496371</v>
      </c>
      <c r="Q413">
        <f>IF(O413&gt;0, IF(Q412+O413*Variables!$B$5&lt;Variables!$B$4, Q412+O413*Variables!$B$5, Variables!$B$4), IF(Q412&gt;-O413, Q412+O413/Variables!$B$5, 0))</f>
        <v>5.1753961179164829</v>
      </c>
      <c r="R413">
        <f>IF(O413&gt;0, 0, IF(Q412&gt;-O413, 0, -O413 - Q412*Variables!$B$5))</f>
        <v>0</v>
      </c>
      <c r="S413">
        <f t="shared" si="40"/>
        <v>0</v>
      </c>
      <c r="T413">
        <f t="shared" si="41"/>
        <v>0</v>
      </c>
    </row>
    <row r="414" spans="1:20" x14ac:dyDescent="0.3">
      <c r="A414" s="3">
        <f t="shared" si="36"/>
        <v>43118</v>
      </c>
      <c r="B414">
        <v>1</v>
      </c>
      <c r="C414">
        <v>18</v>
      </c>
      <c r="D414">
        <v>5</v>
      </c>
      <c r="E414">
        <v>1</v>
      </c>
      <c r="F414" s="1">
        <f>VLOOKUP(A414,Weather!$A$1:$E$366, 5)</f>
        <v>0.1698113207547168</v>
      </c>
      <c r="G414" s="1">
        <f>VLOOKUP(D414, Winter!$A$1:$E$25, 2)</f>
        <v>308.63160471300301</v>
      </c>
      <c r="H414" s="1">
        <f>VLOOKUP(D414, Winter!$A$1:$E$25, 3)</f>
        <v>300</v>
      </c>
      <c r="I414" s="1">
        <f>VLOOKUP(D414, Winter!$A$1:$E$25, 5)</f>
        <v>303.73831775700899</v>
      </c>
      <c r="J414" s="1">
        <f t="shared" si="37"/>
        <v>301.46574419654769</v>
      </c>
      <c r="K414" s="47">
        <f t="shared" si="38"/>
        <v>5.6398283388499744</v>
      </c>
      <c r="L414" s="48">
        <f>Solar!K431/1000*Variables!$B$3</f>
        <v>0</v>
      </c>
      <c r="M414" s="1">
        <f>IF(E414=1, VLOOKUP(D414, Sheet1!$E$2:$G$26, 2), Sheet1!$G$3)</f>
        <v>0.18618000000000001</v>
      </c>
      <c r="N414" s="1">
        <f>'Electricity Rates'!$J$3</f>
        <v>0.19270000000000001</v>
      </c>
      <c r="O414" s="145">
        <f>L414-K414</f>
        <v>-5.6398283388499744</v>
      </c>
      <c r="P414">
        <f t="shared" si="39"/>
        <v>1.0867949208963901</v>
      </c>
      <c r="Q414">
        <f>IF(O414&gt;0, IF(Q413+O414*Variables!$B$5&lt;Variables!$B$4, Q413+O414*Variables!$B$5, Variables!$B$4), IF(Q413&gt;-O414, Q413+O414/Variables!$B$5, 0))</f>
        <v>0</v>
      </c>
      <c r="R414">
        <f>IF(O414&gt;0, 0, IF(Q413&gt;-O414, 0, -O414 - Q413*Variables!$B$5))</f>
        <v>0.77495598800848065</v>
      </c>
      <c r="S414">
        <f t="shared" si="40"/>
        <v>0.14428130584741894</v>
      </c>
      <c r="T414">
        <f t="shared" si="41"/>
        <v>0</v>
      </c>
    </row>
    <row r="415" spans="1:20" x14ac:dyDescent="0.3">
      <c r="A415" s="3">
        <f t="shared" si="36"/>
        <v>43118</v>
      </c>
      <c r="B415">
        <v>1</v>
      </c>
      <c r="C415">
        <v>18</v>
      </c>
      <c r="D415">
        <v>6</v>
      </c>
      <c r="E415">
        <v>1</v>
      </c>
      <c r="F415" s="1">
        <f>VLOOKUP(A415,Weather!$A$1:$E$366, 5)</f>
        <v>0.1698113207547168</v>
      </c>
      <c r="G415" s="1">
        <f>VLOOKUP(D415, Winter!$A$1:$E$25, 2)</f>
        <v>331.81818181818198</v>
      </c>
      <c r="H415" s="1">
        <f>VLOOKUP(D415, Winter!$A$1:$E$25, 3)</f>
        <v>317.955250948497</v>
      </c>
      <c r="I415" s="1">
        <f>VLOOKUP(D415, Winter!$A$1:$E$25, 5)</f>
        <v>322.42990654205602</v>
      </c>
      <c r="J415" s="1">
        <f t="shared" si="37"/>
        <v>320.30933354900952</v>
      </c>
      <c r="K415" s="47">
        <f t="shared" si="38"/>
        <v>5.9923546582794138</v>
      </c>
      <c r="L415" s="48">
        <f>Solar!K432/1000*Variables!$B$3</f>
        <v>0</v>
      </c>
      <c r="M415" s="1">
        <f>IF(E415=1, VLOOKUP(D415, Sheet1!$E$2:$G$26, 2), Sheet1!$G$3)</f>
        <v>0.18618000000000001</v>
      </c>
      <c r="N415" s="1">
        <f>'Electricity Rates'!$J$3</f>
        <v>0.19270000000000001</v>
      </c>
      <c r="O415" s="145">
        <f>L415-K415</f>
        <v>-5.9923546582794138</v>
      </c>
      <c r="P415">
        <f t="shared" si="39"/>
        <v>1.1547267426504431</v>
      </c>
      <c r="Q415">
        <f>IF(O415&gt;0, IF(Q414+O415*Variables!$B$5&lt;Variables!$B$4, Q414+O415*Variables!$B$5, Variables!$B$4), IF(Q414&gt;-O415, Q414+O415/Variables!$B$5, 0))</f>
        <v>0</v>
      </c>
      <c r="R415">
        <f>IF(O415&gt;0, 0, IF(Q414&gt;-O415, 0, -O415 - Q414*Variables!$B$5))</f>
        <v>5.9923546582794138</v>
      </c>
      <c r="S415">
        <f t="shared" si="40"/>
        <v>1.1156565902784614</v>
      </c>
      <c r="T415">
        <f t="shared" si="41"/>
        <v>0</v>
      </c>
    </row>
    <row r="416" spans="1:20" x14ac:dyDescent="0.3">
      <c r="A416" s="3">
        <f t="shared" si="36"/>
        <v>43118</v>
      </c>
      <c r="B416">
        <v>1</v>
      </c>
      <c r="C416">
        <v>18</v>
      </c>
      <c r="D416">
        <v>7</v>
      </c>
      <c r="E416">
        <v>1</v>
      </c>
      <c r="F416" s="1">
        <f>VLOOKUP(A416,Weather!$A$1:$E$366, 5)</f>
        <v>0.1698113207547168</v>
      </c>
      <c r="G416" s="1">
        <f>VLOOKUP(D416, Winter!$A$1:$E$25, 2)</f>
        <v>445.45454545454498</v>
      </c>
      <c r="H416" s="1">
        <f>VLOOKUP(D416, Winter!$A$1:$E$25, 3)</f>
        <v>393.94630558862502</v>
      </c>
      <c r="I416" s="1">
        <f>VLOOKUP(D416, Winter!$A$1:$E$25, 5)</f>
        <v>313.08411214953298</v>
      </c>
      <c r="J416" s="1">
        <f t="shared" si="37"/>
        <v>402.69298783000767</v>
      </c>
      <c r="K416" s="47">
        <f t="shared" si="38"/>
        <v>7.5335900291846611</v>
      </c>
      <c r="L416" s="48">
        <f>Solar!K433/1000*Variables!$B$3</f>
        <v>0</v>
      </c>
      <c r="M416" s="1">
        <f>IF(E416=1, VLOOKUP(D416, Sheet1!$E$2:$G$26, 2), Sheet1!$G$3)</f>
        <v>0.18618000000000001</v>
      </c>
      <c r="N416" s="1">
        <f>'Electricity Rates'!$J$3</f>
        <v>0.19270000000000001</v>
      </c>
      <c r="O416" s="145">
        <f>L416-K416</f>
        <v>-7.5335900291846611</v>
      </c>
      <c r="P416">
        <f t="shared" si="39"/>
        <v>1.4517227986238843</v>
      </c>
      <c r="Q416">
        <f>IF(O416&gt;0, IF(Q415+O416*Variables!$B$5&lt;Variables!$B$4, Q415+O416*Variables!$B$5, Variables!$B$4), IF(Q415&gt;-O416, Q415+O416/Variables!$B$5, 0))</f>
        <v>0</v>
      </c>
      <c r="R416">
        <f>IF(O416&gt;0, 0, IF(Q415&gt;-O416, 0, -O416 - Q415*Variables!$B$5))</f>
        <v>7.5335900291846611</v>
      </c>
      <c r="S416">
        <f t="shared" si="40"/>
        <v>1.4026037916336003</v>
      </c>
      <c r="T416">
        <f t="shared" si="41"/>
        <v>0</v>
      </c>
    </row>
    <row r="417" spans="1:20" x14ac:dyDescent="0.3">
      <c r="A417" s="3">
        <f t="shared" si="36"/>
        <v>43118</v>
      </c>
      <c r="B417">
        <v>1</v>
      </c>
      <c r="C417">
        <v>18</v>
      </c>
      <c r="D417">
        <v>8</v>
      </c>
      <c r="E417">
        <v>1</v>
      </c>
      <c r="F417" s="1">
        <f>VLOOKUP(A417,Weather!$A$1:$E$366, 5)</f>
        <v>0.1698113207547168</v>
      </c>
      <c r="G417" s="1">
        <f>VLOOKUP(D417, Winter!$A$1:$E$25, 2)</f>
        <v>654.54545454545405</v>
      </c>
      <c r="H417" s="1">
        <f>VLOOKUP(D417, Winter!$A$1:$E$25, 3)</f>
        <v>498.50910668787998</v>
      </c>
      <c r="I417" s="1">
        <f>VLOOKUP(D417, Winter!$A$1:$E$25, 5)</f>
        <v>294.39252336448601</v>
      </c>
      <c r="J417" s="1">
        <f t="shared" si="37"/>
        <v>525.00584500331706</v>
      </c>
      <c r="K417" s="47">
        <f t="shared" si="38"/>
        <v>9.8218218809667768</v>
      </c>
      <c r="L417" s="48">
        <f>Solar!K434/1000*Variables!$B$3</f>
        <v>1.28555</v>
      </c>
      <c r="M417" s="1">
        <f>IF(E417=1, VLOOKUP(D417, Sheet1!$E$2:$G$26, 2), Sheet1!$G$3)</f>
        <v>0.18618000000000001</v>
      </c>
      <c r="N417" s="1">
        <f>'Electricity Rates'!$J$3</f>
        <v>0.19270000000000001</v>
      </c>
      <c r="O417" s="145">
        <f>L417-K417</f>
        <v>-8.5362718809667761</v>
      </c>
      <c r="P417">
        <f t="shared" si="39"/>
        <v>1.8926650764622981</v>
      </c>
      <c r="Q417">
        <f>IF(O417&gt;0, IF(Q416+O417*Variables!$B$5&lt;Variables!$B$4, Q416+O417*Variables!$B$5, Variables!$B$4), IF(Q416&gt;-O417, Q416+O417/Variables!$B$5, 0))</f>
        <v>0</v>
      </c>
      <c r="R417">
        <f>IF(O417&gt;0, 0, IF(Q416&gt;-O417, 0, -O417 - Q416*Variables!$B$5))</f>
        <v>8.5362718809667761</v>
      </c>
      <c r="S417">
        <f t="shared" si="40"/>
        <v>1.5892830987983946</v>
      </c>
      <c r="T417">
        <f t="shared" si="41"/>
        <v>0</v>
      </c>
    </row>
    <row r="418" spans="1:20" x14ac:dyDescent="0.3">
      <c r="A418" s="3">
        <f t="shared" si="36"/>
        <v>43118</v>
      </c>
      <c r="B418">
        <v>1</v>
      </c>
      <c r="C418">
        <v>18</v>
      </c>
      <c r="D418">
        <v>9</v>
      </c>
      <c r="E418">
        <v>1</v>
      </c>
      <c r="F418" s="1">
        <f>VLOOKUP(A418,Weather!$A$1:$E$366, 5)</f>
        <v>0.1698113207547168</v>
      </c>
      <c r="G418" s="1">
        <f>VLOOKUP(D418, Winter!$A$1:$E$25, 2)</f>
        <v>801.59817351598099</v>
      </c>
      <c r="H418" s="1">
        <f>VLOOKUP(D418, Winter!$A$1:$E$25, 3)</f>
        <v>564.97068280688404</v>
      </c>
      <c r="I418" s="1">
        <f>VLOOKUP(D418, Winter!$A$1:$E$25, 5)</f>
        <v>313.08411214953298</v>
      </c>
      <c r="J418" s="1">
        <f t="shared" si="37"/>
        <v>605.15270953107029</v>
      </c>
      <c r="K418" s="47">
        <f t="shared" si="38"/>
        <v>11.321211335772928</v>
      </c>
      <c r="L418" s="48">
        <f>Solar!K435/1000*Variables!$B$3</f>
        <v>9.6859999999999999</v>
      </c>
      <c r="M418" s="1">
        <f>IF(E418=1, VLOOKUP(D418, Sheet1!$E$2:$G$26, 2), Sheet1!$G$3)</f>
        <v>0.20441999999999999</v>
      </c>
      <c r="N418" s="1">
        <f>'Electricity Rates'!$J$3</f>
        <v>0.19270000000000001</v>
      </c>
      <c r="O418" s="145">
        <f>L418-K418</f>
        <v>-1.6352113357729277</v>
      </c>
      <c r="P418">
        <f t="shared" si="39"/>
        <v>2.1815974244034431</v>
      </c>
      <c r="Q418">
        <f>IF(O418&gt;0, IF(Q417+O418*Variables!$B$5&lt;Variables!$B$4, Q417+O418*Variables!$B$5, Variables!$B$4), IF(Q417&gt;-O418, Q417+O418/Variables!$B$5, 0))</f>
        <v>0</v>
      </c>
      <c r="R418">
        <f>IF(O418&gt;0, 0, IF(Q417&gt;-O418, 0, -O418 - Q417*Variables!$B$5))</f>
        <v>1.6352113357729277</v>
      </c>
      <c r="S418">
        <f t="shared" si="40"/>
        <v>0.33426990125870187</v>
      </c>
      <c r="T418">
        <f t="shared" si="41"/>
        <v>0</v>
      </c>
    </row>
    <row r="419" spans="1:20" x14ac:dyDescent="0.3">
      <c r="A419" s="3">
        <f t="shared" si="36"/>
        <v>43118</v>
      </c>
      <c r="B419">
        <v>1</v>
      </c>
      <c r="C419">
        <v>18</v>
      </c>
      <c r="D419">
        <v>10</v>
      </c>
      <c r="E419">
        <v>1</v>
      </c>
      <c r="F419" s="1">
        <f>VLOOKUP(A419,Weather!$A$1:$E$366, 5)</f>
        <v>0.1698113207547168</v>
      </c>
      <c r="G419" s="1">
        <f>VLOOKUP(D419, Winter!$A$1:$E$25, 2)</f>
        <v>929.05770029057601</v>
      </c>
      <c r="H419" s="1">
        <f>VLOOKUP(D419, Winter!$A$1:$E$25, 3)</f>
        <v>583.82380756350199</v>
      </c>
      <c r="I419" s="1">
        <f>VLOOKUP(D419, Winter!$A$1:$E$25, 5)</f>
        <v>331.77570093457899</v>
      </c>
      <c r="J419" s="1">
        <f t="shared" si="37"/>
        <v>642.4484308567786</v>
      </c>
      <c r="K419" s="47">
        <f t="shared" si="38"/>
        <v>12.018940580636796</v>
      </c>
      <c r="L419" s="48">
        <f>Solar!K436/1000*Variables!$B$3</f>
        <v>19.234399999999997</v>
      </c>
      <c r="M419" s="1">
        <f>IF(E419=1, VLOOKUP(D419, Sheet1!$E$2:$G$26, 2), Sheet1!$G$3)</f>
        <v>0.20441999999999999</v>
      </c>
      <c r="N419" s="1">
        <f>'Electricity Rates'!$J$3</f>
        <v>0.19270000000000001</v>
      </c>
      <c r="O419" s="145">
        <f>L419-K419</f>
        <v>7.2154594193632011</v>
      </c>
      <c r="P419">
        <f t="shared" si="39"/>
        <v>2.3160498498887105</v>
      </c>
      <c r="Q419">
        <f>IF(O419&gt;0, IF(Q418+O419*Variables!$B$5&lt;Variables!$B$4, Q418+O419*Variables!$B$5, Variables!$B$4), IF(Q418&gt;-O419, Q418+O419/Variables!$B$5, 0))</f>
        <v>6.7825318542014088</v>
      </c>
      <c r="R419">
        <f>IF(O419&gt;0, 0, IF(Q418&gt;-O419, 0, -O419 - Q418*Variables!$B$5))</f>
        <v>0</v>
      </c>
      <c r="S419">
        <f t="shared" si="40"/>
        <v>0</v>
      </c>
      <c r="T419">
        <f t="shared" si="41"/>
        <v>0</v>
      </c>
    </row>
    <row r="420" spans="1:20" x14ac:dyDescent="0.3">
      <c r="A420" s="3">
        <f t="shared" si="36"/>
        <v>43118</v>
      </c>
      <c r="B420">
        <v>1</v>
      </c>
      <c r="C420">
        <v>18</v>
      </c>
      <c r="D420">
        <v>11</v>
      </c>
      <c r="E420">
        <v>1</v>
      </c>
      <c r="F420" s="1">
        <f>VLOOKUP(A420,Weather!$A$1:$E$366, 5)</f>
        <v>0.1698113207547168</v>
      </c>
      <c r="G420" s="1">
        <f>VLOOKUP(D420, Winter!$A$1:$E$25, 2)</f>
        <v>1001.98733914487</v>
      </c>
      <c r="H420" s="1">
        <f>VLOOKUP(D420, Winter!$A$1:$E$25, 3)</f>
        <v>602.66024321587895</v>
      </c>
      <c r="I420" s="1">
        <f>VLOOKUP(D420, Winter!$A$1:$E$25, 5)</f>
        <v>331.77570093457899</v>
      </c>
      <c r="J420" s="1">
        <f t="shared" si="37"/>
        <v>670.47050478872643</v>
      </c>
      <c r="K420" s="47">
        <f t="shared" si="38"/>
        <v>12.543178208682889</v>
      </c>
      <c r="L420" s="48">
        <f>Solar!K437/1000*Variables!$B$3</f>
        <v>26.282699999999998</v>
      </c>
      <c r="M420" s="1">
        <f>IF(E420=1, VLOOKUP(D420, Sheet1!$E$2:$G$26, 2), Sheet1!$G$3)</f>
        <v>0.20441999999999999</v>
      </c>
      <c r="N420" s="1">
        <f>'Electricity Rates'!$J$3</f>
        <v>0.19270000000000001</v>
      </c>
      <c r="O420" s="145">
        <f>L420-K420</f>
        <v>13.739521791317109</v>
      </c>
      <c r="P420">
        <f t="shared" si="39"/>
        <v>2.4170704408131929</v>
      </c>
      <c r="Q420">
        <f>IF(O420&gt;0, IF(Q419+O420*Variables!$B$5&lt;Variables!$B$4, Q419+O420*Variables!$B$5, Variables!$B$4), IF(Q419&gt;-O420, Q419+O420/Variables!$B$5, 0))</f>
        <v>19.697682338039492</v>
      </c>
      <c r="R420">
        <f>IF(O420&gt;0, 0, IF(Q419&gt;-O420, 0, -O420 - Q419*Variables!$B$5))</f>
        <v>0</v>
      </c>
      <c r="S420">
        <f t="shared" si="40"/>
        <v>0</v>
      </c>
      <c r="T420">
        <f t="shared" si="41"/>
        <v>0</v>
      </c>
    </row>
    <row r="421" spans="1:20" x14ac:dyDescent="0.3">
      <c r="A421" s="3">
        <f t="shared" si="36"/>
        <v>43118</v>
      </c>
      <c r="B421">
        <v>1</v>
      </c>
      <c r="C421">
        <v>18</v>
      </c>
      <c r="D421">
        <v>12</v>
      </c>
      <c r="E421">
        <v>1</v>
      </c>
      <c r="F421" s="1">
        <f>VLOOKUP(A421,Weather!$A$1:$E$366, 5)</f>
        <v>0.1698113207547168</v>
      </c>
      <c r="G421" s="1">
        <f>VLOOKUP(D421, Winter!$A$1:$E$25, 2)</f>
        <v>1020.36633457866</v>
      </c>
      <c r="H421" s="1">
        <f>VLOOKUP(D421, Winter!$A$1:$E$25, 3)</f>
        <v>602.46553699974402</v>
      </c>
      <c r="I421" s="1">
        <f>VLOOKUP(D421, Winter!$A$1:$E$25, 5)</f>
        <v>327.10280373831802</v>
      </c>
      <c r="J421" s="1">
        <f t="shared" si="37"/>
        <v>673.42982338106935</v>
      </c>
      <c r="K421" s="47">
        <f t="shared" si="38"/>
        <v>12.598541211551632</v>
      </c>
      <c r="L421" s="48">
        <f>Solar!K438/1000*Variables!$B$3</f>
        <v>30.418650000000003</v>
      </c>
      <c r="M421" s="1">
        <f>IF(E421=1, VLOOKUP(D421, Sheet1!$E$2:$G$26, 2), Sheet1!$G$3)</f>
        <v>0.20441999999999999</v>
      </c>
      <c r="N421" s="1">
        <f>'Electricity Rates'!$J$3</f>
        <v>0.19270000000000001</v>
      </c>
      <c r="O421" s="145">
        <f>L421-K421</f>
        <v>17.820108788448373</v>
      </c>
      <c r="P421">
        <f t="shared" si="39"/>
        <v>2.4277388914659999</v>
      </c>
      <c r="Q421">
        <f>IF(O421&gt;0, IF(Q420+O421*Variables!$B$5&lt;Variables!$B$4, Q420+O421*Variables!$B$5, Variables!$B$4), IF(Q420&gt;-O421, Q420+O421/Variables!$B$5, 0))</f>
        <v>36.448584599180961</v>
      </c>
      <c r="R421">
        <f>IF(O421&gt;0, 0, IF(Q420&gt;-O421, 0, -O421 - Q420*Variables!$B$5))</f>
        <v>0</v>
      </c>
      <c r="S421">
        <f t="shared" si="40"/>
        <v>0</v>
      </c>
      <c r="T421">
        <f t="shared" si="41"/>
        <v>0</v>
      </c>
    </row>
    <row r="422" spans="1:20" x14ac:dyDescent="0.3">
      <c r="A422" s="3">
        <f t="shared" si="36"/>
        <v>43118</v>
      </c>
      <c r="B422">
        <v>1</v>
      </c>
      <c r="C422">
        <v>18</v>
      </c>
      <c r="D422">
        <v>13</v>
      </c>
      <c r="E422">
        <v>1</v>
      </c>
      <c r="F422" s="1">
        <f>VLOOKUP(A422,Weather!$A$1:$E$366, 5)</f>
        <v>0.1698113207547168</v>
      </c>
      <c r="G422" s="1">
        <f>VLOOKUP(D422, Winter!$A$1:$E$25, 2)</f>
        <v>1065.99730178497</v>
      </c>
      <c r="H422" s="1">
        <f>VLOOKUP(D422, Winter!$A$1:$E$25, 3)</f>
        <v>611.78362020049099</v>
      </c>
      <c r="I422" s="1">
        <f>VLOOKUP(D422, Winter!$A$1:$E$25, 5)</f>
        <v>322.42990654205602</v>
      </c>
      <c r="J422" s="1">
        <f t="shared" si="37"/>
        <v>688.9142453752138</v>
      </c>
      <c r="K422" s="47">
        <f t="shared" si="38"/>
        <v>12.888224147853512</v>
      </c>
      <c r="L422" s="48">
        <f>Solar!K439/1000*Variables!$B$3</f>
        <v>31.153350000000003</v>
      </c>
      <c r="M422" s="1">
        <f>IF(E422=1, VLOOKUP(D422, Sheet1!$E$2:$G$26, 2), Sheet1!$G$3)</f>
        <v>0.20441999999999999</v>
      </c>
      <c r="N422" s="1">
        <f>'Electricity Rates'!$J$3</f>
        <v>0.19270000000000001</v>
      </c>
      <c r="O422" s="145">
        <f>L422-K422</f>
        <v>18.26512585214649</v>
      </c>
      <c r="P422">
        <f t="shared" si="39"/>
        <v>2.4835607932913719</v>
      </c>
      <c r="Q422">
        <f>IF(O422&gt;0, IF(Q421+O422*Variables!$B$5&lt;Variables!$B$4, Q421+O422*Variables!$B$5, Variables!$B$4), IF(Q421&gt;-O422, Q421+O422/Variables!$B$5, 0))</f>
        <v>53.617802900198662</v>
      </c>
      <c r="R422">
        <f>IF(O422&gt;0, 0, IF(Q421&gt;-O422, 0, -O422 - Q421*Variables!$B$5))</f>
        <v>0</v>
      </c>
      <c r="S422">
        <f t="shared" si="40"/>
        <v>0</v>
      </c>
      <c r="T422">
        <f t="shared" si="41"/>
        <v>0</v>
      </c>
    </row>
    <row r="423" spans="1:20" x14ac:dyDescent="0.3">
      <c r="A423" s="3">
        <f t="shared" si="36"/>
        <v>43118</v>
      </c>
      <c r="B423">
        <v>1</v>
      </c>
      <c r="C423">
        <v>18</v>
      </c>
      <c r="D423">
        <v>14</v>
      </c>
      <c r="E423">
        <v>1</v>
      </c>
      <c r="F423" s="1">
        <f>VLOOKUP(A423,Weather!$A$1:$E$366, 5)</f>
        <v>0.1698113207547168</v>
      </c>
      <c r="G423" s="1">
        <f>VLOOKUP(D423, Winter!$A$1:$E$25, 2)</f>
        <v>1084.3762972187601</v>
      </c>
      <c r="H423" s="1">
        <f>VLOOKUP(D423, Winter!$A$1:$E$25, 3)</f>
        <v>611.59447701910301</v>
      </c>
      <c r="I423" s="1">
        <f>VLOOKUP(D423, Winter!$A$1:$E$25, 5)</f>
        <v>303.73831775700899</v>
      </c>
      <c r="J423" s="1">
        <f t="shared" si="37"/>
        <v>691.87818233602582</v>
      </c>
      <c r="K423" s="47">
        <f t="shared" si="38"/>
        <v>12.943673551269823</v>
      </c>
      <c r="L423" s="48">
        <f>Solar!K440/1000*Variables!$B$3</f>
        <v>29.18055</v>
      </c>
      <c r="M423" s="1">
        <f>IF(E423=1, VLOOKUP(D423, Sheet1!$E$2:$G$26, 2), Sheet1!$G$3)</f>
        <v>0.20441999999999999</v>
      </c>
      <c r="N423" s="1">
        <f>'Electricity Rates'!$J$3</f>
        <v>0.19270000000000001</v>
      </c>
      <c r="O423" s="145">
        <f>L423-K423</f>
        <v>16.236876448730179</v>
      </c>
      <c r="P423">
        <f t="shared" si="39"/>
        <v>2.4942458933296949</v>
      </c>
      <c r="Q423">
        <f>IF(O423&gt;0, IF(Q422+O423*Variables!$B$5&lt;Variables!$B$4, Q422+O423*Variables!$B$5, Variables!$B$4), IF(Q422&gt;-O423, Q422+O423/Variables!$B$5, 0))</f>
        <v>68.880466762005028</v>
      </c>
      <c r="R423">
        <f>IF(O423&gt;0, 0, IF(Q422&gt;-O423, 0, -O423 - Q422*Variables!$B$5))</f>
        <v>0</v>
      </c>
      <c r="S423">
        <f t="shared" si="40"/>
        <v>0</v>
      </c>
      <c r="T423">
        <f t="shared" si="41"/>
        <v>0</v>
      </c>
    </row>
    <row r="424" spans="1:20" x14ac:dyDescent="0.3">
      <c r="A424" s="3">
        <f t="shared" si="36"/>
        <v>43118</v>
      </c>
      <c r="B424">
        <v>1</v>
      </c>
      <c r="C424">
        <v>18</v>
      </c>
      <c r="D424">
        <v>15</v>
      </c>
      <c r="E424">
        <v>1</v>
      </c>
      <c r="F424" s="1">
        <f>VLOOKUP(A424,Weather!$A$1:$E$366, 5)</f>
        <v>0.1698113207547168</v>
      </c>
      <c r="G424" s="1">
        <f>VLOOKUP(D424, Winter!$A$1:$E$25, 2)</f>
        <v>1093.6540058115399</v>
      </c>
      <c r="H424" s="1">
        <f>VLOOKUP(D424, Winter!$A$1:$E$25, 3)</f>
        <v>601.87029228184497</v>
      </c>
      <c r="I424" s="1">
        <f>VLOOKUP(D424, Winter!$A$1:$E$25, 5)</f>
        <v>271.02803738317698</v>
      </c>
      <c r="J424" s="1">
        <f t="shared" si="37"/>
        <v>685.3807342019818</v>
      </c>
      <c r="K424" s="47">
        <f t="shared" si="38"/>
        <v>12.822119136474694</v>
      </c>
      <c r="L424" s="48">
        <f>Solar!K441/1000*Variables!$B$3</f>
        <v>23.9391</v>
      </c>
      <c r="M424" s="1">
        <f>IF(E424=1, VLOOKUP(D424, Sheet1!$E$2:$G$26, 2), Sheet1!$G$3)</f>
        <v>0.20441999999999999</v>
      </c>
      <c r="N424" s="1">
        <f>'Electricity Rates'!$J$3</f>
        <v>0.19270000000000001</v>
      </c>
      <c r="O424" s="145">
        <f>L424-K424</f>
        <v>11.116980863525306</v>
      </c>
      <c r="P424">
        <f t="shared" si="39"/>
        <v>2.4708223575986734</v>
      </c>
      <c r="Q424">
        <f>IF(O424&gt;0, IF(Q423+O424*Variables!$B$5&lt;Variables!$B$4, Q423+O424*Variables!$B$5, Variables!$B$4), IF(Q423&gt;-O424, Q423+O424/Variables!$B$5, 0))</f>
        <v>79.330428773718808</v>
      </c>
      <c r="R424">
        <f>IF(O424&gt;0, 0, IF(Q423&gt;-O424, 0, -O424 - Q423*Variables!$B$5))</f>
        <v>0</v>
      </c>
      <c r="S424">
        <f t="shared" si="40"/>
        <v>0</v>
      </c>
      <c r="T424">
        <f t="shared" si="41"/>
        <v>0</v>
      </c>
    </row>
    <row r="425" spans="1:20" x14ac:dyDescent="0.3">
      <c r="A425" s="3">
        <f t="shared" si="36"/>
        <v>43118</v>
      </c>
      <c r="B425">
        <v>1</v>
      </c>
      <c r="C425">
        <v>18</v>
      </c>
      <c r="D425">
        <v>16</v>
      </c>
      <c r="E425">
        <v>1</v>
      </c>
      <c r="F425" s="1">
        <f>VLOOKUP(A425,Weather!$A$1:$E$366, 5)</f>
        <v>0.1698113207547168</v>
      </c>
      <c r="G425" s="1">
        <f>VLOOKUP(D425, Winter!$A$1:$E$25, 2)</f>
        <v>1039.2953507679499</v>
      </c>
      <c r="H425" s="1">
        <f>VLOOKUP(D425, Winter!$A$1:$E$25, 3)</f>
        <v>558.82352941176396</v>
      </c>
      <c r="I425" s="1">
        <f>VLOOKUP(D425, Winter!$A$1:$E$25, 5)</f>
        <v>252.336448598131</v>
      </c>
      <c r="J425" s="1">
        <f t="shared" si="37"/>
        <v>640.41308398168223</v>
      </c>
      <c r="K425" s="47">
        <f t="shared" si="38"/>
        <v>11.980863262710834</v>
      </c>
      <c r="L425" s="48">
        <f>Solar!K442/1000*Variables!$B$3</f>
        <v>15.841849999999999</v>
      </c>
      <c r="M425" s="1">
        <f>IF(E425=1, VLOOKUP(D425, Sheet1!$E$2:$G$26, 2), Sheet1!$G$3)</f>
        <v>0.20441999999999999</v>
      </c>
      <c r="N425" s="1">
        <f>'Electricity Rates'!$J$3</f>
        <v>0.19270000000000001</v>
      </c>
      <c r="O425" s="145">
        <f>L425-K425</f>
        <v>3.8609867372891653</v>
      </c>
      <c r="P425">
        <f t="shared" si="39"/>
        <v>2.3087123507243779</v>
      </c>
      <c r="Q425">
        <f>IF(O425&gt;0, IF(Q424+O425*Variables!$B$5&lt;Variables!$B$4, Q424+O425*Variables!$B$5, Variables!$B$4), IF(Q424&gt;-O425, Q424+O425/Variables!$B$5, 0))</f>
        <v>82.959756306770629</v>
      </c>
      <c r="R425">
        <f>IF(O425&gt;0, 0, IF(Q424&gt;-O425, 0, -O425 - Q424*Variables!$B$5))</f>
        <v>0</v>
      </c>
      <c r="S425">
        <f t="shared" si="40"/>
        <v>0</v>
      </c>
      <c r="T425">
        <f t="shared" si="41"/>
        <v>0</v>
      </c>
    </row>
    <row r="426" spans="1:20" x14ac:dyDescent="0.3">
      <c r="A426" s="3">
        <f t="shared" si="36"/>
        <v>43118</v>
      </c>
      <c r="B426">
        <v>1</v>
      </c>
      <c r="C426">
        <v>18</v>
      </c>
      <c r="D426">
        <v>17</v>
      </c>
      <c r="E426">
        <v>1</v>
      </c>
      <c r="F426" s="1">
        <f>VLOOKUP(A426,Weather!$A$1:$E$366, 5)</f>
        <v>0.1698113207547168</v>
      </c>
      <c r="G426" s="1">
        <f>VLOOKUP(D426, Winter!$A$1:$E$25, 2)</f>
        <v>889.47696139476898</v>
      </c>
      <c r="H426" s="1">
        <f>VLOOKUP(D426, Winter!$A$1:$E$25, 3)</f>
        <v>506.24728802056097</v>
      </c>
      <c r="I426" s="1">
        <f>VLOOKUP(D426, Winter!$A$1:$E$25, 5)</f>
        <v>228.971962616822</v>
      </c>
      <c r="J426" s="1">
        <f t="shared" si="37"/>
        <v>571.32402500863395</v>
      </c>
      <c r="K426" s="47">
        <f t="shared" si="38"/>
        <v>10.688343498187828</v>
      </c>
      <c r="L426" s="48">
        <f>Solar!K443/1000*Variables!$B$3</f>
        <v>6.056</v>
      </c>
      <c r="M426" s="1">
        <f>IF(E426=1, VLOOKUP(D426, Sheet1!$E$2:$G$26, 2), Sheet1!$G$3)</f>
        <v>0.20441999999999999</v>
      </c>
      <c r="N426" s="1">
        <f>'Electricity Rates'!$J$3</f>
        <v>0.19270000000000001</v>
      </c>
      <c r="O426" s="145">
        <f>L426-K426</f>
        <v>-4.6323434981878284</v>
      </c>
      <c r="P426">
        <f t="shared" si="39"/>
        <v>2.0596437921007946</v>
      </c>
      <c r="Q426">
        <f>IF(O426&gt;0, IF(Q425+O426*Variables!$B$5&lt;Variables!$B$4, Q425+O426*Variables!$B$5, Variables!$B$4), IF(Q425&gt;-O426, Q425+O426/Variables!$B$5, 0))</f>
        <v>78.031731308698468</v>
      </c>
      <c r="R426">
        <f>IF(O426&gt;0, 0, IF(Q425&gt;-O426, 0, -O426 - Q425*Variables!$B$5))</f>
        <v>0</v>
      </c>
      <c r="S426">
        <f t="shared" si="40"/>
        <v>0</v>
      </c>
      <c r="T426">
        <f t="shared" si="41"/>
        <v>0</v>
      </c>
    </row>
    <row r="427" spans="1:20" x14ac:dyDescent="0.3">
      <c r="A427" s="3">
        <f t="shared" si="36"/>
        <v>43118</v>
      </c>
      <c r="B427">
        <v>1</v>
      </c>
      <c r="C427">
        <v>18</v>
      </c>
      <c r="D427">
        <v>18</v>
      </c>
      <c r="E427">
        <v>1</v>
      </c>
      <c r="F427" s="1">
        <f>VLOOKUP(A427,Weather!$A$1:$E$366, 5)</f>
        <v>0.1698113207547168</v>
      </c>
      <c r="G427" s="1">
        <f>VLOOKUP(D427, Winter!$A$1:$E$25, 2)</f>
        <v>689.67932752179297</v>
      </c>
      <c r="H427" s="1">
        <f>VLOOKUP(D427, Winter!$A$1:$E$25, 3)</f>
        <v>477.48083534529701</v>
      </c>
      <c r="I427" s="1">
        <f>VLOOKUP(D427, Winter!$A$1:$E$25, 5)</f>
        <v>257.009345794392</v>
      </c>
      <c r="J427" s="1">
        <f t="shared" si="37"/>
        <v>513.5145415639472</v>
      </c>
      <c r="K427" s="47">
        <f t="shared" si="38"/>
        <v>9.6068423019091025</v>
      </c>
      <c r="L427" s="48">
        <f>Solar!K444/1000*Variables!$B$3</f>
        <v>0</v>
      </c>
      <c r="M427" s="1">
        <f>IF(E427=1, VLOOKUP(D427, Sheet1!$E$2:$G$26, 2), Sheet1!$G$3)</f>
        <v>0.20441999999999999</v>
      </c>
      <c r="N427" s="1">
        <f>'Electricity Rates'!$J$3</f>
        <v>0.19270000000000001</v>
      </c>
      <c r="O427" s="145">
        <f>L427-K427</f>
        <v>-9.6068423019091025</v>
      </c>
      <c r="P427">
        <f t="shared" si="39"/>
        <v>1.8512385115778842</v>
      </c>
      <c r="Q427">
        <f>IF(O427&gt;0, IF(Q426+O427*Variables!$B$5&lt;Variables!$B$4, Q426+O427*Variables!$B$5, Variables!$B$4), IF(Q426&gt;-O427, Q426+O427/Variables!$B$5, 0))</f>
        <v>67.811686306667511</v>
      </c>
      <c r="R427">
        <f>IF(O427&gt;0, 0, IF(Q426&gt;-O427, 0, -O427 - Q426*Variables!$B$5))</f>
        <v>0</v>
      </c>
      <c r="S427">
        <f t="shared" si="40"/>
        <v>0</v>
      </c>
      <c r="T427">
        <f t="shared" si="41"/>
        <v>0</v>
      </c>
    </row>
    <row r="428" spans="1:20" x14ac:dyDescent="0.3">
      <c r="A428" s="3">
        <f t="shared" si="36"/>
        <v>43118</v>
      </c>
      <c r="B428">
        <v>1</v>
      </c>
      <c r="C428">
        <v>18</v>
      </c>
      <c r="D428">
        <v>19</v>
      </c>
      <c r="E428">
        <v>1</v>
      </c>
      <c r="F428" s="1">
        <f>VLOOKUP(A428,Weather!$A$1:$E$366, 5)</f>
        <v>0.1698113207547168</v>
      </c>
      <c r="G428" s="1">
        <f>VLOOKUP(D428, Winter!$A$1:$E$25, 2)</f>
        <v>503.50249066002402</v>
      </c>
      <c r="H428" s="1">
        <f>VLOOKUP(D428, Winter!$A$1:$E$25, 3)</f>
        <v>367.75553800108997</v>
      </c>
      <c r="I428" s="1">
        <f>VLOOKUP(D428, Winter!$A$1:$E$25, 5)</f>
        <v>266.355140186916</v>
      </c>
      <c r="J428" s="1">
        <f t="shared" si="37"/>
        <v>390.80690732053159</v>
      </c>
      <c r="K428" s="47">
        <f t="shared" si="38"/>
        <v>7.3112249512755429</v>
      </c>
      <c r="L428" s="48">
        <f>Solar!K445/1000*Variables!$B$3</f>
        <v>0</v>
      </c>
      <c r="M428" s="1">
        <f>IF(E428=1, VLOOKUP(D428, Sheet1!$E$2:$G$26, 2), Sheet1!$G$3)</f>
        <v>0.20441999999999999</v>
      </c>
      <c r="N428" s="1">
        <f>'Electricity Rates'!$J$3</f>
        <v>0.19270000000000001</v>
      </c>
      <c r="O428" s="145">
        <f>L428-K428</f>
        <v>-7.3112249512755429</v>
      </c>
      <c r="P428">
        <f t="shared" si="39"/>
        <v>1.4088730481107972</v>
      </c>
      <c r="Q428">
        <f>IF(O428&gt;0, IF(Q427+O428*Variables!$B$5&lt;Variables!$B$4, Q427+O428*Variables!$B$5, Variables!$B$4), IF(Q427&gt;-O428, Q427+O428/Variables!$B$5, 0))</f>
        <v>60.033787422331827</v>
      </c>
      <c r="R428">
        <f>IF(O428&gt;0, 0, IF(Q427&gt;-O428, 0, -O428 - Q427*Variables!$B$5))</f>
        <v>0</v>
      </c>
      <c r="S428">
        <f t="shared" si="40"/>
        <v>0</v>
      </c>
      <c r="T428">
        <f t="shared" si="41"/>
        <v>0</v>
      </c>
    </row>
    <row r="429" spans="1:20" x14ac:dyDescent="0.3">
      <c r="A429" s="3">
        <f t="shared" si="36"/>
        <v>43118</v>
      </c>
      <c r="B429">
        <v>1</v>
      </c>
      <c r="C429">
        <v>18</v>
      </c>
      <c r="D429">
        <v>20</v>
      </c>
      <c r="E429">
        <v>1</v>
      </c>
      <c r="F429" s="1">
        <f>VLOOKUP(A429,Weather!$A$1:$E$366, 5)</f>
        <v>0.1698113207547168</v>
      </c>
      <c r="G429" s="1">
        <f>VLOOKUP(D429, Winter!$A$1:$E$25, 2)</f>
        <v>385.507471980074</v>
      </c>
      <c r="H429" s="1">
        <f>VLOOKUP(D429, Winter!$A$1:$E$25, 3)</f>
        <v>329.45960680470398</v>
      </c>
      <c r="I429" s="1">
        <f>VLOOKUP(D429, Winter!$A$1:$E$25, 5)</f>
        <v>275.70093457943898</v>
      </c>
      <c r="J429" s="1">
        <f t="shared" si="37"/>
        <v>338.97716881561587</v>
      </c>
      <c r="K429" s="47">
        <f t="shared" si="38"/>
        <v>6.3415929660751669</v>
      </c>
      <c r="L429" s="48">
        <f>Solar!K446/1000*Variables!$B$3</f>
        <v>0</v>
      </c>
      <c r="M429" s="1">
        <f>IF(E429=1, VLOOKUP(D429, Sheet1!$E$2:$G$26, 2), Sheet1!$G$3)</f>
        <v>0.20441999999999999</v>
      </c>
      <c r="N429" s="1">
        <f>'Electricity Rates'!$J$3</f>
        <v>0.19270000000000001</v>
      </c>
      <c r="O429" s="145">
        <f>L429-K429</f>
        <v>-6.3415929660751669</v>
      </c>
      <c r="P429">
        <f t="shared" si="39"/>
        <v>1.2220249645626846</v>
      </c>
      <c r="Q429">
        <f>IF(O429&gt;0, IF(Q428+O429*Variables!$B$5&lt;Variables!$B$4, Q428+O429*Variables!$B$5, Variables!$B$4), IF(Q428&gt;-O429, Q428+O429/Variables!$B$5, 0))</f>
        <v>53.287411926507183</v>
      </c>
      <c r="R429">
        <f>IF(O429&gt;0, 0, IF(Q428&gt;-O429, 0, -O429 - Q428*Variables!$B$5))</f>
        <v>0</v>
      </c>
      <c r="S429">
        <f t="shared" si="40"/>
        <v>0</v>
      </c>
      <c r="T429">
        <f t="shared" si="41"/>
        <v>0</v>
      </c>
    </row>
    <row r="430" spans="1:20" x14ac:dyDescent="0.3">
      <c r="A430" s="3">
        <f t="shared" si="36"/>
        <v>43118</v>
      </c>
      <c r="B430">
        <v>1</v>
      </c>
      <c r="C430">
        <v>18</v>
      </c>
      <c r="D430">
        <v>21</v>
      </c>
      <c r="E430">
        <v>1</v>
      </c>
      <c r="F430" s="1">
        <f>VLOOKUP(A430,Weather!$A$1:$E$366, 5)</f>
        <v>0.1698113207547168</v>
      </c>
      <c r="G430" s="1">
        <f>VLOOKUP(D430, Winter!$A$1:$E$25, 2)</f>
        <v>340.23972602739599</v>
      </c>
      <c r="H430" s="1">
        <f>VLOOKUP(D430, Winter!$A$1:$E$25, 3)</f>
        <v>286.390591795636</v>
      </c>
      <c r="I430" s="1">
        <f>VLOOKUP(D430, Winter!$A$1:$E$25, 5)</f>
        <v>289.71962616822401</v>
      </c>
      <c r="J430" s="1">
        <f t="shared" si="37"/>
        <v>295.53478440102919</v>
      </c>
      <c r="K430" s="47">
        <f t="shared" si="38"/>
        <v>5.5288718014148728</v>
      </c>
      <c r="L430" s="48">
        <f>Solar!K447/1000*Variables!$B$3</f>
        <v>0</v>
      </c>
      <c r="M430" s="1">
        <f>IF(E430=1, VLOOKUP(D430, Sheet1!$E$2:$G$26, 2), Sheet1!$G$3)</f>
        <v>0.20441999999999999</v>
      </c>
      <c r="N430" s="1">
        <f>'Electricity Rates'!$J$3</f>
        <v>0.19270000000000001</v>
      </c>
      <c r="O430" s="145">
        <f>L430-K430</f>
        <v>-5.5288718014148728</v>
      </c>
      <c r="P430">
        <f t="shared" si="39"/>
        <v>1.0654135961326461</v>
      </c>
      <c r="Q430">
        <f>IF(O430&gt;0, IF(Q429+O430*Variables!$B$5&lt;Variables!$B$4, Q429+O430*Variables!$B$5, Variables!$B$4), IF(Q429&gt;-O430, Q429+O430/Variables!$B$5, 0))</f>
        <v>47.405633414363699</v>
      </c>
      <c r="R430">
        <f>IF(O430&gt;0, 0, IF(Q429&gt;-O430, 0, -O430 - Q429*Variables!$B$5))</f>
        <v>0</v>
      </c>
      <c r="S430">
        <f t="shared" si="40"/>
        <v>0</v>
      </c>
      <c r="T430">
        <f t="shared" si="41"/>
        <v>0</v>
      </c>
    </row>
    <row r="431" spans="1:20" x14ac:dyDescent="0.3">
      <c r="A431" s="3">
        <f t="shared" si="36"/>
        <v>43118</v>
      </c>
      <c r="B431">
        <v>1</v>
      </c>
      <c r="C431">
        <v>18</v>
      </c>
      <c r="D431">
        <v>22</v>
      </c>
      <c r="E431">
        <v>1</v>
      </c>
      <c r="F431" s="1">
        <f>VLOOKUP(A431,Weather!$A$1:$E$366, 5)</f>
        <v>0.1698113207547168</v>
      </c>
      <c r="G431" s="1">
        <f>VLOOKUP(D431, Winter!$A$1:$E$25, 2)</f>
        <v>300</v>
      </c>
      <c r="H431" s="1">
        <f>VLOOKUP(D431, Winter!$A$1:$E$25, 3)</f>
        <v>271.915575384683</v>
      </c>
      <c r="I431" s="1">
        <f>VLOOKUP(D431, Winter!$A$1:$E$25, 5)</f>
        <v>285.04672897196201</v>
      </c>
      <c r="J431" s="1">
        <f t="shared" si="37"/>
        <v>276.68462862124625</v>
      </c>
      <c r="K431" s="47">
        <f t="shared" si="38"/>
        <v>5.1762226371063598</v>
      </c>
      <c r="L431" s="48">
        <f>Solar!K448/1000*Variables!$B$3</f>
        <v>0</v>
      </c>
      <c r="M431" s="1">
        <f>IF(E431=1, VLOOKUP(D431, Sheet1!$E$2:$G$26, 2), Sheet1!$G$3)</f>
        <v>0.18618000000000001</v>
      </c>
      <c r="N431" s="1">
        <f>'Electricity Rates'!$J$3</f>
        <v>0.19270000000000001</v>
      </c>
      <c r="O431" s="145">
        <f>L431-K431</f>
        <v>-5.1762226371063598</v>
      </c>
      <c r="P431">
        <f t="shared" si="39"/>
        <v>0.99745810217039554</v>
      </c>
      <c r="Q431">
        <f>IF(O431&gt;0, IF(Q430+O431*Variables!$B$5&lt;Variables!$B$4, Q430+O431*Variables!$B$5, Variables!$B$4), IF(Q430&gt;-O431, Q430+O431/Variables!$B$5, 0))</f>
        <v>41.899013587654807</v>
      </c>
      <c r="R431">
        <f>IF(O431&gt;0, 0, IF(Q430&gt;-O431, 0, -O431 - Q430*Variables!$B$5))</f>
        <v>0</v>
      </c>
      <c r="S431">
        <f t="shared" si="40"/>
        <v>0</v>
      </c>
      <c r="T431">
        <f t="shared" si="41"/>
        <v>0</v>
      </c>
    </row>
    <row r="432" spans="1:20" x14ac:dyDescent="0.3">
      <c r="A432" s="3">
        <f t="shared" si="36"/>
        <v>43118</v>
      </c>
      <c r="B432">
        <v>1</v>
      </c>
      <c r="C432">
        <v>18</v>
      </c>
      <c r="D432">
        <v>23</v>
      </c>
      <c r="E432">
        <v>1</v>
      </c>
      <c r="F432" s="1">
        <f>VLOOKUP(A432,Weather!$A$1:$E$366, 5)</f>
        <v>0.1698113207547168</v>
      </c>
      <c r="G432" s="1">
        <f>VLOOKUP(D432, Winter!$A$1:$E$25, 2)</f>
        <v>290.90909090909099</v>
      </c>
      <c r="H432" s="1">
        <f>VLOOKUP(D432, Winter!$A$1:$E$25, 3)</f>
        <v>266.95334839061297</v>
      </c>
      <c r="I432" s="1">
        <f>VLOOKUP(D432, Winter!$A$1:$E$25, 5)</f>
        <v>285.04672897196201</v>
      </c>
      <c r="J432" s="1">
        <f t="shared" si="37"/>
        <v>271.02130466733564</v>
      </c>
      <c r="K432" s="47">
        <f t="shared" si="38"/>
        <v>5.0702730373849105</v>
      </c>
      <c r="L432" s="48">
        <f>Solar!K449/1000*Variables!$B$3</f>
        <v>0</v>
      </c>
      <c r="M432" s="1">
        <f>IF(E432=1, VLOOKUP(D432, Sheet1!$E$2:$G$26, 2), Sheet1!$G$3)</f>
        <v>0.18618000000000001</v>
      </c>
      <c r="N432" s="1">
        <f>'Electricity Rates'!$J$3</f>
        <v>0.19270000000000001</v>
      </c>
      <c r="O432" s="145">
        <f>L432-K432</f>
        <v>-5.0702730373849105</v>
      </c>
      <c r="P432">
        <f t="shared" si="39"/>
        <v>0.97704161430407233</v>
      </c>
      <c r="Q432">
        <f>IF(O432&gt;0, IF(Q431+O432*Variables!$B$5&lt;Variables!$B$4, Q431+O432*Variables!$B$5, Variables!$B$4), IF(Q431&gt;-O432, Q431+O432/Variables!$B$5, 0))</f>
        <v>36.505106101075114</v>
      </c>
      <c r="R432">
        <f>IF(O432&gt;0, 0, IF(Q431&gt;-O432, 0, -O432 - Q431*Variables!$B$5))</f>
        <v>0</v>
      </c>
      <c r="S432">
        <f t="shared" si="40"/>
        <v>0</v>
      </c>
      <c r="T432">
        <f t="shared" si="41"/>
        <v>0</v>
      </c>
    </row>
    <row r="433" spans="1:20" x14ac:dyDescent="0.3">
      <c r="A433" s="3">
        <f t="shared" si="36"/>
        <v>43118</v>
      </c>
      <c r="B433">
        <v>1</v>
      </c>
      <c r="C433">
        <v>18</v>
      </c>
      <c r="D433">
        <v>24</v>
      </c>
      <c r="E433">
        <v>1</v>
      </c>
      <c r="F433" s="1">
        <f>VLOOKUP(A433,Weather!$A$1:$E$366, 5)</f>
        <v>0.1698113207547168</v>
      </c>
      <c r="G433" s="1">
        <f>VLOOKUP(D433, Winter!$A$1:$E$25, 2)</f>
        <v>272.72727272727298</v>
      </c>
      <c r="H433" s="1">
        <f>VLOOKUP(D433, Winter!$A$1:$E$25, 3)</f>
        <v>266.74195307023803</v>
      </c>
      <c r="I433" s="1">
        <f>VLOOKUP(D433, Winter!$A$1:$E$25, 5)</f>
        <v>285.04672897196201</v>
      </c>
      <c r="J433" s="1">
        <f t="shared" si="37"/>
        <v>267.7583281063383</v>
      </c>
      <c r="K433" s="47">
        <f t="shared" si="38"/>
        <v>5.0092291939898281</v>
      </c>
      <c r="L433" s="48">
        <f>Solar!K450/1000*Variables!$B$3</f>
        <v>0</v>
      </c>
      <c r="M433" s="1">
        <f>IF(E433=1, VLOOKUP(D433, Sheet1!$E$2:$G$26, 2), Sheet1!$G$3)</f>
        <v>0.18618000000000001</v>
      </c>
      <c r="N433" s="1">
        <f>'Electricity Rates'!$J$3</f>
        <v>0.19270000000000001</v>
      </c>
      <c r="O433" s="145">
        <f>L433-K433</f>
        <v>-5.0092291939898281</v>
      </c>
      <c r="P433">
        <f t="shared" si="39"/>
        <v>0.96527846568183995</v>
      </c>
      <c r="Q433">
        <f>IF(O433&gt;0, IF(Q432+O433*Variables!$B$5&lt;Variables!$B$4, Q432+O433*Variables!$B$5, Variables!$B$4), IF(Q432&gt;-O433, Q432+O433/Variables!$B$5, 0))</f>
        <v>31.17613887342636</v>
      </c>
      <c r="R433">
        <f>IF(O433&gt;0, 0, IF(Q432&gt;-O433, 0, -O433 - Q432*Variables!$B$5))</f>
        <v>0</v>
      </c>
      <c r="S433">
        <f t="shared" si="40"/>
        <v>0</v>
      </c>
      <c r="T433">
        <f t="shared" si="41"/>
        <v>0</v>
      </c>
    </row>
    <row r="434" spans="1:20" x14ac:dyDescent="0.3">
      <c r="A434" s="3">
        <f t="shared" si="36"/>
        <v>43119</v>
      </c>
      <c r="B434">
        <v>1</v>
      </c>
      <c r="C434">
        <v>19</v>
      </c>
      <c r="D434">
        <v>1</v>
      </c>
      <c r="E434">
        <v>1</v>
      </c>
      <c r="F434" s="1">
        <f>VLOOKUP(A434,Weather!$A$1:$E$366, 5)</f>
        <v>0.18867924528301896</v>
      </c>
      <c r="G434" s="1">
        <f>VLOOKUP(D434, Winter!$A$1:$E$25, 2)</f>
        <v>281.81818181818198</v>
      </c>
      <c r="H434" s="1">
        <f>VLOOKUP(D434, Winter!$A$1:$E$25, 3)</f>
        <v>257.04002047196798</v>
      </c>
      <c r="I434" s="1">
        <f>VLOOKUP(D434, Winter!$A$1:$E$25, 5)</f>
        <v>266.355140186916</v>
      </c>
      <c r="J434" s="1">
        <f t="shared" si="37"/>
        <v>261.7151452542725</v>
      </c>
      <c r="K434" s="47">
        <f t="shared" si="38"/>
        <v>4.8961731849339136</v>
      </c>
      <c r="L434" s="48">
        <f>Solar!K451/1000*Variables!$B$3</f>
        <v>0</v>
      </c>
      <c r="M434" s="1">
        <f>IF(E434=1, VLOOKUP(D434, Sheet1!$E$2:$G$26, 2), Sheet1!$G$3)</f>
        <v>0.18618000000000001</v>
      </c>
      <c r="N434" s="1">
        <f>'Electricity Rates'!$J$3</f>
        <v>0.19270000000000001</v>
      </c>
      <c r="O434" s="145">
        <f>L434-K434</f>
        <v>-4.8961731849339136</v>
      </c>
      <c r="P434">
        <f t="shared" si="39"/>
        <v>0.94349257273676523</v>
      </c>
      <c r="Q434">
        <f>IF(O434&gt;0, IF(Q433+O434*Variables!$B$5&lt;Variables!$B$4, Q433+O434*Variables!$B$5, Variables!$B$4), IF(Q433&gt;-O434, Q433+O434/Variables!$B$5, 0))</f>
        <v>25.96744399583709</v>
      </c>
      <c r="R434">
        <f>IF(O434&gt;0, 0, IF(Q433&gt;-O434, 0, -O434 - Q433*Variables!$B$5))</f>
        <v>0</v>
      </c>
      <c r="S434">
        <f t="shared" si="40"/>
        <v>0</v>
      </c>
      <c r="T434">
        <f t="shared" si="41"/>
        <v>0</v>
      </c>
    </row>
    <row r="435" spans="1:20" x14ac:dyDescent="0.3">
      <c r="A435" s="3">
        <f t="shared" si="36"/>
        <v>43119</v>
      </c>
      <c r="B435">
        <v>1</v>
      </c>
      <c r="C435">
        <v>19</v>
      </c>
      <c r="D435">
        <v>2</v>
      </c>
      <c r="E435">
        <v>1</v>
      </c>
      <c r="F435" s="1">
        <f>VLOOKUP(A435,Weather!$A$1:$E$366, 5)</f>
        <v>0.18867924528301896</v>
      </c>
      <c r="G435" s="1">
        <f>VLOOKUP(D435, Winter!$A$1:$E$25, 2)</f>
        <v>282.10356994603501</v>
      </c>
      <c r="H435" s="1">
        <f>VLOOKUP(D435, Winter!$A$1:$E$25, 3)</f>
        <v>280.66066600651902</v>
      </c>
      <c r="I435" s="1">
        <f>VLOOKUP(D435, Winter!$A$1:$E$25, 5)</f>
        <v>285.04672897196201</v>
      </c>
      <c r="J435" s="1">
        <f t="shared" si="37"/>
        <v>280.93291203284281</v>
      </c>
      <c r="K435" s="47">
        <f t="shared" si="38"/>
        <v>5.2556996245831442</v>
      </c>
      <c r="L435" s="48">
        <f>Solar!K452/1000*Variables!$B$3</f>
        <v>0</v>
      </c>
      <c r="M435" s="1">
        <f>IF(E435=1, VLOOKUP(D435, Sheet1!$E$2:$G$26, 2), Sheet1!$G$3)</f>
        <v>0.18618000000000001</v>
      </c>
      <c r="N435" s="1">
        <f>'Electricity Rates'!$J$3</f>
        <v>0.19270000000000001</v>
      </c>
      <c r="O435" s="145">
        <f>L435-K435</f>
        <v>-5.2556996245831442</v>
      </c>
      <c r="P435">
        <f t="shared" si="39"/>
        <v>1.012773317657172</v>
      </c>
      <c r="Q435">
        <f>IF(O435&gt;0, IF(Q434+O435*Variables!$B$5&lt;Variables!$B$4, Q434+O435*Variables!$B$5, Variables!$B$4), IF(Q434&gt;-O435, Q434+O435/Variables!$B$5, 0))</f>
        <v>20.376274182450764</v>
      </c>
      <c r="R435">
        <f>IF(O435&gt;0, 0, IF(Q434&gt;-O435, 0, -O435 - Q434*Variables!$B$5))</f>
        <v>0</v>
      </c>
      <c r="S435">
        <f t="shared" si="40"/>
        <v>0</v>
      </c>
      <c r="T435">
        <f t="shared" si="41"/>
        <v>0</v>
      </c>
    </row>
    <row r="436" spans="1:20" x14ac:dyDescent="0.3">
      <c r="A436" s="3">
        <f t="shared" si="36"/>
        <v>43119</v>
      </c>
      <c r="B436">
        <v>1</v>
      </c>
      <c r="C436">
        <v>19</v>
      </c>
      <c r="D436">
        <v>3</v>
      </c>
      <c r="E436">
        <v>1</v>
      </c>
      <c r="F436" s="1">
        <f>VLOOKUP(A436,Weather!$A$1:$E$366, 5)</f>
        <v>0.18867924528301896</v>
      </c>
      <c r="G436" s="1">
        <f>VLOOKUP(D436, Winter!$A$1:$E$25, 2)</f>
        <v>282.300747198007</v>
      </c>
      <c r="H436" s="1">
        <f>VLOOKUP(D436, Winter!$A$1:$E$25, 3)</f>
        <v>272.72727272727298</v>
      </c>
      <c r="I436" s="1">
        <f>VLOOKUP(D436, Winter!$A$1:$E$25, 5)</f>
        <v>271.02803738317698</v>
      </c>
      <c r="J436" s="1">
        <f t="shared" si="37"/>
        <v>274.53358866514731</v>
      </c>
      <c r="K436" s="47">
        <f t="shared" si="38"/>
        <v>5.135980930259243</v>
      </c>
      <c r="L436" s="48">
        <f>Solar!K453/1000*Variables!$B$3</f>
        <v>0</v>
      </c>
      <c r="M436" s="1">
        <f>IF(E436=1, VLOOKUP(D436, Sheet1!$E$2:$G$26, 2), Sheet1!$G$3)</f>
        <v>0.18618000000000001</v>
      </c>
      <c r="N436" s="1">
        <f>'Electricity Rates'!$J$3</f>
        <v>0.19270000000000001</v>
      </c>
      <c r="O436" s="145">
        <f>L436-K436</f>
        <v>-5.135980930259243</v>
      </c>
      <c r="P436">
        <f t="shared" si="39"/>
        <v>0.98970352526095617</v>
      </c>
      <c r="Q436">
        <f>IF(O436&gt;0, IF(Q435+O436*Variables!$B$5&lt;Variables!$B$4, Q435+O436*Variables!$B$5, Variables!$B$4), IF(Q435&gt;-O436, Q435+O436/Variables!$B$5, 0))</f>
        <v>14.912464682174974</v>
      </c>
      <c r="R436">
        <f>IF(O436&gt;0, 0, IF(Q435&gt;-O436, 0, -O436 - Q435*Variables!$B$5))</f>
        <v>0</v>
      </c>
      <c r="S436">
        <f t="shared" si="40"/>
        <v>0</v>
      </c>
      <c r="T436">
        <f t="shared" si="41"/>
        <v>0</v>
      </c>
    </row>
    <row r="437" spans="1:20" x14ac:dyDescent="0.3">
      <c r="A437" s="3">
        <f t="shared" si="36"/>
        <v>43119</v>
      </c>
      <c r="B437">
        <v>1</v>
      </c>
      <c r="C437">
        <v>19</v>
      </c>
      <c r="D437">
        <v>4</v>
      </c>
      <c r="E437">
        <v>1</v>
      </c>
      <c r="F437" s="1">
        <f>VLOOKUP(A437,Weather!$A$1:$E$366, 5)</f>
        <v>0.18867924528301896</v>
      </c>
      <c r="G437" s="1">
        <f>VLOOKUP(D437, Winter!$A$1:$E$25, 2)</f>
        <v>308.82074789439099</v>
      </c>
      <c r="H437" s="1">
        <f>VLOOKUP(D437, Winter!$A$1:$E$25, 3)</f>
        <v>281.81818181818198</v>
      </c>
      <c r="I437" s="1">
        <f>VLOOKUP(D437, Winter!$A$1:$E$25, 5)</f>
        <v>285.04672897196201</v>
      </c>
      <c r="J437" s="1">
        <f t="shared" si="37"/>
        <v>286.91300560614593</v>
      </c>
      <c r="K437" s="47">
        <f t="shared" si="38"/>
        <v>5.3675753579059347</v>
      </c>
      <c r="L437" s="48">
        <f>Solar!K454/1000*Variables!$B$3</f>
        <v>0</v>
      </c>
      <c r="M437" s="1">
        <f>IF(E437=1, VLOOKUP(D437, Sheet1!$E$2:$G$26, 2), Sheet1!$G$3)</f>
        <v>0.18618000000000001</v>
      </c>
      <c r="N437" s="1">
        <f>'Electricity Rates'!$J$3</f>
        <v>0.19270000000000001</v>
      </c>
      <c r="O437" s="145">
        <f>L437-K437</f>
        <v>-5.3675753579059347</v>
      </c>
      <c r="P437">
        <f t="shared" si="39"/>
        <v>1.0343317714684737</v>
      </c>
      <c r="Q437">
        <f>IF(O437&gt;0, IF(Q436+O437*Variables!$B$5&lt;Variables!$B$4, Q436+O437*Variables!$B$5, Variables!$B$4), IF(Q436&gt;-O437, Q436+O437/Variables!$B$5, 0))</f>
        <v>9.2022781312112141</v>
      </c>
      <c r="R437">
        <f>IF(O437&gt;0, 0, IF(Q436&gt;-O437, 0, -O437 - Q436*Variables!$B$5))</f>
        <v>0</v>
      </c>
      <c r="S437">
        <f t="shared" si="40"/>
        <v>0</v>
      </c>
      <c r="T437">
        <f t="shared" si="41"/>
        <v>0</v>
      </c>
    </row>
    <row r="438" spans="1:20" x14ac:dyDescent="0.3">
      <c r="A438" s="3">
        <f t="shared" si="36"/>
        <v>43119</v>
      </c>
      <c r="B438">
        <v>1</v>
      </c>
      <c r="C438">
        <v>19</v>
      </c>
      <c r="D438">
        <v>5</v>
      </c>
      <c r="E438">
        <v>1</v>
      </c>
      <c r="F438" s="1">
        <f>VLOOKUP(A438,Weather!$A$1:$E$366, 5)</f>
        <v>0.18867924528301896</v>
      </c>
      <c r="G438" s="1">
        <f>VLOOKUP(D438, Winter!$A$1:$E$25, 2)</f>
        <v>308.63160471300301</v>
      </c>
      <c r="H438" s="1">
        <f>VLOOKUP(D438, Winter!$A$1:$E$25, 3)</f>
        <v>300</v>
      </c>
      <c r="I438" s="1">
        <f>VLOOKUP(D438, Winter!$A$1:$E$25, 5)</f>
        <v>303.73831775700899</v>
      </c>
      <c r="J438" s="1">
        <f t="shared" si="37"/>
        <v>301.62860466283075</v>
      </c>
      <c r="K438" s="47">
        <f t="shared" si="38"/>
        <v>5.642875136340912</v>
      </c>
      <c r="L438" s="48">
        <f>Solar!K455/1000*Variables!$B$3</f>
        <v>0</v>
      </c>
      <c r="M438" s="1">
        <f>IF(E438=1, VLOOKUP(D438, Sheet1!$E$2:$G$26, 2), Sheet1!$G$3)</f>
        <v>0.18618000000000001</v>
      </c>
      <c r="N438" s="1">
        <f>'Electricity Rates'!$J$3</f>
        <v>0.19270000000000001</v>
      </c>
      <c r="O438" s="145">
        <f>L438-K438</f>
        <v>-5.642875136340912</v>
      </c>
      <c r="P438">
        <f t="shared" si="39"/>
        <v>1.0873820387728939</v>
      </c>
      <c r="Q438">
        <f>IF(O438&gt;0, IF(Q437+O438*Variables!$B$5&lt;Variables!$B$4, Q437+O438*Variables!$B$5, Variables!$B$4), IF(Q437&gt;-O438, Q437+O438/Variables!$B$5, 0))</f>
        <v>3.1992194755293921</v>
      </c>
      <c r="R438">
        <f>IF(O438&gt;0, 0, IF(Q437&gt;-O438, 0, -O438 - Q437*Variables!$B$5))</f>
        <v>0</v>
      </c>
      <c r="S438">
        <f t="shared" si="40"/>
        <v>0</v>
      </c>
      <c r="T438">
        <f t="shared" si="41"/>
        <v>0</v>
      </c>
    </row>
    <row r="439" spans="1:20" x14ac:dyDescent="0.3">
      <c r="A439" s="3">
        <f t="shared" si="36"/>
        <v>43119</v>
      </c>
      <c r="B439">
        <v>1</v>
      </c>
      <c r="C439">
        <v>19</v>
      </c>
      <c r="D439">
        <v>6</v>
      </c>
      <c r="E439">
        <v>1</v>
      </c>
      <c r="F439" s="1">
        <f>VLOOKUP(A439,Weather!$A$1:$E$366, 5)</f>
        <v>0.18867924528301896</v>
      </c>
      <c r="G439" s="1">
        <f>VLOOKUP(D439, Winter!$A$1:$E$25, 2)</f>
        <v>331.81818181818198</v>
      </c>
      <c r="H439" s="1">
        <f>VLOOKUP(D439, Winter!$A$1:$E$25, 3)</f>
        <v>317.955250948497</v>
      </c>
      <c r="I439" s="1">
        <f>VLOOKUP(D439, Winter!$A$1:$E$25, 5)</f>
        <v>322.42990654205602</v>
      </c>
      <c r="J439" s="1">
        <f t="shared" si="37"/>
        <v>320.57089828239981</v>
      </c>
      <c r="K439" s="47">
        <f t="shared" si="38"/>
        <v>5.9972480175556058</v>
      </c>
      <c r="L439" s="48">
        <f>Solar!K456/1000*Variables!$B$3</f>
        <v>0</v>
      </c>
      <c r="M439" s="1">
        <f>IF(E439=1, VLOOKUP(D439, Sheet1!$E$2:$G$26, 2), Sheet1!$G$3)</f>
        <v>0.18618000000000001</v>
      </c>
      <c r="N439" s="1">
        <f>'Electricity Rates'!$J$3</f>
        <v>0.19270000000000001</v>
      </c>
      <c r="O439" s="145">
        <f>L439-K439</f>
        <v>-5.9972480175556058</v>
      </c>
      <c r="P439">
        <f t="shared" si="39"/>
        <v>1.1556696929829653</v>
      </c>
      <c r="Q439">
        <f>IF(O439&gt;0, IF(Q438+O439*Variables!$B$5&lt;Variables!$B$4, Q438+O439*Variables!$B$5, Variables!$B$4), IF(Q438&gt;-O439, Q438+O439/Variables!$B$5, 0))</f>
        <v>0</v>
      </c>
      <c r="R439">
        <f>IF(O439&gt;0, 0, IF(Q438&gt;-O439, 0, -O439 - Q438*Variables!$B$5))</f>
        <v>2.9899817105579776</v>
      </c>
      <c r="S439">
        <f t="shared" si="40"/>
        <v>0.55667479487168425</v>
      </c>
      <c r="T439">
        <f t="shared" si="41"/>
        <v>0</v>
      </c>
    </row>
    <row r="440" spans="1:20" x14ac:dyDescent="0.3">
      <c r="A440" s="3">
        <f t="shared" si="36"/>
        <v>43119</v>
      </c>
      <c r="B440">
        <v>1</v>
      </c>
      <c r="C440">
        <v>19</v>
      </c>
      <c r="D440">
        <v>7</v>
      </c>
      <c r="E440">
        <v>1</v>
      </c>
      <c r="F440" s="1">
        <f>VLOOKUP(A440,Weather!$A$1:$E$366, 5)</f>
        <v>0.18867924528301896</v>
      </c>
      <c r="G440" s="1">
        <f>VLOOKUP(D440, Winter!$A$1:$E$25, 2)</f>
        <v>445.45454545454498</v>
      </c>
      <c r="H440" s="1">
        <f>VLOOKUP(D440, Winter!$A$1:$E$25, 3)</f>
        <v>393.94630558862502</v>
      </c>
      <c r="I440" s="1">
        <f>VLOOKUP(D440, Winter!$A$1:$E$25, 5)</f>
        <v>313.08411214953298</v>
      </c>
      <c r="J440" s="1">
        <f t="shared" si="37"/>
        <v>403.66484141238351</v>
      </c>
      <c r="K440" s="47">
        <f t="shared" si="38"/>
        <v>7.5517714892032908</v>
      </c>
      <c r="L440" s="48">
        <f>Solar!K457/1000*Variables!$B$3</f>
        <v>0</v>
      </c>
      <c r="M440" s="1">
        <f>IF(E440=1, VLOOKUP(D440, Sheet1!$E$2:$G$26, 2), Sheet1!$G$3)</f>
        <v>0.18618000000000001</v>
      </c>
      <c r="N440" s="1">
        <f>'Electricity Rates'!$J$3</f>
        <v>0.19270000000000001</v>
      </c>
      <c r="O440" s="145">
        <f>L440-K440</f>
        <v>-7.5517714892032908</v>
      </c>
      <c r="P440">
        <f t="shared" si="39"/>
        <v>1.4552263659694742</v>
      </c>
      <c r="Q440">
        <f>IF(O440&gt;0, IF(Q439+O440*Variables!$B$5&lt;Variables!$B$4, Q439+O440*Variables!$B$5, Variables!$B$4), IF(Q439&gt;-O440, Q439+O440/Variables!$B$5, 0))</f>
        <v>0</v>
      </c>
      <c r="R440">
        <f>IF(O440&gt;0, 0, IF(Q439&gt;-O440, 0, -O440 - Q439*Variables!$B$5))</f>
        <v>7.5517714892032908</v>
      </c>
      <c r="S440">
        <f t="shared" si="40"/>
        <v>1.4059888158598688</v>
      </c>
      <c r="T440">
        <f t="shared" si="41"/>
        <v>0</v>
      </c>
    </row>
    <row r="441" spans="1:20" x14ac:dyDescent="0.3">
      <c r="A441" s="3">
        <f t="shared" si="36"/>
        <v>43119</v>
      </c>
      <c r="B441">
        <v>1</v>
      </c>
      <c r="C441">
        <v>19</v>
      </c>
      <c r="D441">
        <v>8</v>
      </c>
      <c r="E441">
        <v>1</v>
      </c>
      <c r="F441" s="1">
        <f>VLOOKUP(A441,Weather!$A$1:$E$366, 5)</f>
        <v>0.18867924528301896</v>
      </c>
      <c r="G441" s="1">
        <f>VLOOKUP(D441, Winter!$A$1:$E$25, 2)</f>
        <v>654.54545454545405</v>
      </c>
      <c r="H441" s="1">
        <f>VLOOKUP(D441, Winter!$A$1:$E$25, 3)</f>
        <v>498.50910668787998</v>
      </c>
      <c r="I441" s="1">
        <f>VLOOKUP(D441, Winter!$A$1:$E$25, 5)</f>
        <v>294.39252336448601</v>
      </c>
      <c r="J441" s="1">
        <f t="shared" si="37"/>
        <v>527.94992703836567</v>
      </c>
      <c r="K441" s="47">
        <f t="shared" si="38"/>
        <v>9.8768998379579376</v>
      </c>
      <c r="L441" s="48">
        <f>Solar!K458/1000*Variables!$B$3</f>
        <v>0.45244999999999996</v>
      </c>
      <c r="M441" s="1">
        <f>IF(E441=1, VLOOKUP(D441, Sheet1!$E$2:$G$26, 2), Sheet1!$G$3)</f>
        <v>0.18618000000000001</v>
      </c>
      <c r="N441" s="1">
        <f>'Electricity Rates'!$J$3</f>
        <v>0.19270000000000001</v>
      </c>
      <c r="O441" s="145">
        <f>L441-K441</f>
        <v>-9.4244498379579369</v>
      </c>
      <c r="P441">
        <f t="shared" si="39"/>
        <v>1.9032785987744947</v>
      </c>
      <c r="Q441">
        <f>IF(O441&gt;0, IF(Q440+O441*Variables!$B$5&lt;Variables!$B$4, Q440+O441*Variables!$B$5, Variables!$B$4), IF(Q440&gt;-O441, Q440+O441/Variables!$B$5, 0))</f>
        <v>0</v>
      </c>
      <c r="R441">
        <f>IF(O441&gt;0, 0, IF(Q440&gt;-O441, 0, -O441 - Q440*Variables!$B$5))</f>
        <v>9.4244498379579369</v>
      </c>
      <c r="S441">
        <f t="shared" si="40"/>
        <v>1.7546440708310087</v>
      </c>
      <c r="T441">
        <f t="shared" si="41"/>
        <v>0</v>
      </c>
    </row>
    <row r="442" spans="1:20" x14ac:dyDescent="0.3">
      <c r="A442" s="3">
        <f t="shared" si="36"/>
        <v>43119</v>
      </c>
      <c r="B442">
        <v>1</v>
      </c>
      <c r="C442">
        <v>19</v>
      </c>
      <c r="D442">
        <v>9</v>
      </c>
      <c r="E442">
        <v>1</v>
      </c>
      <c r="F442" s="1">
        <f>VLOOKUP(A442,Weather!$A$1:$E$366, 5)</f>
        <v>0.18867924528301896</v>
      </c>
      <c r="G442" s="1">
        <f>VLOOKUP(D442, Winter!$A$1:$E$25, 2)</f>
        <v>801.59817351598099</v>
      </c>
      <c r="H442" s="1">
        <f>VLOOKUP(D442, Winter!$A$1:$E$25, 3)</f>
        <v>564.97068280688404</v>
      </c>
      <c r="I442" s="1">
        <f>VLOOKUP(D442, Winter!$A$1:$E$25, 5)</f>
        <v>313.08411214953298</v>
      </c>
      <c r="J442" s="1">
        <f t="shared" si="37"/>
        <v>609.61737916709103</v>
      </c>
      <c r="K442" s="47">
        <f t="shared" si="38"/>
        <v>11.40473648190169</v>
      </c>
      <c r="L442" s="48">
        <f>Solar!K459/1000*Variables!$B$3</f>
        <v>8.2165999999999997</v>
      </c>
      <c r="M442" s="1">
        <f>IF(E442=1, VLOOKUP(D442, Sheet1!$E$2:$G$26, 2), Sheet1!$G$3)</f>
        <v>0.20441999999999999</v>
      </c>
      <c r="N442" s="1">
        <f>'Electricity Rates'!$J$3</f>
        <v>0.19270000000000001</v>
      </c>
      <c r="O442" s="145">
        <f>L442-K442</f>
        <v>-3.1881364819016902</v>
      </c>
      <c r="P442">
        <f t="shared" si="39"/>
        <v>2.1976927200624559</v>
      </c>
      <c r="Q442">
        <f>IF(O442&gt;0, IF(Q441+O442*Variables!$B$5&lt;Variables!$B$4, Q441+O442*Variables!$B$5, Variables!$B$4), IF(Q441&gt;-O442, Q441+O442/Variables!$B$5, 0))</f>
        <v>0</v>
      </c>
      <c r="R442">
        <f>IF(O442&gt;0, 0, IF(Q441&gt;-O442, 0, -O442 - Q441*Variables!$B$5))</f>
        <v>3.1881364819016902</v>
      </c>
      <c r="S442">
        <f t="shared" si="40"/>
        <v>0.65171885963034348</v>
      </c>
      <c r="T442">
        <f t="shared" si="41"/>
        <v>0</v>
      </c>
    </row>
    <row r="443" spans="1:20" x14ac:dyDescent="0.3">
      <c r="A443" s="3">
        <f t="shared" si="36"/>
        <v>43119</v>
      </c>
      <c r="B443">
        <v>1</v>
      </c>
      <c r="C443">
        <v>19</v>
      </c>
      <c r="D443">
        <v>10</v>
      </c>
      <c r="E443">
        <v>1</v>
      </c>
      <c r="F443" s="1">
        <f>VLOOKUP(A443,Weather!$A$1:$E$366, 5)</f>
        <v>0.18867924528301896</v>
      </c>
      <c r="G443" s="1">
        <f>VLOOKUP(D443, Winter!$A$1:$E$25, 2)</f>
        <v>929.05770029057601</v>
      </c>
      <c r="H443" s="1">
        <f>VLOOKUP(D443, Winter!$A$1:$E$25, 3)</f>
        <v>583.82380756350199</v>
      </c>
      <c r="I443" s="1">
        <f>VLOOKUP(D443, Winter!$A$1:$E$25, 5)</f>
        <v>331.77570093457899</v>
      </c>
      <c r="J443" s="1">
        <f t="shared" si="37"/>
        <v>648.96227788936505</v>
      </c>
      <c r="K443" s="47">
        <f t="shared" si="38"/>
        <v>12.140801786417322</v>
      </c>
      <c r="L443" s="48">
        <f>Solar!K460/1000*Variables!$B$3</f>
        <v>17.8704</v>
      </c>
      <c r="M443" s="1">
        <f>IF(E443=1, VLOOKUP(D443, Sheet1!$E$2:$G$26, 2), Sheet1!$G$3)</f>
        <v>0.20441999999999999</v>
      </c>
      <c r="N443" s="1">
        <f>'Electricity Rates'!$J$3</f>
        <v>0.19270000000000001</v>
      </c>
      <c r="O443" s="145">
        <f>L443-K443</f>
        <v>5.729598213582678</v>
      </c>
      <c r="P443">
        <f t="shared" si="39"/>
        <v>2.339532504242618</v>
      </c>
      <c r="Q443">
        <f>IF(O443&gt;0, IF(Q442+O443*Variables!$B$5&lt;Variables!$B$4, Q442+O443*Variables!$B$5, Variables!$B$4), IF(Q442&gt;-O443, Q442+O443/Variables!$B$5, 0))</f>
        <v>5.3858223207677174</v>
      </c>
      <c r="R443">
        <f>IF(O443&gt;0, 0, IF(Q442&gt;-O443, 0, -O443 - Q442*Variables!$B$5))</f>
        <v>0</v>
      </c>
      <c r="S443">
        <f t="shared" si="40"/>
        <v>0</v>
      </c>
      <c r="T443">
        <f t="shared" si="41"/>
        <v>0</v>
      </c>
    </row>
    <row r="444" spans="1:20" x14ac:dyDescent="0.3">
      <c r="A444" s="3">
        <f t="shared" si="36"/>
        <v>43119</v>
      </c>
      <c r="B444">
        <v>1</v>
      </c>
      <c r="C444">
        <v>19</v>
      </c>
      <c r="D444">
        <v>11</v>
      </c>
      <c r="E444">
        <v>1</v>
      </c>
      <c r="F444" s="1">
        <f>VLOOKUP(A444,Weather!$A$1:$E$366, 5)</f>
        <v>0.18867924528301896</v>
      </c>
      <c r="G444" s="1">
        <f>VLOOKUP(D444, Winter!$A$1:$E$25, 2)</f>
        <v>1001.98733914487</v>
      </c>
      <c r="H444" s="1">
        <f>VLOOKUP(D444, Winter!$A$1:$E$25, 3)</f>
        <v>602.66024321587895</v>
      </c>
      <c r="I444" s="1">
        <f>VLOOKUP(D444, Winter!$A$1:$E$25, 5)</f>
        <v>331.77570093457899</v>
      </c>
      <c r="J444" s="1">
        <f t="shared" si="37"/>
        <v>678.0049782968207</v>
      </c>
      <c r="K444" s="47">
        <f t="shared" si="38"/>
        <v>12.684133318931035</v>
      </c>
      <c r="L444" s="48">
        <f>Solar!K461/1000*Variables!$B$3</f>
        <v>25.176399999999997</v>
      </c>
      <c r="M444" s="1">
        <f>IF(E444=1, VLOOKUP(D444, Sheet1!$E$2:$G$26, 2), Sheet1!$G$3)</f>
        <v>0.20441999999999999</v>
      </c>
      <c r="N444" s="1">
        <f>'Electricity Rates'!$J$3</f>
        <v>0.19270000000000001</v>
      </c>
      <c r="O444" s="145">
        <f>L444-K444</f>
        <v>12.492266681068962</v>
      </c>
      <c r="P444">
        <f t="shared" si="39"/>
        <v>2.4442324905580106</v>
      </c>
      <c r="Q444">
        <f>IF(O444&gt;0, IF(Q443+O444*Variables!$B$5&lt;Variables!$B$4, Q443+O444*Variables!$B$5, Variables!$B$4), IF(Q443&gt;-O444, Q443+O444/Variables!$B$5, 0))</f>
        <v>17.128553000972541</v>
      </c>
      <c r="R444">
        <f>IF(O444&gt;0, 0, IF(Q443&gt;-O444, 0, -O444 - Q443*Variables!$B$5))</f>
        <v>0</v>
      </c>
      <c r="S444">
        <f t="shared" si="40"/>
        <v>0</v>
      </c>
      <c r="T444">
        <f t="shared" si="41"/>
        <v>0</v>
      </c>
    </row>
    <row r="445" spans="1:20" x14ac:dyDescent="0.3">
      <c r="A445" s="3">
        <f t="shared" si="36"/>
        <v>43119</v>
      </c>
      <c r="B445">
        <v>1</v>
      </c>
      <c r="C445">
        <v>19</v>
      </c>
      <c r="D445">
        <v>12</v>
      </c>
      <c r="E445">
        <v>1</v>
      </c>
      <c r="F445" s="1">
        <f>VLOOKUP(A445,Weather!$A$1:$E$366, 5)</f>
        <v>0.18867924528301896</v>
      </c>
      <c r="G445" s="1">
        <f>VLOOKUP(D445, Winter!$A$1:$E$25, 2)</f>
        <v>1020.36633457866</v>
      </c>
      <c r="H445" s="1">
        <f>VLOOKUP(D445, Winter!$A$1:$E$25, 3)</f>
        <v>602.46553699974402</v>
      </c>
      <c r="I445" s="1">
        <f>VLOOKUP(D445, Winter!$A$1:$E$25, 5)</f>
        <v>327.10280373831802</v>
      </c>
      <c r="J445" s="1">
        <f t="shared" si="37"/>
        <v>681.31474409010559</v>
      </c>
      <c r="K445" s="47">
        <f t="shared" si="38"/>
        <v>12.746052496400681</v>
      </c>
      <c r="L445" s="48">
        <f>Solar!K462/1000*Variables!$B$3</f>
        <v>29.265699999999999</v>
      </c>
      <c r="M445" s="1">
        <f>IF(E445=1, VLOOKUP(D445, Sheet1!$E$2:$G$26, 2), Sheet1!$G$3)</f>
        <v>0.20441999999999999</v>
      </c>
      <c r="N445" s="1">
        <f>'Electricity Rates'!$J$3</f>
        <v>0.19270000000000001</v>
      </c>
      <c r="O445" s="145">
        <f>L445-K445</f>
        <v>16.519647503599316</v>
      </c>
      <c r="P445">
        <f t="shared" si="39"/>
        <v>2.4561643160564115</v>
      </c>
      <c r="Q445">
        <f>IF(O445&gt;0, IF(Q444+O445*Variables!$B$5&lt;Variables!$B$4, Q444+O445*Variables!$B$5, Variables!$B$4), IF(Q444&gt;-O445, Q444+O445/Variables!$B$5, 0))</f>
        <v>32.657021654355901</v>
      </c>
      <c r="R445">
        <f>IF(O445&gt;0, 0, IF(Q444&gt;-O445, 0, -O445 - Q444*Variables!$B$5))</f>
        <v>0</v>
      </c>
      <c r="S445">
        <f t="shared" si="40"/>
        <v>0</v>
      </c>
      <c r="T445">
        <f t="shared" si="41"/>
        <v>0</v>
      </c>
    </row>
    <row r="446" spans="1:20" x14ac:dyDescent="0.3">
      <c r="A446" s="3">
        <f t="shared" si="36"/>
        <v>43119</v>
      </c>
      <c r="B446">
        <v>1</v>
      </c>
      <c r="C446">
        <v>19</v>
      </c>
      <c r="D446">
        <v>13</v>
      </c>
      <c r="E446">
        <v>1</v>
      </c>
      <c r="F446" s="1">
        <f>VLOOKUP(A446,Weather!$A$1:$E$366, 5)</f>
        <v>0.18867924528301896</v>
      </c>
      <c r="G446" s="1">
        <f>VLOOKUP(D446, Winter!$A$1:$E$25, 2)</f>
        <v>1065.99730178497</v>
      </c>
      <c r="H446" s="1">
        <f>VLOOKUP(D446, Winter!$A$1:$E$25, 3)</f>
        <v>611.78362020049099</v>
      </c>
      <c r="I446" s="1">
        <f>VLOOKUP(D446, Winter!$A$1:$E$25, 5)</f>
        <v>322.42990654205602</v>
      </c>
      <c r="J446" s="1">
        <f t="shared" si="37"/>
        <v>697.484314839072</v>
      </c>
      <c r="K446" s="47">
        <f t="shared" si="38"/>
        <v>13.048553211963256</v>
      </c>
      <c r="L446" s="48">
        <f>Solar!K463/1000*Variables!$B$3</f>
        <v>29.716249999999999</v>
      </c>
      <c r="M446" s="1">
        <f>IF(E446=1, VLOOKUP(D446, Sheet1!$E$2:$G$26, 2), Sheet1!$G$3)</f>
        <v>0.20441999999999999</v>
      </c>
      <c r="N446" s="1">
        <f>'Electricity Rates'!$J$3</f>
        <v>0.19270000000000001</v>
      </c>
      <c r="O446" s="145">
        <f>L446-K446</f>
        <v>16.667696788036743</v>
      </c>
      <c r="P446">
        <f t="shared" si="39"/>
        <v>2.5144562039453193</v>
      </c>
      <c r="Q446">
        <f>IF(O446&gt;0, IF(Q445+O446*Variables!$B$5&lt;Variables!$B$4, Q445+O446*Variables!$B$5, Variables!$B$4), IF(Q445&gt;-O446, Q445+O446/Variables!$B$5, 0))</f>
        <v>48.324656635110436</v>
      </c>
      <c r="R446">
        <f>IF(O446&gt;0, 0, IF(Q445&gt;-O446, 0, -O446 - Q445*Variables!$B$5))</f>
        <v>0</v>
      </c>
      <c r="S446">
        <f t="shared" si="40"/>
        <v>0</v>
      </c>
      <c r="T446">
        <f t="shared" si="41"/>
        <v>0</v>
      </c>
    </row>
    <row r="447" spans="1:20" x14ac:dyDescent="0.3">
      <c r="A447" s="3">
        <f t="shared" si="36"/>
        <v>43119</v>
      </c>
      <c r="B447">
        <v>1</v>
      </c>
      <c r="C447">
        <v>19</v>
      </c>
      <c r="D447">
        <v>14</v>
      </c>
      <c r="E447">
        <v>1</v>
      </c>
      <c r="F447" s="1">
        <f>VLOOKUP(A447,Weather!$A$1:$E$366, 5)</f>
        <v>0.18867924528301896</v>
      </c>
      <c r="G447" s="1">
        <f>VLOOKUP(D447, Winter!$A$1:$E$25, 2)</f>
        <v>1084.3762972187601</v>
      </c>
      <c r="H447" s="1">
        <f>VLOOKUP(D447, Winter!$A$1:$E$25, 3)</f>
        <v>611.59447701910301</v>
      </c>
      <c r="I447" s="1">
        <f>VLOOKUP(D447, Winter!$A$1:$E$25, 5)</f>
        <v>303.73831775700899</v>
      </c>
      <c r="J447" s="1">
        <f t="shared" si="37"/>
        <v>700.79859403790624</v>
      </c>
      <c r="K447" s="47">
        <f t="shared" si="38"/>
        <v>13.110556826331662</v>
      </c>
      <c r="L447" s="48">
        <f>Solar!K464/1000*Variables!$B$3</f>
        <v>28.056100000000001</v>
      </c>
      <c r="M447" s="1">
        <f>IF(E447=1, VLOOKUP(D447, Sheet1!$E$2:$G$26, 2), Sheet1!$G$3)</f>
        <v>0.20441999999999999</v>
      </c>
      <c r="N447" s="1">
        <f>'Electricity Rates'!$J$3</f>
        <v>0.19270000000000001</v>
      </c>
      <c r="O447" s="145">
        <f>L447-K447</f>
        <v>14.945543173668339</v>
      </c>
      <c r="P447">
        <f t="shared" si="39"/>
        <v>2.5264043004341112</v>
      </c>
      <c r="Q447">
        <f>IF(O447&gt;0, IF(Q446+O447*Variables!$B$5&lt;Variables!$B$4, Q446+O447*Variables!$B$5, Variables!$B$4), IF(Q446&gt;-O447, Q446+O447/Variables!$B$5, 0))</f>
        <v>62.373467218358677</v>
      </c>
      <c r="R447">
        <f>IF(O447&gt;0, 0, IF(Q446&gt;-O447, 0, -O447 - Q446*Variables!$B$5))</f>
        <v>0</v>
      </c>
      <c r="S447">
        <f t="shared" si="40"/>
        <v>0</v>
      </c>
      <c r="T447">
        <f t="shared" si="41"/>
        <v>0</v>
      </c>
    </row>
    <row r="448" spans="1:20" x14ac:dyDescent="0.3">
      <c r="A448" s="3">
        <f t="shared" si="36"/>
        <v>43119</v>
      </c>
      <c r="B448">
        <v>1</v>
      </c>
      <c r="C448">
        <v>19</v>
      </c>
      <c r="D448">
        <v>15</v>
      </c>
      <c r="E448">
        <v>1</v>
      </c>
      <c r="F448" s="1">
        <f>VLOOKUP(A448,Weather!$A$1:$E$366, 5)</f>
        <v>0.18867924528301896</v>
      </c>
      <c r="G448" s="1">
        <f>VLOOKUP(D448, Winter!$A$1:$E$25, 2)</f>
        <v>1093.6540058115399</v>
      </c>
      <c r="H448" s="1">
        <f>VLOOKUP(D448, Winter!$A$1:$E$25, 3)</f>
        <v>601.87029228184497</v>
      </c>
      <c r="I448" s="1">
        <f>VLOOKUP(D448, Winter!$A$1:$E$25, 5)</f>
        <v>271.02803738317698</v>
      </c>
      <c r="J448" s="1">
        <f t="shared" si="37"/>
        <v>694.65967219310824</v>
      </c>
      <c r="K448" s="47">
        <f t="shared" si="38"/>
        <v>12.995709729914285</v>
      </c>
      <c r="L448" s="48">
        <f>Solar!K465/1000*Variables!$B$3</f>
        <v>22.772200000000002</v>
      </c>
      <c r="M448" s="1">
        <f>IF(E448=1, VLOOKUP(D448, Sheet1!$E$2:$G$26, 2), Sheet1!$G$3)</f>
        <v>0.20441999999999999</v>
      </c>
      <c r="N448" s="1">
        <f>'Electricity Rates'!$J$3</f>
        <v>0.19270000000000001</v>
      </c>
      <c r="O448" s="145">
        <f>L448-K448</f>
        <v>9.7764902700857164</v>
      </c>
      <c r="P448">
        <f t="shared" si="39"/>
        <v>2.5042732649544828</v>
      </c>
      <c r="Q448">
        <f>IF(O448&gt;0, IF(Q447+O448*Variables!$B$5&lt;Variables!$B$4, Q447+O448*Variables!$B$5, Variables!$B$4), IF(Q447&gt;-O448, Q447+O448/Variables!$B$5, 0))</f>
        <v>71.563368072239257</v>
      </c>
      <c r="R448">
        <f>IF(O448&gt;0, 0, IF(Q447&gt;-O448, 0, -O448 - Q447*Variables!$B$5))</f>
        <v>0</v>
      </c>
      <c r="S448">
        <f t="shared" si="40"/>
        <v>0</v>
      </c>
      <c r="T448">
        <f t="shared" si="41"/>
        <v>0</v>
      </c>
    </row>
    <row r="449" spans="1:20" x14ac:dyDescent="0.3">
      <c r="A449" s="3">
        <f t="shared" si="36"/>
        <v>43119</v>
      </c>
      <c r="B449">
        <v>1</v>
      </c>
      <c r="C449">
        <v>19</v>
      </c>
      <c r="D449">
        <v>16</v>
      </c>
      <c r="E449">
        <v>1</v>
      </c>
      <c r="F449" s="1">
        <f>VLOOKUP(A449,Weather!$A$1:$E$366, 5)</f>
        <v>0.18867924528301896</v>
      </c>
      <c r="G449" s="1">
        <f>VLOOKUP(D449, Winter!$A$1:$E$25, 2)</f>
        <v>1039.2953507679499</v>
      </c>
      <c r="H449" s="1">
        <f>VLOOKUP(D449, Winter!$A$1:$E$25, 3)</f>
        <v>558.82352941176396</v>
      </c>
      <c r="I449" s="1">
        <f>VLOOKUP(D449, Winter!$A$1:$E$25, 5)</f>
        <v>252.336448598131</v>
      </c>
      <c r="J449" s="1">
        <f t="shared" si="37"/>
        <v>649.47859004500663</v>
      </c>
      <c r="K449" s="47">
        <f t="shared" si="38"/>
        <v>12.150460966550177</v>
      </c>
      <c r="L449" s="48">
        <f>Solar!K466/1000*Variables!$B$3</f>
        <v>14.575699999999999</v>
      </c>
      <c r="M449" s="1">
        <f>IF(E449=1, VLOOKUP(D449, Sheet1!$E$2:$G$26, 2), Sheet1!$G$3)</f>
        <v>0.20441999999999999</v>
      </c>
      <c r="N449" s="1">
        <f>'Electricity Rates'!$J$3</f>
        <v>0.19270000000000001</v>
      </c>
      <c r="O449" s="145">
        <f>L449-K449</f>
        <v>2.4252390334498219</v>
      </c>
      <c r="P449">
        <f t="shared" si="39"/>
        <v>2.3413938282542195</v>
      </c>
      <c r="Q449">
        <f>IF(O449&gt;0, IF(Q448+O449*Variables!$B$5&lt;Variables!$B$4, Q448+O449*Variables!$B$5, Variables!$B$4), IF(Q448&gt;-O449, Q448+O449/Variables!$B$5, 0))</f>
        <v>73.843092763682094</v>
      </c>
      <c r="R449">
        <f>IF(O449&gt;0, 0, IF(Q448&gt;-O449, 0, -O449 - Q448*Variables!$B$5))</f>
        <v>0</v>
      </c>
      <c r="S449">
        <f t="shared" si="40"/>
        <v>0</v>
      </c>
      <c r="T449">
        <f t="shared" si="41"/>
        <v>0</v>
      </c>
    </row>
    <row r="450" spans="1:20" x14ac:dyDescent="0.3">
      <c r="A450" s="3">
        <f t="shared" si="36"/>
        <v>43119</v>
      </c>
      <c r="B450">
        <v>1</v>
      </c>
      <c r="C450">
        <v>19</v>
      </c>
      <c r="D450">
        <v>17</v>
      </c>
      <c r="E450">
        <v>1</v>
      </c>
      <c r="F450" s="1">
        <f>VLOOKUP(A450,Weather!$A$1:$E$366, 5)</f>
        <v>0.18867924528301896</v>
      </c>
      <c r="G450" s="1">
        <f>VLOOKUP(D450, Winter!$A$1:$E$25, 2)</f>
        <v>889.47696139476898</v>
      </c>
      <c r="H450" s="1">
        <f>VLOOKUP(D450, Winter!$A$1:$E$25, 3)</f>
        <v>506.24728802056097</v>
      </c>
      <c r="I450" s="1">
        <f>VLOOKUP(D450, Winter!$A$1:$E$25, 5)</f>
        <v>228.971962616822</v>
      </c>
      <c r="J450" s="1">
        <f t="shared" si="37"/>
        <v>578.5547735628644</v>
      </c>
      <c r="K450" s="47">
        <f t="shared" si="38"/>
        <v>10.823616514748741</v>
      </c>
      <c r="L450" s="48">
        <f>Solar!K467/1000*Variables!$B$3</f>
        <v>5.0092499999999998</v>
      </c>
      <c r="M450" s="1">
        <f>IF(E450=1, VLOOKUP(D450, Sheet1!$E$2:$G$26, 2), Sheet1!$G$3)</f>
        <v>0.20441999999999999</v>
      </c>
      <c r="N450" s="1">
        <f>'Electricity Rates'!$J$3</f>
        <v>0.19270000000000001</v>
      </c>
      <c r="O450" s="145">
        <f>L450-K450</f>
        <v>-5.8143665147487411</v>
      </c>
      <c r="P450">
        <f t="shared" si="39"/>
        <v>2.0857109023920826</v>
      </c>
      <c r="Q450">
        <f>IF(O450&gt;0, IF(Q449+O450*Variables!$B$5&lt;Variables!$B$4, Q449+O450*Variables!$B$5, Variables!$B$4), IF(Q449&gt;-O450, Q449+O450/Variables!$B$5, 0))</f>
        <v>67.657596471396204</v>
      </c>
      <c r="R450">
        <f>IF(O450&gt;0, 0, IF(Q449&gt;-O450, 0, -O450 - Q449*Variables!$B$5))</f>
        <v>0</v>
      </c>
      <c r="S450">
        <f t="shared" si="40"/>
        <v>0</v>
      </c>
      <c r="T450">
        <f t="shared" si="41"/>
        <v>0</v>
      </c>
    </row>
    <row r="451" spans="1:20" x14ac:dyDescent="0.3">
      <c r="A451" s="3">
        <f t="shared" ref="A451:A514" si="42">DATE(2018, B451, C451)</f>
        <v>43119</v>
      </c>
      <c r="B451">
        <v>1</v>
      </c>
      <c r="C451">
        <v>19</v>
      </c>
      <c r="D451">
        <v>18</v>
      </c>
      <c r="E451">
        <v>1</v>
      </c>
      <c r="F451" s="1">
        <f>VLOOKUP(A451,Weather!$A$1:$E$366, 5)</f>
        <v>0.18867924528301896</v>
      </c>
      <c r="G451" s="1">
        <f>VLOOKUP(D451, Winter!$A$1:$E$25, 2)</f>
        <v>689.67932752179297</v>
      </c>
      <c r="H451" s="1">
        <f>VLOOKUP(D451, Winter!$A$1:$E$25, 3)</f>
        <v>477.48083534529701</v>
      </c>
      <c r="I451" s="1">
        <f>VLOOKUP(D451, Winter!$A$1:$E$25, 5)</f>
        <v>257.009345794392</v>
      </c>
      <c r="J451" s="1">
        <f t="shared" ref="J451:J514" si="43">IF(E451=0, I451, H451 + (G451-H451)*F451)</f>
        <v>517.51828669935287</v>
      </c>
      <c r="K451" s="47">
        <f t="shared" ref="K451:K514" si="44">J451*1000/53453</f>
        <v>9.6817444614774253</v>
      </c>
      <c r="L451" s="48">
        <f>Solar!K468/1000*Variables!$B$3</f>
        <v>0</v>
      </c>
      <c r="M451" s="1">
        <f>IF(E451=1, VLOOKUP(D451, Sheet1!$E$2:$G$26, 2), Sheet1!$G$3)</f>
        <v>0.20441999999999999</v>
      </c>
      <c r="N451" s="1">
        <f>'Electricity Rates'!$J$3</f>
        <v>0.19270000000000001</v>
      </c>
      <c r="O451" s="145">
        <f>L451-K451</f>
        <v>-9.6817444614774253</v>
      </c>
      <c r="P451">
        <f t="shared" ref="P451:P514" si="45">N451*K451</f>
        <v>1.8656721577266999</v>
      </c>
      <c r="Q451">
        <f>IF(O451&gt;0, IF(Q450+O451*Variables!$B$5&lt;Variables!$B$4, Q450+O451*Variables!$B$5, Variables!$B$4), IF(Q450&gt;-O451, Q450+O451/Variables!$B$5, 0))</f>
        <v>57.357868320888301</v>
      </c>
      <c r="R451">
        <f>IF(O451&gt;0, 0, IF(Q450&gt;-O451, 0, -O451 - Q450*Variables!$B$5))</f>
        <v>0</v>
      </c>
      <c r="S451">
        <f t="shared" ref="S451:S514" si="46">R451*M451</f>
        <v>0</v>
      </c>
      <c r="T451">
        <f t="shared" ref="T451:T514" si="47">IF(AND(R451&gt;0, M451&gt;0.3), 1, 0)</f>
        <v>0</v>
      </c>
    </row>
    <row r="452" spans="1:20" x14ac:dyDescent="0.3">
      <c r="A452" s="3">
        <f t="shared" si="42"/>
        <v>43119</v>
      </c>
      <c r="B452">
        <v>1</v>
      </c>
      <c r="C452">
        <v>19</v>
      </c>
      <c r="D452">
        <v>19</v>
      </c>
      <c r="E452">
        <v>1</v>
      </c>
      <c r="F452" s="1">
        <f>VLOOKUP(A452,Weather!$A$1:$E$366, 5)</f>
        <v>0.18867924528301896</v>
      </c>
      <c r="G452" s="1">
        <f>VLOOKUP(D452, Winter!$A$1:$E$25, 2)</f>
        <v>503.50249066002402</v>
      </c>
      <c r="H452" s="1">
        <f>VLOOKUP(D452, Winter!$A$1:$E$25, 3)</f>
        <v>367.75553800108997</v>
      </c>
      <c r="I452" s="1">
        <f>VLOOKUP(D452, Winter!$A$1:$E$25, 5)</f>
        <v>266.355140186916</v>
      </c>
      <c r="J452" s="1">
        <f t="shared" si="43"/>
        <v>393.36817057824737</v>
      </c>
      <c r="K452" s="47">
        <f t="shared" si="44"/>
        <v>7.3591411254419281</v>
      </c>
      <c r="L452" s="48">
        <f>Solar!K469/1000*Variables!$B$3</f>
        <v>0</v>
      </c>
      <c r="M452" s="1">
        <f>IF(E452=1, VLOOKUP(D452, Sheet1!$E$2:$G$26, 2), Sheet1!$G$3)</f>
        <v>0.20441999999999999</v>
      </c>
      <c r="N452" s="1">
        <f>'Electricity Rates'!$J$3</f>
        <v>0.19270000000000001</v>
      </c>
      <c r="O452" s="145">
        <f>L452-K452</f>
        <v>-7.3591411254419281</v>
      </c>
      <c r="P452">
        <f t="shared" si="45"/>
        <v>1.4181064948726596</v>
      </c>
      <c r="Q452">
        <f>IF(O452&gt;0, IF(Q451+O452*Variables!$B$5&lt;Variables!$B$4, Q451+O452*Variables!$B$5, Variables!$B$4), IF(Q451&gt;-O452, Q451+O452/Variables!$B$5, 0))</f>
        <v>49.528994783184118</v>
      </c>
      <c r="R452">
        <f>IF(O452&gt;0, 0, IF(Q451&gt;-O452, 0, -O452 - Q451*Variables!$B$5))</f>
        <v>0</v>
      </c>
      <c r="S452">
        <f t="shared" si="46"/>
        <v>0</v>
      </c>
      <c r="T452">
        <f t="shared" si="47"/>
        <v>0</v>
      </c>
    </row>
    <row r="453" spans="1:20" x14ac:dyDescent="0.3">
      <c r="A453" s="3">
        <f t="shared" si="42"/>
        <v>43119</v>
      </c>
      <c r="B453">
        <v>1</v>
      </c>
      <c r="C453">
        <v>19</v>
      </c>
      <c r="D453">
        <v>20</v>
      </c>
      <c r="E453">
        <v>1</v>
      </c>
      <c r="F453" s="1">
        <f>VLOOKUP(A453,Weather!$A$1:$E$366, 5)</f>
        <v>0.18867924528301896</v>
      </c>
      <c r="G453" s="1">
        <f>VLOOKUP(D453, Winter!$A$1:$E$25, 2)</f>
        <v>385.507471980074</v>
      </c>
      <c r="H453" s="1">
        <f>VLOOKUP(D453, Winter!$A$1:$E$25, 3)</f>
        <v>329.45960680470398</v>
      </c>
      <c r="I453" s="1">
        <f>VLOOKUP(D453, Winter!$A$1:$E$25, 5)</f>
        <v>275.70093457943898</v>
      </c>
      <c r="J453" s="1">
        <f t="shared" si="43"/>
        <v>340.03467570571718</v>
      </c>
      <c r="K453" s="47">
        <f t="shared" si="44"/>
        <v>6.3613768302193927</v>
      </c>
      <c r="L453" s="48">
        <f>Solar!K470/1000*Variables!$B$3</f>
        <v>0</v>
      </c>
      <c r="M453" s="1">
        <f>IF(E453=1, VLOOKUP(D453, Sheet1!$E$2:$G$26, 2), Sheet1!$G$3)</f>
        <v>0.20441999999999999</v>
      </c>
      <c r="N453" s="1">
        <f>'Electricity Rates'!$J$3</f>
        <v>0.19270000000000001</v>
      </c>
      <c r="O453" s="145">
        <f>L453-K453</f>
        <v>-6.3613768302193927</v>
      </c>
      <c r="P453">
        <f t="shared" si="45"/>
        <v>1.2258373151832771</v>
      </c>
      <c r="Q453">
        <f>IF(O453&gt;0, IF(Q452+O453*Variables!$B$5&lt;Variables!$B$4, Q452+O453*Variables!$B$5, Variables!$B$4), IF(Q452&gt;-O453, Q452+O453/Variables!$B$5, 0))</f>
        <v>42.761572623376253</v>
      </c>
      <c r="R453">
        <f>IF(O453&gt;0, 0, IF(Q452&gt;-O453, 0, -O453 - Q452*Variables!$B$5))</f>
        <v>0</v>
      </c>
      <c r="S453">
        <f t="shared" si="46"/>
        <v>0</v>
      </c>
      <c r="T453">
        <f t="shared" si="47"/>
        <v>0</v>
      </c>
    </row>
    <row r="454" spans="1:20" x14ac:dyDescent="0.3">
      <c r="A454" s="3">
        <f t="shared" si="42"/>
        <v>43119</v>
      </c>
      <c r="B454">
        <v>1</v>
      </c>
      <c r="C454">
        <v>19</v>
      </c>
      <c r="D454">
        <v>21</v>
      </c>
      <c r="E454">
        <v>1</v>
      </c>
      <c r="F454" s="1">
        <f>VLOOKUP(A454,Weather!$A$1:$E$366, 5)</f>
        <v>0.18867924528301896</v>
      </c>
      <c r="G454" s="1">
        <f>VLOOKUP(D454, Winter!$A$1:$E$25, 2)</f>
        <v>340.23972602739599</v>
      </c>
      <c r="H454" s="1">
        <f>VLOOKUP(D454, Winter!$A$1:$E$25, 3)</f>
        <v>286.390591795636</v>
      </c>
      <c r="I454" s="1">
        <f>VLOOKUP(D454, Winter!$A$1:$E$25, 5)</f>
        <v>289.71962616822401</v>
      </c>
      <c r="J454" s="1">
        <f t="shared" si="43"/>
        <v>296.55080580162843</v>
      </c>
      <c r="K454" s="47">
        <f t="shared" si="44"/>
        <v>5.5478795540311756</v>
      </c>
      <c r="L454" s="48">
        <f>Solar!K471/1000*Variables!$B$3</f>
        <v>0</v>
      </c>
      <c r="M454" s="1">
        <f>IF(E454=1, VLOOKUP(D454, Sheet1!$E$2:$G$26, 2), Sheet1!$G$3)</f>
        <v>0.20441999999999999</v>
      </c>
      <c r="N454" s="1">
        <f>'Electricity Rates'!$J$3</f>
        <v>0.19270000000000001</v>
      </c>
      <c r="O454" s="145">
        <f>L454-K454</f>
        <v>-5.5478795540311756</v>
      </c>
      <c r="P454">
        <f t="shared" si="45"/>
        <v>1.0690763900618077</v>
      </c>
      <c r="Q454">
        <f>IF(O454&gt;0, IF(Q453+O454*Variables!$B$5&lt;Variables!$B$4, Q453+O454*Variables!$B$5, Variables!$B$4), IF(Q453&gt;-O454, Q453+O454/Variables!$B$5, 0))</f>
        <v>36.859573097811172</v>
      </c>
      <c r="R454">
        <f>IF(O454&gt;0, 0, IF(Q453&gt;-O454, 0, -O454 - Q453*Variables!$B$5))</f>
        <v>0</v>
      </c>
      <c r="S454">
        <f t="shared" si="46"/>
        <v>0</v>
      </c>
      <c r="T454">
        <f t="shared" si="47"/>
        <v>0</v>
      </c>
    </row>
    <row r="455" spans="1:20" x14ac:dyDescent="0.3">
      <c r="A455" s="3">
        <f t="shared" si="42"/>
        <v>43119</v>
      </c>
      <c r="B455">
        <v>1</v>
      </c>
      <c r="C455">
        <v>19</v>
      </c>
      <c r="D455">
        <v>22</v>
      </c>
      <c r="E455">
        <v>1</v>
      </c>
      <c r="F455" s="1">
        <f>VLOOKUP(A455,Weather!$A$1:$E$366, 5)</f>
        <v>0.18867924528301896</v>
      </c>
      <c r="G455" s="1">
        <f>VLOOKUP(D455, Winter!$A$1:$E$25, 2)</f>
        <v>300</v>
      </c>
      <c r="H455" s="1">
        <f>VLOOKUP(D455, Winter!$A$1:$E$25, 3)</f>
        <v>271.915575384683</v>
      </c>
      <c r="I455" s="1">
        <f>VLOOKUP(D455, Winter!$A$1:$E$25, 5)</f>
        <v>285.04672897196201</v>
      </c>
      <c r="J455" s="1">
        <f t="shared" si="43"/>
        <v>277.21452342530887</v>
      </c>
      <c r="K455" s="47">
        <f t="shared" si="44"/>
        <v>5.1861359217501146</v>
      </c>
      <c r="L455" s="48">
        <f>Solar!K472/1000*Variables!$B$3</f>
        <v>0</v>
      </c>
      <c r="M455" s="1">
        <f>IF(E455=1, VLOOKUP(D455, Sheet1!$E$2:$G$26, 2), Sheet1!$G$3)</f>
        <v>0.18618000000000001</v>
      </c>
      <c r="N455" s="1">
        <f>'Electricity Rates'!$J$3</f>
        <v>0.19270000000000001</v>
      </c>
      <c r="O455" s="145">
        <f>L455-K455</f>
        <v>-5.1861359217501146</v>
      </c>
      <c r="P455">
        <f t="shared" si="45"/>
        <v>0.99936839212124717</v>
      </c>
      <c r="Q455">
        <f>IF(O455&gt;0, IF(Q454+O455*Variables!$B$5&lt;Variables!$B$4, Q454+O455*Variables!$B$5, Variables!$B$4), IF(Q454&gt;-O455, Q454+O455/Variables!$B$5, 0))</f>
        <v>31.342407223608923</v>
      </c>
      <c r="R455">
        <f>IF(O455&gt;0, 0, IF(Q454&gt;-O455, 0, -O455 - Q454*Variables!$B$5))</f>
        <v>0</v>
      </c>
      <c r="S455">
        <f t="shared" si="46"/>
        <v>0</v>
      </c>
      <c r="T455">
        <f t="shared" si="47"/>
        <v>0</v>
      </c>
    </row>
    <row r="456" spans="1:20" x14ac:dyDescent="0.3">
      <c r="A456" s="3">
        <f t="shared" si="42"/>
        <v>43119</v>
      </c>
      <c r="B456">
        <v>1</v>
      </c>
      <c r="C456">
        <v>19</v>
      </c>
      <c r="D456">
        <v>23</v>
      </c>
      <c r="E456">
        <v>1</v>
      </c>
      <c r="F456" s="1">
        <f>VLOOKUP(A456,Weather!$A$1:$E$366, 5)</f>
        <v>0.18867924528301896</v>
      </c>
      <c r="G456" s="1">
        <f>VLOOKUP(D456, Winter!$A$1:$E$25, 2)</f>
        <v>290.90909090909099</v>
      </c>
      <c r="H456" s="1">
        <f>VLOOKUP(D456, Winter!$A$1:$E$25, 3)</f>
        <v>266.95334839061297</v>
      </c>
      <c r="I456" s="1">
        <f>VLOOKUP(D456, Winter!$A$1:$E$25, 5)</f>
        <v>285.04672897196201</v>
      </c>
      <c r="J456" s="1">
        <f t="shared" si="43"/>
        <v>271.47329980919375</v>
      </c>
      <c r="K456" s="47">
        <f t="shared" si="44"/>
        <v>5.078728973288567</v>
      </c>
      <c r="L456" s="48">
        <f>Solar!K473/1000*Variables!$B$3</f>
        <v>0</v>
      </c>
      <c r="M456" s="1">
        <f>IF(E456=1, VLOOKUP(D456, Sheet1!$E$2:$G$26, 2), Sheet1!$G$3)</f>
        <v>0.18618000000000001</v>
      </c>
      <c r="N456" s="1">
        <f>'Electricity Rates'!$J$3</f>
        <v>0.19270000000000001</v>
      </c>
      <c r="O456" s="145">
        <f>L456-K456</f>
        <v>-5.078728973288567</v>
      </c>
      <c r="P456">
        <f t="shared" si="45"/>
        <v>0.97867107315270696</v>
      </c>
      <c r="Q456">
        <f>IF(O456&gt;0, IF(Q455+O456*Variables!$B$5&lt;Variables!$B$4, Q455+O456*Variables!$B$5, Variables!$B$4), IF(Q455&gt;-O456, Q455+O456/Variables!$B$5, 0))</f>
        <v>25.939504060535981</v>
      </c>
      <c r="R456">
        <f>IF(O456&gt;0, 0, IF(Q455&gt;-O456, 0, -O456 - Q455*Variables!$B$5))</f>
        <v>0</v>
      </c>
      <c r="S456">
        <f t="shared" si="46"/>
        <v>0</v>
      </c>
      <c r="T456">
        <f t="shared" si="47"/>
        <v>0</v>
      </c>
    </row>
    <row r="457" spans="1:20" x14ac:dyDescent="0.3">
      <c r="A457" s="3">
        <f t="shared" si="42"/>
        <v>43119</v>
      </c>
      <c r="B457">
        <v>1</v>
      </c>
      <c r="C457">
        <v>19</v>
      </c>
      <c r="D457">
        <v>24</v>
      </c>
      <c r="E457">
        <v>1</v>
      </c>
      <c r="F457" s="1">
        <f>VLOOKUP(A457,Weather!$A$1:$E$366, 5)</f>
        <v>0.18867924528301896</v>
      </c>
      <c r="G457" s="1">
        <f>VLOOKUP(D457, Winter!$A$1:$E$25, 2)</f>
        <v>272.72727272727298</v>
      </c>
      <c r="H457" s="1">
        <f>VLOOKUP(D457, Winter!$A$1:$E$25, 3)</f>
        <v>266.74195307023803</v>
      </c>
      <c r="I457" s="1">
        <f>VLOOKUP(D457, Winter!$A$1:$E$25, 5)</f>
        <v>285.04672897196201</v>
      </c>
      <c r="J457" s="1">
        <f t="shared" si="43"/>
        <v>267.87125866590497</v>
      </c>
      <c r="K457" s="47">
        <f t="shared" si="44"/>
        <v>5.011341901594017</v>
      </c>
      <c r="L457" s="48">
        <f>Solar!K474/1000*Variables!$B$3</f>
        <v>0</v>
      </c>
      <c r="M457" s="1">
        <f>IF(E457=1, VLOOKUP(D457, Sheet1!$E$2:$G$26, 2), Sheet1!$G$3)</f>
        <v>0.18618000000000001</v>
      </c>
      <c r="N457" s="1">
        <f>'Electricity Rates'!$J$3</f>
        <v>0.19270000000000001</v>
      </c>
      <c r="O457" s="145">
        <f>L457-K457</f>
        <v>-5.011341901594017</v>
      </c>
      <c r="P457">
        <f t="shared" si="45"/>
        <v>0.96568558443716712</v>
      </c>
      <c r="Q457">
        <f>IF(O457&gt;0, IF(Q456+O457*Variables!$B$5&lt;Variables!$B$4, Q456+O457*Variables!$B$5, Variables!$B$4), IF(Q456&gt;-O457, Q456+O457/Variables!$B$5, 0))</f>
        <v>20.608289271606175</v>
      </c>
      <c r="R457">
        <f>IF(O457&gt;0, 0, IF(Q456&gt;-O457, 0, -O457 - Q456*Variables!$B$5))</f>
        <v>0</v>
      </c>
      <c r="S457">
        <f t="shared" si="46"/>
        <v>0</v>
      </c>
      <c r="T457">
        <f t="shared" si="47"/>
        <v>0</v>
      </c>
    </row>
    <row r="458" spans="1:20" x14ac:dyDescent="0.3">
      <c r="A458" s="3">
        <f t="shared" si="42"/>
        <v>43120</v>
      </c>
      <c r="B458">
        <v>1</v>
      </c>
      <c r="C458">
        <v>20</v>
      </c>
      <c r="D458">
        <v>1</v>
      </c>
      <c r="E458">
        <v>0</v>
      </c>
      <c r="F458" s="1">
        <f>VLOOKUP(A458,Weather!$A$1:$E$366, 5)</f>
        <v>0.20754716981132112</v>
      </c>
      <c r="G458" s="1">
        <f>VLOOKUP(D458, Winter!$A$1:$E$25, 2)</f>
        <v>281.81818181818198</v>
      </c>
      <c r="H458" s="1">
        <f>VLOOKUP(D458, Winter!$A$1:$E$25, 3)</f>
        <v>257.04002047196798</v>
      </c>
      <c r="I458" s="1">
        <f>VLOOKUP(D458, Winter!$A$1:$E$25, 5)</f>
        <v>266.355140186916</v>
      </c>
      <c r="J458" s="1">
        <f t="shared" si="43"/>
        <v>266.355140186916</v>
      </c>
      <c r="K458" s="47">
        <f t="shared" si="44"/>
        <v>4.9829783208971614</v>
      </c>
      <c r="L458" s="48">
        <f>Solar!K475/1000*Variables!$B$3</f>
        <v>0</v>
      </c>
      <c r="M458" s="1">
        <f>IF(E458=1, VLOOKUP(D458, Sheet1!$E$2:$G$26, 2), Sheet1!$G$3)</f>
        <v>0.18618000000000001</v>
      </c>
      <c r="N458" s="1">
        <f>'Electricity Rates'!$J$3</f>
        <v>0.19270000000000001</v>
      </c>
      <c r="O458" s="145">
        <f>L458-K458</f>
        <v>-4.9829783208971614</v>
      </c>
      <c r="P458">
        <f t="shared" si="45"/>
        <v>0.96021992243688303</v>
      </c>
      <c r="Q458">
        <f>IF(O458&gt;0, IF(Q457+O458*Variables!$B$5&lt;Variables!$B$4, Q457+O458*Variables!$B$5, Variables!$B$4), IF(Q457&gt;-O458, Q457+O458/Variables!$B$5, 0))</f>
        <v>15.3072485046943</v>
      </c>
      <c r="R458">
        <f>IF(O458&gt;0, 0, IF(Q457&gt;-O458, 0, -O458 - Q457*Variables!$B$5))</f>
        <v>0</v>
      </c>
      <c r="S458">
        <f t="shared" si="46"/>
        <v>0</v>
      </c>
      <c r="T458">
        <f t="shared" si="47"/>
        <v>0</v>
      </c>
    </row>
    <row r="459" spans="1:20" x14ac:dyDescent="0.3">
      <c r="A459" s="3">
        <f t="shared" si="42"/>
        <v>43120</v>
      </c>
      <c r="B459">
        <v>1</v>
      </c>
      <c r="C459">
        <v>20</v>
      </c>
      <c r="D459">
        <v>2</v>
      </c>
      <c r="E459">
        <v>0</v>
      </c>
      <c r="F459" s="1">
        <f>VLOOKUP(A459,Weather!$A$1:$E$366, 5)</f>
        <v>0.20754716981132112</v>
      </c>
      <c r="G459" s="1">
        <f>VLOOKUP(D459, Winter!$A$1:$E$25, 2)</f>
        <v>282.10356994603501</v>
      </c>
      <c r="H459" s="1">
        <f>VLOOKUP(D459, Winter!$A$1:$E$25, 3)</f>
        <v>280.66066600651902</v>
      </c>
      <c r="I459" s="1">
        <f>VLOOKUP(D459, Winter!$A$1:$E$25, 5)</f>
        <v>285.04672897196201</v>
      </c>
      <c r="J459" s="1">
        <f t="shared" si="43"/>
        <v>285.04672897196201</v>
      </c>
      <c r="K459" s="47">
        <f t="shared" si="44"/>
        <v>5.3326610100829139</v>
      </c>
      <c r="L459" s="48">
        <f>Solar!K476/1000*Variables!$B$3</f>
        <v>0</v>
      </c>
      <c r="M459" s="1">
        <f>IF(E459=1, VLOOKUP(D459, Sheet1!$E$2:$G$26, 2), Sheet1!$G$3)</f>
        <v>0.18618000000000001</v>
      </c>
      <c r="N459" s="1">
        <f>'Electricity Rates'!$J$3</f>
        <v>0.19270000000000001</v>
      </c>
      <c r="O459" s="145">
        <f>L459-K459</f>
        <v>-5.3326610100829139</v>
      </c>
      <c r="P459">
        <f t="shared" si="45"/>
        <v>1.0276037766429775</v>
      </c>
      <c r="Q459">
        <f>IF(O459&gt;0, IF(Q458+O459*Variables!$B$5&lt;Variables!$B$4, Q458+O459*Variables!$B$5, Variables!$B$4), IF(Q458&gt;-O459, Q458+O459/Variables!$B$5, 0))</f>
        <v>9.6342048769465194</v>
      </c>
      <c r="R459">
        <f>IF(O459&gt;0, 0, IF(Q458&gt;-O459, 0, -O459 - Q458*Variables!$B$5))</f>
        <v>0</v>
      </c>
      <c r="S459">
        <f t="shared" si="46"/>
        <v>0</v>
      </c>
      <c r="T459">
        <f t="shared" si="47"/>
        <v>0</v>
      </c>
    </row>
    <row r="460" spans="1:20" x14ac:dyDescent="0.3">
      <c r="A460" s="3">
        <f t="shared" si="42"/>
        <v>43120</v>
      </c>
      <c r="B460">
        <v>1</v>
      </c>
      <c r="C460">
        <v>20</v>
      </c>
      <c r="D460">
        <v>3</v>
      </c>
      <c r="E460">
        <v>0</v>
      </c>
      <c r="F460" s="1">
        <f>VLOOKUP(A460,Weather!$A$1:$E$366, 5)</f>
        <v>0.20754716981132112</v>
      </c>
      <c r="G460" s="1">
        <f>VLOOKUP(D460, Winter!$A$1:$E$25, 2)</f>
        <v>282.300747198007</v>
      </c>
      <c r="H460" s="1">
        <f>VLOOKUP(D460, Winter!$A$1:$E$25, 3)</f>
        <v>272.72727272727298</v>
      </c>
      <c r="I460" s="1">
        <f>VLOOKUP(D460, Winter!$A$1:$E$25, 5)</f>
        <v>271.02803738317698</v>
      </c>
      <c r="J460" s="1">
        <f t="shared" si="43"/>
        <v>271.02803738317698</v>
      </c>
      <c r="K460" s="47">
        <f t="shared" si="44"/>
        <v>5.0703989931935904</v>
      </c>
      <c r="L460" s="48">
        <f>Solar!K477/1000*Variables!$B$3</f>
        <v>0</v>
      </c>
      <c r="M460" s="1">
        <f>IF(E460=1, VLOOKUP(D460, Sheet1!$E$2:$G$26, 2), Sheet1!$G$3)</f>
        <v>0.18618000000000001</v>
      </c>
      <c r="N460" s="1">
        <f>'Electricity Rates'!$J$3</f>
        <v>0.19270000000000001</v>
      </c>
      <c r="O460" s="145">
        <f>L460-K460</f>
        <v>-5.0703989931935904</v>
      </c>
      <c r="P460">
        <f t="shared" si="45"/>
        <v>0.97706588598840494</v>
      </c>
      <c r="Q460">
        <f>IF(O460&gt;0, IF(Q459+O460*Variables!$B$5&lt;Variables!$B$4, Q459+O460*Variables!$B$5, Variables!$B$4), IF(Q459&gt;-O460, Q459+O460/Variables!$B$5, 0))</f>
        <v>4.2401633948256778</v>
      </c>
      <c r="R460">
        <f>IF(O460&gt;0, 0, IF(Q459&gt;-O460, 0, -O460 - Q459*Variables!$B$5))</f>
        <v>0</v>
      </c>
      <c r="S460">
        <f t="shared" si="46"/>
        <v>0</v>
      </c>
      <c r="T460">
        <f t="shared" si="47"/>
        <v>0</v>
      </c>
    </row>
    <row r="461" spans="1:20" x14ac:dyDescent="0.3">
      <c r="A461" s="3">
        <f t="shared" si="42"/>
        <v>43120</v>
      </c>
      <c r="B461">
        <v>1</v>
      </c>
      <c r="C461">
        <v>20</v>
      </c>
      <c r="D461">
        <v>4</v>
      </c>
      <c r="E461">
        <v>0</v>
      </c>
      <c r="F461" s="1">
        <f>VLOOKUP(A461,Weather!$A$1:$E$366, 5)</f>
        <v>0.20754716981132112</v>
      </c>
      <c r="G461" s="1">
        <f>VLOOKUP(D461, Winter!$A$1:$E$25, 2)</f>
        <v>308.82074789439099</v>
      </c>
      <c r="H461" s="1">
        <f>VLOOKUP(D461, Winter!$A$1:$E$25, 3)</f>
        <v>281.81818181818198</v>
      </c>
      <c r="I461" s="1">
        <f>VLOOKUP(D461, Winter!$A$1:$E$25, 5)</f>
        <v>285.04672897196201</v>
      </c>
      <c r="J461" s="1">
        <f t="shared" si="43"/>
        <v>285.04672897196201</v>
      </c>
      <c r="K461" s="47">
        <f t="shared" si="44"/>
        <v>5.3326610100829139</v>
      </c>
      <c r="L461" s="48">
        <f>Solar!K478/1000*Variables!$B$3</f>
        <v>0</v>
      </c>
      <c r="M461" s="1">
        <f>IF(E461=1, VLOOKUP(D461, Sheet1!$E$2:$G$26, 2), Sheet1!$G$3)</f>
        <v>0.18618000000000001</v>
      </c>
      <c r="N461" s="1">
        <f>'Electricity Rates'!$J$3</f>
        <v>0.19270000000000001</v>
      </c>
      <c r="O461" s="145">
        <f>L461-K461</f>
        <v>-5.3326610100829139</v>
      </c>
      <c r="P461">
        <f t="shared" si="45"/>
        <v>1.0276037766429775</v>
      </c>
      <c r="Q461">
        <f>IF(O461&gt;0, IF(Q460+O461*Variables!$B$5&lt;Variables!$B$4, Q460+O461*Variables!$B$5, Variables!$B$4), IF(Q460&gt;-O461, Q460+O461/Variables!$B$5, 0))</f>
        <v>0</v>
      </c>
      <c r="R461">
        <f>IF(O461&gt;0, 0, IF(Q460&gt;-O461, 0, -O461 - Q460*Variables!$B$5))</f>
        <v>1.3469074189467771</v>
      </c>
      <c r="S461">
        <f t="shared" si="46"/>
        <v>0.25076722325951101</v>
      </c>
      <c r="T461">
        <f t="shared" si="47"/>
        <v>0</v>
      </c>
    </row>
    <row r="462" spans="1:20" x14ac:dyDescent="0.3">
      <c r="A462" s="3">
        <f t="shared" si="42"/>
        <v>43120</v>
      </c>
      <c r="B462">
        <v>1</v>
      </c>
      <c r="C462">
        <v>20</v>
      </c>
      <c r="D462">
        <v>5</v>
      </c>
      <c r="E462">
        <v>0</v>
      </c>
      <c r="F462" s="1">
        <f>VLOOKUP(A462,Weather!$A$1:$E$366, 5)</f>
        <v>0.20754716981132112</v>
      </c>
      <c r="G462" s="1">
        <f>VLOOKUP(D462, Winter!$A$1:$E$25, 2)</f>
        <v>308.63160471300301</v>
      </c>
      <c r="H462" s="1">
        <f>VLOOKUP(D462, Winter!$A$1:$E$25, 3)</f>
        <v>300</v>
      </c>
      <c r="I462" s="1">
        <f>VLOOKUP(D462, Winter!$A$1:$E$25, 5)</f>
        <v>303.73831775700899</v>
      </c>
      <c r="J462" s="1">
        <f t="shared" si="43"/>
        <v>303.73831775700899</v>
      </c>
      <c r="K462" s="47">
        <f t="shared" si="44"/>
        <v>5.6823436992686851</v>
      </c>
      <c r="L462" s="48">
        <f>Solar!K479/1000*Variables!$B$3</f>
        <v>0</v>
      </c>
      <c r="M462" s="1">
        <f>IF(E462=1, VLOOKUP(D462, Sheet1!$E$2:$G$26, 2), Sheet1!$G$3)</f>
        <v>0.18618000000000001</v>
      </c>
      <c r="N462" s="1">
        <f>'Electricity Rates'!$J$3</f>
        <v>0.19270000000000001</v>
      </c>
      <c r="O462" s="145">
        <f>L462-K462</f>
        <v>-5.6823436992686851</v>
      </c>
      <c r="P462">
        <f t="shared" si="45"/>
        <v>1.0949876308490756</v>
      </c>
      <c r="Q462">
        <f>IF(O462&gt;0, IF(Q461+O462*Variables!$B$5&lt;Variables!$B$4, Q461+O462*Variables!$B$5, Variables!$B$4), IF(Q461&gt;-O462, Q461+O462/Variables!$B$5, 0))</f>
        <v>0</v>
      </c>
      <c r="R462">
        <f>IF(O462&gt;0, 0, IF(Q461&gt;-O462, 0, -O462 - Q461*Variables!$B$5))</f>
        <v>5.6823436992686851</v>
      </c>
      <c r="S462">
        <f t="shared" si="46"/>
        <v>1.0579387499298438</v>
      </c>
      <c r="T462">
        <f t="shared" si="47"/>
        <v>0</v>
      </c>
    </row>
    <row r="463" spans="1:20" x14ac:dyDescent="0.3">
      <c r="A463" s="3">
        <f t="shared" si="42"/>
        <v>43120</v>
      </c>
      <c r="B463">
        <v>1</v>
      </c>
      <c r="C463">
        <v>20</v>
      </c>
      <c r="D463">
        <v>6</v>
      </c>
      <c r="E463">
        <v>0</v>
      </c>
      <c r="F463" s="1">
        <f>VLOOKUP(A463,Weather!$A$1:$E$366, 5)</f>
        <v>0.20754716981132112</v>
      </c>
      <c r="G463" s="1">
        <f>VLOOKUP(D463, Winter!$A$1:$E$25, 2)</f>
        <v>331.81818181818198</v>
      </c>
      <c r="H463" s="1">
        <f>VLOOKUP(D463, Winter!$A$1:$E$25, 3)</f>
        <v>317.955250948497</v>
      </c>
      <c r="I463" s="1">
        <f>VLOOKUP(D463, Winter!$A$1:$E$25, 5)</f>
        <v>322.42990654205602</v>
      </c>
      <c r="J463" s="1">
        <f t="shared" si="43"/>
        <v>322.42990654205602</v>
      </c>
      <c r="K463" s="47">
        <f t="shared" si="44"/>
        <v>6.0320263884544554</v>
      </c>
      <c r="L463" s="48">
        <f>Solar!K480/1000*Variables!$B$3</f>
        <v>0</v>
      </c>
      <c r="M463" s="1">
        <f>IF(E463=1, VLOOKUP(D463, Sheet1!$E$2:$G$26, 2), Sheet1!$G$3)</f>
        <v>0.18618000000000001</v>
      </c>
      <c r="N463" s="1">
        <f>'Electricity Rates'!$J$3</f>
        <v>0.19270000000000001</v>
      </c>
      <c r="O463" s="145">
        <f>L463-K463</f>
        <v>-6.0320263884544554</v>
      </c>
      <c r="P463">
        <f t="shared" si="45"/>
        <v>1.1623714850551736</v>
      </c>
      <c r="Q463">
        <f>IF(O463&gt;0, IF(Q462+O463*Variables!$B$5&lt;Variables!$B$4, Q462+O463*Variables!$B$5, Variables!$B$4), IF(Q462&gt;-O463, Q462+O463/Variables!$B$5, 0))</f>
        <v>0</v>
      </c>
      <c r="R463">
        <f>IF(O463&gt;0, 0, IF(Q462&gt;-O463, 0, -O463 - Q462*Variables!$B$5))</f>
        <v>6.0320263884544554</v>
      </c>
      <c r="S463">
        <f t="shared" si="46"/>
        <v>1.1230426730024505</v>
      </c>
      <c r="T463">
        <f t="shared" si="47"/>
        <v>0</v>
      </c>
    </row>
    <row r="464" spans="1:20" x14ac:dyDescent="0.3">
      <c r="A464" s="3">
        <f t="shared" si="42"/>
        <v>43120</v>
      </c>
      <c r="B464">
        <v>1</v>
      </c>
      <c r="C464">
        <v>20</v>
      </c>
      <c r="D464">
        <v>7</v>
      </c>
      <c r="E464">
        <v>0</v>
      </c>
      <c r="F464" s="1">
        <f>VLOOKUP(A464,Weather!$A$1:$E$366, 5)</f>
        <v>0.20754716981132112</v>
      </c>
      <c r="G464" s="1">
        <f>VLOOKUP(D464, Winter!$A$1:$E$25, 2)</f>
        <v>445.45454545454498</v>
      </c>
      <c r="H464" s="1">
        <f>VLOOKUP(D464, Winter!$A$1:$E$25, 3)</f>
        <v>393.94630558862502</v>
      </c>
      <c r="I464" s="1">
        <f>VLOOKUP(D464, Winter!$A$1:$E$25, 5)</f>
        <v>313.08411214953298</v>
      </c>
      <c r="J464" s="1">
        <f t="shared" si="43"/>
        <v>313.08411214953298</v>
      </c>
      <c r="K464" s="47">
        <f t="shared" si="44"/>
        <v>5.8571850438615796</v>
      </c>
      <c r="L464" s="48">
        <f>Solar!K481/1000*Variables!$B$3</f>
        <v>0</v>
      </c>
      <c r="M464" s="1">
        <f>IF(E464=1, VLOOKUP(D464, Sheet1!$E$2:$G$26, 2), Sheet1!$G$3)</f>
        <v>0.18618000000000001</v>
      </c>
      <c r="N464" s="1">
        <f>'Electricity Rates'!$J$3</f>
        <v>0.19270000000000001</v>
      </c>
      <c r="O464" s="145">
        <f>L464-K464</f>
        <v>-5.8571850438615796</v>
      </c>
      <c r="P464">
        <f t="shared" si="45"/>
        <v>1.1286795579521265</v>
      </c>
      <c r="Q464">
        <f>IF(O464&gt;0, IF(Q463+O464*Variables!$B$5&lt;Variables!$B$4, Q463+O464*Variables!$B$5, Variables!$B$4), IF(Q463&gt;-O464, Q463+O464/Variables!$B$5, 0))</f>
        <v>0</v>
      </c>
      <c r="R464">
        <f>IF(O464&gt;0, 0, IF(Q463&gt;-O464, 0, -O464 - Q463*Variables!$B$5))</f>
        <v>5.8571850438615796</v>
      </c>
      <c r="S464">
        <f t="shared" si="46"/>
        <v>1.0904907114661491</v>
      </c>
      <c r="T464">
        <f t="shared" si="47"/>
        <v>0</v>
      </c>
    </row>
    <row r="465" spans="1:20" x14ac:dyDescent="0.3">
      <c r="A465" s="3">
        <f t="shared" si="42"/>
        <v>43120</v>
      </c>
      <c r="B465">
        <v>1</v>
      </c>
      <c r="C465">
        <v>20</v>
      </c>
      <c r="D465">
        <v>8</v>
      </c>
      <c r="E465">
        <v>0</v>
      </c>
      <c r="F465" s="1">
        <f>VLOOKUP(A465,Weather!$A$1:$E$366, 5)</f>
        <v>0.20754716981132112</v>
      </c>
      <c r="G465" s="1">
        <f>VLOOKUP(D465, Winter!$A$1:$E$25, 2)</f>
        <v>654.54545454545405</v>
      </c>
      <c r="H465" s="1">
        <f>VLOOKUP(D465, Winter!$A$1:$E$25, 3)</f>
        <v>498.50910668787998</v>
      </c>
      <c r="I465" s="1">
        <f>VLOOKUP(D465, Winter!$A$1:$E$25, 5)</f>
        <v>294.39252336448601</v>
      </c>
      <c r="J465" s="1">
        <f t="shared" si="43"/>
        <v>294.39252336448601</v>
      </c>
      <c r="K465" s="47">
        <f t="shared" si="44"/>
        <v>5.5075023546758084</v>
      </c>
      <c r="L465" s="48">
        <f>Solar!K482/1000*Variables!$B$3</f>
        <v>1.7132000000000001</v>
      </c>
      <c r="M465" s="1">
        <f>IF(E465=1, VLOOKUP(D465, Sheet1!$E$2:$G$26, 2), Sheet1!$G$3)</f>
        <v>0.18618000000000001</v>
      </c>
      <c r="N465" s="1">
        <f>'Electricity Rates'!$J$3</f>
        <v>0.19270000000000001</v>
      </c>
      <c r="O465" s="145">
        <f>L465-K465</f>
        <v>-3.7943023546758083</v>
      </c>
      <c r="P465">
        <f t="shared" si="45"/>
        <v>1.0612957037460284</v>
      </c>
      <c r="Q465">
        <f>IF(O465&gt;0, IF(Q464+O465*Variables!$B$5&lt;Variables!$B$4, Q464+O465*Variables!$B$5, Variables!$B$4), IF(Q464&gt;-O465, Q464+O465/Variables!$B$5, 0))</f>
        <v>0</v>
      </c>
      <c r="R465">
        <f>IF(O465&gt;0, 0, IF(Q464&gt;-O465, 0, -O465 - Q464*Variables!$B$5))</f>
        <v>3.7943023546758083</v>
      </c>
      <c r="S465">
        <f t="shared" si="46"/>
        <v>0.706423212393542</v>
      </c>
      <c r="T465">
        <f t="shared" si="47"/>
        <v>0</v>
      </c>
    </row>
    <row r="466" spans="1:20" x14ac:dyDescent="0.3">
      <c r="A466" s="3">
        <f t="shared" si="42"/>
        <v>43120</v>
      </c>
      <c r="B466">
        <v>1</v>
      </c>
      <c r="C466">
        <v>20</v>
      </c>
      <c r="D466">
        <v>9</v>
      </c>
      <c r="E466">
        <v>0</v>
      </c>
      <c r="F466" s="1">
        <f>VLOOKUP(A466,Weather!$A$1:$E$366, 5)</f>
        <v>0.20754716981132112</v>
      </c>
      <c r="G466" s="1">
        <f>VLOOKUP(D466, Winter!$A$1:$E$25, 2)</f>
        <v>801.59817351598099</v>
      </c>
      <c r="H466" s="1">
        <f>VLOOKUP(D466, Winter!$A$1:$E$25, 3)</f>
        <v>564.97068280688404</v>
      </c>
      <c r="I466" s="1">
        <f>VLOOKUP(D466, Winter!$A$1:$E$25, 5)</f>
        <v>313.08411214953298</v>
      </c>
      <c r="J466" s="1">
        <f t="shared" si="43"/>
        <v>313.08411214953298</v>
      </c>
      <c r="K466" s="47">
        <f t="shared" si="44"/>
        <v>5.8571850438615796</v>
      </c>
      <c r="L466" s="48">
        <f>Solar!K483/1000*Variables!$B$3</f>
        <v>10.507599999999998</v>
      </c>
      <c r="M466" s="1">
        <f>IF(E466=1, VLOOKUP(D466, Sheet1!$E$2:$G$26, 2), Sheet1!$G$3)</f>
        <v>0.18618000000000001</v>
      </c>
      <c r="N466" s="1">
        <f>'Electricity Rates'!$J$3</f>
        <v>0.19270000000000001</v>
      </c>
      <c r="O466" s="145">
        <f>L466-K466</f>
        <v>4.6504149561384187</v>
      </c>
      <c r="P466">
        <f t="shared" si="45"/>
        <v>1.1286795579521265</v>
      </c>
      <c r="Q466">
        <f>IF(O466&gt;0, IF(Q465+O466*Variables!$B$5&lt;Variables!$B$4, Q465+O466*Variables!$B$5, Variables!$B$4), IF(Q465&gt;-O466, Q465+O466/Variables!$B$5, 0))</f>
        <v>4.3713900587701131</v>
      </c>
      <c r="R466">
        <f>IF(O466&gt;0, 0, IF(Q465&gt;-O466, 0, -O466 - Q465*Variables!$B$5))</f>
        <v>0</v>
      </c>
      <c r="S466">
        <f t="shared" si="46"/>
        <v>0</v>
      </c>
      <c r="T466">
        <f t="shared" si="47"/>
        <v>0</v>
      </c>
    </row>
    <row r="467" spans="1:20" x14ac:dyDescent="0.3">
      <c r="A467" s="3">
        <f t="shared" si="42"/>
        <v>43120</v>
      </c>
      <c r="B467">
        <v>1</v>
      </c>
      <c r="C467">
        <v>20</v>
      </c>
      <c r="D467">
        <v>10</v>
      </c>
      <c r="E467">
        <v>0</v>
      </c>
      <c r="F467" s="1">
        <f>VLOOKUP(A467,Weather!$A$1:$E$366, 5)</f>
        <v>0.20754716981132112</v>
      </c>
      <c r="G467" s="1">
        <f>VLOOKUP(D467, Winter!$A$1:$E$25, 2)</f>
        <v>929.05770029057601</v>
      </c>
      <c r="H467" s="1">
        <f>VLOOKUP(D467, Winter!$A$1:$E$25, 3)</f>
        <v>583.82380756350199</v>
      </c>
      <c r="I467" s="1">
        <f>VLOOKUP(D467, Winter!$A$1:$E$25, 5)</f>
        <v>331.77570093457899</v>
      </c>
      <c r="J467" s="1">
        <f t="shared" si="43"/>
        <v>331.77570093457899</v>
      </c>
      <c r="K467" s="47">
        <f t="shared" si="44"/>
        <v>6.2068677330473312</v>
      </c>
      <c r="L467" s="48">
        <f>Solar!K484/1000*Variables!$B$3</f>
        <v>20.42455</v>
      </c>
      <c r="M467" s="1">
        <f>IF(E467=1, VLOOKUP(D467, Sheet1!$E$2:$G$26, 2), Sheet1!$G$3)</f>
        <v>0.18618000000000001</v>
      </c>
      <c r="N467" s="1">
        <f>'Electricity Rates'!$J$3</f>
        <v>0.19270000000000001</v>
      </c>
      <c r="O467" s="145">
        <f>L467-K467</f>
        <v>14.217682266952668</v>
      </c>
      <c r="P467">
        <f t="shared" si="45"/>
        <v>1.1960634121582208</v>
      </c>
      <c r="Q467">
        <f>IF(O467&gt;0, IF(Q466+O467*Variables!$B$5&lt;Variables!$B$4, Q466+O467*Variables!$B$5, Variables!$B$4), IF(Q466&gt;-O467, Q466+O467/Variables!$B$5, 0))</f>
        <v>17.73601138970562</v>
      </c>
      <c r="R467">
        <f>IF(O467&gt;0, 0, IF(Q466&gt;-O467, 0, -O467 - Q466*Variables!$B$5))</f>
        <v>0</v>
      </c>
      <c r="S467">
        <f t="shared" si="46"/>
        <v>0</v>
      </c>
      <c r="T467">
        <f t="shared" si="47"/>
        <v>0</v>
      </c>
    </row>
    <row r="468" spans="1:20" x14ac:dyDescent="0.3">
      <c r="A468" s="3">
        <f t="shared" si="42"/>
        <v>43120</v>
      </c>
      <c r="B468">
        <v>1</v>
      </c>
      <c r="C468">
        <v>20</v>
      </c>
      <c r="D468">
        <v>11</v>
      </c>
      <c r="E468">
        <v>0</v>
      </c>
      <c r="F468" s="1">
        <f>VLOOKUP(A468,Weather!$A$1:$E$366, 5)</f>
        <v>0.20754716981132112</v>
      </c>
      <c r="G468" s="1">
        <f>VLOOKUP(D468, Winter!$A$1:$E$25, 2)</f>
        <v>1001.98733914487</v>
      </c>
      <c r="H468" s="1">
        <f>VLOOKUP(D468, Winter!$A$1:$E$25, 3)</f>
        <v>602.66024321587895</v>
      </c>
      <c r="I468" s="1">
        <f>VLOOKUP(D468, Winter!$A$1:$E$25, 5)</f>
        <v>331.77570093457899</v>
      </c>
      <c r="J468" s="1">
        <f t="shared" si="43"/>
        <v>331.77570093457899</v>
      </c>
      <c r="K468" s="47">
        <f t="shared" si="44"/>
        <v>6.2068677330473312</v>
      </c>
      <c r="L468" s="48">
        <f>Solar!K485/1000*Variables!$B$3</f>
        <v>26.990949999999998</v>
      </c>
      <c r="M468" s="1">
        <f>IF(E468=1, VLOOKUP(D468, Sheet1!$E$2:$G$26, 2), Sheet1!$G$3)</f>
        <v>0.18618000000000001</v>
      </c>
      <c r="N468" s="1">
        <f>'Electricity Rates'!$J$3</f>
        <v>0.19270000000000001</v>
      </c>
      <c r="O468" s="145">
        <f>L468-K468</f>
        <v>20.784082266952666</v>
      </c>
      <c r="P468">
        <f t="shared" si="45"/>
        <v>1.1960634121582208</v>
      </c>
      <c r="Q468">
        <f>IF(O468&gt;0, IF(Q467+O468*Variables!$B$5&lt;Variables!$B$4, Q467+O468*Variables!$B$5, Variables!$B$4), IF(Q467&gt;-O468, Q467+O468/Variables!$B$5, 0))</f>
        <v>37.273048720641128</v>
      </c>
      <c r="R468">
        <f>IF(O468&gt;0, 0, IF(Q467&gt;-O468, 0, -O468 - Q467*Variables!$B$5))</f>
        <v>0</v>
      </c>
      <c r="S468">
        <f t="shared" si="46"/>
        <v>0</v>
      </c>
      <c r="T468">
        <f t="shared" si="47"/>
        <v>0</v>
      </c>
    </row>
    <row r="469" spans="1:20" x14ac:dyDescent="0.3">
      <c r="A469" s="3">
        <f t="shared" si="42"/>
        <v>43120</v>
      </c>
      <c r="B469">
        <v>1</v>
      </c>
      <c r="C469">
        <v>20</v>
      </c>
      <c r="D469">
        <v>12</v>
      </c>
      <c r="E469">
        <v>0</v>
      </c>
      <c r="F469" s="1">
        <f>VLOOKUP(A469,Weather!$A$1:$E$366, 5)</f>
        <v>0.20754716981132112</v>
      </c>
      <c r="G469" s="1">
        <f>VLOOKUP(D469, Winter!$A$1:$E$25, 2)</f>
        <v>1020.36633457866</v>
      </c>
      <c r="H469" s="1">
        <f>VLOOKUP(D469, Winter!$A$1:$E$25, 3)</f>
        <v>602.46553699974402</v>
      </c>
      <c r="I469" s="1">
        <f>VLOOKUP(D469, Winter!$A$1:$E$25, 5)</f>
        <v>327.10280373831802</v>
      </c>
      <c r="J469" s="1">
        <f t="shared" si="43"/>
        <v>327.10280373831802</v>
      </c>
      <c r="K469" s="47">
        <f t="shared" si="44"/>
        <v>6.1194470607509031</v>
      </c>
      <c r="L469" s="48">
        <f>Solar!K486/1000*Variables!$B$3</f>
        <v>30.9495</v>
      </c>
      <c r="M469" s="1">
        <f>IF(E469=1, VLOOKUP(D469, Sheet1!$E$2:$G$26, 2), Sheet1!$G$3)</f>
        <v>0.18618000000000001</v>
      </c>
      <c r="N469" s="1">
        <f>'Electricity Rates'!$J$3</f>
        <v>0.19270000000000001</v>
      </c>
      <c r="O469" s="145">
        <f>L469-K469</f>
        <v>24.830052939249097</v>
      </c>
      <c r="P469">
        <f t="shared" si="45"/>
        <v>1.1792174486066991</v>
      </c>
      <c r="Q469">
        <f>IF(O469&gt;0, IF(Q468+O469*Variables!$B$5&lt;Variables!$B$4, Q468+O469*Variables!$B$5, Variables!$B$4), IF(Q468&gt;-O469, Q468+O469/Variables!$B$5, 0))</f>
        <v>60.613298483535274</v>
      </c>
      <c r="R469">
        <f>IF(O469&gt;0, 0, IF(Q468&gt;-O469, 0, -O469 - Q468*Variables!$B$5))</f>
        <v>0</v>
      </c>
      <c r="S469">
        <f t="shared" si="46"/>
        <v>0</v>
      </c>
      <c r="T469">
        <f t="shared" si="47"/>
        <v>0</v>
      </c>
    </row>
    <row r="470" spans="1:20" x14ac:dyDescent="0.3">
      <c r="A470" s="3">
        <f t="shared" si="42"/>
        <v>43120</v>
      </c>
      <c r="B470">
        <v>1</v>
      </c>
      <c r="C470">
        <v>20</v>
      </c>
      <c r="D470">
        <v>13</v>
      </c>
      <c r="E470">
        <v>0</v>
      </c>
      <c r="F470" s="1">
        <f>VLOOKUP(A470,Weather!$A$1:$E$366, 5)</f>
        <v>0.20754716981132112</v>
      </c>
      <c r="G470" s="1">
        <f>VLOOKUP(D470, Winter!$A$1:$E$25, 2)</f>
        <v>1065.99730178497</v>
      </c>
      <c r="H470" s="1">
        <f>VLOOKUP(D470, Winter!$A$1:$E$25, 3)</f>
        <v>611.78362020049099</v>
      </c>
      <c r="I470" s="1">
        <f>VLOOKUP(D470, Winter!$A$1:$E$25, 5)</f>
        <v>322.42990654205602</v>
      </c>
      <c r="J470" s="1">
        <f t="shared" si="43"/>
        <v>322.42990654205602</v>
      </c>
      <c r="K470" s="47">
        <f t="shared" si="44"/>
        <v>6.0320263884544554</v>
      </c>
      <c r="L470" s="48">
        <f>Solar!K487/1000*Variables!$B$3</f>
        <v>32.071249999999992</v>
      </c>
      <c r="M470" s="1">
        <f>IF(E470=1, VLOOKUP(D470, Sheet1!$E$2:$G$26, 2), Sheet1!$G$3)</f>
        <v>0.18618000000000001</v>
      </c>
      <c r="N470" s="1">
        <f>'Electricity Rates'!$J$3</f>
        <v>0.19270000000000001</v>
      </c>
      <c r="O470" s="145">
        <f>L470-K470</f>
        <v>26.039223611545538</v>
      </c>
      <c r="P470">
        <f t="shared" si="45"/>
        <v>1.1623714850551736</v>
      </c>
      <c r="Q470">
        <f>IF(O470&gt;0, IF(Q469+O470*Variables!$B$5&lt;Variables!$B$4, Q469+O470*Variables!$B$5, Variables!$B$4), IF(Q469&gt;-O470, Q469+O470/Variables!$B$5, 0))</f>
        <v>85.090168678388082</v>
      </c>
      <c r="R470">
        <f>IF(O470&gt;0, 0, IF(Q469&gt;-O470, 0, -O470 - Q469*Variables!$B$5))</f>
        <v>0</v>
      </c>
      <c r="S470">
        <f t="shared" si="46"/>
        <v>0</v>
      </c>
      <c r="T470">
        <f t="shared" si="47"/>
        <v>0</v>
      </c>
    </row>
    <row r="471" spans="1:20" x14ac:dyDescent="0.3">
      <c r="A471" s="3">
        <f t="shared" si="42"/>
        <v>43120</v>
      </c>
      <c r="B471">
        <v>1</v>
      </c>
      <c r="C471">
        <v>20</v>
      </c>
      <c r="D471">
        <v>14</v>
      </c>
      <c r="E471">
        <v>0</v>
      </c>
      <c r="F471" s="1">
        <f>VLOOKUP(A471,Weather!$A$1:$E$366, 5)</f>
        <v>0.20754716981132112</v>
      </c>
      <c r="G471" s="1">
        <f>VLOOKUP(D471, Winter!$A$1:$E$25, 2)</f>
        <v>1084.3762972187601</v>
      </c>
      <c r="H471" s="1">
        <f>VLOOKUP(D471, Winter!$A$1:$E$25, 3)</f>
        <v>611.59447701910301</v>
      </c>
      <c r="I471" s="1">
        <f>VLOOKUP(D471, Winter!$A$1:$E$25, 5)</f>
        <v>303.73831775700899</v>
      </c>
      <c r="J471" s="1">
        <f t="shared" si="43"/>
        <v>303.73831775700899</v>
      </c>
      <c r="K471" s="47">
        <f t="shared" si="44"/>
        <v>5.6823436992686851</v>
      </c>
      <c r="L471" s="48">
        <f>Solar!K488/1000*Variables!$B$3</f>
        <v>29.891250000000003</v>
      </c>
      <c r="M471" s="1">
        <f>IF(E471=1, VLOOKUP(D471, Sheet1!$E$2:$G$26, 2), Sheet1!$G$3)</f>
        <v>0.18618000000000001</v>
      </c>
      <c r="N471" s="1">
        <f>'Electricity Rates'!$J$3</f>
        <v>0.19270000000000001</v>
      </c>
      <c r="O471" s="145">
        <f>L471-K471</f>
        <v>24.208906300731318</v>
      </c>
      <c r="P471">
        <f t="shared" si="45"/>
        <v>1.0949876308490756</v>
      </c>
      <c r="Q471">
        <f>IF(O471&gt;0, IF(Q470+O471*Variables!$B$5&lt;Variables!$B$4, Q470+O471*Variables!$B$5, Variables!$B$4), IF(Q470&gt;-O471, Q470+O471/Variables!$B$5, 0))</f>
        <v>100</v>
      </c>
      <c r="R471">
        <f>IF(O471&gt;0, 0, IF(Q470&gt;-O471, 0, -O471 - Q470*Variables!$B$5))</f>
        <v>0</v>
      </c>
      <c r="S471">
        <f t="shared" si="46"/>
        <v>0</v>
      </c>
      <c r="T471">
        <f t="shared" si="47"/>
        <v>0</v>
      </c>
    </row>
    <row r="472" spans="1:20" x14ac:dyDescent="0.3">
      <c r="A472" s="3">
        <f t="shared" si="42"/>
        <v>43120</v>
      </c>
      <c r="B472">
        <v>1</v>
      </c>
      <c r="C472">
        <v>20</v>
      </c>
      <c r="D472">
        <v>15</v>
      </c>
      <c r="E472">
        <v>0</v>
      </c>
      <c r="F472" s="1">
        <f>VLOOKUP(A472,Weather!$A$1:$E$366, 5)</f>
        <v>0.20754716981132112</v>
      </c>
      <c r="G472" s="1">
        <f>VLOOKUP(D472, Winter!$A$1:$E$25, 2)</f>
        <v>1093.6540058115399</v>
      </c>
      <c r="H472" s="1">
        <f>VLOOKUP(D472, Winter!$A$1:$E$25, 3)</f>
        <v>601.87029228184497</v>
      </c>
      <c r="I472" s="1">
        <f>VLOOKUP(D472, Winter!$A$1:$E$25, 5)</f>
        <v>271.02803738317698</v>
      </c>
      <c r="J472" s="1">
        <f t="shared" si="43"/>
        <v>271.02803738317698</v>
      </c>
      <c r="K472" s="47">
        <f t="shared" si="44"/>
        <v>5.0703989931935904</v>
      </c>
      <c r="L472" s="48">
        <f>Solar!K489/1000*Variables!$B$3</f>
        <v>25.044250000000002</v>
      </c>
      <c r="M472" s="1">
        <f>IF(E472=1, VLOOKUP(D472, Sheet1!$E$2:$G$26, 2), Sheet1!$G$3)</f>
        <v>0.18618000000000001</v>
      </c>
      <c r="N472" s="1">
        <f>'Electricity Rates'!$J$3</f>
        <v>0.19270000000000001</v>
      </c>
      <c r="O472" s="145">
        <f>L472-K472</f>
        <v>19.973851006806413</v>
      </c>
      <c r="P472">
        <f t="shared" si="45"/>
        <v>0.97706588598840494</v>
      </c>
      <c r="Q472">
        <f>IF(O472&gt;0, IF(Q471+O472*Variables!$B$5&lt;Variables!$B$4, Q471+O472*Variables!$B$5, Variables!$B$4), IF(Q471&gt;-O472, Q471+O472/Variables!$B$5, 0))</f>
        <v>100</v>
      </c>
      <c r="R472">
        <f>IF(O472&gt;0, 0, IF(Q471&gt;-O472, 0, -O472 - Q471*Variables!$B$5))</f>
        <v>0</v>
      </c>
      <c r="S472">
        <f t="shared" si="46"/>
        <v>0</v>
      </c>
      <c r="T472">
        <f t="shared" si="47"/>
        <v>0</v>
      </c>
    </row>
    <row r="473" spans="1:20" x14ac:dyDescent="0.3">
      <c r="A473" s="3">
        <f t="shared" si="42"/>
        <v>43120</v>
      </c>
      <c r="B473">
        <v>1</v>
      </c>
      <c r="C473">
        <v>20</v>
      </c>
      <c r="D473">
        <v>16</v>
      </c>
      <c r="E473">
        <v>0</v>
      </c>
      <c r="F473" s="1">
        <f>VLOOKUP(A473,Weather!$A$1:$E$366, 5)</f>
        <v>0.20754716981132112</v>
      </c>
      <c r="G473" s="1">
        <f>VLOOKUP(D473, Winter!$A$1:$E$25, 2)</f>
        <v>1039.2953507679499</v>
      </c>
      <c r="H473" s="1">
        <f>VLOOKUP(D473, Winter!$A$1:$E$25, 3)</f>
        <v>558.82352941176396</v>
      </c>
      <c r="I473" s="1">
        <f>VLOOKUP(D473, Winter!$A$1:$E$25, 5)</f>
        <v>252.336448598131</v>
      </c>
      <c r="J473" s="1">
        <f t="shared" si="43"/>
        <v>252.336448598131</v>
      </c>
      <c r="K473" s="47">
        <f t="shared" si="44"/>
        <v>4.7207163040078388</v>
      </c>
      <c r="L473" s="48">
        <f>Solar!K490/1000*Variables!$B$3</f>
        <v>17.305299999999999</v>
      </c>
      <c r="M473" s="1">
        <f>IF(E473=1, VLOOKUP(D473, Sheet1!$E$2:$G$26, 2), Sheet1!$G$3)</f>
        <v>0.18618000000000001</v>
      </c>
      <c r="N473" s="1">
        <f>'Electricity Rates'!$J$3</f>
        <v>0.19270000000000001</v>
      </c>
      <c r="O473" s="145">
        <f>L473-K473</f>
        <v>12.58458369599216</v>
      </c>
      <c r="P473">
        <f t="shared" si="45"/>
        <v>0.90968203178231055</v>
      </c>
      <c r="Q473">
        <f>IF(O473&gt;0, IF(Q472+O473*Variables!$B$5&lt;Variables!$B$4, Q472+O473*Variables!$B$5, Variables!$B$4), IF(Q472&gt;-O473, Q472+O473/Variables!$B$5, 0))</f>
        <v>100</v>
      </c>
      <c r="R473">
        <f>IF(O473&gt;0, 0, IF(Q472&gt;-O473, 0, -O473 - Q472*Variables!$B$5))</f>
        <v>0</v>
      </c>
      <c r="S473">
        <f t="shared" si="46"/>
        <v>0</v>
      </c>
      <c r="T473">
        <f t="shared" si="47"/>
        <v>0</v>
      </c>
    </row>
    <row r="474" spans="1:20" x14ac:dyDescent="0.3">
      <c r="A474" s="3">
        <f t="shared" si="42"/>
        <v>43120</v>
      </c>
      <c r="B474">
        <v>1</v>
      </c>
      <c r="C474">
        <v>20</v>
      </c>
      <c r="D474">
        <v>17</v>
      </c>
      <c r="E474">
        <v>0</v>
      </c>
      <c r="F474" s="1">
        <f>VLOOKUP(A474,Weather!$A$1:$E$366, 5)</f>
        <v>0.20754716981132112</v>
      </c>
      <c r="G474" s="1">
        <f>VLOOKUP(D474, Winter!$A$1:$E$25, 2)</f>
        <v>889.47696139476898</v>
      </c>
      <c r="H474" s="1">
        <f>VLOOKUP(D474, Winter!$A$1:$E$25, 3)</f>
        <v>506.24728802056097</v>
      </c>
      <c r="I474" s="1">
        <f>VLOOKUP(D474, Winter!$A$1:$E$25, 5)</f>
        <v>228.971962616822</v>
      </c>
      <c r="J474" s="1">
        <f t="shared" si="43"/>
        <v>228.971962616822</v>
      </c>
      <c r="K474" s="47">
        <f t="shared" si="44"/>
        <v>4.28361294252562</v>
      </c>
      <c r="L474" s="48">
        <f>Solar!K491/1000*Variables!$B$3</f>
        <v>7.0497000000000005</v>
      </c>
      <c r="M474" s="1">
        <f>IF(E474=1, VLOOKUP(D474, Sheet1!$E$2:$G$26, 2), Sheet1!$G$3)</f>
        <v>0.18618000000000001</v>
      </c>
      <c r="N474" s="1">
        <f>'Electricity Rates'!$J$3</f>
        <v>0.19270000000000001</v>
      </c>
      <c r="O474" s="145">
        <f>L474-K474</f>
        <v>2.7660870574743806</v>
      </c>
      <c r="P474">
        <f t="shared" si="45"/>
        <v>0.82545221402468705</v>
      </c>
      <c r="Q474">
        <f>IF(O474&gt;0, IF(Q473+O474*Variables!$B$5&lt;Variables!$B$4, Q473+O474*Variables!$B$5, Variables!$B$4), IF(Q473&gt;-O474, Q473+O474/Variables!$B$5, 0))</f>
        <v>100</v>
      </c>
      <c r="R474">
        <f>IF(O474&gt;0, 0, IF(Q473&gt;-O474, 0, -O474 - Q473*Variables!$B$5))</f>
        <v>0</v>
      </c>
      <c r="S474">
        <f t="shared" si="46"/>
        <v>0</v>
      </c>
      <c r="T474">
        <f t="shared" si="47"/>
        <v>0</v>
      </c>
    </row>
    <row r="475" spans="1:20" x14ac:dyDescent="0.3">
      <c r="A475" s="3">
        <f t="shared" si="42"/>
        <v>43120</v>
      </c>
      <c r="B475">
        <v>1</v>
      </c>
      <c r="C475">
        <v>20</v>
      </c>
      <c r="D475">
        <v>18</v>
      </c>
      <c r="E475">
        <v>0</v>
      </c>
      <c r="F475" s="1">
        <f>VLOOKUP(A475,Weather!$A$1:$E$366, 5)</f>
        <v>0.20754716981132112</v>
      </c>
      <c r="G475" s="1">
        <f>VLOOKUP(D475, Winter!$A$1:$E$25, 2)</f>
        <v>689.67932752179297</v>
      </c>
      <c r="H475" s="1">
        <f>VLOOKUP(D475, Winter!$A$1:$E$25, 3)</f>
        <v>477.48083534529701</v>
      </c>
      <c r="I475" s="1">
        <f>VLOOKUP(D475, Winter!$A$1:$E$25, 5)</f>
        <v>257.009345794392</v>
      </c>
      <c r="J475" s="1">
        <f t="shared" si="43"/>
        <v>257.009345794392</v>
      </c>
      <c r="K475" s="47">
        <f t="shared" si="44"/>
        <v>4.808136976304267</v>
      </c>
      <c r="L475" s="48">
        <f>Solar!K492/1000*Variables!$B$3</f>
        <v>0.13435</v>
      </c>
      <c r="M475" s="1">
        <f>IF(E475=1, VLOOKUP(D475, Sheet1!$E$2:$G$26, 2), Sheet1!$G$3)</f>
        <v>0.18618000000000001</v>
      </c>
      <c r="N475" s="1">
        <f>'Electricity Rates'!$J$3</f>
        <v>0.19270000000000001</v>
      </c>
      <c r="O475" s="145">
        <f>L475-K475</f>
        <v>-4.6737869763042665</v>
      </c>
      <c r="P475">
        <f t="shared" si="45"/>
        <v>0.92652799533383234</v>
      </c>
      <c r="Q475">
        <f>IF(O475&gt;0, IF(Q474+O475*Variables!$B$5&lt;Variables!$B$4, Q474+O475*Variables!$B$5, Variables!$B$4), IF(Q474&gt;-O475, Q474+O475/Variables!$B$5, 0))</f>
        <v>95.02788619542099</v>
      </c>
      <c r="R475">
        <f>IF(O475&gt;0, 0, IF(Q474&gt;-O475, 0, -O475 - Q474*Variables!$B$5))</f>
        <v>0</v>
      </c>
      <c r="S475">
        <f t="shared" si="46"/>
        <v>0</v>
      </c>
      <c r="T475">
        <f t="shared" si="47"/>
        <v>0</v>
      </c>
    </row>
    <row r="476" spans="1:20" x14ac:dyDescent="0.3">
      <c r="A476" s="3">
        <f t="shared" si="42"/>
        <v>43120</v>
      </c>
      <c r="B476">
        <v>1</v>
      </c>
      <c r="C476">
        <v>20</v>
      </c>
      <c r="D476">
        <v>19</v>
      </c>
      <c r="E476">
        <v>0</v>
      </c>
      <c r="F476" s="1">
        <f>VLOOKUP(A476,Weather!$A$1:$E$366, 5)</f>
        <v>0.20754716981132112</v>
      </c>
      <c r="G476" s="1">
        <f>VLOOKUP(D476, Winter!$A$1:$E$25, 2)</f>
        <v>503.50249066002402</v>
      </c>
      <c r="H476" s="1">
        <f>VLOOKUP(D476, Winter!$A$1:$E$25, 3)</f>
        <v>367.75553800108997</v>
      </c>
      <c r="I476" s="1">
        <f>VLOOKUP(D476, Winter!$A$1:$E$25, 5)</f>
        <v>266.355140186916</v>
      </c>
      <c r="J476" s="1">
        <f t="shared" si="43"/>
        <v>266.355140186916</v>
      </c>
      <c r="K476" s="47">
        <f t="shared" si="44"/>
        <v>4.9829783208971614</v>
      </c>
      <c r="L476" s="48">
        <f>Solar!K493/1000*Variables!$B$3</f>
        <v>0</v>
      </c>
      <c r="M476" s="1">
        <f>IF(E476=1, VLOOKUP(D476, Sheet1!$E$2:$G$26, 2), Sheet1!$G$3)</f>
        <v>0.18618000000000001</v>
      </c>
      <c r="N476" s="1">
        <f>'Electricity Rates'!$J$3</f>
        <v>0.19270000000000001</v>
      </c>
      <c r="O476" s="145">
        <f>L476-K476</f>
        <v>-4.9829783208971614</v>
      </c>
      <c r="P476">
        <f t="shared" si="45"/>
        <v>0.96021992243688303</v>
      </c>
      <c r="Q476">
        <f>IF(O476&gt;0, IF(Q475+O476*Variables!$B$5&lt;Variables!$B$4, Q475+O476*Variables!$B$5, Variables!$B$4), IF(Q475&gt;-O476, Q475+O476/Variables!$B$5, 0))</f>
        <v>89.726845428509122</v>
      </c>
      <c r="R476">
        <f>IF(O476&gt;0, 0, IF(Q475&gt;-O476, 0, -O476 - Q475*Variables!$B$5))</f>
        <v>0</v>
      </c>
      <c r="S476">
        <f t="shared" si="46"/>
        <v>0</v>
      </c>
      <c r="T476">
        <f t="shared" si="47"/>
        <v>0</v>
      </c>
    </row>
    <row r="477" spans="1:20" x14ac:dyDescent="0.3">
      <c r="A477" s="3">
        <f t="shared" si="42"/>
        <v>43120</v>
      </c>
      <c r="B477">
        <v>1</v>
      </c>
      <c r="C477">
        <v>20</v>
      </c>
      <c r="D477">
        <v>20</v>
      </c>
      <c r="E477">
        <v>0</v>
      </c>
      <c r="F477" s="1">
        <f>VLOOKUP(A477,Weather!$A$1:$E$366, 5)</f>
        <v>0.20754716981132112</v>
      </c>
      <c r="G477" s="1">
        <f>VLOOKUP(D477, Winter!$A$1:$E$25, 2)</f>
        <v>385.507471980074</v>
      </c>
      <c r="H477" s="1">
        <f>VLOOKUP(D477, Winter!$A$1:$E$25, 3)</f>
        <v>329.45960680470398</v>
      </c>
      <c r="I477" s="1">
        <f>VLOOKUP(D477, Winter!$A$1:$E$25, 5)</f>
        <v>275.70093457943898</v>
      </c>
      <c r="J477" s="1">
        <f t="shared" si="43"/>
        <v>275.70093457943898</v>
      </c>
      <c r="K477" s="47">
        <f t="shared" si="44"/>
        <v>5.1578196654900381</v>
      </c>
      <c r="L477" s="48">
        <f>Solar!K494/1000*Variables!$B$3</f>
        <v>0</v>
      </c>
      <c r="M477" s="1">
        <f>IF(E477=1, VLOOKUP(D477, Sheet1!$E$2:$G$26, 2), Sheet1!$G$3)</f>
        <v>0.18618000000000001</v>
      </c>
      <c r="N477" s="1">
        <f>'Electricity Rates'!$J$3</f>
        <v>0.19270000000000001</v>
      </c>
      <c r="O477" s="145">
        <f>L477-K477</f>
        <v>-5.1578196654900381</v>
      </c>
      <c r="P477">
        <f t="shared" si="45"/>
        <v>0.99391184953993039</v>
      </c>
      <c r="Q477">
        <f>IF(O477&gt;0, IF(Q476+O477*Variables!$B$5&lt;Variables!$B$4, Q476+O477*Variables!$B$5, Variables!$B$4), IF(Q476&gt;-O477, Q476+O477/Variables!$B$5, 0))</f>
        <v>84.239803231179295</v>
      </c>
      <c r="R477">
        <f>IF(O477&gt;0, 0, IF(Q476&gt;-O477, 0, -O477 - Q476*Variables!$B$5))</f>
        <v>0</v>
      </c>
      <c r="S477">
        <f t="shared" si="46"/>
        <v>0</v>
      </c>
      <c r="T477">
        <f t="shared" si="47"/>
        <v>0</v>
      </c>
    </row>
    <row r="478" spans="1:20" x14ac:dyDescent="0.3">
      <c r="A478" s="3">
        <f t="shared" si="42"/>
        <v>43120</v>
      </c>
      <c r="B478">
        <v>1</v>
      </c>
      <c r="C478">
        <v>20</v>
      </c>
      <c r="D478">
        <v>21</v>
      </c>
      <c r="E478">
        <v>0</v>
      </c>
      <c r="F478" s="1">
        <f>VLOOKUP(A478,Weather!$A$1:$E$366, 5)</f>
        <v>0.20754716981132112</v>
      </c>
      <c r="G478" s="1">
        <f>VLOOKUP(D478, Winter!$A$1:$E$25, 2)</f>
        <v>340.23972602739599</v>
      </c>
      <c r="H478" s="1">
        <f>VLOOKUP(D478, Winter!$A$1:$E$25, 3)</f>
        <v>286.390591795636</v>
      </c>
      <c r="I478" s="1">
        <f>VLOOKUP(D478, Winter!$A$1:$E$25, 5)</f>
        <v>289.71962616822401</v>
      </c>
      <c r="J478" s="1">
        <f t="shared" si="43"/>
        <v>289.71962616822401</v>
      </c>
      <c r="K478" s="47">
        <f t="shared" si="44"/>
        <v>5.4200816823793616</v>
      </c>
      <c r="L478" s="48">
        <f>Solar!K495/1000*Variables!$B$3</f>
        <v>0</v>
      </c>
      <c r="M478" s="1">
        <f>IF(E478=1, VLOOKUP(D478, Sheet1!$E$2:$G$26, 2), Sheet1!$G$3)</f>
        <v>0.18618000000000001</v>
      </c>
      <c r="N478" s="1">
        <f>'Electricity Rates'!$J$3</f>
        <v>0.19270000000000001</v>
      </c>
      <c r="O478" s="145">
        <f>L478-K478</f>
        <v>-5.4200816823793616</v>
      </c>
      <c r="P478">
        <f t="shared" si="45"/>
        <v>1.044449740194503</v>
      </c>
      <c r="Q478">
        <f>IF(O478&gt;0, IF(Q477+O478*Variables!$B$5&lt;Variables!$B$4, Q477+O478*Variables!$B$5, Variables!$B$4), IF(Q477&gt;-O478, Q477+O478/Variables!$B$5, 0))</f>
        <v>78.473758888222534</v>
      </c>
      <c r="R478">
        <f>IF(O478&gt;0, 0, IF(Q477&gt;-O478, 0, -O478 - Q477*Variables!$B$5))</f>
        <v>0</v>
      </c>
      <c r="S478">
        <f t="shared" si="46"/>
        <v>0</v>
      </c>
      <c r="T478">
        <f t="shared" si="47"/>
        <v>0</v>
      </c>
    </row>
    <row r="479" spans="1:20" x14ac:dyDescent="0.3">
      <c r="A479" s="3">
        <f t="shared" si="42"/>
        <v>43120</v>
      </c>
      <c r="B479">
        <v>1</v>
      </c>
      <c r="C479">
        <v>20</v>
      </c>
      <c r="D479">
        <v>22</v>
      </c>
      <c r="E479">
        <v>0</v>
      </c>
      <c r="F479" s="1">
        <f>VLOOKUP(A479,Weather!$A$1:$E$366, 5)</f>
        <v>0.20754716981132112</v>
      </c>
      <c r="G479" s="1">
        <f>VLOOKUP(D479, Winter!$A$1:$E$25, 2)</f>
        <v>300</v>
      </c>
      <c r="H479" s="1">
        <f>VLOOKUP(D479, Winter!$A$1:$E$25, 3)</f>
        <v>271.915575384683</v>
      </c>
      <c r="I479" s="1">
        <f>VLOOKUP(D479, Winter!$A$1:$E$25, 5)</f>
        <v>285.04672897196201</v>
      </c>
      <c r="J479" s="1">
        <f t="shared" si="43"/>
        <v>285.04672897196201</v>
      </c>
      <c r="K479" s="47">
        <f t="shared" si="44"/>
        <v>5.3326610100829139</v>
      </c>
      <c r="L479" s="48">
        <f>Solar!K496/1000*Variables!$B$3</f>
        <v>0</v>
      </c>
      <c r="M479" s="1">
        <f>IF(E479=1, VLOOKUP(D479, Sheet1!$E$2:$G$26, 2), Sheet1!$G$3)</f>
        <v>0.18618000000000001</v>
      </c>
      <c r="N479" s="1">
        <f>'Electricity Rates'!$J$3</f>
        <v>0.19270000000000001</v>
      </c>
      <c r="O479" s="145">
        <f>L479-K479</f>
        <v>-5.3326610100829139</v>
      </c>
      <c r="P479">
        <f t="shared" si="45"/>
        <v>1.0276037766429775</v>
      </c>
      <c r="Q479">
        <f>IF(O479&gt;0, IF(Q478+O479*Variables!$B$5&lt;Variables!$B$4, Q478+O479*Variables!$B$5, Variables!$B$4), IF(Q478&gt;-O479, Q478+O479/Variables!$B$5, 0))</f>
        <v>72.80071526047476</v>
      </c>
      <c r="R479">
        <f>IF(O479&gt;0, 0, IF(Q478&gt;-O479, 0, -O479 - Q478*Variables!$B$5))</f>
        <v>0</v>
      </c>
      <c r="S479">
        <f t="shared" si="46"/>
        <v>0</v>
      </c>
      <c r="T479">
        <f t="shared" si="47"/>
        <v>0</v>
      </c>
    </row>
    <row r="480" spans="1:20" x14ac:dyDescent="0.3">
      <c r="A480" s="3">
        <f t="shared" si="42"/>
        <v>43120</v>
      </c>
      <c r="B480">
        <v>1</v>
      </c>
      <c r="C480">
        <v>20</v>
      </c>
      <c r="D480">
        <v>23</v>
      </c>
      <c r="E480">
        <v>0</v>
      </c>
      <c r="F480" s="1">
        <f>VLOOKUP(A480,Weather!$A$1:$E$366, 5)</f>
        <v>0.20754716981132112</v>
      </c>
      <c r="G480" s="1">
        <f>VLOOKUP(D480, Winter!$A$1:$E$25, 2)</f>
        <v>290.90909090909099</v>
      </c>
      <c r="H480" s="1">
        <f>VLOOKUP(D480, Winter!$A$1:$E$25, 3)</f>
        <v>266.95334839061297</v>
      </c>
      <c r="I480" s="1">
        <f>VLOOKUP(D480, Winter!$A$1:$E$25, 5)</f>
        <v>285.04672897196201</v>
      </c>
      <c r="J480" s="1">
        <f t="shared" si="43"/>
        <v>285.04672897196201</v>
      </c>
      <c r="K480" s="47">
        <f t="shared" si="44"/>
        <v>5.3326610100829139</v>
      </c>
      <c r="L480" s="48">
        <f>Solar!K497/1000*Variables!$B$3</f>
        <v>0</v>
      </c>
      <c r="M480" s="1">
        <f>IF(E480=1, VLOOKUP(D480, Sheet1!$E$2:$G$26, 2), Sheet1!$G$3)</f>
        <v>0.18618000000000001</v>
      </c>
      <c r="N480" s="1">
        <f>'Electricity Rates'!$J$3</f>
        <v>0.19270000000000001</v>
      </c>
      <c r="O480" s="145">
        <f>L480-K480</f>
        <v>-5.3326610100829139</v>
      </c>
      <c r="P480">
        <f t="shared" si="45"/>
        <v>1.0276037766429775</v>
      </c>
      <c r="Q480">
        <f>IF(O480&gt;0, IF(Q479+O480*Variables!$B$5&lt;Variables!$B$4, Q479+O480*Variables!$B$5, Variables!$B$4), IF(Q479&gt;-O480, Q479+O480/Variables!$B$5, 0))</f>
        <v>67.127671632726987</v>
      </c>
      <c r="R480">
        <f>IF(O480&gt;0, 0, IF(Q479&gt;-O480, 0, -O480 - Q479*Variables!$B$5))</f>
        <v>0</v>
      </c>
      <c r="S480">
        <f t="shared" si="46"/>
        <v>0</v>
      </c>
      <c r="T480">
        <f t="shared" si="47"/>
        <v>0</v>
      </c>
    </row>
    <row r="481" spans="1:20" x14ac:dyDescent="0.3">
      <c r="A481" s="3">
        <f t="shared" si="42"/>
        <v>43120</v>
      </c>
      <c r="B481">
        <v>1</v>
      </c>
      <c r="C481">
        <v>20</v>
      </c>
      <c r="D481">
        <v>24</v>
      </c>
      <c r="E481">
        <v>0</v>
      </c>
      <c r="F481" s="1">
        <f>VLOOKUP(A481,Weather!$A$1:$E$366, 5)</f>
        <v>0.20754716981132112</v>
      </c>
      <c r="G481" s="1">
        <f>VLOOKUP(D481, Winter!$A$1:$E$25, 2)</f>
        <v>272.72727272727298</v>
      </c>
      <c r="H481" s="1">
        <f>VLOOKUP(D481, Winter!$A$1:$E$25, 3)</f>
        <v>266.74195307023803</v>
      </c>
      <c r="I481" s="1">
        <f>VLOOKUP(D481, Winter!$A$1:$E$25, 5)</f>
        <v>285.04672897196201</v>
      </c>
      <c r="J481" s="1">
        <f t="shared" si="43"/>
        <v>285.04672897196201</v>
      </c>
      <c r="K481" s="47">
        <f t="shared" si="44"/>
        <v>5.3326610100829139</v>
      </c>
      <c r="L481" s="48">
        <f>Solar!K498/1000*Variables!$B$3</f>
        <v>0</v>
      </c>
      <c r="M481" s="1">
        <f>IF(E481=1, VLOOKUP(D481, Sheet1!$E$2:$G$26, 2), Sheet1!$G$3)</f>
        <v>0.18618000000000001</v>
      </c>
      <c r="N481" s="1">
        <f>'Electricity Rates'!$J$3</f>
        <v>0.19270000000000001</v>
      </c>
      <c r="O481" s="145">
        <f>L481-K481</f>
        <v>-5.3326610100829139</v>
      </c>
      <c r="P481">
        <f t="shared" si="45"/>
        <v>1.0276037766429775</v>
      </c>
      <c r="Q481">
        <f>IF(O481&gt;0, IF(Q480+O481*Variables!$B$5&lt;Variables!$B$4, Q480+O481*Variables!$B$5, Variables!$B$4), IF(Q480&gt;-O481, Q480+O481/Variables!$B$5, 0))</f>
        <v>61.454628004979206</v>
      </c>
      <c r="R481">
        <f>IF(O481&gt;0, 0, IF(Q480&gt;-O481, 0, -O481 - Q480*Variables!$B$5))</f>
        <v>0</v>
      </c>
      <c r="S481">
        <f t="shared" si="46"/>
        <v>0</v>
      </c>
      <c r="T481">
        <f t="shared" si="47"/>
        <v>0</v>
      </c>
    </row>
    <row r="482" spans="1:20" x14ac:dyDescent="0.3">
      <c r="A482" s="3">
        <f t="shared" si="42"/>
        <v>43121</v>
      </c>
      <c r="B482">
        <v>1</v>
      </c>
      <c r="C482">
        <v>21</v>
      </c>
      <c r="D482">
        <v>1</v>
      </c>
      <c r="E482">
        <v>0</v>
      </c>
      <c r="F482" s="1">
        <f>VLOOKUP(A482,Weather!$A$1:$E$366, 5)</f>
        <v>0.22641509433962331</v>
      </c>
      <c r="G482" s="1">
        <f>VLOOKUP(D482, Winter!$A$1:$E$25, 2)</f>
        <v>281.81818181818198</v>
      </c>
      <c r="H482" s="1">
        <f>VLOOKUP(D482, Winter!$A$1:$E$25, 3)</f>
        <v>257.04002047196798</v>
      </c>
      <c r="I482" s="1">
        <f>VLOOKUP(D482, Winter!$A$1:$E$25, 5)</f>
        <v>266.355140186916</v>
      </c>
      <c r="J482" s="1">
        <f t="shared" si="43"/>
        <v>266.355140186916</v>
      </c>
      <c r="K482" s="47">
        <f t="shared" si="44"/>
        <v>4.9829783208971614</v>
      </c>
      <c r="L482" s="48">
        <f>Solar!K499/1000*Variables!$B$3</f>
        <v>0</v>
      </c>
      <c r="M482" s="1">
        <f>IF(E482=1, VLOOKUP(D482, Sheet1!$E$2:$G$26, 2), Sheet1!$G$3)</f>
        <v>0.18618000000000001</v>
      </c>
      <c r="N482" s="1">
        <f>'Electricity Rates'!$J$3</f>
        <v>0.19270000000000001</v>
      </c>
      <c r="O482" s="145">
        <f>L482-K482</f>
        <v>-4.9829783208971614</v>
      </c>
      <c r="P482">
        <f t="shared" si="45"/>
        <v>0.96021992243688303</v>
      </c>
      <c r="Q482">
        <f>IF(O482&gt;0, IF(Q481+O482*Variables!$B$5&lt;Variables!$B$4, Q481+O482*Variables!$B$5, Variables!$B$4), IF(Q481&gt;-O482, Q481+O482/Variables!$B$5, 0))</f>
        <v>56.153587238067331</v>
      </c>
      <c r="R482">
        <f>IF(O482&gt;0, 0, IF(Q481&gt;-O482, 0, -O482 - Q481*Variables!$B$5))</f>
        <v>0</v>
      </c>
      <c r="S482">
        <f t="shared" si="46"/>
        <v>0</v>
      </c>
      <c r="T482">
        <f t="shared" si="47"/>
        <v>0</v>
      </c>
    </row>
    <row r="483" spans="1:20" x14ac:dyDescent="0.3">
      <c r="A483" s="3">
        <f t="shared" si="42"/>
        <v>43121</v>
      </c>
      <c r="B483">
        <v>1</v>
      </c>
      <c r="C483">
        <v>21</v>
      </c>
      <c r="D483">
        <v>2</v>
      </c>
      <c r="E483">
        <v>0</v>
      </c>
      <c r="F483" s="1">
        <f>VLOOKUP(A483,Weather!$A$1:$E$366, 5)</f>
        <v>0.22641509433962331</v>
      </c>
      <c r="G483" s="1">
        <f>VLOOKUP(D483, Winter!$A$1:$E$25, 2)</f>
        <v>282.10356994603501</v>
      </c>
      <c r="H483" s="1">
        <f>VLOOKUP(D483, Winter!$A$1:$E$25, 3)</f>
        <v>280.66066600651902</v>
      </c>
      <c r="I483" s="1">
        <f>VLOOKUP(D483, Winter!$A$1:$E$25, 5)</f>
        <v>285.04672897196201</v>
      </c>
      <c r="J483" s="1">
        <f t="shared" si="43"/>
        <v>285.04672897196201</v>
      </c>
      <c r="K483" s="47">
        <f t="shared" si="44"/>
        <v>5.3326610100829139</v>
      </c>
      <c r="L483" s="48">
        <f>Solar!K500/1000*Variables!$B$3</f>
        <v>0</v>
      </c>
      <c r="M483" s="1">
        <f>IF(E483=1, VLOOKUP(D483, Sheet1!$E$2:$G$26, 2), Sheet1!$G$3)</f>
        <v>0.18618000000000001</v>
      </c>
      <c r="N483" s="1">
        <f>'Electricity Rates'!$J$3</f>
        <v>0.19270000000000001</v>
      </c>
      <c r="O483" s="145">
        <f>L483-K483</f>
        <v>-5.3326610100829139</v>
      </c>
      <c r="P483">
        <f t="shared" si="45"/>
        <v>1.0276037766429775</v>
      </c>
      <c r="Q483">
        <f>IF(O483&gt;0, IF(Q482+O483*Variables!$B$5&lt;Variables!$B$4, Q482+O483*Variables!$B$5, Variables!$B$4), IF(Q482&gt;-O483, Q482+O483/Variables!$B$5, 0))</f>
        <v>50.48054361031955</v>
      </c>
      <c r="R483">
        <f>IF(O483&gt;0, 0, IF(Q482&gt;-O483, 0, -O483 - Q482*Variables!$B$5))</f>
        <v>0</v>
      </c>
      <c r="S483">
        <f t="shared" si="46"/>
        <v>0</v>
      </c>
      <c r="T483">
        <f t="shared" si="47"/>
        <v>0</v>
      </c>
    </row>
    <row r="484" spans="1:20" x14ac:dyDescent="0.3">
      <c r="A484" s="3">
        <f t="shared" si="42"/>
        <v>43121</v>
      </c>
      <c r="B484">
        <v>1</v>
      </c>
      <c r="C484">
        <v>21</v>
      </c>
      <c r="D484">
        <v>3</v>
      </c>
      <c r="E484">
        <v>0</v>
      </c>
      <c r="F484" s="1">
        <f>VLOOKUP(A484,Weather!$A$1:$E$366, 5)</f>
        <v>0.22641509433962331</v>
      </c>
      <c r="G484" s="1">
        <f>VLOOKUP(D484, Winter!$A$1:$E$25, 2)</f>
        <v>282.300747198007</v>
      </c>
      <c r="H484" s="1">
        <f>VLOOKUP(D484, Winter!$A$1:$E$25, 3)</f>
        <v>272.72727272727298</v>
      </c>
      <c r="I484" s="1">
        <f>VLOOKUP(D484, Winter!$A$1:$E$25, 5)</f>
        <v>271.02803738317698</v>
      </c>
      <c r="J484" s="1">
        <f t="shared" si="43"/>
        <v>271.02803738317698</v>
      </c>
      <c r="K484" s="47">
        <f t="shared" si="44"/>
        <v>5.0703989931935904</v>
      </c>
      <c r="L484" s="48">
        <f>Solar!K501/1000*Variables!$B$3</f>
        <v>0</v>
      </c>
      <c r="M484" s="1">
        <f>IF(E484=1, VLOOKUP(D484, Sheet1!$E$2:$G$26, 2), Sheet1!$G$3)</f>
        <v>0.18618000000000001</v>
      </c>
      <c r="N484" s="1">
        <f>'Electricity Rates'!$J$3</f>
        <v>0.19270000000000001</v>
      </c>
      <c r="O484" s="145">
        <f>L484-K484</f>
        <v>-5.0703989931935904</v>
      </c>
      <c r="P484">
        <f t="shared" si="45"/>
        <v>0.97706588598840494</v>
      </c>
      <c r="Q484">
        <f>IF(O484&gt;0, IF(Q483+O484*Variables!$B$5&lt;Variables!$B$4, Q483+O484*Variables!$B$5, Variables!$B$4), IF(Q483&gt;-O484, Q483+O484/Variables!$B$5, 0))</f>
        <v>45.08650212819871</v>
      </c>
      <c r="R484">
        <f>IF(O484&gt;0, 0, IF(Q483&gt;-O484, 0, -O484 - Q483*Variables!$B$5))</f>
        <v>0</v>
      </c>
      <c r="S484">
        <f t="shared" si="46"/>
        <v>0</v>
      </c>
      <c r="T484">
        <f t="shared" si="47"/>
        <v>0</v>
      </c>
    </row>
    <row r="485" spans="1:20" x14ac:dyDescent="0.3">
      <c r="A485" s="3">
        <f t="shared" si="42"/>
        <v>43121</v>
      </c>
      <c r="B485">
        <v>1</v>
      </c>
      <c r="C485">
        <v>21</v>
      </c>
      <c r="D485">
        <v>4</v>
      </c>
      <c r="E485">
        <v>0</v>
      </c>
      <c r="F485" s="1">
        <f>VLOOKUP(A485,Weather!$A$1:$E$366, 5)</f>
        <v>0.22641509433962331</v>
      </c>
      <c r="G485" s="1">
        <f>VLOOKUP(D485, Winter!$A$1:$E$25, 2)</f>
        <v>308.82074789439099</v>
      </c>
      <c r="H485" s="1">
        <f>VLOOKUP(D485, Winter!$A$1:$E$25, 3)</f>
        <v>281.81818181818198</v>
      </c>
      <c r="I485" s="1">
        <f>VLOOKUP(D485, Winter!$A$1:$E$25, 5)</f>
        <v>285.04672897196201</v>
      </c>
      <c r="J485" s="1">
        <f t="shared" si="43"/>
        <v>285.04672897196201</v>
      </c>
      <c r="K485" s="47">
        <f t="shared" si="44"/>
        <v>5.3326610100829139</v>
      </c>
      <c r="L485" s="48">
        <f>Solar!K502/1000*Variables!$B$3</f>
        <v>0</v>
      </c>
      <c r="M485" s="1">
        <f>IF(E485=1, VLOOKUP(D485, Sheet1!$E$2:$G$26, 2), Sheet1!$G$3)</f>
        <v>0.18618000000000001</v>
      </c>
      <c r="N485" s="1">
        <f>'Electricity Rates'!$J$3</f>
        <v>0.19270000000000001</v>
      </c>
      <c r="O485" s="145">
        <f>L485-K485</f>
        <v>-5.3326610100829139</v>
      </c>
      <c r="P485">
        <f t="shared" si="45"/>
        <v>1.0276037766429775</v>
      </c>
      <c r="Q485">
        <f>IF(O485&gt;0, IF(Q484+O485*Variables!$B$5&lt;Variables!$B$4, Q484+O485*Variables!$B$5, Variables!$B$4), IF(Q484&gt;-O485, Q484+O485/Variables!$B$5, 0))</f>
        <v>39.413458500450929</v>
      </c>
      <c r="R485">
        <f>IF(O485&gt;0, 0, IF(Q484&gt;-O485, 0, -O485 - Q484*Variables!$B$5))</f>
        <v>0</v>
      </c>
      <c r="S485">
        <f t="shared" si="46"/>
        <v>0</v>
      </c>
      <c r="T485">
        <f t="shared" si="47"/>
        <v>0</v>
      </c>
    </row>
    <row r="486" spans="1:20" x14ac:dyDescent="0.3">
      <c r="A486" s="3">
        <f t="shared" si="42"/>
        <v>43121</v>
      </c>
      <c r="B486">
        <v>1</v>
      </c>
      <c r="C486">
        <v>21</v>
      </c>
      <c r="D486">
        <v>5</v>
      </c>
      <c r="E486">
        <v>0</v>
      </c>
      <c r="F486" s="1">
        <f>VLOOKUP(A486,Weather!$A$1:$E$366, 5)</f>
        <v>0.22641509433962331</v>
      </c>
      <c r="G486" s="1">
        <f>VLOOKUP(D486, Winter!$A$1:$E$25, 2)</f>
        <v>308.63160471300301</v>
      </c>
      <c r="H486" s="1">
        <f>VLOOKUP(D486, Winter!$A$1:$E$25, 3)</f>
        <v>300</v>
      </c>
      <c r="I486" s="1">
        <f>VLOOKUP(D486, Winter!$A$1:$E$25, 5)</f>
        <v>303.73831775700899</v>
      </c>
      <c r="J486" s="1">
        <f t="shared" si="43"/>
        <v>303.73831775700899</v>
      </c>
      <c r="K486" s="47">
        <f t="shared" si="44"/>
        <v>5.6823436992686851</v>
      </c>
      <c r="L486" s="48">
        <f>Solar!K503/1000*Variables!$B$3</f>
        <v>0</v>
      </c>
      <c r="M486" s="1">
        <f>IF(E486=1, VLOOKUP(D486, Sheet1!$E$2:$G$26, 2), Sheet1!$G$3)</f>
        <v>0.18618000000000001</v>
      </c>
      <c r="N486" s="1">
        <f>'Electricity Rates'!$J$3</f>
        <v>0.19270000000000001</v>
      </c>
      <c r="O486" s="145">
        <f>L486-K486</f>
        <v>-5.6823436992686851</v>
      </c>
      <c r="P486">
        <f t="shared" si="45"/>
        <v>1.0949876308490756</v>
      </c>
      <c r="Q486">
        <f>IF(O486&gt;0, IF(Q485+O486*Variables!$B$5&lt;Variables!$B$4, Q485+O486*Variables!$B$5, Variables!$B$4), IF(Q485&gt;-O486, Q485+O486/Variables!$B$5, 0))</f>
        <v>33.368412011867221</v>
      </c>
      <c r="R486">
        <f>IF(O486&gt;0, 0, IF(Q485&gt;-O486, 0, -O486 - Q485*Variables!$B$5))</f>
        <v>0</v>
      </c>
      <c r="S486">
        <f t="shared" si="46"/>
        <v>0</v>
      </c>
      <c r="T486">
        <f t="shared" si="47"/>
        <v>0</v>
      </c>
    </row>
    <row r="487" spans="1:20" x14ac:dyDescent="0.3">
      <c r="A487" s="3">
        <f t="shared" si="42"/>
        <v>43121</v>
      </c>
      <c r="B487">
        <v>1</v>
      </c>
      <c r="C487">
        <v>21</v>
      </c>
      <c r="D487">
        <v>6</v>
      </c>
      <c r="E487">
        <v>0</v>
      </c>
      <c r="F487" s="1">
        <f>VLOOKUP(A487,Weather!$A$1:$E$366, 5)</f>
        <v>0.22641509433962331</v>
      </c>
      <c r="G487" s="1">
        <f>VLOOKUP(D487, Winter!$A$1:$E$25, 2)</f>
        <v>331.81818181818198</v>
      </c>
      <c r="H487" s="1">
        <f>VLOOKUP(D487, Winter!$A$1:$E$25, 3)</f>
        <v>317.955250948497</v>
      </c>
      <c r="I487" s="1">
        <f>VLOOKUP(D487, Winter!$A$1:$E$25, 5)</f>
        <v>322.42990654205602</v>
      </c>
      <c r="J487" s="1">
        <f t="shared" si="43"/>
        <v>322.42990654205602</v>
      </c>
      <c r="K487" s="47">
        <f t="shared" si="44"/>
        <v>6.0320263884544554</v>
      </c>
      <c r="L487" s="48">
        <f>Solar!K504/1000*Variables!$B$3</f>
        <v>0</v>
      </c>
      <c r="M487" s="1">
        <f>IF(E487=1, VLOOKUP(D487, Sheet1!$E$2:$G$26, 2), Sheet1!$G$3)</f>
        <v>0.18618000000000001</v>
      </c>
      <c r="N487" s="1">
        <f>'Electricity Rates'!$J$3</f>
        <v>0.19270000000000001</v>
      </c>
      <c r="O487" s="145">
        <f>L487-K487</f>
        <v>-6.0320263884544554</v>
      </c>
      <c r="P487">
        <f t="shared" si="45"/>
        <v>1.1623714850551736</v>
      </c>
      <c r="Q487">
        <f>IF(O487&gt;0, IF(Q486+O487*Variables!$B$5&lt;Variables!$B$4, Q486+O487*Variables!$B$5, Variables!$B$4), IF(Q486&gt;-O487, Q486+O487/Variables!$B$5, 0))</f>
        <v>26.951362662447586</v>
      </c>
      <c r="R487">
        <f>IF(O487&gt;0, 0, IF(Q486&gt;-O487, 0, -O487 - Q486*Variables!$B$5))</f>
        <v>0</v>
      </c>
      <c r="S487">
        <f t="shared" si="46"/>
        <v>0</v>
      </c>
      <c r="T487">
        <f t="shared" si="47"/>
        <v>0</v>
      </c>
    </row>
    <row r="488" spans="1:20" x14ac:dyDescent="0.3">
      <c r="A488" s="3">
        <f t="shared" si="42"/>
        <v>43121</v>
      </c>
      <c r="B488">
        <v>1</v>
      </c>
      <c r="C488">
        <v>21</v>
      </c>
      <c r="D488">
        <v>7</v>
      </c>
      <c r="E488">
        <v>0</v>
      </c>
      <c r="F488" s="1">
        <f>VLOOKUP(A488,Weather!$A$1:$E$366, 5)</f>
        <v>0.22641509433962331</v>
      </c>
      <c r="G488" s="1">
        <f>VLOOKUP(D488, Winter!$A$1:$E$25, 2)</f>
        <v>445.45454545454498</v>
      </c>
      <c r="H488" s="1">
        <f>VLOOKUP(D488, Winter!$A$1:$E$25, 3)</f>
        <v>393.94630558862502</v>
      </c>
      <c r="I488" s="1">
        <f>VLOOKUP(D488, Winter!$A$1:$E$25, 5)</f>
        <v>313.08411214953298</v>
      </c>
      <c r="J488" s="1">
        <f t="shared" si="43"/>
        <v>313.08411214953298</v>
      </c>
      <c r="K488" s="47">
        <f t="shared" si="44"/>
        <v>5.8571850438615796</v>
      </c>
      <c r="L488" s="48">
        <f>Solar!K505/1000*Variables!$B$3</f>
        <v>0</v>
      </c>
      <c r="M488" s="1">
        <f>IF(E488=1, VLOOKUP(D488, Sheet1!$E$2:$G$26, 2), Sheet1!$G$3)</f>
        <v>0.18618000000000001</v>
      </c>
      <c r="N488" s="1">
        <f>'Electricity Rates'!$J$3</f>
        <v>0.19270000000000001</v>
      </c>
      <c r="O488" s="145">
        <f>L488-K488</f>
        <v>-5.8571850438615796</v>
      </c>
      <c r="P488">
        <f t="shared" si="45"/>
        <v>1.1286795579521265</v>
      </c>
      <c r="Q488">
        <f>IF(O488&gt;0, IF(Q487+O488*Variables!$B$5&lt;Variables!$B$4, Q487+O488*Variables!$B$5, Variables!$B$4), IF(Q487&gt;-O488, Q487+O488/Variables!$B$5, 0))</f>
        <v>20.720314743445904</v>
      </c>
      <c r="R488">
        <f>IF(O488&gt;0, 0, IF(Q487&gt;-O488, 0, -O488 - Q487*Variables!$B$5))</f>
        <v>0</v>
      </c>
      <c r="S488">
        <f t="shared" si="46"/>
        <v>0</v>
      </c>
      <c r="T488">
        <f t="shared" si="47"/>
        <v>0</v>
      </c>
    </row>
    <row r="489" spans="1:20" x14ac:dyDescent="0.3">
      <c r="A489" s="3">
        <f t="shared" si="42"/>
        <v>43121</v>
      </c>
      <c r="B489">
        <v>1</v>
      </c>
      <c r="C489">
        <v>21</v>
      </c>
      <c r="D489">
        <v>8</v>
      </c>
      <c r="E489">
        <v>0</v>
      </c>
      <c r="F489" s="1">
        <f>VLOOKUP(A489,Weather!$A$1:$E$366, 5)</f>
        <v>0.22641509433962331</v>
      </c>
      <c r="G489" s="1">
        <f>VLOOKUP(D489, Winter!$A$1:$E$25, 2)</f>
        <v>654.54545454545405</v>
      </c>
      <c r="H489" s="1">
        <f>VLOOKUP(D489, Winter!$A$1:$E$25, 3)</f>
        <v>498.50910668787998</v>
      </c>
      <c r="I489" s="1">
        <f>VLOOKUP(D489, Winter!$A$1:$E$25, 5)</f>
        <v>294.39252336448601</v>
      </c>
      <c r="J489" s="1">
        <f t="shared" si="43"/>
        <v>294.39252336448601</v>
      </c>
      <c r="K489" s="47">
        <f t="shared" si="44"/>
        <v>5.5075023546758084</v>
      </c>
      <c r="L489" s="48">
        <f>Solar!K506/1000*Variables!$B$3</f>
        <v>1.3712</v>
      </c>
      <c r="M489" s="1">
        <f>IF(E489=1, VLOOKUP(D489, Sheet1!$E$2:$G$26, 2), Sheet1!$G$3)</f>
        <v>0.18618000000000001</v>
      </c>
      <c r="N489" s="1">
        <f>'Electricity Rates'!$J$3</f>
        <v>0.19270000000000001</v>
      </c>
      <c r="O489" s="145">
        <f>L489-K489</f>
        <v>-4.1363023546758084</v>
      </c>
      <c r="P489">
        <f t="shared" si="45"/>
        <v>1.0612957037460284</v>
      </c>
      <c r="Q489">
        <f>IF(O489&gt;0, IF(Q488+O489*Variables!$B$5&lt;Variables!$B$4, Q488+O489*Variables!$B$5, Variables!$B$4), IF(Q488&gt;-O489, Q488+O489/Variables!$B$5, 0))</f>
        <v>16.319993089535469</v>
      </c>
      <c r="R489">
        <f>IF(O489&gt;0, 0, IF(Q488&gt;-O489, 0, -O489 - Q488*Variables!$B$5))</f>
        <v>0</v>
      </c>
      <c r="S489">
        <f t="shared" si="46"/>
        <v>0</v>
      </c>
      <c r="T489">
        <f t="shared" si="47"/>
        <v>0</v>
      </c>
    </row>
    <row r="490" spans="1:20" x14ac:dyDescent="0.3">
      <c r="A490" s="3">
        <f t="shared" si="42"/>
        <v>43121</v>
      </c>
      <c r="B490">
        <v>1</v>
      </c>
      <c r="C490">
        <v>21</v>
      </c>
      <c r="D490">
        <v>9</v>
      </c>
      <c r="E490">
        <v>0</v>
      </c>
      <c r="F490" s="1">
        <f>VLOOKUP(A490,Weather!$A$1:$E$366, 5)</f>
        <v>0.22641509433962331</v>
      </c>
      <c r="G490" s="1">
        <f>VLOOKUP(D490, Winter!$A$1:$E$25, 2)</f>
        <v>801.59817351598099</v>
      </c>
      <c r="H490" s="1">
        <f>VLOOKUP(D490, Winter!$A$1:$E$25, 3)</f>
        <v>564.97068280688404</v>
      </c>
      <c r="I490" s="1">
        <f>VLOOKUP(D490, Winter!$A$1:$E$25, 5)</f>
        <v>313.08411214953298</v>
      </c>
      <c r="J490" s="1">
        <f t="shared" si="43"/>
        <v>313.08411214953298</v>
      </c>
      <c r="K490" s="47">
        <f t="shared" si="44"/>
        <v>5.8571850438615796</v>
      </c>
      <c r="L490" s="48">
        <f>Solar!K507/1000*Variables!$B$3</f>
        <v>7.5635999999999992</v>
      </c>
      <c r="M490" s="1">
        <f>IF(E490=1, VLOOKUP(D490, Sheet1!$E$2:$G$26, 2), Sheet1!$G$3)</f>
        <v>0.18618000000000001</v>
      </c>
      <c r="N490" s="1">
        <f>'Electricity Rates'!$J$3</f>
        <v>0.19270000000000001</v>
      </c>
      <c r="O490" s="145">
        <f>L490-K490</f>
        <v>1.7064149561384196</v>
      </c>
      <c r="P490">
        <f t="shared" si="45"/>
        <v>1.1286795579521265</v>
      </c>
      <c r="Q490">
        <f>IF(O490&gt;0, IF(Q489+O490*Variables!$B$5&lt;Variables!$B$4, Q489+O490*Variables!$B$5, Variables!$B$4), IF(Q489&gt;-O490, Q489+O490/Variables!$B$5, 0))</f>
        <v>17.924023148305583</v>
      </c>
      <c r="R490">
        <f>IF(O490&gt;0, 0, IF(Q489&gt;-O490, 0, -O490 - Q489*Variables!$B$5))</f>
        <v>0</v>
      </c>
      <c r="S490">
        <f t="shared" si="46"/>
        <v>0</v>
      </c>
      <c r="T490">
        <f t="shared" si="47"/>
        <v>0</v>
      </c>
    </row>
    <row r="491" spans="1:20" x14ac:dyDescent="0.3">
      <c r="A491" s="3">
        <f t="shared" si="42"/>
        <v>43121</v>
      </c>
      <c r="B491">
        <v>1</v>
      </c>
      <c r="C491">
        <v>21</v>
      </c>
      <c r="D491">
        <v>10</v>
      </c>
      <c r="E491">
        <v>0</v>
      </c>
      <c r="F491" s="1">
        <f>VLOOKUP(A491,Weather!$A$1:$E$366, 5)</f>
        <v>0.22641509433962331</v>
      </c>
      <c r="G491" s="1">
        <f>VLOOKUP(D491, Winter!$A$1:$E$25, 2)</f>
        <v>929.05770029057601</v>
      </c>
      <c r="H491" s="1">
        <f>VLOOKUP(D491, Winter!$A$1:$E$25, 3)</f>
        <v>583.82380756350199</v>
      </c>
      <c r="I491" s="1">
        <f>VLOOKUP(D491, Winter!$A$1:$E$25, 5)</f>
        <v>331.77570093457899</v>
      </c>
      <c r="J491" s="1">
        <f t="shared" si="43"/>
        <v>331.77570093457899</v>
      </c>
      <c r="K491" s="47">
        <f t="shared" si="44"/>
        <v>6.2068677330473312</v>
      </c>
      <c r="L491" s="48">
        <f>Solar!K508/1000*Variables!$B$3</f>
        <v>15.599700000000002</v>
      </c>
      <c r="M491" s="1">
        <f>IF(E491=1, VLOOKUP(D491, Sheet1!$E$2:$G$26, 2), Sheet1!$G$3)</f>
        <v>0.18618000000000001</v>
      </c>
      <c r="N491" s="1">
        <f>'Electricity Rates'!$J$3</f>
        <v>0.19270000000000001</v>
      </c>
      <c r="O491" s="145">
        <f>L491-K491</f>
        <v>9.39283226695267</v>
      </c>
      <c r="P491">
        <f t="shared" si="45"/>
        <v>1.1960634121582208</v>
      </c>
      <c r="Q491">
        <f>IF(O491&gt;0, IF(Q490+O491*Variables!$B$5&lt;Variables!$B$4, Q490+O491*Variables!$B$5, Variables!$B$4), IF(Q490&gt;-O491, Q490+O491/Variables!$B$5, 0))</f>
        <v>26.753285479241093</v>
      </c>
      <c r="R491">
        <f>IF(O491&gt;0, 0, IF(Q490&gt;-O491, 0, -O491 - Q490*Variables!$B$5))</f>
        <v>0</v>
      </c>
      <c r="S491">
        <f t="shared" si="46"/>
        <v>0</v>
      </c>
      <c r="T491">
        <f t="shared" si="47"/>
        <v>0</v>
      </c>
    </row>
    <row r="492" spans="1:20" x14ac:dyDescent="0.3">
      <c r="A492" s="3">
        <f t="shared" si="42"/>
        <v>43121</v>
      </c>
      <c r="B492">
        <v>1</v>
      </c>
      <c r="C492">
        <v>21</v>
      </c>
      <c r="D492">
        <v>11</v>
      </c>
      <c r="E492">
        <v>0</v>
      </c>
      <c r="F492" s="1">
        <f>VLOOKUP(A492,Weather!$A$1:$E$366, 5)</f>
        <v>0.22641509433962331</v>
      </c>
      <c r="G492" s="1">
        <f>VLOOKUP(D492, Winter!$A$1:$E$25, 2)</f>
        <v>1001.98733914487</v>
      </c>
      <c r="H492" s="1">
        <f>VLOOKUP(D492, Winter!$A$1:$E$25, 3)</f>
        <v>602.66024321587895</v>
      </c>
      <c r="I492" s="1">
        <f>VLOOKUP(D492, Winter!$A$1:$E$25, 5)</f>
        <v>331.77570093457899</v>
      </c>
      <c r="J492" s="1">
        <f t="shared" si="43"/>
        <v>331.77570093457899</v>
      </c>
      <c r="K492" s="47">
        <f t="shared" si="44"/>
        <v>6.2068677330473312</v>
      </c>
      <c r="L492" s="48">
        <f>Solar!K509/1000*Variables!$B$3</f>
        <v>24.5839</v>
      </c>
      <c r="M492" s="1">
        <f>IF(E492=1, VLOOKUP(D492, Sheet1!$E$2:$G$26, 2), Sheet1!$G$3)</f>
        <v>0.18618000000000001</v>
      </c>
      <c r="N492" s="1">
        <f>'Electricity Rates'!$J$3</f>
        <v>0.19270000000000001</v>
      </c>
      <c r="O492" s="145">
        <f>L492-K492</f>
        <v>18.377032266952668</v>
      </c>
      <c r="P492">
        <f t="shared" si="45"/>
        <v>1.1960634121582208</v>
      </c>
      <c r="Q492">
        <f>IF(O492&gt;0, IF(Q491+O492*Variables!$B$5&lt;Variables!$B$4, Q491+O492*Variables!$B$5, Variables!$B$4), IF(Q491&gt;-O492, Q491+O492/Variables!$B$5, 0))</f>
        <v>44.027695810176596</v>
      </c>
      <c r="R492">
        <f>IF(O492&gt;0, 0, IF(Q491&gt;-O492, 0, -O492 - Q491*Variables!$B$5))</f>
        <v>0</v>
      </c>
      <c r="S492">
        <f t="shared" si="46"/>
        <v>0</v>
      </c>
      <c r="T492">
        <f t="shared" si="47"/>
        <v>0</v>
      </c>
    </row>
    <row r="493" spans="1:20" x14ac:dyDescent="0.3">
      <c r="A493" s="3">
        <f t="shared" si="42"/>
        <v>43121</v>
      </c>
      <c r="B493">
        <v>1</v>
      </c>
      <c r="C493">
        <v>21</v>
      </c>
      <c r="D493">
        <v>12</v>
      </c>
      <c r="E493">
        <v>0</v>
      </c>
      <c r="F493" s="1">
        <f>VLOOKUP(A493,Weather!$A$1:$E$366, 5)</f>
        <v>0.22641509433962331</v>
      </c>
      <c r="G493" s="1">
        <f>VLOOKUP(D493, Winter!$A$1:$E$25, 2)</f>
        <v>1020.36633457866</v>
      </c>
      <c r="H493" s="1">
        <f>VLOOKUP(D493, Winter!$A$1:$E$25, 3)</f>
        <v>602.46553699974402</v>
      </c>
      <c r="I493" s="1">
        <f>VLOOKUP(D493, Winter!$A$1:$E$25, 5)</f>
        <v>327.10280373831802</v>
      </c>
      <c r="J493" s="1">
        <f t="shared" si="43"/>
        <v>327.10280373831802</v>
      </c>
      <c r="K493" s="47">
        <f t="shared" si="44"/>
        <v>6.1194470607509031</v>
      </c>
      <c r="L493" s="48">
        <f>Solar!K510/1000*Variables!$B$3</f>
        <v>30.360149999999997</v>
      </c>
      <c r="M493" s="1">
        <f>IF(E493=1, VLOOKUP(D493, Sheet1!$E$2:$G$26, 2), Sheet1!$G$3)</f>
        <v>0.18618000000000001</v>
      </c>
      <c r="N493" s="1">
        <f>'Electricity Rates'!$J$3</f>
        <v>0.19270000000000001</v>
      </c>
      <c r="O493" s="145">
        <f>L493-K493</f>
        <v>24.240702939249093</v>
      </c>
      <c r="P493">
        <f t="shared" si="45"/>
        <v>1.1792174486066991</v>
      </c>
      <c r="Q493">
        <f>IF(O493&gt;0, IF(Q492+O493*Variables!$B$5&lt;Variables!$B$4, Q492+O493*Variables!$B$5, Variables!$B$4), IF(Q492&gt;-O493, Q492+O493/Variables!$B$5, 0))</f>
        <v>66.81395657307074</v>
      </c>
      <c r="R493">
        <f>IF(O493&gt;0, 0, IF(Q492&gt;-O493, 0, -O493 - Q492*Variables!$B$5))</f>
        <v>0</v>
      </c>
      <c r="S493">
        <f t="shared" si="46"/>
        <v>0</v>
      </c>
      <c r="T493">
        <f t="shared" si="47"/>
        <v>0</v>
      </c>
    </row>
    <row r="494" spans="1:20" x14ac:dyDescent="0.3">
      <c r="A494" s="3">
        <f t="shared" si="42"/>
        <v>43121</v>
      </c>
      <c r="B494">
        <v>1</v>
      </c>
      <c r="C494">
        <v>21</v>
      </c>
      <c r="D494">
        <v>13</v>
      </c>
      <c r="E494">
        <v>0</v>
      </c>
      <c r="F494" s="1">
        <f>VLOOKUP(A494,Weather!$A$1:$E$366, 5)</f>
        <v>0.22641509433962331</v>
      </c>
      <c r="G494" s="1">
        <f>VLOOKUP(D494, Winter!$A$1:$E$25, 2)</f>
        <v>1065.99730178497</v>
      </c>
      <c r="H494" s="1">
        <f>VLOOKUP(D494, Winter!$A$1:$E$25, 3)</f>
        <v>611.78362020049099</v>
      </c>
      <c r="I494" s="1">
        <f>VLOOKUP(D494, Winter!$A$1:$E$25, 5)</f>
        <v>322.42990654205602</v>
      </c>
      <c r="J494" s="1">
        <f t="shared" si="43"/>
        <v>322.42990654205602</v>
      </c>
      <c r="K494" s="47">
        <f t="shared" si="44"/>
        <v>6.0320263884544554</v>
      </c>
      <c r="L494" s="48">
        <f>Solar!K511/1000*Variables!$B$3</f>
        <v>28.382249999999999</v>
      </c>
      <c r="M494" s="1">
        <f>IF(E494=1, VLOOKUP(D494, Sheet1!$E$2:$G$26, 2), Sheet1!$G$3)</f>
        <v>0.18618000000000001</v>
      </c>
      <c r="N494" s="1">
        <f>'Electricity Rates'!$J$3</f>
        <v>0.19270000000000001</v>
      </c>
      <c r="O494" s="145">
        <f>L494-K494</f>
        <v>22.350223611545545</v>
      </c>
      <c r="P494">
        <f t="shared" si="45"/>
        <v>1.1623714850551736</v>
      </c>
      <c r="Q494">
        <f>IF(O494&gt;0, IF(Q493+O494*Variables!$B$5&lt;Variables!$B$4, Q493+O494*Variables!$B$5, Variables!$B$4), IF(Q493&gt;-O494, Q493+O494/Variables!$B$5, 0))</f>
        <v>87.823166767923553</v>
      </c>
      <c r="R494">
        <f>IF(O494&gt;0, 0, IF(Q493&gt;-O494, 0, -O494 - Q493*Variables!$B$5))</f>
        <v>0</v>
      </c>
      <c r="S494">
        <f t="shared" si="46"/>
        <v>0</v>
      </c>
      <c r="T494">
        <f t="shared" si="47"/>
        <v>0</v>
      </c>
    </row>
    <row r="495" spans="1:20" x14ac:dyDescent="0.3">
      <c r="A495" s="3">
        <f t="shared" si="42"/>
        <v>43121</v>
      </c>
      <c r="B495">
        <v>1</v>
      </c>
      <c r="C495">
        <v>21</v>
      </c>
      <c r="D495">
        <v>14</v>
      </c>
      <c r="E495">
        <v>0</v>
      </c>
      <c r="F495" s="1">
        <f>VLOOKUP(A495,Weather!$A$1:$E$366, 5)</f>
        <v>0.22641509433962331</v>
      </c>
      <c r="G495" s="1">
        <f>VLOOKUP(D495, Winter!$A$1:$E$25, 2)</f>
        <v>1084.3762972187601</v>
      </c>
      <c r="H495" s="1">
        <f>VLOOKUP(D495, Winter!$A$1:$E$25, 3)</f>
        <v>611.59447701910301</v>
      </c>
      <c r="I495" s="1">
        <f>VLOOKUP(D495, Winter!$A$1:$E$25, 5)</f>
        <v>303.73831775700899</v>
      </c>
      <c r="J495" s="1">
        <f t="shared" si="43"/>
        <v>303.73831775700899</v>
      </c>
      <c r="K495" s="47">
        <f t="shared" si="44"/>
        <v>5.6823436992686851</v>
      </c>
      <c r="L495" s="48">
        <f>Solar!K512/1000*Variables!$B$3</f>
        <v>25.118799999999997</v>
      </c>
      <c r="M495" s="1">
        <f>IF(E495=1, VLOOKUP(D495, Sheet1!$E$2:$G$26, 2), Sheet1!$G$3)</f>
        <v>0.18618000000000001</v>
      </c>
      <c r="N495" s="1">
        <f>'Electricity Rates'!$J$3</f>
        <v>0.19270000000000001</v>
      </c>
      <c r="O495" s="145">
        <f>L495-K495</f>
        <v>19.436456300731312</v>
      </c>
      <c r="P495">
        <f t="shared" si="45"/>
        <v>1.0949876308490756</v>
      </c>
      <c r="Q495">
        <f>IF(O495&gt;0, IF(Q494+O495*Variables!$B$5&lt;Variables!$B$4, Q494+O495*Variables!$B$5, Variables!$B$4), IF(Q494&gt;-O495, Q494+O495/Variables!$B$5, 0))</f>
        <v>100</v>
      </c>
      <c r="R495">
        <f>IF(O495&gt;0, 0, IF(Q494&gt;-O495, 0, -O495 - Q494*Variables!$B$5))</f>
        <v>0</v>
      </c>
      <c r="S495">
        <f t="shared" si="46"/>
        <v>0</v>
      </c>
      <c r="T495">
        <f t="shared" si="47"/>
        <v>0</v>
      </c>
    </row>
    <row r="496" spans="1:20" x14ac:dyDescent="0.3">
      <c r="A496" s="3">
        <f t="shared" si="42"/>
        <v>43121</v>
      </c>
      <c r="B496">
        <v>1</v>
      </c>
      <c r="C496">
        <v>21</v>
      </c>
      <c r="D496">
        <v>15</v>
      </c>
      <c r="E496">
        <v>0</v>
      </c>
      <c r="F496" s="1">
        <f>VLOOKUP(A496,Weather!$A$1:$E$366, 5)</f>
        <v>0.22641509433962331</v>
      </c>
      <c r="G496" s="1">
        <f>VLOOKUP(D496, Winter!$A$1:$E$25, 2)</f>
        <v>1093.6540058115399</v>
      </c>
      <c r="H496" s="1">
        <f>VLOOKUP(D496, Winter!$A$1:$E$25, 3)</f>
        <v>601.87029228184497</v>
      </c>
      <c r="I496" s="1">
        <f>VLOOKUP(D496, Winter!$A$1:$E$25, 5)</f>
        <v>271.02803738317698</v>
      </c>
      <c r="J496" s="1">
        <f t="shared" si="43"/>
        <v>271.02803738317698</v>
      </c>
      <c r="K496" s="47">
        <f t="shared" si="44"/>
        <v>5.0703989931935904</v>
      </c>
      <c r="L496" s="48">
        <f>Solar!K513/1000*Variables!$B$3</f>
        <v>21.906600000000001</v>
      </c>
      <c r="M496" s="1">
        <f>IF(E496=1, VLOOKUP(D496, Sheet1!$E$2:$G$26, 2), Sheet1!$G$3)</f>
        <v>0.18618000000000001</v>
      </c>
      <c r="N496" s="1">
        <f>'Electricity Rates'!$J$3</f>
        <v>0.19270000000000001</v>
      </c>
      <c r="O496" s="145">
        <f>L496-K496</f>
        <v>16.836201006806412</v>
      </c>
      <c r="P496">
        <f t="shared" si="45"/>
        <v>0.97706588598840494</v>
      </c>
      <c r="Q496">
        <f>IF(O496&gt;0, IF(Q495+O496*Variables!$B$5&lt;Variables!$B$4, Q495+O496*Variables!$B$5, Variables!$B$4), IF(Q495&gt;-O496, Q495+O496/Variables!$B$5, 0))</f>
        <v>100</v>
      </c>
      <c r="R496">
        <f>IF(O496&gt;0, 0, IF(Q495&gt;-O496, 0, -O496 - Q495*Variables!$B$5))</f>
        <v>0</v>
      </c>
      <c r="S496">
        <f t="shared" si="46"/>
        <v>0</v>
      </c>
      <c r="T496">
        <f t="shared" si="47"/>
        <v>0</v>
      </c>
    </row>
    <row r="497" spans="1:20" x14ac:dyDescent="0.3">
      <c r="A497" s="3">
        <f t="shared" si="42"/>
        <v>43121</v>
      </c>
      <c r="B497">
        <v>1</v>
      </c>
      <c r="C497">
        <v>21</v>
      </c>
      <c r="D497">
        <v>16</v>
      </c>
      <c r="E497">
        <v>0</v>
      </c>
      <c r="F497" s="1">
        <f>VLOOKUP(A497,Weather!$A$1:$E$366, 5)</f>
        <v>0.22641509433962331</v>
      </c>
      <c r="G497" s="1">
        <f>VLOOKUP(D497, Winter!$A$1:$E$25, 2)</f>
        <v>1039.2953507679499</v>
      </c>
      <c r="H497" s="1">
        <f>VLOOKUP(D497, Winter!$A$1:$E$25, 3)</f>
        <v>558.82352941176396</v>
      </c>
      <c r="I497" s="1">
        <f>VLOOKUP(D497, Winter!$A$1:$E$25, 5)</f>
        <v>252.336448598131</v>
      </c>
      <c r="J497" s="1">
        <f t="shared" si="43"/>
        <v>252.336448598131</v>
      </c>
      <c r="K497" s="47">
        <f t="shared" si="44"/>
        <v>4.7207163040078388</v>
      </c>
      <c r="L497" s="48">
        <f>Solar!K514/1000*Variables!$B$3</f>
        <v>14.73255</v>
      </c>
      <c r="M497" s="1">
        <f>IF(E497=1, VLOOKUP(D497, Sheet1!$E$2:$G$26, 2), Sheet1!$G$3)</f>
        <v>0.18618000000000001</v>
      </c>
      <c r="N497" s="1">
        <f>'Electricity Rates'!$J$3</f>
        <v>0.19270000000000001</v>
      </c>
      <c r="O497" s="145">
        <f>L497-K497</f>
        <v>10.011833695992161</v>
      </c>
      <c r="P497">
        <f t="shared" si="45"/>
        <v>0.90968203178231055</v>
      </c>
      <c r="Q497">
        <f>IF(O497&gt;0, IF(Q496+O497*Variables!$B$5&lt;Variables!$B$4, Q496+O497*Variables!$B$5, Variables!$B$4), IF(Q496&gt;-O497, Q496+O497/Variables!$B$5, 0))</f>
        <v>100</v>
      </c>
      <c r="R497">
        <f>IF(O497&gt;0, 0, IF(Q496&gt;-O497, 0, -O497 - Q496*Variables!$B$5))</f>
        <v>0</v>
      </c>
      <c r="S497">
        <f t="shared" si="46"/>
        <v>0</v>
      </c>
      <c r="T497">
        <f t="shared" si="47"/>
        <v>0</v>
      </c>
    </row>
    <row r="498" spans="1:20" x14ac:dyDescent="0.3">
      <c r="A498" s="3">
        <f t="shared" si="42"/>
        <v>43121</v>
      </c>
      <c r="B498">
        <v>1</v>
      </c>
      <c r="C498">
        <v>21</v>
      </c>
      <c r="D498">
        <v>17</v>
      </c>
      <c r="E498">
        <v>0</v>
      </c>
      <c r="F498" s="1">
        <f>VLOOKUP(A498,Weather!$A$1:$E$366, 5)</f>
        <v>0.22641509433962331</v>
      </c>
      <c r="G498" s="1">
        <f>VLOOKUP(D498, Winter!$A$1:$E$25, 2)</f>
        <v>889.47696139476898</v>
      </c>
      <c r="H498" s="1">
        <f>VLOOKUP(D498, Winter!$A$1:$E$25, 3)</f>
        <v>506.24728802056097</v>
      </c>
      <c r="I498" s="1">
        <f>VLOOKUP(D498, Winter!$A$1:$E$25, 5)</f>
        <v>228.971962616822</v>
      </c>
      <c r="J498" s="1">
        <f t="shared" si="43"/>
        <v>228.971962616822</v>
      </c>
      <c r="K498" s="47">
        <f t="shared" si="44"/>
        <v>4.28361294252562</v>
      </c>
      <c r="L498" s="48">
        <f>Solar!K515/1000*Variables!$B$3</f>
        <v>5.03965</v>
      </c>
      <c r="M498" s="1">
        <f>IF(E498=1, VLOOKUP(D498, Sheet1!$E$2:$G$26, 2), Sheet1!$G$3)</f>
        <v>0.18618000000000001</v>
      </c>
      <c r="N498" s="1">
        <f>'Electricity Rates'!$J$3</f>
        <v>0.19270000000000001</v>
      </c>
      <c r="O498" s="145">
        <f>L498-K498</f>
        <v>0.75603705747437999</v>
      </c>
      <c r="P498">
        <f t="shared" si="45"/>
        <v>0.82545221402468705</v>
      </c>
      <c r="Q498">
        <f>IF(O498&gt;0, IF(Q497+O498*Variables!$B$5&lt;Variables!$B$4, Q497+O498*Variables!$B$5, Variables!$B$4), IF(Q497&gt;-O498, Q497+O498/Variables!$B$5, 0))</f>
        <v>100</v>
      </c>
      <c r="R498">
        <f>IF(O498&gt;0, 0, IF(Q497&gt;-O498, 0, -O498 - Q497*Variables!$B$5))</f>
        <v>0</v>
      </c>
      <c r="S498">
        <f t="shared" si="46"/>
        <v>0</v>
      </c>
      <c r="T498">
        <f t="shared" si="47"/>
        <v>0</v>
      </c>
    </row>
    <row r="499" spans="1:20" x14ac:dyDescent="0.3">
      <c r="A499" s="3">
        <f t="shared" si="42"/>
        <v>43121</v>
      </c>
      <c r="B499">
        <v>1</v>
      </c>
      <c r="C499">
        <v>21</v>
      </c>
      <c r="D499">
        <v>18</v>
      </c>
      <c r="E499">
        <v>0</v>
      </c>
      <c r="F499" s="1">
        <f>VLOOKUP(A499,Weather!$A$1:$E$366, 5)</f>
        <v>0.22641509433962331</v>
      </c>
      <c r="G499" s="1">
        <f>VLOOKUP(D499, Winter!$A$1:$E$25, 2)</f>
        <v>689.67932752179297</v>
      </c>
      <c r="H499" s="1">
        <f>VLOOKUP(D499, Winter!$A$1:$E$25, 3)</f>
        <v>477.48083534529701</v>
      </c>
      <c r="I499" s="1">
        <f>VLOOKUP(D499, Winter!$A$1:$E$25, 5)</f>
        <v>257.009345794392</v>
      </c>
      <c r="J499" s="1">
        <f t="shared" si="43"/>
        <v>257.009345794392</v>
      </c>
      <c r="K499" s="47">
        <f t="shared" si="44"/>
        <v>4.808136976304267</v>
      </c>
      <c r="L499" s="48">
        <f>Solar!K516/1000*Variables!$B$3</f>
        <v>0</v>
      </c>
      <c r="M499" s="1">
        <f>IF(E499=1, VLOOKUP(D499, Sheet1!$E$2:$G$26, 2), Sheet1!$G$3)</f>
        <v>0.18618000000000001</v>
      </c>
      <c r="N499" s="1">
        <f>'Electricity Rates'!$J$3</f>
        <v>0.19270000000000001</v>
      </c>
      <c r="O499" s="145">
        <f>L499-K499</f>
        <v>-4.808136976304267</v>
      </c>
      <c r="P499">
        <f t="shared" si="45"/>
        <v>0.92652799533383234</v>
      </c>
      <c r="Q499">
        <f>IF(O499&gt;0, IF(Q498+O499*Variables!$B$5&lt;Variables!$B$4, Q498+O499*Variables!$B$5, Variables!$B$4), IF(Q498&gt;-O499, Q498+O499/Variables!$B$5, 0))</f>
        <v>94.884960663506092</v>
      </c>
      <c r="R499">
        <f>IF(O499&gt;0, 0, IF(Q498&gt;-O499, 0, -O499 - Q498*Variables!$B$5))</f>
        <v>0</v>
      </c>
      <c r="S499">
        <f t="shared" si="46"/>
        <v>0</v>
      </c>
      <c r="T499">
        <f t="shared" si="47"/>
        <v>0</v>
      </c>
    </row>
    <row r="500" spans="1:20" x14ac:dyDescent="0.3">
      <c r="A500" s="3">
        <f t="shared" si="42"/>
        <v>43121</v>
      </c>
      <c r="B500">
        <v>1</v>
      </c>
      <c r="C500">
        <v>21</v>
      </c>
      <c r="D500">
        <v>19</v>
      </c>
      <c r="E500">
        <v>0</v>
      </c>
      <c r="F500" s="1">
        <f>VLOOKUP(A500,Weather!$A$1:$E$366, 5)</f>
        <v>0.22641509433962331</v>
      </c>
      <c r="G500" s="1">
        <f>VLOOKUP(D500, Winter!$A$1:$E$25, 2)</f>
        <v>503.50249066002402</v>
      </c>
      <c r="H500" s="1">
        <f>VLOOKUP(D500, Winter!$A$1:$E$25, 3)</f>
        <v>367.75553800108997</v>
      </c>
      <c r="I500" s="1">
        <f>VLOOKUP(D500, Winter!$A$1:$E$25, 5)</f>
        <v>266.355140186916</v>
      </c>
      <c r="J500" s="1">
        <f t="shared" si="43"/>
        <v>266.355140186916</v>
      </c>
      <c r="K500" s="47">
        <f t="shared" si="44"/>
        <v>4.9829783208971614</v>
      </c>
      <c r="L500" s="48">
        <f>Solar!K517/1000*Variables!$B$3</f>
        <v>0</v>
      </c>
      <c r="M500" s="1">
        <f>IF(E500=1, VLOOKUP(D500, Sheet1!$E$2:$G$26, 2), Sheet1!$G$3)</f>
        <v>0.18618000000000001</v>
      </c>
      <c r="N500" s="1">
        <f>'Electricity Rates'!$J$3</f>
        <v>0.19270000000000001</v>
      </c>
      <c r="O500" s="145">
        <f>L500-K500</f>
        <v>-4.9829783208971614</v>
      </c>
      <c r="P500">
        <f t="shared" si="45"/>
        <v>0.96021992243688303</v>
      </c>
      <c r="Q500">
        <f>IF(O500&gt;0, IF(Q499+O500*Variables!$B$5&lt;Variables!$B$4, Q499+O500*Variables!$B$5, Variables!$B$4), IF(Q499&gt;-O500, Q499+O500/Variables!$B$5, 0))</f>
        <v>89.583919896594224</v>
      </c>
      <c r="R500">
        <f>IF(O500&gt;0, 0, IF(Q499&gt;-O500, 0, -O500 - Q499*Variables!$B$5))</f>
        <v>0</v>
      </c>
      <c r="S500">
        <f t="shared" si="46"/>
        <v>0</v>
      </c>
      <c r="T500">
        <f t="shared" si="47"/>
        <v>0</v>
      </c>
    </row>
    <row r="501" spans="1:20" x14ac:dyDescent="0.3">
      <c r="A501" s="3">
        <f t="shared" si="42"/>
        <v>43121</v>
      </c>
      <c r="B501">
        <v>1</v>
      </c>
      <c r="C501">
        <v>21</v>
      </c>
      <c r="D501">
        <v>20</v>
      </c>
      <c r="E501">
        <v>0</v>
      </c>
      <c r="F501" s="1">
        <f>VLOOKUP(A501,Weather!$A$1:$E$366, 5)</f>
        <v>0.22641509433962331</v>
      </c>
      <c r="G501" s="1">
        <f>VLOOKUP(D501, Winter!$A$1:$E$25, 2)</f>
        <v>385.507471980074</v>
      </c>
      <c r="H501" s="1">
        <f>VLOOKUP(D501, Winter!$A$1:$E$25, 3)</f>
        <v>329.45960680470398</v>
      </c>
      <c r="I501" s="1">
        <f>VLOOKUP(D501, Winter!$A$1:$E$25, 5)</f>
        <v>275.70093457943898</v>
      </c>
      <c r="J501" s="1">
        <f t="shared" si="43"/>
        <v>275.70093457943898</v>
      </c>
      <c r="K501" s="47">
        <f t="shared" si="44"/>
        <v>5.1578196654900381</v>
      </c>
      <c r="L501" s="48">
        <f>Solar!K518/1000*Variables!$B$3</f>
        <v>0</v>
      </c>
      <c r="M501" s="1">
        <f>IF(E501=1, VLOOKUP(D501, Sheet1!$E$2:$G$26, 2), Sheet1!$G$3)</f>
        <v>0.18618000000000001</v>
      </c>
      <c r="N501" s="1">
        <f>'Electricity Rates'!$J$3</f>
        <v>0.19270000000000001</v>
      </c>
      <c r="O501" s="145">
        <f>L501-K501</f>
        <v>-5.1578196654900381</v>
      </c>
      <c r="P501">
        <f t="shared" si="45"/>
        <v>0.99391184953993039</v>
      </c>
      <c r="Q501">
        <f>IF(O501&gt;0, IF(Q500+O501*Variables!$B$5&lt;Variables!$B$4, Q500+O501*Variables!$B$5, Variables!$B$4), IF(Q500&gt;-O501, Q500+O501/Variables!$B$5, 0))</f>
        <v>84.096877699264397</v>
      </c>
      <c r="R501">
        <f>IF(O501&gt;0, 0, IF(Q500&gt;-O501, 0, -O501 - Q500*Variables!$B$5))</f>
        <v>0</v>
      </c>
      <c r="S501">
        <f t="shared" si="46"/>
        <v>0</v>
      </c>
      <c r="T501">
        <f t="shared" si="47"/>
        <v>0</v>
      </c>
    </row>
    <row r="502" spans="1:20" x14ac:dyDescent="0.3">
      <c r="A502" s="3">
        <f t="shared" si="42"/>
        <v>43121</v>
      </c>
      <c r="B502">
        <v>1</v>
      </c>
      <c r="C502">
        <v>21</v>
      </c>
      <c r="D502">
        <v>21</v>
      </c>
      <c r="E502">
        <v>0</v>
      </c>
      <c r="F502" s="1">
        <f>VLOOKUP(A502,Weather!$A$1:$E$366, 5)</f>
        <v>0.22641509433962331</v>
      </c>
      <c r="G502" s="1">
        <f>VLOOKUP(D502, Winter!$A$1:$E$25, 2)</f>
        <v>340.23972602739599</v>
      </c>
      <c r="H502" s="1">
        <f>VLOOKUP(D502, Winter!$A$1:$E$25, 3)</f>
        <v>286.390591795636</v>
      </c>
      <c r="I502" s="1">
        <f>VLOOKUP(D502, Winter!$A$1:$E$25, 5)</f>
        <v>289.71962616822401</v>
      </c>
      <c r="J502" s="1">
        <f t="shared" si="43"/>
        <v>289.71962616822401</v>
      </c>
      <c r="K502" s="47">
        <f t="shared" si="44"/>
        <v>5.4200816823793616</v>
      </c>
      <c r="L502" s="48">
        <f>Solar!K519/1000*Variables!$B$3</f>
        <v>0</v>
      </c>
      <c r="M502" s="1">
        <f>IF(E502=1, VLOOKUP(D502, Sheet1!$E$2:$G$26, 2), Sheet1!$G$3)</f>
        <v>0.18618000000000001</v>
      </c>
      <c r="N502" s="1">
        <f>'Electricity Rates'!$J$3</f>
        <v>0.19270000000000001</v>
      </c>
      <c r="O502" s="145">
        <f>L502-K502</f>
        <v>-5.4200816823793616</v>
      </c>
      <c r="P502">
        <f t="shared" si="45"/>
        <v>1.044449740194503</v>
      </c>
      <c r="Q502">
        <f>IF(O502&gt;0, IF(Q501+O502*Variables!$B$5&lt;Variables!$B$4, Q501+O502*Variables!$B$5, Variables!$B$4), IF(Q501&gt;-O502, Q501+O502/Variables!$B$5, 0))</f>
        <v>78.330833356307636</v>
      </c>
      <c r="R502">
        <f>IF(O502&gt;0, 0, IF(Q501&gt;-O502, 0, -O502 - Q501*Variables!$B$5))</f>
        <v>0</v>
      </c>
      <c r="S502">
        <f t="shared" si="46"/>
        <v>0</v>
      </c>
      <c r="T502">
        <f t="shared" si="47"/>
        <v>0</v>
      </c>
    </row>
    <row r="503" spans="1:20" x14ac:dyDescent="0.3">
      <c r="A503" s="3">
        <f t="shared" si="42"/>
        <v>43121</v>
      </c>
      <c r="B503">
        <v>1</v>
      </c>
      <c r="C503">
        <v>21</v>
      </c>
      <c r="D503">
        <v>22</v>
      </c>
      <c r="E503">
        <v>0</v>
      </c>
      <c r="F503" s="1">
        <f>VLOOKUP(A503,Weather!$A$1:$E$366, 5)</f>
        <v>0.22641509433962331</v>
      </c>
      <c r="G503" s="1">
        <f>VLOOKUP(D503, Winter!$A$1:$E$25, 2)</f>
        <v>300</v>
      </c>
      <c r="H503" s="1">
        <f>VLOOKUP(D503, Winter!$A$1:$E$25, 3)</f>
        <v>271.915575384683</v>
      </c>
      <c r="I503" s="1">
        <f>VLOOKUP(D503, Winter!$A$1:$E$25, 5)</f>
        <v>285.04672897196201</v>
      </c>
      <c r="J503" s="1">
        <f t="shared" si="43"/>
        <v>285.04672897196201</v>
      </c>
      <c r="K503" s="47">
        <f t="shared" si="44"/>
        <v>5.3326610100829139</v>
      </c>
      <c r="L503" s="48">
        <f>Solar!K520/1000*Variables!$B$3</f>
        <v>0</v>
      </c>
      <c r="M503" s="1">
        <f>IF(E503=1, VLOOKUP(D503, Sheet1!$E$2:$G$26, 2), Sheet1!$G$3)</f>
        <v>0.18618000000000001</v>
      </c>
      <c r="N503" s="1">
        <f>'Electricity Rates'!$J$3</f>
        <v>0.19270000000000001</v>
      </c>
      <c r="O503" s="145">
        <f>L503-K503</f>
        <v>-5.3326610100829139</v>
      </c>
      <c r="P503">
        <f t="shared" si="45"/>
        <v>1.0276037766429775</v>
      </c>
      <c r="Q503">
        <f>IF(O503&gt;0, IF(Q502+O503*Variables!$B$5&lt;Variables!$B$4, Q502+O503*Variables!$B$5, Variables!$B$4), IF(Q502&gt;-O503, Q502+O503/Variables!$B$5, 0))</f>
        <v>72.657789728559862</v>
      </c>
      <c r="R503">
        <f>IF(O503&gt;0, 0, IF(Q502&gt;-O503, 0, -O503 - Q502*Variables!$B$5))</f>
        <v>0</v>
      </c>
      <c r="S503">
        <f t="shared" si="46"/>
        <v>0</v>
      </c>
      <c r="T503">
        <f t="shared" si="47"/>
        <v>0</v>
      </c>
    </row>
    <row r="504" spans="1:20" x14ac:dyDescent="0.3">
      <c r="A504" s="3">
        <f t="shared" si="42"/>
        <v>43121</v>
      </c>
      <c r="B504">
        <v>1</v>
      </c>
      <c r="C504">
        <v>21</v>
      </c>
      <c r="D504">
        <v>23</v>
      </c>
      <c r="E504">
        <v>0</v>
      </c>
      <c r="F504" s="1">
        <f>VLOOKUP(A504,Weather!$A$1:$E$366, 5)</f>
        <v>0.22641509433962331</v>
      </c>
      <c r="G504" s="1">
        <f>VLOOKUP(D504, Winter!$A$1:$E$25, 2)</f>
        <v>290.90909090909099</v>
      </c>
      <c r="H504" s="1">
        <f>VLOOKUP(D504, Winter!$A$1:$E$25, 3)</f>
        <v>266.95334839061297</v>
      </c>
      <c r="I504" s="1">
        <f>VLOOKUP(D504, Winter!$A$1:$E$25, 5)</f>
        <v>285.04672897196201</v>
      </c>
      <c r="J504" s="1">
        <f t="shared" si="43"/>
        <v>285.04672897196201</v>
      </c>
      <c r="K504" s="47">
        <f t="shared" si="44"/>
        <v>5.3326610100829139</v>
      </c>
      <c r="L504" s="48">
        <f>Solar!K521/1000*Variables!$B$3</f>
        <v>0</v>
      </c>
      <c r="M504" s="1">
        <f>IF(E504=1, VLOOKUP(D504, Sheet1!$E$2:$G$26, 2), Sheet1!$G$3)</f>
        <v>0.18618000000000001</v>
      </c>
      <c r="N504" s="1">
        <f>'Electricity Rates'!$J$3</f>
        <v>0.19270000000000001</v>
      </c>
      <c r="O504" s="145">
        <f>L504-K504</f>
        <v>-5.3326610100829139</v>
      </c>
      <c r="P504">
        <f t="shared" si="45"/>
        <v>1.0276037766429775</v>
      </c>
      <c r="Q504">
        <f>IF(O504&gt;0, IF(Q503+O504*Variables!$B$5&lt;Variables!$B$4, Q503+O504*Variables!$B$5, Variables!$B$4), IF(Q503&gt;-O504, Q503+O504/Variables!$B$5, 0))</f>
        <v>66.984746100812089</v>
      </c>
      <c r="R504">
        <f>IF(O504&gt;0, 0, IF(Q503&gt;-O504, 0, -O504 - Q503*Variables!$B$5))</f>
        <v>0</v>
      </c>
      <c r="S504">
        <f t="shared" si="46"/>
        <v>0</v>
      </c>
      <c r="T504">
        <f t="shared" si="47"/>
        <v>0</v>
      </c>
    </row>
    <row r="505" spans="1:20" x14ac:dyDescent="0.3">
      <c r="A505" s="3">
        <f t="shared" si="42"/>
        <v>43121</v>
      </c>
      <c r="B505">
        <v>1</v>
      </c>
      <c r="C505">
        <v>21</v>
      </c>
      <c r="D505">
        <v>24</v>
      </c>
      <c r="E505">
        <v>0</v>
      </c>
      <c r="F505" s="1">
        <f>VLOOKUP(A505,Weather!$A$1:$E$366, 5)</f>
        <v>0.22641509433962331</v>
      </c>
      <c r="G505" s="1">
        <f>VLOOKUP(D505, Winter!$A$1:$E$25, 2)</f>
        <v>272.72727272727298</v>
      </c>
      <c r="H505" s="1">
        <f>VLOOKUP(D505, Winter!$A$1:$E$25, 3)</f>
        <v>266.74195307023803</v>
      </c>
      <c r="I505" s="1">
        <f>VLOOKUP(D505, Winter!$A$1:$E$25, 5)</f>
        <v>285.04672897196201</v>
      </c>
      <c r="J505" s="1">
        <f t="shared" si="43"/>
        <v>285.04672897196201</v>
      </c>
      <c r="K505" s="47">
        <f t="shared" si="44"/>
        <v>5.3326610100829139</v>
      </c>
      <c r="L505" s="48">
        <f>Solar!K522/1000*Variables!$B$3</f>
        <v>0</v>
      </c>
      <c r="M505" s="1">
        <f>IF(E505=1, VLOOKUP(D505, Sheet1!$E$2:$G$26, 2), Sheet1!$G$3)</f>
        <v>0.18618000000000001</v>
      </c>
      <c r="N505" s="1">
        <f>'Electricity Rates'!$J$3</f>
        <v>0.19270000000000001</v>
      </c>
      <c r="O505" s="145">
        <f>L505-K505</f>
        <v>-5.3326610100829139</v>
      </c>
      <c r="P505">
        <f t="shared" si="45"/>
        <v>1.0276037766429775</v>
      </c>
      <c r="Q505">
        <f>IF(O505&gt;0, IF(Q504+O505*Variables!$B$5&lt;Variables!$B$4, Q504+O505*Variables!$B$5, Variables!$B$4), IF(Q504&gt;-O505, Q504+O505/Variables!$B$5, 0))</f>
        <v>61.311702473064308</v>
      </c>
      <c r="R505">
        <f>IF(O505&gt;0, 0, IF(Q504&gt;-O505, 0, -O505 - Q504*Variables!$B$5))</f>
        <v>0</v>
      </c>
      <c r="S505">
        <f t="shared" si="46"/>
        <v>0</v>
      </c>
      <c r="T505">
        <f t="shared" si="47"/>
        <v>0</v>
      </c>
    </row>
    <row r="506" spans="1:20" x14ac:dyDescent="0.3">
      <c r="A506" s="3">
        <f t="shared" si="42"/>
        <v>43122</v>
      </c>
      <c r="B506">
        <v>1</v>
      </c>
      <c r="C506">
        <v>22</v>
      </c>
      <c r="D506">
        <v>1</v>
      </c>
      <c r="E506">
        <v>1</v>
      </c>
      <c r="F506" s="1">
        <f>VLOOKUP(A506,Weather!$A$1:$E$366, 5)</f>
        <v>0.24528301886792411</v>
      </c>
      <c r="G506" s="1">
        <f>VLOOKUP(D506, Winter!$A$1:$E$25, 2)</f>
        <v>281.81818181818198</v>
      </c>
      <c r="H506" s="1">
        <f>VLOOKUP(D506, Winter!$A$1:$E$25, 3)</f>
        <v>257.04002047196798</v>
      </c>
      <c r="I506" s="1">
        <f>VLOOKUP(D506, Winter!$A$1:$E$25, 5)</f>
        <v>266.355140186916</v>
      </c>
      <c r="J506" s="1">
        <f t="shared" si="43"/>
        <v>263.11768268896384</v>
      </c>
      <c r="K506" s="47">
        <f t="shared" si="44"/>
        <v>4.9224118887427055</v>
      </c>
      <c r="L506" s="48">
        <f>Solar!K523/1000*Variables!$B$3</f>
        <v>0</v>
      </c>
      <c r="M506" s="1">
        <f>IF(E506=1, VLOOKUP(D506, Sheet1!$E$2:$G$26, 2), Sheet1!$G$3)</f>
        <v>0.18618000000000001</v>
      </c>
      <c r="N506" s="1">
        <f>'Electricity Rates'!$J$3</f>
        <v>0.19270000000000001</v>
      </c>
      <c r="O506" s="145">
        <f>L506-K506</f>
        <v>-4.9224118887427055</v>
      </c>
      <c r="P506">
        <f t="shared" si="45"/>
        <v>0.94854877096071943</v>
      </c>
      <c r="Q506">
        <f>IF(O506&gt;0, IF(Q505+O506*Variables!$B$5&lt;Variables!$B$4, Q505+O506*Variables!$B$5, Variables!$B$4), IF(Q505&gt;-O506, Q505+O506/Variables!$B$5, 0))</f>
        <v>56.075094080784837</v>
      </c>
      <c r="R506">
        <f>IF(O506&gt;0, 0, IF(Q505&gt;-O506, 0, -O506 - Q505*Variables!$B$5))</f>
        <v>0</v>
      </c>
      <c r="S506">
        <f t="shared" si="46"/>
        <v>0</v>
      </c>
      <c r="T506">
        <f t="shared" si="47"/>
        <v>0</v>
      </c>
    </row>
    <row r="507" spans="1:20" x14ac:dyDescent="0.3">
      <c r="A507" s="3">
        <f t="shared" si="42"/>
        <v>43122</v>
      </c>
      <c r="B507">
        <v>1</v>
      </c>
      <c r="C507">
        <v>22</v>
      </c>
      <c r="D507">
        <v>2</v>
      </c>
      <c r="E507">
        <v>1</v>
      </c>
      <c r="F507" s="1">
        <f>VLOOKUP(A507,Weather!$A$1:$E$366, 5)</f>
        <v>0.24528301886792411</v>
      </c>
      <c r="G507" s="1">
        <f>VLOOKUP(D507, Winter!$A$1:$E$25, 2)</f>
        <v>282.10356994603501</v>
      </c>
      <c r="H507" s="1">
        <f>VLOOKUP(D507, Winter!$A$1:$E$25, 3)</f>
        <v>280.66066600651902</v>
      </c>
      <c r="I507" s="1">
        <f>VLOOKUP(D507, Winter!$A$1:$E$25, 5)</f>
        <v>285.04672897196201</v>
      </c>
      <c r="J507" s="1">
        <f t="shared" si="43"/>
        <v>281.01458584073993</v>
      </c>
      <c r="K507" s="47">
        <f t="shared" si="44"/>
        <v>5.2572275801309551</v>
      </c>
      <c r="L507" s="48">
        <f>Solar!K524/1000*Variables!$B$3</f>
        <v>0</v>
      </c>
      <c r="M507" s="1">
        <f>IF(E507=1, VLOOKUP(D507, Sheet1!$E$2:$G$26, 2), Sheet1!$G$3)</f>
        <v>0.18618000000000001</v>
      </c>
      <c r="N507" s="1">
        <f>'Electricity Rates'!$J$3</f>
        <v>0.19270000000000001</v>
      </c>
      <c r="O507" s="145">
        <f>L507-K507</f>
        <v>-5.2572275801309551</v>
      </c>
      <c r="P507">
        <f t="shared" si="45"/>
        <v>1.013067754691235</v>
      </c>
      <c r="Q507">
        <f>IF(O507&gt;0, IF(Q506+O507*Variables!$B$5&lt;Variables!$B$4, Q506+O507*Variables!$B$5, Variables!$B$4), IF(Q506&gt;-O507, Q506+O507/Variables!$B$5, 0))</f>
        <v>50.482298782773185</v>
      </c>
      <c r="R507">
        <f>IF(O507&gt;0, 0, IF(Q506&gt;-O507, 0, -O507 - Q506*Variables!$B$5))</f>
        <v>0</v>
      </c>
      <c r="S507">
        <f t="shared" si="46"/>
        <v>0</v>
      </c>
      <c r="T507">
        <f t="shared" si="47"/>
        <v>0</v>
      </c>
    </row>
    <row r="508" spans="1:20" x14ac:dyDescent="0.3">
      <c r="A508" s="3">
        <f t="shared" si="42"/>
        <v>43122</v>
      </c>
      <c r="B508">
        <v>1</v>
      </c>
      <c r="C508">
        <v>22</v>
      </c>
      <c r="D508">
        <v>3</v>
      </c>
      <c r="E508">
        <v>1</v>
      </c>
      <c r="F508" s="1">
        <f>VLOOKUP(A508,Weather!$A$1:$E$366, 5)</f>
        <v>0.24528301886792411</v>
      </c>
      <c r="G508" s="1">
        <f>VLOOKUP(D508, Winter!$A$1:$E$25, 2)</f>
        <v>282.300747198007</v>
      </c>
      <c r="H508" s="1">
        <f>VLOOKUP(D508, Winter!$A$1:$E$25, 3)</f>
        <v>272.72727272727298</v>
      </c>
      <c r="I508" s="1">
        <f>VLOOKUP(D508, Winter!$A$1:$E$25, 5)</f>
        <v>271.02803738317698</v>
      </c>
      <c r="J508" s="1">
        <f t="shared" si="43"/>
        <v>275.07548344650962</v>
      </c>
      <c r="K508" s="47">
        <f t="shared" si="44"/>
        <v>5.1461187107647772</v>
      </c>
      <c r="L508" s="48">
        <f>Solar!K525/1000*Variables!$B$3</f>
        <v>0</v>
      </c>
      <c r="M508" s="1">
        <f>IF(E508=1, VLOOKUP(D508, Sheet1!$E$2:$G$26, 2), Sheet1!$G$3)</f>
        <v>0.18618000000000001</v>
      </c>
      <c r="N508" s="1">
        <f>'Electricity Rates'!$J$3</f>
        <v>0.19270000000000001</v>
      </c>
      <c r="O508" s="145">
        <f>L508-K508</f>
        <v>-5.1461187107647772</v>
      </c>
      <c r="P508">
        <f t="shared" si="45"/>
        <v>0.99165707556437266</v>
      </c>
      <c r="Q508">
        <f>IF(O508&gt;0, IF(Q507+O508*Variables!$B$5&lt;Variables!$B$4, Q507+O508*Variables!$B$5, Variables!$B$4), IF(Q507&gt;-O508, Q507+O508/Variables!$B$5, 0))</f>
        <v>45.007704409619166</v>
      </c>
      <c r="R508">
        <f>IF(O508&gt;0, 0, IF(Q507&gt;-O508, 0, -O508 - Q507*Variables!$B$5))</f>
        <v>0</v>
      </c>
      <c r="S508">
        <f t="shared" si="46"/>
        <v>0</v>
      </c>
      <c r="T508">
        <f t="shared" si="47"/>
        <v>0</v>
      </c>
    </row>
    <row r="509" spans="1:20" x14ac:dyDescent="0.3">
      <c r="A509" s="3">
        <f t="shared" si="42"/>
        <v>43122</v>
      </c>
      <c r="B509">
        <v>1</v>
      </c>
      <c r="C509">
        <v>22</v>
      </c>
      <c r="D509">
        <v>4</v>
      </c>
      <c r="E509">
        <v>1</v>
      </c>
      <c r="F509" s="1">
        <f>VLOOKUP(A509,Weather!$A$1:$E$366, 5)</f>
        <v>0.24528301886792411</v>
      </c>
      <c r="G509" s="1">
        <f>VLOOKUP(D509, Winter!$A$1:$E$25, 2)</f>
        <v>308.82074789439099</v>
      </c>
      <c r="H509" s="1">
        <f>VLOOKUP(D509, Winter!$A$1:$E$25, 3)</f>
        <v>281.81818181818198</v>
      </c>
      <c r="I509" s="1">
        <f>VLOOKUP(D509, Winter!$A$1:$E$25, 5)</f>
        <v>285.04672897196201</v>
      </c>
      <c r="J509" s="1">
        <f t="shared" si="43"/>
        <v>288.44145274253515</v>
      </c>
      <c r="K509" s="47">
        <f t="shared" si="44"/>
        <v>5.3961695834197361</v>
      </c>
      <c r="L509" s="48">
        <f>Solar!K526/1000*Variables!$B$3</f>
        <v>0</v>
      </c>
      <c r="M509" s="1">
        <f>IF(E509=1, VLOOKUP(D509, Sheet1!$E$2:$G$26, 2), Sheet1!$G$3)</f>
        <v>0.18618000000000001</v>
      </c>
      <c r="N509" s="1">
        <f>'Electricity Rates'!$J$3</f>
        <v>0.19270000000000001</v>
      </c>
      <c r="O509" s="145">
        <f>L509-K509</f>
        <v>-5.3961695834197361</v>
      </c>
      <c r="P509">
        <f t="shared" si="45"/>
        <v>1.0398418787249832</v>
      </c>
      <c r="Q509">
        <f>IF(O509&gt;0, IF(Q508+O509*Variables!$B$5&lt;Variables!$B$4, Q508+O509*Variables!$B$5, Variables!$B$4), IF(Q508&gt;-O509, Q508+O509/Variables!$B$5, 0))</f>
        <v>39.267098469810932</v>
      </c>
      <c r="R509">
        <f>IF(O509&gt;0, 0, IF(Q508&gt;-O509, 0, -O509 - Q508*Variables!$B$5))</f>
        <v>0</v>
      </c>
      <c r="S509">
        <f t="shared" si="46"/>
        <v>0</v>
      </c>
      <c r="T509">
        <f t="shared" si="47"/>
        <v>0</v>
      </c>
    </row>
    <row r="510" spans="1:20" x14ac:dyDescent="0.3">
      <c r="A510" s="3">
        <f t="shared" si="42"/>
        <v>43122</v>
      </c>
      <c r="B510">
        <v>1</v>
      </c>
      <c r="C510">
        <v>22</v>
      </c>
      <c r="D510">
        <v>5</v>
      </c>
      <c r="E510">
        <v>1</v>
      </c>
      <c r="F510" s="1">
        <f>VLOOKUP(A510,Weather!$A$1:$E$366, 5)</f>
        <v>0.24528301886792411</v>
      </c>
      <c r="G510" s="1">
        <f>VLOOKUP(D510, Winter!$A$1:$E$25, 2)</f>
        <v>308.63160471300301</v>
      </c>
      <c r="H510" s="1">
        <f>VLOOKUP(D510, Winter!$A$1:$E$25, 3)</f>
        <v>300</v>
      </c>
      <c r="I510" s="1">
        <f>VLOOKUP(D510, Winter!$A$1:$E$25, 5)</f>
        <v>303.73831775700899</v>
      </c>
      <c r="J510" s="1">
        <f t="shared" si="43"/>
        <v>302.11718606168</v>
      </c>
      <c r="K510" s="47">
        <f t="shared" si="44"/>
        <v>5.6520155288137248</v>
      </c>
      <c r="L510" s="48">
        <f>Solar!K527/1000*Variables!$B$3</f>
        <v>0</v>
      </c>
      <c r="M510" s="1">
        <f>IF(E510=1, VLOOKUP(D510, Sheet1!$E$2:$G$26, 2), Sheet1!$G$3)</f>
        <v>0.18618000000000001</v>
      </c>
      <c r="N510" s="1">
        <f>'Electricity Rates'!$J$3</f>
        <v>0.19270000000000001</v>
      </c>
      <c r="O510" s="145">
        <f>L510-K510</f>
        <v>-5.6520155288137248</v>
      </c>
      <c r="P510">
        <f t="shared" si="45"/>
        <v>1.0891433924024048</v>
      </c>
      <c r="Q510">
        <f>IF(O510&gt;0, IF(Q509+O510*Variables!$B$5&lt;Variables!$B$4, Q509+O510*Variables!$B$5, Variables!$B$4), IF(Q509&gt;-O510, Q509+O510/Variables!$B$5, 0))</f>
        <v>33.254315992349525</v>
      </c>
      <c r="R510">
        <f>IF(O510&gt;0, 0, IF(Q509&gt;-O510, 0, -O510 - Q509*Variables!$B$5))</f>
        <v>0</v>
      </c>
      <c r="S510">
        <f t="shared" si="46"/>
        <v>0</v>
      </c>
      <c r="T510">
        <f t="shared" si="47"/>
        <v>0</v>
      </c>
    </row>
    <row r="511" spans="1:20" x14ac:dyDescent="0.3">
      <c r="A511" s="3">
        <f t="shared" si="42"/>
        <v>43122</v>
      </c>
      <c r="B511">
        <v>1</v>
      </c>
      <c r="C511">
        <v>22</v>
      </c>
      <c r="D511">
        <v>6</v>
      </c>
      <c r="E511">
        <v>1</v>
      </c>
      <c r="F511" s="1">
        <f>VLOOKUP(A511,Weather!$A$1:$E$366, 5)</f>
        <v>0.24528301886792411</v>
      </c>
      <c r="G511" s="1">
        <f>VLOOKUP(D511, Winter!$A$1:$E$25, 2)</f>
        <v>331.81818181818198</v>
      </c>
      <c r="H511" s="1">
        <f>VLOOKUP(D511, Winter!$A$1:$E$25, 3)</f>
        <v>317.955250948497</v>
      </c>
      <c r="I511" s="1">
        <f>VLOOKUP(D511, Winter!$A$1:$E$25, 5)</f>
        <v>322.42990654205602</v>
      </c>
      <c r="J511" s="1">
        <f t="shared" si="43"/>
        <v>321.35559248257067</v>
      </c>
      <c r="K511" s="47">
        <f t="shared" si="44"/>
        <v>6.0119280953841816</v>
      </c>
      <c r="L511" s="48">
        <f>Solar!K528/1000*Variables!$B$3</f>
        <v>0</v>
      </c>
      <c r="M511" s="1">
        <f>IF(E511=1, VLOOKUP(D511, Sheet1!$E$2:$G$26, 2), Sheet1!$G$3)</f>
        <v>0.18618000000000001</v>
      </c>
      <c r="N511" s="1">
        <f>'Electricity Rates'!$J$3</f>
        <v>0.19270000000000001</v>
      </c>
      <c r="O511" s="145">
        <f>L511-K511</f>
        <v>-6.0119280953841816</v>
      </c>
      <c r="P511">
        <f t="shared" si="45"/>
        <v>1.1584985439805318</v>
      </c>
      <c r="Q511">
        <f>IF(O511&gt;0, IF(Q510+O511*Variables!$B$5&lt;Variables!$B$4, Q510+O511*Variables!$B$5, Variables!$B$4), IF(Q510&gt;-O511, Q510+O511/Variables!$B$5, 0))</f>
        <v>26.858647805770609</v>
      </c>
      <c r="R511">
        <f>IF(O511&gt;0, 0, IF(Q510&gt;-O511, 0, -O511 - Q510*Variables!$B$5))</f>
        <v>0</v>
      </c>
      <c r="S511">
        <f t="shared" si="46"/>
        <v>0</v>
      </c>
      <c r="T511">
        <f t="shared" si="47"/>
        <v>0</v>
      </c>
    </row>
    <row r="512" spans="1:20" x14ac:dyDescent="0.3">
      <c r="A512" s="3">
        <f t="shared" si="42"/>
        <v>43122</v>
      </c>
      <c r="B512">
        <v>1</v>
      </c>
      <c r="C512">
        <v>22</v>
      </c>
      <c r="D512">
        <v>7</v>
      </c>
      <c r="E512">
        <v>1</v>
      </c>
      <c r="F512" s="1">
        <f>VLOOKUP(A512,Weather!$A$1:$E$366, 5)</f>
        <v>0.24528301886792411</v>
      </c>
      <c r="G512" s="1">
        <f>VLOOKUP(D512, Winter!$A$1:$E$25, 2)</f>
        <v>445.45454545454498</v>
      </c>
      <c r="H512" s="1">
        <f>VLOOKUP(D512, Winter!$A$1:$E$25, 3)</f>
        <v>393.94630558862502</v>
      </c>
      <c r="I512" s="1">
        <f>VLOOKUP(D512, Winter!$A$1:$E$25, 5)</f>
        <v>313.08411214953298</v>
      </c>
      <c r="J512" s="1">
        <f t="shared" si="43"/>
        <v>406.58040215951104</v>
      </c>
      <c r="K512" s="47">
        <f t="shared" si="44"/>
        <v>7.6063158692591823</v>
      </c>
      <c r="L512" s="48">
        <f>Solar!K529/1000*Variables!$B$3</f>
        <v>0</v>
      </c>
      <c r="M512" s="1">
        <f>IF(E512=1, VLOOKUP(D512, Sheet1!$E$2:$G$26, 2), Sheet1!$G$3)</f>
        <v>0.18618000000000001</v>
      </c>
      <c r="N512" s="1">
        <f>'Electricity Rates'!$J$3</f>
        <v>0.19270000000000001</v>
      </c>
      <c r="O512" s="145">
        <f>L512-K512</f>
        <v>-7.6063158692591823</v>
      </c>
      <c r="P512">
        <f t="shared" si="45"/>
        <v>1.4657370680062445</v>
      </c>
      <c r="Q512">
        <f>IF(O512&gt;0, IF(Q511+O512*Variables!$B$5&lt;Variables!$B$4, Q511+O512*Variables!$B$5, Variables!$B$4), IF(Q511&gt;-O512, Q511+O512/Variables!$B$5, 0))</f>
        <v>18.766822412941693</v>
      </c>
      <c r="R512">
        <f>IF(O512&gt;0, 0, IF(Q511&gt;-O512, 0, -O512 - Q511*Variables!$B$5))</f>
        <v>0</v>
      </c>
      <c r="S512">
        <f t="shared" si="46"/>
        <v>0</v>
      </c>
      <c r="T512">
        <f t="shared" si="47"/>
        <v>0</v>
      </c>
    </row>
    <row r="513" spans="1:20" x14ac:dyDescent="0.3">
      <c r="A513" s="3">
        <f t="shared" si="42"/>
        <v>43122</v>
      </c>
      <c r="B513">
        <v>1</v>
      </c>
      <c r="C513">
        <v>22</v>
      </c>
      <c r="D513">
        <v>8</v>
      </c>
      <c r="E513">
        <v>1</v>
      </c>
      <c r="F513" s="1">
        <f>VLOOKUP(A513,Weather!$A$1:$E$366, 5)</f>
        <v>0.24528301886792411</v>
      </c>
      <c r="G513" s="1">
        <f>VLOOKUP(D513, Winter!$A$1:$E$25, 2)</f>
        <v>654.54545454545405</v>
      </c>
      <c r="H513" s="1">
        <f>VLOOKUP(D513, Winter!$A$1:$E$25, 3)</f>
        <v>498.50910668787998</v>
      </c>
      <c r="I513" s="1">
        <f>VLOOKUP(D513, Winter!$A$1:$E$25, 5)</f>
        <v>294.39252336448601</v>
      </c>
      <c r="J513" s="1">
        <f t="shared" si="43"/>
        <v>536.78217314351127</v>
      </c>
      <c r="K513" s="47">
        <f t="shared" si="44"/>
        <v>10.042133708931422</v>
      </c>
      <c r="L513" s="48">
        <f>Solar!K530/1000*Variables!$B$3</f>
        <v>0.24310000000000001</v>
      </c>
      <c r="M513" s="1">
        <f>IF(E513=1, VLOOKUP(D513, Sheet1!$E$2:$G$26, 2), Sheet1!$G$3)</f>
        <v>0.18618000000000001</v>
      </c>
      <c r="N513" s="1">
        <f>'Electricity Rates'!$J$3</f>
        <v>0.19270000000000001</v>
      </c>
      <c r="O513" s="145">
        <f>L513-K513</f>
        <v>-9.7990337089314217</v>
      </c>
      <c r="P513">
        <f t="shared" si="45"/>
        <v>1.9351191657110851</v>
      </c>
      <c r="Q513">
        <f>IF(O513&gt;0, IF(Q512+O513*Variables!$B$5&lt;Variables!$B$4, Q512+O513*Variables!$B$5, Variables!$B$4), IF(Q512&gt;-O513, Q512+O513/Variables!$B$5, 0))</f>
        <v>8.3423184672699673</v>
      </c>
      <c r="R513">
        <f>IF(O513&gt;0, 0, IF(Q512&gt;-O513, 0, -O513 - Q512*Variables!$B$5))</f>
        <v>0</v>
      </c>
      <c r="S513">
        <f t="shared" si="46"/>
        <v>0</v>
      </c>
      <c r="T513">
        <f t="shared" si="47"/>
        <v>0</v>
      </c>
    </row>
    <row r="514" spans="1:20" x14ac:dyDescent="0.3">
      <c r="A514" s="3">
        <f t="shared" si="42"/>
        <v>43122</v>
      </c>
      <c r="B514">
        <v>1</v>
      </c>
      <c r="C514">
        <v>22</v>
      </c>
      <c r="D514">
        <v>9</v>
      </c>
      <c r="E514">
        <v>1</v>
      </c>
      <c r="F514" s="1">
        <f>VLOOKUP(A514,Weather!$A$1:$E$366, 5)</f>
        <v>0.24528301886792411</v>
      </c>
      <c r="G514" s="1">
        <f>VLOOKUP(D514, Winter!$A$1:$E$25, 2)</f>
        <v>801.59817351598099</v>
      </c>
      <c r="H514" s="1">
        <f>VLOOKUP(D514, Winter!$A$1:$E$25, 3)</f>
        <v>564.97068280688404</v>
      </c>
      <c r="I514" s="1">
        <f>VLOOKUP(D514, Winter!$A$1:$E$25, 5)</f>
        <v>313.08411214953298</v>
      </c>
      <c r="J514" s="1">
        <f t="shared" si="43"/>
        <v>623.01138807515304</v>
      </c>
      <c r="K514" s="47">
        <f t="shared" si="44"/>
        <v>11.655311920287973</v>
      </c>
      <c r="L514" s="48">
        <f>Solar!K531/1000*Variables!$B$3</f>
        <v>4.9991000000000003</v>
      </c>
      <c r="M514" s="1">
        <f>IF(E514=1, VLOOKUP(D514, Sheet1!$E$2:$G$26, 2), Sheet1!$G$3)</f>
        <v>0.20441999999999999</v>
      </c>
      <c r="N514" s="1">
        <f>'Electricity Rates'!$J$3</f>
        <v>0.19270000000000001</v>
      </c>
      <c r="O514" s="145">
        <f>L514-K514</f>
        <v>-6.6562119202879728</v>
      </c>
      <c r="P514">
        <f t="shared" si="45"/>
        <v>2.2459786070394925</v>
      </c>
      <c r="Q514">
        <f>IF(O514&gt;0, IF(Q513+O514*Variables!$B$5&lt;Variables!$B$4, Q513+O514*Variables!$B$5, Variables!$B$4), IF(Q513&gt;-O514, Q513+O514/Variables!$B$5, 0))</f>
        <v>1.261241956325315</v>
      </c>
      <c r="R514">
        <f>IF(O514&gt;0, 0, IF(Q513&gt;-O514, 0, -O514 - Q513*Variables!$B$5))</f>
        <v>0</v>
      </c>
      <c r="S514">
        <f t="shared" si="46"/>
        <v>0</v>
      </c>
      <c r="T514">
        <f t="shared" si="47"/>
        <v>0</v>
      </c>
    </row>
    <row r="515" spans="1:20" x14ac:dyDescent="0.3">
      <c r="A515" s="3">
        <f t="shared" ref="A515:A578" si="48">DATE(2018, B515, C515)</f>
        <v>43122</v>
      </c>
      <c r="B515">
        <v>1</v>
      </c>
      <c r="C515">
        <v>22</v>
      </c>
      <c r="D515">
        <v>10</v>
      </c>
      <c r="E515">
        <v>1</v>
      </c>
      <c r="F515" s="1">
        <f>VLOOKUP(A515,Weather!$A$1:$E$366, 5)</f>
        <v>0.24528301886792411</v>
      </c>
      <c r="G515" s="1">
        <f>VLOOKUP(D515, Winter!$A$1:$E$25, 2)</f>
        <v>929.05770029057601</v>
      </c>
      <c r="H515" s="1">
        <f>VLOOKUP(D515, Winter!$A$1:$E$25, 3)</f>
        <v>583.82380756350199</v>
      </c>
      <c r="I515" s="1">
        <f>VLOOKUP(D515, Winter!$A$1:$E$25, 5)</f>
        <v>331.77570093457899</v>
      </c>
      <c r="J515" s="1">
        <f t="shared" ref="J515:J578" si="49">IF(E515=0, I515, H515 + (G515-H515)*F515)</f>
        <v>668.50381898712374</v>
      </c>
      <c r="K515" s="47">
        <f t="shared" ref="K515:K578" si="50">J515*1000/53453</f>
        <v>12.506385403758888</v>
      </c>
      <c r="L515" s="48">
        <f>Solar!K532/1000*Variables!$B$3</f>
        <v>6.5469499999999998</v>
      </c>
      <c r="M515" s="1">
        <f>IF(E515=1, VLOOKUP(D515, Sheet1!$E$2:$G$26, 2), Sheet1!$G$3)</f>
        <v>0.20441999999999999</v>
      </c>
      <c r="N515" s="1">
        <f>'Electricity Rates'!$J$3</f>
        <v>0.19270000000000001</v>
      </c>
      <c r="O515" s="145">
        <f>L515-K515</f>
        <v>-5.9594354037588877</v>
      </c>
      <c r="P515">
        <f t="shared" ref="P515:P578" si="51">N515*K515</f>
        <v>2.4099804673043379</v>
      </c>
      <c r="Q515">
        <f>IF(O515&gt;0, IF(Q514+O515*Variables!$B$5&lt;Variables!$B$4, Q514+O515*Variables!$B$5, Variables!$B$4), IF(Q514&gt;-O515, Q514+O515/Variables!$B$5, 0))</f>
        <v>0</v>
      </c>
      <c r="R515">
        <f>IF(O515&gt;0, 0, IF(Q514&gt;-O515, 0, -O515 - Q514*Variables!$B$5))</f>
        <v>4.7738679648130917</v>
      </c>
      <c r="S515">
        <f t="shared" ref="S515:S578" si="52">R515*M515</f>
        <v>0.97587408936709219</v>
      </c>
      <c r="T515">
        <f t="shared" ref="T515:T578" si="53">IF(AND(R515&gt;0, M515&gt;0.3), 1, 0)</f>
        <v>0</v>
      </c>
    </row>
    <row r="516" spans="1:20" x14ac:dyDescent="0.3">
      <c r="A516" s="3">
        <f t="shared" si="48"/>
        <v>43122</v>
      </c>
      <c r="B516">
        <v>1</v>
      </c>
      <c r="C516">
        <v>22</v>
      </c>
      <c r="D516">
        <v>11</v>
      </c>
      <c r="E516">
        <v>1</v>
      </c>
      <c r="F516" s="1">
        <f>VLOOKUP(A516,Weather!$A$1:$E$366, 5)</f>
        <v>0.24528301886792411</v>
      </c>
      <c r="G516" s="1">
        <f>VLOOKUP(D516, Winter!$A$1:$E$25, 2)</f>
        <v>1001.98733914487</v>
      </c>
      <c r="H516" s="1">
        <f>VLOOKUP(D516, Winter!$A$1:$E$25, 3)</f>
        <v>602.66024321587895</v>
      </c>
      <c r="I516" s="1">
        <f>VLOOKUP(D516, Winter!$A$1:$E$25, 5)</f>
        <v>331.77570093457899</v>
      </c>
      <c r="J516" s="1">
        <f t="shared" si="49"/>
        <v>700.60839882110304</v>
      </c>
      <c r="K516" s="47">
        <f t="shared" si="50"/>
        <v>13.106998649675473</v>
      </c>
      <c r="L516" s="48">
        <f>Solar!K533/1000*Variables!$B$3</f>
        <v>6.4218999999999999</v>
      </c>
      <c r="M516" s="1">
        <f>IF(E516=1, VLOOKUP(D516, Sheet1!$E$2:$G$26, 2), Sheet1!$G$3)</f>
        <v>0.20441999999999999</v>
      </c>
      <c r="N516" s="1">
        <f>'Electricity Rates'!$J$3</f>
        <v>0.19270000000000001</v>
      </c>
      <c r="O516" s="145">
        <f>L516-K516</f>
        <v>-6.6850986496754734</v>
      </c>
      <c r="P516">
        <f t="shared" si="51"/>
        <v>2.5257186397924638</v>
      </c>
      <c r="Q516">
        <f>IF(O516&gt;0, IF(Q515+O516*Variables!$B$5&lt;Variables!$B$4, Q515+O516*Variables!$B$5, Variables!$B$4), IF(Q515&gt;-O516, Q515+O516/Variables!$B$5, 0))</f>
        <v>0</v>
      </c>
      <c r="R516">
        <f>IF(O516&gt;0, 0, IF(Q515&gt;-O516, 0, -O516 - Q515*Variables!$B$5))</f>
        <v>6.6850986496754734</v>
      </c>
      <c r="S516">
        <f t="shared" si="52"/>
        <v>1.3665678659666602</v>
      </c>
      <c r="T516">
        <f t="shared" si="53"/>
        <v>0</v>
      </c>
    </row>
    <row r="517" spans="1:20" x14ac:dyDescent="0.3">
      <c r="A517" s="3">
        <f t="shared" si="48"/>
        <v>43122</v>
      </c>
      <c r="B517">
        <v>1</v>
      </c>
      <c r="C517">
        <v>22</v>
      </c>
      <c r="D517">
        <v>12</v>
      </c>
      <c r="E517">
        <v>1</v>
      </c>
      <c r="F517" s="1">
        <f>VLOOKUP(A517,Weather!$A$1:$E$366, 5)</f>
        <v>0.24528301886792411</v>
      </c>
      <c r="G517" s="1">
        <f>VLOOKUP(D517, Winter!$A$1:$E$25, 2)</f>
        <v>1020.36633457866</v>
      </c>
      <c r="H517" s="1">
        <f>VLOOKUP(D517, Winter!$A$1:$E$25, 3)</f>
        <v>602.46553699974402</v>
      </c>
      <c r="I517" s="1">
        <f>VLOOKUP(D517, Winter!$A$1:$E$25, 5)</f>
        <v>327.10280373831802</v>
      </c>
      <c r="J517" s="1">
        <f t="shared" si="49"/>
        <v>704.96950621721385</v>
      </c>
      <c r="K517" s="47">
        <f t="shared" si="50"/>
        <v>13.188586350947819</v>
      </c>
      <c r="L517" s="48">
        <f>Solar!K534/1000*Variables!$B$3</f>
        <v>23.75215</v>
      </c>
      <c r="M517" s="1">
        <f>IF(E517=1, VLOOKUP(D517, Sheet1!$E$2:$G$26, 2), Sheet1!$G$3)</f>
        <v>0.20441999999999999</v>
      </c>
      <c r="N517" s="1">
        <f>'Electricity Rates'!$J$3</f>
        <v>0.19270000000000001</v>
      </c>
      <c r="O517" s="145">
        <f>L517-K517</f>
        <v>10.563563649052181</v>
      </c>
      <c r="P517">
        <f t="shared" si="51"/>
        <v>2.5414405898276451</v>
      </c>
      <c r="Q517">
        <f>IF(O517&gt;0, IF(Q516+O517*Variables!$B$5&lt;Variables!$B$4, Q516+O517*Variables!$B$5, Variables!$B$4), IF(Q516&gt;-O517, Q516+O517/Variables!$B$5, 0))</f>
        <v>9.9297498301090492</v>
      </c>
      <c r="R517">
        <f>IF(O517&gt;0, 0, IF(Q516&gt;-O517, 0, -O517 - Q516*Variables!$B$5))</f>
        <v>0</v>
      </c>
      <c r="S517">
        <f t="shared" si="52"/>
        <v>0</v>
      </c>
      <c r="T517">
        <f t="shared" si="53"/>
        <v>0</v>
      </c>
    </row>
    <row r="518" spans="1:20" x14ac:dyDescent="0.3">
      <c r="A518" s="3">
        <f t="shared" si="48"/>
        <v>43122</v>
      </c>
      <c r="B518">
        <v>1</v>
      </c>
      <c r="C518">
        <v>22</v>
      </c>
      <c r="D518">
        <v>13</v>
      </c>
      <c r="E518">
        <v>1</v>
      </c>
      <c r="F518" s="1">
        <f>VLOOKUP(A518,Weather!$A$1:$E$366, 5)</f>
        <v>0.24528301886792411</v>
      </c>
      <c r="G518" s="1">
        <f>VLOOKUP(D518, Winter!$A$1:$E$25, 2)</f>
        <v>1065.99730178497</v>
      </c>
      <c r="H518" s="1">
        <f>VLOOKUP(D518, Winter!$A$1:$E$25, 3)</f>
        <v>611.78362020049099</v>
      </c>
      <c r="I518" s="1">
        <f>VLOOKUP(D518, Winter!$A$1:$E$25, 5)</f>
        <v>322.42990654205602</v>
      </c>
      <c r="J518" s="1">
        <f t="shared" si="49"/>
        <v>723.19452323064604</v>
      </c>
      <c r="K518" s="47">
        <f t="shared" si="50"/>
        <v>13.529540404292481</v>
      </c>
      <c r="L518" s="48">
        <f>Solar!K535/1000*Variables!$B$3</f>
        <v>17.178149999999999</v>
      </c>
      <c r="M518" s="1">
        <f>IF(E518=1, VLOOKUP(D518, Sheet1!$E$2:$G$26, 2), Sheet1!$G$3)</f>
        <v>0.20441999999999999</v>
      </c>
      <c r="N518" s="1">
        <f>'Electricity Rates'!$J$3</f>
        <v>0.19270000000000001</v>
      </c>
      <c r="O518" s="145">
        <f>L518-K518</f>
        <v>3.6486095957075175</v>
      </c>
      <c r="P518">
        <f t="shared" si="51"/>
        <v>2.6071424359071611</v>
      </c>
      <c r="Q518">
        <f>IF(O518&gt;0, IF(Q517+O518*Variables!$B$5&lt;Variables!$B$4, Q517+O518*Variables!$B$5, Variables!$B$4), IF(Q517&gt;-O518, Q517+O518/Variables!$B$5, 0))</f>
        <v>13.359442850074116</v>
      </c>
      <c r="R518">
        <f>IF(O518&gt;0, 0, IF(Q517&gt;-O518, 0, -O518 - Q517*Variables!$B$5))</f>
        <v>0</v>
      </c>
      <c r="S518">
        <f t="shared" si="52"/>
        <v>0</v>
      </c>
      <c r="T518">
        <f t="shared" si="53"/>
        <v>0</v>
      </c>
    </row>
    <row r="519" spans="1:20" x14ac:dyDescent="0.3">
      <c r="A519" s="3">
        <f t="shared" si="48"/>
        <v>43122</v>
      </c>
      <c r="B519">
        <v>1</v>
      </c>
      <c r="C519">
        <v>22</v>
      </c>
      <c r="D519">
        <v>14</v>
      </c>
      <c r="E519">
        <v>1</v>
      </c>
      <c r="F519" s="1">
        <f>VLOOKUP(A519,Weather!$A$1:$E$366, 5)</f>
        <v>0.24528301886792411</v>
      </c>
      <c r="G519" s="1">
        <f>VLOOKUP(D519, Winter!$A$1:$E$25, 2)</f>
        <v>1084.3762972187601</v>
      </c>
      <c r="H519" s="1">
        <f>VLOOKUP(D519, Winter!$A$1:$E$25, 3)</f>
        <v>611.59447701910301</v>
      </c>
      <c r="I519" s="1">
        <f>VLOOKUP(D519, Winter!$A$1:$E$25, 5)</f>
        <v>303.73831775700899</v>
      </c>
      <c r="J519" s="1">
        <f t="shared" si="49"/>
        <v>727.55982914354695</v>
      </c>
      <c r="K519" s="47">
        <f t="shared" si="50"/>
        <v>13.611206651517165</v>
      </c>
      <c r="L519" s="48">
        <f>Solar!K536/1000*Variables!$B$3</f>
        <v>15.453949999999999</v>
      </c>
      <c r="M519" s="1">
        <f>IF(E519=1, VLOOKUP(D519, Sheet1!$E$2:$G$26, 2), Sheet1!$G$3)</f>
        <v>0.20441999999999999</v>
      </c>
      <c r="N519" s="1">
        <f>'Electricity Rates'!$J$3</f>
        <v>0.19270000000000001</v>
      </c>
      <c r="O519" s="145">
        <f>L519-K519</f>
        <v>1.8427433484828342</v>
      </c>
      <c r="P519">
        <f t="shared" si="51"/>
        <v>2.6228795217473579</v>
      </c>
      <c r="Q519">
        <f>IF(O519&gt;0, IF(Q518+O519*Variables!$B$5&lt;Variables!$B$4, Q518+O519*Variables!$B$5, Variables!$B$4), IF(Q518&gt;-O519, Q518+O519/Variables!$B$5, 0))</f>
        <v>15.091621597647979</v>
      </c>
      <c r="R519">
        <f>IF(O519&gt;0, 0, IF(Q518&gt;-O519, 0, -O519 - Q518*Variables!$B$5))</f>
        <v>0</v>
      </c>
      <c r="S519">
        <f t="shared" si="52"/>
        <v>0</v>
      </c>
      <c r="T519">
        <f t="shared" si="53"/>
        <v>0</v>
      </c>
    </row>
    <row r="520" spans="1:20" x14ac:dyDescent="0.3">
      <c r="A520" s="3">
        <f t="shared" si="48"/>
        <v>43122</v>
      </c>
      <c r="B520">
        <v>1</v>
      </c>
      <c r="C520">
        <v>22</v>
      </c>
      <c r="D520">
        <v>15</v>
      </c>
      <c r="E520">
        <v>1</v>
      </c>
      <c r="F520" s="1">
        <f>VLOOKUP(A520,Weather!$A$1:$E$366, 5)</f>
        <v>0.24528301886792411</v>
      </c>
      <c r="G520" s="1">
        <f>VLOOKUP(D520, Winter!$A$1:$E$25, 2)</f>
        <v>1093.6540058115399</v>
      </c>
      <c r="H520" s="1">
        <f>VLOOKUP(D520, Winter!$A$1:$E$25, 3)</f>
        <v>601.87029228184497</v>
      </c>
      <c r="I520" s="1">
        <f>VLOOKUP(D520, Winter!$A$1:$E$25, 5)</f>
        <v>271.02803738317698</v>
      </c>
      <c r="J520" s="1">
        <f t="shared" si="49"/>
        <v>722.49648616648687</v>
      </c>
      <c r="K520" s="47">
        <f t="shared" si="50"/>
        <v>13.516481510233044</v>
      </c>
      <c r="L520" s="48">
        <f>Solar!K537/1000*Variables!$B$3</f>
        <v>15.600349999999999</v>
      </c>
      <c r="M520" s="1">
        <f>IF(E520=1, VLOOKUP(D520, Sheet1!$E$2:$G$26, 2), Sheet1!$G$3)</f>
        <v>0.20441999999999999</v>
      </c>
      <c r="N520" s="1">
        <f>'Electricity Rates'!$J$3</f>
        <v>0.19270000000000001</v>
      </c>
      <c r="O520" s="145">
        <f>L520-K520</f>
        <v>2.0838684897669548</v>
      </c>
      <c r="P520">
        <f t="shared" si="51"/>
        <v>2.6046259870219077</v>
      </c>
      <c r="Q520">
        <f>IF(O520&gt;0, IF(Q519+O520*Variables!$B$5&lt;Variables!$B$4, Q519+O520*Variables!$B$5, Variables!$B$4), IF(Q519&gt;-O520, Q519+O520/Variables!$B$5, 0))</f>
        <v>17.050457978028916</v>
      </c>
      <c r="R520">
        <f>IF(O520&gt;0, 0, IF(Q519&gt;-O520, 0, -O520 - Q519*Variables!$B$5))</f>
        <v>0</v>
      </c>
      <c r="S520">
        <f t="shared" si="52"/>
        <v>0</v>
      </c>
      <c r="T520">
        <f t="shared" si="53"/>
        <v>0</v>
      </c>
    </row>
    <row r="521" spans="1:20" x14ac:dyDescent="0.3">
      <c r="A521" s="3">
        <f t="shared" si="48"/>
        <v>43122</v>
      </c>
      <c r="B521">
        <v>1</v>
      </c>
      <c r="C521">
        <v>22</v>
      </c>
      <c r="D521">
        <v>16</v>
      </c>
      <c r="E521">
        <v>1</v>
      </c>
      <c r="F521" s="1">
        <f>VLOOKUP(A521,Weather!$A$1:$E$366, 5)</f>
        <v>0.24528301886792411</v>
      </c>
      <c r="G521" s="1">
        <f>VLOOKUP(D521, Winter!$A$1:$E$25, 2)</f>
        <v>1039.2953507679499</v>
      </c>
      <c r="H521" s="1">
        <f>VLOOKUP(D521, Winter!$A$1:$E$25, 3)</f>
        <v>558.82352941176396</v>
      </c>
      <c r="I521" s="1">
        <f>VLOOKUP(D521, Winter!$A$1:$E$25, 5)</f>
        <v>252.336448598131</v>
      </c>
      <c r="J521" s="1">
        <f t="shared" si="49"/>
        <v>676.67510823497923</v>
      </c>
      <c r="K521" s="47">
        <f t="shared" si="50"/>
        <v>12.659254078068194</v>
      </c>
      <c r="L521" s="48">
        <f>Solar!K538/1000*Variables!$B$3</f>
        <v>10.29425</v>
      </c>
      <c r="M521" s="1">
        <f>IF(E521=1, VLOOKUP(D521, Sheet1!$E$2:$G$26, 2), Sheet1!$G$3)</f>
        <v>0.20441999999999999</v>
      </c>
      <c r="N521" s="1">
        <f>'Electricity Rates'!$J$3</f>
        <v>0.19270000000000001</v>
      </c>
      <c r="O521" s="145">
        <f>L521-K521</f>
        <v>-2.3650040780681945</v>
      </c>
      <c r="P521">
        <f t="shared" si="51"/>
        <v>2.4394382608437413</v>
      </c>
      <c r="Q521">
        <f>IF(O521&gt;0, IF(Q520+O521*Variables!$B$5&lt;Variables!$B$4, Q520+O521*Variables!$B$5, Variables!$B$4), IF(Q520&gt;-O521, Q520+O521/Variables!$B$5, 0))</f>
        <v>14.534496192849986</v>
      </c>
      <c r="R521">
        <f>IF(O521&gt;0, 0, IF(Q520&gt;-O521, 0, -O521 - Q520*Variables!$B$5))</f>
        <v>0</v>
      </c>
      <c r="S521">
        <f t="shared" si="52"/>
        <v>0</v>
      </c>
      <c r="T521">
        <f t="shared" si="53"/>
        <v>0</v>
      </c>
    </row>
    <row r="522" spans="1:20" x14ac:dyDescent="0.3">
      <c r="A522" s="3">
        <f t="shared" si="48"/>
        <v>43122</v>
      </c>
      <c r="B522">
        <v>1</v>
      </c>
      <c r="C522">
        <v>22</v>
      </c>
      <c r="D522">
        <v>17</v>
      </c>
      <c r="E522">
        <v>1</v>
      </c>
      <c r="F522" s="1">
        <f>VLOOKUP(A522,Weather!$A$1:$E$366, 5)</f>
        <v>0.24528301886792411</v>
      </c>
      <c r="G522" s="1">
        <f>VLOOKUP(D522, Winter!$A$1:$E$25, 2)</f>
        <v>889.47696139476898</v>
      </c>
      <c r="H522" s="1">
        <f>VLOOKUP(D522, Winter!$A$1:$E$25, 3)</f>
        <v>506.24728802056097</v>
      </c>
      <c r="I522" s="1">
        <f>VLOOKUP(D522, Winter!$A$1:$E$25, 5)</f>
        <v>228.971962616822</v>
      </c>
      <c r="J522" s="1">
        <f t="shared" si="49"/>
        <v>600.24701922555528</v>
      </c>
      <c r="K522" s="47">
        <f t="shared" si="50"/>
        <v>11.229435564431467</v>
      </c>
      <c r="L522" s="48">
        <f>Solar!K539/1000*Variables!$B$3</f>
        <v>1.7632999999999999</v>
      </c>
      <c r="M522" s="1">
        <f>IF(E522=1, VLOOKUP(D522, Sheet1!$E$2:$G$26, 2), Sheet1!$G$3)</f>
        <v>0.20441999999999999</v>
      </c>
      <c r="N522" s="1">
        <f>'Electricity Rates'!$J$3</f>
        <v>0.19270000000000001</v>
      </c>
      <c r="O522" s="145">
        <f>L522-K522</f>
        <v>-9.4661355644314682</v>
      </c>
      <c r="P522">
        <f t="shared" si="51"/>
        <v>2.1639122332659437</v>
      </c>
      <c r="Q522">
        <f>IF(O522&gt;0, IF(Q521+O522*Variables!$B$5&lt;Variables!$B$4, Q521+O522*Variables!$B$5, Variables!$B$4), IF(Q521&gt;-O522, Q521+O522/Variables!$B$5, 0))</f>
        <v>4.4641392094122523</v>
      </c>
      <c r="R522">
        <f>IF(O522&gt;0, 0, IF(Q521&gt;-O522, 0, -O522 - Q521*Variables!$B$5))</f>
        <v>0</v>
      </c>
      <c r="S522">
        <f t="shared" si="52"/>
        <v>0</v>
      </c>
      <c r="T522">
        <f t="shared" si="53"/>
        <v>0</v>
      </c>
    </row>
    <row r="523" spans="1:20" x14ac:dyDescent="0.3">
      <c r="A523" s="3">
        <f t="shared" si="48"/>
        <v>43122</v>
      </c>
      <c r="B523">
        <v>1</v>
      </c>
      <c r="C523">
        <v>22</v>
      </c>
      <c r="D523">
        <v>18</v>
      </c>
      <c r="E523">
        <v>1</v>
      </c>
      <c r="F523" s="1">
        <f>VLOOKUP(A523,Weather!$A$1:$E$366, 5)</f>
        <v>0.24528301886792411</v>
      </c>
      <c r="G523" s="1">
        <f>VLOOKUP(D523, Winter!$A$1:$E$25, 2)</f>
        <v>689.67932752179297</v>
      </c>
      <c r="H523" s="1">
        <f>VLOOKUP(D523, Winter!$A$1:$E$25, 3)</f>
        <v>477.48083534529701</v>
      </c>
      <c r="I523" s="1">
        <f>VLOOKUP(D523, Winter!$A$1:$E$25, 5)</f>
        <v>257.009345794392</v>
      </c>
      <c r="J523" s="1">
        <f t="shared" si="49"/>
        <v>529.52952210556953</v>
      </c>
      <c r="K523" s="47">
        <f t="shared" si="50"/>
        <v>9.9064509401823937</v>
      </c>
      <c r="L523" s="48">
        <f>Solar!K540/1000*Variables!$B$3</f>
        <v>0</v>
      </c>
      <c r="M523" s="1">
        <f>IF(E523=1, VLOOKUP(D523, Sheet1!$E$2:$G$26, 2), Sheet1!$G$3)</f>
        <v>0.20441999999999999</v>
      </c>
      <c r="N523" s="1">
        <f>'Electricity Rates'!$J$3</f>
        <v>0.19270000000000001</v>
      </c>
      <c r="O523" s="145">
        <f>L523-K523</f>
        <v>-9.9064509401823937</v>
      </c>
      <c r="P523">
        <f t="shared" si="51"/>
        <v>1.9089730961731473</v>
      </c>
      <c r="Q523">
        <f>IF(O523&gt;0, IF(Q522+O523*Variables!$B$5&lt;Variables!$B$4, Q522+O523*Variables!$B$5, Variables!$B$4), IF(Q522&gt;-O523, Q522+O523/Variables!$B$5, 0))</f>
        <v>0</v>
      </c>
      <c r="R523">
        <f>IF(O523&gt;0, 0, IF(Q522&gt;-O523, 0, -O523 - Q522*Variables!$B$5))</f>
        <v>5.7101600833348769</v>
      </c>
      <c r="S523">
        <f t="shared" si="52"/>
        <v>1.1672709242353154</v>
      </c>
      <c r="T523">
        <f t="shared" si="53"/>
        <v>0</v>
      </c>
    </row>
    <row r="524" spans="1:20" x14ac:dyDescent="0.3">
      <c r="A524" s="3">
        <f t="shared" si="48"/>
        <v>43122</v>
      </c>
      <c r="B524">
        <v>1</v>
      </c>
      <c r="C524">
        <v>22</v>
      </c>
      <c r="D524">
        <v>19</v>
      </c>
      <c r="E524">
        <v>1</v>
      </c>
      <c r="F524" s="1">
        <f>VLOOKUP(A524,Weather!$A$1:$E$366, 5)</f>
        <v>0.24528301886792411</v>
      </c>
      <c r="G524" s="1">
        <f>VLOOKUP(D524, Winter!$A$1:$E$25, 2)</f>
        <v>503.50249066002402</v>
      </c>
      <c r="H524" s="1">
        <f>VLOOKUP(D524, Winter!$A$1:$E$25, 3)</f>
        <v>367.75553800108997</v>
      </c>
      <c r="I524" s="1">
        <f>VLOOKUP(D524, Winter!$A$1:$E$25, 5)</f>
        <v>266.355140186916</v>
      </c>
      <c r="J524" s="1">
        <f t="shared" si="49"/>
        <v>401.05196035139448</v>
      </c>
      <c r="K524" s="47">
        <f t="shared" si="50"/>
        <v>7.5028896479410792</v>
      </c>
      <c r="L524" s="48">
        <f>Solar!K541/1000*Variables!$B$3</f>
        <v>0</v>
      </c>
      <c r="M524" s="1">
        <f>IF(E524=1, VLOOKUP(D524, Sheet1!$E$2:$G$26, 2), Sheet1!$G$3)</f>
        <v>0.20441999999999999</v>
      </c>
      <c r="N524" s="1">
        <f>'Electricity Rates'!$J$3</f>
        <v>0.19270000000000001</v>
      </c>
      <c r="O524" s="145">
        <f>L524-K524</f>
        <v>-7.5028896479410792</v>
      </c>
      <c r="P524">
        <f t="shared" si="51"/>
        <v>1.445806835158246</v>
      </c>
      <c r="Q524">
        <f>IF(O524&gt;0, IF(Q523+O524*Variables!$B$5&lt;Variables!$B$4, Q523+O524*Variables!$B$5, Variables!$B$4), IF(Q523&gt;-O524, Q523+O524/Variables!$B$5, 0))</f>
        <v>0</v>
      </c>
      <c r="R524">
        <f>IF(O524&gt;0, 0, IF(Q523&gt;-O524, 0, -O524 - Q523*Variables!$B$5))</f>
        <v>7.5028896479410792</v>
      </c>
      <c r="S524">
        <f t="shared" si="52"/>
        <v>1.5337407018321154</v>
      </c>
      <c r="T524">
        <f t="shared" si="53"/>
        <v>0</v>
      </c>
    </row>
    <row r="525" spans="1:20" x14ac:dyDescent="0.3">
      <c r="A525" s="3">
        <f t="shared" si="48"/>
        <v>43122</v>
      </c>
      <c r="B525">
        <v>1</v>
      </c>
      <c r="C525">
        <v>22</v>
      </c>
      <c r="D525">
        <v>20</v>
      </c>
      <c r="E525">
        <v>1</v>
      </c>
      <c r="F525" s="1">
        <f>VLOOKUP(A525,Weather!$A$1:$E$366, 5)</f>
        <v>0.24528301886792411</v>
      </c>
      <c r="G525" s="1">
        <f>VLOOKUP(D525, Winter!$A$1:$E$25, 2)</f>
        <v>385.507471980074</v>
      </c>
      <c r="H525" s="1">
        <f>VLOOKUP(D525, Winter!$A$1:$E$25, 3)</f>
        <v>329.45960680470398</v>
      </c>
      <c r="I525" s="1">
        <f>VLOOKUP(D525, Winter!$A$1:$E$25, 5)</f>
        <v>275.70093457943898</v>
      </c>
      <c r="J525" s="1">
        <f t="shared" si="49"/>
        <v>343.20719637602116</v>
      </c>
      <c r="K525" s="47">
        <f t="shared" si="50"/>
        <v>6.4207284226520711</v>
      </c>
      <c r="L525" s="48">
        <f>Solar!K542/1000*Variables!$B$3</f>
        <v>0</v>
      </c>
      <c r="M525" s="1">
        <f>IF(E525=1, VLOOKUP(D525, Sheet1!$E$2:$G$26, 2), Sheet1!$G$3)</f>
        <v>0.20441999999999999</v>
      </c>
      <c r="N525" s="1">
        <f>'Electricity Rates'!$J$3</f>
        <v>0.19270000000000001</v>
      </c>
      <c r="O525" s="145">
        <f>L525-K525</f>
        <v>-6.4207284226520711</v>
      </c>
      <c r="P525">
        <f t="shared" si="51"/>
        <v>1.2372743670450541</v>
      </c>
      <c r="Q525">
        <f>IF(O525&gt;0, IF(Q524+O525*Variables!$B$5&lt;Variables!$B$4, Q524+O525*Variables!$B$5, Variables!$B$4), IF(Q524&gt;-O525, Q524+O525/Variables!$B$5, 0))</f>
        <v>0</v>
      </c>
      <c r="R525">
        <f>IF(O525&gt;0, 0, IF(Q524&gt;-O525, 0, -O525 - Q524*Variables!$B$5))</f>
        <v>6.4207284226520711</v>
      </c>
      <c r="S525">
        <f t="shared" si="52"/>
        <v>1.3125253041585363</v>
      </c>
      <c r="T525">
        <f t="shared" si="53"/>
        <v>0</v>
      </c>
    </row>
    <row r="526" spans="1:20" x14ac:dyDescent="0.3">
      <c r="A526" s="3">
        <f t="shared" si="48"/>
        <v>43122</v>
      </c>
      <c r="B526">
        <v>1</v>
      </c>
      <c r="C526">
        <v>22</v>
      </c>
      <c r="D526">
        <v>21</v>
      </c>
      <c r="E526">
        <v>1</v>
      </c>
      <c r="F526" s="1">
        <f>VLOOKUP(A526,Weather!$A$1:$E$366, 5)</f>
        <v>0.24528301886792411</v>
      </c>
      <c r="G526" s="1">
        <f>VLOOKUP(D526, Winter!$A$1:$E$25, 2)</f>
        <v>340.23972602739599</v>
      </c>
      <c r="H526" s="1">
        <f>VLOOKUP(D526, Winter!$A$1:$E$25, 3)</f>
        <v>286.390591795636</v>
      </c>
      <c r="I526" s="1">
        <f>VLOOKUP(D526, Winter!$A$1:$E$25, 5)</f>
        <v>289.71962616822401</v>
      </c>
      <c r="J526" s="1">
        <f t="shared" si="49"/>
        <v>299.59887000342616</v>
      </c>
      <c r="K526" s="47">
        <f t="shared" si="50"/>
        <v>5.6049028118800841</v>
      </c>
      <c r="L526" s="48">
        <f>Solar!K543/1000*Variables!$B$3</f>
        <v>0</v>
      </c>
      <c r="M526" s="1">
        <f>IF(E526=1, VLOOKUP(D526, Sheet1!$E$2:$G$26, 2), Sheet1!$G$3)</f>
        <v>0.20441999999999999</v>
      </c>
      <c r="N526" s="1">
        <f>'Electricity Rates'!$J$3</f>
        <v>0.19270000000000001</v>
      </c>
      <c r="O526" s="145">
        <f>L526-K526</f>
        <v>-5.6049028118800841</v>
      </c>
      <c r="P526">
        <f t="shared" si="51"/>
        <v>1.0800647718492922</v>
      </c>
      <c r="Q526">
        <f>IF(O526&gt;0, IF(Q525+O526*Variables!$B$5&lt;Variables!$B$4, Q525+O526*Variables!$B$5, Variables!$B$4), IF(Q525&gt;-O526, Q525+O526/Variables!$B$5, 0))</f>
        <v>0</v>
      </c>
      <c r="R526">
        <f>IF(O526&gt;0, 0, IF(Q525&gt;-O526, 0, -O526 - Q525*Variables!$B$5))</f>
        <v>5.6049028118800841</v>
      </c>
      <c r="S526">
        <f t="shared" si="52"/>
        <v>1.1457542328045267</v>
      </c>
      <c r="T526">
        <f t="shared" si="53"/>
        <v>0</v>
      </c>
    </row>
    <row r="527" spans="1:20" x14ac:dyDescent="0.3">
      <c r="A527" s="3">
        <f t="shared" si="48"/>
        <v>43122</v>
      </c>
      <c r="B527">
        <v>1</v>
      </c>
      <c r="C527">
        <v>22</v>
      </c>
      <c r="D527">
        <v>22</v>
      </c>
      <c r="E527">
        <v>1</v>
      </c>
      <c r="F527" s="1">
        <f>VLOOKUP(A527,Weather!$A$1:$E$366, 5)</f>
        <v>0.24528301886792411</v>
      </c>
      <c r="G527" s="1">
        <f>VLOOKUP(D527, Winter!$A$1:$E$25, 2)</f>
        <v>300</v>
      </c>
      <c r="H527" s="1">
        <f>VLOOKUP(D527, Winter!$A$1:$E$25, 3)</f>
        <v>271.915575384683</v>
      </c>
      <c r="I527" s="1">
        <f>VLOOKUP(D527, Winter!$A$1:$E$25, 5)</f>
        <v>285.04672897196201</v>
      </c>
      <c r="J527" s="1">
        <f t="shared" si="49"/>
        <v>278.80420783749656</v>
      </c>
      <c r="K527" s="47">
        <f t="shared" si="50"/>
        <v>5.2158757756813747</v>
      </c>
      <c r="L527" s="48">
        <f>Solar!K544/1000*Variables!$B$3</f>
        <v>0</v>
      </c>
      <c r="M527" s="1">
        <f>IF(E527=1, VLOOKUP(D527, Sheet1!$E$2:$G$26, 2), Sheet1!$G$3)</f>
        <v>0.18618000000000001</v>
      </c>
      <c r="N527" s="1">
        <f>'Electricity Rates'!$J$3</f>
        <v>0.19270000000000001</v>
      </c>
      <c r="O527" s="145">
        <f>L527-K527</f>
        <v>-5.2158757756813747</v>
      </c>
      <c r="P527">
        <f t="shared" si="51"/>
        <v>1.0050992619738011</v>
      </c>
      <c r="Q527">
        <f>IF(O527&gt;0, IF(Q526+O527*Variables!$B$5&lt;Variables!$B$4, Q526+O527*Variables!$B$5, Variables!$B$4), IF(Q526&gt;-O527, Q526+O527/Variables!$B$5, 0))</f>
        <v>0</v>
      </c>
      <c r="R527">
        <f>IF(O527&gt;0, 0, IF(Q526&gt;-O527, 0, -O527 - Q526*Variables!$B$5))</f>
        <v>5.2158757756813747</v>
      </c>
      <c r="S527">
        <f t="shared" si="52"/>
        <v>0.97109175191635844</v>
      </c>
      <c r="T527">
        <f t="shared" si="53"/>
        <v>0</v>
      </c>
    </row>
    <row r="528" spans="1:20" x14ac:dyDescent="0.3">
      <c r="A528" s="3">
        <f t="shared" si="48"/>
        <v>43122</v>
      </c>
      <c r="B528">
        <v>1</v>
      </c>
      <c r="C528">
        <v>22</v>
      </c>
      <c r="D528">
        <v>23</v>
      </c>
      <c r="E528">
        <v>1</v>
      </c>
      <c r="F528" s="1">
        <f>VLOOKUP(A528,Weather!$A$1:$E$366, 5)</f>
        <v>0.24528301886792411</v>
      </c>
      <c r="G528" s="1">
        <f>VLOOKUP(D528, Winter!$A$1:$E$25, 2)</f>
        <v>290.90909090909099</v>
      </c>
      <c r="H528" s="1">
        <f>VLOOKUP(D528, Winter!$A$1:$E$25, 3)</f>
        <v>266.95334839061297</v>
      </c>
      <c r="I528" s="1">
        <f>VLOOKUP(D528, Winter!$A$1:$E$25, 5)</f>
        <v>285.04672897196201</v>
      </c>
      <c r="J528" s="1">
        <f t="shared" si="49"/>
        <v>272.82928523476795</v>
      </c>
      <c r="K528" s="47">
        <f t="shared" si="50"/>
        <v>5.104096780999531</v>
      </c>
      <c r="L528" s="48">
        <f>Solar!K545/1000*Variables!$B$3</f>
        <v>0</v>
      </c>
      <c r="M528" s="1">
        <f>IF(E528=1, VLOOKUP(D528, Sheet1!$E$2:$G$26, 2), Sheet1!$G$3)</f>
        <v>0.18618000000000001</v>
      </c>
      <c r="N528" s="1">
        <f>'Electricity Rates'!$J$3</f>
        <v>0.19270000000000001</v>
      </c>
      <c r="O528" s="145">
        <f>L528-K528</f>
        <v>-5.104096780999531</v>
      </c>
      <c r="P528">
        <f t="shared" si="51"/>
        <v>0.98355944969860964</v>
      </c>
      <c r="Q528">
        <f>IF(O528&gt;0, IF(Q527+O528*Variables!$B$5&lt;Variables!$B$4, Q527+O528*Variables!$B$5, Variables!$B$4), IF(Q527&gt;-O528, Q527+O528/Variables!$B$5, 0))</f>
        <v>0</v>
      </c>
      <c r="R528">
        <f>IF(O528&gt;0, 0, IF(Q527&gt;-O528, 0, -O528 - Q527*Variables!$B$5))</f>
        <v>5.104096780999531</v>
      </c>
      <c r="S528">
        <f t="shared" si="52"/>
        <v>0.95028073868649277</v>
      </c>
      <c r="T528">
        <f t="shared" si="53"/>
        <v>0</v>
      </c>
    </row>
    <row r="529" spans="1:20" x14ac:dyDescent="0.3">
      <c r="A529" s="3">
        <f t="shared" si="48"/>
        <v>43122</v>
      </c>
      <c r="B529">
        <v>1</v>
      </c>
      <c r="C529">
        <v>22</v>
      </c>
      <c r="D529">
        <v>24</v>
      </c>
      <c r="E529">
        <v>1</v>
      </c>
      <c r="F529" s="1">
        <f>VLOOKUP(A529,Weather!$A$1:$E$366, 5)</f>
        <v>0.24528301886792411</v>
      </c>
      <c r="G529" s="1">
        <f>VLOOKUP(D529, Winter!$A$1:$E$25, 2)</f>
        <v>272.72727272727298</v>
      </c>
      <c r="H529" s="1">
        <f>VLOOKUP(D529, Winter!$A$1:$E$25, 3)</f>
        <v>266.74195307023803</v>
      </c>
      <c r="I529" s="1">
        <f>VLOOKUP(D529, Winter!$A$1:$E$25, 5)</f>
        <v>285.04672897196201</v>
      </c>
      <c r="J529" s="1">
        <f t="shared" si="49"/>
        <v>268.21005034460507</v>
      </c>
      <c r="K529" s="47">
        <f t="shared" si="50"/>
        <v>5.0176800244065829</v>
      </c>
      <c r="L529" s="48">
        <f>Solar!K546/1000*Variables!$B$3</f>
        <v>0</v>
      </c>
      <c r="M529" s="1">
        <f>IF(E529=1, VLOOKUP(D529, Sheet1!$E$2:$G$26, 2), Sheet1!$G$3)</f>
        <v>0.18618000000000001</v>
      </c>
      <c r="N529" s="1">
        <f>'Electricity Rates'!$J$3</f>
        <v>0.19270000000000001</v>
      </c>
      <c r="O529" s="145">
        <f>L529-K529</f>
        <v>-5.0176800244065829</v>
      </c>
      <c r="P529">
        <f t="shared" si="51"/>
        <v>0.96690694070314853</v>
      </c>
      <c r="Q529">
        <f>IF(O529&gt;0, IF(Q528+O529*Variables!$B$5&lt;Variables!$B$4, Q528+O529*Variables!$B$5, Variables!$B$4), IF(Q528&gt;-O529, Q528+O529/Variables!$B$5, 0))</f>
        <v>0</v>
      </c>
      <c r="R529">
        <f>IF(O529&gt;0, 0, IF(Q528&gt;-O529, 0, -O529 - Q528*Variables!$B$5))</f>
        <v>5.0176800244065829</v>
      </c>
      <c r="S529">
        <f t="shared" si="52"/>
        <v>0.93419166694401767</v>
      </c>
      <c r="T529">
        <f t="shared" si="53"/>
        <v>0</v>
      </c>
    </row>
    <row r="530" spans="1:20" x14ac:dyDescent="0.3">
      <c r="A530" s="3">
        <f t="shared" si="48"/>
        <v>43123</v>
      </c>
      <c r="B530">
        <v>1</v>
      </c>
      <c r="C530">
        <v>23</v>
      </c>
      <c r="D530">
        <v>1</v>
      </c>
      <c r="E530">
        <v>1</v>
      </c>
      <c r="F530" s="1">
        <f>VLOOKUP(A530,Weather!$A$1:$E$366, 5)</f>
        <v>0.2641509433962263</v>
      </c>
      <c r="G530" s="1">
        <f>VLOOKUP(D530, Winter!$A$1:$E$25, 2)</f>
        <v>281.81818181818198</v>
      </c>
      <c r="H530" s="1">
        <f>VLOOKUP(D530, Winter!$A$1:$E$25, 3)</f>
        <v>257.04002047196798</v>
      </c>
      <c r="I530" s="1">
        <f>VLOOKUP(D530, Winter!$A$1:$E$25, 5)</f>
        <v>266.355140186916</v>
      </c>
      <c r="J530" s="1">
        <f t="shared" si="49"/>
        <v>263.58519516719434</v>
      </c>
      <c r="K530" s="47">
        <f t="shared" si="50"/>
        <v>4.9311581233456376</v>
      </c>
      <c r="L530" s="48">
        <f>Solar!K547/1000*Variables!$B$3</f>
        <v>0</v>
      </c>
      <c r="M530" s="1">
        <f>IF(E530=1, VLOOKUP(D530, Sheet1!$E$2:$G$26, 2), Sheet1!$G$3)</f>
        <v>0.18618000000000001</v>
      </c>
      <c r="N530" s="1">
        <f>'Electricity Rates'!$J$3</f>
        <v>0.19270000000000001</v>
      </c>
      <c r="O530" s="145">
        <f>L530-K530</f>
        <v>-4.9311581233456376</v>
      </c>
      <c r="P530">
        <f t="shared" si="51"/>
        <v>0.95023417036870439</v>
      </c>
      <c r="Q530">
        <f>IF(O530&gt;0, IF(Q529+O530*Variables!$B$5&lt;Variables!$B$4, Q529+O530*Variables!$B$5, Variables!$B$4), IF(Q529&gt;-O530, Q529+O530/Variables!$B$5, 0))</f>
        <v>0</v>
      </c>
      <c r="R530">
        <f>IF(O530&gt;0, 0, IF(Q529&gt;-O530, 0, -O530 - Q529*Variables!$B$5))</f>
        <v>4.9311581233456376</v>
      </c>
      <c r="S530">
        <f t="shared" si="52"/>
        <v>0.91808301940449089</v>
      </c>
      <c r="T530">
        <f t="shared" si="53"/>
        <v>0</v>
      </c>
    </row>
    <row r="531" spans="1:20" x14ac:dyDescent="0.3">
      <c r="A531" s="3">
        <f t="shared" si="48"/>
        <v>43123</v>
      </c>
      <c r="B531">
        <v>1</v>
      </c>
      <c r="C531">
        <v>23</v>
      </c>
      <c r="D531">
        <v>2</v>
      </c>
      <c r="E531">
        <v>1</v>
      </c>
      <c r="F531" s="1">
        <f>VLOOKUP(A531,Weather!$A$1:$E$366, 5)</f>
        <v>0.2641509433962263</v>
      </c>
      <c r="G531" s="1">
        <f>VLOOKUP(D531, Winter!$A$1:$E$25, 2)</f>
        <v>282.10356994603501</v>
      </c>
      <c r="H531" s="1">
        <f>VLOOKUP(D531, Winter!$A$1:$E$25, 3)</f>
        <v>280.66066600651902</v>
      </c>
      <c r="I531" s="1">
        <f>VLOOKUP(D531, Winter!$A$1:$E$25, 5)</f>
        <v>285.04672897196201</v>
      </c>
      <c r="J531" s="1">
        <f t="shared" si="49"/>
        <v>281.0418104433723</v>
      </c>
      <c r="K531" s="47">
        <f t="shared" si="50"/>
        <v>5.2577368986468915</v>
      </c>
      <c r="L531" s="48">
        <f>Solar!K548/1000*Variables!$B$3</f>
        <v>0</v>
      </c>
      <c r="M531" s="1">
        <f>IF(E531=1, VLOOKUP(D531, Sheet1!$E$2:$G$26, 2), Sheet1!$G$3)</f>
        <v>0.18618000000000001</v>
      </c>
      <c r="N531" s="1">
        <f>'Electricity Rates'!$J$3</f>
        <v>0.19270000000000001</v>
      </c>
      <c r="O531" s="145">
        <f>L531-K531</f>
        <v>-5.2577368986468915</v>
      </c>
      <c r="P531">
        <f t="shared" si="51"/>
        <v>1.0131659003692561</v>
      </c>
      <c r="Q531">
        <f>IF(O531&gt;0, IF(Q530+O531*Variables!$B$5&lt;Variables!$B$4, Q530+O531*Variables!$B$5, Variables!$B$4), IF(Q530&gt;-O531, Q530+O531/Variables!$B$5, 0))</f>
        <v>0</v>
      </c>
      <c r="R531">
        <f>IF(O531&gt;0, 0, IF(Q530&gt;-O531, 0, -O531 - Q530*Variables!$B$5))</f>
        <v>5.2577368986468915</v>
      </c>
      <c r="S531">
        <f t="shared" si="52"/>
        <v>0.97888545579007835</v>
      </c>
      <c r="T531">
        <f t="shared" si="53"/>
        <v>0</v>
      </c>
    </row>
    <row r="532" spans="1:20" x14ac:dyDescent="0.3">
      <c r="A532" s="3">
        <f t="shared" si="48"/>
        <v>43123</v>
      </c>
      <c r="B532">
        <v>1</v>
      </c>
      <c r="C532">
        <v>23</v>
      </c>
      <c r="D532">
        <v>3</v>
      </c>
      <c r="E532">
        <v>1</v>
      </c>
      <c r="F532" s="1">
        <f>VLOOKUP(A532,Weather!$A$1:$E$366, 5)</f>
        <v>0.2641509433962263</v>
      </c>
      <c r="G532" s="1">
        <f>VLOOKUP(D532, Winter!$A$1:$E$25, 2)</f>
        <v>282.300747198007</v>
      </c>
      <c r="H532" s="1">
        <f>VLOOKUP(D532, Winter!$A$1:$E$25, 3)</f>
        <v>272.72727272727298</v>
      </c>
      <c r="I532" s="1">
        <f>VLOOKUP(D532, Winter!$A$1:$E$25, 5)</f>
        <v>271.02803738317698</v>
      </c>
      <c r="J532" s="1">
        <f t="shared" si="49"/>
        <v>275.25611504029706</v>
      </c>
      <c r="K532" s="47">
        <f t="shared" si="50"/>
        <v>5.1494979709332878</v>
      </c>
      <c r="L532" s="48">
        <f>Solar!K549/1000*Variables!$B$3</f>
        <v>0</v>
      </c>
      <c r="M532" s="1">
        <f>IF(E532=1, VLOOKUP(D532, Sheet1!$E$2:$G$26, 2), Sheet1!$G$3)</f>
        <v>0.18618000000000001</v>
      </c>
      <c r="N532" s="1">
        <f>'Electricity Rates'!$J$3</f>
        <v>0.19270000000000001</v>
      </c>
      <c r="O532" s="145">
        <f>L532-K532</f>
        <v>-5.1494979709332878</v>
      </c>
      <c r="P532">
        <f t="shared" si="51"/>
        <v>0.99230825899884456</v>
      </c>
      <c r="Q532">
        <f>IF(O532&gt;0, IF(Q531+O532*Variables!$B$5&lt;Variables!$B$4, Q531+O532*Variables!$B$5, Variables!$B$4), IF(Q531&gt;-O532, Q531+O532/Variables!$B$5, 0))</f>
        <v>0</v>
      </c>
      <c r="R532">
        <f>IF(O532&gt;0, 0, IF(Q531&gt;-O532, 0, -O532 - Q531*Variables!$B$5))</f>
        <v>5.1494979709332878</v>
      </c>
      <c r="S532">
        <f t="shared" si="52"/>
        <v>0.95873353222835955</v>
      </c>
      <c r="T532">
        <f t="shared" si="53"/>
        <v>0</v>
      </c>
    </row>
    <row r="533" spans="1:20" x14ac:dyDescent="0.3">
      <c r="A533" s="3">
        <f t="shared" si="48"/>
        <v>43123</v>
      </c>
      <c r="B533">
        <v>1</v>
      </c>
      <c r="C533">
        <v>23</v>
      </c>
      <c r="D533">
        <v>4</v>
      </c>
      <c r="E533">
        <v>1</v>
      </c>
      <c r="F533" s="1">
        <f>VLOOKUP(A533,Weather!$A$1:$E$366, 5)</f>
        <v>0.2641509433962263</v>
      </c>
      <c r="G533" s="1">
        <f>VLOOKUP(D533, Winter!$A$1:$E$25, 2)</f>
        <v>308.82074789439099</v>
      </c>
      <c r="H533" s="1">
        <f>VLOOKUP(D533, Winter!$A$1:$E$25, 3)</f>
        <v>281.81818181818198</v>
      </c>
      <c r="I533" s="1">
        <f>VLOOKUP(D533, Winter!$A$1:$E$25, 5)</f>
        <v>285.04672897196201</v>
      </c>
      <c r="J533" s="1">
        <f t="shared" si="49"/>
        <v>288.95093512133155</v>
      </c>
      <c r="K533" s="47">
        <f t="shared" si="50"/>
        <v>5.405700991924336</v>
      </c>
      <c r="L533" s="48">
        <f>Solar!K550/1000*Variables!$B$3</f>
        <v>0</v>
      </c>
      <c r="M533" s="1">
        <f>IF(E533=1, VLOOKUP(D533, Sheet1!$E$2:$G$26, 2), Sheet1!$G$3)</f>
        <v>0.18618000000000001</v>
      </c>
      <c r="N533" s="1">
        <f>'Electricity Rates'!$J$3</f>
        <v>0.19270000000000001</v>
      </c>
      <c r="O533" s="145">
        <f>L533-K533</f>
        <v>-5.405700991924336</v>
      </c>
      <c r="P533">
        <f t="shared" si="51"/>
        <v>1.0416785811438196</v>
      </c>
      <c r="Q533">
        <f>IF(O533&gt;0, IF(Q532+O533*Variables!$B$5&lt;Variables!$B$4, Q532+O533*Variables!$B$5, Variables!$B$4), IF(Q532&gt;-O533, Q532+O533/Variables!$B$5, 0))</f>
        <v>0</v>
      </c>
      <c r="R533">
        <f>IF(O533&gt;0, 0, IF(Q532&gt;-O533, 0, -O533 - Q532*Variables!$B$5))</f>
        <v>5.405700991924336</v>
      </c>
      <c r="S533">
        <f t="shared" si="52"/>
        <v>1.006433410676473</v>
      </c>
      <c r="T533">
        <f t="shared" si="53"/>
        <v>0</v>
      </c>
    </row>
    <row r="534" spans="1:20" x14ac:dyDescent="0.3">
      <c r="A534" s="3">
        <f t="shared" si="48"/>
        <v>43123</v>
      </c>
      <c r="B534">
        <v>1</v>
      </c>
      <c r="C534">
        <v>23</v>
      </c>
      <c r="D534">
        <v>5</v>
      </c>
      <c r="E534">
        <v>1</v>
      </c>
      <c r="F534" s="1">
        <f>VLOOKUP(A534,Weather!$A$1:$E$366, 5)</f>
        <v>0.2641509433962263</v>
      </c>
      <c r="G534" s="1">
        <f>VLOOKUP(D534, Winter!$A$1:$E$25, 2)</f>
        <v>308.63160471300301</v>
      </c>
      <c r="H534" s="1">
        <f>VLOOKUP(D534, Winter!$A$1:$E$25, 3)</f>
        <v>300</v>
      </c>
      <c r="I534" s="1">
        <f>VLOOKUP(D534, Winter!$A$1:$E$25, 5)</f>
        <v>303.73831775700899</v>
      </c>
      <c r="J534" s="1">
        <f t="shared" si="49"/>
        <v>302.28004652796307</v>
      </c>
      <c r="K534" s="47">
        <f t="shared" si="50"/>
        <v>5.6550623263046615</v>
      </c>
      <c r="L534" s="48">
        <f>Solar!K551/1000*Variables!$B$3</f>
        <v>0</v>
      </c>
      <c r="M534" s="1">
        <f>IF(E534=1, VLOOKUP(D534, Sheet1!$E$2:$G$26, 2), Sheet1!$G$3)</f>
        <v>0.18618000000000001</v>
      </c>
      <c r="N534" s="1">
        <f>'Electricity Rates'!$J$3</f>
        <v>0.19270000000000001</v>
      </c>
      <c r="O534" s="145">
        <f>L534-K534</f>
        <v>-5.6550623263046615</v>
      </c>
      <c r="P534">
        <f t="shared" si="51"/>
        <v>1.0897305102789083</v>
      </c>
      <c r="Q534">
        <f>IF(O534&gt;0, IF(Q533+O534*Variables!$B$5&lt;Variables!$B$4, Q533+O534*Variables!$B$5, Variables!$B$4), IF(Q533&gt;-O534, Q533+O534/Variables!$B$5, 0))</f>
        <v>0</v>
      </c>
      <c r="R534">
        <f>IF(O534&gt;0, 0, IF(Q533&gt;-O534, 0, -O534 - Q533*Variables!$B$5))</f>
        <v>5.6550623263046615</v>
      </c>
      <c r="S534">
        <f t="shared" si="52"/>
        <v>1.0528595039114019</v>
      </c>
      <c r="T534">
        <f t="shared" si="53"/>
        <v>0</v>
      </c>
    </row>
    <row r="535" spans="1:20" x14ac:dyDescent="0.3">
      <c r="A535" s="3">
        <f t="shared" si="48"/>
        <v>43123</v>
      </c>
      <c r="B535">
        <v>1</v>
      </c>
      <c r="C535">
        <v>23</v>
      </c>
      <c r="D535">
        <v>6</v>
      </c>
      <c r="E535">
        <v>1</v>
      </c>
      <c r="F535" s="1">
        <f>VLOOKUP(A535,Weather!$A$1:$E$366, 5)</f>
        <v>0.2641509433962263</v>
      </c>
      <c r="G535" s="1">
        <f>VLOOKUP(D535, Winter!$A$1:$E$25, 2)</f>
        <v>331.81818181818198</v>
      </c>
      <c r="H535" s="1">
        <f>VLOOKUP(D535, Winter!$A$1:$E$25, 3)</f>
        <v>317.955250948497</v>
      </c>
      <c r="I535" s="1">
        <f>VLOOKUP(D535, Winter!$A$1:$E$25, 5)</f>
        <v>322.42990654205602</v>
      </c>
      <c r="J535" s="1">
        <f t="shared" si="49"/>
        <v>321.61715721596096</v>
      </c>
      <c r="K535" s="47">
        <f t="shared" si="50"/>
        <v>6.0168214546603735</v>
      </c>
      <c r="L535" s="48">
        <f>Solar!K552/1000*Variables!$B$3</f>
        <v>0</v>
      </c>
      <c r="M535" s="1">
        <f>IF(E535=1, VLOOKUP(D535, Sheet1!$E$2:$G$26, 2), Sheet1!$G$3)</f>
        <v>0.18618000000000001</v>
      </c>
      <c r="N535" s="1">
        <f>'Electricity Rates'!$J$3</f>
        <v>0.19270000000000001</v>
      </c>
      <c r="O535" s="145">
        <f>L535-K535</f>
        <v>-6.0168214546603735</v>
      </c>
      <c r="P535">
        <f t="shared" si="51"/>
        <v>1.159441494313054</v>
      </c>
      <c r="Q535">
        <f>IF(O535&gt;0, IF(Q534+O535*Variables!$B$5&lt;Variables!$B$4, Q534+O535*Variables!$B$5, Variables!$B$4), IF(Q534&gt;-O535, Q534+O535/Variables!$B$5, 0))</f>
        <v>0</v>
      </c>
      <c r="R535">
        <f>IF(O535&gt;0, 0, IF(Q534&gt;-O535, 0, -O535 - Q534*Variables!$B$5))</f>
        <v>6.0168214546603735</v>
      </c>
      <c r="S535">
        <f t="shared" si="52"/>
        <v>1.1202118184286685</v>
      </c>
      <c r="T535">
        <f t="shared" si="53"/>
        <v>0</v>
      </c>
    </row>
    <row r="536" spans="1:20" x14ac:dyDescent="0.3">
      <c r="A536" s="3">
        <f t="shared" si="48"/>
        <v>43123</v>
      </c>
      <c r="B536">
        <v>1</v>
      </c>
      <c r="C536">
        <v>23</v>
      </c>
      <c r="D536">
        <v>7</v>
      </c>
      <c r="E536">
        <v>1</v>
      </c>
      <c r="F536" s="1">
        <f>VLOOKUP(A536,Weather!$A$1:$E$366, 5)</f>
        <v>0.2641509433962263</v>
      </c>
      <c r="G536" s="1">
        <f>VLOOKUP(D536, Winter!$A$1:$E$25, 2)</f>
        <v>445.45454545454498</v>
      </c>
      <c r="H536" s="1">
        <f>VLOOKUP(D536, Winter!$A$1:$E$25, 3)</f>
        <v>393.94630558862502</v>
      </c>
      <c r="I536" s="1">
        <f>VLOOKUP(D536, Winter!$A$1:$E$25, 5)</f>
        <v>313.08411214953298</v>
      </c>
      <c r="J536" s="1">
        <f t="shared" si="49"/>
        <v>407.55225574188688</v>
      </c>
      <c r="K536" s="47">
        <f t="shared" si="50"/>
        <v>7.6244973292778111</v>
      </c>
      <c r="L536" s="48">
        <f>Solar!K553/1000*Variables!$B$3</f>
        <v>0</v>
      </c>
      <c r="M536" s="1">
        <f>IF(E536=1, VLOOKUP(D536, Sheet1!$E$2:$G$26, 2), Sheet1!$G$3)</f>
        <v>0.18618000000000001</v>
      </c>
      <c r="N536" s="1">
        <f>'Electricity Rates'!$J$3</f>
        <v>0.19270000000000001</v>
      </c>
      <c r="O536" s="145">
        <f>L536-K536</f>
        <v>-7.6244973292778111</v>
      </c>
      <c r="P536">
        <f t="shared" si="51"/>
        <v>1.4692406353518344</v>
      </c>
      <c r="Q536">
        <f>IF(O536&gt;0, IF(Q535+O536*Variables!$B$5&lt;Variables!$B$4, Q535+O536*Variables!$B$5, Variables!$B$4), IF(Q535&gt;-O536, Q535+O536/Variables!$B$5, 0))</f>
        <v>0</v>
      </c>
      <c r="R536">
        <f>IF(O536&gt;0, 0, IF(Q535&gt;-O536, 0, -O536 - Q535*Variables!$B$5))</f>
        <v>7.6244973292778111</v>
      </c>
      <c r="S536">
        <f t="shared" si="52"/>
        <v>1.4195289127649429</v>
      </c>
      <c r="T536">
        <f t="shared" si="53"/>
        <v>0</v>
      </c>
    </row>
    <row r="537" spans="1:20" x14ac:dyDescent="0.3">
      <c r="A537" s="3">
        <f t="shared" si="48"/>
        <v>43123</v>
      </c>
      <c r="B537">
        <v>1</v>
      </c>
      <c r="C537">
        <v>23</v>
      </c>
      <c r="D537">
        <v>8</v>
      </c>
      <c r="E537">
        <v>1</v>
      </c>
      <c r="F537" s="1">
        <f>VLOOKUP(A537,Weather!$A$1:$E$366, 5)</f>
        <v>0.2641509433962263</v>
      </c>
      <c r="G537" s="1">
        <f>VLOOKUP(D537, Winter!$A$1:$E$25, 2)</f>
        <v>654.54545454545405</v>
      </c>
      <c r="H537" s="1">
        <f>VLOOKUP(D537, Winter!$A$1:$E$25, 3)</f>
        <v>498.50910668787998</v>
      </c>
      <c r="I537" s="1">
        <f>VLOOKUP(D537, Winter!$A$1:$E$25, 5)</f>
        <v>294.39252336448601</v>
      </c>
      <c r="J537" s="1">
        <f t="shared" si="49"/>
        <v>539.72625517855988</v>
      </c>
      <c r="K537" s="47">
        <f t="shared" si="50"/>
        <v>10.097211665922584</v>
      </c>
      <c r="L537" s="48">
        <f>Solar!K554/1000*Variables!$B$3</f>
        <v>0.40334999999999999</v>
      </c>
      <c r="M537" s="1">
        <f>IF(E537=1, VLOOKUP(D537, Sheet1!$E$2:$G$26, 2), Sheet1!$G$3)</f>
        <v>0.18618000000000001</v>
      </c>
      <c r="N537" s="1">
        <f>'Electricity Rates'!$J$3</f>
        <v>0.19270000000000001</v>
      </c>
      <c r="O537" s="145">
        <f>L537-K537</f>
        <v>-9.6938616659225847</v>
      </c>
      <c r="P537">
        <f t="shared" si="51"/>
        <v>1.9457326880232821</v>
      </c>
      <c r="Q537">
        <f>IF(O537&gt;0, IF(Q536+O537*Variables!$B$5&lt;Variables!$B$4, Q536+O537*Variables!$B$5, Variables!$B$4), IF(Q536&gt;-O537, Q536+O537/Variables!$B$5, 0))</f>
        <v>0</v>
      </c>
      <c r="R537">
        <f>IF(O537&gt;0, 0, IF(Q536&gt;-O537, 0, -O537 - Q536*Variables!$B$5))</f>
        <v>9.6938616659225847</v>
      </c>
      <c r="S537">
        <f t="shared" si="52"/>
        <v>1.8048031649614669</v>
      </c>
      <c r="T537">
        <f t="shared" si="53"/>
        <v>0</v>
      </c>
    </row>
    <row r="538" spans="1:20" x14ac:dyDescent="0.3">
      <c r="A538" s="3">
        <f t="shared" si="48"/>
        <v>43123</v>
      </c>
      <c r="B538">
        <v>1</v>
      </c>
      <c r="C538">
        <v>23</v>
      </c>
      <c r="D538">
        <v>9</v>
      </c>
      <c r="E538">
        <v>1</v>
      </c>
      <c r="F538" s="1">
        <f>VLOOKUP(A538,Weather!$A$1:$E$366, 5)</f>
        <v>0.2641509433962263</v>
      </c>
      <c r="G538" s="1">
        <f>VLOOKUP(D538, Winter!$A$1:$E$25, 2)</f>
        <v>801.59817351598099</v>
      </c>
      <c r="H538" s="1">
        <f>VLOOKUP(D538, Winter!$A$1:$E$25, 3)</f>
        <v>564.97068280688404</v>
      </c>
      <c r="I538" s="1">
        <f>VLOOKUP(D538, Winter!$A$1:$E$25, 5)</f>
        <v>313.08411214953298</v>
      </c>
      <c r="J538" s="1">
        <f t="shared" si="49"/>
        <v>627.47605771117378</v>
      </c>
      <c r="K538" s="47">
        <f t="shared" si="50"/>
        <v>11.738837066416735</v>
      </c>
      <c r="L538" s="48">
        <f>Solar!K555/1000*Variables!$B$3</f>
        <v>2.6465000000000001</v>
      </c>
      <c r="M538" s="1">
        <f>IF(E538=1, VLOOKUP(D538, Sheet1!$E$2:$G$26, 2), Sheet1!$G$3)</f>
        <v>0.20441999999999999</v>
      </c>
      <c r="N538" s="1">
        <f>'Electricity Rates'!$J$3</f>
        <v>0.19270000000000001</v>
      </c>
      <c r="O538" s="145">
        <f>L538-K538</f>
        <v>-9.0923370664167358</v>
      </c>
      <c r="P538">
        <f t="shared" si="51"/>
        <v>2.2620739026985048</v>
      </c>
      <c r="Q538">
        <f>IF(O538&gt;0, IF(Q537+O538*Variables!$B$5&lt;Variables!$B$4, Q537+O538*Variables!$B$5, Variables!$B$4), IF(Q537&gt;-O538, Q537+O538/Variables!$B$5, 0))</f>
        <v>0</v>
      </c>
      <c r="R538">
        <f>IF(O538&gt;0, 0, IF(Q537&gt;-O538, 0, -O538 - Q537*Variables!$B$5))</f>
        <v>9.0923370664167358</v>
      </c>
      <c r="S538">
        <f t="shared" si="52"/>
        <v>1.8586555431169089</v>
      </c>
      <c r="T538">
        <f t="shared" si="53"/>
        <v>0</v>
      </c>
    </row>
    <row r="539" spans="1:20" x14ac:dyDescent="0.3">
      <c r="A539" s="3">
        <f t="shared" si="48"/>
        <v>43123</v>
      </c>
      <c r="B539">
        <v>1</v>
      </c>
      <c r="C539">
        <v>23</v>
      </c>
      <c r="D539">
        <v>10</v>
      </c>
      <c r="E539">
        <v>1</v>
      </c>
      <c r="F539" s="1">
        <f>VLOOKUP(A539,Weather!$A$1:$E$366, 5)</f>
        <v>0.2641509433962263</v>
      </c>
      <c r="G539" s="1">
        <f>VLOOKUP(D539, Winter!$A$1:$E$25, 2)</f>
        <v>929.05770029057601</v>
      </c>
      <c r="H539" s="1">
        <f>VLOOKUP(D539, Winter!$A$1:$E$25, 3)</f>
        <v>583.82380756350199</v>
      </c>
      <c r="I539" s="1">
        <f>VLOOKUP(D539, Winter!$A$1:$E$25, 5)</f>
        <v>331.77570093457899</v>
      </c>
      <c r="J539" s="1">
        <f t="shared" si="49"/>
        <v>675.01766601971019</v>
      </c>
      <c r="K539" s="47">
        <f t="shared" si="50"/>
        <v>12.628246609539413</v>
      </c>
      <c r="L539" s="48">
        <f>Solar!K556/1000*Variables!$B$3</f>
        <v>6.8227000000000011</v>
      </c>
      <c r="M539" s="1">
        <f>IF(E539=1, VLOOKUP(D539, Sheet1!$E$2:$G$26, 2), Sheet1!$G$3)</f>
        <v>0.20441999999999999</v>
      </c>
      <c r="N539" s="1">
        <f>'Electricity Rates'!$J$3</f>
        <v>0.19270000000000001</v>
      </c>
      <c r="O539" s="145">
        <f>L539-K539</f>
        <v>-5.8055466095394124</v>
      </c>
      <c r="P539">
        <f t="shared" si="51"/>
        <v>2.433463121658245</v>
      </c>
      <c r="Q539">
        <f>IF(O539&gt;0, IF(Q538+O539*Variables!$B$5&lt;Variables!$B$4, Q538+O539*Variables!$B$5, Variables!$B$4), IF(Q538&gt;-O539, Q538+O539/Variables!$B$5, 0))</f>
        <v>0</v>
      </c>
      <c r="R539">
        <f>IF(O539&gt;0, 0, IF(Q538&gt;-O539, 0, -O539 - Q538*Variables!$B$5))</f>
        <v>5.8055466095394124</v>
      </c>
      <c r="S539">
        <f t="shared" si="52"/>
        <v>1.1867698379220466</v>
      </c>
      <c r="T539">
        <f t="shared" si="53"/>
        <v>0</v>
      </c>
    </row>
    <row r="540" spans="1:20" x14ac:dyDescent="0.3">
      <c r="A540" s="3">
        <f t="shared" si="48"/>
        <v>43123</v>
      </c>
      <c r="B540">
        <v>1</v>
      </c>
      <c r="C540">
        <v>23</v>
      </c>
      <c r="D540">
        <v>11</v>
      </c>
      <c r="E540">
        <v>1</v>
      </c>
      <c r="F540" s="1">
        <f>VLOOKUP(A540,Weather!$A$1:$E$366, 5)</f>
        <v>0.2641509433962263</v>
      </c>
      <c r="G540" s="1">
        <f>VLOOKUP(D540, Winter!$A$1:$E$25, 2)</f>
        <v>1001.98733914487</v>
      </c>
      <c r="H540" s="1">
        <f>VLOOKUP(D540, Winter!$A$1:$E$25, 3)</f>
        <v>602.66024321587895</v>
      </c>
      <c r="I540" s="1">
        <f>VLOOKUP(D540, Winter!$A$1:$E$25, 5)</f>
        <v>331.77570093457899</v>
      </c>
      <c r="J540" s="1">
        <f t="shared" si="49"/>
        <v>708.1428723291973</v>
      </c>
      <c r="K540" s="47">
        <f t="shared" si="50"/>
        <v>13.247953759923622</v>
      </c>
      <c r="L540" s="48">
        <f>Solar!K557/1000*Variables!$B$3</f>
        <v>16.906649999999999</v>
      </c>
      <c r="M540" s="1">
        <f>IF(E540=1, VLOOKUP(D540, Sheet1!$E$2:$G$26, 2), Sheet1!$G$3)</f>
        <v>0.20441999999999999</v>
      </c>
      <c r="N540" s="1">
        <f>'Electricity Rates'!$J$3</f>
        <v>0.19270000000000001</v>
      </c>
      <c r="O540" s="145">
        <f>L540-K540</f>
        <v>3.6586962400763774</v>
      </c>
      <c r="P540">
        <f t="shared" si="51"/>
        <v>2.552880689537282</v>
      </c>
      <c r="Q540">
        <f>IF(O540&gt;0, IF(Q539+O540*Variables!$B$5&lt;Variables!$B$4, Q539+O540*Variables!$B$5, Variables!$B$4), IF(Q539&gt;-O540, Q539+O540/Variables!$B$5, 0))</f>
        <v>3.4391744656717944</v>
      </c>
      <c r="R540">
        <f>IF(O540&gt;0, 0, IF(Q539&gt;-O540, 0, -O540 - Q539*Variables!$B$5))</f>
        <v>0</v>
      </c>
      <c r="S540">
        <f t="shared" si="52"/>
        <v>0</v>
      </c>
      <c r="T540">
        <f t="shared" si="53"/>
        <v>0</v>
      </c>
    </row>
    <row r="541" spans="1:20" x14ac:dyDescent="0.3">
      <c r="A541" s="3">
        <f t="shared" si="48"/>
        <v>43123</v>
      </c>
      <c r="B541">
        <v>1</v>
      </c>
      <c r="C541">
        <v>23</v>
      </c>
      <c r="D541">
        <v>12</v>
      </c>
      <c r="E541">
        <v>1</v>
      </c>
      <c r="F541" s="1">
        <f>VLOOKUP(A541,Weather!$A$1:$E$366, 5)</f>
        <v>0.2641509433962263</v>
      </c>
      <c r="G541" s="1">
        <f>VLOOKUP(D541, Winter!$A$1:$E$25, 2)</f>
        <v>1020.36633457866</v>
      </c>
      <c r="H541" s="1">
        <f>VLOOKUP(D541, Winter!$A$1:$E$25, 3)</f>
        <v>602.46553699974402</v>
      </c>
      <c r="I541" s="1">
        <f>VLOOKUP(D541, Winter!$A$1:$E$25, 5)</f>
        <v>327.10280373831802</v>
      </c>
      <c r="J541" s="1">
        <f t="shared" si="49"/>
        <v>712.85442692625008</v>
      </c>
      <c r="K541" s="47">
        <f t="shared" si="50"/>
        <v>13.33609763579687</v>
      </c>
      <c r="L541" s="48">
        <f>Solar!K558/1000*Variables!$B$3</f>
        <v>26.217950000000002</v>
      </c>
      <c r="M541" s="1">
        <f>IF(E541=1, VLOOKUP(D541, Sheet1!$E$2:$G$26, 2), Sheet1!$G$3)</f>
        <v>0.20441999999999999</v>
      </c>
      <c r="N541" s="1">
        <f>'Electricity Rates'!$J$3</f>
        <v>0.19270000000000001</v>
      </c>
      <c r="O541" s="145">
        <f>L541-K541</f>
        <v>12.881852364203132</v>
      </c>
      <c r="P541">
        <f t="shared" si="51"/>
        <v>2.5698660144180572</v>
      </c>
      <c r="Q541">
        <f>IF(O541&gt;0, IF(Q540+O541*Variables!$B$5&lt;Variables!$B$4, Q540+O541*Variables!$B$5, Variables!$B$4), IF(Q540&gt;-O541, Q540+O541/Variables!$B$5, 0))</f>
        <v>15.548115688022737</v>
      </c>
      <c r="R541">
        <f>IF(O541&gt;0, 0, IF(Q540&gt;-O541, 0, -O541 - Q540*Variables!$B$5))</f>
        <v>0</v>
      </c>
      <c r="S541">
        <f t="shared" si="52"/>
        <v>0</v>
      </c>
      <c r="T541">
        <f t="shared" si="53"/>
        <v>0</v>
      </c>
    </row>
    <row r="542" spans="1:20" x14ac:dyDescent="0.3">
      <c r="A542" s="3">
        <f t="shared" si="48"/>
        <v>43123</v>
      </c>
      <c r="B542">
        <v>1</v>
      </c>
      <c r="C542">
        <v>23</v>
      </c>
      <c r="D542">
        <v>13</v>
      </c>
      <c r="E542">
        <v>1</v>
      </c>
      <c r="F542" s="1">
        <f>VLOOKUP(A542,Weather!$A$1:$E$366, 5)</f>
        <v>0.2641509433962263</v>
      </c>
      <c r="G542" s="1">
        <f>VLOOKUP(D542, Winter!$A$1:$E$25, 2)</f>
        <v>1065.99730178497</v>
      </c>
      <c r="H542" s="1">
        <f>VLOOKUP(D542, Winter!$A$1:$E$25, 3)</f>
        <v>611.78362020049099</v>
      </c>
      <c r="I542" s="1">
        <f>VLOOKUP(D542, Winter!$A$1:$E$25, 5)</f>
        <v>322.42990654205602</v>
      </c>
      <c r="J542" s="1">
        <f t="shared" si="49"/>
        <v>731.76459269450424</v>
      </c>
      <c r="K542" s="47">
        <f t="shared" si="50"/>
        <v>13.689869468402225</v>
      </c>
      <c r="L542" s="48">
        <f>Solar!K559/1000*Variables!$B$3</f>
        <v>29.642299999999999</v>
      </c>
      <c r="M542" s="1">
        <f>IF(E542=1, VLOOKUP(D542, Sheet1!$E$2:$G$26, 2), Sheet1!$G$3)</f>
        <v>0.20441999999999999</v>
      </c>
      <c r="N542" s="1">
        <f>'Electricity Rates'!$J$3</f>
        <v>0.19270000000000001</v>
      </c>
      <c r="O542" s="145">
        <f>L542-K542</f>
        <v>15.952430531597773</v>
      </c>
      <c r="P542">
        <f t="shared" si="51"/>
        <v>2.638037846561109</v>
      </c>
      <c r="Q542">
        <f>IF(O542&gt;0, IF(Q541+O542*Variables!$B$5&lt;Variables!$B$4, Q541+O542*Variables!$B$5, Variables!$B$4), IF(Q541&gt;-O542, Q541+O542/Variables!$B$5, 0))</f>
        <v>30.543400387724645</v>
      </c>
      <c r="R542">
        <f>IF(O542&gt;0, 0, IF(Q541&gt;-O542, 0, -O542 - Q541*Variables!$B$5))</f>
        <v>0</v>
      </c>
      <c r="S542">
        <f t="shared" si="52"/>
        <v>0</v>
      </c>
      <c r="T542">
        <f t="shared" si="53"/>
        <v>0</v>
      </c>
    </row>
    <row r="543" spans="1:20" x14ac:dyDescent="0.3">
      <c r="A543" s="3">
        <f t="shared" si="48"/>
        <v>43123</v>
      </c>
      <c r="B543">
        <v>1</v>
      </c>
      <c r="C543">
        <v>23</v>
      </c>
      <c r="D543">
        <v>14</v>
      </c>
      <c r="E543">
        <v>1</v>
      </c>
      <c r="F543" s="1">
        <f>VLOOKUP(A543,Weather!$A$1:$E$366, 5)</f>
        <v>0.2641509433962263</v>
      </c>
      <c r="G543" s="1">
        <f>VLOOKUP(D543, Winter!$A$1:$E$25, 2)</f>
        <v>1084.3762972187601</v>
      </c>
      <c r="H543" s="1">
        <f>VLOOKUP(D543, Winter!$A$1:$E$25, 3)</f>
        <v>611.59447701910301</v>
      </c>
      <c r="I543" s="1">
        <f>VLOOKUP(D543, Winter!$A$1:$E$25, 5)</f>
        <v>303.73831775700899</v>
      </c>
      <c r="J543" s="1">
        <f t="shared" si="49"/>
        <v>736.48024084542749</v>
      </c>
      <c r="K543" s="47">
        <f t="shared" si="50"/>
        <v>13.778089926579003</v>
      </c>
      <c r="L543" s="48">
        <f>Solar!K560/1000*Variables!$B$3</f>
        <v>25.644650000000002</v>
      </c>
      <c r="M543" s="1">
        <f>IF(E543=1, VLOOKUP(D543, Sheet1!$E$2:$G$26, 2), Sheet1!$G$3)</f>
        <v>0.20441999999999999</v>
      </c>
      <c r="N543" s="1">
        <f>'Electricity Rates'!$J$3</f>
        <v>0.19270000000000001</v>
      </c>
      <c r="O543" s="145">
        <f>L543-K543</f>
        <v>11.866560073420999</v>
      </c>
      <c r="P543">
        <f t="shared" si="51"/>
        <v>2.6550379288517743</v>
      </c>
      <c r="Q543">
        <f>IF(O543&gt;0, IF(Q542+O543*Variables!$B$5&lt;Variables!$B$4, Q542+O543*Variables!$B$5, Variables!$B$4), IF(Q542&gt;-O543, Q542+O543/Variables!$B$5, 0))</f>
        <v>41.697966856740386</v>
      </c>
      <c r="R543">
        <f>IF(O543&gt;0, 0, IF(Q542&gt;-O543, 0, -O543 - Q542*Variables!$B$5))</f>
        <v>0</v>
      </c>
      <c r="S543">
        <f t="shared" si="52"/>
        <v>0</v>
      </c>
      <c r="T543">
        <f t="shared" si="53"/>
        <v>0</v>
      </c>
    </row>
    <row r="544" spans="1:20" x14ac:dyDescent="0.3">
      <c r="A544" s="3">
        <f t="shared" si="48"/>
        <v>43123</v>
      </c>
      <c r="B544">
        <v>1</v>
      </c>
      <c r="C544">
        <v>23</v>
      </c>
      <c r="D544">
        <v>15</v>
      </c>
      <c r="E544">
        <v>1</v>
      </c>
      <c r="F544" s="1">
        <f>VLOOKUP(A544,Weather!$A$1:$E$366, 5)</f>
        <v>0.2641509433962263</v>
      </c>
      <c r="G544" s="1">
        <f>VLOOKUP(D544, Winter!$A$1:$E$25, 2)</f>
        <v>1093.6540058115399</v>
      </c>
      <c r="H544" s="1">
        <f>VLOOKUP(D544, Winter!$A$1:$E$25, 3)</f>
        <v>601.87029228184497</v>
      </c>
      <c r="I544" s="1">
        <f>VLOOKUP(D544, Winter!$A$1:$E$25, 5)</f>
        <v>271.02803738317698</v>
      </c>
      <c r="J544" s="1">
        <f t="shared" si="49"/>
        <v>731.77542415761343</v>
      </c>
      <c r="K544" s="47">
        <f t="shared" si="50"/>
        <v>13.690072103672636</v>
      </c>
      <c r="L544" s="48">
        <f>Solar!K561/1000*Variables!$B$3</f>
        <v>20.50395</v>
      </c>
      <c r="M544" s="1">
        <f>IF(E544=1, VLOOKUP(D544, Sheet1!$E$2:$G$26, 2), Sheet1!$G$3)</f>
        <v>0.20441999999999999</v>
      </c>
      <c r="N544" s="1">
        <f>'Electricity Rates'!$J$3</f>
        <v>0.19270000000000001</v>
      </c>
      <c r="O544" s="145">
        <f>L544-K544</f>
        <v>6.8138778963273641</v>
      </c>
      <c r="P544">
        <f t="shared" si="51"/>
        <v>2.6380768943777171</v>
      </c>
      <c r="Q544">
        <f>IF(O544&gt;0, IF(Q543+O544*Variables!$B$5&lt;Variables!$B$4, Q543+O544*Variables!$B$5, Variables!$B$4), IF(Q543&gt;-O544, Q543+O544/Variables!$B$5, 0))</f>
        <v>48.103012079288106</v>
      </c>
      <c r="R544">
        <f>IF(O544&gt;0, 0, IF(Q543&gt;-O544, 0, -O544 - Q543*Variables!$B$5))</f>
        <v>0</v>
      </c>
      <c r="S544">
        <f t="shared" si="52"/>
        <v>0</v>
      </c>
      <c r="T544">
        <f t="shared" si="53"/>
        <v>0</v>
      </c>
    </row>
    <row r="545" spans="1:20" x14ac:dyDescent="0.3">
      <c r="A545" s="3">
        <f t="shared" si="48"/>
        <v>43123</v>
      </c>
      <c r="B545">
        <v>1</v>
      </c>
      <c r="C545">
        <v>23</v>
      </c>
      <c r="D545">
        <v>16</v>
      </c>
      <c r="E545">
        <v>1</v>
      </c>
      <c r="F545" s="1">
        <f>VLOOKUP(A545,Weather!$A$1:$E$366, 5)</f>
        <v>0.2641509433962263</v>
      </c>
      <c r="G545" s="1">
        <f>VLOOKUP(D545, Winter!$A$1:$E$25, 2)</f>
        <v>1039.2953507679499</v>
      </c>
      <c r="H545" s="1">
        <f>VLOOKUP(D545, Winter!$A$1:$E$25, 3)</f>
        <v>558.82352941176396</v>
      </c>
      <c r="I545" s="1">
        <f>VLOOKUP(D545, Winter!$A$1:$E$25, 5)</f>
        <v>252.336448598131</v>
      </c>
      <c r="J545" s="1">
        <f t="shared" si="49"/>
        <v>685.74061429830363</v>
      </c>
      <c r="K545" s="47">
        <f t="shared" si="50"/>
        <v>12.828851781907538</v>
      </c>
      <c r="L545" s="48">
        <f>Solar!K562/1000*Variables!$B$3</f>
        <v>13.541700000000001</v>
      </c>
      <c r="M545" s="1">
        <f>IF(E545=1, VLOOKUP(D545, Sheet1!$E$2:$G$26, 2), Sheet1!$G$3)</f>
        <v>0.20441999999999999</v>
      </c>
      <c r="N545" s="1">
        <f>'Electricity Rates'!$J$3</f>
        <v>0.19270000000000001</v>
      </c>
      <c r="O545" s="145">
        <f>L545-K545</f>
        <v>0.71284821809246246</v>
      </c>
      <c r="P545">
        <f t="shared" si="51"/>
        <v>2.4721197383735829</v>
      </c>
      <c r="Q545">
        <f>IF(O545&gt;0, IF(Q544+O545*Variables!$B$5&lt;Variables!$B$4, Q544+O545*Variables!$B$5, Variables!$B$4), IF(Q544&gt;-O545, Q544+O545/Variables!$B$5, 0))</f>
        <v>48.773089404295021</v>
      </c>
      <c r="R545">
        <f>IF(O545&gt;0, 0, IF(Q544&gt;-O545, 0, -O545 - Q544*Variables!$B$5))</f>
        <v>0</v>
      </c>
      <c r="S545">
        <f t="shared" si="52"/>
        <v>0</v>
      </c>
      <c r="T545">
        <f t="shared" si="53"/>
        <v>0</v>
      </c>
    </row>
    <row r="546" spans="1:20" x14ac:dyDescent="0.3">
      <c r="A546" s="3">
        <f t="shared" si="48"/>
        <v>43123</v>
      </c>
      <c r="B546">
        <v>1</v>
      </c>
      <c r="C546">
        <v>23</v>
      </c>
      <c r="D546">
        <v>17</v>
      </c>
      <c r="E546">
        <v>1</v>
      </c>
      <c r="F546" s="1">
        <f>VLOOKUP(A546,Weather!$A$1:$E$366, 5)</f>
        <v>0.2641509433962263</v>
      </c>
      <c r="G546" s="1">
        <f>VLOOKUP(D546, Winter!$A$1:$E$25, 2)</f>
        <v>889.47696139476898</v>
      </c>
      <c r="H546" s="1">
        <f>VLOOKUP(D546, Winter!$A$1:$E$25, 3)</f>
        <v>506.24728802056097</v>
      </c>
      <c r="I546" s="1">
        <f>VLOOKUP(D546, Winter!$A$1:$E$25, 5)</f>
        <v>228.971962616822</v>
      </c>
      <c r="J546" s="1">
        <f t="shared" si="49"/>
        <v>607.47776777978572</v>
      </c>
      <c r="K546" s="47">
        <f t="shared" si="50"/>
        <v>11.36470858099238</v>
      </c>
      <c r="L546" s="48">
        <f>Solar!K563/1000*Variables!$B$3</f>
        <v>4.0985000000000005</v>
      </c>
      <c r="M546" s="1">
        <f>IF(E546=1, VLOOKUP(D546, Sheet1!$E$2:$G$26, 2), Sheet1!$G$3)</f>
        <v>0.20441999999999999</v>
      </c>
      <c r="N546" s="1">
        <f>'Electricity Rates'!$J$3</f>
        <v>0.19270000000000001</v>
      </c>
      <c r="O546" s="145">
        <f>L546-K546</f>
        <v>-7.2662085809923793</v>
      </c>
      <c r="P546">
        <f t="shared" si="51"/>
        <v>2.1899793435572317</v>
      </c>
      <c r="Q546">
        <f>IF(O546&gt;0, IF(Q545+O546*Variables!$B$5&lt;Variables!$B$4, Q545+O546*Variables!$B$5, Variables!$B$4), IF(Q545&gt;-O546, Q545+O546/Variables!$B$5, 0))</f>
        <v>41.043080275579726</v>
      </c>
      <c r="R546">
        <f>IF(O546&gt;0, 0, IF(Q545&gt;-O546, 0, -O546 - Q545*Variables!$B$5))</f>
        <v>0</v>
      </c>
      <c r="S546">
        <f t="shared" si="52"/>
        <v>0</v>
      </c>
      <c r="T546">
        <f t="shared" si="53"/>
        <v>0</v>
      </c>
    </row>
    <row r="547" spans="1:20" x14ac:dyDescent="0.3">
      <c r="A547" s="3">
        <f t="shared" si="48"/>
        <v>43123</v>
      </c>
      <c r="B547">
        <v>1</v>
      </c>
      <c r="C547">
        <v>23</v>
      </c>
      <c r="D547">
        <v>18</v>
      </c>
      <c r="E547">
        <v>1</v>
      </c>
      <c r="F547" s="1">
        <f>VLOOKUP(A547,Weather!$A$1:$E$366, 5)</f>
        <v>0.2641509433962263</v>
      </c>
      <c r="G547" s="1">
        <f>VLOOKUP(D547, Winter!$A$1:$E$25, 2)</f>
        <v>689.67932752179297</v>
      </c>
      <c r="H547" s="1">
        <f>VLOOKUP(D547, Winter!$A$1:$E$25, 3)</f>
        <v>477.48083534529701</v>
      </c>
      <c r="I547" s="1">
        <f>VLOOKUP(D547, Winter!$A$1:$E$25, 5)</f>
        <v>257.009345794392</v>
      </c>
      <c r="J547" s="1">
        <f t="shared" si="49"/>
        <v>533.53326724097519</v>
      </c>
      <c r="K547" s="47">
        <f t="shared" si="50"/>
        <v>9.9813530997507183</v>
      </c>
      <c r="L547" s="48">
        <f>Solar!K564/1000*Variables!$B$3</f>
        <v>0</v>
      </c>
      <c r="M547" s="1">
        <f>IF(E547=1, VLOOKUP(D547, Sheet1!$E$2:$G$26, 2), Sheet1!$G$3)</f>
        <v>0.20441999999999999</v>
      </c>
      <c r="N547" s="1">
        <f>'Electricity Rates'!$J$3</f>
        <v>0.19270000000000001</v>
      </c>
      <c r="O547" s="145">
        <f>L547-K547</f>
        <v>-9.9813530997507183</v>
      </c>
      <c r="P547">
        <f t="shared" si="51"/>
        <v>1.9234067423219634</v>
      </c>
      <c r="Q547">
        <f>IF(O547&gt;0, IF(Q546+O547*Variables!$B$5&lt;Variables!$B$4, Q546+O547*Variables!$B$5, Variables!$B$4), IF(Q546&gt;-O547, Q546+O547/Variables!$B$5, 0))</f>
        <v>30.424619531164069</v>
      </c>
      <c r="R547">
        <f>IF(O547&gt;0, 0, IF(Q546&gt;-O547, 0, -O547 - Q546*Variables!$B$5))</f>
        <v>0</v>
      </c>
      <c r="S547">
        <f t="shared" si="52"/>
        <v>0</v>
      </c>
      <c r="T547">
        <f t="shared" si="53"/>
        <v>0</v>
      </c>
    </row>
    <row r="548" spans="1:20" x14ac:dyDescent="0.3">
      <c r="A548" s="3">
        <f t="shared" si="48"/>
        <v>43123</v>
      </c>
      <c r="B548">
        <v>1</v>
      </c>
      <c r="C548">
        <v>23</v>
      </c>
      <c r="D548">
        <v>19</v>
      </c>
      <c r="E548">
        <v>1</v>
      </c>
      <c r="F548" s="1">
        <f>VLOOKUP(A548,Weather!$A$1:$E$366, 5)</f>
        <v>0.2641509433962263</v>
      </c>
      <c r="G548" s="1">
        <f>VLOOKUP(D548, Winter!$A$1:$E$25, 2)</f>
        <v>503.50249066002402</v>
      </c>
      <c r="H548" s="1">
        <f>VLOOKUP(D548, Winter!$A$1:$E$25, 3)</f>
        <v>367.75553800108997</v>
      </c>
      <c r="I548" s="1">
        <f>VLOOKUP(D548, Winter!$A$1:$E$25, 5)</f>
        <v>266.355140186916</v>
      </c>
      <c r="J548" s="1">
        <f t="shared" si="49"/>
        <v>403.61322360911026</v>
      </c>
      <c r="K548" s="47">
        <f t="shared" si="50"/>
        <v>7.5508058221074643</v>
      </c>
      <c r="L548" s="48">
        <f>Solar!K565/1000*Variables!$B$3</f>
        <v>0</v>
      </c>
      <c r="M548" s="1">
        <f>IF(E548=1, VLOOKUP(D548, Sheet1!$E$2:$G$26, 2), Sheet1!$G$3)</f>
        <v>0.20441999999999999</v>
      </c>
      <c r="N548" s="1">
        <f>'Electricity Rates'!$J$3</f>
        <v>0.19270000000000001</v>
      </c>
      <c r="O548" s="145">
        <f>L548-K548</f>
        <v>-7.5508058221074643</v>
      </c>
      <c r="P548">
        <f t="shared" si="51"/>
        <v>1.4550402819201085</v>
      </c>
      <c r="Q548">
        <f>IF(O548&gt;0, IF(Q547+O548*Variables!$B$5&lt;Variables!$B$4, Q547+O548*Variables!$B$5, Variables!$B$4), IF(Q547&gt;-O548, Q547+O548/Variables!$B$5, 0))</f>
        <v>22.391847379985915</v>
      </c>
      <c r="R548">
        <f>IF(O548&gt;0, 0, IF(Q547&gt;-O548, 0, -O548 - Q547*Variables!$B$5))</f>
        <v>0</v>
      </c>
      <c r="S548">
        <f t="shared" si="52"/>
        <v>0</v>
      </c>
      <c r="T548">
        <f t="shared" si="53"/>
        <v>0</v>
      </c>
    </row>
    <row r="549" spans="1:20" x14ac:dyDescent="0.3">
      <c r="A549" s="3">
        <f t="shared" si="48"/>
        <v>43123</v>
      </c>
      <c r="B549">
        <v>1</v>
      </c>
      <c r="C549">
        <v>23</v>
      </c>
      <c r="D549">
        <v>20</v>
      </c>
      <c r="E549">
        <v>1</v>
      </c>
      <c r="F549" s="1">
        <f>VLOOKUP(A549,Weather!$A$1:$E$366, 5)</f>
        <v>0.2641509433962263</v>
      </c>
      <c r="G549" s="1">
        <f>VLOOKUP(D549, Winter!$A$1:$E$25, 2)</f>
        <v>385.507471980074</v>
      </c>
      <c r="H549" s="1">
        <f>VLOOKUP(D549, Winter!$A$1:$E$25, 3)</f>
        <v>329.45960680470398</v>
      </c>
      <c r="I549" s="1">
        <f>VLOOKUP(D549, Winter!$A$1:$E$25, 5)</f>
        <v>275.70093457943898</v>
      </c>
      <c r="J549" s="1">
        <f t="shared" si="49"/>
        <v>344.26470326612247</v>
      </c>
      <c r="K549" s="47">
        <f t="shared" si="50"/>
        <v>6.4405122867962978</v>
      </c>
      <c r="L549" s="48">
        <f>Solar!K566/1000*Variables!$B$3</f>
        <v>0</v>
      </c>
      <c r="M549" s="1">
        <f>IF(E549=1, VLOOKUP(D549, Sheet1!$E$2:$G$26, 2), Sheet1!$G$3)</f>
        <v>0.20441999999999999</v>
      </c>
      <c r="N549" s="1">
        <f>'Electricity Rates'!$J$3</f>
        <v>0.19270000000000001</v>
      </c>
      <c r="O549" s="145">
        <f>L549-K549</f>
        <v>-6.4405122867962978</v>
      </c>
      <c r="P549">
        <f t="shared" si="51"/>
        <v>1.2410867176656466</v>
      </c>
      <c r="Q549">
        <f>IF(O549&gt;0, IF(Q548+O549*Variables!$B$5&lt;Variables!$B$4, Q548+O549*Variables!$B$5, Variables!$B$4), IF(Q548&gt;-O549, Q548+O549/Variables!$B$5, 0))</f>
        <v>15.540238564245172</v>
      </c>
      <c r="R549">
        <f>IF(O549&gt;0, 0, IF(Q548&gt;-O549, 0, -O549 - Q548*Variables!$B$5))</f>
        <v>0</v>
      </c>
      <c r="S549">
        <f t="shared" si="52"/>
        <v>0</v>
      </c>
      <c r="T549">
        <f t="shared" si="53"/>
        <v>0</v>
      </c>
    </row>
    <row r="550" spans="1:20" x14ac:dyDescent="0.3">
      <c r="A550" s="3">
        <f t="shared" si="48"/>
        <v>43123</v>
      </c>
      <c r="B550">
        <v>1</v>
      </c>
      <c r="C550">
        <v>23</v>
      </c>
      <c r="D550">
        <v>21</v>
      </c>
      <c r="E550">
        <v>1</v>
      </c>
      <c r="F550" s="1">
        <f>VLOOKUP(A550,Weather!$A$1:$E$366, 5)</f>
        <v>0.2641509433962263</v>
      </c>
      <c r="G550" s="1">
        <f>VLOOKUP(D550, Winter!$A$1:$E$25, 2)</f>
        <v>340.23972602739599</v>
      </c>
      <c r="H550" s="1">
        <f>VLOOKUP(D550, Winter!$A$1:$E$25, 3)</f>
        <v>286.390591795636</v>
      </c>
      <c r="I550" s="1">
        <f>VLOOKUP(D550, Winter!$A$1:$E$25, 5)</f>
        <v>289.71962616822401</v>
      </c>
      <c r="J550" s="1">
        <f t="shared" si="49"/>
        <v>300.6148914040254</v>
      </c>
      <c r="K550" s="47">
        <f t="shared" si="50"/>
        <v>5.6239105644963869</v>
      </c>
      <c r="L550" s="48">
        <f>Solar!K567/1000*Variables!$B$3</f>
        <v>0</v>
      </c>
      <c r="M550" s="1">
        <f>IF(E550=1, VLOOKUP(D550, Sheet1!$E$2:$G$26, 2), Sheet1!$G$3)</f>
        <v>0.20441999999999999</v>
      </c>
      <c r="N550" s="1">
        <f>'Electricity Rates'!$J$3</f>
        <v>0.19270000000000001</v>
      </c>
      <c r="O550" s="145">
        <f>L550-K550</f>
        <v>-5.6239105644963869</v>
      </c>
      <c r="P550">
        <f t="shared" si="51"/>
        <v>1.0837275657784537</v>
      </c>
      <c r="Q550">
        <f>IF(O550&gt;0, IF(Q549+O550*Variables!$B$5&lt;Variables!$B$4, Q549+O550*Variables!$B$5, Variables!$B$4), IF(Q549&gt;-O550, Q549+O550/Variables!$B$5, 0))</f>
        <v>9.5573549849936974</v>
      </c>
      <c r="R550">
        <f>IF(O550&gt;0, 0, IF(Q549&gt;-O550, 0, -O550 - Q549*Variables!$B$5))</f>
        <v>0</v>
      </c>
      <c r="S550">
        <f t="shared" si="52"/>
        <v>0</v>
      </c>
      <c r="T550">
        <f t="shared" si="53"/>
        <v>0</v>
      </c>
    </row>
    <row r="551" spans="1:20" x14ac:dyDescent="0.3">
      <c r="A551" s="3">
        <f t="shared" si="48"/>
        <v>43123</v>
      </c>
      <c r="B551">
        <v>1</v>
      </c>
      <c r="C551">
        <v>23</v>
      </c>
      <c r="D551">
        <v>22</v>
      </c>
      <c r="E551">
        <v>1</v>
      </c>
      <c r="F551" s="1">
        <f>VLOOKUP(A551,Weather!$A$1:$E$366, 5)</f>
        <v>0.2641509433962263</v>
      </c>
      <c r="G551" s="1">
        <f>VLOOKUP(D551, Winter!$A$1:$E$25, 2)</f>
        <v>300</v>
      </c>
      <c r="H551" s="1">
        <f>VLOOKUP(D551, Winter!$A$1:$E$25, 3)</f>
        <v>271.915575384683</v>
      </c>
      <c r="I551" s="1">
        <f>VLOOKUP(D551, Winter!$A$1:$E$25, 5)</f>
        <v>285.04672897196201</v>
      </c>
      <c r="J551" s="1">
        <f t="shared" si="49"/>
        <v>279.33410264155918</v>
      </c>
      <c r="K551" s="47">
        <f t="shared" si="50"/>
        <v>5.2257890603251305</v>
      </c>
      <c r="L551" s="48">
        <f>Solar!K568/1000*Variables!$B$3</f>
        <v>0</v>
      </c>
      <c r="M551" s="1">
        <f>IF(E551=1, VLOOKUP(D551, Sheet1!$E$2:$G$26, 2), Sheet1!$G$3)</f>
        <v>0.18618000000000001</v>
      </c>
      <c r="N551" s="1">
        <f>'Electricity Rates'!$J$3</f>
        <v>0.19270000000000001</v>
      </c>
      <c r="O551" s="145">
        <f>L551-K551</f>
        <v>-5.2257890603251305</v>
      </c>
      <c r="P551">
        <f t="shared" si="51"/>
        <v>1.0070095519246527</v>
      </c>
      <c r="Q551">
        <f>IF(O551&gt;0, IF(Q550+O551*Variables!$B$5&lt;Variables!$B$4, Q550+O551*Variables!$B$5, Variables!$B$4), IF(Q550&gt;-O551, Q550+O551/Variables!$B$5, 0))</f>
        <v>3.9980049208180262</v>
      </c>
      <c r="R551">
        <f>IF(O551&gt;0, 0, IF(Q550&gt;-O551, 0, -O551 - Q550*Variables!$B$5))</f>
        <v>0</v>
      </c>
      <c r="S551">
        <f t="shared" si="52"/>
        <v>0</v>
      </c>
      <c r="T551">
        <f t="shared" si="53"/>
        <v>0</v>
      </c>
    </row>
    <row r="552" spans="1:20" x14ac:dyDescent="0.3">
      <c r="A552" s="3">
        <f t="shared" si="48"/>
        <v>43123</v>
      </c>
      <c r="B552">
        <v>1</v>
      </c>
      <c r="C552">
        <v>23</v>
      </c>
      <c r="D552">
        <v>23</v>
      </c>
      <c r="E552">
        <v>1</v>
      </c>
      <c r="F552" s="1">
        <f>VLOOKUP(A552,Weather!$A$1:$E$366, 5)</f>
        <v>0.2641509433962263</v>
      </c>
      <c r="G552" s="1">
        <f>VLOOKUP(D552, Winter!$A$1:$E$25, 2)</f>
        <v>290.90909090909099</v>
      </c>
      <c r="H552" s="1">
        <f>VLOOKUP(D552, Winter!$A$1:$E$25, 3)</f>
        <v>266.95334839061297</v>
      </c>
      <c r="I552" s="1">
        <f>VLOOKUP(D552, Winter!$A$1:$E$25, 5)</f>
        <v>285.04672897196201</v>
      </c>
      <c r="J552" s="1">
        <f t="shared" si="49"/>
        <v>273.28128037662606</v>
      </c>
      <c r="K552" s="47">
        <f t="shared" si="50"/>
        <v>5.1125527169031875</v>
      </c>
      <c r="L552" s="48">
        <f>Solar!K569/1000*Variables!$B$3</f>
        <v>0</v>
      </c>
      <c r="M552" s="1">
        <f>IF(E552=1, VLOOKUP(D552, Sheet1!$E$2:$G$26, 2), Sheet1!$G$3)</f>
        <v>0.18618000000000001</v>
      </c>
      <c r="N552" s="1">
        <f>'Electricity Rates'!$J$3</f>
        <v>0.19270000000000001</v>
      </c>
      <c r="O552" s="145">
        <f>L552-K552</f>
        <v>-5.1125527169031875</v>
      </c>
      <c r="P552">
        <f t="shared" si="51"/>
        <v>0.98518890854724428</v>
      </c>
      <c r="Q552">
        <f>IF(O552&gt;0, IF(Q551+O552*Variables!$B$5&lt;Variables!$B$4, Q551+O552*Variables!$B$5, Variables!$B$4), IF(Q551&gt;-O552, Q551+O552/Variables!$B$5, 0))</f>
        <v>0</v>
      </c>
      <c r="R552">
        <f>IF(O552&gt;0, 0, IF(Q551&gt;-O552, 0, -O552 - Q551*Variables!$B$5))</f>
        <v>1.3544280913342432</v>
      </c>
      <c r="S552">
        <f t="shared" si="52"/>
        <v>0.2521674220446094</v>
      </c>
      <c r="T552">
        <f t="shared" si="53"/>
        <v>0</v>
      </c>
    </row>
    <row r="553" spans="1:20" x14ac:dyDescent="0.3">
      <c r="A553" s="3">
        <f t="shared" si="48"/>
        <v>43123</v>
      </c>
      <c r="B553">
        <v>1</v>
      </c>
      <c r="C553">
        <v>23</v>
      </c>
      <c r="D553">
        <v>24</v>
      </c>
      <c r="E553">
        <v>1</v>
      </c>
      <c r="F553" s="1">
        <f>VLOOKUP(A553,Weather!$A$1:$E$366, 5)</f>
        <v>0.2641509433962263</v>
      </c>
      <c r="G553" s="1">
        <f>VLOOKUP(D553, Winter!$A$1:$E$25, 2)</f>
        <v>272.72727272727298</v>
      </c>
      <c r="H553" s="1">
        <f>VLOOKUP(D553, Winter!$A$1:$E$25, 3)</f>
        <v>266.74195307023803</v>
      </c>
      <c r="I553" s="1">
        <f>VLOOKUP(D553, Winter!$A$1:$E$25, 5)</f>
        <v>285.04672897196201</v>
      </c>
      <c r="J553" s="1">
        <f t="shared" si="49"/>
        <v>268.3229809041718</v>
      </c>
      <c r="K553" s="47">
        <f t="shared" si="50"/>
        <v>5.0197927320107727</v>
      </c>
      <c r="L553" s="48">
        <f>Solar!K570/1000*Variables!$B$3</f>
        <v>0</v>
      </c>
      <c r="M553" s="1">
        <f>IF(E553=1, VLOOKUP(D553, Sheet1!$E$2:$G$26, 2), Sheet1!$G$3)</f>
        <v>0.18618000000000001</v>
      </c>
      <c r="N553" s="1">
        <f>'Electricity Rates'!$J$3</f>
        <v>0.19270000000000001</v>
      </c>
      <c r="O553" s="145">
        <f>L553-K553</f>
        <v>-5.0197927320107727</v>
      </c>
      <c r="P553">
        <f t="shared" si="51"/>
        <v>0.96731405945847593</v>
      </c>
      <c r="Q553">
        <f>IF(O553&gt;0, IF(Q552+O553*Variables!$B$5&lt;Variables!$B$4, Q552+O553*Variables!$B$5, Variables!$B$4), IF(Q552&gt;-O553, Q552+O553/Variables!$B$5, 0))</f>
        <v>0</v>
      </c>
      <c r="R553">
        <f>IF(O553&gt;0, 0, IF(Q552&gt;-O553, 0, -O553 - Q552*Variables!$B$5))</f>
        <v>5.0197927320107727</v>
      </c>
      <c r="S553">
        <f t="shared" si="52"/>
        <v>0.93458501084576573</v>
      </c>
      <c r="T553">
        <f t="shared" si="53"/>
        <v>0</v>
      </c>
    </row>
    <row r="554" spans="1:20" x14ac:dyDescent="0.3">
      <c r="A554" s="3">
        <f t="shared" si="48"/>
        <v>43124</v>
      </c>
      <c r="B554">
        <v>1</v>
      </c>
      <c r="C554">
        <v>24</v>
      </c>
      <c r="D554">
        <v>1</v>
      </c>
      <c r="E554">
        <v>1</v>
      </c>
      <c r="F554" s="1">
        <f>VLOOKUP(A554,Weather!$A$1:$E$366, 5)</f>
        <v>0.30188679245283062</v>
      </c>
      <c r="G554" s="1">
        <f>VLOOKUP(D554, Winter!$A$1:$E$25, 2)</f>
        <v>281.81818181818198</v>
      </c>
      <c r="H554" s="1">
        <f>VLOOKUP(D554, Winter!$A$1:$E$25, 3)</f>
        <v>257.04002047196798</v>
      </c>
      <c r="I554" s="1">
        <f>VLOOKUP(D554, Winter!$A$1:$E$25, 5)</f>
        <v>266.355140186916</v>
      </c>
      <c r="J554" s="1">
        <f t="shared" si="49"/>
        <v>264.52022012365524</v>
      </c>
      <c r="K554" s="47">
        <f t="shared" si="50"/>
        <v>4.9486505925514983</v>
      </c>
      <c r="L554" s="48">
        <f>Solar!K571/1000*Variables!$B$3</f>
        <v>0</v>
      </c>
      <c r="M554" s="1">
        <f>IF(E554=1, VLOOKUP(D554, Sheet1!$E$2:$G$26, 2), Sheet1!$G$3)</f>
        <v>0.18618000000000001</v>
      </c>
      <c r="N554" s="1">
        <f>'Electricity Rates'!$J$3</f>
        <v>0.19270000000000001</v>
      </c>
      <c r="O554" s="145">
        <f>L554-K554</f>
        <v>-4.9486505925514983</v>
      </c>
      <c r="P554">
        <f t="shared" si="51"/>
        <v>0.95360496918467375</v>
      </c>
      <c r="Q554">
        <f>IF(O554&gt;0, IF(Q553+O554*Variables!$B$5&lt;Variables!$B$4, Q553+O554*Variables!$B$5, Variables!$B$4), IF(Q553&gt;-O554, Q553+O554/Variables!$B$5, 0))</f>
        <v>0</v>
      </c>
      <c r="R554">
        <f>IF(O554&gt;0, 0, IF(Q553&gt;-O554, 0, -O554 - Q553*Variables!$B$5))</f>
        <v>4.9486505925514983</v>
      </c>
      <c r="S554">
        <f t="shared" si="52"/>
        <v>0.92133976732123801</v>
      </c>
      <c r="T554">
        <f t="shared" si="53"/>
        <v>0</v>
      </c>
    </row>
    <row r="555" spans="1:20" x14ac:dyDescent="0.3">
      <c r="A555" s="3">
        <f t="shared" si="48"/>
        <v>43124</v>
      </c>
      <c r="B555">
        <v>1</v>
      </c>
      <c r="C555">
        <v>24</v>
      </c>
      <c r="D555">
        <v>2</v>
      </c>
      <c r="E555">
        <v>1</v>
      </c>
      <c r="F555" s="1">
        <f>VLOOKUP(A555,Weather!$A$1:$E$366, 5)</f>
        <v>0.30188679245283062</v>
      </c>
      <c r="G555" s="1">
        <f>VLOOKUP(D555, Winter!$A$1:$E$25, 2)</f>
        <v>282.10356994603501</v>
      </c>
      <c r="H555" s="1">
        <f>VLOOKUP(D555, Winter!$A$1:$E$25, 3)</f>
        <v>280.66066600651902</v>
      </c>
      <c r="I555" s="1">
        <f>VLOOKUP(D555, Winter!$A$1:$E$25, 5)</f>
        <v>285.04672897196201</v>
      </c>
      <c r="J555" s="1">
        <f t="shared" si="49"/>
        <v>281.09625964863704</v>
      </c>
      <c r="K555" s="47">
        <f t="shared" si="50"/>
        <v>5.2587555356787652</v>
      </c>
      <c r="L555" s="48">
        <f>Solar!K572/1000*Variables!$B$3</f>
        <v>0</v>
      </c>
      <c r="M555" s="1">
        <f>IF(E555=1, VLOOKUP(D555, Sheet1!$E$2:$G$26, 2), Sheet1!$G$3)</f>
        <v>0.18618000000000001</v>
      </c>
      <c r="N555" s="1">
        <f>'Electricity Rates'!$J$3</f>
        <v>0.19270000000000001</v>
      </c>
      <c r="O555" s="145">
        <f>L555-K555</f>
        <v>-5.2587555356787652</v>
      </c>
      <c r="P555">
        <f t="shared" si="51"/>
        <v>1.0133621917252982</v>
      </c>
      <c r="Q555">
        <f>IF(O555&gt;0, IF(Q554+O555*Variables!$B$5&lt;Variables!$B$4, Q554+O555*Variables!$B$5, Variables!$B$4), IF(Q554&gt;-O555, Q554+O555/Variables!$B$5, 0))</f>
        <v>0</v>
      </c>
      <c r="R555">
        <f>IF(O555&gt;0, 0, IF(Q554&gt;-O555, 0, -O555 - Q554*Variables!$B$5))</f>
        <v>5.2587555356787652</v>
      </c>
      <c r="S555">
        <f t="shared" si="52"/>
        <v>0.97907510563267253</v>
      </c>
      <c r="T555">
        <f t="shared" si="53"/>
        <v>0</v>
      </c>
    </row>
    <row r="556" spans="1:20" x14ac:dyDescent="0.3">
      <c r="A556" s="3">
        <f t="shared" si="48"/>
        <v>43124</v>
      </c>
      <c r="B556">
        <v>1</v>
      </c>
      <c r="C556">
        <v>24</v>
      </c>
      <c r="D556">
        <v>3</v>
      </c>
      <c r="E556">
        <v>1</v>
      </c>
      <c r="F556" s="1">
        <f>VLOOKUP(A556,Weather!$A$1:$E$366, 5)</f>
        <v>0.30188679245283062</v>
      </c>
      <c r="G556" s="1">
        <f>VLOOKUP(D556, Winter!$A$1:$E$25, 2)</f>
        <v>282.300747198007</v>
      </c>
      <c r="H556" s="1">
        <f>VLOOKUP(D556, Winter!$A$1:$E$25, 3)</f>
        <v>272.72727272727298</v>
      </c>
      <c r="I556" s="1">
        <f>VLOOKUP(D556, Winter!$A$1:$E$25, 5)</f>
        <v>271.02803738317698</v>
      </c>
      <c r="J556" s="1">
        <f t="shared" si="49"/>
        <v>275.61737822787194</v>
      </c>
      <c r="K556" s="47">
        <f t="shared" si="50"/>
        <v>5.1562564912703115</v>
      </c>
      <c r="L556" s="48">
        <f>Solar!K573/1000*Variables!$B$3</f>
        <v>0</v>
      </c>
      <c r="M556" s="1">
        <f>IF(E556=1, VLOOKUP(D556, Sheet1!$E$2:$G$26, 2), Sheet1!$G$3)</f>
        <v>0.18618000000000001</v>
      </c>
      <c r="N556" s="1">
        <f>'Electricity Rates'!$J$3</f>
        <v>0.19270000000000001</v>
      </c>
      <c r="O556" s="145">
        <f>L556-K556</f>
        <v>-5.1562564912703115</v>
      </c>
      <c r="P556">
        <f t="shared" si="51"/>
        <v>0.99361062586778903</v>
      </c>
      <c r="Q556">
        <f>IF(O556&gt;0, IF(Q555+O556*Variables!$B$5&lt;Variables!$B$4, Q555+O556*Variables!$B$5, Variables!$B$4), IF(Q555&gt;-O556, Q555+O556/Variables!$B$5, 0))</f>
        <v>0</v>
      </c>
      <c r="R556">
        <f>IF(O556&gt;0, 0, IF(Q555&gt;-O556, 0, -O556 - Q555*Variables!$B$5))</f>
        <v>5.1562564912703115</v>
      </c>
      <c r="S556">
        <f t="shared" si="52"/>
        <v>0.95999183354470663</v>
      </c>
      <c r="T556">
        <f t="shared" si="53"/>
        <v>0</v>
      </c>
    </row>
    <row r="557" spans="1:20" x14ac:dyDescent="0.3">
      <c r="A557" s="3">
        <f t="shared" si="48"/>
        <v>43124</v>
      </c>
      <c r="B557">
        <v>1</v>
      </c>
      <c r="C557">
        <v>24</v>
      </c>
      <c r="D557">
        <v>4</v>
      </c>
      <c r="E557">
        <v>1</v>
      </c>
      <c r="F557" s="1">
        <f>VLOOKUP(A557,Weather!$A$1:$E$366, 5)</f>
        <v>0.30188679245283062</v>
      </c>
      <c r="G557" s="1">
        <f>VLOOKUP(D557, Winter!$A$1:$E$25, 2)</f>
        <v>308.82074789439099</v>
      </c>
      <c r="H557" s="1">
        <f>VLOOKUP(D557, Winter!$A$1:$E$25, 3)</f>
        <v>281.81818181818198</v>
      </c>
      <c r="I557" s="1">
        <f>VLOOKUP(D557, Winter!$A$1:$E$25, 5)</f>
        <v>285.04672897196201</v>
      </c>
      <c r="J557" s="1">
        <f t="shared" si="49"/>
        <v>289.96989987892437</v>
      </c>
      <c r="K557" s="47">
        <f t="shared" si="50"/>
        <v>5.4247638089335375</v>
      </c>
      <c r="L557" s="48">
        <f>Solar!K574/1000*Variables!$B$3</f>
        <v>0</v>
      </c>
      <c r="M557" s="1">
        <f>IF(E557=1, VLOOKUP(D557, Sheet1!$E$2:$G$26, 2), Sheet1!$G$3)</f>
        <v>0.18618000000000001</v>
      </c>
      <c r="N557" s="1">
        <f>'Electricity Rates'!$J$3</f>
        <v>0.19270000000000001</v>
      </c>
      <c r="O557" s="145">
        <f>L557-K557</f>
        <v>-5.4247638089335375</v>
      </c>
      <c r="P557">
        <f t="shared" si="51"/>
        <v>1.0453519859814928</v>
      </c>
      <c r="Q557">
        <f>IF(O557&gt;0, IF(Q556+O557*Variables!$B$5&lt;Variables!$B$4, Q556+O557*Variables!$B$5, Variables!$B$4), IF(Q556&gt;-O557, Q556+O557/Variables!$B$5, 0))</f>
        <v>0</v>
      </c>
      <c r="R557">
        <f>IF(O557&gt;0, 0, IF(Q556&gt;-O557, 0, -O557 - Q556*Variables!$B$5))</f>
        <v>5.4247638089335375</v>
      </c>
      <c r="S557">
        <f t="shared" si="52"/>
        <v>1.0099825259472461</v>
      </c>
      <c r="T557">
        <f t="shared" si="53"/>
        <v>0</v>
      </c>
    </row>
    <row r="558" spans="1:20" x14ac:dyDescent="0.3">
      <c r="A558" s="3">
        <f t="shared" si="48"/>
        <v>43124</v>
      </c>
      <c r="B558">
        <v>1</v>
      </c>
      <c r="C558">
        <v>24</v>
      </c>
      <c r="D558">
        <v>5</v>
      </c>
      <c r="E558">
        <v>1</v>
      </c>
      <c r="F558" s="1">
        <f>VLOOKUP(A558,Weather!$A$1:$E$366, 5)</f>
        <v>0.30188679245283062</v>
      </c>
      <c r="G558" s="1">
        <f>VLOOKUP(D558, Winter!$A$1:$E$25, 2)</f>
        <v>308.63160471300301</v>
      </c>
      <c r="H558" s="1">
        <f>VLOOKUP(D558, Winter!$A$1:$E$25, 3)</f>
        <v>300</v>
      </c>
      <c r="I558" s="1">
        <f>VLOOKUP(D558, Winter!$A$1:$E$25, 5)</f>
        <v>303.73831775700899</v>
      </c>
      <c r="J558" s="1">
        <f t="shared" si="49"/>
        <v>302.60576746052919</v>
      </c>
      <c r="K558" s="47">
        <f t="shared" si="50"/>
        <v>5.661155921286535</v>
      </c>
      <c r="L558" s="48">
        <f>Solar!K575/1000*Variables!$B$3</f>
        <v>0</v>
      </c>
      <c r="M558" s="1">
        <f>IF(E558=1, VLOOKUP(D558, Sheet1!$E$2:$G$26, 2), Sheet1!$G$3)</f>
        <v>0.18618000000000001</v>
      </c>
      <c r="N558" s="1">
        <f>'Electricity Rates'!$J$3</f>
        <v>0.19270000000000001</v>
      </c>
      <c r="O558" s="145">
        <f>L558-K558</f>
        <v>-5.661155921286535</v>
      </c>
      <c r="P558">
        <f t="shared" si="51"/>
        <v>1.0909047460319155</v>
      </c>
      <c r="Q558">
        <f>IF(O558&gt;0, IF(Q557+O558*Variables!$B$5&lt;Variables!$B$4, Q557+O558*Variables!$B$5, Variables!$B$4), IF(Q557&gt;-O558, Q557+O558/Variables!$B$5, 0))</f>
        <v>0</v>
      </c>
      <c r="R558">
        <f>IF(O558&gt;0, 0, IF(Q557&gt;-O558, 0, -O558 - Q557*Variables!$B$5))</f>
        <v>5.661155921286535</v>
      </c>
      <c r="S558">
        <f t="shared" si="52"/>
        <v>1.0539940094251272</v>
      </c>
      <c r="T558">
        <f t="shared" si="53"/>
        <v>0</v>
      </c>
    </row>
    <row r="559" spans="1:20" x14ac:dyDescent="0.3">
      <c r="A559" s="3">
        <f t="shared" si="48"/>
        <v>43124</v>
      </c>
      <c r="B559">
        <v>1</v>
      </c>
      <c r="C559">
        <v>24</v>
      </c>
      <c r="D559">
        <v>6</v>
      </c>
      <c r="E559">
        <v>1</v>
      </c>
      <c r="F559" s="1">
        <f>VLOOKUP(A559,Weather!$A$1:$E$366, 5)</f>
        <v>0.30188679245283062</v>
      </c>
      <c r="G559" s="1">
        <f>VLOOKUP(D559, Winter!$A$1:$E$25, 2)</f>
        <v>331.81818181818198</v>
      </c>
      <c r="H559" s="1">
        <f>VLOOKUP(D559, Winter!$A$1:$E$25, 3)</f>
        <v>317.955250948497</v>
      </c>
      <c r="I559" s="1">
        <f>VLOOKUP(D559, Winter!$A$1:$E$25, 5)</f>
        <v>322.42990654205602</v>
      </c>
      <c r="J559" s="1">
        <f t="shared" si="49"/>
        <v>322.14028668274153</v>
      </c>
      <c r="K559" s="47">
        <f t="shared" si="50"/>
        <v>6.0266081732127574</v>
      </c>
      <c r="L559" s="48">
        <f>Solar!K576/1000*Variables!$B$3</f>
        <v>0</v>
      </c>
      <c r="M559" s="1">
        <f>IF(E559=1, VLOOKUP(D559, Sheet1!$E$2:$G$26, 2), Sheet1!$G$3)</f>
        <v>0.18618000000000001</v>
      </c>
      <c r="N559" s="1">
        <f>'Electricity Rates'!$J$3</f>
        <v>0.19270000000000001</v>
      </c>
      <c r="O559" s="145">
        <f>L559-K559</f>
        <v>-6.0266081732127574</v>
      </c>
      <c r="P559">
        <f t="shared" si="51"/>
        <v>1.1613273949780984</v>
      </c>
      <c r="Q559">
        <f>IF(O559&gt;0, IF(Q558+O559*Variables!$B$5&lt;Variables!$B$4, Q558+O559*Variables!$B$5, Variables!$B$4), IF(Q558&gt;-O559, Q558+O559/Variables!$B$5, 0))</f>
        <v>0</v>
      </c>
      <c r="R559">
        <f>IF(O559&gt;0, 0, IF(Q558&gt;-O559, 0, -O559 - Q558*Variables!$B$5))</f>
        <v>6.0266081732127574</v>
      </c>
      <c r="S559">
        <f t="shared" si="52"/>
        <v>1.1220339096887513</v>
      </c>
      <c r="T559">
        <f t="shared" si="53"/>
        <v>0</v>
      </c>
    </row>
    <row r="560" spans="1:20" x14ac:dyDescent="0.3">
      <c r="A560" s="3">
        <f t="shared" si="48"/>
        <v>43124</v>
      </c>
      <c r="B560">
        <v>1</v>
      </c>
      <c r="C560">
        <v>24</v>
      </c>
      <c r="D560">
        <v>7</v>
      </c>
      <c r="E560">
        <v>1</v>
      </c>
      <c r="F560" s="1">
        <f>VLOOKUP(A560,Weather!$A$1:$E$366, 5)</f>
        <v>0.30188679245283062</v>
      </c>
      <c r="G560" s="1">
        <f>VLOOKUP(D560, Winter!$A$1:$E$25, 2)</f>
        <v>445.45454545454498</v>
      </c>
      <c r="H560" s="1">
        <f>VLOOKUP(D560, Winter!$A$1:$E$25, 3)</f>
        <v>393.94630558862502</v>
      </c>
      <c r="I560" s="1">
        <f>VLOOKUP(D560, Winter!$A$1:$E$25, 5)</f>
        <v>313.08411214953298</v>
      </c>
      <c r="J560" s="1">
        <f t="shared" si="49"/>
        <v>409.49596290663862</v>
      </c>
      <c r="K560" s="47">
        <f t="shared" si="50"/>
        <v>7.6608602493150739</v>
      </c>
      <c r="L560" s="48">
        <f>Solar!K577/1000*Variables!$B$3</f>
        <v>0</v>
      </c>
      <c r="M560" s="1">
        <f>IF(E560=1, VLOOKUP(D560, Sheet1!$E$2:$G$26, 2), Sheet1!$G$3)</f>
        <v>0.18618000000000001</v>
      </c>
      <c r="N560" s="1">
        <f>'Electricity Rates'!$J$3</f>
        <v>0.19270000000000001</v>
      </c>
      <c r="O560" s="145">
        <f>L560-K560</f>
        <v>-7.6608602493150739</v>
      </c>
      <c r="P560">
        <f t="shared" si="51"/>
        <v>1.4762477700430148</v>
      </c>
      <c r="Q560">
        <f>IF(O560&gt;0, IF(Q559+O560*Variables!$B$5&lt;Variables!$B$4, Q559+O560*Variables!$B$5, Variables!$B$4), IF(Q559&gt;-O560, Q559+O560/Variables!$B$5, 0))</f>
        <v>0</v>
      </c>
      <c r="R560">
        <f>IF(O560&gt;0, 0, IF(Q559&gt;-O560, 0, -O560 - Q559*Variables!$B$5))</f>
        <v>7.6608602493150739</v>
      </c>
      <c r="S560">
        <f t="shared" si="52"/>
        <v>1.4262989612174806</v>
      </c>
      <c r="T560">
        <f t="shared" si="53"/>
        <v>0</v>
      </c>
    </row>
    <row r="561" spans="1:20" x14ac:dyDescent="0.3">
      <c r="A561" s="3">
        <f t="shared" si="48"/>
        <v>43124</v>
      </c>
      <c r="B561">
        <v>1</v>
      </c>
      <c r="C561">
        <v>24</v>
      </c>
      <c r="D561">
        <v>8</v>
      </c>
      <c r="E561">
        <v>1</v>
      </c>
      <c r="F561" s="1">
        <f>VLOOKUP(A561,Weather!$A$1:$E$366, 5)</f>
        <v>0.30188679245283062</v>
      </c>
      <c r="G561" s="1">
        <f>VLOOKUP(D561, Winter!$A$1:$E$25, 2)</f>
        <v>654.54545454545405</v>
      </c>
      <c r="H561" s="1">
        <f>VLOOKUP(D561, Winter!$A$1:$E$25, 3)</f>
        <v>498.50910668787998</v>
      </c>
      <c r="I561" s="1">
        <f>VLOOKUP(D561, Winter!$A$1:$E$25, 5)</f>
        <v>294.39252336448601</v>
      </c>
      <c r="J561" s="1">
        <f t="shared" si="49"/>
        <v>545.6144192486571</v>
      </c>
      <c r="K561" s="47">
        <f t="shared" si="50"/>
        <v>10.207367579904908</v>
      </c>
      <c r="L561" s="48">
        <f>Solar!K578/1000*Variables!$B$3</f>
        <v>0.64234999999999998</v>
      </c>
      <c r="M561" s="1">
        <f>IF(E561=1, VLOOKUP(D561, Sheet1!$E$2:$G$26, 2), Sheet1!$G$3)</f>
        <v>0.18618000000000001</v>
      </c>
      <c r="N561" s="1">
        <f>'Electricity Rates'!$J$3</f>
        <v>0.19270000000000001</v>
      </c>
      <c r="O561" s="145">
        <f>L561-K561</f>
        <v>-9.5650175799049073</v>
      </c>
      <c r="P561">
        <f t="shared" si="51"/>
        <v>1.9669597326476758</v>
      </c>
      <c r="Q561">
        <f>IF(O561&gt;0, IF(Q560+O561*Variables!$B$5&lt;Variables!$B$4, Q560+O561*Variables!$B$5, Variables!$B$4), IF(Q560&gt;-O561, Q560+O561/Variables!$B$5, 0))</f>
        <v>0</v>
      </c>
      <c r="R561">
        <f>IF(O561&gt;0, 0, IF(Q560&gt;-O561, 0, -O561 - Q560*Variables!$B$5))</f>
        <v>9.5650175799049073</v>
      </c>
      <c r="S561">
        <f t="shared" si="52"/>
        <v>1.7808149730266958</v>
      </c>
      <c r="T561">
        <f t="shared" si="53"/>
        <v>0</v>
      </c>
    </row>
    <row r="562" spans="1:20" x14ac:dyDescent="0.3">
      <c r="A562" s="3">
        <f t="shared" si="48"/>
        <v>43124</v>
      </c>
      <c r="B562">
        <v>1</v>
      </c>
      <c r="C562">
        <v>24</v>
      </c>
      <c r="D562">
        <v>9</v>
      </c>
      <c r="E562">
        <v>1</v>
      </c>
      <c r="F562" s="1">
        <f>VLOOKUP(A562,Weather!$A$1:$E$366, 5)</f>
        <v>0.30188679245283062</v>
      </c>
      <c r="G562" s="1">
        <f>VLOOKUP(D562, Winter!$A$1:$E$25, 2)</f>
        <v>801.59817351598099</v>
      </c>
      <c r="H562" s="1">
        <f>VLOOKUP(D562, Winter!$A$1:$E$25, 3)</f>
        <v>564.97068280688404</v>
      </c>
      <c r="I562" s="1">
        <f>VLOOKUP(D562, Winter!$A$1:$E$25, 5)</f>
        <v>313.08411214953298</v>
      </c>
      <c r="J562" s="1">
        <f t="shared" si="49"/>
        <v>636.40539698321527</v>
      </c>
      <c r="K562" s="47">
        <f t="shared" si="50"/>
        <v>11.90588735867426</v>
      </c>
      <c r="L562" s="48">
        <f>Solar!K579/1000*Variables!$B$3</f>
        <v>8.6483500000000006</v>
      </c>
      <c r="M562" s="1">
        <f>IF(E562=1, VLOOKUP(D562, Sheet1!$E$2:$G$26, 2), Sheet1!$G$3)</f>
        <v>0.20441999999999999</v>
      </c>
      <c r="N562" s="1">
        <f>'Electricity Rates'!$J$3</f>
        <v>0.19270000000000001</v>
      </c>
      <c r="O562" s="145">
        <f>L562-K562</f>
        <v>-3.2575373586742593</v>
      </c>
      <c r="P562">
        <f t="shared" si="51"/>
        <v>2.29426449401653</v>
      </c>
      <c r="Q562">
        <f>IF(O562&gt;0, IF(Q561+O562*Variables!$B$5&lt;Variables!$B$4, Q561+O562*Variables!$B$5, Variables!$B$4), IF(Q561&gt;-O562, Q561+O562/Variables!$B$5, 0))</f>
        <v>0</v>
      </c>
      <c r="R562">
        <f>IF(O562&gt;0, 0, IF(Q561&gt;-O562, 0, -O562 - Q561*Variables!$B$5))</f>
        <v>3.2575373586742593</v>
      </c>
      <c r="S562">
        <f t="shared" si="52"/>
        <v>0.66590578686019208</v>
      </c>
      <c r="T562">
        <f t="shared" si="53"/>
        <v>0</v>
      </c>
    </row>
    <row r="563" spans="1:20" x14ac:dyDescent="0.3">
      <c r="A563" s="3">
        <f t="shared" si="48"/>
        <v>43124</v>
      </c>
      <c r="B563">
        <v>1</v>
      </c>
      <c r="C563">
        <v>24</v>
      </c>
      <c r="D563">
        <v>10</v>
      </c>
      <c r="E563">
        <v>1</v>
      </c>
      <c r="F563" s="1">
        <f>VLOOKUP(A563,Weather!$A$1:$E$366, 5)</f>
        <v>0.30188679245283062</v>
      </c>
      <c r="G563" s="1">
        <f>VLOOKUP(D563, Winter!$A$1:$E$25, 2)</f>
        <v>929.05770029057601</v>
      </c>
      <c r="H563" s="1">
        <f>VLOOKUP(D563, Winter!$A$1:$E$25, 3)</f>
        <v>583.82380756350199</v>
      </c>
      <c r="I563" s="1">
        <f>VLOOKUP(D563, Winter!$A$1:$E$25, 5)</f>
        <v>331.77570093457899</v>
      </c>
      <c r="J563" s="1">
        <f t="shared" si="49"/>
        <v>688.04536008488299</v>
      </c>
      <c r="K563" s="47">
        <f t="shared" si="50"/>
        <v>12.87196902110046</v>
      </c>
      <c r="L563" s="48">
        <f>Solar!K580/1000*Variables!$B$3</f>
        <v>19.051300000000001</v>
      </c>
      <c r="M563" s="1">
        <f>IF(E563=1, VLOOKUP(D563, Sheet1!$E$2:$G$26, 2), Sheet1!$G$3)</f>
        <v>0.20441999999999999</v>
      </c>
      <c r="N563" s="1">
        <f>'Electricity Rates'!$J$3</f>
        <v>0.19270000000000001</v>
      </c>
      <c r="O563" s="145">
        <f>L563-K563</f>
        <v>6.1793309788995412</v>
      </c>
      <c r="P563">
        <f t="shared" si="51"/>
        <v>2.4804284303660586</v>
      </c>
      <c r="Q563">
        <f>IF(O563&gt;0, IF(Q562+O563*Variables!$B$5&lt;Variables!$B$4, Q562+O563*Variables!$B$5, Variables!$B$4), IF(Q562&gt;-O563, Q562+O563/Variables!$B$5, 0))</f>
        <v>5.8085711201655688</v>
      </c>
      <c r="R563">
        <f>IF(O563&gt;0, 0, IF(Q562&gt;-O563, 0, -O563 - Q562*Variables!$B$5))</f>
        <v>0</v>
      </c>
      <c r="S563">
        <f t="shared" si="52"/>
        <v>0</v>
      </c>
      <c r="T563">
        <f t="shared" si="53"/>
        <v>0</v>
      </c>
    </row>
    <row r="564" spans="1:20" x14ac:dyDescent="0.3">
      <c r="A564" s="3">
        <f t="shared" si="48"/>
        <v>43124</v>
      </c>
      <c r="B564">
        <v>1</v>
      </c>
      <c r="C564">
        <v>24</v>
      </c>
      <c r="D564">
        <v>11</v>
      </c>
      <c r="E564">
        <v>1</v>
      </c>
      <c r="F564" s="1">
        <f>VLOOKUP(A564,Weather!$A$1:$E$366, 5)</f>
        <v>0.30188679245283062</v>
      </c>
      <c r="G564" s="1">
        <f>VLOOKUP(D564, Winter!$A$1:$E$25, 2)</f>
        <v>1001.98733914487</v>
      </c>
      <c r="H564" s="1">
        <f>VLOOKUP(D564, Winter!$A$1:$E$25, 3)</f>
        <v>602.66024321587895</v>
      </c>
      <c r="I564" s="1">
        <f>VLOOKUP(D564, Winter!$A$1:$E$25, 5)</f>
        <v>331.77570093457899</v>
      </c>
      <c r="J564" s="1">
        <f t="shared" si="49"/>
        <v>723.21181934538583</v>
      </c>
      <c r="K564" s="47">
        <f t="shared" si="50"/>
        <v>13.529863980419918</v>
      </c>
      <c r="L564" s="48">
        <f>Solar!K581/1000*Variables!$B$3</f>
        <v>26.450900000000001</v>
      </c>
      <c r="M564" s="1">
        <f>IF(E564=1, VLOOKUP(D564, Sheet1!$E$2:$G$26, 2), Sheet1!$G$3)</f>
        <v>0.20441999999999999</v>
      </c>
      <c r="N564" s="1">
        <f>'Electricity Rates'!$J$3</f>
        <v>0.19270000000000001</v>
      </c>
      <c r="O564" s="145">
        <f>L564-K564</f>
        <v>12.921036019580082</v>
      </c>
      <c r="P564">
        <f t="shared" si="51"/>
        <v>2.6072047890269183</v>
      </c>
      <c r="Q564">
        <f>IF(O564&gt;0, IF(Q563+O564*Variables!$B$5&lt;Variables!$B$4, Q563+O564*Variables!$B$5, Variables!$B$4), IF(Q563&gt;-O564, Q563+O564/Variables!$B$5, 0))</f>
        <v>17.954344978570845</v>
      </c>
      <c r="R564">
        <f>IF(O564&gt;0, 0, IF(Q563&gt;-O564, 0, -O564 - Q563*Variables!$B$5))</f>
        <v>0</v>
      </c>
      <c r="S564">
        <f t="shared" si="52"/>
        <v>0</v>
      </c>
      <c r="T564">
        <f t="shared" si="53"/>
        <v>0</v>
      </c>
    </row>
    <row r="565" spans="1:20" x14ac:dyDescent="0.3">
      <c r="A565" s="3">
        <f t="shared" si="48"/>
        <v>43124</v>
      </c>
      <c r="B565">
        <v>1</v>
      </c>
      <c r="C565">
        <v>24</v>
      </c>
      <c r="D565">
        <v>12</v>
      </c>
      <c r="E565">
        <v>1</v>
      </c>
      <c r="F565" s="1">
        <f>VLOOKUP(A565,Weather!$A$1:$E$366, 5)</f>
        <v>0.30188679245283062</v>
      </c>
      <c r="G565" s="1">
        <f>VLOOKUP(D565, Winter!$A$1:$E$25, 2)</f>
        <v>1020.36633457866</v>
      </c>
      <c r="H565" s="1">
        <f>VLOOKUP(D565, Winter!$A$1:$E$25, 3)</f>
        <v>602.46553699974402</v>
      </c>
      <c r="I565" s="1">
        <f>VLOOKUP(D565, Winter!$A$1:$E$25, 5)</f>
        <v>327.10280373831802</v>
      </c>
      <c r="J565" s="1">
        <f t="shared" si="49"/>
        <v>728.62426834432267</v>
      </c>
      <c r="K565" s="47">
        <f t="shared" si="50"/>
        <v>13.631120205494971</v>
      </c>
      <c r="L565" s="48">
        <f>Solar!K582/1000*Variables!$B$3</f>
        <v>30.861549999999998</v>
      </c>
      <c r="M565" s="1">
        <f>IF(E565=1, VLOOKUP(D565, Sheet1!$E$2:$G$26, 2), Sheet1!$G$3)</f>
        <v>0.20441999999999999</v>
      </c>
      <c r="N565" s="1">
        <f>'Electricity Rates'!$J$3</f>
        <v>0.19270000000000001</v>
      </c>
      <c r="O565" s="145">
        <f>L565-K565</f>
        <v>17.230429794505028</v>
      </c>
      <c r="P565">
        <f t="shared" si="51"/>
        <v>2.6267168635988813</v>
      </c>
      <c r="Q565">
        <f>IF(O565&gt;0, IF(Q564+O565*Variables!$B$5&lt;Variables!$B$4, Q564+O565*Variables!$B$5, Variables!$B$4), IF(Q564&gt;-O565, Q564+O565/Variables!$B$5, 0))</f>
        <v>34.15094898540557</v>
      </c>
      <c r="R565">
        <f>IF(O565&gt;0, 0, IF(Q564&gt;-O565, 0, -O565 - Q564*Variables!$B$5))</f>
        <v>0</v>
      </c>
      <c r="S565">
        <f t="shared" si="52"/>
        <v>0</v>
      </c>
      <c r="T565">
        <f t="shared" si="53"/>
        <v>0</v>
      </c>
    </row>
    <row r="566" spans="1:20" x14ac:dyDescent="0.3">
      <c r="A566" s="3">
        <f t="shared" si="48"/>
        <v>43124</v>
      </c>
      <c r="B566">
        <v>1</v>
      </c>
      <c r="C566">
        <v>24</v>
      </c>
      <c r="D566">
        <v>13</v>
      </c>
      <c r="E566">
        <v>1</v>
      </c>
      <c r="F566" s="1">
        <f>VLOOKUP(A566,Weather!$A$1:$E$366, 5)</f>
        <v>0.30188679245283062</v>
      </c>
      <c r="G566" s="1">
        <f>VLOOKUP(D566, Winter!$A$1:$E$25, 2)</f>
        <v>1065.99730178497</v>
      </c>
      <c r="H566" s="1">
        <f>VLOOKUP(D566, Winter!$A$1:$E$25, 3)</f>
        <v>611.78362020049099</v>
      </c>
      <c r="I566" s="1">
        <f>VLOOKUP(D566, Winter!$A$1:$E$25, 5)</f>
        <v>322.42990654205602</v>
      </c>
      <c r="J566" s="1">
        <f t="shared" si="49"/>
        <v>748.90473162222065</v>
      </c>
      <c r="K566" s="47">
        <f t="shared" si="50"/>
        <v>14.010527596621717</v>
      </c>
      <c r="L566" s="48">
        <f>Solar!K583/1000*Variables!$B$3</f>
        <v>31.546700000000001</v>
      </c>
      <c r="M566" s="1">
        <f>IF(E566=1, VLOOKUP(D566, Sheet1!$E$2:$G$26, 2), Sheet1!$G$3)</f>
        <v>0.20441999999999999</v>
      </c>
      <c r="N566" s="1">
        <f>'Electricity Rates'!$J$3</f>
        <v>0.19270000000000001</v>
      </c>
      <c r="O566" s="145">
        <f>L566-K566</f>
        <v>17.536172403378284</v>
      </c>
      <c r="P566">
        <f t="shared" si="51"/>
        <v>2.6998286678690051</v>
      </c>
      <c r="Q566">
        <f>IF(O566&gt;0, IF(Q565+O566*Variables!$B$5&lt;Variables!$B$4, Q565+O566*Variables!$B$5, Variables!$B$4), IF(Q565&gt;-O566, Q565+O566/Variables!$B$5, 0))</f>
        <v>50.634951044581157</v>
      </c>
      <c r="R566">
        <f>IF(O566&gt;0, 0, IF(Q565&gt;-O566, 0, -O566 - Q565*Variables!$B$5))</f>
        <v>0</v>
      </c>
      <c r="S566">
        <f t="shared" si="52"/>
        <v>0</v>
      </c>
      <c r="T566">
        <f t="shared" si="53"/>
        <v>0</v>
      </c>
    </row>
    <row r="567" spans="1:20" x14ac:dyDescent="0.3">
      <c r="A567" s="3">
        <f t="shared" si="48"/>
        <v>43124</v>
      </c>
      <c r="B567">
        <v>1</v>
      </c>
      <c r="C567">
        <v>24</v>
      </c>
      <c r="D567">
        <v>14</v>
      </c>
      <c r="E567">
        <v>1</v>
      </c>
      <c r="F567" s="1">
        <f>VLOOKUP(A567,Weather!$A$1:$E$366, 5)</f>
        <v>0.30188679245283062</v>
      </c>
      <c r="G567" s="1">
        <f>VLOOKUP(D567, Winter!$A$1:$E$25, 2)</f>
        <v>1084.3762972187601</v>
      </c>
      <c r="H567" s="1">
        <f>VLOOKUP(D567, Winter!$A$1:$E$25, 3)</f>
        <v>611.59447701910301</v>
      </c>
      <c r="I567" s="1">
        <f>VLOOKUP(D567, Winter!$A$1:$E$25, 5)</f>
        <v>303.73831775700899</v>
      </c>
      <c r="J567" s="1">
        <f t="shared" si="49"/>
        <v>754.32106424918834</v>
      </c>
      <c r="K567" s="47">
        <f t="shared" si="50"/>
        <v>14.111856476702679</v>
      </c>
      <c r="L567" s="48">
        <f>Solar!K584/1000*Variables!$B$3</f>
        <v>29.3352</v>
      </c>
      <c r="M567" s="1">
        <f>IF(E567=1, VLOOKUP(D567, Sheet1!$E$2:$G$26, 2), Sheet1!$G$3)</f>
        <v>0.20441999999999999</v>
      </c>
      <c r="N567" s="1">
        <f>'Electricity Rates'!$J$3</f>
        <v>0.19270000000000001</v>
      </c>
      <c r="O567" s="145">
        <f>L567-K567</f>
        <v>15.223343523297322</v>
      </c>
      <c r="P567">
        <f t="shared" si="51"/>
        <v>2.7193547430606064</v>
      </c>
      <c r="Q567">
        <f>IF(O567&gt;0, IF(Q566+O567*Variables!$B$5&lt;Variables!$B$4, Q566+O567*Variables!$B$5, Variables!$B$4), IF(Q566&gt;-O567, Q566+O567/Variables!$B$5, 0))</f>
        <v>64.944893956480641</v>
      </c>
      <c r="R567">
        <f>IF(O567&gt;0, 0, IF(Q566&gt;-O567, 0, -O567 - Q566*Variables!$B$5))</f>
        <v>0</v>
      </c>
      <c r="S567">
        <f t="shared" si="52"/>
        <v>0</v>
      </c>
      <c r="T567">
        <f t="shared" si="53"/>
        <v>0</v>
      </c>
    </row>
    <row r="568" spans="1:20" x14ac:dyDescent="0.3">
      <c r="A568" s="3">
        <f t="shared" si="48"/>
        <v>43124</v>
      </c>
      <c r="B568">
        <v>1</v>
      </c>
      <c r="C568">
        <v>24</v>
      </c>
      <c r="D568">
        <v>15</v>
      </c>
      <c r="E568">
        <v>1</v>
      </c>
      <c r="F568" s="1">
        <f>VLOOKUP(A568,Weather!$A$1:$E$366, 5)</f>
        <v>0.30188679245283062</v>
      </c>
      <c r="G568" s="1">
        <f>VLOOKUP(D568, Winter!$A$1:$E$25, 2)</f>
        <v>1093.6540058115399</v>
      </c>
      <c r="H568" s="1">
        <f>VLOOKUP(D568, Winter!$A$1:$E$25, 3)</f>
        <v>601.87029228184497</v>
      </c>
      <c r="I568" s="1">
        <f>VLOOKUP(D568, Winter!$A$1:$E$25, 5)</f>
        <v>271.02803738317698</v>
      </c>
      <c r="J568" s="1">
        <f t="shared" si="49"/>
        <v>750.33330013986631</v>
      </c>
      <c r="K568" s="47">
        <f t="shared" si="50"/>
        <v>14.037253290551817</v>
      </c>
      <c r="L568" s="48">
        <f>Solar!K585/1000*Variables!$B$3</f>
        <v>24.5154</v>
      </c>
      <c r="M568" s="1">
        <f>IF(E568=1, VLOOKUP(D568, Sheet1!$E$2:$G$26, 2), Sheet1!$G$3)</f>
        <v>0.20441999999999999</v>
      </c>
      <c r="N568" s="1">
        <f>'Electricity Rates'!$J$3</f>
        <v>0.19270000000000001</v>
      </c>
      <c r="O568" s="145">
        <f>L568-K568</f>
        <v>10.478146709448183</v>
      </c>
      <c r="P568">
        <f t="shared" si="51"/>
        <v>2.7049787090893354</v>
      </c>
      <c r="Q568">
        <f>IF(O568&gt;0, IF(Q567+O568*Variables!$B$5&lt;Variables!$B$4, Q567+O568*Variables!$B$5, Variables!$B$4), IF(Q567&gt;-O568, Q567+O568/Variables!$B$5, 0))</f>
        <v>74.794351863361925</v>
      </c>
      <c r="R568">
        <f>IF(O568&gt;0, 0, IF(Q567&gt;-O568, 0, -O568 - Q567*Variables!$B$5))</f>
        <v>0</v>
      </c>
      <c r="S568">
        <f t="shared" si="52"/>
        <v>0</v>
      </c>
      <c r="T568">
        <f t="shared" si="53"/>
        <v>0</v>
      </c>
    </row>
    <row r="569" spans="1:20" x14ac:dyDescent="0.3">
      <c r="A569" s="3">
        <f t="shared" si="48"/>
        <v>43124</v>
      </c>
      <c r="B569">
        <v>1</v>
      </c>
      <c r="C569">
        <v>24</v>
      </c>
      <c r="D569">
        <v>16</v>
      </c>
      <c r="E569">
        <v>1</v>
      </c>
      <c r="F569" s="1">
        <f>VLOOKUP(A569,Weather!$A$1:$E$366, 5)</f>
        <v>0.30188679245283062</v>
      </c>
      <c r="G569" s="1">
        <f>VLOOKUP(D569, Winter!$A$1:$E$25, 2)</f>
        <v>1039.2953507679499</v>
      </c>
      <c r="H569" s="1">
        <f>VLOOKUP(D569, Winter!$A$1:$E$25, 3)</f>
        <v>558.82352941176396</v>
      </c>
      <c r="I569" s="1">
        <f>VLOOKUP(D569, Winter!$A$1:$E$25, 5)</f>
        <v>252.336448598131</v>
      </c>
      <c r="J569" s="1">
        <f t="shared" si="49"/>
        <v>703.87162642495241</v>
      </c>
      <c r="K569" s="47">
        <f t="shared" si="50"/>
        <v>13.168047189586224</v>
      </c>
      <c r="L569" s="48">
        <f>Solar!K586/1000*Variables!$B$3</f>
        <v>16.689899999999998</v>
      </c>
      <c r="M569" s="1">
        <f>IF(E569=1, VLOOKUP(D569, Sheet1!$E$2:$G$26, 2), Sheet1!$G$3)</f>
        <v>0.20441999999999999</v>
      </c>
      <c r="N569" s="1">
        <f>'Electricity Rates'!$J$3</f>
        <v>0.19270000000000001</v>
      </c>
      <c r="O569" s="145">
        <f>L569-K569</f>
        <v>3.5218528104137743</v>
      </c>
      <c r="P569">
        <f t="shared" si="51"/>
        <v>2.5374826934332653</v>
      </c>
      <c r="Q569">
        <f>IF(O569&gt;0, IF(Q568+O569*Variables!$B$5&lt;Variables!$B$4, Q568+O569*Variables!$B$5, Variables!$B$4), IF(Q568&gt;-O569, Q568+O569/Variables!$B$5, 0))</f>
        <v>78.104893505150869</v>
      </c>
      <c r="R569">
        <f>IF(O569&gt;0, 0, IF(Q568&gt;-O569, 0, -O569 - Q568*Variables!$B$5))</f>
        <v>0</v>
      </c>
      <c r="S569">
        <f t="shared" si="52"/>
        <v>0</v>
      </c>
      <c r="T569">
        <f t="shared" si="53"/>
        <v>0</v>
      </c>
    </row>
    <row r="570" spans="1:20" x14ac:dyDescent="0.3">
      <c r="A570" s="3">
        <f t="shared" si="48"/>
        <v>43124</v>
      </c>
      <c r="B570">
        <v>1</v>
      </c>
      <c r="C570">
        <v>24</v>
      </c>
      <c r="D570">
        <v>17</v>
      </c>
      <c r="E570">
        <v>1</v>
      </c>
      <c r="F570" s="1">
        <f>VLOOKUP(A570,Weather!$A$1:$E$366, 5)</f>
        <v>0.30188679245283062</v>
      </c>
      <c r="G570" s="1">
        <f>VLOOKUP(D570, Winter!$A$1:$E$25, 2)</f>
        <v>889.47696139476898</v>
      </c>
      <c r="H570" s="1">
        <f>VLOOKUP(D570, Winter!$A$1:$E$25, 3)</f>
        <v>506.24728802056097</v>
      </c>
      <c r="I570" s="1">
        <f>VLOOKUP(D570, Winter!$A$1:$E$25, 5)</f>
        <v>228.971962616822</v>
      </c>
      <c r="J570" s="1">
        <f t="shared" si="49"/>
        <v>621.93926488824661</v>
      </c>
      <c r="K570" s="47">
        <f t="shared" si="50"/>
        <v>11.635254614114206</v>
      </c>
      <c r="L570" s="48">
        <f>Solar!K587/1000*Variables!$B$3</f>
        <v>6.7152500000000002</v>
      </c>
      <c r="M570" s="1">
        <f>IF(E570=1, VLOOKUP(D570, Sheet1!$E$2:$G$26, 2), Sheet1!$G$3)</f>
        <v>0.20441999999999999</v>
      </c>
      <c r="N570" s="1">
        <f>'Electricity Rates'!$J$3</f>
        <v>0.19270000000000001</v>
      </c>
      <c r="O570" s="145">
        <f>L570-K570</f>
        <v>-4.9200046141142062</v>
      </c>
      <c r="P570">
        <f t="shared" si="51"/>
        <v>2.2421135641398076</v>
      </c>
      <c r="Q570">
        <f>IF(O570&gt;0, IF(Q569+O570*Variables!$B$5&lt;Variables!$B$4, Q569+O570*Variables!$B$5, Variables!$B$4), IF(Q569&gt;-O570, Q569+O570/Variables!$B$5, 0))</f>
        <v>72.870846043327248</v>
      </c>
      <c r="R570">
        <f>IF(O570&gt;0, 0, IF(Q569&gt;-O570, 0, -O570 - Q569*Variables!$B$5))</f>
        <v>0</v>
      </c>
      <c r="S570">
        <f t="shared" si="52"/>
        <v>0</v>
      </c>
      <c r="T570">
        <f t="shared" si="53"/>
        <v>0</v>
      </c>
    </row>
    <row r="571" spans="1:20" x14ac:dyDescent="0.3">
      <c r="A571" s="3">
        <f t="shared" si="48"/>
        <v>43124</v>
      </c>
      <c r="B571">
        <v>1</v>
      </c>
      <c r="C571">
        <v>24</v>
      </c>
      <c r="D571">
        <v>18</v>
      </c>
      <c r="E571">
        <v>1</v>
      </c>
      <c r="F571" s="1">
        <f>VLOOKUP(A571,Weather!$A$1:$E$366, 5)</f>
        <v>0.30188679245283062</v>
      </c>
      <c r="G571" s="1">
        <f>VLOOKUP(D571, Winter!$A$1:$E$25, 2)</f>
        <v>689.67932752179297</v>
      </c>
      <c r="H571" s="1">
        <f>VLOOKUP(D571, Winter!$A$1:$E$25, 3)</f>
        <v>477.48083534529701</v>
      </c>
      <c r="I571" s="1">
        <f>VLOOKUP(D571, Winter!$A$1:$E$25, 5)</f>
        <v>257.009345794392</v>
      </c>
      <c r="J571" s="1">
        <f t="shared" si="49"/>
        <v>541.54075751178641</v>
      </c>
      <c r="K571" s="47">
        <f t="shared" si="50"/>
        <v>10.131157418887367</v>
      </c>
      <c r="L571" s="48">
        <f>Solar!K588/1000*Variables!$B$3</f>
        <v>0.14460000000000001</v>
      </c>
      <c r="M571" s="1">
        <f>IF(E571=1, VLOOKUP(D571, Sheet1!$E$2:$G$26, 2), Sheet1!$G$3)</f>
        <v>0.20441999999999999</v>
      </c>
      <c r="N571" s="1">
        <f>'Electricity Rates'!$J$3</f>
        <v>0.19270000000000001</v>
      </c>
      <c r="O571" s="145">
        <f>L571-K571</f>
        <v>-9.9865574188873669</v>
      </c>
      <c r="P571">
        <f t="shared" si="51"/>
        <v>1.9522740346195957</v>
      </c>
      <c r="Q571">
        <f>IF(O571&gt;0, IF(Q570+O571*Variables!$B$5&lt;Variables!$B$4, Q570+O571*Variables!$B$5, Variables!$B$4), IF(Q570&gt;-O571, Q570+O571/Variables!$B$5, 0))</f>
        <v>62.246848789191752</v>
      </c>
      <c r="R571">
        <f>IF(O571&gt;0, 0, IF(Q570&gt;-O571, 0, -O571 - Q570*Variables!$B$5))</f>
        <v>0</v>
      </c>
      <c r="S571">
        <f t="shared" si="52"/>
        <v>0</v>
      </c>
      <c r="T571">
        <f t="shared" si="53"/>
        <v>0</v>
      </c>
    </row>
    <row r="572" spans="1:20" x14ac:dyDescent="0.3">
      <c r="A572" s="3">
        <f t="shared" si="48"/>
        <v>43124</v>
      </c>
      <c r="B572">
        <v>1</v>
      </c>
      <c r="C572">
        <v>24</v>
      </c>
      <c r="D572">
        <v>19</v>
      </c>
      <c r="E572">
        <v>1</v>
      </c>
      <c r="F572" s="1">
        <f>VLOOKUP(A572,Weather!$A$1:$E$366, 5)</f>
        <v>0.30188679245283062</v>
      </c>
      <c r="G572" s="1">
        <f>VLOOKUP(D572, Winter!$A$1:$E$25, 2)</f>
        <v>503.50249066002402</v>
      </c>
      <c r="H572" s="1">
        <f>VLOOKUP(D572, Winter!$A$1:$E$25, 3)</f>
        <v>367.75553800108997</v>
      </c>
      <c r="I572" s="1">
        <f>VLOOKUP(D572, Winter!$A$1:$E$25, 5)</f>
        <v>266.355140186916</v>
      </c>
      <c r="J572" s="1">
        <f t="shared" si="49"/>
        <v>408.73575012454182</v>
      </c>
      <c r="K572" s="47">
        <f t="shared" si="50"/>
        <v>7.6466381704402338</v>
      </c>
      <c r="L572" s="48">
        <f>Solar!K589/1000*Variables!$B$3</f>
        <v>0</v>
      </c>
      <c r="M572" s="1">
        <f>IF(E572=1, VLOOKUP(D572, Sheet1!$E$2:$G$26, 2), Sheet1!$G$3)</f>
        <v>0.20441999999999999</v>
      </c>
      <c r="N572" s="1">
        <f>'Electricity Rates'!$J$3</f>
        <v>0.19270000000000001</v>
      </c>
      <c r="O572" s="145">
        <f>L572-K572</f>
        <v>-7.6466381704402338</v>
      </c>
      <c r="P572">
        <f t="shared" si="51"/>
        <v>1.4735071754438331</v>
      </c>
      <c r="Q572">
        <f>IF(O572&gt;0, IF(Q571+O572*Variables!$B$5&lt;Variables!$B$4, Q571+O572*Variables!$B$5, Variables!$B$4), IF(Q571&gt;-O572, Q571+O572/Variables!$B$5, 0))</f>
        <v>54.112127331276611</v>
      </c>
      <c r="R572">
        <f>IF(O572&gt;0, 0, IF(Q571&gt;-O572, 0, -O572 - Q571*Variables!$B$5))</f>
        <v>0</v>
      </c>
      <c r="S572">
        <f t="shared" si="52"/>
        <v>0</v>
      </c>
      <c r="T572">
        <f t="shared" si="53"/>
        <v>0</v>
      </c>
    </row>
    <row r="573" spans="1:20" x14ac:dyDescent="0.3">
      <c r="A573" s="3">
        <f t="shared" si="48"/>
        <v>43124</v>
      </c>
      <c r="B573">
        <v>1</v>
      </c>
      <c r="C573">
        <v>24</v>
      </c>
      <c r="D573">
        <v>20</v>
      </c>
      <c r="E573">
        <v>1</v>
      </c>
      <c r="F573" s="1">
        <f>VLOOKUP(A573,Weather!$A$1:$E$366, 5)</f>
        <v>0.30188679245283062</v>
      </c>
      <c r="G573" s="1">
        <f>VLOOKUP(D573, Winter!$A$1:$E$25, 2)</f>
        <v>385.507471980074</v>
      </c>
      <c r="H573" s="1">
        <f>VLOOKUP(D573, Winter!$A$1:$E$25, 3)</f>
        <v>329.45960680470398</v>
      </c>
      <c r="I573" s="1">
        <f>VLOOKUP(D573, Winter!$A$1:$E$25, 5)</f>
        <v>275.70093457943898</v>
      </c>
      <c r="J573" s="1">
        <f t="shared" si="49"/>
        <v>346.37971704632514</v>
      </c>
      <c r="K573" s="47">
        <f t="shared" si="50"/>
        <v>6.4800800150847504</v>
      </c>
      <c r="L573" s="48">
        <f>Solar!K590/1000*Variables!$B$3</f>
        <v>0</v>
      </c>
      <c r="M573" s="1">
        <f>IF(E573=1, VLOOKUP(D573, Sheet1!$E$2:$G$26, 2), Sheet1!$G$3)</f>
        <v>0.20441999999999999</v>
      </c>
      <c r="N573" s="1">
        <f>'Electricity Rates'!$J$3</f>
        <v>0.19270000000000001</v>
      </c>
      <c r="O573" s="145">
        <f>L573-K573</f>
        <v>-6.4800800150847504</v>
      </c>
      <c r="P573">
        <f t="shared" si="51"/>
        <v>1.2487114189068316</v>
      </c>
      <c r="Q573">
        <f>IF(O573&gt;0, IF(Q572+O573*Variables!$B$5&lt;Variables!$B$4, Q572+O573*Variables!$B$5, Variables!$B$4), IF(Q572&gt;-O573, Q572+O573/Variables!$B$5, 0))</f>
        <v>47.21842518756943</v>
      </c>
      <c r="R573">
        <f>IF(O573&gt;0, 0, IF(Q572&gt;-O573, 0, -O573 - Q572*Variables!$B$5))</f>
        <v>0</v>
      </c>
      <c r="S573">
        <f t="shared" si="52"/>
        <v>0</v>
      </c>
      <c r="T573">
        <f t="shared" si="53"/>
        <v>0</v>
      </c>
    </row>
    <row r="574" spans="1:20" x14ac:dyDescent="0.3">
      <c r="A574" s="3">
        <f t="shared" si="48"/>
        <v>43124</v>
      </c>
      <c r="B574">
        <v>1</v>
      </c>
      <c r="C574">
        <v>24</v>
      </c>
      <c r="D574">
        <v>21</v>
      </c>
      <c r="E574">
        <v>1</v>
      </c>
      <c r="F574" s="1">
        <f>VLOOKUP(A574,Weather!$A$1:$E$366, 5)</f>
        <v>0.30188679245283062</v>
      </c>
      <c r="G574" s="1">
        <f>VLOOKUP(D574, Winter!$A$1:$E$25, 2)</f>
        <v>340.23972602739599</v>
      </c>
      <c r="H574" s="1">
        <f>VLOOKUP(D574, Winter!$A$1:$E$25, 3)</f>
        <v>286.390591795636</v>
      </c>
      <c r="I574" s="1">
        <f>VLOOKUP(D574, Winter!$A$1:$E$25, 5)</f>
        <v>289.71962616822401</v>
      </c>
      <c r="J574" s="1">
        <f t="shared" si="49"/>
        <v>302.64693420522394</v>
      </c>
      <c r="K574" s="47">
        <f t="shared" si="50"/>
        <v>5.6619260697289944</v>
      </c>
      <c r="L574" s="48">
        <f>Solar!K591/1000*Variables!$B$3</f>
        <v>0</v>
      </c>
      <c r="M574" s="1">
        <f>IF(E574=1, VLOOKUP(D574, Sheet1!$E$2:$G$26, 2), Sheet1!$G$3)</f>
        <v>0.20441999999999999</v>
      </c>
      <c r="N574" s="1">
        <f>'Electricity Rates'!$J$3</f>
        <v>0.19270000000000001</v>
      </c>
      <c r="O574" s="145">
        <f>L574-K574</f>
        <v>-5.6619260697289944</v>
      </c>
      <c r="P574">
        <f t="shared" si="51"/>
        <v>1.0910531536367774</v>
      </c>
      <c r="Q574">
        <f>IF(O574&gt;0, IF(Q573+O574*Variables!$B$5&lt;Variables!$B$4, Q573+O574*Variables!$B$5, Variables!$B$4), IF(Q573&gt;-O574, Q573+O574/Variables!$B$5, 0))</f>
        <v>41.195099581474757</v>
      </c>
      <c r="R574">
        <f>IF(O574&gt;0, 0, IF(Q573&gt;-O574, 0, -O574 - Q573*Variables!$B$5))</f>
        <v>0</v>
      </c>
      <c r="S574">
        <f t="shared" si="52"/>
        <v>0</v>
      </c>
      <c r="T574">
        <f t="shared" si="53"/>
        <v>0</v>
      </c>
    </row>
    <row r="575" spans="1:20" x14ac:dyDescent="0.3">
      <c r="A575" s="3">
        <f t="shared" si="48"/>
        <v>43124</v>
      </c>
      <c r="B575">
        <v>1</v>
      </c>
      <c r="C575">
        <v>24</v>
      </c>
      <c r="D575">
        <v>22</v>
      </c>
      <c r="E575">
        <v>1</v>
      </c>
      <c r="F575" s="1">
        <f>VLOOKUP(A575,Weather!$A$1:$E$366, 5)</f>
        <v>0.30188679245283062</v>
      </c>
      <c r="G575" s="1">
        <f>VLOOKUP(D575, Winter!$A$1:$E$25, 2)</f>
        <v>300</v>
      </c>
      <c r="H575" s="1">
        <f>VLOOKUP(D575, Winter!$A$1:$E$25, 3)</f>
        <v>271.915575384683</v>
      </c>
      <c r="I575" s="1">
        <f>VLOOKUP(D575, Winter!$A$1:$E$25, 5)</f>
        <v>285.04672897196201</v>
      </c>
      <c r="J575" s="1">
        <f t="shared" si="49"/>
        <v>280.39389224968437</v>
      </c>
      <c r="K575" s="47">
        <f t="shared" si="50"/>
        <v>5.2456156296126384</v>
      </c>
      <c r="L575" s="48">
        <f>Solar!K592/1000*Variables!$B$3</f>
        <v>0</v>
      </c>
      <c r="M575" s="1">
        <f>IF(E575=1, VLOOKUP(D575, Sheet1!$E$2:$G$26, 2), Sheet1!$G$3)</f>
        <v>0.18618000000000001</v>
      </c>
      <c r="N575" s="1">
        <f>'Electricity Rates'!$J$3</f>
        <v>0.19270000000000001</v>
      </c>
      <c r="O575" s="145">
        <f>L575-K575</f>
        <v>-5.2456156296126384</v>
      </c>
      <c r="P575">
        <f t="shared" si="51"/>
        <v>1.0108301318263555</v>
      </c>
      <c r="Q575">
        <f>IF(O575&gt;0, IF(Q574+O575*Variables!$B$5&lt;Variables!$B$4, Q574+O575*Variables!$B$5, Variables!$B$4), IF(Q574&gt;-O575, Q574+O575/Variables!$B$5, 0))</f>
        <v>35.614657422312376</v>
      </c>
      <c r="R575">
        <f>IF(O575&gt;0, 0, IF(Q574&gt;-O575, 0, -O575 - Q574*Variables!$B$5))</f>
        <v>0</v>
      </c>
      <c r="S575">
        <f t="shared" si="52"/>
        <v>0</v>
      </c>
      <c r="T575">
        <f t="shared" si="53"/>
        <v>0</v>
      </c>
    </row>
    <row r="576" spans="1:20" x14ac:dyDescent="0.3">
      <c r="A576" s="3">
        <f t="shared" si="48"/>
        <v>43124</v>
      </c>
      <c r="B576">
        <v>1</v>
      </c>
      <c r="C576">
        <v>24</v>
      </c>
      <c r="D576">
        <v>23</v>
      </c>
      <c r="E576">
        <v>1</v>
      </c>
      <c r="F576" s="1">
        <f>VLOOKUP(A576,Weather!$A$1:$E$366, 5)</f>
        <v>0.30188679245283062</v>
      </c>
      <c r="G576" s="1">
        <f>VLOOKUP(D576, Winter!$A$1:$E$25, 2)</f>
        <v>290.90909090909099</v>
      </c>
      <c r="H576" s="1">
        <f>VLOOKUP(D576, Winter!$A$1:$E$25, 3)</f>
        <v>266.95334839061297</v>
      </c>
      <c r="I576" s="1">
        <f>VLOOKUP(D576, Winter!$A$1:$E$25, 5)</f>
        <v>285.04672897196201</v>
      </c>
      <c r="J576" s="1">
        <f t="shared" si="49"/>
        <v>274.18527066034221</v>
      </c>
      <c r="K576" s="47">
        <f t="shared" si="50"/>
        <v>5.1294645887104968</v>
      </c>
      <c r="L576" s="48">
        <f>Solar!K593/1000*Variables!$B$3</f>
        <v>0</v>
      </c>
      <c r="M576" s="1">
        <f>IF(E576=1, VLOOKUP(D576, Sheet1!$E$2:$G$26, 2), Sheet1!$G$3)</f>
        <v>0.18618000000000001</v>
      </c>
      <c r="N576" s="1">
        <f>'Electricity Rates'!$J$3</f>
        <v>0.19270000000000001</v>
      </c>
      <c r="O576" s="145">
        <f>L576-K576</f>
        <v>-5.1294645887104968</v>
      </c>
      <c r="P576">
        <f t="shared" si="51"/>
        <v>0.98844782624451277</v>
      </c>
      <c r="Q576">
        <f>IF(O576&gt;0, IF(Q575+O576*Variables!$B$5&lt;Variables!$B$4, Q575+O576*Variables!$B$5, Variables!$B$4), IF(Q575&gt;-O576, Q575+O576/Variables!$B$5, 0))</f>
        <v>30.157780200279934</v>
      </c>
      <c r="R576">
        <f>IF(O576&gt;0, 0, IF(Q575&gt;-O576, 0, -O576 - Q575*Variables!$B$5))</f>
        <v>0</v>
      </c>
      <c r="S576">
        <f t="shared" si="52"/>
        <v>0</v>
      </c>
      <c r="T576">
        <f t="shared" si="53"/>
        <v>0</v>
      </c>
    </row>
    <row r="577" spans="1:20" x14ac:dyDescent="0.3">
      <c r="A577" s="3">
        <f t="shared" si="48"/>
        <v>43124</v>
      </c>
      <c r="B577">
        <v>1</v>
      </c>
      <c r="C577">
        <v>24</v>
      </c>
      <c r="D577">
        <v>24</v>
      </c>
      <c r="E577">
        <v>1</v>
      </c>
      <c r="F577" s="1">
        <f>VLOOKUP(A577,Weather!$A$1:$E$366, 5)</f>
        <v>0.30188679245283062</v>
      </c>
      <c r="G577" s="1">
        <f>VLOOKUP(D577, Winter!$A$1:$E$25, 2)</f>
        <v>272.72727272727298</v>
      </c>
      <c r="H577" s="1">
        <f>VLOOKUP(D577, Winter!$A$1:$E$25, 3)</f>
        <v>266.74195307023803</v>
      </c>
      <c r="I577" s="1">
        <f>VLOOKUP(D577, Winter!$A$1:$E$25, 5)</f>
        <v>285.04672897196201</v>
      </c>
      <c r="J577" s="1">
        <f t="shared" si="49"/>
        <v>268.54884202330516</v>
      </c>
      <c r="K577" s="47">
        <f t="shared" si="50"/>
        <v>5.0240181472191479</v>
      </c>
      <c r="L577" s="48">
        <f>Solar!K594/1000*Variables!$B$3</f>
        <v>0</v>
      </c>
      <c r="M577" s="1">
        <f>IF(E577=1, VLOOKUP(D577, Sheet1!$E$2:$G$26, 2), Sheet1!$G$3)</f>
        <v>0.18618000000000001</v>
      </c>
      <c r="N577" s="1">
        <f>'Electricity Rates'!$J$3</f>
        <v>0.19270000000000001</v>
      </c>
      <c r="O577" s="145">
        <f>L577-K577</f>
        <v>-5.0240181472191479</v>
      </c>
      <c r="P577">
        <f t="shared" si="51"/>
        <v>0.96812829696912983</v>
      </c>
      <c r="Q577">
        <f>IF(O577&gt;0, IF(Q576+O577*Variables!$B$5&lt;Variables!$B$4, Q576+O577*Variables!$B$5, Variables!$B$4), IF(Q576&gt;-O577, Q576+O577/Variables!$B$5, 0))</f>
        <v>24.813080043663817</v>
      </c>
      <c r="R577">
        <f>IF(O577&gt;0, 0, IF(Q576&gt;-O577, 0, -O577 - Q576*Variables!$B$5))</f>
        <v>0</v>
      </c>
      <c r="S577">
        <f t="shared" si="52"/>
        <v>0</v>
      </c>
      <c r="T577">
        <f t="shared" si="53"/>
        <v>0</v>
      </c>
    </row>
    <row r="578" spans="1:20" x14ac:dyDescent="0.3">
      <c r="A578" s="3">
        <f t="shared" si="48"/>
        <v>43125</v>
      </c>
      <c r="B578">
        <v>1</v>
      </c>
      <c r="C578">
        <v>25</v>
      </c>
      <c r="D578">
        <v>1</v>
      </c>
      <c r="E578">
        <v>1</v>
      </c>
      <c r="F578" s="1">
        <f>VLOOKUP(A578,Weather!$A$1:$E$366, 5)</f>
        <v>0.32075471698113278</v>
      </c>
      <c r="G578" s="1">
        <f>VLOOKUP(D578, Winter!$A$1:$E$25, 2)</f>
        <v>281.81818181818198</v>
      </c>
      <c r="H578" s="1">
        <f>VLOOKUP(D578, Winter!$A$1:$E$25, 3)</f>
        <v>257.04002047196798</v>
      </c>
      <c r="I578" s="1">
        <f>VLOOKUP(D578, Winter!$A$1:$E$25, 5)</f>
        <v>266.355140186916</v>
      </c>
      <c r="J578" s="1">
        <f t="shared" si="49"/>
        <v>264.98773260188568</v>
      </c>
      <c r="K578" s="47">
        <f t="shared" si="50"/>
        <v>4.9573968271544286</v>
      </c>
      <c r="L578" s="48">
        <f>Solar!K595/1000*Variables!$B$3</f>
        <v>0</v>
      </c>
      <c r="M578" s="1">
        <f>IF(E578=1, VLOOKUP(D578, Sheet1!$E$2:$G$26, 2), Sheet1!$G$3)</f>
        <v>0.18618000000000001</v>
      </c>
      <c r="N578" s="1">
        <f>'Electricity Rates'!$J$3</f>
        <v>0.19270000000000001</v>
      </c>
      <c r="O578" s="145">
        <f>L578-K578</f>
        <v>-4.9573968271544286</v>
      </c>
      <c r="P578">
        <f t="shared" si="51"/>
        <v>0.95529036859265848</v>
      </c>
      <c r="Q578">
        <f>IF(O578&gt;0, IF(Q577+O578*Variables!$B$5&lt;Variables!$B$4, Q577+O578*Variables!$B$5, Variables!$B$4), IF(Q577&gt;-O578, Q577+O578/Variables!$B$5, 0))</f>
        <v>19.539253631797404</v>
      </c>
      <c r="R578">
        <f>IF(O578&gt;0, 0, IF(Q577&gt;-O578, 0, -O578 - Q577*Variables!$B$5))</f>
        <v>0</v>
      </c>
      <c r="S578">
        <f t="shared" si="52"/>
        <v>0</v>
      </c>
      <c r="T578">
        <f t="shared" si="53"/>
        <v>0</v>
      </c>
    </row>
    <row r="579" spans="1:20" x14ac:dyDescent="0.3">
      <c r="A579" s="3">
        <f t="shared" ref="A579:A642" si="54">DATE(2018, B579, C579)</f>
        <v>43125</v>
      </c>
      <c r="B579">
        <v>1</v>
      </c>
      <c r="C579">
        <v>25</v>
      </c>
      <c r="D579">
        <v>2</v>
      </c>
      <c r="E579">
        <v>1</v>
      </c>
      <c r="F579" s="1">
        <f>VLOOKUP(A579,Weather!$A$1:$E$366, 5)</f>
        <v>0.32075471698113278</v>
      </c>
      <c r="G579" s="1">
        <f>VLOOKUP(D579, Winter!$A$1:$E$25, 2)</f>
        <v>282.10356994603501</v>
      </c>
      <c r="H579" s="1">
        <f>VLOOKUP(D579, Winter!$A$1:$E$25, 3)</f>
        <v>280.66066600651902</v>
      </c>
      <c r="I579" s="1">
        <f>VLOOKUP(D579, Winter!$A$1:$E$25, 5)</f>
        <v>285.04672897196201</v>
      </c>
      <c r="J579" s="1">
        <f t="shared" ref="J579:J642" si="55">IF(E579=0, I579, H579 + (G579-H579)*F579)</f>
        <v>281.12348425126942</v>
      </c>
      <c r="K579" s="47">
        <f t="shared" ref="K579:K642" si="56">J579*1000/53453</f>
        <v>5.2592648541947025</v>
      </c>
      <c r="L579" s="48">
        <f>Solar!K596/1000*Variables!$B$3</f>
        <v>0</v>
      </c>
      <c r="M579" s="1">
        <f>IF(E579=1, VLOOKUP(D579, Sheet1!$E$2:$G$26, 2), Sheet1!$G$3)</f>
        <v>0.18618000000000001</v>
      </c>
      <c r="N579" s="1">
        <f>'Electricity Rates'!$J$3</f>
        <v>0.19270000000000001</v>
      </c>
      <c r="O579" s="145">
        <f>L579-K579</f>
        <v>-5.2592648541947025</v>
      </c>
      <c r="P579">
        <f t="shared" ref="P579:P642" si="57">N579*K579</f>
        <v>1.0134603374033193</v>
      </c>
      <c r="Q579">
        <f>IF(O579&gt;0, IF(Q578+O579*Variables!$B$5&lt;Variables!$B$4, Q578+O579*Variables!$B$5, Variables!$B$4), IF(Q578&gt;-O579, Q578+O579/Variables!$B$5, 0))</f>
        <v>13.944291020951976</v>
      </c>
      <c r="R579">
        <f>IF(O579&gt;0, 0, IF(Q578&gt;-O579, 0, -O579 - Q578*Variables!$B$5))</f>
        <v>0</v>
      </c>
      <c r="S579">
        <f t="shared" ref="S579:S642" si="58">R579*M579</f>
        <v>0</v>
      </c>
      <c r="T579">
        <f t="shared" ref="T579:T642" si="59">IF(AND(R579&gt;0, M579&gt;0.3), 1, 0)</f>
        <v>0</v>
      </c>
    </row>
    <row r="580" spans="1:20" x14ac:dyDescent="0.3">
      <c r="A580" s="3">
        <f t="shared" si="54"/>
        <v>43125</v>
      </c>
      <c r="B580">
        <v>1</v>
      </c>
      <c r="C580">
        <v>25</v>
      </c>
      <c r="D580">
        <v>3</v>
      </c>
      <c r="E580">
        <v>1</v>
      </c>
      <c r="F580" s="1">
        <f>VLOOKUP(A580,Weather!$A$1:$E$366, 5)</f>
        <v>0.32075471698113278</v>
      </c>
      <c r="G580" s="1">
        <f>VLOOKUP(D580, Winter!$A$1:$E$25, 2)</f>
        <v>282.300747198007</v>
      </c>
      <c r="H580" s="1">
        <f>VLOOKUP(D580, Winter!$A$1:$E$25, 3)</f>
        <v>272.72727272727298</v>
      </c>
      <c r="I580" s="1">
        <f>VLOOKUP(D580, Winter!$A$1:$E$25, 5)</f>
        <v>271.02803738317698</v>
      </c>
      <c r="J580" s="1">
        <f t="shared" si="55"/>
        <v>275.79800982165938</v>
      </c>
      <c r="K580" s="47">
        <f t="shared" si="56"/>
        <v>5.159635751438822</v>
      </c>
      <c r="L580" s="48">
        <f>Solar!K597/1000*Variables!$B$3</f>
        <v>0</v>
      </c>
      <c r="M580" s="1">
        <f>IF(E580=1, VLOOKUP(D580, Sheet1!$E$2:$G$26, 2), Sheet1!$G$3)</f>
        <v>0.18618000000000001</v>
      </c>
      <c r="N580" s="1">
        <f>'Electricity Rates'!$J$3</f>
        <v>0.19270000000000001</v>
      </c>
      <c r="O580" s="145">
        <f>L580-K580</f>
        <v>-5.159635751438822</v>
      </c>
      <c r="P580">
        <f t="shared" si="57"/>
        <v>0.99426180930226105</v>
      </c>
      <c r="Q580">
        <f>IF(O580&gt;0, IF(Q579+O580*Variables!$B$5&lt;Variables!$B$4, Q579+O580*Variables!$B$5, Variables!$B$4), IF(Q579&gt;-O580, Q579+O580/Variables!$B$5, 0))</f>
        <v>8.455316817293653</v>
      </c>
      <c r="R580">
        <f>IF(O580&gt;0, 0, IF(Q579&gt;-O580, 0, -O580 - Q579*Variables!$B$5))</f>
        <v>0</v>
      </c>
      <c r="S580">
        <f t="shared" si="58"/>
        <v>0</v>
      </c>
      <c r="T580">
        <f t="shared" si="59"/>
        <v>0</v>
      </c>
    </row>
    <row r="581" spans="1:20" x14ac:dyDescent="0.3">
      <c r="A581" s="3">
        <f t="shared" si="54"/>
        <v>43125</v>
      </c>
      <c r="B581">
        <v>1</v>
      </c>
      <c r="C581">
        <v>25</v>
      </c>
      <c r="D581">
        <v>4</v>
      </c>
      <c r="E581">
        <v>1</v>
      </c>
      <c r="F581" s="1">
        <f>VLOOKUP(A581,Weather!$A$1:$E$366, 5)</f>
        <v>0.32075471698113278</v>
      </c>
      <c r="G581" s="1">
        <f>VLOOKUP(D581, Winter!$A$1:$E$25, 2)</f>
        <v>308.82074789439099</v>
      </c>
      <c r="H581" s="1">
        <f>VLOOKUP(D581, Winter!$A$1:$E$25, 3)</f>
        <v>281.81818181818198</v>
      </c>
      <c r="I581" s="1">
        <f>VLOOKUP(D581, Winter!$A$1:$E$25, 5)</f>
        <v>285.04672897196201</v>
      </c>
      <c r="J581" s="1">
        <f t="shared" si="55"/>
        <v>290.47938225772072</v>
      </c>
      <c r="K581" s="47">
        <f t="shared" si="56"/>
        <v>5.4342952174381365</v>
      </c>
      <c r="L581" s="48">
        <f>Solar!K598/1000*Variables!$B$3</f>
        <v>0</v>
      </c>
      <c r="M581" s="1">
        <f>IF(E581=1, VLOOKUP(D581, Sheet1!$E$2:$G$26, 2), Sheet1!$G$3)</f>
        <v>0.18618000000000001</v>
      </c>
      <c r="N581" s="1">
        <f>'Electricity Rates'!$J$3</f>
        <v>0.19270000000000001</v>
      </c>
      <c r="O581" s="145">
        <f>L581-K581</f>
        <v>-5.4342952174381365</v>
      </c>
      <c r="P581">
        <f t="shared" si="57"/>
        <v>1.047188688400329</v>
      </c>
      <c r="Q581">
        <f>IF(O581&gt;0, IF(Q580+O581*Variables!$B$5&lt;Variables!$B$4, Q580+O581*Variables!$B$5, Variables!$B$4), IF(Q580&gt;-O581, Q580+O581/Variables!$B$5, 0))</f>
        <v>2.674151692359465</v>
      </c>
      <c r="R581">
        <f>IF(O581&gt;0, 0, IF(Q580&gt;-O581, 0, -O581 - Q580*Variables!$B$5))</f>
        <v>0</v>
      </c>
      <c r="S581">
        <f t="shared" si="58"/>
        <v>0</v>
      </c>
      <c r="T581">
        <f t="shared" si="59"/>
        <v>0</v>
      </c>
    </row>
    <row r="582" spans="1:20" x14ac:dyDescent="0.3">
      <c r="A582" s="3">
        <f t="shared" si="54"/>
        <v>43125</v>
      </c>
      <c r="B582">
        <v>1</v>
      </c>
      <c r="C582">
        <v>25</v>
      </c>
      <c r="D582">
        <v>5</v>
      </c>
      <c r="E582">
        <v>1</v>
      </c>
      <c r="F582" s="1">
        <f>VLOOKUP(A582,Weather!$A$1:$E$366, 5)</f>
        <v>0.32075471698113278</v>
      </c>
      <c r="G582" s="1">
        <f>VLOOKUP(D582, Winter!$A$1:$E$25, 2)</f>
        <v>308.63160471300301</v>
      </c>
      <c r="H582" s="1">
        <f>VLOOKUP(D582, Winter!$A$1:$E$25, 3)</f>
        <v>300</v>
      </c>
      <c r="I582" s="1">
        <f>VLOOKUP(D582, Winter!$A$1:$E$25, 5)</f>
        <v>303.73831775700899</v>
      </c>
      <c r="J582" s="1">
        <f t="shared" si="55"/>
        <v>302.76862792681231</v>
      </c>
      <c r="K582" s="47">
        <f t="shared" si="56"/>
        <v>5.6642027187774744</v>
      </c>
      <c r="L582" s="48">
        <f>Solar!K599/1000*Variables!$B$3</f>
        <v>0</v>
      </c>
      <c r="M582" s="1">
        <f>IF(E582=1, VLOOKUP(D582, Sheet1!$E$2:$G$26, 2), Sheet1!$G$3)</f>
        <v>0.18618000000000001</v>
      </c>
      <c r="N582" s="1">
        <f>'Electricity Rates'!$J$3</f>
        <v>0.19270000000000001</v>
      </c>
      <c r="O582" s="145">
        <f>L582-K582</f>
        <v>-5.6642027187774744</v>
      </c>
      <c r="P582">
        <f t="shared" si="57"/>
        <v>1.0914918639084195</v>
      </c>
      <c r="Q582">
        <f>IF(O582&gt;0, IF(Q581+O582*Variables!$B$5&lt;Variables!$B$4, Q581+O582*Variables!$B$5, Variables!$B$4), IF(Q581&gt;-O582, Q581+O582/Variables!$B$5, 0))</f>
        <v>0</v>
      </c>
      <c r="R582">
        <f>IF(O582&gt;0, 0, IF(Q581&gt;-O582, 0, -O582 - Q581*Variables!$B$5))</f>
        <v>3.1505001279595772</v>
      </c>
      <c r="S582">
        <f t="shared" si="58"/>
        <v>0.58656011382351414</v>
      </c>
      <c r="T582">
        <f t="shared" si="59"/>
        <v>0</v>
      </c>
    </row>
    <row r="583" spans="1:20" x14ac:dyDescent="0.3">
      <c r="A583" s="3">
        <f t="shared" si="54"/>
        <v>43125</v>
      </c>
      <c r="B583">
        <v>1</v>
      </c>
      <c r="C583">
        <v>25</v>
      </c>
      <c r="D583">
        <v>6</v>
      </c>
      <c r="E583">
        <v>1</v>
      </c>
      <c r="F583" s="1">
        <f>VLOOKUP(A583,Weather!$A$1:$E$366, 5)</f>
        <v>0.32075471698113278</v>
      </c>
      <c r="G583" s="1">
        <f>VLOOKUP(D583, Winter!$A$1:$E$25, 2)</f>
        <v>331.81818181818198</v>
      </c>
      <c r="H583" s="1">
        <f>VLOOKUP(D583, Winter!$A$1:$E$25, 3)</f>
        <v>317.955250948497</v>
      </c>
      <c r="I583" s="1">
        <f>VLOOKUP(D583, Winter!$A$1:$E$25, 5)</f>
        <v>322.42990654205602</v>
      </c>
      <c r="J583" s="1">
        <f t="shared" si="55"/>
        <v>322.40185141613182</v>
      </c>
      <c r="K583" s="47">
        <f t="shared" si="56"/>
        <v>6.0315015324889494</v>
      </c>
      <c r="L583" s="48">
        <f>Solar!K600/1000*Variables!$B$3</f>
        <v>0</v>
      </c>
      <c r="M583" s="1">
        <f>IF(E583=1, VLOOKUP(D583, Sheet1!$E$2:$G$26, 2), Sheet1!$G$3)</f>
        <v>0.18618000000000001</v>
      </c>
      <c r="N583" s="1">
        <f>'Electricity Rates'!$J$3</f>
        <v>0.19270000000000001</v>
      </c>
      <c r="O583" s="145">
        <f>L583-K583</f>
        <v>-6.0315015324889494</v>
      </c>
      <c r="P583">
        <f t="shared" si="57"/>
        <v>1.1622703453106207</v>
      </c>
      <c r="Q583">
        <f>IF(O583&gt;0, IF(Q582+O583*Variables!$B$5&lt;Variables!$B$4, Q582+O583*Variables!$B$5, Variables!$B$4), IF(Q582&gt;-O583, Q582+O583/Variables!$B$5, 0))</f>
        <v>0</v>
      </c>
      <c r="R583">
        <f>IF(O583&gt;0, 0, IF(Q582&gt;-O583, 0, -O583 - Q582*Variables!$B$5))</f>
        <v>6.0315015324889494</v>
      </c>
      <c r="S583">
        <f t="shared" si="58"/>
        <v>1.1229449553187927</v>
      </c>
      <c r="T583">
        <f t="shared" si="59"/>
        <v>0</v>
      </c>
    </row>
    <row r="584" spans="1:20" x14ac:dyDescent="0.3">
      <c r="A584" s="3">
        <f t="shared" si="54"/>
        <v>43125</v>
      </c>
      <c r="B584">
        <v>1</v>
      </c>
      <c r="C584">
        <v>25</v>
      </c>
      <c r="D584">
        <v>7</v>
      </c>
      <c r="E584">
        <v>1</v>
      </c>
      <c r="F584" s="1">
        <f>VLOOKUP(A584,Weather!$A$1:$E$366, 5)</f>
        <v>0.32075471698113278</v>
      </c>
      <c r="G584" s="1">
        <f>VLOOKUP(D584, Winter!$A$1:$E$25, 2)</f>
        <v>445.45454545454498</v>
      </c>
      <c r="H584" s="1">
        <f>VLOOKUP(D584, Winter!$A$1:$E$25, 3)</f>
        <v>393.94630558862502</v>
      </c>
      <c r="I584" s="1">
        <f>VLOOKUP(D584, Winter!$A$1:$E$25, 5)</f>
        <v>313.08411214953298</v>
      </c>
      <c r="J584" s="1">
        <f t="shared" si="55"/>
        <v>410.46781648901447</v>
      </c>
      <c r="K584" s="47">
        <f t="shared" si="56"/>
        <v>7.6790417093337044</v>
      </c>
      <c r="L584" s="48">
        <f>Solar!K601/1000*Variables!$B$3</f>
        <v>0</v>
      </c>
      <c r="M584" s="1">
        <f>IF(E584=1, VLOOKUP(D584, Sheet1!$E$2:$G$26, 2), Sheet1!$G$3)</f>
        <v>0.18618000000000001</v>
      </c>
      <c r="N584" s="1">
        <f>'Electricity Rates'!$J$3</f>
        <v>0.19270000000000001</v>
      </c>
      <c r="O584" s="145">
        <f>L584-K584</f>
        <v>-7.6790417093337044</v>
      </c>
      <c r="P584">
        <f t="shared" si="57"/>
        <v>1.4797513373886049</v>
      </c>
      <c r="Q584">
        <f>IF(O584&gt;0, IF(Q583+O584*Variables!$B$5&lt;Variables!$B$4, Q583+O584*Variables!$B$5, Variables!$B$4), IF(Q583&gt;-O584, Q583+O584/Variables!$B$5, 0))</f>
        <v>0</v>
      </c>
      <c r="R584">
        <f>IF(O584&gt;0, 0, IF(Q583&gt;-O584, 0, -O584 - Q583*Variables!$B$5))</f>
        <v>7.6790417093337044</v>
      </c>
      <c r="S584">
        <f t="shared" si="58"/>
        <v>1.4296839854437491</v>
      </c>
      <c r="T584">
        <f t="shared" si="59"/>
        <v>0</v>
      </c>
    </row>
    <row r="585" spans="1:20" x14ac:dyDescent="0.3">
      <c r="A585" s="3">
        <f t="shared" si="54"/>
        <v>43125</v>
      </c>
      <c r="B585">
        <v>1</v>
      </c>
      <c r="C585">
        <v>25</v>
      </c>
      <c r="D585">
        <v>8</v>
      </c>
      <c r="E585">
        <v>1</v>
      </c>
      <c r="F585" s="1">
        <f>VLOOKUP(A585,Weather!$A$1:$E$366, 5)</f>
        <v>0.32075471698113278</v>
      </c>
      <c r="G585" s="1">
        <f>VLOOKUP(D585, Winter!$A$1:$E$25, 2)</f>
        <v>654.54545454545405</v>
      </c>
      <c r="H585" s="1">
        <f>VLOOKUP(D585, Winter!$A$1:$E$25, 3)</f>
        <v>498.50910668787998</v>
      </c>
      <c r="I585" s="1">
        <f>VLOOKUP(D585, Winter!$A$1:$E$25, 5)</f>
        <v>294.39252336448601</v>
      </c>
      <c r="J585" s="1">
        <f t="shared" si="55"/>
        <v>548.55850128370571</v>
      </c>
      <c r="K585" s="47">
        <f t="shared" si="56"/>
        <v>10.262445536896072</v>
      </c>
      <c r="L585" s="48">
        <f>Solar!K602/1000*Variables!$B$3</f>
        <v>1.4695499999999999</v>
      </c>
      <c r="M585" s="1">
        <f>IF(E585=1, VLOOKUP(D585, Sheet1!$E$2:$G$26, 2), Sheet1!$G$3)</f>
        <v>0.18618000000000001</v>
      </c>
      <c r="N585" s="1">
        <f>'Electricity Rates'!$J$3</f>
        <v>0.19270000000000001</v>
      </c>
      <c r="O585" s="145">
        <f>L585-K585</f>
        <v>-8.7928955368960722</v>
      </c>
      <c r="P585">
        <f t="shared" si="57"/>
        <v>1.9775732549598732</v>
      </c>
      <c r="Q585">
        <f>IF(O585&gt;0, IF(Q584+O585*Variables!$B$5&lt;Variables!$B$4, Q584+O585*Variables!$B$5, Variables!$B$4), IF(Q584&gt;-O585, Q584+O585/Variables!$B$5, 0))</f>
        <v>0</v>
      </c>
      <c r="R585">
        <f>IF(O585&gt;0, 0, IF(Q584&gt;-O585, 0, -O585 - Q584*Variables!$B$5))</f>
        <v>8.7928955368960722</v>
      </c>
      <c r="S585">
        <f t="shared" si="58"/>
        <v>1.6370612910593108</v>
      </c>
      <c r="T585">
        <f t="shared" si="59"/>
        <v>0</v>
      </c>
    </row>
    <row r="586" spans="1:20" x14ac:dyDescent="0.3">
      <c r="A586" s="3">
        <f t="shared" si="54"/>
        <v>43125</v>
      </c>
      <c r="B586">
        <v>1</v>
      </c>
      <c r="C586">
        <v>25</v>
      </c>
      <c r="D586">
        <v>9</v>
      </c>
      <c r="E586">
        <v>1</v>
      </c>
      <c r="F586" s="1">
        <f>VLOOKUP(A586,Weather!$A$1:$E$366, 5)</f>
        <v>0.32075471698113278</v>
      </c>
      <c r="G586" s="1">
        <f>VLOOKUP(D586, Winter!$A$1:$E$25, 2)</f>
        <v>801.59817351598099</v>
      </c>
      <c r="H586" s="1">
        <f>VLOOKUP(D586, Winter!$A$1:$E$25, 3)</f>
        <v>564.97068280688404</v>
      </c>
      <c r="I586" s="1">
        <f>VLOOKUP(D586, Winter!$A$1:$E$25, 5)</f>
        <v>313.08411214953298</v>
      </c>
      <c r="J586" s="1">
        <f t="shared" si="55"/>
        <v>640.87006661923601</v>
      </c>
      <c r="K586" s="47">
        <f t="shared" si="56"/>
        <v>11.989412504803024</v>
      </c>
      <c r="L586" s="48">
        <f>Solar!K603/1000*Variables!$B$3</f>
        <v>4.7799999999999994</v>
      </c>
      <c r="M586" s="1">
        <f>IF(E586=1, VLOOKUP(D586, Sheet1!$E$2:$G$26, 2), Sheet1!$G$3)</f>
        <v>0.20441999999999999</v>
      </c>
      <c r="N586" s="1">
        <f>'Electricity Rates'!$J$3</f>
        <v>0.19270000000000001</v>
      </c>
      <c r="O586" s="145">
        <f>L586-K586</f>
        <v>-7.2094125048030246</v>
      </c>
      <c r="P586">
        <f t="shared" si="57"/>
        <v>2.3103597896755428</v>
      </c>
      <c r="Q586">
        <f>IF(O586&gt;0, IF(Q585+O586*Variables!$B$5&lt;Variables!$B$4, Q585+O586*Variables!$B$5, Variables!$B$4), IF(Q585&gt;-O586, Q585+O586/Variables!$B$5, 0))</f>
        <v>0</v>
      </c>
      <c r="R586">
        <f>IF(O586&gt;0, 0, IF(Q585&gt;-O586, 0, -O586 - Q585*Variables!$B$5))</f>
        <v>7.2094125048030246</v>
      </c>
      <c r="S586">
        <f t="shared" si="58"/>
        <v>1.4737481042318343</v>
      </c>
      <c r="T586">
        <f t="shared" si="59"/>
        <v>0</v>
      </c>
    </row>
    <row r="587" spans="1:20" x14ac:dyDescent="0.3">
      <c r="A587" s="3">
        <f t="shared" si="54"/>
        <v>43125</v>
      </c>
      <c r="B587">
        <v>1</v>
      </c>
      <c r="C587">
        <v>25</v>
      </c>
      <c r="D587">
        <v>10</v>
      </c>
      <c r="E587">
        <v>1</v>
      </c>
      <c r="F587" s="1">
        <f>VLOOKUP(A587,Weather!$A$1:$E$366, 5)</f>
        <v>0.32075471698113278</v>
      </c>
      <c r="G587" s="1">
        <f>VLOOKUP(D587, Winter!$A$1:$E$25, 2)</f>
        <v>929.05770029057601</v>
      </c>
      <c r="H587" s="1">
        <f>VLOOKUP(D587, Winter!$A$1:$E$25, 3)</f>
        <v>583.82380756350199</v>
      </c>
      <c r="I587" s="1">
        <f>VLOOKUP(D587, Winter!$A$1:$E$25, 5)</f>
        <v>331.77570093457899</v>
      </c>
      <c r="J587" s="1">
        <f t="shared" si="55"/>
        <v>694.55920711746933</v>
      </c>
      <c r="K587" s="47">
        <f t="shared" si="56"/>
        <v>12.993830226880984</v>
      </c>
      <c r="L587" s="48">
        <f>Solar!K604/1000*Variables!$B$3</f>
        <v>9.0196000000000005</v>
      </c>
      <c r="M587" s="1">
        <f>IF(E587=1, VLOOKUP(D587, Sheet1!$E$2:$G$26, 2), Sheet1!$G$3)</f>
        <v>0.20441999999999999</v>
      </c>
      <c r="N587" s="1">
        <f>'Electricity Rates'!$J$3</f>
        <v>0.19270000000000001</v>
      </c>
      <c r="O587" s="145">
        <f>L587-K587</f>
        <v>-3.9742302268809837</v>
      </c>
      <c r="P587">
        <f t="shared" si="57"/>
        <v>2.5039110847199657</v>
      </c>
      <c r="Q587">
        <f>IF(O587&gt;0, IF(Q586+O587*Variables!$B$5&lt;Variables!$B$4, Q586+O587*Variables!$B$5, Variables!$B$4), IF(Q586&gt;-O587, Q586+O587/Variables!$B$5, 0))</f>
        <v>0</v>
      </c>
      <c r="R587">
        <f>IF(O587&gt;0, 0, IF(Q586&gt;-O587, 0, -O587 - Q586*Variables!$B$5))</f>
        <v>3.9742302268809837</v>
      </c>
      <c r="S587">
        <f t="shared" si="58"/>
        <v>0.81241214297901065</v>
      </c>
      <c r="T587">
        <f t="shared" si="59"/>
        <v>0</v>
      </c>
    </row>
    <row r="588" spans="1:20" x14ac:dyDescent="0.3">
      <c r="A588" s="3">
        <f t="shared" si="54"/>
        <v>43125</v>
      </c>
      <c r="B588">
        <v>1</v>
      </c>
      <c r="C588">
        <v>25</v>
      </c>
      <c r="D588">
        <v>11</v>
      </c>
      <c r="E588">
        <v>1</v>
      </c>
      <c r="F588" s="1">
        <f>VLOOKUP(A588,Weather!$A$1:$E$366, 5)</f>
        <v>0.32075471698113278</v>
      </c>
      <c r="G588" s="1">
        <f>VLOOKUP(D588, Winter!$A$1:$E$25, 2)</f>
        <v>1001.98733914487</v>
      </c>
      <c r="H588" s="1">
        <f>VLOOKUP(D588, Winter!$A$1:$E$25, 3)</f>
        <v>602.66024321587895</v>
      </c>
      <c r="I588" s="1">
        <f>VLOOKUP(D588, Winter!$A$1:$E$25, 5)</f>
        <v>331.77570093457899</v>
      </c>
      <c r="J588" s="1">
        <f t="shared" si="55"/>
        <v>730.7462928534801</v>
      </c>
      <c r="K588" s="47">
        <f t="shared" si="56"/>
        <v>13.670819090668065</v>
      </c>
      <c r="L588" s="48">
        <f>Solar!K605/1000*Variables!$B$3</f>
        <v>12.755649999999999</v>
      </c>
      <c r="M588" s="1">
        <f>IF(E588=1, VLOOKUP(D588, Sheet1!$E$2:$G$26, 2), Sheet1!$G$3)</f>
        <v>0.20441999999999999</v>
      </c>
      <c r="N588" s="1">
        <f>'Electricity Rates'!$J$3</f>
        <v>0.19270000000000001</v>
      </c>
      <c r="O588" s="145">
        <f>L588-K588</f>
        <v>-0.91516909066806562</v>
      </c>
      <c r="P588">
        <f t="shared" si="57"/>
        <v>2.6343668387717361</v>
      </c>
      <c r="Q588">
        <f>IF(O588&gt;0, IF(Q587+O588*Variables!$B$5&lt;Variables!$B$4, Q587+O588*Variables!$B$5, Variables!$B$4), IF(Q587&gt;-O588, Q587+O588/Variables!$B$5, 0))</f>
        <v>0</v>
      </c>
      <c r="R588">
        <f>IF(O588&gt;0, 0, IF(Q587&gt;-O588, 0, -O588 - Q587*Variables!$B$5))</f>
        <v>0.91516909066806562</v>
      </c>
      <c r="S588">
        <f t="shared" si="58"/>
        <v>0.18707886551436598</v>
      </c>
      <c r="T588">
        <f t="shared" si="59"/>
        <v>0</v>
      </c>
    </row>
    <row r="589" spans="1:20" x14ac:dyDescent="0.3">
      <c r="A589" s="3">
        <f t="shared" si="54"/>
        <v>43125</v>
      </c>
      <c r="B589">
        <v>1</v>
      </c>
      <c r="C589">
        <v>25</v>
      </c>
      <c r="D589">
        <v>12</v>
      </c>
      <c r="E589">
        <v>1</v>
      </c>
      <c r="F589" s="1">
        <f>VLOOKUP(A589,Weather!$A$1:$E$366, 5)</f>
        <v>0.32075471698113278</v>
      </c>
      <c r="G589" s="1">
        <f>VLOOKUP(D589, Winter!$A$1:$E$25, 2)</f>
        <v>1020.36633457866</v>
      </c>
      <c r="H589" s="1">
        <f>VLOOKUP(D589, Winter!$A$1:$E$25, 3)</f>
        <v>602.46553699974402</v>
      </c>
      <c r="I589" s="1">
        <f>VLOOKUP(D589, Winter!$A$1:$E$25, 5)</f>
        <v>327.10280373831802</v>
      </c>
      <c r="J589" s="1">
        <f t="shared" si="55"/>
        <v>736.50918905335891</v>
      </c>
      <c r="K589" s="47">
        <f t="shared" si="56"/>
        <v>13.778631490344019</v>
      </c>
      <c r="L589" s="48">
        <f>Solar!K606/1000*Variables!$B$3</f>
        <v>17.076000000000001</v>
      </c>
      <c r="M589" s="1">
        <f>IF(E589=1, VLOOKUP(D589, Sheet1!$E$2:$G$26, 2), Sheet1!$G$3)</f>
        <v>0.20441999999999999</v>
      </c>
      <c r="N589" s="1">
        <f>'Electricity Rates'!$J$3</f>
        <v>0.19270000000000001</v>
      </c>
      <c r="O589" s="145">
        <f>L589-K589</f>
        <v>3.2973685096559819</v>
      </c>
      <c r="P589">
        <f t="shared" si="57"/>
        <v>2.6551422881892925</v>
      </c>
      <c r="Q589">
        <f>IF(O589&gt;0, IF(Q588+O589*Variables!$B$5&lt;Variables!$B$4, Q588+O589*Variables!$B$5, Variables!$B$4), IF(Q588&gt;-O589, Q588+O589/Variables!$B$5, 0))</f>
        <v>3.0995263990766229</v>
      </c>
      <c r="R589">
        <f>IF(O589&gt;0, 0, IF(Q588&gt;-O589, 0, -O589 - Q588*Variables!$B$5))</f>
        <v>0</v>
      </c>
      <c r="S589">
        <f t="shared" si="58"/>
        <v>0</v>
      </c>
      <c r="T589">
        <f t="shared" si="59"/>
        <v>0</v>
      </c>
    </row>
    <row r="590" spans="1:20" x14ac:dyDescent="0.3">
      <c r="A590" s="3">
        <f t="shared" si="54"/>
        <v>43125</v>
      </c>
      <c r="B590">
        <v>1</v>
      </c>
      <c r="C590">
        <v>25</v>
      </c>
      <c r="D590">
        <v>13</v>
      </c>
      <c r="E590">
        <v>1</v>
      </c>
      <c r="F590" s="1">
        <f>VLOOKUP(A590,Weather!$A$1:$E$366, 5)</f>
        <v>0.32075471698113278</v>
      </c>
      <c r="G590" s="1">
        <f>VLOOKUP(D590, Winter!$A$1:$E$25, 2)</f>
        <v>1065.99730178497</v>
      </c>
      <c r="H590" s="1">
        <f>VLOOKUP(D590, Winter!$A$1:$E$25, 3)</f>
        <v>611.78362020049099</v>
      </c>
      <c r="I590" s="1">
        <f>VLOOKUP(D590, Winter!$A$1:$E$25, 5)</f>
        <v>322.42990654205602</v>
      </c>
      <c r="J590" s="1">
        <f t="shared" si="55"/>
        <v>757.47480108607897</v>
      </c>
      <c r="K590" s="47">
        <f t="shared" si="56"/>
        <v>14.170856660731465</v>
      </c>
      <c r="L590" s="48">
        <f>Solar!K607/1000*Variables!$B$3</f>
        <v>21.668600000000001</v>
      </c>
      <c r="M590" s="1">
        <f>IF(E590=1, VLOOKUP(D590, Sheet1!$E$2:$G$26, 2), Sheet1!$G$3)</f>
        <v>0.20441999999999999</v>
      </c>
      <c r="N590" s="1">
        <f>'Electricity Rates'!$J$3</f>
        <v>0.19270000000000001</v>
      </c>
      <c r="O590" s="145">
        <f>L590-K590</f>
        <v>7.4977433392685366</v>
      </c>
      <c r="P590">
        <f t="shared" si="57"/>
        <v>2.7307240785229534</v>
      </c>
      <c r="Q590">
        <f>IF(O590&gt;0, IF(Q589+O590*Variables!$B$5&lt;Variables!$B$4, Q589+O590*Variables!$B$5, Variables!$B$4), IF(Q589&gt;-O590, Q589+O590/Variables!$B$5, 0))</f>
        <v>10.147405137989047</v>
      </c>
      <c r="R590">
        <f>IF(O590&gt;0, 0, IF(Q589&gt;-O590, 0, -O590 - Q589*Variables!$B$5))</f>
        <v>0</v>
      </c>
      <c r="S590">
        <f t="shared" si="58"/>
        <v>0</v>
      </c>
      <c r="T590">
        <f t="shared" si="59"/>
        <v>0</v>
      </c>
    </row>
    <row r="591" spans="1:20" x14ac:dyDescent="0.3">
      <c r="A591" s="3">
        <f t="shared" si="54"/>
        <v>43125</v>
      </c>
      <c r="B591">
        <v>1</v>
      </c>
      <c r="C591">
        <v>25</v>
      </c>
      <c r="D591">
        <v>14</v>
      </c>
      <c r="E591">
        <v>1</v>
      </c>
      <c r="F591" s="1">
        <f>VLOOKUP(A591,Weather!$A$1:$E$366, 5)</f>
        <v>0.32075471698113278</v>
      </c>
      <c r="G591" s="1">
        <f>VLOOKUP(D591, Winter!$A$1:$E$25, 2)</f>
        <v>1084.3762972187601</v>
      </c>
      <c r="H591" s="1">
        <f>VLOOKUP(D591, Winter!$A$1:$E$25, 3)</f>
        <v>611.59447701910301</v>
      </c>
      <c r="I591" s="1">
        <f>VLOOKUP(D591, Winter!$A$1:$E$25, 5)</f>
        <v>303.73831775700899</v>
      </c>
      <c r="J591" s="1">
        <f t="shared" si="55"/>
        <v>763.24147595106888</v>
      </c>
      <c r="K591" s="47">
        <f t="shared" si="56"/>
        <v>14.278739751764521</v>
      </c>
      <c r="L591" s="48">
        <f>Solar!K608/1000*Variables!$B$3</f>
        <v>22.8536</v>
      </c>
      <c r="M591" s="1">
        <f>IF(E591=1, VLOOKUP(D591, Sheet1!$E$2:$G$26, 2), Sheet1!$G$3)</f>
        <v>0.20441999999999999</v>
      </c>
      <c r="N591" s="1">
        <f>'Electricity Rates'!$J$3</f>
        <v>0.19270000000000001</v>
      </c>
      <c r="O591" s="145">
        <f>L591-K591</f>
        <v>8.5748602482354794</v>
      </c>
      <c r="P591">
        <f t="shared" si="57"/>
        <v>2.7515131501650232</v>
      </c>
      <c r="Q591">
        <f>IF(O591&gt;0, IF(Q590+O591*Variables!$B$5&lt;Variables!$B$4, Q590+O591*Variables!$B$5, Variables!$B$4), IF(Q590&gt;-O591, Q590+O591/Variables!$B$5, 0))</f>
        <v>18.207773771330395</v>
      </c>
      <c r="R591">
        <f>IF(O591&gt;0, 0, IF(Q590&gt;-O591, 0, -O591 - Q590*Variables!$B$5))</f>
        <v>0</v>
      </c>
      <c r="S591">
        <f t="shared" si="58"/>
        <v>0</v>
      </c>
      <c r="T591">
        <f t="shared" si="59"/>
        <v>0</v>
      </c>
    </row>
    <row r="592" spans="1:20" x14ac:dyDescent="0.3">
      <c r="A592" s="3">
        <f t="shared" si="54"/>
        <v>43125</v>
      </c>
      <c r="B592">
        <v>1</v>
      </c>
      <c r="C592">
        <v>25</v>
      </c>
      <c r="D592">
        <v>15</v>
      </c>
      <c r="E592">
        <v>1</v>
      </c>
      <c r="F592" s="1">
        <f>VLOOKUP(A592,Weather!$A$1:$E$366, 5)</f>
        <v>0.32075471698113278</v>
      </c>
      <c r="G592" s="1">
        <f>VLOOKUP(D592, Winter!$A$1:$E$25, 2)</f>
        <v>1093.6540058115399</v>
      </c>
      <c r="H592" s="1">
        <f>VLOOKUP(D592, Winter!$A$1:$E$25, 3)</f>
        <v>601.87029228184497</v>
      </c>
      <c r="I592" s="1">
        <f>VLOOKUP(D592, Winter!$A$1:$E$25, 5)</f>
        <v>271.02803738317698</v>
      </c>
      <c r="J592" s="1">
        <f t="shared" si="55"/>
        <v>759.61223813099275</v>
      </c>
      <c r="K592" s="47">
        <f t="shared" si="56"/>
        <v>14.210843883991409</v>
      </c>
      <c r="L592" s="48">
        <f>Solar!K609/1000*Variables!$B$3</f>
        <v>10.0364</v>
      </c>
      <c r="M592" s="1">
        <f>IF(E592=1, VLOOKUP(D592, Sheet1!$E$2:$G$26, 2), Sheet1!$G$3)</f>
        <v>0.20441999999999999</v>
      </c>
      <c r="N592" s="1">
        <f>'Electricity Rates'!$J$3</f>
        <v>0.19270000000000001</v>
      </c>
      <c r="O592" s="145">
        <f>L592-K592</f>
        <v>-4.1744438839914082</v>
      </c>
      <c r="P592">
        <f t="shared" si="57"/>
        <v>2.7384296164451447</v>
      </c>
      <c r="Q592">
        <f>IF(O592&gt;0, IF(Q591+O592*Variables!$B$5&lt;Variables!$B$4, Q591+O592*Variables!$B$5, Variables!$B$4), IF(Q591&gt;-O592, Q591+O592/Variables!$B$5, 0))</f>
        <v>13.766876022403364</v>
      </c>
      <c r="R592">
        <f>IF(O592&gt;0, 0, IF(Q591&gt;-O592, 0, -O592 - Q591*Variables!$B$5))</f>
        <v>0</v>
      </c>
      <c r="S592">
        <f t="shared" si="58"/>
        <v>0</v>
      </c>
      <c r="T592">
        <f t="shared" si="59"/>
        <v>0</v>
      </c>
    </row>
    <row r="593" spans="1:20" x14ac:dyDescent="0.3">
      <c r="A593" s="3">
        <f t="shared" si="54"/>
        <v>43125</v>
      </c>
      <c r="B593">
        <v>1</v>
      </c>
      <c r="C593">
        <v>25</v>
      </c>
      <c r="D593">
        <v>16</v>
      </c>
      <c r="E593">
        <v>1</v>
      </c>
      <c r="F593" s="1">
        <f>VLOOKUP(A593,Weather!$A$1:$E$366, 5)</f>
        <v>0.32075471698113278</v>
      </c>
      <c r="G593" s="1">
        <f>VLOOKUP(D593, Winter!$A$1:$E$25, 2)</f>
        <v>1039.2953507679499</v>
      </c>
      <c r="H593" s="1">
        <f>VLOOKUP(D593, Winter!$A$1:$E$25, 3)</f>
        <v>558.82352941176396</v>
      </c>
      <c r="I593" s="1">
        <f>VLOOKUP(D593, Winter!$A$1:$E$25, 5)</f>
        <v>252.336448598131</v>
      </c>
      <c r="J593" s="1">
        <f t="shared" si="55"/>
        <v>712.9371324882768</v>
      </c>
      <c r="K593" s="47">
        <f t="shared" si="56"/>
        <v>13.337644893425567</v>
      </c>
      <c r="L593" s="48">
        <f>Solar!K610/1000*Variables!$B$3</f>
        <v>5.2177999999999995</v>
      </c>
      <c r="M593" s="1">
        <f>IF(E593=1, VLOOKUP(D593, Sheet1!$E$2:$G$26, 2), Sheet1!$G$3)</f>
        <v>0.20441999999999999</v>
      </c>
      <c r="N593" s="1">
        <f>'Electricity Rates'!$J$3</f>
        <v>0.19270000000000001</v>
      </c>
      <c r="O593" s="145">
        <f>L593-K593</f>
        <v>-8.1198448934255687</v>
      </c>
      <c r="P593">
        <f t="shared" si="57"/>
        <v>2.5701641709631069</v>
      </c>
      <c r="Q593">
        <f>IF(O593&gt;0, IF(Q592+O593*Variables!$B$5&lt;Variables!$B$4, Q592+O593*Variables!$B$5, Variables!$B$4), IF(Q592&gt;-O593, Q592+O593/Variables!$B$5, 0))</f>
        <v>5.1287431570570146</v>
      </c>
      <c r="R593">
        <f>IF(O593&gt;0, 0, IF(Q592&gt;-O593, 0, -O593 - Q592*Variables!$B$5))</f>
        <v>0</v>
      </c>
      <c r="S593">
        <f t="shared" si="58"/>
        <v>0</v>
      </c>
      <c r="T593">
        <f t="shared" si="59"/>
        <v>0</v>
      </c>
    </row>
    <row r="594" spans="1:20" x14ac:dyDescent="0.3">
      <c r="A594" s="3">
        <f t="shared" si="54"/>
        <v>43125</v>
      </c>
      <c r="B594">
        <v>1</v>
      </c>
      <c r="C594">
        <v>25</v>
      </c>
      <c r="D594">
        <v>17</v>
      </c>
      <c r="E594">
        <v>1</v>
      </c>
      <c r="F594" s="1">
        <f>VLOOKUP(A594,Weather!$A$1:$E$366, 5)</f>
        <v>0.32075471698113278</v>
      </c>
      <c r="G594" s="1">
        <f>VLOOKUP(D594, Winter!$A$1:$E$25, 2)</f>
        <v>889.47696139476898</v>
      </c>
      <c r="H594" s="1">
        <f>VLOOKUP(D594, Winter!$A$1:$E$25, 3)</f>
        <v>506.24728802056097</v>
      </c>
      <c r="I594" s="1">
        <f>VLOOKUP(D594, Winter!$A$1:$E$25, 5)</f>
        <v>228.971962616822</v>
      </c>
      <c r="J594" s="1">
        <f t="shared" si="55"/>
        <v>629.17001344247706</v>
      </c>
      <c r="K594" s="47">
        <f t="shared" si="56"/>
        <v>11.770527630675119</v>
      </c>
      <c r="L594" s="48">
        <f>Solar!K611/1000*Variables!$B$3</f>
        <v>1.81325</v>
      </c>
      <c r="M594" s="1">
        <f>IF(E594=1, VLOOKUP(D594, Sheet1!$E$2:$G$26, 2), Sheet1!$G$3)</f>
        <v>0.20441999999999999</v>
      </c>
      <c r="N594" s="1">
        <f>'Electricity Rates'!$J$3</f>
        <v>0.19270000000000001</v>
      </c>
      <c r="O594" s="145">
        <f>L594-K594</f>
        <v>-9.9572776306751187</v>
      </c>
      <c r="P594">
        <f t="shared" si="57"/>
        <v>2.2681806744310955</v>
      </c>
      <c r="Q594">
        <f>IF(O594&gt;0, IF(Q593+O594*Variables!$B$5&lt;Variables!$B$4, Q593+O594*Variables!$B$5, Variables!$B$4), IF(Q593&gt;-O594, Q593+O594/Variables!$B$5, 0))</f>
        <v>0</v>
      </c>
      <c r="R594">
        <f>IF(O594&gt;0, 0, IF(Q593&gt;-O594, 0, -O594 - Q593*Variables!$B$5))</f>
        <v>5.1362590630415257</v>
      </c>
      <c r="S594">
        <f t="shared" si="58"/>
        <v>1.0499540776669487</v>
      </c>
      <c r="T594">
        <f t="shared" si="59"/>
        <v>0</v>
      </c>
    </row>
    <row r="595" spans="1:20" x14ac:dyDescent="0.3">
      <c r="A595" s="3">
        <f t="shared" si="54"/>
        <v>43125</v>
      </c>
      <c r="B595">
        <v>1</v>
      </c>
      <c r="C595">
        <v>25</v>
      </c>
      <c r="D595">
        <v>18</v>
      </c>
      <c r="E595">
        <v>1</v>
      </c>
      <c r="F595" s="1">
        <f>VLOOKUP(A595,Weather!$A$1:$E$366, 5)</f>
        <v>0.32075471698113278</v>
      </c>
      <c r="G595" s="1">
        <f>VLOOKUP(D595, Winter!$A$1:$E$25, 2)</f>
        <v>689.67932752179297</v>
      </c>
      <c r="H595" s="1">
        <f>VLOOKUP(D595, Winter!$A$1:$E$25, 3)</f>
        <v>477.48083534529701</v>
      </c>
      <c r="I595" s="1">
        <f>VLOOKUP(D595, Winter!$A$1:$E$25, 5)</f>
        <v>257.009345794392</v>
      </c>
      <c r="J595" s="1">
        <f t="shared" si="55"/>
        <v>545.54450264719208</v>
      </c>
      <c r="K595" s="47">
        <f t="shared" si="56"/>
        <v>10.206059578455692</v>
      </c>
      <c r="L595" s="48">
        <f>Solar!K612/1000*Variables!$B$3</f>
        <v>6.9749999999999993E-2</v>
      </c>
      <c r="M595" s="1">
        <f>IF(E595=1, VLOOKUP(D595, Sheet1!$E$2:$G$26, 2), Sheet1!$G$3)</f>
        <v>0.20441999999999999</v>
      </c>
      <c r="N595" s="1">
        <f>'Electricity Rates'!$J$3</f>
        <v>0.19270000000000001</v>
      </c>
      <c r="O595" s="145">
        <f>L595-K595</f>
        <v>-10.136309578455691</v>
      </c>
      <c r="P595">
        <f t="shared" si="57"/>
        <v>1.9667076807684118</v>
      </c>
      <c r="Q595">
        <f>IF(O595&gt;0, IF(Q594+O595*Variables!$B$5&lt;Variables!$B$4, Q594+O595*Variables!$B$5, Variables!$B$4), IF(Q594&gt;-O595, Q594+O595/Variables!$B$5, 0))</f>
        <v>0</v>
      </c>
      <c r="R595">
        <f>IF(O595&gt;0, 0, IF(Q594&gt;-O595, 0, -O595 - Q594*Variables!$B$5))</f>
        <v>10.136309578455691</v>
      </c>
      <c r="S595">
        <f t="shared" si="58"/>
        <v>2.0720644040279121</v>
      </c>
      <c r="T595">
        <f t="shared" si="59"/>
        <v>0</v>
      </c>
    </row>
    <row r="596" spans="1:20" x14ac:dyDescent="0.3">
      <c r="A596" s="3">
        <f t="shared" si="54"/>
        <v>43125</v>
      </c>
      <c r="B596">
        <v>1</v>
      </c>
      <c r="C596">
        <v>25</v>
      </c>
      <c r="D596">
        <v>19</v>
      </c>
      <c r="E596">
        <v>1</v>
      </c>
      <c r="F596" s="1">
        <f>VLOOKUP(A596,Weather!$A$1:$E$366, 5)</f>
        <v>0.32075471698113278</v>
      </c>
      <c r="G596" s="1">
        <f>VLOOKUP(D596, Winter!$A$1:$E$25, 2)</f>
        <v>503.50249066002402</v>
      </c>
      <c r="H596" s="1">
        <f>VLOOKUP(D596, Winter!$A$1:$E$25, 3)</f>
        <v>367.75553800108997</v>
      </c>
      <c r="I596" s="1">
        <f>VLOOKUP(D596, Winter!$A$1:$E$25, 5)</f>
        <v>266.355140186916</v>
      </c>
      <c r="J596" s="1">
        <f t="shared" si="55"/>
        <v>411.2970133822576</v>
      </c>
      <c r="K596" s="47">
        <f t="shared" si="56"/>
        <v>7.6945543446066189</v>
      </c>
      <c r="L596" s="48">
        <f>Solar!K613/1000*Variables!$B$3</f>
        <v>0</v>
      </c>
      <c r="M596" s="1">
        <f>IF(E596=1, VLOOKUP(D596, Sheet1!$E$2:$G$26, 2), Sheet1!$G$3)</f>
        <v>0.20441999999999999</v>
      </c>
      <c r="N596" s="1">
        <f>'Electricity Rates'!$J$3</f>
        <v>0.19270000000000001</v>
      </c>
      <c r="O596" s="145">
        <f>L596-K596</f>
        <v>-7.6945543446066189</v>
      </c>
      <c r="P596">
        <f t="shared" si="57"/>
        <v>1.4827406222056956</v>
      </c>
      <c r="Q596">
        <f>IF(O596&gt;0, IF(Q595+O596*Variables!$B$5&lt;Variables!$B$4, Q595+O596*Variables!$B$5, Variables!$B$4), IF(Q595&gt;-O596, Q595+O596/Variables!$B$5, 0))</f>
        <v>0</v>
      </c>
      <c r="R596">
        <f>IF(O596&gt;0, 0, IF(Q595&gt;-O596, 0, -O596 - Q595*Variables!$B$5))</f>
        <v>7.6945543446066189</v>
      </c>
      <c r="S596">
        <f t="shared" si="58"/>
        <v>1.5729207991244849</v>
      </c>
      <c r="T596">
        <f t="shared" si="59"/>
        <v>0</v>
      </c>
    </row>
    <row r="597" spans="1:20" x14ac:dyDescent="0.3">
      <c r="A597" s="3">
        <f t="shared" si="54"/>
        <v>43125</v>
      </c>
      <c r="B597">
        <v>1</v>
      </c>
      <c r="C597">
        <v>25</v>
      </c>
      <c r="D597">
        <v>20</v>
      </c>
      <c r="E597">
        <v>1</v>
      </c>
      <c r="F597" s="1">
        <f>VLOOKUP(A597,Weather!$A$1:$E$366, 5)</f>
        <v>0.32075471698113278</v>
      </c>
      <c r="G597" s="1">
        <f>VLOOKUP(D597, Winter!$A$1:$E$25, 2)</f>
        <v>385.507471980074</v>
      </c>
      <c r="H597" s="1">
        <f>VLOOKUP(D597, Winter!$A$1:$E$25, 3)</f>
        <v>329.45960680470398</v>
      </c>
      <c r="I597" s="1">
        <f>VLOOKUP(D597, Winter!$A$1:$E$25, 5)</f>
        <v>275.70093457943898</v>
      </c>
      <c r="J597" s="1">
        <f t="shared" si="55"/>
        <v>347.43722393642651</v>
      </c>
      <c r="K597" s="47">
        <f t="shared" si="56"/>
        <v>6.4998638792289771</v>
      </c>
      <c r="L597" s="48">
        <f>Solar!K614/1000*Variables!$B$3</f>
        <v>0</v>
      </c>
      <c r="M597" s="1">
        <f>IF(E597=1, VLOOKUP(D597, Sheet1!$E$2:$G$26, 2), Sheet1!$G$3)</f>
        <v>0.20441999999999999</v>
      </c>
      <c r="N597" s="1">
        <f>'Electricity Rates'!$J$3</f>
        <v>0.19270000000000001</v>
      </c>
      <c r="O597" s="145">
        <f>L597-K597</f>
        <v>-6.4998638792289771</v>
      </c>
      <c r="P597">
        <f t="shared" si="57"/>
        <v>1.2525237695274241</v>
      </c>
      <c r="Q597">
        <f>IF(O597&gt;0, IF(Q596+O597*Variables!$B$5&lt;Variables!$B$4, Q596+O597*Variables!$B$5, Variables!$B$4), IF(Q596&gt;-O597, Q596+O597/Variables!$B$5, 0))</f>
        <v>0</v>
      </c>
      <c r="R597">
        <f>IF(O597&gt;0, 0, IF(Q596&gt;-O597, 0, -O597 - Q596*Variables!$B$5))</f>
        <v>6.4998638792289771</v>
      </c>
      <c r="S597">
        <f t="shared" si="58"/>
        <v>1.3287021741919876</v>
      </c>
      <c r="T597">
        <f t="shared" si="59"/>
        <v>0</v>
      </c>
    </row>
    <row r="598" spans="1:20" x14ac:dyDescent="0.3">
      <c r="A598" s="3">
        <f t="shared" si="54"/>
        <v>43125</v>
      </c>
      <c r="B598">
        <v>1</v>
      </c>
      <c r="C598">
        <v>25</v>
      </c>
      <c r="D598">
        <v>21</v>
      </c>
      <c r="E598">
        <v>1</v>
      </c>
      <c r="F598" s="1">
        <f>VLOOKUP(A598,Weather!$A$1:$E$366, 5)</f>
        <v>0.32075471698113278</v>
      </c>
      <c r="G598" s="1">
        <f>VLOOKUP(D598, Winter!$A$1:$E$25, 2)</f>
        <v>340.23972602739599</v>
      </c>
      <c r="H598" s="1">
        <f>VLOOKUP(D598, Winter!$A$1:$E$25, 3)</f>
        <v>286.390591795636</v>
      </c>
      <c r="I598" s="1">
        <f>VLOOKUP(D598, Winter!$A$1:$E$25, 5)</f>
        <v>289.71962616822401</v>
      </c>
      <c r="J598" s="1">
        <f t="shared" si="55"/>
        <v>303.66295560582319</v>
      </c>
      <c r="K598" s="47">
        <f t="shared" si="56"/>
        <v>5.6809338223452981</v>
      </c>
      <c r="L598" s="48">
        <f>Solar!K615/1000*Variables!$B$3</f>
        <v>0</v>
      </c>
      <c r="M598" s="1">
        <f>IF(E598=1, VLOOKUP(D598, Sheet1!$E$2:$G$26, 2), Sheet1!$G$3)</f>
        <v>0.20441999999999999</v>
      </c>
      <c r="N598" s="1">
        <f>'Electricity Rates'!$J$3</f>
        <v>0.19270000000000001</v>
      </c>
      <c r="O598" s="145">
        <f>L598-K598</f>
        <v>-5.6809338223452981</v>
      </c>
      <c r="P598">
        <f t="shared" si="57"/>
        <v>1.0947159475659389</v>
      </c>
      <c r="Q598">
        <f>IF(O598&gt;0, IF(Q597+O598*Variables!$B$5&lt;Variables!$B$4, Q597+O598*Variables!$B$5, Variables!$B$4), IF(Q597&gt;-O598, Q597+O598/Variables!$B$5, 0))</f>
        <v>0</v>
      </c>
      <c r="R598">
        <f>IF(O598&gt;0, 0, IF(Q597&gt;-O598, 0, -O598 - Q597*Variables!$B$5))</f>
        <v>5.6809338223452981</v>
      </c>
      <c r="S598">
        <f t="shared" si="58"/>
        <v>1.1612964919638258</v>
      </c>
      <c r="T598">
        <f t="shared" si="59"/>
        <v>0</v>
      </c>
    </row>
    <row r="599" spans="1:20" x14ac:dyDescent="0.3">
      <c r="A599" s="3">
        <f t="shared" si="54"/>
        <v>43125</v>
      </c>
      <c r="B599">
        <v>1</v>
      </c>
      <c r="C599">
        <v>25</v>
      </c>
      <c r="D599">
        <v>22</v>
      </c>
      <c r="E599">
        <v>1</v>
      </c>
      <c r="F599" s="1">
        <f>VLOOKUP(A599,Weather!$A$1:$E$366, 5)</f>
        <v>0.32075471698113278</v>
      </c>
      <c r="G599" s="1">
        <f>VLOOKUP(D599, Winter!$A$1:$E$25, 2)</f>
        <v>300</v>
      </c>
      <c r="H599" s="1">
        <f>VLOOKUP(D599, Winter!$A$1:$E$25, 3)</f>
        <v>271.915575384683</v>
      </c>
      <c r="I599" s="1">
        <f>VLOOKUP(D599, Winter!$A$1:$E$25, 5)</f>
        <v>285.04672897196201</v>
      </c>
      <c r="J599" s="1">
        <f t="shared" si="55"/>
        <v>280.92378705374693</v>
      </c>
      <c r="K599" s="47">
        <f t="shared" si="56"/>
        <v>5.2555289142563923</v>
      </c>
      <c r="L599" s="48">
        <f>Solar!K616/1000*Variables!$B$3</f>
        <v>0</v>
      </c>
      <c r="M599" s="1">
        <f>IF(E599=1, VLOOKUP(D599, Sheet1!$E$2:$G$26, 2), Sheet1!$G$3)</f>
        <v>0.18618000000000001</v>
      </c>
      <c r="N599" s="1">
        <f>'Electricity Rates'!$J$3</f>
        <v>0.19270000000000001</v>
      </c>
      <c r="O599" s="145">
        <f>L599-K599</f>
        <v>-5.2555289142563923</v>
      </c>
      <c r="P599">
        <f t="shared" si="57"/>
        <v>1.0127404217772069</v>
      </c>
      <c r="Q599">
        <f>IF(O599&gt;0, IF(Q598+O599*Variables!$B$5&lt;Variables!$B$4, Q598+O599*Variables!$B$5, Variables!$B$4), IF(Q598&gt;-O599, Q598+O599/Variables!$B$5, 0))</f>
        <v>0</v>
      </c>
      <c r="R599">
        <f>IF(O599&gt;0, 0, IF(Q598&gt;-O599, 0, -O599 - Q598*Variables!$B$5))</f>
        <v>5.2555289142563923</v>
      </c>
      <c r="S599">
        <f t="shared" si="58"/>
        <v>0.97847437325625519</v>
      </c>
      <c r="T599">
        <f t="shared" si="59"/>
        <v>0</v>
      </c>
    </row>
    <row r="600" spans="1:20" x14ac:dyDescent="0.3">
      <c r="A600" s="3">
        <f t="shared" si="54"/>
        <v>43125</v>
      </c>
      <c r="B600">
        <v>1</v>
      </c>
      <c r="C600">
        <v>25</v>
      </c>
      <c r="D600">
        <v>23</v>
      </c>
      <c r="E600">
        <v>1</v>
      </c>
      <c r="F600" s="1">
        <f>VLOOKUP(A600,Weather!$A$1:$E$366, 5)</f>
        <v>0.32075471698113278</v>
      </c>
      <c r="G600" s="1">
        <f>VLOOKUP(D600, Winter!$A$1:$E$25, 2)</f>
        <v>290.90909090909099</v>
      </c>
      <c r="H600" s="1">
        <f>VLOOKUP(D600, Winter!$A$1:$E$25, 3)</f>
        <v>266.95334839061297</v>
      </c>
      <c r="I600" s="1">
        <f>VLOOKUP(D600, Winter!$A$1:$E$25, 5)</f>
        <v>285.04672897196201</v>
      </c>
      <c r="J600" s="1">
        <f t="shared" si="55"/>
        <v>274.63726580220026</v>
      </c>
      <c r="K600" s="47">
        <f t="shared" si="56"/>
        <v>5.1379205246141515</v>
      </c>
      <c r="L600" s="48">
        <f>Solar!K617/1000*Variables!$B$3</f>
        <v>0</v>
      </c>
      <c r="M600" s="1">
        <f>IF(E600=1, VLOOKUP(D600, Sheet1!$E$2:$G$26, 2), Sheet1!$G$3)</f>
        <v>0.18618000000000001</v>
      </c>
      <c r="N600" s="1">
        <f>'Electricity Rates'!$J$3</f>
        <v>0.19270000000000001</v>
      </c>
      <c r="O600" s="145">
        <f>L600-K600</f>
        <v>-5.1379205246141515</v>
      </c>
      <c r="P600">
        <f t="shared" si="57"/>
        <v>0.99007728509314707</v>
      </c>
      <c r="Q600">
        <f>IF(O600&gt;0, IF(Q599+O600*Variables!$B$5&lt;Variables!$B$4, Q599+O600*Variables!$B$5, Variables!$B$4), IF(Q599&gt;-O600, Q599+O600/Variables!$B$5, 0))</f>
        <v>0</v>
      </c>
      <c r="R600">
        <f>IF(O600&gt;0, 0, IF(Q599&gt;-O600, 0, -O600 - Q599*Variables!$B$5))</f>
        <v>5.1379205246141515</v>
      </c>
      <c r="S600">
        <f t="shared" si="58"/>
        <v>0.95657804327266283</v>
      </c>
      <c r="T600">
        <f t="shared" si="59"/>
        <v>0</v>
      </c>
    </row>
    <row r="601" spans="1:20" x14ac:dyDescent="0.3">
      <c r="A601" s="3">
        <f t="shared" si="54"/>
        <v>43125</v>
      </c>
      <c r="B601">
        <v>1</v>
      </c>
      <c r="C601">
        <v>25</v>
      </c>
      <c r="D601">
        <v>24</v>
      </c>
      <c r="E601">
        <v>1</v>
      </c>
      <c r="F601" s="1">
        <f>VLOOKUP(A601,Weather!$A$1:$E$366, 5)</f>
        <v>0.32075471698113278</v>
      </c>
      <c r="G601" s="1">
        <f>VLOOKUP(D601, Winter!$A$1:$E$25, 2)</f>
        <v>272.72727272727298</v>
      </c>
      <c r="H601" s="1">
        <f>VLOOKUP(D601, Winter!$A$1:$E$25, 3)</f>
        <v>266.74195307023803</v>
      </c>
      <c r="I601" s="1">
        <f>VLOOKUP(D601, Winter!$A$1:$E$25, 5)</f>
        <v>285.04672897196201</v>
      </c>
      <c r="J601" s="1">
        <f t="shared" si="55"/>
        <v>268.66177258287189</v>
      </c>
      <c r="K601" s="47">
        <f t="shared" si="56"/>
        <v>5.0261308548233385</v>
      </c>
      <c r="L601" s="48">
        <f>Solar!K618/1000*Variables!$B$3</f>
        <v>0</v>
      </c>
      <c r="M601" s="1">
        <f>IF(E601=1, VLOOKUP(D601, Sheet1!$E$2:$G$26, 2), Sheet1!$G$3)</f>
        <v>0.18618000000000001</v>
      </c>
      <c r="N601" s="1">
        <f>'Electricity Rates'!$J$3</f>
        <v>0.19270000000000001</v>
      </c>
      <c r="O601" s="145">
        <f>L601-K601</f>
        <v>-5.0261308548233385</v>
      </c>
      <c r="P601">
        <f t="shared" si="57"/>
        <v>0.96853541572445734</v>
      </c>
      <c r="Q601">
        <f>IF(O601&gt;0, IF(Q600+O601*Variables!$B$5&lt;Variables!$B$4, Q600+O601*Variables!$B$5, Variables!$B$4), IF(Q600&gt;-O601, Q600+O601/Variables!$B$5, 0))</f>
        <v>0</v>
      </c>
      <c r="R601">
        <f>IF(O601&gt;0, 0, IF(Q600&gt;-O601, 0, -O601 - Q600*Variables!$B$5))</f>
        <v>5.0261308548233385</v>
      </c>
      <c r="S601">
        <f t="shared" si="58"/>
        <v>0.93576504255100923</v>
      </c>
      <c r="T601">
        <f t="shared" si="59"/>
        <v>0</v>
      </c>
    </row>
    <row r="602" spans="1:20" x14ac:dyDescent="0.3">
      <c r="A602" s="3">
        <f t="shared" si="54"/>
        <v>43126</v>
      </c>
      <c r="B602">
        <v>1</v>
      </c>
      <c r="C602">
        <v>26</v>
      </c>
      <c r="D602">
        <v>1</v>
      </c>
      <c r="E602">
        <v>1</v>
      </c>
      <c r="F602" s="1">
        <f>VLOOKUP(A602,Weather!$A$1:$E$366, 5)</f>
        <v>0.33962264150943361</v>
      </c>
      <c r="G602" s="1">
        <f>VLOOKUP(D602, Winter!$A$1:$E$25, 2)</f>
        <v>281.81818181818198</v>
      </c>
      <c r="H602" s="1">
        <f>VLOOKUP(D602, Winter!$A$1:$E$25, 3)</f>
        <v>257.04002047196798</v>
      </c>
      <c r="I602" s="1">
        <f>VLOOKUP(D602, Winter!$A$1:$E$25, 5)</f>
        <v>266.355140186916</v>
      </c>
      <c r="J602" s="1">
        <f t="shared" si="55"/>
        <v>265.45524508011613</v>
      </c>
      <c r="K602" s="47">
        <f t="shared" si="56"/>
        <v>4.9661430617573599</v>
      </c>
      <c r="L602" s="48">
        <f>Solar!K619/1000*Variables!$B$3</f>
        <v>0</v>
      </c>
      <c r="M602" s="1">
        <f>IF(E602=1, VLOOKUP(D602, Sheet1!$E$2:$G$26, 2), Sheet1!$G$3)</f>
        <v>0.18618000000000001</v>
      </c>
      <c r="N602" s="1">
        <f>'Electricity Rates'!$J$3</f>
        <v>0.19270000000000001</v>
      </c>
      <c r="O602" s="145">
        <f>L602-K602</f>
        <v>-4.9661430617573599</v>
      </c>
      <c r="P602">
        <f t="shared" si="57"/>
        <v>0.95697576800064332</v>
      </c>
      <c r="Q602">
        <f>IF(O602&gt;0, IF(Q601+O602*Variables!$B$5&lt;Variables!$B$4, Q601+O602*Variables!$B$5, Variables!$B$4), IF(Q601&gt;-O602, Q601+O602/Variables!$B$5, 0))</f>
        <v>0</v>
      </c>
      <c r="R602">
        <f>IF(O602&gt;0, 0, IF(Q601&gt;-O602, 0, -O602 - Q601*Variables!$B$5))</f>
        <v>4.9661430617573599</v>
      </c>
      <c r="S602">
        <f t="shared" si="58"/>
        <v>0.92459651523798536</v>
      </c>
      <c r="T602">
        <f t="shared" si="59"/>
        <v>0</v>
      </c>
    </row>
    <row r="603" spans="1:20" x14ac:dyDescent="0.3">
      <c r="A603" s="3">
        <f t="shared" si="54"/>
        <v>43126</v>
      </c>
      <c r="B603">
        <v>1</v>
      </c>
      <c r="C603">
        <v>26</v>
      </c>
      <c r="D603">
        <v>2</v>
      </c>
      <c r="E603">
        <v>1</v>
      </c>
      <c r="F603" s="1">
        <f>VLOOKUP(A603,Weather!$A$1:$E$366, 5)</f>
        <v>0.33962264150943361</v>
      </c>
      <c r="G603" s="1">
        <f>VLOOKUP(D603, Winter!$A$1:$E$25, 2)</f>
        <v>282.10356994603501</v>
      </c>
      <c r="H603" s="1">
        <f>VLOOKUP(D603, Winter!$A$1:$E$25, 3)</f>
        <v>280.66066600651902</v>
      </c>
      <c r="I603" s="1">
        <f>VLOOKUP(D603, Winter!$A$1:$E$25, 5)</f>
        <v>285.04672897196201</v>
      </c>
      <c r="J603" s="1">
        <f t="shared" si="55"/>
        <v>281.15070885390179</v>
      </c>
      <c r="K603" s="47">
        <f t="shared" si="56"/>
        <v>5.2597741727106389</v>
      </c>
      <c r="L603" s="48">
        <f>Solar!K620/1000*Variables!$B$3</f>
        <v>0</v>
      </c>
      <c r="M603" s="1">
        <f>IF(E603=1, VLOOKUP(D603, Sheet1!$E$2:$G$26, 2), Sheet1!$G$3)</f>
        <v>0.18618000000000001</v>
      </c>
      <c r="N603" s="1">
        <f>'Electricity Rates'!$J$3</f>
        <v>0.19270000000000001</v>
      </c>
      <c r="O603" s="145">
        <f>L603-K603</f>
        <v>-5.2597741727106389</v>
      </c>
      <c r="P603">
        <f t="shared" si="57"/>
        <v>1.0135584830813402</v>
      </c>
      <c r="Q603">
        <f>IF(O603&gt;0, IF(Q602+O603*Variables!$B$5&lt;Variables!$B$4, Q602+O603*Variables!$B$5, Variables!$B$4), IF(Q602&gt;-O603, Q602+O603/Variables!$B$5, 0))</f>
        <v>0</v>
      </c>
      <c r="R603">
        <f>IF(O603&gt;0, 0, IF(Q602&gt;-O603, 0, -O603 - Q602*Variables!$B$5))</f>
        <v>5.2597741727106389</v>
      </c>
      <c r="S603">
        <f t="shared" si="58"/>
        <v>0.97926475547526681</v>
      </c>
      <c r="T603">
        <f t="shared" si="59"/>
        <v>0</v>
      </c>
    </row>
    <row r="604" spans="1:20" x14ac:dyDescent="0.3">
      <c r="A604" s="3">
        <f t="shared" si="54"/>
        <v>43126</v>
      </c>
      <c r="B604">
        <v>1</v>
      </c>
      <c r="C604">
        <v>26</v>
      </c>
      <c r="D604">
        <v>3</v>
      </c>
      <c r="E604">
        <v>1</v>
      </c>
      <c r="F604" s="1">
        <f>VLOOKUP(A604,Weather!$A$1:$E$366, 5)</f>
        <v>0.33962264150943361</v>
      </c>
      <c r="G604" s="1">
        <f>VLOOKUP(D604, Winter!$A$1:$E$25, 2)</f>
        <v>282.300747198007</v>
      </c>
      <c r="H604" s="1">
        <f>VLOOKUP(D604, Winter!$A$1:$E$25, 3)</f>
        <v>272.72727272727298</v>
      </c>
      <c r="I604" s="1">
        <f>VLOOKUP(D604, Winter!$A$1:$E$25, 5)</f>
        <v>271.02803738317698</v>
      </c>
      <c r="J604" s="1">
        <f t="shared" si="55"/>
        <v>275.97864141544682</v>
      </c>
      <c r="K604" s="47">
        <f t="shared" si="56"/>
        <v>5.1630150116073343</v>
      </c>
      <c r="L604" s="48">
        <f>Solar!K621/1000*Variables!$B$3</f>
        <v>0</v>
      </c>
      <c r="M604" s="1">
        <f>IF(E604=1, VLOOKUP(D604, Sheet1!$E$2:$G$26, 2), Sheet1!$G$3)</f>
        <v>0.18618000000000001</v>
      </c>
      <c r="N604" s="1">
        <f>'Electricity Rates'!$J$3</f>
        <v>0.19270000000000001</v>
      </c>
      <c r="O604" s="145">
        <f>L604-K604</f>
        <v>-5.1630150116073343</v>
      </c>
      <c r="P604">
        <f t="shared" si="57"/>
        <v>0.99491299273673339</v>
      </c>
      <c r="Q604">
        <f>IF(O604&gt;0, IF(Q603+O604*Variables!$B$5&lt;Variables!$B$4, Q603+O604*Variables!$B$5, Variables!$B$4), IF(Q603&gt;-O604, Q603+O604/Variables!$B$5, 0))</f>
        <v>0</v>
      </c>
      <c r="R604">
        <f>IF(O604&gt;0, 0, IF(Q603&gt;-O604, 0, -O604 - Q603*Variables!$B$5))</f>
        <v>5.1630150116073343</v>
      </c>
      <c r="S604">
        <f t="shared" si="58"/>
        <v>0.9612501348610536</v>
      </c>
      <c r="T604">
        <f t="shared" si="59"/>
        <v>0</v>
      </c>
    </row>
    <row r="605" spans="1:20" x14ac:dyDescent="0.3">
      <c r="A605" s="3">
        <f t="shared" si="54"/>
        <v>43126</v>
      </c>
      <c r="B605">
        <v>1</v>
      </c>
      <c r="C605">
        <v>26</v>
      </c>
      <c r="D605">
        <v>4</v>
      </c>
      <c r="E605">
        <v>1</v>
      </c>
      <c r="F605" s="1">
        <f>VLOOKUP(A605,Weather!$A$1:$E$366, 5)</f>
        <v>0.33962264150943361</v>
      </c>
      <c r="G605" s="1">
        <f>VLOOKUP(D605, Winter!$A$1:$E$25, 2)</f>
        <v>308.82074789439099</v>
      </c>
      <c r="H605" s="1">
        <f>VLOOKUP(D605, Winter!$A$1:$E$25, 3)</f>
        <v>281.81818181818198</v>
      </c>
      <c r="I605" s="1">
        <f>VLOOKUP(D605, Winter!$A$1:$E$25, 5)</f>
        <v>285.04672897196201</v>
      </c>
      <c r="J605" s="1">
        <f t="shared" si="55"/>
        <v>290.98886463651712</v>
      </c>
      <c r="K605" s="47">
        <f t="shared" si="56"/>
        <v>5.4438266259427373</v>
      </c>
      <c r="L605" s="48">
        <f>Solar!K622/1000*Variables!$B$3</f>
        <v>0</v>
      </c>
      <c r="M605" s="1">
        <f>IF(E605=1, VLOOKUP(D605, Sheet1!$E$2:$G$26, 2), Sheet1!$G$3)</f>
        <v>0.18618000000000001</v>
      </c>
      <c r="N605" s="1">
        <f>'Electricity Rates'!$J$3</f>
        <v>0.19270000000000001</v>
      </c>
      <c r="O605" s="145">
        <f>L605-K605</f>
        <v>-5.4438266259427373</v>
      </c>
      <c r="P605">
        <f t="shared" si="57"/>
        <v>1.0490253908191656</v>
      </c>
      <c r="Q605">
        <f>IF(O605&gt;0, IF(Q604+O605*Variables!$B$5&lt;Variables!$B$4, Q604+O605*Variables!$B$5, Variables!$B$4), IF(Q604&gt;-O605, Q604+O605/Variables!$B$5, 0))</f>
        <v>0</v>
      </c>
      <c r="R605">
        <f>IF(O605&gt;0, 0, IF(Q604&gt;-O605, 0, -O605 - Q604*Variables!$B$5))</f>
        <v>5.4438266259427373</v>
      </c>
      <c r="S605">
        <f t="shared" si="58"/>
        <v>1.0135316412180189</v>
      </c>
      <c r="T605">
        <f t="shared" si="59"/>
        <v>0</v>
      </c>
    </row>
    <row r="606" spans="1:20" x14ac:dyDescent="0.3">
      <c r="A606" s="3">
        <f t="shared" si="54"/>
        <v>43126</v>
      </c>
      <c r="B606">
        <v>1</v>
      </c>
      <c r="C606">
        <v>26</v>
      </c>
      <c r="D606">
        <v>5</v>
      </c>
      <c r="E606">
        <v>1</v>
      </c>
      <c r="F606" s="1">
        <f>VLOOKUP(A606,Weather!$A$1:$E$366, 5)</f>
        <v>0.33962264150943361</v>
      </c>
      <c r="G606" s="1">
        <f>VLOOKUP(D606, Winter!$A$1:$E$25, 2)</f>
        <v>308.63160471300301</v>
      </c>
      <c r="H606" s="1">
        <f>VLOOKUP(D606, Winter!$A$1:$E$25, 3)</f>
        <v>300</v>
      </c>
      <c r="I606" s="1">
        <f>VLOOKUP(D606, Winter!$A$1:$E$25, 5)</f>
        <v>303.73831775700899</v>
      </c>
      <c r="J606" s="1">
        <f t="shared" si="55"/>
        <v>302.93148839309538</v>
      </c>
      <c r="K606" s="47">
        <f t="shared" si="56"/>
        <v>5.6672495162684111</v>
      </c>
      <c r="L606" s="48">
        <f>Solar!K623/1000*Variables!$B$3</f>
        <v>0</v>
      </c>
      <c r="M606" s="1">
        <f>IF(E606=1, VLOOKUP(D606, Sheet1!$E$2:$G$26, 2), Sheet1!$G$3)</f>
        <v>0.18618000000000001</v>
      </c>
      <c r="N606" s="1">
        <f>'Electricity Rates'!$J$3</f>
        <v>0.19270000000000001</v>
      </c>
      <c r="O606" s="145">
        <f>L606-K606</f>
        <v>-5.6672495162684111</v>
      </c>
      <c r="P606">
        <f t="shared" si="57"/>
        <v>1.0920789817849228</v>
      </c>
      <c r="Q606">
        <f>IF(O606&gt;0, IF(Q605+O606*Variables!$B$5&lt;Variables!$B$4, Q605+O606*Variables!$B$5, Variables!$B$4), IF(Q605&gt;-O606, Q605+O606/Variables!$B$5, 0))</f>
        <v>0</v>
      </c>
      <c r="R606">
        <f>IF(O606&gt;0, 0, IF(Q605&gt;-O606, 0, -O606 - Q605*Variables!$B$5))</f>
        <v>5.6672495162684111</v>
      </c>
      <c r="S606">
        <f t="shared" si="58"/>
        <v>1.055128514938853</v>
      </c>
      <c r="T606">
        <f t="shared" si="59"/>
        <v>0</v>
      </c>
    </row>
    <row r="607" spans="1:20" x14ac:dyDescent="0.3">
      <c r="A607" s="3">
        <f t="shared" si="54"/>
        <v>43126</v>
      </c>
      <c r="B607">
        <v>1</v>
      </c>
      <c r="C607">
        <v>26</v>
      </c>
      <c r="D607">
        <v>6</v>
      </c>
      <c r="E607">
        <v>1</v>
      </c>
      <c r="F607" s="1">
        <f>VLOOKUP(A607,Weather!$A$1:$E$366, 5)</f>
        <v>0.33962264150943361</v>
      </c>
      <c r="G607" s="1">
        <f>VLOOKUP(D607, Winter!$A$1:$E$25, 2)</f>
        <v>331.81818181818198</v>
      </c>
      <c r="H607" s="1">
        <f>VLOOKUP(D607, Winter!$A$1:$E$25, 3)</f>
        <v>317.955250948497</v>
      </c>
      <c r="I607" s="1">
        <f>VLOOKUP(D607, Winter!$A$1:$E$25, 5)</f>
        <v>322.42990654205602</v>
      </c>
      <c r="J607" s="1">
        <f t="shared" si="55"/>
        <v>322.66341614952211</v>
      </c>
      <c r="K607" s="47">
        <f t="shared" si="56"/>
        <v>6.0363948917651413</v>
      </c>
      <c r="L607" s="48">
        <f>Solar!K624/1000*Variables!$B$3</f>
        <v>0</v>
      </c>
      <c r="M607" s="1">
        <f>IF(E607=1, VLOOKUP(D607, Sheet1!$E$2:$G$26, 2), Sheet1!$G$3)</f>
        <v>0.18618000000000001</v>
      </c>
      <c r="N607" s="1">
        <f>'Electricity Rates'!$J$3</f>
        <v>0.19270000000000001</v>
      </c>
      <c r="O607" s="145">
        <f>L607-K607</f>
        <v>-6.0363948917651413</v>
      </c>
      <c r="P607">
        <f t="shared" si="57"/>
        <v>1.1632132956431427</v>
      </c>
      <c r="Q607">
        <f>IF(O607&gt;0, IF(Q606+O607*Variables!$B$5&lt;Variables!$B$4, Q606+O607*Variables!$B$5, Variables!$B$4), IF(Q606&gt;-O607, Q606+O607/Variables!$B$5, 0))</f>
        <v>0</v>
      </c>
      <c r="R607">
        <f>IF(O607&gt;0, 0, IF(Q606&gt;-O607, 0, -O607 - Q606*Variables!$B$5))</f>
        <v>6.0363948917651413</v>
      </c>
      <c r="S607">
        <f t="shared" si="58"/>
        <v>1.1238560009488341</v>
      </c>
      <c r="T607">
        <f t="shared" si="59"/>
        <v>0</v>
      </c>
    </row>
    <row r="608" spans="1:20" x14ac:dyDescent="0.3">
      <c r="A608" s="3">
        <f t="shared" si="54"/>
        <v>43126</v>
      </c>
      <c r="B608">
        <v>1</v>
      </c>
      <c r="C608">
        <v>26</v>
      </c>
      <c r="D608">
        <v>7</v>
      </c>
      <c r="E608">
        <v>1</v>
      </c>
      <c r="F608" s="1">
        <f>VLOOKUP(A608,Weather!$A$1:$E$366, 5)</f>
        <v>0.33962264150943361</v>
      </c>
      <c r="G608" s="1">
        <f>VLOOKUP(D608, Winter!$A$1:$E$25, 2)</f>
        <v>445.45454545454498</v>
      </c>
      <c r="H608" s="1">
        <f>VLOOKUP(D608, Winter!$A$1:$E$25, 3)</f>
        <v>393.94630558862502</v>
      </c>
      <c r="I608" s="1">
        <f>VLOOKUP(D608, Winter!$A$1:$E$25, 5)</f>
        <v>313.08411214953298</v>
      </c>
      <c r="J608" s="1">
        <f t="shared" si="55"/>
        <v>411.43967007139025</v>
      </c>
      <c r="K608" s="47">
        <f t="shared" si="56"/>
        <v>7.6972231693523323</v>
      </c>
      <c r="L608" s="48">
        <f>Solar!K625/1000*Variables!$B$3</f>
        <v>0</v>
      </c>
      <c r="M608" s="1">
        <f>IF(E608=1, VLOOKUP(D608, Sheet1!$E$2:$G$26, 2), Sheet1!$G$3)</f>
        <v>0.18618000000000001</v>
      </c>
      <c r="N608" s="1">
        <f>'Electricity Rates'!$J$3</f>
        <v>0.19270000000000001</v>
      </c>
      <c r="O608" s="145">
        <f>L608-K608</f>
        <v>-7.6972231693523323</v>
      </c>
      <c r="P608">
        <f t="shared" si="57"/>
        <v>1.4832549047341945</v>
      </c>
      <c r="Q608">
        <f>IF(O608&gt;0, IF(Q607+O608*Variables!$B$5&lt;Variables!$B$4, Q607+O608*Variables!$B$5, Variables!$B$4), IF(Q607&gt;-O608, Q607+O608/Variables!$B$5, 0))</f>
        <v>0</v>
      </c>
      <c r="R608">
        <f>IF(O608&gt;0, 0, IF(Q607&gt;-O608, 0, -O608 - Q607*Variables!$B$5))</f>
        <v>7.6972231693523323</v>
      </c>
      <c r="S608">
        <f t="shared" si="58"/>
        <v>1.4330690096700174</v>
      </c>
      <c r="T608">
        <f t="shared" si="59"/>
        <v>0</v>
      </c>
    </row>
    <row r="609" spans="1:20" x14ac:dyDescent="0.3">
      <c r="A609" s="3">
        <f t="shared" si="54"/>
        <v>43126</v>
      </c>
      <c r="B609">
        <v>1</v>
      </c>
      <c r="C609">
        <v>26</v>
      </c>
      <c r="D609">
        <v>8</v>
      </c>
      <c r="E609">
        <v>1</v>
      </c>
      <c r="F609" s="1">
        <f>VLOOKUP(A609,Weather!$A$1:$E$366, 5)</f>
        <v>0.33962264150943361</v>
      </c>
      <c r="G609" s="1">
        <f>VLOOKUP(D609, Winter!$A$1:$E$25, 2)</f>
        <v>654.54545454545405</v>
      </c>
      <c r="H609" s="1">
        <f>VLOOKUP(D609, Winter!$A$1:$E$25, 3)</f>
        <v>498.50910668787998</v>
      </c>
      <c r="I609" s="1">
        <f>VLOOKUP(D609, Winter!$A$1:$E$25, 5)</f>
        <v>294.39252336448601</v>
      </c>
      <c r="J609" s="1">
        <f t="shared" si="55"/>
        <v>551.50258331875409</v>
      </c>
      <c r="K609" s="47">
        <f t="shared" si="56"/>
        <v>10.317523493887229</v>
      </c>
      <c r="L609" s="48">
        <f>Solar!K626/1000*Variables!$B$3</f>
        <v>0.40949999999999998</v>
      </c>
      <c r="M609" s="1">
        <f>IF(E609=1, VLOOKUP(D609, Sheet1!$E$2:$G$26, 2), Sheet1!$G$3)</f>
        <v>0.18618000000000001</v>
      </c>
      <c r="N609" s="1">
        <f>'Electricity Rates'!$J$3</f>
        <v>0.19270000000000001</v>
      </c>
      <c r="O609" s="145">
        <f>L609-K609</f>
        <v>-9.9080234938872298</v>
      </c>
      <c r="P609">
        <f t="shared" si="57"/>
        <v>1.9881867772720692</v>
      </c>
      <c r="Q609">
        <f>IF(O609&gt;0, IF(Q608+O609*Variables!$B$5&lt;Variables!$B$4, Q608+O609*Variables!$B$5, Variables!$B$4), IF(Q608&gt;-O609, Q608+O609/Variables!$B$5, 0))</f>
        <v>0</v>
      </c>
      <c r="R609">
        <f>IF(O609&gt;0, 0, IF(Q608&gt;-O609, 0, -O609 - Q608*Variables!$B$5))</f>
        <v>9.9080234938872298</v>
      </c>
      <c r="S609">
        <f t="shared" si="58"/>
        <v>1.8446758140919246</v>
      </c>
      <c r="T609">
        <f t="shared" si="59"/>
        <v>0</v>
      </c>
    </row>
    <row r="610" spans="1:20" x14ac:dyDescent="0.3">
      <c r="A610" s="3">
        <f t="shared" si="54"/>
        <v>43126</v>
      </c>
      <c r="B610">
        <v>1</v>
      </c>
      <c r="C610">
        <v>26</v>
      </c>
      <c r="D610">
        <v>9</v>
      </c>
      <c r="E610">
        <v>1</v>
      </c>
      <c r="F610" s="1">
        <f>VLOOKUP(A610,Weather!$A$1:$E$366, 5)</f>
        <v>0.33962264150943361</v>
      </c>
      <c r="G610" s="1">
        <f>VLOOKUP(D610, Winter!$A$1:$E$25, 2)</f>
        <v>801.59817351598099</v>
      </c>
      <c r="H610" s="1">
        <f>VLOOKUP(D610, Winter!$A$1:$E$25, 3)</f>
        <v>564.97068280688404</v>
      </c>
      <c r="I610" s="1">
        <f>VLOOKUP(D610, Winter!$A$1:$E$25, 5)</f>
        <v>313.08411214953298</v>
      </c>
      <c r="J610" s="1">
        <f t="shared" si="55"/>
        <v>645.33473625525653</v>
      </c>
      <c r="K610" s="47">
        <f t="shared" si="56"/>
        <v>12.072937650931783</v>
      </c>
      <c r="L610" s="48">
        <f>Solar!K627/1000*Variables!$B$3</f>
        <v>1.5660000000000001</v>
      </c>
      <c r="M610" s="1">
        <f>IF(E610=1, VLOOKUP(D610, Sheet1!$E$2:$G$26, 2), Sheet1!$G$3)</f>
        <v>0.20441999999999999</v>
      </c>
      <c r="N610" s="1">
        <f>'Electricity Rates'!$J$3</f>
        <v>0.19270000000000001</v>
      </c>
      <c r="O610" s="145">
        <f>L610-K610</f>
        <v>-10.506937650931782</v>
      </c>
      <c r="P610">
        <f t="shared" si="57"/>
        <v>2.3264550853345547</v>
      </c>
      <c r="Q610">
        <f>IF(O610&gt;0, IF(Q609+O610*Variables!$B$5&lt;Variables!$B$4, Q609+O610*Variables!$B$5, Variables!$B$4), IF(Q609&gt;-O610, Q609+O610/Variables!$B$5, 0))</f>
        <v>0</v>
      </c>
      <c r="R610">
        <f>IF(O610&gt;0, 0, IF(Q609&gt;-O610, 0, -O610 - Q609*Variables!$B$5))</f>
        <v>10.506937650931782</v>
      </c>
      <c r="S610">
        <f t="shared" si="58"/>
        <v>2.1478281946034747</v>
      </c>
      <c r="T610">
        <f t="shared" si="59"/>
        <v>0</v>
      </c>
    </row>
    <row r="611" spans="1:20" x14ac:dyDescent="0.3">
      <c r="A611" s="3">
        <f t="shared" si="54"/>
        <v>43126</v>
      </c>
      <c r="B611">
        <v>1</v>
      </c>
      <c r="C611">
        <v>26</v>
      </c>
      <c r="D611">
        <v>10</v>
      </c>
      <c r="E611">
        <v>1</v>
      </c>
      <c r="F611" s="1">
        <f>VLOOKUP(A611,Weather!$A$1:$E$366, 5)</f>
        <v>0.33962264150943361</v>
      </c>
      <c r="G611" s="1">
        <f>VLOOKUP(D611, Winter!$A$1:$E$25, 2)</f>
        <v>929.05770029057601</v>
      </c>
      <c r="H611" s="1">
        <f>VLOOKUP(D611, Winter!$A$1:$E$25, 3)</f>
        <v>583.82380756350199</v>
      </c>
      <c r="I611" s="1">
        <f>VLOOKUP(D611, Winter!$A$1:$E$25, 5)</f>
        <v>331.77570093457899</v>
      </c>
      <c r="J611" s="1">
        <f t="shared" si="55"/>
        <v>701.07305415005533</v>
      </c>
      <c r="K611" s="47">
        <f t="shared" si="56"/>
        <v>13.115691432661503</v>
      </c>
      <c r="L611" s="48">
        <f>Solar!K628/1000*Variables!$B$3</f>
        <v>3.3956</v>
      </c>
      <c r="M611" s="1">
        <f>IF(E611=1, VLOOKUP(D611, Sheet1!$E$2:$G$26, 2), Sheet1!$G$3)</f>
        <v>0.20441999999999999</v>
      </c>
      <c r="N611" s="1">
        <f>'Electricity Rates'!$J$3</f>
        <v>0.19270000000000001</v>
      </c>
      <c r="O611" s="145">
        <f>L611-K611</f>
        <v>-9.7200914326615031</v>
      </c>
      <c r="P611">
        <f t="shared" si="57"/>
        <v>2.5273937390738719</v>
      </c>
      <c r="Q611">
        <f>IF(O611&gt;0, IF(Q610+O611*Variables!$B$5&lt;Variables!$B$4, Q610+O611*Variables!$B$5, Variables!$B$4), IF(Q610&gt;-O611, Q610+O611/Variables!$B$5, 0))</f>
        <v>0</v>
      </c>
      <c r="R611">
        <f>IF(O611&gt;0, 0, IF(Q610&gt;-O611, 0, -O611 - Q610*Variables!$B$5))</f>
        <v>9.7200914326615031</v>
      </c>
      <c r="S611">
        <f t="shared" si="58"/>
        <v>1.9869810906646643</v>
      </c>
      <c r="T611">
        <f t="shared" si="59"/>
        <v>0</v>
      </c>
    </row>
    <row r="612" spans="1:20" x14ac:dyDescent="0.3">
      <c r="A612" s="3">
        <f t="shared" si="54"/>
        <v>43126</v>
      </c>
      <c r="B612">
        <v>1</v>
      </c>
      <c r="C612">
        <v>26</v>
      </c>
      <c r="D612">
        <v>11</v>
      </c>
      <c r="E612">
        <v>1</v>
      </c>
      <c r="F612" s="1">
        <f>VLOOKUP(A612,Weather!$A$1:$E$366, 5)</f>
        <v>0.33962264150943361</v>
      </c>
      <c r="G612" s="1">
        <f>VLOOKUP(D612, Winter!$A$1:$E$25, 2)</f>
        <v>1001.98733914487</v>
      </c>
      <c r="H612" s="1">
        <f>VLOOKUP(D612, Winter!$A$1:$E$25, 3)</f>
        <v>602.66024321587895</v>
      </c>
      <c r="I612" s="1">
        <f>VLOOKUP(D612, Winter!$A$1:$E$25, 5)</f>
        <v>331.77570093457899</v>
      </c>
      <c r="J612" s="1">
        <f t="shared" si="55"/>
        <v>738.28076636157391</v>
      </c>
      <c r="K612" s="47">
        <f t="shared" si="56"/>
        <v>13.811774200916206</v>
      </c>
      <c r="L612" s="48">
        <f>Solar!K629/1000*Variables!$B$3</f>
        <v>22.691949999999999</v>
      </c>
      <c r="M612" s="1">
        <f>IF(E612=1, VLOOKUP(D612, Sheet1!$E$2:$G$26, 2), Sheet1!$G$3)</f>
        <v>0.20441999999999999</v>
      </c>
      <c r="N612" s="1">
        <f>'Electricity Rates'!$J$3</f>
        <v>0.19270000000000001</v>
      </c>
      <c r="O612" s="145">
        <f>L612-K612</f>
        <v>8.8801757990837924</v>
      </c>
      <c r="P612">
        <f t="shared" si="57"/>
        <v>2.6615288885165529</v>
      </c>
      <c r="Q612">
        <f>IF(O612&gt;0, IF(Q611+O612*Variables!$B$5&lt;Variables!$B$4, Q611+O612*Variables!$B$5, Variables!$B$4), IF(Q611&gt;-O612, Q611+O612/Variables!$B$5, 0))</f>
        <v>8.3473652511387648</v>
      </c>
      <c r="R612">
        <f>IF(O612&gt;0, 0, IF(Q611&gt;-O612, 0, -O612 - Q611*Variables!$B$5))</f>
        <v>0</v>
      </c>
      <c r="S612">
        <f t="shared" si="58"/>
        <v>0</v>
      </c>
      <c r="T612">
        <f t="shared" si="59"/>
        <v>0</v>
      </c>
    </row>
    <row r="613" spans="1:20" x14ac:dyDescent="0.3">
      <c r="A613" s="3">
        <f t="shared" si="54"/>
        <v>43126</v>
      </c>
      <c r="B613">
        <v>1</v>
      </c>
      <c r="C613">
        <v>26</v>
      </c>
      <c r="D613">
        <v>12</v>
      </c>
      <c r="E613">
        <v>1</v>
      </c>
      <c r="F613" s="1">
        <f>VLOOKUP(A613,Weather!$A$1:$E$366, 5)</f>
        <v>0.33962264150943361</v>
      </c>
      <c r="G613" s="1">
        <f>VLOOKUP(D613, Winter!$A$1:$E$25, 2)</f>
        <v>1020.36633457866</v>
      </c>
      <c r="H613" s="1">
        <f>VLOOKUP(D613, Winter!$A$1:$E$25, 3)</f>
        <v>602.46553699974402</v>
      </c>
      <c r="I613" s="1">
        <f>VLOOKUP(D613, Winter!$A$1:$E$25, 5)</f>
        <v>327.10280373831802</v>
      </c>
      <c r="J613" s="1">
        <f t="shared" si="55"/>
        <v>744.39410976239458</v>
      </c>
      <c r="K613" s="47">
        <f t="shared" si="56"/>
        <v>13.926142775193059</v>
      </c>
      <c r="L613" s="48">
        <f>Solar!K630/1000*Variables!$B$3</f>
        <v>24.366499999999998</v>
      </c>
      <c r="M613" s="1">
        <f>IF(E613=1, VLOOKUP(D613, Sheet1!$E$2:$G$26, 2), Sheet1!$G$3)</f>
        <v>0.20441999999999999</v>
      </c>
      <c r="N613" s="1">
        <f>'Electricity Rates'!$J$3</f>
        <v>0.19270000000000001</v>
      </c>
      <c r="O613" s="145">
        <f>L613-K613</f>
        <v>10.44035722480694</v>
      </c>
      <c r="P613">
        <f t="shared" si="57"/>
        <v>2.6835677127797024</v>
      </c>
      <c r="Q613">
        <f>IF(O613&gt;0, IF(Q612+O613*Variables!$B$5&lt;Variables!$B$4, Q612+O613*Variables!$B$5, Variables!$B$4), IF(Q612&gt;-O613, Q612+O613/Variables!$B$5, 0))</f>
        <v>18.161301042457289</v>
      </c>
      <c r="R613">
        <f>IF(O613&gt;0, 0, IF(Q612&gt;-O613, 0, -O613 - Q612*Variables!$B$5))</f>
        <v>0</v>
      </c>
      <c r="S613">
        <f t="shared" si="58"/>
        <v>0</v>
      </c>
      <c r="T613">
        <f t="shared" si="59"/>
        <v>0</v>
      </c>
    </row>
    <row r="614" spans="1:20" x14ac:dyDescent="0.3">
      <c r="A614" s="3">
        <f t="shared" si="54"/>
        <v>43126</v>
      </c>
      <c r="B614">
        <v>1</v>
      </c>
      <c r="C614">
        <v>26</v>
      </c>
      <c r="D614">
        <v>13</v>
      </c>
      <c r="E614">
        <v>1</v>
      </c>
      <c r="F614" s="1">
        <f>VLOOKUP(A614,Weather!$A$1:$E$366, 5)</f>
        <v>0.33962264150943361</v>
      </c>
      <c r="G614" s="1">
        <f>VLOOKUP(D614, Winter!$A$1:$E$25, 2)</f>
        <v>1065.99730178497</v>
      </c>
      <c r="H614" s="1">
        <f>VLOOKUP(D614, Winter!$A$1:$E$25, 3)</f>
        <v>611.78362020049099</v>
      </c>
      <c r="I614" s="1">
        <f>VLOOKUP(D614, Winter!$A$1:$E$25, 5)</f>
        <v>322.42990654205602</v>
      </c>
      <c r="J614" s="1">
        <f t="shared" si="55"/>
        <v>766.04487054993649</v>
      </c>
      <c r="K614" s="47">
        <f t="shared" si="56"/>
        <v>14.331185724841198</v>
      </c>
      <c r="L614" s="48">
        <f>Solar!K631/1000*Variables!$B$3</f>
        <v>21.570499999999999</v>
      </c>
      <c r="M614" s="1">
        <f>IF(E614=1, VLOOKUP(D614, Sheet1!$E$2:$G$26, 2), Sheet1!$G$3)</f>
        <v>0.20441999999999999</v>
      </c>
      <c r="N614" s="1">
        <f>'Electricity Rates'!$J$3</f>
        <v>0.19270000000000001</v>
      </c>
      <c r="O614" s="145">
        <f>L614-K614</f>
        <v>7.2393142751588009</v>
      </c>
      <c r="P614">
        <f t="shared" si="57"/>
        <v>2.761619489176899</v>
      </c>
      <c r="Q614">
        <f>IF(O614&gt;0, IF(Q613+O614*Variables!$B$5&lt;Variables!$B$4, Q613+O614*Variables!$B$5, Variables!$B$4), IF(Q613&gt;-O614, Q613+O614/Variables!$B$5, 0))</f>
        <v>24.96625646110656</v>
      </c>
      <c r="R614">
        <f>IF(O614&gt;0, 0, IF(Q613&gt;-O614, 0, -O614 - Q613*Variables!$B$5))</f>
        <v>0</v>
      </c>
      <c r="S614">
        <f t="shared" si="58"/>
        <v>0</v>
      </c>
      <c r="T614">
        <f t="shared" si="59"/>
        <v>0</v>
      </c>
    </row>
    <row r="615" spans="1:20" x14ac:dyDescent="0.3">
      <c r="A615" s="3">
        <f t="shared" si="54"/>
        <v>43126</v>
      </c>
      <c r="B615">
        <v>1</v>
      </c>
      <c r="C615">
        <v>26</v>
      </c>
      <c r="D615">
        <v>14</v>
      </c>
      <c r="E615">
        <v>1</v>
      </c>
      <c r="F615" s="1">
        <f>VLOOKUP(A615,Weather!$A$1:$E$366, 5)</f>
        <v>0.33962264150943361</v>
      </c>
      <c r="G615" s="1">
        <f>VLOOKUP(D615, Winter!$A$1:$E$25, 2)</f>
        <v>1084.3762972187601</v>
      </c>
      <c r="H615" s="1">
        <f>VLOOKUP(D615, Winter!$A$1:$E$25, 3)</f>
        <v>611.59447701910301</v>
      </c>
      <c r="I615" s="1">
        <f>VLOOKUP(D615, Winter!$A$1:$E$25, 5)</f>
        <v>303.73831775700899</v>
      </c>
      <c r="J615" s="1">
        <f t="shared" si="55"/>
        <v>772.16188765294862</v>
      </c>
      <c r="K615" s="47">
        <f t="shared" si="56"/>
        <v>14.445623026826345</v>
      </c>
      <c r="L615" s="48">
        <f>Solar!K632/1000*Variables!$B$3</f>
        <v>21.798849999999998</v>
      </c>
      <c r="M615" s="1">
        <f>IF(E615=1, VLOOKUP(D615, Sheet1!$E$2:$G$26, 2), Sheet1!$G$3)</f>
        <v>0.20441999999999999</v>
      </c>
      <c r="N615" s="1">
        <f>'Electricity Rates'!$J$3</f>
        <v>0.19270000000000001</v>
      </c>
      <c r="O615" s="145">
        <f>L615-K615</f>
        <v>7.353226973173653</v>
      </c>
      <c r="P615">
        <f t="shared" si="57"/>
        <v>2.7836715572694368</v>
      </c>
      <c r="Q615">
        <f>IF(O615&gt;0, IF(Q614+O615*Variables!$B$5&lt;Variables!$B$4, Q614+O615*Variables!$B$5, Variables!$B$4), IF(Q614&gt;-O615, Q614+O615/Variables!$B$5, 0))</f>
        <v>31.878289815889794</v>
      </c>
      <c r="R615">
        <f>IF(O615&gt;0, 0, IF(Q614&gt;-O615, 0, -O615 - Q614*Variables!$B$5))</f>
        <v>0</v>
      </c>
      <c r="S615">
        <f t="shared" si="58"/>
        <v>0</v>
      </c>
      <c r="T615">
        <f t="shared" si="59"/>
        <v>0</v>
      </c>
    </row>
    <row r="616" spans="1:20" x14ac:dyDescent="0.3">
      <c r="A616" s="3">
        <f t="shared" si="54"/>
        <v>43126</v>
      </c>
      <c r="B616">
        <v>1</v>
      </c>
      <c r="C616">
        <v>26</v>
      </c>
      <c r="D616">
        <v>15</v>
      </c>
      <c r="E616">
        <v>1</v>
      </c>
      <c r="F616" s="1">
        <f>VLOOKUP(A616,Weather!$A$1:$E$366, 5)</f>
        <v>0.33962264150943361</v>
      </c>
      <c r="G616" s="1">
        <f>VLOOKUP(D616, Winter!$A$1:$E$25, 2)</f>
        <v>1093.6540058115399</v>
      </c>
      <c r="H616" s="1">
        <f>VLOOKUP(D616, Winter!$A$1:$E$25, 3)</f>
        <v>601.87029228184497</v>
      </c>
      <c r="I616" s="1">
        <f>VLOOKUP(D616, Winter!$A$1:$E$25, 5)</f>
        <v>271.02803738317698</v>
      </c>
      <c r="J616" s="1">
        <f t="shared" si="55"/>
        <v>768.89117612211862</v>
      </c>
      <c r="K616" s="47">
        <f t="shared" si="56"/>
        <v>14.384434477430988</v>
      </c>
      <c r="L616" s="48">
        <f>Solar!K633/1000*Variables!$B$3</f>
        <v>6.2399500000000003</v>
      </c>
      <c r="M616" s="1">
        <f>IF(E616=1, VLOOKUP(D616, Sheet1!$E$2:$G$26, 2), Sheet1!$G$3)</f>
        <v>0.20441999999999999</v>
      </c>
      <c r="N616" s="1">
        <f>'Electricity Rates'!$J$3</f>
        <v>0.19270000000000001</v>
      </c>
      <c r="O616" s="145">
        <f>L616-K616</f>
        <v>-8.1444844774309875</v>
      </c>
      <c r="P616">
        <f t="shared" si="57"/>
        <v>2.7718805238009514</v>
      </c>
      <c r="Q616">
        <f>IF(O616&gt;0, IF(Q615+O616*Variables!$B$5&lt;Variables!$B$4, Q615+O616*Variables!$B$5, Variables!$B$4), IF(Q615&gt;-O616, Q615+O616/Variables!$B$5, 0))</f>
        <v>23.213944627133422</v>
      </c>
      <c r="R616">
        <f>IF(O616&gt;0, 0, IF(Q615&gt;-O616, 0, -O616 - Q615*Variables!$B$5))</f>
        <v>0</v>
      </c>
      <c r="S616">
        <f t="shared" si="58"/>
        <v>0</v>
      </c>
      <c r="T616">
        <f t="shared" si="59"/>
        <v>0</v>
      </c>
    </row>
    <row r="617" spans="1:20" x14ac:dyDescent="0.3">
      <c r="A617" s="3">
        <f t="shared" si="54"/>
        <v>43126</v>
      </c>
      <c r="B617">
        <v>1</v>
      </c>
      <c r="C617">
        <v>26</v>
      </c>
      <c r="D617">
        <v>16</v>
      </c>
      <c r="E617">
        <v>1</v>
      </c>
      <c r="F617" s="1">
        <f>VLOOKUP(A617,Weather!$A$1:$E$366, 5)</f>
        <v>0.33962264150943361</v>
      </c>
      <c r="G617" s="1">
        <f>VLOOKUP(D617, Winter!$A$1:$E$25, 2)</f>
        <v>1039.2953507679499</v>
      </c>
      <c r="H617" s="1">
        <f>VLOOKUP(D617, Winter!$A$1:$E$25, 3)</f>
        <v>558.82352941176396</v>
      </c>
      <c r="I617" s="1">
        <f>VLOOKUP(D617, Winter!$A$1:$E$25, 5)</f>
        <v>252.336448598131</v>
      </c>
      <c r="J617" s="1">
        <f t="shared" si="55"/>
        <v>722.00263855160051</v>
      </c>
      <c r="K617" s="47">
        <f t="shared" si="56"/>
        <v>13.507242597264897</v>
      </c>
      <c r="L617" s="48">
        <f>Solar!K634/1000*Variables!$B$3</f>
        <v>1.5464</v>
      </c>
      <c r="M617" s="1">
        <f>IF(E617=1, VLOOKUP(D617, Sheet1!$E$2:$G$26, 2), Sheet1!$G$3)</f>
        <v>0.20441999999999999</v>
      </c>
      <c r="N617" s="1">
        <f>'Electricity Rates'!$J$3</f>
        <v>0.19270000000000001</v>
      </c>
      <c r="O617" s="145">
        <f>L617-K617</f>
        <v>-11.960842597264897</v>
      </c>
      <c r="P617">
        <f t="shared" si="57"/>
        <v>2.6028456484929459</v>
      </c>
      <c r="Q617">
        <f>IF(O617&gt;0, IF(Q616+O617*Variables!$B$5&lt;Variables!$B$4, Q616+O617*Variables!$B$5, Variables!$B$4), IF(Q616&gt;-O617, Q616+O617/Variables!$B$5, 0))</f>
        <v>10.489643991745234</v>
      </c>
      <c r="R617">
        <f>IF(O617&gt;0, 0, IF(Q616&gt;-O617, 0, -O617 - Q616*Variables!$B$5))</f>
        <v>0</v>
      </c>
      <c r="S617">
        <f t="shared" si="58"/>
        <v>0</v>
      </c>
      <c r="T617">
        <f t="shared" si="59"/>
        <v>0</v>
      </c>
    </row>
    <row r="618" spans="1:20" x14ac:dyDescent="0.3">
      <c r="A618" s="3">
        <f t="shared" si="54"/>
        <v>43126</v>
      </c>
      <c r="B618">
        <v>1</v>
      </c>
      <c r="C618">
        <v>26</v>
      </c>
      <c r="D618">
        <v>17</v>
      </c>
      <c r="E618">
        <v>1</v>
      </c>
      <c r="F618" s="1">
        <f>VLOOKUP(A618,Weather!$A$1:$E$366, 5)</f>
        <v>0.33962264150943361</v>
      </c>
      <c r="G618" s="1">
        <f>VLOOKUP(D618, Winter!$A$1:$E$25, 2)</f>
        <v>889.47696139476898</v>
      </c>
      <c r="H618" s="1">
        <f>VLOOKUP(D618, Winter!$A$1:$E$25, 3)</f>
        <v>506.24728802056097</v>
      </c>
      <c r="I618" s="1">
        <f>VLOOKUP(D618, Winter!$A$1:$E$25, 5)</f>
        <v>228.971962616822</v>
      </c>
      <c r="J618" s="1">
        <f t="shared" si="55"/>
        <v>636.40076199670693</v>
      </c>
      <c r="K618" s="47">
        <f t="shared" si="56"/>
        <v>11.905800647236019</v>
      </c>
      <c r="L618" s="48">
        <f>Solar!K635/1000*Variables!$B$3</f>
        <v>1.41855</v>
      </c>
      <c r="M618" s="1">
        <f>IF(E618=1, VLOOKUP(D618, Sheet1!$E$2:$G$26, 2), Sheet1!$G$3)</f>
        <v>0.20441999999999999</v>
      </c>
      <c r="N618" s="1">
        <f>'Electricity Rates'!$J$3</f>
        <v>0.19270000000000001</v>
      </c>
      <c r="O618" s="145">
        <f>L618-K618</f>
        <v>-10.487250647236019</v>
      </c>
      <c r="P618">
        <f t="shared" si="57"/>
        <v>2.2942477847223808</v>
      </c>
      <c r="Q618">
        <f>IF(O618&gt;0, IF(Q617+O618*Variables!$B$5&lt;Variables!$B$4, Q617+O618*Variables!$B$5, Variables!$B$4), IF(Q617&gt;-O618, Q617+O618/Variables!$B$5, 0))</f>
        <v>-0.667005632973936</v>
      </c>
      <c r="R618">
        <f>IF(O618&gt;0, 0, IF(Q617&gt;-O618, 0, -O618 - Q617*Variables!$B$5))</f>
        <v>0</v>
      </c>
      <c r="S618">
        <f t="shared" si="58"/>
        <v>0</v>
      </c>
      <c r="T618">
        <f t="shared" si="59"/>
        <v>0</v>
      </c>
    </row>
    <row r="619" spans="1:20" x14ac:dyDescent="0.3">
      <c r="A619" s="3">
        <f t="shared" si="54"/>
        <v>43126</v>
      </c>
      <c r="B619">
        <v>1</v>
      </c>
      <c r="C619">
        <v>26</v>
      </c>
      <c r="D619">
        <v>18</v>
      </c>
      <c r="E619">
        <v>1</v>
      </c>
      <c r="F619" s="1">
        <f>VLOOKUP(A619,Weather!$A$1:$E$366, 5)</f>
        <v>0.33962264150943361</v>
      </c>
      <c r="G619" s="1">
        <f>VLOOKUP(D619, Winter!$A$1:$E$25, 2)</f>
        <v>689.67932752179297</v>
      </c>
      <c r="H619" s="1">
        <f>VLOOKUP(D619, Winter!$A$1:$E$25, 3)</f>
        <v>477.48083534529701</v>
      </c>
      <c r="I619" s="1">
        <f>VLOOKUP(D619, Winter!$A$1:$E$25, 5)</f>
        <v>257.009345794392</v>
      </c>
      <c r="J619" s="1">
        <f t="shared" si="55"/>
        <v>549.5482477825974</v>
      </c>
      <c r="K619" s="47">
        <f t="shared" si="56"/>
        <v>10.280961738024011</v>
      </c>
      <c r="L619" s="48">
        <f>Solar!K636/1000*Variables!$B$3</f>
        <v>0</v>
      </c>
      <c r="M619" s="1">
        <f>IF(E619=1, VLOOKUP(D619, Sheet1!$E$2:$G$26, 2), Sheet1!$G$3)</f>
        <v>0.20441999999999999</v>
      </c>
      <c r="N619" s="1">
        <f>'Electricity Rates'!$J$3</f>
        <v>0.19270000000000001</v>
      </c>
      <c r="O619" s="145">
        <f>L619-K619</f>
        <v>-10.280961738024011</v>
      </c>
      <c r="P619">
        <f t="shared" si="57"/>
        <v>1.9811413269172271</v>
      </c>
      <c r="Q619">
        <f>IF(O619&gt;0, IF(Q618+O619*Variables!$B$5&lt;Variables!$B$4, Q618+O619*Variables!$B$5, Variables!$B$4), IF(Q618&gt;-O619, Q618+O619/Variables!$B$5, 0))</f>
        <v>0</v>
      </c>
      <c r="R619">
        <f>IF(O619&gt;0, 0, IF(Q618&gt;-O619, 0, -O619 - Q618*Variables!$B$5))</f>
        <v>10.907947033019511</v>
      </c>
      <c r="S619">
        <f t="shared" si="58"/>
        <v>2.2298025324898485</v>
      </c>
      <c r="T619">
        <f t="shared" si="59"/>
        <v>0</v>
      </c>
    </row>
    <row r="620" spans="1:20" x14ac:dyDescent="0.3">
      <c r="A620" s="3">
        <f t="shared" si="54"/>
        <v>43126</v>
      </c>
      <c r="B620">
        <v>1</v>
      </c>
      <c r="C620">
        <v>26</v>
      </c>
      <c r="D620">
        <v>19</v>
      </c>
      <c r="E620">
        <v>1</v>
      </c>
      <c r="F620" s="1">
        <f>VLOOKUP(A620,Weather!$A$1:$E$366, 5)</f>
        <v>0.33962264150943361</v>
      </c>
      <c r="G620" s="1">
        <f>VLOOKUP(D620, Winter!$A$1:$E$25, 2)</f>
        <v>503.50249066002402</v>
      </c>
      <c r="H620" s="1">
        <f>VLOOKUP(D620, Winter!$A$1:$E$25, 3)</f>
        <v>367.75553800108997</v>
      </c>
      <c r="I620" s="1">
        <f>VLOOKUP(D620, Winter!$A$1:$E$25, 5)</f>
        <v>266.355140186916</v>
      </c>
      <c r="J620" s="1">
        <f t="shared" si="55"/>
        <v>413.85827663997321</v>
      </c>
      <c r="K620" s="47">
        <f t="shared" si="56"/>
        <v>7.7424705187730014</v>
      </c>
      <c r="L620" s="48">
        <f>Solar!K637/1000*Variables!$B$3</f>
        <v>0</v>
      </c>
      <c r="M620" s="1">
        <f>IF(E620=1, VLOOKUP(D620, Sheet1!$E$2:$G$26, 2), Sheet1!$G$3)</f>
        <v>0.20441999999999999</v>
      </c>
      <c r="N620" s="1">
        <f>'Electricity Rates'!$J$3</f>
        <v>0.19270000000000001</v>
      </c>
      <c r="O620" s="145">
        <f>L620-K620</f>
        <v>-7.7424705187730014</v>
      </c>
      <c r="P620">
        <f t="shared" si="57"/>
        <v>1.4919740689675574</v>
      </c>
      <c r="Q620">
        <f>IF(O620&gt;0, IF(Q619+O620*Variables!$B$5&lt;Variables!$B$4, Q619+O620*Variables!$B$5, Variables!$B$4), IF(Q619&gt;-O620, Q619+O620/Variables!$B$5, 0))</f>
        <v>0</v>
      </c>
      <c r="R620">
        <f>IF(O620&gt;0, 0, IF(Q619&gt;-O620, 0, -O620 - Q619*Variables!$B$5))</f>
        <v>7.7424705187730014</v>
      </c>
      <c r="S620">
        <f t="shared" si="58"/>
        <v>1.5827158234475769</v>
      </c>
      <c r="T620">
        <f t="shared" si="59"/>
        <v>0</v>
      </c>
    </row>
    <row r="621" spans="1:20" x14ac:dyDescent="0.3">
      <c r="A621" s="3">
        <f t="shared" si="54"/>
        <v>43126</v>
      </c>
      <c r="B621">
        <v>1</v>
      </c>
      <c r="C621">
        <v>26</v>
      </c>
      <c r="D621">
        <v>20</v>
      </c>
      <c r="E621">
        <v>1</v>
      </c>
      <c r="F621" s="1">
        <f>VLOOKUP(A621,Weather!$A$1:$E$366, 5)</f>
        <v>0.33962264150943361</v>
      </c>
      <c r="G621" s="1">
        <f>VLOOKUP(D621, Winter!$A$1:$E$25, 2)</f>
        <v>385.507471980074</v>
      </c>
      <c r="H621" s="1">
        <f>VLOOKUP(D621, Winter!$A$1:$E$25, 3)</f>
        <v>329.45960680470398</v>
      </c>
      <c r="I621" s="1">
        <f>VLOOKUP(D621, Winter!$A$1:$E$25, 5)</f>
        <v>275.70093457943898</v>
      </c>
      <c r="J621" s="1">
        <f t="shared" si="55"/>
        <v>348.49473082652776</v>
      </c>
      <c r="K621" s="47">
        <f t="shared" si="56"/>
        <v>6.5196477433732021</v>
      </c>
      <c r="L621" s="48">
        <f>Solar!K638/1000*Variables!$B$3</f>
        <v>0</v>
      </c>
      <c r="M621" s="1">
        <f>IF(E621=1, VLOOKUP(D621, Sheet1!$E$2:$G$26, 2), Sheet1!$G$3)</f>
        <v>0.20441999999999999</v>
      </c>
      <c r="N621" s="1">
        <f>'Electricity Rates'!$J$3</f>
        <v>0.19270000000000001</v>
      </c>
      <c r="O621" s="145">
        <f>L621-K621</f>
        <v>-6.5196477433732021</v>
      </c>
      <c r="P621">
        <f t="shared" si="57"/>
        <v>1.2563361201480161</v>
      </c>
      <c r="Q621">
        <f>IF(O621&gt;0, IF(Q620+O621*Variables!$B$5&lt;Variables!$B$4, Q620+O621*Variables!$B$5, Variables!$B$4), IF(Q620&gt;-O621, Q620+O621/Variables!$B$5, 0))</f>
        <v>0</v>
      </c>
      <c r="R621">
        <f>IF(O621&gt;0, 0, IF(Q620&gt;-O621, 0, -O621 - Q620*Variables!$B$5))</f>
        <v>6.5196477433732021</v>
      </c>
      <c r="S621">
        <f t="shared" si="58"/>
        <v>1.3327463917003499</v>
      </c>
      <c r="T621">
        <f t="shared" si="59"/>
        <v>0</v>
      </c>
    </row>
    <row r="622" spans="1:20" x14ac:dyDescent="0.3">
      <c r="A622" s="3">
        <f t="shared" si="54"/>
        <v>43126</v>
      </c>
      <c r="B622">
        <v>1</v>
      </c>
      <c r="C622">
        <v>26</v>
      </c>
      <c r="D622">
        <v>21</v>
      </c>
      <c r="E622">
        <v>1</v>
      </c>
      <c r="F622" s="1">
        <f>VLOOKUP(A622,Weather!$A$1:$E$366, 5)</f>
        <v>0.33962264150943361</v>
      </c>
      <c r="G622" s="1">
        <f>VLOOKUP(D622, Winter!$A$1:$E$25, 2)</f>
        <v>340.23972602739599</v>
      </c>
      <c r="H622" s="1">
        <f>VLOOKUP(D622, Winter!$A$1:$E$25, 3)</f>
        <v>286.390591795636</v>
      </c>
      <c r="I622" s="1">
        <f>VLOOKUP(D622, Winter!$A$1:$E$25, 5)</f>
        <v>289.71962616822401</v>
      </c>
      <c r="J622" s="1">
        <f t="shared" si="55"/>
        <v>304.67897700642237</v>
      </c>
      <c r="K622" s="47">
        <f t="shared" si="56"/>
        <v>5.6999415749615991</v>
      </c>
      <c r="L622" s="48">
        <f>Solar!K639/1000*Variables!$B$3</f>
        <v>0</v>
      </c>
      <c r="M622" s="1">
        <f>IF(E622=1, VLOOKUP(D622, Sheet1!$E$2:$G$26, 2), Sheet1!$G$3)</f>
        <v>0.20441999999999999</v>
      </c>
      <c r="N622" s="1">
        <f>'Electricity Rates'!$J$3</f>
        <v>0.19270000000000001</v>
      </c>
      <c r="O622" s="145">
        <f>L622-K622</f>
        <v>-5.6999415749615991</v>
      </c>
      <c r="P622">
        <f t="shared" si="57"/>
        <v>1.0983787414951003</v>
      </c>
      <c r="Q622">
        <f>IF(O622&gt;0, IF(Q621+O622*Variables!$B$5&lt;Variables!$B$4, Q621+O622*Variables!$B$5, Variables!$B$4), IF(Q621&gt;-O622, Q621+O622/Variables!$B$5, 0))</f>
        <v>0</v>
      </c>
      <c r="R622">
        <f>IF(O622&gt;0, 0, IF(Q621&gt;-O622, 0, -O622 - Q621*Variables!$B$5))</f>
        <v>5.6999415749615991</v>
      </c>
      <c r="S622">
        <f t="shared" si="58"/>
        <v>1.1651820567536499</v>
      </c>
      <c r="T622">
        <f t="shared" si="59"/>
        <v>0</v>
      </c>
    </row>
    <row r="623" spans="1:20" x14ac:dyDescent="0.3">
      <c r="A623" s="3">
        <f t="shared" si="54"/>
        <v>43126</v>
      </c>
      <c r="B623">
        <v>1</v>
      </c>
      <c r="C623">
        <v>26</v>
      </c>
      <c r="D623">
        <v>22</v>
      </c>
      <c r="E623">
        <v>1</v>
      </c>
      <c r="F623" s="1">
        <f>VLOOKUP(A623,Weather!$A$1:$E$366, 5)</f>
        <v>0.33962264150943361</v>
      </c>
      <c r="G623" s="1">
        <f>VLOOKUP(D623, Winter!$A$1:$E$25, 2)</f>
        <v>300</v>
      </c>
      <c r="H623" s="1">
        <f>VLOOKUP(D623, Winter!$A$1:$E$25, 3)</f>
        <v>271.915575384683</v>
      </c>
      <c r="I623" s="1">
        <f>VLOOKUP(D623, Winter!$A$1:$E$25, 5)</f>
        <v>285.04672897196201</v>
      </c>
      <c r="J623" s="1">
        <f t="shared" si="55"/>
        <v>281.4536818578095</v>
      </c>
      <c r="K623" s="47">
        <f t="shared" si="56"/>
        <v>5.2654421989001454</v>
      </c>
      <c r="L623" s="48">
        <f>Solar!K640/1000*Variables!$B$3</f>
        <v>0</v>
      </c>
      <c r="M623" s="1">
        <f>IF(E623=1, VLOOKUP(D623, Sheet1!$E$2:$G$26, 2), Sheet1!$G$3)</f>
        <v>0.18618000000000001</v>
      </c>
      <c r="N623" s="1">
        <f>'Electricity Rates'!$J$3</f>
        <v>0.19270000000000001</v>
      </c>
      <c r="O623" s="145">
        <f>L623-K623</f>
        <v>-5.2654421989001454</v>
      </c>
      <c r="P623">
        <f t="shared" si="57"/>
        <v>1.0146507117280581</v>
      </c>
      <c r="Q623">
        <f>IF(O623&gt;0, IF(Q622+O623*Variables!$B$5&lt;Variables!$B$4, Q622+O623*Variables!$B$5, Variables!$B$4), IF(Q622&gt;-O623, Q622+O623/Variables!$B$5, 0))</f>
        <v>0</v>
      </c>
      <c r="R623">
        <f>IF(O623&gt;0, 0, IF(Q622&gt;-O623, 0, -O623 - Q622*Variables!$B$5))</f>
        <v>5.2654421989001454</v>
      </c>
      <c r="S623">
        <f t="shared" si="58"/>
        <v>0.98032002859122913</v>
      </c>
      <c r="T623">
        <f t="shared" si="59"/>
        <v>0</v>
      </c>
    </row>
    <row r="624" spans="1:20" x14ac:dyDescent="0.3">
      <c r="A624" s="3">
        <f t="shared" si="54"/>
        <v>43126</v>
      </c>
      <c r="B624">
        <v>1</v>
      </c>
      <c r="C624">
        <v>26</v>
      </c>
      <c r="D624">
        <v>23</v>
      </c>
      <c r="E624">
        <v>1</v>
      </c>
      <c r="F624" s="1">
        <f>VLOOKUP(A624,Weather!$A$1:$E$366, 5)</f>
        <v>0.33962264150943361</v>
      </c>
      <c r="G624" s="1">
        <f>VLOOKUP(D624, Winter!$A$1:$E$25, 2)</f>
        <v>290.90909090909099</v>
      </c>
      <c r="H624" s="1">
        <f>VLOOKUP(D624, Winter!$A$1:$E$25, 3)</f>
        <v>266.95334839061297</v>
      </c>
      <c r="I624" s="1">
        <f>VLOOKUP(D624, Winter!$A$1:$E$25, 5)</f>
        <v>285.04672897196201</v>
      </c>
      <c r="J624" s="1">
        <f t="shared" si="55"/>
        <v>275.08926094405831</v>
      </c>
      <c r="K624" s="47">
        <f t="shared" si="56"/>
        <v>5.1463764605178062</v>
      </c>
      <c r="L624" s="48">
        <f>Solar!K641/1000*Variables!$B$3</f>
        <v>0</v>
      </c>
      <c r="M624" s="1">
        <f>IF(E624=1, VLOOKUP(D624, Sheet1!$E$2:$G$26, 2), Sheet1!$G$3)</f>
        <v>0.18618000000000001</v>
      </c>
      <c r="N624" s="1">
        <f>'Electricity Rates'!$J$3</f>
        <v>0.19270000000000001</v>
      </c>
      <c r="O624" s="145">
        <f>L624-K624</f>
        <v>-5.1463764605178062</v>
      </c>
      <c r="P624">
        <f t="shared" si="57"/>
        <v>0.99170674394178127</v>
      </c>
      <c r="Q624">
        <f>IF(O624&gt;0, IF(Q623+O624*Variables!$B$5&lt;Variables!$B$4, Q623+O624*Variables!$B$5, Variables!$B$4), IF(Q623&gt;-O624, Q623+O624/Variables!$B$5, 0))</f>
        <v>0</v>
      </c>
      <c r="R624">
        <f>IF(O624&gt;0, 0, IF(Q623&gt;-O624, 0, -O624 - Q623*Variables!$B$5))</f>
        <v>5.1463764605178062</v>
      </c>
      <c r="S624">
        <f t="shared" si="58"/>
        <v>0.95815236941920523</v>
      </c>
      <c r="T624">
        <f t="shared" si="59"/>
        <v>0</v>
      </c>
    </row>
    <row r="625" spans="1:20" x14ac:dyDescent="0.3">
      <c r="A625" s="3">
        <f t="shared" si="54"/>
        <v>43126</v>
      </c>
      <c r="B625">
        <v>1</v>
      </c>
      <c r="C625">
        <v>26</v>
      </c>
      <c r="D625">
        <v>24</v>
      </c>
      <c r="E625">
        <v>1</v>
      </c>
      <c r="F625" s="1">
        <f>VLOOKUP(A625,Weather!$A$1:$E$366, 5)</f>
        <v>0.33962264150943361</v>
      </c>
      <c r="G625" s="1">
        <f>VLOOKUP(D625, Winter!$A$1:$E$25, 2)</f>
        <v>272.72727272727298</v>
      </c>
      <c r="H625" s="1">
        <f>VLOOKUP(D625, Winter!$A$1:$E$25, 3)</f>
        <v>266.74195307023803</v>
      </c>
      <c r="I625" s="1">
        <f>VLOOKUP(D625, Winter!$A$1:$E$25, 5)</f>
        <v>285.04672897196201</v>
      </c>
      <c r="J625" s="1">
        <f t="shared" si="55"/>
        <v>268.77470314243857</v>
      </c>
      <c r="K625" s="47">
        <f t="shared" si="56"/>
        <v>5.0282435624275257</v>
      </c>
      <c r="L625" s="48">
        <f>Solar!K642/1000*Variables!$B$3</f>
        <v>0</v>
      </c>
      <c r="M625" s="1">
        <f>IF(E625=1, VLOOKUP(D625, Sheet1!$E$2:$G$26, 2), Sheet1!$G$3)</f>
        <v>0.18618000000000001</v>
      </c>
      <c r="N625" s="1">
        <f>'Electricity Rates'!$J$3</f>
        <v>0.19270000000000001</v>
      </c>
      <c r="O625" s="145">
        <f>L625-K625</f>
        <v>-5.0282435624275257</v>
      </c>
      <c r="P625">
        <f t="shared" si="57"/>
        <v>0.96894253447978429</v>
      </c>
      <c r="Q625">
        <f>IF(O625&gt;0, IF(Q624+O625*Variables!$B$5&lt;Variables!$B$4, Q624+O625*Variables!$B$5, Variables!$B$4), IF(Q624&gt;-O625, Q624+O625/Variables!$B$5, 0))</f>
        <v>0</v>
      </c>
      <c r="R625">
        <f>IF(O625&gt;0, 0, IF(Q624&gt;-O625, 0, -O625 - Q624*Variables!$B$5))</f>
        <v>5.0282435624275257</v>
      </c>
      <c r="S625">
        <f t="shared" si="58"/>
        <v>0.93615838645275684</v>
      </c>
      <c r="T625">
        <f t="shared" si="59"/>
        <v>0</v>
      </c>
    </row>
    <row r="626" spans="1:20" x14ac:dyDescent="0.3">
      <c r="A626" s="3">
        <f t="shared" si="54"/>
        <v>43127</v>
      </c>
      <c r="B626">
        <v>1</v>
      </c>
      <c r="C626">
        <v>27</v>
      </c>
      <c r="D626">
        <v>1</v>
      </c>
      <c r="E626">
        <v>0</v>
      </c>
      <c r="F626" s="1">
        <f>VLOOKUP(A626,Weather!$A$1:$E$366, 5)</f>
        <v>0.35849056603773577</v>
      </c>
      <c r="G626" s="1">
        <f>VLOOKUP(D626, Winter!$A$1:$E$25, 2)</f>
        <v>281.81818181818198</v>
      </c>
      <c r="H626" s="1">
        <f>VLOOKUP(D626, Winter!$A$1:$E$25, 3)</f>
        <v>257.04002047196798</v>
      </c>
      <c r="I626" s="1">
        <f>VLOOKUP(D626, Winter!$A$1:$E$25, 5)</f>
        <v>266.355140186916</v>
      </c>
      <c r="J626" s="1">
        <f t="shared" si="55"/>
        <v>266.355140186916</v>
      </c>
      <c r="K626" s="47">
        <f t="shared" si="56"/>
        <v>4.9829783208971614</v>
      </c>
      <c r="L626" s="48">
        <f>Solar!K643/1000*Variables!$B$3</f>
        <v>0</v>
      </c>
      <c r="M626" s="1">
        <f>IF(E626=1, VLOOKUP(D626, Sheet1!$E$2:$G$26, 2), Sheet1!$G$3)</f>
        <v>0.18618000000000001</v>
      </c>
      <c r="N626" s="1">
        <f>'Electricity Rates'!$J$3</f>
        <v>0.19270000000000001</v>
      </c>
      <c r="O626" s="145">
        <f>L626-K626</f>
        <v>-4.9829783208971614</v>
      </c>
      <c r="P626">
        <f t="shared" si="57"/>
        <v>0.96021992243688303</v>
      </c>
      <c r="Q626">
        <f>IF(O626&gt;0, IF(Q625+O626*Variables!$B$5&lt;Variables!$B$4, Q625+O626*Variables!$B$5, Variables!$B$4), IF(Q625&gt;-O626, Q625+O626/Variables!$B$5, 0))</f>
        <v>0</v>
      </c>
      <c r="R626">
        <f>IF(O626&gt;0, 0, IF(Q625&gt;-O626, 0, -O626 - Q625*Variables!$B$5))</f>
        <v>4.9829783208971614</v>
      </c>
      <c r="S626">
        <f t="shared" si="58"/>
        <v>0.92773090378463352</v>
      </c>
      <c r="T626">
        <f t="shared" si="59"/>
        <v>0</v>
      </c>
    </row>
    <row r="627" spans="1:20" x14ac:dyDescent="0.3">
      <c r="A627" s="3">
        <f t="shared" si="54"/>
        <v>43127</v>
      </c>
      <c r="B627">
        <v>1</v>
      </c>
      <c r="C627">
        <v>27</v>
      </c>
      <c r="D627">
        <v>2</v>
      </c>
      <c r="E627">
        <v>0</v>
      </c>
      <c r="F627" s="1">
        <f>VLOOKUP(A627,Weather!$A$1:$E$366, 5)</f>
        <v>0.35849056603773577</v>
      </c>
      <c r="G627" s="1">
        <f>VLOOKUP(D627, Winter!$A$1:$E$25, 2)</f>
        <v>282.10356994603501</v>
      </c>
      <c r="H627" s="1">
        <f>VLOOKUP(D627, Winter!$A$1:$E$25, 3)</f>
        <v>280.66066600651902</v>
      </c>
      <c r="I627" s="1">
        <f>VLOOKUP(D627, Winter!$A$1:$E$25, 5)</f>
        <v>285.04672897196201</v>
      </c>
      <c r="J627" s="1">
        <f t="shared" si="55"/>
        <v>285.04672897196201</v>
      </c>
      <c r="K627" s="47">
        <f t="shared" si="56"/>
        <v>5.3326610100829139</v>
      </c>
      <c r="L627" s="48">
        <f>Solar!K644/1000*Variables!$B$3</f>
        <v>0</v>
      </c>
      <c r="M627" s="1">
        <f>IF(E627=1, VLOOKUP(D627, Sheet1!$E$2:$G$26, 2), Sheet1!$G$3)</f>
        <v>0.18618000000000001</v>
      </c>
      <c r="N627" s="1">
        <f>'Electricity Rates'!$J$3</f>
        <v>0.19270000000000001</v>
      </c>
      <c r="O627" s="145">
        <f>L627-K627</f>
        <v>-5.3326610100829139</v>
      </c>
      <c r="P627">
        <f t="shared" si="57"/>
        <v>1.0276037766429775</v>
      </c>
      <c r="Q627">
        <f>IF(O627&gt;0, IF(Q626+O627*Variables!$B$5&lt;Variables!$B$4, Q626+O627*Variables!$B$5, Variables!$B$4), IF(Q626&gt;-O627, Q626+O627/Variables!$B$5, 0))</f>
        <v>0</v>
      </c>
      <c r="R627">
        <f>IF(O627&gt;0, 0, IF(Q626&gt;-O627, 0, -O627 - Q626*Variables!$B$5))</f>
        <v>5.3326610100829139</v>
      </c>
      <c r="S627">
        <f t="shared" si="58"/>
        <v>0.99283482685723701</v>
      </c>
      <c r="T627">
        <f t="shared" si="59"/>
        <v>0</v>
      </c>
    </row>
    <row r="628" spans="1:20" x14ac:dyDescent="0.3">
      <c r="A628" s="3">
        <f t="shared" si="54"/>
        <v>43127</v>
      </c>
      <c r="B628">
        <v>1</v>
      </c>
      <c r="C628">
        <v>27</v>
      </c>
      <c r="D628">
        <v>3</v>
      </c>
      <c r="E628">
        <v>0</v>
      </c>
      <c r="F628" s="1">
        <f>VLOOKUP(A628,Weather!$A$1:$E$366, 5)</f>
        <v>0.35849056603773577</v>
      </c>
      <c r="G628" s="1">
        <f>VLOOKUP(D628, Winter!$A$1:$E$25, 2)</f>
        <v>282.300747198007</v>
      </c>
      <c r="H628" s="1">
        <f>VLOOKUP(D628, Winter!$A$1:$E$25, 3)</f>
        <v>272.72727272727298</v>
      </c>
      <c r="I628" s="1">
        <f>VLOOKUP(D628, Winter!$A$1:$E$25, 5)</f>
        <v>271.02803738317698</v>
      </c>
      <c r="J628" s="1">
        <f t="shared" si="55"/>
        <v>271.02803738317698</v>
      </c>
      <c r="K628" s="47">
        <f t="shared" si="56"/>
        <v>5.0703989931935904</v>
      </c>
      <c r="L628" s="48">
        <f>Solar!K645/1000*Variables!$B$3</f>
        <v>0</v>
      </c>
      <c r="M628" s="1">
        <f>IF(E628=1, VLOOKUP(D628, Sheet1!$E$2:$G$26, 2), Sheet1!$G$3)</f>
        <v>0.18618000000000001</v>
      </c>
      <c r="N628" s="1">
        <f>'Electricity Rates'!$J$3</f>
        <v>0.19270000000000001</v>
      </c>
      <c r="O628" s="145">
        <f>L628-K628</f>
        <v>-5.0703989931935904</v>
      </c>
      <c r="P628">
        <f t="shared" si="57"/>
        <v>0.97706588598840494</v>
      </c>
      <c r="Q628">
        <f>IF(O628&gt;0, IF(Q627+O628*Variables!$B$5&lt;Variables!$B$4, Q627+O628*Variables!$B$5, Variables!$B$4), IF(Q627&gt;-O628, Q627+O628/Variables!$B$5, 0))</f>
        <v>0</v>
      </c>
      <c r="R628">
        <f>IF(O628&gt;0, 0, IF(Q627&gt;-O628, 0, -O628 - Q627*Variables!$B$5))</f>
        <v>5.0703989931935904</v>
      </c>
      <c r="S628">
        <f t="shared" si="58"/>
        <v>0.9440068845527827</v>
      </c>
      <c r="T628">
        <f t="shared" si="59"/>
        <v>0</v>
      </c>
    </row>
    <row r="629" spans="1:20" x14ac:dyDescent="0.3">
      <c r="A629" s="3">
        <f t="shared" si="54"/>
        <v>43127</v>
      </c>
      <c r="B629">
        <v>1</v>
      </c>
      <c r="C629">
        <v>27</v>
      </c>
      <c r="D629">
        <v>4</v>
      </c>
      <c r="E629">
        <v>0</v>
      </c>
      <c r="F629" s="1">
        <f>VLOOKUP(A629,Weather!$A$1:$E$366, 5)</f>
        <v>0.35849056603773577</v>
      </c>
      <c r="G629" s="1">
        <f>VLOOKUP(D629, Winter!$A$1:$E$25, 2)</f>
        <v>308.82074789439099</v>
      </c>
      <c r="H629" s="1">
        <f>VLOOKUP(D629, Winter!$A$1:$E$25, 3)</f>
        <v>281.81818181818198</v>
      </c>
      <c r="I629" s="1">
        <f>VLOOKUP(D629, Winter!$A$1:$E$25, 5)</f>
        <v>285.04672897196201</v>
      </c>
      <c r="J629" s="1">
        <f t="shared" si="55"/>
        <v>285.04672897196201</v>
      </c>
      <c r="K629" s="47">
        <f t="shared" si="56"/>
        <v>5.3326610100829139</v>
      </c>
      <c r="L629" s="48">
        <f>Solar!K646/1000*Variables!$B$3</f>
        <v>0</v>
      </c>
      <c r="M629" s="1">
        <f>IF(E629=1, VLOOKUP(D629, Sheet1!$E$2:$G$26, 2), Sheet1!$G$3)</f>
        <v>0.18618000000000001</v>
      </c>
      <c r="N629" s="1">
        <f>'Electricity Rates'!$J$3</f>
        <v>0.19270000000000001</v>
      </c>
      <c r="O629" s="145">
        <f>L629-K629</f>
        <v>-5.3326610100829139</v>
      </c>
      <c r="P629">
        <f t="shared" si="57"/>
        <v>1.0276037766429775</v>
      </c>
      <c r="Q629">
        <f>IF(O629&gt;0, IF(Q628+O629*Variables!$B$5&lt;Variables!$B$4, Q628+O629*Variables!$B$5, Variables!$B$4), IF(Q628&gt;-O629, Q628+O629/Variables!$B$5, 0))</f>
        <v>0</v>
      </c>
      <c r="R629">
        <f>IF(O629&gt;0, 0, IF(Q628&gt;-O629, 0, -O629 - Q628*Variables!$B$5))</f>
        <v>5.3326610100829139</v>
      </c>
      <c r="S629">
        <f t="shared" si="58"/>
        <v>0.99283482685723701</v>
      </c>
      <c r="T629">
        <f t="shared" si="59"/>
        <v>0</v>
      </c>
    </row>
    <row r="630" spans="1:20" x14ac:dyDescent="0.3">
      <c r="A630" s="3">
        <f t="shared" si="54"/>
        <v>43127</v>
      </c>
      <c r="B630">
        <v>1</v>
      </c>
      <c r="C630">
        <v>27</v>
      </c>
      <c r="D630">
        <v>5</v>
      </c>
      <c r="E630">
        <v>0</v>
      </c>
      <c r="F630" s="1">
        <f>VLOOKUP(A630,Weather!$A$1:$E$366, 5)</f>
        <v>0.35849056603773577</v>
      </c>
      <c r="G630" s="1">
        <f>VLOOKUP(D630, Winter!$A$1:$E$25, 2)</f>
        <v>308.63160471300301</v>
      </c>
      <c r="H630" s="1">
        <f>VLOOKUP(D630, Winter!$A$1:$E$25, 3)</f>
        <v>300</v>
      </c>
      <c r="I630" s="1">
        <f>VLOOKUP(D630, Winter!$A$1:$E$25, 5)</f>
        <v>303.73831775700899</v>
      </c>
      <c r="J630" s="1">
        <f t="shared" si="55"/>
        <v>303.73831775700899</v>
      </c>
      <c r="K630" s="47">
        <f t="shared" si="56"/>
        <v>5.6823436992686851</v>
      </c>
      <c r="L630" s="48">
        <f>Solar!K647/1000*Variables!$B$3</f>
        <v>0</v>
      </c>
      <c r="M630" s="1">
        <f>IF(E630=1, VLOOKUP(D630, Sheet1!$E$2:$G$26, 2), Sheet1!$G$3)</f>
        <v>0.18618000000000001</v>
      </c>
      <c r="N630" s="1">
        <f>'Electricity Rates'!$J$3</f>
        <v>0.19270000000000001</v>
      </c>
      <c r="O630" s="145">
        <f>L630-K630</f>
        <v>-5.6823436992686851</v>
      </c>
      <c r="P630">
        <f t="shared" si="57"/>
        <v>1.0949876308490756</v>
      </c>
      <c r="Q630">
        <f>IF(O630&gt;0, IF(Q629+O630*Variables!$B$5&lt;Variables!$B$4, Q629+O630*Variables!$B$5, Variables!$B$4), IF(Q629&gt;-O630, Q629+O630/Variables!$B$5, 0))</f>
        <v>0</v>
      </c>
      <c r="R630">
        <f>IF(O630&gt;0, 0, IF(Q629&gt;-O630, 0, -O630 - Q629*Variables!$B$5))</f>
        <v>5.6823436992686851</v>
      </c>
      <c r="S630">
        <f t="shared" si="58"/>
        <v>1.0579387499298438</v>
      </c>
      <c r="T630">
        <f t="shared" si="59"/>
        <v>0</v>
      </c>
    </row>
    <row r="631" spans="1:20" x14ac:dyDescent="0.3">
      <c r="A631" s="3">
        <f t="shared" si="54"/>
        <v>43127</v>
      </c>
      <c r="B631">
        <v>1</v>
      </c>
      <c r="C631">
        <v>27</v>
      </c>
      <c r="D631">
        <v>6</v>
      </c>
      <c r="E631">
        <v>0</v>
      </c>
      <c r="F631" s="1">
        <f>VLOOKUP(A631,Weather!$A$1:$E$366, 5)</f>
        <v>0.35849056603773577</v>
      </c>
      <c r="G631" s="1">
        <f>VLOOKUP(D631, Winter!$A$1:$E$25, 2)</f>
        <v>331.81818181818198</v>
      </c>
      <c r="H631" s="1">
        <f>VLOOKUP(D631, Winter!$A$1:$E$25, 3)</f>
        <v>317.955250948497</v>
      </c>
      <c r="I631" s="1">
        <f>VLOOKUP(D631, Winter!$A$1:$E$25, 5)</f>
        <v>322.42990654205602</v>
      </c>
      <c r="J631" s="1">
        <f t="shared" si="55"/>
        <v>322.42990654205602</v>
      </c>
      <c r="K631" s="47">
        <f t="shared" si="56"/>
        <v>6.0320263884544554</v>
      </c>
      <c r="L631" s="48">
        <f>Solar!K648/1000*Variables!$B$3</f>
        <v>0</v>
      </c>
      <c r="M631" s="1">
        <f>IF(E631=1, VLOOKUP(D631, Sheet1!$E$2:$G$26, 2), Sheet1!$G$3)</f>
        <v>0.18618000000000001</v>
      </c>
      <c r="N631" s="1">
        <f>'Electricity Rates'!$J$3</f>
        <v>0.19270000000000001</v>
      </c>
      <c r="O631" s="145">
        <f>L631-K631</f>
        <v>-6.0320263884544554</v>
      </c>
      <c r="P631">
        <f t="shared" si="57"/>
        <v>1.1623714850551736</v>
      </c>
      <c r="Q631">
        <f>IF(O631&gt;0, IF(Q630+O631*Variables!$B$5&lt;Variables!$B$4, Q630+O631*Variables!$B$5, Variables!$B$4), IF(Q630&gt;-O631, Q630+O631/Variables!$B$5, 0))</f>
        <v>0</v>
      </c>
      <c r="R631">
        <f>IF(O631&gt;0, 0, IF(Q630&gt;-O631, 0, -O631 - Q630*Variables!$B$5))</f>
        <v>6.0320263884544554</v>
      </c>
      <c r="S631">
        <f t="shared" si="58"/>
        <v>1.1230426730024505</v>
      </c>
      <c r="T631">
        <f t="shared" si="59"/>
        <v>0</v>
      </c>
    </row>
    <row r="632" spans="1:20" x14ac:dyDescent="0.3">
      <c r="A632" s="3">
        <f t="shared" si="54"/>
        <v>43127</v>
      </c>
      <c r="B632">
        <v>1</v>
      </c>
      <c r="C632">
        <v>27</v>
      </c>
      <c r="D632">
        <v>7</v>
      </c>
      <c r="E632">
        <v>0</v>
      </c>
      <c r="F632" s="1">
        <f>VLOOKUP(A632,Weather!$A$1:$E$366, 5)</f>
        <v>0.35849056603773577</v>
      </c>
      <c r="G632" s="1">
        <f>VLOOKUP(D632, Winter!$A$1:$E$25, 2)</f>
        <v>445.45454545454498</v>
      </c>
      <c r="H632" s="1">
        <f>VLOOKUP(D632, Winter!$A$1:$E$25, 3)</f>
        <v>393.94630558862502</v>
      </c>
      <c r="I632" s="1">
        <f>VLOOKUP(D632, Winter!$A$1:$E$25, 5)</f>
        <v>313.08411214953298</v>
      </c>
      <c r="J632" s="1">
        <f t="shared" si="55"/>
        <v>313.08411214953298</v>
      </c>
      <c r="K632" s="47">
        <f t="shared" si="56"/>
        <v>5.8571850438615796</v>
      </c>
      <c r="L632" s="48">
        <f>Solar!K649/1000*Variables!$B$3</f>
        <v>0</v>
      </c>
      <c r="M632" s="1">
        <f>IF(E632=1, VLOOKUP(D632, Sheet1!$E$2:$G$26, 2), Sheet1!$G$3)</f>
        <v>0.18618000000000001</v>
      </c>
      <c r="N632" s="1">
        <f>'Electricity Rates'!$J$3</f>
        <v>0.19270000000000001</v>
      </c>
      <c r="O632" s="145">
        <f>L632-K632</f>
        <v>-5.8571850438615796</v>
      </c>
      <c r="P632">
        <f t="shared" si="57"/>
        <v>1.1286795579521265</v>
      </c>
      <c r="Q632">
        <f>IF(O632&gt;0, IF(Q631+O632*Variables!$B$5&lt;Variables!$B$4, Q631+O632*Variables!$B$5, Variables!$B$4), IF(Q631&gt;-O632, Q631+O632/Variables!$B$5, 0))</f>
        <v>0</v>
      </c>
      <c r="R632">
        <f>IF(O632&gt;0, 0, IF(Q631&gt;-O632, 0, -O632 - Q631*Variables!$B$5))</f>
        <v>5.8571850438615796</v>
      </c>
      <c r="S632">
        <f t="shared" si="58"/>
        <v>1.0904907114661491</v>
      </c>
      <c r="T632">
        <f t="shared" si="59"/>
        <v>0</v>
      </c>
    </row>
    <row r="633" spans="1:20" x14ac:dyDescent="0.3">
      <c r="A633" s="3">
        <f t="shared" si="54"/>
        <v>43127</v>
      </c>
      <c r="B633">
        <v>1</v>
      </c>
      <c r="C633">
        <v>27</v>
      </c>
      <c r="D633">
        <v>8</v>
      </c>
      <c r="E633">
        <v>0</v>
      </c>
      <c r="F633" s="1">
        <f>VLOOKUP(A633,Weather!$A$1:$E$366, 5)</f>
        <v>0.35849056603773577</v>
      </c>
      <c r="G633" s="1">
        <f>VLOOKUP(D633, Winter!$A$1:$E$25, 2)</f>
        <v>654.54545454545405</v>
      </c>
      <c r="H633" s="1">
        <f>VLOOKUP(D633, Winter!$A$1:$E$25, 3)</f>
        <v>498.50910668787998</v>
      </c>
      <c r="I633" s="1">
        <f>VLOOKUP(D633, Winter!$A$1:$E$25, 5)</f>
        <v>294.39252336448601</v>
      </c>
      <c r="J633" s="1">
        <f t="shared" si="55"/>
        <v>294.39252336448601</v>
      </c>
      <c r="K633" s="47">
        <f t="shared" si="56"/>
        <v>5.5075023546758084</v>
      </c>
      <c r="L633" s="48">
        <f>Solar!K650/1000*Variables!$B$3</f>
        <v>1.46</v>
      </c>
      <c r="M633" s="1">
        <f>IF(E633=1, VLOOKUP(D633, Sheet1!$E$2:$G$26, 2), Sheet1!$G$3)</f>
        <v>0.18618000000000001</v>
      </c>
      <c r="N633" s="1">
        <f>'Electricity Rates'!$J$3</f>
        <v>0.19270000000000001</v>
      </c>
      <c r="O633" s="145">
        <f>L633-K633</f>
        <v>-4.0475023546758084</v>
      </c>
      <c r="P633">
        <f t="shared" si="57"/>
        <v>1.0612957037460284</v>
      </c>
      <c r="Q633">
        <f>IF(O633&gt;0, IF(Q632+O633*Variables!$B$5&lt;Variables!$B$4, Q632+O633*Variables!$B$5, Variables!$B$4), IF(Q632&gt;-O633, Q632+O633/Variables!$B$5, 0))</f>
        <v>0</v>
      </c>
      <c r="R633">
        <f>IF(O633&gt;0, 0, IF(Q632&gt;-O633, 0, -O633 - Q632*Variables!$B$5))</f>
        <v>4.0475023546758084</v>
      </c>
      <c r="S633">
        <f t="shared" si="58"/>
        <v>0.75356398839354211</v>
      </c>
      <c r="T633">
        <f t="shared" si="59"/>
        <v>0</v>
      </c>
    </row>
    <row r="634" spans="1:20" x14ac:dyDescent="0.3">
      <c r="A634" s="3">
        <f t="shared" si="54"/>
        <v>43127</v>
      </c>
      <c r="B634">
        <v>1</v>
      </c>
      <c r="C634">
        <v>27</v>
      </c>
      <c r="D634">
        <v>9</v>
      </c>
      <c r="E634">
        <v>0</v>
      </c>
      <c r="F634" s="1">
        <f>VLOOKUP(A634,Weather!$A$1:$E$366, 5)</f>
        <v>0.35849056603773577</v>
      </c>
      <c r="G634" s="1">
        <f>VLOOKUP(D634, Winter!$A$1:$E$25, 2)</f>
        <v>801.59817351598099</v>
      </c>
      <c r="H634" s="1">
        <f>VLOOKUP(D634, Winter!$A$1:$E$25, 3)</f>
        <v>564.97068280688404</v>
      </c>
      <c r="I634" s="1">
        <f>VLOOKUP(D634, Winter!$A$1:$E$25, 5)</f>
        <v>313.08411214953298</v>
      </c>
      <c r="J634" s="1">
        <f t="shared" si="55"/>
        <v>313.08411214953298</v>
      </c>
      <c r="K634" s="47">
        <f t="shared" si="56"/>
        <v>5.8571850438615796</v>
      </c>
      <c r="L634" s="48">
        <f>Solar!K651/1000*Variables!$B$3</f>
        <v>9.2841499999999986</v>
      </c>
      <c r="M634" s="1">
        <f>IF(E634=1, VLOOKUP(D634, Sheet1!$E$2:$G$26, 2), Sheet1!$G$3)</f>
        <v>0.18618000000000001</v>
      </c>
      <c r="N634" s="1">
        <f>'Electricity Rates'!$J$3</f>
        <v>0.19270000000000001</v>
      </c>
      <c r="O634" s="145">
        <f>L634-K634</f>
        <v>3.426964956138419</v>
      </c>
      <c r="P634">
        <f t="shared" si="57"/>
        <v>1.1286795579521265</v>
      </c>
      <c r="Q634">
        <f>IF(O634&gt;0, IF(Q633+O634*Variables!$B$5&lt;Variables!$B$4, Q633+O634*Variables!$B$5, Variables!$B$4), IF(Q633&gt;-O634, Q633+O634/Variables!$B$5, 0))</f>
        <v>3.2213470587701138</v>
      </c>
      <c r="R634">
        <f>IF(O634&gt;0, 0, IF(Q633&gt;-O634, 0, -O634 - Q633*Variables!$B$5))</f>
        <v>0</v>
      </c>
      <c r="S634">
        <f t="shared" si="58"/>
        <v>0</v>
      </c>
      <c r="T634">
        <f t="shared" si="59"/>
        <v>0</v>
      </c>
    </row>
    <row r="635" spans="1:20" x14ac:dyDescent="0.3">
      <c r="A635" s="3">
        <f t="shared" si="54"/>
        <v>43127</v>
      </c>
      <c r="B635">
        <v>1</v>
      </c>
      <c r="C635">
        <v>27</v>
      </c>
      <c r="D635">
        <v>10</v>
      </c>
      <c r="E635">
        <v>0</v>
      </c>
      <c r="F635" s="1">
        <f>VLOOKUP(A635,Weather!$A$1:$E$366, 5)</f>
        <v>0.35849056603773577</v>
      </c>
      <c r="G635" s="1">
        <f>VLOOKUP(D635, Winter!$A$1:$E$25, 2)</f>
        <v>929.05770029057601</v>
      </c>
      <c r="H635" s="1">
        <f>VLOOKUP(D635, Winter!$A$1:$E$25, 3)</f>
        <v>583.82380756350199</v>
      </c>
      <c r="I635" s="1">
        <f>VLOOKUP(D635, Winter!$A$1:$E$25, 5)</f>
        <v>331.77570093457899</v>
      </c>
      <c r="J635" s="1">
        <f t="shared" si="55"/>
        <v>331.77570093457899</v>
      </c>
      <c r="K635" s="47">
        <f t="shared" si="56"/>
        <v>6.2068677330473312</v>
      </c>
      <c r="L635" s="48">
        <f>Solar!K652/1000*Variables!$B$3</f>
        <v>19.545400000000001</v>
      </c>
      <c r="M635" s="1">
        <f>IF(E635=1, VLOOKUP(D635, Sheet1!$E$2:$G$26, 2), Sheet1!$G$3)</f>
        <v>0.18618000000000001</v>
      </c>
      <c r="N635" s="1">
        <f>'Electricity Rates'!$J$3</f>
        <v>0.19270000000000001</v>
      </c>
      <c r="O635" s="145">
        <f>L635-K635</f>
        <v>13.338532266952669</v>
      </c>
      <c r="P635">
        <f t="shared" si="57"/>
        <v>1.1960634121582208</v>
      </c>
      <c r="Q635">
        <f>IF(O635&gt;0, IF(Q634+O635*Variables!$B$5&lt;Variables!$B$4, Q634+O635*Variables!$B$5, Variables!$B$4), IF(Q634&gt;-O635, Q634+O635/Variables!$B$5, 0))</f>
        <v>15.759567389705621</v>
      </c>
      <c r="R635">
        <f>IF(O635&gt;0, 0, IF(Q634&gt;-O635, 0, -O635 - Q634*Variables!$B$5))</f>
        <v>0</v>
      </c>
      <c r="S635">
        <f t="shared" si="58"/>
        <v>0</v>
      </c>
      <c r="T635">
        <f t="shared" si="59"/>
        <v>0</v>
      </c>
    </row>
    <row r="636" spans="1:20" x14ac:dyDescent="0.3">
      <c r="A636" s="3">
        <f t="shared" si="54"/>
        <v>43127</v>
      </c>
      <c r="B636">
        <v>1</v>
      </c>
      <c r="C636">
        <v>27</v>
      </c>
      <c r="D636">
        <v>11</v>
      </c>
      <c r="E636">
        <v>0</v>
      </c>
      <c r="F636" s="1">
        <f>VLOOKUP(A636,Weather!$A$1:$E$366, 5)</f>
        <v>0.35849056603773577</v>
      </c>
      <c r="G636" s="1">
        <f>VLOOKUP(D636, Winter!$A$1:$E$25, 2)</f>
        <v>1001.98733914487</v>
      </c>
      <c r="H636" s="1">
        <f>VLOOKUP(D636, Winter!$A$1:$E$25, 3)</f>
        <v>602.66024321587895</v>
      </c>
      <c r="I636" s="1">
        <f>VLOOKUP(D636, Winter!$A$1:$E$25, 5)</f>
        <v>331.77570093457899</v>
      </c>
      <c r="J636" s="1">
        <f t="shared" si="55"/>
        <v>331.77570093457899</v>
      </c>
      <c r="K636" s="47">
        <f t="shared" si="56"/>
        <v>6.2068677330473312</v>
      </c>
      <c r="L636" s="48">
        <f>Solar!K653/1000*Variables!$B$3</f>
        <v>25.939049999999998</v>
      </c>
      <c r="M636" s="1">
        <f>IF(E636=1, VLOOKUP(D636, Sheet1!$E$2:$G$26, 2), Sheet1!$G$3)</f>
        <v>0.18618000000000001</v>
      </c>
      <c r="N636" s="1">
        <f>'Electricity Rates'!$J$3</f>
        <v>0.19270000000000001</v>
      </c>
      <c r="O636" s="145">
        <f>L636-K636</f>
        <v>19.732182266952666</v>
      </c>
      <c r="P636">
        <f t="shared" si="57"/>
        <v>1.1960634121582208</v>
      </c>
      <c r="Q636">
        <f>IF(O636&gt;0, IF(Q635+O636*Variables!$B$5&lt;Variables!$B$4, Q635+O636*Variables!$B$5, Variables!$B$4), IF(Q635&gt;-O636, Q635+O636/Variables!$B$5, 0))</f>
        <v>34.307818720641123</v>
      </c>
      <c r="R636">
        <f>IF(O636&gt;0, 0, IF(Q635&gt;-O636, 0, -O636 - Q635*Variables!$B$5))</f>
        <v>0</v>
      </c>
      <c r="S636">
        <f t="shared" si="58"/>
        <v>0</v>
      </c>
      <c r="T636">
        <f t="shared" si="59"/>
        <v>0</v>
      </c>
    </row>
    <row r="637" spans="1:20" x14ac:dyDescent="0.3">
      <c r="A637" s="3">
        <f t="shared" si="54"/>
        <v>43127</v>
      </c>
      <c r="B637">
        <v>1</v>
      </c>
      <c r="C637">
        <v>27</v>
      </c>
      <c r="D637">
        <v>12</v>
      </c>
      <c r="E637">
        <v>0</v>
      </c>
      <c r="F637" s="1">
        <f>VLOOKUP(A637,Weather!$A$1:$E$366, 5)</f>
        <v>0.35849056603773577</v>
      </c>
      <c r="G637" s="1">
        <f>VLOOKUP(D637, Winter!$A$1:$E$25, 2)</f>
        <v>1020.36633457866</v>
      </c>
      <c r="H637" s="1">
        <f>VLOOKUP(D637, Winter!$A$1:$E$25, 3)</f>
        <v>602.46553699974402</v>
      </c>
      <c r="I637" s="1">
        <f>VLOOKUP(D637, Winter!$A$1:$E$25, 5)</f>
        <v>327.10280373831802</v>
      </c>
      <c r="J637" s="1">
        <f t="shared" si="55"/>
        <v>327.10280373831802</v>
      </c>
      <c r="K637" s="47">
        <f t="shared" si="56"/>
        <v>6.1194470607509031</v>
      </c>
      <c r="L637" s="48">
        <f>Solar!K654/1000*Variables!$B$3</f>
        <v>29.468700000000002</v>
      </c>
      <c r="M637" s="1">
        <f>IF(E637=1, VLOOKUP(D637, Sheet1!$E$2:$G$26, 2), Sheet1!$G$3)</f>
        <v>0.18618000000000001</v>
      </c>
      <c r="N637" s="1">
        <f>'Electricity Rates'!$J$3</f>
        <v>0.19270000000000001</v>
      </c>
      <c r="O637" s="145">
        <f>L637-K637</f>
        <v>23.349252939249098</v>
      </c>
      <c r="P637">
        <f t="shared" si="57"/>
        <v>1.1792174486066991</v>
      </c>
      <c r="Q637">
        <f>IF(O637&gt;0, IF(Q636+O637*Variables!$B$5&lt;Variables!$B$4, Q636+O637*Variables!$B$5, Variables!$B$4), IF(Q636&gt;-O637, Q636+O637/Variables!$B$5, 0))</f>
        <v>56.256116483535273</v>
      </c>
      <c r="R637">
        <f>IF(O637&gt;0, 0, IF(Q636&gt;-O637, 0, -O637 - Q636*Variables!$B$5))</f>
        <v>0</v>
      </c>
      <c r="S637">
        <f t="shared" si="58"/>
        <v>0</v>
      </c>
      <c r="T637">
        <f t="shared" si="59"/>
        <v>0</v>
      </c>
    </row>
    <row r="638" spans="1:20" x14ac:dyDescent="0.3">
      <c r="A638" s="3">
        <f t="shared" si="54"/>
        <v>43127</v>
      </c>
      <c r="B638">
        <v>1</v>
      </c>
      <c r="C638">
        <v>27</v>
      </c>
      <c r="D638">
        <v>13</v>
      </c>
      <c r="E638">
        <v>0</v>
      </c>
      <c r="F638" s="1">
        <f>VLOOKUP(A638,Weather!$A$1:$E$366, 5)</f>
        <v>0.35849056603773577</v>
      </c>
      <c r="G638" s="1">
        <f>VLOOKUP(D638, Winter!$A$1:$E$25, 2)</f>
        <v>1065.99730178497</v>
      </c>
      <c r="H638" s="1">
        <f>VLOOKUP(D638, Winter!$A$1:$E$25, 3)</f>
        <v>611.78362020049099</v>
      </c>
      <c r="I638" s="1">
        <f>VLOOKUP(D638, Winter!$A$1:$E$25, 5)</f>
        <v>322.42990654205602</v>
      </c>
      <c r="J638" s="1">
        <f t="shared" si="55"/>
        <v>322.42990654205602</v>
      </c>
      <c r="K638" s="47">
        <f t="shared" si="56"/>
        <v>6.0320263884544554</v>
      </c>
      <c r="L638" s="48">
        <f>Solar!K655/1000*Variables!$B$3</f>
        <v>31.7363</v>
      </c>
      <c r="M638" s="1">
        <f>IF(E638=1, VLOOKUP(D638, Sheet1!$E$2:$G$26, 2), Sheet1!$G$3)</f>
        <v>0.18618000000000001</v>
      </c>
      <c r="N638" s="1">
        <f>'Electricity Rates'!$J$3</f>
        <v>0.19270000000000001</v>
      </c>
      <c r="O638" s="145">
        <f>L638-K638</f>
        <v>25.704273611545545</v>
      </c>
      <c r="P638">
        <f t="shared" si="57"/>
        <v>1.1623714850551736</v>
      </c>
      <c r="Q638">
        <f>IF(O638&gt;0, IF(Q637+O638*Variables!$B$5&lt;Variables!$B$4, Q637+O638*Variables!$B$5, Variables!$B$4), IF(Q637&gt;-O638, Q637+O638/Variables!$B$5, 0))</f>
        <v>80.418133678388088</v>
      </c>
      <c r="R638">
        <f>IF(O638&gt;0, 0, IF(Q637&gt;-O638, 0, -O638 - Q637*Variables!$B$5))</f>
        <v>0</v>
      </c>
      <c r="S638">
        <f t="shared" si="58"/>
        <v>0</v>
      </c>
      <c r="T638">
        <f t="shared" si="59"/>
        <v>0</v>
      </c>
    </row>
    <row r="639" spans="1:20" x14ac:dyDescent="0.3">
      <c r="A639" s="3">
        <f t="shared" si="54"/>
        <v>43127</v>
      </c>
      <c r="B639">
        <v>1</v>
      </c>
      <c r="C639">
        <v>27</v>
      </c>
      <c r="D639">
        <v>14</v>
      </c>
      <c r="E639">
        <v>0</v>
      </c>
      <c r="F639" s="1">
        <f>VLOOKUP(A639,Weather!$A$1:$E$366, 5)</f>
        <v>0.35849056603773577</v>
      </c>
      <c r="G639" s="1">
        <f>VLOOKUP(D639, Winter!$A$1:$E$25, 2)</f>
        <v>1084.3762972187601</v>
      </c>
      <c r="H639" s="1">
        <f>VLOOKUP(D639, Winter!$A$1:$E$25, 3)</f>
        <v>611.59447701910301</v>
      </c>
      <c r="I639" s="1">
        <f>VLOOKUP(D639, Winter!$A$1:$E$25, 5)</f>
        <v>303.73831775700899</v>
      </c>
      <c r="J639" s="1">
        <f t="shared" si="55"/>
        <v>303.73831775700899</v>
      </c>
      <c r="K639" s="47">
        <f t="shared" si="56"/>
        <v>5.6823436992686851</v>
      </c>
      <c r="L639" s="48">
        <f>Solar!K656/1000*Variables!$B$3</f>
        <v>29.750749999999996</v>
      </c>
      <c r="M639" s="1">
        <f>IF(E639=1, VLOOKUP(D639, Sheet1!$E$2:$G$26, 2), Sheet1!$G$3)</f>
        <v>0.18618000000000001</v>
      </c>
      <c r="N639" s="1">
        <f>'Electricity Rates'!$J$3</f>
        <v>0.19270000000000001</v>
      </c>
      <c r="O639" s="145">
        <f>L639-K639</f>
        <v>24.068406300731311</v>
      </c>
      <c r="P639">
        <f t="shared" si="57"/>
        <v>1.0949876308490756</v>
      </c>
      <c r="Q639">
        <f>IF(O639&gt;0, IF(Q638+O639*Variables!$B$5&lt;Variables!$B$4, Q638+O639*Variables!$B$5, Variables!$B$4), IF(Q638&gt;-O639, Q638+O639/Variables!$B$5, 0))</f>
        <v>100</v>
      </c>
      <c r="R639">
        <f>IF(O639&gt;0, 0, IF(Q638&gt;-O639, 0, -O639 - Q638*Variables!$B$5))</f>
        <v>0</v>
      </c>
      <c r="S639">
        <f t="shared" si="58"/>
        <v>0</v>
      </c>
      <c r="T639">
        <f t="shared" si="59"/>
        <v>0</v>
      </c>
    </row>
    <row r="640" spans="1:20" x14ac:dyDescent="0.3">
      <c r="A640" s="3">
        <f t="shared" si="54"/>
        <v>43127</v>
      </c>
      <c r="B640">
        <v>1</v>
      </c>
      <c r="C640">
        <v>27</v>
      </c>
      <c r="D640">
        <v>15</v>
      </c>
      <c r="E640">
        <v>0</v>
      </c>
      <c r="F640" s="1">
        <f>VLOOKUP(A640,Weather!$A$1:$E$366, 5)</f>
        <v>0.35849056603773577</v>
      </c>
      <c r="G640" s="1">
        <f>VLOOKUP(D640, Winter!$A$1:$E$25, 2)</f>
        <v>1093.6540058115399</v>
      </c>
      <c r="H640" s="1">
        <f>VLOOKUP(D640, Winter!$A$1:$E$25, 3)</f>
        <v>601.87029228184497</v>
      </c>
      <c r="I640" s="1">
        <f>VLOOKUP(D640, Winter!$A$1:$E$25, 5)</f>
        <v>271.02803738317698</v>
      </c>
      <c r="J640" s="1">
        <f t="shared" si="55"/>
        <v>271.02803738317698</v>
      </c>
      <c r="K640" s="47">
        <f t="shared" si="56"/>
        <v>5.0703989931935904</v>
      </c>
      <c r="L640" s="48">
        <f>Solar!K657/1000*Variables!$B$3</f>
        <v>25.311</v>
      </c>
      <c r="M640" s="1">
        <f>IF(E640=1, VLOOKUP(D640, Sheet1!$E$2:$G$26, 2), Sheet1!$G$3)</f>
        <v>0.18618000000000001</v>
      </c>
      <c r="N640" s="1">
        <f>'Electricity Rates'!$J$3</f>
        <v>0.19270000000000001</v>
      </c>
      <c r="O640" s="145">
        <f>L640-K640</f>
        <v>20.240601006806408</v>
      </c>
      <c r="P640">
        <f t="shared" si="57"/>
        <v>0.97706588598840494</v>
      </c>
      <c r="Q640">
        <f>IF(O640&gt;0, IF(Q639+O640*Variables!$B$5&lt;Variables!$B$4, Q639+O640*Variables!$B$5, Variables!$B$4), IF(Q639&gt;-O640, Q639+O640/Variables!$B$5, 0))</f>
        <v>100</v>
      </c>
      <c r="R640">
        <f>IF(O640&gt;0, 0, IF(Q639&gt;-O640, 0, -O640 - Q639*Variables!$B$5))</f>
        <v>0</v>
      </c>
      <c r="S640">
        <f t="shared" si="58"/>
        <v>0</v>
      </c>
      <c r="T640">
        <f t="shared" si="59"/>
        <v>0</v>
      </c>
    </row>
    <row r="641" spans="1:20" x14ac:dyDescent="0.3">
      <c r="A641" s="3">
        <f t="shared" si="54"/>
        <v>43127</v>
      </c>
      <c r="B641">
        <v>1</v>
      </c>
      <c r="C641">
        <v>27</v>
      </c>
      <c r="D641">
        <v>16</v>
      </c>
      <c r="E641">
        <v>0</v>
      </c>
      <c r="F641" s="1">
        <f>VLOOKUP(A641,Weather!$A$1:$E$366, 5)</f>
        <v>0.35849056603773577</v>
      </c>
      <c r="G641" s="1">
        <f>VLOOKUP(D641, Winter!$A$1:$E$25, 2)</f>
        <v>1039.2953507679499</v>
      </c>
      <c r="H641" s="1">
        <f>VLOOKUP(D641, Winter!$A$1:$E$25, 3)</f>
        <v>558.82352941176396</v>
      </c>
      <c r="I641" s="1">
        <f>VLOOKUP(D641, Winter!$A$1:$E$25, 5)</f>
        <v>252.336448598131</v>
      </c>
      <c r="J641" s="1">
        <f t="shared" si="55"/>
        <v>252.336448598131</v>
      </c>
      <c r="K641" s="47">
        <f t="shared" si="56"/>
        <v>4.7207163040078388</v>
      </c>
      <c r="L641" s="48">
        <f>Solar!K658/1000*Variables!$B$3</f>
        <v>17.4069</v>
      </c>
      <c r="M641" s="1">
        <f>IF(E641=1, VLOOKUP(D641, Sheet1!$E$2:$G$26, 2), Sheet1!$G$3)</f>
        <v>0.18618000000000001</v>
      </c>
      <c r="N641" s="1">
        <f>'Electricity Rates'!$J$3</f>
        <v>0.19270000000000001</v>
      </c>
      <c r="O641" s="145">
        <f>L641-K641</f>
        <v>12.686183695992161</v>
      </c>
      <c r="P641">
        <f t="shared" si="57"/>
        <v>0.90968203178231055</v>
      </c>
      <c r="Q641">
        <f>IF(O641&gt;0, IF(Q640+O641*Variables!$B$5&lt;Variables!$B$4, Q640+O641*Variables!$B$5, Variables!$B$4), IF(Q640&gt;-O641, Q640+O641/Variables!$B$5, 0))</f>
        <v>100</v>
      </c>
      <c r="R641">
        <f>IF(O641&gt;0, 0, IF(Q640&gt;-O641, 0, -O641 - Q640*Variables!$B$5))</f>
        <v>0</v>
      </c>
      <c r="S641">
        <f t="shared" si="58"/>
        <v>0</v>
      </c>
      <c r="T641">
        <f t="shared" si="59"/>
        <v>0</v>
      </c>
    </row>
    <row r="642" spans="1:20" x14ac:dyDescent="0.3">
      <c r="A642" s="3">
        <f t="shared" si="54"/>
        <v>43127</v>
      </c>
      <c r="B642">
        <v>1</v>
      </c>
      <c r="C642">
        <v>27</v>
      </c>
      <c r="D642">
        <v>17</v>
      </c>
      <c r="E642">
        <v>0</v>
      </c>
      <c r="F642" s="1">
        <f>VLOOKUP(A642,Weather!$A$1:$E$366, 5)</f>
        <v>0.35849056603773577</v>
      </c>
      <c r="G642" s="1">
        <f>VLOOKUP(D642, Winter!$A$1:$E$25, 2)</f>
        <v>889.47696139476898</v>
      </c>
      <c r="H642" s="1">
        <f>VLOOKUP(D642, Winter!$A$1:$E$25, 3)</f>
        <v>506.24728802056097</v>
      </c>
      <c r="I642" s="1">
        <f>VLOOKUP(D642, Winter!$A$1:$E$25, 5)</f>
        <v>228.971962616822</v>
      </c>
      <c r="J642" s="1">
        <f t="shared" si="55"/>
        <v>228.971962616822</v>
      </c>
      <c r="K642" s="47">
        <f t="shared" si="56"/>
        <v>4.28361294252562</v>
      </c>
      <c r="L642" s="48">
        <f>Solar!K659/1000*Variables!$B$3</f>
        <v>7.8143500000000001</v>
      </c>
      <c r="M642" s="1">
        <f>IF(E642=1, VLOOKUP(D642, Sheet1!$E$2:$G$26, 2), Sheet1!$G$3)</f>
        <v>0.18618000000000001</v>
      </c>
      <c r="N642" s="1">
        <f>'Electricity Rates'!$J$3</f>
        <v>0.19270000000000001</v>
      </c>
      <c r="O642" s="145">
        <f>L642-K642</f>
        <v>3.5307370574743802</v>
      </c>
      <c r="P642">
        <f t="shared" si="57"/>
        <v>0.82545221402468705</v>
      </c>
      <c r="Q642">
        <f>IF(O642&gt;0, IF(Q641+O642*Variables!$B$5&lt;Variables!$B$4, Q641+O642*Variables!$B$5, Variables!$B$4), IF(Q641&gt;-O642, Q641+O642/Variables!$B$5, 0))</f>
        <v>100</v>
      </c>
      <c r="R642">
        <f>IF(O642&gt;0, 0, IF(Q641&gt;-O642, 0, -O642 - Q641*Variables!$B$5))</f>
        <v>0</v>
      </c>
      <c r="S642">
        <f t="shared" si="58"/>
        <v>0</v>
      </c>
      <c r="T642">
        <f t="shared" si="59"/>
        <v>0</v>
      </c>
    </row>
    <row r="643" spans="1:20" x14ac:dyDescent="0.3">
      <c r="A643" s="3">
        <f t="shared" ref="A643:A706" si="60">DATE(2018, B643, C643)</f>
        <v>43127</v>
      </c>
      <c r="B643">
        <v>1</v>
      </c>
      <c r="C643">
        <v>27</v>
      </c>
      <c r="D643">
        <v>18</v>
      </c>
      <c r="E643">
        <v>0</v>
      </c>
      <c r="F643" s="1">
        <f>VLOOKUP(A643,Weather!$A$1:$E$366, 5)</f>
        <v>0.35849056603773577</v>
      </c>
      <c r="G643" s="1">
        <f>VLOOKUP(D643, Winter!$A$1:$E$25, 2)</f>
        <v>689.67932752179297</v>
      </c>
      <c r="H643" s="1">
        <f>VLOOKUP(D643, Winter!$A$1:$E$25, 3)</f>
        <v>477.48083534529701</v>
      </c>
      <c r="I643" s="1">
        <f>VLOOKUP(D643, Winter!$A$1:$E$25, 5)</f>
        <v>257.009345794392</v>
      </c>
      <c r="J643" s="1">
        <f t="shared" ref="J643:J706" si="61">IF(E643=0, I643, H643 + (G643-H643)*F643)</f>
        <v>257.009345794392</v>
      </c>
      <c r="K643" s="47">
        <f t="shared" ref="K643:K706" si="62">J643*1000/53453</f>
        <v>4.808136976304267</v>
      </c>
      <c r="L643" s="48">
        <f>Solar!K660/1000*Variables!$B$3</f>
        <v>0.42804999999999993</v>
      </c>
      <c r="M643" s="1">
        <f>IF(E643=1, VLOOKUP(D643, Sheet1!$E$2:$G$26, 2), Sheet1!$G$3)</f>
        <v>0.18618000000000001</v>
      </c>
      <c r="N643" s="1">
        <f>'Electricity Rates'!$J$3</f>
        <v>0.19270000000000001</v>
      </c>
      <c r="O643" s="145">
        <f>L643-K643</f>
        <v>-4.3800869763042671</v>
      </c>
      <c r="P643">
        <f t="shared" ref="P643:P706" si="63">N643*K643</f>
        <v>0.92652799533383234</v>
      </c>
      <c r="Q643">
        <f>IF(O643&gt;0, IF(Q642+O643*Variables!$B$5&lt;Variables!$B$4, Q642+O643*Variables!$B$5, Variables!$B$4), IF(Q642&gt;-O643, Q642+O643/Variables!$B$5, 0))</f>
        <v>95.340333003931633</v>
      </c>
      <c r="R643">
        <f>IF(O643&gt;0, 0, IF(Q642&gt;-O643, 0, -O643 - Q642*Variables!$B$5))</f>
        <v>0</v>
      </c>
      <c r="S643">
        <f t="shared" ref="S643:S706" si="64">R643*M643</f>
        <v>0</v>
      </c>
      <c r="T643">
        <f t="shared" ref="T643:T706" si="65">IF(AND(R643&gt;0, M643&gt;0.3), 1, 0)</f>
        <v>0</v>
      </c>
    </row>
    <row r="644" spans="1:20" x14ac:dyDescent="0.3">
      <c r="A644" s="3">
        <f t="shared" si="60"/>
        <v>43127</v>
      </c>
      <c r="B644">
        <v>1</v>
      </c>
      <c r="C644">
        <v>27</v>
      </c>
      <c r="D644">
        <v>19</v>
      </c>
      <c r="E644">
        <v>0</v>
      </c>
      <c r="F644" s="1">
        <f>VLOOKUP(A644,Weather!$A$1:$E$366, 5)</f>
        <v>0.35849056603773577</v>
      </c>
      <c r="G644" s="1">
        <f>VLOOKUP(D644, Winter!$A$1:$E$25, 2)</f>
        <v>503.50249066002402</v>
      </c>
      <c r="H644" s="1">
        <f>VLOOKUP(D644, Winter!$A$1:$E$25, 3)</f>
        <v>367.75553800108997</v>
      </c>
      <c r="I644" s="1">
        <f>VLOOKUP(D644, Winter!$A$1:$E$25, 5)</f>
        <v>266.355140186916</v>
      </c>
      <c r="J644" s="1">
        <f t="shared" si="61"/>
        <v>266.355140186916</v>
      </c>
      <c r="K644" s="47">
        <f t="shared" si="62"/>
        <v>4.9829783208971614</v>
      </c>
      <c r="L644" s="48">
        <f>Solar!K661/1000*Variables!$B$3</f>
        <v>0</v>
      </c>
      <c r="M644" s="1">
        <f>IF(E644=1, VLOOKUP(D644, Sheet1!$E$2:$G$26, 2), Sheet1!$G$3)</f>
        <v>0.18618000000000001</v>
      </c>
      <c r="N644" s="1">
        <f>'Electricity Rates'!$J$3</f>
        <v>0.19270000000000001</v>
      </c>
      <c r="O644" s="145">
        <f>L644-K644</f>
        <v>-4.9829783208971614</v>
      </c>
      <c r="P644">
        <f t="shared" si="63"/>
        <v>0.96021992243688303</v>
      </c>
      <c r="Q644">
        <f>IF(O644&gt;0, IF(Q643+O644*Variables!$B$5&lt;Variables!$B$4, Q643+O644*Variables!$B$5, Variables!$B$4), IF(Q643&gt;-O644, Q643+O644/Variables!$B$5, 0))</f>
        <v>90.039292237019765</v>
      </c>
      <c r="R644">
        <f>IF(O644&gt;0, 0, IF(Q643&gt;-O644, 0, -O644 - Q643*Variables!$B$5))</f>
        <v>0</v>
      </c>
      <c r="S644">
        <f t="shared" si="64"/>
        <v>0</v>
      </c>
      <c r="T644">
        <f t="shared" si="65"/>
        <v>0</v>
      </c>
    </row>
    <row r="645" spans="1:20" x14ac:dyDescent="0.3">
      <c r="A645" s="3">
        <f t="shared" si="60"/>
        <v>43127</v>
      </c>
      <c r="B645">
        <v>1</v>
      </c>
      <c r="C645">
        <v>27</v>
      </c>
      <c r="D645">
        <v>20</v>
      </c>
      <c r="E645">
        <v>0</v>
      </c>
      <c r="F645" s="1">
        <f>VLOOKUP(A645,Weather!$A$1:$E$366, 5)</f>
        <v>0.35849056603773577</v>
      </c>
      <c r="G645" s="1">
        <f>VLOOKUP(D645, Winter!$A$1:$E$25, 2)</f>
        <v>385.507471980074</v>
      </c>
      <c r="H645" s="1">
        <f>VLOOKUP(D645, Winter!$A$1:$E$25, 3)</f>
        <v>329.45960680470398</v>
      </c>
      <c r="I645" s="1">
        <f>VLOOKUP(D645, Winter!$A$1:$E$25, 5)</f>
        <v>275.70093457943898</v>
      </c>
      <c r="J645" s="1">
        <f t="shared" si="61"/>
        <v>275.70093457943898</v>
      </c>
      <c r="K645" s="47">
        <f t="shared" si="62"/>
        <v>5.1578196654900381</v>
      </c>
      <c r="L645" s="48">
        <f>Solar!K662/1000*Variables!$B$3</f>
        <v>0</v>
      </c>
      <c r="M645" s="1">
        <f>IF(E645=1, VLOOKUP(D645, Sheet1!$E$2:$G$26, 2), Sheet1!$G$3)</f>
        <v>0.18618000000000001</v>
      </c>
      <c r="N645" s="1">
        <f>'Electricity Rates'!$J$3</f>
        <v>0.19270000000000001</v>
      </c>
      <c r="O645" s="145">
        <f>L645-K645</f>
        <v>-5.1578196654900381</v>
      </c>
      <c r="P645">
        <f t="shared" si="63"/>
        <v>0.99391184953993039</v>
      </c>
      <c r="Q645">
        <f>IF(O645&gt;0, IF(Q644+O645*Variables!$B$5&lt;Variables!$B$4, Q644+O645*Variables!$B$5, Variables!$B$4), IF(Q644&gt;-O645, Q644+O645/Variables!$B$5, 0))</f>
        <v>84.552250039689937</v>
      </c>
      <c r="R645">
        <f>IF(O645&gt;0, 0, IF(Q644&gt;-O645, 0, -O645 - Q644*Variables!$B$5))</f>
        <v>0</v>
      </c>
      <c r="S645">
        <f t="shared" si="64"/>
        <v>0</v>
      </c>
      <c r="T645">
        <f t="shared" si="65"/>
        <v>0</v>
      </c>
    </row>
    <row r="646" spans="1:20" x14ac:dyDescent="0.3">
      <c r="A646" s="3">
        <f t="shared" si="60"/>
        <v>43127</v>
      </c>
      <c r="B646">
        <v>1</v>
      </c>
      <c r="C646">
        <v>27</v>
      </c>
      <c r="D646">
        <v>21</v>
      </c>
      <c r="E646">
        <v>0</v>
      </c>
      <c r="F646" s="1">
        <f>VLOOKUP(A646,Weather!$A$1:$E$366, 5)</f>
        <v>0.35849056603773577</v>
      </c>
      <c r="G646" s="1">
        <f>VLOOKUP(D646, Winter!$A$1:$E$25, 2)</f>
        <v>340.23972602739599</v>
      </c>
      <c r="H646" s="1">
        <f>VLOOKUP(D646, Winter!$A$1:$E$25, 3)</f>
        <v>286.390591795636</v>
      </c>
      <c r="I646" s="1">
        <f>VLOOKUP(D646, Winter!$A$1:$E$25, 5)</f>
        <v>289.71962616822401</v>
      </c>
      <c r="J646" s="1">
        <f t="shared" si="61"/>
        <v>289.71962616822401</v>
      </c>
      <c r="K646" s="47">
        <f t="shared" si="62"/>
        <v>5.4200816823793616</v>
      </c>
      <c r="L646" s="48">
        <f>Solar!K663/1000*Variables!$B$3</f>
        <v>0</v>
      </c>
      <c r="M646" s="1">
        <f>IF(E646=1, VLOOKUP(D646, Sheet1!$E$2:$G$26, 2), Sheet1!$G$3)</f>
        <v>0.18618000000000001</v>
      </c>
      <c r="N646" s="1">
        <f>'Electricity Rates'!$J$3</f>
        <v>0.19270000000000001</v>
      </c>
      <c r="O646" s="145">
        <f>L646-K646</f>
        <v>-5.4200816823793616</v>
      </c>
      <c r="P646">
        <f t="shared" si="63"/>
        <v>1.044449740194503</v>
      </c>
      <c r="Q646">
        <f>IF(O646&gt;0, IF(Q645+O646*Variables!$B$5&lt;Variables!$B$4, Q645+O646*Variables!$B$5, Variables!$B$4), IF(Q645&gt;-O646, Q645+O646/Variables!$B$5, 0))</f>
        <v>78.786205696733163</v>
      </c>
      <c r="R646">
        <f>IF(O646&gt;0, 0, IF(Q645&gt;-O646, 0, -O646 - Q645*Variables!$B$5))</f>
        <v>0</v>
      </c>
      <c r="S646">
        <f t="shared" si="64"/>
        <v>0</v>
      </c>
      <c r="T646">
        <f t="shared" si="65"/>
        <v>0</v>
      </c>
    </row>
    <row r="647" spans="1:20" x14ac:dyDescent="0.3">
      <c r="A647" s="3">
        <f t="shared" si="60"/>
        <v>43127</v>
      </c>
      <c r="B647">
        <v>1</v>
      </c>
      <c r="C647">
        <v>27</v>
      </c>
      <c r="D647">
        <v>22</v>
      </c>
      <c r="E647">
        <v>0</v>
      </c>
      <c r="F647" s="1">
        <f>VLOOKUP(A647,Weather!$A$1:$E$366, 5)</f>
        <v>0.35849056603773577</v>
      </c>
      <c r="G647" s="1">
        <f>VLOOKUP(D647, Winter!$A$1:$E$25, 2)</f>
        <v>300</v>
      </c>
      <c r="H647" s="1">
        <f>VLOOKUP(D647, Winter!$A$1:$E$25, 3)</f>
        <v>271.915575384683</v>
      </c>
      <c r="I647" s="1">
        <f>VLOOKUP(D647, Winter!$A$1:$E$25, 5)</f>
        <v>285.04672897196201</v>
      </c>
      <c r="J647" s="1">
        <f t="shared" si="61"/>
        <v>285.04672897196201</v>
      </c>
      <c r="K647" s="47">
        <f t="shared" si="62"/>
        <v>5.3326610100829139</v>
      </c>
      <c r="L647" s="48">
        <f>Solar!K664/1000*Variables!$B$3</f>
        <v>0</v>
      </c>
      <c r="M647" s="1">
        <f>IF(E647=1, VLOOKUP(D647, Sheet1!$E$2:$G$26, 2), Sheet1!$G$3)</f>
        <v>0.18618000000000001</v>
      </c>
      <c r="N647" s="1">
        <f>'Electricity Rates'!$J$3</f>
        <v>0.19270000000000001</v>
      </c>
      <c r="O647" s="145">
        <f>L647-K647</f>
        <v>-5.3326610100829139</v>
      </c>
      <c r="P647">
        <f t="shared" si="63"/>
        <v>1.0276037766429775</v>
      </c>
      <c r="Q647">
        <f>IF(O647&gt;0, IF(Q646+O647*Variables!$B$5&lt;Variables!$B$4, Q646+O647*Variables!$B$5, Variables!$B$4), IF(Q646&gt;-O647, Q646+O647/Variables!$B$5, 0))</f>
        <v>73.113162068985389</v>
      </c>
      <c r="R647">
        <f>IF(O647&gt;0, 0, IF(Q646&gt;-O647, 0, -O647 - Q646*Variables!$B$5))</f>
        <v>0</v>
      </c>
      <c r="S647">
        <f t="shared" si="64"/>
        <v>0</v>
      </c>
      <c r="T647">
        <f t="shared" si="65"/>
        <v>0</v>
      </c>
    </row>
    <row r="648" spans="1:20" x14ac:dyDescent="0.3">
      <c r="A648" s="3">
        <f t="shared" si="60"/>
        <v>43127</v>
      </c>
      <c r="B648">
        <v>1</v>
      </c>
      <c r="C648">
        <v>27</v>
      </c>
      <c r="D648">
        <v>23</v>
      </c>
      <c r="E648">
        <v>0</v>
      </c>
      <c r="F648" s="1">
        <f>VLOOKUP(A648,Weather!$A$1:$E$366, 5)</f>
        <v>0.35849056603773577</v>
      </c>
      <c r="G648" s="1">
        <f>VLOOKUP(D648, Winter!$A$1:$E$25, 2)</f>
        <v>290.90909090909099</v>
      </c>
      <c r="H648" s="1">
        <f>VLOOKUP(D648, Winter!$A$1:$E$25, 3)</f>
        <v>266.95334839061297</v>
      </c>
      <c r="I648" s="1">
        <f>VLOOKUP(D648, Winter!$A$1:$E$25, 5)</f>
        <v>285.04672897196201</v>
      </c>
      <c r="J648" s="1">
        <f t="shared" si="61"/>
        <v>285.04672897196201</v>
      </c>
      <c r="K648" s="47">
        <f t="shared" si="62"/>
        <v>5.3326610100829139</v>
      </c>
      <c r="L648" s="48">
        <f>Solar!K665/1000*Variables!$B$3</f>
        <v>0</v>
      </c>
      <c r="M648" s="1">
        <f>IF(E648=1, VLOOKUP(D648, Sheet1!$E$2:$G$26, 2), Sheet1!$G$3)</f>
        <v>0.18618000000000001</v>
      </c>
      <c r="N648" s="1">
        <f>'Electricity Rates'!$J$3</f>
        <v>0.19270000000000001</v>
      </c>
      <c r="O648" s="145">
        <f>L648-K648</f>
        <v>-5.3326610100829139</v>
      </c>
      <c r="P648">
        <f t="shared" si="63"/>
        <v>1.0276037766429775</v>
      </c>
      <c r="Q648">
        <f>IF(O648&gt;0, IF(Q647+O648*Variables!$B$5&lt;Variables!$B$4, Q647+O648*Variables!$B$5, Variables!$B$4), IF(Q647&gt;-O648, Q647+O648/Variables!$B$5, 0))</f>
        <v>67.440118441237615</v>
      </c>
      <c r="R648">
        <f>IF(O648&gt;0, 0, IF(Q647&gt;-O648, 0, -O648 - Q647*Variables!$B$5))</f>
        <v>0</v>
      </c>
      <c r="S648">
        <f t="shared" si="64"/>
        <v>0</v>
      </c>
      <c r="T648">
        <f t="shared" si="65"/>
        <v>0</v>
      </c>
    </row>
    <row r="649" spans="1:20" x14ac:dyDescent="0.3">
      <c r="A649" s="3">
        <f t="shared" si="60"/>
        <v>43127</v>
      </c>
      <c r="B649">
        <v>1</v>
      </c>
      <c r="C649">
        <v>27</v>
      </c>
      <c r="D649">
        <v>24</v>
      </c>
      <c r="E649">
        <v>0</v>
      </c>
      <c r="F649" s="1">
        <f>VLOOKUP(A649,Weather!$A$1:$E$366, 5)</f>
        <v>0.35849056603773577</v>
      </c>
      <c r="G649" s="1">
        <f>VLOOKUP(D649, Winter!$A$1:$E$25, 2)</f>
        <v>272.72727272727298</v>
      </c>
      <c r="H649" s="1">
        <f>VLOOKUP(D649, Winter!$A$1:$E$25, 3)</f>
        <v>266.74195307023803</v>
      </c>
      <c r="I649" s="1">
        <f>VLOOKUP(D649, Winter!$A$1:$E$25, 5)</f>
        <v>285.04672897196201</v>
      </c>
      <c r="J649" s="1">
        <f t="shared" si="61"/>
        <v>285.04672897196201</v>
      </c>
      <c r="K649" s="47">
        <f t="shared" si="62"/>
        <v>5.3326610100829139</v>
      </c>
      <c r="L649" s="48">
        <f>Solar!K666/1000*Variables!$B$3</f>
        <v>0</v>
      </c>
      <c r="M649" s="1">
        <f>IF(E649=1, VLOOKUP(D649, Sheet1!$E$2:$G$26, 2), Sheet1!$G$3)</f>
        <v>0.18618000000000001</v>
      </c>
      <c r="N649" s="1">
        <f>'Electricity Rates'!$J$3</f>
        <v>0.19270000000000001</v>
      </c>
      <c r="O649" s="145">
        <f>L649-K649</f>
        <v>-5.3326610100829139</v>
      </c>
      <c r="P649">
        <f t="shared" si="63"/>
        <v>1.0276037766429775</v>
      </c>
      <c r="Q649">
        <f>IF(O649&gt;0, IF(Q648+O649*Variables!$B$5&lt;Variables!$B$4, Q648+O649*Variables!$B$5, Variables!$B$4), IF(Q648&gt;-O649, Q648+O649/Variables!$B$5, 0))</f>
        <v>61.767074813489835</v>
      </c>
      <c r="R649">
        <f>IF(O649&gt;0, 0, IF(Q648&gt;-O649, 0, -O649 - Q648*Variables!$B$5))</f>
        <v>0</v>
      </c>
      <c r="S649">
        <f t="shared" si="64"/>
        <v>0</v>
      </c>
      <c r="T649">
        <f t="shared" si="65"/>
        <v>0</v>
      </c>
    </row>
    <row r="650" spans="1:20" x14ac:dyDescent="0.3">
      <c r="A650" s="3">
        <f t="shared" si="60"/>
        <v>43128</v>
      </c>
      <c r="B650">
        <v>1</v>
      </c>
      <c r="C650">
        <v>28</v>
      </c>
      <c r="D650">
        <v>1</v>
      </c>
      <c r="E650">
        <v>0</v>
      </c>
      <c r="F650" s="1">
        <f>VLOOKUP(A650,Weather!$A$1:$E$366, 5)</f>
        <v>0.39622641509434009</v>
      </c>
      <c r="G650" s="1">
        <f>VLOOKUP(D650, Winter!$A$1:$E$25, 2)</f>
        <v>281.81818181818198</v>
      </c>
      <c r="H650" s="1">
        <f>VLOOKUP(D650, Winter!$A$1:$E$25, 3)</f>
        <v>257.04002047196798</v>
      </c>
      <c r="I650" s="1">
        <f>VLOOKUP(D650, Winter!$A$1:$E$25, 5)</f>
        <v>266.355140186916</v>
      </c>
      <c r="J650" s="1">
        <f t="shared" si="61"/>
        <v>266.355140186916</v>
      </c>
      <c r="K650" s="47">
        <f t="shared" si="62"/>
        <v>4.9829783208971614</v>
      </c>
      <c r="L650" s="48">
        <f>Solar!K667/1000*Variables!$B$3</f>
        <v>0</v>
      </c>
      <c r="M650" s="1">
        <f>IF(E650=1, VLOOKUP(D650, Sheet1!$E$2:$G$26, 2), Sheet1!$G$3)</f>
        <v>0.18618000000000001</v>
      </c>
      <c r="N650" s="1">
        <f>'Electricity Rates'!$J$3</f>
        <v>0.19270000000000001</v>
      </c>
      <c r="O650" s="145">
        <f>L650-K650</f>
        <v>-4.9829783208971614</v>
      </c>
      <c r="P650">
        <f t="shared" si="63"/>
        <v>0.96021992243688303</v>
      </c>
      <c r="Q650">
        <f>IF(O650&gt;0, IF(Q649+O650*Variables!$B$5&lt;Variables!$B$4, Q649+O650*Variables!$B$5, Variables!$B$4), IF(Q649&gt;-O650, Q649+O650/Variables!$B$5, 0))</f>
        <v>56.46603404657796</v>
      </c>
      <c r="R650">
        <f>IF(O650&gt;0, 0, IF(Q649&gt;-O650, 0, -O650 - Q649*Variables!$B$5))</f>
        <v>0</v>
      </c>
      <c r="S650">
        <f t="shared" si="64"/>
        <v>0</v>
      </c>
      <c r="T650">
        <f t="shared" si="65"/>
        <v>0</v>
      </c>
    </row>
    <row r="651" spans="1:20" x14ac:dyDescent="0.3">
      <c r="A651" s="3">
        <f t="shared" si="60"/>
        <v>43128</v>
      </c>
      <c r="B651">
        <v>1</v>
      </c>
      <c r="C651">
        <v>28</v>
      </c>
      <c r="D651">
        <v>2</v>
      </c>
      <c r="E651">
        <v>0</v>
      </c>
      <c r="F651" s="1">
        <f>VLOOKUP(A651,Weather!$A$1:$E$366, 5)</f>
        <v>0.39622641509434009</v>
      </c>
      <c r="G651" s="1">
        <f>VLOOKUP(D651, Winter!$A$1:$E$25, 2)</f>
        <v>282.10356994603501</v>
      </c>
      <c r="H651" s="1">
        <f>VLOOKUP(D651, Winter!$A$1:$E$25, 3)</f>
        <v>280.66066600651902</v>
      </c>
      <c r="I651" s="1">
        <f>VLOOKUP(D651, Winter!$A$1:$E$25, 5)</f>
        <v>285.04672897196201</v>
      </c>
      <c r="J651" s="1">
        <f t="shared" si="61"/>
        <v>285.04672897196201</v>
      </c>
      <c r="K651" s="47">
        <f t="shared" si="62"/>
        <v>5.3326610100829139</v>
      </c>
      <c r="L651" s="48">
        <f>Solar!K668/1000*Variables!$B$3</f>
        <v>0</v>
      </c>
      <c r="M651" s="1">
        <f>IF(E651=1, VLOOKUP(D651, Sheet1!$E$2:$G$26, 2), Sheet1!$G$3)</f>
        <v>0.18618000000000001</v>
      </c>
      <c r="N651" s="1">
        <f>'Electricity Rates'!$J$3</f>
        <v>0.19270000000000001</v>
      </c>
      <c r="O651" s="145">
        <f>L651-K651</f>
        <v>-5.3326610100829139</v>
      </c>
      <c r="P651">
        <f t="shared" si="63"/>
        <v>1.0276037766429775</v>
      </c>
      <c r="Q651">
        <f>IF(O651&gt;0, IF(Q650+O651*Variables!$B$5&lt;Variables!$B$4, Q650+O651*Variables!$B$5, Variables!$B$4), IF(Q650&gt;-O651, Q650+O651/Variables!$B$5, 0))</f>
        <v>50.792990418830179</v>
      </c>
      <c r="R651">
        <f>IF(O651&gt;0, 0, IF(Q650&gt;-O651, 0, -O651 - Q650*Variables!$B$5))</f>
        <v>0</v>
      </c>
      <c r="S651">
        <f t="shared" si="64"/>
        <v>0</v>
      </c>
      <c r="T651">
        <f t="shared" si="65"/>
        <v>0</v>
      </c>
    </row>
    <row r="652" spans="1:20" x14ac:dyDescent="0.3">
      <c r="A652" s="3">
        <f t="shared" si="60"/>
        <v>43128</v>
      </c>
      <c r="B652">
        <v>1</v>
      </c>
      <c r="C652">
        <v>28</v>
      </c>
      <c r="D652">
        <v>3</v>
      </c>
      <c r="E652">
        <v>0</v>
      </c>
      <c r="F652" s="1">
        <f>VLOOKUP(A652,Weather!$A$1:$E$366, 5)</f>
        <v>0.39622641509434009</v>
      </c>
      <c r="G652" s="1">
        <f>VLOOKUP(D652, Winter!$A$1:$E$25, 2)</f>
        <v>282.300747198007</v>
      </c>
      <c r="H652" s="1">
        <f>VLOOKUP(D652, Winter!$A$1:$E$25, 3)</f>
        <v>272.72727272727298</v>
      </c>
      <c r="I652" s="1">
        <f>VLOOKUP(D652, Winter!$A$1:$E$25, 5)</f>
        <v>271.02803738317698</v>
      </c>
      <c r="J652" s="1">
        <f t="shared" si="61"/>
        <v>271.02803738317698</v>
      </c>
      <c r="K652" s="47">
        <f t="shared" si="62"/>
        <v>5.0703989931935904</v>
      </c>
      <c r="L652" s="48">
        <f>Solar!K669/1000*Variables!$B$3</f>
        <v>0</v>
      </c>
      <c r="M652" s="1">
        <f>IF(E652=1, VLOOKUP(D652, Sheet1!$E$2:$G$26, 2), Sheet1!$G$3)</f>
        <v>0.18618000000000001</v>
      </c>
      <c r="N652" s="1">
        <f>'Electricity Rates'!$J$3</f>
        <v>0.19270000000000001</v>
      </c>
      <c r="O652" s="145">
        <f>L652-K652</f>
        <v>-5.0703989931935904</v>
      </c>
      <c r="P652">
        <f t="shared" si="63"/>
        <v>0.97706588598840494</v>
      </c>
      <c r="Q652">
        <f>IF(O652&gt;0, IF(Q651+O652*Variables!$B$5&lt;Variables!$B$4, Q651+O652*Variables!$B$5, Variables!$B$4), IF(Q651&gt;-O652, Q651+O652/Variables!$B$5, 0))</f>
        <v>45.398948936709338</v>
      </c>
      <c r="R652">
        <f>IF(O652&gt;0, 0, IF(Q651&gt;-O652, 0, -O652 - Q651*Variables!$B$5))</f>
        <v>0</v>
      </c>
      <c r="S652">
        <f t="shared" si="64"/>
        <v>0</v>
      </c>
      <c r="T652">
        <f t="shared" si="65"/>
        <v>0</v>
      </c>
    </row>
    <row r="653" spans="1:20" x14ac:dyDescent="0.3">
      <c r="A653" s="3">
        <f t="shared" si="60"/>
        <v>43128</v>
      </c>
      <c r="B653">
        <v>1</v>
      </c>
      <c r="C653">
        <v>28</v>
      </c>
      <c r="D653">
        <v>4</v>
      </c>
      <c r="E653">
        <v>0</v>
      </c>
      <c r="F653" s="1">
        <f>VLOOKUP(A653,Weather!$A$1:$E$366, 5)</f>
        <v>0.39622641509434009</v>
      </c>
      <c r="G653" s="1">
        <f>VLOOKUP(D653, Winter!$A$1:$E$25, 2)</f>
        <v>308.82074789439099</v>
      </c>
      <c r="H653" s="1">
        <f>VLOOKUP(D653, Winter!$A$1:$E$25, 3)</f>
        <v>281.81818181818198</v>
      </c>
      <c r="I653" s="1">
        <f>VLOOKUP(D653, Winter!$A$1:$E$25, 5)</f>
        <v>285.04672897196201</v>
      </c>
      <c r="J653" s="1">
        <f t="shared" si="61"/>
        <v>285.04672897196201</v>
      </c>
      <c r="K653" s="47">
        <f t="shared" si="62"/>
        <v>5.3326610100829139</v>
      </c>
      <c r="L653" s="48">
        <f>Solar!K670/1000*Variables!$B$3</f>
        <v>0</v>
      </c>
      <c r="M653" s="1">
        <f>IF(E653=1, VLOOKUP(D653, Sheet1!$E$2:$G$26, 2), Sheet1!$G$3)</f>
        <v>0.18618000000000001</v>
      </c>
      <c r="N653" s="1">
        <f>'Electricity Rates'!$J$3</f>
        <v>0.19270000000000001</v>
      </c>
      <c r="O653" s="145">
        <f>L653-K653</f>
        <v>-5.3326610100829139</v>
      </c>
      <c r="P653">
        <f t="shared" si="63"/>
        <v>1.0276037766429775</v>
      </c>
      <c r="Q653">
        <f>IF(O653&gt;0, IF(Q652+O653*Variables!$B$5&lt;Variables!$B$4, Q652+O653*Variables!$B$5, Variables!$B$4), IF(Q652&gt;-O653, Q652+O653/Variables!$B$5, 0))</f>
        <v>39.725905308961558</v>
      </c>
      <c r="R653">
        <f>IF(O653&gt;0, 0, IF(Q652&gt;-O653, 0, -O653 - Q652*Variables!$B$5))</f>
        <v>0</v>
      </c>
      <c r="S653">
        <f t="shared" si="64"/>
        <v>0</v>
      </c>
      <c r="T653">
        <f t="shared" si="65"/>
        <v>0</v>
      </c>
    </row>
    <row r="654" spans="1:20" x14ac:dyDescent="0.3">
      <c r="A654" s="3">
        <f t="shared" si="60"/>
        <v>43128</v>
      </c>
      <c r="B654">
        <v>1</v>
      </c>
      <c r="C654">
        <v>28</v>
      </c>
      <c r="D654">
        <v>5</v>
      </c>
      <c r="E654">
        <v>0</v>
      </c>
      <c r="F654" s="1">
        <f>VLOOKUP(A654,Weather!$A$1:$E$366, 5)</f>
        <v>0.39622641509434009</v>
      </c>
      <c r="G654" s="1">
        <f>VLOOKUP(D654, Winter!$A$1:$E$25, 2)</f>
        <v>308.63160471300301</v>
      </c>
      <c r="H654" s="1">
        <f>VLOOKUP(D654, Winter!$A$1:$E$25, 3)</f>
        <v>300</v>
      </c>
      <c r="I654" s="1">
        <f>VLOOKUP(D654, Winter!$A$1:$E$25, 5)</f>
        <v>303.73831775700899</v>
      </c>
      <c r="J654" s="1">
        <f t="shared" si="61"/>
        <v>303.73831775700899</v>
      </c>
      <c r="K654" s="47">
        <f t="shared" si="62"/>
        <v>5.6823436992686851</v>
      </c>
      <c r="L654" s="48">
        <f>Solar!K671/1000*Variables!$B$3</f>
        <v>0</v>
      </c>
      <c r="M654" s="1">
        <f>IF(E654=1, VLOOKUP(D654, Sheet1!$E$2:$G$26, 2), Sheet1!$G$3)</f>
        <v>0.18618000000000001</v>
      </c>
      <c r="N654" s="1">
        <f>'Electricity Rates'!$J$3</f>
        <v>0.19270000000000001</v>
      </c>
      <c r="O654" s="145">
        <f>L654-K654</f>
        <v>-5.6823436992686851</v>
      </c>
      <c r="P654">
        <f t="shared" si="63"/>
        <v>1.0949876308490756</v>
      </c>
      <c r="Q654">
        <f>IF(O654&gt;0, IF(Q653+O654*Variables!$B$5&lt;Variables!$B$4, Q653+O654*Variables!$B$5, Variables!$B$4), IF(Q653&gt;-O654, Q653+O654/Variables!$B$5, 0))</f>
        <v>33.68085882037785</v>
      </c>
      <c r="R654">
        <f>IF(O654&gt;0, 0, IF(Q653&gt;-O654, 0, -O654 - Q653*Variables!$B$5))</f>
        <v>0</v>
      </c>
      <c r="S654">
        <f t="shared" si="64"/>
        <v>0</v>
      </c>
      <c r="T654">
        <f t="shared" si="65"/>
        <v>0</v>
      </c>
    </row>
    <row r="655" spans="1:20" x14ac:dyDescent="0.3">
      <c r="A655" s="3">
        <f t="shared" si="60"/>
        <v>43128</v>
      </c>
      <c r="B655">
        <v>1</v>
      </c>
      <c r="C655">
        <v>28</v>
      </c>
      <c r="D655">
        <v>6</v>
      </c>
      <c r="E655">
        <v>0</v>
      </c>
      <c r="F655" s="1">
        <f>VLOOKUP(A655,Weather!$A$1:$E$366, 5)</f>
        <v>0.39622641509434009</v>
      </c>
      <c r="G655" s="1">
        <f>VLOOKUP(D655, Winter!$A$1:$E$25, 2)</f>
        <v>331.81818181818198</v>
      </c>
      <c r="H655" s="1">
        <f>VLOOKUP(D655, Winter!$A$1:$E$25, 3)</f>
        <v>317.955250948497</v>
      </c>
      <c r="I655" s="1">
        <f>VLOOKUP(D655, Winter!$A$1:$E$25, 5)</f>
        <v>322.42990654205602</v>
      </c>
      <c r="J655" s="1">
        <f t="shared" si="61"/>
        <v>322.42990654205602</v>
      </c>
      <c r="K655" s="47">
        <f t="shared" si="62"/>
        <v>6.0320263884544554</v>
      </c>
      <c r="L655" s="48">
        <f>Solar!K672/1000*Variables!$B$3</f>
        <v>0</v>
      </c>
      <c r="M655" s="1">
        <f>IF(E655=1, VLOOKUP(D655, Sheet1!$E$2:$G$26, 2), Sheet1!$G$3)</f>
        <v>0.18618000000000001</v>
      </c>
      <c r="N655" s="1">
        <f>'Electricity Rates'!$J$3</f>
        <v>0.19270000000000001</v>
      </c>
      <c r="O655" s="145">
        <f>L655-K655</f>
        <v>-6.0320263884544554</v>
      </c>
      <c r="P655">
        <f t="shared" si="63"/>
        <v>1.1623714850551736</v>
      </c>
      <c r="Q655">
        <f>IF(O655&gt;0, IF(Q654+O655*Variables!$B$5&lt;Variables!$B$4, Q654+O655*Variables!$B$5, Variables!$B$4), IF(Q654&gt;-O655, Q654+O655/Variables!$B$5, 0))</f>
        <v>27.263809470958215</v>
      </c>
      <c r="R655">
        <f>IF(O655&gt;0, 0, IF(Q654&gt;-O655, 0, -O655 - Q654*Variables!$B$5))</f>
        <v>0</v>
      </c>
      <c r="S655">
        <f t="shared" si="64"/>
        <v>0</v>
      </c>
      <c r="T655">
        <f t="shared" si="65"/>
        <v>0</v>
      </c>
    </row>
    <row r="656" spans="1:20" x14ac:dyDescent="0.3">
      <c r="A656" s="3">
        <f t="shared" si="60"/>
        <v>43128</v>
      </c>
      <c r="B656">
        <v>1</v>
      </c>
      <c r="C656">
        <v>28</v>
      </c>
      <c r="D656">
        <v>7</v>
      </c>
      <c r="E656">
        <v>0</v>
      </c>
      <c r="F656" s="1">
        <f>VLOOKUP(A656,Weather!$A$1:$E$366, 5)</f>
        <v>0.39622641509434009</v>
      </c>
      <c r="G656" s="1">
        <f>VLOOKUP(D656, Winter!$A$1:$E$25, 2)</f>
        <v>445.45454545454498</v>
      </c>
      <c r="H656" s="1">
        <f>VLOOKUP(D656, Winter!$A$1:$E$25, 3)</f>
        <v>393.94630558862502</v>
      </c>
      <c r="I656" s="1">
        <f>VLOOKUP(D656, Winter!$A$1:$E$25, 5)</f>
        <v>313.08411214953298</v>
      </c>
      <c r="J656" s="1">
        <f t="shared" si="61"/>
        <v>313.08411214953298</v>
      </c>
      <c r="K656" s="47">
        <f t="shared" si="62"/>
        <v>5.8571850438615796</v>
      </c>
      <c r="L656" s="48">
        <f>Solar!K673/1000*Variables!$B$3</f>
        <v>0</v>
      </c>
      <c r="M656" s="1">
        <f>IF(E656=1, VLOOKUP(D656, Sheet1!$E$2:$G$26, 2), Sheet1!$G$3)</f>
        <v>0.18618000000000001</v>
      </c>
      <c r="N656" s="1">
        <f>'Electricity Rates'!$J$3</f>
        <v>0.19270000000000001</v>
      </c>
      <c r="O656" s="145">
        <f>L656-K656</f>
        <v>-5.8571850438615796</v>
      </c>
      <c r="P656">
        <f t="shared" si="63"/>
        <v>1.1286795579521265</v>
      </c>
      <c r="Q656">
        <f>IF(O656&gt;0, IF(Q655+O656*Variables!$B$5&lt;Variables!$B$4, Q655+O656*Variables!$B$5, Variables!$B$4), IF(Q655&gt;-O656, Q655+O656/Variables!$B$5, 0))</f>
        <v>21.032761551956533</v>
      </c>
      <c r="R656">
        <f>IF(O656&gt;0, 0, IF(Q655&gt;-O656, 0, -O656 - Q655*Variables!$B$5))</f>
        <v>0</v>
      </c>
      <c r="S656">
        <f t="shared" si="64"/>
        <v>0</v>
      </c>
      <c r="T656">
        <f t="shared" si="65"/>
        <v>0</v>
      </c>
    </row>
    <row r="657" spans="1:20" x14ac:dyDescent="0.3">
      <c r="A657" s="3">
        <f t="shared" si="60"/>
        <v>43128</v>
      </c>
      <c r="B657">
        <v>1</v>
      </c>
      <c r="C657">
        <v>28</v>
      </c>
      <c r="D657">
        <v>8</v>
      </c>
      <c r="E657">
        <v>0</v>
      </c>
      <c r="F657" s="1">
        <f>VLOOKUP(A657,Weather!$A$1:$E$366, 5)</f>
        <v>0.39622641509434009</v>
      </c>
      <c r="G657" s="1">
        <f>VLOOKUP(D657, Winter!$A$1:$E$25, 2)</f>
        <v>654.54545454545405</v>
      </c>
      <c r="H657" s="1">
        <f>VLOOKUP(D657, Winter!$A$1:$E$25, 3)</f>
        <v>498.50910668787998</v>
      </c>
      <c r="I657" s="1">
        <f>VLOOKUP(D657, Winter!$A$1:$E$25, 5)</f>
        <v>294.39252336448601</v>
      </c>
      <c r="J657" s="1">
        <f t="shared" si="61"/>
        <v>294.39252336448601</v>
      </c>
      <c r="K657" s="47">
        <f t="shared" si="62"/>
        <v>5.5075023546758084</v>
      </c>
      <c r="L657" s="48">
        <f>Solar!K674/1000*Variables!$B$3</f>
        <v>1.1764000000000001</v>
      </c>
      <c r="M657" s="1">
        <f>IF(E657=1, VLOOKUP(D657, Sheet1!$E$2:$G$26, 2), Sheet1!$G$3)</f>
        <v>0.18618000000000001</v>
      </c>
      <c r="N657" s="1">
        <f>'Electricity Rates'!$J$3</f>
        <v>0.19270000000000001</v>
      </c>
      <c r="O657" s="145">
        <f>L657-K657</f>
        <v>-4.3311023546758083</v>
      </c>
      <c r="P657">
        <f t="shared" si="63"/>
        <v>1.0612957037460284</v>
      </c>
      <c r="Q657">
        <f>IF(O657&gt;0, IF(Q656+O657*Variables!$B$5&lt;Variables!$B$4, Q656+O657*Variables!$B$5, Variables!$B$4), IF(Q656&gt;-O657, Q656+O657/Variables!$B$5, 0))</f>
        <v>16.425205855492905</v>
      </c>
      <c r="R657">
        <f>IF(O657&gt;0, 0, IF(Q656&gt;-O657, 0, -O657 - Q656*Variables!$B$5))</f>
        <v>0</v>
      </c>
      <c r="S657">
        <f t="shared" si="64"/>
        <v>0</v>
      </c>
      <c r="T657">
        <f t="shared" si="65"/>
        <v>0</v>
      </c>
    </row>
    <row r="658" spans="1:20" x14ac:dyDescent="0.3">
      <c r="A658" s="3">
        <f t="shared" si="60"/>
        <v>43128</v>
      </c>
      <c r="B658">
        <v>1</v>
      </c>
      <c r="C658">
        <v>28</v>
      </c>
      <c r="D658">
        <v>9</v>
      </c>
      <c r="E658">
        <v>0</v>
      </c>
      <c r="F658" s="1">
        <f>VLOOKUP(A658,Weather!$A$1:$E$366, 5)</f>
        <v>0.39622641509434009</v>
      </c>
      <c r="G658" s="1">
        <f>VLOOKUP(D658, Winter!$A$1:$E$25, 2)</f>
        <v>801.59817351598099</v>
      </c>
      <c r="H658" s="1">
        <f>VLOOKUP(D658, Winter!$A$1:$E$25, 3)</f>
        <v>564.97068280688404</v>
      </c>
      <c r="I658" s="1">
        <f>VLOOKUP(D658, Winter!$A$1:$E$25, 5)</f>
        <v>313.08411214953298</v>
      </c>
      <c r="J658" s="1">
        <f t="shared" si="61"/>
        <v>313.08411214953298</v>
      </c>
      <c r="K658" s="47">
        <f t="shared" si="62"/>
        <v>5.8571850438615796</v>
      </c>
      <c r="L658" s="48">
        <f>Solar!K675/1000*Variables!$B$3</f>
        <v>3.7949499999999996</v>
      </c>
      <c r="M658" s="1">
        <f>IF(E658=1, VLOOKUP(D658, Sheet1!$E$2:$G$26, 2), Sheet1!$G$3)</f>
        <v>0.18618000000000001</v>
      </c>
      <c r="N658" s="1">
        <f>'Electricity Rates'!$J$3</f>
        <v>0.19270000000000001</v>
      </c>
      <c r="O658" s="145">
        <f>L658-K658</f>
        <v>-2.06223504386158</v>
      </c>
      <c r="P658">
        <f t="shared" si="63"/>
        <v>1.1286795579521265</v>
      </c>
      <c r="Q658">
        <f>IF(O658&gt;0, IF(Q657+O658*Variables!$B$5&lt;Variables!$B$4, Q657+O658*Variables!$B$5, Variables!$B$4), IF(Q657&gt;-O658, Q657+O658/Variables!$B$5, 0))</f>
        <v>14.231338787555053</v>
      </c>
      <c r="R658">
        <f>IF(O658&gt;0, 0, IF(Q657&gt;-O658, 0, -O658 - Q657*Variables!$B$5))</f>
        <v>0</v>
      </c>
      <c r="S658">
        <f t="shared" si="64"/>
        <v>0</v>
      </c>
      <c r="T658">
        <f t="shared" si="65"/>
        <v>0</v>
      </c>
    </row>
    <row r="659" spans="1:20" x14ac:dyDescent="0.3">
      <c r="A659" s="3">
        <f t="shared" si="60"/>
        <v>43128</v>
      </c>
      <c r="B659">
        <v>1</v>
      </c>
      <c r="C659">
        <v>28</v>
      </c>
      <c r="D659">
        <v>10</v>
      </c>
      <c r="E659">
        <v>0</v>
      </c>
      <c r="F659" s="1">
        <f>VLOOKUP(A659,Weather!$A$1:$E$366, 5)</f>
        <v>0.39622641509434009</v>
      </c>
      <c r="G659" s="1">
        <f>VLOOKUP(D659, Winter!$A$1:$E$25, 2)</f>
        <v>929.05770029057601</v>
      </c>
      <c r="H659" s="1">
        <f>VLOOKUP(D659, Winter!$A$1:$E$25, 3)</f>
        <v>583.82380756350199</v>
      </c>
      <c r="I659" s="1">
        <f>VLOOKUP(D659, Winter!$A$1:$E$25, 5)</f>
        <v>331.77570093457899</v>
      </c>
      <c r="J659" s="1">
        <f t="shared" si="61"/>
        <v>331.77570093457899</v>
      </c>
      <c r="K659" s="47">
        <f t="shared" si="62"/>
        <v>6.2068677330473312</v>
      </c>
      <c r="L659" s="48">
        <f>Solar!K676/1000*Variables!$B$3</f>
        <v>8.8638999999999992</v>
      </c>
      <c r="M659" s="1">
        <f>IF(E659=1, VLOOKUP(D659, Sheet1!$E$2:$G$26, 2), Sheet1!$G$3)</f>
        <v>0.18618000000000001</v>
      </c>
      <c r="N659" s="1">
        <f>'Electricity Rates'!$J$3</f>
        <v>0.19270000000000001</v>
      </c>
      <c r="O659" s="145">
        <f>L659-K659</f>
        <v>2.657032266952668</v>
      </c>
      <c r="P659">
        <f t="shared" si="63"/>
        <v>1.1960634121582208</v>
      </c>
      <c r="Q659">
        <f>IF(O659&gt;0, IF(Q658+O659*Variables!$B$5&lt;Variables!$B$4, Q658+O659*Variables!$B$5, Variables!$B$4), IF(Q658&gt;-O659, Q658+O659/Variables!$B$5, 0))</f>
        <v>16.728949118490561</v>
      </c>
      <c r="R659">
        <f>IF(O659&gt;0, 0, IF(Q658&gt;-O659, 0, -O659 - Q658*Variables!$B$5))</f>
        <v>0</v>
      </c>
      <c r="S659">
        <f t="shared" si="64"/>
        <v>0</v>
      </c>
      <c r="T659">
        <f t="shared" si="65"/>
        <v>0</v>
      </c>
    </row>
    <row r="660" spans="1:20" x14ac:dyDescent="0.3">
      <c r="A660" s="3">
        <f t="shared" si="60"/>
        <v>43128</v>
      </c>
      <c r="B660">
        <v>1</v>
      </c>
      <c r="C660">
        <v>28</v>
      </c>
      <c r="D660">
        <v>11</v>
      </c>
      <c r="E660">
        <v>0</v>
      </c>
      <c r="F660" s="1">
        <f>VLOOKUP(A660,Weather!$A$1:$E$366, 5)</f>
        <v>0.39622641509434009</v>
      </c>
      <c r="G660" s="1">
        <f>VLOOKUP(D660, Winter!$A$1:$E$25, 2)</f>
        <v>1001.98733914487</v>
      </c>
      <c r="H660" s="1">
        <f>VLOOKUP(D660, Winter!$A$1:$E$25, 3)</f>
        <v>602.66024321587895</v>
      </c>
      <c r="I660" s="1">
        <f>VLOOKUP(D660, Winter!$A$1:$E$25, 5)</f>
        <v>331.77570093457899</v>
      </c>
      <c r="J660" s="1">
        <f t="shared" si="61"/>
        <v>331.77570093457899</v>
      </c>
      <c r="K660" s="47">
        <f t="shared" si="62"/>
        <v>6.2068677330473312</v>
      </c>
      <c r="L660" s="48">
        <f>Solar!K677/1000*Variables!$B$3</f>
        <v>19.615400000000001</v>
      </c>
      <c r="M660" s="1">
        <f>IF(E660=1, VLOOKUP(D660, Sheet1!$E$2:$G$26, 2), Sheet1!$G$3)</f>
        <v>0.18618000000000001</v>
      </c>
      <c r="N660" s="1">
        <f>'Electricity Rates'!$J$3</f>
        <v>0.19270000000000001</v>
      </c>
      <c r="O660" s="145">
        <f>L660-K660</f>
        <v>13.408532266952669</v>
      </c>
      <c r="P660">
        <f t="shared" si="63"/>
        <v>1.1960634121582208</v>
      </c>
      <c r="Q660">
        <f>IF(O660&gt;0, IF(Q659+O660*Variables!$B$5&lt;Variables!$B$4, Q659+O660*Variables!$B$5, Variables!$B$4), IF(Q659&gt;-O660, Q659+O660/Variables!$B$5, 0))</f>
        <v>29.33296944942607</v>
      </c>
      <c r="R660">
        <f>IF(O660&gt;0, 0, IF(Q659&gt;-O660, 0, -O660 - Q659*Variables!$B$5))</f>
        <v>0</v>
      </c>
      <c r="S660">
        <f t="shared" si="64"/>
        <v>0</v>
      </c>
      <c r="T660">
        <f t="shared" si="65"/>
        <v>0</v>
      </c>
    </row>
    <row r="661" spans="1:20" x14ac:dyDescent="0.3">
      <c r="A661" s="3">
        <f t="shared" si="60"/>
        <v>43128</v>
      </c>
      <c r="B661">
        <v>1</v>
      </c>
      <c r="C661">
        <v>28</v>
      </c>
      <c r="D661">
        <v>12</v>
      </c>
      <c r="E661">
        <v>0</v>
      </c>
      <c r="F661" s="1">
        <f>VLOOKUP(A661,Weather!$A$1:$E$366, 5)</f>
        <v>0.39622641509434009</v>
      </c>
      <c r="G661" s="1">
        <f>VLOOKUP(D661, Winter!$A$1:$E$25, 2)</f>
        <v>1020.36633457866</v>
      </c>
      <c r="H661" s="1">
        <f>VLOOKUP(D661, Winter!$A$1:$E$25, 3)</f>
        <v>602.46553699974402</v>
      </c>
      <c r="I661" s="1">
        <f>VLOOKUP(D661, Winter!$A$1:$E$25, 5)</f>
        <v>327.10280373831802</v>
      </c>
      <c r="J661" s="1">
        <f t="shared" si="61"/>
        <v>327.10280373831802</v>
      </c>
      <c r="K661" s="47">
        <f t="shared" si="62"/>
        <v>6.1194470607509031</v>
      </c>
      <c r="L661" s="48">
        <f>Solar!K678/1000*Variables!$B$3</f>
        <v>24.513749999999998</v>
      </c>
      <c r="M661" s="1">
        <f>IF(E661=1, VLOOKUP(D661, Sheet1!$E$2:$G$26, 2), Sheet1!$G$3)</f>
        <v>0.18618000000000001</v>
      </c>
      <c r="N661" s="1">
        <f>'Electricity Rates'!$J$3</f>
        <v>0.19270000000000001</v>
      </c>
      <c r="O661" s="145">
        <f>L661-K661</f>
        <v>18.394302939249094</v>
      </c>
      <c r="P661">
        <f t="shared" si="63"/>
        <v>1.1792174486066991</v>
      </c>
      <c r="Q661">
        <f>IF(O661&gt;0, IF(Q660+O661*Variables!$B$5&lt;Variables!$B$4, Q660+O661*Variables!$B$5, Variables!$B$4), IF(Q660&gt;-O661, Q660+O661/Variables!$B$5, 0))</f>
        <v>46.62361421232022</v>
      </c>
      <c r="R661">
        <f>IF(O661&gt;0, 0, IF(Q660&gt;-O661, 0, -O661 - Q660*Variables!$B$5))</f>
        <v>0</v>
      </c>
      <c r="S661">
        <f t="shared" si="64"/>
        <v>0</v>
      </c>
      <c r="T661">
        <f t="shared" si="65"/>
        <v>0</v>
      </c>
    </row>
    <row r="662" spans="1:20" x14ac:dyDescent="0.3">
      <c r="A662" s="3">
        <f t="shared" si="60"/>
        <v>43128</v>
      </c>
      <c r="B662">
        <v>1</v>
      </c>
      <c r="C662">
        <v>28</v>
      </c>
      <c r="D662">
        <v>13</v>
      </c>
      <c r="E662">
        <v>0</v>
      </c>
      <c r="F662" s="1">
        <f>VLOOKUP(A662,Weather!$A$1:$E$366, 5)</f>
        <v>0.39622641509434009</v>
      </c>
      <c r="G662" s="1">
        <f>VLOOKUP(D662, Winter!$A$1:$E$25, 2)</f>
        <v>1065.99730178497</v>
      </c>
      <c r="H662" s="1">
        <f>VLOOKUP(D662, Winter!$A$1:$E$25, 3)</f>
        <v>611.78362020049099</v>
      </c>
      <c r="I662" s="1">
        <f>VLOOKUP(D662, Winter!$A$1:$E$25, 5)</f>
        <v>322.42990654205602</v>
      </c>
      <c r="J662" s="1">
        <f t="shared" si="61"/>
        <v>322.42990654205602</v>
      </c>
      <c r="K662" s="47">
        <f t="shared" si="62"/>
        <v>6.0320263884544554</v>
      </c>
      <c r="L662" s="48">
        <f>Solar!K679/1000*Variables!$B$3</f>
        <v>24.5548</v>
      </c>
      <c r="M662" s="1">
        <f>IF(E662=1, VLOOKUP(D662, Sheet1!$E$2:$G$26, 2), Sheet1!$G$3)</f>
        <v>0.18618000000000001</v>
      </c>
      <c r="N662" s="1">
        <f>'Electricity Rates'!$J$3</f>
        <v>0.19270000000000001</v>
      </c>
      <c r="O662" s="145">
        <f>L662-K662</f>
        <v>18.522773611545546</v>
      </c>
      <c r="P662">
        <f t="shared" si="63"/>
        <v>1.1623714850551736</v>
      </c>
      <c r="Q662">
        <f>IF(O662&gt;0, IF(Q661+O662*Variables!$B$5&lt;Variables!$B$4, Q661+O662*Variables!$B$5, Variables!$B$4), IF(Q661&gt;-O662, Q661+O662/Variables!$B$5, 0))</f>
        <v>64.035021407173033</v>
      </c>
      <c r="R662">
        <f>IF(O662&gt;0, 0, IF(Q661&gt;-O662, 0, -O662 - Q661*Variables!$B$5))</f>
        <v>0</v>
      </c>
      <c r="S662">
        <f t="shared" si="64"/>
        <v>0</v>
      </c>
      <c r="T662">
        <f t="shared" si="65"/>
        <v>0</v>
      </c>
    </row>
    <row r="663" spans="1:20" x14ac:dyDescent="0.3">
      <c r="A663" s="3">
        <f t="shared" si="60"/>
        <v>43128</v>
      </c>
      <c r="B663">
        <v>1</v>
      </c>
      <c r="C663">
        <v>28</v>
      </c>
      <c r="D663">
        <v>14</v>
      </c>
      <c r="E663">
        <v>0</v>
      </c>
      <c r="F663" s="1">
        <f>VLOOKUP(A663,Weather!$A$1:$E$366, 5)</f>
        <v>0.39622641509434009</v>
      </c>
      <c r="G663" s="1">
        <f>VLOOKUP(D663, Winter!$A$1:$E$25, 2)</f>
        <v>1084.3762972187601</v>
      </c>
      <c r="H663" s="1">
        <f>VLOOKUP(D663, Winter!$A$1:$E$25, 3)</f>
        <v>611.59447701910301</v>
      </c>
      <c r="I663" s="1">
        <f>VLOOKUP(D663, Winter!$A$1:$E$25, 5)</f>
        <v>303.73831775700899</v>
      </c>
      <c r="J663" s="1">
        <f t="shared" si="61"/>
        <v>303.73831775700899</v>
      </c>
      <c r="K663" s="47">
        <f t="shared" si="62"/>
        <v>5.6823436992686851</v>
      </c>
      <c r="L663" s="48">
        <f>Solar!K680/1000*Variables!$B$3</f>
        <v>21.6675</v>
      </c>
      <c r="M663" s="1">
        <f>IF(E663=1, VLOOKUP(D663, Sheet1!$E$2:$G$26, 2), Sheet1!$G$3)</f>
        <v>0.18618000000000001</v>
      </c>
      <c r="N663" s="1">
        <f>'Electricity Rates'!$J$3</f>
        <v>0.19270000000000001</v>
      </c>
      <c r="O663" s="145">
        <f>L663-K663</f>
        <v>15.985156300731315</v>
      </c>
      <c r="P663">
        <f t="shared" si="63"/>
        <v>1.0949876308490756</v>
      </c>
      <c r="Q663">
        <f>IF(O663&gt;0, IF(Q662+O663*Variables!$B$5&lt;Variables!$B$4, Q662+O663*Variables!$B$5, Variables!$B$4), IF(Q662&gt;-O663, Q662+O663/Variables!$B$5, 0))</f>
        <v>79.061068329860461</v>
      </c>
      <c r="R663">
        <f>IF(O663&gt;0, 0, IF(Q662&gt;-O663, 0, -O663 - Q662*Variables!$B$5))</f>
        <v>0</v>
      </c>
      <c r="S663">
        <f t="shared" si="64"/>
        <v>0</v>
      </c>
      <c r="T663">
        <f t="shared" si="65"/>
        <v>0</v>
      </c>
    </row>
    <row r="664" spans="1:20" x14ac:dyDescent="0.3">
      <c r="A664" s="3">
        <f t="shared" si="60"/>
        <v>43128</v>
      </c>
      <c r="B664">
        <v>1</v>
      </c>
      <c r="C664">
        <v>28</v>
      </c>
      <c r="D664">
        <v>15</v>
      </c>
      <c r="E664">
        <v>0</v>
      </c>
      <c r="F664" s="1">
        <f>VLOOKUP(A664,Weather!$A$1:$E$366, 5)</f>
        <v>0.39622641509434009</v>
      </c>
      <c r="G664" s="1">
        <f>VLOOKUP(D664, Winter!$A$1:$E$25, 2)</f>
        <v>1093.6540058115399</v>
      </c>
      <c r="H664" s="1">
        <f>VLOOKUP(D664, Winter!$A$1:$E$25, 3)</f>
        <v>601.87029228184497</v>
      </c>
      <c r="I664" s="1">
        <f>VLOOKUP(D664, Winter!$A$1:$E$25, 5)</f>
        <v>271.02803738317698</v>
      </c>
      <c r="J664" s="1">
        <f t="shared" si="61"/>
        <v>271.02803738317698</v>
      </c>
      <c r="K664" s="47">
        <f t="shared" si="62"/>
        <v>5.0703989931935904</v>
      </c>
      <c r="L664" s="48">
        <f>Solar!K681/1000*Variables!$B$3</f>
        <v>12.62115</v>
      </c>
      <c r="M664" s="1">
        <f>IF(E664=1, VLOOKUP(D664, Sheet1!$E$2:$G$26, 2), Sheet1!$G$3)</f>
        <v>0.18618000000000001</v>
      </c>
      <c r="N664" s="1">
        <f>'Electricity Rates'!$J$3</f>
        <v>0.19270000000000001</v>
      </c>
      <c r="O664" s="145">
        <f>L664-K664</f>
        <v>7.5507510068064096</v>
      </c>
      <c r="P664">
        <f t="shared" si="63"/>
        <v>0.97706588598840494</v>
      </c>
      <c r="Q664">
        <f>IF(O664&gt;0, IF(Q663+O664*Variables!$B$5&lt;Variables!$B$4, Q663+O664*Variables!$B$5, Variables!$B$4), IF(Q663&gt;-O664, Q663+O664/Variables!$B$5, 0))</f>
        <v>86.158774276258484</v>
      </c>
      <c r="R664">
        <f>IF(O664&gt;0, 0, IF(Q663&gt;-O664, 0, -O664 - Q663*Variables!$B$5))</f>
        <v>0</v>
      </c>
      <c r="S664">
        <f t="shared" si="64"/>
        <v>0</v>
      </c>
      <c r="T664">
        <f t="shared" si="65"/>
        <v>0</v>
      </c>
    </row>
    <row r="665" spans="1:20" x14ac:dyDescent="0.3">
      <c r="A665" s="3">
        <f t="shared" si="60"/>
        <v>43128</v>
      </c>
      <c r="B665">
        <v>1</v>
      </c>
      <c r="C665">
        <v>28</v>
      </c>
      <c r="D665">
        <v>16</v>
      </c>
      <c r="E665">
        <v>0</v>
      </c>
      <c r="F665" s="1">
        <f>VLOOKUP(A665,Weather!$A$1:$E$366, 5)</f>
        <v>0.39622641509434009</v>
      </c>
      <c r="G665" s="1">
        <f>VLOOKUP(D665, Winter!$A$1:$E$25, 2)</f>
        <v>1039.2953507679499</v>
      </c>
      <c r="H665" s="1">
        <f>VLOOKUP(D665, Winter!$A$1:$E$25, 3)</f>
        <v>558.82352941176396</v>
      </c>
      <c r="I665" s="1">
        <f>VLOOKUP(D665, Winter!$A$1:$E$25, 5)</f>
        <v>252.336448598131</v>
      </c>
      <c r="J665" s="1">
        <f t="shared" si="61"/>
        <v>252.336448598131</v>
      </c>
      <c r="K665" s="47">
        <f t="shared" si="62"/>
        <v>4.7207163040078388</v>
      </c>
      <c r="L665" s="48">
        <f>Solar!K682/1000*Variables!$B$3</f>
        <v>9.4677500000000006</v>
      </c>
      <c r="M665" s="1">
        <f>IF(E665=1, VLOOKUP(D665, Sheet1!$E$2:$G$26, 2), Sheet1!$G$3)</f>
        <v>0.18618000000000001</v>
      </c>
      <c r="N665" s="1">
        <f>'Electricity Rates'!$J$3</f>
        <v>0.19270000000000001</v>
      </c>
      <c r="O665" s="145">
        <f>L665-K665</f>
        <v>4.7470336959921617</v>
      </c>
      <c r="P665">
        <f t="shared" si="63"/>
        <v>0.90968203178231055</v>
      </c>
      <c r="Q665">
        <f>IF(O665&gt;0, IF(Q664+O665*Variables!$B$5&lt;Variables!$B$4, Q664+O665*Variables!$B$5, Variables!$B$4), IF(Q664&gt;-O665, Q664+O665/Variables!$B$5, 0))</f>
        <v>90.620985950491118</v>
      </c>
      <c r="R665">
        <f>IF(O665&gt;0, 0, IF(Q664&gt;-O665, 0, -O665 - Q664*Variables!$B$5))</f>
        <v>0</v>
      </c>
      <c r="S665">
        <f t="shared" si="64"/>
        <v>0</v>
      </c>
      <c r="T665">
        <f t="shared" si="65"/>
        <v>0</v>
      </c>
    </row>
    <row r="666" spans="1:20" x14ac:dyDescent="0.3">
      <c r="A666" s="3">
        <f t="shared" si="60"/>
        <v>43128</v>
      </c>
      <c r="B666">
        <v>1</v>
      </c>
      <c r="C666">
        <v>28</v>
      </c>
      <c r="D666">
        <v>17</v>
      </c>
      <c r="E666">
        <v>0</v>
      </c>
      <c r="F666" s="1">
        <f>VLOOKUP(A666,Weather!$A$1:$E$366, 5)</f>
        <v>0.39622641509434009</v>
      </c>
      <c r="G666" s="1">
        <f>VLOOKUP(D666, Winter!$A$1:$E$25, 2)</f>
        <v>889.47696139476898</v>
      </c>
      <c r="H666" s="1">
        <f>VLOOKUP(D666, Winter!$A$1:$E$25, 3)</f>
        <v>506.24728802056097</v>
      </c>
      <c r="I666" s="1">
        <f>VLOOKUP(D666, Winter!$A$1:$E$25, 5)</f>
        <v>228.971962616822</v>
      </c>
      <c r="J666" s="1">
        <f t="shared" si="61"/>
        <v>228.971962616822</v>
      </c>
      <c r="K666" s="47">
        <f t="shared" si="62"/>
        <v>4.28361294252562</v>
      </c>
      <c r="L666" s="48">
        <f>Solar!K683/1000*Variables!$B$3</f>
        <v>1.2813000000000001</v>
      </c>
      <c r="M666" s="1">
        <f>IF(E666=1, VLOOKUP(D666, Sheet1!$E$2:$G$26, 2), Sheet1!$G$3)</f>
        <v>0.18618000000000001</v>
      </c>
      <c r="N666" s="1">
        <f>'Electricity Rates'!$J$3</f>
        <v>0.19270000000000001</v>
      </c>
      <c r="O666" s="145">
        <f>L666-K666</f>
        <v>-3.0023129425256201</v>
      </c>
      <c r="P666">
        <f t="shared" si="63"/>
        <v>0.82545221402468705</v>
      </c>
      <c r="Q666">
        <f>IF(O666&gt;0, IF(Q665+O666*Variables!$B$5&lt;Variables!$B$4, Q665+O666*Variables!$B$5, Variables!$B$4), IF(Q665&gt;-O666, Q665+O666/Variables!$B$5, 0))</f>
        <v>87.427036011634073</v>
      </c>
      <c r="R666">
        <f>IF(O666&gt;0, 0, IF(Q665&gt;-O666, 0, -O666 - Q665*Variables!$B$5))</f>
        <v>0</v>
      </c>
      <c r="S666">
        <f t="shared" si="64"/>
        <v>0</v>
      </c>
      <c r="T666">
        <f t="shared" si="65"/>
        <v>0</v>
      </c>
    </row>
    <row r="667" spans="1:20" x14ac:dyDescent="0.3">
      <c r="A667" s="3">
        <f t="shared" si="60"/>
        <v>43128</v>
      </c>
      <c r="B667">
        <v>1</v>
      </c>
      <c r="C667">
        <v>28</v>
      </c>
      <c r="D667">
        <v>18</v>
      </c>
      <c r="E667">
        <v>0</v>
      </c>
      <c r="F667" s="1">
        <f>VLOOKUP(A667,Weather!$A$1:$E$366, 5)</f>
        <v>0.39622641509434009</v>
      </c>
      <c r="G667" s="1">
        <f>VLOOKUP(D667, Winter!$A$1:$E$25, 2)</f>
        <v>689.67932752179297</v>
      </c>
      <c r="H667" s="1">
        <f>VLOOKUP(D667, Winter!$A$1:$E$25, 3)</f>
        <v>477.48083534529701</v>
      </c>
      <c r="I667" s="1">
        <f>VLOOKUP(D667, Winter!$A$1:$E$25, 5)</f>
        <v>257.009345794392</v>
      </c>
      <c r="J667" s="1">
        <f t="shared" si="61"/>
        <v>257.009345794392</v>
      </c>
      <c r="K667" s="47">
        <f t="shared" si="62"/>
        <v>4.808136976304267</v>
      </c>
      <c r="L667" s="48">
        <f>Solar!K684/1000*Variables!$B$3</f>
        <v>0.25119999999999998</v>
      </c>
      <c r="M667" s="1">
        <f>IF(E667=1, VLOOKUP(D667, Sheet1!$E$2:$G$26, 2), Sheet1!$G$3)</f>
        <v>0.18618000000000001</v>
      </c>
      <c r="N667" s="1">
        <f>'Electricity Rates'!$J$3</f>
        <v>0.19270000000000001</v>
      </c>
      <c r="O667" s="145">
        <f>L667-K667</f>
        <v>-4.5569369763042671</v>
      </c>
      <c r="P667">
        <f t="shared" si="63"/>
        <v>0.92652799533383234</v>
      </c>
      <c r="Q667">
        <f>IF(O667&gt;0, IF(Q666+O667*Variables!$B$5&lt;Variables!$B$4, Q666+O667*Variables!$B$5, Variables!$B$4), IF(Q666&gt;-O667, Q666+O667/Variables!$B$5, 0))</f>
        <v>82.579230717693363</v>
      </c>
      <c r="R667">
        <f>IF(O667&gt;0, 0, IF(Q666&gt;-O667, 0, -O667 - Q666*Variables!$B$5))</f>
        <v>0</v>
      </c>
      <c r="S667">
        <f t="shared" si="64"/>
        <v>0</v>
      </c>
      <c r="T667">
        <f t="shared" si="65"/>
        <v>0</v>
      </c>
    </row>
    <row r="668" spans="1:20" x14ac:dyDescent="0.3">
      <c r="A668" s="3">
        <f t="shared" si="60"/>
        <v>43128</v>
      </c>
      <c r="B668">
        <v>1</v>
      </c>
      <c r="C668">
        <v>28</v>
      </c>
      <c r="D668">
        <v>19</v>
      </c>
      <c r="E668">
        <v>0</v>
      </c>
      <c r="F668" s="1">
        <f>VLOOKUP(A668,Weather!$A$1:$E$366, 5)</f>
        <v>0.39622641509434009</v>
      </c>
      <c r="G668" s="1">
        <f>VLOOKUP(D668, Winter!$A$1:$E$25, 2)</f>
        <v>503.50249066002402</v>
      </c>
      <c r="H668" s="1">
        <f>VLOOKUP(D668, Winter!$A$1:$E$25, 3)</f>
        <v>367.75553800108997</v>
      </c>
      <c r="I668" s="1">
        <f>VLOOKUP(D668, Winter!$A$1:$E$25, 5)</f>
        <v>266.355140186916</v>
      </c>
      <c r="J668" s="1">
        <f t="shared" si="61"/>
        <v>266.355140186916</v>
      </c>
      <c r="K668" s="47">
        <f t="shared" si="62"/>
        <v>4.9829783208971614</v>
      </c>
      <c r="L668" s="48">
        <f>Solar!K685/1000*Variables!$B$3</f>
        <v>0</v>
      </c>
      <c r="M668" s="1">
        <f>IF(E668=1, VLOOKUP(D668, Sheet1!$E$2:$G$26, 2), Sheet1!$G$3)</f>
        <v>0.18618000000000001</v>
      </c>
      <c r="N668" s="1">
        <f>'Electricity Rates'!$J$3</f>
        <v>0.19270000000000001</v>
      </c>
      <c r="O668" s="145">
        <f>L668-K668</f>
        <v>-4.9829783208971614</v>
      </c>
      <c r="P668">
        <f t="shared" si="63"/>
        <v>0.96021992243688303</v>
      </c>
      <c r="Q668">
        <f>IF(O668&gt;0, IF(Q667+O668*Variables!$B$5&lt;Variables!$B$4, Q667+O668*Variables!$B$5, Variables!$B$4), IF(Q667&gt;-O668, Q667+O668/Variables!$B$5, 0))</f>
        <v>77.278189950781496</v>
      </c>
      <c r="R668">
        <f>IF(O668&gt;0, 0, IF(Q667&gt;-O668, 0, -O668 - Q667*Variables!$B$5))</f>
        <v>0</v>
      </c>
      <c r="S668">
        <f t="shared" si="64"/>
        <v>0</v>
      </c>
      <c r="T668">
        <f t="shared" si="65"/>
        <v>0</v>
      </c>
    </row>
    <row r="669" spans="1:20" x14ac:dyDescent="0.3">
      <c r="A669" s="3">
        <f t="shared" si="60"/>
        <v>43128</v>
      </c>
      <c r="B669">
        <v>1</v>
      </c>
      <c r="C669">
        <v>28</v>
      </c>
      <c r="D669">
        <v>20</v>
      </c>
      <c r="E669">
        <v>0</v>
      </c>
      <c r="F669" s="1">
        <f>VLOOKUP(A669,Weather!$A$1:$E$366, 5)</f>
        <v>0.39622641509434009</v>
      </c>
      <c r="G669" s="1">
        <f>VLOOKUP(D669, Winter!$A$1:$E$25, 2)</f>
        <v>385.507471980074</v>
      </c>
      <c r="H669" s="1">
        <f>VLOOKUP(D669, Winter!$A$1:$E$25, 3)</f>
        <v>329.45960680470398</v>
      </c>
      <c r="I669" s="1">
        <f>VLOOKUP(D669, Winter!$A$1:$E$25, 5)</f>
        <v>275.70093457943898</v>
      </c>
      <c r="J669" s="1">
        <f t="shared" si="61"/>
        <v>275.70093457943898</v>
      </c>
      <c r="K669" s="47">
        <f t="shared" si="62"/>
        <v>5.1578196654900381</v>
      </c>
      <c r="L669" s="48">
        <f>Solar!K686/1000*Variables!$B$3</f>
        <v>0</v>
      </c>
      <c r="M669" s="1">
        <f>IF(E669=1, VLOOKUP(D669, Sheet1!$E$2:$G$26, 2), Sheet1!$G$3)</f>
        <v>0.18618000000000001</v>
      </c>
      <c r="N669" s="1">
        <f>'Electricity Rates'!$J$3</f>
        <v>0.19270000000000001</v>
      </c>
      <c r="O669" s="145">
        <f>L669-K669</f>
        <v>-5.1578196654900381</v>
      </c>
      <c r="P669">
        <f t="shared" si="63"/>
        <v>0.99391184953993039</v>
      </c>
      <c r="Q669">
        <f>IF(O669&gt;0, IF(Q668+O669*Variables!$B$5&lt;Variables!$B$4, Q668+O669*Variables!$B$5, Variables!$B$4), IF(Q668&gt;-O669, Q668+O669/Variables!$B$5, 0))</f>
        <v>71.791147753451668</v>
      </c>
      <c r="R669">
        <f>IF(O669&gt;0, 0, IF(Q668&gt;-O669, 0, -O669 - Q668*Variables!$B$5))</f>
        <v>0</v>
      </c>
      <c r="S669">
        <f t="shared" si="64"/>
        <v>0</v>
      </c>
      <c r="T669">
        <f t="shared" si="65"/>
        <v>0</v>
      </c>
    </row>
    <row r="670" spans="1:20" x14ac:dyDescent="0.3">
      <c r="A670" s="3">
        <f t="shared" si="60"/>
        <v>43128</v>
      </c>
      <c r="B670">
        <v>1</v>
      </c>
      <c r="C670">
        <v>28</v>
      </c>
      <c r="D670">
        <v>21</v>
      </c>
      <c r="E670">
        <v>0</v>
      </c>
      <c r="F670" s="1">
        <f>VLOOKUP(A670,Weather!$A$1:$E$366, 5)</f>
        <v>0.39622641509434009</v>
      </c>
      <c r="G670" s="1">
        <f>VLOOKUP(D670, Winter!$A$1:$E$25, 2)</f>
        <v>340.23972602739599</v>
      </c>
      <c r="H670" s="1">
        <f>VLOOKUP(D670, Winter!$A$1:$E$25, 3)</f>
        <v>286.390591795636</v>
      </c>
      <c r="I670" s="1">
        <f>VLOOKUP(D670, Winter!$A$1:$E$25, 5)</f>
        <v>289.71962616822401</v>
      </c>
      <c r="J670" s="1">
        <f t="shared" si="61"/>
        <v>289.71962616822401</v>
      </c>
      <c r="K670" s="47">
        <f t="shared" si="62"/>
        <v>5.4200816823793616</v>
      </c>
      <c r="L670" s="48">
        <f>Solar!K687/1000*Variables!$B$3</f>
        <v>0</v>
      </c>
      <c r="M670" s="1">
        <f>IF(E670=1, VLOOKUP(D670, Sheet1!$E$2:$G$26, 2), Sheet1!$G$3)</f>
        <v>0.18618000000000001</v>
      </c>
      <c r="N670" s="1">
        <f>'Electricity Rates'!$J$3</f>
        <v>0.19270000000000001</v>
      </c>
      <c r="O670" s="145">
        <f>L670-K670</f>
        <v>-5.4200816823793616</v>
      </c>
      <c r="P670">
        <f t="shared" si="63"/>
        <v>1.044449740194503</v>
      </c>
      <c r="Q670">
        <f>IF(O670&gt;0, IF(Q669+O670*Variables!$B$5&lt;Variables!$B$4, Q669+O670*Variables!$B$5, Variables!$B$4), IF(Q669&gt;-O670, Q669+O670/Variables!$B$5, 0))</f>
        <v>66.025103410494893</v>
      </c>
      <c r="R670">
        <f>IF(O670&gt;0, 0, IF(Q669&gt;-O670, 0, -O670 - Q669*Variables!$B$5))</f>
        <v>0</v>
      </c>
      <c r="S670">
        <f t="shared" si="64"/>
        <v>0</v>
      </c>
      <c r="T670">
        <f t="shared" si="65"/>
        <v>0</v>
      </c>
    </row>
    <row r="671" spans="1:20" x14ac:dyDescent="0.3">
      <c r="A671" s="3">
        <f t="shared" si="60"/>
        <v>43128</v>
      </c>
      <c r="B671">
        <v>1</v>
      </c>
      <c r="C671">
        <v>28</v>
      </c>
      <c r="D671">
        <v>22</v>
      </c>
      <c r="E671">
        <v>0</v>
      </c>
      <c r="F671" s="1">
        <f>VLOOKUP(A671,Weather!$A$1:$E$366, 5)</f>
        <v>0.39622641509434009</v>
      </c>
      <c r="G671" s="1">
        <f>VLOOKUP(D671, Winter!$A$1:$E$25, 2)</f>
        <v>300</v>
      </c>
      <c r="H671" s="1">
        <f>VLOOKUP(D671, Winter!$A$1:$E$25, 3)</f>
        <v>271.915575384683</v>
      </c>
      <c r="I671" s="1">
        <f>VLOOKUP(D671, Winter!$A$1:$E$25, 5)</f>
        <v>285.04672897196201</v>
      </c>
      <c r="J671" s="1">
        <f t="shared" si="61"/>
        <v>285.04672897196201</v>
      </c>
      <c r="K671" s="47">
        <f t="shared" si="62"/>
        <v>5.3326610100829139</v>
      </c>
      <c r="L671" s="48">
        <f>Solar!K688/1000*Variables!$B$3</f>
        <v>0</v>
      </c>
      <c r="M671" s="1">
        <f>IF(E671=1, VLOOKUP(D671, Sheet1!$E$2:$G$26, 2), Sheet1!$G$3)</f>
        <v>0.18618000000000001</v>
      </c>
      <c r="N671" s="1">
        <f>'Electricity Rates'!$J$3</f>
        <v>0.19270000000000001</v>
      </c>
      <c r="O671" s="145">
        <f>L671-K671</f>
        <v>-5.3326610100829139</v>
      </c>
      <c r="P671">
        <f t="shared" si="63"/>
        <v>1.0276037766429775</v>
      </c>
      <c r="Q671">
        <f>IF(O671&gt;0, IF(Q670+O671*Variables!$B$5&lt;Variables!$B$4, Q670+O671*Variables!$B$5, Variables!$B$4), IF(Q670&gt;-O671, Q670+O671/Variables!$B$5, 0))</f>
        <v>60.352059782747112</v>
      </c>
      <c r="R671">
        <f>IF(O671&gt;0, 0, IF(Q670&gt;-O671, 0, -O671 - Q670*Variables!$B$5))</f>
        <v>0</v>
      </c>
      <c r="S671">
        <f t="shared" si="64"/>
        <v>0</v>
      </c>
      <c r="T671">
        <f t="shared" si="65"/>
        <v>0</v>
      </c>
    </row>
    <row r="672" spans="1:20" x14ac:dyDescent="0.3">
      <c r="A672" s="3">
        <f t="shared" si="60"/>
        <v>43128</v>
      </c>
      <c r="B672">
        <v>1</v>
      </c>
      <c r="C672">
        <v>28</v>
      </c>
      <c r="D672">
        <v>23</v>
      </c>
      <c r="E672">
        <v>0</v>
      </c>
      <c r="F672" s="1">
        <f>VLOOKUP(A672,Weather!$A$1:$E$366, 5)</f>
        <v>0.39622641509434009</v>
      </c>
      <c r="G672" s="1">
        <f>VLOOKUP(D672, Winter!$A$1:$E$25, 2)</f>
        <v>290.90909090909099</v>
      </c>
      <c r="H672" s="1">
        <f>VLOOKUP(D672, Winter!$A$1:$E$25, 3)</f>
        <v>266.95334839061297</v>
      </c>
      <c r="I672" s="1">
        <f>VLOOKUP(D672, Winter!$A$1:$E$25, 5)</f>
        <v>285.04672897196201</v>
      </c>
      <c r="J672" s="1">
        <f t="shared" si="61"/>
        <v>285.04672897196201</v>
      </c>
      <c r="K672" s="47">
        <f t="shared" si="62"/>
        <v>5.3326610100829139</v>
      </c>
      <c r="L672" s="48">
        <f>Solar!K689/1000*Variables!$B$3</f>
        <v>0</v>
      </c>
      <c r="M672" s="1">
        <f>IF(E672=1, VLOOKUP(D672, Sheet1!$E$2:$G$26, 2), Sheet1!$G$3)</f>
        <v>0.18618000000000001</v>
      </c>
      <c r="N672" s="1">
        <f>'Electricity Rates'!$J$3</f>
        <v>0.19270000000000001</v>
      </c>
      <c r="O672" s="145">
        <f>L672-K672</f>
        <v>-5.3326610100829139</v>
      </c>
      <c r="P672">
        <f t="shared" si="63"/>
        <v>1.0276037766429775</v>
      </c>
      <c r="Q672">
        <f>IF(O672&gt;0, IF(Q671+O672*Variables!$B$5&lt;Variables!$B$4, Q671+O672*Variables!$B$5, Variables!$B$4), IF(Q671&gt;-O672, Q671+O672/Variables!$B$5, 0))</f>
        <v>54.679016154999331</v>
      </c>
      <c r="R672">
        <f>IF(O672&gt;0, 0, IF(Q671&gt;-O672, 0, -O672 - Q671*Variables!$B$5))</f>
        <v>0</v>
      </c>
      <c r="S672">
        <f t="shared" si="64"/>
        <v>0</v>
      </c>
      <c r="T672">
        <f t="shared" si="65"/>
        <v>0</v>
      </c>
    </row>
    <row r="673" spans="1:20" x14ac:dyDescent="0.3">
      <c r="A673" s="3">
        <f t="shared" si="60"/>
        <v>43128</v>
      </c>
      <c r="B673">
        <v>1</v>
      </c>
      <c r="C673">
        <v>28</v>
      </c>
      <c r="D673">
        <v>24</v>
      </c>
      <c r="E673">
        <v>0</v>
      </c>
      <c r="F673" s="1">
        <f>VLOOKUP(A673,Weather!$A$1:$E$366, 5)</f>
        <v>0.39622641509434009</v>
      </c>
      <c r="G673" s="1">
        <f>VLOOKUP(D673, Winter!$A$1:$E$25, 2)</f>
        <v>272.72727272727298</v>
      </c>
      <c r="H673" s="1">
        <f>VLOOKUP(D673, Winter!$A$1:$E$25, 3)</f>
        <v>266.74195307023803</v>
      </c>
      <c r="I673" s="1">
        <f>VLOOKUP(D673, Winter!$A$1:$E$25, 5)</f>
        <v>285.04672897196201</v>
      </c>
      <c r="J673" s="1">
        <f t="shared" si="61"/>
        <v>285.04672897196201</v>
      </c>
      <c r="K673" s="47">
        <f t="shared" si="62"/>
        <v>5.3326610100829139</v>
      </c>
      <c r="L673" s="48">
        <f>Solar!K690/1000*Variables!$B$3</f>
        <v>0</v>
      </c>
      <c r="M673" s="1">
        <f>IF(E673=1, VLOOKUP(D673, Sheet1!$E$2:$G$26, 2), Sheet1!$G$3)</f>
        <v>0.18618000000000001</v>
      </c>
      <c r="N673" s="1">
        <f>'Electricity Rates'!$J$3</f>
        <v>0.19270000000000001</v>
      </c>
      <c r="O673" s="145">
        <f>L673-K673</f>
        <v>-5.3326610100829139</v>
      </c>
      <c r="P673">
        <f t="shared" si="63"/>
        <v>1.0276037766429775</v>
      </c>
      <c r="Q673">
        <f>IF(O673&gt;0, IF(Q672+O673*Variables!$B$5&lt;Variables!$B$4, Q672+O673*Variables!$B$5, Variables!$B$4), IF(Q672&gt;-O673, Q672+O673/Variables!$B$5, 0))</f>
        <v>49.005972527251551</v>
      </c>
      <c r="R673">
        <f>IF(O673&gt;0, 0, IF(Q672&gt;-O673, 0, -O673 - Q672*Variables!$B$5))</f>
        <v>0</v>
      </c>
      <c r="S673">
        <f t="shared" si="64"/>
        <v>0</v>
      </c>
      <c r="T673">
        <f t="shared" si="65"/>
        <v>0</v>
      </c>
    </row>
    <row r="674" spans="1:20" x14ac:dyDescent="0.3">
      <c r="A674" s="3">
        <f t="shared" si="60"/>
        <v>43129</v>
      </c>
      <c r="B674">
        <v>1</v>
      </c>
      <c r="C674">
        <v>29</v>
      </c>
      <c r="D674">
        <v>1</v>
      </c>
      <c r="E674">
        <v>1</v>
      </c>
      <c r="F674" s="1">
        <f>VLOOKUP(A674,Weather!$A$1:$E$366, 5)</f>
        <v>0.41509433962264225</v>
      </c>
      <c r="G674" s="1">
        <f>VLOOKUP(D674, Winter!$A$1:$E$25, 2)</f>
        <v>281.81818181818198</v>
      </c>
      <c r="H674" s="1">
        <f>VLOOKUP(D674, Winter!$A$1:$E$25, 3)</f>
        <v>257.04002047196798</v>
      </c>
      <c r="I674" s="1">
        <f>VLOOKUP(D674, Winter!$A$1:$E$25, 5)</f>
        <v>266.355140186916</v>
      </c>
      <c r="J674" s="1">
        <f t="shared" si="61"/>
        <v>267.32529499303797</v>
      </c>
      <c r="K674" s="47">
        <f t="shared" si="62"/>
        <v>5.001128000169083</v>
      </c>
      <c r="L674" s="48">
        <f>Solar!K691/1000*Variables!$B$3</f>
        <v>0</v>
      </c>
      <c r="M674" s="1">
        <f>IF(E674=1, VLOOKUP(D674, Sheet1!$E$2:$G$26, 2), Sheet1!$G$3)</f>
        <v>0.18618000000000001</v>
      </c>
      <c r="N674" s="1">
        <f>'Electricity Rates'!$J$3</f>
        <v>0.19270000000000001</v>
      </c>
      <c r="O674" s="145">
        <f>L674-K674</f>
        <v>-5.001128000169083</v>
      </c>
      <c r="P674">
        <f t="shared" si="63"/>
        <v>0.96371736563258237</v>
      </c>
      <c r="Q674">
        <f>IF(O674&gt;0, IF(Q673+O674*Variables!$B$5&lt;Variables!$B$4, Q673+O674*Variables!$B$5, Variables!$B$4), IF(Q673&gt;-O674, Q673+O674/Variables!$B$5, 0))</f>
        <v>43.685623590901464</v>
      </c>
      <c r="R674">
        <f>IF(O674&gt;0, 0, IF(Q673&gt;-O674, 0, -O674 - Q673*Variables!$B$5))</f>
        <v>0</v>
      </c>
      <c r="S674">
        <f t="shared" si="64"/>
        <v>0</v>
      </c>
      <c r="T674">
        <f t="shared" si="65"/>
        <v>0</v>
      </c>
    </row>
    <row r="675" spans="1:20" x14ac:dyDescent="0.3">
      <c r="A675" s="3">
        <f t="shared" si="60"/>
        <v>43129</v>
      </c>
      <c r="B675">
        <v>1</v>
      </c>
      <c r="C675">
        <v>29</v>
      </c>
      <c r="D675">
        <v>2</v>
      </c>
      <c r="E675">
        <v>1</v>
      </c>
      <c r="F675" s="1">
        <f>VLOOKUP(A675,Weather!$A$1:$E$366, 5)</f>
        <v>0.41509433962264225</v>
      </c>
      <c r="G675" s="1">
        <f>VLOOKUP(D675, Winter!$A$1:$E$25, 2)</f>
        <v>282.10356994603501</v>
      </c>
      <c r="H675" s="1">
        <f>VLOOKUP(D675, Winter!$A$1:$E$25, 3)</f>
        <v>280.66066600651902</v>
      </c>
      <c r="I675" s="1">
        <f>VLOOKUP(D675, Winter!$A$1:$E$25, 5)</f>
        <v>285.04672897196201</v>
      </c>
      <c r="J675" s="1">
        <f t="shared" si="61"/>
        <v>281.25960726443134</v>
      </c>
      <c r="K675" s="47">
        <f t="shared" si="62"/>
        <v>5.2618114467743871</v>
      </c>
      <c r="L675" s="48">
        <f>Solar!K692/1000*Variables!$B$3</f>
        <v>0</v>
      </c>
      <c r="M675" s="1">
        <f>IF(E675=1, VLOOKUP(D675, Sheet1!$E$2:$G$26, 2), Sheet1!$G$3)</f>
        <v>0.18618000000000001</v>
      </c>
      <c r="N675" s="1">
        <f>'Electricity Rates'!$J$3</f>
        <v>0.19270000000000001</v>
      </c>
      <c r="O675" s="145">
        <f>L675-K675</f>
        <v>-5.2618114467743871</v>
      </c>
      <c r="P675">
        <f t="shared" si="63"/>
        <v>1.0139510657934245</v>
      </c>
      <c r="Q675">
        <f>IF(O675&gt;0, IF(Q674+O675*Variables!$B$5&lt;Variables!$B$4, Q674+O675*Variables!$B$5, Variables!$B$4), IF(Q674&gt;-O675, Q674+O675/Variables!$B$5, 0))</f>
        <v>38.087951839013819</v>
      </c>
      <c r="R675">
        <f>IF(O675&gt;0, 0, IF(Q674&gt;-O675, 0, -O675 - Q674*Variables!$B$5))</f>
        <v>0</v>
      </c>
      <c r="S675">
        <f t="shared" si="64"/>
        <v>0</v>
      </c>
      <c r="T675">
        <f t="shared" si="65"/>
        <v>0</v>
      </c>
    </row>
    <row r="676" spans="1:20" x14ac:dyDescent="0.3">
      <c r="A676" s="3">
        <f t="shared" si="60"/>
        <v>43129</v>
      </c>
      <c r="B676">
        <v>1</v>
      </c>
      <c r="C676">
        <v>29</v>
      </c>
      <c r="D676">
        <v>3</v>
      </c>
      <c r="E676">
        <v>1</v>
      </c>
      <c r="F676" s="1">
        <f>VLOOKUP(A676,Weather!$A$1:$E$366, 5)</f>
        <v>0.41509433962264225</v>
      </c>
      <c r="G676" s="1">
        <f>VLOOKUP(D676, Winter!$A$1:$E$25, 2)</f>
        <v>282.300747198007</v>
      </c>
      <c r="H676" s="1">
        <f>VLOOKUP(D676, Winter!$A$1:$E$25, 3)</f>
        <v>272.72727272727298</v>
      </c>
      <c r="I676" s="1">
        <f>VLOOKUP(D676, Winter!$A$1:$E$25, 5)</f>
        <v>271.02803738317698</v>
      </c>
      <c r="J676" s="1">
        <f t="shared" si="61"/>
        <v>276.70116779059651</v>
      </c>
      <c r="K676" s="47">
        <f t="shared" si="62"/>
        <v>5.1765320522813782</v>
      </c>
      <c r="L676" s="48">
        <f>Solar!K693/1000*Variables!$B$3</f>
        <v>0</v>
      </c>
      <c r="M676" s="1">
        <f>IF(E676=1, VLOOKUP(D676, Sheet1!$E$2:$G$26, 2), Sheet1!$G$3)</f>
        <v>0.18618000000000001</v>
      </c>
      <c r="N676" s="1">
        <f>'Electricity Rates'!$J$3</f>
        <v>0.19270000000000001</v>
      </c>
      <c r="O676" s="145">
        <f>L676-K676</f>
        <v>-5.1765320522813782</v>
      </c>
      <c r="P676">
        <f t="shared" si="63"/>
        <v>0.99751772647462167</v>
      </c>
      <c r="Q676">
        <f>IF(O676&gt;0, IF(Q675+O676*Variables!$B$5&lt;Variables!$B$4, Q675+O676*Variables!$B$5, Variables!$B$4), IF(Q675&gt;-O676, Q675+O676/Variables!$B$5, 0))</f>
        <v>32.581002847225122</v>
      </c>
      <c r="R676">
        <f>IF(O676&gt;0, 0, IF(Q675&gt;-O676, 0, -O676 - Q675*Variables!$B$5))</f>
        <v>0</v>
      </c>
      <c r="S676">
        <f t="shared" si="64"/>
        <v>0</v>
      </c>
      <c r="T676">
        <f t="shared" si="65"/>
        <v>0</v>
      </c>
    </row>
    <row r="677" spans="1:20" x14ac:dyDescent="0.3">
      <c r="A677" s="3">
        <f t="shared" si="60"/>
        <v>43129</v>
      </c>
      <c r="B677">
        <v>1</v>
      </c>
      <c r="C677">
        <v>29</v>
      </c>
      <c r="D677">
        <v>4</v>
      </c>
      <c r="E677">
        <v>1</v>
      </c>
      <c r="F677" s="1">
        <f>VLOOKUP(A677,Weather!$A$1:$E$366, 5)</f>
        <v>0.41509433962264225</v>
      </c>
      <c r="G677" s="1">
        <f>VLOOKUP(D677, Winter!$A$1:$E$25, 2)</f>
        <v>308.82074789439099</v>
      </c>
      <c r="H677" s="1">
        <f>VLOOKUP(D677, Winter!$A$1:$E$25, 3)</f>
        <v>281.81818181818198</v>
      </c>
      <c r="I677" s="1">
        <f>VLOOKUP(D677, Winter!$A$1:$E$25, 5)</f>
        <v>285.04672897196201</v>
      </c>
      <c r="J677" s="1">
        <f t="shared" si="61"/>
        <v>293.02679415170275</v>
      </c>
      <c r="K677" s="47">
        <f t="shared" si="62"/>
        <v>5.4819522599611386</v>
      </c>
      <c r="L677" s="48">
        <f>Solar!K694/1000*Variables!$B$3</f>
        <v>0</v>
      </c>
      <c r="M677" s="1">
        <f>IF(E677=1, VLOOKUP(D677, Sheet1!$E$2:$G$26, 2), Sheet1!$G$3)</f>
        <v>0.18618000000000001</v>
      </c>
      <c r="N677" s="1">
        <f>'Electricity Rates'!$J$3</f>
        <v>0.19270000000000001</v>
      </c>
      <c r="O677" s="145">
        <f>L677-K677</f>
        <v>-5.4819522599611386</v>
      </c>
      <c r="P677">
        <f t="shared" si="63"/>
        <v>1.0563722004945115</v>
      </c>
      <c r="Q677">
        <f>IF(O677&gt;0, IF(Q676+O677*Variables!$B$5&lt;Variables!$B$4, Q676+O677*Variables!$B$5, Variables!$B$4), IF(Q676&gt;-O677, Q676+O677/Variables!$B$5, 0))</f>
        <v>26.749138740883485</v>
      </c>
      <c r="R677">
        <f>IF(O677&gt;0, 0, IF(Q676&gt;-O677, 0, -O677 - Q676*Variables!$B$5))</f>
        <v>0</v>
      </c>
      <c r="S677">
        <f t="shared" si="64"/>
        <v>0</v>
      </c>
      <c r="T677">
        <f t="shared" si="65"/>
        <v>0</v>
      </c>
    </row>
    <row r="678" spans="1:20" x14ac:dyDescent="0.3">
      <c r="A678" s="3">
        <f t="shared" si="60"/>
        <v>43129</v>
      </c>
      <c r="B678">
        <v>1</v>
      </c>
      <c r="C678">
        <v>29</v>
      </c>
      <c r="D678">
        <v>5</v>
      </c>
      <c r="E678">
        <v>1</v>
      </c>
      <c r="F678" s="1">
        <f>VLOOKUP(A678,Weather!$A$1:$E$366, 5)</f>
        <v>0.41509433962264225</v>
      </c>
      <c r="G678" s="1">
        <f>VLOOKUP(D678, Winter!$A$1:$E$25, 2)</f>
        <v>308.63160471300301</v>
      </c>
      <c r="H678" s="1">
        <f>VLOOKUP(D678, Winter!$A$1:$E$25, 3)</f>
        <v>300</v>
      </c>
      <c r="I678" s="1">
        <f>VLOOKUP(D678, Winter!$A$1:$E$25, 5)</f>
        <v>303.73831775700899</v>
      </c>
      <c r="J678" s="1">
        <f t="shared" si="61"/>
        <v>303.58293025822769</v>
      </c>
      <c r="K678" s="47">
        <f t="shared" si="62"/>
        <v>5.6794367062321607</v>
      </c>
      <c r="L678" s="48">
        <f>Solar!K695/1000*Variables!$B$3</f>
        <v>0</v>
      </c>
      <c r="M678" s="1">
        <f>IF(E678=1, VLOOKUP(D678, Sheet1!$E$2:$G$26, 2), Sheet1!$G$3)</f>
        <v>0.18618000000000001</v>
      </c>
      <c r="N678" s="1">
        <f>'Electricity Rates'!$J$3</f>
        <v>0.19270000000000001</v>
      </c>
      <c r="O678" s="145">
        <f>L678-K678</f>
        <v>-5.6794367062321607</v>
      </c>
      <c r="P678">
        <f t="shared" si="63"/>
        <v>1.0944274532909375</v>
      </c>
      <c r="Q678">
        <f>IF(O678&gt;0, IF(Q677+O678*Variables!$B$5&lt;Variables!$B$4, Q677+O678*Variables!$B$5, Variables!$B$4), IF(Q677&gt;-O678, Q677+O678/Variables!$B$5, 0))</f>
        <v>20.707184798083311</v>
      </c>
      <c r="R678">
        <f>IF(O678&gt;0, 0, IF(Q677&gt;-O678, 0, -O678 - Q677*Variables!$B$5))</f>
        <v>0</v>
      </c>
      <c r="S678">
        <f t="shared" si="64"/>
        <v>0</v>
      </c>
      <c r="T678">
        <f t="shared" si="65"/>
        <v>0</v>
      </c>
    </row>
    <row r="679" spans="1:20" x14ac:dyDescent="0.3">
      <c r="A679" s="3">
        <f t="shared" si="60"/>
        <v>43129</v>
      </c>
      <c r="B679">
        <v>1</v>
      </c>
      <c r="C679">
        <v>29</v>
      </c>
      <c r="D679">
        <v>6</v>
      </c>
      <c r="E679">
        <v>1</v>
      </c>
      <c r="F679" s="1">
        <f>VLOOKUP(A679,Weather!$A$1:$E$366, 5)</f>
        <v>0.41509433962264225</v>
      </c>
      <c r="G679" s="1">
        <f>VLOOKUP(D679, Winter!$A$1:$E$25, 2)</f>
        <v>331.81818181818198</v>
      </c>
      <c r="H679" s="1">
        <f>VLOOKUP(D679, Winter!$A$1:$E$25, 3)</f>
        <v>317.955250948497</v>
      </c>
      <c r="I679" s="1">
        <f>VLOOKUP(D679, Winter!$A$1:$E$25, 5)</f>
        <v>322.42990654205602</v>
      </c>
      <c r="J679" s="1">
        <f t="shared" si="61"/>
        <v>323.70967508308325</v>
      </c>
      <c r="K679" s="47">
        <f t="shared" si="62"/>
        <v>6.05596832886991</v>
      </c>
      <c r="L679" s="48">
        <f>Solar!K696/1000*Variables!$B$3</f>
        <v>0</v>
      </c>
      <c r="M679" s="1">
        <f>IF(E679=1, VLOOKUP(D679, Sheet1!$E$2:$G$26, 2), Sheet1!$G$3)</f>
        <v>0.18618000000000001</v>
      </c>
      <c r="N679" s="1">
        <f>'Electricity Rates'!$J$3</f>
        <v>0.19270000000000001</v>
      </c>
      <c r="O679" s="145">
        <f>L679-K679</f>
        <v>-6.05596832886991</v>
      </c>
      <c r="P679">
        <f t="shared" si="63"/>
        <v>1.1669850969732316</v>
      </c>
      <c r="Q679">
        <f>IF(O679&gt;0, IF(Q678+O679*Variables!$B$5&lt;Variables!$B$4, Q678+O679*Variables!$B$5, Variables!$B$4), IF(Q678&gt;-O679, Q678+O679/Variables!$B$5, 0))</f>
        <v>14.264665299285534</v>
      </c>
      <c r="R679">
        <f>IF(O679&gt;0, 0, IF(Q678&gt;-O679, 0, -O679 - Q678*Variables!$B$5))</f>
        <v>0</v>
      </c>
      <c r="S679">
        <f t="shared" si="64"/>
        <v>0</v>
      </c>
      <c r="T679">
        <f t="shared" si="65"/>
        <v>0</v>
      </c>
    </row>
    <row r="680" spans="1:20" x14ac:dyDescent="0.3">
      <c r="A680" s="3">
        <f t="shared" si="60"/>
        <v>43129</v>
      </c>
      <c r="B680">
        <v>1</v>
      </c>
      <c r="C680">
        <v>29</v>
      </c>
      <c r="D680">
        <v>7</v>
      </c>
      <c r="E680">
        <v>1</v>
      </c>
      <c r="F680" s="1">
        <f>VLOOKUP(A680,Weather!$A$1:$E$366, 5)</f>
        <v>0.41509433962264225</v>
      </c>
      <c r="G680" s="1">
        <f>VLOOKUP(D680, Winter!$A$1:$E$25, 2)</f>
        <v>445.45454545454498</v>
      </c>
      <c r="H680" s="1">
        <f>VLOOKUP(D680, Winter!$A$1:$E$25, 3)</f>
        <v>393.94630558862502</v>
      </c>
      <c r="I680" s="1">
        <f>VLOOKUP(D680, Winter!$A$1:$E$25, 5)</f>
        <v>313.08411214953298</v>
      </c>
      <c r="J680" s="1">
        <f t="shared" si="61"/>
        <v>415.32708440089374</v>
      </c>
      <c r="K680" s="47">
        <f t="shared" si="62"/>
        <v>7.7699490094268553</v>
      </c>
      <c r="L680" s="48">
        <f>Solar!K697/1000*Variables!$B$3</f>
        <v>0</v>
      </c>
      <c r="M680" s="1">
        <f>IF(E680=1, VLOOKUP(D680, Sheet1!$E$2:$G$26, 2), Sheet1!$G$3)</f>
        <v>0.18618000000000001</v>
      </c>
      <c r="N680" s="1">
        <f>'Electricity Rates'!$J$3</f>
        <v>0.19270000000000001</v>
      </c>
      <c r="O680" s="145">
        <f>L680-K680</f>
        <v>-7.7699490094268553</v>
      </c>
      <c r="P680">
        <f t="shared" si="63"/>
        <v>1.4972691741165551</v>
      </c>
      <c r="Q680">
        <f>IF(O680&gt;0, IF(Q679+O680*Variables!$B$5&lt;Variables!$B$4, Q679+O680*Variables!$B$5, Variables!$B$4), IF(Q679&gt;-O680, Q679+O680/Variables!$B$5, 0))</f>
        <v>5.9987620977676031</v>
      </c>
      <c r="R680">
        <f>IF(O680&gt;0, 0, IF(Q679&gt;-O680, 0, -O680 - Q679*Variables!$B$5))</f>
        <v>0</v>
      </c>
      <c r="S680">
        <f t="shared" si="64"/>
        <v>0</v>
      </c>
      <c r="T680">
        <f t="shared" si="65"/>
        <v>0</v>
      </c>
    </row>
    <row r="681" spans="1:20" x14ac:dyDescent="0.3">
      <c r="A681" s="3">
        <f t="shared" si="60"/>
        <v>43129</v>
      </c>
      <c r="B681">
        <v>1</v>
      </c>
      <c r="C681">
        <v>29</v>
      </c>
      <c r="D681">
        <v>8</v>
      </c>
      <c r="E681">
        <v>1</v>
      </c>
      <c r="F681" s="1">
        <f>VLOOKUP(A681,Weather!$A$1:$E$366, 5)</f>
        <v>0.41509433962264225</v>
      </c>
      <c r="G681" s="1">
        <f>VLOOKUP(D681, Winter!$A$1:$E$25, 2)</f>
        <v>654.54545454545405</v>
      </c>
      <c r="H681" s="1">
        <f>VLOOKUP(D681, Winter!$A$1:$E$25, 3)</f>
        <v>498.50910668787998</v>
      </c>
      <c r="I681" s="1">
        <f>VLOOKUP(D681, Winter!$A$1:$E$25, 5)</f>
        <v>294.39252336448601</v>
      </c>
      <c r="J681" s="1">
        <f t="shared" si="61"/>
        <v>563.27891145894853</v>
      </c>
      <c r="K681" s="47">
        <f t="shared" si="62"/>
        <v>10.53783532185188</v>
      </c>
      <c r="L681" s="48">
        <f>Solar!K698/1000*Variables!$B$3</f>
        <v>0.49715000000000004</v>
      </c>
      <c r="M681" s="1">
        <f>IF(E681=1, VLOOKUP(D681, Sheet1!$E$2:$G$26, 2), Sheet1!$G$3)</f>
        <v>0.18618000000000001</v>
      </c>
      <c r="N681" s="1">
        <f>'Electricity Rates'!$J$3</f>
        <v>0.19270000000000001</v>
      </c>
      <c r="O681" s="145">
        <f>L681-K681</f>
        <v>-10.04068532185188</v>
      </c>
      <c r="P681">
        <f t="shared" si="63"/>
        <v>2.0306408665208573</v>
      </c>
      <c r="Q681">
        <f>IF(O681&gt;0, IF(Q680+O681*Variables!$B$5&lt;Variables!$B$4, Q680+O681*Variables!$B$5, Variables!$B$4), IF(Q680&gt;-O681, Q680+O681/Variables!$B$5, 0))</f>
        <v>0</v>
      </c>
      <c r="R681">
        <f>IF(O681&gt;0, 0, IF(Q680&gt;-O681, 0, -O681 - Q680*Variables!$B$5))</f>
        <v>4.4018489499503337</v>
      </c>
      <c r="S681">
        <f t="shared" si="64"/>
        <v>0.8195362375017532</v>
      </c>
      <c r="T681">
        <f t="shared" si="65"/>
        <v>0</v>
      </c>
    </row>
    <row r="682" spans="1:20" x14ac:dyDescent="0.3">
      <c r="A682" s="3">
        <f t="shared" si="60"/>
        <v>43129</v>
      </c>
      <c r="B682">
        <v>1</v>
      </c>
      <c r="C682">
        <v>29</v>
      </c>
      <c r="D682">
        <v>9</v>
      </c>
      <c r="E682">
        <v>1</v>
      </c>
      <c r="F682" s="1">
        <f>VLOOKUP(A682,Weather!$A$1:$E$366, 5)</f>
        <v>0.41509433962264225</v>
      </c>
      <c r="G682" s="1">
        <f>VLOOKUP(D682, Winter!$A$1:$E$25, 2)</f>
        <v>801.59817351598099</v>
      </c>
      <c r="H682" s="1">
        <f>VLOOKUP(D682, Winter!$A$1:$E$25, 3)</f>
        <v>564.97068280688404</v>
      </c>
      <c r="I682" s="1">
        <f>VLOOKUP(D682, Winter!$A$1:$E$25, 5)</f>
        <v>313.08411214953298</v>
      </c>
      <c r="J682" s="1">
        <f t="shared" si="61"/>
        <v>663.19341479933951</v>
      </c>
      <c r="K682" s="47">
        <f t="shared" si="62"/>
        <v>12.407038235446832</v>
      </c>
      <c r="L682" s="48">
        <f>Solar!K699/1000*Variables!$B$3</f>
        <v>1.9050999999999998</v>
      </c>
      <c r="M682" s="1">
        <f>IF(E682=1, VLOOKUP(D682, Sheet1!$E$2:$G$26, 2), Sheet1!$G$3)</f>
        <v>0.20441999999999999</v>
      </c>
      <c r="N682" s="1">
        <f>'Electricity Rates'!$J$3</f>
        <v>0.19270000000000001</v>
      </c>
      <c r="O682" s="145">
        <f>L682-K682</f>
        <v>-10.501938235446833</v>
      </c>
      <c r="P682">
        <f t="shared" si="63"/>
        <v>2.3908362679706046</v>
      </c>
      <c r="Q682">
        <f>IF(O682&gt;0, IF(Q681+O682*Variables!$B$5&lt;Variables!$B$4, Q681+O682*Variables!$B$5, Variables!$B$4), IF(Q681&gt;-O682, Q681+O682/Variables!$B$5, 0))</f>
        <v>0</v>
      </c>
      <c r="R682">
        <f>IF(O682&gt;0, 0, IF(Q681&gt;-O682, 0, -O682 - Q681*Variables!$B$5))</f>
        <v>10.501938235446833</v>
      </c>
      <c r="S682">
        <f t="shared" si="64"/>
        <v>2.1468062140900415</v>
      </c>
      <c r="T682">
        <f t="shared" si="65"/>
        <v>0</v>
      </c>
    </row>
    <row r="683" spans="1:20" x14ac:dyDescent="0.3">
      <c r="A683" s="3">
        <f t="shared" si="60"/>
        <v>43129</v>
      </c>
      <c r="B683">
        <v>1</v>
      </c>
      <c r="C683">
        <v>29</v>
      </c>
      <c r="D683">
        <v>10</v>
      </c>
      <c r="E683">
        <v>1</v>
      </c>
      <c r="F683" s="1">
        <f>VLOOKUP(A683,Weather!$A$1:$E$366, 5)</f>
        <v>0.41509433962264225</v>
      </c>
      <c r="G683" s="1">
        <f>VLOOKUP(D683, Winter!$A$1:$E$25, 2)</f>
        <v>929.05770029057601</v>
      </c>
      <c r="H683" s="1">
        <f>VLOOKUP(D683, Winter!$A$1:$E$25, 3)</f>
        <v>583.82380756350199</v>
      </c>
      <c r="I683" s="1">
        <f>VLOOKUP(D683, Winter!$A$1:$E$25, 5)</f>
        <v>331.77570093457899</v>
      </c>
      <c r="J683" s="1">
        <f t="shared" si="61"/>
        <v>727.12844228040092</v>
      </c>
      <c r="K683" s="47">
        <f t="shared" si="62"/>
        <v>13.603136255783602</v>
      </c>
      <c r="L683" s="48">
        <f>Solar!K700/1000*Variables!$B$3</f>
        <v>4.6993999999999998</v>
      </c>
      <c r="M683" s="1">
        <f>IF(E683=1, VLOOKUP(D683, Sheet1!$E$2:$G$26, 2), Sheet1!$G$3)</f>
        <v>0.20441999999999999</v>
      </c>
      <c r="N683" s="1">
        <f>'Electricity Rates'!$J$3</f>
        <v>0.19270000000000001</v>
      </c>
      <c r="O683" s="145">
        <f>L683-K683</f>
        <v>-8.9037362557836026</v>
      </c>
      <c r="P683">
        <f t="shared" si="63"/>
        <v>2.6213243564895001</v>
      </c>
      <c r="Q683">
        <f>IF(O683&gt;0, IF(Q682+O683*Variables!$B$5&lt;Variables!$B$4, Q682+O683*Variables!$B$5, Variables!$B$4), IF(Q682&gt;-O683, Q682+O683/Variables!$B$5, 0))</f>
        <v>0</v>
      </c>
      <c r="R683">
        <f>IF(O683&gt;0, 0, IF(Q682&gt;-O683, 0, -O683 - Q682*Variables!$B$5))</f>
        <v>8.9037362557836026</v>
      </c>
      <c r="S683">
        <f t="shared" si="64"/>
        <v>1.820101765407284</v>
      </c>
      <c r="T683">
        <f t="shared" si="65"/>
        <v>0</v>
      </c>
    </row>
    <row r="684" spans="1:20" x14ac:dyDescent="0.3">
      <c r="A684" s="3">
        <f t="shared" si="60"/>
        <v>43129</v>
      </c>
      <c r="B684">
        <v>1</v>
      </c>
      <c r="C684">
        <v>29</v>
      </c>
      <c r="D684">
        <v>11</v>
      </c>
      <c r="E684">
        <v>1</v>
      </c>
      <c r="F684" s="1">
        <f>VLOOKUP(A684,Weather!$A$1:$E$366, 5)</f>
        <v>0.41509433962264225</v>
      </c>
      <c r="G684" s="1">
        <f>VLOOKUP(D684, Winter!$A$1:$E$25, 2)</f>
        <v>1001.98733914487</v>
      </c>
      <c r="H684" s="1">
        <f>VLOOKUP(D684, Winter!$A$1:$E$25, 3)</f>
        <v>602.66024321587895</v>
      </c>
      <c r="I684" s="1">
        <f>VLOOKUP(D684, Winter!$A$1:$E$25, 5)</f>
        <v>331.77570093457899</v>
      </c>
      <c r="J684" s="1">
        <f t="shared" si="61"/>
        <v>768.41866039395097</v>
      </c>
      <c r="K684" s="47">
        <f t="shared" si="62"/>
        <v>14.375594641908798</v>
      </c>
      <c r="L684" s="48">
        <f>Solar!K701/1000*Variables!$B$3</f>
        <v>3.5644500000000003</v>
      </c>
      <c r="M684" s="1">
        <f>IF(E684=1, VLOOKUP(D684, Sheet1!$E$2:$G$26, 2), Sheet1!$G$3)</f>
        <v>0.20441999999999999</v>
      </c>
      <c r="N684" s="1">
        <f>'Electricity Rates'!$J$3</f>
        <v>0.19270000000000001</v>
      </c>
      <c r="O684" s="145">
        <f>L684-K684</f>
        <v>-10.811144641908797</v>
      </c>
      <c r="P684">
        <f t="shared" si="63"/>
        <v>2.7701770874958256</v>
      </c>
      <c r="Q684">
        <f>IF(O684&gt;0, IF(Q683+O684*Variables!$B$5&lt;Variables!$B$4, Q683+O684*Variables!$B$5, Variables!$B$4), IF(Q683&gt;-O684, Q683+O684/Variables!$B$5, 0))</f>
        <v>0</v>
      </c>
      <c r="R684">
        <f>IF(O684&gt;0, 0, IF(Q683&gt;-O684, 0, -O684 - Q683*Variables!$B$5))</f>
        <v>10.811144641908797</v>
      </c>
      <c r="S684">
        <f t="shared" si="64"/>
        <v>2.210014187698996</v>
      </c>
      <c r="T684">
        <f t="shared" si="65"/>
        <v>0</v>
      </c>
    </row>
    <row r="685" spans="1:20" x14ac:dyDescent="0.3">
      <c r="A685" s="3">
        <f t="shared" si="60"/>
        <v>43129</v>
      </c>
      <c r="B685">
        <v>1</v>
      </c>
      <c r="C685">
        <v>29</v>
      </c>
      <c r="D685">
        <v>12</v>
      </c>
      <c r="E685">
        <v>1</v>
      </c>
      <c r="F685" s="1">
        <f>VLOOKUP(A685,Weather!$A$1:$E$366, 5)</f>
        <v>0.41509433962264225</v>
      </c>
      <c r="G685" s="1">
        <f>VLOOKUP(D685, Winter!$A$1:$E$25, 2)</f>
        <v>1020.36633457866</v>
      </c>
      <c r="H685" s="1">
        <f>VLOOKUP(D685, Winter!$A$1:$E$25, 3)</f>
        <v>602.46553699974402</v>
      </c>
      <c r="I685" s="1">
        <f>VLOOKUP(D685, Winter!$A$1:$E$25, 5)</f>
        <v>327.10280373831802</v>
      </c>
      <c r="J685" s="1">
        <f t="shared" si="61"/>
        <v>775.93379259853964</v>
      </c>
      <c r="K685" s="47">
        <f t="shared" si="62"/>
        <v>14.516187914589258</v>
      </c>
      <c r="L685" s="48">
        <f>Solar!K702/1000*Variables!$B$3</f>
        <v>5.6273999999999997</v>
      </c>
      <c r="M685" s="1">
        <f>IF(E685=1, VLOOKUP(D685, Sheet1!$E$2:$G$26, 2), Sheet1!$G$3)</f>
        <v>0.20441999999999999</v>
      </c>
      <c r="N685" s="1">
        <f>'Electricity Rates'!$J$3</f>
        <v>0.19270000000000001</v>
      </c>
      <c r="O685" s="145">
        <f>L685-K685</f>
        <v>-8.8887879145892583</v>
      </c>
      <c r="P685">
        <f t="shared" si="63"/>
        <v>2.7972694111413503</v>
      </c>
      <c r="Q685">
        <f>IF(O685&gt;0, IF(Q684+O685*Variables!$B$5&lt;Variables!$B$4, Q684+O685*Variables!$B$5, Variables!$B$4), IF(Q684&gt;-O685, Q684+O685/Variables!$B$5, 0))</f>
        <v>0</v>
      </c>
      <c r="R685">
        <f>IF(O685&gt;0, 0, IF(Q684&gt;-O685, 0, -O685 - Q684*Variables!$B$5))</f>
        <v>8.8887879145892583</v>
      </c>
      <c r="S685">
        <f t="shared" si="64"/>
        <v>1.817046025500336</v>
      </c>
      <c r="T685">
        <f t="shared" si="65"/>
        <v>0</v>
      </c>
    </row>
    <row r="686" spans="1:20" x14ac:dyDescent="0.3">
      <c r="A686" s="3">
        <f t="shared" si="60"/>
        <v>43129</v>
      </c>
      <c r="B686">
        <v>1</v>
      </c>
      <c r="C686">
        <v>29</v>
      </c>
      <c r="D686">
        <v>13</v>
      </c>
      <c r="E686">
        <v>1</v>
      </c>
      <c r="F686" s="1">
        <f>VLOOKUP(A686,Weather!$A$1:$E$366, 5)</f>
        <v>0.41509433962264225</v>
      </c>
      <c r="G686" s="1">
        <f>VLOOKUP(D686, Winter!$A$1:$E$25, 2)</f>
        <v>1065.99730178497</v>
      </c>
      <c r="H686" s="1">
        <f>VLOOKUP(D686, Winter!$A$1:$E$25, 3)</f>
        <v>611.78362020049099</v>
      </c>
      <c r="I686" s="1">
        <f>VLOOKUP(D686, Winter!$A$1:$E$25, 5)</f>
        <v>322.42990654205602</v>
      </c>
      <c r="J686" s="1">
        <f t="shared" si="61"/>
        <v>800.32514840536942</v>
      </c>
      <c r="K686" s="47">
        <f t="shared" si="62"/>
        <v>14.972501981280178</v>
      </c>
      <c r="L686" s="48">
        <f>Solar!K703/1000*Variables!$B$3</f>
        <v>5.0614999999999997</v>
      </c>
      <c r="M686" s="1">
        <f>IF(E686=1, VLOOKUP(D686, Sheet1!$E$2:$G$26, 2), Sheet1!$G$3)</f>
        <v>0.20441999999999999</v>
      </c>
      <c r="N686" s="1">
        <f>'Electricity Rates'!$J$3</f>
        <v>0.19270000000000001</v>
      </c>
      <c r="O686" s="145">
        <f>L686-K686</f>
        <v>-9.9110019812801795</v>
      </c>
      <c r="P686">
        <f t="shared" si="63"/>
        <v>2.8852011317926904</v>
      </c>
      <c r="Q686">
        <f>IF(O686&gt;0, IF(Q685+O686*Variables!$B$5&lt;Variables!$B$4, Q685+O686*Variables!$B$5, Variables!$B$4), IF(Q685&gt;-O686, Q685+O686/Variables!$B$5, 0))</f>
        <v>0</v>
      </c>
      <c r="R686">
        <f>IF(O686&gt;0, 0, IF(Q685&gt;-O686, 0, -O686 - Q685*Variables!$B$5))</f>
        <v>9.9110019812801795</v>
      </c>
      <c r="S686">
        <f t="shared" si="64"/>
        <v>2.026007025013294</v>
      </c>
      <c r="T686">
        <f t="shared" si="65"/>
        <v>0</v>
      </c>
    </row>
    <row r="687" spans="1:20" x14ac:dyDescent="0.3">
      <c r="A687" s="3">
        <f t="shared" si="60"/>
        <v>43129</v>
      </c>
      <c r="B687">
        <v>1</v>
      </c>
      <c r="C687">
        <v>29</v>
      </c>
      <c r="D687">
        <v>14</v>
      </c>
      <c r="E687">
        <v>1</v>
      </c>
      <c r="F687" s="1">
        <f>VLOOKUP(A687,Weather!$A$1:$E$366, 5)</f>
        <v>0.41509433962264225</v>
      </c>
      <c r="G687" s="1">
        <f>VLOOKUP(D687, Winter!$A$1:$E$25, 2)</f>
        <v>1084.3762972187601</v>
      </c>
      <c r="H687" s="1">
        <f>VLOOKUP(D687, Winter!$A$1:$E$25, 3)</f>
        <v>611.59447701910301</v>
      </c>
      <c r="I687" s="1">
        <f>VLOOKUP(D687, Winter!$A$1:$E$25, 5)</f>
        <v>303.73831775700899</v>
      </c>
      <c r="J687" s="1">
        <f t="shared" si="61"/>
        <v>807.84353446047044</v>
      </c>
      <c r="K687" s="47">
        <f t="shared" si="62"/>
        <v>15.113156127073699</v>
      </c>
      <c r="L687" s="48">
        <f>Solar!K704/1000*Variables!$B$3</f>
        <v>5.4918999999999993</v>
      </c>
      <c r="M687" s="1">
        <f>IF(E687=1, VLOOKUP(D687, Sheet1!$E$2:$G$26, 2), Sheet1!$G$3)</f>
        <v>0.20441999999999999</v>
      </c>
      <c r="N687" s="1">
        <f>'Electricity Rates'!$J$3</f>
        <v>0.19270000000000001</v>
      </c>
      <c r="O687" s="145">
        <f>L687-K687</f>
        <v>-9.6212561270736998</v>
      </c>
      <c r="P687">
        <f t="shared" si="63"/>
        <v>2.9123051856871021</v>
      </c>
      <c r="Q687">
        <f>IF(O687&gt;0, IF(Q686+O687*Variables!$B$5&lt;Variables!$B$4, Q686+O687*Variables!$B$5, Variables!$B$4), IF(Q686&gt;-O687, Q686+O687/Variables!$B$5, 0))</f>
        <v>0</v>
      </c>
      <c r="R687">
        <f>IF(O687&gt;0, 0, IF(Q686&gt;-O687, 0, -O687 - Q686*Variables!$B$5))</f>
        <v>9.6212561270736998</v>
      </c>
      <c r="S687">
        <f t="shared" si="64"/>
        <v>1.9667771774964056</v>
      </c>
      <c r="T687">
        <f t="shared" si="65"/>
        <v>0</v>
      </c>
    </row>
    <row r="688" spans="1:20" x14ac:dyDescent="0.3">
      <c r="A688" s="3">
        <f t="shared" si="60"/>
        <v>43129</v>
      </c>
      <c r="B688">
        <v>1</v>
      </c>
      <c r="C688">
        <v>29</v>
      </c>
      <c r="D688">
        <v>15</v>
      </c>
      <c r="E688">
        <v>1</v>
      </c>
      <c r="F688" s="1">
        <f>VLOOKUP(A688,Weather!$A$1:$E$366, 5)</f>
        <v>0.41509433962264225</v>
      </c>
      <c r="G688" s="1">
        <f>VLOOKUP(D688, Winter!$A$1:$E$25, 2)</f>
        <v>1093.6540058115399</v>
      </c>
      <c r="H688" s="1">
        <f>VLOOKUP(D688, Winter!$A$1:$E$25, 3)</f>
        <v>601.87029228184497</v>
      </c>
      <c r="I688" s="1">
        <f>VLOOKUP(D688, Winter!$A$1:$E$25, 5)</f>
        <v>271.02803738317698</v>
      </c>
      <c r="J688" s="1">
        <f t="shared" si="61"/>
        <v>806.00692808662438</v>
      </c>
      <c r="K688" s="47">
        <f t="shared" si="62"/>
        <v>15.078796851189351</v>
      </c>
      <c r="L688" s="48">
        <f>Solar!K705/1000*Variables!$B$3</f>
        <v>3.6345000000000001</v>
      </c>
      <c r="M688" s="1">
        <f>IF(E688=1, VLOOKUP(D688, Sheet1!$E$2:$G$26, 2), Sheet1!$G$3)</f>
        <v>0.20441999999999999</v>
      </c>
      <c r="N688" s="1">
        <f>'Electricity Rates'!$J$3</f>
        <v>0.19270000000000001</v>
      </c>
      <c r="O688" s="145">
        <f>L688-K688</f>
        <v>-11.44429685118935</v>
      </c>
      <c r="P688">
        <f t="shared" si="63"/>
        <v>2.9056841532241879</v>
      </c>
      <c r="Q688">
        <f>IF(O688&gt;0, IF(Q687+O688*Variables!$B$5&lt;Variables!$B$4, Q687+O688*Variables!$B$5, Variables!$B$4), IF(Q687&gt;-O688, Q687+O688/Variables!$B$5, 0))</f>
        <v>0</v>
      </c>
      <c r="R688">
        <f>IF(O688&gt;0, 0, IF(Q687&gt;-O688, 0, -O688 - Q687*Variables!$B$5))</f>
        <v>11.44429685118935</v>
      </c>
      <c r="S688">
        <f t="shared" si="64"/>
        <v>2.3394431623201268</v>
      </c>
      <c r="T688">
        <f t="shared" si="65"/>
        <v>0</v>
      </c>
    </row>
    <row r="689" spans="1:20" x14ac:dyDescent="0.3">
      <c r="A689" s="3">
        <f t="shared" si="60"/>
        <v>43129</v>
      </c>
      <c r="B689">
        <v>1</v>
      </c>
      <c r="C689">
        <v>29</v>
      </c>
      <c r="D689">
        <v>16</v>
      </c>
      <c r="E689">
        <v>1</v>
      </c>
      <c r="F689" s="1">
        <f>VLOOKUP(A689,Weather!$A$1:$E$366, 5)</f>
        <v>0.41509433962264225</v>
      </c>
      <c r="G689" s="1">
        <f>VLOOKUP(D689, Winter!$A$1:$E$25, 2)</f>
        <v>1039.2953507679499</v>
      </c>
      <c r="H689" s="1">
        <f>VLOOKUP(D689, Winter!$A$1:$E$25, 3)</f>
        <v>558.82352941176396</v>
      </c>
      <c r="I689" s="1">
        <f>VLOOKUP(D689, Winter!$A$1:$E$25, 5)</f>
        <v>252.336448598131</v>
      </c>
      <c r="J689" s="1">
        <f t="shared" si="61"/>
        <v>758.26466280489808</v>
      </c>
      <c r="K689" s="47">
        <f t="shared" si="62"/>
        <v>14.185633412622268</v>
      </c>
      <c r="L689" s="48">
        <f>Solar!K706/1000*Variables!$B$3</f>
        <v>2.6460500000000002</v>
      </c>
      <c r="M689" s="1">
        <f>IF(E689=1, VLOOKUP(D689, Sheet1!$E$2:$G$26, 2), Sheet1!$G$3)</f>
        <v>0.20441999999999999</v>
      </c>
      <c r="N689" s="1">
        <f>'Electricity Rates'!$J$3</f>
        <v>0.19270000000000001</v>
      </c>
      <c r="O689" s="145">
        <f>L689-K689</f>
        <v>-11.539583412622267</v>
      </c>
      <c r="P689">
        <f t="shared" si="63"/>
        <v>2.733571558612311</v>
      </c>
      <c r="Q689">
        <f>IF(O689&gt;0, IF(Q688+O689*Variables!$B$5&lt;Variables!$B$4, Q688+O689*Variables!$B$5, Variables!$B$4), IF(Q688&gt;-O689, Q688+O689/Variables!$B$5, 0))</f>
        <v>0</v>
      </c>
      <c r="R689">
        <f>IF(O689&gt;0, 0, IF(Q688&gt;-O689, 0, -O689 - Q688*Variables!$B$5))</f>
        <v>11.539583412622267</v>
      </c>
      <c r="S689">
        <f t="shared" si="64"/>
        <v>2.3589216412082439</v>
      </c>
      <c r="T689">
        <f t="shared" si="65"/>
        <v>0</v>
      </c>
    </row>
    <row r="690" spans="1:20" x14ac:dyDescent="0.3">
      <c r="A690" s="3">
        <f t="shared" si="60"/>
        <v>43129</v>
      </c>
      <c r="B690">
        <v>1</v>
      </c>
      <c r="C690">
        <v>29</v>
      </c>
      <c r="D690">
        <v>17</v>
      </c>
      <c r="E690">
        <v>1</v>
      </c>
      <c r="F690" s="1">
        <f>VLOOKUP(A690,Weather!$A$1:$E$366, 5)</f>
        <v>0.41509433962264225</v>
      </c>
      <c r="G690" s="1">
        <f>VLOOKUP(D690, Winter!$A$1:$E$25, 2)</f>
        <v>889.47696139476898</v>
      </c>
      <c r="H690" s="1">
        <f>VLOOKUP(D690, Winter!$A$1:$E$25, 3)</f>
        <v>506.24728802056097</v>
      </c>
      <c r="I690" s="1">
        <f>VLOOKUP(D690, Winter!$A$1:$E$25, 5)</f>
        <v>228.971962616822</v>
      </c>
      <c r="J690" s="1">
        <f t="shared" si="61"/>
        <v>665.32375621362871</v>
      </c>
      <c r="K690" s="47">
        <f t="shared" si="62"/>
        <v>12.446892713479668</v>
      </c>
      <c r="L690" s="48">
        <f>Solar!K707/1000*Variables!$B$3</f>
        <v>1.22095</v>
      </c>
      <c r="M690" s="1">
        <f>IF(E690=1, VLOOKUP(D690, Sheet1!$E$2:$G$26, 2), Sheet1!$G$3)</f>
        <v>0.20441999999999999</v>
      </c>
      <c r="N690" s="1">
        <f>'Electricity Rates'!$J$3</f>
        <v>0.19270000000000001</v>
      </c>
      <c r="O690" s="145">
        <f>L690-K690</f>
        <v>-11.225942713479668</v>
      </c>
      <c r="P690">
        <f t="shared" si="63"/>
        <v>2.3985162258875321</v>
      </c>
      <c r="Q690">
        <f>IF(O690&gt;0, IF(Q689+O690*Variables!$B$5&lt;Variables!$B$4, Q689+O690*Variables!$B$5, Variables!$B$4), IF(Q689&gt;-O690, Q689+O690/Variables!$B$5, 0))</f>
        <v>0</v>
      </c>
      <c r="R690">
        <f>IF(O690&gt;0, 0, IF(Q689&gt;-O690, 0, -O690 - Q689*Variables!$B$5))</f>
        <v>11.225942713479668</v>
      </c>
      <c r="S690">
        <f t="shared" si="64"/>
        <v>2.2948072094895138</v>
      </c>
      <c r="T690">
        <f t="shared" si="65"/>
        <v>0</v>
      </c>
    </row>
    <row r="691" spans="1:20" x14ac:dyDescent="0.3">
      <c r="A691" s="3">
        <f t="shared" si="60"/>
        <v>43129</v>
      </c>
      <c r="B691">
        <v>1</v>
      </c>
      <c r="C691">
        <v>29</v>
      </c>
      <c r="D691">
        <v>18</v>
      </c>
      <c r="E691">
        <v>1</v>
      </c>
      <c r="F691" s="1">
        <f>VLOOKUP(A691,Weather!$A$1:$E$366, 5)</f>
        <v>0.41509433962264225</v>
      </c>
      <c r="G691" s="1">
        <f>VLOOKUP(D691, Winter!$A$1:$E$25, 2)</f>
        <v>689.67932752179297</v>
      </c>
      <c r="H691" s="1">
        <f>VLOOKUP(D691, Winter!$A$1:$E$25, 3)</f>
        <v>477.48083534529701</v>
      </c>
      <c r="I691" s="1">
        <f>VLOOKUP(D691, Winter!$A$1:$E$25, 5)</f>
        <v>257.009345794392</v>
      </c>
      <c r="J691" s="1">
        <f t="shared" si="61"/>
        <v>565.56322832422006</v>
      </c>
      <c r="K691" s="47">
        <f t="shared" si="62"/>
        <v>10.58057037629731</v>
      </c>
      <c r="L691" s="48">
        <f>Solar!K708/1000*Variables!$B$3</f>
        <v>1.89E-2</v>
      </c>
      <c r="M691" s="1">
        <f>IF(E691=1, VLOOKUP(D691, Sheet1!$E$2:$G$26, 2), Sheet1!$G$3)</f>
        <v>0.20441999999999999</v>
      </c>
      <c r="N691" s="1">
        <f>'Electricity Rates'!$J$3</f>
        <v>0.19270000000000001</v>
      </c>
      <c r="O691" s="145">
        <f>L691-K691</f>
        <v>-10.561670376297309</v>
      </c>
      <c r="P691">
        <f t="shared" si="63"/>
        <v>2.0388759115124917</v>
      </c>
      <c r="Q691">
        <f>IF(O691&gt;0, IF(Q690+O691*Variables!$B$5&lt;Variables!$B$4, Q690+O691*Variables!$B$5, Variables!$B$4), IF(Q690&gt;-O691, Q690+O691/Variables!$B$5, 0))</f>
        <v>0</v>
      </c>
      <c r="R691">
        <f>IF(O691&gt;0, 0, IF(Q690&gt;-O691, 0, -O691 - Q690*Variables!$B$5))</f>
        <v>10.561670376297309</v>
      </c>
      <c r="S691">
        <f t="shared" si="64"/>
        <v>2.1590166583226957</v>
      </c>
      <c r="T691">
        <f t="shared" si="65"/>
        <v>0</v>
      </c>
    </row>
    <row r="692" spans="1:20" x14ac:dyDescent="0.3">
      <c r="A692" s="3">
        <f t="shared" si="60"/>
        <v>43129</v>
      </c>
      <c r="B692">
        <v>1</v>
      </c>
      <c r="C692">
        <v>29</v>
      </c>
      <c r="D692">
        <v>19</v>
      </c>
      <c r="E692">
        <v>1</v>
      </c>
      <c r="F692" s="1">
        <f>VLOOKUP(A692,Weather!$A$1:$E$366, 5)</f>
        <v>0.41509433962264225</v>
      </c>
      <c r="G692" s="1">
        <f>VLOOKUP(D692, Winter!$A$1:$E$25, 2)</f>
        <v>503.50249066002402</v>
      </c>
      <c r="H692" s="1">
        <f>VLOOKUP(D692, Winter!$A$1:$E$25, 3)</f>
        <v>367.75553800108997</v>
      </c>
      <c r="I692" s="1">
        <f>VLOOKUP(D692, Winter!$A$1:$E$25, 5)</f>
        <v>266.355140186916</v>
      </c>
      <c r="J692" s="1">
        <f t="shared" si="61"/>
        <v>424.10332967083627</v>
      </c>
      <c r="K692" s="47">
        <f t="shared" si="62"/>
        <v>7.9341352154385403</v>
      </c>
      <c r="L692" s="48">
        <f>Solar!K709/1000*Variables!$B$3</f>
        <v>0</v>
      </c>
      <c r="M692" s="1">
        <f>IF(E692=1, VLOOKUP(D692, Sheet1!$E$2:$G$26, 2), Sheet1!$G$3)</f>
        <v>0.20441999999999999</v>
      </c>
      <c r="N692" s="1">
        <f>'Electricity Rates'!$J$3</f>
        <v>0.19270000000000001</v>
      </c>
      <c r="O692" s="145">
        <f>L692-K692</f>
        <v>-7.9341352154385403</v>
      </c>
      <c r="P692">
        <f t="shared" si="63"/>
        <v>1.5289078560150069</v>
      </c>
      <c r="Q692">
        <f>IF(O692&gt;0, IF(Q691+O692*Variables!$B$5&lt;Variables!$B$4, Q691+O692*Variables!$B$5, Variables!$B$4), IF(Q691&gt;-O692, Q691+O692/Variables!$B$5, 0))</f>
        <v>0</v>
      </c>
      <c r="R692">
        <f>IF(O692&gt;0, 0, IF(Q691&gt;-O692, 0, -O692 - Q691*Variables!$B$5))</f>
        <v>7.9341352154385403</v>
      </c>
      <c r="S692">
        <f t="shared" si="64"/>
        <v>1.6218959207399464</v>
      </c>
      <c r="T692">
        <f t="shared" si="65"/>
        <v>0</v>
      </c>
    </row>
    <row r="693" spans="1:20" x14ac:dyDescent="0.3">
      <c r="A693" s="3">
        <f t="shared" si="60"/>
        <v>43129</v>
      </c>
      <c r="B693">
        <v>1</v>
      </c>
      <c r="C693">
        <v>29</v>
      </c>
      <c r="D693">
        <v>20</v>
      </c>
      <c r="E693">
        <v>1</v>
      </c>
      <c r="F693" s="1">
        <f>VLOOKUP(A693,Weather!$A$1:$E$366, 5)</f>
        <v>0.41509433962264225</v>
      </c>
      <c r="G693" s="1">
        <f>VLOOKUP(D693, Winter!$A$1:$E$25, 2)</f>
        <v>385.507471980074</v>
      </c>
      <c r="H693" s="1">
        <f>VLOOKUP(D693, Winter!$A$1:$E$25, 3)</f>
        <v>329.45960680470398</v>
      </c>
      <c r="I693" s="1">
        <f>VLOOKUP(D693, Winter!$A$1:$E$25, 5)</f>
        <v>275.70093457943898</v>
      </c>
      <c r="J693" s="1">
        <f t="shared" si="61"/>
        <v>352.7247583869331</v>
      </c>
      <c r="K693" s="47">
        <f t="shared" si="62"/>
        <v>6.5987831999501081</v>
      </c>
      <c r="L693" s="48">
        <f>Solar!K710/1000*Variables!$B$3</f>
        <v>0</v>
      </c>
      <c r="M693" s="1">
        <f>IF(E693=1, VLOOKUP(D693, Sheet1!$E$2:$G$26, 2), Sheet1!$G$3)</f>
        <v>0.20441999999999999</v>
      </c>
      <c r="N693" s="1">
        <f>'Electricity Rates'!$J$3</f>
        <v>0.19270000000000001</v>
      </c>
      <c r="O693" s="145">
        <f>L693-K693</f>
        <v>-6.5987831999501081</v>
      </c>
      <c r="P693">
        <f t="shared" si="63"/>
        <v>1.2715855226303858</v>
      </c>
      <c r="Q693">
        <f>IF(O693&gt;0, IF(Q692+O693*Variables!$B$5&lt;Variables!$B$4, Q692+O693*Variables!$B$5, Variables!$B$4), IF(Q692&gt;-O693, Q692+O693/Variables!$B$5, 0))</f>
        <v>0</v>
      </c>
      <c r="R693">
        <f>IF(O693&gt;0, 0, IF(Q692&gt;-O693, 0, -O693 - Q692*Variables!$B$5))</f>
        <v>6.5987831999501081</v>
      </c>
      <c r="S693">
        <f t="shared" si="64"/>
        <v>1.3489232617338009</v>
      </c>
      <c r="T693">
        <f t="shared" si="65"/>
        <v>0</v>
      </c>
    </row>
    <row r="694" spans="1:20" x14ac:dyDescent="0.3">
      <c r="A694" s="3">
        <f t="shared" si="60"/>
        <v>43129</v>
      </c>
      <c r="B694">
        <v>1</v>
      </c>
      <c r="C694">
        <v>29</v>
      </c>
      <c r="D694">
        <v>21</v>
      </c>
      <c r="E694">
        <v>1</v>
      </c>
      <c r="F694" s="1">
        <f>VLOOKUP(A694,Weather!$A$1:$E$366, 5)</f>
        <v>0.41509433962264225</v>
      </c>
      <c r="G694" s="1">
        <f>VLOOKUP(D694, Winter!$A$1:$E$25, 2)</f>
        <v>340.23972602739599</v>
      </c>
      <c r="H694" s="1">
        <f>VLOOKUP(D694, Winter!$A$1:$E$25, 3)</f>
        <v>286.390591795636</v>
      </c>
      <c r="I694" s="1">
        <f>VLOOKUP(D694, Winter!$A$1:$E$25, 5)</f>
        <v>289.71962616822401</v>
      </c>
      <c r="J694" s="1">
        <f t="shared" si="61"/>
        <v>308.74306260881946</v>
      </c>
      <c r="K694" s="47">
        <f t="shared" si="62"/>
        <v>5.7759725854268131</v>
      </c>
      <c r="L694" s="48">
        <f>Solar!K711/1000*Variables!$B$3</f>
        <v>0</v>
      </c>
      <c r="M694" s="1">
        <f>IF(E694=1, VLOOKUP(D694, Sheet1!$E$2:$G$26, 2), Sheet1!$G$3)</f>
        <v>0.20441999999999999</v>
      </c>
      <c r="N694" s="1">
        <f>'Electricity Rates'!$J$3</f>
        <v>0.19270000000000001</v>
      </c>
      <c r="O694" s="145">
        <f>L694-K694</f>
        <v>-5.7759725854268131</v>
      </c>
      <c r="P694">
        <f t="shared" si="63"/>
        <v>1.113029917211747</v>
      </c>
      <c r="Q694">
        <f>IF(O694&gt;0, IF(Q693+O694*Variables!$B$5&lt;Variables!$B$4, Q693+O694*Variables!$B$5, Variables!$B$4), IF(Q693&gt;-O694, Q693+O694/Variables!$B$5, 0))</f>
        <v>0</v>
      </c>
      <c r="R694">
        <f>IF(O694&gt;0, 0, IF(Q693&gt;-O694, 0, -O694 - Q693*Variables!$B$5))</f>
        <v>5.7759725854268131</v>
      </c>
      <c r="S694">
        <f t="shared" si="64"/>
        <v>1.180724315912949</v>
      </c>
      <c r="T694">
        <f t="shared" si="65"/>
        <v>0</v>
      </c>
    </row>
    <row r="695" spans="1:20" x14ac:dyDescent="0.3">
      <c r="A695" s="3">
        <f t="shared" si="60"/>
        <v>43129</v>
      </c>
      <c r="B695">
        <v>1</v>
      </c>
      <c r="C695">
        <v>29</v>
      </c>
      <c r="D695">
        <v>22</v>
      </c>
      <c r="E695">
        <v>1</v>
      </c>
      <c r="F695" s="1">
        <f>VLOOKUP(A695,Weather!$A$1:$E$366, 5)</f>
        <v>0.41509433962264225</v>
      </c>
      <c r="G695" s="1">
        <f>VLOOKUP(D695, Winter!$A$1:$E$25, 2)</f>
        <v>300</v>
      </c>
      <c r="H695" s="1">
        <f>VLOOKUP(D695, Winter!$A$1:$E$25, 3)</f>
        <v>271.915575384683</v>
      </c>
      <c r="I695" s="1">
        <f>VLOOKUP(D695, Winter!$A$1:$E$25, 5)</f>
        <v>285.04672897196201</v>
      </c>
      <c r="J695" s="1">
        <f t="shared" si="61"/>
        <v>283.57326107405987</v>
      </c>
      <c r="K695" s="47">
        <f t="shared" si="62"/>
        <v>5.305095337475163</v>
      </c>
      <c r="L695" s="48">
        <f>Solar!K712/1000*Variables!$B$3</f>
        <v>0</v>
      </c>
      <c r="M695" s="1">
        <f>IF(E695=1, VLOOKUP(D695, Sheet1!$E$2:$G$26, 2), Sheet1!$G$3)</f>
        <v>0.18618000000000001</v>
      </c>
      <c r="N695" s="1">
        <f>'Electricity Rates'!$J$3</f>
        <v>0.19270000000000001</v>
      </c>
      <c r="O695" s="145">
        <f>L695-K695</f>
        <v>-5.305095337475163</v>
      </c>
      <c r="P695">
        <f t="shared" si="63"/>
        <v>1.0222918715314639</v>
      </c>
      <c r="Q695">
        <f>IF(O695&gt;0, IF(Q694+O695*Variables!$B$5&lt;Variables!$B$4, Q694+O695*Variables!$B$5, Variables!$B$4), IF(Q694&gt;-O695, Q694+O695/Variables!$B$5, 0))</f>
        <v>0</v>
      </c>
      <c r="R695">
        <f>IF(O695&gt;0, 0, IF(Q694&gt;-O695, 0, -O695 - Q694*Variables!$B$5))</f>
        <v>5.305095337475163</v>
      </c>
      <c r="S695">
        <f t="shared" si="64"/>
        <v>0.98770264993112589</v>
      </c>
      <c r="T695">
        <f t="shared" si="65"/>
        <v>0</v>
      </c>
    </row>
    <row r="696" spans="1:20" x14ac:dyDescent="0.3">
      <c r="A696" s="3">
        <f t="shared" si="60"/>
        <v>43129</v>
      </c>
      <c r="B696">
        <v>1</v>
      </c>
      <c r="C696">
        <v>29</v>
      </c>
      <c r="D696">
        <v>23</v>
      </c>
      <c r="E696">
        <v>1</v>
      </c>
      <c r="F696" s="1">
        <f>VLOOKUP(A696,Weather!$A$1:$E$366, 5)</f>
        <v>0.41509433962264225</v>
      </c>
      <c r="G696" s="1">
        <f>VLOOKUP(D696, Winter!$A$1:$E$25, 2)</f>
        <v>290.90909090909099</v>
      </c>
      <c r="H696" s="1">
        <f>VLOOKUP(D696, Winter!$A$1:$E$25, 3)</f>
        <v>266.95334839061297</v>
      </c>
      <c r="I696" s="1">
        <f>VLOOKUP(D696, Winter!$A$1:$E$25, 5)</f>
        <v>285.04672897196201</v>
      </c>
      <c r="J696" s="1">
        <f t="shared" si="61"/>
        <v>276.89724151149068</v>
      </c>
      <c r="K696" s="47">
        <f t="shared" si="62"/>
        <v>5.1802002041324275</v>
      </c>
      <c r="L696" s="48">
        <f>Solar!K713/1000*Variables!$B$3</f>
        <v>0</v>
      </c>
      <c r="M696" s="1">
        <f>IF(E696=1, VLOOKUP(D696, Sheet1!$E$2:$G$26, 2), Sheet1!$G$3)</f>
        <v>0.18618000000000001</v>
      </c>
      <c r="N696" s="1">
        <f>'Electricity Rates'!$J$3</f>
        <v>0.19270000000000001</v>
      </c>
      <c r="O696" s="145">
        <f>L696-K696</f>
        <v>-5.1802002041324275</v>
      </c>
      <c r="P696">
        <f t="shared" si="63"/>
        <v>0.99822457933631881</v>
      </c>
      <c r="Q696">
        <f>IF(O696&gt;0, IF(Q695+O696*Variables!$B$5&lt;Variables!$B$4, Q695+O696*Variables!$B$5, Variables!$B$4), IF(Q695&gt;-O696, Q695+O696/Variables!$B$5, 0))</f>
        <v>0</v>
      </c>
      <c r="R696">
        <f>IF(O696&gt;0, 0, IF(Q695&gt;-O696, 0, -O696 - Q695*Variables!$B$5))</f>
        <v>5.1802002041324275</v>
      </c>
      <c r="S696">
        <f t="shared" si="64"/>
        <v>0.9644496740053754</v>
      </c>
      <c r="T696">
        <f t="shared" si="65"/>
        <v>0</v>
      </c>
    </row>
    <row r="697" spans="1:20" x14ac:dyDescent="0.3">
      <c r="A697" s="3">
        <f t="shared" si="60"/>
        <v>43129</v>
      </c>
      <c r="B697">
        <v>1</v>
      </c>
      <c r="C697">
        <v>29</v>
      </c>
      <c r="D697">
        <v>24</v>
      </c>
      <c r="E697">
        <v>1</v>
      </c>
      <c r="F697" s="1">
        <f>VLOOKUP(A697,Weather!$A$1:$E$366, 5)</f>
        <v>0.41509433962264225</v>
      </c>
      <c r="G697" s="1">
        <f>VLOOKUP(D697, Winter!$A$1:$E$25, 2)</f>
        <v>272.72727272727298</v>
      </c>
      <c r="H697" s="1">
        <f>VLOOKUP(D697, Winter!$A$1:$E$25, 3)</f>
        <v>266.74195307023803</v>
      </c>
      <c r="I697" s="1">
        <f>VLOOKUP(D697, Winter!$A$1:$E$25, 5)</f>
        <v>285.04672897196201</v>
      </c>
      <c r="J697" s="1">
        <f t="shared" si="61"/>
        <v>269.22642538070539</v>
      </c>
      <c r="K697" s="47">
        <f t="shared" si="62"/>
        <v>5.0366943928442813</v>
      </c>
      <c r="L697" s="48">
        <f>Solar!K714/1000*Variables!$B$3</f>
        <v>0</v>
      </c>
      <c r="M697" s="1">
        <f>IF(E697=1, VLOOKUP(D697, Sheet1!$E$2:$G$26, 2), Sheet1!$G$3)</f>
        <v>0.18618000000000001</v>
      </c>
      <c r="N697" s="1">
        <f>'Electricity Rates'!$J$3</f>
        <v>0.19270000000000001</v>
      </c>
      <c r="O697" s="145">
        <f>L697-K697</f>
        <v>-5.0366943928442813</v>
      </c>
      <c r="P697">
        <f t="shared" si="63"/>
        <v>0.9705710095010931</v>
      </c>
      <c r="Q697">
        <f>IF(O697&gt;0, IF(Q696+O697*Variables!$B$5&lt;Variables!$B$4, Q696+O697*Variables!$B$5, Variables!$B$4), IF(Q696&gt;-O697, Q696+O697/Variables!$B$5, 0))</f>
        <v>0</v>
      </c>
      <c r="R697">
        <f>IF(O697&gt;0, 0, IF(Q696&gt;-O697, 0, -O697 - Q696*Variables!$B$5))</f>
        <v>5.0366943928442813</v>
      </c>
      <c r="S697">
        <f t="shared" si="64"/>
        <v>0.9377317620597484</v>
      </c>
      <c r="T697">
        <f t="shared" si="65"/>
        <v>0</v>
      </c>
    </row>
    <row r="698" spans="1:20" x14ac:dyDescent="0.3">
      <c r="A698" s="3">
        <f t="shared" si="60"/>
        <v>43130</v>
      </c>
      <c r="B698">
        <v>1</v>
      </c>
      <c r="C698">
        <v>30</v>
      </c>
      <c r="D698">
        <v>1</v>
      </c>
      <c r="E698">
        <v>1</v>
      </c>
      <c r="F698" s="1">
        <f>VLOOKUP(A698,Weather!$A$1:$E$366, 5)</f>
        <v>0.43396226415094308</v>
      </c>
      <c r="G698" s="1">
        <f>VLOOKUP(D698, Winter!$A$1:$E$25, 2)</f>
        <v>281.81818181818198</v>
      </c>
      <c r="H698" s="1">
        <f>VLOOKUP(D698, Winter!$A$1:$E$25, 3)</f>
        <v>257.04002047196798</v>
      </c>
      <c r="I698" s="1">
        <f>VLOOKUP(D698, Winter!$A$1:$E$25, 5)</f>
        <v>266.355140186916</v>
      </c>
      <c r="J698" s="1">
        <f t="shared" si="61"/>
        <v>267.79280747126836</v>
      </c>
      <c r="K698" s="47">
        <f t="shared" si="62"/>
        <v>5.0098742347720115</v>
      </c>
      <c r="L698" s="48">
        <f>Solar!K715/1000*Variables!$B$3</f>
        <v>0</v>
      </c>
      <c r="M698" s="1">
        <f>IF(E698=1, VLOOKUP(D698, Sheet1!$E$2:$G$26, 2), Sheet1!$G$3)</f>
        <v>0.18618000000000001</v>
      </c>
      <c r="N698" s="1">
        <f>'Electricity Rates'!$J$3</f>
        <v>0.19270000000000001</v>
      </c>
      <c r="O698" s="145">
        <f>L698-K698</f>
        <v>-5.0098742347720115</v>
      </c>
      <c r="P698">
        <f t="shared" si="63"/>
        <v>0.96540276504056666</v>
      </c>
      <c r="Q698">
        <f>IF(O698&gt;0, IF(Q697+O698*Variables!$B$5&lt;Variables!$B$4, Q697+O698*Variables!$B$5, Variables!$B$4), IF(Q697&gt;-O698, Q697+O698/Variables!$B$5, 0))</f>
        <v>0</v>
      </c>
      <c r="R698">
        <f>IF(O698&gt;0, 0, IF(Q697&gt;-O698, 0, -O698 - Q697*Variables!$B$5))</f>
        <v>5.0098742347720115</v>
      </c>
      <c r="S698">
        <f t="shared" si="64"/>
        <v>0.93273838502985318</v>
      </c>
      <c r="T698">
        <f t="shared" si="65"/>
        <v>0</v>
      </c>
    </row>
    <row r="699" spans="1:20" x14ac:dyDescent="0.3">
      <c r="A699" s="3">
        <f t="shared" si="60"/>
        <v>43130</v>
      </c>
      <c r="B699">
        <v>1</v>
      </c>
      <c r="C699">
        <v>30</v>
      </c>
      <c r="D699">
        <v>2</v>
      </c>
      <c r="E699">
        <v>1</v>
      </c>
      <c r="F699" s="1">
        <f>VLOOKUP(A699,Weather!$A$1:$E$366, 5)</f>
        <v>0.43396226415094308</v>
      </c>
      <c r="G699" s="1">
        <f>VLOOKUP(D699, Winter!$A$1:$E$25, 2)</f>
        <v>282.10356994603501</v>
      </c>
      <c r="H699" s="1">
        <f>VLOOKUP(D699, Winter!$A$1:$E$25, 3)</f>
        <v>280.66066600651902</v>
      </c>
      <c r="I699" s="1">
        <f>VLOOKUP(D699, Winter!$A$1:$E$25, 5)</f>
        <v>285.04672897196201</v>
      </c>
      <c r="J699" s="1">
        <f t="shared" si="61"/>
        <v>281.28683186706371</v>
      </c>
      <c r="K699" s="47">
        <f t="shared" si="62"/>
        <v>5.2623207652903243</v>
      </c>
      <c r="L699" s="48">
        <f>Solar!K716/1000*Variables!$B$3</f>
        <v>0</v>
      </c>
      <c r="M699" s="1">
        <f>IF(E699=1, VLOOKUP(D699, Sheet1!$E$2:$G$26, 2), Sheet1!$G$3)</f>
        <v>0.18618000000000001</v>
      </c>
      <c r="N699" s="1">
        <f>'Electricity Rates'!$J$3</f>
        <v>0.19270000000000001</v>
      </c>
      <c r="O699" s="145">
        <f>L699-K699</f>
        <v>-5.2623207652903243</v>
      </c>
      <c r="P699">
        <f t="shared" si="63"/>
        <v>1.0140492114714454</v>
      </c>
      <c r="Q699">
        <f>IF(O699&gt;0, IF(Q698+O699*Variables!$B$5&lt;Variables!$B$4, Q698+O699*Variables!$B$5, Variables!$B$4), IF(Q698&gt;-O699, Q698+O699/Variables!$B$5, 0))</f>
        <v>0</v>
      </c>
      <c r="R699">
        <f>IF(O699&gt;0, 0, IF(Q698&gt;-O699, 0, -O699 - Q698*Variables!$B$5))</f>
        <v>5.2623207652903243</v>
      </c>
      <c r="S699">
        <f t="shared" si="64"/>
        <v>0.97973888008175269</v>
      </c>
      <c r="T699">
        <f t="shared" si="65"/>
        <v>0</v>
      </c>
    </row>
    <row r="700" spans="1:20" x14ac:dyDescent="0.3">
      <c r="A700" s="3">
        <f t="shared" si="60"/>
        <v>43130</v>
      </c>
      <c r="B700">
        <v>1</v>
      </c>
      <c r="C700">
        <v>30</v>
      </c>
      <c r="D700">
        <v>3</v>
      </c>
      <c r="E700">
        <v>1</v>
      </c>
      <c r="F700" s="1">
        <f>VLOOKUP(A700,Weather!$A$1:$E$366, 5)</f>
        <v>0.43396226415094308</v>
      </c>
      <c r="G700" s="1">
        <f>VLOOKUP(D700, Winter!$A$1:$E$25, 2)</f>
        <v>282.300747198007</v>
      </c>
      <c r="H700" s="1">
        <f>VLOOKUP(D700, Winter!$A$1:$E$25, 3)</f>
        <v>272.72727272727298</v>
      </c>
      <c r="I700" s="1">
        <f>VLOOKUP(D700, Winter!$A$1:$E$25, 5)</f>
        <v>271.02803738317698</v>
      </c>
      <c r="J700" s="1">
        <f t="shared" si="61"/>
        <v>276.88179938438395</v>
      </c>
      <c r="K700" s="47">
        <f t="shared" si="62"/>
        <v>5.1799113124498897</v>
      </c>
      <c r="L700" s="48">
        <f>Solar!K717/1000*Variables!$B$3</f>
        <v>0</v>
      </c>
      <c r="M700" s="1">
        <f>IF(E700=1, VLOOKUP(D700, Sheet1!$E$2:$G$26, 2), Sheet1!$G$3)</f>
        <v>0.18618000000000001</v>
      </c>
      <c r="N700" s="1">
        <f>'Electricity Rates'!$J$3</f>
        <v>0.19270000000000001</v>
      </c>
      <c r="O700" s="145">
        <f>L700-K700</f>
        <v>-5.1799113124498897</v>
      </c>
      <c r="P700">
        <f t="shared" si="63"/>
        <v>0.99816890990909379</v>
      </c>
      <c r="Q700">
        <f>IF(O700&gt;0, IF(Q699+O700*Variables!$B$5&lt;Variables!$B$4, Q699+O700*Variables!$B$5, Variables!$B$4), IF(Q699&gt;-O700, Q699+O700/Variables!$B$5, 0))</f>
        <v>0</v>
      </c>
      <c r="R700">
        <f>IF(O700&gt;0, 0, IF(Q699&gt;-O700, 0, -O700 - Q699*Variables!$B$5))</f>
        <v>5.1799113124498897</v>
      </c>
      <c r="S700">
        <f t="shared" si="64"/>
        <v>0.96439588815192057</v>
      </c>
      <c r="T700">
        <f t="shared" si="65"/>
        <v>0</v>
      </c>
    </row>
    <row r="701" spans="1:20" x14ac:dyDescent="0.3">
      <c r="A701" s="3">
        <f t="shared" si="60"/>
        <v>43130</v>
      </c>
      <c r="B701">
        <v>1</v>
      </c>
      <c r="C701">
        <v>30</v>
      </c>
      <c r="D701">
        <v>4</v>
      </c>
      <c r="E701">
        <v>1</v>
      </c>
      <c r="F701" s="1">
        <f>VLOOKUP(A701,Weather!$A$1:$E$366, 5)</f>
        <v>0.43396226415094308</v>
      </c>
      <c r="G701" s="1">
        <f>VLOOKUP(D701, Winter!$A$1:$E$25, 2)</f>
        <v>308.82074789439099</v>
      </c>
      <c r="H701" s="1">
        <f>VLOOKUP(D701, Winter!$A$1:$E$25, 3)</f>
        <v>281.81818181818198</v>
      </c>
      <c r="I701" s="1">
        <f>VLOOKUP(D701, Winter!$A$1:$E$25, 5)</f>
        <v>285.04672897196201</v>
      </c>
      <c r="J701" s="1">
        <f t="shared" si="61"/>
        <v>293.53627653049909</v>
      </c>
      <c r="K701" s="47">
        <f t="shared" si="62"/>
        <v>5.4914836684657384</v>
      </c>
      <c r="L701" s="48">
        <f>Solar!K718/1000*Variables!$B$3</f>
        <v>0</v>
      </c>
      <c r="M701" s="1">
        <f>IF(E701=1, VLOOKUP(D701, Sheet1!$E$2:$G$26, 2), Sheet1!$G$3)</f>
        <v>0.18618000000000001</v>
      </c>
      <c r="N701" s="1">
        <f>'Electricity Rates'!$J$3</f>
        <v>0.19270000000000001</v>
      </c>
      <c r="O701" s="145">
        <f>L701-K701</f>
        <v>-5.4914836684657384</v>
      </c>
      <c r="P701">
        <f t="shared" si="63"/>
        <v>1.0582089029133479</v>
      </c>
      <c r="Q701">
        <f>IF(O701&gt;0, IF(Q700+O701*Variables!$B$5&lt;Variables!$B$4, Q700+O701*Variables!$B$5, Variables!$B$4), IF(Q700&gt;-O701, Q700+O701/Variables!$B$5, 0))</f>
        <v>0</v>
      </c>
      <c r="R701">
        <f>IF(O701&gt;0, 0, IF(Q700&gt;-O701, 0, -O701 - Q700*Variables!$B$5))</f>
        <v>5.4914836684657384</v>
      </c>
      <c r="S701">
        <f t="shared" si="64"/>
        <v>1.0224044293949512</v>
      </c>
      <c r="T701">
        <f t="shared" si="65"/>
        <v>0</v>
      </c>
    </row>
    <row r="702" spans="1:20" x14ac:dyDescent="0.3">
      <c r="A702" s="3">
        <f t="shared" si="60"/>
        <v>43130</v>
      </c>
      <c r="B702">
        <v>1</v>
      </c>
      <c r="C702">
        <v>30</v>
      </c>
      <c r="D702">
        <v>5</v>
      </c>
      <c r="E702">
        <v>1</v>
      </c>
      <c r="F702" s="1">
        <f>VLOOKUP(A702,Weather!$A$1:$E$366, 5)</f>
        <v>0.43396226415094308</v>
      </c>
      <c r="G702" s="1">
        <f>VLOOKUP(D702, Winter!$A$1:$E$25, 2)</f>
        <v>308.63160471300301</v>
      </c>
      <c r="H702" s="1">
        <f>VLOOKUP(D702, Winter!$A$1:$E$25, 3)</f>
        <v>300</v>
      </c>
      <c r="I702" s="1">
        <f>VLOOKUP(D702, Winter!$A$1:$E$25, 5)</f>
        <v>303.73831775700899</v>
      </c>
      <c r="J702" s="1">
        <f t="shared" si="61"/>
        <v>303.74579072451075</v>
      </c>
      <c r="K702" s="47">
        <f t="shared" si="62"/>
        <v>5.6824835037230974</v>
      </c>
      <c r="L702" s="48">
        <f>Solar!K719/1000*Variables!$B$3</f>
        <v>0</v>
      </c>
      <c r="M702" s="1">
        <f>IF(E702=1, VLOOKUP(D702, Sheet1!$E$2:$G$26, 2), Sheet1!$G$3)</f>
        <v>0.18618000000000001</v>
      </c>
      <c r="N702" s="1">
        <f>'Electricity Rates'!$J$3</f>
        <v>0.19270000000000001</v>
      </c>
      <c r="O702" s="145">
        <f>L702-K702</f>
        <v>-5.6824835037230974</v>
      </c>
      <c r="P702">
        <f t="shared" si="63"/>
        <v>1.0950145711674408</v>
      </c>
      <c r="Q702">
        <f>IF(O702&gt;0, IF(Q701+O702*Variables!$B$5&lt;Variables!$B$4, Q701+O702*Variables!$B$5, Variables!$B$4), IF(Q701&gt;-O702, Q701+O702/Variables!$B$5, 0))</f>
        <v>0</v>
      </c>
      <c r="R702">
        <f>IF(O702&gt;0, 0, IF(Q701&gt;-O702, 0, -O702 - Q701*Variables!$B$5))</f>
        <v>5.6824835037230974</v>
      </c>
      <c r="S702">
        <f t="shared" si="64"/>
        <v>1.0579647787231663</v>
      </c>
      <c r="T702">
        <f t="shared" si="65"/>
        <v>0</v>
      </c>
    </row>
    <row r="703" spans="1:20" x14ac:dyDescent="0.3">
      <c r="A703" s="3">
        <f t="shared" si="60"/>
        <v>43130</v>
      </c>
      <c r="B703">
        <v>1</v>
      </c>
      <c r="C703">
        <v>30</v>
      </c>
      <c r="D703">
        <v>6</v>
      </c>
      <c r="E703">
        <v>1</v>
      </c>
      <c r="F703" s="1">
        <f>VLOOKUP(A703,Weather!$A$1:$E$366, 5)</f>
        <v>0.43396226415094308</v>
      </c>
      <c r="G703" s="1">
        <f>VLOOKUP(D703, Winter!$A$1:$E$25, 2)</f>
        <v>331.81818181818198</v>
      </c>
      <c r="H703" s="1">
        <f>VLOOKUP(D703, Winter!$A$1:$E$25, 3)</f>
        <v>317.955250948497</v>
      </c>
      <c r="I703" s="1">
        <f>VLOOKUP(D703, Winter!$A$1:$E$25, 5)</f>
        <v>322.42990654205602</v>
      </c>
      <c r="J703" s="1">
        <f t="shared" si="61"/>
        <v>323.97123981647349</v>
      </c>
      <c r="K703" s="47">
        <f t="shared" si="62"/>
        <v>6.0608616881461002</v>
      </c>
      <c r="L703" s="48">
        <f>Solar!K720/1000*Variables!$B$3</f>
        <v>0</v>
      </c>
      <c r="M703" s="1">
        <f>IF(E703=1, VLOOKUP(D703, Sheet1!$E$2:$G$26, 2), Sheet1!$G$3)</f>
        <v>0.18618000000000001</v>
      </c>
      <c r="N703" s="1">
        <f>'Electricity Rates'!$J$3</f>
        <v>0.19270000000000001</v>
      </c>
      <c r="O703" s="145">
        <f>L703-K703</f>
        <v>-6.0608616881461002</v>
      </c>
      <c r="P703">
        <f t="shared" si="63"/>
        <v>1.1679280473057536</v>
      </c>
      <c r="Q703">
        <f>IF(O703&gt;0, IF(Q702+O703*Variables!$B$5&lt;Variables!$B$4, Q702+O703*Variables!$B$5, Variables!$B$4), IF(Q702&gt;-O703, Q702+O703/Variables!$B$5, 0))</f>
        <v>0</v>
      </c>
      <c r="R703">
        <f>IF(O703&gt;0, 0, IF(Q702&gt;-O703, 0, -O703 - Q702*Variables!$B$5))</f>
        <v>6.0608616881461002</v>
      </c>
      <c r="S703">
        <f t="shared" si="64"/>
        <v>1.1284112290990409</v>
      </c>
      <c r="T703">
        <f t="shared" si="65"/>
        <v>0</v>
      </c>
    </row>
    <row r="704" spans="1:20" x14ac:dyDescent="0.3">
      <c r="A704" s="3">
        <f t="shared" si="60"/>
        <v>43130</v>
      </c>
      <c r="B704">
        <v>1</v>
      </c>
      <c r="C704">
        <v>30</v>
      </c>
      <c r="D704">
        <v>7</v>
      </c>
      <c r="E704">
        <v>1</v>
      </c>
      <c r="F704" s="1">
        <f>VLOOKUP(A704,Weather!$A$1:$E$366, 5)</f>
        <v>0.43396226415094308</v>
      </c>
      <c r="G704" s="1">
        <f>VLOOKUP(D704, Winter!$A$1:$E$25, 2)</f>
        <v>445.45454545454498</v>
      </c>
      <c r="H704" s="1">
        <f>VLOOKUP(D704, Winter!$A$1:$E$25, 3)</f>
        <v>393.94630558862502</v>
      </c>
      <c r="I704" s="1">
        <f>VLOOKUP(D704, Winter!$A$1:$E$25, 5)</f>
        <v>313.08411214953298</v>
      </c>
      <c r="J704" s="1">
        <f t="shared" si="61"/>
        <v>416.29893798326952</v>
      </c>
      <c r="K704" s="47">
        <f t="shared" si="62"/>
        <v>7.7881304694454849</v>
      </c>
      <c r="L704" s="48">
        <f>Solar!K721/1000*Variables!$B$3</f>
        <v>0</v>
      </c>
      <c r="M704" s="1">
        <f>IF(E704=1, VLOOKUP(D704, Sheet1!$E$2:$G$26, 2), Sheet1!$G$3)</f>
        <v>0.18618000000000001</v>
      </c>
      <c r="N704" s="1">
        <f>'Electricity Rates'!$J$3</f>
        <v>0.19270000000000001</v>
      </c>
      <c r="O704" s="145">
        <f>L704-K704</f>
        <v>-7.7881304694454849</v>
      </c>
      <c r="P704">
        <f t="shared" si="63"/>
        <v>1.500772741462145</v>
      </c>
      <c r="Q704">
        <f>IF(O704&gt;0, IF(Q703+O704*Variables!$B$5&lt;Variables!$B$4, Q703+O704*Variables!$B$5, Variables!$B$4), IF(Q703&gt;-O704, Q703+O704/Variables!$B$5, 0))</f>
        <v>0</v>
      </c>
      <c r="R704">
        <f>IF(O704&gt;0, 0, IF(Q703&gt;-O704, 0, -O704 - Q703*Variables!$B$5))</f>
        <v>7.7881304694454849</v>
      </c>
      <c r="S704">
        <f t="shared" si="64"/>
        <v>1.4499941308013604</v>
      </c>
      <c r="T704">
        <f t="shared" si="65"/>
        <v>0</v>
      </c>
    </row>
    <row r="705" spans="1:20" x14ac:dyDescent="0.3">
      <c r="A705" s="3">
        <f t="shared" si="60"/>
        <v>43130</v>
      </c>
      <c r="B705">
        <v>1</v>
      </c>
      <c r="C705">
        <v>30</v>
      </c>
      <c r="D705">
        <v>8</v>
      </c>
      <c r="E705">
        <v>1</v>
      </c>
      <c r="F705" s="1">
        <f>VLOOKUP(A705,Weather!$A$1:$E$366, 5)</f>
        <v>0.43396226415094308</v>
      </c>
      <c r="G705" s="1">
        <f>VLOOKUP(D705, Winter!$A$1:$E$25, 2)</f>
        <v>654.54545454545405</v>
      </c>
      <c r="H705" s="1">
        <f>VLOOKUP(D705, Winter!$A$1:$E$25, 3)</f>
        <v>498.50910668787998</v>
      </c>
      <c r="I705" s="1">
        <f>VLOOKUP(D705, Winter!$A$1:$E$25, 5)</f>
        <v>294.39252336448601</v>
      </c>
      <c r="J705" s="1">
        <f t="shared" si="61"/>
        <v>566.22299349399702</v>
      </c>
      <c r="K705" s="47">
        <f t="shared" si="62"/>
        <v>10.59291327884304</v>
      </c>
      <c r="L705" s="48">
        <f>Solar!K722/1000*Variables!$B$3</f>
        <v>0.86445000000000016</v>
      </c>
      <c r="M705" s="1">
        <f>IF(E705=1, VLOOKUP(D705, Sheet1!$E$2:$G$26, 2), Sheet1!$G$3)</f>
        <v>0.18618000000000001</v>
      </c>
      <c r="N705" s="1">
        <f>'Electricity Rates'!$J$3</f>
        <v>0.19270000000000001</v>
      </c>
      <c r="O705" s="145">
        <f>L705-K705</f>
        <v>-9.7284632788430407</v>
      </c>
      <c r="P705">
        <f t="shared" si="63"/>
        <v>2.0412543888330541</v>
      </c>
      <c r="Q705">
        <f>IF(O705&gt;0, IF(Q704+O705*Variables!$B$5&lt;Variables!$B$4, Q704+O705*Variables!$B$5, Variables!$B$4), IF(Q704&gt;-O705, Q704+O705/Variables!$B$5, 0))</f>
        <v>0</v>
      </c>
      <c r="R705">
        <f>IF(O705&gt;0, 0, IF(Q704&gt;-O705, 0, -O705 - Q704*Variables!$B$5))</f>
        <v>9.7284632788430407</v>
      </c>
      <c r="S705">
        <f t="shared" si="64"/>
        <v>1.8112452932549974</v>
      </c>
      <c r="T705">
        <f t="shared" si="65"/>
        <v>0</v>
      </c>
    </row>
    <row r="706" spans="1:20" x14ac:dyDescent="0.3">
      <c r="A706" s="3">
        <f t="shared" si="60"/>
        <v>43130</v>
      </c>
      <c r="B706">
        <v>1</v>
      </c>
      <c r="C706">
        <v>30</v>
      </c>
      <c r="D706">
        <v>9</v>
      </c>
      <c r="E706">
        <v>1</v>
      </c>
      <c r="F706" s="1">
        <f>VLOOKUP(A706,Weather!$A$1:$E$366, 5)</f>
        <v>0.43396226415094308</v>
      </c>
      <c r="G706" s="1">
        <f>VLOOKUP(D706, Winter!$A$1:$E$25, 2)</f>
        <v>801.59817351598099</v>
      </c>
      <c r="H706" s="1">
        <f>VLOOKUP(D706, Winter!$A$1:$E$25, 3)</f>
        <v>564.97068280688404</v>
      </c>
      <c r="I706" s="1">
        <f>VLOOKUP(D706, Winter!$A$1:$E$25, 5)</f>
        <v>313.08411214953298</v>
      </c>
      <c r="J706" s="1">
        <f t="shared" si="61"/>
        <v>667.65808443536002</v>
      </c>
      <c r="K706" s="47">
        <f t="shared" si="62"/>
        <v>12.490563381575591</v>
      </c>
      <c r="L706" s="48">
        <f>Solar!K723/1000*Variables!$B$3</f>
        <v>2.1131499999999996</v>
      </c>
      <c r="M706" s="1">
        <f>IF(E706=1, VLOOKUP(D706, Sheet1!$E$2:$G$26, 2), Sheet1!$G$3)</f>
        <v>0.20441999999999999</v>
      </c>
      <c r="N706" s="1">
        <f>'Electricity Rates'!$J$3</f>
        <v>0.19270000000000001</v>
      </c>
      <c r="O706" s="145">
        <f>L706-K706</f>
        <v>-10.377413381575591</v>
      </c>
      <c r="P706">
        <f t="shared" si="63"/>
        <v>2.4069315636296165</v>
      </c>
      <c r="Q706">
        <f>IF(O706&gt;0, IF(Q705+O706*Variables!$B$5&lt;Variables!$B$4, Q705+O706*Variables!$B$5, Variables!$B$4), IF(Q705&gt;-O706, Q705+O706/Variables!$B$5, 0))</f>
        <v>0</v>
      </c>
      <c r="R706">
        <f>IF(O706&gt;0, 0, IF(Q705&gt;-O706, 0, -O706 - Q705*Variables!$B$5))</f>
        <v>10.377413381575591</v>
      </c>
      <c r="S706">
        <f t="shared" si="64"/>
        <v>2.1213508434616823</v>
      </c>
      <c r="T706">
        <f t="shared" si="65"/>
        <v>0</v>
      </c>
    </row>
    <row r="707" spans="1:20" x14ac:dyDescent="0.3">
      <c r="A707" s="3">
        <f t="shared" ref="A707:A770" si="66">DATE(2018, B707, C707)</f>
        <v>43130</v>
      </c>
      <c r="B707">
        <v>1</v>
      </c>
      <c r="C707">
        <v>30</v>
      </c>
      <c r="D707">
        <v>10</v>
      </c>
      <c r="E707">
        <v>1</v>
      </c>
      <c r="F707" s="1">
        <f>VLOOKUP(A707,Weather!$A$1:$E$366, 5)</f>
        <v>0.43396226415094308</v>
      </c>
      <c r="G707" s="1">
        <f>VLOOKUP(D707, Winter!$A$1:$E$25, 2)</f>
        <v>929.05770029057601</v>
      </c>
      <c r="H707" s="1">
        <f>VLOOKUP(D707, Winter!$A$1:$E$25, 3)</f>
        <v>583.82380756350199</v>
      </c>
      <c r="I707" s="1">
        <f>VLOOKUP(D707, Winter!$A$1:$E$25, 5)</f>
        <v>331.77570093457899</v>
      </c>
      <c r="J707" s="1">
        <f t="shared" ref="J707:J770" si="67">IF(E707=0, I707, H707 + (G707-H707)*F707)</f>
        <v>733.6422893129868</v>
      </c>
      <c r="K707" s="47">
        <f t="shared" ref="K707:K770" si="68">J707*1000/53453</f>
        <v>13.724997461564117</v>
      </c>
      <c r="L707" s="48">
        <f>Solar!K724/1000*Variables!$B$3</f>
        <v>12.0497</v>
      </c>
      <c r="M707" s="1">
        <f>IF(E707=1, VLOOKUP(D707, Sheet1!$E$2:$G$26, 2), Sheet1!$G$3)</f>
        <v>0.20441999999999999</v>
      </c>
      <c r="N707" s="1">
        <f>'Electricity Rates'!$J$3</f>
        <v>0.19270000000000001</v>
      </c>
      <c r="O707" s="145">
        <f>L707-K707</f>
        <v>-1.6752974615641172</v>
      </c>
      <c r="P707">
        <f t="shared" ref="P707:P770" si="69">N707*K707</f>
        <v>2.6448070108434054</v>
      </c>
      <c r="Q707">
        <f>IF(O707&gt;0, IF(Q706+O707*Variables!$B$5&lt;Variables!$B$4, Q706+O707*Variables!$B$5, Variables!$B$4), IF(Q706&gt;-O707, Q706+O707/Variables!$B$5, 0))</f>
        <v>0</v>
      </c>
      <c r="R707">
        <f>IF(O707&gt;0, 0, IF(Q706&gt;-O707, 0, -O707 - Q706*Variables!$B$5))</f>
        <v>1.6752974615641172</v>
      </c>
      <c r="S707">
        <f t="shared" ref="S707:S770" si="70">R707*M707</f>
        <v>0.34246430709293679</v>
      </c>
      <c r="T707">
        <f t="shared" ref="T707:T770" si="71">IF(AND(R707&gt;0, M707&gt;0.3), 1, 0)</f>
        <v>0</v>
      </c>
    </row>
    <row r="708" spans="1:20" x14ac:dyDescent="0.3">
      <c r="A708" s="3">
        <f t="shared" si="66"/>
        <v>43130</v>
      </c>
      <c r="B708">
        <v>1</v>
      </c>
      <c r="C708">
        <v>30</v>
      </c>
      <c r="D708">
        <v>11</v>
      </c>
      <c r="E708">
        <v>1</v>
      </c>
      <c r="F708" s="1">
        <f>VLOOKUP(A708,Weather!$A$1:$E$366, 5)</f>
        <v>0.43396226415094308</v>
      </c>
      <c r="G708" s="1">
        <f>VLOOKUP(D708, Winter!$A$1:$E$25, 2)</f>
        <v>1001.98733914487</v>
      </c>
      <c r="H708" s="1">
        <f>VLOOKUP(D708, Winter!$A$1:$E$25, 3)</f>
        <v>602.66024321587895</v>
      </c>
      <c r="I708" s="1">
        <f>VLOOKUP(D708, Winter!$A$1:$E$25, 5)</f>
        <v>331.77570093457899</v>
      </c>
      <c r="J708" s="1">
        <f t="shared" si="67"/>
        <v>775.95313390204478</v>
      </c>
      <c r="K708" s="47">
        <f t="shared" si="68"/>
        <v>14.516549752156937</v>
      </c>
      <c r="L708" s="48">
        <f>Solar!K725/1000*Variables!$B$3</f>
        <v>11.4886</v>
      </c>
      <c r="M708" s="1">
        <f>IF(E708=1, VLOOKUP(D708, Sheet1!$E$2:$G$26, 2), Sheet1!$G$3)</f>
        <v>0.20441999999999999</v>
      </c>
      <c r="N708" s="1">
        <f>'Electricity Rates'!$J$3</f>
        <v>0.19270000000000001</v>
      </c>
      <c r="O708" s="145">
        <f>L708-K708</f>
        <v>-3.0279497521569372</v>
      </c>
      <c r="P708">
        <f t="shared" si="69"/>
        <v>2.797339137240642</v>
      </c>
      <c r="Q708">
        <f>IF(O708&gt;0, IF(Q707+O708*Variables!$B$5&lt;Variables!$B$4, Q707+O708*Variables!$B$5, Variables!$B$4), IF(Q707&gt;-O708, Q707+O708/Variables!$B$5, 0))</f>
        <v>0</v>
      </c>
      <c r="R708">
        <f>IF(O708&gt;0, 0, IF(Q707&gt;-O708, 0, -O708 - Q707*Variables!$B$5))</f>
        <v>3.0279497521569372</v>
      </c>
      <c r="S708">
        <f t="shared" si="70"/>
        <v>0.61897348833592103</v>
      </c>
      <c r="T708">
        <f t="shared" si="71"/>
        <v>0</v>
      </c>
    </row>
    <row r="709" spans="1:20" x14ac:dyDescent="0.3">
      <c r="A709" s="3">
        <f t="shared" si="66"/>
        <v>43130</v>
      </c>
      <c r="B709">
        <v>1</v>
      </c>
      <c r="C709">
        <v>30</v>
      </c>
      <c r="D709">
        <v>12</v>
      </c>
      <c r="E709">
        <v>1</v>
      </c>
      <c r="F709" s="1">
        <f>VLOOKUP(A709,Weather!$A$1:$E$366, 5)</f>
        <v>0.43396226415094308</v>
      </c>
      <c r="G709" s="1">
        <f>VLOOKUP(D709, Winter!$A$1:$E$25, 2)</f>
        <v>1020.36633457866</v>
      </c>
      <c r="H709" s="1">
        <f>VLOOKUP(D709, Winter!$A$1:$E$25, 3)</f>
        <v>602.46553699974402</v>
      </c>
      <c r="I709" s="1">
        <f>VLOOKUP(D709, Winter!$A$1:$E$25, 5)</f>
        <v>327.10280373831802</v>
      </c>
      <c r="J709" s="1">
        <f t="shared" si="67"/>
        <v>783.81871330757531</v>
      </c>
      <c r="K709" s="47">
        <f t="shared" si="68"/>
        <v>14.663699199438298</v>
      </c>
      <c r="L709" s="48">
        <f>Solar!K726/1000*Variables!$B$3</f>
        <v>12.335100000000001</v>
      </c>
      <c r="M709" s="1">
        <f>IF(E709=1, VLOOKUP(D709, Sheet1!$E$2:$G$26, 2), Sheet1!$G$3)</f>
        <v>0.20441999999999999</v>
      </c>
      <c r="N709" s="1">
        <f>'Electricity Rates'!$J$3</f>
        <v>0.19270000000000001</v>
      </c>
      <c r="O709" s="145">
        <f>L709-K709</f>
        <v>-2.3285991994382975</v>
      </c>
      <c r="P709">
        <f t="shared" si="69"/>
        <v>2.8256948357317602</v>
      </c>
      <c r="Q709">
        <f>IF(O709&gt;0, IF(Q708+O709*Variables!$B$5&lt;Variables!$B$4, Q708+O709*Variables!$B$5, Variables!$B$4), IF(Q708&gt;-O709, Q708+O709/Variables!$B$5, 0))</f>
        <v>0</v>
      </c>
      <c r="R709">
        <f>IF(O709&gt;0, 0, IF(Q708&gt;-O709, 0, -O709 - Q708*Variables!$B$5))</f>
        <v>2.3285991994382975</v>
      </c>
      <c r="S709">
        <f t="shared" si="70"/>
        <v>0.47601224834917677</v>
      </c>
      <c r="T709">
        <f t="shared" si="71"/>
        <v>0</v>
      </c>
    </row>
    <row r="710" spans="1:20" x14ac:dyDescent="0.3">
      <c r="A710" s="3">
        <f t="shared" si="66"/>
        <v>43130</v>
      </c>
      <c r="B710">
        <v>1</v>
      </c>
      <c r="C710">
        <v>30</v>
      </c>
      <c r="D710">
        <v>13</v>
      </c>
      <c r="E710">
        <v>1</v>
      </c>
      <c r="F710" s="1">
        <f>VLOOKUP(A710,Weather!$A$1:$E$366, 5)</f>
        <v>0.43396226415094308</v>
      </c>
      <c r="G710" s="1">
        <f>VLOOKUP(D710, Winter!$A$1:$E$25, 2)</f>
        <v>1065.99730178497</v>
      </c>
      <c r="H710" s="1">
        <f>VLOOKUP(D710, Winter!$A$1:$E$25, 3)</f>
        <v>611.78362020049099</v>
      </c>
      <c r="I710" s="1">
        <f>VLOOKUP(D710, Winter!$A$1:$E$25, 5)</f>
        <v>322.42990654205602</v>
      </c>
      <c r="J710" s="1">
        <f t="shared" si="67"/>
        <v>808.89521786922705</v>
      </c>
      <c r="K710" s="47">
        <f t="shared" si="68"/>
        <v>15.132831045389914</v>
      </c>
      <c r="L710" s="48">
        <f>Solar!K727/1000*Variables!$B$3</f>
        <v>12.521949999999999</v>
      </c>
      <c r="M710" s="1">
        <f>IF(E710=1, VLOOKUP(D710, Sheet1!$E$2:$G$26, 2), Sheet1!$G$3)</f>
        <v>0.20441999999999999</v>
      </c>
      <c r="N710" s="1">
        <f>'Electricity Rates'!$J$3</f>
        <v>0.19270000000000001</v>
      </c>
      <c r="O710" s="145">
        <f>L710-K710</f>
        <v>-2.6108810453899149</v>
      </c>
      <c r="P710">
        <f t="shared" si="69"/>
        <v>2.9160965424466365</v>
      </c>
      <c r="Q710">
        <f>IF(O710&gt;0, IF(Q709+O710*Variables!$B$5&lt;Variables!$B$4, Q709+O710*Variables!$B$5, Variables!$B$4), IF(Q709&gt;-O710, Q709+O710/Variables!$B$5, 0))</f>
        <v>0</v>
      </c>
      <c r="R710">
        <f>IF(O710&gt;0, 0, IF(Q709&gt;-O710, 0, -O710 - Q709*Variables!$B$5))</f>
        <v>2.6108810453899149</v>
      </c>
      <c r="S710">
        <f t="shared" si="70"/>
        <v>0.53371630329860642</v>
      </c>
      <c r="T710">
        <f t="shared" si="71"/>
        <v>0</v>
      </c>
    </row>
    <row r="711" spans="1:20" x14ac:dyDescent="0.3">
      <c r="A711" s="3">
        <f t="shared" si="66"/>
        <v>43130</v>
      </c>
      <c r="B711">
        <v>1</v>
      </c>
      <c r="C711">
        <v>30</v>
      </c>
      <c r="D711">
        <v>14</v>
      </c>
      <c r="E711">
        <v>1</v>
      </c>
      <c r="F711" s="1">
        <f>VLOOKUP(A711,Weather!$A$1:$E$366, 5)</f>
        <v>0.43396226415094308</v>
      </c>
      <c r="G711" s="1">
        <f>VLOOKUP(D711, Winter!$A$1:$E$25, 2)</f>
        <v>1084.3762972187601</v>
      </c>
      <c r="H711" s="1">
        <f>VLOOKUP(D711, Winter!$A$1:$E$25, 3)</f>
        <v>611.59447701910301</v>
      </c>
      <c r="I711" s="1">
        <f>VLOOKUP(D711, Winter!$A$1:$E$25, 5)</f>
        <v>303.73831775700899</v>
      </c>
      <c r="J711" s="1">
        <f t="shared" si="67"/>
        <v>816.76394616235029</v>
      </c>
      <c r="K711" s="47">
        <f t="shared" si="68"/>
        <v>15.280039402135525</v>
      </c>
      <c r="L711" s="48">
        <f>Solar!K728/1000*Variables!$B$3</f>
        <v>11.571200000000001</v>
      </c>
      <c r="M711" s="1">
        <f>IF(E711=1, VLOOKUP(D711, Sheet1!$E$2:$G$26, 2), Sheet1!$G$3)</f>
        <v>0.20441999999999999</v>
      </c>
      <c r="N711" s="1">
        <f>'Electricity Rates'!$J$3</f>
        <v>0.19270000000000001</v>
      </c>
      <c r="O711" s="145">
        <f>L711-K711</f>
        <v>-3.7088394021355242</v>
      </c>
      <c r="P711">
        <f t="shared" si="69"/>
        <v>2.9444635927915157</v>
      </c>
      <c r="Q711">
        <f>IF(O711&gt;0, IF(Q710+O711*Variables!$B$5&lt;Variables!$B$4, Q710+O711*Variables!$B$5, Variables!$B$4), IF(Q710&gt;-O711, Q710+O711/Variables!$B$5, 0))</f>
        <v>0</v>
      </c>
      <c r="R711">
        <f>IF(O711&gt;0, 0, IF(Q710&gt;-O711, 0, -O711 - Q710*Variables!$B$5))</f>
        <v>3.7088394021355242</v>
      </c>
      <c r="S711">
        <f t="shared" si="70"/>
        <v>0.7581609505845438</v>
      </c>
      <c r="T711">
        <f t="shared" si="71"/>
        <v>0</v>
      </c>
    </row>
    <row r="712" spans="1:20" x14ac:dyDescent="0.3">
      <c r="A712" s="3">
        <f t="shared" si="66"/>
        <v>43130</v>
      </c>
      <c r="B712">
        <v>1</v>
      </c>
      <c r="C712">
        <v>30</v>
      </c>
      <c r="D712">
        <v>15</v>
      </c>
      <c r="E712">
        <v>1</v>
      </c>
      <c r="F712" s="1">
        <f>VLOOKUP(A712,Weather!$A$1:$E$366, 5)</f>
        <v>0.43396226415094308</v>
      </c>
      <c r="G712" s="1">
        <f>VLOOKUP(D712, Winter!$A$1:$E$25, 2)</f>
        <v>1093.6540058115399</v>
      </c>
      <c r="H712" s="1">
        <f>VLOOKUP(D712, Winter!$A$1:$E$25, 3)</f>
        <v>601.87029228184497</v>
      </c>
      <c r="I712" s="1">
        <f>VLOOKUP(D712, Winter!$A$1:$E$25, 5)</f>
        <v>271.02803738317698</v>
      </c>
      <c r="J712" s="1">
        <f t="shared" si="67"/>
        <v>815.28586607775014</v>
      </c>
      <c r="K712" s="47">
        <f t="shared" si="68"/>
        <v>15.252387444628928</v>
      </c>
      <c r="L712" s="48">
        <f>Solar!K729/1000*Variables!$B$3</f>
        <v>21.766300000000001</v>
      </c>
      <c r="M712" s="1">
        <f>IF(E712=1, VLOOKUP(D712, Sheet1!$E$2:$G$26, 2), Sheet1!$G$3)</f>
        <v>0.20441999999999999</v>
      </c>
      <c r="N712" s="1">
        <f>'Electricity Rates'!$J$3</f>
        <v>0.19270000000000001</v>
      </c>
      <c r="O712" s="145">
        <f>L712-K712</f>
        <v>6.5139125553710731</v>
      </c>
      <c r="P712">
        <f t="shared" si="69"/>
        <v>2.9391350605799946</v>
      </c>
      <c r="Q712">
        <f>IF(O712&gt;0, IF(Q711+O712*Variables!$B$5&lt;Variables!$B$4, Q711+O712*Variables!$B$5, Variables!$B$4), IF(Q711&gt;-O712, Q711+O712/Variables!$B$5, 0))</f>
        <v>6.1230778020488081</v>
      </c>
      <c r="R712">
        <f>IF(O712&gt;0, 0, IF(Q711&gt;-O712, 0, -O712 - Q711*Variables!$B$5))</f>
        <v>0</v>
      </c>
      <c r="S712">
        <f t="shared" si="70"/>
        <v>0</v>
      </c>
      <c r="T712">
        <f t="shared" si="71"/>
        <v>0</v>
      </c>
    </row>
    <row r="713" spans="1:20" x14ac:dyDescent="0.3">
      <c r="A713" s="3">
        <f t="shared" si="66"/>
        <v>43130</v>
      </c>
      <c r="B713">
        <v>1</v>
      </c>
      <c r="C713">
        <v>30</v>
      </c>
      <c r="D713">
        <v>16</v>
      </c>
      <c r="E713">
        <v>1</v>
      </c>
      <c r="F713" s="1">
        <f>VLOOKUP(A713,Weather!$A$1:$E$366, 5)</f>
        <v>0.43396226415094308</v>
      </c>
      <c r="G713" s="1">
        <f>VLOOKUP(D713, Winter!$A$1:$E$25, 2)</f>
        <v>1039.2953507679499</v>
      </c>
      <c r="H713" s="1">
        <f>VLOOKUP(D713, Winter!$A$1:$E$25, 3)</f>
        <v>558.82352941176396</v>
      </c>
      <c r="I713" s="1">
        <f>VLOOKUP(D713, Winter!$A$1:$E$25, 5)</f>
        <v>252.336448598131</v>
      </c>
      <c r="J713" s="1">
        <f t="shared" si="67"/>
        <v>767.33016886822179</v>
      </c>
      <c r="K713" s="47">
        <f t="shared" si="68"/>
        <v>14.355231116461598</v>
      </c>
      <c r="L713" s="48">
        <f>Solar!K730/1000*Variables!$B$3</f>
        <v>14.3127</v>
      </c>
      <c r="M713" s="1">
        <f>IF(E713=1, VLOOKUP(D713, Sheet1!$E$2:$G$26, 2), Sheet1!$G$3)</f>
        <v>0.20441999999999999</v>
      </c>
      <c r="N713" s="1">
        <f>'Electricity Rates'!$J$3</f>
        <v>0.19270000000000001</v>
      </c>
      <c r="O713" s="145">
        <f>L713-K713</f>
        <v>-4.2531116461598018E-2</v>
      </c>
      <c r="P713">
        <f t="shared" si="69"/>
        <v>2.76625303614215</v>
      </c>
      <c r="Q713">
        <f>IF(O713&gt;0, IF(Q712+O713*Variables!$B$5&lt;Variables!$B$4, Q712+O713*Variables!$B$5, Variables!$B$4), IF(Q712&gt;-O713, Q712+O713/Variables!$B$5, 0))</f>
        <v>6.0778319334726403</v>
      </c>
      <c r="R713">
        <f>IF(O713&gt;0, 0, IF(Q712&gt;-O713, 0, -O713 - Q712*Variables!$B$5))</f>
        <v>0</v>
      </c>
      <c r="S713">
        <f t="shared" si="70"/>
        <v>0</v>
      </c>
      <c r="T713">
        <f t="shared" si="71"/>
        <v>0</v>
      </c>
    </row>
    <row r="714" spans="1:20" x14ac:dyDescent="0.3">
      <c r="A714" s="3">
        <f t="shared" si="66"/>
        <v>43130</v>
      </c>
      <c r="B714">
        <v>1</v>
      </c>
      <c r="C714">
        <v>30</v>
      </c>
      <c r="D714">
        <v>17</v>
      </c>
      <c r="E714">
        <v>1</v>
      </c>
      <c r="F714" s="1">
        <f>VLOOKUP(A714,Weather!$A$1:$E$366, 5)</f>
        <v>0.43396226415094308</v>
      </c>
      <c r="G714" s="1">
        <f>VLOOKUP(D714, Winter!$A$1:$E$25, 2)</f>
        <v>889.47696139476898</v>
      </c>
      <c r="H714" s="1">
        <f>VLOOKUP(D714, Winter!$A$1:$E$25, 3)</f>
        <v>506.24728802056097</v>
      </c>
      <c r="I714" s="1">
        <f>VLOOKUP(D714, Winter!$A$1:$E$25, 5)</f>
        <v>228.971962616822</v>
      </c>
      <c r="J714" s="1">
        <f t="shared" si="67"/>
        <v>672.5545047678587</v>
      </c>
      <c r="K714" s="47">
        <f t="shared" si="68"/>
        <v>12.582165730040572</v>
      </c>
      <c r="L714" s="48">
        <f>Solar!K731/1000*Variables!$B$3</f>
        <v>6.1638500000000001</v>
      </c>
      <c r="M714" s="1">
        <f>IF(E714=1, VLOOKUP(D714, Sheet1!$E$2:$G$26, 2), Sheet1!$G$3)</f>
        <v>0.20441999999999999</v>
      </c>
      <c r="N714" s="1">
        <f>'Electricity Rates'!$J$3</f>
        <v>0.19270000000000001</v>
      </c>
      <c r="O714" s="145">
        <f>L714-K714</f>
        <v>-6.4183157300405718</v>
      </c>
      <c r="P714">
        <f t="shared" si="69"/>
        <v>2.4245833361788183</v>
      </c>
      <c r="Q714">
        <f>IF(O714&gt;0, IF(Q713+O714*Variables!$B$5&lt;Variables!$B$4, Q713+O714*Variables!$B$5, Variables!$B$4), IF(Q713&gt;-O714, Q713+O714/Variables!$B$5, 0))</f>
        <v>0</v>
      </c>
      <c r="R714">
        <f>IF(O714&gt;0, 0, IF(Q713&gt;-O714, 0, -O714 - Q713*Variables!$B$5))</f>
        <v>0.70515371257629056</v>
      </c>
      <c r="S714">
        <f t="shared" si="70"/>
        <v>0.14414752192484531</v>
      </c>
      <c r="T714">
        <f t="shared" si="71"/>
        <v>0</v>
      </c>
    </row>
    <row r="715" spans="1:20" x14ac:dyDescent="0.3">
      <c r="A715" s="3">
        <f t="shared" si="66"/>
        <v>43130</v>
      </c>
      <c r="B715">
        <v>1</v>
      </c>
      <c r="C715">
        <v>30</v>
      </c>
      <c r="D715">
        <v>18</v>
      </c>
      <c r="E715">
        <v>1</v>
      </c>
      <c r="F715" s="1">
        <f>VLOOKUP(A715,Weather!$A$1:$E$366, 5)</f>
        <v>0.43396226415094308</v>
      </c>
      <c r="G715" s="1">
        <f>VLOOKUP(D715, Winter!$A$1:$E$25, 2)</f>
        <v>689.67932752179297</v>
      </c>
      <c r="H715" s="1">
        <f>VLOOKUP(D715, Winter!$A$1:$E$25, 3)</f>
        <v>477.48083534529701</v>
      </c>
      <c r="I715" s="1">
        <f>VLOOKUP(D715, Winter!$A$1:$E$25, 5)</f>
        <v>257.009345794392</v>
      </c>
      <c r="J715" s="1">
        <f t="shared" si="67"/>
        <v>569.56697345962539</v>
      </c>
      <c r="K715" s="47">
        <f t="shared" si="68"/>
        <v>10.655472535865627</v>
      </c>
      <c r="L715" s="48">
        <f>Solar!K732/1000*Variables!$B$3</f>
        <v>0.1449</v>
      </c>
      <c r="M715" s="1">
        <f>IF(E715=1, VLOOKUP(D715, Sheet1!$E$2:$G$26, 2), Sheet1!$G$3)</f>
        <v>0.20441999999999999</v>
      </c>
      <c r="N715" s="1">
        <f>'Electricity Rates'!$J$3</f>
        <v>0.19270000000000001</v>
      </c>
      <c r="O715" s="145">
        <f>L715-K715</f>
        <v>-10.510572535865627</v>
      </c>
      <c r="P715">
        <f t="shared" si="69"/>
        <v>2.0533095576613065</v>
      </c>
      <c r="Q715">
        <f>IF(O715&gt;0, IF(Q714+O715*Variables!$B$5&lt;Variables!$B$4, Q714+O715*Variables!$B$5, Variables!$B$4), IF(Q714&gt;-O715, Q714+O715/Variables!$B$5, 0))</f>
        <v>0</v>
      </c>
      <c r="R715">
        <f>IF(O715&gt;0, 0, IF(Q714&gt;-O715, 0, -O715 - Q714*Variables!$B$5))</f>
        <v>10.510572535865627</v>
      </c>
      <c r="S715">
        <f t="shared" si="70"/>
        <v>2.1485712377816513</v>
      </c>
      <c r="T715">
        <f t="shared" si="71"/>
        <v>0</v>
      </c>
    </row>
    <row r="716" spans="1:20" x14ac:dyDescent="0.3">
      <c r="A716" s="3">
        <f t="shared" si="66"/>
        <v>43130</v>
      </c>
      <c r="B716">
        <v>1</v>
      </c>
      <c r="C716">
        <v>30</v>
      </c>
      <c r="D716">
        <v>19</v>
      </c>
      <c r="E716">
        <v>1</v>
      </c>
      <c r="F716" s="1">
        <f>VLOOKUP(A716,Weather!$A$1:$E$366, 5)</f>
        <v>0.43396226415094308</v>
      </c>
      <c r="G716" s="1">
        <f>VLOOKUP(D716, Winter!$A$1:$E$25, 2)</f>
        <v>503.50249066002402</v>
      </c>
      <c r="H716" s="1">
        <f>VLOOKUP(D716, Winter!$A$1:$E$25, 3)</f>
        <v>367.75553800108997</v>
      </c>
      <c r="I716" s="1">
        <f>VLOOKUP(D716, Winter!$A$1:$E$25, 5)</f>
        <v>266.355140186916</v>
      </c>
      <c r="J716" s="1">
        <f t="shared" si="67"/>
        <v>426.66459292855188</v>
      </c>
      <c r="K716" s="47">
        <f t="shared" si="68"/>
        <v>7.9820513896049219</v>
      </c>
      <c r="L716" s="48">
        <f>Solar!K733/1000*Variables!$B$3</f>
        <v>0</v>
      </c>
      <c r="M716" s="1">
        <f>IF(E716=1, VLOOKUP(D716, Sheet1!$E$2:$G$26, 2), Sheet1!$G$3)</f>
        <v>0.20441999999999999</v>
      </c>
      <c r="N716" s="1">
        <f>'Electricity Rates'!$J$3</f>
        <v>0.19270000000000001</v>
      </c>
      <c r="O716" s="145">
        <f>L716-K716</f>
        <v>-7.9820513896049219</v>
      </c>
      <c r="P716">
        <f t="shared" si="69"/>
        <v>1.5381413027768684</v>
      </c>
      <c r="Q716">
        <f>IF(O716&gt;0, IF(Q715+O716*Variables!$B$5&lt;Variables!$B$4, Q715+O716*Variables!$B$5, Variables!$B$4), IF(Q715&gt;-O716, Q715+O716/Variables!$B$5, 0))</f>
        <v>0</v>
      </c>
      <c r="R716">
        <f>IF(O716&gt;0, 0, IF(Q715&gt;-O716, 0, -O716 - Q715*Variables!$B$5))</f>
        <v>7.9820513896049219</v>
      </c>
      <c r="S716">
        <f t="shared" si="70"/>
        <v>1.6316909450630381</v>
      </c>
      <c r="T716">
        <f t="shared" si="71"/>
        <v>0</v>
      </c>
    </row>
    <row r="717" spans="1:20" x14ac:dyDescent="0.3">
      <c r="A717" s="3">
        <f t="shared" si="66"/>
        <v>43130</v>
      </c>
      <c r="B717">
        <v>1</v>
      </c>
      <c r="C717">
        <v>30</v>
      </c>
      <c r="D717">
        <v>20</v>
      </c>
      <c r="E717">
        <v>1</v>
      </c>
      <c r="F717" s="1">
        <f>VLOOKUP(A717,Weather!$A$1:$E$366, 5)</f>
        <v>0.43396226415094308</v>
      </c>
      <c r="G717" s="1">
        <f>VLOOKUP(D717, Winter!$A$1:$E$25, 2)</f>
        <v>385.507471980074</v>
      </c>
      <c r="H717" s="1">
        <f>VLOOKUP(D717, Winter!$A$1:$E$25, 3)</f>
        <v>329.45960680470398</v>
      </c>
      <c r="I717" s="1">
        <f>VLOOKUP(D717, Winter!$A$1:$E$25, 5)</f>
        <v>275.70093457943898</v>
      </c>
      <c r="J717" s="1">
        <f t="shared" si="67"/>
        <v>353.78226527703436</v>
      </c>
      <c r="K717" s="47">
        <f t="shared" si="68"/>
        <v>6.618567064094333</v>
      </c>
      <c r="L717" s="48">
        <f>Solar!K734/1000*Variables!$B$3</f>
        <v>0</v>
      </c>
      <c r="M717" s="1">
        <f>IF(E717=1, VLOOKUP(D717, Sheet1!$E$2:$G$26, 2), Sheet1!$G$3)</f>
        <v>0.20441999999999999</v>
      </c>
      <c r="N717" s="1">
        <f>'Electricity Rates'!$J$3</f>
        <v>0.19270000000000001</v>
      </c>
      <c r="O717" s="145">
        <f>L717-K717</f>
        <v>-6.618567064094333</v>
      </c>
      <c r="P717">
        <f t="shared" si="69"/>
        <v>1.2753978732509781</v>
      </c>
      <c r="Q717">
        <f>IF(O717&gt;0, IF(Q716+O717*Variables!$B$5&lt;Variables!$B$4, Q716+O717*Variables!$B$5, Variables!$B$4), IF(Q716&gt;-O717, Q716+O717/Variables!$B$5, 0))</f>
        <v>0</v>
      </c>
      <c r="R717">
        <f>IF(O717&gt;0, 0, IF(Q716&gt;-O717, 0, -O717 - Q716*Variables!$B$5))</f>
        <v>6.618567064094333</v>
      </c>
      <c r="S717">
        <f t="shared" si="70"/>
        <v>1.3529674792421635</v>
      </c>
      <c r="T717">
        <f t="shared" si="71"/>
        <v>0</v>
      </c>
    </row>
    <row r="718" spans="1:20" x14ac:dyDescent="0.3">
      <c r="A718" s="3">
        <f t="shared" si="66"/>
        <v>43130</v>
      </c>
      <c r="B718">
        <v>1</v>
      </c>
      <c r="C718">
        <v>30</v>
      </c>
      <c r="D718">
        <v>21</v>
      </c>
      <c r="E718">
        <v>1</v>
      </c>
      <c r="F718" s="1">
        <f>VLOOKUP(A718,Weather!$A$1:$E$366, 5)</f>
        <v>0.43396226415094308</v>
      </c>
      <c r="G718" s="1">
        <f>VLOOKUP(D718, Winter!$A$1:$E$25, 2)</f>
        <v>340.23972602739599</v>
      </c>
      <c r="H718" s="1">
        <f>VLOOKUP(D718, Winter!$A$1:$E$25, 3)</f>
        <v>286.390591795636</v>
      </c>
      <c r="I718" s="1">
        <f>VLOOKUP(D718, Winter!$A$1:$E$25, 5)</f>
        <v>289.71962616822401</v>
      </c>
      <c r="J718" s="1">
        <f t="shared" si="67"/>
        <v>309.75908400941864</v>
      </c>
      <c r="K718" s="47">
        <f t="shared" si="68"/>
        <v>5.794980338043116</v>
      </c>
      <c r="L718" s="48">
        <f>Solar!K735/1000*Variables!$B$3</f>
        <v>0</v>
      </c>
      <c r="M718" s="1">
        <f>IF(E718=1, VLOOKUP(D718, Sheet1!$E$2:$G$26, 2), Sheet1!$G$3)</f>
        <v>0.20441999999999999</v>
      </c>
      <c r="N718" s="1">
        <f>'Electricity Rates'!$J$3</f>
        <v>0.19270000000000001</v>
      </c>
      <c r="O718" s="145">
        <f>L718-K718</f>
        <v>-5.794980338043116</v>
      </c>
      <c r="P718">
        <f t="shared" si="69"/>
        <v>1.1166927111409084</v>
      </c>
      <c r="Q718">
        <f>IF(O718&gt;0, IF(Q717+O718*Variables!$B$5&lt;Variables!$B$4, Q717+O718*Variables!$B$5, Variables!$B$4), IF(Q717&gt;-O718, Q717+O718/Variables!$B$5, 0))</f>
        <v>0</v>
      </c>
      <c r="R718">
        <f>IF(O718&gt;0, 0, IF(Q717&gt;-O718, 0, -O718 - Q717*Variables!$B$5))</f>
        <v>5.794980338043116</v>
      </c>
      <c r="S718">
        <f t="shared" si="70"/>
        <v>1.1846098807027736</v>
      </c>
      <c r="T718">
        <f t="shared" si="71"/>
        <v>0</v>
      </c>
    </row>
    <row r="719" spans="1:20" x14ac:dyDescent="0.3">
      <c r="A719" s="3">
        <f t="shared" si="66"/>
        <v>43130</v>
      </c>
      <c r="B719">
        <v>1</v>
      </c>
      <c r="C719">
        <v>30</v>
      </c>
      <c r="D719">
        <v>22</v>
      </c>
      <c r="E719">
        <v>1</v>
      </c>
      <c r="F719" s="1">
        <f>VLOOKUP(A719,Weather!$A$1:$E$366, 5)</f>
        <v>0.43396226415094308</v>
      </c>
      <c r="G719" s="1">
        <f>VLOOKUP(D719, Winter!$A$1:$E$25, 2)</f>
        <v>300</v>
      </c>
      <c r="H719" s="1">
        <f>VLOOKUP(D719, Winter!$A$1:$E$25, 3)</f>
        <v>271.915575384683</v>
      </c>
      <c r="I719" s="1">
        <f>VLOOKUP(D719, Winter!$A$1:$E$25, 5)</f>
        <v>285.04672897196201</v>
      </c>
      <c r="J719" s="1">
        <f t="shared" si="67"/>
        <v>284.10315587812244</v>
      </c>
      <c r="K719" s="47">
        <f t="shared" si="68"/>
        <v>5.3150086221189161</v>
      </c>
      <c r="L719" s="48">
        <f>Solar!K736/1000*Variables!$B$3</f>
        <v>0</v>
      </c>
      <c r="M719" s="1">
        <f>IF(E719=1, VLOOKUP(D719, Sheet1!$E$2:$G$26, 2), Sheet1!$G$3)</f>
        <v>0.18618000000000001</v>
      </c>
      <c r="N719" s="1">
        <f>'Electricity Rates'!$J$3</f>
        <v>0.19270000000000001</v>
      </c>
      <c r="O719" s="145">
        <f>L719-K719</f>
        <v>-5.3150086221189161</v>
      </c>
      <c r="P719">
        <f t="shared" si="69"/>
        <v>1.0242021614823151</v>
      </c>
      <c r="Q719">
        <f>IF(O719&gt;0, IF(Q718+O719*Variables!$B$5&lt;Variables!$B$4, Q718+O719*Variables!$B$5, Variables!$B$4), IF(Q718&gt;-O719, Q718+O719/Variables!$B$5, 0))</f>
        <v>0</v>
      </c>
      <c r="R719">
        <f>IF(O719&gt;0, 0, IF(Q718&gt;-O719, 0, -O719 - Q718*Variables!$B$5))</f>
        <v>5.3150086221189161</v>
      </c>
      <c r="S719">
        <f t="shared" si="70"/>
        <v>0.98954830526609983</v>
      </c>
      <c r="T719">
        <f t="shared" si="71"/>
        <v>0</v>
      </c>
    </row>
    <row r="720" spans="1:20" x14ac:dyDescent="0.3">
      <c r="A720" s="3">
        <f t="shared" si="66"/>
        <v>43130</v>
      </c>
      <c r="B720">
        <v>1</v>
      </c>
      <c r="C720">
        <v>30</v>
      </c>
      <c r="D720">
        <v>23</v>
      </c>
      <c r="E720">
        <v>1</v>
      </c>
      <c r="F720" s="1">
        <f>VLOOKUP(A720,Weather!$A$1:$E$366, 5)</f>
        <v>0.43396226415094308</v>
      </c>
      <c r="G720" s="1">
        <f>VLOOKUP(D720, Winter!$A$1:$E$25, 2)</f>
        <v>290.90909090909099</v>
      </c>
      <c r="H720" s="1">
        <f>VLOOKUP(D720, Winter!$A$1:$E$25, 3)</f>
        <v>266.95334839061297</v>
      </c>
      <c r="I720" s="1">
        <f>VLOOKUP(D720, Winter!$A$1:$E$25, 5)</f>
        <v>285.04672897196201</v>
      </c>
      <c r="J720" s="1">
        <f t="shared" si="67"/>
        <v>277.34923665334873</v>
      </c>
      <c r="K720" s="47">
        <f t="shared" si="68"/>
        <v>5.1886561400360822</v>
      </c>
      <c r="L720" s="48">
        <f>Solar!K737/1000*Variables!$B$3</f>
        <v>0</v>
      </c>
      <c r="M720" s="1">
        <f>IF(E720=1, VLOOKUP(D720, Sheet1!$E$2:$G$26, 2), Sheet1!$G$3)</f>
        <v>0.18618000000000001</v>
      </c>
      <c r="N720" s="1">
        <f>'Electricity Rates'!$J$3</f>
        <v>0.19270000000000001</v>
      </c>
      <c r="O720" s="145">
        <f>L720-K720</f>
        <v>-5.1886561400360822</v>
      </c>
      <c r="P720">
        <f t="shared" si="69"/>
        <v>0.99985403818495311</v>
      </c>
      <c r="Q720">
        <f>IF(O720&gt;0, IF(Q719+O720*Variables!$B$5&lt;Variables!$B$4, Q719+O720*Variables!$B$5, Variables!$B$4), IF(Q719&gt;-O720, Q719+O720/Variables!$B$5, 0))</f>
        <v>0</v>
      </c>
      <c r="R720">
        <f>IF(O720&gt;0, 0, IF(Q719&gt;-O720, 0, -O720 - Q719*Variables!$B$5))</f>
        <v>5.1886561400360822</v>
      </c>
      <c r="S720">
        <f t="shared" si="70"/>
        <v>0.96602400015191781</v>
      </c>
      <c r="T720">
        <f t="shared" si="71"/>
        <v>0</v>
      </c>
    </row>
    <row r="721" spans="1:20" x14ac:dyDescent="0.3">
      <c r="A721" s="3">
        <f t="shared" si="66"/>
        <v>43130</v>
      </c>
      <c r="B721">
        <v>1</v>
      </c>
      <c r="C721">
        <v>30</v>
      </c>
      <c r="D721">
        <v>24</v>
      </c>
      <c r="E721">
        <v>1</v>
      </c>
      <c r="F721" s="1">
        <f>VLOOKUP(A721,Weather!$A$1:$E$366, 5)</f>
        <v>0.43396226415094308</v>
      </c>
      <c r="G721" s="1">
        <f>VLOOKUP(D721, Winter!$A$1:$E$25, 2)</f>
        <v>272.72727272727298</v>
      </c>
      <c r="H721" s="1">
        <f>VLOOKUP(D721, Winter!$A$1:$E$25, 3)</f>
        <v>266.74195307023803</v>
      </c>
      <c r="I721" s="1">
        <f>VLOOKUP(D721, Winter!$A$1:$E$25, 5)</f>
        <v>285.04672897196201</v>
      </c>
      <c r="J721" s="1">
        <f t="shared" si="67"/>
        <v>269.33935594027207</v>
      </c>
      <c r="K721" s="47">
        <f t="shared" si="68"/>
        <v>5.0388071004484702</v>
      </c>
      <c r="L721" s="48">
        <f>Solar!K738/1000*Variables!$B$3</f>
        <v>0</v>
      </c>
      <c r="M721" s="1">
        <f>IF(E721=1, VLOOKUP(D721, Sheet1!$E$2:$G$26, 2), Sheet1!$G$3)</f>
        <v>0.18618000000000001</v>
      </c>
      <c r="N721" s="1">
        <f>'Electricity Rates'!$J$3</f>
        <v>0.19270000000000001</v>
      </c>
      <c r="O721" s="145">
        <f>L721-K721</f>
        <v>-5.0388071004484702</v>
      </c>
      <c r="P721">
        <f t="shared" si="69"/>
        <v>0.97097812825642027</v>
      </c>
      <c r="Q721">
        <f>IF(O721&gt;0, IF(Q720+O721*Variables!$B$5&lt;Variables!$B$4, Q720+O721*Variables!$B$5, Variables!$B$4), IF(Q720&gt;-O721, Q720+O721/Variables!$B$5, 0))</f>
        <v>0</v>
      </c>
      <c r="R721">
        <f>IF(O721&gt;0, 0, IF(Q720&gt;-O721, 0, -O721 - Q720*Variables!$B$5))</f>
        <v>5.0388071004484702</v>
      </c>
      <c r="S721">
        <f t="shared" si="70"/>
        <v>0.93812510596149623</v>
      </c>
      <c r="T721">
        <f t="shared" si="71"/>
        <v>0</v>
      </c>
    </row>
    <row r="722" spans="1:20" x14ac:dyDescent="0.3">
      <c r="A722" s="3">
        <f t="shared" si="66"/>
        <v>43131</v>
      </c>
      <c r="B722">
        <v>1</v>
      </c>
      <c r="C722">
        <v>31</v>
      </c>
      <c r="D722">
        <v>1</v>
      </c>
      <c r="E722">
        <v>1</v>
      </c>
      <c r="F722" s="1">
        <f>VLOOKUP(A722,Weather!$A$1:$E$366, 5)</f>
        <v>0.4716981132075474</v>
      </c>
      <c r="G722" s="1">
        <f>VLOOKUP(D722, Winter!$A$1:$E$25, 2)</f>
        <v>281.81818181818198</v>
      </c>
      <c r="H722" s="1">
        <f>VLOOKUP(D722, Winter!$A$1:$E$25, 3)</f>
        <v>257.04002047196798</v>
      </c>
      <c r="I722" s="1">
        <f>VLOOKUP(D722, Winter!$A$1:$E$25, 5)</f>
        <v>266.355140186916</v>
      </c>
      <c r="J722" s="1">
        <f t="shared" si="67"/>
        <v>268.72783242772931</v>
      </c>
      <c r="K722" s="47">
        <f t="shared" si="68"/>
        <v>5.0273667039778749</v>
      </c>
      <c r="L722" s="48">
        <f>Solar!K739/1000*Variables!$B$3</f>
        <v>0</v>
      </c>
      <c r="M722" s="1">
        <f>IF(E722=1, VLOOKUP(D722, Sheet1!$E$2:$G$26, 2), Sheet1!$G$3)</f>
        <v>0.18618000000000001</v>
      </c>
      <c r="N722" s="1">
        <f>'Electricity Rates'!$J$3</f>
        <v>0.19270000000000001</v>
      </c>
      <c r="O722" s="145">
        <f>L722-K722</f>
        <v>-5.0273667039778749</v>
      </c>
      <c r="P722">
        <f t="shared" si="69"/>
        <v>0.96877356385653657</v>
      </c>
      <c r="Q722">
        <f>IF(O722&gt;0, IF(Q721+O722*Variables!$B$5&lt;Variables!$B$4, Q721+O722*Variables!$B$5, Variables!$B$4), IF(Q721&gt;-O722, Q721+O722/Variables!$B$5, 0))</f>
        <v>0</v>
      </c>
      <c r="R722">
        <f>IF(O722&gt;0, 0, IF(Q721&gt;-O722, 0, -O722 - Q721*Variables!$B$5))</f>
        <v>5.0273667039778749</v>
      </c>
      <c r="S722">
        <f t="shared" si="70"/>
        <v>0.93599513294660086</v>
      </c>
      <c r="T722">
        <f t="shared" si="71"/>
        <v>0</v>
      </c>
    </row>
    <row r="723" spans="1:20" x14ac:dyDescent="0.3">
      <c r="A723" s="3">
        <f t="shared" si="66"/>
        <v>43131</v>
      </c>
      <c r="B723">
        <v>1</v>
      </c>
      <c r="C723">
        <v>31</v>
      </c>
      <c r="D723">
        <v>2</v>
      </c>
      <c r="E723">
        <v>1</v>
      </c>
      <c r="F723" s="1">
        <f>VLOOKUP(A723,Weather!$A$1:$E$366, 5)</f>
        <v>0.4716981132075474</v>
      </c>
      <c r="G723" s="1">
        <f>VLOOKUP(D723, Winter!$A$1:$E$25, 2)</f>
        <v>282.10356994603501</v>
      </c>
      <c r="H723" s="1">
        <f>VLOOKUP(D723, Winter!$A$1:$E$25, 3)</f>
        <v>280.66066600651902</v>
      </c>
      <c r="I723" s="1">
        <f>VLOOKUP(D723, Winter!$A$1:$E$25, 5)</f>
        <v>285.04672897196201</v>
      </c>
      <c r="J723" s="1">
        <f t="shared" si="67"/>
        <v>281.34128107232846</v>
      </c>
      <c r="K723" s="47">
        <f t="shared" si="68"/>
        <v>5.263339402322198</v>
      </c>
      <c r="L723" s="48">
        <f>Solar!K740/1000*Variables!$B$3</f>
        <v>0</v>
      </c>
      <c r="M723" s="1">
        <f>IF(E723=1, VLOOKUP(D723, Sheet1!$E$2:$G$26, 2), Sheet1!$G$3)</f>
        <v>0.18618000000000001</v>
      </c>
      <c r="N723" s="1">
        <f>'Electricity Rates'!$J$3</f>
        <v>0.19270000000000001</v>
      </c>
      <c r="O723" s="145">
        <f>L723-K723</f>
        <v>-5.263339402322198</v>
      </c>
      <c r="P723">
        <f t="shared" si="69"/>
        <v>1.0142455028274877</v>
      </c>
      <c r="Q723">
        <f>IF(O723&gt;0, IF(Q722+O723*Variables!$B$5&lt;Variables!$B$4, Q722+O723*Variables!$B$5, Variables!$B$4), IF(Q722&gt;-O723, Q722+O723/Variables!$B$5, 0))</f>
        <v>0</v>
      </c>
      <c r="R723">
        <f>IF(O723&gt;0, 0, IF(Q722&gt;-O723, 0, -O723 - Q722*Variables!$B$5))</f>
        <v>5.263339402322198</v>
      </c>
      <c r="S723">
        <f t="shared" si="70"/>
        <v>0.97992852992434687</v>
      </c>
      <c r="T723">
        <f t="shared" si="71"/>
        <v>0</v>
      </c>
    </row>
    <row r="724" spans="1:20" x14ac:dyDescent="0.3">
      <c r="A724" s="3">
        <f t="shared" si="66"/>
        <v>43131</v>
      </c>
      <c r="B724">
        <v>1</v>
      </c>
      <c r="C724">
        <v>31</v>
      </c>
      <c r="D724">
        <v>3</v>
      </c>
      <c r="E724">
        <v>1</v>
      </c>
      <c r="F724" s="1">
        <f>VLOOKUP(A724,Weather!$A$1:$E$366, 5)</f>
        <v>0.4716981132075474</v>
      </c>
      <c r="G724" s="1">
        <f>VLOOKUP(D724, Winter!$A$1:$E$25, 2)</f>
        <v>282.300747198007</v>
      </c>
      <c r="H724" s="1">
        <f>VLOOKUP(D724, Winter!$A$1:$E$25, 3)</f>
        <v>272.72727272727298</v>
      </c>
      <c r="I724" s="1">
        <f>VLOOKUP(D724, Winter!$A$1:$E$25, 5)</f>
        <v>271.02803738317698</v>
      </c>
      <c r="J724" s="1">
        <f t="shared" si="67"/>
        <v>277.24306257195883</v>
      </c>
      <c r="K724" s="47">
        <f t="shared" si="68"/>
        <v>5.1866698327869125</v>
      </c>
      <c r="L724" s="48">
        <f>Solar!K741/1000*Variables!$B$3</f>
        <v>0</v>
      </c>
      <c r="M724" s="1">
        <f>IF(E724=1, VLOOKUP(D724, Sheet1!$E$2:$G$26, 2), Sheet1!$G$3)</f>
        <v>0.18618000000000001</v>
      </c>
      <c r="N724" s="1">
        <f>'Electricity Rates'!$J$3</f>
        <v>0.19270000000000001</v>
      </c>
      <c r="O724" s="145">
        <f>L724-K724</f>
        <v>-5.1866698327869125</v>
      </c>
      <c r="P724">
        <f t="shared" si="69"/>
        <v>0.99947127677803804</v>
      </c>
      <c r="Q724">
        <f>IF(O724&gt;0, IF(Q723+O724*Variables!$B$5&lt;Variables!$B$4, Q723+O724*Variables!$B$5, Variables!$B$4), IF(Q723&gt;-O724, Q723+O724/Variables!$B$5, 0))</f>
        <v>0</v>
      </c>
      <c r="R724">
        <f>IF(O724&gt;0, 0, IF(Q723&gt;-O724, 0, -O724 - Q723*Variables!$B$5))</f>
        <v>5.1866698327869125</v>
      </c>
      <c r="S724">
        <f t="shared" si="70"/>
        <v>0.96565418946826742</v>
      </c>
      <c r="T724">
        <f t="shared" si="71"/>
        <v>0</v>
      </c>
    </row>
    <row r="725" spans="1:20" x14ac:dyDescent="0.3">
      <c r="A725" s="3">
        <f t="shared" si="66"/>
        <v>43131</v>
      </c>
      <c r="B725">
        <v>1</v>
      </c>
      <c r="C725">
        <v>31</v>
      </c>
      <c r="D725">
        <v>4</v>
      </c>
      <c r="E725">
        <v>1</v>
      </c>
      <c r="F725" s="1">
        <f>VLOOKUP(A725,Weather!$A$1:$E$366, 5)</f>
        <v>0.4716981132075474</v>
      </c>
      <c r="G725" s="1">
        <f>VLOOKUP(D725, Winter!$A$1:$E$25, 2)</f>
        <v>308.82074789439099</v>
      </c>
      <c r="H725" s="1">
        <f>VLOOKUP(D725, Winter!$A$1:$E$25, 3)</f>
        <v>281.81818181818198</v>
      </c>
      <c r="I725" s="1">
        <f>VLOOKUP(D725, Winter!$A$1:$E$25, 5)</f>
        <v>285.04672897196201</v>
      </c>
      <c r="J725" s="1">
        <f t="shared" si="67"/>
        <v>294.55524128809191</v>
      </c>
      <c r="K725" s="47">
        <f t="shared" si="68"/>
        <v>5.5105464854749391</v>
      </c>
      <c r="L725" s="48">
        <f>Solar!K742/1000*Variables!$B$3</f>
        <v>0</v>
      </c>
      <c r="M725" s="1">
        <f>IF(E725=1, VLOOKUP(D725, Sheet1!$E$2:$G$26, 2), Sheet1!$G$3)</f>
        <v>0.18618000000000001</v>
      </c>
      <c r="N725" s="1">
        <f>'Electricity Rates'!$J$3</f>
        <v>0.19270000000000001</v>
      </c>
      <c r="O725" s="145">
        <f>L725-K725</f>
        <v>-5.5105464854749391</v>
      </c>
      <c r="P725">
        <f t="shared" si="69"/>
        <v>1.0618823077510209</v>
      </c>
      <c r="Q725">
        <f>IF(O725&gt;0, IF(Q724+O725*Variables!$B$5&lt;Variables!$B$4, Q724+O725*Variables!$B$5, Variables!$B$4), IF(Q724&gt;-O725, Q724+O725/Variables!$B$5, 0))</f>
        <v>0</v>
      </c>
      <c r="R725">
        <f>IF(O725&gt;0, 0, IF(Q724&gt;-O725, 0, -O725 - Q724*Variables!$B$5))</f>
        <v>5.5105464854749391</v>
      </c>
      <c r="S725">
        <f t="shared" si="70"/>
        <v>1.0259535446657242</v>
      </c>
      <c r="T725">
        <f t="shared" si="71"/>
        <v>0</v>
      </c>
    </row>
    <row r="726" spans="1:20" x14ac:dyDescent="0.3">
      <c r="A726" s="3">
        <f t="shared" si="66"/>
        <v>43131</v>
      </c>
      <c r="B726">
        <v>1</v>
      </c>
      <c r="C726">
        <v>31</v>
      </c>
      <c r="D726">
        <v>5</v>
      </c>
      <c r="E726">
        <v>1</v>
      </c>
      <c r="F726" s="1">
        <f>VLOOKUP(A726,Weather!$A$1:$E$366, 5)</f>
        <v>0.4716981132075474</v>
      </c>
      <c r="G726" s="1">
        <f>VLOOKUP(D726, Winter!$A$1:$E$25, 2)</f>
        <v>308.63160471300301</v>
      </c>
      <c r="H726" s="1">
        <f>VLOOKUP(D726, Winter!$A$1:$E$25, 3)</f>
        <v>300</v>
      </c>
      <c r="I726" s="1">
        <f>VLOOKUP(D726, Winter!$A$1:$E$25, 5)</f>
        <v>303.73831775700899</v>
      </c>
      <c r="J726" s="1">
        <f t="shared" si="67"/>
        <v>304.07151165707688</v>
      </c>
      <c r="K726" s="47">
        <f t="shared" si="68"/>
        <v>5.6885770987049726</v>
      </c>
      <c r="L726" s="48">
        <f>Solar!K743/1000*Variables!$B$3</f>
        <v>0</v>
      </c>
      <c r="M726" s="1">
        <f>IF(E726=1, VLOOKUP(D726, Sheet1!$E$2:$G$26, 2), Sheet1!$G$3)</f>
        <v>0.18618000000000001</v>
      </c>
      <c r="N726" s="1">
        <f>'Electricity Rates'!$J$3</f>
        <v>0.19270000000000001</v>
      </c>
      <c r="O726" s="145">
        <f>L726-K726</f>
        <v>-5.6885770987049726</v>
      </c>
      <c r="P726">
        <f t="shared" si="69"/>
        <v>1.0961888069204482</v>
      </c>
      <c r="Q726">
        <f>IF(O726&gt;0, IF(Q725+O726*Variables!$B$5&lt;Variables!$B$4, Q725+O726*Variables!$B$5, Variables!$B$4), IF(Q725&gt;-O726, Q725+O726/Variables!$B$5, 0))</f>
        <v>0</v>
      </c>
      <c r="R726">
        <f>IF(O726&gt;0, 0, IF(Q725&gt;-O726, 0, -O726 - Q725*Variables!$B$5))</f>
        <v>5.6885770987049726</v>
      </c>
      <c r="S726">
        <f t="shared" si="70"/>
        <v>1.0590992842368918</v>
      </c>
      <c r="T726">
        <f t="shared" si="71"/>
        <v>0</v>
      </c>
    </row>
    <row r="727" spans="1:20" x14ac:dyDescent="0.3">
      <c r="A727" s="3">
        <f t="shared" si="66"/>
        <v>43131</v>
      </c>
      <c r="B727">
        <v>1</v>
      </c>
      <c r="C727">
        <v>31</v>
      </c>
      <c r="D727">
        <v>6</v>
      </c>
      <c r="E727">
        <v>1</v>
      </c>
      <c r="F727" s="1">
        <f>VLOOKUP(A727,Weather!$A$1:$E$366, 5)</f>
        <v>0.4716981132075474</v>
      </c>
      <c r="G727" s="1">
        <f>VLOOKUP(D727, Winter!$A$1:$E$25, 2)</f>
        <v>331.81818181818198</v>
      </c>
      <c r="H727" s="1">
        <f>VLOOKUP(D727, Winter!$A$1:$E$25, 3)</f>
        <v>317.955250948497</v>
      </c>
      <c r="I727" s="1">
        <f>VLOOKUP(D727, Winter!$A$1:$E$25, 5)</f>
        <v>322.42990654205602</v>
      </c>
      <c r="J727" s="1">
        <f t="shared" si="67"/>
        <v>324.49436928325406</v>
      </c>
      <c r="K727" s="47">
        <f t="shared" si="68"/>
        <v>6.070648406698484</v>
      </c>
      <c r="L727" s="48">
        <f>Solar!K744/1000*Variables!$B$3</f>
        <v>0</v>
      </c>
      <c r="M727" s="1">
        <f>IF(E727=1, VLOOKUP(D727, Sheet1!$E$2:$G$26, 2), Sheet1!$G$3)</f>
        <v>0.18618000000000001</v>
      </c>
      <c r="N727" s="1">
        <f>'Electricity Rates'!$J$3</f>
        <v>0.19270000000000001</v>
      </c>
      <c r="O727" s="145">
        <f>L727-K727</f>
        <v>-6.070648406698484</v>
      </c>
      <c r="P727">
        <f t="shared" si="69"/>
        <v>1.1698139479707979</v>
      </c>
      <c r="Q727">
        <f>IF(O727&gt;0, IF(Q726+O727*Variables!$B$5&lt;Variables!$B$4, Q726+O727*Variables!$B$5, Variables!$B$4), IF(Q726&gt;-O727, Q726+O727/Variables!$B$5, 0))</f>
        <v>0</v>
      </c>
      <c r="R727">
        <f>IF(O727&gt;0, 0, IF(Q726&gt;-O727, 0, -O727 - Q726*Variables!$B$5))</f>
        <v>6.070648406698484</v>
      </c>
      <c r="S727">
        <f t="shared" si="70"/>
        <v>1.1302333203591239</v>
      </c>
      <c r="T727">
        <f t="shared" si="71"/>
        <v>0</v>
      </c>
    </row>
    <row r="728" spans="1:20" x14ac:dyDescent="0.3">
      <c r="A728" s="3">
        <f t="shared" si="66"/>
        <v>43131</v>
      </c>
      <c r="B728">
        <v>1</v>
      </c>
      <c r="C728">
        <v>31</v>
      </c>
      <c r="D728">
        <v>7</v>
      </c>
      <c r="E728">
        <v>1</v>
      </c>
      <c r="F728" s="1">
        <f>VLOOKUP(A728,Weather!$A$1:$E$366, 5)</f>
        <v>0.4716981132075474</v>
      </c>
      <c r="G728" s="1">
        <f>VLOOKUP(D728, Winter!$A$1:$E$25, 2)</f>
        <v>445.45454545454498</v>
      </c>
      <c r="H728" s="1">
        <f>VLOOKUP(D728, Winter!$A$1:$E$25, 3)</f>
        <v>393.94630558862502</v>
      </c>
      <c r="I728" s="1">
        <f>VLOOKUP(D728, Winter!$A$1:$E$25, 5)</f>
        <v>313.08411214953298</v>
      </c>
      <c r="J728" s="1">
        <f t="shared" si="67"/>
        <v>418.24264514802127</v>
      </c>
      <c r="K728" s="47">
        <f t="shared" si="68"/>
        <v>7.8244933894827469</v>
      </c>
      <c r="L728" s="48">
        <f>Solar!K745/1000*Variables!$B$3</f>
        <v>0</v>
      </c>
      <c r="M728" s="1">
        <f>IF(E728=1, VLOOKUP(D728, Sheet1!$E$2:$G$26, 2), Sheet1!$G$3)</f>
        <v>0.18618000000000001</v>
      </c>
      <c r="N728" s="1">
        <f>'Electricity Rates'!$J$3</f>
        <v>0.19270000000000001</v>
      </c>
      <c r="O728" s="145">
        <f>L728-K728</f>
        <v>-7.8244933894827469</v>
      </c>
      <c r="P728">
        <f t="shared" si="69"/>
        <v>1.5077798761533254</v>
      </c>
      <c r="Q728">
        <f>IF(O728&gt;0, IF(Q727+O728*Variables!$B$5&lt;Variables!$B$4, Q727+O728*Variables!$B$5, Variables!$B$4), IF(Q727&gt;-O728, Q727+O728/Variables!$B$5, 0))</f>
        <v>0</v>
      </c>
      <c r="R728">
        <f>IF(O728&gt;0, 0, IF(Q727&gt;-O728, 0, -O728 - Q727*Variables!$B$5))</f>
        <v>7.8244933894827469</v>
      </c>
      <c r="S728">
        <f t="shared" si="70"/>
        <v>1.4567641792538979</v>
      </c>
      <c r="T728">
        <f t="shared" si="71"/>
        <v>0</v>
      </c>
    </row>
    <row r="729" spans="1:20" x14ac:dyDescent="0.3">
      <c r="A729" s="3">
        <f t="shared" si="66"/>
        <v>43131</v>
      </c>
      <c r="B729">
        <v>1</v>
      </c>
      <c r="C729">
        <v>31</v>
      </c>
      <c r="D729">
        <v>8</v>
      </c>
      <c r="E729">
        <v>1</v>
      </c>
      <c r="F729" s="1">
        <f>VLOOKUP(A729,Weather!$A$1:$E$366, 5)</f>
        <v>0.4716981132075474</v>
      </c>
      <c r="G729" s="1">
        <f>VLOOKUP(D729, Winter!$A$1:$E$25, 2)</f>
        <v>654.54545454545405</v>
      </c>
      <c r="H729" s="1">
        <f>VLOOKUP(D729, Winter!$A$1:$E$25, 3)</f>
        <v>498.50910668787998</v>
      </c>
      <c r="I729" s="1">
        <f>VLOOKUP(D729, Winter!$A$1:$E$25, 5)</f>
        <v>294.39252336448601</v>
      </c>
      <c r="J729" s="1">
        <f t="shared" si="67"/>
        <v>572.11115756409424</v>
      </c>
      <c r="K729" s="47">
        <f t="shared" si="68"/>
        <v>10.703069192825366</v>
      </c>
      <c r="L729" s="48">
        <f>Solar!K746/1000*Variables!$B$3</f>
        <v>0.15225</v>
      </c>
      <c r="M729" s="1">
        <f>IF(E729=1, VLOOKUP(D729, Sheet1!$E$2:$G$26, 2), Sheet1!$G$3)</f>
        <v>0.18618000000000001</v>
      </c>
      <c r="N729" s="1">
        <f>'Electricity Rates'!$J$3</f>
        <v>0.19270000000000001</v>
      </c>
      <c r="O729" s="145">
        <f>L729-K729</f>
        <v>-10.550819192825365</v>
      </c>
      <c r="P729">
        <f t="shared" si="69"/>
        <v>2.0624814334574482</v>
      </c>
      <c r="Q729">
        <f>IF(O729&gt;0, IF(Q728+O729*Variables!$B$5&lt;Variables!$B$4, Q728+O729*Variables!$B$5, Variables!$B$4), IF(Q728&gt;-O729, Q728+O729/Variables!$B$5, 0))</f>
        <v>0</v>
      </c>
      <c r="R729">
        <f>IF(O729&gt;0, 0, IF(Q728&gt;-O729, 0, -O729 - Q728*Variables!$B$5))</f>
        <v>10.550819192825365</v>
      </c>
      <c r="S729">
        <f t="shared" si="70"/>
        <v>1.9643515173202266</v>
      </c>
      <c r="T729">
        <f t="shared" si="71"/>
        <v>0</v>
      </c>
    </row>
    <row r="730" spans="1:20" x14ac:dyDescent="0.3">
      <c r="A730" s="3">
        <f t="shared" si="66"/>
        <v>43131</v>
      </c>
      <c r="B730">
        <v>1</v>
      </c>
      <c r="C730">
        <v>31</v>
      </c>
      <c r="D730">
        <v>9</v>
      </c>
      <c r="E730">
        <v>1</v>
      </c>
      <c r="F730" s="1">
        <f>VLOOKUP(A730,Weather!$A$1:$E$366, 5)</f>
        <v>0.4716981132075474</v>
      </c>
      <c r="G730" s="1">
        <f>VLOOKUP(D730, Winter!$A$1:$E$25, 2)</f>
        <v>801.59817351598099</v>
      </c>
      <c r="H730" s="1">
        <f>VLOOKUP(D730, Winter!$A$1:$E$25, 3)</f>
        <v>564.97068280688404</v>
      </c>
      <c r="I730" s="1">
        <f>VLOOKUP(D730, Winter!$A$1:$E$25, 5)</f>
        <v>313.08411214953298</v>
      </c>
      <c r="J730" s="1">
        <f t="shared" si="67"/>
        <v>676.58742370740151</v>
      </c>
      <c r="K730" s="47">
        <f t="shared" si="68"/>
        <v>12.657613673833115</v>
      </c>
      <c r="L730" s="48">
        <f>Solar!K747/1000*Variables!$B$3</f>
        <v>2.45425</v>
      </c>
      <c r="M730" s="1">
        <f>IF(E730=1, VLOOKUP(D730, Sheet1!$E$2:$G$26, 2), Sheet1!$G$3)</f>
        <v>0.20441999999999999</v>
      </c>
      <c r="N730" s="1">
        <f>'Electricity Rates'!$J$3</f>
        <v>0.19270000000000001</v>
      </c>
      <c r="O730" s="145">
        <f>L730-K730</f>
        <v>-10.203363673833115</v>
      </c>
      <c r="P730">
        <f t="shared" si="69"/>
        <v>2.4391221549476416</v>
      </c>
      <c r="Q730">
        <f>IF(O730&gt;0, IF(Q729+O730*Variables!$B$5&lt;Variables!$B$4, Q729+O730*Variables!$B$5, Variables!$B$4), IF(Q729&gt;-O730, Q729+O730/Variables!$B$5, 0))</f>
        <v>0</v>
      </c>
      <c r="R730">
        <f>IF(O730&gt;0, 0, IF(Q729&gt;-O730, 0, -O730 - Q729*Variables!$B$5))</f>
        <v>10.203363673833115</v>
      </c>
      <c r="S730">
        <f t="shared" si="70"/>
        <v>2.0857716022049653</v>
      </c>
      <c r="T730">
        <f t="shared" si="71"/>
        <v>0</v>
      </c>
    </row>
    <row r="731" spans="1:20" x14ac:dyDescent="0.3">
      <c r="A731" s="3">
        <f t="shared" si="66"/>
        <v>43131</v>
      </c>
      <c r="B731">
        <v>1</v>
      </c>
      <c r="C731">
        <v>31</v>
      </c>
      <c r="D731">
        <v>10</v>
      </c>
      <c r="E731">
        <v>1</v>
      </c>
      <c r="F731" s="1">
        <f>VLOOKUP(A731,Weather!$A$1:$E$366, 5)</f>
        <v>0.4716981132075474</v>
      </c>
      <c r="G731" s="1">
        <f>VLOOKUP(D731, Winter!$A$1:$E$25, 2)</f>
        <v>929.05770029057601</v>
      </c>
      <c r="H731" s="1">
        <f>VLOOKUP(D731, Winter!$A$1:$E$25, 3)</f>
        <v>583.82380756350199</v>
      </c>
      <c r="I731" s="1">
        <f>VLOOKUP(D731, Winter!$A$1:$E$25, 5)</f>
        <v>331.77570093457899</v>
      </c>
      <c r="J731" s="1">
        <f t="shared" si="67"/>
        <v>746.6699833781596</v>
      </c>
      <c r="K731" s="47">
        <f t="shared" si="68"/>
        <v>13.968719873125167</v>
      </c>
      <c r="L731" s="48">
        <f>Solar!K748/1000*Variables!$B$3</f>
        <v>3.6192999999999995</v>
      </c>
      <c r="M731" s="1">
        <f>IF(E731=1, VLOOKUP(D731, Sheet1!$E$2:$G$26, 2), Sheet1!$G$3)</f>
        <v>0.20441999999999999</v>
      </c>
      <c r="N731" s="1">
        <f>'Electricity Rates'!$J$3</f>
        <v>0.19270000000000001</v>
      </c>
      <c r="O731" s="145">
        <f>L731-K731</f>
        <v>-10.349419873125168</v>
      </c>
      <c r="P731">
        <f t="shared" si="69"/>
        <v>2.69177231955122</v>
      </c>
      <c r="Q731">
        <f>IF(O731&gt;0, IF(Q730+O731*Variables!$B$5&lt;Variables!$B$4, Q730+O731*Variables!$B$5, Variables!$B$4), IF(Q730&gt;-O731, Q730+O731/Variables!$B$5, 0))</f>
        <v>0</v>
      </c>
      <c r="R731">
        <f>IF(O731&gt;0, 0, IF(Q730&gt;-O731, 0, -O731 - Q730*Variables!$B$5))</f>
        <v>10.349419873125168</v>
      </c>
      <c r="S731">
        <f t="shared" si="70"/>
        <v>2.1156284104642467</v>
      </c>
      <c r="T731">
        <f t="shared" si="71"/>
        <v>0</v>
      </c>
    </row>
    <row r="732" spans="1:20" x14ac:dyDescent="0.3">
      <c r="A732" s="3">
        <f t="shared" si="66"/>
        <v>43131</v>
      </c>
      <c r="B732">
        <v>1</v>
      </c>
      <c r="C732">
        <v>31</v>
      </c>
      <c r="D732">
        <v>11</v>
      </c>
      <c r="E732">
        <v>1</v>
      </c>
      <c r="F732" s="1">
        <f>VLOOKUP(A732,Weather!$A$1:$E$366, 5)</f>
        <v>0.4716981132075474</v>
      </c>
      <c r="G732" s="1">
        <f>VLOOKUP(D732, Winter!$A$1:$E$25, 2)</f>
        <v>1001.98733914487</v>
      </c>
      <c r="H732" s="1">
        <f>VLOOKUP(D732, Winter!$A$1:$E$25, 3)</f>
        <v>602.66024321587895</v>
      </c>
      <c r="I732" s="1">
        <f>VLOOKUP(D732, Winter!$A$1:$E$25, 5)</f>
        <v>331.77570093457899</v>
      </c>
      <c r="J732" s="1">
        <f t="shared" si="67"/>
        <v>791.02208091823331</v>
      </c>
      <c r="K732" s="47">
        <f t="shared" si="68"/>
        <v>14.798459972653234</v>
      </c>
      <c r="L732" s="48">
        <f>Solar!K749/1000*Variables!$B$3</f>
        <v>8.7903000000000002</v>
      </c>
      <c r="M732" s="1">
        <f>IF(E732=1, VLOOKUP(D732, Sheet1!$E$2:$G$26, 2), Sheet1!$G$3)</f>
        <v>0.20441999999999999</v>
      </c>
      <c r="N732" s="1">
        <f>'Electricity Rates'!$J$3</f>
        <v>0.19270000000000001</v>
      </c>
      <c r="O732" s="145">
        <f>L732-K732</f>
        <v>-6.0081599726532335</v>
      </c>
      <c r="P732">
        <f t="shared" si="69"/>
        <v>2.8516632367302783</v>
      </c>
      <c r="Q732">
        <f>IF(O732&gt;0, IF(Q731+O732*Variables!$B$5&lt;Variables!$B$4, Q731+O732*Variables!$B$5, Variables!$B$4), IF(Q731&gt;-O732, Q731+O732/Variables!$B$5, 0))</f>
        <v>0</v>
      </c>
      <c r="R732">
        <f>IF(O732&gt;0, 0, IF(Q731&gt;-O732, 0, -O732 - Q731*Variables!$B$5))</f>
        <v>6.0081599726532335</v>
      </c>
      <c r="S732">
        <f t="shared" si="70"/>
        <v>1.228188061609774</v>
      </c>
      <c r="T732">
        <f t="shared" si="71"/>
        <v>0</v>
      </c>
    </row>
    <row r="733" spans="1:20" x14ac:dyDescent="0.3">
      <c r="A733" s="3">
        <f t="shared" si="66"/>
        <v>43131</v>
      </c>
      <c r="B733">
        <v>1</v>
      </c>
      <c r="C733">
        <v>31</v>
      </c>
      <c r="D733">
        <v>12</v>
      </c>
      <c r="E733">
        <v>1</v>
      </c>
      <c r="F733" s="1">
        <f>VLOOKUP(A733,Weather!$A$1:$E$366, 5)</f>
        <v>0.4716981132075474</v>
      </c>
      <c r="G733" s="1">
        <f>VLOOKUP(D733, Winter!$A$1:$E$25, 2)</f>
        <v>1020.36633457866</v>
      </c>
      <c r="H733" s="1">
        <f>VLOOKUP(D733, Winter!$A$1:$E$25, 3)</f>
        <v>602.46553699974402</v>
      </c>
      <c r="I733" s="1">
        <f>VLOOKUP(D733, Winter!$A$1:$E$25, 5)</f>
        <v>327.10280373831802</v>
      </c>
      <c r="J733" s="1">
        <f t="shared" si="67"/>
        <v>799.5885547256479</v>
      </c>
      <c r="K733" s="47">
        <f t="shared" si="68"/>
        <v>14.958721769136398</v>
      </c>
      <c r="L733" s="48">
        <f>Solar!K750/1000*Variables!$B$3</f>
        <v>4.7761499999999995</v>
      </c>
      <c r="M733" s="1">
        <f>IF(E733=1, VLOOKUP(D733, Sheet1!$E$2:$G$26, 2), Sheet1!$G$3)</f>
        <v>0.20441999999999999</v>
      </c>
      <c r="N733" s="1">
        <f>'Electricity Rates'!$J$3</f>
        <v>0.19270000000000001</v>
      </c>
      <c r="O733" s="145">
        <f>L733-K733</f>
        <v>-10.182571769136398</v>
      </c>
      <c r="P733">
        <f t="shared" si="69"/>
        <v>2.8825456849125839</v>
      </c>
      <c r="Q733">
        <f>IF(O733&gt;0, IF(Q732+O733*Variables!$B$5&lt;Variables!$B$4, Q732+O733*Variables!$B$5, Variables!$B$4), IF(Q732&gt;-O733, Q732+O733/Variables!$B$5, 0))</f>
        <v>0</v>
      </c>
      <c r="R733">
        <f>IF(O733&gt;0, 0, IF(Q732&gt;-O733, 0, -O733 - Q732*Variables!$B$5))</f>
        <v>10.182571769136398</v>
      </c>
      <c r="S733">
        <f t="shared" si="70"/>
        <v>2.0815213210468624</v>
      </c>
      <c r="T733">
        <f t="shared" si="71"/>
        <v>0</v>
      </c>
    </row>
    <row r="734" spans="1:20" x14ac:dyDescent="0.3">
      <c r="A734" s="3">
        <f t="shared" si="66"/>
        <v>43131</v>
      </c>
      <c r="B734">
        <v>1</v>
      </c>
      <c r="C734">
        <v>31</v>
      </c>
      <c r="D734">
        <v>13</v>
      </c>
      <c r="E734">
        <v>1</v>
      </c>
      <c r="F734" s="1">
        <f>VLOOKUP(A734,Weather!$A$1:$E$366, 5)</f>
        <v>0.4716981132075474</v>
      </c>
      <c r="G734" s="1">
        <f>VLOOKUP(D734, Winter!$A$1:$E$25, 2)</f>
        <v>1065.99730178497</v>
      </c>
      <c r="H734" s="1">
        <f>VLOOKUP(D734, Winter!$A$1:$E$25, 3)</f>
        <v>611.78362020049099</v>
      </c>
      <c r="I734" s="1">
        <f>VLOOKUP(D734, Winter!$A$1:$E$25, 5)</f>
        <v>322.42990654205602</v>
      </c>
      <c r="J734" s="1">
        <f t="shared" si="67"/>
        <v>826.03535679694346</v>
      </c>
      <c r="K734" s="47">
        <f t="shared" si="68"/>
        <v>15.453489173609404</v>
      </c>
      <c r="L734" s="48">
        <f>Solar!K751/1000*Variables!$B$3</f>
        <v>4.8930500000000006</v>
      </c>
      <c r="M734" s="1">
        <f>IF(E734=1, VLOOKUP(D734, Sheet1!$E$2:$G$26, 2), Sheet1!$G$3)</f>
        <v>0.20441999999999999</v>
      </c>
      <c r="N734" s="1">
        <f>'Electricity Rates'!$J$3</f>
        <v>0.19270000000000001</v>
      </c>
      <c r="O734" s="145">
        <f>L734-K734</f>
        <v>-10.560439173609403</v>
      </c>
      <c r="P734">
        <f t="shared" si="69"/>
        <v>2.9778873637545322</v>
      </c>
      <c r="Q734">
        <f>IF(O734&gt;0, IF(Q733+O734*Variables!$B$5&lt;Variables!$B$4, Q733+O734*Variables!$B$5, Variables!$B$4), IF(Q733&gt;-O734, Q733+O734/Variables!$B$5, 0))</f>
        <v>0</v>
      </c>
      <c r="R734">
        <f>IF(O734&gt;0, 0, IF(Q733&gt;-O734, 0, -O734 - Q733*Variables!$B$5))</f>
        <v>10.560439173609403</v>
      </c>
      <c r="S734">
        <f t="shared" si="70"/>
        <v>2.158764975869234</v>
      </c>
      <c r="T734">
        <f t="shared" si="71"/>
        <v>0</v>
      </c>
    </row>
    <row r="735" spans="1:20" x14ac:dyDescent="0.3">
      <c r="A735" s="3">
        <f t="shared" si="66"/>
        <v>43131</v>
      </c>
      <c r="B735">
        <v>1</v>
      </c>
      <c r="C735">
        <v>31</v>
      </c>
      <c r="D735">
        <v>14</v>
      </c>
      <c r="E735">
        <v>1</v>
      </c>
      <c r="F735" s="1">
        <f>VLOOKUP(A735,Weather!$A$1:$E$366, 5)</f>
        <v>0.4716981132075474</v>
      </c>
      <c r="G735" s="1">
        <f>VLOOKUP(D735, Winter!$A$1:$E$25, 2)</f>
        <v>1084.3762972187601</v>
      </c>
      <c r="H735" s="1">
        <f>VLOOKUP(D735, Winter!$A$1:$E$25, 3)</f>
        <v>611.59447701910301</v>
      </c>
      <c r="I735" s="1">
        <f>VLOOKUP(D735, Winter!$A$1:$E$25, 5)</f>
        <v>303.73831775700899</v>
      </c>
      <c r="J735" s="1">
        <f t="shared" si="67"/>
        <v>834.60476956611114</v>
      </c>
      <c r="K735" s="47">
        <f t="shared" si="68"/>
        <v>15.613805952259202</v>
      </c>
      <c r="L735" s="48">
        <f>Solar!K752/1000*Variables!$B$3</f>
        <v>8.5242500000000021</v>
      </c>
      <c r="M735" s="1">
        <f>IF(E735=1, VLOOKUP(D735, Sheet1!$E$2:$G$26, 2), Sheet1!$G$3)</f>
        <v>0.20441999999999999</v>
      </c>
      <c r="N735" s="1">
        <f>'Electricity Rates'!$J$3</f>
        <v>0.19270000000000001</v>
      </c>
      <c r="O735" s="145">
        <f>L735-K735</f>
        <v>-7.0895559522592002</v>
      </c>
      <c r="P735">
        <f t="shared" si="69"/>
        <v>3.0087804070003483</v>
      </c>
      <c r="Q735">
        <f>IF(O735&gt;0, IF(Q734+O735*Variables!$B$5&lt;Variables!$B$4, Q734+O735*Variables!$B$5, Variables!$B$4), IF(Q734&gt;-O735, Q734+O735/Variables!$B$5, 0))</f>
        <v>0</v>
      </c>
      <c r="R735">
        <f>IF(O735&gt;0, 0, IF(Q734&gt;-O735, 0, -O735 - Q734*Variables!$B$5))</f>
        <v>7.0895559522592002</v>
      </c>
      <c r="S735">
        <f t="shared" si="70"/>
        <v>1.4492470277608256</v>
      </c>
      <c r="T735">
        <f t="shared" si="71"/>
        <v>0</v>
      </c>
    </row>
    <row r="736" spans="1:20" x14ac:dyDescent="0.3">
      <c r="A736" s="3">
        <f t="shared" si="66"/>
        <v>43131</v>
      </c>
      <c r="B736">
        <v>1</v>
      </c>
      <c r="C736">
        <v>31</v>
      </c>
      <c r="D736">
        <v>15</v>
      </c>
      <c r="E736">
        <v>1</v>
      </c>
      <c r="F736" s="1">
        <f>VLOOKUP(A736,Weather!$A$1:$E$366, 5)</f>
        <v>0.4716981132075474</v>
      </c>
      <c r="G736" s="1">
        <f>VLOOKUP(D736, Winter!$A$1:$E$25, 2)</f>
        <v>1093.6540058115399</v>
      </c>
      <c r="H736" s="1">
        <f>VLOOKUP(D736, Winter!$A$1:$E$25, 3)</f>
        <v>601.87029228184497</v>
      </c>
      <c r="I736" s="1">
        <f>VLOOKUP(D736, Winter!$A$1:$E$25, 5)</f>
        <v>271.02803738317698</v>
      </c>
      <c r="J736" s="1">
        <f t="shared" si="67"/>
        <v>833.84374206000302</v>
      </c>
      <c r="K736" s="47">
        <f t="shared" si="68"/>
        <v>15.599568631508109</v>
      </c>
      <c r="L736" s="48">
        <f>Solar!K753/1000*Variables!$B$3</f>
        <v>7.9278499999999985</v>
      </c>
      <c r="M736" s="1">
        <f>IF(E736=1, VLOOKUP(D736, Sheet1!$E$2:$G$26, 2), Sheet1!$G$3)</f>
        <v>0.20441999999999999</v>
      </c>
      <c r="N736" s="1">
        <f>'Electricity Rates'!$J$3</f>
        <v>0.19270000000000001</v>
      </c>
      <c r="O736" s="145">
        <f>L736-K736</f>
        <v>-7.671718631508111</v>
      </c>
      <c r="P736">
        <f t="shared" si="69"/>
        <v>3.0060368752916129</v>
      </c>
      <c r="Q736">
        <f>IF(O736&gt;0, IF(Q735+O736*Variables!$B$5&lt;Variables!$B$4, Q735+O736*Variables!$B$5, Variables!$B$4), IF(Q735&gt;-O736, Q735+O736/Variables!$B$5, 0))</f>
        <v>0</v>
      </c>
      <c r="R736">
        <f>IF(O736&gt;0, 0, IF(Q735&gt;-O736, 0, -O736 - Q735*Variables!$B$5))</f>
        <v>7.671718631508111</v>
      </c>
      <c r="S736">
        <f t="shared" si="70"/>
        <v>1.568252722652888</v>
      </c>
      <c r="T736">
        <f t="shared" si="71"/>
        <v>0</v>
      </c>
    </row>
    <row r="737" spans="1:20" x14ac:dyDescent="0.3">
      <c r="A737" s="3">
        <f t="shared" si="66"/>
        <v>43131</v>
      </c>
      <c r="B737">
        <v>1</v>
      </c>
      <c r="C737">
        <v>31</v>
      </c>
      <c r="D737">
        <v>16</v>
      </c>
      <c r="E737">
        <v>1</v>
      </c>
      <c r="F737" s="1">
        <f>VLOOKUP(A737,Weather!$A$1:$E$366, 5)</f>
        <v>0.4716981132075474</v>
      </c>
      <c r="G737" s="1">
        <f>VLOOKUP(D737, Winter!$A$1:$E$25, 2)</f>
        <v>1039.2953507679499</v>
      </c>
      <c r="H737" s="1">
        <f>VLOOKUP(D737, Winter!$A$1:$E$25, 3)</f>
        <v>558.82352941176396</v>
      </c>
      <c r="I737" s="1">
        <f>VLOOKUP(D737, Winter!$A$1:$E$25, 5)</f>
        <v>252.336448598131</v>
      </c>
      <c r="J737" s="1">
        <f t="shared" si="67"/>
        <v>785.46118099487069</v>
      </c>
      <c r="K737" s="47">
        <f t="shared" si="68"/>
        <v>14.694426524140287</v>
      </c>
      <c r="L737" s="48">
        <f>Solar!K754/1000*Variables!$B$3</f>
        <v>4.3978000000000002</v>
      </c>
      <c r="M737" s="1">
        <f>IF(E737=1, VLOOKUP(D737, Sheet1!$E$2:$G$26, 2), Sheet1!$G$3)</f>
        <v>0.20441999999999999</v>
      </c>
      <c r="N737" s="1">
        <f>'Electricity Rates'!$J$3</f>
        <v>0.19270000000000001</v>
      </c>
      <c r="O737" s="145">
        <f>L737-K737</f>
        <v>-10.296626524140287</v>
      </c>
      <c r="P737">
        <f t="shared" si="69"/>
        <v>2.8316159912018333</v>
      </c>
      <c r="Q737">
        <f>IF(O737&gt;0, IF(Q736+O737*Variables!$B$5&lt;Variables!$B$4, Q736+O737*Variables!$B$5, Variables!$B$4), IF(Q736&gt;-O737, Q736+O737/Variables!$B$5, 0))</f>
        <v>0</v>
      </c>
      <c r="R737">
        <f>IF(O737&gt;0, 0, IF(Q736&gt;-O737, 0, -O737 - Q736*Variables!$B$5))</f>
        <v>10.296626524140287</v>
      </c>
      <c r="S737">
        <f t="shared" si="70"/>
        <v>2.1048363940647574</v>
      </c>
      <c r="T737">
        <f t="shared" si="71"/>
        <v>0</v>
      </c>
    </row>
    <row r="738" spans="1:20" x14ac:dyDescent="0.3">
      <c r="A738" s="3">
        <f t="shared" si="66"/>
        <v>43131</v>
      </c>
      <c r="B738">
        <v>1</v>
      </c>
      <c r="C738">
        <v>31</v>
      </c>
      <c r="D738">
        <v>17</v>
      </c>
      <c r="E738">
        <v>1</v>
      </c>
      <c r="F738" s="1">
        <f>VLOOKUP(A738,Weather!$A$1:$E$366, 5)</f>
        <v>0.4716981132075474</v>
      </c>
      <c r="G738" s="1">
        <f>VLOOKUP(D738, Winter!$A$1:$E$25, 2)</f>
        <v>889.47696139476898</v>
      </c>
      <c r="H738" s="1">
        <f>VLOOKUP(D738, Winter!$A$1:$E$25, 3)</f>
        <v>506.24728802056097</v>
      </c>
      <c r="I738" s="1">
        <f>VLOOKUP(D738, Winter!$A$1:$E$25, 5)</f>
        <v>228.971962616822</v>
      </c>
      <c r="J738" s="1">
        <f t="shared" si="67"/>
        <v>687.01600187631959</v>
      </c>
      <c r="K738" s="47">
        <f t="shared" si="68"/>
        <v>12.852711763162398</v>
      </c>
      <c r="L738" s="48">
        <f>Solar!K755/1000*Variables!$B$3</f>
        <v>2.5106000000000002</v>
      </c>
      <c r="M738" s="1">
        <f>IF(E738=1, VLOOKUP(D738, Sheet1!$E$2:$G$26, 2), Sheet1!$G$3)</f>
        <v>0.20441999999999999</v>
      </c>
      <c r="N738" s="1">
        <f>'Electricity Rates'!$J$3</f>
        <v>0.19270000000000001</v>
      </c>
      <c r="O738" s="145">
        <f>L738-K738</f>
        <v>-10.342111763162398</v>
      </c>
      <c r="P738">
        <f t="shared" si="69"/>
        <v>2.4767175567613942</v>
      </c>
      <c r="Q738">
        <f>IF(O738&gt;0, IF(Q737+O738*Variables!$B$5&lt;Variables!$B$4, Q737+O738*Variables!$B$5, Variables!$B$4), IF(Q737&gt;-O738, Q737+O738/Variables!$B$5, 0))</f>
        <v>0</v>
      </c>
      <c r="R738">
        <f>IF(O738&gt;0, 0, IF(Q737&gt;-O738, 0, -O738 - Q737*Variables!$B$5))</f>
        <v>10.342111763162398</v>
      </c>
      <c r="S738">
        <f t="shared" si="70"/>
        <v>2.1141344866256575</v>
      </c>
      <c r="T738">
        <f t="shared" si="71"/>
        <v>0</v>
      </c>
    </row>
    <row r="739" spans="1:20" x14ac:dyDescent="0.3">
      <c r="A739" s="3">
        <f t="shared" si="66"/>
        <v>43131</v>
      </c>
      <c r="B739">
        <v>1</v>
      </c>
      <c r="C739">
        <v>31</v>
      </c>
      <c r="D739">
        <v>18</v>
      </c>
      <c r="E739">
        <v>1</v>
      </c>
      <c r="F739" s="1">
        <f>VLOOKUP(A739,Weather!$A$1:$E$366, 5)</f>
        <v>0.4716981132075474</v>
      </c>
      <c r="G739" s="1">
        <f>VLOOKUP(D739, Winter!$A$1:$E$25, 2)</f>
        <v>689.67932752179297</v>
      </c>
      <c r="H739" s="1">
        <f>VLOOKUP(D739, Winter!$A$1:$E$25, 3)</f>
        <v>477.48083534529701</v>
      </c>
      <c r="I739" s="1">
        <f>VLOOKUP(D739, Winter!$A$1:$E$25, 5)</f>
        <v>257.009345794392</v>
      </c>
      <c r="J739" s="1">
        <f t="shared" si="67"/>
        <v>577.57446373043672</v>
      </c>
      <c r="K739" s="47">
        <f t="shared" si="68"/>
        <v>10.805276855002278</v>
      </c>
      <c r="L739" s="48">
        <f>Solar!K756/1000*Variables!$B$3</f>
        <v>0.22975000000000001</v>
      </c>
      <c r="M739" s="1">
        <f>IF(E739=1, VLOOKUP(D739, Sheet1!$E$2:$G$26, 2), Sheet1!$G$3)</f>
        <v>0.20441999999999999</v>
      </c>
      <c r="N739" s="1">
        <f>'Electricity Rates'!$J$3</f>
        <v>0.19270000000000001</v>
      </c>
      <c r="O739" s="145">
        <f>L739-K739</f>
        <v>-10.575526855002279</v>
      </c>
      <c r="P739">
        <f t="shared" si="69"/>
        <v>2.0821768499589393</v>
      </c>
      <c r="Q739">
        <f>IF(O739&gt;0, IF(Q738+O739*Variables!$B$5&lt;Variables!$B$4, Q738+O739*Variables!$B$5, Variables!$B$4), IF(Q738&gt;-O739, Q738+O739/Variables!$B$5, 0))</f>
        <v>0</v>
      </c>
      <c r="R739">
        <f>IF(O739&gt;0, 0, IF(Q738&gt;-O739, 0, -O739 - Q738*Variables!$B$5))</f>
        <v>10.575526855002279</v>
      </c>
      <c r="S739">
        <f t="shared" si="70"/>
        <v>2.1618491996995659</v>
      </c>
      <c r="T739">
        <f t="shared" si="71"/>
        <v>0</v>
      </c>
    </row>
    <row r="740" spans="1:20" x14ac:dyDescent="0.3">
      <c r="A740" s="3">
        <f t="shared" si="66"/>
        <v>43131</v>
      </c>
      <c r="B740">
        <v>1</v>
      </c>
      <c r="C740">
        <v>31</v>
      </c>
      <c r="D740">
        <v>19</v>
      </c>
      <c r="E740">
        <v>1</v>
      </c>
      <c r="F740" s="1">
        <f>VLOOKUP(A740,Weather!$A$1:$E$366, 5)</f>
        <v>0.4716981132075474</v>
      </c>
      <c r="G740" s="1">
        <f>VLOOKUP(D740, Winter!$A$1:$E$25, 2)</f>
        <v>503.50249066002402</v>
      </c>
      <c r="H740" s="1">
        <f>VLOOKUP(D740, Winter!$A$1:$E$25, 3)</f>
        <v>367.75553800108997</v>
      </c>
      <c r="I740" s="1">
        <f>VLOOKUP(D740, Winter!$A$1:$E$25, 5)</f>
        <v>266.355140186916</v>
      </c>
      <c r="J740" s="1">
        <f t="shared" si="67"/>
        <v>431.78711944398344</v>
      </c>
      <c r="K740" s="47">
        <f t="shared" si="68"/>
        <v>8.0778837379376913</v>
      </c>
      <c r="L740" s="48">
        <f>Solar!K757/1000*Variables!$B$3</f>
        <v>0</v>
      </c>
      <c r="M740" s="1">
        <f>IF(E740=1, VLOOKUP(D740, Sheet1!$E$2:$G$26, 2), Sheet1!$G$3)</f>
        <v>0.20441999999999999</v>
      </c>
      <c r="N740" s="1">
        <f>'Electricity Rates'!$J$3</f>
        <v>0.19270000000000001</v>
      </c>
      <c r="O740" s="145">
        <f>L740-K740</f>
        <v>-8.0778837379376913</v>
      </c>
      <c r="P740">
        <f t="shared" si="69"/>
        <v>1.5566081963005931</v>
      </c>
      <c r="Q740">
        <f>IF(O740&gt;0, IF(Q739+O740*Variables!$B$5&lt;Variables!$B$4, Q739+O740*Variables!$B$5, Variables!$B$4), IF(Q739&gt;-O740, Q739+O740/Variables!$B$5, 0))</f>
        <v>0</v>
      </c>
      <c r="R740">
        <f>IF(O740&gt;0, 0, IF(Q739&gt;-O740, 0, -O740 - Q739*Variables!$B$5))</f>
        <v>8.0778837379376913</v>
      </c>
      <c r="S740">
        <f t="shared" si="70"/>
        <v>1.6512809937092228</v>
      </c>
      <c r="T740">
        <f t="shared" si="71"/>
        <v>0</v>
      </c>
    </row>
    <row r="741" spans="1:20" x14ac:dyDescent="0.3">
      <c r="A741" s="3">
        <f t="shared" si="66"/>
        <v>43131</v>
      </c>
      <c r="B741">
        <v>1</v>
      </c>
      <c r="C741">
        <v>31</v>
      </c>
      <c r="D741">
        <v>20</v>
      </c>
      <c r="E741">
        <v>1</v>
      </c>
      <c r="F741" s="1">
        <f>VLOOKUP(A741,Weather!$A$1:$E$366, 5)</f>
        <v>0.4716981132075474</v>
      </c>
      <c r="G741" s="1">
        <f>VLOOKUP(D741, Winter!$A$1:$E$25, 2)</f>
        <v>385.507471980074</v>
      </c>
      <c r="H741" s="1">
        <f>VLOOKUP(D741, Winter!$A$1:$E$25, 3)</f>
        <v>329.45960680470398</v>
      </c>
      <c r="I741" s="1">
        <f>VLOOKUP(D741, Winter!$A$1:$E$25, 5)</f>
        <v>275.70093457943898</v>
      </c>
      <c r="J741" s="1">
        <f t="shared" si="67"/>
        <v>355.89727905723703</v>
      </c>
      <c r="K741" s="47">
        <f t="shared" si="68"/>
        <v>6.6581347923827856</v>
      </c>
      <c r="L741" s="48">
        <f>Solar!K758/1000*Variables!$B$3</f>
        <v>0</v>
      </c>
      <c r="M741" s="1">
        <f>IF(E741=1, VLOOKUP(D741, Sheet1!$E$2:$G$26, 2), Sheet1!$G$3)</f>
        <v>0.20441999999999999</v>
      </c>
      <c r="N741" s="1">
        <f>'Electricity Rates'!$J$3</f>
        <v>0.19270000000000001</v>
      </c>
      <c r="O741" s="145">
        <f>L741-K741</f>
        <v>-6.6581347923827856</v>
      </c>
      <c r="P741">
        <f t="shared" si="69"/>
        <v>1.2830225744921628</v>
      </c>
      <c r="Q741">
        <f>IF(O741&gt;0, IF(Q740+O741*Variables!$B$5&lt;Variables!$B$4, Q740+O741*Variables!$B$5, Variables!$B$4), IF(Q740&gt;-O741, Q740+O741/Variables!$B$5, 0))</f>
        <v>0</v>
      </c>
      <c r="R741">
        <f>IF(O741&gt;0, 0, IF(Q740&gt;-O741, 0, -O741 - Q740*Variables!$B$5))</f>
        <v>6.6581347923827856</v>
      </c>
      <c r="S741">
        <f t="shared" si="70"/>
        <v>1.3610559142588889</v>
      </c>
      <c r="T741">
        <f t="shared" si="71"/>
        <v>0</v>
      </c>
    </row>
    <row r="742" spans="1:20" x14ac:dyDescent="0.3">
      <c r="A742" s="3">
        <f t="shared" si="66"/>
        <v>43131</v>
      </c>
      <c r="B742">
        <v>1</v>
      </c>
      <c r="C742">
        <v>31</v>
      </c>
      <c r="D742">
        <v>21</v>
      </c>
      <c r="E742">
        <v>1</v>
      </c>
      <c r="F742" s="1">
        <f>VLOOKUP(A742,Weather!$A$1:$E$366, 5)</f>
        <v>0.4716981132075474</v>
      </c>
      <c r="G742" s="1">
        <f>VLOOKUP(D742, Winter!$A$1:$E$25, 2)</f>
        <v>340.23972602739599</v>
      </c>
      <c r="H742" s="1">
        <f>VLOOKUP(D742, Winter!$A$1:$E$25, 3)</f>
        <v>286.390591795636</v>
      </c>
      <c r="I742" s="1">
        <f>VLOOKUP(D742, Winter!$A$1:$E$25, 5)</f>
        <v>289.71962616822401</v>
      </c>
      <c r="J742" s="1">
        <f t="shared" si="67"/>
        <v>311.79112681061713</v>
      </c>
      <c r="K742" s="47">
        <f t="shared" si="68"/>
        <v>5.8329958432757207</v>
      </c>
      <c r="L742" s="48">
        <f>Solar!K759/1000*Variables!$B$3</f>
        <v>0</v>
      </c>
      <c r="M742" s="1">
        <f>IF(E742=1, VLOOKUP(D742, Sheet1!$E$2:$G$26, 2), Sheet1!$G$3)</f>
        <v>0.20441999999999999</v>
      </c>
      <c r="N742" s="1">
        <f>'Electricity Rates'!$J$3</f>
        <v>0.19270000000000001</v>
      </c>
      <c r="O742" s="145">
        <f>L742-K742</f>
        <v>-5.8329958432757207</v>
      </c>
      <c r="P742">
        <f t="shared" si="69"/>
        <v>1.1240182989992313</v>
      </c>
      <c r="Q742">
        <f>IF(O742&gt;0, IF(Q741+O742*Variables!$B$5&lt;Variables!$B$4, Q741+O742*Variables!$B$5, Variables!$B$4), IF(Q741&gt;-O742, Q741+O742/Variables!$B$5, 0))</f>
        <v>0</v>
      </c>
      <c r="R742">
        <f>IF(O742&gt;0, 0, IF(Q741&gt;-O742, 0, -O742 - Q741*Variables!$B$5))</f>
        <v>5.8329958432757207</v>
      </c>
      <c r="S742">
        <f t="shared" si="70"/>
        <v>1.1923810102824228</v>
      </c>
      <c r="T742">
        <f t="shared" si="71"/>
        <v>0</v>
      </c>
    </row>
    <row r="743" spans="1:20" x14ac:dyDescent="0.3">
      <c r="A743" s="3">
        <f t="shared" si="66"/>
        <v>43131</v>
      </c>
      <c r="B743">
        <v>1</v>
      </c>
      <c r="C743">
        <v>31</v>
      </c>
      <c r="D743">
        <v>22</v>
      </c>
      <c r="E743">
        <v>1</v>
      </c>
      <c r="F743" s="1">
        <f>VLOOKUP(A743,Weather!$A$1:$E$366, 5)</f>
        <v>0.4716981132075474</v>
      </c>
      <c r="G743" s="1">
        <f>VLOOKUP(D743, Winter!$A$1:$E$25, 2)</f>
        <v>300</v>
      </c>
      <c r="H743" s="1">
        <f>VLOOKUP(D743, Winter!$A$1:$E$25, 3)</f>
        <v>271.915575384683</v>
      </c>
      <c r="I743" s="1">
        <f>VLOOKUP(D743, Winter!$A$1:$E$25, 5)</f>
        <v>285.04672897196201</v>
      </c>
      <c r="J743" s="1">
        <f t="shared" si="67"/>
        <v>285.16294548624762</v>
      </c>
      <c r="K743" s="47">
        <f t="shared" si="68"/>
        <v>5.334835191406424</v>
      </c>
      <c r="L743" s="48">
        <f>Solar!K760/1000*Variables!$B$3</f>
        <v>0</v>
      </c>
      <c r="M743" s="1">
        <f>IF(E743=1, VLOOKUP(D743, Sheet1!$E$2:$G$26, 2), Sheet1!$G$3)</f>
        <v>0.18618000000000001</v>
      </c>
      <c r="N743" s="1">
        <f>'Electricity Rates'!$J$3</f>
        <v>0.19270000000000001</v>
      </c>
      <c r="O743" s="145">
        <f>L743-K743</f>
        <v>-5.334835191406424</v>
      </c>
      <c r="P743">
        <f t="shared" si="69"/>
        <v>1.0280227413840179</v>
      </c>
      <c r="Q743">
        <f>IF(O743&gt;0, IF(Q742+O743*Variables!$B$5&lt;Variables!$B$4, Q742+O743*Variables!$B$5, Variables!$B$4), IF(Q742&gt;-O743, Q742+O743/Variables!$B$5, 0))</f>
        <v>0</v>
      </c>
      <c r="R743">
        <f>IF(O743&gt;0, 0, IF(Q742&gt;-O743, 0, -O743 - Q742*Variables!$B$5))</f>
        <v>5.334835191406424</v>
      </c>
      <c r="S743">
        <f t="shared" si="70"/>
        <v>0.99323961593604804</v>
      </c>
      <c r="T743">
        <f t="shared" si="71"/>
        <v>0</v>
      </c>
    </row>
    <row r="744" spans="1:20" x14ac:dyDescent="0.3">
      <c r="A744" s="3">
        <f t="shared" si="66"/>
        <v>43131</v>
      </c>
      <c r="B744">
        <v>1</v>
      </c>
      <c r="C744">
        <v>31</v>
      </c>
      <c r="D744">
        <v>23</v>
      </c>
      <c r="E744">
        <v>1</v>
      </c>
      <c r="F744" s="1">
        <f>VLOOKUP(A744,Weather!$A$1:$E$366, 5)</f>
        <v>0.4716981132075474</v>
      </c>
      <c r="G744" s="1">
        <f>VLOOKUP(D744, Winter!$A$1:$E$25, 2)</f>
        <v>290.90909090909099</v>
      </c>
      <c r="H744" s="1">
        <f>VLOOKUP(D744, Winter!$A$1:$E$25, 3)</f>
        <v>266.95334839061297</v>
      </c>
      <c r="I744" s="1">
        <f>VLOOKUP(D744, Winter!$A$1:$E$25, 5)</f>
        <v>285.04672897196201</v>
      </c>
      <c r="J744" s="1">
        <f t="shared" si="67"/>
        <v>278.25322693706488</v>
      </c>
      <c r="K744" s="47">
        <f t="shared" si="68"/>
        <v>5.2055680118433934</v>
      </c>
      <c r="L744" s="48">
        <f>Solar!K761/1000*Variables!$B$3</f>
        <v>0</v>
      </c>
      <c r="M744" s="1">
        <f>IF(E744=1, VLOOKUP(D744, Sheet1!$E$2:$G$26, 2), Sheet1!$G$3)</f>
        <v>0.18618000000000001</v>
      </c>
      <c r="N744" s="1">
        <f>'Electricity Rates'!$J$3</f>
        <v>0.19270000000000001</v>
      </c>
      <c r="O744" s="145">
        <f>L744-K744</f>
        <v>-5.2055680118433934</v>
      </c>
      <c r="P744">
        <f t="shared" si="69"/>
        <v>1.003112955882222</v>
      </c>
      <c r="Q744">
        <f>IF(O744&gt;0, IF(Q743+O744*Variables!$B$5&lt;Variables!$B$4, Q743+O744*Variables!$B$5, Variables!$B$4), IF(Q743&gt;-O744, Q743+O744/Variables!$B$5, 0))</f>
        <v>0</v>
      </c>
      <c r="R744">
        <f>IF(O744&gt;0, 0, IF(Q743&gt;-O744, 0, -O744 - Q743*Variables!$B$5))</f>
        <v>5.2055680118433934</v>
      </c>
      <c r="S744">
        <f t="shared" si="70"/>
        <v>0.96917265244500306</v>
      </c>
      <c r="T744">
        <f t="shared" si="71"/>
        <v>0</v>
      </c>
    </row>
    <row r="745" spans="1:20" x14ac:dyDescent="0.3">
      <c r="A745" s="3">
        <f t="shared" si="66"/>
        <v>43131</v>
      </c>
      <c r="B745">
        <v>1</v>
      </c>
      <c r="C745">
        <v>31</v>
      </c>
      <c r="D745">
        <v>24</v>
      </c>
      <c r="E745">
        <v>1</v>
      </c>
      <c r="F745" s="1">
        <f>VLOOKUP(A745,Weather!$A$1:$E$366, 5)</f>
        <v>0.4716981132075474</v>
      </c>
      <c r="G745" s="1">
        <f>VLOOKUP(D745, Winter!$A$1:$E$25, 2)</f>
        <v>272.72727272727298</v>
      </c>
      <c r="H745" s="1">
        <f>VLOOKUP(D745, Winter!$A$1:$E$25, 3)</f>
        <v>266.74195307023803</v>
      </c>
      <c r="I745" s="1">
        <f>VLOOKUP(D745, Winter!$A$1:$E$25, 5)</f>
        <v>285.04672897196201</v>
      </c>
      <c r="J745" s="1">
        <f t="shared" si="67"/>
        <v>269.56521705940548</v>
      </c>
      <c r="K745" s="47">
        <f t="shared" si="68"/>
        <v>5.0430325156568472</v>
      </c>
      <c r="L745" s="48">
        <f>Solar!K762/1000*Variables!$B$3</f>
        <v>0</v>
      </c>
      <c r="M745" s="1">
        <f>IF(E745=1, VLOOKUP(D745, Sheet1!$E$2:$G$26, 2), Sheet1!$G$3)</f>
        <v>0.18618000000000001</v>
      </c>
      <c r="N745" s="1">
        <f>'Electricity Rates'!$J$3</f>
        <v>0.19270000000000001</v>
      </c>
      <c r="O745" s="145">
        <f>L745-K745</f>
        <v>-5.0430325156568472</v>
      </c>
      <c r="P745">
        <f t="shared" si="69"/>
        <v>0.97179236576707451</v>
      </c>
      <c r="Q745">
        <f>IF(O745&gt;0, IF(Q744+O745*Variables!$B$5&lt;Variables!$B$4, Q744+O745*Variables!$B$5, Variables!$B$4), IF(Q744&gt;-O745, Q744+O745/Variables!$B$5, 0))</f>
        <v>0</v>
      </c>
      <c r="R745">
        <f>IF(O745&gt;0, 0, IF(Q744&gt;-O745, 0, -O745 - Q744*Variables!$B$5))</f>
        <v>5.0430325156568472</v>
      </c>
      <c r="S745">
        <f t="shared" si="70"/>
        <v>0.9389117937649919</v>
      </c>
      <c r="T745">
        <f t="shared" si="71"/>
        <v>0</v>
      </c>
    </row>
    <row r="746" spans="1:20" x14ac:dyDescent="0.3">
      <c r="A746" s="3">
        <f t="shared" si="66"/>
        <v>43132</v>
      </c>
      <c r="B746">
        <v>2</v>
      </c>
      <c r="C746">
        <v>1</v>
      </c>
      <c r="D746">
        <v>1</v>
      </c>
      <c r="E746">
        <v>1</v>
      </c>
      <c r="F746" s="1">
        <f>VLOOKUP(A746,Weather!$A$1:$E$366, 5)</f>
        <v>0.49056603773584961</v>
      </c>
      <c r="G746" s="1">
        <f>VLOOKUP(D746, Winter!$A$1:$E$25, 2)</f>
        <v>281.81818181818198</v>
      </c>
      <c r="H746" s="1">
        <f>VLOOKUP(D746, Winter!$A$1:$E$25, 3)</f>
        <v>257.04002047196798</v>
      </c>
      <c r="I746" s="1">
        <f>VLOOKUP(D746, Winter!$A$1:$E$25, 5)</f>
        <v>266.355140186916</v>
      </c>
      <c r="J746" s="1">
        <f t="shared" si="67"/>
        <v>269.19534490595976</v>
      </c>
      <c r="K746" s="47">
        <f t="shared" si="68"/>
        <v>5.0361129385808043</v>
      </c>
      <c r="L746" s="48">
        <f>Solar!K763/1000*Variables!$B$3</f>
        <v>0</v>
      </c>
      <c r="M746" s="1">
        <f>IF(E746=1, VLOOKUP(D746, Sheet1!$E$2:$G$26, 2), Sheet1!$G$3)</f>
        <v>0.18618000000000001</v>
      </c>
      <c r="N746" s="1">
        <f>'Electricity Rates'!$J$3</f>
        <v>0.19270000000000001</v>
      </c>
      <c r="O746" s="145">
        <f>L746-K746</f>
        <v>-5.0361129385808043</v>
      </c>
      <c r="P746">
        <f t="shared" si="69"/>
        <v>0.97045896326452108</v>
      </c>
      <c r="Q746">
        <f>IF(O746&gt;0, IF(Q745+O746*Variables!$B$5&lt;Variables!$B$4, Q745+O746*Variables!$B$5, Variables!$B$4), IF(Q745&gt;-O746, Q745+O746/Variables!$B$5, 0))</f>
        <v>0</v>
      </c>
      <c r="R746">
        <f>IF(O746&gt;0, 0, IF(Q745&gt;-O746, 0, -O746 - Q745*Variables!$B$5))</f>
        <v>5.0361129385808043</v>
      </c>
      <c r="S746">
        <f t="shared" si="70"/>
        <v>0.9376235069049742</v>
      </c>
      <c r="T746">
        <f t="shared" si="71"/>
        <v>0</v>
      </c>
    </row>
    <row r="747" spans="1:20" x14ac:dyDescent="0.3">
      <c r="A747" s="3">
        <f t="shared" si="66"/>
        <v>43132</v>
      </c>
      <c r="B747">
        <v>2</v>
      </c>
      <c r="C747">
        <v>1</v>
      </c>
      <c r="D747">
        <v>2</v>
      </c>
      <c r="E747">
        <v>1</v>
      </c>
      <c r="F747" s="1">
        <f>VLOOKUP(A747,Weather!$A$1:$E$366, 5)</f>
        <v>0.49056603773584961</v>
      </c>
      <c r="G747" s="1">
        <f>VLOOKUP(D747, Winter!$A$1:$E$25, 2)</f>
        <v>282.10356994603501</v>
      </c>
      <c r="H747" s="1">
        <f>VLOOKUP(D747, Winter!$A$1:$E$25, 3)</f>
        <v>280.66066600651902</v>
      </c>
      <c r="I747" s="1">
        <f>VLOOKUP(D747, Winter!$A$1:$E$25, 5)</f>
        <v>285.04672897196201</v>
      </c>
      <c r="J747" s="1">
        <f t="shared" si="67"/>
        <v>281.36850567496083</v>
      </c>
      <c r="K747" s="47">
        <f t="shared" si="68"/>
        <v>5.2638487208381353</v>
      </c>
      <c r="L747" s="48">
        <f>Solar!K764/1000*Variables!$B$3</f>
        <v>0</v>
      </c>
      <c r="M747" s="1">
        <f>IF(E747=1, VLOOKUP(D747, Sheet1!$E$2:$G$26, 2), Sheet1!$G$3)</f>
        <v>0.18618000000000001</v>
      </c>
      <c r="N747" s="1">
        <f>'Electricity Rates'!$J$3</f>
        <v>0.19270000000000001</v>
      </c>
      <c r="O747" s="145">
        <f>L747-K747</f>
        <v>-5.2638487208381353</v>
      </c>
      <c r="P747">
        <f t="shared" si="69"/>
        <v>1.0143436485055086</v>
      </c>
      <c r="Q747">
        <f>IF(O747&gt;0, IF(Q746+O747*Variables!$B$5&lt;Variables!$B$4, Q746+O747*Variables!$B$5, Variables!$B$4), IF(Q746&gt;-O747, Q746+O747/Variables!$B$5, 0))</f>
        <v>0</v>
      </c>
      <c r="R747">
        <f>IF(O747&gt;0, 0, IF(Q746&gt;-O747, 0, -O747 - Q746*Variables!$B$5))</f>
        <v>5.2638487208381353</v>
      </c>
      <c r="S747">
        <f t="shared" si="70"/>
        <v>0.98002335484564407</v>
      </c>
      <c r="T747">
        <f t="shared" si="71"/>
        <v>0</v>
      </c>
    </row>
    <row r="748" spans="1:20" x14ac:dyDescent="0.3">
      <c r="A748" s="3">
        <f t="shared" si="66"/>
        <v>43132</v>
      </c>
      <c r="B748">
        <v>2</v>
      </c>
      <c r="C748">
        <v>1</v>
      </c>
      <c r="D748">
        <v>3</v>
      </c>
      <c r="E748">
        <v>1</v>
      </c>
      <c r="F748" s="1">
        <f>VLOOKUP(A748,Weather!$A$1:$E$366, 5)</f>
        <v>0.49056603773584961</v>
      </c>
      <c r="G748" s="1">
        <f>VLOOKUP(D748, Winter!$A$1:$E$25, 2)</f>
        <v>282.300747198007</v>
      </c>
      <c r="H748" s="1">
        <f>VLOOKUP(D748, Winter!$A$1:$E$25, 3)</f>
        <v>272.72727272727298</v>
      </c>
      <c r="I748" s="1">
        <f>VLOOKUP(D748, Winter!$A$1:$E$25, 5)</f>
        <v>271.02803738317698</v>
      </c>
      <c r="J748" s="1">
        <f t="shared" si="67"/>
        <v>277.42369416574627</v>
      </c>
      <c r="K748" s="47">
        <f t="shared" si="68"/>
        <v>5.1900490929554239</v>
      </c>
      <c r="L748" s="48">
        <f>Solar!K765/1000*Variables!$B$3</f>
        <v>0</v>
      </c>
      <c r="M748" s="1">
        <f>IF(E748=1, VLOOKUP(D748, Sheet1!$E$2:$G$26, 2), Sheet1!$G$3)</f>
        <v>0.18618000000000001</v>
      </c>
      <c r="N748" s="1">
        <f>'Electricity Rates'!$J$3</f>
        <v>0.19270000000000001</v>
      </c>
      <c r="O748" s="145">
        <f>L748-K748</f>
        <v>-5.1900490929554239</v>
      </c>
      <c r="P748">
        <f t="shared" si="69"/>
        <v>1.0001224602125103</v>
      </c>
      <c r="Q748">
        <f>IF(O748&gt;0, IF(Q747+O748*Variables!$B$5&lt;Variables!$B$4, Q747+O748*Variables!$B$5, Variables!$B$4), IF(Q747&gt;-O748, Q747+O748/Variables!$B$5, 0))</f>
        <v>0</v>
      </c>
      <c r="R748">
        <f>IF(O748&gt;0, 0, IF(Q747&gt;-O748, 0, -O748 - Q747*Variables!$B$5))</f>
        <v>5.1900490929554239</v>
      </c>
      <c r="S748">
        <f t="shared" si="70"/>
        <v>0.9662833401264409</v>
      </c>
      <c r="T748">
        <f t="shared" si="71"/>
        <v>0</v>
      </c>
    </row>
    <row r="749" spans="1:20" x14ac:dyDescent="0.3">
      <c r="A749" s="3">
        <f t="shared" si="66"/>
        <v>43132</v>
      </c>
      <c r="B749">
        <v>2</v>
      </c>
      <c r="C749">
        <v>1</v>
      </c>
      <c r="D749">
        <v>4</v>
      </c>
      <c r="E749">
        <v>1</v>
      </c>
      <c r="F749" s="1">
        <f>VLOOKUP(A749,Weather!$A$1:$E$366, 5)</f>
        <v>0.49056603773584961</v>
      </c>
      <c r="G749" s="1">
        <f>VLOOKUP(D749, Winter!$A$1:$E$25, 2)</f>
        <v>308.82074789439099</v>
      </c>
      <c r="H749" s="1">
        <f>VLOOKUP(D749, Winter!$A$1:$E$25, 3)</f>
        <v>281.81818181818198</v>
      </c>
      <c r="I749" s="1">
        <f>VLOOKUP(D749, Winter!$A$1:$E$25, 5)</f>
        <v>285.04672897196201</v>
      </c>
      <c r="J749" s="1">
        <f t="shared" si="67"/>
        <v>295.06472366688831</v>
      </c>
      <c r="K749" s="47">
        <f t="shared" si="68"/>
        <v>5.520077893979539</v>
      </c>
      <c r="L749" s="48">
        <f>Solar!K766/1000*Variables!$B$3</f>
        <v>0</v>
      </c>
      <c r="M749" s="1">
        <f>IF(E749=1, VLOOKUP(D749, Sheet1!$E$2:$G$26, 2), Sheet1!$G$3)</f>
        <v>0.18618000000000001</v>
      </c>
      <c r="N749" s="1">
        <f>'Electricity Rates'!$J$3</f>
        <v>0.19270000000000001</v>
      </c>
      <c r="O749" s="145">
        <f>L749-K749</f>
        <v>-5.520077893979539</v>
      </c>
      <c r="P749">
        <f t="shared" si="69"/>
        <v>1.0637190101698573</v>
      </c>
      <c r="Q749">
        <f>IF(O749&gt;0, IF(Q748+O749*Variables!$B$5&lt;Variables!$B$4, Q748+O749*Variables!$B$5, Variables!$B$4), IF(Q748&gt;-O749, Q748+O749/Variables!$B$5, 0))</f>
        <v>0</v>
      </c>
      <c r="R749">
        <f>IF(O749&gt;0, 0, IF(Q748&gt;-O749, 0, -O749 - Q748*Variables!$B$5))</f>
        <v>5.520077893979539</v>
      </c>
      <c r="S749">
        <f t="shared" si="70"/>
        <v>1.0277281023011107</v>
      </c>
      <c r="T749">
        <f t="shared" si="71"/>
        <v>0</v>
      </c>
    </row>
    <row r="750" spans="1:20" x14ac:dyDescent="0.3">
      <c r="A750" s="3">
        <f t="shared" si="66"/>
        <v>43132</v>
      </c>
      <c r="B750">
        <v>2</v>
      </c>
      <c r="C750">
        <v>1</v>
      </c>
      <c r="D750">
        <v>5</v>
      </c>
      <c r="E750">
        <v>1</v>
      </c>
      <c r="F750" s="1">
        <f>VLOOKUP(A750,Weather!$A$1:$E$366, 5)</f>
        <v>0.49056603773584961</v>
      </c>
      <c r="G750" s="1">
        <f>VLOOKUP(D750, Winter!$A$1:$E$25, 2)</f>
        <v>308.63160471300301</v>
      </c>
      <c r="H750" s="1">
        <f>VLOOKUP(D750, Winter!$A$1:$E$25, 3)</f>
        <v>300</v>
      </c>
      <c r="I750" s="1">
        <f>VLOOKUP(D750, Winter!$A$1:$E$25, 5)</f>
        <v>303.73831775700899</v>
      </c>
      <c r="J750" s="1">
        <f t="shared" si="67"/>
        <v>304.23437212335995</v>
      </c>
      <c r="K750" s="47">
        <f t="shared" si="68"/>
        <v>5.6916238961959094</v>
      </c>
      <c r="L750" s="48">
        <f>Solar!K767/1000*Variables!$B$3</f>
        <v>0</v>
      </c>
      <c r="M750" s="1">
        <f>IF(E750=1, VLOOKUP(D750, Sheet1!$E$2:$G$26, 2), Sheet1!$G$3)</f>
        <v>0.18618000000000001</v>
      </c>
      <c r="N750" s="1">
        <f>'Electricity Rates'!$J$3</f>
        <v>0.19270000000000001</v>
      </c>
      <c r="O750" s="145">
        <f>L750-K750</f>
        <v>-5.6916238961959094</v>
      </c>
      <c r="P750">
        <f t="shared" si="69"/>
        <v>1.0967759247969517</v>
      </c>
      <c r="Q750">
        <f>IF(O750&gt;0, IF(Q749+O750*Variables!$B$5&lt;Variables!$B$4, Q749+O750*Variables!$B$5, Variables!$B$4), IF(Q749&gt;-O750, Q749+O750/Variables!$B$5, 0))</f>
        <v>0</v>
      </c>
      <c r="R750">
        <f>IF(O750&gt;0, 0, IF(Q749&gt;-O750, 0, -O750 - Q749*Variables!$B$5))</f>
        <v>5.6916238961959094</v>
      </c>
      <c r="S750">
        <f t="shared" si="70"/>
        <v>1.0596665369937546</v>
      </c>
      <c r="T750">
        <f t="shared" si="71"/>
        <v>0</v>
      </c>
    </row>
    <row r="751" spans="1:20" x14ac:dyDescent="0.3">
      <c r="A751" s="3">
        <f t="shared" si="66"/>
        <v>43132</v>
      </c>
      <c r="B751">
        <v>2</v>
      </c>
      <c r="C751">
        <v>1</v>
      </c>
      <c r="D751">
        <v>6</v>
      </c>
      <c r="E751">
        <v>1</v>
      </c>
      <c r="F751" s="1">
        <f>VLOOKUP(A751,Weather!$A$1:$E$366, 5)</f>
        <v>0.49056603773584961</v>
      </c>
      <c r="G751" s="1">
        <f>VLOOKUP(D751, Winter!$A$1:$E$25, 2)</f>
        <v>331.81818181818198</v>
      </c>
      <c r="H751" s="1">
        <f>VLOOKUP(D751, Winter!$A$1:$E$25, 3)</f>
        <v>317.955250948497</v>
      </c>
      <c r="I751" s="1">
        <f>VLOOKUP(D751, Winter!$A$1:$E$25, 5)</f>
        <v>322.42990654205602</v>
      </c>
      <c r="J751" s="1">
        <f t="shared" si="67"/>
        <v>324.75593401664435</v>
      </c>
      <c r="K751" s="47">
        <f t="shared" si="68"/>
        <v>6.075541765974676</v>
      </c>
      <c r="L751" s="48">
        <f>Solar!K768/1000*Variables!$B$3</f>
        <v>0</v>
      </c>
      <c r="M751" s="1">
        <f>IF(E751=1, VLOOKUP(D751, Sheet1!$E$2:$G$26, 2), Sheet1!$G$3)</f>
        <v>0.18618000000000001</v>
      </c>
      <c r="N751" s="1">
        <f>'Electricity Rates'!$J$3</f>
        <v>0.19270000000000001</v>
      </c>
      <c r="O751" s="145">
        <f>L751-K751</f>
        <v>-6.075541765974676</v>
      </c>
      <c r="P751">
        <f t="shared" si="69"/>
        <v>1.1707568983033201</v>
      </c>
      <c r="Q751">
        <f>IF(O751&gt;0, IF(Q750+O751*Variables!$B$5&lt;Variables!$B$4, Q750+O751*Variables!$B$5, Variables!$B$4), IF(Q750&gt;-O751, Q750+O751/Variables!$B$5, 0))</f>
        <v>0</v>
      </c>
      <c r="R751">
        <f>IF(O751&gt;0, 0, IF(Q750&gt;-O751, 0, -O751 - Q750*Variables!$B$5))</f>
        <v>6.075541765974676</v>
      </c>
      <c r="S751">
        <f t="shared" si="70"/>
        <v>1.1311443659891653</v>
      </c>
      <c r="T751">
        <f t="shared" si="71"/>
        <v>0</v>
      </c>
    </row>
    <row r="752" spans="1:20" x14ac:dyDescent="0.3">
      <c r="A752" s="3">
        <f t="shared" si="66"/>
        <v>43132</v>
      </c>
      <c r="B752">
        <v>2</v>
      </c>
      <c r="C752">
        <v>1</v>
      </c>
      <c r="D752">
        <v>7</v>
      </c>
      <c r="E752">
        <v>1</v>
      </c>
      <c r="F752" s="1">
        <f>VLOOKUP(A752,Weather!$A$1:$E$366, 5)</f>
        <v>0.49056603773584961</v>
      </c>
      <c r="G752" s="1">
        <f>VLOOKUP(D752, Winter!$A$1:$E$25, 2)</f>
        <v>445.45454545454498</v>
      </c>
      <c r="H752" s="1">
        <f>VLOOKUP(D752, Winter!$A$1:$E$25, 3)</f>
        <v>393.94630558862502</v>
      </c>
      <c r="I752" s="1">
        <f>VLOOKUP(D752, Winter!$A$1:$E$25, 5)</f>
        <v>313.08411214953298</v>
      </c>
      <c r="J752" s="1">
        <f t="shared" si="67"/>
        <v>419.21449873039711</v>
      </c>
      <c r="K752" s="47">
        <f t="shared" si="68"/>
        <v>7.8426748495013765</v>
      </c>
      <c r="L752" s="48">
        <f>Solar!K769/1000*Variables!$B$3</f>
        <v>0</v>
      </c>
      <c r="M752" s="1">
        <f>IF(E752=1, VLOOKUP(D752, Sheet1!$E$2:$G$26, 2), Sheet1!$G$3)</f>
        <v>0.18618000000000001</v>
      </c>
      <c r="N752" s="1">
        <f>'Electricity Rates'!$J$3</f>
        <v>0.19270000000000001</v>
      </c>
      <c r="O752" s="145">
        <f>L752-K752</f>
        <v>-7.8426748495013765</v>
      </c>
      <c r="P752">
        <f t="shared" si="69"/>
        <v>1.5112834434989153</v>
      </c>
      <c r="Q752">
        <f>IF(O752&gt;0, IF(Q751+O752*Variables!$B$5&lt;Variables!$B$4, Q751+O752*Variables!$B$5, Variables!$B$4), IF(Q751&gt;-O752, Q751+O752/Variables!$B$5, 0))</f>
        <v>0</v>
      </c>
      <c r="R752">
        <f>IF(O752&gt;0, 0, IF(Q751&gt;-O752, 0, -O752 - Q751*Variables!$B$5))</f>
        <v>7.8426748495013765</v>
      </c>
      <c r="S752">
        <f t="shared" si="70"/>
        <v>1.4601492034801664</v>
      </c>
      <c r="T752">
        <f t="shared" si="71"/>
        <v>0</v>
      </c>
    </row>
    <row r="753" spans="1:20" x14ac:dyDescent="0.3">
      <c r="A753" s="3">
        <f t="shared" si="66"/>
        <v>43132</v>
      </c>
      <c r="B753">
        <v>2</v>
      </c>
      <c r="C753">
        <v>1</v>
      </c>
      <c r="D753">
        <v>8</v>
      </c>
      <c r="E753">
        <v>1</v>
      </c>
      <c r="F753" s="1">
        <f>VLOOKUP(A753,Weather!$A$1:$E$366, 5)</f>
        <v>0.49056603773584961</v>
      </c>
      <c r="G753" s="1">
        <f>VLOOKUP(D753, Winter!$A$1:$E$25, 2)</f>
        <v>654.54545454545405</v>
      </c>
      <c r="H753" s="1">
        <f>VLOOKUP(D753, Winter!$A$1:$E$25, 3)</f>
        <v>498.50910668787998</v>
      </c>
      <c r="I753" s="1">
        <f>VLOOKUP(D753, Winter!$A$1:$E$25, 5)</f>
        <v>294.39252336448601</v>
      </c>
      <c r="J753" s="1">
        <f t="shared" si="67"/>
        <v>575.05523959914285</v>
      </c>
      <c r="K753" s="47">
        <f t="shared" si="68"/>
        <v>10.758147149816526</v>
      </c>
      <c r="L753" s="48">
        <f>Solar!K770/1000*Variables!$B$3</f>
        <v>0.74880000000000002</v>
      </c>
      <c r="M753" s="1">
        <f>IF(E753=1, VLOOKUP(D753, Sheet1!$E$2:$G$26, 2), Sheet1!$G$3)</f>
        <v>0.18618000000000001</v>
      </c>
      <c r="N753" s="1">
        <f>'Electricity Rates'!$J$3</f>
        <v>0.19270000000000001</v>
      </c>
      <c r="O753" s="145">
        <f>L753-K753</f>
        <v>-10.009347149816527</v>
      </c>
      <c r="P753">
        <f t="shared" si="69"/>
        <v>2.0730949557696445</v>
      </c>
      <c r="Q753">
        <f>IF(O753&gt;0, IF(Q752+O753*Variables!$B$5&lt;Variables!$B$4, Q752+O753*Variables!$B$5, Variables!$B$4), IF(Q752&gt;-O753, Q752+O753/Variables!$B$5, 0))</f>
        <v>0</v>
      </c>
      <c r="R753">
        <f>IF(O753&gt;0, 0, IF(Q752&gt;-O753, 0, -O753 - Q752*Variables!$B$5))</f>
        <v>10.009347149816527</v>
      </c>
      <c r="S753">
        <f t="shared" si="70"/>
        <v>1.863540252352841</v>
      </c>
      <c r="T753">
        <f t="shared" si="71"/>
        <v>0</v>
      </c>
    </row>
    <row r="754" spans="1:20" x14ac:dyDescent="0.3">
      <c r="A754" s="3">
        <f t="shared" si="66"/>
        <v>43132</v>
      </c>
      <c r="B754">
        <v>2</v>
      </c>
      <c r="C754">
        <v>1</v>
      </c>
      <c r="D754">
        <v>9</v>
      </c>
      <c r="E754">
        <v>1</v>
      </c>
      <c r="F754" s="1">
        <f>VLOOKUP(A754,Weather!$A$1:$E$366, 5)</f>
        <v>0.49056603773584961</v>
      </c>
      <c r="G754" s="1">
        <f>VLOOKUP(D754, Winter!$A$1:$E$25, 2)</f>
        <v>801.59817351598099</v>
      </c>
      <c r="H754" s="1">
        <f>VLOOKUP(D754, Winter!$A$1:$E$25, 3)</f>
        <v>564.97068280688404</v>
      </c>
      <c r="I754" s="1">
        <f>VLOOKUP(D754, Winter!$A$1:$E$25, 5)</f>
        <v>313.08411214953298</v>
      </c>
      <c r="J754" s="1">
        <f t="shared" si="67"/>
        <v>681.05209334342226</v>
      </c>
      <c r="K754" s="47">
        <f t="shared" si="68"/>
        <v>12.741138819961879</v>
      </c>
      <c r="L754" s="48">
        <f>Solar!K771/1000*Variables!$B$3</f>
        <v>6.9823499999999994</v>
      </c>
      <c r="M754" s="1">
        <f>IF(E754=1, VLOOKUP(D754, Sheet1!$E$2:$G$26, 2), Sheet1!$G$3)</f>
        <v>0.20441999999999999</v>
      </c>
      <c r="N754" s="1">
        <f>'Electricity Rates'!$J$3</f>
        <v>0.19270000000000001</v>
      </c>
      <c r="O754" s="145">
        <f>L754-K754</f>
        <v>-5.7587888199618797</v>
      </c>
      <c r="P754">
        <f t="shared" si="69"/>
        <v>2.4552174506066544</v>
      </c>
      <c r="Q754">
        <f>IF(O754&gt;0, IF(Q753+O754*Variables!$B$5&lt;Variables!$B$4, Q753+O754*Variables!$B$5, Variables!$B$4), IF(Q753&gt;-O754, Q753+O754/Variables!$B$5, 0))</f>
        <v>0</v>
      </c>
      <c r="R754">
        <f>IF(O754&gt;0, 0, IF(Q753&gt;-O754, 0, -O754 - Q753*Variables!$B$5))</f>
        <v>5.7587888199618797</v>
      </c>
      <c r="S754">
        <f t="shared" si="70"/>
        <v>1.1772116105766075</v>
      </c>
      <c r="T754">
        <f t="shared" si="71"/>
        <v>0</v>
      </c>
    </row>
    <row r="755" spans="1:20" x14ac:dyDescent="0.3">
      <c r="A755" s="3">
        <f t="shared" si="66"/>
        <v>43132</v>
      </c>
      <c r="B755">
        <v>2</v>
      </c>
      <c r="C755">
        <v>1</v>
      </c>
      <c r="D755">
        <v>10</v>
      </c>
      <c r="E755">
        <v>1</v>
      </c>
      <c r="F755" s="1">
        <f>VLOOKUP(A755,Weather!$A$1:$E$366, 5)</f>
        <v>0.49056603773584961</v>
      </c>
      <c r="G755" s="1">
        <f>VLOOKUP(D755, Winter!$A$1:$E$25, 2)</f>
        <v>929.05770029057601</v>
      </c>
      <c r="H755" s="1">
        <f>VLOOKUP(D755, Winter!$A$1:$E$25, 3)</f>
        <v>583.82380756350199</v>
      </c>
      <c r="I755" s="1">
        <f>VLOOKUP(D755, Winter!$A$1:$E$25, 5)</f>
        <v>331.77570093457899</v>
      </c>
      <c r="J755" s="1">
        <f t="shared" si="67"/>
        <v>753.18383041074605</v>
      </c>
      <c r="K755" s="47">
        <f t="shared" si="68"/>
        <v>14.090581078905693</v>
      </c>
      <c r="L755" s="48">
        <f>Solar!K772/1000*Variables!$B$3</f>
        <v>19.568999999999999</v>
      </c>
      <c r="M755" s="1">
        <f>IF(E755=1, VLOOKUP(D755, Sheet1!$E$2:$G$26, 2), Sheet1!$G$3)</f>
        <v>0.20441999999999999</v>
      </c>
      <c r="N755" s="1">
        <f>'Electricity Rates'!$J$3</f>
        <v>0.19270000000000001</v>
      </c>
      <c r="O755" s="145">
        <f>L755-K755</f>
        <v>5.4784189210943062</v>
      </c>
      <c r="P755">
        <f t="shared" si="69"/>
        <v>2.715254973905127</v>
      </c>
      <c r="Q755">
        <f>IF(O755&gt;0, IF(Q754+O755*Variables!$B$5&lt;Variables!$B$4, Q754+O755*Variables!$B$5, Variables!$B$4), IF(Q754&gt;-O755, Q754+O755/Variables!$B$5, 0))</f>
        <v>5.1497137858286477</v>
      </c>
      <c r="R755">
        <f>IF(O755&gt;0, 0, IF(Q754&gt;-O755, 0, -O755 - Q754*Variables!$B$5))</f>
        <v>0</v>
      </c>
      <c r="S755">
        <f t="shared" si="70"/>
        <v>0</v>
      </c>
      <c r="T755">
        <f t="shared" si="71"/>
        <v>0</v>
      </c>
    </row>
    <row r="756" spans="1:20" x14ac:dyDescent="0.3">
      <c r="A756" s="3">
        <f t="shared" si="66"/>
        <v>43132</v>
      </c>
      <c r="B756">
        <v>2</v>
      </c>
      <c r="C756">
        <v>1</v>
      </c>
      <c r="D756">
        <v>11</v>
      </c>
      <c r="E756">
        <v>1</v>
      </c>
      <c r="F756" s="1">
        <f>VLOOKUP(A756,Weather!$A$1:$E$366, 5)</f>
        <v>0.49056603773584961</v>
      </c>
      <c r="G756" s="1">
        <f>VLOOKUP(D756, Winter!$A$1:$E$25, 2)</f>
        <v>1001.98733914487</v>
      </c>
      <c r="H756" s="1">
        <f>VLOOKUP(D756, Winter!$A$1:$E$25, 3)</f>
        <v>602.66024321587895</v>
      </c>
      <c r="I756" s="1">
        <f>VLOOKUP(D756, Winter!$A$1:$E$25, 5)</f>
        <v>331.77570093457899</v>
      </c>
      <c r="J756" s="1">
        <f t="shared" si="67"/>
        <v>798.55655442632758</v>
      </c>
      <c r="K756" s="47">
        <f t="shared" si="68"/>
        <v>14.939415082901382</v>
      </c>
      <c r="L756" s="48">
        <f>Solar!K773/1000*Variables!$B$3</f>
        <v>25.702550000000002</v>
      </c>
      <c r="M756" s="1">
        <f>IF(E756=1, VLOOKUP(D756, Sheet1!$E$2:$G$26, 2), Sheet1!$G$3)</f>
        <v>0.20441999999999999</v>
      </c>
      <c r="N756" s="1">
        <f>'Electricity Rates'!$J$3</f>
        <v>0.19270000000000001</v>
      </c>
      <c r="O756" s="145">
        <f>L756-K756</f>
        <v>10.76313491709862</v>
      </c>
      <c r="P756">
        <f t="shared" si="69"/>
        <v>2.8788252864750965</v>
      </c>
      <c r="Q756">
        <f>IF(O756&gt;0, IF(Q755+O756*Variables!$B$5&lt;Variables!$B$4, Q755+O756*Variables!$B$5, Variables!$B$4), IF(Q755&gt;-O756, Q755+O756/Variables!$B$5, 0))</f>
        <v>15.26706060790135</v>
      </c>
      <c r="R756">
        <f>IF(O756&gt;0, 0, IF(Q755&gt;-O756, 0, -O756 - Q755*Variables!$B$5))</f>
        <v>0</v>
      </c>
      <c r="S756">
        <f t="shared" si="70"/>
        <v>0</v>
      </c>
      <c r="T756">
        <f t="shared" si="71"/>
        <v>0</v>
      </c>
    </row>
    <row r="757" spans="1:20" x14ac:dyDescent="0.3">
      <c r="A757" s="3">
        <f t="shared" si="66"/>
        <v>43132</v>
      </c>
      <c r="B757">
        <v>2</v>
      </c>
      <c r="C757">
        <v>1</v>
      </c>
      <c r="D757">
        <v>12</v>
      </c>
      <c r="E757">
        <v>1</v>
      </c>
      <c r="F757" s="1">
        <f>VLOOKUP(A757,Weather!$A$1:$E$366, 5)</f>
        <v>0.49056603773584961</v>
      </c>
      <c r="G757" s="1">
        <f>VLOOKUP(D757, Winter!$A$1:$E$25, 2)</f>
        <v>1020.36633457866</v>
      </c>
      <c r="H757" s="1">
        <f>VLOOKUP(D757, Winter!$A$1:$E$25, 3)</f>
        <v>602.46553699974402</v>
      </c>
      <c r="I757" s="1">
        <f>VLOOKUP(D757, Winter!$A$1:$E$25, 5)</f>
        <v>327.10280373831802</v>
      </c>
      <c r="J757" s="1">
        <f t="shared" si="67"/>
        <v>807.47347543468413</v>
      </c>
      <c r="K757" s="47">
        <f t="shared" si="68"/>
        <v>15.106233053985447</v>
      </c>
      <c r="L757" s="48">
        <f>Solar!K774/1000*Variables!$B$3</f>
        <v>30.844549999999998</v>
      </c>
      <c r="M757" s="1">
        <f>IF(E757=1, VLOOKUP(D757, Sheet1!$E$2:$G$26, 2), Sheet1!$G$3)</f>
        <v>0.20441999999999999</v>
      </c>
      <c r="N757" s="1">
        <f>'Electricity Rates'!$J$3</f>
        <v>0.19270000000000001</v>
      </c>
      <c r="O757" s="145">
        <f>L757-K757</f>
        <v>15.738316946014551</v>
      </c>
      <c r="P757">
        <f t="shared" si="69"/>
        <v>2.9109711095029955</v>
      </c>
      <c r="Q757">
        <f>IF(O757&gt;0, IF(Q756+O757*Variables!$B$5&lt;Variables!$B$4, Q756+O757*Variables!$B$5, Variables!$B$4), IF(Q756&gt;-O757, Q756+O757/Variables!$B$5, 0))</f>
        <v>30.061078537155026</v>
      </c>
      <c r="R757">
        <f>IF(O757&gt;0, 0, IF(Q756&gt;-O757, 0, -O757 - Q756*Variables!$B$5))</f>
        <v>0</v>
      </c>
      <c r="S757">
        <f t="shared" si="70"/>
        <v>0</v>
      </c>
      <c r="T757">
        <f t="shared" si="71"/>
        <v>0</v>
      </c>
    </row>
    <row r="758" spans="1:20" x14ac:dyDescent="0.3">
      <c r="A758" s="3">
        <f t="shared" si="66"/>
        <v>43132</v>
      </c>
      <c r="B758">
        <v>2</v>
      </c>
      <c r="C758">
        <v>1</v>
      </c>
      <c r="D758">
        <v>13</v>
      </c>
      <c r="E758">
        <v>1</v>
      </c>
      <c r="F758" s="1">
        <f>VLOOKUP(A758,Weather!$A$1:$E$366, 5)</f>
        <v>0.49056603773584961</v>
      </c>
      <c r="G758" s="1">
        <f>VLOOKUP(D758, Winter!$A$1:$E$25, 2)</f>
        <v>1065.99730178497</v>
      </c>
      <c r="H758" s="1">
        <f>VLOOKUP(D758, Winter!$A$1:$E$25, 3)</f>
        <v>611.78362020049099</v>
      </c>
      <c r="I758" s="1">
        <f>VLOOKUP(D758, Winter!$A$1:$E$25, 5)</f>
        <v>322.42990654205602</v>
      </c>
      <c r="J758" s="1">
        <f t="shared" si="67"/>
        <v>834.60542626080166</v>
      </c>
      <c r="K758" s="47">
        <f t="shared" si="68"/>
        <v>15.613818237719148</v>
      </c>
      <c r="L758" s="48">
        <f>Solar!K775/1000*Variables!$B$3</f>
        <v>32.438400000000001</v>
      </c>
      <c r="M758" s="1">
        <f>IF(E758=1, VLOOKUP(D758, Sheet1!$E$2:$G$26, 2), Sheet1!$G$3)</f>
        <v>0.20441999999999999</v>
      </c>
      <c r="N758" s="1">
        <f>'Electricity Rates'!$J$3</f>
        <v>0.19270000000000001</v>
      </c>
      <c r="O758" s="145">
        <f>L758-K758</f>
        <v>16.824581762280854</v>
      </c>
      <c r="P758">
        <f t="shared" si="69"/>
        <v>3.0087827744084801</v>
      </c>
      <c r="Q758">
        <f>IF(O758&gt;0, IF(Q757+O758*Variables!$B$5&lt;Variables!$B$4, Q757+O758*Variables!$B$5, Variables!$B$4), IF(Q757&gt;-O758, Q757+O758/Variables!$B$5, 0))</f>
        <v>45.876185393699032</v>
      </c>
      <c r="R758">
        <f>IF(O758&gt;0, 0, IF(Q757&gt;-O758, 0, -O758 - Q757*Variables!$B$5))</f>
        <v>0</v>
      </c>
      <c r="S758">
        <f t="shared" si="70"/>
        <v>0</v>
      </c>
      <c r="T758">
        <f t="shared" si="71"/>
        <v>0</v>
      </c>
    </row>
    <row r="759" spans="1:20" x14ac:dyDescent="0.3">
      <c r="A759" s="3">
        <f t="shared" si="66"/>
        <v>43132</v>
      </c>
      <c r="B759">
        <v>2</v>
      </c>
      <c r="C759">
        <v>1</v>
      </c>
      <c r="D759">
        <v>14</v>
      </c>
      <c r="E759">
        <v>1</v>
      </c>
      <c r="F759" s="1">
        <f>VLOOKUP(A759,Weather!$A$1:$E$366, 5)</f>
        <v>0.49056603773584961</v>
      </c>
      <c r="G759" s="1">
        <f>VLOOKUP(D759, Winter!$A$1:$E$25, 2)</f>
        <v>1084.3762972187601</v>
      </c>
      <c r="H759" s="1">
        <f>VLOOKUP(D759, Winter!$A$1:$E$25, 3)</f>
        <v>611.59447701910301</v>
      </c>
      <c r="I759" s="1">
        <f>VLOOKUP(D759, Winter!$A$1:$E$25, 5)</f>
        <v>303.73831775700899</v>
      </c>
      <c r="J759" s="1">
        <f t="shared" si="67"/>
        <v>843.52518126799168</v>
      </c>
      <c r="K759" s="47">
        <f t="shared" si="68"/>
        <v>15.780689227321043</v>
      </c>
      <c r="L759" s="48">
        <f>Solar!K776/1000*Variables!$B$3</f>
        <v>30.785250000000001</v>
      </c>
      <c r="M759" s="1">
        <f>IF(E759=1, VLOOKUP(D759, Sheet1!$E$2:$G$26, 2), Sheet1!$G$3)</f>
        <v>0.20441999999999999</v>
      </c>
      <c r="N759" s="1">
        <f>'Electricity Rates'!$J$3</f>
        <v>0.19270000000000001</v>
      </c>
      <c r="O759" s="145">
        <f>L759-K759</f>
        <v>15.004560772678959</v>
      </c>
      <c r="P759">
        <f t="shared" si="69"/>
        <v>3.0409388141047651</v>
      </c>
      <c r="Q759">
        <f>IF(O759&gt;0, IF(Q758+O759*Variables!$B$5&lt;Variables!$B$4, Q758+O759*Variables!$B$5, Variables!$B$4), IF(Q758&gt;-O759, Q758+O759/Variables!$B$5, 0))</f>
        <v>59.980472520017251</v>
      </c>
      <c r="R759">
        <f>IF(O759&gt;0, 0, IF(Q758&gt;-O759, 0, -O759 - Q758*Variables!$B$5))</f>
        <v>0</v>
      </c>
      <c r="S759">
        <f t="shared" si="70"/>
        <v>0</v>
      </c>
      <c r="T759">
        <f t="shared" si="71"/>
        <v>0</v>
      </c>
    </row>
    <row r="760" spans="1:20" x14ac:dyDescent="0.3">
      <c r="A760" s="3">
        <f t="shared" si="66"/>
        <v>43132</v>
      </c>
      <c r="B760">
        <v>2</v>
      </c>
      <c r="C760">
        <v>1</v>
      </c>
      <c r="D760">
        <v>15</v>
      </c>
      <c r="E760">
        <v>1</v>
      </c>
      <c r="F760" s="1">
        <f>VLOOKUP(A760,Weather!$A$1:$E$366, 5)</f>
        <v>0.49056603773584961</v>
      </c>
      <c r="G760" s="1">
        <f>VLOOKUP(D760, Winter!$A$1:$E$25, 2)</f>
        <v>1093.6540058115399</v>
      </c>
      <c r="H760" s="1">
        <f>VLOOKUP(D760, Winter!$A$1:$E$25, 3)</f>
        <v>601.87029228184497</v>
      </c>
      <c r="I760" s="1">
        <f>VLOOKUP(D760, Winter!$A$1:$E$25, 5)</f>
        <v>271.02803738317698</v>
      </c>
      <c r="J760" s="1">
        <f t="shared" si="67"/>
        <v>843.12268005112958</v>
      </c>
      <c r="K760" s="47">
        <f t="shared" si="68"/>
        <v>15.773159224947703</v>
      </c>
      <c r="L760" s="48">
        <f>Solar!K777/1000*Variables!$B$3</f>
        <v>26.033200000000001</v>
      </c>
      <c r="M760" s="1">
        <f>IF(E760=1, VLOOKUP(D760, Sheet1!$E$2:$G$26, 2), Sheet1!$G$3)</f>
        <v>0.20441999999999999</v>
      </c>
      <c r="N760" s="1">
        <f>'Electricity Rates'!$J$3</f>
        <v>0.19270000000000001</v>
      </c>
      <c r="O760" s="145">
        <f>L760-K760</f>
        <v>10.260040775052298</v>
      </c>
      <c r="P760">
        <f t="shared" si="69"/>
        <v>3.0394877826474227</v>
      </c>
      <c r="Q760">
        <f>IF(O760&gt;0, IF(Q759+O760*Variables!$B$5&lt;Variables!$B$4, Q759+O760*Variables!$B$5, Variables!$B$4), IF(Q759&gt;-O760, Q759+O760/Variables!$B$5, 0))</f>
        <v>69.624910848566415</v>
      </c>
      <c r="R760">
        <f>IF(O760&gt;0, 0, IF(Q759&gt;-O760, 0, -O760 - Q759*Variables!$B$5))</f>
        <v>0</v>
      </c>
      <c r="S760">
        <f t="shared" si="70"/>
        <v>0</v>
      </c>
      <c r="T760">
        <f t="shared" si="71"/>
        <v>0</v>
      </c>
    </row>
    <row r="761" spans="1:20" x14ac:dyDescent="0.3">
      <c r="A761" s="3">
        <f t="shared" si="66"/>
        <v>43132</v>
      </c>
      <c r="B761">
        <v>2</v>
      </c>
      <c r="C761">
        <v>1</v>
      </c>
      <c r="D761">
        <v>16</v>
      </c>
      <c r="E761">
        <v>1</v>
      </c>
      <c r="F761" s="1">
        <f>VLOOKUP(A761,Weather!$A$1:$E$366, 5)</f>
        <v>0.49056603773584961</v>
      </c>
      <c r="G761" s="1">
        <f>VLOOKUP(D761, Winter!$A$1:$E$25, 2)</f>
        <v>1039.2953507679499</v>
      </c>
      <c r="H761" s="1">
        <f>VLOOKUP(D761, Winter!$A$1:$E$25, 3)</f>
        <v>558.82352941176396</v>
      </c>
      <c r="I761" s="1">
        <f>VLOOKUP(D761, Winter!$A$1:$E$25, 5)</f>
        <v>252.336448598131</v>
      </c>
      <c r="J761" s="1">
        <f t="shared" si="67"/>
        <v>794.52668705819508</v>
      </c>
      <c r="K761" s="47">
        <f t="shared" si="68"/>
        <v>14.864024227979629</v>
      </c>
      <c r="L761" s="48">
        <f>Solar!K778/1000*Variables!$B$3</f>
        <v>18.165100000000002</v>
      </c>
      <c r="M761" s="1">
        <f>IF(E761=1, VLOOKUP(D761, Sheet1!$E$2:$G$26, 2), Sheet1!$G$3)</f>
        <v>0.20441999999999999</v>
      </c>
      <c r="N761" s="1">
        <f>'Electricity Rates'!$J$3</f>
        <v>0.19270000000000001</v>
      </c>
      <c r="O761" s="145">
        <f>L761-K761</f>
        <v>3.3010757720203738</v>
      </c>
      <c r="P761">
        <f t="shared" si="69"/>
        <v>2.8642974687316745</v>
      </c>
      <c r="Q761">
        <f>IF(O761&gt;0, IF(Q760+O761*Variables!$B$5&lt;Variables!$B$4, Q760+O761*Variables!$B$5, Variables!$B$4), IF(Q760&gt;-O761, Q760+O761/Variables!$B$5, 0))</f>
        <v>72.727922074265564</v>
      </c>
      <c r="R761">
        <f>IF(O761&gt;0, 0, IF(Q760&gt;-O761, 0, -O761 - Q760*Variables!$B$5))</f>
        <v>0</v>
      </c>
      <c r="S761">
        <f t="shared" si="70"/>
        <v>0</v>
      </c>
      <c r="T761">
        <f t="shared" si="71"/>
        <v>0</v>
      </c>
    </row>
    <row r="762" spans="1:20" x14ac:dyDescent="0.3">
      <c r="A762" s="3">
        <f t="shared" si="66"/>
        <v>43132</v>
      </c>
      <c r="B762">
        <v>2</v>
      </c>
      <c r="C762">
        <v>1</v>
      </c>
      <c r="D762">
        <v>17</v>
      </c>
      <c r="E762">
        <v>1</v>
      </c>
      <c r="F762" s="1">
        <f>VLOOKUP(A762,Weather!$A$1:$E$366, 5)</f>
        <v>0.49056603773584961</v>
      </c>
      <c r="G762" s="1">
        <f>VLOOKUP(D762, Winter!$A$1:$E$25, 2)</f>
        <v>889.47696139476898</v>
      </c>
      <c r="H762" s="1">
        <f>VLOOKUP(D762, Winter!$A$1:$E$25, 3)</f>
        <v>506.24728802056097</v>
      </c>
      <c r="I762" s="1">
        <f>VLOOKUP(D762, Winter!$A$1:$E$25, 5)</f>
        <v>228.971962616822</v>
      </c>
      <c r="J762" s="1">
        <f t="shared" si="67"/>
        <v>694.24675043055004</v>
      </c>
      <c r="K762" s="47">
        <f t="shared" si="68"/>
        <v>12.987984779723309</v>
      </c>
      <c r="L762" s="48">
        <f>Solar!K779/1000*Variables!$B$3</f>
        <v>8.1031999999999993</v>
      </c>
      <c r="M762" s="1">
        <f>IF(E762=1, VLOOKUP(D762, Sheet1!$E$2:$G$26, 2), Sheet1!$G$3)</f>
        <v>0.20441999999999999</v>
      </c>
      <c r="N762" s="1">
        <f>'Electricity Rates'!$J$3</f>
        <v>0.19270000000000001</v>
      </c>
      <c r="O762" s="145">
        <f>L762-K762</f>
        <v>-4.8847847797233097</v>
      </c>
      <c r="P762">
        <f t="shared" si="69"/>
        <v>2.5027846670526817</v>
      </c>
      <c r="Q762">
        <f>IF(O762&gt;0, IF(Q761+O762*Variables!$B$5&lt;Variables!$B$4, Q761+O762*Variables!$B$5, Variables!$B$4), IF(Q761&gt;-O762, Q761+O762/Variables!$B$5, 0))</f>
        <v>67.53134252136843</v>
      </c>
      <c r="R762">
        <f>IF(O762&gt;0, 0, IF(Q761&gt;-O762, 0, -O762 - Q761*Variables!$B$5))</f>
        <v>0</v>
      </c>
      <c r="S762">
        <f t="shared" si="70"/>
        <v>0</v>
      </c>
      <c r="T762">
        <f t="shared" si="71"/>
        <v>0</v>
      </c>
    </row>
    <row r="763" spans="1:20" x14ac:dyDescent="0.3">
      <c r="A763" s="3">
        <f t="shared" si="66"/>
        <v>43132</v>
      </c>
      <c r="B763">
        <v>2</v>
      </c>
      <c r="C763">
        <v>1</v>
      </c>
      <c r="D763">
        <v>18</v>
      </c>
      <c r="E763">
        <v>1</v>
      </c>
      <c r="F763" s="1">
        <f>VLOOKUP(A763,Weather!$A$1:$E$366, 5)</f>
        <v>0.49056603773584961</v>
      </c>
      <c r="G763" s="1">
        <f>VLOOKUP(D763, Winter!$A$1:$E$25, 2)</f>
        <v>689.67932752179297</v>
      </c>
      <c r="H763" s="1">
        <f>VLOOKUP(D763, Winter!$A$1:$E$25, 3)</f>
        <v>477.48083534529701</v>
      </c>
      <c r="I763" s="1">
        <f>VLOOKUP(D763, Winter!$A$1:$E$25, 5)</f>
        <v>257.009345794392</v>
      </c>
      <c r="J763" s="1">
        <f t="shared" si="67"/>
        <v>581.57820886584227</v>
      </c>
      <c r="K763" s="47">
        <f t="shared" si="68"/>
        <v>10.880179014570601</v>
      </c>
      <c r="L763" s="48">
        <f>Solar!K780/1000*Variables!$B$3</f>
        <v>0.65709999999999991</v>
      </c>
      <c r="M763" s="1">
        <f>IF(E763=1, VLOOKUP(D763, Sheet1!$E$2:$G$26, 2), Sheet1!$G$3)</f>
        <v>0.20441999999999999</v>
      </c>
      <c r="N763" s="1">
        <f>'Electricity Rates'!$J$3</f>
        <v>0.19270000000000001</v>
      </c>
      <c r="O763" s="145">
        <f>L763-K763</f>
        <v>-10.223079014570601</v>
      </c>
      <c r="P763">
        <f t="shared" si="69"/>
        <v>2.096610496107755</v>
      </c>
      <c r="Q763">
        <f>IF(O763&gt;0, IF(Q762+O763*Variables!$B$5&lt;Variables!$B$4, Q762+O763*Variables!$B$5, Variables!$B$4), IF(Q762&gt;-O763, Q762+O763/Variables!$B$5, 0))</f>
        <v>56.655726548420979</v>
      </c>
      <c r="R763">
        <f>IF(O763&gt;0, 0, IF(Q762&gt;-O763, 0, -O763 - Q762*Variables!$B$5))</f>
        <v>0</v>
      </c>
      <c r="S763">
        <f t="shared" si="70"/>
        <v>0</v>
      </c>
      <c r="T763">
        <f t="shared" si="71"/>
        <v>0</v>
      </c>
    </row>
    <row r="764" spans="1:20" x14ac:dyDescent="0.3">
      <c r="A764" s="3">
        <f t="shared" si="66"/>
        <v>43132</v>
      </c>
      <c r="B764">
        <v>2</v>
      </c>
      <c r="C764">
        <v>1</v>
      </c>
      <c r="D764">
        <v>19</v>
      </c>
      <c r="E764">
        <v>1</v>
      </c>
      <c r="F764" s="1">
        <f>VLOOKUP(A764,Weather!$A$1:$E$366, 5)</f>
        <v>0.49056603773584961</v>
      </c>
      <c r="G764" s="1">
        <f>VLOOKUP(D764, Winter!$A$1:$E$25, 2)</f>
        <v>503.50249066002402</v>
      </c>
      <c r="H764" s="1">
        <f>VLOOKUP(D764, Winter!$A$1:$E$25, 3)</f>
        <v>367.75553800108997</v>
      </c>
      <c r="I764" s="1">
        <f>VLOOKUP(D764, Winter!$A$1:$E$25, 5)</f>
        <v>266.355140186916</v>
      </c>
      <c r="J764" s="1">
        <f t="shared" si="67"/>
        <v>434.34838270169922</v>
      </c>
      <c r="K764" s="47">
        <f t="shared" si="68"/>
        <v>8.1257999121040765</v>
      </c>
      <c r="L764" s="48">
        <f>Solar!K781/1000*Variables!$B$3</f>
        <v>0</v>
      </c>
      <c r="M764" s="1">
        <f>IF(E764=1, VLOOKUP(D764, Sheet1!$E$2:$G$26, 2), Sheet1!$G$3)</f>
        <v>0.20441999999999999</v>
      </c>
      <c r="N764" s="1">
        <f>'Electricity Rates'!$J$3</f>
        <v>0.19270000000000001</v>
      </c>
      <c r="O764" s="145">
        <f>L764-K764</f>
        <v>-8.1257999121040765</v>
      </c>
      <c r="P764">
        <f t="shared" si="69"/>
        <v>1.5658416430624555</v>
      </c>
      <c r="Q764">
        <f>IF(O764&gt;0, IF(Q763+O764*Variables!$B$5&lt;Variables!$B$4, Q763+O764*Variables!$B$5, Variables!$B$4), IF(Q763&gt;-O764, Q763+O764/Variables!$B$5, 0))</f>
        <v>48.011258556820898</v>
      </c>
      <c r="R764">
        <f>IF(O764&gt;0, 0, IF(Q763&gt;-O764, 0, -O764 - Q763*Variables!$B$5))</f>
        <v>0</v>
      </c>
      <c r="S764">
        <f t="shared" si="70"/>
        <v>0</v>
      </c>
      <c r="T764">
        <f t="shared" si="71"/>
        <v>0</v>
      </c>
    </row>
    <row r="765" spans="1:20" x14ac:dyDescent="0.3">
      <c r="A765" s="3">
        <f t="shared" si="66"/>
        <v>43132</v>
      </c>
      <c r="B765">
        <v>2</v>
      </c>
      <c r="C765">
        <v>1</v>
      </c>
      <c r="D765">
        <v>20</v>
      </c>
      <c r="E765">
        <v>1</v>
      </c>
      <c r="F765" s="1">
        <f>VLOOKUP(A765,Weather!$A$1:$E$366, 5)</f>
        <v>0.49056603773584961</v>
      </c>
      <c r="G765" s="1">
        <f>VLOOKUP(D765, Winter!$A$1:$E$25, 2)</f>
        <v>385.507471980074</v>
      </c>
      <c r="H765" s="1">
        <f>VLOOKUP(D765, Winter!$A$1:$E$25, 3)</f>
        <v>329.45960680470398</v>
      </c>
      <c r="I765" s="1">
        <f>VLOOKUP(D765, Winter!$A$1:$E$25, 5)</f>
        <v>275.70093457943898</v>
      </c>
      <c r="J765" s="1">
        <f t="shared" si="67"/>
        <v>356.95478594733834</v>
      </c>
      <c r="K765" s="47">
        <f t="shared" si="68"/>
        <v>6.6779186565270114</v>
      </c>
      <c r="L765" s="48">
        <f>Solar!K782/1000*Variables!$B$3</f>
        <v>0</v>
      </c>
      <c r="M765" s="1">
        <f>IF(E765=1, VLOOKUP(D765, Sheet1!$E$2:$G$26, 2), Sheet1!$G$3)</f>
        <v>0.20441999999999999</v>
      </c>
      <c r="N765" s="1">
        <f>'Electricity Rates'!$J$3</f>
        <v>0.19270000000000001</v>
      </c>
      <c r="O765" s="145">
        <f>L765-K765</f>
        <v>-6.6779186565270114</v>
      </c>
      <c r="P765">
        <f t="shared" si="69"/>
        <v>1.2868349251127551</v>
      </c>
      <c r="Q765">
        <f>IF(O765&gt;0, IF(Q764+O765*Variables!$B$5&lt;Variables!$B$4, Q764+O765*Variables!$B$5, Variables!$B$4), IF(Q764&gt;-O765, Q764+O765/Variables!$B$5, 0))</f>
        <v>40.907089773281527</v>
      </c>
      <c r="R765">
        <f>IF(O765&gt;0, 0, IF(Q764&gt;-O765, 0, -O765 - Q764*Variables!$B$5))</f>
        <v>0</v>
      </c>
      <c r="S765">
        <f t="shared" si="70"/>
        <v>0</v>
      </c>
      <c r="T765">
        <f t="shared" si="71"/>
        <v>0</v>
      </c>
    </row>
    <row r="766" spans="1:20" x14ac:dyDescent="0.3">
      <c r="A766" s="3">
        <f t="shared" si="66"/>
        <v>43132</v>
      </c>
      <c r="B766">
        <v>2</v>
      </c>
      <c r="C766">
        <v>1</v>
      </c>
      <c r="D766">
        <v>21</v>
      </c>
      <c r="E766">
        <v>1</v>
      </c>
      <c r="F766" s="1">
        <f>VLOOKUP(A766,Weather!$A$1:$E$366, 5)</f>
        <v>0.49056603773584961</v>
      </c>
      <c r="G766" s="1">
        <f>VLOOKUP(D766, Winter!$A$1:$E$25, 2)</f>
        <v>340.23972602739599</v>
      </c>
      <c r="H766" s="1">
        <f>VLOOKUP(D766, Winter!$A$1:$E$25, 3)</f>
        <v>286.390591795636</v>
      </c>
      <c r="I766" s="1">
        <f>VLOOKUP(D766, Winter!$A$1:$E$25, 5)</f>
        <v>289.71962616822401</v>
      </c>
      <c r="J766" s="1">
        <f t="shared" si="67"/>
        <v>312.80714821121637</v>
      </c>
      <c r="K766" s="47">
        <f t="shared" si="68"/>
        <v>5.8520035958920245</v>
      </c>
      <c r="L766" s="48">
        <f>Solar!K783/1000*Variables!$B$3</f>
        <v>0</v>
      </c>
      <c r="M766" s="1">
        <f>IF(E766=1, VLOOKUP(D766, Sheet1!$E$2:$G$26, 2), Sheet1!$G$3)</f>
        <v>0.20441999999999999</v>
      </c>
      <c r="N766" s="1">
        <f>'Electricity Rates'!$J$3</f>
        <v>0.19270000000000001</v>
      </c>
      <c r="O766" s="145">
        <f>L766-K766</f>
        <v>-5.8520035958920245</v>
      </c>
      <c r="P766">
        <f t="shared" si="69"/>
        <v>1.1276810929283931</v>
      </c>
      <c r="Q766">
        <f>IF(O766&gt;0, IF(Q765+O766*Variables!$B$5&lt;Variables!$B$4, Q765+O766*Variables!$B$5, Variables!$B$4), IF(Q765&gt;-O766, Q765+O766/Variables!$B$5, 0))</f>
        <v>34.681554032970865</v>
      </c>
      <c r="R766">
        <f>IF(O766&gt;0, 0, IF(Q765&gt;-O766, 0, -O766 - Q765*Variables!$B$5))</f>
        <v>0</v>
      </c>
      <c r="S766">
        <f t="shared" si="70"/>
        <v>0</v>
      </c>
      <c r="T766">
        <f t="shared" si="71"/>
        <v>0</v>
      </c>
    </row>
    <row r="767" spans="1:20" x14ac:dyDescent="0.3">
      <c r="A767" s="3">
        <f t="shared" si="66"/>
        <v>43132</v>
      </c>
      <c r="B767">
        <v>2</v>
      </c>
      <c r="C767">
        <v>1</v>
      </c>
      <c r="D767">
        <v>22</v>
      </c>
      <c r="E767">
        <v>1</v>
      </c>
      <c r="F767" s="1">
        <f>VLOOKUP(A767,Weather!$A$1:$E$366, 5)</f>
        <v>0.49056603773584961</v>
      </c>
      <c r="G767" s="1">
        <f>VLOOKUP(D767, Winter!$A$1:$E$25, 2)</f>
        <v>300</v>
      </c>
      <c r="H767" s="1">
        <f>VLOOKUP(D767, Winter!$A$1:$E$25, 3)</f>
        <v>271.915575384683</v>
      </c>
      <c r="I767" s="1">
        <f>VLOOKUP(D767, Winter!$A$1:$E$25, 5)</f>
        <v>285.04672897196201</v>
      </c>
      <c r="J767" s="1">
        <f t="shared" si="67"/>
        <v>285.69284029031024</v>
      </c>
      <c r="K767" s="47">
        <f t="shared" si="68"/>
        <v>5.3447484760501798</v>
      </c>
      <c r="L767" s="48">
        <f>Solar!K784/1000*Variables!$B$3</f>
        <v>0</v>
      </c>
      <c r="M767" s="1">
        <f>IF(E767=1, VLOOKUP(D767, Sheet1!$E$2:$G$26, 2), Sheet1!$G$3)</f>
        <v>0.18618000000000001</v>
      </c>
      <c r="N767" s="1">
        <f>'Electricity Rates'!$J$3</f>
        <v>0.19270000000000001</v>
      </c>
      <c r="O767" s="145">
        <f>L767-K767</f>
        <v>-5.3447484760501798</v>
      </c>
      <c r="P767">
        <f t="shared" si="69"/>
        <v>1.0299330313348698</v>
      </c>
      <c r="Q767">
        <f>IF(O767&gt;0, IF(Q766+O767*Variables!$B$5&lt;Variables!$B$4, Q766+O767*Variables!$B$5, Variables!$B$4), IF(Q766&gt;-O767, Q766+O767/Variables!$B$5, 0))</f>
        <v>28.99565139887493</v>
      </c>
      <c r="R767">
        <f>IF(O767&gt;0, 0, IF(Q766&gt;-O767, 0, -O767 - Q766*Variables!$B$5))</f>
        <v>0</v>
      </c>
      <c r="S767">
        <f t="shared" si="70"/>
        <v>0</v>
      </c>
      <c r="T767">
        <f t="shared" si="71"/>
        <v>0</v>
      </c>
    </row>
    <row r="768" spans="1:20" x14ac:dyDescent="0.3">
      <c r="A768" s="3">
        <f t="shared" si="66"/>
        <v>43132</v>
      </c>
      <c r="B768">
        <v>2</v>
      </c>
      <c r="C768">
        <v>1</v>
      </c>
      <c r="D768">
        <v>23</v>
      </c>
      <c r="E768">
        <v>1</v>
      </c>
      <c r="F768" s="1">
        <f>VLOOKUP(A768,Weather!$A$1:$E$366, 5)</f>
        <v>0.49056603773584961</v>
      </c>
      <c r="G768" s="1">
        <f>VLOOKUP(D768, Winter!$A$1:$E$25, 2)</f>
        <v>290.90909090909099</v>
      </c>
      <c r="H768" s="1">
        <f>VLOOKUP(D768, Winter!$A$1:$E$25, 3)</f>
        <v>266.95334839061297</v>
      </c>
      <c r="I768" s="1">
        <f>VLOOKUP(D768, Winter!$A$1:$E$25, 5)</f>
        <v>285.04672897196201</v>
      </c>
      <c r="J768" s="1">
        <f t="shared" si="67"/>
        <v>278.70522207892293</v>
      </c>
      <c r="K768" s="47">
        <f t="shared" si="68"/>
        <v>5.2140239477470471</v>
      </c>
      <c r="L768" s="48">
        <f>Solar!K785/1000*Variables!$B$3</f>
        <v>0</v>
      </c>
      <c r="M768" s="1">
        <f>IF(E768=1, VLOOKUP(D768, Sheet1!$E$2:$G$26, 2), Sheet1!$G$3)</f>
        <v>0.18618000000000001</v>
      </c>
      <c r="N768" s="1">
        <f>'Electricity Rates'!$J$3</f>
        <v>0.19270000000000001</v>
      </c>
      <c r="O768" s="145">
        <f>L768-K768</f>
        <v>-5.2140239477470471</v>
      </c>
      <c r="P768">
        <f t="shared" si="69"/>
        <v>1.0047424147308561</v>
      </c>
      <c r="Q768">
        <f>IF(O768&gt;0, IF(Q767+O768*Variables!$B$5&lt;Variables!$B$4, Q767+O768*Variables!$B$5, Variables!$B$4), IF(Q767&gt;-O768, Q767+O768/Variables!$B$5, 0))</f>
        <v>23.448817411909985</v>
      </c>
      <c r="R768">
        <f>IF(O768&gt;0, 0, IF(Q767&gt;-O768, 0, -O768 - Q767*Variables!$B$5))</f>
        <v>0</v>
      </c>
      <c r="S768">
        <f t="shared" si="70"/>
        <v>0</v>
      </c>
      <c r="T768">
        <f t="shared" si="71"/>
        <v>0</v>
      </c>
    </row>
    <row r="769" spans="1:20" x14ac:dyDescent="0.3">
      <c r="A769" s="3">
        <f t="shared" si="66"/>
        <v>43132</v>
      </c>
      <c r="B769">
        <v>2</v>
      </c>
      <c r="C769">
        <v>1</v>
      </c>
      <c r="D769">
        <v>24</v>
      </c>
      <c r="E769">
        <v>1</v>
      </c>
      <c r="F769" s="1">
        <f>VLOOKUP(A769,Weather!$A$1:$E$366, 5)</f>
        <v>0.49056603773584961</v>
      </c>
      <c r="G769" s="1">
        <f>VLOOKUP(D769, Winter!$A$1:$E$25, 2)</f>
        <v>272.72727272727298</v>
      </c>
      <c r="H769" s="1">
        <f>VLOOKUP(D769, Winter!$A$1:$E$25, 3)</f>
        <v>266.74195307023803</v>
      </c>
      <c r="I769" s="1">
        <f>VLOOKUP(D769, Winter!$A$1:$E$25, 5)</f>
        <v>285.04672897196201</v>
      </c>
      <c r="J769" s="1">
        <f t="shared" si="67"/>
        <v>269.67814761897216</v>
      </c>
      <c r="K769" s="47">
        <f t="shared" si="68"/>
        <v>5.0451452232610361</v>
      </c>
      <c r="L769" s="48">
        <f>Solar!K786/1000*Variables!$B$3</f>
        <v>0</v>
      </c>
      <c r="M769" s="1">
        <f>IF(E769=1, VLOOKUP(D769, Sheet1!$E$2:$G$26, 2), Sheet1!$G$3)</f>
        <v>0.18618000000000001</v>
      </c>
      <c r="N769" s="1">
        <f>'Electricity Rates'!$J$3</f>
        <v>0.19270000000000001</v>
      </c>
      <c r="O769" s="145">
        <f>L769-K769</f>
        <v>-5.0451452232610361</v>
      </c>
      <c r="P769">
        <f t="shared" si="69"/>
        <v>0.97219948452240168</v>
      </c>
      <c r="Q769">
        <f>IF(O769&gt;0, IF(Q768+O769*Variables!$B$5&lt;Variables!$B$4, Q768+O769*Variables!$B$5, Variables!$B$4), IF(Q768&gt;-O769, Q768+O769/Variables!$B$5, 0))</f>
        <v>18.081641642483351</v>
      </c>
      <c r="R769">
        <f>IF(O769&gt;0, 0, IF(Q768&gt;-O769, 0, -O769 - Q768*Variables!$B$5))</f>
        <v>0</v>
      </c>
      <c r="S769">
        <f t="shared" si="70"/>
        <v>0</v>
      </c>
      <c r="T769">
        <f t="shared" si="71"/>
        <v>0</v>
      </c>
    </row>
    <row r="770" spans="1:20" x14ac:dyDescent="0.3">
      <c r="A770" s="3">
        <f t="shared" si="66"/>
        <v>43133</v>
      </c>
      <c r="B770">
        <v>2</v>
      </c>
      <c r="C770">
        <v>2</v>
      </c>
      <c r="D770">
        <v>1</v>
      </c>
      <c r="E770">
        <v>1</v>
      </c>
      <c r="F770" s="1">
        <f>VLOOKUP(A770,Weather!$A$1:$E$366, 5)</f>
        <v>0.5283018867924526</v>
      </c>
      <c r="G770" s="1">
        <f>VLOOKUP(D770, Winter!$A$1:$E$25, 2)</f>
        <v>281.81818181818198</v>
      </c>
      <c r="H770" s="1">
        <f>VLOOKUP(D770, Winter!$A$1:$E$25, 3)</f>
        <v>257.04002047196798</v>
      </c>
      <c r="I770" s="1">
        <f>VLOOKUP(D770, Winter!$A$1:$E$25, 5)</f>
        <v>266.355140186916</v>
      </c>
      <c r="J770" s="1">
        <f t="shared" si="67"/>
        <v>270.13036986242065</v>
      </c>
      <c r="K770" s="47">
        <f t="shared" si="68"/>
        <v>5.0536054077866659</v>
      </c>
      <c r="L770" s="48">
        <f>Solar!K787/1000*Variables!$B$3</f>
        <v>0</v>
      </c>
      <c r="M770" s="1">
        <f>IF(E770=1, VLOOKUP(D770, Sheet1!$E$2:$G$26, 2), Sheet1!$G$3)</f>
        <v>0.18618000000000001</v>
      </c>
      <c r="N770" s="1">
        <f>'Electricity Rates'!$J$3</f>
        <v>0.19270000000000001</v>
      </c>
      <c r="O770" s="145">
        <f>L770-K770</f>
        <v>-5.0536054077866659</v>
      </c>
      <c r="P770">
        <f t="shared" si="69"/>
        <v>0.97382976208049055</v>
      </c>
      <c r="Q770">
        <f>IF(O770&gt;0, IF(Q769+O770*Variables!$B$5&lt;Variables!$B$4, Q769+O770*Variables!$B$5, Variables!$B$4), IF(Q769&gt;-O770, Q769+O770/Variables!$B$5, 0))</f>
        <v>12.705465676752855</v>
      </c>
      <c r="R770">
        <f>IF(O770&gt;0, 0, IF(Q769&gt;-O770, 0, -O770 - Q769*Variables!$B$5))</f>
        <v>0</v>
      </c>
      <c r="S770">
        <f t="shared" si="70"/>
        <v>0</v>
      </c>
      <c r="T770">
        <f t="shared" si="71"/>
        <v>0</v>
      </c>
    </row>
    <row r="771" spans="1:20" x14ac:dyDescent="0.3">
      <c r="A771" s="3">
        <f t="shared" ref="A771:A834" si="72">DATE(2018, B771, C771)</f>
        <v>43133</v>
      </c>
      <c r="B771">
        <v>2</v>
      </c>
      <c r="C771">
        <v>2</v>
      </c>
      <c r="D771">
        <v>2</v>
      </c>
      <c r="E771">
        <v>1</v>
      </c>
      <c r="F771" s="1">
        <f>VLOOKUP(A771,Weather!$A$1:$E$366, 5)</f>
        <v>0.5283018867924526</v>
      </c>
      <c r="G771" s="1">
        <f>VLOOKUP(D771, Winter!$A$1:$E$25, 2)</f>
        <v>282.10356994603501</v>
      </c>
      <c r="H771" s="1">
        <f>VLOOKUP(D771, Winter!$A$1:$E$25, 3)</f>
        <v>280.66066600651902</v>
      </c>
      <c r="I771" s="1">
        <f>VLOOKUP(D771, Winter!$A$1:$E$25, 5)</f>
        <v>285.04672897196201</v>
      </c>
      <c r="J771" s="1">
        <f t="shared" ref="J771:J834" si="73">IF(E771=0, I771, H771 + (G771-H771)*F771)</f>
        <v>281.42295488022557</v>
      </c>
      <c r="K771" s="47">
        <f t="shared" ref="K771:K834" si="74">J771*1000/53453</f>
        <v>5.2648673578700089</v>
      </c>
      <c r="L771" s="48">
        <f>Solar!K788/1000*Variables!$B$3</f>
        <v>0</v>
      </c>
      <c r="M771" s="1">
        <f>IF(E771=1, VLOOKUP(D771, Sheet1!$E$2:$G$26, 2), Sheet1!$G$3)</f>
        <v>0.18618000000000001</v>
      </c>
      <c r="N771" s="1">
        <f>'Electricity Rates'!$J$3</f>
        <v>0.19270000000000001</v>
      </c>
      <c r="O771" s="145">
        <f>L771-K771</f>
        <v>-5.2648673578700089</v>
      </c>
      <c r="P771">
        <f t="shared" ref="P771:P834" si="75">N771*K771</f>
        <v>1.0145399398615507</v>
      </c>
      <c r="Q771">
        <f>IF(O771&gt;0, IF(Q770+O771*Variables!$B$5&lt;Variables!$B$4, Q770+O771*Variables!$B$5, Variables!$B$4), IF(Q770&gt;-O771, Q770+O771/Variables!$B$5, 0))</f>
        <v>7.104542955614547</v>
      </c>
      <c r="R771">
        <f>IF(O771&gt;0, 0, IF(Q770&gt;-O771, 0, -O771 - Q770*Variables!$B$5))</f>
        <v>0</v>
      </c>
      <c r="S771">
        <f t="shared" ref="S771:S834" si="76">R771*M771</f>
        <v>0</v>
      </c>
      <c r="T771">
        <f t="shared" ref="T771:T834" si="77">IF(AND(R771&gt;0, M771&gt;0.3), 1, 0)</f>
        <v>0</v>
      </c>
    </row>
    <row r="772" spans="1:20" x14ac:dyDescent="0.3">
      <c r="A772" s="3">
        <f t="shared" si="72"/>
        <v>43133</v>
      </c>
      <c r="B772">
        <v>2</v>
      </c>
      <c r="C772">
        <v>2</v>
      </c>
      <c r="D772">
        <v>3</v>
      </c>
      <c r="E772">
        <v>1</v>
      </c>
      <c r="F772" s="1">
        <f>VLOOKUP(A772,Weather!$A$1:$E$366, 5)</f>
        <v>0.5283018867924526</v>
      </c>
      <c r="G772" s="1">
        <f>VLOOKUP(D772, Winter!$A$1:$E$25, 2)</f>
        <v>282.300747198007</v>
      </c>
      <c r="H772" s="1">
        <f>VLOOKUP(D772, Winter!$A$1:$E$25, 3)</f>
        <v>272.72727272727298</v>
      </c>
      <c r="I772" s="1">
        <f>VLOOKUP(D772, Winter!$A$1:$E$25, 5)</f>
        <v>271.02803738317698</v>
      </c>
      <c r="J772" s="1">
        <f t="shared" si="73"/>
        <v>277.78495735332115</v>
      </c>
      <c r="K772" s="47">
        <f t="shared" si="74"/>
        <v>5.1968076132924468</v>
      </c>
      <c r="L772" s="48">
        <f>Solar!K789/1000*Variables!$B$3</f>
        <v>0</v>
      </c>
      <c r="M772" s="1">
        <f>IF(E772=1, VLOOKUP(D772, Sheet1!$E$2:$G$26, 2), Sheet1!$G$3)</f>
        <v>0.18618000000000001</v>
      </c>
      <c r="N772" s="1">
        <f>'Electricity Rates'!$J$3</f>
        <v>0.19270000000000001</v>
      </c>
      <c r="O772" s="145">
        <f>L772-K772</f>
        <v>-5.1968076132924468</v>
      </c>
      <c r="P772">
        <f t="shared" si="75"/>
        <v>1.0014248270814545</v>
      </c>
      <c r="Q772">
        <f>IF(O772&gt;0, IF(Q771+O772*Variables!$B$5&lt;Variables!$B$4, Q771+O772*Variables!$B$5, Variables!$B$4), IF(Q771&gt;-O772, Q771+O772/Variables!$B$5, 0))</f>
        <v>1.5760242180693904</v>
      </c>
      <c r="R772">
        <f>IF(O772&gt;0, 0, IF(Q771&gt;-O772, 0, -O772 - Q771*Variables!$B$5))</f>
        <v>0</v>
      </c>
      <c r="S772">
        <f t="shared" si="76"/>
        <v>0</v>
      </c>
      <c r="T772">
        <f t="shared" si="77"/>
        <v>0</v>
      </c>
    </row>
    <row r="773" spans="1:20" x14ac:dyDescent="0.3">
      <c r="A773" s="3">
        <f t="shared" si="72"/>
        <v>43133</v>
      </c>
      <c r="B773">
        <v>2</v>
      </c>
      <c r="C773">
        <v>2</v>
      </c>
      <c r="D773">
        <v>4</v>
      </c>
      <c r="E773">
        <v>1</v>
      </c>
      <c r="F773" s="1">
        <f>VLOOKUP(A773,Weather!$A$1:$E$366, 5)</f>
        <v>0.5283018867924526</v>
      </c>
      <c r="G773" s="1">
        <f>VLOOKUP(D773, Winter!$A$1:$E$25, 2)</f>
        <v>308.82074789439099</v>
      </c>
      <c r="H773" s="1">
        <f>VLOOKUP(D773, Winter!$A$1:$E$25, 3)</f>
        <v>281.81818181818198</v>
      </c>
      <c r="I773" s="1">
        <f>VLOOKUP(D773, Winter!$A$1:$E$25, 5)</f>
        <v>285.04672897196201</v>
      </c>
      <c r="J773" s="1">
        <f t="shared" si="73"/>
        <v>296.08368842448107</v>
      </c>
      <c r="K773" s="47">
        <f t="shared" si="74"/>
        <v>5.5391407109887396</v>
      </c>
      <c r="L773" s="48">
        <f>Solar!K790/1000*Variables!$B$3</f>
        <v>0</v>
      </c>
      <c r="M773" s="1">
        <f>IF(E773=1, VLOOKUP(D773, Sheet1!$E$2:$G$26, 2), Sheet1!$G$3)</f>
        <v>0.18618000000000001</v>
      </c>
      <c r="N773" s="1">
        <f>'Electricity Rates'!$J$3</f>
        <v>0.19270000000000001</v>
      </c>
      <c r="O773" s="145">
        <f>L773-K773</f>
        <v>-5.5391407109887396</v>
      </c>
      <c r="P773">
        <f t="shared" si="75"/>
        <v>1.0673924150075302</v>
      </c>
      <c r="Q773">
        <f>IF(O773&gt;0, IF(Q772+O773*Variables!$B$5&lt;Variables!$B$4, Q772+O773*Variables!$B$5, Variables!$B$4), IF(Q772&gt;-O773, Q772+O773/Variables!$B$5, 0))</f>
        <v>0</v>
      </c>
      <c r="R773">
        <f>IF(O773&gt;0, 0, IF(Q772&gt;-O773, 0, -O773 - Q772*Variables!$B$5))</f>
        <v>4.0576779460035128</v>
      </c>
      <c r="S773">
        <f t="shared" si="76"/>
        <v>0.75545847998693405</v>
      </c>
      <c r="T773">
        <f t="shared" si="77"/>
        <v>0</v>
      </c>
    </row>
    <row r="774" spans="1:20" x14ac:dyDescent="0.3">
      <c r="A774" s="3">
        <f t="shared" si="72"/>
        <v>43133</v>
      </c>
      <c r="B774">
        <v>2</v>
      </c>
      <c r="C774">
        <v>2</v>
      </c>
      <c r="D774">
        <v>5</v>
      </c>
      <c r="E774">
        <v>1</v>
      </c>
      <c r="F774" s="1">
        <f>VLOOKUP(A774,Weather!$A$1:$E$366, 5)</f>
        <v>0.5283018867924526</v>
      </c>
      <c r="G774" s="1">
        <f>VLOOKUP(D774, Winter!$A$1:$E$25, 2)</f>
        <v>308.63160471300301</v>
      </c>
      <c r="H774" s="1">
        <f>VLOOKUP(D774, Winter!$A$1:$E$25, 3)</f>
        <v>300</v>
      </c>
      <c r="I774" s="1">
        <f>VLOOKUP(D774, Winter!$A$1:$E$25, 5)</f>
        <v>303.73831775700899</v>
      </c>
      <c r="J774" s="1">
        <f t="shared" si="73"/>
        <v>304.56009305592613</v>
      </c>
      <c r="K774" s="47">
        <f t="shared" si="74"/>
        <v>5.6977174911777855</v>
      </c>
      <c r="L774" s="48">
        <f>Solar!K791/1000*Variables!$B$3</f>
        <v>0</v>
      </c>
      <c r="M774" s="1">
        <f>IF(E774=1, VLOOKUP(D774, Sheet1!$E$2:$G$26, 2), Sheet1!$G$3)</f>
        <v>0.18618000000000001</v>
      </c>
      <c r="N774" s="1">
        <f>'Electricity Rates'!$J$3</f>
        <v>0.19270000000000001</v>
      </c>
      <c r="O774" s="145">
        <f>L774-K774</f>
        <v>-5.6977174911777855</v>
      </c>
      <c r="P774">
        <f t="shared" si="75"/>
        <v>1.0979501605499593</v>
      </c>
      <c r="Q774">
        <f>IF(O774&gt;0, IF(Q773+O774*Variables!$B$5&lt;Variables!$B$4, Q773+O774*Variables!$B$5, Variables!$B$4), IF(Q773&gt;-O774, Q773+O774/Variables!$B$5, 0))</f>
        <v>0</v>
      </c>
      <c r="R774">
        <f>IF(O774&gt;0, 0, IF(Q773&gt;-O774, 0, -O774 - Q773*Variables!$B$5))</f>
        <v>5.6977174911777855</v>
      </c>
      <c r="S774">
        <f t="shared" si="76"/>
        <v>1.0608010425074801</v>
      </c>
      <c r="T774">
        <f t="shared" si="77"/>
        <v>0</v>
      </c>
    </row>
    <row r="775" spans="1:20" x14ac:dyDescent="0.3">
      <c r="A775" s="3">
        <f t="shared" si="72"/>
        <v>43133</v>
      </c>
      <c r="B775">
        <v>2</v>
      </c>
      <c r="C775">
        <v>2</v>
      </c>
      <c r="D775">
        <v>6</v>
      </c>
      <c r="E775">
        <v>1</v>
      </c>
      <c r="F775" s="1">
        <f>VLOOKUP(A775,Weather!$A$1:$E$366, 5)</f>
        <v>0.5283018867924526</v>
      </c>
      <c r="G775" s="1">
        <f>VLOOKUP(D775, Winter!$A$1:$E$25, 2)</f>
        <v>331.81818181818198</v>
      </c>
      <c r="H775" s="1">
        <f>VLOOKUP(D775, Winter!$A$1:$E$25, 3)</f>
        <v>317.955250948497</v>
      </c>
      <c r="I775" s="1">
        <f>VLOOKUP(D775, Winter!$A$1:$E$25, 5)</f>
        <v>322.42990654205602</v>
      </c>
      <c r="J775" s="1">
        <f t="shared" si="73"/>
        <v>325.27906348342492</v>
      </c>
      <c r="K775" s="47">
        <f t="shared" si="74"/>
        <v>6.085328484527059</v>
      </c>
      <c r="L775" s="48">
        <f>Solar!K792/1000*Variables!$B$3</f>
        <v>0</v>
      </c>
      <c r="M775" s="1">
        <f>IF(E775=1, VLOOKUP(D775, Sheet1!$E$2:$G$26, 2), Sheet1!$G$3)</f>
        <v>0.18618000000000001</v>
      </c>
      <c r="N775" s="1">
        <f>'Electricity Rates'!$J$3</f>
        <v>0.19270000000000001</v>
      </c>
      <c r="O775" s="145">
        <f>L775-K775</f>
        <v>-6.085328484527059</v>
      </c>
      <c r="P775">
        <f t="shared" si="75"/>
        <v>1.1726427989683643</v>
      </c>
      <c r="Q775">
        <f>IF(O775&gt;0, IF(Q774+O775*Variables!$B$5&lt;Variables!$B$4, Q774+O775*Variables!$B$5, Variables!$B$4), IF(Q774&gt;-O775, Q774+O775/Variables!$B$5, 0))</f>
        <v>0</v>
      </c>
      <c r="R775">
        <f>IF(O775&gt;0, 0, IF(Q774&gt;-O775, 0, -O775 - Q774*Variables!$B$5))</f>
        <v>6.085328484527059</v>
      </c>
      <c r="S775">
        <f t="shared" si="76"/>
        <v>1.1329664572492479</v>
      </c>
      <c r="T775">
        <f t="shared" si="77"/>
        <v>0</v>
      </c>
    </row>
    <row r="776" spans="1:20" x14ac:dyDescent="0.3">
      <c r="A776" s="3">
        <f t="shared" si="72"/>
        <v>43133</v>
      </c>
      <c r="B776">
        <v>2</v>
      </c>
      <c r="C776">
        <v>2</v>
      </c>
      <c r="D776">
        <v>7</v>
      </c>
      <c r="E776">
        <v>1</v>
      </c>
      <c r="F776" s="1">
        <f>VLOOKUP(A776,Weather!$A$1:$E$366, 5)</f>
        <v>0.5283018867924526</v>
      </c>
      <c r="G776" s="1">
        <f>VLOOKUP(D776, Winter!$A$1:$E$25, 2)</f>
        <v>445.45454545454498</v>
      </c>
      <c r="H776" s="1">
        <f>VLOOKUP(D776, Winter!$A$1:$E$25, 3)</f>
        <v>393.94630558862502</v>
      </c>
      <c r="I776" s="1">
        <f>VLOOKUP(D776, Winter!$A$1:$E$25, 5)</f>
        <v>313.08411214953298</v>
      </c>
      <c r="J776" s="1">
        <f t="shared" si="73"/>
        <v>421.15820589514874</v>
      </c>
      <c r="K776" s="47">
        <f t="shared" si="74"/>
        <v>7.8790377695386367</v>
      </c>
      <c r="L776" s="48">
        <f>Solar!K793/1000*Variables!$B$3</f>
        <v>0</v>
      </c>
      <c r="M776" s="1">
        <f>IF(E776=1, VLOOKUP(D776, Sheet1!$E$2:$G$26, 2), Sheet1!$G$3)</f>
        <v>0.18618000000000001</v>
      </c>
      <c r="N776" s="1">
        <f>'Electricity Rates'!$J$3</f>
        <v>0.19270000000000001</v>
      </c>
      <c r="O776" s="145">
        <f>L776-K776</f>
        <v>-7.8790377695386367</v>
      </c>
      <c r="P776">
        <f t="shared" si="75"/>
        <v>1.5182905781900953</v>
      </c>
      <c r="Q776">
        <f>IF(O776&gt;0, IF(Q775+O776*Variables!$B$5&lt;Variables!$B$4, Q775+O776*Variables!$B$5, Variables!$B$4), IF(Q775&gt;-O776, Q775+O776/Variables!$B$5, 0))</f>
        <v>0</v>
      </c>
      <c r="R776">
        <f>IF(O776&gt;0, 0, IF(Q775&gt;-O776, 0, -O776 - Q775*Variables!$B$5))</f>
        <v>7.8790377695386367</v>
      </c>
      <c r="S776">
        <f t="shared" si="76"/>
        <v>1.4669192519327034</v>
      </c>
      <c r="T776">
        <f t="shared" si="77"/>
        <v>0</v>
      </c>
    </row>
    <row r="777" spans="1:20" x14ac:dyDescent="0.3">
      <c r="A777" s="3">
        <f t="shared" si="72"/>
        <v>43133</v>
      </c>
      <c r="B777">
        <v>2</v>
      </c>
      <c r="C777">
        <v>2</v>
      </c>
      <c r="D777">
        <v>8</v>
      </c>
      <c r="E777">
        <v>1</v>
      </c>
      <c r="F777" s="1">
        <f>VLOOKUP(A777,Weather!$A$1:$E$366, 5)</f>
        <v>0.5283018867924526</v>
      </c>
      <c r="G777" s="1">
        <f>VLOOKUP(D777, Winter!$A$1:$E$25, 2)</f>
        <v>654.54545454545405</v>
      </c>
      <c r="H777" s="1">
        <f>VLOOKUP(D777, Winter!$A$1:$E$25, 3)</f>
        <v>498.50910668787998</v>
      </c>
      <c r="I777" s="1">
        <f>VLOOKUP(D777, Winter!$A$1:$E$25, 5)</f>
        <v>294.39252336448601</v>
      </c>
      <c r="J777" s="1">
        <f t="shared" si="73"/>
        <v>580.94340366923984</v>
      </c>
      <c r="K777" s="47">
        <f t="shared" si="74"/>
        <v>10.868303063798848</v>
      </c>
      <c r="L777" s="48">
        <f>Solar!K794/1000*Variables!$B$3</f>
        <v>1.6905999999999997</v>
      </c>
      <c r="M777" s="1">
        <f>IF(E777=1, VLOOKUP(D777, Sheet1!$E$2:$G$26, 2), Sheet1!$G$3)</f>
        <v>0.18618000000000001</v>
      </c>
      <c r="N777" s="1">
        <f>'Electricity Rates'!$J$3</f>
        <v>0.19270000000000001</v>
      </c>
      <c r="O777" s="145">
        <f>L777-K777</f>
        <v>-9.1777030637988481</v>
      </c>
      <c r="P777">
        <f t="shared" si="75"/>
        <v>2.0943220003940382</v>
      </c>
      <c r="Q777">
        <f>IF(O777&gt;0, IF(Q776+O777*Variables!$B$5&lt;Variables!$B$4, Q776+O777*Variables!$B$5, Variables!$B$4), IF(Q776&gt;-O777, Q776+O777/Variables!$B$5, 0))</f>
        <v>0</v>
      </c>
      <c r="R777">
        <f>IF(O777&gt;0, 0, IF(Q776&gt;-O777, 0, -O777 - Q776*Variables!$B$5))</f>
        <v>9.1777030637988481</v>
      </c>
      <c r="S777">
        <f t="shared" si="76"/>
        <v>1.7087047564180697</v>
      </c>
      <c r="T777">
        <f t="shared" si="77"/>
        <v>0</v>
      </c>
    </row>
    <row r="778" spans="1:20" x14ac:dyDescent="0.3">
      <c r="A778" s="3">
        <f t="shared" si="72"/>
        <v>43133</v>
      </c>
      <c r="B778">
        <v>2</v>
      </c>
      <c r="C778">
        <v>2</v>
      </c>
      <c r="D778">
        <v>9</v>
      </c>
      <c r="E778">
        <v>1</v>
      </c>
      <c r="F778" s="1">
        <f>VLOOKUP(A778,Weather!$A$1:$E$366, 5)</f>
        <v>0.5283018867924526</v>
      </c>
      <c r="G778" s="1">
        <f>VLOOKUP(D778, Winter!$A$1:$E$25, 2)</f>
        <v>801.59817351598099</v>
      </c>
      <c r="H778" s="1">
        <f>VLOOKUP(D778, Winter!$A$1:$E$25, 3)</f>
        <v>564.97068280688404</v>
      </c>
      <c r="I778" s="1">
        <f>VLOOKUP(D778, Winter!$A$1:$E$25, 5)</f>
        <v>313.08411214953298</v>
      </c>
      <c r="J778" s="1">
        <f t="shared" si="73"/>
        <v>689.98143261546352</v>
      </c>
      <c r="K778" s="47">
        <f t="shared" si="74"/>
        <v>12.908189112219398</v>
      </c>
      <c r="L778" s="48">
        <f>Solar!K795/1000*Variables!$B$3</f>
        <v>7.5231999999999992</v>
      </c>
      <c r="M778" s="1">
        <f>IF(E778=1, VLOOKUP(D778, Sheet1!$E$2:$G$26, 2), Sheet1!$G$3)</f>
        <v>0.20441999999999999</v>
      </c>
      <c r="N778" s="1">
        <f>'Electricity Rates'!$J$3</f>
        <v>0.19270000000000001</v>
      </c>
      <c r="O778" s="145">
        <f>L778-K778</f>
        <v>-5.3849891122193991</v>
      </c>
      <c r="P778">
        <f t="shared" si="75"/>
        <v>2.4874080419246782</v>
      </c>
      <c r="Q778">
        <f>IF(O778&gt;0, IF(Q777+O778*Variables!$B$5&lt;Variables!$B$4, Q777+O778*Variables!$B$5, Variables!$B$4), IF(Q777&gt;-O778, Q777+O778/Variables!$B$5, 0))</f>
        <v>0</v>
      </c>
      <c r="R778">
        <f>IF(O778&gt;0, 0, IF(Q777&gt;-O778, 0, -O778 - Q777*Variables!$B$5))</f>
        <v>5.3849891122193991</v>
      </c>
      <c r="S778">
        <f t="shared" si="76"/>
        <v>1.1007994743198894</v>
      </c>
      <c r="T778">
        <f t="shared" si="77"/>
        <v>0</v>
      </c>
    </row>
    <row r="779" spans="1:20" x14ac:dyDescent="0.3">
      <c r="A779" s="3">
        <f t="shared" si="72"/>
        <v>43133</v>
      </c>
      <c r="B779">
        <v>2</v>
      </c>
      <c r="C779">
        <v>2</v>
      </c>
      <c r="D779">
        <v>10</v>
      </c>
      <c r="E779">
        <v>1</v>
      </c>
      <c r="F779" s="1">
        <f>VLOOKUP(A779,Weather!$A$1:$E$366, 5)</f>
        <v>0.5283018867924526</v>
      </c>
      <c r="G779" s="1">
        <f>VLOOKUP(D779, Winter!$A$1:$E$25, 2)</f>
        <v>929.05770029057601</v>
      </c>
      <c r="H779" s="1">
        <f>VLOOKUP(D779, Winter!$A$1:$E$25, 3)</f>
        <v>583.82380756350199</v>
      </c>
      <c r="I779" s="1">
        <f>VLOOKUP(D779, Winter!$A$1:$E$25, 5)</f>
        <v>331.77570093457899</v>
      </c>
      <c r="J779" s="1">
        <f t="shared" si="73"/>
        <v>766.2115244759184</v>
      </c>
      <c r="K779" s="47">
        <f t="shared" si="74"/>
        <v>14.334303490466734</v>
      </c>
      <c r="L779" s="48">
        <f>Solar!K796/1000*Variables!$B$3</f>
        <v>18.946199999999997</v>
      </c>
      <c r="M779" s="1">
        <f>IF(E779=1, VLOOKUP(D779, Sheet1!$E$2:$G$26, 2), Sheet1!$G$3)</f>
        <v>0.20441999999999999</v>
      </c>
      <c r="N779" s="1">
        <f>'Electricity Rates'!$J$3</f>
        <v>0.19270000000000001</v>
      </c>
      <c r="O779" s="145">
        <f>L779-K779</f>
        <v>4.6118965095332634</v>
      </c>
      <c r="P779">
        <f t="shared" si="75"/>
        <v>2.7622202826129398</v>
      </c>
      <c r="Q779">
        <f>IF(O779&gt;0, IF(Q778+O779*Variables!$B$5&lt;Variables!$B$4, Q778+O779*Variables!$B$5, Variables!$B$4), IF(Q778&gt;-O779, Q778+O779/Variables!$B$5, 0))</f>
        <v>4.3351827189612671</v>
      </c>
      <c r="R779">
        <f>IF(O779&gt;0, 0, IF(Q778&gt;-O779, 0, -O779 - Q778*Variables!$B$5))</f>
        <v>0</v>
      </c>
      <c r="S779">
        <f t="shared" si="76"/>
        <v>0</v>
      </c>
      <c r="T779">
        <f t="shared" si="77"/>
        <v>0</v>
      </c>
    </row>
    <row r="780" spans="1:20" x14ac:dyDescent="0.3">
      <c r="A780" s="3">
        <f t="shared" si="72"/>
        <v>43133</v>
      </c>
      <c r="B780">
        <v>2</v>
      </c>
      <c r="C780">
        <v>2</v>
      </c>
      <c r="D780">
        <v>11</v>
      </c>
      <c r="E780">
        <v>1</v>
      </c>
      <c r="F780" s="1">
        <f>VLOOKUP(A780,Weather!$A$1:$E$366, 5)</f>
        <v>0.5283018867924526</v>
      </c>
      <c r="G780" s="1">
        <f>VLOOKUP(D780, Winter!$A$1:$E$25, 2)</f>
        <v>1001.98733914487</v>
      </c>
      <c r="H780" s="1">
        <f>VLOOKUP(D780, Winter!$A$1:$E$25, 3)</f>
        <v>602.66024321587895</v>
      </c>
      <c r="I780" s="1">
        <f>VLOOKUP(D780, Winter!$A$1:$E$25, 5)</f>
        <v>331.77570093457899</v>
      </c>
      <c r="J780" s="1">
        <f t="shared" si="73"/>
        <v>813.62550144251566</v>
      </c>
      <c r="K780" s="47">
        <f t="shared" si="74"/>
        <v>15.22132530339767</v>
      </c>
      <c r="L780" s="48">
        <f>Solar!K797/1000*Variables!$B$3</f>
        <v>27.455049999999996</v>
      </c>
      <c r="M780" s="1">
        <f>IF(E780=1, VLOOKUP(D780, Sheet1!$E$2:$G$26, 2), Sheet1!$G$3)</f>
        <v>0.20441999999999999</v>
      </c>
      <c r="N780" s="1">
        <f>'Electricity Rates'!$J$3</f>
        <v>0.19270000000000001</v>
      </c>
      <c r="O780" s="145">
        <f>L780-K780</f>
        <v>12.233724696602327</v>
      </c>
      <c r="P780">
        <f t="shared" si="75"/>
        <v>2.9331493859647311</v>
      </c>
      <c r="Q780">
        <f>IF(O780&gt;0, IF(Q779+O780*Variables!$B$5&lt;Variables!$B$4, Q779+O780*Variables!$B$5, Variables!$B$4), IF(Q779&gt;-O780, Q779+O780/Variables!$B$5, 0))</f>
        <v>15.834883933767454</v>
      </c>
      <c r="R780">
        <f>IF(O780&gt;0, 0, IF(Q779&gt;-O780, 0, -O780 - Q779*Variables!$B$5))</f>
        <v>0</v>
      </c>
      <c r="S780">
        <f t="shared" si="76"/>
        <v>0</v>
      </c>
      <c r="T780">
        <f t="shared" si="77"/>
        <v>0</v>
      </c>
    </row>
    <row r="781" spans="1:20" x14ac:dyDescent="0.3">
      <c r="A781" s="3">
        <f t="shared" si="72"/>
        <v>43133</v>
      </c>
      <c r="B781">
        <v>2</v>
      </c>
      <c r="C781">
        <v>2</v>
      </c>
      <c r="D781">
        <v>12</v>
      </c>
      <c r="E781">
        <v>1</v>
      </c>
      <c r="F781" s="1">
        <f>VLOOKUP(A781,Weather!$A$1:$E$366, 5)</f>
        <v>0.5283018867924526</v>
      </c>
      <c r="G781" s="1">
        <f>VLOOKUP(D781, Winter!$A$1:$E$25, 2)</f>
        <v>1020.36633457866</v>
      </c>
      <c r="H781" s="1">
        <f>VLOOKUP(D781, Winter!$A$1:$E$25, 3)</f>
        <v>602.46553699974402</v>
      </c>
      <c r="I781" s="1">
        <f>VLOOKUP(D781, Winter!$A$1:$E$25, 5)</f>
        <v>327.10280373831802</v>
      </c>
      <c r="J781" s="1">
        <f t="shared" si="73"/>
        <v>823.24331685275615</v>
      </c>
      <c r="K781" s="47">
        <f t="shared" si="74"/>
        <v>15.401255623683539</v>
      </c>
      <c r="L781" s="48">
        <f>Solar!K798/1000*Variables!$B$3</f>
        <v>29.92745</v>
      </c>
      <c r="M781" s="1">
        <f>IF(E781=1, VLOOKUP(D781, Sheet1!$E$2:$G$26, 2), Sheet1!$G$3)</f>
        <v>0.20441999999999999</v>
      </c>
      <c r="N781" s="1">
        <f>'Electricity Rates'!$J$3</f>
        <v>0.19270000000000001</v>
      </c>
      <c r="O781" s="145">
        <f>L781-K781</f>
        <v>14.526194376316461</v>
      </c>
      <c r="P781">
        <f t="shared" si="75"/>
        <v>2.9678219586838184</v>
      </c>
      <c r="Q781">
        <f>IF(O781&gt;0, IF(Q780+O781*Variables!$B$5&lt;Variables!$B$4, Q780+O781*Variables!$B$5, Variables!$B$4), IF(Q780&gt;-O781, Q780+O781/Variables!$B$5, 0))</f>
        <v>29.489506647504925</v>
      </c>
      <c r="R781">
        <f>IF(O781&gt;0, 0, IF(Q780&gt;-O781, 0, -O781 - Q780*Variables!$B$5))</f>
        <v>0</v>
      </c>
      <c r="S781">
        <f t="shared" si="76"/>
        <v>0</v>
      </c>
      <c r="T781">
        <f t="shared" si="77"/>
        <v>0</v>
      </c>
    </row>
    <row r="782" spans="1:20" x14ac:dyDescent="0.3">
      <c r="A782" s="3">
        <f t="shared" si="72"/>
        <v>43133</v>
      </c>
      <c r="B782">
        <v>2</v>
      </c>
      <c r="C782">
        <v>2</v>
      </c>
      <c r="D782">
        <v>13</v>
      </c>
      <c r="E782">
        <v>1</v>
      </c>
      <c r="F782" s="1">
        <f>VLOOKUP(A782,Weather!$A$1:$E$366, 5)</f>
        <v>0.5283018867924526</v>
      </c>
      <c r="G782" s="1">
        <f>VLOOKUP(D782, Winter!$A$1:$E$25, 2)</f>
        <v>1065.99730178497</v>
      </c>
      <c r="H782" s="1">
        <f>VLOOKUP(D782, Winter!$A$1:$E$25, 3)</f>
        <v>611.78362020049099</v>
      </c>
      <c r="I782" s="1">
        <f>VLOOKUP(D782, Winter!$A$1:$E$25, 5)</f>
        <v>322.42990654205602</v>
      </c>
      <c r="J782" s="1">
        <f t="shared" si="73"/>
        <v>851.7455651885175</v>
      </c>
      <c r="K782" s="47">
        <f t="shared" si="74"/>
        <v>15.934476365938629</v>
      </c>
      <c r="L782" s="48">
        <f>Solar!K799/1000*Variables!$B$3</f>
        <v>31.408049999999999</v>
      </c>
      <c r="M782" s="1">
        <f>IF(E782=1, VLOOKUP(D782, Sheet1!$E$2:$G$26, 2), Sheet1!$G$3)</f>
        <v>0.20441999999999999</v>
      </c>
      <c r="N782" s="1">
        <f>'Electricity Rates'!$J$3</f>
        <v>0.19270000000000001</v>
      </c>
      <c r="O782" s="145">
        <f>L782-K782</f>
        <v>15.473573634061371</v>
      </c>
      <c r="P782">
        <f t="shared" si="75"/>
        <v>3.070573595716374</v>
      </c>
      <c r="Q782">
        <f>IF(O782&gt;0, IF(Q781+O782*Variables!$B$5&lt;Variables!$B$4, Q781+O782*Variables!$B$5, Variables!$B$4), IF(Q781&gt;-O782, Q781+O782/Variables!$B$5, 0))</f>
        <v>44.034665863522612</v>
      </c>
      <c r="R782">
        <f>IF(O782&gt;0, 0, IF(Q781&gt;-O782, 0, -O782 - Q781*Variables!$B$5))</f>
        <v>0</v>
      </c>
      <c r="S782">
        <f t="shared" si="76"/>
        <v>0</v>
      </c>
      <c r="T782">
        <f t="shared" si="77"/>
        <v>0</v>
      </c>
    </row>
    <row r="783" spans="1:20" x14ac:dyDescent="0.3">
      <c r="A783" s="3">
        <f t="shared" si="72"/>
        <v>43133</v>
      </c>
      <c r="B783">
        <v>2</v>
      </c>
      <c r="C783">
        <v>2</v>
      </c>
      <c r="D783">
        <v>14</v>
      </c>
      <c r="E783">
        <v>1</v>
      </c>
      <c r="F783" s="1">
        <f>VLOOKUP(A783,Weather!$A$1:$E$366, 5)</f>
        <v>0.5283018867924526</v>
      </c>
      <c r="G783" s="1">
        <f>VLOOKUP(D783, Winter!$A$1:$E$25, 2)</f>
        <v>1084.3762972187601</v>
      </c>
      <c r="H783" s="1">
        <f>VLOOKUP(D783, Winter!$A$1:$E$25, 3)</f>
        <v>611.59447701910301</v>
      </c>
      <c r="I783" s="1">
        <f>VLOOKUP(D783, Winter!$A$1:$E$25, 5)</f>
        <v>303.73831775700899</v>
      </c>
      <c r="J783" s="1">
        <f t="shared" si="73"/>
        <v>861.36600467175197</v>
      </c>
      <c r="K783" s="47">
        <f t="shared" si="74"/>
        <v>16.114455777444707</v>
      </c>
      <c r="L783" s="48">
        <f>Solar!K800/1000*Variables!$B$3</f>
        <v>27.647449999999996</v>
      </c>
      <c r="M783" s="1">
        <f>IF(E783=1, VLOOKUP(D783, Sheet1!$E$2:$G$26, 2), Sheet1!$G$3)</f>
        <v>0.20441999999999999</v>
      </c>
      <c r="N783" s="1">
        <f>'Electricity Rates'!$J$3</f>
        <v>0.19270000000000001</v>
      </c>
      <c r="O783" s="145">
        <f>L783-K783</f>
        <v>11.532994222555288</v>
      </c>
      <c r="P783">
        <f t="shared" si="75"/>
        <v>3.1052556283135955</v>
      </c>
      <c r="Q783">
        <f>IF(O783&gt;0, IF(Q782+O783*Variables!$B$5&lt;Variables!$B$4, Q782+O783*Variables!$B$5, Variables!$B$4), IF(Q782&gt;-O783, Q782+O783/Variables!$B$5, 0))</f>
        <v>54.875680432724579</v>
      </c>
      <c r="R783">
        <f>IF(O783&gt;0, 0, IF(Q782&gt;-O783, 0, -O783 - Q782*Variables!$B$5))</f>
        <v>0</v>
      </c>
      <c r="S783">
        <f t="shared" si="76"/>
        <v>0</v>
      </c>
      <c r="T783">
        <f t="shared" si="77"/>
        <v>0</v>
      </c>
    </row>
    <row r="784" spans="1:20" x14ac:dyDescent="0.3">
      <c r="A784" s="3">
        <f t="shared" si="72"/>
        <v>43133</v>
      </c>
      <c r="B784">
        <v>2</v>
      </c>
      <c r="C784">
        <v>2</v>
      </c>
      <c r="D784">
        <v>15</v>
      </c>
      <c r="E784">
        <v>1</v>
      </c>
      <c r="F784" s="1">
        <f>VLOOKUP(A784,Weather!$A$1:$E$366, 5)</f>
        <v>0.5283018867924526</v>
      </c>
      <c r="G784" s="1">
        <f>VLOOKUP(D784, Winter!$A$1:$E$25, 2)</f>
        <v>1093.6540058115399</v>
      </c>
      <c r="H784" s="1">
        <f>VLOOKUP(D784, Winter!$A$1:$E$25, 3)</f>
        <v>601.87029228184497</v>
      </c>
      <c r="I784" s="1">
        <f>VLOOKUP(D784, Winter!$A$1:$E$25, 5)</f>
        <v>271.02803738317698</v>
      </c>
      <c r="J784" s="1">
        <f t="shared" si="73"/>
        <v>861.68055603338189</v>
      </c>
      <c r="K784" s="47">
        <f t="shared" si="74"/>
        <v>16.120340411826874</v>
      </c>
      <c r="L784" s="48">
        <f>Solar!K801/1000*Variables!$B$3</f>
        <v>23.136050000000001</v>
      </c>
      <c r="M784" s="1">
        <f>IF(E784=1, VLOOKUP(D784, Sheet1!$E$2:$G$26, 2), Sheet1!$G$3)</f>
        <v>0.20441999999999999</v>
      </c>
      <c r="N784" s="1">
        <f>'Electricity Rates'!$J$3</f>
        <v>0.19270000000000001</v>
      </c>
      <c r="O784" s="145">
        <f>L784-K784</f>
        <v>7.0157095881731273</v>
      </c>
      <c r="P784">
        <f t="shared" si="75"/>
        <v>3.1063895973590387</v>
      </c>
      <c r="Q784">
        <f>IF(O784&gt;0, IF(Q783+O784*Variables!$B$5&lt;Variables!$B$4, Q783+O784*Variables!$B$5, Variables!$B$4), IF(Q783&gt;-O784, Q783+O784/Variables!$B$5, 0))</f>
        <v>61.47044744560732</v>
      </c>
      <c r="R784">
        <f>IF(O784&gt;0, 0, IF(Q783&gt;-O784, 0, -O784 - Q783*Variables!$B$5))</f>
        <v>0</v>
      </c>
      <c r="S784">
        <f t="shared" si="76"/>
        <v>0</v>
      </c>
      <c r="T784">
        <f t="shared" si="77"/>
        <v>0</v>
      </c>
    </row>
    <row r="785" spans="1:20" x14ac:dyDescent="0.3">
      <c r="A785" s="3">
        <f t="shared" si="72"/>
        <v>43133</v>
      </c>
      <c r="B785">
        <v>2</v>
      </c>
      <c r="C785">
        <v>2</v>
      </c>
      <c r="D785">
        <v>16</v>
      </c>
      <c r="E785">
        <v>1</v>
      </c>
      <c r="F785" s="1">
        <f>VLOOKUP(A785,Weather!$A$1:$E$366, 5)</f>
        <v>0.5283018867924526</v>
      </c>
      <c r="G785" s="1">
        <f>VLOOKUP(D785, Winter!$A$1:$E$25, 2)</f>
        <v>1039.2953507679499</v>
      </c>
      <c r="H785" s="1">
        <f>VLOOKUP(D785, Winter!$A$1:$E$25, 3)</f>
        <v>558.82352941176396</v>
      </c>
      <c r="I785" s="1">
        <f>VLOOKUP(D785, Winter!$A$1:$E$25, 5)</f>
        <v>252.336448598131</v>
      </c>
      <c r="J785" s="1">
        <f t="shared" si="73"/>
        <v>812.65769918484318</v>
      </c>
      <c r="K785" s="47">
        <f t="shared" si="74"/>
        <v>15.203219635658302</v>
      </c>
      <c r="L785" s="48">
        <f>Solar!K802/1000*Variables!$B$3</f>
        <v>15.183349999999999</v>
      </c>
      <c r="M785" s="1">
        <f>IF(E785=1, VLOOKUP(D785, Sheet1!$E$2:$G$26, 2), Sheet1!$G$3)</f>
        <v>0.20441999999999999</v>
      </c>
      <c r="N785" s="1">
        <f>'Electricity Rates'!$J$3</f>
        <v>0.19270000000000001</v>
      </c>
      <c r="O785" s="145">
        <f>L785-K785</f>
        <v>-1.9869635658302798E-2</v>
      </c>
      <c r="P785">
        <f t="shared" si="75"/>
        <v>2.9296604237913551</v>
      </c>
      <c r="Q785">
        <f>IF(O785&gt;0, IF(Q784+O785*Variables!$B$5&lt;Variables!$B$4, Q784+O785*Variables!$B$5, Variables!$B$4), IF(Q784&gt;-O785, Q784+O785/Variables!$B$5, 0))</f>
        <v>61.449309535332532</v>
      </c>
      <c r="R785">
        <f>IF(O785&gt;0, 0, IF(Q784&gt;-O785, 0, -O785 - Q784*Variables!$B$5))</f>
        <v>0</v>
      </c>
      <c r="S785">
        <f t="shared" si="76"/>
        <v>0</v>
      </c>
      <c r="T785">
        <f t="shared" si="77"/>
        <v>0</v>
      </c>
    </row>
    <row r="786" spans="1:20" x14ac:dyDescent="0.3">
      <c r="A786" s="3">
        <f t="shared" si="72"/>
        <v>43133</v>
      </c>
      <c r="B786">
        <v>2</v>
      </c>
      <c r="C786">
        <v>2</v>
      </c>
      <c r="D786">
        <v>17</v>
      </c>
      <c r="E786">
        <v>1</v>
      </c>
      <c r="F786" s="1">
        <f>VLOOKUP(A786,Weather!$A$1:$E$366, 5)</f>
        <v>0.5283018867924526</v>
      </c>
      <c r="G786" s="1">
        <f>VLOOKUP(D786, Winter!$A$1:$E$25, 2)</f>
        <v>889.47696139476898</v>
      </c>
      <c r="H786" s="1">
        <f>VLOOKUP(D786, Winter!$A$1:$E$25, 3)</f>
        <v>506.24728802056097</v>
      </c>
      <c r="I786" s="1">
        <f>VLOOKUP(D786, Winter!$A$1:$E$25, 5)</f>
        <v>228.971962616822</v>
      </c>
      <c r="J786" s="1">
        <f t="shared" si="73"/>
        <v>708.70824753901036</v>
      </c>
      <c r="K786" s="47">
        <f t="shared" si="74"/>
        <v>13.258530812845123</v>
      </c>
      <c r="L786" s="48">
        <f>Solar!K803/1000*Variables!$B$3</f>
        <v>5.944</v>
      </c>
      <c r="M786" s="1">
        <f>IF(E786=1, VLOOKUP(D786, Sheet1!$E$2:$G$26, 2), Sheet1!$G$3)</f>
        <v>0.20441999999999999</v>
      </c>
      <c r="N786" s="1">
        <f>'Electricity Rates'!$J$3</f>
        <v>0.19270000000000001</v>
      </c>
      <c r="O786" s="145">
        <f>L786-K786</f>
        <v>-7.3145308128451232</v>
      </c>
      <c r="P786">
        <f t="shared" si="75"/>
        <v>2.5549188876352553</v>
      </c>
      <c r="Q786">
        <f>IF(O786&gt;0, IF(Q785+O786*Variables!$B$5&lt;Variables!$B$4, Q785+O786*Variables!$B$5, Variables!$B$4), IF(Q785&gt;-O786, Q785+O786/Variables!$B$5, 0))</f>
        <v>53.667893776986659</v>
      </c>
      <c r="R786">
        <f>IF(O786&gt;0, 0, IF(Q785&gt;-O786, 0, -O786 - Q785*Variables!$B$5))</f>
        <v>0</v>
      </c>
      <c r="S786">
        <f t="shared" si="76"/>
        <v>0</v>
      </c>
      <c r="T786">
        <f t="shared" si="77"/>
        <v>0</v>
      </c>
    </row>
    <row r="787" spans="1:20" x14ac:dyDescent="0.3">
      <c r="A787" s="3">
        <f t="shared" si="72"/>
        <v>43133</v>
      </c>
      <c r="B787">
        <v>2</v>
      </c>
      <c r="C787">
        <v>2</v>
      </c>
      <c r="D787">
        <v>18</v>
      </c>
      <c r="E787">
        <v>1</v>
      </c>
      <c r="F787" s="1">
        <f>VLOOKUP(A787,Weather!$A$1:$E$366, 5)</f>
        <v>0.5283018867924526</v>
      </c>
      <c r="G787" s="1">
        <f>VLOOKUP(D787, Winter!$A$1:$E$25, 2)</f>
        <v>689.67932752179297</v>
      </c>
      <c r="H787" s="1">
        <f>VLOOKUP(D787, Winter!$A$1:$E$25, 3)</f>
        <v>477.48083534529701</v>
      </c>
      <c r="I787" s="1">
        <f>VLOOKUP(D787, Winter!$A$1:$E$25, 5)</f>
        <v>257.009345794392</v>
      </c>
      <c r="J787" s="1">
        <f t="shared" si="73"/>
        <v>589.58569913665337</v>
      </c>
      <c r="K787" s="47">
        <f t="shared" si="74"/>
        <v>11.029983333707245</v>
      </c>
      <c r="L787" s="48">
        <f>Solar!K804/1000*Variables!$B$3</f>
        <v>0.53834999999999988</v>
      </c>
      <c r="M787" s="1">
        <f>IF(E787=1, VLOOKUP(D787, Sheet1!$E$2:$G$26, 2), Sheet1!$G$3)</f>
        <v>0.20441999999999999</v>
      </c>
      <c r="N787" s="1">
        <f>'Electricity Rates'!$J$3</f>
        <v>0.19270000000000001</v>
      </c>
      <c r="O787" s="145">
        <f>L787-K787</f>
        <v>-10.491633333707245</v>
      </c>
      <c r="P787">
        <f t="shared" si="75"/>
        <v>2.1254777884053859</v>
      </c>
      <c r="Q787">
        <f>IF(O787&gt;0, IF(Q786+O787*Variables!$B$5&lt;Variables!$B$4, Q786+O787*Variables!$B$5, Variables!$B$4), IF(Q786&gt;-O787, Q786+O787/Variables!$B$5, 0))</f>
        <v>42.50658171985129</v>
      </c>
      <c r="R787">
        <f>IF(O787&gt;0, 0, IF(Q786&gt;-O787, 0, -O787 - Q786*Variables!$B$5))</f>
        <v>0</v>
      </c>
      <c r="S787">
        <f t="shared" si="76"/>
        <v>0</v>
      </c>
      <c r="T787">
        <f t="shared" si="77"/>
        <v>0</v>
      </c>
    </row>
    <row r="788" spans="1:20" x14ac:dyDescent="0.3">
      <c r="A788" s="3">
        <f t="shared" si="72"/>
        <v>43133</v>
      </c>
      <c r="B788">
        <v>2</v>
      </c>
      <c r="C788">
        <v>2</v>
      </c>
      <c r="D788">
        <v>19</v>
      </c>
      <c r="E788">
        <v>1</v>
      </c>
      <c r="F788" s="1">
        <f>VLOOKUP(A788,Weather!$A$1:$E$366, 5)</f>
        <v>0.5283018867924526</v>
      </c>
      <c r="G788" s="1">
        <f>VLOOKUP(D788, Winter!$A$1:$E$25, 2)</f>
        <v>503.50249066002402</v>
      </c>
      <c r="H788" s="1">
        <f>VLOOKUP(D788, Winter!$A$1:$E$25, 3)</f>
        <v>367.75553800108997</v>
      </c>
      <c r="I788" s="1">
        <f>VLOOKUP(D788, Winter!$A$1:$E$25, 5)</f>
        <v>266.355140186916</v>
      </c>
      <c r="J788" s="1">
        <f t="shared" si="73"/>
        <v>439.47090921713055</v>
      </c>
      <c r="K788" s="47">
        <f t="shared" si="74"/>
        <v>8.2216322604368433</v>
      </c>
      <c r="L788" s="48">
        <f>Solar!K805/1000*Variables!$B$3</f>
        <v>0</v>
      </c>
      <c r="M788" s="1">
        <f>IF(E788=1, VLOOKUP(D788, Sheet1!$E$2:$G$26, 2), Sheet1!$G$3)</f>
        <v>0.20441999999999999</v>
      </c>
      <c r="N788" s="1">
        <f>'Electricity Rates'!$J$3</f>
        <v>0.19270000000000001</v>
      </c>
      <c r="O788" s="145">
        <f>L788-K788</f>
        <v>-8.2216322604368433</v>
      </c>
      <c r="P788">
        <f t="shared" si="75"/>
        <v>1.5843085365861798</v>
      </c>
      <c r="Q788">
        <f>IF(O788&gt;0, IF(Q787+O788*Variables!$B$5&lt;Variables!$B$4, Q787+O788*Variables!$B$5, Variables!$B$4), IF(Q787&gt;-O788, Q787+O788/Variables!$B$5, 0))</f>
        <v>33.760164421514219</v>
      </c>
      <c r="R788">
        <f>IF(O788&gt;0, 0, IF(Q787&gt;-O788, 0, -O788 - Q787*Variables!$B$5))</f>
        <v>0</v>
      </c>
      <c r="S788">
        <f t="shared" si="76"/>
        <v>0</v>
      </c>
      <c r="T788">
        <f t="shared" si="77"/>
        <v>0</v>
      </c>
    </row>
    <row r="789" spans="1:20" x14ac:dyDescent="0.3">
      <c r="A789" s="3">
        <f t="shared" si="72"/>
        <v>43133</v>
      </c>
      <c r="B789">
        <v>2</v>
      </c>
      <c r="C789">
        <v>2</v>
      </c>
      <c r="D789">
        <v>20</v>
      </c>
      <c r="E789">
        <v>1</v>
      </c>
      <c r="F789" s="1">
        <f>VLOOKUP(A789,Weather!$A$1:$E$366, 5)</f>
        <v>0.5283018867924526</v>
      </c>
      <c r="G789" s="1">
        <f>VLOOKUP(D789, Winter!$A$1:$E$25, 2)</f>
        <v>385.507471980074</v>
      </c>
      <c r="H789" s="1">
        <f>VLOOKUP(D789, Winter!$A$1:$E$25, 3)</f>
        <v>329.45960680470398</v>
      </c>
      <c r="I789" s="1">
        <f>VLOOKUP(D789, Winter!$A$1:$E$25, 5)</f>
        <v>275.70093457943898</v>
      </c>
      <c r="J789" s="1">
        <f t="shared" si="73"/>
        <v>359.06979972754095</v>
      </c>
      <c r="K789" s="47">
        <f t="shared" si="74"/>
        <v>6.7174863848154631</v>
      </c>
      <c r="L789" s="48">
        <f>Solar!K806/1000*Variables!$B$3</f>
        <v>0</v>
      </c>
      <c r="M789" s="1">
        <f>IF(E789=1, VLOOKUP(D789, Sheet1!$E$2:$G$26, 2), Sheet1!$G$3)</f>
        <v>0.20441999999999999</v>
      </c>
      <c r="N789" s="1">
        <f>'Electricity Rates'!$J$3</f>
        <v>0.19270000000000001</v>
      </c>
      <c r="O789" s="145">
        <f>L789-K789</f>
        <v>-6.7174863848154631</v>
      </c>
      <c r="P789">
        <f t="shared" si="75"/>
        <v>1.2944596263539399</v>
      </c>
      <c r="Q789">
        <f>IF(O789&gt;0, IF(Q788+O789*Variables!$B$5&lt;Variables!$B$4, Q788+O789*Variables!$B$5, Variables!$B$4), IF(Q788&gt;-O789, Q788+O789/Variables!$B$5, 0))</f>
        <v>26.613902310008406</v>
      </c>
      <c r="R789">
        <f>IF(O789&gt;0, 0, IF(Q788&gt;-O789, 0, -O789 - Q788*Variables!$B$5))</f>
        <v>0</v>
      </c>
      <c r="S789">
        <f t="shared" si="76"/>
        <v>0</v>
      </c>
      <c r="T789">
        <f t="shared" si="77"/>
        <v>0</v>
      </c>
    </row>
    <row r="790" spans="1:20" x14ac:dyDescent="0.3">
      <c r="A790" s="3">
        <f t="shared" si="72"/>
        <v>43133</v>
      </c>
      <c r="B790">
        <v>2</v>
      </c>
      <c r="C790">
        <v>2</v>
      </c>
      <c r="D790">
        <v>21</v>
      </c>
      <c r="E790">
        <v>1</v>
      </c>
      <c r="F790" s="1">
        <f>VLOOKUP(A790,Weather!$A$1:$E$366, 5)</f>
        <v>0.5283018867924526</v>
      </c>
      <c r="G790" s="1">
        <f>VLOOKUP(D790, Winter!$A$1:$E$25, 2)</f>
        <v>340.23972602739599</v>
      </c>
      <c r="H790" s="1">
        <f>VLOOKUP(D790, Winter!$A$1:$E$25, 3)</f>
        <v>286.390591795636</v>
      </c>
      <c r="I790" s="1">
        <f>VLOOKUP(D790, Winter!$A$1:$E$25, 5)</f>
        <v>289.71962616822401</v>
      </c>
      <c r="J790" s="1">
        <f t="shared" si="73"/>
        <v>314.83919101241486</v>
      </c>
      <c r="K790" s="47">
        <f t="shared" si="74"/>
        <v>5.8900191011246301</v>
      </c>
      <c r="L790" s="48">
        <f>Solar!K807/1000*Variables!$B$3</f>
        <v>0</v>
      </c>
      <c r="M790" s="1">
        <f>IF(E790=1, VLOOKUP(D790, Sheet1!$E$2:$G$26, 2), Sheet1!$G$3)</f>
        <v>0.20441999999999999</v>
      </c>
      <c r="N790" s="1">
        <f>'Electricity Rates'!$J$3</f>
        <v>0.19270000000000001</v>
      </c>
      <c r="O790" s="145">
        <f>L790-K790</f>
        <v>-5.8900191011246301</v>
      </c>
      <c r="P790">
        <f t="shared" si="75"/>
        <v>1.1350066807867163</v>
      </c>
      <c r="Q790">
        <f>IF(O790&gt;0, IF(Q789+O790*Variables!$B$5&lt;Variables!$B$4, Q789+O790*Variables!$B$5, Variables!$B$4), IF(Q789&gt;-O790, Q789+O790/Variables!$B$5, 0))</f>
        <v>20.347924542854543</v>
      </c>
      <c r="R790">
        <f>IF(O790&gt;0, 0, IF(Q789&gt;-O790, 0, -O790 - Q789*Variables!$B$5))</f>
        <v>0</v>
      </c>
      <c r="S790">
        <f t="shared" si="76"/>
        <v>0</v>
      </c>
      <c r="T790">
        <f t="shared" si="77"/>
        <v>0</v>
      </c>
    </row>
    <row r="791" spans="1:20" x14ac:dyDescent="0.3">
      <c r="A791" s="3">
        <f t="shared" si="72"/>
        <v>43133</v>
      </c>
      <c r="B791">
        <v>2</v>
      </c>
      <c r="C791">
        <v>2</v>
      </c>
      <c r="D791">
        <v>22</v>
      </c>
      <c r="E791">
        <v>1</v>
      </c>
      <c r="F791" s="1">
        <f>VLOOKUP(A791,Weather!$A$1:$E$366, 5)</f>
        <v>0.5283018867924526</v>
      </c>
      <c r="G791" s="1">
        <f>VLOOKUP(D791, Winter!$A$1:$E$25, 2)</f>
        <v>300</v>
      </c>
      <c r="H791" s="1">
        <f>VLOOKUP(D791, Winter!$A$1:$E$25, 3)</f>
        <v>271.915575384683</v>
      </c>
      <c r="I791" s="1">
        <f>VLOOKUP(D791, Winter!$A$1:$E$25, 5)</f>
        <v>285.04672897196201</v>
      </c>
      <c r="J791" s="1">
        <f t="shared" si="73"/>
        <v>286.75262989843537</v>
      </c>
      <c r="K791" s="47">
        <f t="shared" si="74"/>
        <v>5.3645750453376868</v>
      </c>
      <c r="L791" s="48">
        <f>Solar!K808/1000*Variables!$B$3</f>
        <v>0</v>
      </c>
      <c r="M791" s="1">
        <f>IF(E791=1, VLOOKUP(D791, Sheet1!$E$2:$G$26, 2), Sheet1!$G$3)</f>
        <v>0.18618000000000001</v>
      </c>
      <c r="N791" s="1">
        <f>'Electricity Rates'!$J$3</f>
        <v>0.19270000000000001</v>
      </c>
      <c r="O791" s="145">
        <f>L791-K791</f>
        <v>-5.3645750453376868</v>
      </c>
      <c r="P791">
        <f t="shared" si="75"/>
        <v>1.0337536112365724</v>
      </c>
      <c r="Q791">
        <f>IF(O791&gt;0, IF(Q790+O791*Variables!$B$5&lt;Variables!$B$4, Q790+O791*Variables!$B$5, Variables!$B$4), IF(Q790&gt;-O791, Q790+O791/Variables!$B$5, 0))</f>
        <v>14.640929813771898</v>
      </c>
      <c r="R791">
        <f>IF(O791&gt;0, 0, IF(Q790&gt;-O791, 0, -O791 - Q790*Variables!$B$5))</f>
        <v>0</v>
      </c>
      <c r="S791">
        <f t="shared" si="76"/>
        <v>0</v>
      </c>
      <c r="T791">
        <f t="shared" si="77"/>
        <v>0</v>
      </c>
    </row>
    <row r="792" spans="1:20" x14ac:dyDescent="0.3">
      <c r="A792" s="3">
        <f t="shared" si="72"/>
        <v>43133</v>
      </c>
      <c r="B792">
        <v>2</v>
      </c>
      <c r="C792">
        <v>2</v>
      </c>
      <c r="D792">
        <v>23</v>
      </c>
      <c r="E792">
        <v>1</v>
      </c>
      <c r="F792" s="1">
        <f>VLOOKUP(A792,Weather!$A$1:$E$366, 5)</f>
        <v>0.5283018867924526</v>
      </c>
      <c r="G792" s="1">
        <f>VLOOKUP(D792, Winter!$A$1:$E$25, 2)</f>
        <v>290.90909090909099</v>
      </c>
      <c r="H792" s="1">
        <f>VLOOKUP(D792, Winter!$A$1:$E$25, 3)</f>
        <v>266.95334839061297</v>
      </c>
      <c r="I792" s="1">
        <f>VLOOKUP(D792, Winter!$A$1:$E$25, 5)</f>
        <v>285.04672897196201</v>
      </c>
      <c r="J792" s="1">
        <f t="shared" si="73"/>
        <v>279.60921236263908</v>
      </c>
      <c r="K792" s="47">
        <f t="shared" si="74"/>
        <v>5.2309358195543574</v>
      </c>
      <c r="L792" s="48">
        <f>Solar!K809/1000*Variables!$B$3</f>
        <v>0</v>
      </c>
      <c r="M792" s="1">
        <f>IF(E792=1, VLOOKUP(D792, Sheet1!$E$2:$G$26, 2), Sheet1!$G$3)</f>
        <v>0.18618000000000001</v>
      </c>
      <c r="N792" s="1">
        <f>'Electricity Rates'!$J$3</f>
        <v>0.19270000000000001</v>
      </c>
      <c r="O792" s="145">
        <f>L792-K792</f>
        <v>-5.2309358195543574</v>
      </c>
      <c r="P792">
        <f t="shared" si="75"/>
        <v>1.0080013324281247</v>
      </c>
      <c r="Q792">
        <f>IF(O792&gt;0, IF(Q791+O792*Variables!$B$5&lt;Variables!$B$4, Q791+O792*Variables!$B$5, Variables!$B$4), IF(Q791&gt;-O792, Q791+O792/Variables!$B$5, 0))</f>
        <v>9.0761044738204539</v>
      </c>
      <c r="R792">
        <f>IF(O792&gt;0, 0, IF(Q791&gt;-O792, 0, -O792 - Q791*Variables!$B$5))</f>
        <v>0</v>
      </c>
      <c r="S792">
        <f t="shared" si="76"/>
        <v>0</v>
      </c>
      <c r="T792">
        <f t="shared" si="77"/>
        <v>0</v>
      </c>
    </row>
    <row r="793" spans="1:20" x14ac:dyDescent="0.3">
      <c r="A793" s="3">
        <f t="shared" si="72"/>
        <v>43133</v>
      </c>
      <c r="B793">
        <v>2</v>
      </c>
      <c r="C793">
        <v>2</v>
      </c>
      <c r="D793">
        <v>24</v>
      </c>
      <c r="E793">
        <v>1</v>
      </c>
      <c r="F793" s="1">
        <f>VLOOKUP(A793,Weather!$A$1:$E$366, 5)</f>
        <v>0.5283018867924526</v>
      </c>
      <c r="G793" s="1">
        <f>VLOOKUP(D793, Winter!$A$1:$E$25, 2)</f>
        <v>272.72727272727298</v>
      </c>
      <c r="H793" s="1">
        <f>VLOOKUP(D793, Winter!$A$1:$E$25, 3)</f>
        <v>266.74195307023803</v>
      </c>
      <c r="I793" s="1">
        <f>VLOOKUP(D793, Winter!$A$1:$E$25, 5)</f>
        <v>285.04672897196201</v>
      </c>
      <c r="J793" s="1">
        <f t="shared" si="73"/>
        <v>269.90400873810552</v>
      </c>
      <c r="K793" s="47">
        <f t="shared" si="74"/>
        <v>5.049370638469413</v>
      </c>
      <c r="L793" s="48">
        <f>Solar!K810/1000*Variables!$B$3</f>
        <v>0</v>
      </c>
      <c r="M793" s="1">
        <f>IF(E793=1, VLOOKUP(D793, Sheet1!$E$2:$G$26, 2), Sheet1!$G$3)</f>
        <v>0.18618000000000001</v>
      </c>
      <c r="N793" s="1">
        <f>'Electricity Rates'!$J$3</f>
        <v>0.19270000000000001</v>
      </c>
      <c r="O793" s="145">
        <f>L793-K793</f>
        <v>-5.049370638469413</v>
      </c>
      <c r="P793">
        <f t="shared" si="75"/>
        <v>0.97301372203305592</v>
      </c>
      <c r="Q793">
        <f>IF(O793&gt;0, IF(Q792+O793*Variables!$B$5&lt;Variables!$B$4, Q792+O793*Variables!$B$5, Variables!$B$4), IF(Q792&gt;-O793, Q792+O793/Variables!$B$5, 0))</f>
        <v>3.704433581831716</v>
      </c>
      <c r="R793">
        <f>IF(O793&gt;0, 0, IF(Q792&gt;-O793, 0, -O793 - Q792*Variables!$B$5))</f>
        <v>0</v>
      </c>
      <c r="S793">
        <f t="shared" si="76"/>
        <v>0</v>
      </c>
      <c r="T793">
        <f t="shared" si="77"/>
        <v>0</v>
      </c>
    </row>
    <row r="794" spans="1:20" x14ac:dyDescent="0.3">
      <c r="A794" s="3">
        <f t="shared" si="72"/>
        <v>43134</v>
      </c>
      <c r="B794">
        <v>2</v>
      </c>
      <c r="C794">
        <v>3</v>
      </c>
      <c r="D794">
        <v>1</v>
      </c>
      <c r="E794">
        <v>0</v>
      </c>
      <c r="F794" s="1">
        <f>VLOOKUP(A794,Weather!$A$1:$E$366, 5)</f>
        <v>0.54716981132075471</v>
      </c>
      <c r="G794" s="1">
        <f>VLOOKUP(D794, Winter!$A$1:$E$25, 2)</f>
        <v>281.81818181818198</v>
      </c>
      <c r="H794" s="1">
        <f>VLOOKUP(D794, Winter!$A$1:$E$25, 3)</f>
        <v>257.04002047196798</v>
      </c>
      <c r="I794" s="1">
        <f>VLOOKUP(D794, Winter!$A$1:$E$25, 5)</f>
        <v>266.355140186916</v>
      </c>
      <c r="J794" s="1">
        <f t="shared" si="73"/>
        <v>266.355140186916</v>
      </c>
      <c r="K794" s="47">
        <f t="shared" si="74"/>
        <v>4.9829783208971614</v>
      </c>
      <c r="L794" s="48">
        <f>Solar!K811/1000*Variables!$B$3</f>
        <v>0</v>
      </c>
      <c r="M794" s="1">
        <f>IF(E794=1, VLOOKUP(D794, Sheet1!$E$2:$G$26, 2), Sheet1!$G$3)</f>
        <v>0.18618000000000001</v>
      </c>
      <c r="N794" s="1">
        <f>'Electricity Rates'!$J$3</f>
        <v>0.19270000000000001</v>
      </c>
      <c r="O794" s="145">
        <f>L794-K794</f>
        <v>-4.9829783208971614</v>
      </c>
      <c r="P794">
        <f t="shared" si="75"/>
        <v>0.96021992243688303</v>
      </c>
      <c r="Q794">
        <f>IF(O794&gt;0, IF(Q793+O794*Variables!$B$5&lt;Variables!$B$4, Q793+O794*Variables!$B$5, Variables!$B$4), IF(Q793&gt;-O794, Q793+O794/Variables!$B$5, 0))</f>
        <v>0</v>
      </c>
      <c r="R794">
        <f>IF(O794&gt;0, 0, IF(Q793&gt;-O794, 0, -O794 - Q793*Variables!$B$5))</f>
        <v>1.5008107539753484</v>
      </c>
      <c r="S794">
        <f t="shared" si="76"/>
        <v>0.27942094617513036</v>
      </c>
      <c r="T794">
        <f t="shared" si="77"/>
        <v>0</v>
      </c>
    </row>
    <row r="795" spans="1:20" x14ac:dyDescent="0.3">
      <c r="A795" s="3">
        <f t="shared" si="72"/>
        <v>43134</v>
      </c>
      <c r="B795">
        <v>2</v>
      </c>
      <c r="C795">
        <v>3</v>
      </c>
      <c r="D795">
        <v>2</v>
      </c>
      <c r="E795">
        <v>0</v>
      </c>
      <c r="F795" s="1">
        <f>VLOOKUP(A795,Weather!$A$1:$E$366, 5)</f>
        <v>0.54716981132075471</v>
      </c>
      <c r="G795" s="1">
        <f>VLOOKUP(D795, Winter!$A$1:$E$25, 2)</f>
        <v>282.10356994603501</v>
      </c>
      <c r="H795" s="1">
        <f>VLOOKUP(D795, Winter!$A$1:$E$25, 3)</f>
        <v>280.66066600651902</v>
      </c>
      <c r="I795" s="1">
        <f>VLOOKUP(D795, Winter!$A$1:$E$25, 5)</f>
        <v>285.04672897196201</v>
      </c>
      <c r="J795" s="1">
        <f t="shared" si="73"/>
        <v>285.04672897196201</v>
      </c>
      <c r="K795" s="47">
        <f t="shared" si="74"/>
        <v>5.3326610100829139</v>
      </c>
      <c r="L795" s="48">
        <f>Solar!K812/1000*Variables!$B$3</f>
        <v>0</v>
      </c>
      <c r="M795" s="1">
        <f>IF(E795=1, VLOOKUP(D795, Sheet1!$E$2:$G$26, 2), Sheet1!$G$3)</f>
        <v>0.18618000000000001</v>
      </c>
      <c r="N795" s="1">
        <f>'Electricity Rates'!$J$3</f>
        <v>0.19270000000000001</v>
      </c>
      <c r="O795" s="145">
        <f>L795-K795</f>
        <v>-5.3326610100829139</v>
      </c>
      <c r="P795">
        <f t="shared" si="75"/>
        <v>1.0276037766429775</v>
      </c>
      <c r="Q795">
        <f>IF(O795&gt;0, IF(Q794+O795*Variables!$B$5&lt;Variables!$B$4, Q794+O795*Variables!$B$5, Variables!$B$4), IF(Q794&gt;-O795, Q794+O795/Variables!$B$5, 0))</f>
        <v>0</v>
      </c>
      <c r="R795">
        <f>IF(O795&gt;0, 0, IF(Q794&gt;-O795, 0, -O795 - Q794*Variables!$B$5))</f>
        <v>5.3326610100829139</v>
      </c>
      <c r="S795">
        <f t="shared" si="76"/>
        <v>0.99283482685723701</v>
      </c>
      <c r="T795">
        <f t="shared" si="77"/>
        <v>0</v>
      </c>
    </row>
    <row r="796" spans="1:20" x14ac:dyDescent="0.3">
      <c r="A796" s="3">
        <f t="shared" si="72"/>
        <v>43134</v>
      </c>
      <c r="B796">
        <v>2</v>
      </c>
      <c r="C796">
        <v>3</v>
      </c>
      <c r="D796">
        <v>3</v>
      </c>
      <c r="E796">
        <v>0</v>
      </c>
      <c r="F796" s="1">
        <f>VLOOKUP(A796,Weather!$A$1:$E$366, 5)</f>
        <v>0.54716981132075471</v>
      </c>
      <c r="G796" s="1">
        <f>VLOOKUP(D796, Winter!$A$1:$E$25, 2)</f>
        <v>282.300747198007</v>
      </c>
      <c r="H796" s="1">
        <f>VLOOKUP(D796, Winter!$A$1:$E$25, 3)</f>
        <v>272.72727272727298</v>
      </c>
      <c r="I796" s="1">
        <f>VLOOKUP(D796, Winter!$A$1:$E$25, 5)</f>
        <v>271.02803738317698</v>
      </c>
      <c r="J796" s="1">
        <f t="shared" si="73"/>
        <v>271.02803738317698</v>
      </c>
      <c r="K796" s="47">
        <f t="shared" si="74"/>
        <v>5.0703989931935904</v>
      </c>
      <c r="L796" s="48">
        <f>Solar!K813/1000*Variables!$B$3</f>
        <v>0</v>
      </c>
      <c r="M796" s="1">
        <f>IF(E796=1, VLOOKUP(D796, Sheet1!$E$2:$G$26, 2), Sheet1!$G$3)</f>
        <v>0.18618000000000001</v>
      </c>
      <c r="N796" s="1">
        <f>'Electricity Rates'!$J$3</f>
        <v>0.19270000000000001</v>
      </c>
      <c r="O796" s="145">
        <f>L796-K796</f>
        <v>-5.0703989931935904</v>
      </c>
      <c r="P796">
        <f t="shared" si="75"/>
        <v>0.97706588598840494</v>
      </c>
      <c r="Q796">
        <f>IF(O796&gt;0, IF(Q795+O796*Variables!$B$5&lt;Variables!$B$4, Q795+O796*Variables!$B$5, Variables!$B$4), IF(Q795&gt;-O796, Q795+O796/Variables!$B$5, 0))</f>
        <v>0</v>
      </c>
      <c r="R796">
        <f>IF(O796&gt;0, 0, IF(Q795&gt;-O796, 0, -O796 - Q795*Variables!$B$5))</f>
        <v>5.0703989931935904</v>
      </c>
      <c r="S796">
        <f t="shared" si="76"/>
        <v>0.9440068845527827</v>
      </c>
      <c r="T796">
        <f t="shared" si="77"/>
        <v>0</v>
      </c>
    </row>
    <row r="797" spans="1:20" x14ac:dyDescent="0.3">
      <c r="A797" s="3">
        <f t="shared" si="72"/>
        <v>43134</v>
      </c>
      <c r="B797">
        <v>2</v>
      </c>
      <c r="C797">
        <v>3</v>
      </c>
      <c r="D797">
        <v>4</v>
      </c>
      <c r="E797">
        <v>0</v>
      </c>
      <c r="F797" s="1">
        <f>VLOOKUP(A797,Weather!$A$1:$E$366, 5)</f>
        <v>0.54716981132075471</v>
      </c>
      <c r="G797" s="1">
        <f>VLOOKUP(D797, Winter!$A$1:$E$25, 2)</f>
        <v>308.82074789439099</v>
      </c>
      <c r="H797" s="1">
        <f>VLOOKUP(D797, Winter!$A$1:$E$25, 3)</f>
        <v>281.81818181818198</v>
      </c>
      <c r="I797" s="1">
        <f>VLOOKUP(D797, Winter!$A$1:$E$25, 5)</f>
        <v>285.04672897196201</v>
      </c>
      <c r="J797" s="1">
        <f t="shared" si="73"/>
        <v>285.04672897196201</v>
      </c>
      <c r="K797" s="47">
        <f t="shared" si="74"/>
        <v>5.3326610100829139</v>
      </c>
      <c r="L797" s="48">
        <f>Solar!K814/1000*Variables!$B$3</f>
        <v>0</v>
      </c>
      <c r="M797" s="1">
        <f>IF(E797=1, VLOOKUP(D797, Sheet1!$E$2:$G$26, 2), Sheet1!$G$3)</f>
        <v>0.18618000000000001</v>
      </c>
      <c r="N797" s="1">
        <f>'Electricity Rates'!$J$3</f>
        <v>0.19270000000000001</v>
      </c>
      <c r="O797" s="145">
        <f>L797-K797</f>
        <v>-5.3326610100829139</v>
      </c>
      <c r="P797">
        <f t="shared" si="75"/>
        <v>1.0276037766429775</v>
      </c>
      <c r="Q797">
        <f>IF(O797&gt;0, IF(Q796+O797*Variables!$B$5&lt;Variables!$B$4, Q796+O797*Variables!$B$5, Variables!$B$4), IF(Q796&gt;-O797, Q796+O797/Variables!$B$5, 0))</f>
        <v>0</v>
      </c>
      <c r="R797">
        <f>IF(O797&gt;0, 0, IF(Q796&gt;-O797, 0, -O797 - Q796*Variables!$B$5))</f>
        <v>5.3326610100829139</v>
      </c>
      <c r="S797">
        <f t="shared" si="76"/>
        <v>0.99283482685723701</v>
      </c>
      <c r="T797">
        <f t="shared" si="77"/>
        <v>0</v>
      </c>
    </row>
    <row r="798" spans="1:20" x14ac:dyDescent="0.3">
      <c r="A798" s="3">
        <f t="shared" si="72"/>
        <v>43134</v>
      </c>
      <c r="B798">
        <v>2</v>
      </c>
      <c r="C798">
        <v>3</v>
      </c>
      <c r="D798">
        <v>5</v>
      </c>
      <c r="E798">
        <v>0</v>
      </c>
      <c r="F798" s="1">
        <f>VLOOKUP(A798,Weather!$A$1:$E$366, 5)</f>
        <v>0.54716981132075471</v>
      </c>
      <c r="G798" s="1">
        <f>VLOOKUP(D798, Winter!$A$1:$E$25, 2)</f>
        <v>308.63160471300301</v>
      </c>
      <c r="H798" s="1">
        <f>VLOOKUP(D798, Winter!$A$1:$E$25, 3)</f>
        <v>300</v>
      </c>
      <c r="I798" s="1">
        <f>VLOOKUP(D798, Winter!$A$1:$E$25, 5)</f>
        <v>303.73831775700899</v>
      </c>
      <c r="J798" s="1">
        <f t="shared" si="73"/>
        <v>303.73831775700899</v>
      </c>
      <c r="K798" s="47">
        <f t="shared" si="74"/>
        <v>5.6823436992686851</v>
      </c>
      <c r="L798" s="48">
        <f>Solar!K815/1000*Variables!$B$3</f>
        <v>0</v>
      </c>
      <c r="M798" s="1">
        <f>IF(E798=1, VLOOKUP(D798, Sheet1!$E$2:$G$26, 2), Sheet1!$G$3)</f>
        <v>0.18618000000000001</v>
      </c>
      <c r="N798" s="1">
        <f>'Electricity Rates'!$J$3</f>
        <v>0.19270000000000001</v>
      </c>
      <c r="O798" s="145">
        <f>L798-K798</f>
        <v>-5.6823436992686851</v>
      </c>
      <c r="P798">
        <f t="shared" si="75"/>
        <v>1.0949876308490756</v>
      </c>
      <c r="Q798">
        <f>IF(O798&gt;0, IF(Q797+O798*Variables!$B$5&lt;Variables!$B$4, Q797+O798*Variables!$B$5, Variables!$B$4), IF(Q797&gt;-O798, Q797+O798/Variables!$B$5, 0))</f>
        <v>0</v>
      </c>
      <c r="R798">
        <f>IF(O798&gt;0, 0, IF(Q797&gt;-O798, 0, -O798 - Q797*Variables!$B$5))</f>
        <v>5.6823436992686851</v>
      </c>
      <c r="S798">
        <f t="shared" si="76"/>
        <v>1.0579387499298438</v>
      </c>
      <c r="T798">
        <f t="shared" si="77"/>
        <v>0</v>
      </c>
    </row>
    <row r="799" spans="1:20" x14ac:dyDescent="0.3">
      <c r="A799" s="3">
        <f t="shared" si="72"/>
        <v>43134</v>
      </c>
      <c r="B799">
        <v>2</v>
      </c>
      <c r="C799">
        <v>3</v>
      </c>
      <c r="D799">
        <v>6</v>
      </c>
      <c r="E799">
        <v>0</v>
      </c>
      <c r="F799" s="1">
        <f>VLOOKUP(A799,Weather!$A$1:$E$366, 5)</f>
        <v>0.54716981132075471</v>
      </c>
      <c r="G799" s="1">
        <f>VLOOKUP(D799, Winter!$A$1:$E$25, 2)</f>
        <v>331.81818181818198</v>
      </c>
      <c r="H799" s="1">
        <f>VLOOKUP(D799, Winter!$A$1:$E$25, 3)</f>
        <v>317.955250948497</v>
      </c>
      <c r="I799" s="1">
        <f>VLOOKUP(D799, Winter!$A$1:$E$25, 5)</f>
        <v>322.42990654205602</v>
      </c>
      <c r="J799" s="1">
        <f t="shared" si="73"/>
        <v>322.42990654205602</v>
      </c>
      <c r="K799" s="47">
        <f t="shared" si="74"/>
        <v>6.0320263884544554</v>
      </c>
      <c r="L799" s="48">
        <f>Solar!K816/1000*Variables!$B$3</f>
        <v>0</v>
      </c>
      <c r="M799" s="1">
        <f>IF(E799=1, VLOOKUP(D799, Sheet1!$E$2:$G$26, 2), Sheet1!$G$3)</f>
        <v>0.18618000000000001</v>
      </c>
      <c r="N799" s="1">
        <f>'Electricity Rates'!$J$3</f>
        <v>0.19270000000000001</v>
      </c>
      <c r="O799" s="145">
        <f>L799-K799</f>
        <v>-6.0320263884544554</v>
      </c>
      <c r="P799">
        <f t="shared" si="75"/>
        <v>1.1623714850551736</v>
      </c>
      <c r="Q799">
        <f>IF(O799&gt;0, IF(Q798+O799*Variables!$B$5&lt;Variables!$B$4, Q798+O799*Variables!$B$5, Variables!$B$4), IF(Q798&gt;-O799, Q798+O799/Variables!$B$5, 0))</f>
        <v>0</v>
      </c>
      <c r="R799">
        <f>IF(O799&gt;0, 0, IF(Q798&gt;-O799, 0, -O799 - Q798*Variables!$B$5))</f>
        <v>6.0320263884544554</v>
      </c>
      <c r="S799">
        <f t="shared" si="76"/>
        <v>1.1230426730024505</v>
      </c>
      <c r="T799">
        <f t="shared" si="77"/>
        <v>0</v>
      </c>
    </row>
    <row r="800" spans="1:20" x14ac:dyDescent="0.3">
      <c r="A800" s="3">
        <f t="shared" si="72"/>
        <v>43134</v>
      </c>
      <c r="B800">
        <v>2</v>
      </c>
      <c r="C800">
        <v>3</v>
      </c>
      <c r="D800">
        <v>7</v>
      </c>
      <c r="E800">
        <v>0</v>
      </c>
      <c r="F800" s="1">
        <f>VLOOKUP(A800,Weather!$A$1:$E$366, 5)</f>
        <v>0.54716981132075471</v>
      </c>
      <c r="G800" s="1">
        <f>VLOOKUP(D800, Winter!$A$1:$E$25, 2)</f>
        <v>445.45454545454498</v>
      </c>
      <c r="H800" s="1">
        <f>VLOOKUP(D800, Winter!$A$1:$E$25, 3)</f>
        <v>393.94630558862502</v>
      </c>
      <c r="I800" s="1">
        <f>VLOOKUP(D800, Winter!$A$1:$E$25, 5)</f>
        <v>313.08411214953298</v>
      </c>
      <c r="J800" s="1">
        <f t="shared" si="73"/>
        <v>313.08411214953298</v>
      </c>
      <c r="K800" s="47">
        <f t="shared" si="74"/>
        <v>5.8571850438615796</v>
      </c>
      <c r="L800" s="48">
        <f>Solar!K817/1000*Variables!$B$3</f>
        <v>0</v>
      </c>
      <c r="M800" s="1">
        <f>IF(E800=1, VLOOKUP(D800, Sheet1!$E$2:$G$26, 2), Sheet1!$G$3)</f>
        <v>0.18618000000000001</v>
      </c>
      <c r="N800" s="1">
        <f>'Electricity Rates'!$J$3</f>
        <v>0.19270000000000001</v>
      </c>
      <c r="O800" s="145">
        <f>L800-K800</f>
        <v>-5.8571850438615796</v>
      </c>
      <c r="P800">
        <f t="shared" si="75"/>
        <v>1.1286795579521265</v>
      </c>
      <c r="Q800">
        <f>IF(O800&gt;0, IF(Q799+O800*Variables!$B$5&lt;Variables!$B$4, Q799+O800*Variables!$B$5, Variables!$B$4), IF(Q799&gt;-O800, Q799+O800/Variables!$B$5, 0))</f>
        <v>0</v>
      </c>
      <c r="R800">
        <f>IF(O800&gt;0, 0, IF(Q799&gt;-O800, 0, -O800 - Q799*Variables!$B$5))</f>
        <v>5.8571850438615796</v>
      </c>
      <c r="S800">
        <f t="shared" si="76"/>
        <v>1.0904907114661491</v>
      </c>
      <c r="T800">
        <f t="shared" si="77"/>
        <v>0</v>
      </c>
    </row>
    <row r="801" spans="1:20" x14ac:dyDescent="0.3">
      <c r="A801" s="3">
        <f t="shared" si="72"/>
        <v>43134</v>
      </c>
      <c r="B801">
        <v>2</v>
      </c>
      <c r="C801">
        <v>3</v>
      </c>
      <c r="D801">
        <v>8</v>
      </c>
      <c r="E801">
        <v>0</v>
      </c>
      <c r="F801" s="1">
        <f>VLOOKUP(A801,Weather!$A$1:$E$366, 5)</f>
        <v>0.54716981132075471</v>
      </c>
      <c r="G801" s="1">
        <f>VLOOKUP(D801, Winter!$A$1:$E$25, 2)</f>
        <v>654.54545454545405</v>
      </c>
      <c r="H801" s="1">
        <f>VLOOKUP(D801, Winter!$A$1:$E$25, 3)</f>
        <v>498.50910668787998</v>
      </c>
      <c r="I801" s="1">
        <f>VLOOKUP(D801, Winter!$A$1:$E$25, 5)</f>
        <v>294.39252336448601</v>
      </c>
      <c r="J801" s="1">
        <f t="shared" si="73"/>
        <v>294.39252336448601</v>
      </c>
      <c r="K801" s="47">
        <f t="shared" si="74"/>
        <v>5.5075023546758084</v>
      </c>
      <c r="L801" s="48">
        <f>Solar!K818/1000*Variables!$B$3</f>
        <v>0.95589999999999997</v>
      </c>
      <c r="M801" s="1">
        <f>IF(E801=1, VLOOKUP(D801, Sheet1!$E$2:$G$26, 2), Sheet1!$G$3)</f>
        <v>0.18618000000000001</v>
      </c>
      <c r="N801" s="1">
        <f>'Electricity Rates'!$J$3</f>
        <v>0.19270000000000001</v>
      </c>
      <c r="O801" s="145">
        <f>L801-K801</f>
        <v>-4.5516023546758086</v>
      </c>
      <c r="P801">
        <f t="shared" si="75"/>
        <v>1.0612957037460284</v>
      </c>
      <c r="Q801">
        <f>IF(O801&gt;0, IF(Q800+O801*Variables!$B$5&lt;Variables!$B$4, Q800+O801*Variables!$B$5, Variables!$B$4), IF(Q800&gt;-O801, Q800+O801/Variables!$B$5, 0))</f>
        <v>0</v>
      </c>
      <c r="R801">
        <f>IF(O801&gt;0, 0, IF(Q800&gt;-O801, 0, -O801 - Q800*Variables!$B$5))</f>
        <v>4.5516023546758086</v>
      </c>
      <c r="S801">
        <f t="shared" si="76"/>
        <v>0.84741732639354206</v>
      </c>
      <c r="T801">
        <f t="shared" si="77"/>
        <v>0</v>
      </c>
    </row>
    <row r="802" spans="1:20" x14ac:dyDescent="0.3">
      <c r="A802" s="3">
        <f t="shared" si="72"/>
        <v>43134</v>
      </c>
      <c r="B802">
        <v>2</v>
      </c>
      <c r="C802">
        <v>3</v>
      </c>
      <c r="D802">
        <v>9</v>
      </c>
      <c r="E802">
        <v>0</v>
      </c>
      <c r="F802" s="1">
        <f>VLOOKUP(A802,Weather!$A$1:$E$366, 5)</f>
        <v>0.54716981132075471</v>
      </c>
      <c r="G802" s="1">
        <f>VLOOKUP(D802, Winter!$A$1:$E$25, 2)</f>
        <v>801.59817351598099</v>
      </c>
      <c r="H802" s="1">
        <f>VLOOKUP(D802, Winter!$A$1:$E$25, 3)</f>
        <v>564.97068280688404</v>
      </c>
      <c r="I802" s="1">
        <f>VLOOKUP(D802, Winter!$A$1:$E$25, 5)</f>
        <v>313.08411214953298</v>
      </c>
      <c r="J802" s="1">
        <f t="shared" si="73"/>
        <v>313.08411214953298</v>
      </c>
      <c r="K802" s="47">
        <f t="shared" si="74"/>
        <v>5.8571850438615796</v>
      </c>
      <c r="L802" s="48">
        <f>Solar!K819/1000*Variables!$B$3</f>
        <v>6.7840999999999996</v>
      </c>
      <c r="M802" s="1">
        <f>IF(E802=1, VLOOKUP(D802, Sheet1!$E$2:$G$26, 2), Sheet1!$G$3)</f>
        <v>0.18618000000000001</v>
      </c>
      <c r="N802" s="1">
        <f>'Electricity Rates'!$J$3</f>
        <v>0.19270000000000001</v>
      </c>
      <c r="O802" s="145">
        <f>L802-K802</f>
        <v>0.92691495613842001</v>
      </c>
      <c r="P802">
        <f t="shared" si="75"/>
        <v>1.1286795579521265</v>
      </c>
      <c r="Q802">
        <f>IF(O802&gt;0, IF(Q801+O802*Variables!$B$5&lt;Variables!$B$4, Q801+O802*Variables!$B$5, Variables!$B$4), IF(Q801&gt;-O802, Q801+O802/Variables!$B$5, 0))</f>
        <v>0.87130005877011474</v>
      </c>
      <c r="R802">
        <f>IF(O802&gt;0, 0, IF(Q801&gt;-O802, 0, -O802 - Q801*Variables!$B$5))</f>
        <v>0</v>
      </c>
      <c r="S802">
        <f t="shared" si="76"/>
        <v>0</v>
      </c>
      <c r="T802">
        <f t="shared" si="77"/>
        <v>0</v>
      </c>
    </row>
    <row r="803" spans="1:20" x14ac:dyDescent="0.3">
      <c r="A803" s="3">
        <f t="shared" si="72"/>
        <v>43134</v>
      </c>
      <c r="B803">
        <v>2</v>
      </c>
      <c r="C803">
        <v>3</v>
      </c>
      <c r="D803">
        <v>10</v>
      </c>
      <c r="E803">
        <v>0</v>
      </c>
      <c r="F803" s="1">
        <f>VLOOKUP(A803,Weather!$A$1:$E$366, 5)</f>
        <v>0.54716981132075471</v>
      </c>
      <c r="G803" s="1">
        <f>VLOOKUP(D803, Winter!$A$1:$E$25, 2)</f>
        <v>929.05770029057601</v>
      </c>
      <c r="H803" s="1">
        <f>VLOOKUP(D803, Winter!$A$1:$E$25, 3)</f>
        <v>583.82380756350199</v>
      </c>
      <c r="I803" s="1">
        <f>VLOOKUP(D803, Winter!$A$1:$E$25, 5)</f>
        <v>331.77570093457899</v>
      </c>
      <c r="J803" s="1">
        <f t="shared" si="73"/>
        <v>331.77570093457899</v>
      </c>
      <c r="K803" s="47">
        <f t="shared" si="74"/>
        <v>6.2068677330473312</v>
      </c>
      <c r="L803" s="48">
        <f>Solar!K820/1000*Variables!$B$3</f>
        <v>18.180299999999999</v>
      </c>
      <c r="M803" s="1">
        <f>IF(E803=1, VLOOKUP(D803, Sheet1!$E$2:$G$26, 2), Sheet1!$G$3)</f>
        <v>0.18618000000000001</v>
      </c>
      <c r="N803" s="1">
        <f>'Electricity Rates'!$J$3</f>
        <v>0.19270000000000001</v>
      </c>
      <c r="O803" s="145">
        <f>L803-K803</f>
        <v>11.973432266952667</v>
      </c>
      <c r="P803">
        <f t="shared" si="75"/>
        <v>1.1960634121582208</v>
      </c>
      <c r="Q803">
        <f>IF(O803&gt;0, IF(Q802+O803*Variables!$B$5&lt;Variables!$B$4, Q802+O803*Variables!$B$5, Variables!$B$4), IF(Q802&gt;-O803, Q802+O803/Variables!$B$5, 0))</f>
        <v>12.126326389705621</v>
      </c>
      <c r="R803">
        <f>IF(O803&gt;0, 0, IF(Q802&gt;-O803, 0, -O803 - Q802*Variables!$B$5))</f>
        <v>0</v>
      </c>
      <c r="S803">
        <f t="shared" si="76"/>
        <v>0</v>
      </c>
      <c r="T803">
        <f t="shared" si="77"/>
        <v>0</v>
      </c>
    </row>
    <row r="804" spans="1:20" x14ac:dyDescent="0.3">
      <c r="A804" s="3">
        <f t="shared" si="72"/>
        <v>43134</v>
      </c>
      <c r="B804">
        <v>2</v>
      </c>
      <c r="C804">
        <v>3</v>
      </c>
      <c r="D804">
        <v>11</v>
      </c>
      <c r="E804">
        <v>0</v>
      </c>
      <c r="F804" s="1">
        <f>VLOOKUP(A804,Weather!$A$1:$E$366, 5)</f>
        <v>0.54716981132075471</v>
      </c>
      <c r="G804" s="1">
        <f>VLOOKUP(D804, Winter!$A$1:$E$25, 2)</f>
        <v>1001.98733914487</v>
      </c>
      <c r="H804" s="1">
        <f>VLOOKUP(D804, Winter!$A$1:$E$25, 3)</f>
        <v>602.66024321587895</v>
      </c>
      <c r="I804" s="1">
        <f>VLOOKUP(D804, Winter!$A$1:$E$25, 5)</f>
        <v>331.77570093457899</v>
      </c>
      <c r="J804" s="1">
        <f t="shared" si="73"/>
        <v>331.77570093457899</v>
      </c>
      <c r="K804" s="47">
        <f t="shared" si="74"/>
        <v>6.2068677330473312</v>
      </c>
      <c r="L804" s="48">
        <f>Solar!K821/1000*Variables!$B$3</f>
        <v>25.951649999999997</v>
      </c>
      <c r="M804" s="1">
        <f>IF(E804=1, VLOOKUP(D804, Sheet1!$E$2:$G$26, 2), Sheet1!$G$3)</f>
        <v>0.18618000000000001</v>
      </c>
      <c r="N804" s="1">
        <f>'Electricity Rates'!$J$3</f>
        <v>0.19270000000000001</v>
      </c>
      <c r="O804" s="145">
        <f>L804-K804</f>
        <v>19.744782266952665</v>
      </c>
      <c r="P804">
        <f t="shared" si="75"/>
        <v>1.1960634121582208</v>
      </c>
      <c r="Q804">
        <f>IF(O804&gt;0, IF(Q803+O804*Variables!$B$5&lt;Variables!$B$4, Q803+O804*Variables!$B$5, Variables!$B$4), IF(Q803&gt;-O804, Q803+O804/Variables!$B$5, 0))</f>
        <v>30.686421720641125</v>
      </c>
      <c r="R804">
        <f>IF(O804&gt;0, 0, IF(Q803&gt;-O804, 0, -O804 - Q803*Variables!$B$5))</f>
        <v>0</v>
      </c>
      <c r="S804">
        <f t="shared" si="76"/>
        <v>0</v>
      </c>
      <c r="T804">
        <f t="shared" si="77"/>
        <v>0</v>
      </c>
    </row>
    <row r="805" spans="1:20" x14ac:dyDescent="0.3">
      <c r="A805" s="3">
        <f t="shared" si="72"/>
        <v>43134</v>
      </c>
      <c r="B805">
        <v>2</v>
      </c>
      <c r="C805">
        <v>3</v>
      </c>
      <c r="D805">
        <v>12</v>
      </c>
      <c r="E805">
        <v>0</v>
      </c>
      <c r="F805" s="1">
        <f>VLOOKUP(A805,Weather!$A$1:$E$366, 5)</f>
        <v>0.54716981132075471</v>
      </c>
      <c r="G805" s="1">
        <f>VLOOKUP(D805, Winter!$A$1:$E$25, 2)</f>
        <v>1020.36633457866</v>
      </c>
      <c r="H805" s="1">
        <f>VLOOKUP(D805, Winter!$A$1:$E$25, 3)</f>
        <v>602.46553699974402</v>
      </c>
      <c r="I805" s="1">
        <f>VLOOKUP(D805, Winter!$A$1:$E$25, 5)</f>
        <v>327.10280373831802</v>
      </c>
      <c r="J805" s="1">
        <f t="shared" si="73"/>
        <v>327.10280373831802</v>
      </c>
      <c r="K805" s="47">
        <f t="shared" si="74"/>
        <v>6.1194470607509031</v>
      </c>
      <c r="L805" s="48">
        <f>Solar!K822/1000*Variables!$B$3</f>
        <v>29.730499999999999</v>
      </c>
      <c r="M805" s="1">
        <f>IF(E805=1, VLOOKUP(D805, Sheet1!$E$2:$G$26, 2), Sheet1!$G$3)</f>
        <v>0.18618000000000001</v>
      </c>
      <c r="N805" s="1">
        <f>'Electricity Rates'!$J$3</f>
        <v>0.19270000000000001</v>
      </c>
      <c r="O805" s="145">
        <f>L805-K805</f>
        <v>23.611052939249095</v>
      </c>
      <c r="P805">
        <f t="shared" si="75"/>
        <v>1.1792174486066991</v>
      </c>
      <c r="Q805">
        <f>IF(O805&gt;0, IF(Q804+O805*Variables!$B$5&lt;Variables!$B$4, Q804+O805*Variables!$B$5, Variables!$B$4), IF(Q804&gt;-O805, Q804+O805/Variables!$B$5, 0))</f>
        <v>52.880811483535268</v>
      </c>
      <c r="R805">
        <f>IF(O805&gt;0, 0, IF(Q804&gt;-O805, 0, -O805 - Q804*Variables!$B$5))</f>
        <v>0</v>
      </c>
      <c r="S805">
        <f t="shared" si="76"/>
        <v>0</v>
      </c>
      <c r="T805">
        <f t="shared" si="77"/>
        <v>0</v>
      </c>
    </row>
    <row r="806" spans="1:20" x14ac:dyDescent="0.3">
      <c r="A806" s="3">
        <f t="shared" si="72"/>
        <v>43134</v>
      </c>
      <c r="B806">
        <v>2</v>
      </c>
      <c r="C806">
        <v>3</v>
      </c>
      <c r="D806">
        <v>13</v>
      </c>
      <c r="E806">
        <v>0</v>
      </c>
      <c r="F806" s="1">
        <f>VLOOKUP(A806,Weather!$A$1:$E$366, 5)</f>
        <v>0.54716981132075471</v>
      </c>
      <c r="G806" s="1">
        <f>VLOOKUP(D806, Winter!$A$1:$E$25, 2)</f>
        <v>1065.99730178497</v>
      </c>
      <c r="H806" s="1">
        <f>VLOOKUP(D806, Winter!$A$1:$E$25, 3)</f>
        <v>611.78362020049099</v>
      </c>
      <c r="I806" s="1">
        <f>VLOOKUP(D806, Winter!$A$1:$E$25, 5)</f>
        <v>322.42990654205602</v>
      </c>
      <c r="J806" s="1">
        <f t="shared" si="73"/>
        <v>322.42990654205602</v>
      </c>
      <c r="K806" s="47">
        <f t="shared" si="74"/>
        <v>6.0320263884544554</v>
      </c>
      <c r="L806" s="48">
        <f>Solar!K823/1000*Variables!$B$3</f>
        <v>19.547149999999998</v>
      </c>
      <c r="M806" s="1">
        <f>IF(E806=1, VLOOKUP(D806, Sheet1!$E$2:$G$26, 2), Sheet1!$G$3)</f>
        <v>0.18618000000000001</v>
      </c>
      <c r="N806" s="1">
        <f>'Electricity Rates'!$J$3</f>
        <v>0.19270000000000001</v>
      </c>
      <c r="O806" s="145">
        <f>L806-K806</f>
        <v>13.515123611545544</v>
      </c>
      <c r="P806">
        <f t="shared" si="75"/>
        <v>1.1623714850551736</v>
      </c>
      <c r="Q806">
        <f>IF(O806&gt;0, IF(Q805+O806*Variables!$B$5&lt;Variables!$B$4, Q805+O806*Variables!$B$5, Variables!$B$4), IF(Q805&gt;-O806, Q805+O806/Variables!$B$5, 0))</f>
        <v>65.585027678388073</v>
      </c>
      <c r="R806">
        <f>IF(O806&gt;0, 0, IF(Q805&gt;-O806, 0, -O806 - Q805*Variables!$B$5))</f>
        <v>0</v>
      </c>
      <c r="S806">
        <f t="shared" si="76"/>
        <v>0</v>
      </c>
      <c r="T806">
        <f t="shared" si="77"/>
        <v>0</v>
      </c>
    </row>
    <row r="807" spans="1:20" x14ac:dyDescent="0.3">
      <c r="A807" s="3">
        <f t="shared" si="72"/>
        <v>43134</v>
      </c>
      <c r="B807">
        <v>2</v>
      </c>
      <c r="C807">
        <v>3</v>
      </c>
      <c r="D807">
        <v>14</v>
      </c>
      <c r="E807">
        <v>0</v>
      </c>
      <c r="F807" s="1">
        <f>VLOOKUP(A807,Weather!$A$1:$E$366, 5)</f>
        <v>0.54716981132075471</v>
      </c>
      <c r="G807" s="1">
        <f>VLOOKUP(D807, Winter!$A$1:$E$25, 2)</f>
        <v>1084.3762972187601</v>
      </c>
      <c r="H807" s="1">
        <f>VLOOKUP(D807, Winter!$A$1:$E$25, 3)</f>
        <v>611.59447701910301</v>
      </c>
      <c r="I807" s="1">
        <f>VLOOKUP(D807, Winter!$A$1:$E$25, 5)</f>
        <v>303.73831775700899</v>
      </c>
      <c r="J807" s="1">
        <f t="shared" si="73"/>
        <v>303.73831775700899</v>
      </c>
      <c r="K807" s="47">
        <f t="shared" si="74"/>
        <v>5.6823436992686851</v>
      </c>
      <c r="L807" s="48">
        <f>Solar!K824/1000*Variables!$B$3</f>
        <v>28.9819</v>
      </c>
      <c r="M807" s="1">
        <f>IF(E807=1, VLOOKUP(D807, Sheet1!$E$2:$G$26, 2), Sheet1!$G$3)</f>
        <v>0.18618000000000001</v>
      </c>
      <c r="N807" s="1">
        <f>'Electricity Rates'!$J$3</f>
        <v>0.19270000000000001</v>
      </c>
      <c r="O807" s="145">
        <f>L807-K807</f>
        <v>23.299556300731314</v>
      </c>
      <c r="P807">
        <f t="shared" si="75"/>
        <v>1.0949876308490756</v>
      </c>
      <c r="Q807">
        <f>IF(O807&gt;0, IF(Q806+O807*Variables!$B$5&lt;Variables!$B$4, Q806+O807*Variables!$B$5, Variables!$B$4), IF(Q806&gt;-O807, Q806+O807/Variables!$B$5, 0))</f>
        <v>87.486610601075512</v>
      </c>
      <c r="R807">
        <f>IF(O807&gt;0, 0, IF(Q806&gt;-O807, 0, -O807 - Q806*Variables!$B$5))</f>
        <v>0</v>
      </c>
      <c r="S807">
        <f t="shared" si="76"/>
        <v>0</v>
      </c>
      <c r="T807">
        <f t="shared" si="77"/>
        <v>0</v>
      </c>
    </row>
    <row r="808" spans="1:20" x14ac:dyDescent="0.3">
      <c r="A808" s="3">
        <f t="shared" si="72"/>
        <v>43134</v>
      </c>
      <c r="B808">
        <v>2</v>
      </c>
      <c r="C808">
        <v>3</v>
      </c>
      <c r="D808">
        <v>15</v>
      </c>
      <c r="E808">
        <v>0</v>
      </c>
      <c r="F808" s="1">
        <f>VLOOKUP(A808,Weather!$A$1:$E$366, 5)</f>
        <v>0.54716981132075471</v>
      </c>
      <c r="G808" s="1">
        <f>VLOOKUP(D808, Winter!$A$1:$E$25, 2)</f>
        <v>1093.6540058115399</v>
      </c>
      <c r="H808" s="1">
        <f>VLOOKUP(D808, Winter!$A$1:$E$25, 3)</f>
        <v>601.87029228184497</v>
      </c>
      <c r="I808" s="1">
        <f>VLOOKUP(D808, Winter!$A$1:$E$25, 5)</f>
        <v>271.02803738317698</v>
      </c>
      <c r="J808" s="1">
        <f t="shared" si="73"/>
        <v>271.02803738317698</v>
      </c>
      <c r="K808" s="47">
        <f t="shared" si="74"/>
        <v>5.0703989931935904</v>
      </c>
      <c r="L808" s="48">
        <f>Solar!K825/1000*Variables!$B$3</f>
        <v>21.328700000000001</v>
      </c>
      <c r="M808" s="1">
        <f>IF(E808=1, VLOOKUP(D808, Sheet1!$E$2:$G$26, 2), Sheet1!$G$3)</f>
        <v>0.18618000000000001</v>
      </c>
      <c r="N808" s="1">
        <f>'Electricity Rates'!$J$3</f>
        <v>0.19270000000000001</v>
      </c>
      <c r="O808" s="145">
        <f>L808-K808</f>
        <v>16.258301006806413</v>
      </c>
      <c r="P808">
        <f t="shared" si="75"/>
        <v>0.97706588598840494</v>
      </c>
      <c r="Q808">
        <f>IF(O808&gt;0, IF(Q807+O808*Variables!$B$5&lt;Variables!$B$4, Q807+O808*Variables!$B$5, Variables!$B$4), IF(Q807&gt;-O808, Q807+O808/Variables!$B$5, 0))</f>
        <v>100</v>
      </c>
      <c r="R808">
        <f>IF(O808&gt;0, 0, IF(Q807&gt;-O808, 0, -O808 - Q807*Variables!$B$5))</f>
        <v>0</v>
      </c>
      <c r="S808">
        <f t="shared" si="76"/>
        <v>0</v>
      </c>
      <c r="T808">
        <f t="shared" si="77"/>
        <v>0</v>
      </c>
    </row>
    <row r="809" spans="1:20" x14ac:dyDescent="0.3">
      <c r="A809" s="3">
        <f t="shared" si="72"/>
        <v>43134</v>
      </c>
      <c r="B809">
        <v>2</v>
      </c>
      <c r="C809">
        <v>3</v>
      </c>
      <c r="D809">
        <v>16</v>
      </c>
      <c r="E809">
        <v>0</v>
      </c>
      <c r="F809" s="1">
        <f>VLOOKUP(A809,Weather!$A$1:$E$366, 5)</f>
        <v>0.54716981132075471</v>
      </c>
      <c r="G809" s="1">
        <f>VLOOKUP(D809, Winter!$A$1:$E$25, 2)</f>
        <v>1039.2953507679499</v>
      </c>
      <c r="H809" s="1">
        <f>VLOOKUP(D809, Winter!$A$1:$E$25, 3)</f>
        <v>558.82352941176396</v>
      </c>
      <c r="I809" s="1">
        <f>VLOOKUP(D809, Winter!$A$1:$E$25, 5)</f>
        <v>252.336448598131</v>
      </c>
      <c r="J809" s="1">
        <f t="shared" si="73"/>
        <v>252.336448598131</v>
      </c>
      <c r="K809" s="47">
        <f t="shared" si="74"/>
        <v>4.7207163040078388</v>
      </c>
      <c r="L809" s="48">
        <f>Solar!K826/1000*Variables!$B$3</f>
        <v>16.4893</v>
      </c>
      <c r="M809" s="1">
        <f>IF(E809=1, VLOOKUP(D809, Sheet1!$E$2:$G$26, 2), Sheet1!$G$3)</f>
        <v>0.18618000000000001</v>
      </c>
      <c r="N809" s="1">
        <f>'Electricity Rates'!$J$3</f>
        <v>0.19270000000000001</v>
      </c>
      <c r="O809" s="145">
        <f>L809-K809</f>
        <v>11.768583695992161</v>
      </c>
      <c r="P809">
        <f t="shared" si="75"/>
        <v>0.90968203178231055</v>
      </c>
      <c r="Q809">
        <f>IF(O809&gt;0, IF(Q808+O809*Variables!$B$5&lt;Variables!$B$4, Q808+O809*Variables!$B$5, Variables!$B$4), IF(Q808&gt;-O809, Q808+O809/Variables!$B$5, 0))</f>
        <v>100</v>
      </c>
      <c r="R809">
        <f>IF(O809&gt;0, 0, IF(Q808&gt;-O809, 0, -O809 - Q808*Variables!$B$5))</f>
        <v>0</v>
      </c>
      <c r="S809">
        <f t="shared" si="76"/>
        <v>0</v>
      </c>
      <c r="T809">
        <f t="shared" si="77"/>
        <v>0</v>
      </c>
    </row>
    <row r="810" spans="1:20" x14ac:dyDescent="0.3">
      <c r="A810" s="3">
        <f t="shared" si="72"/>
        <v>43134</v>
      </c>
      <c r="B810">
        <v>2</v>
      </c>
      <c r="C810">
        <v>3</v>
      </c>
      <c r="D810">
        <v>17</v>
      </c>
      <c r="E810">
        <v>0</v>
      </c>
      <c r="F810" s="1">
        <f>VLOOKUP(A810,Weather!$A$1:$E$366, 5)</f>
        <v>0.54716981132075471</v>
      </c>
      <c r="G810" s="1">
        <f>VLOOKUP(D810, Winter!$A$1:$E$25, 2)</f>
        <v>889.47696139476898</v>
      </c>
      <c r="H810" s="1">
        <f>VLOOKUP(D810, Winter!$A$1:$E$25, 3)</f>
        <v>506.24728802056097</v>
      </c>
      <c r="I810" s="1">
        <f>VLOOKUP(D810, Winter!$A$1:$E$25, 5)</f>
        <v>228.971962616822</v>
      </c>
      <c r="J810" s="1">
        <f t="shared" si="73"/>
        <v>228.971962616822</v>
      </c>
      <c r="K810" s="47">
        <f t="shared" si="74"/>
        <v>4.28361294252562</v>
      </c>
      <c r="L810" s="48">
        <f>Solar!K827/1000*Variables!$B$3</f>
        <v>6.8281499999999991</v>
      </c>
      <c r="M810" s="1">
        <f>IF(E810=1, VLOOKUP(D810, Sheet1!$E$2:$G$26, 2), Sheet1!$G$3)</f>
        <v>0.18618000000000001</v>
      </c>
      <c r="N810" s="1">
        <f>'Electricity Rates'!$J$3</f>
        <v>0.19270000000000001</v>
      </c>
      <c r="O810" s="145">
        <f>L810-K810</f>
        <v>2.5445370574743791</v>
      </c>
      <c r="P810">
        <f t="shared" si="75"/>
        <v>0.82545221402468705</v>
      </c>
      <c r="Q810">
        <f>IF(O810&gt;0, IF(Q809+O810*Variables!$B$5&lt;Variables!$B$4, Q809+O810*Variables!$B$5, Variables!$B$4), IF(Q809&gt;-O810, Q809+O810/Variables!$B$5, 0))</f>
        <v>100</v>
      </c>
      <c r="R810">
        <f>IF(O810&gt;0, 0, IF(Q809&gt;-O810, 0, -O810 - Q809*Variables!$B$5))</f>
        <v>0</v>
      </c>
      <c r="S810">
        <f t="shared" si="76"/>
        <v>0</v>
      </c>
      <c r="T810">
        <f t="shared" si="77"/>
        <v>0</v>
      </c>
    </row>
    <row r="811" spans="1:20" x14ac:dyDescent="0.3">
      <c r="A811" s="3">
        <f t="shared" si="72"/>
        <v>43134</v>
      </c>
      <c r="B811">
        <v>2</v>
      </c>
      <c r="C811">
        <v>3</v>
      </c>
      <c r="D811">
        <v>18</v>
      </c>
      <c r="E811">
        <v>0</v>
      </c>
      <c r="F811" s="1">
        <f>VLOOKUP(A811,Weather!$A$1:$E$366, 5)</f>
        <v>0.54716981132075471</v>
      </c>
      <c r="G811" s="1">
        <f>VLOOKUP(D811, Winter!$A$1:$E$25, 2)</f>
        <v>689.67932752179297</v>
      </c>
      <c r="H811" s="1">
        <f>VLOOKUP(D811, Winter!$A$1:$E$25, 3)</f>
        <v>477.48083534529701</v>
      </c>
      <c r="I811" s="1">
        <f>VLOOKUP(D811, Winter!$A$1:$E$25, 5)</f>
        <v>257.009345794392</v>
      </c>
      <c r="J811" s="1">
        <f t="shared" si="73"/>
        <v>257.009345794392</v>
      </c>
      <c r="K811" s="47">
        <f t="shared" si="74"/>
        <v>4.808136976304267</v>
      </c>
      <c r="L811" s="48">
        <f>Solar!K828/1000*Variables!$B$3</f>
        <v>0.45145000000000002</v>
      </c>
      <c r="M811" s="1">
        <f>IF(E811=1, VLOOKUP(D811, Sheet1!$E$2:$G$26, 2), Sheet1!$G$3)</f>
        <v>0.18618000000000001</v>
      </c>
      <c r="N811" s="1">
        <f>'Electricity Rates'!$J$3</f>
        <v>0.19270000000000001</v>
      </c>
      <c r="O811" s="145">
        <f>L811-K811</f>
        <v>-4.3566869763042666</v>
      </c>
      <c r="P811">
        <f t="shared" si="75"/>
        <v>0.92652799533383234</v>
      </c>
      <c r="Q811">
        <f>IF(O811&gt;0, IF(Q810+O811*Variables!$B$5&lt;Variables!$B$4, Q810+O811*Variables!$B$5, Variables!$B$4), IF(Q810&gt;-O811, Q810+O811/Variables!$B$5, 0))</f>
        <v>95.36522662095291</v>
      </c>
      <c r="R811">
        <f>IF(O811&gt;0, 0, IF(Q810&gt;-O811, 0, -O811 - Q810*Variables!$B$5))</f>
        <v>0</v>
      </c>
      <c r="S811">
        <f t="shared" si="76"/>
        <v>0</v>
      </c>
      <c r="T811">
        <f t="shared" si="77"/>
        <v>0</v>
      </c>
    </row>
    <row r="812" spans="1:20" x14ac:dyDescent="0.3">
      <c r="A812" s="3">
        <f t="shared" si="72"/>
        <v>43134</v>
      </c>
      <c r="B812">
        <v>2</v>
      </c>
      <c r="C812">
        <v>3</v>
      </c>
      <c r="D812">
        <v>19</v>
      </c>
      <c r="E812">
        <v>0</v>
      </c>
      <c r="F812" s="1">
        <f>VLOOKUP(A812,Weather!$A$1:$E$366, 5)</f>
        <v>0.54716981132075471</v>
      </c>
      <c r="G812" s="1">
        <f>VLOOKUP(D812, Winter!$A$1:$E$25, 2)</f>
        <v>503.50249066002402</v>
      </c>
      <c r="H812" s="1">
        <f>VLOOKUP(D812, Winter!$A$1:$E$25, 3)</f>
        <v>367.75553800108997</v>
      </c>
      <c r="I812" s="1">
        <f>VLOOKUP(D812, Winter!$A$1:$E$25, 5)</f>
        <v>266.355140186916</v>
      </c>
      <c r="J812" s="1">
        <f t="shared" si="73"/>
        <v>266.355140186916</v>
      </c>
      <c r="K812" s="47">
        <f t="shared" si="74"/>
        <v>4.9829783208971614</v>
      </c>
      <c r="L812" s="48">
        <f>Solar!K829/1000*Variables!$B$3</f>
        <v>0</v>
      </c>
      <c r="M812" s="1">
        <f>IF(E812=1, VLOOKUP(D812, Sheet1!$E$2:$G$26, 2), Sheet1!$G$3)</f>
        <v>0.18618000000000001</v>
      </c>
      <c r="N812" s="1">
        <f>'Electricity Rates'!$J$3</f>
        <v>0.19270000000000001</v>
      </c>
      <c r="O812" s="145">
        <f>L812-K812</f>
        <v>-4.9829783208971614</v>
      </c>
      <c r="P812">
        <f t="shared" si="75"/>
        <v>0.96021992243688303</v>
      </c>
      <c r="Q812">
        <f>IF(O812&gt;0, IF(Q811+O812*Variables!$B$5&lt;Variables!$B$4, Q811+O812*Variables!$B$5, Variables!$B$4), IF(Q811&gt;-O812, Q811+O812/Variables!$B$5, 0))</f>
        <v>90.064185854041042</v>
      </c>
      <c r="R812">
        <f>IF(O812&gt;0, 0, IF(Q811&gt;-O812, 0, -O812 - Q811*Variables!$B$5))</f>
        <v>0</v>
      </c>
      <c r="S812">
        <f t="shared" si="76"/>
        <v>0</v>
      </c>
      <c r="T812">
        <f t="shared" si="77"/>
        <v>0</v>
      </c>
    </row>
    <row r="813" spans="1:20" x14ac:dyDescent="0.3">
      <c r="A813" s="3">
        <f t="shared" si="72"/>
        <v>43134</v>
      </c>
      <c r="B813">
        <v>2</v>
      </c>
      <c r="C813">
        <v>3</v>
      </c>
      <c r="D813">
        <v>20</v>
      </c>
      <c r="E813">
        <v>0</v>
      </c>
      <c r="F813" s="1">
        <f>VLOOKUP(A813,Weather!$A$1:$E$366, 5)</f>
        <v>0.54716981132075471</v>
      </c>
      <c r="G813" s="1">
        <f>VLOOKUP(D813, Winter!$A$1:$E$25, 2)</f>
        <v>385.507471980074</v>
      </c>
      <c r="H813" s="1">
        <f>VLOOKUP(D813, Winter!$A$1:$E$25, 3)</f>
        <v>329.45960680470398</v>
      </c>
      <c r="I813" s="1">
        <f>VLOOKUP(D813, Winter!$A$1:$E$25, 5)</f>
        <v>275.70093457943898</v>
      </c>
      <c r="J813" s="1">
        <f t="shared" si="73"/>
        <v>275.70093457943898</v>
      </c>
      <c r="K813" s="47">
        <f t="shared" si="74"/>
        <v>5.1578196654900381</v>
      </c>
      <c r="L813" s="48">
        <f>Solar!K830/1000*Variables!$B$3</f>
        <v>0</v>
      </c>
      <c r="M813" s="1">
        <f>IF(E813=1, VLOOKUP(D813, Sheet1!$E$2:$G$26, 2), Sheet1!$G$3)</f>
        <v>0.18618000000000001</v>
      </c>
      <c r="N813" s="1">
        <f>'Electricity Rates'!$J$3</f>
        <v>0.19270000000000001</v>
      </c>
      <c r="O813" s="145">
        <f>L813-K813</f>
        <v>-5.1578196654900381</v>
      </c>
      <c r="P813">
        <f t="shared" si="75"/>
        <v>0.99391184953993039</v>
      </c>
      <c r="Q813">
        <f>IF(O813&gt;0, IF(Q812+O813*Variables!$B$5&lt;Variables!$B$4, Q812+O813*Variables!$B$5, Variables!$B$4), IF(Q812&gt;-O813, Q812+O813/Variables!$B$5, 0))</f>
        <v>84.577143656711215</v>
      </c>
      <c r="R813">
        <f>IF(O813&gt;0, 0, IF(Q812&gt;-O813, 0, -O813 - Q812*Variables!$B$5))</f>
        <v>0</v>
      </c>
      <c r="S813">
        <f t="shared" si="76"/>
        <v>0</v>
      </c>
      <c r="T813">
        <f t="shared" si="77"/>
        <v>0</v>
      </c>
    </row>
    <row r="814" spans="1:20" x14ac:dyDescent="0.3">
      <c r="A814" s="3">
        <f t="shared" si="72"/>
        <v>43134</v>
      </c>
      <c r="B814">
        <v>2</v>
      </c>
      <c r="C814">
        <v>3</v>
      </c>
      <c r="D814">
        <v>21</v>
      </c>
      <c r="E814">
        <v>0</v>
      </c>
      <c r="F814" s="1">
        <f>VLOOKUP(A814,Weather!$A$1:$E$366, 5)</f>
        <v>0.54716981132075471</v>
      </c>
      <c r="G814" s="1">
        <f>VLOOKUP(D814, Winter!$A$1:$E$25, 2)</f>
        <v>340.23972602739599</v>
      </c>
      <c r="H814" s="1">
        <f>VLOOKUP(D814, Winter!$A$1:$E$25, 3)</f>
        <v>286.390591795636</v>
      </c>
      <c r="I814" s="1">
        <f>VLOOKUP(D814, Winter!$A$1:$E$25, 5)</f>
        <v>289.71962616822401</v>
      </c>
      <c r="J814" s="1">
        <f t="shared" si="73"/>
        <v>289.71962616822401</v>
      </c>
      <c r="K814" s="47">
        <f t="shared" si="74"/>
        <v>5.4200816823793616</v>
      </c>
      <c r="L814" s="48">
        <f>Solar!K831/1000*Variables!$B$3</f>
        <v>0</v>
      </c>
      <c r="M814" s="1">
        <f>IF(E814=1, VLOOKUP(D814, Sheet1!$E$2:$G$26, 2), Sheet1!$G$3)</f>
        <v>0.18618000000000001</v>
      </c>
      <c r="N814" s="1">
        <f>'Electricity Rates'!$J$3</f>
        <v>0.19270000000000001</v>
      </c>
      <c r="O814" s="145">
        <f>L814-K814</f>
        <v>-5.4200816823793616</v>
      </c>
      <c r="P814">
        <f t="shared" si="75"/>
        <v>1.044449740194503</v>
      </c>
      <c r="Q814">
        <f>IF(O814&gt;0, IF(Q813+O814*Variables!$B$5&lt;Variables!$B$4, Q813+O814*Variables!$B$5, Variables!$B$4), IF(Q813&gt;-O814, Q813+O814/Variables!$B$5, 0))</f>
        <v>78.811099313754454</v>
      </c>
      <c r="R814">
        <f>IF(O814&gt;0, 0, IF(Q813&gt;-O814, 0, -O814 - Q813*Variables!$B$5))</f>
        <v>0</v>
      </c>
      <c r="S814">
        <f t="shared" si="76"/>
        <v>0</v>
      </c>
      <c r="T814">
        <f t="shared" si="77"/>
        <v>0</v>
      </c>
    </row>
    <row r="815" spans="1:20" x14ac:dyDescent="0.3">
      <c r="A815" s="3">
        <f t="shared" si="72"/>
        <v>43134</v>
      </c>
      <c r="B815">
        <v>2</v>
      </c>
      <c r="C815">
        <v>3</v>
      </c>
      <c r="D815">
        <v>22</v>
      </c>
      <c r="E815">
        <v>0</v>
      </c>
      <c r="F815" s="1">
        <f>VLOOKUP(A815,Weather!$A$1:$E$366, 5)</f>
        <v>0.54716981132075471</v>
      </c>
      <c r="G815" s="1">
        <f>VLOOKUP(D815, Winter!$A$1:$E$25, 2)</f>
        <v>300</v>
      </c>
      <c r="H815" s="1">
        <f>VLOOKUP(D815, Winter!$A$1:$E$25, 3)</f>
        <v>271.915575384683</v>
      </c>
      <c r="I815" s="1">
        <f>VLOOKUP(D815, Winter!$A$1:$E$25, 5)</f>
        <v>285.04672897196201</v>
      </c>
      <c r="J815" s="1">
        <f t="shared" si="73"/>
        <v>285.04672897196201</v>
      </c>
      <c r="K815" s="47">
        <f t="shared" si="74"/>
        <v>5.3326610100829139</v>
      </c>
      <c r="L815" s="48">
        <f>Solar!K832/1000*Variables!$B$3</f>
        <v>0</v>
      </c>
      <c r="M815" s="1">
        <f>IF(E815=1, VLOOKUP(D815, Sheet1!$E$2:$G$26, 2), Sheet1!$G$3)</f>
        <v>0.18618000000000001</v>
      </c>
      <c r="N815" s="1">
        <f>'Electricity Rates'!$J$3</f>
        <v>0.19270000000000001</v>
      </c>
      <c r="O815" s="145">
        <f>L815-K815</f>
        <v>-5.3326610100829139</v>
      </c>
      <c r="P815">
        <f t="shared" si="75"/>
        <v>1.0276037766429775</v>
      </c>
      <c r="Q815">
        <f>IF(O815&gt;0, IF(Q814+O815*Variables!$B$5&lt;Variables!$B$4, Q814+O815*Variables!$B$5, Variables!$B$4), IF(Q814&gt;-O815, Q814+O815/Variables!$B$5, 0))</f>
        <v>73.13805568600668</v>
      </c>
      <c r="R815">
        <f>IF(O815&gt;0, 0, IF(Q814&gt;-O815, 0, -O815 - Q814*Variables!$B$5))</f>
        <v>0</v>
      </c>
      <c r="S815">
        <f t="shared" si="76"/>
        <v>0</v>
      </c>
      <c r="T815">
        <f t="shared" si="77"/>
        <v>0</v>
      </c>
    </row>
    <row r="816" spans="1:20" x14ac:dyDescent="0.3">
      <c r="A816" s="3">
        <f t="shared" si="72"/>
        <v>43134</v>
      </c>
      <c r="B816">
        <v>2</v>
      </c>
      <c r="C816">
        <v>3</v>
      </c>
      <c r="D816">
        <v>23</v>
      </c>
      <c r="E816">
        <v>0</v>
      </c>
      <c r="F816" s="1">
        <f>VLOOKUP(A816,Weather!$A$1:$E$366, 5)</f>
        <v>0.54716981132075471</v>
      </c>
      <c r="G816" s="1">
        <f>VLOOKUP(D816, Winter!$A$1:$E$25, 2)</f>
        <v>290.90909090909099</v>
      </c>
      <c r="H816" s="1">
        <f>VLOOKUP(D816, Winter!$A$1:$E$25, 3)</f>
        <v>266.95334839061297</v>
      </c>
      <c r="I816" s="1">
        <f>VLOOKUP(D816, Winter!$A$1:$E$25, 5)</f>
        <v>285.04672897196201</v>
      </c>
      <c r="J816" s="1">
        <f t="shared" si="73"/>
        <v>285.04672897196201</v>
      </c>
      <c r="K816" s="47">
        <f t="shared" si="74"/>
        <v>5.3326610100829139</v>
      </c>
      <c r="L816" s="48">
        <f>Solar!K833/1000*Variables!$B$3</f>
        <v>0</v>
      </c>
      <c r="M816" s="1">
        <f>IF(E816=1, VLOOKUP(D816, Sheet1!$E$2:$G$26, 2), Sheet1!$G$3)</f>
        <v>0.18618000000000001</v>
      </c>
      <c r="N816" s="1">
        <f>'Electricity Rates'!$J$3</f>
        <v>0.19270000000000001</v>
      </c>
      <c r="O816" s="145">
        <f>L816-K816</f>
        <v>-5.3326610100829139</v>
      </c>
      <c r="P816">
        <f t="shared" si="75"/>
        <v>1.0276037766429775</v>
      </c>
      <c r="Q816">
        <f>IF(O816&gt;0, IF(Q815+O816*Variables!$B$5&lt;Variables!$B$4, Q815+O816*Variables!$B$5, Variables!$B$4), IF(Q815&gt;-O816, Q815+O816/Variables!$B$5, 0))</f>
        <v>67.465012058258907</v>
      </c>
      <c r="R816">
        <f>IF(O816&gt;0, 0, IF(Q815&gt;-O816, 0, -O816 - Q815*Variables!$B$5))</f>
        <v>0</v>
      </c>
      <c r="S816">
        <f t="shared" si="76"/>
        <v>0</v>
      </c>
      <c r="T816">
        <f t="shared" si="77"/>
        <v>0</v>
      </c>
    </row>
    <row r="817" spans="1:20" x14ac:dyDescent="0.3">
      <c r="A817" s="3">
        <f t="shared" si="72"/>
        <v>43134</v>
      </c>
      <c r="B817">
        <v>2</v>
      </c>
      <c r="C817">
        <v>3</v>
      </c>
      <c r="D817">
        <v>24</v>
      </c>
      <c r="E817">
        <v>0</v>
      </c>
      <c r="F817" s="1">
        <f>VLOOKUP(A817,Weather!$A$1:$E$366, 5)</f>
        <v>0.54716981132075471</v>
      </c>
      <c r="G817" s="1">
        <f>VLOOKUP(D817, Winter!$A$1:$E$25, 2)</f>
        <v>272.72727272727298</v>
      </c>
      <c r="H817" s="1">
        <f>VLOOKUP(D817, Winter!$A$1:$E$25, 3)</f>
        <v>266.74195307023803</v>
      </c>
      <c r="I817" s="1">
        <f>VLOOKUP(D817, Winter!$A$1:$E$25, 5)</f>
        <v>285.04672897196201</v>
      </c>
      <c r="J817" s="1">
        <f t="shared" si="73"/>
        <v>285.04672897196201</v>
      </c>
      <c r="K817" s="47">
        <f t="shared" si="74"/>
        <v>5.3326610100829139</v>
      </c>
      <c r="L817" s="48">
        <f>Solar!K834/1000*Variables!$B$3</f>
        <v>0</v>
      </c>
      <c r="M817" s="1">
        <f>IF(E817=1, VLOOKUP(D817, Sheet1!$E$2:$G$26, 2), Sheet1!$G$3)</f>
        <v>0.18618000000000001</v>
      </c>
      <c r="N817" s="1">
        <f>'Electricity Rates'!$J$3</f>
        <v>0.19270000000000001</v>
      </c>
      <c r="O817" s="145">
        <f>L817-K817</f>
        <v>-5.3326610100829139</v>
      </c>
      <c r="P817">
        <f t="shared" si="75"/>
        <v>1.0276037766429775</v>
      </c>
      <c r="Q817">
        <f>IF(O817&gt;0, IF(Q816+O817*Variables!$B$5&lt;Variables!$B$4, Q816+O817*Variables!$B$5, Variables!$B$4), IF(Q816&gt;-O817, Q816+O817/Variables!$B$5, 0))</f>
        <v>61.791968430511126</v>
      </c>
      <c r="R817">
        <f>IF(O817&gt;0, 0, IF(Q816&gt;-O817, 0, -O817 - Q816*Variables!$B$5))</f>
        <v>0</v>
      </c>
      <c r="S817">
        <f t="shared" si="76"/>
        <v>0</v>
      </c>
      <c r="T817">
        <f t="shared" si="77"/>
        <v>0</v>
      </c>
    </row>
    <row r="818" spans="1:20" x14ac:dyDescent="0.3">
      <c r="A818" s="3">
        <f t="shared" si="72"/>
        <v>43135</v>
      </c>
      <c r="B818">
        <v>2</v>
      </c>
      <c r="C818">
        <v>4</v>
      </c>
      <c r="D818">
        <v>1</v>
      </c>
      <c r="E818">
        <v>0</v>
      </c>
      <c r="F818" s="1">
        <f>VLOOKUP(A818,Weather!$A$1:$E$366, 5)</f>
        <v>0.56603773584905692</v>
      </c>
      <c r="G818" s="1">
        <f>VLOOKUP(D818, Winter!$A$1:$E$25, 2)</f>
        <v>281.81818181818198</v>
      </c>
      <c r="H818" s="1">
        <f>VLOOKUP(D818, Winter!$A$1:$E$25, 3)</f>
        <v>257.04002047196798</v>
      </c>
      <c r="I818" s="1">
        <f>VLOOKUP(D818, Winter!$A$1:$E$25, 5)</f>
        <v>266.355140186916</v>
      </c>
      <c r="J818" s="1">
        <f t="shared" si="73"/>
        <v>266.355140186916</v>
      </c>
      <c r="K818" s="47">
        <f t="shared" si="74"/>
        <v>4.9829783208971614</v>
      </c>
      <c r="L818" s="48">
        <f>Solar!K835/1000*Variables!$B$3</f>
        <v>0</v>
      </c>
      <c r="M818" s="1">
        <f>IF(E818=1, VLOOKUP(D818, Sheet1!$E$2:$G$26, 2), Sheet1!$G$3)</f>
        <v>0.18618000000000001</v>
      </c>
      <c r="N818" s="1">
        <f>'Electricity Rates'!$J$3</f>
        <v>0.19270000000000001</v>
      </c>
      <c r="O818" s="145">
        <f>L818-K818</f>
        <v>-4.9829783208971614</v>
      </c>
      <c r="P818">
        <f t="shared" si="75"/>
        <v>0.96021992243688303</v>
      </c>
      <c r="Q818">
        <f>IF(O818&gt;0, IF(Q817+O818*Variables!$B$5&lt;Variables!$B$4, Q817+O818*Variables!$B$5, Variables!$B$4), IF(Q817&gt;-O818, Q817+O818/Variables!$B$5, 0))</f>
        <v>56.490927663599251</v>
      </c>
      <c r="R818">
        <f>IF(O818&gt;0, 0, IF(Q817&gt;-O818, 0, -O818 - Q817*Variables!$B$5))</f>
        <v>0</v>
      </c>
      <c r="S818">
        <f t="shared" si="76"/>
        <v>0</v>
      </c>
      <c r="T818">
        <f t="shared" si="77"/>
        <v>0</v>
      </c>
    </row>
    <row r="819" spans="1:20" x14ac:dyDescent="0.3">
      <c r="A819" s="3">
        <f t="shared" si="72"/>
        <v>43135</v>
      </c>
      <c r="B819">
        <v>2</v>
      </c>
      <c r="C819">
        <v>4</v>
      </c>
      <c r="D819">
        <v>2</v>
      </c>
      <c r="E819">
        <v>0</v>
      </c>
      <c r="F819" s="1">
        <f>VLOOKUP(A819,Weather!$A$1:$E$366, 5)</f>
        <v>0.56603773584905692</v>
      </c>
      <c r="G819" s="1">
        <f>VLOOKUP(D819, Winter!$A$1:$E$25, 2)</f>
        <v>282.10356994603501</v>
      </c>
      <c r="H819" s="1">
        <f>VLOOKUP(D819, Winter!$A$1:$E$25, 3)</f>
        <v>280.66066600651902</v>
      </c>
      <c r="I819" s="1">
        <f>VLOOKUP(D819, Winter!$A$1:$E$25, 5)</f>
        <v>285.04672897196201</v>
      </c>
      <c r="J819" s="1">
        <f t="shared" si="73"/>
        <v>285.04672897196201</v>
      </c>
      <c r="K819" s="47">
        <f t="shared" si="74"/>
        <v>5.3326610100829139</v>
      </c>
      <c r="L819" s="48">
        <f>Solar!K836/1000*Variables!$B$3</f>
        <v>0</v>
      </c>
      <c r="M819" s="1">
        <f>IF(E819=1, VLOOKUP(D819, Sheet1!$E$2:$G$26, 2), Sheet1!$G$3)</f>
        <v>0.18618000000000001</v>
      </c>
      <c r="N819" s="1">
        <f>'Electricity Rates'!$J$3</f>
        <v>0.19270000000000001</v>
      </c>
      <c r="O819" s="145">
        <f>L819-K819</f>
        <v>-5.3326610100829139</v>
      </c>
      <c r="P819">
        <f t="shared" si="75"/>
        <v>1.0276037766429775</v>
      </c>
      <c r="Q819">
        <f>IF(O819&gt;0, IF(Q818+O819*Variables!$B$5&lt;Variables!$B$4, Q818+O819*Variables!$B$5, Variables!$B$4), IF(Q818&gt;-O819, Q818+O819/Variables!$B$5, 0))</f>
        <v>50.817884035851471</v>
      </c>
      <c r="R819">
        <f>IF(O819&gt;0, 0, IF(Q818&gt;-O819, 0, -O819 - Q818*Variables!$B$5))</f>
        <v>0</v>
      </c>
      <c r="S819">
        <f t="shared" si="76"/>
        <v>0</v>
      </c>
      <c r="T819">
        <f t="shared" si="77"/>
        <v>0</v>
      </c>
    </row>
    <row r="820" spans="1:20" x14ac:dyDescent="0.3">
      <c r="A820" s="3">
        <f t="shared" si="72"/>
        <v>43135</v>
      </c>
      <c r="B820">
        <v>2</v>
      </c>
      <c r="C820">
        <v>4</v>
      </c>
      <c r="D820">
        <v>3</v>
      </c>
      <c r="E820">
        <v>0</v>
      </c>
      <c r="F820" s="1">
        <f>VLOOKUP(A820,Weather!$A$1:$E$366, 5)</f>
        <v>0.56603773584905692</v>
      </c>
      <c r="G820" s="1">
        <f>VLOOKUP(D820, Winter!$A$1:$E$25, 2)</f>
        <v>282.300747198007</v>
      </c>
      <c r="H820" s="1">
        <f>VLOOKUP(D820, Winter!$A$1:$E$25, 3)</f>
        <v>272.72727272727298</v>
      </c>
      <c r="I820" s="1">
        <f>VLOOKUP(D820, Winter!$A$1:$E$25, 5)</f>
        <v>271.02803738317698</v>
      </c>
      <c r="J820" s="1">
        <f t="shared" si="73"/>
        <v>271.02803738317698</v>
      </c>
      <c r="K820" s="47">
        <f t="shared" si="74"/>
        <v>5.0703989931935904</v>
      </c>
      <c r="L820" s="48">
        <f>Solar!K837/1000*Variables!$B$3</f>
        <v>0</v>
      </c>
      <c r="M820" s="1">
        <f>IF(E820=1, VLOOKUP(D820, Sheet1!$E$2:$G$26, 2), Sheet1!$G$3)</f>
        <v>0.18618000000000001</v>
      </c>
      <c r="N820" s="1">
        <f>'Electricity Rates'!$J$3</f>
        <v>0.19270000000000001</v>
      </c>
      <c r="O820" s="145">
        <f>L820-K820</f>
        <v>-5.0703989931935904</v>
      </c>
      <c r="P820">
        <f t="shared" si="75"/>
        <v>0.97706588598840494</v>
      </c>
      <c r="Q820">
        <f>IF(O820&gt;0, IF(Q819+O820*Variables!$B$5&lt;Variables!$B$4, Q819+O820*Variables!$B$5, Variables!$B$4), IF(Q819&gt;-O820, Q819+O820/Variables!$B$5, 0))</f>
        <v>45.42384255373063</v>
      </c>
      <c r="R820">
        <f>IF(O820&gt;0, 0, IF(Q819&gt;-O820, 0, -O820 - Q819*Variables!$B$5))</f>
        <v>0</v>
      </c>
      <c r="S820">
        <f t="shared" si="76"/>
        <v>0</v>
      </c>
      <c r="T820">
        <f t="shared" si="77"/>
        <v>0</v>
      </c>
    </row>
    <row r="821" spans="1:20" x14ac:dyDescent="0.3">
      <c r="A821" s="3">
        <f t="shared" si="72"/>
        <v>43135</v>
      </c>
      <c r="B821">
        <v>2</v>
      </c>
      <c r="C821">
        <v>4</v>
      </c>
      <c r="D821">
        <v>4</v>
      </c>
      <c r="E821">
        <v>0</v>
      </c>
      <c r="F821" s="1">
        <f>VLOOKUP(A821,Weather!$A$1:$E$366, 5)</f>
        <v>0.56603773584905692</v>
      </c>
      <c r="G821" s="1">
        <f>VLOOKUP(D821, Winter!$A$1:$E$25, 2)</f>
        <v>308.82074789439099</v>
      </c>
      <c r="H821" s="1">
        <f>VLOOKUP(D821, Winter!$A$1:$E$25, 3)</f>
        <v>281.81818181818198</v>
      </c>
      <c r="I821" s="1">
        <f>VLOOKUP(D821, Winter!$A$1:$E$25, 5)</f>
        <v>285.04672897196201</v>
      </c>
      <c r="J821" s="1">
        <f t="shared" si="73"/>
        <v>285.04672897196201</v>
      </c>
      <c r="K821" s="47">
        <f t="shared" si="74"/>
        <v>5.3326610100829139</v>
      </c>
      <c r="L821" s="48">
        <f>Solar!K838/1000*Variables!$B$3</f>
        <v>0</v>
      </c>
      <c r="M821" s="1">
        <f>IF(E821=1, VLOOKUP(D821, Sheet1!$E$2:$G$26, 2), Sheet1!$G$3)</f>
        <v>0.18618000000000001</v>
      </c>
      <c r="N821" s="1">
        <f>'Electricity Rates'!$J$3</f>
        <v>0.19270000000000001</v>
      </c>
      <c r="O821" s="145">
        <f>L821-K821</f>
        <v>-5.3326610100829139</v>
      </c>
      <c r="P821">
        <f t="shared" si="75"/>
        <v>1.0276037766429775</v>
      </c>
      <c r="Q821">
        <f>IF(O821&gt;0, IF(Q820+O821*Variables!$B$5&lt;Variables!$B$4, Q820+O821*Variables!$B$5, Variables!$B$4), IF(Q820&gt;-O821, Q820+O821/Variables!$B$5, 0))</f>
        <v>39.750798925982849</v>
      </c>
      <c r="R821">
        <f>IF(O821&gt;0, 0, IF(Q820&gt;-O821, 0, -O821 - Q820*Variables!$B$5))</f>
        <v>0</v>
      </c>
      <c r="S821">
        <f t="shared" si="76"/>
        <v>0</v>
      </c>
      <c r="T821">
        <f t="shared" si="77"/>
        <v>0</v>
      </c>
    </row>
    <row r="822" spans="1:20" x14ac:dyDescent="0.3">
      <c r="A822" s="3">
        <f t="shared" si="72"/>
        <v>43135</v>
      </c>
      <c r="B822">
        <v>2</v>
      </c>
      <c r="C822">
        <v>4</v>
      </c>
      <c r="D822">
        <v>5</v>
      </c>
      <c r="E822">
        <v>0</v>
      </c>
      <c r="F822" s="1">
        <f>VLOOKUP(A822,Weather!$A$1:$E$366, 5)</f>
        <v>0.56603773584905692</v>
      </c>
      <c r="G822" s="1">
        <f>VLOOKUP(D822, Winter!$A$1:$E$25, 2)</f>
        <v>308.63160471300301</v>
      </c>
      <c r="H822" s="1">
        <f>VLOOKUP(D822, Winter!$A$1:$E$25, 3)</f>
        <v>300</v>
      </c>
      <c r="I822" s="1">
        <f>VLOOKUP(D822, Winter!$A$1:$E$25, 5)</f>
        <v>303.73831775700899</v>
      </c>
      <c r="J822" s="1">
        <f t="shared" si="73"/>
        <v>303.73831775700899</v>
      </c>
      <c r="K822" s="47">
        <f t="shared" si="74"/>
        <v>5.6823436992686851</v>
      </c>
      <c r="L822" s="48">
        <f>Solar!K839/1000*Variables!$B$3</f>
        <v>0</v>
      </c>
      <c r="M822" s="1">
        <f>IF(E822=1, VLOOKUP(D822, Sheet1!$E$2:$G$26, 2), Sheet1!$G$3)</f>
        <v>0.18618000000000001</v>
      </c>
      <c r="N822" s="1">
        <f>'Electricity Rates'!$J$3</f>
        <v>0.19270000000000001</v>
      </c>
      <c r="O822" s="145">
        <f>L822-K822</f>
        <v>-5.6823436992686851</v>
      </c>
      <c r="P822">
        <f t="shared" si="75"/>
        <v>1.0949876308490756</v>
      </c>
      <c r="Q822">
        <f>IF(O822&gt;0, IF(Q821+O822*Variables!$B$5&lt;Variables!$B$4, Q821+O822*Variables!$B$5, Variables!$B$4), IF(Q821&gt;-O822, Q821+O822/Variables!$B$5, 0))</f>
        <v>33.705752437399141</v>
      </c>
      <c r="R822">
        <f>IF(O822&gt;0, 0, IF(Q821&gt;-O822, 0, -O822 - Q821*Variables!$B$5))</f>
        <v>0</v>
      </c>
      <c r="S822">
        <f t="shared" si="76"/>
        <v>0</v>
      </c>
      <c r="T822">
        <f t="shared" si="77"/>
        <v>0</v>
      </c>
    </row>
    <row r="823" spans="1:20" x14ac:dyDescent="0.3">
      <c r="A823" s="3">
        <f t="shared" si="72"/>
        <v>43135</v>
      </c>
      <c r="B823">
        <v>2</v>
      </c>
      <c r="C823">
        <v>4</v>
      </c>
      <c r="D823">
        <v>6</v>
      </c>
      <c r="E823">
        <v>0</v>
      </c>
      <c r="F823" s="1">
        <f>VLOOKUP(A823,Weather!$A$1:$E$366, 5)</f>
        <v>0.56603773584905692</v>
      </c>
      <c r="G823" s="1">
        <f>VLOOKUP(D823, Winter!$A$1:$E$25, 2)</f>
        <v>331.81818181818198</v>
      </c>
      <c r="H823" s="1">
        <f>VLOOKUP(D823, Winter!$A$1:$E$25, 3)</f>
        <v>317.955250948497</v>
      </c>
      <c r="I823" s="1">
        <f>VLOOKUP(D823, Winter!$A$1:$E$25, 5)</f>
        <v>322.42990654205602</v>
      </c>
      <c r="J823" s="1">
        <f t="shared" si="73"/>
        <v>322.42990654205602</v>
      </c>
      <c r="K823" s="47">
        <f t="shared" si="74"/>
        <v>6.0320263884544554</v>
      </c>
      <c r="L823" s="48">
        <f>Solar!K840/1000*Variables!$B$3</f>
        <v>0</v>
      </c>
      <c r="M823" s="1">
        <f>IF(E823=1, VLOOKUP(D823, Sheet1!$E$2:$G$26, 2), Sheet1!$G$3)</f>
        <v>0.18618000000000001</v>
      </c>
      <c r="N823" s="1">
        <f>'Electricity Rates'!$J$3</f>
        <v>0.19270000000000001</v>
      </c>
      <c r="O823" s="145">
        <f>L823-K823</f>
        <v>-6.0320263884544554</v>
      </c>
      <c r="P823">
        <f t="shared" si="75"/>
        <v>1.1623714850551736</v>
      </c>
      <c r="Q823">
        <f>IF(O823&gt;0, IF(Q822+O823*Variables!$B$5&lt;Variables!$B$4, Q822+O823*Variables!$B$5, Variables!$B$4), IF(Q822&gt;-O823, Q822+O823/Variables!$B$5, 0))</f>
        <v>27.288703087979506</v>
      </c>
      <c r="R823">
        <f>IF(O823&gt;0, 0, IF(Q822&gt;-O823, 0, -O823 - Q822*Variables!$B$5))</f>
        <v>0</v>
      </c>
      <c r="S823">
        <f t="shared" si="76"/>
        <v>0</v>
      </c>
      <c r="T823">
        <f t="shared" si="77"/>
        <v>0</v>
      </c>
    </row>
    <row r="824" spans="1:20" x14ac:dyDescent="0.3">
      <c r="A824" s="3">
        <f t="shared" si="72"/>
        <v>43135</v>
      </c>
      <c r="B824">
        <v>2</v>
      </c>
      <c r="C824">
        <v>4</v>
      </c>
      <c r="D824">
        <v>7</v>
      </c>
      <c r="E824">
        <v>0</v>
      </c>
      <c r="F824" s="1">
        <f>VLOOKUP(A824,Weather!$A$1:$E$366, 5)</f>
        <v>0.56603773584905692</v>
      </c>
      <c r="G824" s="1">
        <f>VLOOKUP(D824, Winter!$A$1:$E$25, 2)</f>
        <v>445.45454545454498</v>
      </c>
      <c r="H824" s="1">
        <f>VLOOKUP(D824, Winter!$A$1:$E$25, 3)</f>
        <v>393.94630558862502</v>
      </c>
      <c r="I824" s="1">
        <f>VLOOKUP(D824, Winter!$A$1:$E$25, 5)</f>
        <v>313.08411214953298</v>
      </c>
      <c r="J824" s="1">
        <f t="shared" si="73"/>
        <v>313.08411214953298</v>
      </c>
      <c r="K824" s="47">
        <f t="shared" si="74"/>
        <v>5.8571850438615796</v>
      </c>
      <c r="L824" s="48">
        <f>Solar!K841/1000*Variables!$B$3</f>
        <v>0</v>
      </c>
      <c r="M824" s="1">
        <f>IF(E824=1, VLOOKUP(D824, Sheet1!$E$2:$G$26, 2), Sheet1!$G$3)</f>
        <v>0.18618000000000001</v>
      </c>
      <c r="N824" s="1">
        <f>'Electricity Rates'!$J$3</f>
        <v>0.19270000000000001</v>
      </c>
      <c r="O824" s="145">
        <f>L824-K824</f>
        <v>-5.8571850438615796</v>
      </c>
      <c r="P824">
        <f t="shared" si="75"/>
        <v>1.1286795579521265</v>
      </c>
      <c r="Q824">
        <f>IF(O824&gt;0, IF(Q823+O824*Variables!$B$5&lt;Variables!$B$4, Q823+O824*Variables!$B$5, Variables!$B$4), IF(Q823&gt;-O824, Q823+O824/Variables!$B$5, 0))</f>
        <v>21.057655168977824</v>
      </c>
      <c r="R824">
        <f>IF(O824&gt;0, 0, IF(Q823&gt;-O824, 0, -O824 - Q823*Variables!$B$5))</f>
        <v>0</v>
      </c>
      <c r="S824">
        <f t="shared" si="76"/>
        <v>0</v>
      </c>
      <c r="T824">
        <f t="shared" si="77"/>
        <v>0</v>
      </c>
    </row>
    <row r="825" spans="1:20" x14ac:dyDescent="0.3">
      <c r="A825" s="3">
        <f t="shared" si="72"/>
        <v>43135</v>
      </c>
      <c r="B825">
        <v>2</v>
      </c>
      <c r="C825">
        <v>4</v>
      </c>
      <c r="D825">
        <v>8</v>
      </c>
      <c r="E825">
        <v>0</v>
      </c>
      <c r="F825" s="1">
        <f>VLOOKUP(A825,Weather!$A$1:$E$366, 5)</f>
        <v>0.56603773584905692</v>
      </c>
      <c r="G825" s="1">
        <f>VLOOKUP(D825, Winter!$A$1:$E$25, 2)</f>
        <v>654.54545454545405</v>
      </c>
      <c r="H825" s="1">
        <f>VLOOKUP(D825, Winter!$A$1:$E$25, 3)</f>
        <v>498.50910668787998</v>
      </c>
      <c r="I825" s="1">
        <f>VLOOKUP(D825, Winter!$A$1:$E$25, 5)</f>
        <v>294.39252336448601</v>
      </c>
      <c r="J825" s="1">
        <f t="shared" si="73"/>
        <v>294.39252336448601</v>
      </c>
      <c r="K825" s="47">
        <f t="shared" si="74"/>
        <v>5.5075023546758084</v>
      </c>
      <c r="L825" s="48">
        <f>Solar!K842/1000*Variables!$B$3</f>
        <v>1.26105</v>
      </c>
      <c r="M825" s="1">
        <f>IF(E825=1, VLOOKUP(D825, Sheet1!$E$2:$G$26, 2), Sheet1!$G$3)</f>
        <v>0.18618000000000001</v>
      </c>
      <c r="N825" s="1">
        <f>'Electricity Rates'!$J$3</f>
        <v>0.19270000000000001</v>
      </c>
      <c r="O825" s="145">
        <f>L825-K825</f>
        <v>-4.2464523546758084</v>
      </c>
      <c r="P825">
        <f t="shared" si="75"/>
        <v>1.0612957037460284</v>
      </c>
      <c r="Q825">
        <f>IF(O825&gt;0, IF(Q824+O825*Variables!$B$5&lt;Variables!$B$4, Q824+O825*Variables!$B$5, Variables!$B$4), IF(Q824&gt;-O825, Q824+O825/Variables!$B$5, 0))</f>
        <v>16.540152664003561</v>
      </c>
      <c r="R825">
        <f>IF(O825&gt;0, 0, IF(Q824&gt;-O825, 0, -O825 - Q824*Variables!$B$5))</f>
        <v>0</v>
      </c>
      <c r="S825">
        <f t="shared" si="76"/>
        <v>0</v>
      </c>
      <c r="T825">
        <f t="shared" si="77"/>
        <v>0</v>
      </c>
    </row>
    <row r="826" spans="1:20" x14ac:dyDescent="0.3">
      <c r="A826" s="3">
        <f t="shared" si="72"/>
        <v>43135</v>
      </c>
      <c r="B826">
        <v>2</v>
      </c>
      <c r="C826">
        <v>4</v>
      </c>
      <c r="D826">
        <v>9</v>
      </c>
      <c r="E826">
        <v>0</v>
      </c>
      <c r="F826" s="1">
        <f>VLOOKUP(A826,Weather!$A$1:$E$366, 5)</f>
        <v>0.56603773584905692</v>
      </c>
      <c r="G826" s="1">
        <f>VLOOKUP(D826, Winter!$A$1:$E$25, 2)</f>
        <v>801.59817351598099</v>
      </c>
      <c r="H826" s="1">
        <f>VLOOKUP(D826, Winter!$A$1:$E$25, 3)</f>
        <v>564.97068280688404</v>
      </c>
      <c r="I826" s="1">
        <f>VLOOKUP(D826, Winter!$A$1:$E$25, 5)</f>
        <v>313.08411214953298</v>
      </c>
      <c r="J826" s="1">
        <f t="shared" si="73"/>
        <v>313.08411214953298</v>
      </c>
      <c r="K826" s="47">
        <f t="shared" si="74"/>
        <v>5.8571850438615796</v>
      </c>
      <c r="L826" s="48">
        <f>Solar!K843/1000*Variables!$B$3</f>
        <v>9.3483000000000018</v>
      </c>
      <c r="M826" s="1">
        <f>IF(E826=1, VLOOKUP(D826, Sheet1!$E$2:$G$26, 2), Sheet1!$G$3)</f>
        <v>0.18618000000000001</v>
      </c>
      <c r="N826" s="1">
        <f>'Electricity Rates'!$J$3</f>
        <v>0.19270000000000001</v>
      </c>
      <c r="O826" s="145">
        <f>L826-K826</f>
        <v>3.4911149561384223</v>
      </c>
      <c r="P826">
        <f t="shared" si="75"/>
        <v>1.1286795579521265</v>
      </c>
      <c r="Q826">
        <f>IF(O826&gt;0, IF(Q825+O826*Variables!$B$5&lt;Variables!$B$4, Q825+O826*Variables!$B$5, Variables!$B$4), IF(Q825&gt;-O826, Q825+O826/Variables!$B$5, 0))</f>
        <v>19.821800722773677</v>
      </c>
      <c r="R826">
        <f>IF(O826&gt;0, 0, IF(Q825&gt;-O826, 0, -O826 - Q825*Variables!$B$5))</f>
        <v>0</v>
      </c>
      <c r="S826">
        <f t="shared" si="76"/>
        <v>0</v>
      </c>
      <c r="T826">
        <f t="shared" si="77"/>
        <v>0</v>
      </c>
    </row>
    <row r="827" spans="1:20" x14ac:dyDescent="0.3">
      <c r="A827" s="3">
        <f t="shared" si="72"/>
        <v>43135</v>
      </c>
      <c r="B827">
        <v>2</v>
      </c>
      <c r="C827">
        <v>4</v>
      </c>
      <c r="D827">
        <v>10</v>
      </c>
      <c r="E827">
        <v>0</v>
      </c>
      <c r="F827" s="1">
        <f>VLOOKUP(A827,Weather!$A$1:$E$366, 5)</f>
        <v>0.56603773584905692</v>
      </c>
      <c r="G827" s="1">
        <f>VLOOKUP(D827, Winter!$A$1:$E$25, 2)</f>
        <v>929.05770029057601</v>
      </c>
      <c r="H827" s="1">
        <f>VLOOKUP(D827, Winter!$A$1:$E$25, 3)</f>
        <v>583.82380756350199</v>
      </c>
      <c r="I827" s="1">
        <f>VLOOKUP(D827, Winter!$A$1:$E$25, 5)</f>
        <v>331.77570093457899</v>
      </c>
      <c r="J827" s="1">
        <f t="shared" si="73"/>
        <v>331.77570093457899</v>
      </c>
      <c r="K827" s="47">
        <f t="shared" si="74"/>
        <v>6.2068677330473312</v>
      </c>
      <c r="L827" s="48">
        <f>Solar!K844/1000*Variables!$B$3</f>
        <v>16.57685</v>
      </c>
      <c r="M827" s="1">
        <f>IF(E827=1, VLOOKUP(D827, Sheet1!$E$2:$G$26, 2), Sheet1!$G$3)</f>
        <v>0.18618000000000001</v>
      </c>
      <c r="N827" s="1">
        <f>'Electricity Rates'!$J$3</f>
        <v>0.19270000000000001</v>
      </c>
      <c r="O827" s="145">
        <f>L827-K827</f>
        <v>10.369982266952668</v>
      </c>
      <c r="P827">
        <f t="shared" si="75"/>
        <v>1.1960634121582208</v>
      </c>
      <c r="Q827">
        <f>IF(O827&gt;0, IF(Q826+O827*Variables!$B$5&lt;Variables!$B$4, Q826+O827*Variables!$B$5, Variables!$B$4), IF(Q826&gt;-O827, Q826+O827/Variables!$B$5, 0))</f>
        <v>29.569584053709185</v>
      </c>
      <c r="R827">
        <f>IF(O827&gt;0, 0, IF(Q826&gt;-O827, 0, -O827 - Q826*Variables!$B$5))</f>
        <v>0</v>
      </c>
      <c r="S827">
        <f t="shared" si="76"/>
        <v>0</v>
      </c>
      <c r="T827">
        <f t="shared" si="77"/>
        <v>0</v>
      </c>
    </row>
    <row r="828" spans="1:20" x14ac:dyDescent="0.3">
      <c r="A828" s="3">
        <f t="shared" si="72"/>
        <v>43135</v>
      </c>
      <c r="B828">
        <v>2</v>
      </c>
      <c r="C828">
        <v>4</v>
      </c>
      <c r="D828">
        <v>11</v>
      </c>
      <c r="E828">
        <v>0</v>
      </c>
      <c r="F828" s="1">
        <f>VLOOKUP(A828,Weather!$A$1:$E$366, 5)</f>
        <v>0.56603773584905692</v>
      </c>
      <c r="G828" s="1">
        <f>VLOOKUP(D828, Winter!$A$1:$E$25, 2)</f>
        <v>1001.98733914487</v>
      </c>
      <c r="H828" s="1">
        <f>VLOOKUP(D828, Winter!$A$1:$E$25, 3)</f>
        <v>602.66024321587895</v>
      </c>
      <c r="I828" s="1">
        <f>VLOOKUP(D828, Winter!$A$1:$E$25, 5)</f>
        <v>331.77570093457899</v>
      </c>
      <c r="J828" s="1">
        <f t="shared" si="73"/>
        <v>331.77570093457899</v>
      </c>
      <c r="K828" s="47">
        <f t="shared" si="74"/>
        <v>6.2068677330473312</v>
      </c>
      <c r="L828" s="48">
        <f>Solar!K845/1000*Variables!$B$3</f>
        <v>20.588800000000003</v>
      </c>
      <c r="M828" s="1">
        <f>IF(E828=1, VLOOKUP(D828, Sheet1!$E$2:$G$26, 2), Sheet1!$G$3)</f>
        <v>0.18618000000000001</v>
      </c>
      <c r="N828" s="1">
        <f>'Electricity Rates'!$J$3</f>
        <v>0.19270000000000001</v>
      </c>
      <c r="O828" s="145">
        <f>L828-K828</f>
        <v>14.381932266952671</v>
      </c>
      <c r="P828">
        <f t="shared" si="75"/>
        <v>1.1960634121582208</v>
      </c>
      <c r="Q828">
        <f>IF(O828&gt;0, IF(Q827+O828*Variables!$B$5&lt;Variables!$B$4, Q827+O828*Variables!$B$5, Variables!$B$4), IF(Q827&gt;-O828, Q827+O828/Variables!$B$5, 0))</f>
        <v>43.088600384644693</v>
      </c>
      <c r="R828">
        <f>IF(O828&gt;0, 0, IF(Q827&gt;-O828, 0, -O828 - Q827*Variables!$B$5))</f>
        <v>0</v>
      </c>
      <c r="S828">
        <f t="shared" si="76"/>
        <v>0</v>
      </c>
      <c r="T828">
        <f t="shared" si="77"/>
        <v>0</v>
      </c>
    </row>
    <row r="829" spans="1:20" x14ac:dyDescent="0.3">
      <c r="A829" s="3">
        <f t="shared" si="72"/>
        <v>43135</v>
      </c>
      <c r="B829">
        <v>2</v>
      </c>
      <c r="C829">
        <v>4</v>
      </c>
      <c r="D829">
        <v>12</v>
      </c>
      <c r="E829">
        <v>0</v>
      </c>
      <c r="F829" s="1">
        <f>VLOOKUP(A829,Weather!$A$1:$E$366, 5)</f>
        <v>0.56603773584905692</v>
      </c>
      <c r="G829" s="1">
        <f>VLOOKUP(D829, Winter!$A$1:$E$25, 2)</f>
        <v>1020.36633457866</v>
      </c>
      <c r="H829" s="1">
        <f>VLOOKUP(D829, Winter!$A$1:$E$25, 3)</f>
        <v>602.46553699974402</v>
      </c>
      <c r="I829" s="1">
        <f>VLOOKUP(D829, Winter!$A$1:$E$25, 5)</f>
        <v>327.10280373831802</v>
      </c>
      <c r="J829" s="1">
        <f t="shared" si="73"/>
        <v>327.10280373831802</v>
      </c>
      <c r="K829" s="47">
        <f t="shared" si="74"/>
        <v>6.1194470607509031</v>
      </c>
      <c r="L829" s="48">
        <f>Solar!K846/1000*Variables!$B$3</f>
        <v>18.667699999999996</v>
      </c>
      <c r="M829" s="1">
        <f>IF(E829=1, VLOOKUP(D829, Sheet1!$E$2:$G$26, 2), Sheet1!$G$3)</f>
        <v>0.18618000000000001</v>
      </c>
      <c r="N829" s="1">
        <f>'Electricity Rates'!$J$3</f>
        <v>0.19270000000000001</v>
      </c>
      <c r="O829" s="145">
        <f>L829-K829</f>
        <v>12.548252939249092</v>
      </c>
      <c r="P829">
        <f t="shared" si="75"/>
        <v>1.1792174486066991</v>
      </c>
      <c r="Q829">
        <f>IF(O829&gt;0, IF(Q828+O829*Variables!$B$5&lt;Variables!$B$4, Q828+O829*Variables!$B$5, Variables!$B$4), IF(Q828&gt;-O829, Q828+O829/Variables!$B$5, 0))</f>
        <v>54.883958147538841</v>
      </c>
      <c r="R829">
        <f>IF(O829&gt;0, 0, IF(Q828&gt;-O829, 0, -O829 - Q828*Variables!$B$5))</f>
        <v>0</v>
      </c>
      <c r="S829">
        <f t="shared" si="76"/>
        <v>0</v>
      </c>
      <c r="T829">
        <f t="shared" si="77"/>
        <v>0</v>
      </c>
    </row>
    <row r="830" spans="1:20" x14ac:dyDescent="0.3">
      <c r="A830" s="3">
        <f t="shared" si="72"/>
        <v>43135</v>
      </c>
      <c r="B830">
        <v>2</v>
      </c>
      <c r="C830">
        <v>4</v>
      </c>
      <c r="D830">
        <v>13</v>
      </c>
      <c r="E830">
        <v>0</v>
      </c>
      <c r="F830" s="1">
        <f>VLOOKUP(A830,Weather!$A$1:$E$366, 5)</f>
        <v>0.56603773584905692</v>
      </c>
      <c r="G830" s="1">
        <f>VLOOKUP(D830, Winter!$A$1:$E$25, 2)</f>
        <v>1065.99730178497</v>
      </c>
      <c r="H830" s="1">
        <f>VLOOKUP(D830, Winter!$A$1:$E$25, 3)</f>
        <v>611.78362020049099</v>
      </c>
      <c r="I830" s="1">
        <f>VLOOKUP(D830, Winter!$A$1:$E$25, 5)</f>
        <v>322.42990654205602</v>
      </c>
      <c r="J830" s="1">
        <f t="shared" si="73"/>
        <v>322.42990654205602</v>
      </c>
      <c r="K830" s="47">
        <f t="shared" si="74"/>
        <v>6.0320263884544554</v>
      </c>
      <c r="L830" s="48">
        <f>Solar!K847/1000*Variables!$B$3</f>
        <v>18.3323</v>
      </c>
      <c r="M830" s="1">
        <f>IF(E830=1, VLOOKUP(D830, Sheet1!$E$2:$G$26, 2), Sheet1!$G$3)</f>
        <v>0.18618000000000001</v>
      </c>
      <c r="N830" s="1">
        <f>'Electricity Rates'!$J$3</f>
        <v>0.19270000000000001</v>
      </c>
      <c r="O830" s="145">
        <f>L830-K830</f>
        <v>12.300273611545546</v>
      </c>
      <c r="P830">
        <f t="shared" si="75"/>
        <v>1.1623714850551736</v>
      </c>
      <c r="Q830">
        <f>IF(O830&gt;0, IF(Q829+O830*Variables!$B$5&lt;Variables!$B$4, Q829+O830*Variables!$B$5, Variables!$B$4), IF(Q829&gt;-O830, Q829+O830/Variables!$B$5, 0))</f>
        <v>66.446215342391653</v>
      </c>
      <c r="R830">
        <f>IF(O830&gt;0, 0, IF(Q829&gt;-O830, 0, -O830 - Q829*Variables!$B$5))</f>
        <v>0</v>
      </c>
      <c r="S830">
        <f t="shared" si="76"/>
        <v>0</v>
      </c>
      <c r="T830">
        <f t="shared" si="77"/>
        <v>0</v>
      </c>
    </row>
    <row r="831" spans="1:20" x14ac:dyDescent="0.3">
      <c r="A831" s="3">
        <f t="shared" si="72"/>
        <v>43135</v>
      </c>
      <c r="B831">
        <v>2</v>
      </c>
      <c r="C831">
        <v>4</v>
      </c>
      <c r="D831">
        <v>14</v>
      </c>
      <c r="E831">
        <v>0</v>
      </c>
      <c r="F831" s="1">
        <f>VLOOKUP(A831,Weather!$A$1:$E$366, 5)</f>
        <v>0.56603773584905692</v>
      </c>
      <c r="G831" s="1">
        <f>VLOOKUP(D831, Winter!$A$1:$E$25, 2)</f>
        <v>1084.3762972187601</v>
      </c>
      <c r="H831" s="1">
        <f>VLOOKUP(D831, Winter!$A$1:$E$25, 3)</f>
        <v>611.59447701910301</v>
      </c>
      <c r="I831" s="1">
        <f>VLOOKUP(D831, Winter!$A$1:$E$25, 5)</f>
        <v>303.73831775700899</v>
      </c>
      <c r="J831" s="1">
        <f t="shared" si="73"/>
        <v>303.73831775700899</v>
      </c>
      <c r="K831" s="47">
        <f t="shared" si="74"/>
        <v>5.6823436992686851</v>
      </c>
      <c r="L831" s="48">
        <f>Solar!K848/1000*Variables!$B$3</f>
        <v>15.418150000000001</v>
      </c>
      <c r="M831" s="1">
        <f>IF(E831=1, VLOOKUP(D831, Sheet1!$E$2:$G$26, 2), Sheet1!$G$3)</f>
        <v>0.18618000000000001</v>
      </c>
      <c r="N831" s="1">
        <f>'Electricity Rates'!$J$3</f>
        <v>0.19270000000000001</v>
      </c>
      <c r="O831" s="145">
        <f>L831-K831</f>
        <v>9.7358063007313156</v>
      </c>
      <c r="P831">
        <f t="shared" si="75"/>
        <v>1.0949876308490756</v>
      </c>
      <c r="Q831">
        <f>IF(O831&gt;0, IF(Q830+O831*Variables!$B$5&lt;Variables!$B$4, Q830+O831*Variables!$B$5, Variables!$B$4), IF(Q830&gt;-O831, Q830+O831/Variables!$B$5, 0))</f>
        <v>75.597873265079087</v>
      </c>
      <c r="R831">
        <f>IF(O831&gt;0, 0, IF(Q830&gt;-O831, 0, -O831 - Q830*Variables!$B$5))</f>
        <v>0</v>
      </c>
      <c r="S831">
        <f t="shared" si="76"/>
        <v>0</v>
      </c>
      <c r="T831">
        <f t="shared" si="77"/>
        <v>0</v>
      </c>
    </row>
    <row r="832" spans="1:20" x14ac:dyDescent="0.3">
      <c r="A832" s="3">
        <f t="shared" si="72"/>
        <v>43135</v>
      </c>
      <c r="B832">
        <v>2</v>
      </c>
      <c r="C832">
        <v>4</v>
      </c>
      <c r="D832">
        <v>15</v>
      </c>
      <c r="E832">
        <v>0</v>
      </c>
      <c r="F832" s="1">
        <f>VLOOKUP(A832,Weather!$A$1:$E$366, 5)</f>
        <v>0.56603773584905692</v>
      </c>
      <c r="G832" s="1">
        <f>VLOOKUP(D832, Winter!$A$1:$E$25, 2)</f>
        <v>1093.6540058115399</v>
      </c>
      <c r="H832" s="1">
        <f>VLOOKUP(D832, Winter!$A$1:$E$25, 3)</f>
        <v>601.87029228184497</v>
      </c>
      <c r="I832" s="1">
        <f>VLOOKUP(D832, Winter!$A$1:$E$25, 5)</f>
        <v>271.02803738317698</v>
      </c>
      <c r="J832" s="1">
        <f t="shared" si="73"/>
        <v>271.02803738317698</v>
      </c>
      <c r="K832" s="47">
        <f t="shared" si="74"/>
        <v>5.0703989931935904</v>
      </c>
      <c r="L832" s="48">
        <f>Solar!K849/1000*Variables!$B$3</f>
        <v>9.4801500000000019</v>
      </c>
      <c r="M832" s="1">
        <f>IF(E832=1, VLOOKUP(D832, Sheet1!$E$2:$G$26, 2), Sheet1!$G$3)</f>
        <v>0.18618000000000001</v>
      </c>
      <c r="N832" s="1">
        <f>'Electricity Rates'!$J$3</f>
        <v>0.19270000000000001</v>
      </c>
      <c r="O832" s="145">
        <f>L832-K832</f>
        <v>4.4097510068064114</v>
      </c>
      <c r="P832">
        <f t="shared" si="75"/>
        <v>0.97706588598840494</v>
      </c>
      <c r="Q832">
        <f>IF(O832&gt;0, IF(Q831+O832*Variables!$B$5&lt;Variables!$B$4, Q831+O832*Variables!$B$5, Variables!$B$4), IF(Q831&gt;-O832, Q831+O832/Variables!$B$5, 0))</f>
        <v>79.743039211477111</v>
      </c>
      <c r="R832">
        <f>IF(O832&gt;0, 0, IF(Q831&gt;-O832, 0, -O832 - Q831*Variables!$B$5))</f>
        <v>0</v>
      </c>
      <c r="S832">
        <f t="shared" si="76"/>
        <v>0</v>
      </c>
      <c r="T832">
        <f t="shared" si="77"/>
        <v>0</v>
      </c>
    </row>
    <row r="833" spans="1:20" x14ac:dyDescent="0.3">
      <c r="A833" s="3">
        <f t="shared" si="72"/>
        <v>43135</v>
      </c>
      <c r="B833">
        <v>2</v>
      </c>
      <c r="C833">
        <v>4</v>
      </c>
      <c r="D833">
        <v>16</v>
      </c>
      <c r="E833">
        <v>0</v>
      </c>
      <c r="F833" s="1">
        <f>VLOOKUP(A833,Weather!$A$1:$E$366, 5)</f>
        <v>0.56603773584905692</v>
      </c>
      <c r="G833" s="1">
        <f>VLOOKUP(D833, Winter!$A$1:$E$25, 2)</f>
        <v>1039.2953507679499</v>
      </c>
      <c r="H833" s="1">
        <f>VLOOKUP(D833, Winter!$A$1:$E$25, 3)</f>
        <v>558.82352941176396</v>
      </c>
      <c r="I833" s="1">
        <f>VLOOKUP(D833, Winter!$A$1:$E$25, 5)</f>
        <v>252.336448598131</v>
      </c>
      <c r="J833" s="1">
        <f t="shared" si="73"/>
        <v>252.336448598131</v>
      </c>
      <c r="K833" s="47">
        <f t="shared" si="74"/>
        <v>4.7207163040078388</v>
      </c>
      <c r="L833" s="48">
        <f>Solar!K850/1000*Variables!$B$3</f>
        <v>6.581999999999999</v>
      </c>
      <c r="M833" s="1">
        <f>IF(E833=1, VLOOKUP(D833, Sheet1!$E$2:$G$26, 2), Sheet1!$G$3)</f>
        <v>0.18618000000000001</v>
      </c>
      <c r="N833" s="1">
        <f>'Electricity Rates'!$J$3</f>
        <v>0.19270000000000001</v>
      </c>
      <c r="O833" s="145">
        <f>L833-K833</f>
        <v>1.8612836959921601</v>
      </c>
      <c r="P833">
        <f t="shared" si="75"/>
        <v>0.90968203178231055</v>
      </c>
      <c r="Q833">
        <f>IF(O833&gt;0, IF(Q832+O833*Variables!$B$5&lt;Variables!$B$4, Q832+O833*Variables!$B$5, Variables!$B$4), IF(Q832&gt;-O833, Q832+O833/Variables!$B$5, 0))</f>
        <v>81.492645885709734</v>
      </c>
      <c r="R833">
        <f>IF(O833&gt;0, 0, IF(Q832&gt;-O833, 0, -O833 - Q832*Variables!$B$5))</f>
        <v>0</v>
      </c>
      <c r="S833">
        <f t="shared" si="76"/>
        <v>0</v>
      </c>
      <c r="T833">
        <f t="shared" si="77"/>
        <v>0</v>
      </c>
    </row>
    <row r="834" spans="1:20" x14ac:dyDescent="0.3">
      <c r="A834" s="3">
        <f t="shared" si="72"/>
        <v>43135</v>
      </c>
      <c r="B834">
        <v>2</v>
      </c>
      <c r="C834">
        <v>4</v>
      </c>
      <c r="D834">
        <v>17</v>
      </c>
      <c r="E834">
        <v>0</v>
      </c>
      <c r="F834" s="1">
        <f>VLOOKUP(A834,Weather!$A$1:$E$366, 5)</f>
        <v>0.56603773584905692</v>
      </c>
      <c r="G834" s="1">
        <f>VLOOKUP(D834, Winter!$A$1:$E$25, 2)</f>
        <v>889.47696139476898</v>
      </c>
      <c r="H834" s="1">
        <f>VLOOKUP(D834, Winter!$A$1:$E$25, 3)</f>
        <v>506.24728802056097</v>
      </c>
      <c r="I834" s="1">
        <f>VLOOKUP(D834, Winter!$A$1:$E$25, 5)</f>
        <v>228.971962616822</v>
      </c>
      <c r="J834" s="1">
        <f t="shared" si="73"/>
        <v>228.971962616822</v>
      </c>
      <c r="K834" s="47">
        <f t="shared" si="74"/>
        <v>4.28361294252562</v>
      </c>
      <c r="L834" s="48">
        <f>Solar!K851/1000*Variables!$B$3</f>
        <v>2.43655</v>
      </c>
      <c r="M834" s="1">
        <f>IF(E834=1, VLOOKUP(D834, Sheet1!$E$2:$G$26, 2), Sheet1!$G$3)</f>
        <v>0.18618000000000001</v>
      </c>
      <c r="N834" s="1">
        <f>'Electricity Rates'!$J$3</f>
        <v>0.19270000000000001</v>
      </c>
      <c r="O834" s="145">
        <f>L834-K834</f>
        <v>-1.84706294252562</v>
      </c>
      <c r="P834">
        <f t="shared" si="75"/>
        <v>0.82545221402468705</v>
      </c>
      <c r="Q834">
        <f>IF(O834&gt;0, IF(Q833+O834*Variables!$B$5&lt;Variables!$B$4, Q833+O834*Variables!$B$5, Variables!$B$4), IF(Q833&gt;-O834, Q833+O834/Variables!$B$5, 0))</f>
        <v>79.527685308554823</v>
      </c>
      <c r="R834">
        <f>IF(O834&gt;0, 0, IF(Q833&gt;-O834, 0, -O834 - Q833*Variables!$B$5))</f>
        <v>0</v>
      </c>
      <c r="S834">
        <f t="shared" si="76"/>
        <v>0</v>
      </c>
      <c r="T834">
        <f t="shared" si="77"/>
        <v>0</v>
      </c>
    </row>
    <row r="835" spans="1:20" x14ac:dyDescent="0.3">
      <c r="A835" s="3">
        <f t="shared" ref="A835:A898" si="78">DATE(2018, B835, C835)</f>
        <v>43135</v>
      </c>
      <c r="B835">
        <v>2</v>
      </c>
      <c r="C835">
        <v>4</v>
      </c>
      <c r="D835">
        <v>18</v>
      </c>
      <c r="E835">
        <v>0</v>
      </c>
      <c r="F835" s="1">
        <f>VLOOKUP(A835,Weather!$A$1:$E$366, 5)</f>
        <v>0.56603773584905692</v>
      </c>
      <c r="G835" s="1">
        <f>VLOOKUP(D835, Winter!$A$1:$E$25, 2)</f>
        <v>689.67932752179297</v>
      </c>
      <c r="H835" s="1">
        <f>VLOOKUP(D835, Winter!$A$1:$E$25, 3)</f>
        <v>477.48083534529701</v>
      </c>
      <c r="I835" s="1">
        <f>VLOOKUP(D835, Winter!$A$1:$E$25, 5)</f>
        <v>257.009345794392</v>
      </c>
      <c r="J835" s="1">
        <f t="shared" ref="J835:J898" si="79">IF(E835=0, I835, H835 + (G835-H835)*F835)</f>
        <v>257.009345794392</v>
      </c>
      <c r="K835" s="47">
        <f t="shared" ref="K835:K898" si="80">J835*1000/53453</f>
        <v>4.808136976304267</v>
      </c>
      <c r="L835" s="48">
        <f>Solar!K852/1000*Variables!$B$3</f>
        <v>0.26604999999999995</v>
      </c>
      <c r="M835" s="1">
        <f>IF(E835=1, VLOOKUP(D835, Sheet1!$E$2:$G$26, 2), Sheet1!$G$3)</f>
        <v>0.18618000000000001</v>
      </c>
      <c r="N835" s="1">
        <f>'Electricity Rates'!$J$3</f>
        <v>0.19270000000000001</v>
      </c>
      <c r="O835" s="145">
        <f>L835-K835</f>
        <v>-4.5420869763042671</v>
      </c>
      <c r="P835">
        <f t="shared" ref="P835:P898" si="81">N835*K835</f>
        <v>0.92652799533383234</v>
      </c>
      <c r="Q835">
        <f>IF(O835&gt;0, IF(Q834+O835*Variables!$B$5&lt;Variables!$B$4, Q834+O835*Variables!$B$5, Variables!$B$4), IF(Q834&gt;-O835, Q834+O835/Variables!$B$5, 0))</f>
        <v>74.695677886954542</v>
      </c>
      <c r="R835">
        <f>IF(O835&gt;0, 0, IF(Q834&gt;-O835, 0, -O835 - Q834*Variables!$B$5))</f>
        <v>0</v>
      </c>
      <c r="S835">
        <f t="shared" ref="S835:S898" si="82">R835*M835</f>
        <v>0</v>
      </c>
      <c r="T835">
        <f t="shared" ref="T835:T898" si="83">IF(AND(R835&gt;0, M835&gt;0.3), 1, 0)</f>
        <v>0</v>
      </c>
    </row>
    <row r="836" spans="1:20" x14ac:dyDescent="0.3">
      <c r="A836" s="3">
        <f t="shared" si="78"/>
        <v>43135</v>
      </c>
      <c r="B836">
        <v>2</v>
      </c>
      <c r="C836">
        <v>4</v>
      </c>
      <c r="D836">
        <v>19</v>
      </c>
      <c r="E836">
        <v>0</v>
      </c>
      <c r="F836" s="1">
        <f>VLOOKUP(A836,Weather!$A$1:$E$366, 5)</f>
        <v>0.56603773584905692</v>
      </c>
      <c r="G836" s="1">
        <f>VLOOKUP(D836, Winter!$A$1:$E$25, 2)</f>
        <v>503.50249066002402</v>
      </c>
      <c r="H836" s="1">
        <f>VLOOKUP(D836, Winter!$A$1:$E$25, 3)</f>
        <v>367.75553800108997</v>
      </c>
      <c r="I836" s="1">
        <f>VLOOKUP(D836, Winter!$A$1:$E$25, 5)</f>
        <v>266.355140186916</v>
      </c>
      <c r="J836" s="1">
        <f t="shared" si="79"/>
        <v>266.355140186916</v>
      </c>
      <c r="K836" s="47">
        <f t="shared" si="80"/>
        <v>4.9829783208971614</v>
      </c>
      <c r="L836" s="48">
        <f>Solar!K853/1000*Variables!$B$3</f>
        <v>0</v>
      </c>
      <c r="M836" s="1">
        <f>IF(E836=1, VLOOKUP(D836, Sheet1!$E$2:$G$26, 2), Sheet1!$G$3)</f>
        <v>0.18618000000000001</v>
      </c>
      <c r="N836" s="1">
        <f>'Electricity Rates'!$J$3</f>
        <v>0.19270000000000001</v>
      </c>
      <c r="O836" s="145">
        <f>L836-K836</f>
        <v>-4.9829783208971614</v>
      </c>
      <c r="P836">
        <f t="shared" si="81"/>
        <v>0.96021992243688303</v>
      </c>
      <c r="Q836">
        <f>IF(O836&gt;0, IF(Q835+O836*Variables!$B$5&lt;Variables!$B$4, Q835+O836*Variables!$B$5, Variables!$B$4), IF(Q835&gt;-O836, Q835+O836/Variables!$B$5, 0))</f>
        <v>69.394637120042674</v>
      </c>
      <c r="R836">
        <f>IF(O836&gt;0, 0, IF(Q835&gt;-O836, 0, -O836 - Q835*Variables!$B$5))</f>
        <v>0</v>
      </c>
      <c r="S836">
        <f t="shared" si="82"/>
        <v>0</v>
      </c>
      <c r="T836">
        <f t="shared" si="83"/>
        <v>0</v>
      </c>
    </row>
    <row r="837" spans="1:20" x14ac:dyDescent="0.3">
      <c r="A837" s="3">
        <f t="shared" si="78"/>
        <v>43135</v>
      </c>
      <c r="B837">
        <v>2</v>
      </c>
      <c r="C837">
        <v>4</v>
      </c>
      <c r="D837">
        <v>20</v>
      </c>
      <c r="E837">
        <v>0</v>
      </c>
      <c r="F837" s="1">
        <f>VLOOKUP(A837,Weather!$A$1:$E$366, 5)</f>
        <v>0.56603773584905692</v>
      </c>
      <c r="G837" s="1">
        <f>VLOOKUP(D837, Winter!$A$1:$E$25, 2)</f>
        <v>385.507471980074</v>
      </c>
      <c r="H837" s="1">
        <f>VLOOKUP(D837, Winter!$A$1:$E$25, 3)</f>
        <v>329.45960680470398</v>
      </c>
      <c r="I837" s="1">
        <f>VLOOKUP(D837, Winter!$A$1:$E$25, 5)</f>
        <v>275.70093457943898</v>
      </c>
      <c r="J837" s="1">
        <f t="shared" si="79"/>
        <v>275.70093457943898</v>
      </c>
      <c r="K837" s="47">
        <f t="shared" si="80"/>
        <v>5.1578196654900381</v>
      </c>
      <c r="L837" s="48">
        <f>Solar!K854/1000*Variables!$B$3</f>
        <v>0</v>
      </c>
      <c r="M837" s="1">
        <f>IF(E837=1, VLOOKUP(D837, Sheet1!$E$2:$G$26, 2), Sheet1!$G$3)</f>
        <v>0.18618000000000001</v>
      </c>
      <c r="N837" s="1">
        <f>'Electricity Rates'!$J$3</f>
        <v>0.19270000000000001</v>
      </c>
      <c r="O837" s="145">
        <f>L837-K837</f>
        <v>-5.1578196654900381</v>
      </c>
      <c r="P837">
        <f t="shared" si="81"/>
        <v>0.99391184953993039</v>
      </c>
      <c r="Q837">
        <f>IF(O837&gt;0, IF(Q836+O837*Variables!$B$5&lt;Variables!$B$4, Q836+O837*Variables!$B$5, Variables!$B$4), IF(Q836&gt;-O837, Q836+O837/Variables!$B$5, 0))</f>
        <v>63.907594922712846</v>
      </c>
      <c r="R837">
        <f>IF(O837&gt;0, 0, IF(Q836&gt;-O837, 0, -O837 - Q836*Variables!$B$5))</f>
        <v>0</v>
      </c>
      <c r="S837">
        <f t="shared" si="82"/>
        <v>0</v>
      </c>
      <c r="T837">
        <f t="shared" si="83"/>
        <v>0</v>
      </c>
    </row>
    <row r="838" spans="1:20" x14ac:dyDescent="0.3">
      <c r="A838" s="3">
        <f t="shared" si="78"/>
        <v>43135</v>
      </c>
      <c r="B838">
        <v>2</v>
      </c>
      <c r="C838">
        <v>4</v>
      </c>
      <c r="D838">
        <v>21</v>
      </c>
      <c r="E838">
        <v>0</v>
      </c>
      <c r="F838" s="1">
        <f>VLOOKUP(A838,Weather!$A$1:$E$366, 5)</f>
        <v>0.56603773584905692</v>
      </c>
      <c r="G838" s="1">
        <f>VLOOKUP(D838, Winter!$A$1:$E$25, 2)</f>
        <v>340.23972602739599</v>
      </c>
      <c r="H838" s="1">
        <f>VLOOKUP(D838, Winter!$A$1:$E$25, 3)</f>
        <v>286.390591795636</v>
      </c>
      <c r="I838" s="1">
        <f>VLOOKUP(D838, Winter!$A$1:$E$25, 5)</f>
        <v>289.71962616822401</v>
      </c>
      <c r="J838" s="1">
        <f t="shared" si="79"/>
        <v>289.71962616822401</v>
      </c>
      <c r="K838" s="47">
        <f t="shared" si="80"/>
        <v>5.4200816823793616</v>
      </c>
      <c r="L838" s="48">
        <f>Solar!K855/1000*Variables!$B$3</f>
        <v>0</v>
      </c>
      <c r="M838" s="1">
        <f>IF(E838=1, VLOOKUP(D838, Sheet1!$E$2:$G$26, 2), Sheet1!$G$3)</f>
        <v>0.18618000000000001</v>
      </c>
      <c r="N838" s="1">
        <f>'Electricity Rates'!$J$3</f>
        <v>0.19270000000000001</v>
      </c>
      <c r="O838" s="145">
        <f>L838-K838</f>
        <v>-5.4200816823793616</v>
      </c>
      <c r="P838">
        <f t="shared" si="81"/>
        <v>1.044449740194503</v>
      </c>
      <c r="Q838">
        <f>IF(O838&gt;0, IF(Q837+O838*Variables!$B$5&lt;Variables!$B$4, Q837+O838*Variables!$B$5, Variables!$B$4), IF(Q837&gt;-O838, Q837+O838/Variables!$B$5, 0))</f>
        <v>58.141550579756078</v>
      </c>
      <c r="R838">
        <f>IF(O838&gt;0, 0, IF(Q837&gt;-O838, 0, -O838 - Q837*Variables!$B$5))</f>
        <v>0</v>
      </c>
      <c r="S838">
        <f t="shared" si="82"/>
        <v>0</v>
      </c>
      <c r="T838">
        <f t="shared" si="83"/>
        <v>0</v>
      </c>
    </row>
    <row r="839" spans="1:20" x14ac:dyDescent="0.3">
      <c r="A839" s="3">
        <f t="shared" si="78"/>
        <v>43135</v>
      </c>
      <c r="B839">
        <v>2</v>
      </c>
      <c r="C839">
        <v>4</v>
      </c>
      <c r="D839">
        <v>22</v>
      </c>
      <c r="E839">
        <v>0</v>
      </c>
      <c r="F839" s="1">
        <f>VLOOKUP(A839,Weather!$A$1:$E$366, 5)</f>
        <v>0.56603773584905692</v>
      </c>
      <c r="G839" s="1">
        <f>VLOOKUP(D839, Winter!$A$1:$E$25, 2)</f>
        <v>300</v>
      </c>
      <c r="H839" s="1">
        <f>VLOOKUP(D839, Winter!$A$1:$E$25, 3)</f>
        <v>271.915575384683</v>
      </c>
      <c r="I839" s="1">
        <f>VLOOKUP(D839, Winter!$A$1:$E$25, 5)</f>
        <v>285.04672897196201</v>
      </c>
      <c r="J839" s="1">
        <f t="shared" si="79"/>
        <v>285.04672897196201</v>
      </c>
      <c r="K839" s="47">
        <f t="shared" si="80"/>
        <v>5.3326610100829139</v>
      </c>
      <c r="L839" s="48">
        <f>Solar!K856/1000*Variables!$B$3</f>
        <v>0</v>
      </c>
      <c r="M839" s="1">
        <f>IF(E839=1, VLOOKUP(D839, Sheet1!$E$2:$G$26, 2), Sheet1!$G$3)</f>
        <v>0.18618000000000001</v>
      </c>
      <c r="N839" s="1">
        <f>'Electricity Rates'!$J$3</f>
        <v>0.19270000000000001</v>
      </c>
      <c r="O839" s="145">
        <f>L839-K839</f>
        <v>-5.3326610100829139</v>
      </c>
      <c r="P839">
        <f t="shared" si="81"/>
        <v>1.0276037766429775</v>
      </c>
      <c r="Q839">
        <f>IF(O839&gt;0, IF(Q838+O839*Variables!$B$5&lt;Variables!$B$4, Q838+O839*Variables!$B$5, Variables!$B$4), IF(Q838&gt;-O839, Q838+O839/Variables!$B$5, 0))</f>
        <v>52.468506952008298</v>
      </c>
      <c r="R839">
        <f>IF(O839&gt;0, 0, IF(Q838&gt;-O839, 0, -O839 - Q838*Variables!$B$5))</f>
        <v>0</v>
      </c>
      <c r="S839">
        <f t="shared" si="82"/>
        <v>0</v>
      </c>
      <c r="T839">
        <f t="shared" si="83"/>
        <v>0</v>
      </c>
    </row>
    <row r="840" spans="1:20" x14ac:dyDescent="0.3">
      <c r="A840" s="3">
        <f t="shared" si="78"/>
        <v>43135</v>
      </c>
      <c r="B840">
        <v>2</v>
      </c>
      <c r="C840">
        <v>4</v>
      </c>
      <c r="D840">
        <v>23</v>
      </c>
      <c r="E840">
        <v>0</v>
      </c>
      <c r="F840" s="1">
        <f>VLOOKUP(A840,Weather!$A$1:$E$366, 5)</f>
        <v>0.56603773584905692</v>
      </c>
      <c r="G840" s="1">
        <f>VLOOKUP(D840, Winter!$A$1:$E$25, 2)</f>
        <v>290.90909090909099</v>
      </c>
      <c r="H840" s="1">
        <f>VLOOKUP(D840, Winter!$A$1:$E$25, 3)</f>
        <v>266.95334839061297</v>
      </c>
      <c r="I840" s="1">
        <f>VLOOKUP(D840, Winter!$A$1:$E$25, 5)</f>
        <v>285.04672897196201</v>
      </c>
      <c r="J840" s="1">
        <f t="shared" si="79"/>
        <v>285.04672897196201</v>
      </c>
      <c r="K840" s="47">
        <f t="shared" si="80"/>
        <v>5.3326610100829139</v>
      </c>
      <c r="L840" s="48">
        <f>Solar!K857/1000*Variables!$B$3</f>
        <v>0</v>
      </c>
      <c r="M840" s="1">
        <f>IF(E840=1, VLOOKUP(D840, Sheet1!$E$2:$G$26, 2), Sheet1!$G$3)</f>
        <v>0.18618000000000001</v>
      </c>
      <c r="N840" s="1">
        <f>'Electricity Rates'!$J$3</f>
        <v>0.19270000000000001</v>
      </c>
      <c r="O840" s="145">
        <f>L840-K840</f>
        <v>-5.3326610100829139</v>
      </c>
      <c r="P840">
        <f t="shared" si="81"/>
        <v>1.0276037766429775</v>
      </c>
      <c r="Q840">
        <f>IF(O840&gt;0, IF(Q839+O840*Variables!$B$5&lt;Variables!$B$4, Q839+O840*Variables!$B$5, Variables!$B$4), IF(Q839&gt;-O840, Q839+O840/Variables!$B$5, 0))</f>
        <v>46.795463324260517</v>
      </c>
      <c r="R840">
        <f>IF(O840&gt;0, 0, IF(Q839&gt;-O840, 0, -O840 - Q839*Variables!$B$5))</f>
        <v>0</v>
      </c>
      <c r="S840">
        <f t="shared" si="82"/>
        <v>0</v>
      </c>
      <c r="T840">
        <f t="shared" si="83"/>
        <v>0</v>
      </c>
    </row>
    <row r="841" spans="1:20" x14ac:dyDescent="0.3">
      <c r="A841" s="3">
        <f t="shared" si="78"/>
        <v>43135</v>
      </c>
      <c r="B841">
        <v>2</v>
      </c>
      <c r="C841">
        <v>4</v>
      </c>
      <c r="D841">
        <v>24</v>
      </c>
      <c r="E841">
        <v>0</v>
      </c>
      <c r="F841" s="1">
        <f>VLOOKUP(A841,Weather!$A$1:$E$366, 5)</f>
        <v>0.56603773584905692</v>
      </c>
      <c r="G841" s="1">
        <f>VLOOKUP(D841, Winter!$A$1:$E$25, 2)</f>
        <v>272.72727272727298</v>
      </c>
      <c r="H841" s="1">
        <f>VLOOKUP(D841, Winter!$A$1:$E$25, 3)</f>
        <v>266.74195307023803</v>
      </c>
      <c r="I841" s="1">
        <f>VLOOKUP(D841, Winter!$A$1:$E$25, 5)</f>
        <v>285.04672897196201</v>
      </c>
      <c r="J841" s="1">
        <f t="shared" si="79"/>
        <v>285.04672897196201</v>
      </c>
      <c r="K841" s="47">
        <f t="shared" si="80"/>
        <v>5.3326610100829139</v>
      </c>
      <c r="L841" s="48">
        <f>Solar!K858/1000*Variables!$B$3</f>
        <v>0</v>
      </c>
      <c r="M841" s="1">
        <f>IF(E841=1, VLOOKUP(D841, Sheet1!$E$2:$G$26, 2), Sheet1!$G$3)</f>
        <v>0.18618000000000001</v>
      </c>
      <c r="N841" s="1">
        <f>'Electricity Rates'!$J$3</f>
        <v>0.19270000000000001</v>
      </c>
      <c r="O841" s="145">
        <f>L841-K841</f>
        <v>-5.3326610100829139</v>
      </c>
      <c r="P841">
        <f t="shared" si="81"/>
        <v>1.0276037766429775</v>
      </c>
      <c r="Q841">
        <f>IF(O841&gt;0, IF(Q840+O841*Variables!$B$5&lt;Variables!$B$4, Q840+O841*Variables!$B$5, Variables!$B$4), IF(Q840&gt;-O841, Q840+O841/Variables!$B$5, 0))</f>
        <v>41.122419696512736</v>
      </c>
      <c r="R841">
        <f>IF(O841&gt;0, 0, IF(Q840&gt;-O841, 0, -O841 - Q840*Variables!$B$5))</f>
        <v>0</v>
      </c>
      <c r="S841">
        <f t="shared" si="82"/>
        <v>0</v>
      </c>
      <c r="T841">
        <f t="shared" si="83"/>
        <v>0</v>
      </c>
    </row>
    <row r="842" spans="1:20" x14ac:dyDescent="0.3">
      <c r="A842" s="3">
        <f t="shared" si="78"/>
        <v>43136</v>
      </c>
      <c r="B842">
        <v>2</v>
      </c>
      <c r="C842">
        <v>5</v>
      </c>
      <c r="D842">
        <v>1</v>
      </c>
      <c r="E842">
        <v>1</v>
      </c>
      <c r="F842" s="1">
        <f>VLOOKUP(A842,Weather!$A$1:$E$366, 5)</f>
        <v>0.60377358490566124</v>
      </c>
      <c r="G842" s="1">
        <f>VLOOKUP(D842, Winter!$A$1:$E$25, 2)</f>
        <v>281.81818181818198</v>
      </c>
      <c r="H842" s="1">
        <f>VLOOKUP(D842, Winter!$A$1:$E$25, 3)</f>
        <v>257.04002047196798</v>
      </c>
      <c r="I842" s="1">
        <f>VLOOKUP(D842, Winter!$A$1:$E$25, 5)</f>
        <v>266.355140186916</v>
      </c>
      <c r="J842" s="1">
        <f t="shared" si="79"/>
        <v>272.00041977534249</v>
      </c>
      <c r="K842" s="47">
        <f t="shared" si="80"/>
        <v>5.088590346198389</v>
      </c>
      <c r="L842" s="48">
        <f>Solar!K859/1000*Variables!$B$3</f>
        <v>0</v>
      </c>
      <c r="M842" s="1">
        <f>IF(E842=1, VLOOKUP(D842, Sheet1!$E$2:$G$26, 2), Sheet1!$G$3)</f>
        <v>0.18618000000000001</v>
      </c>
      <c r="N842" s="1">
        <f>'Electricity Rates'!$J$3</f>
        <v>0.19270000000000001</v>
      </c>
      <c r="O842" s="145">
        <f>L842-K842</f>
        <v>-5.088590346198389</v>
      </c>
      <c r="P842">
        <f t="shared" si="81"/>
        <v>0.98057135971242959</v>
      </c>
      <c r="Q842">
        <f>IF(O842&gt;0, IF(Q841+O842*Variables!$B$5&lt;Variables!$B$4, Q841+O842*Variables!$B$5, Variables!$B$4), IF(Q841&gt;-O842, Q841+O842/Variables!$B$5, 0))</f>
        <v>35.709025711195302</v>
      </c>
      <c r="R842">
        <f>IF(O842&gt;0, 0, IF(Q841&gt;-O842, 0, -O842 - Q841*Variables!$B$5))</f>
        <v>0</v>
      </c>
      <c r="S842">
        <f t="shared" si="82"/>
        <v>0</v>
      </c>
      <c r="T842">
        <f t="shared" si="83"/>
        <v>0</v>
      </c>
    </row>
    <row r="843" spans="1:20" x14ac:dyDescent="0.3">
      <c r="A843" s="3">
        <f t="shared" si="78"/>
        <v>43136</v>
      </c>
      <c r="B843">
        <v>2</v>
      </c>
      <c r="C843">
        <v>5</v>
      </c>
      <c r="D843">
        <v>2</v>
      </c>
      <c r="E843">
        <v>1</v>
      </c>
      <c r="F843" s="1">
        <f>VLOOKUP(A843,Weather!$A$1:$E$366, 5)</f>
        <v>0.60377358490566124</v>
      </c>
      <c r="G843" s="1">
        <f>VLOOKUP(D843, Winter!$A$1:$E$25, 2)</f>
        <v>282.10356994603501</v>
      </c>
      <c r="H843" s="1">
        <f>VLOOKUP(D843, Winter!$A$1:$E$25, 3)</f>
        <v>280.66066600651902</v>
      </c>
      <c r="I843" s="1">
        <f>VLOOKUP(D843, Winter!$A$1:$E$25, 5)</f>
        <v>285.04672897196201</v>
      </c>
      <c r="J843" s="1">
        <f t="shared" si="79"/>
        <v>281.53185329075507</v>
      </c>
      <c r="K843" s="47">
        <f t="shared" si="80"/>
        <v>5.2669046319337562</v>
      </c>
      <c r="L843" s="48">
        <f>Solar!K860/1000*Variables!$B$3</f>
        <v>0</v>
      </c>
      <c r="M843" s="1">
        <f>IF(E843=1, VLOOKUP(D843, Sheet1!$E$2:$G$26, 2), Sheet1!$G$3)</f>
        <v>0.18618000000000001</v>
      </c>
      <c r="N843" s="1">
        <f>'Electricity Rates'!$J$3</f>
        <v>0.19270000000000001</v>
      </c>
      <c r="O843" s="145">
        <f>L843-K843</f>
        <v>-5.2669046319337562</v>
      </c>
      <c r="P843">
        <f t="shared" si="81"/>
        <v>1.014932522573635</v>
      </c>
      <c r="Q843">
        <f>IF(O843&gt;0, IF(Q842+O843*Variables!$B$5&lt;Variables!$B$4, Q842+O843*Variables!$B$5, Variables!$B$4), IF(Q842&gt;-O843, Q842+O843/Variables!$B$5, 0))</f>
        <v>30.105935677223222</v>
      </c>
      <c r="R843">
        <f>IF(O843&gt;0, 0, IF(Q842&gt;-O843, 0, -O843 - Q842*Variables!$B$5))</f>
        <v>0</v>
      </c>
      <c r="S843">
        <f t="shared" si="82"/>
        <v>0</v>
      </c>
      <c r="T843">
        <f t="shared" si="83"/>
        <v>0</v>
      </c>
    </row>
    <row r="844" spans="1:20" x14ac:dyDescent="0.3">
      <c r="A844" s="3">
        <f t="shared" si="78"/>
        <v>43136</v>
      </c>
      <c r="B844">
        <v>2</v>
      </c>
      <c r="C844">
        <v>5</v>
      </c>
      <c r="D844">
        <v>3</v>
      </c>
      <c r="E844">
        <v>1</v>
      </c>
      <c r="F844" s="1">
        <f>VLOOKUP(A844,Weather!$A$1:$E$366, 5)</f>
        <v>0.60377358490566124</v>
      </c>
      <c r="G844" s="1">
        <f>VLOOKUP(D844, Winter!$A$1:$E$25, 2)</f>
        <v>282.300747198007</v>
      </c>
      <c r="H844" s="1">
        <f>VLOOKUP(D844, Winter!$A$1:$E$25, 3)</f>
        <v>272.72727272727298</v>
      </c>
      <c r="I844" s="1">
        <f>VLOOKUP(D844, Winter!$A$1:$E$25, 5)</f>
        <v>271.02803738317698</v>
      </c>
      <c r="J844" s="1">
        <f t="shared" si="79"/>
        <v>278.5074837284709</v>
      </c>
      <c r="K844" s="47">
        <f t="shared" si="80"/>
        <v>5.2103246539664925</v>
      </c>
      <c r="L844" s="48">
        <f>Solar!K861/1000*Variables!$B$3</f>
        <v>0</v>
      </c>
      <c r="M844" s="1">
        <f>IF(E844=1, VLOOKUP(D844, Sheet1!$E$2:$G$26, 2), Sheet1!$G$3)</f>
        <v>0.18618000000000001</v>
      </c>
      <c r="N844" s="1">
        <f>'Electricity Rates'!$J$3</f>
        <v>0.19270000000000001</v>
      </c>
      <c r="O844" s="145">
        <f>L844-K844</f>
        <v>-5.2103246539664925</v>
      </c>
      <c r="P844">
        <f t="shared" si="81"/>
        <v>1.0040295608193432</v>
      </c>
      <c r="Q844">
        <f>IF(O844&gt;0, IF(Q843+O844*Variables!$B$5&lt;Variables!$B$4, Q843+O844*Variables!$B$5, Variables!$B$4), IF(Q843&gt;-O844, Q843+O844/Variables!$B$5, 0))</f>
        <v>24.563037109173763</v>
      </c>
      <c r="R844">
        <f>IF(O844&gt;0, 0, IF(Q843&gt;-O844, 0, -O844 - Q843*Variables!$B$5))</f>
        <v>0</v>
      </c>
      <c r="S844">
        <f t="shared" si="82"/>
        <v>0</v>
      </c>
      <c r="T844">
        <f t="shared" si="83"/>
        <v>0</v>
      </c>
    </row>
    <row r="845" spans="1:20" x14ac:dyDescent="0.3">
      <c r="A845" s="3">
        <f t="shared" si="78"/>
        <v>43136</v>
      </c>
      <c r="B845">
        <v>2</v>
      </c>
      <c r="C845">
        <v>5</v>
      </c>
      <c r="D845">
        <v>4</v>
      </c>
      <c r="E845">
        <v>1</v>
      </c>
      <c r="F845" s="1">
        <f>VLOOKUP(A845,Weather!$A$1:$E$366, 5)</f>
        <v>0.60377358490566124</v>
      </c>
      <c r="G845" s="1">
        <f>VLOOKUP(D845, Winter!$A$1:$E$25, 2)</f>
        <v>308.82074789439099</v>
      </c>
      <c r="H845" s="1">
        <f>VLOOKUP(D845, Winter!$A$1:$E$25, 3)</f>
        <v>281.81818181818198</v>
      </c>
      <c r="I845" s="1">
        <f>VLOOKUP(D845, Winter!$A$1:$E$25, 5)</f>
        <v>285.04672897196201</v>
      </c>
      <c r="J845" s="1">
        <f t="shared" si="79"/>
        <v>298.12161793966669</v>
      </c>
      <c r="K845" s="47">
        <f t="shared" si="80"/>
        <v>5.57726634500714</v>
      </c>
      <c r="L845" s="48">
        <f>Solar!K862/1000*Variables!$B$3</f>
        <v>0</v>
      </c>
      <c r="M845" s="1">
        <f>IF(E845=1, VLOOKUP(D845, Sheet1!$E$2:$G$26, 2), Sheet1!$G$3)</f>
        <v>0.18618000000000001</v>
      </c>
      <c r="N845" s="1">
        <f>'Electricity Rates'!$J$3</f>
        <v>0.19270000000000001</v>
      </c>
      <c r="O845" s="145">
        <f>L845-K845</f>
        <v>-5.57726634500714</v>
      </c>
      <c r="P845">
        <f t="shared" si="81"/>
        <v>1.074739224682876</v>
      </c>
      <c r="Q845">
        <f>IF(O845&gt;0, IF(Q844+O845*Variables!$B$5&lt;Variables!$B$4, Q844+O845*Variables!$B$5, Variables!$B$4), IF(Q844&gt;-O845, Q844+O845/Variables!$B$5, 0))</f>
        <v>18.629775040017229</v>
      </c>
      <c r="R845">
        <f>IF(O845&gt;0, 0, IF(Q844&gt;-O845, 0, -O845 - Q844*Variables!$B$5))</f>
        <v>0</v>
      </c>
      <c r="S845">
        <f t="shared" si="82"/>
        <v>0</v>
      </c>
      <c r="T845">
        <f t="shared" si="83"/>
        <v>0</v>
      </c>
    </row>
    <row r="846" spans="1:20" x14ac:dyDescent="0.3">
      <c r="A846" s="3">
        <f t="shared" si="78"/>
        <v>43136</v>
      </c>
      <c r="B846">
        <v>2</v>
      </c>
      <c r="C846">
        <v>5</v>
      </c>
      <c r="D846">
        <v>5</v>
      </c>
      <c r="E846">
        <v>1</v>
      </c>
      <c r="F846" s="1">
        <f>VLOOKUP(A846,Weather!$A$1:$E$366, 5)</f>
        <v>0.60377358490566124</v>
      </c>
      <c r="G846" s="1">
        <f>VLOOKUP(D846, Winter!$A$1:$E$25, 2)</f>
        <v>308.63160471300301</v>
      </c>
      <c r="H846" s="1">
        <f>VLOOKUP(D846, Winter!$A$1:$E$25, 3)</f>
        <v>300</v>
      </c>
      <c r="I846" s="1">
        <f>VLOOKUP(D846, Winter!$A$1:$E$25, 5)</f>
        <v>303.73831775700899</v>
      </c>
      <c r="J846" s="1">
        <f t="shared" si="79"/>
        <v>305.21153492105844</v>
      </c>
      <c r="K846" s="47">
        <f t="shared" si="80"/>
        <v>5.709904681141535</v>
      </c>
      <c r="L846" s="48">
        <f>Solar!K863/1000*Variables!$B$3</f>
        <v>0</v>
      </c>
      <c r="M846" s="1">
        <f>IF(E846=1, VLOOKUP(D846, Sheet1!$E$2:$G$26, 2), Sheet1!$G$3)</f>
        <v>0.18618000000000001</v>
      </c>
      <c r="N846" s="1">
        <f>'Electricity Rates'!$J$3</f>
        <v>0.19270000000000001</v>
      </c>
      <c r="O846" s="145">
        <f>L846-K846</f>
        <v>-5.709904681141535</v>
      </c>
      <c r="P846">
        <f t="shared" si="81"/>
        <v>1.1002986320559738</v>
      </c>
      <c r="Q846">
        <f>IF(O846&gt;0, IF(Q845+O846*Variables!$B$5&lt;Variables!$B$4, Q845+O846*Variables!$B$5, Variables!$B$4), IF(Q845&gt;-O846, Q845+O846/Variables!$B$5, 0))</f>
        <v>12.555408357951766</v>
      </c>
      <c r="R846">
        <f>IF(O846&gt;0, 0, IF(Q845&gt;-O846, 0, -O846 - Q845*Variables!$B$5))</f>
        <v>0</v>
      </c>
      <c r="S846">
        <f t="shared" si="82"/>
        <v>0</v>
      </c>
      <c r="T846">
        <f t="shared" si="83"/>
        <v>0</v>
      </c>
    </row>
    <row r="847" spans="1:20" x14ac:dyDescent="0.3">
      <c r="A847" s="3">
        <f t="shared" si="78"/>
        <v>43136</v>
      </c>
      <c r="B847">
        <v>2</v>
      </c>
      <c r="C847">
        <v>5</v>
      </c>
      <c r="D847">
        <v>6</v>
      </c>
      <c r="E847">
        <v>1</v>
      </c>
      <c r="F847" s="1">
        <f>VLOOKUP(A847,Weather!$A$1:$E$366, 5)</f>
        <v>0.60377358490566124</v>
      </c>
      <c r="G847" s="1">
        <f>VLOOKUP(D847, Winter!$A$1:$E$25, 2)</f>
        <v>331.81818181818198</v>
      </c>
      <c r="H847" s="1">
        <f>VLOOKUP(D847, Winter!$A$1:$E$25, 3)</f>
        <v>317.955250948497</v>
      </c>
      <c r="I847" s="1">
        <f>VLOOKUP(D847, Winter!$A$1:$E$25, 5)</f>
        <v>322.42990654205602</v>
      </c>
      <c r="J847" s="1">
        <f t="shared" si="79"/>
        <v>326.32532241698607</v>
      </c>
      <c r="K847" s="47">
        <f t="shared" si="80"/>
        <v>6.1049019216318268</v>
      </c>
      <c r="L847" s="48">
        <f>Solar!K864/1000*Variables!$B$3</f>
        <v>0</v>
      </c>
      <c r="M847" s="1">
        <f>IF(E847=1, VLOOKUP(D847, Sheet1!$E$2:$G$26, 2), Sheet1!$G$3)</f>
        <v>0.18618000000000001</v>
      </c>
      <c r="N847" s="1">
        <f>'Electricity Rates'!$J$3</f>
        <v>0.19270000000000001</v>
      </c>
      <c r="O847" s="145">
        <f>L847-K847</f>
        <v>-6.1049019216318268</v>
      </c>
      <c r="P847">
        <f t="shared" si="81"/>
        <v>1.176414600298453</v>
      </c>
      <c r="Q847">
        <f>IF(O847&gt;0, IF(Q846+O847*Variables!$B$5&lt;Variables!$B$4, Q846+O847*Variables!$B$5, Variables!$B$4), IF(Q846&gt;-O847, Q846+O847/Variables!$B$5, 0))</f>
        <v>6.0608318455774821</v>
      </c>
      <c r="R847">
        <f>IF(O847&gt;0, 0, IF(Q846&gt;-O847, 0, -O847 - Q846*Variables!$B$5))</f>
        <v>0</v>
      </c>
      <c r="S847">
        <f t="shared" si="82"/>
        <v>0</v>
      </c>
      <c r="T847">
        <f t="shared" si="83"/>
        <v>0</v>
      </c>
    </row>
    <row r="848" spans="1:20" x14ac:dyDescent="0.3">
      <c r="A848" s="3">
        <f t="shared" si="78"/>
        <v>43136</v>
      </c>
      <c r="B848">
        <v>2</v>
      </c>
      <c r="C848">
        <v>5</v>
      </c>
      <c r="D848">
        <v>7</v>
      </c>
      <c r="E848">
        <v>1</v>
      </c>
      <c r="F848" s="1">
        <f>VLOOKUP(A848,Weather!$A$1:$E$366, 5)</f>
        <v>0.60377358490566124</v>
      </c>
      <c r="G848" s="1">
        <f>VLOOKUP(D848, Winter!$A$1:$E$25, 2)</f>
        <v>445.45454545454498</v>
      </c>
      <c r="H848" s="1">
        <f>VLOOKUP(D848, Winter!$A$1:$E$25, 3)</f>
        <v>393.94630558862502</v>
      </c>
      <c r="I848" s="1">
        <f>VLOOKUP(D848, Winter!$A$1:$E$25, 5)</f>
        <v>313.08411214953298</v>
      </c>
      <c r="J848" s="1">
        <f t="shared" si="79"/>
        <v>425.04562022465223</v>
      </c>
      <c r="K848" s="47">
        <f t="shared" si="80"/>
        <v>7.9517636096131596</v>
      </c>
      <c r="L848" s="48">
        <f>Solar!K865/1000*Variables!$B$3</f>
        <v>0</v>
      </c>
      <c r="M848" s="1">
        <f>IF(E848=1, VLOOKUP(D848, Sheet1!$E$2:$G$26, 2), Sheet1!$G$3)</f>
        <v>0.18618000000000001</v>
      </c>
      <c r="N848" s="1">
        <f>'Electricity Rates'!$J$3</f>
        <v>0.19270000000000001</v>
      </c>
      <c r="O848" s="145">
        <f>L848-K848</f>
        <v>-7.9517636096131596</v>
      </c>
      <c r="P848">
        <f t="shared" si="81"/>
        <v>1.5323048475724559</v>
      </c>
      <c r="Q848">
        <f>IF(O848&gt;0, IF(Q847+O848*Variables!$B$5&lt;Variables!$B$4, Q847+O848*Variables!$B$5, Variables!$B$4), IF(Q847&gt;-O848, Q847+O848/Variables!$B$5, 0))</f>
        <v>0</v>
      </c>
      <c r="R848">
        <f>IF(O848&gt;0, 0, IF(Q847&gt;-O848, 0, -O848 - Q847*Variables!$B$5))</f>
        <v>2.2545816747703267</v>
      </c>
      <c r="S848">
        <f t="shared" si="82"/>
        <v>0.41975801620873943</v>
      </c>
      <c r="T848">
        <f t="shared" si="83"/>
        <v>0</v>
      </c>
    </row>
    <row r="849" spans="1:20" x14ac:dyDescent="0.3">
      <c r="A849" s="3">
        <f t="shared" si="78"/>
        <v>43136</v>
      </c>
      <c r="B849">
        <v>2</v>
      </c>
      <c r="C849">
        <v>5</v>
      </c>
      <c r="D849">
        <v>8</v>
      </c>
      <c r="E849">
        <v>1</v>
      </c>
      <c r="F849" s="1">
        <f>VLOOKUP(A849,Weather!$A$1:$E$366, 5)</f>
        <v>0.60377358490566124</v>
      </c>
      <c r="G849" s="1">
        <f>VLOOKUP(D849, Winter!$A$1:$E$25, 2)</f>
        <v>654.54545454545405</v>
      </c>
      <c r="H849" s="1">
        <f>VLOOKUP(D849, Winter!$A$1:$E$25, 3)</f>
        <v>498.50910668787998</v>
      </c>
      <c r="I849" s="1">
        <f>VLOOKUP(D849, Winter!$A$1:$E$25, 5)</f>
        <v>294.39252336448601</v>
      </c>
      <c r="J849" s="1">
        <f t="shared" si="79"/>
        <v>592.71973180943428</v>
      </c>
      <c r="K849" s="47">
        <f t="shared" si="80"/>
        <v>11.088614891763498</v>
      </c>
      <c r="L849" s="48">
        <f>Solar!K866/1000*Variables!$B$3</f>
        <v>1.3749499999999999</v>
      </c>
      <c r="M849" s="1">
        <f>IF(E849=1, VLOOKUP(D849, Sheet1!$E$2:$G$26, 2), Sheet1!$G$3)</f>
        <v>0.18618000000000001</v>
      </c>
      <c r="N849" s="1">
        <f>'Electricity Rates'!$J$3</f>
        <v>0.19270000000000001</v>
      </c>
      <c r="O849" s="145">
        <f>L849-K849</f>
        <v>-9.7136648917634982</v>
      </c>
      <c r="P849">
        <f t="shared" si="81"/>
        <v>2.1367760896428263</v>
      </c>
      <c r="Q849">
        <f>IF(O849&gt;0, IF(Q848+O849*Variables!$B$5&lt;Variables!$B$4, Q848+O849*Variables!$B$5, Variables!$B$4), IF(Q848&gt;-O849, Q848+O849/Variables!$B$5, 0))</f>
        <v>0</v>
      </c>
      <c r="R849">
        <f>IF(O849&gt;0, 0, IF(Q848&gt;-O849, 0, -O849 - Q848*Variables!$B$5))</f>
        <v>9.7136648917634982</v>
      </c>
      <c r="S849">
        <f t="shared" si="82"/>
        <v>1.8084901295485283</v>
      </c>
      <c r="T849">
        <f t="shared" si="83"/>
        <v>0</v>
      </c>
    </row>
    <row r="850" spans="1:20" x14ac:dyDescent="0.3">
      <c r="A850" s="3">
        <f t="shared" si="78"/>
        <v>43136</v>
      </c>
      <c r="B850">
        <v>2</v>
      </c>
      <c r="C850">
        <v>5</v>
      </c>
      <c r="D850">
        <v>9</v>
      </c>
      <c r="E850">
        <v>1</v>
      </c>
      <c r="F850" s="1">
        <f>VLOOKUP(A850,Weather!$A$1:$E$366, 5)</f>
        <v>0.60377358490566124</v>
      </c>
      <c r="G850" s="1">
        <f>VLOOKUP(D850, Winter!$A$1:$E$25, 2)</f>
        <v>801.59817351598099</v>
      </c>
      <c r="H850" s="1">
        <f>VLOOKUP(D850, Winter!$A$1:$E$25, 3)</f>
        <v>564.97068280688404</v>
      </c>
      <c r="I850" s="1">
        <f>VLOOKUP(D850, Winter!$A$1:$E$25, 5)</f>
        <v>313.08411214953298</v>
      </c>
      <c r="J850" s="1">
        <f t="shared" si="79"/>
        <v>707.8401111595465</v>
      </c>
      <c r="K850" s="47">
        <f t="shared" si="80"/>
        <v>13.242289696734449</v>
      </c>
      <c r="L850" s="48">
        <f>Solar!K867/1000*Variables!$B$3</f>
        <v>9.4374500000000001</v>
      </c>
      <c r="M850" s="1">
        <f>IF(E850=1, VLOOKUP(D850, Sheet1!$E$2:$G$26, 2), Sheet1!$G$3)</f>
        <v>0.20441999999999999</v>
      </c>
      <c r="N850" s="1">
        <f>'Electricity Rates'!$J$3</f>
        <v>0.19270000000000001</v>
      </c>
      <c r="O850" s="145">
        <f>L850-K850</f>
        <v>-3.8048396967344491</v>
      </c>
      <c r="P850">
        <f t="shared" si="81"/>
        <v>2.5517892245607285</v>
      </c>
      <c r="Q850">
        <f>IF(O850&gt;0, IF(Q849+O850*Variables!$B$5&lt;Variables!$B$4, Q849+O850*Variables!$B$5, Variables!$B$4), IF(Q849&gt;-O850, Q849+O850/Variables!$B$5, 0))</f>
        <v>0</v>
      </c>
      <c r="R850">
        <f>IF(O850&gt;0, 0, IF(Q849&gt;-O850, 0, -O850 - Q849*Variables!$B$5))</f>
        <v>3.8048396967344491</v>
      </c>
      <c r="S850">
        <f t="shared" si="82"/>
        <v>0.77778533080645607</v>
      </c>
      <c r="T850">
        <f t="shared" si="83"/>
        <v>0</v>
      </c>
    </row>
    <row r="851" spans="1:20" x14ac:dyDescent="0.3">
      <c r="A851" s="3">
        <f t="shared" si="78"/>
        <v>43136</v>
      </c>
      <c r="B851">
        <v>2</v>
      </c>
      <c r="C851">
        <v>5</v>
      </c>
      <c r="D851">
        <v>10</v>
      </c>
      <c r="E851">
        <v>1</v>
      </c>
      <c r="F851" s="1">
        <f>VLOOKUP(A851,Weather!$A$1:$E$366, 5)</f>
        <v>0.60377358490566124</v>
      </c>
      <c r="G851" s="1">
        <f>VLOOKUP(D851, Winter!$A$1:$E$25, 2)</f>
        <v>929.05770029057601</v>
      </c>
      <c r="H851" s="1">
        <f>VLOOKUP(D851, Winter!$A$1:$E$25, 3)</f>
        <v>583.82380756350199</v>
      </c>
      <c r="I851" s="1">
        <f>VLOOKUP(D851, Winter!$A$1:$E$25, 5)</f>
        <v>331.77570093457899</v>
      </c>
      <c r="J851" s="1">
        <f t="shared" si="79"/>
        <v>792.26691260626399</v>
      </c>
      <c r="K851" s="47">
        <f t="shared" si="80"/>
        <v>14.821748313588834</v>
      </c>
      <c r="L851" s="48">
        <f>Solar!K868/1000*Variables!$B$3</f>
        <v>16.110050000000001</v>
      </c>
      <c r="M851" s="1">
        <f>IF(E851=1, VLOOKUP(D851, Sheet1!$E$2:$G$26, 2), Sheet1!$G$3)</f>
        <v>0.20441999999999999</v>
      </c>
      <c r="N851" s="1">
        <f>'Electricity Rates'!$J$3</f>
        <v>0.19270000000000001</v>
      </c>
      <c r="O851" s="145">
        <f>L851-K851</f>
        <v>1.2883016864111667</v>
      </c>
      <c r="P851">
        <f t="shared" si="81"/>
        <v>2.8561509000285685</v>
      </c>
      <c r="Q851">
        <f>IF(O851&gt;0, IF(Q850+O851*Variables!$B$5&lt;Variables!$B$4, Q850+O851*Variables!$B$5, Variables!$B$4), IF(Q850&gt;-O851, Q850+O851/Variables!$B$5, 0))</f>
        <v>1.2110035852264966</v>
      </c>
      <c r="R851">
        <f>IF(O851&gt;0, 0, IF(Q850&gt;-O851, 0, -O851 - Q850*Variables!$B$5))</f>
        <v>0</v>
      </c>
      <c r="S851">
        <f t="shared" si="82"/>
        <v>0</v>
      </c>
      <c r="T851">
        <f t="shared" si="83"/>
        <v>0</v>
      </c>
    </row>
    <row r="852" spans="1:20" x14ac:dyDescent="0.3">
      <c r="A852" s="3">
        <f t="shared" si="78"/>
        <v>43136</v>
      </c>
      <c r="B852">
        <v>2</v>
      </c>
      <c r="C852">
        <v>5</v>
      </c>
      <c r="D852">
        <v>11</v>
      </c>
      <c r="E852">
        <v>1</v>
      </c>
      <c r="F852" s="1">
        <f>VLOOKUP(A852,Weather!$A$1:$E$366, 5)</f>
        <v>0.60377358490566124</v>
      </c>
      <c r="G852" s="1">
        <f>VLOOKUP(D852, Winter!$A$1:$E$25, 2)</f>
        <v>1001.98733914487</v>
      </c>
      <c r="H852" s="1">
        <f>VLOOKUP(D852, Winter!$A$1:$E$25, 3)</f>
        <v>602.66024321587895</v>
      </c>
      <c r="I852" s="1">
        <f>VLOOKUP(D852, Winter!$A$1:$E$25, 5)</f>
        <v>331.77570093457899</v>
      </c>
      <c r="J852" s="1">
        <f t="shared" si="79"/>
        <v>843.76339547489283</v>
      </c>
      <c r="K852" s="47">
        <f t="shared" si="80"/>
        <v>15.785145744390265</v>
      </c>
      <c r="L852" s="48">
        <f>Solar!K869/1000*Variables!$B$3</f>
        <v>22.55115</v>
      </c>
      <c r="M852" s="1">
        <f>IF(E852=1, VLOOKUP(D852, Sheet1!$E$2:$G$26, 2), Sheet1!$G$3)</f>
        <v>0.20441999999999999</v>
      </c>
      <c r="N852" s="1">
        <f>'Electricity Rates'!$J$3</f>
        <v>0.19270000000000001</v>
      </c>
      <c r="O852" s="145">
        <f>L852-K852</f>
        <v>6.7660042556097348</v>
      </c>
      <c r="P852">
        <f t="shared" si="81"/>
        <v>3.0417975849440042</v>
      </c>
      <c r="Q852">
        <f>IF(O852&gt;0, IF(Q851+O852*Variables!$B$5&lt;Variables!$B$4, Q851+O852*Variables!$B$5, Variables!$B$4), IF(Q851&gt;-O852, Q851+O852/Variables!$B$5, 0))</f>
        <v>7.5710475854996471</v>
      </c>
      <c r="R852">
        <f>IF(O852&gt;0, 0, IF(Q851&gt;-O852, 0, -O852 - Q851*Variables!$B$5))</f>
        <v>0</v>
      </c>
      <c r="S852">
        <f t="shared" si="82"/>
        <v>0</v>
      </c>
      <c r="T852">
        <f t="shared" si="83"/>
        <v>0</v>
      </c>
    </row>
    <row r="853" spans="1:20" x14ac:dyDescent="0.3">
      <c r="A853" s="3">
        <f t="shared" si="78"/>
        <v>43136</v>
      </c>
      <c r="B853">
        <v>2</v>
      </c>
      <c r="C853">
        <v>5</v>
      </c>
      <c r="D853">
        <v>12</v>
      </c>
      <c r="E853">
        <v>1</v>
      </c>
      <c r="F853" s="1">
        <f>VLOOKUP(A853,Weather!$A$1:$E$366, 5)</f>
        <v>0.60377358490566124</v>
      </c>
      <c r="G853" s="1">
        <f>VLOOKUP(D853, Winter!$A$1:$E$25, 2)</f>
        <v>1020.36633457866</v>
      </c>
      <c r="H853" s="1">
        <f>VLOOKUP(D853, Winter!$A$1:$E$25, 3)</f>
        <v>602.46553699974402</v>
      </c>
      <c r="I853" s="1">
        <f>VLOOKUP(D853, Winter!$A$1:$E$25, 5)</f>
        <v>327.10280373831802</v>
      </c>
      <c r="J853" s="1">
        <f t="shared" si="79"/>
        <v>854.78299968890121</v>
      </c>
      <c r="K853" s="47">
        <f t="shared" si="80"/>
        <v>15.991300763079739</v>
      </c>
      <c r="L853" s="48">
        <f>Solar!K870/1000*Variables!$B$3</f>
        <v>22.929650000000002</v>
      </c>
      <c r="M853" s="1">
        <f>IF(E853=1, VLOOKUP(D853, Sheet1!$E$2:$G$26, 2), Sheet1!$G$3)</f>
        <v>0.20441999999999999</v>
      </c>
      <c r="N853" s="1">
        <f>'Electricity Rates'!$J$3</f>
        <v>0.19270000000000001</v>
      </c>
      <c r="O853" s="145">
        <f>L853-K853</f>
        <v>6.9383492369202635</v>
      </c>
      <c r="P853">
        <f t="shared" si="81"/>
        <v>3.0815236570454658</v>
      </c>
      <c r="Q853">
        <f>IF(O853&gt;0, IF(Q852+O853*Variables!$B$5&lt;Variables!$B$4, Q852+O853*Variables!$B$5, Variables!$B$4), IF(Q852&gt;-O853, Q852+O853/Variables!$B$5, 0))</f>
        <v>14.093095868204696</v>
      </c>
      <c r="R853">
        <f>IF(O853&gt;0, 0, IF(Q852&gt;-O853, 0, -O853 - Q852*Variables!$B$5))</f>
        <v>0</v>
      </c>
      <c r="S853">
        <f t="shared" si="82"/>
        <v>0</v>
      </c>
      <c r="T853">
        <f t="shared" si="83"/>
        <v>0</v>
      </c>
    </row>
    <row r="854" spans="1:20" x14ac:dyDescent="0.3">
      <c r="A854" s="3">
        <f t="shared" si="78"/>
        <v>43136</v>
      </c>
      <c r="B854">
        <v>2</v>
      </c>
      <c r="C854">
        <v>5</v>
      </c>
      <c r="D854">
        <v>13</v>
      </c>
      <c r="E854">
        <v>1</v>
      </c>
      <c r="F854" s="1">
        <f>VLOOKUP(A854,Weather!$A$1:$E$366, 5)</f>
        <v>0.60377358490566124</v>
      </c>
      <c r="G854" s="1">
        <f>VLOOKUP(D854, Winter!$A$1:$E$25, 2)</f>
        <v>1065.99730178497</v>
      </c>
      <c r="H854" s="1">
        <f>VLOOKUP(D854, Winter!$A$1:$E$25, 3)</f>
        <v>611.78362020049099</v>
      </c>
      <c r="I854" s="1">
        <f>VLOOKUP(D854, Winter!$A$1:$E$25, 5)</f>
        <v>322.42990654205602</v>
      </c>
      <c r="J854" s="1">
        <f t="shared" si="79"/>
        <v>886.02584304395032</v>
      </c>
      <c r="K854" s="47">
        <f t="shared" si="80"/>
        <v>16.575792622377609</v>
      </c>
      <c r="L854" s="48">
        <f>Solar!K871/1000*Variables!$B$3</f>
        <v>19.690950000000001</v>
      </c>
      <c r="M854" s="1">
        <f>IF(E854=1, VLOOKUP(D854, Sheet1!$E$2:$G$26, 2), Sheet1!$G$3)</f>
        <v>0.20441999999999999</v>
      </c>
      <c r="N854" s="1">
        <f>'Electricity Rates'!$J$3</f>
        <v>0.19270000000000001</v>
      </c>
      <c r="O854" s="145">
        <f>L854-K854</f>
        <v>3.115157377622392</v>
      </c>
      <c r="P854">
        <f t="shared" si="81"/>
        <v>3.1941552383321654</v>
      </c>
      <c r="Q854">
        <f>IF(O854&gt;0, IF(Q853+O854*Variables!$B$5&lt;Variables!$B$4, Q853+O854*Variables!$B$5, Variables!$B$4), IF(Q853&gt;-O854, Q853+O854/Variables!$B$5, 0))</f>
        <v>17.021343803169742</v>
      </c>
      <c r="R854">
        <f>IF(O854&gt;0, 0, IF(Q853&gt;-O854, 0, -O854 - Q853*Variables!$B$5))</f>
        <v>0</v>
      </c>
      <c r="S854">
        <f t="shared" si="82"/>
        <v>0</v>
      </c>
      <c r="T854">
        <f t="shared" si="83"/>
        <v>0</v>
      </c>
    </row>
    <row r="855" spans="1:20" x14ac:dyDescent="0.3">
      <c r="A855" s="3">
        <f t="shared" si="78"/>
        <v>43136</v>
      </c>
      <c r="B855">
        <v>2</v>
      </c>
      <c r="C855">
        <v>5</v>
      </c>
      <c r="D855">
        <v>14</v>
      </c>
      <c r="E855">
        <v>1</v>
      </c>
      <c r="F855" s="1">
        <f>VLOOKUP(A855,Weather!$A$1:$E$366, 5)</f>
        <v>0.60377358490566124</v>
      </c>
      <c r="G855" s="1">
        <f>VLOOKUP(D855, Winter!$A$1:$E$25, 2)</f>
        <v>1084.3762972187601</v>
      </c>
      <c r="H855" s="1">
        <f>VLOOKUP(D855, Winter!$A$1:$E$25, 3)</f>
        <v>611.59447701910301</v>
      </c>
      <c r="I855" s="1">
        <f>VLOOKUP(D855, Winter!$A$1:$E$25, 5)</f>
        <v>303.73831775700899</v>
      </c>
      <c r="J855" s="1">
        <f t="shared" si="79"/>
        <v>897.04765147927378</v>
      </c>
      <c r="K855" s="47">
        <f t="shared" si="80"/>
        <v>16.781988877692061</v>
      </c>
      <c r="L855" s="48">
        <f>Solar!K872/1000*Variables!$B$3</f>
        <v>13.658049999999999</v>
      </c>
      <c r="M855" s="1">
        <f>IF(E855=1, VLOOKUP(D855, Sheet1!$E$2:$G$26, 2), Sheet1!$G$3)</f>
        <v>0.20441999999999999</v>
      </c>
      <c r="N855" s="1">
        <f>'Electricity Rates'!$J$3</f>
        <v>0.19270000000000001</v>
      </c>
      <c r="O855" s="145">
        <f>L855-K855</f>
        <v>-3.123938877692062</v>
      </c>
      <c r="P855">
        <f t="shared" si="81"/>
        <v>3.2338892567312603</v>
      </c>
      <c r="Q855">
        <f>IF(O855&gt;0, IF(Q854+O855*Variables!$B$5&lt;Variables!$B$4, Q854+O855*Variables!$B$5, Variables!$B$4), IF(Q854&gt;-O855, Q854+O855/Variables!$B$5, 0))</f>
        <v>13.698004571582441</v>
      </c>
      <c r="R855">
        <f>IF(O855&gt;0, 0, IF(Q854&gt;-O855, 0, -O855 - Q854*Variables!$B$5))</f>
        <v>0</v>
      </c>
      <c r="S855">
        <f t="shared" si="82"/>
        <v>0</v>
      </c>
      <c r="T855">
        <f t="shared" si="83"/>
        <v>0</v>
      </c>
    </row>
    <row r="856" spans="1:20" x14ac:dyDescent="0.3">
      <c r="A856" s="3">
        <f t="shared" si="78"/>
        <v>43136</v>
      </c>
      <c r="B856">
        <v>2</v>
      </c>
      <c r="C856">
        <v>5</v>
      </c>
      <c r="D856">
        <v>15</v>
      </c>
      <c r="E856">
        <v>1</v>
      </c>
      <c r="F856" s="1">
        <f>VLOOKUP(A856,Weather!$A$1:$E$366, 5)</f>
        <v>0.60377358490566124</v>
      </c>
      <c r="G856" s="1">
        <f>VLOOKUP(D856, Winter!$A$1:$E$25, 2)</f>
        <v>1093.6540058115399</v>
      </c>
      <c r="H856" s="1">
        <f>VLOOKUP(D856, Winter!$A$1:$E$25, 3)</f>
        <v>601.87029228184497</v>
      </c>
      <c r="I856" s="1">
        <f>VLOOKUP(D856, Winter!$A$1:$E$25, 5)</f>
        <v>271.02803738317698</v>
      </c>
      <c r="J856" s="1">
        <f t="shared" si="79"/>
        <v>898.79630799788765</v>
      </c>
      <c r="K856" s="47">
        <f t="shared" si="80"/>
        <v>16.814702785585236</v>
      </c>
      <c r="L856" s="48">
        <f>Solar!K873/1000*Variables!$B$3</f>
        <v>10.748000000000001</v>
      </c>
      <c r="M856" s="1">
        <f>IF(E856=1, VLOOKUP(D856, Sheet1!$E$2:$G$26, 2), Sheet1!$G$3)</f>
        <v>0.20441999999999999</v>
      </c>
      <c r="N856" s="1">
        <f>'Electricity Rates'!$J$3</f>
        <v>0.19270000000000001</v>
      </c>
      <c r="O856" s="145">
        <f>L856-K856</f>
        <v>-6.0667027855852353</v>
      </c>
      <c r="P856">
        <f t="shared" si="81"/>
        <v>3.2401932267822753</v>
      </c>
      <c r="Q856">
        <f>IF(O856&gt;0, IF(Q855+O856*Variables!$B$5&lt;Variables!$B$4, Q855+O856*Variables!$B$5, Variables!$B$4), IF(Q855&gt;-O856, Q855+O856/Variables!$B$5, 0))</f>
        <v>7.244065437981126</v>
      </c>
      <c r="R856">
        <f>IF(O856&gt;0, 0, IF(Q855&gt;-O856, 0, -O856 - Q855*Variables!$B$5))</f>
        <v>0</v>
      </c>
      <c r="S856">
        <f t="shared" si="82"/>
        <v>0</v>
      </c>
      <c r="T856">
        <f t="shared" si="83"/>
        <v>0</v>
      </c>
    </row>
    <row r="857" spans="1:20" x14ac:dyDescent="0.3">
      <c r="A857" s="3">
        <f t="shared" si="78"/>
        <v>43136</v>
      </c>
      <c r="B857">
        <v>2</v>
      </c>
      <c r="C857">
        <v>5</v>
      </c>
      <c r="D857">
        <v>16</v>
      </c>
      <c r="E857">
        <v>1</v>
      </c>
      <c r="F857" s="1">
        <f>VLOOKUP(A857,Weather!$A$1:$E$366, 5)</f>
        <v>0.60377358490566124</v>
      </c>
      <c r="G857" s="1">
        <f>VLOOKUP(D857, Winter!$A$1:$E$25, 2)</f>
        <v>1039.2953507679499</v>
      </c>
      <c r="H857" s="1">
        <f>VLOOKUP(D857, Winter!$A$1:$E$25, 3)</f>
        <v>558.82352941176396</v>
      </c>
      <c r="I857" s="1">
        <f>VLOOKUP(D857, Winter!$A$1:$E$25, 5)</f>
        <v>252.336448598131</v>
      </c>
      <c r="J857" s="1">
        <f t="shared" si="79"/>
        <v>848.91972343814086</v>
      </c>
      <c r="K857" s="47">
        <f t="shared" si="80"/>
        <v>15.881610451015675</v>
      </c>
      <c r="L857" s="48">
        <f>Solar!K874/1000*Variables!$B$3</f>
        <v>7.1334000000000009</v>
      </c>
      <c r="M857" s="1">
        <f>IF(E857=1, VLOOKUP(D857, Sheet1!$E$2:$G$26, 2), Sheet1!$G$3)</f>
        <v>0.20441999999999999</v>
      </c>
      <c r="N857" s="1">
        <f>'Electricity Rates'!$J$3</f>
        <v>0.19270000000000001</v>
      </c>
      <c r="O857" s="145">
        <f>L857-K857</f>
        <v>-8.7482104510156731</v>
      </c>
      <c r="P857">
        <f t="shared" si="81"/>
        <v>3.0603863339107207</v>
      </c>
      <c r="Q857">
        <f>IF(O857&gt;0, IF(Q856+O857*Variables!$B$5&lt;Variables!$B$4, Q856+O857*Variables!$B$5, Variables!$B$4), IF(Q856&gt;-O857, Q856+O857/Variables!$B$5, 0))</f>
        <v>0</v>
      </c>
      <c r="R857">
        <f>IF(O857&gt;0, 0, IF(Q856&gt;-O857, 0, -O857 - Q856*Variables!$B$5))</f>
        <v>1.9387889393134152</v>
      </c>
      <c r="S857">
        <f t="shared" si="82"/>
        <v>0.39632723497444833</v>
      </c>
      <c r="T857">
        <f t="shared" si="83"/>
        <v>0</v>
      </c>
    </row>
    <row r="858" spans="1:20" x14ac:dyDescent="0.3">
      <c r="A858" s="3">
        <f t="shared" si="78"/>
        <v>43136</v>
      </c>
      <c r="B858">
        <v>2</v>
      </c>
      <c r="C858">
        <v>5</v>
      </c>
      <c r="D858">
        <v>17</v>
      </c>
      <c r="E858">
        <v>1</v>
      </c>
      <c r="F858" s="1">
        <f>VLOOKUP(A858,Weather!$A$1:$E$366, 5)</f>
        <v>0.60377358490566124</v>
      </c>
      <c r="G858" s="1">
        <f>VLOOKUP(D858, Winter!$A$1:$E$25, 2)</f>
        <v>889.47696139476898</v>
      </c>
      <c r="H858" s="1">
        <f>VLOOKUP(D858, Winter!$A$1:$E$25, 3)</f>
        <v>506.24728802056097</v>
      </c>
      <c r="I858" s="1">
        <f>VLOOKUP(D858, Winter!$A$1:$E$25, 5)</f>
        <v>228.971962616822</v>
      </c>
      <c r="J858" s="1">
        <f t="shared" si="79"/>
        <v>737.63124175593214</v>
      </c>
      <c r="K858" s="47">
        <f t="shared" si="80"/>
        <v>13.799622879088771</v>
      </c>
      <c r="L858" s="48">
        <f>Solar!K875/1000*Variables!$B$3</f>
        <v>4.8200500000000002</v>
      </c>
      <c r="M858" s="1">
        <f>IF(E858=1, VLOOKUP(D858, Sheet1!$E$2:$G$26, 2), Sheet1!$G$3)</f>
        <v>0.20441999999999999</v>
      </c>
      <c r="N858" s="1">
        <f>'Electricity Rates'!$J$3</f>
        <v>0.19270000000000001</v>
      </c>
      <c r="O858" s="145">
        <f>L858-K858</f>
        <v>-8.9795728790887708</v>
      </c>
      <c r="P858">
        <f t="shared" si="81"/>
        <v>2.6591873288004062</v>
      </c>
      <c r="Q858">
        <f>IF(O858&gt;0, IF(Q857+O858*Variables!$B$5&lt;Variables!$B$4, Q857+O858*Variables!$B$5, Variables!$B$4), IF(Q857&gt;-O858, Q857+O858/Variables!$B$5, 0))</f>
        <v>0</v>
      </c>
      <c r="R858">
        <f>IF(O858&gt;0, 0, IF(Q857&gt;-O858, 0, -O858 - Q857*Variables!$B$5))</f>
        <v>8.9795728790887708</v>
      </c>
      <c r="S858">
        <f t="shared" si="82"/>
        <v>1.8356042879433265</v>
      </c>
      <c r="T858">
        <f t="shared" si="83"/>
        <v>0</v>
      </c>
    </row>
    <row r="859" spans="1:20" x14ac:dyDescent="0.3">
      <c r="A859" s="3">
        <f t="shared" si="78"/>
        <v>43136</v>
      </c>
      <c r="B859">
        <v>2</v>
      </c>
      <c r="C859">
        <v>5</v>
      </c>
      <c r="D859">
        <v>18</v>
      </c>
      <c r="E859">
        <v>1</v>
      </c>
      <c r="F859" s="1">
        <f>VLOOKUP(A859,Weather!$A$1:$E$366, 5)</f>
        <v>0.60377358490566124</v>
      </c>
      <c r="G859" s="1">
        <f>VLOOKUP(D859, Winter!$A$1:$E$25, 2)</f>
        <v>689.67932752179297</v>
      </c>
      <c r="H859" s="1">
        <f>VLOOKUP(D859, Winter!$A$1:$E$25, 3)</f>
        <v>477.48083534529701</v>
      </c>
      <c r="I859" s="1">
        <f>VLOOKUP(D859, Winter!$A$1:$E$25, 5)</f>
        <v>257.009345794392</v>
      </c>
      <c r="J859" s="1">
        <f t="shared" si="79"/>
        <v>605.60067967827592</v>
      </c>
      <c r="K859" s="47">
        <f t="shared" si="80"/>
        <v>11.329591971980543</v>
      </c>
      <c r="L859" s="48">
        <f>Solar!K876/1000*Variables!$B$3</f>
        <v>0.58579999999999999</v>
      </c>
      <c r="M859" s="1">
        <f>IF(E859=1, VLOOKUP(D859, Sheet1!$E$2:$G$26, 2), Sheet1!$G$3)</f>
        <v>0.20441999999999999</v>
      </c>
      <c r="N859" s="1">
        <f>'Electricity Rates'!$J$3</f>
        <v>0.19270000000000001</v>
      </c>
      <c r="O859" s="145">
        <f>L859-K859</f>
        <v>-10.743791971980542</v>
      </c>
      <c r="P859">
        <f t="shared" si="81"/>
        <v>2.1832123730006505</v>
      </c>
      <c r="Q859">
        <f>IF(O859&gt;0, IF(Q858+O859*Variables!$B$5&lt;Variables!$B$4, Q858+O859*Variables!$B$5, Variables!$B$4), IF(Q858&gt;-O859, Q858+O859/Variables!$B$5, 0))</f>
        <v>0</v>
      </c>
      <c r="R859">
        <f>IF(O859&gt;0, 0, IF(Q858&gt;-O859, 0, -O859 - Q858*Variables!$B$5))</f>
        <v>10.743791971980542</v>
      </c>
      <c r="S859">
        <f t="shared" si="82"/>
        <v>2.1962459549122624</v>
      </c>
      <c r="T859">
        <f t="shared" si="83"/>
        <v>0</v>
      </c>
    </row>
    <row r="860" spans="1:20" x14ac:dyDescent="0.3">
      <c r="A860" s="3">
        <f t="shared" si="78"/>
        <v>43136</v>
      </c>
      <c r="B860">
        <v>2</v>
      </c>
      <c r="C860">
        <v>5</v>
      </c>
      <c r="D860">
        <v>19</v>
      </c>
      <c r="E860">
        <v>1</v>
      </c>
      <c r="F860" s="1">
        <f>VLOOKUP(A860,Weather!$A$1:$E$366, 5)</f>
        <v>0.60377358490566124</v>
      </c>
      <c r="G860" s="1">
        <f>VLOOKUP(D860, Winter!$A$1:$E$25, 2)</f>
        <v>503.50249066002402</v>
      </c>
      <c r="H860" s="1">
        <f>VLOOKUP(D860, Winter!$A$1:$E$25, 3)</f>
        <v>367.75553800108997</v>
      </c>
      <c r="I860" s="1">
        <f>VLOOKUP(D860, Winter!$A$1:$E$25, 5)</f>
        <v>266.355140186916</v>
      </c>
      <c r="J860" s="1">
        <f t="shared" si="79"/>
        <v>449.71596224799367</v>
      </c>
      <c r="K860" s="47">
        <f t="shared" si="80"/>
        <v>8.4132969571023839</v>
      </c>
      <c r="L860" s="48">
        <f>Solar!K877/1000*Variables!$B$3</f>
        <v>0</v>
      </c>
      <c r="M860" s="1">
        <f>IF(E860=1, VLOOKUP(D860, Sheet1!$E$2:$G$26, 2), Sheet1!$G$3)</f>
        <v>0.20441999999999999</v>
      </c>
      <c r="N860" s="1">
        <f>'Electricity Rates'!$J$3</f>
        <v>0.19270000000000001</v>
      </c>
      <c r="O860" s="145">
        <f>L860-K860</f>
        <v>-8.4132969571023839</v>
      </c>
      <c r="P860">
        <f t="shared" si="81"/>
        <v>1.6212423236336295</v>
      </c>
      <c r="Q860">
        <f>IF(O860&gt;0, IF(Q859+O860*Variables!$B$5&lt;Variables!$B$4, Q859+O860*Variables!$B$5, Variables!$B$4), IF(Q859&gt;-O860, Q859+O860/Variables!$B$5, 0))</f>
        <v>0</v>
      </c>
      <c r="R860">
        <f>IF(O860&gt;0, 0, IF(Q859&gt;-O860, 0, -O860 - Q859*Variables!$B$5))</f>
        <v>8.4132969571023839</v>
      </c>
      <c r="S860">
        <f t="shared" si="82"/>
        <v>1.7198461639708693</v>
      </c>
      <c r="T860">
        <f t="shared" si="83"/>
        <v>0</v>
      </c>
    </row>
    <row r="861" spans="1:20" x14ac:dyDescent="0.3">
      <c r="A861" s="3">
        <f t="shared" si="78"/>
        <v>43136</v>
      </c>
      <c r="B861">
        <v>2</v>
      </c>
      <c r="C861">
        <v>5</v>
      </c>
      <c r="D861">
        <v>20</v>
      </c>
      <c r="E861">
        <v>1</v>
      </c>
      <c r="F861" s="1">
        <f>VLOOKUP(A861,Weather!$A$1:$E$366, 5)</f>
        <v>0.60377358490566124</v>
      </c>
      <c r="G861" s="1">
        <f>VLOOKUP(D861, Winter!$A$1:$E$25, 2)</f>
        <v>385.507471980074</v>
      </c>
      <c r="H861" s="1">
        <f>VLOOKUP(D861, Winter!$A$1:$E$25, 3)</f>
        <v>329.45960680470398</v>
      </c>
      <c r="I861" s="1">
        <f>VLOOKUP(D861, Winter!$A$1:$E$25, 5)</f>
        <v>275.70093457943898</v>
      </c>
      <c r="J861" s="1">
        <f t="shared" si="79"/>
        <v>363.2998272879463</v>
      </c>
      <c r="K861" s="47">
        <f t="shared" si="80"/>
        <v>6.7966218413923691</v>
      </c>
      <c r="L861" s="48">
        <f>Solar!K878/1000*Variables!$B$3</f>
        <v>0</v>
      </c>
      <c r="M861" s="1">
        <f>IF(E861=1, VLOOKUP(D861, Sheet1!$E$2:$G$26, 2), Sheet1!$G$3)</f>
        <v>0.20441999999999999</v>
      </c>
      <c r="N861" s="1">
        <f>'Electricity Rates'!$J$3</f>
        <v>0.19270000000000001</v>
      </c>
      <c r="O861" s="145">
        <f>L861-K861</f>
        <v>-6.7966218413923691</v>
      </c>
      <c r="P861">
        <f t="shared" si="81"/>
        <v>1.3097090288363096</v>
      </c>
      <c r="Q861">
        <f>IF(O861&gt;0, IF(Q860+O861*Variables!$B$5&lt;Variables!$B$4, Q860+O861*Variables!$B$5, Variables!$B$4), IF(Q860&gt;-O861, Q860+O861/Variables!$B$5, 0))</f>
        <v>0</v>
      </c>
      <c r="R861">
        <f>IF(O861&gt;0, 0, IF(Q860&gt;-O861, 0, -O861 - Q860*Variables!$B$5))</f>
        <v>6.7966218413923691</v>
      </c>
      <c r="S861">
        <f t="shared" si="82"/>
        <v>1.389365436817428</v>
      </c>
      <c r="T861">
        <f t="shared" si="83"/>
        <v>0</v>
      </c>
    </row>
    <row r="862" spans="1:20" x14ac:dyDescent="0.3">
      <c r="A862" s="3">
        <f t="shared" si="78"/>
        <v>43136</v>
      </c>
      <c r="B862">
        <v>2</v>
      </c>
      <c r="C862">
        <v>5</v>
      </c>
      <c r="D862">
        <v>21</v>
      </c>
      <c r="E862">
        <v>1</v>
      </c>
      <c r="F862" s="1">
        <f>VLOOKUP(A862,Weather!$A$1:$E$366, 5)</f>
        <v>0.60377358490566124</v>
      </c>
      <c r="G862" s="1">
        <f>VLOOKUP(D862, Winter!$A$1:$E$25, 2)</f>
        <v>340.23972602739599</v>
      </c>
      <c r="H862" s="1">
        <f>VLOOKUP(D862, Winter!$A$1:$E$25, 3)</f>
        <v>286.390591795636</v>
      </c>
      <c r="I862" s="1">
        <f>VLOOKUP(D862, Winter!$A$1:$E$25, 5)</f>
        <v>289.71962616822401</v>
      </c>
      <c r="J862" s="1">
        <f t="shared" si="79"/>
        <v>318.90327661481189</v>
      </c>
      <c r="K862" s="47">
        <f t="shared" si="80"/>
        <v>5.9660501115898432</v>
      </c>
      <c r="L862" s="48">
        <f>Solar!K879/1000*Variables!$B$3</f>
        <v>0</v>
      </c>
      <c r="M862" s="1">
        <f>IF(E862=1, VLOOKUP(D862, Sheet1!$E$2:$G$26, 2), Sheet1!$G$3)</f>
        <v>0.20441999999999999</v>
      </c>
      <c r="N862" s="1">
        <f>'Electricity Rates'!$J$3</f>
        <v>0.19270000000000001</v>
      </c>
      <c r="O862" s="145">
        <f>L862-K862</f>
        <v>-5.9660501115898432</v>
      </c>
      <c r="P862">
        <f t="shared" si="81"/>
        <v>1.1496578565033628</v>
      </c>
      <c r="Q862">
        <f>IF(O862&gt;0, IF(Q861+O862*Variables!$B$5&lt;Variables!$B$4, Q861+O862*Variables!$B$5, Variables!$B$4), IF(Q861&gt;-O862, Q861+O862/Variables!$B$5, 0))</f>
        <v>0</v>
      </c>
      <c r="R862">
        <f>IF(O862&gt;0, 0, IF(Q861&gt;-O862, 0, -O862 - Q861*Variables!$B$5))</f>
        <v>5.9660501115898432</v>
      </c>
      <c r="S862">
        <f t="shared" si="82"/>
        <v>1.2195799638111957</v>
      </c>
      <c r="T862">
        <f t="shared" si="83"/>
        <v>0</v>
      </c>
    </row>
    <row r="863" spans="1:20" x14ac:dyDescent="0.3">
      <c r="A863" s="3">
        <f t="shared" si="78"/>
        <v>43136</v>
      </c>
      <c r="B863">
        <v>2</v>
      </c>
      <c r="C863">
        <v>5</v>
      </c>
      <c r="D863">
        <v>22</v>
      </c>
      <c r="E863">
        <v>1</v>
      </c>
      <c r="F863" s="1">
        <f>VLOOKUP(A863,Weather!$A$1:$E$366, 5)</f>
        <v>0.60377358490566124</v>
      </c>
      <c r="G863" s="1">
        <f>VLOOKUP(D863, Winter!$A$1:$E$25, 2)</f>
        <v>300</v>
      </c>
      <c r="H863" s="1">
        <f>VLOOKUP(D863, Winter!$A$1:$E$25, 3)</f>
        <v>271.915575384683</v>
      </c>
      <c r="I863" s="1">
        <f>VLOOKUP(D863, Winter!$A$1:$E$25, 5)</f>
        <v>285.04672897196201</v>
      </c>
      <c r="J863" s="1">
        <f t="shared" si="79"/>
        <v>288.87220911468575</v>
      </c>
      <c r="K863" s="47">
        <f t="shared" si="80"/>
        <v>5.4042281839127044</v>
      </c>
      <c r="L863" s="48">
        <f>Solar!K880/1000*Variables!$B$3</f>
        <v>0</v>
      </c>
      <c r="M863" s="1">
        <f>IF(E863=1, VLOOKUP(D863, Sheet1!$E$2:$G$26, 2), Sheet1!$G$3)</f>
        <v>0.18618000000000001</v>
      </c>
      <c r="N863" s="1">
        <f>'Electricity Rates'!$J$3</f>
        <v>0.19270000000000001</v>
      </c>
      <c r="O863" s="145">
        <f>L863-K863</f>
        <v>-5.4042281839127044</v>
      </c>
      <c r="P863">
        <f t="shared" si="81"/>
        <v>1.0413947710399782</v>
      </c>
      <c r="Q863">
        <f>IF(O863&gt;0, IF(Q862+O863*Variables!$B$5&lt;Variables!$B$4, Q862+O863*Variables!$B$5, Variables!$B$4), IF(Q862&gt;-O863, Q862+O863/Variables!$B$5, 0))</f>
        <v>0</v>
      </c>
      <c r="R863">
        <f>IF(O863&gt;0, 0, IF(Q862&gt;-O863, 0, -O863 - Q862*Variables!$B$5))</f>
        <v>5.4042281839127044</v>
      </c>
      <c r="S863">
        <f t="shared" si="82"/>
        <v>1.0061592032808673</v>
      </c>
      <c r="T863">
        <f t="shared" si="83"/>
        <v>0</v>
      </c>
    </row>
    <row r="864" spans="1:20" x14ac:dyDescent="0.3">
      <c r="A864" s="3">
        <f t="shared" si="78"/>
        <v>43136</v>
      </c>
      <c r="B864">
        <v>2</v>
      </c>
      <c r="C864">
        <v>5</v>
      </c>
      <c r="D864">
        <v>23</v>
      </c>
      <c r="E864">
        <v>1</v>
      </c>
      <c r="F864" s="1">
        <f>VLOOKUP(A864,Weather!$A$1:$E$366, 5)</f>
        <v>0.60377358490566124</v>
      </c>
      <c r="G864" s="1">
        <f>VLOOKUP(D864, Winter!$A$1:$E$25, 2)</f>
        <v>290.90909090909099</v>
      </c>
      <c r="H864" s="1">
        <f>VLOOKUP(D864, Winter!$A$1:$E$25, 3)</f>
        <v>266.95334839061297</v>
      </c>
      <c r="I864" s="1">
        <f>VLOOKUP(D864, Winter!$A$1:$E$25, 5)</f>
        <v>285.04672897196201</v>
      </c>
      <c r="J864" s="1">
        <f t="shared" si="79"/>
        <v>281.41719293007139</v>
      </c>
      <c r="K864" s="47">
        <f t="shared" si="80"/>
        <v>5.2647595631689779</v>
      </c>
      <c r="L864" s="48">
        <f>Solar!K881/1000*Variables!$B$3</f>
        <v>0</v>
      </c>
      <c r="M864" s="1">
        <f>IF(E864=1, VLOOKUP(D864, Sheet1!$E$2:$G$26, 2), Sheet1!$G$3)</f>
        <v>0.18618000000000001</v>
      </c>
      <c r="N864" s="1">
        <f>'Electricity Rates'!$J$3</f>
        <v>0.19270000000000001</v>
      </c>
      <c r="O864" s="145">
        <f>L864-K864</f>
        <v>-5.2647595631689779</v>
      </c>
      <c r="P864">
        <f t="shared" si="81"/>
        <v>1.0145191678226622</v>
      </c>
      <c r="Q864">
        <f>IF(O864&gt;0, IF(Q863+O864*Variables!$B$5&lt;Variables!$B$4, Q863+O864*Variables!$B$5, Variables!$B$4), IF(Q863&gt;-O864, Q863+O864/Variables!$B$5, 0))</f>
        <v>0</v>
      </c>
      <c r="R864">
        <f>IF(O864&gt;0, 0, IF(Q863&gt;-O864, 0, -O864 - Q863*Variables!$B$5))</f>
        <v>5.2647595631689779</v>
      </c>
      <c r="S864">
        <f t="shared" si="82"/>
        <v>0.98019293547080033</v>
      </c>
      <c r="T864">
        <f t="shared" si="83"/>
        <v>0</v>
      </c>
    </row>
    <row r="865" spans="1:20" x14ac:dyDescent="0.3">
      <c r="A865" s="3">
        <f t="shared" si="78"/>
        <v>43136</v>
      </c>
      <c r="B865">
        <v>2</v>
      </c>
      <c r="C865">
        <v>5</v>
      </c>
      <c r="D865">
        <v>24</v>
      </c>
      <c r="E865">
        <v>1</v>
      </c>
      <c r="F865" s="1">
        <f>VLOOKUP(A865,Weather!$A$1:$E$366, 5)</f>
        <v>0.60377358490566124</v>
      </c>
      <c r="G865" s="1">
        <f>VLOOKUP(D865, Winter!$A$1:$E$25, 2)</f>
        <v>272.72727272727298</v>
      </c>
      <c r="H865" s="1">
        <f>VLOOKUP(D865, Winter!$A$1:$E$25, 3)</f>
        <v>266.74195307023803</v>
      </c>
      <c r="I865" s="1">
        <f>VLOOKUP(D865, Winter!$A$1:$E$25, 5)</f>
        <v>285.04672897196201</v>
      </c>
      <c r="J865" s="1">
        <f t="shared" si="79"/>
        <v>270.35573097637234</v>
      </c>
      <c r="K865" s="47">
        <f t="shared" si="80"/>
        <v>5.0578214688861678</v>
      </c>
      <c r="L865" s="48">
        <f>Solar!K882/1000*Variables!$B$3</f>
        <v>0</v>
      </c>
      <c r="M865" s="1">
        <f>IF(E865=1, VLOOKUP(D865, Sheet1!$E$2:$G$26, 2), Sheet1!$G$3)</f>
        <v>0.18618000000000001</v>
      </c>
      <c r="N865" s="1">
        <f>'Electricity Rates'!$J$3</f>
        <v>0.19270000000000001</v>
      </c>
      <c r="O865" s="145">
        <f>L865-K865</f>
        <v>-5.0578214688861678</v>
      </c>
      <c r="P865">
        <f t="shared" si="81"/>
        <v>0.97464219705436461</v>
      </c>
      <c r="Q865">
        <f>IF(O865&gt;0, IF(Q864+O865*Variables!$B$5&lt;Variables!$B$4, Q864+O865*Variables!$B$5, Variables!$B$4), IF(Q864&gt;-O865, Q864+O865/Variables!$B$5, 0))</f>
        <v>0</v>
      </c>
      <c r="R865">
        <f>IF(O865&gt;0, 0, IF(Q864&gt;-O865, 0, -O865 - Q864*Variables!$B$5))</f>
        <v>5.0578214688861678</v>
      </c>
      <c r="S865">
        <f t="shared" si="82"/>
        <v>0.94166520107722673</v>
      </c>
      <c r="T865">
        <f t="shared" si="83"/>
        <v>0</v>
      </c>
    </row>
    <row r="866" spans="1:20" x14ac:dyDescent="0.3">
      <c r="A866" s="3">
        <f t="shared" si="78"/>
        <v>43137</v>
      </c>
      <c r="B866">
        <v>2</v>
      </c>
      <c r="C866">
        <v>6</v>
      </c>
      <c r="D866">
        <v>1</v>
      </c>
      <c r="E866">
        <v>1</v>
      </c>
      <c r="F866" s="1">
        <f>VLOOKUP(A866,Weather!$A$1:$E$366, 5)</f>
        <v>0.62264150943396201</v>
      </c>
      <c r="G866" s="1">
        <f>VLOOKUP(D866, Winter!$A$1:$E$25, 2)</f>
        <v>281.81818181818198</v>
      </c>
      <c r="H866" s="1">
        <f>VLOOKUP(D866, Winter!$A$1:$E$25, 3)</f>
        <v>257.04002047196798</v>
      </c>
      <c r="I866" s="1">
        <f>VLOOKUP(D866, Winter!$A$1:$E$25, 5)</f>
        <v>266.355140186916</v>
      </c>
      <c r="J866" s="1">
        <f t="shared" si="79"/>
        <v>272.46793225357294</v>
      </c>
      <c r="K866" s="47">
        <f t="shared" si="80"/>
        <v>5.0973365808013194</v>
      </c>
      <c r="L866" s="48">
        <f>Solar!K883/1000*Variables!$B$3</f>
        <v>0</v>
      </c>
      <c r="M866" s="1">
        <f>IF(E866=1, VLOOKUP(D866, Sheet1!$E$2:$G$26, 2), Sheet1!$G$3)</f>
        <v>0.18618000000000001</v>
      </c>
      <c r="N866" s="1">
        <f>'Electricity Rates'!$J$3</f>
        <v>0.19270000000000001</v>
      </c>
      <c r="O866" s="145">
        <f>L866-K866</f>
        <v>-5.0973365808013194</v>
      </c>
      <c r="P866">
        <f t="shared" si="81"/>
        <v>0.98225675912041432</v>
      </c>
      <c r="Q866">
        <f>IF(O866&gt;0, IF(Q865+O866*Variables!$B$5&lt;Variables!$B$4, Q865+O866*Variables!$B$5, Variables!$B$4), IF(Q865&gt;-O866, Q865+O866/Variables!$B$5, 0))</f>
        <v>0</v>
      </c>
      <c r="R866">
        <f>IF(O866&gt;0, 0, IF(Q865&gt;-O866, 0, -O866 - Q865*Variables!$B$5))</f>
        <v>5.0973365808013194</v>
      </c>
      <c r="S866">
        <f t="shared" si="82"/>
        <v>0.9490221246135897</v>
      </c>
      <c r="T866">
        <f t="shared" si="83"/>
        <v>0</v>
      </c>
    </row>
    <row r="867" spans="1:20" x14ac:dyDescent="0.3">
      <c r="A867" s="3">
        <f t="shared" si="78"/>
        <v>43137</v>
      </c>
      <c r="B867">
        <v>2</v>
      </c>
      <c r="C867">
        <v>6</v>
      </c>
      <c r="D867">
        <v>2</v>
      </c>
      <c r="E867">
        <v>1</v>
      </c>
      <c r="F867" s="1">
        <f>VLOOKUP(A867,Weather!$A$1:$E$366, 5)</f>
        <v>0.62264150943396201</v>
      </c>
      <c r="G867" s="1">
        <f>VLOOKUP(D867, Winter!$A$1:$E$25, 2)</f>
        <v>282.10356994603501</v>
      </c>
      <c r="H867" s="1">
        <f>VLOOKUP(D867, Winter!$A$1:$E$25, 3)</f>
        <v>280.66066600651902</v>
      </c>
      <c r="I867" s="1">
        <f>VLOOKUP(D867, Winter!$A$1:$E$25, 5)</f>
        <v>285.04672897196201</v>
      </c>
      <c r="J867" s="1">
        <f t="shared" si="79"/>
        <v>281.55907789338744</v>
      </c>
      <c r="K867" s="47">
        <f t="shared" si="80"/>
        <v>5.2674139504496926</v>
      </c>
      <c r="L867" s="48">
        <f>Solar!K884/1000*Variables!$B$3</f>
        <v>0</v>
      </c>
      <c r="M867" s="1">
        <f>IF(E867=1, VLOOKUP(D867, Sheet1!$E$2:$G$26, 2), Sheet1!$G$3)</f>
        <v>0.18618000000000001</v>
      </c>
      <c r="N867" s="1">
        <f>'Electricity Rates'!$J$3</f>
        <v>0.19270000000000001</v>
      </c>
      <c r="O867" s="145">
        <f>L867-K867</f>
        <v>-5.2674139504496926</v>
      </c>
      <c r="P867">
        <f t="shared" si="81"/>
        <v>1.0150306682516559</v>
      </c>
      <c r="Q867">
        <f>IF(O867&gt;0, IF(Q866+O867*Variables!$B$5&lt;Variables!$B$4, Q866+O867*Variables!$B$5, Variables!$B$4), IF(Q866&gt;-O867, Q866+O867/Variables!$B$5, 0))</f>
        <v>0</v>
      </c>
      <c r="R867">
        <f>IF(O867&gt;0, 0, IF(Q866&gt;-O867, 0, -O867 - Q866*Variables!$B$5))</f>
        <v>5.2674139504496926</v>
      </c>
      <c r="S867">
        <f t="shared" si="82"/>
        <v>0.98068712929472379</v>
      </c>
      <c r="T867">
        <f t="shared" si="83"/>
        <v>0</v>
      </c>
    </row>
    <row r="868" spans="1:20" x14ac:dyDescent="0.3">
      <c r="A868" s="3">
        <f t="shared" si="78"/>
        <v>43137</v>
      </c>
      <c r="B868">
        <v>2</v>
      </c>
      <c r="C868">
        <v>6</v>
      </c>
      <c r="D868">
        <v>3</v>
      </c>
      <c r="E868">
        <v>1</v>
      </c>
      <c r="F868" s="1">
        <f>VLOOKUP(A868,Weather!$A$1:$E$366, 5)</f>
        <v>0.62264150943396201</v>
      </c>
      <c r="G868" s="1">
        <f>VLOOKUP(D868, Winter!$A$1:$E$25, 2)</f>
        <v>282.300747198007</v>
      </c>
      <c r="H868" s="1">
        <f>VLOOKUP(D868, Winter!$A$1:$E$25, 3)</f>
        <v>272.72727272727298</v>
      </c>
      <c r="I868" s="1">
        <f>VLOOKUP(D868, Winter!$A$1:$E$25, 5)</f>
        <v>271.02803738317698</v>
      </c>
      <c r="J868" s="1">
        <f t="shared" si="79"/>
        <v>278.68811532225828</v>
      </c>
      <c r="K868" s="47">
        <f t="shared" si="80"/>
        <v>5.2137039141350021</v>
      </c>
      <c r="L868" s="48">
        <f>Solar!K885/1000*Variables!$B$3</f>
        <v>0</v>
      </c>
      <c r="M868" s="1">
        <f>IF(E868=1, VLOOKUP(D868, Sheet1!$E$2:$G$26, 2), Sheet1!$G$3)</f>
        <v>0.18618000000000001</v>
      </c>
      <c r="N868" s="1">
        <f>'Electricity Rates'!$J$3</f>
        <v>0.19270000000000001</v>
      </c>
      <c r="O868" s="145">
        <f>L868-K868</f>
        <v>-5.2137039141350021</v>
      </c>
      <c r="P868">
        <f t="shared" si="81"/>
        <v>1.004680744253815</v>
      </c>
      <c r="Q868">
        <f>IF(O868&gt;0, IF(Q867+O868*Variables!$B$5&lt;Variables!$B$4, Q867+O868*Variables!$B$5, Variables!$B$4), IF(Q867&gt;-O868, Q867+O868/Variables!$B$5, 0))</f>
        <v>0</v>
      </c>
      <c r="R868">
        <f>IF(O868&gt;0, 0, IF(Q867&gt;-O868, 0, -O868 - Q867*Variables!$B$5))</f>
        <v>5.2137039141350021</v>
      </c>
      <c r="S868">
        <f t="shared" si="82"/>
        <v>0.97068739473365473</v>
      </c>
      <c r="T868">
        <f t="shared" si="83"/>
        <v>0</v>
      </c>
    </row>
    <row r="869" spans="1:20" x14ac:dyDescent="0.3">
      <c r="A869" s="3">
        <f t="shared" si="78"/>
        <v>43137</v>
      </c>
      <c r="B869">
        <v>2</v>
      </c>
      <c r="C869">
        <v>6</v>
      </c>
      <c r="D869">
        <v>4</v>
      </c>
      <c r="E869">
        <v>1</v>
      </c>
      <c r="F869" s="1">
        <f>VLOOKUP(A869,Weather!$A$1:$E$366, 5)</f>
        <v>0.62264150943396201</v>
      </c>
      <c r="G869" s="1">
        <f>VLOOKUP(D869, Winter!$A$1:$E$25, 2)</f>
        <v>308.82074789439099</v>
      </c>
      <c r="H869" s="1">
        <f>VLOOKUP(D869, Winter!$A$1:$E$25, 3)</f>
        <v>281.81818181818198</v>
      </c>
      <c r="I869" s="1">
        <f>VLOOKUP(D869, Winter!$A$1:$E$25, 5)</f>
        <v>285.04672897196201</v>
      </c>
      <c r="J869" s="1">
        <f t="shared" si="79"/>
        <v>298.63110031846304</v>
      </c>
      <c r="K869" s="47">
        <f t="shared" si="80"/>
        <v>5.5867977535117399</v>
      </c>
      <c r="L869" s="48">
        <f>Solar!K886/1000*Variables!$B$3</f>
        <v>0</v>
      </c>
      <c r="M869" s="1">
        <f>IF(E869=1, VLOOKUP(D869, Sheet1!$E$2:$G$26, 2), Sheet1!$G$3)</f>
        <v>0.18618000000000001</v>
      </c>
      <c r="N869" s="1">
        <f>'Electricity Rates'!$J$3</f>
        <v>0.19270000000000001</v>
      </c>
      <c r="O869" s="145">
        <f>L869-K869</f>
        <v>-5.5867977535117399</v>
      </c>
      <c r="P869">
        <f t="shared" si="81"/>
        <v>1.0765759271017123</v>
      </c>
      <c r="Q869">
        <f>IF(O869&gt;0, IF(Q868+O869*Variables!$B$5&lt;Variables!$B$4, Q868+O869*Variables!$B$5, Variables!$B$4), IF(Q868&gt;-O869, Q868+O869/Variables!$B$5, 0))</f>
        <v>0</v>
      </c>
      <c r="R869">
        <f>IF(O869&gt;0, 0, IF(Q868&gt;-O869, 0, -O869 - Q868*Variables!$B$5))</f>
        <v>5.5867977535117399</v>
      </c>
      <c r="S869">
        <f t="shared" si="82"/>
        <v>1.0401500057488158</v>
      </c>
      <c r="T869">
        <f t="shared" si="83"/>
        <v>0</v>
      </c>
    </row>
    <row r="870" spans="1:20" x14ac:dyDescent="0.3">
      <c r="A870" s="3">
        <f t="shared" si="78"/>
        <v>43137</v>
      </c>
      <c r="B870">
        <v>2</v>
      </c>
      <c r="C870">
        <v>6</v>
      </c>
      <c r="D870">
        <v>5</v>
      </c>
      <c r="E870">
        <v>1</v>
      </c>
      <c r="F870" s="1">
        <f>VLOOKUP(A870,Weather!$A$1:$E$366, 5)</f>
        <v>0.62264150943396201</v>
      </c>
      <c r="G870" s="1">
        <f>VLOOKUP(D870, Winter!$A$1:$E$25, 2)</f>
        <v>308.63160471300301</v>
      </c>
      <c r="H870" s="1">
        <f>VLOOKUP(D870, Winter!$A$1:$E$25, 3)</f>
        <v>300</v>
      </c>
      <c r="I870" s="1">
        <f>VLOOKUP(D870, Winter!$A$1:$E$25, 5)</f>
        <v>303.73831775700899</v>
      </c>
      <c r="J870" s="1">
        <f t="shared" si="79"/>
        <v>305.37439538734151</v>
      </c>
      <c r="K870" s="47">
        <f t="shared" si="80"/>
        <v>5.7129514786324718</v>
      </c>
      <c r="L870" s="48">
        <f>Solar!K887/1000*Variables!$B$3</f>
        <v>0</v>
      </c>
      <c r="M870" s="1">
        <f>IF(E870=1, VLOOKUP(D870, Sheet1!$E$2:$G$26, 2), Sheet1!$G$3)</f>
        <v>0.18618000000000001</v>
      </c>
      <c r="N870" s="1">
        <f>'Electricity Rates'!$J$3</f>
        <v>0.19270000000000001</v>
      </c>
      <c r="O870" s="145">
        <f>L870-K870</f>
        <v>-5.7129514786324718</v>
      </c>
      <c r="P870">
        <f t="shared" si="81"/>
        <v>1.1008857499324773</v>
      </c>
      <c r="Q870">
        <f>IF(O870&gt;0, IF(Q869+O870*Variables!$B$5&lt;Variables!$B$4, Q869+O870*Variables!$B$5, Variables!$B$4), IF(Q869&gt;-O870, Q869+O870/Variables!$B$5, 0))</f>
        <v>0</v>
      </c>
      <c r="R870">
        <f>IF(O870&gt;0, 0, IF(Q869&gt;-O870, 0, -O870 - Q869*Variables!$B$5))</f>
        <v>5.7129514786324718</v>
      </c>
      <c r="S870">
        <f t="shared" si="82"/>
        <v>1.0636373062917936</v>
      </c>
      <c r="T870">
        <f t="shared" si="83"/>
        <v>0</v>
      </c>
    </row>
    <row r="871" spans="1:20" x14ac:dyDescent="0.3">
      <c r="A871" s="3">
        <f t="shared" si="78"/>
        <v>43137</v>
      </c>
      <c r="B871">
        <v>2</v>
      </c>
      <c r="C871">
        <v>6</v>
      </c>
      <c r="D871">
        <v>6</v>
      </c>
      <c r="E871">
        <v>1</v>
      </c>
      <c r="F871" s="1">
        <f>VLOOKUP(A871,Weather!$A$1:$E$366, 5)</f>
        <v>0.62264150943396201</v>
      </c>
      <c r="G871" s="1">
        <f>VLOOKUP(D871, Winter!$A$1:$E$25, 2)</f>
        <v>331.81818181818198</v>
      </c>
      <c r="H871" s="1">
        <f>VLOOKUP(D871, Winter!$A$1:$E$25, 3)</f>
        <v>317.955250948497</v>
      </c>
      <c r="I871" s="1">
        <f>VLOOKUP(D871, Winter!$A$1:$E$25, 5)</f>
        <v>322.42990654205602</v>
      </c>
      <c r="J871" s="1">
        <f t="shared" si="79"/>
        <v>326.5868871503763</v>
      </c>
      <c r="K871" s="47">
        <f t="shared" si="80"/>
        <v>6.1097952809080178</v>
      </c>
      <c r="L871" s="48">
        <f>Solar!K888/1000*Variables!$B$3</f>
        <v>0</v>
      </c>
      <c r="M871" s="1">
        <f>IF(E871=1, VLOOKUP(D871, Sheet1!$E$2:$G$26, 2), Sheet1!$G$3)</f>
        <v>0.18618000000000001</v>
      </c>
      <c r="N871" s="1">
        <f>'Electricity Rates'!$J$3</f>
        <v>0.19270000000000001</v>
      </c>
      <c r="O871" s="145">
        <f>L871-K871</f>
        <v>-6.1097952809080178</v>
      </c>
      <c r="P871">
        <f t="shared" si="81"/>
        <v>1.177357550630975</v>
      </c>
      <c r="Q871">
        <f>IF(O871&gt;0, IF(Q870+O871*Variables!$B$5&lt;Variables!$B$4, Q870+O871*Variables!$B$5, Variables!$B$4), IF(Q870&gt;-O871, Q870+O871/Variables!$B$5, 0))</f>
        <v>0</v>
      </c>
      <c r="R871">
        <f>IF(O871&gt;0, 0, IF(Q870&gt;-O871, 0, -O871 - Q870*Variables!$B$5))</f>
        <v>6.1097952809080178</v>
      </c>
      <c r="S871">
        <f t="shared" si="82"/>
        <v>1.1375216853994548</v>
      </c>
      <c r="T871">
        <f t="shared" si="83"/>
        <v>0</v>
      </c>
    </row>
    <row r="872" spans="1:20" x14ac:dyDescent="0.3">
      <c r="A872" s="3">
        <f t="shared" si="78"/>
        <v>43137</v>
      </c>
      <c r="B872">
        <v>2</v>
      </c>
      <c r="C872">
        <v>6</v>
      </c>
      <c r="D872">
        <v>7</v>
      </c>
      <c r="E872">
        <v>1</v>
      </c>
      <c r="F872" s="1">
        <f>VLOOKUP(A872,Weather!$A$1:$E$366, 5)</f>
        <v>0.62264150943396201</v>
      </c>
      <c r="G872" s="1">
        <f>VLOOKUP(D872, Winter!$A$1:$E$25, 2)</f>
        <v>445.45454545454498</v>
      </c>
      <c r="H872" s="1">
        <f>VLOOKUP(D872, Winter!$A$1:$E$25, 3)</f>
        <v>393.94630558862502</v>
      </c>
      <c r="I872" s="1">
        <f>VLOOKUP(D872, Winter!$A$1:$E$25, 5)</f>
        <v>313.08411214953298</v>
      </c>
      <c r="J872" s="1">
        <f t="shared" si="79"/>
        <v>426.01747380702801</v>
      </c>
      <c r="K872" s="47">
        <f t="shared" si="80"/>
        <v>7.9699450696317893</v>
      </c>
      <c r="L872" s="48">
        <f>Solar!K889/1000*Variables!$B$3</f>
        <v>0</v>
      </c>
      <c r="M872" s="1">
        <f>IF(E872=1, VLOOKUP(D872, Sheet1!$E$2:$G$26, 2), Sheet1!$G$3)</f>
        <v>0.18618000000000001</v>
      </c>
      <c r="N872" s="1">
        <f>'Electricity Rates'!$J$3</f>
        <v>0.19270000000000001</v>
      </c>
      <c r="O872" s="145">
        <f>L872-K872</f>
        <v>-7.9699450696317893</v>
      </c>
      <c r="P872">
        <f t="shared" si="81"/>
        <v>1.535808414918046</v>
      </c>
      <c r="Q872">
        <f>IF(O872&gt;0, IF(Q871+O872*Variables!$B$5&lt;Variables!$B$4, Q871+O872*Variables!$B$5, Variables!$B$4), IF(Q871&gt;-O872, Q871+O872/Variables!$B$5, 0))</f>
        <v>0</v>
      </c>
      <c r="R872">
        <f>IF(O872&gt;0, 0, IF(Q871&gt;-O872, 0, -O872 - Q871*Variables!$B$5))</f>
        <v>7.9699450696317893</v>
      </c>
      <c r="S872">
        <f t="shared" si="82"/>
        <v>1.4838443730640467</v>
      </c>
      <c r="T872">
        <f t="shared" si="83"/>
        <v>0</v>
      </c>
    </row>
    <row r="873" spans="1:20" x14ac:dyDescent="0.3">
      <c r="A873" s="3">
        <f t="shared" si="78"/>
        <v>43137</v>
      </c>
      <c r="B873">
        <v>2</v>
      </c>
      <c r="C873">
        <v>6</v>
      </c>
      <c r="D873">
        <v>8</v>
      </c>
      <c r="E873">
        <v>1</v>
      </c>
      <c r="F873" s="1">
        <f>VLOOKUP(A873,Weather!$A$1:$E$366, 5)</f>
        <v>0.62264150943396201</v>
      </c>
      <c r="G873" s="1">
        <f>VLOOKUP(D873, Winter!$A$1:$E$25, 2)</f>
        <v>654.54545454545405</v>
      </c>
      <c r="H873" s="1">
        <f>VLOOKUP(D873, Winter!$A$1:$E$25, 3)</f>
        <v>498.50910668787998</v>
      </c>
      <c r="I873" s="1">
        <f>VLOOKUP(D873, Winter!$A$1:$E$25, 5)</f>
        <v>294.39252336448601</v>
      </c>
      <c r="J873" s="1">
        <f t="shared" si="79"/>
        <v>595.66381384448266</v>
      </c>
      <c r="K873" s="47">
        <f t="shared" si="80"/>
        <v>11.143692848754656</v>
      </c>
      <c r="L873" s="48">
        <f>Solar!K890/1000*Variables!$B$3</f>
        <v>0.61764999999999992</v>
      </c>
      <c r="M873" s="1">
        <f>IF(E873=1, VLOOKUP(D873, Sheet1!$E$2:$G$26, 2), Sheet1!$G$3)</f>
        <v>0.18618000000000001</v>
      </c>
      <c r="N873" s="1">
        <f>'Electricity Rates'!$J$3</f>
        <v>0.19270000000000001</v>
      </c>
      <c r="O873" s="145">
        <f>L873-K873</f>
        <v>-10.526042848754656</v>
      </c>
      <c r="P873">
        <f t="shared" si="81"/>
        <v>2.1473896119550222</v>
      </c>
      <c r="Q873">
        <f>IF(O873&gt;0, IF(Q872+O873*Variables!$B$5&lt;Variables!$B$4, Q872+O873*Variables!$B$5, Variables!$B$4), IF(Q872&gt;-O873, Q872+O873/Variables!$B$5, 0))</f>
        <v>0</v>
      </c>
      <c r="R873">
        <f>IF(O873&gt;0, 0, IF(Q872&gt;-O873, 0, -O873 - Q872*Variables!$B$5))</f>
        <v>10.526042848754656</v>
      </c>
      <c r="S873">
        <f t="shared" si="82"/>
        <v>1.959738657581142</v>
      </c>
      <c r="T873">
        <f t="shared" si="83"/>
        <v>0</v>
      </c>
    </row>
    <row r="874" spans="1:20" x14ac:dyDescent="0.3">
      <c r="A874" s="3">
        <f t="shared" si="78"/>
        <v>43137</v>
      </c>
      <c r="B874">
        <v>2</v>
      </c>
      <c r="C874">
        <v>6</v>
      </c>
      <c r="D874">
        <v>9</v>
      </c>
      <c r="E874">
        <v>1</v>
      </c>
      <c r="F874" s="1">
        <f>VLOOKUP(A874,Weather!$A$1:$E$366, 5)</f>
        <v>0.62264150943396201</v>
      </c>
      <c r="G874" s="1">
        <f>VLOOKUP(D874, Winter!$A$1:$E$25, 2)</f>
        <v>801.59817351598099</v>
      </c>
      <c r="H874" s="1">
        <f>VLOOKUP(D874, Winter!$A$1:$E$25, 3)</f>
        <v>564.97068280688404</v>
      </c>
      <c r="I874" s="1">
        <f>VLOOKUP(D874, Winter!$A$1:$E$25, 5)</f>
        <v>313.08411214953298</v>
      </c>
      <c r="J874" s="1">
        <f t="shared" si="79"/>
        <v>712.30478079556701</v>
      </c>
      <c r="K874" s="47">
        <f t="shared" si="80"/>
        <v>13.325814842863206</v>
      </c>
      <c r="L874" s="48">
        <f>Solar!K891/1000*Variables!$B$3</f>
        <v>3.4805000000000001</v>
      </c>
      <c r="M874" s="1">
        <f>IF(E874=1, VLOOKUP(D874, Sheet1!$E$2:$G$26, 2), Sheet1!$G$3)</f>
        <v>0.20441999999999999</v>
      </c>
      <c r="N874" s="1">
        <f>'Electricity Rates'!$J$3</f>
        <v>0.19270000000000001</v>
      </c>
      <c r="O874" s="145">
        <f>L874-K874</f>
        <v>-9.8453148428632069</v>
      </c>
      <c r="P874">
        <f t="shared" si="81"/>
        <v>2.56788452021974</v>
      </c>
      <c r="Q874">
        <f>IF(O874&gt;0, IF(Q873+O874*Variables!$B$5&lt;Variables!$B$4, Q873+O874*Variables!$B$5, Variables!$B$4), IF(Q873&gt;-O874, Q873+O874/Variables!$B$5, 0))</f>
        <v>0</v>
      </c>
      <c r="R874">
        <f>IF(O874&gt;0, 0, IF(Q873&gt;-O874, 0, -O874 - Q873*Variables!$B$5))</f>
        <v>9.8453148428632069</v>
      </c>
      <c r="S874">
        <f t="shared" si="82"/>
        <v>2.0125792601780965</v>
      </c>
      <c r="T874">
        <f t="shared" si="83"/>
        <v>0</v>
      </c>
    </row>
    <row r="875" spans="1:20" x14ac:dyDescent="0.3">
      <c r="A875" s="3">
        <f t="shared" si="78"/>
        <v>43137</v>
      </c>
      <c r="B875">
        <v>2</v>
      </c>
      <c r="C875">
        <v>6</v>
      </c>
      <c r="D875">
        <v>10</v>
      </c>
      <c r="E875">
        <v>1</v>
      </c>
      <c r="F875" s="1">
        <f>VLOOKUP(A875,Weather!$A$1:$E$366, 5)</f>
        <v>0.62264150943396201</v>
      </c>
      <c r="G875" s="1">
        <f>VLOOKUP(D875, Winter!$A$1:$E$25, 2)</f>
        <v>929.05770029057601</v>
      </c>
      <c r="H875" s="1">
        <f>VLOOKUP(D875, Winter!$A$1:$E$25, 3)</f>
        <v>583.82380756350199</v>
      </c>
      <c r="I875" s="1">
        <f>VLOOKUP(D875, Winter!$A$1:$E$25, 5)</f>
        <v>331.77570093457899</v>
      </c>
      <c r="J875" s="1">
        <f t="shared" si="79"/>
        <v>798.78075963884987</v>
      </c>
      <c r="K875" s="47">
        <f t="shared" si="80"/>
        <v>14.94360951936935</v>
      </c>
      <c r="L875" s="48">
        <f>Solar!K892/1000*Variables!$B$3</f>
        <v>5.1883000000000008</v>
      </c>
      <c r="M875" s="1">
        <f>IF(E875=1, VLOOKUP(D875, Sheet1!$E$2:$G$26, 2), Sheet1!$G$3)</f>
        <v>0.20441999999999999</v>
      </c>
      <c r="N875" s="1">
        <f>'Electricity Rates'!$J$3</f>
        <v>0.19270000000000001</v>
      </c>
      <c r="O875" s="145">
        <f>L875-K875</f>
        <v>-9.755309519369348</v>
      </c>
      <c r="P875">
        <f t="shared" si="81"/>
        <v>2.8796335543824738</v>
      </c>
      <c r="Q875">
        <f>IF(O875&gt;0, IF(Q874+O875*Variables!$B$5&lt;Variables!$B$4, Q874+O875*Variables!$B$5, Variables!$B$4), IF(Q874&gt;-O875, Q874+O875/Variables!$B$5, 0))</f>
        <v>0</v>
      </c>
      <c r="R875">
        <f>IF(O875&gt;0, 0, IF(Q874&gt;-O875, 0, -O875 - Q874*Variables!$B$5))</f>
        <v>9.755309519369348</v>
      </c>
      <c r="S875">
        <f t="shared" si="82"/>
        <v>1.9941803719494819</v>
      </c>
      <c r="T875">
        <f t="shared" si="83"/>
        <v>0</v>
      </c>
    </row>
    <row r="876" spans="1:20" x14ac:dyDescent="0.3">
      <c r="A876" s="3">
        <f t="shared" si="78"/>
        <v>43137</v>
      </c>
      <c r="B876">
        <v>2</v>
      </c>
      <c r="C876">
        <v>6</v>
      </c>
      <c r="D876">
        <v>11</v>
      </c>
      <c r="E876">
        <v>1</v>
      </c>
      <c r="F876" s="1">
        <f>VLOOKUP(A876,Weather!$A$1:$E$366, 5)</f>
        <v>0.62264150943396201</v>
      </c>
      <c r="G876" s="1">
        <f>VLOOKUP(D876, Winter!$A$1:$E$25, 2)</f>
        <v>1001.98733914487</v>
      </c>
      <c r="H876" s="1">
        <f>VLOOKUP(D876, Winter!$A$1:$E$25, 3)</f>
        <v>602.66024321587895</v>
      </c>
      <c r="I876" s="1">
        <f>VLOOKUP(D876, Winter!$A$1:$E$25, 5)</f>
        <v>331.77570093457899</v>
      </c>
      <c r="J876" s="1">
        <f t="shared" si="79"/>
        <v>851.29786898298653</v>
      </c>
      <c r="K876" s="47">
        <f t="shared" si="80"/>
        <v>15.926100854638403</v>
      </c>
      <c r="L876" s="48">
        <f>Solar!K893/1000*Variables!$B$3</f>
        <v>13.015649999999997</v>
      </c>
      <c r="M876" s="1">
        <f>IF(E876=1, VLOOKUP(D876, Sheet1!$E$2:$G$26, 2), Sheet1!$G$3)</f>
        <v>0.20441999999999999</v>
      </c>
      <c r="N876" s="1">
        <f>'Electricity Rates'!$J$3</f>
        <v>0.19270000000000001</v>
      </c>
      <c r="O876" s="145">
        <f>L876-K876</f>
        <v>-2.9104508546384054</v>
      </c>
      <c r="P876">
        <f t="shared" si="81"/>
        <v>3.0689596346888202</v>
      </c>
      <c r="Q876">
        <f>IF(O876&gt;0, IF(Q875+O876*Variables!$B$5&lt;Variables!$B$4, Q875+O876*Variables!$B$5, Variables!$B$4), IF(Q875&gt;-O876, Q875+O876/Variables!$B$5, 0))</f>
        <v>0</v>
      </c>
      <c r="R876">
        <f>IF(O876&gt;0, 0, IF(Q875&gt;-O876, 0, -O876 - Q875*Variables!$B$5))</f>
        <v>2.9104508546384054</v>
      </c>
      <c r="S876">
        <f t="shared" si="82"/>
        <v>0.59495436370518284</v>
      </c>
      <c r="T876">
        <f t="shared" si="83"/>
        <v>0</v>
      </c>
    </row>
    <row r="877" spans="1:20" x14ac:dyDescent="0.3">
      <c r="A877" s="3">
        <f t="shared" si="78"/>
        <v>43137</v>
      </c>
      <c r="B877">
        <v>2</v>
      </c>
      <c r="C877">
        <v>6</v>
      </c>
      <c r="D877">
        <v>12</v>
      </c>
      <c r="E877">
        <v>1</v>
      </c>
      <c r="F877" s="1">
        <f>VLOOKUP(A877,Weather!$A$1:$E$366, 5)</f>
        <v>0.62264150943396201</v>
      </c>
      <c r="G877" s="1">
        <f>VLOOKUP(D877, Winter!$A$1:$E$25, 2)</f>
        <v>1020.36633457866</v>
      </c>
      <c r="H877" s="1">
        <f>VLOOKUP(D877, Winter!$A$1:$E$25, 3)</f>
        <v>602.46553699974402</v>
      </c>
      <c r="I877" s="1">
        <f>VLOOKUP(D877, Winter!$A$1:$E$25, 5)</f>
        <v>327.10280373831802</v>
      </c>
      <c r="J877" s="1">
        <f t="shared" si="79"/>
        <v>862.66792039793688</v>
      </c>
      <c r="K877" s="47">
        <f t="shared" si="80"/>
        <v>16.138812047928777</v>
      </c>
      <c r="L877" s="48">
        <f>Solar!K894/1000*Variables!$B$3</f>
        <v>27.507549999999998</v>
      </c>
      <c r="M877" s="1">
        <f>IF(E877=1, VLOOKUP(D877, Sheet1!$E$2:$G$26, 2), Sheet1!$G$3)</f>
        <v>0.20441999999999999</v>
      </c>
      <c r="N877" s="1">
        <f>'Electricity Rates'!$J$3</f>
        <v>0.19270000000000001</v>
      </c>
      <c r="O877" s="145">
        <f>L877-K877</f>
        <v>11.368737952071221</v>
      </c>
      <c r="P877">
        <f t="shared" si="81"/>
        <v>3.1099490816358757</v>
      </c>
      <c r="Q877">
        <f>IF(O877&gt;0, IF(Q876+O877*Variables!$B$5&lt;Variables!$B$4, Q876+O877*Variables!$B$5, Variables!$B$4), IF(Q876&gt;-O877, Q876+O877/Variables!$B$5, 0))</f>
        <v>10.686613674946948</v>
      </c>
      <c r="R877">
        <f>IF(O877&gt;0, 0, IF(Q876&gt;-O877, 0, -O877 - Q876*Variables!$B$5))</f>
        <v>0</v>
      </c>
      <c r="S877">
        <f t="shared" si="82"/>
        <v>0</v>
      </c>
      <c r="T877">
        <f t="shared" si="83"/>
        <v>0</v>
      </c>
    </row>
    <row r="878" spans="1:20" x14ac:dyDescent="0.3">
      <c r="A878" s="3">
        <f t="shared" si="78"/>
        <v>43137</v>
      </c>
      <c r="B878">
        <v>2</v>
      </c>
      <c r="C878">
        <v>6</v>
      </c>
      <c r="D878">
        <v>13</v>
      </c>
      <c r="E878">
        <v>1</v>
      </c>
      <c r="F878" s="1">
        <f>VLOOKUP(A878,Weather!$A$1:$E$366, 5)</f>
        <v>0.62264150943396201</v>
      </c>
      <c r="G878" s="1">
        <f>VLOOKUP(D878, Winter!$A$1:$E$25, 2)</f>
        <v>1065.99730178497</v>
      </c>
      <c r="H878" s="1">
        <f>VLOOKUP(D878, Winter!$A$1:$E$25, 3)</f>
        <v>611.78362020049099</v>
      </c>
      <c r="I878" s="1">
        <f>VLOOKUP(D878, Winter!$A$1:$E$25, 5)</f>
        <v>322.42990654205602</v>
      </c>
      <c r="J878" s="1">
        <f t="shared" si="79"/>
        <v>894.59591250780795</v>
      </c>
      <c r="K878" s="47">
        <f t="shared" si="80"/>
        <v>16.736121686487344</v>
      </c>
      <c r="L878" s="48">
        <f>Solar!K895/1000*Variables!$B$3</f>
        <v>29.807549999999999</v>
      </c>
      <c r="M878" s="1">
        <f>IF(E878=1, VLOOKUP(D878, Sheet1!$E$2:$G$26, 2), Sheet1!$G$3)</f>
        <v>0.20441999999999999</v>
      </c>
      <c r="N878" s="1">
        <f>'Electricity Rates'!$J$3</f>
        <v>0.19270000000000001</v>
      </c>
      <c r="O878" s="145">
        <f>L878-K878</f>
        <v>13.071428313512655</v>
      </c>
      <c r="P878">
        <f t="shared" si="81"/>
        <v>3.2250506489861115</v>
      </c>
      <c r="Q878">
        <f>IF(O878&gt;0, IF(Q877+O878*Variables!$B$5&lt;Variables!$B$4, Q877+O878*Variables!$B$5, Variables!$B$4), IF(Q877&gt;-O878, Q877+O878/Variables!$B$5, 0))</f>
        <v>22.973756289648843</v>
      </c>
      <c r="R878">
        <f>IF(O878&gt;0, 0, IF(Q877&gt;-O878, 0, -O878 - Q877*Variables!$B$5))</f>
        <v>0</v>
      </c>
      <c r="S878">
        <f t="shared" si="82"/>
        <v>0</v>
      </c>
      <c r="T878">
        <f t="shared" si="83"/>
        <v>0</v>
      </c>
    </row>
    <row r="879" spans="1:20" x14ac:dyDescent="0.3">
      <c r="A879" s="3">
        <f t="shared" si="78"/>
        <v>43137</v>
      </c>
      <c r="B879">
        <v>2</v>
      </c>
      <c r="C879">
        <v>6</v>
      </c>
      <c r="D879">
        <v>14</v>
      </c>
      <c r="E879">
        <v>1</v>
      </c>
      <c r="F879" s="1">
        <f>VLOOKUP(A879,Weather!$A$1:$E$366, 5)</f>
        <v>0.62264150943396201</v>
      </c>
      <c r="G879" s="1">
        <f>VLOOKUP(D879, Winter!$A$1:$E$25, 2)</f>
        <v>1084.3762972187601</v>
      </c>
      <c r="H879" s="1">
        <f>VLOOKUP(D879, Winter!$A$1:$E$25, 3)</f>
        <v>611.59447701910301</v>
      </c>
      <c r="I879" s="1">
        <f>VLOOKUP(D879, Winter!$A$1:$E$25, 5)</f>
        <v>303.73831775700899</v>
      </c>
      <c r="J879" s="1">
        <f t="shared" si="79"/>
        <v>905.96806318115352</v>
      </c>
      <c r="K879" s="47">
        <f t="shared" si="80"/>
        <v>16.948872152753886</v>
      </c>
      <c r="L879" s="48">
        <f>Solar!K896/1000*Variables!$B$3</f>
        <v>29.690699999999996</v>
      </c>
      <c r="M879" s="1">
        <f>IF(E879=1, VLOOKUP(D879, Sheet1!$E$2:$G$26, 2), Sheet1!$G$3)</f>
        <v>0.20441999999999999</v>
      </c>
      <c r="N879" s="1">
        <f>'Electricity Rates'!$J$3</f>
        <v>0.19270000000000001</v>
      </c>
      <c r="O879" s="145">
        <f>L879-K879</f>
        <v>12.74182784724611</v>
      </c>
      <c r="P879">
        <f t="shared" si="81"/>
        <v>3.2660476638356739</v>
      </c>
      <c r="Q879">
        <f>IF(O879&gt;0, IF(Q878+O879*Variables!$B$5&lt;Variables!$B$4, Q878+O879*Variables!$B$5, Variables!$B$4), IF(Q878&gt;-O879, Q878+O879/Variables!$B$5, 0))</f>
        <v>34.951074466060184</v>
      </c>
      <c r="R879">
        <f>IF(O879&gt;0, 0, IF(Q878&gt;-O879, 0, -O879 - Q878*Variables!$B$5))</f>
        <v>0</v>
      </c>
      <c r="S879">
        <f t="shared" si="82"/>
        <v>0</v>
      </c>
      <c r="T879">
        <f t="shared" si="83"/>
        <v>0</v>
      </c>
    </row>
    <row r="880" spans="1:20" x14ac:dyDescent="0.3">
      <c r="A880" s="3">
        <f t="shared" si="78"/>
        <v>43137</v>
      </c>
      <c r="B880">
        <v>2</v>
      </c>
      <c r="C880">
        <v>6</v>
      </c>
      <c r="D880">
        <v>15</v>
      </c>
      <c r="E880">
        <v>1</v>
      </c>
      <c r="F880" s="1">
        <f>VLOOKUP(A880,Weather!$A$1:$E$366, 5)</f>
        <v>0.62264150943396201</v>
      </c>
      <c r="G880" s="1">
        <f>VLOOKUP(D880, Winter!$A$1:$E$25, 2)</f>
        <v>1093.6540058115399</v>
      </c>
      <c r="H880" s="1">
        <f>VLOOKUP(D880, Winter!$A$1:$E$25, 3)</f>
        <v>601.87029228184497</v>
      </c>
      <c r="I880" s="1">
        <f>VLOOKUP(D880, Winter!$A$1:$E$25, 5)</f>
        <v>271.02803738317698</v>
      </c>
      <c r="J880" s="1">
        <f t="shared" si="79"/>
        <v>908.07524598901341</v>
      </c>
      <c r="K880" s="47">
        <f t="shared" si="80"/>
        <v>16.988293379024814</v>
      </c>
      <c r="L880" s="48">
        <f>Solar!K897/1000*Variables!$B$3</f>
        <v>23.596049999999998</v>
      </c>
      <c r="M880" s="1">
        <f>IF(E880=1, VLOOKUP(D880, Sheet1!$E$2:$G$26, 2), Sheet1!$G$3)</f>
        <v>0.20441999999999999</v>
      </c>
      <c r="N880" s="1">
        <f>'Electricity Rates'!$J$3</f>
        <v>0.19270000000000001</v>
      </c>
      <c r="O880" s="145">
        <f>L880-K880</f>
        <v>6.6077566209751843</v>
      </c>
      <c r="P880">
        <f t="shared" si="81"/>
        <v>3.273644134138082</v>
      </c>
      <c r="Q880">
        <f>IF(O880&gt;0, IF(Q879+O880*Variables!$B$5&lt;Variables!$B$4, Q879+O880*Variables!$B$5, Variables!$B$4), IF(Q879&gt;-O880, Q879+O880/Variables!$B$5, 0))</f>
        <v>41.162365689776856</v>
      </c>
      <c r="R880">
        <f>IF(O880&gt;0, 0, IF(Q879&gt;-O880, 0, -O880 - Q879*Variables!$B$5))</f>
        <v>0</v>
      </c>
      <c r="S880">
        <f t="shared" si="82"/>
        <v>0</v>
      </c>
      <c r="T880">
        <f t="shared" si="83"/>
        <v>0</v>
      </c>
    </row>
    <row r="881" spans="1:20" x14ac:dyDescent="0.3">
      <c r="A881" s="3">
        <f t="shared" si="78"/>
        <v>43137</v>
      </c>
      <c r="B881">
        <v>2</v>
      </c>
      <c r="C881">
        <v>6</v>
      </c>
      <c r="D881">
        <v>16</v>
      </c>
      <c r="E881">
        <v>1</v>
      </c>
      <c r="F881" s="1">
        <f>VLOOKUP(A881,Weather!$A$1:$E$366, 5)</f>
        <v>0.62264150943396201</v>
      </c>
      <c r="G881" s="1">
        <f>VLOOKUP(D881, Winter!$A$1:$E$25, 2)</f>
        <v>1039.2953507679499</v>
      </c>
      <c r="H881" s="1">
        <f>VLOOKUP(D881, Winter!$A$1:$E$25, 3)</f>
        <v>558.82352941176396</v>
      </c>
      <c r="I881" s="1">
        <f>VLOOKUP(D881, Winter!$A$1:$E$25, 5)</f>
        <v>252.336448598131</v>
      </c>
      <c r="J881" s="1">
        <f t="shared" si="79"/>
        <v>857.98522950146457</v>
      </c>
      <c r="K881" s="47">
        <f t="shared" si="80"/>
        <v>16.051208154855004</v>
      </c>
      <c r="L881" s="48">
        <f>Solar!K898/1000*Variables!$B$3</f>
        <v>18.2286</v>
      </c>
      <c r="M881" s="1">
        <f>IF(E881=1, VLOOKUP(D881, Sheet1!$E$2:$G$26, 2), Sheet1!$G$3)</f>
        <v>0.20441999999999999</v>
      </c>
      <c r="N881" s="1">
        <f>'Electricity Rates'!$J$3</f>
        <v>0.19270000000000001</v>
      </c>
      <c r="O881" s="145">
        <f>L881-K881</f>
        <v>2.1773918451449958</v>
      </c>
      <c r="P881">
        <f t="shared" si="81"/>
        <v>3.0930678114405596</v>
      </c>
      <c r="Q881">
        <f>IF(O881&gt;0, IF(Q880+O881*Variables!$B$5&lt;Variables!$B$4, Q880+O881*Variables!$B$5, Variables!$B$4), IF(Q880&gt;-O881, Q880+O881/Variables!$B$5, 0))</f>
        <v>43.20911402421315</v>
      </c>
      <c r="R881">
        <f>IF(O881&gt;0, 0, IF(Q880&gt;-O881, 0, -O881 - Q880*Variables!$B$5))</f>
        <v>0</v>
      </c>
      <c r="S881">
        <f t="shared" si="82"/>
        <v>0</v>
      </c>
      <c r="T881">
        <f t="shared" si="83"/>
        <v>0</v>
      </c>
    </row>
    <row r="882" spans="1:20" x14ac:dyDescent="0.3">
      <c r="A882" s="3">
        <f t="shared" si="78"/>
        <v>43137</v>
      </c>
      <c r="B882">
        <v>2</v>
      </c>
      <c r="C882">
        <v>6</v>
      </c>
      <c r="D882">
        <v>17</v>
      </c>
      <c r="E882">
        <v>1</v>
      </c>
      <c r="F882" s="1">
        <f>VLOOKUP(A882,Weather!$A$1:$E$366, 5)</f>
        <v>0.62264150943396201</v>
      </c>
      <c r="G882" s="1">
        <f>VLOOKUP(D882, Winter!$A$1:$E$25, 2)</f>
        <v>889.47696139476898</v>
      </c>
      <c r="H882" s="1">
        <f>VLOOKUP(D882, Winter!$A$1:$E$25, 3)</f>
        <v>506.24728802056097</v>
      </c>
      <c r="I882" s="1">
        <f>VLOOKUP(D882, Winter!$A$1:$E$25, 5)</f>
        <v>228.971962616822</v>
      </c>
      <c r="J882" s="1">
        <f t="shared" si="79"/>
        <v>744.86199031016213</v>
      </c>
      <c r="K882" s="47">
        <f t="shared" si="80"/>
        <v>13.934895895649674</v>
      </c>
      <c r="L882" s="48">
        <f>Solar!K899/1000*Variables!$B$3</f>
        <v>8.2897499999999997</v>
      </c>
      <c r="M882" s="1">
        <f>IF(E882=1, VLOOKUP(D882, Sheet1!$E$2:$G$26, 2), Sheet1!$G$3)</f>
        <v>0.20441999999999999</v>
      </c>
      <c r="N882" s="1">
        <f>'Electricity Rates'!$J$3</f>
        <v>0.19270000000000001</v>
      </c>
      <c r="O882" s="145">
        <f>L882-K882</f>
        <v>-5.6451458956496747</v>
      </c>
      <c r="P882">
        <f t="shared" si="81"/>
        <v>2.6852544390916924</v>
      </c>
      <c r="Q882">
        <f>IF(O882&gt;0, IF(Q881+O882*Variables!$B$5&lt;Variables!$B$4, Q881+O882*Variables!$B$5, Variables!$B$4), IF(Q881&gt;-O882, Q881+O882/Variables!$B$5, 0))</f>
        <v>37.203639667139029</v>
      </c>
      <c r="R882">
        <f>IF(O882&gt;0, 0, IF(Q881&gt;-O882, 0, -O882 - Q881*Variables!$B$5))</f>
        <v>0</v>
      </c>
      <c r="S882">
        <f t="shared" si="82"/>
        <v>0</v>
      </c>
      <c r="T882">
        <f t="shared" si="83"/>
        <v>0</v>
      </c>
    </row>
    <row r="883" spans="1:20" x14ac:dyDescent="0.3">
      <c r="A883" s="3">
        <f t="shared" si="78"/>
        <v>43137</v>
      </c>
      <c r="B883">
        <v>2</v>
      </c>
      <c r="C883">
        <v>6</v>
      </c>
      <c r="D883">
        <v>18</v>
      </c>
      <c r="E883">
        <v>1</v>
      </c>
      <c r="F883" s="1">
        <f>VLOOKUP(A883,Weather!$A$1:$E$366, 5)</f>
        <v>0.62264150943396201</v>
      </c>
      <c r="G883" s="1">
        <f>VLOOKUP(D883, Winter!$A$1:$E$25, 2)</f>
        <v>689.67932752179297</v>
      </c>
      <c r="H883" s="1">
        <f>VLOOKUP(D883, Winter!$A$1:$E$25, 3)</f>
        <v>477.48083534529701</v>
      </c>
      <c r="I883" s="1">
        <f>VLOOKUP(D883, Winter!$A$1:$E$25, 5)</f>
        <v>257.009345794392</v>
      </c>
      <c r="J883" s="1">
        <f t="shared" si="79"/>
        <v>609.60442481368125</v>
      </c>
      <c r="K883" s="47">
        <f t="shared" si="80"/>
        <v>11.404494131548862</v>
      </c>
      <c r="L883" s="48">
        <f>Solar!K900/1000*Variables!$B$3</f>
        <v>1.0764</v>
      </c>
      <c r="M883" s="1">
        <f>IF(E883=1, VLOOKUP(D883, Sheet1!$E$2:$G$26, 2), Sheet1!$G$3)</f>
        <v>0.20441999999999999</v>
      </c>
      <c r="N883" s="1">
        <f>'Electricity Rates'!$J$3</f>
        <v>0.19270000000000001</v>
      </c>
      <c r="O883" s="145">
        <f>L883-K883</f>
        <v>-10.328094131548863</v>
      </c>
      <c r="P883">
        <f t="shared" si="81"/>
        <v>2.1976460191494658</v>
      </c>
      <c r="Q883">
        <f>IF(O883&gt;0, IF(Q882+O883*Variables!$B$5&lt;Variables!$B$4, Q882+O883*Variables!$B$5, Variables!$B$4), IF(Q882&gt;-O883, Q882+O883/Variables!$B$5, 0))</f>
        <v>26.216305484640237</v>
      </c>
      <c r="R883">
        <f>IF(O883&gt;0, 0, IF(Q882&gt;-O883, 0, -O883 - Q882*Variables!$B$5))</f>
        <v>0</v>
      </c>
      <c r="S883">
        <f t="shared" si="82"/>
        <v>0</v>
      </c>
      <c r="T883">
        <f t="shared" si="83"/>
        <v>0</v>
      </c>
    </row>
    <row r="884" spans="1:20" x14ac:dyDescent="0.3">
      <c r="A884" s="3">
        <f t="shared" si="78"/>
        <v>43137</v>
      </c>
      <c r="B884">
        <v>2</v>
      </c>
      <c r="C884">
        <v>6</v>
      </c>
      <c r="D884">
        <v>19</v>
      </c>
      <c r="E884">
        <v>1</v>
      </c>
      <c r="F884" s="1">
        <f>VLOOKUP(A884,Weather!$A$1:$E$366, 5)</f>
        <v>0.62264150943396201</v>
      </c>
      <c r="G884" s="1">
        <f>VLOOKUP(D884, Winter!$A$1:$E$25, 2)</f>
        <v>503.50249066002402</v>
      </c>
      <c r="H884" s="1">
        <f>VLOOKUP(D884, Winter!$A$1:$E$25, 3)</f>
        <v>367.75553800108997</v>
      </c>
      <c r="I884" s="1">
        <f>VLOOKUP(D884, Winter!$A$1:$E$25, 5)</f>
        <v>266.355140186916</v>
      </c>
      <c r="J884" s="1">
        <f t="shared" si="79"/>
        <v>452.27722550570923</v>
      </c>
      <c r="K884" s="47">
        <f t="shared" si="80"/>
        <v>8.4612131312687637</v>
      </c>
      <c r="L884" s="48">
        <f>Solar!K901/1000*Variables!$B$3</f>
        <v>0</v>
      </c>
      <c r="M884" s="1">
        <f>IF(E884=1, VLOOKUP(D884, Sheet1!$E$2:$G$26, 2), Sheet1!$G$3)</f>
        <v>0.20441999999999999</v>
      </c>
      <c r="N884" s="1">
        <f>'Electricity Rates'!$J$3</f>
        <v>0.19270000000000001</v>
      </c>
      <c r="O884" s="145">
        <f>L884-K884</f>
        <v>-8.4612131312687637</v>
      </c>
      <c r="P884">
        <f t="shared" si="81"/>
        <v>1.6304757703954909</v>
      </c>
      <c r="Q884">
        <f>IF(O884&gt;0, IF(Q883+O884*Variables!$B$5&lt;Variables!$B$4, Q883+O884*Variables!$B$5, Variables!$B$4), IF(Q883&gt;-O884, Q883+O884/Variables!$B$5, 0))</f>
        <v>17.2150149194607</v>
      </c>
      <c r="R884">
        <f>IF(O884&gt;0, 0, IF(Q883&gt;-O884, 0, -O884 - Q883*Variables!$B$5))</f>
        <v>0</v>
      </c>
      <c r="S884">
        <f t="shared" si="82"/>
        <v>0</v>
      </c>
      <c r="T884">
        <f t="shared" si="83"/>
        <v>0</v>
      </c>
    </row>
    <row r="885" spans="1:20" x14ac:dyDescent="0.3">
      <c r="A885" s="3">
        <f t="shared" si="78"/>
        <v>43137</v>
      </c>
      <c r="B885">
        <v>2</v>
      </c>
      <c r="C885">
        <v>6</v>
      </c>
      <c r="D885">
        <v>20</v>
      </c>
      <c r="E885">
        <v>1</v>
      </c>
      <c r="F885" s="1">
        <f>VLOOKUP(A885,Weather!$A$1:$E$366, 5)</f>
        <v>0.62264150943396201</v>
      </c>
      <c r="G885" s="1">
        <f>VLOOKUP(D885, Winter!$A$1:$E$25, 2)</f>
        <v>385.507471980074</v>
      </c>
      <c r="H885" s="1">
        <f>VLOOKUP(D885, Winter!$A$1:$E$25, 3)</f>
        <v>329.45960680470398</v>
      </c>
      <c r="I885" s="1">
        <f>VLOOKUP(D885, Winter!$A$1:$E$25, 5)</f>
        <v>275.70093457943898</v>
      </c>
      <c r="J885" s="1">
        <f t="shared" si="79"/>
        <v>364.35733417804755</v>
      </c>
      <c r="K885" s="47">
        <f t="shared" si="80"/>
        <v>6.8164057055365941</v>
      </c>
      <c r="L885" s="48">
        <f>Solar!K902/1000*Variables!$B$3</f>
        <v>0</v>
      </c>
      <c r="M885" s="1">
        <f>IF(E885=1, VLOOKUP(D885, Sheet1!$E$2:$G$26, 2), Sheet1!$G$3)</f>
        <v>0.20441999999999999</v>
      </c>
      <c r="N885" s="1">
        <f>'Electricity Rates'!$J$3</f>
        <v>0.19270000000000001</v>
      </c>
      <c r="O885" s="145">
        <f>L885-K885</f>
        <v>-6.8164057055365941</v>
      </c>
      <c r="P885">
        <f t="shared" si="81"/>
        <v>1.3135213794569018</v>
      </c>
      <c r="Q885">
        <f>IF(O885&gt;0, IF(Q884+O885*Variables!$B$5&lt;Variables!$B$4, Q884+O885*Variables!$B$5, Variables!$B$4), IF(Q884&gt;-O885, Q884+O885/Variables!$B$5, 0))</f>
        <v>9.9635194880387914</v>
      </c>
      <c r="R885">
        <f>IF(O885&gt;0, 0, IF(Q884&gt;-O885, 0, -O885 - Q884*Variables!$B$5))</f>
        <v>0</v>
      </c>
      <c r="S885">
        <f t="shared" si="82"/>
        <v>0</v>
      </c>
      <c r="T885">
        <f t="shared" si="83"/>
        <v>0</v>
      </c>
    </row>
    <row r="886" spans="1:20" x14ac:dyDescent="0.3">
      <c r="A886" s="3">
        <f t="shared" si="78"/>
        <v>43137</v>
      </c>
      <c r="B886">
        <v>2</v>
      </c>
      <c r="C886">
        <v>6</v>
      </c>
      <c r="D886">
        <v>21</v>
      </c>
      <c r="E886">
        <v>1</v>
      </c>
      <c r="F886" s="1">
        <f>VLOOKUP(A886,Weather!$A$1:$E$366, 5)</f>
        <v>0.62264150943396201</v>
      </c>
      <c r="G886" s="1">
        <f>VLOOKUP(D886, Winter!$A$1:$E$25, 2)</f>
        <v>340.23972602739599</v>
      </c>
      <c r="H886" s="1">
        <f>VLOOKUP(D886, Winter!$A$1:$E$25, 3)</f>
        <v>286.390591795636</v>
      </c>
      <c r="I886" s="1">
        <f>VLOOKUP(D886, Winter!$A$1:$E$25, 5)</f>
        <v>289.71962616822401</v>
      </c>
      <c r="J886" s="1">
        <f t="shared" si="79"/>
        <v>319.91929801541107</v>
      </c>
      <c r="K886" s="47">
        <f t="shared" si="80"/>
        <v>5.9850578642061452</v>
      </c>
      <c r="L886" s="48">
        <f>Solar!K903/1000*Variables!$B$3</f>
        <v>0</v>
      </c>
      <c r="M886" s="1">
        <f>IF(E886=1, VLOOKUP(D886, Sheet1!$E$2:$G$26, 2), Sheet1!$G$3)</f>
        <v>0.20441999999999999</v>
      </c>
      <c r="N886" s="1">
        <f>'Electricity Rates'!$J$3</f>
        <v>0.19270000000000001</v>
      </c>
      <c r="O886" s="145">
        <f>L886-K886</f>
        <v>-5.9850578642061452</v>
      </c>
      <c r="P886">
        <f t="shared" si="81"/>
        <v>1.1533206504325242</v>
      </c>
      <c r="Q886">
        <f>IF(O886&gt;0, IF(Q885+O886*Variables!$B$5&lt;Variables!$B$4, Q885+O886*Variables!$B$5, Variables!$B$4), IF(Q885&gt;-O886, Q885+O886/Variables!$B$5, 0))</f>
        <v>3.5964366537769346</v>
      </c>
      <c r="R886">
        <f>IF(O886&gt;0, 0, IF(Q885&gt;-O886, 0, -O886 - Q885*Variables!$B$5))</f>
        <v>0</v>
      </c>
      <c r="S886">
        <f t="shared" si="82"/>
        <v>0</v>
      </c>
      <c r="T886">
        <f t="shared" si="83"/>
        <v>0</v>
      </c>
    </row>
    <row r="887" spans="1:20" x14ac:dyDescent="0.3">
      <c r="A887" s="3">
        <f t="shared" si="78"/>
        <v>43137</v>
      </c>
      <c r="B887">
        <v>2</v>
      </c>
      <c r="C887">
        <v>6</v>
      </c>
      <c r="D887">
        <v>22</v>
      </c>
      <c r="E887">
        <v>1</v>
      </c>
      <c r="F887" s="1">
        <f>VLOOKUP(A887,Weather!$A$1:$E$366, 5)</f>
        <v>0.62264150943396201</v>
      </c>
      <c r="G887" s="1">
        <f>VLOOKUP(D887, Winter!$A$1:$E$25, 2)</f>
        <v>300</v>
      </c>
      <c r="H887" s="1">
        <f>VLOOKUP(D887, Winter!$A$1:$E$25, 3)</f>
        <v>271.915575384683</v>
      </c>
      <c r="I887" s="1">
        <f>VLOOKUP(D887, Winter!$A$1:$E$25, 5)</f>
        <v>285.04672897196201</v>
      </c>
      <c r="J887" s="1">
        <f t="shared" si="79"/>
        <v>289.40210391874831</v>
      </c>
      <c r="K887" s="47">
        <f t="shared" si="80"/>
        <v>5.4141414685564575</v>
      </c>
      <c r="L887" s="48">
        <f>Solar!K904/1000*Variables!$B$3</f>
        <v>0</v>
      </c>
      <c r="M887" s="1">
        <f>IF(E887=1, VLOOKUP(D887, Sheet1!$E$2:$G$26, 2), Sheet1!$G$3)</f>
        <v>0.18618000000000001</v>
      </c>
      <c r="N887" s="1">
        <f>'Electricity Rates'!$J$3</f>
        <v>0.19270000000000001</v>
      </c>
      <c r="O887" s="145">
        <f>L887-K887</f>
        <v>-5.4141414685564575</v>
      </c>
      <c r="P887">
        <f t="shared" si="81"/>
        <v>1.0433050609908294</v>
      </c>
      <c r="Q887">
        <f>IF(O887&gt;0, IF(Q886+O887*Variables!$B$5&lt;Variables!$B$4, Q886+O887*Variables!$B$5, Variables!$B$4), IF(Q886&gt;-O887, Q886+O887/Variables!$B$5, 0))</f>
        <v>0</v>
      </c>
      <c r="R887">
        <f>IF(O887&gt;0, 0, IF(Q886&gt;-O887, 0, -O887 - Q886*Variables!$B$5))</f>
        <v>2.0334910140061391</v>
      </c>
      <c r="S887">
        <f t="shared" si="82"/>
        <v>0.378595356987663</v>
      </c>
      <c r="T887">
        <f t="shared" si="83"/>
        <v>0</v>
      </c>
    </row>
    <row r="888" spans="1:20" x14ac:dyDescent="0.3">
      <c r="A888" s="3">
        <f t="shared" si="78"/>
        <v>43137</v>
      </c>
      <c r="B888">
        <v>2</v>
      </c>
      <c r="C888">
        <v>6</v>
      </c>
      <c r="D888">
        <v>23</v>
      </c>
      <c r="E888">
        <v>1</v>
      </c>
      <c r="F888" s="1">
        <f>VLOOKUP(A888,Weather!$A$1:$E$366, 5)</f>
        <v>0.62264150943396201</v>
      </c>
      <c r="G888" s="1">
        <f>VLOOKUP(D888, Winter!$A$1:$E$25, 2)</f>
        <v>290.90909090909099</v>
      </c>
      <c r="H888" s="1">
        <f>VLOOKUP(D888, Winter!$A$1:$E$25, 3)</f>
        <v>266.95334839061297</v>
      </c>
      <c r="I888" s="1">
        <f>VLOOKUP(D888, Winter!$A$1:$E$25, 5)</f>
        <v>285.04672897196201</v>
      </c>
      <c r="J888" s="1">
        <f t="shared" si="79"/>
        <v>281.86918807192944</v>
      </c>
      <c r="K888" s="47">
        <f t="shared" si="80"/>
        <v>5.2732154990726325</v>
      </c>
      <c r="L888" s="48">
        <f>Solar!K905/1000*Variables!$B$3</f>
        <v>0</v>
      </c>
      <c r="M888" s="1">
        <f>IF(E888=1, VLOOKUP(D888, Sheet1!$E$2:$G$26, 2), Sheet1!$G$3)</f>
        <v>0.18618000000000001</v>
      </c>
      <c r="N888" s="1">
        <f>'Electricity Rates'!$J$3</f>
        <v>0.19270000000000001</v>
      </c>
      <c r="O888" s="145">
        <f>L888-K888</f>
        <v>-5.2732154990726325</v>
      </c>
      <c r="P888">
        <f t="shared" si="81"/>
        <v>1.0161486266712962</v>
      </c>
      <c r="Q888">
        <f>IF(O888&gt;0, IF(Q887+O888*Variables!$B$5&lt;Variables!$B$4, Q887+O888*Variables!$B$5, Variables!$B$4), IF(Q887&gt;-O888, Q887+O888/Variables!$B$5, 0))</f>
        <v>0</v>
      </c>
      <c r="R888">
        <f>IF(O888&gt;0, 0, IF(Q887&gt;-O888, 0, -O888 - Q887*Variables!$B$5))</f>
        <v>5.2732154990726325</v>
      </c>
      <c r="S888">
        <f t="shared" si="82"/>
        <v>0.98176726161734285</v>
      </c>
      <c r="T888">
        <f t="shared" si="83"/>
        <v>0</v>
      </c>
    </row>
    <row r="889" spans="1:20" x14ac:dyDescent="0.3">
      <c r="A889" s="3">
        <f t="shared" si="78"/>
        <v>43137</v>
      </c>
      <c r="B889">
        <v>2</v>
      </c>
      <c r="C889">
        <v>6</v>
      </c>
      <c r="D889">
        <v>24</v>
      </c>
      <c r="E889">
        <v>1</v>
      </c>
      <c r="F889" s="1">
        <f>VLOOKUP(A889,Weather!$A$1:$E$366, 5)</f>
        <v>0.62264150943396201</v>
      </c>
      <c r="G889" s="1">
        <f>VLOOKUP(D889, Winter!$A$1:$E$25, 2)</f>
        <v>272.72727272727298</v>
      </c>
      <c r="H889" s="1">
        <f>VLOOKUP(D889, Winter!$A$1:$E$25, 3)</f>
        <v>266.74195307023803</v>
      </c>
      <c r="I889" s="1">
        <f>VLOOKUP(D889, Winter!$A$1:$E$25, 5)</f>
        <v>285.04672897196201</v>
      </c>
      <c r="J889" s="1">
        <f t="shared" si="79"/>
        <v>270.46866153593902</v>
      </c>
      <c r="K889" s="47">
        <f t="shared" si="80"/>
        <v>5.0599341764903567</v>
      </c>
      <c r="L889" s="48">
        <f>Solar!K906/1000*Variables!$B$3</f>
        <v>0</v>
      </c>
      <c r="M889" s="1">
        <f>IF(E889=1, VLOOKUP(D889, Sheet1!$E$2:$G$26, 2), Sheet1!$G$3)</f>
        <v>0.18618000000000001</v>
      </c>
      <c r="N889" s="1">
        <f>'Electricity Rates'!$J$3</f>
        <v>0.19270000000000001</v>
      </c>
      <c r="O889" s="145">
        <f>L889-K889</f>
        <v>-5.0599341764903567</v>
      </c>
      <c r="P889">
        <f t="shared" si="81"/>
        <v>0.97504931580969179</v>
      </c>
      <c r="Q889">
        <f>IF(O889&gt;0, IF(Q888+O889*Variables!$B$5&lt;Variables!$B$4, Q888+O889*Variables!$B$5, Variables!$B$4), IF(Q888&gt;-O889, Q888+O889/Variables!$B$5, 0))</f>
        <v>0</v>
      </c>
      <c r="R889">
        <f>IF(O889&gt;0, 0, IF(Q888&gt;-O889, 0, -O889 - Q888*Variables!$B$5))</f>
        <v>5.0599341764903567</v>
      </c>
      <c r="S889">
        <f t="shared" si="82"/>
        <v>0.94205854497897468</v>
      </c>
      <c r="T889">
        <f t="shared" si="83"/>
        <v>0</v>
      </c>
    </row>
    <row r="890" spans="1:20" x14ac:dyDescent="0.3">
      <c r="A890" s="3">
        <f t="shared" si="78"/>
        <v>43138</v>
      </c>
      <c r="B890">
        <v>2</v>
      </c>
      <c r="C890">
        <v>7</v>
      </c>
      <c r="D890">
        <v>1</v>
      </c>
      <c r="E890">
        <v>1</v>
      </c>
      <c r="F890" s="1">
        <f>VLOOKUP(A890,Weather!$A$1:$E$366, 5)</f>
        <v>0.64150943396226423</v>
      </c>
      <c r="G890" s="1">
        <f>VLOOKUP(D890, Winter!$A$1:$E$25, 2)</f>
        <v>281.81818181818198</v>
      </c>
      <c r="H890" s="1">
        <f>VLOOKUP(D890, Winter!$A$1:$E$25, 3)</f>
        <v>257.04002047196798</v>
      </c>
      <c r="I890" s="1">
        <f>VLOOKUP(D890, Winter!$A$1:$E$25, 5)</f>
        <v>266.355140186916</v>
      </c>
      <c r="J890" s="1">
        <f t="shared" si="79"/>
        <v>272.93544473180339</v>
      </c>
      <c r="K890" s="47">
        <f t="shared" si="80"/>
        <v>5.1060828154042497</v>
      </c>
      <c r="L890" s="48">
        <f>Solar!K907/1000*Variables!$B$3</f>
        <v>0</v>
      </c>
      <c r="M890" s="1">
        <f>IF(E890=1, VLOOKUP(D890, Sheet1!$E$2:$G$26, 2), Sheet1!$G$3)</f>
        <v>0.18618000000000001</v>
      </c>
      <c r="N890" s="1">
        <f>'Electricity Rates'!$J$3</f>
        <v>0.19270000000000001</v>
      </c>
      <c r="O890" s="145">
        <f>L890-K890</f>
        <v>-5.1060828154042497</v>
      </c>
      <c r="P890">
        <f t="shared" si="81"/>
        <v>0.98394215852839895</v>
      </c>
      <c r="Q890">
        <f>IF(O890&gt;0, IF(Q889+O890*Variables!$B$5&lt;Variables!$B$4, Q889+O890*Variables!$B$5, Variables!$B$4), IF(Q889&gt;-O890, Q889+O890/Variables!$B$5, 0))</f>
        <v>0</v>
      </c>
      <c r="R890">
        <f>IF(O890&gt;0, 0, IF(Q889&gt;-O890, 0, -O890 - Q889*Variables!$B$5))</f>
        <v>5.1060828154042497</v>
      </c>
      <c r="S890">
        <f t="shared" si="82"/>
        <v>0.95065049857196326</v>
      </c>
      <c r="T890">
        <f t="shared" si="83"/>
        <v>0</v>
      </c>
    </row>
    <row r="891" spans="1:20" x14ac:dyDescent="0.3">
      <c r="A891" s="3">
        <f t="shared" si="78"/>
        <v>43138</v>
      </c>
      <c r="B891">
        <v>2</v>
      </c>
      <c r="C891">
        <v>7</v>
      </c>
      <c r="D891">
        <v>2</v>
      </c>
      <c r="E891">
        <v>1</v>
      </c>
      <c r="F891" s="1">
        <f>VLOOKUP(A891,Weather!$A$1:$E$366, 5)</f>
        <v>0.64150943396226423</v>
      </c>
      <c r="G891" s="1">
        <f>VLOOKUP(D891, Winter!$A$1:$E$25, 2)</f>
        <v>282.10356994603501</v>
      </c>
      <c r="H891" s="1">
        <f>VLOOKUP(D891, Winter!$A$1:$E$25, 3)</f>
        <v>280.66066600651902</v>
      </c>
      <c r="I891" s="1">
        <f>VLOOKUP(D891, Winter!$A$1:$E$25, 5)</f>
        <v>285.04672897196201</v>
      </c>
      <c r="J891" s="1">
        <f t="shared" si="79"/>
        <v>281.58630249601987</v>
      </c>
      <c r="K891" s="47">
        <f t="shared" si="80"/>
        <v>5.2679232689656308</v>
      </c>
      <c r="L891" s="48">
        <f>Solar!K908/1000*Variables!$B$3</f>
        <v>0</v>
      </c>
      <c r="M891" s="1">
        <f>IF(E891=1, VLOOKUP(D891, Sheet1!$E$2:$G$26, 2), Sheet1!$G$3)</f>
        <v>0.18618000000000001</v>
      </c>
      <c r="N891" s="1">
        <f>'Electricity Rates'!$J$3</f>
        <v>0.19270000000000001</v>
      </c>
      <c r="O891" s="145">
        <f>L891-K891</f>
        <v>-5.2679232689656308</v>
      </c>
      <c r="P891">
        <f t="shared" si="81"/>
        <v>1.015128813929677</v>
      </c>
      <c r="Q891">
        <f>IF(O891&gt;0, IF(Q890+O891*Variables!$B$5&lt;Variables!$B$4, Q890+O891*Variables!$B$5, Variables!$B$4), IF(Q890&gt;-O891, Q890+O891/Variables!$B$5, 0))</f>
        <v>0</v>
      </c>
      <c r="R891">
        <f>IF(O891&gt;0, 0, IF(Q890&gt;-O891, 0, -O891 - Q890*Variables!$B$5))</f>
        <v>5.2679232689656308</v>
      </c>
      <c r="S891">
        <f t="shared" si="82"/>
        <v>0.98078195421602121</v>
      </c>
      <c r="T891">
        <f t="shared" si="83"/>
        <v>0</v>
      </c>
    </row>
    <row r="892" spans="1:20" x14ac:dyDescent="0.3">
      <c r="A892" s="3">
        <f t="shared" si="78"/>
        <v>43138</v>
      </c>
      <c r="B892">
        <v>2</v>
      </c>
      <c r="C892">
        <v>7</v>
      </c>
      <c r="D892">
        <v>3</v>
      </c>
      <c r="E892">
        <v>1</v>
      </c>
      <c r="F892" s="1">
        <f>VLOOKUP(A892,Weather!$A$1:$E$366, 5)</f>
        <v>0.64150943396226423</v>
      </c>
      <c r="G892" s="1">
        <f>VLOOKUP(D892, Winter!$A$1:$E$25, 2)</f>
        <v>282.300747198007</v>
      </c>
      <c r="H892" s="1">
        <f>VLOOKUP(D892, Winter!$A$1:$E$25, 3)</f>
        <v>272.72727272727298</v>
      </c>
      <c r="I892" s="1">
        <f>VLOOKUP(D892, Winter!$A$1:$E$25, 5)</f>
        <v>271.02803738317698</v>
      </c>
      <c r="J892" s="1">
        <f t="shared" si="79"/>
        <v>278.86874691604572</v>
      </c>
      <c r="K892" s="47">
        <f t="shared" si="80"/>
        <v>5.2170831743035135</v>
      </c>
      <c r="L892" s="48">
        <f>Solar!K909/1000*Variables!$B$3</f>
        <v>0</v>
      </c>
      <c r="M892" s="1">
        <f>IF(E892=1, VLOOKUP(D892, Sheet1!$E$2:$G$26, 2), Sheet1!$G$3)</f>
        <v>0.18618000000000001</v>
      </c>
      <c r="N892" s="1">
        <f>'Electricity Rates'!$J$3</f>
        <v>0.19270000000000001</v>
      </c>
      <c r="O892" s="145">
        <f>L892-K892</f>
        <v>-5.2170831743035135</v>
      </c>
      <c r="P892">
        <f t="shared" si="81"/>
        <v>1.0053319276882871</v>
      </c>
      <c r="Q892">
        <f>IF(O892&gt;0, IF(Q891+O892*Variables!$B$5&lt;Variables!$B$4, Q891+O892*Variables!$B$5, Variables!$B$4), IF(Q891&gt;-O892, Q891+O892/Variables!$B$5, 0))</f>
        <v>0</v>
      </c>
      <c r="R892">
        <f>IF(O892&gt;0, 0, IF(Q891&gt;-O892, 0, -O892 - Q891*Variables!$B$5))</f>
        <v>5.2170831743035135</v>
      </c>
      <c r="S892">
        <f t="shared" si="82"/>
        <v>0.97131654539182821</v>
      </c>
      <c r="T892">
        <f t="shared" si="83"/>
        <v>0</v>
      </c>
    </row>
    <row r="893" spans="1:20" x14ac:dyDescent="0.3">
      <c r="A893" s="3">
        <f t="shared" si="78"/>
        <v>43138</v>
      </c>
      <c r="B893">
        <v>2</v>
      </c>
      <c r="C893">
        <v>7</v>
      </c>
      <c r="D893">
        <v>4</v>
      </c>
      <c r="E893">
        <v>1</v>
      </c>
      <c r="F893" s="1">
        <f>VLOOKUP(A893,Weather!$A$1:$E$366, 5)</f>
        <v>0.64150943396226423</v>
      </c>
      <c r="G893" s="1">
        <f>VLOOKUP(D893, Winter!$A$1:$E$25, 2)</f>
        <v>308.82074789439099</v>
      </c>
      <c r="H893" s="1">
        <f>VLOOKUP(D893, Winter!$A$1:$E$25, 3)</f>
        <v>281.81818181818198</v>
      </c>
      <c r="I893" s="1">
        <f>VLOOKUP(D893, Winter!$A$1:$E$25, 5)</f>
        <v>285.04672897196201</v>
      </c>
      <c r="J893" s="1">
        <f t="shared" si="79"/>
        <v>299.14058269725945</v>
      </c>
      <c r="K893" s="47">
        <f t="shared" si="80"/>
        <v>5.5963291620163407</v>
      </c>
      <c r="L893" s="48">
        <f>Solar!K910/1000*Variables!$B$3</f>
        <v>0</v>
      </c>
      <c r="M893" s="1">
        <f>IF(E893=1, VLOOKUP(D893, Sheet1!$E$2:$G$26, 2), Sheet1!$G$3)</f>
        <v>0.18618000000000001</v>
      </c>
      <c r="N893" s="1">
        <f>'Electricity Rates'!$J$3</f>
        <v>0.19270000000000001</v>
      </c>
      <c r="O893" s="145">
        <f>L893-K893</f>
        <v>-5.5963291620163407</v>
      </c>
      <c r="P893">
        <f t="shared" si="81"/>
        <v>1.0784126295205489</v>
      </c>
      <c r="Q893">
        <f>IF(O893&gt;0, IF(Q892+O893*Variables!$B$5&lt;Variables!$B$4, Q892+O893*Variables!$B$5, Variables!$B$4), IF(Q892&gt;-O893, Q892+O893/Variables!$B$5, 0))</f>
        <v>0</v>
      </c>
      <c r="R893">
        <f>IF(O893&gt;0, 0, IF(Q892&gt;-O893, 0, -O893 - Q892*Variables!$B$5))</f>
        <v>5.5963291620163407</v>
      </c>
      <c r="S893">
        <f t="shared" si="82"/>
        <v>1.0419245633842025</v>
      </c>
      <c r="T893">
        <f t="shared" si="83"/>
        <v>0</v>
      </c>
    </row>
    <row r="894" spans="1:20" x14ac:dyDescent="0.3">
      <c r="A894" s="3">
        <f t="shared" si="78"/>
        <v>43138</v>
      </c>
      <c r="B894">
        <v>2</v>
      </c>
      <c r="C894">
        <v>7</v>
      </c>
      <c r="D894">
        <v>5</v>
      </c>
      <c r="E894">
        <v>1</v>
      </c>
      <c r="F894" s="1">
        <f>VLOOKUP(A894,Weather!$A$1:$E$366, 5)</f>
        <v>0.64150943396226423</v>
      </c>
      <c r="G894" s="1">
        <f>VLOOKUP(D894, Winter!$A$1:$E$25, 2)</f>
        <v>308.63160471300301</v>
      </c>
      <c r="H894" s="1">
        <f>VLOOKUP(D894, Winter!$A$1:$E$25, 3)</f>
        <v>300</v>
      </c>
      <c r="I894" s="1">
        <f>VLOOKUP(D894, Winter!$A$1:$E$25, 5)</f>
        <v>303.73831775700899</v>
      </c>
      <c r="J894" s="1">
        <f t="shared" si="79"/>
        <v>305.53725585362457</v>
      </c>
      <c r="K894" s="47">
        <f t="shared" si="80"/>
        <v>5.7159982761234085</v>
      </c>
      <c r="L894" s="48">
        <f>Solar!K911/1000*Variables!$B$3</f>
        <v>0</v>
      </c>
      <c r="M894" s="1">
        <f>IF(E894=1, VLOOKUP(D894, Sheet1!$E$2:$G$26, 2), Sheet1!$G$3)</f>
        <v>0.18618000000000001</v>
      </c>
      <c r="N894" s="1">
        <f>'Electricity Rates'!$J$3</f>
        <v>0.19270000000000001</v>
      </c>
      <c r="O894" s="145">
        <f>L894-K894</f>
        <v>-5.7159982761234085</v>
      </c>
      <c r="P894">
        <f t="shared" si="81"/>
        <v>1.1014728678089809</v>
      </c>
      <c r="Q894">
        <f>IF(O894&gt;0, IF(Q893+O894*Variables!$B$5&lt;Variables!$B$4, Q893+O894*Variables!$B$5, Variables!$B$4), IF(Q893&gt;-O894, Q893+O894/Variables!$B$5, 0))</f>
        <v>0</v>
      </c>
      <c r="R894">
        <f>IF(O894&gt;0, 0, IF(Q893&gt;-O894, 0, -O894 - Q893*Variables!$B$5))</f>
        <v>5.7159982761234085</v>
      </c>
      <c r="S894">
        <f t="shared" si="82"/>
        <v>1.0642045590486562</v>
      </c>
      <c r="T894">
        <f t="shared" si="83"/>
        <v>0</v>
      </c>
    </row>
    <row r="895" spans="1:20" x14ac:dyDescent="0.3">
      <c r="A895" s="3">
        <f t="shared" si="78"/>
        <v>43138</v>
      </c>
      <c r="B895">
        <v>2</v>
      </c>
      <c r="C895">
        <v>7</v>
      </c>
      <c r="D895">
        <v>6</v>
      </c>
      <c r="E895">
        <v>1</v>
      </c>
      <c r="F895" s="1">
        <f>VLOOKUP(A895,Weather!$A$1:$E$366, 5)</f>
        <v>0.64150943396226423</v>
      </c>
      <c r="G895" s="1">
        <f>VLOOKUP(D895, Winter!$A$1:$E$25, 2)</f>
        <v>331.81818181818198</v>
      </c>
      <c r="H895" s="1">
        <f>VLOOKUP(D895, Winter!$A$1:$E$25, 3)</f>
        <v>317.955250948497</v>
      </c>
      <c r="I895" s="1">
        <f>VLOOKUP(D895, Winter!$A$1:$E$25, 5)</f>
        <v>322.42990654205602</v>
      </c>
      <c r="J895" s="1">
        <f t="shared" si="79"/>
        <v>326.84845188376659</v>
      </c>
      <c r="K895" s="47">
        <f t="shared" si="80"/>
        <v>6.1146886401842098</v>
      </c>
      <c r="L895" s="48">
        <f>Solar!K912/1000*Variables!$B$3</f>
        <v>0</v>
      </c>
      <c r="M895" s="1">
        <f>IF(E895=1, VLOOKUP(D895, Sheet1!$E$2:$G$26, 2), Sheet1!$G$3)</f>
        <v>0.18618000000000001</v>
      </c>
      <c r="N895" s="1">
        <f>'Electricity Rates'!$J$3</f>
        <v>0.19270000000000001</v>
      </c>
      <c r="O895" s="145">
        <f>L895-K895</f>
        <v>-6.1146886401842098</v>
      </c>
      <c r="P895">
        <f t="shared" si="81"/>
        <v>1.1783005009634973</v>
      </c>
      <c r="Q895">
        <f>IF(O895&gt;0, IF(Q894+O895*Variables!$B$5&lt;Variables!$B$4, Q894+O895*Variables!$B$5, Variables!$B$4), IF(Q894&gt;-O895, Q894+O895/Variables!$B$5, 0))</f>
        <v>0</v>
      </c>
      <c r="R895">
        <f>IF(O895&gt;0, 0, IF(Q894&gt;-O895, 0, -O895 - Q894*Variables!$B$5))</f>
        <v>6.1146886401842098</v>
      </c>
      <c r="S895">
        <f t="shared" si="82"/>
        <v>1.1384327310294962</v>
      </c>
      <c r="T895">
        <f t="shared" si="83"/>
        <v>0</v>
      </c>
    </row>
    <row r="896" spans="1:20" x14ac:dyDescent="0.3">
      <c r="A896" s="3">
        <f t="shared" si="78"/>
        <v>43138</v>
      </c>
      <c r="B896">
        <v>2</v>
      </c>
      <c r="C896">
        <v>7</v>
      </c>
      <c r="D896">
        <v>7</v>
      </c>
      <c r="E896">
        <v>1</v>
      </c>
      <c r="F896" s="1">
        <f>VLOOKUP(A896,Weather!$A$1:$E$366, 5)</f>
        <v>0.64150943396226423</v>
      </c>
      <c r="G896" s="1">
        <f>VLOOKUP(D896, Winter!$A$1:$E$25, 2)</f>
        <v>445.45454545454498</v>
      </c>
      <c r="H896" s="1">
        <f>VLOOKUP(D896, Winter!$A$1:$E$25, 3)</f>
        <v>393.94630558862502</v>
      </c>
      <c r="I896" s="1">
        <f>VLOOKUP(D896, Winter!$A$1:$E$25, 5)</f>
        <v>313.08411214953298</v>
      </c>
      <c r="J896" s="1">
        <f t="shared" si="79"/>
        <v>426.98932738940385</v>
      </c>
      <c r="K896" s="47">
        <f t="shared" si="80"/>
        <v>7.9881265296504189</v>
      </c>
      <c r="L896" s="48">
        <f>Solar!K913/1000*Variables!$B$3</f>
        <v>0</v>
      </c>
      <c r="M896" s="1">
        <f>IF(E896=1, VLOOKUP(D896, Sheet1!$E$2:$G$26, 2), Sheet1!$G$3)</f>
        <v>0.18618000000000001</v>
      </c>
      <c r="N896" s="1">
        <f>'Electricity Rates'!$J$3</f>
        <v>0.19270000000000001</v>
      </c>
      <c r="O896" s="145">
        <f>L896-K896</f>
        <v>-7.9881265296504189</v>
      </c>
      <c r="P896">
        <f t="shared" si="81"/>
        <v>1.5393119822636359</v>
      </c>
      <c r="Q896">
        <f>IF(O896&gt;0, IF(Q895+O896*Variables!$B$5&lt;Variables!$B$4, Q895+O896*Variables!$B$5, Variables!$B$4), IF(Q895&gt;-O896, Q895+O896/Variables!$B$5, 0))</f>
        <v>0</v>
      </c>
      <c r="R896">
        <f>IF(O896&gt;0, 0, IF(Q895&gt;-O896, 0, -O896 - Q895*Variables!$B$5))</f>
        <v>7.9881265296504189</v>
      </c>
      <c r="S896">
        <f t="shared" si="82"/>
        <v>1.487229397290315</v>
      </c>
      <c r="T896">
        <f t="shared" si="83"/>
        <v>0</v>
      </c>
    </row>
    <row r="897" spans="1:20" x14ac:dyDescent="0.3">
      <c r="A897" s="3">
        <f t="shared" si="78"/>
        <v>43138</v>
      </c>
      <c r="B897">
        <v>2</v>
      </c>
      <c r="C897">
        <v>7</v>
      </c>
      <c r="D897">
        <v>8</v>
      </c>
      <c r="E897">
        <v>1</v>
      </c>
      <c r="F897" s="1">
        <f>VLOOKUP(A897,Weather!$A$1:$E$366, 5)</f>
        <v>0.64150943396226423</v>
      </c>
      <c r="G897" s="1">
        <f>VLOOKUP(D897, Winter!$A$1:$E$25, 2)</f>
        <v>654.54545454545405</v>
      </c>
      <c r="H897" s="1">
        <f>VLOOKUP(D897, Winter!$A$1:$E$25, 3)</f>
        <v>498.50910668787998</v>
      </c>
      <c r="I897" s="1">
        <f>VLOOKUP(D897, Winter!$A$1:$E$25, 5)</f>
        <v>294.39252336448601</v>
      </c>
      <c r="J897" s="1">
        <f t="shared" si="79"/>
        <v>598.60789587953127</v>
      </c>
      <c r="K897" s="47">
        <f t="shared" si="80"/>
        <v>11.19877080574582</v>
      </c>
      <c r="L897" s="48">
        <f>Solar!K914/1000*Variables!$B$3</f>
        <v>0.16194999999999998</v>
      </c>
      <c r="M897" s="1">
        <f>IF(E897=1, VLOOKUP(D897, Sheet1!$E$2:$G$26, 2), Sheet1!$G$3)</f>
        <v>0.18618000000000001</v>
      </c>
      <c r="N897" s="1">
        <f>'Electricity Rates'!$J$3</f>
        <v>0.19270000000000001</v>
      </c>
      <c r="O897" s="145">
        <f>L897-K897</f>
        <v>-11.036820805745821</v>
      </c>
      <c r="P897">
        <f t="shared" si="81"/>
        <v>2.1580031342672195</v>
      </c>
      <c r="Q897">
        <f>IF(O897&gt;0, IF(Q896+O897*Variables!$B$5&lt;Variables!$B$4, Q896+O897*Variables!$B$5, Variables!$B$4), IF(Q896&gt;-O897, Q896+O897/Variables!$B$5, 0))</f>
        <v>0</v>
      </c>
      <c r="R897">
        <f>IF(O897&gt;0, 0, IF(Q896&gt;-O897, 0, -O897 - Q896*Variables!$B$5))</f>
        <v>11.036820805745821</v>
      </c>
      <c r="S897">
        <f t="shared" si="82"/>
        <v>2.0548352976137569</v>
      </c>
      <c r="T897">
        <f t="shared" si="83"/>
        <v>0</v>
      </c>
    </row>
    <row r="898" spans="1:20" x14ac:dyDescent="0.3">
      <c r="A898" s="3">
        <f t="shared" si="78"/>
        <v>43138</v>
      </c>
      <c r="B898">
        <v>2</v>
      </c>
      <c r="C898">
        <v>7</v>
      </c>
      <c r="D898">
        <v>9</v>
      </c>
      <c r="E898">
        <v>1</v>
      </c>
      <c r="F898" s="1">
        <f>VLOOKUP(A898,Weather!$A$1:$E$366, 5)</f>
        <v>0.64150943396226423</v>
      </c>
      <c r="G898" s="1">
        <f>VLOOKUP(D898, Winter!$A$1:$E$25, 2)</f>
        <v>801.59817351598099</v>
      </c>
      <c r="H898" s="1">
        <f>VLOOKUP(D898, Winter!$A$1:$E$25, 3)</f>
        <v>564.97068280688404</v>
      </c>
      <c r="I898" s="1">
        <f>VLOOKUP(D898, Winter!$A$1:$E$25, 5)</f>
        <v>313.08411214953298</v>
      </c>
      <c r="J898" s="1">
        <f t="shared" si="79"/>
        <v>716.76945043158776</v>
      </c>
      <c r="K898" s="47">
        <f t="shared" si="80"/>
        <v>13.40933998899197</v>
      </c>
      <c r="L898" s="48">
        <f>Solar!K915/1000*Variables!$B$3</f>
        <v>2.8258500000000004</v>
      </c>
      <c r="M898" s="1">
        <f>IF(E898=1, VLOOKUP(D898, Sheet1!$E$2:$G$26, 2), Sheet1!$G$3)</f>
        <v>0.20441999999999999</v>
      </c>
      <c r="N898" s="1">
        <f>'Electricity Rates'!$J$3</f>
        <v>0.19270000000000001</v>
      </c>
      <c r="O898" s="145">
        <f>L898-K898</f>
        <v>-10.583489988991969</v>
      </c>
      <c r="P898">
        <f t="shared" si="81"/>
        <v>2.5839798158787528</v>
      </c>
      <c r="Q898">
        <f>IF(O898&gt;0, IF(Q897+O898*Variables!$B$5&lt;Variables!$B$4, Q897+O898*Variables!$B$5, Variables!$B$4), IF(Q897&gt;-O898, Q897+O898/Variables!$B$5, 0))</f>
        <v>0</v>
      </c>
      <c r="R898">
        <f>IF(O898&gt;0, 0, IF(Q897&gt;-O898, 0, -O898 - Q897*Variables!$B$5))</f>
        <v>10.583489988991969</v>
      </c>
      <c r="S898">
        <f t="shared" si="82"/>
        <v>2.1634770235497385</v>
      </c>
      <c r="T898">
        <f t="shared" si="83"/>
        <v>0</v>
      </c>
    </row>
    <row r="899" spans="1:20" x14ac:dyDescent="0.3">
      <c r="A899" s="3">
        <f t="shared" ref="A899:A962" si="84">DATE(2018, B899, C899)</f>
        <v>43138</v>
      </c>
      <c r="B899">
        <v>2</v>
      </c>
      <c r="C899">
        <v>7</v>
      </c>
      <c r="D899">
        <v>10</v>
      </c>
      <c r="E899">
        <v>1</v>
      </c>
      <c r="F899" s="1">
        <f>VLOOKUP(A899,Weather!$A$1:$E$366, 5)</f>
        <v>0.64150943396226423</v>
      </c>
      <c r="G899" s="1">
        <f>VLOOKUP(D899, Winter!$A$1:$E$25, 2)</f>
        <v>929.05770029057601</v>
      </c>
      <c r="H899" s="1">
        <f>VLOOKUP(D899, Winter!$A$1:$E$25, 3)</f>
        <v>583.82380756350199</v>
      </c>
      <c r="I899" s="1">
        <f>VLOOKUP(D899, Winter!$A$1:$E$25, 5)</f>
        <v>331.77570093457899</v>
      </c>
      <c r="J899" s="1">
        <f t="shared" ref="J899:J962" si="85">IF(E899=0, I899, H899 + (G899-H899)*F899)</f>
        <v>805.29460667143633</v>
      </c>
      <c r="K899" s="47">
        <f t="shared" ref="K899:K962" si="86">J899*1000/53453</f>
        <v>15.065470725149876</v>
      </c>
      <c r="L899" s="48">
        <f>Solar!K916/1000*Variables!$B$3</f>
        <v>5.8390500000000003</v>
      </c>
      <c r="M899" s="1">
        <f>IF(E899=1, VLOOKUP(D899, Sheet1!$E$2:$G$26, 2), Sheet1!$G$3)</f>
        <v>0.20441999999999999</v>
      </c>
      <c r="N899" s="1">
        <f>'Electricity Rates'!$J$3</f>
        <v>0.19270000000000001</v>
      </c>
      <c r="O899" s="145">
        <f>L899-K899</f>
        <v>-9.2264207251498753</v>
      </c>
      <c r="P899">
        <f t="shared" ref="P899:P962" si="87">N899*K899</f>
        <v>2.9031162087363813</v>
      </c>
      <c r="Q899">
        <f>IF(O899&gt;0, IF(Q898+O899*Variables!$B$5&lt;Variables!$B$4, Q898+O899*Variables!$B$5, Variables!$B$4), IF(Q898&gt;-O899, Q898+O899/Variables!$B$5, 0))</f>
        <v>0</v>
      </c>
      <c r="R899">
        <f>IF(O899&gt;0, 0, IF(Q898&gt;-O899, 0, -O899 - Q898*Variables!$B$5))</f>
        <v>9.2264207251498753</v>
      </c>
      <c r="S899">
        <f t="shared" ref="S899:S962" si="88">R899*M899</f>
        <v>1.8860649246351375</v>
      </c>
      <c r="T899">
        <f t="shared" ref="T899:T962" si="89">IF(AND(R899&gt;0, M899&gt;0.3), 1, 0)</f>
        <v>0</v>
      </c>
    </row>
    <row r="900" spans="1:20" x14ac:dyDescent="0.3">
      <c r="A900" s="3">
        <f t="shared" si="84"/>
        <v>43138</v>
      </c>
      <c r="B900">
        <v>2</v>
      </c>
      <c r="C900">
        <v>7</v>
      </c>
      <c r="D900">
        <v>11</v>
      </c>
      <c r="E900">
        <v>1</v>
      </c>
      <c r="F900" s="1">
        <f>VLOOKUP(A900,Weather!$A$1:$E$366, 5)</f>
        <v>0.64150943396226423</v>
      </c>
      <c r="G900" s="1">
        <f>VLOOKUP(D900, Winter!$A$1:$E$25, 2)</f>
        <v>1001.98733914487</v>
      </c>
      <c r="H900" s="1">
        <f>VLOOKUP(D900, Winter!$A$1:$E$25, 3)</f>
        <v>602.66024321587895</v>
      </c>
      <c r="I900" s="1">
        <f>VLOOKUP(D900, Winter!$A$1:$E$25, 5)</f>
        <v>331.77570093457899</v>
      </c>
      <c r="J900" s="1">
        <f t="shared" si="85"/>
        <v>858.83234249108079</v>
      </c>
      <c r="K900" s="47">
        <f t="shared" si="86"/>
        <v>16.067055964886549</v>
      </c>
      <c r="L900" s="48">
        <f>Solar!K917/1000*Variables!$B$3</f>
        <v>7.5691500000000005</v>
      </c>
      <c r="M900" s="1">
        <f>IF(E900=1, VLOOKUP(D900, Sheet1!$E$2:$G$26, 2), Sheet1!$G$3)</f>
        <v>0.20441999999999999</v>
      </c>
      <c r="N900" s="1">
        <f>'Electricity Rates'!$J$3</f>
        <v>0.19270000000000001</v>
      </c>
      <c r="O900" s="145">
        <f>L900-K900</f>
        <v>-8.4979059648865487</v>
      </c>
      <c r="P900">
        <f t="shared" si="87"/>
        <v>3.0961216844336383</v>
      </c>
      <c r="Q900">
        <f>IF(O900&gt;0, IF(Q899+O900*Variables!$B$5&lt;Variables!$B$4, Q899+O900*Variables!$B$5, Variables!$B$4), IF(Q899&gt;-O900, Q899+O900/Variables!$B$5, 0))</f>
        <v>0</v>
      </c>
      <c r="R900">
        <f>IF(O900&gt;0, 0, IF(Q899&gt;-O900, 0, -O900 - Q899*Variables!$B$5))</f>
        <v>8.4979059648865487</v>
      </c>
      <c r="S900">
        <f t="shared" si="88"/>
        <v>1.7371419373421082</v>
      </c>
      <c r="T900">
        <f t="shared" si="89"/>
        <v>0</v>
      </c>
    </row>
    <row r="901" spans="1:20" x14ac:dyDescent="0.3">
      <c r="A901" s="3">
        <f t="shared" si="84"/>
        <v>43138</v>
      </c>
      <c r="B901">
        <v>2</v>
      </c>
      <c r="C901">
        <v>7</v>
      </c>
      <c r="D901">
        <v>12</v>
      </c>
      <c r="E901">
        <v>1</v>
      </c>
      <c r="F901" s="1">
        <f>VLOOKUP(A901,Weather!$A$1:$E$366, 5)</f>
        <v>0.64150943396226423</v>
      </c>
      <c r="G901" s="1">
        <f>VLOOKUP(D901, Winter!$A$1:$E$25, 2)</f>
        <v>1020.36633457866</v>
      </c>
      <c r="H901" s="1">
        <f>VLOOKUP(D901, Winter!$A$1:$E$25, 3)</f>
        <v>602.46553699974402</v>
      </c>
      <c r="I901" s="1">
        <f>VLOOKUP(D901, Winter!$A$1:$E$25, 5)</f>
        <v>327.10280373831802</v>
      </c>
      <c r="J901" s="1">
        <f t="shared" si="85"/>
        <v>870.55284110697312</v>
      </c>
      <c r="K901" s="47">
        <f t="shared" si="86"/>
        <v>16.286323332777826</v>
      </c>
      <c r="L901" s="48">
        <f>Solar!K918/1000*Variables!$B$3</f>
        <v>11.3665</v>
      </c>
      <c r="M901" s="1">
        <f>IF(E901=1, VLOOKUP(D901, Sheet1!$E$2:$G$26, 2), Sheet1!$G$3)</f>
        <v>0.20441999999999999</v>
      </c>
      <c r="N901" s="1">
        <f>'Electricity Rates'!$J$3</f>
        <v>0.19270000000000001</v>
      </c>
      <c r="O901" s="145">
        <f>L901-K901</f>
        <v>-4.9198233327778258</v>
      </c>
      <c r="P901">
        <f t="shared" si="87"/>
        <v>3.1383745062262873</v>
      </c>
      <c r="Q901">
        <f>IF(O901&gt;0, IF(Q900+O901*Variables!$B$5&lt;Variables!$B$4, Q900+O901*Variables!$B$5, Variables!$B$4), IF(Q900&gt;-O901, Q900+O901/Variables!$B$5, 0))</f>
        <v>0</v>
      </c>
      <c r="R901">
        <f>IF(O901&gt;0, 0, IF(Q900&gt;-O901, 0, -O901 - Q900*Variables!$B$5))</f>
        <v>4.9198233327778258</v>
      </c>
      <c r="S901">
        <f t="shared" si="88"/>
        <v>1.0057102856864431</v>
      </c>
      <c r="T901">
        <f t="shared" si="89"/>
        <v>0</v>
      </c>
    </row>
    <row r="902" spans="1:20" x14ac:dyDescent="0.3">
      <c r="A902" s="3">
        <f t="shared" si="84"/>
        <v>43138</v>
      </c>
      <c r="B902">
        <v>2</v>
      </c>
      <c r="C902">
        <v>7</v>
      </c>
      <c r="D902">
        <v>13</v>
      </c>
      <c r="E902">
        <v>1</v>
      </c>
      <c r="F902" s="1">
        <f>VLOOKUP(A902,Weather!$A$1:$E$366, 5)</f>
        <v>0.64150943396226423</v>
      </c>
      <c r="G902" s="1">
        <f>VLOOKUP(D902, Winter!$A$1:$E$25, 2)</f>
        <v>1065.99730178497</v>
      </c>
      <c r="H902" s="1">
        <f>VLOOKUP(D902, Winter!$A$1:$E$25, 3)</f>
        <v>611.78362020049099</v>
      </c>
      <c r="I902" s="1">
        <f>VLOOKUP(D902, Winter!$A$1:$E$25, 5)</f>
        <v>322.42990654205602</v>
      </c>
      <c r="J902" s="1">
        <f t="shared" si="85"/>
        <v>903.16598197166627</v>
      </c>
      <c r="K902" s="47">
        <f t="shared" si="86"/>
        <v>16.89645075059709</v>
      </c>
      <c r="L902" s="48">
        <f>Solar!K919/1000*Variables!$B$3</f>
        <v>9.6159000000000017</v>
      </c>
      <c r="M902" s="1">
        <f>IF(E902=1, VLOOKUP(D902, Sheet1!$E$2:$G$26, 2), Sheet1!$G$3)</f>
        <v>0.20441999999999999</v>
      </c>
      <c r="N902" s="1">
        <f>'Electricity Rates'!$J$3</f>
        <v>0.19270000000000001</v>
      </c>
      <c r="O902" s="145">
        <f>L902-K902</f>
        <v>-7.2805507505970883</v>
      </c>
      <c r="P902">
        <f t="shared" si="87"/>
        <v>3.2559460596400593</v>
      </c>
      <c r="Q902">
        <f>IF(O902&gt;0, IF(Q901+O902*Variables!$B$5&lt;Variables!$B$4, Q901+O902*Variables!$B$5, Variables!$B$4), IF(Q901&gt;-O902, Q901+O902/Variables!$B$5, 0))</f>
        <v>0</v>
      </c>
      <c r="R902">
        <f>IF(O902&gt;0, 0, IF(Q901&gt;-O902, 0, -O902 - Q901*Variables!$B$5))</f>
        <v>7.2805507505970883</v>
      </c>
      <c r="S902">
        <f t="shared" si="88"/>
        <v>1.4882901844370566</v>
      </c>
      <c r="T902">
        <f t="shared" si="89"/>
        <v>0</v>
      </c>
    </row>
    <row r="903" spans="1:20" x14ac:dyDescent="0.3">
      <c r="A903" s="3">
        <f t="shared" si="84"/>
        <v>43138</v>
      </c>
      <c r="B903">
        <v>2</v>
      </c>
      <c r="C903">
        <v>7</v>
      </c>
      <c r="D903">
        <v>14</v>
      </c>
      <c r="E903">
        <v>1</v>
      </c>
      <c r="F903" s="1">
        <f>VLOOKUP(A903,Weather!$A$1:$E$366, 5)</f>
        <v>0.64150943396226423</v>
      </c>
      <c r="G903" s="1">
        <f>VLOOKUP(D903, Winter!$A$1:$E$25, 2)</f>
        <v>1084.3762972187601</v>
      </c>
      <c r="H903" s="1">
        <f>VLOOKUP(D903, Winter!$A$1:$E$25, 3)</f>
        <v>611.59447701910301</v>
      </c>
      <c r="I903" s="1">
        <f>VLOOKUP(D903, Winter!$A$1:$E$25, 5)</f>
        <v>303.73831775700899</v>
      </c>
      <c r="J903" s="1">
        <f t="shared" si="85"/>
        <v>914.88847488303395</v>
      </c>
      <c r="K903" s="47">
        <f t="shared" si="86"/>
        <v>17.115755427815724</v>
      </c>
      <c r="L903" s="48">
        <f>Solar!K920/1000*Variables!$B$3</f>
        <v>9.4257999999999988</v>
      </c>
      <c r="M903" s="1">
        <f>IF(E903=1, VLOOKUP(D903, Sheet1!$E$2:$G$26, 2), Sheet1!$G$3)</f>
        <v>0.20441999999999999</v>
      </c>
      <c r="N903" s="1">
        <f>'Electricity Rates'!$J$3</f>
        <v>0.19270000000000001</v>
      </c>
      <c r="O903" s="145">
        <f>L903-K903</f>
        <v>-7.6899554278157254</v>
      </c>
      <c r="P903">
        <f t="shared" si="87"/>
        <v>3.2982060709400902</v>
      </c>
      <c r="Q903">
        <f>IF(O903&gt;0, IF(Q902+O903*Variables!$B$5&lt;Variables!$B$4, Q902+O903*Variables!$B$5, Variables!$B$4), IF(Q902&gt;-O903, Q902+O903/Variables!$B$5, 0))</f>
        <v>0</v>
      </c>
      <c r="R903">
        <f>IF(O903&gt;0, 0, IF(Q902&gt;-O903, 0, -O903 - Q902*Variables!$B$5))</f>
        <v>7.6899554278157254</v>
      </c>
      <c r="S903">
        <f t="shared" si="88"/>
        <v>1.5719806885540906</v>
      </c>
      <c r="T903">
        <f t="shared" si="89"/>
        <v>0</v>
      </c>
    </row>
    <row r="904" spans="1:20" x14ac:dyDescent="0.3">
      <c r="A904" s="3">
        <f t="shared" si="84"/>
        <v>43138</v>
      </c>
      <c r="B904">
        <v>2</v>
      </c>
      <c r="C904">
        <v>7</v>
      </c>
      <c r="D904">
        <v>15</v>
      </c>
      <c r="E904">
        <v>1</v>
      </c>
      <c r="F904" s="1">
        <f>VLOOKUP(A904,Weather!$A$1:$E$366, 5)</f>
        <v>0.64150943396226423</v>
      </c>
      <c r="G904" s="1">
        <f>VLOOKUP(D904, Winter!$A$1:$E$25, 2)</f>
        <v>1093.6540058115399</v>
      </c>
      <c r="H904" s="1">
        <f>VLOOKUP(D904, Winter!$A$1:$E$25, 3)</f>
        <v>601.87029228184497</v>
      </c>
      <c r="I904" s="1">
        <f>VLOOKUP(D904, Winter!$A$1:$E$25, 5)</f>
        <v>271.02803738317698</v>
      </c>
      <c r="J904" s="1">
        <f t="shared" si="85"/>
        <v>917.35418398013985</v>
      </c>
      <c r="K904" s="47">
        <f t="shared" si="86"/>
        <v>17.161883972464405</v>
      </c>
      <c r="L904" s="48">
        <f>Solar!K921/1000*Variables!$B$3</f>
        <v>9.374649999999999</v>
      </c>
      <c r="M904" s="1">
        <f>IF(E904=1, VLOOKUP(D904, Sheet1!$E$2:$G$26, 2), Sheet1!$G$3)</f>
        <v>0.20441999999999999</v>
      </c>
      <c r="N904" s="1">
        <f>'Electricity Rates'!$J$3</f>
        <v>0.19270000000000001</v>
      </c>
      <c r="O904" s="145">
        <f>L904-K904</f>
        <v>-7.7872339724644064</v>
      </c>
      <c r="P904">
        <f t="shared" si="87"/>
        <v>3.3070950414938909</v>
      </c>
      <c r="Q904">
        <f>IF(O904&gt;0, IF(Q903+O904*Variables!$B$5&lt;Variables!$B$4, Q903+O904*Variables!$B$5, Variables!$B$4), IF(Q903&gt;-O904, Q903+O904/Variables!$B$5, 0))</f>
        <v>0</v>
      </c>
      <c r="R904">
        <f>IF(O904&gt;0, 0, IF(Q903&gt;-O904, 0, -O904 - Q903*Variables!$B$5))</f>
        <v>7.7872339724644064</v>
      </c>
      <c r="S904">
        <f t="shared" si="88"/>
        <v>1.5918663686511738</v>
      </c>
      <c r="T904">
        <f t="shared" si="89"/>
        <v>0</v>
      </c>
    </row>
    <row r="905" spans="1:20" x14ac:dyDescent="0.3">
      <c r="A905" s="3">
        <f t="shared" si="84"/>
        <v>43138</v>
      </c>
      <c r="B905">
        <v>2</v>
      </c>
      <c r="C905">
        <v>7</v>
      </c>
      <c r="D905">
        <v>16</v>
      </c>
      <c r="E905">
        <v>1</v>
      </c>
      <c r="F905" s="1">
        <f>VLOOKUP(A905,Weather!$A$1:$E$366, 5)</f>
        <v>0.64150943396226423</v>
      </c>
      <c r="G905" s="1">
        <f>VLOOKUP(D905, Winter!$A$1:$E$25, 2)</f>
        <v>1039.2953507679499</v>
      </c>
      <c r="H905" s="1">
        <f>VLOOKUP(D905, Winter!$A$1:$E$25, 3)</f>
        <v>558.82352941176396</v>
      </c>
      <c r="I905" s="1">
        <f>VLOOKUP(D905, Winter!$A$1:$E$25, 5)</f>
        <v>252.336448598131</v>
      </c>
      <c r="J905" s="1">
        <f t="shared" si="85"/>
        <v>867.05073556478897</v>
      </c>
      <c r="K905" s="47">
        <f t="shared" si="86"/>
        <v>16.220805858694348</v>
      </c>
      <c r="L905" s="48">
        <f>Solar!K922/1000*Variables!$B$3</f>
        <v>6.2317999999999998</v>
      </c>
      <c r="M905" s="1">
        <f>IF(E905=1, VLOOKUP(D905, Sheet1!$E$2:$G$26, 2), Sheet1!$G$3)</f>
        <v>0.20441999999999999</v>
      </c>
      <c r="N905" s="1">
        <f>'Electricity Rates'!$J$3</f>
        <v>0.19270000000000001</v>
      </c>
      <c r="O905" s="145">
        <f>L905-K905</f>
        <v>-9.9890058586943482</v>
      </c>
      <c r="P905">
        <f t="shared" si="87"/>
        <v>3.1257492889704008</v>
      </c>
      <c r="Q905">
        <f>IF(O905&gt;0, IF(Q904+O905*Variables!$B$5&lt;Variables!$B$4, Q904+O905*Variables!$B$5, Variables!$B$4), IF(Q904&gt;-O905, Q904+O905/Variables!$B$5, 0))</f>
        <v>0</v>
      </c>
      <c r="R905">
        <f>IF(O905&gt;0, 0, IF(Q904&gt;-O905, 0, -O905 - Q904*Variables!$B$5))</f>
        <v>9.9890058586943482</v>
      </c>
      <c r="S905">
        <f t="shared" si="88"/>
        <v>2.0419525776342984</v>
      </c>
      <c r="T905">
        <f t="shared" si="89"/>
        <v>0</v>
      </c>
    </row>
    <row r="906" spans="1:20" x14ac:dyDescent="0.3">
      <c r="A906" s="3">
        <f t="shared" si="84"/>
        <v>43138</v>
      </c>
      <c r="B906">
        <v>2</v>
      </c>
      <c r="C906">
        <v>7</v>
      </c>
      <c r="D906">
        <v>17</v>
      </c>
      <c r="E906">
        <v>1</v>
      </c>
      <c r="F906" s="1">
        <f>VLOOKUP(A906,Weather!$A$1:$E$366, 5)</f>
        <v>0.64150943396226423</v>
      </c>
      <c r="G906" s="1">
        <f>VLOOKUP(D906, Winter!$A$1:$E$25, 2)</f>
        <v>889.47696139476898</v>
      </c>
      <c r="H906" s="1">
        <f>VLOOKUP(D906, Winter!$A$1:$E$25, 3)</f>
        <v>506.24728802056097</v>
      </c>
      <c r="I906" s="1">
        <f>VLOOKUP(D906, Winter!$A$1:$E$25, 5)</f>
        <v>228.971962616822</v>
      </c>
      <c r="J906" s="1">
        <f t="shared" si="85"/>
        <v>752.09273886439257</v>
      </c>
      <c r="K906" s="47">
        <f t="shared" si="86"/>
        <v>14.070168912210589</v>
      </c>
      <c r="L906" s="48">
        <f>Solar!K923/1000*Variables!$B$3</f>
        <v>3.67395</v>
      </c>
      <c r="M906" s="1">
        <f>IF(E906=1, VLOOKUP(D906, Sheet1!$E$2:$G$26, 2), Sheet1!$G$3)</f>
        <v>0.20441999999999999</v>
      </c>
      <c r="N906" s="1">
        <f>'Electricity Rates'!$J$3</f>
        <v>0.19270000000000001</v>
      </c>
      <c r="O906" s="145">
        <f>L906-K906</f>
        <v>-10.396218912210589</v>
      </c>
      <c r="P906">
        <f t="shared" si="87"/>
        <v>2.7113215493829808</v>
      </c>
      <c r="Q906">
        <f>IF(O906&gt;0, IF(Q905+O906*Variables!$B$5&lt;Variables!$B$4, Q905+O906*Variables!$B$5, Variables!$B$4), IF(Q905&gt;-O906, Q905+O906/Variables!$B$5, 0))</f>
        <v>0</v>
      </c>
      <c r="R906">
        <f>IF(O906&gt;0, 0, IF(Q905&gt;-O906, 0, -O906 - Q905*Variables!$B$5))</f>
        <v>10.396218912210589</v>
      </c>
      <c r="S906">
        <f t="shared" si="88"/>
        <v>2.1251950700340885</v>
      </c>
      <c r="T906">
        <f t="shared" si="89"/>
        <v>0</v>
      </c>
    </row>
    <row r="907" spans="1:20" x14ac:dyDescent="0.3">
      <c r="A907" s="3">
        <f t="shared" si="84"/>
        <v>43138</v>
      </c>
      <c r="B907">
        <v>2</v>
      </c>
      <c r="C907">
        <v>7</v>
      </c>
      <c r="D907">
        <v>18</v>
      </c>
      <c r="E907">
        <v>1</v>
      </c>
      <c r="F907" s="1">
        <f>VLOOKUP(A907,Weather!$A$1:$E$366, 5)</f>
        <v>0.64150943396226423</v>
      </c>
      <c r="G907" s="1">
        <f>VLOOKUP(D907, Winter!$A$1:$E$25, 2)</f>
        <v>689.67932752179297</v>
      </c>
      <c r="H907" s="1">
        <f>VLOOKUP(D907, Winter!$A$1:$E$25, 3)</f>
        <v>477.48083534529701</v>
      </c>
      <c r="I907" s="1">
        <f>VLOOKUP(D907, Winter!$A$1:$E$25, 5)</f>
        <v>257.009345794392</v>
      </c>
      <c r="J907" s="1">
        <f t="shared" si="85"/>
        <v>613.60816994908691</v>
      </c>
      <c r="K907" s="47">
        <f t="shared" si="86"/>
        <v>11.479396291117187</v>
      </c>
      <c r="L907" s="48">
        <f>Solar!K924/1000*Variables!$B$3</f>
        <v>0.59444999999999992</v>
      </c>
      <c r="M907" s="1">
        <f>IF(E907=1, VLOOKUP(D907, Sheet1!$E$2:$G$26, 2), Sheet1!$G$3)</f>
        <v>0.20441999999999999</v>
      </c>
      <c r="N907" s="1">
        <f>'Electricity Rates'!$J$3</f>
        <v>0.19270000000000001</v>
      </c>
      <c r="O907" s="145">
        <f>L907-K907</f>
        <v>-10.884946291117187</v>
      </c>
      <c r="P907">
        <f t="shared" si="87"/>
        <v>2.2120796652982819</v>
      </c>
      <c r="Q907">
        <f>IF(O907&gt;0, IF(Q906+O907*Variables!$B$5&lt;Variables!$B$4, Q906+O907*Variables!$B$5, Variables!$B$4), IF(Q906&gt;-O907, Q906+O907/Variables!$B$5, 0))</f>
        <v>0</v>
      </c>
      <c r="R907">
        <f>IF(O907&gt;0, 0, IF(Q906&gt;-O907, 0, -O907 - Q906*Variables!$B$5))</f>
        <v>10.884946291117187</v>
      </c>
      <c r="S907">
        <f t="shared" si="88"/>
        <v>2.225100720830175</v>
      </c>
      <c r="T907">
        <f t="shared" si="89"/>
        <v>0</v>
      </c>
    </row>
    <row r="908" spans="1:20" x14ac:dyDescent="0.3">
      <c r="A908" s="3">
        <f t="shared" si="84"/>
        <v>43138</v>
      </c>
      <c r="B908">
        <v>2</v>
      </c>
      <c r="C908">
        <v>7</v>
      </c>
      <c r="D908">
        <v>19</v>
      </c>
      <c r="E908">
        <v>1</v>
      </c>
      <c r="F908" s="1">
        <f>VLOOKUP(A908,Weather!$A$1:$E$366, 5)</f>
        <v>0.64150943396226423</v>
      </c>
      <c r="G908" s="1">
        <f>VLOOKUP(D908, Winter!$A$1:$E$25, 2)</f>
        <v>503.50249066002402</v>
      </c>
      <c r="H908" s="1">
        <f>VLOOKUP(D908, Winter!$A$1:$E$25, 3)</f>
        <v>367.75553800108997</v>
      </c>
      <c r="I908" s="1">
        <f>VLOOKUP(D908, Winter!$A$1:$E$25, 5)</f>
        <v>266.355140186916</v>
      </c>
      <c r="J908" s="1">
        <f t="shared" si="85"/>
        <v>454.83848876342506</v>
      </c>
      <c r="K908" s="47">
        <f t="shared" si="86"/>
        <v>8.5091293054351489</v>
      </c>
      <c r="L908" s="48">
        <f>Solar!K925/1000*Variables!$B$3</f>
        <v>0</v>
      </c>
      <c r="M908" s="1">
        <f>IF(E908=1, VLOOKUP(D908, Sheet1!$E$2:$G$26, 2), Sheet1!$G$3)</f>
        <v>0.20441999999999999</v>
      </c>
      <c r="N908" s="1">
        <f>'Electricity Rates'!$J$3</f>
        <v>0.19270000000000001</v>
      </c>
      <c r="O908" s="145">
        <f>L908-K908</f>
        <v>-8.5091293054351489</v>
      </c>
      <c r="P908">
        <f t="shared" si="87"/>
        <v>1.6397092171573533</v>
      </c>
      <c r="Q908">
        <f>IF(O908&gt;0, IF(Q907+O908*Variables!$B$5&lt;Variables!$B$4, Q907+O908*Variables!$B$5, Variables!$B$4), IF(Q907&gt;-O908, Q907+O908/Variables!$B$5, 0))</f>
        <v>0</v>
      </c>
      <c r="R908">
        <f>IF(O908&gt;0, 0, IF(Q907&gt;-O908, 0, -O908 - Q907*Variables!$B$5))</f>
        <v>8.5091293054351489</v>
      </c>
      <c r="S908">
        <f t="shared" si="88"/>
        <v>1.7394362126170531</v>
      </c>
      <c r="T908">
        <f t="shared" si="89"/>
        <v>0</v>
      </c>
    </row>
    <row r="909" spans="1:20" x14ac:dyDescent="0.3">
      <c r="A909" s="3">
        <f t="shared" si="84"/>
        <v>43138</v>
      </c>
      <c r="B909">
        <v>2</v>
      </c>
      <c r="C909">
        <v>7</v>
      </c>
      <c r="D909">
        <v>20</v>
      </c>
      <c r="E909">
        <v>1</v>
      </c>
      <c r="F909" s="1">
        <f>VLOOKUP(A909,Weather!$A$1:$E$366, 5)</f>
        <v>0.64150943396226423</v>
      </c>
      <c r="G909" s="1">
        <f>VLOOKUP(D909, Winter!$A$1:$E$25, 2)</f>
        <v>385.507471980074</v>
      </c>
      <c r="H909" s="1">
        <f>VLOOKUP(D909, Winter!$A$1:$E$25, 3)</f>
        <v>329.45960680470398</v>
      </c>
      <c r="I909" s="1">
        <f>VLOOKUP(D909, Winter!$A$1:$E$25, 5)</f>
        <v>275.70093457943898</v>
      </c>
      <c r="J909" s="1">
        <f t="shared" si="85"/>
        <v>365.41484106814892</v>
      </c>
      <c r="K909" s="47">
        <f t="shared" si="86"/>
        <v>6.8361895696808208</v>
      </c>
      <c r="L909" s="48">
        <f>Solar!K926/1000*Variables!$B$3</f>
        <v>0</v>
      </c>
      <c r="M909" s="1">
        <f>IF(E909=1, VLOOKUP(D909, Sheet1!$E$2:$G$26, 2), Sheet1!$G$3)</f>
        <v>0.20441999999999999</v>
      </c>
      <c r="N909" s="1">
        <f>'Electricity Rates'!$J$3</f>
        <v>0.19270000000000001</v>
      </c>
      <c r="O909" s="145">
        <f>L909-K909</f>
        <v>-6.8361895696808208</v>
      </c>
      <c r="P909">
        <f t="shared" si="87"/>
        <v>1.3173337300774943</v>
      </c>
      <c r="Q909">
        <f>IF(O909&gt;0, IF(Q908+O909*Variables!$B$5&lt;Variables!$B$4, Q908+O909*Variables!$B$5, Variables!$B$4), IF(Q908&gt;-O909, Q908+O909/Variables!$B$5, 0))</f>
        <v>0</v>
      </c>
      <c r="R909">
        <f>IF(O909&gt;0, 0, IF(Q908&gt;-O909, 0, -O909 - Q908*Variables!$B$5))</f>
        <v>6.8361895696808208</v>
      </c>
      <c r="S909">
        <f t="shared" si="88"/>
        <v>1.3974538718341534</v>
      </c>
      <c r="T909">
        <f t="shared" si="89"/>
        <v>0</v>
      </c>
    </row>
    <row r="910" spans="1:20" x14ac:dyDescent="0.3">
      <c r="A910" s="3">
        <f t="shared" si="84"/>
        <v>43138</v>
      </c>
      <c r="B910">
        <v>2</v>
      </c>
      <c r="C910">
        <v>7</v>
      </c>
      <c r="D910">
        <v>21</v>
      </c>
      <c r="E910">
        <v>1</v>
      </c>
      <c r="F910" s="1">
        <f>VLOOKUP(A910,Weather!$A$1:$E$366, 5)</f>
        <v>0.64150943396226423</v>
      </c>
      <c r="G910" s="1">
        <f>VLOOKUP(D910, Winter!$A$1:$E$25, 2)</f>
        <v>340.23972602739599</v>
      </c>
      <c r="H910" s="1">
        <f>VLOOKUP(D910, Winter!$A$1:$E$25, 3)</f>
        <v>286.390591795636</v>
      </c>
      <c r="I910" s="1">
        <f>VLOOKUP(D910, Winter!$A$1:$E$25, 5)</f>
        <v>289.71962616822401</v>
      </c>
      <c r="J910" s="1">
        <f t="shared" si="85"/>
        <v>320.93531941601032</v>
      </c>
      <c r="K910" s="47">
        <f t="shared" si="86"/>
        <v>6.0040656168224471</v>
      </c>
      <c r="L910" s="48">
        <f>Solar!K927/1000*Variables!$B$3</f>
        <v>0</v>
      </c>
      <c r="M910" s="1">
        <f>IF(E910=1, VLOOKUP(D910, Sheet1!$E$2:$G$26, 2), Sheet1!$G$3)</f>
        <v>0.20441999999999999</v>
      </c>
      <c r="N910" s="1">
        <f>'Electricity Rates'!$J$3</f>
        <v>0.19270000000000001</v>
      </c>
      <c r="O910" s="145">
        <f>L910-K910</f>
        <v>-6.0040656168224471</v>
      </c>
      <c r="P910">
        <f t="shared" si="87"/>
        <v>1.1569834443616855</v>
      </c>
      <c r="Q910">
        <f>IF(O910&gt;0, IF(Q909+O910*Variables!$B$5&lt;Variables!$B$4, Q909+O910*Variables!$B$5, Variables!$B$4), IF(Q909&gt;-O910, Q909+O910/Variables!$B$5, 0))</f>
        <v>0</v>
      </c>
      <c r="R910">
        <f>IF(O910&gt;0, 0, IF(Q909&gt;-O910, 0, -O910 - Q909*Variables!$B$5))</f>
        <v>6.0040656168224471</v>
      </c>
      <c r="S910">
        <f t="shared" si="88"/>
        <v>1.2273510933908445</v>
      </c>
      <c r="T910">
        <f t="shared" si="89"/>
        <v>0</v>
      </c>
    </row>
    <row r="911" spans="1:20" x14ac:dyDescent="0.3">
      <c r="A911" s="3">
        <f t="shared" si="84"/>
        <v>43138</v>
      </c>
      <c r="B911">
        <v>2</v>
      </c>
      <c r="C911">
        <v>7</v>
      </c>
      <c r="D911">
        <v>22</v>
      </c>
      <c r="E911">
        <v>1</v>
      </c>
      <c r="F911" s="1">
        <f>VLOOKUP(A911,Weather!$A$1:$E$366, 5)</f>
        <v>0.64150943396226423</v>
      </c>
      <c r="G911" s="1">
        <f>VLOOKUP(D911, Winter!$A$1:$E$25, 2)</f>
        <v>300</v>
      </c>
      <c r="H911" s="1">
        <f>VLOOKUP(D911, Winter!$A$1:$E$25, 3)</f>
        <v>271.915575384683</v>
      </c>
      <c r="I911" s="1">
        <f>VLOOKUP(D911, Winter!$A$1:$E$25, 5)</f>
        <v>285.04672897196201</v>
      </c>
      <c r="J911" s="1">
        <f t="shared" si="85"/>
        <v>289.93199872281087</v>
      </c>
      <c r="K911" s="47">
        <f t="shared" si="86"/>
        <v>5.4240547532002115</v>
      </c>
      <c r="L911" s="48">
        <f>Solar!K928/1000*Variables!$B$3</f>
        <v>0</v>
      </c>
      <c r="M911" s="1">
        <f>IF(E911=1, VLOOKUP(D911, Sheet1!$E$2:$G$26, 2), Sheet1!$G$3)</f>
        <v>0.18618000000000001</v>
      </c>
      <c r="N911" s="1">
        <f>'Electricity Rates'!$J$3</f>
        <v>0.19270000000000001</v>
      </c>
      <c r="O911" s="145">
        <f>L911-K911</f>
        <v>-5.4240547532002115</v>
      </c>
      <c r="P911">
        <f t="shared" si="87"/>
        <v>1.0452153509416808</v>
      </c>
      <c r="Q911">
        <f>IF(O911&gt;0, IF(Q910+O911*Variables!$B$5&lt;Variables!$B$4, Q910+O911*Variables!$B$5, Variables!$B$4), IF(Q910&gt;-O911, Q910+O911/Variables!$B$5, 0))</f>
        <v>0</v>
      </c>
      <c r="R911">
        <f>IF(O911&gt;0, 0, IF(Q910&gt;-O911, 0, -O911 - Q910*Variables!$B$5))</f>
        <v>5.4240547532002115</v>
      </c>
      <c r="S911">
        <f t="shared" si="88"/>
        <v>1.0098505139508154</v>
      </c>
      <c r="T911">
        <f t="shared" si="89"/>
        <v>0</v>
      </c>
    </row>
    <row r="912" spans="1:20" x14ac:dyDescent="0.3">
      <c r="A912" s="3">
        <f t="shared" si="84"/>
        <v>43138</v>
      </c>
      <c r="B912">
        <v>2</v>
      </c>
      <c r="C912">
        <v>7</v>
      </c>
      <c r="D912">
        <v>23</v>
      </c>
      <c r="E912">
        <v>1</v>
      </c>
      <c r="F912" s="1">
        <f>VLOOKUP(A912,Weather!$A$1:$E$366, 5)</f>
        <v>0.64150943396226423</v>
      </c>
      <c r="G912" s="1">
        <f>VLOOKUP(D912, Winter!$A$1:$E$25, 2)</f>
        <v>290.90909090909099</v>
      </c>
      <c r="H912" s="1">
        <f>VLOOKUP(D912, Winter!$A$1:$E$25, 3)</f>
        <v>266.95334839061297</v>
      </c>
      <c r="I912" s="1">
        <f>VLOOKUP(D912, Winter!$A$1:$E$25, 5)</f>
        <v>285.04672897196201</v>
      </c>
      <c r="J912" s="1">
        <f t="shared" si="85"/>
        <v>282.32118321378755</v>
      </c>
      <c r="K912" s="47">
        <f t="shared" si="86"/>
        <v>5.281671434976289</v>
      </c>
      <c r="L912" s="48">
        <f>Solar!K929/1000*Variables!$B$3</f>
        <v>0</v>
      </c>
      <c r="M912" s="1">
        <f>IF(E912=1, VLOOKUP(D912, Sheet1!$E$2:$G$26, 2), Sheet1!$G$3)</f>
        <v>0.18618000000000001</v>
      </c>
      <c r="N912" s="1">
        <f>'Electricity Rates'!$J$3</f>
        <v>0.19270000000000001</v>
      </c>
      <c r="O912" s="145">
        <f>L912-K912</f>
        <v>-5.281671434976289</v>
      </c>
      <c r="P912">
        <f t="shared" si="87"/>
        <v>1.017778085519931</v>
      </c>
      <c r="Q912">
        <f>IF(O912&gt;0, IF(Q911+O912*Variables!$B$5&lt;Variables!$B$4, Q911+O912*Variables!$B$5, Variables!$B$4), IF(Q911&gt;-O912, Q911+O912/Variables!$B$5, 0))</f>
        <v>0</v>
      </c>
      <c r="R912">
        <f>IF(O912&gt;0, 0, IF(Q911&gt;-O912, 0, -O912 - Q911*Variables!$B$5))</f>
        <v>5.281671434976289</v>
      </c>
      <c r="S912">
        <f t="shared" si="88"/>
        <v>0.98334158776388558</v>
      </c>
      <c r="T912">
        <f t="shared" si="89"/>
        <v>0</v>
      </c>
    </row>
    <row r="913" spans="1:20" x14ac:dyDescent="0.3">
      <c r="A913" s="3">
        <f t="shared" si="84"/>
        <v>43138</v>
      </c>
      <c r="B913">
        <v>2</v>
      </c>
      <c r="C913">
        <v>7</v>
      </c>
      <c r="D913">
        <v>24</v>
      </c>
      <c r="E913">
        <v>1</v>
      </c>
      <c r="F913" s="1">
        <f>VLOOKUP(A913,Weather!$A$1:$E$366, 5)</f>
        <v>0.64150943396226423</v>
      </c>
      <c r="G913" s="1">
        <f>VLOOKUP(D913, Winter!$A$1:$E$25, 2)</f>
        <v>272.72727272727298</v>
      </c>
      <c r="H913" s="1">
        <f>VLOOKUP(D913, Winter!$A$1:$E$25, 3)</f>
        <v>266.74195307023803</v>
      </c>
      <c r="I913" s="1">
        <f>VLOOKUP(D913, Winter!$A$1:$E$25, 5)</f>
        <v>285.04672897196201</v>
      </c>
      <c r="J913" s="1">
        <f t="shared" si="85"/>
        <v>270.58159209550575</v>
      </c>
      <c r="K913" s="47">
        <f t="shared" si="86"/>
        <v>5.0620468840945456</v>
      </c>
      <c r="L913" s="48">
        <f>Solar!K930/1000*Variables!$B$3</f>
        <v>0</v>
      </c>
      <c r="M913" s="1">
        <f>IF(E913=1, VLOOKUP(D913, Sheet1!$E$2:$G$26, 2), Sheet1!$G$3)</f>
        <v>0.18618000000000001</v>
      </c>
      <c r="N913" s="1">
        <f>'Electricity Rates'!$J$3</f>
        <v>0.19270000000000001</v>
      </c>
      <c r="O913" s="145">
        <f>L913-K913</f>
        <v>-5.0620468840945456</v>
      </c>
      <c r="P913">
        <f t="shared" si="87"/>
        <v>0.97545643456501896</v>
      </c>
      <c r="Q913">
        <f>IF(O913&gt;0, IF(Q912+O913*Variables!$B$5&lt;Variables!$B$4, Q912+O913*Variables!$B$5, Variables!$B$4), IF(Q912&gt;-O913, Q912+O913/Variables!$B$5, 0))</f>
        <v>0</v>
      </c>
      <c r="R913">
        <f>IF(O913&gt;0, 0, IF(Q912&gt;-O913, 0, -O913 - Q912*Variables!$B$5))</f>
        <v>5.0620468840945456</v>
      </c>
      <c r="S913">
        <f t="shared" si="88"/>
        <v>0.94245188888072251</v>
      </c>
      <c r="T913">
        <f t="shared" si="89"/>
        <v>0</v>
      </c>
    </row>
    <row r="914" spans="1:20" x14ac:dyDescent="0.3">
      <c r="A914" s="3">
        <f t="shared" si="84"/>
        <v>43139</v>
      </c>
      <c r="B914">
        <v>2</v>
      </c>
      <c r="C914">
        <v>8</v>
      </c>
      <c r="D914">
        <v>1</v>
      </c>
      <c r="E914">
        <v>1</v>
      </c>
      <c r="F914" s="1">
        <f>VLOOKUP(A914,Weather!$A$1:$E$366, 5)</f>
        <v>0.67924528301886855</v>
      </c>
      <c r="G914" s="1">
        <f>VLOOKUP(D914, Winter!$A$1:$E$25, 2)</f>
        <v>281.81818181818198</v>
      </c>
      <c r="H914" s="1">
        <f>VLOOKUP(D914, Winter!$A$1:$E$25, 3)</f>
        <v>257.04002047196798</v>
      </c>
      <c r="I914" s="1">
        <f>VLOOKUP(D914, Winter!$A$1:$E$25, 5)</f>
        <v>266.355140186916</v>
      </c>
      <c r="J914" s="1">
        <f t="shared" si="85"/>
        <v>273.87046968826428</v>
      </c>
      <c r="K914" s="47">
        <f t="shared" si="86"/>
        <v>5.1235752846101121</v>
      </c>
      <c r="L914" s="48">
        <f>Solar!K931/1000*Variables!$B$3</f>
        <v>0</v>
      </c>
      <c r="M914" s="1">
        <f>IF(E914=1, VLOOKUP(D914, Sheet1!$E$2:$G$26, 2), Sheet1!$G$3)</f>
        <v>0.18618000000000001</v>
      </c>
      <c r="N914" s="1">
        <f>'Electricity Rates'!$J$3</f>
        <v>0.19270000000000001</v>
      </c>
      <c r="O914" s="145">
        <f>L914-K914</f>
        <v>-5.1235752846101121</v>
      </c>
      <c r="P914">
        <f t="shared" si="87"/>
        <v>0.98731295734436864</v>
      </c>
      <c r="Q914">
        <f>IF(O914&gt;0, IF(Q913+O914*Variables!$B$5&lt;Variables!$B$4, Q913+O914*Variables!$B$5, Variables!$B$4), IF(Q913&gt;-O914, Q913+O914/Variables!$B$5, 0))</f>
        <v>0</v>
      </c>
      <c r="R914">
        <f>IF(O914&gt;0, 0, IF(Q913&gt;-O914, 0, -O914 - Q913*Variables!$B$5))</f>
        <v>5.1235752846101121</v>
      </c>
      <c r="S914">
        <f t="shared" si="88"/>
        <v>0.95390724648871072</v>
      </c>
      <c r="T914">
        <f t="shared" si="89"/>
        <v>0</v>
      </c>
    </row>
    <row r="915" spans="1:20" x14ac:dyDescent="0.3">
      <c r="A915" s="3">
        <f t="shared" si="84"/>
        <v>43139</v>
      </c>
      <c r="B915">
        <v>2</v>
      </c>
      <c r="C915">
        <v>8</v>
      </c>
      <c r="D915">
        <v>2</v>
      </c>
      <c r="E915">
        <v>1</v>
      </c>
      <c r="F915" s="1">
        <f>VLOOKUP(A915,Weather!$A$1:$E$366, 5)</f>
        <v>0.67924528301886855</v>
      </c>
      <c r="G915" s="1">
        <f>VLOOKUP(D915, Winter!$A$1:$E$25, 2)</f>
        <v>282.10356994603501</v>
      </c>
      <c r="H915" s="1">
        <f>VLOOKUP(D915, Winter!$A$1:$E$25, 3)</f>
        <v>280.66066600651902</v>
      </c>
      <c r="I915" s="1">
        <f>VLOOKUP(D915, Winter!$A$1:$E$25, 5)</f>
        <v>285.04672897196201</v>
      </c>
      <c r="J915" s="1">
        <f t="shared" si="85"/>
        <v>281.64075170128461</v>
      </c>
      <c r="K915" s="47">
        <f t="shared" si="86"/>
        <v>5.2689419059975044</v>
      </c>
      <c r="L915" s="48">
        <f>Solar!K932/1000*Variables!$B$3</f>
        <v>0</v>
      </c>
      <c r="M915" s="1">
        <f>IF(E915=1, VLOOKUP(D915, Sheet1!$E$2:$G$26, 2), Sheet1!$G$3)</f>
        <v>0.18618000000000001</v>
      </c>
      <c r="N915" s="1">
        <f>'Electricity Rates'!$J$3</f>
        <v>0.19270000000000001</v>
      </c>
      <c r="O915" s="145">
        <f>L915-K915</f>
        <v>-5.2689419059975044</v>
      </c>
      <c r="P915">
        <f t="shared" si="87"/>
        <v>1.0153251052857191</v>
      </c>
      <c r="Q915">
        <f>IF(O915&gt;0, IF(Q914+O915*Variables!$B$5&lt;Variables!$B$4, Q914+O915*Variables!$B$5, Variables!$B$4), IF(Q914&gt;-O915, Q914+O915/Variables!$B$5, 0))</f>
        <v>0</v>
      </c>
      <c r="R915">
        <f>IF(O915&gt;0, 0, IF(Q914&gt;-O915, 0, -O915 - Q914*Variables!$B$5))</f>
        <v>5.2689419059975044</v>
      </c>
      <c r="S915">
        <f t="shared" si="88"/>
        <v>0.98097160405861539</v>
      </c>
      <c r="T915">
        <f t="shared" si="89"/>
        <v>0</v>
      </c>
    </row>
    <row r="916" spans="1:20" x14ac:dyDescent="0.3">
      <c r="A916" s="3">
        <f t="shared" si="84"/>
        <v>43139</v>
      </c>
      <c r="B916">
        <v>2</v>
      </c>
      <c r="C916">
        <v>8</v>
      </c>
      <c r="D916">
        <v>3</v>
      </c>
      <c r="E916">
        <v>1</v>
      </c>
      <c r="F916" s="1">
        <f>VLOOKUP(A916,Weather!$A$1:$E$366, 5)</f>
        <v>0.67924528301886855</v>
      </c>
      <c r="G916" s="1">
        <f>VLOOKUP(D916, Winter!$A$1:$E$25, 2)</f>
        <v>282.300747198007</v>
      </c>
      <c r="H916" s="1">
        <f>VLOOKUP(D916, Winter!$A$1:$E$25, 3)</f>
        <v>272.72727272727298</v>
      </c>
      <c r="I916" s="1">
        <f>VLOOKUP(D916, Winter!$A$1:$E$25, 5)</f>
        <v>271.02803738317698</v>
      </c>
      <c r="J916" s="1">
        <f t="shared" si="85"/>
        <v>279.2300101036206</v>
      </c>
      <c r="K916" s="47">
        <f t="shared" si="86"/>
        <v>5.2238416946405364</v>
      </c>
      <c r="L916" s="48">
        <f>Solar!K933/1000*Variables!$B$3</f>
        <v>0</v>
      </c>
      <c r="M916" s="1">
        <f>IF(E916=1, VLOOKUP(D916, Sheet1!$E$2:$G$26, 2), Sheet1!$G$3)</f>
        <v>0.18618000000000001</v>
      </c>
      <c r="N916" s="1">
        <f>'Electricity Rates'!$J$3</f>
        <v>0.19270000000000001</v>
      </c>
      <c r="O916" s="145">
        <f>L916-K916</f>
        <v>-5.2238416946405364</v>
      </c>
      <c r="P916">
        <f t="shared" si="87"/>
        <v>1.0066342945572315</v>
      </c>
      <c r="Q916">
        <f>IF(O916&gt;0, IF(Q915+O916*Variables!$B$5&lt;Variables!$B$4, Q915+O916*Variables!$B$5, Variables!$B$4), IF(Q915&gt;-O916, Q915+O916/Variables!$B$5, 0))</f>
        <v>0</v>
      </c>
      <c r="R916">
        <f>IF(O916&gt;0, 0, IF(Q915&gt;-O916, 0, -O916 - Q915*Variables!$B$5))</f>
        <v>5.2238416946405364</v>
      </c>
      <c r="S916">
        <f t="shared" si="88"/>
        <v>0.97257484670817518</v>
      </c>
      <c r="T916">
        <f t="shared" si="89"/>
        <v>0</v>
      </c>
    </row>
    <row r="917" spans="1:20" x14ac:dyDescent="0.3">
      <c r="A917" s="3">
        <f t="shared" si="84"/>
        <v>43139</v>
      </c>
      <c r="B917">
        <v>2</v>
      </c>
      <c r="C917">
        <v>8</v>
      </c>
      <c r="D917">
        <v>4</v>
      </c>
      <c r="E917">
        <v>1</v>
      </c>
      <c r="F917" s="1">
        <f>VLOOKUP(A917,Weather!$A$1:$E$366, 5)</f>
        <v>0.67924528301886855</v>
      </c>
      <c r="G917" s="1">
        <f>VLOOKUP(D917, Winter!$A$1:$E$25, 2)</f>
        <v>308.82074789439099</v>
      </c>
      <c r="H917" s="1">
        <f>VLOOKUP(D917, Winter!$A$1:$E$25, 3)</f>
        <v>281.81818181818198</v>
      </c>
      <c r="I917" s="1">
        <f>VLOOKUP(D917, Winter!$A$1:$E$25, 5)</f>
        <v>285.04672897196201</v>
      </c>
      <c r="J917" s="1">
        <f t="shared" si="85"/>
        <v>300.15954745485226</v>
      </c>
      <c r="K917" s="47">
        <f t="shared" si="86"/>
        <v>5.6153919790255413</v>
      </c>
      <c r="L917" s="48">
        <f>Solar!K934/1000*Variables!$B$3</f>
        <v>0</v>
      </c>
      <c r="M917" s="1">
        <f>IF(E917=1, VLOOKUP(D917, Sheet1!$E$2:$G$26, 2), Sheet1!$G$3)</f>
        <v>0.18618000000000001</v>
      </c>
      <c r="N917" s="1">
        <f>'Electricity Rates'!$J$3</f>
        <v>0.19270000000000001</v>
      </c>
      <c r="O917" s="145">
        <f>L917-K917</f>
        <v>-5.6153919790255413</v>
      </c>
      <c r="P917">
        <f t="shared" si="87"/>
        <v>1.0820860343582219</v>
      </c>
      <c r="Q917">
        <f>IF(O917&gt;0, IF(Q916+O917*Variables!$B$5&lt;Variables!$B$4, Q916+O917*Variables!$B$5, Variables!$B$4), IF(Q916&gt;-O917, Q916+O917/Variables!$B$5, 0))</f>
        <v>0</v>
      </c>
      <c r="R917">
        <f>IF(O917&gt;0, 0, IF(Q916&gt;-O917, 0, -O917 - Q916*Variables!$B$5))</f>
        <v>5.6153919790255413</v>
      </c>
      <c r="S917">
        <f t="shared" si="88"/>
        <v>1.0454736786549754</v>
      </c>
      <c r="T917">
        <f t="shared" si="89"/>
        <v>0</v>
      </c>
    </row>
    <row r="918" spans="1:20" x14ac:dyDescent="0.3">
      <c r="A918" s="3">
        <f t="shared" si="84"/>
        <v>43139</v>
      </c>
      <c r="B918">
        <v>2</v>
      </c>
      <c r="C918">
        <v>8</v>
      </c>
      <c r="D918">
        <v>5</v>
      </c>
      <c r="E918">
        <v>1</v>
      </c>
      <c r="F918" s="1">
        <f>VLOOKUP(A918,Weather!$A$1:$E$366, 5)</f>
        <v>0.67924528301886855</v>
      </c>
      <c r="G918" s="1">
        <f>VLOOKUP(D918, Winter!$A$1:$E$25, 2)</f>
        <v>308.63160471300301</v>
      </c>
      <c r="H918" s="1">
        <f>VLOOKUP(D918, Winter!$A$1:$E$25, 3)</f>
        <v>300</v>
      </c>
      <c r="I918" s="1">
        <f>VLOOKUP(D918, Winter!$A$1:$E$25, 5)</f>
        <v>303.73831775700899</v>
      </c>
      <c r="J918" s="1">
        <f t="shared" si="85"/>
        <v>305.86297678619076</v>
      </c>
      <c r="K918" s="47">
        <f t="shared" si="86"/>
        <v>5.7220918711052846</v>
      </c>
      <c r="L918" s="48">
        <f>Solar!K935/1000*Variables!$B$3</f>
        <v>0</v>
      </c>
      <c r="M918" s="1">
        <f>IF(E918=1, VLOOKUP(D918, Sheet1!$E$2:$G$26, 2), Sheet1!$G$3)</f>
        <v>0.18618000000000001</v>
      </c>
      <c r="N918" s="1">
        <f>'Electricity Rates'!$J$3</f>
        <v>0.19270000000000001</v>
      </c>
      <c r="O918" s="145">
        <f>L918-K918</f>
        <v>-5.7220918711052846</v>
      </c>
      <c r="P918">
        <f t="shared" si="87"/>
        <v>1.1026471035619885</v>
      </c>
      <c r="Q918">
        <f>IF(O918&gt;0, IF(Q917+O918*Variables!$B$5&lt;Variables!$B$4, Q917+O918*Variables!$B$5, Variables!$B$4), IF(Q917&gt;-O918, Q917+O918/Variables!$B$5, 0))</f>
        <v>0</v>
      </c>
      <c r="R918">
        <f>IF(O918&gt;0, 0, IF(Q917&gt;-O918, 0, -O918 - Q917*Variables!$B$5))</f>
        <v>5.7220918711052846</v>
      </c>
      <c r="S918">
        <f t="shared" si="88"/>
        <v>1.0653390645623819</v>
      </c>
      <c r="T918">
        <f t="shared" si="89"/>
        <v>0</v>
      </c>
    </row>
    <row r="919" spans="1:20" x14ac:dyDescent="0.3">
      <c r="A919" s="3">
        <f t="shared" si="84"/>
        <v>43139</v>
      </c>
      <c r="B919">
        <v>2</v>
      </c>
      <c r="C919">
        <v>8</v>
      </c>
      <c r="D919">
        <v>6</v>
      </c>
      <c r="E919">
        <v>1</v>
      </c>
      <c r="F919" s="1">
        <f>VLOOKUP(A919,Weather!$A$1:$E$366, 5)</f>
        <v>0.67924528301886855</v>
      </c>
      <c r="G919" s="1">
        <f>VLOOKUP(D919, Winter!$A$1:$E$25, 2)</f>
        <v>331.81818181818198</v>
      </c>
      <c r="H919" s="1">
        <f>VLOOKUP(D919, Winter!$A$1:$E$25, 3)</f>
        <v>317.955250948497</v>
      </c>
      <c r="I919" s="1">
        <f>VLOOKUP(D919, Winter!$A$1:$E$25, 5)</f>
        <v>322.42990654205602</v>
      </c>
      <c r="J919" s="1">
        <f t="shared" si="85"/>
        <v>327.37158135054716</v>
      </c>
      <c r="K919" s="47">
        <f t="shared" si="86"/>
        <v>6.1244753587365937</v>
      </c>
      <c r="L919" s="48">
        <f>Solar!K936/1000*Variables!$B$3</f>
        <v>0</v>
      </c>
      <c r="M919" s="1">
        <f>IF(E919=1, VLOOKUP(D919, Sheet1!$E$2:$G$26, 2), Sheet1!$G$3)</f>
        <v>0.18618000000000001</v>
      </c>
      <c r="N919" s="1">
        <f>'Electricity Rates'!$J$3</f>
        <v>0.19270000000000001</v>
      </c>
      <c r="O919" s="145">
        <f>L919-K919</f>
        <v>-6.1244753587365937</v>
      </c>
      <c r="P919">
        <f t="shared" si="87"/>
        <v>1.1801864016285417</v>
      </c>
      <c r="Q919">
        <f>IF(O919&gt;0, IF(Q918+O919*Variables!$B$5&lt;Variables!$B$4, Q918+O919*Variables!$B$5, Variables!$B$4), IF(Q918&gt;-O919, Q918+O919/Variables!$B$5, 0))</f>
        <v>0</v>
      </c>
      <c r="R919">
        <f>IF(O919&gt;0, 0, IF(Q918&gt;-O919, 0, -O919 - Q918*Variables!$B$5))</f>
        <v>6.1244753587365937</v>
      </c>
      <c r="S919">
        <f t="shared" si="88"/>
        <v>1.140254822289579</v>
      </c>
      <c r="T919">
        <f t="shared" si="89"/>
        <v>0</v>
      </c>
    </row>
    <row r="920" spans="1:20" x14ac:dyDescent="0.3">
      <c r="A920" s="3">
        <f t="shared" si="84"/>
        <v>43139</v>
      </c>
      <c r="B920">
        <v>2</v>
      </c>
      <c r="C920">
        <v>8</v>
      </c>
      <c r="D920">
        <v>7</v>
      </c>
      <c r="E920">
        <v>1</v>
      </c>
      <c r="F920" s="1">
        <f>VLOOKUP(A920,Weather!$A$1:$E$366, 5)</f>
        <v>0.67924528301886855</v>
      </c>
      <c r="G920" s="1">
        <f>VLOOKUP(D920, Winter!$A$1:$E$25, 2)</f>
        <v>445.45454545454498</v>
      </c>
      <c r="H920" s="1">
        <f>VLOOKUP(D920, Winter!$A$1:$E$25, 3)</f>
        <v>393.94630558862502</v>
      </c>
      <c r="I920" s="1">
        <f>VLOOKUP(D920, Winter!$A$1:$E$25, 5)</f>
        <v>313.08411214953298</v>
      </c>
      <c r="J920" s="1">
        <f t="shared" si="85"/>
        <v>428.9330345541556</v>
      </c>
      <c r="K920" s="47">
        <f t="shared" si="86"/>
        <v>8.02448944968768</v>
      </c>
      <c r="L920" s="48">
        <f>Solar!K937/1000*Variables!$B$3</f>
        <v>0</v>
      </c>
      <c r="M920" s="1">
        <f>IF(E920=1, VLOOKUP(D920, Sheet1!$E$2:$G$26, 2), Sheet1!$G$3)</f>
        <v>0.18618000000000001</v>
      </c>
      <c r="N920" s="1">
        <f>'Electricity Rates'!$J$3</f>
        <v>0.19270000000000001</v>
      </c>
      <c r="O920" s="145">
        <f>L920-K920</f>
        <v>-8.02448944968768</v>
      </c>
      <c r="P920">
        <f t="shared" si="87"/>
        <v>1.5463191169548161</v>
      </c>
      <c r="Q920">
        <f>IF(O920&gt;0, IF(Q919+O920*Variables!$B$5&lt;Variables!$B$4, Q919+O920*Variables!$B$5, Variables!$B$4), IF(Q919&gt;-O920, Q919+O920/Variables!$B$5, 0))</f>
        <v>0</v>
      </c>
      <c r="R920">
        <f>IF(O920&gt;0, 0, IF(Q919&gt;-O920, 0, -O920 - Q919*Variables!$B$5))</f>
        <v>8.02448944968768</v>
      </c>
      <c r="S920">
        <f t="shared" si="88"/>
        <v>1.4939994457428523</v>
      </c>
      <c r="T920">
        <f t="shared" si="89"/>
        <v>0</v>
      </c>
    </row>
    <row r="921" spans="1:20" x14ac:dyDescent="0.3">
      <c r="A921" s="3">
        <f t="shared" si="84"/>
        <v>43139</v>
      </c>
      <c r="B921">
        <v>2</v>
      </c>
      <c r="C921">
        <v>8</v>
      </c>
      <c r="D921">
        <v>8</v>
      </c>
      <c r="E921">
        <v>1</v>
      </c>
      <c r="F921" s="1">
        <f>VLOOKUP(A921,Weather!$A$1:$E$366, 5)</f>
        <v>0.67924528301886855</v>
      </c>
      <c r="G921" s="1">
        <f>VLOOKUP(D921, Winter!$A$1:$E$25, 2)</f>
        <v>654.54545454545405</v>
      </c>
      <c r="H921" s="1">
        <f>VLOOKUP(D921, Winter!$A$1:$E$25, 3)</f>
        <v>498.50910668787998</v>
      </c>
      <c r="I921" s="1">
        <f>VLOOKUP(D921, Winter!$A$1:$E$25, 5)</f>
        <v>294.39252336448601</v>
      </c>
      <c r="J921" s="1">
        <f t="shared" si="85"/>
        <v>604.49605994962849</v>
      </c>
      <c r="K921" s="47">
        <f t="shared" si="86"/>
        <v>11.308926719728145</v>
      </c>
      <c r="L921" s="48">
        <f>Solar!K938/1000*Variables!$B$3</f>
        <v>1.0144</v>
      </c>
      <c r="M921" s="1">
        <f>IF(E921=1, VLOOKUP(D921, Sheet1!$E$2:$G$26, 2), Sheet1!$G$3)</f>
        <v>0.18618000000000001</v>
      </c>
      <c r="N921" s="1">
        <f>'Electricity Rates'!$J$3</f>
        <v>0.19270000000000001</v>
      </c>
      <c r="O921" s="145">
        <f>L921-K921</f>
        <v>-10.294526719728145</v>
      </c>
      <c r="P921">
        <f t="shared" si="87"/>
        <v>2.1792301788916135</v>
      </c>
      <c r="Q921">
        <f>IF(O921&gt;0, IF(Q920+O921*Variables!$B$5&lt;Variables!$B$4, Q920+O921*Variables!$B$5, Variables!$B$4), IF(Q920&gt;-O921, Q920+O921/Variables!$B$5, 0))</f>
        <v>0</v>
      </c>
      <c r="R921">
        <f>IF(O921&gt;0, 0, IF(Q920&gt;-O921, 0, -O921 - Q920*Variables!$B$5))</f>
        <v>10.294526719728145</v>
      </c>
      <c r="S921">
        <f t="shared" si="88"/>
        <v>1.9166349846789861</v>
      </c>
      <c r="T921">
        <f t="shared" si="89"/>
        <v>0</v>
      </c>
    </row>
    <row r="922" spans="1:20" x14ac:dyDescent="0.3">
      <c r="A922" s="3">
        <f t="shared" si="84"/>
        <v>43139</v>
      </c>
      <c r="B922">
        <v>2</v>
      </c>
      <c r="C922">
        <v>8</v>
      </c>
      <c r="D922">
        <v>9</v>
      </c>
      <c r="E922">
        <v>1</v>
      </c>
      <c r="F922" s="1">
        <f>VLOOKUP(A922,Weather!$A$1:$E$366, 5)</f>
        <v>0.67924528301886855</v>
      </c>
      <c r="G922" s="1">
        <f>VLOOKUP(D922, Winter!$A$1:$E$25, 2)</f>
        <v>801.59817351598099</v>
      </c>
      <c r="H922" s="1">
        <f>VLOOKUP(D922, Winter!$A$1:$E$25, 3)</f>
        <v>564.97068280688404</v>
      </c>
      <c r="I922" s="1">
        <f>VLOOKUP(D922, Winter!$A$1:$E$25, 5)</f>
        <v>313.08411214953298</v>
      </c>
      <c r="J922" s="1">
        <f t="shared" si="85"/>
        <v>725.69878970362925</v>
      </c>
      <c r="K922" s="47">
        <f t="shared" si="86"/>
        <v>13.576390281249495</v>
      </c>
      <c r="L922" s="48">
        <f>Solar!K939/1000*Variables!$B$3</f>
        <v>5.3540999999999999</v>
      </c>
      <c r="M922" s="1">
        <f>IF(E922=1, VLOOKUP(D922, Sheet1!$E$2:$G$26, 2), Sheet1!$G$3)</f>
        <v>0.20441999999999999</v>
      </c>
      <c r="N922" s="1">
        <f>'Electricity Rates'!$J$3</f>
        <v>0.19270000000000001</v>
      </c>
      <c r="O922" s="145">
        <f>L922-K922</f>
        <v>-8.2222902812494958</v>
      </c>
      <c r="P922">
        <f t="shared" si="87"/>
        <v>2.616170407196778</v>
      </c>
      <c r="Q922">
        <f>IF(O922&gt;0, IF(Q921+O922*Variables!$B$5&lt;Variables!$B$4, Q921+O922*Variables!$B$5, Variables!$B$4), IF(Q921&gt;-O922, Q921+O922/Variables!$B$5, 0))</f>
        <v>0</v>
      </c>
      <c r="R922">
        <f>IF(O922&gt;0, 0, IF(Q921&gt;-O922, 0, -O922 - Q921*Variables!$B$5))</f>
        <v>8.2222902812494958</v>
      </c>
      <c r="S922">
        <f t="shared" si="88"/>
        <v>1.6808005792930218</v>
      </c>
      <c r="T922">
        <f t="shared" si="89"/>
        <v>0</v>
      </c>
    </row>
    <row r="923" spans="1:20" x14ac:dyDescent="0.3">
      <c r="A923" s="3">
        <f t="shared" si="84"/>
        <v>43139</v>
      </c>
      <c r="B923">
        <v>2</v>
      </c>
      <c r="C923">
        <v>8</v>
      </c>
      <c r="D923">
        <v>10</v>
      </c>
      <c r="E923">
        <v>1</v>
      </c>
      <c r="F923" s="1">
        <f>VLOOKUP(A923,Weather!$A$1:$E$366, 5)</f>
        <v>0.67924528301886855</v>
      </c>
      <c r="G923" s="1">
        <f>VLOOKUP(D923, Winter!$A$1:$E$25, 2)</f>
        <v>929.05770029057601</v>
      </c>
      <c r="H923" s="1">
        <f>VLOOKUP(D923, Winter!$A$1:$E$25, 3)</f>
        <v>583.82380756350199</v>
      </c>
      <c r="I923" s="1">
        <f>VLOOKUP(D923, Winter!$A$1:$E$25, 5)</f>
        <v>331.77570093457899</v>
      </c>
      <c r="J923" s="1">
        <f t="shared" si="85"/>
        <v>818.32230073660912</v>
      </c>
      <c r="K923" s="47">
        <f t="shared" si="86"/>
        <v>15.309193136710926</v>
      </c>
      <c r="L923" s="48">
        <f>Solar!K940/1000*Variables!$B$3</f>
        <v>5.6179500000000004</v>
      </c>
      <c r="M923" s="1">
        <f>IF(E923=1, VLOOKUP(D923, Sheet1!$E$2:$G$26, 2), Sheet1!$G$3)</f>
        <v>0.20441999999999999</v>
      </c>
      <c r="N923" s="1">
        <f>'Electricity Rates'!$J$3</f>
        <v>0.19270000000000001</v>
      </c>
      <c r="O923" s="145">
        <f>L923-K923</f>
        <v>-9.6912431367109253</v>
      </c>
      <c r="P923">
        <f t="shared" si="87"/>
        <v>2.9500815174441954</v>
      </c>
      <c r="Q923">
        <f>IF(O923&gt;0, IF(Q922+O923*Variables!$B$5&lt;Variables!$B$4, Q922+O923*Variables!$B$5, Variables!$B$4), IF(Q922&gt;-O923, Q922+O923/Variables!$B$5, 0))</f>
        <v>0</v>
      </c>
      <c r="R923">
        <f>IF(O923&gt;0, 0, IF(Q922&gt;-O923, 0, -O923 - Q922*Variables!$B$5))</f>
        <v>9.6912431367109253</v>
      </c>
      <c r="S923">
        <f t="shared" si="88"/>
        <v>1.9810839220064473</v>
      </c>
      <c r="T923">
        <f t="shared" si="89"/>
        <v>0</v>
      </c>
    </row>
    <row r="924" spans="1:20" x14ac:dyDescent="0.3">
      <c r="A924" s="3">
        <f t="shared" si="84"/>
        <v>43139</v>
      </c>
      <c r="B924">
        <v>2</v>
      </c>
      <c r="C924">
        <v>8</v>
      </c>
      <c r="D924">
        <v>11</v>
      </c>
      <c r="E924">
        <v>1</v>
      </c>
      <c r="F924" s="1">
        <f>VLOOKUP(A924,Weather!$A$1:$E$366, 5)</f>
        <v>0.67924528301886855</v>
      </c>
      <c r="G924" s="1">
        <f>VLOOKUP(D924, Winter!$A$1:$E$25, 2)</f>
        <v>1001.98733914487</v>
      </c>
      <c r="H924" s="1">
        <f>VLOOKUP(D924, Winter!$A$1:$E$25, 3)</f>
        <v>602.66024321587895</v>
      </c>
      <c r="I924" s="1">
        <f>VLOOKUP(D924, Winter!$A$1:$E$25, 5)</f>
        <v>331.77570093457899</v>
      </c>
      <c r="J924" s="1">
        <f t="shared" si="85"/>
        <v>873.90128950726944</v>
      </c>
      <c r="K924" s="47">
        <f t="shared" si="86"/>
        <v>16.348966185382849</v>
      </c>
      <c r="L924" s="48">
        <f>Solar!K941/1000*Variables!$B$3</f>
        <v>16.0334</v>
      </c>
      <c r="M924" s="1">
        <f>IF(E924=1, VLOOKUP(D924, Sheet1!$E$2:$G$26, 2), Sheet1!$G$3)</f>
        <v>0.20441999999999999</v>
      </c>
      <c r="N924" s="1">
        <f>'Electricity Rates'!$J$3</f>
        <v>0.19270000000000001</v>
      </c>
      <c r="O924" s="145">
        <f>L924-K924</f>
        <v>-0.31556618538284908</v>
      </c>
      <c r="P924">
        <f t="shared" si="87"/>
        <v>3.1504457839232751</v>
      </c>
      <c r="Q924">
        <f>IF(O924&gt;0, IF(Q923+O924*Variables!$B$5&lt;Variables!$B$4, Q923+O924*Variables!$B$5, Variables!$B$4), IF(Q923&gt;-O924, Q923+O924/Variables!$B$5, 0))</f>
        <v>0</v>
      </c>
      <c r="R924">
        <f>IF(O924&gt;0, 0, IF(Q923&gt;-O924, 0, -O924 - Q923*Variables!$B$5))</f>
        <v>0.31556618538284908</v>
      </c>
      <c r="S924">
        <f t="shared" si="88"/>
        <v>6.4508039615962007E-2</v>
      </c>
      <c r="T924">
        <f t="shared" si="89"/>
        <v>0</v>
      </c>
    </row>
    <row r="925" spans="1:20" x14ac:dyDescent="0.3">
      <c r="A925" s="3">
        <f t="shared" si="84"/>
        <v>43139</v>
      </c>
      <c r="B925">
        <v>2</v>
      </c>
      <c r="C925">
        <v>8</v>
      </c>
      <c r="D925">
        <v>12</v>
      </c>
      <c r="E925">
        <v>1</v>
      </c>
      <c r="F925" s="1">
        <f>VLOOKUP(A925,Weather!$A$1:$E$366, 5)</f>
        <v>0.67924528301886855</v>
      </c>
      <c r="G925" s="1">
        <f>VLOOKUP(D925, Winter!$A$1:$E$25, 2)</f>
        <v>1020.36633457866</v>
      </c>
      <c r="H925" s="1">
        <f>VLOOKUP(D925, Winter!$A$1:$E$25, 3)</f>
        <v>602.46553699974402</v>
      </c>
      <c r="I925" s="1">
        <f>VLOOKUP(D925, Winter!$A$1:$E$25, 5)</f>
        <v>327.10280373831802</v>
      </c>
      <c r="J925" s="1">
        <f t="shared" si="85"/>
        <v>886.32268252504571</v>
      </c>
      <c r="K925" s="47">
        <f t="shared" si="86"/>
        <v>16.581345902475928</v>
      </c>
      <c r="L925" s="48">
        <f>Solar!K942/1000*Variables!$B$3</f>
        <v>6.3082500000000001</v>
      </c>
      <c r="M925" s="1">
        <f>IF(E925=1, VLOOKUP(D925, Sheet1!$E$2:$G$26, 2), Sheet1!$G$3)</f>
        <v>0.20441999999999999</v>
      </c>
      <c r="N925" s="1">
        <f>'Electricity Rates'!$J$3</f>
        <v>0.19270000000000001</v>
      </c>
      <c r="O925" s="145">
        <f>L925-K925</f>
        <v>-10.273095902475927</v>
      </c>
      <c r="P925">
        <f t="shared" si="87"/>
        <v>3.1952253554071115</v>
      </c>
      <c r="Q925">
        <f>IF(O925&gt;0, IF(Q924+O925*Variables!$B$5&lt;Variables!$B$4, Q924+O925*Variables!$B$5, Variables!$B$4), IF(Q924&gt;-O925, Q924+O925/Variables!$B$5, 0))</f>
        <v>0</v>
      </c>
      <c r="R925">
        <f>IF(O925&gt;0, 0, IF(Q924&gt;-O925, 0, -O925 - Q924*Variables!$B$5))</f>
        <v>10.273095902475927</v>
      </c>
      <c r="S925">
        <f t="shared" si="88"/>
        <v>2.100026264384129</v>
      </c>
      <c r="T925">
        <f t="shared" si="89"/>
        <v>0</v>
      </c>
    </row>
    <row r="926" spans="1:20" x14ac:dyDescent="0.3">
      <c r="A926" s="3">
        <f t="shared" si="84"/>
        <v>43139</v>
      </c>
      <c r="B926">
        <v>2</v>
      </c>
      <c r="C926">
        <v>8</v>
      </c>
      <c r="D926">
        <v>13</v>
      </c>
      <c r="E926">
        <v>1</v>
      </c>
      <c r="F926" s="1">
        <f>VLOOKUP(A926,Weather!$A$1:$E$366, 5)</f>
        <v>0.67924528301886855</v>
      </c>
      <c r="G926" s="1">
        <f>VLOOKUP(D926, Winter!$A$1:$E$25, 2)</f>
        <v>1065.99730178497</v>
      </c>
      <c r="H926" s="1">
        <f>VLOOKUP(D926, Winter!$A$1:$E$25, 3)</f>
        <v>611.78362020049099</v>
      </c>
      <c r="I926" s="1">
        <f>VLOOKUP(D926, Winter!$A$1:$E$25, 5)</f>
        <v>322.42990654205602</v>
      </c>
      <c r="J926" s="1">
        <f t="shared" si="85"/>
        <v>920.30612089938268</v>
      </c>
      <c r="K926" s="47">
        <f t="shared" si="86"/>
        <v>17.217108878816578</v>
      </c>
      <c r="L926" s="48">
        <f>Solar!K943/1000*Variables!$B$3</f>
        <v>5.1939500000000001</v>
      </c>
      <c r="M926" s="1">
        <f>IF(E926=1, VLOOKUP(D926, Sheet1!$E$2:$G$26, 2), Sheet1!$G$3)</f>
        <v>0.20441999999999999</v>
      </c>
      <c r="N926" s="1">
        <f>'Electricity Rates'!$J$3</f>
        <v>0.19270000000000001</v>
      </c>
      <c r="O926" s="145">
        <f>L926-K926</f>
        <v>-12.023158878816577</v>
      </c>
      <c r="P926">
        <f t="shared" si="87"/>
        <v>3.3177368809479546</v>
      </c>
      <c r="Q926">
        <f>IF(O926&gt;0, IF(Q925+O926*Variables!$B$5&lt;Variables!$B$4, Q925+O926*Variables!$B$5, Variables!$B$4), IF(Q925&gt;-O926, Q925+O926/Variables!$B$5, 0))</f>
        <v>0</v>
      </c>
      <c r="R926">
        <f>IF(O926&gt;0, 0, IF(Q925&gt;-O926, 0, -O926 - Q925*Variables!$B$5))</f>
        <v>12.023158878816577</v>
      </c>
      <c r="S926">
        <f t="shared" si="88"/>
        <v>2.4577741380076845</v>
      </c>
      <c r="T926">
        <f t="shared" si="89"/>
        <v>0</v>
      </c>
    </row>
    <row r="927" spans="1:20" x14ac:dyDescent="0.3">
      <c r="A927" s="3">
        <f t="shared" si="84"/>
        <v>43139</v>
      </c>
      <c r="B927">
        <v>2</v>
      </c>
      <c r="C927">
        <v>8</v>
      </c>
      <c r="D927">
        <v>14</v>
      </c>
      <c r="E927">
        <v>1</v>
      </c>
      <c r="F927" s="1">
        <f>VLOOKUP(A927,Weather!$A$1:$E$366, 5)</f>
        <v>0.67924528301886855</v>
      </c>
      <c r="G927" s="1">
        <f>VLOOKUP(D927, Winter!$A$1:$E$25, 2)</f>
        <v>1084.3762972187601</v>
      </c>
      <c r="H927" s="1">
        <f>VLOOKUP(D927, Winter!$A$1:$E$25, 3)</f>
        <v>611.59447701910301</v>
      </c>
      <c r="I927" s="1">
        <f>VLOOKUP(D927, Winter!$A$1:$E$25, 5)</f>
        <v>303.73831775700899</v>
      </c>
      <c r="J927" s="1">
        <f t="shared" si="85"/>
        <v>932.72929828679491</v>
      </c>
      <c r="K927" s="47">
        <f t="shared" si="86"/>
        <v>17.449521977939405</v>
      </c>
      <c r="L927" s="48">
        <f>Solar!K944/1000*Variables!$B$3</f>
        <v>13.5905</v>
      </c>
      <c r="M927" s="1">
        <f>IF(E927=1, VLOOKUP(D927, Sheet1!$E$2:$G$26, 2), Sheet1!$G$3)</f>
        <v>0.20441999999999999</v>
      </c>
      <c r="N927" s="1">
        <f>'Electricity Rates'!$J$3</f>
        <v>0.19270000000000001</v>
      </c>
      <c r="O927" s="145">
        <f>L927-K927</f>
        <v>-3.8590219779394044</v>
      </c>
      <c r="P927">
        <f t="shared" si="87"/>
        <v>3.3625228851489233</v>
      </c>
      <c r="Q927">
        <f>IF(O927&gt;0, IF(Q926+O927*Variables!$B$5&lt;Variables!$B$4, Q926+O927*Variables!$B$5, Variables!$B$4), IF(Q926&gt;-O927, Q926+O927/Variables!$B$5, 0))</f>
        <v>0</v>
      </c>
      <c r="R927">
        <f>IF(O927&gt;0, 0, IF(Q926&gt;-O927, 0, -O927 - Q926*Variables!$B$5))</f>
        <v>3.8590219779394044</v>
      </c>
      <c r="S927">
        <f t="shared" si="88"/>
        <v>0.78886127273037299</v>
      </c>
      <c r="T927">
        <f t="shared" si="89"/>
        <v>0</v>
      </c>
    </row>
    <row r="928" spans="1:20" x14ac:dyDescent="0.3">
      <c r="A928" s="3">
        <f t="shared" si="84"/>
        <v>43139</v>
      </c>
      <c r="B928">
        <v>2</v>
      </c>
      <c r="C928">
        <v>8</v>
      </c>
      <c r="D928">
        <v>15</v>
      </c>
      <c r="E928">
        <v>1</v>
      </c>
      <c r="F928" s="1">
        <f>VLOOKUP(A928,Weather!$A$1:$E$366, 5)</f>
        <v>0.67924528301886855</v>
      </c>
      <c r="G928" s="1">
        <f>VLOOKUP(D928, Winter!$A$1:$E$25, 2)</f>
        <v>1093.6540058115399</v>
      </c>
      <c r="H928" s="1">
        <f>VLOOKUP(D928, Winter!$A$1:$E$25, 3)</f>
        <v>601.87029228184497</v>
      </c>
      <c r="I928" s="1">
        <f>VLOOKUP(D928, Winter!$A$1:$E$25, 5)</f>
        <v>271.02803738317698</v>
      </c>
      <c r="J928" s="1">
        <f t="shared" si="85"/>
        <v>935.91205996239273</v>
      </c>
      <c r="K928" s="47">
        <f t="shared" si="86"/>
        <v>17.509065159343589</v>
      </c>
      <c r="L928" s="48">
        <f>Solar!K945/1000*Variables!$B$3</f>
        <v>13.743250000000002</v>
      </c>
      <c r="M928" s="1">
        <f>IF(E928=1, VLOOKUP(D928, Sheet1!$E$2:$G$26, 2), Sheet1!$G$3)</f>
        <v>0.20441999999999999</v>
      </c>
      <c r="N928" s="1">
        <f>'Electricity Rates'!$J$3</f>
        <v>0.19270000000000001</v>
      </c>
      <c r="O928" s="145">
        <f>L928-K928</f>
        <v>-3.7658151593435871</v>
      </c>
      <c r="P928">
        <f t="shared" si="87"/>
        <v>3.3739968562055096</v>
      </c>
      <c r="Q928">
        <f>IF(O928&gt;0, IF(Q927+O928*Variables!$B$5&lt;Variables!$B$4, Q927+O928*Variables!$B$5, Variables!$B$4), IF(Q927&gt;-O928, Q927+O928/Variables!$B$5, 0))</f>
        <v>0</v>
      </c>
      <c r="R928">
        <f>IF(O928&gt;0, 0, IF(Q927&gt;-O928, 0, -O928 - Q927*Variables!$B$5))</f>
        <v>3.7658151593435871</v>
      </c>
      <c r="S928">
        <f t="shared" si="88"/>
        <v>0.76980793487301602</v>
      </c>
      <c r="T928">
        <f t="shared" si="89"/>
        <v>0</v>
      </c>
    </row>
    <row r="929" spans="1:20" x14ac:dyDescent="0.3">
      <c r="A929" s="3">
        <f t="shared" si="84"/>
        <v>43139</v>
      </c>
      <c r="B929">
        <v>2</v>
      </c>
      <c r="C929">
        <v>8</v>
      </c>
      <c r="D929">
        <v>16</v>
      </c>
      <c r="E929">
        <v>1</v>
      </c>
      <c r="F929" s="1">
        <f>VLOOKUP(A929,Weather!$A$1:$E$366, 5)</f>
        <v>0.67924528301886855</v>
      </c>
      <c r="G929" s="1">
        <f>VLOOKUP(D929, Winter!$A$1:$E$25, 2)</f>
        <v>1039.2953507679499</v>
      </c>
      <c r="H929" s="1">
        <f>VLOOKUP(D929, Winter!$A$1:$E$25, 3)</f>
        <v>558.82352941176396</v>
      </c>
      <c r="I929" s="1">
        <f>VLOOKUP(D929, Winter!$A$1:$E$25, 5)</f>
        <v>252.336448598131</v>
      </c>
      <c r="J929" s="1">
        <f t="shared" si="85"/>
        <v>885.18174769143775</v>
      </c>
      <c r="K929" s="47">
        <f t="shared" si="86"/>
        <v>16.560001266373032</v>
      </c>
      <c r="L929" s="48">
        <f>Solar!K946/1000*Variables!$B$3</f>
        <v>12.488150000000001</v>
      </c>
      <c r="M929" s="1">
        <f>IF(E929=1, VLOOKUP(D929, Sheet1!$E$2:$G$26, 2), Sheet1!$G$3)</f>
        <v>0.20441999999999999</v>
      </c>
      <c r="N929" s="1">
        <f>'Electricity Rates'!$J$3</f>
        <v>0.19270000000000001</v>
      </c>
      <c r="O929" s="145">
        <f>L929-K929</f>
        <v>-4.0718512663730309</v>
      </c>
      <c r="P929">
        <f t="shared" si="87"/>
        <v>3.1911122440300832</v>
      </c>
      <c r="Q929">
        <f>IF(O929&gt;0, IF(Q928+O929*Variables!$B$5&lt;Variables!$B$4, Q928+O929*Variables!$B$5, Variables!$B$4), IF(Q928&gt;-O929, Q928+O929/Variables!$B$5, 0))</f>
        <v>0</v>
      </c>
      <c r="R929">
        <f>IF(O929&gt;0, 0, IF(Q928&gt;-O929, 0, -O929 - Q928*Variables!$B$5))</f>
        <v>4.0718512663730309</v>
      </c>
      <c r="S929">
        <f t="shared" si="88"/>
        <v>0.83236783587197494</v>
      </c>
      <c r="T929">
        <f t="shared" si="89"/>
        <v>0</v>
      </c>
    </row>
    <row r="930" spans="1:20" x14ac:dyDescent="0.3">
      <c r="A930" s="3">
        <f t="shared" si="84"/>
        <v>43139</v>
      </c>
      <c r="B930">
        <v>2</v>
      </c>
      <c r="C930">
        <v>8</v>
      </c>
      <c r="D930">
        <v>17</v>
      </c>
      <c r="E930">
        <v>1</v>
      </c>
      <c r="F930" s="1">
        <f>VLOOKUP(A930,Weather!$A$1:$E$366, 5)</f>
        <v>0.67924528301886855</v>
      </c>
      <c r="G930" s="1">
        <f>VLOOKUP(D930, Winter!$A$1:$E$25, 2)</f>
        <v>889.47696139476898</v>
      </c>
      <c r="H930" s="1">
        <f>VLOOKUP(D930, Winter!$A$1:$E$25, 3)</f>
        <v>506.24728802056097</v>
      </c>
      <c r="I930" s="1">
        <f>VLOOKUP(D930, Winter!$A$1:$E$25, 5)</f>
        <v>228.971962616822</v>
      </c>
      <c r="J930" s="1">
        <f t="shared" si="85"/>
        <v>766.55423597285346</v>
      </c>
      <c r="K930" s="47">
        <f t="shared" si="86"/>
        <v>14.340714945332413</v>
      </c>
      <c r="L930" s="48">
        <f>Solar!K947/1000*Variables!$B$3</f>
        <v>3.9838</v>
      </c>
      <c r="M930" s="1">
        <f>IF(E930=1, VLOOKUP(D930, Sheet1!$E$2:$G$26, 2), Sheet1!$G$3)</f>
        <v>0.20441999999999999</v>
      </c>
      <c r="N930" s="1">
        <f>'Electricity Rates'!$J$3</f>
        <v>0.19270000000000001</v>
      </c>
      <c r="O930" s="145">
        <f>L930-K930</f>
        <v>-10.356914945332413</v>
      </c>
      <c r="P930">
        <f t="shared" si="87"/>
        <v>2.7634557699655562</v>
      </c>
      <c r="Q930">
        <f>IF(O930&gt;0, IF(Q929+O930*Variables!$B$5&lt;Variables!$B$4, Q929+O930*Variables!$B$5, Variables!$B$4), IF(Q929&gt;-O930, Q929+O930/Variables!$B$5, 0))</f>
        <v>0</v>
      </c>
      <c r="R930">
        <f>IF(O930&gt;0, 0, IF(Q929&gt;-O930, 0, -O930 - Q929*Variables!$B$5))</f>
        <v>10.356914945332413</v>
      </c>
      <c r="S930">
        <f t="shared" si="88"/>
        <v>2.1171605531248519</v>
      </c>
      <c r="T930">
        <f t="shared" si="89"/>
        <v>0</v>
      </c>
    </row>
    <row r="931" spans="1:20" x14ac:dyDescent="0.3">
      <c r="A931" s="3">
        <f t="shared" si="84"/>
        <v>43139</v>
      </c>
      <c r="B931">
        <v>2</v>
      </c>
      <c r="C931">
        <v>8</v>
      </c>
      <c r="D931">
        <v>18</v>
      </c>
      <c r="E931">
        <v>1</v>
      </c>
      <c r="F931" s="1">
        <f>VLOOKUP(A931,Weather!$A$1:$E$366, 5)</f>
        <v>0.67924528301886855</v>
      </c>
      <c r="G931" s="1">
        <f>VLOOKUP(D931, Winter!$A$1:$E$25, 2)</f>
        <v>689.67932752179297</v>
      </c>
      <c r="H931" s="1">
        <f>VLOOKUP(D931, Winter!$A$1:$E$25, 3)</f>
        <v>477.48083534529701</v>
      </c>
      <c r="I931" s="1">
        <f>VLOOKUP(D931, Winter!$A$1:$E$25, 5)</f>
        <v>257.009345794392</v>
      </c>
      <c r="J931" s="1">
        <f t="shared" si="85"/>
        <v>621.61566021989813</v>
      </c>
      <c r="K931" s="47">
        <f t="shared" si="86"/>
        <v>11.629200610253832</v>
      </c>
      <c r="L931" s="48">
        <f>Solar!K948/1000*Variables!$B$3</f>
        <v>0.91344999999999987</v>
      </c>
      <c r="M931" s="1">
        <f>IF(E931=1, VLOOKUP(D931, Sheet1!$E$2:$G$26, 2), Sheet1!$G$3)</f>
        <v>0.20441999999999999</v>
      </c>
      <c r="N931" s="1">
        <f>'Electricity Rates'!$J$3</f>
        <v>0.19270000000000001</v>
      </c>
      <c r="O931" s="145">
        <f>L931-K931</f>
        <v>-10.715750610253833</v>
      </c>
      <c r="P931">
        <f t="shared" si="87"/>
        <v>2.2409469575959138</v>
      </c>
      <c r="Q931">
        <f>IF(O931&gt;0, IF(Q930+O931*Variables!$B$5&lt;Variables!$B$4, Q930+O931*Variables!$B$5, Variables!$B$4), IF(Q930&gt;-O931, Q930+O931/Variables!$B$5, 0))</f>
        <v>0</v>
      </c>
      <c r="R931">
        <f>IF(O931&gt;0, 0, IF(Q930&gt;-O931, 0, -O931 - Q930*Variables!$B$5))</f>
        <v>10.715750610253833</v>
      </c>
      <c r="S931">
        <f t="shared" si="88"/>
        <v>2.1905137397480883</v>
      </c>
      <c r="T931">
        <f t="shared" si="89"/>
        <v>0</v>
      </c>
    </row>
    <row r="932" spans="1:20" x14ac:dyDescent="0.3">
      <c r="A932" s="3">
        <f t="shared" si="84"/>
        <v>43139</v>
      </c>
      <c r="B932">
        <v>2</v>
      </c>
      <c r="C932">
        <v>8</v>
      </c>
      <c r="D932">
        <v>19</v>
      </c>
      <c r="E932">
        <v>1</v>
      </c>
      <c r="F932" s="1">
        <f>VLOOKUP(A932,Weather!$A$1:$E$366, 5)</f>
        <v>0.67924528301886855</v>
      </c>
      <c r="G932" s="1">
        <f>VLOOKUP(D932, Winter!$A$1:$E$25, 2)</f>
        <v>503.50249066002402</v>
      </c>
      <c r="H932" s="1">
        <f>VLOOKUP(D932, Winter!$A$1:$E$25, 3)</f>
        <v>367.75553800108997</v>
      </c>
      <c r="I932" s="1">
        <f>VLOOKUP(D932, Winter!$A$1:$E$25, 5)</f>
        <v>266.355140186916</v>
      </c>
      <c r="J932" s="1">
        <f t="shared" si="85"/>
        <v>459.96101527885656</v>
      </c>
      <c r="K932" s="47">
        <f t="shared" si="86"/>
        <v>8.6049616537679192</v>
      </c>
      <c r="L932" s="48">
        <f>Solar!K949/1000*Variables!$B$3</f>
        <v>0</v>
      </c>
      <c r="M932" s="1">
        <f>IF(E932=1, VLOOKUP(D932, Sheet1!$E$2:$G$26, 2), Sheet1!$G$3)</f>
        <v>0.20441999999999999</v>
      </c>
      <c r="N932" s="1">
        <f>'Electricity Rates'!$J$3</f>
        <v>0.19270000000000001</v>
      </c>
      <c r="O932" s="145">
        <f>L932-K932</f>
        <v>-8.6049616537679192</v>
      </c>
      <c r="P932">
        <f t="shared" si="87"/>
        <v>1.6581761106810782</v>
      </c>
      <c r="Q932">
        <f>IF(O932&gt;0, IF(Q931+O932*Variables!$B$5&lt;Variables!$B$4, Q931+O932*Variables!$B$5, Variables!$B$4), IF(Q931&gt;-O932, Q931+O932/Variables!$B$5, 0))</f>
        <v>0</v>
      </c>
      <c r="R932">
        <f>IF(O932&gt;0, 0, IF(Q931&gt;-O932, 0, -O932 - Q931*Variables!$B$5))</f>
        <v>8.6049616537679192</v>
      </c>
      <c r="S932">
        <f t="shared" si="88"/>
        <v>1.7590262612632379</v>
      </c>
      <c r="T932">
        <f t="shared" si="89"/>
        <v>0</v>
      </c>
    </row>
    <row r="933" spans="1:20" x14ac:dyDescent="0.3">
      <c r="A933" s="3">
        <f t="shared" si="84"/>
        <v>43139</v>
      </c>
      <c r="B933">
        <v>2</v>
      </c>
      <c r="C933">
        <v>8</v>
      </c>
      <c r="D933">
        <v>20</v>
      </c>
      <c r="E933">
        <v>1</v>
      </c>
      <c r="F933" s="1">
        <f>VLOOKUP(A933,Weather!$A$1:$E$366, 5)</f>
        <v>0.67924528301886855</v>
      </c>
      <c r="G933" s="1">
        <f>VLOOKUP(D933, Winter!$A$1:$E$25, 2)</f>
        <v>385.507471980074</v>
      </c>
      <c r="H933" s="1">
        <f>VLOOKUP(D933, Winter!$A$1:$E$25, 3)</f>
        <v>329.45960680470398</v>
      </c>
      <c r="I933" s="1">
        <f>VLOOKUP(D933, Winter!$A$1:$E$25, 5)</f>
        <v>275.70093457943898</v>
      </c>
      <c r="J933" s="1">
        <f t="shared" si="85"/>
        <v>367.52985484835159</v>
      </c>
      <c r="K933" s="47">
        <f t="shared" si="86"/>
        <v>6.8757572979692734</v>
      </c>
      <c r="L933" s="48">
        <f>Solar!K950/1000*Variables!$B$3</f>
        <v>0</v>
      </c>
      <c r="M933" s="1">
        <f>IF(E933=1, VLOOKUP(D933, Sheet1!$E$2:$G$26, 2), Sheet1!$G$3)</f>
        <v>0.20441999999999999</v>
      </c>
      <c r="N933" s="1">
        <f>'Electricity Rates'!$J$3</f>
        <v>0.19270000000000001</v>
      </c>
      <c r="O933" s="145">
        <f>L933-K933</f>
        <v>-6.8757572979692734</v>
      </c>
      <c r="P933">
        <f t="shared" si="87"/>
        <v>1.3249584313186791</v>
      </c>
      <c r="Q933">
        <f>IF(O933&gt;0, IF(Q932+O933*Variables!$B$5&lt;Variables!$B$4, Q932+O933*Variables!$B$5, Variables!$B$4), IF(Q932&gt;-O933, Q932+O933/Variables!$B$5, 0))</f>
        <v>0</v>
      </c>
      <c r="R933">
        <f>IF(O933&gt;0, 0, IF(Q932&gt;-O933, 0, -O933 - Q932*Variables!$B$5))</f>
        <v>6.8757572979692734</v>
      </c>
      <c r="S933">
        <f t="shared" si="88"/>
        <v>1.4055423068508788</v>
      </c>
      <c r="T933">
        <f t="shared" si="89"/>
        <v>0</v>
      </c>
    </row>
    <row r="934" spans="1:20" x14ac:dyDescent="0.3">
      <c r="A934" s="3">
        <f t="shared" si="84"/>
        <v>43139</v>
      </c>
      <c r="B934">
        <v>2</v>
      </c>
      <c r="C934">
        <v>8</v>
      </c>
      <c r="D934">
        <v>21</v>
      </c>
      <c r="E934">
        <v>1</v>
      </c>
      <c r="F934" s="1">
        <f>VLOOKUP(A934,Weather!$A$1:$E$366, 5)</f>
        <v>0.67924528301886855</v>
      </c>
      <c r="G934" s="1">
        <f>VLOOKUP(D934, Winter!$A$1:$E$25, 2)</f>
        <v>340.23972602739599</v>
      </c>
      <c r="H934" s="1">
        <f>VLOOKUP(D934, Winter!$A$1:$E$25, 3)</f>
        <v>286.390591795636</v>
      </c>
      <c r="I934" s="1">
        <f>VLOOKUP(D934, Winter!$A$1:$E$25, 5)</f>
        <v>289.71962616822401</v>
      </c>
      <c r="J934" s="1">
        <f t="shared" si="85"/>
        <v>322.96736221720886</v>
      </c>
      <c r="K934" s="47">
        <f t="shared" si="86"/>
        <v>6.0420811220550545</v>
      </c>
      <c r="L934" s="48">
        <f>Solar!K951/1000*Variables!$B$3</f>
        <v>0</v>
      </c>
      <c r="M934" s="1">
        <f>IF(E934=1, VLOOKUP(D934, Sheet1!$E$2:$G$26, 2), Sheet1!$G$3)</f>
        <v>0.20441999999999999</v>
      </c>
      <c r="N934" s="1">
        <f>'Electricity Rates'!$J$3</f>
        <v>0.19270000000000001</v>
      </c>
      <c r="O934" s="145">
        <f>L934-K934</f>
        <v>-6.0420811220550545</v>
      </c>
      <c r="P934">
        <f t="shared" si="87"/>
        <v>1.1643090322200091</v>
      </c>
      <c r="Q934">
        <f>IF(O934&gt;0, IF(Q933+O934*Variables!$B$5&lt;Variables!$B$4, Q933+O934*Variables!$B$5, Variables!$B$4), IF(Q933&gt;-O934, Q933+O934/Variables!$B$5, 0))</f>
        <v>0</v>
      </c>
      <c r="R934">
        <f>IF(O934&gt;0, 0, IF(Q933&gt;-O934, 0, -O934 - Q933*Variables!$B$5))</f>
        <v>6.0420811220550545</v>
      </c>
      <c r="S934">
        <f t="shared" si="88"/>
        <v>1.2351222229704941</v>
      </c>
      <c r="T934">
        <f t="shared" si="89"/>
        <v>0</v>
      </c>
    </row>
    <row r="935" spans="1:20" x14ac:dyDescent="0.3">
      <c r="A935" s="3">
        <f t="shared" si="84"/>
        <v>43139</v>
      </c>
      <c r="B935">
        <v>2</v>
      </c>
      <c r="C935">
        <v>8</v>
      </c>
      <c r="D935">
        <v>22</v>
      </c>
      <c r="E935">
        <v>1</v>
      </c>
      <c r="F935" s="1">
        <f>VLOOKUP(A935,Weather!$A$1:$E$366, 5)</f>
        <v>0.67924528301886855</v>
      </c>
      <c r="G935" s="1">
        <f>VLOOKUP(D935, Winter!$A$1:$E$25, 2)</f>
        <v>300</v>
      </c>
      <c r="H935" s="1">
        <f>VLOOKUP(D935, Winter!$A$1:$E$25, 3)</f>
        <v>271.915575384683</v>
      </c>
      <c r="I935" s="1">
        <f>VLOOKUP(D935, Winter!$A$1:$E$25, 5)</f>
        <v>285.04672897196201</v>
      </c>
      <c r="J935" s="1">
        <f t="shared" si="85"/>
        <v>290.99178833093606</v>
      </c>
      <c r="K935" s="47">
        <f t="shared" si="86"/>
        <v>5.4438813224877194</v>
      </c>
      <c r="L935" s="48">
        <f>Solar!K952/1000*Variables!$B$3</f>
        <v>0</v>
      </c>
      <c r="M935" s="1">
        <f>IF(E935=1, VLOOKUP(D935, Sheet1!$E$2:$G$26, 2), Sheet1!$G$3)</f>
        <v>0.18618000000000001</v>
      </c>
      <c r="N935" s="1">
        <f>'Electricity Rates'!$J$3</f>
        <v>0.19270000000000001</v>
      </c>
      <c r="O935" s="145">
        <f>L935-K935</f>
        <v>-5.4438813224877194</v>
      </c>
      <c r="P935">
        <f t="shared" si="87"/>
        <v>1.0490359308433836</v>
      </c>
      <c r="Q935">
        <f>IF(O935&gt;0, IF(Q934+O935*Variables!$B$5&lt;Variables!$B$4, Q934+O935*Variables!$B$5, Variables!$B$4), IF(Q934&gt;-O935, Q934+O935/Variables!$B$5, 0))</f>
        <v>0</v>
      </c>
      <c r="R935">
        <f>IF(O935&gt;0, 0, IF(Q934&gt;-O935, 0, -O935 - Q934*Variables!$B$5))</f>
        <v>5.4438813224877194</v>
      </c>
      <c r="S935">
        <f t="shared" si="88"/>
        <v>1.0135418246207637</v>
      </c>
      <c r="T935">
        <f t="shared" si="89"/>
        <v>0</v>
      </c>
    </row>
    <row r="936" spans="1:20" x14ac:dyDescent="0.3">
      <c r="A936" s="3">
        <f t="shared" si="84"/>
        <v>43139</v>
      </c>
      <c r="B936">
        <v>2</v>
      </c>
      <c r="C936">
        <v>8</v>
      </c>
      <c r="D936">
        <v>23</v>
      </c>
      <c r="E936">
        <v>1</v>
      </c>
      <c r="F936" s="1">
        <f>VLOOKUP(A936,Weather!$A$1:$E$366, 5)</f>
        <v>0.67924528301886855</v>
      </c>
      <c r="G936" s="1">
        <f>VLOOKUP(D936, Winter!$A$1:$E$25, 2)</f>
        <v>290.90909090909099</v>
      </c>
      <c r="H936" s="1">
        <f>VLOOKUP(D936, Winter!$A$1:$E$25, 3)</f>
        <v>266.95334839061297</v>
      </c>
      <c r="I936" s="1">
        <f>VLOOKUP(D936, Winter!$A$1:$E$25, 5)</f>
        <v>285.04672897196201</v>
      </c>
      <c r="J936" s="1">
        <f t="shared" si="85"/>
        <v>283.2251734975037</v>
      </c>
      <c r="K936" s="47">
        <f t="shared" si="86"/>
        <v>5.2985833067835983</v>
      </c>
      <c r="L936" s="48">
        <f>Solar!K953/1000*Variables!$B$3</f>
        <v>0</v>
      </c>
      <c r="M936" s="1">
        <f>IF(E936=1, VLOOKUP(D936, Sheet1!$E$2:$G$26, 2), Sheet1!$G$3)</f>
        <v>0.18618000000000001</v>
      </c>
      <c r="N936" s="1">
        <f>'Electricity Rates'!$J$3</f>
        <v>0.19270000000000001</v>
      </c>
      <c r="O936" s="145">
        <f>L936-K936</f>
        <v>-5.2985833067835983</v>
      </c>
      <c r="P936">
        <f t="shared" si="87"/>
        <v>1.0210370032171994</v>
      </c>
      <c r="Q936">
        <f>IF(O936&gt;0, IF(Q935+O936*Variables!$B$5&lt;Variables!$B$4, Q935+O936*Variables!$B$5, Variables!$B$4), IF(Q935&gt;-O936, Q935+O936/Variables!$B$5, 0))</f>
        <v>0</v>
      </c>
      <c r="R936">
        <f>IF(O936&gt;0, 0, IF(Q935&gt;-O936, 0, -O936 - Q935*Variables!$B$5))</f>
        <v>5.2985833067835983</v>
      </c>
      <c r="S936">
        <f t="shared" si="88"/>
        <v>0.98649024005697039</v>
      </c>
      <c r="T936">
        <f t="shared" si="89"/>
        <v>0</v>
      </c>
    </row>
    <row r="937" spans="1:20" x14ac:dyDescent="0.3">
      <c r="A937" s="3">
        <f t="shared" si="84"/>
        <v>43139</v>
      </c>
      <c r="B937">
        <v>2</v>
      </c>
      <c r="C937">
        <v>8</v>
      </c>
      <c r="D937">
        <v>24</v>
      </c>
      <c r="E937">
        <v>1</v>
      </c>
      <c r="F937" s="1">
        <f>VLOOKUP(A937,Weather!$A$1:$E$366, 5)</f>
        <v>0.67924528301886855</v>
      </c>
      <c r="G937" s="1">
        <f>VLOOKUP(D937, Winter!$A$1:$E$25, 2)</f>
        <v>272.72727272727298</v>
      </c>
      <c r="H937" s="1">
        <f>VLOOKUP(D937, Winter!$A$1:$E$25, 3)</f>
        <v>266.74195307023803</v>
      </c>
      <c r="I937" s="1">
        <f>VLOOKUP(D937, Winter!$A$1:$E$25, 5)</f>
        <v>285.04672897196201</v>
      </c>
      <c r="J937" s="1">
        <f t="shared" si="85"/>
        <v>270.80745321463911</v>
      </c>
      <c r="K937" s="47">
        <f t="shared" si="86"/>
        <v>5.0662722993029226</v>
      </c>
      <c r="L937" s="48">
        <f>Solar!K954/1000*Variables!$B$3</f>
        <v>0</v>
      </c>
      <c r="M937" s="1">
        <f>IF(E937=1, VLOOKUP(D937, Sheet1!$E$2:$G$26, 2), Sheet1!$G$3)</f>
        <v>0.18618000000000001</v>
      </c>
      <c r="N937" s="1">
        <f>'Electricity Rates'!$J$3</f>
        <v>0.19270000000000001</v>
      </c>
      <c r="O937" s="145">
        <f>L937-K937</f>
        <v>-5.0662722993029226</v>
      </c>
      <c r="P937">
        <f t="shared" si="87"/>
        <v>0.9762706720756732</v>
      </c>
      <c r="Q937">
        <f>IF(O937&gt;0, IF(Q936+O937*Variables!$B$5&lt;Variables!$B$4, Q936+O937*Variables!$B$5, Variables!$B$4), IF(Q936&gt;-O937, Q936+O937/Variables!$B$5, 0))</f>
        <v>0</v>
      </c>
      <c r="R937">
        <f>IF(O937&gt;0, 0, IF(Q936&gt;-O937, 0, -O937 - Q936*Variables!$B$5))</f>
        <v>5.0662722993029226</v>
      </c>
      <c r="S937">
        <f t="shared" si="88"/>
        <v>0.94323857668421818</v>
      </c>
      <c r="T937">
        <f t="shared" si="89"/>
        <v>0</v>
      </c>
    </row>
    <row r="938" spans="1:20" x14ac:dyDescent="0.3">
      <c r="A938" s="3">
        <f t="shared" si="84"/>
        <v>43140</v>
      </c>
      <c r="B938">
        <v>2</v>
      </c>
      <c r="C938">
        <v>9</v>
      </c>
      <c r="D938">
        <v>1</v>
      </c>
      <c r="E938">
        <v>1</v>
      </c>
      <c r="F938" s="1">
        <f>VLOOKUP(A938,Weather!$A$1:$E$366, 5)</f>
        <v>0.69811320754717077</v>
      </c>
      <c r="G938" s="1">
        <f>VLOOKUP(D938, Winter!$A$1:$E$25, 2)</f>
        <v>281.81818181818198</v>
      </c>
      <c r="H938" s="1">
        <f>VLOOKUP(D938, Winter!$A$1:$E$25, 3)</f>
        <v>257.04002047196798</v>
      </c>
      <c r="I938" s="1">
        <f>VLOOKUP(D938, Winter!$A$1:$E$25, 5)</f>
        <v>266.355140186916</v>
      </c>
      <c r="J938" s="1">
        <f t="shared" si="85"/>
        <v>274.33798216649478</v>
      </c>
      <c r="K938" s="47">
        <f t="shared" si="86"/>
        <v>5.1323215192130425</v>
      </c>
      <c r="L938" s="48">
        <f>Solar!K955/1000*Variables!$B$3</f>
        <v>0</v>
      </c>
      <c r="M938" s="1">
        <f>IF(E938=1, VLOOKUP(D938, Sheet1!$E$2:$G$26, 2), Sheet1!$G$3)</f>
        <v>0.18618000000000001</v>
      </c>
      <c r="N938" s="1">
        <f>'Electricity Rates'!$J$3</f>
        <v>0.19270000000000001</v>
      </c>
      <c r="O938" s="145">
        <f>L938-K938</f>
        <v>-5.1323215192130425</v>
      </c>
      <c r="P938">
        <f t="shared" si="87"/>
        <v>0.98899835675235337</v>
      </c>
      <c r="Q938">
        <f>IF(O938&gt;0, IF(Q937+O938*Variables!$B$5&lt;Variables!$B$4, Q937+O938*Variables!$B$5, Variables!$B$4), IF(Q937&gt;-O938, Q937+O938/Variables!$B$5, 0))</f>
        <v>0</v>
      </c>
      <c r="R938">
        <f>IF(O938&gt;0, 0, IF(Q937&gt;-O938, 0, -O938 - Q937*Variables!$B$5))</f>
        <v>5.1323215192130425</v>
      </c>
      <c r="S938">
        <f t="shared" si="88"/>
        <v>0.95553562044708429</v>
      </c>
      <c r="T938">
        <f t="shared" si="89"/>
        <v>0</v>
      </c>
    </row>
    <row r="939" spans="1:20" x14ac:dyDescent="0.3">
      <c r="A939" s="3">
        <f t="shared" si="84"/>
        <v>43140</v>
      </c>
      <c r="B939">
        <v>2</v>
      </c>
      <c r="C939">
        <v>9</v>
      </c>
      <c r="D939">
        <v>2</v>
      </c>
      <c r="E939">
        <v>1</v>
      </c>
      <c r="F939" s="1">
        <f>VLOOKUP(A939,Weather!$A$1:$E$366, 5)</f>
        <v>0.69811320754717077</v>
      </c>
      <c r="G939" s="1">
        <f>VLOOKUP(D939, Winter!$A$1:$E$25, 2)</f>
        <v>282.10356994603501</v>
      </c>
      <c r="H939" s="1">
        <f>VLOOKUP(D939, Winter!$A$1:$E$25, 3)</f>
        <v>280.66066600651902</v>
      </c>
      <c r="I939" s="1">
        <f>VLOOKUP(D939, Winter!$A$1:$E$25, 5)</f>
        <v>285.04672897196201</v>
      </c>
      <c r="J939" s="1">
        <f t="shared" si="85"/>
        <v>281.66797630391699</v>
      </c>
      <c r="K939" s="47">
        <f t="shared" si="86"/>
        <v>5.2694512245134417</v>
      </c>
      <c r="L939" s="48">
        <f>Solar!K956/1000*Variables!$B$3</f>
        <v>0</v>
      </c>
      <c r="M939" s="1">
        <f>IF(E939=1, VLOOKUP(D939, Sheet1!$E$2:$G$26, 2), Sheet1!$G$3)</f>
        <v>0.18618000000000001</v>
      </c>
      <c r="N939" s="1">
        <f>'Electricity Rates'!$J$3</f>
        <v>0.19270000000000001</v>
      </c>
      <c r="O939" s="145">
        <f>L939-K939</f>
        <v>-5.2694512245134417</v>
      </c>
      <c r="P939">
        <f t="shared" si="87"/>
        <v>1.0154232509637402</v>
      </c>
      <c r="Q939">
        <f>IF(O939&gt;0, IF(Q938+O939*Variables!$B$5&lt;Variables!$B$4, Q938+O939*Variables!$B$5, Variables!$B$4), IF(Q938&gt;-O939, Q938+O939/Variables!$B$5, 0))</f>
        <v>0</v>
      </c>
      <c r="R939">
        <f>IF(O939&gt;0, 0, IF(Q938&gt;-O939, 0, -O939 - Q938*Variables!$B$5))</f>
        <v>5.2694512245134417</v>
      </c>
      <c r="S939">
        <f t="shared" si="88"/>
        <v>0.9810664289799127</v>
      </c>
      <c r="T939">
        <f t="shared" si="89"/>
        <v>0</v>
      </c>
    </row>
    <row r="940" spans="1:20" x14ac:dyDescent="0.3">
      <c r="A940" s="3">
        <f t="shared" si="84"/>
        <v>43140</v>
      </c>
      <c r="B940">
        <v>2</v>
      </c>
      <c r="C940">
        <v>9</v>
      </c>
      <c r="D940">
        <v>3</v>
      </c>
      <c r="E940">
        <v>1</v>
      </c>
      <c r="F940" s="1">
        <f>VLOOKUP(A940,Weather!$A$1:$E$366, 5)</f>
        <v>0.69811320754717077</v>
      </c>
      <c r="G940" s="1">
        <f>VLOOKUP(D940, Winter!$A$1:$E$25, 2)</f>
        <v>282.300747198007</v>
      </c>
      <c r="H940" s="1">
        <f>VLOOKUP(D940, Winter!$A$1:$E$25, 3)</f>
        <v>272.72727272727298</v>
      </c>
      <c r="I940" s="1">
        <f>VLOOKUP(D940, Winter!$A$1:$E$25, 5)</f>
        <v>271.02803738317698</v>
      </c>
      <c r="J940" s="1">
        <f t="shared" si="85"/>
        <v>279.41064169740804</v>
      </c>
      <c r="K940" s="47">
        <f t="shared" si="86"/>
        <v>5.2272209548090478</v>
      </c>
      <c r="L940" s="48">
        <f>Solar!K957/1000*Variables!$B$3</f>
        <v>0</v>
      </c>
      <c r="M940" s="1">
        <f>IF(E940=1, VLOOKUP(D940, Sheet1!$E$2:$G$26, 2), Sheet1!$G$3)</f>
        <v>0.18618000000000001</v>
      </c>
      <c r="N940" s="1">
        <f>'Electricity Rates'!$J$3</f>
        <v>0.19270000000000001</v>
      </c>
      <c r="O940" s="145">
        <f>L940-K940</f>
        <v>-5.2272209548090478</v>
      </c>
      <c r="P940">
        <f t="shared" si="87"/>
        <v>1.0072854779917035</v>
      </c>
      <c r="Q940">
        <f>IF(O940&gt;0, IF(Q939+O940*Variables!$B$5&lt;Variables!$B$4, Q939+O940*Variables!$B$5, Variables!$B$4), IF(Q939&gt;-O940, Q939+O940/Variables!$B$5, 0))</f>
        <v>0</v>
      </c>
      <c r="R940">
        <f>IF(O940&gt;0, 0, IF(Q939&gt;-O940, 0, -O940 - Q939*Variables!$B$5))</f>
        <v>5.2272209548090478</v>
      </c>
      <c r="S940">
        <f t="shared" si="88"/>
        <v>0.97320399736634855</v>
      </c>
      <c r="T940">
        <f t="shared" si="89"/>
        <v>0</v>
      </c>
    </row>
    <row r="941" spans="1:20" x14ac:dyDescent="0.3">
      <c r="A941" s="3">
        <f t="shared" si="84"/>
        <v>43140</v>
      </c>
      <c r="B941">
        <v>2</v>
      </c>
      <c r="C941">
        <v>9</v>
      </c>
      <c r="D941">
        <v>4</v>
      </c>
      <c r="E941">
        <v>1</v>
      </c>
      <c r="F941" s="1">
        <f>VLOOKUP(A941,Weather!$A$1:$E$366, 5)</f>
        <v>0.69811320754717077</v>
      </c>
      <c r="G941" s="1">
        <f>VLOOKUP(D941, Winter!$A$1:$E$25, 2)</f>
        <v>308.82074789439099</v>
      </c>
      <c r="H941" s="1">
        <f>VLOOKUP(D941, Winter!$A$1:$E$25, 3)</f>
        <v>281.81818181818198</v>
      </c>
      <c r="I941" s="1">
        <f>VLOOKUP(D941, Winter!$A$1:$E$25, 5)</f>
        <v>285.04672897196201</v>
      </c>
      <c r="J941" s="1">
        <f t="shared" si="85"/>
        <v>300.66902983364866</v>
      </c>
      <c r="K941" s="47">
        <f t="shared" si="86"/>
        <v>5.6249233875301412</v>
      </c>
      <c r="L941" s="48">
        <f>Solar!K958/1000*Variables!$B$3</f>
        <v>0</v>
      </c>
      <c r="M941" s="1">
        <f>IF(E941=1, VLOOKUP(D941, Sheet1!$E$2:$G$26, 2), Sheet1!$G$3)</f>
        <v>0.18618000000000001</v>
      </c>
      <c r="N941" s="1">
        <f>'Electricity Rates'!$J$3</f>
        <v>0.19270000000000001</v>
      </c>
      <c r="O941" s="145">
        <f>L941-K941</f>
        <v>-5.6249233875301412</v>
      </c>
      <c r="P941">
        <f t="shared" si="87"/>
        <v>1.0839227367770583</v>
      </c>
      <c r="Q941">
        <f>IF(O941&gt;0, IF(Q940+O941*Variables!$B$5&lt;Variables!$B$4, Q940+O941*Variables!$B$5, Variables!$B$4), IF(Q940&gt;-O941, Q940+O941/Variables!$B$5, 0))</f>
        <v>0</v>
      </c>
      <c r="R941">
        <f>IF(O941&gt;0, 0, IF(Q940&gt;-O941, 0, -O941 - Q940*Variables!$B$5))</f>
        <v>5.6249233875301412</v>
      </c>
      <c r="S941">
        <f t="shared" si="88"/>
        <v>1.0472482362903617</v>
      </c>
      <c r="T941">
        <f t="shared" si="89"/>
        <v>0</v>
      </c>
    </row>
    <row r="942" spans="1:20" x14ac:dyDescent="0.3">
      <c r="A942" s="3">
        <f t="shared" si="84"/>
        <v>43140</v>
      </c>
      <c r="B942">
        <v>2</v>
      </c>
      <c r="C942">
        <v>9</v>
      </c>
      <c r="D942">
        <v>5</v>
      </c>
      <c r="E942">
        <v>1</v>
      </c>
      <c r="F942" s="1">
        <f>VLOOKUP(A942,Weather!$A$1:$E$366, 5)</f>
        <v>0.69811320754717077</v>
      </c>
      <c r="G942" s="1">
        <f>VLOOKUP(D942, Winter!$A$1:$E$25, 2)</f>
        <v>308.63160471300301</v>
      </c>
      <c r="H942" s="1">
        <f>VLOOKUP(D942, Winter!$A$1:$E$25, 3)</f>
        <v>300</v>
      </c>
      <c r="I942" s="1">
        <f>VLOOKUP(D942, Winter!$A$1:$E$25, 5)</f>
        <v>303.73831775700899</v>
      </c>
      <c r="J942" s="1">
        <f t="shared" si="85"/>
        <v>306.02583725247382</v>
      </c>
      <c r="K942" s="47">
        <f t="shared" si="86"/>
        <v>5.7251386685962213</v>
      </c>
      <c r="L942" s="48">
        <f>Solar!K959/1000*Variables!$B$3</f>
        <v>0</v>
      </c>
      <c r="M942" s="1">
        <f>IF(E942=1, VLOOKUP(D942, Sheet1!$E$2:$G$26, 2), Sheet1!$G$3)</f>
        <v>0.18618000000000001</v>
      </c>
      <c r="N942" s="1">
        <f>'Electricity Rates'!$J$3</f>
        <v>0.19270000000000001</v>
      </c>
      <c r="O942" s="145">
        <f>L942-K942</f>
        <v>-5.7251386685962213</v>
      </c>
      <c r="P942">
        <f t="shared" si="87"/>
        <v>1.1032342214384918</v>
      </c>
      <c r="Q942">
        <f>IF(O942&gt;0, IF(Q941+O942*Variables!$B$5&lt;Variables!$B$4, Q941+O942*Variables!$B$5, Variables!$B$4), IF(Q941&gt;-O942, Q941+O942/Variables!$B$5, 0))</f>
        <v>0</v>
      </c>
      <c r="R942">
        <f>IF(O942&gt;0, 0, IF(Q941&gt;-O942, 0, -O942 - Q941*Variables!$B$5))</f>
        <v>5.7251386685962213</v>
      </c>
      <c r="S942">
        <f t="shared" si="88"/>
        <v>1.0659063173192445</v>
      </c>
      <c r="T942">
        <f t="shared" si="89"/>
        <v>0</v>
      </c>
    </row>
    <row r="943" spans="1:20" x14ac:dyDescent="0.3">
      <c r="A943" s="3">
        <f t="shared" si="84"/>
        <v>43140</v>
      </c>
      <c r="B943">
        <v>2</v>
      </c>
      <c r="C943">
        <v>9</v>
      </c>
      <c r="D943">
        <v>6</v>
      </c>
      <c r="E943">
        <v>1</v>
      </c>
      <c r="F943" s="1">
        <f>VLOOKUP(A943,Weather!$A$1:$E$366, 5)</f>
        <v>0.69811320754717077</v>
      </c>
      <c r="G943" s="1">
        <f>VLOOKUP(D943, Winter!$A$1:$E$25, 2)</f>
        <v>331.81818181818198</v>
      </c>
      <c r="H943" s="1">
        <f>VLOOKUP(D943, Winter!$A$1:$E$25, 3)</f>
        <v>317.955250948497</v>
      </c>
      <c r="I943" s="1">
        <f>VLOOKUP(D943, Winter!$A$1:$E$25, 5)</f>
        <v>322.42990654205602</v>
      </c>
      <c r="J943" s="1">
        <f t="shared" si="85"/>
        <v>327.63314608393745</v>
      </c>
      <c r="K943" s="47">
        <f t="shared" si="86"/>
        <v>6.1293687180127856</v>
      </c>
      <c r="L943" s="48">
        <f>Solar!K960/1000*Variables!$B$3</f>
        <v>0</v>
      </c>
      <c r="M943" s="1">
        <f>IF(E943=1, VLOOKUP(D943, Sheet1!$E$2:$G$26, 2), Sheet1!$G$3)</f>
        <v>0.18618000000000001</v>
      </c>
      <c r="N943" s="1">
        <f>'Electricity Rates'!$J$3</f>
        <v>0.19270000000000001</v>
      </c>
      <c r="O943" s="145">
        <f>L943-K943</f>
        <v>-6.1293687180127856</v>
      </c>
      <c r="P943">
        <f t="shared" si="87"/>
        <v>1.1811293519610639</v>
      </c>
      <c r="Q943">
        <f>IF(O943&gt;0, IF(Q942+O943*Variables!$B$5&lt;Variables!$B$4, Q942+O943*Variables!$B$5, Variables!$B$4), IF(Q942&gt;-O943, Q942+O943/Variables!$B$5, 0))</f>
        <v>0</v>
      </c>
      <c r="R943">
        <f>IF(O943&gt;0, 0, IF(Q942&gt;-O943, 0, -O943 - Q942*Variables!$B$5))</f>
        <v>6.1293687180127856</v>
      </c>
      <c r="S943">
        <f t="shared" si="88"/>
        <v>1.1411658679196206</v>
      </c>
      <c r="T943">
        <f t="shared" si="89"/>
        <v>0</v>
      </c>
    </row>
    <row r="944" spans="1:20" x14ac:dyDescent="0.3">
      <c r="A944" s="3">
        <f t="shared" si="84"/>
        <v>43140</v>
      </c>
      <c r="B944">
        <v>2</v>
      </c>
      <c r="C944">
        <v>9</v>
      </c>
      <c r="D944">
        <v>7</v>
      </c>
      <c r="E944">
        <v>1</v>
      </c>
      <c r="F944" s="1">
        <f>VLOOKUP(A944,Weather!$A$1:$E$366, 5)</f>
        <v>0.69811320754717077</v>
      </c>
      <c r="G944" s="1">
        <f>VLOOKUP(D944, Winter!$A$1:$E$25, 2)</f>
        <v>445.45454545454498</v>
      </c>
      <c r="H944" s="1">
        <f>VLOOKUP(D944, Winter!$A$1:$E$25, 3)</f>
        <v>393.94630558862502</v>
      </c>
      <c r="I944" s="1">
        <f>VLOOKUP(D944, Winter!$A$1:$E$25, 5)</f>
        <v>313.08411214953298</v>
      </c>
      <c r="J944" s="1">
        <f t="shared" si="85"/>
        <v>429.90488813653144</v>
      </c>
      <c r="K944" s="47">
        <f t="shared" si="86"/>
        <v>8.0426709097063114</v>
      </c>
      <c r="L944" s="48">
        <f>Solar!K961/1000*Variables!$B$3</f>
        <v>0</v>
      </c>
      <c r="M944" s="1">
        <f>IF(E944=1, VLOOKUP(D944, Sheet1!$E$2:$G$26, 2), Sheet1!$G$3)</f>
        <v>0.18618000000000001</v>
      </c>
      <c r="N944" s="1">
        <f>'Electricity Rates'!$J$3</f>
        <v>0.19270000000000001</v>
      </c>
      <c r="O944" s="145">
        <f>L944-K944</f>
        <v>-8.0426709097063114</v>
      </c>
      <c r="P944">
        <f t="shared" si="87"/>
        <v>1.5498226843004064</v>
      </c>
      <c r="Q944">
        <f>IF(O944&gt;0, IF(Q943+O944*Variables!$B$5&lt;Variables!$B$4, Q943+O944*Variables!$B$5, Variables!$B$4), IF(Q943&gt;-O944, Q943+O944/Variables!$B$5, 0))</f>
        <v>0</v>
      </c>
      <c r="R944">
        <f>IF(O944&gt;0, 0, IF(Q943&gt;-O944, 0, -O944 - Q943*Variables!$B$5))</f>
        <v>8.0426709097063114</v>
      </c>
      <c r="S944">
        <f t="shared" si="88"/>
        <v>1.4973844699691212</v>
      </c>
      <c r="T944">
        <f t="shared" si="89"/>
        <v>0</v>
      </c>
    </row>
    <row r="945" spans="1:20" x14ac:dyDescent="0.3">
      <c r="A945" s="3">
        <f t="shared" si="84"/>
        <v>43140</v>
      </c>
      <c r="B945">
        <v>2</v>
      </c>
      <c r="C945">
        <v>9</v>
      </c>
      <c r="D945">
        <v>8</v>
      </c>
      <c r="E945">
        <v>1</v>
      </c>
      <c r="F945" s="1">
        <f>VLOOKUP(A945,Weather!$A$1:$E$366, 5)</f>
        <v>0.69811320754717077</v>
      </c>
      <c r="G945" s="1">
        <f>VLOOKUP(D945, Winter!$A$1:$E$25, 2)</f>
        <v>654.54545454545405</v>
      </c>
      <c r="H945" s="1">
        <f>VLOOKUP(D945, Winter!$A$1:$E$25, 3)</f>
        <v>498.50910668787998</v>
      </c>
      <c r="I945" s="1">
        <f>VLOOKUP(D945, Winter!$A$1:$E$25, 5)</f>
        <v>294.39252336448601</v>
      </c>
      <c r="J945" s="1">
        <f t="shared" si="85"/>
        <v>607.4401419846771</v>
      </c>
      <c r="K945" s="47">
        <f t="shared" si="86"/>
        <v>11.364004676719306</v>
      </c>
      <c r="L945" s="48">
        <f>Solar!K962/1000*Variables!$B$3</f>
        <v>1.6829999999999998</v>
      </c>
      <c r="M945" s="1">
        <f>IF(E945=1, VLOOKUP(D945, Sheet1!$E$2:$G$26, 2), Sheet1!$G$3)</f>
        <v>0.18618000000000001</v>
      </c>
      <c r="N945" s="1">
        <f>'Electricity Rates'!$J$3</f>
        <v>0.19270000000000001</v>
      </c>
      <c r="O945" s="145">
        <f>L945-K945</f>
        <v>-9.6810046767193061</v>
      </c>
      <c r="P945">
        <f t="shared" si="87"/>
        <v>2.1898437012038103</v>
      </c>
      <c r="Q945">
        <f>IF(O945&gt;0, IF(Q944+O945*Variables!$B$5&lt;Variables!$B$4, Q944+O945*Variables!$B$5, Variables!$B$4), IF(Q944&gt;-O945, Q944+O945/Variables!$B$5, 0))</f>
        <v>0</v>
      </c>
      <c r="R945">
        <f>IF(O945&gt;0, 0, IF(Q944&gt;-O945, 0, -O945 - Q944*Variables!$B$5))</f>
        <v>9.6810046767193061</v>
      </c>
      <c r="S945">
        <f t="shared" si="88"/>
        <v>1.8024094507116006</v>
      </c>
      <c r="T945">
        <f t="shared" si="89"/>
        <v>0</v>
      </c>
    </row>
    <row r="946" spans="1:20" x14ac:dyDescent="0.3">
      <c r="A946" s="3">
        <f t="shared" si="84"/>
        <v>43140</v>
      </c>
      <c r="B946">
        <v>2</v>
      </c>
      <c r="C946">
        <v>9</v>
      </c>
      <c r="D946">
        <v>9</v>
      </c>
      <c r="E946">
        <v>1</v>
      </c>
      <c r="F946" s="1">
        <f>VLOOKUP(A946,Weather!$A$1:$E$366, 5)</f>
        <v>0.69811320754717077</v>
      </c>
      <c r="G946" s="1">
        <f>VLOOKUP(D946, Winter!$A$1:$E$25, 2)</f>
        <v>801.59817351598099</v>
      </c>
      <c r="H946" s="1">
        <f>VLOOKUP(D946, Winter!$A$1:$E$25, 3)</f>
        <v>564.97068280688404</v>
      </c>
      <c r="I946" s="1">
        <f>VLOOKUP(D946, Winter!$A$1:$E$25, 5)</f>
        <v>313.08411214953298</v>
      </c>
      <c r="J946" s="1">
        <f t="shared" si="85"/>
        <v>730.1634593396501</v>
      </c>
      <c r="K946" s="47">
        <f t="shared" si="86"/>
        <v>13.659915427378259</v>
      </c>
      <c r="L946" s="48">
        <f>Solar!K963/1000*Variables!$B$3</f>
        <v>8.1084999999999994</v>
      </c>
      <c r="M946" s="1">
        <f>IF(E946=1, VLOOKUP(D946, Sheet1!$E$2:$G$26, 2), Sheet1!$G$3)</f>
        <v>0.20441999999999999</v>
      </c>
      <c r="N946" s="1">
        <f>'Electricity Rates'!$J$3</f>
        <v>0.19270000000000001</v>
      </c>
      <c r="O946" s="145">
        <f>L946-K946</f>
        <v>-5.5514154273782594</v>
      </c>
      <c r="P946">
        <f t="shared" si="87"/>
        <v>2.6322657028557908</v>
      </c>
      <c r="Q946">
        <f>IF(O946&gt;0, IF(Q945+O946*Variables!$B$5&lt;Variables!$B$4, Q945+O946*Variables!$B$5, Variables!$B$4), IF(Q945&gt;-O946, Q945+O946/Variables!$B$5, 0))</f>
        <v>0</v>
      </c>
      <c r="R946">
        <f>IF(O946&gt;0, 0, IF(Q945&gt;-O946, 0, -O946 - Q945*Variables!$B$5))</f>
        <v>5.5514154273782594</v>
      </c>
      <c r="S946">
        <f t="shared" si="88"/>
        <v>1.1348203416646638</v>
      </c>
      <c r="T946">
        <f t="shared" si="89"/>
        <v>0</v>
      </c>
    </row>
    <row r="947" spans="1:20" x14ac:dyDescent="0.3">
      <c r="A947" s="3">
        <f t="shared" si="84"/>
        <v>43140</v>
      </c>
      <c r="B947">
        <v>2</v>
      </c>
      <c r="C947">
        <v>9</v>
      </c>
      <c r="D947">
        <v>10</v>
      </c>
      <c r="E947">
        <v>1</v>
      </c>
      <c r="F947" s="1">
        <f>VLOOKUP(A947,Weather!$A$1:$E$366, 5)</f>
        <v>0.69811320754717077</v>
      </c>
      <c r="G947" s="1">
        <f>VLOOKUP(D947, Winter!$A$1:$E$25, 2)</f>
        <v>929.05770029057601</v>
      </c>
      <c r="H947" s="1">
        <f>VLOOKUP(D947, Winter!$A$1:$E$25, 3)</f>
        <v>583.82380756350199</v>
      </c>
      <c r="I947" s="1">
        <f>VLOOKUP(D947, Winter!$A$1:$E$25, 5)</f>
        <v>331.77570093457899</v>
      </c>
      <c r="J947" s="1">
        <f t="shared" si="85"/>
        <v>824.83614776919546</v>
      </c>
      <c r="K947" s="47">
        <f t="shared" si="86"/>
        <v>15.43105434249145</v>
      </c>
      <c r="L947" s="48">
        <f>Solar!K964/1000*Variables!$B$3</f>
        <v>16.982749999999999</v>
      </c>
      <c r="M947" s="1">
        <f>IF(E947=1, VLOOKUP(D947, Sheet1!$E$2:$G$26, 2), Sheet1!$G$3)</f>
        <v>0.20441999999999999</v>
      </c>
      <c r="N947" s="1">
        <f>'Electricity Rates'!$J$3</f>
        <v>0.19270000000000001</v>
      </c>
      <c r="O947" s="145">
        <f>L947-K947</f>
        <v>1.5516956575085494</v>
      </c>
      <c r="P947">
        <f t="shared" si="87"/>
        <v>2.9735641717981025</v>
      </c>
      <c r="Q947">
        <f>IF(O947&gt;0, IF(Q946+O947*Variables!$B$5&lt;Variables!$B$4, Q946+O947*Variables!$B$5, Variables!$B$4), IF(Q946&gt;-O947, Q946+O947/Variables!$B$5, 0))</f>
        <v>1.4585939180580363</v>
      </c>
      <c r="R947">
        <f>IF(O947&gt;0, 0, IF(Q946&gt;-O947, 0, -O947 - Q946*Variables!$B$5))</f>
        <v>0</v>
      </c>
      <c r="S947">
        <f t="shared" si="88"/>
        <v>0</v>
      </c>
      <c r="T947">
        <f t="shared" si="89"/>
        <v>0</v>
      </c>
    </row>
    <row r="948" spans="1:20" x14ac:dyDescent="0.3">
      <c r="A948" s="3">
        <f t="shared" si="84"/>
        <v>43140</v>
      </c>
      <c r="B948">
        <v>2</v>
      </c>
      <c r="C948">
        <v>9</v>
      </c>
      <c r="D948">
        <v>11</v>
      </c>
      <c r="E948">
        <v>1</v>
      </c>
      <c r="F948" s="1">
        <f>VLOOKUP(A948,Weather!$A$1:$E$366, 5)</f>
        <v>0.69811320754717077</v>
      </c>
      <c r="G948" s="1">
        <f>VLOOKUP(D948, Winter!$A$1:$E$25, 2)</f>
        <v>1001.98733914487</v>
      </c>
      <c r="H948" s="1">
        <f>VLOOKUP(D948, Winter!$A$1:$E$25, 3)</f>
        <v>602.66024321587895</v>
      </c>
      <c r="I948" s="1">
        <f>VLOOKUP(D948, Winter!$A$1:$E$25, 5)</f>
        <v>331.77570093457899</v>
      </c>
      <c r="J948" s="1">
        <f t="shared" si="85"/>
        <v>881.43576301536359</v>
      </c>
      <c r="K948" s="47">
        <f t="shared" si="86"/>
        <v>16.489921295630996</v>
      </c>
      <c r="L948" s="48">
        <f>Solar!K965/1000*Variables!$B$3</f>
        <v>22.101849999999999</v>
      </c>
      <c r="M948" s="1">
        <f>IF(E948=1, VLOOKUP(D948, Sheet1!$E$2:$G$26, 2), Sheet1!$G$3)</f>
        <v>0.20441999999999999</v>
      </c>
      <c r="N948" s="1">
        <f>'Electricity Rates'!$J$3</f>
        <v>0.19270000000000001</v>
      </c>
      <c r="O948" s="145">
        <f>L948-K948</f>
        <v>5.6119287043690029</v>
      </c>
      <c r="P948">
        <f t="shared" si="87"/>
        <v>3.1776078336680933</v>
      </c>
      <c r="Q948">
        <f>IF(O948&gt;0, IF(Q947+O948*Variables!$B$5&lt;Variables!$B$4, Q947+O948*Variables!$B$5, Variables!$B$4), IF(Q947&gt;-O948, Q947+O948/Variables!$B$5, 0))</f>
        <v>6.7338069001648986</v>
      </c>
      <c r="R948">
        <f>IF(O948&gt;0, 0, IF(Q947&gt;-O948, 0, -O948 - Q947*Variables!$B$5))</f>
        <v>0</v>
      </c>
      <c r="S948">
        <f t="shared" si="88"/>
        <v>0</v>
      </c>
      <c r="T948">
        <f t="shared" si="89"/>
        <v>0</v>
      </c>
    </row>
    <row r="949" spans="1:20" x14ac:dyDescent="0.3">
      <c r="A949" s="3">
        <f t="shared" si="84"/>
        <v>43140</v>
      </c>
      <c r="B949">
        <v>2</v>
      </c>
      <c r="C949">
        <v>9</v>
      </c>
      <c r="D949">
        <v>12</v>
      </c>
      <c r="E949">
        <v>1</v>
      </c>
      <c r="F949" s="1">
        <f>VLOOKUP(A949,Weather!$A$1:$E$366, 5)</f>
        <v>0.69811320754717077</v>
      </c>
      <c r="G949" s="1">
        <f>VLOOKUP(D949, Winter!$A$1:$E$25, 2)</f>
        <v>1020.36633457866</v>
      </c>
      <c r="H949" s="1">
        <f>VLOOKUP(D949, Winter!$A$1:$E$25, 3)</f>
        <v>602.46553699974402</v>
      </c>
      <c r="I949" s="1">
        <f>VLOOKUP(D949, Winter!$A$1:$E$25, 5)</f>
        <v>327.10280373831802</v>
      </c>
      <c r="J949" s="1">
        <f t="shared" si="85"/>
        <v>894.20760323408194</v>
      </c>
      <c r="K949" s="47">
        <f t="shared" si="86"/>
        <v>16.728857187324977</v>
      </c>
      <c r="L949" s="48">
        <f>Solar!K966/1000*Variables!$B$3</f>
        <v>19.363900000000001</v>
      </c>
      <c r="M949" s="1">
        <f>IF(E949=1, VLOOKUP(D949, Sheet1!$E$2:$G$26, 2), Sheet1!$G$3)</f>
        <v>0.20441999999999999</v>
      </c>
      <c r="N949" s="1">
        <f>'Electricity Rates'!$J$3</f>
        <v>0.19270000000000001</v>
      </c>
      <c r="O949" s="145">
        <f>L949-K949</f>
        <v>2.6350428126750245</v>
      </c>
      <c r="P949">
        <f t="shared" si="87"/>
        <v>3.2236507799975231</v>
      </c>
      <c r="Q949">
        <f>IF(O949&gt;0, IF(Q948+O949*Variables!$B$5&lt;Variables!$B$4, Q948+O949*Variables!$B$5, Variables!$B$4), IF(Q948&gt;-O949, Q948+O949/Variables!$B$5, 0))</f>
        <v>9.2107471440794217</v>
      </c>
      <c r="R949">
        <f>IF(O949&gt;0, 0, IF(Q948&gt;-O949, 0, -O949 - Q948*Variables!$B$5))</f>
        <v>0</v>
      </c>
      <c r="S949">
        <f t="shared" si="88"/>
        <v>0</v>
      </c>
      <c r="T949">
        <f t="shared" si="89"/>
        <v>0</v>
      </c>
    </row>
    <row r="950" spans="1:20" x14ac:dyDescent="0.3">
      <c r="A950" s="3">
        <f t="shared" si="84"/>
        <v>43140</v>
      </c>
      <c r="B950">
        <v>2</v>
      </c>
      <c r="C950">
        <v>9</v>
      </c>
      <c r="D950">
        <v>13</v>
      </c>
      <c r="E950">
        <v>1</v>
      </c>
      <c r="F950" s="1">
        <f>VLOOKUP(A950,Weather!$A$1:$E$366, 5)</f>
        <v>0.69811320754717077</v>
      </c>
      <c r="G950" s="1">
        <f>VLOOKUP(D950, Winter!$A$1:$E$25, 2)</f>
        <v>1065.99730178497</v>
      </c>
      <c r="H950" s="1">
        <f>VLOOKUP(D950, Winter!$A$1:$E$25, 3)</f>
        <v>611.78362020049099</v>
      </c>
      <c r="I950" s="1">
        <f>VLOOKUP(D950, Winter!$A$1:$E$25, 5)</f>
        <v>322.42990654205602</v>
      </c>
      <c r="J950" s="1">
        <f t="shared" si="85"/>
        <v>928.87619036324088</v>
      </c>
      <c r="K950" s="47">
        <f t="shared" si="86"/>
        <v>17.377437942926324</v>
      </c>
      <c r="L950" s="48">
        <f>Solar!K967/1000*Variables!$B$3</f>
        <v>10.3162</v>
      </c>
      <c r="M950" s="1">
        <f>IF(E950=1, VLOOKUP(D950, Sheet1!$E$2:$G$26, 2), Sheet1!$G$3)</f>
        <v>0.20441999999999999</v>
      </c>
      <c r="N950" s="1">
        <f>'Electricity Rates'!$J$3</f>
        <v>0.19270000000000001</v>
      </c>
      <c r="O950" s="145">
        <f>L950-K950</f>
        <v>-7.0612379429263239</v>
      </c>
      <c r="P950">
        <f t="shared" si="87"/>
        <v>3.3486322916019029</v>
      </c>
      <c r="Q950">
        <f>IF(O950&gt;0, IF(Q949+O950*Variables!$B$5&lt;Variables!$B$4, Q949+O950*Variables!$B$5, Variables!$B$4), IF(Q949&gt;-O950, Q949+O950/Variables!$B$5, 0))</f>
        <v>1.6987918856471618</v>
      </c>
      <c r="R950">
        <f>IF(O950&gt;0, 0, IF(Q949&gt;-O950, 0, -O950 - Q949*Variables!$B$5))</f>
        <v>0</v>
      </c>
      <c r="S950">
        <f t="shared" si="88"/>
        <v>0</v>
      </c>
      <c r="T950">
        <f t="shared" si="89"/>
        <v>0</v>
      </c>
    </row>
    <row r="951" spans="1:20" x14ac:dyDescent="0.3">
      <c r="A951" s="3">
        <f t="shared" si="84"/>
        <v>43140</v>
      </c>
      <c r="B951">
        <v>2</v>
      </c>
      <c r="C951">
        <v>9</v>
      </c>
      <c r="D951">
        <v>14</v>
      </c>
      <c r="E951">
        <v>1</v>
      </c>
      <c r="F951" s="1">
        <f>VLOOKUP(A951,Weather!$A$1:$E$366, 5)</f>
        <v>0.69811320754717077</v>
      </c>
      <c r="G951" s="1">
        <f>VLOOKUP(D951, Winter!$A$1:$E$25, 2)</f>
        <v>1084.3762972187601</v>
      </c>
      <c r="H951" s="1">
        <f>VLOOKUP(D951, Winter!$A$1:$E$25, 3)</f>
        <v>611.59447701910301</v>
      </c>
      <c r="I951" s="1">
        <f>VLOOKUP(D951, Winter!$A$1:$E$25, 5)</f>
        <v>303.73831775700899</v>
      </c>
      <c r="J951" s="1">
        <f t="shared" si="85"/>
        <v>941.64970998867534</v>
      </c>
      <c r="K951" s="47">
        <f t="shared" si="86"/>
        <v>17.61640525300124</v>
      </c>
      <c r="L951" s="48">
        <f>Solar!K968/1000*Variables!$B$3</f>
        <v>16.50375</v>
      </c>
      <c r="M951" s="1">
        <f>IF(E951=1, VLOOKUP(D951, Sheet1!$E$2:$G$26, 2), Sheet1!$G$3)</f>
        <v>0.20441999999999999</v>
      </c>
      <c r="N951" s="1">
        <f>'Electricity Rates'!$J$3</f>
        <v>0.19270000000000001</v>
      </c>
      <c r="O951" s="145">
        <f>L951-K951</f>
        <v>-1.1126552530012397</v>
      </c>
      <c r="P951">
        <f t="shared" si="87"/>
        <v>3.3946812922533391</v>
      </c>
      <c r="Q951">
        <f>IF(O951&gt;0, IF(Q950+O951*Variables!$B$5&lt;Variables!$B$4, Q950+O951*Variables!$B$5, Variables!$B$4), IF(Q950&gt;-O951, Q950+O951/Variables!$B$5, 0))</f>
        <v>0.51511608458201308</v>
      </c>
      <c r="R951">
        <f>IF(O951&gt;0, 0, IF(Q950&gt;-O951, 0, -O951 - Q950*Variables!$B$5))</f>
        <v>0</v>
      </c>
      <c r="S951">
        <f t="shared" si="88"/>
        <v>0</v>
      </c>
      <c r="T951">
        <f t="shared" si="89"/>
        <v>0</v>
      </c>
    </row>
    <row r="952" spans="1:20" x14ac:dyDescent="0.3">
      <c r="A952" s="3">
        <f t="shared" si="84"/>
        <v>43140</v>
      </c>
      <c r="B952">
        <v>2</v>
      </c>
      <c r="C952">
        <v>9</v>
      </c>
      <c r="D952">
        <v>15</v>
      </c>
      <c r="E952">
        <v>1</v>
      </c>
      <c r="F952" s="1">
        <f>VLOOKUP(A952,Weather!$A$1:$E$366, 5)</f>
        <v>0.69811320754717077</v>
      </c>
      <c r="G952" s="1">
        <f>VLOOKUP(D952, Winter!$A$1:$E$25, 2)</f>
        <v>1093.6540058115399</v>
      </c>
      <c r="H952" s="1">
        <f>VLOOKUP(D952, Winter!$A$1:$E$25, 3)</f>
        <v>601.87029228184497</v>
      </c>
      <c r="I952" s="1">
        <f>VLOOKUP(D952, Winter!$A$1:$E$25, 5)</f>
        <v>271.02803738317698</v>
      </c>
      <c r="J952" s="1">
        <f t="shared" si="85"/>
        <v>945.19099795351929</v>
      </c>
      <c r="K952" s="47">
        <f t="shared" si="86"/>
        <v>17.68265575278318</v>
      </c>
      <c r="L952" s="48">
        <f>Solar!K969/1000*Variables!$B$3</f>
        <v>16.408150000000003</v>
      </c>
      <c r="M952" s="1">
        <f>IF(E952=1, VLOOKUP(D952, Sheet1!$E$2:$G$26, 2), Sheet1!$G$3)</f>
        <v>0.20441999999999999</v>
      </c>
      <c r="N952" s="1">
        <f>'Electricity Rates'!$J$3</f>
        <v>0.19270000000000001</v>
      </c>
      <c r="O952" s="145">
        <f>L952-K952</f>
        <v>-1.2745057527831776</v>
      </c>
      <c r="P952">
        <f t="shared" si="87"/>
        <v>3.407447763561319</v>
      </c>
      <c r="Q952">
        <f>IF(O952&gt;0, IF(Q951+O952*Variables!$B$5&lt;Variables!$B$4, Q951+O952*Variables!$B$5, Variables!$B$4), IF(Q951&gt;-O952, Q951+O952/Variables!$B$5, 0))</f>
        <v>0</v>
      </c>
      <c r="R952">
        <f>IF(O952&gt;0, 0, IF(Q951&gt;-O952, 0, -O952 - Q951*Variables!$B$5))</f>
        <v>0.79029663327608524</v>
      </c>
      <c r="S952">
        <f t="shared" si="88"/>
        <v>0.16155243777429734</v>
      </c>
      <c r="T952">
        <f t="shared" si="89"/>
        <v>0</v>
      </c>
    </row>
    <row r="953" spans="1:20" x14ac:dyDescent="0.3">
      <c r="A953" s="3">
        <f t="shared" si="84"/>
        <v>43140</v>
      </c>
      <c r="B953">
        <v>2</v>
      </c>
      <c r="C953">
        <v>9</v>
      </c>
      <c r="D953">
        <v>16</v>
      </c>
      <c r="E953">
        <v>1</v>
      </c>
      <c r="F953" s="1">
        <f>VLOOKUP(A953,Weather!$A$1:$E$366, 5)</f>
        <v>0.69811320754717077</v>
      </c>
      <c r="G953" s="1">
        <f>VLOOKUP(D953, Winter!$A$1:$E$25, 2)</f>
        <v>1039.2953507679499</v>
      </c>
      <c r="H953" s="1">
        <f>VLOOKUP(D953, Winter!$A$1:$E$25, 3)</f>
        <v>558.82352941176396</v>
      </c>
      <c r="I953" s="1">
        <f>VLOOKUP(D953, Winter!$A$1:$E$25, 5)</f>
        <v>252.336448598131</v>
      </c>
      <c r="J953" s="1">
        <f t="shared" si="85"/>
        <v>894.24725375476214</v>
      </c>
      <c r="K953" s="47">
        <f t="shared" si="86"/>
        <v>16.729598970212376</v>
      </c>
      <c r="L953" s="48">
        <f>Solar!K970/1000*Variables!$B$3</f>
        <v>11.5571</v>
      </c>
      <c r="M953" s="1">
        <f>IF(E953=1, VLOOKUP(D953, Sheet1!$E$2:$G$26, 2), Sheet1!$G$3)</f>
        <v>0.20441999999999999</v>
      </c>
      <c r="N953" s="1">
        <f>'Electricity Rates'!$J$3</f>
        <v>0.19270000000000001</v>
      </c>
      <c r="O953" s="145">
        <f>L953-K953</f>
        <v>-5.1724989702123754</v>
      </c>
      <c r="P953">
        <f t="shared" si="87"/>
        <v>3.2237937215599248</v>
      </c>
      <c r="Q953">
        <f>IF(O953&gt;0, IF(Q952+O953*Variables!$B$5&lt;Variables!$B$4, Q952+O953*Variables!$B$5, Variables!$B$4), IF(Q952&gt;-O953, Q952+O953/Variables!$B$5, 0))</f>
        <v>0</v>
      </c>
      <c r="R953">
        <f>IF(O953&gt;0, 0, IF(Q952&gt;-O953, 0, -O953 - Q952*Variables!$B$5))</f>
        <v>5.1724989702123754</v>
      </c>
      <c r="S953">
        <f t="shared" si="88"/>
        <v>1.0573622394908138</v>
      </c>
      <c r="T953">
        <f t="shared" si="89"/>
        <v>0</v>
      </c>
    </row>
    <row r="954" spans="1:20" x14ac:dyDescent="0.3">
      <c r="A954" s="3">
        <f t="shared" si="84"/>
        <v>43140</v>
      </c>
      <c r="B954">
        <v>2</v>
      </c>
      <c r="C954">
        <v>9</v>
      </c>
      <c r="D954">
        <v>17</v>
      </c>
      <c r="E954">
        <v>1</v>
      </c>
      <c r="F954" s="1">
        <f>VLOOKUP(A954,Weather!$A$1:$E$366, 5)</f>
        <v>0.69811320754717077</v>
      </c>
      <c r="G954" s="1">
        <f>VLOOKUP(D954, Winter!$A$1:$E$25, 2)</f>
        <v>889.47696139476898</v>
      </c>
      <c r="H954" s="1">
        <f>VLOOKUP(D954, Winter!$A$1:$E$25, 3)</f>
        <v>506.24728802056097</v>
      </c>
      <c r="I954" s="1">
        <f>VLOOKUP(D954, Winter!$A$1:$E$25, 5)</f>
        <v>228.971962616822</v>
      </c>
      <c r="J954" s="1">
        <f t="shared" si="85"/>
        <v>773.78498452708391</v>
      </c>
      <c r="K954" s="47">
        <f t="shared" si="86"/>
        <v>14.475987961893326</v>
      </c>
      <c r="L954" s="48">
        <f>Solar!K971/1000*Variables!$B$3</f>
        <v>5.5609999999999999</v>
      </c>
      <c r="M954" s="1">
        <f>IF(E954=1, VLOOKUP(D954, Sheet1!$E$2:$G$26, 2), Sheet1!$G$3)</f>
        <v>0.20441999999999999</v>
      </c>
      <c r="N954" s="1">
        <f>'Electricity Rates'!$J$3</f>
        <v>0.19270000000000001</v>
      </c>
      <c r="O954" s="145">
        <f>L954-K954</f>
        <v>-8.9149879618933259</v>
      </c>
      <c r="P954">
        <f t="shared" si="87"/>
        <v>2.7895228802568441</v>
      </c>
      <c r="Q954">
        <f>IF(O954&gt;0, IF(Q953+O954*Variables!$B$5&lt;Variables!$B$4, Q953+O954*Variables!$B$5, Variables!$B$4), IF(Q953&gt;-O954, Q953+O954/Variables!$B$5, 0))</f>
        <v>0</v>
      </c>
      <c r="R954">
        <f>IF(O954&gt;0, 0, IF(Q953&gt;-O954, 0, -O954 - Q953*Variables!$B$5))</f>
        <v>8.9149879618933259</v>
      </c>
      <c r="S954">
        <f t="shared" si="88"/>
        <v>1.8224018391702337</v>
      </c>
      <c r="T954">
        <f t="shared" si="89"/>
        <v>0</v>
      </c>
    </row>
    <row r="955" spans="1:20" x14ac:dyDescent="0.3">
      <c r="A955" s="3">
        <f t="shared" si="84"/>
        <v>43140</v>
      </c>
      <c r="B955">
        <v>2</v>
      </c>
      <c r="C955">
        <v>9</v>
      </c>
      <c r="D955">
        <v>18</v>
      </c>
      <c r="E955">
        <v>1</v>
      </c>
      <c r="F955" s="1">
        <f>VLOOKUP(A955,Weather!$A$1:$E$366, 5)</f>
        <v>0.69811320754717077</v>
      </c>
      <c r="G955" s="1">
        <f>VLOOKUP(D955, Winter!$A$1:$E$25, 2)</f>
        <v>689.67932752179297</v>
      </c>
      <c r="H955" s="1">
        <f>VLOOKUP(D955, Winter!$A$1:$E$25, 3)</f>
        <v>477.48083534529701</v>
      </c>
      <c r="I955" s="1">
        <f>VLOOKUP(D955, Winter!$A$1:$E$25, 5)</f>
        <v>257.009345794392</v>
      </c>
      <c r="J955" s="1">
        <f t="shared" si="85"/>
        <v>625.6194053553038</v>
      </c>
      <c r="K955" s="47">
        <f t="shared" si="86"/>
        <v>11.704102769822157</v>
      </c>
      <c r="L955" s="48">
        <f>Solar!K972/1000*Variables!$B$3</f>
        <v>1.08575</v>
      </c>
      <c r="M955" s="1">
        <f>IF(E955=1, VLOOKUP(D955, Sheet1!$E$2:$G$26, 2), Sheet1!$G$3)</f>
        <v>0.20441999999999999</v>
      </c>
      <c r="N955" s="1">
        <f>'Electricity Rates'!$J$3</f>
        <v>0.19270000000000001</v>
      </c>
      <c r="O955" s="145">
        <f>L955-K955</f>
        <v>-10.618352769822156</v>
      </c>
      <c r="P955">
        <f t="shared" si="87"/>
        <v>2.2553806037447299</v>
      </c>
      <c r="Q955">
        <f>IF(O955&gt;0, IF(Q954+O955*Variables!$B$5&lt;Variables!$B$4, Q954+O955*Variables!$B$5, Variables!$B$4), IF(Q954&gt;-O955, Q954+O955/Variables!$B$5, 0))</f>
        <v>0</v>
      </c>
      <c r="R955">
        <f>IF(O955&gt;0, 0, IF(Q954&gt;-O955, 0, -O955 - Q954*Variables!$B$5))</f>
        <v>10.618352769822156</v>
      </c>
      <c r="S955">
        <f t="shared" si="88"/>
        <v>2.1706036732070451</v>
      </c>
      <c r="T955">
        <f t="shared" si="89"/>
        <v>0</v>
      </c>
    </row>
    <row r="956" spans="1:20" x14ac:dyDescent="0.3">
      <c r="A956" s="3">
        <f t="shared" si="84"/>
        <v>43140</v>
      </c>
      <c r="B956">
        <v>2</v>
      </c>
      <c r="C956">
        <v>9</v>
      </c>
      <c r="D956">
        <v>19</v>
      </c>
      <c r="E956">
        <v>1</v>
      </c>
      <c r="F956" s="1">
        <f>VLOOKUP(A956,Weather!$A$1:$E$366, 5)</f>
        <v>0.69811320754717077</v>
      </c>
      <c r="G956" s="1">
        <f>VLOOKUP(D956, Winter!$A$1:$E$25, 2)</f>
        <v>503.50249066002402</v>
      </c>
      <c r="H956" s="1">
        <f>VLOOKUP(D956, Winter!$A$1:$E$25, 3)</f>
        <v>367.75553800108997</v>
      </c>
      <c r="I956" s="1">
        <f>VLOOKUP(D956, Winter!$A$1:$E$25, 5)</f>
        <v>266.355140186916</v>
      </c>
      <c r="J956" s="1">
        <f t="shared" si="85"/>
        <v>462.52227853657234</v>
      </c>
      <c r="K956" s="47">
        <f t="shared" si="86"/>
        <v>8.6528778279343044</v>
      </c>
      <c r="L956" s="48">
        <f>Solar!K973/1000*Variables!$B$3</f>
        <v>0</v>
      </c>
      <c r="M956" s="1">
        <f>IF(E956=1, VLOOKUP(D956, Sheet1!$E$2:$G$26, 2), Sheet1!$G$3)</f>
        <v>0.20441999999999999</v>
      </c>
      <c r="N956" s="1">
        <f>'Electricity Rates'!$J$3</f>
        <v>0.19270000000000001</v>
      </c>
      <c r="O956" s="145">
        <f>L956-K956</f>
        <v>-8.6528778279343044</v>
      </c>
      <c r="P956">
        <f t="shared" si="87"/>
        <v>1.6674095574429406</v>
      </c>
      <c r="Q956">
        <f>IF(O956&gt;0, IF(Q955+O956*Variables!$B$5&lt;Variables!$B$4, Q955+O956*Variables!$B$5, Variables!$B$4), IF(Q955&gt;-O956, Q955+O956/Variables!$B$5, 0))</f>
        <v>0</v>
      </c>
      <c r="R956">
        <f>IF(O956&gt;0, 0, IF(Q955&gt;-O956, 0, -O956 - Q955*Variables!$B$5))</f>
        <v>8.6528778279343044</v>
      </c>
      <c r="S956">
        <f t="shared" si="88"/>
        <v>1.7688212855863303</v>
      </c>
      <c r="T956">
        <f t="shared" si="89"/>
        <v>0</v>
      </c>
    </row>
    <row r="957" spans="1:20" x14ac:dyDescent="0.3">
      <c r="A957" s="3">
        <f t="shared" si="84"/>
        <v>43140</v>
      </c>
      <c r="B957">
        <v>2</v>
      </c>
      <c r="C957">
        <v>9</v>
      </c>
      <c r="D957">
        <v>20</v>
      </c>
      <c r="E957">
        <v>1</v>
      </c>
      <c r="F957" s="1">
        <f>VLOOKUP(A957,Weather!$A$1:$E$366, 5)</f>
        <v>0.69811320754717077</v>
      </c>
      <c r="G957" s="1">
        <f>VLOOKUP(D957, Winter!$A$1:$E$25, 2)</f>
        <v>385.507471980074</v>
      </c>
      <c r="H957" s="1">
        <f>VLOOKUP(D957, Winter!$A$1:$E$25, 3)</f>
        <v>329.45960680470398</v>
      </c>
      <c r="I957" s="1">
        <f>VLOOKUP(D957, Winter!$A$1:$E$25, 5)</f>
        <v>275.70093457943898</v>
      </c>
      <c r="J957" s="1">
        <f t="shared" si="85"/>
        <v>368.5873617384529</v>
      </c>
      <c r="K957" s="47">
        <f t="shared" si="86"/>
        <v>6.8955411621135001</v>
      </c>
      <c r="L957" s="48">
        <f>Solar!K974/1000*Variables!$B$3</f>
        <v>0</v>
      </c>
      <c r="M957" s="1">
        <f>IF(E957=1, VLOOKUP(D957, Sheet1!$E$2:$G$26, 2), Sheet1!$G$3)</f>
        <v>0.20441999999999999</v>
      </c>
      <c r="N957" s="1">
        <f>'Electricity Rates'!$J$3</f>
        <v>0.19270000000000001</v>
      </c>
      <c r="O957" s="145">
        <f>L957-K957</f>
        <v>-6.8955411621135001</v>
      </c>
      <c r="P957">
        <f t="shared" si="87"/>
        <v>1.3287707819392716</v>
      </c>
      <c r="Q957">
        <f>IF(O957&gt;0, IF(Q956+O957*Variables!$B$5&lt;Variables!$B$4, Q956+O957*Variables!$B$5, Variables!$B$4), IF(Q956&gt;-O957, Q956+O957/Variables!$B$5, 0))</f>
        <v>0</v>
      </c>
      <c r="R957">
        <f>IF(O957&gt;0, 0, IF(Q956&gt;-O957, 0, -O957 - Q956*Variables!$B$5))</f>
        <v>6.8955411621135001</v>
      </c>
      <c r="S957">
        <f t="shared" si="88"/>
        <v>1.4095865243592416</v>
      </c>
      <c r="T957">
        <f t="shared" si="89"/>
        <v>0</v>
      </c>
    </row>
    <row r="958" spans="1:20" x14ac:dyDescent="0.3">
      <c r="A958" s="3">
        <f t="shared" si="84"/>
        <v>43140</v>
      </c>
      <c r="B958">
        <v>2</v>
      </c>
      <c r="C958">
        <v>9</v>
      </c>
      <c r="D958">
        <v>21</v>
      </c>
      <c r="E958">
        <v>1</v>
      </c>
      <c r="F958" s="1">
        <f>VLOOKUP(A958,Weather!$A$1:$E$366, 5)</f>
        <v>0.69811320754717077</v>
      </c>
      <c r="G958" s="1">
        <f>VLOOKUP(D958, Winter!$A$1:$E$25, 2)</f>
        <v>340.23972602739599</v>
      </c>
      <c r="H958" s="1">
        <f>VLOOKUP(D958, Winter!$A$1:$E$25, 3)</f>
        <v>286.390591795636</v>
      </c>
      <c r="I958" s="1">
        <f>VLOOKUP(D958, Winter!$A$1:$E$25, 5)</f>
        <v>289.71962616822401</v>
      </c>
      <c r="J958" s="1">
        <f t="shared" si="85"/>
        <v>323.9833836178081</v>
      </c>
      <c r="K958" s="47">
        <f t="shared" si="86"/>
        <v>6.0610888746713583</v>
      </c>
      <c r="L958" s="48">
        <f>Solar!K975/1000*Variables!$B$3</f>
        <v>0</v>
      </c>
      <c r="M958" s="1">
        <f>IF(E958=1, VLOOKUP(D958, Sheet1!$E$2:$G$26, 2), Sheet1!$G$3)</f>
        <v>0.20441999999999999</v>
      </c>
      <c r="N958" s="1">
        <f>'Electricity Rates'!$J$3</f>
        <v>0.19270000000000001</v>
      </c>
      <c r="O958" s="145">
        <f>L958-K958</f>
        <v>-6.0610888746713583</v>
      </c>
      <c r="P958">
        <f t="shared" si="87"/>
        <v>1.1679718261491707</v>
      </c>
      <c r="Q958">
        <f>IF(O958&gt;0, IF(Q957+O958*Variables!$B$5&lt;Variables!$B$4, Q957+O958*Variables!$B$5, Variables!$B$4), IF(Q957&gt;-O958, Q957+O958/Variables!$B$5, 0))</f>
        <v>0</v>
      </c>
      <c r="R958">
        <f>IF(O958&gt;0, 0, IF(Q957&gt;-O958, 0, -O958 - Q957*Variables!$B$5))</f>
        <v>6.0610888746713583</v>
      </c>
      <c r="S958">
        <f t="shared" si="88"/>
        <v>1.2390077877603189</v>
      </c>
      <c r="T958">
        <f t="shared" si="89"/>
        <v>0</v>
      </c>
    </row>
    <row r="959" spans="1:20" x14ac:dyDescent="0.3">
      <c r="A959" s="3">
        <f t="shared" si="84"/>
        <v>43140</v>
      </c>
      <c r="B959">
        <v>2</v>
      </c>
      <c r="C959">
        <v>9</v>
      </c>
      <c r="D959">
        <v>22</v>
      </c>
      <c r="E959">
        <v>1</v>
      </c>
      <c r="F959" s="1">
        <f>VLOOKUP(A959,Weather!$A$1:$E$366, 5)</f>
        <v>0.69811320754717077</v>
      </c>
      <c r="G959" s="1">
        <f>VLOOKUP(D959, Winter!$A$1:$E$25, 2)</f>
        <v>300</v>
      </c>
      <c r="H959" s="1">
        <f>VLOOKUP(D959, Winter!$A$1:$E$25, 3)</f>
        <v>271.915575384683</v>
      </c>
      <c r="I959" s="1">
        <f>VLOOKUP(D959, Winter!$A$1:$E$25, 5)</f>
        <v>285.04672897196201</v>
      </c>
      <c r="J959" s="1">
        <f t="shared" si="85"/>
        <v>291.52168313499868</v>
      </c>
      <c r="K959" s="47">
        <f t="shared" si="86"/>
        <v>5.4537946071314733</v>
      </c>
      <c r="L959" s="48">
        <f>Solar!K976/1000*Variables!$B$3</f>
        <v>0</v>
      </c>
      <c r="M959" s="1">
        <f>IF(E959=1, VLOOKUP(D959, Sheet1!$E$2:$G$26, 2), Sheet1!$G$3)</f>
        <v>0.18618000000000001</v>
      </c>
      <c r="N959" s="1">
        <f>'Electricity Rates'!$J$3</f>
        <v>0.19270000000000001</v>
      </c>
      <c r="O959" s="145">
        <f>L959-K959</f>
        <v>-5.4537946071314733</v>
      </c>
      <c r="P959">
        <f t="shared" si="87"/>
        <v>1.0509462207942351</v>
      </c>
      <c r="Q959">
        <f>IF(O959&gt;0, IF(Q958+O959*Variables!$B$5&lt;Variables!$B$4, Q958+O959*Variables!$B$5, Variables!$B$4), IF(Q958&gt;-O959, Q958+O959/Variables!$B$5, 0))</f>
        <v>0</v>
      </c>
      <c r="R959">
        <f>IF(O959&gt;0, 0, IF(Q958&gt;-O959, 0, -O959 - Q958*Variables!$B$5))</f>
        <v>5.4537946071314733</v>
      </c>
      <c r="S959">
        <f t="shared" si="88"/>
        <v>1.0153874799557379</v>
      </c>
      <c r="T959">
        <f t="shared" si="89"/>
        <v>0</v>
      </c>
    </row>
    <row r="960" spans="1:20" x14ac:dyDescent="0.3">
      <c r="A960" s="3">
        <f t="shared" si="84"/>
        <v>43140</v>
      </c>
      <c r="B960">
        <v>2</v>
      </c>
      <c r="C960">
        <v>9</v>
      </c>
      <c r="D960">
        <v>23</v>
      </c>
      <c r="E960">
        <v>1</v>
      </c>
      <c r="F960" s="1">
        <f>VLOOKUP(A960,Weather!$A$1:$E$366, 5)</f>
        <v>0.69811320754717077</v>
      </c>
      <c r="G960" s="1">
        <f>VLOOKUP(D960, Winter!$A$1:$E$25, 2)</f>
        <v>290.90909090909099</v>
      </c>
      <c r="H960" s="1">
        <f>VLOOKUP(D960, Winter!$A$1:$E$25, 3)</f>
        <v>266.95334839061297</v>
      </c>
      <c r="I960" s="1">
        <f>VLOOKUP(D960, Winter!$A$1:$E$25, 5)</f>
        <v>285.04672897196201</v>
      </c>
      <c r="J960" s="1">
        <f t="shared" si="85"/>
        <v>283.67716863936181</v>
      </c>
      <c r="K960" s="47">
        <f t="shared" si="86"/>
        <v>5.3070392426872539</v>
      </c>
      <c r="L960" s="48">
        <f>Solar!K977/1000*Variables!$B$3</f>
        <v>0</v>
      </c>
      <c r="M960" s="1">
        <f>IF(E960=1, VLOOKUP(D960, Sheet1!$E$2:$G$26, 2), Sheet1!$G$3)</f>
        <v>0.18618000000000001</v>
      </c>
      <c r="N960" s="1">
        <f>'Electricity Rates'!$J$3</f>
        <v>0.19270000000000001</v>
      </c>
      <c r="O960" s="145">
        <f>L960-K960</f>
        <v>-5.3070392426872539</v>
      </c>
      <c r="P960">
        <f t="shared" si="87"/>
        <v>1.0226664620658339</v>
      </c>
      <c r="Q960">
        <f>IF(O960&gt;0, IF(Q959+O960*Variables!$B$5&lt;Variables!$B$4, Q959+O960*Variables!$B$5, Variables!$B$4), IF(Q959&gt;-O960, Q959+O960/Variables!$B$5, 0))</f>
        <v>0</v>
      </c>
      <c r="R960">
        <f>IF(O960&gt;0, 0, IF(Q959&gt;-O960, 0, -O960 - Q959*Variables!$B$5))</f>
        <v>5.3070392426872539</v>
      </c>
      <c r="S960">
        <f t="shared" si="88"/>
        <v>0.98806456620351302</v>
      </c>
      <c r="T960">
        <f t="shared" si="89"/>
        <v>0</v>
      </c>
    </row>
    <row r="961" spans="1:20" x14ac:dyDescent="0.3">
      <c r="A961" s="3">
        <f t="shared" si="84"/>
        <v>43140</v>
      </c>
      <c r="B961">
        <v>2</v>
      </c>
      <c r="C961">
        <v>9</v>
      </c>
      <c r="D961">
        <v>24</v>
      </c>
      <c r="E961">
        <v>1</v>
      </c>
      <c r="F961" s="1">
        <f>VLOOKUP(A961,Weather!$A$1:$E$366, 5)</f>
        <v>0.69811320754717077</v>
      </c>
      <c r="G961" s="1">
        <f>VLOOKUP(D961, Winter!$A$1:$E$25, 2)</f>
        <v>272.72727272727298</v>
      </c>
      <c r="H961" s="1">
        <f>VLOOKUP(D961, Winter!$A$1:$E$25, 3)</f>
        <v>266.74195307023803</v>
      </c>
      <c r="I961" s="1">
        <f>VLOOKUP(D961, Winter!$A$1:$E$25, 5)</f>
        <v>285.04672897196201</v>
      </c>
      <c r="J961" s="1">
        <f t="shared" si="85"/>
        <v>270.92038377420585</v>
      </c>
      <c r="K961" s="47">
        <f t="shared" si="86"/>
        <v>5.0683850069071124</v>
      </c>
      <c r="L961" s="48">
        <f>Solar!K978/1000*Variables!$B$3</f>
        <v>0</v>
      </c>
      <c r="M961" s="1">
        <f>IF(E961=1, VLOOKUP(D961, Sheet1!$E$2:$G$26, 2), Sheet1!$G$3)</f>
        <v>0.18618000000000001</v>
      </c>
      <c r="N961" s="1">
        <f>'Electricity Rates'!$J$3</f>
        <v>0.19270000000000001</v>
      </c>
      <c r="O961" s="145">
        <f>L961-K961</f>
        <v>-5.0683850069071124</v>
      </c>
      <c r="P961">
        <f t="shared" si="87"/>
        <v>0.97667779083100059</v>
      </c>
      <c r="Q961">
        <f>IF(O961&gt;0, IF(Q960+O961*Variables!$B$5&lt;Variables!$B$4, Q960+O961*Variables!$B$5, Variables!$B$4), IF(Q960&gt;-O961, Q960+O961/Variables!$B$5, 0))</f>
        <v>0</v>
      </c>
      <c r="R961">
        <f>IF(O961&gt;0, 0, IF(Q960&gt;-O961, 0, -O961 - Q960*Variables!$B$5))</f>
        <v>5.0683850069071124</v>
      </c>
      <c r="S961">
        <f t="shared" si="88"/>
        <v>0.94363192058596623</v>
      </c>
      <c r="T961">
        <f t="shared" si="89"/>
        <v>0</v>
      </c>
    </row>
    <row r="962" spans="1:20" x14ac:dyDescent="0.3">
      <c r="A962" s="3">
        <f t="shared" si="84"/>
        <v>43141</v>
      </c>
      <c r="B962">
        <v>2</v>
      </c>
      <c r="C962">
        <v>10</v>
      </c>
      <c r="D962">
        <v>1</v>
      </c>
      <c r="E962">
        <v>0</v>
      </c>
      <c r="F962" s="1">
        <f>VLOOKUP(A962,Weather!$A$1:$E$366, 5)</f>
        <v>0.71698113207547154</v>
      </c>
      <c r="G962" s="1">
        <f>VLOOKUP(D962, Winter!$A$1:$E$25, 2)</f>
        <v>281.81818181818198</v>
      </c>
      <c r="H962" s="1">
        <f>VLOOKUP(D962, Winter!$A$1:$E$25, 3)</f>
        <v>257.04002047196798</v>
      </c>
      <c r="I962" s="1">
        <f>VLOOKUP(D962, Winter!$A$1:$E$25, 5)</f>
        <v>266.355140186916</v>
      </c>
      <c r="J962" s="1">
        <f t="shared" si="85"/>
        <v>266.355140186916</v>
      </c>
      <c r="K962" s="47">
        <f t="shared" si="86"/>
        <v>4.9829783208971614</v>
      </c>
      <c r="L962" s="48">
        <f>Solar!K979/1000*Variables!$B$3</f>
        <v>0</v>
      </c>
      <c r="M962" s="1">
        <f>IF(E962=1, VLOOKUP(D962, Sheet1!$E$2:$G$26, 2), Sheet1!$G$3)</f>
        <v>0.18618000000000001</v>
      </c>
      <c r="N962" s="1">
        <f>'Electricity Rates'!$J$3</f>
        <v>0.19270000000000001</v>
      </c>
      <c r="O962" s="145">
        <f>L962-K962</f>
        <v>-4.9829783208971614</v>
      </c>
      <c r="P962">
        <f t="shared" si="87"/>
        <v>0.96021992243688303</v>
      </c>
      <c r="Q962">
        <f>IF(O962&gt;0, IF(Q961+O962*Variables!$B$5&lt;Variables!$B$4, Q961+O962*Variables!$B$5, Variables!$B$4), IF(Q961&gt;-O962, Q961+O962/Variables!$B$5, 0))</f>
        <v>0</v>
      </c>
      <c r="R962">
        <f>IF(O962&gt;0, 0, IF(Q961&gt;-O962, 0, -O962 - Q961*Variables!$B$5))</f>
        <v>4.9829783208971614</v>
      </c>
      <c r="S962">
        <f t="shared" si="88"/>
        <v>0.92773090378463352</v>
      </c>
      <c r="T962">
        <f t="shared" si="89"/>
        <v>0</v>
      </c>
    </row>
    <row r="963" spans="1:20" x14ac:dyDescent="0.3">
      <c r="A963" s="3">
        <f t="shared" ref="A963:A1026" si="90">DATE(2018, B963, C963)</f>
        <v>43141</v>
      </c>
      <c r="B963">
        <v>2</v>
      </c>
      <c r="C963">
        <v>10</v>
      </c>
      <c r="D963">
        <v>2</v>
      </c>
      <c r="E963">
        <v>0</v>
      </c>
      <c r="F963" s="1">
        <f>VLOOKUP(A963,Weather!$A$1:$E$366, 5)</f>
        <v>0.71698113207547154</v>
      </c>
      <c r="G963" s="1">
        <f>VLOOKUP(D963, Winter!$A$1:$E$25, 2)</f>
        <v>282.10356994603501</v>
      </c>
      <c r="H963" s="1">
        <f>VLOOKUP(D963, Winter!$A$1:$E$25, 3)</f>
        <v>280.66066600651902</v>
      </c>
      <c r="I963" s="1">
        <f>VLOOKUP(D963, Winter!$A$1:$E$25, 5)</f>
        <v>285.04672897196201</v>
      </c>
      <c r="J963" s="1">
        <f t="shared" ref="J963:J1026" si="91">IF(E963=0, I963, H963 + (G963-H963)*F963)</f>
        <v>285.04672897196201</v>
      </c>
      <c r="K963" s="47">
        <f t="shared" ref="K963:K1026" si="92">J963*1000/53453</f>
        <v>5.3326610100829139</v>
      </c>
      <c r="L963" s="48">
        <f>Solar!K980/1000*Variables!$B$3</f>
        <v>0</v>
      </c>
      <c r="M963" s="1">
        <f>IF(E963=1, VLOOKUP(D963, Sheet1!$E$2:$G$26, 2), Sheet1!$G$3)</f>
        <v>0.18618000000000001</v>
      </c>
      <c r="N963" s="1">
        <f>'Electricity Rates'!$J$3</f>
        <v>0.19270000000000001</v>
      </c>
      <c r="O963" s="145">
        <f>L963-K963</f>
        <v>-5.3326610100829139</v>
      </c>
      <c r="P963">
        <f t="shared" ref="P963:P1026" si="93">N963*K963</f>
        <v>1.0276037766429775</v>
      </c>
      <c r="Q963">
        <f>IF(O963&gt;0, IF(Q962+O963*Variables!$B$5&lt;Variables!$B$4, Q962+O963*Variables!$B$5, Variables!$B$4), IF(Q962&gt;-O963, Q962+O963/Variables!$B$5, 0))</f>
        <v>0</v>
      </c>
      <c r="R963">
        <f>IF(O963&gt;0, 0, IF(Q962&gt;-O963, 0, -O963 - Q962*Variables!$B$5))</f>
        <v>5.3326610100829139</v>
      </c>
      <c r="S963">
        <f t="shared" ref="S963:S1026" si="94">R963*M963</f>
        <v>0.99283482685723701</v>
      </c>
      <c r="T963">
        <f t="shared" ref="T963:T1026" si="95">IF(AND(R963&gt;0, M963&gt;0.3), 1, 0)</f>
        <v>0</v>
      </c>
    </row>
    <row r="964" spans="1:20" x14ac:dyDescent="0.3">
      <c r="A964" s="3">
        <f t="shared" si="90"/>
        <v>43141</v>
      </c>
      <c r="B964">
        <v>2</v>
      </c>
      <c r="C964">
        <v>10</v>
      </c>
      <c r="D964">
        <v>3</v>
      </c>
      <c r="E964">
        <v>0</v>
      </c>
      <c r="F964" s="1">
        <f>VLOOKUP(A964,Weather!$A$1:$E$366, 5)</f>
        <v>0.71698113207547154</v>
      </c>
      <c r="G964" s="1">
        <f>VLOOKUP(D964, Winter!$A$1:$E$25, 2)</f>
        <v>282.300747198007</v>
      </c>
      <c r="H964" s="1">
        <f>VLOOKUP(D964, Winter!$A$1:$E$25, 3)</f>
        <v>272.72727272727298</v>
      </c>
      <c r="I964" s="1">
        <f>VLOOKUP(D964, Winter!$A$1:$E$25, 5)</f>
        <v>271.02803738317698</v>
      </c>
      <c r="J964" s="1">
        <f t="shared" si="91"/>
        <v>271.02803738317698</v>
      </c>
      <c r="K964" s="47">
        <f t="shared" si="92"/>
        <v>5.0703989931935904</v>
      </c>
      <c r="L964" s="48">
        <f>Solar!K981/1000*Variables!$B$3</f>
        <v>0</v>
      </c>
      <c r="M964" s="1">
        <f>IF(E964=1, VLOOKUP(D964, Sheet1!$E$2:$G$26, 2), Sheet1!$G$3)</f>
        <v>0.18618000000000001</v>
      </c>
      <c r="N964" s="1">
        <f>'Electricity Rates'!$J$3</f>
        <v>0.19270000000000001</v>
      </c>
      <c r="O964" s="145">
        <f>L964-K964</f>
        <v>-5.0703989931935904</v>
      </c>
      <c r="P964">
        <f t="shared" si="93"/>
        <v>0.97706588598840494</v>
      </c>
      <c r="Q964">
        <f>IF(O964&gt;0, IF(Q963+O964*Variables!$B$5&lt;Variables!$B$4, Q963+O964*Variables!$B$5, Variables!$B$4), IF(Q963&gt;-O964, Q963+O964/Variables!$B$5, 0))</f>
        <v>0</v>
      </c>
      <c r="R964">
        <f>IF(O964&gt;0, 0, IF(Q963&gt;-O964, 0, -O964 - Q963*Variables!$B$5))</f>
        <v>5.0703989931935904</v>
      </c>
      <c r="S964">
        <f t="shared" si="94"/>
        <v>0.9440068845527827</v>
      </c>
      <c r="T964">
        <f t="shared" si="95"/>
        <v>0</v>
      </c>
    </row>
    <row r="965" spans="1:20" x14ac:dyDescent="0.3">
      <c r="A965" s="3">
        <f t="shared" si="90"/>
        <v>43141</v>
      </c>
      <c r="B965">
        <v>2</v>
      </c>
      <c r="C965">
        <v>10</v>
      </c>
      <c r="D965">
        <v>4</v>
      </c>
      <c r="E965">
        <v>0</v>
      </c>
      <c r="F965" s="1">
        <f>VLOOKUP(A965,Weather!$A$1:$E$366, 5)</f>
        <v>0.71698113207547154</v>
      </c>
      <c r="G965" s="1">
        <f>VLOOKUP(D965, Winter!$A$1:$E$25, 2)</f>
        <v>308.82074789439099</v>
      </c>
      <c r="H965" s="1">
        <f>VLOOKUP(D965, Winter!$A$1:$E$25, 3)</f>
        <v>281.81818181818198</v>
      </c>
      <c r="I965" s="1">
        <f>VLOOKUP(D965, Winter!$A$1:$E$25, 5)</f>
        <v>285.04672897196201</v>
      </c>
      <c r="J965" s="1">
        <f t="shared" si="91"/>
        <v>285.04672897196201</v>
      </c>
      <c r="K965" s="47">
        <f t="shared" si="92"/>
        <v>5.3326610100829139</v>
      </c>
      <c r="L965" s="48">
        <f>Solar!K982/1000*Variables!$B$3</f>
        <v>0</v>
      </c>
      <c r="M965" s="1">
        <f>IF(E965=1, VLOOKUP(D965, Sheet1!$E$2:$G$26, 2), Sheet1!$G$3)</f>
        <v>0.18618000000000001</v>
      </c>
      <c r="N965" s="1">
        <f>'Electricity Rates'!$J$3</f>
        <v>0.19270000000000001</v>
      </c>
      <c r="O965" s="145">
        <f>L965-K965</f>
        <v>-5.3326610100829139</v>
      </c>
      <c r="P965">
        <f t="shared" si="93"/>
        <v>1.0276037766429775</v>
      </c>
      <c r="Q965">
        <f>IF(O965&gt;0, IF(Q964+O965*Variables!$B$5&lt;Variables!$B$4, Q964+O965*Variables!$B$5, Variables!$B$4), IF(Q964&gt;-O965, Q964+O965/Variables!$B$5, 0))</f>
        <v>0</v>
      </c>
      <c r="R965">
        <f>IF(O965&gt;0, 0, IF(Q964&gt;-O965, 0, -O965 - Q964*Variables!$B$5))</f>
        <v>5.3326610100829139</v>
      </c>
      <c r="S965">
        <f t="shared" si="94"/>
        <v>0.99283482685723701</v>
      </c>
      <c r="T965">
        <f t="shared" si="95"/>
        <v>0</v>
      </c>
    </row>
    <row r="966" spans="1:20" x14ac:dyDescent="0.3">
      <c r="A966" s="3">
        <f t="shared" si="90"/>
        <v>43141</v>
      </c>
      <c r="B966">
        <v>2</v>
      </c>
      <c r="C966">
        <v>10</v>
      </c>
      <c r="D966">
        <v>5</v>
      </c>
      <c r="E966">
        <v>0</v>
      </c>
      <c r="F966" s="1">
        <f>VLOOKUP(A966,Weather!$A$1:$E$366, 5)</f>
        <v>0.71698113207547154</v>
      </c>
      <c r="G966" s="1">
        <f>VLOOKUP(D966, Winter!$A$1:$E$25, 2)</f>
        <v>308.63160471300301</v>
      </c>
      <c r="H966" s="1">
        <f>VLOOKUP(D966, Winter!$A$1:$E$25, 3)</f>
        <v>300</v>
      </c>
      <c r="I966" s="1">
        <f>VLOOKUP(D966, Winter!$A$1:$E$25, 5)</f>
        <v>303.73831775700899</v>
      </c>
      <c r="J966" s="1">
        <f t="shared" si="91"/>
        <v>303.73831775700899</v>
      </c>
      <c r="K966" s="47">
        <f t="shared" si="92"/>
        <v>5.6823436992686851</v>
      </c>
      <c r="L966" s="48">
        <f>Solar!K983/1000*Variables!$B$3</f>
        <v>0</v>
      </c>
      <c r="M966" s="1">
        <f>IF(E966=1, VLOOKUP(D966, Sheet1!$E$2:$G$26, 2), Sheet1!$G$3)</f>
        <v>0.18618000000000001</v>
      </c>
      <c r="N966" s="1">
        <f>'Electricity Rates'!$J$3</f>
        <v>0.19270000000000001</v>
      </c>
      <c r="O966" s="145">
        <f>L966-K966</f>
        <v>-5.6823436992686851</v>
      </c>
      <c r="P966">
        <f t="shared" si="93"/>
        <v>1.0949876308490756</v>
      </c>
      <c r="Q966">
        <f>IF(O966&gt;0, IF(Q965+O966*Variables!$B$5&lt;Variables!$B$4, Q965+O966*Variables!$B$5, Variables!$B$4), IF(Q965&gt;-O966, Q965+O966/Variables!$B$5, 0))</f>
        <v>0</v>
      </c>
      <c r="R966">
        <f>IF(O966&gt;0, 0, IF(Q965&gt;-O966, 0, -O966 - Q965*Variables!$B$5))</f>
        <v>5.6823436992686851</v>
      </c>
      <c r="S966">
        <f t="shared" si="94"/>
        <v>1.0579387499298438</v>
      </c>
      <c r="T966">
        <f t="shared" si="95"/>
        <v>0</v>
      </c>
    </row>
    <row r="967" spans="1:20" x14ac:dyDescent="0.3">
      <c r="A967" s="3">
        <f t="shared" si="90"/>
        <v>43141</v>
      </c>
      <c r="B967">
        <v>2</v>
      </c>
      <c r="C967">
        <v>10</v>
      </c>
      <c r="D967">
        <v>6</v>
      </c>
      <c r="E967">
        <v>0</v>
      </c>
      <c r="F967" s="1">
        <f>VLOOKUP(A967,Weather!$A$1:$E$366, 5)</f>
        <v>0.71698113207547154</v>
      </c>
      <c r="G967" s="1">
        <f>VLOOKUP(D967, Winter!$A$1:$E$25, 2)</f>
        <v>331.81818181818198</v>
      </c>
      <c r="H967" s="1">
        <f>VLOOKUP(D967, Winter!$A$1:$E$25, 3)</f>
        <v>317.955250948497</v>
      </c>
      <c r="I967" s="1">
        <f>VLOOKUP(D967, Winter!$A$1:$E$25, 5)</f>
        <v>322.42990654205602</v>
      </c>
      <c r="J967" s="1">
        <f t="shared" si="91"/>
        <v>322.42990654205602</v>
      </c>
      <c r="K967" s="47">
        <f t="shared" si="92"/>
        <v>6.0320263884544554</v>
      </c>
      <c r="L967" s="48">
        <f>Solar!K984/1000*Variables!$B$3</f>
        <v>0</v>
      </c>
      <c r="M967" s="1">
        <f>IF(E967=1, VLOOKUP(D967, Sheet1!$E$2:$G$26, 2), Sheet1!$G$3)</f>
        <v>0.18618000000000001</v>
      </c>
      <c r="N967" s="1">
        <f>'Electricity Rates'!$J$3</f>
        <v>0.19270000000000001</v>
      </c>
      <c r="O967" s="145">
        <f>L967-K967</f>
        <v>-6.0320263884544554</v>
      </c>
      <c r="P967">
        <f t="shared" si="93"/>
        <v>1.1623714850551736</v>
      </c>
      <c r="Q967">
        <f>IF(O967&gt;0, IF(Q966+O967*Variables!$B$5&lt;Variables!$B$4, Q966+O967*Variables!$B$5, Variables!$B$4), IF(Q966&gt;-O967, Q966+O967/Variables!$B$5, 0))</f>
        <v>0</v>
      </c>
      <c r="R967">
        <f>IF(O967&gt;0, 0, IF(Q966&gt;-O967, 0, -O967 - Q966*Variables!$B$5))</f>
        <v>6.0320263884544554</v>
      </c>
      <c r="S967">
        <f t="shared" si="94"/>
        <v>1.1230426730024505</v>
      </c>
      <c r="T967">
        <f t="shared" si="95"/>
        <v>0</v>
      </c>
    </row>
    <row r="968" spans="1:20" x14ac:dyDescent="0.3">
      <c r="A968" s="3">
        <f t="shared" si="90"/>
        <v>43141</v>
      </c>
      <c r="B968">
        <v>2</v>
      </c>
      <c r="C968">
        <v>10</v>
      </c>
      <c r="D968">
        <v>7</v>
      </c>
      <c r="E968">
        <v>0</v>
      </c>
      <c r="F968" s="1">
        <f>VLOOKUP(A968,Weather!$A$1:$E$366, 5)</f>
        <v>0.71698113207547154</v>
      </c>
      <c r="G968" s="1">
        <f>VLOOKUP(D968, Winter!$A$1:$E$25, 2)</f>
        <v>445.45454545454498</v>
      </c>
      <c r="H968" s="1">
        <f>VLOOKUP(D968, Winter!$A$1:$E$25, 3)</f>
        <v>393.94630558862502</v>
      </c>
      <c r="I968" s="1">
        <f>VLOOKUP(D968, Winter!$A$1:$E$25, 5)</f>
        <v>313.08411214953298</v>
      </c>
      <c r="J968" s="1">
        <f t="shared" si="91"/>
        <v>313.08411214953298</v>
      </c>
      <c r="K968" s="47">
        <f t="shared" si="92"/>
        <v>5.8571850438615796</v>
      </c>
      <c r="L968" s="48">
        <f>Solar!K985/1000*Variables!$B$3</f>
        <v>0</v>
      </c>
      <c r="M968" s="1">
        <f>IF(E968=1, VLOOKUP(D968, Sheet1!$E$2:$G$26, 2), Sheet1!$G$3)</f>
        <v>0.18618000000000001</v>
      </c>
      <c r="N968" s="1">
        <f>'Electricity Rates'!$J$3</f>
        <v>0.19270000000000001</v>
      </c>
      <c r="O968" s="145">
        <f>L968-K968</f>
        <v>-5.8571850438615796</v>
      </c>
      <c r="P968">
        <f t="shared" si="93"/>
        <v>1.1286795579521265</v>
      </c>
      <c r="Q968">
        <f>IF(O968&gt;0, IF(Q967+O968*Variables!$B$5&lt;Variables!$B$4, Q967+O968*Variables!$B$5, Variables!$B$4), IF(Q967&gt;-O968, Q967+O968/Variables!$B$5, 0))</f>
        <v>0</v>
      </c>
      <c r="R968">
        <f>IF(O968&gt;0, 0, IF(Q967&gt;-O968, 0, -O968 - Q967*Variables!$B$5))</f>
        <v>5.8571850438615796</v>
      </c>
      <c r="S968">
        <f t="shared" si="94"/>
        <v>1.0904907114661491</v>
      </c>
      <c r="T968">
        <f t="shared" si="95"/>
        <v>0</v>
      </c>
    </row>
    <row r="969" spans="1:20" x14ac:dyDescent="0.3">
      <c r="A969" s="3">
        <f t="shared" si="90"/>
        <v>43141</v>
      </c>
      <c r="B969">
        <v>2</v>
      </c>
      <c r="C969">
        <v>10</v>
      </c>
      <c r="D969">
        <v>8</v>
      </c>
      <c r="E969">
        <v>0</v>
      </c>
      <c r="F969" s="1">
        <f>VLOOKUP(A969,Weather!$A$1:$E$366, 5)</f>
        <v>0.71698113207547154</v>
      </c>
      <c r="G969" s="1">
        <f>VLOOKUP(D969, Winter!$A$1:$E$25, 2)</f>
        <v>654.54545454545405</v>
      </c>
      <c r="H969" s="1">
        <f>VLOOKUP(D969, Winter!$A$1:$E$25, 3)</f>
        <v>498.50910668787998</v>
      </c>
      <c r="I969" s="1">
        <f>VLOOKUP(D969, Winter!$A$1:$E$25, 5)</f>
        <v>294.39252336448601</v>
      </c>
      <c r="J969" s="1">
        <f t="shared" si="91"/>
        <v>294.39252336448601</v>
      </c>
      <c r="K969" s="47">
        <f t="shared" si="92"/>
        <v>5.5075023546758084</v>
      </c>
      <c r="L969" s="48">
        <f>Solar!K986/1000*Variables!$B$3</f>
        <v>0.55420000000000003</v>
      </c>
      <c r="M969" s="1">
        <f>IF(E969=1, VLOOKUP(D969, Sheet1!$E$2:$G$26, 2), Sheet1!$G$3)</f>
        <v>0.18618000000000001</v>
      </c>
      <c r="N969" s="1">
        <f>'Electricity Rates'!$J$3</f>
        <v>0.19270000000000001</v>
      </c>
      <c r="O969" s="145">
        <f>L969-K969</f>
        <v>-4.9533023546758086</v>
      </c>
      <c r="P969">
        <f t="shared" si="93"/>
        <v>1.0612957037460284</v>
      </c>
      <c r="Q969">
        <f>IF(O969&gt;0, IF(Q968+O969*Variables!$B$5&lt;Variables!$B$4, Q968+O969*Variables!$B$5, Variables!$B$4), IF(Q968&gt;-O969, Q968+O969/Variables!$B$5, 0))</f>
        <v>0</v>
      </c>
      <c r="R969">
        <f>IF(O969&gt;0, 0, IF(Q968&gt;-O969, 0, -O969 - Q968*Variables!$B$5))</f>
        <v>4.9533023546758086</v>
      </c>
      <c r="S969">
        <f t="shared" si="94"/>
        <v>0.92220583239354215</v>
      </c>
      <c r="T969">
        <f t="shared" si="95"/>
        <v>0</v>
      </c>
    </row>
    <row r="970" spans="1:20" x14ac:dyDescent="0.3">
      <c r="A970" s="3">
        <f t="shared" si="90"/>
        <v>43141</v>
      </c>
      <c r="B970">
        <v>2</v>
      </c>
      <c r="C970">
        <v>10</v>
      </c>
      <c r="D970">
        <v>9</v>
      </c>
      <c r="E970">
        <v>0</v>
      </c>
      <c r="F970" s="1">
        <f>VLOOKUP(A970,Weather!$A$1:$E$366, 5)</f>
        <v>0.71698113207547154</v>
      </c>
      <c r="G970" s="1">
        <f>VLOOKUP(D970, Winter!$A$1:$E$25, 2)</f>
        <v>801.59817351598099</v>
      </c>
      <c r="H970" s="1">
        <f>VLOOKUP(D970, Winter!$A$1:$E$25, 3)</f>
        <v>564.97068280688404</v>
      </c>
      <c r="I970" s="1">
        <f>VLOOKUP(D970, Winter!$A$1:$E$25, 5)</f>
        <v>313.08411214953298</v>
      </c>
      <c r="J970" s="1">
        <f t="shared" si="91"/>
        <v>313.08411214953298</v>
      </c>
      <c r="K970" s="47">
        <f t="shared" si="92"/>
        <v>5.8571850438615796</v>
      </c>
      <c r="L970" s="48">
        <f>Solar!K987/1000*Variables!$B$3</f>
        <v>2.5402999999999998</v>
      </c>
      <c r="M970" s="1">
        <f>IF(E970=1, VLOOKUP(D970, Sheet1!$E$2:$G$26, 2), Sheet1!$G$3)</f>
        <v>0.18618000000000001</v>
      </c>
      <c r="N970" s="1">
        <f>'Electricity Rates'!$J$3</f>
        <v>0.19270000000000001</v>
      </c>
      <c r="O970" s="145">
        <f>L970-K970</f>
        <v>-3.3168850438615798</v>
      </c>
      <c r="P970">
        <f t="shared" si="93"/>
        <v>1.1286795579521265</v>
      </c>
      <c r="Q970">
        <f>IF(O970&gt;0, IF(Q969+O970*Variables!$B$5&lt;Variables!$B$4, Q969+O970*Variables!$B$5, Variables!$B$4), IF(Q969&gt;-O970, Q969+O970/Variables!$B$5, 0))</f>
        <v>0</v>
      </c>
      <c r="R970">
        <f>IF(O970&gt;0, 0, IF(Q969&gt;-O970, 0, -O970 - Q969*Variables!$B$5))</f>
        <v>3.3168850438615798</v>
      </c>
      <c r="S970">
        <f t="shared" si="94"/>
        <v>0.61753765746614897</v>
      </c>
      <c r="T970">
        <f t="shared" si="95"/>
        <v>0</v>
      </c>
    </row>
    <row r="971" spans="1:20" x14ac:dyDescent="0.3">
      <c r="A971" s="3">
        <f t="shared" si="90"/>
        <v>43141</v>
      </c>
      <c r="B971">
        <v>2</v>
      </c>
      <c r="C971">
        <v>10</v>
      </c>
      <c r="D971">
        <v>10</v>
      </c>
      <c r="E971">
        <v>0</v>
      </c>
      <c r="F971" s="1">
        <f>VLOOKUP(A971,Weather!$A$1:$E$366, 5)</f>
        <v>0.71698113207547154</v>
      </c>
      <c r="G971" s="1">
        <f>VLOOKUP(D971, Winter!$A$1:$E$25, 2)</f>
        <v>929.05770029057601</v>
      </c>
      <c r="H971" s="1">
        <f>VLOOKUP(D971, Winter!$A$1:$E$25, 3)</f>
        <v>583.82380756350199</v>
      </c>
      <c r="I971" s="1">
        <f>VLOOKUP(D971, Winter!$A$1:$E$25, 5)</f>
        <v>331.77570093457899</v>
      </c>
      <c r="J971" s="1">
        <f t="shared" si="91"/>
        <v>331.77570093457899</v>
      </c>
      <c r="K971" s="47">
        <f t="shared" si="92"/>
        <v>6.2068677330473312</v>
      </c>
      <c r="L971" s="48">
        <f>Solar!K988/1000*Variables!$B$3</f>
        <v>4.40245</v>
      </c>
      <c r="M971" s="1">
        <f>IF(E971=1, VLOOKUP(D971, Sheet1!$E$2:$G$26, 2), Sheet1!$G$3)</f>
        <v>0.18618000000000001</v>
      </c>
      <c r="N971" s="1">
        <f>'Electricity Rates'!$J$3</f>
        <v>0.19270000000000001</v>
      </c>
      <c r="O971" s="145">
        <f>L971-K971</f>
        <v>-1.8044177330473312</v>
      </c>
      <c r="P971">
        <f t="shared" si="93"/>
        <v>1.1960634121582208</v>
      </c>
      <c r="Q971">
        <f>IF(O971&gt;0, IF(Q970+O971*Variables!$B$5&lt;Variables!$B$4, Q970+O971*Variables!$B$5, Variables!$B$4), IF(Q970&gt;-O971, Q970+O971/Variables!$B$5, 0))</f>
        <v>0</v>
      </c>
      <c r="R971">
        <f>IF(O971&gt;0, 0, IF(Q970&gt;-O971, 0, -O971 - Q970*Variables!$B$5))</f>
        <v>1.8044177330473312</v>
      </c>
      <c r="S971">
        <f t="shared" si="94"/>
        <v>0.33594649353875217</v>
      </c>
      <c r="T971">
        <f t="shared" si="95"/>
        <v>0</v>
      </c>
    </row>
    <row r="972" spans="1:20" x14ac:dyDescent="0.3">
      <c r="A972" s="3">
        <f t="shared" si="90"/>
        <v>43141</v>
      </c>
      <c r="B972">
        <v>2</v>
      </c>
      <c r="C972">
        <v>10</v>
      </c>
      <c r="D972">
        <v>11</v>
      </c>
      <c r="E972">
        <v>0</v>
      </c>
      <c r="F972" s="1">
        <f>VLOOKUP(A972,Weather!$A$1:$E$366, 5)</f>
        <v>0.71698113207547154</v>
      </c>
      <c r="G972" s="1">
        <f>VLOOKUP(D972, Winter!$A$1:$E$25, 2)</f>
        <v>1001.98733914487</v>
      </c>
      <c r="H972" s="1">
        <f>VLOOKUP(D972, Winter!$A$1:$E$25, 3)</f>
        <v>602.66024321587895</v>
      </c>
      <c r="I972" s="1">
        <f>VLOOKUP(D972, Winter!$A$1:$E$25, 5)</f>
        <v>331.77570093457899</v>
      </c>
      <c r="J972" s="1">
        <f t="shared" si="91"/>
        <v>331.77570093457899</v>
      </c>
      <c r="K972" s="47">
        <f t="shared" si="92"/>
        <v>6.2068677330473312</v>
      </c>
      <c r="L972" s="48">
        <f>Solar!K989/1000*Variables!$B$3</f>
        <v>21.114699999999999</v>
      </c>
      <c r="M972" s="1">
        <f>IF(E972=1, VLOOKUP(D972, Sheet1!$E$2:$G$26, 2), Sheet1!$G$3)</f>
        <v>0.18618000000000001</v>
      </c>
      <c r="N972" s="1">
        <f>'Electricity Rates'!$J$3</f>
        <v>0.19270000000000001</v>
      </c>
      <c r="O972" s="145">
        <f>L972-K972</f>
        <v>14.907832266952667</v>
      </c>
      <c r="P972">
        <f t="shared" si="93"/>
        <v>1.1960634121582208</v>
      </c>
      <c r="Q972">
        <f>IF(O972&gt;0, IF(Q971+O972*Variables!$B$5&lt;Variables!$B$4, Q971+O972*Variables!$B$5, Variables!$B$4), IF(Q971&gt;-O972, Q971+O972/Variables!$B$5, 0))</f>
        <v>14.013362330935506</v>
      </c>
      <c r="R972">
        <f>IF(O972&gt;0, 0, IF(Q971&gt;-O972, 0, -O972 - Q971*Variables!$B$5))</f>
        <v>0</v>
      </c>
      <c r="S972">
        <f t="shared" si="94"/>
        <v>0</v>
      </c>
      <c r="T972">
        <f t="shared" si="95"/>
        <v>0</v>
      </c>
    </row>
    <row r="973" spans="1:20" x14ac:dyDescent="0.3">
      <c r="A973" s="3">
        <f t="shared" si="90"/>
        <v>43141</v>
      </c>
      <c r="B973">
        <v>2</v>
      </c>
      <c r="C973">
        <v>10</v>
      </c>
      <c r="D973">
        <v>12</v>
      </c>
      <c r="E973">
        <v>0</v>
      </c>
      <c r="F973" s="1">
        <f>VLOOKUP(A973,Weather!$A$1:$E$366, 5)</f>
        <v>0.71698113207547154</v>
      </c>
      <c r="G973" s="1">
        <f>VLOOKUP(D973, Winter!$A$1:$E$25, 2)</f>
        <v>1020.36633457866</v>
      </c>
      <c r="H973" s="1">
        <f>VLOOKUP(D973, Winter!$A$1:$E$25, 3)</f>
        <v>602.46553699974402</v>
      </c>
      <c r="I973" s="1">
        <f>VLOOKUP(D973, Winter!$A$1:$E$25, 5)</f>
        <v>327.10280373831802</v>
      </c>
      <c r="J973" s="1">
        <f t="shared" si="91"/>
        <v>327.10280373831802</v>
      </c>
      <c r="K973" s="47">
        <f t="shared" si="92"/>
        <v>6.1194470607509031</v>
      </c>
      <c r="L973" s="48">
        <f>Solar!K990/1000*Variables!$B$3</f>
        <v>26.981349999999999</v>
      </c>
      <c r="M973" s="1">
        <f>IF(E973=1, VLOOKUP(D973, Sheet1!$E$2:$G$26, 2), Sheet1!$G$3)</f>
        <v>0.18618000000000001</v>
      </c>
      <c r="N973" s="1">
        <f>'Electricity Rates'!$J$3</f>
        <v>0.19270000000000001</v>
      </c>
      <c r="O973" s="145">
        <f>L973-K973</f>
        <v>20.861902939249095</v>
      </c>
      <c r="P973">
        <f t="shared" si="93"/>
        <v>1.1792174486066991</v>
      </c>
      <c r="Q973">
        <f>IF(O973&gt;0, IF(Q972+O973*Variables!$B$5&lt;Variables!$B$4, Q972+O973*Variables!$B$5, Variables!$B$4), IF(Q972&gt;-O973, Q972+O973/Variables!$B$5, 0))</f>
        <v>33.623551093829654</v>
      </c>
      <c r="R973">
        <f>IF(O973&gt;0, 0, IF(Q972&gt;-O973, 0, -O973 - Q972*Variables!$B$5))</f>
        <v>0</v>
      </c>
      <c r="S973">
        <f t="shared" si="94"/>
        <v>0</v>
      </c>
      <c r="T973">
        <f t="shared" si="95"/>
        <v>0</v>
      </c>
    </row>
    <row r="974" spans="1:20" x14ac:dyDescent="0.3">
      <c r="A974" s="3">
        <f t="shared" si="90"/>
        <v>43141</v>
      </c>
      <c r="B974">
        <v>2</v>
      </c>
      <c r="C974">
        <v>10</v>
      </c>
      <c r="D974">
        <v>13</v>
      </c>
      <c r="E974">
        <v>0</v>
      </c>
      <c r="F974" s="1">
        <f>VLOOKUP(A974,Weather!$A$1:$E$366, 5)</f>
        <v>0.71698113207547154</v>
      </c>
      <c r="G974" s="1">
        <f>VLOOKUP(D974, Winter!$A$1:$E$25, 2)</f>
        <v>1065.99730178497</v>
      </c>
      <c r="H974" s="1">
        <f>VLOOKUP(D974, Winter!$A$1:$E$25, 3)</f>
        <v>611.78362020049099</v>
      </c>
      <c r="I974" s="1">
        <f>VLOOKUP(D974, Winter!$A$1:$E$25, 5)</f>
        <v>322.42990654205602</v>
      </c>
      <c r="J974" s="1">
        <f t="shared" si="91"/>
        <v>322.42990654205602</v>
      </c>
      <c r="K974" s="47">
        <f t="shared" si="92"/>
        <v>6.0320263884544554</v>
      </c>
      <c r="L974" s="48">
        <f>Solar!K991/1000*Variables!$B$3</f>
        <v>31.289100000000005</v>
      </c>
      <c r="M974" s="1">
        <f>IF(E974=1, VLOOKUP(D974, Sheet1!$E$2:$G$26, 2), Sheet1!$G$3)</f>
        <v>0.18618000000000001</v>
      </c>
      <c r="N974" s="1">
        <f>'Electricity Rates'!$J$3</f>
        <v>0.19270000000000001</v>
      </c>
      <c r="O974" s="145">
        <f>L974-K974</f>
        <v>25.25707361154555</v>
      </c>
      <c r="P974">
        <f t="shared" si="93"/>
        <v>1.1623714850551736</v>
      </c>
      <c r="Q974">
        <f>IF(O974&gt;0, IF(Q973+O974*Variables!$B$5&lt;Variables!$B$4, Q973+O974*Variables!$B$5, Variables!$B$4), IF(Q973&gt;-O974, Q973+O974/Variables!$B$5, 0))</f>
        <v>57.365200288682473</v>
      </c>
      <c r="R974">
        <f>IF(O974&gt;0, 0, IF(Q973&gt;-O974, 0, -O974 - Q973*Variables!$B$5))</f>
        <v>0</v>
      </c>
      <c r="S974">
        <f t="shared" si="94"/>
        <v>0</v>
      </c>
      <c r="T974">
        <f t="shared" si="95"/>
        <v>0</v>
      </c>
    </row>
    <row r="975" spans="1:20" x14ac:dyDescent="0.3">
      <c r="A975" s="3">
        <f t="shared" si="90"/>
        <v>43141</v>
      </c>
      <c r="B975">
        <v>2</v>
      </c>
      <c r="C975">
        <v>10</v>
      </c>
      <c r="D975">
        <v>14</v>
      </c>
      <c r="E975">
        <v>0</v>
      </c>
      <c r="F975" s="1">
        <f>VLOOKUP(A975,Weather!$A$1:$E$366, 5)</f>
        <v>0.71698113207547154</v>
      </c>
      <c r="G975" s="1">
        <f>VLOOKUP(D975, Winter!$A$1:$E$25, 2)</f>
        <v>1084.3762972187601</v>
      </c>
      <c r="H975" s="1">
        <f>VLOOKUP(D975, Winter!$A$1:$E$25, 3)</f>
        <v>611.59447701910301</v>
      </c>
      <c r="I975" s="1">
        <f>VLOOKUP(D975, Winter!$A$1:$E$25, 5)</f>
        <v>303.73831775700899</v>
      </c>
      <c r="J975" s="1">
        <f t="shared" si="91"/>
        <v>303.73831775700899</v>
      </c>
      <c r="K975" s="47">
        <f t="shared" si="92"/>
        <v>5.6823436992686851</v>
      </c>
      <c r="L975" s="48">
        <f>Solar!K992/1000*Variables!$B$3</f>
        <v>24.119049999999998</v>
      </c>
      <c r="M975" s="1">
        <f>IF(E975=1, VLOOKUP(D975, Sheet1!$E$2:$G$26, 2), Sheet1!$G$3)</f>
        <v>0.18618000000000001</v>
      </c>
      <c r="N975" s="1">
        <f>'Electricity Rates'!$J$3</f>
        <v>0.19270000000000001</v>
      </c>
      <c r="O975" s="145">
        <f>L975-K975</f>
        <v>18.436706300731313</v>
      </c>
      <c r="P975">
        <f t="shared" si="93"/>
        <v>1.0949876308490756</v>
      </c>
      <c r="Q975">
        <f>IF(O975&gt;0, IF(Q974+O975*Variables!$B$5&lt;Variables!$B$4, Q974+O975*Variables!$B$5, Variables!$B$4), IF(Q974&gt;-O975, Q974+O975/Variables!$B$5, 0))</f>
        <v>74.6957042113699</v>
      </c>
      <c r="R975">
        <f>IF(O975&gt;0, 0, IF(Q974&gt;-O975, 0, -O975 - Q974*Variables!$B$5))</f>
        <v>0</v>
      </c>
      <c r="S975">
        <f t="shared" si="94"/>
        <v>0</v>
      </c>
      <c r="T975">
        <f t="shared" si="95"/>
        <v>0</v>
      </c>
    </row>
    <row r="976" spans="1:20" x14ac:dyDescent="0.3">
      <c r="A976" s="3">
        <f t="shared" si="90"/>
        <v>43141</v>
      </c>
      <c r="B976">
        <v>2</v>
      </c>
      <c r="C976">
        <v>10</v>
      </c>
      <c r="D976">
        <v>15</v>
      </c>
      <c r="E976">
        <v>0</v>
      </c>
      <c r="F976" s="1">
        <f>VLOOKUP(A976,Weather!$A$1:$E$366, 5)</f>
        <v>0.71698113207547154</v>
      </c>
      <c r="G976" s="1">
        <f>VLOOKUP(D976, Winter!$A$1:$E$25, 2)</f>
        <v>1093.6540058115399</v>
      </c>
      <c r="H976" s="1">
        <f>VLOOKUP(D976, Winter!$A$1:$E$25, 3)</f>
        <v>601.87029228184497</v>
      </c>
      <c r="I976" s="1">
        <f>VLOOKUP(D976, Winter!$A$1:$E$25, 5)</f>
        <v>271.02803738317698</v>
      </c>
      <c r="J976" s="1">
        <f t="shared" si="91"/>
        <v>271.02803738317698</v>
      </c>
      <c r="K976" s="47">
        <f t="shared" si="92"/>
        <v>5.0703989931935904</v>
      </c>
      <c r="L976" s="48">
        <f>Solar!K993/1000*Variables!$B$3</f>
        <v>25.36525</v>
      </c>
      <c r="M976" s="1">
        <f>IF(E976=1, VLOOKUP(D976, Sheet1!$E$2:$G$26, 2), Sheet1!$G$3)</f>
        <v>0.18618000000000001</v>
      </c>
      <c r="N976" s="1">
        <f>'Electricity Rates'!$J$3</f>
        <v>0.19270000000000001</v>
      </c>
      <c r="O976" s="145">
        <f>L976-K976</f>
        <v>20.294851006806411</v>
      </c>
      <c r="P976">
        <f t="shared" si="93"/>
        <v>0.97706588598840494</v>
      </c>
      <c r="Q976">
        <f>IF(O976&gt;0, IF(Q975+O976*Variables!$B$5&lt;Variables!$B$4, Q975+O976*Variables!$B$5, Variables!$B$4), IF(Q975&gt;-O976, Q975+O976/Variables!$B$5, 0))</f>
        <v>93.772864157767927</v>
      </c>
      <c r="R976">
        <f>IF(O976&gt;0, 0, IF(Q975&gt;-O976, 0, -O976 - Q975*Variables!$B$5))</f>
        <v>0</v>
      </c>
      <c r="S976">
        <f t="shared" si="94"/>
        <v>0</v>
      </c>
      <c r="T976">
        <f t="shared" si="95"/>
        <v>0</v>
      </c>
    </row>
    <row r="977" spans="1:20" x14ac:dyDescent="0.3">
      <c r="A977" s="3">
        <f t="shared" si="90"/>
        <v>43141</v>
      </c>
      <c r="B977">
        <v>2</v>
      </c>
      <c r="C977">
        <v>10</v>
      </c>
      <c r="D977">
        <v>16</v>
      </c>
      <c r="E977">
        <v>0</v>
      </c>
      <c r="F977" s="1">
        <f>VLOOKUP(A977,Weather!$A$1:$E$366, 5)</f>
        <v>0.71698113207547154</v>
      </c>
      <c r="G977" s="1">
        <f>VLOOKUP(D977, Winter!$A$1:$E$25, 2)</f>
        <v>1039.2953507679499</v>
      </c>
      <c r="H977" s="1">
        <f>VLOOKUP(D977, Winter!$A$1:$E$25, 3)</f>
        <v>558.82352941176396</v>
      </c>
      <c r="I977" s="1">
        <f>VLOOKUP(D977, Winter!$A$1:$E$25, 5)</f>
        <v>252.336448598131</v>
      </c>
      <c r="J977" s="1">
        <f t="shared" si="91"/>
        <v>252.336448598131</v>
      </c>
      <c r="K977" s="47">
        <f t="shared" si="92"/>
        <v>4.7207163040078388</v>
      </c>
      <c r="L977" s="48">
        <f>Solar!K994/1000*Variables!$B$3</f>
        <v>16.230799999999999</v>
      </c>
      <c r="M977" s="1">
        <f>IF(E977=1, VLOOKUP(D977, Sheet1!$E$2:$G$26, 2), Sheet1!$G$3)</f>
        <v>0.18618000000000001</v>
      </c>
      <c r="N977" s="1">
        <f>'Electricity Rates'!$J$3</f>
        <v>0.19270000000000001</v>
      </c>
      <c r="O977" s="145">
        <f>L977-K977</f>
        <v>11.51008369599216</v>
      </c>
      <c r="P977">
        <f t="shared" si="93"/>
        <v>0.90968203178231055</v>
      </c>
      <c r="Q977">
        <f>IF(O977&gt;0, IF(Q976+O977*Variables!$B$5&lt;Variables!$B$4, Q976+O977*Variables!$B$5, Variables!$B$4), IF(Q976&gt;-O977, Q976+O977/Variables!$B$5, 0))</f>
        <v>100</v>
      </c>
      <c r="R977">
        <f>IF(O977&gt;0, 0, IF(Q976&gt;-O977, 0, -O977 - Q976*Variables!$B$5))</f>
        <v>0</v>
      </c>
      <c r="S977">
        <f t="shared" si="94"/>
        <v>0</v>
      </c>
      <c r="T977">
        <f t="shared" si="95"/>
        <v>0</v>
      </c>
    </row>
    <row r="978" spans="1:20" x14ac:dyDescent="0.3">
      <c r="A978" s="3">
        <f t="shared" si="90"/>
        <v>43141</v>
      </c>
      <c r="B978">
        <v>2</v>
      </c>
      <c r="C978">
        <v>10</v>
      </c>
      <c r="D978">
        <v>17</v>
      </c>
      <c r="E978">
        <v>0</v>
      </c>
      <c r="F978" s="1">
        <f>VLOOKUP(A978,Weather!$A$1:$E$366, 5)</f>
        <v>0.71698113207547154</v>
      </c>
      <c r="G978" s="1">
        <f>VLOOKUP(D978, Winter!$A$1:$E$25, 2)</f>
        <v>889.47696139476898</v>
      </c>
      <c r="H978" s="1">
        <f>VLOOKUP(D978, Winter!$A$1:$E$25, 3)</f>
        <v>506.24728802056097</v>
      </c>
      <c r="I978" s="1">
        <f>VLOOKUP(D978, Winter!$A$1:$E$25, 5)</f>
        <v>228.971962616822</v>
      </c>
      <c r="J978" s="1">
        <f t="shared" si="91"/>
        <v>228.971962616822</v>
      </c>
      <c r="K978" s="47">
        <f t="shared" si="92"/>
        <v>4.28361294252562</v>
      </c>
      <c r="L978" s="48">
        <f>Solar!K995/1000*Variables!$B$3</f>
        <v>7.833899999999999</v>
      </c>
      <c r="M978" s="1">
        <f>IF(E978=1, VLOOKUP(D978, Sheet1!$E$2:$G$26, 2), Sheet1!$G$3)</f>
        <v>0.18618000000000001</v>
      </c>
      <c r="N978" s="1">
        <f>'Electricity Rates'!$J$3</f>
        <v>0.19270000000000001</v>
      </c>
      <c r="O978" s="145">
        <f>L978-K978</f>
        <v>3.550287057474379</v>
      </c>
      <c r="P978">
        <f t="shared" si="93"/>
        <v>0.82545221402468705</v>
      </c>
      <c r="Q978">
        <f>IF(O978&gt;0, IF(Q977+O978*Variables!$B$5&lt;Variables!$B$4, Q977+O978*Variables!$B$5, Variables!$B$4), IF(Q977&gt;-O978, Q977+O978/Variables!$B$5, 0))</f>
        <v>100</v>
      </c>
      <c r="R978">
        <f>IF(O978&gt;0, 0, IF(Q977&gt;-O978, 0, -O978 - Q977*Variables!$B$5))</f>
        <v>0</v>
      </c>
      <c r="S978">
        <f t="shared" si="94"/>
        <v>0</v>
      </c>
      <c r="T978">
        <f t="shared" si="95"/>
        <v>0</v>
      </c>
    </row>
    <row r="979" spans="1:20" x14ac:dyDescent="0.3">
      <c r="A979" s="3">
        <f t="shared" si="90"/>
        <v>43141</v>
      </c>
      <c r="B979">
        <v>2</v>
      </c>
      <c r="C979">
        <v>10</v>
      </c>
      <c r="D979">
        <v>18</v>
      </c>
      <c r="E979">
        <v>0</v>
      </c>
      <c r="F979" s="1">
        <f>VLOOKUP(A979,Weather!$A$1:$E$366, 5)</f>
        <v>0.71698113207547154</v>
      </c>
      <c r="G979" s="1">
        <f>VLOOKUP(D979, Winter!$A$1:$E$25, 2)</f>
        <v>689.67932752179297</v>
      </c>
      <c r="H979" s="1">
        <f>VLOOKUP(D979, Winter!$A$1:$E$25, 3)</f>
        <v>477.48083534529701</v>
      </c>
      <c r="I979" s="1">
        <f>VLOOKUP(D979, Winter!$A$1:$E$25, 5)</f>
        <v>257.009345794392</v>
      </c>
      <c r="J979" s="1">
        <f t="shared" si="91"/>
        <v>257.009345794392</v>
      </c>
      <c r="K979" s="47">
        <f t="shared" si="92"/>
        <v>4.808136976304267</v>
      </c>
      <c r="L979" s="48">
        <f>Solar!K996/1000*Variables!$B$3</f>
        <v>0.90974999999999995</v>
      </c>
      <c r="M979" s="1">
        <f>IF(E979=1, VLOOKUP(D979, Sheet1!$E$2:$G$26, 2), Sheet1!$G$3)</f>
        <v>0.18618000000000001</v>
      </c>
      <c r="N979" s="1">
        <f>'Electricity Rates'!$J$3</f>
        <v>0.19270000000000001</v>
      </c>
      <c r="O979" s="145">
        <f>L979-K979</f>
        <v>-3.8983869763042671</v>
      </c>
      <c r="P979">
        <f t="shared" si="93"/>
        <v>0.92652799533383234</v>
      </c>
      <c r="Q979">
        <f>IF(O979&gt;0, IF(Q978+O979*Variables!$B$5&lt;Variables!$B$4, Q978+O979*Variables!$B$5, Variables!$B$4), IF(Q978&gt;-O979, Q978+O979/Variables!$B$5, 0))</f>
        <v>95.852779812442265</v>
      </c>
      <c r="R979">
        <f>IF(O979&gt;0, 0, IF(Q978&gt;-O979, 0, -O979 - Q978*Variables!$B$5))</f>
        <v>0</v>
      </c>
      <c r="S979">
        <f t="shared" si="94"/>
        <v>0</v>
      </c>
      <c r="T979">
        <f t="shared" si="95"/>
        <v>0</v>
      </c>
    </row>
    <row r="980" spans="1:20" x14ac:dyDescent="0.3">
      <c r="A980" s="3">
        <f t="shared" si="90"/>
        <v>43141</v>
      </c>
      <c r="B980">
        <v>2</v>
      </c>
      <c r="C980">
        <v>10</v>
      </c>
      <c r="D980">
        <v>19</v>
      </c>
      <c r="E980">
        <v>0</v>
      </c>
      <c r="F980" s="1">
        <f>VLOOKUP(A980,Weather!$A$1:$E$366, 5)</f>
        <v>0.71698113207547154</v>
      </c>
      <c r="G980" s="1">
        <f>VLOOKUP(D980, Winter!$A$1:$E$25, 2)</f>
        <v>503.50249066002402</v>
      </c>
      <c r="H980" s="1">
        <f>VLOOKUP(D980, Winter!$A$1:$E$25, 3)</f>
        <v>367.75553800108997</v>
      </c>
      <c r="I980" s="1">
        <f>VLOOKUP(D980, Winter!$A$1:$E$25, 5)</f>
        <v>266.355140186916</v>
      </c>
      <c r="J980" s="1">
        <f t="shared" si="91"/>
        <v>266.355140186916</v>
      </c>
      <c r="K980" s="47">
        <f t="shared" si="92"/>
        <v>4.9829783208971614</v>
      </c>
      <c r="L980" s="48">
        <f>Solar!K997/1000*Variables!$B$3</f>
        <v>0</v>
      </c>
      <c r="M980" s="1">
        <f>IF(E980=1, VLOOKUP(D980, Sheet1!$E$2:$G$26, 2), Sheet1!$G$3)</f>
        <v>0.18618000000000001</v>
      </c>
      <c r="N980" s="1">
        <f>'Electricity Rates'!$J$3</f>
        <v>0.19270000000000001</v>
      </c>
      <c r="O980" s="145">
        <f>L980-K980</f>
        <v>-4.9829783208971614</v>
      </c>
      <c r="P980">
        <f t="shared" si="93"/>
        <v>0.96021992243688303</v>
      </c>
      <c r="Q980">
        <f>IF(O980&gt;0, IF(Q979+O980*Variables!$B$5&lt;Variables!$B$4, Q979+O980*Variables!$B$5, Variables!$B$4), IF(Q979&gt;-O980, Q979+O980/Variables!$B$5, 0))</f>
        <v>90.551739045530397</v>
      </c>
      <c r="R980">
        <f>IF(O980&gt;0, 0, IF(Q979&gt;-O980, 0, -O980 - Q979*Variables!$B$5))</f>
        <v>0</v>
      </c>
      <c r="S980">
        <f t="shared" si="94"/>
        <v>0</v>
      </c>
      <c r="T980">
        <f t="shared" si="95"/>
        <v>0</v>
      </c>
    </row>
    <row r="981" spans="1:20" x14ac:dyDescent="0.3">
      <c r="A981" s="3">
        <f t="shared" si="90"/>
        <v>43141</v>
      </c>
      <c r="B981">
        <v>2</v>
      </c>
      <c r="C981">
        <v>10</v>
      </c>
      <c r="D981">
        <v>20</v>
      </c>
      <c r="E981">
        <v>0</v>
      </c>
      <c r="F981" s="1">
        <f>VLOOKUP(A981,Weather!$A$1:$E$366, 5)</f>
        <v>0.71698113207547154</v>
      </c>
      <c r="G981" s="1">
        <f>VLOOKUP(D981, Winter!$A$1:$E$25, 2)</f>
        <v>385.507471980074</v>
      </c>
      <c r="H981" s="1">
        <f>VLOOKUP(D981, Winter!$A$1:$E$25, 3)</f>
        <v>329.45960680470398</v>
      </c>
      <c r="I981" s="1">
        <f>VLOOKUP(D981, Winter!$A$1:$E$25, 5)</f>
        <v>275.70093457943898</v>
      </c>
      <c r="J981" s="1">
        <f t="shared" si="91"/>
        <v>275.70093457943898</v>
      </c>
      <c r="K981" s="47">
        <f t="shared" si="92"/>
        <v>5.1578196654900381</v>
      </c>
      <c r="L981" s="48">
        <f>Solar!K998/1000*Variables!$B$3</f>
        <v>0</v>
      </c>
      <c r="M981" s="1">
        <f>IF(E981=1, VLOOKUP(D981, Sheet1!$E$2:$G$26, 2), Sheet1!$G$3)</f>
        <v>0.18618000000000001</v>
      </c>
      <c r="N981" s="1">
        <f>'Electricity Rates'!$J$3</f>
        <v>0.19270000000000001</v>
      </c>
      <c r="O981" s="145">
        <f>L981-K981</f>
        <v>-5.1578196654900381</v>
      </c>
      <c r="P981">
        <f t="shared" si="93"/>
        <v>0.99391184953993039</v>
      </c>
      <c r="Q981">
        <f>IF(O981&gt;0, IF(Q980+O981*Variables!$B$5&lt;Variables!$B$4, Q980+O981*Variables!$B$5, Variables!$B$4), IF(Q980&gt;-O981, Q980+O981/Variables!$B$5, 0))</f>
        <v>85.064696848200569</v>
      </c>
      <c r="R981">
        <f>IF(O981&gt;0, 0, IF(Q980&gt;-O981, 0, -O981 - Q980*Variables!$B$5))</f>
        <v>0</v>
      </c>
      <c r="S981">
        <f t="shared" si="94"/>
        <v>0</v>
      </c>
      <c r="T981">
        <f t="shared" si="95"/>
        <v>0</v>
      </c>
    </row>
    <row r="982" spans="1:20" x14ac:dyDescent="0.3">
      <c r="A982" s="3">
        <f t="shared" si="90"/>
        <v>43141</v>
      </c>
      <c r="B982">
        <v>2</v>
      </c>
      <c r="C982">
        <v>10</v>
      </c>
      <c r="D982">
        <v>21</v>
      </c>
      <c r="E982">
        <v>0</v>
      </c>
      <c r="F982" s="1">
        <f>VLOOKUP(A982,Weather!$A$1:$E$366, 5)</f>
        <v>0.71698113207547154</v>
      </c>
      <c r="G982" s="1">
        <f>VLOOKUP(D982, Winter!$A$1:$E$25, 2)</f>
        <v>340.23972602739599</v>
      </c>
      <c r="H982" s="1">
        <f>VLOOKUP(D982, Winter!$A$1:$E$25, 3)</f>
        <v>286.390591795636</v>
      </c>
      <c r="I982" s="1">
        <f>VLOOKUP(D982, Winter!$A$1:$E$25, 5)</f>
        <v>289.71962616822401</v>
      </c>
      <c r="J982" s="1">
        <f t="shared" si="91"/>
        <v>289.71962616822401</v>
      </c>
      <c r="K982" s="47">
        <f t="shared" si="92"/>
        <v>5.4200816823793616</v>
      </c>
      <c r="L982" s="48">
        <f>Solar!K999/1000*Variables!$B$3</f>
        <v>0</v>
      </c>
      <c r="M982" s="1">
        <f>IF(E982=1, VLOOKUP(D982, Sheet1!$E$2:$G$26, 2), Sheet1!$G$3)</f>
        <v>0.18618000000000001</v>
      </c>
      <c r="N982" s="1">
        <f>'Electricity Rates'!$J$3</f>
        <v>0.19270000000000001</v>
      </c>
      <c r="O982" s="145">
        <f>L982-K982</f>
        <v>-5.4200816823793616</v>
      </c>
      <c r="P982">
        <f t="shared" si="93"/>
        <v>1.044449740194503</v>
      </c>
      <c r="Q982">
        <f>IF(O982&gt;0, IF(Q981+O982*Variables!$B$5&lt;Variables!$B$4, Q981+O982*Variables!$B$5, Variables!$B$4), IF(Q981&gt;-O982, Q981+O982/Variables!$B$5, 0))</f>
        <v>79.298652505243808</v>
      </c>
      <c r="R982">
        <f>IF(O982&gt;0, 0, IF(Q981&gt;-O982, 0, -O982 - Q981*Variables!$B$5))</f>
        <v>0</v>
      </c>
      <c r="S982">
        <f t="shared" si="94"/>
        <v>0</v>
      </c>
      <c r="T982">
        <f t="shared" si="95"/>
        <v>0</v>
      </c>
    </row>
    <row r="983" spans="1:20" x14ac:dyDescent="0.3">
      <c r="A983" s="3">
        <f t="shared" si="90"/>
        <v>43141</v>
      </c>
      <c r="B983">
        <v>2</v>
      </c>
      <c r="C983">
        <v>10</v>
      </c>
      <c r="D983">
        <v>22</v>
      </c>
      <c r="E983">
        <v>0</v>
      </c>
      <c r="F983" s="1">
        <f>VLOOKUP(A983,Weather!$A$1:$E$366, 5)</f>
        <v>0.71698113207547154</v>
      </c>
      <c r="G983" s="1">
        <f>VLOOKUP(D983, Winter!$A$1:$E$25, 2)</f>
        <v>300</v>
      </c>
      <c r="H983" s="1">
        <f>VLOOKUP(D983, Winter!$A$1:$E$25, 3)</f>
        <v>271.915575384683</v>
      </c>
      <c r="I983" s="1">
        <f>VLOOKUP(D983, Winter!$A$1:$E$25, 5)</f>
        <v>285.04672897196201</v>
      </c>
      <c r="J983" s="1">
        <f t="shared" si="91"/>
        <v>285.04672897196201</v>
      </c>
      <c r="K983" s="47">
        <f t="shared" si="92"/>
        <v>5.3326610100829139</v>
      </c>
      <c r="L983" s="48">
        <f>Solar!K1000/1000*Variables!$B$3</f>
        <v>0</v>
      </c>
      <c r="M983" s="1">
        <f>IF(E983=1, VLOOKUP(D983, Sheet1!$E$2:$G$26, 2), Sheet1!$G$3)</f>
        <v>0.18618000000000001</v>
      </c>
      <c r="N983" s="1">
        <f>'Electricity Rates'!$J$3</f>
        <v>0.19270000000000001</v>
      </c>
      <c r="O983" s="145">
        <f>L983-K983</f>
        <v>-5.3326610100829139</v>
      </c>
      <c r="P983">
        <f t="shared" si="93"/>
        <v>1.0276037766429775</v>
      </c>
      <c r="Q983">
        <f>IF(O983&gt;0, IF(Q982+O983*Variables!$B$5&lt;Variables!$B$4, Q982+O983*Variables!$B$5, Variables!$B$4), IF(Q982&gt;-O983, Q982+O983/Variables!$B$5, 0))</f>
        <v>73.625608877496035</v>
      </c>
      <c r="R983">
        <f>IF(O983&gt;0, 0, IF(Q982&gt;-O983, 0, -O983 - Q982*Variables!$B$5))</f>
        <v>0</v>
      </c>
      <c r="S983">
        <f t="shared" si="94"/>
        <v>0</v>
      </c>
      <c r="T983">
        <f t="shared" si="95"/>
        <v>0</v>
      </c>
    </row>
    <row r="984" spans="1:20" x14ac:dyDescent="0.3">
      <c r="A984" s="3">
        <f t="shared" si="90"/>
        <v>43141</v>
      </c>
      <c r="B984">
        <v>2</v>
      </c>
      <c r="C984">
        <v>10</v>
      </c>
      <c r="D984">
        <v>23</v>
      </c>
      <c r="E984">
        <v>0</v>
      </c>
      <c r="F984" s="1">
        <f>VLOOKUP(A984,Weather!$A$1:$E$366, 5)</f>
        <v>0.71698113207547154</v>
      </c>
      <c r="G984" s="1">
        <f>VLOOKUP(D984, Winter!$A$1:$E$25, 2)</f>
        <v>290.90909090909099</v>
      </c>
      <c r="H984" s="1">
        <f>VLOOKUP(D984, Winter!$A$1:$E$25, 3)</f>
        <v>266.95334839061297</v>
      </c>
      <c r="I984" s="1">
        <f>VLOOKUP(D984, Winter!$A$1:$E$25, 5)</f>
        <v>285.04672897196201</v>
      </c>
      <c r="J984" s="1">
        <f t="shared" si="91"/>
        <v>285.04672897196201</v>
      </c>
      <c r="K984" s="47">
        <f t="shared" si="92"/>
        <v>5.3326610100829139</v>
      </c>
      <c r="L984" s="48">
        <f>Solar!K1001/1000*Variables!$B$3</f>
        <v>0</v>
      </c>
      <c r="M984" s="1">
        <f>IF(E984=1, VLOOKUP(D984, Sheet1!$E$2:$G$26, 2), Sheet1!$G$3)</f>
        <v>0.18618000000000001</v>
      </c>
      <c r="N984" s="1">
        <f>'Electricity Rates'!$J$3</f>
        <v>0.19270000000000001</v>
      </c>
      <c r="O984" s="145">
        <f>L984-K984</f>
        <v>-5.3326610100829139</v>
      </c>
      <c r="P984">
        <f t="shared" si="93"/>
        <v>1.0276037766429775</v>
      </c>
      <c r="Q984">
        <f>IF(O984&gt;0, IF(Q983+O984*Variables!$B$5&lt;Variables!$B$4, Q983+O984*Variables!$B$5, Variables!$B$4), IF(Q983&gt;-O984, Q983+O984/Variables!$B$5, 0))</f>
        <v>67.952565249748261</v>
      </c>
      <c r="R984">
        <f>IF(O984&gt;0, 0, IF(Q983&gt;-O984, 0, -O984 - Q983*Variables!$B$5))</f>
        <v>0</v>
      </c>
      <c r="S984">
        <f t="shared" si="94"/>
        <v>0</v>
      </c>
      <c r="T984">
        <f t="shared" si="95"/>
        <v>0</v>
      </c>
    </row>
    <row r="985" spans="1:20" x14ac:dyDescent="0.3">
      <c r="A985" s="3">
        <f t="shared" si="90"/>
        <v>43141</v>
      </c>
      <c r="B985">
        <v>2</v>
      </c>
      <c r="C985">
        <v>10</v>
      </c>
      <c r="D985">
        <v>24</v>
      </c>
      <c r="E985">
        <v>0</v>
      </c>
      <c r="F985" s="1">
        <f>VLOOKUP(A985,Weather!$A$1:$E$366, 5)</f>
        <v>0.71698113207547154</v>
      </c>
      <c r="G985" s="1">
        <f>VLOOKUP(D985, Winter!$A$1:$E$25, 2)</f>
        <v>272.72727272727298</v>
      </c>
      <c r="H985" s="1">
        <f>VLOOKUP(D985, Winter!$A$1:$E$25, 3)</f>
        <v>266.74195307023803</v>
      </c>
      <c r="I985" s="1">
        <f>VLOOKUP(D985, Winter!$A$1:$E$25, 5)</f>
        <v>285.04672897196201</v>
      </c>
      <c r="J985" s="1">
        <f t="shared" si="91"/>
        <v>285.04672897196201</v>
      </c>
      <c r="K985" s="47">
        <f t="shared" si="92"/>
        <v>5.3326610100829139</v>
      </c>
      <c r="L985" s="48">
        <f>Solar!K1002/1000*Variables!$B$3</f>
        <v>0</v>
      </c>
      <c r="M985" s="1">
        <f>IF(E985=1, VLOOKUP(D985, Sheet1!$E$2:$G$26, 2), Sheet1!$G$3)</f>
        <v>0.18618000000000001</v>
      </c>
      <c r="N985" s="1">
        <f>'Electricity Rates'!$J$3</f>
        <v>0.19270000000000001</v>
      </c>
      <c r="O985" s="145">
        <f>L985-K985</f>
        <v>-5.3326610100829139</v>
      </c>
      <c r="P985">
        <f t="shared" si="93"/>
        <v>1.0276037766429775</v>
      </c>
      <c r="Q985">
        <f>IF(O985&gt;0, IF(Q984+O985*Variables!$B$5&lt;Variables!$B$4, Q984+O985*Variables!$B$5, Variables!$B$4), IF(Q984&gt;-O985, Q984+O985/Variables!$B$5, 0))</f>
        <v>62.27952162200048</v>
      </c>
      <c r="R985">
        <f>IF(O985&gt;0, 0, IF(Q984&gt;-O985, 0, -O985 - Q984*Variables!$B$5))</f>
        <v>0</v>
      </c>
      <c r="S985">
        <f t="shared" si="94"/>
        <v>0</v>
      </c>
      <c r="T985">
        <f t="shared" si="95"/>
        <v>0</v>
      </c>
    </row>
    <row r="986" spans="1:20" x14ac:dyDescent="0.3">
      <c r="A986" s="3">
        <f t="shared" si="90"/>
        <v>43142</v>
      </c>
      <c r="B986">
        <v>2</v>
      </c>
      <c r="C986">
        <v>11</v>
      </c>
      <c r="D986">
        <v>1</v>
      </c>
      <c r="E986">
        <v>0</v>
      </c>
      <c r="F986" s="1">
        <f>VLOOKUP(A986,Weather!$A$1:$E$366, 5)</f>
        <v>0.73584905660377375</v>
      </c>
      <c r="G986" s="1">
        <f>VLOOKUP(D986, Winter!$A$1:$E$25, 2)</f>
        <v>281.81818181818198</v>
      </c>
      <c r="H986" s="1">
        <f>VLOOKUP(D986, Winter!$A$1:$E$25, 3)</f>
        <v>257.04002047196798</v>
      </c>
      <c r="I986" s="1">
        <f>VLOOKUP(D986, Winter!$A$1:$E$25, 5)</f>
        <v>266.355140186916</v>
      </c>
      <c r="J986" s="1">
        <f t="shared" si="91"/>
        <v>266.355140186916</v>
      </c>
      <c r="K986" s="47">
        <f t="shared" si="92"/>
        <v>4.9829783208971614</v>
      </c>
      <c r="L986" s="48">
        <f>Solar!K1003/1000*Variables!$B$3</f>
        <v>0</v>
      </c>
      <c r="M986" s="1">
        <f>IF(E986=1, VLOOKUP(D986, Sheet1!$E$2:$G$26, 2), Sheet1!$G$3)</f>
        <v>0.18618000000000001</v>
      </c>
      <c r="N986" s="1">
        <f>'Electricity Rates'!$J$3</f>
        <v>0.19270000000000001</v>
      </c>
      <c r="O986" s="145">
        <f>L986-K986</f>
        <v>-4.9829783208971614</v>
      </c>
      <c r="P986">
        <f t="shared" si="93"/>
        <v>0.96021992243688303</v>
      </c>
      <c r="Q986">
        <f>IF(O986&gt;0, IF(Q985+O986*Variables!$B$5&lt;Variables!$B$4, Q985+O986*Variables!$B$5, Variables!$B$4), IF(Q985&gt;-O986, Q985+O986/Variables!$B$5, 0))</f>
        <v>56.978480855088605</v>
      </c>
      <c r="R986">
        <f>IF(O986&gt;0, 0, IF(Q985&gt;-O986, 0, -O986 - Q985*Variables!$B$5))</f>
        <v>0</v>
      </c>
      <c r="S986">
        <f t="shared" si="94"/>
        <v>0</v>
      </c>
      <c r="T986">
        <f t="shared" si="95"/>
        <v>0</v>
      </c>
    </row>
    <row r="987" spans="1:20" x14ac:dyDescent="0.3">
      <c r="A987" s="3">
        <f t="shared" si="90"/>
        <v>43142</v>
      </c>
      <c r="B987">
        <v>2</v>
      </c>
      <c r="C987">
        <v>11</v>
      </c>
      <c r="D987">
        <v>2</v>
      </c>
      <c r="E987">
        <v>0</v>
      </c>
      <c r="F987" s="1">
        <f>VLOOKUP(A987,Weather!$A$1:$E$366, 5)</f>
        <v>0.73584905660377375</v>
      </c>
      <c r="G987" s="1">
        <f>VLOOKUP(D987, Winter!$A$1:$E$25, 2)</f>
        <v>282.10356994603501</v>
      </c>
      <c r="H987" s="1">
        <f>VLOOKUP(D987, Winter!$A$1:$E$25, 3)</f>
        <v>280.66066600651902</v>
      </c>
      <c r="I987" s="1">
        <f>VLOOKUP(D987, Winter!$A$1:$E$25, 5)</f>
        <v>285.04672897196201</v>
      </c>
      <c r="J987" s="1">
        <f t="shared" si="91"/>
        <v>285.04672897196201</v>
      </c>
      <c r="K987" s="47">
        <f t="shared" si="92"/>
        <v>5.3326610100829139</v>
      </c>
      <c r="L987" s="48">
        <f>Solar!K1004/1000*Variables!$B$3</f>
        <v>0</v>
      </c>
      <c r="M987" s="1">
        <f>IF(E987=1, VLOOKUP(D987, Sheet1!$E$2:$G$26, 2), Sheet1!$G$3)</f>
        <v>0.18618000000000001</v>
      </c>
      <c r="N987" s="1">
        <f>'Electricity Rates'!$J$3</f>
        <v>0.19270000000000001</v>
      </c>
      <c r="O987" s="145">
        <f>L987-K987</f>
        <v>-5.3326610100829139</v>
      </c>
      <c r="P987">
        <f t="shared" si="93"/>
        <v>1.0276037766429775</v>
      </c>
      <c r="Q987">
        <f>IF(O987&gt;0, IF(Q986+O987*Variables!$B$5&lt;Variables!$B$4, Q986+O987*Variables!$B$5, Variables!$B$4), IF(Q986&gt;-O987, Q986+O987/Variables!$B$5, 0))</f>
        <v>51.305437227340825</v>
      </c>
      <c r="R987">
        <f>IF(O987&gt;0, 0, IF(Q986&gt;-O987, 0, -O987 - Q986*Variables!$B$5))</f>
        <v>0</v>
      </c>
      <c r="S987">
        <f t="shared" si="94"/>
        <v>0</v>
      </c>
      <c r="T987">
        <f t="shared" si="95"/>
        <v>0</v>
      </c>
    </row>
    <row r="988" spans="1:20" x14ac:dyDescent="0.3">
      <c r="A988" s="3">
        <f t="shared" si="90"/>
        <v>43142</v>
      </c>
      <c r="B988">
        <v>2</v>
      </c>
      <c r="C988">
        <v>11</v>
      </c>
      <c r="D988">
        <v>3</v>
      </c>
      <c r="E988">
        <v>0</v>
      </c>
      <c r="F988" s="1">
        <f>VLOOKUP(A988,Weather!$A$1:$E$366, 5)</f>
        <v>0.73584905660377375</v>
      </c>
      <c r="G988" s="1">
        <f>VLOOKUP(D988, Winter!$A$1:$E$25, 2)</f>
        <v>282.300747198007</v>
      </c>
      <c r="H988" s="1">
        <f>VLOOKUP(D988, Winter!$A$1:$E$25, 3)</f>
        <v>272.72727272727298</v>
      </c>
      <c r="I988" s="1">
        <f>VLOOKUP(D988, Winter!$A$1:$E$25, 5)</f>
        <v>271.02803738317698</v>
      </c>
      <c r="J988" s="1">
        <f t="shared" si="91"/>
        <v>271.02803738317698</v>
      </c>
      <c r="K988" s="47">
        <f t="shared" si="92"/>
        <v>5.0703989931935904</v>
      </c>
      <c r="L988" s="48">
        <f>Solar!K1005/1000*Variables!$B$3</f>
        <v>0</v>
      </c>
      <c r="M988" s="1">
        <f>IF(E988=1, VLOOKUP(D988, Sheet1!$E$2:$G$26, 2), Sheet1!$G$3)</f>
        <v>0.18618000000000001</v>
      </c>
      <c r="N988" s="1">
        <f>'Electricity Rates'!$J$3</f>
        <v>0.19270000000000001</v>
      </c>
      <c r="O988" s="145">
        <f>L988-K988</f>
        <v>-5.0703989931935904</v>
      </c>
      <c r="P988">
        <f t="shared" si="93"/>
        <v>0.97706588598840494</v>
      </c>
      <c r="Q988">
        <f>IF(O988&gt;0, IF(Q987+O988*Variables!$B$5&lt;Variables!$B$4, Q987+O988*Variables!$B$5, Variables!$B$4), IF(Q987&gt;-O988, Q987+O988/Variables!$B$5, 0))</f>
        <v>45.911395745219984</v>
      </c>
      <c r="R988">
        <f>IF(O988&gt;0, 0, IF(Q987&gt;-O988, 0, -O988 - Q987*Variables!$B$5))</f>
        <v>0</v>
      </c>
      <c r="S988">
        <f t="shared" si="94"/>
        <v>0</v>
      </c>
      <c r="T988">
        <f t="shared" si="95"/>
        <v>0</v>
      </c>
    </row>
    <row r="989" spans="1:20" x14ac:dyDescent="0.3">
      <c r="A989" s="3">
        <f t="shared" si="90"/>
        <v>43142</v>
      </c>
      <c r="B989">
        <v>2</v>
      </c>
      <c r="C989">
        <v>11</v>
      </c>
      <c r="D989">
        <v>4</v>
      </c>
      <c r="E989">
        <v>0</v>
      </c>
      <c r="F989" s="1">
        <f>VLOOKUP(A989,Weather!$A$1:$E$366, 5)</f>
        <v>0.73584905660377375</v>
      </c>
      <c r="G989" s="1">
        <f>VLOOKUP(D989, Winter!$A$1:$E$25, 2)</f>
        <v>308.82074789439099</v>
      </c>
      <c r="H989" s="1">
        <f>VLOOKUP(D989, Winter!$A$1:$E$25, 3)</f>
        <v>281.81818181818198</v>
      </c>
      <c r="I989" s="1">
        <f>VLOOKUP(D989, Winter!$A$1:$E$25, 5)</f>
        <v>285.04672897196201</v>
      </c>
      <c r="J989" s="1">
        <f t="shared" si="91"/>
        <v>285.04672897196201</v>
      </c>
      <c r="K989" s="47">
        <f t="shared" si="92"/>
        <v>5.3326610100829139</v>
      </c>
      <c r="L989" s="48">
        <f>Solar!K1006/1000*Variables!$B$3</f>
        <v>0</v>
      </c>
      <c r="M989" s="1">
        <f>IF(E989=1, VLOOKUP(D989, Sheet1!$E$2:$G$26, 2), Sheet1!$G$3)</f>
        <v>0.18618000000000001</v>
      </c>
      <c r="N989" s="1">
        <f>'Electricity Rates'!$J$3</f>
        <v>0.19270000000000001</v>
      </c>
      <c r="O989" s="145">
        <f>L989-K989</f>
        <v>-5.3326610100829139</v>
      </c>
      <c r="P989">
        <f t="shared" si="93"/>
        <v>1.0276037766429775</v>
      </c>
      <c r="Q989">
        <f>IF(O989&gt;0, IF(Q988+O989*Variables!$B$5&lt;Variables!$B$4, Q988+O989*Variables!$B$5, Variables!$B$4), IF(Q988&gt;-O989, Q988+O989/Variables!$B$5, 0))</f>
        <v>40.238352117472203</v>
      </c>
      <c r="R989">
        <f>IF(O989&gt;0, 0, IF(Q988&gt;-O989, 0, -O989 - Q988*Variables!$B$5))</f>
        <v>0</v>
      </c>
      <c r="S989">
        <f t="shared" si="94"/>
        <v>0</v>
      </c>
      <c r="T989">
        <f t="shared" si="95"/>
        <v>0</v>
      </c>
    </row>
    <row r="990" spans="1:20" x14ac:dyDescent="0.3">
      <c r="A990" s="3">
        <f t="shared" si="90"/>
        <v>43142</v>
      </c>
      <c r="B990">
        <v>2</v>
      </c>
      <c r="C990">
        <v>11</v>
      </c>
      <c r="D990">
        <v>5</v>
      </c>
      <c r="E990">
        <v>0</v>
      </c>
      <c r="F990" s="1">
        <f>VLOOKUP(A990,Weather!$A$1:$E$366, 5)</f>
        <v>0.73584905660377375</v>
      </c>
      <c r="G990" s="1">
        <f>VLOOKUP(D990, Winter!$A$1:$E$25, 2)</f>
        <v>308.63160471300301</v>
      </c>
      <c r="H990" s="1">
        <f>VLOOKUP(D990, Winter!$A$1:$E$25, 3)</f>
        <v>300</v>
      </c>
      <c r="I990" s="1">
        <f>VLOOKUP(D990, Winter!$A$1:$E$25, 5)</f>
        <v>303.73831775700899</v>
      </c>
      <c r="J990" s="1">
        <f t="shared" si="91"/>
        <v>303.73831775700899</v>
      </c>
      <c r="K990" s="47">
        <f t="shared" si="92"/>
        <v>5.6823436992686851</v>
      </c>
      <c r="L990" s="48">
        <f>Solar!K1007/1000*Variables!$B$3</f>
        <v>0</v>
      </c>
      <c r="M990" s="1">
        <f>IF(E990=1, VLOOKUP(D990, Sheet1!$E$2:$G$26, 2), Sheet1!$G$3)</f>
        <v>0.18618000000000001</v>
      </c>
      <c r="N990" s="1">
        <f>'Electricity Rates'!$J$3</f>
        <v>0.19270000000000001</v>
      </c>
      <c r="O990" s="145">
        <f>L990-K990</f>
        <v>-5.6823436992686851</v>
      </c>
      <c r="P990">
        <f t="shared" si="93"/>
        <v>1.0949876308490756</v>
      </c>
      <c r="Q990">
        <f>IF(O990&gt;0, IF(Q989+O990*Variables!$B$5&lt;Variables!$B$4, Q989+O990*Variables!$B$5, Variables!$B$4), IF(Q989&gt;-O990, Q989+O990/Variables!$B$5, 0))</f>
        <v>34.193305628888496</v>
      </c>
      <c r="R990">
        <f>IF(O990&gt;0, 0, IF(Q989&gt;-O990, 0, -O990 - Q989*Variables!$B$5))</f>
        <v>0</v>
      </c>
      <c r="S990">
        <f t="shared" si="94"/>
        <v>0</v>
      </c>
      <c r="T990">
        <f t="shared" si="95"/>
        <v>0</v>
      </c>
    </row>
    <row r="991" spans="1:20" x14ac:dyDescent="0.3">
      <c r="A991" s="3">
        <f t="shared" si="90"/>
        <v>43142</v>
      </c>
      <c r="B991">
        <v>2</v>
      </c>
      <c r="C991">
        <v>11</v>
      </c>
      <c r="D991">
        <v>6</v>
      </c>
      <c r="E991">
        <v>0</v>
      </c>
      <c r="F991" s="1">
        <f>VLOOKUP(A991,Weather!$A$1:$E$366, 5)</f>
        <v>0.73584905660377375</v>
      </c>
      <c r="G991" s="1">
        <f>VLOOKUP(D991, Winter!$A$1:$E$25, 2)</f>
        <v>331.81818181818198</v>
      </c>
      <c r="H991" s="1">
        <f>VLOOKUP(D991, Winter!$A$1:$E$25, 3)</f>
        <v>317.955250948497</v>
      </c>
      <c r="I991" s="1">
        <f>VLOOKUP(D991, Winter!$A$1:$E$25, 5)</f>
        <v>322.42990654205602</v>
      </c>
      <c r="J991" s="1">
        <f t="shared" si="91"/>
        <v>322.42990654205602</v>
      </c>
      <c r="K991" s="47">
        <f t="shared" si="92"/>
        <v>6.0320263884544554</v>
      </c>
      <c r="L991" s="48">
        <f>Solar!K1008/1000*Variables!$B$3</f>
        <v>0</v>
      </c>
      <c r="M991" s="1">
        <f>IF(E991=1, VLOOKUP(D991, Sheet1!$E$2:$G$26, 2), Sheet1!$G$3)</f>
        <v>0.18618000000000001</v>
      </c>
      <c r="N991" s="1">
        <f>'Electricity Rates'!$J$3</f>
        <v>0.19270000000000001</v>
      </c>
      <c r="O991" s="145">
        <f>L991-K991</f>
        <v>-6.0320263884544554</v>
      </c>
      <c r="P991">
        <f t="shared" si="93"/>
        <v>1.1623714850551736</v>
      </c>
      <c r="Q991">
        <f>IF(O991&gt;0, IF(Q990+O991*Variables!$B$5&lt;Variables!$B$4, Q990+O991*Variables!$B$5, Variables!$B$4), IF(Q990&gt;-O991, Q990+O991/Variables!$B$5, 0))</f>
        <v>27.776256279468861</v>
      </c>
      <c r="R991">
        <f>IF(O991&gt;0, 0, IF(Q990&gt;-O991, 0, -O991 - Q990*Variables!$B$5))</f>
        <v>0</v>
      </c>
      <c r="S991">
        <f t="shared" si="94"/>
        <v>0</v>
      </c>
      <c r="T991">
        <f t="shared" si="95"/>
        <v>0</v>
      </c>
    </row>
    <row r="992" spans="1:20" x14ac:dyDescent="0.3">
      <c r="A992" s="3">
        <f t="shared" si="90"/>
        <v>43142</v>
      </c>
      <c r="B992">
        <v>2</v>
      </c>
      <c r="C992">
        <v>11</v>
      </c>
      <c r="D992">
        <v>7</v>
      </c>
      <c r="E992">
        <v>0</v>
      </c>
      <c r="F992" s="1">
        <f>VLOOKUP(A992,Weather!$A$1:$E$366, 5)</f>
        <v>0.73584905660377375</v>
      </c>
      <c r="G992" s="1">
        <f>VLOOKUP(D992, Winter!$A$1:$E$25, 2)</f>
        <v>445.45454545454498</v>
      </c>
      <c r="H992" s="1">
        <f>VLOOKUP(D992, Winter!$A$1:$E$25, 3)</f>
        <v>393.94630558862502</v>
      </c>
      <c r="I992" s="1">
        <f>VLOOKUP(D992, Winter!$A$1:$E$25, 5)</f>
        <v>313.08411214953298</v>
      </c>
      <c r="J992" s="1">
        <f t="shared" si="91"/>
        <v>313.08411214953298</v>
      </c>
      <c r="K992" s="47">
        <f t="shared" si="92"/>
        <v>5.8571850438615796</v>
      </c>
      <c r="L992" s="48">
        <f>Solar!K1009/1000*Variables!$B$3</f>
        <v>0</v>
      </c>
      <c r="M992" s="1">
        <f>IF(E992=1, VLOOKUP(D992, Sheet1!$E$2:$G$26, 2), Sheet1!$G$3)</f>
        <v>0.18618000000000001</v>
      </c>
      <c r="N992" s="1">
        <f>'Electricity Rates'!$J$3</f>
        <v>0.19270000000000001</v>
      </c>
      <c r="O992" s="145">
        <f>L992-K992</f>
        <v>-5.8571850438615796</v>
      </c>
      <c r="P992">
        <f t="shared" si="93"/>
        <v>1.1286795579521265</v>
      </c>
      <c r="Q992">
        <f>IF(O992&gt;0, IF(Q991+O992*Variables!$B$5&lt;Variables!$B$4, Q991+O992*Variables!$B$5, Variables!$B$4), IF(Q991&gt;-O992, Q991+O992/Variables!$B$5, 0))</f>
        <v>21.545208360467178</v>
      </c>
      <c r="R992">
        <f>IF(O992&gt;0, 0, IF(Q991&gt;-O992, 0, -O992 - Q991*Variables!$B$5))</f>
        <v>0</v>
      </c>
      <c r="S992">
        <f t="shared" si="94"/>
        <v>0</v>
      </c>
      <c r="T992">
        <f t="shared" si="95"/>
        <v>0</v>
      </c>
    </row>
    <row r="993" spans="1:20" x14ac:dyDescent="0.3">
      <c r="A993" s="3">
        <f t="shared" si="90"/>
        <v>43142</v>
      </c>
      <c r="B993">
        <v>2</v>
      </c>
      <c r="C993">
        <v>11</v>
      </c>
      <c r="D993">
        <v>8</v>
      </c>
      <c r="E993">
        <v>0</v>
      </c>
      <c r="F993" s="1">
        <f>VLOOKUP(A993,Weather!$A$1:$E$366, 5)</f>
        <v>0.73584905660377375</v>
      </c>
      <c r="G993" s="1">
        <f>VLOOKUP(D993, Winter!$A$1:$E$25, 2)</f>
        <v>654.54545454545405</v>
      </c>
      <c r="H993" s="1">
        <f>VLOOKUP(D993, Winter!$A$1:$E$25, 3)</f>
        <v>498.50910668787998</v>
      </c>
      <c r="I993" s="1">
        <f>VLOOKUP(D993, Winter!$A$1:$E$25, 5)</f>
        <v>294.39252336448601</v>
      </c>
      <c r="J993" s="1">
        <f t="shared" si="91"/>
        <v>294.39252336448601</v>
      </c>
      <c r="K993" s="47">
        <f t="shared" si="92"/>
        <v>5.5075023546758084</v>
      </c>
      <c r="L993" s="48">
        <f>Solar!K1010/1000*Variables!$B$3</f>
        <v>0.78835</v>
      </c>
      <c r="M993" s="1">
        <f>IF(E993=1, VLOOKUP(D993, Sheet1!$E$2:$G$26, 2), Sheet1!$G$3)</f>
        <v>0.18618000000000001</v>
      </c>
      <c r="N993" s="1">
        <f>'Electricity Rates'!$J$3</f>
        <v>0.19270000000000001</v>
      </c>
      <c r="O993" s="145">
        <f>L993-K993</f>
        <v>-4.7191523546758081</v>
      </c>
      <c r="P993">
        <f t="shared" si="93"/>
        <v>1.0612957037460284</v>
      </c>
      <c r="Q993">
        <f>IF(O993&gt;0, IF(Q992+O993*Variables!$B$5&lt;Variables!$B$4, Q992+O993*Variables!$B$5, Variables!$B$4), IF(Q992&gt;-O993, Q992+O993/Variables!$B$5, 0))</f>
        <v>16.524833515067382</v>
      </c>
      <c r="R993">
        <f>IF(O993&gt;0, 0, IF(Q992&gt;-O993, 0, -O993 - Q992*Variables!$B$5))</f>
        <v>0</v>
      </c>
      <c r="S993">
        <f t="shared" si="94"/>
        <v>0</v>
      </c>
      <c r="T993">
        <f t="shared" si="95"/>
        <v>0</v>
      </c>
    </row>
    <row r="994" spans="1:20" x14ac:dyDescent="0.3">
      <c r="A994" s="3">
        <f t="shared" si="90"/>
        <v>43142</v>
      </c>
      <c r="B994">
        <v>2</v>
      </c>
      <c r="C994">
        <v>11</v>
      </c>
      <c r="D994">
        <v>9</v>
      </c>
      <c r="E994">
        <v>0</v>
      </c>
      <c r="F994" s="1">
        <f>VLOOKUP(A994,Weather!$A$1:$E$366, 5)</f>
        <v>0.73584905660377375</v>
      </c>
      <c r="G994" s="1">
        <f>VLOOKUP(D994, Winter!$A$1:$E$25, 2)</f>
        <v>801.59817351598099</v>
      </c>
      <c r="H994" s="1">
        <f>VLOOKUP(D994, Winter!$A$1:$E$25, 3)</f>
        <v>564.97068280688404</v>
      </c>
      <c r="I994" s="1">
        <f>VLOOKUP(D994, Winter!$A$1:$E$25, 5)</f>
        <v>313.08411214953298</v>
      </c>
      <c r="J994" s="1">
        <f t="shared" si="91"/>
        <v>313.08411214953298</v>
      </c>
      <c r="K994" s="47">
        <f t="shared" si="92"/>
        <v>5.8571850438615796</v>
      </c>
      <c r="L994" s="48">
        <f>Solar!K1011/1000*Variables!$B$3</f>
        <v>5.2957000000000001</v>
      </c>
      <c r="M994" s="1">
        <f>IF(E994=1, VLOOKUP(D994, Sheet1!$E$2:$G$26, 2), Sheet1!$G$3)</f>
        <v>0.18618000000000001</v>
      </c>
      <c r="N994" s="1">
        <f>'Electricity Rates'!$J$3</f>
        <v>0.19270000000000001</v>
      </c>
      <c r="O994" s="145">
        <f>L994-K994</f>
        <v>-0.56148504386157949</v>
      </c>
      <c r="P994">
        <f t="shared" si="93"/>
        <v>1.1286795579521265</v>
      </c>
      <c r="Q994">
        <f>IF(O994&gt;0, IF(Q993+O994*Variables!$B$5&lt;Variables!$B$4, Q993+O994*Variables!$B$5, Variables!$B$4), IF(Q993&gt;-O994, Q993+O994/Variables!$B$5, 0))</f>
        <v>15.92750900032102</v>
      </c>
      <c r="R994">
        <f>IF(O994&gt;0, 0, IF(Q993&gt;-O994, 0, -O994 - Q993*Variables!$B$5))</f>
        <v>0</v>
      </c>
      <c r="S994">
        <f t="shared" si="94"/>
        <v>0</v>
      </c>
      <c r="T994">
        <f t="shared" si="95"/>
        <v>0</v>
      </c>
    </row>
    <row r="995" spans="1:20" x14ac:dyDescent="0.3">
      <c r="A995" s="3">
        <f t="shared" si="90"/>
        <v>43142</v>
      </c>
      <c r="B995">
        <v>2</v>
      </c>
      <c r="C995">
        <v>11</v>
      </c>
      <c r="D995">
        <v>10</v>
      </c>
      <c r="E995">
        <v>0</v>
      </c>
      <c r="F995" s="1">
        <f>VLOOKUP(A995,Weather!$A$1:$E$366, 5)</f>
        <v>0.73584905660377375</v>
      </c>
      <c r="G995" s="1">
        <f>VLOOKUP(D995, Winter!$A$1:$E$25, 2)</f>
        <v>929.05770029057601</v>
      </c>
      <c r="H995" s="1">
        <f>VLOOKUP(D995, Winter!$A$1:$E$25, 3)</f>
        <v>583.82380756350199</v>
      </c>
      <c r="I995" s="1">
        <f>VLOOKUP(D995, Winter!$A$1:$E$25, 5)</f>
        <v>331.77570093457899</v>
      </c>
      <c r="J995" s="1">
        <f t="shared" si="91"/>
        <v>331.77570093457899</v>
      </c>
      <c r="K995" s="47">
        <f t="shared" si="92"/>
        <v>6.2068677330473312</v>
      </c>
      <c r="L995" s="48">
        <f>Solar!K1012/1000*Variables!$B$3</f>
        <v>7.4355000000000002</v>
      </c>
      <c r="M995" s="1">
        <f>IF(E995=1, VLOOKUP(D995, Sheet1!$E$2:$G$26, 2), Sheet1!$G$3)</f>
        <v>0.18618000000000001</v>
      </c>
      <c r="N995" s="1">
        <f>'Electricity Rates'!$J$3</f>
        <v>0.19270000000000001</v>
      </c>
      <c r="O995" s="145">
        <f>L995-K995</f>
        <v>1.228632266952669</v>
      </c>
      <c r="P995">
        <f t="shared" si="93"/>
        <v>1.1960634121582208</v>
      </c>
      <c r="Q995">
        <f>IF(O995&gt;0, IF(Q994+O995*Variables!$B$5&lt;Variables!$B$4, Q994+O995*Variables!$B$5, Variables!$B$4), IF(Q994&gt;-O995, Q994+O995/Variables!$B$5, 0))</f>
        <v>17.082423331256528</v>
      </c>
      <c r="R995">
        <f>IF(O995&gt;0, 0, IF(Q994&gt;-O995, 0, -O995 - Q994*Variables!$B$5))</f>
        <v>0</v>
      </c>
      <c r="S995">
        <f t="shared" si="94"/>
        <v>0</v>
      </c>
      <c r="T995">
        <f t="shared" si="95"/>
        <v>0</v>
      </c>
    </row>
    <row r="996" spans="1:20" x14ac:dyDescent="0.3">
      <c r="A996" s="3">
        <f t="shared" si="90"/>
        <v>43142</v>
      </c>
      <c r="B996">
        <v>2</v>
      </c>
      <c r="C996">
        <v>11</v>
      </c>
      <c r="D996">
        <v>11</v>
      </c>
      <c r="E996">
        <v>0</v>
      </c>
      <c r="F996" s="1">
        <f>VLOOKUP(A996,Weather!$A$1:$E$366, 5)</f>
        <v>0.73584905660377375</v>
      </c>
      <c r="G996" s="1">
        <f>VLOOKUP(D996, Winter!$A$1:$E$25, 2)</f>
        <v>1001.98733914487</v>
      </c>
      <c r="H996" s="1">
        <f>VLOOKUP(D996, Winter!$A$1:$E$25, 3)</f>
        <v>602.66024321587895</v>
      </c>
      <c r="I996" s="1">
        <f>VLOOKUP(D996, Winter!$A$1:$E$25, 5)</f>
        <v>331.77570093457899</v>
      </c>
      <c r="J996" s="1">
        <f t="shared" si="91"/>
        <v>331.77570093457899</v>
      </c>
      <c r="K996" s="47">
        <f t="shared" si="92"/>
        <v>6.2068677330473312</v>
      </c>
      <c r="L996" s="48">
        <f>Solar!K1013/1000*Variables!$B$3</f>
        <v>16.521900000000002</v>
      </c>
      <c r="M996" s="1">
        <f>IF(E996=1, VLOOKUP(D996, Sheet1!$E$2:$G$26, 2), Sheet1!$G$3)</f>
        <v>0.18618000000000001</v>
      </c>
      <c r="N996" s="1">
        <f>'Electricity Rates'!$J$3</f>
        <v>0.19270000000000001</v>
      </c>
      <c r="O996" s="145">
        <f>L996-K996</f>
        <v>10.31503226695267</v>
      </c>
      <c r="P996">
        <f t="shared" si="93"/>
        <v>1.1960634121582208</v>
      </c>
      <c r="Q996">
        <f>IF(O996&gt;0, IF(Q995+O996*Variables!$B$5&lt;Variables!$B$4, Q995+O996*Variables!$B$5, Variables!$B$4), IF(Q995&gt;-O996, Q995+O996/Variables!$B$5, 0))</f>
        <v>26.778553662192039</v>
      </c>
      <c r="R996">
        <f>IF(O996&gt;0, 0, IF(Q995&gt;-O996, 0, -O996 - Q995*Variables!$B$5))</f>
        <v>0</v>
      </c>
      <c r="S996">
        <f t="shared" si="94"/>
        <v>0</v>
      </c>
      <c r="T996">
        <f t="shared" si="95"/>
        <v>0</v>
      </c>
    </row>
    <row r="997" spans="1:20" x14ac:dyDescent="0.3">
      <c r="A997" s="3">
        <f t="shared" si="90"/>
        <v>43142</v>
      </c>
      <c r="B997">
        <v>2</v>
      </c>
      <c r="C997">
        <v>11</v>
      </c>
      <c r="D997">
        <v>12</v>
      </c>
      <c r="E997">
        <v>0</v>
      </c>
      <c r="F997" s="1">
        <f>VLOOKUP(A997,Weather!$A$1:$E$366, 5)</f>
        <v>0.73584905660377375</v>
      </c>
      <c r="G997" s="1">
        <f>VLOOKUP(D997, Winter!$A$1:$E$25, 2)</f>
        <v>1020.36633457866</v>
      </c>
      <c r="H997" s="1">
        <f>VLOOKUP(D997, Winter!$A$1:$E$25, 3)</f>
        <v>602.46553699974402</v>
      </c>
      <c r="I997" s="1">
        <f>VLOOKUP(D997, Winter!$A$1:$E$25, 5)</f>
        <v>327.10280373831802</v>
      </c>
      <c r="J997" s="1">
        <f t="shared" si="91"/>
        <v>327.10280373831802</v>
      </c>
      <c r="K997" s="47">
        <f t="shared" si="92"/>
        <v>6.1194470607509031</v>
      </c>
      <c r="L997" s="48">
        <f>Solar!K1014/1000*Variables!$B$3</f>
        <v>25.899650000000001</v>
      </c>
      <c r="M997" s="1">
        <f>IF(E997=1, VLOOKUP(D997, Sheet1!$E$2:$G$26, 2), Sheet1!$G$3)</f>
        <v>0.18618000000000001</v>
      </c>
      <c r="N997" s="1">
        <f>'Electricity Rates'!$J$3</f>
        <v>0.19270000000000001</v>
      </c>
      <c r="O997" s="145">
        <f>L997-K997</f>
        <v>19.780202939249097</v>
      </c>
      <c r="P997">
        <f t="shared" si="93"/>
        <v>1.1792174486066991</v>
      </c>
      <c r="Q997">
        <f>IF(O997&gt;0, IF(Q996+O997*Variables!$B$5&lt;Variables!$B$4, Q996+O997*Variables!$B$5, Variables!$B$4), IF(Q996&gt;-O997, Q996+O997/Variables!$B$5, 0))</f>
        <v>45.371944425086184</v>
      </c>
      <c r="R997">
        <f>IF(O997&gt;0, 0, IF(Q996&gt;-O997, 0, -O997 - Q996*Variables!$B$5))</f>
        <v>0</v>
      </c>
      <c r="S997">
        <f t="shared" si="94"/>
        <v>0</v>
      </c>
      <c r="T997">
        <f t="shared" si="95"/>
        <v>0</v>
      </c>
    </row>
    <row r="998" spans="1:20" x14ac:dyDescent="0.3">
      <c r="A998" s="3">
        <f t="shared" si="90"/>
        <v>43142</v>
      </c>
      <c r="B998">
        <v>2</v>
      </c>
      <c r="C998">
        <v>11</v>
      </c>
      <c r="D998">
        <v>13</v>
      </c>
      <c r="E998">
        <v>0</v>
      </c>
      <c r="F998" s="1">
        <f>VLOOKUP(A998,Weather!$A$1:$E$366, 5)</f>
        <v>0.73584905660377375</v>
      </c>
      <c r="G998" s="1">
        <f>VLOOKUP(D998, Winter!$A$1:$E$25, 2)</f>
        <v>1065.99730178497</v>
      </c>
      <c r="H998" s="1">
        <f>VLOOKUP(D998, Winter!$A$1:$E$25, 3)</f>
        <v>611.78362020049099</v>
      </c>
      <c r="I998" s="1">
        <f>VLOOKUP(D998, Winter!$A$1:$E$25, 5)</f>
        <v>322.42990654205602</v>
      </c>
      <c r="J998" s="1">
        <f t="shared" si="91"/>
        <v>322.42990654205602</v>
      </c>
      <c r="K998" s="47">
        <f t="shared" si="92"/>
        <v>6.0320263884544554</v>
      </c>
      <c r="L998" s="48">
        <f>Solar!K1015/1000*Variables!$B$3</f>
        <v>29.977050000000006</v>
      </c>
      <c r="M998" s="1">
        <f>IF(E998=1, VLOOKUP(D998, Sheet1!$E$2:$G$26, 2), Sheet1!$G$3)</f>
        <v>0.18618000000000001</v>
      </c>
      <c r="N998" s="1">
        <f>'Electricity Rates'!$J$3</f>
        <v>0.19270000000000001</v>
      </c>
      <c r="O998" s="145">
        <f>L998-K998</f>
        <v>23.945023611545551</v>
      </c>
      <c r="P998">
        <f t="shared" si="93"/>
        <v>1.1623714850551736</v>
      </c>
      <c r="Q998">
        <f>IF(O998&gt;0, IF(Q997+O998*Variables!$B$5&lt;Variables!$B$4, Q997+O998*Variables!$B$5, Variables!$B$4), IF(Q997&gt;-O998, Q997+O998/Variables!$B$5, 0))</f>
        <v>67.880266619938993</v>
      </c>
      <c r="R998">
        <f>IF(O998&gt;0, 0, IF(Q997&gt;-O998, 0, -O998 - Q997*Variables!$B$5))</f>
        <v>0</v>
      </c>
      <c r="S998">
        <f t="shared" si="94"/>
        <v>0</v>
      </c>
      <c r="T998">
        <f t="shared" si="95"/>
        <v>0</v>
      </c>
    </row>
    <row r="999" spans="1:20" x14ac:dyDescent="0.3">
      <c r="A999" s="3">
        <f t="shared" si="90"/>
        <v>43142</v>
      </c>
      <c r="B999">
        <v>2</v>
      </c>
      <c r="C999">
        <v>11</v>
      </c>
      <c r="D999">
        <v>14</v>
      </c>
      <c r="E999">
        <v>0</v>
      </c>
      <c r="F999" s="1">
        <f>VLOOKUP(A999,Weather!$A$1:$E$366, 5)</f>
        <v>0.73584905660377375</v>
      </c>
      <c r="G999" s="1">
        <f>VLOOKUP(D999, Winter!$A$1:$E$25, 2)</f>
        <v>1084.3762972187601</v>
      </c>
      <c r="H999" s="1">
        <f>VLOOKUP(D999, Winter!$A$1:$E$25, 3)</f>
        <v>611.59447701910301</v>
      </c>
      <c r="I999" s="1">
        <f>VLOOKUP(D999, Winter!$A$1:$E$25, 5)</f>
        <v>303.73831775700899</v>
      </c>
      <c r="J999" s="1">
        <f t="shared" si="91"/>
        <v>303.73831775700899</v>
      </c>
      <c r="K999" s="47">
        <f t="shared" si="92"/>
        <v>5.6823436992686851</v>
      </c>
      <c r="L999" s="48">
        <f>Solar!K1016/1000*Variables!$B$3</f>
        <v>29.434249999999995</v>
      </c>
      <c r="M999" s="1">
        <f>IF(E999=1, VLOOKUP(D999, Sheet1!$E$2:$G$26, 2), Sheet1!$G$3)</f>
        <v>0.18618000000000001</v>
      </c>
      <c r="N999" s="1">
        <f>'Electricity Rates'!$J$3</f>
        <v>0.19270000000000001</v>
      </c>
      <c r="O999" s="145">
        <f>L999-K999</f>
        <v>23.75190630073131</v>
      </c>
      <c r="P999">
        <f t="shared" si="93"/>
        <v>1.0949876308490756</v>
      </c>
      <c r="Q999">
        <f>IF(O999&gt;0, IF(Q998+O999*Variables!$B$5&lt;Variables!$B$4, Q998+O999*Variables!$B$5, Variables!$B$4), IF(Q998&gt;-O999, Q998+O999/Variables!$B$5, 0))</f>
        <v>90.207058542626427</v>
      </c>
      <c r="R999">
        <f>IF(O999&gt;0, 0, IF(Q998&gt;-O999, 0, -O999 - Q998*Variables!$B$5))</f>
        <v>0</v>
      </c>
      <c r="S999">
        <f t="shared" si="94"/>
        <v>0</v>
      </c>
      <c r="T999">
        <f t="shared" si="95"/>
        <v>0</v>
      </c>
    </row>
    <row r="1000" spans="1:20" x14ac:dyDescent="0.3">
      <c r="A1000" s="3">
        <f t="shared" si="90"/>
        <v>43142</v>
      </c>
      <c r="B1000">
        <v>2</v>
      </c>
      <c r="C1000">
        <v>11</v>
      </c>
      <c r="D1000">
        <v>15</v>
      </c>
      <c r="E1000">
        <v>0</v>
      </c>
      <c r="F1000" s="1">
        <f>VLOOKUP(A1000,Weather!$A$1:$E$366, 5)</f>
        <v>0.73584905660377375</v>
      </c>
      <c r="G1000" s="1">
        <f>VLOOKUP(D1000, Winter!$A$1:$E$25, 2)</f>
        <v>1093.6540058115399</v>
      </c>
      <c r="H1000" s="1">
        <f>VLOOKUP(D1000, Winter!$A$1:$E$25, 3)</f>
        <v>601.87029228184497</v>
      </c>
      <c r="I1000" s="1">
        <f>VLOOKUP(D1000, Winter!$A$1:$E$25, 5)</f>
        <v>271.02803738317698</v>
      </c>
      <c r="J1000" s="1">
        <f t="shared" si="91"/>
        <v>271.02803738317698</v>
      </c>
      <c r="K1000" s="47">
        <f t="shared" si="92"/>
        <v>5.0703989931935904</v>
      </c>
      <c r="L1000" s="48">
        <f>Solar!K1017/1000*Variables!$B$3</f>
        <v>24.693700000000003</v>
      </c>
      <c r="M1000" s="1">
        <f>IF(E1000=1, VLOOKUP(D1000, Sheet1!$E$2:$G$26, 2), Sheet1!$G$3)</f>
        <v>0.18618000000000001</v>
      </c>
      <c r="N1000" s="1">
        <f>'Electricity Rates'!$J$3</f>
        <v>0.19270000000000001</v>
      </c>
      <c r="O1000" s="145">
        <f>L1000-K1000</f>
        <v>19.623301006806415</v>
      </c>
      <c r="P1000">
        <f t="shared" si="93"/>
        <v>0.97706588598840494</v>
      </c>
      <c r="Q1000">
        <f>IF(O1000&gt;0, IF(Q999+O1000*Variables!$B$5&lt;Variables!$B$4, Q999+O1000*Variables!$B$5, Variables!$B$4), IF(Q999&gt;-O1000, Q999+O1000/Variables!$B$5, 0))</f>
        <v>100</v>
      </c>
      <c r="R1000">
        <f>IF(O1000&gt;0, 0, IF(Q999&gt;-O1000, 0, -O1000 - Q999*Variables!$B$5))</f>
        <v>0</v>
      </c>
      <c r="S1000">
        <f t="shared" si="94"/>
        <v>0</v>
      </c>
      <c r="T1000">
        <f t="shared" si="95"/>
        <v>0</v>
      </c>
    </row>
    <row r="1001" spans="1:20" x14ac:dyDescent="0.3">
      <c r="A1001" s="3">
        <f t="shared" si="90"/>
        <v>43142</v>
      </c>
      <c r="B1001">
        <v>2</v>
      </c>
      <c r="C1001">
        <v>11</v>
      </c>
      <c r="D1001">
        <v>16</v>
      </c>
      <c r="E1001">
        <v>0</v>
      </c>
      <c r="F1001" s="1">
        <f>VLOOKUP(A1001,Weather!$A$1:$E$366, 5)</f>
        <v>0.73584905660377375</v>
      </c>
      <c r="G1001" s="1">
        <f>VLOOKUP(D1001, Winter!$A$1:$E$25, 2)</f>
        <v>1039.2953507679499</v>
      </c>
      <c r="H1001" s="1">
        <f>VLOOKUP(D1001, Winter!$A$1:$E$25, 3)</f>
        <v>558.82352941176396</v>
      </c>
      <c r="I1001" s="1">
        <f>VLOOKUP(D1001, Winter!$A$1:$E$25, 5)</f>
        <v>252.336448598131</v>
      </c>
      <c r="J1001" s="1">
        <f t="shared" si="91"/>
        <v>252.336448598131</v>
      </c>
      <c r="K1001" s="47">
        <f t="shared" si="92"/>
        <v>4.7207163040078388</v>
      </c>
      <c r="L1001" s="48">
        <f>Solar!K1018/1000*Variables!$B$3</f>
        <v>17.73085</v>
      </c>
      <c r="M1001" s="1">
        <f>IF(E1001=1, VLOOKUP(D1001, Sheet1!$E$2:$G$26, 2), Sheet1!$G$3)</f>
        <v>0.18618000000000001</v>
      </c>
      <c r="N1001" s="1">
        <f>'Electricity Rates'!$J$3</f>
        <v>0.19270000000000001</v>
      </c>
      <c r="O1001" s="145">
        <f>L1001-K1001</f>
        <v>13.010133695992161</v>
      </c>
      <c r="P1001">
        <f t="shared" si="93"/>
        <v>0.90968203178231055</v>
      </c>
      <c r="Q1001">
        <f>IF(O1001&gt;0, IF(Q1000+O1001*Variables!$B$5&lt;Variables!$B$4, Q1000+O1001*Variables!$B$5, Variables!$B$4), IF(Q1000&gt;-O1001, Q1000+O1001/Variables!$B$5, 0))</f>
        <v>100</v>
      </c>
      <c r="R1001">
        <f>IF(O1001&gt;0, 0, IF(Q1000&gt;-O1001, 0, -O1001 - Q1000*Variables!$B$5))</f>
        <v>0</v>
      </c>
      <c r="S1001">
        <f t="shared" si="94"/>
        <v>0</v>
      </c>
      <c r="T1001">
        <f t="shared" si="95"/>
        <v>0</v>
      </c>
    </row>
    <row r="1002" spans="1:20" x14ac:dyDescent="0.3">
      <c r="A1002" s="3">
        <f t="shared" si="90"/>
        <v>43142</v>
      </c>
      <c r="B1002">
        <v>2</v>
      </c>
      <c r="C1002">
        <v>11</v>
      </c>
      <c r="D1002">
        <v>17</v>
      </c>
      <c r="E1002">
        <v>0</v>
      </c>
      <c r="F1002" s="1">
        <f>VLOOKUP(A1002,Weather!$A$1:$E$366, 5)</f>
        <v>0.73584905660377375</v>
      </c>
      <c r="G1002" s="1">
        <f>VLOOKUP(D1002, Winter!$A$1:$E$25, 2)</f>
        <v>889.47696139476898</v>
      </c>
      <c r="H1002" s="1">
        <f>VLOOKUP(D1002, Winter!$A$1:$E$25, 3)</f>
        <v>506.24728802056097</v>
      </c>
      <c r="I1002" s="1">
        <f>VLOOKUP(D1002, Winter!$A$1:$E$25, 5)</f>
        <v>228.971962616822</v>
      </c>
      <c r="J1002" s="1">
        <f t="shared" si="91"/>
        <v>228.971962616822</v>
      </c>
      <c r="K1002" s="47">
        <f t="shared" si="92"/>
        <v>4.28361294252562</v>
      </c>
      <c r="L1002" s="48">
        <f>Solar!K1019/1000*Variables!$B$3</f>
        <v>8.1213499999999996</v>
      </c>
      <c r="M1002" s="1">
        <f>IF(E1002=1, VLOOKUP(D1002, Sheet1!$E$2:$G$26, 2), Sheet1!$G$3)</f>
        <v>0.18618000000000001</v>
      </c>
      <c r="N1002" s="1">
        <f>'Electricity Rates'!$J$3</f>
        <v>0.19270000000000001</v>
      </c>
      <c r="O1002" s="145">
        <f>L1002-K1002</f>
        <v>3.8377370574743797</v>
      </c>
      <c r="P1002">
        <f t="shared" si="93"/>
        <v>0.82545221402468705</v>
      </c>
      <c r="Q1002">
        <f>IF(O1002&gt;0, IF(Q1001+O1002*Variables!$B$5&lt;Variables!$B$4, Q1001+O1002*Variables!$B$5, Variables!$B$4), IF(Q1001&gt;-O1002, Q1001+O1002/Variables!$B$5, 0))</f>
        <v>100</v>
      </c>
      <c r="R1002">
        <f>IF(O1002&gt;0, 0, IF(Q1001&gt;-O1002, 0, -O1002 - Q1001*Variables!$B$5))</f>
        <v>0</v>
      </c>
      <c r="S1002">
        <f t="shared" si="94"/>
        <v>0</v>
      </c>
      <c r="T1002">
        <f t="shared" si="95"/>
        <v>0</v>
      </c>
    </row>
    <row r="1003" spans="1:20" x14ac:dyDescent="0.3">
      <c r="A1003" s="3">
        <f t="shared" si="90"/>
        <v>43142</v>
      </c>
      <c r="B1003">
        <v>2</v>
      </c>
      <c r="C1003">
        <v>11</v>
      </c>
      <c r="D1003">
        <v>18</v>
      </c>
      <c r="E1003">
        <v>0</v>
      </c>
      <c r="F1003" s="1">
        <f>VLOOKUP(A1003,Weather!$A$1:$E$366, 5)</f>
        <v>0.73584905660377375</v>
      </c>
      <c r="G1003" s="1">
        <f>VLOOKUP(D1003, Winter!$A$1:$E$25, 2)</f>
        <v>689.67932752179297</v>
      </c>
      <c r="H1003" s="1">
        <f>VLOOKUP(D1003, Winter!$A$1:$E$25, 3)</f>
        <v>477.48083534529701</v>
      </c>
      <c r="I1003" s="1">
        <f>VLOOKUP(D1003, Winter!$A$1:$E$25, 5)</f>
        <v>257.009345794392</v>
      </c>
      <c r="J1003" s="1">
        <f t="shared" si="91"/>
        <v>257.009345794392</v>
      </c>
      <c r="K1003" s="47">
        <f t="shared" si="92"/>
        <v>4.808136976304267</v>
      </c>
      <c r="L1003" s="48">
        <f>Solar!K1020/1000*Variables!$B$3</f>
        <v>0.98399999999999999</v>
      </c>
      <c r="M1003" s="1">
        <f>IF(E1003=1, VLOOKUP(D1003, Sheet1!$E$2:$G$26, 2), Sheet1!$G$3)</f>
        <v>0.18618000000000001</v>
      </c>
      <c r="N1003" s="1">
        <f>'Electricity Rates'!$J$3</f>
        <v>0.19270000000000001</v>
      </c>
      <c r="O1003" s="145">
        <f>L1003-K1003</f>
        <v>-3.824136976304267</v>
      </c>
      <c r="P1003">
        <f t="shared" si="93"/>
        <v>0.92652799533383234</v>
      </c>
      <c r="Q1003">
        <f>IF(O1003&gt;0, IF(Q1002+O1003*Variables!$B$5&lt;Variables!$B$4, Q1002+O1003*Variables!$B$5, Variables!$B$4), IF(Q1002&gt;-O1003, Q1002+O1003/Variables!$B$5, 0))</f>
        <v>95.931769174144392</v>
      </c>
      <c r="R1003">
        <f>IF(O1003&gt;0, 0, IF(Q1002&gt;-O1003, 0, -O1003 - Q1002*Variables!$B$5))</f>
        <v>0</v>
      </c>
      <c r="S1003">
        <f t="shared" si="94"/>
        <v>0</v>
      </c>
      <c r="T1003">
        <f t="shared" si="95"/>
        <v>0</v>
      </c>
    </row>
    <row r="1004" spans="1:20" x14ac:dyDescent="0.3">
      <c r="A1004" s="3">
        <f t="shared" si="90"/>
        <v>43142</v>
      </c>
      <c r="B1004">
        <v>2</v>
      </c>
      <c r="C1004">
        <v>11</v>
      </c>
      <c r="D1004">
        <v>19</v>
      </c>
      <c r="E1004">
        <v>0</v>
      </c>
      <c r="F1004" s="1">
        <f>VLOOKUP(A1004,Weather!$A$1:$E$366, 5)</f>
        <v>0.73584905660377375</v>
      </c>
      <c r="G1004" s="1">
        <f>VLOOKUP(D1004, Winter!$A$1:$E$25, 2)</f>
        <v>503.50249066002402</v>
      </c>
      <c r="H1004" s="1">
        <f>VLOOKUP(D1004, Winter!$A$1:$E$25, 3)</f>
        <v>367.75553800108997</v>
      </c>
      <c r="I1004" s="1">
        <f>VLOOKUP(D1004, Winter!$A$1:$E$25, 5)</f>
        <v>266.355140186916</v>
      </c>
      <c r="J1004" s="1">
        <f t="shared" si="91"/>
        <v>266.355140186916</v>
      </c>
      <c r="K1004" s="47">
        <f t="shared" si="92"/>
        <v>4.9829783208971614</v>
      </c>
      <c r="L1004" s="48">
        <f>Solar!K1021/1000*Variables!$B$3</f>
        <v>0</v>
      </c>
      <c r="M1004" s="1">
        <f>IF(E1004=1, VLOOKUP(D1004, Sheet1!$E$2:$G$26, 2), Sheet1!$G$3)</f>
        <v>0.18618000000000001</v>
      </c>
      <c r="N1004" s="1">
        <f>'Electricity Rates'!$J$3</f>
        <v>0.19270000000000001</v>
      </c>
      <c r="O1004" s="145">
        <f>L1004-K1004</f>
        <v>-4.9829783208971614</v>
      </c>
      <c r="P1004">
        <f t="shared" si="93"/>
        <v>0.96021992243688303</v>
      </c>
      <c r="Q1004">
        <f>IF(O1004&gt;0, IF(Q1003+O1004*Variables!$B$5&lt;Variables!$B$4, Q1003+O1004*Variables!$B$5, Variables!$B$4), IF(Q1003&gt;-O1004, Q1003+O1004/Variables!$B$5, 0))</f>
        <v>90.630728407232525</v>
      </c>
      <c r="R1004">
        <f>IF(O1004&gt;0, 0, IF(Q1003&gt;-O1004, 0, -O1004 - Q1003*Variables!$B$5))</f>
        <v>0</v>
      </c>
      <c r="S1004">
        <f t="shared" si="94"/>
        <v>0</v>
      </c>
      <c r="T1004">
        <f t="shared" si="95"/>
        <v>0</v>
      </c>
    </row>
    <row r="1005" spans="1:20" x14ac:dyDescent="0.3">
      <c r="A1005" s="3">
        <f t="shared" si="90"/>
        <v>43142</v>
      </c>
      <c r="B1005">
        <v>2</v>
      </c>
      <c r="C1005">
        <v>11</v>
      </c>
      <c r="D1005">
        <v>20</v>
      </c>
      <c r="E1005">
        <v>0</v>
      </c>
      <c r="F1005" s="1">
        <f>VLOOKUP(A1005,Weather!$A$1:$E$366, 5)</f>
        <v>0.73584905660377375</v>
      </c>
      <c r="G1005" s="1">
        <f>VLOOKUP(D1005, Winter!$A$1:$E$25, 2)</f>
        <v>385.507471980074</v>
      </c>
      <c r="H1005" s="1">
        <f>VLOOKUP(D1005, Winter!$A$1:$E$25, 3)</f>
        <v>329.45960680470398</v>
      </c>
      <c r="I1005" s="1">
        <f>VLOOKUP(D1005, Winter!$A$1:$E$25, 5)</f>
        <v>275.70093457943898</v>
      </c>
      <c r="J1005" s="1">
        <f t="shared" si="91"/>
        <v>275.70093457943898</v>
      </c>
      <c r="K1005" s="47">
        <f t="shared" si="92"/>
        <v>5.1578196654900381</v>
      </c>
      <c r="L1005" s="48">
        <f>Solar!K1022/1000*Variables!$B$3</f>
        <v>0</v>
      </c>
      <c r="M1005" s="1">
        <f>IF(E1005=1, VLOOKUP(D1005, Sheet1!$E$2:$G$26, 2), Sheet1!$G$3)</f>
        <v>0.18618000000000001</v>
      </c>
      <c r="N1005" s="1">
        <f>'Electricity Rates'!$J$3</f>
        <v>0.19270000000000001</v>
      </c>
      <c r="O1005" s="145">
        <f>L1005-K1005</f>
        <v>-5.1578196654900381</v>
      </c>
      <c r="P1005">
        <f t="shared" si="93"/>
        <v>0.99391184953993039</v>
      </c>
      <c r="Q1005">
        <f>IF(O1005&gt;0, IF(Q1004+O1005*Variables!$B$5&lt;Variables!$B$4, Q1004+O1005*Variables!$B$5, Variables!$B$4), IF(Q1004&gt;-O1005, Q1004+O1005/Variables!$B$5, 0))</f>
        <v>85.143686209902697</v>
      </c>
      <c r="R1005">
        <f>IF(O1005&gt;0, 0, IF(Q1004&gt;-O1005, 0, -O1005 - Q1004*Variables!$B$5))</f>
        <v>0</v>
      </c>
      <c r="S1005">
        <f t="shared" si="94"/>
        <v>0</v>
      </c>
      <c r="T1005">
        <f t="shared" si="95"/>
        <v>0</v>
      </c>
    </row>
    <row r="1006" spans="1:20" x14ac:dyDescent="0.3">
      <c r="A1006" s="3">
        <f t="shared" si="90"/>
        <v>43142</v>
      </c>
      <c r="B1006">
        <v>2</v>
      </c>
      <c r="C1006">
        <v>11</v>
      </c>
      <c r="D1006">
        <v>21</v>
      </c>
      <c r="E1006">
        <v>0</v>
      </c>
      <c r="F1006" s="1">
        <f>VLOOKUP(A1006,Weather!$A$1:$E$366, 5)</f>
        <v>0.73584905660377375</v>
      </c>
      <c r="G1006" s="1">
        <f>VLOOKUP(D1006, Winter!$A$1:$E$25, 2)</f>
        <v>340.23972602739599</v>
      </c>
      <c r="H1006" s="1">
        <f>VLOOKUP(D1006, Winter!$A$1:$E$25, 3)</f>
        <v>286.390591795636</v>
      </c>
      <c r="I1006" s="1">
        <f>VLOOKUP(D1006, Winter!$A$1:$E$25, 5)</f>
        <v>289.71962616822401</v>
      </c>
      <c r="J1006" s="1">
        <f t="shared" si="91"/>
        <v>289.71962616822401</v>
      </c>
      <c r="K1006" s="47">
        <f t="shared" si="92"/>
        <v>5.4200816823793616</v>
      </c>
      <c r="L1006" s="48">
        <f>Solar!K1023/1000*Variables!$B$3</f>
        <v>0</v>
      </c>
      <c r="M1006" s="1">
        <f>IF(E1006=1, VLOOKUP(D1006, Sheet1!$E$2:$G$26, 2), Sheet1!$G$3)</f>
        <v>0.18618000000000001</v>
      </c>
      <c r="N1006" s="1">
        <f>'Electricity Rates'!$J$3</f>
        <v>0.19270000000000001</v>
      </c>
      <c r="O1006" s="145">
        <f>L1006-K1006</f>
        <v>-5.4200816823793616</v>
      </c>
      <c r="P1006">
        <f t="shared" si="93"/>
        <v>1.044449740194503</v>
      </c>
      <c r="Q1006">
        <f>IF(O1006&gt;0, IF(Q1005+O1006*Variables!$B$5&lt;Variables!$B$4, Q1005+O1006*Variables!$B$5, Variables!$B$4), IF(Q1005&gt;-O1006, Q1005+O1006/Variables!$B$5, 0))</f>
        <v>79.377641866945936</v>
      </c>
      <c r="R1006">
        <f>IF(O1006&gt;0, 0, IF(Q1005&gt;-O1006, 0, -O1006 - Q1005*Variables!$B$5))</f>
        <v>0</v>
      </c>
      <c r="S1006">
        <f t="shared" si="94"/>
        <v>0</v>
      </c>
      <c r="T1006">
        <f t="shared" si="95"/>
        <v>0</v>
      </c>
    </row>
    <row r="1007" spans="1:20" x14ac:dyDescent="0.3">
      <c r="A1007" s="3">
        <f t="shared" si="90"/>
        <v>43142</v>
      </c>
      <c r="B1007">
        <v>2</v>
      </c>
      <c r="C1007">
        <v>11</v>
      </c>
      <c r="D1007">
        <v>22</v>
      </c>
      <c r="E1007">
        <v>0</v>
      </c>
      <c r="F1007" s="1">
        <f>VLOOKUP(A1007,Weather!$A$1:$E$366, 5)</f>
        <v>0.73584905660377375</v>
      </c>
      <c r="G1007" s="1">
        <f>VLOOKUP(D1007, Winter!$A$1:$E$25, 2)</f>
        <v>300</v>
      </c>
      <c r="H1007" s="1">
        <f>VLOOKUP(D1007, Winter!$A$1:$E$25, 3)</f>
        <v>271.915575384683</v>
      </c>
      <c r="I1007" s="1">
        <f>VLOOKUP(D1007, Winter!$A$1:$E$25, 5)</f>
        <v>285.04672897196201</v>
      </c>
      <c r="J1007" s="1">
        <f t="shared" si="91"/>
        <v>285.04672897196201</v>
      </c>
      <c r="K1007" s="47">
        <f t="shared" si="92"/>
        <v>5.3326610100829139</v>
      </c>
      <c r="L1007" s="48">
        <f>Solar!K1024/1000*Variables!$B$3</f>
        <v>0</v>
      </c>
      <c r="M1007" s="1">
        <f>IF(E1007=1, VLOOKUP(D1007, Sheet1!$E$2:$G$26, 2), Sheet1!$G$3)</f>
        <v>0.18618000000000001</v>
      </c>
      <c r="N1007" s="1">
        <f>'Electricity Rates'!$J$3</f>
        <v>0.19270000000000001</v>
      </c>
      <c r="O1007" s="145">
        <f>L1007-K1007</f>
        <v>-5.3326610100829139</v>
      </c>
      <c r="P1007">
        <f t="shared" si="93"/>
        <v>1.0276037766429775</v>
      </c>
      <c r="Q1007">
        <f>IF(O1007&gt;0, IF(Q1006+O1007*Variables!$B$5&lt;Variables!$B$4, Q1006+O1007*Variables!$B$5, Variables!$B$4), IF(Q1006&gt;-O1007, Q1006+O1007/Variables!$B$5, 0))</f>
        <v>73.704598239198162</v>
      </c>
      <c r="R1007">
        <f>IF(O1007&gt;0, 0, IF(Q1006&gt;-O1007, 0, -O1007 - Q1006*Variables!$B$5))</f>
        <v>0</v>
      </c>
      <c r="S1007">
        <f t="shared" si="94"/>
        <v>0</v>
      </c>
      <c r="T1007">
        <f t="shared" si="95"/>
        <v>0</v>
      </c>
    </row>
    <row r="1008" spans="1:20" x14ac:dyDescent="0.3">
      <c r="A1008" s="3">
        <f t="shared" si="90"/>
        <v>43142</v>
      </c>
      <c r="B1008">
        <v>2</v>
      </c>
      <c r="C1008">
        <v>11</v>
      </c>
      <c r="D1008">
        <v>23</v>
      </c>
      <c r="E1008">
        <v>0</v>
      </c>
      <c r="F1008" s="1">
        <f>VLOOKUP(A1008,Weather!$A$1:$E$366, 5)</f>
        <v>0.73584905660377375</v>
      </c>
      <c r="G1008" s="1">
        <f>VLOOKUP(D1008, Winter!$A$1:$E$25, 2)</f>
        <v>290.90909090909099</v>
      </c>
      <c r="H1008" s="1">
        <f>VLOOKUP(D1008, Winter!$A$1:$E$25, 3)</f>
        <v>266.95334839061297</v>
      </c>
      <c r="I1008" s="1">
        <f>VLOOKUP(D1008, Winter!$A$1:$E$25, 5)</f>
        <v>285.04672897196201</v>
      </c>
      <c r="J1008" s="1">
        <f t="shared" si="91"/>
        <v>285.04672897196201</v>
      </c>
      <c r="K1008" s="47">
        <f t="shared" si="92"/>
        <v>5.3326610100829139</v>
      </c>
      <c r="L1008" s="48">
        <f>Solar!K1025/1000*Variables!$B$3</f>
        <v>0</v>
      </c>
      <c r="M1008" s="1">
        <f>IF(E1008=1, VLOOKUP(D1008, Sheet1!$E$2:$G$26, 2), Sheet1!$G$3)</f>
        <v>0.18618000000000001</v>
      </c>
      <c r="N1008" s="1">
        <f>'Electricity Rates'!$J$3</f>
        <v>0.19270000000000001</v>
      </c>
      <c r="O1008" s="145">
        <f>L1008-K1008</f>
        <v>-5.3326610100829139</v>
      </c>
      <c r="P1008">
        <f t="shared" si="93"/>
        <v>1.0276037766429775</v>
      </c>
      <c r="Q1008">
        <f>IF(O1008&gt;0, IF(Q1007+O1008*Variables!$B$5&lt;Variables!$B$4, Q1007+O1008*Variables!$B$5, Variables!$B$4), IF(Q1007&gt;-O1008, Q1007+O1008/Variables!$B$5, 0))</f>
        <v>68.031554611450389</v>
      </c>
      <c r="R1008">
        <f>IF(O1008&gt;0, 0, IF(Q1007&gt;-O1008, 0, -O1008 - Q1007*Variables!$B$5))</f>
        <v>0</v>
      </c>
      <c r="S1008">
        <f t="shared" si="94"/>
        <v>0</v>
      </c>
      <c r="T1008">
        <f t="shared" si="95"/>
        <v>0</v>
      </c>
    </row>
    <row r="1009" spans="1:20" x14ac:dyDescent="0.3">
      <c r="A1009" s="3">
        <f t="shared" si="90"/>
        <v>43142</v>
      </c>
      <c r="B1009">
        <v>2</v>
      </c>
      <c r="C1009">
        <v>11</v>
      </c>
      <c r="D1009">
        <v>24</v>
      </c>
      <c r="E1009">
        <v>0</v>
      </c>
      <c r="F1009" s="1">
        <f>VLOOKUP(A1009,Weather!$A$1:$E$366, 5)</f>
        <v>0.73584905660377375</v>
      </c>
      <c r="G1009" s="1">
        <f>VLOOKUP(D1009, Winter!$A$1:$E$25, 2)</f>
        <v>272.72727272727298</v>
      </c>
      <c r="H1009" s="1">
        <f>VLOOKUP(D1009, Winter!$A$1:$E$25, 3)</f>
        <v>266.74195307023803</v>
      </c>
      <c r="I1009" s="1">
        <f>VLOOKUP(D1009, Winter!$A$1:$E$25, 5)</f>
        <v>285.04672897196201</v>
      </c>
      <c r="J1009" s="1">
        <f t="shared" si="91"/>
        <v>285.04672897196201</v>
      </c>
      <c r="K1009" s="47">
        <f t="shared" si="92"/>
        <v>5.3326610100829139</v>
      </c>
      <c r="L1009" s="48">
        <f>Solar!K1026/1000*Variables!$B$3</f>
        <v>0</v>
      </c>
      <c r="M1009" s="1">
        <f>IF(E1009=1, VLOOKUP(D1009, Sheet1!$E$2:$G$26, 2), Sheet1!$G$3)</f>
        <v>0.18618000000000001</v>
      </c>
      <c r="N1009" s="1">
        <f>'Electricity Rates'!$J$3</f>
        <v>0.19270000000000001</v>
      </c>
      <c r="O1009" s="145">
        <f>L1009-K1009</f>
        <v>-5.3326610100829139</v>
      </c>
      <c r="P1009">
        <f t="shared" si="93"/>
        <v>1.0276037766429775</v>
      </c>
      <c r="Q1009">
        <f>IF(O1009&gt;0, IF(Q1008+O1009*Variables!$B$5&lt;Variables!$B$4, Q1008+O1009*Variables!$B$5, Variables!$B$4), IF(Q1008&gt;-O1009, Q1008+O1009/Variables!$B$5, 0))</f>
        <v>62.358510983702608</v>
      </c>
      <c r="R1009">
        <f>IF(O1009&gt;0, 0, IF(Q1008&gt;-O1009, 0, -O1009 - Q1008*Variables!$B$5))</f>
        <v>0</v>
      </c>
      <c r="S1009">
        <f t="shared" si="94"/>
        <v>0</v>
      </c>
      <c r="T1009">
        <f t="shared" si="95"/>
        <v>0</v>
      </c>
    </row>
    <row r="1010" spans="1:20" x14ac:dyDescent="0.3">
      <c r="A1010" s="3">
        <f t="shared" si="90"/>
        <v>43143</v>
      </c>
      <c r="B1010">
        <v>2</v>
      </c>
      <c r="C1010">
        <v>12</v>
      </c>
      <c r="D1010">
        <v>1</v>
      </c>
      <c r="E1010">
        <v>1</v>
      </c>
      <c r="F1010" s="1">
        <f>VLOOKUP(A1010,Weather!$A$1:$E$366, 5)</f>
        <v>0.77358490566037807</v>
      </c>
      <c r="G1010" s="1">
        <f>VLOOKUP(D1010, Winter!$A$1:$E$25, 2)</f>
        <v>281.81818181818198</v>
      </c>
      <c r="H1010" s="1">
        <f>VLOOKUP(D1010, Winter!$A$1:$E$25, 3)</f>
        <v>257.04002047196798</v>
      </c>
      <c r="I1010" s="1">
        <f>VLOOKUP(D1010, Winter!$A$1:$E$25, 5)</f>
        <v>266.355140186916</v>
      </c>
      <c r="J1010" s="1">
        <f t="shared" si="91"/>
        <v>276.20803207941657</v>
      </c>
      <c r="K1010" s="47">
        <f t="shared" si="92"/>
        <v>5.1673064576247647</v>
      </c>
      <c r="L1010" s="48">
        <f>Solar!K1027/1000*Variables!$B$3</f>
        <v>0</v>
      </c>
      <c r="M1010" s="1">
        <f>IF(E1010=1, VLOOKUP(D1010, Sheet1!$E$2:$G$26, 2), Sheet1!$G$3)</f>
        <v>0.18618000000000001</v>
      </c>
      <c r="N1010" s="1">
        <f>'Electricity Rates'!$J$3</f>
        <v>0.19270000000000001</v>
      </c>
      <c r="O1010" s="145">
        <f>L1010-K1010</f>
        <v>-5.1673064576247647</v>
      </c>
      <c r="P1010">
        <f t="shared" si="93"/>
        <v>0.99573995438429219</v>
      </c>
      <c r="Q1010">
        <f>IF(O1010&gt;0, IF(Q1009+O1010*Variables!$B$5&lt;Variables!$B$4, Q1009+O1010*Variables!$B$5, Variables!$B$4), IF(Q1009&gt;-O1010, Q1009+O1010/Variables!$B$5, 0))</f>
        <v>56.861376454314559</v>
      </c>
      <c r="R1010">
        <f>IF(O1010&gt;0, 0, IF(Q1009&gt;-O1010, 0, -O1010 - Q1009*Variables!$B$5))</f>
        <v>0</v>
      </c>
      <c r="S1010">
        <f t="shared" si="94"/>
        <v>0</v>
      </c>
      <c r="T1010">
        <f t="shared" si="95"/>
        <v>0</v>
      </c>
    </row>
    <row r="1011" spans="1:20" x14ac:dyDescent="0.3">
      <c r="A1011" s="3">
        <f t="shared" si="90"/>
        <v>43143</v>
      </c>
      <c r="B1011">
        <v>2</v>
      </c>
      <c r="C1011">
        <v>12</v>
      </c>
      <c r="D1011">
        <v>2</v>
      </c>
      <c r="E1011">
        <v>1</v>
      </c>
      <c r="F1011" s="1">
        <f>VLOOKUP(A1011,Weather!$A$1:$E$366, 5)</f>
        <v>0.77358490566037807</v>
      </c>
      <c r="G1011" s="1">
        <f>VLOOKUP(D1011, Winter!$A$1:$E$25, 2)</f>
        <v>282.10356994603501</v>
      </c>
      <c r="H1011" s="1">
        <f>VLOOKUP(D1011, Winter!$A$1:$E$25, 3)</f>
        <v>280.66066600651902</v>
      </c>
      <c r="I1011" s="1">
        <f>VLOOKUP(D1011, Winter!$A$1:$E$25, 5)</f>
        <v>285.04672897196201</v>
      </c>
      <c r="J1011" s="1">
        <f t="shared" si="91"/>
        <v>281.77687471444648</v>
      </c>
      <c r="K1011" s="47">
        <f t="shared" si="92"/>
        <v>5.271488498577189</v>
      </c>
      <c r="L1011" s="48">
        <f>Solar!K1028/1000*Variables!$B$3</f>
        <v>0</v>
      </c>
      <c r="M1011" s="1">
        <f>IF(E1011=1, VLOOKUP(D1011, Sheet1!$E$2:$G$26, 2), Sheet1!$G$3)</f>
        <v>0.18618000000000001</v>
      </c>
      <c r="N1011" s="1">
        <f>'Electricity Rates'!$J$3</f>
        <v>0.19270000000000001</v>
      </c>
      <c r="O1011" s="145">
        <f>L1011-K1011</f>
        <v>-5.271488498577189</v>
      </c>
      <c r="P1011">
        <f t="shared" si="93"/>
        <v>1.0158158336758243</v>
      </c>
      <c r="Q1011">
        <f>IF(O1011&gt;0, IF(Q1010+O1011*Variables!$B$5&lt;Variables!$B$4, Q1010+O1011*Variables!$B$5, Variables!$B$4), IF(Q1010&gt;-O1011, Q1010+O1011/Variables!$B$5, 0))</f>
        <v>51.253409966466485</v>
      </c>
      <c r="R1011">
        <f>IF(O1011&gt;0, 0, IF(Q1010&gt;-O1011, 0, -O1011 - Q1010*Variables!$B$5))</f>
        <v>0</v>
      </c>
      <c r="S1011">
        <f t="shared" si="94"/>
        <v>0</v>
      </c>
      <c r="T1011">
        <f t="shared" si="95"/>
        <v>0</v>
      </c>
    </row>
    <row r="1012" spans="1:20" x14ac:dyDescent="0.3">
      <c r="A1012" s="3">
        <f t="shared" si="90"/>
        <v>43143</v>
      </c>
      <c r="B1012">
        <v>2</v>
      </c>
      <c r="C1012">
        <v>12</v>
      </c>
      <c r="D1012">
        <v>3</v>
      </c>
      <c r="E1012">
        <v>1</v>
      </c>
      <c r="F1012" s="1">
        <f>VLOOKUP(A1012,Weather!$A$1:$E$366, 5)</f>
        <v>0.77358490566037807</v>
      </c>
      <c r="G1012" s="1">
        <f>VLOOKUP(D1012, Winter!$A$1:$E$25, 2)</f>
        <v>282.300747198007</v>
      </c>
      <c r="H1012" s="1">
        <f>VLOOKUP(D1012, Winter!$A$1:$E$25, 3)</f>
        <v>272.72727272727298</v>
      </c>
      <c r="I1012" s="1">
        <f>VLOOKUP(D1012, Winter!$A$1:$E$25, 5)</f>
        <v>271.02803738317698</v>
      </c>
      <c r="J1012" s="1">
        <f t="shared" si="91"/>
        <v>280.13316807255779</v>
      </c>
      <c r="K1012" s="47">
        <f t="shared" si="92"/>
        <v>5.2407379954830935</v>
      </c>
      <c r="L1012" s="48">
        <f>Solar!K1029/1000*Variables!$B$3</f>
        <v>0</v>
      </c>
      <c r="M1012" s="1">
        <f>IF(E1012=1, VLOOKUP(D1012, Sheet1!$E$2:$G$26, 2), Sheet1!$G$3)</f>
        <v>0.18618000000000001</v>
      </c>
      <c r="N1012" s="1">
        <f>'Electricity Rates'!$J$3</f>
        <v>0.19270000000000001</v>
      </c>
      <c r="O1012" s="145">
        <f>L1012-K1012</f>
        <v>-5.2407379954830935</v>
      </c>
      <c r="P1012">
        <f t="shared" si="93"/>
        <v>1.0098902117295923</v>
      </c>
      <c r="Q1012">
        <f>IF(O1012&gt;0, IF(Q1011+O1012*Variables!$B$5&lt;Variables!$B$4, Q1011+O1012*Variables!$B$5, Variables!$B$4), IF(Q1011&gt;-O1012, Q1011+O1012/Variables!$B$5, 0))</f>
        <v>45.678156779782341</v>
      </c>
      <c r="R1012">
        <f>IF(O1012&gt;0, 0, IF(Q1011&gt;-O1012, 0, -O1012 - Q1011*Variables!$B$5))</f>
        <v>0</v>
      </c>
      <c r="S1012">
        <f t="shared" si="94"/>
        <v>0</v>
      </c>
      <c r="T1012">
        <f t="shared" si="95"/>
        <v>0</v>
      </c>
    </row>
    <row r="1013" spans="1:20" x14ac:dyDescent="0.3">
      <c r="A1013" s="3">
        <f t="shared" si="90"/>
        <v>43143</v>
      </c>
      <c r="B1013">
        <v>2</v>
      </c>
      <c r="C1013">
        <v>12</v>
      </c>
      <c r="D1013">
        <v>4</v>
      </c>
      <c r="E1013">
        <v>1</v>
      </c>
      <c r="F1013" s="1">
        <f>VLOOKUP(A1013,Weather!$A$1:$E$366, 5)</f>
        <v>0.77358490566037807</v>
      </c>
      <c r="G1013" s="1">
        <f>VLOOKUP(D1013, Winter!$A$1:$E$25, 2)</f>
        <v>308.82074789439099</v>
      </c>
      <c r="H1013" s="1">
        <f>VLOOKUP(D1013, Winter!$A$1:$E$25, 3)</f>
        <v>281.81818181818198</v>
      </c>
      <c r="I1013" s="1">
        <f>VLOOKUP(D1013, Winter!$A$1:$E$25, 5)</f>
        <v>285.04672897196201</v>
      </c>
      <c r="J1013" s="1">
        <f t="shared" si="91"/>
        <v>302.70695934883423</v>
      </c>
      <c r="K1013" s="47">
        <f t="shared" si="92"/>
        <v>5.6630490215485425</v>
      </c>
      <c r="L1013" s="48">
        <f>Solar!K1030/1000*Variables!$B$3</f>
        <v>0</v>
      </c>
      <c r="M1013" s="1">
        <f>IF(E1013=1, VLOOKUP(D1013, Sheet1!$E$2:$G$26, 2), Sheet1!$G$3)</f>
        <v>0.18618000000000001</v>
      </c>
      <c r="N1013" s="1">
        <f>'Electricity Rates'!$J$3</f>
        <v>0.19270000000000001</v>
      </c>
      <c r="O1013" s="145">
        <f>L1013-K1013</f>
        <v>-5.6630490215485425</v>
      </c>
      <c r="P1013">
        <f t="shared" si="93"/>
        <v>1.0912695464524043</v>
      </c>
      <c r="Q1013">
        <f>IF(O1013&gt;0, IF(Q1012+O1013*Variables!$B$5&lt;Variables!$B$4, Q1012+O1013*Variables!$B$5, Variables!$B$4), IF(Q1012&gt;-O1013, Q1012+O1013/Variables!$B$5, 0))</f>
        <v>39.6536365440924</v>
      </c>
      <c r="R1013">
        <f>IF(O1013&gt;0, 0, IF(Q1012&gt;-O1013, 0, -O1013 - Q1012*Variables!$B$5))</f>
        <v>0</v>
      </c>
      <c r="S1013">
        <f t="shared" si="94"/>
        <v>0</v>
      </c>
      <c r="T1013">
        <f t="shared" si="95"/>
        <v>0</v>
      </c>
    </row>
    <row r="1014" spans="1:20" x14ac:dyDescent="0.3">
      <c r="A1014" s="3">
        <f t="shared" si="90"/>
        <v>43143</v>
      </c>
      <c r="B1014">
        <v>2</v>
      </c>
      <c r="C1014">
        <v>12</v>
      </c>
      <c r="D1014">
        <v>5</v>
      </c>
      <c r="E1014">
        <v>1</v>
      </c>
      <c r="F1014" s="1">
        <f>VLOOKUP(A1014,Weather!$A$1:$E$366, 5)</f>
        <v>0.77358490566037807</v>
      </c>
      <c r="G1014" s="1">
        <f>VLOOKUP(D1014, Winter!$A$1:$E$25, 2)</f>
        <v>308.63160471300301</v>
      </c>
      <c r="H1014" s="1">
        <f>VLOOKUP(D1014, Winter!$A$1:$E$25, 3)</f>
        <v>300</v>
      </c>
      <c r="I1014" s="1">
        <f>VLOOKUP(D1014, Winter!$A$1:$E$25, 5)</f>
        <v>303.73831775700899</v>
      </c>
      <c r="J1014" s="1">
        <f t="shared" si="91"/>
        <v>306.67727911760613</v>
      </c>
      <c r="K1014" s="47">
        <f t="shared" si="92"/>
        <v>5.7373258585599709</v>
      </c>
      <c r="L1014" s="48">
        <f>Solar!K1031/1000*Variables!$B$3</f>
        <v>0</v>
      </c>
      <c r="M1014" s="1">
        <f>IF(E1014=1, VLOOKUP(D1014, Sheet1!$E$2:$G$26, 2), Sheet1!$G$3)</f>
        <v>0.18618000000000001</v>
      </c>
      <c r="N1014" s="1">
        <f>'Electricity Rates'!$J$3</f>
        <v>0.19270000000000001</v>
      </c>
      <c r="O1014" s="145">
        <f>L1014-K1014</f>
        <v>-5.7373258585599709</v>
      </c>
      <c r="P1014">
        <f t="shared" si="93"/>
        <v>1.1055826929445065</v>
      </c>
      <c r="Q1014">
        <f>IF(O1014&gt;0, IF(Q1013+O1014*Variables!$B$5&lt;Variables!$B$4, Q1013+O1014*Variables!$B$5, Variables!$B$4), IF(Q1013&gt;-O1014, Q1013+O1014/Variables!$B$5, 0))</f>
        <v>33.550098396688178</v>
      </c>
      <c r="R1014">
        <f>IF(O1014&gt;0, 0, IF(Q1013&gt;-O1014, 0, -O1014 - Q1013*Variables!$B$5))</f>
        <v>0</v>
      </c>
      <c r="S1014">
        <f t="shared" si="94"/>
        <v>0</v>
      </c>
      <c r="T1014">
        <f t="shared" si="95"/>
        <v>0</v>
      </c>
    </row>
    <row r="1015" spans="1:20" x14ac:dyDescent="0.3">
      <c r="A1015" s="3">
        <f t="shared" si="90"/>
        <v>43143</v>
      </c>
      <c r="B1015">
        <v>2</v>
      </c>
      <c r="C1015">
        <v>12</v>
      </c>
      <c r="D1015">
        <v>6</v>
      </c>
      <c r="E1015">
        <v>1</v>
      </c>
      <c r="F1015" s="1">
        <f>VLOOKUP(A1015,Weather!$A$1:$E$366, 5)</f>
        <v>0.77358490566037807</v>
      </c>
      <c r="G1015" s="1">
        <f>VLOOKUP(D1015, Winter!$A$1:$E$25, 2)</f>
        <v>331.81818181818198</v>
      </c>
      <c r="H1015" s="1">
        <f>VLOOKUP(D1015, Winter!$A$1:$E$25, 3)</f>
        <v>317.955250948497</v>
      </c>
      <c r="I1015" s="1">
        <f>VLOOKUP(D1015, Winter!$A$1:$E$25, 5)</f>
        <v>322.42990654205602</v>
      </c>
      <c r="J1015" s="1">
        <f t="shared" si="91"/>
        <v>328.6794050174986</v>
      </c>
      <c r="K1015" s="47">
        <f t="shared" si="92"/>
        <v>6.1489421551175534</v>
      </c>
      <c r="L1015" s="48">
        <f>Solar!K1032/1000*Variables!$B$3</f>
        <v>0</v>
      </c>
      <c r="M1015" s="1">
        <f>IF(E1015=1, VLOOKUP(D1015, Sheet1!$E$2:$G$26, 2), Sheet1!$G$3)</f>
        <v>0.18618000000000001</v>
      </c>
      <c r="N1015" s="1">
        <f>'Electricity Rates'!$J$3</f>
        <v>0.19270000000000001</v>
      </c>
      <c r="O1015" s="145">
        <f>L1015-K1015</f>
        <v>-6.1489421551175534</v>
      </c>
      <c r="P1015">
        <f t="shared" si="93"/>
        <v>1.1849011532911526</v>
      </c>
      <c r="Q1015">
        <f>IF(O1015&gt;0, IF(Q1014+O1015*Variables!$B$5&lt;Variables!$B$4, Q1014+O1015*Variables!$B$5, Variables!$B$4), IF(Q1014&gt;-O1015, Q1014+O1015/Variables!$B$5, 0))</f>
        <v>27.008670572095035</v>
      </c>
      <c r="R1015">
        <f>IF(O1015&gt;0, 0, IF(Q1014&gt;-O1015, 0, -O1015 - Q1014*Variables!$B$5))</f>
        <v>0</v>
      </c>
      <c r="S1015">
        <f t="shared" si="94"/>
        <v>0</v>
      </c>
      <c r="T1015">
        <f t="shared" si="95"/>
        <v>0</v>
      </c>
    </row>
    <row r="1016" spans="1:20" x14ac:dyDescent="0.3">
      <c r="A1016" s="3">
        <f t="shared" si="90"/>
        <v>43143</v>
      </c>
      <c r="B1016">
        <v>2</v>
      </c>
      <c r="C1016">
        <v>12</v>
      </c>
      <c r="D1016">
        <v>7</v>
      </c>
      <c r="E1016">
        <v>1</v>
      </c>
      <c r="F1016" s="1">
        <f>VLOOKUP(A1016,Weather!$A$1:$E$366, 5)</f>
        <v>0.77358490566037807</v>
      </c>
      <c r="G1016" s="1">
        <f>VLOOKUP(D1016, Winter!$A$1:$E$25, 2)</f>
        <v>445.45454545454498</v>
      </c>
      <c r="H1016" s="1">
        <f>VLOOKUP(D1016, Winter!$A$1:$E$25, 3)</f>
        <v>393.94630558862502</v>
      </c>
      <c r="I1016" s="1">
        <f>VLOOKUP(D1016, Winter!$A$1:$E$25, 5)</f>
        <v>313.08411214953298</v>
      </c>
      <c r="J1016" s="1">
        <f t="shared" si="91"/>
        <v>433.79230246603481</v>
      </c>
      <c r="K1016" s="47">
        <f t="shared" si="92"/>
        <v>8.1153967497808317</v>
      </c>
      <c r="L1016" s="48">
        <f>Solar!K1033/1000*Variables!$B$3</f>
        <v>0</v>
      </c>
      <c r="M1016" s="1">
        <f>IF(E1016=1, VLOOKUP(D1016, Sheet1!$E$2:$G$26, 2), Sheet1!$G$3)</f>
        <v>0.18618000000000001</v>
      </c>
      <c r="N1016" s="1">
        <f>'Electricity Rates'!$J$3</f>
        <v>0.19270000000000001</v>
      </c>
      <c r="O1016" s="145">
        <f>L1016-K1016</f>
        <v>-8.1153967497808317</v>
      </c>
      <c r="P1016">
        <f t="shared" si="93"/>
        <v>1.5638369536827663</v>
      </c>
      <c r="Q1016">
        <f>IF(O1016&gt;0, IF(Q1015+O1016*Variables!$B$5&lt;Variables!$B$4, Q1015+O1016*Variables!$B$5, Variables!$B$4), IF(Q1015&gt;-O1016, Q1015+O1016/Variables!$B$5, 0))</f>
        <v>18.375269774455852</v>
      </c>
      <c r="R1016">
        <f>IF(O1016&gt;0, 0, IF(Q1015&gt;-O1016, 0, -O1016 - Q1015*Variables!$B$5))</f>
        <v>0</v>
      </c>
      <c r="S1016">
        <f t="shared" si="94"/>
        <v>0</v>
      </c>
      <c r="T1016">
        <f t="shared" si="95"/>
        <v>0</v>
      </c>
    </row>
    <row r="1017" spans="1:20" x14ac:dyDescent="0.3">
      <c r="A1017" s="3">
        <f t="shared" si="90"/>
        <v>43143</v>
      </c>
      <c r="B1017">
        <v>2</v>
      </c>
      <c r="C1017">
        <v>12</v>
      </c>
      <c r="D1017">
        <v>8</v>
      </c>
      <c r="E1017">
        <v>1</v>
      </c>
      <c r="F1017" s="1">
        <f>VLOOKUP(A1017,Weather!$A$1:$E$366, 5)</f>
        <v>0.77358490566037807</v>
      </c>
      <c r="G1017" s="1">
        <f>VLOOKUP(D1017, Winter!$A$1:$E$25, 2)</f>
        <v>654.54545454545405</v>
      </c>
      <c r="H1017" s="1">
        <f>VLOOKUP(D1017, Winter!$A$1:$E$25, 3)</f>
        <v>498.50910668787998</v>
      </c>
      <c r="I1017" s="1">
        <f>VLOOKUP(D1017, Winter!$A$1:$E$25, 5)</f>
        <v>294.39252336448601</v>
      </c>
      <c r="J1017" s="1">
        <f t="shared" si="91"/>
        <v>619.21647012487131</v>
      </c>
      <c r="K1017" s="47">
        <f t="shared" si="92"/>
        <v>11.584316504683953</v>
      </c>
      <c r="L1017" s="48">
        <f>Solar!K1034/1000*Variables!$B$3</f>
        <v>0.44875000000000004</v>
      </c>
      <c r="M1017" s="1">
        <f>IF(E1017=1, VLOOKUP(D1017, Sheet1!$E$2:$G$26, 2), Sheet1!$G$3)</f>
        <v>0.18618000000000001</v>
      </c>
      <c r="N1017" s="1">
        <f>'Electricity Rates'!$J$3</f>
        <v>0.19270000000000001</v>
      </c>
      <c r="O1017" s="145">
        <f>L1017-K1017</f>
        <v>-11.135566504683952</v>
      </c>
      <c r="P1017">
        <f t="shared" si="93"/>
        <v>2.232297790452598</v>
      </c>
      <c r="Q1017">
        <f>IF(O1017&gt;0, IF(Q1016+O1017*Variables!$B$5&lt;Variables!$B$4, Q1016+O1017*Variables!$B$5, Variables!$B$4), IF(Q1016&gt;-O1017, Q1016+O1017/Variables!$B$5, 0))</f>
        <v>6.5289224290473911</v>
      </c>
      <c r="R1017">
        <f>IF(O1017&gt;0, 0, IF(Q1016&gt;-O1017, 0, -O1017 - Q1016*Variables!$B$5))</f>
        <v>0</v>
      </c>
      <c r="S1017">
        <f t="shared" si="94"/>
        <v>0</v>
      </c>
      <c r="T1017">
        <f t="shared" si="95"/>
        <v>0</v>
      </c>
    </row>
    <row r="1018" spans="1:20" x14ac:dyDescent="0.3">
      <c r="A1018" s="3">
        <f t="shared" si="90"/>
        <v>43143</v>
      </c>
      <c r="B1018">
        <v>2</v>
      </c>
      <c r="C1018">
        <v>12</v>
      </c>
      <c r="D1018">
        <v>9</v>
      </c>
      <c r="E1018">
        <v>1</v>
      </c>
      <c r="F1018" s="1">
        <f>VLOOKUP(A1018,Weather!$A$1:$E$366, 5)</f>
        <v>0.77358490566037807</v>
      </c>
      <c r="G1018" s="1">
        <f>VLOOKUP(D1018, Winter!$A$1:$E$25, 2)</f>
        <v>801.59817351598099</v>
      </c>
      <c r="H1018" s="1">
        <f>VLOOKUP(D1018, Winter!$A$1:$E$25, 3)</f>
        <v>564.97068280688404</v>
      </c>
      <c r="I1018" s="1">
        <f>VLOOKUP(D1018, Winter!$A$1:$E$25, 5)</f>
        <v>313.08411214953298</v>
      </c>
      <c r="J1018" s="1">
        <f t="shared" si="91"/>
        <v>748.02213788373274</v>
      </c>
      <c r="K1018" s="47">
        <f t="shared" si="92"/>
        <v>13.994016011893304</v>
      </c>
      <c r="L1018" s="48">
        <f>Solar!K1035/1000*Variables!$B$3</f>
        <v>3.2206999999999999</v>
      </c>
      <c r="M1018" s="1">
        <f>IF(E1018=1, VLOOKUP(D1018, Sheet1!$E$2:$G$26, 2), Sheet1!$G$3)</f>
        <v>0.20441999999999999</v>
      </c>
      <c r="N1018" s="1">
        <f>'Electricity Rates'!$J$3</f>
        <v>0.19270000000000001</v>
      </c>
      <c r="O1018" s="145">
        <f>L1018-K1018</f>
        <v>-10.773316011893304</v>
      </c>
      <c r="P1018">
        <f t="shared" si="93"/>
        <v>2.6966468854918397</v>
      </c>
      <c r="Q1018">
        <f>IF(O1018&gt;0, IF(Q1017+O1018*Variables!$B$5&lt;Variables!$B$4, Q1017+O1018*Variables!$B$5, Variables!$B$4), IF(Q1017&gt;-O1018, Q1017+O1018/Variables!$B$5, 0))</f>
        <v>0</v>
      </c>
      <c r="R1018">
        <f>IF(O1018&gt;0, 0, IF(Q1017&gt;-O1018, 0, -O1018 - Q1017*Variables!$B$5))</f>
        <v>4.6361289285887564</v>
      </c>
      <c r="S1018">
        <f t="shared" si="94"/>
        <v>0.9477174755821135</v>
      </c>
      <c r="T1018">
        <f t="shared" si="95"/>
        <v>0</v>
      </c>
    </row>
    <row r="1019" spans="1:20" x14ac:dyDescent="0.3">
      <c r="A1019" s="3">
        <f t="shared" si="90"/>
        <v>43143</v>
      </c>
      <c r="B1019">
        <v>2</v>
      </c>
      <c r="C1019">
        <v>12</v>
      </c>
      <c r="D1019">
        <v>10</v>
      </c>
      <c r="E1019">
        <v>1</v>
      </c>
      <c r="F1019" s="1">
        <f>VLOOKUP(A1019,Weather!$A$1:$E$366, 5)</f>
        <v>0.77358490566037807</v>
      </c>
      <c r="G1019" s="1">
        <f>VLOOKUP(D1019, Winter!$A$1:$E$25, 2)</f>
        <v>929.05770029057601</v>
      </c>
      <c r="H1019" s="1">
        <f>VLOOKUP(D1019, Winter!$A$1:$E$25, 3)</f>
        <v>583.82380756350199</v>
      </c>
      <c r="I1019" s="1">
        <f>VLOOKUP(D1019, Winter!$A$1:$E$25, 5)</f>
        <v>331.77570093457899</v>
      </c>
      <c r="J1019" s="1">
        <f t="shared" si="91"/>
        <v>850.89153589954071</v>
      </c>
      <c r="K1019" s="47">
        <f t="shared" si="92"/>
        <v>15.918499165613543</v>
      </c>
      <c r="L1019" s="48">
        <f>Solar!K1036/1000*Variables!$B$3</f>
        <v>8.8177000000000003</v>
      </c>
      <c r="M1019" s="1">
        <f>IF(E1019=1, VLOOKUP(D1019, Sheet1!$E$2:$G$26, 2), Sheet1!$G$3)</f>
        <v>0.20441999999999999</v>
      </c>
      <c r="N1019" s="1">
        <f>'Electricity Rates'!$J$3</f>
        <v>0.19270000000000001</v>
      </c>
      <c r="O1019" s="145">
        <f>L1019-K1019</f>
        <v>-7.1007991656135427</v>
      </c>
      <c r="P1019">
        <f t="shared" si="93"/>
        <v>3.0674947892137299</v>
      </c>
      <c r="Q1019">
        <f>IF(O1019&gt;0, IF(Q1018+O1019*Variables!$B$5&lt;Variables!$B$4, Q1018+O1019*Variables!$B$5, Variables!$B$4), IF(Q1018&gt;-O1019, Q1018+O1019/Variables!$B$5, 0))</f>
        <v>0</v>
      </c>
      <c r="R1019">
        <f>IF(O1019&gt;0, 0, IF(Q1018&gt;-O1019, 0, -O1019 - Q1018*Variables!$B$5))</f>
        <v>7.1007991656135427</v>
      </c>
      <c r="S1019">
        <f t="shared" si="94"/>
        <v>1.4515453654347203</v>
      </c>
      <c r="T1019">
        <f t="shared" si="95"/>
        <v>0</v>
      </c>
    </row>
    <row r="1020" spans="1:20" x14ac:dyDescent="0.3">
      <c r="A1020" s="3">
        <f t="shared" si="90"/>
        <v>43143</v>
      </c>
      <c r="B1020">
        <v>2</v>
      </c>
      <c r="C1020">
        <v>12</v>
      </c>
      <c r="D1020">
        <v>11</v>
      </c>
      <c r="E1020">
        <v>1</v>
      </c>
      <c r="F1020" s="1">
        <f>VLOOKUP(A1020,Weather!$A$1:$E$366, 5)</f>
        <v>0.77358490566037807</v>
      </c>
      <c r="G1020" s="1">
        <f>VLOOKUP(D1020, Winter!$A$1:$E$25, 2)</f>
        <v>1001.98733914487</v>
      </c>
      <c r="H1020" s="1">
        <f>VLOOKUP(D1020, Winter!$A$1:$E$25, 3)</f>
        <v>602.66024321587895</v>
      </c>
      <c r="I1020" s="1">
        <f>VLOOKUP(D1020, Winter!$A$1:$E$25, 5)</f>
        <v>331.77570093457899</v>
      </c>
      <c r="J1020" s="1">
        <f t="shared" si="91"/>
        <v>911.5736570477402</v>
      </c>
      <c r="K1020" s="47">
        <f t="shared" si="92"/>
        <v>17.053741736623579</v>
      </c>
      <c r="L1020" s="48">
        <f>Solar!K1037/1000*Variables!$B$3</f>
        <v>14.042399999999999</v>
      </c>
      <c r="M1020" s="1">
        <f>IF(E1020=1, VLOOKUP(D1020, Sheet1!$E$2:$G$26, 2), Sheet1!$G$3)</f>
        <v>0.20441999999999999</v>
      </c>
      <c r="N1020" s="1">
        <f>'Electricity Rates'!$J$3</f>
        <v>0.19270000000000001</v>
      </c>
      <c r="O1020" s="145">
        <f>L1020-K1020</f>
        <v>-3.0113417366235797</v>
      </c>
      <c r="P1020">
        <f t="shared" si="93"/>
        <v>3.2862560326473638</v>
      </c>
      <c r="Q1020">
        <f>IF(O1020&gt;0, IF(Q1019+O1020*Variables!$B$5&lt;Variables!$B$4, Q1019+O1020*Variables!$B$5, Variables!$B$4), IF(Q1019&gt;-O1020, Q1019+O1020/Variables!$B$5, 0))</f>
        <v>0</v>
      </c>
      <c r="R1020">
        <f>IF(O1020&gt;0, 0, IF(Q1019&gt;-O1020, 0, -O1020 - Q1019*Variables!$B$5))</f>
        <v>3.0113417366235797</v>
      </c>
      <c r="S1020">
        <f t="shared" si="94"/>
        <v>0.61557847780059216</v>
      </c>
      <c r="T1020">
        <f t="shared" si="95"/>
        <v>0</v>
      </c>
    </row>
    <row r="1021" spans="1:20" x14ac:dyDescent="0.3">
      <c r="A1021" s="3">
        <f t="shared" si="90"/>
        <v>43143</v>
      </c>
      <c r="B1021">
        <v>2</v>
      </c>
      <c r="C1021">
        <v>12</v>
      </c>
      <c r="D1021">
        <v>12</v>
      </c>
      <c r="E1021">
        <v>1</v>
      </c>
      <c r="F1021" s="1">
        <f>VLOOKUP(A1021,Weather!$A$1:$E$366, 5)</f>
        <v>0.77358490566037807</v>
      </c>
      <c r="G1021" s="1">
        <f>VLOOKUP(D1021, Winter!$A$1:$E$25, 2)</f>
        <v>1020.36633457866</v>
      </c>
      <c r="H1021" s="1">
        <f>VLOOKUP(D1021, Winter!$A$1:$E$25, 3)</f>
        <v>602.46553699974402</v>
      </c>
      <c r="I1021" s="1">
        <f>VLOOKUP(D1021, Winter!$A$1:$E$25, 5)</f>
        <v>327.10280373831802</v>
      </c>
      <c r="J1021" s="1">
        <f t="shared" si="91"/>
        <v>925.74728607022644</v>
      </c>
      <c r="K1021" s="47">
        <f t="shared" si="92"/>
        <v>17.318902326721165</v>
      </c>
      <c r="L1021" s="48">
        <f>Solar!K1038/1000*Variables!$B$3</f>
        <v>27.436250000000001</v>
      </c>
      <c r="M1021" s="1">
        <f>IF(E1021=1, VLOOKUP(D1021, Sheet1!$E$2:$G$26, 2), Sheet1!$G$3)</f>
        <v>0.20441999999999999</v>
      </c>
      <c r="N1021" s="1">
        <f>'Electricity Rates'!$J$3</f>
        <v>0.19270000000000001</v>
      </c>
      <c r="O1021" s="145">
        <f>L1021-K1021</f>
        <v>10.117347673278836</v>
      </c>
      <c r="P1021">
        <f t="shared" si="93"/>
        <v>3.3373524783591688</v>
      </c>
      <c r="Q1021">
        <f>IF(O1021&gt;0, IF(Q1020+O1021*Variables!$B$5&lt;Variables!$B$4, Q1020+O1021*Variables!$B$5, Variables!$B$4), IF(Q1020&gt;-O1021, Q1020+O1021/Variables!$B$5, 0))</f>
        <v>9.5103068128821047</v>
      </c>
      <c r="R1021">
        <f>IF(O1021&gt;0, 0, IF(Q1020&gt;-O1021, 0, -O1021 - Q1020*Variables!$B$5))</f>
        <v>0</v>
      </c>
      <c r="S1021">
        <f t="shared" si="94"/>
        <v>0</v>
      </c>
      <c r="T1021">
        <f t="shared" si="95"/>
        <v>0</v>
      </c>
    </row>
    <row r="1022" spans="1:20" x14ac:dyDescent="0.3">
      <c r="A1022" s="3">
        <f t="shared" si="90"/>
        <v>43143</v>
      </c>
      <c r="B1022">
        <v>2</v>
      </c>
      <c r="C1022">
        <v>12</v>
      </c>
      <c r="D1022">
        <v>13</v>
      </c>
      <c r="E1022">
        <v>1</v>
      </c>
      <c r="F1022" s="1">
        <f>VLOOKUP(A1022,Weather!$A$1:$E$366, 5)</f>
        <v>0.77358490566037807</v>
      </c>
      <c r="G1022" s="1">
        <f>VLOOKUP(D1022, Winter!$A$1:$E$25, 2)</f>
        <v>1065.99730178497</v>
      </c>
      <c r="H1022" s="1">
        <f>VLOOKUP(D1022, Winter!$A$1:$E$25, 3)</f>
        <v>611.78362020049099</v>
      </c>
      <c r="I1022" s="1">
        <f>VLOOKUP(D1022, Winter!$A$1:$E$25, 5)</f>
        <v>322.42990654205602</v>
      </c>
      <c r="J1022" s="1">
        <f t="shared" si="91"/>
        <v>963.15646821867313</v>
      </c>
      <c r="K1022" s="47">
        <f t="shared" si="92"/>
        <v>18.018754199365297</v>
      </c>
      <c r="L1022" s="48">
        <f>Solar!K1039/1000*Variables!$B$3</f>
        <v>30.16065</v>
      </c>
      <c r="M1022" s="1">
        <f>IF(E1022=1, VLOOKUP(D1022, Sheet1!$E$2:$G$26, 2), Sheet1!$G$3)</f>
        <v>0.20441999999999999</v>
      </c>
      <c r="N1022" s="1">
        <f>'Electricity Rates'!$J$3</f>
        <v>0.19270000000000001</v>
      </c>
      <c r="O1022" s="145">
        <f>L1022-K1022</f>
        <v>12.141895800634703</v>
      </c>
      <c r="P1022">
        <f t="shared" si="93"/>
        <v>3.472213934217693</v>
      </c>
      <c r="Q1022">
        <f>IF(O1022&gt;0, IF(Q1021+O1022*Variables!$B$5&lt;Variables!$B$4, Q1021+O1022*Variables!$B$5, Variables!$B$4), IF(Q1021&gt;-O1022, Q1021+O1022/Variables!$B$5, 0))</f>
        <v>20.923688865478724</v>
      </c>
      <c r="R1022">
        <f>IF(O1022&gt;0, 0, IF(Q1021&gt;-O1022, 0, -O1022 - Q1021*Variables!$B$5))</f>
        <v>0</v>
      </c>
      <c r="S1022">
        <f t="shared" si="94"/>
        <v>0</v>
      </c>
      <c r="T1022">
        <f t="shared" si="95"/>
        <v>0</v>
      </c>
    </row>
    <row r="1023" spans="1:20" x14ac:dyDescent="0.3">
      <c r="A1023" s="3">
        <f t="shared" si="90"/>
        <v>43143</v>
      </c>
      <c r="B1023">
        <v>2</v>
      </c>
      <c r="C1023">
        <v>12</v>
      </c>
      <c r="D1023">
        <v>14</v>
      </c>
      <c r="E1023">
        <v>1</v>
      </c>
      <c r="F1023" s="1">
        <f>VLOOKUP(A1023,Weather!$A$1:$E$366, 5)</f>
        <v>0.77358490566037807</v>
      </c>
      <c r="G1023" s="1">
        <f>VLOOKUP(D1023, Winter!$A$1:$E$25, 2)</f>
        <v>1084.3762972187601</v>
      </c>
      <c r="H1023" s="1">
        <f>VLOOKUP(D1023, Winter!$A$1:$E$25, 3)</f>
        <v>611.59447701910301</v>
      </c>
      <c r="I1023" s="1">
        <f>VLOOKUP(D1023, Winter!$A$1:$E$25, 5)</f>
        <v>303.73831775700899</v>
      </c>
      <c r="J1023" s="1">
        <f t="shared" si="91"/>
        <v>977.33135679619659</v>
      </c>
      <c r="K1023" s="47">
        <f t="shared" si="92"/>
        <v>18.283938353248583</v>
      </c>
      <c r="L1023" s="48">
        <f>Solar!K1040/1000*Variables!$B$3</f>
        <v>28.777600000000003</v>
      </c>
      <c r="M1023" s="1">
        <f>IF(E1023=1, VLOOKUP(D1023, Sheet1!$E$2:$G$26, 2), Sheet1!$G$3)</f>
        <v>0.20441999999999999</v>
      </c>
      <c r="N1023" s="1">
        <f>'Electricity Rates'!$J$3</f>
        <v>0.19270000000000001</v>
      </c>
      <c r="O1023" s="145">
        <f>L1023-K1023</f>
        <v>10.49366164675142</v>
      </c>
      <c r="P1023">
        <f t="shared" si="93"/>
        <v>3.5233149206710022</v>
      </c>
      <c r="Q1023">
        <f>IF(O1023&gt;0, IF(Q1022+O1023*Variables!$B$5&lt;Variables!$B$4, Q1022+O1023*Variables!$B$5, Variables!$B$4), IF(Q1022&gt;-O1023, Q1022+O1023/Variables!$B$5, 0))</f>
        <v>30.787730813425057</v>
      </c>
      <c r="R1023">
        <f>IF(O1023&gt;0, 0, IF(Q1022&gt;-O1023, 0, -O1023 - Q1022*Variables!$B$5))</f>
        <v>0</v>
      </c>
      <c r="S1023">
        <f t="shared" si="94"/>
        <v>0</v>
      </c>
      <c r="T1023">
        <f t="shared" si="95"/>
        <v>0</v>
      </c>
    </row>
    <row r="1024" spans="1:20" x14ac:dyDescent="0.3">
      <c r="A1024" s="3">
        <f t="shared" si="90"/>
        <v>43143</v>
      </c>
      <c r="B1024">
        <v>2</v>
      </c>
      <c r="C1024">
        <v>12</v>
      </c>
      <c r="D1024">
        <v>15</v>
      </c>
      <c r="E1024">
        <v>1</v>
      </c>
      <c r="F1024" s="1">
        <f>VLOOKUP(A1024,Weather!$A$1:$E$366, 5)</f>
        <v>0.77358490566037807</v>
      </c>
      <c r="G1024" s="1">
        <f>VLOOKUP(D1024, Winter!$A$1:$E$25, 2)</f>
        <v>1093.6540058115399</v>
      </c>
      <c r="H1024" s="1">
        <f>VLOOKUP(D1024, Winter!$A$1:$E$25, 3)</f>
        <v>601.87029228184497</v>
      </c>
      <c r="I1024" s="1">
        <f>VLOOKUP(D1024, Winter!$A$1:$E$25, 5)</f>
        <v>271.02803738317698</v>
      </c>
      <c r="J1024" s="1">
        <f t="shared" si="91"/>
        <v>982.30674991802448</v>
      </c>
      <c r="K1024" s="47">
        <f t="shared" si="92"/>
        <v>18.377018126541532</v>
      </c>
      <c r="L1024" s="48">
        <f>Solar!K1041/1000*Variables!$B$3</f>
        <v>24.4194</v>
      </c>
      <c r="M1024" s="1">
        <f>IF(E1024=1, VLOOKUP(D1024, Sheet1!$E$2:$G$26, 2), Sheet1!$G$3)</f>
        <v>0.20441999999999999</v>
      </c>
      <c r="N1024" s="1">
        <f>'Electricity Rates'!$J$3</f>
        <v>0.19270000000000001</v>
      </c>
      <c r="O1024" s="145">
        <f>L1024-K1024</f>
        <v>6.0423818734584671</v>
      </c>
      <c r="P1024">
        <f t="shared" si="93"/>
        <v>3.5412513929845533</v>
      </c>
      <c r="Q1024">
        <f>IF(O1024&gt;0, IF(Q1023+O1024*Variables!$B$5&lt;Variables!$B$4, Q1023+O1024*Variables!$B$5, Variables!$B$4), IF(Q1023&gt;-O1024, Q1023+O1024/Variables!$B$5, 0))</f>
        <v>36.467569774476019</v>
      </c>
      <c r="R1024">
        <f>IF(O1024&gt;0, 0, IF(Q1023&gt;-O1024, 0, -O1024 - Q1023*Variables!$B$5))</f>
        <v>0</v>
      </c>
      <c r="S1024">
        <f t="shared" si="94"/>
        <v>0</v>
      </c>
      <c r="T1024">
        <f t="shared" si="95"/>
        <v>0</v>
      </c>
    </row>
    <row r="1025" spans="1:20" x14ac:dyDescent="0.3">
      <c r="A1025" s="3">
        <f t="shared" si="90"/>
        <v>43143</v>
      </c>
      <c r="B1025">
        <v>2</v>
      </c>
      <c r="C1025">
        <v>12</v>
      </c>
      <c r="D1025">
        <v>16</v>
      </c>
      <c r="E1025">
        <v>1</v>
      </c>
      <c r="F1025" s="1">
        <f>VLOOKUP(A1025,Weather!$A$1:$E$366, 5)</f>
        <v>0.77358490566037807</v>
      </c>
      <c r="G1025" s="1">
        <f>VLOOKUP(D1025, Winter!$A$1:$E$25, 2)</f>
        <v>1039.2953507679499</v>
      </c>
      <c r="H1025" s="1">
        <f>VLOOKUP(D1025, Winter!$A$1:$E$25, 3)</f>
        <v>558.82352941176396</v>
      </c>
      <c r="I1025" s="1">
        <f>VLOOKUP(D1025, Winter!$A$1:$E$25, 5)</f>
        <v>252.336448598131</v>
      </c>
      <c r="J1025" s="1">
        <f t="shared" si="91"/>
        <v>930.50927800805903</v>
      </c>
      <c r="K1025" s="47">
        <f t="shared" si="92"/>
        <v>17.407989785569736</v>
      </c>
      <c r="L1025" s="48">
        <f>Solar!K1042/1000*Variables!$B$3</f>
        <v>18.740750000000002</v>
      </c>
      <c r="M1025" s="1">
        <f>IF(E1025=1, VLOOKUP(D1025, Sheet1!$E$2:$G$26, 2), Sheet1!$G$3)</f>
        <v>0.20441999999999999</v>
      </c>
      <c r="N1025" s="1">
        <f>'Electricity Rates'!$J$3</f>
        <v>0.19270000000000001</v>
      </c>
      <c r="O1025" s="145">
        <f>L1025-K1025</f>
        <v>1.3327602144302659</v>
      </c>
      <c r="P1025">
        <f t="shared" si="93"/>
        <v>3.3545196316792882</v>
      </c>
      <c r="Q1025">
        <f>IF(O1025&gt;0, IF(Q1024+O1025*Variables!$B$5&lt;Variables!$B$4, Q1024+O1025*Variables!$B$5, Variables!$B$4), IF(Q1024&gt;-O1025, Q1024+O1025/Variables!$B$5, 0))</f>
        <v>37.720364376040472</v>
      </c>
      <c r="R1025">
        <f>IF(O1025&gt;0, 0, IF(Q1024&gt;-O1025, 0, -O1025 - Q1024*Variables!$B$5))</f>
        <v>0</v>
      </c>
      <c r="S1025">
        <f t="shared" si="94"/>
        <v>0</v>
      </c>
      <c r="T1025">
        <f t="shared" si="95"/>
        <v>0</v>
      </c>
    </row>
    <row r="1026" spans="1:20" x14ac:dyDescent="0.3">
      <c r="A1026" s="3">
        <f t="shared" si="90"/>
        <v>43143</v>
      </c>
      <c r="B1026">
        <v>2</v>
      </c>
      <c r="C1026">
        <v>12</v>
      </c>
      <c r="D1026">
        <v>17</v>
      </c>
      <c r="E1026">
        <v>1</v>
      </c>
      <c r="F1026" s="1">
        <f>VLOOKUP(A1026,Weather!$A$1:$E$366, 5)</f>
        <v>0.77358490566037807</v>
      </c>
      <c r="G1026" s="1">
        <f>VLOOKUP(D1026, Winter!$A$1:$E$25, 2)</f>
        <v>889.47696139476898</v>
      </c>
      <c r="H1026" s="1">
        <f>VLOOKUP(D1026, Winter!$A$1:$E$25, 3)</f>
        <v>506.24728802056097</v>
      </c>
      <c r="I1026" s="1">
        <f>VLOOKUP(D1026, Winter!$A$1:$E$25, 5)</f>
        <v>228.971962616822</v>
      </c>
      <c r="J1026" s="1">
        <f t="shared" si="91"/>
        <v>802.70797874400523</v>
      </c>
      <c r="K1026" s="47">
        <f t="shared" si="92"/>
        <v>15.017080028136965</v>
      </c>
      <c r="L1026" s="48">
        <f>Solar!K1043/1000*Variables!$B$3</f>
        <v>8.8919499999999996</v>
      </c>
      <c r="M1026" s="1">
        <f>IF(E1026=1, VLOOKUP(D1026, Sheet1!$E$2:$G$26, 2), Sheet1!$G$3)</f>
        <v>0.20441999999999999</v>
      </c>
      <c r="N1026" s="1">
        <f>'Electricity Rates'!$J$3</f>
        <v>0.19270000000000001</v>
      </c>
      <c r="O1026" s="145">
        <f>L1026-K1026</f>
        <v>-6.1251300281369652</v>
      </c>
      <c r="P1026">
        <f t="shared" si="93"/>
        <v>2.8937913214219932</v>
      </c>
      <c r="Q1026">
        <f>IF(O1026&gt;0, IF(Q1025+O1026*Variables!$B$5&lt;Variables!$B$4, Q1025+O1026*Variables!$B$5, Variables!$B$4), IF(Q1025&gt;-O1026, Q1025+O1026/Variables!$B$5, 0))</f>
        <v>31.204268601426676</v>
      </c>
      <c r="R1026">
        <f>IF(O1026&gt;0, 0, IF(Q1025&gt;-O1026, 0, -O1026 - Q1025*Variables!$B$5))</f>
        <v>0</v>
      </c>
      <c r="S1026">
        <f t="shared" si="94"/>
        <v>0</v>
      </c>
      <c r="T1026">
        <f t="shared" si="95"/>
        <v>0</v>
      </c>
    </row>
    <row r="1027" spans="1:20" x14ac:dyDescent="0.3">
      <c r="A1027" s="3">
        <f t="shared" ref="A1027:A1090" si="96">DATE(2018, B1027, C1027)</f>
        <v>43143</v>
      </c>
      <c r="B1027">
        <v>2</v>
      </c>
      <c r="C1027">
        <v>12</v>
      </c>
      <c r="D1027">
        <v>18</v>
      </c>
      <c r="E1027">
        <v>1</v>
      </c>
      <c r="F1027" s="1">
        <f>VLOOKUP(A1027,Weather!$A$1:$E$366, 5)</f>
        <v>0.77358490566037807</v>
      </c>
      <c r="G1027" s="1">
        <f>VLOOKUP(D1027, Winter!$A$1:$E$25, 2)</f>
        <v>689.67932752179297</v>
      </c>
      <c r="H1027" s="1">
        <f>VLOOKUP(D1027, Winter!$A$1:$E$25, 3)</f>
        <v>477.48083534529701</v>
      </c>
      <c r="I1027" s="1">
        <f>VLOOKUP(D1027, Winter!$A$1:$E$25, 5)</f>
        <v>257.009345794392</v>
      </c>
      <c r="J1027" s="1">
        <f t="shared" ref="J1027:J1090" si="97">IF(E1027=0, I1027, H1027 + (G1027-H1027)*F1027)</f>
        <v>641.63438589692612</v>
      </c>
      <c r="K1027" s="47">
        <f t="shared" ref="K1027:K1090" si="98">J1027*1000/53453</f>
        <v>12.003711408095452</v>
      </c>
      <c r="L1027" s="48">
        <f>Solar!K1044/1000*Variables!$B$3</f>
        <v>1.3244</v>
      </c>
      <c r="M1027" s="1">
        <f>IF(E1027=1, VLOOKUP(D1027, Sheet1!$E$2:$G$26, 2), Sheet1!$G$3)</f>
        <v>0.20441999999999999</v>
      </c>
      <c r="N1027" s="1">
        <f>'Electricity Rates'!$J$3</f>
        <v>0.19270000000000001</v>
      </c>
      <c r="O1027" s="145">
        <f>L1027-K1027</f>
        <v>-10.679311408095451</v>
      </c>
      <c r="P1027">
        <f t="shared" ref="P1027:P1090" si="99">N1027*K1027</f>
        <v>2.3131151883399936</v>
      </c>
      <c r="Q1027">
        <f>IF(O1027&gt;0, IF(Q1026+O1027*Variables!$B$5&lt;Variables!$B$4, Q1026+O1027*Variables!$B$5, Variables!$B$4), IF(Q1026&gt;-O1027, Q1026+O1027/Variables!$B$5, 0))</f>
        <v>19.843299018346407</v>
      </c>
      <c r="R1027">
        <f>IF(O1027&gt;0, 0, IF(Q1026&gt;-O1027, 0, -O1027 - Q1026*Variables!$B$5))</f>
        <v>0</v>
      </c>
      <c r="S1027">
        <f t="shared" ref="S1027:S1090" si="100">R1027*M1027</f>
        <v>0</v>
      </c>
      <c r="T1027">
        <f t="shared" ref="T1027:T1090" si="101">IF(AND(R1027&gt;0, M1027&gt;0.3), 1, 0)</f>
        <v>0</v>
      </c>
    </row>
    <row r="1028" spans="1:20" x14ac:dyDescent="0.3">
      <c r="A1028" s="3">
        <f t="shared" si="96"/>
        <v>43143</v>
      </c>
      <c r="B1028">
        <v>2</v>
      </c>
      <c r="C1028">
        <v>12</v>
      </c>
      <c r="D1028">
        <v>19</v>
      </c>
      <c r="E1028">
        <v>1</v>
      </c>
      <c r="F1028" s="1">
        <f>VLOOKUP(A1028,Weather!$A$1:$E$366, 5)</f>
        <v>0.77358490566037807</v>
      </c>
      <c r="G1028" s="1">
        <f>VLOOKUP(D1028, Winter!$A$1:$E$25, 2)</f>
        <v>503.50249066002402</v>
      </c>
      <c r="H1028" s="1">
        <f>VLOOKUP(D1028, Winter!$A$1:$E$25, 3)</f>
        <v>367.75553800108997</v>
      </c>
      <c r="I1028" s="1">
        <f>VLOOKUP(D1028, Winter!$A$1:$E$25, 5)</f>
        <v>266.355140186916</v>
      </c>
      <c r="J1028" s="1">
        <f t="shared" si="97"/>
        <v>472.76733156743529</v>
      </c>
      <c r="K1028" s="47">
        <f t="shared" si="98"/>
        <v>8.8445425245998415</v>
      </c>
      <c r="L1028" s="48">
        <f>Solar!K1045/1000*Variables!$B$3</f>
        <v>0</v>
      </c>
      <c r="M1028" s="1">
        <f>IF(E1028=1, VLOOKUP(D1028, Sheet1!$E$2:$G$26, 2), Sheet1!$G$3)</f>
        <v>0.20441999999999999</v>
      </c>
      <c r="N1028" s="1">
        <f>'Electricity Rates'!$J$3</f>
        <v>0.19270000000000001</v>
      </c>
      <c r="O1028" s="145">
        <f>L1028-K1028</f>
        <v>-8.8445425245998415</v>
      </c>
      <c r="P1028">
        <f t="shared" si="99"/>
        <v>1.7043433444903895</v>
      </c>
      <c r="Q1028">
        <f>IF(O1028&gt;0, IF(Q1027+O1028*Variables!$B$5&lt;Variables!$B$4, Q1027+O1028*Variables!$B$5, Variables!$B$4), IF(Q1027&gt;-O1028, Q1027+O1028/Variables!$B$5, 0))</f>
        <v>10.434211226218915</v>
      </c>
      <c r="R1028">
        <f>IF(O1028&gt;0, 0, IF(Q1027&gt;-O1028, 0, -O1028 - Q1027*Variables!$B$5))</f>
        <v>0</v>
      </c>
      <c r="S1028">
        <f t="shared" si="100"/>
        <v>0</v>
      </c>
      <c r="T1028">
        <f t="shared" si="101"/>
        <v>0</v>
      </c>
    </row>
    <row r="1029" spans="1:20" x14ac:dyDescent="0.3">
      <c r="A1029" s="3">
        <f t="shared" si="96"/>
        <v>43143</v>
      </c>
      <c r="B1029">
        <v>2</v>
      </c>
      <c r="C1029">
        <v>12</v>
      </c>
      <c r="D1029">
        <v>20</v>
      </c>
      <c r="E1029">
        <v>1</v>
      </c>
      <c r="F1029" s="1">
        <f>VLOOKUP(A1029,Weather!$A$1:$E$366, 5)</f>
        <v>0.77358490566037807</v>
      </c>
      <c r="G1029" s="1">
        <f>VLOOKUP(D1029, Winter!$A$1:$E$25, 2)</f>
        <v>385.507471980074</v>
      </c>
      <c r="H1029" s="1">
        <f>VLOOKUP(D1029, Winter!$A$1:$E$25, 3)</f>
        <v>329.45960680470398</v>
      </c>
      <c r="I1029" s="1">
        <f>VLOOKUP(D1029, Winter!$A$1:$E$25, 5)</f>
        <v>275.70093457943898</v>
      </c>
      <c r="J1029" s="1">
        <f t="shared" si="97"/>
        <v>372.81738929885819</v>
      </c>
      <c r="K1029" s="47">
        <f t="shared" si="98"/>
        <v>6.9746766186904043</v>
      </c>
      <c r="L1029" s="48">
        <f>Solar!K1046/1000*Variables!$B$3</f>
        <v>0</v>
      </c>
      <c r="M1029" s="1">
        <f>IF(E1029=1, VLOOKUP(D1029, Sheet1!$E$2:$G$26, 2), Sheet1!$G$3)</f>
        <v>0.20441999999999999</v>
      </c>
      <c r="N1029" s="1">
        <f>'Electricity Rates'!$J$3</f>
        <v>0.19270000000000001</v>
      </c>
      <c r="O1029" s="145">
        <f>L1029-K1029</f>
        <v>-6.9746766186904043</v>
      </c>
      <c r="P1029">
        <f t="shared" si="99"/>
        <v>1.3440201844216411</v>
      </c>
      <c r="Q1029">
        <f>IF(O1029&gt;0, IF(Q1028+O1029*Variables!$B$5&lt;Variables!$B$4, Q1028+O1029*Variables!$B$5, Variables!$B$4), IF(Q1028&gt;-O1029, Q1028+O1029/Variables!$B$5, 0))</f>
        <v>3.0143424829312506</v>
      </c>
      <c r="R1029">
        <f>IF(O1029&gt;0, 0, IF(Q1028&gt;-O1029, 0, -O1029 - Q1028*Variables!$B$5))</f>
        <v>0</v>
      </c>
      <c r="S1029">
        <f t="shared" si="100"/>
        <v>0</v>
      </c>
      <c r="T1029">
        <f t="shared" si="101"/>
        <v>0</v>
      </c>
    </row>
    <row r="1030" spans="1:20" x14ac:dyDescent="0.3">
      <c r="A1030" s="3">
        <f t="shared" si="96"/>
        <v>43143</v>
      </c>
      <c r="B1030">
        <v>2</v>
      </c>
      <c r="C1030">
        <v>12</v>
      </c>
      <c r="D1030">
        <v>21</v>
      </c>
      <c r="E1030">
        <v>1</v>
      </c>
      <c r="F1030" s="1">
        <f>VLOOKUP(A1030,Weather!$A$1:$E$366, 5)</f>
        <v>0.77358490566037807</v>
      </c>
      <c r="G1030" s="1">
        <f>VLOOKUP(D1030, Winter!$A$1:$E$25, 2)</f>
        <v>340.23972602739599</v>
      </c>
      <c r="H1030" s="1">
        <f>VLOOKUP(D1030, Winter!$A$1:$E$25, 3)</f>
        <v>286.390591795636</v>
      </c>
      <c r="I1030" s="1">
        <f>VLOOKUP(D1030, Winter!$A$1:$E$25, 5)</f>
        <v>289.71962616822401</v>
      </c>
      <c r="J1030" s="1">
        <f t="shared" si="97"/>
        <v>328.04746922020507</v>
      </c>
      <c r="K1030" s="47">
        <f t="shared" si="98"/>
        <v>6.1371198851365705</v>
      </c>
      <c r="L1030" s="48">
        <f>Solar!K1047/1000*Variables!$B$3</f>
        <v>0</v>
      </c>
      <c r="M1030" s="1">
        <f>IF(E1030=1, VLOOKUP(D1030, Sheet1!$E$2:$G$26, 2), Sheet1!$G$3)</f>
        <v>0.20441999999999999</v>
      </c>
      <c r="N1030" s="1">
        <f>'Electricity Rates'!$J$3</f>
        <v>0.19270000000000001</v>
      </c>
      <c r="O1030" s="145">
        <f>L1030-K1030</f>
        <v>-6.1371198851365705</v>
      </c>
      <c r="P1030">
        <f t="shared" si="99"/>
        <v>1.1826230018658173</v>
      </c>
      <c r="Q1030">
        <f>IF(O1030&gt;0, IF(Q1029+O1030*Variables!$B$5&lt;Variables!$B$4, Q1029+O1030*Variables!$B$5, Variables!$B$4), IF(Q1029&gt;-O1030, Q1029+O1030/Variables!$B$5, 0))</f>
        <v>0</v>
      </c>
      <c r="R1030">
        <f>IF(O1030&gt;0, 0, IF(Q1029&gt;-O1030, 0, -O1030 - Q1029*Variables!$B$5))</f>
        <v>3.3036379511811949</v>
      </c>
      <c r="S1030">
        <f t="shared" si="100"/>
        <v>0.67532966998045985</v>
      </c>
      <c r="T1030">
        <f t="shared" si="101"/>
        <v>0</v>
      </c>
    </row>
    <row r="1031" spans="1:20" x14ac:dyDescent="0.3">
      <c r="A1031" s="3">
        <f t="shared" si="96"/>
        <v>43143</v>
      </c>
      <c r="B1031">
        <v>2</v>
      </c>
      <c r="C1031">
        <v>12</v>
      </c>
      <c r="D1031">
        <v>22</v>
      </c>
      <c r="E1031">
        <v>1</v>
      </c>
      <c r="F1031" s="1">
        <f>VLOOKUP(A1031,Weather!$A$1:$E$366, 5)</f>
        <v>0.77358490566037807</v>
      </c>
      <c r="G1031" s="1">
        <f>VLOOKUP(D1031, Winter!$A$1:$E$25, 2)</f>
        <v>300</v>
      </c>
      <c r="H1031" s="1">
        <f>VLOOKUP(D1031, Winter!$A$1:$E$25, 3)</f>
        <v>271.915575384683</v>
      </c>
      <c r="I1031" s="1">
        <f>VLOOKUP(D1031, Winter!$A$1:$E$25, 5)</f>
        <v>285.04672897196201</v>
      </c>
      <c r="J1031" s="1">
        <f t="shared" si="97"/>
        <v>293.641262351249</v>
      </c>
      <c r="K1031" s="47">
        <f t="shared" si="98"/>
        <v>5.4934477457064901</v>
      </c>
      <c r="L1031" s="48">
        <f>Solar!K1048/1000*Variables!$B$3</f>
        <v>0</v>
      </c>
      <c r="M1031" s="1">
        <f>IF(E1031=1, VLOOKUP(D1031, Sheet1!$E$2:$G$26, 2), Sheet1!$G$3)</f>
        <v>0.18618000000000001</v>
      </c>
      <c r="N1031" s="1">
        <f>'Electricity Rates'!$J$3</f>
        <v>0.19270000000000001</v>
      </c>
      <c r="O1031" s="145">
        <f>L1031-K1031</f>
        <v>-5.4934477457064901</v>
      </c>
      <c r="P1031">
        <f t="shared" si="99"/>
        <v>1.0585873805976407</v>
      </c>
      <c r="Q1031">
        <f>IF(O1031&gt;0, IF(Q1030+O1031*Variables!$B$5&lt;Variables!$B$4, Q1030+O1031*Variables!$B$5, Variables!$B$4), IF(Q1030&gt;-O1031, Q1030+O1031/Variables!$B$5, 0))</f>
        <v>0</v>
      </c>
      <c r="R1031">
        <f>IF(O1031&gt;0, 0, IF(Q1030&gt;-O1031, 0, -O1031 - Q1030*Variables!$B$5))</f>
        <v>5.4934477457064901</v>
      </c>
      <c r="S1031">
        <f t="shared" si="100"/>
        <v>1.0227701012956343</v>
      </c>
      <c r="T1031">
        <f t="shared" si="101"/>
        <v>0</v>
      </c>
    </row>
    <row r="1032" spans="1:20" x14ac:dyDescent="0.3">
      <c r="A1032" s="3">
        <f t="shared" si="96"/>
        <v>43143</v>
      </c>
      <c r="B1032">
        <v>2</v>
      </c>
      <c r="C1032">
        <v>12</v>
      </c>
      <c r="D1032">
        <v>23</v>
      </c>
      <c r="E1032">
        <v>1</v>
      </c>
      <c r="F1032" s="1">
        <f>VLOOKUP(A1032,Weather!$A$1:$E$366, 5)</f>
        <v>0.77358490566037807</v>
      </c>
      <c r="G1032" s="1">
        <f>VLOOKUP(D1032, Winter!$A$1:$E$25, 2)</f>
        <v>290.90909090909099</v>
      </c>
      <c r="H1032" s="1">
        <f>VLOOKUP(D1032, Winter!$A$1:$E$25, 3)</f>
        <v>266.95334839061297</v>
      </c>
      <c r="I1032" s="1">
        <f>VLOOKUP(D1032, Winter!$A$1:$E$25, 5)</f>
        <v>285.04672897196201</v>
      </c>
      <c r="J1032" s="1">
        <f t="shared" si="97"/>
        <v>285.48514920679412</v>
      </c>
      <c r="K1032" s="47">
        <f t="shared" si="98"/>
        <v>5.3408629863018744</v>
      </c>
      <c r="L1032" s="48">
        <f>Solar!K1049/1000*Variables!$B$3</f>
        <v>0</v>
      </c>
      <c r="M1032" s="1">
        <f>IF(E1032=1, VLOOKUP(D1032, Sheet1!$E$2:$G$26, 2), Sheet1!$G$3)</f>
        <v>0.18618000000000001</v>
      </c>
      <c r="N1032" s="1">
        <f>'Electricity Rates'!$J$3</f>
        <v>0.19270000000000001</v>
      </c>
      <c r="O1032" s="145">
        <f>L1032-K1032</f>
        <v>-5.3408629863018744</v>
      </c>
      <c r="P1032">
        <f t="shared" si="99"/>
        <v>1.0291842974603713</v>
      </c>
      <c r="Q1032">
        <f>IF(O1032&gt;0, IF(Q1031+O1032*Variables!$B$5&lt;Variables!$B$4, Q1031+O1032*Variables!$B$5, Variables!$B$4), IF(Q1031&gt;-O1032, Q1031+O1032/Variables!$B$5, 0))</f>
        <v>0</v>
      </c>
      <c r="R1032">
        <f>IF(O1032&gt;0, 0, IF(Q1031&gt;-O1032, 0, -O1032 - Q1031*Variables!$B$5))</f>
        <v>5.3408629863018744</v>
      </c>
      <c r="S1032">
        <f t="shared" si="100"/>
        <v>0.99436187078968308</v>
      </c>
      <c r="T1032">
        <f t="shared" si="101"/>
        <v>0</v>
      </c>
    </row>
    <row r="1033" spans="1:20" x14ac:dyDescent="0.3">
      <c r="A1033" s="3">
        <f t="shared" si="96"/>
        <v>43143</v>
      </c>
      <c r="B1033">
        <v>2</v>
      </c>
      <c r="C1033">
        <v>12</v>
      </c>
      <c r="D1033">
        <v>24</v>
      </c>
      <c r="E1033">
        <v>1</v>
      </c>
      <c r="F1033" s="1">
        <f>VLOOKUP(A1033,Weather!$A$1:$E$366, 5)</f>
        <v>0.77358490566037807</v>
      </c>
      <c r="G1033" s="1">
        <f>VLOOKUP(D1033, Winter!$A$1:$E$25, 2)</f>
        <v>272.72727272727298</v>
      </c>
      <c r="H1033" s="1">
        <f>VLOOKUP(D1033, Winter!$A$1:$E$25, 3)</f>
        <v>266.74195307023803</v>
      </c>
      <c r="I1033" s="1">
        <f>VLOOKUP(D1033, Winter!$A$1:$E$25, 5)</f>
        <v>285.04672897196201</v>
      </c>
      <c r="J1033" s="1">
        <f t="shared" si="97"/>
        <v>271.37210601247261</v>
      </c>
      <c r="K1033" s="47">
        <f t="shared" si="98"/>
        <v>5.0768358373238653</v>
      </c>
      <c r="L1033" s="48">
        <f>Solar!K1050/1000*Variables!$B$3</f>
        <v>0</v>
      </c>
      <c r="M1033" s="1">
        <f>IF(E1033=1, VLOOKUP(D1033, Sheet1!$E$2:$G$26, 2), Sheet1!$G$3)</f>
        <v>0.18618000000000001</v>
      </c>
      <c r="N1033" s="1">
        <f>'Electricity Rates'!$J$3</f>
        <v>0.19270000000000001</v>
      </c>
      <c r="O1033" s="145">
        <f>L1033-K1033</f>
        <v>-5.0768358373238653</v>
      </c>
      <c r="P1033">
        <f t="shared" si="99"/>
        <v>0.97830626585230895</v>
      </c>
      <c r="Q1033">
        <f>IF(O1033&gt;0, IF(Q1032+O1033*Variables!$B$5&lt;Variables!$B$4, Q1032+O1033*Variables!$B$5, Variables!$B$4), IF(Q1032&gt;-O1033, Q1032+O1033/Variables!$B$5, 0))</f>
        <v>0</v>
      </c>
      <c r="R1033">
        <f>IF(O1033&gt;0, 0, IF(Q1032&gt;-O1033, 0, -O1033 - Q1032*Variables!$B$5))</f>
        <v>5.0768358373238653</v>
      </c>
      <c r="S1033">
        <f t="shared" si="100"/>
        <v>0.94520529619295734</v>
      </c>
      <c r="T1033">
        <f t="shared" si="101"/>
        <v>0</v>
      </c>
    </row>
    <row r="1034" spans="1:20" x14ac:dyDescent="0.3">
      <c r="A1034" s="3">
        <f t="shared" si="96"/>
        <v>43144</v>
      </c>
      <c r="B1034">
        <v>2</v>
      </c>
      <c r="C1034">
        <v>13</v>
      </c>
      <c r="D1034">
        <v>1</v>
      </c>
      <c r="E1034">
        <v>1</v>
      </c>
      <c r="F1034" s="1">
        <f>VLOOKUP(A1034,Weather!$A$1:$E$366, 5)</f>
        <v>0.79245283018868018</v>
      </c>
      <c r="G1034" s="1">
        <f>VLOOKUP(D1034, Winter!$A$1:$E$25, 2)</f>
        <v>281.81818181818198</v>
      </c>
      <c r="H1034" s="1">
        <f>VLOOKUP(D1034, Winter!$A$1:$E$25, 3)</f>
        <v>257.04002047196798</v>
      </c>
      <c r="I1034" s="1">
        <f>VLOOKUP(D1034, Winter!$A$1:$E$25, 5)</f>
        <v>266.355140186916</v>
      </c>
      <c r="J1034" s="1">
        <f t="shared" si="97"/>
        <v>276.67554455764702</v>
      </c>
      <c r="K1034" s="47">
        <f t="shared" si="98"/>
        <v>5.1760526922276959</v>
      </c>
      <c r="L1034" s="48">
        <f>Solar!K1051/1000*Variables!$B$3</f>
        <v>0</v>
      </c>
      <c r="M1034" s="1">
        <f>IF(E1034=1, VLOOKUP(D1034, Sheet1!$E$2:$G$26, 2), Sheet1!$G$3)</f>
        <v>0.18618000000000001</v>
      </c>
      <c r="N1034" s="1">
        <f>'Electricity Rates'!$J$3</f>
        <v>0.19270000000000001</v>
      </c>
      <c r="O1034" s="145">
        <f>L1034-K1034</f>
        <v>-5.1760526922276959</v>
      </c>
      <c r="P1034">
        <f t="shared" si="99"/>
        <v>0.99742535379227704</v>
      </c>
      <c r="Q1034">
        <f>IF(O1034&gt;0, IF(Q1033+O1034*Variables!$B$5&lt;Variables!$B$4, Q1033+O1034*Variables!$B$5, Variables!$B$4), IF(Q1033&gt;-O1034, Q1033+O1034/Variables!$B$5, 0))</f>
        <v>0</v>
      </c>
      <c r="R1034">
        <f>IF(O1034&gt;0, 0, IF(Q1033&gt;-O1034, 0, -O1034 - Q1033*Variables!$B$5))</f>
        <v>5.1760526922276959</v>
      </c>
      <c r="S1034">
        <f t="shared" si="100"/>
        <v>0.96367749023895244</v>
      </c>
      <c r="T1034">
        <f t="shared" si="101"/>
        <v>0</v>
      </c>
    </row>
    <row r="1035" spans="1:20" x14ac:dyDescent="0.3">
      <c r="A1035" s="3">
        <f t="shared" si="96"/>
        <v>43144</v>
      </c>
      <c r="B1035">
        <v>2</v>
      </c>
      <c r="C1035">
        <v>13</v>
      </c>
      <c r="D1035">
        <v>2</v>
      </c>
      <c r="E1035">
        <v>1</v>
      </c>
      <c r="F1035" s="1">
        <f>VLOOKUP(A1035,Weather!$A$1:$E$366, 5)</f>
        <v>0.79245283018868018</v>
      </c>
      <c r="G1035" s="1">
        <f>VLOOKUP(D1035, Winter!$A$1:$E$25, 2)</f>
        <v>282.10356994603501</v>
      </c>
      <c r="H1035" s="1">
        <f>VLOOKUP(D1035, Winter!$A$1:$E$25, 3)</f>
        <v>280.66066600651902</v>
      </c>
      <c r="I1035" s="1">
        <f>VLOOKUP(D1035, Winter!$A$1:$E$25, 5)</f>
        <v>285.04672897196201</v>
      </c>
      <c r="J1035" s="1">
        <f t="shared" si="97"/>
        <v>281.80409931707885</v>
      </c>
      <c r="K1035" s="47">
        <f t="shared" si="98"/>
        <v>5.2719978170931254</v>
      </c>
      <c r="L1035" s="48">
        <f>Solar!K1052/1000*Variables!$B$3</f>
        <v>0</v>
      </c>
      <c r="M1035" s="1">
        <f>IF(E1035=1, VLOOKUP(D1035, Sheet1!$E$2:$G$26, 2), Sheet1!$G$3)</f>
        <v>0.18618000000000001</v>
      </c>
      <c r="N1035" s="1">
        <f>'Electricity Rates'!$J$3</f>
        <v>0.19270000000000001</v>
      </c>
      <c r="O1035" s="145">
        <f>L1035-K1035</f>
        <v>-5.2719978170931254</v>
      </c>
      <c r="P1035">
        <f t="shared" si="99"/>
        <v>1.0159139793538454</v>
      </c>
      <c r="Q1035">
        <f>IF(O1035&gt;0, IF(Q1034+O1035*Variables!$B$5&lt;Variables!$B$4, Q1034+O1035*Variables!$B$5, Variables!$B$4), IF(Q1034&gt;-O1035, Q1034+O1035/Variables!$B$5, 0))</f>
        <v>0</v>
      </c>
      <c r="R1035">
        <f>IF(O1035&gt;0, 0, IF(Q1034&gt;-O1035, 0, -O1035 - Q1034*Variables!$B$5))</f>
        <v>5.2719978170931254</v>
      </c>
      <c r="S1035">
        <f t="shared" si="100"/>
        <v>0.98154055358639813</v>
      </c>
      <c r="T1035">
        <f t="shared" si="101"/>
        <v>0</v>
      </c>
    </row>
    <row r="1036" spans="1:20" x14ac:dyDescent="0.3">
      <c r="A1036" s="3">
        <f t="shared" si="96"/>
        <v>43144</v>
      </c>
      <c r="B1036">
        <v>2</v>
      </c>
      <c r="C1036">
        <v>13</v>
      </c>
      <c r="D1036">
        <v>3</v>
      </c>
      <c r="E1036">
        <v>1</v>
      </c>
      <c r="F1036" s="1">
        <f>VLOOKUP(A1036,Weather!$A$1:$E$366, 5)</f>
        <v>0.79245283018868018</v>
      </c>
      <c r="G1036" s="1">
        <f>VLOOKUP(D1036, Winter!$A$1:$E$25, 2)</f>
        <v>282.300747198007</v>
      </c>
      <c r="H1036" s="1">
        <f>VLOOKUP(D1036, Winter!$A$1:$E$25, 3)</f>
        <v>272.72727272727298</v>
      </c>
      <c r="I1036" s="1">
        <f>VLOOKUP(D1036, Winter!$A$1:$E$25, 5)</f>
        <v>271.02803738317698</v>
      </c>
      <c r="J1036" s="1">
        <f t="shared" si="97"/>
        <v>280.31379966634523</v>
      </c>
      <c r="K1036" s="47">
        <f t="shared" si="98"/>
        <v>5.2441172556516049</v>
      </c>
      <c r="L1036" s="48">
        <f>Solar!K1053/1000*Variables!$B$3</f>
        <v>0</v>
      </c>
      <c r="M1036" s="1">
        <f>IF(E1036=1, VLOOKUP(D1036, Sheet1!$E$2:$G$26, 2), Sheet1!$G$3)</f>
        <v>0.18618000000000001</v>
      </c>
      <c r="N1036" s="1">
        <f>'Electricity Rates'!$J$3</f>
        <v>0.19270000000000001</v>
      </c>
      <c r="O1036" s="145">
        <f>L1036-K1036</f>
        <v>-5.2441172556516049</v>
      </c>
      <c r="P1036">
        <f t="shared" si="99"/>
        <v>1.0105413951640643</v>
      </c>
      <c r="Q1036">
        <f>IF(O1036&gt;0, IF(Q1035+O1036*Variables!$B$5&lt;Variables!$B$4, Q1035+O1036*Variables!$B$5, Variables!$B$4), IF(Q1035&gt;-O1036, Q1035+O1036/Variables!$B$5, 0))</f>
        <v>0</v>
      </c>
      <c r="R1036">
        <f>IF(O1036&gt;0, 0, IF(Q1035&gt;-O1036, 0, -O1036 - Q1035*Variables!$B$5))</f>
        <v>5.2441172556516049</v>
      </c>
      <c r="S1036">
        <f t="shared" si="100"/>
        <v>0.97634975065721585</v>
      </c>
      <c r="T1036">
        <f t="shared" si="101"/>
        <v>0</v>
      </c>
    </row>
    <row r="1037" spans="1:20" x14ac:dyDescent="0.3">
      <c r="A1037" s="3">
        <f t="shared" si="96"/>
        <v>43144</v>
      </c>
      <c r="B1037">
        <v>2</v>
      </c>
      <c r="C1037">
        <v>13</v>
      </c>
      <c r="D1037">
        <v>4</v>
      </c>
      <c r="E1037">
        <v>1</v>
      </c>
      <c r="F1037" s="1">
        <f>VLOOKUP(A1037,Weather!$A$1:$E$366, 5)</f>
        <v>0.79245283018868018</v>
      </c>
      <c r="G1037" s="1">
        <f>VLOOKUP(D1037, Winter!$A$1:$E$25, 2)</f>
        <v>308.82074789439099</v>
      </c>
      <c r="H1037" s="1">
        <f>VLOOKUP(D1037, Winter!$A$1:$E$25, 3)</f>
        <v>281.81818181818198</v>
      </c>
      <c r="I1037" s="1">
        <f>VLOOKUP(D1037, Winter!$A$1:$E$25, 5)</f>
        <v>285.04672897196201</v>
      </c>
      <c r="J1037" s="1">
        <f t="shared" si="97"/>
        <v>303.21644172763064</v>
      </c>
      <c r="K1037" s="47">
        <f t="shared" si="98"/>
        <v>5.6725804300531424</v>
      </c>
      <c r="L1037" s="48">
        <f>Solar!K1054/1000*Variables!$B$3</f>
        <v>0</v>
      </c>
      <c r="M1037" s="1">
        <f>IF(E1037=1, VLOOKUP(D1037, Sheet1!$E$2:$G$26, 2), Sheet1!$G$3)</f>
        <v>0.18618000000000001</v>
      </c>
      <c r="N1037" s="1">
        <f>'Electricity Rates'!$J$3</f>
        <v>0.19270000000000001</v>
      </c>
      <c r="O1037" s="145">
        <f>L1037-K1037</f>
        <v>-5.6725804300531424</v>
      </c>
      <c r="P1037">
        <f t="shared" si="99"/>
        <v>1.0931062488712406</v>
      </c>
      <c r="Q1037">
        <f>IF(O1037&gt;0, IF(Q1036+O1037*Variables!$B$5&lt;Variables!$B$4, Q1036+O1037*Variables!$B$5, Variables!$B$4), IF(Q1036&gt;-O1037, Q1036+O1037/Variables!$B$5, 0))</f>
        <v>0</v>
      </c>
      <c r="R1037">
        <f>IF(O1037&gt;0, 0, IF(Q1036&gt;-O1037, 0, -O1037 - Q1036*Variables!$B$5))</f>
        <v>5.6725804300531424</v>
      </c>
      <c r="S1037">
        <f t="shared" si="100"/>
        <v>1.0561210244672941</v>
      </c>
      <c r="T1037">
        <f t="shared" si="101"/>
        <v>0</v>
      </c>
    </row>
    <row r="1038" spans="1:20" x14ac:dyDescent="0.3">
      <c r="A1038" s="3">
        <f t="shared" si="96"/>
        <v>43144</v>
      </c>
      <c r="B1038">
        <v>2</v>
      </c>
      <c r="C1038">
        <v>13</v>
      </c>
      <c r="D1038">
        <v>5</v>
      </c>
      <c r="E1038">
        <v>1</v>
      </c>
      <c r="F1038" s="1">
        <f>VLOOKUP(A1038,Weather!$A$1:$E$366, 5)</f>
        <v>0.79245283018868018</v>
      </c>
      <c r="G1038" s="1">
        <f>VLOOKUP(D1038, Winter!$A$1:$E$25, 2)</f>
        <v>308.63160471300301</v>
      </c>
      <c r="H1038" s="1">
        <f>VLOOKUP(D1038, Winter!$A$1:$E$25, 3)</f>
        <v>300</v>
      </c>
      <c r="I1038" s="1">
        <f>VLOOKUP(D1038, Winter!$A$1:$E$25, 5)</f>
        <v>303.73831775700899</v>
      </c>
      <c r="J1038" s="1">
        <f t="shared" si="97"/>
        <v>306.8401395838892</v>
      </c>
      <c r="K1038" s="47">
        <f t="shared" si="98"/>
        <v>5.7403726560509085</v>
      </c>
      <c r="L1038" s="48">
        <f>Solar!K1055/1000*Variables!$B$3</f>
        <v>0</v>
      </c>
      <c r="M1038" s="1">
        <f>IF(E1038=1, VLOOKUP(D1038, Sheet1!$E$2:$G$26, 2), Sheet1!$G$3)</f>
        <v>0.18618000000000001</v>
      </c>
      <c r="N1038" s="1">
        <f>'Electricity Rates'!$J$3</f>
        <v>0.19270000000000001</v>
      </c>
      <c r="O1038" s="145">
        <f>L1038-K1038</f>
        <v>-5.7403726560509085</v>
      </c>
      <c r="P1038">
        <f t="shared" si="99"/>
        <v>1.1061698108210101</v>
      </c>
      <c r="Q1038">
        <f>IF(O1038&gt;0, IF(Q1037+O1038*Variables!$B$5&lt;Variables!$B$4, Q1037+O1038*Variables!$B$5, Variables!$B$4), IF(Q1037&gt;-O1038, Q1037+O1038/Variables!$B$5, 0))</f>
        <v>0</v>
      </c>
      <c r="R1038">
        <f>IF(O1038&gt;0, 0, IF(Q1037&gt;-O1038, 0, -O1038 - Q1037*Variables!$B$5))</f>
        <v>5.7403726560509085</v>
      </c>
      <c r="S1038">
        <f t="shared" si="100"/>
        <v>1.0687425811035582</v>
      </c>
      <c r="T1038">
        <f t="shared" si="101"/>
        <v>0</v>
      </c>
    </row>
    <row r="1039" spans="1:20" x14ac:dyDescent="0.3">
      <c r="A1039" s="3">
        <f t="shared" si="96"/>
        <v>43144</v>
      </c>
      <c r="B1039">
        <v>2</v>
      </c>
      <c r="C1039">
        <v>13</v>
      </c>
      <c r="D1039">
        <v>6</v>
      </c>
      <c r="E1039">
        <v>1</v>
      </c>
      <c r="F1039" s="1">
        <f>VLOOKUP(A1039,Weather!$A$1:$E$366, 5)</f>
        <v>0.79245283018868018</v>
      </c>
      <c r="G1039" s="1">
        <f>VLOOKUP(D1039, Winter!$A$1:$E$25, 2)</f>
        <v>331.81818181818198</v>
      </c>
      <c r="H1039" s="1">
        <f>VLOOKUP(D1039, Winter!$A$1:$E$25, 3)</f>
        <v>317.955250948497</v>
      </c>
      <c r="I1039" s="1">
        <f>VLOOKUP(D1039, Winter!$A$1:$E$25, 5)</f>
        <v>322.42990654205602</v>
      </c>
      <c r="J1039" s="1">
        <f t="shared" si="97"/>
        <v>328.94096975088888</v>
      </c>
      <c r="K1039" s="47">
        <f t="shared" si="98"/>
        <v>6.1538355143937453</v>
      </c>
      <c r="L1039" s="48">
        <f>Solar!K1056/1000*Variables!$B$3</f>
        <v>0</v>
      </c>
      <c r="M1039" s="1">
        <f>IF(E1039=1, VLOOKUP(D1039, Sheet1!$E$2:$G$26, 2), Sheet1!$G$3)</f>
        <v>0.18618000000000001</v>
      </c>
      <c r="N1039" s="1">
        <f>'Electricity Rates'!$J$3</f>
        <v>0.19270000000000001</v>
      </c>
      <c r="O1039" s="145">
        <f>L1039-K1039</f>
        <v>-6.1538355143937453</v>
      </c>
      <c r="P1039">
        <f t="shared" si="99"/>
        <v>1.1858441036236749</v>
      </c>
      <c r="Q1039">
        <f>IF(O1039&gt;0, IF(Q1038+O1039*Variables!$B$5&lt;Variables!$B$4, Q1038+O1039*Variables!$B$5, Variables!$B$4), IF(Q1038&gt;-O1039, Q1038+O1039/Variables!$B$5, 0))</f>
        <v>0</v>
      </c>
      <c r="R1039">
        <f>IF(O1039&gt;0, 0, IF(Q1038&gt;-O1039, 0, -O1039 - Q1038*Variables!$B$5))</f>
        <v>6.1538355143937453</v>
      </c>
      <c r="S1039">
        <f t="shared" si="100"/>
        <v>1.1457210960698276</v>
      </c>
      <c r="T1039">
        <f t="shared" si="101"/>
        <v>0</v>
      </c>
    </row>
    <row r="1040" spans="1:20" x14ac:dyDescent="0.3">
      <c r="A1040" s="3">
        <f t="shared" si="96"/>
        <v>43144</v>
      </c>
      <c r="B1040">
        <v>2</v>
      </c>
      <c r="C1040">
        <v>13</v>
      </c>
      <c r="D1040">
        <v>7</v>
      </c>
      <c r="E1040">
        <v>1</v>
      </c>
      <c r="F1040" s="1">
        <f>VLOOKUP(A1040,Weather!$A$1:$E$366, 5)</f>
        <v>0.79245283018868018</v>
      </c>
      <c r="G1040" s="1">
        <f>VLOOKUP(D1040, Winter!$A$1:$E$25, 2)</f>
        <v>445.45454545454498</v>
      </c>
      <c r="H1040" s="1">
        <f>VLOOKUP(D1040, Winter!$A$1:$E$25, 3)</f>
        <v>393.94630558862502</v>
      </c>
      <c r="I1040" s="1">
        <f>VLOOKUP(D1040, Winter!$A$1:$E$25, 5)</f>
        <v>313.08411214953298</v>
      </c>
      <c r="J1040" s="1">
        <f t="shared" si="97"/>
        <v>434.76415604841071</v>
      </c>
      <c r="K1040" s="47">
        <f t="shared" si="98"/>
        <v>8.1335782097994631</v>
      </c>
      <c r="L1040" s="48">
        <f>Solar!K1057/1000*Variables!$B$3</f>
        <v>0</v>
      </c>
      <c r="M1040" s="1">
        <f>IF(E1040=1, VLOOKUP(D1040, Sheet1!$E$2:$G$26, 2), Sheet1!$G$3)</f>
        <v>0.18618000000000001</v>
      </c>
      <c r="N1040" s="1">
        <f>'Electricity Rates'!$J$3</f>
        <v>0.19270000000000001</v>
      </c>
      <c r="O1040" s="145">
        <f>L1040-K1040</f>
        <v>-8.1335782097994631</v>
      </c>
      <c r="P1040">
        <f t="shared" si="99"/>
        <v>1.5673405210283566</v>
      </c>
      <c r="Q1040">
        <f>IF(O1040&gt;0, IF(Q1039+O1040*Variables!$B$5&lt;Variables!$B$4, Q1039+O1040*Variables!$B$5, Variables!$B$4), IF(Q1039&gt;-O1040, Q1039+O1040/Variables!$B$5, 0))</f>
        <v>0</v>
      </c>
      <c r="R1040">
        <f>IF(O1040&gt;0, 0, IF(Q1039&gt;-O1040, 0, -O1040 - Q1039*Variables!$B$5))</f>
        <v>8.1335782097994631</v>
      </c>
      <c r="S1040">
        <f t="shared" si="100"/>
        <v>1.514309591100464</v>
      </c>
      <c r="T1040">
        <f t="shared" si="101"/>
        <v>0</v>
      </c>
    </row>
    <row r="1041" spans="1:20" x14ac:dyDescent="0.3">
      <c r="A1041" s="3">
        <f t="shared" si="96"/>
        <v>43144</v>
      </c>
      <c r="B1041">
        <v>2</v>
      </c>
      <c r="C1041">
        <v>13</v>
      </c>
      <c r="D1041">
        <v>8</v>
      </c>
      <c r="E1041">
        <v>1</v>
      </c>
      <c r="F1041" s="1">
        <f>VLOOKUP(A1041,Weather!$A$1:$E$366, 5)</f>
        <v>0.79245283018868018</v>
      </c>
      <c r="G1041" s="1">
        <f>VLOOKUP(D1041, Winter!$A$1:$E$25, 2)</f>
        <v>654.54545454545405</v>
      </c>
      <c r="H1041" s="1">
        <f>VLOOKUP(D1041, Winter!$A$1:$E$25, 3)</f>
        <v>498.50910668787998</v>
      </c>
      <c r="I1041" s="1">
        <f>VLOOKUP(D1041, Winter!$A$1:$E$25, 5)</f>
        <v>294.39252336448601</v>
      </c>
      <c r="J1041" s="1">
        <f t="shared" si="97"/>
        <v>622.16055215991992</v>
      </c>
      <c r="K1041" s="47">
        <f t="shared" si="98"/>
        <v>11.639394461675113</v>
      </c>
      <c r="L1041" s="48">
        <f>Solar!K1058/1000*Variables!$B$3</f>
        <v>0.98309999999999997</v>
      </c>
      <c r="M1041" s="1">
        <f>IF(E1041=1, VLOOKUP(D1041, Sheet1!$E$2:$G$26, 2), Sheet1!$G$3)</f>
        <v>0.18618000000000001</v>
      </c>
      <c r="N1041" s="1">
        <f>'Electricity Rates'!$J$3</f>
        <v>0.19270000000000001</v>
      </c>
      <c r="O1041" s="145">
        <f>L1041-K1041</f>
        <v>-10.656294461675113</v>
      </c>
      <c r="P1041">
        <f t="shared" si="99"/>
        <v>2.2429113127647944</v>
      </c>
      <c r="Q1041">
        <f>IF(O1041&gt;0, IF(Q1040+O1041*Variables!$B$5&lt;Variables!$B$4, Q1040+O1041*Variables!$B$5, Variables!$B$4), IF(Q1040&gt;-O1041, Q1040+O1041/Variables!$B$5, 0))</f>
        <v>0</v>
      </c>
      <c r="R1041">
        <f>IF(O1041&gt;0, 0, IF(Q1040&gt;-O1041, 0, -O1041 - Q1040*Variables!$B$5))</f>
        <v>10.656294461675113</v>
      </c>
      <c r="S1041">
        <f t="shared" si="100"/>
        <v>1.9839889028746727</v>
      </c>
      <c r="T1041">
        <f t="shared" si="101"/>
        <v>0</v>
      </c>
    </row>
    <row r="1042" spans="1:20" x14ac:dyDescent="0.3">
      <c r="A1042" s="3">
        <f t="shared" si="96"/>
        <v>43144</v>
      </c>
      <c r="B1042">
        <v>2</v>
      </c>
      <c r="C1042">
        <v>13</v>
      </c>
      <c r="D1042">
        <v>9</v>
      </c>
      <c r="E1042">
        <v>1</v>
      </c>
      <c r="F1042" s="1">
        <f>VLOOKUP(A1042,Weather!$A$1:$E$366, 5)</f>
        <v>0.79245283018868018</v>
      </c>
      <c r="G1042" s="1">
        <f>VLOOKUP(D1042, Winter!$A$1:$E$25, 2)</f>
        <v>801.59817351598099</v>
      </c>
      <c r="H1042" s="1">
        <f>VLOOKUP(D1042, Winter!$A$1:$E$25, 3)</f>
        <v>564.97068280688404</v>
      </c>
      <c r="I1042" s="1">
        <f>VLOOKUP(D1042, Winter!$A$1:$E$25, 5)</f>
        <v>313.08411214953298</v>
      </c>
      <c r="J1042" s="1">
        <f t="shared" si="97"/>
        <v>752.48680751975348</v>
      </c>
      <c r="K1042" s="47">
        <f t="shared" si="98"/>
        <v>14.077541158022065</v>
      </c>
      <c r="L1042" s="48">
        <f>Solar!K1059/1000*Variables!$B$3</f>
        <v>5.3299500000000002</v>
      </c>
      <c r="M1042" s="1">
        <f>IF(E1042=1, VLOOKUP(D1042, Sheet1!$E$2:$G$26, 2), Sheet1!$G$3)</f>
        <v>0.20441999999999999</v>
      </c>
      <c r="N1042" s="1">
        <f>'Electricity Rates'!$J$3</f>
        <v>0.19270000000000001</v>
      </c>
      <c r="O1042" s="145">
        <f>L1042-K1042</f>
        <v>-8.7475911580220647</v>
      </c>
      <c r="P1042">
        <f t="shared" si="99"/>
        <v>2.7127421811508521</v>
      </c>
      <c r="Q1042">
        <f>IF(O1042&gt;0, IF(Q1041+O1042*Variables!$B$5&lt;Variables!$B$4, Q1041+O1042*Variables!$B$5, Variables!$B$4), IF(Q1041&gt;-O1042, Q1041+O1042/Variables!$B$5, 0))</f>
        <v>0</v>
      </c>
      <c r="R1042">
        <f>IF(O1042&gt;0, 0, IF(Q1041&gt;-O1042, 0, -O1042 - Q1041*Variables!$B$5))</f>
        <v>8.7475911580220647</v>
      </c>
      <c r="S1042">
        <f t="shared" si="100"/>
        <v>1.7881825845228703</v>
      </c>
      <c r="T1042">
        <f t="shared" si="101"/>
        <v>0</v>
      </c>
    </row>
    <row r="1043" spans="1:20" x14ac:dyDescent="0.3">
      <c r="A1043" s="3">
        <f t="shared" si="96"/>
        <v>43144</v>
      </c>
      <c r="B1043">
        <v>2</v>
      </c>
      <c r="C1043">
        <v>13</v>
      </c>
      <c r="D1043">
        <v>10</v>
      </c>
      <c r="E1043">
        <v>1</v>
      </c>
      <c r="F1043" s="1">
        <f>VLOOKUP(A1043,Weather!$A$1:$E$366, 5)</f>
        <v>0.79245283018868018</v>
      </c>
      <c r="G1043" s="1">
        <f>VLOOKUP(D1043, Winter!$A$1:$E$25, 2)</f>
        <v>929.05770029057601</v>
      </c>
      <c r="H1043" s="1">
        <f>VLOOKUP(D1043, Winter!$A$1:$E$25, 3)</f>
        <v>583.82380756350199</v>
      </c>
      <c r="I1043" s="1">
        <f>VLOOKUP(D1043, Winter!$A$1:$E$25, 5)</f>
        <v>331.77570093457899</v>
      </c>
      <c r="J1043" s="1">
        <f t="shared" si="97"/>
        <v>857.40538293212694</v>
      </c>
      <c r="K1043" s="47">
        <f t="shared" si="98"/>
        <v>16.040360371394065</v>
      </c>
      <c r="L1043" s="48">
        <f>Solar!K1060/1000*Variables!$B$3</f>
        <v>6.0969999999999995</v>
      </c>
      <c r="M1043" s="1">
        <f>IF(E1043=1, VLOOKUP(D1043, Sheet1!$E$2:$G$26, 2), Sheet1!$G$3)</f>
        <v>0.20441999999999999</v>
      </c>
      <c r="N1043" s="1">
        <f>'Electricity Rates'!$J$3</f>
        <v>0.19270000000000001</v>
      </c>
      <c r="O1043" s="145">
        <f>L1043-K1043</f>
        <v>-9.9433603713940659</v>
      </c>
      <c r="P1043">
        <f t="shared" si="99"/>
        <v>3.0909774435676365</v>
      </c>
      <c r="Q1043">
        <f>IF(O1043&gt;0, IF(Q1042+O1043*Variables!$B$5&lt;Variables!$B$4, Q1042+O1043*Variables!$B$5, Variables!$B$4), IF(Q1042&gt;-O1043, Q1042+O1043/Variables!$B$5, 0))</f>
        <v>0</v>
      </c>
      <c r="R1043">
        <f>IF(O1043&gt;0, 0, IF(Q1042&gt;-O1043, 0, -O1043 - Q1042*Variables!$B$5))</f>
        <v>9.9433603713940659</v>
      </c>
      <c r="S1043">
        <f t="shared" si="100"/>
        <v>2.0326217271203748</v>
      </c>
      <c r="T1043">
        <f t="shared" si="101"/>
        <v>0</v>
      </c>
    </row>
    <row r="1044" spans="1:20" x14ac:dyDescent="0.3">
      <c r="A1044" s="3">
        <f t="shared" si="96"/>
        <v>43144</v>
      </c>
      <c r="B1044">
        <v>2</v>
      </c>
      <c r="C1044">
        <v>13</v>
      </c>
      <c r="D1044">
        <v>11</v>
      </c>
      <c r="E1044">
        <v>1</v>
      </c>
      <c r="F1044" s="1">
        <f>VLOOKUP(A1044,Weather!$A$1:$E$366, 5)</f>
        <v>0.79245283018868018</v>
      </c>
      <c r="G1044" s="1">
        <f>VLOOKUP(D1044, Winter!$A$1:$E$25, 2)</f>
        <v>1001.98733914487</v>
      </c>
      <c r="H1044" s="1">
        <f>VLOOKUP(D1044, Winter!$A$1:$E$25, 3)</f>
        <v>602.66024321587895</v>
      </c>
      <c r="I1044" s="1">
        <f>VLOOKUP(D1044, Winter!$A$1:$E$25, 5)</f>
        <v>331.77570093457899</v>
      </c>
      <c r="J1044" s="1">
        <f t="shared" si="97"/>
        <v>919.10813055583458</v>
      </c>
      <c r="K1044" s="47">
        <f t="shared" si="98"/>
        <v>17.194696846871732</v>
      </c>
      <c r="L1044" s="48">
        <f>Solar!K1061/1000*Variables!$B$3</f>
        <v>13.843150000000001</v>
      </c>
      <c r="M1044" s="1">
        <f>IF(E1044=1, VLOOKUP(D1044, Sheet1!$E$2:$G$26, 2), Sheet1!$G$3)</f>
        <v>0.20441999999999999</v>
      </c>
      <c r="N1044" s="1">
        <f>'Electricity Rates'!$J$3</f>
        <v>0.19270000000000001</v>
      </c>
      <c r="O1044" s="145">
        <f>L1044-K1044</f>
        <v>-3.3515468468717309</v>
      </c>
      <c r="P1044">
        <f t="shared" si="99"/>
        <v>3.3134180823921828</v>
      </c>
      <c r="Q1044">
        <f>IF(O1044&gt;0, IF(Q1043+O1044*Variables!$B$5&lt;Variables!$B$4, Q1043+O1044*Variables!$B$5, Variables!$B$4), IF(Q1043&gt;-O1044, Q1043+O1044/Variables!$B$5, 0))</f>
        <v>0</v>
      </c>
      <c r="R1044">
        <f>IF(O1044&gt;0, 0, IF(Q1043&gt;-O1044, 0, -O1044 - Q1043*Variables!$B$5))</f>
        <v>3.3515468468717309</v>
      </c>
      <c r="S1044">
        <f t="shared" si="100"/>
        <v>0.68512320643751923</v>
      </c>
      <c r="T1044">
        <f t="shared" si="101"/>
        <v>0</v>
      </c>
    </row>
    <row r="1045" spans="1:20" x14ac:dyDescent="0.3">
      <c r="A1045" s="3">
        <f t="shared" si="96"/>
        <v>43144</v>
      </c>
      <c r="B1045">
        <v>2</v>
      </c>
      <c r="C1045">
        <v>13</v>
      </c>
      <c r="D1045">
        <v>12</v>
      </c>
      <c r="E1045">
        <v>1</v>
      </c>
      <c r="F1045" s="1">
        <f>VLOOKUP(A1045,Weather!$A$1:$E$366, 5)</f>
        <v>0.79245283018868018</v>
      </c>
      <c r="G1045" s="1">
        <f>VLOOKUP(D1045, Winter!$A$1:$E$25, 2)</f>
        <v>1020.36633457866</v>
      </c>
      <c r="H1045" s="1">
        <f>VLOOKUP(D1045, Winter!$A$1:$E$25, 3)</f>
        <v>602.46553699974402</v>
      </c>
      <c r="I1045" s="1">
        <f>VLOOKUP(D1045, Winter!$A$1:$E$25, 5)</f>
        <v>327.10280373831802</v>
      </c>
      <c r="J1045" s="1">
        <f t="shared" si="97"/>
        <v>933.63220677926279</v>
      </c>
      <c r="K1045" s="47">
        <f t="shared" si="98"/>
        <v>17.466413611570214</v>
      </c>
      <c r="L1045" s="48">
        <f>Solar!K1062/1000*Variables!$B$3</f>
        <v>22.3766</v>
      </c>
      <c r="M1045" s="1">
        <f>IF(E1045=1, VLOOKUP(D1045, Sheet1!$E$2:$G$26, 2), Sheet1!$G$3)</f>
        <v>0.20441999999999999</v>
      </c>
      <c r="N1045" s="1">
        <f>'Electricity Rates'!$J$3</f>
        <v>0.19270000000000001</v>
      </c>
      <c r="O1045" s="145">
        <f>L1045-K1045</f>
        <v>4.9101863884297856</v>
      </c>
      <c r="P1045">
        <f t="shared" si="99"/>
        <v>3.3657779029495805</v>
      </c>
      <c r="Q1045">
        <f>IF(O1045&gt;0, IF(Q1044+O1045*Variables!$B$5&lt;Variables!$B$4, Q1044+O1045*Variables!$B$5, Variables!$B$4), IF(Q1044&gt;-O1045, Q1044+O1045/Variables!$B$5, 0))</f>
        <v>4.6155752051239984</v>
      </c>
      <c r="R1045">
        <f>IF(O1045&gt;0, 0, IF(Q1044&gt;-O1045, 0, -O1045 - Q1044*Variables!$B$5))</f>
        <v>0</v>
      </c>
      <c r="S1045">
        <f t="shared" si="100"/>
        <v>0</v>
      </c>
      <c r="T1045">
        <f t="shared" si="101"/>
        <v>0</v>
      </c>
    </row>
    <row r="1046" spans="1:20" x14ac:dyDescent="0.3">
      <c r="A1046" s="3">
        <f t="shared" si="96"/>
        <v>43144</v>
      </c>
      <c r="B1046">
        <v>2</v>
      </c>
      <c r="C1046">
        <v>13</v>
      </c>
      <c r="D1046">
        <v>13</v>
      </c>
      <c r="E1046">
        <v>1</v>
      </c>
      <c r="F1046" s="1">
        <f>VLOOKUP(A1046,Weather!$A$1:$E$366, 5)</f>
        <v>0.79245283018868018</v>
      </c>
      <c r="G1046" s="1">
        <f>VLOOKUP(D1046, Winter!$A$1:$E$25, 2)</f>
        <v>1065.99730178497</v>
      </c>
      <c r="H1046" s="1">
        <f>VLOOKUP(D1046, Winter!$A$1:$E$25, 3)</f>
        <v>611.78362020049099</v>
      </c>
      <c r="I1046" s="1">
        <f>VLOOKUP(D1046, Winter!$A$1:$E$25, 5)</f>
        <v>322.42990654205602</v>
      </c>
      <c r="J1046" s="1">
        <f t="shared" si="97"/>
        <v>971.72653768253144</v>
      </c>
      <c r="K1046" s="47">
        <f t="shared" si="98"/>
        <v>18.179083263475043</v>
      </c>
      <c r="L1046" s="48">
        <f>Solar!K1063/1000*Variables!$B$3</f>
        <v>27.840049999999998</v>
      </c>
      <c r="M1046" s="1">
        <f>IF(E1046=1, VLOOKUP(D1046, Sheet1!$E$2:$G$26, 2), Sheet1!$G$3)</f>
        <v>0.20441999999999999</v>
      </c>
      <c r="N1046" s="1">
        <f>'Electricity Rates'!$J$3</f>
        <v>0.19270000000000001</v>
      </c>
      <c r="O1046" s="145">
        <f>L1046-K1046</f>
        <v>9.660966736524955</v>
      </c>
      <c r="P1046">
        <f t="shared" si="99"/>
        <v>3.5031093448716408</v>
      </c>
      <c r="Q1046">
        <f>IF(O1046&gt;0, IF(Q1045+O1046*Variables!$B$5&lt;Variables!$B$4, Q1045+O1046*Variables!$B$5, Variables!$B$4), IF(Q1045&gt;-O1046, Q1045+O1046/Variables!$B$5, 0))</f>
        <v>13.696883937457457</v>
      </c>
      <c r="R1046">
        <f>IF(O1046&gt;0, 0, IF(Q1045&gt;-O1046, 0, -O1046 - Q1045*Variables!$B$5))</f>
        <v>0</v>
      </c>
      <c r="S1046">
        <f t="shared" si="100"/>
        <v>0</v>
      </c>
      <c r="T1046">
        <f t="shared" si="101"/>
        <v>0</v>
      </c>
    </row>
    <row r="1047" spans="1:20" x14ac:dyDescent="0.3">
      <c r="A1047" s="3">
        <f t="shared" si="96"/>
        <v>43144</v>
      </c>
      <c r="B1047">
        <v>2</v>
      </c>
      <c r="C1047">
        <v>13</v>
      </c>
      <c r="D1047">
        <v>14</v>
      </c>
      <c r="E1047">
        <v>1</v>
      </c>
      <c r="F1047" s="1">
        <f>VLOOKUP(A1047,Weather!$A$1:$E$366, 5)</f>
        <v>0.79245283018868018</v>
      </c>
      <c r="G1047" s="1">
        <f>VLOOKUP(D1047, Winter!$A$1:$E$25, 2)</f>
        <v>1084.3762972187601</v>
      </c>
      <c r="H1047" s="1">
        <f>VLOOKUP(D1047, Winter!$A$1:$E$25, 3)</f>
        <v>611.59447701910301</v>
      </c>
      <c r="I1047" s="1">
        <f>VLOOKUP(D1047, Winter!$A$1:$E$25, 5)</f>
        <v>303.73831775700899</v>
      </c>
      <c r="J1047" s="1">
        <f t="shared" si="97"/>
        <v>986.25176849807701</v>
      </c>
      <c r="K1047" s="47">
        <f t="shared" si="98"/>
        <v>18.450821628310422</v>
      </c>
      <c r="L1047" s="48">
        <f>Solar!K1064/1000*Variables!$B$3</f>
        <v>17.182949999999998</v>
      </c>
      <c r="M1047" s="1">
        <f>IF(E1047=1, VLOOKUP(D1047, Sheet1!$E$2:$G$26, 2), Sheet1!$G$3)</f>
        <v>0.20441999999999999</v>
      </c>
      <c r="N1047" s="1">
        <f>'Electricity Rates'!$J$3</f>
        <v>0.19270000000000001</v>
      </c>
      <c r="O1047" s="145">
        <f>L1047-K1047</f>
        <v>-1.2678716283104237</v>
      </c>
      <c r="P1047">
        <f t="shared" si="99"/>
        <v>3.5554733277754185</v>
      </c>
      <c r="Q1047">
        <f>IF(O1047&gt;0, IF(Q1046+O1047*Variables!$B$5&lt;Variables!$B$4, Q1046+O1047*Variables!$B$5, Variables!$B$4), IF(Q1046&gt;-O1047, Q1046+O1047/Variables!$B$5, 0))</f>
        <v>12.348084332871899</v>
      </c>
      <c r="R1047">
        <f>IF(O1047&gt;0, 0, IF(Q1046&gt;-O1047, 0, -O1047 - Q1046*Variables!$B$5))</f>
        <v>0</v>
      </c>
      <c r="S1047">
        <f t="shared" si="100"/>
        <v>0</v>
      </c>
      <c r="T1047">
        <f t="shared" si="101"/>
        <v>0</v>
      </c>
    </row>
    <row r="1048" spans="1:20" x14ac:dyDescent="0.3">
      <c r="A1048" s="3">
        <f t="shared" si="96"/>
        <v>43144</v>
      </c>
      <c r="B1048">
        <v>2</v>
      </c>
      <c r="C1048">
        <v>13</v>
      </c>
      <c r="D1048">
        <v>15</v>
      </c>
      <c r="E1048">
        <v>1</v>
      </c>
      <c r="F1048" s="1">
        <f>VLOOKUP(A1048,Weather!$A$1:$E$366, 5)</f>
        <v>0.79245283018868018</v>
      </c>
      <c r="G1048" s="1">
        <f>VLOOKUP(D1048, Winter!$A$1:$E$25, 2)</f>
        <v>1093.6540058115399</v>
      </c>
      <c r="H1048" s="1">
        <f>VLOOKUP(D1048, Winter!$A$1:$E$25, 3)</f>
        <v>601.87029228184497</v>
      </c>
      <c r="I1048" s="1">
        <f>VLOOKUP(D1048, Winter!$A$1:$E$25, 5)</f>
        <v>271.02803738317698</v>
      </c>
      <c r="J1048" s="1">
        <f t="shared" si="97"/>
        <v>991.58568790915092</v>
      </c>
      <c r="K1048" s="47">
        <f t="shared" si="98"/>
        <v>18.550608719981124</v>
      </c>
      <c r="L1048" s="48">
        <f>Solar!K1065/1000*Variables!$B$3</f>
        <v>20.509899999999998</v>
      </c>
      <c r="M1048" s="1">
        <f>IF(E1048=1, VLOOKUP(D1048, Sheet1!$E$2:$G$26, 2), Sheet1!$G$3)</f>
        <v>0.20441999999999999</v>
      </c>
      <c r="N1048" s="1">
        <f>'Electricity Rates'!$J$3</f>
        <v>0.19270000000000001</v>
      </c>
      <c r="O1048" s="145">
        <f>L1048-K1048</f>
        <v>1.9592912800188742</v>
      </c>
      <c r="P1048">
        <f t="shared" si="99"/>
        <v>3.5747023003403626</v>
      </c>
      <c r="Q1048">
        <f>IF(O1048&gt;0, IF(Q1047+O1048*Variables!$B$5&lt;Variables!$B$4, Q1047+O1048*Variables!$B$5, Variables!$B$4), IF(Q1047&gt;-O1048, Q1047+O1048/Variables!$B$5, 0))</f>
        <v>14.189818136089642</v>
      </c>
      <c r="R1048">
        <f>IF(O1048&gt;0, 0, IF(Q1047&gt;-O1048, 0, -O1048 - Q1047*Variables!$B$5))</f>
        <v>0</v>
      </c>
      <c r="S1048">
        <f t="shared" si="100"/>
        <v>0</v>
      </c>
      <c r="T1048">
        <f t="shared" si="101"/>
        <v>0</v>
      </c>
    </row>
    <row r="1049" spans="1:20" x14ac:dyDescent="0.3">
      <c r="A1049" s="3">
        <f t="shared" si="96"/>
        <v>43144</v>
      </c>
      <c r="B1049">
        <v>2</v>
      </c>
      <c r="C1049">
        <v>13</v>
      </c>
      <c r="D1049">
        <v>16</v>
      </c>
      <c r="E1049">
        <v>1</v>
      </c>
      <c r="F1049" s="1">
        <f>VLOOKUP(A1049,Weather!$A$1:$E$366, 5)</f>
        <v>0.79245283018868018</v>
      </c>
      <c r="G1049" s="1">
        <f>VLOOKUP(D1049, Winter!$A$1:$E$25, 2)</f>
        <v>1039.2953507679499</v>
      </c>
      <c r="H1049" s="1">
        <f>VLOOKUP(D1049, Winter!$A$1:$E$25, 3)</f>
        <v>558.82352941176396</v>
      </c>
      <c r="I1049" s="1">
        <f>VLOOKUP(D1049, Winter!$A$1:$E$25, 5)</f>
        <v>252.336448598131</v>
      </c>
      <c r="J1049" s="1">
        <f t="shared" si="97"/>
        <v>939.57478407138342</v>
      </c>
      <c r="K1049" s="47">
        <f t="shared" si="98"/>
        <v>17.577587489409076</v>
      </c>
      <c r="L1049" s="48">
        <f>Solar!K1066/1000*Variables!$B$3</f>
        <v>13.134700000000002</v>
      </c>
      <c r="M1049" s="1">
        <f>IF(E1049=1, VLOOKUP(D1049, Sheet1!$E$2:$G$26, 2), Sheet1!$G$3)</f>
        <v>0.20441999999999999</v>
      </c>
      <c r="N1049" s="1">
        <f>'Electricity Rates'!$J$3</f>
        <v>0.19270000000000001</v>
      </c>
      <c r="O1049" s="145">
        <f>L1049-K1049</f>
        <v>-4.442887489409074</v>
      </c>
      <c r="P1049">
        <f t="shared" si="99"/>
        <v>3.387201109209129</v>
      </c>
      <c r="Q1049">
        <f>IF(O1049&gt;0, IF(Q1048+O1049*Variables!$B$5&lt;Variables!$B$4, Q1048+O1049*Variables!$B$5, Variables!$B$4), IF(Q1048&gt;-O1049, Q1048+O1049/Variables!$B$5, 0))</f>
        <v>9.463342083526797</v>
      </c>
      <c r="R1049">
        <f>IF(O1049&gt;0, 0, IF(Q1048&gt;-O1049, 0, -O1049 - Q1048*Variables!$B$5))</f>
        <v>0</v>
      </c>
      <c r="S1049">
        <f t="shared" si="100"/>
        <v>0</v>
      </c>
      <c r="T1049">
        <f t="shared" si="101"/>
        <v>0</v>
      </c>
    </row>
    <row r="1050" spans="1:20" x14ac:dyDescent="0.3">
      <c r="A1050" s="3">
        <f t="shared" si="96"/>
        <v>43144</v>
      </c>
      <c r="B1050">
        <v>2</v>
      </c>
      <c r="C1050">
        <v>13</v>
      </c>
      <c r="D1050">
        <v>17</v>
      </c>
      <c r="E1050">
        <v>1</v>
      </c>
      <c r="F1050" s="1">
        <f>VLOOKUP(A1050,Weather!$A$1:$E$366, 5)</f>
        <v>0.79245283018868018</v>
      </c>
      <c r="G1050" s="1">
        <f>VLOOKUP(D1050, Winter!$A$1:$E$25, 2)</f>
        <v>889.47696139476898</v>
      </c>
      <c r="H1050" s="1">
        <f>VLOOKUP(D1050, Winter!$A$1:$E$25, 3)</f>
        <v>506.24728802056097</v>
      </c>
      <c r="I1050" s="1">
        <f>VLOOKUP(D1050, Winter!$A$1:$E$25, 5)</f>
        <v>228.971962616822</v>
      </c>
      <c r="J1050" s="1">
        <f t="shared" si="97"/>
        <v>809.93872729823556</v>
      </c>
      <c r="K1050" s="47">
        <f t="shared" si="98"/>
        <v>15.152353044697875</v>
      </c>
      <c r="L1050" s="48">
        <f>Solar!K1067/1000*Variables!$B$3</f>
        <v>4.8691000000000004</v>
      </c>
      <c r="M1050" s="1">
        <f>IF(E1050=1, VLOOKUP(D1050, Sheet1!$E$2:$G$26, 2), Sheet1!$G$3)</f>
        <v>0.20441999999999999</v>
      </c>
      <c r="N1050" s="1">
        <f>'Electricity Rates'!$J$3</f>
        <v>0.19270000000000001</v>
      </c>
      <c r="O1050" s="145">
        <f>L1050-K1050</f>
        <v>-10.283253044697876</v>
      </c>
      <c r="P1050">
        <f t="shared" si="99"/>
        <v>2.9198584317132807</v>
      </c>
      <c r="Q1050">
        <f>IF(O1050&gt;0, IF(Q1049+O1050*Variables!$B$5&lt;Variables!$B$4, Q1049+O1050*Variables!$B$5, Variables!$B$4), IF(Q1049&gt;-O1050, Q1049+O1050/Variables!$B$5, 0))</f>
        <v>0</v>
      </c>
      <c r="R1050">
        <f>IF(O1050&gt;0, 0, IF(Q1049&gt;-O1050, 0, -O1050 - Q1049*Variables!$B$5))</f>
        <v>1.3877114861826865</v>
      </c>
      <c r="S1050">
        <f t="shared" si="100"/>
        <v>0.28367598200546473</v>
      </c>
      <c r="T1050">
        <f t="shared" si="101"/>
        <v>0</v>
      </c>
    </row>
    <row r="1051" spans="1:20" x14ac:dyDescent="0.3">
      <c r="A1051" s="3">
        <f t="shared" si="96"/>
        <v>43144</v>
      </c>
      <c r="B1051">
        <v>2</v>
      </c>
      <c r="C1051">
        <v>13</v>
      </c>
      <c r="D1051">
        <v>18</v>
      </c>
      <c r="E1051">
        <v>1</v>
      </c>
      <c r="F1051" s="1">
        <f>VLOOKUP(A1051,Weather!$A$1:$E$366, 5)</f>
        <v>0.79245283018868018</v>
      </c>
      <c r="G1051" s="1">
        <f>VLOOKUP(D1051, Winter!$A$1:$E$25, 2)</f>
        <v>689.67932752179297</v>
      </c>
      <c r="H1051" s="1">
        <f>VLOOKUP(D1051, Winter!$A$1:$E$25, 3)</f>
        <v>477.48083534529701</v>
      </c>
      <c r="I1051" s="1">
        <f>VLOOKUP(D1051, Winter!$A$1:$E$25, 5)</f>
        <v>257.009345794392</v>
      </c>
      <c r="J1051" s="1">
        <f t="shared" si="97"/>
        <v>645.63813103233178</v>
      </c>
      <c r="K1051" s="47">
        <f t="shared" si="98"/>
        <v>12.078613567663774</v>
      </c>
      <c r="L1051" s="48">
        <f>Solar!K1068/1000*Variables!$B$3</f>
        <v>0.76734999999999998</v>
      </c>
      <c r="M1051" s="1">
        <f>IF(E1051=1, VLOOKUP(D1051, Sheet1!$E$2:$G$26, 2), Sheet1!$G$3)</f>
        <v>0.20441999999999999</v>
      </c>
      <c r="N1051" s="1">
        <f>'Electricity Rates'!$J$3</f>
        <v>0.19270000000000001</v>
      </c>
      <c r="O1051" s="145">
        <f>L1051-K1051</f>
        <v>-11.311263567663774</v>
      </c>
      <c r="P1051">
        <f t="shared" si="99"/>
        <v>2.3275488344888093</v>
      </c>
      <c r="Q1051">
        <f>IF(O1051&gt;0, IF(Q1050+O1051*Variables!$B$5&lt;Variables!$B$4, Q1050+O1051*Variables!$B$5, Variables!$B$4), IF(Q1050&gt;-O1051, Q1050+O1051/Variables!$B$5, 0))</f>
        <v>0</v>
      </c>
      <c r="R1051">
        <f>IF(O1051&gt;0, 0, IF(Q1050&gt;-O1051, 0, -O1051 - Q1050*Variables!$B$5))</f>
        <v>11.311263567663774</v>
      </c>
      <c r="S1051">
        <f t="shared" si="100"/>
        <v>2.3122484985018286</v>
      </c>
      <c r="T1051">
        <f t="shared" si="101"/>
        <v>0</v>
      </c>
    </row>
    <row r="1052" spans="1:20" x14ac:dyDescent="0.3">
      <c r="A1052" s="3">
        <f t="shared" si="96"/>
        <v>43144</v>
      </c>
      <c r="B1052">
        <v>2</v>
      </c>
      <c r="C1052">
        <v>13</v>
      </c>
      <c r="D1052">
        <v>19</v>
      </c>
      <c r="E1052">
        <v>1</v>
      </c>
      <c r="F1052" s="1">
        <f>VLOOKUP(A1052,Weather!$A$1:$E$366, 5)</f>
        <v>0.79245283018868018</v>
      </c>
      <c r="G1052" s="1">
        <f>VLOOKUP(D1052, Winter!$A$1:$E$25, 2)</f>
        <v>503.50249066002402</v>
      </c>
      <c r="H1052" s="1">
        <f>VLOOKUP(D1052, Winter!$A$1:$E$25, 3)</f>
        <v>367.75553800108997</v>
      </c>
      <c r="I1052" s="1">
        <f>VLOOKUP(D1052, Winter!$A$1:$E$25, 5)</f>
        <v>266.355140186916</v>
      </c>
      <c r="J1052" s="1">
        <f t="shared" si="97"/>
        <v>475.32859482515107</v>
      </c>
      <c r="K1052" s="47">
        <f t="shared" si="98"/>
        <v>8.8924586987662266</v>
      </c>
      <c r="L1052" s="48">
        <f>Solar!K1069/1000*Variables!$B$3</f>
        <v>0</v>
      </c>
      <c r="M1052" s="1">
        <f>IF(E1052=1, VLOOKUP(D1052, Sheet1!$E$2:$G$26, 2), Sheet1!$G$3)</f>
        <v>0.20441999999999999</v>
      </c>
      <c r="N1052" s="1">
        <f>'Electricity Rates'!$J$3</f>
        <v>0.19270000000000001</v>
      </c>
      <c r="O1052" s="145">
        <f>L1052-K1052</f>
        <v>-8.8924586987662266</v>
      </c>
      <c r="P1052">
        <f t="shared" si="99"/>
        <v>1.7135767912522519</v>
      </c>
      <c r="Q1052">
        <f>IF(O1052&gt;0, IF(Q1051+O1052*Variables!$B$5&lt;Variables!$B$4, Q1051+O1052*Variables!$B$5, Variables!$B$4), IF(Q1051&gt;-O1052, Q1051+O1052/Variables!$B$5, 0))</f>
        <v>0</v>
      </c>
      <c r="R1052">
        <f>IF(O1052&gt;0, 0, IF(Q1051&gt;-O1052, 0, -O1052 - Q1051*Variables!$B$5))</f>
        <v>8.8924586987662266</v>
      </c>
      <c r="S1052">
        <f t="shared" si="100"/>
        <v>1.817796407201792</v>
      </c>
      <c r="T1052">
        <f t="shared" si="101"/>
        <v>0</v>
      </c>
    </row>
    <row r="1053" spans="1:20" x14ac:dyDescent="0.3">
      <c r="A1053" s="3">
        <f t="shared" si="96"/>
        <v>43144</v>
      </c>
      <c r="B1053">
        <v>2</v>
      </c>
      <c r="C1053">
        <v>13</v>
      </c>
      <c r="D1053">
        <v>20</v>
      </c>
      <c r="E1053">
        <v>1</v>
      </c>
      <c r="F1053" s="1">
        <f>VLOOKUP(A1053,Weather!$A$1:$E$366, 5)</f>
        <v>0.79245283018868018</v>
      </c>
      <c r="G1053" s="1">
        <f>VLOOKUP(D1053, Winter!$A$1:$E$25, 2)</f>
        <v>385.507471980074</v>
      </c>
      <c r="H1053" s="1">
        <f>VLOOKUP(D1053, Winter!$A$1:$E$25, 3)</f>
        <v>329.45960680470398</v>
      </c>
      <c r="I1053" s="1">
        <f>VLOOKUP(D1053, Winter!$A$1:$E$25, 5)</f>
        <v>275.70093457943898</v>
      </c>
      <c r="J1053" s="1">
        <f t="shared" si="97"/>
        <v>373.8748961889595</v>
      </c>
      <c r="K1053" s="47">
        <f t="shared" si="98"/>
        <v>6.9944604828346302</v>
      </c>
      <c r="L1053" s="48">
        <f>Solar!K1070/1000*Variables!$B$3</f>
        <v>0</v>
      </c>
      <c r="M1053" s="1">
        <f>IF(E1053=1, VLOOKUP(D1053, Sheet1!$E$2:$G$26, 2), Sheet1!$G$3)</f>
        <v>0.20441999999999999</v>
      </c>
      <c r="N1053" s="1">
        <f>'Electricity Rates'!$J$3</f>
        <v>0.19270000000000001</v>
      </c>
      <c r="O1053" s="145">
        <f>L1053-K1053</f>
        <v>-6.9944604828346302</v>
      </c>
      <c r="P1053">
        <f t="shared" si="99"/>
        <v>1.3478325350422333</v>
      </c>
      <c r="Q1053">
        <f>IF(O1053&gt;0, IF(Q1052+O1053*Variables!$B$5&lt;Variables!$B$4, Q1052+O1053*Variables!$B$5, Variables!$B$4), IF(Q1052&gt;-O1053, Q1052+O1053/Variables!$B$5, 0))</f>
        <v>0</v>
      </c>
      <c r="R1053">
        <f>IF(O1053&gt;0, 0, IF(Q1052&gt;-O1053, 0, -O1053 - Q1052*Variables!$B$5))</f>
        <v>6.9944604828346302</v>
      </c>
      <c r="S1053">
        <f t="shared" si="100"/>
        <v>1.429807611901055</v>
      </c>
      <c r="T1053">
        <f t="shared" si="101"/>
        <v>0</v>
      </c>
    </row>
    <row r="1054" spans="1:20" x14ac:dyDescent="0.3">
      <c r="A1054" s="3">
        <f t="shared" si="96"/>
        <v>43144</v>
      </c>
      <c r="B1054">
        <v>2</v>
      </c>
      <c r="C1054">
        <v>13</v>
      </c>
      <c r="D1054">
        <v>21</v>
      </c>
      <c r="E1054">
        <v>1</v>
      </c>
      <c r="F1054" s="1">
        <f>VLOOKUP(A1054,Weather!$A$1:$E$366, 5)</f>
        <v>0.79245283018868018</v>
      </c>
      <c r="G1054" s="1">
        <f>VLOOKUP(D1054, Winter!$A$1:$E$25, 2)</f>
        <v>340.23972602739599</v>
      </c>
      <c r="H1054" s="1">
        <f>VLOOKUP(D1054, Winter!$A$1:$E$25, 3)</f>
        <v>286.390591795636</v>
      </c>
      <c r="I1054" s="1">
        <f>VLOOKUP(D1054, Winter!$A$1:$E$25, 5)</f>
        <v>289.71962616822401</v>
      </c>
      <c r="J1054" s="1">
        <f t="shared" si="97"/>
        <v>329.06349062080437</v>
      </c>
      <c r="K1054" s="47">
        <f t="shared" si="98"/>
        <v>6.1561276377528742</v>
      </c>
      <c r="L1054" s="48">
        <f>Solar!K1071/1000*Variables!$B$3</f>
        <v>0</v>
      </c>
      <c r="M1054" s="1">
        <f>IF(E1054=1, VLOOKUP(D1054, Sheet1!$E$2:$G$26, 2), Sheet1!$G$3)</f>
        <v>0.20441999999999999</v>
      </c>
      <c r="N1054" s="1">
        <f>'Electricity Rates'!$J$3</f>
        <v>0.19270000000000001</v>
      </c>
      <c r="O1054" s="145">
        <f>L1054-K1054</f>
        <v>-6.1561276377528742</v>
      </c>
      <c r="P1054">
        <f t="shared" si="99"/>
        <v>1.1862857957949788</v>
      </c>
      <c r="Q1054">
        <f>IF(O1054&gt;0, IF(Q1053+O1054*Variables!$B$5&lt;Variables!$B$4, Q1053+O1054*Variables!$B$5, Variables!$B$4), IF(Q1053&gt;-O1054, Q1053+O1054/Variables!$B$5, 0))</f>
        <v>0</v>
      </c>
      <c r="R1054">
        <f>IF(O1054&gt;0, 0, IF(Q1053&gt;-O1054, 0, -O1054 - Q1053*Variables!$B$5))</f>
        <v>6.1561276377528742</v>
      </c>
      <c r="S1054">
        <f t="shared" si="100"/>
        <v>1.2584356117094424</v>
      </c>
      <c r="T1054">
        <f t="shared" si="101"/>
        <v>0</v>
      </c>
    </row>
    <row r="1055" spans="1:20" x14ac:dyDescent="0.3">
      <c r="A1055" s="3">
        <f t="shared" si="96"/>
        <v>43144</v>
      </c>
      <c r="B1055">
        <v>2</v>
      </c>
      <c r="C1055">
        <v>13</v>
      </c>
      <c r="D1055">
        <v>22</v>
      </c>
      <c r="E1055">
        <v>1</v>
      </c>
      <c r="F1055" s="1">
        <f>VLOOKUP(A1055,Weather!$A$1:$E$366, 5)</f>
        <v>0.79245283018868018</v>
      </c>
      <c r="G1055" s="1">
        <f>VLOOKUP(D1055, Winter!$A$1:$E$25, 2)</f>
        <v>300</v>
      </c>
      <c r="H1055" s="1">
        <f>VLOOKUP(D1055, Winter!$A$1:$E$25, 3)</f>
        <v>271.915575384683</v>
      </c>
      <c r="I1055" s="1">
        <f>VLOOKUP(D1055, Winter!$A$1:$E$25, 5)</f>
        <v>285.04672897196201</v>
      </c>
      <c r="J1055" s="1">
        <f t="shared" si="97"/>
        <v>294.17115715531156</v>
      </c>
      <c r="K1055" s="47">
        <f t="shared" si="98"/>
        <v>5.5033610303502432</v>
      </c>
      <c r="L1055" s="48">
        <f>Solar!K1072/1000*Variables!$B$3</f>
        <v>0</v>
      </c>
      <c r="M1055" s="1">
        <f>IF(E1055=1, VLOOKUP(D1055, Sheet1!$E$2:$G$26, 2), Sheet1!$G$3)</f>
        <v>0.18618000000000001</v>
      </c>
      <c r="N1055" s="1">
        <f>'Electricity Rates'!$J$3</f>
        <v>0.19270000000000001</v>
      </c>
      <c r="O1055" s="145">
        <f>L1055-K1055</f>
        <v>-5.5033610303502432</v>
      </c>
      <c r="P1055">
        <f t="shared" si="99"/>
        <v>1.0604976705484919</v>
      </c>
      <c r="Q1055">
        <f>IF(O1055&gt;0, IF(Q1054+O1055*Variables!$B$5&lt;Variables!$B$4, Q1054+O1055*Variables!$B$5, Variables!$B$4), IF(Q1054&gt;-O1055, Q1054+O1055/Variables!$B$5, 0))</f>
        <v>0</v>
      </c>
      <c r="R1055">
        <f>IF(O1055&gt;0, 0, IF(Q1054&gt;-O1055, 0, -O1055 - Q1054*Variables!$B$5))</f>
        <v>5.5033610303502432</v>
      </c>
      <c r="S1055">
        <f t="shared" si="100"/>
        <v>1.0246157566306084</v>
      </c>
      <c r="T1055">
        <f t="shared" si="101"/>
        <v>0</v>
      </c>
    </row>
    <row r="1056" spans="1:20" x14ac:dyDescent="0.3">
      <c r="A1056" s="3">
        <f t="shared" si="96"/>
        <v>43144</v>
      </c>
      <c r="B1056">
        <v>2</v>
      </c>
      <c r="C1056">
        <v>13</v>
      </c>
      <c r="D1056">
        <v>23</v>
      </c>
      <c r="E1056">
        <v>1</v>
      </c>
      <c r="F1056" s="1">
        <f>VLOOKUP(A1056,Weather!$A$1:$E$366, 5)</f>
        <v>0.79245283018868018</v>
      </c>
      <c r="G1056" s="1">
        <f>VLOOKUP(D1056, Winter!$A$1:$E$25, 2)</f>
        <v>290.90909090909099</v>
      </c>
      <c r="H1056" s="1">
        <f>VLOOKUP(D1056, Winter!$A$1:$E$25, 3)</f>
        <v>266.95334839061297</v>
      </c>
      <c r="I1056" s="1">
        <f>VLOOKUP(D1056, Winter!$A$1:$E$25, 5)</f>
        <v>285.04672897196201</v>
      </c>
      <c r="J1056" s="1">
        <f t="shared" si="97"/>
        <v>285.93714434865217</v>
      </c>
      <c r="K1056" s="47">
        <f t="shared" si="98"/>
        <v>5.3493189222055291</v>
      </c>
      <c r="L1056" s="48">
        <f>Solar!K1073/1000*Variables!$B$3</f>
        <v>0</v>
      </c>
      <c r="M1056" s="1">
        <f>IF(E1056=1, VLOOKUP(D1056, Sheet1!$E$2:$G$26, 2), Sheet1!$G$3)</f>
        <v>0.18618000000000001</v>
      </c>
      <c r="N1056" s="1">
        <f>'Electricity Rates'!$J$3</f>
        <v>0.19270000000000001</v>
      </c>
      <c r="O1056" s="145">
        <f>L1056-K1056</f>
        <v>-5.3493189222055291</v>
      </c>
      <c r="P1056">
        <f t="shared" si="99"/>
        <v>1.0308137563090054</v>
      </c>
      <c r="Q1056">
        <f>IF(O1056&gt;0, IF(Q1055+O1056*Variables!$B$5&lt;Variables!$B$4, Q1055+O1056*Variables!$B$5, Variables!$B$4), IF(Q1055&gt;-O1056, Q1055+O1056/Variables!$B$5, 0))</f>
        <v>0</v>
      </c>
      <c r="R1056">
        <f>IF(O1056&gt;0, 0, IF(Q1055&gt;-O1056, 0, -O1056 - Q1055*Variables!$B$5))</f>
        <v>5.3493189222055291</v>
      </c>
      <c r="S1056">
        <f t="shared" si="100"/>
        <v>0.99593619693622548</v>
      </c>
      <c r="T1056">
        <f t="shared" si="101"/>
        <v>0</v>
      </c>
    </row>
    <row r="1057" spans="1:20" x14ac:dyDescent="0.3">
      <c r="A1057" s="3">
        <f t="shared" si="96"/>
        <v>43144</v>
      </c>
      <c r="B1057">
        <v>2</v>
      </c>
      <c r="C1057">
        <v>13</v>
      </c>
      <c r="D1057">
        <v>24</v>
      </c>
      <c r="E1057">
        <v>1</v>
      </c>
      <c r="F1057" s="1">
        <f>VLOOKUP(A1057,Weather!$A$1:$E$366, 5)</f>
        <v>0.79245283018868018</v>
      </c>
      <c r="G1057" s="1">
        <f>VLOOKUP(D1057, Winter!$A$1:$E$25, 2)</f>
        <v>272.72727272727298</v>
      </c>
      <c r="H1057" s="1">
        <f>VLOOKUP(D1057, Winter!$A$1:$E$25, 3)</f>
        <v>266.74195307023803</v>
      </c>
      <c r="I1057" s="1">
        <f>VLOOKUP(D1057, Winter!$A$1:$E$25, 5)</f>
        <v>285.04672897196201</v>
      </c>
      <c r="J1057" s="1">
        <f t="shared" si="97"/>
        <v>271.48503657203929</v>
      </c>
      <c r="K1057" s="47">
        <f t="shared" si="98"/>
        <v>5.0789485449280543</v>
      </c>
      <c r="L1057" s="48">
        <f>Solar!K1074/1000*Variables!$B$3</f>
        <v>0</v>
      </c>
      <c r="M1057" s="1">
        <f>IF(E1057=1, VLOOKUP(D1057, Sheet1!$E$2:$G$26, 2), Sheet1!$G$3)</f>
        <v>0.18618000000000001</v>
      </c>
      <c r="N1057" s="1">
        <f>'Electricity Rates'!$J$3</f>
        <v>0.19270000000000001</v>
      </c>
      <c r="O1057" s="145">
        <f>L1057-K1057</f>
        <v>-5.0789485449280543</v>
      </c>
      <c r="P1057">
        <f t="shared" si="99"/>
        <v>0.97871338460763613</v>
      </c>
      <c r="Q1057">
        <f>IF(O1057&gt;0, IF(Q1056+O1057*Variables!$B$5&lt;Variables!$B$4, Q1056+O1057*Variables!$B$5, Variables!$B$4), IF(Q1056&gt;-O1057, Q1056+O1057/Variables!$B$5, 0))</f>
        <v>0</v>
      </c>
      <c r="R1057">
        <f>IF(O1057&gt;0, 0, IF(Q1056&gt;-O1057, 0, -O1057 - Q1056*Variables!$B$5))</f>
        <v>5.0789485449280543</v>
      </c>
      <c r="S1057">
        <f t="shared" si="100"/>
        <v>0.94559864009470518</v>
      </c>
      <c r="T1057">
        <f t="shared" si="101"/>
        <v>0</v>
      </c>
    </row>
    <row r="1058" spans="1:20" x14ac:dyDescent="0.3">
      <c r="A1058" s="3">
        <f t="shared" si="96"/>
        <v>43145</v>
      </c>
      <c r="B1058">
        <v>2</v>
      </c>
      <c r="C1058">
        <v>14</v>
      </c>
      <c r="D1058">
        <v>1</v>
      </c>
      <c r="E1058">
        <v>1</v>
      </c>
      <c r="F1058" s="1">
        <f>VLOOKUP(A1058,Weather!$A$1:$E$366, 5)</f>
        <v>0.81132075471698106</v>
      </c>
      <c r="G1058" s="1">
        <f>VLOOKUP(D1058, Winter!$A$1:$E$25, 2)</f>
        <v>281.81818181818198</v>
      </c>
      <c r="H1058" s="1">
        <f>VLOOKUP(D1058, Winter!$A$1:$E$25, 3)</f>
        <v>257.04002047196798</v>
      </c>
      <c r="I1058" s="1">
        <f>VLOOKUP(D1058, Winter!$A$1:$E$25, 5)</f>
        <v>266.355140186916</v>
      </c>
      <c r="J1058" s="1">
        <f t="shared" si="97"/>
        <v>277.14305703587746</v>
      </c>
      <c r="K1058" s="47">
        <f t="shared" si="98"/>
        <v>5.1847989268306263</v>
      </c>
      <c r="L1058" s="48">
        <f>Solar!K1075/1000*Variables!$B$3</f>
        <v>0</v>
      </c>
      <c r="M1058" s="1">
        <f>IF(E1058=1, VLOOKUP(D1058, Sheet1!$E$2:$G$26, 2), Sheet1!$G$3)</f>
        <v>0.18618000000000001</v>
      </c>
      <c r="N1058" s="1">
        <f>'Electricity Rates'!$J$3</f>
        <v>0.19270000000000001</v>
      </c>
      <c r="O1058" s="145">
        <f>L1058-K1058</f>
        <v>-5.1847989268306263</v>
      </c>
      <c r="P1058">
        <f t="shared" si="99"/>
        <v>0.99911075320026177</v>
      </c>
      <c r="Q1058">
        <f>IF(O1058&gt;0, IF(Q1057+O1058*Variables!$B$5&lt;Variables!$B$4, Q1057+O1058*Variables!$B$5, Variables!$B$4), IF(Q1057&gt;-O1058, Q1057+O1058/Variables!$B$5, 0))</f>
        <v>0</v>
      </c>
      <c r="R1058">
        <f>IF(O1058&gt;0, 0, IF(Q1057&gt;-O1058, 0, -O1058 - Q1057*Variables!$B$5))</f>
        <v>5.1847989268306263</v>
      </c>
      <c r="S1058">
        <f t="shared" si="100"/>
        <v>0.96530586419732611</v>
      </c>
      <c r="T1058">
        <f t="shared" si="101"/>
        <v>0</v>
      </c>
    </row>
    <row r="1059" spans="1:20" x14ac:dyDescent="0.3">
      <c r="A1059" s="3">
        <f t="shared" si="96"/>
        <v>43145</v>
      </c>
      <c r="B1059">
        <v>2</v>
      </c>
      <c r="C1059">
        <v>14</v>
      </c>
      <c r="D1059">
        <v>2</v>
      </c>
      <c r="E1059">
        <v>1</v>
      </c>
      <c r="F1059" s="1">
        <f>VLOOKUP(A1059,Weather!$A$1:$E$366, 5)</f>
        <v>0.81132075471698106</v>
      </c>
      <c r="G1059" s="1">
        <f>VLOOKUP(D1059, Winter!$A$1:$E$25, 2)</f>
        <v>282.10356994603501</v>
      </c>
      <c r="H1059" s="1">
        <f>VLOOKUP(D1059, Winter!$A$1:$E$25, 3)</f>
        <v>280.66066600651902</v>
      </c>
      <c r="I1059" s="1">
        <f>VLOOKUP(D1059, Winter!$A$1:$E$25, 5)</f>
        <v>285.04672897196201</v>
      </c>
      <c r="J1059" s="1">
        <f t="shared" si="97"/>
        <v>281.83132391971122</v>
      </c>
      <c r="K1059" s="47">
        <f t="shared" si="98"/>
        <v>5.2725071356090627</v>
      </c>
      <c r="L1059" s="48">
        <f>Solar!K1076/1000*Variables!$B$3</f>
        <v>0</v>
      </c>
      <c r="M1059" s="1">
        <f>IF(E1059=1, VLOOKUP(D1059, Sheet1!$E$2:$G$26, 2), Sheet1!$G$3)</f>
        <v>0.18618000000000001</v>
      </c>
      <c r="N1059" s="1">
        <f>'Electricity Rates'!$J$3</f>
        <v>0.19270000000000001</v>
      </c>
      <c r="O1059" s="145">
        <f>L1059-K1059</f>
        <v>-5.2725071356090627</v>
      </c>
      <c r="P1059">
        <f t="shared" si="99"/>
        <v>1.0160121250318663</v>
      </c>
      <c r="Q1059">
        <f>IF(O1059&gt;0, IF(Q1058+O1059*Variables!$B$5&lt;Variables!$B$4, Q1058+O1059*Variables!$B$5, Variables!$B$4), IF(Q1058&gt;-O1059, Q1058+O1059/Variables!$B$5, 0))</f>
        <v>0</v>
      </c>
      <c r="R1059">
        <f>IF(O1059&gt;0, 0, IF(Q1058&gt;-O1059, 0, -O1059 - Q1058*Variables!$B$5))</f>
        <v>5.2725071356090627</v>
      </c>
      <c r="S1059">
        <f t="shared" si="100"/>
        <v>0.98163537850769533</v>
      </c>
      <c r="T1059">
        <f t="shared" si="101"/>
        <v>0</v>
      </c>
    </row>
    <row r="1060" spans="1:20" x14ac:dyDescent="0.3">
      <c r="A1060" s="3">
        <f t="shared" si="96"/>
        <v>43145</v>
      </c>
      <c r="B1060">
        <v>2</v>
      </c>
      <c r="C1060">
        <v>14</v>
      </c>
      <c r="D1060">
        <v>3</v>
      </c>
      <c r="E1060">
        <v>1</v>
      </c>
      <c r="F1060" s="1">
        <f>VLOOKUP(A1060,Weather!$A$1:$E$366, 5)</f>
        <v>0.81132075471698106</v>
      </c>
      <c r="G1060" s="1">
        <f>VLOOKUP(D1060, Winter!$A$1:$E$25, 2)</f>
        <v>282.300747198007</v>
      </c>
      <c r="H1060" s="1">
        <f>VLOOKUP(D1060, Winter!$A$1:$E$25, 3)</f>
        <v>272.72727272727298</v>
      </c>
      <c r="I1060" s="1">
        <f>VLOOKUP(D1060, Winter!$A$1:$E$25, 5)</f>
        <v>271.02803738317698</v>
      </c>
      <c r="J1060" s="1">
        <f t="shared" si="97"/>
        <v>280.49443126013267</v>
      </c>
      <c r="K1060" s="47">
        <f t="shared" si="98"/>
        <v>5.2474965158201163</v>
      </c>
      <c r="L1060" s="48">
        <f>Solar!K1077/1000*Variables!$B$3</f>
        <v>0</v>
      </c>
      <c r="M1060" s="1">
        <f>IF(E1060=1, VLOOKUP(D1060, Sheet1!$E$2:$G$26, 2), Sheet1!$G$3)</f>
        <v>0.18618000000000001</v>
      </c>
      <c r="N1060" s="1">
        <f>'Electricity Rates'!$J$3</f>
        <v>0.19270000000000001</v>
      </c>
      <c r="O1060" s="145">
        <f>L1060-K1060</f>
        <v>-5.2474965158201163</v>
      </c>
      <c r="P1060">
        <f t="shared" si="99"/>
        <v>1.0111925785985365</v>
      </c>
      <c r="Q1060">
        <f>IF(O1060&gt;0, IF(Q1059+O1060*Variables!$B$5&lt;Variables!$B$4, Q1059+O1060*Variables!$B$5, Variables!$B$4), IF(Q1059&gt;-O1060, Q1059+O1060/Variables!$B$5, 0))</f>
        <v>0</v>
      </c>
      <c r="R1060">
        <f>IF(O1060&gt;0, 0, IF(Q1059&gt;-O1060, 0, -O1060 - Q1059*Variables!$B$5))</f>
        <v>5.2474965158201163</v>
      </c>
      <c r="S1060">
        <f t="shared" si="100"/>
        <v>0.97697890131538934</v>
      </c>
      <c r="T1060">
        <f t="shared" si="101"/>
        <v>0</v>
      </c>
    </row>
    <row r="1061" spans="1:20" x14ac:dyDescent="0.3">
      <c r="A1061" s="3">
        <f t="shared" si="96"/>
        <v>43145</v>
      </c>
      <c r="B1061">
        <v>2</v>
      </c>
      <c r="C1061">
        <v>14</v>
      </c>
      <c r="D1061">
        <v>4</v>
      </c>
      <c r="E1061">
        <v>1</v>
      </c>
      <c r="F1061" s="1">
        <f>VLOOKUP(A1061,Weather!$A$1:$E$366, 5)</f>
        <v>0.81132075471698106</v>
      </c>
      <c r="G1061" s="1">
        <f>VLOOKUP(D1061, Winter!$A$1:$E$25, 2)</f>
        <v>308.82074789439099</v>
      </c>
      <c r="H1061" s="1">
        <f>VLOOKUP(D1061, Winter!$A$1:$E$25, 3)</f>
        <v>281.81818181818198</v>
      </c>
      <c r="I1061" s="1">
        <f>VLOOKUP(D1061, Winter!$A$1:$E$25, 5)</f>
        <v>285.04672897196201</v>
      </c>
      <c r="J1061" s="1">
        <f t="shared" si="97"/>
        <v>303.72592410642704</v>
      </c>
      <c r="K1061" s="47">
        <f t="shared" si="98"/>
        <v>5.6821118385577432</v>
      </c>
      <c r="L1061" s="48">
        <f>Solar!K1078/1000*Variables!$B$3</f>
        <v>0</v>
      </c>
      <c r="M1061" s="1">
        <f>IF(E1061=1, VLOOKUP(D1061, Sheet1!$E$2:$G$26, 2), Sheet1!$G$3)</f>
        <v>0.18618000000000001</v>
      </c>
      <c r="N1061" s="1">
        <f>'Electricity Rates'!$J$3</f>
        <v>0.19270000000000001</v>
      </c>
      <c r="O1061" s="145">
        <f>L1061-K1061</f>
        <v>-5.6821118385577432</v>
      </c>
      <c r="P1061">
        <f t="shared" si="99"/>
        <v>1.0949429512900772</v>
      </c>
      <c r="Q1061">
        <f>IF(O1061&gt;0, IF(Q1060+O1061*Variables!$B$5&lt;Variables!$B$4, Q1060+O1061*Variables!$B$5, Variables!$B$4), IF(Q1060&gt;-O1061, Q1060+O1061/Variables!$B$5, 0))</f>
        <v>0</v>
      </c>
      <c r="R1061">
        <f>IF(O1061&gt;0, 0, IF(Q1060&gt;-O1061, 0, -O1061 - Q1060*Variables!$B$5))</f>
        <v>5.6821118385577432</v>
      </c>
      <c r="S1061">
        <f t="shared" si="100"/>
        <v>1.0578955821026808</v>
      </c>
      <c r="T1061">
        <f t="shared" si="101"/>
        <v>0</v>
      </c>
    </row>
    <row r="1062" spans="1:20" x14ac:dyDescent="0.3">
      <c r="A1062" s="3">
        <f t="shared" si="96"/>
        <v>43145</v>
      </c>
      <c r="B1062">
        <v>2</v>
      </c>
      <c r="C1062">
        <v>14</v>
      </c>
      <c r="D1062">
        <v>5</v>
      </c>
      <c r="E1062">
        <v>1</v>
      </c>
      <c r="F1062" s="1">
        <f>VLOOKUP(A1062,Weather!$A$1:$E$366, 5)</f>
        <v>0.81132075471698106</v>
      </c>
      <c r="G1062" s="1">
        <f>VLOOKUP(D1062, Winter!$A$1:$E$25, 2)</f>
        <v>308.63160471300301</v>
      </c>
      <c r="H1062" s="1">
        <f>VLOOKUP(D1062, Winter!$A$1:$E$25, 3)</f>
        <v>300</v>
      </c>
      <c r="I1062" s="1">
        <f>VLOOKUP(D1062, Winter!$A$1:$E$25, 5)</f>
        <v>303.73831775700899</v>
      </c>
      <c r="J1062" s="1">
        <f t="shared" si="97"/>
        <v>307.00300005017226</v>
      </c>
      <c r="K1062" s="47">
        <f t="shared" si="98"/>
        <v>5.7434194535418452</v>
      </c>
      <c r="L1062" s="48">
        <f>Solar!K1079/1000*Variables!$B$3</f>
        <v>0</v>
      </c>
      <c r="M1062" s="1">
        <f>IF(E1062=1, VLOOKUP(D1062, Sheet1!$E$2:$G$26, 2), Sheet1!$G$3)</f>
        <v>0.18618000000000001</v>
      </c>
      <c r="N1062" s="1">
        <f>'Electricity Rates'!$J$3</f>
        <v>0.19270000000000001</v>
      </c>
      <c r="O1062" s="145">
        <f>L1062-K1062</f>
        <v>-5.7434194535418452</v>
      </c>
      <c r="P1062">
        <f t="shared" si="99"/>
        <v>1.1067569286975136</v>
      </c>
      <c r="Q1062">
        <f>IF(O1062&gt;0, IF(Q1061+O1062*Variables!$B$5&lt;Variables!$B$4, Q1061+O1062*Variables!$B$5, Variables!$B$4), IF(Q1061&gt;-O1062, Q1061+O1062/Variables!$B$5, 0))</f>
        <v>0</v>
      </c>
      <c r="R1062">
        <f>IF(O1062&gt;0, 0, IF(Q1061&gt;-O1062, 0, -O1062 - Q1061*Variables!$B$5))</f>
        <v>5.7434194535418452</v>
      </c>
      <c r="S1062">
        <f t="shared" si="100"/>
        <v>1.0693098338604208</v>
      </c>
      <c r="T1062">
        <f t="shared" si="101"/>
        <v>0</v>
      </c>
    </row>
    <row r="1063" spans="1:20" x14ac:dyDescent="0.3">
      <c r="A1063" s="3">
        <f t="shared" si="96"/>
        <v>43145</v>
      </c>
      <c r="B1063">
        <v>2</v>
      </c>
      <c r="C1063">
        <v>14</v>
      </c>
      <c r="D1063">
        <v>6</v>
      </c>
      <c r="E1063">
        <v>1</v>
      </c>
      <c r="F1063" s="1">
        <f>VLOOKUP(A1063,Weather!$A$1:$E$366, 5)</f>
        <v>0.81132075471698106</v>
      </c>
      <c r="G1063" s="1">
        <f>VLOOKUP(D1063, Winter!$A$1:$E$25, 2)</f>
        <v>331.81818181818198</v>
      </c>
      <c r="H1063" s="1">
        <f>VLOOKUP(D1063, Winter!$A$1:$E$25, 3)</f>
        <v>317.955250948497</v>
      </c>
      <c r="I1063" s="1">
        <f>VLOOKUP(D1063, Winter!$A$1:$E$25, 5)</f>
        <v>322.42990654205602</v>
      </c>
      <c r="J1063" s="1">
        <f t="shared" si="97"/>
        <v>329.20253448427917</v>
      </c>
      <c r="K1063" s="47">
        <f t="shared" si="98"/>
        <v>6.1587288736699373</v>
      </c>
      <c r="L1063" s="48">
        <f>Solar!K1080/1000*Variables!$B$3</f>
        <v>0</v>
      </c>
      <c r="M1063" s="1">
        <f>IF(E1063=1, VLOOKUP(D1063, Sheet1!$E$2:$G$26, 2), Sheet1!$G$3)</f>
        <v>0.18618000000000001</v>
      </c>
      <c r="N1063" s="1">
        <f>'Electricity Rates'!$J$3</f>
        <v>0.19270000000000001</v>
      </c>
      <c r="O1063" s="145">
        <f>L1063-K1063</f>
        <v>-6.1587288736699373</v>
      </c>
      <c r="P1063">
        <f t="shared" si="99"/>
        <v>1.1867870539561969</v>
      </c>
      <c r="Q1063">
        <f>IF(O1063&gt;0, IF(Q1062+O1063*Variables!$B$5&lt;Variables!$B$4, Q1062+O1063*Variables!$B$5, Variables!$B$4), IF(Q1062&gt;-O1063, Q1062+O1063/Variables!$B$5, 0))</f>
        <v>0</v>
      </c>
      <c r="R1063">
        <f>IF(O1063&gt;0, 0, IF(Q1062&gt;-O1063, 0, -O1063 - Q1062*Variables!$B$5))</f>
        <v>6.1587288736699373</v>
      </c>
      <c r="S1063">
        <f t="shared" si="100"/>
        <v>1.146632141699869</v>
      </c>
      <c r="T1063">
        <f t="shared" si="101"/>
        <v>0</v>
      </c>
    </row>
    <row r="1064" spans="1:20" x14ac:dyDescent="0.3">
      <c r="A1064" s="3">
        <f t="shared" si="96"/>
        <v>43145</v>
      </c>
      <c r="B1064">
        <v>2</v>
      </c>
      <c r="C1064">
        <v>14</v>
      </c>
      <c r="D1064">
        <v>7</v>
      </c>
      <c r="E1064">
        <v>1</v>
      </c>
      <c r="F1064" s="1">
        <f>VLOOKUP(A1064,Weather!$A$1:$E$366, 5)</f>
        <v>0.81132075471698106</v>
      </c>
      <c r="G1064" s="1">
        <f>VLOOKUP(D1064, Winter!$A$1:$E$25, 2)</f>
        <v>445.45454545454498</v>
      </c>
      <c r="H1064" s="1">
        <f>VLOOKUP(D1064, Winter!$A$1:$E$25, 3)</f>
        <v>393.94630558862502</v>
      </c>
      <c r="I1064" s="1">
        <f>VLOOKUP(D1064, Winter!$A$1:$E$25, 5)</f>
        <v>313.08411214953298</v>
      </c>
      <c r="J1064" s="1">
        <f t="shared" si="97"/>
        <v>435.7360096307865</v>
      </c>
      <c r="K1064" s="47">
        <f t="shared" si="98"/>
        <v>8.1517596698180927</v>
      </c>
      <c r="L1064" s="48">
        <f>Solar!K1081/1000*Variables!$B$3</f>
        <v>0</v>
      </c>
      <c r="M1064" s="1">
        <f>IF(E1064=1, VLOOKUP(D1064, Sheet1!$E$2:$G$26, 2), Sheet1!$G$3)</f>
        <v>0.18618000000000001</v>
      </c>
      <c r="N1064" s="1">
        <f>'Electricity Rates'!$J$3</f>
        <v>0.19270000000000001</v>
      </c>
      <c r="O1064" s="145">
        <f>L1064-K1064</f>
        <v>-8.1517596698180927</v>
      </c>
      <c r="P1064">
        <f t="shared" si="99"/>
        <v>1.5708440883739465</v>
      </c>
      <c r="Q1064">
        <f>IF(O1064&gt;0, IF(Q1063+O1064*Variables!$B$5&lt;Variables!$B$4, Q1063+O1064*Variables!$B$5, Variables!$B$4), IF(Q1063&gt;-O1064, Q1063+O1064/Variables!$B$5, 0))</f>
        <v>0</v>
      </c>
      <c r="R1064">
        <f>IF(O1064&gt;0, 0, IF(Q1063&gt;-O1064, 0, -O1064 - Q1063*Variables!$B$5))</f>
        <v>8.1517596698180927</v>
      </c>
      <c r="S1064">
        <f t="shared" si="100"/>
        <v>1.5176946153267326</v>
      </c>
      <c r="T1064">
        <f t="shared" si="101"/>
        <v>0</v>
      </c>
    </row>
    <row r="1065" spans="1:20" x14ac:dyDescent="0.3">
      <c r="A1065" s="3">
        <f t="shared" si="96"/>
        <v>43145</v>
      </c>
      <c r="B1065">
        <v>2</v>
      </c>
      <c r="C1065">
        <v>14</v>
      </c>
      <c r="D1065">
        <v>8</v>
      </c>
      <c r="E1065">
        <v>1</v>
      </c>
      <c r="F1065" s="1">
        <f>VLOOKUP(A1065,Weather!$A$1:$E$366, 5)</f>
        <v>0.81132075471698106</v>
      </c>
      <c r="G1065" s="1">
        <f>VLOOKUP(D1065, Winter!$A$1:$E$25, 2)</f>
        <v>654.54545454545405</v>
      </c>
      <c r="H1065" s="1">
        <f>VLOOKUP(D1065, Winter!$A$1:$E$25, 3)</f>
        <v>498.50910668787998</v>
      </c>
      <c r="I1065" s="1">
        <f>VLOOKUP(D1065, Winter!$A$1:$E$25, 5)</f>
        <v>294.39252336448601</v>
      </c>
      <c r="J1065" s="1">
        <f t="shared" si="97"/>
        <v>625.10463419496841</v>
      </c>
      <c r="K1065" s="47">
        <f t="shared" si="98"/>
        <v>11.694472418666274</v>
      </c>
      <c r="L1065" s="48">
        <f>Solar!K1082/1000*Variables!$B$3</f>
        <v>2.4027500000000002</v>
      </c>
      <c r="M1065" s="1">
        <f>IF(E1065=1, VLOOKUP(D1065, Sheet1!$E$2:$G$26, 2), Sheet1!$G$3)</f>
        <v>0.18618000000000001</v>
      </c>
      <c r="N1065" s="1">
        <f>'Electricity Rates'!$J$3</f>
        <v>0.19270000000000001</v>
      </c>
      <c r="O1065" s="145">
        <f>L1065-K1065</f>
        <v>-9.291722418666275</v>
      </c>
      <c r="P1065">
        <f t="shared" si="99"/>
        <v>2.2535248350769912</v>
      </c>
      <c r="Q1065">
        <f>IF(O1065&gt;0, IF(Q1064+O1065*Variables!$B$5&lt;Variables!$B$4, Q1064+O1065*Variables!$B$5, Variables!$B$4), IF(Q1064&gt;-O1065, Q1064+O1065/Variables!$B$5, 0))</f>
        <v>0</v>
      </c>
      <c r="R1065">
        <f>IF(O1065&gt;0, 0, IF(Q1064&gt;-O1065, 0, -O1065 - Q1064*Variables!$B$5))</f>
        <v>9.291722418666275</v>
      </c>
      <c r="S1065">
        <f t="shared" si="100"/>
        <v>1.7299328799072873</v>
      </c>
      <c r="T1065">
        <f t="shared" si="101"/>
        <v>0</v>
      </c>
    </row>
    <row r="1066" spans="1:20" x14ac:dyDescent="0.3">
      <c r="A1066" s="3">
        <f t="shared" si="96"/>
        <v>43145</v>
      </c>
      <c r="B1066">
        <v>2</v>
      </c>
      <c r="C1066">
        <v>14</v>
      </c>
      <c r="D1066">
        <v>9</v>
      </c>
      <c r="E1066">
        <v>1</v>
      </c>
      <c r="F1066" s="1">
        <f>VLOOKUP(A1066,Weather!$A$1:$E$366, 5)</f>
        <v>0.81132075471698106</v>
      </c>
      <c r="G1066" s="1">
        <f>VLOOKUP(D1066, Winter!$A$1:$E$25, 2)</f>
        <v>801.59817351598099</v>
      </c>
      <c r="H1066" s="1">
        <f>VLOOKUP(D1066, Winter!$A$1:$E$25, 3)</f>
        <v>564.97068280688404</v>
      </c>
      <c r="I1066" s="1">
        <f>VLOOKUP(D1066, Winter!$A$1:$E$25, 5)</f>
        <v>313.08411214953298</v>
      </c>
      <c r="J1066" s="1">
        <f t="shared" si="97"/>
        <v>756.951477155774</v>
      </c>
      <c r="K1066" s="47">
        <f t="shared" si="98"/>
        <v>14.161066304150824</v>
      </c>
      <c r="L1066" s="48">
        <f>Solar!K1083/1000*Variables!$B$3</f>
        <v>11.651250000000001</v>
      </c>
      <c r="M1066" s="1">
        <f>IF(E1066=1, VLOOKUP(D1066, Sheet1!$E$2:$G$26, 2), Sheet1!$G$3)</f>
        <v>0.20441999999999999</v>
      </c>
      <c r="N1066" s="1">
        <f>'Electricity Rates'!$J$3</f>
        <v>0.19270000000000001</v>
      </c>
      <c r="O1066" s="145">
        <f>L1066-K1066</f>
        <v>-2.5098163041508226</v>
      </c>
      <c r="P1066">
        <f t="shared" si="99"/>
        <v>2.728837476809864</v>
      </c>
      <c r="Q1066">
        <f>IF(O1066&gt;0, IF(Q1065+O1066*Variables!$B$5&lt;Variables!$B$4, Q1065+O1066*Variables!$B$5, Variables!$B$4), IF(Q1065&gt;-O1066, Q1065+O1066/Variables!$B$5, 0))</f>
        <v>0</v>
      </c>
      <c r="R1066">
        <f>IF(O1066&gt;0, 0, IF(Q1065&gt;-O1066, 0, -O1066 - Q1065*Variables!$B$5))</f>
        <v>2.5098163041508226</v>
      </c>
      <c r="S1066">
        <f t="shared" si="100"/>
        <v>0.51305664889451108</v>
      </c>
      <c r="T1066">
        <f t="shared" si="101"/>
        <v>0</v>
      </c>
    </row>
    <row r="1067" spans="1:20" x14ac:dyDescent="0.3">
      <c r="A1067" s="3">
        <f t="shared" si="96"/>
        <v>43145</v>
      </c>
      <c r="B1067">
        <v>2</v>
      </c>
      <c r="C1067">
        <v>14</v>
      </c>
      <c r="D1067">
        <v>10</v>
      </c>
      <c r="E1067">
        <v>1</v>
      </c>
      <c r="F1067" s="1">
        <f>VLOOKUP(A1067,Weather!$A$1:$E$366, 5)</f>
        <v>0.81132075471698106</v>
      </c>
      <c r="G1067" s="1">
        <f>VLOOKUP(D1067, Winter!$A$1:$E$25, 2)</f>
        <v>929.05770029057601</v>
      </c>
      <c r="H1067" s="1">
        <f>VLOOKUP(D1067, Winter!$A$1:$E$25, 3)</f>
        <v>583.82380756350199</v>
      </c>
      <c r="I1067" s="1">
        <f>VLOOKUP(D1067, Winter!$A$1:$E$25, 5)</f>
        <v>331.77570093457899</v>
      </c>
      <c r="J1067" s="1">
        <f t="shared" si="97"/>
        <v>863.91922996471294</v>
      </c>
      <c r="K1067" s="47">
        <f t="shared" si="98"/>
        <v>16.162221577174584</v>
      </c>
      <c r="L1067" s="48">
        <f>Solar!K1084/1000*Variables!$B$3</f>
        <v>21.791999999999998</v>
      </c>
      <c r="M1067" s="1">
        <f>IF(E1067=1, VLOOKUP(D1067, Sheet1!$E$2:$G$26, 2), Sheet1!$G$3)</f>
        <v>0.20441999999999999</v>
      </c>
      <c r="N1067" s="1">
        <f>'Electricity Rates'!$J$3</f>
        <v>0.19270000000000001</v>
      </c>
      <c r="O1067" s="145">
        <f>L1067-K1067</f>
        <v>5.6297784228254137</v>
      </c>
      <c r="P1067">
        <f t="shared" si="99"/>
        <v>3.1144600979215427</v>
      </c>
      <c r="Q1067">
        <f>IF(O1067&gt;0, IF(Q1066+O1067*Variables!$B$5&lt;Variables!$B$4, Q1066+O1067*Variables!$B$5, Variables!$B$4), IF(Q1066&gt;-O1067, Q1066+O1067/Variables!$B$5, 0))</f>
        <v>5.2919917174558888</v>
      </c>
      <c r="R1067">
        <f>IF(O1067&gt;0, 0, IF(Q1066&gt;-O1067, 0, -O1067 - Q1066*Variables!$B$5))</f>
        <v>0</v>
      </c>
      <c r="S1067">
        <f t="shared" si="100"/>
        <v>0</v>
      </c>
      <c r="T1067">
        <f t="shared" si="101"/>
        <v>0</v>
      </c>
    </row>
    <row r="1068" spans="1:20" x14ac:dyDescent="0.3">
      <c r="A1068" s="3">
        <f t="shared" si="96"/>
        <v>43145</v>
      </c>
      <c r="B1068">
        <v>2</v>
      </c>
      <c r="C1068">
        <v>14</v>
      </c>
      <c r="D1068">
        <v>11</v>
      </c>
      <c r="E1068">
        <v>1</v>
      </c>
      <c r="F1068" s="1">
        <f>VLOOKUP(A1068,Weather!$A$1:$E$366, 5)</f>
        <v>0.81132075471698106</v>
      </c>
      <c r="G1068" s="1">
        <f>VLOOKUP(D1068, Winter!$A$1:$E$25, 2)</f>
        <v>1001.98733914487</v>
      </c>
      <c r="H1068" s="1">
        <f>VLOOKUP(D1068, Winter!$A$1:$E$25, 3)</f>
        <v>602.66024321587895</v>
      </c>
      <c r="I1068" s="1">
        <f>VLOOKUP(D1068, Winter!$A$1:$E$25, 5)</f>
        <v>331.77570093457899</v>
      </c>
      <c r="J1068" s="1">
        <f t="shared" si="97"/>
        <v>926.64260406392827</v>
      </c>
      <c r="K1068" s="47">
        <f t="shared" si="98"/>
        <v>17.335651957119868</v>
      </c>
      <c r="L1068" s="48">
        <f>Solar!K1085/1000*Variables!$B$3</f>
        <v>28.196249999999999</v>
      </c>
      <c r="M1068" s="1">
        <f>IF(E1068=1, VLOOKUP(D1068, Sheet1!$E$2:$G$26, 2), Sheet1!$G$3)</f>
        <v>0.20441999999999999</v>
      </c>
      <c r="N1068" s="1">
        <f>'Electricity Rates'!$J$3</f>
        <v>0.19270000000000001</v>
      </c>
      <c r="O1068" s="145">
        <f>L1068-K1068</f>
        <v>10.860598042880131</v>
      </c>
      <c r="P1068">
        <f t="shared" si="99"/>
        <v>3.3405801321369988</v>
      </c>
      <c r="Q1068">
        <f>IF(O1068&gt;0, IF(Q1067+O1068*Variables!$B$5&lt;Variables!$B$4, Q1067+O1068*Variables!$B$5, Variables!$B$4), IF(Q1067&gt;-O1068, Q1067+O1068/Variables!$B$5, 0))</f>
        <v>15.500953877763212</v>
      </c>
      <c r="R1068">
        <f>IF(O1068&gt;0, 0, IF(Q1067&gt;-O1068, 0, -O1068 - Q1067*Variables!$B$5))</f>
        <v>0</v>
      </c>
      <c r="S1068">
        <f t="shared" si="100"/>
        <v>0</v>
      </c>
      <c r="T1068">
        <f t="shared" si="101"/>
        <v>0</v>
      </c>
    </row>
    <row r="1069" spans="1:20" x14ac:dyDescent="0.3">
      <c r="A1069" s="3">
        <f t="shared" si="96"/>
        <v>43145</v>
      </c>
      <c r="B1069">
        <v>2</v>
      </c>
      <c r="C1069">
        <v>14</v>
      </c>
      <c r="D1069">
        <v>12</v>
      </c>
      <c r="E1069">
        <v>1</v>
      </c>
      <c r="F1069" s="1">
        <f>VLOOKUP(A1069,Weather!$A$1:$E$366, 5)</f>
        <v>0.81132075471698106</v>
      </c>
      <c r="G1069" s="1">
        <f>VLOOKUP(D1069, Winter!$A$1:$E$25, 2)</f>
        <v>1020.36633457866</v>
      </c>
      <c r="H1069" s="1">
        <f>VLOOKUP(D1069, Winter!$A$1:$E$25, 3)</f>
        <v>602.46553699974402</v>
      </c>
      <c r="I1069" s="1">
        <f>VLOOKUP(D1069, Winter!$A$1:$E$25, 5)</f>
        <v>327.10280373831802</v>
      </c>
      <c r="J1069" s="1">
        <f t="shared" si="97"/>
        <v>941.51712748829846</v>
      </c>
      <c r="K1069" s="47">
        <f t="shared" si="98"/>
        <v>17.613924896419256</v>
      </c>
      <c r="L1069" s="48">
        <f>Solar!K1086/1000*Variables!$B$3</f>
        <v>32.156500000000001</v>
      </c>
      <c r="M1069" s="1">
        <f>IF(E1069=1, VLOOKUP(D1069, Sheet1!$E$2:$G$26, 2), Sheet1!$G$3)</f>
        <v>0.20441999999999999</v>
      </c>
      <c r="N1069" s="1">
        <f>'Electricity Rates'!$J$3</f>
        <v>0.19270000000000001</v>
      </c>
      <c r="O1069" s="145">
        <f>L1069-K1069</f>
        <v>14.542575103580745</v>
      </c>
      <c r="P1069">
        <f t="shared" si="99"/>
        <v>3.3942033275399908</v>
      </c>
      <c r="Q1069">
        <f>IF(O1069&gt;0, IF(Q1068+O1069*Variables!$B$5&lt;Variables!$B$4, Q1068+O1069*Variables!$B$5, Variables!$B$4), IF(Q1068&gt;-O1069, Q1068+O1069/Variables!$B$5, 0))</f>
        <v>29.170974475129114</v>
      </c>
      <c r="R1069">
        <f>IF(O1069&gt;0, 0, IF(Q1068&gt;-O1069, 0, -O1069 - Q1068*Variables!$B$5))</f>
        <v>0</v>
      </c>
      <c r="S1069">
        <f t="shared" si="100"/>
        <v>0</v>
      </c>
      <c r="T1069">
        <f t="shared" si="101"/>
        <v>0</v>
      </c>
    </row>
    <row r="1070" spans="1:20" x14ac:dyDescent="0.3">
      <c r="A1070" s="3">
        <f t="shared" si="96"/>
        <v>43145</v>
      </c>
      <c r="B1070">
        <v>2</v>
      </c>
      <c r="C1070">
        <v>14</v>
      </c>
      <c r="D1070">
        <v>13</v>
      </c>
      <c r="E1070">
        <v>1</v>
      </c>
      <c r="F1070" s="1">
        <f>VLOOKUP(A1070,Weather!$A$1:$E$366, 5)</f>
        <v>0.81132075471698106</v>
      </c>
      <c r="G1070" s="1">
        <f>VLOOKUP(D1070, Winter!$A$1:$E$25, 2)</f>
        <v>1065.99730178497</v>
      </c>
      <c r="H1070" s="1">
        <f>VLOOKUP(D1070, Winter!$A$1:$E$25, 3)</f>
        <v>611.78362020049099</v>
      </c>
      <c r="I1070" s="1">
        <f>VLOOKUP(D1070, Winter!$A$1:$E$25, 5)</f>
        <v>322.42990654205602</v>
      </c>
      <c r="J1070" s="1">
        <f t="shared" si="97"/>
        <v>980.29660714638908</v>
      </c>
      <c r="K1070" s="47">
        <f t="shared" si="98"/>
        <v>18.339412327584778</v>
      </c>
      <c r="L1070" s="48">
        <f>Solar!K1087/1000*Variables!$B$3</f>
        <v>32.77225</v>
      </c>
      <c r="M1070" s="1">
        <f>IF(E1070=1, VLOOKUP(D1070, Sheet1!$E$2:$G$26, 2), Sheet1!$G$3)</f>
        <v>0.20441999999999999</v>
      </c>
      <c r="N1070" s="1">
        <f>'Electricity Rates'!$J$3</f>
        <v>0.19270000000000001</v>
      </c>
      <c r="O1070" s="145">
        <f>L1070-K1070</f>
        <v>14.432837672415221</v>
      </c>
      <c r="P1070">
        <f t="shared" si="99"/>
        <v>3.5340047555255869</v>
      </c>
      <c r="Q1070">
        <f>IF(O1070&gt;0, IF(Q1069+O1070*Variables!$B$5&lt;Variables!$B$4, Q1069+O1070*Variables!$B$5, Variables!$B$4), IF(Q1069&gt;-O1070, Q1069+O1070/Variables!$B$5, 0))</f>
        <v>42.737841887199423</v>
      </c>
      <c r="R1070">
        <f>IF(O1070&gt;0, 0, IF(Q1069&gt;-O1070, 0, -O1070 - Q1069*Variables!$B$5))</f>
        <v>0</v>
      </c>
      <c r="S1070">
        <f t="shared" si="100"/>
        <v>0</v>
      </c>
      <c r="T1070">
        <f t="shared" si="101"/>
        <v>0</v>
      </c>
    </row>
    <row r="1071" spans="1:20" x14ac:dyDescent="0.3">
      <c r="A1071" s="3">
        <f t="shared" si="96"/>
        <v>43145</v>
      </c>
      <c r="B1071">
        <v>2</v>
      </c>
      <c r="C1071">
        <v>14</v>
      </c>
      <c r="D1071">
        <v>14</v>
      </c>
      <c r="E1071">
        <v>1</v>
      </c>
      <c r="F1071" s="1">
        <f>VLOOKUP(A1071,Weather!$A$1:$E$366, 5)</f>
        <v>0.81132075471698106</v>
      </c>
      <c r="G1071" s="1">
        <f>VLOOKUP(D1071, Winter!$A$1:$E$25, 2)</f>
        <v>1084.3762972187601</v>
      </c>
      <c r="H1071" s="1">
        <f>VLOOKUP(D1071, Winter!$A$1:$E$25, 3)</f>
        <v>611.59447701910301</v>
      </c>
      <c r="I1071" s="1">
        <f>VLOOKUP(D1071, Winter!$A$1:$E$25, 5)</f>
        <v>303.73831775700899</v>
      </c>
      <c r="J1071" s="1">
        <f t="shared" si="97"/>
        <v>995.17218019995687</v>
      </c>
      <c r="K1071" s="47">
        <f t="shared" si="98"/>
        <v>18.61770490337225</v>
      </c>
      <c r="L1071" s="48">
        <f>Solar!K1088/1000*Variables!$B$3</f>
        <v>31.781649999999999</v>
      </c>
      <c r="M1071" s="1">
        <f>IF(E1071=1, VLOOKUP(D1071, Sheet1!$E$2:$G$26, 2), Sheet1!$G$3)</f>
        <v>0.20441999999999999</v>
      </c>
      <c r="N1071" s="1">
        <f>'Electricity Rates'!$J$3</f>
        <v>0.19270000000000001</v>
      </c>
      <c r="O1071" s="145">
        <f>L1071-K1071</f>
        <v>13.163945096627749</v>
      </c>
      <c r="P1071">
        <f t="shared" si="99"/>
        <v>3.5876317348798326</v>
      </c>
      <c r="Q1071">
        <f>IF(O1071&gt;0, IF(Q1070+O1071*Variables!$B$5&lt;Variables!$B$4, Q1070+O1071*Variables!$B$5, Variables!$B$4), IF(Q1070&gt;-O1071, Q1070+O1071/Variables!$B$5, 0))</f>
        <v>55.111950278029511</v>
      </c>
      <c r="R1071">
        <f>IF(O1071&gt;0, 0, IF(Q1070&gt;-O1071, 0, -O1071 - Q1070*Variables!$B$5))</f>
        <v>0</v>
      </c>
      <c r="S1071">
        <f t="shared" si="100"/>
        <v>0</v>
      </c>
      <c r="T1071">
        <f t="shared" si="101"/>
        <v>0</v>
      </c>
    </row>
    <row r="1072" spans="1:20" x14ac:dyDescent="0.3">
      <c r="A1072" s="3">
        <f t="shared" si="96"/>
        <v>43145</v>
      </c>
      <c r="B1072">
        <v>2</v>
      </c>
      <c r="C1072">
        <v>14</v>
      </c>
      <c r="D1072">
        <v>15</v>
      </c>
      <c r="E1072">
        <v>1</v>
      </c>
      <c r="F1072" s="1">
        <f>VLOOKUP(A1072,Weather!$A$1:$E$366, 5)</f>
        <v>0.81132075471698106</v>
      </c>
      <c r="G1072" s="1">
        <f>VLOOKUP(D1072, Winter!$A$1:$E$25, 2)</f>
        <v>1093.6540058115399</v>
      </c>
      <c r="H1072" s="1">
        <f>VLOOKUP(D1072, Winter!$A$1:$E$25, 3)</f>
        <v>601.87029228184497</v>
      </c>
      <c r="I1072" s="1">
        <f>VLOOKUP(D1072, Winter!$A$1:$E$25, 5)</f>
        <v>271.02803738317698</v>
      </c>
      <c r="J1072" s="1">
        <f t="shared" si="97"/>
        <v>1000.8646259002767</v>
      </c>
      <c r="K1072" s="47">
        <f t="shared" si="98"/>
        <v>18.724199313420701</v>
      </c>
      <c r="L1072" s="48">
        <f>Solar!K1089/1000*Variables!$B$3</f>
        <v>27.627849999999999</v>
      </c>
      <c r="M1072" s="1">
        <f>IF(E1072=1, VLOOKUP(D1072, Sheet1!$E$2:$G$26, 2), Sheet1!$G$3)</f>
        <v>0.20441999999999999</v>
      </c>
      <c r="N1072" s="1">
        <f>'Electricity Rates'!$J$3</f>
        <v>0.19270000000000001</v>
      </c>
      <c r="O1072" s="145">
        <f>L1072-K1072</f>
        <v>8.9036506865792973</v>
      </c>
      <c r="P1072">
        <f t="shared" si="99"/>
        <v>3.6081532076961693</v>
      </c>
      <c r="Q1072">
        <f>IF(O1072&gt;0, IF(Q1071+O1072*Variables!$B$5&lt;Variables!$B$4, Q1071+O1072*Variables!$B$5, Variables!$B$4), IF(Q1071&gt;-O1072, Q1071+O1072/Variables!$B$5, 0))</f>
        <v>63.481381923414048</v>
      </c>
      <c r="R1072">
        <f>IF(O1072&gt;0, 0, IF(Q1071&gt;-O1072, 0, -O1072 - Q1071*Variables!$B$5))</f>
        <v>0</v>
      </c>
      <c r="S1072">
        <f t="shared" si="100"/>
        <v>0</v>
      </c>
      <c r="T1072">
        <f t="shared" si="101"/>
        <v>0</v>
      </c>
    </row>
    <row r="1073" spans="1:20" x14ac:dyDescent="0.3">
      <c r="A1073" s="3">
        <f t="shared" si="96"/>
        <v>43145</v>
      </c>
      <c r="B1073">
        <v>2</v>
      </c>
      <c r="C1073">
        <v>14</v>
      </c>
      <c r="D1073">
        <v>16</v>
      </c>
      <c r="E1073">
        <v>1</v>
      </c>
      <c r="F1073" s="1">
        <f>VLOOKUP(A1073,Weather!$A$1:$E$366, 5)</f>
        <v>0.81132075471698106</v>
      </c>
      <c r="G1073" s="1">
        <f>VLOOKUP(D1073, Winter!$A$1:$E$25, 2)</f>
        <v>1039.2953507679499</v>
      </c>
      <c r="H1073" s="1">
        <f>VLOOKUP(D1073, Winter!$A$1:$E$25, 3)</f>
        <v>558.82352941176396</v>
      </c>
      <c r="I1073" s="1">
        <f>VLOOKUP(D1073, Winter!$A$1:$E$25, 5)</f>
        <v>252.336448598131</v>
      </c>
      <c r="J1073" s="1">
        <f t="shared" si="97"/>
        <v>948.64029013470724</v>
      </c>
      <c r="K1073" s="47">
        <f t="shared" si="98"/>
        <v>17.747185193248409</v>
      </c>
      <c r="L1073" s="48">
        <f>Solar!K1090/1000*Variables!$B$3</f>
        <v>20.084</v>
      </c>
      <c r="M1073" s="1">
        <f>IF(E1073=1, VLOOKUP(D1073, Sheet1!$E$2:$G$26, 2), Sheet1!$G$3)</f>
        <v>0.20441999999999999</v>
      </c>
      <c r="N1073" s="1">
        <f>'Electricity Rates'!$J$3</f>
        <v>0.19270000000000001</v>
      </c>
      <c r="O1073" s="145">
        <f>L1073-K1073</f>
        <v>2.3368148067515904</v>
      </c>
      <c r="P1073">
        <f t="shared" si="99"/>
        <v>3.4198825867389688</v>
      </c>
      <c r="Q1073">
        <f>IF(O1073&gt;0, IF(Q1072+O1073*Variables!$B$5&lt;Variables!$B$4, Q1072+O1073*Variables!$B$5, Variables!$B$4), IF(Q1072&gt;-O1073, Q1072+O1073/Variables!$B$5, 0))</f>
        <v>65.67798784176054</v>
      </c>
      <c r="R1073">
        <f>IF(O1073&gt;0, 0, IF(Q1072&gt;-O1073, 0, -O1073 - Q1072*Variables!$B$5))</f>
        <v>0</v>
      </c>
      <c r="S1073">
        <f t="shared" si="100"/>
        <v>0</v>
      </c>
      <c r="T1073">
        <f t="shared" si="101"/>
        <v>0</v>
      </c>
    </row>
    <row r="1074" spans="1:20" x14ac:dyDescent="0.3">
      <c r="A1074" s="3">
        <f t="shared" si="96"/>
        <v>43145</v>
      </c>
      <c r="B1074">
        <v>2</v>
      </c>
      <c r="C1074">
        <v>14</v>
      </c>
      <c r="D1074">
        <v>17</v>
      </c>
      <c r="E1074">
        <v>1</v>
      </c>
      <c r="F1074" s="1">
        <f>VLOOKUP(A1074,Weather!$A$1:$E$366, 5)</f>
        <v>0.81132075471698106</v>
      </c>
      <c r="G1074" s="1">
        <f>VLOOKUP(D1074, Winter!$A$1:$E$25, 2)</f>
        <v>889.47696139476898</v>
      </c>
      <c r="H1074" s="1">
        <f>VLOOKUP(D1074, Winter!$A$1:$E$25, 3)</f>
        <v>506.24728802056097</v>
      </c>
      <c r="I1074" s="1">
        <f>VLOOKUP(D1074, Winter!$A$1:$E$25, 5)</f>
        <v>228.971962616822</v>
      </c>
      <c r="J1074" s="1">
        <f t="shared" si="97"/>
        <v>817.16947585246555</v>
      </c>
      <c r="K1074" s="47">
        <f t="shared" si="98"/>
        <v>15.287626061258781</v>
      </c>
      <c r="L1074" s="48">
        <f>Solar!K1091/1000*Variables!$B$3</f>
        <v>10.136100000000001</v>
      </c>
      <c r="M1074" s="1">
        <f>IF(E1074=1, VLOOKUP(D1074, Sheet1!$E$2:$G$26, 2), Sheet1!$G$3)</f>
        <v>0.20441999999999999</v>
      </c>
      <c r="N1074" s="1">
        <f>'Electricity Rates'!$J$3</f>
        <v>0.19270000000000001</v>
      </c>
      <c r="O1074" s="145">
        <f>L1074-K1074</f>
        <v>-5.1515260612587799</v>
      </c>
      <c r="P1074">
        <f t="shared" si="99"/>
        <v>2.9459255420045674</v>
      </c>
      <c r="Q1074">
        <f>IF(O1074&gt;0, IF(Q1073+O1074*Variables!$B$5&lt;Variables!$B$4, Q1073+O1074*Variables!$B$5, Variables!$B$4), IF(Q1073&gt;-O1074, Q1073+O1074/Variables!$B$5, 0))</f>
        <v>60.197640968080989</v>
      </c>
      <c r="R1074">
        <f>IF(O1074&gt;0, 0, IF(Q1073&gt;-O1074, 0, -O1074 - Q1073*Variables!$B$5))</f>
        <v>0</v>
      </c>
      <c r="S1074">
        <f t="shared" si="100"/>
        <v>0</v>
      </c>
      <c r="T1074">
        <f t="shared" si="101"/>
        <v>0</v>
      </c>
    </row>
    <row r="1075" spans="1:20" x14ac:dyDescent="0.3">
      <c r="A1075" s="3">
        <f t="shared" si="96"/>
        <v>43145</v>
      </c>
      <c r="B1075">
        <v>2</v>
      </c>
      <c r="C1075">
        <v>14</v>
      </c>
      <c r="D1075">
        <v>18</v>
      </c>
      <c r="E1075">
        <v>1</v>
      </c>
      <c r="F1075" s="1">
        <f>VLOOKUP(A1075,Weather!$A$1:$E$366, 5)</f>
        <v>0.81132075471698106</v>
      </c>
      <c r="G1075" s="1">
        <f>VLOOKUP(D1075, Winter!$A$1:$E$25, 2)</f>
        <v>689.67932752179297</v>
      </c>
      <c r="H1075" s="1">
        <f>VLOOKUP(D1075, Winter!$A$1:$E$25, 3)</f>
        <v>477.48083534529701</v>
      </c>
      <c r="I1075" s="1">
        <f>VLOOKUP(D1075, Winter!$A$1:$E$25, 5)</f>
        <v>257.009345794392</v>
      </c>
      <c r="J1075" s="1">
        <f t="shared" si="97"/>
        <v>649.64187616773711</v>
      </c>
      <c r="K1075" s="47">
        <f t="shared" si="98"/>
        <v>12.153515727232094</v>
      </c>
      <c r="L1075" s="48">
        <f>Solar!K1092/1000*Variables!$B$3</f>
        <v>1.5612500000000002</v>
      </c>
      <c r="M1075" s="1">
        <f>IF(E1075=1, VLOOKUP(D1075, Sheet1!$E$2:$G$26, 2), Sheet1!$G$3)</f>
        <v>0.20441999999999999</v>
      </c>
      <c r="N1075" s="1">
        <f>'Electricity Rates'!$J$3</f>
        <v>0.19270000000000001</v>
      </c>
      <c r="O1075" s="145">
        <f>L1075-K1075</f>
        <v>-10.592265727232093</v>
      </c>
      <c r="P1075">
        <f t="shared" si="99"/>
        <v>2.3419824806376246</v>
      </c>
      <c r="Q1075">
        <f>IF(O1075&gt;0, IF(Q1074+O1075*Variables!$B$5&lt;Variables!$B$4, Q1074+O1075*Variables!$B$5, Variables!$B$4), IF(Q1074&gt;-O1075, Q1074+O1075/Variables!$B$5, 0))</f>
        <v>48.929273173153234</v>
      </c>
      <c r="R1075">
        <f>IF(O1075&gt;0, 0, IF(Q1074&gt;-O1075, 0, -O1075 - Q1074*Variables!$B$5))</f>
        <v>0</v>
      </c>
      <c r="S1075">
        <f t="shared" si="100"/>
        <v>0</v>
      </c>
      <c r="T1075">
        <f t="shared" si="101"/>
        <v>0</v>
      </c>
    </row>
    <row r="1076" spans="1:20" x14ac:dyDescent="0.3">
      <c r="A1076" s="3">
        <f t="shared" si="96"/>
        <v>43145</v>
      </c>
      <c r="B1076">
        <v>2</v>
      </c>
      <c r="C1076">
        <v>14</v>
      </c>
      <c r="D1076">
        <v>19</v>
      </c>
      <c r="E1076">
        <v>1</v>
      </c>
      <c r="F1076" s="1">
        <f>VLOOKUP(A1076,Weather!$A$1:$E$366, 5)</f>
        <v>0.81132075471698106</v>
      </c>
      <c r="G1076" s="1">
        <f>VLOOKUP(D1076, Winter!$A$1:$E$25, 2)</f>
        <v>503.50249066002402</v>
      </c>
      <c r="H1076" s="1">
        <f>VLOOKUP(D1076, Winter!$A$1:$E$25, 3)</f>
        <v>367.75553800108997</v>
      </c>
      <c r="I1076" s="1">
        <f>VLOOKUP(D1076, Winter!$A$1:$E$25, 5)</f>
        <v>266.355140186916</v>
      </c>
      <c r="J1076" s="1">
        <f t="shared" si="97"/>
        <v>477.88985808286668</v>
      </c>
      <c r="K1076" s="47">
        <f t="shared" si="98"/>
        <v>8.9403748729326082</v>
      </c>
      <c r="L1076" s="48">
        <f>Solar!K1093/1000*Variables!$B$3</f>
        <v>0</v>
      </c>
      <c r="M1076" s="1">
        <f>IF(E1076=1, VLOOKUP(D1076, Sheet1!$E$2:$G$26, 2), Sheet1!$G$3)</f>
        <v>0.20441999999999999</v>
      </c>
      <c r="N1076" s="1">
        <f>'Electricity Rates'!$J$3</f>
        <v>0.19270000000000001</v>
      </c>
      <c r="O1076" s="145">
        <f>L1076-K1076</f>
        <v>-8.9403748729326082</v>
      </c>
      <c r="P1076">
        <f t="shared" si="99"/>
        <v>1.7228102380141137</v>
      </c>
      <c r="Q1076">
        <f>IF(O1076&gt;0, IF(Q1075+O1076*Variables!$B$5&lt;Variables!$B$4, Q1075+O1076*Variables!$B$5, Variables!$B$4), IF(Q1075&gt;-O1076, Q1075+O1076/Variables!$B$5, 0))</f>
        <v>39.418236074288757</v>
      </c>
      <c r="R1076">
        <f>IF(O1076&gt;0, 0, IF(Q1075&gt;-O1076, 0, -O1076 - Q1075*Variables!$B$5))</f>
        <v>0</v>
      </c>
      <c r="S1076">
        <f t="shared" si="100"/>
        <v>0</v>
      </c>
      <c r="T1076">
        <f t="shared" si="101"/>
        <v>0</v>
      </c>
    </row>
    <row r="1077" spans="1:20" x14ac:dyDescent="0.3">
      <c r="A1077" s="3">
        <f t="shared" si="96"/>
        <v>43145</v>
      </c>
      <c r="B1077">
        <v>2</v>
      </c>
      <c r="C1077">
        <v>14</v>
      </c>
      <c r="D1077">
        <v>20</v>
      </c>
      <c r="E1077">
        <v>1</v>
      </c>
      <c r="F1077" s="1">
        <f>VLOOKUP(A1077,Weather!$A$1:$E$366, 5)</f>
        <v>0.81132075471698106</v>
      </c>
      <c r="G1077" s="1">
        <f>VLOOKUP(D1077, Winter!$A$1:$E$25, 2)</f>
        <v>385.507471980074</v>
      </c>
      <c r="H1077" s="1">
        <f>VLOOKUP(D1077, Winter!$A$1:$E$25, 3)</f>
        <v>329.45960680470398</v>
      </c>
      <c r="I1077" s="1">
        <f>VLOOKUP(D1077, Winter!$A$1:$E$25, 5)</f>
        <v>275.70093457943898</v>
      </c>
      <c r="J1077" s="1">
        <f t="shared" si="97"/>
        <v>374.9324030790608</v>
      </c>
      <c r="K1077" s="47">
        <f t="shared" si="98"/>
        <v>7.014244346978856</v>
      </c>
      <c r="L1077" s="48">
        <f>Solar!K1094/1000*Variables!$B$3</f>
        <v>0</v>
      </c>
      <c r="M1077" s="1">
        <f>IF(E1077=1, VLOOKUP(D1077, Sheet1!$E$2:$G$26, 2), Sheet1!$G$3)</f>
        <v>0.20441999999999999</v>
      </c>
      <c r="N1077" s="1">
        <f>'Electricity Rates'!$J$3</f>
        <v>0.19270000000000001</v>
      </c>
      <c r="O1077" s="145">
        <f>L1077-K1077</f>
        <v>-7.014244346978856</v>
      </c>
      <c r="P1077">
        <f t="shared" si="99"/>
        <v>1.3516448856628256</v>
      </c>
      <c r="Q1077">
        <f>IF(O1077&gt;0, IF(Q1076+O1077*Variables!$B$5&lt;Variables!$B$4, Q1076+O1077*Variables!$B$5, Variables!$B$4), IF(Q1076&gt;-O1077, Q1076+O1077/Variables!$B$5, 0))</f>
        <v>31.956274003034654</v>
      </c>
      <c r="R1077">
        <f>IF(O1077&gt;0, 0, IF(Q1076&gt;-O1077, 0, -O1077 - Q1076*Variables!$B$5))</f>
        <v>0</v>
      </c>
      <c r="S1077">
        <f t="shared" si="100"/>
        <v>0</v>
      </c>
      <c r="T1077">
        <f t="shared" si="101"/>
        <v>0</v>
      </c>
    </row>
    <row r="1078" spans="1:20" x14ac:dyDescent="0.3">
      <c r="A1078" s="3">
        <f t="shared" si="96"/>
        <v>43145</v>
      </c>
      <c r="B1078">
        <v>2</v>
      </c>
      <c r="C1078">
        <v>14</v>
      </c>
      <c r="D1078">
        <v>21</v>
      </c>
      <c r="E1078">
        <v>1</v>
      </c>
      <c r="F1078" s="1">
        <f>VLOOKUP(A1078,Weather!$A$1:$E$366, 5)</f>
        <v>0.81132075471698106</v>
      </c>
      <c r="G1078" s="1">
        <f>VLOOKUP(D1078, Winter!$A$1:$E$25, 2)</f>
        <v>340.23972602739599</v>
      </c>
      <c r="H1078" s="1">
        <f>VLOOKUP(D1078, Winter!$A$1:$E$25, 3)</f>
        <v>286.390591795636</v>
      </c>
      <c r="I1078" s="1">
        <f>VLOOKUP(D1078, Winter!$A$1:$E$25, 5)</f>
        <v>289.71962616822401</v>
      </c>
      <c r="J1078" s="1">
        <f t="shared" si="97"/>
        <v>330.0795120214035</v>
      </c>
      <c r="K1078" s="47">
        <f t="shared" si="98"/>
        <v>6.1751353903691752</v>
      </c>
      <c r="L1078" s="48">
        <f>Solar!K1095/1000*Variables!$B$3</f>
        <v>0</v>
      </c>
      <c r="M1078" s="1">
        <f>IF(E1078=1, VLOOKUP(D1078, Sheet1!$E$2:$G$26, 2), Sheet1!$G$3)</f>
        <v>0.20441999999999999</v>
      </c>
      <c r="N1078" s="1">
        <f>'Electricity Rates'!$J$3</f>
        <v>0.19270000000000001</v>
      </c>
      <c r="O1078" s="145">
        <f>L1078-K1078</f>
        <v>-6.1751353903691752</v>
      </c>
      <c r="P1078">
        <f t="shared" si="99"/>
        <v>1.1899485897241402</v>
      </c>
      <c r="Q1078">
        <f>IF(O1078&gt;0, IF(Q1077+O1078*Variables!$B$5&lt;Variables!$B$4, Q1077+O1078*Variables!$B$5, Variables!$B$4), IF(Q1077&gt;-O1078, Q1077+O1078/Variables!$B$5, 0))</f>
        <v>25.386981034556808</v>
      </c>
      <c r="R1078">
        <f>IF(O1078&gt;0, 0, IF(Q1077&gt;-O1078, 0, -O1078 - Q1077*Variables!$B$5))</f>
        <v>0</v>
      </c>
      <c r="S1078">
        <f t="shared" si="100"/>
        <v>0</v>
      </c>
      <c r="T1078">
        <f t="shared" si="101"/>
        <v>0</v>
      </c>
    </row>
    <row r="1079" spans="1:20" x14ac:dyDescent="0.3">
      <c r="A1079" s="3">
        <f t="shared" si="96"/>
        <v>43145</v>
      </c>
      <c r="B1079">
        <v>2</v>
      </c>
      <c r="C1079">
        <v>14</v>
      </c>
      <c r="D1079">
        <v>22</v>
      </c>
      <c r="E1079">
        <v>1</v>
      </c>
      <c r="F1079" s="1">
        <f>VLOOKUP(A1079,Weather!$A$1:$E$366, 5)</f>
        <v>0.81132075471698106</v>
      </c>
      <c r="G1079" s="1">
        <f>VLOOKUP(D1079, Winter!$A$1:$E$25, 2)</f>
        <v>300</v>
      </c>
      <c r="H1079" s="1">
        <f>VLOOKUP(D1079, Winter!$A$1:$E$25, 3)</f>
        <v>271.915575384683</v>
      </c>
      <c r="I1079" s="1">
        <f>VLOOKUP(D1079, Winter!$A$1:$E$25, 5)</f>
        <v>285.04672897196201</v>
      </c>
      <c r="J1079" s="1">
        <f t="shared" si="97"/>
        <v>294.70105195937413</v>
      </c>
      <c r="K1079" s="47">
        <f t="shared" si="98"/>
        <v>5.5132743149939971</v>
      </c>
      <c r="L1079" s="48">
        <f>Solar!K1096/1000*Variables!$B$3</f>
        <v>0</v>
      </c>
      <c r="M1079" s="1">
        <f>IF(E1079=1, VLOOKUP(D1079, Sheet1!$E$2:$G$26, 2), Sheet1!$G$3)</f>
        <v>0.18618000000000001</v>
      </c>
      <c r="N1079" s="1">
        <f>'Electricity Rates'!$J$3</f>
        <v>0.19270000000000001</v>
      </c>
      <c r="O1079" s="145">
        <f>L1079-K1079</f>
        <v>-5.5132743149939971</v>
      </c>
      <c r="P1079">
        <f t="shared" si="99"/>
        <v>1.0624079604993433</v>
      </c>
      <c r="Q1079">
        <f>IF(O1079&gt;0, IF(Q1078+O1079*Variables!$B$5&lt;Variables!$B$4, Q1078+O1079*Variables!$B$5, Variables!$B$4), IF(Q1078&gt;-O1079, Q1078+O1079/Variables!$B$5, 0))</f>
        <v>19.521795593073833</v>
      </c>
      <c r="R1079">
        <f>IF(O1079&gt;0, 0, IF(Q1078&gt;-O1079, 0, -O1079 - Q1078*Variables!$B$5))</f>
        <v>0</v>
      </c>
      <c r="S1079">
        <f t="shared" si="100"/>
        <v>0</v>
      </c>
      <c r="T1079">
        <f t="shared" si="101"/>
        <v>0</v>
      </c>
    </row>
    <row r="1080" spans="1:20" x14ac:dyDescent="0.3">
      <c r="A1080" s="3">
        <f t="shared" si="96"/>
        <v>43145</v>
      </c>
      <c r="B1080">
        <v>2</v>
      </c>
      <c r="C1080">
        <v>14</v>
      </c>
      <c r="D1080">
        <v>23</v>
      </c>
      <c r="E1080">
        <v>1</v>
      </c>
      <c r="F1080" s="1">
        <f>VLOOKUP(A1080,Weather!$A$1:$E$366, 5)</f>
        <v>0.81132075471698106</v>
      </c>
      <c r="G1080" s="1">
        <f>VLOOKUP(D1080, Winter!$A$1:$E$25, 2)</f>
        <v>290.90909090909099</v>
      </c>
      <c r="H1080" s="1">
        <f>VLOOKUP(D1080, Winter!$A$1:$E$25, 3)</f>
        <v>266.95334839061297</v>
      </c>
      <c r="I1080" s="1">
        <f>VLOOKUP(D1080, Winter!$A$1:$E$25, 5)</f>
        <v>285.04672897196201</v>
      </c>
      <c r="J1080" s="1">
        <f t="shared" si="97"/>
        <v>286.38913949051022</v>
      </c>
      <c r="K1080" s="47">
        <f t="shared" si="98"/>
        <v>5.3577748581091837</v>
      </c>
      <c r="L1080" s="48">
        <f>Solar!K1097/1000*Variables!$B$3</f>
        <v>0</v>
      </c>
      <c r="M1080" s="1">
        <f>IF(E1080=1, VLOOKUP(D1080, Sheet1!$E$2:$G$26, 2), Sheet1!$G$3)</f>
        <v>0.18618000000000001</v>
      </c>
      <c r="N1080" s="1">
        <f>'Electricity Rates'!$J$3</f>
        <v>0.19270000000000001</v>
      </c>
      <c r="O1080" s="145">
        <f>L1080-K1080</f>
        <v>-5.3577748581091837</v>
      </c>
      <c r="P1080">
        <f t="shared" si="99"/>
        <v>1.0324432151576397</v>
      </c>
      <c r="Q1080">
        <f>IF(O1080&gt;0, IF(Q1079+O1080*Variables!$B$5&lt;Variables!$B$4, Q1079+O1080*Variables!$B$5, Variables!$B$4), IF(Q1079&gt;-O1080, Q1079+O1080/Variables!$B$5, 0))</f>
        <v>13.822035105723636</v>
      </c>
      <c r="R1080">
        <f>IF(O1080&gt;0, 0, IF(Q1079&gt;-O1080, 0, -O1080 - Q1079*Variables!$B$5))</f>
        <v>0</v>
      </c>
      <c r="S1080">
        <f t="shared" si="100"/>
        <v>0</v>
      </c>
      <c r="T1080">
        <f t="shared" si="101"/>
        <v>0</v>
      </c>
    </row>
    <row r="1081" spans="1:20" x14ac:dyDescent="0.3">
      <c r="A1081" s="3">
        <f t="shared" si="96"/>
        <v>43145</v>
      </c>
      <c r="B1081">
        <v>2</v>
      </c>
      <c r="C1081">
        <v>14</v>
      </c>
      <c r="D1081">
        <v>24</v>
      </c>
      <c r="E1081">
        <v>1</v>
      </c>
      <c r="F1081" s="1">
        <f>VLOOKUP(A1081,Weather!$A$1:$E$366, 5)</f>
        <v>0.81132075471698106</v>
      </c>
      <c r="G1081" s="1">
        <f>VLOOKUP(D1081, Winter!$A$1:$E$25, 2)</f>
        <v>272.72727272727298</v>
      </c>
      <c r="H1081" s="1">
        <f>VLOOKUP(D1081, Winter!$A$1:$E$25, 3)</f>
        <v>266.74195307023803</v>
      </c>
      <c r="I1081" s="1">
        <f>VLOOKUP(D1081, Winter!$A$1:$E$25, 5)</f>
        <v>285.04672897196201</v>
      </c>
      <c r="J1081" s="1">
        <f t="shared" si="97"/>
        <v>271.59796713160603</v>
      </c>
      <c r="K1081" s="47">
        <f t="shared" si="98"/>
        <v>5.0810612525322432</v>
      </c>
      <c r="L1081" s="48">
        <f>Solar!K1098/1000*Variables!$B$3</f>
        <v>0</v>
      </c>
      <c r="M1081" s="1">
        <f>IF(E1081=1, VLOOKUP(D1081, Sheet1!$E$2:$G$26, 2), Sheet1!$G$3)</f>
        <v>0.18618000000000001</v>
      </c>
      <c r="N1081" s="1">
        <f>'Electricity Rates'!$J$3</f>
        <v>0.19270000000000001</v>
      </c>
      <c r="O1081" s="145">
        <f>L1081-K1081</f>
        <v>-5.0810612525322432</v>
      </c>
      <c r="P1081">
        <f t="shared" si="99"/>
        <v>0.9791205033629633</v>
      </c>
      <c r="Q1081">
        <f>IF(O1081&gt;0, IF(Q1080+O1081*Variables!$B$5&lt;Variables!$B$4, Q1080+O1081*Variables!$B$5, Variables!$B$4), IF(Q1080&gt;-O1081, Q1080+O1081/Variables!$B$5, 0))</f>
        <v>8.4166507945191213</v>
      </c>
      <c r="R1081">
        <f>IF(O1081&gt;0, 0, IF(Q1080&gt;-O1081, 0, -O1081 - Q1080*Variables!$B$5))</f>
        <v>0</v>
      </c>
      <c r="S1081">
        <f t="shared" si="100"/>
        <v>0</v>
      </c>
      <c r="T1081">
        <f t="shared" si="101"/>
        <v>0</v>
      </c>
    </row>
    <row r="1082" spans="1:20" x14ac:dyDescent="0.3">
      <c r="A1082" s="3">
        <f t="shared" si="96"/>
        <v>43146</v>
      </c>
      <c r="B1082">
        <v>2</v>
      </c>
      <c r="C1082">
        <v>15</v>
      </c>
      <c r="D1082">
        <v>1</v>
      </c>
      <c r="E1082">
        <v>1</v>
      </c>
      <c r="F1082" s="1">
        <f>VLOOKUP(A1082,Weather!$A$1:$E$366, 5)</f>
        <v>0.83018867924528317</v>
      </c>
      <c r="G1082" s="1">
        <f>VLOOKUP(D1082, Winter!$A$1:$E$25, 2)</f>
        <v>281.81818181818198</v>
      </c>
      <c r="H1082" s="1">
        <f>VLOOKUP(D1082, Winter!$A$1:$E$25, 3)</f>
        <v>257.04002047196798</v>
      </c>
      <c r="I1082" s="1">
        <f>VLOOKUP(D1082, Winter!$A$1:$E$25, 5)</f>
        <v>266.355140186916</v>
      </c>
      <c r="J1082" s="1">
        <f t="shared" si="97"/>
        <v>277.61056951410791</v>
      </c>
      <c r="K1082" s="47">
        <f t="shared" si="98"/>
        <v>5.1935451614335566</v>
      </c>
      <c r="L1082" s="48">
        <f>Solar!K1099/1000*Variables!$B$3</f>
        <v>0</v>
      </c>
      <c r="M1082" s="1">
        <f>IF(E1082=1, VLOOKUP(D1082, Sheet1!$E$2:$G$26, 2), Sheet1!$G$3)</f>
        <v>0.18618000000000001</v>
      </c>
      <c r="N1082" s="1">
        <f>'Electricity Rates'!$J$3</f>
        <v>0.19270000000000001</v>
      </c>
      <c r="O1082" s="145">
        <f>L1082-K1082</f>
        <v>-5.1935451614335566</v>
      </c>
      <c r="P1082">
        <f t="shared" si="99"/>
        <v>1.0007961526082465</v>
      </c>
      <c r="Q1082">
        <f>IF(O1082&gt;0, IF(Q1081+O1082*Variables!$B$5&lt;Variables!$B$4, Q1081+O1082*Variables!$B$5, Variables!$B$4), IF(Q1081&gt;-O1082, Q1081+O1082/Variables!$B$5, 0))</f>
        <v>2.8916027504408692</v>
      </c>
      <c r="R1082">
        <f>IF(O1082&gt;0, 0, IF(Q1081&gt;-O1082, 0, -O1082 - Q1081*Variables!$B$5))</f>
        <v>0</v>
      </c>
      <c r="S1082">
        <f t="shared" si="100"/>
        <v>0</v>
      </c>
      <c r="T1082">
        <f t="shared" si="101"/>
        <v>0</v>
      </c>
    </row>
    <row r="1083" spans="1:20" x14ac:dyDescent="0.3">
      <c r="A1083" s="3">
        <f t="shared" si="96"/>
        <v>43146</v>
      </c>
      <c r="B1083">
        <v>2</v>
      </c>
      <c r="C1083">
        <v>15</v>
      </c>
      <c r="D1083">
        <v>2</v>
      </c>
      <c r="E1083">
        <v>1</v>
      </c>
      <c r="F1083" s="1">
        <f>VLOOKUP(A1083,Weather!$A$1:$E$366, 5)</f>
        <v>0.83018867924528317</v>
      </c>
      <c r="G1083" s="1">
        <f>VLOOKUP(D1083, Winter!$A$1:$E$25, 2)</f>
        <v>282.10356994603501</v>
      </c>
      <c r="H1083" s="1">
        <f>VLOOKUP(D1083, Winter!$A$1:$E$25, 3)</f>
        <v>280.66066600651902</v>
      </c>
      <c r="I1083" s="1">
        <f>VLOOKUP(D1083, Winter!$A$1:$E$25, 5)</f>
        <v>285.04672897196201</v>
      </c>
      <c r="J1083" s="1">
        <f t="shared" si="97"/>
        <v>281.8585485223436</v>
      </c>
      <c r="K1083" s="47">
        <f t="shared" si="98"/>
        <v>5.2730164541249991</v>
      </c>
      <c r="L1083" s="48">
        <f>Solar!K1100/1000*Variables!$B$3</f>
        <v>0</v>
      </c>
      <c r="M1083" s="1">
        <f>IF(E1083=1, VLOOKUP(D1083, Sheet1!$E$2:$G$26, 2), Sheet1!$G$3)</f>
        <v>0.18618000000000001</v>
      </c>
      <c r="N1083" s="1">
        <f>'Electricity Rates'!$J$3</f>
        <v>0.19270000000000001</v>
      </c>
      <c r="O1083" s="145">
        <f>L1083-K1083</f>
        <v>-5.2730164541249991</v>
      </c>
      <c r="P1083">
        <f t="shared" si="99"/>
        <v>1.0161102707098875</v>
      </c>
      <c r="Q1083">
        <f>IF(O1083&gt;0, IF(Q1082+O1083*Variables!$B$5&lt;Variables!$B$4, Q1082+O1083*Variables!$B$5, Variables!$B$4), IF(Q1082&gt;-O1083, Q1082+O1083/Variables!$B$5, 0))</f>
        <v>0</v>
      </c>
      <c r="R1083">
        <f>IF(O1083&gt;0, 0, IF(Q1082&gt;-O1083, 0, -O1083 - Q1082*Variables!$B$5))</f>
        <v>2.554909868710582</v>
      </c>
      <c r="S1083">
        <f t="shared" si="100"/>
        <v>0.47567311935653617</v>
      </c>
      <c r="T1083">
        <f t="shared" si="101"/>
        <v>0</v>
      </c>
    </row>
    <row r="1084" spans="1:20" x14ac:dyDescent="0.3">
      <c r="A1084" s="3">
        <f t="shared" si="96"/>
        <v>43146</v>
      </c>
      <c r="B1084">
        <v>2</v>
      </c>
      <c r="C1084">
        <v>15</v>
      </c>
      <c r="D1084">
        <v>3</v>
      </c>
      <c r="E1084">
        <v>1</v>
      </c>
      <c r="F1084" s="1">
        <f>VLOOKUP(A1084,Weather!$A$1:$E$366, 5)</f>
        <v>0.83018867924528317</v>
      </c>
      <c r="G1084" s="1">
        <f>VLOOKUP(D1084, Winter!$A$1:$E$25, 2)</f>
        <v>282.300747198007</v>
      </c>
      <c r="H1084" s="1">
        <f>VLOOKUP(D1084, Winter!$A$1:$E$25, 3)</f>
        <v>272.72727272727298</v>
      </c>
      <c r="I1084" s="1">
        <f>VLOOKUP(D1084, Winter!$A$1:$E$25, 5)</f>
        <v>271.02803738317698</v>
      </c>
      <c r="J1084" s="1">
        <f t="shared" si="97"/>
        <v>280.67506285392011</v>
      </c>
      <c r="K1084" s="47">
        <f t="shared" si="98"/>
        <v>5.2508757759886278</v>
      </c>
      <c r="L1084" s="48">
        <f>Solar!K1101/1000*Variables!$B$3</f>
        <v>0</v>
      </c>
      <c r="M1084" s="1">
        <f>IF(E1084=1, VLOOKUP(D1084, Sheet1!$E$2:$G$26, 2), Sheet1!$G$3)</f>
        <v>0.18618000000000001</v>
      </c>
      <c r="N1084" s="1">
        <f>'Electricity Rates'!$J$3</f>
        <v>0.19270000000000001</v>
      </c>
      <c r="O1084" s="145">
        <f>L1084-K1084</f>
        <v>-5.2508757759886278</v>
      </c>
      <c r="P1084">
        <f t="shared" si="99"/>
        <v>1.0118437620330085</v>
      </c>
      <c r="Q1084">
        <f>IF(O1084&gt;0, IF(Q1083+O1084*Variables!$B$5&lt;Variables!$B$4, Q1083+O1084*Variables!$B$5, Variables!$B$4), IF(Q1083&gt;-O1084, Q1083+O1084/Variables!$B$5, 0))</f>
        <v>0</v>
      </c>
      <c r="R1084">
        <f>IF(O1084&gt;0, 0, IF(Q1083&gt;-O1084, 0, -O1084 - Q1083*Variables!$B$5))</f>
        <v>5.2508757759886278</v>
      </c>
      <c r="S1084">
        <f t="shared" si="100"/>
        <v>0.97760805197356282</v>
      </c>
      <c r="T1084">
        <f t="shared" si="101"/>
        <v>0</v>
      </c>
    </row>
    <row r="1085" spans="1:20" x14ac:dyDescent="0.3">
      <c r="A1085" s="3">
        <f t="shared" si="96"/>
        <v>43146</v>
      </c>
      <c r="B1085">
        <v>2</v>
      </c>
      <c r="C1085">
        <v>15</v>
      </c>
      <c r="D1085">
        <v>4</v>
      </c>
      <c r="E1085">
        <v>1</v>
      </c>
      <c r="F1085" s="1">
        <f>VLOOKUP(A1085,Weather!$A$1:$E$366, 5)</f>
        <v>0.83018867924528317</v>
      </c>
      <c r="G1085" s="1">
        <f>VLOOKUP(D1085, Winter!$A$1:$E$25, 2)</f>
        <v>308.82074789439099</v>
      </c>
      <c r="H1085" s="1">
        <f>VLOOKUP(D1085, Winter!$A$1:$E$25, 3)</f>
        <v>281.81818181818198</v>
      </c>
      <c r="I1085" s="1">
        <f>VLOOKUP(D1085, Winter!$A$1:$E$25, 5)</f>
        <v>285.04672897196201</v>
      </c>
      <c r="J1085" s="1">
        <f t="shared" si="97"/>
        <v>304.23540648522345</v>
      </c>
      <c r="K1085" s="47">
        <f t="shared" si="98"/>
        <v>5.691643247062343</v>
      </c>
      <c r="L1085" s="48">
        <f>Solar!K1102/1000*Variables!$B$3</f>
        <v>0</v>
      </c>
      <c r="M1085" s="1">
        <f>IF(E1085=1, VLOOKUP(D1085, Sheet1!$E$2:$G$26, 2), Sheet1!$G$3)</f>
        <v>0.18618000000000001</v>
      </c>
      <c r="N1085" s="1">
        <f>'Electricity Rates'!$J$3</f>
        <v>0.19270000000000001</v>
      </c>
      <c r="O1085" s="145">
        <f>L1085-K1085</f>
        <v>-5.691643247062343</v>
      </c>
      <c r="P1085">
        <f t="shared" si="99"/>
        <v>1.0967796537089136</v>
      </c>
      <c r="Q1085">
        <f>IF(O1085&gt;0, IF(Q1084+O1085*Variables!$B$5&lt;Variables!$B$4, Q1084+O1085*Variables!$B$5, Variables!$B$4), IF(Q1084&gt;-O1085, Q1084+O1085/Variables!$B$5, 0))</f>
        <v>0</v>
      </c>
      <c r="R1085">
        <f>IF(O1085&gt;0, 0, IF(Q1084&gt;-O1085, 0, -O1085 - Q1084*Variables!$B$5))</f>
        <v>5.691643247062343</v>
      </c>
      <c r="S1085">
        <f t="shared" si="100"/>
        <v>1.059670139738067</v>
      </c>
      <c r="T1085">
        <f t="shared" si="101"/>
        <v>0</v>
      </c>
    </row>
    <row r="1086" spans="1:20" x14ac:dyDescent="0.3">
      <c r="A1086" s="3">
        <f t="shared" si="96"/>
        <v>43146</v>
      </c>
      <c r="B1086">
        <v>2</v>
      </c>
      <c r="C1086">
        <v>15</v>
      </c>
      <c r="D1086">
        <v>5</v>
      </c>
      <c r="E1086">
        <v>1</v>
      </c>
      <c r="F1086" s="1">
        <f>VLOOKUP(A1086,Weather!$A$1:$E$366, 5)</f>
        <v>0.83018867924528317</v>
      </c>
      <c r="G1086" s="1">
        <f>VLOOKUP(D1086, Winter!$A$1:$E$25, 2)</f>
        <v>308.63160471300301</v>
      </c>
      <c r="H1086" s="1">
        <f>VLOOKUP(D1086, Winter!$A$1:$E$25, 3)</f>
        <v>300</v>
      </c>
      <c r="I1086" s="1">
        <f>VLOOKUP(D1086, Winter!$A$1:$E$25, 5)</f>
        <v>303.73831775700899</v>
      </c>
      <c r="J1086" s="1">
        <f t="shared" si="97"/>
        <v>307.16586051645533</v>
      </c>
      <c r="K1086" s="47">
        <f t="shared" si="98"/>
        <v>5.746466251032782</v>
      </c>
      <c r="L1086" s="48">
        <f>Solar!K1103/1000*Variables!$B$3</f>
        <v>0</v>
      </c>
      <c r="M1086" s="1">
        <f>IF(E1086=1, VLOOKUP(D1086, Sheet1!$E$2:$G$26, 2), Sheet1!$G$3)</f>
        <v>0.18618000000000001</v>
      </c>
      <c r="N1086" s="1">
        <f>'Electricity Rates'!$J$3</f>
        <v>0.19270000000000001</v>
      </c>
      <c r="O1086" s="145">
        <f>L1086-K1086</f>
        <v>-5.746466251032782</v>
      </c>
      <c r="P1086">
        <f t="shared" si="99"/>
        <v>1.1073440465740172</v>
      </c>
      <c r="Q1086">
        <f>IF(O1086&gt;0, IF(Q1085+O1086*Variables!$B$5&lt;Variables!$B$4, Q1085+O1086*Variables!$B$5, Variables!$B$4), IF(Q1085&gt;-O1086, Q1085+O1086/Variables!$B$5, 0))</f>
        <v>0</v>
      </c>
      <c r="R1086">
        <f>IF(O1086&gt;0, 0, IF(Q1085&gt;-O1086, 0, -O1086 - Q1085*Variables!$B$5))</f>
        <v>5.746466251032782</v>
      </c>
      <c r="S1086">
        <f t="shared" si="100"/>
        <v>1.0698770866172833</v>
      </c>
      <c r="T1086">
        <f t="shared" si="101"/>
        <v>0</v>
      </c>
    </row>
    <row r="1087" spans="1:20" x14ac:dyDescent="0.3">
      <c r="A1087" s="3">
        <f t="shared" si="96"/>
        <v>43146</v>
      </c>
      <c r="B1087">
        <v>2</v>
      </c>
      <c r="C1087">
        <v>15</v>
      </c>
      <c r="D1087">
        <v>6</v>
      </c>
      <c r="E1087">
        <v>1</v>
      </c>
      <c r="F1087" s="1">
        <f>VLOOKUP(A1087,Weather!$A$1:$E$366, 5)</f>
        <v>0.83018867924528317</v>
      </c>
      <c r="G1087" s="1">
        <f>VLOOKUP(D1087, Winter!$A$1:$E$25, 2)</f>
        <v>331.81818181818198</v>
      </c>
      <c r="H1087" s="1">
        <f>VLOOKUP(D1087, Winter!$A$1:$E$25, 3)</f>
        <v>317.955250948497</v>
      </c>
      <c r="I1087" s="1">
        <f>VLOOKUP(D1087, Winter!$A$1:$E$25, 5)</f>
        <v>322.42990654205602</v>
      </c>
      <c r="J1087" s="1">
        <f t="shared" si="97"/>
        <v>329.46409921766946</v>
      </c>
      <c r="K1087" s="47">
        <f t="shared" si="98"/>
        <v>6.1636222329461292</v>
      </c>
      <c r="L1087" s="48">
        <f>Solar!K1104/1000*Variables!$B$3</f>
        <v>0</v>
      </c>
      <c r="M1087" s="1">
        <f>IF(E1087=1, VLOOKUP(D1087, Sheet1!$E$2:$G$26, 2), Sheet1!$G$3)</f>
        <v>0.18618000000000001</v>
      </c>
      <c r="N1087" s="1">
        <f>'Electricity Rates'!$J$3</f>
        <v>0.19270000000000001</v>
      </c>
      <c r="O1087" s="145">
        <f>L1087-K1087</f>
        <v>-6.1636222329461292</v>
      </c>
      <c r="P1087">
        <f t="shared" si="99"/>
        <v>1.1877300042887191</v>
      </c>
      <c r="Q1087">
        <f>IF(O1087&gt;0, IF(Q1086+O1087*Variables!$B$5&lt;Variables!$B$4, Q1086+O1087*Variables!$B$5, Variables!$B$4), IF(Q1086&gt;-O1087, Q1086+O1087/Variables!$B$5, 0))</f>
        <v>0</v>
      </c>
      <c r="R1087">
        <f>IF(O1087&gt;0, 0, IF(Q1086&gt;-O1087, 0, -O1087 - Q1086*Variables!$B$5))</f>
        <v>6.1636222329461292</v>
      </c>
      <c r="S1087">
        <f t="shared" si="100"/>
        <v>1.1475431873299105</v>
      </c>
      <c r="T1087">
        <f t="shared" si="101"/>
        <v>0</v>
      </c>
    </row>
    <row r="1088" spans="1:20" x14ac:dyDescent="0.3">
      <c r="A1088" s="3">
        <f t="shared" si="96"/>
        <v>43146</v>
      </c>
      <c r="B1088">
        <v>2</v>
      </c>
      <c r="C1088">
        <v>15</v>
      </c>
      <c r="D1088">
        <v>7</v>
      </c>
      <c r="E1088">
        <v>1</v>
      </c>
      <c r="F1088" s="1">
        <f>VLOOKUP(A1088,Weather!$A$1:$E$366, 5)</f>
        <v>0.83018867924528317</v>
      </c>
      <c r="G1088" s="1">
        <f>VLOOKUP(D1088, Winter!$A$1:$E$25, 2)</f>
        <v>445.45454545454498</v>
      </c>
      <c r="H1088" s="1">
        <f>VLOOKUP(D1088, Winter!$A$1:$E$25, 3)</f>
        <v>393.94630558862502</v>
      </c>
      <c r="I1088" s="1">
        <f>VLOOKUP(D1088, Winter!$A$1:$E$25, 5)</f>
        <v>313.08411214953298</v>
      </c>
      <c r="J1088" s="1">
        <f t="shared" si="97"/>
        <v>436.70786321316234</v>
      </c>
      <c r="K1088" s="47">
        <f t="shared" si="98"/>
        <v>8.1699411298367224</v>
      </c>
      <c r="L1088" s="48">
        <f>Solar!K1105/1000*Variables!$B$3</f>
        <v>0</v>
      </c>
      <c r="M1088" s="1">
        <f>IF(E1088=1, VLOOKUP(D1088, Sheet1!$E$2:$G$26, 2), Sheet1!$G$3)</f>
        <v>0.18618000000000001</v>
      </c>
      <c r="N1088" s="1">
        <f>'Electricity Rates'!$J$3</f>
        <v>0.19270000000000001</v>
      </c>
      <c r="O1088" s="145">
        <f>L1088-K1088</f>
        <v>-8.1699411298367224</v>
      </c>
      <c r="P1088">
        <f t="shared" si="99"/>
        <v>1.5743476557195364</v>
      </c>
      <c r="Q1088">
        <f>IF(O1088&gt;0, IF(Q1087+O1088*Variables!$B$5&lt;Variables!$B$4, Q1087+O1088*Variables!$B$5, Variables!$B$4), IF(Q1087&gt;-O1088, Q1087+O1088/Variables!$B$5, 0))</f>
        <v>0</v>
      </c>
      <c r="R1088">
        <f>IF(O1088&gt;0, 0, IF(Q1087&gt;-O1088, 0, -O1088 - Q1087*Variables!$B$5))</f>
        <v>8.1699411298367224</v>
      </c>
      <c r="S1088">
        <f t="shared" si="100"/>
        <v>1.5210796395530011</v>
      </c>
      <c r="T1088">
        <f t="shared" si="101"/>
        <v>0</v>
      </c>
    </row>
    <row r="1089" spans="1:20" x14ac:dyDescent="0.3">
      <c r="A1089" s="3">
        <f t="shared" si="96"/>
        <v>43146</v>
      </c>
      <c r="B1089">
        <v>2</v>
      </c>
      <c r="C1089">
        <v>15</v>
      </c>
      <c r="D1089">
        <v>8</v>
      </c>
      <c r="E1089">
        <v>1</v>
      </c>
      <c r="F1089" s="1">
        <f>VLOOKUP(A1089,Weather!$A$1:$E$366, 5)</f>
        <v>0.83018867924528317</v>
      </c>
      <c r="G1089" s="1">
        <f>VLOOKUP(D1089, Winter!$A$1:$E$25, 2)</f>
        <v>654.54545454545405</v>
      </c>
      <c r="H1089" s="1">
        <f>VLOOKUP(D1089, Winter!$A$1:$E$25, 3)</f>
        <v>498.50910668787998</v>
      </c>
      <c r="I1089" s="1">
        <f>VLOOKUP(D1089, Winter!$A$1:$E$25, 5)</f>
        <v>294.39252336448601</v>
      </c>
      <c r="J1089" s="1">
        <f t="shared" si="97"/>
        <v>628.04871623001691</v>
      </c>
      <c r="K1089" s="47">
        <f t="shared" si="98"/>
        <v>11.749550375657435</v>
      </c>
      <c r="L1089" s="48">
        <f>Solar!K1106/1000*Variables!$B$3</f>
        <v>2.9387500000000002</v>
      </c>
      <c r="M1089" s="1">
        <f>IF(E1089=1, VLOOKUP(D1089, Sheet1!$E$2:$G$26, 2), Sheet1!$G$3)</f>
        <v>0.18618000000000001</v>
      </c>
      <c r="N1089" s="1">
        <f>'Electricity Rates'!$J$3</f>
        <v>0.19270000000000001</v>
      </c>
      <c r="O1089" s="145">
        <f>L1089-K1089</f>
        <v>-8.8108003756574345</v>
      </c>
      <c r="P1089">
        <f t="shared" si="99"/>
        <v>2.264138357389188</v>
      </c>
      <c r="Q1089">
        <f>IF(O1089&gt;0, IF(Q1088+O1089*Variables!$B$5&lt;Variables!$B$4, Q1088+O1089*Variables!$B$5, Variables!$B$4), IF(Q1088&gt;-O1089, Q1088+O1089/Variables!$B$5, 0))</f>
        <v>0</v>
      </c>
      <c r="R1089">
        <f>IF(O1089&gt;0, 0, IF(Q1088&gt;-O1089, 0, -O1089 - Q1088*Variables!$B$5))</f>
        <v>8.8108003756574345</v>
      </c>
      <c r="S1089">
        <f t="shared" si="100"/>
        <v>1.6403948139399012</v>
      </c>
      <c r="T1089">
        <f t="shared" si="101"/>
        <v>0</v>
      </c>
    </row>
    <row r="1090" spans="1:20" x14ac:dyDescent="0.3">
      <c r="A1090" s="3">
        <f t="shared" si="96"/>
        <v>43146</v>
      </c>
      <c r="B1090">
        <v>2</v>
      </c>
      <c r="C1090">
        <v>15</v>
      </c>
      <c r="D1090">
        <v>9</v>
      </c>
      <c r="E1090">
        <v>1</v>
      </c>
      <c r="F1090" s="1">
        <f>VLOOKUP(A1090,Weather!$A$1:$E$366, 5)</f>
        <v>0.83018867924528317</v>
      </c>
      <c r="G1090" s="1">
        <f>VLOOKUP(D1090, Winter!$A$1:$E$25, 2)</f>
        <v>801.59817351598099</v>
      </c>
      <c r="H1090" s="1">
        <f>VLOOKUP(D1090, Winter!$A$1:$E$25, 3)</f>
        <v>564.97068280688404</v>
      </c>
      <c r="I1090" s="1">
        <f>VLOOKUP(D1090, Winter!$A$1:$E$25, 5)</f>
        <v>313.08411214953298</v>
      </c>
      <c r="J1090" s="1">
        <f t="shared" si="97"/>
        <v>761.41614679179474</v>
      </c>
      <c r="K1090" s="47">
        <f t="shared" si="98"/>
        <v>14.244591450279588</v>
      </c>
      <c r="L1090" s="48">
        <f>Solar!K1107/1000*Variables!$B$3</f>
        <v>11.29785</v>
      </c>
      <c r="M1090" s="1">
        <f>IF(E1090=1, VLOOKUP(D1090, Sheet1!$E$2:$G$26, 2), Sheet1!$G$3)</f>
        <v>0.20441999999999999</v>
      </c>
      <c r="N1090" s="1">
        <f>'Electricity Rates'!$J$3</f>
        <v>0.19270000000000001</v>
      </c>
      <c r="O1090" s="145">
        <f>L1090-K1090</f>
        <v>-2.9467414502795872</v>
      </c>
      <c r="P1090">
        <f t="shared" si="99"/>
        <v>2.7449327724688768</v>
      </c>
      <c r="Q1090">
        <f>IF(O1090&gt;0, IF(Q1089+O1090*Variables!$B$5&lt;Variables!$B$4, Q1089+O1090*Variables!$B$5, Variables!$B$4), IF(Q1089&gt;-O1090, Q1089+O1090/Variables!$B$5, 0))</f>
        <v>0</v>
      </c>
      <c r="R1090">
        <f>IF(O1090&gt;0, 0, IF(Q1089&gt;-O1090, 0, -O1090 - Q1089*Variables!$B$5))</f>
        <v>2.9467414502795872</v>
      </c>
      <c r="S1090">
        <f t="shared" si="100"/>
        <v>0.60237288726615323</v>
      </c>
      <c r="T1090">
        <f t="shared" si="101"/>
        <v>0</v>
      </c>
    </row>
    <row r="1091" spans="1:20" x14ac:dyDescent="0.3">
      <c r="A1091" s="3">
        <f t="shared" ref="A1091:A1154" si="102">DATE(2018, B1091, C1091)</f>
        <v>43146</v>
      </c>
      <c r="B1091">
        <v>2</v>
      </c>
      <c r="C1091">
        <v>15</v>
      </c>
      <c r="D1091">
        <v>10</v>
      </c>
      <c r="E1091">
        <v>1</v>
      </c>
      <c r="F1091" s="1">
        <f>VLOOKUP(A1091,Weather!$A$1:$E$366, 5)</f>
        <v>0.83018867924528317</v>
      </c>
      <c r="G1091" s="1">
        <f>VLOOKUP(D1091, Winter!$A$1:$E$25, 2)</f>
        <v>929.05770029057601</v>
      </c>
      <c r="H1091" s="1">
        <f>VLOOKUP(D1091, Winter!$A$1:$E$25, 3)</f>
        <v>583.82380756350199</v>
      </c>
      <c r="I1091" s="1">
        <f>VLOOKUP(D1091, Winter!$A$1:$E$25, 5)</f>
        <v>331.77570093457899</v>
      </c>
      <c r="J1091" s="1">
        <f t="shared" ref="J1091:J1154" si="103">IF(E1091=0, I1091, H1091 + (G1091-H1091)*F1091)</f>
        <v>870.43307699729939</v>
      </c>
      <c r="K1091" s="47">
        <f t="shared" ref="K1091:K1154" si="104">J1091*1000/53453</f>
        <v>16.28408278295511</v>
      </c>
      <c r="L1091" s="48">
        <f>Solar!K1108/1000*Variables!$B$3</f>
        <v>21.035499999999999</v>
      </c>
      <c r="M1091" s="1">
        <f>IF(E1091=1, VLOOKUP(D1091, Sheet1!$E$2:$G$26, 2), Sheet1!$G$3)</f>
        <v>0.20441999999999999</v>
      </c>
      <c r="N1091" s="1">
        <f>'Electricity Rates'!$J$3</f>
        <v>0.19270000000000001</v>
      </c>
      <c r="O1091" s="145">
        <f>L1091-K1091</f>
        <v>4.7514172170448887</v>
      </c>
      <c r="P1091">
        <f t="shared" ref="P1091:P1154" si="105">N1091*K1091</f>
        <v>3.1379427522754497</v>
      </c>
      <c r="Q1091">
        <f>IF(O1091&gt;0, IF(Q1090+O1091*Variables!$B$5&lt;Variables!$B$4, Q1090+O1091*Variables!$B$5, Variables!$B$4), IF(Q1090&gt;-O1091, Q1090+O1091/Variables!$B$5, 0))</f>
        <v>4.4663321840221952</v>
      </c>
      <c r="R1091">
        <f>IF(O1091&gt;0, 0, IF(Q1090&gt;-O1091, 0, -O1091 - Q1090*Variables!$B$5))</f>
        <v>0</v>
      </c>
      <c r="S1091">
        <f t="shared" ref="S1091:S1154" si="106">R1091*M1091</f>
        <v>0</v>
      </c>
      <c r="T1091">
        <f t="shared" ref="T1091:T1154" si="107">IF(AND(R1091&gt;0, M1091&gt;0.3), 1, 0)</f>
        <v>0</v>
      </c>
    </row>
    <row r="1092" spans="1:20" x14ac:dyDescent="0.3">
      <c r="A1092" s="3">
        <f t="shared" si="102"/>
        <v>43146</v>
      </c>
      <c r="B1092">
        <v>2</v>
      </c>
      <c r="C1092">
        <v>15</v>
      </c>
      <c r="D1092">
        <v>11</v>
      </c>
      <c r="E1092">
        <v>1</v>
      </c>
      <c r="F1092" s="1">
        <f>VLOOKUP(A1092,Weather!$A$1:$E$366, 5)</f>
        <v>0.83018867924528317</v>
      </c>
      <c r="G1092" s="1">
        <f>VLOOKUP(D1092, Winter!$A$1:$E$25, 2)</f>
        <v>1001.98733914487</v>
      </c>
      <c r="H1092" s="1">
        <f>VLOOKUP(D1092, Winter!$A$1:$E$25, 3)</f>
        <v>602.66024321587895</v>
      </c>
      <c r="I1092" s="1">
        <f>VLOOKUP(D1092, Winter!$A$1:$E$25, 5)</f>
        <v>331.77570093457899</v>
      </c>
      <c r="J1092" s="1">
        <f t="shared" si="103"/>
        <v>934.17707757202254</v>
      </c>
      <c r="K1092" s="47">
        <f t="shared" si="104"/>
        <v>17.476607067368015</v>
      </c>
      <c r="L1092" s="48">
        <f>Solar!K1109/1000*Variables!$B$3</f>
        <v>27.429649999999999</v>
      </c>
      <c r="M1092" s="1">
        <f>IF(E1092=1, VLOOKUP(D1092, Sheet1!$E$2:$G$26, 2), Sheet1!$G$3)</f>
        <v>0.20441999999999999</v>
      </c>
      <c r="N1092" s="1">
        <f>'Electricity Rates'!$J$3</f>
        <v>0.19270000000000001</v>
      </c>
      <c r="O1092" s="145">
        <f>L1092-K1092</f>
        <v>9.953042932631984</v>
      </c>
      <c r="P1092">
        <f t="shared" si="105"/>
        <v>3.3677421818818165</v>
      </c>
      <c r="Q1092">
        <f>IF(O1092&gt;0, IF(Q1091+O1092*Variables!$B$5&lt;Variables!$B$4, Q1091+O1092*Variables!$B$5, Variables!$B$4), IF(Q1091&gt;-O1092, Q1091+O1092/Variables!$B$5, 0))</f>
        <v>13.82219254069626</v>
      </c>
      <c r="R1092">
        <f>IF(O1092&gt;0, 0, IF(Q1091&gt;-O1092, 0, -O1092 - Q1091*Variables!$B$5))</f>
        <v>0</v>
      </c>
      <c r="S1092">
        <f t="shared" si="106"/>
        <v>0</v>
      </c>
      <c r="T1092">
        <f t="shared" si="107"/>
        <v>0</v>
      </c>
    </row>
    <row r="1093" spans="1:20" x14ac:dyDescent="0.3">
      <c r="A1093" s="3">
        <f t="shared" si="102"/>
        <v>43146</v>
      </c>
      <c r="B1093">
        <v>2</v>
      </c>
      <c r="C1093">
        <v>15</v>
      </c>
      <c r="D1093">
        <v>12</v>
      </c>
      <c r="E1093">
        <v>1</v>
      </c>
      <c r="F1093" s="1">
        <f>VLOOKUP(A1093,Weather!$A$1:$E$366, 5)</f>
        <v>0.83018867924528317</v>
      </c>
      <c r="G1093" s="1">
        <f>VLOOKUP(D1093, Winter!$A$1:$E$25, 2)</f>
        <v>1020.36633457866</v>
      </c>
      <c r="H1093" s="1">
        <f>VLOOKUP(D1093, Winter!$A$1:$E$25, 3)</f>
        <v>602.46553699974402</v>
      </c>
      <c r="I1093" s="1">
        <f>VLOOKUP(D1093, Winter!$A$1:$E$25, 5)</f>
        <v>327.10280373831802</v>
      </c>
      <c r="J1093" s="1">
        <f t="shared" si="103"/>
        <v>949.40204819733481</v>
      </c>
      <c r="K1093" s="47">
        <f t="shared" si="104"/>
        <v>17.761436181268309</v>
      </c>
      <c r="L1093" s="48">
        <f>Solar!K1110/1000*Variables!$B$3</f>
        <v>30.313950000000002</v>
      </c>
      <c r="M1093" s="1">
        <f>IF(E1093=1, VLOOKUP(D1093, Sheet1!$E$2:$G$26, 2), Sheet1!$G$3)</f>
        <v>0.20441999999999999</v>
      </c>
      <c r="N1093" s="1">
        <f>'Electricity Rates'!$J$3</f>
        <v>0.19270000000000001</v>
      </c>
      <c r="O1093" s="145">
        <f>L1093-K1093</f>
        <v>12.552513818731693</v>
      </c>
      <c r="P1093">
        <f t="shared" si="105"/>
        <v>3.4226287521304033</v>
      </c>
      <c r="Q1093">
        <f>IF(O1093&gt;0, IF(Q1092+O1093*Variables!$B$5&lt;Variables!$B$4, Q1092+O1093*Variables!$B$5, Variables!$B$4), IF(Q1092&gt;-O1093, Q1092+O1093/Variables!$B$5, 0))</f>
        <v>25.62155553030405</v>
      </c>
      <c r="R1093">
        <f>IF(O1093&gt;0, 0, IF(Q1092&gt;-O1093, 0, -O1093 - Q1092*Variables!$B$5))</f>
        <v>0</v>
      </c>
      <c r="S1093">
        <f t="shared" si="106"/>
        <v>0</v>
      </c>
      <c r="T1093">
        <f t="shared" si="107"/>
        <v>0</v>
      </c>
    </row>
    <row r="1094" spans="1:20" x14ac:dyDescent="0.3">
      <c r="A1094" s="3">
        <f t="shared" si="102"/>
        <v>43146</v>
      </c>
      <c r="B1094">
        <v>2</v>
      </c>
      <c r="C1094">
        <v>15</v>
      </c>
      <c r="D1094">
        <v>13</v>
      </c>
      <c r="E1094">
        <v>1</v>
      </c>
      <c r="F1094" s="1">
        <f>VLOOKUP(A1094,Weather!$A$1:$E$366, 5)</f>
        <v>0.83018867924528317</v>
      </c>
      <c r="G1094" s="1">
        <f>VLOOKUP(D1094, Winter!$A$1:$E$25, 2)</f>
        <v>1065.99730178497</v>
      </c>
      <c r="H1094" s="1">
        <f>VLOOKUP(D1094, Winter!$A$1:$E$25, 3)</f>
        <v>611.78362020049099</v>
      </c>
      <c r="I1094" s="1">
        <f>VLOOKUP(D1094, Winter!$A$1:$E$25, 5)</f>
        <v>322.42990654205602</v>
      </c>
      <c r="J1094" s="1">
        <f t="shared" si="103"/>
        <v>988.86667661024717</v>
      </c>
      <c r="K1094" s="47">
        <f t="shared" si="104"/>
        <v>18.499741391694521</v>
      </c>
      <c r="L1094" s="48">
        <f>Solar!K1111/1000*Variables!$B$3</f>
        <v>31.741399999999999</v>
      </c>
      <c r="M1094" s="1">
        <f>IF(E1094=1, VLOOKUP(D1094, Sheet1!$E$2:$G$26, 2), Sheet1!$G$3)</f>
        <v>0.20441999999999999</v>
      </c>
      <c r="N1094" s="1">
        <f>'Electricity Rates'!$J$3</f>
        <v>0.19270000000000001</v>
      </c>
      <c r="O1094" s="145">
        <f>L1094-K1094</f>
        <v>13.241658608305478</v>
      </c>
      <c r="P1094">
        <f t="shared" si="105"/>
        <v>3.5649001661795343</v>
      </c>
      <c r="Q1094">
        <f>IF(O1094&gt;0, IF(Q1093+O1094*Variables!$B$5&lt;Variables!$B$4, Q1093+O1094*Variables!$B$5, Variables!$B$4), IF(Q1093&gt;-O1094, Q1093+O1094/Variables!$B$5, 0))</f>
        <v>38.068714622111202</v>
      </c>
      <c r="R1094">
        <f>IF(O1094&gt;0, 0, IF(Q1093&gt;-O1094, 0, -O1094 - Q1093*Variables!$B$5))</f>
        <v>0</v>
      </c>
      <c r="S1094">
        <f t="shared" si="106"/>
        <v>0</v>
      </c>
      <c r="T1094">
        <f t="shared" si="107"/>
        <v>0</v>
      </c>
    </row>
    <row r="1095" spans="1:20" x14ac:dyDescent="0.3">
      <c r="A1095" s="3">
        <f t="shared" si="102"/>
        <v>43146</v>
      </c>
      <c r="B1095">
        <v>2</v>
      </c>
      <c r="C1095">
        <v>15</v>
      </c>
      <c r="D1095">
        <v>14</v>
      </c>
      <c r="E1095">
        <v>1</v>
      </c>
      <c r="F1095" s="1">
        <f>VLOOKUP(A1095,Weather!$A$1:$E$366, 5)</f>
        <v>0.83018867924528317</v>
      </c>
      <c r="G1095" s="1">
        <f>VLOOKUP(D1095, Winter!$A$1:$E$25, 2)</f>
        <v>1084.3762972187601</v>
      </c>
      <c r="H1095" s="1">
        <f>VLOOKUP(D1095, Winter!$A$1:$E$25, 3)</f>
        <v>611.59447701910301</v>
      </c>
      <c r="I1095" s="1">
        <f>VLOOKUP(D1095, Winter!$A$1:$E$25, 5)</f>
        <v>303.73831775700899</v>
      </c>
      <c r="J1095" s="1">
        <f t="shared" si="103"/>
        <v>1004.0925919018373</v>
      </c>
      <c r="K1095" s="47">
        <f t="shared" si="104"/>
        <v>18.784588178434088</v>
      </c>
      <c r="L1095" s="48">
        <f>Solar!K1112/1000*Variables!$B$3</f>
        <v>30.581599999999998</v>
      </c>
      <c r="M1095" s="1">
        <f>IF(E1095=1, VLOOKUP(D1095, Sheet1!$E$2:$G$26, 2), Sheet1!$G$3)</f>
        <v>0.20441999999999999</v>
      </c>
      <c r="N1095" s="1">
        <f>'Electricity Rates'!$J$3</f>
        <v>0.19270000000000001</v>
      </c>
      <c r="O1095" s="145">
        <f>L1095-K1095</f>
        <v>11.79701182156591</v>
      </c>
      <c r="P1095">
        <f t="shared" si="105"/>
        <v>3.6197901419842489</v>
      </c>
      <c r="Q1095">
        <f>IF(O1095&gt;0, IF(Q1094+O1095*Variables!$B$5&lt;Variables!$B$4, Q1094+O1095*Variables!$B$5, Variables!$B$4), IF(Q1094&gt;-O1095, Q1094+O1095/Variables!$B$5, 0))</f>
        <v>49.157905734383156</v>
      </c>
      <c r="R1095">
        <f>IF(O1095&gt;0, 0, IF(Q1094&gt;-O1095, 0, -O1095 - Q1094*Variables!$B$5))</f>
        <v>0</v>
      </c>
      <c r="S1095">
        <f t="shared" si="106"/>
        <v>0</v>
      </c>
      <c r="T1095">
        <f t="shared" si="107"/>
        <v>0</v>
      </c>
    </row>
    <row r="1096" spans="1:20" x14ac:dyDescent="0.3">
      <c r="A1096" s="3">
        <f t="shared" si="102"/>
        <v>43146</v>
      </c>
      <c r="B1096">
        <v>2</v>
      </c>
      <c r="C1096">
        <v>15</v>
      </c>
      <c r="D1096">
        <v>15</v>
      </c>
      <c r="E1096">
        <v>1</v>
      </c>
      <c r="F1096" s="1">
        <f>VLOOKUP(A1096,Weather!$A$1:$E$366, 5)</f>
        <v>0.83018867924528317</v>
      </c>
      <c r="G1096" s="1">
        <f>VLOOKUP(D1096, Winter!$A$1:$E$25, 2)</f>
        <v>1093.6540058115399</v>
      </c>
      <c r="H1096" s="1">
        <f>VLOOKUP(D1096, Winter!$A$1:$E$25, 3)</f>
        <v>601.87029228184497</v>
      </c>
      <c r="I1096" s="1">
        <f>VLOOKUP(D1096, Winter!$A$1:$E$25, 5)</f>
        <v>271.02803738317698</v>
      </c>
      <c r="J1096" s="1">
        <f t="shared" si="103"/>
        <v>1010.1435638914031</v>
      </c>
      <c r="K1096" s="47">
        <f t="shared" si="104"/>
        <v>18.897789906860289</v>
      </c>
      <c r="L1096" s="48">
        <f>Solar!K1113/1000*Variables!$B$3</f>
        <v>25.782299999999996</v>
      </c>
      <c r="M1096" s="1">
        <f>IF(E1096=1, VLOOKUP(D1096, Sheet1!$E$2:$G$26, 2), Sheet1!$G$3)</f>
        <v>0.20441999999999999</v>
      </c>
      <c r="N1096" s="1">
        <f>'Electricity Rates'!$J$3</f>
        <v>0.19270000000000001</v>
      </c>
      <c r="O1096" s="145">
        <f>L1096-K1096</f>
        <v>6.8845100931397063</v>
      </c>
      <c r="P1096">
        <f t="shared" si="105"/>
        <v>3.6416041150519778</v>
      </c>
      <c r="Q1096">
        <f>IF(O1096&gt;0, IF(Q1095+O1096*Variables!$B$5&lt;Variables!$B$4, Q1095+O1096*Variables!$B$5, Variables!$B$4), IF(Q1095&gt;-O1096, Q1095+O1096/Variables!$B$5, 0))</f>
        <v>55.629345221934479</v>
      </c>
      <c r="R1096">
        <f>IF(O1096&gt;0, 0, IF(Q1095&gt;-O1096, 0, -O1096 - Q1095*Variables!$B$5))</f>
        <v>0</v>
      </c>
      <c r="S1096">
        <f t="shared" si="106"/>
        <v>0</v>
      </c>
      <c r="T1096">
        <f t="shared" si="107"/>
        <v>0</v>
      </c>
    </row>
    <row r="1097" spans="1:20" x14ac:dyDescent="0.3">
      <c r="A1097" s="3">
        <f t="shared" si="102"/>
        <v>43146</v>
      </c>
      <c r="B1097">
        <v>2</v>
      </c>
      <c r="C1097">
        <v>15</v>
      </c>
      <c r="D1097">
        <v>16</v>
      </c>
      <c r="E1097">
        <v>1</v>
      </c>
      <c r="F1097" s="1">
        <f>VLOOKUP(A1097,Weather!$A$1:$E$366, 5)</f>
        <v>0.83018867924528317</v>
      </c>
      <c r="G1097" s="1">
        <f>VLOOKUP(D1097, Winter!$A$1:$E$25, 2)</f>
        <v>1039.2953507679499</v>
      </c>
      <c r="H1097" s="1">
        <f>VLOOKUP(D1097, Winter!$A$1:$E$25, 3)</f>
        <v>558.82352941176396</v>
      </c>
      <c r="I1097" s="1">
        <f>VLOOKUP(D1097, Winter!$A$1:$E$25, 5)</f>
        <v>252.336448598131</v>
      </c>
      <c r="J1097" s="1">
        <f t="shared" si="103"/>
        <v>957.70579619803163</v>
      </c>
      <c r="K1097" s="47">
        <f t="shared" si="104"/>
        <v>17.916782897087753</v>
      </c>
      <c r="L1097" s="48">
        <f>Solar!K1114/1000*Variables!$B$3</f>
        <v>18.759999999999998</v>
      </c>
      <c r="M1097" s="1">
        <f>IF(E1097=1, VLOOKUP(D1097, Sheet1!$E$2:$G$26, 2), Sheet1!$G$3)</f>
        <v>0.20441999999999999</v>
      </c>
      <c r="N1097" s="1">
        <f>'Electricity Rates'!$J$3</f>
        <v>0.19270000000000001</v>
      </c>
      <c r="O1097" s="145">
        <f>L1097-K1097</f>
        <v>0.84321710291224505</v>
      </c>
      <c r="P1097">
        <f t="shared" si="105"/>
        <v>3.45256406426881</v>
      </c>
      <c r="Q1097">
        <f>IF(O1097&gt;0, IF(Q1096+O1097*Variables!$B$5&lt;Variables!$B$4, Q1096+O1097*Variables!$B$5, Variables!$B$4), IF(Q1096&gt;-O1097, Q1096+O1097/Variables!$B$5, 0))</f>
        <v>56.421969298671989</v>
      </c>
      <c r="R1097">
        <f>IF(O1097&gt;0, 0, IF(Q1096&gt;-O1097, 0, -O1097 - Q1096*Variables!$B$5))</f>
        <v>0</v>
      </c>
      <c r="S1097">
        <f t="shared" si="106"/>
        <v>0</v>
      </c>
      <c r="T1097">
        <f t="shared" si="107"/>
        <v>0</v>
      </c>
    </row>
    <row r="1098" spans="1:20" x14ac:dyDescent="0.3">
      <c r="A1098" s="3">
        <f t="shared" si="102"/>
        <v>43146</v>
      </c>
      <c r="B1098">
        <v>2</v>
      </c>
      <c r="C1098">
        <v>15</v>
      </c>
      <c r="D1098">
        <v>17</v>
      </c>
      <c r="E1098">
        <v>1</v>
      </c>
      <c r="F1098" s="1">
        <f>VLOOKUP(A1098,Weather!$A$1:$E$366, 5)</f>
        <v>0.83018867924528317</v>
      </c>
      <c r="G1098" s="1">
        <f>VLOOKUP(D1098, Winter!$A$1:$E$25, 2)</f>
        <v>889.47696139476898</v>
      </c>
      <c r="H1098" s="1">
        <f>VLOOKUP(D1098, Winter!$A$1:$E$25, 3)</f>
        <v>506.24728802056097</v>
      </c>
      <c r="I1098" s="1">
        <f>VLOOKUP(D1098, Winter!$A$1:$E$25, 5)</f>
        <v>228.971962616822</v>
      </c>
      <c r="J1098" s="1">
        <f t="shared" si="103"/>
        <v>824.400224406696</v>
      </c>
      <c r="K1098" s="47">
        <f t="shared" si="104"/>
        <v>15.422899077819693</v>
      </c>
      <c r="L1098" s="48">
        <f>Solar!K1115/1000*Variables!$B$3</f>
        <v>9.9641000000000002</v>
      </c>
      <c r="M1098" s="1">
        <f>IF(E1098=1, VLOOKUP(D1098, Sheet1!$E$2:$G$26, 2), Sheet1!$G$3)</f>
        <v>0.20441999999999999</v>
      </c>
      <c r="N1098" s="1">
        <f>'Electricity Rates'!$J$3</f>
        <v>0.19270000000000001</v>
      </c>
      <c r="O1098" s="145">
        <f>L1098-K1098</f>
        <v>-5.4587990778196929</v>
      </c>
      <c r="P1098">
        <f t="shared" si="105"/>
        <v>2.9719926522958549</v>
      </c>
      <c r="Q1098">
        <f>IF(O1098&gt;0, IF(Q1097+O1098*Variables!$B$5&lt;Variables!$B$4, Q1097+O1098*Variables!$B$5, Variables!$B$4), IF(Q1097&gt;-O1098, Q1097+O1098/Variables!$B$5, 0))</f>
        <v>50.614736237161679</v>
      </c>
      <c r="R1098">
        <f>IF(O1098&gt;0, 0, IF(Q1097&gt;-O1098, 0, -O1098 - Q1097*Variables!$B$5))</f>
        <v>0</v>
      </c>
      <c r="S1098">
        <f t="shared" si="106"/>
        <v>0</v>
      </c>
      <c r="T1098">
        <f t="shared" si="107"/>
        <v>0</v>
      </c>
    </row>
    <row r="1099" spans="1:20" x14ac:dyDescent="0.3">
      <c r="A1099" s="3">
        <f t="shared" si="102"/>
        <v>43146</v>
      </c>
      <c r="B1099">
        <v>2</v>
      </c>
      <c r="C1099">
        <v>15</v>
      </c>
      <c r="D1099">
        <v>18</v>
      </c>
      <c r="E1099">
        <v>1</v>
      </c>
      <c r="F1099" s="1">
        <f>VLOOKUP(A1099,Weather!$A$1:$E$366, 5)</f>
        <v>0.83018867924528317</v>
      </c>
      <c r="G1099" s="1">
        <f>VLOOKUP(D1099, Winter!$A$1:$E$25, 2)</f>
        <v>689.67932752179297</v>
      </c>
      <c r="H1099" s="1">
        <f>VLOOKUP(D1099, Winter!$A$1:$E$25, 3)</f>
        <v>477.48083534529701</v>
      </c>
      <c r="I1099" s="1">
        <f>VLOOKUP(D1099, Winter!$A$1:$E$25, 5)</f>
        <v>257.009345794392</v>
      </c>
      <c r="J1099" s="1">
        <f t="shared" si="103"/>
        <v>653.64562130314278</v>
      </c>
      <c r="K1099" s="47">
        <f t="shared" si="104"/>
        <v>12.228417886800418</v>
      </c>
      <c r="L1099" s="48">
        <f>Solar!K1116/1000*Variables!$B$3</f>
        <v>2.08575</v>
      </c>
      <c r="M1099" s="1">
        <f>IF(E1099=1, VLOOKUP(D1099, Sheet1!$E$2:$G$26, 2), Sheet1!$G$3)</f>
        <v>0.20441999999999999</v>
      </c>
      <c r="N1099" s="1">
        <f>'Electricity Rates'!$J$3</f>
        <v>0.19270000000000001</v>
      </c>
      <c r="O1099" s="145">
        <f>L1099-K1099</f>
        <v>-10.142667886800417</v>
      </c>
      <c r="P1099">
        <f t="shared" si="105"/>
        <v>2.3564161267864407</v>
      </c>
      <c r="Q1099">
        <f>IF(O1099&gt;0, IF(Q1098+O1099*Variables!$B$5&lt;Variables!$B$4, Q1098+O1099*Variables!$B$5, Variables!$B$4), IF(Q1098&gt;-O1099, Q1098+O1099/Variables!$B$5, 0))</f>
        <v>39.824664017161233</v>
      </c>
      <c r="R1099">
        <f>IF(O1099&gt;0, 0, IF(Q1098&gt;-O1099, 0, -O1099 - Q1098*Variables!$B$5))</f>
        <v>0</v>
      </c>
      <c r="S1099">
        <f t="shared" si="106"/>
        <v>0</v>
      </c>
      <c r="T1099">
        <f t="shared" si="107"/>
        <v>0</v>
      </c>
    </row>
    <row r="1100" spans="1:20" x14ac:dyDescent="0.3">
      <c r="A1100" s="3">
        <f t="shared" si="102"/>
        <v>43146</v>
      </c>
      <c r="B1100">
        <v>2</v>
      </c>
      <c r="C1100">
        <v>15</v>
      </c>
      <c r="D1100">
        <v>19</v>
      </c>
      <c r="E1100">
        <v>1</v>
      </c>
      <c r="F1100" s="1">
        <f>VLOOKUP(A1100,Weather!$A$1:$E$366, 5)</f>
        <v>0.83018867924528317</v>
      </c>
      <c r="G1100" s="1">
        <f>VLOOKUP(D1100, Winter!$A$1:$E$25, 2)</f>
        <v>503.50249066002402</v>
      </c>
      <c r="H1100" s="1">
        <f>VLOOKUP(D1100, Winter!$A$1:$E$25, 3)</f>
        <v>367.75553800108997</v>
      </c>
      <c r="I1100" s="1">
        <f>VLOOKUP(D1100, Winter!$A$1:$E$25, 5)</f>
        <v>266.355140186916</v>
      </c>
      <c r="J1100" s="1">
        <f t="shared" si="103"/>
        <v>480.4511213405824</v>
      </c>
      <c r="K1100" s="47">
        <f t="shared" si="104"/>
        <v>8.9882910470989916</v>
      </c>
      <c r="L1100" s="48">
        <f>Solar!K1117/1000*Variables!$B$3</f>
        <v>0</v>
      </c>
      <c r="M1100" s="1">
        <f>IF(E1100=1, VLOOKUP(D1100, Sheet1!$E$2:$G$26, 2), Sheet1!$G$3)</f>
        <v>0.20441999999999999</v>
      </c>
      <c r="N1100" s="1">
        <f>'Electricity Rates'!$J$3</f>
        <v>0.19270000000000001</v>
      </c>
      <c r="O1100" s="145">
        <f>L1100-K1100</f>
        <v>-8.9882910470989916</v>
      </c>
      <c r="P1100">
        <f t="shared" si="105"/>
        <v>1.7320436847759757</v>
      </c>
      <c r="Q1100">
        <f>IF(O1100&gt;0, IF(Q1099+O1100*Variables!$B$5&lt;Variables!$B$4, Q1099+O1100*Variables!$B$5, Variables!$B$4), IF(Q1099&gt;-O1100, Q1099+O1100/Variables!$B$5, 0))</f>
        <v>30.262652264928263</v>
      </c>
      <c r="R1100">
        <f>IF(O1100&gt;0, 0, IF(Q1099&gt;-O1100, 0, -O1100 - Q1099*Variables!$B$5))</f>
        <v>0</v>
      </c>
      <c r="S1100">
        <f t="shared" si="106"/>
        <v>0</v>
      </c>
      <c r="T1100">
        <f t="shared" si="107"/>
        <v>0</v>
      </c>
    </row>
    <row r="1101" spans="1:20" x14ac:dyDescent="0.3">
      <c r="A1101" s="3">
        <f t="shared" si="102"/>
        <v>43146</v>
      </c>
      <c r="B1101">
        <v>2</v>
      </c>
      <c r="C1101">
        <v>15</v>
      </c>
      <c r="D1101">
        <v>20</v>
      </c>
      <c r="E1101">
        <v>1</v>
      </c>
      <c r="F1101" s="1">
        <f>VLOOKUP(A1101,Weather!$A$1:$E$366, 5)</f>
        <v>0.83018867924528317</v>
      </c>
      <c r="G1101" s="1">
        <f>VLOOKUP(D1101, Winter!$A$1:$E$25, 2)</f>
        <v>385.507471980074</v>
      </c>
      <c r="H1101" s="1">
        <f>VLOOKUP(D1101, Winter!$A$1:$E$25, 3)</f>
        <v>329.45960680470398</v>
      </c>
      <c r="I1101" s="1">
        <f>VLOOKUP(D1101, Winter!$A$1:$E$25, 5)</f>
        <v>275.70093457943898</v>
      </c>
      <c r="J1101" s="1">
        <f t="shared" si="103"/>
        <v>375.98990996916211</v>
      </c>
      <c r="K1101" s="47">
        <f t="shared" si="104"/>
        <v>7.0340282111230827</v>
      </c>
      <c r="L1101" s="48">
        <f>Solar!K1118/1000*Variables!$B$3</f>
        <v>0</v>
      </c>
      <c r="M1101" s="1">
        <f>IF(E1101=1, VLOOKUP(D1101, Sheet1!$E$2:$G$26, 2), Sheet1!$G$3)</f>
        <v>0.20441999999999999</v>
      </c>
      <c r="N1101" s="1">
        <f>'Electricity Rates'!$J$3</f>
        <v>0.19270000000000001</v>
      </c>
      <c r="O1101" s="145">
        <f>L1101-K1101</f>
        <v>-7.0340282111230827</v>
      </c>
      <c r="P1101">
        <f t="shared" si="105"/>
        <v>1.3554572362834181</v>
      </c>
      <c r="Q1101">
        <f>IF(O1101&gt;0, IF(Q1100+O1101*Variables!$B$5&lt;Variables!$B$4, Q1100+O1101*Variables!$B$5, Variables!$B$4), IF(Q1100&gt;-O1101, Q1100+O1101/Variables!$B$5, 0))</f>
        <v>22.77964352969094</v>
      </c>
      <c r="R1101">
        <f>IF(O1101&gt;0, 0, IF(Q1100&gt;-O1101, 0, -O1101 - Q1100*Variables!$B$5))</f>
        <v>0</v>
      </c>
      <c r="S1101">
        <f t="shared" si="106"/>
        <v>0</v>
      </c>
      <c r="T1101">
        <f t="shared" si="107"/>
        <v>0</v>
      </c>
    </row>
    <row r="1102" spans="1:20" x14ac:dyDescent="0.3">
      <c r="A1102" s="3">
        <f t="shared" si="102"/>
        <v>43146</v>
      </c>
      <c r="B1102">
        <v>2</v>
      </c>
      <c r="C1102">
        <v>15</v>
      </c>
      <c r="D1102">
        <v>21</v>
      </c>
      <c r="E1102">
        <v>1</v>
      </c>
      <c r="F1102" s="1">
        <f>VLOOKUP(A1102,Weather!$A$1:$E$366, 5)</f>
        <v>0.83018867924528317</v>
      </c>
      <c r="G1102" s="1">
        <f>VLOOKUP(D1102, Winter!$A$1:$E$25, 2)</f>
        <v>340.23972602739599</v>
      </c>
      <c r="H1102" s="1">
        <f>VLOOKUP(D1102, Winter!$A$1:$E$25, 3)</f>
        <v>286.390591795636</v>
      </c>
      <c r="I1102" s="1">
        <f>VLOOKUP(D1102, Winter!$A$1:$E$25, 5)</f>
        <v>289.71962616822401</v>
      </c>
      <c r="J1102" s="1">
        <f t="shared" si="103"/>
        <v>331.0955334220028</v>
      </c>
      <c r="K1102" s="47">
        <f t="shared" si="104"/>
        <v>6.194143142985479</v>
      </c>
      <c r="L1102" s="48">
        <f>Solar!K1119/1000*Variables!$B$3</f>
        <v>0</v>
      </c>
      <c r="M1102" s="1">
        <f>IF(E1102=1, VLOOKUP(D1102, Sheet1!$E$2:$G$26, 2), Sheet1!$G$3)</f>
        <v>0.20441999999999999</v>
      </c>
      <c r="N1102" s="1">
        <f>'Electricity Rates'!$J$3</f>
        <v>0.19270000000000001</v>
      </c>
      <c r="O1102" s="145">
        <f>L1102-K1102</f>
        <v>-6.194143142985479</v>
      </c>
      <c r="P1102">
        <f t="shared" si="105"/>
        <v>1.1936113836533018</v>
      </c>
      <c r="Q1102">
        <f>IF(O1102&gt;0, IF(Q1101+O1102*Variables!$B$5&lt;Variables!$B$4, Q1101+O1102*Variables!$B$5, Variables!$B$4), IF(Q1101&gt;-O1102, Q1101+O1102/Variables!$B$5, 0))</f>
        <v>16.190129547791493</v>
      </c>
      <c r="R1102">
        <f>IF(O1102&gt;0, 0, IF(Q1101&gt;-O1102, 0, -O1102 - Q1101*Variables!$B$5))</f>
        <v>0</v>
      </c>
      <c r="S1102">
        <f t="shared" si="106"/>
        <v>0</v>
      </c>
      <c r="T1102">
        <f t="shared" si="107"/>
        <v>0</v>
      </c>
    </row>
    <row r="1103" spans="1:20" x14ac:dyDescent="0.3">
      <c r="A1103" s="3">
        <f t="shared" si="102"/>
        <v>43146</v>
      </c>
      <c r="B1103">
        <v>2</v>
      </c>
      <c r="C1103">
        <v>15</v>
      </c>
      <c r="D1103">
        <v>22</v>
      </c>
      <c r="E1103">
        <v>1</v>
      </c>
      <c r="F1103" s="1">
        <f>VLOOKUP(A1103,Weather!$A$1:$E$366, 5)</f>
        <v>0.83018867924528317</v>
      </c>
      <c r="G1103" s="1">
        <f>VLOOKUP(D1103, Winter!$A$1:$E$25, 2)</f>
        <v>300</v>
      </c>
      <c r="H1103" s="1">
        <f>VLOOKUP(D1103, Winter!$A$1:$E$25, 3)</f>
        <v>271.915575384683</v>
      </c>
      <c r="I1103" s="1">
        <f>VLOOKUP(D1103, Winter!$A$1:$E$25, 5)</f>
        <v>285.04672897196201</v>
      </c>
      <c r="J1103" s="1">
        <f t="shared" si="103"/>
        <v>295.23094676343675</v>
      </c>
      <c r="K1103" s="47">
        <f t="shared" si="104"/>
        <v>5.523187599637752</v>
      </c>
      <c r="L1103" s="48">
        <f>Solar!K1120/1000*Variables!$B$3</f>
        <v>0</v>
      </c>
      <c r="M1103" s="1">
        <f>IF(E1103=1, VLOOKUP(D1103, Sheet1!$E$2:$G$26, 2), Sheet1!$G$3)</f>
        <v>0.18618000000000001</v>
      </c>
      <c r="N1103" s="1">
        <f>'Electricity Rates'!$J$3</f>
        <v>0.19270000000000001</v>
      </c>
      <c r="O1103" s="145">
        <f>L1103-K1103</f>
        <v>-5.523187599637752</v>
      </c>
      <c r="P1103">
        <f t="shared" si="105"/>
        <v>1.0643182504501949</v>
      </c>
      <c r="Q1103">
        <f>IF(O1103&gt;0, IF(Q1102+O1103*Variables!$B$5&lt;Variables!$B$4, Q1102+O1103*Variables!$B$5, Variables!$B$4), IF(Q1102&gt;-O1103, Q1102+O1103/Variables!$B$5, 0))</f>
        <v>10.314398058815161</v>
      </c>
      <c r="R1103">
        <f>IF(O1103&gt;0, 0, IF(Q1102&gt;-O1103, 0, -O1103 - Q1102*Variables!$B$5))</f>
        <v>0</v>
      </c>
      <c r="S1103">
        <f t="shared" si="106"/>
        <v>0</v>
      </c>
      <c r="T1103">
        <f t="shared" si="107"/>
        <v>0</v>
      </c>
    </row>
    <row r="1104" spans="1:20" x14ac:dyDescent="0.3">
      <c r="A1104" s="3">
        <f t="shared" si="102"/>
        <v>43146</v>
      </c>
      <c r="B1104">
        <v>2</v>
      </c>
      <c r="C1104">
        <v>15</v>
      </c>
      <c r="D1104">
        <v>23</v>
      </c>
      <c r="E1104">
        <v>1</v>
      </c>
      <c r="F1104" s="1">
        <f>VLOOKUP(A1104,Weather!$A$1:$E$366, 5)</f>
        <v>0.83018867924528317</v>
      </c>
      <c r="G1104" s="1">
        <f>VLOOKUP(D1104, Winter!$A$1:$E$25, 2)</f>
        <v>290.90909090909099</v>
      </c>
      <c r="H1104" s="1">
        <f>VLOOKUP(D1104, Winter!$A$1:$E$25, 3)</f>
        <v>266.95334839061297</v>
      </c>
      <c r="I1104" s="1">
        <f>VLOOKUP(D1104, Winter!$A$1:$E$25, 5)</f>
        <v>285.04672897196201</v>
      </c>
      <c r="J1104" s="1">
        <f t="shared" si="103"/>
        <v>286.84113463236832</v>
      </c>
      <c r="K1104" s="47">
        <f t="shared" si="104"/>
        <v>5.3662307940128402</v>
      </c>
      <c r="L1104" s="48">
        <f>Solar!K1121/1000*Variables!$B$3</f>
        <v>0</v>
      </c>
      <c r="M1104" s="1">
        <f>IF(E1104=1, VLOOKUP(D1104, Sheet1!$E$2:$G$26, 2), Sheet1!$G$3)</f>
        <v>0.18618000000000001</v>
      </c>
      <c r="N1104" s="1">
        <f>'Electricity Rates'!$J$3</f>
        <v>0.19270000000000001</v>
      </c>
      <c r="O1104" s="145">
        <f>L1104-K1104</f>
        <v>-5.3662307940128402</v>
      </c>
      <c r="P1104">
        <f t="shared" si="105"/>
        <v>1.0340726740062745</v>
      </c>
      <c r="Q1104">
        <f>IF(O1104&gt;0, IF(Q1103+O1104*Variables!$B$5&lt;Variables!$B$4, Q1103+O1104*Variables!$B$5, Variables!$B$4), IF(Q1103&gt;-O1104, Q1103+O1104/Variables!$B$5, 0))</f>
        <v>4.6056418949717139</v>
      </c>
      <c r="R1104">
        <f>IF(O1104&gt;0, 0, IF(Q1103&gt;-O1104, 0, -O1104 - Q1103*Variables!$B$5))</f>
        <v>0</v>
      </c>
      <c r="S1104">
        <f t="shared" si="106"/>
        <v>0</v>
      </c>
      <c r="T1104">
        <f t="shared" si="107"/>
        <v>0</v>
      </c>
    </row>
    <row r="1105" spans="1:20" x14ac:dyDescent="0.3">
      <c r="A1105" s="3">
        <f t="shared" si="102"/>
        <v>43146</v>
      </c>
      <c r="B1105">
        <v>2</v>
      </c>
      <c r="C1105">
        <v>15</v>
      </c>
      <c r="D1105">
        <v>24</v>
      </c>
      <c r="E1105">
        <v>1</v>
      </c>
      <c r="F1105" s="1">
        <f>VLOOKUP(A1105,Weather!$A$1:$E$366, 5)</f>
        <v>0.83018867924528317</v>
      </c>
      <c r="G1105" s="1">
        <f>VLOOKUP(D1105, Winter!$A$1:$E$25, 2)</f>
        <v>272.72727272727298</v>
      </c>
      <c r="H1105" s="1">
        <f>VLOOKUP(D1105, Winter!$A$1:$E$25, 3)</f>
        <v>266.74195307023803</v>
      </c>
      <c r="I1105" s="1">
        <f>VLOOKUP(D1105, Winter!$A$1:$E$25, 5)</f>
        <v>285.04672897196201</v>
      </c>
      <c r="J1105" s="1">
        <f t="shared" si="103"/>
        <v>271.7108976911727</v>
      </c>
      <c r="K1105" s="47">
        <f t="shared" si="104"/>
        <v>5.0831739601364321</v>
      </c>
      <c r="L1105" s="48">
        <f>Solar!K1122/1000*Variables!$B$3</f>
        <v>0</v>
      </c>
      <c r="M1105" s="1">
        <f>IF(E1105=1, VLOOKUP(D1105, Sheet1!$E$2:$G$26, 2), Sheet1!$G$3)</f>
        <v>0.18618000000000001</v>
      </c>
      <c r="N1105" s="1">
        <f>'Electricity Rates'!$J$3</f>
        <v>0.19270000000000001</v>
      </c>
      <c r="O1105" s="145">
        <f>L1105-K1105</f>
        <v>-5.0831739601364321</v>
      </c>
      <c r="P1105">
        <f t="shared" si="105"/>
        <v>0.97952762211829048</v>
      </c>
      <c r="Q1105">
        <f>IF(O1105&gt;0, IF(Q1104+O1105*Variables!$B$5&lt;Variables!$B$4, Q1104+O1105*Variables!$B$5, Variables!$B$4), IF(Q1104&gt;-O1105, Q1104+O1105/Variables!$B$5, 0))</f>
        <v>0</v>
      </c>
      <c r="R1105">
        <f>IF(O1105&gt;0, 0, IF(Q1104&gt;-O1105, 0, -O1105 - Q1104*Variables!$B$5))</f>
        <v>0.75387057886302156</v>
      </c>
      <c r="S1105">
        <f t="shared" si="106"/>
        <v>0.14035562437271737</v>
      </c>
      <c r="T1105">
        <f t="shared" si="107"/>
        <v>0</v>
      </c>
    </row>
    <row r="1106" spans="1:20" x14ac:dyDescent="0.3">
      <c r="A1106" s="3">
        <f t="shared" si="102"/>
        <v>43147</v>
      </c>
      <c r="B1106">
        <v>2</v>
      </c>
      <c r="C1106">
        <v>16</v>
      </c>
      <c r="D1106">
        <v>1</v>
      </c>
      <c r="E1106">
        <v>1</v>
      </c>
      <c r="F1106" s="1">
        <f>VLOOKUP(A1106,Weather!$A$1:$E$366, 5)</f>
        <v>0.84905660377358538</v>
      </c>
      <c r="G1106" s="1">
        <f>VLOOKUP(D1106, Winter!$A$1:$E$25, 2)</f>
        <v>281.81818181818198</v>
      </c>
      <c r="H1106" s="1">
        <f>VLOOKUP(D1106, Winter!$A$1:$E$25, 3)</f>
        <v>257.04002047196798</v>
      </c>
      <c r="I1106" s="1">
        <f>VLOOKUP(D1106, Winter!$A$1:$E$25, 5)</f>
        <v>266.355140186916</v>
      </c>
      <c r="J1106" s="1">
        <f t="shared" si="103"/>
        <v>278.07808199233835</v>
      </c>
      <c r="K1106" s="47">
        <f t="shared" si="104"/>
        <v>5.2022913960364869</v>
      </c>
      <c r="L1106" s="48">
        <f>Solar!K1123/1000*Variables!$B$3</f>
        <v>0</v>
      </c>
      <c r="M1106" s="1">
        <f>IF(E1106=1, VLOOKUP(D1106, Sheet1!$E$2:$G$26, 2), Sheet1!$G$3)</f>
        <v>0.18618000000000001</v>
      </c>
      <c r="N1106" s="1">
        <f>'Electricity Rates'!$J$3</f>
        <v>0.19270000000000001</v>
      </c>
      <c r="O1106" s="145">
        <f>L1106-K1106</f>
        <v>-5.2022913960364869</v>
      </c>
      <c r="P1106">
        <f t="shared" si="105"/>
        <v>1.0024815520162311</v>
      </c>
      <c r="Q1106">
        <f>IF(O1106&gt;0, IF(Q1105+O1106*Variables!$B$5&lt;Variables!$B$4, Q1105+O1106*Variables!$B$5, Variables!$B$4), IF(Q1105&gt;-O1106, Q1105+O1106/Variables!$B$5, 0))</f>
        <v>0</v>
      </c>
      <c r="R1106">
        <f>IF(O1106&gt;0, 0, IF(Q1105&gt;-O1106, 0, -O1106 - Q1105*Variables!$B$5))</f>
        <v>5.2022913960364869</v>
      </c>
      <c r="S1106">
        <f t="shared" si="106"/>
        <v>0.96856261211407324</v>
      </c>
      <c r="T1106">
        <f t="shared" si="107"/>
        <v>0</v>
      </c>
    </row>
    <row r="1107" spans="1:20" x14ac:dyDescent="0.3">
      <c r="A1107" s="3">
        <f t="shared" si="102"/>
        <v>43147</v>
      </c>
      <c r="B1107">
        <v>2</v>
      </c>
      <c r="C1107">
        <v>16</v>
      </c>
      <c r="D1107">
        <v>2</v>
      </c>
      <c r="E1107">
        <v>1</v>
      </c>
      <c r="F1107" s="1">
        <f>VLOOKUP(A1107,Weather!$A$1:$E$366, 5)</f>
        <v>0.84905660377358538</v>
      </c>
      <c r="G1107" s="1">
        <f>VLOOKUP(D1107, Winter!$A$1:$E$25, 2)</f>
        <v>282.10356994603501</v>
      </c>
      <c r="H1107" s="1">
        <f>VLOOKUP(D1107, Winter!$A$1:$E$25, 3)</f>
        <v>280.66066600651902</v>
      </c>
      <c r="I1107" s="1">
        <f>VLOOKUP(D1107, Winter!$A$1:$E$25, 5)</f>
        <v>285.04672897196201</v>
      </c>
      <c r="J1107" s="1">
        <f t="shared" si="103"/>
        <v>281.88577312497597</v>
      </c>
      <c r="K1107" s="47">
        <f t="shared" si="104"/>
        <v>5.2735257726409364</v>
      </c>
      <c r="L1107" s="48">
        <f>Solar!K1124/1000*Variables!$B$3</f>
        <v>0</v>
      </c>
      <c r="M1107" s="1">
        <f>IF(E1107=1, VLOOKUP(D1107, Sheet1!$E$2:$G$26, 2), Sheet1!$G$3)</f>
        <v>0.18618000000000001</v>
      </c>
      <c r="N1107" s="1">
        <f>'Electricity Rates'!$J$3</f>
        <v>0.19270000000000001</v>
      </c>
      <c r="O1107" s="145">
        <f>L1107-K1107</f>
        <v>-5.2735257726409364</v>
      </c>
      <c r="P1107">
        <f t="shared" si="105"/>
        <v>1.0162084163879086</v>
      </c>
      <c r="Q1107">
        <f>IF(O1107&gt;0, IF(Q1106+O1107*Variables!$B$5&lt;Variables!$B$4, Q1106+O1107*Variables!$B$5, Variables!$B$4), IF(Q1106&gt;-O1107, Q1106+O1107/Variables!$B$5, 0))</f>
        <v>0</v>
      </c>
      <c r="R1107">
        <f>IF(O1107&gt;0, 0, IF(Q1106&gt;-O1107, 0, -O1107 - Q1106*Variables!$B$5))</f>
        <v>5.2735257726409364</v>
      </c>
      <c r="S1107">
        <f t="shared" si="106"/>
        <v>0.98182502835028962</v>
      </c>
      <c r="T1107">
        <f t="shared" si="107"/>
        <v>0</v>
      </c>
    </row>
    <row r="1108" spans="1:20" x14ac:dyDescent="0.3">
      <c r="A1108" s="3">
        <f t="shared" si="102"/>
        <v>43147</v>
      </c>
      <c r="B1108">
        <v>2</v>
      </c>
      <c r="C1108">
        <v>16</v>
      </c>
      <c r="D1108">
        <v>3</v>
      </c>
      <c r="E1108">
        <v>1</v>
      </c>
      <c r="F1108" s="1">
        <f>VLOOKUP(A1108,Weather!$A$1:$E$366, 5)</f>
        <v>0.84905660377358538</v>
      </c>
      <c r="G1108" s="1">
        <f>VLOOKUP(D1108, Winter!$A$1:$E$25, 2)</f>
        <v>282.300747198007</v>
      </c>
      <c r="H1108" s="1">
        <f>VLOOKUP(D1108, Winter!$A$1:$E$25, 3)</f>
        <v>272.72727272727298</v>
      </c>
      <c r="I1108" s="1">
        <f>VLOOKUP(D1108, Winter!$A$1:$E$25, 5)</f>
        <v>271.02803738317698</v>
      </c>
      <c r="J1108" s="1">
        <f t="shared" si="103"/>
        <v>280.85569444770755</v>
      </c>
      <c r="K1108" s="47">
        <f t="shared" si="104"/>
        <v>5.2542550361571392</v>
      </c>
      <c r="L1108" s="48">
        <f>Solar!K1125/1000*Variables!$B$3</f>
        <v>0</v>
      </c>
      <c r="M1108" s="1">
        <f>IF(E1108=1, VLOOKUP(D1108, Sheet1!$E$2:$G$26, 2), Sheet1!$G$3)</f>
        <v>0.18618000000000001</v>
      </c>
      <c r="N1108" s="1">
        <f>'Electricity Rates'!$J$3</f>
        <v>0.19270000000000001</v>
      </c>
      <c r="O1108" s="145">
        <f>L1108-K1108</f>
        <v>-5.2542550361571392</v>
      </c>
      <c r="P1108">
        <f t="shared" si="105"/>
        <v>1.0124949454674808</v>
      </c>
      <c r="Q1108">
        <f>IF(O1108&gt;0, IF(Q1107+O1108*Variables!$B$5&lt;Variables!$B$4, Q1107+O1108*Variables!$B$5, Variables!$B$4), IF(Q1107&gt;-O1108, Q1107+O1108/Variables!$B$5, 0))</f>
        <v>0</v>
      </c>
      <c r="R1108">
        <f>IF(O1108&gt;0, 0, IF(Q1107&gt;-O1108, 0, -O1108 - Q1107*Variables!$B$5))</f>
        <v>5.2542550361571392</v>
      </c>
      <c r="S1108">
        <f t="shared" si="106"/>
        <v>0.97823720263173619</v>
      </c>
      <c r="T1108">
        <f t="shared" si="107"/>
        <v>0</v>
      </c>
    </row>
    <row r="1109" spans="1:20" x14ac:dyDescent="0.3">
      <c r="A1109" s="3">
        <f t="shared" si="102"/>
        <v>43147</v>
      </c>
      <c r="B1109">
        <v>2</v>
      </c>
      <c r="C1109">
        <v>16</v>
      </c>
      <c r="D1109">
        <v>4</v>
      </c>
      <c r="E1109">
        <v>1</v>
      </c>
      <c r="F1109" s="1">
        <f>VLOOKUP(A1109,Weather!$A$1:$E$366, 5)</f>
        <v>0.84905660377358538</v>
      </c>
      <c r="G1109" s="1">
        <f>VLOOKUP(D1109, Winter!$A$1:$E$25, 2)</f>
        <v>308.82074789439099</v>
      </c>
      <c r="H1109" s="1">
        <f>VLOOKUP(D1109, Winter!$A$1:$E$25, 3)</f>
        <v>281.81818181818198</v>
      </c>
      <c r="I1109" s="1">
        <f>VLOOKUP(D1109, Winter!$A$1:$E$25, 5)</f>
        <v>285.04672897196201</v>
      </c>
      <c r="J1109" s="1">
        <f t="shared" si="103"/>
        <v>304.74488886401986</v>
      </c>
      <c r="K1109" s="47">
        <f t="shared" si="104"/>
        <v>5.7011746555669438</v>
      </c>
      <c r="L1109" s="48">
        <f>Solar!K1126/1000*Variables!$B$3</f>
        <v>0</v>
      </c>
      <c r="M1109" s="1">
        <f>IF(E1109=1, VLOOKUP(D1109, Sheet1!$E$2:$G$26, 2), Sheet1!$G$3)</f>
        <v>0.18618000000000001</v>
      </c>
      <c r="N1109" s="1">
        <f>'Electricity Rates'!$J$3</f>
        <v>0.19270000000000001</v>
      </c>
      <c r="O1109" s="145">
        <f>L1109-K1109</f>
        <v>-5.7011746555669438</v>
      </c>
      <c r="P1109">
        <f t="shared" si="105"/>
        <v>1.0986163561277502</v>
      </c>
      <c r="Q1109">
        <f>IF(O1109&gt;0, IF(Q1108+O1109*Variables!$B$5&lt;Variables!$B$4, Q1108+O1109*Variables!$B$5, Variables!$B$4), IF(Q1108&gt;-O1109, Q1108+O1109/Variables!$B$5, 0))</f>
        <v>0</v>
      </c>
      <c r="R1109">
        <f>IF(O1109&gt;0, 0, IF(Q1108&gt;-O1109, 0, -O1109 - Q1108*Variables!$B$5))</f>
        <v>5.7011746555669438</v>
      </c>
      <c r="S1109">
        <f t="shared" si="106"/>
        <v>1.0614446973734537</v>
      </c>
      <c r="T1109">
        <f t="shared" si="107"/>
        <v>0</v>
      </c>
    </row>
    <row r="1110" spans="1:20" x14ac:dyDescent="0.3">
      <c r="A1110" s="3">
        <f t="shared" si="102"/>
        <v>43147</v>
      </c>
      <c r="B1110">
        <v>2</v>
      </c>
      <c r="C1110">
        <v>16</v>
      </c>
      <c r="D1110">
        <v>5</v>
      </c>
      <c r="E1110">
        <v>1</v>
      </c>
      <c r="F1110" s="1">
        <f>VLOOKUP(A1110,Weather!$A$1:$E$366, 5)</f>
        <v>0.84905660377358538</v>
      </c>
      <c r="G1110" s="1">
        <f>VLOOKUP(D1110, Winter!$A$1:$E$25, 2)</f>
        <v>308.63160471300301</v>
      </c>
      <c r="H1110" s="1">
        <f>VLOOKUP(D1110, Winter!$A$1:$E$25, 3)</f>
        <v>300</v>
      </c>
      <c r="I1110" s="1">
        <f>VLOOKUP(D1110, Winter!$A$1:$E$25, 5)</f>
        <v>303.73831775700899</v>
      </c>
      <c r="J1110" s="1">
        <f t="shared" si="103"/>
        <v>307.32872098273839</v>
      </c>
      <c r="K1110" s="47">
        <f t="shared" si="104"/>
        <v>5.7495130485237196</v>
      </c>
      <c r="L1110" s="48">
        <f>Solar!K1127/1000*Variables!$B$3</f>
        <v>0</v>
      </c>
      <c r="M1110" s="1">
        <f>IF(E1110=1, VLOOKUP(D1110, Sheet1!$E$2:$G$26, 2), Sheet1!$G$3)</f>
        <v>0.18618000000000001</v>
      </c>
      <c r="N1110" s="1">
        <f>'Electricity Rates'!$J$3</f>
        <v>0.19270000000000001</v>
      </c>
      <c r="O1110" s="145">
        <f>L1110-K1110</f>
        <v>-5.7495130485237196</v>
      </c>
      <c r="P1110">
        <f t="shared" si="105"/>
        <v>1.1079311644505208</v>
      </c>
      <c r="Q1110">
        <f>IF(O1110&gt;0, IF(Q1109+O1110*Variables!$B$5&lt;Variables!$B$4, Q1109+O1110*Variables!$B$5, Variables!$B$4), IF(Q1109&gt;-O1110, Q1109+O1110/Variables!$B$5, 0))</f>
        <v>0</v>
      </c>
      <c r="R1110">
        <f>IF(O1110&gt;0, 0, IF(Q1109&gt;-O1110, 0, -O1110 - Q1109*Variables!$B$5))</f>
        <v>5.7495130485237196</v>
      </c>
      <c r="S1110">
        <f t="shared" si="106"/>
        <v>1.0704443393741463</v>
      </c>
      <c r="T1110">
        <f t="shared" si="107"/>
        <v>0</v>
      </c>
    </row>
    <row r="1111" spans="1:20" x14ac:dyDescent="0.3">
      <c r="A1111" s="3">
        <f t="shared" si="102"/>
        <v>43147</v>
      </c>
      <c r="B1111">
        <v>2</v>
      </c>
      <c r="C1111">
        <v>16</v>
      </c>
      <c r="D1111">
        <v>6</v>
      </c>
      <c r="E1111">
        <v>1</v>
      </c>
      <c r="F1111" s="1">
        <f>VLOOKUP(A1111,Weather!$A$1:$E$366, 5)</f>
        <v>0.84905660377358538</v>
      </c>
      <c r="G1111" s="1">
        <f>VLOOKUP(D1111, Winter!$A$1:$E$25, 2)</f>
        <v>331.81818181818198</v>
      </c>
      <c r="H1111" s="1">
        <f>VLOOKUP(D1111, Winter!$A$1:$E$25, 3)</f>
        <v>317.955250948497</v>
      </c>
      <c r="I1111" s="1">
        <f>VLOOKUP(D1111, Winter!$A$1:$E$25, 5)</f>
        <v>322.42990654205602</v>
      </c>
      <c r="J1111" s="1">
        <f t="shared" si="103"/>
        <v>329.72566395105974</v>
      </c>
      <c r="K1111" s="47">
        <f t="shared" si="104"/>
        <v>6.1685155922223212</v>
      </c>
      <c r="L1111" s="48">
        <f>Solar!K1128/1000*Variables!$B$3</f>
        <v>0</v>
      </c>
      <c r="M1111" s="1">
        <f>IF(E1111=1, VLOOKUP(D1111, Sheet1!$E$2:$G$26, 2), Sheet1!$G$3)</f>
        <v>0.18618000000000001</v>
      </c>
      <c r="N1111" s="1">
        <f>'Electricity Rates'!$J$3</f>
        <v>0.19270000000000001</v>
      </c>
      <c r="O1111" s="145">
        <f>L1111-K1111</f>
        <v>-6.1685155922223212</v>
      </c>
      <c r="P1111">
        <f t="shared" si="105"/>
        <v>1.1886729546212413</v>
      </c>
      <c r="Q1111">
        <f>IF(O1111&gt;0, IF(Q1110+O1111*Variables!$B$5&lt;Variables!$B$4, Q1110+O1111*Variables!$B$5, Variables!$B$4), IF(Q1110&gt;-O1111, Q1110+O1111/Variables!$B$5, 0))</f>
        <v>0</v>
      </c>
      <c r="R1111">
        <f>IF(O1111&gt;0, 0, IF(Q1110&gt;-O1111, 0, -O1111 - Q1110*Variables!$B$5))</f>
        <v>6.1685155922223212</v>
      </c>
      <c r="S1111">
        <f t="shared" si="106"/>
        <v>1.1484542329599519</v>
      </c>
      <c r="T1111">
        <f t="shared" si="107"/>
        <v>0</v>
      </c>
    </row>
    <row r="1112" spans="1:20" x14ac:dyDescent="0.3">
      <c r="A1112" s="3">
        <f t="shared" si="102"/>
        <v>43147</v>
      </c>
      <c r="B1112">
        <v>2</v>
      </c>
      <c r="C1112">
        <v>16</v>
      </c>
      <c r="D1112">
        <v>7</v>
      </c>
      <c r="E1112">
        <v>1</v>
      </c>
      <c r="F1112" s="1">
        <f>VLOOKUP(A1112,Weather!$A$1:$E$366, 5)</f>
        <v>0.84905660377358538</v>
      </c>
      <c r="G1112" s="1">
        <f>VLOOKUP(D1112, Winter!$A$1:$E$25, 2)</f>
        <v>445.45454545454498</v>
      </c>
      <c r="H1112" s="1">
        <f>VLOOKUP(D1112, Winter!$A$1:$E$25, 3)</f>
        <v>393.94630558862502</v>
      </c>
      <c r="I1112" s="1">
        <f>VLOOKUP(D1112, Winter!$A$1:$E$25, 5)</f>
        <v>313.08411214953298</v>
      </c>
      <c r="J1112" s="1">
        <f t="shared" si="103"/>
        <v>437.67971679553824</v>
      </c>
      <c r="K1112" s="47">
        <f t="shared" si="104"/>
        <v>8.1881225898553538</v>
      </c>
      <c r="L1112" s="48">
        <f>Solar!K1129/1000*Variables!$B$3</f>
        <v>0</v>
      </c>
      <c r="M1112" s="1">
        <f>IF(E1112=1, VLOOKUP(D1112, Sheet1!$E$2:$G$26, 2), Sheet1!$G$3)</f>
        <v>0.18618000000000001</v>
      </c>
      <c r="N1112" s="1">
        <f>'Electricity Rates'!$J$3</f>
        <v>0.19270000000000001</v>
      </c>
      <c r="O1112" s="145">
        <f>L1112-K1112</f>
        <v>-8.1881225898553538</v>
      </c>
      <c r="P1112">
        <f t="shared" si="105"/>
        <v>1.5778512230651267</v>
      </c>
      <c r="Q1112">
        <f>IF(O1112&gt;0, IF(Q1111+O1112*Variables!$B$5&lt;Variables!$B$4, Q1111+O1112*Variables!$B$5, Variables!$B$4), IF(Q1111&gt;-O1112, Q1111+O1112/Variables!$B$5, 0))</f>
        <v>0</v>
      </c>
      <c r="R1112">
        <f>IF(O1112&gt;0, 0, IF(Q1111&gt;-O1112, 0, -O1112 - Q1111*Variables!$B$5))</f>
        <v>8.1881225898553538</v>
      </c>
      <c r="S1112">
        <f t="shared" si="106"/>
        <v>1.5244646637792698</v>
      </c>
      <c r="T1112">
        <f t="shared" si="107"/>
        <v>0</v>
      </c>
    </row>
    <row r="1113" spans="1:20" x14ac:dyDescent="0.3">
      <c r="A1113" s="3">
        <f t="shared" si="102"/>
        <v>43147</v>
      </c>
      <c r="B1113">
        <v>2</v>
      </c>
      <c r="C1113">
        <v>16</v>
      </c>
      <c r="D1113">
        <v>8</v>
      </c>
      <c r="E1113">
        <v>1</v>
      </c>
      <c r="F1113" s="1">
        <f>VLOOKUP(A1113,Weather!$A$1:$E$366, 5)</f>
        <v>0.84905660377358538</v>
      </c>
      <c r="G1113" s="1">
        <f>VLOOKUP(D1113, Winter!$A$1:$E$25, 2)</f>
        <v>654.54545454545405</v>
      </c>
      <c r="H1113" s="1">
        <f>VLOOKUP(D1113, Winter!$A$1:$E$25, 3)</f>
        <v>498.50910668787998</v>
      </c>
      <c r="I1113" s="1">
        <f>VLOOKUP(D1113, Winter!$A$1:$E$25, 5)</f>
        <v>294.39252336448601</v>
      </c>
      <c r="J1113" s="1">
        <f t="shared" si="103"/>
        <v>630.99279826506563</v>
      </c>
      <c r="K1113" s="47">
        <f t="shared" si="104"/>
        <v>11.804628332648601</v>
      </c>
      <c r="L1113" s="48">
        <f>Solar!K1130/1000*Variables!$B$3</f>
        <v>1.3404499999999999</v>
      </c>
      <c r="M1113" s="1">
        <f>IF(E1113=1, VLOOKUP(D1113, Sheet1!$E$2:$G$26, 2), Sheet1!$G$3)</f>
        <v>0.18618000000000001</v>
      </c>
      <c r="N1113" s="1">
        <f>'Electricity Rates'!$J$3</f>
        <v>0.19270000000000001</v>
      </c>
      <c r="O1113" s="145">
        <f>L1113-K1113</f>
        <v>-10.464178332648601</v>
      </c>
      <c r="P1113">
        <f t="shared" si="105"/>
        <v>2.2747518797013857</v>
      </c>
      <c r="Q1113">
        <f>IF(O1113&gt;0, IF(Q1112+O1113*Variables!$B$5&lt;Variables!$B$4, Q1112+O1113*Variables!$B$5, Variables!$B$4), IF(Q1112&gt;-O1113, Q1112+O1113/Variables!$B$5, 0))</f>
        <v>0</v>
      </c>
      <c r="R1113">
        <f>IF(O1113&gt;0, 0, IF(Q1112&gt;-O1113, 0, -O1113 - Q1112*Variables!$B$5))</f>
        <v>10.464178332648601</v>
      </c>
      <c r="S1113">
        <f t="shared" si="106"/>
        <v>1.9482207219725165</v>
      </c>
      <c r="T1113">
        <f t="shared" si="107"/>
        <v>0</v>
      </c>
    </row>
    <row r="1114" spans="1:20" x14ac:dyDescent="0.3">
      <c r="A1114" s="3">
        <f t="shared" si="102"/>
        <v>43147</v>
      </c>
      <c r="B1114">
        <v>2</v>
      </c>
      <c r="C1114">
        <v>16</v>
      </c>
      <c r="D1114">
        <v>9</v>
      </c>
      <c r="E1114">
        <v>1</v>
      </c>
      <c r="F1114" s="1">
        <f>VLOOKUP(A1114,Weather!$A$1:$E$366, 5)</f>
        <v>0.84905660377358538</v>
      </c>
      <c r="G1114" s="1">
        <f>VLOOKUP(D1114, Winter!$A$1:$E$25, 2)</f>
        <v>801.59817351598099</v>
      </c>
      <c r="H1114" s="1">
        <f>VLOOKUP(D1114, Winter!$A$1:$E$25, 3)</f>
        <v>564.97068280688404</v>
      </c>
      <c r="I1114" s="1">
        <f>VLOOKUP(D1114, Winter!$A$1:$E$25, 5)</f>
        <v>313.08411214953298</v>
      </c>
      <c r="J1114" s="1">
        <f t="shared" si="103"/>
        <v>765.88081642781549</v>
      </c>
      <c r="K1114" s="47">
        <f t="shared" si="104"/>
        <v>14.328116596408348</v>
      </c>
      <c r="L1114" s="48">
        <f>Solar!K1131/1000*Variables!$B$3</f>
        <v>8.8806499999999993</v>
      </c>
      <c r="M1114" s="1">
        <f>IF(E1114=1, VLOOKUP(D1114, Sheet1!$E$2:$G$26, 2), Sheet1!$G$3)</f>
        <v>0.20441999999999999</v>
      </c>
      <c r="N1114" s="1">
        <f>'Electricity Rates'!$J$3</f>
        <v>0.19270000000000001</v>
      </c>
      <c r="O1114" s="145">
        <f>L1114-K1114</f>
        <v>-5.4474665964083488</v>
      </c>
      <c r="P1114">
        <f t="shared" si="105"/>
        <v>2.7610280681278887</v>
      </c>
      <c r="Q1114">
        <f>IF(O1114&gt;0, IF(Q1113+O1114*Variables!$B$5&lt;Variables!$B$4, Q1113+O1114*Variables!$B$5, Variables!$B$4), IF(Q1113&gt;-O1114, Q1113+O1114/Variables!$B$5, 0))</f>
        <v>0</v>
      </c>
      <c r="R1114">
        <f>IF(O1114&gt;0, 0, IF(Q1113&gt;-O1114, 0, -O1114 - Q1113*Variables!$B$5))</f>
        <v>5.4474665964083488</v>
      </c>
      <c r="S1114">
        <f t="shared" si="106"/>
        <v>1.1135711216377946</v>
      </c>
      <c r="T1114">
        <f t="shared" si="107"/>
        <v>0</v>
      </c>
    </row>
    <row r="1115" spans="1:20" x14ac:dyDescent="0.3">
      <c r="A1115" s="3">
        <f t="shared" si="102"/>
        <v>43147</v>
      </c>
      <c r="B1115">
        <v>2</v>
      </c>
      <c r="C1115">
        <v>16</v>
      </c>
      <c r="D1115">
        <v>10</v>
      </c>
      <c r="E1115">
        <v>1</v>
      </c>
      <c r="F1115" s="1">
        <f>VLOOKUP(A1115,Weather!$A$1:$E$366, 5)</f>
        <v>0.84905660377358538</v>
      </c>
      <c r="G1115" s="1">
        <f>VLOOKUP(D1115, Winter!$A$1:$E$25, 2)</f>
        <v>929.05770029057601</v>
      </c>
      <c r="H1115" s="1">
        <f>VLOOKUP(D1115, Winter!$A$1:$E$25, 3)</f>
        <v>583.82380756350199</v>
      </c>
      <c r="I1115" s="1">
        <f>VLOOKUP(D1115, Winter!$A$1:$E$25, 5)</f>
        <v>331.77570093457899</v>
      </c>
      <c r="J1115" s="1">
        <f t="shared" si="103"/>
        <v>876.94692402988574</v>
      </c>
      <c r="K1115" s="47">
        <f t="shared" si="104"/>
        <v>16.405943988735633</v>
      </c>
      <c r="L1115" s="48">
        <f>Solar!K1132/1000*Variables!$B$3</f>
        <v>18.934700000000003</v>
      </c>
      <c r="M1115" s="1">
        <f>IF(E1115=1, VLOOKUP(D1115, Sheet1!$E$2:$G$26, 2), Sheet1!$G$3)</f>
        <v>0.20441999999999999</v>
      </c>
      <c r="N1115" s="1">
        <f>'Electricity Rates'!$J$3</f>
        <v>0.19270000000000001</v>
      </c>
      <c r="O1115" s="145">
        <f>L1115-K1115</f>
        <v>2.5287560112643703</v>
      </c>
      <c r="P1115">
        <f t="shared" si="105"/>
        <v>3.1614254066293568</v>
      </c>
      <c r="Q1115">
        <f>IF(O1115&gt;0, IF(Q1114+O1115*Variables!$B$5&lt;Variables!$B$4, Q1114+O1115*Variables!$B$5, Variables!$B$4), IF(Q1114&gt;-O1115, Q1114+O1115/Variables!$B$5, 0))</f>
        <v>2.3770306505885079</v>
      </c>
      <c r="R1115">
        <f>IF(O1115&gt;0, 0, IF(Q1114&gt;-O1115, 0, -O1115 - Q1114*Variables!$B$5))</f>
        <v>0</v>
      </c>
      <c r="S1115">
        <f t="shared" si="106"/>
        <v>0</v>
      </c>
      <c r="T1115">
        <f t="shared" si="107"/>
        <v>0</v>
      </c>
    </row>
    <row r="1116" spans="1:20" x14ac:dyDescent="0.3">
      <c r="A1116" s="3">
        <f t="shared" si="102"/>
        <v>43147</v>
      </c>
      <c r="B1116">
        <v>2</v>
      </c>
      <c r="C1116">
        <v>16</v>
      </c>
      <c r="D1116">
        <v>11</v>
      </c>
      <c r="E1116">
        <v>1</v>
      </c>
      <c r="F1116" s="1">
        <f>VLOOKUP(A1116,Weather!$A$1:$E$366, 5)</f>
        <v>0.84905660377358538</v>
      </c>
      <c r="G1116" s="1">
        <f>VLOOKUP(D1116, Winter!$A$1:$E$25, 2)</f>
        <v>1001.98733914487</v>
      </c>
      <c r="H1116" s="1">
        <f>VLOOKUP(D1116, Winter!$A$1:$E$25, 3)</f>
        <v>602.66024321587895</v>
      </c>
      <c r="I1116" s="1">
        <f>VLOOKUP(D1116, Winter!$A$1:$E$25, 5)</f>
        <v>331.77570093457899</v>
      </c>
      <c r="J1116" s="1">
        <f t="shared" si="103"/>
        <v>941.71155108011681</v>
      </c>
      <c r="K1116" s="47">
        <f t="shared" si="104"/>
        <v>17.617562177616165</v>
      </c>
      <c r="L1116" s="48">
        <f>Solar!K1133/1000*Variables!$B$3</f>
        <v>23.705199999999998</v>
      </c>
      <c r="M1116" s="1">
        <f>IF(E1116=1, VLOOKUP(D1116, Sheet1!$E$2:$G$26, 2), Sheet1!$G$3)</f>
        <v>0.20441999999999999</v>
      </c>
      <c r="N1116" s="1">
        <f>'Electricity Rates'!$J$3</f>
        <v>0.19270000000000001</v>
      </c>
      <c r="O1116" s="145">
        <f>L1116-K1116</f>
        <v>6.087637822383833</v>
      </c>
      <c r="P1116">
        <f t="shared" si="105"/>
        <v>3.3949042316266351</v>
      </c>
      <c r="Q1116">
        <f>IF(O1116&gt;0, IF(Q1115+O1116*Variables!$B$5&lt;Variables!$B$4, Q1115+O1116*Variables!$B$5, Variables!$B$4), IF(Q1115&gt;-O1116, Q1115+O1116/Variables!$B$5, 0))</f>
        <v>8.0994102036293114</v>
      </c>
      <c r="R1116">
        <f>IF(O1116&gt;0, 0, IF(Q1115&gt;-O1116, 0, -O1116 - Q1115*Variables!$B$5))</f>
        <v>0</v>
      </c>
      <c r="S1116">
        <f t="shared" si="106"/>
        <v>0</v>
      </c>
      <c r="T1116">
        <f t="shared" si="107"/>
        <v>0</v>
      </c>
    </row>
    <row r="1117" spans="1:20" x14ac:dyDescent="0.3">
      <c r="A1117" s="3">
        <f t="shared" si="102"/>
        <v>43147</v>
      </c>
      <c r="B1117">
        <v>2</v>
      </c>
      <c r="C1117">
        <v>16</v>
      </c>
      <c r="D1117">
        <v>12</v>
      </c>
      <c r="E1117">
        <v>1</v>
      </c>
      <c r="F1117" s="1">
        <f>VLOOKUP(A1117,Weather!$A$1:$E$366, 5)</f>
        <v>0.84905660377358538</v>
      </c>
      <c r="G1117" s="1">
        <f>VLOOKUP(D1117, Winter!$A$1:$E$25, 2)</f>
        <v>1020.36633457866</v>
      </c>
      <c r="H1117" s="1">
        <f>VLOOKUP(D1117, Winter!$A$1:$E$25, 3)</f>
        <v>602.46553699974402</v>
      </c>
      <c r="I1117" s="1">
        <f>VLOOKUP(D1117, Winter!$A$1:$E$25, 5)</f>
        <v>327.10280373831802</v>
      </c>
      <c r="J1117" s="1">
        <f t="shared" si="103"/>
        <v>957.28696890637104</v>
      </c>
      <c r="K1117" s="47">
        <f t="shared" si="104"/>
        <v>17.908947466117358</v>
      </c>
      <c r="L1117" s="48">
        <f>Solar!K1134/1000*Variables!$B$3</f>
        <v>28.746149999999997</v>
      </c>
      <c r="M1117" s="1">
        <f>IF(E1117=1, VLOOKUP(D1117, Sheet1!$E$2:$G$26, 2), Sheet1!$G$3)</f>
        <v>0.20441999999999999</v>
      </c>
      <c r="N1117" s="1">
        <f>'Electricity Rates'!$J$3</f>
        <v>0.19270000000000001</v>
      </c>
      <c r="O1117" s="145">
        <f>L1117-K1117</f>
        <v>10.837202533882639</v>
      </c>
      <c r="P1117">
        <f t="shared" si="105"/>
        <v>3.4510541767208149</v>
      </c>
      <c r="Q1117">
        <f>IF(O1117&gt;0, IF(Q1116+O1117*Variables!$B$5&lt;Variables!$B$4, Q1116+O1117*Variables!$B$5, Variables!$B$4), IF(Q1116&gt;-O1117, Q1116+O1117/Variables!$B$5, 0))</f>
        <v>18.286380585478991</v>
      </c>
      <c r="R1117">
        <f>IF(O1117&gt;0, 0, IF(Q1116&gt;-O1117, 0, -O1117 - Q1116*Variables!$B$5))</f>
        <v>0</v>
      </c>
      <c r="S1117">
        <f t="shared" si="106"/>
        <v>0</v>
      </c>
      <c r="T1117">
        <f t="shared" si="107"/>
        <v>0</v>
      </c>
    </row>
    <row r="1118" spans="1:20" x14ac:dyDescent="0.3">
      <c r="A1118" s="3">
        <f t="shared" si="102"/>
        <v>43147</v>
      </c>
      <c r="B1118">
        <v>2</v>
      </c>
      <c r="C1118">
        <v>16</v>
      </c>
      <c r="D1118">
        <v>13</v>
      </c>
      <c r="E1118">
        <v>1</v>
      </c>
      <c r="F1118" s="1">
        <f>VLOOKUP(A1118,Weather!$A$1:$E$366, 5)</f>
        <v>0.84905660377358538</v>
      </c>
      <c r="G1118" s="1">
        <f>VLOOKUP(D1118, Winter!$A$1:$E$25, 2)</f>
        <v>1065.99730178497</v>
      </c>
      <c r="H1118" s="1">
        <f>VLOOKUP(D1118, Winter!$A$1:$E$25, 3)</f>
        <v>611.78362020049099</v>
      </c>
      <c r="I1118" s="1">
        <f>VLOOKUP(D1118, Winter!$A$1:$E$25, 5)</f>
        <v>322.42990654205602</v>
      </c>
      <c r="J1118" s="1">
        <f t="shared" si="103"/>
        <v>997.43674607410549</v>
      </c>
      <c r="K1118" s="47">
        <f t="shared" si="104"/>
        <v>18.660070455804266</v>
      </c>
      <c r="L1118" s="48">
        <f>Solar!K1135/1000*Variables!$B$3</f>
        <v>27.882750000000001</v>
      </c>
      <c r="M1118" s="1">
        <f>IF(E1118=1, VLOOKUP(D1118, Sheet1!$E$2:$G$26, 2), Sheet1!$G$3)</f>
        <v>0.20441999999999999</v>
      </c>
      <c r="N1118" s="1">
        <f>'Electricity Rates'!$J$3</f>
        <v>0.19270000000000001</v>
      </c>
      <c r="O1118" s="145">
        <f>L1118-K1118</f>
        <v>9.222679544195735</v>
      </c>
      <c r="P1118">
        <f t="shared" si="105"/>
        <v>3.5957955768334822</v>
      </c>
      <c r="Q1118">
        <f>IF(O1118&gt;0, IF(Q1117+O1118*Variables!$B$5&lt;Variables!$B$4, Q1117+O1118*Variables!$B$5, Variables!$B$4), IF(Q1117&gt;-O1118, Q1117+O1118/Variables!$B$5, 0))</f>
        <v>26.955699357022979</v>
      </c>
      <c r="R1118">
        <f>IF(O1118&gt;0, 0, IF(Q1117&gt;-O1118, 0, -O1118 - Q1117*Variables!$B$5))</f>
        <v>0</v>
      </c>
      <c r="S1118">
        <f t="shared" si="106"/>
        <v>0</v>
      </c>
      <c r="T1118">
        <f t="shared" si="107"/>
        <v>0</v>
      </c>
    </row>
    <row r="1119" spans="1:20" x14ac:dyDescent="0.3">
      <c r="A1119" s="3">
        <f t="shared" si="102"/>
        <v>43147</v>
      </c>
      <c r="B1119">
        <v>2</v>
      </c>
      <c r="C1119">
        <v>16</v>
      </c>
      <c r="D1119">
        <v>14</v>
      </c>
      <c r="E1119">
        <v>1</v>
      </c>
      <c r="F1119" s="1">
        <f>VLOOKUP(A1119,Weather!$A$1:$E$366, 5)</f>
        <v>0.84905660377358538</v>
      </c>
      <c r="G1119" s="1">
        <f>VLOOKUP(D1119, Winter!$A$1:$E$25, 2)</f>
        <v>1084.3762972187601</v>
      </c>
      <c r="H1119" s="1">
        <f>VLOOKUP(D1119, Winter!$A$1:$E$25, 3)</f>
        <v>611.59447701910301</v>
      </c>
      <c r="I1119" s="1">
        <f>VLOOKUP(D1119, Winter!$A$1:$E$25, 5)</f>
        <v>303.73831775700899</v>
      </c>
      <c r="J1119" s="1">
        <f t="shared" si="103"/>
        <v>1013.0130036037177</v>
      </c>
      <c r="K1119" s="47">
        <f t="shared" si="104"/>
        <v>18.951471453495927</v>
      </c>
      <c r="L1119" s="48">
        <f>Solar!K1136/1000*Variables!$B$3</f>
        <v>24.189399999999999</v>
      </c>
      <c r="M1119" s="1">
        <f>IF(E1119=1, VLOOKUP(D1119, Sheet1!$E$2:$G$26, 2), Sheet1!$G$3)</f>
        <v>0.20441999999999999</v>
      </c>
      <c r="N1119" s="1">
        <f>'Electricity Rates'!$J$3</f>
        <v>0.19270000000000001</v>
      </c>
      <c r="O1119" s="145">
        <f>L1119-K1119</f>
        <v>5.2379285465040724</v>
      </c>
      <c r="P1119">
        <f t="shared" si="105"/>
        <v>3.6519485490886652</v>
      </c>
      <c r="Q1119">
        <f>IF(O1119&gt;0, IF(Q1118+O1119*Variables!$B$5&lt;Variables!$B$4, Q1118+O1119*Variables!$B$5, Variables!$B$4), IF(Q1118&gt;-O1119, Q1118+O1119/Variables!$B$5, 0))</f>
        <v>31.879352190736807</v>
      </c>
      <c r="R1119">
        <f>IF(O1119&gt;0, 0, IF(Q1118&gt;-O1119, 0, -O1119 - Q1118*Variables!$B$5))</f>
        <v>0</v>
      </c>
      <c r="S1119">
        <f t="shared" si="106"/>
        <v>0</v>
      </c>
      <c r="T1119">
        <f t="shared" si="107"/>
        <v>0</v>
      </c>
    </row>
    <row r="1120" spans="1:20" x14ac:dyDescent="0.3">
      <c r="A1120" s="3">
        <f t="shared" si="102"/>
        <v>43147</v>
      </c>
      <c r="B1120">
        <v>2</v>
      </c>
      <c r="C1120">
        <v>16</v>
      </c>
      <c r="D1120">
        <v>15</v>
      </c>
      <c r="E1120">
        <v>1</v>
      </c>
      <c r="F1120" s="1">
        <f>VLOOKUP(A1120,Weather!$A$1:$E$366, 5)</f>
        <v>0.84905660377358538</v>
      </c>
      <c r="G1120" s="1">
        <f>VLOOKUP(D1120, Winter!$A$1:$E$25, 2)</f>
        <v>1093.6540058115399</v>
      </c>
      <c r="H1120" s="1">
        <f>VLOOKUP(D1120, Winter!$A$1:$E$25, 3)</f>
        <v>601.87029228184497</v>
      </c>
      <c r="I1120" s="1">
        <f>VLOOKUP(D1120, Winter!$A$1:$E$25, 5)</f>
        <v>271.02803738317698</v>
      </c>
      <c r="J1120" s="1">
        <f t="shared" si="103"/>
        <v>1019.4225018825296</v>
      </c>
      <c r="K1120" s="47">
        <f t="shared" si="104"/>
        <v>19.071380500299881</v>
      </c>
      <c r="L1120" s="48">
        <f>Solar!K1137/1000*Variables!$B$3</f>
        <v>23.63655</v>
      </c>
      <c r="M1120" s="1">
        <f>IF(E1120=1, VLOOKUP(D1120, Sheet1!$E$2:$G$26, 2), Sheet1!$G$3)</f>
        <v>0.20441999999999999</v>
      </c>
      <c r="N1120" s="1">
        <f>'Electricity Rates'!$J$3</f>
        <v>0.19270000000000001</v>
      </c>
      <c r="O1120" s="145">
        <f>L1120-K1120</f>
        <v>4.5651694997001186</v>
      </c>
      <c r="P1120">
        <f t="shared" si="105"/>
        <v>3.6750550224077871</v>
      </c>
      <c r="Q1120">
        <f>IF(O1120&gt;0, IF(Q1119+O1120*Variables!$B$5&lt;Variables!$B$4, Q1119+O1120*Variables!$B$5, Variables!$B$4), IF(Q1119&gt;-O1120, Q1119+O1120/Variables!$B$5, 0))</f>
        <v>36.170611520454919</v>
      </c>
      <c r="R1120">
        <f>IF(O1120&gt;0, 0, IF(Q1119&gt;-O1120, 0, -O1120 - Q1119*Variables!$B$5))</f>
        <v>0</v>
      </c>
      <c r="S1120">
        <f t="shared" si="106"/>
        <v>0</v>
      </c>
      <c r="T1120">
        <f t="shared" si="107"/>
        <v>0</v>
      </c>
    </row>
    <row r="1121" spans="1:20" x14ac:dyDescent="0.3">
      <c r="A1121" s="3">
        <f t="shared" si="102"/>
        <v>43147</v>
      </c>
      <c r="B1121">
        <v>2</v>
      </c>
      <c r="C1121">
        <v>16</v>
      </c>
      <c r="D1121">
        <v>16</v>
      </c>
      <c r="E1121">
        <v>1</v>
      </c>
      <c r="F1121" s="1">
        <f>VLOOKUP(A1121,Weather!$A$1:$E$366, 5)</f>
        <v>0.84905660377358538</v>
      </c>
      <c r="G1121" s="1">
        <f>VLOOKUP(D1121, Winter!$A$1:$E$25, 2)</f>
        <v>1039.2953507679499</v>
      </c>
      <c r="H1121" s="1">
        <f>VLOOKUP(D1121, Winter!$A$1:$E$25, 3)</f>
        <v>558.82352941176396</v>
      </c>
      <c r="I1121" s="1">
        <f>VLOOKUP(D1121, Winter!$A$1:$E$25, 5)</f>
        <v>252.336448598131</v>
      </c>
      <c r="J1121" s="1">
        <f t="shared" si="103"/>
        <v>966.77130226135603</v>
      </c>
      <c r="K1121" s="47">
        <f t="shared" si="104"/>
        <v>18.086380600927097</v>
      </c>
      <c r="L1121" s="48">
        <f>Solar!K1138/1000*Variables!$B$3</f>
        <v>10.1533</v>
      </c>
      <c r="M1121" s="1">
        <f>IF(E1121=1, VLOOKUP(D1121, Sheet1!$E$2:$G$26, 2), Sheet1!$G$3)</f>
        <v>0.20441999999999999</v>
      </c>
      <c r="N1121" s="1">
        <f>'Electricity Rates'!$J$3</f>
        <v>0.19270000000000001</v>
      </c>
      <c r="O1121" s="145">
        <f>L1121-K1121</f>
        <v>-7.9330806009270969</v>
      </c>
      <c r="P1121">
        <f t="shared" si="105"/>
        <v>3.4852455417986516</v>
      </c>
      <c r="Q1121">
        <f>IF(O1121&gt;0, IF(Q1120+O1121*Variables!$B$5&lt;Variables!$B$4, Q1120+O1121*Variables!$B$5, Variables!$B$4), IF(Q1120&gt;-O1121, Q1120+O1121/Variables!$B$5, 0))</f>
        <v>27.731164072660135</v>
      </c>
      <c r="R1121">
        <f>IF(O1121&gt;0, 0, IF(Q1120&gt;-O1121, 0, -O1121 - Q1120*Variables!$B$5))</f>
        <v>0</v>
      </c>
      <c r="S1121">
        <f t="shared" si="106"/>
        <v>0</v>
      </c>
      <c r="T1121">
        <f t="shared" si="107"/>
        <v>0</v>
      </c>
    </row>
    <row r="1122" spans="1:20" x14ac:dyDescent="0.3">
      <c r="A1122" s="3">
        <f t="shared" si="102"/>
        <v>43147</v>
      </c>
      <c r="B1122">
        <v>2</v>
      </c>
      <c r="C1122">
        <v>16</v>
      </c>
      <c r="D1122">
        <v>17</v>
      </c>
      <c r="E1122">
        <v>1</v>
      </c>
      <c r="F1122" s="1">
        <f>VLOOKUP(A1122,Weather!$A$1:$E$366, 5)</f>
        <v>0.84905660377358538</v>
      </c>
      <c r="G1122" s="1">
        <f>VLOOKUP(D1122, Winter!$A$1:$E$25, 2)</f>
        <v>889.47696139476898</v>
      </c>
      <c r="H1122" s="1">
        <f>VLOOKUP(D1122, Winter!$A$1:$E$25, 3)</f>
        <v>506.24728802056097</v>
      </c>
      <c r="I1122" s="1">
        <f>VLOOKUP(D1122, Winter!$A$1:$E$25, 5)</f>
        <v>228.971962616822</v>
      </c>
      <c r="J1122" s="1">
        <f t="shared" si="103"/>
        <v>831.63097296092644</v>
      </c>
      <c r="K1122" s="47">
        <f t="shared" si="104"/>
        <v>15.558172094380605</v>
      </c>
      <c r="L1122" s="48">
        <f>Solar!K1139/1000*Variables!$B$3</f>
        <v>4.4939499999999999</v>
      </c>
      <c r="M1122" s="1">
        <f>IF(E1122=1, VLOOKUP(D1122, Sheet1!$E$2:$G$26, 2), Sheet1!$G$3)</f>
        <v>0.20441999999999999</v>
      </c>
      <c r="N1122" s="1">
        <f>'Electricity Rates'!$J$3</f>
        <v>0.19270000000000001</v>
      </c>
      <c r="O1122" s="145">
        <f>L1122-K1122</f>
        <v>-11.064222094380606</v>
      </c>
      <c r="P1122">
        <f t="shared" si="105"/>
        <v>2.9980597625871428</v>
      </c>
      <c r="Q1122">
        <f>IF(O1122&gt;0, IF(Q1121+O1122*Variables!$B$5&lt;Variables!$B$4, Q1121+O1122*Variables!$B$5, Variables!$B$4), IF(Q1121&gt;-O1122, Q1121+O1122/Variables!$B$5, 0))</f>
        <v>15.960715036085022</v>
      </c>
      <c r="R1122">
        <f>IF(O1122&gt;0, 0, IF(Q1121&gt;-O1122, 0, -O1122 - Q1121*Variables!$B$5))</f>
        <v>0</v>
      </c>
      <c r="S1122">
        <f t="shared" si="106"/>
        <v>0</v>
      </c>
      <c r="T1122">
        <f t="shared" si="107"/>
        <v>0</v>
      </c>
    </row>
    <row r="1123" spans="1:20" x14ac:dyDescent="0.3">
      <c r="A1123" s="3">
        <f t="shared" si="102"/>
        <v>43147</v>
      </c>
      <c r="B1123">
        <v>2</v>
      </c>
      <c r="C1123">
        <v>16</v>
      </c>
      <c r="D1123">
        <v>18</v>
      </c>
      <c r="E1123">
        <v>1</v>
      </c>
      <c r="F1123" s="1">
        <f>VLOOKUP(A1123,Weather!$A$1:$E$366, 5)</f>
        <v>0.84905660377358538</v>
      </c>
      <c r="G1123" s="1">
        <f>VLOOKUP(D1123, Winter!$A$1:$E$25, 2)</f>
        <v>689.67932752179297</v>
      </c>
      <c r="H1123" s="1">
        <f>VLOOKUP(D1123, Winter!$A$1:$E$25, 3)</f>
        <v>477.48083534529701</v>
      </c>
      <c r="I1123" s="1">
        <f>VLOOKUP(D1123, Winter!$A$1:$E$25, 5)</f>
        <v>257.009345794392</v>
      </c>
      <c r="J1123" s="1">
        <f t="shared" si="103"/>
        <v>657.64936643854844</v>
      </c>
      <c r="K1123" s="47">
        <f t="shared" si="104"/>
        <v>12.303320046368743</v>
      </c>
      <c r="L1123" s="48">
        <f>Solar!K1140/1000*Variables!$B$3</f>
        <v>0.65334999999999999</v>
      </c>
      <c r="M1123" s="1">
        <f>IF(E1123=1, VLOOKUP(D1123, Sheet1!$E$2:$G$26, 2), Sheet1!$G$3)</f>
        <v>0.20441999999999999</v>
      </c>
      <c r="N1123" s="1">
        <f>'Electricity Rates'!$J$3</f>
        <v>0.19270000000000001</v>
      </c>
      <c r="O1123" s="145">
        <f>L1123-K1123</f>
        <v>-11.649970046368743</v>
      </c>
      <c r="P1123">
        <f t="shared" si="105"/>
        <v>2.3708497729352569</v>
      </c>
      <c r="Q1123">
        <f>IF(O1123&gt;0, IF(Q1122+O1123*Variables!$B$5&lt;Variables!$B$4, Q1122+O1123*Variables!$B$5, Variables!$B$4), IF(Q1122&gt;-O1123, Q1122+O1123/Variables!$B$5, 0))</f>
        <v>3.5671298803735922</v>
      </c>
      <c r="R1123">
        <f>IF(O1123&gt;0, 0, IF(Q1122&gt;-O1123, 0, -O1123 - Q1122*Variables!$B$5))</f>
        <v>0</v>
      </c>
      <c r="S1123">
        <f t="shared" si="106"/>
        <v>0</v>
      </c>
      <c r="T1123">
        <f t="shared" si="107"/>
        <v>0</v>
      </c>
    </row>
    <row r="1124" spans="1:20" x14ac:dyDescent="0.3">
      <c r="A1124" s="3">
        <f t="shared" si="102"/>
        <v>43147</v>
      </c>
      <c r="B1124">
        <v>2</v>
      </c>
      <c r="C1124">
        <v>16</v>
      </c>
      <c r="D1124">
        <v>19</v>
      </c>
      <c r="E1124">
        <v>1</v>
      </c>
      <c r="F1124" s="1">
        <f>VLOOKUP(A1124,Weather!$A$1:$E$366, 5)</f>
        <v>0.84905660377358538</v>
      </c>
      <c r="G1124" s="1">
        <f>VLOOKUP(D1124, Winter!$A$1:$E$25, 2)</f>
        <v>503.50249066002402</v>
      </c>
      <c r="H1124" s="1">
        <f>VLOOKUP(D1124, Winter!$A$1:$E$25, 3)</f>
        <v>367.75553800108997</v>
      </c>
      <c r="I1124" s="1">
        <f>VLOOKUP(D1124, Winter!$A$1:$E$25, 5)</f>
        <v>266.355140186916</v>
      </c>
      <c r="J1124" s="1">
        <f t="shared" si="103"/>
        <v>483.01238459829818</v>
      </c>
      <c r="K1124" s="47">
        <f t="shared" si="104"/>
        <v>9.0362072212653768</v>
      </c>
      <c r="L1124" s="48">
        <f>Solar!K1141/1000*Variables!$B$3</f>
        <v>0</v>
      </c>
      <c r="M1124" s="1">
        <f>IF(E1124=1, VLOOKUP(D1124, Sheet1!$E$2:$G$26, 2), Sheet1!$G$3)</f>
        <v>0.20441999999999999</v>
      </c>
      <c r="N1124" s="1">
        <f>'Electricity Rates'!$J$3</f>
        <v>0.19270000000000001</v>
      </c>
      <c r="O1124" s="145">
        <f>L1124-K1124</f>
        <v>-9.0362072212653768</v>
      </c>
      <c r="P1124">
        <f t="shared" si="105"/>
        <v>1.7412771315378381</v>
      </c>
      <c r="Q1124">
        <f>IF(O1124&gt;0, IF(Q1123+O1124*Variables!$B$5&lt;Variables!$B$4, Q1123+O1124*Variables!$B$5, Variables!$B$4), IF(Q1123&gt;-O1124, Q1123+O1124/Variables!$B$5, 0))</f>
        <v>0</v>
      </c>
      <c r="R1124">
        <f>IF(O1124&gt;0, 0, IF(Q1123&gt;-O1124, 0, -O1124 - Q1123*Variables!$B$5))</f>
        <v>5.6831051337142</v>
      </c>
      <c r="S1124">
        <f t="shared" si="106"/>
        <v>1.1617403514338567</v>
      </c>
      <c r="T1124">
        <f t="shared" si="107"/>
        <v>0</v>
      </c>
    </row>
    <row r="1125" spans="1:20" x14ac:dyDescent="0.3">
      <c r="A1125" s="3">
        <f t="shared" si="102"/>
        <v>43147</v>
      </c>
      <c r="B1125">
        <v>2</v>
      </c>
      <c r="C1125">
        <v>16</v>
      </c>
      <c r="D1125">
        <v>20</v>
      </c>
      <c r="E1125">
        <v>1</v>
      </c>
      <c r="F1125" s="1">
        <f>VLOOKUP(A1125,Weather!$A$1:$E$366, 5)</f>
        <v>0.84905660377358538</v>
      </c>
      <c r="G1125" s="1">
        <f>VLOOKUP(D1125, Winter!$A$1:$E$25, 2)</f>
        <v>385.507471980074</v>
      </c>
      <c r="H1125" s="1">
        <f>VLOOKUP(D1125, Winter!$A$1:$E$25, 3)</f>
        <v>329.45960680470398</v>
      </c>
      <c r="I1125" s="1">
        <f>VLOOKUP(D1125, Winter!$A$1:$E$25, 5)</f>
        <v>275.70093457943898</v>
      </c>
      <c r="J1125" s="1">
        <f t="shared" si="103"/>
        <v>377.04741685926348</v>
      </c>
      <c r="K1125" s="47">
        <f t="shared" si="104"/>
        <v>7.0538120752673095</v>
      </c>
      <c r="L1125" s="48">
        <f>Solar!K1142/1000*Variables!$B$3</f>
        <v>0</v>
      </c>
      <c r="M1125" s="1">
        <f>IF(E1125=1, VLOOKUP(D1125, Sheet1!$E$2:$G$26, 2), Sheet1!$G$3)</f>
        <v>0.20441999999999999</v>
      </c>
      <c r="N1125" s="1">
        <f>'Electricity Rates'!$J$3</f>
        <v>0.19270000000000001</v>
      </c>
      <c r="O1125" s="145">
        <f>L1125-K1125</f>
        <v>-7.0538120752673095</v>
      </c>
      <c r="P1125">
        <f t="shared" si="105"/>
        <v>1.3592695869040106</v>
      </c>
      <c r="Q1125">
        <f>IF(O1125&gt;0, IF(Q1124+O1125*Variables!$B$5&lt;Variables!$B$4, Q1124+O1125*Variables!$B$5, Variables!$B$4), IF(Q1124&gt;-O1125, Q1124+O1125/Variables!$B$5, 0))</f>
        <v>0</v>
      </c>
      <c r="R1125">
        <f>IF(O1125&gt;0, 0, IF(Q1124&gt;-O1125, 0, -O1125 - Q1124*Variables!$B$5))</f>
        <v>7.0538120752673095</v>
      </c>
      <c r="S1125">
        <f t="shared" si="106"/>
        <v>1.4419402644261434</v>
      </c>
      <c r="T1125">
        <f t="shared" si="107"/>
        <v>0</v>
      </c>
    </row>
    <row r="1126" spans="1:20" x14ac:dyDescent="0.3">
      <c r="A1126" s="3">
        <f t="shared" si="102"/>
        <v>43147</v>
      </c>
      <c r="B1126">
        <v>2</v>
      </c>
      <c r="C1126">
        <v>16</v>
      </c>
      <c r="D1126">
        <v>21</v>
      </c>
      <c r="E1126">
        <v>1</v>
      </c>
      <c r="F1126" s="1">
        <f>VLOOKUP(A1126,Weather!$A$1:$E$366, 5)</f>
        <v>0.84905660377358538</v>
      </c>
      <c r="G1126" s="1">
        <f>VLOOKUP(D1126, Winter!$A$1:$E$25, 2)</f>
        <v>340.23972602739599</v>
      </c>
      <c r="H1126" s="1">
        <f>VLOOKUP(D1126, Winter!$A$1:$E$25, 3)</f>
        <v>286.390591795636</v>
      </c>
      <c r="I1126" s="1">
        <f>VLOOKUP(D1126, Winter!$A$1:$E$25, 5)</f>
        <v>289.71962616822401</v>
      </c>
      <c r="J1126" s="1">
        <f t="shared" si="103"/>
        <v>332.11155482260205</v>
      </c>
      <c r="K1126" s="47">
        <f t="shared" si="104"/>
        <v>6.2131508956017809</v>
      </c>
      <c r="L1126" s="48">
        <f>Solar!K1143/1000*Variables!$B$3</f>
        <v>0</v>
      </c>
      <c r="M1126" s="1">
        <f>IF(E1126=1, VLOOKUP(D1126, Sheet1!$E$2:$G$26, 2), Sheet1!$G$3)</f>
        <v>0.20441999999999999</v>
      </c>
      <c r="N1126" s="1">
        <f>'Electricity Rates'!$J$3</f>
        <v>0.19270000000000001</v>
      </c>
      <c r="O1126" s="145">
        <f>L1126-K1126</f>
        <v>-6.2131508956017809</v>
      </c>
      <c r="P1126">
        <f t="shared" si="105"/>
        <v>1.1972741775824634</v>
      </c>
      <c r="Q1126">
        <f>IF(O1126&gt;0, IF(Q1125+O1126*Variables!$B$5&lt;Variables!$B$4, Q1125+O1126*Variables!$B$5, Variables!$B$4), IF(Q1125&gt;-O1126, Q1125+O1126/Variables!$B$5, 0))</f>
        <v>0</v>
      </c>
      <c r="R1126">
        <f>IF(O1126&gt;0, 0, IF(Q1125&gt;-O1126, 0, -O1126 - Q1125*Variables!$B$5))</f>
        <v>6.2131508956017809</v>
      </c>
      <c r="S1126">
        <f t="shared" si="106"/>
        <v>1.270092306078916</v>
      </c>
      <c r="T1126">
        <f t="shared" si="107"/>
        <v>0</v>
      </c>
    </row>
    <row r="1127" spans="1:20" x14ac:dyDescent="0.3">
      <c r="A1127" s="3">
        <f t="shared" si="102"/>
        <v>43147</v>
      </c>
      <c r="B1127">
        <v>2</v>
      </c>
      <c r="C1127">
        <v>16</v>
      </c>
      <c r="D1127">
        <v>22</v>
      </c>
      <c r="E1127">
        <v>1</v>
      </c>
      <c r="F1127" s="1">
        <f>VLOOKUP(A1127,Weather!$A$1:$E$366, 5)</f>
        <v>0.84905660377358538</v>
      </c>
      <c r="G1127" s="1">
        <f>VLOOKUP(D1127, Winter!$A$1:$E$25, 2)</f>
        <v>300</v>
      </c>
      <c r="H1127" s="1">
        <f>VLOOKUP(D1127, Winter!$A$1:$E$25, 3)</f>
        <v>271.915575384683</v>
      </c>
      <c r="I1127" s="1">
        <f>VLOOKUP(D1127, Winter!$A$1:$E$25, 5)</f>
        <v>285.04672897196201</v>
      </c>
      <c r="J1127" s="1">
        <f t="shared" si="103"/>
        <v>295.76084156749931</v>
      </c>
      <c r="K1127" s="47">
        <f t="shared" si="104"/>
        <v>5.5331008842815059</v>
      </c>
      <c r="L1127" s="48">
        <f>Solar!K1144/1000*Variables!$B$3</f>
        <v>0</v>
      </c>
      <c r="M1127" s="1">
        <f>IF(E1127=1, VLOOKUP(D1127, Sheet1!$E$2:$G$26, 2), Sheet1!$G$3)</f>
        <v>0.18618000000000001</v>
      </c>
      <c r="N1127" s="1">
        <f>'Electricity Rates'!$J$3</f>
        <v>0.19270000000000001</v>
      </c>
      <c r="O1127" s="145">
        <f>L1127-K1127</f>
        <v>-5.5331008842815059</v>
      </c>
      <c r="P1127">
        <f t="shared" si="105"/>
        <v>1.0662285404010463</v>
      </c>
      <c r="Q1127">
        <f>IF(O1127&gt;0, IF(Q1126+O1127*Variables!$B$5&lt;Variables!$B$4, Q1126+O1127*Variables!$B$5, Variables!$B$4), IF(Q1126&gt;-O1127, Q1126+O1127/Variables!$B$5, 0))</f>
        <v>0</v>
      </c>
      <c r="R1127">
        <f>IF(O1127&gt;0, 0, IF(Q1126&gt;-O1127, 0, -O1127 - Q1126*Variables!$B$5))</f>
        <v>5.5331008842815059</v>
      </c>
      <c r="S1127">
        <f t="shared" si="106"/>
        <v>1.0301527226355309</v>
      </c>
      <c r="T1127">
        <f t="shared" si="107"/>
        <v>0</v>
      </c>
    </row>
    <row r="1128" spans="1:20" x14ac:dyDescent="0.3">
      <c r="A1128" s="3">
        <f t="shared" si="102"/>
        <v>43147</v>
      </c>
      <c r="B1128">
        <v>2</v>
      </c>
      <c r="C1128">
        <v>16</v>
      </c>
      <c r="D1128">
        <v>23</v>
      </c>
      <c r="E1128">
        <v>1</v>
      </c>
      <c r="F1128" s="1">
        <f>VLOOKUP(A1128,Weather!$A$1:$E$366, 5)</f>
        <v>0.84905660377358538</v>
      </c>
      <c r="G1128" s="1">
        <f>VLOOKUP(D1128, Winter!$A$1:$E$25, 2)</f>
        <v>290.90909090909099</v>
      </c>
      <c r="H1128" s="1">
        <f>VLOOKUP(D1128, Winter!$A$1:$E$25, 3)</f>
        <v>266.95334839061297</v>
      </c>
      <c r="I1128" s="1">
        <f>VLOOKUP(D1128, Winter!$A$1:$E$25, 5)</f>
        <v>285.04672897196201</v>
      </c>
      <c r="J1128" s="1">
        <f t="shared" si="103"/>
        <v>287.29312977422637</v>
      </c>
      <c r="K1128" s="47">
        <f t="shared" si="104"/>
        <v>5.3746867299164949</v>
      </c>
      <c r="L1128" s="48">
        <f>Solar!K1145/1000*Variables!$B$3</f>
        <v>0</v>
      </c>
      <c r="M1128" s="1">
        <f>IF(E1128=1, VLOOKUP(D1128, Sheet1!$E$2:$G$26, 2), Sheet1!$G$3)</f>
        <v>0.18618000000000001</v>
      </c>
      <c r="N1128" s="1">
        <f>'Electricity Rates'!$J$3</f>
        <v>0.19270000000000001</v>
      </c>
      <c r="O1128" s="145">
        <f>L1128-K1128</f>
        <v>-5.3746867299164949</v>
      </c>
      <c r="P1128">
        <f t="shared" si="105"/>
        <v>1.0357021328549085</v>
      </c>
      <c r="Q1128">
        <f>IF(O1128&gt;0, IF(Q1127+O1128*Variables!$B$5&lt;Variables!$B$4, Q1127+O1128*Variables!$B$5, Variables!$B$4), IF(Q1127&gt;-O1128, Q1127+O1128/Variables!$B$5, 0))</f>
        <v>0</v>
      </c>
      <c r="R1128">
        <f>IF(O1128&gt;0, 0, IF(Q1127&gt;-O1128, 0, -O1128 - Q1127*Variables!$B$5))</f>
        <v>5.3746867299164949</v>
      </c>
      <c r="S1128">
        <f t="shared" si="106"/>
        <v>1.0006591753758531</v>
      </c>
      <c r="T1128">
        <f t="shared" si="107"/>
        <v>0</v>
      </c>
    </row>
    <row r="1129" spans="1:20" x14ac:dyDescent="0.3">
      <c r="A1129" s="3">
        <f t="shared" si="102"/>
        <v>43147</v>
      </c>
      <c r="B1129">
        <v>2</v>
      </c>
      <c r="C1129">
        <v>16</v>
      </c>
      <c r="D1129">
        <v>24</v>
      </c>
      <c r="E1129">
        <v>1</v>
      </c>
      <c r="F1129" s="1">
        <f>VLOOKUP(A1129,Weather!$A$1:$E$366, 5)</f>
        <v>0.84905660377358538</v>
      </c>
      <c r="G1129" s="1">
        <f>VLOOKUP(D1129, Winter!$A$1:$E$25, 2)</f>
        <v>272.72727272727298</v>
      </c>
      <c r="H1129" s="1">
        <f>VLOOKUP(D1129, Winter!$A$1:$E$25, 3)</f>
        <v>266.74195307023803</v>
      </c>
      <c r="I1129" s="1">
        <f>VLOOKUP(D1129, Winter!$A$1:$E$25, 5)</f>
        <v>285.04672897196201</v>
      </c>
      <c r="J1129" s="1">
        <f t="shared" si="103"/>
        <v>271.82382825073938</v>
      </c>
      <c r="K1129" s="47">
        <f t="shared" si="104"/>
        <v>5.0852866677406201</v>
      </c>
      <c r="L1129" s="48">
        <f>Solar!K1146/1000*Variables!$B$3</f>
        <v>0</v>
      </c>
      <c r="M1129" s="1">
        <f>IF(E1129=1, VLOOKUP(D1129, Sheet1!$E$2:$G$26, 2), Sheet1!$G$3)</f>
        <v>0.18618000000000001</v>
      </c>
      <c r="N1129" s="1">
        <f>'Electricity Rates'!$J$3</f>
        <v>0.19270000000000001</v>
      </c>
      <c r="O1129" s="145">
        <f>L1129-K1129</f>
        <v>-5.0852866677406201</v>
      </c>
      <c r="P1129">
        <f t="shared" si="105"/>
        <v>0.97993474087361754</v>
      </c>
      <c r="Q1129">
        <f>IF(O1129&gt;0, IF(Q1128+O1129*Variables!$B$5&lt;Variables!$B$4, Q1128+O1129*Variables!$B$5, Variables!$B$4), IF(Q1128&gt;-O1129, Q1128+O1129/Variables!$B$5, 0))</f>
        <v>0</v>
      </c>
      <c r="R1129">
        <f>IF(O1129&gt;0, 0, IF(Q1128&gt;-O1129, 0, -O1129 - Q1128*Variables!$B$5))</f>
        <v>5.0852866677406201</v>
      </c>
      <c r="S1129">
        <f t="shared" si="106"/>
        <v>0.94677867179994868</v>
      </c>
      <c r="T1129">
        <f t="shared" si="107"/>
        <v>0</v>
      </c>
    </row>
    <row r="1130" spans="1:20" x14ac:dyDescent="0.3">
      <c r="A1130" s="3">
        <f t="shared" si="102"/>
        <v>43148</v>
      </c>
      <c r="B1130">
        <v>2</v>
      </c>
      <c r="C1130">
        <v>17</v>
      </c>
      <c r="D1130">
        <v>1</v>
      </c>
      <c r="E1130">
        <v>0</v>
      </c>
      <c r="F1130" s="1">
        <f>VLOOKUP(A1130,Weather!$A$1:$E$366, 5)</f>
        <v>0.86792452830188749</v>
      </c>
      <c r="G1130" s="1">
        <f>VLOOKUP(D1130, Winter!$A$1:$E$25, 2)</f>
        <v>281.81818181818198</v>
      </c>
      <c r="H1130" s="1">
        <f>VLOOKUP(D1130, Winter!$A$1:$E$25, 3)</f>
        <v>257.04002047196798</v>
      </c>
      <c r="I1130" s="1">
        <f>VLOOKUP(D1130, Winter!$A$1:$E$25, 5)</f>
        <v>266.355140186916</v>
      </c>
      <c r="J1130" s="1">
        <f t="shared" si="103"/>
        <v>266.355140186916</v>
      </c>
      <c r="K1130" s="47">
        <f t="shared" si="104"/>
        <v>4.9829783208971614</v>
      </c>
      <c r="L1130" s="48">
        <f>Solar!K1147/1000*Variables!$B$3</f>
        <v>0</v>
      </c>
      <c r="M1130" s="1">
        <f>IF(E1130=1, VLOOKUP(D1130, Sheet1!$E$2:$G$26, 2), Sheet1!$G$3)</f>
        <v>0.18618000000000001</v>
      </c>
      <c r="N1130" s="1">
        <f>'Electricity Rates'!$J$3</f>
        <v>0.19270000000000001</v>
      </c>
      <c r="O1130" s="145">
        <f>L1130-K1130</f>
        <v>-4.9829783208971614</v>
      </c>
      <c r="P1130">
        <f t="shared" si="105"/>
        <v>0.96021992243688303</v>
      </c>
      <c r="Q1130">
        <f>IF(O1130&gt;0, IF(Q1129+O1130*Variables!$B$5&lt;Variables!$B$4, Q1129+O1130*Variables!$B$5, Variables!$B$4), IF(Q1129&gt;-O1130, Q1129+O1130/Variables!$B$5, 0))</f>
        <v>0</v>
      </c>
      <c r="R1130">
        <f>IF(O1130&gt;0, 0, IF(Q1129&gt;-O1130, 0, -O1130 - Q1129*Variables!$B$5))</f>
        <v>4.9829783208971614</v>
      </c>
      <c r="S1130">
        <f t="shared" si="106"/>
        <v>0.92773090378463352</v>
      </c>
      <c r="T1130">
        <f t="shared" si="107"/>
        <v>0</v>
      </c>
    </row>
    <row r="1131" spans="1:20" x14ac:dyDescent="0.3">
      <c r="A1131" s="3">
        <f t="shared" si="102"/>
        <v>43148</v>
      </c>
      <c r="B1131">
        <v>2</v>
      </c>
      <c r="C1131">
        <v>17</v>
      </c>
      <c r="D1131">
        <v>2</v>
      </c>
      <c r="E1131">
        <v>0</v>
      </c>
      <c r="F1131" s="1">
        <f>VLOOKUP(A1131,Weather!$A$1:$E$366, 5)</f>
        <v>0.86792452830188749</v>
      </c>
      <c r="G1131" s="1">
        <f>VLOOKUP(D1131, Winter!$A$1:$E$25, 2)</f>
        <v>282.10356994603501</v>
      </c>
      <c r="H1131" s="1">
        <f>VLOOKUP(D1131, Winter!$A$1:$E$25, 3)</f>
        <v>280.66066600651902</v>
      </c>
      <c r="I1131" s="1">
        <f>VLOOKUP(D1131, Winter!$A$1:$E$25, 5)</f>
        <v>285.04672897196201</v>
      </c>
      <c r="J1131" s="1">
        <f t="shared" si="103"/>
        <v>285.04672897196201</v>
      </c>
      <c r="K1131" s="47">
        <f t="shared" si="104"/>
        <v>5.3326610100829139</v>
      </c>
      <c r="L1131" s="48">
        <f>Solar!K1148/1000*Variables!$B$3</f>
        <v>0</v>
      </c>
      <c r="M1131" s="1">
        <f>IF(E1131=1, VLOOKUP(D1131, Sheet1!$E$2:$G$26, 2), Sheet1!$G$3)</f>
        <v>0.18618000000000001</v>
      </c>
      <c r="N1131" s="1">
        <f>'Electricity Rates'!$J$3</f>
        <v>0.19270000000000001</v>
      </c>
      <c r="O1131" s="145">
        <f>L1131-K1131</f>
        <v>-5.3326610100829139</v>
      </c>
      <c r="P1131">
        <f t="shared" si="105"/>
        <v>1.0276037766429775</v>
      </c>
      <c r="Q1131">
        <f>IF(O1131&gt;0, IF(Q1130+O1131*Variables!$B$5&lt;Variables!$B$4, Q1130+O1131*Variables!$B$5, Variables!$B$4), IF(Q1130&gt;-O1131, Q1130+O1131/Variables!$B$5, 0))</f>
        <v>0</v>
      </c>
      <c r="R1131">
        <f>IF(O1131&gt;0, 0, IF(Q1130&gt;-O1131, 0, -O1131 - Q1130*Variables!$B$5))</f>
        <v>5.3326610100829139</v>
      </c>
      <c r="S1131">
        <f t="shared" si="106"/>
        <v>0.99283482685723701</v>
      </c>
      <c r="T1131">
        <f t="shared" si="107"/>
        <v>0</v>
      </c>
    </row>
    <row r="1132" spans="1:20" x14ac:dyDescent="0.3">
      <c r="A1132" s="3">
        <f t="shared" si="102"/>
        <v>43148</v>
      </c>
      <c r="B1132">
        <v>2</v>
      </c>
      <c r="C1132">
        <v>17</v>
      </c>
      <c r="D1132">
        <v>3</v>
      </c>
      <c r="E1132">
        <v>0</v>
      </c>
      <c r="F1132" s="1">
        <f>VLOOKUP(A1132,Weather!$A$1:$E$366, 5)</f>
        <v>0.86792452830188749</v>
      </c>
      <c r="G1132" s="1">
        <f>VLOOKUP(D1132, Winter!$A$1:$E$25, 2)</f>
        <v>282.300747198007</v>
      </c>
      <c r="H1132" s="1">
        <f>VLOOKUP(D1132, Winter!$A$1:$E$25, 3)</f>
        <v>272.72727272727298</v>
      </c>
      <c r="I1132" s="1">
        <f>VLOOKUP(D1132, Winter!$A$1:$E$25, 5)</f>
        <v>271.02803738317698</v>
      </c>
      <c r="J1132" s="1">
        <f t="shared" si="103"/>
        <v>271.02803738317698</v>
      </c>
      <c r="K1132" s="47">
        <f t="shared" si="104"/>
        <v>5.0703989931935904</v>
      </c>
      <c r="L1132" s="48">
        <f>Solar!K1149/1000*Variables!$B$3</f>
        <v>0</v>
      </c>
      <c r="M1132" s="1">
        <f>IF(E1132=1, VLOOKUP(D1132, Sheet1!$E$2:$G$26, 2), Sheet1!$G$3)</f>
        <v>0.18618000000000001</v>
      </c>
      <c r="N1132" s="1">
        <f>'Electricity Rates'!$J$3</f>
        <v>0.19270000000000001</v>
      </c>
      <c r="O1132" s="145">
        <f>L1132-K1132</f>
        <v>-5.0703989931935904</v>
      </c>
      <c r="P1132">
        <f t="shared" si="105"/>
        <v>0.97706588598840494</v>
      </c>
      <c r="Q1132">
        <f>IF(O1132&gt;0, IF(Q1131+O1132*Variables!$B$5&lt;Variables!$B$4, Q1131+O1132*Variables!$B$5, Variables!$B$4), IF(Q1131&gt;-O1132, Q1131+O1132/Variables!$B$5, 0))</f>
        <v>0</v>
      </c>
      <c r="R1132">
        <f>IF(O1132&gt;0, 0, IF(Q1131&gt;-O1132, 0, -O1132 - Q1131*Variables!$B$5))</f>
        <v>5.0703989931935904</v>
      </c>
      <c r="S1132">
        <f t="shared" si="106"/>
        <v>0.9440068845527827</v>
      </c>
      <c r="T1132">
        <f t="shared" si="107"/>
        <v>0</v>
      </c>
    </row>
    <row r="1133" spans="1:20" x14ac:dyDescent="0.3">
      <c r="A1133" s="3">
        <f t="shared" si="102"/>
        <v>43148</v>
      </c>
      <c r="B1133">
        <v>2</v>
      </c>
      <c r="C1133">
        <v>17</v>
      </c>
      <c r="D1133">
        <v>4</v>
      </c>
      <c r="E1133">
        <v>0</v>
      </c>
      <c r="F1133" s="1">
        <f>VLOOKUP(A1133,Weather!$A$1:$E$366, 5)</f>
        <v>0.86792452830188749</v>
      </c>
      <c r="G1133" s="1">
        <f>VLOOKUP(D1133, Winter!$A$1:$E$25, 2)</f>
        <v>308.82074789439099</v>
      </c>
      <c r="H1133" s="1">
        <f>VLOOKUP(D1133, Winter!$A$1:$E$25, 3)</f>
        <v>281.81818181818198</v>
      </c>
      <c r="I1133" s="1">
        <f>VLOOKUP(D1133, Winter!$A$1:$E$25, 5)</f>
        <v>285.04672897196201</v>
      </c>
      <c r="J1133" s="1">
        <f t="shared" si="103"/>
        <v>285.04672897196201</v>
      </c>
      <c r="K1133" s="47">
        <f t="shared" si="104"/>
        <v>5.3326610100829139</v>
      </c>
      <c r="L1133" s="48">
        <f>Solar!K1150/1000*Variables!$B$3</f>
        <v>0</v>
      </c>
      <c r="M1133" s="1">
        <f>IF(E1133=1, VLOOKUP(D1133, Sheet1!$E$2:$G$26, 2), Sheet1!$G$3)</f>
        <v>0.18618000000000001</v>
      </c>
      <c r="N1133" s="1">
        <f>'Electricity Rates'!$J$3</f>
        <v>0.19270000000000001</v>
      </c>
      <c r="O1133" s="145">
        <f>L1133-K1133</f>
        <v>-5.3326610100829139</v>
      </c>
      <c r="P1133">
        <f t="shared" si="105"/>
        <v>1.0276037766429775</v>
      </c>
      <c r="Q1133">
        <f>IF(O1133&gt;0, IF(Q1132+O1133*Variables!$B$5&lt;Variables!$B$4, Q1132+O1133*Variables!$B$5, Variables!$B$4), IF(Q1132&gt;-O1133, Q1132+O1133/Variables!$B$5, 0))</f>
        <v>0</v>
      </c>
      <c r="R1133">
        <f>IF(O1133&gt;0, 0, IF(Q1132&gt;-O1133, 0, -O1133 - Q1132*Variables!$B$5))</f>
        <v>5.3326610100829139</v>
      </c>
      <c r="S1133">
        <f t="shared" si="106"/>
        <v>0.99283482685723701</v>
      </c>
      <c r="T1133">
        <f t="shared" si="107"/>
        <v>0</v>
      </c>
    </row>
    <row r="1134" spans="1:20" x14ac:dyDescent="0.3">
      <c r="A1134" s="3">
        <f t="shared" si="102"/>
        <v>43148</v>
      </c>
      <c r="B1134">
        <v>2</v>
      </c>
      <c r="C1134">
        <v>17</v>
      </c>
      <c r="D1134">
        <v>5</v>
      </c>
      <c r="E1134">
        <v>0</v>
      </c>
      <c r="F1134" s="1">
        <f>VLOOKUP(A1134,Weather!$A$1:$E$366, 5)</f>
        <v>0.86792452830188749</v>
      </c>
      <c r="G1134" s="1">
        <f>VLOOKUP(D1134, Winter!$A$1:$E$25, 2)</f>
        <v>308.63160471300301</v>
      </c>
      <c r="H1134" s="1">
        <f>VLOOKUP(D1134, Winter!$A$1:$E$25, 3)</f>
        <v>300</v>
      </c>
      <c r="I1134" s="1">
        <f>VLOOKUP(D1134, Winter!$A$1:$E$25, 5)</f>
        <v>303.73831775700899</v>
      </c>
      <c r="J1134" s="1">
        <f t="shared" si="103"/>
        <v>303.73831775700899</v>
      </c>
      <c r="K1134" s="47">
        <f t="shared" si="104"/>
        <v>5.6823436992686851</v>
      </c>
      <c r="L1134" s="48">
        <f>Solar!K1151/1000*Variables!$B$3</f>
        <v>0</v>
      </c>
      <c r="M1134" s="1">
        <f>IF(E1134=1, VLOOKUP(D1134, Sheet1!$E$2:$G$26, 2), Sheet1!$G$3)</f>
        <v>0.18618000000000001</v>
      </c>
      <c r="N1134" s="1">
        <f>'Electricity Rates'!$J$3</f>
        <v>0.19270000000000001</v>
      </c>
      <c r="O1134" s="145">
        <f>L1134-K1134</f>
        <v>-5.6823436992686851</v>
      </c>
      <c r="P1134">
        <f t="shared" si="105"/>
        <v>1.0949876308490756</v>
      </c>
      <c r="Q1134">
        <f>IF(O1134&gt;0, IF(Q1133+O1134*Variables!$B$5&lt;Variables!$B$4, Q1133+O1134*Variables!$B$5, Variables!$B$4), IF(Q1133&gt;-O1134, Q1133+O1134/Variables!$B$5, 0))</f>
        <v>0</v>
      </c>
      <c r="R1134">
        <f>IF(O1134&gt;0, 0, IF(Q1133&gt;-O1134, 0, -O1134 - Q1133*Variables!$B$5))</f>
        <v>5.6823436992686851</v>
      </c>
      <c r="S1134">
        <f t="shared" si="106"/>
        <v>1.0579387499298438</v>
      </c>
      <c r="T1134">
        <f t="shared" si="107"/>
        <v>0</v>
      </c>
    </row>
    <row r="1135" spans="1:20" x14ac:dyDescent="0.3">
      <c r="A1135" s="3">
        <f t="shared" si="102"/>
        <v>43148</v>
      </c>
      <c r="B1135">
        <v>2</v>
      </c>
      <c r="C1135">
        <v>17</v>
      </c>
      <c r="D1135">
        <v>6</v>
      </c>
      <c r="E1135">
        <v>0</v>
      </c>
      <c r="F1135" s="1">
        <f>VLOOKUP(A1135,Weather!$A$1:$E$366, 5)</f>
        <v>0.86792452830188749</v>
      </c>
      <c r="G1135" s="1">
        <f>VLOOKUP(D1135, Winter!$A$1:$E$25, 2)</f>
        <v>331.81818181818198</v>
      </c>
      <c r="H1135" s="1">
        <f>VLOOKUP(D1135, Winter!$A$1:$E$25, 3)</f>
        <v>317.955250948497</v>
      </c>
      <c r="I1135" s="1">
        <f>VLOOKUP(D1135, Winter!$A$1:$E$25, 5)</f>
        <v>322.42990654205602</v>
      </c>
      <c r="J1135" s="1">
        <f t="shared" si="103"/>
        <v>322.42990654205602</v>
      </c>
      <c r="K1135" s="47">
        <f t="shared" si="104"/>
        <v>6.0320263884544554</v>
      </c>
      <c r="L1135" s="48">
        <f>Solar!K1152/1000*Variables!$B$3</f>
        <v>0</v>
      </c>
      <c r="M1135" s="1">
        <f>IF(E1135=1, VLOOKUP(D1135, Sheet1!$E$2:$G$26, 2), Sheet1!$G$3)</f>
        <v>0.18618000000000001</v>
      </c>
      <c r="N1135" s="1">
        <f>'Electricity Rates'!$J$3</f>
        <v>0.19270000000000001</v>
      </c>
      <c r="O1135" s="145">
        <f>L1135-K1135</f>
        <v>-6.0320263884544554</v>
      </c>
      <c r="P1135">
        <f t="shared" si="105"/>
        <v>1.1623714850551736</v>
      </c>
      <c r="Q1135">
        <f>IF(O1135&gt;0, IF(Q1134+O1135*Variables!$B$5&lt;Variables!$B$4, Q1134+O1135*Variables!$B$5, Variables!$B$4), IF(Q1134&gt;-O1135, Q1134+O1135/Variables!$B$5, 0))</f>
        <v>0</v>
      </c>
      <c r="R1135">
        <f>IF(O1135&gt;0, 0, IF(Q1134&gt;-O1135, 0, -O1135 - Q1134*Variables!$B$5))</f>
        <v>6.0320263884544554</v>
      </c>
      <c r="S1135">
        <f t="shared" si="106"/>
        <v>1.1230426730024505</v>
      </c>
      <c r="T1135">
        <f t="shared" si="107"/>
        <v>0</v>
      </c>
    </row>
    <row r="1136" spans="1:20" x14ac:dyDescent="0.3">
      <c r="A1136" s="3">
        <f t="shared" si="102"/>
        <v>43148</v>
      </c>
      <c r="B1136">
        <v>2</v>
      </c>
      <c r="C1136">
        <v>17</v>
      </c>
      <c r="D1136">
        <v>7</v>
      </c>
      <c r="E1136">
        <v>0</v>
      </c>
      <c r="F1136" s="1">
        <f>VLOOKUP(A1136,Weather!$A$1:$E$366, 5)</f>
        <v>0.86792452830188749</v>
      </c>
      <c r="G1136" s="1">
        <f>VLOOKUP(D1136, Winter!$A$1:$E$25, 2)</f>
        <v>445.45454545454498</v>
      </c>
      <c r="H1136" s="1">
        <f>VLOOKUP(D1136, Winter!$A$1:$E$25, 3)</f>
        <v>393.94630558862502</v>
      </c>
      <c r="I1136" s="1">
        <f>VLOOKUP(D1136, Winter!$A$1:$E$25, 5)</f>
        <v>313.08411214953298</v>
      </c>
      <c r="J1136" s="1">
        <f t="shared" si="103"/>
        <v>313.08411214953298</v>
      </c>
      <c r="K1136" s="47">
        <f t="shared" si="104"/>
        <v>5.8571850438615796</v>
      </c>
      <c r="L1136" s="48">
        <f>Solar!K1153/1000*Variables!$B$3</f>
        <v>0</v>
      </c>
      <c r="M1136" s="1">
        <f>IF(E1136=1, VLOOKUP(D1136, Sheet1!$E$2:$G$26, 2), Sheet1!$G$3)</f>
        <v>0.18618000000000001</v>
      </c>
      <c r="N1136" s="1">
        <f>'Electricity Rates'!$J$3</f>
        <v>0.19270000000000001</v>
      </c>
      <c r="O1136" s="145">
        <f>L1136-K1136</f>
        <v>-5.8571850438615796</v>
      </c>
      <c r="P1136">
        <f t="shared" si="105"/>
        <v>1.1286795579521265</v>
      </c>
      <c r="Q1136">
        <f>IF(O1136&gt;0, IF(Q1135+O1136*Variables!$B$5&lt;Variables!$B$4, Q1135+O1136*Variables!$B$5, Variables!$B$4), IF(Q1135&gt;-O1136, Q1135+O1136/Variables!$B$5, 0))</f>
        <v>0</v>
      </c>
      <c r="R1136">
        <f>IF(O1136&gt;0, 0, IF(Q1135&gt;-O1136, 0, -O1136 - Q1135*Variables!$B$5))</f>
        <v>5.8571850438615796</v>
      </c>
      <c r="S1136">
        <f t="shared" si="106"/>
        <v>1.0904907114661491</v>
      </c>
      <c r="T1136">
        <f t="shared" si="107"/>
        <v>0</v>
      </c>
    </row>
    <row r="1137" spans="1:20" x14ac:dyDescent="0.3">
      <c r="A1137" s="3">
        <f t="shared" si="102"/>
        <v>43148</v>
      </c>
      <c r="B1137">
        <v>2</v>
      </c>
      <c r="C1137">
        <v>17</v>
      </c>
      <c r="D1137">
        <v>8</v>
      </c>
      <c r="E1137">
        <v>0</v>
      </c>
      <c r="F1137" s="1">
        <f>VLOOKUP(A1137,Weather!$A$1:$E$366, 5)</f>
        <v>0.86792452830188749</v>
      </c>
      <c r="G1137" s="1">
        <f>VLOOKUP(D1137, Winter!$A$1:$E$25, 2)</f>
        <v>654.54545454545405</v>
      </c>
      <c r="H1137" s="1">
        <f>VLOOKUP(D1137, Winter!$A$1:$E$25, 3)</f>
        <v>498.50910668787998</v>
      </c>
      <c r="I1137" s="1">
        <f>VLOOKUP(D1137, Winter!$A$1:$E$25, 5)</f>
        <v>294.39252336448601</v>
      </c>
      <c r="J1137" s="1">
        <f t="shared" si="103"/>
        <v>294.39252336448601</v>
      </c>
      <c r="K1137" s="47">
        <f t="shared" si="104"/>
        <v>5.5075023546758084</v>
      </c>
      <c r="L1137" s="48">
        <f>Solar!K1154/1000*Variables!$B$3</f>
        <v>1.0322500000000001</v>
      </c>
      <c r="M1137" s="1">
        <f>IF(E1137=1, VLOOKUP(D1137, Sheet1!$E$2:$G$26, 2), Sheet1!$G$3)</f>
        <v>0.18618000000000001</v>
      </c>
      <c r="N1137" s="1">
        <f>'Electricity Rates'!$J$3</f>
        <v>0.19270000000000001</v>
      </c>
      <c r="O1137" s="145">
        <f>L1137-K1137</f>
        <v>-4.4752523546758081</v>
      </c>
      <c r="P1137">
        <f t="shared" si="105"/>
        <v>1.0612957037460284</v>
      </c>
      <c r="Q1137">
        <f>IF(O1137&gt;0, IF(Q1136+O1137*Variables!$B$5&lt;Variables!$B$4, Q1136+O1137*Variables!$B$5, Variables!$B$4), IF(Q1136&gt;-O1137, Q1136+O1137/Variables!$B$5, 0))</f>
        <v>0</v>
      </c>
      <c r="R1137">
        <f>IF(O1137&gt;0, 0, IF(Q1136&gt;-O1137, 0, -O1137 - Q1136*Variables!$B$5))</f>
        <v>4.4752523546758081</v>
      </c>
      <c r="S1137">
        <f t="shared" si="106"/>
        <v>0.83320248339354197</v>
      </c>
      <c r="T1137">
        <f t="shared" si="107"/>
        <v>0</v>
      </c>
    </row>
    <row r="1138" spans="1:20" x14ac:dyDescent="0.3">
      <c r="A1138" s="3">
        <f t="shared" si="102"/>
        <v>43148</v>
      </c>
      <c r="B1138">
        <v>2</v>
      </c>
      <c r="C1138">
        <v>17</v>
      </c>
      <c r="D1138">
        <v>9</v>
      </c>
      <c r="E1138">
        <v>0</v>
      </c>
      <c r="F1138" s="1">
        <f>VLOOKUP(A1138,Weather!$A$1:$E$366, 5)</f>
        <v>0.86792452830188749</v>
      </c>
      <c r="G1138" s="1">
        <f>VLOOKUP(D1138, Winter!$A$1:$E$25, 2)</f>
        <v>801.59817351598099</v>
      </c>
      <c r="H1138" s="1">
        <f>VLOOKUP(D1138, Winter!$A$1:$E$25, 3)</f>
        <v>564.97068280688404</v>
      </c>
      <c r="I1138" s="1">
        <f>VLOOKUP(D1138, Winter!$A$1:$E$25, 5)</f>
        <v>313.08411214953298</v>
      </c>
      <c r="J1138" s="1">
        <f t="shared" si="103"/>
        <v>313.08411214953298</v>
      </c>
      <c r="K1138" s="47">
        <f t="shared" si="104"/>
        <v>5.8571850438615796</v>
      </c>
      <c r="L1138" s="48">
        <f>Solar!K1155/1000*Variables!$B$3</f>
        <v>4.8967500000000008</v>
      </c>
      <c r="M1138" s="1">
        <f>IF(E1138=1, VLOOKUP(D1138, Sheet1!$E$2:$G$26, 2), Sheet1!$G$3)</f>
        <v>0.18618000000000001</v>
      </c>
      <c r="N1138" s="1">
        <f>'Electricity Rates'!$J$3</f>
        <v>0.19270000000000001</v>
      </c>
      <c r="O1138" s="145">
        <f>L1138-K1138</f>
        <v>-0.96043504386157874</v>
      </c>
      <c r="P1138">
        <f t="shared" si="105"/>
        <v>1.1286795579521265</v>
      </c>
      <c r="Q1138">
        <f>IF(O1138&gt;0, IF(Q1137+O1138*Variables!$B$5&lt;Variables!$B$4, Q1137+O1138*Variables!$B$5, Variables!$B$4), IF(Q1137&gt;-O1138, Q1137+O1138/Variables!$B$5, 0))</f>
        <v>0</v>
      </c>
      <c r="R1138">
        <f>IF(O1138&gt;0, 0, IF(Q1137&gt;-O1138, 0, -O1138 - Q1137*Variables!$B$5))</f>
        <v>0.96043504386157874</v>
      </c>
      <c r="S1138">
        <f t="shared" si="106"/>
        <v>0.17881379646614876</v>
      </c>
      <c r="T1138">
        <f t="shared" si="107"/>
        <v>0</v>
      </c>
    </row>
    <row r="1139" spans="1:20" x14ac:dyDescent="0.3">
      <c r="A1139" s="3">
        <f t="shared" si="102"/>
        <v>43148</v>
      </c>
      <c r="B1139">
        <v>2</v>
      </c>
      <c r="C1139">
        <v>17</v>
      </c>
      <c r="D1139">
        <v>10</v>
      </c>
      <c r="E1139">
        <v>0</v>
      </c>
      <c r="F1139" s="1">
        <f>VLOOKUP(A1139,Weather!$A$1:$E$366, 5)</f>
        <v>0.86792452830188749</v>
      </c>
      <c r="G1139" s="1">
        <f>VLOOKUP(D1139, Winter!$A$1:$E$25, 2)</f>
        <v>929.05770029057601</v>
      </c>
      <c r="H1139" s="1">
        <f>VLOOKUP(D1139, Winter!$A$1:$E$25, 3)</f>
        <v>583.82380756350199</v>
      </c>
      <c r="I1139" s="1">
        <f>VLOOKUP(D1139, Winter!$A$1:$E$25, 5)</f>
        <v>331.77570093457899</v>
      </c>
      <c r="J1139" s="1">
        <f t="shared" si="103"/>
        <v>331.77570093457899</v>
      </c>
      <c r="K1139" s="47">
        <f t="shared" si="104"/>
        <v>6.2068677330473312</v>
      </c>
      <c r="L1139" s="48">
        <f>Solar!K1156/1000*Variables!$B$3</f>
        <v>10.522499999999999</v>
      </c>
      <c r="M1139" s="1">
        <f>IF(E1139=1, VLOOKUP(D1139, Sheet1!$E$2:$G$26, 2), Sheet1!$G$3)</f>
        <v>0.18618000000000001</v>
      </c>
      <c r="N1139" s="1">
        <f>'Electricity Rates'!$J$3</f>
        <v>0.19270000000000001</v>
      </c>
      <c r="O1139" s="145">
        <f>L1139-K1139</f>
        <v>4.3156322669526679</v>
      </c>
      <c r="P1139">
        <f t="shared" si="105"/>
        <v>1.1960634121582208</v>
      </c>
      <c r="Q1139">
        <f>IF(O1139&gt;0, IF(Q1138+O1139*Variables!$B$5&lt;Variables!$B$4, Q1138+O1139*Variables!$B$5, Variables!$B$4), IF(Q1138&gt;-O1139, Q1138+O1139/Variables!$B$5, 0))</f>
        <v>4.0566943309355077</v>
      </c>
      <c r="R1139">
        <f>IF(O1139&gt;0, 0, IF(Q1138&gt;-O1139, 0, -O1139 - Q1138*Variables!$B$5))</f>
        <v>0</v>
      </c>
      <c r="S1139">
        <f t="shared" si="106"/>
        <v>0</v>
      </c>
      <c r="T1139">
        <f t="shared" si="107"/>
        <v>0</v>
      </c>
    </row>
    <row r="1140" spans="1:20" x14ac:dyDescent="0.3">
      <c r="A1140" s="3">
        <f t="shared" si="102"/>
        <v>43148</v>
      </c>
      <c r="B1140">
        <v>2</v>
      </c>
      <c r="C1140">
        <v>17</v>
      </c>
      <c r="D1140">
        <v>11</v>
      </c>
      <c r="E1140">
        <v>0</v>
      </c>
      <c r="F1140" s="1">
        <f>VLOOKUP(A1140,Weather!$A$1:$E$366, 5)</f>
        <v>0.86792452830188749</v>
      </c>
      <c r="G1140" s="1">
        <f>VLOOKUP(D1140, Winter!$A$1:$E$25, 2)</f>
        <v>1001.98733914487</v>
      </c>
      <c r="H1140" s="1">
        <f>VLOOKUP(D1140, Winter!$A$1:$E$25, 3)</f>
        <v>602.66024321587895</v>
      </c>
      <c r="I1140" s="1">
        <f>VLOOKUP(D1140, Winter!$A$1:$E$25, 5)</f>
        <v>331.77570093457899</v>
      </c>
      <c r="J1140" s="1">
        <f t="shared" si="103"/>
        <v>331.77570093457899</v>
      </c>
      <c r="K1140" s="47">
        <f t="shared" si="104"/>
        <v>6.2068677330473312</v>
      </c>
      <c r="L1140" s="48">
        <f>Solar!K1157/1000*Variables!$B$3</f>
        <v>18.0565</v>
      </c>
      <c r="M1140" s="1">
        <f>IF(E1140=1, VLOOKUP(D1140, Sheet1!$E$2:$G$26, 2), Sheet1!$G$3)</f>
        <v>0.18618000000000001</v>
      </c>
      <c r="N1140" s="1">
        <f>'Electricity Rates'!$J$3</f>
        <v>0.19270000000000001</v>
      </c>
      <c r="O1140" s="145">
        <f>L1140-K1140</f>
        <v>11.849632266952668</v>
      </c>
      <c r="P1140">
        <f t="shared" si="105"/>
        <v>1.1960634121582208</v>
      </c>
      <c r="Q1140">
        <f>IF(O1140&gt;0, IF(Q1139+O1140*Variables!$B$5&lt;Variables!$B$4, Q1139+O1140*Variables!$B$5, Variables!$B$4), IF(Q1139&gt;-O1140, Q1139+O1140/Variables!$B$5, 0))</f>
        <v>15.195348661871016</v>
      </c>
      <c r="R1140">
        <f>IF(O1140&gt;0, 0, IF(Q1139&gt;-O1140, 0, -O1140 - Q1139*Variables!$B$5))</f>
        <v>0</v>
      </c>
      <c r="S1140">
        <f t="shared" si="106"/>
        <v>0</v>
      </c>
      <c r="T1140">
        <f t="shared" si="107"/>
        <v>0</v>
      </c>
    </row>
    <row r="1141" spans="1:20" x14ac:dyDescent="0.3">
      <c r="A1141" s="3">
        <f t="shared" si="102"/>
        <v>43148</v>
      </c>
      <c r="B1141">
        <v>2</v>
      </c>
      <c r="C1141">
        <v>17</v>
      </c>
      <c r="D1141">
        <v>12</v>
      </c>
      <c r="E1141">
        <v>0</v>
      </c>
      <c r="F1141" s="1">
        <f>VLOOKUP(A1141,Weather!$A$1:$E$366, 5)</f>
        <v>0.86792452830188749</v>
      </c>
      <c r="G1141" s="1">
        <f>VLOOKUP(D1141, Winter!$A$1:$E$25, 2)</f>
        <v>1020.36633457866</v>
      </c>
      <c r="H1141" s="1">
        <f>VLOOKUP(D1141, Winter!$A$1:$E$25, 3)</f>
        <v>602.46553699974402</v>
      </c>
      <c r="I1141" s="1">
        <f>VLOOKUP(D1141, Winter!$A$1:$E$25, 5)</f>
        <v>327.10280373831802</v>
      </c>
      <c r="J1141" s="1">
        <f t="shared" si="103"/>
        <v>327.10280373831802</v>
      </c>
      <c r="K1141" s="47">
        <f t="shared" si="104"/>
        <v>6.1194470607509031</v>
      </c>
      <c r="L1141" s="48">
        <f>Solar!K1158/1000*Variables!$B$3</f>
        <v>20.726849999999999</v>
      </c>
      <c r="M1141" s="1">
        <f>IF(E1141=1, VLOOKUP(D1141, Sheet1!$E$2:$G$26, 2), Sheet1!$G$3)</f>
        <v>0.18618000000000001</v>
      </c>
      <c r="N1141" s="1">
        <f>'Electricity Rates'!$J$3</f>
        <v>0.19270000000000001</v>
      </c>
      <c r="O1141" s="145">
        <f>L1141-K1141</f>
        <v>14.607402939249095</v>
      </c>
      <c r="P1141">
        <f t="shared" si="105"/>
        <v>1.1792174486066991</v>
      </c>
      <c r="Q1141">
        <f>IF(O1141&gt;0, IF(Q1140+O1141*Variables!$B$5&lt;Variables!$B$4, Q1140+O1141*Variables!$B$5, Variables!$B$4), IF(Q1140&gt;-O1141, Q1140+O1141/Variables!$B$5, 0))</f>
        <v>28.926307424765163</v>
      </c>
      <c r="R1141">
        <f>IF(O1141&gt;0, 0, IF(Q1140&gt;-O1141, 0, -O1141 - Q1140*Variables!$B$5))</f>
        <v>0</v>
      </c>
      <c r="S1141">
        <f t="shared" si="106"/>
        <v>0</v>
      </c>
      <c r="T1141">
        <f t="shared" si="107"/>
        <v>0</v>
      </c>
    </row>
    <row r="1142" spans="1:20" x14ac:dyDescent="0.3">
      <c r="A1142" s="3">
        <f t="shared" si="102"/>
        <v>43148</v>
      </c>
      <c r="B1142">
        <v>2</v>
      </c>
      <c r="C1142">
        <v>17</v>
      </c>
      <c r="D1142">
        <v>13</v>
      </c>
      <c r="E1142">
        <v>0</v>
      </c>
      <c r="F1142" s="1">
        <f>VLOOKUP(A1142,Weather!$A$1:$E$366, 5)</f>
        <v>0.86792452830188749</v>
      </c>
      <c r="G1142" s="1">
        <f>VLOOKUP(D1142, Winter!$A$1:$E$25, 2)</f>
        <v>1065.99730178497</v>
      </c>
      <c r="H1142" s="1">
        <f>VLOOKUP(D1142, Winter!$A$1:$E$25, 3)</f>
        <v>611.78362020049099</v>
      </c>
      <c r="I1142" s="1">
        <f>VLOOKUP(D1142, Winter!$A$1:$E$25, 5)</f>
        <v>322.42990654205602</v>
      </c>
      <c r="J1142" s="1">
        <f t="shared" si="103"/>
        <v>322.42990654205602</v>
      </c>
      <c r="K1142" s="47">
        <f t="shared" si="104"/>
        <v>6.0320263884544554</v>
      </c>
      <c r="L1142" s="48">
        <f>Solar!K1159/1000*Variables!$B$3</f>
        <v>24.593899999999998</v>
      </c>
      <c r="M1142" s="1">
        <f>IF(E1142=1, VLOOKUP(D1142, Sheet1!$E$2:$G$26, 2), Sheet1!$G$3)</f>
        <v>0.18618000000000001</v>
      </c>
      <c r="N1142" s="1">
        <f>'Electricity Rates'!$J$3</f>
        <v>0.19270000000000001</v>
      </c>
      <c r="O1142" s="145">
        <f>L1142-K1142</f>
        <v>18.561873611545543</v>
      </c>
      <c r="P1142">
        <f t="shared" si="105"/>
        <v>1.1623714850551736</v>
      </c>
      <c r="Q1142">
        <f>IF(O1142&gt;0, IF(Q1141+O1142*Variables!$B$5&lt;Variables!$B$4, Q1141+O1142*Variables!$B$5, Variables!$B$4), IF(Q1141&gt;-O1142, Q1141+O1142/Variables!$B$5, 0))</f>
        <v>46.374468619617971</v>
      </c>
      <c r="R1142">
        <f>IF(O1142&gt;0, 0, IF(Q1141&gt;-O1142, 0, -O1142 - Q1141*Variables!$B$5))</f>
        <v>0</v>
      </c>
      <c r="S1142">
        <f t="shared" si="106"/>
        <v>0</v>
      </c>
      <c r="T1142">
        <f t="shared" si="107"/>
        <v>0</v>
      </c>
    </row>
    <row r="1143" spans="1:20" x14ac:dyDescent="0.3">
      <c r="A1143" s="3">
        <f t="shared" si="102"/>
        <v>43148</v>
      </c>
      <c r="B1143">
        <v>2</v>
      </c>
      <c r="C1143">
        <v>17</v>
      </c>
      <c r="D1143">
        <v>14</v>
      </c>
      <c r="E1143">
        <v>0</v>
      </c>
      <c r="F1143" s="1">
        <f>VLOOKUP(A1143,Weather!$A$1:$E$366, 5)</f>
        <v>0.86792452830188749</v>
      </c>
      <c r="G1143" s="1">
        <f>VLOOKUP(D1143, Winter!$A$1:$E$25, 2)</f>
        <v>1084.3762972187601</v>
      </c>
      <c r="H1143" s="1">
        <f>VLOOKUP(D1143, Winter!$A$1:$E$25, 3)</f>
        <v>611.59447701910301</v>
      </c>
      <c r="I1143" s="1">
        <f>VLOOKUP(D1143, Winter!$A$1:$E$25, 5)</f>
        <v>303.73831775700899</v>
      </c>
      <c r="J1143" s="1">
        <f t="shared" si="103"/>
        <v>303.73831775700899</v>
      </c>
      <c r="K1143" s="47">
        <f t="shared" si="104"/>
        <v>5.6823436992686851</v>
      </c>
      <c r="L1143" s="48">
        <f>Solar!K1160/1000*Variables!$B$3</f>
        <v>26.814299999999996</v>
      </c>
      <c r="M1143" s="1">
        <f>IF(E1143=1, VLOOKUP(D1143, Sheet1!$E$2:$G$26, 2), Sheet1!$G$3)</f>
        <v>0.18618000000000001</v>
      </c>
      <c r="N1143" s="1">
        <f>'Electricity Rates'!$J$3</f>
        <v>0.19270000000000001</v>
      </c>
      <c r="O1143" s="145">
        <f>L1143-K1143</f>
        <v>21.131956300731311</v>
      </c>
      <c r="P1143">
        <f t="shared" si="105"/>
        <v>1.0949876308490756</v>
      </c>
      <c r="Q1143">
        <f>IF(O1143&gt;0, IF(Q1142+O1143*Variables!$B$5&lt;Variables!$B$4, Q1142+O1143*Variables!$B$5, Variables!$B$4), IF(Q1142&gt;-O1143, Q1142+O1143/Variables!$B$5, 0))</f>
        <v>66.238507542305399</v>
      </c>
      <c r="R1143">
        <f>IF(O1143&gt;0, 0, IF(Q1142&gt;-O1143, 0, -O1143 - Q1142*Variables!$B$5))</f>
        <v>0</v>
      </c>
      <c r="S1143">
        <f t="shared" si="106"/>
        <v>0</v>
      </c>
      <c r="T1143">
        <f t="shared" si="107"/>
        <v>0</v>
      </c>
    </row>
    <row r="1144" spans="1:20" x14ac:dyDescent="0.3">
      <c r="A1144" s="3">
        <f t="shared" si="102"/>
        <v>43148</v>
      </c>
      <c r="B1144">
        <v>2</v>
      </c>
      <c r="C1144">
        <v>17</v>
      </c>
      <c r="D1144">
        <v>15</v>
      </c>
      <c r="E1144">
        <v>0</v>
      </c>
      <c r="F1144" s="1">
        <f>VLOOKUP(A1144,Weather!$A$1:$E$366, 5)</f>
        <v>0.86792452830188749</v>
      </c>
      <c r="G1144" s="1">
        <f>VLOOKUP(D1144, Winter!$A$1:$E$25, 2)</f>
        <v>1093.6540058115399</v>
      </c>
      <c r="H1144" s="1">
        <f>VLOOKUP(D1144, Winter!$A$1:$E$25, 3)</f>
        <v>601.87029228184497</v>
      </c>
      <c r="I1144" s="1">
        <f>VLOOKUP(D1144, Winter!$A$1:$E$25, 5)</f>
        <v>271.02803738317698</v>
      </c>
      <c r="J1144" s="1">
        <f t="shared" si="103"/>
        <v>271.02803738317698</v>
      </c>
      <c r="K1144" s="47">
        <f t="shared" si="104"/>
        <v>5.0703989931935904</v>
      </c>
      <c r="L1144" s="48">
        <f>Solar!K1161/1000*Variables!$B$3</f>
        <v>20.351900000000001</v>
      </c>
      <c r="M1144" s="1">
        <f>IF(E1144=1, VLOOKUP(D1144, Sheet1!$E$2:$G$26, 2), Sheet1!$G$3)</f>
        <v>0.18618000000000001</v>
      </c>
      <c r="N1144" s="1">
        <f>'Electricity Rates'!$J$3</f>
        <v>0.19270000000000001</v>
      </c>
      <c r="O1144" s="145">
        <f>L1144-K1144</f>
        <v>15.28150100680641</v>
      </c>
      <c r="P1144">
        <f t="shared" si="105"/>
        <v>0.97706588598840494</v>
      </c>
      <c r="Q1144">
        <f>IF(O1144&gt;0, IF(Q1143+O1144*Variables!$B$5&lt;Variables!$B$4, Q1143+O1144*Variables!$B$5, Variables!$B$4), IF(Q1143&gt;-O1144, Q1143+O1144/Variables!$B$5, 0))</f>
        <v>80.603118488703416</v>
      </c>
      <c r="R1144">
        <f>IF(O1144&gt;0, 0, IF(Q1143&gt;-O1144, 0, -O1144 - Q1143*Variables!$B$5))</f>
        <v>0</v>
      </c>
      <c r="S1144">
        <f t="shared" si="106"/>
        <v>0</v>
      </c>
      <c r="T1144">
        <f t="shared" si="107"/>
        <v>0</v>
      </c>
    </row>
    <row r="1145" spans="1:20" x14ac:dyDescent="0.3">
      <c r="A1145" s="3">
        <f t="shared" si="102"/>
        <v>43148</v>
      </c>
      <c r="B1145">
        <v>2</v>
      </c>
      <c r="C1145">
        <v>17</v>
      </c>
      <c r="D1145">
        <v>16</v>
      </c>
      <c r="E1145">
        <v>0</v>
      </c>
      <c r="F1145" s="1">
        <f>VLOOKUP(A1145,Weather!$A$1:$E$366, 5)</f>
        <v>0.86792452830188749</v>
      </c>
      <c r="G1145" s="1">
        <f>VLOOKUP(D1145, Winter!$A$1:$E$25, 2)</f>
        <v>1039.2953507679499</v>
      </c>
      <c r="H1145" s="1">
        <f>VLOOKUP(D1145, Winter!$A$1:$E$25, 3)</f>
        <v>558.82352941176396</v>
      </c>
      <c r="I1145" s="1">
        <f>VLOOKUP(D1145, Winter!$A$1:$E$25, 5)</f>
        <v>252.336448598131</v>
      </c>
      <c r="J1145" s="1">
        <f t="shared" si="103"/>
        <v>252.336448598131</v>
      </c>
      <c r="K1145" s="47">
        <f t="shared" si="104"/>
        <v>4.7207163040078388</v>
      </c>
      <c r="L1145" s="48">
        <f>Solar!K1162/1000*Variables!$B$3</f>
        <v>14.091900000000003</v>
      </c>
      <c r="M1145" s="1">
        <f>IF(E1145=1, VLOOKUP(D1145, Sheet1!$E$2:$G$26, 2), Sheet1!$G$3)</f>
        <v>0.18618000000000001</v>
      </c>
      <c r="N1145" s="1">
        <f>'Electricity Rates'!$J$3</f>
        <v>0.19270000000000001</v>
      </c>
      <c r="O1145" s="145">
        <f>L1145-K1145</f>
        <v>9.3711836959921637</v>
      </c>
      <c r="P1145">
        <f t="shared" si="105"/>
        <v>0.90968203178231055</v>
      </c>
      <c r="Q1145">
        <f>IF(O1145&gt;0, IF(Q1144+O1145*Variables!$B$5&lt;Variables!$B$4, Q1144+O1145*Variables!$B$5, Variables!$B$4), IF(Q1144&gt;-O1145, Q1144+O1145/Variables!$B$5, 0))</f>
        <v>89.412031162936046</v>
      </c>
      <c r="R1145">
        <f>IF(O1145&gt;0, 0, IF(Q1144&gt;-O1145, 0, -O1145 - Q1144*Variables!$B$5))</f>
        <v>0</v>
      </c>
      <c r="S1145">
        <f t="shared" si="106"/>
        <v>0</v>
      </c>
      <c r="T1145">
        <f t="shared" si="107"/>
        <v>0</v>
      </c>
    </row>
    <row r="1146" spans="1:20" x14ac:dyDescent="0.3">
      <c r="A1146" s="3">
        <f t="shared" si="102"/>
        <v>43148</v>
      </c>
      <c r="B1146">
        <v>2</v>
      </c>
      <c r="C1146">
        <v>17</v>
      </c>
      <c r="D1146">
        <v>17</v>
      </c>
      <c r="E1146">
        <v>0</v>
      </c>
      <c r="F1146" s="1">
        <f>VLOOKUP(A1146,Weather!$A$1:$E$366, 5)</f>
        <v>0.86792452830188749</v>
      </c>
      <c r="G1146" s="1">
        <f>VLOOKUP(D1146, Winter!$A$1:$E$25, 2)</f>
        <v>889.47696139476898</v>
      </c>
      <c r="H1146" s="1">
        <f>VLOOKUP(D1146, Winter!$A$1:$E$25, 3)</f>
        <v>506.24728802056097</v>
      </c>
      <c r="I1146" s="1">
        <f>VLOOKUP(D1146, Winter!$A$1:$E$25, 5)</f>
        <v>228.971962616822</v>
      </c>
      <c r="J1146" s="1">
        <f t="shared" si="103"/>
        <v>228.971962616822</v>
      </c>
      <c r="K1146" s="47">
        <f t="shared" si="104"/>
        <v>4.28361294252562</v>
      </c>
      <c r="L1146" s="48">
        <f>Solar!K1163/1000*Variables!$B$3</f>
        <v>6.6716499999999996</v>
      </c>
      <c r="M1146" s="1">
        <f>IF(E1146=1, VLOOKUP(D1146, Sheet1!$E$2:$G$26, 2), Sheet1!$G$3)</f>
        <v>0.18618000000000001</v>
      </c>
      <c r="N1146" s="1">
        <f>'Electricity Rates'!$J$3</f>
        <v>0.19270000000000001</v>
      </c>
      <c r="O1146" s="145">
        <f>L1146-K1146</f>
        <v>2.3880370574743797</v>
      </c>
      <c r="P1146">
        <f t="shared" si="105"/>
        <v>0.82545221402468705</v>
      </c>
      <c r="Q1146">
        <f>IF(O1146&gt;0, IF(Q1145+O1146*Variables!$B$5&lt;Variables!$B$4, Q1145+O1146*Variables!$B$5, Variables!$B$4), IF(Q1145&gt;-O1146, Q1145+O1146/Variables!$B$5, 0))</f>
        <v>91.656785996961958</v>
      </c>
      <c r="R1146">
        <f>IF(O1146&gt;0, 0, IF(Q1145&gt;-O1146, 0, -O1146 - Q1145*Variables!$B$5))</f>
        <v>0</v>
      </c>
      <c r="S1146">
        <f t="shared" si="106"/>
        <v>0</v>
      </c>
      <c r="T1146">
        <f t="shared" si="107"/>
        <v>0</v>
      </c>
    </row>
    <row r="1147" spans="1:20" x14ac:dyDescent="0.3">
      <c r="A1147" s="3">
        <f t="shared" si="102"/>
        <v>43148</v>
      </c>
      <c r="B1147">
        <v>2</v>
      </c>
      <c r="C1147">
        <v>17</v>
      </c>
      <c r="D1147">
        <v>18</v>
      </c>
      <c r="E1147">
        <v>0</v>
      </c>
      <c r="F1147" s="1">
        <f>VLOOKUP(A1147,Weather!$A$1:$E$366, 5)</f>
        <v>0.86792452830188749</v>
      </c>
      <c r="G1147" s="1">
        <f>VLOOKUP(D1147, Winter!$A$1:$E$25, 2)</f>
        <v>689.67932752179297</v>
      </c>
      <c r="H1147" s="1">
        <f>VLOOKUP(D1147, Winter!$A$1:$E$25, 3)</f>
        <v>477.48083534529701</v>
      </c>
      <c r="I1147" s="1">
        <f>VLOOKUP(D1147, Winter!$A$1:$E$25, 5)</f>
        <v>257.009345794392</v>
      </c>
      <c r="J1147" s="1">
        <f t="shared" si="103"/>
        <v>257.009345794392</v>
      </c>
      <c r="K1147" s="47">
        <f t="shared" si="104"/>
        <v>4.808136976304267</v>
      </c>
      <c r="L1147" s="48">
        <f>Solar!K1164/1000*Variables!$B$3</f>
        <v>0.89289999999999992</v>
      </c>
      <c r="M1147" s="1">
        <f>IF(E1147=1, VLOOKUP(D1147, Sheet1!$E$2:$G$26, 2), Sheet1!$G$3)</f>
        <v>0.18618000000000001</v>
      </c>
      <c r="N1147" s="1">
        <f>'Electricity Rates'!$J$3</f>
        <v>0.19270000000000001</v>
      </c>
      <c r="O1147" s="145">
        <f>L1147-K1147</f>
        <v>-3.9152369763042669</v>
      </c>
      <c r="P1147">
        <f t="shared" si="105"/>
        <v>0.92652799533383234</v>
      </c>
      <c r="Q1147">
        <f>IF(O1147&gt;0, IF(Q1146+O1147*Variables!$B$5&lt;Variables!$B$4, Q1146+O1147*Variables!$B$5, Variables!$B$4), IF(Q1146&gt;-O1147, Q1146+O1147/Variables!$B$5, 0))</f>
        <v>87.491640277489338</v>
      </c>
      <c r="R1147">
        <f>IF(O1147&gt;0, 0, IF(Q1146&gt;-O1147, 0, -O1147 - Q1146*Variables!$B$5))</f>
        <v>0</v>
      </c>
      <c r="S1147">
        <f t="shared" si="106"/>
        <v>0</v>
      </c>
      <c r="T1147">
        <f t="shared" si="107"/>
        <v>0</v>
      </c>
    </row>
    <row r="1148" spans="1:20" x14ac:dyDescent="0.3">
      <c r="A1148" s="3">
        <f t="shared" si="102"/>
        <v>43148</v>
      </c>
      <c r="B1148">
        <v>2</v>
      </c>
      <c r="C1148">
        <v>17</v>
      </c>
      <c r="D1148">
        <v>19</v>
      </c>
      <c r="E1148">
        <v>0</v>
      </c>
      <c r="F1148" s="1">
        <f>VLOOKUP(A1148,Weather!$A$1:$E$366, 5)</f>
        <v>0.86792452830188749</v>
      </c>
      <c r="G1148" s="1">
        <f>VLOOKUP(D1148, Winter!$A$1:$E$25, 2)</f>
        <v>503.50249066002402</v>
      </c>
      <c r="H1148" s="1">
        <f>VLOOKUP(D1148, Winter!$A$1:$E$25, 3)</f>
        <v>367.75553800108997</v>
      </c>
      <c r="I1148" s="1">
        <f>VLOOKUP(D1148, Winter!$A$1:$E$25, 5)</f>
        <v>266.355140186916</v>
      </c>
      <c r="J1148" s="1">
        <f t="shared" si="103"/>
        <v>266.355140186916</v>
      </c>
      <c r="K1148" s="47">
        <f t="shared" si="104"/>
        <v>4.9829783208971614</v>
      </c>
      <c r="L1148" s="48">
        <f>Solar!K1165/1000*Variables!$B$3</f>
        <v>0</v>
      </c>
      <c r="M1148" s="1">
        <f>IF(E1148=1, VLOOKUP(D1148, Sheet1!$E$2:$G$26, 2), Sheet1!$G$3)</f>
        <v>0.18618000000000001</v>
      </c>
      <c r="N1148" s="1">
        <f>'Electricity Rates'!$J$3</f>
        <v>0.19270000000000001</v>
      </c>
      <c r="O1148" s="145">
        <f>L1148-K1148</f>
        <v>-4.9829783208971614</v>
      </c>
      <c r="P1148">
        <f t="shared" si="105"/>
        <v>0.96021992243688303</v>
      </c>
      <c r="Q1148">
        <f>IF(O1148&gt;0, IF(Q1147+O1148*Variables!$B$5&lt;Variables!$B$4, Q1147+O1148*Variables!$B$5, Variables!$B$4), IF(Q1147&gt;-O1148, Q1147+O1148/Variables!$B$5, 0))</f>
        <v>82.190599510577471</v>
      </c>
      <c r="R1148">
        <f>IF(O1148&gt;0, 0, IF(Q1147&gt;-O1148, 0, -O1148 - Q1147*Variables!$B$5))</f>
        <v>0</v>
      </c>
      <c r="S1148">
        <f t="shared" si="106"/>
        <v>0</v>
      </c>
      <c r="T1148">
        <f t="shared" si="107"/>
        <v>0</v>
      </c>
    </row>
    <row r="1149" spans="1:20" x14ac:dyDescent="0.3">
      <c r="A1149" s="3">
        <f t="shared" si="102"/>
        <v>43148</v>
      </c>
      <c r="B1149">
        <v>2</v>
      </c>
      <c r="C1149">
        <v>17</v>
      </c>
      <c r="D1149">
        <v>20</v>
      </c>
      <c r="E1149">
        <v>0</v>
      </c>
      <c r="F1149" s="1">
        <f>VLOOKUP(A1149,Weather!$A$1:$E$366, 5)</f>
        <v>0.86792452830188749</v>
      </c>
      <c r="G1149" s="1">
        <f>VLOOKUP(D1149, Winter!$A$1:$E$25, 2)</f>
        <v>385.507471980074</v>
      </c>
      <c r="H1149" s="1">
        <f>VLOOKUP(D1149, Winter!$A$1:$E$25, 3)</f>
        <v>329.45960680470398</v>
      </c>
      <c r="I1149" s="1">
        <f>VLOOKUP(D1149, Winter!$A$1:$E$25, 5)</f>
        <v>275.70093457943898</v>
      </c>
      <c r="J1149" s="1">
        <f t="shared" si="103"/>
        <v>275.70093457943898</v>
      </c>
      <c r="K1149" s="47">
        <f t="shared" si="104"/>
        <v>5.1578196654900381</v>
      </c>
      <c r="L1149" s="48">
        <f>Solar!K1166/1000*Variables!$B$3</f>
        <v>0</v>
      </c>
      <c r="M1149" s="1">
        <f>IF(E1149=1, VLOOKUP(D1149, Sheet1!$E$2:$G$26, 2), Sheet1!$G$3)</f>
        <v>0.18618000000000001</v>
      </c>
      <c r="N1149" s="1">
        <f>'Electricity Rates'!$J$3</f>
        <v>0.19270000000000001</v>
      </c>
      <c r="O1149" s="145">
        <f>L1149-K1149</f>
        <v>-5.1578196654900381</v>
      </c>
      <c r="P1149">
        <f t="shared" si="105"/>
        <v>0.99391184953993039</v>
      </c>
      <c r="Q1149">
        <f>IF(O1149&gt;0, IF(Q1148+O1149*Variables!$B$5&lt;Variables!$B$4, Q1148+O1149*Variables!$B$5, Variables!$B$4), IF(Q1148&gt;-O1149, Q1148+O1149/Variables!$B$5, 0))</f>
        <v>76.703557313247643</v>
      </c>
      <c r="R1149">
        <f>IF(O1149&gt;0, 0, IF(Q1148&gt;-O1149, 0, -O1149 - Q1148*Variables!$B$5))</f>
        <v>0</v>
      </c>
      <c r="S1149">
        <f t="shared" si="106"/>
        <v>0</v>
      </c>
      <c r="T1149">
        <f t="shared" si="107"/>
        <v>0</v>
      </c>
    </row>
    <row r="1150" spans="1:20" x14ac:dyDescent="0.3">
      <c r="A1150" s="3">
        <f t="shared" si="102"/>
        <v>43148</v>
      </c>
      <c r="B1150">
        <v>2</v>
      </c>
      <c r="C1150">
        <v>17</v>
      </c>
      <c r="D1150">
        <v>21</v>
      </c>
      <c r="E1150">
        <v>0</v>
      </c>
      <c r="F1150" s="1">
        <f>VLOOKUP(A1150,Weather!$A$1:$E$366, 5)</f>
        <v>0.86792452830188749</v>
      </c>
      <c r="G1150" s="1">
        <f>VLOOKUP(D1150, Winter!$A$1:$E$25, 2)</f>
        <v>340.23972602739599</v>
      </c>
      <c r="H1150" s="1">
        <f>VLOOKUP(D1150, Winter!$A$1:$E$25, 3)</f>
        <v>286.390591795636</v>
      </c>
      <c r="I1150" s="1">
        <f>VLOOKUP(D1150, Winter!$A$1:$E$25, 5)</f>
        <v>289.71962616822401</v>
      </c>
      <c r="J1150" s="1">
        <f t="shared" si="103"/>
        <v>289.71962616822401</v>
      </c>
      <c r="K1150" s="47">
        <f t="shared" si="104"/>
        <v>5.4200816823793616</v>
      </c>
      <c r="L1150" s="48">
        <f>Solar!K1167/1000*Variables!$B$3</f>
        <v>0</v>
      </c>
      <c r="M1150" s="1">
        <f>IF(E1150=1, VLOOKUP(D1150, Sheet1!$E$2:$G$26, 2), Sheet1!$G$3)</f>
        <v>0.18618000000000001</v>
      </c>
      <c r="N1150" s="1">
        <f>'Electricity Rates'!$J$3</f>
        <v>0.19270000000000001</v>
      </c>
      <c r="O1150" s="145">
        <f>L1150-K1150</f>
        <v>-5.4200816823793616</v>
      </c>
      <c r="P1150">
        <f t="shared" si="105"/>
        <v>1.044449740194503</v>
      </c>
      <c r="Q1150">
        <f>IF(O1150&gt;0, IF(Q1149+O1150*Variables!$B$5&lt;Variables!$B$4, Q1149+O1150*Variables!$B$5, Variables!$B$4), IF(Q1149&gt;-O1150, Q1149+O1150/Variables!$B$5, 0))</f>
        <v>70.937512970290868</v>
      </c>
      <c r="R1150">
        <f>IF(O1150&gt;0, 0, IF(Q1149&gt;-O1150, 0, -O1150 - Q1149*Variables!$B$5))</f>
        <v>0</v>
      </c>
      <c r="S1150">
        <f t="shared" si="106"/>
        <v>0</v>
      </c>
      <c r="T1150">
        <f t="shared" si="107"/>
        <v>0</v>
      </c>
    </row>
    <row r="1151" spans="1:20" x14ac:dyDescent="0.3">
      <c r="A1151" s="3">
        <f t="shared" si="102"/>
        <v>43148</v>
      </c>
      <c r="B1151">
        <v>2</v>
      </c>
      <c r="C1151">
        <v>17</v>
      </c>
      <c r="D1151">
        <v>22</v>
      </c>
      <c r="E1151">
        <v>0</v>
      </c>
      <c r="F1151" s="1">
        <f>VLOOKUP(A1151,Weather!$A$1:$E$366, 5)</f>
        <v>0.86792452830188749</v>
      </c>
      <c r="G1151" s="1">
        <f>VLOOKUP(D1151, Winter!$A$1:$E$25, 2)</f>
        <v>300</v>
      </c>
      <c r="H1151" s="1">
        <f>VLOOKUP(D1151, Winter!$A$1:$E$25, 3)</f>
        <v>271.915575384683</v>
      </c>
      <c r="I1151" s="1">
        <f>VLOOKUP(D1151, Winter!$A$1:$E$25, 5)</f>
        <v>285.04672897196201</v>
      </c>
      <c r="J1151" s="1">
        <f t="shared" si="103"/>
        <v>285.04672897196201</v>
      </c>
      <c r="K1151" s="47">
        <f t="shared" si="104"/>
        <v>5.3326610100829139</v>
      </c>
      <c r="L1151" s="48">
        <f>Solar!K1168/1000*Variables!$B$3</f>
        <v>0</v>
      </c>
      <c r="M1151" s="1">
        <f>IF(E1151=1, VLOOKUP(D1151, Sheet1!$E$2:$G$26, 2), Sheet1!$G$3)</f>
        <v>0.18618000000000001</v>
      </c>
      <c r="N1151" s="1">
        <f>'Electricity Rates'!$J$3</f>
        <v>0.19270000000000001</v>
      </c>
      <c r="O1151" s="145">
        <f>L1151-K1151</f>
        <v>-5.3326610100829139</v>
      </c>
      <c r="P1151">
        <f t="shared" si="105"/>
        <v>1.0276037766429775</v>
      </c>
      <c r="Q1151">
        <f>IF(O1151&gt;0, IF(Q1150+O1151*Variables!$B$5&lt;Variables!$B$4, Q1150+O1151*Variables!$B$5, Variables!$B$4), IF(Q1150&gt;-O1151, Q1150+O1151/Variables!$B$5, 0))</f>
        <v>65.264469342543094</v>
      </c>
      <c r="R1151">
        <f>IF(O1151&gt;0, 0, IF(Q1150&gt;-O1151, 0, -O1151 - Q1150*Variables!$B$5))</f>
        <v>0</v>
      </c>
      <c r="S1151">
        <f t="shared" si="106"/>
        <v>0</v>
      </c>
      <c r="T1151">
        <f t="shared" si="107"/>
        <v>0</v>
      </c>
    </row>
    <row r="1152" spans="1:20" x14ac:dyDescent="0.3">
      <c r="A1152" s="3">
        <f t="shared" si="102"/>
        <v>43148</v>
      </c>
      <c r="B1152">
        <v>2</v>
      </c>
      <c r="C1152">
        <v>17</v>
      </c>
      <c r="D1152">
        <v>23</v>
      </c>
      <c r="E1152">
        <v>0</v>
      </c>
      <c r="F1152" s="1">
        <f>VLOOKUP(A1152,Weather!$A$1:$E$366, 5)</f>
        <v>0.86792452830188749</v>
      </c>
      <c r="G1152" s="1">
        <f>VLOOKUP(D1152, Winter!$A$1:$E$25, 2)</f>
        <v>290.90909090909099</v>
      </c>
      <c r="H1152" s="1">
        <f>VLOOKUP(D1152, Winter!$A$1:$E$25, 3)</f>
        <v>266.95334839061297</v>
      </c>
      <c r="I1152" s="1">
        <f>VLOOKUP(D1152, Winter!$A$1:$E$25, 5)</f>
        <v>285.04672897196201</v>
      </c>
      <c r="J1152" s="1">
        <f t="shared" si="103"/>
        <v>285.04672897196201</v>
      </c>
      <c r="K1152" s="47">
        <f t="shared" si="104"/>
        <v>5.3326610100829139</v>
      </c>
      <c r="L1152" s="48">
        <f>Solar!K1169/1000*Variables!$B$3</f>
        <v>0</v>
      </c>
      <c r="M1152" s="1">
        <f>IF(E1152=1, VLOOKUP(D1152, Sheet1!$E$2:$G$26, 2), Sheet1!$G$3)</f>
        <v>0.18618000000000001</v>
      </c>
      <c r="N1152" s="1">
        <f>'Electricity Rates'!$J$3</f>
        <v>0.19270000000000001</v>
      </c>
      <c r="O1152" s="145">
        <f>L1152-K1152</f>
        <v>-5.3326610100829139</v>
      </c>
      <c r="P1152">
        <f t="shared" si="105"/>
        <v>1.0276037766429775</v>
      </c>
      <c r="Q1152">
        <f>IF(O1152&gt;0, IF(Q1151+O1152*Variables!$B$5&lt;Variables!$B$4, Q1151+O1152*Variables!$B$5, Variables!$B$4), IF(Q1151&gt;-O1152, Q1151+O1152/Variables!$B$5, 0))</f>
        <v>59.591425714795314</v>
      </c>
      <c r="R1152">
        <f>IF(O1152&gt;0, 0, IF(Q1151&gt;-O1152, 0, -O1152 - Q1151*Variables!$B$5))</f>
        <v>0</v>
      </c>
      <c r="S1152">
        <f t="shared" si="106"/>
        <v>0</v>
      </c>
      <c r="T1152">
        <f t="shared" si="107"/>
        <v>0</v>
      </c>
    </row>
    <row r="1153" spans="1:20" x14ac:dyDescent="0.3">
      <c r="A1153" s="3">
        <f t="shared" si="102"/>
        <v>43148</v>
      </c>
      <c r="B1153">
        <v>2</v>
      </c>
      <c r="C1153">
        <v>17</v>
      </c>
      <c r="D1153">
        <v>24</v>
      </c>
      <c r="E1153">
        <v>0</v>
      </c>
      <c r="F1153" s="1">
        <f>VLOOKUP(A1153,Weather!$A$1:$E$366, 5)</f>
        <v>0.86792452830188749</v>
      </c>
      <c r="G1153" s="1">
        <f>VLOOKUP(D1153, Winter!$A$1:$E$25, 2)</f>
        <v>272.72727272727298</v>
      </c>
      <c r="H1153" s="1">
        <f>VLOOKUP(D1153, Winter!$A$1:$E$25, 3)</f>
        <v>266.74195307023803</v>
      </c>
      <c r="I1153" s="1">
        <f>VLOOKUP(D1153, Winter!$A$1:$E$25, 5)</f>
        <v>285.04672897196201</v>
      </c>
      <c r="J1153" s="1">
        <f t="shared" si="103"/>
        <v>285.04672897196201</v>
      </c>
      <c r="K1153" s="47">
        <f t="shared" si="104"/>
        <v>5.3326610100829139</v>
      </c>
      <c r="L1153" s="48">
        <f>Solar!K1170/1000*Variables!$B$3</f>
        <v>0</v>
      </c>
      <c r="M1153" s="1">
        <f>IF(E1153=1, VLOOKUP(D1153, Sheet1!$E$2:$G$26, 2), Sheet1!$G$3)</f>
        <v>0.18618000000000001</v>
      </c>
      <c r="N1153" s="1">
        <f>'Electricity Rates'!$J$3</f>
        <v>0.19270000000000001</v>
      </c>
      <c r="O1153" s="145">
        <f>L1153-K1153</f>
        <v>-5.3326610100829139</v>
      </c>
      <c r="P1153">
        <f t="shared" si="105"/>
        <v>1.0276037766429775</v>
      </c>
      <c r="Q1153">
        <f>IF(O1153&gt;0, IF(Q1152+O1153*Variables!$B$5&lt;Variables!$B$4, Q1152+O1153*Variables!$B$5, Variables!$B$4), IF(Q1152&gt;-O1153, Q1152+O1153/Variables!$B$5, 0))</f>
        <v>53.918382087047533</v>
      </c>
      <c r="R1153">
        <f>IF(O1153&gt;0, 0, IF(Q1152&gt;-O1153, 0, -O1153 - Q1152*Variables!$B$5))</f>
        <v>0</v>
      </c>
      <c r="S1153">
        <f t="shared" si="106"/>
        <v>0</v>
      </c>
      <c r="T1153">
        <f t="shared" si="107"/>
        <v>0</v>
      </c>
    </row>
    <row r="1154" spans="1:20" x14ac:dyDescent="0.3">
      <c r="A1154" s="3">
        <f t="shared" si="102"/>
        <v>43149</v>
      </c>
      <c r="B1154">
        <v>2</v>
      </c>
      <c r="C1154">
        <v>18</v>
      </c>
      <c r="D1154">
        <v>1</v>
      </c>
      <c r="E1154">
        <v>0</v>
      </c>
      <c r="F1154" s="1">
        <f>VLOOKUP(A1154,Weather!$A$1:$E$366, 5)</f>
        <v>0.8867924528301897</v>
      </c>
      <c r="G1154" s="1">
        <f>VLOOKUP(D1154, Winter!$A$1:$E$25, 2)</f>
        <v>281.81818181818198</v>
      </c>
      <c r="H1154" s="1">
        <f>VLOOKUP(D1154, Winter!$A$1:$E$25, 3)</f>
        <v>257.04002047196798</v>
      </c>
      <c r="I1154" s="1">
        <f>VLOOKUP(D1154, Winter!$A$1:$E$25, 5)</f>
        <v>266.355140186916</v>
      </c>
      <c r="J1154" s="1">
        <f t="shared" si="103"/>
        <v>266.355140186916</v>
      </c>
      <c r="K1154" s="47">
        <f t="shared" si="104"/>
        <v>4.9829783208971614</v>
      </c>
      <c r="L1154" s="48">
        <f>Solar!K1171/1000*Variables!$B$3</f>
        <v>0</v>
      </c>
      <c r="M1154" s="1">
        <f>IF(E1154=1, VLOOKUP(D1154, Sheet1!$E$2:$G$26, 2), Sheet1!$G$3)</f>
        <v>0.18618000000000001</v>
      </c>
      <c r="N1154" s="1">
        <f>'Electricity Rates'!$J$3</f>
        <v>0.19270000000000001</v>
      </c>
      <c r="O1154" s="145">
        <f>L1154-K1154</f>
        <v>-4.9829783208971614</v>
      </c>
      <c r="P1154">
        <f t="shared" si="105"/>
        <v>0.96021992243688303</v>
      </c>
      <c r="Q1154">
        <f>IF(O1154&gt;0, IF(Q1153+O1154*Variables!$B$5&lt;Variables!$B$4, Q1153+O1154*Variables!$B$5, Variables!$B$4), IF(Q1153&gt;-O1154, Q1153+O1154/Variables!$B$5, 0))</f>
        <v>48.617341320135658</v>
      </c>
      <c r="R1154">
        <f>IF(O1154&gt;0, 0, IF(Q1153&gt;-O1154, 0, -O1154 - Q1153*Variables!$B$5))</f>
        <v>0</v>
      </c>
      <c r="S1154">
        <f t="shared" si="106"/>
        <v>0</v>
      </c>
      <c r="T1154">
        <f t="shared" si="107"/>
        <v>0</v>
      </c>
    </row>
    <row r="1155" spans="1:20" x14ac:dyDescent="0.3">
      <c r="A1155" s="3">
        <f t="shared" ref="A1155:A1218" si="108">DATE(2018, B1155, C1155)</f>
        <v>43149</v>
      </c>
      <c r="B1155">
        <v>2</v>
      </c>
      <c r="C1155">
        <v>18</v>
      </c>
      <c r="D1155">
        <v>2</v>
      </c>
      <c r="E1155">
        <v>0</v>
      </c>
      <c r="F1155" s="1">
        <f>VLOOKUP(A1155,Weather!$A$1:$E$366, 5)</f>
        <v>0.8867924528301897</v>
      </c>
      <c r="G1155" s="1">
        <f>VLOOKUP(D1155, Winter!$A$1:$E$25, 2)</f>
        <v>282.10356994603501</v>
      </c>
      <c r="H1155" s="1">
        <f>VLOOKUP(D1155, Winter!$A$1:$E$25, 3)</f>
        <v>280.66066600651902</v>
      </c>
      <c r="I1155" s="1">
        <f>VLOOKUP(D1155, Winter!$A$1:$E$25, 5)</f>
        <v>285.04672897196201</v>
      </c>
      <c r="J1155" s="1">
        <f t="shared" ref="J1155:J1218" si="109">IF(E1155=0, I1155, H1155 + (G1155-H1155)*F1155)</f>
        <v>285.04672897196201</v>
      </c>
      <c r="K1155" s="47">
        <f t="shared" ref="K1155:K1218" si="110">J1155*1000/53453</f>
        <v>5.3326610100829139</v>
      </c>
      <c r="L1155" s="48">
        <f>Solar!K1172/1000*Variables!$B$3</f>
        <v>0</v>
      </c>
      <c r="M1155" s="1">
        <f>IF(E1155=1, VLOOKUP(D1155, Sheet1!$E$2:$G$26, 2), Sheet1!$G$3)</f>
        <v>0.18618000000000001</v>
      </c>
      <c r="N1155" s="1">
        <f>'Electricity Rates'!$J$3</f>
        <v>0.19270000000000001</v>
      </c>
      <c r="O1155" s="145">
        <f>L1155-K1155</f>
        <v>-5.3326610100829139</v>
      </c>
      <c r="P1155">
        <f t="shared" ref="P1155:P1218" si="111">N1155*K1155</f>
        <v>1.0276037766429775</v>
      </c>
      <c r="Q1155">
        <f>IF(O1155&gt;0, IF(Q1154+O1155*Variables!$B$5&lt;Variables!$B$4, Q1154+O1155*Variables!$B$5, Variables!$B$4), IF(Q1154&gt;-O1155, Q1154+O1155/Variables!$B$5, 0))</f>
        <v>42.944297692387877</v>
      </c>
      <c r="R1155">
        <f>IF(O1155&gt;0, 0, IF(Q1154&gt;-O1155, 0, -O1155 - Q1154*Variables!$B$5))</f>
        <v>0</v>
      </c>
      <c r="S1155">
        <f t="shared" ref="S1155:S1218" si="112">R1155*M1155</f>
        <v>0</v>
      </c>
      <c r="T1155">
        <f t="shared" ref="T1155:T1218" si="113">IF(AND(R1155&gt;0, M1155&gt;0.3), 1, 0)</f>
        <v>0</v>
      </c>
    </row>
    <row r="1156" spans="1:20" x14ac:dyDescent="0.3">
      <c r="A1156" s="3">
        <f t="shared" si="108"/>
        <v>43149</v>
      </c>
      <c r="B1156">
        <v>2</v>
      </c>
      <c r="C1156">
        <v>18</v>
      </c>
      <c r="D1156">
        <v>3</v>
      </c>
      <c r="E1156">
        <v>0</v>
      </c>
      <c r="F1156" s="1">
        <f>VLOOKUP(A1156,Weather!$A$1:$E$366, 5)</f>
        <v>0.8867924528301897</v>
      </c>
      <c r="G1156" s="1">
        <f>VLOOKUP(D1156, Winter!$A$1:$E$25, 2)</f>
        <v>282.300747198007</v>
      </c>
      <c r="H1156" s="1">
        <f>VLOOKUP(D1156, Winter!$A$1:$E$25, 3)</f>
        <v>272.72727272727298</v>
      </c>
      <c r="I1156" s="1">
        <f>VLOOKUP(D1156, Winter!$A$1:$E$25, 5)</f>
        <v>271.02803738317698</v>
      </c>
      <c r="J1156" s="1">
        <f t="shared" si="109"/>
        <v>271.02803738317698</v>
      </c>
      <c r="K1156" s="47">
        <f t="shared" si="110"/>
        <v>5.0703989931935904</v>
      </c>
      <c r="L1156" s="48">
        <f>Solar!K1173/1000*Variables!$B$3</f>
        <v>0</v>
      </c>
      <c r="M1156" s="1">
        <f>IF(E1156=1, VLOOKUP(D1156, Sheet1!$E$2:$G$26, 2), Sheet1!$G$3)</f>
        <v>0.18618000000000001</v>
      </c>
      <c r="N1156" s="1">
        <f>'Electricity Rates'!$J$3</f>
        <v>0.19270000000000001</v>
      </c>
      <c r="O1156" s="145">
        <f>L1156-K1156</f>
        <v>-5.0703989931935904</v>
      </c>
      <c r="P1156">
        <f t="shared" si="111"/>
        <v>0.97706588598840494</v>
      </c>
      <c r="Q1156">
        <f>IF(O1156&gt;0, IF(Q1155+O1156*Variables!$B$5&lt;Variables!$B$4, Q1155+O1156*Variables!$B$5, Variables!$B$4), IF(Q1155&gt;-O1156, Q1155+O1156/Variables!$B$5, 0))</f>
        <v>37.550256210267037</v>
      </c>
      <c r="R1156">
        <f>IF(O1156&gt;0, 0, IF(Q1155&gt;-O1156, 0, -O1156 - Q1155*Variables!$B$5))</f>
        <v>0</v>
      </c>
      <c r="S1156">
        <f t="shared" si="112"/>
        <v>0</v>
      </c>
      <c r="T1156">
        <f t="shared" si="113"/>
        <v>0</v>
      </c>
    </row>
    <row r="1157" spans="1:20" x14ac:dyDescent="0.3">
      <c r="A1157" s="3">
        <f t="shared" si="108"/>
        <v>43149</v>
      </c>
      <c r="B1157">
        <v>2</v>
      </c>
      <c r="C1157">
        <v>18</v>
      </c>
      <c r="D1157">
        <v>4</v>
      </c>
      <c r="E1157">
        <v>0</v>
      </c>
      <c r="F1157" s="1">
        <f>VLOOKUP(A1157,Weather!$A$1:$E$366, 5)</f>
        <v>0.8867924528301897</v>
      </c>
      <c r="G1157" s="1">
        <f>VLOOKUP(D1157, Winter!$A$1:$E$25, 2)</f>
        <v>308.82074789439099</v>
      </c>
      <c r="H1157" s="1">
        <f>VLOOKUP(D1157, Winter!$A$1:$E$25, 3)</f>
        <v>281.81818181818198</v>
      </c>
      <c r="I1157" s="1">
        <f>VLOOKUP(D1157, Winter!$A$1:$E$25, 5)</f>
        <v>285.04672897196201</v>
      </c>
      <c r="J1157" s="1">
        <f t="shared" si="109"/>
        <v>285.04672897196201</v>
      </c>
      <c r="K1157" s="47">
        <f t="shared" si="110"/>
        <v>5.3326610100829139</v>
      </c>
      <c r="L1157" s="48">
        <f>Solar!K1174/1000*Variables!$B$3</f>
        <v>0</v>
      </c>
      <c r="M1157" s="1">
        <f>IF(E1157=1, VLOOKUP(D1157, Sheet1!$E$2:$G$26, 2), Sheet1!$G$3)</f>
        <v>0.18618000000000001</v>
      </c>
      <c r="N1157" s="1">
        <f>'Electricity Rates'!$J$3</f>
        <v>0.19270000000000001</v>
      </c>
      <c r="O1157" s="145">
        <f>L1157-K1157</f>
        <v>-5.3326610100829139</v>
      </c>
      <c r="P1157">
        <f t="shared" si="111"/>
        <v>1.0276037766429775</v>
      </c>
      <c r="Q1157">
        <f>IF(O1157&gt;0, IF(Q1156+O1157*Variables!$B$5&lt;Variables!$B$4, Q1156+O1157*Variables!$B$5, Variables!$B$4), IF(Q1156&gt;-O1157, Q1156+O1157/Variables!$B$5, 0))</f>
        <v>31.877212582519256</v>
      </c>
      <c r="R1157">
        <f>IF(O1157&gt;0, 0, IF(Q1156&gt;-O1157, 0, -O1157 - Q1156*Variables!$B$5))</f>
        <v>0</v>
      </c>
      <c r="S1157">
        <f t="shared" si="112"/>
        <v>0</v>
      </c>
      <c r="T1157">
        <f t="shared" si="113"/>
        <v>0</v>
      </c>
    </row>
    <row r="1158" spans="1:20" x14ac:dyDescent="0.3">
      <c r="A1158" s="3">
        <f t="shared" si="108"/>
        <v>43149</v>
      </c>
      <c r="B1158">
        <v>2</v>
      </c>
      <c r="C1158">
        <v>18</v>
      </c>
      <c r="D1158">
        <v>5</v>
      </c>
      <c r="E1158">
        <v>0</v>
      </c>
      <c r="F1158" s="1">
        <f>VLOOKUP(A1158,Weather!$A$1:$E$366, 5)</f>
        <v>0.8867924528301897</v>
      </c>
      <c r="G1158" s="1">
        <f>VLOOKUP(D1158, Winter!$A$1:$E$25, 2)</f>
        <v>308.63160471300301</v>
      </c>
      <c r="H1158" s="1">
        <f>VLOOKUP(D1158, Winter!$A$1:$E$25, 3)</f>
        <v>300</v>
      </c>
      <c r="I1158" s="1">
        <f>VLOOKUP(D1158, Winter!$A$1:$E$25, 5)</f>
        <v>303.73831775700899</v>
      </c>
      <c r="J1158" s="1">
        <f t="shared" si="109"/>
        <v>303.73831775700899</v>
      </c>
      <c r="K1158" s="47">
        <f t="shared" si="110"/>
        <v>5.6823436992686851</v>
      </c>
      <c r="L1158" s="48">
        <f>Solar!K1175/1000*Variables!$B$3</f>
        <v>0</v>
      </c>
      <c r="M1158" s="1">
        <f>IF(E1158=1, VLOOKUP(D1158, Sheet1!$E$2:$G$26, 2), Sheet1!$G$3)</f>
        <v>0.18618000000000001</v>
      </c>
      <c r="N1158" s="1">
        <f>'Electricity Rates'!$J$3</f>
        <v>0.19270000000000001</v>
      </c>
      <c r="O1158" s="145">
        <f>L1158-K1158</f>
        <v>-5.6823436992686851</v>
      </c>
      <c r="P1158">
        <f t="shared" si="111"/>
        <v>1.0949876308490756</v>
      </c>
      <c r="Q1158">
        <f>IF(O1158&gt;0, IF(Q1157+O1158*Variables!$B$5&lt;Variables!$B$4, Q1157+O1158*Variables!$B$5, Variables!$B$4), IF(Q1157&gt;-O1158, Q1157+O1158/Variables!$B$5, 0))</f>
        <v>25.832166093935548</v>
      </c>
      <c r="R1158">
        <f>IF(O1158&gt;0, 0, IF(Q1157&gt;-O1158, 0, -O1158 - Q1157*Variables!$B$5))</f>
        <v>0</v>
      </c>
      <c r="S1158">
        <f t="shared" si="112"/>
        <v>0</v>
      </c>
      <c r="T1158">
        <f t="shared" si="113"/>
        <v>0</v>
      </c>
    </row>
    <row r="1159" spans="1:20" x14ac:dyDescent="0.3">
      <c r="A1159" s="3">
        <f t="shared" si="108"/>
        <v>43149</v>
      </c>
      <c r="B1159">
        <v>2</v>
      </c>
      <c r="C1159">
        <v>18</v>
      </c>
      <c r="D1159">
        <v>6</v>
      </c>
      <c r="E1159">
        <v>0</v>
      </c>
      <c r="F1159" s="1">
        <f>VLOOKUP(A1159,Weather!$A$1:$E$366, 5)</f>
        <v>0.8867924528301897</v>
      </c>
      <c r="G1159" s="1">
        <f>VLOOKUP(D1159, Winter!$A$1:$E$25, 2)</f>
        <v>331.81818181818198</v>
      </c>
      <c r="H1159" s="1">
        <f>VLOOKUP(D1159, Winter!$A$1:$E$25, 3)</f>
        <v>317.955250948497</v>
      </c>
      <c r="I1159" s="1">
        <f>VLOOKUP(D1159, Winter!$A$1:$E$25, 5)</f>
        <v>322.42990654205602</v>
      </c>
      <c r="J1159" s="1">
        <f t="shared" si="109"/>
        <v>322.42990654205602</v>
      </c>
      <c r="K1159" s="47">
        <f t="shared" si="110"/>
        <v>6.0320263884544554</v>
      </c>
      <c r="L1159" s="48">
        <f>Solar!K1176/1000*Variables!$B$3</f>
        <v>0</v>
      </c>
      <c r="M1159" s="1">
        <f>IF(E1159=1, VLOOKUP(D1159, Sheet1!$E$2:$G$26, 2), Sheet1!$G$3)</f>
        <v>0.18618000000000001</v>
      </c>
      <c r="N1159" s="1">
        <f>'Electricity Rates'!$J$3</f>
        <v>0.19270000000000001</v>
      </c>
      <c r="O1159" s="145">
        <f>L1159-K1159</f>
        <v>-6.0320263884544554</v>
      </c>
      <c r="P1159">
        <f t="shared" si="111"/>
        <v>1.1623714850551736</v>
      </c>
      <c r="Q1159">
        <f>IF(O1159&gt;0, IF(Q1158+O1159*Variables!$B$5&lt;Variables!$B$4, Q1158+O1159*Variables!$B$5, Variables!$B$4), IF(Q1158&gt;-O1159, Q1158+O1159/Variables!$B$5, 0))</f>
        <v>19.415116744515913</v>
      </c>
      <c r="R1159">
        <f>IF(O1159&gt;0, 0, IF(Q1158&gt;-O1159, 0, -O1159 - Q1158*Variables!$B$5))</f>
        <v>0</v>
      </c>
      <c r="S1159">
        <f t="shared" si="112"/>
        <v>0</v>
      </c>
      <c r="T1159">
        <f t="shared" si="113"/>
        <v>0</v>
      </c>
    </row>
    <row r="1160" spans="1:20" x14ac:dyDescent="0.3">
      <c r="A1160" s="3">
        <f t="shared" si="108"/>
        <v>43149</v>
      </c>
      <c r="B1160">
        <v>2</v>
      </c>
      <c r="C1160">
        <v>18</v>
      </c>
      <c r="D1160">
        <v>7</v>
      </c>
      <c r="E1160">
        <v>0</v>
      </c>
      <c r="F1160" s="1">
        <f>VLOOKUP(A1160,Weather!$A$1:$E$366, 5)</f>
        <v>0.8867924528301897</v>
      </c>
      <c r="G1160" s="1">
        <f>VLOOKUP(D1160, Winter!$A$1:$E$25, 2)</f>
        <v>445.45454545454498</v>
      </c>
      <c r="H1160" s="1">
        <f>VLOOKUP(D1160, Winter!$A$1:$E$25, 3)</f>
        <v>393.94630558862502</v>
      </c>
      <c r="I1160" s="1">
        <f>VLOOKUP(D1160, Winter!$A$1:$E$25, 5)</f>
        <v>313.08411214953298</v>
      </c>
      <c r="J1160" s="1">
        <f t="shared" si="109"/>
        <v>313.08411214953298</v>
      </c>
      <c r="K1160" s="47">
        <f t="shared" si="110"/>
        <v>5.8571850438615796</v>
      </c>
      <c r="L1160" s="48">
        <f>Solar!K1177/1000*Variables!$B$3</f>
        <v>0</v>
      </c>
      <c r="M1160" s="1">
        <f>IF(E1160=1, VLOOKUP(D1160, Sheet1!$E$2:$G$26, 2), Sheet1!$G$3)</f>
        <v>0.18618000000000001</v>
      </c>
      <c r="N1160" s="1">
        <f>'Electricity Rates'!$J$3</f>
        <v>0.19270000000000001</v>
      </c>
      <c r="O1160" s="145">
        <f>L1160-K1160</f>
        <v>-5.8571850438615796</v>
      </c>
      <c r="P1160">
        <f t="shared" si="111"/>
        <v>1.1286795579521265</v>
      </c>
      <c r="Q1160">
        <f>IF(O1160&gt;0, IF(Q1159+O1160*Variables!$B$5&lt;Variables!$B$4, Q1159+O1160*Variables!$B$5, Variables!$B$4), IF(Q1159&gt;-O1160, Q1159+O1160/Variables!$B$5, 0))</f>
        <v>13.184068825514233</v>
      </c>
      <c r="R1160">
        <f>IF(O1160&gt;0, 0, IF(Q1159&gt;-O1160, 0, -O1160 - Q1159*Variables!$B$5))</f>
        <v>0</v>
      </c>
      <c r="S1160">
        <f t="shared" si="112"/>
        <v>0</v>
      </c>
      <c r="T1160">
        <f t="shared" si="113"/>
        <v>0</v>
      </c>
    </row>
    <row r="1161" spans="1:20" x14ac:dyDescent="0.3">
      <c r="A1161" s="3">
        <f t="shared" si="108"/>
        <v>43149</v>
      </c>
      <c r="B1161">
        <v>2</v>
      </c>
      <c r="C1161">
        <v>18</v>
      </c>
      <c r="D1161">
        <v>8</v>
      </c>
      <c r="E1161">
        <v>0</v>
      </c>
      <c r="F1161" s="1">
        <f>VLOOKUP(A1161,Weather!$A$1:$E$366, 5)</f>
        <v>0.8867924528301897</v>
      </c>
      <c r="G1161" s="1">
        <f>VLOOKUP(D1161, Winter!$A$1:$E$25, 2)</f>
        <v>654.54545454545405</v>
      </c>
      <c r="H1161" s="1">
        <f>VLOOKUP(D1161, Winter!$A$1:$E$25, 3)</f>
        <v>498.50910668787998</v>
      </c>
      <c r="I1161" s="1">
        <f>VLOOKUP(D1161, Winter!$A$1:$E$25, 5)</f>
        <v>294.39252336448601</v>
      </c>
      <c r="J1161" s="1">
        <f t="shared" si="109"/>
        <v>294.39252336448601</v>
      </c>
      <c r="K1161" s="47">
        <f t="shared" si="110"/>
        <v>5.5075023546758084</v>
      </c>
      <c r="L1161" s="48">
        <f>Solar!K1178/1000*Variables!$B$3</f>
        <v>3.60805</v>
      </c>
      <c r="M1161" s="1">
        <f>IF(E1161=1, VLOOKUP(D1161, Sheet1!$E$2:$G$26, 2), Sheet1!$G$3)</f>
        <v>0.18618000000000001</v>
      </c>
      <c r="N1161" s="1">
        <f>'Electricity Rates'!$J$3</f>
        <v>0.19270000000000001</v>
      </c>
      <c r="O1161" s="145">
        <f>L1161-K1161</f>
        <v>-1.8994523546758084</v>
      </c>
      <c r="P1161">
        <f t="shared" si="111"/>
        <v>1.0612957037460284</v>
      </c>
      <c r="Q1161">
        <f>IF(O1161&gt;0, IF(Q1160+O1161*Variables!$B$5&lt;Variables!$B$4, Q1160+O1161*Variables!$B$5, Variables!$B$4), IF(Q1160&gt;-O1161, Q1160+O1161/Variables!$B$5, 0))</f>
        <v>11.163374831178267</v>
      </c>
      <c r="R1161">
        <f>IF(O1161&gt;0, 0, IF(Q1160&gt;-O1161, 0, -O1161 - Q1160*Variables!$B$5))</f>
        <v>0</v>
      </c>
      <c r="S1161">
        <f t="shared" si="112"/>
        <v>0</v>
      </c>
      <c r="T1161">
        <f t="shared" si="113"/>
        <v>0</v>
      </c>
    </row>
    <row r="1162" spans="1:20" x14ac:dyDescent="0.3">
      <c r="A1162" s="3">
        <f t="shared" si="108"/>
        <v>43149</v>
      </c>
      <c r="B1162">
        <v>2</v>
      </c>
      <c r="C1162">
        <v>18</v>
      </c>
      <c r="D1162">
        <v>9</v>
      </c>
      <c r="E1162">
        <v>0</v>
      </c>
      <c r="F1162" s="1">
        <f>VLOOKUP(A1162,Weather!$A$1:$E$366, 5)</f>
        <v>0.8867924528301897</v>
      </c>
      <c r="G1162" s="1">
        <f>VLOOKUP(D1162, Winter!$A$1:$E$25, 2)</f>
        <v>801.59817351598099</v>
      </c>
      <c r="H1162" s="1">
        <f>VLOOKUP(D1162, Winter!$A$1:$E$25, 3)</f>
        <v>564.97068280688404</v>
      </c>
      <c r="I1162" s="1">
        <f>VLOOKUP(D1162, Winter!$A$1:$E$25, 5)</f>
        <v>313.08411214953298</v>
      </c>
      <c r="J1162" s="1">
        <f t="shared" si="109"/>
        <v>313.08411214953298</v>
      </c>
      <c r="K1162" s="47">
        <f t="shared" si="110"/>
        <v>5.8571850438615796</v>
      </c>
      <c r="L1162" s="48">
        <f>Solar!K1179/1000*Variables!$B$3</f>
        <v>12.905749999999999</v>
      </c>
      <c r="M1162" s="1">
        <f>IF(E1162=1, VLOOKUP(D1162, Sheet1!$E$2:$G$26, 2), Sheet1!$G$3)</f>
        <v>0.18618000000000001</v>
      </c>
      <c r="N1162" s="1">
        <f>'Electricity Rates'!$J$3</f>
        <v>0.19270000000000001</v>
      </c>
      <c r="O1162" s="145">
        <f>L1162-K1162</f>
        <v>7.0485649561384198</v>
      </c>
      <c r="P1162">
        <f t="shared" si="111"/>
        <v>1.1286795579521265</v>
      </c>
      <c r="Q1162">
        <f>IF(O1162&gt;0, IF(Q1161+O1162*Variables!$B$5&lt;Variables!$B$4, Q1161+O1162*Variables!$B$5, Variables!$B$4), IF(Q1161&gt;-O1162, Q1161+O1162/Variables!$B$5, 0))</f>
        <v>17.78902588994838</v>
      </c>
      <c r="R1162">
        <f>IF(O1162&gt;0, 0, IF(Q1161&gt;-O1162, 0, -O1162 - Q1161*Variables!$B$5))</f>
        <v>0</v>
      </c>
      <c r="S1162">
        <f t="shared" si="112"/>
        <v>0</v>
      </c>
      <c r="T1162">
        <f t="shared" si="113"/>
        <v>0</v>
      </c>
    </row>
    <row r="1163" spans="1:20" x14ac:dyDescent="0.3">
      <c r="A1163" s="3">
        <f t="shared" si="108"/>
        <v>43149</v>
      </c>
      <c r="B1163">
        <v>2</v>
      </c>
      <c r="C1163">
        <v>18</v>
      </c>
      <c r="D1163">
        <v>10</v>
      </c>
      <c r="E1163">
        <v>0</v>
      </c>
      <c r="F1163" s="1">
        <f>VLOOKUP(A1163,Weather!$A$1:$E$366, 5)</f>
        <v>0.8867924528301897</v>
      </c>
      <c r="G1163" s="1">
        <f>VLOOKUP(D1163, Winter!$A$1:$E$25, 2)</f>
        <v>929.05770029057601</v>
      </c>
      <c r="H1163" s="1">
        <f>VLOOKUP(D1163, Winter!$A$1:$E$25, 3)</f>
        <v>583.82380756350199</v>
      </c>
      <c r="I1163" s="1">
        <f>VLOOKUP(D1163, Winter!$A$1:$E$25, 5)</f>
        <v>331.77570093457899</v>
      </c>
      <c r="J1163" s="1">
        <f t="shared" si="109"/>
        <v>331.77570093457899</v>
      </c>
      <c r="K1163" s="47">
        <f t="shared" si="110"/>
        <v>6.2068677330473312</v>
      </c>
      <c r="L1163" s="48">
        <f>Solar!K1180/1000*Variables!$B$3</f>
        <v>22.520599999999998</v>
      </c>
      <c r="M1163" s="1">
        <f>IF(E1163=1, VLOOKUP(D1163, Sheet1!$E$2:$G$26, 2), Sheet1!$G$3)</f>
        <v>0.18618000000000001</v>
      </c>
      <c r="N1163" s="1">
        <f>'Electricity Rates'!$J$3</f>
        <v>0.19270000000000001</v>
      </c>
      <c r="O1163" s="145">
        <f>L1163-K1163</f>
        <v>16.313732266952666</v>
      </c>
      <c r="P1163">
        <f t="shared" si="111"/>
        <v>1.1960634121582208</v>
      </c>
      <c r="Q1163">
        <f>IF(O1163&gt;0, IF(Q1162+O1163*Variables!$B$5&lt;Variables!$B$4, Q1162+O1163*Variables!$B$5, Variables!$B$4), IF(Q1162&gt;-O1163, Q1162+O1163/Variables!$B$5, 0))</f>
        <v>33.123934220883882</v>
      </c>
      <c r="R1163">
        <f>IF(O1163&gt;0, 0, IF(Q1162&gt;-O1163, 0, -O1163 - Q1162*Variables!$B$5))</f>
        <v>0</v>
      </c>
      <c r="S1163">
        <f t="shared" si="112"/>
        <v>0</v>
      </c>
      <c r="T1163">
        <f t="shared" si="113"/>
        <v>0</v>
      </c>
    </row>
    <row r="1164" spans="1:20" x14ac:dyDescent="0.3">
      <c r="A1164" s="3">
        <f t="shared" si="108"/>
        <v>43149</v>
      </c>
      <c r="B1164">
        <v>2</v>
      </c>
      <c r="C1164">
        <v>18</v>
      </c>
      <c r="D1164">
        <v>11</v>
      </c>
      <c r="E1164">
        <v>0</v>
      </c>
      <c r="F1164" s="1">
        <f>VLOOKUP(A1164,Weather!$A$1:$E$366, 5)</f>
        <v>0.8867924528301897</v>
      </c>
      <c r="G1164" s="1">
        <f>VLOOKUP(D1164, Winter!$A$1:$E$25, 2)</f>
        <v>1001.98733914487</v>
      </c>
      <c r="H1164" s="1">
        <f>VLOOKUP(D1164, Winter!$A$1:$E$25, 3)</f>
        <v>602.66024321587895</v>
      </c>
      <c r="I1164" s="1">
        <f>VLOOKUP(D1164, Winter!$A$1:$E$25, 5)</f>
        <v>331.77570093457899</v>
      </c>
      <c r="J1164" s="1">
        <f t="shared" si="109"/>
        <v>331.77570093457899</v>
      </c>
      <c r="K1164" s="47">
        <f t="shared" si="110"/>
        <v>6.2068677330473312</v>
      </c>
      <c r="L1164" s="48">
        <f>Solar!K1181/1000*Variables!$B$3</f>
        <v>28.105799999999999</v>
      </c>
      <c r="M1164" s="1">
        <f>IF(E1164=1, VLOOKUP(D1164, Sheet1!$E$2:$G$26, 2), Sheet1!$G$3)</f>
        <v>0.18618000000000001</v>
      </c>
      <c r="N1164" s="1">
        <f>'Electricity Rates'!$J$3</f>
        <v>0.19270000000000001</v>
      </c>
      <c r="O1164" s="145">
        <f>L1164-K1164</f>
        <v>21.898932266952666</v>
      </c>
      <c r="P1164">
        <f t="shared" si="111"/>
        <v>1.1960634121582208</v>
      </c>
      <c r="Q1164">
        <f>IF(O1164&gt;0, IF(Q1163+O1164*Variables!$B$5&lt;Variables!$B$4, Q1163+O1164*Variables!$B$5, Variables!$B$4), IF(Q1163&gt;-O1164, Q1163+O1164/Variables!$B$5, 0))</f>
        <v>53.708930551819392</v>
      </c>
      <c r="R1164">
        <f>IF(O1164&gt;0, 0, IF(Q1163&gt;-O1164, 0, -O1164 - Q1163*Variables!$B$5))</f>
        <v>0</v>
      </c>
      <c r="S1164">
        <f t="shared" si="112"/>
        <v>0</v>
      </c>
      <c r="T1164">
        <f t="shared" si="113"/>
        <v>0</v>
      </c>
    </row>
    <row r="1165" spans="1:20" x14ac:dyDescent="0.3">
      <c r="A1165" s="3">
        <f t="shared" si="108"/>
        <v>43149</v>
      </c>
      <c r="B1165">
        <v>2</v>
      </c>
      <c r="C1165">
        <v>18</v>
      </c>
      <c r="D1165">
        <v>12</v>
      </c>
      <c r="E1165">
        <v>0</v>
      </c>
      <c r="F1165" s="1">
        <f>VLOOKUP(A1165,Weather!$A$1:$E$366, 5)</f>
        <v>0.8867924528301897</v>
      </c>
      <c r="G1165" s="1">
        <f>VLOOKUP(D1165, Winter!$A$1:$E$25, 2)</f>
        <v>1020.36633457866</v>
      </c>
      <c r="H1165" s="1">
        <f>VLOOKUP(D1165, Winter!$A$1:$E$25, 3)</f>
        <v>602.46553699974402</v>
      </c>
      <c r="I1165" s="1">
        <f>VLOOKUP(D1165, Winter!$A$1:$E$25, 5)</f>
        <v>327.10280373831802</v>
      </c>
      <c r="J1165" s="1">
        <f t="shared" si="109"/>
        <v>327.10280373831802</v>
      </c>
      <c r="K1165" s="47">
        <f t="shared" si="110"/>
        <v>6.1194470607509031</v>
      </c>
      <c r="L1165" s="48">
        <f>Solar!K1182/1000*Variables!$B$3</f>
        <v>33.949799999999996</v>
      </c>
      <c r="M1165" s="1">
        <f>IF(E1165=1, VLOOKUP(D1165, Sheet1!$E$2:$G$26, 2), Sheet1!$G$3)</f>
        <v>0.18618000000000001</v>
      </c>
      <c r="N1165" s="1">
        <f>'Electricity Rates'!$J$3</f>
        <v>0.19270000000000001</v>
      </c>
      <c r="O1165" s="145">
        <f>L1165-K1165</f>
        <v>27.830352939249092</v>
      </c>
      <c r="P1165">
        <f t="shared" si="111"/>
        <v>1.1792174486066991</v>
      </c>
      <c r="Q1165">
        <f>IF(O1165&gt;0, IF(Q1164+O1165*Variables!$B$5&lt;Variables!$B$4, Q1164+O1165*Variables!$B$5, Variables!$B$4), IF(Q1164&gt;-O1165, Q1164+O1165/Variables!$B$5, 0))</f>
        <v>79.86946231471353</v>
      </c>
      <c r="R1165">
        <f>IF(O1165&gt;0, 0, IF(Q1164&gt;-O1165, 0, -O1165 - Q1164*Variables!$B$5))</f>
        <v>0</v>
      </c>
      <c r="S1165">
        <f t="shared" si="112"/>
        <v>0</v>
      </c>
      <c r="T1165">
        <f t="shared" si="113"/>
        <v>0</v>
      </c>
    </row>
    <row r="1166" spans="1:20" x14ac:dyDescent="0.3">
      <c r="A1166" s="3">
        <f t="shared" si="108"/>
        <v>43149</v>
      </c>
      <c r="B1166">
        <v>2</v>
      </c>
      <c r="C1166">
        <v>18</v>
      </c>
      <c r="D1166">
        <v>13</v>
      </c>
      <c r="E1166">
        <v>0</v>
      </c>
      <c r="F1166" s="1">
        <f>VLOOKUP(A1166,Weather!$A$1:$E$366, 5)</f>
        <v>0.8867924528301897</v>
      </c>
      <c r="G1166" s="1">
        <f>VLOOKUP(D1166, Winter!$A$1:$E$25, 2)</f>
        <v>1065.99730178497</v>
      </c>
      <c r="H1166" s="1">
        <f>VLOOKUP(D1166, Winter!$A$1:$E$25, 3)</f>
        <v>611.78362020049099</v>
      </c>
      <c r="I1166" s="1">
        <f>VLOOKUP(D1166, Winter!$A$1:$E$25, 5)</f>
        <v>322.42990654205602</v>
      </c>
      <c r="J1166" s="1">
        <f t="shared" si="109"/>
        <v>322.42990654205602</v>
      </c>
      <c r="K1166" s="47">
        <f t="shared" si="110"/>
        <v>6.0320263884544554</v>
      </c>
      <c r="L1166" s="48">
        <f>Solar!K1183/1000*Variables!$B$3</f>
        <v>34.226650000000006</v>
      </c>
      <c r="M1166" s="1">
        <f>IF(E1166=1, VLOOKUP(D1166, Sheet1!$E$2:$G$26, 2), Sheet1!$G$3)</f>
        <v>0.18618000000000001</v>
      </c>
      <c r="N1166" s="1">
        <f>'Electricity Rates'!$J$3</f>
        <v>0.19270000000000001</v>
      </c>
      <c r="O1166" s="145">
        <f>L1166-K1166</f>
        <v>28.194623611545552</v>
      </c>
      <c r="P1166">
        <f t="shared" si="111"/>
        <v>1.1623714850551736</v>
      </c>
      <c r="Q1166">
        <f>IF(O1166&gt;0, IF(Q1165+O1166*Variables!$B$5&lt;Variables!$B$4, Q1165+O1166*Variables!$B$5, Variables!$B$4), IF(Q1165&gt;-O1166, Q1165+O1166/Variables!$B$5, 0))</f>
        <v>100</v>
      </c>
      <c r="R1166">
        <f>IF(O1166&gt;0, 0, IF(Q1165&gt;-O1166, 0, -O1166 - Q1165*Variables!$B$5))</f>
        <v>0</v>
      </c>
      <c r="S1166">
        <f t="shared" si="112"/>
        <v>0</v>
      </c>
      <c r="T1166">
        <f t="shared" si="113"/>
        <v>0</v>
      </c>
    </row>
    <row r="1167" spans="1:20" x14ac:dyDescent="0.3">
      <c r="A1167" s="3">
        <f t="shared" si="108"/>
        <v>43149</v>
      </c>
      <c r="B1167">
        <v>2</v>
      </c>
      <c r="C1167">
        <v>18</v>
      </c>
      <c r="D1167">
        <v>14</v>
      </c>
      <c r="E1167">
        <v>0</v>
      </c>
      <c r="F1167" s="1">
        <f>VLOOKUP(A1167,Weather!$A$1:$E$366, 5)</f>
        <v>0.8867924528301897</v>
      </c>
      <c r="G1167" s="1">
        <f>VLOOKUP(D1167, Winter!$A$1:$E$25, 2)</f>
        <v>1084.3762972187601</v>
      </c>
      <c r="H1167" s="1">
        <f>VLOOKUP(D1167, Winter!$A$1:$E$25, 3)</f>
        <v>611.59447701910301</v>
      </c>
      <c r="I1167" s="1">
        <f>VLOOKUP(D1167, Winter!$A$1:$E$25, 5)</f>
        <v>303.73831775700899</v>
      </c>
      <c r="J1167" s="1">
        <f t="shared" si="109"/>
        <v>303.73831775700899</v>
      </c>
      <c r="K1167" s="47">
        <f t="shared" si="110"/>
        <v>5.6823436992686851</v>
      </c>
      <c r="L1167" s="48">
        <f>Solar!K1184/1000*Variables!$B$3</f>
        <v>33.512750000000004</v>
      </c>
      <c r="M1167" s="1">
        <f>IF(E1167=1, VLOOKUP(D1167, Sheet1!$E$2:$G$26, 2), Sheet1!$G$3)</f>
        <v>0.18618000000000001</v>
      </c>
      <c r="N1167" s="1">
        <f>'Electricity Rates'!$J$3</f>
        <v>0.19270000000000001</v>
      </c>
      <c r="O1167" s="145">
        <f>L1167-K1167</f>
        <v>27.830406300731319</v>
      </c>
      <c r="P1167">
        <f t="shared" si="111"/>
        <v>1.0949876308490756</v>
      </c>
      <c r="Q1167">
        <f>IF(O1167&gt;0, IF(Q1166+O1167*Variables!$B$5&lt;Variables!$B$4, Q1166+O1167*Variables!$B$5, Variables!$B$4), IF(Q1166&gt;-O1167, Q1166+O1167/Variables!$B$5, 0))</f>
        <v>100</v>
      </c>
      <c r="R1167">
        <f>IF(O1167&gt;0, 0, IF(Q1166&gt;-O1167, 0, -O1167 - Q1166*Variables!$B$5))</f>
        <v>0</v>
      </c>
      <c r="S1167">
        <f t="shared" si="112"/>
        <v>0</v>
      </c>
      <c r="T1167">
        <f t="shared" si="113"/>
        <v>0</v>
      </c>
    </row>
    <row r="1168" spans="1:20" x14ac:dyDescent="0.3">
      <c r="A1168" s="3">
        <f t="shared" si="108"/>
        <v>43149</v>
      </c>
      <c r="B1168">
        <v>2</v>
      </c>
      <c r="C1168">
        <v>18</v>
      </c>
      <c r="D1168">
        <v>15</v>
      </c>
      <c r="E1168">
        <v>0</v>
      </c>
      <c r="F1168" s="1">
        <f>VLOOKUP(A1168,Weather!$A$1:$E$366, 5)</f>
        <v>0.8867924528301897</v>
      </c>
      <c r="G1168" s="1">
        <f>VLOOKUP(D1168, Winter!$A$1:$E$25, 2)</f>
        <v>1093.6540058115399</v>
      </c>
      <c r="H1168" s="1">
        <f>VLOOKUP(D1168, Winter!$A$1:$E$25, 3)</f>
        <v>601.87029228184497</v>
      </c>
      <c r="I1168" s="1">
        <f>VLOOKUP(D1168, Winter!$A$1:$E$25, 5)</f>
        <v>271.02803738317698</v>
      </c>
      <c r="J1168" s="1">
        <f t="shared" si="109"/>
        <v>271.02803738317698</v>
      </c>
      <c r="K1168" s="47">
        <f t="shared" si="110"/>
        <v>5.0703989931935904</v>
      </c>
      <c r="L1168" s="48">
        <f>Solar!K1185/1000*Variables!$B$3</f>
        <v>29.317450000000001</v>
      </c>
      <c r="M1168" s="1">
        <f>IF(E1168=1, VLOOKUP(D1168, Sheet1!$E$2:$G$26, 2), Sheet1!$G$3)</f>
        <v>0.18618000000000001</v>
      </c>
      <c r="N1168" s="1">
        <f>'Electricity Rates'!$J$3</f>
        <v>0.19270000000000001</v>
      </c>
      <c r="O1168" s="145">
        <f>L1168-K1168</f>
        <v>24.247051006806409</v>
      </c>
      <c r="P1168">
        <f t="shared" si="111"/>
        <v>0.97706588598840494</v>
      </c>
      <c r="Q1168">
        <f>IF(O1168&gt;0, IF(Q1167+O1168*Variables!$B$5&lt;Variables!$B$4, Q1167+O1168*Variables!$B$5, Variables!$B$4), IF(Q1167&gt;-O1168, Q1167+O1168/Variables!$B$5, 0))</f>
        <v>100</v>
      </c>
      <c r="R1168">
        <f>IF(O1168&gt;0, 0, IF(Q1167&gt;-O1168, 0, -O1168 - Q1167*Variables!$B$5))</f>
        <v>0</v>
      </c>
      <c r="S1168">
        <f t="shared" si="112"/>
        <v>0</v>
      </c>
      <c r="T1168">
        <f t="shared" si="113"/>
        <v>0</v>
      </c>
    </row>
    <row r="1169" spans="1:20" x14ac:dyDescent="0.3">
      <c r="A1169" s="3">
        <f t="shared" si="108"/>
        <v>43149</v>
      </c>
      <c r="B1169">
        <v>2</v>
      </c>
      <c r="C1169">
        <v>18</v>
      </c>
      <c r="D1169">
        <v>16</v>
      </c>
      <c r="E1169">
        <v>0</v>
      </c>
      <c r="F1169" s="1">
        <f>VLOOKUP(A1169,Weather!$A$1:$E$366, 5)</f>
        <v>0.8867924528301897</v>
      </c>
      <c r="G1169" s="1">
        <f>VLOOKUP(D1169, Winter!$A$1:$E$25, 2)</f>
        <v>1039.2953507679499</v>
      </c>
      <c r="H1169" s="1">
        <f>VLOOKUP(D1169, Winter!$A$1:$E$25, 3)</f>
        <v>558.82352941176396</v>
      </c>
      <c r="I1169" s="1">
        <f>VLOOKUP(D1169, Winter!$A$1:$E$25, 5)</f>
        <v>252.336448598131</v>
      </c>
      <c r="J1169" s="1">
        <f t="shared" si="109"/>
        <v>252.336448598131</v>
      </c>
      <c r="K1169" s="47">
        <f t="shared" si="110"/>
        <v>4.7207163040078388</v>
      </c>
      <c r="L1169" s="48">
        <f>Solar!K1186/1000*Variables!$B$3</f>
        <v>21.84965</v>
      </c>
      <c r="M1169" s="1">
        <f>IF(E1169=1, VLOOKUP(D1169, Sheet1!$E$2:$G$26, 2), Sheet1!$G$3)</f>
        <v>0.18618000000000001</v>
      </c>
      <c r="N1169" s="1">
        <f>'Electricity Rates'!$J$3</f>
        <v>0.19270000000000001</v>
      </c>
      <c r="O1169" s="145">
        <f>L1169-K1169</f>
        <v>17.12893369599216</v>
      </c>
      <c r="P1169">
        <f t="shared" si="111"/>
        <v>0.90968203178231055</v>
      </c>
      <c r="Q1169">
        <f>IF(O1169&gt;0, IF(Q1168+O1169*Variables!$B$5&lt;Variables!$B$4, Q1168+O1169*Variables!$B$5, Variables!$B$4), IF(Q1168&gt;-O1169, Q1168+O1169/Variables!$B$5, 0))</f>
        <v>100</v>
      </c>
      <c r="R1169">
        <f>IF(O1169&gt;0, 0, IF(Q1168&gt;-O1169, 0, -O1169 - Q1168*Variables!$B$5))</f>
        <v>0</v>
      </c>
      <c r="S1169">
        <f t="shared" si="112"/>
        <v>0</v>
      </c>
      <c r="T1169">
        <f t="shared" si="113"/>
        <v>0</v>
      </c>
    </row>
    <row r="1170" spans="1:20" x14ac:dyDescent="0.3">
      <c r="A1170" s="3">
        <f t="shared" si="108"/>
        <v>43149</v>
      </c>
      <c r="B1170">
        <v>2</v>
      </c>
      <c r="C1170">
        <v>18</v>
      </c>
      <c r="D1170">
        <v>17</v>
      </c>
      <c r="E1170">
        <v>0</v>
      </c>
      <c r="F1170" s="1">
        <f>VLOOKUP(A1170,Weather!$A$1:$E$366, 5)</f>
        <v>0.8867924528301897</v>
      </c>
      <c r="G1170" s="1">
        <f>VLOOKUP(D1170, Winter!$A$1:$E$25, 2)</f>
        <v>889.47696139476898</v>
      </c>
      <c r="H1170" s="1">
        <f>VLOOKUP(D1170, Winter!$A$1:$E$25, 3)</f>
        <v>506.24728802056097</v>
      </c>
      <c r="I1170" s="1">
        <f>VLOOKUP(D1170, Winter!$A$1:$E$25, 5)</f>
        <v>228.971962616822</v>
      </c>
      <c r="J1170" s="1">
        <f t="shared" si="109"/>
        <v>228.971962616822</v>
      </c>
      <c r="K1170" s="47">
        <f t="shared" si="110"/>
        <v>4.28361294252562</v>
      </c>
      <c r="L1170" s="48">
        <f>Solar!K1187/1000*Variables!$B$3</f>
        <v>11.837149999999999</v>
      </c>
      <c r="M1170" s="1">
        <f>IF(E1170=1, VLOOKUP(D1170, Sheet1!$E$2:$G$26, 2), Sheet1!$G$3)</f>
        <v>0.18618000000000001</v>
      </c>
      <c r="N1170" s="1">
        <f>'Electricity Rates'!$J$3</f>
        <v>0.19270000000000001</v>
      </c>
      <c r="O1170" s="145">
        <f>L1170-K1170</f>
        <v>7.5535370574743794</v>
      </c>
      <c r="P1170">
        <f t="shared" si="111"/>
        <v>0.82545221402468705</v>
      </c>
      <c r="Q1170">
        <f>IF(O1170&gt;0, IF(Q1169+O1170*Variables!$B$5&lt;Variables!$B$4, Q1169+O1170*Variables!$B$5, Variables!$B$4), IF(Q1169&gt;-O1170, Q1169+O1170/Variables!$B$5, 0))</f>
        <v>100</v>
      </c>
      <c r="R1170">
        <f>IF(O1170&gt;0, 0, IF(Q1169&gt;-O1170, 0, -O1170 - Q1169*Variables!$B$5))</f>
        <v>0</v>
      </c>
      <c r="S1170">
        <f t="shared" si="112"/>
        <v>0</v>
      </c>
      <c r="T1170">
        <f t="shared" si="113"/>
        <v>0</v>
      </c>
    </row>
    <row r="1171" spans="1:20" x14ac:dyDescent="0.3">
      <c r="A1171" s="3">
        <f t="shared" si="108"/>
        <v>43149</v>
      </c>
      <c r="B1171">
        <v>2</v>
      </c>
      <c r="C1171">
        <v>18</v>
      </c>
      <c r="D1171">
        <v>18</v>
      </c>
      <c r="E1171">
        <v>0</v>
      </c>
      <c r="F1171" s="1">
        <f>VLOOKUP(A1171,Weather!$A$1:$E$366, 5)</f>
        <v>0.8867924528301897</v>
      </c>
      <c r="G1171" s="1">
        <f>VLOOKUP(D1171, Winter!$A$1:$E$25, 2)</f>
        <v>689.67932752179297</v>
      </c>
      <c r="H1171" s="1">
        <f>VLOOKUP(D1171, Winter!$A$1:$E$25, 3)</f>
        <v>477.48083534529701</v>
      </c>
      <c r="I1171" s="1">
        <f>VLOOKUP(D1171, Winter!$A$1:$E$25, 5)</f>
        <v>257.009345794392</v>
      </c>
      <c r="J1171" s="1">
        <f t="shared" si="109"/>
        <v>257.009345794392</v>
      </c>
      <c r="K1171" s="47">
        <f t="shared" si="110"/>
        <v>4.808136976304267</v>
      </c>
      <c r="L1171" s="48">
        <f>Solar!K1188/1000*Variables!$B$3</f>
        <v>2.3289999999999997</v>
      </c>
      <c r="M1171" s="1">
        <f>IF(E1171=1, VLOOKUP(D1171, Sheet1!$E$2:$G$26, 2), Sheet1!$G$3)</f>
        <v>0.18618000000000001</v>
      </c>
      <c r="N1171" s="1">
        <f>'Electricity Rates'!$J$3</f>
        <v>0.19270000000000001</v>
      </c>
      <c r="O1171" s="145">
        <f>L1171-K1171</f>
        <v>-2.4791369763042672</v>
      </c>
      <c r="P1171">
        <f t="shared" si="111"/>
        <v>0.92652799533383234</v>
      </c>
      <c r="Q1171">
        <f>IF(O1171&gt;0, IF(Q1170+O1171*Variables!$B$5&lt;Variables!$B$4, Q1170+O1171*Variables!$B$5, Variables!$B$4), IF(Q1170&gt;-O1171, Q1170+O1171/Variables!$B$5, 0))</f>
        <v>97.362620237974184</v>
      </c>
      <c r="R1171">
        <f>IF(O1171&gt;0, 0, IF(Q1170&gt;-O1171, 0, -O1171 - Q1170*Variables!$B$5))</f>
        <v>0</v>
      </c>
      <c r="S1171">
        <f t="shared" si="112"/>
        <v>0</v>
      </c>
      <c r="T1171">
        <f t="shared" si="113"/>
        <v>0</v>
      </c>
    </row>
    <row r="1172" spans="1:20" x14ac:dyDescent="0.3">
      <c r="A1172" s="3">
        <f t="shared" si="108"/>
        <v>43149</v>
      </c>
      <c r="B1172">
        <v>2</v>
      </c>
      <c r="C1172">
        <v>18</v>
      </c>
      <c r="D1172">
        <v>19</v>
      </c>
      <c r="E1172">
        <v>0</v>
      </c>
      <c r="F1172" s="1">
        <f>VLOOKUP(A1172,Weather!$A$1:$E$366, 5)</f>
        <v>0.8867924528301897</v>
      </c>
      <c r="G1172" s="1">
        <f>VLOOKUP(D1172, Winter!$A$1:$E$25, 2)</f>
        <v>503.50249066002402</v>
      </c>
      <c r="H1172" s="1">
        <f>VLOOKUP(D1172, Winter!$A$1:$E$25, 3)</f>
        <v>367.75553800108997</v>
      </c>
      <c r="I1172" s="1">
        <f>VLOOKUP(D1172, Winter!$A$1:$E$25, 5)</f>
        <v>266.355140186916</v>
      </c>
      <c r="J1172" s="1">
        <f t="shared" si="109"/>
        <v>266.355140186916</v>
      </c>
      <c r="K1172" s="47">
        <f t="shared" si="110"/>
        <v>4.9829783208971614</v>
      </c>
      <c r="L1172" s="48">
        <f>Solar!K1189/1000*Variables!$B$3</f>
        <v>0</v>
      </c>
      <c r="M1172" s="1">
        <f>IF(E1172=1, VLOOKUP(D1172, Sheet1!$E$2:$G$26, 2), Sheet1!$G$3)</f>
        <v>0.18618000000000001</v>
      </c>
      <c r="N1172" s="1">
        <f>'Electricity Rates'!$J$3</f>
        <v>0.19270000000000001</v>
      </c>
      <c r="O1172" s="145">
        <f>L1172-K1172</f>
        <v>-4.9829783208971614</v>
      </c>
      <c r="P1172">
        <f t="shared" si="111"/>
        <v>0.96021992243688303</v>
      </c>
      <c r="Q1172">
        <f>IF(O1172&gt;0, IF(Q1171+O1172*Variables!$B$5&lt;Variables!$B$4, Q1171+O1172*Variables!$B$5, Variables!$B$4), IF(Q1171&gt;-O1172, Q1171+O1172/Variables!$B$5, 0))</f>
        <v>92.061579471062316</v>
      </c>
      <c r="R1172">
        <f>IF(O1172&gt;0, 0, IF(Q1171&gt;-O1172, 0, -O1172 - Q1171*Variables!$B$5))</f>
        <v>0</v>
      </c>
      <c r="S1172">
        <f t="shared" si="112"/>
        <v>0</v>
      </c>
      <c r="T1172">
        <f t="shared" si="113"/>
        <v>0</v>
      </c>
    </row>
    <row r="1173" spans="1:20" x14ac:dyDescent="0.3">
      <c r="A1173" s="3">
        <f t="shared" si="108"/>
        <v>43149</v>
      </c>
      <c r="B1173">
        <v>2</v>
      </c>
      <c r="C1173">
        <v>18</v>
      </c>
      <c r="D1173">
        <v>20</v>
      </c>
      <c r="E1173">
        <v>0</v>
      </c>
      <c r="F1173" s="1">
        <f>VLOOKUP(A1173,Weather!$A$1:$E$366, 5)</f>
        <v>0.8867924528301897</v>
      </c>
      <c r="G1173" s="1">
        <f>VLOOKUP(D1173, Winter!$A$1:$E$25, 2)</f>
        <v>385.507471980074</v>
      </c>
      <c r="H1173" s="1">
        <f>VLOOKUP(D1173, Winter!$A$1:$E$25, 3)</f>
        <v>329.45960680470398</v>
      </c>
      <c r="I1173" s="1">
        <f>VLOOKUP(D1173, Winter!$A$1:$E$25, 5)</f>
        <v>275.70093457943898</v>
      </c>
      <c r="J1173" s="1">
        <f t="shared" si="109"/>
        <v>275.70093457943898</v>
      </c>
      <c r="K1173" s="47">
        <f t="shared" si="110"/>
        <v>5.1578196654900381</v>
      </c>
      <c r="L1173" s="48">
        <f>Solar!K1190/1000*Variables!$B$3</f>
        <v>0</v>
      </c>
      <c r="M1173" s="1">
        <f>IF(E1173=1, VLOOKUP(D1173, Sheet1!$E$2:$G$26, 2), Sheet1!$G$3)</f>
        <v>0.18618000000000001</v>
      </c>
      <c r="N1173" s="1">
        <f>'Electricity Rates'!$J$3</f>
        <v>0.19270000000000001</v>
      </c>
      <c r="O1173" s="145">
        <f>L1173-K1173</f>
        <v>-5.1578196654900381</v>
      </c>
      <c r="P1173">
        <f t="shared" si="111"/>
        <v>0.99391184953993039</v>
      </c>
      <c r="Q1173">
        <f>IF(O1173&gt;0, IF(Q1172+O1173*Variables!$B$5&lt;Variables!$B$4, Q1172+O1173*Variables!$B$5, Variables!$B$4), IF(Q1172&gt;-O1173, Q1172+O1173/Variables!$B$5, 0))</f>
        <v>86.574537273732489</v>
      </c>
      <c r="R1173">
        <f>IF(O1173&gt;0, 0, IF(Q1172&gt;-O1173, 0, -O1173 - Q1172*Variables!$B$5))</f>
        <v>0</v>
      </c>
      <c r="S1173">
        <f t="shared" si="112"/>
        <v>0</v>
      </c>
      <c r="T1173">
        <f t="shared" si="113"/>
        <v>0</v>
      </c>
    </row>
    <row r="1174" spans="1:20" x14ac:dyDescent="0.3">
      <c r="A1174" s="3">
        <f t="shared" si="108"/>
        <v>43149</v>
      </c>
      <c r="B1174">
        <v>2</v>
      </c>
      <c r="C1174">
        <v>18</v>
      </c>
      <c r="D1174">
        <v>21</v>
      </c>
      <c r="E1174">
        <v>0</v>
      </c>
      <c r="F1174" s="1">
        <f>VLOOKUP(A1174,Weather!$A$1:$E$366, 5)</f>
        <v>0.8867924528301897</v>
      </c>
      <c r="G1174" s="1">
        <f>VLOOKUP(D1174, Winter!$A$1:$E$25, 2)</f>
        <v>340.23972602739599</v>
      </c>
      <c r="H1174" s="1">
        <f>VLOOKUP(D1174, Winter!$A$1:$E$25, 3)</f>
        <v>286.390591795636</v>
      </c>
      <c r="I1174" s="1">
        <f>VLOOKUP(D1174, Winter!$A$1:$E$25, 5)</f>
        <v>289.71962616822401</v>
      </c>
      <c r="J1174" s="1">
        <f t="shared" si="109"/>
        <v>289.71962616822401</v>
      </c>
      <c r="K1174" s="47">
        <f t="shared" si="110"/>
        <v>5.4200816823793616</v>
      </c>
      <c r="L1174" s="48">
        <f>Solar!K1191/1000*Variables!$B$3</f>
        <v>0</v>
      </c>
      <c r="M1174" s="1">
        <f>IF(E1174=1, VLOOKUP(D1174, Sheet1!$E$2:$G$26, 2), Sheet1!$G$3)</f>
        <v>0.18618000000000001</v>
      </c>
      <c r="N1174" s="1">
        <f>'Electricity Rates'!$J$3</f>
        <v>0.19270000000000001</v>
      </c>
      <c r="O1174" s="145">
        <f>L1174-K1174</f>
        <v>-5.4200816823793616</v>
      </c>
      <c r="P1174">
        <f t="shared" si="111"/>
        <v>1.044449740194503</v>
      </c>
      <c r="Q1174">
        <f>IF(O1174&gt;0, IF(Q1173+O1174*Variables!$B$5&lt;Variables!$B$4, Q1173+O1174*Variables!$B$5, Variables!$B$4), IF(Q1173&gt;-O1174, Q1173+O1174/Variables!$B$5, 0))</f>
        <v>80.808492930775714</v>
      </c>
      <c r="R1174">
        <f>IF(O1174&gt;0, 0, IF(Q1173&gt;-O1174, 0, -O1174 - Q1173*Variables!$B$5))</f>
        <v>0</v>
      </c>
      <c r="S1174">
        <f t="shared" si="112"/>
        <v>0</v>
      </c>
      <c r="T1174">
        <f t="shared" si="113"/>
        <v>0</v>
      </c>
    </row>
    <row r="1175" spans="1:20" x14ac:dyDescent="0.3">
      <c r="A1175" s="3">
        <f t="shared" si="108"/>
        <v>43149</v>
      </c>
      <c r="B1175">
        <v>2</v>
      </c>
      <c r="C1175">
        <v>18</v>
      </c>
      <c r="D1175">
        <v>22</v>
      </c>
      <c r="E1175">
        <v>0</v>
      </c>
      <c r="F1175" s="1">
        <f>VLOOKUP(A1175,Weather!$A$1:$E$366, 5)</f>
        <v>0.8867924528301897</v>
      </c>
      <c r="G1175" s="1">
        <f>VLOOKUP(D1175, Winter!$A$1:$E$25, 2)</f>
        <v>300</v>
      </c>
      <c r="H1175" s="1">
        <f>VLOOKUP(D1175, Winter!$A$1:$E$25, 3)</f>
        <v>271.915575384683</v>
      </c>
      <c r="I1175" s="1">
        <f>VLOOKUP(D1175, Winter!$A$1:$E$25, 5)</f>
        <v>285.04672897196201</v>
      </c>
      <c r="J1175" s="1">
        <f t="shared" si="109"/>
        <v>285.04672897196201</v>
      </c>
      <c r="K1175" s="47">
        <f t="shared" si="110"/>
        <v>5.3326610100829139</v>
      </c>
      <c r="L1175" s="48">
        <f>Solar!K1192/1000*Variables!$B$3</f>
        <v>0</v>
      </c>
      <c r="M1175" s="1">
        <f>IF(E1175=1, VLOOKUP(D1175, Sheet1!$E$2:$G$26, 2), Sheet1!$G$3)</f>
        <v>0.18618000000000001</v>
      </c>
      <c r="N1175" s="1">
        <f>'Electricity Rates'!$J$3</f>
        <v>0.19270000000000001</v>
      </c>
      <c r="O1175" s="145">
        <f>L1175-K1175</f>
        <v>-5.3326610100829139</v>
      </c>
      <c r="P1175">
        <f t="shared" si="111"/>
        <v>1.0276037766429775</v>
      </c>
      <c r="Q1175">
        <f>IF(O1175&gt;0, IF(Q1174+O1175*Variables!$B$5&lt;Variables!$B$4, Q1174+O1175*Variables!$B$5, Variables!$B$4), IF(Q1174&gt;-O1175, Q1174+O1175/Variables!$B$5, 0))</f>
        <v>75.13544930302794</v>
      </c>
      <c r="R1175">
        <f>IF(O1175&gt;0, 0, IF(Q1174&gt;-O1175, 0, -O1175 - Q1174*Variables!$B$5))</f>
        <v>0</v>
      </c>
      <c r="S1175">
        <f t="shared" si="112"/>
        <v>0</v>
      </c>
      <c r="T1175">
        <f t="shared" si="113"/>
        <v>0</v>
      </c>
    </row>
    <row r="1176" spans="1:20" x14ac:dyDescent="0.3">
      <c r="A1176" s="3">
        <f t="shared" si="108"/>
        <v>43149</v>
      </c>
      <c r="B1176">
        <v>2</v>
      </c>
      <c r="C1176">
        <v>18</v>
      </c>
      <c r="D1176">
        <v>23</v>
      </c>
      <c r="E1176">
        <v>0</v>
      </c>
      <c r="F1176" s="1">
        <f>VLOOKUP(A1176,Weather!$A$1:$E$366, 5)</f>
        <v>0.8867924528301897</v>
      </c>
      <c r="G1176" s="1">
        <f>VLOOKUP(D1176, Winter!$A$1:$E$25, 2)</f>
        <v>290.90909090909099</v>
      </c>
      <c r="H1176" s="1">
        <f>VLOOKUP(D1176, Winter!$A$1:$E$25, 3)</f>
        <v>266.95334839061297</v>
      </c>
      <c r="I1176" s="1">
        <f>VLOOKUP(D1176, Winter!$A$1:$E$25, 5)</f>
        <v>285.04672897196201</v>
      </c>
      <c r="J1176" s="1">
        <f t="shared" si="109"/>
        <v>285.04672897196201</v>
      </c>
      <c r="K1176" s="47">
        <f t="shared" si="110"/>
        <v>5.3326610100829139</v>
      </c>
      <c r="L1176" s="48">
        <f>Solar!K1193/1000*Variables!$B$3</f>
        <v>0</v>
      </c>
      <c r="M1176" s="1">
        <f>IF(E1176=1, VLOOKUP(D1176, Sheet1!$E$2:$G$26, 2), Sheet1!$G$3)</f>
        <v>0.18618000000000001</v>
      </c>
      <c r="N1176" s="1">
        <f>'Electricity Rates'!$J$3</f>
        <v>0.19270000000000001</v>
      </c>
      <c r="O1176" s="145">
        <f>L1176-K1176</f>
        <v>-5.3326610100829139</v>
      </c>
      <c r="P1176">
        <f t="shared" si="111"/>
        <v>1.0276037766429775</v>
      </c>
      <c r="Q1176">
        <f>IF(O1176&gt;0, IF(Q1175+O1176*Variables!$B$5&lt;Variables!$B$4, Q1175+O1176*Variables!$B$5, Variables!$B$4), IF(Q1175&gt;-O1176, Q1175+O1176/Variables!$B$5, 0))</f>
        <v>69.462405675280166</v>
      </c>
      <c r="R1176">
        <f>IF(O1176&gt;0, 0, IF(Q1175&gt;-O1176, 0, -O1176 - Q1175*Variables!$B$5))</f>
        <v>0</v>
      </c>
      <c r="S1176">
        <f t="shared" si="112"/>
        <v>0</v>
      </c>
      <c r="T1176">
        <f t="shared" si="113"/>
        <v>0</v>
      </c>
    </row>
    <row r="1177" spans="1:20" x14ac:dyDescent="0.3">
      <c r="A1177" s="3">
        <f t="shared" si="108"/>
        <v>43149</v>
      </c>
      <c r="B1177">
        <v>2</v>
      </c>
      <c r="C1177">
        <v>18</v>
      </c>
      <c r="D1177">
        <v>24</v>
      </c>
      <c r="E1177">
        <v>0</v>
      </c>
      <c r="F1177" s="1">
        <f>VLOOKUP(A1177,Weather!$A$1:$E$366, 5)</f>
        <v>0.8867924528301897</v>
      </c>
      <c r="G1177" s="1">
        <f>VLOOKUP(D1177, Winter!$A$1:$E$25, 2)</f>
        <v>272.72727272727298</v>
      </c>
      <c r="H1177" s="1">
        <f>VLOOKUP(D1177, Winter!$A$1:$E$25, 3)</f>
        <v>266.74195307023803</v>
      </c>
      <c r="I1177" s="1">
        <f>VLOOKUP(D1177, Winter!$A$1:$E$25, 5)</f>
        <v>285.04672897196201</v>
      </c>
      <c r="J1177" s="1">
        <f t="shared" si="109"/>
        <v>285.04672897196201</v>
      </c>
      <c r="K1177" s="47">
        <f t="shared" si="110"/>
        <v>5.3326610100829139</v>
      </c>
      <c r="L1177" s="48">
        <f>Solar!K1194/1000*Variables!$B$3</f>
        <v>0</v>
      </c>
      <c r="M1177" s="1">
        <f>IF(E1177=1, VLOOKUP(D1177, Sheet1!$E$2:$G$26, 2), Sheet1!$G$3)</f>
        <v>0.18618000000000001</v>
      </c>
      <c r="N1177" s="1">
        <f>'Electricity Rates'!$J$3</f>
        <v>0.19270000000000001</v>
      </c>
      <c r="O1177" s="145">
        <f>L1177-K1177</f>
        <v>-5.3326610100829139</v>
      </c>
      <c r="P1177">
        <f t="shared" si="111"/>
        <v>1.0276037766429775</v>
      </c>
      <c r="Q1177">
        <f>IF(O1177&gt;0, IF(Q1176+O1177*Variables!$B$5&lt;Variables!$B$4, Q1176+O1177*Variables!$B$5, Variables!$B$4), IF(Q1176&gt;-O1177, Q1176+O1177/Variables!$B$5, 0))</f>
        <v>63.789362047532386</v>
      </c>
      <c r="R1177">
        <f>IF(O1177&gt;0, 0, IF(Q1176&gt;-O1177, 0, -O1177 - Q1176*Variables!$B$5))</f>
        <v>0</v>
      </c>
      <c r="S1177">
        <f t="shared" si="112"/>
        <v>0</v>
      </c>
      <c r="T1177">
        <f t="shared" si="113"/>
        <v>0</v>
      </c>
    </row>
    <row r="1178" spans="1:20" x14ac:dyDescent="0.3">
      <c r="A1178" s="3">
        <f t="shared" si="108"/>
        <v>43150</v>
      </c>
      <c r="B1178">
        <v>2</v>
      </c>
      <c r="C1178">
        <v>19</v>
      </c>
      <c r="D1178">
        <v>1</v>
      </c>
      <c r="E1178">
        <v>0</v>
      </c>
      <c r="F1178" s="1">
        <f>VLOOKUP(A1178,Weather!$A$1:$E$366, 5)</f>
        <v>0.90566037735849048</v>
      </c>
      <c r="G1178" s="1">
        <f>VLOOKUP(D1178, Winter!$A$1:$E$25, 2)</f>
        <v>281.81818181818198</v>
      </c>
      <c r="H1178" s="1">
        <f>VLOOKUP(D1178, Winter!$A$1:$E$25, 3)</f>
        <v>257.04002047196798</v>
      </c>
      <c r="I1178" s="1">
        <f>VLOOKUP(D1178, Winter!$A$1:$E$25, 5)</f>
        <v>266.355140186916</v>
      </c>
      <c r="J1178" s="1">
        <f t="shared" si="109"/>
        <v>266.355140186916</v>
      </c>
      <c r="K1178" s="47">
        <f t="shared" si="110"/>
        <v>4.9829783208971614</v>
      </c>
      <c r="L1178" s="48">
        <f>Solar!K1195/1000*Variables!$B$3</f>
        <v>0</v>
      </c>
      <c r="M1178" s="1">
        <f>IF(E1178=1, VLOOKUP(D1178, Sheet1!$E$2:$G$26, 2), Sheet1!$G$3)</f>
        <v>0.18618000000000001</v>
      </c>
      <c r="N1178" s="1">
        <f>'Electricity Rates'!$J$3</f>
        <v>0.19270000000000001</v>
      </c>
      <c r="O1178" s="145">
        <f>L1178-K1178</f>
        <v>-4.9829783208971614</v>
      </c>
      <c r="P1178">
        <f t="shared" si="111"/>
        <v>0.96021992243688303</v>
      </c>
      <c r="Q1178">
        <f>IF(O1178&gt;0, IF(Q1177+O1178*Variables!$B$5&lt;Variables!$B$4, Q1177+O1178*Variables!$B$5, Variables!$B$4), IF(Q1177&gt;-O1178, Q1177+O1178/Variables!$B$5, 0))</f>
        <v>58.488321280620511</v>
      </c>
      <c r="R1178">
        <f>IF(O1178&gt;0, 0, IF(Q1177&gt;-O1178, 0, -O1178 - Q1177*Variables!$B$5))</f>
        <v>0</v>
      </c>
      <c r="S1178">
        <f t="shared" si="112"/>
        <v>0</v>
      </c>
      <c r="T1178">
        <f t="shared" si="113"/>
        <v>0</v>
      </c>
    </row>
    <row r="1179" spans="1:20" x14ac:dyDescent="0.3">
      <c r="A1179" s="3">
        <f t="shared" si="108"/>
        <v>43150</v>
      </c>
      <c r="B1179">
        <v>2</v>
      </c>
      <c r="C1179">
        <v>19</v>
      </c>
      <c r="D1179">
        <v>2</v>
      </c>
      <c r="E1179">
        <v>0</v>
      </c>
      <c r="F1179" s="1">
        <f>VLOOKUP(A1179,Weather!$A$1:$E$366, 5)</f>
        <v>0.90566037735849048</v>
      </c>
      <c r="G1179" s="1">
        <f>VLOOKUP(D1179, Winter!$A$1:$E$25, 2)</f>
        <v>282.10356994603501</v>
      </c>
      <c r="H1179" s="1">
        <f>VLOOKUP(D1179, Winter!$A$1:$E$25, 3)</f>
        <v>280.66066600651902</v>
      </c>
      <c r="I1179" s="1">
        <f>VLOOKUP(D1179, Winter!$A$1:$E$25, 5)</f>
        <v>285.04672897196201</v>
      </c>
      <c r="J1179" s="1">
        <f t="shared" si="109"/>
        <v>285.04672897196201</v>
      </c>
      <c r="K1179" s="47">
        <f t="shared" si="110"/>
        <v>5.3326610100829139</v>
      </c>
      <c r="L1179" s="48">
        <f>Solar!K1196/1000*Variables!$B$3</f>
        <v>0</v>
      </c>
      <c r="M1179" s="1">
        <f>IF(E1179=1, VLOOKUP(D1179, Sheet1!$E$2:$G$26, 2), Sheet1!$G$3)</f>
        <v>0.18618000000000001</v>
      </c>
      <c r="N1179" s="1">
        <f>'Electricity Rates'!$J$3</f>
        <v>0.19270000000000001</v>
      </c>
      <c r="O1179" s="145">
        <f>L1179-K1179</f>
        <v>-5.3326610100829139</v>
      </c>
      <c r="P1179">
        <f t="shared" si="111"/>
        <v>1.0276037766429775</v>
      </c>
      <c r="Q1179">
        <f>IF(O1179&gt;0, IF(Q1178+O1179*Variables!$B$5&lt;Variables!$B$4, Q1178+O1179*Variables!$B$5, Variables!$B$4), IF(Q1178&gt;-O1179, Q1178+O1179/Variables!$B$5, 0))</f>
        <v>52.81527765287273</v>
      </c>
      <c r="R1179">
        <f>IF(O1179&gt;0, 0, IF(Q1178&gt;-O1179, 0, -O1179 - Q1178*Variables!$B$5))</f>
        <v>0</v>
      </c>
      <c r="S1179">
        <f t="shared" si="112"/>
        <v>0</v>
      </c>
      <c r="T1179">
        <f t="shared" si="113"/>
        <v>0</v>
      </c>
    </row>
    <row r="1180" spans="1:20" x14ac:dyDescent="0.3">
      <c r="A1180" s="3">
        <f t="shared" si="108"/>
        <v>43150</v>
      </c>
      <c r="B1180">
        <v>2</v>
      </c>
      <c r="C1180">
        <v>19</v>
      </c>
      <c r="D1180">
        <v>3</v>
      </c>
      <c r="E1180">
        <v>0</v>
      </c>
      <c r="F1180" s="1">
        <f>VLOOKUP(A1180,Weather!$A$1:$E$366, 5)</f>
        <v>0.90566037735849048</v>
      </c>
      <c r="G1180" s="1">
        <f>VLOOKUP(D1180, Winter!$A$1:$E$25, 2)</f>
        <v>282.300747198007</v>
      </c>
      <c r="H1180" s="1">
        <f>VLOOKUP(D1180, Winter!$A$1:$E$25, 3)</f>
        <v>272.72727272727298</v>
      </c>
      <c r="I1180" s="1">
        <f>VLOOKUP(D1180, Winter!$A$1:$E$25, 5)</f>
        <v>271.02803738317698</v>
      </c>
      <c r="J1180" s="1">
        <f t="shared" si="109"/>
        <v>271.02803738317698</v>
      </c>
      <c r="K1180" s="47">
        <f t="shared" si="110"/>
        <v>5.0703989931935904</v>
      </c>
      <c r="L1180" s="48">
        <f>Solar!K1197/1000*Variables!$B$3</f>
        <v>0</v>
      </c>
      <c r="M1180" s="1">
        <f>IF(E1180=1, VLOOKUP(D1180, Sheet1!$E$2:$G$26, 2), Sheet1!$G$3)</f>
        <v>0.18618000000000001</v>
      </c>
      <c r="N1180" s="1">
        <f>'Electricity Rates'!$J$3</f>
        <v>0.19270000000000001</v>
      </c>
      <c r="O1180" s="145">
        <f>L1180-K1180</f>
        <v>-5.0703989931935904</v>
      </c>
      <c r="P1180">
        <f t="shared" si="111"/>
        <v>0.97706588598840494</v>
      </c>
      <c r="Q1180">
        <f>IF(O1180&gt;0, IF(Q1179+O1180*Variables!$B$5&lt;Variables!$B$4, Q1179+O1180*Variables!$B$5, Variables!$B$4), IF(Q1179&gt;-O1180, Q1179+O1180/Variables!$B$5, 0))</f>
        <v>47.421236170751889</v>
      </c>
      <c r="R1180">
        <f>IF(O1180&gt;0, 0, IF(Q1179&gt;-O1180, 0, -O1180 - Q1179*Variables!$B$5))</f>
        <v>0</v>
      </c>
      <c r="S1180">
        <f t="shared" si="112"/>
        <v>0</v>
      </c>
      <c r="T1180">
        <f t="shared" si="113"/>
        <v>0</v>
      </c>
    </row>
    <row r="1181" spans="1:20" x14ac:dyDescent="0.3">
      <c r="A1181" s="3">
        <f t="shared" si="108"/>
        <v>43150</v>
      </c>
      <c r="B1181">
        <v>2</v>
      </c>
      <c r="C1181">
        <v>19</v>
      </c>
      <c r="D1181">
        <v>4</v>
      </c>
      <c r="E1181">
        <v>0</v>
      </c>
      <c r="F1181" s="1">
        <f>VLOOKUP(A1181,Weather!$A$1:$E$366, 5)</f>
        <v>0.90566037735849048</v>
      </c>
      <c r="G1181" s="1">
        <f>VLOOKUP(D1181, Winter!$A$1:$E$25, 2)</f>
        <v>308.82074789439099</v>
      </c>
      <c r="H1181" s="1">
        <f>VLOOKUP(D1181, Winter!$A$1:$E$25, 3)</f>
        <v>281.81818181818198</v>
      </c>
      <c r="I1181" s="1">
        <f>VLOOKUP(D1181, Winter!$A$1:$E$25, 5)</f>
        <v>285.04672897196201</v>
      </c>
      <c r="J1181" s="1">
        <f t="shared" si="109"/>
        <v>285.04672897196201</v>
      </c>
      <c r="K1181" s="47">
        <f t="shared" si="110"/>
        <v>5.3326610100829139</v>
      </c>
      <c r="L1181" s="48">
        <f>Solar!K1198/1000*Variables!$B$3</f>
        <v>0</v>
      </c>
      <c r="M1181" s="1">
        <f>IF(E1181=1, VLOOKUP(D1181, Sheet1!$E$2:$G$26, 2), Sheet1!$G$3)</f>
        <v>0.18618000000000001</v>
      </c>
      <c r="N1181" s="1">
        <f>'Electricity Rates'!$J$3</f>
        <v>0.19270000000000001</v>
      </c>
      <c r="O1181" s="145">
        <f>L1181-K1181</f>
        <v>-5.3326610100829139</v>
      </c>
      <c r="P1181">
        <f t="shared" si="111"/>
        <v>1.0276037766429775</v>
      </c>
      <c r="Q1181">
        <f>IF(O1181&gt;0, IF(Q1180+O1181*Variables!$B$5&lt;Variables!$B$4, Q1180+O1181*Variables!$B$5, Variables!$B$4), IF(Q1180&gt;-O1181, Q1180+O1181/Variables!$B$5, 0))</f>
        <v>41.748192543004109</v>
      </c>
      <c r="R1181">
        <f>IF(O1181&gt;0, 0, IF(Q1180&gt;-O1181, 0, -O1181 - Q1180*Variables!$B$5))</f>
        <v>0</v>
      </c>
      <c r="S1181">
        <f t="shared" si="112"/>
        <v>0</v>
      </c>
      <c r="T1181">
        <f t="shared" si="113"/>
        <v>0</v>
      </c>
    </row>
    <row r="1182" spans="1:20" x14ac:dyDescent="0.3">
      <c r="A1182" s="3">
        <f t="shared" si="108"/>
        <v>43150</v>
      </c>
      <c r="B1182">
        <v>2</v>
      </c>
      <c r="C1182">
        <v>19</v>
      </c>
      <c r="D1182">
        <v>5</v>
      </c>
      <c r="E1182">
        <v>0</v>
      </c>
      <c r="F1182" s="1">
        <f>VLOOKUP(A1182,Weather!$A$1:$E$366, 5)</f>
        <v>0.90566037735849048</v>
      </c>
      <c r="G1182" s="1">
        <f>VLOOKUP(D1182, Winter!$A$1:$E$25, 2)</f>
        <v>308.63160471300301</v>
      </c>
      <c r="H1182" s="1">
        <f>VLOOKUP(D1182, Winter!$A$1:$E$25, 3)</f>
        <v>300</v>
      </c>
      <c r="I1182" s="1">
        <f>VLOOKUP(D1182, Winter!$A$1:$E$25, 5)</f>
        <v>303.73831775700899</v>
      </c>
      <c r="J1182" s="1">
        <f t="shared" si="109"/>
        <v>303.73831775700899</v>
      </c>
      <c r="K1182" s="47">
        <f t="shared" si="110"/>
        <v>5.6823436992686851</v>
      </c>
      <c r="L1182" s="48">
        <f>Solar!K1199/1000*Variables!$B$3</f>
        <v>0</v>
      </c>
      <c r="M1182" s="1">
        <f>IF(E1182=1, VLOOKUP(D1182, Sheet1!$E$2:$G$26, 2), Sheet1!$G$3)</f>
        <v>0.18618000000000001</v>
      </c>
      <c r="N1182" s="1">
        <f>'Electricity Rates'!$J$3</f>
        <v>0.19270000000000001</v>
      </c>
      <c r="O1182" s="145">
        <f>L1182-K1182</f>
        <v>-5.6823436992686851</v>
      </c>
      <c r="P1182">
        <f t="shared" si="111"/>
        <v>1.0949876308490756</v>
      </c>
      <c r="Q1182">
        <f>IF(O1182&gt;0, IF(Q1181+O1182*Variables!$B$5&lt;Variables!$B$4, Q1181+O1182*Variables!$B$5, Variables!$B$4), IF(Q1181&gt;-O1182, Q1181+O1182/Variables!$B$5, 0))</f>
        <v>35.703146054420401</v>
      </c>
      <c r="R1182">
        <f>IF(O1182&gt;0, 0, IF(Q1181&gt;-O1182, 0, -O1182 - Q1181*Variables!$B$5))</f>
        <v>0</v>
      </c>
      <c r="S1182">
        <f t="shared" si="112"/>
        <v>0</v>
      </c>
      <c r="T1182">
        <f t="shared" si="113"/>
        <v>0</v>
      </c>
    </row>
    <row r="1183" spans="1:20" x14ac:dyDescent="0.3">
      <c r="A1183" s="3">
        <f t="shared" si="108"/>
        <v>43150</v>
      </c>
      <c r="B1183">
        <v>2</v>
      </c>
      <c r="C1183">
        <v>19</v>
      </c>
      <c r="D1183">
        <v>6</v>
      </c>
      <c r="E1183">
        <v>0</v>
      </c>
      <c r="F1183" s="1">
        <f>VLOOKUP(A1183,Weather!$A$1:$E$366, 5)</f>
        <v>0.90566037735849048</v>
      </c>
      <c r="G1183" s="1">
        <f>VLOOKUP(D1183, Winter!$A$1:$E$25, 2)</f>
        <v>331.81818181818198</v>
      </c>
      <c r="H1183" s="1">
        <f>VLOOKUP(D1183, Winter!$A$1:$E$25, 3)</f>
        <v>317.955250948497</v>
      </c>
      <c r="I1183" s="1">
        <f>VLOOKUP(D1183, Winter!$A$1:$E$25, 5)</f>
        <v>322.42990654205602</v>
      </c>
      <c r="J1183" s="1">
        <f t="shared" si="109"/>
        <v>322.42990654205602</v>
      </c>
      <c r="K1183" s="47">
        <f t="shared" si="110"/>
        <v>6.0320263884544554</v>
      </c>
      <c r="L1183" s="48">
        <f>Solar!K1200/1000*Variables!$B$3</f>
        <v>0</v>
      </c>
      <c r="M1183" s="1">
        <f>IF(E1183=1, VLOOKUP(D1183, Sheet1!$E$2:$G$26, 2), Sheet1!$G$3)</f>
        <v>0.18618000000000001</v>
      </c>
      <c r="N1183" s="1">
        <f>'Electricity Rates'!$J$3</f>
        <v>0.19270000000000001</v>
      </c>
      <c r="O1183" s="145">
        <f>L1183-K1183</f>
        <v>-6.0320263884544554</v>
      </c>
      <c r="P1183">
        <f t="shared" si="111"/>
        <v>1.1623714850551736</v>
      </c>
      <c r="Q1183">
        <f>IF(O1183&gt;0, IF(Q1182+O1183*Variables!$B$5&lt;Variables!$B$4, Q1182+O1183*Variables!$B$5, Variables!$B$4), IF(Q1182&gt;-O1183, Q1182+O1183/Variables!$B$5, 0))</f>
        <v>29.286096705000766</v>
      </c>
      <c r="R1183">
        <f>IF(O1183&gt;0, 0, IF(Q1182&gt;-O1183, 0, -O1183 - Q1182*Variables!$B$5))</f>
        <v>0</v>
      </c>
      <c r="S1183">
        <f t="shared" si="112"/>
        <v>0</v>
      </c>
      <c r="T1183">
        <f t="shared" si="113"/>
        <v>0</v>
      </c>
    </row>
    <row r="1184" spans="1:20" x14ac:dyDescent="0.3">
      <c r="A1184" s="3">
        <f t="shared" si="108"/>
        <v>43150</v>
      </c>
      <c r="B1184">
        <v>2</v>
      </c>
      <c r="C1184">
        <v>19</v>
      </c>
      <c r="D1184">
        <v>7</v>
      </c>
      <c r="E1184">
        <v>0</v>
      </c>
      <c r="F1184" s="1">
        <f>VLOOKUP(A1184,Weather!$A$1:$E$366, 5)</f>
        <v>0.90566037735849048</v>
      </c>
      <c r="G1184" s="1">
        <f>VLOOKUP(D1184, Winter!$A$1:$E$25, 2)</f>
        <v>445.45454545454498</v>
      </c>
      <c r="H1184" s="1">
        <f>VLOOKUP(D1184, Winter!$A$1:$E$25, 3)</f>
        <v>393.94630558862502</v>
      </c>
      <c r="I1184" s="1">
        <f>VLOOKUP(D1184, Winter!$A$1:$E$25, 5)</f>
        <v>313.08411214953298</v>
      </c>
      <c r="J1184" s="1">
        <f t="shared" si="109"/>
        <v>313.08411214953298</v>
      </c>
      <c r="K1184" s="47">
        <f t="shared" si="110"/>
        <v>5.8571850438615796</v>
      </c>
      <c r="L1184" s="48">
        <f>Solar!K1201/1000*Variables!$B$3</f>
        <v>0</v>
      </c>
      <c r="M1184" s="1">
        <f>IF(E1184=1, VLOOKUP(D1184, Sheet1!$E$2:$G$26, 2), Sheet1!$G$3)</f>
        <v>0.18618000000000001</v>
      </c>
      <c r="N1184" s="1">
        <f>'Electricity Rates'!$J$3</f>
        <v>0.19270000000000001</v>
      </c>
      <c r="O1184" s="145">
        <f>L1184-K1184</f>
        <v>-5.8571850438615796</v>
      </c>
      <c r="P1184">
        <f t="shared" si="111"/>
        <v>1.1286795579521265</v>
      </c>
      <c r="Q1184">
        <f>IF(O1184&gt;0, IF(Q1183+O1184*Variables!$B$5&lt;Variables!$B$4, Q1183+O1184*Variables!$B$5, Variables!$B$4), IF(Q1183&gt;-O1184, Q1183+O1184/Variables!$B$5, 0))</f>
        <v>23.055048785999084</v>
      </c>
      <c r="R1184">
        <f>IF(O1184&gt;0, 0, IF(Q1183&gt;-O1184, 0, -O1184 - Q1183*Variables!$B$5))</f>
        <v>0</v>
      </c>
      <c r="S1184">
        <f t="shared" si="112"/>
        <v>0</v>
      </c>
      <c r="T1184">
        <f t="shared" si="113"/>
        <v>0</v>
      </c>
    </row>
    <row r="1185" spans="1:20" x14ac:dyDescent="0.3">
      <c r="A1185" s="3">
        <f t="shared" si="108"/>
        <v>43150</v>
      </c>
      <c r="B1185">
        <v>2</v>
      </c>
      <c r="C1185">
        <v>19</v>
      </c>
      <c r="D1185">
        <v>8</v>
      </c>
      <c r="E1185">
        <v>0</v>
      </c>
      <c r="F1185" s="1">
        <f>VLOOKUP(A1185,Weather!$A$1:$E$366, 5)</f>
        <v>0.90566037735849048</v>
      </c>
      <c r="G1185" s="1">
        <f>VLOOKUP(D1185, Winter!$A$1:$E$25, 2)</f>
        <v>654.54545454545405</v>
      </c>
      <c r="H1185" s="1">
        <f>VLOOKUP(D1185, Winter!$A$1:$E$25, 3)</f>
        <v>498.50910668787998</v>
      </c>
      <c r="I1185" s="1">
        <f>VLOOKUP(D1185, Winter!$A$1:$E$25, 5)</f>
        <v>294.39252336448601</v>
      </c>
      <c r="J1185" s="1">
        <f t="shared" si="109"/>
        <v>294.39252336448601</v>
      </c>
      <c r="K1185" s="47">
        <f t="shared" si="110"/>
        <v>5.5075023546758084</v>
      </c>
      <c r="L1185" s="48">
        <f>Solar!K1202/1000*Variables!$B$3</f>
        <v>0.49299999999999994</v>
      </c>
      <c r="M1185" s="1">
        <f>IF(E1185=1, VLOOKUP(D1185, Sheet1!$E$2:$G$26, 2), Sheet1!$G$3)</f>
        <v>0.18618000000000001</v>
      </c>
      <c r="N1185" s="1">
        <f>'Electricity Rates'!$J$3</f>
        <v>0.19270000000000001</v>
      </c>
      <c r="O1185" s="145">
        <f>L1185-K1185</f>
        <v>-5.0145023546758081</v>
      </c>
      <c r="P1185">
        <f t="shared" si="111"/>
        <v>1.0612957037460284</v>
      </c>
      <c r="Q1185">
        <f>IF(O1185&gt;0, IF(Q1184+O1185*Variables!$B$5&lt;Variables!$B$4, Q1184+O1185*Variables!$B$5, Variables!$B$4), IF(Q1184&gt;-O1185, Q1184+O1185/Variables!$B$5, 0))</f>
        <v>17.720471812939714</v>
      </c>
      <c r="R1185">
        <f>IF(O1185&gt;0, 0, IF(Q1184&gt;-O1185, 0, -O1185 - Q1184*Variables!$B$5))</f>
        <v>0</v>
      </c>
      <c r="S1185">
        <f t="shared" si="112"/>
        <v>0</v>
      </c>
      <c r="T1185">
        <f t="shared" si="113"/>
        <v>0</v>
      </c>
    </row>
    <row r="1186" spans="1:20" x14ac:dyDescent="0.3">
      <c r="A1186" s="3">
        <f t="shared" si="108"/>
        <v>43150</v>
      </c>
      <c r="B1186">
        <v>2</v>
      </c>
      <c r="C1186">
        <v>19</v>
      </c>
      <c r="D1186">
        <v>9</v>
      </c>
      <c r="E1186">
        <v>0</v>
      </c>
      <c r="F1186" s="1">
        <f>VLOOKUP(A1186,Weather!$A$1:$E$366, 5)</f>
        <v>0.90566037735849048</v>
      </c>
      <c r="G1186" s="1">
        <f>VLOOKUP(D1186, Winter!$A$1:$E$25, 2)</f>
        <v>801.59817351598099</v>
      </c>
      <c r="H1186" s="1">
        <f>VLOOKUP(D1186, Winter!$A$1:$E$25, 3)</f>
        <v>564.97068280688404</v>
      </c>
      <c r="I1186" s="1">
        <f>VLOOKUP(D1186, Winter!$A$1:$E$25, 5)</f>
        <v>313.08411214953298</v>
      </c>
      <c r="J1186" s="1">
        <f t="shared" si="109"/>
        <v>313.08411214953298</v>
      </c>
      <c r="K1186" s="47">
        <f t="shared" si="110"/>
        <v>5.8571850438615796</v>
      </c>
      <c r="L1186" s="48">
        <f>Solar!K1203/1000*Variables!$B$3</f>
        <v>3.6261000000000001</v>
      </c>
      <c r="M1186" s="1">
        <f>IF(E1186=1, VLOOKUP(D1186, Sheet1!$E$2:$G$26, 2), Sheet1!$G$3)</f>
        <v>0.18618000000000001</v>
      </c>
      <c r="N1186" s="1">
        <f>'Electricity Rates'!$J$3</f>
        <v>0.19270000000000001</v>
      </c>
      <c r="O1186" s="145">
        <f>L1186-K1186</f>
        <v>-2.2310850438615795</v>
      </c>
      <c r="P1186">
        <f t="shared" si="111"/>
        <v>1.1286795579521265</v>
      </c>
      <c r="Q1186">
        <f>IF(O1186&gt;0, IF(Q1185+O1186*Variables!$B$5&lt;Variables!$B$4, Q1185+O1186*Variables!$B$5, Variables!$B$4), IF(Q1185&gt;-O1186, Q1185+O1186/Variables!$B$5, 0))</f>
        <v>15.346977085427394</v>
      </c>
      <c r="R1186">
        <f>IF(O1186&gt;0, 0, IF(Q1185&gt;-O1186, 0, -O1186 - Q1185*Variables!$B$5))</f>
        <v>0</v>
      </c>
      <c r="S1186">
        <f t="shared" si="112"/>
        <v>0</v>
      </c>
      <c r="T1186">
        <f t="shared" si="113"/>
        <v>0</v>
      </c>
    </row>
    <row r="1187" spans="1:20" x14ac:dyDescent="0.3">
      <c r="A1187" s="3">
        <f t="shared" si="108"/>
        <v>43150</v>
      </c>
      <c r="B1187">
        <v>2</v>
      </c>
      <c r="C1187">
        <v>19</v>
      </c>
      <c r="D1187">
        <v>10</v>
      </c>
      <c r="E1187">
        <v>0</v>
      </c>
      <c r="F1187" s="1">
        <f>VLOOKUP(A1187,Weather!$A$1:$E$366, 5)</f>
        <v>0.90566037735849048</v>
      </c>
      <c r="G1187" s="1">
        <f>VLOOKUP(D1187, Winter!$A$1:$E$25, 2)</f>
        <v>929.05770029057601</v>
      </c>
      <c r="H1187" s="1">
        <f>VLOOKUP(D1187, Winter!$A$1:$E$25, 3)</f>
        <v>583.82380756350199</v>
      </c>
      <c r="I1187" s="1">
        <f>VLOOKUP(D1187, Winter!$A$1:$E$25, 5)</f>
        <v>331.77570093457899</v>
      </c>
      <c r="J1187" s="1">
        <f t="shared" si="109"/>
        <v>331.77570093457899</v>
      </c>
      <c r="K1187" s="47">
        <f t="shared" si="110"/>
        <v>6.2068677330473312</v>
      </c>
      <c r="L1187" s="48">
        <f>Solar!K1204/1000*Variables!$B$3</f>
        <v>6.2031499999999999</v>
      </c>
      <c r="M1187" s="1">
        <f>IF(E1187=1, VLOOKUP(D1187, Sheet1!$E$2:$G$26, 2), Sheet1!$G$3)</f>
        <v>0.18618000000000001</v>
      </c>
      <c r="N1187" s="1">
        <f>'Electricity Rates'!$J$3</f>
        <v>0.19270000000000001</v>
      </c>
      <c r="O1187" s="145">
        <f>L1187-K1187</f>
        <v>-3.7177330473312509E-3</v>
      </c>
      <c r="P1187">
        <f t="shared" si="111"/>
        <v>1.1960634121582208</v>
      </c>
      <c r="Q1187">
        <f>IF(O1187&gt;0, IF(Q1186+O1187*Variables!$B$5&lt;Variables!$B$4, Q1186+O1187*Variables!$B$5, Variables!$B$4), IF(Q1186&gt;-O1187, Q1186+O1187/Variables!$B$5, 0))</f>
        <v>15.343022050270658</v>
      </c>
      <c r="R1187">
        <f>IF(O1187&gt;0, 0, IF(Q1186&gt;-O1187, 0, -O1187 - Q1186*Variables!$B$5))</f>
        <v>0</v>
      </c>
      <c r="S1187">
        <f t="shared" si="112"/>
        <v>0</v>
      </c>
      <c r="T1187">
        <f t="shared" si="113"/>
        <v>0</v>
      </c>
    </row>
    <row r="1188" spans="1:20" x14ac:dyDescent="0.3">
      <c r="A1188" s="3">
        <f t="shared" si="108"/>
        <v>43150</v>
      </c>
      <c r="B1188">
        <v>2</v>
      </c>
      <c r="C1188">
        <v>19</v>
      </c>
      <c r="D1188">
        <v>11</v>
      </c>
      <c r="E1188">
        <v>0</v>
      </c>
      <c r="F1188" s="1">
        <f>VLOOKUP(A1188,Weather!$A$1:$E$366, 5)</f>
        <v>0.90566037735849048</v>
      </c>
      <c r="G1188" s="1">
        <f>VLOOKUP(D1188, Winter!$A$1:$E$25, 2)</f>
        <v>1001.98733914487</v>
      </c>
      <c r="H1188" s="1">
        <f>VLOOKUP(D1188, Winter!$A$1:$E$25, 3)</f>
        <v>602.66024321587895</v>
      </c>
      <c r="I1188" s="1">
        <f>VLOOKUP(D1188, Winter!$A$1:$E$25, 5)</f>
        <v>331.77570093457899</v>
      </c>
      <c r="J1188" s="1">
        <f t="shared" si="109"/>
        <v>331.77570093457899</v>
      </c>
      <c r="K1188" s="47">
        <f t="shared" si="110"/>
        <v>6.2068677330473312</v>
      </c>
      <c r="L1188" s="48">
        <f>Solar!K1205/1000*Variables!$B$3</f>
        <v>18.763749999999998</v>
      </c>
      <c r="M1188" s="1">
        <f>IF(E1188=1, VLOOKUP(D1188, Sheet1!$E$2:$G$26, 2), Sheet1!$G$3)</f>
        <v>0.18618000000000001</v>
      </c>
      <c r="N1188" s="1">
        <f>'Electricity Rates'!$J$3</f>
        <v>0.19270000000000001</v>
      </c>
      <c r="O1188" s="145">
        <f>L1188-K1188</f>
        <v>12.556882266952666</v>
      </c>
      <c r="P1188">
        <f t="shared" si="111"/>
        <v>1.1960634121582208</v>
      </c>
      <c r="Q1188">
        <f>IF(O1188&gt;0, IF(Q1187+O1188*Variables!$B$5&lt;Variables!$B$4, Q1187+O1188*Variables!$B$5, Variables!$B$4), IF(Q1187&gt;-O1188, Q1187+O1188/Variables!$B$5, 0))</f>
        <v>27.146491381206165</v>
      </c>
      <c r="R1188">
        <f>IF(O1188&gt;0, 0, IF(Q1187&gt;-O1188, 0, -O1188 - Q1187*Variables!$B$5))</f>
        <v>0</v>
      </c>
      <c r="S1188">
        <f t="shared" si="112"/>
        <v>0</v>
      </c>
      <c r="T1188">
        <f t="shared" si="113"/>
        <v>0</v>
      </c>
    </row>
    <row r="1189" spans="1:20" x14ac:dyDescent="0.3">
      <c r="A1189" s="3">
        <f t="shared" si="108"/>
        <v>43150</v>
      </c>
      <c r="B1189">
        <v>2</v>
      </c>
      <c r="C1189">
        <v>19</v>
      </c>
      <c r="D1189">
        <v>12</v>
      </c>
      <c r="E1189">
        <v>0</v>
      </c>
      <c r="F1189" s="1">
        <f>VLOOKUP(A1189,Weather!$A$1:$E$366, 5)</f>
        <v>0.90566037735849048</v>
      </c>
      <c r="G1189" s="1">
        <f>VLOOKUP(D1189, Winter!$A$1:$E$25, 2)</f>
        <v>1020.36633457866</v>
      </c>
      <c r="H1189" s="1">
        <f>VLOOKUP(D1189, Winter!$A$1:$E$25, 3)</f>
        <v>602.46553699974402</v>
      </c>
      <c r="I1189" s="1">
        <f>VLOOKUP(D1189, Winter!$A$1:$E$25, 5)</f>
        <v>327.10280373831802</v>
      </c>
      <c r="J1189" s="1">
        <f t="shared" si="109"/>
        <v>327.10280373831802</v>
      </c>
      <c r="K1189" s="47">
        <f t="shared" si="110"/>
        <v>6.1194470607509031</v>
      </c>
      <c r="L1189" s="48">
        <f>Solar!K1206/1000*Variables!$B$3</f>
        <v>23.434350000000002</v>
      </c>
      <c r="M1189" s="1">
        <f>IF(E1189=1, VLOOKUP(D1189, Sheet1!$E$2:$G$26, 2), Sheet1!$G$3)</f>
        <v>0.18618000000000001</v>
      </c>
      <c r="N1189" s="1">
        <f>'Electricity Rates'!$J$3</f>
        <v>0.19270000000000001</v>
      </c>
      <c r="O1189" s="145">
        <f>L1189-K1189</f>
        <v>17.314902939249098</v>
      </c>
      <c r="P1189">
        <f t="shared" si="111"/>
        <v>1.1792174486066991</v>
      </c>
      <c r="Q1189">
        <f>IF(O1189&gt;0, IF(Q1188+O1189*Variables!$B$5&lt;Variables!$B$4, Q1188+O1189*Variables!$B$5, Variables!$B$4), IF(Q1188&gt;-O1189, Q1188+O1189/Variables!$B$5, 0))</f>
        <v>43.422500144100312</v>
      </c>
      <c r="R1189">
        <f>IF(O1189&gt;0, 0, IF(Q1188&gt;-O1189, 0, -O1189 - Q1188*Variables!$B$5))</f>
        <v>0</v>
      </c>
      <c r="S1189">
        <f t="shared" si="112"/>
        <v>0</v>
      </c>
      <c r="T1189">
        <f t="shared" si="113"/>
        <v>0</v>
      </c>
    </row>
    <row r="1190" spans="1:20" x14ac:dyDescent="0.3">
      <c r="A1190" s="3">
        <f t="shared" si="108"/>
        <v>43150</v>
      </c>
      <c r="B1190">
        <v>2</v>
      </c>
      <c r="C1190">
        <v>19</v>
      </c>
      <c r="D1190">
        <v>13</v>
      </c>
      <c r="E1190">
        <v>0</v>
      </c>
      <c r="F1190" s="1">
        <f>VLOOKUP(A1190,Weather!$A$1:$E$366, 5)</f>
        <v>0.90566037735849048</v>
      </c>
      <c r="G1190" s="1">
        <f>VLOOKUP(D1190, Winter!$A$1:$E$25, 2)</f>
        <v>1065.99730178497</v>
      </c>
      <c r="H1190" s="1">
        <f>VLOOKUP(D1190, Winter!$A$1:$E$25, 3)</f>
        <v>611.78362020049099</v>
      </c>
      <c r="I1190" s="1">
        <f>VLOOKUP(D1190, Winter!$A$1:$E$25, 5)</f>
        <v>322.42990654205602</v>
      </c>
      <c r="J1190" s="1">
        <f t="shared" si="109"/>
        <v>322.42990654205602</v>
      </c>
      <c r="K1190" s="47">
        <f t="shared" si="110"/>
        <v>6.0320263884544554</v>
      </c>
      <c r="L1190" s="48">
        <f>Solar!K1207/1000*Variables!$B$3</f>
        <v>24.357200000000002</v>
      </c>
      <c r="M1190" s="1">
        <f>IF(E1190=1, VLOOKUP(D1190, Sheet1!$E$2:$G$26, 2), Sheet1!$G$3)</f>
        <v>0.18618000000000001</v>
      </c>
      <c r="N1190" s="1">
        <f>'Electricity Rates'!$J$3</f>
        <v>0.19270000000000001</v>
      </c>
      <c r="O1190" s="145">
        <f>L1190-K1190</f>
        <v>18.325173611545548</v>
      </c>
      <c r="P1190">
        <f t="shared" si="111"/>
        <v>1.1623714850551736</v>
      </c>
      <c r="Q1190">
        <f>IF(O1190&gt;0, IF(Q1189+O1190*Variables!$B$5&lt;Variables!$B$4, Q1189+O1190*Variables!$B$5, Variables!$B$4), IF(Q1189&gt;-O1190, Q1189+O1190/Variables!$B$5, 0))</f>
        <v>60.648163338953125</v>
      </c>
      <c r="R1190">
        <f>IF(O1190&gt;0, 0, IF(Q1189&gt;-O1190, 0, -O1190 - Q1189*Variables!$B$5))</f>
        <v>0</v>
      </c>
      <c r="S1190">
        <f t="shared" si="112"/>
        <v>0</v>
      </c>
      <c r="T1190">
        <f t="shared" si="113"/>
        <v>0</v>
      </c>
    </row>
    <row r="1191" spans="1:20" x14ac:dyDescent="0.3">
      <c r="A1191" s="3">
        <f t="shared" si="108"/>
        <v>43150</v>
      </c>
      <c r="B1191">
        <v>2</v>
      </c>
      <c r="C1191">
        <v>19</v>
      </c>
      <c r="D1191">
        <v>14</v>
      </c>
      <c r="E1191">
        <v>0</v>
      </c>
      <c r="F1191" s="1">
        <f>VLOOKUP(A1191,Weather!$A$1:$E$366, 5)</f>
        <v>0.90566037735849048</v>
      </c>
      <c r="G1191" s="1">
        <f>VLOOKUP(D1191, Winter!$A$1:$E$25, 2)</f>
        <v>1084.3762972187601</v>
      </c>
      <c r="H1191" s="1">
        <f>VLOOKUP(D1191, Winter!$A$1:$E$25, 3)</f>
        <v>611.59447701910301</v>
      </c>
      <c r="I1191" s="1">
        <f>VLOOKUP(D1191, Winter!$A$1:$E$25, 5)</f>
        <v>303.73831775700899</v>
      </c>
      <c r="J1191" s="1">
        <f t="shared" si="109"/>
        <v>303.73831775700899</v>
      </c>
      <c r="K1191" s="47">
        <f t="shared" si="110"/>
        <v>5.6823436992686851</v>
      </c>
      <c r="L1191" s="48">
        <f>Solar!K1208/1000*Variables!$B$3</f>
        <v>30.680200000000003</v>
      </c>
      <c r="M1191" s="1">
        <f>IF(E1191=1, VLOOKUP(D1191, Sheet1!$E$2:$G$26, 2), Sheet1!$G$3)</f>
        <v>0.18618000000000001</v>
      </c>
      <c r="N1191" s="1">
        <f>'Electricity Rates'!$J$3</f>
        <v>0.19270000000000001</v>
      </c>
      <c r="O1191" s="145">
        <f>L1191-K1191</f>
        <v>24.997856300731318</v>
      </c>
      <c r="P1191">
        <f t="shared" si="111"/>
        <v>1.0949876308490756</v>
      </c>
      <c r="Q1191">
        <f>IF(O1191&gt;0, IF(Q1190+O1191*Variables!$B$5&lt;Variables!$B$4, Q1190+O1191*Variables!$B$5, Variables!$B$4), IF(Q1190&gt;-O1191, Q1190+O1191/Variables!$B$5, 0))</f>
        <v>84.146148261640562</v>
      </c>
      <c r="R1191">
        <f>IF(O1191&gt;0, 0, IF(Q1190&gt;-O1191, 0, -O1191 - Q1190*Variables!$B$5))</f>
        <v>0</v>
      </c>
      <c r="S1191">
        <f t="shared" si="112"/>
        <v>0</v>
      </c>
      <c r="T1191">
        <f t="shared" si="113"/>
        <v>0</v>
      </c>
    </row>
    <row r="1192" spans="1:20" x14ac:dyDescent="0.3">
      <c r="A1192" s="3">
        <f t="shared" si="108"/>
        <v>43150</v>
      </c>
      <c r="B1192">
        <v>2</v>
      </c>
      <c r="C1192">
        <v>19</v>
      </c>
      <c r="D1192">
        <v>15</v>
      </c>
      <c r="E1192">
        <v>0</v>
      </c>
      <c r="F1192" s="1">
        <f>VLOOKUP(A1192,Weather!$A$1:$E$366, 5)</f>
        <v>0.90566037735849048</v>
      </c>
      <c r="G1192" s="1">
        <f>VLOOKUP(D1192, Winter!$A$1:$E$25, 2)</f>
        <v>1093.6540058115399</v>
      </c>
      <c r="H1192" s="1">
        <f>VLOOKUP(D1192, Winter!$A$1:$E$25, 3)</f>
        <v>601.87029228184497</v>
      </c>
      <c r="I1192" s="1">
        <f>VLOOKUP(D1192, Winter!$A$1:$E$25, 5)</f>
        <v>271.02803738317698</v>
      </c>
      <c r="J1192" s="1">
        <f t="shared" si="109"/>
        <v>271.02803738317698</v>
      </c>
      <c r="K1192" s="47">
        <f t="shared" si="110"/>
        <v>5.0703989931935904</v>
      </c>
      <c r="L1192" s="48">
        <f>Solar!K1209/1000*Variables!$B$3</f>
        <v>26.674700000000001</v>
      </c>
      <c r="M1192" s="1">
        <f>IF(E1192=1, VLOOKUP(D1192, Sheet1!$E$2:$G$26, 2), Sheet1!$G$3)</f>
        <v>0.18618000000000001</v>
      </c>
      <c r="N1192" s="1">
        <f>'Electricity Rates'!$J$3</f>
        <v>0.19270000000000001</v>
      </c>
      <c r="O1192" s="145">
        <f>L1192-K1192</f>
        <v>21.604301006806409</v>
      </c>
      <c r="P1192">
        <f t="shared" si="111"/>
        <v>0.97706588598840494</v>
      </c>
      <c r="Q1192">
        <f>IF(O1192&gt;0, IF(Q1191+O1192*Variables!$B$5&lt;Variables!$B$4, Q1191+O1192*Variables!$B$5, Variables!$B$4), IF(Q1191&gt;-O1192, Q1191+O1192/Variables!$B$5, 0))</f>
        <v>100</v>
      </c>
      <c r="R1192">
        <f>IF(O1192&gt;0, 0, IF(Q1191&gt;-O1192, 0, -O1192 - Q1191*Variables!$B$5))</f>
        <v>0</v>
      </c>
      <c r="S1192">
        <f t="shared" si="112"/>
        <v>0</v>
      </c>
      <c r="T1192">
        <f t="shared" si="113"/>
        <v>0</v>
      </c>
    </row>
    <row r="1193" spans="1:20" x14ac:dyDescent="0.3">
      <c r="A1193" s="3">
        <f t="shared" si="108"/>
        <v>43150</v>
      </c>
      <c r="B1193">
        <v>2</v>
      </c>
      <c r="C1193">
        <v>19</v>
      </c>
      <c r="D1193">
        <v>16</v>
      </c>
      <c r="E1193">
        <v>0</v>
      </c>
      <c r="F1193" s="1">
        <f>VLOOKUP(A1193,Weather!$A$1:$E$366, 5)</f>
        <v>0.90566037735849048</v>
      </c>
      <c r="G1193" s="1">
        <f>VLOOKUP(D1193, Winter!$A$1:$E$25, 2)</f>
        <v>1039.2953507679499</v>
      </c>
      <c r="H1193" s="1">
        <f>VLOOKUP(D1193, Winter!$A$1:$E$25, 3)</f>
        <v>558.82352941176396</v>
      </c>
      <c r="I1193" s="1">
        <f>VLOOKUP(D1193, Winter!$A$1:$E$25, 5)</f>
        <v>252.336448598131</v>
      </c>
      <c r="J1193" s="1">
        <f t="shared" si="109"/>
        <v>252.336448598131</v>
      </c>
      <c r="K1193" s="47">
        <f t="shared" si="110"/>
        <v>4.7207163040078388</v>
      </c>
      <c r="L1193" s="48">
        <f>Solar!K1210/1000*Variables!$B$3</f>
        <v>21.44585</v>
      </c>
      <c r="M1193" s="1">
        <f>IF(E1193=1, VLOOKUP(D1193, Sheet1!$E$2:$G$26, 2), Sheet1!$G$3)</f>
        <v>0.18618000000000001</v>
      </c>
      <c r="N1193" s="1">
        <f>'Electricity Rates'!$J$3</f>
        <v>0.19270000000000001</v>
      </c>
      <c r="O1193" s="145">
        <f>L1193-K1193</f>
        <v>16.725133695992163</v>
      </c>
      <c r="P1193">
        <f t="shared" si="111"/>
        <v>0.90968203178231055</v>
      </c>
      <c r="Q1193">
        <f>IF(O1193&gt;0, IF(Q1192+O1193*Variables!$B$5&lt;Variables!$B$4, Q1192+O1193*Variables!$B$5, Variables!$B$4), IF(Q1192&gt;-O1193, Q1192+O1193/Variables!$B$5, 0))</f>
        <v>100</v>
      </c>
      <c r="R1193">
        <f>IF(O1193&gt;0, 0, IF(Q1192&gt;-O1193, 0, -O1193 - Q1192*Variables!$B$5))</f>
        <v>0</v>
      </c>
      <c r="S1193">
        <f t="shared" si="112"/>
        <v>0</v>
      </c>
      <c r="T1193">
        <f t="shared" si="113"/>
        <v>0</v>
      </c>
    </row>
    <row r="1194" spans="1:20" x14ac:dyDescent="0.3">
      <c r="A1194" s="3">
        <f t="shared" si="108"/>
        <v>43150</v>
      </c>
      <c r="B1194">
        <v>2</v>
      </c>
      <c r="C1194">
        <v>19</v>
      </c>
      <c r="D1194">
        <v>17</v>
      </c>
      <c r="E1194">
        <v>0</v>
      </c>
      <c r="F1194" s="1">
        <f>VLOOKUP(A1194,Weather!$A$1:$E$366, 5)</f>
        <v>0.90566037735849048</v>
      </c>
      <c r="G1194" s="1">
        <f>VLOOKUP(D1194, Winter!$A$1:$E$25, 2)</f>
        <v>889.47696139476898</v>
      </c>
      <c r="H1194" s="1">
        <f>VLOOKUP(D1194, Winter!$A$1:$E$25, 3)</f>
        <v>506.24728802056097</v>
      </c>
      <c r="I1194" s="1">
        <f>VLOOKUP(D1194, Winter!$A$1:$E$25, 5)</f>
        <v>228.971962616822</v>
      </c>
      <c r="J1194" s="1">
        <f t="shared" si="109"/>
        <v>228.971962616822</v>
      </c>
      <c r="K1194" s="47">
        <f t="shared" si="110"/>
        <v>4.28361294252562</v>
      </c>
      <c r="L1194" s="48">
        <f>Solar!K1211/1000*Variables!$B$3</f>
        <v>10.45865</v>
      </c>
      <c r="M1194" s="1">
        <f>IF(E1194=1, VLOOKUP(D1194, Sheet1!$E$2:$G$26, 2), Sheet1!$G$3)</f>
        <v>0.18618000000000001</v>
      </c>
      <c r="N1194" s="1">
        <f>'Electricity Rates'!$J$3</f>
        <v>0.19270000000000001</v>
      </c>
      <c r="O1194" s="145">
        <f>L1194-K1194</f>
        <v>6.1750370574743805</v>
      </c>
      <c r="P1194">
        <f t="shared" si="111"/>
        <v>0.82545221402468705</v>
      </c>
      <c r="Q1194">
        <f>IF(O1194&gt;0, IF(Q1193+O1194*Variables!$B$5&lt;Variables!$B$4, Q1193+O1194*Variables!$B$5, Variables!$B$4), IF(Q1193&gt;-O1194, Q1193+O1194/Variables!$B$5, 0))</f>
        <v>100</v>
      </c>
      <c r="R1194">
        <f>IF(O1194&gt;0, 0, IF(Q1193&gt;-O1194, 0, -O1194 - Q1193*Variables!$B$5))</f>
        <v>0</v>
      </c>
      <c r="S1194">
        <f t="shared" si="112"/>
        <v>0</v>
      </c>
      <c r="T1194">
        <f t="shared" si="113"/>
        <v>0</v>
      </c>
    </row>
    <row r="1195" spans="1:20" x14ac:dyDescent="0.3">
      <c r="A1195" s="3">
        <f t="shared" si="108"/>
        <v>43150</v>
      </c>
      <c r="B1195">
        <v>2</v>
      </c>
      <c r="C1195">
        <v>19</v>
      </c>
      <c r="D1195">
        <v>18</v>
      </c>
      <c r="E1195">
        <v>0</v>
      </c>
      <c r="F1195" s="1">
        <f>VLOOKUP(A1195,Weather!$A$1:$E$366, 5)</f>
        <v>0.90566037735849048</v>
      </c>
      <c r="G1195" s="1">
        <f>VLOOKUP(D1195, Winter!$A$1:$E$25, 2)</f>
        <v>689.67932752179297</v>
      </c>
      <c r="H1195" s="1">
        <f>VLOOKUP(D1195, Winter!$A$1:$E$25, 3)</f>
        <v>477.48083534529701</v>
      </c>
      <c r="I1195" s="1">
        <f>VLOOKUP(D1195, Winter!$A$1:$E$25, 5)</f>
        <v>257.009345794392</v>
      </c>
      <c r="J1195" s="1">
        <f t="shared" si="109"/>
        <v>257.009345794392</v>
      </c>
      <c r="K1195" s="47">
        <f t="shared" si="110"/>
        <v>4.808136976304267</v>
      </c>
      <c r="L1195" s="48">
        <f>Solar!K1212/1000*Variables!$B$3</f>
        <v>2.0196499999999999</v>
      </c>
      <c r="M1195" s="1">
        <f>IF(E1195=1, VLOOKUP(D1195, Sheet1!$E$2:$G$26, 2), Sheet1!$G$3)</f>
        <v>0.18618000000000001</v>
      </c>
      <c r="N1195" s="1">
        <f>'Electricity Rates'!$J$3</f>
        <v>0.19270000000000001</v>
      </c>
      <c r="O1195" s="145">
        <f>L1195-K1195</f>
        <v>-2.788486976304267</v>
      </c>
      <c r="P1195">
        <f t="shared" si="111"/>
        <v>0.92652799533383234</v>
      </c>
      <c r="Q1195">
        <f>IF(O1195&gt;0, IF(Q1194+O1195*Variables!$B$5&lt;Variables!$B$4, Q1194+O1195*Variables!$B$5, Variables!$B$4), IF(Q1194&gt;-O1195, Q1194+O1195/Variables!$B$5, 0))</f>
        <v>97.033524493293328</v>
      </c>
      <c r="R1195">
        <f>IF(O1195&gt;0, 0, IF(Q1194&gt;-O1195, 0, -O1195 - Q1194*Variables!$B$5))</f>
        <v>0</v>
      </c>
      <c r="S1195">
        <f t="shared" si="112"/>
        <v>0</v>
      </c>
      <c r="T1195">
        <f t="shared" si="113"/>
        <v>0</v>
      </c>
    </row>
    <row r="1196" spans="1:20" x14ac:dyDescent="0.3">
      <c r="A1196" s="3">
        <f t="shared" si="108"/>
        <v>43150</v>
      </c>
      <c r="B1196">
        <v>2</v>
      </c>
      <c r="C1196">
        <v>19</v>
      </c>
      <c r="D1196">
        <v>19</v>
      </c>
      <c r="E1196">
        <v>0</v>
      </c>
      <c r="F1196" s="1">
        <f>VLOOKUP(A1196,Weather!$A$1:$E$366, 5)</f>
        <v>0.90566037735849048</v>
      </c>
      <c r="G1196" s="1">
        <f>VLOOKUP(D1196, Winter!$A$1:$E$25, 2)</f>
        <v>503.50249066002402</v>
      </c>
      <c r="H1196" s="1">
        <f>VLOOKUP(D1196, Winter!$A$1:$E$25, 3)</f>
        <v>367.75553800108997</v>
      </c>
      <c r="I1196" s="1">
        <f>VLOOKUP(D1196, Winter!$A$1:$E$25, 5)</f>
        <v>266.355140186916</v>
      </c>
      <c r="J1196" s="1">
        <f t="shared" si="109"/>
        <v>266.355140186916</v>
      </c>
      <c r="K1196" s="47">
        <f t="shared" si="110"/>
        <v>4.9829783208971614</v>
      </c>
      <c r="L1196" s="48">
        <f>Solar!K1213/1000*Variables!$B$3</f>
        <v>0</v>
      </c>
      <c r="M1196" s="1">
        <f>IF(E1196=1, VLOOKUP(D1196, Sheet1!$E$2:$G$26, 2), Sheet1!$G$3)</f>
        <v>0.18618000000000001</v>
      </c>
      <c r="N1196" s="1">
        <f>'Electricity Rates'!$J$3</f>
        <v>0.19270000000000001</v>
      </c>
      <c r="O1196" s="145">
        <f>L1196-K1196</f>
        <v>-4.9829783208971614</v>
      </c>
      <c r="P1196">
        <f t="shared" si="111"/>
        <v>0.96021992243688303</v>
      </c>
      <c r="Q1196">
        <f>IF(O1196&gt;0, IF(Q1195+O1196*Variables!$B$5&lt;Variables!$B$4, Q1195+O1196*Variables!$B$5, Variables!$B$4), IF(Q1195&gt;-O1196, Q1195+O1196/Variables!$B$5, 0))</f>
        <v>91.73248372638146</v>
      </c>
      <c r="R1196">
        <f>IF(O1196&gt;0, 0, IF(Q1195&gt;-O1196, 0, -O1196 - Q1195*Variables!$B$5))</f>
        <v>0</v>
      </c>
      <c r="S1196">
        <f t="shared" si="112"/>
        <v>0</v>
      </c>
      <c r="T1196">
        <f t="shared" si="113"/>
        <v>0</v>
      </c>
    </row>
    <row r="1197" spans="1:20" x14ac:dyDescent="0.3">
      <c r="A1197" s="3">
        <f t="shared" si="108"/>
        <v>43150</v>
      </c>
      <c r="B1197">
        <v>2</v>
      </c>
      <c r="C1197">
        <v>19</v>
      </c>
      <c r="D1197">
        <v>20</v>
      </c>
      <c r="E1197">
        <v>0</v>
      </c>
      <c r="F1197" s="1">
        <f>VLOOKUP(A1197,Weather!$A$1:$E$366, 5)</f>
        <v>0.90566037735849048</v>
      </c>
      <c r="G1197" s="1">
        <f>VLOOKUP(D1197, Winter!$A$1:$E$25, 2)</f>
        <v>385.507471980074</v>
      </c>
      <c r="H1197" s="1">
        <f>VLOOKUP(D1197, Winter!$A$1:$E$25, 3)</f>
        <v>329.45960680470398</v>
      </c>
      <c r="I1197" s="1">
        <f>VLOOKUP(D1197, Winter!$A$1:$E$25, 5)</f>
        <v>275.70093457943898</v>
      </c>
      <c r="J1197" s="1">
        <f t="shared" si="109"/>
        <v>275.70093457943898</v>
      </c>
      <c r="K1197" s="47">
        <f t="shared" si="110"/>
        <v>5.1578196654900381</v>
      </c>
      <c r="L1197" s="48">
        <f>Solar!K1214/1000*Variables!$B$3</f>
        <v>0</v>
      </c>
      <c r="M1197" s="1">
        <f>IF(E1197=1, VLOOKUP(D1197, Sheet1!$E$2:$G$26, 2), Sheet1!$G$3)</f>
        <v>0.18618000000000001</v>
      </c>
      <c r="N1197" s="1">
        <f>'Electricity Rates'!$J$3</f>
        <v>0.19270000000000001</v>
      </c>
      <c r="O1197" s="145">
        <f>L1197-K1197</f>
        <v>-5.1578196654900381</v>
      </c>
      <c r="P1197">
        <f t="shared" si="111"/>
        <v>0.99391184953993039</v>
      </c>
      <c r="Q1197">
        <f>IF(O1197&gt;0, IF(Q1196+O1197*Variables!$B$5&lt;Variables!$B$4, Q1196+O1197*Variables!$B$5, Variables!$B$4), IF(Q1196&gt;-O1197, Q1196+O1197/Variables!$B$5, 0))</f>
        <v>86.245441529051632</v>
      </c>
      <c r="R1197">
        <f>IF(O1197&gt;0, 0, IF(Q1196&gt;-O1197, 0, -O1197 - Q1196*Variables!$B$5))</f>
        <v>0</v>
      </c>
      <c r="S1197">
        <f t="shared" si="112"/>
        <v>0</v>
      </c>
      <c r="T1197">
        <f t="shared" si="113"/>
        <v>0</v>
      </c>
    </row>
    <row r="1198" spans="1:20" x14ac:dyDescent="0.3">
      <c r="A1198" s="3">
        <f t="shared" si="108"/>
        <v>43150</v>
      </c>
      <c r="B1198">
        <v>2</v>
      </c>
      <c r="C1198">
        <v>19</v>
      </c>
      <c r="D1198">
        <v>21</v>
      </c>
      <c r="E1198">
        <v>0</v>
      </c>
      <c r="F1198" s="1">
        <f>VLOOKUP(A1198,Weather!$A$1:$E$366, 5)</f>
        <v>0.90566037735849048</v>
      </c>
      <c r="G1198" s="1">
        <f>VLOOKUP(D1198, Winter!$A$1:$E$25, 2)</f>
        <v>340.23972602739599</v>
      </c>
      <c r="H1198" s="1">
        <f>VLOOKUP(D1198, Winter!$A$1:$E$25, 3)</f>
        <v>286.390591795636</v>
      </c>
      <c r="I1198" s="1">
        <f>VLOOKUP(D1198, Winter!$A$1:$E$25, 5)</f>
        <v>289.71962616822401</v>
      </c>
      <c r="J1198" s="1">
        <f t="shared" si="109"/>
        <v>289.71962616822401</v>
      </c>
      <c r="K1198" s="47">
        <f t="shared" si="110"/>
        <v>5.4200816823793616</v>
      </c>
      <c r="L1198" s="48">
        <f>Solar!K1215/1000*Variables!$B$3</f>
        <v>0</v>
      </c>
      <c r="M1198" s="1">
        <f>IF(E1198=1, VLOOKUP(D1198, Sheet1!$E$2:$G$26, 2), Sheet1!$G$3)</f>
        <v>0.18618000000000001</v>
      </c>
      <c r="N1198" s="1">
        <f>'Electricity Rates'!$J$3</f>
        <v>0.19270000000000001</v>
      </c>
      <c r="O1198" s="145">
        <f>L1198-K1198</f>
        <v>-5.4200816823793616</v>
      </c>
      <c r="P1198">
        <f t="shared" si="111"/>
        <v>1.044449740194503</v>
      </c>
      <c r="Q1198">
        <f>IF(O1198&gt;0, IF(Q1197+O1198*Variables!$B$5&lt;Variables!$B$4, Q1197+O1198*Variables!$B$5, Variables!$B$4), IF(Q1197&gt;-O1198, Q1197+O1198/Variables!$B$5, 0))</f>
        <v>80.479397186094872</v>
      </c>
      <c r="R1198">
        <f>IF(O1198&gt;0, 0, IF(Q1197&gt;-O1198, 0, -O1198 - Q1197*Variables!$B$5))</f>
        <v>0</v>
      </c>
      <c r="S1198">
        <f t="shared" si="112"/>
        <v>0</v>
      </c>
      <c r="T1198">
        <f t="shared" si="113"/>
        <v>0</v>
      </c>
    </row>
    <row r="1199" spans="1:20" x14ac:dyDescent="0.3">
      <c r="A1199" s="3">
        <f t="shared" si="108"/>
        <v>43150</v>
      </c>
      <c r="B1199">
        <v>2</v>
      </c>
      <c r="C1199">
        <v>19</v>
      </c>
      <c r="D1199">
        <v>22</v>
      </c>
      <c r="E1199">
        <v>0</v>
      </c>
      <c r="F1199" s="1">
        <f>VLOOKUP(A1199,Weather!$A$1:$E$366, 5)</f>
        <v>0.90566037735849048</v>
      </c>
      <c r="G1199" s="1">
        <f>VLOOKUP(D1199, Winter!$A$1:$E$25, 2)</f>
        <v>300</v>
      </c>
      <c r="H1199" s="1">
        <f>VLOOKUP(D1199, Winter!$A$1:$E$25, 3)</f>
        <v>271.915575384683</v>
      </c>
      <c r="I1199" s="1">
        <f>VLOOKUP(D1199, Winter!$A$1:$E$25, 5)</f>
        <v>285.04672897196201</v>
      </c>
      <c r="J1199" s="1">
        <f t="shared" si="109"/>
        <v>285.04672897196201</v>
      </c>
      <c r="K1199" s="47">
        <f t="shared" si="110"/>
        <v>5.3326610100829139</v>
      </c>
      <c r="L1199" s="48">
        <f>Solar!K1216/1000*Variables!$B$3</f>
        <v>0</v>
      </c>
      <c r="M1199" s="1">
        <f>IF(E1199=1, VLOOKUP(D1199, Sheet1!$E$2:$G$26, 2), Sheet1!$G$3)</f>
        <v>0.18618000000000001</v>
      </c>
      <c r="N1199" s="1">
        <f>'Electricity Rates'!$J$3</f>
        <v>0.19270000000000001</v>
      </c>
      <c r="O1199" s="145">
        <f>L1199-K1199</f>
        <v>-5.3326610100829139</v>
      </c>
      <c r="P1199">
        <f t="shared" si="111"/>
        <v>1.0276037766429775</v>
      </c>
      <c r="Q1199">
        <f>IF(O1199&gt;0, IF(Q1198+O1199*Variables!$B$5&lt;Variables!$B$4, Q1198+O1199*Variables!$B$5, Variables!$B$4), IF(Q1198&gt;-O1199, Q1198+O1199/Variables!$B$5, 0))</f>
        <v>74.806353558347098</v>
      </c>
      <c r="R1199">
        <f>IF(O1199&gt;0, 0, IF(Q1198&gt;-O1199, 0, -O1199 - Q1198*Variables!$B$5))</f>
        <v>0</v>
      </c>
      <c r="S1199">
        <f t="shared" si="112"/>
        <v>0</v>
      </c>
      <c r="T1199">
        <f t="shared" si="113"/>
        <v>0</v>
      </c>
    </row>
    <row r="1200" spans="1:20" x14ac:dyDescent="0.3">
      <c r="A1200" s="3">
        <f t="shared" si="108"/>
        <v>43150</v>
      </c>
      <c r="B1200">
        <v>2</v>
      </c>
      <c r="C1200">
        <v>19</v>
      </c>
      <c r="D1200">
        <v>23</v>
      </c>
      <c r="E1200">
        <v>0</v>
      </c>
      <c r="F1200" s="1">
        <f>VLOOKUP(A1200,Weather!$A$1:$E$366, 5)</f>
        <v>0.90566037735849048</v>
      </c>
      <c r="G1200" s="1">
        <f>VLOOKUP(D1200, Winter!$A$1:$E$25, 2)</f>
        <v>290.90909090909099</v>
      </c>
      <c r="H1200" s="1">
        <f>VLOOKUP(D1200, Winter!$A$1:$E$25, 3)</f>
        <v>266.95334839061297</v>
      </c>
      <c r="I1200" s="1">
        <f>VLOOKUP(D1200, Winter!$A$1:$E$25, 5)</f>
        <v>285.04672897196201</v>
      </c>
      <c r="J1200" s="1">
        <f t="shared" si="109"/>
        <v>285.04672897196201</v>
      </c>
      <c r="K1200" s="47">
        <f t="shared" si="110"/>
        <v>5.3326610100829139</v>
      </c>
      <c r="L1200" s="48">
        <f>Solar!K1217/1000*Variables!$B$3</f>
        <v>0</v>
      </c>
      <c r="M1200" s="1">
        <f>IF(E1200=1, VLOOKUP(D1200, Sheet1!$E$2:$G$26, 2), Sheet1!$G$3)</f>
        <v>0.18618000000000001</v>
      </c>
      <c r="N1200" s="1">
        <f>'Electricity Rates'!$J$3</f>
        <v>0.19270000000000001</v>
      </c>
      <c r="O1200" s="145">
        <f>L1200-K1200</f>
        <v>-5.3326610100829139</v>
      </c>
      <c r="P1200">
        <f t="shared" si="111"/>
        <v>1.0276037766429775</v>
      </c>
      <c r="Q1200">
        <f>IF(O1200&gt;0, IF(Q1199+O1200*Variables!$B$5&lt;Variables!$B$4, Q1199+O1200*Variables!$B$5, Variables!$B$4), IF(Q1199&gt;-O1200, Q1199+O1200/Variables!$B$5, 0))</f>
        <v>69.133309930599324</v>
      </c>
      <c r="R1200">
        <f>IF(O1200&gt;0, 0, IF(Q1199&gt;-O1200, 0, -O1200 - Q1199*Variables!$B$5))</f>
        <v>0</v>
      </c>
      <c r="S1200">
        <f t="shared" si="112"/>
        <v>0</v>
      </c>
      <c r="T1200">
        <f t="shared" si="113"/>
        <v>0</v>
      </c>
    </row>
    <row r="1201" spans="1:20" x14ac:dyDescent="0.3">
      <c r="A1201" s="3">
        <f t="shared" si="108"/>
        <v>43150</v>
      </c>
      <c r="B1201">
        <v>2</v>
      </c>
      <c r="C1201">
        <v>19</v>
      </c>
      <c r="D1201">
        <v>24</v>
      </c>
      <c r="E1201">
        <v>0</v>
      </c>
      <c r="F1201" s="1">
        <f>VLOOKUP(A1201,Weather!$A$1:$E$366, 5)</f>
        <v>0.90566037735849048</v>
      </c>
      <c r="G1201" s="1">
        <f>VLOOKUP(D1201, Winter!$A$1:$E$25, 2)</f>
        <v>272.72727272727298</v>
      </c>
      <c r="H1201" s="1">
        <f>VLOOKUP(D1201, Winter!$A$1:$E$25, 3)</f>
        <v>266.74195307023803</v>
      </c>
      <c r="I1201" s="1">
        <f>VLOOKUP(D1201, Winter!$A$1:$E$25, 5)</f>
        <v>285.04672897196201</v>
      </c>
      <c r="J1201" s="1">
        <f t="shared" si="109"/>
        <v>285.04672897196201</v>
      </c>
      <c r="K1201" s="47">
        <f t="shared" si="110"/>
        <v>5.3326610100829139</v>
      </c>
      <c r="L1201" s="48">
        <f>Solar!K1218/1000*Variables!$B$3</f>
        <v>0</v>
      </c>
      <c r="M1201" s="1">
        <f>IF(E1201=1, VLOOKUP(D1201, Sheet1!$E$2:$G$26, 2), Sheet1!$G$3)</f>
        <v>0.18618000000000001</v>
      </c>
      <c r="N1201" s="1">
        <f>'Electricity Rates'!$J$3</f>
        <v>0.19270000000000001</v>
      </c>
      <c r="O1201" s="145">
        <f>L1201-K1201</f>
        <v>-5.3326610100829139</v>
      </c>
      <c r="P1201">
        <f t="shared" si="111"/>
        <v>1.0276037766429775</v>
      </c>
      <c r="Q1201">
        <f>IF(O1201&gt;0, IF(Q1200+O1201*Variables!$B$5&lt;Variables!$B$4, Q1200+O1201*Variables!$B$5, Variables!$B$4), IF(Q1200&gt;-O1201, Q1200+O1201/Variables!$B$5, 0))</f>
        <v>63.460266302851544</v>
      </c>
      <c r="R1201">
        <f>IF(O1201&gt;0, 0, IF(Q1200&gt;-O1201, 0, -O1201 - Q1200*Variables!$B$5))</f>
        <v>0</v>
      </c>
      <c r="S1201">
        <f t="shared" si="112"/>
        <v>0</v>
      </c>
      <c r="T1201">
        <f t="shared" si="113"/>
        <v>0</v>
      </c>
    </row>
    <row r="1202" spans="1:20" x14ac:dyDescent="0.3">
      <c r="A1202" s="3">
        <f t="shared" si="108"/>
        <v>43151</v>
      </c>
      <c r="B1202">
        <v>2</v>
      </c>
      <c r="C1202">
        <v>20</v>
      </c>
      <c r="D1202">
        <v>1</v>
      </c>
      <c r="E1202">
        <v>1</v>
      </c>
      <c r="F1202" s="1">
        <f>VLOOKUP(A1202,Weather!$A$1:$E$366, 5)</f>
        <v>0.90566037735849048</v>
      </c>
      <c r="G1202" s="1">
        <f>VLOOKUP(D1202, Winter!$A$1:$E$25, 2)</f>
        <v>281.81818181818198</v>
      </c>
      <c r="H1202" s="1">
        <f>VLOOKUP(D1202, Winter!$A$1:$E$25, 3)</f>
        <v>257.04002047196798</v>
      </c>
      <c r="I1202" s="1">
        <f>VLOOKUP(D1202, Winter!$A$1:$E$25, 5)</f>
        <v>266.355140186916</v>
      </c>
      <c r="J1202" s="1">
        <f t="shared" si="109"/>
        <v>279.48061942702969</v>
      </c>
      <c r="K1202" s="47">
        <f t="shared" si="110"/>
        <v>5.2285300998452788</v>
      </c>
      <c r="L1202" s="48">
        <f>Solar!K1219/1000*Variables!$B$3</f>
        <v>0</v>
      </c>
      <c r="M1202" s="1">
        <f>IF(E1202=1, VLOOKUP(D1202, Sheet1!$E$2:$G$26, 2), Sheet1!$G$3)</f>
        <v>0.18618000000000001</v>
      </c>
      <c r="N1202" s="1">
        <f>'Electricity Rates'!$J$3</f>
        <v>0.19270000000000001</v>
      </c>
      <c r="O1202" s="145">
        <f>L1202-K1202</f>
        <v>-5.2285300998452788</v>
      </c>
      <c r="P1202">
        <f t="shared" si="111"/>
        <v>1.0075377502401852</v>
      </c>
      <c r="Q1202">
        <f>IF(O1202&gt;0, IF(Q1201+O1202*Variables!$B$5&lt;Variables!$B$4, Q1201+O1202*Variables!$B$5, Variables!$B$4), IF(Q1201&gt;-O1202, Q1201+O1202/Variables!$B$5, 0))</f>
        <v>57.898000239186352</v>
      </c>
      <c r="R1202">
        <f>IF(O1202&gt;0, 0, IF(Q1201&gt;-O1202, 0, -O1202 - Q1201*Variables!$B$5))</f>
        <v>0</v>
      </c>
      <c r="S1202">
        <f t="shared" si="112"/>
        <v>0</v>
      </c>
      <c r="T1202">
        <f t="shared" si="113"/>
        <v>0</v>
      </c>
    </row>
    <row r="1203" spans="1:20" x14ac:dyDescent="0.3">
      <c r="A1203" s="3">
        <f t="shared" si="108"/>
        <v>43151</v>
      </c>
      <c r="B1203">
        <v>2</v>
      </c>
      <c r="C1203">
        <v>20</v>
      </c>
      <c r="D1203">
        <v>2</v>
      </c>
      <c r="E1203">
        <v>1</v>
      </c>
      <c r="F1203" s="1">
        <f>VLOOKUP(A1203,Weather!$A$1:$E$366, 5)</f>
        <v>0.90566037735849048</v>
      </c>
      <c r="G1203" s="1">
        <f>VLOOKUP(D1203, Winter!$A$1:$E$25, 2)</f>
        <v>282.10356994603501</v>
      </c>
      <c r="H1203" s="1">
        <f>VLOOKUP(D1203, Winter!$A$1:$E$25, 3)</f>
        <v>280.66066600651902</v>
      </c>
      <c r="I1203" s="1">
        <f>VLOOKUP(D1203, Winter!$A$1:$E$25, 5)</f>
        <v>285.04672897196201</v>
      </c>
      <c r="J1203" s="1">
        <f t="shared" si="109"/>
        <v>281.96744693287314</v>
      </c>
      <c r="K1203" s="47">
        <f t="shared" si="110"/>
        <v>5.2750537281887482</v>
      </c>
      <c r="L1203" s="48">
        <f>Solar!K1220/1000*Variables!$B$3</f>
        <v>0</v>
      </c>
      <c r="M1203" s="1">
        <f>IF(E1203=1, VLOOKUP(D1203, Sheet1!$E$2:$G$26, 2), Sheet1!$G$3)</f>
        <v>0.18618000000000001</v>
      </c>
      <c r="N1203" s="1">
        <f>'Electricity Rates'!$J$3</f>
        <v>0.19270000000000001</v>
      </c>
      <c r="O1203" s="145">
        <f>L1203-K1203</f>
        <v>-5.2750537281887482</v>
      </c>
      <c r="P1203">
        <f t="shared" si="111"/>
        <v>1.0165028534219718</v>
      </c>
      <c r="Q1203">
        <f>IF(O1203&gt;0, IF(Q1202+O1203*Variables!$B$5&lt;Variables!$B$4, Q1202+O1203*Variables!$B$5, Variables!$B$4), IF(Q1202&gt;-O1203, Q1202+O1203/Variables!$B$5, 0))</f>
        <v>52.286240953879172</v>
      </c>
      <c r="R1203">
        <f>IF(O1203&gt;0, 0, IF(Q1202&gt;-O1203, 0, -O1203 - Q1202*Variables!$B$5))</f>
        <v>0</v>
      </c>
      <c r="S1203">
        <f t="shared" si="112"/>
        <v>0</v>
      </c>
      <c r="T1203">
        <f t="shared" si="113"/>
        <v>0</v>
      </c>
    </row>
    <row r="1204" spans="1:20" x14ac:dyDescent="0.3">
      <c r="A1204" s="3">
        <f t="shared" si="108"/>
        <v>43151</v>
      </c>
      <c r="B1204">
        <v>2</v>
      </c>
      <c r="C1204">
        <v>20</v>
      </c>
      <c r="D1204">
        <v>3</v>
      </c>
      <c r="E1204">
        <v>1</v>
      </c>
      <c r="F1204" s="1">
        <f>VLOOKUP(A1204,Weather!$A$1:$E$366, 5)</f>
        <v>0.90566037735849048</v>
      </c>
      <c r="G1204" s="1">
        <f>VLOOKUP(D1204, Winter!$A$1:$E$25, 2)</f>
        <v>282.300747198007</v>
      </c>
      <c r="H1204" s="1">
        <f>VLOOKUP(D1204, Winter!$A$1:$E$25, 3)</f>
        <v>272.72727272727298</v>
      </c>
      <c r="I1204" s="1">
        <f>VLOOKUP(D1204, Winter!$A$1:$E$25, 5)</f>
        <v>271.02803738317698</v>
      </c>
      <c r="J1204" s="1">
        <f t="shared" si="109"/>
        <v>281.39758922906981</v>
      </c>
      <c r="K1204" s="47">
        <f t="shared" si="110"/>
        <v>5.2643928166626726</v>
      </c>
      <c r="L1204" s="48">
        <f>Solar!K1221/1000*Variables!$B$3</f>
        <v>0</v>
      </c>
      <c r="M1204" s="1">
        <f>IF(E1204=1, VLOOKUP(D1204, Sheet1!$E$2:$G$26, 2), Sheet1!$G$3)</f>
        <v>0.18618000000000001</v>
      </c>
      <c r="N1204" s="1">
        <f>'Electricity Rates'!$J$3</f>
        <v>0.19270000000000001</v>
      </c>
      <c r="O1204" s="145">
        <f>L1204-K1204</f>
        <v>-5.2643928166626726</v>
      </c>
      <c r="P1204">
        <f t="shared" si="111"/>
        <v>1.014448495770897</v>
      </c>
      <c r="Q1204">
        <f>IF(O1204&gt;0, IF(Q1203+O1204*Variables!$B$5&lt;Variables!$B$4, Q1203+O1204*Variables!$B$5, Variables!$B$4), IF(Q1203&gt;-O1204, Q1203+O1204/Variables!$B$5, 0))</f>
        <v>46.685823063812499</v>
      </c>
      <c r="R1204">
        <f>IF(O1204&gt;0, 0, IF(Q1203&gt;-O1204, 0, -O1204 - Q1203*Variables!$B$5))</f>
        <v>0</v>
      </c>
      <c r="S1204">
        <f t="shared" si="112"/>
        <v>0</v>
      </c>
      <c r="T1204">
        <f t="shared" si="113"/>
        <v>0</v>
      </c>
    </row>
    <row r="1205" spans="1:20" x14ac:dyDescent="0.3">
      <c r="A1205" s="3">
        <f t="shared" si="108"/>
        <v>43151</v>
      </c>
      <c r="B1205">
        <v>2</v>
      </c>
      <c r="C1205">
        <v>20</v>
      </c>
      <c r="D1205">
        <v>4</v>
      </c>
      <c r="E1205">
        <v>1</v>
      </c>
      <c r="F1205" s="1">
        <f>VLOOKUP(A1205,Weather!$A$1:$E$366, 5)</f>
        <v>0.90566037735849048</v>
      </c>
      <c r="G1205" s="1">
        <f>VLOOKUP(D1205, Winter!$A$1:$E$25, 2)</f>
        <v>308.82074789439099</v>
      </c>
      <c r="H1205" s="1">
        <f>VLOOKUP(D1205, Winter!$A$1:$E$25, 3)</f>
        <v>281.81818181818198</v>
      </c>
      <c r="I1205" s="1">
        <f>VLOOKUP(D1205, Winter!$A$1:$E$25, 5)</f>
        <v>285.04672897196201</v>
      </c>
      <c r="J1205" s="1">
        <f t="shared" si="109"/>
        <v>306.27333600040902</v>
      </c>
      <c r="K1205" s="47">
        <f t="shared" si="110"/>
        <v>5.7297688810807443</v>
      </c>
      <c r="L1205" s="48">
        <f>Solar!K1222/1000*Variables!$B$3</f>
        <v>0</v>
      </c>
      <c r="M1205" s="1">
        <f>IF(E1205=1, VLOOKUP(D1205, Sheet1!$E$2:$G$26, 2), Sheet1!$G$3)</f>
        <v>0.18618000000000001</v>
      </c>
      <c r="N1205" s="1">
        <f>'Electricity Rates'!$J$3</f>
        <v>0.19270000000000001</v>
      </c>
      <c r="O1205" s="145">
        <f>L1205-K1205</f>
        <v>-5.7297688810807443</v>
      </c>
      <c r="P1205">
        <f t="shared" si="111"/>
        <v>1.1041264633842596</v>
      </c>
      <c r="Q1205">
        <f>IF(O1205&gt;0, IF(Q1204+O1205*Variables!$B$5&lt;Variables!$B$4, Q1204+O1205*Variables!$B$5, Variables!$B$4), IF(Q1204&gt;-O1205, Q1204+O1205/Variables!$B$5, 0))</f>
        <v>40.590324254152137</v>
      </c>
      <c r="R1205">
        <f>IF(O1205&gt;0, 0, IF(Q1204&gt;-O1205, 0, -O1205 - Q1204*Variables!$B$5))</f>
        <v>0</v>
      </c>
      <c r="S1205">
        <f t="shared" si="112"/>
        <v>0</v>
      </c>
      <c r="T1205">
        <f t="shared" si="113"/>
        <v>0</v>
      </c>
    </row>
    <row r="1206" spans="1:20" x14ac:dyDescent="0.3">
      <c r="A1206" s="3">
        <f t="shared" si="108"/>
        <v>43151</v>
      </c>
      <c r="B1206">
        <v>2</v>
      </c>
      <c r="C1206">
        <v>20</v>
      </c>
      <c r="D1206">
        <v>5</v>
      </c>
      <c r="E1206">
        <v>1</v>
      </c>
      <c r="F1206" s="1">
        <f>VLOOKUP(A1206,Weather!$A$1:$E$366, 5)</f>
        <v>0.90566037735849048</v>
      </c>
      <c r="G1206" s="1">
        <f>VLOOKUP(D1206, Winter!$A$1:$E$25, 2)</f>
        <v>308.63160471300301</v>
      </c>
      <c r="H1206" s="1">
        <f>VLOOKUP(D1206, Winter!$A$1:$E$25, 3)</f>
        <v>300</v>
      </c>
      <c r="I1206" s="1">
        <f>VLOOKUP(D1206, Winter!$A$1:$E$25, 5)</f>
        <v>303.73831775700899</v>
      </c>
      <c r="J1206" s="1">
        <f t="shared" si="109"/>
        <v>307.81730238158764</v>
      </c>
      <c r="K1206" s="47">
        <f t="shared" si="110"/>
        <v>5.7586534409965315</v>
      </c>
      <c r="L1206" s="48">
        <f>Solar!K1223/1000*Variables!$B$3</f>
        <v>0</v>
      </c>
      <c r="M1206" s="1">
        <f>IF(E1206=1, VLOOKUP(D1206, Sheet1!$E$2:$G$26, 2), Sheet1!$G$3)</f>
        <v>0.18618000000000001</v>
      </c>
      <c r="N1206" s="1">
        <f>'Electricity Rates'!$J$3</f>
        <v>0.19270000000000001</v>
      </c>
      <c r="O1206" s="145">
        <f>L1206-K1206</f>
        <v>-5.7586534409965315</v>
      </c>
      <c r="P1206">
        <f t="shared" si="111"/>
        <v>1.1096925180800317</v>
      </c>
      <c r="Q1206">
        <f>IF(O1206&gt;0, IF(Q1205+O1206*Variables!$B$5&lt;Variables!$B$4, Q1205+O1206*Variables!$B$5, Variables!$B$4), IF(Q1205&gt;-O1206, Q1205+O1206/Variables!$B$5, 0))</f>
        <v>34.464097189262212</v>
      </c>
      <c r="R1206">
        <f>IF(O1206&gt;0, 0, IF(Q1205&gt;-O1206, 0, -O1206 - Q1205*Variables!$B$5))</f>
        <v>0</v>
      </c>
      <c r="S1206">
        <f t="shared" si="112"/>
        <v>0</v>
      </c>
      <c r="T1206">
        <f t="shared" si="113"/>
        <v>0</v>
      </c>
    </row>
    <row r="1207" spans="1:20" x14ac:dyDescent="0.3">
      <c r="A1207" s="3">
        <f t="shared" si="108"/>
        <v>43151</v>
      </c>
      <c r="B1207">
        <v>2</v>
      </c>
      <c r="C1207">
        <v>20</v>
      </c>
      <c r="D1207">
        <v>6</v>
      </c>
      <c r="E1207">
        <v>1</v>
      </c>
      <c r="F1207" s="1">
        <f>VLOOKUP(A1207,Weather!$A$1:$E$366, 5)</f>
        <v>0.90566037735849048</v>
      </c>
      <c r="G1207" s="1">
        <f>VLOOKUP(D1207, Winter!$A$1:$E$25, 2)</f>
        <v>331.81818181818198</v>
      </c>
      <c r="H1207" s="1">
        <f>VLOOKUP(D1207, Winter!$A$1:$E$25, 3)</f>
        <v>317.955250948497</v>
      </c>
      <c r="I1207" s="1">
        <f>VLOOKUP(D1207, Winter!$A$1:$E$25, 5)</f>
        <v>322.42990654205602</v>
      </c>
      <c r="J1207" s="1">
        <f t="shared" si="109"/>
        <v>330.51035815123055</v>
      </c>
      <c r="K1207" s="47">
        <f t="shared" si="110"/>
        <v>6.1831956700508961</v>
      </c>
      <c r="L1207" s="48">
        <f>Solar!K1224/1000*Variables!$B$3</f>
        <v>0</v>
      </c>
      <c r="M1207" s="1">
        <f>IF(E1207=1, VLOOKUP(D1207, Sheet1!$E$2:$G$26, 2), Sheet1!$G$3)</f>
        <v>0.18618000000000001</v>
      </c>
      <c r="N1207" s="1">
        <f>'Electricity Rates'!$J$3</f>
        <v>0.19270000000000001</v>
      </c>
      <c r="O1207" s="145">
        <f>L1207-K1207</f>
        <v>-6.1831956700508961</v>
      </c>
      <c r="P1207">
        <f t="shared" si="111"/>
        <v>1.1915018056188078</v>
      </c>
      <c r="Q1207">
        <f>IF(O1207&gt;0, IF(Q1206+O1207*Variables!$B$5&lt;Variables!$B$4, Q1206+O1207*Variables!$B$5, Variables!$B$4), IF(Q1206&gt;-O1207, Q1206+O1207/Variables!$B$5, 0))</f>
        <v>27.886229455165513</v>
      </c>
      <c r="R1207">
        <f>IF(O1207&gt;0, 0, IF(Q1206&gt;-O1207, 0, -O1207 - Q1206*Variables!$B$5))</f>
        <v>0</v>
      </c>
      <c r="S1207">
        <f t="shared" si="112"/>
        <v>0</v>
      </c>
      <c r="T1207">
        <f t="shared" si="113"/>
        <v>0</v>
      </c>
    </row>
    <row r="1208" spans="1:20" x14ac:dyDescent="0.3">
      <c r="A1208" s="3">
        <f t="shared" si="108"/>
        <v>43151</v>
      </c>
      <c r="B1208">
        <v>2</v>
      </c>
      <c r="C1208">
        <v>20</v>
      </c>
      <c r="D1208">
        <v>7</v>
      </c>
      <c r="E1208">
        <v>1</v>
      </c>
      <c r="F1208" s="1">
        <f>VLOOKUP(A1208,Weather!$A$1:$E$366, 5)</f>
        <v>0.90566037735849048</v>
      </c>
      <c r="G1208" s="1">
        <f>VLOOKUP(D1208, Winter!$A$1:$E$25, 2)</f>
        <v>445.45454545454498</v>
      </c>
      <c r="H1208" s="1">
        <f>VLOOKUP(D1208, Winter!$A$1:$E$25, 3)</f>
        <v>393.94630558862502</v>
      </c>
      <c r="I1208" s="1">
        <f>VLOOKUP(D1208, Winter!$A$1:$E$25, 5)</f>
        <v>313.08411214953298</v>
      </c>
      <c r="J1208" s="1">
        <f t="shared" si="109"/>
        <v>440.59527754266571</v>
      </c>
      <c r="K1208" s="47">
        <f t="shared" si="110"/>
        <v>8.2426669699112445</v>
      </c>
      <c r="L1208" s="48">
        <f>Solar!K1225/1000*Variables!$B$3</f>
        <v>0</v>
      </c>
      <c r="M1208" s="1">
        <f>IF(E1208=1, VLOOKUP(D1208, Sheet1!$E$2:$G$26, 2), Sheet1!$G$3)</f>
        <v>0.18618000000000001</v>
      </c>
      <c r="N1208" s="1">
        <f>'Electricity Rates'!$J$3</f>
        <v>0.19270000000000001</v>
      </c>
      <c r="O1208" s="145">
        <f>L1208-K1208</f>
        <v>-8.2426669699112445</v>
      </c>
      <c r="P1208">
        <f t="shared" si="111"/>
        <v>1.588361925101897</v>
      </c>
      <c r="Q1208">
        <f>IF(O1208&gt;0, IF(Q1207+O1208*Variables!$B$5&lt;Variables!$B$4, Q1207+O1208*Variables!$B$5, Variables!$B$4), IF(Q1207&gt;-O1208, Q1207+O1208/Variables!$B$5, 0))</f>
        <v>19.117434806323764</v>
      </c>
      <c r="R1208">
        <f>IF(O1208&gt;0, 0, IF(Q1207&gt;-O1208, 0, -O1208 - Q1207*Variables!$B$5))</f>
        <v>0</v>
      </c>
      <c r="S1208">
        <f t="shared" si="112"/>
        <v>0</v>
      </c>
      <c r="T1208">
        <f t="shared" si="113"/>
        <v>0</v>
      </c>
    </row>
    <row r="1209" spans="1:20" x14ac:dyDescent="0.3">
      <c r="A1209" s="3">
        <f t="shared" si="108"/>
        <v>43151</v>
      </c>
      <c r="B1209">
        <v>2</v>
      </c>
      <c r="C1209">
        <v>20</v>
      </c>
      <c r="D1209">
        <v>8</v>
      </c>
      <c r="E1209">
        <v>1</v>
      </c>
      <c r="F1209" s="1">
        <f>VLOOKUP(A1209,Weather!$A$1:$E$366, 5)</f>
        <v>0.90566037735849048</v>
      </c>
      <c r="G1209" s="1">
        <f>VLOOKUP(D1209, Winter!$A$1:$E$25, 2)</f>
        <v>654.54545454545405</v>
      </c>
      <c r="H1209" s="1">
        <f>VLOOKUP(D1209, Winter!$A$1:$E$25, 3)</f>
        <v>498.50910668787998</v>
      </c>
      <c r="I1209" s="1">
        <f>VLOOKUP(D1209, Winter!$A$1:$E$25, 5)</f>
        <v>294.39252336448601</v>
      </c>
      <c r="J1209" s="1">
        <f t="shared" si="109"/>
        <v>639.82504437021123</v>
      </c>
      <c r="K1209" s="47">
        <f t="shared" si="110"/>
        <v>11.969862203622084</v>
      </c>
      <c r="L1209" s="48">
        <f>Solar!K1226/1000*Variables!$B$3</f>
        <v>0.55269999999999997</v>
      </c>
      <c r="M1209" s="1">
        <f>IF(E1209=1, VLOOKUP(D1209, Sheet1!$E$2:$G$26, 2), Sheet1!$G$3)</f>
        <v>0.18618000000000001</v>
      </c>
      <c r="N1209" s="1">
        <f>'Electricity Rates'!$J$3</f>
        <v>0.19270000000000001</v>
      </c>
      <c r="O1209" s="145">
        <f>L1209-K1209</f>
        <v>-11.417162203622084</v>
      </c>
      <c r="P1209">
        <f t="shared" si="111"/>
        <v>2.3065924466379757</v>
      </c>
      <c r="Q1209">
        <f>IF(O1209&gt;0, IF(Q1208+O1209*Variables!$B$5&lt;Variables!$B$4, Q1208+O1209*Variables!$B$5, Variables!$B$4), IF(Q1208&gt;-O1209, Q1208+O1209/Variables!$B$5, 0))</f>
        <v>6.9715175684279291</v>
      </c>
      <c r="R1209">
        <f>IF(O1209&gt;0, 0, IF(Q1208&gt;-O1209, 0, -O1209 - Q1208*Variables!$B$5))</f>
        <v>0</v>
      </c>
      <c r="S1209">
        <f t="shared" si="112"/>
        <v>0</v>
      </c>
      <c r="T1209">
        <f t="shared" si="113"/>
        <v>0</v>
      </c>
    </row>
    <row r="1210" spans="1:20" x14ac:dyDescent="0.3">
      <c r="A1210" s="3">
        <f t="shared" si="108"/>
        <v>43151</v>
      </c>
      <c r="B1210">
        <v>2</v>
      </c>
      <c r="C1210">
        <v>20</v>
      </c>
      <c r="D1210">
        <v>9</v>
      </c>
      <c r="E1210">
        <v>1</v>
      </c>
      <c r="F1210" s="1">
        <f>VLOOKUP(A1210,Weather!$A$1:$E$366, 5)</f>
        <v>0.90566037735849048</v>
      </c>
      <c r="G1210" s="1">
        <f>VLOOKUP(D1210, Winter!$A$1:$E$25, 2)</f>
        <v>801.59817351598099</v>
      </c>
      <c r="H1210" s="1">
        <f>VLOOKUP(D1210, Winter!$A$1:$E$25, 3)</f>
        <v>564.97068280688404</v>
      </c>
      <c r="I1210" s="1">
        <f>VLOOKUP(D1210, Winter!$A$1:$E$25, 5)</f>
        <v>313.08411214953298</v>
      </c>
      <c r="J1210" s="1">
        <f t="shared" si="109"/>
        <v>779.27482533587749</v>
      </c>
      <c r="K1210" s="47">
        <f t="shared" si="110"/>
        <v>14.578692034794633</v>
      </c>
      <c r="L1210" s="48">
        <f>Solar!K1227/1000*Variables!$B$3</f>
        <v>5.2101999999999995</v>
      </c>
      <c r="M1210" s="1">
        <f>IF(E1210=1, VLOOKUP(D1210, Sheet1!$E$2:$G$26, 2), Sheet1!$G$3)</f>
        <v>0.20441999999999999</v>
      </c>
      <c r="N1210" s="1">
        <f>'Electricity Rates'!$J$3</f>
        <v>0.19270000000000001</v>
      </c>
      <c r="O1210" s="145">
        <f>L1210-K1210</f>
        <v>-9.3684920347946345</v>
      </c>
      <c r="P1210">
        <f t="shared" si="111"/>
        <v>2.8093139551049258</v>
      </c>
      <c r="Q1210">
        <f>IF(O1210&gt;0, IF(Q1209+O1210*Variables!$B$5&lt;Variables!$B$4, Q1209+O1210*Variables!$B$5, Variables!$B$4), IF(Q1209&gt;-O1210, Q1209+O1210/Variables!$B$5, 0))</f>
        <v>0</v>
      </c>
      <c r="R1210">
        <f>IF(O1210&gt;0, 0, IF(Q1209&gt;-O1210, 0, -O1210 - Q1209*Variables!$B$5))</f>
        <v>2.8152655204723818</v>
      </c>
      <c r="S1210">
        <f t="shared" si="112"/>
        <v>0.57549657769496421</v>
      </c>
      <c r="T1210">
        <f t="shared" si="113"/>
        <v>0</v>
      </c>
    </row>
    <row r="1211" spans="1:20" x14ac:dyDescent="0.3">
      <c r="A1211" s="3">
        <f t="shared" si="108"/>
        <v>43151</v>
      </c>
      <c r="B1211">
        <v>2</v>
      </c>
      <c r="C1211">
        <v>20</v>
      </c>
      <c r="D1211">
        <v>10</v>
      </c>
      <c r="E1211">
        <v>1</v>
      </c>
      <c r="F1211" s="1">
        <f>VLOOKUP(A1211,Weather!$A$1:$E$366, 5)</f>
        <v>0.90566037735849048</v>
      </c>
      <c r="G1211" s="1">
        <f>VLOOKUP(D1211, Winter!$A$1:$E$25, 2)</f>
        <v>929.05770029057601</v>
      </c>
      <c r="H1211" s="1">
        <f>VLOOKUP(D1211, Winter!$A$1:$E$25, 3)</f>
        <v>583.82380756350199</v>
      </c>
      <c r="I1211" s="1">
        <f>VLOOKUP(D1211, Winter!$A$1:$E$25, 5)</f>
        <v>331.77570093457899</v>
      </c>
      <c r="J1211" s="1">
        <f t="shared" si="109"/>
        <v>896.48846512764453</v>
      </c>
      <c r="K1211" s="47">
        <f t="shared" si="110"/>
        <v>16.7715276060772</v>
      </c>
      <c r="L1211" s="48">
        <f>Solar!K1228/1000*Variables!$B$3</f>
        <v>7.6932499999999999</v>
      </c>
      <c r="M1211" s="1">
        <f>IF(E1211=1, VLOOKUP(D1211, Sheet1!$E$2:$G$26, 2), Sheet1!$G$3)</f>
        <v>0.20441999999999999</v>
      </c>
      <c r="N1211" s="1">
        <f>'Electricity Rates'!$J$3</f>
        <v>0.19270000000000001</v>
      </c>
      <c r="O1211" s="145">
        <f>L1211-K1211</f>
        <v>-9.0782776060772008</v>
      </c>
      <c r="P1211">
        <f t="shared" si="111"/>
        <v>3.2318733696910766</v>
      </c>
      <c r="Q1211">
        <f>IF(O1211&gt;0, IF(Q1210+O1211*Variables!$B$5&lt;Variables!$B$4, Q1210+O1211*Variables!$B$5, Variables!$B$4), IF(Q1210&gt;-O1211, Q1210+O1211/Variables!$B$5, 0))</f>
        <v>0</v>
      </c>
      <c r="R1211">
        <f>IF(O1211&gt;0, 0, IF(Q1210&gt;-O1211, 0, -O1211 - Q1210*Variables!$B$5))</f>
        <v>9.0782776060772008</v>
      </c>
      <c r="S1211">
        <f t="shared" si="112"/>
        <v>1.8557815082343012</v>
      </c>
      <c r="T1211">
        <f t="shared" si="113"/>
        <v>0</v>
      </c>
    </row>
    <row r="1212" spans="1:20" x14ac:dyDescent="0.3">
      <c r="A1212" s="3">
        <f t="shared" si="108"/>
        <v>43151</v>
      </c>
      <c r="B1212">
        <v>2</v>
      </c>
      <c r="C1212">
        <v>20</v>
      </c>
      <c r="D1212">
        <v>11</v>
      </c>
      <c r="E1212">
        <v>1</v>
      </c>
      <c r="F1212" s="1">
        <f>VLOOKUP(A1212,Weather!$A$1:$E$366, 5)</f>
        <v>0.90566037735849048</v>
      </c>
      <c r="G1212" s="1">
        <f>VLOOKUP(D1212, Winter!$A$1:$E$25, 2)</f>
        <v>1001.98733914487</v>
      </c>
      <c r="H1212" s="1">
        <f>VLOOKUP(D1212, Winter!$A$1:$E$25, 3)</f>
        <v>602.66024321587895</v>
      </c>
      <c r="I1212" s="1">
        <f>VLOOKUP(D1212, Winter!$A$1:$E$25, 5)</f>
        <v>331.77570093457899</v>
      </c>
      <c r="J1212" s="1">
        <f t="shared" si="109"/>
        <v>964.31497160439915</v>
      </c>
      <c r="K1212" s="47">
        <f t="shared" si="110"/>
        <v>18.040427508360601</v>
      </c>
      <c r="L1212" s="48">
        <f>Solar!K1229/1000*Variables!$B$3</f>
        <v>9.9076500000000003</v>
      </c>
      <c r="M1212" s="1">
        <f>IF(E1212=1, VLOOKUP(D1212, Sheet1!$E$2:$G$26, 2), Sheet1!$G$3)</f>
        <v>0.20441999999999999</v>
      </c>
      <c r="N1212" s="1">
        <f>'Electricity Rates'!$J$3</f>
        <v>0.19270000000000001</v>
      </c>
      <c r="O1212" s="145">
        <f>L1212-K1212</f>
        <v>-8.1327775083606006</v>
      </c>
      <c r="P1212">
        <f t="shared" si="111"/>
        <v>3.4763903808610879</v>
      </c>
      <c r="Q1212">
        <f>IF(O1212&gt;0, IF(Q1211+O1212*Variables!$B$5&lt;Variables!$B$4, Q1211+O1212*Variables!$B$5, Variables!$B$4), IF(Q1211&gt;-O1212, Q1211+O1212/Variables!$B$5, 0))</f>
        <v>0</v>
      </c>
      <c r="R1212">
        <f>IF(O1212&gt;0, 0, IF(Q1211&gt;-O1212, 0, -O1212 - Q1211*Variables!$B$5))</f>
        <v>8.1327775083606006</v>
      </c>
      <c r="S1212">
        <f t="shared" si="112"/>
        <v>1.662502378259074</v>
      </c>
      <c r="T1212">
        <f t="shared" si="113"/>
        <v>0</v>
      </c>
    </row>
    <row r="1213" spans="1:20" x14ac:dyDescent="0.3">
      <c r="A1213" s="3">
        <f t="shared" si="108"/>
        <v>43151</v>
      </c>
      <c r="B1213">
        <v>2</v>
      </c>
      <c r="C1213">
        <v>20</v>
      </c>
      <c r="D1213">
        <v>12</v>
      </c>
      <c r="E1213">
        <v>1</v>
      </c>
      <c r="F1213" s="1">
        <f>VLOOKUP(A1213,Weather!$A$1:$E$366, 5)</f>
        <v>0.90566037735849048</v>
      </c>
      <c r="G1213" s="1">
        <f>VLOOKUP(D1213, Winter!$A$1:$E$25, 2)</f>
        <v>1020.36633457866</v>
      </c>
      <c r="H1213" s="1">
        <f>VLOOKUP(D1213, Winter!$A$1:$E$25, 3)</f>
        <v>602.46553699974402</v>
      </c>
      <c r="I1213" s="1">
        <f>VLOOKUP(D1213, Winter!$A$1:$E$25, 5)</f>
        <v>327.10280373831802</v>
      </c>
      <c r="J1213" s="1">
        <f t="shared" si="109"/>
        <v>980.9417310334793</v>
      </c>
      <c r="K1213" s="47">
        <f t="shared" si="110"/>
        <v>18.351481320664497</v>
      </c>
      <c r="L1213" s="48">
        <f>Solar!K1230/1000*Variables!$B$3</f>
        <v>8.5823999999999998</v>
      </c>
      <c r="M1213" s="1">
        <f>IF(E1213=1, VLOOKUP(D1213, Sheet1!$E$2:$G$26, 2), Sheet1!$G$3)</f>
        <v>0.20441999999999999</v>
      </c>
      <c r="N1213" s="1">
        <f>'Electricity Rates'!$J$3</f>
        <v>0.19270000000000001</v>
      </c>
      <c r="O1213" s="145">
        <f>L1213-K1213</f>
        <v>-9.7690813206644975</v>
      </c>
      <c r="P1213">
        <f t="shared" si="111"/>
        <v>3.536330450492049</v>
      </c>
      <c r="Q1213">
        <f>IF(O1213&gt;0, IF(Q1212+O1213*Variables!$B$5&lt;Variables!$B$4, Q1212+O1213*Variables!$B$5, Variables!$B$4), IF(Q1212&gt;-O1213, Q1212+O1213/Variables!$B$5, 0))</f>
        <v>0</v>
      </c>
      <c r="R1213">
        <f>IF(O1213&gt;0, 0, IF(Q1212&gt;-O1213, 0, -O1213 - Q1212*Variables!$B$5))</f>
        <v>9.7690813206644975</v>
      </c>
      <c r="S1213">
        <f t="shared" si="112"/>
        <v>1.9969956035702365</v>
      </c>
      <c r="T1213">
        <f t="shared" si="113"/>
        <v>0</v>
      </c>
    </row>
    <row r="1214" spans="1:20" x14ac:dyDescent="0.3">
      <c r="A1214" s="3">
        <f t="shared" si="108"/>
        <v>43151</v>
      </c>
      <c r="B1214">
        <v>2</v>
      </c>
      <c r="C1214">
        <v>20</v>
      </c>
      <c r="D1214">
        <v>13</v>
      </c>
      <c r="E1214">
        <v>1</v>
      </c>
      <c r="F1214" s="1">
        <f>VLOOKUP(A1214,Weather!$A$1:$E$366, 5)</f>
        <v>0.90566037735849048</v>
      </c>
      <c r="G1214" s="1">
        <f>VLOOKUP(D1214, Winter!$A$1:$E$25, 2)</f>
        <v>1065.99730178497</v>
      </c>
      <c r="H1214" s="1">
        <f>VLOOKUP(D1214, Winter!$A$1:$E$25, 3)</f>
        <v>611.78362020049099</v>
      </c>
      <c r="I1214" s="1">
        <f>VLOOKUP(D1214, Winter!$A$1:$E$25, 5)</f>
        <v>322.42990654205602</v>
      </c>
      <c r="J1214" s="1">
        <f t="shared" si="109"/>
        <v>1023.1469544656795</v>
      </c>
      <c r="K1214" s="47">
        <f t="shared" si="110"/>
        <v>19.14105764813349</v>
      </c>
      <c r="L1214" s="48">
        <f>Solar!K1231/1000*Variables!$B$3</f>
        <v>6.7916500000000006</v>
      </c>
      <c r="M1214" s="1">
        <f>IF(E1214=1, VLOOKUP(D1214, Sheet1!$E$2:$G$26, 2), Sheet1!$G$3)</f>
        <v>0.20441999999999999</v>
      </c>
      <c r="N1214" s="1">
        <f>'Electricity Rates'!$J$3</f>
        <v>0.19270000000000001</v>
      </c>
      <c r="O1214" s="145">
        <f>L1214-K1214</f>
        <v>-12.349407648133489</v>
      </c>
      <c r="P1214">
        <f t="shared" si="111"/>
        <v>3.6884818087953235</v>
      </c>
      <c r="Q1214">
        <f>IF(O1214&gt;0, IF(Q1213+O1214*Variables!$B$5&lt;Variables!$B$4, Q1213+O1214*Variables!$B$5, Variables!$B$4), IF(Q1213&gt;-O1214, Q1213+O1214/Variables!$B$5, 0))</f>
        <v>0</v>
      </c>
      <c r="R1214">
        <f>IF(O1214&gt;0, 0, IF(Q1213&gt;-O1214, 0, -O1214 - Q1213*Variables!$B$5))</f>
        <v>12.349407648133489</v>
      </c>
      <c r="S1214">
        <f t="shared" si="112"/>
        <v>2.5244659114314478</v>
      </c>
      <c r="T1214">
        <f t="shared" si="113"/>
        <v>0</v>
      </c>
    </row>
    <row r="1215" spans="1:20" x14ac:dyDescent="0.3">
      <c r="A1215" s="3">
        <f t="shared" si="108"/>
        <v>43151</v>
      </c>
      <c r="B1215">
        <v>2</v>
      </c>
      <c r="C1215">
        <v>20</v>
      </c>
      <c r="D1215">
        <v>14</v>
      </c>
      <c r="E1215">
        <v>1</v>
      </c>
      <c r="F1215" s="1">
        <f>VLOOKUP(A1215,Weather!$A$1:$E$366, 5)</f>
        <v>0.90566037735849048</v>
      </c>
      <c r="G1215" s="1">
        <f>VLOOKUP(D1215, Winter!$A$1:$E$25, 2)</f>
        <v>1084.3762972187601</v>
      </c>
      <c r="H1215" s="1">
        <f>VLOOKUP(D1215, Winter!$A$1:$E$25, 3)</f>
        <v>611.59447701910301</v>
      </c>
      <c r="I1215" s="1">
        <f>VLOOKUP(D1215, Winter!$A$1:$E$25, 5)</f>
        <v>303.73831775700899</v>
      </c>
      <c r="J1215" s="1">
        <f t="shared" si="109"/>
        <v>1039.7742387093585</v>
      </c>
      <c r="K1215" s="47">
        <f t="shared" si="110"/>
        <v>19.452121278681432</v>
      </c>
      <c r="L1215" s="48">
        <f>Solar!K1232/1000*Variables!$B$3</f>
        <v>12.027150000000001</v>
      </c>
      <c r="M1215" s="1">
        <f>IF(E1215=1, VLOOKUP(D1215, Sheet1!$E$2:$G$26, 2), Sheet1!$G$3)</f>
        <v>0.20441999999999999</v>
      </c>
      <c r="N1215" s="1">
        <f>'Electricity Rates'!$J$3</f>
        <v>0.19270000000000001</v>
      </c>
      <c r="O1215" s="145">
        <f>L1215-K1215</f>
        <v>-7.424971278681431</v>
      </c>
      <c r="P1215">
        <f t="shared" si="111"/>
        <v>3.7484237704019119</v>
      </c>
      <c r="Q1215">
        <f>IF(O1215&gt;0, IF(Q1214+O1215*Variables!$B$5&lt;Variables!$B$4, Q1214+O1215*Variables!$B$5, Variables!$B$4), IF(Q1214&gt;-O1215, Q1214+O1215/Variables!$B$5, 0))</f>
        <v>0</v>
      </c>
      <c r="R1215">
        <f>IF(O1215&gt;0, 0, IF(Q1214&gt;-O1215, 0, -O1215 - Q1214*Variables!$B$5))</f>
        <v>7.424971278681431</v>
      </c>
      <c r="S1215">
        <f t="shared" si="112"/>
        <v>1.517812628788058</v>
      </c>
      <c r="T1215">
        <f t="shared" si="113"/>
        <v>0</v>
      </c>
    </row>
    <row r="1216" spans="1:20" x14ac:dyDescent="0.3">
      <c r="A1216" s="3">
        <f t="shared" si="108"/>
        <v>43151</v>
      </c>
      <c r="B1216">
        <v>2</v>
      </c>
      <c r="C1216">
        <v>20</v>
      </c>
      <c r="D1216">
        <v>15</v>
      </c>
      <c r="E1216">
        <v>1</v>
      </c>
      <c r="F1216" s="1">
        <f>VLOOKUP(A1216,Weather!$A$1:$E$366, 5)</f>
        <v>0.90566037735849048</v>
      </c>
      <c r="G1216" s="1">
        <f>VLOOKUP(D1216, Winter!$A$1:$E$25, 2)</f>
        <v>1093.6540058115399</v>
      </c>
      <c r="H1216" s="1">
        <f>VLOOKUP(D1216, Winter!$A$1:$E$25, 3)</f>
        <v>601.87029228184497</v>
      </c>
      <c r="I1216" s="1">
        <f>VLOOKUP(D1216, Winter!$A$1:$E$25, 5)</f>
        <v>271.02803738317698</v>
      </c>
      <c r="J1216" s="1">
        <f t="shared" si="109"/>
        <v>1047.2593158559084</v>
      </c>
      <c r="K1216" s="47">
        <f t="shared" si="110"/>
        <v>19.592152280618645</v>
      </c>
      <c r="L1216" s="48">
        <f>Solar!K1233/1000*Variables!$B$3</f>
        <v>9.1434999999999995</v>
      </c>
      <c r="M1216" s="1">
        <f>IF(E1216=1, VLOOKUP(D1216, Sheet1!$E$2:$G$26, 2), Sheet1!$G$3)</f>
        <v>0.20441999999999999</v>
      </c>
      <c r="N1216" s="1">
        <f>'Electricity Rates'!$J$3</f>
        <v>0.19270000000000001</v>
      </c>
      <c r="O1216" s="145">
        <f>L1216-K1216</f>
        <v>-10.448652280618646</v>
      </c>
      <c r="P1216">
        <f t="shared" si="111"/>
        <v>3.775407744475213</v>
      </c>
      <c r="Q1216">
        <f>IF(O1216&gt;0, IF(Q1215+O1216*Variables!$B$5&lt;Variables!$B$4, Q1215+O1216*Variables!$B$5, Variables!$B$4), IF(Q1215&gt;-O1216, Q1215+O1216/Variables!$B$5, 0))</f>
        <v>0</v>
      </c>
      <c r="R1216">
        <f>IF(O1216&gt;0, 0, IF(Q1215&gt;-O1216, 0, -O1216 - Q1215*Variables!$B$5))</f>
        <v>10.448652280618646</v>
      </c>
      <c r="S1216">
        <f t="shared" si="112"/>
        <v>2.1359134992040634</v>
      </c>
      <c r="T1216">
        <f t="shared" si="113"/>
        <v>0</v>
      </c>
    </row>
    <row r="1217" spans="1:20" x14ac:dyDescent="0.3">
      <c r="A1217" s="3">
        <f t="shared" si="108"/>
        <v>43151</v>
      </c>
      <c r="B1217">
        <v>2</v>
      </c>
      <c r="C1217">
        <v>20</v>
      </c>
      <c r="D1217">
        <v>16</v>
      </c>
      <c r="E1217">
        <v>1</v>
      </c>
      <c r="F1217" s="1">
        <f>VLOOKUP(A1217,Weather!$A$1:$E$366, 5)</f>
        <v>0.90566037735849048</v>
      </c>
      <c r="G1217" s="1">
        <f>VLOOKUP(D1217, Winter!$A$1:$E$25, 2)</f>
        <v>1039.2953507679499</v>
      </c>
      <c r="H1217" s="1">
        <f>VLOOKUP(D1217, Winter!$A$1:$E$25, 3)</f>
        <v>558.82352941176396</v>
      </c>
      <c r="I1217" s="1">
        <f>VLOOKUP(D1217, Winter!$A$1:$E$25, 5)</f>
        <v>252.336448598131</v>
      </c>
      <c r="J1217" s="1">
        <f t="shared" si="109"/>
        <v>993.96782045132863</v>
      </c>
      <c r="K1217" s="47">
        <f t="shared" si="110"/>
        <v>18.595173712445114</v>
      </c>
      <c r="L1217" s="48">
        <f>Solar!K1234/1000*Variables!$B$3</f>
        <v>3.4241000000000001</v>
      </c>
      <c r="M1217" s="1">
        <f>IF(E1217=1, VLOOKUP(D1217, Sheet1!$E$2:$G$26, 2), Sheet1!$G$3)</f>
        <v>0.20441999999999999</v>
      </c>
      <c r="N1217" s="1">
        <f>'Electricity Rates'!$J$3</f>
        <v>0.19270000000000001</v>
      </c>
      <c r="O1217" s="145">
        <f>L1217-K1217</f>
        <v>-15.171073712445114</v>
      </c>
      <c r="P1217">
        <f t="shared" si="111"/>
        <v>3.5832899743881734</v>
      </c>
      <c r="Q1217">
        <f>IF(O1217&gt;0, IF(Q1216+O1217*Variables!$B$5&lt;Variables!$B$4, Q1216+O1217*Variables!$B$5, Variables!$B$4), IF(Q1216&gt;-O1217, Q1216+O1217/Variables!$B$5, 0))</f>
        <v>0</v>
      </c>
      <c r="R1217">
        <f>IF(O1217&gt;0, 0, IF(Q1216&gt;-O1217, 0, -O1217 - Q1216*Variables!$B$5))</f>
        <v>15.171073712445114</v>
      </c>
      <c r="S1217">
        <f t="shared" si="112"/>
        <v>3.1012708882980302</v>
      </c>
      <c r="T1217">
        <f t="shared" si="113"/>
        <v>0</v>
      </c>
    </row>
    <row r="1218" spans="1:20" x14ac:dyDescent="0.3">
      <c r="A1218" s="3">
        <f t="shared" si="108"/>
        <v>43151</v>
      </c>
      <c r="B1218">
        <v>2</v>
      </c>
      <c r="C1218">
        <v>20</v>
      </c>
      <c r="D1218">
        <v>17</v>
      </c>
      <c r="E1218">
        <v>1</v>
      </c>
      <c r="F1218" s="1">
        <f>VLOOKUP(A1218,Weather!$A$1:$E$366, 5)</f>
        <v>0.90566037735849048</v>
      </c>
      <c r="G1218" s="1">
        <f>VLOOKUP(D1218, Winter!$A$1:$E$25, 2)</f>
        <v>889.47696139476898</v>
      </c>
      <c r="H1218" s="1">
        <f>VLOOKUP(D1218, Winter!$A$1:$E$25, 3)</f>
        <v>506.24728802056097</v>
      </c>
      <c r="I1218" s="1">
        <f>VLOOKUP(D1218, Winter!$A$1:$E$25, 5)</f>
        <v>228.971962616822</v>
      </c>
      <c r="J1218" s="1">
        <f t="shared" si="109"/>
        <v>853.32321862361732</v>
      </c>
      <c r="K1218" s="47">
        <f t="shared" si="110"/>
        <v>15.963991144063332</v>
      </c>
      <c r="L1218" s="48">
        <f>Solar!K1235/1000*Variables!$B$3</f>
        <v>3.3091999999999997</v>
      </c>
      <c r="M1218" s="1">
        <f>IF(E1218=1, VLOOKUP(D1218, Sheet1!$E$2:$G$26, 2), Sheet1!$G$3)</f>
        <v>0.20441999999999999</v>
      </c>
      <c r="N1218" s="1">
        <f>'Electricity Rates'!$J$3</f>
        <v>0.19270000000000001</v>
      </c>
      <c r="O1218" s="145">
        <f>L1218-K1218</f>
        <v>-12.654791144063331</v>
      </c>
      <c r="P1218">
        <f t="shared" si="111"/>
        <v>3.0762610934610044</v>
      </c>
      <c r="Q1218">
        <f>IF(O1218&gt;0, IF(Q1217+O1218*Variables!$B$5&lt;Variables!$B$4, Q1217+O1218*Variables!$B$5, Variables!$B$4), IF(Q1217&gt;-O1218, Q1217+O1218/Variables!$B$5, 0))</f>
        <v>0</v>
      </c>
      <c r="R1218">
        <f>IF(O1218&gt;0, 0, IF(Q1217&gt;-O1218, 0, -O1218 - Q1217*Variables!$B$5))</f>
        <v>12.654791144063331</v>
      </c>
      <c r="S1218">
        <f t="shared" si="112"/>
        <v>2.5868924056694262</v>
      </c>
      <c r="T1218">
        <f t="shared" si="113"/>
        <v>0</v>
      </c>
    </row>
    <row r="1219" spans="1:20" x14ac:dyDescent="0.3">
      <c r="A1219" s="3">
        <f t="shared" ref="A1219:A1282" si="114">DATE(2018, B1219, C1219)</f>
        <v>43151</v>
      </c>
      <c r="B1219">
        <v>2</v>
      </c>
      <c r="C1219">
        <v>20</v>
      </c>
      <c r="D1219">
        <v>18</v>
      </c>
      <c r="E1219">
        <v>1</v>
      </c>
      <c r="F1219" s="1">
        <f>VLOOKUP(A1219,Weather!$A$1:$E$366, 5)</f>
        <v>0.90566037735849048</v>
      </c>
      <c r="G1219" s="1">
        <f>VLOOKUP(D1219, Winter!$A$1:$E$25, 2)</f>
        <v>689.67932752179297</v>
      </c>
      <c r="H1219" s="1">
        <f>VLOOKUP(D1219, Winter!$A$1:$E$25, 3)</f>
        <v>477.48083534529701</v>
      </c>
      <c r="I1219" s="1">
        <f>VLOOKUP(D1219, Winter!$A$1:$E$25, 5)</f>
        <v>257.009345794392</v>
      </c>
      <c r="J1219" s="1">
        <f t="shared" ref="J1219:J1282" si="115">IF(E1219=0, I1219, H1219 + (G1219-H1219)*F1219)</f>
        <v>669.6606018447651</v>
      </c>
      <c r="K1219" s="47">
        <f t="shared" ref="K1219:K1282" si="116">J1219*1000/53453</f>
        <v>12.528026525073711</v>
      </c>
      <c r="L1219" s="48">
        <f>Solar!K1236/1000*Variables!$B$3</f>
        <v>0.69585000000000008</v>
      </c>
      <c r="M1219" s="1">
        <f>IF(E1219=1, VLOOKUP(D1219, Sheet1!$E$2:$G$26, 2), Sheet1!$G$3)</f>
        <v>0.20441999999999999</v>
      </c>
      <c r="N1219" s="1">
        <f>'Electricity Rates'!$J$3</f>
        <v>0.19270000000000001</v>
      </c>
      <c r="O1219" s="145">
        <f>L1219-K1219</f>
        <v>-11.832176525073711</v>
      </c>
      <c r="P1219">
        <f t="shared" ref="P1219:P1282" si="117">N1219*K1219</f>
        <v>2.4141507113817045</v>
      </c>
      <c r="Q1219">
        <f>IF(O1219&gt;0, IF(Q1218+O1219*Variables!$B$5&lt;Variables!$B$4, Q1218+O1219*Variables!$B$5, Variables!$B$4), IF(Q1218&gt;-O1219, Q1218+O1219/Variables!$B$5, 0))</f>
        <v>0</v>
      </c>
      <c r="R1219">
        <f>IF(O1219&gt;0, 0, IF(Q1218&gt;-O1219, 0, -O1219 - Q1218*Variables!$B$5))</f>
        <v>11.832176525073711</v>
      </c>
      <c r="S1219">
        <f t="shared" ref="S1219:S1282" si="118">R1219*M1219</f>
        <v>2.418733525255568</v>
      </c>
      <c r="T1219">
        <f t="shared" ref="T1219:T1282" si="119">IF(AND(R1219&gt;0, M1219&gt;0.3), 1, 0)</f>
        <v>0</v>
      </c>
    </row>
    <row r="1220" spans="1:20" x14ac:dyDescent="0.3">
      <c r="A1220" s="3">
        <f t="shared" si="114"/>
        <v>43151</v>
      </c>
      <c r="B1220">
        <v>2</v>
      </c>
      <c r="C1220">
        <v>20</v>
      </c>
      <c r="D1220">
        <v>19</v>
      </c>
      <c r="E1220">
        <v>1</v>
      </c>
      <c r="F1220" s="1">
        <f>VLOOKUP(A1220,Weather!$A$1:$E$366, 5)</f>
        <v>0.90566037735849048</v>
      </c>
      <c r="G1220" s="1">
        <f>VLOOKUP(D1220, Winter!$A$1:$E$25, 2)</f>
        <v>503.50249066002402</v>
      </c>
      <c r="H1220" s="1">
        <f>VLOOKUP(D1220, Winter!$A$1:$E$25, 3)</f>
        <v>367.75553800108997</v>
      </c>
      <c r="I1220" s="1">
        <f>VLOOKUP(D1220, Winter!$A$1:$E$25, 5)</f>
        <v>266.355140186916</v>
      </c>
      <c r="J1220" s="1">
        <f t="shared" si="115"/>
        <v>490.6961743714453</v>
      </c>
      <c r="K1220" s="47">
        <f t="shared" si="116"/>
        <v>9.1799557437645287</v>
      </c>
      <c r="L1220" s="48">
        <f>Solar!K1237/1000*Variables!$B$3</f>
        <v>0</v>
      </c>
      <c r="M1220" s="1">
        <f>IF(E1220=1, VLOOKUP(D1220, Sheet1!$E$2:$G$26, 2), Sheet1!$G$3)</f>
        <v>0.20441999999999999</v>
      </c>
      <c r="N1220" s="1">
        <f>'Electricity Rates'!$J$3</f>
        <v>0.19270000000000001</v>
      </c>
      <c r="O1220" s="145">
        <f>L1220-K1220</f>
        <v>-9.1799557437645287</v>
      </c>
      <c r="P1220">
        <f t="shared" si="117"/>
        <v>1.7689774718234248</v>
      </c>
      <c r="Q1220">
        <f>IF(O1220&gt;0, IF(Q1219+O1220*Variables!$B$5&lt;Variables!$B$4, Q1219+O1220*Variables!$B$5, Variables!$B$4), IF(Q1219&gt;-O1220, Q1219+O1220/Variables!$B$5, 0))</f>
        <v>0</v>
      </c>
      <c r="R1220">
        <f>IF(O1220&gt;0, 0, IF(Q1219&gt;-O1220, 0, -O1220 - Q1219*Variables!$B$5))</f>
        <v>9.1799557437645287</v>
      </c>
      <c r="S1220">
        <f t="shared" si="118"/>
        <v>1.8765665531403448</v>
      </c>
      <c r="T1220">
        <f t="shared" si="119"/>
        <v>0</v>
      </c>
    </row>
    <row r="1221" spans="1:20" x14ac:dyDescent="0.3">
      <c r="A1221" s="3">
        <f t="shared" si="114"/>
        <v>43151</v>
      </c>
      <c r="B1221">
        <v>2</v>
      </c>
      <c r="C1221">
        <v>20</v>
      </c>
      <c r="D1221">
        <v>20</v>
      </c>
      <c r="E1221">
        <v>1</v>
      </c>
      <c r="F1221" s="1">
        <f>VLOOKUP(A1221,Weather!$A$1:$E$366, 5)</f>
        <v>0.90566037735849048</v>
      </c>
      <c r="G1221" s="1">
        <f>VLOOKUP(D1221, Winter!$A$1:$E$25, 2)</f>
        <v>385.507471980074</v>
      </c>
      <c r="H1221" s="1">
        <f>VLOOKUP(D1221, Winter!$A$1:$E$25, 3)</f>
        <v>329.45960680470398</v>
      </c>
      <c r="I1221" s="1">
        <f>VLOOKUP(D1221, Winter!$A$1:$E$25, 5)</f>
        <v>275.70093457943898</v>
      </c>
      <c r="J1221" s="1">
        <f t="shared" si="115"/>
        <v>380.2199375295674</v>
      </c>
      <c r="K1221" s="47">
        <f t="shared" si="116"/>
        <v>7.113163667699987</v>
      </c>
      <c r="L1221" s="48">
        <f>Solar!K1238/1000*Variables!$B$3</f>
        <v>0</v>
      </c>
      <c r="M1221" s="1">
        <f>IF(E1221=1, VLOOKUP(D1221, Sheet1!$E$2:$G$26, 2), Sheet1!$G$3)</f>
        <v>0.20441999999999999</v>
      </c>
      <c r="N1221" s="1">
        <f>'Electricity Rates'!$J$3</f>
        <v>0.19270000000000001</v>
      </c>
      <c r="O1221" s="145">
        <f>L1221-K1221</f>
        <v>-7.113163667699987</v>
      </c>
      <c r="P1221">
        <f t="shared" si="117"/>
        <v>1.3707066387657876</v>
      </c>
      <c r="Q1221">
        <f>IF(O1221&gt;0, IF(Q1220+O1221*Variables!$B$5&lt;Variables!$B$4, Q1220+O1221*Variables!$B$5, Variables!$B$4), IF(Q1220&gt;-O1221, Q1220+O1221/Variables!$B$5, 0))</f>
        <v>0</v>
      </c>
      <c r="R1221">
        <f>IF(O1221&gt;0, 0, IF(Q1220&gt;-O1221, 0, -O1221 - Q1220*Variables!$B$5))</f>
        <v>7.113163667699987</v>
      </c>
      <c r="S1221">
        <f t="shared" si="118"/>
        <v>1.4540729169512312</v>
      </c>
      <c r="T1221">
        <f t="shared" si="119"/>
        <v>0</v>
      </c>
    </row>
    <row r="1222" spans="1:20" x14ac:dyDescent="0.3">
      <c r="A1222" s="3">
        <f t="shared" si="114"/>
        <v>43151</v>
      </c>
      <c r="B1222">
        <v>2</v>
      </c>
      <c r="C1222">
        <v>20</v>
      </c>
      <c r="D1222">
        <v>21</v>
      </c>
      <c r="E1222">
        <v>1</v>
      </c>
      <c r="F1222" s="1">
        <f>VLOOKUP(A1222,Weather!$A$1:$E$366, 5)</f>
        <v>0.90566037735849048</v>
      </c>
      <c r="G1222" s="1">
        <f>VLOOKUP(D1222, Winter!$A$1:$E$25, 2)</f>
        <v>340.23972602739599</v>
      </c>
      <c r="H1222" s="1">
        <f>VLOOKUP(D1222, Winter!$A$1:$E$25, 3)</f>
        <v>286.390591795636</v>
      </c>
      <c r="I1222" s="1">
        <f>VLOOKUP(D1222, Winter!$A$1:$E$25, 5)</f>
        <v>289.71962616822401</v>
      </c>
      <c r="J1222" s="1">
        <f t="shared" si="115"/>
        <v>335.15961902439977</v>
      </c>
      <c r="K1222" s="47">
        <f t="shared" si="116"/>
        <v>6.2701741534506912</v>
      </c>
      <c r="L1222" s="48">
        <f>Solar!K1239/1000*Variables!$B$3</f>
        <v>0</v>
      </c>
      <c r="M1222" s="1">
        <f>IF(E1222=1, VLOOKUP(D1222, Sheet1!$E$2:$G$26, 2), Sheet1!$G$3)</f>
        <v>0.20441999999999999</v>
      </c>
      <c r="N1222" s="1">
        <f>'Electricity Rates'!$J$3</f>
        <v>0.19270000000000001</v>
      </c>
      <c r="O1222" s="145">
        <f>L1222-K1222</f>
        <v>-6.2701741534506912</v>
      </c>
      <c r="P1222">
        <f t="shared" si="117"/>
        <v>1.2082625593699483</v>
      </c>
      <c r="Q1222">
        <f>IF(O1222&gt;0, IF(Q1221+O1222*Variables!$B$5&lt;Variables!$B$4, Q1221+O1222*Variables!$B$5, Variables!$B$4), IF(Q1221&gt;-O1222, Q1221+O1222/Variables!$B$5, 0))</f>
        <v>0</v>
      </c>
      <c r="R1222">
        <f>IF(O1222&gt;0, 0, IF(Q1221&gt;-O1222, 0, -O1222 - Q1221*Variables!$B$5))</f>
        <v>6.2701741534506912</v>
      </c>
      <c r="S1222">
        <f t="shared" si="118"/>
        <v>1.2817490004483902</v>
      </c>
      <c r="T1222">
        <f t="shared" si="119"/>
        <v>0</v>
      </c>
    </row>
    <row r="1223" spans="1:20" x14ac:dyDescent="0.3">
      <c r="A1223" s="3">
        <f t="shared" si="114"/>
        <v>43151</v>
      </c>
      <c r="B1223">
        <v>2</v>
      </c>
      <c r="C1223">
        <v>20</v>
      </c>
      <c r="D1223">
        <v>22</v>
      </c>
      <c r="E1223">
        <v>1</v>
      </c>
      <c r="F1223" s="1">
        <f>VLOOKUP(A1223,Weather!$A$1:$E$366, 5)</f>
        <v>0.90566037735849048</v>
      </c>
      <c r="G1223" s="1">
        <f>VLOOKUP(D1223, Winter!$A$1:$E$25, 2)</f>
        <v>300</v>
      </c>
      <c r="H1223" s="1">
        <f>VLOOKUP(D1223, Winter!$A$1:$E$25, 3)</f>
        <v>271.915575384683</v>
      </c>
      <c r="I1223" s="1">
        <f>VLOOKUP(D1223, Winter!$A$1:$E$25, 5)</f>
        <v>285.04672897196201</v>
      </c>
      <c r="J1223" s="1">
        <f t="shared" si="115"/>
        <v>297.35052597968706</v>
      </c>
      <c r="K1223" s="47">
        <f t="shared" si="116"/>
        <v>5.5628407382127669</v>
      </c>
      <c r="L1223" s="48">
        <f>Solar!K1240/1000*Variables!$B$3</f>
        <v>0</v>
      </c>
      <c r="M1223" s="1">
        <f>IF(E1223=1, VLOOKUP(D1223, Sheet1!$E$2:$G$26, 2), Sheet1!$G$3)</f>
        <v>0.18618000000000001</v>
      </c>
      <c r="N1223" s="1">
        <f>'Electricity Rates'!$J$3</f>
        <v>0.19270000000000001</v>
      </c>
      <c r="O1223" s="145">
        <f>L1223-K1223</f>
        <v>-5.5628407382127669</v>
      </c>
      <c r="P1223">
        <f t="shared" si="117"/>
        <v>1.0719594102536003</v>
      </c>
      <c r="Q1223">
        <f>IF(O1223&gt;0, IF(Q1222+O1223*Variables!$B$5&lt;Variables!$B$4, Q1222+O1223*Variables!$B$5, Variables!$B$4), IF(Q1222&gt;-O1223, Q1222+O1223/Variables!$B$5, 0))</f>
        <v>0</v>
      </c>
      <c r="R1223">
        <f>IF(O1223&gt;0, 0, IF(Q1222&gt;-O1223, 0, -O1223 - Q1222*Variables!$B$5))</f>
        <v>5.5628407382127669</v>
      </c>
      <c r="S1223">
        <f t="shared" si="118"/>
        <v>1.035689688640453</v>
      </c>
      <c r="T1223">
        <f t="shared" si="119"/>
        <v>0</v>
      </c>
    </row>
    <row r="1224" spans="1:20" x14ac:dyDescent="0.3">
      <c r="A1224" s="3">
        <f t="shared" si="114"/>
        <v>43151</v>
      </c>
      <c r="B1224">
        <v>2</v>
      </c>
      <c r="C1224">
        <v>20</v>
      </c>
      <c r="D1224">
        <v>23</v>
      </c>
      <c r="E1224">
        <v>1</v>
      </c>
      <c r="F1224" s="1">
        <f>VLOOKUP(A1224,Weather!$A$1:$E$366, 5)</f>
        <v>0.90566037735849048</v>
      </c>
      <c r="G1224" s="1">
        <f>VLOOKUP(D1224, Winter!$A$1:$E$25, 2)</f>
        <v>290.90909090909099</v>
      </c>
      <c r="H1224" s="1">
        <f>VLOOKUP(D1224, Winter!$A$1:$E$25, 3)</f>
        <v>266.95334839061297</v>
      </c>
      <c r="I1224" s="1">
        <f>VLOOKUP(D1224, Winter!$A$1:$E$25, 5)</f>
        <v>285.04672897196201</v>
      </c>
      <c r="J1224" s="1">
        <f t="shared" si="115"/>
        <v>288.64911519980063</v>
      </c>
      <c r="K1224" s="47">
        <f t="shared" si="116"/>
        <v>5.4000545376274607</v>
      </c>
      <c r="L1224" s="48">
        <f>Solar!K1241/1000*Variables!$B$3</f>
        <v>0</v>
      </c>
      <c r="M1224" s="1">
        <f>IF(E1224=1, VLOOKUP(D1224, Sheet1!$E$2:$G$26, 2), Sheet1!$G$3)</f>
        <v>0.18618000000000001</v>
      </c>
      <c r="N1224" s="1">
        <f>'Electricity Rates'!$J$3</f>
        <v>0.19270000000000001</v>
      </c>
      <c r="O1224" s="145">
        <f>L1224-K1224</f>
        <v>-5.4000545376274607</v>
      </c>
      <c r="P1224">
        <f t="shared" si="117"/>
        <v>1.0405905094008117</v>
      </c>
      <c r="Q1224">
        <f>IF(O1224&gt;0, IF(Q1223+O1224*Variables!$B$5&lt;Variables!$B$4, Q1223+O1224*Variables!$B$5, Variables!$B$4), IF(Q1223&gt;-O1224, Q1223+O1224/Variables!$B$5, 0))</f>
        <v>0</v>
      </c>
      <c r="R1224">
        <f>IF(O1224&gt;0, 0, IF(Q1223&gt;-O1224, 0, -O1224 - Q1223*Variables!$B$5))</f>
        <v>5.4000545376274607</v>
      </c>
      <c r="S1224">
        <f t="shared" si="118"/>
        <v>1.0053821538154808</v>
      </c>
      <c r="T1224">
        <f t="shared" si="119"/>
        <v>0</v>
      </c>
    </row>
    <row r="1225" spans="1:20" x14ac:dyDescent="0.3">
      <c r="A1225" s="3">
        <f t="shared" si="114"/>
        <v>43151</v>
      </c>
      <c r="B1225">
        <v>2</v>
      </c>
      <c r="C1225">
        <v>20</v>
      </c>
      <c r="D1225">
        <v>24</v>
      </c>
      <c r="E1225">
        <v>1</v>
      </c>
      <c r="F1225" s="1">
        <f>VLOOKUP(A1225,Weather!$A$1:$E$366, 5)</f>
        <v>0.90566037735849048</v>
      </c>
      <c r="G1225" s="1">
        <f>VLOOKUP(D1225, Winter!$A$1:$E$25, 2)</f>
        <v>272.72727272727298</v>
      </c>
      <c r="H1225" s="1">
        <f>VLOOKUP(D1225, Winter!$A$1:$E$25, 3)</f>
        <v>266.74195307023803</v>
      </c>
      <c r="I1225" s="1">
        <f>VLOOKUP(D1225, Winter!$A$1:$E$25, 5)</f>
        <v>285.04672897196201</v>
      </c>
      <c r="J1225" s="1">
        <f t="shared" si="115"/>
        <v>272.16261992943947</v>
      </c>
      <c r="K1225" s="47">
        <f t="shared" si="116"/>
        <v>5.091624790553186</v>
      </c>
      <c r="L1225" s="48">
        <f>Solar!K1242/1000*Variables!$B$3</f>
        <v>0</v>
      </c>
      <c r="M1225" s="1">
        <f>IF(E1225=1, VLOOKUP(D1225, Sheet1!$E$2:$G$26, 2), Sheet1!$G$3)</f>
        <v>0.18618000000000001</v>
      </c>
      <c r="N1225" s="1">
        <f>'Electricity Rates'!$J$3</f>
        <v>0.19270000000000001</v>
      </c>
      <c r="O1225" s="145">
        <f>L1225-K1225</f>
        <v>-5.091624790553186</v>
      </c>
      <c r="P1225">
        <f t="shared" si="117"/>
        <v>0.98115609713959895</v>
      </c>
      <c r="Q1225">
        <f>IF(O1225&gt;0, IF(Q1224+O1225*Variables!$B$5&lt;Variables!$B$4, Q1224+O1225*Variables!$B$5, Variables!$B$4), IF(Q1224&gt;-O1225, Q1224+O1225/Variables!$B$5, 0))</f>
        <v>0</v>
      </c>
      <c r="R1225">
        <f>IF(O1225&gt;0, 0, IF(Q1224&gt;-O1225, 0, -O1225 - Q1224*Variables!$B$5))</f>
        <v>5.091624790553186</v>
      </c>
      <c r="S1225">
        <f t="shared" si="118"/>
        <v>0.94795870350519218</v>
      </c>
      <c r="T1225">
        <f t="shared" si="119"/>
        <v>0</v>
      </c>
    </row>
    <row r="1226" spans="1:20" x14ac:dyDescent="0.3">
      <c r="A1226" s="3">
        <f t="shared" si="114"/>
        <v>43152</v>
      </c>
      <c r="B1226">
        <v>2</v>
      </c>
      <c r="C1226">
        <v>21</v>
      </c>
      <c r="D1226">
        <v>1</v>
      </c>
      <c r="E1226">
        <v>1</v>
      </c>
      <c r="F1226" s="1">
        <f>VLOOKUP(A1226,Weather!$A$1:$E$366, 5)</f>
        <v>0.92452830188679269</v>
      </c>
      <c r="G1226" s="1">
        <f>VLOOKUP(D1226, Winter!$A$1:$E$25, 2)</f>
        <v>281.81818181818198</v>
      </c>
      <c r="H1226" s="1">
        <f>VLOOKUP(D1226, Winter!$A$1:$E$25, 3)</f>
        <v>257.04002047196798</v>
      </c>
      <c r="I1226" s="1">
        <f>VLOOKUP(D1226, Winter!$A$1:$E$25, 5)</f>
        <v>266.355140186916</v>
      </c>
      <c r="J1226" s="1">
        <f t="shared" si="115"/>
        <v>279.9481319052602</v>
      </c>
      <c r="K1226" s="47">
        <f t="shared" si="116"/>
        <v>5.2372763344482109</v>
      </c>
      <c r="L1226" s="48">
        <f>Solar!K1243/1000*Variables!$B$3</f>
        <v>0</v>
      </c>
      <c r="M1226" s="1">
        <f>IF(E1226=1, VLOOKUP(D1226, Sheet1!$E$2:$G$26, 2), Sheet1!$G$3)</f>
        <v>0.18618000000000001</v>
      </c>
      <c r="N1226" s="1">
        <f>'Electricity Rates'!$J$3</f>
        <v>0.19270000000000001</v>
      </c>
      <c r="O1226" s="145">
        <f>L1226-K1226</f>
        <v>-5.2372763344482109</v>
      </c>
      <c r="P1226">
        <f t="shared" si="117"/>
        <v>1.0092231496481703</v>
      </c>
      <c r="Q1226">
        <f>IF(O1226&gt;0, IF(Q1225+O1226*Variables!$B$5&lt;Variables!$B$4, Q1225+O1226*Variables!$B$5, Variables!$B$4), IF(Q1225&gt;-O1226, Q1225+O1226/Variables!$B$5, 0))</f>
        <v>0</v>
      </c>
      <c r="R1226">
        <f>IF(O1226&gt;0, 0, IF(Q1225&gt;-O1226, 0, -O1226 - Q1225*Variables!$B$5))</f>
        <v>5.2372763344482109</v>
      </c>
      <c r="S1226">
        <f t="shared" si="118"/>
        <v>0.97507610794756794</v>
      </c>
      <c r="T1226">
        <f t="shared" si="119"/>
        <v>0</v>
      </c>
    </row>
    <row r="1227" spans="1:20" x14ac:dyDescent="0.3">
      <c r="A1227" s="3">
        <f t="shared" si="114"/>
        <v>43152</v>
      </c>
      <c r="B1227">
        <v>2</v>
      </c>
      <c r="C1227">
        <v>21</v>
      </c>
      <c r="D1227">
        <v>2</v>
      </c>
      <c r="E1227">
        <v>1</v>
      </c>
      <c r="F1227" s="1">
        <f>VLOOKUP(A1227,Weather!$A$1:$E$366, 5)</f>
        <v>0.92452830188679269</v>
      </c>
      <c r="G1227" s="1">
        <f>VLOOKUP(D1227, Winter!$A$1:$E$25, 2)</f>
        <v>282.10356994603501</v>
      </c>
      <c r="H1227" s="1">
        <f>VLOOKUP(D1227, Winter!$A$1:$E$25, 3)</f>
        <v>280.66066600651902</v>
      </c>
      <c r="I1227" s="1">
        <f>VLOOKUP(D1227, Winter!$A$1:$E$25, 5)</f>
        <v>285.04672897196201</v>
      </c>
      <c r="J1227" s="1">
        <f t="shared" si="115"/>
        <v>281.99467153550552</v>
      </c>
      <c r="K1227" s="47">
        <f t="shared" si="116"/>
        <v>5.2755630467046846</v>
      </c>
      <c r="L1227" s="48">
        <f>Solar!K1244/1000*Variables!$B$3</f>
        <v>0</v>
      </c>
      <c r="M1227" s="1">
        <f>IF(E1227=1, VLOOKUP(D1227, Sheet1!$E$2:$G$26, 2), Sheet1!$G$3)</f>
        <v>0.18618000000000001</v>
      </c>
      <c r="N1227" s="1">
        <f>'Electricity Rates'!$J$3</f>
        <v>0.19270000000000001</v>
      </c>
      <c r="O1227" s="145">
        <f>L1227-K1227</f>
        <v>-5.2755630467046846</v>
      </c>
      <c r="P1227">
        <f t="shared" si="117"/>
        <v>1.0166009990999927</v>
      </c>
      <c r="Q1227">
        <f>IF(O1227&gt;0, IF(Q1226+O1227*Variables!$B$5&lt;Variables!$B$4, Q1226+O1227*Variables!$B$5, Variables!$B$4), IF(Q1226&gt;-O1227, Q1226+O1227/Variables!$B$5, 0))</f>
        <v>0</v>
      </c>
      <c r="R1227">
        <f>IF(O1227&gt;0, 0, IF(Q1226&gt;-O1227, 0, -O1227 - Q1226*Variables!$B$5))</f>
        <v>5.2755630467046846</v>
      </c>
      <c r="S1227">
        <f t="shared" si="118"/>
        <v>0.98220432803547819</v>
      </c>
      <c r="T1227">
        <f t="shared" si="119"/>
        <v>0</v>
      </c>
    </row>
    <row r="1228" spans="1:20" x14ac:dyDescent="0.3">
      <c r="A1228" s="3">
        <f t="shared" si="114"/>
        <v>43152</v>
      </c>
      <c r="B1228">
        <v>2</v>
      </c>
      <c r="C1228">
        <v>21</v>
      </c>
      <c r="D1228">
        <v>3</v>
      </c>
      <c r="E1228">
        <v>1</v>
      </c>
      <c r="F1228" s="1">
        <f>VLOOKUP(A1228,Weather!$A$1:$E$366, 5)</f>
        <v>0.92452830188679269</v>
      </c>
      <c r="G1228" s="1">
        <f>VLOOKUP(D1228, Winter!$A$1:$E$25, 2)</f>
        <v>282.300747198007</v>
      </c>
      <c r="H1228" s="1">
        <f>VLOOKUP(D1228, Winter!$A$1:$E$25, 3)</f>
        <v>272.72727272727298</v>
      </c>
      <c r="I1228" s="1">
        <f>VLOOKUP(D1228, Winter!$A$1:$E$25, 5)</f>
        <v>271.02803738317698</v>
      </c>
      <c r="J1228" s="1">
        <f t="shared" si="115"/>
        <v>281.57822082285725</v>
      </c>
      <c r="K1228" s="47">
        <f t="shared" si="116"/>
        <v>5.2677720768311831</v>
      </c>
      <c r="L1228" s="48">
        <f>Solar!K1245/1000*Variables!$B$3</f>
        <v>0</v>
      </c>
      <c r="M1228" s="1">
        <f>IF(E1228=1, VLOOKUP(D1228, Sheet1!$E$2:$G$26, 2), Sheet1!$G$3)</f>
        <v>0.18618000000000001</v>
      </c>
      <c r="N1228" s="1">
        <f>'Electricity Rates'!$J$3</f>
        <v>0.19270000000000001</v>
      </c>
      <c r="O1228" s="145">
        <f>L1228-K1228</f>
        <v>-5.2677720768311831</v>
      </c>
      <c r="P1228">
        <f t="shared" si="117"/>
        <v>1.015099679205369</v>
      </c>
      <c r="Q1228">
        <f>IF(O1228&gt;0, IF(Q1227+O1228*Variables!$B$5&lt;Variables!$B$4, Q1227+O1228*Variables!$B$5, Variables!$B$4), IF(Q1227&gt;-O1228, Q1227+O1228/Variables!$B$5, 0))</f>
        <v>0</v>
      </c>
      <c r="R1228">
        <f>IF(O1228&gt;0, 0, IF(Q1227&gt;-O1228, 0, -O1228 - Q1227*Variables!$B$5))</f>
        <v>5.2677720768311831</v>
      </c>
      <c r="S1228">
        <f t="shared" si="118"/>
        <v>0.98075380526442968</v>
      </c>
      <c r="T1228">
        <f t="shared" si="119"/>
        <v>0</v>
      </c>
    </row>
    <row r="1229" spans="1:20" x14ac:dyDescent="0.3">
      <c r="A1229" s="3">
        <f t="shared" si="114"/>
        <v>43152</v>
      </c>
      <c r="B1229">
        <v>2</v>
      </c>
      <c r="C1229">
        <v>21</v>
      </c>
      <c r="D1229">
        <v>4</v>
      </c>
      <c r="E1229">
        <v>1</v>
      </c>
      <c r="F1229" s="1">
        <f>VLOOKUP(A1229,Weather!$A$1:$E$366, 5)</f>
        <v>0.92452830188679269</v>
      </c>
      <c r="G1229" s="1">
        <f>VLOOKUP(D1229, Winter!$A$1:$E$25, 2)</f>
        <v>308.82074789439099</v>
      </c>
      <c r="H1229" s="1">
        <f>VLOOKUP(D1229, Winter!$A$1:$E$25, 3)</f>
        <v>281.81818181818198</v>
      </c>
      <c r="I1229" s="1">
        <f>VLOOKUP(D1229, Winter!$A$1:$E$25, 5)</f>
        <v>285.04672897196201</v>
      </c>
      <c r="J1229" s="1">
        <f t="shared" si="115"/>
        <v>306.78281837920542</v>
      </c>
      <c r="K1229" s="47">
        <f t="shared" si="116"/>
        <v>5.7393002895853442</v>
      </c>
      <c r="L1229" s="48">
        <f>Solar!K1246/1000*Variables!$B$3</f>
        <v>0</v>
      </c>
      <c r="M1229" s="1">
        <f>IF(E1229=1, VLOOKUP(D1229, Sheet1!$E$2:$G$26, 2), Sheet1!$G$3)</f>
        <v>0.18618000000000001</v>
      </c>
      <c r="N1229" s="1">
        <f>'Electricity Rates'!$J$3</f>
        <v>0.19270000000000001</v>
      </c>
      <c r="O1229" s="145">
        <f>L1229-K1229</f>
        <v>-5.7393002895853442</v>
      </c>
      <c r="P1229">
        <f t="shared" si="117"/>
        <v>1.1059631658030959</v>
      </c>
      <c r="Q1229">
        <f>IF(O1229&gt;0, IF(Q1228+O1229*Variables!$B$5&lt;Variables!$B$4, Q1228+O1229*Variables!$B$5, Variables!$B$4), IF(Q1228&gt;-O1229, Q1228+O1229/Variables!$B$5, 0))</f>
        <v>0</v>
      </c>
      <c r="R1229">
        <f>IF(O1229&gt;0, 0, IF(Q1228&gt;-O1229, 0, -O1229 - Q1228*Variables!$B$5))</f>
        <v>5.7393002895853442</v>
      </c>
      <c r="S1229">
        <f t="shared" si="118"/>
        <v>1.0685429279149994</v>
      </c>
      <c r="T1229">
        <f t="shared" si="119"/>
        <v>0</v>
      </c>
    </row>
    <row r="1230" spans="1:20" x14ac:dyDescent="0.3">
      <c r="A1230" s="3">
        <f t="shared" si="114"/>
        <v>43152</v>
      </c>
      <c r="B1230">
        <v>2</v>
      </c>
      <c r="C1230">
        <v>21</v>
      </c>
      <c r="D1230">
        <v>5</v>
      </c>
      <c r="E1230">
        <v>1</v>
      </c>
      <c r="F1230" s="1">
        <f>VLOOKUP(A1230,Weather!$A$1:$E$366, 5)</f>
        <v>0.92452830188679269</v>
      </c>
      <c r="G1230" s="1">
        <f>VLOOKUP(D1230, Winter!$A$1:$E$25, 2)</f>
        <v>308.63160471300301</v>
      </c>
      <c r="H1230" s="1">
        <f>VLOOKUP(D1230, Winter!$A$1:$E$25, 3)</f>
        <v>300</v>
      </c>
      <c r="I1230" s="1">
        <f>VLOOKUP(D1230, Winter!$A$1:$E$25, 5)</f>
        <v>303.73831775700899</v>
      </c>
      <c r="J1230" s="1">
        <f t="shared" si="115"/>
        <v>307.9801628478707</v>
      </c>
      <c r="K1230" s="47">
        <f t="shared" si="116"/>
        <v>5.76170023848747</v>
      </c>
      <c r="L1230" s="48">
        <f>Solar!K1247/1000*Variables!$B$3</f>
        <v>0</v>
      </c>
      <c r="M1230" s="1">
        <f>IF(E1230=1, VLOOKUP(D1230, Sheet1!$E$2:$G$26, 2), Sheet1!$G$3)</f>
        <v>0.18618000000000001</v>
      </c>
      <c r="N1230" s="1">
        <f>'Electricity Rates'!$J$3</f>
        <v>0.19270000000000001</v>
      </c>
      <c r="O1230" s="145">
        <f>L1230-K1230</f>
        <v>-5.76170023848747</v>
      </c>
      <c r="P1230">
        <f t="shared" si="117"/>
        <v>1.1102796359565354</v>
      </c>
      <c r="Q1230">
        <f>IF(O1230&gt;0, IF(Q1229+O1230*Variables!$B$5&lt;Variables!$B$4, Q1229+O1230*Variables!$B$5, Variables!$B$4), IF(Q1229&gt;-O1230, Q1229+O1230/Variables!$B$5, 0))</f>
        <v>0</v>
      </c>
      <c r="R1230">
        <f>IF(O1230&gt;0, 0, IF(Q1229&gt;-O1230, 0, -O1230 - Q1229*Variables!$B$5))</f>
        <v>5.76170023848747</v>
      </c>
      <c r="S1230">
        <f t="shared" si="118"/>
        <v>1.0727133504015973</v>
      </c>
      <c r="T1230">
        <f t="shared" si="119"/>
        <v>0</v>
      </c>
    </row>
    <row r="1231" spans="1:20" x14ac:dyDescent="0.3">
      <c r="A1231" s="3">
        <f t="shared" si="114"/>
        <v>43152</v>
      </c>
      <c r="B1231">
        <v>2</v>
      </c>
      <c r="C1231">
        <v>21</v>
      </c>
      <c r="D1231">
        <v>6</v>
      </c>
      <c r="E1231">
        <v>1</v>
      </c>
      <c r="F1231" s="1">
        <f>VLOOKUP(A1231,Weather!$A$1:$E$366, 5)</f>
        <v>0.92452830188679269</v>
      </c>
      <c r="G1231" s="1">
        <f>VLOOKUP(D1231, Winter!$A$1:$E$25, 2)</f>
        <v>331.81818181818198</v>
      </c>
      <c r="H1231" s="1">
        <f>VLOOKUP(D1231, Winter!$A$1:$E$25, 3)</f>
        <v>317.955250948497</v>
      </c>
      <c r="I1231" s="1">
        <f>VLOOKUP(D1231, Winter!$A$1:$E$25, 5)</f>
        <v>322.42990654205602</v>
      </c>
      <c r="J1231" s="1">
        <f t="shared" si="115"/>
        <v>330.77192288462084</v>
      </c>
      <c r="K1231" s="47">
        <f t="shared" si="116"/>
        <v>6.188089029327088</v>
      </c>
      <c r="L1231" s="48">
        <f>Solar!K1248/1000*Variables!$B$3</f>
        <v>0</v>
      </c>
      <c r="M1231" s="1">
        <f>IF(E1231=1, VLOOKUP(D1231, Sheet1!$E$2:$G$26, 2), Sheet1!$G$3)</f>
        <v>0.18618000000000001</v>
      </c>
      <c r="N1231" s="1">
        <f>'Electricity Rates'!$J$3</f>
        <v>0.19270000000000001</v>
      </c>
      <c r="O1231" s="145">
        <f>L1231-K1231</f>
        <v>-6.188089029327088</v>
      </c>
      <c r="P1231">
        <f t="shared" si="117"/>
        <v>1.19244475595133</v>
      </c>
      <c r="Q1231">
        <f>IF(O1231&gt;0, IF(Q1230+O1231*Variables!$B$5&lt;Variables!$B$4, Q1230+O1231*Variables!$B$5, Variables!$B$4), IF(Q1230&gt;-O1231, Q1230+O1231/Variables!$B$5, 0))</f>
        <v>0</v>
      </c>
      <c r="R1231">
        <f>IF(O1231&gt;0, 0, IF(Q1230&gt;-O1231, 0, -O1231 - Q1230*Variables!$B$5))</f>
        <v>6.188089029327088</v>
      </c>
      <c r="S1231">
        <f t="shared" si="118"/>
        <v>1.1520984154801173</v>
      </c>
      <c r="T1231">
        <f t="shared" si="119"/>
        <v>0</v>
      </c>
    </row>
    <row r="1232" spans="1:20" x14ac:dyDescent="0.3">
      <c r="A1232" s="3">
        <f t="shared" si="114"/>
        <v>43152</v>
      </c>
      <c r="B1232">
        <v>2</v>
      </c>
      <c r="C1232">
        <v>21</v>
      </c>
      <c r="D1232">
        <v>7</v>
      </c>
      <c r="E1232">
        <v>1</v>
      </c>
      <c r="F1232" s="1">
        <f>VLOOKUP(A1232,Weather!$A$1:$E$366, 5)</f>
        <v>0.92452830188679269</v>
      </c>
      <c r="G1232" s="1">
        <f>VLOOKUP(D1232, Winter!$A$1:$E$25, 2)</f>
        <v>445.45454545454498</v>
      </c>
      <c r="H1232" s="1">
        <f>VLOOKUP(D1232, Winter!$A$1:$E$25, 3)</f>
        <v>393.94630558862502</v>
      </c>
      <c r="I1232" s="1">
        <f>VLOOKUP(D1232, Winter!$A$1:$E$25, 5)</f>
        <v>313.08411214953298</v>
      </c>
      <c r="J1232" s="1">
        <f t="shared" si="115"/>
        <v>441.56713112504161</v>
      </c>
      <c r="K1232" s="47">
        <f t="shared" si="116"/>
        <v>8.2608484299298759</v>
      </c>
      <c r="L1232" s="48">
        <f>Solar!K1249/1000*Variables!$B$3</f>
        <v>0</v>
      </c>
      <c r="M1232" s="1">
        <f>IF(E1232=1, VLOOKUP(D1232, Sheet1!$E$2:$G$26, 2), Sheet1!$G$3)</f>
        <v>0.18618000000000001</v>
      </c>
      <c r="N1232" s="1">
        <f>'Electricity Rates'!$J$3</f>
        <v>0.19270000000000001</v>
      </c>
      <c r="O1232" s="145">
        <f>L1232-K1232</f>
        <v>-8.2608484299298759</v>
      </c>
      <c r="P1232">
        <f t="shared" si="117"/>
        <v>1.5918654924474871</v>
      </c>
      <c r="Q1232">
        <f>IF(O1232&gt;0, IF(Q1231+O1232*Variables!$B$5&lt;Variables!$B$4, Q1231+O1232*Variables!$B$5, Variables!$B$4), IF(Q1231&gt;-O1232, Q1231+O1232/Variables!$B$5, 0))</f>
        <v>0</v>
      </c>
      <c r="R1232">
        <f>IF(O1232&gt;0, 0, IF(Q1231&gt;-O1232, 0, -O1232 - Q1231*Variables!$B$5))</f>
        <v>8.2608484299298759</v>
      </c>
      <c r="S1232">
        <f t="shared" si="118"/>
        <v>1.5380047606843443</v>
      </c>
      <c r="T1232">
        <f t="shared" si="119"/>
        <v>0</v>
      </c>
    </row>
    <row r="1233" spans="1:20" x14ac:dyDescent="0.3">
      <c r="A1233" s="3">
        <f t="shared" si="114"/>
        <v>43152</v>
      </c>
      <c r="B1233">
        <v>2</v>
      </c>
      <c r="C1233">
        <v>21</v>
      </c>
      <c r="D1233">
        <v>8</v>
      </c>
      <c r="E1233">
        <v>1</v>
      </c>
      <c r="F1233" s="1">
        <f>VLOOKUP(A1233,Weather!$A$1:$E$366, 5)</f>
        <v>0.92452830188679269</v>
      </c>
      <c r="G1233" s="1">
        <f>VLOOKUP(D1233, Winter!$A$1:$E$25, 2)</f>
        <v>654.54545454545405</v>
      </c>
      <c r="H1233" s="1">
        <f>VLOOKUP(D1233, Winter!$A$1:$E$25, 3)</f>
        <v>498.50910668787998</v>
      </c>
      <c r="I1233" s="1">
        <f>VLOOKUP(D1233, Winter!$A$1:$E$25, 5)</f>
        <v>294.39252336448601</v>
      </c>
      <c r="J1233" s="1">
        <f t="shared" si="115"/>
        <v>642.76912640525984</v>
      </c>
      <c r="K1233" s="47">
        <f t="shared" si="116"/>
        <v>12.024940160613246</v>
      </c>
      <c r="L1233" s="48">
        <f>Solar!K1250/1000*Variables!$B$3</f>
        <v>1.4637</v>
      </c>
      <c r="M1233" s="1">
        <f>IF(E1233=1, VLOOKUP(D1233, Sheet1!$E$2:$G$26, 2), Sheet1!$G$3)</f>
        <v>0.18618000000000001</v>
      </c>
      <c r="N1233" s="1">
        <f>'Electricity Rates'!$J$3</f>
        <v>0.19270000000000001</v>
      </c>
      <c r="O1233" s="145">
        <f>L1233-K1233</f>
        <v>-10.561240160613247</v>
      </c>
      <c r="P1233">
        <f t="shared" si="117"/>
        <v>2.3172059689501725</v>
      </c>
      <c r="Q1233">
        <f>IF(O1233&gt;0, IF(Q1232+O1233*Variables!$B$5&lt;Variables!$B$4, Q1232+O1233*Variables!$B$5, Variables!$B$4), IF(Q1232&gt;-O1233, Q1232+O1233/Variables!$B$5, 0))</f>
        <v>0</v>
      </c>
      <c r="R1233">
        <f>IF(O1233&gt;0, 0, IF(Q1232&gt;-O1233, 0, -O1233 - Q1232*Variables!$B$5))</f>
        <v>10.561240160613247</v>
      </c>
      <c r="S1233">
        <f t="shared" si="118"/>
        <v>1.9662916931029744</v>
      </c>
      <c r="T1233">
        <f t="shared" si="119"/>
        <v>0</v>
      </c>
    </row>
    <row r="1234" spans="1:20" x14ac:dyDescent="0.3">
      <c r="A1234" s="3">
        <f t="shared" si="114"/>
        <v>43152</v>
      </c>
      <c r="B1234">
        <v>2</v>
      </c>
      <c r="C1234">
        <v>21</v>
      </c>
      <c r="D1234">
        <v>9</v>
      </c>
      <c r="E1234">
        <v>1</v>
      </c>
      <c r="F1234" s="1">
        <f>VLOOKUP(A1234,Weather!$A$1:$E$366, 5)</f>
        <v>0.92452830188679269</v>
      </c>
      <c r="G1234" s="1">
        <f>VLOOKUP(D1234, Winter!$A$1:$E$25, 2)</f>
        <v>801.59817351598099</v>
      </c>
      <c r="H1234" s="1">
        <f>VLOOKUP(D1234, Winter!$A$1:$E$25, 3)</f>
        <v>564.97068280688404</v>
      </c>
      <c r="I1234" s="1">
        <f>VLOOKUP(D1234, Winter!$A$1:$E$25, 5)</f>
        <v>313.08411214953298</v>
      </c>
      <c r="J1234" s="1">
        <f t="shared" si="115"/>
        <v>783.73949497189824</v>
      </c>
      <c r="K1234" s="47">
        <f t="shared" si="116"/>
        <v>14.662217180923395</v>
      </c>
      <c r="L1234" s="48">
        <f>Solar!K1251/1000*Variables!$B$3</f>
        <v>4.5312000000000001</v>
      </c>
      <c r="M1234" s="1">
        <f>IF(E1234=1, VLOOKUP(D1234, Sheet1!$E$2:$G$26, 2), Sheet1!$G$3)</f>
        <v>0.20441999999999999</v>
      </c>
      <c r="N1234" s="1">
        <f>'Electricity Rates'!$J$3</f>
        <v>0.19270000000000001</v>
      </c>
      <c r="O1234" s="145">
        <f>L1234-K1234</f>
        <v>-10.131017180923395</v>
      </c>
      <c r="P1234">
        <f t="shared" si="117"/>
        <v>2.8254092507639386</v>
      </c>
      <c r="Q1234">
        <f>IF(O1234&gt;0, IF(Q1233+O1234*Variables!$B$5&lt;Variables!$B$4, Q1233+O1234*Variables!$B$5, Variables!$B$4), IF(Q1233&gt;-O1234, Q1233+O1234/Variables!$B$5, 0))</f>
        <v>0</v>
      </c>
      <c r="R1234">
        <f>IF(O1234&gt;0, 0, IF(Q1233&gt;-O1234, 0, -O1234 - Q1233*Variables!$B$5))</f>
        <v>10.131017180923395</v>
      </c>
      <c r="S1234">
        <f t="shared" si="118"/>
        <v>2.0709825321243605</v>
      </c>
      <c r="T1234">
        <f t="shared" si="119"/>
        <v>0</v>
      </c>
    </row>
    <row r="1235" spans="1:20" x14ac:dyDescent="0.3">
      <c r="A1235" s="3">
        <f t="shared" si="114"/>
        <v>43152</v>
      </c>
      <c r="B1235">
        <v>2</v>
      </c>
      <c r="C1235">
        <v>21</v>
      </c>
      <c r="D1235">
        <v>10</v>
      </c>
      <c r="E1235">
        <v>1</v>
      </c>
      <c r="F1235" s="1">
        <f>VLOOKUP(A1235,Weather!$A$1:$E$366, 5)</f>
        <v>0.92452830188679269</v>
      </c>
      <c r="G1235" s="1">
        <f>VLOOKUP(D1235, Winter!$A$1:$E$25, 2)</f>
        <v>929.05770029057601</v>
      </c>
      <c r="H1235" s="1">
        <f>VLOOKUP(D1235, Winter!$A$1:$E$25, 3)</f>
        <v>583.82380756350199</v>
      </c>
      <c r="I1235" s="1">
        <f>VLOOKUP(D1235, Winter!$A$1:$E$25, 5)</f>
        <v>331.77570093457899</v>
      </c>
      <c r="J1235" s="1">
        <f t="shared" si="115"/>
        <v>903.00231216023087</v>
      </c>
      <c r="K1235" s="47">
        <f t="shared" si="116"/>
        <v>16.893388811857722</v>
      </c>
      <c r="L1235" s="48">
        <f>Solar!K1252/1000*Variables!$B$3</f>
        <v>4.6532499999999999</v>
      </c>
      <c r="M1235" s="1">
        <f>IF(E1235=1, VLOOKUP(D1235, Sheet1!$E$2:$G$26, 2), Sheet1!$G$3)</f>
        <v>0.20441999999999999</v>
      </c>
      <c r="N1235" s="1">
        <f>'Electricity Rates'!$J$3</f>
        <v>0.19270000000000001</v>
      </c>
      <c r="O1235" s="145">
        <f>L1235-K1235</f>
        <v>-12.240138811857722</v>
      </c>
      <c r="P1235">
        <f t="shared" si="117"/>
        <v>3.2553560240449833</v>
      </c>
      <c r="Q1235">
        <f>IF(O1235&gt;0, IF(Q1234+O1235*Variables!$B$5&lt;Variables!$B$4, Q1234+O1235*Variables!$B$5, Variables!$B$4), IF(Q1234&gt;-O1235, Q1234+O1235/Variables!$B$5, 0))</f>
        <v>0</v>
      </c>
      <c r="R1235">
        <f>IF(O1235&gt;0, 0, IF(Q1234&gt;-O1235, 0, -O1235 - Q1234*Variables!$B$5))</f>
        <v>12.240138811857722</v>
      </c>
      <c r="S1235">
        <f t="shared" si="118"/>
        <v>2.5021291759199555</v>
      </c>
      <c r="T1235">
        <f t="shared" si="119"/>
        <v>0</v>
      </c>
    </row>
    <row r="1236" spans="1:20" x14ac:dyDescent="0.3">
      <c r="A1236" s="3">
        <f t="shared" si="114"/>
        <v>43152</v>
      </c>
      <c r="B1236">
        <v>2</v>
      </c>
      <c r="C1236">
        <v>21</v>
      </c>
      <c r="D1236">
        <v>11</v>
      </c>
      <c r="E1236">
        <v>1</v>
      </c>
      <c r="F1236" s="1">
        <f>VLOOKUP(A1236,Weather!$A$1:$E$366, 5)</f>
        <v>0.92452830188679269</v>
      </c>
      <c r="G1236" s="1">
        <f>VLOOKUP(D1236, Winter!$A$1:$E$25, 2)</f>
        <v>1001.98733914487</v>
      </c>
      <c r="H1236" s="1">
        <f>VLOOKUP(D1236, Winter!$A$1:$E$25, 3)</f>
        <v>602.66024321587895</v>
      </c>
      <c r="I1236" s="1">
        <f>VLOOKUP(D1236, Winter!$A$1:$E$25, 5)</f>
        <v>331.77570093457899</v>
      </c>
      <c r="J1236" s="1">
        <f t="shared" si="115"/>
        <v>971.84944511249341</v>
      </c>
      <c r="K1236" s="47">
        <f t="shared" si="116"/>
        <v>18.181382618608747</v>
      </c>
      <c r="L1236" s="48">
        <f>Solar!K1253/1000*Variables!$B$3</f>
        <v>11.14865</v>
      </c>
      <c r="M1236" s="1">
        <f>IF(E1236=1, VLOOKUP(D1236, Sheet1!$E$2:$G$26, 2), Sheet1!$G$3)</f>
        <v>0.20441999999999999</v>
      </c>
      <c r="N1236" s="1">
        <f>'Electricity Rates'!$J$3</f>
        <v>0.19270000000000001</v>
      </c>
      <c r="O1236" s="145">
        <f>L1236-K1236</f>
        <v>-7.0327326186087475</v>
      </c>
      <c r="P1236">
        <f t="shared" si="117"/>
        <v>3.503552430605906</v>
      </c>
      <c r="Q1236">
        <f>IF(O1236&gt;0, IF(Q1235+O1236*Variables!$B$5&lt;Variables!$B$4, Q1235+O1236*Variables!$B$5, Variables!$B$4), IF(Q1235&gt;-O1236, Q1235+O1236/Variables!$B$5, 0))</f>
        <v>0</v>
      </c>
      <c r="R1236">
        <f>IF(O1236&gt;0, 0, IF(Q1235&gt;-O1236, 0, -O1236 - Q1235*Variables!$B$5))</f>
        <v>7.0327326186087475</v>
      </c>
      <c r="S1236">
        <f t="shared" si="118"/>
        <v>1.437631201896</v>
      </c>
      <c r="T1236">
        <f t="shared" si="119"/>
        <v>0</v>
      </c>
    </row>
    <row r="1237" spans="1:20" x14ac:dyDescent="0.3">
      <c r="A1237" s="3">
        <f t="shared" si="114"/>
        <v>43152</v>
      </c>
      <c r="B1237">
        <v>2</v>
      </c>
      <c r="C1237">
        <v>21</v>
      </c>
      <c r="D1237">
        <v>12</v>
      </c>
      <c r="E1237">
        <v>1</v>
      </c>
      <c r="F1237" s="1">
        <f>VLOOKUP(A1237,Weather!$A$1:$E$366, 5)</f>
        <v>0.92452830188679269</v>
      </c>
      <c r="G1237" s="1">
        <f>VLOOKUP(D1237, Winter!$A$1:$E$25, 2)</f>
        <v>1020.36633457866</v>
      </c>
      <c r="H1237" s="1">
        <f>VLOOKUP(D1237, Winter!$A$1:$E$25, 3)</f>
        <v>602.46553699974402</v>
      </c>
      <c r="I1237" s="1">
        <f>VLOOKUP(D1237, Winter!$A$1:$E$25, 5)</f>
        <v>327.10280373831802</v>
      </c>
      <c r="J1237" s="1">
        <f t="shared" si="115"/>
        <v>988.82665174251554</v>
      </c>
      <c r="K1237" s="47">
        <f t="shared" si="116"/>
        <v>18.498992605513546</v>
      </c>
      <c r="L1237" s="48">
        <f>Solar!K1254/1000*Variables!$B$3</f>
        <v>14.247399999999999</v>
      </c>
      <c r="M1237" s="1">
        <f>IF(E1237=1, VLOOKUP(D1237, Sheet1!$E$2:$G$26, 2), Sheet1!$G$3)</f>
        <v>0.20441999999999999</v>
      </c>
      <c r="N1237" s="1">
        <f>'Electricity Rates'!$J$3</f>
        <v>0.19270000000000001</v>
      </c>
      <c r="O1237" s="145">
        <f>L1237-K1237</f>
        <v>-4.2515926055135473</v>
      </c>
      <c r="P1237">
        <f t="shared" si="117"/>
        <v>3.5647558750824606</v>
      </c>
      <c r="Q1237">
        <f>IF(O1237&gt;0, IF(Q1236+O1237*Variables!$B$5&lt;Variables!$B$4, Q1236+O1237*Variables!$B$5, Variables!$B$4), IF(Q1236&gt;-O1237, Q1236+O1237/Variables!$B$5, 0))</f>
        <v>0</v>
      </c>
      <c r="R1237">
        <f>IF(O1237&gt;0, 0, IF(Q1236&gt;-O1237, 0, -O1237 - Q1236*Variables!$B$5))</f>
        <v>4.2515926055135473</v>
      </c>
      <c r="S1237">
        <f t="shared" si="118"/>
        <v>0.8691105604190793</v>
      </c>
      <c r="T1237">
        <f t="shared" si="119"/>
        <v>0</v>
      </c>
    </row>
    <row r="1238" spans="1:20" x14ac:dyDescent="0.3">
      <c r="A1238" s="3">
        <f t="shared" si="114"/>
        <v>43152</v>
      </c>
      <c r="B1238">
        <v>2</v>
      </c>
      <c r="C1238">
        <v>21</v>
      </c>
      <c r="D1238">
        <v>13</v>
      </c>
      <c r="E1238">
        <v>1</v>
      </c>
      <c r="F1238" s="1">
        <f>VLOOKUP(A1238,Weather!$A$1:$E$366, 5)</f>
        <v>0.92452830188679269</v>
      </c>
      <c r="G1238" s="1">
        <f>VLOOKUP(D1238, Winter!$A$1:$E$25, 2)</f>
        <v>1065.99730178497</v>
      </c>
      <c r="H1238" s="1">
        <f>VLOOKUP(D1238, Winter!$A$1:$E$25, 3)</f>
        <v>611.78362020049099</v>
      </c>
      <c r="I1238" s="1">
        <f>VLOOKUP(D1238, Winter!$A$1:$E$25, 5)</f>
        <v>322.42990654205602</v>
      </c>
      <c r="J1238" s="1">
        <f t="shared" si="115"/>
        <v>1031.7170239295378</v>
      </c>
      <c r="K1238" s="47">
        <f t="shared" si="116"/>
        <v>19.301386712243239</v>
      </c>
      <c r="L1238" s="48">
        <f>Solar!K1255/1000*Variables!$B$3</f>
        <v>7.867700000000001</v>
      </c>
      <c r="M1238" s="1">
        <f>IF(E1238=1, VLOOKUP(D1238, Sheet1!$E$2:$G$26, 2), Sheet1!$G$3)</f>
        <v>0.20441999999999999</v>
      </c>
      <c r="N1238" s="1">
        <f>'Electricity Rates'!$J$3</f>
        <v>0.19270000000000001</v>
      </c>
      <c r="O1238" s="145">
        <f>L1238-K1238</f>
        <v>-11.433686712243238</v>
      </c>
      <c r="P1238">
        <f t="shared" si="117"/>
        <v>3.7193772194492722</v>
      </c>
      <c r="Q1238">
        <f>IF(O1238&gt;0, IF(Q1237+O1238*Variables!$B$5&lt;Variables!$B$4, Q1237+O1238*Variables!$B$5, Variables!$B$4), IF(Q1237&gt;-O1238, Q1237+O1238/Variables!$B$5, 0))</f>
        <v>0</v>
      </c>
      <c r="R1238">
        <f>IF(O1238&gt;0, 0, IF(Q1237&gt;-O1238, 0, -O1238 - Q1237*Variables!$B$5))</f>
        <v>11.433686712243238</v>
      </c>
      <c r="S1238">
        <f t="shared" si="118"/>
        <v>2.3372742377167626</v>
      </c>
      <c r="T1238">
        <f t="shared" si="119"/>
        <v>0</v>
      </c>
    </row>
    <row r="1239" spans="1:20" x14ac:dyDescent="0.3">
      <c r="A1239" s="3">
        <f t="shared" si="114"/>
        <v>43152</v>
      </c>
      <c r="B1239">
        <v>2</v>
      </c>
      <c r="C1239">
        <v>21</v>
      </c>
      <c r="D1239">
        <v>14</v>
      </c>
      <c r="E1239">
        <v>1</v>
      </c>
      <c r="F1239" s="1">
        <f>VLOOKUP(A1239,Weather!$A$1:$E$366, 5)</f>
        <v>0.92452830188679269</v>
      </c>
      <c r="G1239" s="1">
        <f>VLOOKUP(D1239, Winter!$A$1:$E$25, 2)</f>
        <v>1084.3762972187601</v>
      </c>
      <c r="H1239" s="1">
        <f>VLOOKUP(D1239, Winter!$A$1:$E$25, 3)</f>
        <v>611.59447701910301</v>
      </c>
      <c r="I1239" s="1">
        <f>VLOOKUP(D1239, Winter!$A$1:$E$25, 5)</f>
        <v>303.73831775700899</v>
      </c>
      <c r="J1239" s="1">
        <f t="shared" si="115"/>
        <v>1048.6946504112389</v>
      </c>
      <c r="K1239" s="47">
        <f t="shared" si="116"/>
        <v>19.619004553743267</v>
      </c>
      <c r="L1239" s="48">
        <f>Solar!K1256/1000*Variables!$B$3</f>
        <v>18.561299999999999</v>
      </c>
      <c r="M1239" s="1">
        <f>IF(E1239=1, VLOOKUP(D1239, Sheet1!$E$2:$G$26, 2), Sheet1!$G$3)</f>
        <v>0.20441999999999999</v>
      </c>
      <c r="N1239" s="1">
        <f>'Electricity Rates'!$J$3</f>
        <v>0.19270000000000001</v>
      </c>
      <c r="O1239" s="145">
        <f>L1239-K1239</f>
        <v>-1.0577045537432674</v>
      </c>
      <c r="P1239">
        <f t="shared" si="117"/>
        <v>3.7805821775063277</v>
      </c>
      <c r="Q1239">
        <f>IF(O1239&gt;0, IF(Q1238+O1239*Variables!$B$5&lt;Variables!$B$4, Q1238+O1239*Variables!$B$5, Variables!$B$4), IF(Q1238&gt;-O1239, Q1238+O1239/Variables!$B$5, 0))</f>
        <v>0</v>
      </c>
      <c r="R1239">
        <f>IF(O1239&gt;0, 0, IF(Q1238&gt;-O1239, 0, -O1239 - Q1238*Variables!$B$5))</f>
        <v>1.0577045537432674</v>
      </c>
      <c r="S1239">
        <f t="shared" si="118"/>
        <v>0.21621596487619871</v>
      </c>
      <c r="T1239">
        <f t="shared" si="119"/>
        <v>0</v>
      </c>
    </row>
    <row r="1240" spans="1:20" x14ac:dyDescent="0.3">
      <c r="A1240" s="3">
        <f t="shared" si="114"/>
        <v>43152</v>
      </c>
      <c r="B1240">
        <v>2</v>
      </c>
      <c r="C1240">
        <v>21</v>
      </c>
      <c r="D1240">
        <v>15</v>
      </c>
      <c r="E1240">
        <v>1</v>
      </c>
      <c r="F1240" s="1">
        <f>VLOOKUP(A1240,Weather!$A$1:$E$366, 5)</f>
        <v>0.92452830188679269</v>
      </c>
      <c r="G1240" s="1">
        <f>VLOOKUP(D1240, Winter!$A$1:$E$25, 2)</f>
        <v>1093.6540058115399</v>
      </c>
      <c r="H1240" s="1">
        <f>VLOOKUP(D1240, Winter!$A$1:$E$25, 3)</f>
        <v>601.87029228184497</v>
      </c>
      <c r="I1240" s="1">
        <f>VLOOKUP(D1240, Winter!$A$1:$E$25, 5)</f>
        <v>271.02803738317698</v>
      </c>
      <c r="J1240" s="1">
        <f t="shared" si="115"/>
        <v>1056.5382538470349</v>
      </c>
      <c r="K1240" s="47">
        <f t="shared" si="116"/>
        <v>19.765742874058237</v>
      </c>
      <c r="L1240" s="48">
        <f>Solar!K1257/1000*Variables!$B$3</f>
        <v>17.811299999999999</v>
      </c>
      <c r="M1240" s="1">
        <f>IF(E1240=1, VLOOKUP(D1240, Sheet1!$E$2:$G$26, 2), Sheet1!$G$3)</f>
        <v>0.20441999999999999</v>
      </c>
      <c r="N1240" s="1">
        <f>'Electricity Rates'!$J$3</f>
        <v>0.19270000000000001</v>
      </c>
      <c r="O1240" s="145">
        <f>L1240-K1240</f>
        <v>-1.9544428740582376</v>
      </c>
      <c r="P1240">
        <f t="shared" si="117"/>
        <v>3.8088586518310223</v>
      </c>
      <c r="Q1240">
        <f>IF(O1240&gt;0, IF(Q1239+O1240*Variables!$B$5&lt;Variables!$B$4, Q1239+O1240*Variables!$B$5, Variables!$B$4), IF(Q1239&gt;-O1240, Q1239+O1240/Variables!$B$5, 0))</f>
        <v>0</v>
      </c>
      <c r="R1240">
        <f>IF(O1240&gt;0, 0, IF(Q1239&gt;-O1240, 0, -O1240 - Q1239*Variables!$B$5))</f>
        <v>1.9544428740582376</v>
      </c>
      <c r="S1240">
        <f t="shared" si="118"/>
        <v>0.39952721231498489</v>
      </c>
      <c r="T1240">
        <f t="shared" si="119"/>
        <v>0</v>
      </c>
    </row>
    <row r="1241" spans="1:20" x14ac:dyDescent="0.3">
      <c r="A1241" s="3">
        <f t="shared" si="114"/>
        <v>43152</v>
      </c>
      <c r="B1241">
        <v>2</v>
      </c>
      <c r="C1241">
        <v>21</v>
      </c>
      <c r="D1241">
        <v>16</v>
      </c>
      <c r="E1241">
        <v>1</v>
      </c>
      <c r="F1241" s="1">
        <f>VLOOKUP(A1241,Weather!$A$1:$E$366, 5)</f>
        <v>0.92452830188679269</v>
      </c>
      <c r="G1241" s="1">
        <f>VLOOKUP(D1241, Winter!$A$1:$E$25, 2)</f>
        <v>1039.2953507679499</v>
      </c>
      <c r="H1241" s="1">
        <f>VLOOKUP(D1241, Winter!$A$1:$E$25, 3)</f>
        <v>558.82352941176396</v>
      </c>
      <c r="I1241" s="1">
        <f>VLOOKUP(D1241, Winter!$A$1:$E$25, 5)</f>
        <v>252.336448598131</v>
      </c>
      <c r="J1241" s="1">
        <f t="shared" si="115"/>
        <v>1003.033326514653</v>
      </c>
      <c r="K1241" s="47">
        <f t="shared" si="116"/>
        <v>18.764771416284457</v>
      </c>
      <c r="L1241" s="48">
        <f>Solar!K1258/1000*Variables!$B$3</f>
        <v>10.719850000000001</v>
      </c>
      <c r="M1241" s="1">
        <f>IF(E1241=1, VLOOKUP(D1241, Sheet1!$E$2:$G$26, 2), Sheet1!$G$3)</f>
        <v>0.20441999999999999</v>
      </c>
      <c r="N1241" s="1">
        <f>'Electricity Rates'!$J$3</f>
        <v>0.19270000000000001</v>
      </c>
      <c r="O1241" s="145">
        <f>L1241-K1241</f>
        <v>-8.0449214162844562</v>
      </c>
      <c r="P1241">
        <f t="shared" si="117"/>
        <v>3.6159714519180151</v>
      </c>
      <c r="Q1241">
        <f>IF(O1241&gt;0, IF(Q1240+O1241*Variables!$B$5&lt;Variables!$B$4, Q1240+O1241*Variables!$B$5, Variables!$B$4), IF(Q1240&gt;-O1241, Q1240+O1241/Variables!$B$5, 0))</f>
        <v>0</v>
      </c>
      <c r="R1241">
        <f>IF(O1241&gt;0, 0, IF(Q1240&gt;-O1241, 0, -O1241 - Q1240*Variables!$B$5))</f>
        <v>8.0449214162844562</v>
      </c>
      <c r="S1241">
        <f t="shared" si="118"/>
        <v>1.6445428359168686</v>
      </c>
      <c r="T1241">
        <f t="shared" si="119"/>
        <v>0</v>
      </c>
    </row>
    <row r="1242" spans="1:20" x14ac:dyDescent="0.3">
      <c r="A1242" s="3">
        <f t="shared" si="114"/>
        <v>43152</v>
      </c>
      <c r="B1242">
        <v>2</v>
      </c>
      <c r="C1242">
        <v>21</v>
      </c>
      <c r="D1242">
        <v>17</v>
      </c>
      <c r="E1242">
        <v>1</v>
      </c>
      <c r="F1242" s="1">
        <f>VLOOKUP(A1242,Weather!$A$1:$E$366, 5)</f>
        <v>0.92452830188679269</v>
      </c>
      <c r="G1242" s="1">
        <f>VLOOKUP(D1242, Winter!$A$1:$E$25, 2)</f>
        <v>889.47696139476898</v>
      </c>
      <c r="H1242" s="1">
        <f>VLOOKUP(D1242, Winter!$A$1:$E$25, 3)</f>
        <v>506.24728802056097</v>
      </c>
      <c r="I1242" s="1">
        <f>VLOOKUP(D1242, Winter!$A$1:$E$25, 5)</f>
        <v>228.971962616822</v>
      </c>
      <c r="J1242" s="1">
        <f t="shared" si="115"/>
        <v>860.55396717784765</v>
      </c>
      <c r="K1242" s="47">
        <f t="shared" si="116"/>
        <v>16.099264160624241</v>
      </c>
      <c r="L1242" s="48">
        <f>Solar!K1259/1000*Variables!$B$3</f>
        <v>5.2247500000000002</v>
      </c>
      <c r="M1242" s="1">
        <f>IF(E1242=1, VLOOKUP(D1242, Sheet1!$E$2:$G$26, 2), Sheet1!$G$3)</f>
        <v>0.20441999999999999</v>
      </c>
      <c r="N1242" s="1">
        <f>'Electricity Rates'!$J$3</f>
        <v>0.19270000000000001</v>
      </c>
      <c r="O1242" s="145">
        <f>L1242-K1242</f>
        <v>-10.874514160624241</v>
      </c>
      <c r="P1242">
        <f t="shared" si="117"/>
        <v>3.1023282037522915</v>
      </c>
      <c r="Q1242">
        <f>IF(O1242&gt;0, IF(Q1241+O1242*Variables!$B$5&lt;Variables!$B$4, Q1241+O1242*Variables!$B$5, Variables!$B$4), IF(Q1241&gt;-O1242, Q1241+O1242/Variables!$B$5, 0))</f>
        <v>0</v>
      </c>
      <c r="R1242">
        <f>IF(O1242&gt;0, 0, IF(Q1241&gt;-O1242, 0, -O1242 - Q1241*Variables!$B$5))</f>
        <v>10.874514160624241</v>
      </c>
      <c r="S1242">
        <f t="shared" si="118"/>
        <v>2.2229681847148073</v>
      </c>
      <c r="T1242">
        <f t="shared" si="119"/>
        <v>0</v>
      </c>
    </row>
    <row r="1243" spans="1:20" x14ac:dyDescent="0.3">
      <c r="A1243" s="3">
        <f t="shared" si="114"/>
        <v>43152</v>
      </c>
      <c r="B1243">
        <v>2</v>
      </c>
      <c r="C1243">
        <v>21</v>
      </c>
      <c r="D1243">
        <v>18</v>
      </c>
      <c r="E1243">
        <v>1</v>
      </c>
      <c r="F1243" s="1">
        <f>VLOOKUP(A1243,Weather!$A$1:$E$366, 5)</f>
        <v>0.92452830188679269</v>
      </c>
      <c r="G1243" s="1">
        <f>VLOOKUP(D1243, Winter!$A$1:$E$25, 2)</f>
        <v>689.67932752179297</v>
      </c>
      <c r="H1243" s="1">
        <f>VLOOKUP(D1243, Winter!$A$1:$E$25, 3)</f>
        <v>477.48083534529701</v>
      </c>
      <c r="I1243" s="1">
        <f>VLOOKUP(D1243, Winter!$A$1:$E$25, 5)</f>
        <v>257.009345794392</v>
      </c>
      <c r="J1243" s="1">
        <f t="shared" si="115"/>
        <v>673.66434698017065</v>
      </c>
      <c r="K1243" s="47">
        <f t="shared" si="116"/>
        <v>12.602928684642036</v>
      </c>
      <c r="L1243" s="48">
        <f>Solar!K1260/1000*Variables!$B$3</f>
        <v>0.6764</v>
      </c>
      <c r="M1243" s="1">
        <f>IF(E1243=1, VLOOKUP(D1243, Sheet1!$E$2:$G$26, 2), Sheet1!$G$3)</f>
        <v>0.20441999999999999</v>
      </c>
      <c r="N1243" s="1">
        <f>'Electricity Rates'!$J$3</f>
        <v>0.19270000000000001</v>
      </c>
      <c r="O1243" s="145">
        <f>L1243-K1243</f>
        <v>-11.926528684642037</v>
      </c>
      <c r="P1243">
        <f t="shared" si="117"/>
        <v>2.4285843575305206</v>
      </c>
      <c r="Q1243">
        <f>IF(O1243&gt;0, IF(Q1242+O1243*Variables!$B$5&lt;Variables!$B$4, Q1242+O1243*Variables!$B$5, Variables!$B$4), IF(Q1242&gt;-O1243, Q1242+O1243/Variables!$B$5, 0))</f>
        <v>0</v>
      </c>
      <c r="R1243">
        <f>IF(O1243&gt;0, 0, IF(Q1242&gt;-O1243, 0, -O1243 - Q1242*Variables!$B$5))</f>
        <v>11.926528684642037</v>
      </c>
      <c r="S1243">
        <f t="shared" si="118"/>
        <v>2.4380209937145252</v>
      </c>
      <c r="T1243">
        <f t="shared" si="119"/>
        <v>0</v>
      </c>
    </row>
    <row r="1244" spans="1:20" x14ac:dyDescent="0.3">
      <c r="A1244" s="3">
        <f t="shared" si="114"/>
        <v>43152</v>
      </c>
      <c r="B1244">
        <v>2</v>
      </c>
      <c r="C1244">
        <v>21</v>
      </c>
      <c r="D1244">
        <v>19</v>
      </c>
      <c r="E1244">
        <v>1</v>
      </c>
      <c r="F1244" s="1">
        <f>VLOOKUP(A1244,Weather!$A$1:$E$366, 5)</f>
        <v>0.92452830188679269</v>
      </c>
      <c r="G1244" s="1">
        <f>VLOOKUP(D1244, Winter!$A$1:$E$25, 2)</f>
        <v>503.50249066002402</v>
      </c>
      <c r="H1244" s="1">
        <f>VLOOKUP(D1244, Winter!$A$1:$E$25, 3)</f>
        <v>367.75553800108997</v>
      </c>
      <c r="I1244" s="1">
        <f>VLOOKUP(D1244, Winter!$A$1:$E$25, 5)</f>
        <v>266.355140186916</v>
      </c>
      <c r="J1244" s="1">
        <f t="shared" si="115"/>
        <v>493.25743762916113</v>
      </c>
      <c r="K1244" s="47">
        <f t="shared" si="116"/>
        <v>9.2278719179309139</v>
      </c>
      <c r="L1244" s="48">
        <f>Solar!K1261/1000*Variables!$B$3</f>
        <v>0</v>
      </c>
      <c r="M1244" s="1">
        <f>IF(E1244=1, VLOOKUP(D1244, Sheet1!$E$2:$G$26, 2), Sheet1!$G$3)</f>
        <v>0.20441999999999999</v>
      </c>
      <c r="N1244" s="1">
        <f>'Electricity Rates'!$J$3</f>
        <v>0.19270000000000001</v>
      </c>
      <c r="O1244" s="145">
        <f>L1244-K1244</f>
        <v>-9.2278719179309139</v>
      </c>
      <c r="P1244">
        <f t="shared" si="117"/>
        <v>1.7782109185852872</v>
      </c>
      <c r="Q1244">
        <f>IF(O1244&gt;0, IF(Q1243+O1244*Variables!$B$5&lt;Variables!$B$4, Q1243+O1244*Variables!$B$5, Variables!$B$4), IF(Q1243&gt;-O1244, Q1243+O1244/Variables!$B$5, 0))</f>
        <v>0</v>
      </c>
      <c r="R1244">
        <f>IF(O1244&gt;0, 0, IF(Q1243&gt;-O1244, 0, -O1244 - Q1243*Variables!$B$5))</f>
        <v>9.2278719179309139</v>
      </c>
      <c r="S1244">
        <f t="shared" si="118"/>
        <v>1.8863615774634372</v>
      </c>
      <c r="T1244">
        <f t="shared" si="119"/>
        <v>0</v>
      </c>
    </row>
    <row r="1245" spans="1:20" x14ac:dyDescent="0.3">
      <c r="A1245" s="3">
        <f t="shared" si="114"/>
        <v>43152</v>
      </c>
      <c r="B1245">
        <v>2</v>
      </c>
      <c r="C1245">
        <v>21</v>
      </c>
      <c r="D1245">
        <v>20</v>
      </c>
      <c r="E1245">
        <v>1</v>
      </c>
      <c r="F1245" s="1">
        <f>VLOOKUP(A1245,Weather!$A$1:$E$366, 5)</f>
        <v>0.92452830188679269</v>
      </c>
      <c r="G1245" s="1">
        <f>VLOOKUP(D1245, Winter!$A$1:$E$25, 2)</f>
        <v>385.507471980074</v>
      </c>
      <c r="H1245" s="1">
        <f>VLOOKUP(D1245, Winter!$A$1:$E$25, 3)</f>
        <v>329.45960680470398</v>
      </c>
      <c r="I1245" s="1">
        <f>VLOOKUP(D1245, Winter!$A$1:$E$25, 5)</f>
        <v>275.70093457943898</v>
      </c>
      <c r="J1245" s="1">
        <f t="shared" si="115"/>
        <v>381.27744441966871</v>
      </c>
      <c r="K1245" s="47">
        <f t="shared" si="116"/>
        <v>7.1329475318442128</v>
      </c>
      <c r="L1245" s="48">
        <f>Solar!K1262/1000*Variables!$B$3</f>
        <v>0</v>
      </c>
      <c r="M1245" s="1">
        <f>IF(E1245=1, VLOOKUP(D1245, Sheet1!$E$2:$G$26, 2), Sheet1!$G$3)</f>
        <v>0.20441999999999999</v>
      </c>
      <c r="N1245" s="1">
        <f>'Electricity Rates'!$J$3</f>
        <v>0.19270000000000001</v>
      </c>
      <c r="O1245" s="145">
        <f>L1245-K1245</f>
        <v>-7.1329475318442128</v>
      </c>
      <c r="P1245">
        <f t="shared" si="117"/>
        <v>1.3745189893863798</v>
      </c>
      <c r="Q1245">
        <f>IF(O1245&gt;0, IF(Q1244+O1245*Variables!$B$5&lt;Variables!$B$4, Q1244+O1245*Variables!$B$5, Variables!$B$4), IF(Q1244&gt;-O1245, Q1244+O1245/Variables!$B$5, 0))</f>
        <v>0</v>
      </c>
      <c r="R1245">
        <f>IF(O1245&gt;0, 0, IF(Q1244&gt;-O1245, 0, -O1245 - Q1244*Variables!$B$5))</f>
        <v>7.1329475318442128</v>
      </c>
      <c r="S1245">
        <f t="shared" si="118"/>
        <v>1.458117134459594</v>
      </c>
      <c r="T1245">
        <f t="shared" si="119"/>
        <v>0</v>
      </c>
    </row>
    <row r="1246" spans="1:20" x14ac:dyDescent="0.3">
      <c r="A1246" s="3">
        <f t="shared" si="114"/>
        <v>43152</v>
      </c>
      <c r="B1246">
        <v>2</v>
      </c>
      <c r="C1246">
        <v>21</v>
      </c>
      <c r="D1246">
        <v>21</v>
      </c>
      <c r="E1246">
        <v>1</v>
      </c>
      <c r="F1246" s="1">
        <f>VLOOKUP(A1246,Weather!$A$1:$E$366, 5)</f>
        <v>0.92452830188679269</v>
      </c>
      <c r="G1246" s="1">
        <f>VLOOKUP(D1246, Winter!$A$1:$E$25, 2)</f>
        <v>340.23972602739599</v>
      </c>
      <c r="H1246" s="1">
        <f>VLOOKUP(D1246, Winter!$A$1:$E$25, 3)</f>
        <v>286.390591795636</v>
      </c>
      <c r="I1246" s="1">
        <f>VLOOKUP(D1246, Winter!$A$1:$E$25, 5)</f>
        <v>289.71962616822401</v>
      </c>
      <c r="J1246" s="1">
        <f t="shared" si="115"/>
        <v>336.17564042499902</v>
      </c>
      <c r="K1246" s="47">
        <f t="shared" si="116"/>
        <v>6.2891819060669931</v>
      </c>
      <c r="L1246" s="48">
        <f>Solar!K1263/1000*Variables!$B$3</f>
        <v>0</v>
      </c>
      <c r="M1246" s="1">
        <f>IF(E1246=1, VLOOKUP(D1246, Sheet1!$E$2:$G$26, 2), Sheet1!$G$3)</f>
        <v>0.20441999999999999</v>
      </c>
      <c r="N1246" s="1">
        <f>'Electricity Rates'!$J$3</f>
        <v>0.19270000000000001</v>
      </c>
      <c r="O1246" s="145">
        <f>L1246-K1246</f>
        <v>-6.2891819060669931</v>
      </c>
      <c r="P1246">
        <f t="shared" si="117"/>
        <v>1.2119253532991097</v>
      </c>
      <c r="Q1246">
        <f>IF(O1246&gt;0, IF(Q1245+O1246*Variables!$B$5&lt;Variables!$B$4, Q1245+O1246*Variables!$B$5, Variables!$B$4), IF(Q1245&gt;-O1246, Q1245+O1246/Variables!$B$5, 0))</f>
        <v>0</v>
      </c>
      <c r="R1246">
        <f>IF(O1246&gt;0, 0, IF(Q1245&gt;-O1246, 0, -O1246 - Q1245*Variables!$B$5))</f>
        <v>6.2891819060669931</v>
      </c>
      <c r="S1246">
        <f t="shared" si="118"/>
        <v>1.2856345652382146</v>
      </c>
      <c r="T1246">
        <f t="shared" si="119"/>
        <v>0</v>
      </c>
    </row>
    <row r="1247" spans="1:20" x14ac:dyDescent="0.3">
      <c r="A1247" s="3">
        <f t="shared" si="114"/>
        <v>43152</v>
      </c>
      <c r="B1247">
        <v>2</v>
      </c>
      <c r="C1247">
        <v>21</v>
      </c>
      <c r="D1247">
        <v>22</v>
      </c>
      <c r="E1247">
        <v>1</v>
      </c>
      <c r="F1247" s="1">
        <f>VLOOKUP(A1247,Weather!$A$1:$E$366, 5)</f>
        <v>0.92452830188679269</v>
      </c>
      <c r="G1247" s="1">
        <f>VLOOKUP(D1247, Winter!$A$1:$E$25, 2)</f>
        <v>300</v>
      </c>
      <c r="H1247" s="1">
        <f>VLOOKUP(D1247, Winter!$A$1:$E$25, 3)</f>
        <v>271.915575384683</v>
      </c>
      <c r="I1247" s="1">
        <f>VLOOKUP(D1247, Winter!$A$1:$E$25, 5)</f>
        <v>285.04672897196201</v>
      </c>
      <c r="J1247" s="1">
        <f t="shared" si="115"/>
        <v>297.88042078374968</v>
      </c>
      <c r="K1247" s="47">
        <f t="shared" si="116"/>
        <v>5.5727540228565218</v>
      </c>
      <c r="L1247" s="48">
        <f>Solar!K1264/1000*Variables!$B$3</f>
        <v>0</v>
      </c>
      <c r="M1247" s="1">
        <f>IF(E1247=1, VLOOKUP(D1247, Sheet1!$E$2:$G$26, 2), Sheet1!$G$3)</f>
        <v>0.18618000000000001</v>
      </c>
      <c r="N1247" s="1">
        <f>'Electricity Rates'!$J$3</f>
        <v>0.19270000000000001</v>
      </c>
      <c r="O1247" s="145">
        <f>L1247-K1247</f>
        <v>-5.5727540228565218</v>
      </c>
      <c r="P1247">
        <f t="shared" si="117"/>
        <v>1.0738697002044517</v>
      </c>
      <c r="Q1247">
        <f>IF(O1247&gt;0, IF(Q1246+O1247*Variables!$B$5&lt;Variables!$B$4, Q1246+O1247*Variables!$B$5, Variables!$B$4), IF(Q1246&gt;-O1247, Q1246+O1247/Variables!$B$5, 0))</f>
        <v>0</v>
      </c>
      <c r="R1247">
        <f>IF(O1247&gt;0, 0, IF(Q1246&gt;-O1247, 0, -O1247 - Q1246*Variables!$B$5))</f>
        <v>5.5727540228565218</v>
      </c>
      <c r="S1247">
        <f t="shared" si="118"/>
        <v>1.0375353439754273</v>
      </c>
      <c r="T1247">
        <f t="shared" si="119"/>
        <v>0</v>
      </c>
    </row>
    <row r="1248" spans="1:20" x14ac:dyDescent="0.3">
      <c r="A1248" s="3">
        <f t="shared" si="114"/>
        <v>43152</v>
      </c>
      <c r="B1248">
        <v>2</v>
      </c>
      <c r="C1248">
        <v>21</v>
      </c>
      <c r="D1248">
        <v>23</v>
      </c>
      <c r="E1248">
        <v>1</v>
      </c>
      <c r="F1248" s="1">
        <f>VLOOKUP(A1248,Weather!$A$1:$E$366, 5)</f>
        <v>0.92452830188679269</v>
      </c>
      <c r="G1248" s="1">
        <f>VLOOKUP(D1248, Winter!$A$1:$E$25, 2)</f>
        <v>290.90909090909099</v>
      </c>
      <c r="H1248" s="1">
        <f>VLOOKUP(D1248, Winter!$A$1:$E$25, 3)</f>
        <v>266.95334839061297</v>
      </c>
      <c r="I1248" s="1">
        <f>VLOOKUP(D1248, Winter!$A$1:$E$25, 5)</f>
        <v>285.04672897196201</v>
      </c>
      <c r="J1248" s="1">
        <f t="shared" si="115"/>
        <v>289.10111034165868</v>
      </c>
      <c r="K1248" s="47">
        <f t="shared" si="116"/>
        <v>5.4085104735311154</v>
      </c>
      <c r="L1248" s="48">
        <f>Solar!K1265/1000*Variables!$B$3</f>
        <v>0</v>
      </c>
      <c r="M1248" s="1">
        <f>IF(E1248=1, VLOOKUP(D1248, Sheet1!$E$2:$G$26, 2), Sheet1!$G$3)</f>
        <v>0.18618000000000001</v>
      </c>
      <c r="N1248" s="1">
        <f>'Electricity Rates'!$J$3</f>
        <v>0.19270000000000001</v>
      </c>
      <c r="O1248" s="145">
        <f>L1248-K1248</f>
        <v>-5.4085104735311154</v>
      </c>
      <c r="P1248">
        <f t="shared" si="117"/>
        <v>1.042219968249446</v>
      </c>
      <c r="Q1248">
        <f>IF(O1248&gt;0, IF(Q1247+O1248*Variables!$B$5&lt;Variables!$B$4, Q1247+O1248*Variables!$B$5, Variables!$B$4), IF(Q1247&gt;-O1248, Q1247+O1248/Variables!$B$5, 0))</f>
        <v>0</v>
      </c>
      <c r="R1248">
        <f>IF(O1248&gt;0, 0, IF(Q1247&gt;-O1248, 0, -O1248 - Q1247*Variables!$B$5))</f>
        <v>5.4085104735311154</v>
      </c>
      <c r="S1248">
        <f t="shared" si="118"/>
        <v>1.0069564799620232</v>
      </c>
      <c r="T1248">
        <f t="shared" si="119"/>
        <v>0</v>
      </c>
    </row>
    <row r="1249" spans="1:20" x14ac:dyDescent="0.3">
      <c r="A1249" s="3">
        <f t="shared" si="114"/>
        <v>43152</v>
      </c>
      <c r="B1249">
        <v>2</v>
      </c>
      <c r="C1249">
        <v>21</v>
      </c>
      <c r="D1249">
        <v>24</v>
      </c>
      <c r="E1249">
        <v>1</v>
      </c>
      <c r="F1249" s="1">
        <f>VLOOKUP(A1249,Weather!$A$1:$E$366, 5)</f>
        <v>0.92452830188679269</v>
      </c>
      <c r="G1249" s="1">
        <f>VLOOKUP(D1249, Winter!$A$1:$E$25, 2)</f>
        <v>272.72727272727298</v>
      </c>
      <c r="H1249" s="1">
        <f>VLOOKUP(D1249, Winter!$A$1:$E$25, 3)</f>
        <v>266.74195307023803</v>
      </c>
      <c r="I1249" s="1">
        <f>VLOOKUP(D1249, Winter!$A$1:$E$25, 5)</f>
        <v>285.04672897196201</v>
      </c>
      <c r="J1249" s="1">
        <f t="shared" si="115"/>
        <v>272.27555048900621</v>
      </c>
      <c r="K1249" s="47">
        <f t="shared" si="116"/>
        <v>5.0937374981573758</v>
      </c>
      <c r="L1249" s="48">
        <f>Solar!K1266/1000*Variables!$B$3</f>
        <v>0</v>
      </c>
      <c r="M1249" s="1">
        <f>IF(E1249=1, VLOOKUP(D1249, Sheet1!$E$2:$G$26, 2), Sheet1!$G$3)</f>
        <v>0.18618000000000001</v>
      </c>
      <c r="N1249" s="1">
        <f>'Electricity Rates'!$J$3</f>
        <v>0.19270000000000001</v>
      </c>
      <c r="O1249" s="145">
        <f>L1249-K1249</f>
        <v>-5.0937374981573758</v>
      </c>
      <c r="P1249">
        <f t="shared" si="117"/>
        <v>0.98156321589492634</v>
      </c>
      <c r="Q1249">
        <f>IF(O1249&gt;0, IF(Q1248+O1249*Variables!$B$5&lt;Variables!$B$4, Q1248+O1249*Variables!$B$5, Variables!$B$4), IF(Q1248&gt;-O1249, Q1248+O1249/Variables!$B$5, 0))</f>
        <v>0</v>
      </c>
      <c r="R1249">
        <f>IF(O1249&gt;0, 0, IF(Q1248&gt;-O1249, 0, -O1249 - Q1248*Variables!$B$5))</f>
        <v>5.0937374981573758</v>
      </c>
      <c r="S1249">
        <f t="shared" si="118"/>
        <v>0.94835204740694024</v>
      </c>
      <c r="T1249">
        <f t="shared" si="119"/>
        <v>0</v>
      </c>
    </row>
    <row r="1250" spans="1:20" x14ac:dyDescent="0.3">
      <c r="A1250" s="3">
        <f t="shared" si="114"/>
        <v>43153</v>
      </c>
      <c r="B1250">
        <v>2</v>
      </c>
      <c r="C1250">
        <v>22</v>
      </c>
      <c r="D1250">
        <v>1</v>
      </c>
      <c r="E1250">
        <v>1</v>
      </c>
      <c r="F1250" s="1">
        <f>VLOOKUP(A1250,Weather!$A$1:$E$366, 5)</f>
        <v>0.9433962264150948</v>
      </c>
      <c r="G1250" s="1">
        <f>VLOOKUP(D1250, Winter!$A$1:$E$25, 2)</f>
        <v>281.81818181818198</v>
      </c>
      <c r="H1250" s="1">
        <f>VLOOKUP(D1250, Winter!$A$1:$E$25, 3)</f>
        <v>257.04002047196798</v>
      </c>
      <c r="I1250" s="1">
        <f>VLOOKUP(D1250, Winter!$A$1:$E$25, 5)</f>
        <v>266.355140186916</v>
      </c>
      <c r="J1250" s="1">
        <f t="shared" si="115"/>
        <v>280.41564438349064</v>
      </c>
      <c r="K1250" s="47">
        <f t="shared" si="116"/>
        <v>5.2460225690511413</v>
      </c>
      <c r="L1250" s="48">
        <f>Solar!K1267/1000*Variables!$B$3</f>
        <v>0</v>
      </c>
      <c r="M1250" s="1">
        <f>IF(E1250=1, VLOOKUP(D1250, Sheet1!$E$2:$G$26, 2), Sheet1!$G$3)</f>
        <v>0.18618000000000001</v>
      </c>
      <c r="N1250" s="1">
        <f>'Electricity Rates'!$J$3</f>
        <v>0.19270000000000001</v>
      </c>
      <c r="O1250" s="145">
        <f>L1250-K1250</f>
        <v>-5.2460225690511413</v>
      </c>
      <c r="P1250">
        <f t="shared" si="117"/>
        <v>1.0109085490561549</v>
      </c>
      <c r="Q1250">
        <f>IF(O1250&gt;0, IF(Q1249+O1250*Variables!$B$5&lt;Variables!$B$4, Q1249+O1250*Variables!$B$5, Variables!$B$4), IF(Q1249&gt;-O1250, Q1249+O1250/Variables!$B$5, 0))</f>
        <v>0</v>
      </c>
      <c r="R1250">
        <f>IF(O1250&gt;0, 0, IF(Q1249&gt;-O1250, 0, -O1250 - Q1249*Variables!$B$5))</f>
        <v>5.2460225690511413</v>
      </c>
      <c r="S1250">
        <f t="shared" si="118"/>
        <v>0.9767044819059415</v>
      </c>
      <c r="T1250">
        <f t="shared" si="119"/>
        <v>0</v>
      </c>
    </row>
    <row r="1251" spans="1:20" x14ac:dyDescent="0.3">
      <c r="A1251" s="3">
        <f t="shared" si="114"/>
        <v>43153</v>
      </c>
      <c r="B1251">
        <v>2</v>
      </c>
      <c r="C1251">
        <v>22</v>
      </c>
      <c r="D1251">
        <v>2</v>
      </c>
      <c r="E1251">
        <v>1</v>
      </c>
      <c r="F1251" s="1">
        <f>VLOOKUP(A1251,Weather!$A$1:$E$366, 5)</f>
        <v>0.9433962264150948</v>
      </c>
      <c r="G1251" s="1">
        <f>VLOOKUP(D1251, Winter!$A$1:$E$25, 2)</f>
        <v>282.10356994603501</v>
      </c>
      <c r="H1251" s="1">
        <f>VLOOKUP(D1251, Winter!$A$1:$E$25, 3)</f>
        <v>280.66066600651902</v>
      </c>
      <c r="I1251" s="1">
        <f>VLOOKUP(D1251, Winter!$A$1:$E$25, 5)</f>
        <v>285.04672897196201</v>
      </c>
      <c r="J1251" s="1">
        <f t="shared" si="115"/>
        <v>282.02189613813789</v>
      </c>
      <c r="K1251" s="47">
        <f t="shared" si="116"/>
        <v>5.2760723652206218</v>
      </c>
      <c r="L1251" s="48">
        <f>Solar!K1268/1000*Variables!$B$3</f>
        <v>0</v>
      </c>
      <c r="M1251" s="1">
        <f>IF(E1251=1, VLOOKUP(D1251, Sheet1!$E$2:$G$26, 2), Sheet1!$G$3)</f>
        <v>0.18618000000000001</v>
      </c>
      <c r="N1251" s="1">
        <f>'Electricity Rates'!$J$3</f>
        <v>0.19270000000000001</v>
      </c>
      <c r="O1251" s="145">
        <f>L1251-K1251</f>
        <v>-5.2760723652206218</v>
      </c>
      <c r="P1251">
        <f t="shared" si="117"/>
        <v>1.0166991447780138</v>
      </c>
      <c r="Q1251">
        <f>IF(O1251&gt;0, IF(Q1250+O1251*Variables!$B$5&lt;Variables!$B$4, Q1250+O1251*Variables!$B$5, Variables!$B$4), IF(Q1250&gt;-O1251, Q1250+O1251/Variables!$B$5, 0))</f>
        <v>0</v>
      </c>
      <c r="R1251">
        <f>IF(O1251&gt;0, 0, IF(Q1250&gt;-O1251, 0, -O1251 - Q1250*Variables!$B$5))</f>
        <v>5.2760723652206218</v>
      </c>
      <c r="S1251">
        <f t="shared" si="118"/>
        <v>0.98229915295677539</v>
      </c>
      <c r="T1251">
        <f t="shared" si="119"/>
        <v>0</v>
      </c>
    </row>
    <row r="1252" spans="1:20" x14ac:dyDescent="0.3">
      <c r="A1252" s="3">
        <f t="shared" si="114"/>
        <v>43153</v>
      </c>
      <c r="B1252">
        <v>2</v>
      </c>
      <c r="C1252">
        <v>22</v>
      </c>
      <c r="D1252">
        <v>3</v>
      </c>
      <c r="E1252">
        <v>1</v>
      </c>
      <c r="F1252" s="1">
        <f>VLOOKUP(A1252,Weather!$A$1:$E$366, 5)</f>
        <v>0.9433962264150948</v>
      </c>
      <c r="G1252" s="1">
        <f>VLOOKUP(D1252, Winter!$A$1:$E$25, 2)</f>
        <v>282.300747198007</v>
      </c>
      <c r="H1252" s="1">
        <f>VLOOKUP(D1252, Winter!$A$1:$E$25, 3)</f>
        <v>272.72727272727298</v>
      </c>
      <c r="I1252" s="1">
        <f>VLOOKUP(D1252, Winter!$A$1:$E$25, 5)</f>
        <v>271.02803738317698</v>
      </c>
      <c r="J1252" s="1">
        <f t="shared" si="115"/>
        <v>281.75885241664469</v>
      </c>
      <c r="K1252" s="47">
        <f t="shared" si="116"/>
        <v>5.2711513369996945</v>
      </c>
      <c r="L1252" s="48">
        <f>Solar!K1269/1000*Variables!$B$3</f>
        <v>0</v>
      </c>
      <c r="M1252" s="1">
        <f>IF(E1252=1, VLOOKUP(D1252, Sheet1!$E$2:$G$26, 2), Sheet1!$G$3)</f>
        <v>0.18618000000000001</v>
      </c>
      <c r="N1252" s="1">
        <f>'Electricity Rates'!$J$3</f>
        <v>0.19270000000000001</v>
      </c>
      <c r="O1252" s="145">
        <f>L1252-K1252</f>
        <v>-5.2711513369996945</v>
      </c>
      <c r="P1252">
        <f t="shared" si="117"/>
        <v>1.0157508626398413</v>
      </c>
      <c r="Q1252">
        <f>IF(O1252&gt;0, IF(Q1251+O1252*Variables!$B$5&lt;Variables!$B$4, Q1251+O1252*Variables!$B$5, Variables!$B$4), IF(Q1251&gt;-O1252, Q1251+O1252/Variables!$B$5, 0))</f>
        <v>0</v>
      </c>
      <c r="R1252">
        <f>IF(O1252&gt;0, 0, IF(Q1251&gt;-O1252, 0, -O1252 - Q1251*Variables!$B$5))</f>
        <v>5.2711513369996945</v>
      </c>
      <c r="S1252">
        <f t="shared" si="118"/>
        <v>0.98138295592260316</v>
      </c>
      <c r="T1252">
        <f t="shared" si="119"/>
        <v>0</v>
      </c>
    </row>
    <row r="1253" spans="1:20" x14ac:dyDescent="0.3">
      <c r="A1253" s="3">
        <f t="shared" si="114"/>
        <v>43153</v>
      </c>
      <c r="B1253">
        <v>2</v>
      </c>
      <c r="C1253">
        <v>22</v>
      </c>
      <c r="D1253">
        <v>4</v>
      </c>
      <c r="E1253">
        <v>1</v>
      </c>
      <c r="F1253" s="1">
        <f>VLOOKUP(A1253,Weather!$A$1:$E$366, 5)</f>
        <v>0.9433962264150948</v>
      </c>
      <c r="G1253" s="1">
        <f>VLOOKUP(D1253, Winter!$A$1:$E$25, 2)</f>
        <v>308.82074789439099</v>
      </c>
      <c r="H1253" s="1">
        <f>VLOOKUP(D1253, Winter!$A$1:$E$25, 3)</f>
        <v>281.81818181818198</v>
      </c>
      <c r="I1253" s="1">
        <f>VLOOKUP(D1253, Winter!$A$1:$E$25, 5)</f>
        <v>285.04672897196201</v>
      </c>
      <c r="J1253" s="1">
        <f t="shared" si="115"/>
        <v>307.29230075800183</v>
      </c>
      <c r="K1253" s="47">
        <f t="shared" si="116"/>
        <v>5.7488316980899441</v>
      </c>
      <c r="L1253" s="48">
        <f>Solar!K1270/1000*Variables!$B$3</f>
        <v>0</v>
      </c>
      <c r="M1253" s="1">
        <f>IF(E1253=1, VLOOKUP(D1253, Sheet1!$E$2:$G$26, 2), Sheet1!$G$3)</f>
        <v>0.18618000000000001</v>
      </c>
      <c r="N1253" s="1">
        <f>'Electricity Rates'!$J$3</f>
        <v>0.19270000000000001</v>
      </c>
      <c r="O1253" s="145">
        <f>L1253-K1253</f>
        <v>-5.7488316980899441</v>
      </c>
      <c r="P1253">
        <f t="shared" si="117"/>
        <v>1.1077998682219323</v>
      </c>
      <c r="Q1253">
        <f>IF(O1253&gt;0, IF(Q1252+O1253*Variables!$B$5&lt;Variables!$B$4, Q1252+O1253*Variables!$B$5, Variables!$B$4), IF(Q1252&gt;-O1253, Q1252+O1253/Variables!$B$5, 0))</f>
        <v>0</v>
      </c>
      <c r="R1253">
        <f>IF(O1253&gt;0, 0, IF(Q1252&gt;-O1253, 0, -O1253 - Q1252*Variables!$B$5))</f>
        <v>5.7488316980899441</v>
      </c>
      <c r="S1253">
        <f t="shared" si="118"/>
        <v>1.0703174855503859</v>
      </c>
      <c r="T1253">
        <f t="shared" si="119"/>
        <v>0</v>
      </c>
    </row>
    <row r="1254" spans="1:20" x14ac:dyDescent="0.3">
      <c r="A1254" s="3">
        <f t="shared" si="114"/>
        <v>43153</v>
      </c>
      <c r="B1254">
        <v>2</v>
      </c>
      <c r="C1254">
        <v>22</v>
      </c>
      <c r="D1254">
        <v>5</v>
      </c>
      <c r="E1254">
        <v>1</v>
      </c>
      <c r="F1254" s="1">
        <f>VLOOKUP(A1254,Weather!$A$1:$E$366, 5)</f>
        <v>0.9433962264150948</v>
      </c>
      <c r="G1254" s="1">
        <f>VLOOKUP(D1254, Winter!$A$1:$E$25, 2)</f>
        <v>308.63160471300301</v>
      </c>
      <c r="H1254" s="1">
        <f>VLOOKUP(D1254, Winter!$A$1:$E$25, 3)</f>
        <v>300</v>
      </c>
      <c r="I1254" s="1">
        <f>VLOOKUP(D1254, Winter!$A$1:$E$25, 5)</f>
        <v>303.73831775700899</v>
      </c>
      <c r="J1254" s="1">
        <f t="shared" si="115"/>
        <v>308.14302331415377</v>
      </c>
      <c r="K1254" s="47">
        <f t="shared" si="116"/>
        <v>5.7647470359784068</v>
      </c>
      <c r="L1254" s="48">
        <f>Solar!K1271/1000*Variables!$B$3</f>
        <v>0</v>
      </c>
      <c r="M1254" s="1">
        <f>IF(E1254=1, VLOOKUP(D1254, Sheet1!$E$2:$G$26, 2), Sheet1!$G$3)</f>
        <v>0.18618000000000001</v>
      </c>
      <c r="N1254" s="1">
        <f>'Electricity Rates'!$J$3</f>
        <v>0.19270000000000001</v>
      </c>
      <c r="O1254" s="145">
        <f>L1254-K1254</f>
        <v>-5.7647470359784068</v>
      </c>
      <c r="P1254">
        <f t="shared" si="117"/>
        <v>1.110866753833039</v>
      </c>
      <c r="Q1254">
        <f>IF(O1254&gt;0, IF(Q1253+O1254*Variables!$B$5&lt;Variables!$B$4, Q1253+O1254*Variables!$B$5, Variables!$B$4), IF(Q1253&gt;-O1254, Q1253+O1254/Variables!$B$5, 0))</f>
        <v>0</v>
      </c>
      <c r="R1254">
        <f>IF(O1254&gt;0, 0, IF(Q1253&gt;-O1254, 0, -O1254 - Q1253*Variables!$B$5))</f>
        <v>5.7647470359784068</v>
      </c>
      <c r="S1254">
        <f t="shared" si="118"/>
        <v>1.0732806031584599</v>
      </c>
      <c r="T1254">
        <f t="shared" si="119"/>
        <v>0</v>
      </c>
    </row>
    <row r="1255" spans="1:20" x14ac:dyDescent="0.3">
      <c r="A1255" s="3">
        <f t="shared" si="114"/>
        <v>43153</v>
      </c>
      <c r="B1255">
        <v>2</v>
      </c>
      <c r="C1255">
        <v>22</v>
      </c>
      <c r="D1255">
        <v>6</v>
      </c>
      <c r="E1255">
        <v>1</v>
      </c>
      <c r="F1255" s="1">
        <f>VLOOKUP(A1255,Weather!$A$1:$E$366, 5)</f>
        <v>0.9433962264150948</v>
      </c>
      <c r="G1255" s="1">
        <f>VLOOKUP(D1255, Winter!$A$1:$E$25, 2)</f>
        <v>331.81818181818198</v>
      </c>
      <c r="H1255" s="1">
        <f>VLOOKUP(D1255, Winter!$A$1:$E$25, 3)</f>
        <v>317.955250948497</v>
      </c>
      <c r="I1255" s="1">
        <f>VLOOKUP(D1255, Winter!$A$1:$E$25, 5)</f>
        <v>322.42990654205602</v>
      </c>
      <c r="J1255" s="1">
        <f t="shared" si="115"/>
        <v>331.03348761801112</v>
      </c>
      <c r="K1255" s="47">
        <f t="shared" si="116"/>
        <v>6.19298238860328</v>
      </c>
      <c r="L1255" s="48">
        <f>Solar!K1272/1000*Variables!$B$3</f>
        <v>0</v>
      </c>
      <c r="M1255" s="1">
        <f>IF(E1255=1, VLOOKUP(D1255, Sheet1!$E$2:$G$26, 2), Sheet1!$G$3)</f>
        <v>0.18618000000000001</v>
      </c>
      <c r="N1255" s="1">
        <f>'Electricity Rates'!$J$3</f>
        <v>0.19270000000000001</v>
      </c>
      <c r="O1255" s="145">
        <f>L1255-K1255</f>
        <v>-6.19298238860328</v>
      </c>
      <c r="P1255">
        <f t="shared" si="117"/>
        <v>1.193387706283852</v>
      </c>
      <c r="Q1255">
        <f>IF(O1255&gt;0, IF(Q1254+O1255*Variables!$B$5&lt;Variables!$B$4, Q1254+O1255*Variables!$B$5, Variables!$B$4), IF(Q1254&gt;-O1255, Q1254+O1255/Variables!$B$5, 0))</f>
        <v>0</v>
      </c>
      <c r="R1255">
        <f>IF(O1255&gt;0, 0, IF(Q1254&gt;-O1255, 0, -O1255 - Q1254*Variables!$B$5))</f>
        <v>6.19298238860328</v>
      </c>
      <c r="S1255">
        <f t="shared" si="118"/>
        <v>1.1530094611101587</v>
      </c>
      <c r="T1255">
        <f t="shared" si="119"/>
        <v>0</v>
      </c>
    </row>
    <row r="1256" spans="1:20" x14ac:dyDescent="0.3">
      <c r="A1256" s="3">
        <f t="shared" si="114"/>
        <v>43153</v>
      </c>
      <c r="B1256">
        <v>2</v>
      </c>
      <c r="C1256">
        <v>22</v>
      </c>
      <c r="D1256">
        <v>7</v>
      </c>
      <c r="E1256">
        <v>1</v>
      </c>
      <c r="F1256" s="1">
        <f>VLOOKUP(A1256,Weather!$A$1:$E$366, 5)</f>
        <v>0.9433962264150948</v>
      </c>
      <c r="G1256" s="1">
        <f>VLOOKUP(D1256, Winter!$A$1:$E$25, 2)</f>
        <v>445.45454545454498</v>
      </c>
      <c r="H1256" s="1">
        <f>VLOOKUP(D1256, Winter!$A$1:$E$25, 3)</f>
        <v>393.94630558862502</v>
      </c>
      <c r="I1256" s="1">
        <f>VLOOKUP(D1256, Winter!$A$1:$E$25, 5)</f>
        <v>313.08411214953298</v>
      </c>
      <c r="J1256" s="1">
        <f t="shared" si="115"/>
        <v>442.53898470741746</v>
      </c>
      <c r="K1256" s="47">
        <f t="shared" si="116"/>
        <v>8.2790298899485055</v>
      </c>
      <c r="L1256" s="48">
        <f>Solar!K1273/1000*Variables!$B$3</f>
        <v>0</v>
      </c>
      <c r="M1256" s="1">
        <f>IF(E1256=1, VLOOKUP(D1256, Sheet1!$E$2:$G$26, 2), Sheet1!$G$3)</f>
        <v>0.18618000000000001</v>
      </c>
      <c r="N1256" s="1">
        <f>'Electricity Rates'!$J$3</f>
        <v>0.19270000000000001</v>
      </c>
      <c r="O1256" s="145">
        <f>L1256-K1256</f>
        <v>-8.2790298899485055</v>
      </c>
      <c r="P1256">
        <f t="shared" si="117"/>
        <v>1.5953690597930772</v>
      </c>
      <c r="Q1256">
        <f>IF(O1256&gt;0, IF(Q1255+O1256*Variables!$B$5&lt;Variables!$B$4, Q1255+O1256*Variables!$B$5, Variables!$B$4), IF(Q1255&gt;-O1256, Q1255+O1256/Variables!$B$5, 0))</f>
        <v>0</v>
      </c>
      <c r="R1256">
        <f>IF(O1256&gt;0, 0, IF(Q1255&gt;-O1256, 0, -O1256 - Q1255*Variables!$B$5))</f>
        <v>8.2790298899485055</v>
      </c>
      <c r="S1256">
        <f t="shared" si="118"/>
        <v>1.5413897849106128</v>
      </c>
      <c r="T1256">
        <f t="shared" si="119"/>
        <v>0</v>
      </c>
    </row>
    <row r="1257" spans="1:20" x14ac:dyDescent="0.3">
      <c r="A1257" s="3">
        <f t="shared" si="114"/>
        <v>43153</v>
      </c>
      <c r="B1257">
        <v>2</v>
      </c>
      <c r="C1257">
        <v>22</v>
      </c>
      <c r="D1257">
        <v>8</v>
      </c>
      <c r="E1257">
        <v>1</v>
      </c>
      <c r="F1257" s="1">
        <f>VLOOKUP(A1257,Weather!$A$1:$E$366, 5)</f>
        <v>0.9433962264150948</v>
      </c>
      <c r="G1257" s="1">
        <f>VLOOKUP(D1257, Winter!$A$1:$E$25, 2)</f>
        <v>654.54545454545405</v>
      </c>
      <c r="H1257" s="1">
        <f>VLOOKUP(D1257, Winter!$A$1:$E$25, 3)</f>
        <v>498.50910668787998</v>
      </c>
      <c r="I1257" s="1">
        <f>VLOOKUP(D1257, Winter!$A$1:$E$25, 5)</f>
        <v>294.39252336448601</v>
      </c>
      <c r="J1257" s="1">
        <f t="shared" si="115"/>
        <v>645.71320844030845</v>
      </c>
      <c r="K1257" s="47">
        <f t="shared" si="116"/>
        <v>12.080018117604409</v>
      </c>
      <c r="L1257" s="48">
        <f>Solar!K1274/1000*Variables!$B$3</f>
        <v>3.6546999999999996</v>
      </c>
      <c r="M1257" s="1">
        <f>IF(E1257=1, VLOOKUP(D1257, Sheet1!$E$2:$G$26, 2), Sheet1!$G$3)</f>
        <v>0.18618000000000001</v>
      </c>
      <c r="N1257" s="1">
        <f>'Electricity Rates'!$J$3</f>
        <v>0.19270000000000001</v>
      </c>
      <c r="O1257" s="145">
        <f>L1257-K1257</f>
        <v>-8.4253181176044087</v>
      </c>
      <c r="P1257">
        <f t="shared" si="117"/>
        <v>2.3278194912623698</v>
      </c>
      <c r="Q1257">
        <f>IF(O1257&gt;0, IF(Q1256+O1257*Variables!$B$5&lt;Variables!$B$4, Q1256+O1257*Variables!$B$5, Variables!$B$4), IF(Q1256&gt;-O1257, Q1256+O1257/Variables!$B$5, 0))</f>
        <v>0</v>
      </c>
      <c r="R1257">
        <f>IF(O1257&gt;0, 0, IF(Q1256&gt;-O1257, 0, -O1257 - Q1256*Variables!$B$5))</f>
        <v>8.4253181176044087</v>
      </c>
      <c r="S1257">
        <f t="shared" si="118"/>
        <v>1.568625727135589</v>
      </c>
      <c r="T1257">
        <f t="shared" si="119"/>
        <v>0</v>
      </c>
    </row>
    <row r="1258" spans="1:20" x14ac:dyDescent="0.3">
      <c r="A1258" s="3">
        <f t="shared" si="114"/>
        <v>43153</v>
      </c>
      <c r="B1258">
        <v>2</v>
      </c>
      <c r="C1258">
        <v>22</v>
      </c>
      <c r="D1258">
        <v>9</v>
      </c>
      <c r="E1258">
        <v>1</v>
      </c>
      <c r="F1258" s="1">
        <f>VLOOKUP(A1258,Weather!$A$1:$E$366, 5)</f>
        <v>0.9433962264150948</v>
      </c>
      <c r="G1258" s="1">
        <f>VLOOKUP(D1258, Winter!$A$1:$E$25, 2)</f>
        <v>801.59817351598099</v>
      </c>
      <c r="H1258" s="1">
        <f>VLOOKUP(D1258, Winter!$A$1:$E$25, 3)</f>
        <v>564.97068280688404</v>
      </c>
      <c r="I1258" s="1">
        <f>VLOOKUP(D1258, Winter!$A$1:$E$25, 5)</f>
        <v>313.08411214953298</v>
      </c>
      <c r="J1258" s="1">
        <f t="shared" si="115"/>
        <v>788.20416460791898</v>
      </c>
      <c r="K1258" s="47">
        <f t="shared" si="116"/>
        <v>14.745742327052156</v>
      </c>
      <c r="L1258" s="48">
        <f>Solar!K1275/1000*Variables!$B$3</f>
        <v>12.564249999999999</v>
      </c>
      <c r="M1258" s="1">
        <f>IF(E1258=1, VLOOKUP(D1258, Sheet1!$E$2:$G$26, 2), Sheet1!$G$3)</f>
        <v>0.20441999999999999</v>
      </c>
      <c r="N1258" s="1">
        <f>'Electricity Rates'!$J$3</f>
        <v>0.19270000000000001</v>
      </c>
      <c r="O1258" s="145">
        <f>L1258-K1258</f>
        <v>-2.1814923270521565</v>
      </c>
      <c r="P1258">
        <f t="shared" si="117"/>
        <v>2.8415045464229505</v>
      </c>
      <c r="Q1258">
        <f>IF(O1258&gt;0, IF(Q1257+O1258*Variables!$B$5&lt;Variables!$B$4, Q1257+O1258*Variables!$B$5, Variables!$B$4), IF(Q1257&gt;-O1258, Q1257+O1258/Variables!$B$5, 0))</f>
        <v>0</v>
      </c>
      <c r="R1258">
        <f>IF(O1258&gt;0, 0, IF(Q1257&gt;-O1258, 0, -O1258 - Q1257*Variables!$B$5))</f>
        <v>2.1814923270521565</v>
      </c>
      <c r="S1258">
        <f t="shared" si="118"/>
        <v>0.44594066149600181</v>
      </c>
      <c r="T1258">
        <f t="shared" si="119"/>
        <v>0</v>
      </c>
    </row>
    <row r="1259" spans="1:20" x14ac:dyDescent="0.3">
      <c r="A1259" s="3">
        <f t="shared" si="114"/>
        <v>43153</v>
      </c>
      <c r="B1259">
        <v>2</v>
      </c>
      <c r="C1259">
        <v>22</v>
      </c>
      <c r="D1259">
        <v>10</v>
      </c>
      <c r="E1259">
        <v>1</v>
      </c>
      <c r="F1259" s="1">
        <f>VLOOKUP(A1259,Weather!$A$1:$E$366, 5)</f>
        <v>0.9433962264150948</v>
      </c>
      <c r="G1259" s="1">
        <f>VLOOKUP(D1259, Winter!$A$1:$E$25, 2)</f>
        <v>929.05770029057601</v>
      </c>
      <c r="H1259" s="1">
        <f>VLOOKUP(D1259, Winter!$A$1:$E$25, 3)</f>
        <v>583.82380756350199</v>
      </c>
      <c r="I1259" s="1">
        <f>VLOOKUP(D1259, Winter!$A$1:$E$25, 5)</f>
        <v>331.77570093457899</v>
      </c>
      <c r="J1259" s="1">
        <f t="shared" si="115"/>
        <v>909.51615919281721</v>
      </c>
      <c r="K1259" s="47">
        <f t="shared" si="116"/>
        <v>17.015250017638245</v>
      </c>
      <c r="L1259" s="48">
        <f>Solar!K1276/1000*Variables!$B$3</f>
        <v>21.915199999999999</v>
      </c>
      <c r="M1259" s="1">
        <f>IF(E1259=1, VLOOKUP(D1259, Sheet1!$E$2:$G$26, 2), Sheet1!$G$3)</f>
        <v>0.20441999999999999</v>
      </c>
      <c r="N1259" s="1">
        <f>'Electricity Rates'!$J$3</f>
        <v>0.19270000000000001</v>
      </c>
      <c r="O1259" s="145">
        <f>L1259-K1259</f>
        <v>4.8999499823617541</v>
      </c>
      <c r="P1259">
        <f t="shared" si="117"/>
        <v>3.2788386783988899</v>
      </c>
      <c r="Q1259">
        <f>IF(O1259&gt;0, IF(Q1258+O1259*Variables!$B$5&lt;Variables!$B$4, Q1258+O1259*Variables!$B$5, Variables!$B$4), IF(Q1258&gt;-O1259, Q1258+O1259/Variables!$B$5, 0))</f>
        <v>4.6059529834200488</v>
      </c>
      <c r="R1259">
        <f>IF(O1259&gt;0, 0, IF(Q1258&gt;-O1259, 0, -O1259 - Q1258*Variables!$B$5))</f>
        <v>0</v>
      </c>
      <c r="S1259">
        <f t="shared" si="118"/>
        <v>0</v>
      </c>
      <c r="T1259">
        <f t="shared" si="119"/>
        <v>0</v>
      </c>
    </row>
    <row r="1260" spans="1:20" x14ac:dyDescent="0.3">
      <c r="A1260" s="3">
        <f t="shared" si="114"/>
        <v>43153</v>
      </c>
      <c r="B1260">
        <v>2</v>
      </c>
      <c r="C1260">
        <v>22</v>
      </c>
      <c r="D1260">
        <v>11</v>
      </c>
      <c r="E1260">
        <v>1</v>
      </c>
      <c r="F1260" s="1">
        <f>VLOOKUP(A1260,Weather!$A$1:$E$366, 5)</f>
        <v>0.9433962264150948</v>
      </c>
      <c r="G1260" s="1">
        <f>VLOOKUP(D1260, Winter!$A$1:$E$25, 2)</f>
        <v>1001.98733914487</v>
      </c>
      <c r="H1260" s="1">
        <f>VLOOKUP(D1260, Winter!$A$1:$E$25, 3)</f>
        <v>602.66024321587895</v>
      </c>
      <c r="I1260" s="1">
        <f>VLOOKUP(D1260, Winter!$A$1:$E$25, 5)</f>
        <v>331.77570093457899</v>
      </c>
      <c r="J1260" s="1">
        <f t="shared" si="115"/>
        <v>979.38391862058768</v>
      </c>
      <c r="K1260" s="47">
        <f t="shared" si="116"/>
        <v>18.322337728856898</v>
      </c>
      <c r="L1260" s="48">
        <f>Solar!K1277/1000*Variables!$B$3</f>
        <v>29.492550000000001</v>
      </c>
      <c r="M1260" s="1">
        <f>IF(E1260=1, VLOOKUP(D1260, Sheet1!$E$2:$G$26, 2), Sheet1!$G$3)</f>
        <v>0.20441999999999999</v>
      </c>
      <c r="N1260" s="1">
        <f>'Electricity Rates'!$J$3</f>
        <v>0.19270000000000001</v>
      </c>
      <c r="O1260" s="145">
        <f>L1260-K1260</f>
        <v>11.170212271143104</v>
      </c>
      <c r="P1260">
        <f t="shared" si="117"/>
        <v>3.5307144803507242</v>
      </c>
      <c r="Q1260">
        <f>IF(O1260&gt;0, IF(Q1259+O1260*Variables!$B$5&lt;Variables!$B$4, Q1259+O1260*Variables!$B$5, Variables!$B$4), IF(Q1259&gt;-O1260, Q1259+O1260/Variables!$B$5, 0))</f>
        <v>15.105952518294565</v>
      </c>
      <c r="R1260">
        <f>IF(O1260&gt;0, 0, IF(Q1259&gt;-O1260, 0, -O1260 - Q1259*Variables!$B$5))</f>
        <v>0</v>
      </c>
      <c r="S1260">
        <f t="shared" si="118"/>
        <v>0</v>
      </c>
      <c r="T1260">
        <f t="shared" si="119"/>
        <v>0</v>
      </c>
    </row>
    <row r="1261" spans="1:20" x14ac:dyDescent="0.3">
      <c r="A1261" s="3">
        <f t="shared" si="114"/>
        <v>43153</v>
      </c>
      <c r="B1261">
        <v>2</v>
      </c>
      <c r="C1261">
        <v>22</v>
      </c>
      <c r="D1261">
        <v>12</v>
      </c>
      <c r="E1261">
        <v>1</v>
      </c>
      <c r="F1261" s="1">
        <f>VLOOKUP(A1261,Weather!$A$1:$E$366, 5)</f>
        <v>0.9433962264150948</v>
      </c>
      <c r="G1261" s="1">
        <f>VLOOKUP(D1261, Winter!$A$1:$E$25, 2)</f>
        <v>1020.36633457866</v>
      </c>
      <c r="H1261" s="1">
        <f>VLOOKUP(D1261, Winter!$A$1:$E$25, 3)</f>
        <v>602.46553699974402</v>
      </c>
      <c r="I1261" s="1">
        <f>VLOOKUP(D1261, Winter!$A$1:$E$25, 5)</f>
        <v>327.10280373831802</v>
      </c>
      <c r="J1261" s="1">
        <f t="shared" si="115"/>
        <v>996.71157245155177</v>
      </c>
      <c r="K1261" s="47">
        <f t="shared" si="116"/>
        <v>18.646503890362595</v>
      </c>
      <c r="L1261" s="48">
        <f>Solar!K1278/1000*Variables!$B$3</f>
        <v>23.539500000000004</v>
      </c>
      <c r="M1261" s="1">
        <f>IF(E1261=1, VLOOKUP(D1261, Sheet1!$E$2:$G$26, 2), Sheet1!$G$3)</f>
        <v>0.20441999999999999</v>
      </c>
      <c r="N1261" s="1">
        <f>'Electricity Rates'!$J$3</f>
        <v>0.19270000000000001</v>
      </c>
      <c r="O1261" s="145">
        <f>L1261-K1261</f>
        <v>4.8929961096374086</v>
      </c>
      <c r="P1261">
        <f t="shared" si="117"/>
        <v>3.5931812996728723</v>
      </c>
      <c r="Q1261">
        <f>IF(O1261&gt;0, IF(Q1260+O1261*Variables!$B$5&lt;Variables!$B$4, Q1260+O1261*Variables!$B$5, Variables!$B$4), IF(Q1260&gt;-O1261, Q1260+O1261/Variables!$B$5, 0))</f>
        <v>19.70536886135373</v>
      </c>
      <c r="R1261">
        <f>IF(O1261&gt;0, 0, IF(Q1260&gt;-O1261, 0, -O1261 - Q1260*Variables!$B$5))</f>
        <v>0</v>
      </c>
      <c r="S1261">
        <f t="shared" si="118"/>
        <v>0</v>
      </c>
      <c r="T1261">
        <f t="shared" si="119"/>
        <v>0</v>
      </c>
    </row>
    <row r="1262" spans="1:20" x14ac:dyDescent="0.3">
      <c r="A1262" s="3">
        <f t="shared" si="114"/>
        <v>43153</v>
      </c>
      <c r="B1262">
        <v>2</v>
      </c>
      <c r="C1262">
        <v>22</v>
      </c>
      <c r="D1262">
        <v>13</v>
      </c>
      <c r="E1262">
        <v>1</v>
      </c>
      <c r="F1262" s="1">
        <f>VLOOKUP(A1262,Weather!$A$1:$E$366, 5)</f>
        <v>0.9433962264150948</v>
      </c>
      <c r="G1262" s="1">
        <f>VLOOKUP(D1262, Winter!$A$1:$E$25, 2)</f>
        <v>1065.99730178497</v>
      </c>
      <c r="H1262" s="1">
        <f>VLOOKUP(D1262, Winter!$A$1:$E$25, 3)</f>
        <v>611.78362020049099</v>
      </c>
      <c r="I1262" s="1">
        <f>VLOOKUP(D1262, Winter!$A$1:$E$25, 5)</f>
        <v>322.42990654205602</v>
      </c>
      <c r="J1262" s="1">
        <f t="shared" si="115"/>
        <v>1040.2870933933959</v>
      </c>
      <c r="K1262" s="47">
        <f t="shared" si="116"/>
        <v>19.461715776352982</v>
      </c>
      <c r="L1262" s="48">
        <f>Solar!K1279/1000*Variables!$B$3</f>
        <v>37.305050000000001</v>
      </c>
      <c r="M1262" s="1">
        <f>IF(E1262=1, VLOOKUP(D1262, Sheet1!$E$2:$G$26, 2), Sheet1!$G$3)</f>
        <v>0.20441999999999999</v>
      </c>
      <c r="N1262" s="1">
        <f>'Electricity Rates'!$J$3</f>
        <v>0.19270000000000001</v>
      </c>
      <c r="O1262" s="145">
        <f>L1262-K1262</f>
        <v>17.84333422364702</v>
      </c>
      <c r="P1262">
        <f t="shared" si="117"/>
        <v>3.7502726301032197</v>
      </c>
      <c r="Q1262">
        <f>IF(O1262&gt;0, IF(Q1261+O1262*Variables!$B$5&lt;Variables!$B$4, Q1261+O1262*Variables!$B$5, Variables!$B$4), IF(Q1261&gt;-O1262, Q1261+O1262/Variables!$B$5, 0))</f>
        <v>36.478103031581924</v>
      </c>
      <c r="R1262">
        <f>IF(O1262&gt;0, 0, IF(Q1261&gt;-O1262, 0, -O1262 - Q1261*Variables!$B$5))</f>
        <v>0</v>
      </c>
      <c r="S1262">
        <f t="shared" si="118"/>
        <v>0</v>
      </c>
      <c r="T1262">
        <f t="shared" si="119"/>
        <v>0</v>
      </c>
    </row>
    <row r="1263" spans="1:20" x14ac:dyDescent="0.3">
      <c r="A1263" s="3">
        <f t="shared" si="114"/>
        <v>43153</v>
      </c>
      <c r="B1263">
        <v>2</v>
      </c>
      <c r="C1263">
        <v>22</v>
      </c>
      <c r="D1263">
        <v>14</v>
      </c>
      <c r="E1263">
        <v>1</v>
      </c>
      <c r="F1263" s="1">
        <f>VLOOKUP(A1263,Weather!$A$1:$E$366, 5)</f>
        <v>0.9433962264150948</v>
      </c>
      <c r="G1263" s="1">
        <f>VLOOKUP(D1263, Winter!$A$1:$E$25, 2)</f>
        <v>1084.3762972187601</v>
      </c>
      <c r="H1263" s="1">
        <f>VLOOKUP(D1263, Winter!$A$1:$E$25, 3)</f>
        <v>611.59447701910301</v>
      </c>
      <c r="I1263" s="1">
        <f>VLOOKUP(D1263, Winter!$A$1:$E$25, 5)</f>
        <v>303.73831775700899</v>
      </c>
      <c r="J1263" s="1">
        <f t="shared" si="115"/>
        <v>1057.6150621131194</v>
      </c>
      <c r="K1263" s="47">
        <f t="shared" si="116"/>
        <v>19.785887828805105</v>
      </c>
      <c r="L1263" s="48">
        <f>Solar!K1280/1000*Variables!$B$3</f>
        <v>24.613499999999998</v>
      </c>
      <c r="M1263" s="1">
        <f>IF(E1263=1, VLOOKUP(D1263, Sheet1!$E$2:$G$26, 2), Sheet1!$G$3)</f>
        <v>0.20441999999999999</v>
      </c>
      <c r="N1263" s="1">
        <f>'Electricity Rates'!$J$3</f>
        <v>0.19270000000000001</v>
      </c>
      <c r="O1263" s="145">
        <f>L1263-K1263</f>
        <v>4.8276121711948932</v>
      </c>
      <c r="P1263">
        <f t="shared" si="117"/>
        <v>3.8127405846107441</v>
      </c>
      <c r="Q1263">
        <f>IF(O1263&gt;0, IF(Q1262+O1263*Variables!$B$5&lt;Variables!$B$4, Q1262+O1263*Variables!$B$5, Variables!$B$4), IF(Q1262&gt;-O1263, Q1262+O1263/Variables!$B$5, 0))</f>
        <v>41.016058472505122</v>
      </c>
      <c r="R1263">
        <f>IF(O1263&gt;0, 0, IF(Q1262&gt;-O1263, 0, -O1263 - Q1262*Variables!$B$5))</f>
        <v>0</v>
      </c>
      <c r="S1263">
        <f t="shared" si="118"/>
        <v>0</v>
      </c>
      <c r="T1263">
        <f t="shared" si="119"/>
        <v>0</v>
      </c>
    </row>
    <row r="1264" spans="1:20" x14ac:dyDescent="0.3">
      <c r="A1264" s="3">
        <f t="shared" si="114"/>
        <v>43153</v>
      </c>
      <c r="B1264">
        <v>2</v>
      </c>
      <c r="C1264">
        <v>22</v>
      </c>
      <c r="D1264">
        <v>15</v>
      </c>
      <c r="E1264">
        <v>1</v>
      </c>
      <c r="F1264" s="1">
        <f>VLOOKUP(A1264,Weather!$A$1:$E$366, 5)</f>
        <v>0.9433962264150948</v>
      </c>
      <c r="G1264" s="1">
        <f>VLOOKUP(D1264, Winter!$A$1:$E$25, 2)</f>
        <v>1093.6540058115399</v>
      </c>
      <c r="H1264" s="1">
        <f>VLOOKUP(D1264, Winter!$A$1:$E$25, 3)</f>
        <v>601.87029228184497</v>
      </c>
      <c r="I1264" s="1">
        <f>VLOOKUP(D1264, Winter!$A$1:$E$25, 5)</f>
        <v>271.02803738317698</v>
      </c>
      <c r="J1264" s="1">
        <f t="shared" si="115"/>
        <v>1065.8171918381613</v>
      </c>
      <c r="K1264" s="47">
        <f t="shared" si="116"/>
        <v>19.939333467497825</v>
      </c>
      <c r="L1264" s="48">
        <f>Solar!K1281/1000*Variables!$B$3</f>
        <v>24.90935</v>
      </c>
      <c r="M1264" s="1">
        <f>IF(E1264=1, VLOOKUP(D1264, Sheet1!$E$2:$G$26, 2), Sheet1!$G$3)</f>
        <v>0.20441999999999999</v>
      </c>
      <c r="N1264" s="1">
        <f>'Electricity Rates'!$J$3</f>
        <v>0.19270000000000001</v>
      </c>
      <c r="O1264" s="145">
        <f>L1264-K1264</f>
        <v>4.970016532502175</v>
      </c>
      <c r="P1264">
        <f t="shared" si="117"/>
        <v>3.8423095591868313</v>
      </c>
      <c r="Q1264">
        <f>IF(O1264&gt;0, IF(Q1263+O1264*Variables!$B$5&lt;Variables!$B$4, Q1263+O1264*Variables!$B$5, Variables!$B$4), IF(Q1263&gt;-O1264, Q1263+O1264/Variables!$B$5, 0))</f>
        <v>45.687874013057169</v>
      </c>
      <c r="R1264">
        <f>IF(O1264&gt;0, 0, IF(Q1263&gt;-O1264, 0, -O1264 - Q1263*Variables!$B$5))</f>
        <v>0</v>
      </c>
      <c r="S1264">
        <f t="shared" si="118"/>
        <v>0</v>
      </c>
      <c r="T1264">
        <f t="shared" si="119"/>
        <v>0</v>
      </c>
    </row>
    <row r="1265" spans="1:20" x14ac:dyDescent="0.3">
      <c r="A1265" s="3">
        <f t="shared" si="114"/>
        <v>43153</v>
      </c>
      <c r="B1265">
        <v>2</v>
      </c>
      <c r="C1265">
        <v>22</v>
      </c>
      <c r="D1265">
        <v>16</v>
      </c>
      <c r="E1265">
        <v>1</v>
      </c>
      <c r="F1265" s="1">
        <f>VLOOKUP(A1265,Weather!$A$1:$E$366, 5)</f>
        <v>0.9433962264150948</v>
      </c>
      <c r="G1265" s="1">
        <f>VLOOKUP(D1265, Winter!$A$1:$E$25, 2)</f>
        <v>1039.2953507679499</v>
      </c>
      <c r="H1265" s="1">
        <f>VLOOKUP(D1265, Winter!$A$1:$E$25, 3)</f>
        <v>558.82352941176396</v>
      </c>
      <c r="I1265" s="1">
        <f>VLOOKUP(D1265, Winter!$A$1:$E$25, 5)</f>
        <v>252.336448598131</v>
      </c>
      <c r="J1265" s="1">
        <f t="shared" si="115"/>
        <v>1012.0988325779774</v>
      </c>
      <c r="K1265" s="47">
        <f t="shared" si="116"/>
        <v>18.934369120123801</v>
      </c>
      <c r="L1265" s="48">
        <f>Solar!K1282/1000*Variables!$B$3</f>
        <v>13.30625</v>
      </c>
      <c r="M1265" s="1">
        <f>IF(E1265=1, VLOOKUP(D1265, Sheet1!$E$2:$G$26, 2), Sheet1!$G$3)</f>
        <v>0.20441999999999999</v>
      </c>
      <c r="N1265" s="1">
        <f>'Electricity Rates'!$J$3</f>
        <v>0.19270000000000001</v>
      </c>
      <c r="O1265" s="145">
        <f>L1265-K1265</f>
        <v>-5.6281191201238006</v>
      </c>
      <c r="P1265">
        <f t="shared" si="117"/>
        <v>3.6486529294478567</v>
      </c>
      <c r="Q1265">
        <f>IF(O1265&gt;0, IF(Q1264+O1265*Variables!$B$5&lt;Variables!$B$4, Q1264+O1265*Variables!$B$5, Variables!$B$4), IF(Q1264&gt;-O1265, Q1264+O1265/Variables!$B$5, 0))</f>
        <v>39.700513246968015</v>
      </c>
      <c r="R1265">
        <f>IF(O1265&gt;0, 0, IF(Q1264&gt;-O1265, 0, -O1265 - Q1264*Variables!$B$5))</f>
        <v>0</v>
      </c>
      <c r="S1265">
        <f t="shared" si="118"/>
        <v>0</v>
      </c>
      <c r="T1265">
        <f t="shared" si="119"/>
        <v>0</v>
      </c>
    </row>
    <row r="1266" spans="1:20" x14ac:dyDescent="0.3">
      <c r="A1266" s="3">
        <f t="shared" si="114"/>
        <v>43153</v>
      </c>
      <c r="B1266">
        <v>2</v>
      </c>
      <c r="C1266">
        <v>22</v>
      </c>
      <c r="D1266">
        <v>17</v>
      </c>
      <c r="E1266">
        <v>1</v>
      </c>
      <c r="F1266" s="1">
        <f>VLOOKUP(A1266,Weather!$A$1:$E$366, 5)</f>
        <v>0.9433962264150948</v>
      </c>
      <c r="G1266" s="1">
        <f>VLOOKUP(D1266, Winter!$A$1:$E$25, 2)</f>
        <v>889.47696139476898</v>
      </c>
      <c r="H1266" s="1">
        <f>VLOOKUP(D1266, Winter!$A$1:$E$25, 3)</f>
        <v>506.24728802056097</v>
      </c>
      <c r="I1266" s="1">
        <f>VLOOKUP(D1266, Winter!$A$1:$E$25, 5)</f>
        <v>228.971962616822</v>
      </c>
      <c r="J1266" s="1">
        <f t="shared" si="115"/>
        <v>867.78471573207821</v>
      </c>
      <c r="K1266" s="47">
        <f t="shared" si="116"/>
        <v>16.234537177185157</v>
      </c>
      <c r="L1266" s="48">
        <f>Solar!K1283/1000*Variables!$B$3</f>
        <v>4.227450000000001</v>
      </c>
      <c r="M1266" s="1">
        <f>IF(E1266=1, VLOOKUP(D1266, Sheet1!$E$2:$G$26, 2), Sheet1!$G$3)</f>
        <v>0.20441999999999999</v>
      </c>
      <c r="N1266" s="1">
        <f>'Electricity Rates'!$J$3</f>
        <v>0.19270000000000001</v>
      </c>
      <c r="O1266" s="145">
        <f>L1266-K1266</f>
        <v>-12.007087177185156</v>
      </c>
      <c r="P1266">
        <f t="shared" si="117"/>
        <v>3.1283953140435798</v>
      </c>
      <c r="Q1266">
        <f>IF(O1266&gt;0, IF(Q1265+O1266*Variables!$B$5&lt;Variables!$B$4, Q1265+O1266*Variables!$B$5, Variables!$B$4), IF(Q1265&gt;-O1266, Q1265+O1266/Variables!$B$5, 0))</f>
        <v>26.927016249962527</v>
      </c>
      <c r="R1266">
        <f>IF(O1266&gt;0, 0, IF(Q1265&gt;-O1266, 0, -O1266 - Q1265*Variables!$B$5))</f>
        <v>0</v>
      </c>
      <c r="S1266">
        <f t="shared" si="118"/>
        <v>0</v>
      </c>
      <c r="T1266">
        <f t="shared" si="119"/>
        <v>0</v>
      </c>
    </row>
    <row r="1267" spans="1:20" x14ac:dyDescent="0.3">
      <c r="A1267" s="3">
        <f t="shared" si="114"/>
        <v>43153</v>
      </c>
      <c r="B1267">
        <v>2</v>
      </c>
      <c r="C1267">
        <v>22</v>
      </c>
      <c r="D1267">
        <v>18</v>
      </c>
      <c r="E1267">
        <v>1</v>
      </c>
      <c r="F1267" s="1">
        <f>VLOOKUP(A1267,Weather!$A$1:$E$366, 5)</f>
        <v>0.9433962264150948</v>
      </c>
      <c r="G1267" s="1">
        <f>VLOOKUP(D1267, Winter!$A$1:$E$25, 2)</f>
        <v>689.67932752179297</v>
      </c>
      <c r="H1267" s="1">
        <f>VLOOKUP(D1267, Winter!$A$1:$E$25, 3)</f>
        <v>477.48083534529701</v>
      </c>
      <c r="I1267" s="1">
        <f>VLOOKUP(D1267, Winter!$A$1:$E$25, 5)</f>
        <v>257.009345794392</v>
      </c>
      <c r="J1267" s="1">
        <f t="shared" si="115"/>
        <v>677.66809211557631</v>
      </c>
      <c r="K1267" s="47">
        <f t="shared" si="116"/>
        <v>12.677830844210359</v>
      </c>
      <c r="L1267" s="48">
        <f>Solar!K1284/1000*Variables!$B$3</f>
        <v>1.2913000000000001</v>
      </c>
      <c r="M1267" s="1">
        <f>IF(E1267=1, VLOOKUP(D1267, Sheet1!$E$2:$G$26, 2), Sheet1!$G$3)</f>
        <v>0.20441999999999999</v>
      </c>
      <c r="N1267" s="1">
        <f>'Electricity Rates'!$J$3</f>
        <v>0.19270000000000001</v>
      </c>
      <c r="O1267" s="145">
        <f>L1267-K1267</f>
        <v>-11.386530844210359</v>
      </c>
      <c r="P1267">
        <f t="shared" si="117"/>
        <v>2.4430180036793363</v>
      </c>
      <c r="Q1267">
        <f>IF(O1267&gt;0, IF(Q1266+O1267*Variables!$B$5&lt;Variables!$B$4, Q1266+O1267*Variables!$B$5, Variables!$B$4), IF(Q1266&gt;-O1267, Q1266+O1267/Variables!$B$5, 0))</f>
        <v>14.813685564632358</v>
      </c>
      <c r="R1267">
        <f>IF(O1267&gt;0, 0, IF(Q1266&gt;-O1267, 0, -O1267 - Q1266*Variables!$B$5))</f>
        <v>0</v>
      </c>
      <c r="S1267">
        <f t="shared" si="118"/>
        <v>0</v>
      </c>
      <c r="T1267">
        <f t="shared" si="119"/>
        <v>0</v>
      </c>
    </row>
    <row r="1268" spans="1:20" x14ac:dyDescent="0.3">
      <c r="A1268" s="3">
        <f t="shared" si="114"/>
        <v>43153</v>
      </c>
      <c r="B1268">
        <v>2</v>
      </c>
      <c r="C1268">
        <v>22</v>
      </c>
      <c r="D1268">
        <v>19</v>
      </c>
      <c r="E1268">
        <v>1</v>
      </c>
      <c r="F1268" s="1">
        <f>VLOOKUP(A1268,Weather!$A$1:$E$366, 5)</f>
        <v>0.9433962264150948</v>
      </c>
      <c r="G1268" s="1">
        <f>VLOOKUP(D1268, Winter!$A$1:$E$25, 2)</f>
        <v>503.50249066002402</v>
      </c>
      <c r="H1268" s="1">
        <f>VLOOKUP(D1268, Winter!$A$1:$E$25, 3)</f>
        <v>367.75553800108997</v>
      </c>
      <c r="I1268" s="1">
        <f>VLOOKUP(D1268, Winter!$A$1:$E$25, 5)</f>
        <v>266.355140186916</v>
      </c>
      <c r="J1268" s="1">
        <f t="shared" si="115"/>
        <v>495.81870088687685</v>
      </c>
      <c r="K1268" s="47">
        <f t="shared" si="116"/>
        <v>9.2757880920972973</v>
      </c>
      <c r="L1268" s="48">
        <f>Solar!K1285/1000*Variables!$B$3</f>
        <v>0</v>
      </c>
      <c r="M1268" s="1">
        <f>IF(E1268=1, VLOOKUP(D1268, Sheet1!$E$2:$G$26, 2), Sheet1!$G$3)</f>
        <v>0.20441999999999999</v>
      </c>
      <c r="N1268" s="1">
        <f>'Electricity Rates'!$J$3</f>
        <v>0.19270000000000001</v>
      </c>
      <c r="O1268" s="145">
        <f>L1268-K1268</f>
        <v>-9.2757880920972973</v>
      </c>
      <c r="P1268">
        <f t="shared" si="117"/>
        <v>1.7874443653471492</v>
      </c>
      <c r="Q1268">
        <f>IF(O1268&gt;0, IF(Q1267+O1268*Variables!$B$5&lt;Variables!$B$4, Q1267+O1268*Variables!$B$5, Variables!$B$4), IF(Q1267&gt;-O1268, Q1267+O1268/Variables!$B$5, 0))</f>
        <v>4.9458258921884237</v>
      </c>
      <c r="R1268">
        <f>IF(O1268&gt;0, 0, IF(Q1267&gt;-O1268, 0, -O1268 - Q1267*Variables!$B$5))</f>
        <v>0</v>
      </c>
      <c r="S1268">
        <f t="shared" si="118"/>
        <v>0</v>
      </c>
      <c r="T1268">
        <f t="shared" si="119"/>
        <v>0</v>
      </c>
    </row>
    <row r="1269" spans="1:20" x14ac:dyDescent="0.3">
      <c r="A1269" s="3">
        <f t="shared" si="114"/>
        <v>43153</v>
      </c>
      <c r="B1269">
        <v>2</v>
      </c>
      <c r="C1269">
        <v>22</v>
      </c>
      <c r="D1269">
        <v>20</v>
      </c>
      <c r="E1269">
        <v>1</v>
      </c>
      <c r="F1269" s="1">
        <f>VLOOKUP(A1269,Weather!$A$1:$E$366, 5)</f>
        <v>0.9433962264150948</v>
      </c>
      <c r="G1269" s="1">
        <f>VLOOKUP(D1269, Winter!$A$1:$E$25, 2)</f>
        <v>385.507471980074</v>
      </c>
      <c r="H1269" s="1">
        <f>VLOOKUP(D1269, Winter!$A$1:$E$25, 3)</f>
        <v>329.45960680470398</v>
      </c>
      <c r="I1269" s="1">
        <f>VLOOKUP(D1269, Winter!$A$1:$E$25, 5)</f>
        <v>275.70093457943898</v>
      </c>
      <c r="J1269" s="1">
        <f t="shared" si="115"/>
        <v>382.33495130977008</v>
      </c>
      <c r="K1269" s="47">
        <f t="shared" si="116"/>
        <v>7.1527313959884395</v>
      </c>
      <c r="L1269" s="48">
        <f>Solar!K1286/1000*Variables!$B$3</f>
        <v>0</v>
      </c>
      <c r="M1269" s="1">
        <f>IF(E1269=1, VLOOKUP(D1269, Sheet1!$E$2:$G$26, 2), Sheet1!$G$3)</f>
        <v>0.20441999999999999</v>
      </c>
      <c r="N1269" s="1">
        <f>'Electricity Rates'!$J$3</f>
        <v>0.19270000000000001</v>
      </c>
      <c r="O1269" s="145">
        <f>L1269-K1269</f>
        <v>-7.1527313959884395</v>
      </c>
      <c r="P1269">
        <f t="shared" si="117"/>
        <v>1.3783313400069723</v>
      </c>
      <c r="Q1269">
        <f>IF(O1269&gt;0, IF(Q1268+O1269*Variables!$B$5&lt;Variables!$B$4, Q1268+O1269*Variables!$B$5, Variables!$B$4), IF(Q1268&gt;-O1269, Q1268+O1269/Variables!$B$5, 0))</f>
        <v>0</v>
      </c>
      <c r="R1269">
        <f>IF(O1269&gt;0, 0, IF(Q1268&gt;-O1269, 0, -O1269 - Q1268*Variables!$B$5))</f>
        <v>2.5036550573313212</v>
      </c>
      <c r="S1269">
        <f t="shared" si="118"/>
        <v>0.51179716681966869</v>
      </c>
      <c r="T1269">
        <f t="shared" si="119"/>
        <v>0</v>
      </c>
    </row>
    <row r="1270" spans="1:20" x14ac:dyDescent="0.3">
      <c r="A1270" s="3">
        <f t="shared" si="114"/>
        <v>43153</v>
      </c>
      <c r="B1270">
        <v>2</v>
      </c>
      <c r="C1270">
        <v>22</v>
      </c>
      <c r="D1270">
        <v>21</v>
      </c>
      <c r="E1270">
        <v>1</v>
      </c>
      <c r="F1270" s="1">
        <f>VLOOKUP(A1270,Weather!$A$1:$E$366, 5)</f>
        <v>0.9433962264150948</v>
      </c>
      <c r="G1270" s="1">
        <f>VLOOKUP(D1270, Winter!$A$1:$E$25, 2)</f>
        <v>340.23972602739599</v>
      </c>
      <c r="H1270" s="1">
        <f>VLOOKUP(D1270, Winter!$A$1:$E$25, 3)</f>
        <v>286.390591795636</v>
      </c>
      <c r="I1270" s="1">
        <f>VLOOKUP(D1270, Winter!$A$1:$E$25, 5)</f>
        <v>289.71962616822401</v>
      </c>
      <c r="J1270" s="1">
        <f t="shared" si="115"/>
        <v>337.19166182559826</v>
      </c>
      <c r="K1270" s="47">
        <f t="shared" si="116"/>
        <v>6.3081896586832968</v>
      </c>
      <c r="L1270" s="48">
        <f>Solar!K1287/1000*Variables!$B$3</f>
        <v>0</v>
      </c>
      <c r="M1270" s="1">
        <f>IF(E1270=1, VLOOKUP(D1270, Sheet1!$E$2:$G$26, 2), Sheet1!$G$3)</f>
        <v>0.20441999999999999</v>
      </c>
      <c r="N1270" s="1">
        <f>'Electricity Rates'!$J$3</f>
        <v>0.19270000000000001</v>
      </c>
      <c r="O1270" s="145">
        <f>L1270-K1270</f>
        <v>-6.3081896586832968</v>
      </c>
      <c r="P1270">
        <f t="shared" si="117"/>
        <v>1.2155881472282715</v>
      </c>
      <c r="Q1270">
        <f>IF(O1270&gt;0, IF(Q1269+O1270*Variables!$B$5&lt;Variables!$B$4, Q1269+O1270*Variables!$B$5, Variables!$B$4), IF(Q1269&gt;-O1270, Q1269+O1270/Variables!$B$5, 0))</f>
        <v>0</v>
      </c>
      <c r="R1270">
        <f>IF(O1270&gt;0, 0, IF(Q1269&gt;-O1270, 0, -O1270 - Q1269*Variables!$B$5))</f>
        <v>6.3081896586832968</v>
      </c>
      <c r="S1270">
        <f t="shared" si="118"/>
        <v>1.2895201300280394</v>
      </c>
      <c r="T1270">
        <f t="shared" si="119"/>
        <v>0</v>
      </c>
    </row>
    <row r="1271" spans="1:20" x14ac:dyDescent="0.3">
      <c r="A1271" s="3">
        <f t="shared" si="114"/>
        <v>43153</v>
      </c>
      <c r="B1271">
        <v>2</v>
      </c>
      <c r="C1271">
        <v>22</v>
      </c>
      <c r="D1271">
        <v>22</v>
      </c>
      <c r="E1271">
        <v>1</v>
      </c>
      <c r="F1271" s="1">
        <f>VLOOKUP(A1271,Weather!$A$1:$E$366, 5)</f>
        <v>0.9433962264150948</v>
      </c>
      <c r="G1271" s="1">
        <f>VLOOKUP(D1271, Winter!$A$1:$E$25, 2)</f>
        <v>300</v>
      </c>
      <c r="H1271" s="1">
        <f>VLOOKUP(D1271, Winter!$A$1:$E$25, 3)</f>
        <v>271.915575384683</v>
      </c>
      <c r="I1271" s="1">
        <f>VLOOKUP(D1271, Winter!$A$1:$E$25, 5)</f>
        <v>285.04672897196201</v>
      </c>
      <c r="J1271" s="1">
        <f t="shared" si="115"/>
        <v>298.41031558781225</v>
      </c>
      <c r="K1271" s="47">
        <f t="shared" si="116"/>
        <v>5.5826673075002766</v>
      </c>
      <c r="L1271" s="48">
        <f>Solar!K1288/1000*Variables!$B$3</f>
        <v>0</v>
      </c>
      <c r="M1271" s="1">
        <f>IF(E1271=1, VLOOKUP(D1271, Sheet1!$E$2:$G$26, 2), Sheet1!$G$3)</f>
        <v>0.18618000000000001</v>
      </c>
      <c r="N1271" s="1">
        <f>'Electricity Rates'!$J$3</f>
        <v>0.19270000000000001</v>
      </c>
      <c r="O1271" s="145">
        <f>L1271-K1271</f>
        <v>-5.5826673075002766</v>
      </c>
      <c r="P1271">
        <f t="shared" si="117"/>
        <v>1.0757799901553033</v>
      </c>
      <c r="Q1271">
        <f>IF(O1271&gt;0, IF(Q1270+O1271*Variables!$B$5&lt;Variables!$B$4, Q1270+O1271*Variables!$B$5, Variables!$B$4), IF(Q1270&gt;-O1271, Q1270+O1271/Variables!$B$5, 0))</f>
        <v>0</v>
      </c>
      <c r="R1271">
        <f>IF(O1271&gt;0, 0, IF(Q1270&gt;-O1271, 0, -O1271 - Q1270*Variables!$B$5))</f>
        <v>5.5826673075002766</v>
      </c>
      <c r="S1271">
        <f t="shared" si="118"/>
        <v>1.0393809993104015</v>
      </c>
      <c r="T1271">
        <f t="shared" si="119"/>
        <v>0</v>
      </c>
    </row>
    <row r="1272" spans="1:20" x14ac:dyDescent="0.3">
      <c r="A1272" s="3">
        <f t="shared" si="114"/>
        <v>43153</v>
      </c>
      <c r="B1272">
        <v>2</v>
      </c>
      <c r="C1272">
        <v>22</v>
      </c>
      <c r="D1272">
        <v>23</v>
      </c>
      <c r="E1272">
        <v>1</v>
      </c>
      <c r="F1272" s="1">
        <f>VLOOKUP(A1272,Weather!$A$1:$E$366, 5)</f>
        <v>0.9433962264150948</v>
      </c>
      <c r="G1272" s="1">
        <f>VLOOKUP(D1272, Winter!$A$1:$E$25, 2)</f>
        <v>290.90909090909099</v>
      </c>
      <c r="H1272" s="1">
        <f>VLOOKUP(D1272, Winter!$A$1:$E$25, 3)</f>
        <v>266.95334839061297</v>
      </c>
      <c r="I1272" s="1">
        <f>VLOOKUP(D1272, Winter!$A$1:$E$25, 5)</f>
        <v>285.04672897196201</v>
      </c>
      <c r="J1272" s="1">
        <f t="shared" si="115"/>
        <v>289.55310548351679</v>
      </c>
      <c r="K1272" s="47">
        <f t="shared" si="116"/>
        <v>5.41696640943477</v>
      </c>
      <c r="L1272" s="48">
        <f>Solar!K1289/1000*Variables!$B$3</f>
        <v>0</v>
      </c>
      <c r="M1272" s="1">
        <f>IF(E1272=1, VLOOKUP(D1272, Sheet1!$E$2:$G$26, 2), Sheet1!$G$3)</f>
        <v>0.18618000000000001</v>
      </c>
      <c r="N1272" s="1">
        <f>'Electricity Rates'!$J$3</f>
        <v>0.19270000000000001</v>
      </c>
      <c r="O1272" s="145">
        <f>L1272-K1272</f>
        <v>-5.41696640943477</v>
      </c>
      <c r="P1272">
        <f t="shared" si="117"/>
        <v>1.0438494270980803</v>
      </c>
      <c r="Q1272">
        <f>IF(O1272&gt;0, IF(Q1271+O1272*Variables!$B$5&lt;Variables!$B$4, Q1271+O1272*Variables!$B$5, Variables!$B$4), IF(Q1271&gt;-O1272, Q1271+O1272/Variables!$B$5, 0))</f>
        <v>0</v>
      </c>
      <c r="R1272">
        <f>IF(O1272&gt;0, 0, IF(Q1271&gt;-O1272, 0, -O1272 - Q1271*Variables!$B$5))</f>
        <v>5.41696640943477</v>
      </c>
      <c r="S1272">
        <f t="shared" si="118"/>
        <v>1.0085308061085656</v>
      </c>
      <c r="T1272">
        <f t="shared" si="119"/>
        <v>0</v>
      </c>
    </row>
    <row r="1273" spans="1:20" x14ac:dyDescent="0.3">
      <c r="A1273" s="3">
        <f t="shared" si="114"/>
        <v>43153</v>
      </c>
      <c r="B1273">
        <v>2</v>
      </c>
      <c r="C1273">
        <v>22</v>
      </c>
      <c r="D1273">
        <v>24</v>
      </c>
      <c r="E1273">
        <v>1</v>
      </c>
      <c r="F1273" s="1">
        <f>VLOOKUP(A1273,Weather!$A$1:$E$366, 5)</f>
        <v>0.9433962264150948</v>
      </c>
      <c r="G1273" s="1">
        <f>VLOOKUP(D1273, Winter!$A$1:$E$25, 2)</f>
        <v>272.72727272727298</v>
      </c>
      <c r="H1273" s="1">
        <f>VLOOKUP(D1273, Winter!$A$1:$E$25, 3)</f>
        <v>266.74195307023803</v>
      </c>
      <c r="I1273" s="1">
        <f>VLOOKUP(D1273, Winter!$A$1:$E$25, 5)</f>
        <v>285.04672897196201</v>
      </c>
      <c r="J1273" s="1">
        <f t="shared" si="115"/>
        <v>272.38848104857288</v>
      </c>
      <c r="K1273" s="47">
        <f t="shared" si="116"/>
        <v>5.0958502057615638</v>
      </c>
      <c r="L1273" s="48">
        <f>Solar!K1290/1000*Variables!$B$3</f>
        <v>0</v>
      </c>
      <c r="M1273" s="1">
        <f>IF(E1273=1, VLOOKUP(D1273, Sheet1!$E$2:$G$26, 2), Sheet1!$G$3)</f>
        <v>0.18618000000000001</v>
      </c>
      <c r="N1273" s="1">
        <f>'Electricity Rates'!$J$3</f>
        <v>0.19270000000000001</v>
      </c>
      <c r="O1273" s="145">
        <f>L1273-K1273</f>
        <v>-5.0958502057615638</v>
      </c>
      <c r="P1273">
        <f t="shared" si="117"/>
        <v>0.98197033465025341</v>
      </c>
      <c r="Q1273">
        <f>IF(O1273&gt;0, IF(Q1272+O1273*Variables!$B$5&lt;Variables!$B$4, Q1272+O1273*Variables!$B$5, Variables!$B$4), IF(Q1272&gt;-O1273, Q1272+O1273/Variables!$B$5, 0))</f>
        <v>0</v>
      </c>
      <c r="R1273">
        <f>IF(O1273&gt;0, 0, IF(Q1272&gt;-O1273, 0, -O1273 - Q1272*Variables!$B$5))</f>
        <v>5.0958502057615638</v>
      </c>
      <c r="S1273">
        <f t="shared" si="118"/>
        <v>0.94874539130868796</v>
      </c>
      <c r="T1273">
        <f t="shared" si="119"/>
        <v>0</v>
      </c>
    </row>
    <row r="1274" spans="1:20" x14ac:dyDescent="0.3">
      <c r="A1274" s="3">
        <f t="shared" si="114"/>
        <v>43154</v>
      </c>
      <c r="B1274">
        <v>2</v>
      </c>
      <c r="C1274">
        <v>23</v>
      </c>
      <c r="D1274">
        <v>1</v>
      </c>
      <c r="E1274">
        <v>1</v>
      </c>
      <c r="F1274" s="1">
        <f>VLOOKUP(A1274,Weather!$A$1:$E$366, 5)</f>
        <v>0.96226415094339701</v>
      </c>
      <c r="G1274" s="1">
        <f>VLOOKUP(D1274, Winter!$A$1:$E$25, 2)</f>
        <v>281.81818181818198</v>
      </c>
      <c r="H1274" s="1">
        <f>VLOOKUP(D1274, Winter!$A$1:$E$25, 3)</f>
        <v>257.04002047196798</v>
      </c>
      <c r="I1274" s="1">
        <f>VLOOKUP(D1274, Winter!$A$1:$E$25, 5)</f>
        <v>266.355140186916</v>
      </c>
      <c r="J1274" s="1">
        <f t="shared" si="115"/>
        <v>280.88315686172109</v>
      </c>
      <c r="K1274" s="47">
        <f t="shared" si="116"/>
        <v>5.2547688036540716</v>
      </c>
      <c r="L1274" s="48">
        <f>Solar!K1291/1000*Variables!$B$3</f>
        <v>0</v>
      </c>
      <c r="M1274" s="1">
        <f>IF(E1274=1, VLOOKUP(D1274, Sheet1!$E$2:$G$26, 2), Sheet1!$G$3)</f>
        <v>0.18618000000000001</v>
      </c>
      <c r="N1274" s="1">
        <f>'Electricity Rates'!$J$3</f>
        <v>0.19270000000000001</v>
      </c>
      <c r="O1274" s="145">
        <f>L1274-K1274</f>
        <v>-5.2547688036540716</v>
      </c>
      <c r="P1274">
        <f t="shared" si="117"/>
        <v>1.0125939484641397</v>
      </c>
      <c r="Q1274">
        <f>IF(O1274&gt;0, IF(Q1273+O1274*Variables!$B$5&lt;Variables!$B$4, Q1273+O1274*Variables!$B$5, Variables!$B$4), IF(Q1273&gt;-O1274, Q1273+O1274/Variables!$B$5, 0))</f>
        <v>0</v>
      </c>
      <c r="R1274">
        <f>IF(O1274&gt;0, 0, IF(Q1273&gt;-O1274, 0, -O1274 - Q1273*Variables!$B$5))</f>
        <v>5.2547688036540716</v>
      </c>
      <c r="S1274">
        <f t="shared" si="118"/>
        <v>0.97833285586431507</v>
      </c>
      <c r="T1274">
        <f t="shared" si="119"/>
        <v>0</v>
      </c>
    </row>
    <row r="1275" spans="1:20" x14ac:dyDescent="0.3">
      <c r="A1275" s="3">
        <f t="shared" si="114"/>
        <v>43154</v>
      </c>
      <c r="B1275">
        <v>2</v>
      </c>
      <c r="C1275">
        <v>23</v>
      </c>
      <c r="D1275">
        <v>2</v>
      </c>
      <c r="E1275">
        <v>1</v>
      </c>
      <c r="F1275" s="1">
        <f>VLOOKUP(A1275,Weather!$A$1:$E$366, 5)</f>
        <v>0.96226415094339701</v>
      </c>
      <c r="G1275" s="1">
        <f>VLOOKUP(D1275, Winter!$A$1:$E$25, 2)</f>
        <v>282.10356994603501</v>
      </c>
      <c r="H1275" s="1">
        <f>VLOOKUP(D1275, Winter!$A$1:$E$25, 3)</f>
        <v>280.66066600651902</v>
      </c>
      <c r="I1275" s="1">
        <f>VLOOKUP(D1275, Winter!$A$1:$E$25, 5)</f>
        <v>285.04672897196201</v>
      </c>
      <c r="J1275" s="1">
        <f t="shared" si="115"/>
        <v>282.04912074077026</v>
      </c>
      <c r="K1275" s="47">
        <f t="shared" si="116"/>
        <v>5.2765816837365582</v>
      </c>
      <c r="L1275" s="48">
        <f>Solar!K1292/1000*Variables!$B$3</f>
        <v>0</v>
      </c>
      <c r="M1275" s="1">
        <f>IF(E1275=1, VLOOKUP(D1275, Sheet1!$E$2:$G$26, 2), Sheet1!$G$3)</f>
        <v>0.18618000000000001</v>
      </c>
      <c r="N1275" s="1">
        <f>'Electricity Rates'!$J$3</f>
        <v>0.19270000000000001</v>
      </c>
      <c r="O1275" s="145">
        <f>L1275-K1275</f>
        <v>-5.2765816837365582</v>
      </c>
      <c r="P1275">
        <f t="shared" si="117"/>
        <v>1.0167972904560347</v>
      </c>
      <c r="Q1275">
        <f>IF(O1275&gt;0, IF(Q1274+O1275*Variables!$B$5&lt;Variables!$B$4, Q1274+O1275*Variables!$B$5, Variables!$B$4), IF(Q1274&gt;-O1275, Q1274+O1275/Variables!$B$5, 0))</f>
        <v>0</v>
      </c>
      <c r="R1275">
        <f>IF(O1275&gt;0, 0, IF(Q1274&gt;-O1275, 0, -O1275 - Q1274*Variables!$B$5))</f>
        <v>5.2765816837365582</v>
      </c>
      <c r="S1275">
        <f t="shared" si="118"/>
        <v>0.98239397787807248</v>
      </c>
      <c r="T1275">
        <f t="shared" si="119"/>
        <v>0</v>
      </c>
    </row>
    <row r="1276" spans="1:20" x14ac:dyDescent="0.3">
      <c r="A1276" s="3">
        <f t="shared" si="114"/>
        <v>43154</v>
      </c>
      <c r="B1276">
        <v>2</v>
      </c>
      <c r="C1276">
        <v>23</v>
      </c>
      <c r="D1276">
        <v>3</v>
      </c>
      <c r="E1276">
        <v>1</v>
      </c>
      <c r="F1276" s="1">
        <f>VLOOKUP(A1276,Weather!$A$1:$E$366, 5)</f>
        <v>0.96226415094339701</v>
      </c>
      <c r="G1276" s="1">
        <f>VLOOKUP(D1276, Winter!$A$1:$E$25, 2)</f>
        <v>282.300747198007</v>
      </c>
      <c r="H1276" s="1">
        <f>VLOOKUP(D1276, Winter!$A$1:$E$25, 3)</f>
        <v>272.72727272727298</v>
      </c>
      <c r="I1276" s="1">
        <f>VLOOKUP(D1276, Winter!$A$1:$E$25, 5)</f>
        <v>271.02803738317698</v>
      </c>
      <c r="J1276" s="1">
        <f t="shared" si="115"/>
        <v>281.93948401043212</v>
      </c>
      <c r="K1276" s="47">
        <f t="shared" si="116"/>
        <v>5.2745305971682068</v>
      </c>
      <c r="L1276" s="48">
        <f>Solar!K1293/1000*Variables!$B$3</f>
        <v>0</v>
      </c>
      <c r="M1276" s="1">
        <f>IF(E1276=1, VLOOKUP(D1276, Sheet1!$E$2:$G$26, 2), Sheet1!$G$3)</f>
        <v>0.18618000000000001</v>
      </c>
      <c r="N1276" s="1">
        <f>'Electricity Rates'!$J$3</f>
        <v>0.19270000000000001</v>
      </c>
      <c r="O1276" s="145">
        <f>L1276-K1276</f>
        <v>-5.2745305971682068</v>
      </c>
      <c r="P1276">
        <f t="shared" si="117"/>
        <v>1.0164020460743135</v>
      </c>
      <c r="Q1276">
        <f>IF(O1276&gt;0, IF(Q1275+O1276*Variables!$B$5&lt;Variables!$B$4, Q1275+O1276*Variables!$B$5, Variables!$B$4), IF(Q1275&gt;-O1276, Q1275+O1276/Variables!$B$5, 0))</f>
        <v>0</v>
      </c>
      <c r="R1276">
        <f>IF(O1276&gt;0, 0, IF(Q1275&gt;-O1276, 0, -O1276 - Q1275*Variables!$B$5))</f>
        <v>5.2745305971682068</v>
      </c>
      <c r="S1276">
        <f t="shared" si="118"/>
        <v>0.98201210658077676</v>
      </c>
      <c r="T1276">
        <f t="shared" si="119"/>
        <v>0</v>
      </c>
    </row>
    <row r="1277" spans="1:20" x14ac:dyDescent="0.3">
      <c r="A1277" s="3">
        <f t="shared" si="114"/>
        <v>43154</v>
      </c>
      <c r="B1277">
        <v>2</v>
      </c>
      <c r="C1277">
        <v>23</v>
      </c>
      <c r="D1277">
        <v>4</v>
      </c>
      <c r="E1277">
        <v>1</v>
      </c>
      <c r="F1277" s="1">
        <f>VLOOKUP(A1277,Weather!$A$1:$E$366, 5)</f>
        <v>0.96226415094339701</v>
      </c>
      <c r="G1277" s="1">
        <f>VLOOKUP(D1277, Winter!$A$1:$E$25, 2)</f>
        <v>308.82074789439099</v>
      </c>
      <c r="H1277" s="1">
        <f>VLOOKUP(D1277, Winter!$A$1:$E$25, 3)</f>
        <v>281.81818181818198</v>
      </c>
      <c r="I1277" s="1">
        <f>VLOOKUP(D1277, Winter!$A$1:$E$25, 5)</f>
        <v>285.04672897196201</v>
      </c>
      <c r="J1277" s="1">
        <f t="shared" si="115"/>
        <v>307.80178313679824</v>
      </c>
      <c r="K1277" s="47">
        <f t="shared" si="116"/>
        <v>5.7583631065945458</v>
      </c>
      <c r="L1277" s="48">
        <f>Solar!K1294/1000*Variables!$B$3</f>
        <v>0</v>
      </c>
      <c r="M1277" s="1">
        <f>IF(E1277=1, VLOOKUP(D1277, Sheet1!$E$2:$G$26, 2), Sheet1!$G$3)</f>
        <v>0.18618000000000001</v>
      </c>
      <c r="N1277" s="1">
        <f>'Electricity Rates'!$J$3</f>
        <v>0.19270000000000001</v>
      </c>
      <c r="O1277" s="145">
        <f>L1277-K1277</f>
        <v>-5.7583631065945458</v>
      </c>
      <c r="P1277">
        <f t="shared" si="117"/>
        <v>1.1096365706407689</v>
      </c>
      <c r="Q1277">
        <f>IF(O1277&gt;0, IF(Q1276+O1277*Variables!$B$5&lt;Variables!$B$4, Q1276+O1277*Variables!$B$5, Variables!$B$4), IF(Q1276&gt;-O1277, Q1276+O1277/Variables!$B$5, 0))</f>
        <v>0</v>
      </c>
      <c r="R1277">
        <f>IF(O1277&gt;0, 0, IF(Q1276&gt;-O1277, 0, -O1277 - Q1276*Variables!$B$5))</f>
        <v>5.7583631065945458</v>
      </c>
      <c r="S1277">
        <f t="shared" si="118"/>
        <v>1.0720920431857726</v>
      </c>
      <c r="T1277">
        <f t="shared" si="119"/>
        <v>0</v>
      </c>
    </row>
    <row r="1278" spans="1:20" x14ac:dyDescent="0.3">
      <c r="A1278" s="3">
        <f t="shared" si="114"/>
        <v>43154</v>
      </c>
      <c r="B1278">
        <v>2</v>
      </c>
      <c r="C1278">
        <v>23</v>
      </c>
      <c r="D1278">
        <v>5</v>
      </c>
      <c r="E1278">
        <v>1</v>
      </c>
      <c r="F1278" s="1">
        <f>VLOOKUP(A1278,Weather!$A$1:$E$366, 5)</f>
        <v>0.96226415094339701</v>
      </c>
      <c r="G1278" s="1">
        <f>VLOOKUP(D1278, Winter!$A$1:$E$25, 2)</f>
        <v>308.63160471300301</v>
      </c>
      <c r="H1278" s="1">
        <f>VLOOKUP(D1278, Winter!$A$1:$E$25, 3)</f>
        <v>300</v>
      </c>
      <c r="I1278" s="1">
        <f>VLOOKUP(D1278, Winter!$A$1:$E$25, 5)</f>
        <v>303.73831775700899</v>
      </c>
      <c r="J1278" s="1">
        <f t="shared" si="115"/>
        <v>308.30588378043689</v>
      </c>
      <c r="K1278" s="47">
        <f t="shared" si="116"/>
        <v>5.7677938334693444</v>
      </c>
      <c r="L1278" s="48">
        <f>Solar!K1295/1000*Variables!$B$3</f>
        <v>0</v>
      </c>
      <c r="M1278" s="1">
        <f>IF(E1278=1, VLOOKUP(D1278, Sheet1!$E$2:$G$26, 2), Sheet1!$G$3)</f>
        <v>0.18618000000000001</v>
      </c>
      <c r="N1278" s="1">
        <f>'Electricity Rates'!$J$3</f>
        <v>0.19270000000000001</v>
      </c>
      <c r="O1278" s="145">
        <f>L1278-K1278</f>
        <v>-5.7677938334693444</v>
      </c>
      <c r="P1278">
        <f t="shared" si="117"/>
        <v>1.1114538717095428</v>
      </c>
      <c r="Q1278">
        <f>IF(O1278&gt;0, IF(Q1277+O1278*Variables!$B$5&lt;Variables!$B$4, Q1277+O1278*Variables!$B$5, Variables!$B$4), IF(Q1277&gt;-O1278, Q1277+O1278/Variables!$B$5, 0))</f>
        <v>0</v>
      </c>
      <c r="R1278">
        <f>IF(O1278&gt;0, 0, IF(Q1277&gt;-O1278, 0, -O1278 - Q1277*Variables!$B$5))</f>
        <v>5.7677938334693444</v>
      </c>
      <c r="S1278">
        <f t="shared" si="118"/>
        <v>1.0738478559153226</v>
      </c>
      <c r="T1278">
        <f t="shared" si="119"/>
        <v>0</v>
      </c>
    </row>
    <row r="1279" spans="1:20" x14ac:dyDescent="0.3">
      <c r="A1279" s="3">
        <f t="shared" si="114"/>
        <v>43154</v>
      </c>
      <c r="B1279">
        <v>2</v>
      </c>
      <c r="C1279">
        <v>23</v>
      </c>
      <c r="D1279">
        <v>6</v>
      </c>
      <c r="E1279">
        <v>1</v>
      </c>
      <c r="F1279" s="1">
        <f>VLOOKUP(A1279,Weather!$A$1:$E$366, 5)</f>
        <v>0.96226415094339701</v>
      </c>
      <c r="G1279" s="1">
        <f>VLOOKUP(D1279, Winter!$A$1:$E$25, 2)</f>
        <v>331.81818181818198</v>
      </c>
      <c r="H1279" s="1">
        <f>VLOOKUP(D1279, Winter!$A$1:$E$25, 3)</f>
        <v>317.955250948497</v>
      </c>
      <c r="I1279" s="1">
        <f>VLOOKUP(D1279, Winter!$A$1:$E$25, 5)</f>
        <v>322.42990654205602</v>
      </c>
      <c r="J1279" s="1">
        <f t="shared" si="115"/>
        <v>331.29505235140141</v>
      </c>
      <c r="K1279" s="47">
        <f t="shared" si="116"/>
        <v>6.1978757478794719</v>
      </c>
      <c r="L1279" s="48">
        <f>Solar!K1296/1000*Variables!$B$3</f>
        <v>0</v>
      </c>
      <c r="M1279" s="1">
        <f>IF(E1279=1, VLOOKUP(D1279, Sheet1!$E$2:$G$26, 2), Sheet1!$G$3)</f>
        <v>0.18618000000000001</v>
      </c>
      <c r="N1279" s="1">
        <f>'Electricity Rates'!$J$3</f>
        <v>0.19270000000000001</v>
      </c>
      <c r="O1279" s="145">
        <f>L1279-K1279</f>
        <v>-6.1978757478794719</v>
      </c>
      <c r="P1279">
        <f t="shared" si="117"/>
        <v>1.1943306566163743</v>
      </c>
      <c r="Q1279">
        <f>IF(O1279&gt;0, IF(Q1278+O1279*Variables!$B$5&lt;Variables!$B$4, Q1278+O1279*Variables!$B$5, Variables!$B$4), IF(Q1278&gt;-O1279, Q1278+O1279/Variables!$B$5, 0))</f>
        <v>0</v>
      </c>
      <c r="R1279">
        <f>IF(O1279&gt;0, 0, IF(Q1278&gt;-O1279, 0, -O1279 - Q1278*Variables!$B$5))</f>
        <v>6.1978757478794719</v>
      </c>
      <c r="S1279">
        <f t="shared" si="118"/>
        <v>1.1539205067402001</v>
      </c>
      <c r="T1279">
        <f t="shared" si="119"/>
        <v>0</v>
      </c>
    </row>
    <row r="1280" spans="1:20" x14ac:dyDescent="0.3">
      <c r="A1280" s="3">
        <f t="shared" si="114"/>
        <v>43154</v>
      </c>
      <c r="B1280">
        <v>2</v>
      </c>
      <c r="C1280">
        <v>23</v>
      </c>
      <c r="D1280">
        <v>7</v>
      </c>
      <c r="E1280">
        <v>1</v>
      </c>
      <c r="F1280" s="1">
        <f>VLOOKUP(A1280,Weather!$A$1:$E$366, 5)</f>
        <v>0.96226415094339701</v>
      </c>
      <c r="G1280" s="1">
        <f>VLOOKUP(D1280, Winter!$A$1:$E$25, 2)</f>
        <v>445.45454545454498</v>
      </c>
      <c r="H1280" s="1">
        <f>VLOOKUP(D1280, Winter!$A$1:$E$25, 3)</f>
        <v>393.94630558862502</v>
      </c>
      <c r="I1280" s="1">
        <f>VLOOKUP(D1280, Winter!$A$1:$E$25, 5)</f>
        <v>313.08411214953298</v>
      </c>
      <c r="J1280" s="1">
        <f t="shared" si="115"/>
        <v>443.51083828979336</v>
      </c>
      <c r="K1280" s="47">
        <f t="shared" si="116"/>
        <v>8.2972113499671369</v>
      </c>
      <c r="L1280" s="48">
        <f>Solar!K1297/1000*Variables!$B$3</f>
        <v>0</v>
      </c>
      <c r="M1280" s="1">
        <f>IF(E1280=1, VLOOKUP(D1280, Sheet1!$E$2:$G$26, 2), Sheet1!$G$3)</f>
        <v>0.18618000000000001</v>
      </c>
      <c r="N1280" s="1">
        <f>'Electricity Rates'!$J$3</f>
        <v>0.19270000000000001</v>
      </c>
      <c r="O1280" s="145">
        <f>L1280-K1280</f>
        <v>-8.2972113499671369</v>
      </c>
      <c r="P1280">
        <f t="shared" si="117"/>
        <v>1.5988726271386673</v>
      </c>
      <c r="Q1280">
        <f>IF(O1280&gt;0, IF(Q1279+O1280*Variables!$B$5&lt;Variables!$B$4, Q1279+O1280*Variables!$B$5, Variables!$B$4), IF(Q1279&gt;-O1280, Q1279+O1280/Variables!$B$5, 0))</f>
        <v>0</v>
      </c>
      <c r="R1280">
        <f>IF(O1280&gt;0, 0, IF(Q1279&gt;-O1280, 0, -O1280 - Q1279*Variables!$B$5))</f>
        <v>8.2972113499671369</v>
      </c>
      <c r="S1280">
        <f t="shared" si="118"/>
        <v>1.5447748091368816</v>
      </c>
      <c r="T1280">
        <f t="shared" si="119"/>
        <v>0</v>
      </c>
    </row>
    <row r="1281" spans="1:20" x14ac:dyDescent="0.3">
      <c r="A1281" s="3">
        <f t="shared" si="114"/>
        <v>43154</v>
      </c>
      <c r="B1281">
        <v>2</v>
      </c>
      <c r="C1281">
        <v>23</v>
      </c>
      <c r="D1281">
        <v>8</v>
      </c>
      <c r="E1281">
        <v>1</v>
      </c>
      <c r="F1281" s="1">
        <f>VLOOKUP(A1281,Weather!$A$1:$E$366, 5)</f>
        <v>0.96226415094339701</v>
      </c>
      <c r="G1281" s="1">
        <f>VLOOKUP(D1281, Winter!$A$1:$E$25, 2)</f>
        <v>654.54545454545405</v>
      </c>
      <c r="H1281" s="1">
        <f>VLOOKUP(D1281, Winter!$A$1:$E$25, 3)</f>
        <v>498.50910668787998</v>
      </c>
      <c r="I1281" s="1">
        <f>VLOOKUP(D1281, Winter!$A$1:$E$25, 5)</f>
        <v>294.39252336448601</v>
      </c>
      <c r="J1281" s="1">
        <f t="shared" si="115"/>
        <v>648.65729047535706</v>
      </c>
      <c r="K1281" s="47">
        <f t="shared" si="116"/>
        <v>12.135096074595571</v>
      </c>
      <c r="L1281" s="48">
        <f>Solar!K1298/1000*Variables!$B$3</f>
        <v>2.7782499999999999</v>
      </c>
      <c r="M1281" s="1">
        <f>IF(E1281=1, VLOOKUP(D1281, Sheet1!$E$2:$G$26, 2), Sheet1!$G$3)</f>
        <v>0.18618000000000001</v>
      </c>
      <c r="N1281" s="1">
        <f>'Electricity Rates'!$J$3</f>
        <v>0.19270000000000001</v>
      </c>
      <c r="O1281" s="145">
        <f>L1281-K1281</f>
        <v>-9.3568460745955715</v>
      </c>
      <c r="P1281">
        <f t="shared" si="117"/>
        <v>2.3384330135745666</v>
      </c>
      <c r="Q1281">
        <f>IF(O1281&gt;0, IF(Q1280+O1281*Variables!$B$5&lt;Variables!$B$4, Q1280+O1281*Variables!$B$5, Variables!$B$4), IF(Q1280&gt;-O1281, Q1280+O1281/Variables!$B$5, 0))</f>
        <v>0</v>
      </c>
      <c r="R1281">
        <f>IF(O1281&gt;0, 0, IF(Q1280&gt;-O1281, 0, -O1281 - Q1280*Variables!$B$5))</f>
        <v>9.3568460745955715</v>
      </c>
      <c r="S1281">
        <f t="shared" si="118"/>
        <v>1.7420576021682037</v>
      </c>
      <c r="T1281">
        <f t="shared" si="119"/>
        <v>0</v>
      </c>
    </row>
    <row r="1282" spans="1:20" x14ac:dyDescent="0.3">
      <c r="A1282" s="3">
        <f t="shared" si="114"/>
        <v>43154</v>
      </c>
      <c r="B1282">
        <v>2</v>
      </c>
      <c r="C1282">
        <v>23</v>
      </c>
      <c r="D1282">
        <v>9</v>
      </c>
      <c r="E1282">
        <v>1</v>
      </c>
      <c r="F1282" s="1">
        <f>VLOOKUP(A1282,Weather!$A$1:$E$366, 5)</f>
        <v>0.96226415094339701</v>
      </c>
      <c r="G1282" s="1">
        <f>VLOOKUP(D1282, Winter!$A$1:$E$25, 2)</f>
        <v>801.59817351598099</v>
      </c>
      <c r="H1282" s="1">
        <f>VLOOKUP(D1282, Winter!$A$1:$E$25, 3)</f>
        <v>564.97068280688404</v>
      </c>
      <c r="I1282" s="1">
        <f>VLOOKUP(D1282, Winter!$A$1:$E$25, 5)</f>
        <v>313.08411214953298</v>
      </c>
      <c r="J1282" s="1">
        <f t="shared" si="115"/>
        <v>792.66883424393973</v>
      </c>
      <c r="K1282" s="47">
        <f t="shared" si="116"/>
        <v>14.82926747318092</v>
      </c>
      <c r="L1282" s="48">
        <f>Solar!K1299/1000*Variables!$B$3</f>
        <v>7.07735</v>
      </c>
      <c r="M1282" s="1">
        <f>IF(E1282=1, VLOOKUP(D1282, Sheet1!$E$2:$G$26, 2), Sheet1!$G$3)</f>
        <v>0.20441999999999999</v>
      </c>
      <c r="N1282" s="1">
        <f>'Electricity Rates'!$J$3</f>
        <v>0.19270000000000001</v>
      </c>
      <c r="O1282" s="145">
        <f>L1282-K1282</f>
        <v>-7.7519174731809199</v>
      </c>
      <c r="P1282">
        <f t="shared" si="117"/>
        <v>2.8575998420819633</v>
      </c>
      <c r="Q1282">
        <f>IF(O1282&gt;0, IF(Q1281+O1282*Variables!$B$5&lt;Variables!$B$4, Q1281+O1282*Variables!$B$5, Variables!$B$4), IF(Q1281&gt;-O1282, Q1281+O1282/Variables!$B$5, 0))</f>
        <v>0</v>
      </c>
      <c r="R1282">
        <f>IF(O1282&gt;0, 0, IF(Q1281&gt;-O1282, 0, -O1282 - Q1281*Variables!$B$5))</f>
        <v>7.7519174731809199</v>
      </c>
      <c r="S1282">
        <f t="shared" si="118"/>
        <v>1.5846469698676435</v>
      </c>
      <c r="T1282">
        <f t="shared" si="119"/>
        <v>0</v>
      </c>
    </row>
    <row r="1283" spans="1:20" x14ac:dyDescent="0.3">
      <c r="A1283" s="3">
        <f t="shared" ref="A1283:A1346" si="120">DATE(2018, B1283, C1283)</f>
        <v>43154</v>
      </c>
      <c r="B1283">
        <v>2</v>
      </c>
      <c r="C1283">
        <v>23</v>
      </c>
      <c r="D1283">
        <v>10</v>
      </c>
      <c r="E1283">
        <v>1</v>
      </c>
      <c r="F1283" s="1">
        <f>VLOOKUP(A1283,Weather!$A$1:$E$366, 5)</f>
        <v>0.96226415094339701</v>
      </c>
      <c r="G1283" s="1">
        <f>VLOOKUP(D1283, Winter!$A$1:$E$25, 2)</f>
        <v>929.05770029057601</v>
      </c>
      <c r="H1283" s="1">
        <f>VLOOKUP(D1283, Winter!$A$1:$E$25, 3)</f>
        <v>583.82380756350199</v>
      </c>
      <c r="I1283" s="1">
        <f>VLOOKUP(D1283, Winter!$A$1:$E$25, 5)</f>
        <v>331.77570093457899</v>
      </c>
      <c r="J1283" s="1">
        <f t="shared" ref="J1283:J1346" si="121">IF(E1283=0, I1283, H1283 + (G1283-H1283)*F1283)</f>
        <v>916.03000622540367</v>
      </c>
      <c r="K1283" s="47">
        <f t="shared" ref="K1283:K1346" si="122">J1283*1000/53453</f>
        <v>17.137111223418771</v>
      </c>
      <c r="L1283" s="48">
        <f>Solar!K1300/1000*Variables!$B$3</f>
        <v>12.749499999999999</v>
      </c>
      <c r="M1283" s="1">
        <f>IF(E1283=1, VLOOKUP(D1283, Sheet1!$E$2:$G$26, 2), Sheet1!$G$3)</f>
        <v>0.20441999999999999</v>
      </c>
      <c r="N1283" s="1">
        <f>'Electricity Rates'!$J$3</f>
        <v>0.19270000000000001</v>
      </c>
      <c r="O1283" s="145">
        <f>L1283-K1283</f>
        <v>-4.3876112234187712</v>
      </c>
      <c r="P1283">
        <f t="shared" ref="P1283:P1346" si="123">N1283*K1283</f>
        <v>3.3023213327527974</v>
      </c>
      <c r="Q1283">
        <f>IF(O1283&gt;0, IF(Q1282+O1283*Variables!$B$5&lt;Variables!$B$4, Q1282+O1283*Variables!$B$5, Variables!$B$4), IF(Q1282&gt;-O1283, Q1282+O1283/Variables!$B$5, 0))</f>
        <v>0</v>
      </c>
      <c r="R1283">
        <f>IF(O1283&gt;0, 0, IF(Q1282&gt;-O1283, 0, -O1283 - Q1282*Variables!$B$5))</f>
        <v>4.3876112234187712</v>
      </c>
      <c r="S1283">
        <f t="shared" ref="S1283:S1346" si="124">R1283*M1283</f>
        <v>0.89691548629126516</v>
      </c>
      <c r="T1283">
        <f t="shared" ref="T1283:T1346" si="125">IF(AND(R1283&gt;0, M1283&gt;0.3), 1, 0)</f>
        <v>0</v>
      </c>
    </row>
    <row r="1284" spans="1:20" x14ac:dyDescent="0.3">
      <c r="A1284" s="3">
        <f t="shared" si="120"/>
        <v>43154</v>
      </c>
      <c r="B1284">
        <v>2</v>
      </c>
      <c r="C1284">
        <v>23</v>
      </c>
      <c r="D1284">
        <v>11</v>
      </c>
      <c r="E1284">
        <v>1</v>
      </c>
      <c r="F1284" s="1">
        <f>VLOOKUP(A1284,Weather!$A$1:$E$366, 5)</f>
        <v>0.96226415094339701</v>
      </c>
      <c r="G1284" s="1">
        <f>VLOOKUP(D1284, Winter!$A$1:$E$25, 2)</f>
        <v>1001.98733914487</v>
      </c>
      <c r="H1284" s="1">
        <f>VLOOKUP(D1284, Winter!$A$1:$E$25, 3)</f>
        <v>602.66024321587895</v>
      </c>
      <c r="I1284" s="1">
        <f>VLOOKUP(D1284, Winter!$A$1:$E$25, 5)</f>
        <v>331.77570093457899</v>
      </c>
      <c r="J1284" s="1">
        <f t="shared" si="121"/>
        <v>986.91839212868194</v>
      </c>
      <c r="K1284" s="47">
        <f t="shared" si="122"/>
        <v>18.463292839105044</v>
      </c>
      <c r="L1284" s="48">
        <f>Solar!K1301/1000*Variables!$B$3</f>
        <v>18.326249999999998</v>
      </c>
      <c r="M1284" s="1">
        <f>IF(E1284=1, VLOOKUP(D1284, Sheet1!$E$2:$G$26, 2), Sheet1!$G$3)</f>
        <v>0.20441999999999999</v>
      </c>
      <c r="N1284" s="1">
        <f>'Electricity Rates'!$J$3</f>
        <v>0.19270000000000001</v>
      </c>
      <c r="O1284" s="145">
        <f>L1284-K1284</f>
        <v>-0.137042839105046</v>
      </c>
      <c r="P1284">
        <f t="shared" si="123"/>
        <v>3.5578765300955424</v>
      </c>
      <c r="Q1284">
        <f>IF(O1284&gt;0, IF(Q1283+O1284*Variables!$B$5&lt;Variables!$B$4, Q1283+O1284*Variables!$B$5, Variables!$B$4), IF(Q1283&gt;-O1284, Q1283+O1284/Variables!$B$5, 0))</f>
        <v>0</v>
      </c>
      <c r="R1284">
        <f>IF(O1284&gt;0, 0, IF(Q1283&gt;-O1284, 0, -O1284 - Q1283*Variables!$B$5))</f>
        <v>0.137042839105046</v>
      </c>
      <c r="S1284">
        <f t="shared" si="124"/>
        <v>2.8014297169853503E-2</v>
      </c>
      <c r="T1284">
        <f t="shared" si="125"/>
        <v>0</v>
      </c>
    </row>
    <row r="1285" spans="1:20" x14ac:dyDescent="0.3">
      <c r="A1285" s="3">
        <f t="shared" si="120"/>
        <v>43154</v>
      </c>
      <c r="B1285">
        <v>2</v>
      </c>
      <c r="C1285">
        <v>23</v>
      </c>
      <c r="D1285">
        <v>12</v>
      </c>
      <c r="E1285">
        <v>1</v>
      </c>
      <c r="F1285" s="1">
        <f>VLOOKUP(A1285,Weather!$A$1:$E$366, 5)</f>
        <v>0.96226415094339701</v>
      </c>
      <c r="G1285" s="1">
        <f>VLOOKUP(D1285, Winter!$A$1:$E$25, 2)</f>
        <v>1020.36633457866</v>
      </c>
      <c r="H1285" s="1">
        <f>VLOOKUP(D1285, Winter!$A$1:$E$25, 3)</f>
        <v>602.46553699974402</v>
      </c>
      <c r="I1285" s="1">
        <f>VLOOKUP(D1285, Winter!$A$1:$E$25, 5)</f>
        <v>327.10280373831802</v>
      </c>
      <c r="J1285" s="1">
        <f t="shared" si="121"/>
        <v>1004.5964931605881</v>
      </c>
      <c r="K1285" s="47">
        <f t="shared" si="122"/>
        <v>18.794015175211644</v>
      </c>
      <c r="L1285" s="48">
        <f>Solar!K1302/1000*Variables!$B$3</f>
        <v>24.949300000000001</v>
      </c>
      <c r="M1285" s="1">
        <f>IF(E1285=1, VLOOKUP(D1285, Sheet1!$E$2:$G$26, 2), Sheet1!$G$3)</f>
        <v>0.20441999999999999</v>
      </c>
      <c r="N1285" s="1">
        <f>'Electricity Rates'!$J$3</f>
        <v>0.19270000000000001</v>
      </c>
      <c r="O1285" s="145">
        <f>L1285-K1285</f>
        <v>6.1552848247883567</v>
      </c>
      <c r="P1285">
        <f t="shared" si="123"/>
        <v>3.6216067242632839</v>
      </c>
      <c r="Q1285">
        <f>IF(O1285&gt;0, IF(Q1284+O1285*Variables!$B$5&lt;Variables!$B$4, Q1284+O1285*Variables!$B$5, Variables!$B$4), IF(Q1284&gt;-O1285, Q1284+O1285/Variables!$B$5, 0))</f>
        <v>5.785967735301055</v>
      </c>
      <c r="R1285">
        <f>IF(O1285&gt;0, 0, IF(Q1284&gt;-O1285, 0, -O1285 - Q1284*Variables!$B$5))</f>
        <v>0</v>
      </c>
      <c r="S1285">
        <f t="shared" si="124"/>
        <v>0</v>
      </c>
      <c r="T1285">
        <f t="shared" si="125"/>
        <v>0</v>
      </c>
    </row>
    <row r="1286" spans="1:20" x14ac:dyDescent="0.3">
      <c r="A1286" s="3">
        <f t="shared" si="120"/>
        <v>43154</v>
      </c>
      <c r="B1286">
        <v>2</v>
      </c>
      <c r="C1286">
        <v>23</v>
      </c>
      <c r="D1286">
        <v>13</v>
      </c>
      <c r="E1286">
        <v>1</v>
      </c>
      <c r="F1286" s="1">
        <f>VLOOKUP(A1286,Weather!$A$1:$E$366, 5)</f>
        <v>0.96226415094339701</v>
      </c>
      <c r="G1286" s="1">
        <f>VLOOKUP(D1286, Winter!$A$1:$E$25, 2)</f>
        <v>1065.99730178497</v>
      </c>
      <c r="H1286" s="1">
        <f>VLOOKUP(D1286, Winter!$A$1:$E$25, 3)</f>
        <v>611.78362020049099</v>
      </c>
      <c r="I1286" s="1">
        <f>VLOOKUP(D1286, Winter!$A$1:$E$25, 5)</f>
        <v>322.42990654205602</v>
      </c>
      <c r="J1286" s="1">
        <f t="shared" si="121"/>
        <v>1048.857162857254</v>
      </c>
      <c r="K1286" s="47">
        <f t="shared" si="122"/>
        <v>19.622044840462724</v>
      </c>
      <c r="L1286" s="48">
        <f>Solar!K1303/1000*Variables!$B$3</f>
        <v>27.578199999999995</v>
      </c>
      <c r="M1286" s="1">
        <f>IF(E1286=1, VLOOKUP(D1286, Sheet1!$E$2:$G$26, 2), Sheet1!$G$3)</f>
        <v>0.20441999999999999</v>
      </c>
      <c r="N1286" s="1">
        <f>'Electricity Rates'!$J$3</f>
        <v>0.19270000000000001</v>
      </c>
      <c r="O1286" s="145">
        <f>L1286-K1286</f>
        <v>7.9561551595372713</v>
      </c>
      <c r="P1286">
        <f t="shared" si="123"/>
        <v>3.7811680407571671</v>
      </c>
      <c r="Q1286">
        <f>IF(O1286&gt;0, IF(Q1285+O1286*Variables!$B$5&lt;Variables!$B$4, Q1285+O1286*Variables!$B$5, Variables!$B$4), IF(Q1285&gt;-O1286, Q1285+O1286/Variables!$B$5, 0))</f>
        <v>13.264753585266089</v>
      </c>
      <c r="R1286">
        <f>IF(O1286&gt;0, 0, IF(Q1285&gt;-O1286, 0, -O1286 - Q1285*Variables!$B$5))</f>
        <v>0</v>
      </c>
      <c r="S1286">
        <f t="shared" si="124"/>
        <v>0</v>
      </c>
      <c r="T1286">
        <f t="shared" si="125"/>
        <v>0</v>
      </c>
    </row>
    <row r="1287" spans="1:20" x14ac:dyDescent="0.3">
      <c r="A1287" s="3">
        <f t="shared" si="120"/>
        <v>43154</v>
      </c>
      <c r="B1287">
        <v>2</v>
      </c>
      <c r="C1287">
        <v>23</v>
      </c>
      <c r="D1287">
        <v>14</v>
      </c>
      <c r="E1287">
        <v>1</v>
      </c>
      <c r="F1287" s="1">
        <f>VLOOKUP(A1287,Weather!$A$1:$E$366, 5)</f>
        <v>0.96226415094339701</v>
      </c>
      <c r="G1287" s="1">
        <f>VLOOKUP(D1287, Winter!$A$1:$E$25, 2)</f>
        <v>1084.3762972187601</v>
      </c>
      <c r="H1287" s="1">
        <f>VLOOKUP(D1287, Winter!$A$1:$E$25, 3)</f>
        <v>611.59447701910301</v>
      </c>
      <c r="I1287" s="1">
        <f>VLOOKUP(D1287, Winter!$A$1:$E$25, 5)</f>
        <v>303.73831775700899</v>
      </c>
      <c r="J1287" s="1">
        <f t="shared" si="121"/>
        <v>1066.5354738149999</v>
      </c>
      <c r="K1287" s="47">
        <f t="shared" si="122"/>
        <v>19.952771103866947</v>
      </c>
      <c r="L1287" s="48">
        <f>Solar!K1304/1000*Variables!$B$3</f>
        <v>31.469649999999998</v>
      </c>
      <c r="M1287" s="1">
        <f>IF(E1287=1, VLOOKUP(D1287, Sheet1!$E$2:$G$26, 2), Sheet1!$G$3)</f>
        <v>0.20441999999999999</v>
      </c>
      <c r="N1287" s="1">
        <f>'Electricity Rates'!$J$3</f>
        <v>0.19270000000000001</v>
      </c>
      <c r="O1287" s="145">
        <f>L1287-K1287</f>
        <v>11.516878896133051</v>
      </c>
      <c r="P1287">
        <f t="shared" si="123"/>
        <v>3.8448989917151608</v>
      </c>
      <c r="Q1287">
        <f>IF(O1287&gt;0, IF(Q1286+O1287*Variables!$B$5&lt;Variables!$B$4, Q1286+O1287*Variables!$B$5, Variables!$B$4), IF(Q1286&gt;-O1287, Q1286+O1287/Variables!$B$5, 0))</f>
        <v>24.090619747631155</v>
      </c>
      <c r="R1287">
        <f>IF(O1287&gt;0, 0, IF(Q1286&gt;-O1287, 0, -O1287 - Q1286*Variables!$B$5))</f>
        <v>0</v>
      </c>
      <c r="S1287">
        <f t="shared" si="124"/>
        <v>0</v>
      </c>
      <c r="T1287">
        <f t="shared" si="125"/>
        <v>0</v>
      </c>
    </row>
    <row r="1288" spans="1:20" x14ac:dyDescent="0.3">
      <c r="A1288" s="3">
        <f t="shared" si="120"/>
        <v>43154</v>
      </c>
      <c r="B1288">
        <v>2</v>
      </c>
      <c r="C1288">
        <v>23</v>
      </c>
      <c r="D1288">
        <v>15</v>
      </c>
      <c r="E1288">
        <v>1</v>
      </c>
      <c r="F1288" s="1">
        <f>VLOOKUP(A1288,Weather!$A$1:$E$366, 5)</f>
        <v>0.96226415094339701</v>
      </c>
      <c r="G1288" s="1">
        <f>VLOOKUP(D1288, Winter!$A$1:$E$25, 2)</f>
        <v>1093.6540058115399</v>
      </c>
      <c r="H1288" s="1">
        <f>VLOOKUP(D1288, Winter!$A$1:$E$25, 3)</f>
        <v>601.87029228184497</v>
      </c>
      <c r="I1288" s="1">
        <f>VLOOKUP(D1288, Winter!$A$1:$E$25, 5)</f>
        <v>271.02803738317698</v>
      </c>
      <c r="J1288" s="1">
        <f t="shared" si="121"/>
        <v>1075.0961298292877</v>
      </c>
      <c r="K1288" s="47">
        <f t="shared" si="122"/>
        <v>20.112924060937416</v>
      </c>
      <c r="L1288" s="48">
        <f>Solar!K1305/1000*Variables!$B$3</f>
        <v>28.212300000000003</v>
      </c>
      <c r="M1288" s="1">
        <f>IF(E1288=1, VLOOKUP(D1288, Sheet1!$E$2:$G$26, 2), Sheet1!$G$3)</f>
        <v>0.20441999999999999</v>
      </c>
      <c r="N1288" s="1">
        <f>'Electricity Rates'!$J$3</f>
        <v>0.19270000000000001</v>
      </c>
      <c r="O1288" s="145">
        <f>L1288-K1288</f>
        <v>8.0993759390625861</v>
      </c>
      <c r="P1288">
        <f t="shared" si="123"/>
        <v>3.8757604665426402</v>
      </c>
      <c r="Q1288">
        <f>IF(O1288&gt;0, IF(Q1287+O1288*Variables!$B$5&lt;Variables!$B$4, Q1287+O1288*Variables!$B$5, Variables!$B$4), IF(Q1287&gt;-O1288, Q1287+O1288/Variables!$B$5, 0))</f>
        <v>31.704033130349984</v>
      </c>
      <c r="R1288">
        <f>IF(O1288&gt;0, 0, IF(Q1287&gt;-O1288, 0, -O1288 - Q1287*Variables!$B$5))</f>
        <v>0</v>
      </c>
      <c r="S1288">
        <f t="shared" si="124"/>
        <v>0</v>
      </c>
      <c r="T1288">
        <f t="shared" si="125"/>
        <v>0</v>
      </c>
    </row>
    <row r="1289" spans="1:20" x14ac:dyDescent="0.3">
      <c r="A1289" s="3">
        <f t="shared" si="120"/>
        <v>43154</v>
      </c>
      <c r="B1289">
        <v>2</v>
      </c>
      <c r="C1289">
        <v>23</v>
      </c>
      <c r="D1289">
        <v>16</v>
      </c>
      <c r="E1289">
        <v>1</v>
      </c>
      <c r="F1289" s="1">
        <f>VLOOKUP(A1289,Weather!$A$1:$E$366, 5)</f>
        <v>0.96226415094339701</v>
      </c>
      <c r="G1289" s="1">
        <f>VLOOKUP(D1289, Winter!$A$1:$E$25, 2)</f>
        <v>1039.2953507679499</v>
      </c>
      <c r="H1289" s="1">
        <f>VLOOKUP(D1289, Winter!$A$1:$E$25, 3)</f>
        <v>558.82352941176396</v>
      </c>
      <c r="I1289" s="1">
        <f>VLOOKUP(D1289, Winter!$A$1:$E$25, 5)</f>
        <v>252.336448598131</v>
      </c>
      <c r="J1289" s="1">
        <f t="shared" si="121"/>
        <v>1021.1643386413018</v>
      </c>
      <c r="K1289" s="47">
        <f t="shared" si="122"/>
        <v>19.103966823963141</v>
      </c>
      <c r="L1289" s="48">
        <f>Solar!K1306/1000*Variables!$B$3</f>
        <v>20.50055</v>
      </c>
      <c r="M1289" s="1">
        <f>IF(E1289=1, VLOOKUP(D1289, Sheet1!$E$2:$G$26, 2), Sheet1!$G$3)</f>
        <v>0.20441999999999999</v>
      </c>
      <c r="N1289" s="1">
        <f>'Electricity Rates'!$J$3</f>
        <v>0.19270000000000001</v>
      </c>
      <c r="O1289" s="145">
        <f>L1289-K1289</f>
        <v>1.3965831760368594</v>
      </c>
      <c r="P1289">
        <f t="shared" si="123"/>
        <v>3.6813344069776974</v>
      </c>
      <c r="Q1289">
        <f>IF(O1289&gt;0, IF(Q1288+O1289*Variables!$B$5&lt;Variables!$B$4, Q1288+O1289*Variables!$B$5, Variables!$B$4), IF(Q1288&gt;-O1289, Q1288+O1289/Variables!$B$5, 0))</f>
        <v>33.016821315824629</v>
      </c>
      <c r="R1289">
        <f>IF(O1289&gt;0, 0, IF(Q1288&gt;-O1289, 0, -O1289 - Q1288*Variables!$B$5))</f>
        <v>0</v>
      </c>
      <c r="S1289">
        <f t="shared" si="124"/>
        <v>0</v>
      </c>
      <c r="T1289">
        <f t="shared" si="125"/>
        <v>0</v>
      </c>
    </row>
    <row r="1290" spans="1:20" x14ac:dyDescent="0.3">
      <c r="A1290" s="3">
        <f t="shared" si="120"/>
        <v>43154</v>
      </c>
      <c r="B1290">
        <v>2</v>
      </c>
      <c r="C1290">
        <v>23</v>
      </c>
      <c r="D1290">
        <v>17</v>
      </c>
      <c r="E1290">
        <v>1</v>
      </c>
      <c r="F1290" s="1">
        <f>VLOOKUP(A1290,Weather!$A$1:$E$366, 5)</f>
        <v>0.96226415094339701</v>
      </c>
      <c r="G1290" s="1">
        <f>VLOOKUP(D1290, Winter!$A$1:$E$25, 2)</f>
        <v>889.47696139476898</v>
      </c>
      <c r="H1290" s="1">
        <f>VLOOKUP(D1290, Winter!$A$1:$E$25, 3)</f>
        <v>506.24728802056097</v>
      </c>
      <c r="I1290" s="1">
        <f>VLOOKUP(D1290, Winter!$A$1:$E$25, 5)</f>
        <v>228.971962616822</v>
      </c>
      <c r="J1290" s="1">
        <f t="shared" si="121"/>
        <v>875.01546428630854</v>
      </c>
      <c r="K1290" s="47">
        <f t="shared" si="122"/>
        <v>16.369810193746066</v>
      </c>
      <c r="L1290" s="48">
        <f>Solar!K1307/1000*Variables!$B$3</f>
        <v>9.7090500000000013</v>
      </c>
      <c r="M1290" s="1">
        <f>IF(E1290=1, VLOOKUP(D1290, Sheet1!$E$2:$G$26, 2), Sheet1!$G$3)</f>
        <v>0.20441999999999999</v>
      </c>
      <c r="N1290" s="1">
        <f>'Electricity Rates'!$J$3</f>
        <v>0.19270000000000001</v>
      </c>
      <c r="O1290" s="145">
        <f>L1290-K1290</f>
        <v>-6.6607601937460643</v>
      </c>
      <c r="P1290">
        <f t="shared" si="123"/>
        <v>3.1544624243348669</v>
      </c>
      <c r="Q1290">
        <f>IF(O1290&gt;0, IF(Q1289+O1290*Variables!$B$5&lt;Variables!$B$4, Q1289+O1290*Variables!$B$5, Variables!$B$4), IF(Q1289&gt;-O1290, Q1289+O1290/Variables!$B$5, 0))</f>
        <v>25.930906216094773</v>
      </c>
      <c r="R1290">
        <f>IF(O1290&gt;0, 0, IF(Q1289&gt;-O1290, 0, -O1290 - Q1289*Variables!$B$5))</f>
        <v>0</v>
      </c>
      <c r="S1290">
        <f t="shared" si="124"/>
        <v>0</v>
      </c>
      <c r="T1290">
        <f t="shared" si="125"/>
        <v>0</v>
      </c>
    </row>
    <row r="1291" spans="1:20" x14ac:dyDescent="0.3">
      <c r="A1291" s="3">
        <f t="shared" si="120"/>
        <v>43154</v>
      </c>
      <c r="B1291">
        <v>2</v>
      </c>
      <c r="C1291">
        <v>23</v>
      </c>
      <c r="D1291">
        <v>18</v>
      </c>
      <c r="E1291">
        <v>1</v>
      </c>
      <c r="F1291" s="1">
        <f>VLOOKUP(A1291,Weather!$A$1:$E$366, 5)</f>
        <v>0.96226415094339701</v>
      </c>
      <c r="G1291" s="1">
        <f>VLOOKUP(D1291, Winter!$A$1:$E$25, 2)</f>
        <v>689.67932752179297</v>
      </c>
      <c r="H1291" s="1">
        <f>VLOOKUP(D1291, Winter!$A$1:$E$25, 3)</f>
        <v>477.48083534529701</v>
      </c>
      <c r="I1291" s="1">
        <f>VLOOKUP(D1291, Winter!$A$1:$E$25, 5)</f>
        <v>257.009345794392</v>
      </c>
      <c r="J1291" s="1">
        <f t="shared" si="121"/>
        <v>681.67183725098198</v>
      </c>
      <c r="K1291" s="47">
        <f t="shared" si="122"/>
        <v>12.752733003778683</v>
      </c>
      <c r="L1291" s="48">
        <f>Solar!K1308/1000*Variables!$B$3</f>
        <v>1.6900999999999999</v>
      </c>
      <c r="M1291" s="1">
        <f>IF(E1291=1, VLOOKUP(D1291, Sheet1!$E$2:$G$26, 2), Sheet1!$G$3)</f>
        <v>0.20441999999999999</v>
      </c>
      <c r="N1291" s="1">
        <f>'Electricity Rates'!$J$3</f>
        <v>0.19270000000000001</v>
      </c>
      <c r="O1291" s="145">
        <f>L1291-K1291</f>
        <v>-11.062633003778684</v>
      </c>
      <c r="P1291">
        <f t="shared" si="123"/>
        <v>2.4574516498281525</v>
      </c>
      <c r="Q1291">
        <f>IF(O1291&gt;0, IF(Q1290+O1291*Variables!$B$5&lt;Variables!$B$4, Q1290+O1291*Variables!$B$5, Variables!$B$4), IF(Q1290&gt;-O1291, Q1290+O1291/Variables!$B$5, 0))</f>
        <v>14.162147701436597</v>
      </c>
      <c r="R1291">
        <f>IF(O1291&gt;0, 0, IF(Q1290&gt;-O1291, 0, -O1291 - Q1290*Variables!$B$5))</f>
        <v>0</v>
      </c>
      <c r="S1291">
        <f t="shared" si="124"/>
        <v>0</v>
      </c>
      <c r="T1291">
        <f t="shared" si="125"/>
        <v>0</v>
      </c>
    </row>
    <row r="1292" spans="1:20" x14ac:dyDescent="0.3">
      <c r="A1292" s="3">
        <f t="shared" si="120"/>
        <v>43154</v>
      </c>
      <c r="B1292">
        <v>2</v>
      </c>
      <c r="C1292">
        <v>23</v>
      </c>
      <c r="D1292">
        <v>19</v>
      </c>
      <c r="E1292">
        <v>1</v>
      </c>
      <c r="F1292" s="1">
        <f>VLOOKUP(A1292,Weather!$A$1:$E$366, 5)</f>
        <v>0.96226415094339701</v>
      </c>
      <c r="G1292" s="1">
        <f>VLOOKUP(D1292, Winter!$A$1:$E$25, 2)</f>
        <v>503.50249066002402</v>
      </c>
      <c r="H1292" s="1">
        <f>VLOOKUP(D1292, Winter!$A$1:$E$25, 3)</f>
        <v>367.75553800108997</v>
      </c>
      <c r="I1292" s="1">
        <f>VLOOKUP(D1292, Winter!$A$1:$E$25, 5)</f>
        <v>266.355140186916</v>
      </c>
      <c r="J1292" s="1">
        <f t="shared" si="121"/>
        <v>498.37996414459269</v>
      </c>
      <c r="K1292" s="47">
        <f t="shared" si="122"/>
        <v>9.3237042662636842</v>
      </c>
      <c r="L1292" s="48">
        <f>Solar!K1309/1000*Variables!$B$3</f>
        <v>0</v>
      </c>
      <c r="M1292" s="1">
        <f>IF(E1292=1, VLOOKUP(D1292, Sheet1!$E$2:$G$26, 2), Sheet1!$G$3)</f>
        <v>0.20441999999999999</v>
      </c>
      <c r="N1292" s="1">
        <f>'Electricity Rates'!$J$3</f>
        <v>0.19270000000000001</v>
      </c>
      <c r="O1292" s="145">
        <f>L1292-K1292</f>
        <v>-9.3237042662636842</v>
      </c>
      <c r="P1292">
        <f t="shared" si="123"/>
        <v>1.7966778121090121</v>
      </c>
      <c r="Q1292">
        <f>IF(O1292&gt;0, IF(Q1291+O1292*Variables!$B$5&lt;Variables!$B$4, Q1291+O1292*Variables!$B$5, Variables!$B$4), IF(Q1291&gt;-O1292, Q1291+O1292/Variables!$B$5, 0))</f>
        <v>4.243313375624167</v>
      </c>
      <c r="R1292">
        <f>IF(O1292&gt;0, 0, IF(Q1291&gt;-O1292, 0, -O1292 - Q1291*Variables!$B$5))</f>
        <v>0</v>
      </c>
      <c r="S1292">
        <f t="shared" si="124"/>
        <v>0</v>
      </c>
      <c r="T1292">
        <f t="shared" si="125"/>
        <v>0</v>
      </c>
    </row>
    <row r="1293" spans="1:20" x14ac:dyDescent="0.3">
      <c r="A1293" s="3">
        <f t="shared" si="120"/>
        <v>43154</v>
      </c>
      <c r="B1293">
        <v>2</v>
      </c>
      <c r="C1293">
        <v>23</v>
      </c>
      <c r="D1293">
        <v>20</v>
      </c>
      <c r="E1293">
        <v>1</v>
      </c>
      <c r="F1293" s="1">
        <f>VLOOKUP(A1293,Weather!$A$1:$E$366, 5)</f>
        <v>0.96226415094339701</v>
      </c>
      <c r="G1293" s="1">
        <f>VLOOKUP(D1293, Winter!$A$1:$E$25, 2)</f>
        <v>385.507471980074</v>
      </c>
      <c r="H1293" s="1">
        <f>VLOOKUP(D1293, Winter!$A$1:$E$25, 3)</f>
        <v>329.45960680470398</v>
      </c>
      <c r="I1293" s="1">
        <f>VLOOKUP(D1293, Winter!$A$1:$E$25, 5)</f>
        <v>275.70093457943898</v>
      </c>
      <c r="J1293" s="1">
        <f t="shared" si="121"/>
        <v>383.39245819987138</v>
      </c>
      <c r="K1293" s="47">
        <f t="shared" si="122"/>
        <v>7.1725152601326663</v>
      </c>
      <c r="L1293" s="48">
        <f>Solar!K1310/1000*Variables!$B$3</f>
        <v>0</v>
      </c>
      <c r="M1293" s="1">
        <f>IF(E1293=1, VLOOKUP(D1293, Sheet1!$E$2:$G$26, 2), Sheet1!$G$3)</f>
        <v>0.20441999999999999</v>
      </c>
      <c r="N1293" s="1">
        <f>'Electricity Rates'!$J$3</f>
        <v>0.19270000000000001</v>
      </c>
      <c r="O1293" s="145">
        <f>L1293-K1293</f>
        <v>-7.1725152601326663</v>
      </c>
      <c r="P1293">
        <f t="shared" si="123"/>
        <v>1.3821436906275648</v>
      </c>
      <c r="Q1293">
        <f>IF(O1293&gt;0, IF(Q1292+O1293*Variables!$B$5&lt;Variables!$B$4, Q1292+O1293*Variables!$B$5, Variables!$B$4), IF(Q1292&gt;-O1293, Q1292+O1293/Variables!$B$5, 0))</f>
        <v>0</v>
      </c>
      <c r="R1293">
        <f>IF(O1293&gt;0, 0, IF(Q1292&gt;-O1293, 0, -O1293 - Q1292*Variables!$B$5))</f>
        <v>3.1838006870459497</v>
      </c>
      <c r="S1293">
        <f t="shared" si="124"/>
        <v>0.65083253644593297</v>
      </c>
      <c r="T1293">
        <f t="shared" si="125"/>
        <v>0</v>
      </c>
    </row>
    <row r="1294" spans="1:20" x14ac:dyDescent="0.3">
      <c r="A1294" s="3">
        <f t="shared" si="120"/>
        <v>43154</v>
      </c>
      <c r="B1294">
        <v>2</v>
      </c>
      <c r="C1294">
        <v>23</v>
      </c>
      <c r="D1294">
        <v>21</v>
      </c>
      <c r="E1294">
        <v>1</v>
      </c>
      <c r="F1294" s="1">
        <f>VLOOKUP(A1294,Weather!$A$1:$E$366, 5)</f>
        <v>0.96226415094339701</v>
      </c>
      <c r="G1294" s="1">
        <f>VLOOKUP(D1294, Winter!$A$1:$E$25, 2)</f>
        <v>340.23972602739599</v>
      </c>
      <c r="H1294" s="1">
        <f>VLOOKUP(D1294, Winter!$A$1:$E$25, 3)</f>
        <v>286.390591795636</v>
      </c>
      <c r="I1294" s="1">
        <f>VLOOKUP(D1294, Winter!$A$1:$E$25, 5)</f>
        <v>289.71962616822401</v>
      </c>
      <c r="J1294" s="1">
        <f t="shared" si="121"/>
        <v>338.20768322619756</v>
      </c>
      <c r="K1294" s="47">
        <f t="shared" si="122"/>
        <v>6.3271974112996006</v>
      </c>
      <c r="L1294" s="48">
        <f>Solar!K1311/1000*Variables!$B$3</f>
        <v>0</v>
      </c>
      <c r="M1294" s="1">
        <f>IF(E1294=1, VLOOKUP(D1294, Sheet1!$E$2:$G$26, 2), Sheet1!$G$3)</f>
        <v>0.20441999999999999</v>
      </c>
      <c r="N1294" s="1">
        <f>'Electricity Rates'!$J$3</f>
        <v>0.19270000000000001</v>
      </c>
      <c r="O1294" s="145">
        <f>L1294-K1294</f>
        <v>-6.3271974112996006</v>
      </c>
      <c r="P1294">
        <f t="shared" si="123"/>
        <v>1.219250941157433</v>
      </c>
      <c r="Q1294">
        <f>IF(O1294&gt;0, IF(Q1293+O1294*Variables!$B$5&lt;Variables!$B$4, Q1293+O1294*Variables!$B$5, Variables!$B$4), IF(Q1293&gt;-O1294, Q1293+O1294/Variables!$B$5, 0))</f>
        <v>0</v>
      </c>
      <c r="R1294">
        <f>IF(O1294&gt;0, 0, IF(Q1293&gt;-O1294, 0, -O1294 - Q1293*Variables!$B$5))</f>
        <v>6.3271974112996006</v>
      </c>
      <c r="S1294">
        <f t="shared" si="124"/>
        <v>1.2934056948178643</v>
      </c>
      <c r="T1294">
        <f t="shared" si="125"/>
        <v>0</v>
      </c>
    </row>
    <row r="1295" spans="1:20" x14ac:dyDescent="0.3">
      <c r="A1295" s="3">
        <f t="shared" si="120"/>
        <v>43154</v>
      </c>
      <c r="B1295">
        <v>2</v>
      </c>
      <c r="C1295">
        <v>23</v>
      </c>
      <c r="D1295">
        <v>22</v>
      </c>
      <c r="E1295">
        <v>1</v>
      </c>
      <c r="F1295" s="1">
        <f>VLOOKUP(A1295,Weather!$A$1:$E$366, 5)</f>
        <v>0.96226415094339701</v>
      </c>
      <c r="G1295" s="1">
        <f>VLOOKUP(D1295, Winter!$A$1:$E$25, 2)</f>
        <v>300</v>
      </c>
      <c r="H1295" s="1">
        <f>VLOOKUP(D1295, Winter!$A$1:$E$25, 3)</f>
        <v>271.915575384683</v>
      </c>
      <c r="I1295" s="1">
        <f>VLOOKUP(D1295, Winter!$A$1:$E$25, 5)</f>
        <v>285.04672897196201</v>
      </c>
      <c r="J1295" s="1">
        <f t="shared" si="121"/>
        <v>298.94021039187487</v>
      </c>
      <c r="K1295" s="47">
        <f t="shared" si="122"/>
        <v>5.5925805921440315</v>
      </c>
      <c r="L1295" s="48">
        <f>Solar!K1312/1000*Variables!$B$3</f>
        <v>0</v>
      </c>
      <c r="M1295" s="1">
        <f>IF(E1295=1, VLOOKUP(D1295, Sheet1!$E$2:$G$26, 2), Sheet1!$G$3)</f>
        <v>0.18618000000000001</v>
      </c>
      <c r="N1295" s="1">
        <f>'Electricity Rates'!$J$3</f>
        <v>0.19270000000000001</v>
      </c>
      <c r="O1295" s="145">
        <f>L1295-K1295</f>
        <v>-5.5925805921440315</v>
      </c>
      <c r="P1295">
        <f t="shared" si="123"/>
        <v>1.077690280106155</v>
      </c>
      <c r="Q1295">
        <f>IF(O1295&gt;0, IF(Q1294+O1295*Variables!$B$5&lt;Variables!$B$4, Q1294+O1295*Variables!$B$5, Variables!$B$4), IF(Q1294&gt;-O1295, Q1294+O1295/Variables!$B$5, 0))</f>
        <v>0</v>
      </c>
      <c r="R1295">
        <f>IF(O1295&gt;0, 0, IF(Q1294&gt;-O1295, 0, -O1295 - Q1294*Variables!$B$5))</f>
        <v>5.5925805921440315</v>
      </c>
      <c r="S1295">
        <f t="shared" si="124"/>
        <v>1.0412266546453759</v>
      </c>
      <c r="T1295">
        <f t="shared" si="125"/>
        <v>0</v>
      </c>
    </row>
    <row r="1296" spans="1:20" x14ac:dyDescent="0.3">
      <c r="A1296" s="3">
        <f t="shared" si="120"/>
        <v>43154</v>
      </c>
      <c r="B1296">
        <v>2</v>
      </c>
      <c r="C1296">
        <v>23</v>
      </c>
      <c r="D1296">
        <v>23</v>
      </c>
      <c r="E1296">
        <v>1</v>
      </c>
      <c r="F1296" s="1">
        <f>VLOOKUP(A1296,Weather!$A$1:$E$366, 5)</f>
        <v>0.96226415094339701</v>
      </c>
      <c r="G1296" s="1">
        <f>VLOOKUP(D1296, Winter!$A$1:$E$25, 2)</f>
        <v>290.90909090909099</v>
      </c>
      <c r="H1296" s="1">
        <f>VLOOKUP(D1296, Winter!$A$1:$E$25, 3)</f>
        <v>266.95334839061297</v>
      </c>
      <c r="I1296" s="1">
        <f>VLOOKUP(D1296, Winter!$A$1:$E$25, 5)</f>
        <v>285.04672897196201</v>
      </c>
      <c r="J1296" s="1">
        <f t="shared" si="121"/>
        <v>290.00510062537484</v>
      </c>
      <c r="K1296" s="47">
        <f t="shared" si="122"/>
        <v>5.4254223453384247</v>
      </c>
      <c r="L1296" s="48">
        <f>Solar!K1313/1000*Variables!$B$3</f>
        <v>0</v>
      </c>
      <c r="M1296" s="1">
        <f>IF(E1296=1, VLOOKUP(D1296, Sheet1!$E$2:$G$26, 2), Sheet1!$G$3)</f>
        <v>0.18618000000000001</v>
      </c>
      <c r="N1296" s="1">
        <f>'Electricity Rates'!$J$3</f>
        <v>0.19270000000000001</v>
      </c>
      <c r="O1296" s="145">
        <f>L1296-K1296</f>
        <v>-5.4254223453384247</v>
      </c>
      <c r="P1296">
        <f t="shared" si="123"/>
        <v>1.0454788859467146</v>
      </c>
      <c r="Q1296">
        <f>IF(O1296&gt;0, IF(Q1295+O1296*Variables!$B$5&lt;Variables!$B$4, Q1295+O1296*Variables!$B$5, Variables!$B$4), IF(Q1295&gt;-O1296, Q1295+O1296/Variables!$B$5, 0))</f>
        <v>0</v>
      </c>
      <c r="R1296">
        <f>IF(O1296&gt;0, 0, IF(Q1295&gt;-O1296, 0, -O1296 - Q1295*Variables!$B$5))</f>
        <v>5.4254223453384247</v>
      </c>
      <c r="S1296">
        <f t="shared" si="124"/>
        <v>1.010105132255108</v>
      </c>
      <c r="T1296">
        <f t="shared" si="125"/>
        <v>0</v>
      </c>
    </row>
    <row r="1297" spans="1:20" x14ac:dyDescent="0.3">
      <c r="A1297" s="3">
        <f t="shared" si="120"/>
        <v>43154</v>
      </c>
      <c r="B1297">
        <v>2</v>
      </c>
      <c r="C1297">
        <v>23</v>
      </c>
      <c r="D1297">
        <v>24</v>
      </c>
      <c r="E1297">
        <v>1</v>
      </c>
      <c r="F1297" s="1">
        <f>VLOOKUP(A1297,Weather!$A$1:$E$366, 5)</f>
        <v>0.96226415094339701</v>
      </c>
      <c r="G1297" s="1">
        <f>VLOOKUP(D1297, Winter!$A$1:$E$25, 2)</f>
        <v>272.72727272727298</v>
      </c>
      <c r="H1297" s="1">
        <f>VLOOKUP(D1297, Winter!$A$1:$E$25, 3)</f>
        <v>266.74195307023803</v>
      </c>
      <c r="I1297" s="1">
        <f>VLOOKUP(D1297, Winter!$A$1:$E$25, 5)</f>
        <v>285.04672897196201</v>
      </c>
      <c r="J1297" s="1">
        <f t="shared" si="121"/>
        <v>272.50141160813956</v>
      </c>
      <c r="K1297" s="47">
        <f t="shared" si="122"/>
        <v>5.0979629133657527</v>
      </c>
      <c r="L1297" s="48">
        <f>Solar!K1314/1000*Variables!$B$3</f>
        <v>0</v>
      </c>
      <c r="M1297" s="1">
        <f>IF(E1297=1, VLOOKUP(D1297, Sheet1!$E$2:$G$26, 2), Sheet1!$G$3)</f>
        <v>0.18618000000000001</v>
      </c>
      <c r="N1297" s="1">
        <f>'Electricity Rates'!$J$3</f>
        <v>0.19270000000000001</v>
      </c>
      <c r="O1297" s="145">
        <f>L1297-K1297</f>
        <v>-5.0979629133657527</v>
      </c>
      <c r="P1297">
        <f t="shared" si="123"/>
        <v>0.98237745340558058</v>
      </c>
      <c r="Q1297">
        <f>IF(O1297&gt;0, IF(Q1296+O1297*Variables!$B$5&lt;Variables!$B$4, Q1296+O1297*Variables!$B$5, Variables!$B$4), IF(Q1296&gt;-O1297, Q1296+O1297/Variables!$B$5, 0))</f>
        <v>0</v>
      </c>
      <c r="R1297">
        <f>IF(O1297&gt;0, 0, IF(Q1296&gt;-O1297, 0, -O1297 - Q1296*Variables!$B$5))</f>
        <v>5.0979629133657527</v>
      </c>
      <c r="S1297">
        <f t="shared" si="124"/>
        <v>0.9491387352104359</v>
      </c>
      <c r="T1297">
        <f t="shared" si="125"/>
        <v>0</v>
      </c>
    </row>
    <row r="1298" spans="1:20" x14ac:dyDescent="0.3">
      <c r="A1298" s="3">
        <f t="shared" si="120"/>
        <v>43155</v>
      </c>
      <c r="B1298">
        <v>2</v>
      </c>
      <c r="C1298">
        <v>24</v>
      </c>
      <c r="D1298">
        <v>1</v>
      </c>
      <c r="E1298">
        <v>0</v>
      </c>
      <c r="F1298" s="1">
        <f>VLOOKUP(A1298,Weather!$A$1:$E$366, 5)</f>
        <v>0.96226415094339701</v>
      </c>
      <c r="G1298" s="1">
        <f>VLOOKUP(D1298, Winter!$A$1:$E$25, 2)</f>
        <v>281.81818181818198</v>
      </c>
      <c r="H1298" s="1">
        <f>VLOOKUP(D1298, Winter!$A$1:$E$25, 3)</f>
        <v>257.04002047196798</v>
      </c>
      <c r="I1298" s="1">
        <f>VLOOKUP(D1298, Winter!$A$1:$E$25, 5)</f>
        <v>266.355140186916</v>
      </c>
      <c r="J1298" s="1">
        <f t="shared" si="121"/>
        <v>266.355140186916</v>
      </c>
      <c r="K1298" s="47">
        <f t="shared" si="122"/>
        <v>4.9829783208971614</v>
      </c>
      <c r="L1298" s="48">
        <f>Solar!K1315/1000*Variables!$B$3</f>
        <v>0</v>
      </c>
      <c r="M1298" s="1">
        <f>IF(E1298=1, VLOOKUP(D1298, Sheet1!$E$2:$G$26, 2), Sheet1!$G$3)</f>
        <v>0.18618000000000001</v>
      </c>
      <c r="N1298" s="1">
        <f>'Electricity Rates'!$J$3</f>
        <v>0.19270000000000001</v>
      </c>
      <c r="O1298" s="145">
        <f>L1298-K1298</f>
        <v>-4.9829783208971614</v>
      </c>
      <c r="P1298">
        <f t="shared" si="123"/>
        <v>0.96021992243688303</v>
      </c>
      <c r="Q1298">
        <f>IF(O1298&gt;0, IF(Q1297+O1298*Variables!$B$5&lt;Variables!$B$4, Q1297+O1298*Variables!$B$5, Variables!$B$4), IF(Q1297&gt;-O1298, Q1297+O1298/Variables!$B$5, 0))</f>
        <v>0</v>
      </c>
      <c r="R1298">
        <f>IF(O1298&gt;0, 0, IF(Q1297&gt;-O1298, 0, -O1298 - Q1297*Variables!$B$5))</f>
        <v>4.9829783208971614</v>
      </c>
      <c r="S1298">
        <f t="shared" si="124"/>
        <v>0.92773090378463352</v>
      </c>
      <c r="T1298">
        <f t="shared" si="125"/>
        <v>0</v>
      </c>
    </row>
    <row r="1299" spans="1:20" x14ac:dyDescent="0.3">
      <c r="A1299" s="3">
        <f t="shared" si="120"/>
        <v>43155</v>
      </c>
      <c r="B1299">
        <v>2</v>
      </c>
      <c r="C1299">
        <v>24</v>
      </c>
      <c r="D1299">
        <v>2</v>
      </c>
      <c r="E1299">
        <v>0</v>
      </c>
      <c r="F1299" s="1">
        <f>VLOOKUP(A1299,Weather!$A$1:$E$366, 5)</f>
        <v>0.96226415094339701</v>
      </c>
      <c r="G1299" s="1">
        <f>VLOOKUP(D1299, Winter!$A$1:$E$25, 2)</f>
        <v>282.10356994603501</v>
      </c>
      <c r="H1299" s="1">
        <f>VLOOKUP(D1299, Winter!$A$1:$E$25, 3)</f>
        <v>280.66066600651902</v>
      </c>
      <c r="I1299" s="1">
        <f>VLOOKUP(D1299, Winter!$A$1:$E$25, 5)</f>
        <v>285.04672897196201</v>
      </c>
      <c r="J1299" s="1">
        <f t="shared" si="121"/>
        <v>285.04672897196201</v>
      </c>
      <c r="K1299" s="47">
        <f t="shared" si="122"/>
        <v>5.3326610100829139</v>
      </c>
      <c r="L1299" s="48">
        <f>Solar!K1316/1000*Variables!$B$3</f>
        <v>0</v>
      </c>
      <c r="M1299" s="1">
        <f>IF(E1299=1, VLOOKUP(D1299, Sheet1!$E$2:$G$26, 2), Sheet1!$G$3)</f>
        <v>0.18618000000000001</v>
      </c>
      <c r="N1299" s="1">
        <f>'Electricity Rates'!$J$3</f>
        <v>0.19270000000000001</v>
      </c>
      <c r="O1299" s="145">
        <f>L1299-K1299</f>
        <v>-5.3326610100829139</v>
      </c>
      <c r="P1299">
        <f t="shared" si="123"/>
        <v>1.0276037766429775</v>
      </c>
      <c r="Q1299">
        <f>IF(O1299&gt;0, IF(Q1298+O1299*Variables!$B$5&lt;Variables!$B$4, Q1298+O1299*Variables!$B$5, Variables!$B$4), IF(Q1298&gt;-O1299, Q1298+O1299/Variables!$B$5, 0))</f>
        <v>0</v>
      </c>
      <c r="R1299">
        <f>IF(O1299&gt;0, 0, IF(Q1298&gt;-O1299, 0, -O1299 - Q1298*Variables!$B$5))</f>
        <v>5.3326610100829139</v>
      </c>
      <c r="S1299">
        <f t="shared" si="124"/>
        <v>0.99283482685723701</v>
      </c>
      <c r="T1299">
        <f t="shared" si="125"/>
        <v>0</v>
      </c>
    </row>
    <row r="1300" spans="1:20" x14ac:dyDescent="0.3">
      <c r="A1300" s="3">
        <f t="shared" si="120"/>
        <v>43155</v>
      </c>
      <c r="B1300">
        <v>2</v>
      </c>
      <c r="C1300">
        <v>24</v>
      </c>
      <c r="D1300">
        <v>3</v>
      </c>
      <c r="E1300">
        <v>0</v>
      </c>
      <c r="F1300" s="1">
        <f>VLOOKUP(A1300,Weather!$A$1:$E$366, 5)</f>
        <v>0.96226415094339701</v>
      </c>
      <c r="G1300" s="1">
        <f>VLOOKUP(D1300, Winter!$A$1:$E$25, 2)</f>
        <v>282.300747198007</v>
      </c>
      <c r="H1300" s="1">
        <f>VLOOKUP(D1300, Winter!$A$1:$E$25, 3)</f>
        <v>272.72727272727298</v>
      </c>
      <c r="I1300" s="1">
        <f>VLOOKUP(D1300, Winter!$A$1:$E$25, 5)</f>
        <v>271.02803738317698</v>
      </c>
      <c r="J1300" s="1">
        <f t="shared" si="121"/>
        <v>271.02803738317698</v>
      </c>
      <c r="K1300" s="47">
        <f t="shared" si="122"/>
        <v>5.0703989931935904</v>
      </c>
      <c r="L1300" s="48">
        <f>Solar!K1317/1000*Variables!$B$3</f>
        <v>0</v>
      </c>
      <c r="M1300" s="1">
        <f>IF(E1300=1, VLOOKUP(D1300, Sheet1!$E$2:$G$26, 2), Sheet1!$G$3)</f>
        <v>0.18618000000000001</v>
      </c>
      <c r="N1300" s="1">
        <f>'Electricity Rates'!$J$3</f>
        <v>0.19270000000000001</v>
      </c>
      <c r="O1300" s="145">
        <f>L1300-K1300</f>
        <v>-5.0703989931935904</v>
      </c>
      <c r="P1300">
        <f t="shared" si="123"/>
        <v>0.97706588598840494</v>
      </c>
      <c r="Q1300">
        <f>IF(O1300&gt;0, IF(Q1299+O1300*Variables!$B$5&lt;Variables!$B$4, Q1299+O1300*Variables!$B$5, Variables!$B$4), IF(Q1299&gt;-O1300, Q1299+O1300/Variables!$B$5, 0))</f>
        <v>0</v>
      </c>
      <c r="R1300">
        <f>IF(O1300&gt;0, 0, IF(Q1299&gt;-O1300, 0, -O1300 - Q1299*Variables!$B$5))</f>
        <v>5.0703989931935904</v>
      </c>
      <c r="S1300">
        <f t="shared" si="124"/>
        <v>0.9440068845527827</v>
      </c>
      <c r="T1300">
        <f t="shared" si="125"/>
        <v>0</v>
      </c>
    </row>
    <row r="1301" spans="1:20" x14ac:dyDescent="0.3">
      <c r="A1301" s="3">
        <f t="shared" si="120"/>
        <v>43155</v>
      </c>
      <c r="B1301">
        <v>2</v>
      </c>
      <c r="C1301">
        <v>24</v>
      </c>
      <c r="D1301">
        <v>4</v>
      </c>
      <c r="E1301">
        <v>0</v>
      </c>
      <c r="F1301" s="1">
        <f>VLOOKUP(A1301,Weather!$A$1:$E$366, 5)</f>
        <v>0.96226415094339701</v>
      </c>
      <c r="G1301" s="1">
        <f>VLOOKUP(D1301, Winter!$A$1:$E$25, 2)</f>
        <v>308.82074789439099</v>
      </c>
      <c r="H1301" s="1">
        <f>VLOOKUP(D1301, Winter!$A$1:$E$25, 3)</f>
        <v>281.81818181818198</v>
      </c>
      <c r="I1301" s="1">
        <f>VLOOKUP(D1301, Winter!$A$1:$E$25, 5)</f>
        <v>285.04672897196201</v>
      </c>
      <c r="J1301" s="1">
        <f t="shared" si="121"/>
        <v>285.04672897196201</v>
      </c>
      <c r="K1301" s="47">
        <f t="shared" si="122"/>
        <v>5.3326610100829139</v>
      </c>
      <c r="L1301" s="48">
        <f>Solar!K1318/1000*Variables!$B$3</f>
        <v>0</v>
      </c>
      <c r="M1301" s="1">
        <f>IF(E1301=1, VLOOKUP(D1301, Sheet1!$E$2:$G$26, 2), Sheet1!$G$3)</f>
        <v>0.18618000000000001</v>
      </c>
      <c r="N1301" s="1">
        <f>'Electricity Rates'!$J$3</f>
        <v>0.19270000000000001</v>
      </c>
      <c r="O1301" s="145">
        <f>L1301-K1301</f>
        <v>-5.3326610100829139</v>
      </c>
      <c r="P1301">
        <f t="shared" si="123"/>
        <v>1.0276037766429775</v>
      </c>
      <c r="Q1301">
        <f>IF(O1301&gt;0, IF(Q1300+O1301*Variables!$B$5&lt;Variables!$B$4, Q1300+O1301*Variables!$B$5, Variables!$B$4), IF(Q1300&gt;-O1301, Q1300+O1301/Variables!$B$5, 0))</f>
        <v>0</v>
      </c>
      <c r="R1301">
        <f>IF(O1301&gt;0, 0, IF(Q1300&gt;-O1301, 0, -O1301 - Q1300*Variables!$B$5))</f>
        <v>5.3326610100829139</v>
      </c>
      <c r="S1301">
        <f t="shared" si="124"/>
        <v>0.99283482685723701</v>
      </c>
      <c r="T1301">
        <f t="shared" si="125"/>
        <v>0</v>
      </c>
    </row>
    <row r="1302" spans="1:20" x14ac:dyDescent="0.3">
      <c r="A1302" s="3">
        <f t="shared" si="120"/>
        <v>43155</v>
      </c>
      <c r="B1302">
        <v>2</v>
      </c>
      <c r="C1302">
        <v>24</v>
      </c>
      <c r="D1302">
        <v>5</v>
      </c>
      <c r="E1302">
        <v>0</v>
      </c>
      <c r="F1302" s="1">
        <f>VLOOKUP(A1302,Weather!$A$1:$E$366, 5)</f>
        <v>0.96226415094339701</v>
      </c>
      <c r="G1302" s="1">
        <f>VLOOKUP(D1302, Winter!$A$1:$E$25, 2)</f>
        <v>308.63160471300301</v>
      </c>
      <c r="H1302" s="1">
        <f>VLOOKUP(D1302, Winter!$A$1:$E$25, 3)</f>
        <v>300</v>
      </c>
      <c r="I1302" s="1">
        <f>VLOOKUP(D1302, Winter!$A$1:$E$25, 5)</f>
        <v>303.73831775700899</v>
      </c>
      <c r="J1302" s="1">
        <f t="shared" si="121"/>
        <v>303.73831775700899</v>
      </c>
      <c r="K1302" s="47">
        <f t="shared" si="122"/>
        <v>5.6823436992686851</v>
      </c>
      <c r="L1302" s="48">
        <f>Solar!K1319/1000*Variables!$B$3</f>
        <v>0</v>
      </c>
      <c r="M1302" s="1">
        <f>IF(E1302=1, VLOOKUP(D1302, Sheet1!$E$2:$G$26, 2), Sheet1!$G$3)</f>
        <v>0.18618000000000001</v>
      </c>
      <c r="N1302" s="1">
        <f>'Electricity Rates'!$J$3</f>
        <v>0.19270000000000001</v>
      </c>
      <c r="O1302" s="145">
        <f>L1302-K1302</f>
        <v>-5.6823436992686851</v>
      </c>
      <c r="P1302">
        <f t="shared" si="123"/>
        <v>1.0949876308490756</v>
      </c>
      <c r="Q1302">
        <f>IF(O1302&gt;0, IF(Q1301+O1302*Variables!$B$5&lt;Variables!$B$4, Q1301+O1302*Variables!$B$5, Variables!$B$4), IF(Q1301&gt;-O1302, Q1301+O1302/Variables!$B$5, 0))</f>
        <v>0</v>
      </c>
      <c r="R1302">
        <f>IF(O1302&gt;0, 0, IF(Q1301&gt;-O1302, 0, -O1302 - Q1301*Variables!$B$5))</f>
        <v>5.6823436992686851</v>
      </c>
      <c r="S1302">
        <f t="shared" si="124"/>
        <v>1.0579387499298438</v>
      </c>
      <c r="T1302">
        <f t="shared" si="125"/>
        <v>0</v>
      </c>
    </row>
    <row r="1303" spans="1:20" x14ac:dyDescent="0.3">
      <c r="A1303" s="3">
        <f t="shared" si="120"/>
        <v>43155</v>
      </c>
      <c r="B1303">
        <v>2</v>
      </c>
      <c r="C1303">
        <v>24</v>
      </c>
      <c r="D1303">
        <v>6</v>
      </c>
      <c r="E1303">
        <v>0</v>
      </c>
      <c r="F1303" s="1">
        <f>VLOOKUP(A1303,Weather!$A$1:$E$366, 5)</f>
        <v>0.96226415094339701</v>
      </c>
      <c r="G1303" s="1">
        <f>VLOOKUP(D1303, Winter!$A$1:$E$25, 2)</f>
        <v>331.81818181818198</v>
      </c>
      <c r="H1303" s="1">
        <f>VLOOKUP(D1303, Winter!$A$1:$E$25, 3)</f>
        <v>317.955250948497</v>
      </c>
      <c r="I1303" s="1">
        <f>VLOOKUP(D1303, Winter!$A$1:$E$25, 5)</f>
        <v>322.42990654205602</v>
      </c>
      <c r="J1303" s="1">
        <f t="shared" si="121"/>
        <v>322.42990654205602</v>
      </c>
      <c r="K1303" s="47">
        <f t="shared" si="122"/>
        <v>6.0320263884544554</v>
      </c>
      <c r="L1303" s="48">
        <f>Solar!K1320/1000*Variables!$B$3</f>
        <v>0</v>
      </c>
      <c r="M1303" s="1">
        <f>IF(E1303=1, VLOOKUP(D1303, Sheet1!$E$2:$G$26, 2), Sheet1!$G$3)</f>
        <v>0.18618000000000001</v>
      </c>
      <c r="N1303" s="1">
        <f>'Electricity Rates'!$J$3</f>
        <v>0.19270000000000001</v>
      </c>
      <c r="O1303" s="145">
        <f>L1303-K1303</f>
        <v>-6.0320263884544554</v>
      </c>
      <c r="P1303">
        <f t="shared" si="123"/>
        <v>1.1623714850551736</v>
      </c>
      <c r="Q1303">
        <f>IF(O1303&gt;0, IF(Q1302+O1303*Variables!$B$5&lt;Variables!$B$4, Q1302+O1303*Variables!$B$5, Variables!$B$4), IF(Q1302&gt;-O1303, Q1302+O1303/Variables!$B$5, 0))</f>
        <v>0</v>
      </c>
      <c r="R1303">
        <f>IF(O1303&gt;0, 0, IF(Q1302&gt;-O1303, 0, -O1303 - Q1302*Variables!$B$5))</f>
        <v>6.0320263884544554</v>
      </c>
      <c r="S1303">
        <f t="shared" si="124"/>
        <v>1.1230426730024505</v>
      </c>
      <c r="T1303">
        <f t="shared" si="125"/>
        <v>0</v>
      </c>
    </row>
    <row r="1304" spans="1:20" x14ac:dyDescent="0.3">
      <c r="A1304" s="3">
        <f t="shared" si="120"/>
        <v>43155</v>
      </c>
      <c r="B1304">
        <v>2</v>
      </c>
      <c r="C1304">
        <v>24</v>
      </c>
      <c r="D1304">
        <v>7</v>
      </c>
      <c r="E1304">
        <v>0</v>
      </c>
      <c r="F1304" s="1">
        <f>VLOOKUP(A1304,Weather!$A$1:$E$366, 5)</f>
        <v>0.96226415094339701</v>
      </c>
      <c r="G1304" s="1">
        <f>VLOOKUP(D1304, Winter!$A$1:$E$25, 2)</f>
        <v>445.45454545454498</v>
      </c>
      <c r="H1304" s="1">
        <f>VLOOKUP(D1304, Winter!$A$1:$E$25, 3)</f>
        <v>393.94630558862502</v>
      </c>
      <c r="I1304" s="1">
        <f>VLOOKUP(D1304, Winter!$A$1:$E$25, 5)</f>
        <v>313.08411214953298</v>
      </c>
      <c r="J1304" s="1">
        <f t="shared" si="121"/>
        <v>313.08411214953298</v>
      </c>
      <c r="K1304" s="47">
        <f t="shared" si="122"/>
        <v>5.8571850438615796</v>
      </c>
      <c r="L1304" s="48">
        <f>Solar!K1321/1000*Variables!$B$3</f>
        <v>0</v>
      </c>
      <c r="M1304" s="1">
        <f>IF(E1304=1, VLOOKUP(D1304, Sheet1!$E$2:$G$26, 2), Sheet1!$G$3)</f>
        <v>0.18618000000000001</v>
      </c>
      <c r="N1304" s="1">
        <f>'Electricity Rates'!$J$3</f>
        <v>0.19270000000000001</v>
      </c>
      <c r="O1304" s="145">
        <f>L1304-K1304</f>
        <v>-5.8571850438615796</v>
      </c>
      <c r="P1304">
        <f t="shared" si="123"/>
        <v>1.1286795579521265</v>
      </c>
      <c r="Q1304">
        <f>IF(O1304&gt;0, IF(Q1303+O1304*Variables!$B$5&lt;Variables!$B$4, Q1303+O1304*Variables!$B$5, Variables!$B$4), IF(Q1303&gt;-O1304, Q1303+O1304/Variables!$B$5, 0))</f>
        <v>0</v>
      </c>
      <c r="R1304">
        <f>IF(O1304&gt;0, 0, IF(Q1303&gt;-O1304, 0, -O1304 - Q1303*Variables!$B$5))</f>
        <v>5.8571850438615796</v>
      </c>
      <c r="S1304">
        <f t="shared" si="124"/>
        <v>1.0904907114661491</v>
      </c>
      <c r="T1304">
        <f t="shared" si="125"/>
        <v>0</v>
      </c>
    </row>
    <row r="1305" spans="1:20" x14ac:dyDescent="0.3">
      <c r="A1305" s="3">
        <f t="shared" si="120"/>
        <v>43155</v>
      </c>
      <c r="B1305">
        <v>2</v>
      </c>
      <c r="C1305">
        <v>24</v>
      </c>
      <c r="D1305">
        <v>8</v>
      </c>
      <c r="E1305">
        <v>0</v>
      </c>
      <c r="F1305" s="1">
        <f>VLOOKUP(A1305,Weather!$A$1:$E$366, 5)</f>
        <v>0.96226415094339701</v>
      </c>
      <c r="G1305" s="1">
        <f>VLOOKUP(D1305, Winter!$A$1:$E$25, 2)</f>
        <v>654.54545454545405</v>
      </c>
      <c r="H1305" s="1">
        <f>VLOOKUP(D1305, Winter!$A$1:$E$25, 3)</f>
        <v>498.50910668787998</v>
      </c>
      <c r="I1305" s="1">
        <f>VLOOKUP(D1305, Winter!$A$1:$E$25, 5)</f>
        <v>294.39252336448601</v>
      </c>
      <c r="J1305" s="1">
        <f t="shared" si="121"/>
        <v>294.39252336448601</v>
      </c>
      <c r="K1305" s="47">
        <f t="shared" si="122"/>
        <v>5.5075023546758084</v>
      </c>
      <c r="L1305" s="48">
        <f>Solar!K1322/1000*Variables!$B$3</f>
        <v>3.4908499999999996</v>
      </c>
      <c r="M1305" s="1">
        <f>IF(E1305=1, VLOOKUP(D1305, Sheet1!$E$2:$G$26, 2), Sheet1!$G$3)</f>
        <v>0.18618000000000001</v>
      </c>
      <c r="N1305" s="1">
        <f>'Electricity Rates'!$J$3</f>
        <v>0.19270000000000001</v>
      </c>
      <c r="O1305" s="145">
        <f>L1305-K1305</f>
        <v>-2.0166523546758088</v>
      </c>
      <c r="P1305">
        <f t="shared" si="123"/>
        <v>1.0612957037460284</v>
      </c>
      <c r="Q1305">
        <f>IF(O1305&gt;0, IF(Q1304+O1305*Variables!$B$5&lt;Variables!$B$4, Q1304+O1305*Variables!$B$5, Variables!$B$4), IF(Q1304&gt;-O1305, Q1304+O1305/Variables!$B$5, 0))</f>
        <v>0</v>
      </c>
      <c r="R1305">
        <f>IF(O1305&gt;0, 0, IF(Q1304&gt;-O1305, 0, -O1305 - Q1304*Variables!$B$5))</f>
        <v>2.0166523546758088</v>
      </c>
      <c r="S1305">
        <f t="shared" si="124"/>
        <v>0.37546033539354212</v>
      </c>
      <c r="T1305">
        <f t="shared" si="125"/>
        <v>0</v>
      </c>
    </row>
    <row r="1306" spans="1:20" x14ac:dyDescent="0.3">
      <c r="A1306" s="3">
        <f t="shared" si="120"/>
        <v>43155</v>
      </c>
      <c r="B1306">
        <v>2</v>
      </c>
      <c r="C1306">
        <v>24</v>
      </c>
      <c r="D1306">
        <v>9</v>
      </c>
      <c r="E1306">
        <v>0</v>
      </c>
      <c r="F1306" s="1">
        <f>VLOOKUP(A1306,Weather!$A$1:$E$366, 5)</f>
        <v>0.96226415094339701</v>
      </c>
      <c r="G1306" s="1">
        <f>VLOOKUP(D1306, Winter!$A$1:$E$25, 2)</f>
        <v>801.59817351598099</v>
      </c>
      <c r="H1306" s="1">
        <f>VLOOKUP(D1306, Winter!$A$1:$E$25, 3)</f>
        <v>564.97068280688404</v>
      </c>
      <c r="I1306" s="1">
        <f>VLOOKUP(D1306, Winter!$A$1:$E$25, 5)</f>
        <v>313.08411214953298</v>
      </c>
      <c r="J1306" s="1">
        <f t="shared" si="121"/>
        <v>313.08411214953298</v>
      </c>
      <c r="K1306" s="47">
        <f t="shared" si="122"/>
        <v>5.8571850438615796</v>
      </c>
      <c r="L1306" s="48">
        <f>Solar!K1323/1000*Variables!$B$3</f>
        <v>13.04335</v>
      </c>
      <c r="M1306" s="1">
        <f>IF(E1306=1, VLOOKUP(D1306, Sheet1!$E$2:$G$26, 2), Sheet1!$G$3)</f>
        <v>0.18618000000000001</v>
      </c>
      <c r="N1306" s="1">
        <f>'Electricity Rates'!$J$3</f>
        <v>0.19270000000000001</v>
      </c>
      <c r="O1306" s="145">
        <f>L1306-K1306</f>
        <v>7.1861649561384207</v>
      </c>
      <c r="P1306">
        <f t="shared" si="123"/>
        <v>1.1286795579521265</v>
      </c>
      <c r="Q1306">
        <f>IF(O1306&gt;0, IF(Q1305+O1306*Variables!$B$5&lt;Variables!$B$4, Q1305+O1306*Variables!$B$5, Variables!$B$4), IF(Q1305&gt;-O1306, Q1305+O1306/Variables!$B$5, 0))</f>
        <v>6.7549950587701151</v>
      </c>
      <c r="R1306">
        <f>IF(O1306&gt;0, 0, IF(Q1305&gt;-O1306, 0, -O1306 - Q1305*Variables!$B$5))</f>
        <v>0</v>
      </c>
      <c r="S1306">
        <f t="shared" si="124"/>
        <v>0</v>
      </c>
      <c r="T1306">
        <f t="shared" si="125"/>
        <v>0</v>
      </c>
    </row>
    <row r="1307" spans="1:20" x14ac:dyDescent="0.3">
      <c r="A1307" s="3">
        <f t="shared" si="120"/>
        <v>43155</v>
      </c>
      <c r="B1307">
        <v>2</v>
      </c>
      <c r="C1307">
        <v>24</v>
      </c>
      <c r="D1307">
        <v>10</v>
      </c>
      <c r="E1307">
        <v>0</v>
      </c>
      <c r="F1307" s="1">
        <f>VLOOKUP(A1307,Weather!$A$1:$E$366, 5)</f>
        <v>0.96226415094339701</v>
      </c>
      <c r="G1307" s="1">
        <f>VLOOKUP(D1307, Winter!$A$1:$E$25, 2)</f>
        <v>929.05770029057601</v>
      </c>
      <c r="H1307" s="1">
        <f>VLOOKUP(D1307, Winter!$A$1:$E$25, 3)</f>
        <v>583.82380756350199</v>
      </c>
      <c r="I1307" s="1">
        <f>VLOOKUP(D1307, Winter!$A$1:$E$25, 5)</f>
        <v>331.77570093457899</v>
      </c>
      <c r="J1307" s="1">
        <f t="shared" si="121"/>
        <v>331.77570093457899</v>
      </c>
      <c r="K1307" s="47">
        <f t="shared" si="122"/>
        <v>6.2068677330473312</v>
      </c>
      <c r="L1307" s="48">
        <f>Solar!K1324/1000*Variables!$B$3</f>
        <v>19.074350000000003</v>
      </c>
      <c r="M1307" s="1">
        <f>IF(E1307=1, VLOOKUP(D1307, Sheet1!$E$2:$G$26, 2), Sheet1!$G$3)</f>
        <v>0.18618000000000001</v>
      </c>
      <c r="N1307" s="1">
        <f>'Electricity Rates'!$J$3</f>
        <v>0.19270000000000001</v>
      </c>
      <c r="O1307" s="145">
        <f>L1307-K1307</f>
        <v>12.86748226695267</v>
      </c>
      <c r="P1307">
        <f t="shared" si="123"/>
        <v>1.1960634121582208</v>
      </c>
      <c r="Q1307">
        <f>IF(O1307&gt;0, IF(Q1306+O1307*Variables!$B$5&lt;Variables!$B$4, Q1306+O1307*Variables!$B$5, Variables!$B$4), IF(Q1306&gt;-O1307, Q1306+O1307/Variables!$B$5, 0))</f>
        <v>18.850428389705627</v>
      </c>
      <c r="R1307">
        <f>IF(O1307&gt;0, 0, IF(Q1306&gt;-O1307, 0, -O1307 - Q1306*Variables!$B$5))</f>
        <v>0</v>
      </c>
      <c r="S1307">
        <f t="shared" si="124"/>
        <v>0</v>
      </c>
      <c r="T1307">
        <f t="shared" si="125"/>
        <v>0</v>
      </c>
    </row>
    <row r="1308" spans="1:20" x14ac:dyDescent="0.3">
      <c r="A1308" s="3">
        <f t="shared" si="120"/>
        <v>43155</v>
      </c>
      <c r="B1308">
        <v>2</v>
      </c>
      <c r="C1308">
        <v>24</v>
      </c>
      <c r="D1308">
        <v>11</v>
      </c>
      <c r="E1308">
        <v>0</v>
      </c>
      <c r="F1308" s="1">
        <f>VLOOKUP(A1308,Weather!$A$1:$E$366, 5)</f>
        <v>0.96226415094339701</v>
      </c>
      <c r="G1308" s="1">
        <f>VLOOKUP(D1308, Winter!$A$1:$E$25, 2)</f>
        <v>1001.98733914487</v>
      </c>
      <c r="H1308" s="1">
        <f>VLOOKUP(D1308, Winter!$A$1:$E$25, 3)</f>
        <v>602.66024321587895</v>
      </c>
      <c r="I1308" s="1">
        <f>VLOOKUP(D1308, Winter!$A$1:$E$25, 5)</f>
        <v>331.77570093457899</v>
      </c>
      <c r="J1308" s="1">
        <f t="shared" si="121"/>
        <v>331.77570093457899</v>
      </c>
      <c r="K1308" s="47">
        <f t="shared" si="122"/>
        <v>6.2068677330473312</v>
      </c>
      <c r="L1308" s="48">
        <f>Solar!K1325/1000*Variables!$B$3</f>
        <v>28.530450000000002</v>
      </c>
      <c r="M1308" s="1">
        <f>IF(E1308=1, VLOOKUP(D1308, Sheet1!$E$2:$G$26, 2), Sheet1!$G$3)</f>
        <v>0.18618000000000001</v>
      </c>
      <c r="N1308" s="1">
        <f>'Electricity Rates'!$J$3</f>
        <v>0.19270000000000001</v>
      </c>
      <c r="O1308" s="145">
        <f>L1308-K1308</f>
        <v>22.32358226695267</v>
      </c>
      <c r="P1308">
        <f t="shared" si="123"/>
        <v>1.1960634121582208</v>
      </c>
      <c r="Q1308">
        <f>IF(O1308&gt;0, IF(Q1307+O1308*Variables!$B$5&lt;Variables!$B$4, Q1307+O1308*Variables!$B$5, Variables!$B$4), IF(Q1307&gt;-O1308, Q1307+O1308/Variables!$B$5, 0))</f>
        <v>39.834595720641133</v>
      </c>
      <c r="R1308">
        <f>IF(O1308&gt;0, 0, IF(Q1307&gt;-O1308, 0, -O1308 - Q1307*Variables!$B$5))</f>
        <v>0</v>
      </c>
      <c r="S1308">
        <f t="shared" si="124"/>
        <v>0</v>
      </c>
      <c r="T1308">
        <f t="shared" si="125"/>
        <v>0</v>
      </c>
    </row>
    <row r="1309" spans="1:20" x14ac:dyDescent="0.3">
      <c r="A1309" s="3">
        <f t="shared" si="120"/>
        <v>43155</v>
      </c>
      <c r="B1309">
        <v>2</v>
      </c>
      <c r="C1309">
        <v>24</v>
      </c>
      <c r="D1309">
        <v>12</v>
      </c>
      <c r="E1309">
        <v>0</v>
      </c>
      <c r="F1309" s="1">
        <f>VLOOKUP(A1309,Weather!$A$1:$E$366, 5)</f>
        <v>0.96226415094339701</v>
      </c>
      <c r="G1309" s="1">
        <f>VLOOKUP(D1309, Winter!$A$1:$E$25, 2)</f>
        <v>1020.36633457866</v>
      </c>
      <c r="H1309" s="1">
        <f>VLOOKUP(D1309, Winter!$A$1:$E$25, 3)</f>
        <v>602.46553699974402</v>
      </c>
      <c r="I1309" s="1">
        <f>VLOOKUP(D1309, Winter!$A$1:$E$25, 5)</f>
        <v>327.10280373831802</v>
      </c>
      <c r="J1309" s="1">
        <f t="shared" si="121"/>
        <v>327.10280373831802</v>
      </c>
      <c r="K1309" s="47">
        <f t="shared" si="122"/>
        <v>6.1194470607509031</v>
      </c>
      <c r="L1309" s="48">
        <f>Solar!K1326/1000*Variables!$B$3</f>
        <v>24.40465</v>
      </c>
      <c r="M1309" s="1">
        <f>IF(E1309=1, VLOOKUP(D1309, Sheet1!$E$2:$G$26, 2), Sheet1!$G$3)</f>
        <v>0.18618000000000001</v>
      </c>
      <c r="N1309" s="1">
        <f>'Electricity Rates'!$J$3</f>
        <v>0.19270000000000001</v>
      </c>
      <c r="O1309" s="145">
        <f>L1309-K1309</f>
        <v>18.285202939249096</v>
      </c>
      <c r="P1309">
        <f t="shared" si="123"/>
        <v>1.1792174486066991</v>
      </c>
      <c r="Q1309">
        <f>IF(O1309&gt;0, IF(Q1308+O1309*Variables!$B$5&lt;Variables!$B$4, Q1308+O1309*Variables!$B$5, Variables!$B$4), IF(Q1308&gt;-O1309, Q1308+O1309/Variables!$B$5, 0))</f>
        <v>57.022686483535281</v>
      </c>
      <c r="R1309">
        <f>IF(O1309&gt;0, 0, IF(Q1308&gt;-O1309, 0, -O1309 - Q1308*Variables!$B$5))</f>
        <v>0</v>
      </c>
      <c r="S1309">
        <f t="shared" si="124"/>
        <v>0</v>
      </c>
      <c r="T1309">
        <f t="shared" si="125"/>
        <v>0</v>
      </c>
    </row>
    <row r="1310" spans="1:20" x14ac:dyDescent="0.3">
      <c r="A1310" s="3">
        <f t="shared" si="120"/>
        <v>43155</v>
      </c>
      <c r="B1310">
        <v>2</v>
      </c>
      <c r="C1310">
        <v>24</v>
      </c>
      <c r="D1310">
        <v>13</v>
      </c>
      <c r="E1310">
        <v>0</v>
      </c>
      <c r="F1310" s="1">
        <f>VLOOKUP(A1310,Weather!$A$1:$E$366, 5)</f>
        <v>0.96226415094339701</v>
      </c>
      <c r="G1310" s="1">
        <f>VLOOKUP(D1310, Winter!$A$1:$E$25, 2)</f>
        <v>1065.99730178497</v>
      </c>
      <c r="H1310" s="1">
        <f>VLOOKUP(D1310, Winter!$A$1:$E$25, 3)</f>
        <v>611.78362020049099</v>
      </c>
      <c r="I1310" s="1">
        <f>VLOOKUP(D1310, Winter!$A$1:$E$25, 5)</f>
        <v>322.42990654205602</v>
      </c>
      <c r="J1310" s="1">
        <f t="shared" si="121"/>
        <v>322.42990654205602</v>
      </c>
      <c r="K1310" s="47">
        <f t="shared" si="122"/>
        <v>6.0320263884544554</v>
      </c>
      <c r="L1310" s="48">
        <f>Solar!K1327/1000*Variables!$B$3</f>
        <v>17.830099999999998</v>
      </c>
      <c r="M1310" s="1">
        <f>IF(E1310=1, VLOOKUP(D1310, Sheet1!$E$2:$G$26, 2), Sheet1!$G$3)</f>
        <v>0.18618000000000001</v>
      </c>
      <c r="N1310" s="1">
        <f>'Electricity Rates'!$J$3</f>
        <v>0.19270000000000001</v>
      </c>
      <c r="O1310" s="145">
        <f>L1310-K1310</f>
        <v>11.798073611545544</v>
      </c>
      <c r="P1310">
        <f t="shared" si="123"/>
        <v>1.1623714850551736</v>
      </c>
      <c r="Q1310">
        <f>IF(O1310&gt;0, IF(Q1309+O1310*Variables!$B$5&lt;Variables!$B$4, Q1309+O1310*Variables!$B$5, Variables!$B$4), IF(Q1309&gt;-O1310, Q1309+O1310/Variables!$B$5, 0))</f>
        <v>68.112875678388093</v>
      </c>
      <c r="R1310">
        <f>IF(O1310&gt;0, 0, IF(Q1309&gt;-O1310, 0, -O1310 - Q1309*Variables!$B$5))</f>
        <v>0</v>
      </c>
      <c r="S1310">
        <f t="shared" si="124"/>
        <v>0</v>
      </c>
      <c r="T1310">
        <f t="shared" si="125"/>
        <v>0</v>
      </c>
    </row>
    <row r="1311" spans="1:20" x14ac:dyDescent="0.3">
      <c r="A1311" s="3">
        <f t="shared" si="120"/>
        <v>43155</v>
      </c>
      <c r="B1311">
        <v>2</v>
      </c>
      <c r="C1311">
        <v>24</v>
      </c>
      <c r="D1311">
        <v>14</v>
      </c>
      <c r="E1311">
        <v>0</v>
      </c>
      <c r="F1311" s="1">
        <f>VLOOKUP(A1311,Weather!$A$1:$E$366, 5)</f>
        <v>0.96226415094339701</v>
      </c>
      <c r="G1311" s="1">
        <f>VLOOKUP(D1311, Winter!$A$1:$E$25, 2)</f>
        <v>1084.3762972187601</v>
      </c>
      <c r="H1311" s="1">
        <f>VLOOKUP(D1311, Winter!$A$1:$E$25, 3)</f>
        <v>611.59447701910301</v>
      </c>
      <c r="I1311" s="1">
        <f>VLOOKUP(D1311, Winter!$A$1:$E$25, 5)</f>
        <v>303.73831775700899</v>
      </c>
      <c r="J1311" s="1">
        <f t="shared" si="121"/>
        <v>303.73831775700899</v>
      </c>
      <c r="K1311" s="47">
        <f t="shared" si="122"/>
        <v>5.6823436992686851</v>
      </c>
      <c r="L1311" s="48">
        <f>Solar!K1328/1000*Variables!$B$3</f>
        <v>22.800450000000001</v>
      </c>
      <c r="M1311" s="1">
        <f>IF(E1311=1, VLOOKUP(D1311, Sheet1!$E$2:$G$26, 2), Sheet1!$G$3)</f>
        <v>0.18618000000000001</v>
      </c>
      <c r="N1311" s="1">
        <f>'Electricity Rates'!$J$3</f>
        <v>0.19270000000000001</v>
      </c>
      <c r="O1311" s="145">
        <f>L1311-K1311</f>
        <v>17.118106300731316</v>
      </c>
      <c r="P1311">
        <f t="shared" si="123"/>
        <v>1.0949876308490756</v>
      </c>
      <c r="Q1311">
        <f>IF(O1311&gt;0, IF(Q1310+O1311*Variables!$B$5&lt;Variables!$B$4, Q1310+O1311*Variables!$B$5, Variables!$B$4), IF(Q1310&gt;-O1311, Q1310+O1311/Variables!$B$5, 0))</f>
        <v>84.20389560107553</v>
      </c>
      <c r="R1311">
        <f>IF(O1311&gt;0, 0, IF(Q1310&gt;-O1311, 0, -O1311 - Q1310*Variables!$B$5))</f>
        <v>0</v>
      </c>
      <c r="S1311">
        <f t="shared" si="124"/>
        <v>0</v>
      </c>
      <c r="T1311">
        <f t="shared" si="125"/>
        <v>0</v>
      </c>
    </row>
    <row r="1312" spans="1:20" x14ac:dyDescent="0.3">
      <c r="A1312" s="3">
        <f t="shared" si="120"/>
        <v>43155</v>
      </c>
      <c r="B1312">
        <v>2</v>
      </c>
      <c r="C1312">
        <v>24</v>
      </c>
      <c r="D1312">
        <v>15</v>
      </c>
      <c r="E1312">
        <v>0</v>
      </c>
      <c r="F1312" s="1">
        <f>VLOOKUP(A1312,Weather!$A$1:$E$366, 5)</f>
        <v>0.96226415094339701</v>
      </c>
      <c r="G1312" s="1">
        <f>VLOOKUP(D1312, Winter!$A$1:$E$25, 2)</f>
        <v>1093.6540058115399</v>
      </c>
      <c r="H1312" s="1">
        <f>VLOOKUP(D1312, Winter!$A$1:$E$25, 3)</f>
        <v>601.87029228184497</v>
      </c>
      <c r="I1312" s="1">
        <f>VLOOKUP(D1312, Winter!$A$1:$E$25, 5)</f>
        <v>271.02803738317698</v>
      </c>
      <c r="J1312" s="1">
        <f t="shared" si="121"/>
        <v>271.02803738317698</v>
      </c>
      <c r="K1312" s="47">
        <f t="shared" si="122"/>
        <v>5.0703989931935904</v>
      </c>
      <c r="L1312" s="48">
        <f>Solar!K1329/1000*Variables!$B$3</f>
        <v>15.581849999999999</v>
      </c>
      <c r="M1312" s="1">
        <f>IF(E1312=1, VLOOKUP(D1312, Sheet1!$E$2:$G$26, 2), Sheet1!$G$3)</f>
        <v>0.18618000000000001</v>
      </c>
      <c r="N1312" s="1">
        <f>'Electricity Rates'!$J$3</f>
        <v>0.19270000000000001</v>
      </c>
      <c r="O1312" s="145">
        <f>L1312-K1312</f>
        <v>10.511451006806409</v>
      </c>
      <c r="P1312">
        <f t="shared" si="123"/>
        <v>0.97706588598840494</v>
      </c>
      <c r="Q1312">
        <f>IF(O1312&gt;0, IF(Q1311+O1312*Variables!$B$5&lt;Variables!$B$4, Q1311+O1312*Variables!$B$5, Variables!$B$4), IF(Q1311&gt;-O1312, Q1311+O1312/Variables!$B$5, 0))</f>
        <v>94.084659547473549</v>
      </c>
      <c r="R1312">
        <f>IF(O1312&gt;0, 0, IF(Q1311&gt;-O1312, 0, -O1312 - Q1311*Variables!$B$5))</f>
        <v>0</v>
      </c>
      <c r="S1312">
        <f t="shared" si="124"/>
        <v>0</v>
      </c>
      <c r="T1312">
        <f t="shared" si="125"/>
        <v>0</v>
      </c>
    </row>
    <row r="1313" spans="1:20" x14ac:dyDescent="0.3">
      <c r="A1313" s="3">
        <f t="shared" si="120"/>
        <v>43155</v>
      </c>
      <c r="B1313">
        <v>2</v>
      </c>
      <c r="C1313">
        <v>24</v>
      </c>
      <c r="D1313">
        <v>16</v>
      </c>
      <c r="E1313">
        <v>0</v>
      </c>
      <c r="F1313" s="1">
        <f>VLOOKUP(A1313,Weather!$A$1:$E$366, 5)</f>
        <v>0.96226415094339701</v>
      </c>
      <c r="G1313" s="1">
        <f>VLOOKUP(D1313, Winter!$A$1:$E$25, 2)</f>
        <v>1039.2953507679499</v>
      </c>
      <c r="H1313" s="1">
        <f>VLOOKUP(D1313, Winter!$A$1:$E$25, 3)</f>
        <v>558.82352941176396</v>
      </c>
      <c r="I1313" s="1">
        <f>VLOOKUP(D1313, Winter!$A$1:$E$25, 5)</f>
        <v>252.336448598131</v>
      </c>
      <c r="J1313" s="1">
        <f t="shared" si="121"/>
        <v>252.336448598131</v>
      </c>
      <c r="K1313" s="47">
        <f t="shared" si="122"/>
        <v>4.7207163040078388</v>
      </c>
      <c r="L1313" s="48">
        <f>Solar!K1330/1000*Variables!$B$3</f>
        <v>13.113550000000002</v>
      </c>
      <c r="M1313" s="1">
        <f>IF(E1313=1, VLOOKUP(D1313, Sheet1!$E$2:$G$26, 2), Sheet1!$G$3)</f>
        <v>0.18618000000000001</v>
      </c>
      <c r="N1313" s="1">
        <f>'Electricity Rates'!$J$3</f>
        <v>0.19270000000000001</v>
      </c>
      <c r="O1313" s="145">
        <f>L1313-K1313</f>
        <v>8.392833695992163</v>
      </c>
      <c r="P1313">
        <f t="shared" si="123"/>
        <v>0.90968203178231055</v>
      </c>
      <c r="Q1313">
        <f>IF(O1313&gt;0, IF(Q1312+O1313*Variables!$B$5&lt;Variables!$B$4, Q1312+O1313*Variables!$B$5, Variables!$B$4), IF(Q1312&gt;-O1313, Q1312+O1313/Variables!$B$5, 0))</f>
        <v>100</v>
      </c>
      <c r="R1313">
        <f>IF(O1313&gt;0, 0, IF(Q1312&gt;-O1313, 0, -O1313 - Q1312*Variables!$B$5))</f>
        <v>0</v>
      </c>
      <c r="S1313">
        <f t="shared" si="124"/>
        <v>0</v>
      </c>
      <c r="T1313">
        <f t="shared" si="125"/>
        <v>0</v>
      </c>
    </row>
    <row r="1314" spans="1:20" x14ac:dyDescent="0.3">
      <c r="A1314" s="3">
        <f t="shared" si="120"/>
        <v>43155</v>
      </c>
      <c r="B1314">
        <v>2</v>
      </c>
      <c r="C1314">
        <v>24</v>
      </c>
      <c r="D1314">
        <v>17</v>
      </c>
      <c r="E1314">
        <v>0</v>
      </c>
      <c r="F1314" s="1">
        <f>VLOOKUP(A1314,Weather!$A$1:$E$366, 5)</f>
        <v>0.96226415094339701</v>
      </c>
      <c r="G1314" s="1">
        <f>VLOOKUP(D1314, Winter!$A$1:$E$25, 2)</f>
        <v>889.47696139476898</v>
      </c>
      <c r="H1314" s="1">
        <f>VLOOKUP(D1314, Winter!$A$1:$E$25, 3)</f>
        <v>506.24728802056097</v>
      </c>
      <c r="I1314" s="1">
        <f>VLOOKUP(D1314, Winter!$A$1:$E$25, 5)</f>
        <v>228.971962616822</v>
      </c>
      <c r="J1314" s="1">
        <f t="shared" si="121"/>
        <v>228.971962616822</v>
      </c>
      <c r="K1314" s="47">
        <f t="shared" si="122"/>
        <v>4.28361294252562</v>
      </c>
      <c r="L1314" s="48">
        <f>Solar!K1331/1000*Variables!$B$3</f>
        <v>7.5927999999999995</v>
      </c>
      <c r="M1314" s="1">
        <f>IF(E1314=1, VLOOKUP(D1314, Sheet1!$E$2:$G$26, 2), Sheet1!$G$3)</f>
        <v>0.18618000000000001</v>
      </c>
      <c r="N1314" s="1">
        <f>'Electricity Rates'!$J$3</f>
        <v>0.19270000000000001</v>
      </c>
      <c r="O1314" s="145">
        <f>L1314-K1314</f>
        <v>3.3091870574743796</v>
      </c>
      <c r="P1314">
        <f t="shared" si="123"/>
        <v>0.82545221402468705</v>
      </c>
      <c r="Q1314">
        <f>IF(O1314&gt;0, IF(Q1313+O1314*Variables!$B$5&lt;Variables!$B$4, Q1313+O1314*Variables!$B$5, Variables!$B$4), IF(Q1313&gt;-O1314, Q1313+O1314/Variables!$B$5, 0))</f>
        <v>100</v>
      </c>
      <c r="R1314">
        <f>IF(O1314&gt;0, 0, IF(Q1313&gt;-O1314, 0, -O1314 - Q1313*Variables!$B$5))</f>
        <v>0</v>
      </c>
      <c r="S1314">
        <f t="shared" si="124"/>
        <v>0</v>
      </c>
      <c r="T1314">
        <f t="shared" si="125"/>
        <v>0</v>
      </c>
    </row>
    <row r="1315" spans="1:20" x14ac:dyDescent="0.3">
      <c r="A1315" s="3">
        <f t="shared" si="120"/>
        <v>43155</v>
      </c>
      <c r="B1315">
        <v>2</v>
      </c>
      <c r="C1315">
        <v>24</v>
      </c>
      <c r="D1315">
        <v>18</v>
      </c>
      <c r="E1315">
        <v>0</v>
      </c>
      <c r="F1315" s="1">
        <f>VLOOKUP(A1315,Weather!$A$1:$E$366, 5)</f>
        <v>0.96226415094339701</v>
      </c>
      <c r="G1315" s="1">
        <f>VLOOKUP(D1315, Winter!$A$1:$E$25, 2)</f>
        <v>689.67932752179297</v>
      </c>
      <c r="H1315" s="1">
        <f>VLOOKUP(D1315, Winter!$A$1:$E$25, 3)</f>
        <v>477.48083534529701</v>
      </c>
      <c r="I1315" s="1">
        <f>VLOOKUP(D1315, Winter!$A$1:$E$25, 5)</f>
        <v>257.009345794392</v>
      </c>
      <c r="J1315" s="1">
        <f t="shared" si="121"/>
        <v>257.009345794392</v>
      </c>
      <c r="K1315" s="47">
        <f t="shared" si="122"/>
        <v>4.808136976304267</v>
      </c>
      <c r="L1315" s="48">
        <f>Solar!K1332/1000*Variables!$B$3</f>
        <v>2.419</v>
      </c>
      <c r="M1315" s="1">
        <f>IF(E1315=1, VLOOKUP(D1315, Sheet1!$E$2:$G$26, 2), Sheet1!$G$3)</f>
        <v>0.18618000000000001</v>
      </c>
      <c r="N1315" s="1">
        <f>'Electricity Rates'!$J$3</f>
        <v>0.19270000000000001</v>
      </c>
      <c r="O1315" s="145">
        <f>L1315-K1315</f>
        <v>-2.3891369763042669</v>
      </c>
      <c r="P1315">
        <f t="shared" si="123"/>
        <v>0.92652799533383234</v>
      </c>
      <c r="Q1315">
        <f>IF(O1315&gt;0, IF(Q1314+O1315*Variables!$B$5&lt;Variables!$B$4, Q1314+O1315*Variables!$B$5, Variables!$B$4), IF(Q1314&gt;-O1315, Q1314+O1315/Variables!$B$5, 0))</f>
        <v>97.458364918825254</v>
      </c>
      <c r="R1315">
        <f>IF(O1315&gt;0, 0, IF(Q1314&gt;-O1315, 0, -O1315 - Q1314*Variables!$B$5))</f>
        <v>0</v>
      </c>
      <c r="S1315">
        <f t="shared" si="124"/>
        <v>0</v>
      </c>
      <c r="T1315">
        <f t="shared" si="125"/>
        <v>0</v>
      </c>
    </row>
    <row r="1316" spans="1:20" x14ac:dyDescent="0.3">
      <c r="A1316" s="3">
        <f t="shared" si="120"/>
        <v>43155</v>
      </c>
      <c r="B1316">
        <v>2</v>
      </c>
      <c r="C1316">
        <v>24</v>
      </c>
      <c r="D1316">
        <v>19</v>
      </c>
      <c r="E1316">
        <v>0</v>
      </c>
      <c r="F1316" s="1">
        <f>VLOOKUP(A1316,Weather!$A$1:$E$366, 5)</f>
        <v>0.96226415094339701</v>
      </c>
      <c r="G1316" s="1">
        <f>VLOOKUP(D1316, Winter!$A$1:$E$25, 2)</f>
        <v>503.50249066002402</v>
      </c>
      <c r="H1316" s="1">
        <f>VLOOKUP(D1316, Winter!$A$1:$E$25, 3)</f>
        <v>367.75553800108997</v>
      </c>
      <c r="I1316" s="1">
        <f>VLOOKUP(D1316, Winter!$A$1:$E$25, 5)</f>
        <v>266.355140186916</v>
      </c>
      <c r="J1316" s="1">
        <f t="shared" si="121"/>
        <v>266.355140186916</v>
      </c>
      <c r="K1316" s="47">
        <f t="shared" si="122"/>
        <v>4.9829783208971614</v>
      </c>
      <c r="L1316" s="48">
        <f>Solar!K1333/1000*Variables!$B$3</f>
        <v>0</v>
      </c>
      <c r="M1316" s="1">
        <f>IF(E1316=1, VLOOKUP(D1316, Sheet1!$E$2:$G$26, 2), Sheet1!$G$3)</f>
        <v>0.18618000000000001</v>
      </c>
      <c r="N1316" s="1">
        <f>'Electricity Rates'!$J$3</f>
        <v>0.19270000000000001</v>
      </c>
      <c r="O1316" s="145">
        <f>L1316-K1316</f>
        <v>-4.9829783208971614</v>
      </c>
      <c r="P1316">
        <f t="shared" si="123"/>
        <v>0.96021992243688303</v>
      </c>
      <c r="Q1316">
        <f>IF(O1316&gt;0, IF(Q1315+O1316*Variables!$B$5&lt;Variables!$B$4, Q1315+O1316*Variables!$B$5, Variables!$B$4), IF(Q1315&gt;-O1316, Q1315+O1316/Variables!$B$5, 0))</f>
        <v>92.157324151913386</v>
      </c>
      <c r="R1316">
        <f>IF(O1316&gt;0, 0, IF(Q1315&gt;-O1316, 0, -O1316 - Q1315*Variables!$B$5))</f>
        <v>0</v>
      </c>
      <c r="S1316">
        <f t="shared" si="124"/>
        <v>0</v>
      </c>
      <c r="T1316">
        <f t="shared" si="125"/>
        <v>0</v>
      </c>
    </row>
    <row r="1317" spans="1:20" x14ac:dyDescent="0.3">
      <c r="A1317" s="3">
        <f t="shared" si="120"/>
        <v>43155</v>
      </c>
      <c r="B1317">
        <v>2</v>
      </c>
      <c r="C1317">
        <v>24</v>
      </c>
      <c r="D1317">
        <v>20</v>
      </c>
      <c r="E1317">
        <v>0</v>
      </c>
      <c r="F1317" s="1">
        <f>VLOOKUP(A1317,Weather!$A$1:$E$366, 5)</f>
        <v>0.96226415094339701</v>
      </c>
      <c r="G1317" s="1">
        <f>VLOOKUP(D1317, Winter!$A$1:$E$25, 2)</f>
        <v>385.507471980074</v>
      </c>
      <c r="H1317" s="1">
        <f>VLOOKUP(D1317, Winter!$A$1:$E$25, 3)</f>
        <v>329.45960680470398</v>
      </c>
      <c r="I1317" s="1">
        <f>VLOOKUP(D1317, Winter!$A$1:$E$25, 5)</f>
        <v>275.70093457943898</v>
      </c>
      <c r="J1317" s="1">
        <f t="shared" si="121"/>
        <v>275.70093457943898</v>
      </c>
      <c r="K1317" s="47">
        <f t="shared" si="122"/>
        <v>5.1578196654900381</v>
      </c>
      <c r="L1317" s="48">
        <f>Solar!K1334/1000*Variables!$B$3</f>
        <v>0</v>
      </c>
      <c r="M1317" s="1">
        <f>IF(E1317=1, VLOOKUP(D1317, Sheet1!$E$2:$G$26, 2), Sheet1!$G$3)</f>
        <v>0.18618000000000001</v>
      </c>
      <c r="N1317" s="1">
        <f>'Electricity Rates'!$J$3</f>
        <v>0.19270000000000001</v>
      </c>
      <c r="O1317" s="145">
        <f>L1317-K1317</f>
        <v>-5.1578196654900381</v>
      </c>
      <c r="P1317">
        <f t="shared" si="123"/>
        <v>0.99391184953993039</v>
      </c>
      <c r="Q1317">
        <f>IF(O1317&gt;0, IF(Q1316+O1317*Variables!$B$5&lt;Variables!$B$4, Q1316+O1317*Variables!$B$5, Variables!$B$4), IF(Q1316&gt;-O1317, Q1316+O1317/Variables!$B$5, 0))</f>
        <v>86.670281954583558</v>
      </c>
      <c r="R1317">
        <f>IF(O1317&gt;0, 0, IF(Q1316&gt;-O1317, 0, -O1317 - Q1316*Variables!$B$5))</f>
        <v>0</v>
      </c>
      <c r="S1317">
        <f t="shared" si="124"/>
        <v>0</v>
      </c>
      <c r="T1317">
        <f t="shared" si="125"/>
        <v>0</v>
      </c>
    </row>
    <row r="1318" spans="1:20" x14ac:dyDescent="0.3">
      <c r="A1318" s="3">
        <f t="shared" si="120"/>
        <v>43155</v>
      </c>
      <c r="B1318">
        <v>2</v>
      </c>
      <c r="C1318">
        <v>24</v>
      </c>
      <c r="D1318">
        <v>21</v>
      </c>
      <c r="E1318">
        <v>0</v>
      </c>
      <c r="F1318" s="1">
        <f>VLOOKUP(A1318,Weather!$A$1:$E$366, 5)</f>
        <v>0.96226415094339701</v>
      </c>
      <c r="G1318" s="1">
        <f>VLOOKUP(D1318, Winter!$A$1:$E$25, 2)</f>
        <v>340.23972602739599</v>
      </c>
      <c r="H1318" s="1">
        <f>VLOOKUP(D1318, Winter!$A$1:$E$25, 3)</f>
        <v>286.390591795636</v>
      </c>
      <c r="I1318" s="1">
        <f>VLOOKUP(D1318, Winter!$A$1:$E$25, 5)</f>
        <v>289.71962616822401</v>
      </c>
      <c r="J1318" s="1">
        <f t="shared" si="121"/>
        <v>289.71962616822401</v>
      </c>
      <c r="K1318" s="47">
        <f t="shared" si="122"/>
        <v>5.4200816823793616</v>
      </c>
      <c r="L1318" s="48">
        <f>Solar!K1335/1000*Variables!$B$3</f>
        <v>0</v>
      </c>
      <c r="M1318" s="1">
        <f>IF(E1318=1, VLOOKUP(D1318, Sheet1!$E$2:$G$26, 2), Sheet1!$G$3)</f>
        <v>0.18618000000000001</v>
      </c>
      <c r="N1318" s="1">
        <f>'Electricity Rates'!$J$3</f>
        <v>0.19270000000000001</v>
      </c>
      <c r="O1318" s="145">
        <f>L1318-K1318</f>
        <v>-5.4200816823793616</v>
      </c>
      <c r="P1318">
        <f t="shared" si="123"/>
        <v>1.044449740194503</v>
      </c>
      <c r="Q1318">
        <f>IF(O1318&gt;0, IF(Q1317+O1318*Variables!$B$5&lt;Variables!$B$4, Q1317+O1318*Variables!$B$5, Variables!$B$4), IF(Q1317&gt;-O1318, Q1317+O1318/Variables!$B$5, 0))</f>
        <v>80.904237611626797</v>
      </c>
      <c r="R1318">
        <f>IF(O1318&gt;0, 0, IF(Q1317&gt;-O1318, 0, -O1318 - Q1317*Variables!$B$5))</f>
        <v>0</v>
      </c>
      <c r="S1318">
        <f t="shared" si="124"/>
        <v>0</v>
      </c>
      <c r="T1318">
        <f t="shared" si="125"/>
        <v>0</v>
      </c>
    </row>
    <row r="1319" spans="1:20" x14ac:dyDescent="0.3">
      <c r="A1319" s="3">
        <f t="shared" si="120"/>
        <v>43155</v>
      </c>
      <c r="B1319">
        <v>2</v>
      </c>
      <c r="C1319">
        <v>24</v>
      </c>
      <c r="D1319">
        <v>22</v>
      </c>
      <c r="E1319">
        <v>0</v>
      </c>
      <c r="F1319" s="1">
        <f>VLOOKUP(A1319,Weather!$A$1:$E$366, 5)</f>
        <v>0.96226415094339701</v>
      </c>
      <c r="G1319" s="1">
        <f>VLOOKUP(D1319, Winter!$A$1:$E$25, 2)</f>
        <v>300</v>
      </c>
      <c r="H1319" s="1">
        <f>VLOOKUP(D1319, Winter!$A$1:$E$25, 3)</f>
        <v>271.915575384683</v>
      </c>
      <c r="I1319" s="1">
        <f>VLOOKUP(D1319, Winter!$A$1:$E$25, 5)</f>
        <v>285.04672897196201</v>
      </c>
      <c r="J1319" s="1">
        <f t="shared" si="121"/>
        <v>285.04672897196201</v>
      </c>
      <c r="K1319" s="47">
        <f t="shared" si="122"/>
        <v>5.3326610100829139</v>
      </c>
      <c r="L1319" s="48">
        <f>Solar!K1336/1000*Variables!$B$3</f>
        <v>0</v>
      </c>
      <c r="M1319" s="1">
        <f>IF(E1319=1, VLOOKUP(D1319, Sheet1!$E$2:$G$26, 2), Sheet1!$G$3)</f>
        <v>0.18618000000000001</v>
      </c>
      <c r="N1319" s="1">
        <f>'Electricity Rates'!$J$3</f>
        <v>0.19270000000000001</v>
      </c>
      <c r="O1319" s="145">
        <f>L1319-K1319</f>
        <v>-5.3326610100829139</v>
      </c>
      <c r="P1319">
        <f t="shared" si="123"/>
        <v>1.0276037766429775</v>
      </c>
      <c r="Q1319">
        <f>IF(O1319&gt;0, IF(Q1318+O1319*Variables!$B$5&lt;Variables!$B$4, Q1318+O1319*Variables!$B$5, Variables!$B$4), IF(Q1318&gt;-O1319, Q1318+O1319/Variables!$B$5, 0))</f>
        <v>75.231193983879024</v>
      </c>
      <c r="R1319">
        <f>IF(O1319&gt;0, 0, IF(Q1318&gt;-O1319, 0, -O1319 - Q1318*Variables!$B$5))</f>
        <v>0</v>
      </c>
      <c r="S1319">
        <f t="shared" si="124"/>
        <v>0</v>
      </c>
      <c r="T1319">
        <f t="shared" si="125"/>
        <v>0</v>
      </c>
    </row>
    <row r="1320" spans="1:20" x14ac:dyDescent="0.3">
      <c r="A1320" s="3">
        <f t="shared" si="120"/>
        <v>43155</v>
      </c>
      <c r="B1320">
        <v>2</v>
      </c>
      <c r="C1320">
        <v>24</v>
      </c>
      <c r="D1320">
        <v>23</v>
      </c>
      <c r="E1320">
        <v>0</v>
      </c>
      <c r="F1320" s="1">
        <f>VLOOKUP(A1320,Weather!$A$1:$E$366, 5)</f>
        <v>0.96226415094339701</v>
      </c>
      <c r="G1320" s="1">
        <f>VLOOKUP(D1320, Winter!$A$1:$E$25, 2)</f>
        <v>290.90909090909099</v>
      </c>
      <c r="H1320" s="1">
        <f>VLOOKUP(D1320, Winter!$A$1:$E$25, 3)</f>
        <v>266.95334839061297</v>
      </c>
      <c r="I1320" s="1">
        <f>VLOOKUP(D1320, Winter!$A$1:$E$25, 5)</f>
        <v>285.04672897196201</v>
      </c>
      <c r="J1320" s="1">
        <f t="shared" si="121"/>
        <v>285.04672897196201</v>
      </c>
      <c r="K1320" s="47">
        <f t="shared" si="122"/>
        <v>5.3326610100829139</v>
      </c>
      <c r="L1320" s="48">
        <f>Solar!K1337/1000*Variables!$B$3</f>
        <v>0</v>
      </c>
      <c r="M1320" s="1">
        <f>IF(E1320=1, VLOOKUP(D1320, Sheet1!$E$2:$G$26, 2), Sheet1!$G$3)</f>
        <v>0.18618000000000001</v>
      </c>
      <c r="N1320" s="1">
        <f>'Electricity Rates'!$J$3</f>
        <v>0.19270000000000001</v>
      </c>
      <c r="O1320" s="145">
        <f>L1320-K1320</f>
        <v>-5.3326610100829139</v>
      </c>
      <c r="P1320">
        <f t="shared" si="123"/>
        <v>1.0276037766429775</v>
      </c>
      <c r="Q1320">
        <f>IF(O1320&gt;0, IF(Q1319+O1320*Variables!$B$5&lt;Variables!$B$4, Q1319+O1320*Variables!$B$5, Variables!$B$4), IF(Q1319&gt;-O1320, Q1319+O1320/Variables!$B$5, 0))</f>
        <v>69.55815035613125</v>
      </c>
      <c r="R1320">
        <f>IF(O1320&gt;0, 0, IF(Q1319&gt;-O1320, 0, -O1320 - Q1319*Variables!$B$5))</f>
        <v>0</v>
      </c>
      <c r="S1320">
        <f t="shared" si="124"/>
        <v>0</v>
      </c>
      <c r="T1320">
        <f t="shared" si="125"/>
        <v>0</v>
      </c>
    </row>
    <row r="1321" spans="1:20" x14ac:dyDescent="0.3">
      <c r="A1321" s="3">
        <f t="shared" si="120"/>
        <v>43155</v>
      </c>
      <c r="B1321">
        <v>2</v>
      </c>
      <c r="C1321">
        <v>24</v>
      </c>
      <c r="D1321">
        <v>24</v>
      </c>
      <c r="E1321">
        <v>0</v>
      </c>
      <c r="F1321" s="1">
        <f>VLOOKUP(A1321,Weather!$A$1:$E$366, 5)</f>
        <v>0.96226415094339701</v>
      </c>
      <c r="G1321" s="1">
        <f>VLOOKUP(D1321, Winter!$A$1:$E$25, 2)</f>
        <v>272.72727272727298</v>
      </c>
      <c r="H1321" s="1">
        <f>VLOOKUP(D1321, Winter!$A$1:$E$25, 3)</f>
        <v>266.74195307023803</v>
      </c>
      <c r="I1321" s="1">
        <f>VLOOKUP(D1321, Winter!$A$1:$E$25, 5)</f>
        <v>285.04672897196201</v>
      </c>
      <c r="J1321" s="1">
        <f t="shared" si="121"/>
        <v>285.04672897196201</v>
      </c>
      <c r="K1321" s="47">
        <f t="shared" si="122"/>
        <v>5.3326610100829139</v>
      </c>
      <c r="L1321" s="48">
        <f>Solar!K1338/1000*Variables!$B$3</f>
        <v>0</v>
      </c>
      <c r="M1321" s="1">
        <f>IF(E1321=1, VLOOKUP(D1321, Sheet1!$E$2:$G$26, 2), Sheet1!$G$3)</f>
        <v>0.18618000000000001</v>
      </c>
      <c r="N1321" s="1">
        <f>'Electricity Rates'!$J$3</f>
        <v>0.19270000000000001</v>
      </c>
      <c r="O1321" s="145">
        <f>L1321-K1321</f>
        <v>-5.3326610100829139</v>
      </c>
      <c r="P1321">
        <f t="shared" si="123"/>
        <v>1.0276037766429775</v>
      </c>
      <c r="Q1321">
        <f>IF(O1321&gt;0, IF(Q1320+O1321*Variables!$B$5&lt;Variables!$B$4, Q1320+O1321*Variables!$B$5, Variables!$B$4), IF(Q1320&gt;-O1321, Q1320+O1321/Variables!$B$5, 0))</f>
        <v>63.885106728383469</v>
      </c>
      <c r="R1321">
        <f>IF(O1321&gt;0, 0, IF(Q1320&gt;-O1321, 0, -O1321 - Q1320*Variables!$B$5))</f>
        <v>0</v>
      </c>
      <c r="S1321">
        <f t="shared" si="124"/>
        <v>0</v>
      </c>
      <c r="T1321">
        <f t="shared" si="125"/>
        <v>0</v>
      </c>
    </row>
    <row r="1322" spans="1:20" x14ac:dyDescent="0.3">
      <c r="A1322" s="3">
        <f t="shared" si="120"/>
        <v>43156</v>
      </c>
      <c r="B1322">
        <v>2</v>
      </c>
      <c r="C1322">
        <v>25</v>
      </c>
      <c r="D1322">
        <v>1</v>
      </c>
      <c r="E1322">
        <v>0</v>
      </c>
      <c r="F1322" s="1">
        <f>VLOOKUP(A1322,Weather!$A$1:$E$366, 5)</f>
        <v>0.98113207547169923</v>
      </c>
      <c r="G1322" s="1">
        <f>VLOOKUP(D1322, Winter!$A$1:$E$25, 2)</f>
        <v>281.81818181818198</v>
      </c>
      <c r="H1322" s="1">
        <f>VLOOKUP(D1322, Winter!$A$1:$E$25, 3)</f>
        <v>257.04002047196798</v>
      </c>
      <c r="I1322" s="1">
        <f>VLOOKUP(D1322, Winter!$A$1:$E$25, 5)</f>
        <v>266.355140186916</v>
      </c>
      <c r="J1322" s="1">
        <f t="shared" si="121"/>
        <v>266.355140186916</v>
      </c>
      <c r="K1322" s="47">
        <f t="shared" si="122"/>
        <v>4.9829783208971614</v>
      </c>
      <c r="L1322" s="48">
        <f>Solar!K1339/1000*Variables!$B$3</f>
        <v>0</v>
      </c>
      <c r="M1322" s="1">
        <f>IF(E1322=1, VLOOKUP(D1322, Sheet1!$E$2:$G$26, 2), Sheet1!$G$3)</f>
        <v>0.18618000000000001</v>
      </c>
      <c r="N1322" s="1">
        <f>'Electricity Rates'!$J$3</f>
        <v>0.19270000000000001</v>
      </c>
      <c r="O1322" s="145">
        <f>L1322-K1322</f>
        <v>-4.9829783208971614</v>
      </c>
      <c r="P1322">
        <f t="shared" si="123"/>
        <v>0.96021992243688303</v>
      </c>
      <c r="Q1322">
        <f>IF(O1322&gt;0, IF(Q1321+O1322*Variables!$B$5&lt;Variables!$B$4, Q1321+O1322*Variables!$B$5, Variables!$B$4), IF(Q1321&gt;-O1322, Q1321+O1322/Variables!$B$5, 0))</f>
        <v>58.584065961471595</v>
      </c>
      <c r="R1322">
        <f>IF(O1322&gt;0, 0, IF(Q1321&gt;-O1322, 0, -O1322 - Q1321*Variables!$B$5))</f>
        <v>0</v>
      </c>
      <c r="S1322">
        <f t="shared" si="124"/>
        <v>0</v>
      </c>
      <c r="T1322">
        <f t="shared" si="125"/>
        <v>0</v>
      </c>
    </row>
    <row r="1323" spans="1:20" x14ac:dyDescent="0.3">
      <c r="A1323" s="3">
        <f t="shared" si="120"/>
        <v>43156</v>
      </c>
      <c r="B1323">
        <v>2</v>
      </c>
      <c r="C1323">
        <v>25</v>
      </c>
      <c r="D1323">
        <v>2</v>
      </c>
      <c r="E1323">
        <v>0</v>
      </c>
      <c r="F1323" s="1">
        <f>VLOOKUP(A1323,Weather!$A$1:$E$366, 5)</f>
        <v>0.98113207547169923</v>
      </c>
      <c r="G1323" s="1">
        <f>VLOOKUP(D1323, Winter!$A$1:$E$25, 2)</f>
        <v>282.10356994603501</v>
      </c>
      <c r="H1323" s="1">
        <f>VLOOKUP(D1323, Winter!$A$1:$E$25, 3)</f>
        <v>280.66066600651902</v>
      </c>
      <c r="I1323" s="1">
        <f>VLOOKUP(D1323, Winter!$A$1:$E$25, 5)</f>
        <v>285.04672897196201</v>
      </c>
      <c r="J1323" s="1">
        <f t="shared" si="121"/>
        <v>285.04672897196201</v>
      </c>
      <c r="K1323" s="47">
        <f t="shared" si="122"/>
        <v>5.3326610100829139</v>
      </c>
      <c r="L1323" s="48">
        <f>Solar!K1340/1000*Variables!$B$3</f>
        <v>0</v>
      </c>
      <c r="M1323" s="1">
        <f>IF(E1323=1, VLOOKUP(D1323, Sheet1!$E$2:$G$26, 2), Sheet1!$G$3)</f>
        <v>0.18618000000000001</v>
      </c>
      <c r="N1323" s="1">
        <f>'Electricity Rates'!$J$3</f>
        <v>0.19270000000000001</v>
      </c>
      <c r="O1323" s="145">
        <f>L1323-K1323</f>
        <v>-5.3326610100829139</v>
      </c>
      <c r="P1323">
        <f t="shared" si="123"/>
        <v>1.0276037766429775</v>
      </c>
      <c r="Q1323">
        <f>IF(O1323&gt;0, IF(Q1322+O1323*Variables!$B$5&lt;Variables!$B$4, Q1322+O1323*Variables!$B$5, Variables!$B$4), IF(Q1322&gt;-O1323, Q1322+O1323/Variables!$B$5, 0))</f>
        <v>52.911022333723814</v>
      </c>
      <c r="R1323">
        <f>IF(O1323&gt;0, 0, IF(Q1322&gt;-O1323, 0, -O1323 - Q1322*Variables!$B$5))</f>
        <v>0</v>
      </c>
      <c r="S1323">
        <f t="shared" si="124"/>
        <v>0</v>
      </c>
      <c r="T1323">
        <f t="shared" si="125"/>
        <v>0</v>
      </c>
    </row>
    <row r="1324" spans="1:20" x14ac:dyDescent="0.3">
      <c r="A1324" s="3">
        <f t="shared" si="120"/>
        <v>43156</v>
      </c>
      <c r="B1324">
        <v>2</v>
      </c>
      <c r="C1324">
        <v>25</v>
      </c>
      <c r="D1324">
        <v>3</v>
      </c>
      <c r="E1324">
        <v>0</v>
      </c>
      <c r="F1324" s="1">
        <f>VLOOKUP(A1324,Weather!$A$1:$E$366, 5)</f>
        <v>0.98113207547169923</v>
      </c>
      <c r="G1324" s="1">
        <f>VLOOKUP(D1324, Winter!$A$1:$E$25, 2)</f>
        <v>282.300747198007</v>
      </c>
      <c r="H1324" s="1">
        <f>VLOOKUP(D1324, Winter!$A$1:$E$25, 3)</f>
        <v>272.72727272727298</v>
      </c>
      <c r="I1324" s="1">
        <f>VLOOKUP(D1324, Winter!$A$1:$E$25, 5)</f>
        <v>271.02803738317698</v>
      </c>
      <c r="J1324" s="1">
        <f t="shared" si="121"/>
        <v>271.02803738317698</v>
      </c>
      <c r="K1324" s="47">
        <f t="shared" si="122"/>
        <v>5.0703989931935904</v>
      </c>
      <c r="L1324" s="48">
        <f>Solar!K1341/1000*Variables!$B$3</f>
        <v>0</v>
      </c>
      <c r="M1324" s="1">
        <f>IF(E1324=1, VLOOKUP(D1324, Sheet1!$E$2:$G$26, 2), Sheet1!$G$3)</f>
        <v>0.18618000000000001</v>
      </c>
      <c r="N1324" s="1">
        <f>'Electricity Rates'!$J$3</f>
        <v>0.19270000000000001</v>
      </c>
      <c r="O1324" s="145">
        <f>L1324-K1324</f>
        <v>-5.0703989931935904</v>
      </c>
      <c r="P1324">
        <f t="shared" si="123"/>
        <v>0.97706588598840494</v>
      </c>
      <c r="Q1324">
        <f>IF(O1324&gt;0, IF(Q1323+O1324*Variables!$B$5&lt;Variables!$B$4, Q1323+O1324*Variables!$B$5, Variables!$B$4), IF(Q1323&gt;-O1324, Q1323+O1324/Variables!$B$5, 0))</f>
        <v>47.516980851602973</v>
      </c>
      <c r="R1324">
        <f>IF(O1324&gt;0, 0, IF(Q1323&gt;-O1324, 0, -O1324 - Q1323*Variables!$B$5))</f>
        <v>0</v>
      </c>
      <c r="S1324">
        <f t="shared" si="124"/>
        <v>0</v>
      </c>
      <c r="T1324">
        <f t="shared" si="125"/>
        <v>0</v>
      </c>
    </row>
    <row r="1325" spans="1:20" x14ac:dyDescent="0.3">
      <c r="A1325" s="3">
        <f t="shared" si="120"/>
        <v>43156</v>
      </c>
      <c r="B1325">
        <v>2</v>
      </c>
      <c r="C1325">
        <v>25</v>
      </c>
      <c r="D1325">
        <v>4</v>
      </c>
      <c r="E1325">
        <v>0</v>
      </c>
      <c r="F1325" s="1">
        <f>VLOOKUP(A1325,Weather!$A$1:$E$366, 5)</f>
        <v>0.98113207547169923</v>
      </c>
      <c r="G1325" s="1">
        <f>VLOOKUP(D1325, Winter!$A$1:$E$25, 2)</f>
        <v>308.82074789439099</v>
      </c>
      <c r="H1325" s="1">
        <f>VLOOKUP(D1325, Winter!$A$1:$E$25, 3)</f>
        <v>281.81818181818198</v>
      </c>
      <c r="I1325" s="1">
        <f>VLOOKUP(D1325, Winter!$A$1:$E$25, 5)</f>
        <v>285.04672897196201</v>
      </c>
      <c r="J1325" s="1">
        <f t="shared" si="121"/>
        <v>285.04672897196201</v>
      </c>
      <c r="K1325" s="47">
        <f t="shared" si="122"/>
        <v>5.3326610100829139</v>
      </c>
      <c r="L1325" s="48">
        <f>Solar!K1342/1000*Variables!$B$3</f>
        <v>0</v>
      </c>
      <c r="M1325" s="1">
        <f>IF(E1325=1, VLOOKUP(D1325, Sheet1!$E$2:$G$26, 2), Sheet1!$G$3)</f>
        <v>0.18618000000000001</v>
      </c>
      <c r="N1325" s="1">
        <f>'Electricity Rates'!$J$3</f>
        <v>0.19270000000000001</v>
      </c>
      <c r="O1325" s="145">
        <f>L1325-K1325</f>
        <v>-5.3326610100829139</v>
      </c>
      <c r="P1325">
        <f t="shared" si="123"/>
        <v>1.0276037766429775</v>
      </c>
      <c r="Q1325">
        <f>IF(O1325&gt;0, IF(Q1324+O1325*Variables!$B$5&lt;Variables!$B$4, Q1324+O1325*Variables!$B$5, Variables!$B$4), IF(Q1324&gt;-O1325, Q1324+O1325/Variables!$B$5, 0))</f>
        <v>41.843937223855193</v>
      </c>
      <c r="R1325">
        <f>IF(O1325&gt;0, 0, IF(Q1324&gt;-O1325, 0, -O1325 - Q1324*Variables!$B$5))</f>
        <v>0</v>
      </c>
      <c r="S1325">
        <f t="shared" si="124"/>
        <v>0</v>
      </c>
      <c r="T1325">
        <f t="shared" si="125"/>
        <v>0</v>
      </c>
    </row>
    <row r="1326" spans="1:20" x14ac:dyDescent="0.3">
      <c r="A1326" s="3">
        <f t="shared" si="120"/>
        <v>43156</v>
      </c>
      <c r="B1326">
        <v>2</v>
      </c>
      <c r="C1326">
        <v>25</v>
      </c>
      <c r="D1326">
        <v>5</v>
      </c>
      <c r="E1326">
        <v>0</v>
      </c>
      <c r="F1326" s="1">
        <f>VLOOKUP(A1326,Weather!$A$1:$E$366, 5)</f>
        <v>0.98113207547169923</v>
      </c>
      <c r="G1326" s="1">
        <f>VLOOKUP(D1326, Winter!$A$1:$E$25, 2)</f>
        <v>308.63160471300301</v>
      </c>
      <c r="H1326" s="1">
        <f>VLOOKUP(D1326, Winter!$A$1:$E$25, 3)</f>
        <v>300</v>
      </c>
      <c r="I1326" s="1">
        <f>VLOOKUP(D1326, Winter!$A$1:$E$25, 5)</f>
        <v>303.73831775700899</v>
      </c>
      <c r="J1326" s="1">
        <f t="shared" si="121"/>
        <v>303.73831775700899</v>
      </c>
      <c r="K1326" s="47">
        <f t="shared" si="122"/>
        <v>5.6823436992686851</v>
      </c>
      <c r="L1326" s="48">
        <f>Solar!K1343/1000*Variables!$B$3</f>
        <v>0</v>
      </c>
      <c r="M1326" s="1">
        <f>IF(E1326=1, VLOOKUP(D1326, Sheet1!$E$2:$G$26, 2), Sheet1!$G$3)</f>
        <v>0.18618000000000001</v>
      </c>
      <c r="N1326" s="1">
        <f>'Electricity Rates'!$J$3</f>
        <v>0.19270000000000001</v>
      </c>
      <c r="O1326" s="145">
        <f>L1326-K1326</f>
        <v>-5.6823436992686851</v>
      </c>
      <c r="P1326">
        <f t="shared" si="123"/>
        <v>1.0949876308490756</v>
      </c>
      <c r="Q1326">
        <f>IF(O1326&gt;0, IF(Q1325+O1326*Variables!$B$5&lt;Variables!$B$4, Q1325+O1326*Variables!$B$5, Variables!$B$4), IF(Q1325&gt;-O1326, Q1325+O1326/Variables!$B$5, 0))</f>
        <v>35.798890735271485</v>
      </c>
      <c r="R1326">
        <f>IF(O1326&gt;0, 0, IF(Q1325&gt;-O1326, 0, -O1326 - Q1325*Variables!$B$5))</f>
        <v>0</v>
      </c>
      <c r="S1326">
        <f t="shared" si="124"/>
        <v>0</v>
      </c>
      <c r="T1326">
        <f t="shared" si="125"/>
        <v>0</v>
      </c>
    </row>
    <row r="1327" spans="1:20" x14ac:dyDescent="0.3">
      <c r="A1327" s="3">
        <f t="shared" si="120"/>
        <v>43156</v>
      </c>
      <c r="B1327">
        <v>2</v>
      </c>
      <c r="C1327">
        <v>25</v>
      </c>
      <c r="D1327">
        <v>6</v>
      </c>
      <c r="E1327">
        <v>0</v>
      </c>
      <c r="F1327" s="1">
        <f>VLOOKUP(A1327,Weather!$A$1:$E$366, 5)</f>
        <v>0.98113207547169923</v>
      </c>
      <c r="G1327" s="1">
        <f>VLOOKUP(D1327, Winter!$A$1:$E$25, 2)</f>
        <v>331.81818181818198</v>
      </c>
      <c r="H1327" s="1">
        <f>VLOOKUP(D1327, Winter!$A$1:$E$25, 3)</f>
        <v>317.955250948497</v>
      </c>
      <c r="I1327" s="1">
        <f>VLOOKUP(D1327, Winter!$A$1:$E$25, 5)</f>
        <v>322.42990654205602</v>
      </c>
      <c r="J1327" s="1">
        <f t="shared" si="121"/>
        <v>322.42990654205602</v>
      </c>
      <c r="K1327" s="47">
        <f t="shared" si="122"/>
        <v>6.0320263884544554</v>
      </c>
      <c r="L1327" s="48">
        <f>Solar!K1344/1000*Variables!$B$3</f>
        <v>0</v>
      </c>
      <c r="M1327" s="1">
        <f>IF(E1327=1, VLOOKUP(D1327, Sheet1!$E$2:$G$26, 2), Sheet1!$G$3)</f>
        <v>0.18618000000000001</v>
      </c>
      <c r="N1327" s="1">
        <f>'Electricity Rates'!$J$3</f>
        <v>0.19270000000000001</v>
      </c>
      <c r="O1327" s="145">
        <f>L1327-K1327</f>
        <v>-6.0320263884544554</v>
      </c>
      <c r="P1327">
        <f t="shared" si="123"/>
        <v>1.1623714850551736</v>
      </c>
      <c r="Q1327">
        <f>IF(O1327&gt;0, IF(Q1326+O1327*Variables!$B$5&lt;Variables!$B$4, Q1326+O1327*Variables!$B$5, Variables!$B$4), IF(Q1326&gt;-O1327, Q1326+O1327/Variables!$B$5, 0))</f>
        <v>29.38184138585185</v>
      </c>
      <c r="R1327">
        <f>IF(O1327&gt;0, 0, IF(Q1326&gt;-O1327, 0, -O1327 - Q1326*Variables!$B$5))</f>
        <v>0</v>
      </c>
      <c r="S1327">
        <f t="shared" si="124"/>
        <v>0</v>
      </c>
      <c r="T1327">
        <f t="shared" si="125"/>
        <v>0</v>
      </c>
    </row>
    <row r="1328" spans="1:20" x14ac:dyDescent="0.3">
      <c r="A1328" s="3">
        <f t="shared" si="120"/>
        <v>43156</v>
      </c>
      <c r="B1328">
        <v>2</v>
      </c>
      <c r="C1328">
        <v>25</v>
      </c>
      <c r="D1328">
        <v>7</v>
      </c>
      <c r="E1328">
        <v>0</v>
      </c>
      <c r="F1328" s="1">
        <f>VLOOKUP(A1328,Weather!$A$1:$E$366, 5)</f>
        <v>0.98113207547169923</v>
      </c>
      <c r="G1328" s="1">
        <f>VLOOKUP(D1328, Winter!$A$1:$E$25, 2)</f>
        <v>445.45454545454498</v>
      </c>
      <c r="H1328" s="1">
        <f>VLOOKUP(D1328, Winter!$A$1:$E$25, 3)</f>
        <v>393.94630558862502</v>
      </c>
      <c r="I1328" s="1">
        <f>VLOOKUP(D1328, Winter!$A$1:$E$25, 5)</f>
        <v>313.08411214953298</v>
      </c>
      <c r="J1328" s="1">
        <f t="shared" si="121"/>
        <v>313.08411214953298</v>
      </c>
      <c r="K1328" s="47">
        <f t="shared" si="122"/>
        <v>5.8571850438615796</v>
      </c>
      <c r="L1328" s="48">
        <f>Solar!K1345/1000*Variables!$B$3</f>
        <v>0</v>
      </c>
      <c r="M1328" s="1">
        <f>IF(E1328=1, VLOOKUP(D1328, Sheet1!$E$2:$G$26, 2), Sheet1!$G$3)</f>
        <v>0.18618000000000001</v>
      </c>
      <c r="N1328" s="1">
        <f>'Electricity Rates'!$J$3</f>
        <v>0.19270000000000001</v>
      </c>
      <c r="O1328" s="145">
        <f>L1328-K1328</f>
        <v>-5.8571850438615796</v>
      </c>
      <c r="P1328">
        <f t="shared" si="123"/>
        <v>1.1286795579521265</v>
      </c>
      <c r="Q1328">
        <f>IF(O1328&gt;0, IF(Q1327+O1328*Variables!$B$5&lt;Variables!$B$4, Q1327+O1328*Variables!$B$5, Variables!$B$4), IF(Q1327&gt;-O1328, Q1327+O1328/Variables!$B$5, 0))</f>
        <v>23.150793466850168</v>
      </c>
      <c r="R1328">
        <f>IF(O1328&gt;0, 0, IF(Q1327&gt;-O1328, 0, -O1328 - Q1327*Variables!$B$5))</f>
        <v>0</v>
      </c>
      <c r="S1328">
        <f t="shared" si="124"/>
        <v>0</v>
      </c>
      <c r="T1328">
        <f t="shared" si="125"/>
        <v>0</v>
      </c>
    </row>
    <row r="1329" spans="1:20" x14ac:dyDescent="0.3">
      <c r="A1329" s="3">
        <f t="shared" si="120"/>
        <v>43156</v>
      </c>
      <c r="B1329">
        <v>2</v>
      </c>
      <c r="C1329">
        <v>25</v>
      </c>
      <c r="D1329">
        <v>8</v>
      </c>
      <c r="E1329">
        <v>0</v>
      </c>
      <c r="F1329" s="1">
        <f>VLOOKUP(A1329,Weather!$A$1:$E$366, 5)</f>
        <v>0.98113207547169923</v>
      </c>
      <c r="G1329" s="1">
        <f>VLOOKUP(D1329, Winter!$A$1:$E$25, 2)</f>
        <v>654.54545454545405</v>
      </c>
      <c r="H1329" s="1">
        <f>VLOOKUP(D1329, Winter!$A$1:$E$25, 3)</f>
        <v>498.50910668787998</v>
      </c>
      <c r="I1329" s="1">
        <f>VLOOKUP(D1329, Winter!$A$1:$E$25, 5)</f>
        <v>294.39252336448601</v>
      </c>
      <c r="J1329" s="1">
        <f t="shared" si="121"/>
        <v>294.39252336448601</v>
      </c>
      <c r="K1329" s="47">
        <f t="shared" si="122"/>
        <v>5.5075023546758084</v>
      </c>
      <c r="L1329" s="48">
        <f>Solar!K1346/1000*Variables!$B$3</f>
        <v>3.7137500000000006</v>
      </c>
      <c r="M1329" s="1">
        <f>IF(E1329=1, VLOOKUP(D1329, Sheet1!$E$2:$G$26, 2), Sheet1!$G$3)</f>
        <v>0.18618000000000001</v>
      </c>
      <c r="N1329" s="1">
        <f>'Electricity Rates'!$J$3</f>
        <v>0.19270000000000001</v>
      </c>
      <c r="O1329" s="145">
        <f>L1329-K1329</f>
        <v>-1.7937523546758078</v>
      </c>
      <c r="P1329">
        <f t="shared" si="123"/>
        <v>1.0612957037460284</v>
      </c>
      <c r="Q1329">
        <f>IF(O1329&gt;0, IF(Q1328+O1329*Variables!$B$5&lt;Variables!$B$4, Q1328+O1329*Variables!$B$5, Variables!$B$4), IF(Q1328&gt;-O1329, Q1328+O1329/Variables!$B$5, 0))</f>
        <v>21.24254628102484</v>
      </c>
      <c r="R1329">
        <f>IF(O1329&gt;0, 0, IF(Q1328&gt;-O1329, 0, -O1329 - Q1328*Variables!$B$5))</f>
        <v>0</v>
      </c>
      <c r="S1329">
        <f t="shared" si="124"/>
        <v>0</v>
      </c>
      <c r="T1329">
        <f t="shared" si="125"/>
        <v>0</v>
      </c>
    </row>
    <row r="1330" spans="1:20" x14ac:dyDescent="0.3">
      <c r="A1330" s="3">
        <f t="shared" si="120"/>
        <v>43156</v>
      </c>
      <c r="B1330">
        <v>2</v>
      </c>
      <c r="C1330">
        <v>25</v>
      </c>
      <c r="D1330">
        <v>9</v>
      </c>
      <c r="E1330">
        <v>0</v>
      </c>
      <c r="F1330" s="1">
        <f>VLOOKUP(A1330,Weather!$A$1:$E$366, 5)</f>
        <v>0.98113207547169923</v>
      </c>
      <c r="G1330" s="1">
        <f>VLOOKUP(D1330, Winter!$A$1:$E$25, 2)</f>
        <v>801.59817351598099</v>
      </c>
      <c r="H1330" s="1">
        <f>VLOOKUP(D1330, Winter!$A$1:$E$25, 3)</f>
        <v>564.97068280688404</v>
      </c>
      <c r="I1330" s="1">
        <f>VLOOKUP(D1330, Winter!$A$1:$E$25, 5)</f>
        <v>313.08411214953298</v>
      </c>
      <c r="J1330" s="1">
        <f t="shared" si="121"/>
        <v>313.08411214953298</v>
      </c>
      <c r="K1330" s="47">
        <f t="shared" si="122"/>
        <v>5.8571850438615796</v>
      </c>
      <c r="L1330" s="48">
        <f>Solar!K1347/1000*Variables!$B$3</f>
        <v>13.732800000000001</v>
      </c>
      <c r="M1330" s="1">
        <f>IF(E1330=1, VLOOKUP(D1330, Sheet1!$E$2:$G$26, 2), Sheet1!$G$3)</f>
        <v>0.18618000000000001</v>
      </c>
      <c r="N1330" s="1">
        <f>'Electricity Rates'!$J$3</f>
        <v>0.19270000000000001</v>
      </c>
      <c r="O1330" s="145">
        <f>L1330-K1330</f>
        <v>7.8756149561384214</v>
      </c>
      <c r="P1330">
        <f t="shared" si="123"/>
        <v>1.1286795579521265</v>
      </c>
      <c r="Q1330">
        <f>IF(O1330&gt;0, IF(Q1329+O1330*Variables!$B$5&lt;Variables!$B$4, Q1329+O1330*Variables!$B$5, Variables!$B$4), IF(Q1329&gt;-O1330, Q1329+O1330/Variables!$B$5, 0))</f>
        <v>28.645624339794956</v>
      </c>
      <c r="R1330">
        <f>IF(O1330&gt;0, 0, IF(Q1329&gt;-O1330, 0, -O1330 - Q1329*Variables!$B$5))</f>
        <v>0</v>
      </c>
      <c r="S1330">
        <f t="shared" si="124"/>
        <v>0</v>
      </c>
      <c r="T1330">
        <f t="shared" si="125"/>
        <v>0</v>
      </c>
    </row>
    <row r="1331" spans="1:20" x14ac:dyDescent="0.3">
      <c r="A1331" s="3">
        <f t="shared" si="120"/>
        <v>43156</v>
      </c>
      <c r="B1331">
        <v>2</v>
      </c>
      <c r="C1331">
        <v>25</v>
      </c>
      <c r="D1331">
        <v>10</v>
      </c>
      <c r="E1331">
        <v>0</v>
      </c>
      <c r="F1331" s="1">
        <f>VLOOKUP(A1331,Weather!$A$1:$E$366, 5)</f>
        <v>0.98113207547169923</v>
      </c>
      <c r="G1331" s="1">
        <f>VLOOKUP(D1331, Winter!$A$1:$E$25, 2)</f>
        <v>929.05770029057601</v>
      </c>
      <c r="H1331" s="1">
        <f>VLOOKUP(D1331, Winter!$A$1:$E$25, 3)</f>
        <v>583.82380756350199</v>
      </c>
      <c r="I1331" s="1">
        <f>VLOOKUP(D1331, Winter!$A$1:$E$25, 5)</f>
        <v>331.77570093457899</v>
      </c>
      <c r="J1331" s="1">
        <f t="shared" si="121"/>
        <v>331.77570093457899</v>
      </c>
      <c r="K1331" s="47">
        <f t="shared" si="122"/>
        <v>6.2068677330473312</v>
      </c>
      <c r="L1331" s="48">
        <f>Solar!K1348/1000*Variables!$B$3</f>
        <v>23.102699999999999</v>
      </c>
      <c r="M1331" s="1">
        <f>IF(E1331=1, VLOOKUP(D1331, Sheet1!$E$2:$G$26, 2), Sheet1!$G$3)</f>
        <v>0.18618000000000001</v>
      </c>
      <c r="N1331" s="1">
        <f>'Electricity Rates'!$J$3</f>
        <v>0.19270000000000001</v>
      </c>
      <c r="O1331" s="145">
        <f>L1331-K1331</f>
        <v>16.895832266952667</v>
      </c>
      <c r="P1331">
        <f t="shared" si="123"/>
        <v>1.1960634121582208</v>
      </c>
      <c r="Q1331">
        <f>IF(O1331&gt;0, IF(Q1330+O1331*Variables!$B$5&lt;Variables!$B$4, Q1330+O1331*Variables!$B$5, Variables!$B$4), IF(Q1330&gt;-O1331, Q1330+O1331/Variables!$B$5, 0))</f>
        <v>44.52770667073046</v>
      </c>
      <c r="R1331">
        <f>IF(O1331&gt;0, 0, IF(Q1330&gt;-O1331, 0, -O1331 - Q1330*Variables!$B$5))</f>
        <v>0</v>
      </c>
      <c r="S1331">
        <f t="shared" si="124"/>
        <v>0</v>
      </c>
      <c r="T1331">
        <f t="shared" si="125"/>
        <v>0</v>
      </c>
    </row>
    <row r="1332" spans="1:20" x14ac:dyDescent="0.3">
      <c r="A1332" s="3">
        <f t="shared" si="120"/>
        <v>43156</v>
      </c>
      <c r="B1332">
        <v>2</v>
      </c>
      <c r="C1332">
        <v>25</v>
      </c>
      <c r="D1332">
        <v>11</v>
      </c>
      <c r="E1332">
        <v>0</v>
      </c>
      <c r="F1332" s="1">
        <f>VLOOKUP(A1332,Weather!$A$1:$E$366, 5)</f>
        <v>0.98113207547169923</v>
      </c>
      <c r="G1332" s="1">
        <f>VLOOKUP(D1332, Winter!$A$1:$E$25, 2)</f>
        <v>1001.98733914487</v>
      </c>
      <c r="H1332" s="1">
        <f>VLOOKUP(D1332, Winter!$A$1:$E$25, 3)</f>
        <v>602.66024321587895</v>
      </c>
      <c r="I1332" s="1">
        <f>VLOOKUP(D1332, Winter!$A$1:$E$25, 5)</f>
        <v>331.77570093457899</v>
      </c>
      <c r="J1332" s="1">
        <f t="shared" si="121"/>
        <v>331.77570093457899</v>
      </c>
      <c r="K1332" s="47">
        <f t="shared" si="122"/>
        <v>6.2068677330473312</v>
      </c>
      <c r="L1332" s="48">
        <f>Solar!K1349/1000*Variables!$B$3</f>
        <v>30.395949999999999</v>
      </c>
      <c r="M1332" s="1">
        <f>IF(E1332=1, VLOOKUP(D1332, Sheet1!$E$2:$G$26, 2), Sheet1!$G$3)</f>
        <v>0.18618000000000001</v>
      </c>
      <c r="N1332" s="1">
        <f>'Electricity Rates'!$J$3</f>
        <v>0.19270000000000001</v>
      </c>
      <c r="O1332" s="145">
        <f>L1332-K1332</f>
        <v>24.189082266952667</v>
      </c>
      <c r="P1332">
        <f t="shared" si="123"/>
        <v>1.1960634121582208</v>
      </c>
      <c r="Q1332">
        <f>IF(O1332&gt;0, IF(Q1331+O1332*Variables!$B$5&lt;Variables!$B$4, Q1331+O1332*Variables!$B$5, Variables!$B$4), IF(Q1331&gt;-O1332, Q1331+O1332/Variables!$B$5, 0))</f>
        <v>67.265444001665969</v>
      </c>
      <c r="R1332">
        <f>IF(O1332&gt;0, 0, IF(Q1331&gt;-O1332, 0, -O1332 - Q1331*Variables!$B$5))</f>
        <v>0</v>
      </c>
      <c r="S1332">
        <f t="shared" si="124"/>
        <v>0</v>
      </c>
      <c r="T1332">
        <f t="shared" si="125"/>
        <v>0</v>
      </c>
    </row>
    <row r="1333" spans="1:20" x14ac:dyDescent="0.3">
      <c r="A1333" s="3">
        <f t="shared" si="120"/>
        <v>43156</v>
      </c>
      <c r="B1333">
        <v>2</v>
      </c>
      <c r="C1333">
        <v>25</v>
      </c>
      <c r="D1333">
        <v>12</v>
      </c>
      <c r="E1333">
        <v>0</v>
      </c>
      <c r="F1333" s="1">
        <f>VLOOKUP(A1333,Weather!$A$1:$E$366, 5)</f>
        <v>0.98113207547169923</v>
      </c>
      <c r="G1333" s="1">
        <f>VLOOKUP(D1333, Winter!$A$1:$E$25, 2)</f>
        <v>1020.36633457866</v>
      </c>
      <c r="H1333" s="1">
        <f>VLOOKUP(D1333, Winter!$A$1:$E$25, 3)</f>
        <v>602.46553699974402</v>
      </c>
      <c r="I1333" s="1">
        <f>VLOOKUP(D1333, Winter!$A$1:$E$25, 5)</f>
        <v>327.10280373831802</v>
      </c>
      <c r="J1333" s="1">
        <f t="shared" si="121"/>
        <v>327.10280373831802</v>
      </c>
      <c r="K1333" s="47">
        <f t="shared" si="122"/>
        <v>6.1194470607509031</v>
      </c>
      <c r="L1333" s="48">
        <f>Solar!K1350/1000*Variables!$B$3</f>
        <v>35.166899999999998</v>
      </c>
      <c r="M1333" s="1">
        <f>IF(E1333=1, VLOOKUP(D1333, Sheet1!$E$2:$G$26, 2), Sheet1!$G$3)</f>
        <v>0.18618000000000001</v>
      </c>
      <c r="N1333" s="1">
        <f>'Electricity Rates'!$J$3</f>
        <v>0.19270000000000001</v>
      </c>
      <c r="O1333" s="145">
        <f>L1333-K1333</f>
        <v>29.047452939249094</v>
      </c>
      <c r="P1333">
        <f t="shared" si="123"/>
        <v>1.1792174486066991</v>
      </c>
      <c r="Q1333">
        <f>IF(O1333&gt;0, IF(Q1332+O1333*Variables!$B$5&lt;Variables!$B$4, Q1332+O1333*Variables!$B$5, Variables!$B$4), IF(Q1332&gt;-O1333, Q1332+O1333/Variables!$B$5, 0))</f>
        <v>94.57004976456011</v>
      </c>
      <c r="R1333">
        <f>IF(O1333&gt;0, 0, IF(Q1332&gt;-O1333, 0, -O1333 - Q1332*Variables!$B$5))</f>
        <v>0</v>
      </c>
      <c r="S1333">
        <f t="shared" si="124"/>
        <v>0</v>
      </c>
      <c r="T1333">
        <f t="shared" si="125"/>
        <v>0</v>
      </c>
    </row>
    <row r="1334" spans="1:20" x14ac:dyDescent="0.3">
      <c r="A1334" s="3">
        <f t="shared" si="120"/>
        <v>43156</v>
      </c>
      <c r="B1334">
        <v>2</v>
      </c>
      <c r="C1334">
        <v>25</v>
      </c>
      <c r="D1334">
        <v>13</v>
      </c>
      <c r="E1334">
        <v>0</v>
      </c>
      <c r="F1334" s="1">
        <f>VLOOKUP(A1334,Weather!$A$1:$E$366, 5)</f>
        <v>0.98113207547169923</v>
      </c>
      <c r="G1334" s="1">
        <f>VLOOKUP(D1334, Winter!$A$1:$E$25, 2)</f>
        <v>1065.99730178497</v>
      </c>
      <c r="H1334" s="1">
        <f>VLOOKUP(D1334, Winter!$A$1:$E$25, 3)</f>
        <v>611.78362020049099</v>
      </c>
      <c r="I1334" s="1">
        <f>VLOOKUP(D1334, Winter!$A$1:$E$25, 5)</f>
        <v>322.42990654205602</v>
      </c>
      <c r="J1334" s="1">
        <f t="shared" si="121"/>
        <v>322.42990654205602</v>
      </c>
      <c r="K1334" s="47">
        <f t="shared" si="122"/>
        <v>6.0320263884544554</v>
      </c>
      <c r="L1334" s="48">
        <f>Solar!K1351/1000*Variables!$B$3</f>
        <v>36.317099999999996</v>
      </c>
      <c r="M1334" s="1">
        <f>IF(E1334=1, VLOOKUP(D1334, Sheet1!$E$2:$G$26, 2), Sheet1!$G$3)</f>
        <v>0.18618000000000001</v>
      </c>
      <c r="N1334" s="1">
        <f>'Electricity Rates'!$J$3</f>
        <v>0.19270000000000001</v>
      </c>
      <c r="O1334" s="145">
        <f>L1334-K1334</f>
        <v>30.285073611545542</v>
      </c>
      <c r="P1334">
        <f t="shared" si="123"/>
        <v>1.1623714850551736</v>
      </c>
      <c r="Q1334">
        <f>IF(O1334&gt;0, IF(Q1333+O1334*Variables!$B$5&lt;Variables!$B$4, Q1333+O1334*Variables!$B$5, Variables!$B$4), IF(Q1333&gt;-O1334, Q1333+O1334/Variables!$B$5, 0))</f>
        <v>100</v>
      </c>
      <c r="R1334">
        <f>IF(O1334&gt;0, 0, IF(Q1333&gt;-O1334, 0, -O1334 - Q1333*Variables!$B$5))</f>
        <v>0</v>
      </c>
      <c r="S1334">
        <f t="shared" si="124"/>
        <v>0</v>
      </c>
      <c r="T1334">
        <f t="shared" si="125"/>
        <v>0</v>
      </c>
    </row>
    <row r="1335" spans="1:20" x14ac:dyDescent="0.3">
      <c r="A1335" s="3">
        <f t="shared" si="120"/>
        <v>43156</v>
      </c>
      <c r="B1335">
        <v>2</v>
      </c>
      <c r="C1335">
        <v>25</v>
      </c>
      <c r="D1335">
        <v>14</v>
      </c>
      <c r="E1335">
        <v>0</v>
      </c>
      <c r="F1335" s="1">
        <f>VLOOKUP(A1335,Weather!$A$1:$E$366, 5)</f>
        <v>0.98113207547169923</v>
      </c>
      <c r="G1335" s="1">
        <f>VLOOKUP(D1335, Winter!$A$1:$E$25, 2)</f>
        <v>1084.3762972187601</v>
      </c>
      <c r="H1335" s="1">
        <f>VLOOKUP(D1335, Winter!$A$1:$E$25, 3)</f>
        <v>611.59447701910301</v>
      </c>
      <c r="I1335" s="1">
        <f>VLOOKUP(D1335, Winter!$A$1:$E$25, 5)</f>
        <v>303.73831775700899</v>
      </c>
      <c r="J1335" s="1">
        <f t="shared" si="121"/>
        <v>303.73831775700899</v>
      </c>
      <c r="K1335" s="47">
        <f t="shared" si="122"/>
        <v>5.6823436992686851</v>
      </c>
      <c r="L1335" s="48">
        <f>Solar!K1352/1000*Variables!$B$3</f>
        <v>33.292849999999994</v>
      </c>
      <c r="M1335" s="1">
        <f>IF(E1335=1, VLOOKUP(D1335, Sheet1!$E$2:$G$26, 2), Sheet1!$G$3)</f>
        <v>0.18618000000000001</v>
      </c>
      <c r="N1335" s="1">
        <f>'Electricity Rates'!$J$3</f>
        <v>0.19270000000000001</v>
      </c>
      <c r="O1335" s="145">
        <f>L1335-K1335</f>
        <v>27.610506300731309</v>
      </c>
      <c r="P1335">
        <f t="shared" si="123"/>
        <v>1.0949876308490756</v>
      </c>
      <c r="Q1335">
        <f>IF(O1335&gt;0, IF(Q1334+O1335*Variables!$B$5&lt;Variables!$B$4, Q1334+O1335*Variables!$B$5, Variables!$B$4), IF(Q1334&gt;-O1335, Q1334+O1335/Variables!$B$5, 0))</f>
        <v>100</v>
      </c>
      <c r="R1335">
        <f>IF(O1335&gt;0, 0, IF(Q1334&gt;-O1335, 0, -O1335 - Q1334*Variables!$B$5))</f>
        <v>0</v>
      </c>
      <c r="S1335">
        <f t="shared" si="124"/>
        <v>0</v>
      </c>
      <c r="T1335">
        <f t="shared" si="125"/>
        <v>0</v>
      </c>
    </row>
    <row r="1336" spans="1:20" x14ac:dyDescent="0.3">
      <c r="A1336" s="3">
        <f t="shared" si="120"/>
        <v>43156</v>
      </c>
      <c r="B1336">
        <v>2</v>
      </c>
      <c r="C1336">
        <v>25</v>
      </c>
      <c r="D1336">
        <v>15</v>
      </c>
      <c r="E1336">
        <v>0</v>
      </c>
      <c r="F1336" s="1">
        <f>VLOOKUP(A1336,Weather!$A$1:$E$366, 5)</f>
        <v>0.98113207547169923</v>
      </c>
      <c r="G1336" s="1">
        <f>VLOOKUP(D1336, Winter!$A$1:$E$25, 2)</f>
        <v>1093.6540058115399</v>
      </c>
      <c r="H1336" s="1">
        <f>VLOOKUP(D1336, Winter!$A$1:$E$25, 3)</f>
        <v>601.87029228184497</v>
      </c>
      <c r="I1336" s="1">
        <f>VLOOKUP(D1336, Winter!$A$1:$E$25, 5)</f>
        <v>271.02803738317698</v>
      </c>
      <c r="J1336" s="1">
        <f t="shared" si="121"/>
        <v>271.02803738317698</v>
      </c>
      <c r="K1336" s="47">
        <f t="shared" si="122"/>
        <v>5.0703989931935904</v>
      </c>
      <c r="L1336" s="48">
        <f>Solar!K1353/1000*Variables!$B$3</f>
        <v>28.395499999999995</v>
      </c>
      <c r="M1336" s="1">
        <f>IF(E1336=1, VLOOKUP(D1336, Sheet1!$E$2:$G$26, 2), Sheet1!$G$3)</f>
        <v>0.18618000000000001</v>
      </c>
      <c r="N1336" s="1">
        <f>'Electricity Rates'!$J$3</f>
        <v>0.19270000000000001</v>
      </c>
      <c r="O1336" s="145">
        <f>L1336-K1336</f>
        <v>23.325101006806406</v>
      </c>
      <c r="P1336">
        <f t="shared" si="123"/>
        <v>0.97706588598840494</v>
      </c>
      <c r="Q1336">
        <f>IF(O1336&gt;0, IF(Q1335+O1336*Variables!$B$5&lt;Variables!$B$4, Q1335+O1336*Variables!$B$5, Variables!$B$4), IF(Q1335&gt;-O1336, Q1335+O1336/Variables!$B$5, 0))</f>
        <v>100</v>
      </c>
      <c r="R1336">
        <f>IF(O1336&gt;0, 0, IF(Q1335&gt;-O1336, 0, -O1336 - Q1335*Variables!$B$5))</f>
        <v>0</v>
      </c>
      <c r="S1336">
        <f t="shared" si="124"/>
        <v>0</v>
      </c>
      <c r="T1336">
        <f t="shared" si="125"/>
        <v>0</v>
      </c>
    </row>
    <row r="1337" spans="1:20" x14ac:dyDescent="0.3">
      <c r="A1337" s="3">
        <f t="shared" si="120"/>
        <v>43156</v>
      </c>
      <c r="B1337">
        <v>2</v>
      </c>
      <c r="C1337">
        <v>25</v>
      </c>
      <c r="D1337">
        <v>16</v>
      </c>
      <c r="E1337">
        <v>0</v>
      </c>
      <c r="F1337" s="1">
        <f>VLOOKUP(A1337,Weather!$A$1:$E$366, 5)</f>
        <v>0.98113207547169923</v>
      </c>
      <c r="G1337" s="1">
        <f>VLOOKUP(D1337, Winter!$A$1:$E$25, 2)</f>
        <v>1039.2953507679499</v>
      </c>
      <c r="H1337" s="1">
        <f>VLOOKUP(D1337, Winter!$A$1:$E$25, 3)</f>
        <v>558.82352941176396</v>
      </c>
      <c r="I1337" s="1">
        <f>VLOOKUP(D1337, Winter!$A$1:$E$25, 5)</f>
        <v>252.336448598131</v>
      </c>
      <c r="J1337" s="1">
        <f t="shared" si="121"/>
        <v>252.336448598131</v>
      </c>
      <c r="K1337" s="47">
        <f t="shared" si="122"/>
        <v>4.7207163040078388</v>
      </c>
      <c r="L1337" s="48">
        <f>Solar!K1354/1000*Variables!$B$3</f>
        <v>20.575950000000002</v>
      </c>
      <c r="M1337" s="1">
        <f>IF(E1337=1, VLOOKUP(D1337, Sheet1!$E$2:$G$26, 2), Sheet1!$G$3)</f>
        <v>0.18618000000000001</v>
      </c>
      <c r="N1337" s="1">
        <f>'Electricity Rates'!$J$3</f>
        <v>0.19270000000000001</v>
      </c>
      <c r="O1337" s="145">
        <f>L1337-K1337</f>
        <v>15.855233695992164</v>
      </c>
      <c r="P1337">
        <f t="shared" si="123"/>
        <v>0.90968203178231055</v>
      </c>
      <c r="Q1337">
        <f>IF(O1337&gt;0, IF(Q1336+O1337*Variables!$B$5&lt;Variables!$B$4, Q1336+O1337*Variables!$B$5, Variables!$B$4), IF(Q1336&gt;-O1337, Q1336+O1337/Variables!$B$5, 0))</f>
        <v>100</v>
      </c>
      <c r="R1337">
        <f>IF(O1337&gt;0, 0, IF(Q1336&gt;-O1337, 0, -O1337 - Q1336*Variables!$B$5))</f>
        <v>0</v>
      </c>
      <c r="S1337">
        <f t="shared" si="124"/>
        <v>0</v>
      </c>
      <c r="T1337">
        <f t="shared" si="125"/>
        <v>0</v>
      </c>
    </row>
    <row r="1338" spans="1:20" x14ac:dyDescent="0.3">
      <c r="A1338" s="3">
        <f t="shared" si="120"/>
        <v>43156</v>
      </c>
      <c r="B1338">
        <v>2</v>
      </c>
      <c r="C1338">
        <v>25</v>
      </c>
      <c r="D1338">
        <v>17</v>
      </c>
      <c r="E1338">
        <v>0</v>
      </c>
      <c r="F1338" s="1">
        <f>VLOOKUP(A1338,Weather!$A$1:$E$366, 5)</f>
        <v>0.98113207547169923</v>
      </c>
      <c r="G1338" s="1">
        <f>VLOOKUP(D1338, Winter!$A$1:$E$25, 2)</f>
        <v>889.47696139476898</v>
      </c>
      <c r="H1338" s="1">
        <f>VLOOKUP(D1338, Winter!$A$1:$E$25, 3)</f>
        <v>506.24728802056097</v>
      </c>
      <c r="I1338" s="1">
        <f>VLOOKUP(D1338, Winter!$A$1:$E$25, 5)</f>
        <v>228.971962616822</v>
      </c>
      <c r="J1338" s="1">
        <f t="shared" si="121"/>
        <v>228.971962616822</v>
      </c>
      <c r="K1338" s="47">
        <f t="shared" si="122"/>
        <v>4.28361294252562</v>
      </c>
      <c r="L1338" s="48">
        <f>Solar!K1355/1000*Variables!$B$3</f>
        <v>8.7070499999999988</v>
      </c>
      <c r="M1338" s="1">
        <f>IF(E1338=1, VLOOKUP(D1338, Sheet1!$E$2:$G$26, 2), Sheet1!$G$3)</f>
        <v>0.18618000000000001</v>
      </c>
      <c r="N1338" s="1">
        <f>'Electricity Rates'!$J$3</f>
        <v>0.19270000000000001</v>
      </c>
      <c r="O1338" s="145">
        <f>L1338-K1338</f>
        <v>4.4234370574743789</v>
      </c>
      <c r="P1338">
        <f t="shared" si="123"/>
        <v>0.82545221402468705</v>
      </c>
      <c r="Q1338">
        <f>IF(O1338&gt;0, IF(Q1337+O1338*Variables!$B$5&lt;Variables!$B$4, Q1337+O1338*Variables!$B$5, Variables!$B$4), IF(Q1337&gt;-O1338, Q1337+O1338/Variables!$B$5, 0))</f>
        <v>100</v>
      </c>
      <c r="R1338">
        <f>IF(O1338&gt;0, 0, IF(Q1337&gt;-O1338, 0, -O1338 - Q1337*Variables!$B$5))</f>
        <v>0</v>
      </c>
      <c r="S1338">
        <f t="shared" si="124"/>
        <v>0</v>
      </c>
      <c r="T1338">
        <f t="shared" si="125"/>
        <v>0</v>
      </c>
    </row>
    <row r="1339" spans="1:20" x14ac:dyDescent="0.3">
      <c r="A1339" s="3">
        <f t="shared" si="120"/>
        <v>43156</v>
      </c>
      <c r="B1339">
        <v>2</v>
      </c>
      <c r="C1339">
        <v>25</v>
      </c>
      <c r="D1339">
        <v>18</v>
      </c>
      <c r="E1339">
        <v>0</v>
      </c>
      <c r="F1339" s="1">
        <f>VLOOKUP(A1339,Weather!$A$1:$E$366, 5)</f>
        <v>0.98113207547169923</v>
      </c>
      <c r="G1339" s="1">
        <f>VLOOKUP(D1339, Winter!$A$1:$E$25, 2)</f>
        <v>689.67932752179297</v>
      </c>
      <c r="H1339" s="1">
        <f>VLOOKUP(D1339, Winter!$A$1:$E$25, 3)</f>
        <v>477.48083534529701</v>
      </c>
      <c r="I1339" s="1">
        <f>VLOOKUP(D1339, Winter!$A$1:$E$25, 5)</f>
        <v>257.009345794392</v>
      </c>
      <c r="J1339" s="1">
        <f t="shared" si="121"/>
        <v>257.009345794392</v>
      </c>
      <c r="K1339" s="47">
        <f t="shared" si="122"/>
        <v>4.808136976304267</v>
      </c>
      <c r="L1339" s="48">
        <f>Solar!K1356/1000*Variables!$B$3</f>
        <v>1.34815</v>
      </c>
      <c r="M1339" s="1">
        <f>IF(E1339=1, VLOOKUP(D1339, Sheet1!$E$2:$G$26, 2), Sheet1!$G$3)</f>
        <v>0.18618000000000001</v>
      </c>
      <c r="N1339" s="1">
        <f>'Electricity Rates'!$J$3</f>
        <v>0.19270000000000001</v>
      </c>
      <c r="O1339" s="145">
        <f>L1339-K1339</f>
        <v>-3.459986976304267</v>
      </c>
      <c r="P1339">
        <f t="shared" si="123"/>
        <v>0.92652799533383234</v>
      </c>
      <c r="Q1339">
        <f>IF(O1339&gt;0, IF(Q1338+O1339*Variables!$B$5&lt;Variables!$B$4, Q1338+O1339*Variables!$B$5, Variables!$B$4), IF(Q1338&gt;-O1339, Q1338+O1339/Variables!$B$5, 0))</f>
        <v>96.319162791165667</v>
      </c>
      <c r="R1339">
        <f>IF(O1339&gt;0, 0, IF(Q1338&gt;-O1339, 0, -O1339 - Q1338*Variables!$B$5))</f>
        <v>0</v>
      </c>
      <c r="S1339">
        <f t="shared" si="124"/>
        <v>0</v>
      </c>
      <c r="T1339">
        <f t="shared" si="125"/>
        <v>0</v>
      </c>
    </row>
    <row r="1340" spans="1:20" x14ac:dyDescent="0.3">
      <c r="A1340" s="3">
        <f t="shared" si="120"/>
        <v>43156</v>
      </c>
      <c r="B1340">
        <v>2</v>
      </c>
      <c r="C1340">
        <v>25</v>
      </c>
      <c r="D1340">
        <v>19</v>
      </c>
      <c r="E1340">
        <v>0</v>
      </c>
      <c r="F1340" s="1">
        <f>VLOOKUP(A1340,Weather!$A$1:$E$366, 5)</f>
        <v>0.98113207547169923</v>
      </c>
      <c r="G1340" s="1">
        <f>VLOOKUP(D1340, Winter!$A$1:$E$25, 2)</f>
        <v>503.50249066002402</v>
      </c>
      <c r="H1340" s="1">
        <f>VLOOKUP(D1340, Winter!$A$1:$E$25, 3)</f>
        <v>367.75553800108997</v>
      </c>
      <c r="I1340" s="1">
        <f>VLOOKUP(D1340, Winter!$A$1:$E$25, 5)</f>
        <v>266.355140186916</v>
      </c>
      <c r="J1340" s="1">
        <f t="shared" si="121"/>
        <v>266.355140186916</v>
      </c>
      <c r="K1340" s="47">
        <f t="shared" si="122"/>
        <v>4.9829783208971614</v>
      </c>
      <c r="L1340" s="48">
        <f>Solar!K1357/1000*Variables!$B$3</f>
        <v>0</v>
      </c>
      <c r="M1340" s="1">
        <f>IF(E1340=1, VLOOKUP(D1340, Sheet1!$E$2:$G$26, 2), Sheet1!$G$3)</f>
        <v>0.18618000000000001</v>
      </c>
      <c r="N1340" s="1">
        <f>'Electricity Rates'!$J$3</f>
        <v>0.19270000000000001</v>
      </c>
      <c r="O1340" s="145">
        <f>L1340-K1340</f>
        <v>-4.9829783208971614</v>
      </c>
      <c r="P1340">
        <f t="shared" si="123"/>
        <v>0.96021992243688303</v>
      </c>
      <c r="Q1340">
        <f>IF(O1340&gt;0, IF(Q1339+O1340*Variables!$B$5&lt;Variables!$B$4, Q1339+O1340*Variables!$B$5, Variables!$B$4), IF(Q1339&gt;-O1340, Q1339+O1340/Variables!$B$5, 0))</f>
        <v>91.018122024253799</v>
      </c>
      <c r="R1340">
        <f>IF(O1340&gt;0, 0, IF(Q1339&gt;-O1340, 0, -O1340 - Q1339*Variables!$B$5))</f>
        <v>0</v>
      </c>
      <c r="S1340">
        <f t="shared" si="124"/>
        <v>0</v>
      </c>
      <c r="T1340">
        <f t="shared" si="125"/>
        <v>0</v>
      </c>
    </row>
    <row r="1341" spans="1:20" x14ac:dyDescent="0.3">
      <c r="A1341" s="3">
        <f t="shared" si="120"/>
        <v>43156</v>
      </c>
      <c r="B1341">
        <v>2</v>
      </c>
      <c r="C1341">
        <v>25</v>
      </c>
      <c r="D1341">
        <v>20</v>
      </c>
      <c r="E1341">
        <v>0</v>
      </c>
      <c r="F1341" s="1">
        <f>VLOOKUP(A1341,Weather!$A$1:$E$366, 5)</f>
        <v>0.98113207547169923</v>
      </c>
      <c r="G1341" s="1">
        <f>VLOOKUP(D1341, Winter!$A$1:$E$25, 2)</f>
        <v>385.507471980074</v>
      </c>
      <c r="H1341" s="1">
        <f>VLOOKUP(D1341, Winter!$A$1:$E$25, 3)</f>
        <v>329.45960680470398</v>
      </c>
      <c r="I1341" s="1">
        <f>VLOOKUP(D1341, Winter!$A$1:$E$25, 5)</f>
        <v>275.70093457943898</v>
      </c>
      <c r="J1341" s="1">
        <f t="shared" si="121"/>
        <v>275.70093457943898</v>
      </c>
      <c r="K1341" s="47">
        <f t="shared" si="122"/>
        <v>5.1578196654900381</v>
      </c>
      <c r="L1341" s="48">
        <f>Solar!K1358/1000*Variables!$B$3</f>
        <v>0</v>
      </c>
      <c r="M1341" s="1">
        <f>IF(E1341=1, VLOOKUP(D1341, Sheet1!$E$2:$G$26, 2), Sheet1!$G$3)</f>
        <v>0.18618000000000001</v>
      </c>
      <c r="N1341" s="1">
        <f>'Electricity Rates'!$J$3</f>
        <v>0.19270000000000001</v>
      </c>
      <c r="O1341" s="145">
        <f>L1341-K1341</f>
        <v>-5.1578196654900381</v>
      </c>
      <c r="P1341">
        <f t="shared" si="123"/>
        <v>0.99391184953993039</v>
      </c>
      <c r="Q1341">
        <f>IF(O1341&gt;0, IF(Q1340+O1341*Variables!$B$5&lt;Variables!$B$4, Q1340+O1341*Variables!$B$5, Variables!$B$4), IF(Q1340&gt;-O1341, Q1340+O1341/Variables!$B$5, 0))</f>
        <v>85.531079826923971</v>
      </c>
      <c r="R1341">
        <f>IF(O1341&gt;0, 0, IF(Q1340&gt;-O1341, 0, -O1341 - Q1340*Variables!$B$5))</f>
        <v>0</v>
      </c>
      <c r="S1341">
        <f t="shared" si="124"/>
        <v>0</v>
      </c>
      <c r="T1341">
        <f t="shared" si="125"/>
        <v>0</v>
      </c>
    </row>
    <row r="1342" spans="1:20" x14ac:dyDescent="0.3">
      <c r="A1342" s="3">
        <f t="shared" si="120"/>
        <v>43156</v>
      </c>
      <c r="B1342">
        <v>2</v>
      </c>
      <c r="C1342">
        <v>25</v>
      </c>
      <c r="D1342">
        <v>21</v>
      </c>
      <c r="E1342">
        <v>0</v>
      </c>
      <c r="F1342" s="1">
        <f>VLOOKUP(A1342,Weather!$A$1:$E$366, 5)</f>
        <v>0.98113207547169923</v>
      </c>
      <c r="G1342" s="1">
        <f>VLOOKUP(D1342, Winter!$A$1:$E$25, 2)</f>
        <v>340.23972602739599</v>
      </c>
      <c r="H1342" s="1">
        <f>VLOOKUP(D1342, Winter!$A$1:$E$25, 3)</f>
        <v>286.390591795636</v>
      </c>
      <c r="I1342" s="1">
        <f>VLOOKUP(D1342, Winter!$A$1:$E$25, 5)</f>
        <v>289.71962616822401</v>
      </c>
      <c r="J1342" s="1">
        <f t="shared" si="121"/>
        <v>289.71962616822401</v>
      </c>
      <c r="K1342" s="47">
        <f t="shared" si="122"/>
        <v>5.4200816823793616</v>
      </c>
      <c r="L1342" s="48">
        <f>Solar!K1359/1000*Variables!$B$3</f>
        <v>0</v>
      </c>
      <c r="M1342" s="1">
        <f>IF(E1342=1, VLOOKUP(D1342, Sheet1!$E$2:$G$26, 2), Sheet1!$G$3)</f>
        <v>0.18618000000000001</v>
      </c>
      <c r="N1342" s="1">
        <f>'Electricity Rates'!$J$3</f>
        <v>0.19270000000000001</v>
      </c>
      <c r="O1342" s="145">
        <f>L1342-K1342</f>
        <v>-5.4200816823793616</v>
      </c>
      <c r="P1342">
        <f t="shared" si="123"/>
        <v>1.044449740194503</v>
      </c>
      <c r="Q1342">
        <f>IF(O1342&gt;0, IF(Q1341+O1342*Variables!$B$5&lt;Variables!$B$4, Q1341+O1342*Variables!$B$5, Variables!$B$4), IF(Q1341&gt;-O1342, Q1341+O1342/Variables!$B$5, 0))</f>
        <v>79.76503548396721</v>
      </c>
      <c r="R1342">
        <f>IF(O1342&gt;0, 0, IF(Q1341&gt;-O1342, 0, -O1342 - Q1341*Variables!$B$5))</f>
        <v>0</v>
      </c>
      <c r="S1342">
        <f t="shared" si="124"/>
        <v>0</v>
      </c>
      <c r="T1342">
        <f t="shared" si="125"/>
        <v>0</v>
      </c>
    </row>
    <row r="1343" spans="1:20" x14ac:dyDescent="0.3">
      <c r="A1343" s="3">
        <f t="shared" si="120"/>
        <v>43156</v>
      </c>
      <c r="B1343">
        <v>2</v>
      </c>
      <c r="C1343">
        <v>25</v>
      </c>
      <c r="D1343">
        <v>22</v>
      </c>
      <c r="E1343">
        <v>0</v>
      </c>
      <c r="F1343" s="1">
        <f>VLOOKUP(A1343,Weather!$A$1:$E$366, 5)</f>
        <v>0.98113207547169923</v>
      </c>
      <c r="G1343" s="1">
        <f>VLOOKUP(D1343, Winter!$A$1:$E$25, 2)</f>
        <v>300</v>
      </c>
      <c r="H1343" s="1">
        <f>VLOOKUP(D1343, Winter!$A$1:$E$25, 3)</f>
        <v>271.915575384683</v>
      </c>
      <c r="I1343" s="1">
        <f>VLOOKUP(D1343, Winter!$A$1:$E$25, 5)</f>
        <v>285.04672897196201</v>
      </c>
      <c r="J1343" s="1">
        <f t="shared" si="121"/>
        <v>285.04672897196201</v>
      </c>
      <c r="K1343" s="47">
        <f t="shared" si="122"/>
        <v>5.3326610100829139</v>
      </c>
      <c r="L1343" s="48">
        <f>Solar!K1360/1000*Variables!$B$3</f>
        <v>0</v>
      </c>
      <c r="M1343" s="1">
        <f>IF(E1343=1, VLOOKUP(D1343, Sheet1!$E$2:$G$26, 2), Sheet1!$G$3)</f>
        <v>0.18618000000000001</v>
      </c>
      <c r="N1343" s="1">
        <f>'Electricity Rates'!$J$3</f>
        <v>0.19270000000000001</v>
      </c>
      <c r="O1343" s="145">
        <f>L1343-K1343</f>
        <v>-5.3326610100829139</v>
      </c>
      <c r="P1343">
        <f t="shared" si="123"/>
        <v>1.0276037766429775</v>
      </c>
      <c r="Q1343">
        <f>IF(O1343&gt;0, IF(Q1342+O1343*Variables!$B$5&lt;Variables!$B$4, Q1342+O1343*Variables!$B$5, Variables!$B$4), IF(Q1342&gt;-O1343, Q1342+O1343/Variables!$B$5, 0))</f>
        <v>74.091991856219437</v>
      </c>
      <c r="R1343">
        <f>IF(O1343&gt;0, 0, IF(Q1342&gt;-O1343, 0, -O1343 - Q1342*Variables!$B$5))</f>
        <v>0</v>
      </c>
      <c r="S1343">
        <f t="shared" si="124"/>
        <v>0</v>
      </c>
      <c r="T1343">
        <f t="shared" si="125"/>
        <v>0</v>
      </c>
    </row>
    <row r="1344" spans="1:20" x14ac:dyDescent="0.3">
      <c r="A1344" s="3">
        <f t="shared" si="120"/>
        <v>43156</v>
      </c>
      <c r="B1344">
        <v>2</v>
      </c>
      <c r="C1344">
        <v>25</v>
      </c>
      <c r="D1344">
        <v>23</v>
      </c>
      <c r="E1344">
        <v>0</v>
      </c>
      <c r="F1344" s="1">
        <f>VLOOKUP(A1344,Weather!$A$1:$E$366, 5)</f>
        <v>0.98113207547169923</v>
      </c>
      <c r="G1344" s="1">
        <f>VLOOKUP(D1344, Winter!$A$1:$E$25, 2)</f>
        <v>290.90909090909099</v>
      </c>
      <c r="H1344" s="1">
        <f>VLOOKUP(D1344, Winter!$A$1:$E$25, 3)</f>
        <v>266.95334839061297</v>
      </c>
      <c r="I1344" s="1">
        <f>VLOOKUP(D1344, Winter!$A$1:$E$25, 5)</f>
        <v>285.04672897196201</v>
      </c>
      <c r="J1344" s="1">
        <f t="shared" si="121"/>
        <v>285.04672897196201</v>
      </c>
      <c r="K1344" s="47">
        <f t="shared" si="122"/>
        <v>5.3326610100829139</v>
      </c>
      <c r="L1344" s="48">
        <f>Solar!K1361/1000*Variables!$B$3</f>
        <v>0</v>
      </c>
      <c r="M1344" s="1">
        <f>IF(E1344=1, VLOOKUP(D1344, Sheet1!$E$2:$G$26, 2), Sheet1!$G$3)</f>
        <v>0.18618000000000001</v>
      </c>
      <c r="N1344" s="1">
        <f>'Electricity Rates'!$J$3</f>
        <v>0.19270000000000001</v>
      </c>
      <c r="O1344" s="145">
        <f>L1344-K1344</f>
        <v>-5.3326610100829139</v>
      </c>
      <c r="P1344">
        <f t="shared" si="123"/>
        <v>1.0276037766429775</v>
      </c>
      <c r="Q1344">
        <f>IF(O1344&gt;0, IF(Q1343+O1344*Variables!$B$5&lt;Variables!$B$4, Q1343+O1344*Variables!$B$5, Variables!$B$4), IF(Q1343&gt;-O1344, Q1343+O1344/Variables!$B$5, 0))</f>
        <v>68.418948228471663</v>
      </c>
      <c r="R1344">
        <f>IF(O1344&gt;0, 0, IF(Q1343&gt;-O1344, 0, -O1344 - Q1343*Variables!$B$5))</f>
        <v>0</v>
      </c>
      <c r="S1344">
        <f t="shared" si="124"/>
        <v>0</v>
      </c>
      <c r="T1344">
        <f t="shared" si="125"/>
        <v>0</v>
      </c>
    </row>
    <row r="1345" spans="1:20" x14ac:dyDescent="0.3">
      <c r="A1345" s="3">
        <f t="shared" si="120"/>
        <v>43156</v>
      </c>
      <c r="B1345">
        <v>2</v>
      </c>
      <c r="C1345">
        <v>25</v>
      </c>
      <c r="D1345">
        <v>24</v>
      </c>
      <c r="E1345">
        <v>0</v>
      </c>
      <c r="F1345" s="1">
        <f>VLOOKUP(A1345,Weather!$A$1:$E$366, 5)</f>
        <v>0.98113207547169923</v>
      </c>
      <c r="G1345" s="1">
        <f>VLOOKUP(D1345, Winter!$A$1:$E$25, 2)</f>
        <v>272.72727272727298</v>
      </c>
      <c r="H1345" s="1">
        <f>VLOOKUP(D1345, Winter!$A$1:$E$25, 3)</f>
        <v>266.74195307023803</v>
      </c>
      <c r="I1345" s="1">
        <f>VLOOKUP(D1345, Winter!$A$1:$E$25, 5)</f>
        <v>285.04672897196201</v>
      </c>
      <c r="J1345" s="1">
        <f t="shared" si="121"/>
        <v>285.04672897196201</v>
      </c>
      <c r="K1345" s="47">
        <f t="shared" si="122"/>
        <v>5.3326610100829139</v>
      </c>
      <c r="L1345" s="48">
        <f>Solar!K1362/1000*Variables!$B$3</f>
        <v>0</v>
      </c>
      <c r="M1345" s="1">
        <f>IF(E1345=1, VLOOKUP(D1345, Sheet1!$E$2:$G$26, 2), Sheet1!$G$3)</f>
        <v>0.18618000000000001</v>
      </c>
      <c r="N1345" s="1">
        <f>'Electricity Rates'!$J$3</f>
        <v>0.19270000000000001</v>
      </c>
      <c r="O1345" s="145">
        <f>L1345-K1345</f>
        <v>-5.3326610100829139</v>
      </c>
      <c r="P1345">
        <f t="shared" si="123"/>
        <v>1.0276037766429775</v>
      </c>
      <c r="Q1345">
        <f>IF(O1345&gt;0, IF(Q1344+O1345*Variables!$B$5&lt;Variables!$B$4, Q1344+O1345*Variables!$B$5, Variables!$B$4), IF(Q1344&gt;-O1345, Q1344+O1345/Variables!$B$5, 0))</f>
        <v>62.745904600723883</v>
      </c>
      <c r="R1345">
        <f>IF(O1345&gt;0, 0, IF(Q1344&gt;-O1345, 0, -O1345 - Q1344*Variables!$B$5))</f>
        <v>0</v>
      </c>
      <c r="S1345">
        <f t="shared" si="124"/>
        <v>0</v>
      </c>
      <c r="T1345">
        <f t="shared" si="125"/>
        <v>0</v>
      </c>
    </row>
    <row r="1346" spans="1:20" x14ac:dyDescent="0.3">
      <c r="A1346" s="3">
        <f t="shared" si="120"/>
        <v>43157</v>
      </c>
      <c r="B1346">
        <v>2</v>
      </c>
      <c r="C1346">
        <v>26</v>
      </c>
      <c r="D1346">
        <v>1</v>
      </c>
      <c r="E1346">
        <v>1</v>
      </c>
      <c r="F1346" s="1">
        <f>VLOOKUP(A1346,Weather!$A$1:$E$366, 5)</f>
        <v>0.98113207547169923</v>
      </c>
      <c r="G1346" s="1">
        <f>VLOOKUP(D1346, Winter!$A$1:$E$25, 2)</f>
        <v>281.81818181818198</v>
      </c>
      <c r="H1346" s="1">
        <f>VLOOKUP(D1346, Winter!$A$1:$E$25, 3)</f>
        <v>257.04002047196798</v>
      </c>
      <c r="I1346" s="1">
        <f>VLOOKUP(D1346, Winter!$A$1:$E$25, 5)</f>
        <v>266.355140186916</v>
      </c>
      <c r="J1346" s="1">
        <f t="shared" si="121"/>
        <v>281.35066933995154</v>
      </c>
      <c r="K1346" s="47">
        <f t="shared" si="122"/>
        <v>5.263515038257002</v>
      </c>
      <c r="L1346" s="48">
        <f>Solar!K1363/1000*Variables!$B$3</f>
        <v>0</v>
      </c>
      <c r="M1346" s="1">
        <f>IF(E1346=1, VLOOKUP(D1346, Sheet1!$E$2:$G$26, 2), Sheet1!$G$3)</f>
        <v>0.18618000000000001</v>
      </c>
      <c r="N1346" s="1">
        <f>'Electricity Rates'!$J$3</f>
        <v>0.19270000000000001</v>
      </c>
      <c r="O1346" s="145">
        <f>L1346-K1346</f>
        <v>-5.263515038257002</v>
      </c>
      <c r="P1346">
        <f t="shared" si="123"/>
        <v>1.0142793478721244</v>
      </c>
      <c r="Q1346">
        <f>IF(O1346&gt;0, IF(Q1345+O1346*Variables!$B$5&lt;Variables!$B$4, Q1345+O1346*Variables!$B$5, Variables!$B$4), IF(Q1345&gt;-O1346, Q1345+O1346/Variables!$B$5, 0))</f>
        <v>57.146420517471753</v>
      </c>
      <c r="R1346">
        <f>IF(O1346&gt;0, 0, IF(Q1345&gt;-O1346, 0, -O1346 - Q1345*Variables!$B$5))</f>
        <v>0</v>
      </c>
      <c r="S1346">
        <f t="shared" si="124"/>
        <v>0</v>
      </c>
      <c r="T1346">
        <f t="shared" si="125"/>
        <v>0</v>
      </c>
    </row>
    <row r="1347" spans="1:20" x14ac:dyDescent="0.3">
      <c r="A1347" s="3">
        <f t="shared" ref="A1347:A1410" si="126">DATE(2018, B1347, C1347)</f>
        <v>43157</v>
      </c>
      <c r="B1347">
        <v>2</v>
      </c>
      <c r="C1347">
        <v>26</v>
      </c>
      <c r="D1347">
        <v>2</v>
      </c>
      <c r="E1347">
        <v>1</v>
      </c>
      <c r="F1347" s="1">
        <f>VLOOKUP(A1347,Weather!$A$1:$E$366, 5)</f>
        <v>0.98113207547169923</v>
      </c>
      <c r="G1347" s="1">
        <f>VLOOKUP(D1347, Winter!$A$1:$E$25, 2)</f>
        <v>282.10356994603501</v>
      </c>
      <c r="H1347" s="1">
        <f>VLOOKUP(D1347, Winter!$A$1:$E$25, 3)</f>
        <v>280.66066600651902</v>
      </c>
      <c r="I1347" s="1">
        <f>VLOOKUP(D1347, Winter!$A$1:$E$25, 5)</f>
        <v>285.04672897196201</v>
      </c>
      <c r="J1347" s="1">
        <f t="shared" ref="J1347:J1410" si="127">IF(E1347=0, I1347, H1347 + (G1347-H1347)*F1347)</f>
        <v>282.07634534340264</v>
      </c>
      <c r="K1347" s="47">
        <f t="shared" ref="K1347:K1410" si="128">J1347*1000/53453</f>
        <v>5.2770910022524955</v>
      </c>
      <c r="L1347" s="48">
        <f>Solar!K1364/1000*Variables!$B$3</f>
        <v>0</v>
      </c>
      <c r="M1347" s="1">
        <f>IF(E1347=1, VLOOKUP(D1347, Sheet1!$E$2:$G$26, 2), Sheet1!$G$3)</f>
        <v>0.18618000000000001</v>
      </c>
      <c r="N1347" s="1">
        <f>'Electricity Rates'!$J$3</f>
        <v>0.19270000000000001</v>
      </c>
      <c r="O1347" s="145">
        <f>L1347-K1347</f>
        <v>-5.2770910022524955</v>
      </c>
      <c r="P1347">
        <f t="shared" ref="P1347:P1410" si="129">N1347*K1347</f>
        <v>1.0168954361340559</v>
      </c>
      <c r="Q1347">
        <f>IF(O1347&gt;0, IF(Q1346+O1347*Variables!$B$5&lt;Variables!$B$4, Q1346+O1347*Variables!$B$5, Variables!$B$4), IF(Q1346&gt;-O1347, Q1346+O1347/Variables!$B$5, 0))</f>
        <v>51.532493919330804</v>
      </c>
      <c r="R1347">
        <f>IF(O1347&gt;0, 0, IF(Q1346&gt;-O1347, 0, -O1347 - Q1346*Variables!$B$5))</f>
        <v>0</v>
      </c>
      <c r="S1347">
        <f t="shared" ref="S1347:S1410" si="130">R1347*M1347</f>
        <v>0</v>
      </c>
      <c r="T1347">
        <f t="shared" ref="T1347:T1410" si="131">IF(AND(R1347&gt;0, M1347&gt;0.3), 1, 0)</f>
        <v>0</v>
      </c>
    </row>
    <row r="1348" spans="1:20" x14ac:dyDescent="0.3">
      <c r="A1348" s="3">
        <f t="shared" si="126"/>
        <v>43157</v>
      </c>
      <c r="B1348">
        <v>2</v>
      </c>
      <c r="C1348">
        <v>26</v>
      </c>
      <c r="D1348">
        <v>3</v>
      </c>
      <c r="E1348">
        <v>1</v>
      </c>
      <c r="F1348" s="1">
        <f>VLOOKUP(A1348,Weather!$A$1:$E$366, 5)</f>
        <v>0.98113207547169923</v>
      </c>
      <c r="G1348" s="1">
        <f>VLOOKUP(D1348, Winter!$A$1:$E$25, 2)</f>
        <v>282.300747198007</v>
      </c>
      <c r="H1348" s="1">
        <f>VLOOKUP(D1348, Winter!$A$1:$E$25, 3)</f>
        <v>272.72727272727298</v>
      </c>
      <c r="I1348" s="1">
        <f>VLOOKUP(D1348, Winter!$A$1:$E$25, 5)</f>
        <v>271.02803738317698</v>
      </c>
      <c r="J1348" s="1">
        <f t="shared" si="127"/>
        <v>282.12011560421956</v>
      </c>
      <c r="K1348" s="47">
        <f t="shared" si="128"/>
        <v>5.2779098573367174</v>
      </c>
      <c r="L1348" s="48">
        <f>Solar!K1365/1000*Variables!$B$3</f>
        <v>0</v>
      </c>
      <c r="M1348" s="1">
        <f>IF(E1348=1, VLOOKUP(D1348, Sheet1!$E$2:$G$26, 2), Sheet1!$G$3)</f>
        <v>0.18618000000000001</v>
      </c>
      <c r="N1348" s="1">
        <f>'Electricity Rates'!$J$3</f>
        <v>0.19270000000000001</v>
      </c>
      <c r="O1348" s="145">
        <f>L1348-K1348</f>
        <v>-5.2779098573367174</v>
      </c>
      <c r="P1348">
        <f t="shared" si="129"/>
        <v>1.0170532295087855</v>
      </c>
      <c r="Q1348">
        <f>IF(O1348&gt;0, IF(Q1347+O1348*Variables!$B$5&lt;Variables!$B$4, Q1347+O1348*Variables!$B$5, Variables!$B$4), IF(Q1347&gt;-O1348, Q1347+O1348/Variables!$B$5, 0))</f>
        <v>45.917696198759828</v>
      </c>
      <c r="R1348">
        <f>IF(O1348&gt;0, 0, IF(Q1347&gt;-O1348, 0, -O1348 - Q1347*Variables!$B$5))</f>
        <v>0</v>
      </c>
      <c r="S1348">
        <f t="shared" si="130"/>
        <v>0</v>
      </c>
      <c r="T1348">
        <f t="shared" si="131"/>
        <v>0</v>
      </c>
    </row>
    <row r="1349" spans="1:20" x14ac:dyDescent="0.3">
      <c r="A1349" s="3">
        <f t="shared" si="126"/>
        <v>43157</v>
      </c>
      <c r="B1349">
        <v>2</v>
      </c>
      <c r="C1349">
        <v>26</v>
      </c>
      <c r="D1349">
        <v>4</v>
      </c>
      <c r="E1349">
        <v>1</v>
      </c>
      <c r="F1349" s="1">
        <f>VLOOKUP(A1349,Weather!$A$1:$E$366, 5)</f>
        <v>0.98113207547169923</v>
      </c>
      <c r="G1349" s="1">
        <f>VLOOKUP(D1349, Winter!$A$1:$E$25, 2)</f>
        <v>308.82074789439099</v>
      </c>
      <c r="H1349" s="1">
        <f>VLOOKUP(D1349, Winter!$A$1:$E$25, 3)</f>
        <v>281.81818181818198</v>
      </c>
      <c r="I1349" s="1">
        <f>VLOOKUP(D1349, Winter!$A$1:$E$25, 5)</f>
        <v>285.04672897196201</v>
      </c>
      <c r="J1349" s="1">
        <f t="shared" si="127"/>
        <v>308.31126551559464</v>
      </c>
      <c r="K1349" s="47">
        <f t="shared" si="128"/>
        <v>5.7678945150991456</v>
      </c>
      <c r="L1349" s="48">
        <f>Solar!K1366/1000*Variables!$B$3</f>
        <v>0</v>
      </c>
      <c r="M1349" s="1">
        <f>IF(E1349=1, VLOOKUP(D1349, Sheet1!$E$2:$G$26, 2), Sheet1!$G$3)</f>
        <v>0.18618000000000001</v>
      </c>
      <c r="N1349" s="1">
        <f>'Electricity Rates'!$J$3</f>
        <v>0.19270000000000001</v>
      </c>
      <c r="O1349" s="145">
        <f>L1349-K1349</f>
        <v>-5.7678945150991456</v>
      </c>
      <c r="P1349">
        <f t="shared" si="129"/>
        <v>1.1114732730596055</v>
      </c>
      <c r="Q1349">
        <f>IF(O1349&gt;0, IF(Q1348+O1349*Variables!$B$5&lt;Variables!$B$4, Q1348+O1349*Variables!$B$5, Variables!$B$4), IF(Q1348&gt;-O1349, Q1348+O1349/Variables!$B$5, 0))</f>
        <v>39.7816382039735</v>
      </c>
      <c r="R1349">
        <f>IF(O1349&gt;0, 0, IF(Q1348&gt;-O1349, 0, -O1349 - Q1348*Variables!$B$5))</f>
        <v>0</v>
      </c>
      <c r="S1349">
        <f t="shared" si="130"/>
        <v>0</v>
      </c>
      <c r="T1349">
        <f t="shared" si="131"/>
        <v>0</v>
      </c>
    </row>
    <row r="1350" spans="1:20" x14ac:dyDescent="0.3">
      <c r="A1350" s="3">
        <f t="shared" si="126"/>
        <v>43157</v>
      </c>
      <c r="B1350">
        <v>2</v>
      </c>
      <c r="C1350">
        <v>26</v>
      </c>
      <c r="D1350">
        <v>5</v>
      </c>
      <c r="E1350">
        <v>1</v>
      </c>
      <c r="F1350" s="1">
        <f>VLOOKUP(A1350,Weather!$A$1:$E$366, 5)</f>
        <v>0.98113207547169923</v>
      </c>
      <c r="G1350" s="1">
        <f>VLOOKUP(D1350, Winter!$A$1:$E$25, 2)</f>
        <v>308.63160471300301</v>
      </c>
      <c r="H1350" s="1">
        <f>VLOOKUP(D1350, Winter!$A$1:$E$25, 3)</f>
        <v>300</v>
      </c>
      <c r="I1350" s="1">
        <f>VLOOKUP(D1350, Winter!$A$1:$E$25, 5)</f>
        <v>303.73831775700899</v>
      </c>
      <c r="J1350" s="1">
        <f t="shared" si="127"/>
        <v>308.46874424671995</v>
      </c>
      <c r="K1350" s="47">
        <f t="shared" si="128"/>
        <v>5.7708406309602811</v>
      </c>
      <c r="L1350" s="48">
        <f>Solar!K1367/1000*Variables!$B$3</f>
        <v>0</v>
      </c>
      <c r="M1350" s="1">
        <f>IF(E1350=1, VLOOKUP(D1350, Sheet1!$E$2:$G$26, 2), Sheet1!$G$3)</f>
        <v>0.18618000000000001</v>
      </c>
      <c r="N1350" s="1">
        <f>'Electricity Rates'!$J$3</f>
        <v>0.19270000000000001</v>
      </c>
      <c r="O1350" s="145">
        <f>L1350-K1350</f>
        <v>-5.7708406309602811</v>
      </c>
      <c r="P1350">
        <f t="shared" si="129"/>
        <v>1.1120409895860461</v>
      </c>
      <c r="Q1350">
        <f>IF(O1350&gt;0, IF(Q1349+O1350*Variables!$B$5&lt;Variables!$B$4, Q1349+O1350*Variables!$B$5, Variables!$B$4), IF(Q1349&gt;-O1350, Q1349+O1350/Variables!$B$5, 0))</f>
        <v>33.642446043377454</v>
      </c>
      <c r="R1350">
        <f>IF(O1350&gt;0, 0, IF(Q1349&gt;-O1350, 0, -O1350 - Q1349*Variables!$B$5))</f>
        <v>0</v>
      </c>
      <c r="S1350">
        <f t="shared" si="130"/>
        <v>0</v>
      </c>
      <c r="T1350">
        <f t="shared" si="131"/>
        <v>0</v>
      </c>
    </row>
    <row r="1351" spans="1:20" x14ac:dyDescent="0.3">
      <c r="A1351" s="3">
        <f t="shared" si="126"/>
        <v>43157</v>
      </c>
      <c r="B1351">
        <v>2</v>
      </c>
      <c r="C1351">
        <v>26</v>
      </c>
      <c r="D1351">
        <v>6</v>
      </c>
      <c r="E1351">
        <v>1</v>
      </c>
      <c r="F1351" s="1">
        <f>VLOOKUP(A1351,Weather!$A$1:$E$366, 5)</f>
        <v>0.98113207547169923</v>
      </c>
      <c r="G1351" s="1">
        <f>VLOOKUP(D1351, Winter!$A$1:$E$25, 2)</f>
        <v>331.81818181818198</v>
      </c>
      <c r="H1351" s="1">
        <f>VLOOKUP(D1351, Winter!$A$1:$E$25, 3)</f>
        <v>317.955250948497</v>
      </c>
      <c r="I1351" s="1">
        <f>VLOOKUP(D1351, Winter!$A$1:$E$25, 5)</f>
        <v>322.42990654205602</v>
      </c>
      <c r="J1351" s="1">
        <f t="shared" si="127"/>
        <v>331.5566170847917</v>
      </c>
      <c r="K1351" s="47">
        <f t="shared" si="128"/>
        <v>6.2027691071556639</v>
      </c>
      <c r="L1351" s="48">
        <f>Solar!K1368/1000*Variables!$B$3</f>
        <v>0</v>
      </c>
      <c r="M1351" s="1">
        <f>IF(E1351=1, VLOOKUP(D1351, Sheet1!$E$2:$G$26, 2), Sheet1!$G$3)</f>
        <v>0.18618000000000001</v>
      </c>
      <c r="N1351" s="1">
        <f>'Electricity Rates'!$J$3</f>
        <v>0.19270000000000001</v>
      </c>
      <c r="O1351" s="145">
        <f>L1351-K1351</f>
        <v>-6.2027691071556639</v>
      </c>
      <c r="P1351">
        <f t="shared" si="129"/>
        <v>1.1952736069488965</v>
      </c>
      <c r="Q1351">
        <f>IF(O1351&gt;0, IF(Q1350+O1351*Variables!$B$5&lt;Variables!$B$4, Q1350+O1351*Variables!$B$5, Variables!$B$4), IF(Q1350&gt;-O1351, Q1350+O1351/Variables!$B$5, 0))</f>
        <v>27.04375550385015</v>
      </c>
      <c r="R1351">
        <f>IF(O1351&gt;0, 0, IF(Q1350&gt;-O1351, 0, -O1351 - Q1350*Variables!$B$5))</f>
        <v>0</v>
      </c>
      <c r="S1351">
        <f t="shared" si="130"/>
        <v>0</v>
      </c>
      <c r="T1351">
        <f t="shared" si="131"/>
        <v>0</v>
      </c>
    </row>
    <row r="1352" spans="1:20" x14ac:dyDescent="0.3">
      <c r="A1352" s="3">
        <f t="shared" si="126"/>
        <v>43157</v>
      </c>
      <c r="B1352">
        <v>2</v>
      </c>
      <c r="C1352">
        <v>26</v>
      </c>
      <c r="D1352">
        <v>7</v>
      </c>
      <c r="E1352">
        <v>1</v>
      </c>
      <c r="F1352" s="1">
        <f>VLOOKUP(A1352,Weather!$A$1:$E$366, 5)</f>
        <v>0.98113207547169923</v>
      </c>
      <c r="G1352" s="1">
        <f>VLOOKUP(D1352, Winter!$A$1:$E$25, 2)</f>
        <v>445.45454545454498</v>
      </c>
      <c r="H1352" s="1">
        <f>VLOOKUP(D1352, Winter!$A$1:$E$25, 3)</f>
        <v>393.94630558862502</v>
      </c>
      <c r="I1352" s="1">
        <f>VLOOKUP(D1352, Winter!$A$1:$E$25, 5)</f>
        <v>313.08411214953298</v>
      </c>
      <c r="J1352" s="1">
        <f t="shared" si="127"/>
        <v>444.4826918721692</v>
      </c>
      <c r="K1352" s="47">
        <f t="shared" si="128"/>
        <v>8.3153928099857666</v>
      </c>
      <c r="L1352" s="48">
        <f>Solar!K1369/1000*Variables!$B$3</f>
        <v>0</v>
      </c>
      <c r="M1352" s="1">
        <f>IF(E1352=1, VLOOKUP(D1352, Sheet1!$E$2:$G$26, 2), Sheet1!$G$3)</f>
        <v>0.18618000000000001</v>
      </c>
      <c r="N1352" s="1">
        <f>'Electricity Rates'!$J$3</f>
        <v>0.19270000000000001</v>
      </c>
      <c r="O1352" s="145">
        <f>L1352-K1352</f>
        <v>-8.3153928099857666</v>
      </c>
      <c r="P1352">
        <f t="shared" si="129"/>
        <v>1.6023761944842574</v>
      </c>
      <c r="Q1352">
        <f>IF(O1352&gt;0, IF(Q1351+O1352*Variables!$B$5&lt;Variables!$B$4, Q1351+O1352*Variables!$B$5, Variables!$B$4), IF(Q1351&gt;-O1352, Q1351+O1352/Variables!$B$5, 0))</f>
        <v>18.197592940035506</v>
      </c>
      <c r="R1352">
        <f>IF(O1352&gt;0, 0, IF(Q1351&gt;-O1352, 0, -O1352 - Q1351*Variables!$B$5))</f>
        <v>0</v>
      </c>
      <c r="S1352">
        <f t="shared" si="130"/>
        <v>0</v>
      </c>
      <c r="T1352">
        <f t="shared" si="131"/>
        <v>0</v>
      </c>
    </row>
    <row r="1353" spans="1:20" x14ac:dyDescent="0.3">
      <c r="A1353" s="3">
        <f t="shared" si="126"/>
        <v>43157</v>
      </c>
      <c r="B1353">
        <v>2</v>
      </c>
      <c r="C1353">
        <v>26</v>
      </c>
      <c r="D1353">
        <v>8</v>
      </c>
      <c r="E1353">
        <v>1</v>
      </c>
      <c r="F1353" s="1">
        <f>VLOOKUP(A1353,Weather!$A$1:$E$366, 5)</f>
        <v>0.98113207547169923</v>
      </c>
      <c r="G1353" s="1">
        <f>VLOOKUP(D1353, Winter!$A$1:$E$25, 2)</f>
        <v>654.54545454545405</v>
      </c>
      <c r="H1353" s="1">
        <f>VLOOKUP(D1353, Winter!$A$1:$E$25, 3)</f>
        <v>498.50910668787998</v>
      </c>
      <c r="I1353" s="1">
        <f>VLOOKUP(D1353, Winter!$A$1:$E$25, 5)</f>
        <v>294.39252336448601</v>
      </c>
      <c r="J1353" s="1">
        <f t="shared" si="127"/>
        <v>651.60137251040567</v>
      </c>
      <c r="K1353" s="47">
        <f t="shared" si="128"/>
        <v>12.190174031586734</v>
      </c>
      <c r="L1353" s="48">
        <f>Solar!K1370/1000*Variables!$B$3</f>
        <v>4.68675</v>
      </c>
      <c r="M1353" s="1">
        <f>IF(E1353=1, VLOOKUP(D1353, Sheet1!$E$2:$G$26, 2), Sheet1!$G$3)</f>
        <v>0.18618000000000001</v>
      </c>
      <c r="N1353" s="1">
        <f>'Electricity Rates'!$J$3</f>
        <v>0.19270000000000001</v>
      </c>
      <c r="O1353" s="145">
        <f>L1353-K1353</f>
        <v>-7.503424031586734</v>
      </c>
      <c r="P1353">
        <f t="shared" si="129"/>
        <v>2.3490465358867638</v>
      </c>
      <c r="Q1353">
        <f>IF(O1353&gt;0, IF(Q1352+O1353*Variables!$B$5&lt;Variables!$B$4, Q1352+O1353*Variables!$B$5, Variables!$B$4), IF(Q1352&gt;-O1353, Q1352+O1353/Variables!$B$5, 0))</f>
        <v>10.215226948985787</v>
      </c>
      <c r="R1353">
        <f>IF(O1353&gt;0, 0, IF(Q1352&gt;-O1353, 0, -O1353 - Q1352*Variables!$B$5))</f>
        <v>0</v>
      </c>
      <c r="S1353">
        <f t="shared" si="130"/>
        <v>0</v>
      </c>
      <c r="T1353">
        <f t="shared" si="131"/>
        <v>0</v>
      </c>
    </row>
    <row r="1354" spans="1:20" x14ac:dyDescent="0.3">
      <c r="A1354" s="3">
        <f t="shared" si="126"/>
        <v>43157</v>
      </c>
      <c r="B1354">
        <v>2</v>
      </c>
      <c r="C1354">
        <v>26</v>
      </c>
      <c r="D1354">
        <v>9</v>
      </c>
      <c r="E1354">
        <v>1</v>
      </c>
      <c r="F1354" s="1">
        <f>VLOOKUP(A1354,Weather!$A$1:$E$366, 5)</f>
        <v>0.98113207547169923</v>
      </c>
      <c r="G1354" s="1">
        <f>VLOOKUP(D1354, Winter!$A$1:$E$25, 2)</f>
        <v>801.59817351598099</v>
      </c>
      <c r="H1354" s="1">
        <f>VLOOKUP(D1354, Winter!$A$1:$E$25, 3)</f>
        <v>564.97068280688404</v>
      </c>
      <c r="I1354" s="1">
        <f>VLOOKUP(D1354, Winter!$A$1:$E$25, 5)</f>
        <v>313.08411214953298</v>
      </c>
      <c r="J1354" s="1">
        <f t="shared" si="127"/>
        <v>797.13350387996059</v>
      </c>
      <c r="K1354" s="47">
        <f t="shared" si="128"/>
        <v>14.912792619309686</v>
      </c>
      <c r="L1354" s="48">
        <f>Solar!K1371/1000*Variables!$B$3</f>
        <v>15.489349999999998</v>
      </c>
      <c r="M1354" s="1">
        <f>IF(E1354=1, VLOOKUP(D1354, Sheet1!$E$2:$G$26, 2), Sheet1!$G$3)</f>
        <v>0.20441999999999999</v>
      </c>
      <c r="N1354" s="1">
        <f>'Electricity Rates'!$J$3</f>
        <v>0.19270000000000001</v>
      </c>
      <c r="O1354" s="145">
        <f>L1354-K1354</f>
        <v>0.57655738069031237</v>
      </c>
      <c r="P1354">
        <f t="shared" si="129"/>
        <v>2.8736951377409765</v>
      </c>
      <c r="Q1354">
        <f>IF(O1354&gt;0, IF(Q1353+O1354*Variables!$B$5&lt;Variables!$B$4, Q1353+O1354*Variables!$B$5, Variables!$B$4), IF(Q1353&gt;-O1354, Q1353+O1354/Variables!$B$5, 0))</f>
        <v>10.757190886834682</v>
      </c>
      <c r="R1354">
        <f>IF(O1354&gt;0, 0, IF(Q1353&gt;-O1354, 0, -O1354 - Q1353*Variables!$B$5))</f>
        <v>0</v>
      </c>
      <c r="S1354">
        <f t="shared" si="130"/>
        <v>0</v>
      </c>
      <c r="T1354">
        <f t="shared" si="131"/>
        <v>0</v>
      </c>
    </row>
    <row r="1355" spans="1:20" x14ac:dyDescent="0.3">
      <c r="A1355" s="3">
        <f t="shared" si="126"/>
        <v>43157</v>
      </c>
      <c r="B1355">
        <v>2</v>
      </c>
      <c r="C1355">
        <v>26</v>
      </c>
      <c r="D1355">
        <v>10</v>
      </c>
      <c r="E1355">
        <v>1</v>
      </c>
      <c r="F1355" s="1">
        <f>VLOOKUP(A1355,Weather!$A$1:$E$366, 5)</f>
        <v>0.98113207547169923</v>
      </c>
      <c r="G1355" s="1">
        <f>VLOOKUP(D1355, Winter!$A$1:$E$25, 2)</f>
        <v>929.05770029057601</v>
      </c>
      <c r="H1355" s="1">
        <f>VLOOKUP(D1355, Winter!$A$1:$E$25, 3)</f>
        <v>583.82380756350199</v>
      </c>
      <c r="I1355" s="1">
        <f>VLOOKUP(D1355, Winter!$A$1:$E$25, 5)</f>
        <v>331.77570093457899</v>
      </c>
      <c r="J1355" s="1">
        <f t="shared" si="127"/>
        <v>922.54385325799012</v>
      </c>
      <c r="K1355" s="47">
        <f t="shared" si="128"/>
        <v>17.2589724291993</v>
      </c>
      <c r="L1355" s="48">
        <f>Solar!K1372/1000*Variables!$B$3</f>
        <v>24.706250000000001</v>
      </c>
      <c r="M1355" s="1">
        <f>IF(E1355=1, VLOOKUP(D1355, Sheet1!$E$2:$G$26, 2), Sheet1!$G$3)</f>
        <v>0.20441999999999999</v>
      </c>
      <c r="N1355" s="1">
        <f>'Electricity Rates'!$J$3</f>
        <v>0.19270000000000001</v>
      </c>
      <c r="O1355" s="145">
        <f>L1355-K1355</f>
        <v>7.4472775708007006</v>
      </c>
      <c r="P1355">
        <f t="shared" si="129"/>
        <v>3.3258039871067053</v>
      </c>
      <c r="Q1355">
        <f>IF(O1355&gt;0, IF(Q1354+O1355*Variables!$B$5&lt;Variables!$B$4, Q1354+O1355*Variables!$B$5, Variables!$B$4), IF(Q1354&gt;-O1355, Q1354+O1355/Variables!$B$5, 0))</f>
        <v>17.757631803387341</v>
      </c>
      <c r="R1355">
        <f>IF(O1355&gt;0, 0, IF(Q1354&gt;-O1355, 0, -O1355 - Q1354*Variables!$B$5))</f>
        <v>0</v>
      </c>
      <c r="S1355">
        <f t="shared" si="130"/>
        <v>0</v>
      </c>
      <c r="T1355">
        <f t="shared" si="131"/>
        <v>0</v>
      </c>
    </row>
    <row r="1356" spans="1:20" x14ac:dyDescent="0.3">
      <c r="A1356" s="3">
        <f t="shared" si="126"/>
        <v>43157</v>
      </c>
      <c r="B1356">
        <v>2</v>
      </c>
      <c r="C1356">
        <v>26</v>
      </c>
      <c r="D1356">
        <v>11</v>
      </c>
      <c r="E1356">
        <v>1</v>
      </c>
      <c r="F1356" s="1">
        <f>VLOOKUP(A1356,Weather!$A$1:$E$366, 5)</f>
        <v>0.98113207547169923</v>
      </c>
      <c r="G1356" s="1">
        <f>VLOOKUP(D1356, Winter!$A$1:$E$25, 2)</f>
        <v>1001.98733914487</v>
      </c>
      <c r="H1356" s="1">
        <f>VLOOKUP(D1356, Winter!$A$1:$E$25, 3)</f>
        <v>602.66024321587895</v>
      </c>
      <c r="I1356" s="1">
        <f>VLOOKUP(D1356, Winter!$A$1:$E$25, 5)</f>
        <v>331.77570093457899</v>
      </c>
      <c r="J1356" s="1">
        <f t="shared" si="127"/>
        <v>994.45286563677632</v>
      </c>
      <c r="K1356" s="47">
        <f t="shared" si="128"/>
        <v>18.604247949353194</v>
      </c>
      <c r="L1356" s="48">
        <f>Solar!K1373/1000*Variables!$B$3</f>
        <v>30.077850000000002</v>
      </c>
      <c r="M1356" s="1">
        <f>IF(E1356=1, VLOOKUP(D1356, Sheet1!$E$2:$G$26, 2), Sheet1!$G$3)</f>
        <v>0.20441999999999999</v>
      </c>
      <c r="N1356" s="1">
        <f>'Electricity Rates'!$J$3</f>
        <v>0.19270000000000001</v>
      </c>
      <c r="O1356" s="145">
        <f>L1356-K1356</f>
        <v>11.473602050646807</v>
      </c>
      <c r="P1356">
        <f t="shared" si="129"/>
        <v>3.5850385798403606</v>
      </c>
      <c r="Q1356">
        <f>IF(O1356&gt;0, IF(Q1355+O1356*Variables!$B$5&lt;Variables!$B$4, Q1355+O1356*Variables!$B$5, Variables!$B$4), IF(Q1355&gt;-O1356, Q1355+O1356/Variables!$B$5, 0))</f>
        <v>28.542817730995338</v>
      </c>
      <c r="R1356">
        <f>IF(O1356&gt;0, 0, IF(Q1355&gt;-O1356, 0, -O1356 - Q1355*Variables!$B$5))</f>
        <v>0</v>
      </c>
      <c r="S1356">
        <f t="shared" si="130"/>
        <v>0</v>
      </c>
      <c r="T1356">
        <f t="shared" si="131"/>
        <v>0</v>
      </c>
    </row>
    <row r="1357" spans="1:20" x14ac:dyDescent="0.3">
      <c r="A1357" s="3">
        <f t="shared" si="126"/>
        <v>43157</v>
      </c>
      <c r="B1357">
        <v>2</v>
      </c>
      <c r="C1357">
        <v>26</v>
      </c>
      <c r="D1357">
        <v>12</v>
      </c>
      <c r="E1357">
        <v>1</v>
      </c>
      <c r="F1357" s="1">
        <f>VLOOKUP(A1357,Weather!$A$1:$E$366, 5)</f>
        <v>0.98113207547169923</v>
      </c>
      <c r="G1357" s="1">
        <f>VLOOKUP(D1357, Winter!$A$1:$E$25, 2)</f>
        <v>1020.36633457866</v>
      </c>
      <c r="H1357" s="1">
        <f>VLOOKUP(D1357, Winter!$A$1:$E$25, 3)</f>
        <v>602.46553699974402</v>
      </c>
      <c r="I1357" s="1">
        <f>VLOOKUP(D1357, Winter!$A$1:$E$25, 5)</f>
        <v>327.10280373831802</v>
      </c>
      <c r="J1357" s="1">
        <f t="shared" si="127"/>
        <v>1012.4814138696244</v>
      </c>
      <c r="K1357" s="47">
        <f t="shared" si="128"/>
        <v>18.941526460060697</v>
      </c>
      <c r="L1357" s="48">
        <f>Solar!K1374/1000*Variables!$B$3</f>
        <v>28.532299999999999</v>
      </c>
      <c r="M1357" s="1">
        <f>IF(E1357=1, VLOOKUP(D1357, Sheet1!$E$2:$G$26, 2), Sheet1!$G$3)</f>
        <v>0.20441999999999999</v>
      </c>
      <c r="N1357" s="1">
        <f>'Electricity Rates'!$J$3</f>
        <v>0.19270000000000001</v>
      </c>
      <c r="O1357" s="145">
        <f>L1357-K1357</f>
        <v>9.5907735399393026</v>
      </c>
      <c r="P1357">
        <f t="shared" si="129"/>
        <v>3.6500321488536964</v>
      </c>
      <c r="Q1357">
        <f>IF(O1357&gt;0, IF(Q1356+O1357*Variables!$B$5&lt;Variables!$B$4, Q1356+O1357*Variables!$B$5, Variables!$B$4), IF(Q1356&gt;-O1357, Q1356+O1357/Variables!$B$5, 0))</f>
        <v>37.558144858538284</v>
      </c>
      <c r="R1357">
        <f>IF(O1357&gt;0, 0, IF(Q1356&gt;-O1357, 0, -O1357 - Q1356*Variables!$B$5))</f>
        <v>0</v>
      </c>
      <c r="S1357">
        <f t="shared" si="130"/>
        <v>0</v>
      </c>
      <c r="T1357">
        <f t="shared" si="131"/>
        <v>0</v>
      </c>
    </row>
    <row r="1358" spans="1:20" x14ac:dyDescent="0.3">
      <c r="A1358" s="3">
        <f t="shared" si="126"/>
        <v>43157</v>
      </c>
      <c r="B1358">
        <v>2</v>
      </c>
      <c r="C1358">
        <v>26</v>
      </c>
      <c r="D1358">
        <v>13</v>
      </c>
      <c r="E1358">
        <v>1</v>
      </c>
      <c r="F1358" s="1">
        <f>VLOOKUP(A1358,Weather!$A$1:$E$366, 5)</f>
        <v>0.98113207547169923</v>
      </c>
      <c r="G1358" s="1">
        <f>VLOOKUP(D1358, Winter!$A$1:$E$25, 2)</f>
        <v>1065.99730178497</v>
      </c>
      <c r="H1358" s="1">
        <f>VLOOKUP(D1358, Winter!$A$1:$E$25, 3)</f>
        <v>611.78362020049099</v>
      </c>
      <c r="I1358" s="1">
        <f>VLOOKUP(D1358, Winter!$A$1:$E$25, 5)</f>
        <v>322.42990654205602</v>
      </c>
      <c r="J1358" s="1">
        <f t="shared" si="127"/>
        <v>1057.4272323211123</v>
      </c>
      <c r="K1358" s="47">
        <f t="shared" si="128"/>
        <v>19.782373904572474</v>
      </c>
      <c r="L1358" s="48">
        <f>Solar!K1375/1000*Variables!$B$3</f>
        <v>31.513200000000001</v>
      </c>
      <c r="M1358" s="1">
        <f>IF(E1358=1, VLOOKUP(D1358, Sheet1!$E$2:$G$26, 2), Sheet1!$G$3)</f>
        <v>0.20441999999999999</v>
      </c>
      <c r="N1358" s="1">
        <f>'Electricity Rates'!$J$3</f>
        <v>0.19270000000000001</v>
      </c>
      <c r="O1358" s="145">
        <f>L1358-K1358</f>
        <v>11.730826095427528</v>
      </c>
      <c r="P1358">
        <f t="shared" si="129"/>
        <v>3.8120634514111158</v>
      </c>
      <c r="Q1358">
        <f>IF(O1358&gt;0, IF(Q1357+O1358*Variables!$B$5&lt;Variables!$B$4, Q1357+O1358*Variables!$B$5, Variables!$B$4), IF(Q1357&gt;-O1358, Q1357+O1358/Variables!$B$5, 0))</f>
        <v>48.585121388240161</v>
      </c>
      <c r="R1358">
        <f>IF(O1358&gt;0, 0, IF(Q1357&gt;-O1358, 0, -O1358 - Q1357*Variables!$B$5))</f>
        <v>0</v>
      </c>
      <c r="S1358">
        <f t="shared" si="130"/>
        <v>0</v>
      </c>
      <c r="T1358">
        <f t="shared" si="131"/>
        <v>0</v>
      </c>
    </row>
    <row r="1359" spans="1:20" x14ac:dyDescent="0.3">
      <c r="A1359" s="3">
        <f t="shared" si="126"/>
        <v>43157</v>
      </c>
      <c r="B1359">
        <v>2</v>
      </c>
      <c r="C1359">
        <v>26</v>
      </c>
      <c r="D1359">
        <v>14</v>
      </c>
      <c r="E1359">
        <v>1</v>
      </c>
      <c r="F1359" s="1">
        <f>VLOOKUP(A1359,Weather!$A$1:$E$366, 5)</f>
        <v>0.98113207547169923</v>
      </c>
      <c r="G1359" s="1">
        <f>VLOOKUP(D1359, Winter!$A$1:$E$25, 2)</f>
        <v>1084.3762972187601</v>
      </c>
      <c r="H1359" s="1">
        <f>VLOOKUP(D1359, Winter!$A$1:$E$25, 3)</f>
        <v>611.59447701910301</v>
      </c>
      <c r="I1359" s="1">
        <f>VLOOKUP(D1359, Winter!$A$1:$E$25, 5)</f>
        <v>303.73831775700899</v>
      </c>
      <c r="J1359" s="1">
        <f t="shared" si="127"/>
        <v>1075.4558855168802</v>
      </c>
      <c r="K1359" s="47">
        <f t="shared" si="128"/>
        <v>20.119654378928786</v>
      </c>
      <c r="L1359" s="48">
        <f>Solar!K1376/1000*Variables!$B$3</f>
        <v>26.495400000000004</v>
      </c>
      <c r="M1359" s="1">
        <f>IF(E1359=1, VLOOKUP(D1359, Sheet1!$E$2:$G$26, 2), Sheet1!$G$3)</f>
        <v>0.20441999999999999</v>
      </c>
      <c r="N1359" s="1">
        <f>'Electricity Rates'!$J$3</f>
        <v>0.19270000000000001</v>
      </c>
      <c r="O1359" s="145">
        <f>L1359-K1359</f>
        <v>6.3757456210712178</v>
      </c>
      <c r="P1359">
        <f t="shared" si="129"/>
        <v>3.8770573988195771</v>
      </c>
      <c r="Q1359">
        <f>IF(O1359&gt;0, IF(Q1358+O1359*Variables!$B$5&lt;Variables!$B$4, Q1358+O1359*Variables!$B$5, Variables!$B$4), IF(Q1358&gt;-O1359, Q1358+O1359/Variables!$B$5, 0))</f>
        <v>54.578322272047103</v>
      </c>
      <c r="R1359">
        <f>IF(O1359&gt;0, 0, IF(Q1358&gt;-O1359, 0, -O1359 - Q1358*Variables!$B$5))</f>
        <v>0</v>
      </c>
      <c r="S1359">
        <f t="shared" si="130"/>
        <v>0</v>
      </c>
      <c r="T1359">
        <f t="shared" si="131"/>
        <v>0</v>
      </c>
    </row>
    <row r="1360" spans="1:20" x14ac:dyDescent="0.3">
      <c r="A1360" s="3">
        <f t="shared" si="126"/>
        <v>43157</v>
      </c>
      <c r="B1360">
        <v>2</v>
      </c>
      <c r="C1360">
        <v>26</v>
      </c>
      <c r="D1360">
        <v>15</v>
      </c>
      <c r="E1360">
        <v>1</v>
      </c>
      <c r="F1360" s="1">
        <f>VLOOKUP(A1360,Weather!$A$1:$E$366, 5)</f>
        <v>0.98113207547169923</v>
      </c>
      <c r="G1360" s="1">
        <f>VLOOKUP(D1360, Winter!$A$1:$E$25, 2)</f>
        <v>1093.6540058115399</v>
      </c>
      <c r="H1360" s="1">
        <f>VLOOKUP(D1360, Winter!$A$1:$E$25, 3)</f>
        <v>601.87029228184497</v>
      </c>
      <c r="I1360" s="1">
        <f>VLOOKUP(D1360, Winter!$A$1:$E$25, 5)</f>
        <v>271.02803738317698</v>
      </c>
      <c r="J1360" s="1">
        <f t="shared" si="127"/>
        <v>1084.3750678204142</v>
      </c>
      <c r="K1360" s="47">
        <f t="shared" si="128"/>
        <v>20.286514654377008</v>
      </c>
      <c r="L1360" s="48">
        <f>Solar!K1377/1000*Variables!$B$3</f>
        <v>25.746050000000004</v>
      </c>
      <c r="M1360" s="1">
        <f>IF(E1360=1, VLOOKUP(D1360, Sheet1!$E$2:$G$26, 2), Sheet1!$G$3)</f>
        <v>0.20441999999999999</v>
      </c>
      <c r="N1360" s="1">
        <f>'Electricity Rates'!$J$3</f>
        <v>0.19270000000000001</v>
      </c>
      <c r="O1360" s="145">
        <f>L1360-K1360</f>
        <v>5.4595353456229958</v>
      </c>
      <c r="P1360">
        <f t="shared" si="129"/>
        <v>3.9092113738984495</v>
      </c>
      <c r="Q1360">
        <f>IF(O1360&gt;0, IF(Q1359+O1360*Variables!$B$5&lt;Variables!$B$4, Q1359+O1360*Variables!$B$5, Variables!$B$4), IF(Q1359&gt;-O1360, Q1359+O1360/Variables!$B$5, 0))</f>
        <v>59.71028549693272</v>
      </c>
      <c r="R1360">
        <f>IF(O1360&gt;0, 0, IF(Q1359&gt;-O1360, 0, -O1360 - Q1359*Variables!$B$5))</f>
        <v>0</v>
      </c>
      <c r="S1360">
        <f t="shared" si="130"/>
        <v>0</v>
      </c>
      <c r="T1360">
        <f t="shared" si="131"/>
        <v>0</v>
      </c>
    </row>
    <row r="1361" spans="1:20" x14ac:dyDescent="0.3">
      <c r="A1361" s="3">
        <f t="shared" si="126"/>
        <v>43157</v>
      </c>
      <c r="B1361">
        <v>2</v>
      </c>
      <c r="C1361">
        <v>26</v>
      </c>
      <c r="D1361">
        <v>16</v>
      </c>
      <c r="E1361">
        <v>1</v>
      </c>
      <c r="F1361" s="1">
        <f>VLOOKUP(A1361,Weather!$A$1:$E$366, 5)</f>
        <v>0.98113207547169923</v>
      </c>
      <c r="G1361" s="1">
        <f>VLOOKUP(D1361, Winter!$A$1:$E$25, 2)</f>
        <v>1039.2953507679499</v>
      </c>
      <c r="H1361" s="1">
        <f>VLOOKUP(D1361, Winter!$A$1:$E$25, 3)</f>
        <v>558.82352941176396</v>
      </c>
      <c r="I1361" s="1">
        <f>VLOOKUP(D1361, Winter!$A$1:$E$25, 5)</f>
        <v>252.336448598131</v>
      </c>
      <c r="J1361" s="1">
        <f t="shared" si="127"/>
        <v>1030.2298447046262</v>
      </c>
      <c r="K1361" s="47">
        <f t="shared" si="128"/>
        <v>19.273564527802485</v>
      </c>
      <c r="L1361" s="48">
        <f>Solar!K1378/1000*Variables!$B$3</f>
        <v>20.744699999999998</v>
      </c>
      <c r="M1361" s="1">
        <f>IF(E1361=1, VLOOKUP(D1361, Sheet1!$E$2:$G$26, 2), Sheet1!$G$3)</f>
        <v>0.20441999999999999</v>
      </c>
      <c r="N1361" s="1">
        <f>'Electricity Rates'!$J$3</f>
        <v>0.19270000000000001</v>
      </c>
      <c r="O1361" s="145">
        <f>L1361-K1361</f>
        <v>1.4711354721975134</v>
      </c>
      <c r="P1361">
        <f t="shared" si="129"/>
        <v>3.7140158845075391</v>
      </c>
      <c r="Q1361">
        <f>IF(O1361&gt;0, IF(Q1360+O1361*Variables!$B$5&lt;Variables!$B$4, Q1360+O1361*Variables!$B$5, Variables!$B$4), IF(Q1360&gt;-O1361, Q1360+O1361/Variables!$B$5, 0))</f>
        <v>61.093152840798382</v>
      </c>
      <c r="R1361">
        <f>IF(O1361&gt;0, 0, IF(Q1360&gt;-O1361, 0, -O1361 - Q1360*Variables!$B$5))</f>
        <v>0</v>
      </c>
      <c r="S1361">
        <f t="shared" si="130"/>
        <v>0</v>
      </c>
      <c r="T1361">
        <f t="shared" si="131"/>
        <v>0</v>
      </c>
    </row>
    <row r="1362" spans="1:20" x14ac:dyDescent="0.3">
      <c r="A1362" s="3">
        <f t="shared" si="126"/>
        <v>43157</v>
      </c>
      <c r="B1362">
        <v>2</v>
      </c>
      <c r="C1362">
        <v>26</v>
      </c>
      <c r="D1362">
        <v>17</v>
      </c>
      <c r="E1362">
        <v>1</v>
      </c>
      <c r="F1362" s="1">
        <f>VLOOKUP(A1362,Weather!$A$1:$E$366, 5)</f>
        <v>0.98113207547169923</v>
      </c>
      <c r="G1362" s="1">
        <f>VLOOKUP(D1362, Winter!$A$1:$E$25, 2)</f>
        <v>889.47696139476898</v>
      </c>
      <c r="H1362" s="1">
        <f>VLOOKUP(D1362, Winter!$A$1:$E$25, 3)</f>
        <v>506.24728802056097</v>
      </c>
      <c r="I1362" s="1">
        <f>VLOOKUP(D1362, Winter!$A$1:$E$25, 5)</f>
        <v>228.971962616822</v>
      </c>
      <c r="J1362" s="1">
        <f t="shared" si="127"/>
        <v>882.2462128405391</v>
      </c>
      <c r="K1362" s="47">
        <f t="shared" si="128"/>
        <v>16.505083210306982</v>
      </c>
      <c r="L1362" s="48">
        <f>Solar!K1379/1000*Variables!$B$3</f>
        <v>9.6982499999999998</v>
      </c>
      <c r="M1362" s="1">
        <f>IF(E1362=1, VLOOKUP(D1362, Sheet1!$E$2:$G$26, 2), Sheet1!$G$3)</f>
        <v>0.20441999999999999</v>
      </c>
      <c r="N1362" s="1">
        <f>'Electricity Rates'!$J$3</f>
        <v>0.19270000000000001</v>
      </c>
      <c r="O1362" s="145">
        <f>L1362-K1362</f>
        <v>-6.8068332103069817</v>
      </c>
      <c r="P1362">
        <f t="shared" si="129"/>
        <v>3.1805295346261557</v>
      </c>
      <c r="Q1362">
        <f>IF(O1362&gt;0, IF(Q1361+O1362*Variables!$B$5&lt;Variables!$B$4, Q1361+O1362*Variables!$B$5, Variables!$B$4), IF(Q1361&gt;-O1362, Q1361+O1362/Variables!$B$5, 0))</f>
        <v>53.851840914939892</v>
      </c>
      <c r="R1362">
        <f>IF(O1362&gt;0, 0, IF(Q1361&gt;-O1362, 0, -O1362 - Q1361*Variables!$B$5))</f>
        <v>0</v>
      </c>
      <c r="S1362">
        <f t="shared" si="130"/>
        <v>0</v>
      </c>
      <c r="T1362">
        <f t="shared" si="131"/>
        <v>0</v>
      </c>
    </row>
    <row r="1363" spans="1:20" x14ac:dyDescent="0.3">
      <c r="A1363" s="3">
        <f t="shared" si="126"/>
        <v>43157</v>
      </c>
      <c r="B1363">
        <v>2</v>
      </c>
      <c r="C1363">
        <v>26</v>
      </c>
      <c r="D1363">
        <v>18</v>
      </c>
      <c r="E1363">
        <v>1</v>
      </c>
      <c r="F1363" s="1">
        <f>VLOOKUP(A1363,Weather!$A$1:$E$366, 5)</f>
        <v>0.98113207547169923</v>
      </c>
      <c r="G1363" s="1">
        <f>VLOOKUP(D1363, Winter!$A$1:$E$25, 2)</f>
        <v>689.67932752179297</v>
      </c>
      <c r="H1363" s="1">
        <f>VLOOKUP(D1363, Winter!$A$1:$E$25, 3)</f>
        <v>477.48083534529701</v>
      </c>
      <c r="I1363" s="1">
        <f>VLOOKUP(D1363, Winter!$A$1:$E$25, 5)</f>
        <v>257.009345794392</v>
      </c>
      <c r="J1363" s="1">
        <f t="shared" si="127"/>
        <v>685.67558238638765</v>
      </c>
      <c r="K1363" s="47">
        <f t="shared" si="128"/>
        <v>12.827635163347008</v>
      </c>
      <c r="L1363" s="48">
        <f>Solar!K1380/1000*Variables!$B$3</f>
        <v>2.0977999999999999</v>
      </c>
      <c r="M1363" s="1">
        <f>IF(E1363=1, VLOOKUP(D1363, Sheet1!$E$2:$G$26, 2), Sheet1!$G$3)</f>
        <v>0.20441999999999999</v>
      </c>
      <c r="N1363" s="1">
        <f>'Electricity Rates'!$J$3</f>
        <v>0.19270000000000001</v>
      </c>
      <c r="O1363" s="145">
        <f>L1363-K1363</f>
        <v>-10.729835163347008</v>
      </c>
      <c r="P1363">
        <f t="shared" si="129"/>
        <v>2.4718852959769686</v>
      </c>
      <c r="Q1363">
        <f>IF(O1363&gt;0, IF(Q1362+O1363*Variables!$B$5&lt;Variables!$B$4, Q1362+O1363*Variables!$B$5, Variables!$B$4), IF(Q1362&gt;-O1363, Q1362+O1363/Variables!$B$5, 0))</f>
        <v>42.437122656060097</v>
      </c>
      <c r="R1363">
        <f>IF(O1363&gt;0, 0, IF(Q1362&gt;-O1363, 0, -O1363 - Q1362*Variables!$B$5))</f>
        <v>0</v>
      </c>
      <c r="S1363">
        <f t="shared" si="130"/>
        <v>0</v>
      </c>
      <c r="T1363">
        <f t="shared" si="131"/>
        <v>0</v>
      </c>
    </row>
    <row r="1364" spans="1:20" x14ac:dyDescent="0.3">
      <c r="A1364" s="3">
        <f t="shared" si="126"/>
        <v>43157</v>
      </c>
      <c r="B1364">
        <v>2</v>
      </c>
      <c r="C1364">
        <v>26</v>
      </c>
      <c r="D1364">
        <v>19</v>
      </c>
      <c r="E1364">
        <v>1</v>
      </c>
      <c r="F1364" s="1">
        <f>VLOOKUP(A1364,Weather!$A$1:$E$366, 5)</f>
        <v>0.98113207547169923</v>
      </c>
      <c r="G1364" s="1">
        <f>VLOOKUP(D1364, Winter!$A$1:$E$25, 2)</f>
        <v>503.50249066002402</v>
      </c>
      <c r="H1364" s="1">
        <f>VLOOKUP(D1364, Winter!$A$1:$E$25, 3)</f>
        <v>367.75553800108997</v>
      </c>
      <c r="I1364" s="1">
        <f>VLOOKUP(D1364, Winter!$A$1:$E$25, 5)</f>
        <v>266.355140186916</v>
      </c>
      <c r="J1364" s="1">
        <f t="shared" si="127"/>
        <v>500.94122740230841</v>
      </c>
      <c r="K1364" s="47">
        <f t="shared" si="128"/>
        <v>9.3716204404300676</v>
      </c>
      <c r="L1364" s="48">
        <f>Solar!K1381/1000*Variables!$B$3</f>
        <v>0</v>
      </c>
      <c r="M1364" s="1">
        <f>IF(E1364=1, VLOOKUP(D1364, Sheet1!$E$2:$G$26, 2), Sheet1!$G$3)</f>
        <v>0.20441999999999999</v>
      </c>
      <c r="N1364" s="1">
        <f>'Electricity Rates'!$J$3</f>
        <v>0.19270000000000001</v>
      </c>
      <c r="O1364" s="145">
        <f>L1364-K1364</f>
        <v>-9.3716204404300676</v>
      </c>
      <c r="P1364">
        <f t="shared" si="129"/>
        <v>1.8059112588708741</v>
      </c>
      <c r="Q1364">
        <f>IF(O1364&gt;0, IF(Q1363+O1364*Variables!$B$5&lt;Variables!$B$4, Q1363+O1364*Variables!$B$5, Variables!$B$4), IF(Q1363&gt;-O1364, Q1363+O1364/Variables!$B$5, 0))</f>
        <v>32.467313676879172</v>
      </c>
      <c r="R1364">
        <f>IF(O1364&gt;0, 0, IF(Q1363&gt;-O1364, 0, -O1364 - Q1363*Variables!$B$5))</f>
        <v>0</v>
      </c>
      <c r="S1364">
        <f t="shared" si="130"/>
        <v>0</v>
      </c>
      <c r="T1364">
        <f t="shared" si="131"/>
        <v>0</v>
      </c>
    </row>
    <row r="1365" spans="1:20" x14ac:dyDescent="0.3">
      <c r="A1365" s="3">
        <f t="shared" si="126"/>
        <v>43157</v>
      </c>
      <c r="B1365">
        <v>2</v>
      </c>
      <c r="C1365">
        <v>26</v>
      </c>
      <c r="D1365">
        <v>20</v>
      </c>
      <c r="E1365">
        <v>1</v>
      </c>
      <c r="F1365" s="1">
        <f>VLOOKUP(A1365,Weather!$A$1:$E$366, 5)</f>
        <v>0.98113207547169923</v>
      </c>
      <c r="G1365" s="1">
        <f>VLOOKUP(D1365, Winter!$A$1:$E$25, 2)</f>
        <v>385.507471980074</v>
      </c>
      <c r="H1365" s="1">
        <f>VLOOKUP(D1365, Winter!$A$1:$E$25, 3)</f>
        <v>329.45960680470398</v>
      </c>
      <c r="I1365" s="1">
        <f>VLOOKUP(D1365, Winter!$A$1:$E$25, 5)</f>
        <v>275.70093457943898</v>
      </c>
      <c r="J1365" s="1">
        <f t="shared" si="127"/>
        <v>384.44996508997275</v>
      </c>
      <c r="K1365" s="47">
        <f t="shared" si="128"/>
        <v>7.192299124276893</v>
      </c>
      <c r="L1365" s="48">
        <f>Solar!K1382/1000*Variables!$B$3</f>
        <v>0</v>
      </c>
      <c r="M1365" s="1">
        <f>IF(E1365=1, VLOOKUP(D1365, Sheet1!$E$2:$G$26, 2), Sheet1!$G$3)</f>
        <v>0.20441999999999999</v>
      </c>
      <c r="N1365" s="1">
        <f>'Electricity Rates'!$J$3</f>
        <v>0.19270000000000001</v>
      </c>
      <c r="O1365" s="145">
        <f>L1365-K1365</f>
        <v>-7.192299124276893</v>
      </c>
      <c r="P1365">
        <f t="shared" si="129"/>
        <v>1.3859560412481573</v>
      </c>
      <c r="Q1365">
        <f>IF(O1365&gt;0, IF(Q1364+O1365*Variables!$B$5&lt;Variables!$B$4, Q1364+O1365*Variables!$B$5, Variables!$B$4), IF(Q1364&gt;-O1365, Q1364+O1365/Variables!$B$5, 0))</f>
        <v>24.815931629776095</v>
      </c>
      <c r="R1365">
        <f>IF(O1365&gt;0, 0, IF(Q1364&gt;-O1365, 0, -O1365 - Q1364*Variables!$B$5))</f>
        <v>0</v>
      </c>
      <c r="S1365">
        <f t="shared" si="130"/>
        <v>0</v>
      </c>
      <c r="T1365">
        <f t="shared" si="131"/>
        <v>0</v>
      </c>
    </row>
    <row r="1366" spans="1:20" x14ac:dyDescent="0.3">
      <c r="A1366" s="3">
        <f t="shared" si="126"/>
        <v>43157</v>
      </c>
      <c r="B1366">
        <v>2</v>
      </c>
      <c r="C1366">
        <v>26</v>
      </c>
      <c r="D1366">
        <v>21</v>
      </c>
      <c r="E1366">
        <v>1</v>
      </c>
      <c r="F1366" s="1">
        <f>VLOOKUP(A1366,Weather!$A$1:$E$366, 5)</f>
        <v>0.98113207547169923</v>
      </c>
      <c r="G1366" s="1">
        <f>VLOOKUP(D1366, Winter!$A$1:$E$25, 2)</f>
        <v>340.23972602739599</v>
      </c>
      <c r="H1366" s="1">
        <f>VLOOKUP(D1366, Winter!$A$1:$E$25, 3)</f>
        <v>286.390591795636</v>
      </c>
      <c r="I1366" s="1">
        <f>VLOOKUP(D1366, Winter!$A$1:$E$25, 5)</f>
        <v>289.71962616822401</v>
      </c>
      <c r="J1366" s="1">
        <f t="shared" si="127"/>
        <v>339.2237046267968</v>
      </c>
      <c r="K1366" s="47">
        <f t="shared" si="128"/>
        <v>6.3462051639159043</v>
      </c>
      <c r="L1366" s="48">
        <f>Solar!K1383/1000*Variables!$B$3</f>
        <v>0</v>
      </c>
      <c r="M1366" s="1">
        <f>IF(E1366=1, VLOOKUP(D1366, Sheet1!$E$2:$G$26, 2), Sheet1!$G$3)</f>
        <v>0.20441999999999999</v>
      </c>
      <c r="N1366" s="1">
        <f>'Electricity Rates'!$J$3</f>
        <v>0.19270000000000001</v>
      </c>
      <c r="O1366" s="145">
        <f>L1366-K1366</f>
        <v>-6.3462051639159043</v>
      </c>
      <c r="P1366">
        <f t="shared" si="129"/>
        <v>1.2229137350865948</v>
      </c>
      <c r="Q1366">
        <f>IF(O1366&gt;0, IF(Q1365+O1366*Variables!$B$5&lt;Variables!$B$4, Q1365+O1366*Variables!$B$5, Variables!$B$4), IF(Q1365&gt;-O1366, Q1365+O1366/Variables!$B$5, 0))</f>
        <v>18.064649540503858</v>
      </c>
      <c r="R1366">
        <f>IF(O1366&gt;0, 0, IF(Q1365&gt;-O1366, 0, -O1366 - Q1365*Variables!$B$5))</f>
        <v>0</v>
      </c>
      <c r="S1366">
        <f t="shared" si="130"/>
        <v>0</v>
      </c>
      <c r="T1366">
        <f t="shared" si="131"/>
        <v>0</v>
      </c>
    </row>
    <row r="1367" spans="1:20" x14ac:dyDescent="0.3">
      <c r="A1367" s="3">
        <f t="shared" si="126"/>
        <v>43157</v>
      </c>
      <c r="B1367">
        <v>2</v>
      </c>
      <c r="C1367">
        <v>26</v>
      </c>
      <c r="D1367">
        <v>22</v>
      </c>
      <c r="E1367">
        <v>1</v>
      </c>
      <c r="F1367" s="1">
        <f>VLOOKUP(A1367,Weather!$A$1:$E$366, 5)</f>
        <v>0.98113207547169923</v>
      </c>
      <c r="G1367" s="1">
        <f>VLOOKUP(D1367, Winter!$A$1:$E$25, 2)</f>
        <v>300</v>
      </c>
      <c r="H1367" s="1">
        <f>VLOOKUP(D1367, Winter!$A$1:$E$25, 3)</f>
        <v>271.915575384683</v>
      </c>
      <c r="I1367" s="1">
        <f>VLOOKUP(D1367, Winter!$A$1:$E$25, 5)</f>
        <v>285.04672897196201</v>
      </c>
      <c r="J1367" s="1">
        <f t="shared" si="127"/>
        <v>299.47010519593744</v>
      </c>
      <c r="K1367" s="47">
        <f t="shared" si="128"/>
        <v>5.6024938767877845</v>
      </c>
      <c r="L1367" s="48">
        <f>Solar!K1384/1000*Variables!$B$3</f>
        <v>0</v>
      </c>
      <c r="M1367" s="1">
        <f>IF(E1367=1, VLOOKUP(D1367, Sheet1!$E$2:$G$26, 2), Sheet1!$G$3)</f>
        <v>0.18618000000000001</v>
      </c>
      <c r="N1367" s="1">
        <f>'Electricity Rates'!$J$3</f>
        <v>0.19270000000000001</v>
      </c>
      <c r="O1367" s="145">
        <f>L1367-K1367</f>
        <v>-5.6024938767877845</v>
      </c>
      <c r="P1367">
        <f t="shared" si="129"/>
        <v>1.0796005700570062</v>
      </c>
      <c r="Q1367">
        <f>IF(O1367&gt;0, IF(Q1366+O1367*Variables!$B$5&lt;Variables!$B$4, Q1366+O1367*Variables!$B$5, Variables!$B$4), IF(Q1366&gt;-O1367, Q1366+O1367/Variables!$B$5, 0))</f>
        <v>12.104549671580681</v>
      </c>
      <c r="R1367">
        <f>IF(O1367&gt;0, 0, IF(Q1366&gt;-O1367, 0, -O1367 - Q1366*Variables!$B$5))</f>
        <v>0</v>
      </c>
      <c r="S1367">
        <f t="shared" si="130"/>
        <v>0</v>
      </c>
      <c r="T1367">
        <f t="shared" si="131"/>
        <v>0</v>
      </c>
    </row>
    <row r="1368" spans="1:20" x14ac:dyDescent="0.3">
      <c r="A1368" s="3">
        <f t="shared" si="126"/>
        <v>43157</v>
      </c>
      <c r="B1368">
        <v>2</v>
      </c>
      <c r="C1368">
        <v>26</v>
      </c>
      <c r="D1368">
        <v>23</v>
      </c>
      <c r="E1368">
        <v>1</v>
      </c>
      <c r="F1368" s="1">
        <f>VLOOKUP(A1368,Weather!$A$1:$E$366, 5)</f>
        <v>0.98113207547169923</v>
      </c>
      <c r="G1368" s="1">
        <f>VLOOKUP(D1368, Winter!$A$1:$E$25, 2)</f>
        <v>290.90909090909099</v>
      </c>
      <c r="H1368" s="1">
        <f>VLOOKUP(D1368, Winter!$A$1:$E$25, 3)</f>
        <v>266.95334839061297</v>
      </c>
      <c r="I1368" s="1">
        <f>VLOOKUP(D1368, Winter!$A$1:$E$25, 5)</f>
        <v>285.04672897196201</v>
      </c>
      <c r="J1368" s="1">
        <f t="shared" si="127"/>
        <v>290.45709576723294</v>
      </c>
      <c r="K1368" s="47">
        <f t="shared" si="128"/>
        <v>5.4338782812420803</v>
      </c>
      <c r="L1368" s="48">
        <f>Solar!K1385/1000*Variables!$B$3</f>
        <v>0</v>
      </c>
      <c r="M1368" s="1">
        <f>IF(E1368=1, VLOOKUP(D1368, Sheet1!$E$2:$G$26, 2), Sheet1!$G$3)</f>
        <v>0.18618000000000001</v>
      </c>
      <c r="N1368" s="1">
        <f>'Electricity Rates'!$J$3</f>
        <v>0.19270000000000001</v>
      </c>
      <c r="O1368" s="145">
        <f>L1368-K1368</f>
        <v>-5.4338782812420803</v>
      </c>
      <c r="P1368">
        <f t="shared" si="129"/>
        <v>1.0471083447953489</v>
      </c>
      <c r="Q1368">
        <f>IF(O1368&gt;0, IF(Q1367+O1368*Variables!$B$5&lt;Variables!$B$4, Q1367+O1368*Variables!$B$5, Variables!$B$4), IF(Q1367&gt;-O1368, Q1367+O1368/Variables!$B$5, 0))</f>
        <v>6.3238280957912343</v>
      </c>
      <c r="R1368">
        <f>IF(O1368&gt;0, 0, IF(Q1367&gt;-O1368, 0, -O1368 - Q1367*Variables!$B$5))</f>
        <v>0</v>
      </c>
      <c r="S1368">
        <f t="shared" si="130"/>
        <v>0</v>
      </c>
      <c r="T1368">
        <f t="shared" si="131"/>
        <v>0</v>
      </c>
    </row>
    <row r="1369" spans="1:20" x14ac:dyDescent="0.3">
      <c r="A1369" s="3">
        <f t="shared" si="126"/>
        <v>43157</v>
      </c>
      <c r="B1369">
        <v>2</v>
      </c>
      <c r="C1369">
        <v>26</v>
      </c>
      <c r="D1369">
        <v>24</v>
      </c>
      <c r="E1369">
        <v>1</v>
      </c>
      <c r="F1369" s="1">
        <f>VLOOKUP(A1369,Weather!$A$1:$E$366, 5)</f>
        <v>0.98113207547169923</v>
      </c>
      <c r="G1369" s="1">
        <f>VLOOKUP(D1369, Winter!$A$1:$E$25, 2)</f>
        <v>272.72727272727298</v>
      </c>
      <c r="H1369" s="1">
        <f>VLOOKUP(D1369, Winter!$A$1:$E$25, 3)</f>
        <v>266.74195307023803</v>
      </c>
      <c r="I1369" s="1">
        <f>VLOOKUP(D1369, Winter!$A$1:$E$25, 5)</f>
        <v>285.04672897196201</v>
      </c>
      <c r="J1369" s="1">
        <f t="shared" si="127"/>
        <v>272.6143421677063</v>
      </c>
      <c r="K1369" s="47">
        <f t="shared" si="128"/>
        <v>5.1000756209699416</v>
      </c>
      <c r="L1369" s="48">
        <f>Solar!K1386/1000*Variables!$B$3</f>
        <v>0</v>
      </c>
      <c r="M1369" s="1">
        <f>IF(E1369=1, VLOOKUP(D1369, Sheet1!$E$2:$G$26, 2), Sheet1!$G$3)</f>
        <v>0.18618000000000001</v>
      </c>
      <c r="N1369" s="1">
        <f>'Electricity Rates'!$J$3</f>
        <v>0.19270000000000001</v>
      </c>
      <c r="O1369" s="145">
        <f>L1369-K1369</f>
        <v>-5.1000756209699416</v>
      </c>
      <c r="P1369">
        <f t="shared" si="129"/>
        <v>0.98278457216090775</v>
      </c>
      <c r="Q1369">
        <f>IF(O1369&gt;0, IF(Q1368+O1369*Variables!$B$5&lt;Variables!$B$4, Q1368+O1369*Variables!$B$5, Variables!$B$4), IF(Q1368&gt;-O1369, Q1368+O1369/Variables!$B$5, 0))</f>
        <v>0.89821573305725355</v>
      </c>
      <c r="R1369">
        <f>IF(O1369&gt;0, 0, IF(Q1368&gt;-O1369, 0, -O1369 - Q1368*Variables!$B$5))</f>
        <v>0</v>
      </c>
      <c r="S1369">
        <f t="shared" si="130"/>
        <v>0</v>
      </c>
      <c r="T1369">
        <f t="shared" si="131"/>
        <v>0</v>
      </c>
    </row>
    <row r="1370" spans="1:20" x14ac:dyDescent="0.3">
      <c r="A1370" s="3">
        <f t="shared" si="126"/>
        <v>43158</v>
      </c>
      <c r="B1370">
        <v>2</v>
      </c>
      <c r="C1370">
        <v>27</v>
      </c>
      <c r="D1370">
        <v>1</v>
      </c>
      <c r="E1370">
        <v>1</v>
      </c>
      <c r="F1370" s="1">
        <f>VLOOKUP(A1370,Weather!$A$1:$E$366, 5)</f>
        <v>1</v>
      </c>
      <c r="G1370" s="1">
        <f>VLOOKUP(D1370, Winter!$A$1:$E$25, 2)</f>
        <v>281.81818181818198</v>
      </c>
      <c r="H1370" s="1">
        <f>VLOOKUP(D1370, Winter!$A$1:$E$25, 3)</f>
        <v>257.04002047196798</v>
      </c>
      <c r="I1370" s="1">
        <f>VLOOKUP(D1370, Winter!$A$1:$E$25, 5)</f>
        <v>266.355140186916</v>
      </c>
      <c r="J1370" s="1">
        <f t="shared" si="127"/>
        <v>281.81818181818198</v>
      </c>
      <c r="K1370" s="47">
        <f t="shared" si="128"/>
        <v>5.2722612728599332</v>
      </c>
      <c r="L1370" s="48">
        <f>Solar!K1387/1000*Variables!$B$3</f>
        <v>0</v>
      </c>
      <c r="M1370" s="1">
        <f>IF(E1370=1, VLOOKUP(D1370, Sheet1!$E$2:$G$26, 2), Sheet1!$G$3)</f>
        <v>0.18618000000000001</v>
      </c>
      <c r="N1370" s="1">
        <f>'Electricity Rates'!$J$3</f>
        <v>0.19270000000000001</v>
      </c>
      <c r="O1370" s="145">
        <f>L1370-K1370</f>
        <v>-5.2722612728599332</v>
      </c>
      <c r="P1370">
        <f t="shared" si="129"/>
        <v>1.0159647472801092</v>
      </c>
      <c r="Q1370">
        <f>IF(O1370&gt;0, IF(Q1369+O1370*Variables!$B$5&lt;Variables!$B$4, Q1369+O1370*Variables!$B$5, Variables!$B$4), IF(Q1369&gt;-O1370, Q1369+O1370/Variables!$B$5, 0))</f>
        <v>0</v>
      </c>
      <c r="R1370">
        <f>IF(O1370&gt;0, 0, IF(Q1369&gt;-O1370, 0, -O1370 - Q1369*Variables!$B$5))</f>
        <v>4.4279384837861144</v>
      </c>
      <c r="S1370">
        <f t="shared" si="130"/>
        <v>0.82439358691129883</v>
      </c>
      <c r="T1370">
        <f t="shared" si="131"/>
        <v>0</v>
      </c>
    </row>
    <row r="1371" spans="1:20" x14ac:dyDescent="0.3">
      <c r="A1371" s="3">
        <f t="shared" si="126"/>
        <v>43158</v>
      </c>
      <c r="B1371">
        <v>2</v>
      </c>
      <c r="C1371">
        <v>27</v>
      </c>
      <c r="D1371">
        <v>2</v>
      </c>
      <c r="E1371">
        <v>1</v>
      </c>
      <c r="F1371" s="1">
        <f>VLOOKUP(A1371,Weather!$A$1:$E$366, 5)</f>
        <v>1</v>
      </c>
      <c r="G1371" s="1">
        <f>VLOOKUP(D1371, Winter!$A$1:$E$25, 2)</f>
        <v>282.10356994603501</v>
      </c>
      <c r="H1371" s="1">
        <f>VLOOKUP(D1371, Winter!$A$1:$E$25, 3)</f>
        <v>280.66066600651902</v>
      </c>
      <c r="I1371" s="1">
        <f>VLOOKUP(D1371, Winter!$A$1:$E$25, 5)</f>
        <v>285.04672897196201</v>
      </c>
      <c r="J1371" s="1">
        <f t="shared" si="127"/>
        <v>282.10356994603501</v>
      </c>
      <c r="K1371" s="47">
        <f t="shared" si="128"/>
        <v>5.2776003207684319</v>
      </c>
      <c r="L1371" s="48">
        <f>Solar!K1388/1000*Variables!$B$3</f>
        <v>0</v>
      </c>
      <c r="M1371" s="1">
        <f>IF(E1371=1, VLOOKUP(D1371, Sheet1!$E$2:$G$26, 2), Sheet1!$G$3)</f>
        <v>0.18618000000000001</v>
      </c>
      <c r="N1371" s="1">
        <f>'Electricity Rates'!$J$3</f>
        <v>0.19270000000000001</v>
      </c>
      <c r="O1371" s="145">
        <f>L1371-K1371</f>
        <v>-5.2776003207684319</v>
      </c>
      <c r="P1371">
        <f t="shared" si="129"/>
        <v>1.0169935818120768</v>
      </c>
      <c r="Q1371">
        <f>IF(O1371&gt;0, IF(Q1370+O1371*Variables!$B$5&lt;Variables!$B$4, Q1370+O1371*Variables!$B$5, Variables!$B$4), IF(Q1370&gt;-O1371, Q1370+O1371/Variables!$B$5, 0))</f>
        <v>0</v>
      </c>
      <c r="R1371">
        <f>IF(O1371&gt;0, 0, IF(Q1370&gt;-O1371, 0, -O1371 - Q1370*Variables!$B$5))</f>
        <v>5.2776003207684319</v>
      </c>
      <c r="S1371">
        <f t="shared" si="130"/>
        <v>0.98258362772066676</v>
      </c>
      <c r="T1371">
        <f t="shared" si="131"/>
        <v>0</v>
      </c>
    </row>
    <row r="1372" spans="1:20" x14ac:dyDescent="0.3">
      <c r="A1372" s="3">
        <f t="shared" si="126"/>
        <v>43158</v>
      </c>
      <c r="B1372">
        <v>2</v>
      </c>
      <c r="C1372">
        <v>27</v>
      </c>
      <c r="D1372">
        <v>3</v>
      </c>
      <c r="E1372">
        <v>1</v>
      </c>
      <c r="F1372" s="1">
        <f>VLOOKUP(A1372,Weather!$A$1:$E$366, 5)</f>
        <v>1</v>
      </c>
      <c r="G1372" s="1">
        <f>VLOOKUP(D1372, Winter!$A$1:$E$25, 2)</f>
        <v>282.300747198007</v>
      </c>
      <c r="H1372" s="1">
        <f>VLOOKUP(D1372, Winter!$A$1:$E$25, 3)</f>
        <v>272.72727272727298</v>
      </c>
      <c r="I1372" s="1">
        <f>VLOOKUP(D1372, Winter!$A$1:$E$25, 5)</f>
        <v>271.02803738317698</v>
      </c>
      <c r="J1372" s="1">
        <f t="shared" si="127"/>
        <v>282.300747198007</v>
      </c>
      <c r="K1372" s="47">
        <f t="shared" si="128"/>
        <v>5.2812891175052288</v>
      </c>
      <c r="L1372" s="48">
        <f>Solar!K1389/1000*Variables!$B$3</f>
        <v>0</v>
      </c>
      <c r="M1372" s="1">
        <f>IF(E1372=1, VLOOKUP(D1372, Sheet1!$E$2:$G$26, 2), Sheet1!$G$3)</f>
        <v>0.18618000000000001</v>
      </c>
      <c r="N1372" s="1">
        <f>'Electricity Rates'!$J$3</f>
        <v>0.19270000000000001</v>
      </c>
      <c r="O1372" s="145">
        <f>L1372-K1372</f>
        <v>-5.2812891175052288</v>
      </c>
      <c r="P1372">
        <f t="shared" si="129"/>
        <v>1.0177044129432575</v>
      </c>
      <c r="Q1372">
        <f>IF(O1372&gt;0, IF(Q1371+O1372*Variables!$B$5&lt;Variables!$B$4, Q1371+O1372*Variables!$B$5, Variables!$B$4), IF(Q1371&gt;-O1372, Q1371+O1372/Variables!$B$5, 0))</f>
        <v>0</v>
      </c>
      <c r="R1372">
        <f>IF(O1372&gt;0, 0, IF(Q1371&gt;-O1372, 0, -O1372 - Q1371*Variables!$B$5))</f>
        <v>5.2812891175052288</v>
      </c>
      <c r="S1372">
        <f t="shared" si="130"/>
        <v>0.98327040789712361</v>
      </c>
      <c r="T1372">
        <f t="shared" si="131"/>
        <v>0</v>
      </c>
    </row>
    <row r="1373" spans="1:20" x14ac:dyDescent="0.3">
      <c r="A1373" s="3">
        <f t="shared" si="126"/>
        <v>43158</v>
      </c>
      <c r="B1373">
        <v>2</v>
      </c>
      <c r="C1373">
        <v>27</v>
      </c>
      <c r="D1373">
        <v>4</v>
      </c>
      <c r="E1373">
        <v>1</v>
      </c>
      <c r="F1373" s="1">
        <f>VLOOKUP(A1373,Weather!$A$1:$E$366, 5)</f>
        <v>1</v>
      </c>
      <c r="G1373" s="1">
        <f>VLOOKUP(D1373, Winter!$A$1:$E$25, 2)</f>
        <v>308.82074789439099</v>
      </c>
      <c r="H1373" s="1">
        <f>VLOOKUP(D1373, Winter!$A$1:$E$25, 3)</f>
        <v>281.81818181818198</v>
      </c>
      <c r="I1373" s="1">
        <f>VLOOKUP(D1373, Winter!$A$1:$E$25, 5)</f>
        <v>285.04672897196201</v>
      </c>
      <c r="J1373" s="1">
        <f t="shared" si="127"/>
        <v>308.82074789439099</v>
      </c>
      <c r="K1373" s="47">
        <f t="shared" si="128"/>
        <v>5.7774259236037455</v>
      </c>
      <c r="L1373" s="48">
        <f>Solar!K1390/1000*Variables!$B$3</f>
        <v>0</v>
      </c>
      <c r="M1373" s="1">
        <f>IF(E1373=1, VLOOKUP(D1373, Sheet1!$E$2:$G$26, 2), Sheet1!$G$3)</f>
        <v>0.18618000000000001</v>
      </c>
      <c r="N1373" s="1">
        <f>'Electricity Rates'!$J$3</f>
        <v>0.19270000000000001</v>
      </c>
      <c r="O1373" s="145">
        <f>L1373-K1373</f>
        <v>-5.7774259236037455</v>
      </c>
      <c r="P1373">
        <f t="shared" si="129"/>
        <v>1.1133099754784419</v>
      </c>
      <c r="Q1373">
        <f>IF(O1373&gt;0, IF(Q1372+O1373*Variables!$B$5&lt;Variables!$B$4, Q1372+O1373*Variables!$B$5, Variables!$B$4), IF(Q1372&gt;-O1373, Q1372+O1373/Variables!$B$5, 0))</f>
        <v>0</v>
      </c>
      <c r="R1373">
        <f>IF(O1373&gt;0, 0, IF(Q1372&gt;-O1373, 0, -O1373 - Q1372*Variables!$B$5))</f>
        <v>5.7774259236037455</v>
      </c>
      <c r="S1373">
        <f t="shared" si="130"/>
        <v>1.0756411584565455</v>
      </c>
      <c r="T1373">
        <f t="shared" si="131"/>
        <v>0</v>
      </c>
    </row>
    <row r="1374" spans="1:20" x14ac:dyDescent="0.3">
      <c r="A1374" s="3">
        <f t="shared" si="126"/>
        <v>43158</v>
      </c>
      <c r="B1374">
        <v>2</v>
      </c>
      <c r="C1374">
        <v>27</v>
      </c>
      <c r="D1374">
        <v>5</v>
      </c>
      <c r="E1374">
        <v>1</v>
      </c>
      <c r="F1374" s="1">
        <f>VLOOKUP(A1374,Weather!$A$1:$E$366, 5)</f>
        <v>1</v>
      </c>
      <c r="G1374" s="1">
        <f>VLOOKUP(D1374, Winter!$A$1:$E$25, 2)</f>
        <v>308.63160471300301</v>
      </c>
      <c r="H1374" s="1">
        <f>VLOOKUP(D1374, Winter!$A$1:$E$25, 3)</f>
        <v>300</v>
      </c>
      <c r="I1374" s="1">
        <f>VLOOKUP(D1374, Winter!$A$1:$E$25, 5)</f>
        <v>303.73831775700899</v>
      </c>
      <c r="J1374" s="1">
        <f t="shared" si="127"/>
        <v>308.63160471300301</v>
      </c>
      <c r="K1374" s="47">
        <f t="shared" si="128"/>
        <v>5.7738874284512196</v>
      </c>
      <c r="L1374" s="48">
        <f>Solar!K1391/1000*Variables!$B$3</f>
        <v>0</v>
      </c>
      <c r="M1374" s="1">
        <f>IF(E1374=1, VLOOKUP(D1374, Sheet1!$E$2:$G$26, 2), Sheet1!$G$3)</f>
        <v>0.18618000000000001</v>
      </c>
      <c r="N1374" s="1">
        <f>'Electricity Rates'!$J$3</f>
        <v>0.19270000000000001</v>
      </c>
      <c r="O1374" s="145">
        <f>L1374-K1374</f>
        <v>-5.7738874284512196</v>
      </c>
      <c r="P1374">
        <f t="shared" si="129"/>
        <v>1.1126281074625501</v>
      </c>
      <c r="Q1374">
        <f>IF(O1374&gt;0, IF(Q1373+O1374*Variables!$B$5&lt;Variables!$B$4, Q1373+O1374*Variables!$B$5, Variables!$B$4), IF(Q1373&gt;-O1374, Q1373+O1374/Variables!$B$5, 0))</f>
        <v>0</v>
      </c>
      <c r="R1374">
        <f>IF(O1374&gt;0, 0, IF(Q1373&gt;-O1374, 0, -O1374 - Q1373*Variables!$B$5))</f>
        <v>5.7738874284512196</v>
      </c>
      <c r="S1374">
        <f t="shared" si="130"/>
        <v>1.0749823614290481</v>
      </c>
      <c r="T1374">
        <f t="shared" si="131"/>
        <v>0</v>
      </c>
    </row>
    <row r="1375" spans="1:20" x14ac:dyDescent="0.3">
      <c r="A1375" s="3">
        <f t="shared" si="126"/>
        <v>43158</v>
      </c>
      <c r="B1375">
        <v>2</v>
      </c>
      <c r="C1375">
        <v>27</v>
      </c>
      <c r="D1375">
        <v>6</v>
      </c>
      <c r="E1375">
        <v>1</v>
      </c>
      <c r="F1375" s="1">
        <f>VLOOKUP(A1375,Weather!$A$1:$E$366, 5)</f>
        <v>1</v>
      </c>
      <c r="G1375" s="1">
        <f>VLOOKUP(D1375, Winter!$A$1:$E$25, 2)</f>
        <v>331.81818181818198</v>
      </c>
      <c r="H1375" s="1">
        <f>VLOOKUP(D1375, Winter!$A$1:$E$25, 3)</f>
        <v>317.955250948497</v>
      </c>
      <c r="I1375" s="1">
        <f>VLOOKUP(D1375, Winter!$A$1:$E$25, 5)</f>
        <v>322.42990654205602</v>
      </c>
      <c r="J1375" s="1">
        <f t="shared" si="127"/>
        <v>331.81818181818198</v>
      </c>
      <c r="K1375" s="47">
        <f t="shared" si="128"/>
        <v>6.2076624664318558</v>
      </c>
      <c r="L1375" s="48">
        <f>Solar!K1392/1000*Variables!$B$3</f>
        <v>0</v>
      </c>
      <c r="M1375" s="1">
        <f>IF(E1375=1, VLOOKUP(D1375, Sheet1!$E$2:$G$26, 2), Sheet1!$G$3)</f>
        <v>0.18618000000000001</v>
      </c>
      <c r="N1375" s="1">
        <f>'Electricity Rates'!$J$3</f>
        <v>0.19270000000000001</v>
      </c>
      <c r="O1375" s="145">
        <f>L1375-K1375</f>
        <v>-6.2076624664318558</v>
      </c>
      <c r="P1375">
        <f t="shared" si="129"/>
        <v>1.1962165572814187</v>
      </c>
      <c r="Q1375">
        <f>IF(O1375&gt;0, IF(Q1374+O1375*Variables!$B$5&lt;Variables!$B$4, Q1374+O1375*Variables!$B$5, Variables!$B$4), IF(Q1374&gt;-O1375, Q1374+O1375/Variables!$B$5, 0))</f>
        <v>0</v>
      </c>
      <c r="R1375">
        <f>IF(O1375&gt;0, 0, IF(Q1374&gt;-O1375, 0, -O1375 - Q1374*Variables!$B$5))</f>
        <v>6.2076624664318558</v>
      </c>
      <c r="S1375">
        <f t="shared" si="130"/>
        <v>1.1557425980002829</v>
      </c>
      <c r="T1375">
        <f t="shared" si="131"/>
        <v>0</v>
      </c>
    </row>
    <row r="1376" spans="1:20" x14ac:dyDescent="0.3">
      <c r="A1376" s="3">
        <f t="shared" si="126"/>
        <v>43158</v>
      </c>
      <c r="B1376">
        <v>2</v>
      </c>
      <c r="C1376">
        <v>27</v>
      </c>
      <c r="D1376">
        <v>7</v>
      </c>
      <c r="E1376">
        <v>1</v>
      </c>
      <c r="F1376" s="1">
        <f>VLOOKUP(A1376,Weather!$A$1:$E$366, 5)</f>
        <v>1</v>
      </c>
      <c r="G1376" s="1">
        <f>VLOOKUP(D1376, Winter!$A$1:$E$25, 2)</f>
        <v>445.45454545454498</v>
      </c>
      <c r="H1376" s="1">
        <f>VLOOKUP(D1376, Winter!$A$1:$E$25, 3)</f>
        <v>393.94630558862502</v>
      </c>
      <c r="I1376" s="1">
        <f>VLOOKUP(D1376, Winter!$A$1:$E$25, 5)</f>
        <v>313.08411214953298</v>
      </c>
      <c r="J1376" s="1">
        <f t="shared" si="127"/>
        <v>445.45454545454498</v>
      </c>
      <c r="K1376" s="47">
        <f t="shared" si="128"/>
        <v>8.3335742700043962</v>
      </c>
      <c r="L1376" s="48">
        <f>Solar!K1393/1000*Variables!$B$3</f>
        <v>0</v>
      </c>
      <c r="M1376" s="1">
        <f>IF(E1376=1, VLOOKUP(D1376, Sheet1!$E$2:$G$26, 2), Sheet1!$G$3)</f>
        <v>0.18618000000000001</v>
      </c>
      <c r="N1376" s="1">
        <f>'Electricity Rates'!$J$3</f>
        <v>0.19270000000000001</v>
      </c>
      <c r="O1376" s="145">
        <f>L1376-K1376</f>
        <v>-8.3335742700043962</v>
      </c>
      <c r="P1376">
        <f t="shared" si="129"/>
        <v>1.6058797618298473</v>
      </c>
      <c r="Q1376">
        <f>IF(O1376&gt;0, IF(Q1375+O1376*Variables!$B$5&lt;Variables!$B$4, Q1375+O1376*Variables!$B$5, Variables!$B$4), IF(Q1375&gt;-O1376, Q1375+O1376/Variables!$B$5, 0))</f>
        <v>0</v>
      </c>
      <c r="R1376">
        <f>IF(O1376&gt;0, 0, IF(Q1375&gt;-O1376, 0, -O1376 - Q1375*Variables!$B$5))</f>
        <v>8.3335742700043962</v>
      </c>
      <c r="S1376">
        <f t="shared" si="130"/>
        <v>1.5515448575894186</v>
      </c>
      <c r="T1376">
        <f t="shared" si="131"/>
        <v>0</v>
      </c>
    </row>
    <row r="1377" spans="1:20" x14ac:dyDescent="0.3">
      <c r="A1377" s="3">
        <f t="shared" si="126"/>
        <v>43158</v>
      </c>
      <c r="B1377">
        <v>2</v>
      </c>
      <c r="C1377">
        <v>27</v>
      </c>
      <c r="D1377">
        <v>8</v>
      </c>
      <c r="E1377">
        <v>1</v>
      </c>
      <c r="F1377" s="1">
        <f>VLOOKUP(A1377,Weather!$A$1:$E$366, 5)</f>
        <v>1</v>
      </c>
      <c r="G1377" s="1">
        <f>VLOOKUP(D1377, Winter!$A$1:$E$25, 2)</f>
        <v>654.54545454545405</v>
      </c>
      <c r="H1377" s="1">
        <f>VLOOKUP(D1377, Winter!$A$1:$E$25, 3)</f>
        <v>498.50910668787998</v>
      </c>
      <c r="I1377" s="1">
        <f>VLOOKUP(D1377, Winter!$A$1:$E$25, 5)</f>
        <v>294.39252336448601</v>
      </c>
      <c r="J1377" s="1">
        <f t="shared" si="127"/>
        <v>654.54545454545405</v>
      </c>
      <c r="K1377" s="47">
        <f t="shared" si="128"/>
        <v>12.245251988577891</v>
      </c>
      <c r="L1377" s="48">
        <f>Solar!K1394/1000*Variables!$B$3</f>
        <v>4.4091500000000003</v>
      </c>
      <c r="M1377" s="1">
        <f>IF(E1377=1, VLOOKUP(D1377, Sheet1!$E$2:$G$26, 2), Sheet1!$G$3)</f>
        <v>0.18618000000000001</v>
      </c>
      <c r="N1377" s="1">
        <f>'Electricity Rates'!$J$3</f>
        <v>0.19270000000000001</v>
      </c>
      <c r="O1377" s="145">
        <f>L1377-K1377</f>
        <v>-7.8361019885778909</v>
      </c>
      <c r="P1377">
        <f t="shared" si="129"/>
        <v>2.3596600581989597</v>
      </c>
      <c r="Q1377">
        <f>IF(O1377&gt;0, IF(Q1376+O1377*Variables!$B$5&lt;Variables!$B$4, Q1376+O1377*Variables!$B$5, Variables!$B$4), IF(Q1376&gt;-O1377, Q1376+O1377/Variables!$B$5, 0))</f>
        <v>0</v>
      </c>
      <c r="R1377">
        <f>IF(O1377&gt;0, 0, IF(Q1376&gt;-O1377, 0, -O1377 - Q1376*Variables!$B$5))</f>
        <v>7.8361019885778909</v>
      </c>
      <c r="S1377">
        <f t="shared" si="130"/>
        <v>1.4589254682334318</v>
      </c>
      <c r="T1377">
        <f t="shared" si="131"/>
        <v>0</v>
      </c>
    </row>
    <row r="1378" spans="1:20" x14ac:dyDescent="0.3">
      <c r="A1378" s="3">
        <f t="shared" si="126"/>
        <v>43158</v>
      </c>
      <c r="B1378">
        <v>2</v>
      </c>
      <c r="C1378">
        <v>27</v>
      </c>
      <c r="D1378">
        <v>9</v>
      </c>
      <c r="E1378">
        <v>1</v>
      </c>
      <c r="F1378" s="1">
        <f>VLOOKUP(A1378,Weather!$A$1:$E$366, 5)</f>
        <v>1</v>
      </c>
      <c r="G1378" s="1">
        <f>VLOOKUP(D1378, Winter!$A$1:$E$25, 2)</f>
        <v>801.59817351598099</v>
      </c>
      <c r="H1378" s="1">
        <f>VLOOKUP(D1378, Winter!$A$1:$E$25, 3)</f>
        <v>564.97068280688404</v>
      </c>
      <c r="I1378" s="1">
        <f>VLOOKUP(D1378, Winter!$A$1:$E$25, 5)</f>
        <v>313.08411214953298</v>
      </c>
      <c r="J1378" s="1">
        <f t="shared" si="127"/>
        <v>801.59817351598099</v>
      </c>
      <c r="K1378" s="47">
        <f t="shared" si="128"/>
        <v>14.996317765438441</v>
      </c>
      <c r="L1378" s="48">
        <f>Solar!K1395/1000*Variables!$B$3</f>
        <v>14.312149999999999</v>
      </c>
      <c r="M1378" s="1">
        <f>IF(E1378=1, VLOOKUP(D1378, Sheet1!$E$2:$G$26, 2), Sheet1!$G$3)</f>
        <v>0.20441999999999999</v>
      </c>
      <c r="N1378" s="1">
        <f>'Electricity Rates'!$J$3</f>
        <v>0.19270000000000001</v>
      </c>
      <c r="O1378" s="145">
        <f>L1378-K1378</f>
        <v>-0.68416776543844193</v>
      </c>
      <c r="P1378">
        <f t="shared" si="129"/>
        <v>2.8897904333999875</v>
      </c>
      <c r="Q1378">
        <f>IF(O1378&gt;0, IF(Q1377+O1378*Variables!$B$5&lt;Variables!$B$4, Q1377+O1378*Variables!$B$5, Variables!$B$4), IF(Q1377&gt;-O1378, Q1377+O1378/Variables!$B$5, 0))</f>
        <v>0</v>
      </c>
      <c r="R1378">
        <f>IF(O1378&gt;0, 0, IF(Q1377&gt;-O1378, 0, -O1378 - Q1377*Variables!$B$5))</f>
        <v>0.68416776543844193</v>
      </c>
      <c r="S1378">
        <f t="shared" si="130"/>
        <v>0.13985757461092629</v>
      </c>
      <c r="T1378">
        <f t="shared" si="131"/>
        <v>0</v>
      </c>
    </row>
    <row r="1379" spans="1:20" x14ac:dyDescent="0.3">
      <c r="A1379" s="3">
        <f t="shared" si="126"/>
        <v>43158</v>
      </c>
      <c r="B1379">
        <v>2</v>
      </c>
      <c r="C1379">
        <v>27</v>
      </c>
      <c r="D1379">
        <v>10</v>
      </c>
      <c r="E1379">
        <v>1</v>
      </c>
      <c r="F1379" s="1">
        <f>VLOOKUP(A1379,Weather!$A$1:$E$366, 5)</f>
        <v>1</v>
      </c>
      <c r="G1379" s="1">
        <f>VLOOKUP(D1379, Winter!$A$1:$E$25, 2)</f>
        <v>929.05770029057601</v>
      </c>
      <c r="H1379" s="1">
        <f>VLOOKUP(D1379, Winter!$A$1:$E$25, 3)</f>
        <v>583.82380756350199</v>
      </c>
      <c r="I1379" s="1">
        <f>VLOOKUP(D1379, Winter!$A$1:$E$25, 5)</f>
        <v>331.77570093457899</v>
      </c>
      <c r="J1379" s="1">
        <f t="shared" si="127"/>
        <v>929.05770029057601</v>
      </c>
      <c r="K1379" s="47">
        <f t="shared" si="128"/>
        <v>17.380833634979812</v>
      </c>
      <c r="L1379" s="48">
        <f>Solar!K1396/1000*Variables!$B$3</f>
        <v>22.534950000000002</v>
      </c>
      <c r="M1379" s="1">
        <f>IF(E1379=1, VLOOKUP(D1379, Sheet1!$E$2:$G$26, 2), Sheet1!$G$3)</f>
        <v>0.20441999999999999</v>
      </c>
      <c r="N1379" s="1">
        <f>'Electricity Rates'!$J$3</f>
        <v>0.19270000000000001</v>
      </c>
      <c r="O1379" s="145">
        <f>L1379-K1379</f>
        <v>5.1541163650201902</v>
      </c>
      <c r="P1379">
        <f t="shared" si="129"/>
        <v>3.3492866414606097</v>
      </c>
      <c r="Q1379">
        <f>IF(O1379&gt;0, IF(Q1378+O1379*Variables!$B$5&lt;Variables!$B$4, Q1378+O1379*Variables!$B$5, Variables!$B$4), IF(Q1378&gt;-O1379, Q1378+O1379/Variables!$B$5, 0))</f>
        <v>4.8448693831189784</v>
      </c>
      <c r="R1379">
        <f>IF(O1379&gt;0, 0, IF(Q1378&gt;-O1379, 0, -O1379 - Q1378*Variables!$B$5))</f>
        <v>0</v>
      </c>
      <c r="S1379">
        <f t="shared" si="130"/>
        <v>0</v>
      </c>
      <c r="T1379">
        <f t="shared" si="131"/>
        <v>0</v>
      </c>
    </row>
    <row r="1380" spans="1:20" x14ac:dyDescent="0.3">
      <c r="A1380" s="3">
        <f t="shared" si="126"/>
        <v>43158</v>
      </c>
      <c r="B1380">
        <v>2</v>
      </c>
      <c r="C1380">
        <v>27</v>
      </c>
      <c r="D1380">
        <v>11</v>
      </c>
      <c r="E1380">
        <v>1</v>
      </c>
      <c r="F1380" s="1">
        <f>VLOOKUP(A1380,Weather!$A$1:$E$366, 5)</f>
        <v>1</v>
      </c>
      <c r="G1380" s="1">
        <f>VLOOKUP(D1380, Winter!$A$1:$E$25, 2)</f>
        <v>1001.98733914487</v>
      </c>
      <c r="H1380" s="1">
        <f>VLOOKUP(D1380, Winter!$A$1:$E$25, 3)</f>
        <v>602.66024321587895</v>
      </c>
      <c r="I1380" s="1">
        <f>VLOOKUP(D1380, Winter!$A$1:$E$25, 5)</f>
        <v>331.77570093457899</v>
      </c>
      <c r="J1380" s="1">
        <f t="shared" si="127"/>
        <v>1001.98733914487</v>
      </c>
      <c r="K1380" s="47">
        <f t="shared" si="128"/>
        <v>18.745203059601334</v>
      </c>
      <c r="L1380" s="48">
        <f>Solar!K1397/1000*Variables!$B$3</f>
        <v>30.107799999999997</v>
      </c>
      <c r="M1380" s="1">
        <f>IF(E1380=1, VLOOKUP(D1380, Sheet1!$E$2:$G$26, 2), Sheet1!$G$3)</f>
        <v>0.20441999999999999</v>
      </c>
      <c r="N1380" s="1">
        <f>'Electricity Rates'!$J$3</f>
        <v>0.19270000000000001</v>
      </c>
      <c r="O1380" s="145">
        <f>L1380-K1380</f>
        <v>11.362596940398664</v>
      </c>
      <c r="P1380">
        <f t="shared" si="129"/>
        <v>3.6122006295851774</v>
      </c>
      <c r="Q1380">
        <f>IF(O1380&gt;0, IF(Q1379+O1380*Variables!$B$5&lt;Variables!$B$4, Q1379+O1380*Variables!$B$5, Variables!$B$4), IF(Q1379&gt;-O1380, Q1379+O1380/Variables!$B$5, 0))</f>
        <v>15.52571050709372</v>
      </c>
      <c r="R1380">
        <f>IF(O1380&gt;0, 0, IF(Q1379&gt;-O1380, 0, -O1380 - Q1379*Variables!$B$5))</f>
        <v>0</v>
      </c>
      <c r="S1380">
        <f t="shared" si="130"/>
        <v>0</v>
      </c>
      <c r="T1380">
        <f t="shared" si="131"/>
        <v>0</v>
      </c>
    </row>
    <row r="1381" spans="1:20" x14ac:dyDescent="0.3">
      <c r="A1381" s="3">
        <f t="shared" si="126"/>
        <v>43158</v>
      </c>
      <c r="B1381">
        <v>2</v>
      </c>
      <c r="C1381">
        <v>27</v>
      </c>
      <c r="D1381">
        <v>12</v>
      </c>
      <c r="E1381">
        <v>1</v>
      </c>
      <c r="F1381" s="1">
        <f>VLOOKUP(A1381,Weather!$A$1:$E$366, 5)</f>
        <v>1</v>
      </c>
      <c r="G1381" s="1">
        <f>VLOOKUP(D1381, Winter!$A$1:$E$25, 2)</f>
        <v>1020.36633457866</v>
      </c>
      <c r="H1381" s="1">
        <f>VLOOKUP(D1381, Winter!$A$1:$E$25, 3)</f>
        <v>602.46553699974402</v>
      </c>
      <c r="I1381" s="1">
        <f>VLOOKUP(D1381, Winter!$A$1:$E$25, 5)</f>
        <v>327.10280373831802</v>
      </c>
      <c r="J1381" s="1">
        <f t="shared" si="127"/>
        <v>1020.36633457866</v>
      </c>
      <c r="K1381" s="47">
        <f t="shared" si="128"/>
        <v>19.089037744909735</v>
      </c>
      <c r="L1381" s="48">
        <f>Solar!K1398/1000*Variables!$B$3</f>
        <v>34.862849999999995</v>
      </c>
      <c r="M1381" s="1">
        <f>IF(E1381=1, VLOOKUP(D1381, Sheet1!$E$2:$G$26, 2), Sheet1!$G$3)</f>
        <v>0.20441999999999999</v>
      </c>
      <c r="N1381" s="1">
        <f>'Electricity Rates'!$J$3</f>
        <v>0.19270000000000001</v>
      </c>
      <c r="O1381" s="145">
        <f>L1381-K1381</f>
        <v>15.77381225509026</v>
      </c>
      <c r="P1381">
        <f t="shared" si="129"/>
        <v>3.6784575734441063</v>
      </c>
      <c r="Q1381">
        <f>IF(O1381&gt;0, IF(Q1380+O1381*Variables!$B$5&lt;Variables!$B$4, Q1380+O1381*Variables!$B$5, Variables!$B$4), IF(Q1380&gt;-O1381, Q1380+O1381/Variables!$B$5, 0))</f>
        <v>30.353094026878566</v>
      </c>
      <c r="R1381">
        <f>IF(O1381&gt;0, 0, IF(Q1380&gt;-O1381, 0, -O1381 - Q1380*Variables!$B$5))</f>
        <v>0</v>
      </c>
      <c r="S1381">
        <f t="shared" si="130"/>
        <v>0</v>
      </c>
      <c r="T1381">
        <f t="shared" si="131"/>
        <v>0</v>
      </c>
    </row>
    <row r="1382" spans="1:20" x14ac:dyDescent="0.3">
      <c r="A1382" s="3">
        <f t="shared" si="126"/>
        <v>43158</v>
      </c>
      <c r="B1382">
        <v>2</v>
      </c>
      <c r="C1382">
        <v>27</v>
      </c>
      <c r="D1382">
        <v>13</v>
      </c>
      <c r="E1382">
        <v>1</v>
      </c>
      <c r="F1382" s="1">
        <f>VLOOKUP(A1382,Weather!$A$1:$E$366, 5)</f>
        <v>1</v>
      </c>
      <c r="G1382" s="1">
        <f>VLOOKUP(D1382, Winter!$A$1:$E$25, 2)</f>
        <v>1065.99730178497</v>
      </c>
      <c r="H1382" s="1">
        <f>VLOOKUP(D1382, Winter!$A$1:$E$25, 3)</f>
        <v>611.78362020049099</v>
      </c>
      <c r="I1382" s="1">
        <f>VLOOKUP(D1382, Winter!$A$1:$E$25, 5)</f>
        <v>322.42990654205602</v>
      </c>
      <c r="J1382" s="1">
        <f t="shared" si="127"/>
        <v>1065.99730178497</v>
      </c>
      <c r="K1382" s="47">
        <f t="shared" si="128"/>
        <v>19.942702968682205</v>
      </c>
      <c r="L1382" s="48">
        <f>Solar!K1399/1000*Variables!$B$3</f>
        <v>34.282499999999999</v>
      </c>
      <c r="M1382" s="1">
        <f>IF(E1382=1, VLOOKUP(D1382, Sheet1!$E$2:$G$26, 2), Sheet1!$G$3)</f>
        <v>0.20441999999999999</v>
      </c>
      <c r="N1382" s="1">
        <f>'Electricity Rates'!$J$3</f>
        <v>0.19270000000000001</v>
      </c>
      <c r="O1382" s="145">
        <f>L1382-K1382</f>
        <v>14.339797031317794</v>
      </c>
      <c r="P1382">
        <f t="shared" si="129"/>
        <v>3.842958862065061</v>
      </c>
      <c r="Q1382">
        <f>IF(O1382&gt;0, IF(Q1381+O1382*Variables!$B$5&lt;Variables!$B$4, Q1381+O1382*Variables!$B$5, Variables!$B$4), IF(Q1381&gt;-O1382, Q1381+O1382/Variables!$B$5, 0))</f>
        <v>43.832503236317294</v>
      </c>
      <c r="R1382">
        <f>IF(O1382&gt;0, 0, IF(Q1381&gt;-O1382, 0, -O1382 - Q1381*Variables!$B$5))</f>
        <v>0</v>
      </c>
      <c r="S1382">
        <f t="shared" si="130"/>
        <v>0</v>
      </c>
      <c r="T1382">
        <f t="shared" si="131"/>
        <v>0</v>
      </c>
    </row>
    <row r="1383" spans="1:20" x14ac:dyDescent="0.3">
      <c r="A1383" s="3">
        <f t="shared" si="126"/>
        <v>43158</v>
      </c>
      <c r="B1383">
        <v>2</v>
      </c>
      <c r="C1383">
        <v>27</v>
      </c>
      <c r="D1383">
        <v>14</v>
      </c>
      <c r="E1383">
        <v>1</v>
      </c>
      <c r="F1383" s="1">
        <f>VLOOKUP(A1383,Weather!$A$1:$E$366, 5)</f>
        <v>1</v>
      </c>
      <c r="G1383" s="1">
        <f>VLOOKUP(D1383, Winter!$A$1:$E$25, 2)</f>
        <v>1084.3762972187601</v>
      </c>
      <c r="H1383" s="1">
        <f>VLOOKUP(D1383, Winter!$A$1:$E$25, 3)</f>
        <v>611.59447701910301</v>
      </c>
      <c r="I1383" s="1">
        <f>VLOOKUP(D1383, Winter!$A$1:$E$25, 5)</f>
        <v>303.73831775700899</v>
      </c>
      <c r="J1383" s="1">
        <f t="shared" si="127"/>
        <v>1084.3762972187601</v>
      </c>
      <c r="K1383" s="47">
        <f t="shared" si="128"/>
        <v>20.28653765399061</v>
      </c>
      <c r="L1383" s="48">
        <f>Solar!K1400/1000*Variables!$B$3</f>
        <v>32.034149999999997</v>
      </c>
      <c r="M1383" s="1">
        <f>IF(E1383=1, VLOOKUP(D1383, Sheet1!$E$2:$G$26, 2), Sheet1!$G$3)</f>
        <v>0.20441999999999999</v>
      </c>
      <c r="N1383" s="1">
        <f>'Electricity Rates'!$J$3</f>
        <v>0.19270000000000001</v>
      </c>
      <c r="O1383" s="145">
        <f>L1383-K1383</f>
        <v>11.747612346009387</v>
      </c>
      <c r="P1383">
        <f t="shared" si="129"/>
        <v>3.9092158059239908</v>
      </c>
      <c r="Q1383">
        <f>IF(O1383&gt;0, IF(Q1382+O1383*Variables!$B$5&lt;Variables!$B$4, Q1382+O1383*Variables!$B$5, Variables!$B$4), IF(Q1382&gt;-O1383, Q1382+O1383/Variables!$B$5, 0))</f>
        <v>54.875258841566115</v>
      </c>
      <c r="R1383">
        <f>IF(O1383&gt;0, 0, IF(Q1382&gt;-O1383, 0, -O1383 - Q1382*Variables!$B$5))</f>
        <v>0</v>
      </c>
      <c r="S1383">
        <f t="shared" si="130"/>
        <v>0</v>
      </c>
      <c r="T1383">
        <f t="shared" si="131"/>
        <v>0</v>
      </c>
    </row>
    <row r="1384" spans="1:20" x14ac:dyDescent="0.3">
      <c r="A1384" s="3">
        <f t="shared" si="126"/>
        <v>43158</v>
      </c>
      <c r="B1384">
        <v>2</v>
      </c>
      <c r="C1384">
        <v>27</v>
      </c>
      <c r="D1384">
        <v>15</v>
      </c>
      <c r="E1384">
        <v>1</v>
      </c>
      <c r="F1384" s="1">
        <f>VLOOKUP(A1384,Weather!$A$1:$E$366, 5)</f>
        <v>1</v>
      </c>
      <c r="G1384" s="1">
        <f>VLOOKUP(D1384, Winter!$A$1:$E$25, 2)</f>
        <v>1093.6540058115399</v>
      </c>
      <c r="H1384" s="1">
        <f>VLOOKUP(D1384, Winter!$A$1:$E$25, 3)</f>
        <v>601.87029228184497</v>
      </c>
      <c r="I1384" s="1">
        <f>VLOOKUP(D1384, Winter!$A$1:$E$25, 5)</f>
        <v>271.02803738317698</v>
      </c>
      <c r="J1384" s="1">
        <f t="shared" si="127"/>
        <v>1093.6540058115399</v>
      </c>
      <c r="K1384" s="47">
        <f t="shared" si="128"/>
        <v>20.460105247816585</v>
      </c>
      <c r="L1384" s="48">
        <f>Solar!K1401/1000*Variables!$B$3</f>
        <v>26.647349999999996</v>
      </c>
      <c r="M1384" s="1">
        <f>IF(E1384=1, VLOOKUP(D1384, Sheet1!$E$2:$G$26, 2), Sheet1!$G$3)</f>
        <v>0.20441999999999999</v>
      </c>
      <c r="N1384" s="1">
        <f>'Electricity Rates'!$J$3</f>
        <v>0.19270000000000001</v>
      </c>
      <c r="O1384" s="145">
        <f>L1384-K1384</f>
        <v>6.1872447521834104</v>
      </c>
      <c r="P1384">
        <f t="shared" si="129"/>
        <v>3.9426622812542562</v>
      </c>
      <c r="Q1384">
        <f>IF(O1384&gt;0, IF(Q1383+O1384*Variables!$B$5&lt;Variables!$B$4, Q1383+O1384*Variables!$B$5, Variables!$B$4), IF(Q1383&gt;-O1384, Q1383+O1384/Variables!$B$5, 0))</f>
        <v>60.691268908618518</v>
      </c>
      <c r="R1384">
        <f>IF(O1384&gt;0, 0, IF(Q1383&gt;-O1384, 0, -O1384 - Q1383*Variables!$B$5))</f>
        <v>0</v>
      </c>
      <c r="S1384">
        <f t="shared" si="130"/>
        <v>0</v>
      </c>
      <c r="T1384">
        <f t="shared" si="131"/>
        <v>0</v>
      </c>
    </row>
    <row r="1385" spans="1:20" x14ac:dyDescent="0.3">
      <c r="A1385" s="3">
        <f t="shared" si="126"/>
        <v>43158</v>
      </c>
      <c r="B1385">
        <v>2</v>
      </c>
      <c r="C1385">
        <v>27</v>
      </c>
      <c r="D1385">
        <v>16</v>
      </c>
      <c r="E1385">
        <v>1</v>
      </c>
      <c r="F1385" s="1">
        <f>VLOOKUP(A1385,Weather!$A$1:$E$366, 5)</f>
        <v>1</v>
      </c>
      <c r="G1385" s="1">
        <f>VLOOKUP(D1385, Winter!$A$1:$E$25, 2)</f>
        <v>1039.2953507679499</v>
      </c>
      <c r="H1385" s="1">
        <f>VLOOKUP(D1385, Winter!$A$1:$E$25, 3)</f>
        <v>558.82352941176396</v>
      </c>
      <c r="I1385" s="1">
        <f>VLOOKUP(D1385, Winter!$A$1:$E$25, 5)</f>
        <v>252.336448598131</v>
      </c>
      <c r="J1385" s="1">
        <f t="shared" si="127"/>
        <v>1039.2953507679499</v>
      </c>
      <c r="K1385" s="47">
        <f t="shared" si="128"/>
        <v>19.443162231641814</v>
      </c>
      <c r="L1385" s="48">
        <f>Solar!K1402/1000*Variables!$B$3</f>
        <v>16.496749999999999</v>
      </c>
      <c r="M1385" s="1">
        <f>IF(E1385=1, VLOOKUP(D1385, Sheet1!$E$2:$G$26, 2), Sheet1!$G$3)</f>
        <v>0.20441999999999999</v>
      </c>
      <c r="N1385" s="1">
        <f>'Electricity Rates'!$J$3</f>
        <v>0.19270000000000001</v>
      </c>
      <c r="O1385" s="145">
        <f>L1385-K1385</f>
        <v>-2.9464122316418155</v>
      </c>
      <c r="P1385">
        <f t="shared" si="129"/>
        <v>3.746697362037378</v>
      </c>
      <c r="Q1385">
        <f>IF(O1385&gt;0, IF(Q1384+O1385*Variables!$B$5&lt;Variables!$B$4, Q1384+O1385*Variables!$B$5, Variables!$B$4), IF(Q1384&gt;-O1385, Q1384+O1385/Variables!$B$5, 0))</f>
        <v>57.556787811127222</v>
      </c>
      <c r="R1385">
        <f>IF(O1385&gt;0, 0, IF(Q1384&gt;-O1385, 0, -O1385 - Q1384*Variables!$B$5))</f>
        <v>0</v>
      </c>
      <c r="S1385">
        <f t="shared" si="130"/>
        <v>0</v>
      </c>
      <c r="T1385">
        <f t="shared" si="131"/>
        <v>0</v>
      </c>
    </row>
    <row r="1386" spans="1:20" x14ac:dyDescent="0.3">
      <c r="A1386" s="3">
        <f t="shared" si="126"/>
        <v>43158</v>
      </c>
      <c r="B1386">
        <v>2</v>
      </c>
      <c r="C1386">
        <v>27</v>
      </c>
      <c r="D1386">
        <v>17</v>
      </c>
      <c r="E1386">
        <v>1</v>
      </c>
      <c r="F1386" s="1">
        <f>VLOOKUP(A1386,Weather!$A$1:$E$366, 5)</f>
        <v>1</v>
      </c>
      <c r="G1386" s="1">
        <f>VLOOKUP(D1386, Winter!$A$1:$E$25, 2)</f>
        <v>889.47696139476898</v>
      </c>
      <c r="H1386" s="1">
        <f>VLOOKUP(D1386, Winter!$A$1:$E$25, 3)</f>
        <v>506.24728802056097</v>
      </c>
      <c r="I1386" s="1">
        <f>VLOOKUP(D1386, Winter!$A$1:$E$25, 5)</f>
        <v>228.971962616822</v>
      </c>
      <c r="J1386" s="1">
        <f t="shared" si="127"/>
        <v>889.47696139476898</v>
      </c>
      <c r="K1386" s="47">
        <f t="shared" si="128"/>
        <v>16.640356226867883</v>
      </c>
      <c r="L1386" s="48">
        <f>Solar!K1403/1000*Variables!$B$3</f>
        <v>10.632599999999998</v>
      </c>
      <c r="M1386" s="1">
        <f>IF(E1386=1, VLOOKUP(D1386, Sheet1!$E$2:$G$26, 2), Sheet1!$G$3)</f>
        <v>0.20441999999999999</v>
      </c>
      <c r="N1386" s="1">
        <f>'Electricity Rates'!$J$3</f>
        <v>0.19270000000000001</v>
      </c>
      <c r="O1386" s="145">
        <f>L1386-K1386</f>
        <v>-6.007756226867885</v>
      </c>
      <c r="P1386">
        <f t="shared" si="129"/>
        <v>3.2065966449174415</v>
      </c>
      <c r="Q1386">
        <f>IF(O1386&gt;0, IF(Q1385+O1386*Variables!$B$5&lt;Variables!$B$4, Q1385+O1386*Variables!$B$5, Variables!$B$4), IF(Q1385&gt;-O1386, Q1385+O1386/Variables!$B$5, 0))</f>
        <v>51.165557782544369</v>
      </c>
      <c r="R1386">
        <f>IF(O1386&gt;0, 0, IF(Q1385&gt;-O1386, 0, -O1386 - Q1385*Variables!$B$5))</f>
        <v>0</v>
      </c>
      <c r="S1386">
        <f t="shared" si="130"/>
        <v>0</v>
      </c>
      <c r="T1386">
        <f t="shared" si="131"/>
        <v>0</v>
      </c>
    </row>
    <row r="1387" spans="1:20" x14ac:dyDescent="0.3">
      <c r="A1387" s="3">
        <f t="shared" si="126"/>
        <v>43158</v>
      </c>
      <c r="B1387">
        <v>2</v>
      </c>
      <c r="C1387">
        <v>27</v>
      </c>
      <c r="D1387">
        <v>18</v>
      </c>
      <c r="E1387">
        <v>1</v>
      </c>
      <c r="F1387" s="1">
        <f>VLOOKUP(A1387,Weather!$A$1:$E$366, 5)</f>
        <v>1</v>
      </c>
      <c r="G1387" s="1">
        <f>VLOOKUP(D1387, Winter!$A$1:$E$25, 2)</f>
        <v>689.67932752179297</v>
      </c>
      <c r="H1387" s="1">
        <f>VLOOKUP(D1387, Winter!$A$1:$E$25, 3)</f>
        <v>477.48083534529701</v>
      </c>
      <c r="I1387" s="1">
        <f>VLOOKUP(D1387, Winter!$A$1:$E$25, 5)</f>
        <v>257.009345794392</v>
      </c>
      <c r="J1387" s="1">
        <f t="shared" si="127"/>
        <v>689.67932752179297</v>
      </c>
      <c r="K1387" s="47">
        <f t="shared" si="128"/>
        <v>12.902537322915327</v>
      </c>
      <c r="L1387" s="48">
        <f>Solar!K1404/1000*Variables!$B$3</f>
        <v>2.1014500000000003</v>
      </c>
      <c r="M1387" s="1">
        <f>IF(E1387=1, VLOOKUP(D1387, Sheet1!$E$2:$G$26, 2), Sheet1!$G$3)</f>
        <v>0.20441999999999999</v>
      </c>
      <c r="N1387" s="1">
        <f>'Electricity Rates'!$J$3</f>
        <v>0.19270000000000001</v>
      </c>
      <c r="O1387" s="145">
        <f>L1387-K1387</f>
        <v>-10.801087322915327</v>
      </c>
      <c r="P1387">
        <f t="shared" si="129"/>
        <v>2.4863189421257839</v>
      </c>
      <c r="Q1387">
        <f>IF(O1387&gt;0, IF(Q1386+O1387*Variables!$B$5&lt;Variables!$B$4, Q1386+O1387*Variables!$B$5, Variables!$B$4), IF(Q1386&gt;-O1387, Q1386+O1387/Variables!$B$5, 0))</f>
        <v>39.675039353911039</v>
      </c>
      <c r="R1387">
        <f>IF(O1387&gt;0, 0, IF(Q1386&gt;-O1387, 0, -O1387 - Q1386*Variables!$B$5))</f>
        <v>0</v>
      </c>
      <c r="S1387">
        <f t="shared" si="130"/>
        <v>0</v>
      </c>
      <c r="T1387">
        <f t="shared" si="131"/>
        <v>0</v>
      </c>
    </row>
    <row r="1388" spans="1:20" x14ac:dyDescent="0.3">
      <c r="A1388" s="3">
        <f t="shared" si="126"/>
        <v>43158</v>
      </c>
      <c r="B1388">
        <v>2</v>
      </c>
      <c r="C1388">
        <v>27</v>
      </c>
      <c r="D1388">
        <v>19</v>
      </c>
      <c r="E1388">
        <v>1</v>
      </c>
      <c r="F1388" s="1">
        <f>VLOOKUP(A1388,Weather!$A$1:$E$366, 5)</f>
        <v>1</v>
      </c>
      <c r="G1388" s="1">
        <f>VLOOKUP(D1388, Winter!$A$1:$E$25, 2)</f>
        <v>503.50249066002402</v>
      </c>
      <c r="H1388" s="1">
        <f>VLOOKUP(D1388, Winter!$A$1:$E$25, 3)</f>
        <v>367.75553800108997</v>
      </c>
      <c r="I1388" s="1">
        <f>VLOOKUP(D1388, Winter!$A$1:$E$25, 5)</f>
        <v>266.355140186916</v>
      </c>
      <c r="J1388" s="1">
        <f t="shared" si="127"/>
        <v>503.50249066002402</v>
      </c>
      <c r="K1388" s="47">
        <f t="shared" si="128"/>
        <v>9.419536614596451</v>
      </c>
      <c r="L1388" s="48">
        <f>Solar!K1405/1000*Variables!$B$3</f>
        <v>0</v>
      </c>
      <c r="M1388" s="1">
        <f>IF(E1388=1, VLOOKUP(D1388, Sheet1!$E$2:$G$26, 2), Sheet1!$G$3)</f>
        <v>0.20441999999999999</v>
      </c>
      <c r="N1388" s="1">
        <f>'Electricity Rates'!$J$3</f>
        <v>0.19270000000000001</v>
      </c>
      <c r="O1388" s="145">
        <f>L1388-K1388</f>
        <v>-9.419536614596451</v>
      </c>
      <c r="P1388">
        <f t="shared" si="129"/>
        <v>1.8151447056327361</v>
      </c>
      <c r="Q1388">
        <f>IF(O1388&gt;0, IF(Q1387+O1388*Variables!$B$5&lt;Variables!$B$4, Q1387+O1388*Variables!$B$5, Variables!$B$4), IF(Q1387&gt;-O1388, Q1387+O1388/Variables!$B$5, 0))</f>
        <v>29.654255721361622</v>
      </c>
      <c r="R1388">
        <f>IF(O1388&gt;0, 0, IF(Q1387&gt;-O1388, 0, -O1388 - Q1387*Variables!$B$5))</f>
        <v>0</v>
      </c>
      <c r="S1388">
        <f t="shared" si="130"/>
        <v>0</v>
      </c>
      <c r="T1388">
        <f t="shared" si="131"/>
        <v>0</v>
      </c>
    </row>
    <row r="1389" spans="1:20" x14ac:dyDescent="0.3">
      <c r="A1389" s="3">
        <f t="shared" si="126"/>
        <v>43158</v>
      </c>
      <c r="B1389">
        <v>2</v>
      </c>
      <c r="C1389">
        <v>27</v>
      </c>
      <c r="D1389">
        <v>20</v>
      </c>
      <c r="E1389">
        <v>1</v>
      </c>
      <c r="F1389" s="1">
        <f>VLOOKUP(A1389,Weather!$A$1:$E$366, 5)</f>
        <v>1</v>
      </c>
      <c r="G1389" s="1">
        <f>VLOOKUP(D1389, Winter!$A$1:$E$25, 2)</f>
        <v>385.507471980074</v>
      </c>
      <c r="H1389" s="1">
        <f>VLOOKUP(D1389, Winter!$A$1:$E$25, 3)</f>
        <v>329.45960680470398</v>
      </c>
      <c r="I1389" s="1">
        <f>VLOOKUP(D1389, Winter!$A$1:$E$25, 5)</f>
        <v>275.70093457943898</v>
      </c>
      <c r="J1389" s="1">
        <f t="shared" si="127"/>
        <v>385.507471980074</v>
      </c>
      <c r="K1389" s="47">
        <f t="shared" si="128"/>
        <v>7.2120829884211179</v>
      </c>
      <c r="L1389" s="48">
        <f>Solar!K1406/1000*Variables!$B$3</f>
        <v>0</v>
      </c>
      <c r="M1389" s="1">
        <f>IF(E1389=1, VLOOKUP(D1389, Sheet1!$E$2:$G$26, 2), Sheet1!$G$3)</f>
        <v>0.20441999999999999</v>
      </c>
      <c r="N1389" s="1">
        <f>'Electricity Rates'!$J$3</f>
        <v>0.19270000000000001</v>
      </c>
      <c r="O1389" s="145">
        <f>L1389-K1389</f>
        <v>-7.2120829884211179</v>
      </c>
      <c r="P1389">
        <f t="shared" si="129"/>
        <v>1.3897683918687496</v>
      </c>
      <c r="Q1389">
        <f>IF(O1389&gt;0, IF(Q1388+O1389*Variables!$B$5&lt;Variables!$B$4, Q1388+O1389*Variables!$B$5, Variables!$B$4), IF(Q1388&gt;-O1389, Q1388+O1389/Variables!$B$5, 0))</f>
        <v>21.981827010275325</v>
      </c>
      <c r="R1389">
        <f>IF(O1389&gt;0, 0, IF(Q1388&gt;-O1389, 0, -O1389 - Q1388*Variables!$B$5))</f>
        <v>0</v>
      </c>
      <c r="S1389">
        <f t="shared" si="130"/>
        <v>0</v>
      </c>
      <c r="T1389">
        <f t="shared" si="131"/>
        <v>0</v>
      </c>
    </row>
    <row r="1390" spans="1:20" x14ac:dyDescent="0.3">
      <c r="A1390" s="3">
        <f t="shared" si="126"/>
        <v>43158</v>
      </c>
      <c r="B1390">
        <v>2</v>
      </c>
      <c r="C1390">
        <v>27</v>
      </c>
      <c r="D1390">
        <v>21</v>
      </c>
      <c r="E1390">
        <v>1</v>
      </c>
      <c r="F1390" s="1">
        <f>VLOOKUP(A1390,Weather!$A$1:$E$366, 5)</f>
        <v>1</v>
      </c>
      <c r="G1390" s="1">
        <f>VLOOKUP(D1390, Winter!$A$1:$E$25, 2)</f>
        <v>340.23972602739599</v>
      </c>
      <c r="H1390" s="1">
        <f>VLOOKUP(D1390, Winter!$A$1:$E$25, 3)</f>
        <v>286.390591795636</v>
      </c>
      <c r="I1390" s="1">
        <f>VLOOKUP(D1390, Winter!$A$1:$E$25, 5)</f>
        <v>289.71962616822401</v>
      </c>
      <c r="J1390" s="1">
        <f t="shared" si="127"/>
        <v>340.23972602739599</v>
      </c>
      <c r="K1390" s="47">
        <f t="shared" si="128"/>
        <v>6.3652129165322053</v>
      </c>
      <c r="L1390" s="48">
        <f>Solar!K1407/1000*Variables!$B$3</f>
        <v>0</v>
      </c>
      <c r="M1390" s="1">
        <f>IF(E1390=1, VLOOKUP(D1390, Sheet1!$E$2:$G$26, 2), Sheet1!$G$3)</f>
        <v>0.20441999999999999</v>
      </c>
      <c r="N1390" s="1">
        <f>'Electricity Rates'!$J$3</f>
        <v>0.19270000000000001</v>
      </c>
      <c r="O1390" s="145">
        <f>L1390-K1390</f>
        <v>-6.3652129165322053</v>
      </c>
      <c r="P1390">
        <f t="shared" si="129"/>
        <v>1.226576529015756</v>
      </c>
      <c r="Q1390">
        <f>IF(O1390&gt;0, IF(Q1389+O1390*Variables!$B$5&lt;Variables!$B$4, Q1389+O1390*Variables!$B$5, Variables!$B$4), IF(Q1389&gt;-O1390, Q1389+O1390/Variables!$B$5, 0))</f>
        <v>15.21032390758149</v>
      </c>
      <c r="R1390">
        <f>IF(O1390&gt;0, 0, IF(Q1389&gt;-O1390, 0, -O1390 - Q1389*Variables!$B$5))</f>
        <v>0</v>
      </c>
      <c r="S1390">
        <f t="shared" si="130"/>
        <v>0</v>
      </c>
      <c r="T1390">
        <f t="shared" si="131"/>
        <v>0</v>
      </c>
    </row>
    <row r="1391" spans="1:20" x14ac:dyDescent="0.3">
      <c r="A1391" s="3">
        <f t="shared" si="126"/>
        <v>43158</v>
      </c>
      <c r="B1391">
        <v>2</v>
      </c>
      <c r="C1391">
        <v>27</v>
      </c>
      <c r="D1391">
        <v>22</v>
      </c>
      <c r="E1391">
        <v>1</v>
      </c>
      <c r="F1391" s="1">
        <f>VLOOKUP(A1391,Weather!$A$1:$E$366, 5)</f>
        <v>1</v>
      </c>
      <c r="G1391" s="1">
        <f>VLOOKUP(D1391, Winter!$A$1:$E$25, 2)</f>
        <v>300</v>
      </c>
      <c r="H1391" s="1">
        <f>VLOOKUP(D1391, Winter!$A$1:$E$25, 3)</f>
        <v>271.915575384683</v>
      </c>
      <c r="I1391" s="1">
        <f>VLOOKUP(D1391, Winter!$A$1:$E$25, 5)</f>
        <v>285.04672897196201</v>
      </c>
      <c r="J1391" s="1">
        <f t="shared" si="127"/>
        <v>300</v>
      </c>
      <c r="K1391" s="47">
        <f t="shared" si="128"/>
        <v>5.6124071614315376</v>
      </c>
      <c r="L1391" s="48">
        <f>Solar!K1408/1000*Variables!$B$3</f>
        <v>0</v>
      </c>
      <c r="M1391" s="1">
        <f>IF(E1391=1, VLOOKUP(D1391, Sheet1!$E$2:$G$26, 2), Sheet1!$G$3)</f>
        <v>0.18618000000000001</v>
      </c>
      <c r="N1391" s="1">
        <f>'Electricity Rates'!$J$3</f>
        <v>0.19270000000000001</v>
      </c>
      <c r="O1391" s="145">
        <f>L1391-K1391</f>
        <v>-5.6124071614315376</v>
      </c>
      <c r="P1391">
        <f t="shared" si="129"/>
        <v>1.0815108600078573</v>
      </c>
      <c r="Q1391">
        <f>IF(O1391&gt;0, IF(Q1390+O1391*Variables!$B$5&lt;Variables!$B$4, Q1390+O1391*Variables!$B$5, Variables!$B$4), IF(Q1390&gt;-O1391, Q1390+O1391/Variables!$B$5, 0))</f>
        <v>9.2396779911649602</v>
      </c>
      <c r="R1391">
        <f>IF(O1391&gt;0, 0, IF(Q1390&gt;-O1391, 0, -O1391 - Q1390*Variables!$B$5))</f>
        <v>0</v>
      </c>
      <c r="S1391">
        <f t="shared" si="130"/>
        <v>0</v>
      </c>
      <c r="T1391">
        <f t="shared" si="131"/>
        <v>0</v>
      </c>
    </row>
    <row r="1392" spans="1:20" x14ac:dyDescent="0.3">
      <c r="A1392" s="3">
        <f t="shared" si="126"/>
        <v>43158</v>
      </c>
      <c r="B1392">
        <v>2</v>
      </c>
      <c r="C1392">
        <v>27</v>
      </c>
      <c r="D1392">
        <v>23</v>
      </c>
      <c r="E1392">
        <v>1</v>
      </c>
      <c r="F1392" s="1">
        <f>VLOOKUP(A1392,Weather!$A$1:$E$366, 5)</f>
        <v>1</v>
      </c>
      <c r="G1392" s="1">
        <f>VLOOKUP(D1392, Winter!$A$1:$E$25, 2)</f>
        <v>290.90909090909099</v>
      </c>
      <c r="H1392" s="1">
        <f>VLOOKUP(D1392, Winter!$A$1:$E$25, 3)</f>
        <v>266.95334839061297</v>
      </c>
      <c r="I1392" s="1">
        <f>VLOOKUP(D1392, Winter!$A$1:$E$25, 5)</f>
        <v>285.04672897196201</v>
      </c>
      <c r="J1392" s="1">
        <f t="shared" si="127"/>
        <v>290.90909090909099</v>
      </c>
      <c r="K1392" s="47">
        <f t="shared" si="128"/>
        <v>5.4423342171457358</v>
      </c>
      <c r="L1392" s="48">
        <f>Solar!K1409/1000*Variables!$B$3</f>
        <v>0</v>
      </c>
      <c r="M1392" s="1">
        <f>IF(E1392=1, VLOOKUP(D1392, Sheet1!$E$2:$G$26, 2), Sheet1!$G$3)</f>
        <v>0.18618000000000001</v>
      </c>
      <c r="N1392" s="1">
        <f>'Electricity Rates'!$J$3</f>
        <v>0.19270000000000001</v>
      </c>
      <c r="O1392" s="145">
        <f>L1392-K1392</f>
        <v>-5.4423342171457358</v>
      </c>
      <c r="P1392">
        <f t="shared" si="129"/>
        <v>1.0487378036439834</v>
      </c>
      <c r="Q1392">
        <f>IF(O1392&gt;0, IF(Q1391+O1392*Variables!$B$5&lt;Variables!$B$4, Q1391+O1392*Variables!$B$5, Variables!$B$4), IF(Q1391&gt;-O1392, Q1391+O1392/Variables!$B$5, 0))</f>
        <v>3.449960738882262</v>
      </c>
      <c r="R1392">
        <f>IF(O1392&gt;0, 0, IF(Q1391&gt;-O1392, 0, -O1392 - Q1391*Variables!$B$5))</f>
        <v>0</v>
      </c>
      <c r="S1392">
        <f t="shared" si="130"/>
        <v>0</v>
      </c>
      <c r="T1392">
        <f t="shared" si="131"/>
        <v>0</v>
      </c>
    </row>
    <row r="1393" spans="1:20" x14ac:dyDescent="0.3">
      <c r="A1393" s="3">
        <f t="shared" si="126"/>
        <v>43158</v>
      </c>
      <c r="B1393">
        <v>2</v>
      </c>
      <c r="C1393">
        <v>27</v>
      </c>
      <c r="D1393">
        <v>24</v>
      </c>
      <c r="E1393">
        <v>1</v>
      </c>
      <c r="F1393" s="1">
        <f>VLOOKUP(A1393,Weather!$A$1:$E$366, 5)</f>
        <v>1</v>
      </c>
      <c r="G1393" s="1">
        <f>VLOOKUP(D1393, Winter!$A$1:$E$25, 2)</f>
        <v>272.72727272727298</v>
      </c>
      <c r="H1393" s="1">
        <f>VLOOKUP(D1393, Winter!$A$1:$E$25, 3)</f>
        <v>266.74195307023803</v>
      </c>
      <c r="I1393" s="1">
        <f>VLOOKUP(D1393, Winter!$A$1:$E$25, 5)</f>
        <v>285.04672897196201</v>
      </c>
      <c r="J1393" s="1">
        <f t="shared" si="127"/>
        <v>272.72727272727298</v>
      </c>
      <c r="K1393" s="47">
        <f t="shared" si="128"/>
        <v>5.1021883285741305</v>
      </c>
      <c r="L1393" s="48">
        <f>Solar!K1410/1000*Variables!$B$3</f>
        <v>0</v>
      </c>
      <c r="M1393" s="1">
        <f>IF(E1393=1, VLOOKUP(D1393, Sheet1!$E$2:$G$26, 2), Sheet1!$G$3)</f>
        <v>0.18618000000000001</v>
      </c>
      <c r="N1393" s="1">
        <f>'Electricity Rates'!$J$3</f>
        <v>0.19270000000000001</v>
      </c>
      <c r="O1393" s="145">
        <f>L1393-K1393</f>
        <v>-5.1021883285741305</v>
      </c>
      <c r="P1393">
        <f t="shared" si="129"/>
        <v>0.98319169091623504</v>
      </c>
      <c r="Q1393">
        <f>IF(O1393&gt;0, IF(Q1392+O1393*Variables!$B$5&lt;Variables!$B$4, Q1392+O1393*Variables!$B$5, Variables!$B$4), IF(Q1392&gt;-O1393, Q1392+O1393/Variables!$B$5, 0))</f>
        <v>0</v>
      </c>
      <c r="R1393">
        <f>IF(O1393&gt;0, 0, IF(Q1392&gt;-O1393, 0, -O1393 - Q1392*Variables!$B$5))</f>
        <v>1.8592252340248043</v>
      </c>
      <c r="S1393">
        <f t="shared" si="130"/>
        <v>0.34615055407073808</v>
      </c>
      <c r="T1393">
        <f t="shared" si="131"/>
        <v>0</v>
      </c>
    </row>
    <row r="1394" spans="1:20" x14ac:dyDescent="0.3">
      <c r="A1394" s="3">
        <f t="shared" si="126"/>
        <v>43159</v>
      </c>
      <c r="B1394">
        <v>2</v>
      </c>
      <c r="C1394">
        <v>28</v>
      </c>
      <c r="D1394">
        <v>1</v>
      </c>
      <c r="E1394">
        <v>1</v>
      </c>
      <c r="F1394" s="1">
        <f>VLOOKUP(A1394,Weather!$A$1:$E$366, 5)</f>
        <v>1</v>
      </c>
      <c r="G1394" s="1">
        <f>VLOOKUP(D1394, Winter!$A$1:$E$25, 2)</f>
        <v>281.81818181818198</v>
      </c>
      <c r="H1394" s="1">
        <f>VLOOKUP(D1394, Winter!$A$1:$E$25, 3)</f>
        <v>257.04002047196798</v>
      </c>
      <c r="I1394" s="1">
        <f>VLOOKUP(D1394, Winter!$A$1:$E$25, 5)</f>
        <v>266.355140186916</v>
      </c>
      <c r="J1394" s="1">
        <f t="shared" si="127"/>
        <v>281.81818181818198</v>
      </c>
      <c r="K1394" s="47">
        <f t="shared" si="128"/>
        <v>5.2722612728599332</v>
      </c>
      <c r="L1394" s="48">
        <f>Solar!K1411/1000*Variables!$B$3</f>
        <v>0</v>
      </c>
      <c r="M1394" s="1">
        <f>IF(E1394=1, VLOOKUP(D1394, Sheet1!$E$2:$G$26, 2), Sheet1!$G$3)</f>
        <v>0.18618000000000001</v>
      </c>
      <c r="N1394" s="1">
        <f>'Electricity Rates'!$J$3</f>
        <v>0.19270000000000001</v>
      </c>
      <c r="O1394" s="145">
        <f>L1394-K1394</f>
        <v>-5.2722612728599332</v>
      </c>
      <c r="P1394">
        <f t="shared" si="129"/>
        <v>1.0159647472801092</v>
      </c>
      <c r="Q1394">
        <f>IF(O1394&gt;0, IF(Q1393+O1394*Variables!$B$5&lt;Variables!$B$4, Q1393+O1394*Variables!$B$5, Variables!$B$4), IF(Q1393&gt;-O1394, Q1393+O1394/Variables!$B$5, 0))</f>
        <v>0</v>
      </c>
      <c r="R1394">
        <f>IF(O1394&gt;0, 0, IF(Q1393&gt;-O1394, 0, -O1394 - Q1393*Variables!$B$5))</f>
        <v>5.2722612728599332</v>
      </c>
      <c r="S1394">
        <f t="shared" si="130"/>
        <v>0.98158960378106241</v>
      </c>
      <c r="T1394">
        <f t="shared" si="131"/>
        <v>0</v>
      </c>
    </row>
    <row r="1395" spans="1:20" x14ac:dyDescent="0.3">
      <c r="A1395" s="3">
        <f t="shared" si="126"/>
        <v>43159</v>
      </c>
      <c r="B1395">
        <v>2</v>
      </c>
      <c r="C1395">
        <v>28</v>
      </c>
      <c r="D1395">
        <v>2</v>
      </c>
      <c r="E1395">
        <v>1</v>
      </c>
      <c r="F1395" s="1">
        <f>VLOOKUP(A1395,Weather!$A$1:$E$366, 5)</f>
        <v>1</v>
      </c>
      <c r="G1395" s="1">
        <f>VLOOKUP(D1395, Winter!$A$1:$E$25, 2)</f>
        <v>282.10356994603501</v>
      </c>
      <c r="H1395" s="1">
        <f>VLOOKUP(D1395, Winter!$A$1:$E$25, 3)</f>
        <v>280.66066600651902</v>
      </c>
      <c r="I1395" s="1">
        <f>VLOOKUP(D1395, Winter!$A$1:$E$25, 5)</f>
        <v>285.04672897196201</v>
      </c>
      <c r="J1395" s="1">
        <f t="shared" si="127"/>
        <v>282.10356994603501</v>
      </c>
      <c r="K1395" s="47">
        <f t="shared" si="128"/>
        <v>5.2776003207684319</v>
      </c>
      <c r="L1395" s="48">
        <f>Solar!K1412/1000*Variables!$B$3</f>
        <v>0</v>
      </c>
      <c r="M1395" s="1">
        <f>IF(E1395=1, VLOOKUP(D1395, Sheet1!$E$2:$G$26, 2), Sheet1!$G$3)</f>
        <v>0.18618000000000001</v>
      </c>
      <c r="N1395" s="1">
        <f>'Electricity Rates'!$J$3</f>
        <v>0.19270000000000001</v>
      </c>
      <c r="O1395" s="145">
        <f>L1395-K1395</f>
        <v>-5.2776003207684319</v>
      </c>
      <c r="P1395">
        <f t="shared" si="129"/>
        <v>1.0169935818120768</v>
      </c>
      <c r="Q1395">
        <f>IF(O1395&gt;0, IF(Q1394+O1395*Variables!$B$5&lt;Variables!$B$4, Q1394+O1395*Variables!$B$5, Variables!$B$4), IF(Q1394&gt;-O1395, Q1394+O1395/Variables!$B$5, 0))</f>
        <v>0</v>
      </c>
      <c r="R1395">
        <f>IF(O1395&gt;0, 0, IF(Q1394&gt;-O1395, 0, -O1395 - Q1394*Variables!$B$5))</f>
        <v>5.2776003207684319</v>
      </c>
      <c r="S1395">
        <f t="shared" si="130"/>
        <v>0.98258362772066676</v>
      </c>
      <c r="T1395">
        <f t="shared" si="131"/>
        <v>0</v>
      </c>
    </row>
    <row r="1396" spans="1:20" x14ac:dyDescent="0.3">
      <c r="A1396" s="3">
        <f t="shared" si="126"/>
        <v>43159</v>
      </c>
      <c r="B1396">
        <v>2</v>
      </c>
      <c r="C1396">
        <v>28</v>
      </c>
      <c r="D1396">
        <v>3</v>
      </c>
      <c r="E1396">
        <v>1</v>
      </c>
      <c r="F1396" s="1">
        <f>VLOOKUP(A1396,Weather!$A$1:$E$366, 5)</f>
        <v>1</v>
      </c>
      <c r="G1396" s="1">
        <f>VLOOKUP(D1396, Winter!$A$1:$E$25, 2)</f>
        <v>282.300747198007</v>
      </c>
      <c r="H1396" s="1">
        <f>VLOOKUP(D1396, Winter!$A$1:$E$25, 3)</f>
        <v>272.72727272727298</v>
      </c>
      <c r="I1396" s="1">
        <f>VLOOKUP(D1396, Winter!$A$1:$E$25, 5)</f>
        <v>271.02803738317698</v>
      </c>
      <c r="J1396" s="1">
        <f t="shared" si="127"/>
        <v>282.300747198007</v>
      </c>
      <c r="K1396" s="47">
        <f t="shared" si="128"/>
        <v>5.2812891175052288</v>
      </c>
      <c r="L1396" s="48">
        <f>Solar!K1413/1000*Variables!$B$3</f>
        <v>0</v>
      </c>
      <c r="M1396" s="1">
        <f>IF(E1396=1, VLOOKUP(D1396, Sheet1!$E$2:$G$26, 2), Sheet1!$G$3)</f>
        <v>0.18618000000000001</v>
      </c>
      <c r="N1396" s="1">
        <f>'Electricity Rates'!$J$3</f>
        <v>0.19270000000000001</v>
      </c>
      <c r="O1396" s="145">
        <f>L1396-K1396</f>
        <v>-5.2812891175052288</v>
      </c>
      <c r="P1396">
        <f t="shared" si="129"/>
        <v>1.0177044129432575</v>
      </c>
      <c r="Q1396">
        <f>IF(O1396&gt;0, IF(Q1395+O1396*Variables!$B$5&lt;Variables!$B$4, Q1395+O1396*Variables!$B$5, Variables!$B$4), IF(Q1395&gt;-O1396, Q1395+O1396/Variables!$B$5, 0))</f>
        <v>0</v>
      </c>
      <c r="R1396">
        <f>IF(O1396&gt;0, 0, IF(Q1395&gt;-O1396, 0, -O1396 - Q1395*Variables!$B$5))</f>
        <v>5.2812891175052288</v>
      </c>
      <c r="S1396">
        <f t="shared" si="130"/>
        <v>0.98327040789712361</v>
      </c>
      <c r="T1396">
        <f t="shared" si="131"/>
        <v>0</v>
      </c>
    </row>
    <row r="1397" spans="1:20" x14ac:dyDescent="0.3">
      <c r="A1397" s="3">
        <f t="shared" si="126"/>
        <v>43159</v>
      </c>
      <c r="B1397">
        <v>2</v>
      </c>
      <c r="C1397">
        <v>28</v>
      </c>
      <c r="D1397">
        <v>4</v>
      </c>
      <c r="E1397">
        <v>1</v>
      </c>
      <c r="F1397" s="1">
        <f>VLOOKUP(A1397,Weather!$A$1:$E$366, 5)</f>
        <v>1</v>
      </c>
      <c r="G1397" s="1">
        <f>VLOOKUP(D1397, Winter!$A$1:$E$25, 2)</f>
        <v>308.82074789439099</v>
      </c>
      <c r="H1397" s="1">
        <f>VLOOKUP(D1397, Winter!$A$1:$E$25, 3)</f>
        <v>281.81818181818198</v>
      </c>
      <c r="I1397" s="1">
        <f>VLOOKUP(D1397, Winter!$A$1:$E$25, 5)</f>
        <v>285.04672897196201</v>
      </c>
      <c r="J1397" s="1">
        <f t="shared" si="127"/>
        <v>308.82074789439099</v>
      </c>
      <c r="K1397" s="47">
        <f t="shared" si="128"/>
        <v>5.7774259236037455</v>
      </c>
      <c r="L1397" s="48">
        <f>Solar!K1414/1000*Variables!$B$3</f>
        <v>0</v>
      </c>
      <c r="M1397" s="1">
        <f>IF(E1397=1, VLOOKUP(D1397, Sheet1!$E$2:$G$26, 2), Sheet1!$G$3)</f>
        <v>0.18618000000000001</v>
      </c>
      <c r="N1397" s="1">
        <f>'Electricity Rates'!$J$3</f>
        <v>0.19270000000000001</v>
      </c>
      <c r="O1397" s="145">
        <f>L1397-K1397</f>
        <v>-5.7774259236037455</v>
      </c>
      <c r="P1397">
        <f t="shared" si="129"/>
        <v>1.1133099754784419</v>
      </c>
      <c r="Q1397">
        <f>IF(O1397&gt;0, IF(Q1396+O1397*Variables!$B$5&lt;Variables!$B$4, Q1396+O1397*Variables!$B$5, Variables!$B$4), IF(Q1396&gt;-O1397, Q1396+O1397/Variables!$B$5, 0))</f>
        <v>0</v>
      </c>
      <c r="R1397">
        <f>IF(O1397&gt;0, 0, IF(Q1396&gt;-O1397, 0, -O1397 - Q1396*Variables!$B$5))</f>
        <v>5.7774259236037455</v>
      </c>
      <c r="S1397">
        <f t="shared" si="130"/>
        <v>1.0756411584565455</v>
      </c>
      <c r="T1397">
        <f t="shared" si="131"/>
        <v>0</v>
      </c>
    </row>
    <row r="1398" spans="1:20" x14ac:dyDescent="0.3">
      <c r="A1398" s="3">
        <f t="shared" si="126"/>
        <v>43159</v>
      </c>
      <c r="B1398">
        <v>2</v>
      </c>
      <c r="C1398">
        <v>28</v>
      </c>
      <c r="D1398">
        <v>5</v>
      </c>
      <c r="E1398">
        <v>1</v>
      </c>
      <c r="F1398" s="1">
        <f>VLOOKUP(A1398,Weather!$A$1:$E$366, 5)</f>
        <v>1</v>
      </c>
      <c r="G1398" s="1">
        <f>VLOOKUP(D1398, Winter!$A$1:$E$25, 2)</f>
        <v>308.63160471300301</v>
      </c>
      <c r="H1398" s="1">
        <f>VLOOKUP(D1398, Winter!$A$1:$E$25, 3)</f>
        <v>300</v>
      </c>
      <c r="I1398" s="1">
        <f>VLOOKUP(D1398, Winter!$A$1:$E$25, 5)</f>
        <v>303.73831775700899</v>
      </c>
      <c r="J1398" s="1">
        <f t="shared" si="127"/>
        <v>308.63160471300301</v>
      </c>
      <c r="K1398" s="47">
        <f t="shared" si="128"/>
        <v>5.7738874284512196</v>
      </c>
      <c r="L1398" s="48">
        <f>Solar!K1415/1000*Variables!$B$3</f>
        <v>0</v>
      </c>
      <c r="M1398" s="1">
        <f>IF(E1398=1, VLOOKUP(D1398, Sheet1!$E$2:$G$26, 2), Sheet1!$G$3)</f>
        <v>0.18618000000000001</v>
      </c>
      <c r="N1398" s="1">
        <f>'Electricity Rates'!$J$3</f>
        <v>0.19270000000000001</v>
      </c>
      <c r="O1398" s="145">
        <f>L1398-K1398</f>
        <v>-5.7738874284512196</v>
      </c>
      <c r="P1398">
        <f t="shared" si="129"/>
        <v>1.1126281074625501</v>
      </c>
      <c r="Q1398">
        <f>IF(O1398&gt;0, IF(Q1397+O1398*Variables!$B$5&lt;Variables!$B$4, Q1397+O1398*Variables!$B$5, Variables!$B$4), IF(Q1397&gt;-O1398, Q1397+O1398/Variables!$B$5, 0))</f>
        <v>0</v>
      </c>
      <c r="R1398">
        <f>IF(O1398&gt;0, 0, IF(Q1397&gt;-O1398, 0, -O1398 - Q1397*Variables!$B$5))</f>
        <v>5.7738874284512196</v>
      </c>
      <c r="S1398">
        <f t="shared" si="130"/>
        <v>1.0749823614290481</v>
      </c>
      <c r="T1398">
        <f t="shared" si="131"/>
        <v>0</v>
      </c>
    </row>
    <row r="1399" spans="1:20" x14ac:dyDescent="0.3">
      <c r="A1399" s="3">
        <f t="shared" si="126"/>
        <v>43159</v>
      </c>
      <c r="B1399">
        <v>2</v>
      </c>
      <c r="C1399">
        <v>28</v>
      </c>
      <c r="D1399">
        <v>6</v>
      </c>
      <c r="E1399">
        <v>1</v>
      </c>
      <c r="F1399" s="1">
        <f>VLOOKUP(A1399,Weather!$A$1:$E$366, 5)</f>
        <v>1</v>
      </c>
      <c r="G1399" s="1">
        <f>VLOOKUP(D1399, Winter!$A$1:$E$25, 2)</f>
        <v>331.81818181818198</v>
      </c>
      <c r="H1399" s="1">
        <f>VLOOKUP(D1399, Winter!$A$1:$E$25, 3)</f>
        <v>317.955250948497</v>
      </c>
      <c r="I1399" s="1">
        <f>VLOOKUP(D1399, Winter!$A$1:$E$25, 5)</f>
        <v>322.42990654205602</v>
      </c>
      <c r="J1399" s="1">
        <f t="shared" si="127"/>
        <v>331.81818181818198</v>
      </c>
      <c r="K1399" s="47">
        <f t="shared" si="128"/>
        <v>6.2076624664318558</v>
      </c>
      <c r="L1399" s="48">
        <f>Solar!K1416/1000*Variables!$B$3</f>
        <v>0</v>
      </c>
      <c r="M1399" s="1">
        <f>IF(E1399=1, VLOOKUP(D1399, Sheet1!$E$2:$G$26, 2), Sheet1!$G$3)</f>
        <v>0.18618000000000001</v>
      </c>
      <c r="N1399" s="1">
        <f>'Electricity Rates'!$J$3</f>
        <v>0.19270000000000001</v>
      </c>
      <c r="O1399" s="145">
        <f>L1399-K1399</f>
        <v>-6.2076624664318558</v>
      </c>
      <c r="P1399">
        <f t="shared" si="129"/>
        <v>1.1962165572814187</v>
      </c>
      <c r="Q1399">
        <f>IF(O1399&gt;0, IF(Q1398+O1399*Variables!$B$5&lt;Variables!$B$4, Q1398+O1399*Variables!$B$5, Variables!$B$4), IF(Q1398&gt;-O1399, Q1398+O1399/Variables!$B$5, 0))</f>
        <v>0</v>
      </c>
      <c r="R1399">
        <f>IF(O1399&gt;0, 0, IF(Q1398&gt;-O1399, 0, -O1399 - Q1398*Variables!$B$5))</f>
        <v>6.2076624664318558</v>
      </c>
      <c r="S1399">
        <f t="shared" si="130"/>
        <v>1.1557425980002829</v>
      </c>
      <c r="T1399">
        <f t="shared" si="131"/>
        <v>0</v>
      </c>
    </row>
    <row r="1400" spans="1:20" x14ac:dyDescent="0.3">
      <c r="A1400" s="3">
        <f t="shared" si="126"/>
        <v>43159</v>
      </c>
      <c r="B1400">
        <v>2</v>
      </c>
      <c r="C1400">
        <v>28</v>
      </c>
      <c r="D1400">
        <v>7</v>
      </c>
      <c r="E1400">
        <v>1</v>
      </c>
      <c r="F1400" s="1">
        <f>VLOOKUP(A1400,Weather!$A$1:$E$366, 5)</f>
        <v>1</v>
      </c>
      <c r="G1400" s="1">
        <f>VLOOKUP(D1400, Winter!$A$1:$E$25, 2)</f>
        <v>445.45454545454498</v>
      </c>
      <c r="H1400" s="1">
        <f>VLOOKUP(D1400, Winter!$A$1:$E$25, 3)</f>
        <v>393.94630558862502</v>
      </c>
      <c r="I1400" s="1">
        <f>VLOOKUP(D1400, Winter!$A$1:$E$25, 5)</f>
        <v>313.08411214953298</v>
      </c>
      <c r="J1400" s="1">
        <f t="shared" si="127"/>
        <v>445.45454545454498</v>
      </c>
      <c r="K1400" s="47">
        <f t="shared" si="128"/>
        <v>8.3335742700043962</v>
      </c>
      <c r="L1400" s="48">
        <f>Solar!K1417/1000*Variables!$B$3</f>
        <v>0</v>
      </c>
      <c r="M1400" s="1">
        <f>IF(E1400=1, VLOOKUP(D1400, Sheet1!$E$2:$G$26, 2), Sheet1!$G$3)</f>
        <v>0.18618000000000001</v>
      </c>
      <c r="N1400" s="1">
        <f>'Electricity Rates'!$J$3</f>
        <v>0.19270000000000001</v>
      </c>
      <c r="O1400" s="145">
        <f>L1400-K1400</f>
        <v>-8.3335742700043962</v>
      </c>
      <c r="P1400">
        <f t="shared" si="129"/>
        <v>1.6058797618298473</v>
      </c>
      <c r="Q1400">
        <f>IF(O1400&gt;0, IF(Q1399+O1400*Variables!$B$5&lt;Variables!$B$4, Q1399+O1400*Variables!$B$5, Variables!$B$4), IF(Q1399&gt;-O1400, Q1399+O1400/Variables!$B$5, 0))</f>
        <v>0</v>
      </c>
      <c r="R1400">
        <f>IF(O1400&gt;0, 0, IF(Q1399&gt;-O1400, 0, -O1400 - Q1399*Variables!$B$5))</f>
        <v>8.3335742700043962</v>
      </c>
      <c r="S1400">
        <f t="shared" si="130"/>
        <v>1.5515448575894186</v>
      </c>
      <c r="T1400">
        <f t="shared" si="131"/>
        <v>0</v>
      </c>
    </row>
    <row r="1401" spans="1:20" x14ac:dyDescent="0.3">
      <c r="A1401" s="3">
        <f t="shared" si="126"/>
        <v>43159</v>
      </c>
      <c r="B1401">
        <v>2</v>
      </c>
      <c r="C1401">
        <v>28</v>
      </c>
      <c r="D1401">
        <v>8</v>
      </c>
      <c r="E1401">
        <v>1</v>
      </c>
      <c r="F1401" s="1">
        <f>VLOOKUP(A1401,Weather!$A$1:$E$366, 5)</f>
        <v>1</v>
      </c>
      <c r="G1401" s="1">
        <f>VLOOKUP(D1401, Winter!$A$1:$E$25, 2)</f>
        <v>654.54545454545405</v>
      </c>
      <c r="H1401" s="1">
        <f>VLOOKUP(D1401, Winter!$A$1:$E$25, 3)</f>
        <v>498.50910668787998</v>
      </c>
      <c r="I1401" s="1">
        <f>VLOOKUP(D1401, Winter!$A$1:$E$25, 5)</f>
        <v>294.39252336448601</v>
      </c>
      <c r="J1401" s="1">
        <f t="shared" si="127"/>
        <v>654.54545454545405</v>
      </c>
      <c r="K1401" s="47">
        <f t="shared" si="128"/>
        <v>12.245251988577891</v>
      </c>
      <c r="L1401" s="48">
        <f>Solar!K1418/1000*Variables!$B$3</f>
        <v>2.71475</v>
      </c>
      <c r="M1401" s="1">
        <f>IF(E1401=1, VLOOKUP(D1401, Sheet1!$E$2:$G$26, 2), Sheet1!$G$3)</f>
        <v>0.18618000000000001</v>
      </c>
      <c r="N1401" s="1">
        <f>'Electricity Rates'!$J$3</f>
        <v>0.19270000000000001</v>
      </c>
      <c r="O1401" s="145">
        <f>L1401-K1401</f>
        <v>-9.5305019885778908</v>
      </c>
      <c r="P1401">
        <f t="shared" si="129"/>
        <v>2.3596600581989597</v>
      </c>
      <c r="Q1401">
        <f>IF(O1401&gt;0, IF(Q1400+O1401*Variables!$B$5&lt;Variables!$B$4, Q1400+O1401*Variables!$B$5, Variables!$B$4), IF(Q1400&gt;-O1401, Q1400+O1401/Variables!$B$5, 0))</f>
        <v>0</v>
      </c>
      <c r="R1401">
        <f>IF(O1401&gt;0, 0, IF(Q1400&gt;-O1401, 0, -O1401 - Q1400*Variables!$B$5))</f>
        <v>9.5305019885778908</v>
      </c>
      <c r="S1401">
        <f t="shared" si="130"/>
        <v>1.7743888602334319</v>
      </c>
      <c r="T1401">
        <f t="shared" si="131"/>
        <v>0</v>
      </c>
    </row>
    <row r="1402" spans="1:20" x14ac:dyDescent="0.3">
      <c r="A1402" s="3">
        <f t="shared" si="126"/>
        <v>43159</v>
      </c>
      <c r="B1402">
        <v>2</v>
      </c>
      <c r="C1402">
        <v>28</v>
      </c>
      <c r="D1402">
        <v>9</v>
      </c>
      <c r="E1402">
        <v>1</v>
      </c>
      <c r="F1402" s="1">
        <f>VLOOKUP(A1402,Weather!$A$1:$E$366, 5)</f>
        <v>1</v>
      </c>
      <c r="G1402" s="1">
        <f>VLOOKUP(D1402, Winter!$A$1:$E$25, 2)</f>
        <v>801.59817351598099</v>
      </c>
      <c r="H1402" s="1">
        <f>VLOOKUP(D1402, Winter!$A$1:$E$25, 3)</f>
        <v>564.97068280688404</v>
      </c>
      <c r="I1402" s="1">
        <f>VLOOKUP(D1402, Winter!$A$1:$E$25, 5)</f>
        <v>313.08411214953298</v>
      </c>
      <c r="J1402" s="1">
        <f t="shared" si="127"/>
        <v>801.59817351598099</v>
      </c>
      <c r="K1402" s="47">
        <f t="shared" si="128"/>
        <v>14.996317765438441</v>
      </c>
      <c r="L1402" s="48">
        <f>Solar!K1419/1000*Variables!$B$3</f>
        <v>8.4175000000000004</v>
      </c>
      <c r="M1402" s="1">
        <f>IF(E1402=1, VLOOKUP(D1402, Sheet1!$E$2:$G$26, 2), Sheet1!$G$3)</f>
        <v>0.20441999999999999</v>
      </c>
      <c r="N1402" s="1">
        <f>'Electricity Rates'!$J$3</f>
        <v>0.19270000000000001</v>
      </c>
      <c r="O1402" s="145">
        <f>L1402-K1402</f>
        <v>-6.5788177654384405</v>
      </c>
      <c r="P1402">
        <f t="shared" si="129"/>
        <v>2.8897904333999875</v>
      </c>
      <c r="Q1402">
        <f>IF(O1402&gt;0, IF(Q1401+O1402*Variables!$B$5&lt;Variables!$B$4, Q1401+O1402*Variables!$B$5, Variables!$B$4), IF(Q1401&gt;-O1402, Q1401+O1402/Variables!$B$5, 0))</f>
        <v>0</v>
      </c>
      <c r="R1402">
        <f>IF(O1402&gt;0, 0, IF(Q1401&gt;-O1402, 0, -O1402 - Q1401*Variables!$B$5))</f>
        <v>6.5788177654384405</v>
      </c>
      <c r="S1402">
        <f t="shared" si="130"/>
        <v>1.344841927610926</v>
      </c>
      <c r="T1402">
        <f t="shared" si="131"/>
        <v>0</v>
      </c>
    </row>
    <row r="1403" spans="1:20" x14ac:dyDescent="0.3">
      <c r="A1403" s="3">
        <f t="shared" si="126"/>
        <v>43159</v>
      </c>
      <c r="B1403">
        <v>2</v>
      </c>
      <c r="C1403">
        <v>28</v>
      </c>
      <c r="D1403">
        <v>10</v>
      </c>
      <c r="E1403">
        <v>1</v>
      </c>
      <c r="F1403" s="1">
        <f>VLOOKUP(A1403,Weather!$A$1:$E$366, 5)</f>
        <v>1</v>
      </c>
      <c r="G1403" s="1">
        <f>VLOOKUP(D1403, Winter!$A$1:$E$25, 2)</f>
        <v>929.05770029057601</v>
      </c>
      <c r="H1403" s="1">
        <f>VLOOKUP(D1403, Winter!$A$1:$E$25, 3)</f>
        <v>583.82380756350199</v>
      </c>
      <c r="I1403" s="1">
        <f>VLOOKUP(D1403, Winter!$A$1:$E$25, 5)</f>
        <v>331.77570093457899</v>
      </c>
      <c r="J1403" s="1">
        <f t="shared" si="127"/>
        <v>929.05770029057601</v>
      </c>
      <c r="K1403" s="47">
        <f t="shared" si="128"/>
        <v>17.380833634979812</v>
      </c>
      <c r="L1403" s="48">
        <f>Solar!K1420/1000*Variables!$B$3</f>
        <v>6.5792000000000002</v>
      </c>
      <c r="M1403" s="1">
        <f>IF(E1403=1, VLOOKUP(D1403, Sheet1!$E$2:$G$26, 2), Sheet1!$G$3)</f>
        <v>0.20441999999999999</v>
      </c>
      <c r="N1403" s="1">
        <f>'Electricity Rates'!$J$3</f>
        <v>0.19270000000000001</v>
      </c>
      <c r="O1403" s="145">
        <f>L1403-K1403</f>
        <v>-10.801633634979812</v>
      </c>
      <c r="P1403">
        <f t="shared" si="129"/>
        <v>3.3492866414606097</v>
      </c>
      <c r="Q1403">
        <f>IF(O1403&gt;0, IF(Q1402+O1403*Variables!$B$5&lt;Variables!$B$4, Q1402+O1403*Variables!$B$5, Variables!$B$4), IF(Q1402&gt;-O1403, Q1402+O1403/Variables!$B$5, 0))</f>
        <v>0</v>
      </c>
      <c r="R1403">
        <f>IF(O1403&gt;0, 0, IF(Q1402&gt;-O1403, 0, -O1403 - Q1402*Variables!$B$5))</f>
        <v>10.801633634979812</v>
      </c>
      <c r="S1403">
        <f t="shared" si="130"/>
        <v>2.2080699476625729</v>
      </c>
      <c r="T1403">
        <f t="shared" si="131"/>
        <v>0</v>
      </c>
    </row>
    <row r="1404" spans="1:20" x14ac:dyDescent="0.3">
      <c r="A1404" s="3">
        <f t="shared" si="126"/>
        <v>43159</v>
      </c>
      <c r="B1404">
        <v>2</v>
      </c>
      <c r="C1404">
        <v>28</v>
      </c>
      <c r="D1404">
        <v>11</v>
      </c>
      <c r="E1404">
        <v>1</v>
      </c>
      <c r="F1404" s="1">
        <f>VLOOKUP(A1404,Weather!$A$1:$E$366, 5)</f>
        <v>1</v>
      </c>
      <c r="G1404" s="1">
        <f>VLOOKUP(D1404, Winter!$A$1:$E$25, 2)</f>
        <v>1001.98733914487</v>
      </c>
      <c r="H1404" s="1">
        <f>VLOOKUP(D1404, Winter!$A$1:$E$25, 3)</f>
        <v>602.66024321587895</v>
      </c>
      <c r="I1404" s="1">
        <f>VLOOKUP(D1404, Winter!$A$1:$E$25, 5)</f>
        <v>331.77570093457899</v>
      </c>
      <c r="J1404" s="1">
        <f t="shared" si="127"/>
        <v>1001.98733914487</v>
      </c>
      <c r="K1404" s="47">
        <f t="shared" si="128"/>
        <v>18.745203059601334</v>
      </c>
      <c r="L1404" s="48">
        <f>Solar!K1421/1000*Variables!$B$3</f>
        <v>21.081800000000001</v>
      </c>
      <c r="M1404" s="1">
        <f>IF(E1404=1, VLOOKUP(D1404, Sheet1!$E$2:$G$26, 2), Sheet1!$G$3)</f>
        <v>0.20441999999999999</v>
      </c>
      <c r="N1404" s="1">
        <f>'Electricity Rates'!$J$3</f>
        <v>0.19270000000000001</v>
      </c>
      <c r="O1404" s="145">
        <f>L1404-K1404</f>
        <v>2.3365969403986675</v>
      </c>
      <c r="P1404">
        <f t="shared" si="129"/>
        <v>3.6122006295851774</v>
      </c>
      <c r="Q1404">
        <f>IF(O1404&gt;0, IF(Q1403+O1404*Variables!$B$5&lt;Variables!$B$4, Q1403+O1404*Variables!$B$5, Variables!$B$4), IF(Q1403&gt;-O1404, Q1403+O1404/Variables!$B$5, 0))</f>
        <v>2.1964011239747472</v>
      </c>
      <c r="R1404">
        <f>IF(O1404&gt;0, 0, IF(Q1403&gt;-O1404, 0, -O1404 - Q1403*Variables!$B$5))</f>
        <v>0</v>
      </c>
      <c r="S1404">
        <f t="shared" si="130"/>
        <v>0</v>
      </c>
      <c r="T1404">
        <f t="shared" si="131"/>
        <v>0</v>
      </c>
    </row>
    <row r="1405" spans="1:20" x14ac:dyDescent="0.3">
      <c r="A1405" s="3">
        <f t="shared" si="126"/>
        <v>43159</v>
      </c>
      <c r="B1405">
        <v>2</v>
      </c>
      <c r="C1405">
        <v>28</v>
      </c>
      <c r="D1405">
        <v>12</v>
      </c>
      <c r="E1405">
        <v>1</v>
      </c>
      <c r="F1405" s="1">
        <f>VLOOKUP(A1405,Weather!$A$1:$E$366, 5)</f>
        <v>1</v>
      </c>
      <c r="G1405" s="1">
        <f>VLOOKUP(D1405, Winter!$A$1:$E$25, 2)</f>
        <v>1020.36633457866</v>
      </c>
      <c r="H1405" s="1">
        <f>VLOOKUP(D1405, Winter!$A$1:$E$25, 3)</f>
        <v>602.46553699974402</v>
      </c>
      <c r="I1405" s="1">
        <f>VLOOKUP(D1405, Winter!$A$1:$E$25, 5)</f>
        <v>327.10280373831802</v>
      </c>
      <c r="J1405" s="1">
        <f t="shared" si="127"/>
        <v>1020.36633457866</v>
      </c>
      <c r="K1405" s="47">
        <f t="shared" si="128"/>
        <v>19.089037744909735</v>
      </c>
      <c r="L1405" s="48">
        <f>Solar!K1422/1000*Variables!$B$3</f>
        <v>20.115849999999998</v>
      </c>
      <c r="M1405" s="1">
        <f>IF(E1405=1, VLOOKUP(D1405, Sheet1!$E$2:$G$26, 2), Sheet1!$G$3)</f>
        <v>0.20441999999999999</v>
      </c>
      <c r="N1405" s="1">
        <f>'Electricity Rates'!$J$3</f>
        <v>0.19270000000000001</v>
      </c>
      <c r="O1405" s="145">
        <f>L1405-K1405</f>
        <v>1.0268122550902632</v>
      </c>
      <c r="P1405">
        <f t="shared" si="129"/>
        <v>3.6784575734441063</v>
      </c>
      <c r="Q1405">
        <f>IF(O1405&gt;0, IF(Q1404+O1405*Variables!$B$5&lt;Variables!$B$4, Q1404+O1405*Variables!$B$5, Variables!$B$4), IF(Q1404&gt;-O1405, Q1404+O1405/Variables!$B$5, 0))</f>
        <v>3.1616046437595946</v>
      </c>
      <c r="R1405">
        <f>IF(O1405&gt;0, 0, IF(Q1404&gt;-O1405, 0, -O1405 - Q1404*Variables!$B$5))</f>
        <v>0</v>
      </c>
      <c r="S1405">
        <f t="shared" si="130"/>
        <v>0</v>
      </c>
      <c r="T1405">
        <f t="shared" si="131"/>
        <v>0</v>
      </c>
    </row>
    <row r="1406" spans="1:20" x14ac:dyDescent="0.3">
      <c r="A1406" s="3">
        <f t="shared" si="126"/>
        <v>43159</v>
      </c>
      <c r="B1406">
        <v>2</v>
      </c>
      <c r="C1406">
        <v>28</v>
      </c>
      <c r="D1406">
        <v>13</v>
      </c>
      <c r="E1406">
        <v>1</v>
      </c>
      <c r="F1406" s="1">
        <f>VLOOKUP(A1406,Weather!$A$1:$E$366, 5)</f>
        <v>1</v>
      </c>
      <c r="G1406" s="1">
        <f>VLOOKUP(D1406, Winter!$A$1:$E$25, 2)</f>
        <v>1065.99730178497</v>
      </c>
      <c r="H1406" s="1">
        <f>VLOOKUP(D1406, Winter!$A$1:$E$25, 3)</f>
        <v>611.78362020049099</v>
      </c>
      <c r="I1406" s="1">
        <f>VLOOKUP(D1406, Winter!$A$1:$E$25, 5)</f>
        <v>322.42990654205602</v>
      </c>
      <c r="J1406" s="1">
        <f t="shared" si="127"/>
        <v>1065.99730178497</v>
      </c>
      <c r="K1406" s="47">
        <f t="shared" si="128"/>
        <v>19.942702968682205</v>
      </c>
      <c r="L1406" s="48">
        <f>Solar!K1423/1000*Variables!$B$3</f>
        <v>32.992399999999996</v>
      </c>
      <c r="M1406" s="1">
        <f>IF(E1406=1, VLOOKUP(D1406, Sheet1!$E$2:$G$26, 2), Sheet1!$G$3)</f>
        <v>0.20441999999999999</v>
      </c>
      <c r="N1406" s="1">
        <f>'Electricity Rates'!$J$3</f>
        <v>0.19270000000000001</v>
      </c>
      <c r="O1406" s="145">
        <f>L1406-K1406</f>
        <v>13.049697031317791</v>
      </c>
      <c r="P1406">
        <f t="shared" si="129"/>
        <v>3.842958862065061</v>
      </c>
      <c r="Q1406">
        <f>IF(O1406&gt;0, IF(Q1405+O1406*Variables!$B$5&lt;Variables!$B$4, Q1405+O1406*Variables!$B$5, Variables!$B$4), IF(Q1405&gt;-O1406, Q1405+O1406/Variables!$B$5, 0))</f>
        <v>15.428319853198317</v>
      </c>
      <c r="R1406">
        <f>IF(O1406&gt;0, 0, IF(Q1405&gt;-O1406, 0, -O1406 - Q1405*Variables!$B$5))</f>
        <v>0</v>
      </c>
      <c r="S1406">
        <f t="shared" si="130"/>
        <v>0</v>
      </c>
      <c r="T1406">
        <f t="shared" si="131"/>
        <v>0</v>
      </c>
    </row>
    <row r="1407" spans="1:20" x14ac:dyDescent="0.3">
      <c r="A1407" s="3">
        <f t="shared" si="126"/>
        <v>43159</v>
      </c>
      <c r="B1407">
        <v>2</v>
      </c>
      <c r="C1407">
        <v>28</v>
      </c>
      <c r="D1407">
        <v>14</v>
      </c>
      <c r="E1407">
        <v>1</v>
      </c>
      <c r="F1407" s="1">
        <f>VLOOKUP(A1407,Weather!$A$1:$E$366, 5)</f>
        <v>1</v>
      </c>
      <c r="G1407" s="1">
        <f>VLOOKUP(D1407, Winter!$A$1:$E$25, 2)</f>
        <v>1084.3762972187601</v>
      </c>
      <c r="H1407" s="1">
        <f>VLOOKUP(D1407, Winter!$A$1:$E$25, 3)</f>
        <v>611.59447701910301</v>
      </c>
      <c r="I1407" s="1">
        <f>VLOOKUP(D1407, Winter!$A$1:$E$25, 5)</f>
        <v>303.73831775700899</v>
      </c>
      <c r="J1407" s="1">
        <f t="shared" si="127"/>
        <v>1084.3762972187601</v>
      </c>
      <c r="K1407" s="47">
        <f t="shared" si="128"/>
        <v>20.28653765399061</v>
      </c>
      <c r="L1407" s="48">
        <f>Solar!K1424/1000*Variables!$B$3</f>
        <v>30.011900000000004</v>
      </c>
      <c r="M1407" s="1">
        <f>IF(E1407=1, VLOOKUP(D1407, Sheet1!$E$2:$G$26, 2), Sheet1!$G$3)</f>
        <v>0.20441999999999999</v>
      </c>
      <c r="N1407" s="1">
        <f>'Electricity Rates'!$J$3</f>
        <v>0.19270000000000001</v>
      </c>
      <c r="O1407" s="145">
        <f>L1407-K1407</f>
        <v>9.7253623460093941</v>
      </c>
      <c r="P1407">
        <f t="shared" si="129"/>
        <v>3.9092158059239908</v>
      </c>
      <c r="Q1407">
        <f>IF(O1407&gt;0, IF(Q1406+O1407*Variables!$B$5&lt;Variables!$B$4, Q1406+O1407*Variables!$B$5, Variables!$B$4), IF(Q1406&gt;-O1407, Q1406+O1407/Variables!$B$5, 0))</f>
        <v>24.570160458447148</v>
      </c>
      <c r="R1407">
        <f>IF(O1407&gt;0, 0, IF(Q1406&gt;-O1407, 0, -O1407 - Q1406*Variables!$B$5))</f>
        <v>0</v>
      </c>
      <c r="S1407">
        <f t="shared" si="130"/>
        <v>0</v>
      </c>
      <c r="T1407">
        <f t="shared" si="131"/>
        <v>0</v>
      </c>
    </row>
    <row r="1408" spans="1:20" x14ac:dyDescent="0.3">
      <c r="A1408" s="3">
        <f t="shared" si="126"/>
        <v>43159</v>
      </c>
      <c r="B1408">
        <v>2</v>
      </c>
      <c r="C1408">
        <v>28</v>
      </c>
      <c r="D1408">
        <v>15</v>
      </c>
      <c r="E1408">
        <v>1</v>
      </c>
      <c r="F1408" s="1">
        <f>VLOOKUP(A1408,Weather!$A$1:$E$366, 5)</f>
        <v>1</v>
      </c>
      <c r="G1408" s="1">
        <f>VLOOKUP(D1408, Winter!$A$1:$E$25, 2)</f>
        <v>1093.6540058115399</v>
      </c>
      <c r="H1408" s="1">
        <f>VLOOKUP(D1408, Winter!$A$1:$E$25, 3)</f>
        <v>601.87029228184497</v>
      </c>
      <c r="I1408" s="1">
        <f>VLOOKUP(D1408, Winter!$A$1:$E$25, 5)</f>
        <v>271.02803738317698</v>
      </c>
      <c r="J1408" s="1">
        <f t="shared" si="127"/>
        <v>1093.6540058115399</v>
      </c>
      <c r="K1408" s="47">
        <f t="shared" si="128"/>
        <v>20.460105247816585</v>
      </c>
      <c r="L1408" s="48">
        <f>Solar!K1425/1000*Variables!$B$3</f>
        <v>27.708949999999998</v>
      </c>
      <c r="M1408" s="1">
        <f>IF(E1408=1, VLOOKUP(D1408, Sheet1!$E$2:$G$26, 2), Sheet1!$G$3)</f>
        <v>0.20441999999999999</v>
      </c>
      <c r="N1408" s="1">
        <f>'Electricity Rates'!$J$3</f>
        <v>0.19270000000000001</v>
      </c>
      <c r="O1408" s="145">
        <f>L1408-K1408</f>
        <v>7.2488447521834125</v>
      </c>
      <c r="P1408">
        <f t="shared" si="129"/>
        <v>3.9426622812542562</v>
      </c>
      <c r="Q1408">
        <f>IF(O1408&gt;0, IF(Q1407+O1408*Variables!$B$5&lt;Variables!$B$4, Q1407+O1408*Variables!$B$5, Variables!$B$4), IF(Q1407&gt;-O1408, Q1407+O1408/Variables!$B$5, 0))</f>
        <v>31.384074525499557</v>
      </c>
      <c r="R1408">
        <f>IF(O1408&gt;0, 0, IF(Q1407&gt;-O1408, 0, -O1408 - Q1407*Variables!$B$5))</f>
        <v>0</v>
      </c>
      <c r="S1408">
        <f t="shared" si="130"/>
        <v>0</v>
      </c>
      <c r="T1408">
        <f t="shared" si="131"/>
        <v>0</v>
      </c>
    </row>
    <row r="1409" spans="1:20" x14ac:dyDescent="0.3">
      <c r="A1409" s="3">
        <f t="shared" si="126"/>
        <v>43159</v>
      </c>
      <c r="B1409">
        <v>2</v>
      </c>
      <c r="C1409">
        <v>28</v>
      </c>
      <c r="D1409">
        <v>16</v>
      </c>
      <c r="E1409">
        <v>1</v>
      </c>
      <c r="F1409" s="1">
        <f>VLOOKUP(A1409,Weather!$A$1:$E$366, 5)</f>
        <v>1</v>
      </c>
      <c r="G1409" s="1">
        <f>VLOOKUP(D1409, Winter!$A$1:$E$25, 2)</f>
        <v>1039.2953507679499</v>
      </c>
      <c r="H1409" s="1">
        <f>VLOOKUP(D1409, Winter!$A$1:$E$25, 3)</f>
        <v>558.82352941176396</v>
      </c>
      <c r="I1409" s="1">
        <f>VLOOKUP(D1409, Winter!$A$1:$E$25, 5)</f>
        <v>252.336448598131</v>
      </c>
      <c r="J1409" s="1">
        <f t="shared" si="127"/>
        <v>1039.2953507679499</v>
      </c>
      <c r="K1409" s="47">
        <f t="shared" si="128"/>
        <v>19.443162231641814</v>
      </c>
      <c r="L1409" s="48">
        <f>Solar!K1426/1000*Variables!$B$3</f>
        <v>22.072649999999999</v>
      </c>
      <c r="M1409" s="1">
        <f>IF(E1409=1, VLOOKUP(D1409, Sheet1!$E$2:$G$26, 2), Sheet1!$G$3)</f>
        <v>0.20441999999999999</v>
      </c>
      <c r="N1409" s="1">
        <f>'Electricity Rates'!$J$3</f>
        <v>0.19270000000000001</v>
      </c>
      <c r="O1409" s="145">
        <f>L1409-K1409</f>
        <v>2.6294877683581852</v>
      </c>
      <c r="P1409">
        <f t="shared" si="129"/>
        <v>3.746697362037378</v>
      </c>
      <c r="Q1409">
        <f>IF(O1409&gt;0, IF(Q1408+O1409*Variables!$B$5&lt;Variables!$B$4, Q1408+O1409*Variables!$B$5, Variables!$B$4), IF(Q1408&gt;-O1409, Q1408+O1409/Variables!$B$5, 0))</f>
        <v>33.855793027756249</v>
      </c>
      <c r="R1409">
        <f>IF(O1409&gt;0, 0, IF(Q1408&gt;-O1409, 0, -O1409 - Q1408*Variables!$B$5))</f>
        <v>0</v>
      </c>
      <c r="S1409">
        <f t="shared" si="130"/>
        <v>0</v>
      </c>
      <c r="T1409">
        <f t="shared" si="131"/>
        <v>0</v>
      </c>
    </row>
    <row r="1410" spans="1:20" x14ac:dyDescent="0.3">
      <c r="A1410" s="3">
        <f t="shared" si="126"/>
        <v>43159</v>
      </c>
      <c r="B1410">
        <v>2</v>
      </c>
      <c r="C1410">
        <v>28</v>
      </c>
      <c r="D1410">
        <v>17</v>
      </c>
      <c r="E1410">
        <v>1</v>
      </c>
      <c r="F1410" s="1">
        <f>VLOOKUP(A1410,Weather!$A$1:$E$366, 5)</f>
        <v>1</v>
      </c>
      <c r="G1410" s="1">
        <f>VLOOKUP(D1410, Winter!$A$1:$E$25, 2)</f>
        <v>889.47696139476898</v>
      </c>
      <c r="H1410" s="1">
        <f>VLOOKUP(D1410, Winter!$A$1:$E$25, 3)</f>
        <v>506.24728802056097</v>
      </c>
      <c r="I1410" s="1">
        <f>VLOOKUP(D1410, Winter!$A$1:$E$25, 5)</f>
        <v>228.971962616822</v>
      </c>
      <c r="J1410" s="1">
        <f t="shared" si="127"/>
        <v>889.47696139476898</v>
      </c>
      <c r="K1410" s="47">
        <f t="shared" si="128"/>
        <v>16.640356226867883</v>
      </c>
      <c r="L1410" s="48">
        <f>Solar!K1427/1000*Variables!$B$3</f>
        <v>11.725050000000001</v>
      </c>
      <c r="M1410" s="1">
        <f>IF(E1410=1, VLOOKUP(D1410, Sheet1!$E$2:$G$26, 2), Sheet1!$G$3)</f>
        <v>0.20441999999999999</v>
      </c>
      <c r="N1410" s="1">
        <f>'Electricity Rates'!$J$3</f>
        <v>0.19270000000000001</v>
      </c>
      <c r="O1410" s="145">
        <f>L1410-K1410</f>
        <v>-4.915306226867882</v>
      </c>
      <c r="P1410">
        <f t="shared" si="129"/>
        <v>3.2065966449174415</v>
      </c>
      <c r="Q1410">
        <f>IF(O1410&gt;0, IF(Q1409+O1410*Variables!$B$5&lt;Variables!$B$4, Q1409+O1410*Variables!$B$5, Variables!$B$4), IF(Q1409&gt;-O1410, Q1409+O1410/Variables!$B$5, 0))</f>
        <v>28.626743850237226</v>
      </c>
      <c r="R1410">
        <f>IF(O1410&gt;0, 0, IF(Q1409&gt;-O1410, 0, -O1410 - Q1409*Variables!$B$5))</f>
        <v>0</v>
      </c>
      <c r="S1410">
        <f t="shared" si="130"/>
        <v>0</v>
      </c>
      <c r="T1410">
        <f t="shared" si="131"/>
        <v>0</v>
      </c>
    </row>
    <row r="1411" spans="1:20" x14ac:dyDescent="0.3">
      <c r="A1411" s="3">
        <f t="shared" ref="A1411:A1474" si="132">DATE(2018, B1411, C1411)</f>
        <v>43159</v>
      </c>
      <c r="B1411">
        <v>2</v>
      </c>
      <c r="C1411">
        <v>28</v>
      </c>
      <c r="D1411">
        <v>18</v>
      </c>
      <c r="E1411">
        <v>1</v>
      </c>
      <c r="F1411" s="1">
        <f>VLOOKUP(A1411,Weather!$A$1:$E$366, 5)</f>
        <v>1</v>
      </c>
      <c r="G1411" s="1">
        <f>VLOOKUP(D1411, Winter!$A$1:$E$25, 2)</f>
        <v>689.67932752179297</v>
      </c>
      <c r="H1411" s="1">
        <f>VLOOKUP(D1411, Winter!$A$1:$E$25, 3)</f>
        <v>477.48083534529701</v>
      </c>
      <c r="I1411" s="1">
        <f>VLOOKUP(D1411, Winter!$A$1:$E$25, 5)</f>
        <v>257.009345794392</v>
      </c>
      <c r="J1411" s="1">
        <f t="shared" ref="J1411:J1474" si="133">IF(E1411=0, I1411, H1411 + (G1411-H1411)*F1411)</f>
        <v>689.67932752179297</v>
      </c>
      <c r="K1411" s="47">
        <f t="shared" ref="K1411:K1474" si="134">J1411*1000/53453</f>
        <v>12.902537322915327</v>
      </c>
      <c r="L1411" s="48">
        <f>Solar!K1428/1000*Variables!$B$3</f>
        <v>2.8008999999999999</v>
      </c>
      <c r="M1411" s="1">
        <f>IF(E1411=1, VLOOKUP(D1411, Sheet1!$E$2:$G$26, 2), Sheet1!$G$3)</f>
        <v>0.20441999999999999</v>
      </c>
      <c r="N1411" s="1">
        <f>'Electricity Rates'!$J$3</f>
        <v>0.19270000000000001</v>
      </c>
      <c r="O1411" s="145">
        <f>L1411-K1411</f>
        <v>-10.101637322915327</v>
      </c>
      <c r="P1411">
        <f t="shared" ref="P1411:P1474" si="135">N1411*K1411</f>
        <v>2.4863189421257839</v>
      </c>
      <c r="Q1411">
        <f>IF(O1411&gt;0, IF(Q1410+O1411*Variables!$B$5&lt;Variables!$B$4, Q1410+O1411*Variables!$B$5, Variables!$B$4), IF(Q1410&gt;-O1411, Q1410+O1411/Variables!$B$5, 0))</f>
        <v>17.880321166284752</v>
      </c>
      <c r="R1411">
        <f>IF(O1411&gt;0, 0, IF(Q1410&gt;-O1411, 0, -O1411 - Q1410*Variables!$B$5))</f>
        <v>0</v>
      </c>
      <c r="S1411">
        <f t="shared" ref="S1411:S1474" si="136">R1411*M1411</f>
        <v>0</v>
      </c>
      <c r="T1411">
        <f t="shared" ref="T1411:T1474" si="137">IF(AND(R1411&gt;0, M1411&gt;0.3), 1, 0)</f>
        <v>0</v>
      </c>
    </row>
    <row r="1412" spans="1:20" x14ac:dyDescent="0.3">
      <c r="A1412" s="3">
        <f t="shared" si="132"/>
        <v>43159</v>
      </c>
      <c r="B1412">
        <v>2</v>
      </c>
      <c r="C1412">
        <v>28</v>
      </c>
      <c r="D1412">
        <v>19</v>
      </c>
      <c r="E1412">
        <v>1</v>
      </c>
      <c r="F1412" s="1">
        <f>VLOOKUP(A1412,Weather!$A$1:$E$366, 5)</f>
        <v>1</v>
      </c>
      <c r="G1412" s="1">
        <f>VLOOKUP(D1412, Winter!$A$1:$E$25, 2)</f>
        <v>503.50249066002402</v>
      </c>
      <c r="H1412" s="1">
        <f>VLOOKUP(D1412, Winter!$A$1:$E$25, 3)</f>
        <v>367.75553800108997</v>
      </c>
      <c r="I1412" s="1">
        <f>VLOOKUP(D1412, Winter!$A$1:$E$25, 5)</f>
        <v>266.355140186916</v>
      </c>
      <c r="J1412" s="1">
        <f t="shared" si="133"/>
        <v>503.50249066002402</v>
      </c>
      <c r="K1412" s="47">
        <f t="shared" si="134"/>
        <v>9.419536614596451</v>
      </c>
      <c r="L1412" s="48">
        <f>Solar!K1429/1000*Variables!$B$3</f>
        <v>0</v>
      </c>
      <c r="M1412" s="1">
        <f>IF(E1412=1, VLOOKUP(D1412, Sheet1!$E$2:$G$26, 2), Sheet1!$G$3)</f>
        <v>0.20441999999999999</v>
      </c>
      <c r="N1412" s="1">
        <f>'Electricity Rates'!$J$3</f>
        <v>0.19270000000000001</v>
      </c>
      <c r="O1412" s="145">
        <f>L1412-K1412</f>
        <v>-9.419536614596451</v>
      </c>
      <c r="P1412">
        <f t="shared" si="135"/>
        <v>1.8151447056327361</v>
      </c>
      <c r="Q1412">
        <f>IF(O1412&gt;0, IF(Q1411+O1412*Variables!$B$5&lt;Variables!$B$4, Q1411+O1412*Variables!$B$5, Variables!$B$4), IF(Q1411&gt;-O1412, Q1411+O1412/Variables!$B$5, 0))</f>
        <v>7.8595375337353346</v>
      </c>
      <c r="R1412">
        <f>IF(O1412&gt;0, 0, IF(Q1411&gt;-O1412, 0, -O1412 - Q1411*Variables!$B$5))</f>
        <v>0</v>
      </c>
      <c r="S1412">
        <f t="shared" si="136"/>
        <v>0</v>
      </c>
      <c r="T1412">
        <f t="shared" si="137"/>
        <v>0</v>
      </c>
    </row>
    <row r="1413" spans="1:20" x14ac:dyDescent="0.3">
      <c r="A1413" s="3">
        <f t="shared" si="132"/>
        <v>43159</v>
      </c>
      <c r="B1413">
        <v>2</v>
      </c>
      <c r="C1413">
        <v>28</v>
      </c>
      <c r="D1413">
        <v>20</v>
      </c>
      <c r="E1413">
        <v>1</v>
      </c>
      <c r="F1413" s="1">
        <f>VLOOKUP(A1413,Weather!$A$1:$E$366, 5)</f>
        <v>1</v>
      </c>
      <c r="G1413" s="1">
        <f>VLOOKUP(D1413, Winter!$A$1:$E$25, 2)</f>
        <v>385.507471980074</v>
      </c>
      <c r="H1413" s="1">
        <f>VLOOKUP(D1413, Winter!$A$1:$E$25, 3)</f>
        <v>329.45960680470398</v>
      </c>
      <c r="I1413" s="1">
        <f>VLOOKUP(D1413, Winter!$A$1:$E$25, 5)</f>
        <v>275.70093457943898</v>
      </c>
      <c r="J1413" s="1">
        <f t="shared" si="133"/>
        <v>385.507471980074</v>
      </c>
      <c r="K1413" s="47">
        <f t="shared" si="134"/>
        <v>7.2120829884211179</v>
      </c>
      <c r="L1413" s="48">
        <f>Solar!K1430/1000*Variables!$B$3</f>
        <v>0</v>
      </c>
      <c r="M1413" s="1">
        <f>IF(E1413=1, VLOOKUP(D1413, Sheet1!$E$2:$G$26, 2), Sheet1!$G$3)</f>
        <v>0.20441999999999999</v>
      </c>
      <c r="N1413" s="1">
        <f>'Electricity Rates'!$J$3</f>
        <v>0.19270000000000001</v>
      </c>
      <c r="O1413" s="145">
        <f>L1413-K1413</f>
        <v>-7.2120829884211179</v>
      </c>
      <c r="P1413">
        <f t="shared" si="135"/>
        <v>1.3897683918687496</v>
      </c>
      <c r="Q1413">
        <f>IF(O1413&gt;0, IF(Q1412+O1413*Variables!$B$5&lt;Variables!$B$4, Q1412+O1413*Variables!$B$5, Variables!$B$4), IF(Q1412&gt;-O1413, Q1412+O1413/Variables!$B$5, 0))</f>
        <v>0.18710882264903805</v>
      </c>
      <c r="R1413">
        <f>IF(O1413&gt;0, 0, IF(Q1412&gt;-O1413, 0, -O1413 - Q1412*Variables!$B$5))</f>
        <v>0</v>
      </c>
      <c r="S1413">
        <f t="shared" si="136"/>
        <v>0</v>
      </c>
      <c r="T1413">
        <f t="shared" si="137"/>
        <v>0</v>
      </c>
    </row>
    <row r="1414" spans="1:20" x14ac:dyDescent="0.3">
      <c r="A1414" s="3">
        <f t="shared" si="132"/>
        <v>43159</v>
      </c>
      <c r="B1414">
        <v>2</v>
      </c>
      <c r="C1414">
        <v>28</v>
      </c>
      <c r="D1414">
        <v>21</v>
      </c>
      <c r="E1414">
        <v>1</v>
      </c>
      <c r="F1414" s="1">
        <f>VLOOKUP(A1414,Weather!$A$1:$E$366, 5)</f>
        <v>1</v>
      </c>
      <c r="G1414" s="1">
        <f>VLOOKUP(D1414, Winter!$A$1:$E$25, 2)</f>
        <v>340.23972602739599</v>
      </c>
      <c r="H1414" s="1">
        <f>VLOOKUP(D1414, Winter!$A$1:$E$25, 3)</f>
        <v>286.390591795636</v>
      </c>
      <c r="I1414" s="1">
        <f>VLOOKUP(D1414, Winter!$A$1:$E$25, 5)</f>
        <v>289.71962616822401</v>
      </c>
      <c r="J1414" s="1">
        <f t="shared" si="133"/>
        <v>340.23972602739599</v>
      </c>
      <c r="K1414" s="47">
        <f t="shared" si="134"/>
        <v>6.3652129165322053</v>
      </c>
      <c r="L1414" s="48">
        <f>Solar!K1431/1000*Variables!$B$3</f>
        <v>0</v>
      </c>
      <c r="M1414" s="1">
        <f>IF(E1414=1, VLOOKUP(D1414, Sheet1!$E$2:$G$26, 2), Sheet1!$G$3)</f>
        <v>0.20441999999999999</v>
      </c>
      <c r="N1414" s="1">
        <f>'Electricity Rates'!$J$3</f>
        <v>0.19270000000000001</v>
      </c>
      <c r="O1414" s="145">
        <f>L1414-K1414</f>
        <v>-6.3652129165322053</v>
      </c>
      <c r="P1414">
        <f t="shared" si="135"/>
        <v>1.226576529015756</v>
      </c>
      <c r="Q1414">
        <f>IF(O1414&gt;0, IF(Q1413+O1414*Variables!$B$5&lt;Variables!$B$4, Q1413+O1414*Variables!$B$5, Variables!$B$4), IF(Q1413&gt;-O1414, Q1413+O1414/Variables!$B$5, 0))</f>
        <v>0</v>
      </c>
      <c r="R1414">
        <f>IF(O1414&gt;0, 0, IF(Q1413&gt;-O1414, 0, -O1414 - Q1413*Variables!$B$5))</f>
        <v>6.1893306232421095</v>
      </c>
      <c r="S1414">
        <f t="shared" si="136"/>
        <v>1.265222966003152</v>
      </c>
      <c r="T1414">
        <f t="shared" si="137"/>
        <v>0</v>
      </c>
    </row>
    <row r="1415" spans="1:20" x14ac:dyDescent="0.3">
      <c r="A1415" s="3">
        <f t="shared" si="132"/>
        <v>43159</v>
      </c>
      <c r="B1415">
        <v>2</v>
      </c>
      <c r="C1415">
        <v>28</v>
      </c>
      <c r="D1415">
        <v>22</v>
      </c>
      <c r="E1415">
        <v>1</v>
      </c>
      <c r="F1415" s="1">
        <f>VLOOKUP(A1415,Weather!$A$1:$E$366, 5)</f>
        <v>1</v>
      </c>
      <c r="G1415" s="1">
        <f>VLOOKUP(D1415, Winter!$A$1:$E$25, 2)</f>
        <v>300</v>
      </c>
      <c r="H1415" s="1">
        <f>VLOOKUP(D1415, Winter!$A$1:$E$25, 3)</f>
        <v>271.915575384683</v>
      </c>
      <c r="I1415" s="1">
        <f>VLOOKUP(D1415, Winter!$A$1:$E$25, 5)</f>
        <v>285.04672897196201</v>
      </c>
      <c r="J1415" s="1">
        <f t="shared" si="133"/>
        <v>300</v>
      </c>
      <c r="K1415" s="47">
        <f t="shared" si="134"/>
        <v>5.6124071614315376</v>
      </c>
      <c r="L1415" s="48">
        <f>Solar!K1432/1000*Variables!$B$3</f>
        <v>0</v>
      </c>
      <c r="M1415" s="1">
        <f>IF(E1415=1, VLOOKUP(D1415, Sheet1!$E$2:$G$26, 2), Sheet1!$G$3)</f>
        <v>0.18618000000000001</v>
      </c>
      <c r="N1415" s="1">
        <f>'Electricity Rates'!$J$3</f>
        <v>0.19270000000000001</v>
      </c>
      <c r="O1415" s="145">
        <f>L1415-K1415</f>
        <v>-5.6124071614315376</v>
      </c>
      <c r="P1415">
        <f t="shared" si="135"/>
        <v>1.0815108600078573</v>
      </c>
      <c r="Q1415">
        <f>IF(O1415&gt;0, IF(Q1414+O1415*Variables!$B$5&lt;Variables!$B$4, Q1414+O1415*Variables!$B$5, Variables!$B$4), IF(Q1414&gt;-O1415, Q1414+O1415/Variables!$B$5, 0))</f>
        <v>0</v>
      </c>
      <c r="R1415">
        <f>IF(O1415&gt;0, 0, IF(Q1414&gt;-O1415, 0, -O1415 - Q1414*Variables!$B$5))</f>
        <v>5.6124071614315376</v>
      </c>
      <c r="S1415">
        <f t="shared" si="136"/>
        <v>1.0449179653153238</v>
      </c>
      <c r="T1415">
        <f t="shared" si="137"/>
        <v>0</v>
      </c>
    </row>
    <row r="1416" spans="1:20" x14ac:dyDescent="0.3">
      <c r="A1416" s="3">
        <f t="shared" si="132"/>
        <v>43159</v>
      </c>
      <c r="B1416">
        <v>2</v>
      </c>
      <c r="C1416">
        <v>28</v>
      </c>
      <c r="D1416">
        <v>23</v>
      </c>
      <c r="E1416">
        <v>1</v>
      </c>
      <c r="F1416" s="1">
        <f>VLOOKUP(A1416,Weather!$A$1:$E$366, 5)</f>
        <v>1</v>
      </c>
      <c r="G1416" s="1">
        <f>VLOOKUP(D1416, Winter!$A$1:$E$25, 2)</f>
        <v>290.90909090909099</v>
      </c>
      <c r="H1416" s="1">
        <f>VLOOKUP(D1416, Winter!$A$1:$E$25, 3)</f>
        <v>266.95334839061297</v>
      </c>
      <c r="I1416" s="1">
        <f>VLOOKUP(D1416, Winter!$A$1:$E$25, 5)</f>
        <v>285.04672897196201</v>
      </c>
      <c r="J1416" s="1">
        <f t="shared" si="133"/>
        <v>290.90909090909099</v>
      </c>
      <c r="K1416" s="47">
        <f t="shared" si="134"/>
        <v>5.4423342171457358</v>
      </c>
      <c r="L1416" s="48">
        <f>Solar!K1433/1000*Variables!$B$3</f>
        <v>0</v>
      </c>
      <c r="M1416" s="1">
        <f>IF(E1416=1, VLOOKUP(D1416, Sheet1!$E$2:$G$26, 2), Sheet1!$G$3)</f>
        <v>0.18618000000000001</v>
      </c>
      <c r="N1416" s="1">
        <f>'Electricity Rates'!$J$3</f>
        <v>0.19270000000000001</v>
      </c>
      <c r="O1416" s="145">
        <f>L1416-K1416</f>
        <v>-5.4423342171457358</v>
      </c>
      <c r="P1416">
        <f t="shared" si="135"/>
        <v>1.0487378036439834</v>
      </c>
      <c r="Q1416">
        <f>IF(O1416&gt;0, IF(Q1415+O1416*Variables!$B$5&lt;Variables!$B$4, Q1415+O1416*Variables!$B$5, Variables!$B$4), IF(Q1415&gt;-O1416, Q1415+O1416/Variables!$B$5, 0))</f>
        <v>0</v>
      </c>
      <c r="R1416">
        <f>IF(O1416&gt;0, 0, IF(Q1415&gt;-O1416, 0, -O1416 - Q1415*Variables!$B$5))</f>
        <v>5.4423342171457358</v>
      </c>
      <c r="S1416">
        <f t="shared" si="136"/>
        <v>1.0132537845481933</v>
      </c>
      <c r="T1416">
        <f t="shared" si="137"/>
        <v>0</v>
      </c>
    </row>
    <row r="1417" spans="1:20" x14ac:dyDescent="0.3">
      <c r="A1417" s="3">
        <f t="shared" si="132"/>
        <v>43159</v>
      </c>
      <c r="B1417">
        <v>2</v>
      </c>
      <c r="C1417">
        <v>28</v>
      </c>
      <c r="D1417">
        <v>24</v>
      </c>
      <c r="E1417">
        <v>1</v>
      </c>
      <c r="F1417" s="1">
        <f>VLOOKUP(A1417,Weather!$A$1:$E$366, 5)</f>
        <v>1</v>
      </c>
      <c r="G1417" s="1">
        <f>VLOOKUP(D1417, Winter!$A$1:$E$25, 2)</f>
        <v>272.72727272727298</v>
      </c>
      <c r="H1417" s="1">
        <f>VLOOKUP(D1417, Winter!$A$1:$E$25, 3)</f>
        <v>266.74195307023803</v>
      </c>
      <c r="I1417" s="1">
        <f>VLOOKUP(D1417, Winter!$A$1:$E$25, 5)</f>
        <v>285.04672897196201</v>
      </c>
      <c r="J1417" s="1">
        <f t="shared" si="133"/>
        <v>272.72727272727298</v>
      </c>
      <c r="K1417" s="47">
        <f t="shared" si="134"/>
        <v>5.1021883285741305</v>
      </c>
      <c r="L1417" s="48">
        <f>Solar!K1434/1000*Variables!$B$3</f>
        <v>0</v>
      </c>
      <c r="M1417" s="1">
        <f>IF(E1417=1, VLOOKUP(D1417, Sheet1!$E$2:$G$26, 2), Sheet1!$G$3)</f>
        <v>0.18618000000000001</v>
      </c>
      <c r="N1417" s="1">
        <f>'Electricity Rates'!$J$3</f>
        <v>0.19270000000000001</v>
      </c>
      <c r="O1417" s="145">
        <f>L1417-K1417</f>
        <v>-5.1021883285741305</v>
      </c>
      <c r="P1417">
        <f t="shared" si="135"/>
        <v>0.98319169091623504</v>
      </c>
      <c r="Q1417">
        <f>IF(O1417&gt;0, IF(Q1416+O1417*Variables!$B$5&lt;Variables!$B$4, Q1416+O1417*Variables!$B$5, Variables!$B$4), IF(Q1416&gt;-O1417, Q1416+O1417/Variables!$B$5, 0))</f>
        <v>0</v>
      </c>
      <c r="R1417">
        <f>IF(O1417&gt;0, 0, IF(Q1416&gt;-O1417, 0, -O1417 - Q1416*Variables!$B$5))</f>
        <v>5.1021883285741305</v>
      </c>
      <c r="S1417">
        <f t="shared" si="136"/>
        <v>0.94992542301393168</v>
      </c>
      <c r="T1417">
        <f t="shared" si="137"/>
        <v>0</v>
      </c>
    </row>
    <row r="1418" spans="1:20" x14ac:dyDescent="0.3">
      <c r="A1418" s="3">
        <f t="shared" si="132"/>
        <v>43160</v>
      </c>
      <c r="B1418">
        <v>3</v>
      </c>
      <c r="C1418">
        <v>1</v>
      </c>
      <c r="D1418">
        <v>1</v>
      </c>
      <c r="E1418">
        <v>1</v>
      </c>
      <c r="F1418" s="1">
        <f>VLOOKUP(A1418,Weather!$A$1:$E$366, 5)</f>
        <v>0</v>
      </c>
      <c r="G1418" s="1">
        <f>VLOOKUP(D1418, Spring!$A$1:$E$25, 2)</f>
        <v>284.91351697629602</v>
      </c>
      <c r="H1418" s="1">
        <f>VLOOKUP(D1418, Spring!$A$1:$E$25, 3)</f>
        <v>272.00797092955099</v>
      </c>
      <c r="I1418" s="1">
        <f>VLOOKUP(D1418, Spring!$A$1:$E$25, 5)</f>
        <v>272.01322657875102</v>
      </c>
      <c r="J1418" s="1">
        <f t="shared" si="133"/>
        <v>272.00797092955099</v>
      </c>
      <c r="K1418" s="47">
        <f t="shared" si="134"/>
        <v>5.0887316133715785</v>
      </c>
      <c r="L1418" s="48">
        <f>Solar!K1435/1000*Variables!$B$3</f>
        <v>0</v>
      </c>
      <c r="M1418" s="1">
        <f>IF(E1418=1, VLOOKUP(D1418, Sheet1!$E$2:$G$26, 2), Sheet1!$G$3)</f>
        <v>0.18618000000000001</v>
      </c>
      <c r="N1418" s="1">
        <f>'Electricity Rates'!$J$3</f>
        <v>0.19270000000000001</v>
      </c>
      <c r="O1418" s="145">
        <f>L1418-K1418</f>
        <v>-5.0887316133715785</v>
      </c>
      <c r="P1418">
        <f t="shared" si="135"/>
        <v>0.98059858189670324</v>
      </c>
      <c r="Q1418">
        <f>IF(O1418&gt;0, IF(Q1417+O1418*Variables!$B$5&lt;Variables!$B$4, Q1417+O1418*Variables!$B$5, Variables!$B$4), IF(Q1417&gt;-O1418, Q1417+O1418/Variables!$B$5, 0))</f>
        <v>0</v>
      </c>
      <c r="R1418">
        <f>IF(O1418&gt;0, 0, IF(Q1417&gt;-O1418, 0, -O1418 - Q1417*Variables!$B$5))</f>
        <v>5.0887316133715785</v>
      </c>
      <c r="S1418">
        <f t="shared" si="136"/>
        <v>0.94742005177752053</v>
      </c>
      <c r="T1418">
        <f t="shared" si="137"/>
        <v>0</v>
      </c>
    </row>
    <row r="1419" spans="1:20" x14ac:dyDescent="0.3">
      <c r="A1419" s="3">
        <f t="shared" si="132"/>
        <v>43160</v>
      </c>
      <c r="B1419">
        <v>3</v>
      </c>
      <c r="C1419">
        <v>1</v>
      </c>
      <c r="D1419">
        <v>2</v>
      </c>
      <c r="E1419">
        <v>1</v>
      </c>
      <c r="F1419" s="1">
        <f>VLOOKUP(A1419,Weather!$A$1:$E$366, 5)</f>
        <v>0</v>
      </c>
      <c r="G1419" s="1">
        <f>VLOOKUP(D1419, Spring!$A$1:$E$25, 2)</f>
        <v>283.47213324791699</v>
      </c>
      <c r="H1419" s="1">
        <f>VLOOKUP(D1419, Spring!$A$1:$E$25, 3)</f>
        <v>272.193568553901</v>
      </c>
      <c r="I1419" s="1">
        <f>VLOOKUP(D1419, Spring!$A$1:$E$25, 5)</f>
        <v>263.43263079398702</v>
      </c>
      <c r="J1419" s="1">
        <f t="shared" si="133"/>
        <v>272.193568553901</v>
      </c>
      <c r="K1419" s="47">
        <f t="shared" si="134"/>
        <v>5.0922037781584004</v>
      </c>
      <c r="L1419" s="48">
        <f>Solar!K1436/1000*Variables!$B$3</f>
        <v>0</v>
      </c>
      <c r="M1419" s="1">
        <f>IF(E1419=1, VLOOKUP(D1419, Sheet1!$E$2:$G$26, 2), Sheet1!$G$3)</f>
        <v>0.18618000000000001</v>
      </c>
      <c r="N1419" s="1">
        <f>'Electricity Rates'!$J$3</f>
        <v>0.19270000000000001</v>
      </c>
      <c r="O1419" s="145">
        <f>L1419-K1419</f>
        <v>-5.0922037781584004</v>
      </c>
      <c r="P1419">
        <f t="shared" si="135"/>
        <v>0.98126766805112386</v>
      </c>
      <c r="Q1419">
        <f>IF(O1419&gt;0, IF(Q1418+O1419*Variables!$B$5&lt;Variables!$B$4, Q1418+O1419*Variables!$B$5, Variables!$B$4), IF(Q1418&gt;-O1419, Q1418+O1419/Variables!$B$5, 0))</f>
        <v>0</v>
      </c>
      <c r="R1419">
        <f>IF(O1419&gt;0, 0, IF(Q1418&gt;-O1419, 0, -O1419 - Q1418*Variables!$B$5))</f>
        <v>5.0922037781584004</v>
      </c>
      <c r="S1419">
        <f t="shared" si="136"/>
        <v>0.94806649941753107</v>
      </c>
      <c r="T1419">
        <f t="shared" si="137"/>
        <v>0</v>
      </c>
    </row>
    <row r="1420" spans="1:20" x14ac:dyDescent="0.3">
      <c r="A1420" s="3">
        <f t="shared" si="132"/>
        <v>43160</v>
      </c>
      <c r="B1420">
        <v>3</v>
      </c>
      <c r="C1420">
        <v>1</v>
      </c>
      <c r="D1420">
        <v>3</v>
      </c>
      <c r="E1420">
        <v>1</v>
      </c>
      <c r="F1420" s="1">
        <f>VLOOKUP(A1420,Weather!$A$1:$E$366, 5)</f>
        <v>0</v>
      </c>
      <c r="G1420" s="1">
        <f>VLOOKUP(D1420, Spring!$A$1:$E$25, 2)</f>
        <v>282.03074951953801</v>
      </c>
      <c r="H1420" s="1">
        <f>VLOOKUP(D1420, Spring!$A$1:$E$25, 3)</f>
        <v>263.612120501699</v>
      </c>
      <c r="I1420" s="1">
        <f>VLOOKUP(D1420, Spring!$A$1:$E$25, 5)</f>
        <v>268.00502374504498</v>
      </c>
      <c r="J1420" s="1">
        <f t="shared" si="133"/>
        <v>263.612120501699</v>
      </c>
      <c r="K1420" s="47">
        <f t="shared" si="134"/>
        <v>4.9316618431462969</v>
      </c>
      <c r="L1420" s="48">
        <f>Solar!K1437/1000*Variables!$B$3</f>
        <v>0</v>
      </c>
      <c r="M1420" s="1">
        <f>IF(E1420=1, VLOOKUP(D1420, Sheet1!$E$2:$G$26, 2), Sheet1!$G$3)</f>
        <v>0.18618000000000001</v>
      </c>
      <c r="N1420" s="1">
        <f>'Electricity Rates'!$J$3</f>
        <v>0.19270000000000001</v>
      </c>
      <c r="O1420" s="145">
        <f>L1420-K1420</f>
        <v>-4.9316618431462969</v>
      </c>
      <c r="P1420">
        <f t="shared" si="135"/>
        <v>0.95033123717429147</v>
      </c>
      <c r="Q1420">
        <f>IF(O1420&gt;0, IF(Q1419+O1420*Variables!$B$5&lt;Variables!$B$4, Q1419+O1420*Variables!$B$5, Variables!$B$4), IF(Q1419&gt;-O1420, Q1419+O1420/Variables!$B$5, 0))</f>
        <v>0</v>
      </c>
      <c r="R1420">
        <f>IF(O1420&gt;0, 0, IF(Q1419&gt;-O1420, 0, -O1420 - Q1419*Variables!$B$5))</f>
        <v>4.9316618431462969</v>
      </c>
      <c r="S1420">
        <f t="shared" si="136"/>
        <v>0.9181768019569776</v>
      </c>
      <c r="T1420">
        <f t="shared" si="137"/>
        <v>0</v>
      </c>
    </row>
    <row r="1421" spans="1:20" x14ac:dyDescent="0.3">
      <c r="A1421" s="3">
        <f t="shared" si="132"/>
        <v>43160</v>
      </c>
      <c r="B1421">
        <v>3</v>
      </c>
      <c r="C1421">
        <v>1</v>
      </c>
      <c r="D1421">
        <v>4</v>
      </c>
      <c r="E1421">
        <v>1</v>
      </c>
      <c r="F1421" s="1">
        <f>VLOOKUP(A1421,Weather!$A$1:$E$366, 5)</f>
        <v>0</v>
      </c>
      <c r="G1421" s="1">
        <f>VLOOKUP(D1421, Spring!$A$1:$E$25, 2)</f>
        <v>287.61061946902601</v>
      </c>
      <c r="H1421" s="1">
        <f>VLOOKUP(D1421, Spring!$A$1:$E$25, 3)</f>
        <v>280.54932735425899</v>
      </c>
      <c r="I1421" s="1">
        <f>VLOOKUP(D1421, Spring!$A$1:$E$25, 5)</f>
        <v>263.81039287256101</v>
      </c>
      <c r="J1421" s="1">
        <f t="shared" si="133"/>
        <v>280.54932735425899</v>
      </c>
      <c r="K1421" s="47">
        <f t="shared" si="134"/>
        <v>5.2485235132594799</v>
      </c>
      <c r="L1421" s="48">
        <f>Solar!K1438/1000*Variables!$B$3</f>
        <v>0</v>
      </c>
      <c r="M1421" s="1">
        <f>IF(E1421=1, VLOOKUP(D1421, Sheet1!$E$2:$G$26, 2), Sheet1!$G$3)</f>
        <v>0.18618000000000001</v>
      </c>
      <c r="N1421" s="1">
        <f>'Electricity Rates'!$J$3</f>
        <v>0.19270000000000001</v>
      </c>
      <c r="O1421" s="145">
        <f>L1421-K1421</f>
        <v>-5.2485235132594799</v>
      </c>
      <c r="P1421">
        <f t="shared" si="135"/>
        <v>1.0113904810051018</v>
      </c>
      <c r="Q1421">
        <f>IF(O1421&gt;0, IF(Q1420+O1421*Variables!$B$5&lt;Variables!$B$4, Q1420+O1421*Variables!$B$5, Variables!$B$4), IF(Q1420&gt;-O1421, Q1420+O1421/Variables!$B$5, 0))</f>
        <v>0</v>
      </c>
      <c r="R1421">
        <f>IF(O1421&gt;0, 0, IF(Q1420&gt;-O1421, 0, -O1421 - Q1420*Variables!$B$5))</f>
        <v>5.2485235132594799</v>
      </c>
      <c r="S1421">
        <f t="shared" si="136"/>
        <v>0.97717010769864998</v>
      </c>
      <c r="T1421">
        <f t="shared" si="137"/>
        <v>0</v>
      </c>
    </row>
    <row r="1422" spans="1:20" x14ac:dyDescent="0.3">
      <c r="A1422" s="3">
        <f t="shared" si="132"/>
        <v>43160</v>
      </c>
      <c r="B1422">
        <v>3</v>
      </c>
      <c r="C1422">
        <v>1</v>
      </c>
      <c r="D1422">
        <v>5</v>
      </c>
      <c r="E1422">
        <v>1</v>
      </c>
      <c r="F1422" s="1">
        <f>VLOOKUP(A1422,Weather!$A$1:$E$366, 5)</f>
        <v>0</v>
      </c>
      <c r="G1422" s="1">
        <f>VLOOKUP(D1422, Spring!$A$1:$E$25, 2)</f>
        <v>318.58407079646003</v>
      </c>
      <c r="H1422" s="1">
        <f>VLOOKUP(D1422, Spring!$A$1:$E$25, 3)</f>
        <v>296.96508648302301</v>
      </c>
      <c r="I1422" s="1">
        <f>VLOOKUP(D1422, Spring!$A$1:$E$25, 5)</f>
        <v>263.982102908277</v>
      </c>
      <c r="J1422" s="1">
        <f t="shared" si="133"/>
        <v>296.96508648302301</v>
      </c>
      <c r="K1422" s="47">
        <f t="shared" si="134"/>
        <v>5.555629926908181</v>
      </c>
      <c r="L1422" s="48">
        <f>Solar!K1439/1000*Variables!$B$3</f>
        <v>0</v>
      </c>
      <c r="M1422" s="1">
        <f>IF(E1422=1, VLOOKUP(D1422, Sheet1!$E$2:$G$26, 2), Sheet1!$G$3)</f>
        <v>0.18618000000000001</v>
      </c>
      <c r="N1422" s="1">
        <f>'Electricity Rates'!$J$3</f>
        <v>0.19270000000000001</v>
      </c>
      <c r="O1422" s="145">
        <f>L1422-K1422</f>
        <v>-5.555629926908181</v>
      </c>
      <c r="P1422">
        <f t="shared" si="135"/>
        <v>1.0705698869152065</v>
      </c>
      <c r="Q1422">
        <f>IF(O1422&gt;0, IF(Q1421+O1422*Variables!$B$5&lt;Variables!$B$4, Q1421+O1422*Variables!$B$5, Variables!$B$4), IF(Q1421&gt;-O1422, Q1421+O1422/Variables!$B$5, 0))</f>
        <v>0</v>
      </c>
      <c r="R1422">
        <f>IF(O1422&gt;0, 0, IF(Q1421&gt;-O1422, 0, -O1422 - Q1421*Variables!$B$5))</f>
        <v>5.555629926908181</v>
      </c>
      <c r="S1422">
        <f t="shared" si="136"/>
        <v>1.0343471797917652</v>
      </c>
      <c r="T1422">
        <f t="shared" si="137"/>
        <v>0</v>
      </c>
    </row>
    <row r="1423" spans="1:20" x14ac:dyDescent="0.3">
      <c r="A1423" s="3">
        <f t="shared" si="132"/>
        <v>43160</v>
      </c>
      <c r="B1423">
        <v>3</v>
      </c>
      <c r="C1423">
        <v>1</v>
      </c>
      <c r="D1423">
        <v>6</v>
      </c>
      <c r="E1423">
        <v>1</v>
      </c>
      <c r="F1423" s="1">
        <f>VLOOKUP(A1423,Weather!$A$1:$E$366, 5)</f>
        <v>0</v>
      </c>
      <c r="G1423" s="1">
        <f>VLOOKUP(D1423, Spring!$A$1:$E$25, 2)</f>
        <v>389.38053097345102</v>
      </c>
      <c r="H1423" s="1">
        <f>VLOOKUP(D1423, Spring!$A$1:$E$25, 3)</f>
        <v>340.20659833439998</v>
      </c>
      <c r="I1423" s="1">
        <f>VLOOKUP(D1423, Spring!$A$1:$E$25, 5)</f>
        <v>264.16853094705402</v>
      </c>
      <c r="J1423" s="1">
        <f t="shared" si="133"/>
        <v>340.20659833439998</v>
      </c>
      <c r="K1423" s="47">
        <f t="shared" si="134"/>
        <v>6.3645931628608308</v>
      </c>
      <c r="L1423" s="48">
        <f>Solar!K1440/1000*Variables!$B$3</f>
        <v>0</v>
      </c>
      <c r="M1423" s="1">
        <f>IF(E1423=1, VLOOKUP(D1423, Sheet1!$E$2:$G$26, 2), Sheet1!$G$3)</f>
        <v>0.18618000000000001</v>
      </c>
      <c r="N1423" s="1">
        <f>'Electricity Rates'!$J$3</f>
        <v>0.19270000000000001</v>
      </c>
      <c r="O1423" s="145">
        <f>L1423-K1423</f>
        <v>-6.3645931628608308</v>
      </c>
      <c r="P1423">
        <f t="shared" si="135"/>
        <v>1.2264571024832822</v>
      </c>
      <c r="Q1423">
        <f>IF(O1423&gt;0, IF(Q1422+O1423*Variables!$B$5&lt;Variables!$B$4, Q1422+O1423*Variables!$B$5, Variables!$B$4), IF(Q1422&gt;-O1423, Q1422+O1423/Variables!$B$5, 0))</f>
        <v>0</v>
      </c>
      <c r="R1423">
        <f>IF(O1423&gt;0, 0, IF(Q1422&gt;-O1423, 0, -O1423 - Q1422*Variables!$B$5))</f>
        <v>6.3645931628608308</v>
      </c>
      <c r="S1423">
        <f t="shared" si="136"/>
        <v>1.1849599550614296</v>
      </c>
      <c r="T1423">
        <f t="shared" si="137"/>
        <v>0</v>
      </c>
    </row>
    <row r="1424" spans="1:20" x14ac:dyDescent="0.3">
      <c r="A1424" s="3">
        <f t="shared" si="132"/>
        <v>43160</v>
      </c>
      <c r="B1424">
        <v>3</v>
      </c>
      <c r="C1424">
        <v>1</v>
      </c>
      <c r="D1424">
        <v>7</v>
      </c>
      <c r="E1424">
        <v>1</v>
      </c>
      <c r="F1424" s="1">
        <f>VLOOKUP(A1424,Weather!$A$1:$E$366, 5)</f>
        <v>0</v>
      </c>
      <c r="G1424" s="1">
        <f>VLOOKUP(D1424, Spring!$A$1:$E$25, 2)</f>
        <v>623.89380530973403</v>
      </c>
      <c r="H1424" s="1">
        <f>VLOOKUP(D1424, Spring!$A$1:$E$25, 3)</f>
        <v>374.47950032030701</v>
      </c>
      <c r="I1424" s="1">
        <f>VLOOKUP(D1424, Spring!$A$1:$E$25, 5)</f>
        <v>251.18725224694799</v>
      </c>
      <c r="J1424" s="1">
        <f t="shared" si="133"/>
        <v>374.47950032030701</v>
      </c>
      <c r="K1424" s="47">
        <f t="shared" si="134"/>
        <v>7.0057714313566501</v>
      </c>
      <c r="L1424" s="48">
        <f>Solar!K1441/1000*Variables!$B$3</f>
        <v>0</v>
      </c>
      <c r="M1424" s="1">
        <f>IF(E1424=1, VLOOKUP(D1424, Sheet1!$E$2:$G$26, 2), Sheet1!$G$3)</f>
        <v>0.18618000000000001</v>
      </c>
      <c r="N1424" s="1">
        <f>'Electricity Rates'!$J$3</f>
        <v>0.19270000000000001</v>
      </c>
      <c r="O1424" s="145">
        <f>L1424-K1424</f>
        <v>-7.0057714313566501</v>
      </c>
      <c r="P1424">
        <f t="shared" si="135"/>
        <v>1.3500121548224266</v>
      </c>
      <c r="Q1424">
        <f>IF(O1424&gt;0, IF(Q1423+O1424*Variables!$B$5&lt;Variables!$B$4, Q1423+O1424*Variables!$B$5, Variables!$B$4), IF(Q1423&gt;-O1424, Q1423+O1424/Variables!$B$5, 0))</f>
        <v>0</v>
      </c>
      <c r="R1424">
        <f>IF(O1424&gt;0, 0, IF(Q1423&gt;-O1424, 0, -O1424 - Q1423*Variables!$B$5))</f>
        <v>7.0057714313566501</v>
      </c>
      <c r="S1424">
        <f t="shared" si="136"/>
        <v>1.3043345250899812</v>
      </c>
      <c r="T1424">
        <f t="shared" si="137"/>
        <v>0</v>
      </c>
    </row>
    <row r="1425" spans="1:20" x14ac:dyDescent="0.3">
      <c r="A1425" s="3">
        <f t="shared" si="132"/>
        <v>43160</v>
      </c>
      <c r="B1425">
        <v>3</v>
      </c>
      <c r="C1425">
        <v>1</v>
      </c>
      <c r="D1425">
        <v>8</v>
      </c>
      <c r="E1425">
        <v>1</v>
      </c>
      <c r="F1425" s="1">
        <f>VLOOKUP(A1425,Weather!$A$1:$E$366, 5)</f>
        <v>0</v>
      </c>
      <c r="G1425" s="1">
        <f>VLOOKUP(D1425, Spring!$A$1:$E$25, 2)</f>
        <v>871.68141592920301</v>
      </c>
      <c r="H1425" s="1">
        <f>VLOOKUP(D1425, Spring!$A$1:$E$25, 3)</f>
        <v>578.35522101217202</v>
      </c>
      <c r="I1425" s="1">
        <f>VLOOKUP(D1425, Spring!$A$1:$E$25, 5)</f>
        <v>268.91753993484798</v>
      </c>
      <c r="J1425" s="1">
        <f t="shared" si="133"/>
        <v>578.35522101217202</v>
      </c>
      <c r="K1425" s="47">
        <f t="shared" si="134"/>
        <v>10.819883280866781</v>
      </c>
      <c r="L1425" s="48">
        <f>Solar!K1442/1000*Variables!$B$3</f>
        <v>5.31365</v>
      </c>
      <c r="M1425" s="1">
        <f>IF(E1425=1, VLOOKUP(D1425, Sheet1!$E$2:$G$26, 2), Sheet1!$G$3)</f>
        <v>0.18618000000000001</v>
      </c>
      <c r="N1425" s="1">
        <f>'Electricity Rates'!$J$3</f>
        <v>0.19270000000000001</v>
      </c>
      <c r="O1425" s="145">
        <f>L1425-K1425</f>
        <v>-5.5062332808667813</v>
      </c>
      <c r="P1425">
        <f t="shared" si="135"/>
        <v>2.084991508223029</v>
      </c>
      <c r="Q1425">
        <f>IF(O1425&gt;0, IF(Q1424+O1425*Variables!$B$5&lt;Variables!$B$4, Q1424+O1425*Variables!$B$5, Variables!$B$4), IF(Q1424&gt;-O1425, Q1424+O1425/Variables!$B$5, 0))</f>
        <v>0</v>
      </c>
      <c r="R1425">
        <f>IF(O1425&gt;0, 0, IF(Q1424&gt;-O1425, 0, -O1425 - Q1424*Variables!$B$5))</f>
        <v>5.5062332808667813</v>
      </c>
      <c r="S1425">
        <f t="shared" si="136"/>
        <v>1.0251505122317774</v>
      </c>
      <c r="T1425">
        <f t="shared" si="137"/>
        <v>0</v>
      </c>
    </row>
    <row r="1426" spans="1:20" x14ac:dyDescent="0.3">
      <c r="A1426" s="3">
        <f t="shared" si="132"/>
        <v>43160</v>
      </c>
      <c r="B1426">
        <v>3</v>
      </c>
      <c r="C1426">
        <v>1</v>
      </c>
      <c r="D1426">
        <v>9</v>
      </c>
      <c r="E1426">
        <v>1</v>
      </c>
      <c r="F1426" s="1">
        <f>VLOOKUP(A1426,Weather!$A$1:$E$366, 5)</f>
        <v>0</v>
      </c>
      <c r="G1426" s="1">
        <f>VLOOKUP(D1426, Spring!$A$1:$E$25, 2)</f>
        <v>1137.1681415929199</v>
      </c>
      <c r="H1426" s="1">
        <f>VLOOKUP(D1426, Spring!$A$1:$E$25, 3)</f>
        <v>786.77530429212004</v>
      </c>
      <c r="I1426" s="1">
        <f>VLOOKUP(D1426, Spring!$A$1:$E$25, 5)</f>
        <v>317.33977000667198</v>
      </c>
      <c r="J1426" s="1">
        <f t="shared" si="133"/>
        <v>786.77530429212004</v>
      </c>
      <c r="K1426" s="47">
        <f t="shared" si="134"/>
        <v>14.71901117415524</v>
      </c>
      <c r="L1426" s="48">
        <f>Solar!K1443/1000*Variables!$B$3</f>
        <v>15.792949999999999</v>
      </c>
      <c r="M1426" s="1">
        <f>IF(E1426=1, VLOOKUP(D1426, Sheet1!$E$2:$G$26, 2), Sheet1!$G$3)</f>
        <v>0.20441999999999999</v>
      </c>
      <c r="N1426" s="1">
        <f>'Electricity Rates'!$J$3</f>
        <v>0.19270000000000001</v>
      </c>
      <c r="O1426" s="145">
        <f>L1426-K1426</f>
        <v>1.0739388258447597</v>
      </c>
      <c r="P1426">
        <f t="shared" si="135"/>
        <v>2.836353453259715</v>
      </c>
      <c r="Q1426">
        <f>IF(O1426&gt;0, IF(Q1425+O1426*Variables!$B$5&lt;Variables!$B$4, Q1425+O1426*Variables!$B$5, Variables!$B$4), IF(Q1425&gt;-O1426, Q1425+O1426/Variables!$B$5, 0))</f>
        <v>1.0095024962940742</v>
      </c>
      <c r="R1426">
        <f>IF(O1426&gt;0, 0, IF(Q1425&gt;-O1426, 0, -O1426 - Q1425*Variables!$B$5))</f>
        <v>0</v>
      </c>
      <c r="S1426">
        <f t="shared" si="136"/>
        <v>0</v>
      </c>
      <c r="T1426">
        <f t="shared" si="137"/>
        <v>0</v>
      </c>
    </row>
    <row r="1427" spans="1:20" x14ac:dyDescent="0.3">
      <c r="A1427" s="3">
        <f t="shared" si="132"/>
        <v>43160</v>
      </c>
      <c r="B1427">
        <v>3</v>
      </c>
      <c r="C1427">
        <v>1</v>
      </c>
      <c r="D1427">
        <v>10</v>
      </c>
      <c r="E1427">
        <v>1</v>
      </c>
      <c r="F1427" s="1">
        <f>VLOOKUP(A1427,Weather!$A$1:$E$366, 5)</f>
        <v>0</v>
      </c>
      <c r="G1427" s="1">
        <f>VLOOKUP(D1427, Spring!$A$1:$E$25, 2)</f>
        <v>1207.9646017699099</v>
      </c>
      <c r="H1427" s="1">
        <f>VLOOKUP(D1427, Spring!$A$1:$E$25, 3)</f>
        <v>923.64670083279998</v>
      </c>
      <c r="I1427" s="1">
        <f>VLOOKUP(D1427, Spring!$A$1:$E$25, 5)</f>
        <v>339.44621060481097</v>
      </c>
      <c r="J1427" s="1">
        <f t="shared" si="133"/>
        <v>923.64670083279998</v>
      </c>
      <c r="K1427" s="47">
        <f t="shared" si="134"/>
        <v>17.279604527955399</v>
      </c>
      <c r="L1427" s="48">
        <f>Solar!K1444/1000*Variables!$B$3</f>
        <v>23.3596</v>
      </c>
      <c r="M1427" s="1">
        <f>IF(E1427=1, VLOOKUP(D1427, Sheet1!$E$2:$G$26, 2), Sheet1!$G$3)</f>
        <v>0.20441999999999999</v>
      </c>
      <c r="N1427" s="1">
        <f>'Electricity Rates'!$J$3</f>
        <v>0.19270000000000001</v>
      </c>
      <c r="O1427" s="145">
        <f>L1427-K1427</f>
        <v>6.079995472044601</v>
      </c>
      <c r="P1427">
        <f t="shared" si="135"/>
        <v>3.3297797925370056</v>
      </c>
      <c r="Q1427">
        <f>IF(O1427&gt;0, IF(Q1426+O1427*Variables!$B$5&lt;Variables!$B$4, Q1426+O1427*Variables!$B$5, Variables!$B$4), IF(Q1426&gt;-O1427, Q1426+O1427/Variables!$B$5, 0))</f>
        <v>6.7246982400159983</v>
      </c>
      <c r="R1427">
        <f>IF(O1427&gt;0, 0, IF(Q1426&gt;-O1427, 0, -O1427 - Q1426*Variables!$B$5))</f>
        <v>0</v>
      </c>
      <c r="S1427">
        <f t="shared" si="136"/>
        <v>0</v>
      </c>
      <c r="T1427">
        <f t="shared" si="137"/>
        <v>0</v>
      </c>
    </row>
    <row r="1428" spans="1:20" x14ac:dyDescent="0.3">
      <c r="A1428" s="3">
        <f t="shared" si="132"/>
        <v>43160</v>
      </c>
      <c r="B1428">
        <v>3</v>
      </c>
      <c r="C1428">
        <v>1</v>
      </c>
      <c r="D1428">
        <v>11</v>
      </c>
      <c r="E1428">
        <v>1</v>
      </c>
      <c r="F1428" s="1">
        <f>VLOOKUP(A1428,Weather!$A$1:$E$366, 5)</f>
        <v>0</v>
      </c>
      <c r="G1428" s="1">
        <f>VLOOKUP(D1428, Spring!$A$1:$E$25, 2)</f>
        <v>1274.3362831858401</v>
      </c>
      <c r="H1428" s="1">
        <f>VLOOKUP(D1428, Spring!$A$1:$E$25, 3)</f>
        <v>962.46396540679098</v>
      </c>
      <c r="I1428" s="1">
        <f>VLOOKUP(D1428, Spring!$A$1:$E$25, 5)</f>
        <v>352.80034538247099</v>
      </c>
      <c r="J1428" s="1">
        <f t="shared" si="133"/>
        <v>962.46396540679098</v>
      </c>
      <c r="K1428" s="47">
        <f t="shared" si="134"/>
        <v>18.005798840229566</v>
      </c>
      <c r="L1428" s="48">
        <f>Solar!K1445/1000*Variables!$B$3</f>
        <v>28.71415</v>
      </c>
      <c r="M1428" s="1">
        <f>IF(E1428=1, VLOOKUP(D1428, Sheet1!$E$2:$G$26, 2), Sheet1!$G$3)</f>
        <v>0.20441999999999999</v>
      </c>
      <c r="N1428" s="1">
        <f>'Electricity Rates'!$J$3</f>
        <v>0.19270000000000001</v>
      </c>
      <c r="O1428" s="145">
        <f>L1428-K1428</f>
        <v>10.708351159770434</v>
      </c>
      <c r="P1428">
        <f t="shared" si="135"/>
        <v>3.4697174365122376</v>
      </c>
      <c r="Q1428">
        <f>IF(O1428&gt;0, IF(Q1427+O1428*Variables!$B$5&lt;Variables!$B$4, Q1427+O1428*Variables!$B$5, Variables!$B$4), IF(Q1427&gt;-O1428, Q1427+O1428/Variables!$B$5, 0))</f>
        <v>16.790548330200206</v>
      </c>
      <c r="R1428">
        <f>IF(O1428&gt;0, 0, IF(Q1427&gt;-O1428, 0, -O1428 - Q1427*Variables!$B$5))</f>
        <v>0</v>
      </c>
      <c r="S1428">
        <f t="shared" si="136"/>
        <v>0</v>
      </c>
      <c r="T1428">
        <f t="shared" si="137"/>
        <v>0</v>
      </c>
    </row>
    <row r="1429" spans="1:20" x14ac:dyDescent="0.3">
      <c r="A1429" s="3">
        <f t="shared" si="132"/>
        <v>43160</v>
      </c>
      <c r="B1429">
        <v>3</v>
      </c>
      <c r="C1429">
        <v>1</v>
      </c>
      <c r="D1429">
        <v>12</v>
      </c>
      <c r="E1429">
        <v>1</v>
      </c>
      <c r="F1429" s="1">
        <f>VLOOKUP(A1429,Weather!$A$1:$E$366, 5)</f>
        <v>0</v>
      </c>
      <c r="G1429" s="1">
        <f>VLOOKUP(D1429, Spring!$A$1:$E$25, 2)</f>
        <v>1314.1592920353901</v>
      </c>
      <c r="H1429" s="1">
        <f>VLOOKUP(D1429, Spring!$A$1:$E$25, 3)</f>
        <v>983.10377962844302</v>
      </c>
      <c r="I1429" s="1">
        <f>VLOOKUP(D1429, Spring!$A$1:$E$25, 5)</f>
        <v>344.20503159464602</v>
      </c>
      <c r="J1429" s="1">
        <f t="shared" si="133"/>
        <v>983.10377962844302</v>
      </c>
      <c r="K1429" s="47">
        <f t="shared" si="134"/>
        <v>18.39192897739029</v>
      </c>
      <c r="L1429" s="48">
        <f>Solar!K1446/1000*Variables!$B$3</f>
        <v>35.534199999999998</v>
      </c>
      <c r="M1429" s="1">
        <f>IF(E1429=1, VLOOKUP(D1429, Sheet1!$E$2:$G$26, 2), Sheet1!$G$3)</f>
        <v>0.20441999999999999</v>
      </c>
      <c r="N1429" s="1">
        <f>'Electricity Rates'!$J$3</f>
        <v>0.19270000000000001</v>
      </c>
      <c r="O1429" s="145">
        <f>L1429-K1429</f>
        <v>17.142271022609709</v>
      </c>
      <c r="P1429">
        <f t="shared" si="135"/>
        <v>3.5441247139431091</v>
      </c>
      <c r="Q1429">
        <f>IF(O1429&gt;0, IF(Q1428+O1429*Variables!$B$5&lt;Variables!$B$4, Q1428+O1429*Variables!$B$5, Variables!$B$4), IF(Q1428&gt;-O1429, Q1428+O1429/Variables!$B$5, 0))</f>
        <v>32.90428309145333</v>
      </c>
      <c r="R1429">
        <f>IF(O1429&gt;0, 0, IF(Q1428&gt;-O1429, 0, -O1429 - Q1428*Variables!$B$5))</f>
        <v>0</v>
      </c>
      <c r="S1429">
        <f t="shared" si="136"/>
        <v>0</v>
      </c>
      <c r="T1429">
        <f t="shared" si="137"/>
        <v>0</v>
      </c>
    </row>
    <row r="1430" spans="1:20" x14ac:dyDescent="0.3">
      <c r="A1430" s="3">
        <f t="shared" si="132"/>
        <v>43160</v>
      </c>
      <c r="B1430">
        <v>3</v>
      </c>
      <c r="C1430">
        <v>1</v>
      </c>
      <c r="D1430">
        <v>13</v>
      </c>
      <c r="E1430">
        <v>1</v>
      </c>
      <c r="F1430" s="1">
        <f>VLOOKUP(A1430,Weather!$A$1:$E$366, 5)</f>
        <v>0</v>
      </c>
      <c r="G1430" s="1">
        <f>VLOOKUP(D1430, Spring!$A$1:$E$25, 2)</f>
        <v>1362.8318584070701</v>
      </c>
      <c r="H1430" s="1">
        <f>VLOOKUP(D1430, Spring!$A$1:$E$25, 3)</f>
        <v>999.59961563100603</v>
      </c>
      <c r="I1430" s="1">
        <f>VLOOKUP(D1430, Spring!$A$1:$E$25, 5)</f>
        <v>326.84269398328001</v>
      </c>
      <c r="J1430" s="1">
        <f t="shared" si="133"/>
        <v>999.59961563100603</v>
      </c>
      <c r="K1430" s="47">
        <f t="shared" si="134"/>
        <v>18.700533471105572</v>
      </c>
      <c r="L1430" s="48">
        <f>Solar!K1447/1000*Variables!$B$3</f>
        <v>35.255950000000006</v>
      </c>
      <c r="M1430" s="1">
        <f>IF(E1430=1, VLOOKUP(D1430, Sheet1!$E$2:$G$26, 2), Sheet1!$G$3)</f>
        <v>0.20441999999999999</v>
      </c>
      <c r="N1430" s="1">
        <f>'Electricity Rates'!$J$3</f>
        <v>0.19270000000000001</v>
      </c>
      <c r="O1430" s="145">
        <f>L1430-K1430</f>
        <v>16.555416528894433</v>
      </c>
      <c r="P1430">
        <f t="shared" si="135"/>
        <v>3.6035927998820441</v>
      </c>
      <c r="Q1430">
        <f>IF(O1430&gt;0, IF(Q1429+O1430*Variables!$B$5&lt;Variables!$B$4, Q1429+O1430*Variables!$B$5, Variables!$B$4), IF(Q1429&gt;-O1430, Q1429+O1430/Variables!$B$5, 0))</f>
        <v>48.466374628614098</v>
      </c>
      <c r="R1430">
        <f>IF(O1430&gt;0, 0, IF(Q1429&gt;-O1430, 0, -O1430 - Q1429*Variables!$B$5))</f>
        <v>0</v>
      </c>
      <c r="S1430">
        <f t="shared" si="136"/>
        <v>0</v>
      </c>
      <c r="T1430">
        <f t="shared" si="137"/>
        <v>0</v>
      </c>
    </row>
    <row r="1431" spans="1:20" x14ac:dyDescent="0.3">
      <c r="A1431" s="3">
        <f t="shared" si="132"/>
        <v>43160</v>
      </c>
      <c r="B1431">
        <v>3</v>
      </c>
      <c r="C1431">
        <v>1</v>
      </c>
      <c r="D1431">
        <v>14</v>
      </c>
      <c r="E1431">
        <v>1</v>
      </c>
      <c r="F1431" s="1">
        <f>VLOOKUP(A1431,Weather!$A$1:$E$366, 5)</f>
        <v>0</v>
      </c>
      <c r="G1431" s="1">
        <f>VLOOKUP(D1431, Spring!$A$1:$E$25, 2)</f>
        <v>1402.65486725663</v>
      </c>
      <c r="H1431" s="1">
        <f>VLOOKUP(D1431, Spring!$A$1:$E$25, 3)</f>
        <v>1011.55108904548</v>
      </c>
      <c r="I1431" s="1">
        <f>VLOOKUP(D1431, Spring!$A$1:$E$25, 5)</f>
        <v>309.49016837395499</v>
      </c>
      <c r="J1431" s="1">
        <f t="shared" si="133"/>
        <v>1011.55108904548</v>
      </c>
      <c r="K1431" s="47">
        <f t="shared" si="134"/>
        <v>18.92412192104241</v>
      </c>
      <c r="L1431" s="48">
        <f>Solar!K1448/1000*Variables!$B$3</f>
        <v>34.634250000000002</v>
      </c>
      <c r="M1431" s="1">
        <f>IF(E1431=1, VLOOKUP(D1431, Sheet1!$E$2:$G$26, 2), Sheet1!$G$3)</f>
        <v>0.20441999999999999</v>
      </c>
      <c r="N1431" s="1">
        <f>'Electricity Rates'!$J$3</f>
        <v>0.19270000000000001</v>
      </c>
      <c r="O1431" s="145">
        <f>L1431-K1431</f>
        <v>15.710128078957592</v>
      </c>
      <c r="P1431">
        <f t="shared" si="135"/>
        <v>3.6466782941848725</v>
      </c>
      <c r="Q1431">
        <f>IF(O1431&gt;0, IF(Q1430+O1431*Variables!$B$5&lt;Variables!$B$4, Q1430+O1431*Variables!$B$5, Variables!$B$4), IF(Q1430&gt;-O1431, Q1430+O1431/Variables!$B$5, 0))</f>
        <v>63.233895022834233</v>
      </c>
      <c r="R1431">
        <f>IF(O1431&gt;0, 0, IF(Q1430&gt;-O1431, 0, -O1431 - Q1430*Variables!$B$5))</f>
        <v>0</v>
      </c>
      <c r="S1431">
        <f t="shared" si="136"/>
        <v>0</v>
      </c>
      <c r="T1431">
        <f t="shared" si="137"/>
        <v>0</v>
      </c>
    </row>
    <row r="1432" spans="1:20" x14ac:dyDescent="0.3">
      <c r="A1432" s="3">
        <f t="shared" si="132"/>
        <v>43160</v>
      </c>
      <c r="B1432">
        <v>3</v>
      </c>
      <c r="C1432">
        <v>1</v>
      </c>
      <c r="D1432">
        <v>15</v>
      </c>
      <c r="E1432">
        <v>1</v>
      </c>
      <c r="F1432" s="1">
        <f>VLOOKUP(A1432,Weather!$A$1:$E$366, 5)</f>
        <v>0</v>
      </c>
      <c r="G1432" s="1">
        <f>VLOOKUP(D1432, Spring!$A$1:$E$25, 2)</f>
        <v>1371.6814159292001</v>
      </c>
      <c r="H1432" s="1">
        <f>VLOOKUP(D1432, Spring!$A$1:$E$25, 3)</f>
        <v>1005.48526585522</v>
      </c>
      <c r="I1432" s="1">
        <f>VLOOKUP(D1432, Spring!$A$1:$E$25, 5)</f>
        <v>300.89485458612899</v>
      </c>
      <c r="J1432" s="1">
        <f t="shared" si="133"/>
        <v>1005.48526585522</v>
      </c>
      <c r="K1432" s="47">
        <f t="shared" si="134"/>
        <v>18.8106423559991</v>
      </c>
      <c r="L1432" s="48">
        <f>Solar!K1449/1000*Variables!$B$3</f>
        <v>29.149249999999999</v>
      </c>
      <c r="M1432" s="1">
        <f>IF(E1432=1, VLOOKUP(D1432, Sheet1!$E$2:$G$26, 2), Sheet1!$G$3)</f>
        <v>0.20441999999999999</v>
      </c>
      <c r="N1432" s="1">
        <f>'Electricity Rates'!$J$3</f>
        <v>0.19270000000000001</v>
      </c>
      <c r="O1432" s="145">
        <f>L1432-K1432</f>
        <v>10.338607644000898</v>
      </c>
      <c r="P1432">
        <f t="shared" si="135"/>
        <v>3.6248107820010267</v>
      </c>
      <c r="Q1432">
        <f>IF(O1432&gt;0, IF(Q1431+O1432*Variables!$B$5&lt;Variables!$B$4, Q1431+O1432*Variables!$B$5, Variables!$B$4), IF(Q1431&gt;-O1432, Q1431+O1432/Variables!$B$5, 0))</f>
        <v>72.952186208195073</v>
      </c>
      <c r="R1432">
        <f>IF(O1432&gt;0, 0, IF(Q1431&gt;-O1432, 0, -O1432 - Q1431*Variables!$B$5))</f>
        <v>0</v>
      </c>
      <c r="S1432">
        <f t="shared" si="136"/>
        <v>0</v>
      </c>
      <c r="T1432">
        <f t="shared" si="137"/>
        <v>0</v>
      </c>
    </row>
    <row r="1433" spans="1:20" x14ac:dyDescent="0.3">
      <c r="A1433" s="3">
        <f t="shared" si="132"/>
        <v>43160</v>
      </c>
      <c r="B1433">
        <v>3</v>
      </c>
      <c r="C1433">
        <v>1</v>
      </c>
      <c r="D1433">
        <v>16</v>
      </c>
      <c r="E1433">
        <v>1</v>
      </c>
      <c r="F1433" s="1">
        <f>VLOOKUP(A1433,Weather!$A$1:$E$366, 5)</f>
        <v>0</v>
      </c>
      <c r="G1433" s="1">
        <f>VLOOKUP(D1433, Spring!$A$1:$E$25, 2)</f>
        <v>1283.1858407079601</v>
      </c>
      <c r="H1433" s="1">
        <f>VLOOKUP(D1433, Spring!$A$1:$E$25, 3)</f>
        <v>954.93673926969905</v>
      </c>
      <c r="I1433" s="1">
        <f>VLOOKUP(D1433, Spring!$A$1:$E$25, 5)</f>
        <v>270.36971623690101</v>
      </c>
      <c r="J1433" s="1">
        <f t="shared" si="133"/>
        <v>954.93673926969905</v>
      </c>
      <c r="K1433" s="47">
        <f t="shared" si="134"/>
        <v>17.864979313971133</v>
      </c>
      <c r="L1433" s="48">
        <f>Solar!K1450/1000*Variables!$B$3</f>
        <v>20.937649999999998</v>
      </c>
      <c r="M1433" s="1">
        <f>IF(E1433=1, VLOOKUP(D1433, Sheet1!$E$2:$G$26, 2), Sheet1!$G$3)</f>
        <v>0.20441999999999999</v>
      </c>
      <c r="N1433" s="1">
        <f>'Electricity Rates'!$J$3</f>
        <v>0.19270000000000001</v>
      </c>
      <c r="O1433" s="145">
        <f>L1433-K1433</f>
        <v>3.0726706860288644</v>
      </c>
      <c r="P1433">
        <f t="shared" si="135"/>
        <v>3.4425815138022378</v>
      </c>
      <c r="Q1433">
        <f>IF(O1433&gt;0, IF(Q1432+O1433*Variables!$B$5&lt;Variables!$B$4, Q1432+O1433*Variables!$B$5, Variables!$B$4), IF(Q1432&gt;-O1433, Q1432+O1433/Variables!$B$5, 0))</f>
        <v>75.840496653062203</v>
      </c>
      <c r="R1433">
        <f>IF(O1433&gt;0, 0, IF(Q1432&gt;-O1433, 0, -O1433 - Q1432*Variables!$B$5))</f>
        <v>0</v>
      </c>
      <c r="S1433">
        <f t="shared" si="136"/>
        <v>0</v>
      </c>
      <c r="T1433">
        <f t="shared" si="137"/>
        <v>0</v>
      </c>
    </row>
    <row r="1434" spans="1:20" x14ac:dyDescent="0.3">
      <c r="A1434" s="3">
        <f t="shared" si="132"/>
        <v>43160</v>
      </c>
      <c r="B1434">
        <v>3</v>
      </c>
      <c r="C1434">
        <v>1</v>
      </c>
      <c r="D1434">
        <v>17</v>
      </c>
      <c r="E1434">
        <v>1</v>
      </c>
      <c r="F1434" s="1">
        <f>VLOOKUP(A1434,Weather!$A$1:$E$366, 5)</f>
        <v>0</v>
      </c>
      <c r="G1434" s="1">
        <f>VLOOKUP(D1434, Spring!$A$1:$E$25, 2)</f>
        <v>973.45132743362797</v>
      </c>
      <c r="H1434" s="1">
        <f>VLOOKUP(D1434, Spring!$A$1:$E$25, 3)</f>
        <v>850.97693786034597</v>
      </c>
      <c r="I1434" s="1">
        <f>VLOOKUP(D1434, Spring!$A$1:$E$25, 5)</f>
        <v>257.39334353781499</v>
      </c>
      <c r="J1434" s="1">
        <f t="shared" si="133"/>
        <v>850.97693786034597</v>
      </c>
      <c r="K1434" s="47">
        <f t="shared" si="134"/>
        <v>15.920096867534955</v>
      </c>
      <c r="L1434" s="48">
        <f>Solar!K1451/1000*Variables!$B$3</f>
        <v>13.35895</v>
      </c>
      <c r="M1434" s="1">
        <f>IF(E1434=1, VLOOKUP(D1434, Sheet1!$E$2:$G$26, 2), Sheet1!$G$3)</f>
        <v>0.20441999999999999</v>
      </c>
      <c r="N1434" s="1">
        <f>'Electricity Rates'!$J$3</f>
        <v>0.19270000000000001</v>
      </c>
      <c r="O1434" s="145">
        <f>L1434-K1434</f>
        <v>-2.5611468675349549</v>
      </c>
      <c r="P1434">
        <f t="shared" si="135"/>
        <v>3.0678026663739861</v>
      </c>
      <c r="Q1434">
        <f>IF(O1434&gt;0, IF(Q1433+O1434*Variables!$B$5&lt;Variables!$B$4, Q1433+O1434*Variables!$B$5, Variables!$B$4), IF(Q1433&gt;-O1434, Q1433+O1434/Variables!$B$5, 0))</f>
        <v>73.115872325897357</v>
      </c>
      <c r="R1434">
        <f>IF(O1434&gt;0, 0, IF(Q1433&gt;-O1434, 0, -O1434 - Q1433*Variables!$B$5))</f>
        <v>0</v>
      </c>
      <c r="S1434">
        <f t="shared" si="136"/>
        <v>0</v>
      </c>
      <c r="T1434">
        <f t="shared" si="137"/>
        <v>0</v>
      </c>
    </row>
    <row r="1435" spans="1:20" x14ac:dyDescent="0.3">
      <c r="A1435" s="3">
        <f t="shared" si="132"/>
        <v>43160</v>
      </c>
      <c r="B1435">
        <v>3</v>
      </c>
      <c r="C1435">
        <v>1</v>
      </c>
      <c r="D1435">
        <v>18</v>
      </c>
      <c r="E1435">
        <v>1</v>
      </c>
      <c r="F1435" s="1">
        <f>VLOOKUP(A1435,Weather!$A$1:$E$366, 5)</f>
        <v>0</v>
      </c>
      <c r="G1435" s="1">
        <f>VLOOKUP(D1435, Spring!$A$1:$E$25, 2)</f>
        <v>690.26548672566298</v>
      </c>
      <c r="H1435" s="1">
        <f>VLOOKUP(D1435, Spring!$A$1:$E$25, 3)</f>
        <v>590.923299339663</v>
      </c>
      <c r="I1435" s="1">
        <f>VLOOKUP(D1435, Spring!$A$1:$E$25, 5)</f>
        <v>248.81274775305101</v>
      </c>
      <c r="J1435" s="1">
        <f t="shared" si="133"/>
        <v>590.923299339663</v>
      </c>
      <c r="K1435" s="47">
        <f t="shared" si="134"/>
        <v>11.055007190235591</v>
      </c>
      <c r="L1435" s="48">
        <f>Solar!K1452/1000*Variables!$B$3</f>
        <v>2.9421500000000003</v>
      </c>
      <c r="M1435" s="1">
        <f>IF(E1435=1, VLOOKUP(D1435, Sheet1!$E$2:$G$26, 2), Sheet1!$G$3)</f>
        <v>0.20441999999999999</v>
      </c>
      <c r="N1435" s="1">
        <f>'Electricity Rates'!$J$3</f>
        <v>0.19270000000000001</v>
      </c>
      <c r="O1435" s="145">
        <f>L1435-K1435</f>
        <v>-8.1128571902355908</v>
      </c>
      <c r="P1435">
        <f t="shared" si="135"/>
        <v>2.1302998855583986</v>
      </c>
      <c r="Q1435">
        <f>IF(O1435&gt;0, IF(Q1434+O1435*Variables!$B$5&lt;Variables!$B$4, Q1434+O1435*Variables!$B$5, Variables!$B$4), IF(Q1434&gt;-O1435, Q1434+O1435/Variables!$B$5, 0))</f>
        <v>64.485173187348863</v>
      </c>
      <c r="R1435">
        <f>IF(O1435&gt;0, 0, IF(Q1434&gt;-O1435, 0, -O1435 - Q1434*Variables!$B$5))</f>
        <v>0</v>
      </c>
      <c r="S1435">
        <f t="shared" si="136"/>
        <v>0</v>
      </c>
      <c r="T1435">
        <f t="shared" si="137"/>
        <v>0</v>
      </c>
    </row>
    <row r="1436" spans="1:20" x14ac:dyDescent="0.3">
      <c r="A1436" s="3">
        <f t="shared" si="132"/>
        <v>43160</v>
      </c>
      <c r="B1436">
        <v>3</v>
      </c>
      <c r="C1436">
        <v>1</v>
      </c>
      <c r="D1436">
        <v>19</v>
      </c>
      <c r="E1436">
        <v>1</v>
      </c>
      <c r="F1436" s="1">
        <f>VLOOKUP(A1436,Weather!$A$1:$E$366, 5)</f>
        <v>0</v>
      </c>
      <c r="G1436" s="1">
        <f>VLOOKUP(D1436, Spring!$A$1:$E$25, 2)</f>
        <v>482.300884955752</v>
      </c>
      <c r="H1436" s="1">
        <f>VLOOKUP(D1436, Spring!$A$1:$E$25, 3)</f>
        <v>454.99679692504799</v>
      </c>
      <c r="I1436" s="1">
        <f>VLOOKUP(D1436, Spring!$A$1:$E$25, 5)</f>
        <v>266.52341143686903</v>
      </c>
      <c r="J1436" s="1">
        <f t="shared" si="133"/>
        <v>454.99679692504799</v>
      </c>
      <c r="K1436" s="47">
        <f t="shared" si="134"/>
        <v>8.5120909383018351</v>
      </c>
      <c r="L1436" s="48">
        <f>Solar!K1453/1000*Variables!$B$3</f>
        <v>0</v>
      </c>
      <c r="M1436" s="1">
        <f>IF(E1436=1, VLOOKUP(D1436, Sheet1!$E$2:$G$26, 2), Sheet1!$G$3)</f>
        <v>0.20441999999999999</v>
      </c>
      <c r="N1436" s="1">
        <f>'Electricity Rates'!$J$3</f>
        <v>0.19270000000000001</v>
      </c>
      <c r="O1436" s="145">
        <f>L1436-K1436</f>
        <v>-8.5120909383018351</v>
      </c>
      <c r="P1436">
        <f t="shared" si="135"/>
        <v>1.6402799238107637</v>
      </c>
      <c r="Q1436">
        <f>IF(O1436&gt;0, IF(Q1435+O1436*Variables!$B$5&lt;Variables!$B$4, Q1435+O1436*Variables!$B$5, Variables!$B$4), IF(Q1435&gt;-O1436, Q1435+O1436/Variables!$B$5, 0))</f>
        <v>55.429757295538401</v>
      </c>
      <c r="R1436">
        <f>IF(O1436&gt;0, 0, IF(Q1435&gt;-O1436, 0, -O1436 - Q1435*Variables!$B$5))</f>
        <v>0</v>
      </c>
      <c r="S1436">
        <f t="shared" si="136"/>
        <v>0</v>
      </c>
      <c r="T1436">
        <f t="shared" si="137"/>
        <v>0</v>
      </c>
    </row>
    <row r="1437" spans="1:20" x14ac:dyDescent="0.3">
      <c r="A1437" s="3">
        <f t="shared" si="132"/>
        <v>43160</v>
      </c>
      <c r="B1437">
        <v>3</v>
      </c>
      <c r="C1437">
        <v>1</v>
      </c>
      <c r="D1437">
        <v>20</v>
      </c>
      <c r="E1437">
        <v>1</v>
      </c>
      <c r="F1437" s="1">
        <f>VLOOKUP(A1437,Weather!$A$1:$E$366, 5)</f>
        <v>0</v>
      </c>
      <c r="G1437" s="1">
        <f>VLOOKUP(D1437, Spring!$A$1:$E$25, 2)</f>
        <v>415.92920353982299</v>
      </c>
      <c r="H1437" s="1">
        <f>VLOOKUP(D1437, Spring!$A$1:$E$25, 3)</f>
        <v>371.98648067830999</v>
      </c>
      <c r="I1437" s="1">
        <f>VLOOKUP(D1437, Spring!$A$1:$E$25, 5)</f>
        <v>284.25369912476901</v>
      </c>
      <c r="J1437" s="1">
        <f t="shared" si="133"/>
        <v>371.98648067830999</v>
      </c>
      <c r="K1437" s="47">
        <f t="shared" si="134"/>
        <v>6.9591319603822042</v>
      </c>
      <c r="L1437" s="48">
        <f>Solar!K1454/1000*Variables!$B$3</f>
        <v>0</v>
      </c>
      <c r="M1437" s="1">
        <f>IF(E1437=1, VLOOKUP(D1437, Sheet1!$E$2:$G$26, 2), Sheet1!$G$3)</f>
        <v>0.20441999999999999</v>
      </c>
      <c r="N1437" s="1">
        <f>'Electricity Rates'!$J$3</f>
        <v>0.19270000000000001</v>
      </c>
      <c r="O1437" s="145">
        <f>L1437-K1437</f>
        <v>-6.9591319603822042</v>
      </c>
      <c r="P1437">
        <f t="shared" si="135"/>
        <v>1.3410247287656507</v>
      </c>
      <c r="Q1437">
        <f>IF(O1437&gt;0, IF(Q1436+O1437*Variables!$B$5&lt;Variables!$B$4, Q1436+O1437*Variables!$B$5, Variables!$B$4), IF(Q1436&gt;-O1437, Q1436+O1437/Variables!$B$5, 0))</f>
        <v>48.026425422791377</v>
      </c>
      <c r="R1437">
        <f>IF(O1437&gt;0, 0, IF(Q1436&gt;-O1437, 0, -O1437 - Q1436*Variables!$B$5))</f>
        <v>0</v>
      </c>
      <c r="S1437">
        <f t="shared" si="136"/>
        <v>0</v>
      </c>
      <c r="T1437">
        <f t="shared" si="137"/>
        <v>0</v>
      </c>
    </row>
    <row r="1438" spans="1:20" x14ac:dyDescent="0.3">
      <c r="A1438" s="3">
        <f t="shared" si="132"/>
        <v>43160</v>
      </c>
      <c r="B1438">
        <v>3</v>
      </c>
      <c r="C1438">
        <v>1</v>
      </c>
      <c r="D1438">
        <v>21</v>
      </c>
      <c r="E1438">
        <v>1</v>
      </c>
      <c r="F1438" s="1">
        <f>VLOOKUP(A1438,Weather!$A$1:$E$366, 5)</f>
        <v>0</v>
      </c>
      <c r="G1438" s="1">
        <f>VLOOKUP(D1438, Spring!$A$1:$E$25, 2)</f>
        <v>371.68141592920301</v>
      </c>
      <c r="H1438" s="1">
        <f>VLOOKUP(D1438, Spring!$A$1:$E$25, 3)</f>
        <v>318.10538116591903</v>
      </c>
      <c r="I1438" s="1">
        <f>VLOOKUP(D1438, Spring!$A$1:$E$25, 5)</f>
        <v>271.28223242670401</v>
      </c>
      <c r="J1438" s="1">
        <f t="shared" si="133"/>
        <v>318.10538116591903</v>
      </c>
      <c r="K1438" s="47">
        <f t="shared" si="134"/>
        <v>5.951123064485043</v>
      </c>
      <c r="L1438" s="48">
        <f>Solar!K1455/1000*Variables!$B$3</f>
        <v>0</v>
      </c>
      <c r="M1438" s="1">
        <f>IF(E1438=1, VLOOKUP(D1438, Sheet1!$E$2:$G$26, 2), Sheet1!$G$3)</f>
        <v>0.20441999999999999</v>
      </c>
      <c r="N1438" s="1">
        <f>'Electricity Rates'!$J$3</f>
        <v>0.19270000000000001</v>
      </c>
      <c r="O1438" s="145">
        <f>L1438-K1438</f>
        <v>-5.951123064485043</v>
      </c>
      <c r="P1438">
        <f t="shared" si="135"/>
        <v>1.1467814145262678</v>
      </c>
      <c r="Q1438">
        <f>IF(O1438&gt;0, IF(Q1437+O1438*Variables!$B$5&lt;Variables!$B$4, Q1437+O1438*Variables!$B$5, Variables!$B$4), IF(Q1437&gt;-O1438, Q1437+O1438/Variables!$B$5, 0))</f>
        <v>41.695443439296653</v>
      </c>
      <c r="R1438">
        <f>IF(O1438&gt;0, 0, IF(Q1437&gt;-O1438, 0, -O1438 - Q1437*Variables!$B$5))</f>
        <v>0</v>
      </c>
      <c r="S1438">
        <f t="shared" si="136"/>
        <v>0</v>
      </c>
      <c r="T1438">
        <f t="shared" si="137"/>
        <v>0</v>
      </c>
    </row>
    <row r="1439" spans="1:20" x14ac:dyDescent="0.3">
      <c r="A1439" s="3">
        <f t="shared" si="132"/>
        <v>43160</v>
      </c>
      <c r="B1439">
        <v>3</v>
      </c>
      <c r="C1439">
        <v>1</v>
      </c>
      <c r="D1439">
        <v>22</v>
      </c>
      <c r="E1439">
        <v>1</v>
      </c>
      <c r="F1439" s="1">
        <f>VLOOKUP(A1439,Weather!$A$1:$E$366, 5)</f>
        <v>0</v>
      </c>
      <c r="G1439" s="1">
        <f>VLOOKUP(D1439, Spring!$A$1:$E$25, 2)</f>
        <v>345.13274336283098</v>
      </c>
      <c r="H1439" s="1">
        <f>VLOOKUP(D1439, Spring!$A$1:$E$25, 3)</f>
        <v>289.79820627802701</v>
      </c>
      <c r="I1439" s="1">
        <f>VLOOKUP(D1439, Spring!$A$1:$E$25, 5)</f>
        <v>275.85953137878198</v>
      </c>
      <c r="J1439" s="1">
        <f t="shared" si="133"/>
        <v>289.79820627802701</v>
      </c>
      <c r="K1439" s="47">
        <f t="shared" si="134"/>
        <v>5.4215517609493764</v>
      </c>
      <c r="L1439" s="48">
        <f>Solar!K1456/1000*Variables!$B$3</f>
        <v>0</v>
      </c>
      <c r="M1439" s="1">
        <f>IF(E1439=1, VLOOKUP(D1439, Sheet1!$E$2:$G$26, 2), Sheet1!$G$3)</f>
        <v>0.18618000000000001</v>
      </c>
      <c r="N1439" s="1">
        <f>'Electricity Rates'!$J$3</f>
        <v>0.19270000000000001</v>
      </c>
      <c r="O1439" s="145">
        <f>L1439-K1439</f>
        <v>-5.4215517609493764</v>
      </c>
      <c r="P1439">
        <f t="shared" si="135"/>
        <v>1.0447330243349449</v>
      </c>
      <c r="Q1439">
        <f>IF(O1439&gt;0, IF(Q1438+O1439*Variables!$B$5&lt;Variables!$B$4, Q1438+O1439*Variables!$B$5, Variables!$B$4), IF(Q1438&gt;-O1439, Q1438+O1439/Variables!$B$5, 0))</f>
        <v>35.927835182967527</v>
      </c>
      <c r="R1439">
        <f>IF(O1439&gt;0, 0, IF(Q1438&gt;-O1439, 0, -O1439 - Q1438*Variables!$B$5))</f>
        <v>0</v>
      </c>
      <c r="S1439">
        <f t="shared" si="136"/>
        <v>0</v>
      </c>
      <c r="T1439">
        <f t="shared" si="137"/>
        <v>0</v>
      </c>
    </row>
    <row r="1440" spans="1:20" x14ac:dyDescent="0.3">
      <c r="A1440" s="3">
        <f t="shared" si="132"/>
        <v>43160</v>
      </c>
      <c r="B1440">
        <v>3</v>
      </c>
      <c r="C1440">
        <v>1</v>
      </c>
      <c r="D1440">
        <v>23</v>
      </c>
      <c r="E1440">
        <v>1</v>
      </c>
      <c r="F1440" s="1">
        <f>VLOOKUP(A1440,Weather!$A$1:$E$366, 5)</f>
        <v>0</v>
      </c>
      <c r="G1440" s="1">
        <f>VLOOKUP(D1440, Spring!$A$1:$E$25, 2)</f>
        <v>318.58407079646003</v>
      </c>
      <c r="H1440" s="1">
        <f>VLOOKUP(D1440, Spring!$A$1:$E$25, 3)</f>
        <v>270.57975656630401</v>
      </c>
      <c r="I1440" s="1">
        <f>VLOOKUP(D1440, Spring!$A$1:$E$25, 5)</f>
        <v>271.64527650221697</v>
      </c>
      <c r="J1440" s="1">
        <f t="shared" si="133"/>
        <v>270.57975656630401</v>
      </c>
      <c r="K1440" s="47">
        <f t="shared" si="134"/>
        <v>5.0620125449704227</v>
      </c>
      <c r="L1440" s="48">
        <f>Solar!K1457/1000*Variables!$B$3</f>
        <v>0</v>
      </c>
      <c r="M1440" s="1">
        <f>IF(E1440=1, VLOOKUP(D1440, Sheet1!$E$2:$G$26, 2), Sheet1!$G$3)</f>
        <v>0.18618000000000001</v>
      </c>
      <c r="N1440" s="1">
        <f>'Electricity Rates'!$J$3</f>
        <v>0.19270000000000001</v>
      </c>
      <c r="O1440" s="145">
        <f>L1440-K1440</f>
        <v>-5.0620125449704227</v>
      </c>
      <c r="P1440">
        <f t="shared" si="135"/>
        <v>0.9754498174158005</v>
      </c>
      <c r="Q1440">
        <f>IF(O1440&gt;0, IF(Q1439+O1440*Variables!$B$5&lt;Variables!$B$4, Q1439+O1440*Variables!$B$5, Variables!$B$4), IF(Q1439&gt;-O1440, Q1439+O1440/Variables!$B$5, 0))</f>
        <v>30.542715454275587</v>
      </c>
      <c r="R1440">
        <f>IF(O1440&gt;0, 0, IF(Q1439&gt;-O1440, 0, -O1440 - Q1439*Variables!$B$5))</f>
        <v>0</v>
      </c>
      <c r="S1440">
        <f t="shared" si="136"/>
        <v>0</v>
      </c>
      <c r="T1440">
        <f t="shared" si="137"/>
        <v>0</v>
      </c>
    </row>
    <row r="1441" spans="1:20" x14ac:dyDescent="0.3">
      <c r="A1441" s="3">
        <f t="shared" si="132"/>
        <v>43160</v>
      </c>
      <c r="B1441">
        <v>3</v>
      </c>
      <c r="C1441">
        <v>1</v>
      </c>
      <c r="D1441">
        <v>24</v>
      </c>
      <c r="E1441">
        <v>1</v>
      </c>
      <c r="F1441" s="1">
        <f>VLOOKUP(A1441,Weather!$A$1:$E$366, 5)</f>
        <v>0</v>
      </c>
      <c r="G1441" s="1">
        <f>VLOOKUP(D1441, Spring!$A$1:$E$25, 2)</f>
        <v>287.61061946902601</v>
      </c>
      <c r="H1441" s="1">
        <f>VLOOKUP(D1441, Spring!$A$1:$E$25, 3)</f>
        <v>251.20115310698301</v>
      </c>
      <c r="I1441" s="1">
        <f>VLOOKUP(D1441, Spring!$A$1:$E$25, 5)</f>
        <v>267.465363632795</v>
      </c>
      <c r="J1441" s="1">
        <f t="shared" si="133"/>
        <v>251.20115310698301</v>
      </c>
      <c r="K1441" s="47">
        <f t="shared" si="134"/>
        <v>4.6994771688583059</v>
      </c>
      <c r="L1441" s="48">
        <f>Solar!K1458/1000*Variables!$B$3</f>
        <v>0</v>
      </c>
      <c r="M1441" s="1">
        <f>IF(E1441=1, VLOOKUP(D1441, Sheet1!$E$2:$G$26, 2), Sheet1!$G$3)</f>
        <v>0.18618000000000001</v>
      </c>
      <c r="N1441" s="1">
        <f>'Electricity Rates'!$J$3</f>
        <v>0.19270000000000001</v>
      </c>
      <c r="O1441" s="145">
        <f>L1441-K1441</f>
        <v>-4.6994771688583059</v>
      </c>
      <c r="P1441">
        <f t="shared" si="135"/>
        <v>0.90558925043899563</v>
      </c>
      <c r="Q1441">
        <f>IF(O1441&gt;0, IF(Q1440+O1441*Variables!$B$5&lt;Variables!$B$4, Q1440+O1441*Variables!$B$5, Variables!$B$4), IF(Q1440&gt;-O1441, Q1440+O1441/Variables!$B$5, 0))</f>
        <v>25.543271657617815</v>
      </c>
      <c r="R1441">
        <f>IF(O1441&gt;0, 0, IF(Q1440&gt;-O1441, 0, -O1441 - Q1440*Variables!$B$5))</f>
        <v>0</v>
      </c>
      <c r="S1441">
        <f t="shared" si="136"/>
        <v>0</v>
      </c>
      <c r="T1441">
        <f t="shared" si="137"/>
        <v>0</v>
      </c>
    </row>
    <row r="1442" spans="1:20" x14ac:dyDescent="0.3">
      <c r="A1442" s="3">
        <f t="shared" si="132"/>
        <v>43161</v>
      </c>
      <c r="B1442">
        <v>3</v>
      </c>
      <c r="C1442">
        <v>2</v>
      </c>
      <c r="D1442">
        <v>1</v>
      </c>
      <c r="E1442">
        <v>1</v>
      </c>
      <c r="F1442" s="1">
        <f>VLOOKUP(A1442,Weather!$A$1:$E$366, 5)</f>
        <v>0</v>
      </c>
      <c r="G1442" s="1">
        <f>VLOOKUP(D1442, Spring!$A$1:$E$25, 2)</f>
        <v>284.91351697629602</v>
      </c>
      <c r="H1442" s="1">
        <f>VLOOKUP(D1442, Spring!$A$1:$E$25, 3)</f>
        <v>272.00797092955099</v>
      </c>
      <c r="I1442" s="1">
        <f>VLOOKUP(D1442, Spring!$A$1:$E$25, 5)</f>
        <v>272.01322657875102</v>
      </c>
      <c r="J1442" s="1">
        <f t="shared" si="133"/>
        <v>272.00797092955099</v>
      </c>
      <c r="K1442" s="47">
        <f t="shared" si="134"/>
        <v>5.0887316133715785</v>
      </c>
      <c r="L1442" s="48">
        <f>Solar!K1459/1000*Variables!$B$3</f>
        <v>0</v>
      </c>
      <c r="M1442" s="1">
        <f>IF(E1442=1, VLOOKUP(D1442, Sheet1!$E$2:$G$26, 2), Sheet1!$G$3)</f>
        <v>0.18618000000000001</v>
      </c>
      <c r="N1442" s="1">
        <f>'Electricity Rates'!$J$3</f>
        <v>0.19270000000000001</v>
      </c>
      <c r="O1442" s="145">
        <f>L1442-K1442</f>
        <v>-5.0887316133715785</v>
      </c>
      <c r="P1442">
        <f t="shared" si="135"/>
        <v>0.98059858189670324</v>
      </c>
      <c r="Q1442">
        <f>IF(O1442&gt;0, IF(Q1441+O1442*Variables!$B$5&lt;Variables!$B$4, Q1441+O1442*Variables!$B$5, Variables!$B$4), IF(Q1441&gt;-O1442, Q1441+O1442/Variables!$B$5, 0))</f>
        <v>20.129727388073583</v>
      </c>
      <c r="R1442">
        <f>IF(O1442&gt;0, 0, IF(Q1441&gt;-O1442, 0, -O1442 - Q1441*Variables!$B$5))</f>
        <v>0</v>
      </c>
      <c r="S1442">
        <f t="shared" si="136"/>
        <v>0</v>
      </c>
      <c r="T1442">
        <f t="shared" si="137"/>
        <v>0</v>
      </c>
    </row>
    <row r="1443" spans="1:20" x14ac:dyDescent="0.3">
      <c r="A1443" s="3">
        <f t="shared" si="132"/>
        <v>43161</v>
      </c>
      <c r="B1443">
        <v>3</v>
      </c>
      <c r="C1443">
        <v>2</v>
      </c>
      <c r="D1443">
        <v>2</v>
      </c>
      <c r="E1443">
        <v>1</v>
      </c>
      <c r="F1443" s="1">
        <f>VLOOKUP(A1443,Weather!$A$1:$E$366, 5)</f>
        <v>0</v>
      </c>
      <c r="G1443" s="1">
        <f>VLOOKUP(D1443, Spring!$A$1:$E$25, 2)</f>
        <v>283.47213324791699</v>
      </c>
      <c r="H1443" s="1">
        <f>VLOOKUP(D1443, Spring!$A$1:$E$25, 3)</f>
        <v>272.193568553901</v>
      </c>
      <c r="I1443" s="1">
        <f>VLOOKUP(D1443, Spring!$A$1:$E$25, 5)</f>
        <v>263.43263079398702</v>
      </c>
      <c r="J1443" s="1">
        <f t="shared" si="133"/>
        <v>272.193568553901</v>
      </c>
      <c r="K1443" s="47">
        <f t="shared" si="134"/>
        <v>5.0922037781584004</v>
      </c>
      <c r="L1443" s="48">
        <f>Solar!K1460/1000*Variables!$B$3</f>
        <v>0</v>
      </c>
      <c r="M1443" s="1">
        <f>IF(E1443=1, VLOOKUP(D1443, Sheet1!$E$2:$G$26, 2), Sheet1!$G$3)</f>
        <v>0.18618000000000001</v>
      </c>
      <c r="N1443" s="1">
        <f>'Electricity Rates'!$J$3</f>
        <v>0.19270000000000001</v>
      </c>
      <c r="O1443" s="145">
        <f>L1443-K1443</f>
        <v>-5.0922037781584004</v>
      </c>
      <c r="P1443">
        <f t="shared" si="135"/>
        <v>0.98126766805112386</v>
      </c>
      <c r="Q1443">
        <f>IF(O1443&gt;0, IF(Q1442+O1443*Variables!$B$5&lt;Variables!$B$4, Q1442+O1443*Variables!$B$5, Variables!$B$4), IF(Q1442&gt;-O1443, Q1442+O1443/Variables!$B$5, 0))</f>
        <v>14.712489326202945</v>
      </c>
      <c r="R1443">
        <f>IF(O1443&gt;0, 0, IF(Q1442&gt;-O1443, 0, -O1443 - Q1442*Variables!$B$5))</f>
        <v>0</v>
      </c>
      <c r="S1443">
        <f t="shared" si="136"/>
        <v>0</v>
      </c>
      <c r="T1443">
        <f t="shared" si="137"/>
        <v>0</v>
      </c>
    </row>
    <row r="1444" spans="1:20" x14ac:dyDescent="0.3">
      <c r="A1444" s="3">
        <f t="shared" si="132"/>
        <v>43161</v>
      </c>
      <c r="B1444">
        <v>3</v>
      </c>
      <c r="C1444">
        <v>2</v>
      </c>
      <c r="D1444">
        <v>3</v>
      </c>
      <c r="E1444">
        <v>1</v>
      </c>
      <c r="F1444" s="1">
        <f>VLOOKUP(A1444,Weather!$A$1:$E$366, 5)</f>
        <v>0</v>
      </c>
      <c r="G1444" s="1">
        <f>VLOOKUP(D1444, Spring!$A$1:$E$25, 2)</f>
        <v>282.03074951953801</v>
      </c>
      <c r="H1444" s="1">
        <f>VLOOKUP(D1444, Spring!$A$1:$E$25, 3)</f>
        <v>263.612120501699</v>
      </c>
      <c r="I1444" s="1">
        <f>VLOOKUP(D1444, Spring!$A$1:$E$25, 5)</f>
        <v>268.00502374504498</v>
      </c>
      <c r="J1444" s="1">
        <f t="shared" si="133"/>
        <v>263.612120501699</v>
      </c>
      <c r="K1444" s="47">
        <f t="shared" si="134"/>
        <v>4.9316618431462969</v>
      </c>
      <c r="L1444" s="48">
        <f>Solar!K1461/1000*Variables!$B$3</f>
        <v>0</v>
      </c>
      <c r="M1444" s="1">
        <f>IF(E1444=1, VLOOKUP(D1444, Sheet1!$E$2:$G$26, 2), Sheet1!$G$3)</f>
        <v>0.18618000000000001</v>
      </c>
      <c r="N1444" s="1">
        <f>'Electricity Rates'!$J$3</f>
        <v>0.19270000000000001</v>
      </c>
      <c r="O1444" s="145">
        <f>L1444-K1444</f>
        <v>-4.9316618431462969</v>
      </c>
      <c r="P1444">
        <f t="shared" si="135"/>
        <v>0.95033123717429147</v>
      </c>
      <c r="Q1444">
        <f>IF(O1444&gt;0, IF(Q1443+O1444*Variables!$B$5&lt;Variables!$B$4, Q1443+O1444*Variables!$B$5, Variables!$B$4), IF(Q1443&gt;-O1444, Q1443+O1444/Variables!$B$5, 0))</f>
        <v>9.4660405568983741</v>
      </c>
      <c r="R1444">
        <f>IF(O1444&gt;0, 0, IF(Q1443&gt;-O1444, 0, -O1444 - Q1443*Variables!$B$5))</f>
        <v>0</v>
      </c>
      <c r="S1444">
        <f t="shared" si="136"/>
        <v>0</v>
      </c>
      <c r="T1444">
        <f t="shared" si="137"/>
        <v>0</v>
      </c>
    </row>
    <row r="1445" spans="1:20" x14ac:dyDescent="0.3">
      <c r="A1445" s="3">
        <f t="shared" si="132"/>
        <v>43161</v>
      </c>
      <c r="B1445">
        <v>3</v>
      </c>
      <c r="C1445">
        <v>2</v>
      </c>
      <c r="D1445">
        <v>4</v>
      </c>
      <c r="E1445">
        <v>1</v>
      </c>
      <c r="F1445" s="1">
        <f>VLOOKUP(A1445,Weather!$A$1:$E$366, 5)</f>
        <v>0</v>
      </c>
      <c r="G1445" s="1">
        <f>VLOOKUP(D1445, Spring!$A$1:$E$25, 2)</f>
        <v>287.61061946902601</v>
      </c>
      <c r="H1445" s="1">
        <f>VLOOKUP(D1445, Spring!$A$1:$E$25, 3)</f>
        <v>280.54932735425899</v>
      </c>
      <c r="I1445" s="1">
        <f>VLOOKUP(D1445, Spring!$A$1:$E$25, 5)</f>
        <v>263.81039287256101</v>
      </c>
      <c r="J1445" s="1">
        <f t="shared" si="133"/>
        <v>280.54932735425899</v>
      </c>
      <c r="K1445" s="47">
        <f t="shared" si="134"/>
        <v>5.2485235132594799</v>
      </c>
      <c r="L1445" s="48">
        <f>Solar!K1462/1000*Variables!$B$3</f>
        <v>0</v>
      </c>
      <c r="M1445" s="1">
        <f>IF(E1445=1, VLOOKUP(D1445, Sheet1!$E$2:$G$26, 2), Sheet1!$G$3)</f>
        <v>0.18618000000000001</v>
      </c>
      <c r="N1445" s="1">
        <f>'Electricity Rates'!$J$3</f>
        <v>0.19270000000000001</v>
      </c>
      <c r="O1445" s="145">
        <f>L1445-K1445</f>
        <v>-5.2485235132594799</v>
      </c>
      <c r="P1445">
        <f t="shared" si="135"/>
        <v>1.0113904810051018</v>
      </c>
      <c r="Q1445">
        <f>IF(O1445&gt;0, IF(Q1444+O1445*Variables!$B$5&lt;Variables!$B$4, Q1444+O1445*Variables!$B$5, Variables!$B$4), IF(Q1444&gt;-O1445, Q1444+O1445/Variables!$B$5, 0))</f>
        <v>3.882504904494672</v>
      </c>
      <c r="R1445">
        <f>IF(O1445&gt;0, 0, IF(Q1444&gt;-O1445, 0, -O1445 - Q1444*Variables!$B$5))</f>
        <v>0</v>
      </c>
      <c r="S1445">
        <f t="shared" si="136"/>
        <v>0</v>
      </c>
      <c r="T1445">
        <f t="shared" si="137"/>
        <v>0</v>
      </c>
    </row>
    <row r="1446" spans="1:20" x14ac:dyDescent="0.3">
      <c r="A1446" s="3">
        <f t="shared" si="132"/>
        <v>43161</v>
      </c>
      <c r="B1446">
        <v>3</v>
      </c>
      <c r="C1446">
        <v>2</v>
      </c>
      <c r="D1446">
        <v>5</v>
      </c>
      <c r="E1446">
        <v>1</v>
      </c>
      <c r="F1446" s="1">
        <f>VLOOKUP(A1446,Weather!$A$1:$E$366, 5)</f>
        <v>0</v>
      </c>
      <c r="G1446" s="1">
        <f>VLOOKUP(D1446, Spring!$A$1:$E$25, 2)</f>
        <v>318.58407079646003</v>
      </c>
      <c r="H1446" s="1">
        <f>VLOOKUP(D1446, Spring!$A$1:$E$25, 3)</f>
        <v>296.96508648302301</v>
      </c>
      <c r="I1446" s="1">
        <f>VLOOKUP(D1446, Spring!$A$1:$E$25, 5)</f>
        <v>263.982102908277</v>
      </c>
      <c r="J1446" s="1">
        <f t="shared" si="133"/>
        <v>296.96508648302301</v>
      </c>
      <c r="K1446" s="47">
        <f t="shared" si="134"/>
        <v>5.555629926908181</v>
      </c>
      <c r="L1446" s="48">
        <f>Solar!K1463/1000*Variables!$B$3</f>
        <v>0</v>
      </c>
      <c r="M1446" s="1">
        <f>IF(E1446=1, VLOOKUP(D1446, Sheet1!$E$2:$G$26, 2), Sheet1!$G$3)</f>
        <v>0.18618000000000001</v>
      </c>
      <c r="N1446" s="1">
        <f>'Electricity Rates'!$J$3</f>
        <v>0.19270000000000001</v>
      </c>
      <c r="O1446" s="145">
        <f>L1446-K1446</f>
        <v>-5.555629926908181</v>
      </c>
      <c r="P1446">
        <f t="shared" si="135"/>
        <v>1.0705698869152065</v>
      </c>
      <c r="Q1446">
        <f>IF(O1446&gt;0, IF(Q1445+O1446*Variables!$B$5&lt;Variables!$B$4, Q1445+O1446*Variables!$B$5, Variables!$B$4), IF(Q1445&gt;-O1446, Q1445+O1446/Variables!$B$5, 0))</f>
        <v>0</v>
      </c>
      <c r="R1446">
        <f>IF(O1446&gt;0, 0, IF(Q1445&gt;-O1446, 0, -O1446 - Q1445*Variables!$B$5))</f>
        <v>1.9060753166831894</v>
      </c>
      <c r="S1446">
        <f t="shared" si="136"/>
        <v>0.35487310246007625</v>
      </c>
      <c r="T1446">
        <f t="shared" si="137"/>
        <v>0</v>
      </c>
    </row>
    <row r="1447" spans="1:20" x14ac:dyDescent="0.3">
      <c r="A1447" s="3">
        <f t="shared" si="132"/>
        <v>43161</v>
      </c>
      <c r="B1447">
        <v>3</v>
      </c>
      <c r="C1447">
        <v>2</v>
      </c>
      <c r="D1447">
        <v>6</v>
      </c>
      <c r="E1447">
        <v>1</v>
      </c>
      <c r="F1447" s="1">
        <f>VLOOKUP(A1447,Weather!$A$1:$E$366, 5)</f>
        <v>0</v>
      </c>
      <c r="G1447" s="1">
        <f>VLOOKUP(D1447, Spring!$A$1:$E$25, 2)</f>
        <v>389.38053097345102</v>
      </c>
      <c r="H1447" s="1">
        <f>VLOOKUP(D1447, Spring!$A$1:$E$25, 3)</f>
        <v>340.20659833439998</v>
      </c>
      <c r="I1447" s="1">
        <f>VLOOKUP(D1447, Spring!$A$1:$E$25, 5)</f>
        <v>264.16853094705402</v>
      </c>
      <c r="J1447" s="1">
        <f t="shared" si="133"/>
        <v>340.20659833439998</v>
      </c>
      <c r="K1447" s="47">
        <f t="shared" si="134"/>
        <v>6.3645931628608308</v>
      </c>
      <c r="L1447" s="48">
        <f>Solar!K1464/1000*Variables!$B$3</f>
        <v>0</v>
      </c>
      <c r="M1447" s="1">
        <f>IF(E1447=1, VLOOKUP(D1447, Sheet1!$E$2:$G$26, 2), Sheet1!$G$3)</f>
        <v>0.18618000000000001</v>
      </c>
      <c r="N1447" s="1">
        <f>'Electricity Rates'!$J$3</f>
        <v>0.19270000000000001</v>
      </c>
      <c r="O1447" s="145">
        <f>L1447-K1447</f>
        <v>-6.3645931628608308</v>
      </c>
      <c r="P1447">
        <f t="shared" si="135"/>
        <v>1.2264571024832822</v>
      </c>
      <c r="Q1447">
        <f>IF(O1447&gt;0, IF(Q1446+O1447*Variables!$B$5&lt;Variables!$B$4, Q1446+O1447*Variables!$B$5, Variables!$B$4), IF(Q1446&gt;-O1447, Q1446+O1447/Variables!$B$5, 0))</f>
        <v>0</v>
      </c>
      <c r="R1447">
        <f>IF(O1447&gt;0, 0, IF(Q1446&gt;-O1447, 0, -O1447 - Q1446*Variables!$B$5))</f>
        <v>6.3645931628608308</v>
      </c>
      <c r="S1447">
        <f t="shared" si="136"/>
        <v>1.1849599550614296</v>
      </c>
      <c r="T1447">
        <f t="shared" si="137"/>
        <v>0</v>
      </c>
    </row>
    <row r="1448" spans="1:20" x14ac:dyDescent="0.3">
      <c r="A1448" s="3">
        <f t="shared" si="132"/>
        <v>43161</v>
      </c>
      <c r="B1448">
        <v>3</v>
      </c>
      <c r="C1448">
        <v>2</v>
      </c>
      <c r="D1448">
        <v>7</v>
      </c>
      <c r="E1448">
        <v>1</v>
      </c>
      <c r="F1448" s="1">
        <f>VLOOKUP(A1448,Weather!$A$1:$E$366, 5)</f>
        <v>0</v>
      </c>
      <c r="G1448" s="1">
        <f>VLOOKUP(D1448, Spring!$A$1:$E$25, 2)</f>
        <v>623.89380530973403</v>
      </c>
      <c r="H1448" s="1">
        <f>VLOOKUP(D1448, Spring!$A$1:$E$25, 3)</f>
        <v>374.47950032030701</v>
      </c>
      <c r="I1448" s="1">
        <f>VLOOKUP(D1448, Spring!$A$1:$E$25, 5)</f>
        <v>251.18725224694799</v>
      </c>
      <c r="J1448" s="1">
        <f t="shared" si="133"/>
        <v>374.47950032030701</v>
      </c>
      <c r="K1448" s="47">
        <f t="shared" si="134"/>
        <v>7.0057714313566501</v>
      </c>
      <c r="L1448" s="48">
        <f>Solar!K1465/1000*Variables!$B$3</f>
        <v>4.15E-3</v>
      </c>
      <c r="M1448" s="1">
        <f>IF(E1448=1, VLOOKUP(D1448, Sheet1!$E$2:$G$26, 2), Sheet1!$G$3)</f>
        <v>0.18618000000000001</v>
      </c>
      <c r="N1448" s="1">
        <f>'Electricity Rates'!$J$3</f>
        <v>0.19270000000000001</v>
      </c>
      <c r="O1448" s="145">
        <f>L1448-K1448</f>
        <v>-7.00162143135665</v>
      </c>
      <c r="P1448">
        <f t="shared" si="135"/>
        <v>1.3500121548224266</v>
      </c>
      <c r="Q1448">
        <f>IF(O1448&gt;0, IF(Q1447+O1448*Variables!$B$5&lt;Variables!$B$4, Q1447+O1448*Variables!$B$5, Variables!$B$4), IF(Q1447&gt;-O1448, Q1447+O1448/Variables!$B$5, 0))</f>
        <v>0</v>
      </c>
      <c r="R1448">
        <f>IF(O1448&gt;0, 0, IF(Q1447&gt;-O1448, 0, -O1448 - Q1447*Variables!$B$5))</f>
        <v>7.00162143135665</v>
      </c>
      <c r="S1448">
        <f t="shared" si="136"/>
        <v>1.3035618780899811</v>
      </c>
      <c r="T1448">
        <f t="shared" si="137"/>
        <v>0</v>
      </c>
    </row>
    <row r="1449" spans="1:20" x14ac:dyDescent="0.3">
      <c r="A1449" s="3">
        <f t="shared" si="132"/>
        <v>43161</v>
      </c>
      <c r="B1449">
        <v>3</v>
      </c>
      <c r="C1449">
        <v>2</v>
      </c>
      <c r="D1449">
        <v>8</v>
      </c>
      <c r="E1449">
        <v>1</v>
      </c>
      <c r="F1449" s="1">
        <f>VLOOKUP(A1449,Weather!$A$1:$E$366, 5)</f>
        <v>0</v>
      </c>
      <c r="G1449" s="1">
        <f>VLOOKUP(D1449, Spring!$A$1:$E$25, 2)</f>
        <v>871.68141592920301</v>
      </c>
      <c r="H1449" s="1">
        <f>VLOOKUP(D1449, Spring!$A$1:$E$25, 3)</f>
        <v>578.35522101217202</v>
      </c>
      <c r="I1449" s="1">
        <f>VLOOKUP(D1449, Spring!$A$1:$E$25, 5)</f>
        <v>268.91753993484798</v>
      </c>
      <c r="J1449" s="1">
        <f t="shared" si="133"/>
        <v>578.35522101217202</v>
      </c>
      <c r="K1449" s="47">
        <f t="shared" si="134"/>
        <v>10.819883280866781</v>
      </c>
      <c r="L1449" s="48">
        <f>Solar!K1466/1000*Variables!$B$3</f>
        <v>4.8687500000000004</v>
      </c>
      <c r="M1449" s="1">
        <f>IF(E1449=1, VLOOKUP(D1449, Sheet1!$E$2:$G$26, 2), Sheet1!$G$3)</f>
        <v>0.18618000000000001</v>
      </c>
      <c r="N1449" s="1">
        <f>'Electricity Rates'!$J$3</f>
        <v>0.19270000000000001</v>
      </c>
      <c r="O1449" s="145">
        <f>L1449-K1449</f>
        <v>-5.951133280866781</v>
      </c>
      <c r="P1449">
        <f t="shared" si="135"/>
        <v>2.084991508223029</v>
      </c>
      <c r="Q1449">
        <f>IF(O1449&gt;0, IF(Q1448+O1449*Variables!$B$5&lt;Variables!$B$4, Q1448+O1449*Variables!$B$5, Variables!$B$4), IF(Q1448&gt;-O1449, Q1448+O1449/Variables!$B$5, 0))</f>
        <v>0</v>
      </c>
      <c r="R1449">
        <f>IF(O1449&gt;0, 0, IF(Q1448&gt;-O1449, 0, -O1449 - Q1448*Variables!$B$5))</f>
        <v>5.951133280866781</v>
      </c>
      <c r="S1449">
        <f t="shared" si="136"/>
        <v>1.1079819942317775</v>
      </c>
      <c r="T1449">
        <f t="shared" si="137"/>
        <v>0</v>
      </c>
    </row>
    <row r="1450" spans="1:20" x14ac:dyDescent="0.3">
      <c r="A1450" s="3">
        <f t="shared" si="132"/>
        <v>43161</v>
      </c>
      <c r="B1450">
        <v>3</v>
      </c>
      <c r="C1450">
        <v>2</v>
      </c>
      <c r="D1450">
        <v>9</v>
      </c>
      <c r="E1450">
        <v>1</v>
      </c>
      <c r="F1450" s="1">
        <f>VLOOKUP(A1450,Weather!$A$1:$E$366, 5)</f>
        <v>0</v>
      </c>
      <c r="G1450" s="1">
        <f>VLOOKUP(D1450, Spring!$A$1:$E$25, 2)</f>
        <v>1137.1681415929199</v>
      </c>
      <c r="H1450" s="1">
        <f>VLOOKUP(D1450, Spring!$A$1:$E$25, 3)</f>
        <v>786.77530429212004</v>
      </c>
      <c r="I1450" s="1">
        <f>VLOOKUP(D1450, Spring!$A$1:$E$25, 5)</f>
        <v>317.33977000667198</v>
      </c>
      <c r="J1450" s="1">
        <f t="shared" si="133"/>
        <v>786.77530429212004</v>
      </c>
      <c r="K1450" s="47">
        <f t="shared" si="134"/>
        <v>14.71901117415524</v>
      </c>
      <c r="L1450" s="48">
        <f>Solar!K1467/1000*Variables!$B$3</f>
        <v>15.634999999999998</v>
      </c>
      <c r="M1450" s="1">
        <f>IF(E1450=1, VLOOKUP(D1450, Sheet1!$E$2:$G$26, 2), Sheet1!$G$3)</f>
        <v>0.20441999999999999</v>
      </c>
      <c r="N1450" s="1">
        <f>'Electricity Rates'!$J$3</f>
        <v>0.19270000000000001</v>
      </c>
      <c r="O1450" s="145">
        <f>L1450-K1450</f>
        <v>0.91598882584475838</v>
      </c>
      <c r="P1450">
        <f t="shared" si="135"/>
        <v>2.836353453259715</v>
      </c>
      <c r="Q1450">
        <f>IF(O1450&gt;0, IF(Q1449+O1450*Variables!$B$5&lt;Variables!$B$4, Q1449+O1450*Variables!$B$5, Variables!$B$4), IF(Q1449&gt;-O1450, Q1449+O1450/Variables!$B$5, 0))</f>
        <v>0.86102949629407288</v>
      </c>
      <c r="R1450">
        <f>IF(O1450&gt;0, 0, IF(Q1449&gt;-O1450, 0, -O1450 - Q1449*Variables!$B$5))</f>
        <v>0</v>
      </c>
      <c r="S1450">
        <f t="shared" si="136"/>
        <v>0</v>
      </c>
      <c r="T1450">
        <f t="shared" si="137"/>
        <v>0</v>
      </c>
    </row>
    <row r="1451" spans="1:20" x14ac:dyDescent="0.3">
      <c r="A1451" s="3">
        <f t="shared" si="132"/>
        <v>43161</v>
      </c>
      <c r="B1451">
        <v>3</v>
      </c>
      <c r="C1451">
        <v>2</v>
      </c>
      <c r="D1451">
        <v>10</v>
      </c>
      <c r="E1451">
        <v>1</v>
      </c>
      <c r="F1451" s="1">
        <f>VLOOKUP(A1451,Weather!$A$1:$E$366, 5)</f>
        <v>0</v>
      </c>
      <c r="G1451" s="1">
        <f>VLOOKUP(D1451, Spring!$A$1:$E$25, 2)</f>
        <v>1207.9646017699099</v>
      </c>
      <c r="H1451" s="1">
        <f>VLOOKUP(D1451, Spring!$A$1:$E$25, 3)</f>
        <v>923.64670083279998</v>
      </c>
      <c r="I1451" s="1">
        <f>VLOOKUP(D1451, Spring!$A$1:$E$25, 5)</f>
        <v>339.44621060481097</v>
      </c>
      <c r="J1451" s="1">
        <f t="shared" si="133"/>
        <v>923.64670083279998</v>
      </c>
      <c r="K1451" s="47">
        <f t="shared" si="134"/>
        <v>17.279604527955399</v>
      </c>
      <c r="L1451" s="48">
        <f>Solar!K1468/1000*Variables!$B$3</f>
        <v>25.839950000000002</v>
      </c>
      <c r="M1451" s="1">
        <f>IF(E1451=1, VLOOKUP(D1451, Sheet1!$E$2:$G$26, 2), Sheet1!$G$3)</f>
        <v>0.20441999999999999</v>
      </c>
      <c r="N1451" s="1">
        <f>'Electricity Rates'!$J$3</f>
        <v>0.19270000000000001</v>
      </c>
      <c r="O1451" s="145">
        <f>L1451-K1451</f>
        <v>8.5603454720446024</v>
      </c>
      <c r="P1451">
        <f t="shared" si="135"/>
        <v>3.3297797925370056</v>
      </c>
      <c r="Q1451">
        <f>IF(O1451&gt;0, IF(Q1450+O1451*Variables!$B$5&lt;Variables!$B$4, Q1450+O1451*Variables!$B$5, Variables!$B$4), IF(Q1450&gt;-O1451, Q1450+O1451/Variables!$B$5, 0))</f>
        <v>8.9077542400159988</v>
      </c>
      <c r="R1451">
        <f>IF(O1451&gt;0, 0, IF(Q1450&gt;-O1451, 0, -O1451 - Q1450*Variables!$B$5))</f>
        <v>0</v>
      </c>
      <c r="S1451">
        <f t="shared" si="136"/>
        <v>0</v>
      </c>
      <c r="T1451">
        <f t="shared" si="137"/>
        <v>0</v>
      </c>
    </row>
    <row r="1452" spans="1:20" x14ac:dyDescent="0.3">
      <c r="A1452" s="3">
        <f t="shared" si="132"/>
        <v>43161</v>
      </c>
      <c r="B1452">
        <v>3</v>
      </c>
      <c r="C1452">
        <v>2</v>
      </c>
      <c r="D1452">
        <v>11</v>
      </c>
      <c r="E1452">
        <v>1</v>
      </c>
      <c r="F1452" s="1">
        <f>VLOOKUP(A1452,Weather!$A$1:$E$366, 5)</f>
        <v>0</v>
      </c>
      <c r="G1452" s="1">
        <f>VLOOKUP(D1452, Spring!$A$1:$E$25, 2)</f>
        <v>1274.3362831858401</v>
      </c>
      <c r="H1452" s="1">
        <f>VLOOKUP(D1452, Spring!$A$1:$E$25, 3)</f>
        <v>962.46396540679098</v>
      </c>
      <c r="I1452" s="1">
        <f>VLOOKUP(D1452, Spring!$A$1:$E$25, 5)</f>
        <v>352.80034538247099</v>
      </c>
      <c r="J1452" s="1">
        <f t="shared" si="133"/>
        <v>962.46396540679098</v>
      </c>
      <c r="K1452" s="47">
        <f t="shared" si="134"/>
        <v>18.005798840229566</v>
      </c>
      <c r="L1452" s="48">
        <f>Solar!K1469/1000*Variables!$B$3</f>
        <v>33.488149999999997</v>
      </c>
      <c r="M1452" s="1">
        <f>IF(E1452=1, VLOOKUP(D1452, Sheet1!$E$2:$G$26, 2), Sheet1!$G$3)</f>
        <v>0.20441999999999999</v>
      </c>
      <c r="N1452" s="1">
        <f>'Electricity Rates'!$J$3</f>
        <v>0.19270000000000001</v>
      </c>
      <c r="O1452" s="145">
        <f>L1452-K1452</f>
        <v>15.482351159770431</v>
      </c>
      <c r="P1452">
        <f t="shared" si="135"/>
        <v>3.4697174365122376</v>
      </c>
      <c r="Q1452">
        <f>IF(O1452&gt;0, IF(Q1451+O1452*Variables!$B$5&lt;Variables!$B$4, Q1451+O1452*Variables!$B$5, Variables!$B$4), IF(Q1451&gt;-O1452, Q1451+O1452/Variables!$B$5, 0))</f>
        <v>23.461164330200205</v>
      </c>
      <c r="R1452">
        <f>IF(O1452&gt;0, 0, IF(Q1451&gt;-O1452, 0, -O1452 - Q1451*Variables!$B$5))</f>
        <v>0</v>
      </c>
      <c r="S1452">
        <f t="shared" si="136"/>
        <v>0</v>
      </c>
      <c r="T1452">
        <f t="shared" si="137"/>
        <v>0</v>
      </c>
    </row>
    <row r="1453" spans="1:20" x14ac:dyDescent="0.3">
      <c r="A1453" s="3">
        <f t="shared" si="132"/>
        <v>43161</v>
      </c>
      <c r="B1453">
        <v>3</v>
      </c>
      <c r="C1453">
        <v>2</v>
      </c>
      <c r="D1453">
        <v>12</v>
      </c>
      <c r="E1453">
        <v>1</v>
      </c>
      <c r="F1453" s="1">
        <f>VLOOKUP(A1453,Weather!$A$1:$E$366, 5)</f>
        <v>0</v>
      </c>
      <c r="G1453" s="1">
        <f>VLOOKUP(D1453, Spring!$A$1:$E$25, 2)</f>
        <v>1314.1592920353901</v>
      </c>
      <c r="H1453" s="1">
        <f>VLOOKUP(D1453, Spring!$A$1:$E$25, 3)</f>
        <v>983.10377962844302</v>
      </c>
      <c r="I1453" s="1">
        <f>VLOOKUP(D1453, Spring!$A$1:$E$25, 5)</f>
        <v>344.20503159464602</v>
      </c>
      <c r="J1453" s="1">
        <f t="shared" si="133"/>
        <v>983.10377962844302</v>
      </c>
      <c r="K1453" s="47">
        <f t="shared" si="134"/>
        <v>18.39192897739029</v>
      </c>
      <c r="L1453" s="48">
        <f>Solar!K1470/1000*Variables!$B$3</f>
        <v>37.800599999999996</v>
      </c>
      <c r="M1453" s="1">
        <f>IF(E1453=1, VLOOKUP(D1453, Sheet1!$E$2:$G$26, 2), Sheet1!$G$3)</f>
        <v>0.20441999999999999</v>
      </c>
      <c r="N1453" s="1">
        <f>'Electricity Rates'!$J$3</f>
        <v>0.19270000000000001</v>
      </c>
      <c r="O1453" s="145">
        <f>L1453-K1453</f>
        <v>19.408671022609706</v>
      </c>
      <c r="P1453">
        <f t="shared" si="135"/>
        <v>3.5441247139431091</v>
      </c>
      <c r="Q1453">
        <f>IF(O1453&gt;0, IF(Q1452+O1453*Variables!$B$5&lt;Variables!$B$4, Q1452+O1453*Variables!$B$5, Variables!$B$4), IF(Q1452&gt;-O1453, Q1452+O1453/Variables!$B$5, 0))</f>
        <v>41.705315091453329</v>
      </c>
      <c r="R1453">
        <f>IF(O1453&gt;0, 0, IF(Q1452&gt;-O1453, 0, -O1453 - Q1452*Variables!$B$5))</f>
        <v>0</v>
      </c>
      <c r="S1453">
        <f t="shared" si="136"/>
        <v>0</v>
      </c>
      <c r="T1453">
        <f t="shared" si="137"/>
        <v>0</v>
      </c>
    </row>
    <row r="1454" spans="1:20" x14ac:dyDescent="0.3">
      <c r="A1454" s="3">
        <f t="shared" si="132"/>
        <v>43161</v>
      </c>
      <c r="B1454">
        <v>3</v>
      </c>
      <c r="C1454">
        <v>2</v>
      </c>
      <c r="D1454">
        <v>13</v>
      </c>
      <c r="E1454">
        <v>1</v>
      </c>
      <c r="F1454" s="1">
        <f>VLOOKUP(A1454,Weather!$A$1:$E$366, 5)</f>
        <v>0</v>
      </c>
      <c r="G1454" s="1">
        <f>VLOOKUP(D1454, Spring!$A$1:$E$25, 2)</f>
        <v>1362.8318584070701</v>
      </c>
      <c r="H1454" s="1">
        <f>VLOOKUP(D1454, Spring!$A$1:$E$25, 3)</f>
        <v>999.59961563100603</v>
      </c>
      <c r="I1454" s="1">
        <f>VLOOKUP(D1454, Spring!$A$1:$E$25, 5)</f>
        <v>326.84269398328001</v>
      </c>
      <c r="J1454" s="1">
        <f t="shared" si="133"/>
        <v>999.59961563100603</v>
      </c>
      <c r="K1454" s="47">
        <f t="shared" si="134"/>
        <v>18.700533471105572</v>
      </c>
      <c r="L1454" s="48">
        <f>Solar!K1471/1000*Variables!$B$3</f>
        <v>39.327500000000001</v>
      </c>
      <c r="M1454" s="1">
        <f>IF(E1454=1, VLOOKUP(D1454, Sheet1!$E$2:$G$26, 2), Sheet1!$G$3)</f>
        <v>0.20441999999999999</v>
      </c>
      <c r="N1454" s="1">
        <f>'Electricity Rates'!$J$3</f>
        <v>0.19270000000000001</v>
      </c>
      <c r="O1454" s="145">
        <f>L1454-K1454</f>
        <v>20.626966528894428</v>
      </c>
      <c r="P1454">
        <f t="shared" si="135"/>
        <v>3.6035927998820441</v>
      </c>
      <c r="Q1454">
        <f>IF(O1454&gt;0, IF(Q1453+O1454*Variables!$B$5&lt;Variables!$B$4, Q1453+O1454*Variables!$B$5, Variables!$B$4), IF(Q1453&gt;-O1454, Q1453+O1454/Variables!$B$5, 0))</f>
        <v>61.094663628614086</v>
      </c>
      <c r="R1454">
        <f>IF(O1454&gt;0, 0, IF(Q1453&gt;-O1454, 0, -O1454 - Q1453*Variables!$B$5))</f>
        <v>0</v>
      </c>
      <c r="S1454">
        <f t="shared" si="136"/>
        <v>0</v>
      </c>
      <c r="T1454">
        <f t="shared" si="137"/>
        <v>0</v>
      </c>
    </row>
    <row r="1455" spans="1:20" x14ac:dyDescent="0.3">
      <c r="A1455" s="3">
        <f t="shared" si="132"/>
        <v>43161</v>
      </c>
      <c r="B1455">
        <v>3</v>
      </c>
      <c r="C1455">
        <v>2</v>
      </c>
      <c r="D1455">
        <v>14</v>
      </c>
      <c r="E1455">
        <v>1</v>
      </c>
      <c r="F1455" s="1">
        <f>VLOOKUP(A1455,Weather!$A$1:$E$366, 5)</f>
        <v>0</v>
      </c>
      <c r="G1455" s="1">
        <f>VLOOKUP(D1455, Spring!$A$1:$E$25, 2)</f>
        <v>1402.65486725663</v>
      </c>
      <c r="H1455" s="1">
        <f>VLOOKUP(D1455, Spring!$A$1:$E$25, 3)</f>
        <v>1011.55108904548</v>
      </c>
      <c r="I1455" s="1">
        <f>VLOOKUP(D1455, Spring!$A$1:$E$25, 5)</f>
        <v>309.49016837395499</v>
      </c>
      <c r="J1455" s="1">
        <f t="shared" si="133"/>
        <v>1011.55108904548</v>
      </c>
      <c r="K1455" s="47">
        <f t="shared" si="134"/>
        <v>18.92412192104241</v>
      </c>
      <c r="L1455" s="48">
        <f>Solar!K1472/1000*Variables!$B$3</f>
        <v>37.366999999999997</v>
      </c>
      <c r="M1455" s="1">
        <f>IF(E1455=1, VLOOKUP(D1455, Sheet1!$E$2:$G$26, 2), Sheet1!$G$3)</f>
        <v>0.20441999999999999</v>
      </c>
      <c r="N1455" s="1">
        <f>'Electricity Rates'!$J$3</f>
        <v>0.19270000000000001</v>
      </c>
      <c r="O1455" s="145">
        <f>L1455-K1455</f>
        <v>18.442878078957587</v>
      </c>
      <c r="P1455">
        <f t="shared" si="135"/>
        <v>3.6466782941848725</v>
      </c>
      <c r="Q1455">
        <f>IF(O1455&gt;0, IF(Q1454+O1455*Variables!$B$5&lt;Variables!$B$4, Q1454+O1455*Variables!$B$5, Variables!$B$4), IF(Q1454&gt;-O1455, Q1454+O1455/Variables!$B$5, 0))</f>
        <v>78.430969022834219</v>
      </c>
      <c r="R1455">
        <f>IF(O1455&gt;0, 0, IF(Q1454&gt;-O1455, 0, -O1455 - Q1454*Variables!$B$5))</f>
        <v>0</v>
      </c>
      <c r="S1455">
        <f t="shared" si="136"/>
        <v>0</v>
      </c>
      <c r="T1455">
        <f t="shared" si="137"/>
        <v>0</v>
      </c>
    </row>
    <row r="1456" spans="1:20" x14ac:dyDescent="0.3">
      <c r="A1456" s="3">
        <f t="shared" si="132"/>
        <v>43161</v>
      </c>
      <c r="B1456">
        <v>3</v>
      </c>
      <c r="C1456">
        <v>2</v>
      </c>
      <c r="D1456">
        <v>15</v>
      </c>
      <c r="E1456">
        <v>1</v>
      </c>
      <c r="F1456" s="1">
        <f>VLOOKUP(A1456,Weather!$A$1:$E$366, 5)</f>
        <v>0</v>
      </c>
      <c r="G1456" s="1">
        <f>VLOOKUP(D1456, Spring!$A$1:$E$25, 2)</f>
        <v>1371.6814159292001</v>
      </c>
      <c r="H1456" s="1">
        <f>VLOOKUP(D1456, Spring!$A$1:$E$25, 3)</f>
        <v>1005.48526585522</v>
      </c>
      <c r="I1456" s="1">
        <f>VLOOKUP(D1456, Spring!$A$1:$E$25, 5)</f>
        <v>300.89485458612899</v>
      </c>
      <c r="J1456" s="1">
        <f t="shared" si="133"/>
        <v>1005.48526585522</v>
      </c>
      <c r="K1456" s="47">
        <f t="shared" si="134"/>
        <v>18.8106423559991</v>
      </c>
      <c r="L1456" s="48">
        <f>Solar!K1473/1000*Variables!$B$3</f>
        <v>32.171149999999997</v>
      </c>
      <c r="M1456" s="1">
        <f>IF(E1456=1, VLOOKUP(D1456, Sheet1!$E$2:$G$26, 2), Sheet1!$G$3)</f>
        <v>0.20441999999999999</v>
      </c>
      <c r="N1456" s="1">
        <f>'Electricity Rates'!$J$3</f>
        <v>0.19270000000000001</v>
      </c>
      <c r="O1456" s="145">
        <f>L1456-K1456</f>
        <v>13.360507644000897</v>
      </c>
      <c r="P1456">
        <f t="shared" si="135"/>
        <v>3.6248107820010267</v>
      </c>
      <c r="Q1456">
        <f>IF(O1456&gt;0, IF(Q1455+O1456*Variables!$B$5&lt;Variables!$B$4, Q1455+O1456*Variables!$B$5, Variables!$B$4), IF(Q1455&gt;-O1456, Q1455+O1456/Variables!$B$5, 0))</f>
        <v>90.989846208195061</v>
      </c>
      <c r="R1456">
        <f>IF(O1456&gt;0, 0, IF(Q1455&gt;-O1456, 0, -O1456 - Q1455*Variables!$B$5))</f>
        <v>0</v>
      </c>
      <c r="S1456">
        <f t="shared" si="136"/>
        <v>0</v>
      </c>
      <c r="T1456">
        <f t="shared" si="137"/>
        <v>0</v>
      </c>
    </row>
    <row r="1457" spans="1:20" x14ac:dyDescent="0.3">
      <c r="A1457" s="3">
        <f t="shared" si="132"/>
        <v>43161</v>
      </c>
      <c r="B1457">
        <v>3</v>
      </c>
      <c r="C1457">
        <v>2</v>
      </c>
      <c r="D1457">
        <v>16</v>
      </c>
      <c r="E1457">
        <v>1</v>
      </c>
      <c r="F1457" s="1">
        <f>VLOOKUP(A1457,Weather!$A$1:$E$366, 5)</f>
        <v>0</v>
      </c>
      <c r="G1457" s="1">
        <f>VLOOKUP(D1457, Spring!$A$1:$E$25, 2)</f>
        <v>1283.1858407079601</v>
      </c>
      <c r="H1457" s="1">
        <f>VLOOKUP(D1457, Spring!$A$1:$E$25, 3)</f>
        <v>954.93673926969905</v>
      </c>
      <c r="I1457" s="1">
        <f>VLOOKUP(D1457, Spring!$A$1:$E$25, 5)</f>
        <v>270.36971623690101</v>
      </c>
      <c r="J1457" s="1">
        <f t="shared" si="133"/>
        <v>954.93673926969905</v>
      </c>
      <c r="K1457" s="47">
        <f t="shared" si="134"/>
        <v>17.864979313971133</v>
      </c>
      <c r="L1457" s="48">
        <f>Solar!K1474/1000*Variables!$B$3</f>
        <v>23.569300000000002</v>
      </c>
      <c r="M1457" s="1">
        <f>IF(E1457=1, VLOOKUP(D1457, Sheet1!$E$2:$G$26, 2), Sheet1!$G$3)</f>
        <v>0.20441999999999999</v>
      </c>
      <c r="N1457" s="1">
        <f>'Electricity Rates'!$J$3</f>
        <v>0.19270000000000001</v>
      </c>
      <c r="O1457" s="145">
        <f>L1457-K1457</f>
        <v>5.7043206860288684</v>
      </c>
      <c r="P1457">
        <f t="shared" si="135"/>
        <v>3.4425815138022378</v>
      </c>
      <c r="Q1457">
        <f>IF(O1457&gt;0, IF(Q1456+O1457*Variables!$B$5&lt;Variables!$B$4, Q1456+O1457*Variables!$B$5, Variables!$B$4), IF(Q1456&gt;-O1457, Q1456+O1457/Variables!$B$5, 0))</f>
        <v>96.351907653062199</v>
      </c>
      <c r="R1457">
        <f>IF(O1457&gt;0, 0, IF(Q1456&gt;-O1457, 0, -O1457 - Q1456*Variables!$B$5))</f>
        <v>0</v>
      </c>
      <c r="S1457">
        <f t="shared" si="136"/>
        <v>0</v>
      </c>
      <c r="T1457">
        <f t="shared" si="137"/>
        <v>0</v>
      </c>
    </row>
    <row r="1458" spans="1:20" x14ac:dyDescent="0.3">
      <c r="A1458" s="3">
        <f t="shared" si="132"/>
        <v>43161</v>
      </c>
      <c r="B1458">
        <v>3</v>
      </c>
      <c r="C1458">
        <v>2</v>
      </c>
      <c r="D1458">
        <v>17</v>
      </c>
      <c r="E1458">
        <v>1</v>
      </c>
      <c r="F1458" s="1">
        <f>VLOOKUP(A1458,Weather!$A$1:$E$366, 5)</f>
        <v>0</v>
      </c>
      <c r="G1458" s="1">
        <f>VLOOKUP(D1458, Spring!$A$1:$E$25, 2)</f>
        <v>973.45132743362797</v>
      </c>
      <c r="H1458" s="1">
        <f>VLOOKUP(D1458, Spring!$A$1:$E$25, 3)</f>
        <v>850.97693786034597</v>
      </c>
      <c r="I1458" s="1">
        <f>VLOOKUP(D1458, Spring!$A$1:$E$25, 5)</f>
        <v>257.39334353781499</v>
      </c>
      <c r="J1458" s="1">
        <f t="shared" si="133"/>
        <v>850.97693786034597</v>
      </c>
      <c r="K1458" s="47">
        <f t="shared" si="134"/>
        <v>15.920096867534955</v>
      </c>
      <c r="L1458" s="48">
        <f>Solar!K1475/1000*Variables!$B$3</f>
        <v>12.865950000000002</v>
      </c>
      <c r="M1458" s="1">
        <f>IF(E1458=1, VLOOKUP(D1458, Sheet1!$E$2:$G$26, 2), Sheet1!$G$3)</f>
        <v>0.20441999999999999</v>
      </c>
      <c r="N1458" s="1">
        <f>'Electricity Rates'!$J$3</f>
        <v>0.19270000000000001</v>
      </c>
      <c r="O1458" s="145">
        <f>L1458-K1458</f>
        <v>-3.0541468675349535</v>
      </c>
      <c r="P1458">
        <f t="shared" si="135"/>
        <v>3.0678026663739861</v>
      </c>
      <c r="Q1458">
        <f>IF(O1458&gt;0, IF(Q1457+O1458*Variables!$B$5&lt;Variables!$B$4, Q1457+O1458*Variables!$B$5, Variables!$B$4), IF(Q1457&gt;-O1458, Q1457+O1458/Variables!$B$5, 0))</f>
        <v>93.102815240790974</v>
      </c>
      <c r="R1458">
        <f>IF(O1458&gt;0, 0, IF(Q1457&gt;-O1458, 0, -O1458 - Q1457*Variables!$B$5))</f>
        <v>0</v>
      </c>
      <c r="S1458">
        <f t="shared" si="136"/>
        <v>0</v>
      </c>
      <c r="T1458">
        <f t="shared" si="137"/>
        <v>0</v>
      </c>
    </row>
    <row r="1459" spans="1:20" x14ac:dyDescent="0.3">
      <c r="A1459" s="3">
        <f t="shared" si="132"/>
        <v>43161</v>
      </c>
      <c r="B1459">
        <v>3</v>
      </c>
      <c r="C1459">
        <v>2</v>
      </c>
      <c r="D1459">
        <v>18</v>
      </c>
      <c r="E1459">
        <v>1</v>
      </c>
      <c r="F1459" s="1">
        <f>VLOOKUP(A1459,Weather!$A$1:$E$366, 5)</f>
        <v>0</v>
      </c>
      <c r="G1459" s="1">
        <f>VLOOKUP(D1459, Spring!$A$1:$E$25, 2)</f>
        <v>690.26548672566298</v>
      </c>
      <c r="H1459" s="1">
        <f>VLOOKUP(D1459, Spring!$A$1:$E$25, 3)</f>
        <v>590.923299339663</v>
      </c>
      <c r="I1459" s="1">
        <f>VLOOKUP(D1459, Spring!$A$1:$E$25, 5)</f>
        <v>248.81274775305101</v>
      </c>
      <c r="J1459" s="1">
        <f t="shared" si="133"/>
        <v>590.923299339663</v>
      </c>
      <c r="K1459" s="47">
        <f t="shared" si="134"/>
        <v>11.055007190235591</v>
      </c>
      <c r="L1459" s="48">
        <f>Solar!K1476/1000*Variables!$B$3</f>
        <v>2.6473499999999999</v>
      </c>
      <c r="M1459" s="1">
        <f>IF(E1459=1, VLOOKUP(D1459, Sheet1!$E$2:$G$26, 2), Sheet1!$G$3)</f>
        <v>0.20441999999999999</v>
      </c>
      <c r="N1459" s="1">
        <f>'Electricity Rates'!$J$3</f>
        <v>0.19270000000000001</v>
      </c>
      <c r="O1459" s="145">
        <f>L1459-K1459</f>
        <v>-8.4076571902355912</v>
      </c>
      <c r="P1459">
        <f t="shared" si="135"/>
        <v>2.1302998855583986</v>
      </c>
      <c r="Q1459">
        <f>IF(O1459&gt;0, IF(Q1458+O1459*Variables!$B$5&lt;Variables!$B$4, Q1458+O1459*Variables!$B$5, Variables!$B$4), IF(Q1458&gt;-O1459, Q1458+O1459/Variables!$B$5, 0))</f>
        <v>84.158499080965882</v>
      </c>
      <c r="R1459">
        <f>IF(O1459&gt;0, 0, IF(Q1458&gt;-O1459, 0, -O1459 - Q1458*Variables!$B$5))</f>
        <v>0</v>
      </c>
      <c r="S1459">
        <f t="shared" si="136"/>
        <v>0</v>
      </c>
      <c r="T1459">
        <f t="shared" si="137"/>
        <v>0</v>
      </c>
    </row>
    <row r="1460" spans="1:20" x14ac:dyDescent="0.3">
      <c r="A1460" s="3">
        <f t="shared" si="132"/>
        <v>43161</v>
      </c>
      <c r="B1460">
        <v>3</v>
      </c>
      <c r="C1460">
        <v>2</v>
      </c>
      <c r="D1460">
        <v>19</v>
      </c>
      <c r="E1460">
        <v>1</v>
      </c>
      <c r="F1460" s="1">
        <f>VLOOKUP(A1460,Weather!$A$1:$E$366, 5)</f>
        <v>0</v>
      </c>
      <c r="G1460" s="1">
        <f>VLOOKUP(D1460, Spring!$A$1:$E$25, 2)</f>
        <v>482.300884955752</v>
      </c>
      <c r="H1460" s="1">
        <f>VLOOKUP(D1460, Spring!$A$1:$E$25, 3)</f>
        <v>454.99679692504799</v>
      </c>
      <c r="I1460" s="1">
        <f>VLOOKUP(D1460, Spring!$A$1:$E$25, 5)</f>
        <v>266.52341143686903</v>
      </c>
      <c r="J1460" s="1">
        <f t="shared" si="133"/>
        <v>454.99679692504799</v>
      </c>
      <c r="K1460" s="47">
        <f t="shared" si="134"/>
        <v>8.5120909383018351</v>
      </c>
      <c r="L1460" s="48">
        <f>Solar!K1477/1000*Variables!$B$3</f>
        <v>0</v>
      </c>
      <c r="M1460" s="1">
        <f>IF(E1460=1, VLOOKUP(D1460, Sheet1!$E$2:$G$26, 2), Sheet1!$G$3)</f>
        <v>0.20441999999999999</v>
      </c>
      <c r="N1460" s="1">
        <f>'Electricity Rates'!$J$3</f>
        <v>0.19270000000000001</v>
      </c>
      <c r="O1460" s="145">
        <f>L1460-K1460</f>
        <v>-8.5120909383018351</v>
      </c>
      <c r="P1460">
        <f t="shared" si="135"/>
        <v>1.6402799238107637</v>
      </c>
      <c r="Q1460">
        <f>IF(O1460&gt;0, IF(Q1459+O1460*Variables!$B$5&lt;Variables!$B$4, Q1459+O1460*Variables!$B$5, Variables!$B$4), IF(Q1459&gt;-O1460, Q1459+O1460/Variables!$B$5, 0))</f>
        <v>75.103083189155413</v>
      </c>
      <c r="R1460">
        <f>IF(O1460&gt;0, 0, IF(Q1459&gt;-O1460, 0, -O1460 - Q1459*Variables!$B$5))</f>
        <v>0</v>
      </c>
      <c r="S1460">
        <f t="shared" si="136"/>
        <v>0</v>
      </c>
      <c r="T1460">
        <f t="shared" si="137"/>
        <v>0</v>
      </c>
    </row>
    <row r="1461" spans="1:20" x14ac:dyDescent="0.3">
      <c r="A1461" s="3">
        <f t="shared" si="132"/>
        <v>43161</v>
      </c>
      <c r="B1461">
        <v>3</v>
      </c>
      <c r="C1461">
        <v>2</v>
      </c>
      <c r="D1461">
        <v>20</v>
      </c>
      <c r="E1461">
        <v>1</v>
      </c>
      <c r="F1461" s="1">
        <f>VLOOKUP(A1461,Weather!$A$1:$E$366, 5)</f>
        <v>0</v>
      </c>
      <c r="G1461" s="1">
        <f>VLOOKUP(D1461, Spring!$A$1:$E$25, 2)</f>
        <v>415.92920353982299</v>
      </c>
      <c r="H1461" s="1">
        <f>VLOOKUP(D1461, Spring!$A$1:$E$25, 3)</f>
        <v>371.98648067830999</v>
      </c>
      <c r="I1461" s="1">
        <f>VLOOKUP(D1461, Spring!$A$1:$E$25, 5)</f>
        <v>284.25369912476901</v>
      </c>
      <c r="J1461" s="1">
        <f t="shared" si="133"/>
        <v>371.98648067830999</v>
      </c>
      <c r="K1461" s="47">
        <f t="shared" si="134"/>
        <v>6.9591319603822042</v>
      </c>
      <c r="L1461" s="48">
        <f>Solar!K1478/1000*Variables!$B$3</f>
        <v>0</v>
      </c>
      <c r="M1461" s="1">
        <f>IF(E1461=1, VLOOKUP(D1461, Sheet1!$E$2:$G$26, 2), Sheet1!$G$3)</f>
        <v>0.20441999999999999</v>
      </c>
      <c r="N1461" s="1">
        <f>'Electricity Rates'!$J$3</f>
        <v>0.19270000000000001</v>
      </c>
      <c r="O1461" s="145">
        <f>L1461-K1461</f>
        <v>-6.9591319603822042</v>
      </c>
      <c r="P1461">
        <f t="shared" si="135"/>
        <v>1.3410247287656507</v>
      </c>
      <c r="Q1461">
        <f>IF(O1461&gt;0, IF(Q1460+O1461*Variables!$B$5&lt;Variables!$B$4, Q1460+O1461*Variables!$B$5, Variables!$B$4), IF(Q1460&gt;-O1461, Q1460+O1461/Variables!$B$5, 0))</f>
        <v>67.699751316408381</v>
      </c>
      <c r="R1461">
        <f>IF(O1461&gt;0, 0, IF(Q1460&gt;-O1461, 0, -O1461 - Q1460*Variables!$B$5))</f>
        <v>0</v>
      </c>
      <c r="S1461">
        <f t="shared" si="136"/>
        <v>0</v>
      </c>
      <c r="T1461">
        <f t="shared" si="137"/>
        <v>0</v>
      </c>
    </row>
    <row r="1462" spans="1:20" x14ac:dyDescent="0.3">
      <c r="A1462" s="3">
        <f t="shared" si="132"/>
        <v>43161</v>
      </c>
      <c r="B1462">
        <v>3</v>
      </c>
      <c r="C1462">
        <v>2</v>
      </c>
      <c r="D1462">
        <v>21</v>
      </c>
      <c r="E1462">
        <v>1</v>
      </c>
      <c r="F1462" s="1">
        <f>VLOOKUP(A1462,Weather!$A$1:$E$366, 5)</f>
        <v>0</v>
      </c>
      <c r="G1462" s="1">
        <f>VLOOKUP(D1462, Spring!$A$1:$E$25, 2)</f>
        <v>371.68141592920301</v>
      </c>
      <c r="H1462" s="1">
        <f>VLOOKUP(D1462, Spring!$A$1:$E$25, 3)</f>
        <v>318.10538116591903</v>
      </c>
      <c r="I1462" s="1">
        <f>VLOOKUP(D1462, Spring!$A$1:$E$25, 5)</f>
        <v>271.28223242670401</v>
      </c>
      <c r="J1462" s="1">
        <f t="shared" si="133"/>
        <v>318.10538116591903</v>
      </c>
      <c r="K1462" s="47">
        <f t="shared" si="134"/>
        <v>5.951123064485043</v>
      </c>
      <c r="L1462" s="48">
        <f>Solar!K1479/1000*Variables!$B$3</f>
        <v>0</v>
      </c>
      <c r="M1462" s="1">
        <f>IF(E1462=1, VLOOKUP(D1462, Sheet1!$E$2:$G$26, 2), Sheet1!$G$3)</f>
        <v>0.20441999999999999</v>
      </c>
      <c r="N1462" s="1">
        <f>'Electricity Rates'!$J$3</f>
        <v>0.19270000000000001</v>
      </c>
      <c r="O1462" s="145">
        <f>L1462-K1462</f>
        <v>-5.951123064485043</v>
      </c>
      <c r="P1462">
        <f t="shared" si="135"/>
        <v>1.1467814145262678</v>
      </c>
      <c r="Q1462">
        <f>IF(O1462&gt;0, IF(Q1461+O1462*Variables!$B$5&lt;Variables!$B$4, Q1461+O1462*Variables!$B$5, Variables!$B$4), IF(Q1461&gt;-O1462, Q1461+O1462/Variables!$B$5, 0))</f>
        <v>61.368769332913658</v>
      </c>
      <c r="R1462">
        <f>IF(O1462&gt;0, 0, IF(Q1461&gt;-O1462, 0, -O1462 - Q1461*Variables!$B$5))</f>
        <v>0</v>
      </c>
      <c r="S1462">
        <f t="shared" si="136"/>
        <v>0</v>
      </c>
      <c r="T1462">
        <f t="shared" si="137"/>
        <v>0</v>
      </c>
    </row>
    <row r="1463" spans="1:20" x14ac:dyDescent="0.3">
      <c r="A1463" s="3">
        <f t="shared" si="132"/>
        <v>43161</v>
      </c>
      <c r="B1463">
        <v>3</v>
      </c>
      <c r="C1463">
        <v>2</v>
      </c>
      <c r="D1463">
        <v>22</v>
      </c>
      <c r="E1463">
        <v>1</v>
      </c>
      <c r="F1463" s="1">
        <f>VLOOKUP(A1463,Weather!$A$1:$E$366, 5)</f>
        <v>0</v>
      </c>
      <c r="G1463" s="1">
        <f>VLOOKUP(D1463, Spring!$A$1:$E$25, 2)</f>
        <v>345.13274336283098</v>
      </c>
      <c r="H1463" s="1">
        <f>VLOOKUP(D1463, Spring!$A$1:$E$25, 3)</f>
        <v>289.79820627802701</v>
      </c>
      <c r="I1463" s="1">
        <f>VLOOKUP(D1463, Spring!$A$1:$E$25, 5)</f>
        <v>275.85953137878198</v>
      </c>
      <c r="J1463" s="1">
        <f t="shared" si="133"/>
        <v>289.79820627802701</v>
      </c>
      <c r="K1463" s="47">
        <f t="shared" si="134"/>
        <v>5.4215517609493764</v>
      </c>
      <c r="L1463" s="48">
        <f>Solar!K1480/1000*Variables!$B$3</f>
        <v>0</v>
      </c>
      <c r="M1463" s="1">
        <f>IF(E1463=1, VLOOKUP(D1463, Sheet1!$E$2:$G$26, 2), Sheet1!$G$3)</f>
        <v>0.18618000000000001</v>
      </c>
      <c r="N1463" s="1">
        <f>'Electricity Rates'!$J$3</f>
        <v>0.19270000000000001</v>
      </c>
      <c r="O1463" s="145">
        <f>L1463-K1463</f>
        <v>-5.4215517609493764</v>
      </c>
      <c r="P1463">
        <f t="shared" si="135"/>
        <v>1.0447330243349449</v>
      </c>
      <c r="Q1463">
        <f>IF(O1463&gt;0, IF(Q1462+O1463*Variables!$B$5&lt;Variables!$B$4, Q1462+O1463*Variables!$B$5, Variables!$B$4), IF(Q1462&gt;-O1463, Q1462+O1463/Variables!$B$5, 0))</f>
        <v>55.601161076584532</v>
      </c>
      <c r="R1463">
        <f>IF(O1463&gt;0, 0, IF(Q1462&gt;-O1463, 0, -O1463 - Q1462*Variables!$B$5))</f>
        <v>0</v>
      </c>
      <c r="S1463">
        <f t="shared" si="136"/>
        <v>0</v>
      </c>
      <c r="T1463">
        <f t="shared" si="137"/>
        <v>0</v>
      </c>
    </row>
    <row r="1464" spans="1:20" x14ac:dyDescent="0.3">
      <c r="A1464" s="3">
        <f t="shared" si="132"/>
        <v>43161</v>
      </c>
      <c r="B1464">
        <v>3</v>
      </c>
      <c r="C1464">
        <v>2</v>
      </c>
      <c r="D1464">
        <v>23</v>
      </c>
      <c r="E1464">
        <v>1</v>
      </c>
      <c r="F1464" s="1">
        <f>VLOOKUP(A1464,Weather!$A$1:$E$366, 5)</f>
        <v>0</v>
      </c>
      <c r="G1464" s="1">
        <f>VLOOKUP(D1464, Spring!$A$1:$E$25, 2)</f>
        <v>318.58407079646003</v>
      </c>
      <c r="H1464" s="1">
        <f>VLOOKUP(D1464, Spring!$A$1:$E$25, 3)</f>
        <v>270.57975656630401</v>
      </c>
      <c r="I1464" s="1">
        <f>VLOOKUP(D1464, Spring!$A$1:$E$25, 5)</f>
        <v>271.64527650221697</v>
      </c>
      <c r="J1464" s="1">
        <f t="shared" si="133"/>
        <v>270.57975656630401</v>
      </c>
      <c r="K1464" s="47">
        <f t="shared" si="134"/>
        <v>5.0620125449704227</v>
      </c>
      <c r="L1464" s="48">
        <f>Solar!K1481/1000*Variables!$B$3</f>
        <v>0</v>
      </c>
      <c r="M1464" s="1">
        <f>IF(E1464=1, VLOOKUP(D1464, Sheet1!$E$2:$G$26, 2), Sheet1!$G$3)</f>
        <v>0.18618000000000001</v>
      </c>
      <c r="N1464" s="1">
        <f>'Electricity Rates'!$J$3</f>
        <v>0.19270000000000001</v>
      </c>
      <c r="O1464" s="145">
        <f>L1464-K1464</f>
        <v>-5.0620125449704227</v>
      </c>
      <c r="P1464">
        <f t="shared" si="135"/>
        <v>0.9754498174158005</v>
      </c>
      <c r="Q1464">
        <f>IF(O1464&gt;0, IF(Q1463+O1464*Variables!$B$5&lt;Variables!$B$4, Q1463+O1464*Variables!$B$5, Variables!$B$4), IF(Q1463&gt;-O1464, Q1463+O1464/Variables!$B$5, 0))</f>
        <v>50.216041347892592</v>
      </c>
      <c r="R1464">
        <f>IF(O1464&gt;0, 0, IF(Q1463&gt;-O1464, 0, -O1464 - Q1463*Variables!$B$5))</f>
        <v>0</v>
      </c>
      <c r="S1464">
        <f t="shared" si="136"/>
        <v>0</v>
      </c>
      <c r="T1464">
        <f t="shared" si="137"/>
        <v>0</v>
      </c>
    </row>
    <row r="1465" spans="1:20" x14ac:dyDescent="0.3">
      <c r="A1465" s="3">
        <f t="shared" si="132"/>
        <v>43161</v>
      </c>
      <c r="B1465">
        <v>3</v>
      </c>
      <c r="C1465">
        <v>2</v>
      </c>
      <c r="D1465">
        <v>24</v>
      </c>
      <c r="E1465">
        <v>1</v>
      </c>
      <c r="F1465" s="1">
        <f>VLOOKUP(A1465,Weather!$A$1:$E$366, 5)</f>
        <v>0</v>
      </c>
      <c r="G1465" s="1">
        <f>VLOOKUP(D1465, Spring!$A$1:$E$25, 2)</f>
        <v>287.61061946902601</v>
      </c>
      <c r="H1465" s="1">
        <f>VLOOKUP(D1465, Spring!$A$1:$E$25, 3)</f>
        <v>251.20115310698301</v>
      </c>
      <c r="I1465" s="1">
        <f>VLOOKUP(D1465, Spring!$A$1:$E$25, 5)</f>
        <v>267.465363632795</v>
      </c>
      <c r="J1465" s="1">
        <f t="shared" si="133"/>
        <v>251.20115310698301</v>
      </c>
      <c r="K1465" s="47">
        <f t="shared" si="134"/>
        <v>4.6994771688583059</v>
      </c>
      <c r="L1465" s="48">
        <f>Solar!K1482/1000*Variables!$B$3</f>
        <v>0</v>
      </c>
      <c r="M1465" s="1">
        <f>IF(E1465=1, VLOOKUP(D1465, Sheet1!$E$2:$G$26, 2), Sheet1!$G$3)</f>
        <v>0.18618000000000001</v>
      </c>
      <c r="N1465" s="1">
        <f>'Electricity Rates'!$J$3</f>
        <v>0.19270000000000001</v>
      </c>
      <c r="O1465" s="145">
        <f>L1465-K1465</f>
        <v>-4.6994771688583059</v>
      </c>
      <c r="P1465">
        <f t="shared" si="135"/>
        <v>0.90558925043899563</v>
      </c>
      <c r="Q1465">
        <f>IF(O1465&gt;0, IF(Q1464+O1465*Variables!$B$5&lt;Variables!$B$4, Q1464+O1465*Variables!$B$5, Variables!$B$4), IF(Q1464&gt;-O1465, Q1464+O1465/Variables!$B$5, 0))</f>
        <v>45.21659755123482</v>
      </c>
      <c r="R1465">
        <f>IF(O1465&gt;0, 0, IF(Q1464&gt;-O1465, 0, -O1465 - Q1464*Variables!$B$5))</f>
        <v>0</v>
      </c>
      <c r="S1465">
        <f t="shared" si="136"/>
        <v>0</v>
      </c>
      <c r="T1465">
        <f t="shared" si="137"/>
        <v>0</v>
      </c>
    </row>
    <row r="1466" spans="1:20" x14ac:dyDescent="0.3">
      <c r="A1466" s="3">
        <f t="shared" si="132"/>
        <v>43162</v>
      </c>
      <c r="B1466">
        <v>3</v>
      </c>
      <c r="C1466">
        <v>3</v>
      </c>
      <c r="D1466">
        <v>1</v>
      </c>
      <c r="E1466">
        <v>0</v>
      </c>
      <c r="F1466" s="1">
        <f>VLOOKUP(A1466,Weather!$A$1:$E$366, 5)</f>
        <v>2.5641025641026015E-2</v>
      </c>
      <c r="G1466" s="1">
        <f>VLOOKUP(D1466, Spring!$A$1:$E$25, 2)</f>
        <v>284.91351697629602</v>
      </c>
      <c r="H1466" s="1">
        <f>VLOOKUP(D1466, Spring!$A$1:$E$25, 3)</f>
        <v>272.00797092955099</v>
      </c>
      <c r="I1466" s="1">
        <f>VLOOKUP(D1466, Spring!$A$1:$E$25, 5)</f>
        <v>272.01322657875102</v>
      </c>
      <c r="J1466" s="1">
        <f t="shared" si="133"/>
        <v>272.01322657875102</v>
      </c>
      <c r="K1466" s="47">
        <f t="shared" si="134"/>
        <v>5.0888299361822726</v>
      </c>
      <c r="L1466" s="48">
        <f>Solar!K1483/1000*Variables!$B$3</f>
        <v>0</v>
      </c>
      <c r="M1466" s="1">
        <f>IF(E1466=1, VLOOKUP(D1466, Sheet1!$E$2:$G$26, 2), Sheet1!$G$3)</f>
        <v>0.18618000000000001</v>
      </c>
      <c r="N1466" s="1">
        <f>'Electricity Rates'!$J$3</f>
        <v>0.19270000000000001</v>
      </c>
      <c r="O1466" s="145">
        <f>L1466-K1466</f>
        <v>-5.0888299361822726</v>
      </c>
      <c r="P1466">
        <f t="shared" si="135"/>
        <v>0.98061752870232399</v>
      </c>
      <c r="Q1466">
        <f>IF(O1466&gt;0, IF(Q1465+O1466*Variables!$B$5&lt;Variables!$B$4, Q1465+O1466*Variables!$B$5, Variables!$B$4), IF(Q1465&gt;-O1466, Q1465+O1466/Variables!$B$5, 0))</f>
        <v>39.802948682955808</v>
      </c>
      <c r="R1466">
        <f>IF(O1466&gt;0, 0, IF(Q1465&gt;-O1466, 0, -O1466 - Q1465*Variables!$B$5))</f>
        <v>0</v>
      </c>
      <c r="S1466">
        <f t="shared" si="136"/>
        <v>0</v>
      </c>
      <c r="T1466">
        <f t="shared" si="137"/>
        <v>0</v>
      </c>
    </row>
    <row r="1467" spans="1:20" x14ac:dyDescent="0.3">
      <c r="A1467" s="3">
        <f t="shared" si="132"/>
        <v>43162</v>
      </c>
      <c r="B1467">
        <v>3</v>
      </c>
      <c r="C1467">
        <v>3</v>
      </c>
      <c r="D1467">
        <v>2</v>
      </c>
      <c r="E1467">
        <v>0</v>
      </c>
      <c r="F1467" s="1">
        <f>VLOOKUP(A1467,Weather!$A$1:$E$366, 5)</f>
        <v>2.5641025641026015E-2</v>
      </c>
      <c r="G1467" s="1">
        <f>VLOOKUP(D1467, Spring!$A$1:$E$25, 2)</f>
        <v>283.47213324791699</v>
      </c>
      <c r="H1467" s="1">
        <f>VLOOKUP(D1467, Spring!$A$1:$E$25, 3)</f>
        <v>272.193568553901</v>
      </c>
      <c r="I1467" s="1">
        <f>VLOOKUP(D1467, Spring!$A$1:$E$25, 5)</f>
        <v>263.43263079398702</v>
      </c>
      <c r="J1467" s="1">
        <f t="shared" si="133"/>
        <v>263.43263079398702</v>
      </c>
      <c r="K1467" s="47">
        <f t="shared" si="134"/>
        <v>4.928303945409743</v>
      </c>
      <c r="L1467" s="48">
        <f>Solar!K1484/1000*Variables!$B$3</f>
        <v>0</v>
      </c>
      <c r="M1467" s="1">
        <f>IF(E1467=1, VLOOKUP(D1467, Sheet1!$E$2:$G$26, 2), Sheet1!$G$3)</f>
        <v>0.18618000000000001</v>
      </c>
      <c r="N1467" s="1">
        <f>'Electricity Rates'!$J$3</f>
        <v>0.19270000000000001</v>
      </c>
      <c r="O1467" s="145">
        <f>L1467-K1467</f>
        <v>-4.928303945409743</v>
      </c>
      <c r="P1467">
        <f t="shared" si="135"/>
        <v>0.94968417028045748</v>
      </c>
      <c r="Q1467">
        <f>IF(O1467&gt;0, IF(Q1466+O1467*Variables!$B$5&lt;Variables!$B$4, Q1466+O1467*Variables!$B$5, Variables!$B$4), IF(Q1466&gt;-O1467, Q1466+O1467/Variables!$B$5, 0))</f>
        <v>34.560072145285872</v>
      </c>
      <c r="R1467">
        <f>IF(O1467&gt;0, 0, IF(Q1466&gt;-O1467, 0, -O1467 - Q1466*Variables!$B$5))</f>
        <v>0</v>
      </c>
      <c r="S1467">
        <f t="shared" si="136"/>
        <v>0</v>
      </c>
      <c r="T1467">
        <f t="shared" si="137"/>
        <v>0</v>
      </c>
    </row>
    <row r="1468" spans="1:20" x14ac:dyDescent="0.3">
      <c r="A1468" s="3">
        <f t="shared" si="132"/>
        <v>43162</v>
      </c>
      <c r="B1468">
        <v>3</v>
      </c>
      <c r="C1468">
        <v>3</v>
      </c>
      <c r="D1468">
        <v>3</v>
      </c>
      <c r="E1468">
        <v>0</v>
      </c>
      <c r="F1468" s="1">
        <f>VLOOKUP(A1468,Weather!$A$1:$E$366, 5)</f>
        <v>2.5641025641026015E-2</v>
      </c>
      <c r="G1468" s="1">
        <f>VLOOKUP(D1468, Spring!$A$1:$E$25, 2)</f>
        <v>282.03074951953801</v>
      </c>
      <c r="H1468" s="1">
        <f>VLOOKUP(D1468, Spring!$A$1:$E$25, 3)</f>
        <v>263.612120501699</v>
      </c>
      <c r="I1468" s="1">
        <f>VLOOKUP(D1468, Spring!$A$1:$E$25, 5)</f>
        <v>268.00502374504498</v>
      </c>
      <c r="J1468" s="1">
        <f t="shared" si="133"/>
        <v>268.00502374504498</v>
      </c>
      <c r="K1468" s="47">
        <f t="shared" si="134"/>
        <v>5.0138443818877336</v>
      </c>
      <c r="L1468" s="48">
        <f>Solar!K1485/1000*Variables!$B$3</f>
        <v>0</v>
      </c>
      <c r="M1468" s="1">
        <f>IF(E1468=1, VLOOKUP(D1468, Sheet1!$E$2:$G$26, 2), Sheet1!$G$3)</f>
        <v>0.18618000000000001</v>
      </c>
      <c r="N1468" s="1">
        <f>'Electricity Rates'!$J$3</f>
        <v>0.19270000000000001</v>
      </c>
      <c r="O1468" s="145">
        <f>L1468-K1468</f>
        <v>-5.0138443818877336</v>
      </c>
      <c r="P1468">
        <f t="shared" si="135"/>
        <v>0.96616781238976635</v>
      </c>
      <c r="Q1468">
        <f>IF(O1468&gt;0, IF(Q1467+O1468*Variables!$B$5&lt;Variables!$B$4, Q1467+O1468*Variables!$B$5, Variables!$B$4), IF(Q1467&gt;-O1468, Q1467+O1468/Variables!$B$5, 0))</f>
        <v>29.226195143277643</v>
      </c>
      <c r="R1468">
        <f>IF(O1468&gt;0, 0, IF(Q1467&gt;-O1468, 0, -O1468 - Q1467*Variables!$B$5))</f>
        <v>0</v>
      </c>
      <c r="S1468">
        <f t="shared" si="136"/>
        <v>0</v>
      </c>
      <c r="T1468">
        <f t="shared" si="137"/>
        <v>0</v>
      </c>
    </row>
    <row r="1469" spans="1:20" x14ac:dyDescent="0.3">
      <c r="A1469" s="3">
        <f t="shared" si="132"/>
        <v>43162</v>
      </c>
      <c r="B1469">
        <v>3</v>
      </c>
      <c r="C1469">
        <v>3</v>
      </c>
      <c r="D1469">
        <v>4</v>
      </c>
      <c r="E1469">
        <v>0</v>
      </c>
      <c r="F1469" s="1">
        <f>VLOOKUP(A1469,Weather!$A$1:$E$366, 5)</f>
        <v>2.5641025641026015E-2</v>
      </c>
      <c r="G1469" s="1">
        <f>VLOOKUP(D1469, Spring!$A$1:$E$25, 2)</f>
        <v>287.61061946902601</v>
      </c>
      <c r="H1469" s="1">
        <f>VLOOKUP(D1469, Spring!$A$1:$E$25, 3)</f>
        <v>280.54932735425899</v>
      </c>
      <c r="I1469" s="1">
        <f>VLOOKUP(D1469, Spring!$A$1:$E$25, 5)</f>
        <v>263.81039287256101</v>
      </c>
      <c r="J1469" s="1">
        <f t="shared" si="133"/>
        <v>263.81039287256101</v>
      </c>
      <c r="K1469" s="47">
        <f t="shared" si="134"/>
        <v>4.93537112739343</v>
      </c>
      <c r="L1469" s="48">
        <f>Solar!K1486/1000*Variables!$B$3</f>
        <v>0</v>
      </c>
      <c r="M1469" s="1">
        <f>IF(E1469=1, VLOOKUP(D1469, Sheet1!$E$2:$G$26, 2), Sheet1!$G$3)</f>
        <v>0.18618000000000001</v>
      </c>
      <c r="N1469" s="1">
        <f>'Electricity Rates'!$J$3</f>
        <v>0.19270000000000001</v>
      </c>
      <c r="O1469" s="145">
        <f>L1469-K1469</f>
        <v>-4.93537112739343</v>
      </c>
      <c r="P1469">
        <f t="shared" si="135"/>
        <v>0.95104601624871399</v>
      </c>
      <c r="Q1469">
        <f>IF(O1469&gt;0, IF(Q1468+O1469*Variables!$B$5&lt;Variables!$B$4, Q1468+O1469*Variables!$B$5, Variables!$B$4), IF(Q1468&gt;-O1469, Q1468+O1469/Variables!$B$5, 0))</f>
        <v>23.975800326901652</v>
      </c>
      <c r="R1469">
        <f>IF(O1469&gt;0, 0, IF(Q1468&gt;-O1469, 0, -O1469 - Q1468*Variables!$B$5))</f>
        <v>0</v>
      </c>
      <c r="S1469">
        <f t="shared" si="136"/>
        <v>0</v>
      </c>
      <c r="T1469">
        <f t="shared" si="137"/>
        <v>0</v>
      </c>
    </row>
    <row r="1470" spans="1:20" x14ac:dyDescent="0.3">
      <c r="A1470" s="3">
        <f t="shared" si="132"/>
        <v>43162</v>
      </c>
      <c r="B1470">
        <v>3</v>
      </c>
      <c r="C1470">
        <v>3</v>
      </c>
      <c r="D1470">
        <v>5</v>
      </c>
      <c r="E1470">
        <v>0</v>
      </c>
      <c r="F1470" s="1">
        <f>VLOOKUP(A1470,Weather!$A$1:$E$366, 5)</f>
        <v>2.5641025641026015E-2</v>
      </c>
      <c r="G1470" s="1">
        <f>VLOOKUP(D1470, Spring!$A$1:$E$25, 2)</f>
        <v>318.58407079646003</v>
      </c>
      <c r="H1470" s="1">
        <f>VLOOKUP(D1470, Spring!$A$1:$E$25, 3)</f>
        <v>296.96508648302301</v>
      </c>
      <c r="I1470" s="1">
        <f>VLOOKUP(D1470, Spring!$A$1:$E$25, 5)</f>
        <v>263.982102908277</v>
      </c>
      <c r="J1470" s="1">
        <f t="shared" si="133"/>
        <v>263.982102908277</v>
      </c>
      <c r="K1470" s="47">
        <f t="shared" si="134"/>
        <v>4.9385834828405706</v>
      </c>
      <c r="L1470" s="48">
        <f>Solar!K1487/1000*Variables!$B$3</f>
        <v>0</v>
      </c>
      <c r="M1470" s="1">
        <f>IF(E1470=1, VLOOKUP(D1470, Sheet1!$E$2:$G$26, 2), Sheet1!$G$3)</f>
        <v>0.18618000000000001</v>
      </c>
      <c r="N1470" s="1">
        <f>'Electricity Rates'!$J$3</f>
        <v>0.19270000000000001</v>
      </c>
      <c r="O1470" s="145">
        <f>L1470-K1470</f>
        <v>-4.9385834828405706</v>
      </c>
      <c r="P1470">
        <f t="shared" si="135"/>
        <v>0.95166503714337802</v>
      </c>
      <c r="Q1470">
        <f>IF(O1470&gt;0, IF(Q1469+O1470*Variables!$B$5&lt;Variables!$B$4, Q1469+O1470*Variables!$B$5, Variables!$B$4), IF(Q1469&gt;-O1470, Q1469+O1470/Variables!$B$5, 0))</f>
        <v>18.721988111113809</v>
      </c>
      <c r="R1470">
        <f>IF(O1470&gt;0, 0, IF(Q1469&gt;-O1470, 0, -O1470 - Q1469*Variables!$B$5))</f>
        <v>0</v>
      </c>
      <c r="S1470">
        <f t="shared" si="136"/>
        <v>0</v>
      </c>
      <c r="T1470">
        <f t="shared" si="137"/>
        <v>0</v>
      </c>
    </row>
    <row r="1471" spans="1:20" x14ac:dyDescent="0.3">
      <c r="A1471" s="3">
        <f t="shared" si="132"/>
        <v>43162</v>
      </c>
      <c r="B1471">
        <v>3</v>
      </c>
      <c r="C1471">
        <v>3</v>
      </c>
      <c r="D1471">
        <v>6</v>
      </c>
      <c r="E1471">
        <v>0</v>
      </c>
      <c r="F1471" s="1">
        <f>VLOOKUP(A1471,Weather!$A$1:$E$366, 5)</f>
        <v>2.5641025641026015E-2</v>
      </c>
      <c r="G1471" s="1">
        <f>VLOOKUP(D1471, Spring!$A$1:$E$25, 2)</f>
        <v>389.38053097345102</v>
      </c>
      <c r="H1471" s="1">
        <f>VLOOKUP(D1471, Spring!$A$1:$E$25, 3)</f>
        <v>340.20659833439998</v>
      </c>
      <c r="I1471" s="1">
        <f>VLOOKUP(D1471, Spring!$A$1:$E$25, 5)</f>
        <v>264.16853094705402</v>
      </c>
      <c r="J1471" s="1">
        <f t="shared" si="133"/>
        <v>264.16853094705402</v>
      </c>
      <c r="K1471" s="47">
        <f t="shared" si="134"/>
        <v>4.9420711830403166</v>
      </c>
      <c r="L1471" s="48">
        <f>Solar!K1488/1000*Variables!$B$3</f>
        <v>0</v>
      </c>
      <c r="M1471" s="1">
        <f>IF(E1471=1, VLOOKUP(D1471, Sheet1!$E$2:$G$26, 2), Sheet1!$G$3)</f>
        <v>0.18618000000000001</v>
      </c>
      <c r="N1471" s="1">
        <f>'Electricity Rates'!$J$3</f>
        <v>0.19270000000000001</v>
      </c>
      <c r="O1471" s="145">
        <f>L1471-K1471</f>
        <v>-4.9420711830403166</v>
      </c>
      <c r="P1471">
        <f t="shared" si="135"/>
        <v>0.95233711697186907</v>
      </c>
      <c r="Q1471">
        <f>IF(O1471&gt;0, IF(Q1470+O1471*Variables!$B$5&lt;Variables!$B$4, Q1470+O1471*Variables!$B$5, Variables!$B$4), IF(Q1470&gt;-O1471, Q1470+O1471/Variables!$B$5, 0))</f>
        <v>13.464465575964535</v>
      </c>
      <c r="R1471">
        <f>IF(O1471&gt;0, 0, IF(Q1470&gt;-O1471, 0, -O1471 - Q1470*Variables!$B$5))</f>
        <v>0</v>
      </c>
      <c r="S1471">
        <f t="shared" si="136"/>
        <v>0</v>
      </c>
      <c r="T1471">
        <f t="shared" si="137"/>
        <v>0</v>
      </c>
    </row>
    <row r="1472" spans="1:20" x14ac:dyDescent="0.3">
      <c r="A1472" s="3">
        <f t="shared" si="132"/>
        <v>43162</v>
      </c>
      <c r="B1472">
        <v>3</v>
      </c>
      <c r="C1472">
        <v>3</v>
      </c>
      <c r="D1472">
        <v>7</v>
      </c>
      <c r="E1472">
        <v>0</v>
      </c>
      <c r="F1472" s="1">
        <f>VLOOKUP(A1472,Weather!$A$1:$E$366, 5)</f>
        <v>2.5641025641026015E-2</v>
      </c>
      <c r="G1472" s="1">
        <f>VLOOKUP(D1472, Spring!$A$1:$E$25, 2)</f>
        <v>623.89380530973403</v>
      </c>
      <c r="H1472" s="1">
        <f>VLOOKUP(D1472, Spring!$A$1:$E$25, 3)</f>
        <v>374.47950032030701</v>
      </c>
      <c r="I1472" s="1">
        <f>VLOOKUP(D1472, Spring!$A$1:$E$25, 5)</f>
        <v>251.18725224694799</v>
      </c>
      <c r="J1472" s="1">
        <f t="shared" si="133"/>
        <v>251.18725224694799</v>
      </c>
      <c r="K1472" s="47">
        <f t="shared" si="134"/>
        <v>4.699217111236937</v>
      </c>
      <c r="L1472" s="48">
        <f>Solar!K1489/1000*Variables!$B$3</f>
        <v>0</v>
      </c>
      <c r="M1472" s="1">
        <f>IF(E1472=1, VLOOKUP(D1472, Sheet1!$E$2:$G$26, 2), Sheet1!$G$3)</f>
        <v>0.18618000000000001</v>
      </c>
      <c r="N1472" s="1">
        <f>'Electricity Rates'!$J$3</f>
        <v>0.19270000000000001</v>
      </c>
      <c r="O1472" s="145">
        <f>L1472-K1472</f>
        <v>-4.699217111236937</v>
      </c>
      <c r="P1472">
        <f t="shared" si="135"/>
        <v>0.90553913733535785</v>
      </c>
      <c r="Q1472">
        <f>IF(O1472&gt;0, IF(Q1471+O1472*Variables!$B$5&lt;Variables!$B$4, Q1471+O1472*Variables!$B$5, Variables!$B$4), IF(Q1471&gt;-O1472, Q1471+O1472/Variables!$B$5, 0))</f>
        <v>8.4652984363507713</v>
      </c>
      <c r="R1472">
        <f>IF(O1472&gt;0, 0, IF(Q1471&gt;-O1472, 0, -O1472 - Q1471*Variables!$B$5))</f>
        <v>0</v>
      </c>
      <c r="S1472">
        <f t="shared" si="136"/>
        <v>0</v>
      </c>
      <c r="T1472">
        <f t="shared" si="137"/>
        <v>0</v>
      </c>
    </row>
    <row r="1473" spans="1:20" x14ac:dyDescent="0.3">
      <c r="A1473" s="3">
        <f t="shared" si="132"/>
        <v>43162</v>
      </c>
      <c r="B1473">
        <v>3</v>
      </c>
      <c r="C1473">
        <v>3</v>
      </c>
      <c r="D1473">
        <v>8</v>
      </c>
      <c r="E1473">
        <v>0</v>
      </c>
      <c r="F1473" s="1">
        <f>VLOOKUP(A1473,Weather!$A$1:$E$366, 5)</f>
        <v>2.5641025641026015E-2</v>
      </c>
      <c r="G1473" s="1">
        <f>VLOOKUP(D1473, Spring!$A$1:$E$25, 2)</f>
        <v>871.68141592920301</v>
      </c>
      <c r="H1473" s="1">
        <f>VLOOKUP(D1473, Spring!$A$1:$E$25, 3)</f>
        <v>578.35522101217202</v>
      </c>
      <c r="I1473" s="1">
        <f>VLOOKUP(D1473, Spring!$A$1:$E$25, 5)</f>
        <v>268.91753993484798</v>
      </c>
      <c r="J1473" s="1">
        <f t="shared" si="133"/>
        <v>268.91753993484798</v>
      </c>
      <c r="K1473" s="47">
        <f t="shared" si="134"/>
        <v>5.030915756549641</v>
      </c>
      <c r="L1473" s="48">
        <f>Solar!K1490/1000*Variables!$B$3</f>
        <v>4.6016500000000002</v>
      </c>
      <c r="M1473" s="1">
        <f>IF(E1473=1, VLOOKUP(D1473, Sheet1!$E$2:$G$26, 2), Sheet1!$G$3)</f>
        <v>0.18618000000000001</v>
      </c>
      <c r="N1473" s="1">
        <f>'Electricity Rates'!$J$3</f>
        <v>0.19270000000000001</v>
      </c>
      <c r="O1473" s="145">
        <f>L1473-K1473</f>
        <v>-0.42926575654964072</v>
      </c>
      <c r="P1473">
        <f t="shared" si="135"/>
        <v>0.96945746628711582</v>
      </c>
      <c r="Q1473">
        <f>IF(O1473&gt;0, IF(Q1472+O1473*Variables!$B$5&lt;Variables!$B$4, Q1472+O1473*Variables!$B$5, Variables!$B$4), IF(Q1472&gt;-O1473, Q1472+O1473/Variables!$B$5, 0))</f>
        <v>8.0086327378937074</v>
      </c>
      <c r="R1473">
        <f>IF(O1473&gt;0, 0, IF(Q1472&gt;-O1473, 0, -O1473 - Q1472*Variables!$B$5))</f>
        <v>0</v>
      </c>
      <c r="S1473">
        <f t="shared" si="136"/>
        <v>0</v>
      </c>
      <c r="T1473">
        <f t="shared" si="137"/>
        <v>0</v>
      </c>
    </row>
    <row r="1474" spans="1:20" x14ac:dyDescent="0.3">
      <c r="A1474" s="3">
        <f t="shared" si="132"/>
        <v>43162</v>
      </c>
      <c r="B1474">
        <v>3</v>
      </c>
      <c r="C1474">
        <v>3</v>
      </c>
      <c r="D1474">
        <v>9</v>
      </c>
      <c r="E1474">
        <v>0</v>
      </c>
      <c r="F1474" s="1">
        <f>VLOOKUP(A1474,Weather!$A$1:$E$366, 5)</f>
        <v>2.5641025641026015E-2</v>
      </c>
      <c r="G1474" s="1">
        <f>VLOOKUP(D1474, Spring!$A$1:$E$25, 2)</f>
        <v>1137.1681415929199</v>
      </c>
      <c r="H1474" s="1">
        <f>VLOOKUP(D1474, Spring!$A$1:$E$25, 3)</f>
        <v>786.77530429212004</v>
      </c>
      <c r="I1474" s="1">
        <f>VLOOKUP(D1474, Spring!$A$1:$E$25, 5)</f>
        <v>317.33977000667198</v>
      </c>
      <c r="J1474" s="1">
        <f t="shared" si="133"/>
        <v>317.33977000667198</v>
      </c>
      <c r="K1474" s="47">
        <f t="shared" si="134"/>
        <v>5.9367999926416095</v>
      </c>
      <c r="L1474" s="48">
        <f>Solar!K1491/1000*Variables!$B$3</f>
        <v>14.9838</v>
      </c>
      <c r="M1474" s="1">
        <f>IF(E1474=1, VLOOKUP(D1474, Sheet1!$E$2:$G$26, 2), Sheet1!$G$3)</f>
        <v>0.18618000000000001</v>
      </c>
      <c r="N1474" s="1">
        <f>'Electricity Rates'!$J$3</f>
        <v>0.19270000000000001</v>
      </c>
      <c r="O1474" s="145">
        <f>L1474-K1474</f>
        <v>9.0470000073583918</v>
      </c>
      <c r="P1474">
        <f t="shared" si="135"/>
        <v>1.1440213585820382</v>
      </c>
      <c r="Q1474">
        <f>IF(O1474&gt;0, IF(Q1473+O1474*Variables!$B$5&lt;Variables!$B$4, Q1473+O1474*Variables!$B$5, Variables!$B$4), IF(Q1473&gt;-O1474, Q1473+O1474/Variables!$B$5, 0))</f>
        <v>16.512812744810596</v>
      </c>
      <c r="R1474">
        <f>IF(O1474&gt;0, 0, IF(Q1473&gt;-O1474, 0, -O1474 - Q1473*Variables!$B$5))</f>
        <v>0</v>
      </c>
      <c r="S1474">
        <f t="shared" si="136"/>
        <v>0</v>
      </c>
      <c r="T1474">
        <f t="shared" si="137"/>
        <v>0</v>
      </c>
    </row>
    <row r="1475" spans="1:20" x14ac:dyDescent="0.3">
      <c r="A1475" s="3">
        <f t="shared" ref="A1475:A1538" si="138">DATE(2018, B1475, C1475)</f>
        <v>43162</v>
      </c>
      <c r="B1475">
        <v>3</v>
      </c>
      <c r="C1475">
        <v>3</v>
      </c>
      <c r="D1475">
        <v>10</v>
      </c>
      <c r="E1475">
        <v>0</v>
      </c>
      <c r="F1475" s="1">
        <f>VLOOKUP(A1475,Weather!$A$1:$E$366, 5)</f>
        <v>2.5641025641026015E-2</v>
      </c>
      <c r="G1475" s="1">
        <f>VLOOKUP(D1475, Spring!$A$1:$E$25, 2)</f>
        <v>1207.9646017699099</v>
      </c>
      <c r="H1475" s="1">
        <f>VLOOKUP(D1475, Spring!$A$1:$E$25, 3)</f>
        <v>923.64670083279998</v>
      </c>
      <c r="I1475" s="1">
        <f>VLOOKUP(D1475, Spring!$A$1:$E$25, 5)</f>
        <v>339.44621060481097</v>
      </c>
      <c r="J1475" s="1">
        <f t="shared" ref="J1475:J1538" si="139">IF(E1475=0, I1475, H1475 + (G1475-H1475)*F1475)</f>
        <v>339.44621060481097</v>
      </c>
      <c r="K1475" s="47">
        <f t="shared" ref="K1475:K1538" si="140">J1475*1000/53453</f>
        <v>6.3503678110641308</v>
      </c>
      <c r="L1475" s="48">
        <f>Solar!K1492/1000*Variables!$B$3</f>
        <v>24.81465</v>
      </c>
      <c r="M1475" s="1">
        <f>IF(E1475=1, VLOOKUP(D1475, Sheet1!$E$2:$G$26, 2), Sheet1!$G$3)</f>
        <v>0.18618000000000001</v>
      </c>
      <c r="N1475" s="1">
        <f>'Electricity Rates'!$J$3</f>
        <v>0.19270000000000001</v>
      </c>
      <c r="O1475" s="145">
        <f>L1475-K1475</f>
        <v>18.464282188935869</v>
      </c>
      <c r="P1475">
        <f t="shared" ref="P1475:P1538" si="141">N1475*K1475</f>
        <v>1.223715877192058</v>
      </c>
      <c r="Q1475">
        <f>IF(O1475&gt;0, IF(Q1474+O1475*Variables!$B$5&lt;Variables!$B$4, Q1474+O1475*Variables!$B$5, Variables!$B$4), IF(Q1474&gt;-O1475, Q1474+O1475/Variables!$B$5, 0))</f>
        <v>33.869238002410313</v>
      </c>
      <c r="R1475">
        <f>IF(O1475&gt;0, 0, IF(Q1474&gt;-O1475, 0, -O1475 - Q1474*Variables!$B$5))</f>
        <v>0</v>
      </c>
      <c r="S1475">
        <f t="shared" ref="S1475:S1538" si="142">R1475*M1475</f>
        <v>0</v>
      </c>
      <c r="T1475">
        <f t="shared" ref="T1475:T1538" si="143">IF(AND(R1475&gt;0, M1475&gt;0.3), 1, 0)</f>
        <v>0</v>
      </c>
    </row>
    <row r="1476" spans="1:20" x14ac:dyDescent="0.3">
      <c r="A1476" s="3">
        <f t="shared" si="138"/>
        <v>43162</v>
      </c>
      <c r="B1476">
        <v>3</v>
      </c>
      <c r="C1476">
        <v>3</v>
      </c>
      <c r="D1476">
        <v>11</v>
      </c>
      <c r="E1476">
        <v>0</v>
      </c>
      <c r="F1476" s="1">
        <f>VLOOKUP(A1476,Weather!$A$1:$E$366, 5)</f>
        <v>2.5641025641026015E-2</v>
      </c>
      <c r="G1476" s="1">
        <f>VLOOKUP(D1476, Spring!$A$1:$E$25, 2)</f>
        <v>1274.3362831858401</v>
      </c>
      <c r="H1476" s="1">
        <f>VLOOKUP(D1476, Spring!$A$1:$E$25, 3)</f>
        <v>962.46396540679098</v>
      </c>
      <c r="I1476" s="1">
        <f>VLOOKUP(D1476, Spring!$A$1:$E$25, 5)</f>
        <v>352.80034538247099</v>
      </c>
      <c r="J1476" s="1">
        <f t="shared" si="139"/>
        <v>352.80034538247099</v>
      </c>
      <c r="K1476" s="47">
        <f t="shared" si="140"/>
        <v>6.6001972832670006</v>
      </c>
      <c r="L1476" s="48">
        <f>Solar!K1493/1000*Variables!$B$3</f>
        <v>32.56785</v>
      </c>
      <c r="M1476" s="1">
        <f>IF(E1476=1, VLOOKUP(D1476, Sheet1!$E$2:$G$26, 2), Sheet1!$G$3)</f>
        <v>0.18618000000000001</v>
      </c>
      <c r="N1476" s="1">
        <f>'Electricity Rates'!$J$3</f>
        <v>0.19270000000000001</v>
      </c>
      <c r="O1476" s="145">
        <f>L1476-K1476</f>
        <v>25.967652716732999</v>
      </c>
      <c r="P1476">
        <f t="shared" si="141"/>
        <v>1.2718580164855511</v>
      </c>
      <c r="Q1476">
        <f>IF(O1476&gt;0, IF(Q1475+O1476*Variables!$B$5&lt;Variables!$B$4, Q1475+O1476*Variables!$B$5, Variables!$B$4), IF(Q1475&gt;-O1476, Q1475+O1476/Variables!$B$5, 0))</f>
        <v>58.27883155613933</v>
      </c>
      <c r="R1476">
        <f>IF(O1476&gt;0, 0, IF(Q1475&gt;-O1476, 0, -O1476 - Q1475*Variables!$B$5))</f>
        <v>0</v>
      </c>
      <c r="S1476">
        <f t="shared" si="142"/>
        <v>0</v>
      </c>
      <c r="T1476">
        <f t="shared" si="143"/>
        <v>0</v>
      </c>
    </row>
    <row r="1477" spans="1:20" x14ac:dyDescent="0.3">
      <c r="A1477" s="3">
        <f t="shared" si="138"/>
        <v>43162</v>
      </c>
      <c r="B1477">
        <v>3</v>
      </c>
      <c r="C1477">
        <v>3</v>
      </c>
      <c r="D1477">
        <v>12</v>
      </c>
      <c r="E1477">
        <v>0</v>
      </c>
      <c r="F1477" s="1">
        <f>VLOOKUP(A1477,Weather!$A$1:$E$366, 5)</f>
        <v>2.5641025641026015E-2</v>
      </c>
      <c r="G1477" s="1">
        <f>VLOOKUP(D1477, Spring!$A$1:$E$25, 2)</f>
        <v>1314.1592920353901</v>
      </c>
      <c r="H1477" s="1">
        <f>VLOOKUP(D1477, Spring!$A$1:$E$25, 3)</f>
        <v>983.10377962844302</v>
      </c>
      <c r="I1477" s="1">
        <f>VLOOKUP(D1477, Spring!$A$1:$E$25, 5)</f>
        <v>344.20503159464602</v>
      </c>
      <c r="J1477" s="1">
        <f t="shared" si="139"/>
        <v>344.20503159464602</v>
      </c>
      <c r="K1477" s="47">
        <f t="shared" si="140"/>
        <v>6.4393959477418665</v>
      </c>
      <c r="L1477" s="48">
        <f>Solar!K1494/1000*Variables!$B$3</f>
        <v>36.818800000000003</v>
      </c>
      <c r="M1477" s="1">
        <f>IF(E1477=1, VLOOKUP(D1477, Sheet1!$E$2:$G$26, 2), Sheet1!$G$3)</f>
        <v>0.18618000000000001</v>
      </c>
      <c r="N1477" s="1">
        <f>'Electricity Rates'!$J$3</f>
        <v>0.19270000000000001</v>
      </c>
      <c r="O1477" s="145">
        <f>L1477-K1477</f>
        <v>30.379404052258138</v>
      </c>
      <c r="P1477">
        <f t="shared" si="141"/>
        <v>1.2408715991298578</v>
      </c>
      <c r="Q1477">
        <f>IF(O1477&gt;0, IF(Q1476+O1477*Variables!$B$5&lt;Variables!$B$4, Q1476+O1477*Variables!$B$5, Variables!$B$4), IF(Q1476&gt;-O1477, Q1476+O1477/Variables!$B$5, 0))</f>
        <v>86.835471365261981</v>
      </c>
      <c r="R1477">
        <f>IF(O1477&gt;0, 0, IF(Q1476&gt;-O1477, 0, -O1477 - Q1476*Variables!$B$5))</f>
        <v>0</v>
      </c>
      <c r="S1477">
        <f t="shared" si="142"/>
        <v>0</v>
      </c>
      <c r="T1477">
        <f t="shared" si="143"/>
        <v>0</v>
      </c>
    </row>
    <row r="1478" spans="1:20" x14ac:dyDescent="0.3">
      <c r="A1478" s="3">
        <f t="shared" si="138"/>
        <v>43162</v>
      </c>
      <c r="B1478">
        <v>3</v>
      </c>
      <c r="C1478">
        <v>3</v>
      </c>
      <c r="D1478">
        <v>13</v>
      </c>
      <c r="E1478">
        <v>0</v>
      </c>
      <c r="F1478" s="1">
        <f>VLOOKUP(A1478,Weather!$A$1:$E$366, 5)</f>
        <v>2.5641025641026015E-2</v>
      </c>
      <c r="G1478" s="1">
        <f>VLOOKUP(D1478, Spring!$A$1:$E$25, 2)</f>
        <v>1362.8318584070701</v>
      </c>
      <c r="H1478" s="1">
        <f>VLOOKUP(D1478, Spring!$A$1:$E$25, 3)</f>
        <v>999.59961563100603</v>
      </c>
      <c r="I1478" s="1">
        <f>VLOOKUP(D1478, Spring!$A$1:$E$25, 5)</f>
        <v>326.84269398328001</v>
      </c>
      <c r="J1478" s="1">
        <f t="shared" si="139"/>
        <v>326.84269398328001</v>
      </c>
      <c r="K1478" s="47">
        <f t="shared" si="140"/>
        <v>6.1145809212444586</v>
      </c>
      <c r="L1478" s="48">
        <f>Solar!K1495/1000*Variables!$B$3</f>
        <v>37.882649999999998</v>
      </c>
      <c r="M1478" s="1">
        <f>IF(E1478=1, VLOOKUP(D1478, Sheet1!$E$2:$G$26, 2), Sheet1!$G$3)</f>
        <v>0.18618000000000001</v>
      </c>
      <c r="N1478" s="1">
        <f>'Electricity Rates'!$J$3</f>
        <v>0.19270000000000001</v>
      </c>
      <c r="O1478" s="145">
        <f>L1478-K1478</f>
        <v>31.768069078755538</v>
      </c>
      <c r="P1478">
        <f t="shared" si="141"/>
        <v>1.1782797435238073</v>
      </c>
      <c r="Q1478">
        <f>IF(O1478&gt;0, IF(Q1477+O1478*Variables!$B$5&lt;Variables!$B$4, Q1477+O1478*Variables!$B$5, Variables!$B$4), IF(Q1477&gt;-O1478, Q1477+O1478/Variables!$B$5, 0))</f>
        <v>100</v>
      </c>
      <c r="R1478">
        <f>IF(O1478&gt;0, 0, IF(Q1477&gt;-O1478, 0, -O1478 - Q1477*Variables!$B$5))</f>
        <v>0</v>
      </c>
      <c r="S1478">
        <f t="shared" si="142"/>
        <v>0</v>
      </c>
      <c r="T1478">
        <f t="shared" si="143"/>
        <v>0</v>
      </c>
    </row>
    <row r="1479" spans="1:20" x14ac:dyDescent="0.3">
      <c r="A1479" s="3">
        <f t="shared" si="138"/>
        <v>43162</v>
      </c>
      <c r="B1479">
        <v>3</v>
      </c>
      <c r="C1479">
        <v>3</v>
      </c>
      <c r="D1479">
        <v>14</v>
      </c>
      <c r="E1479">
        <v>0</v>
      </c>
      <c r="F1479" s="1">
        <f>VLOOKUP(A1479,Weather!$A$1:$E$366, 5)</f>
        <v>2.5641025641026015E-2</v>
      </c>
      <c r="G1479" s="1">
        <f>VLOOKUP(D1479, Spring!$A$1:$E$25, 2)</f>
        <v>1402.65486725663</v>
      </c>
      <c r="H1479" s="1">
        <f>VLOOKUP(D1479, Spring!$A$1:$E$25, 3)</f>
        <v>1011.55108904548</v>
      </c>
      <c r="I1479" s="1">
        <f>VLOOKUP(D1479, Spring!$A$1:$E$25, 5)</f>
        <v>309.49016837395499</v>
      </c>
      <c r="J1479" s="1">
        <f t="shared" si="139"/>
        <v>309.49016837395499</v>
      </c>
      <c r="K1479" s="47">
        <f t="shared" si="140"/>
        <v>5.7899494579154585</v>
      </c>
      <c r="L1479" s="48">
        <f>Solar!K1496/1000*Variables!$B$3</f>
        <v>36.397199999999998</v>
      </c>
      <c r="M1479" s="1">
        <f>IF(E1479=1, VLOOKUP(D1479, Sheet1!$E$2:$G$26, 2), Sheet1!$G$3)</f>
        <v>0.18618000000000001</v>
      </c>
      <c r="N1479" s="1">
        <f>'Electricity Rates'!$J$3</f>
        <v>0.19270000000000001</v>
      </c>
      <c r="O1479" s="145">
        <f>L1479-K1479</f>
        <v>30.60725054208454</v>
      </c>
      <c r="P1479">
        <f t="shared" si="141"/>
        <v>1.1157232605403089</v>
      </c>
      <c r="Q1479">
        <f>IF(O1479&gt;0, IF(Q1478+O1479*Variables!$B$5&lt;Variables!$B$4, Q1478+O1479*Variables!$B$5, Variables!$B$4), IF(Q1478&gt;-O1479, Q1478+O1479/Variables!$B$5, 0))</f>
        <v>100</v>
      </c>
      <c r="R1479">
        <f>IF(O1479&gt;0, 0, IF(Q1478&gt;-O1479, 0, -O1479 - Q1478*Variables!$B$5))</f>
        <v>0</v>
      </c>
      <c r="S1479">
        <f t="shared" si="142"/>
        <v>0</v>
      </c>
      <c r="T1479">
        <f t="shared" si="143"/>
        <v>0</v>
      </c>
    </row>
    <row r="1480" spans="1:20" x14ac:dyDescent="0.3">
      <c r="A1480" s="3">
        <f t="shared" si="138"/>
        <v>43162</v>
      </c>
      <c r="B1480">
        <v>3</v>
      </c>
      <c r="C1480">
        <v>3</v>
      </c>
      <c r="D1480">
        <v>15</v>
      </c>
      <c r="E1480">
        <v>0</v>
      </c>
      <c r="F1480" s="1">
        <f>VLOOKUP(A1480,Weather!$A$1:$E$366, 5)</f>
        <v>2.5641025641026015E-2</v>
      </c>
      <c r="G1480" s="1">
        <f>VLOOKUP(D1480, Spring!$A$1:$E$25, 2)</f>
        <v>1371.6814159292001</v>
      </c>
      <c r="H1480" s="1">
        <f>VLOOKUP(D1480, Spring!$A$1:$E$25, 3)</f>
        <v>1005.48526585522</v>
      </c>
      <c r="I1480" s="1">
        <f>VLOOKUP(D1480, Spring!$A$1:$E$25, 5)</f>
        <v>300.89485458612899</v>
      </c>
      <c r="J1480" s="1">
        <f t="shared" si="139"/>
        <v>300.89485458612899</v>
      </c>
      <c r="K1480" s="47">
        <f t="shared" si="140"/>
        <v>5.6291481223903048</v>
      </c>
      <c r="L1480" s="48">
        <f>Solar!K1497/1000*Variables!$B$3</f>
        <v>31.017050000000001</v>
      </c>
      <c r="M1480" s="1">
        <f>IF(E1480=1, VLOOKUP(D1480, Sheet1!$E$2:$G$26, 2), Sheet1!$G$3)</f>
        <v>0.18618000000000001</v>
      </c>
      <c r="N1480" s="1">
        <f>'Electricity Rates'!$J$3</f>
        <v>0.19270000000000001</v>
      </c>
      <c r="O1480" s="145">
        <f>L1480-K1480</f>
        <v>25.387901877609696</v>
      </c>
      <c r="P1480">
        <f t="shared" si="141"/>
        <v>1.0847368431846118</v>
      </c>
      <c r="Q1480">
        <f>IF(O1480&gt;0, IF(Q1479+O1480*Variables!$B$5&lt;Variables!$B$4, Q1479+O1480*Variables!$B$5, Variables!$B$4), IF(Q1479&gt;-O1480, Q1479+O1480/Variables!$B$5, 0))</f>
        <v>100</v>
      </c>
      <c r="R1480">
        <f>IF(O1480&gt;0, 0, IF(Q1479&gt;-O1480, 0, -O1480 - Q1479*Variables!$B$5))</f>
        <v>0</v>
      </c>
      <c r="S1480">
        <f t="shared" si="142"/>
        <v>0</v>
      </c>
      <c r="T1480">
        <f t="shared" si="143"/>
        <v>0</v>
      </c>
    </row>
    <row r="1481" spans="1:20" x14ac:dyDescent="0.3">
      <c r="A1481" s="3">
        <f t="shared" si="138"/>
        <v>43162</v>
      </c>
      <c r="B1481">
        <v>3</v>
      </c>
      <c r="C1481">
        <v>3</v>
      </c>
      <c r="D1481">
        <v>16</v>
      </c>
      <c r="E1481">
        <v>0</v>
      </c>
      <c r="F1481" s="1">
        <f>VLOOKUP(A1481,Weather!$A$1:$E$366, 5)</f>
        <v>2.5641025641026015E-2</v>
      </c>
      <c r="G1481" s="1">
        <f>VLOOKUP(D1481, Spring!$A$1:$E$25, 2)</f>
        <v>1283.1858407079601</v>
      </c>
      <c r="H1481" s="1">
        <f>VLOOKUP(D1481, Spring!$A$1:$E$25, 3)</f>
        <v>954.93673926969905</v>
      </c>
      <c r="I1481" s="1">
        <f>VLOOKUP(D1481, Spring!$A$1:$E$25, 5)</f>
        <v>270.36971623690101</v>
      </c>
      <c r="J1481" s="1">
        <f t="shared" si="139"/>
        <v>270.36971623690101</v>
      </c>
      <c r="K1481" s="47">
        <f t="shared" si="140"/>
        <v>5.0580831054739868</v>
      </c>
      <c r="L1481" s="48">
        <f>Solar!K1498/1000*Variables!$B$3</f>
        <v>22.681049999999999</v>
      </c>
      <c r="M1481" s="1">
        <f>IF(E1481=1, VLOOKUP(D1481, Sheet1!$E$2:$G$26, 2), Sheet1!$G$3)</f>
        <v>0.18618000000000001</v>
      </c>
      <c r="N1481" s="1">
        <f>'Electricity Rates'!$J$3</f>
        <v>0.19270000000000001</v>
      </c>
      <c r="O1481" s="145">
        <f>L1481-K1481</f>
        <v>17.622966894526012</v>
      </c>
      <c r="P1481">
        <f t="shared" si="141"/>
        <v>0.97469261442483734</v>
      </c>
      <c r="Q1481">
        <f>IF(O1481&gt;0, IF(Q1480+O1481*Variables!$B$5&lt;Variables!$B$4, Q1480+O1481*Variables!$B$5, Variables!$B$4), IF(Q1480&gt;-O1481, Q1480+O1481/Variables!$B$5, 0))</f>
        <v>100</v>
      </c>
      <c r="R1481">
        <f>IF(O1481&gt;0, 0, IF(Q1480&gt;-O1481, 0, -O1481 - Q1480*Variables!$B$5))</f>
        <v>0</v>
      </c>
      <c r="S1481">
        <f t="shared" si="142"/>
        <v>0</v>
      </c>
      <c r="T1481">
        <f t="shared" si="143"/>
        <v>0</v>
      </c>
    </row>
    <row r="1482" spans="1:20" x14ac:dyDescent="0.3">
      <c r="A1482" s="3">
        <f t="shared" si="138"/>
        <v>43162</v>
      </c>
      <c r="B1482">
        <v>3</v>
      </c>
      <c r="C1482">
        <v>3</v>
      </c>
      <c r="D1482">
        <v>17</v>
      </c>
      <c r="E1482">
        <v>0</v>
      </c>
      <c r="F1482" s="1">
        <f>VLOOKUP(A1482,Weather!$A$1:$E$366, 5)</f>
        <v>2.5641025641026015E-2</v>
      </c>
      <c r="G1482" s="1">
        <f>VLOOKUP(D1482, Spring!$A$1:$E$25, 2)</f>
        <v>973.45132743362797</v>
      </c>
      <c r="H1482" s="1">
        <f>VLOOKUP(D1482, Spring!$A$1:$E$25, 3)</f>
        <v>850.97693786034597</v>
      </c>
      <c r="I1482" s="1">
        <f>VLOOKUP(D1482, Spring!$A$1:$E$25, 5)</f>
        <v>257.39334353781499</v>
      </c>
      <c r="J1482" s="1">
        <f t="shared" si="139"/>
        <v>257.39334353781499</v>
      </c>
      <c r="K1482" s="47">
        <f t="shared" si="140"/>
        <v>4.815320815254803</v>
      </c>
      <c r="L1482" s="48">
        <f>Solar!K1499/1000*Variables!$B$3</f>
        <v>12.103250000000001</v>
      </c>
      <c r="M1482" s="1">
        <f>IF(E1482=1, VLOOKUP(D1482, Sheet1!$E$2:$G$26, 2), Sheet1!$G$3)</f>
        <v>0.18618000000000001</v>
      </c>
      <c r="N1482" s="1">
        <f>'Electricity Rates'!$J$3</f>
        <v>0.19270000000000001</v>
      </c>
      <c r="O1482" s="145">
        <f>L1482-K1482</f>
        <v>7.2879291847451979</v>
      </c>
      <c r="P1482">
        <f t="shared" si="141"/>
        <v>0.92791232109960065</v>
      </c>
      <c r="Q1482">
        <f>IF(O1482&gt;0, IF(Q1481+O1482*Variables!$B$5&lt;Variables!$B$4, Q1481+O1482*Variables!$B$5, Variables!$B$4), IF(Q1481&gt;-O1482, Q1481+O1482/Variables!$B$5, 0))</f>
        <v>100</v>
      </c>
      <c r="R1482">
        <f>IF(O1482&gt;0, 0, IF(Q1481&gt;-O1482, 0, -O1482 - Q1481*Variables!$B$5))</f>
        <v>0</v>
      </c>
      <c r="S1482">
        <f t="shared" si="142"/>
        <v>0</v>
      </c>
      <c r="T1482">
        <f t="shared" si="143"/>
        <v>0</v>
      </c>
    </row>
    <row r="1483" spans="1:20" x14ac:dyDescent="0.3">
      <c r="A1483" s="3">
        <f t="shared" si="138"/>
        <v>43162</v>
      </c>
      <c r="B1483">
        <v>3</v>
      </c>
      <c r="C1483">
        <v>3</v>
      </c>
      <c r="D1483">
        <v>18</v>
      </c>
      <c r="E1483">
        <v>0</v>
      </c>
      <c r="F1483" s="1">
        <f>VLOOKUP(A1483,Weather!$A$1:$E$366, 5)</f>
        <v>2.5641025641026015E-2</v>
      </c>
      <c r="G1483" s="1">
        <f>VLOOKUP(D1483, Spring!$A$1:$E$25, 2)</f>
        <v>690.26548672566298</v>
      </c>
      <c r="H1483" s="1">
        <f>VLOOKUP(D1483, Spring!$A$1:$E$25, 3)</f>
        <v>590.923299339663</v>
      </c>
      <c r="I1483" s="1">
        <f>VLOOKUP(D1483, Spring!$A$1:$E$25, 5)</f>
        <v>248.81274775305101</v>
      </c>
      <c r="J1483" s="1">
        <f t="shared" si="139"/>
        <v>248.81274775305101</v>
      </c>
      <c r="K1483" s="47">
        <f t="shared" si="140"/>
        <v>4.6547948244822743</v>
      </c>
      <c r="L1483" s="48">
        <f>Solar!K1500/1000*Variables!$B$3</f>
        <v>2.3951000000000002</v>
      </c>
      <c r="M1483" s="1">
        <f>IF(E1483=1, VLOOKUP(D1483, Sheet1!$E$2:$G$26, 2), Sheet1!$G$3)</f>
        <v>0.18618000000000001</v>
      </c>
      <c r="N1483" s="1">
        <f>'Electricity Rates'!$J$3</f>
        <v>0.19270000000000001</v>
      </c>
      <c r="O1483" s="145">
        <f>L1483-K1483</f>
        <v>-2.2596948244822741</v>
      </c>
      <c r="P1483">
        <f t="shared" si="141"/>
        <v>0.89697896267773436</v>
      </c>
      <c r="Q1483">
        <f>IF(O1483&gt;0, IF(Q1482+O1483*Variables!$B$5&lt;Variables!$B$4, Q1482+O1483*Variables!$B$5, Variables!$B$4), IF(Q1482&gt;-O1483, Q1482+O1483/Variables!$B$5, 0))</f>
        <v>97.596069335657148</v>
      </c>
      <c r="R1483">
        <f>IF(O1483&gt;0, 0, IF(Q1482&gt;-O1483, 0, -O1483 - Q1482*Variables!$B$5))</f>
        <v>0</v>
      </c>
      <c r="S1483">
        <f t="shared" si="142"/>
        <v>0</v>
      </c>
      <c r="T1483">
        <f t="shared" si="143"/>
        <v>0</v>
      </c>
    </row>
    <row r="1484" spans="1:20" x14ac:dyDescent="0.3">
      <c r="A1484" s="3">
        <f t="shared" si="138"/>
        <v>43162</v>
      </c>
      <c r="B1484">
        <v>3</v>
      </c>
      <c r="C1484">
        <v>3</v>
      </c>
      <c r="D1484">
        <v>19</v>
      </c>
      <c r="E1484">
        <v>0</v>
      </c>
      <c r="F1484" s="1">
        <f>VLOOKUP(A1484,Weather!$A$1:$E$366, 5)</f>
        <v>2.5641025641026015E-2</v>
      </c>
      <c r="G1484" s="1">
        <f>VLOOKUP(D1484, Spring!$A$1:$E$25, 2)</f>
        <v>482.300884955752</v>
      </c>
      <c r="H1484" s="1">
        <f>VLOOKUP(D1484, Spring!$A$1:$E$25, 3)</f>
        <v>454.99679692504799</v>
      </c>
      <c r="I1484" s="1">
        <f>VLOOKUP(D1484, Spring!$A$1:$E$25, 5)</f>
        <v>266.52341143686903</v>
      </c>
      <c r="J1484" s="1">
        <f t="shared" si="139"/>
        <v>266.52341143686903</v>
      </c>
      <c r="K1484" s="47">
        <f t="shared" si="140"/>
        <v>4.9861263434581593</v>
      </c>
      <c r="L1484" s="48">
        <f>Solar!K1501/1000*Variables!$B$3</f>
        <v>0</v>
      </c>
      <c r="M1484" s="1">
        <f>IF(E1484=1, VLOOKUP(D1484, Sheet1!$E$2:$G$26, 2), Sheet1!$G$3)</f>
        <v>0.18618000000000001</v>
      </c>
      <c r="N1484" s="1">
        <f>'Electricity Rates'!$J$3</f>
        <v>0.19270000000000001</v>
      </c>
      <c r="O1484" s="145">
        <f>L1484-K1484</f>
        <v>-4.9861263434581593</v>
      </c>
      <c r="P1484">
        <f t="shared" si="141"/>
        <v>0.96082654638438736</v>
      </c>
      <c r="Q1484">
        <f>IF(O1484&gt;0, IF(Q1483+O1484*Variables!$B$5&lt;Variables!$B$4, Q1483+O1484*Variables!$B$5, Variables!$B$4), IF(Q1483&gt;-O1484, Q1483+O1484/Variables!$B$5, 0))</f>
        <v>92.291679608574</v>
      </c>
      <c r="R1484">
        <f>IF(O1484&gt;0, 0, IF(Q1483&gt;-O1484, 0, -O1484 - Q1483*Variables!$B$5))</f>
        <v>0</v>
      </c>
      <c r="S1484">
        <f t="shared" si="142"/>
        <v>0</v>
      </c>
      <c r="T1484">
        <f t="shared" si="143"/>
        <v>0</v>
      </c>
    </row>
    <row r="1485" spans="1:20" x14ac:dyDescent="0.3">
      <c r="A1485" s="3">
        <f t="shared" si="138"/>
        <v>43162</v>
      </c>
      <c r="B1485">
        <v>3</v>
      </c>
      <c r="C1485">
        <v>3</v>
      </c>
      <c r="D1485">
        <v>20</v>
      </c>
      <c r="E1485">
        <v>0</v>
      </c>
      <c r="F1485" s="1">
        <f>VLOOKUP(A1485,Weather!$A$1:$E$366, 5)</f>
        <v>2.5641025641026015E-2</v>
      </c>
      <c r="G1485" s="1">
        <f>VLOOKUP(D1485, Spring!$A$1:$E$25, 2)</f>
        <v>415.92920353982299</v>
      </c>
      <c r="H1485" s="1">
        <f>VLOOKUP(D1485, Spring!$A$1:$E$25, 3)</f>
        <v>371.98648067830999</v>
      </c>
      <c r="I1485" s="1">
        <f>VLOOKUP(D1485, Spring!$A$1:$E$25, 5)</f>
        <v>284.25369912476901</v>
      </c>
      <c r="J1485" s="1">
        <f t="shared" si="139"/>
        <v>284.25369912476901</v>
      </c>
      <c r="K1485" s="47">
        <f t="shared" si="140"/>
        <v>5.3178249887708642</v>
      </c>
      <c r="L1485" s="48">
        <f>Solar!K1502/1000*Variables!$B$3</f>
        <v>0</v>
      </c>
      <c r="M1485" s="1">
        <f>IF(E1485=1, VLOOKUP(D1485, Sheet1!$E$2:$G$26, 2), Sheet1!$G$3)</f>
        <v>0.18618000000000001</v>
      </c>
      <c r="N1485" s="1">
        <f>'Electricity Rates'!$J$3</f>
        <v>0.19270000000000001</v>
      </c>
      <c r="O1485" s="145">
        <f>L1485-K1485</f>
        <v>-5.3178249887708642</v>
      </c>
      <c r="P1485">
        <f t="shared" si="141"/>
        <v>1.0247448753361457</v>
      </c>
      <c r="Q1485">
        <f>IF(O1485&gt;0, IF(Q1484+O1485*Variables!$B$5&lt;Variables!$B$4, Q1484+O1485*Variables!$B$5, Variables!$B$4), IF(Q1484&gt;-O1485, Q1484+O1485/Variables!$B$5, 0))</f>
        <v>86.634418982222016</v>
      </c>
      <c r="R1485">
        <f>IF(O1485&gt;0, 0, IF(Q1484&gt;-O1485, 0, -O1485 - Q1484*Variables!$B$5))</f>
        <v>0</v>
      </c>
      <c r="S1485">
        <f t="shared" si="142"/>
        <v>0</v>
      </c>
      <c r="T1485">
        <f t="shared" si="143"/>
        <v>0</v>
      </c>
    </row>
    <row r="1486" spans="1:20" x14ac:dyDescent="0.3">
      <c r="A1486" s="3">
        <f t="shared" si="138"/>
        <v>43162</v>
      </c>
      <c r="B1486">
        <v>3</v>
      </c>
      <c r="C1486">
        <v>3</v>
      </c>
      <c r="D1486">
        <v>21</v>
      </c>
      <c r="E1486">
        <v>0</v>
      </c>
      <c r="F1486" s="1">
        <f>VLOOKUP(A1486,Weather!$A$1:$E$366, 5)</f>
        <v>2.5641025641026015E-2</v>
      </c>
      <c r="G1486" s="1">
        <f>VLOOKUP(D1486, Spring!$A$1:$E$25, 2)</f>
        <v>371.68141592920301</v>
      </c>
      <c r="H1486" s="1">
        <f>VLOOKUP(D1486, Spring!$A$1:$E$25, 3)</f>
        <v>318.10538116591903</v>
      </c>
      <c r="I1486" s="1">
        <f>VLOOKUP(D1486, Spring!$A$1:$E$25, 5)</f>
        <v>271.28223242670401</v>
      </c>
      <c r="J1486" s="1">
        <f t="shared" si="139"/>
        <v>271.28223242670401</v>
      </c>
      <c r="K1486" s="47">
        <f t="shared" si="140"/>
        <v>5.0751544801358959</v>
      </c>
      <c r="L1486" s="48">
        <f>Solar!K1503/1000*Variables!$B$3</f>
        <v>0</v>
      </c>
      <c r="M1486" s="1">
        <f>IF(E1486=1, VLOOKUP(D1486, Sheet1!$E$2:$G$26, 2), Sheet1!$G$3)</f>
        <v>0.18618000000000001</v>
      </c>
      <c r="N1486" s="1">
        <f>'Electricity Rates'!$J$3</f>
        <v>0.19270000000000001</v>
      </c>
      <c r="O1486" s="145">
        <f>L1486-K1486</f>
        <v>-5.0751544801358959</v>
      </c>
      <c r="P1486">
        <f t="shared" si="141"/>
        <v>0.97798226832218715</v>
      </c>
      <c r="Q1486">
        <f>IF(O1486&gt;0, IF(Q1485+O1486*Variables!$B$5&lt;Variables!$B$4, Q1485+O1486*Variables!$B$5, Variables!$B$4), IF(Q1485&gt;-O1486, Q1485+O1486/Variables!$B$5, 0))</f>
        <v>81.235318471439143</v>
      </c>
      <c r="R1486">
        <f>IF(O1486&gt;0, 0, IF(Q1485&gt;-O1486, 0, -O1486 - Q1485*Variables!$B$5))</f>
        <v>0</v>
      </c>
      <c r="S1486">
        <f t="shared" si="142"/>
        <v>0</v>
      </c>
      <c r="T1486">
        <f t="shared" si="143"/>
        <v>0</v>
      </c>
    </row>
    <row r="1487" spans="1:20" x14ac:dyDescent="0.3">
      <c r="A1487" s="3">
        <f t="shared" si="138"/>
        <v>43162</v>
      </c>
      <c r="B1487">
        <v>3</v>
      </c>
      <c r="C1487">
        <v>3</v>
      </c>
      <c r="D1487">
        <v>22</v>
      </c>
      <c r="E1487">
        <v>0</v>
      </c>
      <c r="F1487" s="1">
        <f>VLOOKUP(A1487,Weather!$A$1:$E$366, 5)</f>
        <v>2.5641025641026015E-2</v>
      </c>
      <c r="G1487" s="1">
        <f>VLOOKUP(D1487, Spring!$A$1:$E$25, 2)</f>
        <v>345.13274336283098</v>
      </c>
      <c r="H1487" s="1">
        <f>VLOOKUP(D1487, Spring!$A$1:$E$25, 3)</f>
        <v>289.79820627802701</v>
      </c>
      <c r="I1487" s="1">
        <f>VLOOKUP(D1487, Spring!$A$1:$E$25, 5)</f>
        <v>275.85953137878198</v>
      </c>
      <c r="J1487" s="1">
        <f t="shared" si="139"/>
        <v>275.85953137878198</v>
      </c>
      <c r="K1487" s="47">
        <f t="shared" si="140"/>
        <v>5.1607866981980806</v>
      </c>
      <c r="L1487" s="48">
        <f>Solar!K1504/1000*Variables!$B$3</f>
        <v>0</v>
      </c>
      <c r="M1487" s="1">
        <f>IF(E1487=1, VLOOKUP(D1487, Sheet1!$E$2:$G$26, 2), Sheet1!$G$3)</f>
        <v>0.18618000000000001</v>
      </c>
      <c r="N1487" s="1">
        <f>'Electricity Rates'!$J$3</f>
        <v>0.19270000000000001</v>
      </c>
      <c r="O1487" s="145">
        <f>L1487-K1487</f>
        <v>-5.1607866981980806</v>
      </c>
      <c r="P1487">
        <f t="shared" si="141"/>
        <v>0.9944835967427702</v>
      </c>
      <c r="Q1487">
        <f>IF(O1487&gt;0, IF(Q1486+O1487*Variables!$B$5&lt;Variables!$B$4, Q1486+O1487*Variables!$B$5, Variables!$B$4), IF(Q1486&gt;-O1487, Q1486+O1487/Variables!$B$5, 0))</f>
        <v>75.745119856334796</v>
      </c>
      <c r="R1487">
        <f>IF(O1487&gt;0, 0, IF(Q1486&gt;-O1487, 0, -O1487 - Q1486*Variables!$B$5))</f>
        <v>0</v>
      </c>
      <c r="S1487">
        <f t="shared" si="142"/>
        <v>0</v>
      </c>
      <c r="T1487">
        <f t="shared" si="143"/>
        <v>0</v>
      </c>
    </row>
    <row r="1488" spans="1:20" x14ac:dyDescent="0.3">
      <c r="A1488" s="3">
        <f t="shared" si="138"/>
        <v>43162</v>
      </c>
      <c r="B1488">
        <v>3</v>
      </c>
      <c r="C1488">
        <v>3</v>
      </c>
      <c r="D1488">
        <v>23</v>
      </c>
      <c r="E1488">
        <v>0</v>
      </c>
      <c r="F1488" s="1">
        <f>VLOOKUP(A1488,Weather!$A$1:$E$366, 5)</f>
        <v>2.5641025641026015E-2</v>
      </c>
      <c r="G1488" s="1">
        <f>VLOOKUP(D1488, Spring!$A$1:$E$25, 2)</f>
        <v>318.58407079646003</v>
      </c>
      <c r="H1488" s="1">
        <f>VLOOKUP(D1488, Spring!$A$1:$E$25, 3)</f>
        <v>270.57975656630401</v>
      </c>
      <c r="I1488" s="1">
        <f>VLOOKUP(D1488, Spring!$A$1:$E$25, 5)</f>
        <v>271.64527650221697</v>
      </c>
      <c r="J1488" s="1">
        <f t="shared" si="139"/>
        <v>271.64527650221697</v>
      </c>
      <c r="K1488" s="47">
        <f t="shared" si="140"/>
        <v>5.0819463173669766</v>
      </c>
      <c r="L1488" s="48">
        <f>Solar!K1505/1000*Variables!$B$3</f>
        <v>0</v>
      </c>
      <c r="M1488" s="1">
        <f>IF(E1488=1, VLOOKUP(D1488, Sheet1!$E$2:$G$26, 2), Sheet1!$G$3)</f>
        <v>0.18618000000000001</v>
      </c>
      <c r="N1488" s="1">
        <f>'Electricity Rates'!$J$3</f>
        <v>0.19270000000000001</v>
      </c>
      <c r="O1488" s="145">
        <f>L1488-K1488</f>
        <v>-5.0819463173669766</v>
      </c>
      <c r="P1488">
        <f t="shared" si="141"/>
        <v>0.97929105535661642</v>
      </c>
      <c r="Q1488">
        <f>IF(O1488&gt;0, IF(Q1487+O1488*Variables!$B$5&lt;Variables!$B$4, Q1487+O1488*Variables!$B$5, Variables!$B$4), IF(Q1487&gt;-O1488, Q1487+O1488/Variables!$B$5, 0))</f>
        <v>70.338793986795451</v>
      </c>
      <c r="R1488">
        <f>IF(O1488&gt;0, 0, IF(Q1487&gt;-O1488, 0, -O1488 - Q1487*Variables!$B$5))</f>
        <v>0</v>
      </c>
      <c r="S1488">
        <f t="shared" si="142"/>
        <v>0</v>
      </c>
      <c r="T1488">
        <f t="shared" si="143"/>
        <v>0</v>
      </c>
    </row>
    <row r="1489" spans="1:20" x14ac:dyDescent="0.3">
      <c r="A1489" s="3">
        <f t="shared" si="138"/>
        <v>43162</v>
      </c>
      <c r="B1489">
        <v>3</v>
      </c>
      <c r="C1489">
        <v>3</v>
      </c>
      <c r="D1489">
        <v>24</v>
      </c>
      <c r="E1489">
        <v>0</v>
      </c>
      <c r="F1489" s="1">
        <f>VLOOKUP(A1489,Weather!$A$1:$E$366, 5)</f>
        <v>2.5641025641026015E-2</v>
      </c>
      <c r="G1489" s="1">
        <f>VLOOKUP(D1489, Spring!$A$1:$E$25, 2)</f>
        <v>287.61061946902601</v>
      </c>
      <c r="H1489" s="1">
        <f>VLOOKUP(D1489, Spring!$A$1:$E$25, 3)</f>
        <v>251.20115310698301</v>
      </c>
      <c r="I1489" s="1">
        <f>VLOOKUP(D1489, Spring!$A$1:$E$25, 5)</f>
        <v>267.465363632795</v>
      </c>
      <c r="J1489" s="1">
        <f t="shared" si="139"/>
        <v>267.465363632795</v>
      </c>
      <c r="K1489" s="47">
        <f t="shared" si="140"/>
        <v>5.0037484076252969</v>
      </c>
      <c r="L1489" s="48">
        <f>Solar!K1506/1000*Variables!$B$3</f>
        <v>0</v>
      </c>
      <c r="M1489" s="1">
        <f>IF(E1489=1, VLOOKUP(D1489, Sheet1!$E$2:$G$26, 2), Sheet1!$G$3)</f>
        <v>0.18618000000000001</v>
      </c>
      <c r="N1489" s="1">
        <f>'Electricity Rates'!$J$3</f>
        <v>0.19270000000000001</v>
      </c>
      <c r="O1489" s="145">
        <f>L1489-K1489</f>
        <v>-5.0037484076252969</v>
      </c>
      <c r="P1489">
        <f t="shared" si="141"/>
        <v>0.96422231814939474</v>
      </c>
      <c r="Q1489">
        <f>IF(O1489&gt;0, IF(Q1488+O1489*Variables!$B$5&lt;Variables!$B$4, Q1488+O1489*Variables!$B$5, Variables!$B$4), IF(Q1488&gt;-O1489, Q1488+O1489/Variables!$B$5, 0))</f>
        <v>65.015657382938755</v>
      </c>
      <c r="R1489">
        <f>IF(O1489&gt;0, 0, IF(Q1488&gt;-O1489, 0, -O1489 - Q1488*Variables!$B$5))</f>
        <v>0</v>
      </c>
      <c r="S1489">
        <f t="shared" si="142"/>
        <v>0</v>
      </c>
      <c r="T1489">
        <f t="shared" si="143"/>
        <v>0</v>
      </c>
    </row>
    <row r="1490" spans="1:20" x14ac:dyDescent="0.3">
      <c r="A1490" s="3">
        <f t="shared" si="138"/>
        <v>43163</v>
      </c>
      <c r="B1490">
        <v>3</v>
      </c>
      <c r="C1490">
        <v>4</v>
      </c>
      <c r="D1490">
        <v>1</v>
      </c>
      <c r="E1490">
        <v>0</v>
      </c>
      <c r="F1490" s="1">
        <f>VLOOKUP(A1490,Weather!$A$1:$E$366, 5)</f>
        <v>2.5641025641026015E-2</v>
      </c>
      <c r="G1490" s="1">
        <f>VLOOKUP(D1490, Spring!$A$1:$E$25, 2)</f>
        <v>284.91351697629602</v>
      </c>
      <c r="H1490" s="1">
        <f>VLOOKUP(D1490, Spring!$A$1:$E$25, 3)</f>
        <v>272.00797092955099</v>
      </c>
      <c r="I1490" s="1">
        <f>VLOOKUP(D1490, Spring!$A$1:$E$25, 5)</f>
        <v>272.01322657875102</v>
      </c>
      <c r="J1490" s="1">
        <f t="shared" si="139"/>
        <v>272.01322657875102</v>
      </c>
      <c r="K1490" s="47">
        <f t="shared" si="140"/>
        <v>5.0888299361822726</v>
      </c>
      <c r="L1490" s="48">
        <f>Solar!K1507/1000*Variables!$B$3</f>
        <v>0</v>
      </c>
      <c r="M1490" s="1">
        <f>IF(E1490=1, VLOOKUP(D1490, Sheet1!$E$2:$G$26, 2), Sheet1!$G$3)</f>
        <v>0.18618000000000001</v>
      </c>
      <c r="N1490" s="1">
        <f>'Electricity Rates'!$J$3</f>
        <v>0.19270000000000001</v>
      </c>
      <c r="O1490" s="145">
        <f>L1490-K1490</f>
        <v>-5.0888299361822726</v>
      </c>
      <c r="P1490">
        <f t="shared" si="141"/>
        <v>0.98061752870232399</v>
      </c>
      <c r="Q1490">
        <f>IF(O1490&gt;0, IF(Q1489+O1490*Variables!$B$5&lt;Variables!$B$4, Q1489+O1490*Variables!$B$5, Variables!$B$4), IF(Q1489&gt;-O1490, Q1489+O1490/Variables!$B$5, 0))</f>
        <v>59.602008514659744</v>
      </c>
      <c r="R1490">
        <f>IF(O1490&gt;0, 0, IF(Q1489&gt;-O1490, 0, -O1490 - Q1489*Variables!$B$5))</f>
        <v>0</v>
      </c>
      <c r="S1490">
        <f t="shared" si="142"/>
        <v>0</v>
      </c>
      <c r="T1490">
        <f t="shared" si="143"/>
        <v>0</v>
      </c>
    </row>
    <row r="1491" spans="1:20" x14ac:dyDescent="0.3">
      <c r="A1491" s="3">
        <f t="shared" si="138"/>
        <v>43163</v>
      </c>
      <c r="B1491">
        <v>3</v>
      </c>
      <c r="C1491">
        <v>4</v>
      </c>
      <c r="D1491">
        <v>2</v>
      </c>
      <c r="E1491">
        <v>0</v>
      </c>
      <c r="F1491" s="1">
        <f>VLOOKUP(A1491,Weather!$A$1:$E$366, 5)</f>
        <v>2.5641025641026015E-2</v>
      </c>
      <c r="G1491" s="1">
        <f>VLOOKUP(D1491, Spring!$A$1:$E$25, 2)</f>
        <v>283.47213324791699</v>
      </c>
      <c r="H1491" s="1">
        <f>VLOOKUP(D1491, Spring!$A$1:$E$25, 3)</f>
        <v>272.193568553901</v>
      </c>
      <c r="I1491" s="1">
        <f>VLOOKUP(D1491, Spring!$A$1:$E$25, 5)</f>
        <v>263.43263079398702</v>
      </c>
      <c r="J1491" s="1">
        <f t="shared" si="139"/>
        <v>263.43263079398702</v>
      </c>
      <c r="K1491" s="47">
        <f t="shared" si="140"/>
        <v>4.928303945409743</v>
      </c>
      <c r="L1491" s="48">
        <f>Solar!K1508/1000*Variables!$B$3</f>
        <v>0</v>
      </c>
      <c r="M1491" s="1">
        <f>IF(E1491=1, VLOOKUP(D1491, Sheet1!$E$2:$G$26, 2), Sheet1!$G$3)</f>
        <v>0.18618000000000001</v>
      </c>
      <c r="N1491" s="1">
        <f>'Electricity Rates'!$J$3</f>
        <v>0.19270000000000001</v>
      </c>
      <c r="O1491" s="145">
        <f>L1491-K1491</f>
        <v>-4.928303945409743</v>
      </c>
      <c r="P1491">
        <f t="shared" si="141"/>
        <v>0.94968417028045748</v>
      </c>
      <c r="Q1491">
        <f>IF(O1491&gt;0, IF(Q1490+O1491*Variables!$B$5&lt;Variables!$B$4, Q1490+O1491*Variables!$B$5, Variables!$B$4), IF(Q1490&gt;-O1491, Q1490+O1491/Variables!$B$5, 0))</f>
        <v>54.359131976989801</v>
      </c>
      <c r="R1491">
        <f>IF(O1491&gt;0, 0, IF(Q1490&gt;-O1491, 0, -O1491 - Q1490*Variables!$B$5))</f>
        <v>0</v>
      </c>
      <c r="S1491">
        <f t="shared" si="142"/>
        <v>0</v>
      </c>
      <c r="T1491">
        <f t="shared" si="143"/>
        <v>0</v>
      </c>
    </row>
    <row r="1492" spans="1:20" x14ac:dyDescent="0.3">
      <c r="A1492" s="3">
        <f t="shared" si="138"/>
        <v>43163</v>
      </c>
      <c r="B1492">
        <v>3</v>
      </c>
      <c r="C1492">
        <v>4</v>
      </c>
      <c r="D1492">
        <v>3</v>
      </c>
      <c r="E1492">
        <v>0</v>
      </c>
      <c r="F1492" s="1">
        <f>VLOOKUP(A1492,Weather!$A$1:$E$366, 5)</f>
        <v>2.5641025641026015E-2</v>
      </c>
      <c r="G1492" s="1">
        <f>VLOOKUP(D1492, Spring!$A$1:$E$25, 2)</f>
        <v>282.03074951953801</v>
      </c>
      <c r="H1492" s="1">
        <f>VLOOKUP(D1492, Spring!$A$1:$E$25, 3)</f>
        <v>263.612120501699</v>
      </c>
      <c r="I1492" s="1">
        <f>VLOOKUP(D1492, Spring!$A$1:$E$25, 5)</f>
        <v>268.00502374504498</v>
      </c>
      <c r="J1492" s="1">
        <f t="shared" si="139"/>
        <v>268.00502374504498</v>
      </c>
      <c r="K1492" s="47">
        <f t="shared" si="140"/>
        <v>5.0138443818877336</v>
      </c>
      <c r="L1492" s="48">
        <f>Solar!K1509/1000*Variables!$B$3</f>
        <v>0</v>
      </c>
      <c r="M1492" s="1">
        <f>IF(E1492=1, VLOOKUP(D1492, Sheet1!$E$2:$G$26, 2), Sheet1!$G$3)</f>
        <v>0.18618000000000001</v>
      </c>
      <c r="N1492" s="1">
        <f>'Electricity Rates'!$J$3</f>
        <v>0.19270000000000001</v>
      </c>
      <c r="O1492" s="145">
        <f>L1492-K1492</f>
        <v>-5.0138443818877336</v>
      </c>
      <c r="P1492">
        <f t="shared" si="141"/>
        <v>0.96616781238976635</v>
      </c>
      <c r="Q1492">
        <f>IF(O1492&gt;0, IF(Q1491+O1492*Variables!$B$5&lt;Variables!$B$4, Q1491+O1492*Variables!$B$5, Variables!$B$4), IF(Q1491&gt;-O1492, Q1491+O1492/Variables!$B$5, 0))</f>
        <v>49.025254974981571</v>
      </c>
      <c r="R1492">
        <f>IF(O1492&gt;0, 0, IF(Q1491&gt;-O1492, 0, -O1492 - Q1491*Variables!$B$5))</f>
        <v>0</v>
      </c>
      <c r="S1492">
        <f t="shared" si="142"/>
        <v>0</v>
      </c>
      <c r="T1492">
        <f t="shared" si="143"/>
        <v>0</v>
      </c>
    </row>
    <row r="1493" spans="1:20" x14ac:dyDescent="0.3">
      <c r="A1493" s="3">
        <f t="shared" si="138"/>
        <v>43163</v>
      </c>
      <c r="B1493">
        <v>3</v>
      </c>
      <c r="C1493">
        <v>4</v>
      </c>
      <c r="D1493">
        <v>4</v>
      </c>
      <c r="E1493">
        <v>0</v>
      </c>
      <c r="F1493" s="1">
        <f>VLOOKUP(A1493,Weather!$A$1:$E$366, 5)</f>
        <v>2.5641025641026015E-2</v>
      </c>
      <c r="G1493" s="1">
        <f>VLOOKUP(D1493, Spring!$A$1:$E$25, 2)</f>
        <v>287.61061946902601</v>
      </c>
      <c r="H1493" s="1">
        <f>VLOOKUP(D1493, Spring!$A$1:$E$25, 3)</f>
        <v>280.54932735425899</v>
      </c>
      <c r="I1493" s="1">
        <f>VLOOKUP(D1493, Spring!$A$1:$E$25, 5)</f>
        <v>263.81039287256101</v>
      </c>
      <c r="J1493" s="1">
        <f t="shared" si="139"/>
        <v>263.81039287256101</v>
      </c>
      <c r="K1493" s="47">
        <f t="shared" si="140"/>
        <v>4.93537112739343</v>
      </c>
      <c r="L1493" s="48">
        <f>Solar!K1510/1000*Variables!$B$3</f>
        <v>0</v>
      </c>
      <c r="M1493" s="1">
        <f>IF(E1493=1, VLOOKUP(D1493, Sheet1!$E$2:$G$26, 2), Sheet1!$G$3)</f>
        <v>0.18618000000000001</v>
      </c>
      <c r="N1493" s="1">
        <f>'Electricity Rates'!$J$3</f>
        <v>0.19270000000000001</v>
      </c>
      <c r="O1493" s="145">
        <f>L1493-K1493</f>
        <v>-4.93537112739343</v>
      </c>
      <c r="P1493">
        <f t="shared" si="141"/>
        <v>0.95104601624871399</v>
      </c>
      <c r="Q1493">
        <f>IF(O1493&gt;0, IF(Q1492+O1493*Variables!$B$5&lt;Variables!$B$4, Q1492+O1493*Variables!$B$5, Variables!$B$4), IF(Q1492&gt;-O1493, Q1492+O1493/Variables!$B$5, 0))</f>
        <v>43.774860158605584</v>
      </c>
      <c r="R1493">
        <f>IF(O1493&gt;0, 0, IF(Q1492&gt;-O1493, 0, -O1493 - Q1492*Variables!$B$5))</f>
        <v>0</v>
      </c>
      <c r="S1493">
        <f t="shared" si="142"/>
        <v>0</v>
      </c>
      <c r="T1493">
        <f t="shared" si="143"/>
        <v>0</v>
      </c>
    </row>
    <row r="1494" spans="1:20" x14ac:dyDescent="0.3">
      <c r="A1494" s="3">
        <f t="shared" si="138"/>
        <v>43163</v>
      </c>
      <c r="B1494">
        <v>3</v>
      </c>
      <c r="C1494">
        <v>4</v>
      </c>
      <c r="D1494">
        <v>5</v>
      </c>
      <c r="E1494">
        <v>0</v>
      </c>
      <c r="F1494" s="1">
        <f>VLOOKUP(A1494,Weather!$A$1:$E$366, 5)</f>
        <v>2.5641025641026015E-2</v>
      </c>
      <c r="G1494" s="1">
        <f>VLOOKUP(D1494, Spring!$A$1:$E$25, 2)</f>
        <v>318.58407079646003</v>
      </c>
      <c r="H1494" s="1">
        <f>VLOOKUP(D1494, Spring!$A$1:$E$25, 3)</f>
        <v>296.96508648302301</v>
      </c>
      <c r="I1494" s="1">
        <f>VLOOKUP(D1494, Spring!$A$1:$E$25, 5)</f>
        <v>263.982102908277</v>
      </c>
      <c r="J1494" s="1">
        <f t="shared" si="139"/>
        <v>263.982102908277</v>
      </c>
      <c r="K1494" s="47">
        <f t="shared" si="140"/>
        <v>4.9385834828405706</v>
      </c>
      <c r="L1494" s="48">
        <f>Solar!K1511/1000*Variables!$B$3</f>
        <v>0</v>
      </c>
      <c r="M1494" s="1">
        <f>IF(E1494=1, VLOOKUP(D1494, Sheet1!$E$2:$G$26, 2), Sheet1!$G$3)</f>
        <v>0.18618000000000001</v>
      </c>
      <c r="N1494" s="1">
        <f>'Electricity Rates'!$J$3</f>
        <v>0.19270000000000001</v>
      </c>
      <c r="O1494" s="145">
        <f>L1494-K1494</f>
        <v>-4.9385834828405706</v>
      </c>
      <c r="P1494">
        <f t="shared" si="141"/>
        <v>0.95166503714337802</v>
      </c>
      <c r="Q1494">
        <f>IF(O1494&gt;0, IF(Q1493+O1494*Variables!$B$5&lt;Variables!$B$4, Q1493+O1494*Variables!$B$5, Variables!$B$4), IF(Q1493&gt;-O1494, Q1493+O1494/Variables!$B$5, 0))</f>
        <v>38.521047942817745</v>
      </c>
      <c r="R1494">
        <f>IF(O1494&gt;0, 0, IF(Q1493&gt;-O1494, 0, -O1494 - Q1493*Variables!$B$5))</f>
        <v>0</v>
      </c>
      <c r="S1494">
        <f t="shared" si="142"/>
        <v>0</v>
      </c>
      <c r="T1494">
        <f t="shared" si="143"/>
        <v>0</v>
      </c>
    </row>
    <row r="1495" spans="1:20" x14ac:dyDescent="0.3">
      <c r="A1495" s="3">
        <f t="shared" si="138"/>
        <v>43163</v>
      </c>
      <c r="B1495">
        <v>3</v>
      </c>
      <c r="C1495">
        <v>4</v>
      </c>
      <c r="D1495">
        <v>6</v>
      </c>
      <c r="E1495">
        <v>0</v>
      </c>
      <c r="F1495" s="1">
        <f>VLOOKUP(A1495,Weather!$A$1:$E$366, 5)</f>
        <v>2.5641025641026015E-2</v>
      </c>
      <c r="G1495" s="1">
        <f>VLOOKUP(D1495, Spring!$A$1:$E$25, 2)</f>
        <v>389.38053097345102</v>
      </c>
      <c r="H1495" s="1">
        <f>VLOOKUP(D1495, Spring!$A$1:$E$25, 3)</f>
        <v>340.20659833439998</v>
      </c>
      <c r="I1495" s="1">
        <f>VLOOKUP(D1495, Spring!$A$1:$E$25, 5)</f>
        <v>264.16853094705402</v>
      </c>
      <c r="J1495" s="1">
        <f t="shared" si="139"/>
        <v>264.16853094705402</v>
      </c>
      <c r="K1495" s="47">
        <f t="shared" si="140"/>
        <v>4.9420711830403166</v>
      </c>
      <c r="L1495" s="48">
        <f>Solar!K1512/1000*Variables!$B$3</f>
        <v>0</v>
      </c>
      <c r="M1495" s="1">
        <f>IF(E1495=1, VLOOKUP(D1495, Sheet1!$E$2:$G$26, 2), Sheet1!$G$3)</f>
        <v>0.18618000000000001</v>
      </c>
      <c r="N1495" s="1">
        <f>'Electricity Rates'!$J$3</f>
        <v>0.19270000000000001</v>
      </c>
      <c r="O1495" s="145">
        <f>L1495-K1495</f>
        <v>-4.9420711830403166</v>
      </c>
      <c r="P1495">
        <f t="shared" si="141"/>
        <v>0.95233711697186907</v>
      </c>
      <c r="Q1495">
        <f>IF(O1495&gt;0, IF(Q1494+O1495*Variables!$B$5&lt;Variables!$B$4, Q1494+O1495*Variables!$B$5, Variables!$B$4), IF(Q1494&gt;-O1495, Q1494+O1495/Variables!$B$5, 0))</f>
        <v>33.263525407668475</v>
      </c>
      <c r="R1495">
        <f>IF(O1495&gt;0, 0, IF(Q1494&gt;-O1495, 0, -O1495 - Q1494*Variables!$B$5))</f>
        <v>0</v>
      </c>
      <c r="S1495">
        <f t="shared" si="142"/>
        <v>0</v>
      </c>
      <c r="T1495">
        <f t="shared" si="143"/>
        <v>0</v>
      </c>
    </row>
    <row r="1496" spans="1:20" x14ac:dyDescent="0.3">
      <c r="A1496" s="3">
        <f t="shared" si="138"/>
        <v>43163</v>
      </c>
      <c r="B1496">
        <v>3</v>
      </c>
      <c r="C1496">
        <v>4</v>
      </c>
      <c r="D1496">
        <v>7</v>
      </c>
      <c r="E1496">
        <v>0</v>
      </c>
      <c r="F1496" s="1">
        <f>VLOOKUP(A1496,Weather!$A$1:$E$366, 5)</f>
        <v>2.5641025641026015E-2</v>
      </c>
      <c r="G1496" s="1">
        <f>VLOOKUP(D1496, Spring!$A$1:$E$25, 2)</f>
        <v>623.89380530973403</v>
      </c>
      <c r="H1496" s="1">
        <f>VLOOKUP(D1496, Spring!$A$1:$E$25, 3)</f>
        <v>374.47950032030701</v>
      </c>
      <c r="I1496" s="1">
        <f>VLOOKUP(D1496, Spring!$A$1:$E$25, 5)</f>
        <v>251.18725224694799</v>
      </c>
      <c r="J1496" s="1">
        <f t="shared" si="139"/>
        <v>251.18725224694799</v>
      </c>
      <c r="K1496" s="47">
        <f t="shared" si="140"/>
        <v>4.699217111236937</v>
      </c>
      <c r="L1496" s="48">
        <f>Solar!K1513/1000*Variables!$B$3</f>
        <v>8.0600000000000005E-2</v>
      </c>
      <c r="M1496" s="1">
        <f>IF(E1496=1, VLOOKUP(D1496, Sheet1!$E$2:$G$26, 2), Sheet1!$G$3)</f>
        <v>0.18618000000000001</v>
      </c>
      <c r="N1496" s="1">
        <f>'Electricity Rates'!$J$3</f>
        <v>0.19270000000000001</v>
      </c>
      <c r="O1496" s="145">
        <f>L1496-K1496</f>
        <v>-4.6186171112369365</v>
      </c>
      <c r="P1496">
        <f t="shared" si="141"/>
        <v>0.90553913733535785</v>
      </c>
      <c r="Q1496">
        <f>IF(O1496&gt;0, IF(Q1495+O1496*Variables!$B$5&lt;Variables!$B$4, Q1495+O1496*Variables!$B$5, Variables!$B$4), IF(Q1495&gt;-O1496, Q1495+O1496/Variables!$B$5, 0))</f>
        <v>28.350102948905775</v>
      </c>
      <c r="R1496">
        <f>IF(O1496&gt;0, 0, IF(Q1495&gt;-O1496, 0, -O1496 - Q1495*Variables!$B$5))</f>
        <v>0</v>
      </c>
      <c r="S1496">
        <f t="shared" si="142"/>
        <v>0</v>
      </c>
      <c r="T1496">
        <f t="shared" si="143"/>
        <v>0</v>
      </c>
    </row>
    <row r="1497" spans="1:20" x14ac:dyDescent="0.3">
      <c r="A1497" s="3">
        <f t="shared" si="138"/>
        <v>43163</v>
      </c>
      <c r="B1497">
        <v>3</v>
      </c>
      <c r="C1497">
        <v>4</v>
      </c>
      <c r="D1497">
        <v>8</v>
      </c>
      <c r="E1497">
        <v>0</v>
      </c>
      <c r="F1497" s="1">
        <f>VLOOKUP(A1497,Weather!$A$1:$E$366, 5)</f>
        <v>2.5641025641026015E-2</v>
      </c>
      <c r="G1497" s="1">
        <f>VLOOKUP(D1497, Spring!$A$1:$E$25, 2)</f>
        <v>871.68141592920301</v>
      </c>
      <c r="H1497" s="1">
        <f>VLOOKUP(D1497, Spring!$A$1:$E$25, 3)</f>
        <v>578.35522101217202</v>
      </c>
      <c r="I1497" s="1">
        <f>VLOOKUP(D1497, Spring!$A$1:$E$25, 5)</f>
        <v>268.91753993484798</v>
      </c>
      <c r="J1497" s="1">
        <f t="shared" si="139"/>
        <v>268.91753993484798</v>
      </c>
      <c r="K1497" s="47">
        <f t="shared" si="140"/>
        <v>5.030915756549641</v>
      </c>
      <c r="L1497" s="48">
        <f>Solar!K1514/1000*Variables!$B$3</f>
        <v>5.6158999999999999</v>
      </c>
      <c r="M1497" s="1">
        <f>IF(E1497=1, VLOOKUP(D1497, Sheet1!$E$2:$G$26, 2), Sheet1!$G$3)</f>
        <v>0.18618000000000001</v>
      </c>
      <c r="N1497" s="1">
        <f>'Electricity Rates'!$J$3</f>
        <v>0.19270000000000001</v>
      </c>
      <c r="O1497" s="145">
        <f>L1497-K1497</f>
        <v>0.58498424345035893</v>
      </c>
      <c r="P1497">
        <f t="shared" si="141"/>
        <v>0.96945746628711582</v>
      </c>
      <c r="Q1497">
        <f>IF(O1497&gt;0, IF(Q1496+O1497*Variables!$B$5&lt;Variables!$B$4, Q1496+O1497*Variables!$B$5, Variables!$B$4), IF(Q1496&gt;-O1497, Q1496+O1497/Variables!$B$5, 0))</f>
        <v>28.899988137749112</v>
      </c>
      <c r="R1497">
        <f>IF(O1497&gt;0, 0, IF(Q1496&gt;-O1497, 0, -O1497 - Q1496*Variables!$B$5))</f>
        <v>0</v>
      </c>
      <c r="S1497">
        <f t="shared" si="142"/>
        <v>0</v>
      </c>
      <c r="T1497">
        <f t="shared" si="143"/>
        <v>0</v>
      </c>
    </row>
    <row r="1498" spans="1:20" x14ac:dyDescent="0.3">
      <c r="A1498" s="3">
        <f t="shared" si="138"/>
        <v>43163</v>
      </c>
      <c r="B1498">
        <v>3</v>
      </c>
      <c r="C1498">
        <v>4</v>
      </c>
      <c r="D1498">
        <v>9</v>
      </c>
      <c r="E1498">
        <v>0</v>
      </c>
      <c r="F1498" s="1">
        <f>VLOOKUP(A1498,Weather!$A$1:$E$366, 5)</f>
        <v>2.5641025641026015E-2</v>
      </c>
      <c r="G1498" s="1">
        <f>VLOOKUP(D1498, Spring!$A$1:$E$25, 2)</f>
        <v>1137.1681415929199</v>
      </c>
      <c r="H1498" s="1">
        <f>VLOOKUP(D1498, Spring!$A$1:$E$25, 3)</f>
        <v>786.77530429212004</v>
      </c>
      <c r="I1498" s="1">
        <f>VLOOKUP(D1498, Spring!$A$1:$E$25, 5)</f>
        <v>317.33977000667198</v>
      </c>
      <c r="J1498" s="1">
        <f t="shared" si="139"/>
        <v>317.33977000667198</v>
      </c>
      <c r="K1498" s="47">
        <f t="shared" si="140"/>
        <v>5.9367999926416095</v>
      </c>
      <c r="L1498" s="48">
        <f>Solar!K1515/1000*Variables!$B$3</f>
        <v>16.7821</v>
      </c>
      <c r="M1498" s="1">
        <f>IF(E1498=1, VLOOKUP(D1498, Sheet1!$E$2:$G$26, 2), Sheet1!$G$3)</f>
        <v>0.18618000000000001</v>
      </c>
      <c r="N1498" s="1">
        <f>'Electricity Rates'!$J$3</f>
        <v>0.19270000000000001</v>
      </c>
      <c r="O1498" s="145">
        <f>L1498-K1498</f>
        <v>10.845300007358389</v>
      </c>
      <c r="P1498">
        <f t="shared" si="141"/>
        <v>1.1440213585820382</v>
      </c>
      <c r="Q1498">
        <f>IF(O1498&gt;0, IF(Q1497+O1498*Variables!$B$5&lt;Variables!$B$4, Q1497+O1498*Variables!$B$5, Variables!$B$4), IF(Q1497&gt;-O1498, Q1497+O1498/Variables!$B$5, 0))</f>
        <v>39.094570144665994</v>
      </c>
      <c r="R1498">
        <f>IF(O1498&gt;0, 0, IF(Q1497&gt;-O1498, 0, -O1498 - Q1497*Variables!$B$5))</f>
        <v>0</v>
      </c>
      <c r="S1498">
        <f t="shared" si="142"/>
        <v>0</v>
      </c>
      <c r="T1498">
        <f t="shared" si="143"/>
        <v>0</v>
      </c>
    </row>
    <row r="1499" spans="1:20" x14ac:dyDescent="0.3">
      <c r="A1499" s="3">
        <f t="shared" si="138"/>
        <v>43163</v>
      </c>
      <c r="B1499">
        <v>3</v>
      </c>
      <c r="C1499">
        <v>4</v>
      </c>
      <c r="D1499">
        <v>10</v>
      </c>
      <c r="E1499">
        <v>0</v>
      </c>
      <c r="F1499" s="1">
        <f>VLOOKUP(A1499,Weather!$A$1:$E$366, 5)</f>
        <v>2.5641025641026015E-2</v>
      </c>
      <c r="G1499" s="1">
        <f>VLOOKUP(D1499, Spring!$A$1:$E$25, 2)</f>
        <v>1207.9646017699099</v>
      </c>
      <c r="H1499" s="1">
        <f>VLOOKUP(D1499, Spring!$A$1:$E$25, 3)</f>
        <v>923.64670083279998</v>
      </c>
      <c r="I1499" s="1">
        <f>VLOOKUP(D1499, Spring!$A$1:$E$25, 5)</f>
        <v>339.44621060481097</v>
      </c>
      <c r="J1499" s="1">
        <f t="shared" si="139"/>
        <v>339.44621060481097</v>
      </c>
      <c r="K1499" s="47">
        <f t="shared" si="140"/>
        <v>6.3503678110641308</v>
      </c>
      <c r="L1499" s="48">
        <f>Solar!K1516/1000*Variables!$B$3</f>
        <v>26.540900000000001</v>
      </c>
      <c r="M1499" s="1">
        <f>IF(E1499=1, VLOOKUP(D1499, Sheet1!$E$2:$G$26, 2), Sheet1!$G$3)</f>
        <v>0.18618000000000001</v>
      </c>
      <c r="N1499" s="1">
        <f>'Electricity Rates'!$J$3</f>
        <v>0.19270000000000001</v>
      </c>
      <c r="O1499" s="145">
        <f>L1499-K1499</f>
        <v>20.190532188935869</v>
      </c>
      <c r="P1499">
        <f t="shared" si="141"/>
        <v>1.223715877192058</v>
      </c>
      <c r="Q1499">
        <f>IF(O1499&gt;0, IF(Q1498+O1499*Variables!$B$5&lt;Variables!$B$4, Q1498+O1499*Variables!$B$5, Variables!$B$4), IF(Q1498&gt;-O1499, Q1498+O1499/Variables!$B$5, 0))</f>
        <v>58.073670402265705</v>
      </c>
      <c r="R1499">
        <f>IF(O1499&gt;0, 0, IF(Q1498&gt;-O1499, 0, -O1499 - Q1498*Variables!$B$5))</f>
        <v>0</v>
      </c>
      <c r="S1499">
        <f t="shared" si="142"/>
        <v>0</v>
      </c>
      <c r="T1499">
        <f t="shared" si="143"/>
        <v>0</v>
      </c>
    </row>
    <row r="1500" spans="1:20" x14ac:dyDescent="0.3">
      <c r="A1500" s="3">
        <f t="shared" si="138"/>
        <v>43163</v>
      </c>
      <c r="B1500">
        <v>3</v>
      </c>
      <c r="C1500">
        <v>4</v>
      </c>
      <c r="D1500">
        <v>11</v>
      </c>
      <c r="E1500">
        <v>0</v>
      </c>
      <c r="F1500" s="1">
        <f>VLOOKUP(A1500,Weather!$A$1:$E$366, 5)</f>
        <v>2.5641025641026015E-2</v>
      </c>
      <c r="G1500" s="1">
        <f>VLOOKUP(D1500, Spring!$A$1:$E$25, 2)</f>
        <v>1274.3362831858401</v>
      </c>
      <c r="H1500" s="1">
        <f>VLOOKUP(D1500, Spring!$A$1:$E$25, 3)</f>
        <v>962.46396540679098</v>
      </c>
      <c r="I1500" s="1">
        <f>VLOOKUP(D1500, Spring!$A$1:$E$25, 5)</f>
        <v>352.80034538247099</v>
      </c>
      <c r="J1500" s="1">
        <f t="shared" si="139"/>
        <v>352.80034538247099</v>
      </c>
      <c r="K1500" s="47">
        <f t="shared" si="140"/>
        <v>6.6001972832670006</v>
      </c>
      <c r="L1500" s="48">
        <f>Solar!K1517/1000*Variables!$B$3</f>
        <v>33.029799999999994</v>
      </c>
      <c r="M1500" s="1">
        <f>IF(E1500=1, VLOOKUP(D1500, Sheet1!$E$2:$G$26, 2), Sheet1!$G$3)</f>
        <v>0.18618000000000001</v>
      </c>
      <c r="N1500" s="1">
        <f>'Electricity Rates'!$J$3</f>
        <v>0.19270000000000001</v>
      </c>
      <c r="O1500" s="145">
        <f>L1500-K1500</f>
        <v>26.429602716732994</v>
      </c>
      <c r="P1500">
        <f t="shared" si="141"/>
        <v>1.2718580164855511</v>
      </c>
      <c r="Q1500">
        <f>IF(O1500&gt;0, IF(Q1499+O1500*Variables!$B$5&lt;Variables!$B$4, Q1499+O1500*Variables!$B$5, Variables!$B$4), IF(Q1499&gt;-O1500, Q1499+O1500/Variables!$B$5, 0))</f>
        <v>82.917496955994721</v>
      </c>
      <c r="R1500">
        <f>IF(O1500&gt;0, 0, IF(Q1499&gt;-O1500, 0, -O1500 - Q1499*Variables!$B$5))</f>
        <v>0</v>
      </c>
      <c r="S1500">
        <f t="shared" si="142"/>
        <v>0</v>
      </c>
      <c r="T1500">
        <f t="shared" si="143"/>
        <v>0</v>
      </c>
    </row>
    <row r="1501" spans="1:20" x14ac:dyDescent="0.3">
      <c r="A1501" s="3">
        <f t="shared" si="138"/>
        <v>43163</v>
      </c>
      <c r="B1501">
        <v>3</v>
      </c>
      <c r="C1501">
        <v>4</v>
      </c>
      <c r="D1501">
        <v>12</v>
      </c>
      <c r="E1501">
        <v>0</v>
      </c>
      <c r="F1501" s="1">
        <f>VLOOKUP(A1501,Weather!$A$1:$E$366, 5)</f>
        <v>2.5641025641026015E-2</v>
      </c>
      <c r="G1501" s="1">
        <f>VLOOKUP(D1501, Spring!$A$1:$E$25, 2)</f>
        <v>1314.1592920353901</v>
      </c>
      <c r="H1501" s="1">
        <f>VLOOKUP(D1501, Spring!$A$1:$E$25, 3)</f>
        <v>983.10377962844302</v>
      </c>
      <c r="I1501" s="1">
        <f>VLOOKUP(D1501, Spring!$A$1:$E$25, 5)</f>
        <v>344.20503159464602</v>
      </c>
      <c r="J1501" s="1">
        <f t="shared" si="139"/>
        <v>344.20503159464602</v>
      </c>
      <c r="K1501" s="47">
        <f t="shared" si="140"/>
        <v>6.4393959477418665</v>
      </c>
      <c r="L1501" s="48">
        <f>Solar!K1518/1000*Variables!$B$3</f>
        <v>36.806950000000001</v>
      </c>
      <c r="M1501" s="1">
        <f>IF(E1501=1, VLOOKUP(D1501, Sheet1!$E$2:$G$26, 2), Sheet1!$G$3)</f>
        <v>0.18618000000000001</v>
      </c>
      <c r="N1501" s="1">
        <f>'Electricity Rates'!$J$3</f>
        <v>0.19270000000000001</v>
      </c>
      <c r="O1501" s="145">
        <f>L1501-K1501</f>
        <v>30.367554052258136</v>
      </c>
      <c r="P1501">
        <f t="shared" si="141"/>
        <v>1.2408715991298578</v>
      </c>
      <c r="Q1501">
        <f>IF(O1501&gt;0, IF(Q1500+O1501*Variables!$B$5&lt;Variables!$B$4, Q1500+O1501*Variables!$B$5, Variables!$B$4), IF(Q1500&gt;-O1501, Q1500+O1501/Variables!$B$5, 0))</f>
        <v>100</v>
      </c>
      <c r="R1501">
        <f>IF(O1501&gt;0, 0, IF(Q1500&gt;-O1501, 0, -O1501 - Q1500*Variables!$B$5))</f>
        <v>0</v>
      </c>
      <c r="S1501">
        <f t="shared" si="142"/>
        <v>0</v>
      </c>
      <c r="T1501">
        <f t="shared" si="143"/>
        <v>0</v>
      </c>
    </row>
    <row r="1502" spans="1:20" x14ac:dyDescent="0.3">
      <c r="A1502" s="3">
        <f t="shared" si="138"/>
        <v>43163</v>
      </c>
      <c r="B1502">
        <v>3</v>
      </c>
      <c r="C1502">
        <v>4</v>
      </c>
      <c r="D1502">
        <v>13</v>
      </c>
      <c r="E1502">
        <v>0</v>
      </c>
      <c r="F1502" s="1">
        <f>VLOOKUP(A1502,Weather!$A$1:$E$366, 5)</f>
        <v>2.5641025641026015E-2</v>
      </c>
      <c r="G1502" s="1">
        <f>VLOOKUP(D1502, Spring!$A$1:$E$25, 2)</f>
        <v>1362.8318584070701</v>
      </c>
      <c r="H1502" s="1">
        <f>VLOOKUP(D1502, Spring!$A$1:$E$25, 3)</f>
        <v>999.59961563100603</v>
      </c>
      <c r="I1502" s="1">
        <f>VLOOKUP(D1502, Spring!$A$1:$E$25, 5)</f>
        <v>326.84269398328001</v>
      </c>
      <c r="J1502" s="1">
        <f t="shared" si="139"/>
        <v>326.84269398328001</v>
      </c>
      <c r="K1502" s="47">
        <f t="shared" si="140"/>
        <v>6.1145809212444586</v>
      </c>
      <c r="L1502" s="48">
        <f>Solar!K1519/1000*Variables!$B$3</f>
        <v>37.9666</v>
      </c>
      <c r="M1502" s="1">
        <f>IF(E1502=1, VLOOKUP(D1502, Sheet1!$E$2:$G$26, 2), Sheet1!$G$3)</f>
        <v>0.18618000000000001</v>
      </c>
      <c r="N1502" s="1">
        <f>'Electricity Rates'!$J$3</f>
        <v>0.19270000000000001</v>
      </c>
      <c r="O1502" s="145">
        <f>L1502-K1502</f>
        <v>31.852019078755539</v>
      </c>
      <c r="P1502">
        <f t="shared" si="141"/>
        <v>1.1782797435238073</v>
      </c>
      <c r="Q1502">
        <f>IF(O1502&gt;0, IF(Q1501+O1502*Variables!$B$5&lt;Variables!$B$4, Q1501+O1502*Variables!$B$5, Variables!$B$4), IF(Q1501&gt;-O1502, Q1501+O1502/Variables!$B$5, 0))</f>
        <v>100</v>
      </c>
      <c r="R1502">
        <f>IF(O1502&gt;0, 0, IF(Q1501&gt;-O1502, 0, -O1502 - Q1501*Variables!$B$5))</f>
        <v>0</v>
      </c>
      <c r="S1502">
        <f t="shared" si="142"/>
        <v>0</v>
      </c>
      <c r="T1502">
        <f t="shared" si="143"/>
        <v>0</v>
      </c>
    </row>
    <row r="1503" spans="1:20" x14ac:dyDescent="0.3">
      <c r="A1503" s="3">
        <f t="shared" si="138"/>
        <v>43163</v>
      </c>
      <c r="B1503">
        <v>3</v>
      </c>
      <c r="C1503">
        <v>4</v>
      </c>
      <c r="D1503">
        <v>14</v>
      </c>
      <c r="E1503">
        <v>0</v>
      </c>
      <c r="F1503" s="1">
        <f>VLOOKUP(A1503,Weather!$A$1:$E$366, 5)</f>
        <v>2.5641025641026015E-2</v>
      </c>
      <c r="G1503" s="1">
        <f>VLOOKUP(D1503, Spring!$A$1:$E$25, 2)</f>
        <v>1402.65486725663</v>
      </c>
      <c r="H1503" s="1">
        <f>VLOOKUP(D1503, Spring!$A$1:$E$25, 3)</f>
        <v>1011.55108904548</v>
      </c>
      <c r="I1503" s="1">
        <f>VLOOKUP(D1503, Spring!$A$1:$E$25, 5)</f>
        <v>309.49016837395499</v>
      </c>
      <c r="J1503" s="1">
        <f t="shared" si="139"/>
        <v>309.49016837395499</v>
      </c>
      <c r="K1503" s="47">
        <f t="shared" si="140"/>
        <v>5.7899494579154585</v>
      </c>
      <c r="L1503" s="48">
        <f>Solar!K1520/1000*Variables!$B$3</f>
        <v>35.597949999999997</v>
      </c>
      <c r="M1503" s="1">
        <f>IF(E1503=1, VLOOKUP(D1503, Sheet1!$E$2:$G$26, 2), Sheet1!$G$3)</f>
        <v>0.18618000000000001</v>
      </c>
      <c r="N1503" s="1">
        <f>'Electricity Rates'!$J$3</f>
        <v>0.19270000000000001</v>
      </c>
      <c r="O1503" s="145">
        <f>L1503-K1503</f>
        <v>29.808000542084539</v>
      </c>
      <c r="P1503">
        <f t="shared" si="141"/>
        <v>1.1157232605403089</v>
      </c>
      <c r="Q1503">
        <f>IF(O1503&gt;0, IF(Q1502+O1503*Variables!$B$5&lt;Variables!$B$4, Q1502+O1503*Variables!$B$5, Variables!$B$4), IF(Q1502&gt;-O1503, Q1502+O1503/Variables!$B$5, 0))</f>
        <v>100</v>
      </c>
      <c r="R1503">
        <f>IF(O1503&gt;0, 0, IF(Q1502&gt;-O1503, 0, -O1503 - Q1502*Variables!$B$5))</f>
        <v>0</v>
      </c>
      <c r="S1503">
        <f t="shared" si="142"/>
        <v>0</v>
      </c>
      <c r="T1503">
        <f t="shared" si="143"/>
        <v>0</v>
      </c>
    </row>
    <row r="1504" spans="1:20" x14ac:dyDescent="0.3">
      <c r="A1504" s="3">
        <f t="shared" si="138"/>
        <v>43163</v>
      </c>
      <c r="B1504">
        <v>3</v>
      </c>
      <c r="C1504">
        <v>4</v>
      </c>
      <c r="D1504">
        <v>15</v>
      </c>
      <c r="E1504">
        <v>0</v>
      </c>
      <c r="F1504" s="1">
        <f>VLOOKUP(A1504,Weather!$A$1:$E$366, 5)</f>
        <v>2.5641025641026015E-2</v>
      </c>
      <c r="G1504" s="1">
        <f>VLOOKUP(D1504, Spring!$A$1:$E$25, 2)</f>
        <v>1371.6814159292001</v>
      </c>
      <c r="H1504" s="1">
        <f>VLOOKUP(D1504, Spring!$A$1:$E$25, 3)</f>
        <v>1005.48526585522</v>
      </c>
      <c r="I1504" s="1">
        <f>VLOOKUP(D1504, Spring!$A$1:$E$25, 5)</f>
        <v>300.89485458612899</v>
      </c>
      <c r="J1504" s="1">
        <f t="shared" si="139"/>
        <v>300.89485458612899</v>
      </c>
      <c r="K1504" s="47">
        <f t="shared" si="140"/>
        <v>5.6291481223903048</v>
      </c>
      <c r="L1504" s="48">
        <f>Solar!K1521/1000*Variables!$B$3</f>
        <v>31.037050000000001</v>
      </c>
      <c r="M1504" s="1">
        <f>IF(E1504=1, VLOOKUP(D1504, Sheet1!$E$2:$G$26, 2), Sheet1!$G$3)</f>
        <v>0.18618000000000001</v>
      </c>
      <c r="N1504" s="1">
        <f>'Electricity Rates'!$J$3</f>
        <v>0.19270000000000001</v>
      </c>
      <c r="O1504" s="145">
        <f>L1504-K1504</f>
        <v>25.407901877609696</v>
      </c>
      <c r="P1504">
        <f t="shared" si="141"/>
        <v>1.0847368431846118</v>
      </c>
      <c r="Q1504">
        <f>IF(O1504&gt;0, IF(Q1503+O1504*Variables!$B$5&lt;Variables!$B$4, Q1503+O1504*Variables!$B$5, Variables!$B$4), IF(Q1503&gt;-O1504, Q1503+O1504/Variables!$B$5, 0))</f>
        <v>100</v>
      </c>
      <c r="R1504">
        <f>IF(O1504&gt;0, 0, IF(Q1503&gt;-O1504, 0, -O1504 - Q1503*Variables!$B$5))</f>
        <v>0</v>
      </c>
      <c r="S1504">
        <f t="shared" si="142"/>
        <v>0</v>
      </c>
      <c r="T1504">
        <f t="shared" si="143"/>
        <v>0</v>
      </c>
    </row>
    <row r="1505" spans="1:20" x14ac:dyDescent="0.3">
      <c r="A1505" s="3">
        <f t="shared" si="138"/>
        <v>43163</v>
      </c>
      <c r="B1505">
        <v>3</v>
      </c>
      <c r="C1505">
        <v>4</v>
      </c>
      <c r="D1505">
        <v>16</v>
      </c>
      <c r="E1505">
        <v>0</v>
      </c>
      <c r="F1505" s="1">
        <f>VLOOKUP(A1505,Weather!$A$1:$E$366, 5)</f>
        <v>2.5641025641026015E-2</v>
      </c>
      <c r="G1505" s="1">
        <f>VLOOKUP(D1505, Spring!$A$1:$E$25, 2)</f>
        <v>1283.1858407079601</v>
      </c>
      <c r="H1505" s="1">
        <f>VLOOKUP(D1505, Spring!$A$1:$E$25, 3)</f>
        <v>954.93673926969905</v>
      </c>
      <c r="I1505" s="1">
        <f>VLOOKUP(D1505, Spring!$A$1:$E$25, 5)</f>
        <v>270.36971623690101</v>
      </c>
      <c r="J1505" s="1">
        <f t="shared" si="139"/>
        <v>270.36971623690101</v>
      </c>
      <c r="K1505" s="47">
        <f t="shared" si="140"/>
        <v>5.0580831054739868</v>
      </c>
      <c r="L1505" s="48">
        <f>Solar!K1522/1000*Variables!$B$3</f>
        <v>21.2864</v>
      </c>
      <c r="M1505" s="1">
        <f>IF(E1505=1, VLOOKUP(D1505, Sheet1!$E$2:$G$26, 2), Sheet1!$G$3)</f>
        <v>0.18618000000000001</v>
      </c>
      <c r="N1505" s="1">
        <f>'Electricity Rates'!$J$3</f>
        <v>0.19270000000000001</v>
      </c>
      <c r="O1505" s="145">
        <f>L1505-K1505</f>
        <v>16.228316894526014</v>
      </c>
      <c r="P1505">
        <f t="shared" si="141"/>
        <v>0.97469261442483734</v>
      </c>
      <c r="Q1505">
        <f>IF(O1505&gt;0, IF(Q1504+O1505*Variables!$B$5&lt;Variables!$B$4, Q1504+O1505*Variables!$B$5, Variables!$B$4), IF(Q1504&gt;-O1505, Q1504+O1505/Variables!$B$5, 0))</f>
        <v>100</v>
      </c>
      <c r="R1505">
        <f>IF(O1505&gt;0, 0, IF(Q1504&gt;-O1505, 0, -O1505 - Q1504*Variables!$B$5))</f>
        <v>0</v>
      </c>
      <c r="S1505">
        <f t="shared" si="142"/>
        <v>0</v>
      </c>
      <c r="T1505">
        <f t="shared" si="143"/>
        <v>0</v>
      </c>
    </row>
    <row r="1506" spans="1:20" x14ac:dyDescent="0.3">
      <c r="A1506" s="3">
        <f t="shared" si="138"/>
        <v>43163</v>
      </c>
      <c r="B1506">
        <v>3</v>
      </c>
      <c r="C1506">
        <v>4</v>
      </c>
      <c r="D1506">
        <v>17</v>
      </c>
      <c r="E1506">
        <v>0</v>
      </c>
      <c r="F1506" s="1">
        <f>VLOOKUP(A1506,Weather!$A$1:$E$366, 5)</f>
        <v>2.5641025641026015E-2</v>
      </c>
      <c r="G1506" s="1">
        <f>VLOOKUP(D1506, Spring!$A$1:$E$25, 2)</f>
        <v>973.45132743362797</v>
      </c>
      <c r="H1506" s="1">
        <f>VLOOKUP(D1506, Spring!$A$1:$E$25, 3)</f>
        <v>850.97693786034597</v>
      </c>
      <c r="I1506" s="1">
        <f>VLOOKUP(D1506, Spring!$A$1:$E$25, 5)</f>
        <v>257.39334353781499</v>
      </c>
      <c r="J1506" s="1">
        <f t="shared" si="139"/>
        <v>257.39334353781499</v>
      </c>
      <c r="K1506" s="47">
        <f t="shared" si="140"/>
        <v>4.815320815254803</v>
      </c>
      <c r="L1506" s="48">
        <f>Solar!K1523/1000*Variables!$B$3</f>
        <v>6.1177999999999999</v>
      </c>
      <c r="M1506" s="1">
        <f>IF(E1506=1, VLOOKUP(D1506, Sheet1!$E$2:$G$26, 2), Sheet1!$G$3)</f>
        <v>0.18618000000000001</v>
      </c>
      <c r="N1506" s="1">
        <f>'Electricity Rates'!$J$3</f>
        <v>0.19270000000000001</v>
      </c>
      <c r="O1506" s="145">
        <f>L1506-K1506</f>
        <v>1.3024791847451969</v>
      </c>
      <c r="P1506">
        <f t="shared" si="141"/>
        <v>0.92791232109960065</v>
      </c>
      <c r="Q1506">
        <f>IF(O1506&gt;0, IF(Q1505+O1506*Variables!$B$5&lt;Variables!$B$4, Q1505+O1506*Variables!$B$5, Variables!$B$4), IF(Q1505&gt;-O1506, Q1505+O1506/Variables!$B$5, 0))</f>
        <v>100</v>
      </c>
      <c r="R1506">
        <f>IF(O1506&gt;0, 0, IF(Q1505&gt;-O1506, 0, -O1506 - Q1505*Variables!$B$5))</f>
        <v>0</v>
      </c>
      <c r="S1506">
        <f t="shared" si="142"/>
        <v>0</v>
      </c>
      <c r="T1506">
        <f t="shared" si="143"/>
        <v>0</v>
      </c>
    </row>
    <row r="1507" spans="1:20" x14ac:dyDescent="0.3">
      <c r="A1507" s="3">
        <f t="shared" si="138"/>
        <v>43163</v>
      </c>
      <c r="B1507">
        <v>3</v>
      </c>
      <c r="C1507">
        <v>4</v>
      </c>
      <c r="D1507">
        <v>18</v>
      </c>
      <c r="E1507">
        <v>0</v>
      </c>
      <c r="F1507" s="1">
        <f>VLOOKUP(A1507,Weather!$A$1:$E$366, 5)</f>
        <v>2.5641025641026015E-2</v>
      </c>
      <c r="G1507" s="1">
        <f>VLOOKUP(D1507, Spring!$A$1:$E$25, 2)</f>
        <v>690.26548672566298</v>
      </c>
      <c r="H1507" s="1">
        <f>VLOOKUP(D1507, Spring!$A$1:$E$25, 3)</f>
        <v>590.923299339663</v>
      </c>
      <c r="I1507" s="1">
        <f>VLOOKUP(D1507, Spring!$A$1:$E$25, 5)</f>
        <v>248.81274775305101</v>
      </c>
      <c r="J1507" s="1">
        <f t="shared" si="139"/>
        <v>248.81274775305101</v>
      </c>
      <c r="K1507" s="47">
        <f t="shared" si="140"/>
        <v>4.6547948244822743</v>
      </c>
      <c r="L1507" s="48">
        <f>Solar!K1524/1000*Variables!$B$3</f>
        <v>2.4699000000000004</v>
      </c>
      <c r="M1507" s="1">
        <f>IF(E1507=1, VLOOKUP(D1507, Sheet1!$E$2:$G$26, 2), Sheet1!$G$3)</f>
        <v>0.18618000000000001</v>
      </c>
      <c r="N1507" s="1">
        <f>'Electricity Rates'!$J$3</f>
        <v>0.19270000000000001</v>
      </c>
      <c r="O1507" s="145">
        <f>L1507-K1507</f>
        <v>-2.1848948244822739</v>
      </c>
      <c r="P1507">
        <f t="shared" si="141"/>
        <v>0.89697896267773436</v>
      </c>
      <c r="Q1507">
        <f>IF(O1507&gt;0, IF(Q1506+O1507*Variables!$B$5&lt;Variables!$B$4, Q1506+O1507*Variables!$B$5, Variables!$B$4), IF(Q1506&gt;-O1507, Q1506+O1507/Variables!$B$5, 0))</f>
        <v>97.675643803742261</v>
      </c>
      <c r="R1507">
        <f>IF(O1507&gt;0, 0, IF(Q1506&gt;-O1507, 0, -O1507 - Q1506*Variables!$B$5))</f>
        <v>0</v>
      </c>
      <c r="S1507">
        <f t="shared" si="142"/>
        <v>0</v>
      </c>
      <c r="T1507">
        <f t="shared" si="143"/>
        <v>0</v>
      </c>
    </row>
    <row r="1508" spans="1:20" x14ac:dyDescent="0.3">
      <c r="A1508" s="3">
        <f t="shared" si="138"/>
        <v>43163</v>
      </c>
      <c r="B1508">
        <v>3</v>
      </c>
      <c r="C1508">
        <v>4</v>
      </c>
      <c r="D1508">
        <v>19</v>
      </c>
      <c r="E1508">
        <v>0</v>
      </c>
      <c r="F1508" s="1">
        <f>VLOOKUP(A1508,Weather!$A$1:$E$366, 5)</f>
        <v>2.5641025641026015E-2</v>
      </c>
      <c r="G1508" s="1">
        <f>VLOOKUP(D1508, Spring!$A$1:$E$25, 2)</f>
        <v>482.300884955752</v>
      </c>
      <c r="H1508" s="1">
        <f>VLOOKUP(D1508, Spring!$A$1:$E$25, 3)</f>
        <v>454.99679692504799</v>
      </c>
      <c r="I1508" s="1">
        <f>VLOOKUP(D1508, Spring!$A$1:$E$25, 5)</f>
        <v>266.52341143686903</v>
      </c>
      <c r="J1508" s="1">
        <f t="shared" si="139"/>
        <v>266.52341143686903</v>
      </c>
      <c r="K1508" s="47">
        <f t="shared" si="140"/>
        <v>4.9861263434581593</v>
      </c>
      <c r="L1508" s="48">
        <f>Solar!K1525/1000*Variables!$B$3</f>
        <v>0</v>
      </c>
      <c r="M1508" s="1">
        <f>IF(E1508=1, VLOOKUP(D1508, Sheet1!$E$2:$G$26, 2), Sheet1!$G$3)</f>
        <v>0.18618000000000001</v>
      </c>
      <c r="N1508" s="1">
        <f>'Electricity Rates'!$J$3</f>
        <v>0.19270000000000001</v>
      </c>
      <c r="O1508" s="145">
        <f>L1508-K1508</f>
        <v>-4.9861263434581593</v>
      </c>
      <c r="P1508">
        <f t="shared" si="141"/>
        <v>0.96082654638438736</v>
      </c>
      <c r="Q1508">
        <f>IF(O1508&gt;0, IF(Q1507+O1508*Variables!$B$5&lt;Variables!$B$4, Q1507+O1508*Variables!$B$5, Variables!$B$4), IF(Q1507&gt;-O1508, Q1507+O1508/Variables!$B$5, 0))</f>
        <v>92.371254076659113</v>
      </c>
      <c r="R1508">
        <f>IF(O1508&gt;0, 0, IF(Q1507&gt;-O1508, 0, -O1508 - Q1507*Variables!$B$5))</f>
        <v>0</v>
      </c>
      <c r="S1508">
        <f t="shared" si="142"/>
        <v>0</v>
      </c>
      <c r="T1508">
        <f t="shared" si="143"/>
        <v>0</v>
      </c>
    </row>
    <row r="1509" spans="1:20" x14ac:dyDescent="0.3">
      <c r="A1509" s="3">
        <f t="shared" si="138"/>
        <v>43163</v>
      </c>
      <c r="B1509">
        <v>3</v>
      </c>
      <c r="C1509">
        <v>4</v>
      </c>
      <c r="D1509">
        <v>20</v>
      </c>
      <c r="E1509">
        <v>0</v>
      </c>
      <c r="F1509" s="1">
        <f>VLOOKUP(A1509,Weather!$A$1:$E$366, 5)</f>
        <v>2.5641025641026015E-2</v>
      </c>
      <c r="G1509" s="1">
        <f>VLOOKUP(D1509, Spring!$A$1:$E$25, 2)</f>
        <v>415.92920353982299</v>
      </c>
      <c r="H1509" s="1">
        <f>VLOOKUP(D1509, Spring!$A$1:$E$25, 3)</f>
        <v>371.98648067830999</v>
      </c>
      <c r="I1509" s="1">
        <f>VLOOKUP(D1509, Spring!$A$1:$E$25, 5)</f>
        <v>284.25369912476901</v>
      </c>
      <c r="J1509" s="1">
        <f t="shared" si="139"/>
        <v>284.25369912476901</v>
      </c>
      <c r="K1509" s="47">
        <f t="shared" si="140"/>
        <v>5.3178249887708642</v>
      </c>
      <c r="L1509" s="48">
        <f>Solar!K1526/1000*Variables!$B$3</f>
        <v>0</v>
      </c>
      <c r="M1509" s="1">
        <f>IF(E1509=1, VLOOKUP(D1509, Sheet1!$E$2:$G$26, 2), Sheet1!$G$3)</f>
        <v>0.18618000000000001</v>
      </c>
      <c r="N1509" s="1">
        <f>'Electricity Rates'!$J$3</f>
        <v>0.19270000000000001</v>
      </c>
      <c r="O1509" s="145">
        <f>L1509-K1509</f>
        <v>-5.3178249887708642</v>
      </c>
      <c r="P1509">
        <f t="shared" si="141"/>
        <v>1.0247448753361457</v>
      </c>
      <c r="Q1509">
        <f>IF(O1509&gt;0, IF(Q1508+O1509*Variables!$B$5&lt;Variables!$B$4, Q1508+O1509*Variables!$B$5, Variables!$B$4), IF(Q1508&gt;-O1509, Q1508+O1509/Variables!$B$5, 0))</f>
        <v>86.713993450307129</v>
      </c>
      <c r="R1509">
        <f>IF(O1509&gt;0, 0, IF(Q1508&gt;-O1509, 0, -O1509 - Q1508*Variables!$B$5))</f>
        <v>0</v>
      </c>
      <c r="S1509">
        <f t="shared" si="142"/>
        <v>0</v>
      </c>
      <c r="T1509">
        <f t="shared" si="143"/>
        <v>0</v>
      </c>
    </row>
    <row r="1510" spans="1:20" x14ac:dyDescent="0.3">
      <c r="A1510" s="3">
        <f t="shared" si="138"/>
        <v>43163</v>
      </c>
      <c r="B1510">
        <v>3</v>
      </c>
      <c r="C1510">
        <v>4</v>
      </c>
      <c r="D1510">
        <v>21</v>
      </c>
      <c r="E1510">
        <v>0</v>
      </c>
      <c r="F1510" s="1">
        <f>VLOOKUP(A1510,Weather!$A$1:$E$366, 5)</f>
        <v>2.5641025641026015E-2</v>
      </c>
      <c r="G1510" s="1">
        <f>VLOOKUP(D1510, Spring!$A$1:$E$25, 2)</f>
        <v>371.68141592920301</v>
      </c>
      <c r="H1510" s="1">
        <f>VLOOKUP(D1510, Spring!$A$1:$E$25, 3)</f>
        <v>318.10538116591903</v>
      </c>
      <c r="I1510" s="1">
        <f>VLOOKUP(D1510, Spring!$A$1:$E$25, 5)</f>
        <v>271.28223242670401</v>
      </c>
      <c r="J1510" s="1">
        <f t="shared" si="139"/>
        <v>271.28223242670401</v>
      </c>
      <c r="K1510" s="47">
        <f t="shared" si="140"/>
        <v>5.0751544801358959</v>
      </c>
      <c r="L1510" s="48">
        <f>Solar!K1527/1000*Variables!$B$3</f>
        <v>0</v>
      </c>
      <c r="M1510" s="1">
        <f>IF(E1510=1, VLOOKUP(D1510, Sheet1!$E$2:$G$26, 2), Sheet1!$G$3)</f>
        <v>0.18618000000000001</v>
      </c>
      <c r="N1510" s="1">
        <f>'Electricity Rates'!$J$3</f>
        <v>0.19270000000000001</v>
      </c>
      <c r="O1510" s="145">
        <f>L1510-K1510</f>
        <v>-5.0751544801358959</v>
      </c>
      <c r="P1510">
        <f t="shared" si="141"/>
        <v>0.97798226832218715</v>
      </c>
      <c r="Q1510">
        <f>IF(O1510&gt;0, IF(Q1509+O1510*Variables!$B$5&lt;Variables!$B$4, Q1509+O1510*Variables!$B$5, Variables!$B$4), IF(Q1509&gt;-O1510, Q1509+O1510/Variables!$B$5, 0))</f>
        <v>81.314892939524256</v>
      </c>
      <c r="R1510">
        <f>IF(O1510&gt;0, 0, IF(Q1509&gt;-O1510, 0, -O1510 - Q1509*Variables!$B$5))</f>
        <v>0</v>
      </c>
      <c r="S1510">
        <f t="shared" si="142"/>
        <v>0</v>
      </c>
      <c r="T1510">
        <f t="shared" si="143"/>
        <v>0</v>
      </c>
    </row>
    <row r="1511" spans="1:20" x14ac:dyDescent="0.3">
      <c r="A1511" s="3">
        <f t="shared" si="138"/>
        <v>43163</v>
      </c>
      <c r="B1511">
        <v>3</v>
      </c>
      <c r="C1511">
        <v>4</v>
      </c>
      <c r="D1511">
        <v>22</v>
      </c>
      <c r="E1511">
        <v>0</v>
      </c>
      <c r="F1511" s="1">
        <f>VLOOKUP(A1511,Weather!$A$1:$E$366, 5)</f>
        <v>2.5641025641026015E-2</v>
      </c>
      <c r="G1511" s="1">
        <f>VLOOKUP(D1511, Spring!$A$1:$E$25, 2)</f>
        <v>345.13274336283098</v>
      </c>
      <c r="H1511" s="1">
        <f>VLOOKUP(D1511, Spring!$A$1:$E$25, 3)</f>
        <v>289.79820627802701</v>
      </c>
      <c r="I1511" s="1">
        <f>VLOOKUP(D1511, Spring!$A$1:$E$25, 5)</f>
        <v>275.85953137878198</v>
      </c>
      <c r="J1511" s="1">
        <f t="shared" si="139"/>
        <v>275.85953137878198</v>
      </c>
      <c r="K1511" s="47">
        <f t="shared" si="140"/>
        <v>5.1607866981980806</v>
      </c>
      <c r="L1511" s="48">
        <f>Solar!K1528/1000*Variables!$B$3</f>
        <v>0</v>
      </c>
      <c r="M1511" s="1">
        <f>IF(E1511=1, VLOOKUP(D1511, Sheet1!$E$2:$G$26, 2), Sheet1!$G$3)</f>
        <v>0.18618000000000001</v>
      </c>
      <c r="N1511" s="1">
        <f>'Electricity Rates'!$J$3</f>
        <v>0.19270000000000001</v>
      </c>
      <c r="O1511" s="145">
        <f>L1511-K1511</f>
        <v>-5.1607866981980806</v>
      </c>
      <c r="P1511">
        <f t="shared" si="141"/>
        <v>0.9944835967427702</v>
      </c>
      <c r="Q1511">
        <f>IF(O1511&gt;0, IF(Q1510+O1511*Variables!$B$5&lt;Variables!$B$4, Q1510+O1511*Variables!$B$5, Variables!$B$4), IF(Q1510&gt;-O1511, Q1510+O1511/Variables!$B$5, 0))</f>
        <v>75.824694324419909</v>
      </c>
      <c r="R1511">
        <f>IF(O1511&gt;0, 0, IF(Q1510&gt;-O1511, 0, -O1511 - Q1510*Variables!$B$5))</f>
        <v>0</v>
      </c>
      <c r="S1511">
        <f t="shared" si="142"/>
        <v>0</v>
      </c>
      <c r="T1511">
        <f t="shared" si="143"/>
        <v>0</v>
      </c>
    </row>
    <row r="1512" spans="1:20" x14ac:dyDescent="0.3">
      <c r="A1512" s="3">
        <f t="shared" si="138"/>
        <v>43163</v>
      </c>
      <c r="B1512">
        <v>3</v>
      </c>
      <c r="C1512">
        <v>4</v>
      </c>
      <c r="D1512">
        <v>23</v>
      </c>
      <c r="E1512">
        <v>0</v>
      </c>
      <c r="F1512" s="1">
        <f>VLOOKUP(A1512,Weather!$A$1:$E$366, 5)</f>
        <v>2.5641025641026015E-2</v>
      </c>
      <c r="G1512" s="1">
        <f>VLOOKUP(D1512, Spring!$A$1:$E$25, 2)</f>
        <v>318.58407079646003</v>
      </c>
      <c r="H1512" s="1">
        <f>VLOOKUP(D1512, Spring!$A$1:$E$25, 3)</f>
        <v>270.57975656630401</v>
      </c>
      <c r="I1512" s="1">
        <f>VLOOKUP(D1512, Spring!$A$1:$E$25, 5)</f>
        <v>271.64527650221697</v>
      </c>
      <c r="J1512" s="1">
        <f t="shared" si="139"/>
        <v>271.64527650221697</v>
      </c>
      <c r="K1512" s="47">
        <f t="shared" si="140"/>
        <v>5.0819463173669766</v>
      </c>
      <c r="L1512" s="48">
        <f>Solar!K1529/1000*Variables!$B$3</f>
        <v>0</v>
      </c>
      <c r="M1512" s="1">
        <f>IF(E1512=1, VLOOKUP(D1512, Sheet1!$E$2:$G$26, 2), Sheet1!$G$3)</f>
        <v>0.18618000000000001</v>
      </c>
      <c r="N1512" s="1">
        <f>'Electricity Rates'!$J$3</f>
        <v>0.19270000000000001</v>
      </c>
      <c r="O1512" s="145">
        <f>L1512-K1512</f>
        <v>-5.0819463173669766</v>
      </c>
      <c r="P1512">
        <f t="shared" si="141"/>
        <v>0.97929105535661642</v>
      </c>
      <c r="Q1512">
        <f>IF(O1512&gt;0, IF(Q1511+O1512*Variables!$B$5&lt;Variables!$B$4, Q1511+O1512*Variables!$B$5, Variables!$B$4), IF(Q1511&gt;-O1512, Q1511+O1512/Variables!$B$5, 0))</f>
        <v>70.418368454880579</v>
      </c>
      <c r="R1512">
        <f>IF(O1512&gt;0, 0, IF(Q1511&gt;-O1512, 0, -O1512 - Q1511*Variables!$B$5))</f>
        <v>0</v>
      </c>
      <c r="S1512">
        <f t="shared" si="142"/>
        <v>0</v>
      </c>
      <c r="T1512">
        <f t="shared" si="143"/>
        <v>0</v>
      </c>
    </row>
    <row r="1513" spans="1:20" x14ac:dyDescent="0.3">
      <c r="A1513" s="3">
        <f t="shared" si="138"/>
        <v>43163</v>
      </c>
      <c r="B1513">
        <v>3</v>
      </c>
      <c r="C1513">
        <v>4</v>
      </c>
      <c r="D1513">
        <v>24</v>
      </c>
      <c r="E1513">
        <v>0</v>
      </c>
      <c r="F1513" s="1">
        <f>VLOOKUP(A1513,Weather!$A$1:$E$366, 5)</f>
        <v>2.5641025641026015E-2</v>
      </c>
      <c r="G1513" s="1">
        <f>VLOOKUP(D1513, Spring!$A$1:$E$25, 2)</f>
        <v>287.61061946902601</v>
      </c>
      <c r="H1513" s="1">
        <f>VLOOKUP(D1513, Spring!$A$1:$E$25, 3)</f>
        <v>251.20115310698301</v>
      </c>
      <c r="I1513" s="1">
        <f>VLOOKUP(D1513, Spring!$A$1:$E$25, 5)</f>
        <v>267.465363632795</v>
      </c>
      <c r="J1513" s="1">
        <f t="shared" si="139"/>
        <v>267.465363632795</v>
      </c>
      <c r="K1513" s="47">
        <f t="shared" si="140"/>
        <v>5.0037484076252969</v>
      </c>
      <c r="L1513" s="48">
        <f>Solar!K1530/1000*Variables!$B$3</f>
        <v>0</v>
      </c>
      <c r="M1513" s="1">
        <f>IF(E1513=1, VLOOKUP(D1513, Sheet1!$E$2:$G$26, 2), Sheet1!$G$3)</f>
        <v>0.18618000000000001</v>
      </c>
      <c r="N1513" s="1">
        <f>'Electricity Rates'!$J$3</f>
        <v>0.19270000000000001</v>
      </c>
      <c r="O1513" s="145">
        <f>L1513-K1513</f>
        <v>-5.0037484076252969</v>
      </c>
      <c r="P1513">
        <f t="shared" si="141"/>
        <v>0.96422231814939474</v>
      </c>
      <c r="Q1513">
        <f>IF(O1513&gt;0, IF(Q1512+O1513*Variables!$B$5&lt;Variables!$B$4, Q1512+O1513*Variables!$B$5, Variables!$B$4), IF(Q1512&gt;-O1513, Q1512+O1513/Variables!$B$5, 0))</f>
        <v>65.095231851023883</v>
      </c>
      <c r="R1513">
        <f>IF(O1513&gt;0, 0, IF(Q1512&gt;-O1513, 0, -O1513 - Q1512*Variables!$B$5))</f>
        <v>0</v>
      </c>
      <c r="S1513">
        <f t="shared" si="142"/>
        <v>0</v>
      </c>
      <c r="T1513">
        <f t="shared" si="143"/>
        <v>0</v>
      </c>
    </row>
    <row r="1514" spans="1:20" x14ac:dyDescent="0.3">
      <c r="A1514" s="3">
        <f t="shared" si="138"/>
        <v>43164</v>
      </c>
      <c r="B1514">
        <v>3</v>
      </c>
      <c r="C1514">
        <v>5</v>
      </c>
      <c r="D1514">
        <v>1</v>
      </c>
      <c r="E1514">
        <v>1</v>
      </c>
      <c r="F1514" s="1">
        <f>VLOOKUP(A1514,Weather!$A$1:$E$366, 5)</f>
        <v>2.5641025641026015E-2</v>
      </c>
      <c r="G1514" s="1">
        <f>VLOOKUP(D1514, Spring!$A$1:$E$25, 2)</f>
        <v>284.91351697629602</v>
      </c>
      <c r="H1514" s="1">
        <f>VLOOKUP(D1514, Spring!$A$1:$E$25, 3)</f>
        <v>272.00797092955099</v>
      </c>
      <c r="I1514" s="1">
        <f>VLOOKUP(D1514, Spring!$A$1:$E$25, 5)</f>
        <v>272.01322657875102</v>
      </c>
      <c r="J1514" s="1">
        <f t="shared" si="139"/>
        <v>272.338882366647</v>
      </c>
      <c r="K1514" s="47">
        <f t="shared" si="140"/>
        <v>5.0949223124361032</v>
      </c>
      <c r="L1514" s="48">
        <f>Solar!K1531/1000*Variables!$B$3</f>
        <v>0</v>
      </c>
      <c r="M1514" s="1">
        <f>IF(E1514=1, VLOOKUP(D1514, Sheet1!$E$2:$G$26, 2), Sheet1!$G$3)</f>
        <v>0.18618000000000001</v>
      </c>
      <c r="N1514" s="1">
        <f>'Electricity Rates'!$J$3</f>
        <v>0.19270000000000001</v>
      </c>
      <c r="O1514" s="145">
        <f>L1514-K1514</f>
        <v>-5.0949223124361032</v>
      </c>
      <c r="P1514">
        <f t="shared" si="141"/>
        <v>0.98179152960643712</v>
      </c>
      <c r="Q1514">
        <f>IF(O1514&gt;0, IF(Q1513+O1514*Variables!$B$5&lt;Variables!$B$4, Q1513+O1514*Variables!$B$5, Variables!$B$4), IF(Q1513&gt;-O1514, Q1513+O1514/Variables!$B$5, 0))</f>
        <v>59.675101731411004</v>
      </c>
      <c r="R1514">
        <f>IF(O1514&gt;0, 0, IF(Q1513&gt;-O1514, 0, -O1514 - Q1513*Variables!$B$5))</f>
        <v>0</v>
      </c>
      <c r="S1514">
        <f t="shared" si="142"/>
        <v>0</v>
      </c>
      <c r="T1514">
        <f t="shared" si="143"/>
        <v>0</v>
      </c>
    </row>
    <row r="1515" spans="1:20" x14ac:dyDescent="0.3">
      <c r="A1515" s="3">
        <f t="shared" si="138"/>
        <v>43164</v>
      </c>
      <c r="B1515">
        <v>3</v>
      </c>
      <c r="C1515">
        <v>5</v>
      </c>
      <c r="D1515">
        <v>2</v>
      </c>
      <c r="E1515">
        <v>1</v>
      </c>
      <c r="F1515" s="1">
        <f>VLOOKUP(A1515,Weather!$A$1:$E$366, 5)</f>
        <v>2.5641025641026015E-2</v>
      </c>
      <c r="G1515" s="1">
        <f>VLOOKUP(D1515, Spring!$A$1:$E$25, 2)</f>
        <v>283.47213324791699</v>
      </c>
      <c r="H1515" s="1">
        <f>VLOOKUP(D1515, Spring!$A$1:$E$25, 3)</f>
        <v>272.193568553901</v>
      </c>
      <c r="I1515" s="1">
        <f>VLOOKUP(D1515, Spring!$A$1:$E$25, 5)</f>
        <v>263.43263079398702</v>
      </c>
      <c r="J1515" s="1">
        <f t="shared" si="139"/>
        <v>272.48276252041421</v>
      </c>
      <c r="K1515" s="47">
        <f t="shared" si="140"/>
        <v>5.0976140257874061</v>
      </c>
      <c r="L1515" s="48">
        <f>Solar!K1532/1000*Variables!$B$3</f>
        <v>0</v>
      </c>
      <c r="M1515" s="1">
        <f>IF(E1515=1, VLOOKUP(D1515, Sheet1!$E$2:$G$26, 2), Sheet1!$G$3)</f>
        <v>0.18618000000000001</v>
      </c>
      <c r="N1515" s="1">
        <f>'Electricity Rates'!$J$3</f>
        <v>0.19270000000000001</v>
      </c>
      <c r="O1515" s="145">
        <f>L1515-K1515</f>
        <v>-5.0976140257874061</v>
      </c>
      <c r="P1515">
        <f t="shared" si="141"/>
        <v>0.98231022276923319</v>
      </c>
      <c r="Q1515">
        <f>IF(O1515&gt;0, IF(Q1514+O1515*Variables!$B$5&lt;Variables!$B$4, Q1514+O1515*Variables!$B$5, Variables!$B$4), IF(Q1514&gt;-O1515, Q1514+O1515/Variables!$B$5, 0))</f>
        <v>54.252108086956319</v>
      </c>
      <c r="R1515">
        <f>IF(O1515&gt;0, 0, IF(Q1514&gt;-O1515, 0, -O1515 - Q1514*Variables!$B$5))</f>
        <v>0</v>
      </c>
      <c r="S1515">
        <f t="shared" si="142"/>
        <v>0</v>
      </c>
      <c r="T1515">
        <f t="shared" si="143"/>
        <v>0</v>
      </c>
    </row>
    <row r="1516" spans="1:20" x14ac:dyDescent="0.3">
      <c r="A1516" s="3">
        <f t="shared" si="138"/>
        <v>43164</v>
      </c>
      <c r="B1516">
        <v>3</v>
      </c>
      <c r="C1516">
        <v>5</v>
      </c>
      <c r="D1516">
        <v>3</v>
      </c>
      <c r="E1516">
        <v>1</v>
      </c>
      <c r="F1516" s="1">
        <f>VLOOKUP(A1516,Weather!$A$1:$E$366, 5)</f>
        <v>2.5641025641026015E-2</v>
      </c>
      <c r="G1516" s="1">
        <f>VLOOKUP(D1516, Spring!$A$1:$E$25, 2)</f>
        <v>282.03074951953801</v>
      </c>
      <c r="H1516" s="1">
        <f>VLOOKUP(D1516, Spring!$A$1:$E$25, 3)</f>
        <v>263.612120501699</v>
      </c>
      <c r="I1516" s="1">
        <f>VLOOKUP(D1516, Spring!$A$1:$E$25, 5)</f>
        <v>268.00502374504498</v>
      </c>
      <c r="J1516" s="1">
        <f t="shared" si="139"/>
        <v>264.08439304061795</v>
      </c>
      <c r="K1516" s="47">
        <f t="shared" si="140"/>
        <v>4.9404971290782171</v>
      </c>
      <c r="L1516" s="48">
        <f>Solar!K1533/1000*Variables!$B$3</f>
        <v>0</v>
      </c>
      <c r="M1516" s="1">
        <f>IF(E1516=1, VLOOKUP(D1516, Sheet1!$E$2:$G$26, 2), Sheet1!$G$3)</f>
        <v>0.18618000000000001</v>
      </c>
      <c r="N1516" s="1">
        <f>'Electricity Rates'!$J$3</f>
        <v>0.19270000000000001</v>
      </c>
      <c r="O1516" s="145">
        <f>L1516-K1516</f>
        <v>-4.9404971290782171</v>
      </c>
      <c r="P1516">
        <f t="shared" si="141"/>
        <v>0.95203379677337252</v>
      </c>
      <c r="Q1516">
        <f>IF(O1516&gt;0, IF(Q1515+O1516*Variables!$B$5&lt;Variables!$B$4, Q1515+O1516*Variables!$B$5, Variables!$B$4), IF(Q1515&gt;-O1516, Q1515+O1516/Variables!$B$5, 0))</f>
        <v>48.996260077298643</v>
      </c>
      <c r="R1516">
        <f>IF(O1516&gt;0, 0, IF(Q1515&gt;-O1516, 0, -O1516 - Q1515*Variables!$B$5))</f>
        <v>0</v>
      </c>
      <c r="S1516">
        <f t="shared" si="142"/>
        <v>0</v>
      </c>
      <c r="T1516">
        <f t="shared" si="143"/>
        <v>0</v>
      </c>
    </row>
    <row r="1517" spans="1:20" x14ac:dyDescent="0.3">
      <c r="A1517" s="3">
        <f t="shared" si="138"/>
        <v>43164</v>
      </c>
      <c r="B1517">
        <v>3</v>
      </c>
      <c r="C1517">
        <v>5</v>
      </c>
      <c r="D1517">
        <v>4</v>
      </c>
      <c r="E1517">
        <v>1</v>
      </c>
      <c r="F1517" s="1">
        <f>VLOOKUP(A1517,Weather!$A$1:$E$366, 5)</f>
        <v>2.5641025641026015E-2</v>
      </c>
      <c r="G1517" s="1">
        <f>VLOOKUP(D1517, Spring!$A$1:$E$25, 2)</f>
        <v>287.61061946902601</v>
      </c>
      <c r="H1517" s="1">
        <f>VLOOKUP(D1517, Spring!$A$1:$E$25, 3)</f>
        <v>280.54932735425899</v>
      </c>
      <c r="I1517" s="1">
        <f>VLOOKUP(D1517, Spring!$A$1:$E$25, 5)</f>
        <v>263.81039287256101</v>
      </c>
      <c r="J1517" s="1">
        <f t="shared" si="139"/>
        <v>280.73038612643251</v>
      </c>
      <c r="K1517" s="47">
        <f t="shared" si="140"/>
        <v>5.2519107650914361</v>
      </c>
      <c r="L1517" s="48">
        <f>Solar!K1534/1000*Variables!$B$3</f>
        <v>0</v>
      </c>
      <c r="M1517" s="1">
        <f>IF(E1517=1, VLOOKUP(D1517, Sheet1!$E$2:$G$26, 2), Sheet1!$G$3)</f>
        <v>0.18618000000000001</v>
      </c>
      <c r="N1517" s="1">
        <f>'Electricity Rates'!$J$3</f>
        <v>0.19270000000000001</v>
      </c>
      <c r="O1517" s="145">
        <f>L1517-K1517</f>
        <v>-5.2519107650914361</v>
      </c>
      <c r="P1517">
        <f t="shared" si="141"/>
        <v>1.0120432044331198</v>
      </c>
      <c r="Q1517">
        <f>IF(O1517&gt;0, IF(Q1516+O1517*Variables!$B$5&lt;Variables!$B$4, Q1516+O1517*Variables!$B$5, Variables!$B$4), IF(Q1516&gt;-O1517, Q1516+O1517/Variables!$B$5, 0))</f>
        <v>43.409120965499241</v>
      </c>
      <c r="R1517">
        <f>IF(O1517&gt;0, 0, IF(Q1516&gt;-O1517, 0, -O1517 - Q1516*Variables!$B$5))</f>
        <v>0</v>
      </c>
      <c r="S1517">
        <f t="shared" si="142"/>
        <v>0</v>
      </c>
      <c r="T1517">
        <f t="shared" si="143"/>
        <v>0</v>
      </c>
    </row>
    <row r="1518" spans="1:20" x14ac:dyDescent="0.3">
      <c r="A1518" s="3">
        <f t="shared" si="138"/>
        <v>43164</v>
      </c>
      <c r="B1518">
        <v>3</v>
      </c>
      <c r="C1518">
        <v>5</v>
      </c>
      <c r="D1518">
        <v>5</v>
      </c>
      <c r="E1518">
        <v>1</v>
      </c>
      <c r="F1518" s="1">
        <f>VLOOKUP(A1518,Weather!$A$1:$E$366, 5)</f>
        <v>2.5641025641026015E-2</v>
      </c>
      <c r="G1518" s="1">
        <f>VLOOKUP(D1518, Spring!$A$1:$E$25, 2)</f>
        <v>318.58407079646003</v>
      </c>
      <c r="H1518" s="1">
        <f>VLOOKUP(D1518, Spring!$A$1:$E$25, 3)</f>
        <v>296.96508648302301</v>
      </c>
      <c r="I1518" s="1">
        <f>VLOOKUP(D1518, Spring!$A$1:$E$25, 5)</f>
        <v>263.982102908277</v>
      </c>
      <c r="J1518" s="1">
        <f t="shared" si="139"/>
        <v>297.51941941413679</v>
      </c>
      <c r="K1518" s="47">
        <f t="shared" si="140"/>
        <v>5.5660004006161818</v>
      </c>
      <c r="L1518" s="48">
        <f>Solar!K1535/1000*Variables!$B$3</f>
        <v>0</v>
      </c>
      <c r="M1518" s="1">
        <f>IF(E1518=1, VLOOKUP(D1518, Sheet1!$E$2:$G$26, 2), Sheet1!$G$3)</f>
        <v>0.18618000000000001</v>
      </c>
      <c r="N1518" s="1">
        <f>'Electricity Rates'!$J$3</f>
        <v>0.19270000000000001</v>
      </c>
      <c r="O1518" s="145">
        <f>L1518-K1518</f>
        <v>-5.5660004006161818</v>
      </c>
      <c r="P1518">
        <f t="shared" si="141"/>
        <v>1.0725682771987384</v>
      </c>
      <c r="Q1518">
        <f>IF(O1518&gt;0, IF(Q1517+O1518*Variables!$B$5&lt;Variables!$B$4, Q1517+O1518*Variables!$B$5, Variables!$B$4), IF(Q1517&gt;-O1518, Q1517+O1518/Variables!$B$5, 0))</f>
        <v>37.487843943567135</v>
      </c>
      <c r="R1518">
        <f>IF(O1518&gt;0, 0, IF(Q1517&gt;-O1518, 0, -O1518 - Q1517*Variables!$B$5))</f>
        <v>0</v>
      </c>
      <c r="S1518">
        <f t="shared" si="142"/>
        <v>0</v>
      </c>
      <c r="T1518">
        <f t="shared" si="143"/>
        <v>0</v>
      </c>
    </row>
    <row r="1519" spans="1:20" x14ac:dyDescent="0.3">
      <c r="A1519" s="3">
        <f t="shared" si="138"/>
        <v>43164</v>
      </c>
      <c r="B1519">
        <v>3</v>
      </c>
      <c r="C1519">
        <v>5</v>
      </c>
      <c r="D1519">
        <v>6</v>
      </c>
      <c r="E1519">
        <v>1</v>
      </c>
      <c r="F1519" s="1">
        <f>VLOOKUP(A1519,Weather!$A$1:$E$366, 5)</f>
        <v>2.5641025641026015E-2</v>
      </c>
      <c r="G1519" s="1">
        <f>VLOOKUP(D1519, Spring!$A$1:$E$25, 2)</f>
        <v>389.38053097345102</v>
      </c>
      <c r="H1519" s="1">
        <f>VLOOKUP(D1519, Spring!$A$1:$E$25, 3)</f>
        <v>340.20659833439998</v>
      </c>
      <c r="I1519" s="1">
        <f>VLOOKUP(D1519, Spring!$A$1:$E$25, 5)</f>
        <v>264.16853094705402</v>
      </c>
      <c r="J1519" s="1">
        <f t="shared" si="139"/>
        <v>341.46746840206799</v>
      </c>
      <c r="K1519" s="47">
        <f t="shared" si="140"/>
        <v>6.3881815501855463</v>
      </c>
      <c r="L1519" s="48">
        <f>Solar!K1536/1000*Variables!$B$3</f>
        <v>0</v>
      </c>
      <c r="M1519" s="1">
        <f>IF(E1519=1, VLOOKUP(D1519, Sheet1!$E$2:$G$26, 2), Sheet1!$G$3)</f>
        <v>0.18618000000000001</v>
      </c>
      <c r="N1519" s="1">
        <f>'Electricity Rates'!$J$3</f>
        <v>0.19270000000000001</v>
      </c>
      <c r="O1519" s="145">
        <f>L1519-K1519</f>
        <v>-6.3881815501855463</v>
      </c>
      <c r="P1519">
        <f t="shared" si="141"/>
        <v>1.2310025847207549</v>
      </c>
      <c r="Q1519">
        <f>IF(O1519&gt;0, IF(Q1518+O1519*Variables!$B$5&lt;Variables!$B$4, Q1518+O1519*Variables!$B$5, Variables!$B$4), IF(Q1518&gt;-O1519, Q1518+O1519/Variables!$B$5, 0))</f>
        <v>30.691906124220807</v>
      </c>
      <c r="R1519">
        <f>IF(O1519&gt;0, 0, IF(Q1518&gt;-O1519, 0, -O1519 - Q1518*Variables!$B$5))</f>
        <v>0</v>
      </c>
      <c r="S1519">
        <f t="shared" si="142"/>
        <v>0</v>
      </c>
      <c r="T1519">
        <f t="shared" si="143"/>
        <v>0</v>
      </c>
    </row>
    <row r="1520" spans="1:20" x14ac:dyDescent="0.3">
      <c r="A1520" s="3">
        <f t="shared" si="138"/>
        <v>43164</v>
      </c>
      <c r="B1520">
        <v>3</v>
      </c>
      <c r="C1520">
        <v>5</v>
      </c>
      <c r="D1520">
        <v>7</v>
      </c>
      <c r="E1520">
        <v>1</v>
      </c>
      <c r="F1520" s="1">
        <f>VLOOKUP(A1520,Weather!$A$1:$E$366, 5)</f>
        <v>2.5641025641026015E-2</v>
      </c>
      <c r="G1520" s="1">
        <f>VLOOKUP(D1520, Spring!$A$1:$E$25, 2)</f>
        <v>623.89380530973403</v>
      </c>
      <c r="H1520" s="1">
        <f>VLOOKUP(D1520, Spring!$A$1:$E$25, 3)</f>
        <v>374.47950032030701</v>
      </c>
      <c r="I1520" s="1">
        <f>VLOOKUP(D1520, Spring!$A$1:$E$25, 5)</f>
        <v>251.18725224694799</v>
      </c>
      <c r="J1520" s="1">
        <f t="shared" si="139"/>
        <v>380.87473890977958</v>
      </c>
      <c r="K1520" s="47">
        <f t="shared" si="140"/>
        <v>7.1254137075520472</v>
      </c>
      <c r="L1520" s="48">
        <f>Solar!K1537/1000*Variables!$B$3</f>
        <v>0</v>
      </c>
      <c r="M1520" s="1">
        <f>IF(E1520=1, VLOOKUP(D1520, Sheet1!$E$2:$G$26, 2), Sheet1!$G$3)</f>
        <v>0.18618000000000001</v>
      </c>
      <c r="N1520" s="1">
        <f>'Electricity Rates'!$J$3</f>
        <v>0.19270000000000001</v>
      </c>
      <c r="O1520" s="145">
        <f>L1520-K1520</f>
        <v>-7.1254137075520472</v>
      </c>
      <c r="P1520">
        <f t="shared" si="141"/>
        <v>1.3730672214452795</v>
      </c>
      <c r="Q1520">
        <f>IF(O1520&gt;0, IF(Q1519+O1520*Variables!$B$5&lt;Variables!$B$4, Q1519+O1520*Variables!$B$5, Variables!$B$4), IF(Q1519&gt;-O1520, Q1519+O1520/Variables!$B$5, 0))</f>
        <v>23.111678775761181</v>
      </c>
      <c r="R1520">
        <f>IF(O1520&gt;0, 0, IF(Q1519&gt;-O1520, 0, -O1520 - Q1519*Variables!$B$5))</f>
        <v>0</v>
      </c>
      <c r="S1520">
        <f t="shared" si="142"/>
        <v>0</v>
      </c>
      <c r="T1520">
        <f t="shared" si="143"/>
        <v>0</v>
      </c>
    </row>
    <row r="1521" spans="1:20" x14ac:dyDescent="0.3">
      <c r="A1521" s="3">
        <f t="shared" si="138"/>
        <v>43164</v>
      </c>
      <c r="B1521">
        <v>3</v>
      </c>
      <c r="C1521">
        <v>5</v>
      </c>
      <c r="D1521">
        <v>8</v>
      </c>
      <c r="E1521">
        <v>1</v>
      </c>
      <c r="F1521" s="1">
        <f>VLOOKUP(A1521,Weather!$A$1:$E$366, 5)</f>
        <v>2.5641025641026015E-2</v>
      </c>
      <c r="G1521" s="1">
        <f>VLOOKUP(D1521, Spring!$A$1:$E$25, 2)</f>
        <v>871.68141592920301</v>
      </c>
      <c r="H1521" s="1">
        <f>VLOOKUP(D1521, Spring!$A$1:$E$25, 3)</f>
        <v>578.35522101217202</v>
      </c>
      <c r="I1521" s="1">
        <f>VLOOKUP(D1521, Spring!$A$1:$E$25, 5)</f>
        <v>268.91753993484798</v>
      </c>
      <c r="J1521" s="1">
        <f t="shared" si="139"/>
        <v>585.87640549722425</v>
      </c>
      <c r="K1521" s="47">
        <f t="shared" si="140"/>
        <v>10.960589779754631</v>
      </c>
      <c r="L1521" s="48">
        <f>Solar!K1538/1000*Variables!$B$3</f>
        <v>2.35385</v>
      </c>
      <c r="M1521" s="1">
        <f>IF(E1521=1, VLOOKUP(D1521, Sheet1!$E$2:$G$26, 2), Sheet1!$G$3)</f>
        <v>0.18618000000000001</v>
      </c>
      <c r="N1521" s="1">
        <f>'Electricity Rates'!$J$3</f>
        <v>0.19270000000000001</v>
      </c>
      <c r="O1521" s="145">
        <f>L1521-K1521</f>
        <v>-8.6067397797546317</v>
      </c>
      <c r="P1521">
        <f t="shared" si="141"/>
        <v>2.1121056505587177</v>
      </c>
      <c r="Q1521">
        <f>IF(O1521&gt;0, IF(Q1520+O1521*Variables!$B$5&lt;Variables!$B$4, Q1520+O1521*Variables!$B$5, Variables!$B$4), IF(Q1520&gt;-O1521, Q1520+O1521/Variables!$B$5, 0))</f>
        <v>13.95557262708604</v>
      </c>
      <c r="R1521">
        <f>IF(O1521&gt;0, 0, IF(Q1520&gt;-O1521, 0, -O1521 - Q1520*Variables!$B$5))</f>
        <v>0</v>
      </c>
      <c r="S1521">
        <f t="shared" si="142"/>
        <v>0</v>
      </c>
      <c r="T1521">
        <f t="shared" si="143"/>
        <v>0</v>
      </c>
    </row>
    <row r="1522" spans="1:20" x14ac:dyDescent="0.3">
      <c r="A1522" s="3">
        <f t="shared" si="138"/>
        <v>43164</v>
      </c>
      <c r="B1522">
        <v>3</v>
      </c>
      <c r="C1522">
        <v>5</v>
      </c>
      <c r="D1522">
        <v>9</v>
      </c>
      <c r="E1522">
        <v>1</v>
      </c>
      <c r="F1522" s="1">
        <f>VLOOKUP(A1522,Weather!$A$1:$E$366, 5)</f>
        <v>2.5641025641026015E-2</v>
      </c>
      <c r="G1522" s="1">
        <f>VLOOKUP(D1522, Spring!$A$1:$E$25, 2)</f>
        <v>1137.1681415929199</v>
      </c>
      <c r="H1522" s="1">
        <f>VLOOKUP(D1522, Spring!$A$1:$E$25, 3)</f>
        <v>786.77530429212004</v>
      </c>
      <c r="I1522" s="1">
        <f>VLOOKUP(D1522, Spring!$A$1:$E$25, 5)</f>
        <v>317.33977000667198</v>
      </c>
      <c r="J1522" s="1">
        <f t="shared" si="139"/>
        <v>795.75973601778173</v>
      </c>
      <c r="K1522" s="47">
        <f t="shared" si="140"/>
        <v>14.887092137350228</v>
      </c>
      <c r="L1522" s="48">
        <f>Solar!K1539/1000*Variables!$B$3</f>
        <v>4.0589000000000004</v>
      </c>
      <c r="M1522" s="1">
        <f>IF(E1522=1, VLOOKUP(D1522, Sheet1!$E$2:$G$26, 2), Sheet1!$G$3)</f>
        <v>0.20441999999999999</v>
      </c>
      <c r="N1522" s="1">
        <f>'Electricity Rates'!$J$3</f>
        <v>0.19270000000000001</v>
      </c>
      <c r="O1522" s="145">
        <f>L1522-K1522</f>
        <v>-10.828192137350229</v>
      </c>
      <c r="P1522">
        <f t="shared" si="141"/>
        <v>2.8687426548673889</v>
      </c>
      <c r="Q1522">
        <f>IF(O1522&gt;0, IF(Q1521+O1522*Variables!$B$5&lt;Variables!$B$4, Q1521+O1522*Variables!$B$5, Variables!$B$4), IF(Q1521&gt;-O1522, Q1521+O1522/Variables!$B$5, 0))</f>
        <v>2.4362192894794141</v>
      </c>
      <c r="R1522">
        <f>IF(O1522&gt;0, 0, IF(Q1521&gt;-O1522, 0, -O1522 - Q1521*Variables!$B$5))</f>
        <v>0</v>
      </c>
      <c r="S1522">
        <f t="shared" si="142"/>
        <v>0</v>
      </c>
      <c r="T1522">
        <f t="shared" si="143"/>
        <v>0</v>
      </c>
    </row>
    <row r="1523" spans="1:20" x14ac:dyDescent="0.3">
      <c r="A1523" s="3">
        <f t="shared" si="138"/>
        <v>43164</v>
      </c>
      <c r="B1523">
        <v>3</v>
      </c>
      <c r="C1523">
        <v>5</v>
      </c>
      <c r="D1523">
        <v>10</v>
      </c>
      <c r="E1523">
        <v>1</v>
      </c>
      <c r="F1523" s="1">
        <f>VLOOKUP(A1523,Weather!$A$1:$E$366, 5)</f>
        <v>2.5641025641026015E-2</v>
      </c>
      <c r="G1523" s="1">
        <f>VLOOKUP(D1523, Spring!$A$1:$E$25, 2)</f>
        <v>1207.9646017699099</v>
      </c>
      <c r="H1523" s="1">
        <f>VLOOKUP(D1523, Spring!$A$1:$E$25, 3)</f>
        <v>923.64670083279998</v>
      </c>
      <c r="I1523" s="1">
        <f>VLOOKUP(D1523, Spring!$A$1:$E$25, 5)</f>
        <v>339.44621060481097</v>
      </c>
      <c r="J1523" s="1">
        <f t="shared" si="139"/>
        <v>930.93690342093112</v>
      </c>
      <c r="K1523" s="47">
        <f t="shared" si="140"/>
        <v>17.415989812001779</v>
      </c>
      <c r="L1523" s="48">
        <f>Solar!K1540/1000*Variables!$B$3</f>
        <v>10.133249999999999</v>
      </c>
      <c r="M1523" s="1">
        <f>IF(E1523=1, VLOOKUP(D1523, Sheet1!$E$2:$G$26, 2), Sheet1!$G$3)</f>
        <v>0.20441999999999999</v>
      </c>
      <c r="N1523" s="1">
        <f>'Electricity Rates'!$J$3</f>
        <v>0.19270000000000001</v>
      </c>
      <c r="O1523" s="145">
        <f>L1523-K1523</f>
        <v>-7.2827398120017808</v>
      </c>
      <c r="P1523">
        <f t="shared" si="141"/>
        <v>3.3560612367727432</v>
      </c>
      <c r="Q1523">
        <f>IF(O1523&gt;0, IF(Q1522+O1523*Variables!$B$5&lt;Variables!$B$4, Q1522+O1523*Variables!$B$5, Variables!$B$4), IF(Q1522&gt;-O1523, Q1522+O1523/Variables!$B$5, 0))</f>
        <v>0</v>
      </c>
      <c r="R1523">
        <f>IF(O1523&gt;0, 0, IF(Q1522&gt;-O1523, 0, -O1523 - Q1522*Variables!$B$5))</f>
        <v>4.992693679891131</v>
      </c>
      <c r="S1523">
        <f t="shared" si="142"/>
        <v>1.0206064420433449</v>
      </c>
      <c r="T1523">
        <f t="shared" si="143"/>
        <v>0</v>
      </c>
    </row>
    <row r="1524" spans="1:20" x14ac:dyDescent="0.3">
      <c r="A1524" s="3">
        <f t="shared" si="138"/>
        <v>43164</v>
      </c>
      <c r="B1524">
        <v>3</v>
      </c>
      <c r="C1524">
        <v>5</v>
      </c>
      <c r="D1524">
        <v>11</v>
      </c>
      <c r="E1524">
        <v>1</v>
      </c>
      <c r="F1524" s="1">
        <f>VLOOKUP(A1524,Weather!$A$1:$E$366, 5)</f>
        <v>2.5641025641026015E-2</v>
      </c>
      <c r="G1524" s="1">
        <f>VLOOKUP(D1524, Spring!$A$1:$E$25, 2)</f>
        <v>1274.3362831858401</v>
      </c>
      <c r="H1524" s="1">
        <f>VLOOKUP(D1524, Spring!$A$1:$E$25, 3)</f>
        <v>962.46396540679098</v>
      </c>
      <c r="I1524" s="1">
        <f>VLOOKUP(D1524, Spring!$A$1:$E$25, 5)</f>
        <v>352.80034538247099</v>
      </c>
      <c r="J1524" s="1">
        <f t="shared" si="139"/>
        <v>970.46069150368976</v>
      </c>
      <c r="K1524" s="47">
        <f t="shared" si="140"/>
        <v>18.155401782943702</v>
      </c>
      <c r="L1524" s="48">
        <f>Solar!K1541/1000*Variables!$B$3</f>
        <v>10.6881</v>
      </c>
      <c r="M1524" s="1">
        <f>IF(E1524=1, VLOOKUP(D1524, Sheet1!$E$2:$G$26, 2), Sheet1!$G$3)</f>
        <v>0.20441999999999999</v>
      </c>
      <c r="N1524" s="1">
        <f>'Electricity Rates'!$J$3</f>
        <v>0.19270000000000001</v>
      </c>
      <c r="O1524" s="145">
        <f>L1524-K1524</f>
        <v>-7.4673017829437018</v>
      </c>
      <c r="P1524">
        <f t="shared" si="141"/>
        <v>3.4985459235732517</v>
      </c>
      <c r="Q1524">
        <f>IF(O1524&gt;0, IF(Q1523+O1524*Variables!$B$5&lt;Variables!$B$4, Q1523+O1524*Variables!$B$5, Variables!$B$4), IF(Q1523&gt;-O1524, Q1523+O1524/Variables!$B$5, 0))</f>
        <v>0</v>
      </c>
      <c r="R1524">
        <f>IF(O1524&gt;0, 0, IF(Q1523&gt;-O1524, 0, -O1524 - Q1523*Variables!$B$5))</f>
        <v>7.4673017829437018</v>
      </c>
      <c r="S1524">
        <f t="shared" si="142"/>
        <v>1.5264658304693515</v>
      </c>
      <c r="T1524">
        <f t="shared" si="143"/>
        <v>0</v>
      </c>
    </row>
    <row r="1525" spans="1:20" x14ac:dyDescent="0.3">
      <c r="A1525" s="3">
        <f t="shared" si="138"/>
        <v>43164</v>
      </c>
      <c r="B1525">
        <v>3</v>
      </c>
      <c r="C1525">
        <v>5</v>
      </c>
      <c r="D1525">
        <v>12</v>
      </c>
      <c r="E1525">
        <v>1</v>
      </c>
      <c r="F1525" s="1">
        <f>VLOOKUP(A1525,Weather!$A$1:$E$366, 5)</f>
        <v>2.5641025641026015E-2</v>
      </c>
      <c r="G1525" s="1">
        <f>VLOOKUP(D1525, Spring!$A$1:$E$25, 2)</f>
        <v>1314.1592920353901</v>
      </c>
      <c r="H1525" s="1">
        <f>VLOOKUP(D1525, Spring!$A$1:$E$25, 3)</f>
        <v>983.10377962844302</v>
      </c>
      <c r="I1525" s="1">
        <f>VLOOKUP(D1525, Spring!$A$1:$E$25, 5)</f>
        <v>344.20503159464602</v>
      </c>
      <c r="J1525" s="1">
        <f t="shared" si="139"/>
        <v>991.59238251067256</v>
      </c>
      <c r="K1525" s="47">
        <f t="shared" si="140"/>
        <v>18.5507339627462</v>
      </c>
      <c r="L1525" s="48">
        <f>Solar!K1542/1000*Variables!$B$3</f>
        <v>10.14245</v>
      </c>
      <c r="M1525" s="1">
        <f>IF(E1525=1, VLOOKUP(D1525, Sheet1!$E$2:$G$26, 2), Sheet1!$G$3)</f>
        <v>0.20441999999999999</v>
      </c>
      <c r="N1525" s="1">
        <f>'Electricity Rates'!$J$3</f>
        <v>0.19270000000000001</v>
      </c>
      <c r="O1525" s="145">
        <f>L1525-K1525</f>
        <v>-8.4082839627462</v>
      </c>
      <c r="P1525">
        <f t="shared" si="141"/>
        <v>3.5747264346211929</v>
      </c>
      <c r="Q1525">
        <f>IF(O1525&gt;0, IF(Q1524+O1525*Variables!$B$5&lt;Variables!$B$4, Q1524+O1525*Variables!$B$5, Variables!$B$4), IF(Q1524&gt;-O1525, Q1524+O1525/Variables!$B$5, 0))</f>
        <v>0</v>
      </c>
      <c r="R1525">
        <f>IF(O1525&gt;0, 0, IF(Q1524&gt;-O1525, 0, -O1525 - Q1524*Variables!$B$5))</f>
        <v>8.4082839627462</v>
      </c>
      <c r="S1525">
        <f t="shared" si="142"/>
        <v>1.718821407664578</v>
      </c>
      <c r="T1525">
        <f t="shared" si="143"/>
        <v>0</v>
      </c>
    </row>
    <row r="1526" spans="1:20" x14ac:dyDescent="0.3">
      <c r="A1526" s="3">
        <f t="shared" si="138"/>
        <v>43164</v>
      </c>
      <c r="B1526">
        <v>3</v>
      </c>
      <c r="C1526">
        <v>5</v>
      </c>
      <c r="D1526">
        <v>13</v>
      </c>
      <c r="E1526">
        <v>1</v>
      </c>
      <c r="F1526" s="1">
        <f>VLOOKUP(A1526,Weather!$A$1:$E$366, 5)</f>
        <v>2.5641025641026015E-2</v>
      </c>
      <c r="G1526" s="1">
        <f>VLOOKUP(D1526, Spring!$A$1:$E$25, 2)</f>
        <v>1362.8318584070701</v>
      </c>
      <c r="H1526" s="1">
        <f>VLOOKUP(D1526, Spring!$A$1:$E$25, 3)</f>
        <v>999.59961563100603</v>
      </c>
      <c r="I1526" s="1">
        <f>VLOOKUP(D1526, Spring!$A$1:$E$25, 5)</f>
        <v>326.84269398328001</v>
      </c>
      <c r="J1526" s="1">
        <f t="shared" si="139"/>
        <v>1008.9132628816744</v>
      </c>
      <c r="K1526" s="47">
        <f t="shared" si="140"/>
        <v>18.874773406201232</v>
      </c>
      <c r="L1526" s="48">
        <f>Solar!K1543/1000*Variables!$B$3</f>
        <v>10.245699999999999</v>
      </c>
      <c r="M1526" s="1">
        <f>IF(E1526=1, VLOOKUP(D1526, Sheet1!$E$2:$G$26, 2), Sheet1!$G$3)</f>
        <v>0.20441999999999999</v>
      </c>
      <c r="N1526" s="1">
        <f>'Electricity Rates'!$J$3</f>
        <v>0.19270000000000001</v>
      </c>
      <c r="O1526" s="145">
        <f>L1526-K1526</f>
        <v>-8.6290734062012326</v>
      </c>
      <c r="P1526">
        <f t="shared" si="141"/>
        <v>3.6371688353749776</v>
      </c>
      <c r="Q1526">
        <f>IF(O1526&gt;0, IF(Q1525+O1526*Variables!$B$5&lt;Variables!$B$4, Q1525+O1526*Variables!$B$5, Variables!$B$4), IF(Q1525&gt;-O1526, Q1525+O1526/Variables!$B$5, 0))</f>
        <v>0</v>
      </c>
      <c r="R1526">
        <f>IF(O1526&gt;0, 0, IF(Q1525&gt;-O1526, 0, -O1526 - Q1525*Variables!$B$5))</f>
        <v>8.6290734062012326</v>
      </c>
      <c r="S1526">
        <f t="shared" si="142"/>
        <v>1.7639551856956559</v>
      </c>
      <c r="T1526">
        <f t="shared" si="143"/>
        <v>0</v>
      </c>
    </row>
    <row r="1527" spans="1:20" x14ac:dyDescent="0.3">
      <c r="A1527" s="3">
        <f t="shared" si="138"/>
        <v>43164</v>
      </c>
      <c r="B1527">
        <v>3</v>
      </c>
      <c r="C1527">
        <v>5</v>
      </c>
      <c r="D1527">
        <v>14</v>
      </c>
      <c r="E1527">
        <v>1</v>
      </c>
      <c r="F1527" s="1">
        <f>VLOOKUP(A1527,Weather!$A$1:$E$366, 5)</f>
        <v>2.5641025641026015E-2</v>
      </c>
      <c r="G1527" s="1">
        <f>VLOOKUP(D1527, Spring!$A$1:$E$25, 2)</f>
        <v>1402.65486725663</v>
      </c>
      <c r="H1527" s="1">
        <f>VLOOKUP(D1527, Spring!$A$1:$E$25, 3)</f>
        <v>1011.55108904548</v>
      </c>
      <c r="I1527" s="1">
        <f>VLOOKUP(D1527, Spring!$A$1:$E$25, 5)</f>
        <v>309.49016837395499</v>
      </c>
      <c r="J1527" s="1">
        <f t="shared" si="139"/>
        <v>1021.5793910508943</v>
      </c>
      <c r="K1527" s="47">
        <f t="shared" si="140"/>
        <v>19.111731634349695</v>
      </c>
      <c r="L1527" s="48">
        <f>Solar!K1544/1000*Variables!$B$3</f>
        <v>6.6405000000000003</v>
      </c>
      <c r="M1527" s="1">
        <f>IF(E1527=1, VLOOKUP(D1527, Sheet1!$E$2:$G$26, 2), Sheet1!$G$3)</f>
        <v>0.20441999999999999</v>
      </c>
      <c r="N1527" s="1">
        <f>'Electricity Rates'!$J$3</f>
        <v>0.19270000000000001</v>
      </c>
      <c r="O1527" s="145">
        <f>L1527-K1527</f>
        <v>-12.471231634349696</v>
      </c>
      <c r="P1527">
        <f t="shared" si="141"/>
        <v>3.6828306859391864</v>
      </c>
      <c r="Q1527">
        <f>IF(O1527&gt;0, IF(Q1526+O1527*Variables!$B$5&lt;Variables!$B$4, Q1526+O1527*Variables!$B$5, Variables!$B$4), IF(Q1526&gt;-O1527, Q1526+O1527/Variables!$B$5, 0))</f>
        <v>0</v>
      </c>
      <c r="R1527">
        <f>IF(O1527&gt;0, 0, IF(Q1526&gt;-O1527, 0, -O1527 - Q1526*Variables!$B$5))</f>
        <v>12.471231634349696</v>
      </c>
      <c r="S1527">
        <f t="shared" si="142"/>
        <v>2.5493691706937649</v>
      </c>
      <c r="T1527">
        <f t="shared" si="143"/>
        <v>0</v>
      </c>
    </row>
    <row r="1528" spans="1:20" x14ac:dyDescent="0.3">
      <c r="A1528" s="3">
        <f t="shared" si="138"/>
        <v>43164</v>
      </c>
      <c r="B1528">
        <v>3</v>
      </c>
      <c r="C1528">
        <v>5</v>
      </c>
      <c r="D1528">
        <v>15</v>
      </c>
      <c r="E1528">
        <v>1</v>
      </c>
      <c r="F1528" s="1">
        <f>VLOOKUP(A1528,Weather!$A$1:$E$366, 5)</f>
        <v>2.5641025641026015E-2</v>
      </c>
      <c r="G1528" s="1">
        <f>VLOOKUP(D1528, Spring!$A$1:$E$25, 2)</f>
        <v>1371.6814159292001</v>
      </c>
      <c r="H1528" s="1">
        <f>VLOOKUP(D1528, Spring!$A$1:$E$25, 3)</f>
        <v>1005.48526585522</v>
      </c>
      <c r="I1528" s="1">
        <f>VLOOKUP(D1528, Spring!$A$1:$E$25, 5)</f>
        <v>300.89485458612899</v>
      </c>
      <c r="J1528" s="1">
        <f t="shared" si="139"/>
        <v>1014.8749107289119</v>
      </c>
      <c r="K1528" s="47">
        <f t="shared" si="140"/>
        <v>18.98630405644046</v>
      </c>
      <c r="L1528" s="48">
        <f>Solar!K1545/1000*Variables!$B$3</f>
        <v>11.1454</v>
      </c>
      <c r="M1528" s="1">
        <f>IF(E1528=1, VLOOKUP(D1528, Sheet1!$E$2:$G$26, 2), Sheet1!$G$3)</f>
        <v>0.20441999999999999</v>
      </c>
      <c r="N1528" s="1">
        <f>'Electricity Rates'!$J$3</f>
        <v>0.19270000000000001</v>
      </c>
      <c r="O1528" s="145">
        <f>L1528-K1528</f>
        <v>-7.8409040564404595</v>
      </c>
      <c r="P1528">
        <f t="shared" si="141"/>
        <v>3.6586607916760769</v>
      </c>
      <c r="Q1528">
        <f>IF(O1528&gt;0, IF(Q1527+O1528*Variables!$B$5&lt;Variables!$B$4, Q1527+O1528*Variables!$B$5, Variables!$B$4), IF(Q1527&gt;-O1528, Q1527+O1528/Variables!$B$5, 0))</f>
        <v>0</v>
      </c>
      <c r="R1528">
        <f>IF(O1528&gt;0, 0, IF(Q1527&gt;-O1528, 0, -O1528 - Q1527*Variables!$B$5))</f>
        <v>7.8409040564404595</v>
      </c>
      <c r="S1528">
        <f t="shared" si="142"/>
        <v>1.6028376072175587</v>
      </c>
      <c r="T1528">
        <f t="shared" si="143"/>
        <v>0</v>
      </c>
    </row>
    <row r="1529" spans="1:20" x14ac:dyDescent="0.3">
      <c r="A1529" s="3">
        <f t="shared" si="138"/>
        <v>43164</v>
      </c>
      <c r="B1529">
        <v>3</v>
      </c>
      <c r="C1529">
        <v>5</v>
      </c>
      <c r="D1529">
        <v>16</v>
      </c>
      <c r="E1529">
        <v>1</v>
      </c>
      <c r="F1529" s="1">
        <f>VLOOKUP(A1529,Weather!$A$1:$E$366, 5)</f>
        <v>2.5641025641026015E-2</v>
      </c>
      <c r="G1529" s="1">
        <f>VLOOKUP(D1529, Spring!$A$1:$E$25, 2)</f>
        <v>1283.1858407079601</v>
      </c>
      <c r="H1529" s="1">
        <f>VLOOKUP(D1529, Spring!$A$1:$E$25, 3)</f>
        <v>954.93673926969905</v>
      </c>
      <c r="I1529" s="1">
        <f>VLOOKUP(D1529, Spring!$A$1:$E$25, 5)</f>
        <v>270.36971623690101</v>
      </c>
      <c r="J1529" s="1">
        <f t="shared" si="139"/>
        <v>963.35338289632125</v>
      </c>
      <c r="K1529" s="47">
        <f t="shared" si="140"/>
        <v>18.022438083855373</v>
      </c>
      <c r="L1529" s="48">
        <f>Solar!K1546/1000*Variables!$B$3</f>
        <v>8.1243499999999997</v>
      </c>
      <c r="M1529" s="1">
        <f>IF(E1529=1, VLOOKUP(D1529, Sheet1!$E$2:$G$26, 2), Sheet1!$G$3)</f>
        <v>0.20441999999999999</v>
      </c>
      <c r="N1529" s="1">
        <f>'Electricity Rates'!$J$3</f>
        <v>0.19270000000000001</v>
      </c>
      <c r="O1529" s="145">
        <f>L1529-K1529</f>
        <v>-9.8980880838553738</v>
      </c>
      <c r="P1529">
        <f t="shared" si="141"/>
        <v>3.4729238187589306</v>
      </c>
      <c r="Q1529">
        <f>IF(O1529&gt;0, IF(Q1528+O1529*Variables!$B$5&lt;Variables!$B$4, Q1528+O1529*Variables!$B$5, Variables!$B$4), IF(Q1528&gt;-O1529, Q1528+O1529/Variables!$B$5, 0))</f>
        <v>0</v>
      </c>
      <c r="R1529">
        <f>IF(O1529&gt;0, 0, IF(Q1528&gt;-O1529, 0, -O1529 - Q1528*Variables!$B$5))</f>
        <v>9.8980880838553738</v>
      </c>
      <c r="S1529">
        <f t="shared" si="142"/>
        <v>2.0233671661017154</v>
      </c>
      <c r="T1529">
        <f t="shared" si="143"/>
        <v>0</v>
      </c>
    </row>
    <row r="1530" spans="1:20" x14ac:dyDescent="0.3">
      <c r="A1530" s="3">
        <f t="shared" si="138"/>
        <v>43164</v>
      </c>
      <c r="B1530">
        <v>3</v>
      </c>
      <c r="C1530">
        <v>5</v>
      </c>
      <c r="D1530">
        <v>17</v>
      </c>
      <c r="E1530">
        <v>1</v>
      </c>
      <c r="F1530" s="1">
        <f>VLOOKUP(A1530,Weather!$A$1:$E$366, 5)</f>
        <v>2.5641025641026015E-2</v>
      </c>
      <c r="G1530" s="1">
        <f>VLOOKUP(D1530, Spring!$A$1:$E$25, 2)</f>
        <v>973.45132743362797</v>
      </c>
      <c r="H1530" s="1">
        <f>VLOOKUP(D1530, Spring!$A$1:$E$25, 3)</f>
        <v>850.97693786034597</v>
      </c>
      <c r="I1530" s="1">
        <f>VLOOKUP(D1530, Spring!$A$1:$E$25, 5)</f>
        <v>257.39334353781499</v>
      </c>
      <c r="J1530" s="1">
        <f t="shared" si="139"/>
        <v>854.11730682376356</v>
      </c>
      <c r="K1530" s="47">
        <f t="shared" si="140"/>
        <v>15.978846965067696</v>
      </c>
      <c r="L1530" s="48">
        <f>Solar!K1547/1000*Variables!$B$3</f>
        <v>8.3856999999999999</v>
      </c>
      <c r="M1530" s="1">
        <f>IF(E1530=1, VLOOKUP(D1530, Sheet1!$E$2:$G$26, 2), Sheet1!$G$3)</f>
        <v>0.20441999999999999</v>
      </c>
      <c r="N1530" s="1">
        <f>'Electricity Rates'!$J$3</f>
        <v>0.19270000000000001</v>
      </c>
      <c r="O1530" s="145">
        <f>L1530-K1530</f>
        <v>-7.5931469650676959</v>
      </c>
      <c r="P1530">
        <f t="shared" si="141"/>
        <v>3.0791238101685452</v>
      </c>
      <c r="Q1530">
        <f>IF(O1530&gt;0, IF(Q1529+O1530*Variables!$B$5&lt;Variables!$B$4, Q1529+O1530*Variables!$B$5, Variables!$B$4), IF(Q1529&gt;-O1530, Q1529+O1530/Variables!$B$5, 0))</f>
        <v>0</v>
      </c>
      <c r="R1530">
        <f>IF(O1530&gt;0, 0, IF(Q1529&gt;-O1530, 0, -O1530 - Q1529*Variables!$B$5))</f>
        <v>7.5931469650676959</v>
      </c>
      <c r="S1530">
        <f t="shared" si="142"/>
        <v>1.5521911025991384</v>
      </c>
      <c r="T1530">
        <f t="shared" si="143"/>
        <v>0</v>
      </c>
    </row>
    <row r="1531" spans="1:20" x14ac:dyDescent="0.3">
      <c r="A1531" s="3">
        <f t="shared" si="138"/>
        <v>43164</v>
      </c>
      <c r="B1531">
        <v>3</v>
      </c>
      <c r="C1531">
        <v>5</v>
      </c>
      <c r="D1531">
        <v>18</v>
      </c>
      <c r="E1531">
        <v>1</v>
      </c>
      <c r="F1531" s="1">
        <f>VLOOKUP(A1531,Weather!$A$1:$E$366, 5)</f>
        <v>2.5641025641026015E-2</v>
      </c>
      <c r="G1531" s="1">
        <f>VLOOKUP(D1531, Spring!$A$1:$E$25, 2)</f>
        <v>690.26548672566298</v>
      </c>
      <c r="H1531" s="1">
        <f>VLOOKUP(D1531, Spring!$A$1:$E$25, 3)</f>
        <v>590.923299339663</v>
      </c>
      <c r="I1531" s="1">
        <f>VLOOKUP(D1531, Spring!$A$1:$E$25, 5)</f>
        <v>248.81274775305101</v>
      </c>
      <c r="J1531" s="1">
        <f t="shared" si="139"/>
        <v>593.47053491366307</v>
      </c>
      <c r="K1531" s="47">
        <f t="shared" si="140"/>
        <v>11.102660934160161</v>
      </c>
      <c r="L1531" s="48">
        <f>Solar!K1548/1000*Variables!$B$3</f>
        <v>1.7603500000000001</v>
      </c>
      <c r="M1531" s="1">
        <f>IF(E1531=1, VLOOKUP(D1531, Sheet1!$E$2:$G$26, 2), Sheet1!$G$3)</f>
        <v>0.20441999999999999</v>
      </c>
      <c r="N1531" s="1">
        <f>'Electricity Rates'!$J$3</f>
        <v>0.19270000000000001</v>
      </c>
      <c r="O1531" s="145">
        <f>L1531-K1531</f>
        <v>-9.3423109341601602</v>
      </c>
      <c r="P1531">
        <f t="shared" si="141"/>
        <v>2.1394827620126633</v>
      </c>
      <c r="Q1531">
        <f>IF(O1531&gt;0, IF(Q1530+O1531*Variables!$B$5&lt;Variables!$B$4, Q1530+O1531*Variables!$B$5, Variables!$B$4), IF(Q1530&gt;-O1531, Q1530+O1531/Variables!$B$5, 0))</f>
        <v>0</v>
      </c>
      <c r="R1531">
        <f>IF(O1531&gt;0, 0, IF(Q1530&gt;-O1531, 0, -O1531 - Q1530*Variables!$B$5))</f>
        <v>9.3423109341601602</v>
      </c>
      <c r="S1531">
        <f t="shared" si="142"/>
        <v>1.9097552011610199</v>
      </c>
      <c r="T1531">
        <f t="shared" si="143"/>
        <v>0</v>
      </c>
    </row>
    <row r="1532" spans="1:20" x14ac:dyDescent="0.3">
      <c r="A1532" s="3">
        <f t="shared" si="138"/>
        <v>43164</v>
      </c>
      <c r="B1532">
        <v>3</v>
      </c>
      <c r="C1532">
        <v>5</v>
      </c>
      <c r="D1532">
        <v>19</v>
      </c>
      <c r="E1532">
        <v>1</v>
      </c>
      <c r="F1532" s="1">
        <f>VLOOKUP(A1532,Weather!$A$1:$E$366, 5)</f>
        <v>2.5641025641026015E-2</v>
      </c>
      <c r="G1532" s="1">
        <f>VLOOKUP(D1532, Spring!$A$1:$E$25, 2)</f>
        <v>482.300884955752</v>
      </c>
      <c r="H1532" s="1">
        <f>VLOOKUP(D1532, Spring!$A$1:$E$25, 3)</f>
        <v>454.99679692504799</v>
      </c>
      <c r="I1532" s="1">
        <f>VLOOKUP(D1532, Spring!$A$1:$E$25, 5)</f>
        <v>266.52341143686903</v>
      </c>
      <c r="J1532" s="1">
        <f t="shared" si="139"/>
        <v>455.69690174634809</v>
      </c>
      <c r="K1532" s="47">
        <f t="shared" si="140"/>
        <v>8.5251885160112266</v>
      </c>
      <c r="L1532" s="48">
        <f>Solar!K1549/1000*Variables!$B$3</f>
        <v>0</v>
      </c>
      <c r="M1532" s="1">
        <f>IF(E1532=1, VLOOKUP(D1532, Sheet1!$E$2:$G$26, 2), Sheet1!$G$3)</f>
        <v>0.20441999999999999</v>
      </c>
      <c r="N1532" s="1">
        <f>'Electricity Rates'!$J$3</f>
        <v>0.19270000000000001</v>
      </c>
      <c r="O1532" s="145">
        <f>L1532-K1532</f>
        <v>-8.5251885160112266</v>
      </c>
      <c r="P1532">
        <f t="shared" si="141"/>
        <v>1.6428038270353635</v>
      </c>
      <c r="Q1532">
        <f>IF(O1532&gt;0, IF(Q1531+O1532*Variables!$B$5&lt;Variables!$B$4, Q1531+O1532*Variables!$B$5, Variables!$B$4), IF(Q1531&gt;-O1532, Q1531+O1532/Variables!$B$5, 0))</f>
        <v>0</v>
      </c>
      <c r="R1532">
        <f>IF(O1532&gt;0, 0, IF(Q1531&gt;-O1532, 0, -O1532 - Q1531*Variables!$B$5))</f>
        <v>8.5251885160112266</v>
      </c>
      <c r="S1532">
        <f t="shared" si="142"/>
        <v>1.742719036443015</v>
      </c>
      <c r="T1532">
        <f t="shared" si="143"/>
        <v>0</v>
      </c>
    </row>
    <row r="1533" spans="1:20" x14ac:dyDescent="0.3">
      <c r="A1533" s="3">
        <f t="shared" si="138"/>
        <v>43164</v>
      </c>
      <c r="B1533">
        <v>3</v>
      </c>
      <c r="C1533">
        <v>5</v>
      </c>
      <c r="D1533">
        <v>20</v>
      </c>
      <c r="E1533">
        <v>1</v>
      </c>
      <c r="F1533" s="1">
        <f>VLOOKUP(A1533,Weather!$A$1:$E$366, 5)</f>
        <v>2.5641025641026015E-2</v>
      </c>
      <c r="G1533" s="1">
        <f>VLOOKUP(D1533, Spring!$A$1:$E$25, 2)</f>
        <v>415.92920353982299</v>
      </c>
      <c r="H1533" s="1">
        <f>VLOOKUP(D1533, Spring!$A$1:$E$25, 3)</f>
        <v>371.98648067830999</v>
      </c>
      <c r="I1533" s="1">
        <f>VLOOKUP(D1533, Spring!$A$1:$E$25, 5)</f>
        <v>284.25369912476901</v>
      </c>
      <c r="J1533" s="1">
        <f t="shared" si="139"/>
        <v>373.11321716193856</v>
      </c>
      <c r="K1533" s="47">
        <f t="shared" si="140"/>
        <v>6.9802109734147484</v>
      </c>
      <c r="L1533" s="48">
        <f>Solar!K1550/1000*Variables!$B$3</f>
        <v>0</v>
      </c>
      <c r="M1533" s="1">
        <f>IF(E1533=1, VLOOKUP(D1533, Sheet1!$E$2:$G$26, 2), Sheet1!$G$3)</f>
        <v>0.20441999999999999</v>
      </c>
      <c r="N1533" s="1">
        <f>'Electricity Rates'!$J$3</f>
        <v>0.19270000000000001</v>
      </c>
      <c r="O1533" s="145">
        <f>L1533-K1533</f>
        <v>-6.9802109734147484</v>
      </c>
      <c r="P1533">
        <f t="shared" si="141"/>
        <v>1.3450866545770221</v>
      </c>
      <c r="Q1533">
        <f>IF(O1533&gt;0, IF(Q1532+O1533*Variables!$B$5&lt;Variables!$B$4, Q1532+O1533*Variables!$B$5, Variables!$B$4), IF(Q1532&gt;-O1533, Q1532+O1533/Variables!$B$5, 0))</f>
        <v>0</v>
      </c>
      <c r="R1533">
        <f>IF(O1533&gt;0, 0, IF(Q1532&gt;-O1533, 0, -O1533 - Q1532*Variables!$B$5))</f>
        <v>6.9802109734147484</v>
      </c>
      <c r="S1533">
        <f t="shared" si="142"/>
        <v>1.4268947271854429</v>
      </c>
      <c r="T1533">
        <f t="shared" si="143"/>
        <v>0</v>
      </c>
    </row>
    <row r="1534" spans="1:20" x14ac:dyDescent="0.3">
      <c r="A1534" s="3">
        <f t="shared" si="138"/>
        <v>43164</v>
      </c>
      <c r="B1534">
        <v>3</v>
      </c>
      <c r="C1534">
        <v>5</v>
      </c>
      <c r="D1534">
        <v>21</v>
      </c>
      <c r="E1534">
        <v>1</v>
      </c>
      <c r="F1534" s="1">
        <f>VLOOKUP(A1534,Weather!$A$1:$E$366, 5)</f>
        <v>2.5641025641026015E-2</v>
      </c>
      <c r="G1534" s="1">
        <f>VLOOKUP(D1534, Spring!$A$1:$E$25, 2)</f>
        <v>371.68141592920301</v>
      </c>
      <c r="H1534" s="1">
        <f>VLOOKUP(D1534, Spring!$A$1:$E$25, 3)</f>
        <v>318.10538116591903</v>
      </c>
      <c r="I1534" s="1">
        <f>VLOOKUP(D1534, Spring!$A$1:$E$25, 5)</f>
        <v>271.28223242670401</v>
      </c>
      <c r="J1534" s="1">
        <f t="shared" si="139"/>
        <v>319.47912564702887</v>
      </c>
      <c r="K1534" s="47">
        <f t="shared" si="140"/>
        <v>5.976823109030903</v>
      </c>
      <c r="L1534" s="48">
        <f>Solar!K1551/1000*Variables!$B$3</f>
        <v>0</v>
      </c>
      <c r="M1534" s="1">
        <f>IF(E1534=1, VLOOKUP(D1534, Sheet1!$E$2:$G$26, 2), Sheet1!$G$3)</f>
        <v>0.20441999999999999</v>
      </c>
      <c r="N1534" s="1">
        <f>'Electricity Rates'!$J$3</f>
        <v>0.19270000000000001</v>
      </c>
      <c r="O1534" s="145">
        <f>L1534-K1534</f>
        <v>-5.976823109030903</v>
      </c>
      <c r="P1534">
        <f t="shared" si="141"/>
        <v>1.151733813110255</v>
      </c>
      <c r="Q1534">
        <f>IF(O1534&gt;0, IF(Q1533+O1534*Variables!$B$5&lt;Variables!$B$4, Q1533+O1534*Variables!$B$5, Variables!$B$4), IF(Q1533&gt;-O1534, Q1533+O1534/Variables!$B$5, 0))</f>
        <v>0</v>
      </c>
      <c r="R1534">
        <f>IF(O1534&gt;0, 0, IF(Q1533&gt;-O1534, 0, -O1534 - Q1533*Variables!$B$5))</f>
        <v>5.976823109030903</v>
      </c>
      <c r="S1534">
        <f t="shared" si="142"/>
        <v>1.2217821799480972</v>
      </c>
      <c r="T1534">
        <f t="shared" si="143"/>
        <v>0</v>
      </c>
    </row>
    <row r="1535" spans="1:20" x14ac:dyDescent="0.3">
      <c r="A1535" s="3">
        <f t="shared" si="138"/>
        <v>43164</v>
      </c>
      <c r="B1535">
        <v>3</v>
      </c>
      <c r="C1535">
        <v>5</v>
      </c>
      <c r="D1535">
        <v>22</v>
      </c>
      <c r="E1535">
        <v>1</v>
      </c>
      <c r="F1535" s="1">
        <f>VLOOKUP(A1535,Weather!$A$1:$E$366, 5)</f>
        <v>2.5641025641026015E-2</v>
      </c>
      <c r="G1535" s="1">
        <f>VLOOKUP(D1535, Spring!$A$1:$E$25, 2)</f>
        <v>345.13274336283098</v>
      </c>
      <c r="H1535" s="1">
        <f>VLOOKUP(D1535, Spring!$A$1:$E$25, 3)</f>
        <v>289.79820627802701</v>
      </c>
      <c r="I1535" s="1">
        <f>VLOOKUP(D1535, Spring!$A$1:$E$25, 5)</f>
        <v>275.85953137878198</v>
      </c>
      <c r="J1535" s="1">
        <f t="shared" si="139"/>
        <v>291.21704056225275</v>
      </c>
      <c r="K1535" s="47">
        <f t="shared" si="140"/>
        <v>5.4480953466082864</v>
      </c>
      <c r="L1535" s="48">
        <f>Solar!K1552/1000*Variables!$B$3</f>
        <v>0</v>
      </c>
      <c r="M1535" s="1">
        <f>IF(E1535=1, VLOOKUP(D1535, Sheet1!$E$2:$G$26, 2), Sheet1!$G$3)</f>
        <v>0.18618000000000001</v>
      </c>
      <c r="N1535" s="1">
        <f>'Electricity Rates'!$J$3</f>
        <v>0.19270000000000001</v>
      </c>
      <c r="O1535" s="145">
        <f>L1535-K1535</f>
        <v>-5.4480953466082864</v>
      </c>
      <c r="P1535">
        <f t="shared" si="141"/>
        <v>1.0498479732914168</v>
      </c>
      <c r="Q1535">
        <f>IF(O1535&gt;0, IF(Q1534+O1535*Variables!$B$5&lt;Variables!$B$4, Q1534+O1535*Variables!$B$5, Variables!$B$4), IF(Q1534&gt;-O1535, Q1534+O1535/Variables!$B$5, 0))</f>
        <v>0</v>
      </c>
      <c r="R1535">
        <f>IF(O1535&gt;0, 0, IF(Q1534&gt;-O1535, 0, -O1535 - Q1534*Variables!$B$5))</f>
        <v>5.4480953466082864</v>
      </c>
      <c r="S1535">
        <f t="shared" si="142"/>
        <v>1.0143263916315308</v>
      </c>
      <c r="T1535">
        <f t="shared" si="143"/>
        <v>0</v>
      </c>
    </row>
    <row r="1536" spans="1:20" x14ac:dyDescent="0.3">
      <c r="A1536" s="3">
        <f t="shared" si="138"/>
        <v>43164</v>
      </c>
      <c r="B1536">
        <v>3</v>
      </c>
      <c r="C1536">
        <v>5</v>
      </c>
      <c r="D1536">
        <v>23</v>
      </c>
      <c r="E1536">
        <v>1</v>
      </c>
      <c r="F1536" s="1">
        <f>VLOOKUP(A1536,Weather!$A$1:$E$366, 5)</f>
        <v>2.5641025641026015E-2</v>
      </c>
      <c r="G1536" s="1">
        <f>VLOOKUP(D1536, Spring!$A$1:$E$25, 2)</f>
        <v>318.58407079646003</v>
      </c>
      <c r="H1536" s="1">
        <f>VLOOKUP(D1536, Spring!$A$1:$E$25, 3)</f>
        <v>270.57975656630401</v>
      </c>
      <c r="I1536" s="1">
        <f>VLOOKUP(D1536, Spring!$A$1:$E$25, 5)</f>
        <v>271.64527650221697</v>
      </c>
      <c r="J1536" s="1">
        <f t="shared" si="139"/>
        <v>271.81063641835931</v>
      </c>
      <c r="K1536" s="47">
        <f t="shared" si="140"/>
        <v>5.0850398746255454</v>
      </c>
      <c r="L1536" s="48">
        <f>Solar!K1553/1000*Variables!$B$3</f>
        <v>0</v>
      </c>
      <c r="M1536" s="1">
        <f>IF(E1536=1, VLOOKUP(D1536, Sheet1!$E$2:$G$26, 2), Sheet1!$G$3)</f>
        <v>0.18618000000000001</v>
      </c>
      <c r="N1536" s="1">
        <f>'Electricity Rates'!$J$3</f>
        <v>0.19270000000000001</v>
      </c>
      <c r="O1536" s="145">
        <f>L1536-K1536</f>
        <v>-5.0850398746255454</v>
      </c>
      <c r="P1536">
        <f t="shared" si="141"/>
        <v>0.97988718384034268</v>
      </c>
      <c r="Q1536">
        <f>IF(O1536&gt;0, IF(Q1535+O1536*Variables!$B$5&lt;Variables!$B$4, Q1535+O1536*Variables!$B$5, Variables!$B$4), IF(Q1535&gt;-O1536, Q1535+O1536/Variables!$B$5, 0))</f>
        <v>0</v>
      </c>
      <c r="R1536">
        <f>IF(O1536&gt;0, 0, IF(Q1535&gt;-O1536, 0, -O1536 - Q1535*Variables!$B$5))</f>
        <v>5.0850398746255454</v>
      </c>
      <c r="S1536">
        <f t="shared" si="142"/>
        <v>0.94673272385778406</v>
      </c>
      <c r="T1536">
        <f t="shared" si="143"/>
        <v>0</v>
      </c>
    </row>
    <row r="1537" spans="1:20" x14ac:dyDescent="0.3">
      <c r="A1537" s="3">
        <f t="shared" si="138"/>
        <v>43164</v>
      </c>
      <c r="B1537">
        <v>3</v>
      </c>
      <c r="C1537">
        <v>5</v>
      </c>
      <c r="D1537">
        <v>24</v>
      </c>
      <c r="E1537">
        <v>1</v>
      </c>
      <c r="F1537" s="1">
        <f>VLOOKUP(A1537,Weather!$A$1:$E$366, 5)</f>
        <v>2.5641025641026015E-2</v>
      </c>
      <c r="G1537" s="1">
        <f>VLOOKUP(D1537, Spring!$A$1:$E$25, 2)</f>
        <v>287.61061946902601</v>
      </c>
      <c r="H1537" s="1">
        <f>VLOOKUP(D1537, Spring!$A$1:$E$25, 3)</f>
        <v>251.20115310698301</v>
      </c>
      <c r="I1537" s="1">
        <f>VLOOKUP(D1537, Spring!$A$1:$E$25, 5)</f>
        <v>267.465363632795</v>
      </c>
      <c r="J1537" s="1">
        <f t="shared" si="139"/>
        <v>252.13472916754824</v>
      </c>
      <c r="K1537" s="47">
        <f t="shared" si="140"/>
        <v>4.716942532085163</v>
      </c>
      <c r="L1537" s="48">
        <f>Solar!K1554/1000*Variables!$B$3</f>
        <v>0</v>
      </c>
      <c r="M1537" s="1">
        <f>IF(E1537=1, VLOOKUP(D1537, Sheet1!$E$2:$G$26, 2), Sheet1!$G$3)</f>
        <v>0.18618000000000001</v>
      </c>
      <c r="N1537" s="1">
        <f>'Electricity Rates'!$J$3</f>
        <v>0.19270000000000001</v>
      </c>
      <c r="O1537" s="145">
        <f>L1537-K1537</f>
        <v>-4.716942532085163</v>
      </c>
      <c r="P1537">
        <f t="shared" si="141"/>
        <v>0.90895482593281096</v>
      </c>
      <c r="Q1537">
        <f>IF(O1537&gt;0, IF(Q1536+O1537*Variables!$B$5&lt;Variables!$B$4, Q1536+O1537*Variables!$B$5, Variables!$B$4), IF(Q1536&gt;-O1537, Q1536+O1537/Variables!$B$5, 0))</f>
        <v>0</v>
      </c>
      <c r="R1537">
        <f>IF(O1537&gt;0, 0, IF(Q1536&gt;-O1537, 0, -O1537 - Q1536*Variables!$B$5))</f>
        <v>4.716942532085163</v>
      </c>
      <c r="S1537">
        <f t="shared" si="142"/>
        <v>0.87820036062361573</v>
      </c>
      <c r="T1537">
        <f t="shared" si="143"/>
        <v>0</v>
      </c>
    </row>
    <row r="1538" spans="1:20" x14ac:dyDescent="0.3">
      <c r="A1538" s="3">
        <f t="shared" si="138"/>
        <v>43165</v>
      </c>
      <c r="B1538">
        <v>3</v>
      </c>
      <c r="C1538">
        <v>6</v>
      </c>
      <c r="D1538">
        <v>1</v>
      </c>
      <c r="E1538">
        <v>1</v>
      </c>
      <c r="F1538" s="1">
        <f>VLOOKUP(A1538,Weather!$A$1:$E$366, 5)</f>
        <v>2.5641025641026015E-2</v>
      </c>
      <c r="G1538" s="1">
        <f>VLOOKUP(D1538, Spring!$A$1:$E$25, 2)</f>
        <v>284.91351697629602</v>
      </c>
      <c r="H1538" s="1">
        <f>VLOOKUP(D1538, Spring!$A$1:$E$25, 3)</f>
        <v>272.00797092955099</v>
      </c>
      <c r="I1538" s="1">
        <f>VLOOKUP(D1538, Spring!$A$1:$E$25, 5)</f>
        <v>272.01322657875102</v>
      </c>
      <c r="J1538" s="1">
        <f t="shared" si="139"/>
        <v>272.338882366647</v>
      </c>
      <c r="K1538" s="47">
        <f t="shared" si="140"/>
        <v>5.0949223124361032</v>
      </c>
      <c r="L1538" s="48">
        <f>Solar!K1555/1000*Variables!$B$3</f>
        <v>0</v>
      </c>
      <c r="M1538" s="1">
        <f>IF(E1538=1, VLOOKUP(D1538, Sheet1!$E$2:$G$26, 2), Sheet1!$G$3)</f>
        <v>0.18618000000000001</v>
      </c>
      <c r="N1538" s="1">
        <f>'Electricity Rates'!$J$3</f>
        <v>0.19270000000000001</v>
      </c>
      <c r="O1538" s="145">
        <f>L1538-K1538</f>
        <v>-5.0949223124361032</v>
      </c>
      <c r="P1538">
        <f t="shared" si="141"/>
        <v>0.98179152960643712</v>
      </c>
      <c r="Q1538">
        <f>IF(O1538&gt;0, IF(Q1537+O1538*Variables!$B$5&lt;Variables!$B$4, Q1537+O1538*Variables!$B$5, Variables!$B$4), IF(Q1537&gt;-O1538, Q1537+O1538/Variables!$B$5, 0))</f>
        <v>0</v>
      </c>
      <c r="R1538">
        <f>IF(O1538&gt;0, 0, IF(Q1537&gt;-O1538, 0, -O1538 - Q1537*Variables!$B$5))</f>
        <v>5.0949223124361032</v>
      </c>
      <c r="S1538">
        <f t="shared" si="142"/>
        <v>0.94857263612935372</v>
      </c>
      <c r="T1538">
        <f t="shared" si="143"/>
        <v>0</v>
      </c>
    </row>
    <row r="1539" spans="1:20" x14ac:dyDescent="0.3">
      <c r="A1539" s="3">
        <f t="shared" ref="A1539:A1602" si="144">DATE(2018, B1539, C1539)</f>
        <v>43165</v>
      </c>
      <c r="B1539">
        <v>3</v>
      </c>
      <c r="C1539">
        <v>6</v>
      </c>
      <c r="D1539">
        <v>2</v>
      </c>
      <c r="E1539">
        <v>1</v>
      </c>
      <c r="F1539" s="1">
        <f>VLOOKUP(A1539,Weather!$A$1:$E$366, 5)</f>
        <v>2.5641025641026015E-2</v>
      </c>
      <c r="G1539" s="1">
        <f>VLOOKUP(D1539, Spring!$A$1:$E$25, 2)</f>
        <v>283.47213324791699</v>
      </c>
      <c r="H1539" s="1">
        <f>VLOOKUP(D1539, Spring!$A$1:$E$25, 3)</f>
        <v>272.193568553901</v>
      </c>
      <c r="I1539" s="1">
        <f>VLOOKUP(D1539, Spring!$A$1:$E$25, 5)</f>
        <v>263.43263079398702</v>
      </c>
      <c r="J1539" s="1">
        <f t="shared" ref="J1539:J1602" si="145">IF(E1539=0, I1539, H1539 + (G1539-H1539)*F1539)</f>
        <v>272.48276252041421</v>
      </c>
      <c r="K1539" s="47">
        <f t="shared" ref="K1539:K1602" si="146">J1539*1000/53453</f>
        <v>5.0976140257874061</v>
      </c>
      <c r="L1539" s="48">
        <f>Solar!K1556/1000*Variables!$B$3</f>
        <v>0</v>
      </c>
      <c r="M1539" s="1">
        <f>IF(E1539=1, VLOOKUP(D1539, Sheet1!$E$2:$G$26, 2), Sheet1!$G$3)</f>
        <v>0.18618000000000001</v>
      </c>
      <c r="N1539" s="1">
        <f>'Electricity Rates'!$J$3</f>
        <v>0.19270000000000001</v>
      </c>
      <c r="O1539" s="145">
        <f>L1539-K1539</f>
        <v>-5.0976140257874061</v>
      </c>
      <c r="P1539">
        <f t="shared" ref="P1539:P1602" si="147">N1539*K1539</f>
        <v>0.98231022276923319</v>
      </c>
      <c r="Q1539">
        <f>IF(O1539&gt;0, IF(Q1538+O1539*Variables!$B$5&lt;Variables!$B$4, Q1538+O1539*Variables!$B$5, Variables!$B$4), IF(Q1538&gt;-O1539, Q1538+O1539/Variables!$B$5, 0))</f>
        <v>0</v>
      </c>
      <c r="R1539">
        <f>IF(O1539&gt;0, 0, IF(Q1538&gt;-O1539, 0, -O1539 - Q1538*Variables!$B$5))</f>
        <v>5.0976140257874061</v>
      </c>
      <c r="S1539">
        <f t="shared" ref="S1539:S1602" si="148">R1539*M1539</f>
        <v>0.94907377932109938</v>
      </c>
      <c r="T1539">
        <f t="shared" ref="T1539:T1602" si="149">IF(AND(R1539&gt;0, M1539&gt;0.3), 1, 0)</f>
        <v>0</v>
      </c>
    </row>
    <row r="1540" spans="1:20" x14ac:dyDescent="0.3">
      <c r="A1540" s="3">
        <f t="shared" si="144"/>
        <v>43165</v>
      </c>
      <c r="B1540">
        <v>3</v>
      </c>
      <c r="C1540">
        <v>6</v>
      </c>
      <c r="D1540">
        <v>3</v>
      </c>
      <c r="E1540">
        <v>1</v>
      </c>
      <c r="F1540" s="1">
        <f>VLOOKUP(A1540,Weather!$A$1:$E$366, 5)</f>
        <v>2.5641025641026015E-2</v>
      </c>
      <c r="G1540" s="1">
        <f>VLOOKUP(D1540, Spring!$A$1:$E$25, 2)</f>
        <v>282.03074951953801</v>
      </c>
      <c r="H1540" s="1">
        <f>VLOOKUP(D1540, Spring!$A$1:$E$25, 3)</f>
        <v>263.612120501699</v>
      </c>
      <c r="I1540" s="1">
        <f>VLOOKUP(D1540, Spring!$A$1:$E$25, 5)</f>
        <v>268.00502374504498</v>
      </c>
      <c r="J1540" s="1">
        <f t="shared" si="145"/>
        <v>264.08439304061795</v>
      </c>
      <c r="K1540" s="47">
        <f t="shared" si="146"/>
        <v>4.9404971290782171</v>
      </c>
      <c r="L1540" s="48">
        <f>Solar!K1557/1000*Variables!$B$3</f>
        <v>0</v>
      </c>
      <c r="M1540" s="1">
        <f>IF(E1540=1, VLOOKUP(D1540, Sheet1!$E$2:$G$26, 2), Sheet1!$G$3)</f>
        <v>0.18618000000000001</v>
      </c>
      <c r="N1540" s="1">
        <f>'Electricity Rates'!$J$3</f>
        <v>0.19270000000000001</v>
      </c>
      <c r="O1540" s="145">
        <f>L1540-K1540</f>
        <v>-4.9404971290782171</v>
      </c>
      <c r="P1540">
        <f t="shared" si="147"/>
        <v>0.95203379677337252</v>
      </c>
      <c r="Q1540">
        <f>IF(O1540&gt;0, IF(Q1539+O1540*Variables!$B$5&lt;Variables!$B$4, Q1539+O1540*Variables!$B$5, Variables!$B$4), IF(Q1539&gt;-O1540, Q1539+O1540/Variables!$B$5, 0))</f>
        <v>0</v>
      </c>
      <c r="R1540">
        <f>IF(O1540&gt;0, 0, IF(Q1539&gt;-O1540, 0, -O1540 - Q1539*Variables!$B$5))</f>
        <v>4.9404971290782171</v>
      </c>
      <c r="S1540">
        <f t="shared" si="148"/>
        <v>0.91982175549178258</v>
      </c>
      <c r="T1540">
        <f t="shared" si="149"/>
        <v>0</v>
      </c>
    </row>
    <row r="1541" spans="1:20" x14ac:dyDescent="0.3">
      <c r="A1541" s="3">
        <f t="shared" si="144"/>
        <v>43165</v>
      </c>
      <c r="B1541">
        <v>3</v>
      </c>
      <c r="C1541">
        <v>6</v>
      </c>
      <c r="D1541">
        <v>4</v>
      </c>
      <c r="E1541">
        <v>1</v>
      </c>
      <c r="F1541" s="1">
        <f>VLOOKUP(A1541,Weather!$A$1:$E$366, 5)</f>
        <v>2.5641025641026015E-2</v>
      </c>
      <c r="G1541" s="1">
        <f>VLOOKUP(D1541, Spring!$A$1:$E$25, 2)</f>
        <v>287.61061946902601</v>
      </c>
      <c r="H1541" s="1">
        <f>VLOOKUP(D1541, Spring!$A$1:$E$25, 3)</f>
        <v>280.54932735425899</v>
      </c>
      <c r="I1541" s="1">
        <f>VLOOKUP(D1541, Spring!$A$1:$E$25, 5)</f>
        <v>263.81039287256101</v>
      </c>
      <c r="J1541" s="1">
        <f t="shared" si="145"/>
        <v>280.73038612643251</v>
      </c>
      <c r="K1541" s="47">
        <f t="shared" si="146"/>
        <v>5.2519107650914361</v>
      </c>
      <c r="L1541" s="48">
        <f>Solar!K1558/1000*Variables!$B$3</f>
        <v>0</v>
      </c>
      <c r="M1541" s="1">
        <f>IF(E1541=1, VLOOKUP(D1541, Sheet1!$E$2:$G$26, 2), Sheet1!$G$3)</f>
        <v>0.18618000000000001</v>
      </c>
      <c r="N1541" s="1">
        <f>'Electricity Rates'!$J$3</f>
        <v>0.19270000000000001</v>
      </c>
      <c r="O1541" s="145">
        <f>L1541-K1541</f>
        <v>-5.2519107650914361</v>
      </c>
      <c r="P1541">
        <f t="shared" si="147"/>
        <v>1.0120432044331198</v>
      </c>
      <c r="Q1541">
        <f>IF(O1541&gt;0, IF(Q1540+O1541*Variables!$B$5&lt;Variables!$B$4, Q1540+O1541*Variables!$B$5, Variables!$B$4), IF(Q1540&gt;-O1541, Q1540+O1541/Variables!$B$5, 0))</f>
        <v>0</v>
      </c>
      <c r="R1541">
        <f>IF(O1541&gt;0, 0, IF(Q1540&gt;-O1541, 0, -O1541 - Q1540*Variables!$B$5))</f>
        <v>5.2519107650914361</v>
      </c>
      <c r="S1541">
        <f t="shared" si="148"/>
        <v>0.97780074624472368</v>
      </c>
      <c r="T1541">
        <f t="shared" si="149"/>
        <v>0</v>
      </c>
    </row>
    <row r="1542" spans="1:20" x14ac:dyDescent="0.3">
      <c r="A1542" s="3">
        <f t="shared" si="144"/>
        <v>43165</v>
      </c>
      <c r="B1542">
        <v>3</v>
      </c>
      <c r="C1542">
        <v>6</v>
      </c>
      <c r="D1542">
        <v>5</v>
      </c>
      <c r="E1542">
        <v>1</v>
      </c>
      <c r="F1542" s="1">
        <f>VLOOKUP(A1542,Weather!$A$1:$E$366, 5)</f>
        <v>2.5641025641026015E-2</v>
      </c>
      <c r="G1542" s="1">
        <f>VLOOKUP(D1542, Spring!$A$1:$E$25, 2)</f>
        <v>318.58407079646003</v>
      </c>
      <c r="H1542" s="1">
        <f>VLOOKUP(D1542, Spring!$A$1:$E$25, 3)</f>
        <v>296.96508648302301</v>
      </c>
      <c r="I1542" s="1">
        <f>VLOOKUP(D1542, Spring!$A$1:$E$25, 5)</f>
        <v>263.982102908277</v>
      </c>
      <c r="J1542" s="1">
        <f t="shared" si="145"/>
        <v>297.51941941413679</v>
      </c>
      <c r="K1542" s="47">
        <f t="shared" si="146"/>
        <v>5.5660004006161818</v>
      </c>
      <c r="L1542" s="48">
        <f>Solar!K1559/1000*Variables!$B$3</f>
        <v>0</v>
      </c>
      <c r="M1542" s="1">
        <f>IF(E1542=1, VLOOKUP(D1542, Sheet1!$E$2:$G$26, 2), Sheet1!$G$3)</f>
        <v>0.18618000000000001</v>
      </c>
      <c r="N1542" s="1">
        <f>'Electricity Rates'!$J$3</f>
        <v>0.19270000000000001</v>
      </c>
      <c r="O1542" s="145">
        <f>L1542-K1542</f>
        <v>-5.5660004006161818</v>
      </c>
      <c r="P1542">
        <f t="shared" si="147"/>
        <v>1.0725682771987384</v>
      </c>
      <c r="Q1542">
        <f>IF(O1542&gt;0, IF(Q1541+O1542*Variables!$B$5&lt;Variables!$B$4, Q1541+O1542*Variables!$B$5, Variables!$B$4), IF(Q1541&gt;-O1542, Q1541+O1542/Variables!$B$5, 0))</f>
        <v>0</v>
      </c>
      <c r="R1542">
        <f>IF(O1542&gt;0, 0, IF(Q1541&gt;-O1542, 0, -O1542 - Q1541*Variables!$B$5))</f>
        <v>5.5660004006161818</v>
      </c>
      <c r="S1542">
        <f t="shared" si="148"/>
        <v>1.0362779545867209</v>
      </c>
      <c r="T1542">
        <f t="shared" si="149"/>
        <v>0</v>
      </c>
    </row>
    <row r="1543" spans="1:20" x14ac:dyDescent="0.3">
      <c r="A1543" s="3">
        <f t="shared" si="144"/>
        <v>43165</v>
      </c>
      <c r="B1543">
        <v>3</v>
      </c>
      <c r="C1543">
        <v>6</v>
      </c>
      <c r="D1543">
        <v>6</v>
      </c>
      <c r="E1543">
        <v>1</v>
      </c>
      <c r="F1543" s="1">
        <f>VLOOKUP(A1543,Weather!$A$1:$E$366, 5)</f>
        <v>2.5641025641026015E-2</v>
      </c>
      <c r="G1543" s="1">
        <f>VLOOKUP(D1543, Spring!$A$1:$E$25, 2)</f>
        <v>389.38053097345102</v>
      </c>
      <c r="H1543" s="1">
        <f>VLOOKUP(D1543, Spring!$A$1:$E$25, 3)</f>
        <v>340.20659833439998</v>
      </c>
      <c r="I1543" s="1">
        <f>VLOOKUP(D1543, Spring!$A$1:$E$25, 5)</f>
        <v>264.16853094705402</v>
      </c>
      <c r="J1543" s="1">
        <f t="shared" si="145"/>
        <v>341.46746840206799</v>
      </c>
      <c r="K1543" s="47">
        <f t="shared" si="146"/>
        <v>6.3881815501855463</v>
      </c>
      <c r="L1543" s="48">
        <f>Solar!K1560/1000*Variables!$B$3</f>
        <v>0</v>
      </c>
      <c r="M1543" s="1">
        <f>IF(E1543=1, VLOOKUP(D1543, Sheet1!$E$2:$G$26, 2), Sheet1!$G$3)</f>
        <v>0.18618000000000001</v>
      </c>
      <c r="N1543" s="1">
        <f>'Electricity Rates'!$J$3</f>
        <v>0.19270000000000001</v>
      </c>
      <c r="O1543" s="145">
        <f>L1543-K1543</f>
        <v>-6.3881815501855463</v>
      </c>
      <c r="P1543">
        <f t="shared" si="147"/>
        <v>1.2310025847207549</v>
      </c>
      <c r="Q1543">
        <f>IF(O1543&gt;0, IF(Q1542+O1543*Variables!$B$5&lt;Variables!$B$4, Q1542+O1543*Variables!$B$5, Variables!$B$4), IF(Q1542&gt;-O1543, Q1542+O1543/Variables!$B$5, 0))</f>
        <v>0</v>
      </c>
      <c r="R1543">
        <f>IF(O1543&gt;0, 0, IF(Q1542&gt;-O1543, 0, -O1543 - Q1542*Variables!$B$5))</f>
        <v>6.3881815501855463</v>
      </c>
      <c r="S1543">
        <f t="shared" si="148"/>
        <v>1.1893516410135452</v>
      </c>
      <c r="T1543">
        <f t="shared" si="149"/>
        <v>0</v>
      </c>
    </row>
    <row r="1544" spans="1:20" x14ac:dyDescent="0.3">
      <c r="A1544" s="3">
        <f t="shared" si="144"/>
        <v>43165</v>
      </c>
      <c r="B1544">
        <v>3</v>
      </c>
      <c r="C1544">
        <v>6</v>
      </c>
      <c r="D1544">
        <v>7</v>
      </c>
      <c r="E1544">
        <v>1</v>
      </c>
      <c r="F1544" s="1">
        <f>VLOOKUP(A1544,Weather!$A$1:$E$366, 5)</f>
        <v>2.5641025641026015E-2</v>
      </c>
      <c r="G1544" s="1">
        <f>VLOOKUP(D1544, Spring!$A$1:$E$25, 2)</f>
        <v>623.89380530973403</v>
      </c>
      <c r="H1544" s="1">
        <f>VLOOKUP(D1544, Spring!$A$1:$E$25, 3)</f>
        <v>374.47950032030701</v>
      </c>
      <c r="I1544" s="1">
        <f>VLOOKUP(D1544, Spring!$A$1:$E$25, 5)</f>
        <v>251.18725224694799</v>
      </c>
      <c r="J1544" s="1">
        <f t="shared" si="145"/>
        <v>380.87473890977958</v>
      </c>
      <c r="K1544" s="47">
        <f t="shared" si="146"/>
        <v>7.1254137075520472</v>
      </c>
      <c r="L1544" s="48">
        <f>Solar!K1561/1000*Variables!$B$3</f>
        <v>0.16754999999999998</v>
      </c>
      <c r="M1544" s="1">
        <f>IF(E1544=1, VLOOKUP(D1544, Sheet1!$E$2:$G$26, 2), Sheet1!$G$3)</f>
        <v>0.18618000000000001</v>
      </c>
      <c r="N1544" s="1">
        <f>'Electricity Rates'!$J$3</f>
        <v>0.19270000000000001</v>
      </c>
      <c r="O1544" s="145">
        <f>L1544-K1544</f>
        <v>-6.9578637075520469</v>
      </c>
      <c r="P1544">
        <f t="shared" si="147"/>
        <v>1.3730672214452795</v>
      </c>
      <c r="Q1544">
        <f>IF(O1544&gt;0, IF(Q1543+O1544*Variables!$B$5&lt;Variables!$B$4, Q1543+O1544*Variables!$B$5, Variables!$B$4), IF(Q1543&gt;-O1544, Q1543+O1544/Variables!$B$5, 0))</f>
        <v>0</v>
      </c>
      <c r="R1544">
        <f>IF(O1544&gt;0, 0, IF(Q1543&gt;-O1544, 0, -O1544 - Q1543*Variables!$B$5))</f>
        <v>6.9578637075520469</v>
      </c>
      <c r="S1544">
        <f t="shared" si="148"/>
        <v>1.2954150650720402</v>
      </c>
      <c r="T1544">
        <f t="shared" si="149"/>
        <v>0</v>
      </c>
    </row>
    <row r="1545" spans="1:20" x14ac:dyDescent="0.3">
      <c r="A1545" s="3">
        <f t="shared" si="144"/>
        <v>43165</v>
      </c>
      <c r="B1545">
        <v>3</v>
      </c>
      <c r="C1545">
        <v>6</v>
      </c>
      <c r="D1545">
        <v>8</v>
      </c>
      <c r="E1545">
        <v>1</v>
      </c>
      <c r="F1545" s="1">
        <f>VLOOKUP(A1545,Weather!$A$1:$E$366, 5)</f>
        <v>2.5641025641026015E-2</v>
      </c>
      <c r="G1545" s="1">
        <f>VLOOKUP(D1545, Spring!$A$1:$E$25, 2)</f>
        <v>871.68141592920301</v>
      </c>
      <c r="H1545" s="1">
        <f>VLOOKUP(D1545, Spring!$A$1:$E$25, 3)</f>
        <v>578.35522101217202</v>
      </c>
      <c r="I1545" s="1">
        <f>VLOOKUP(D1545, Spring!$A$1:$E$25, 5)</f>
        <v>268.91753993484798</v>
      </c>
      <c r="J1545" s="1">
        <f t="shared" si="145"/>
        <v>585.87640549722425</v>
      </c>
      <c r="K1545" s="47">
        <f t="shared" si="146"/>
        <v>10.960589779754631</v>
      </c>
      <c r="L1545" s="48">
        <f>Solar!K1562/1000*Variables!$B$3</f>
        <v>1.7510500000000002</v>
      </c>
      <c r="M1545" s="1">
        <f>IF(E1545=1, VLOOKUP(D1545, Sheet1!$E$2:$G$26, 2), Sheet1!$G$3)</f>
        <v>0.18618000000000001</v>
      </c>
      <c r="N1545" s="1">
        <f>'Electricity Rates'!$J$3</f>
        <v>0.19270000000000001</v>
      </c>
      <c r="O1545" s="145">
        <f>L1545-K1545</f>
        <v>-9.2095397797546319</v>
      </c>
      <c r="P1545">
        <f t="shared" si="147"/>
        <v>2.1121056505587177</v>
      </c>
      <c r="Q1545">
        <f>IF(O1545&gt;0, IF(Q1544+O1545*Variables!$B$5&lt;Variables!$B$4, Q1544+O1545*Variables!$B$5, Variables!$B$4), IF(Q1544&gt;-O1545, Q1544+O1545/Variables!$B$5, 0))</f>
        <v>0</v>
      </c>
      <c r="R1545">
        <f>IF(O1545&gt;0, 0, IF(Q1544&gt;-O1545, 0, -O1545 - Q1544*Variables!$B$5))</f>
        <v>9.2095397797546319</v>
      </c>
      <c r="S1545">
        <f t="shared" si="148"/>
        <v>1.7146321161947176</v>
      </c>
      <c r="T1545">
        <f t="shared" si="149"/>
        <v>0</v>
      </c>
    </row>
    <row r="1546" spans="1:20" x14ac:dyDescent="0.3">
      <c r="A1546" s="3">
        <f t="shared" si="144"/>
        <v>43165</v>
      </c>
      <c r="B1546">
        <v>3</v>
      </c>
      <c r="C1546">
        <v>6</v>
      </c>
      <c r="D1546">
        <v>9</v>
      </c>
      <c r="E1546">
        <v>1</v>
      </c>
      <c r="F1546" s="1">
        <f>VLOOKUP(A1546,Weather!$A$1:$E$366, 5)</f>
        <v>2.5641025641026015E-2</v>
      </c>
      <c r="G1546" s="1">
        <f>VLOOKUP(D1546, Spring!$A$1:$E$25, 2)</f>
        <v>1137.1681415929199</v>
      </c>
      <c r="H1546" s="1">
        <f>VLOOKUP(D1546, Spring!$A$1:$E$25, 3)</f>
        <v>786.77530429212004</v>
      </c>
      <c r="I1546" s="1">
        <f>VLOOKUP(D1546, Spring!$A$1:$E$25, 5)</f>
        <v>317.33977000667198</v>
      </c>
      <c r="J1546" s="1">
        <f t="shared" si="145"/>
        <v>795.75973601778173</v>
      </c>
      <c r="K1546" s="47">
        <f t="shared" si="146"/>
        <v>14.887092137350228</v>
      </c>
      <c r="L1546" s="48">
        <f>Solar!K1563/1000*Variables!$B$3</f>
        <v>5.7165999999999997</v>
      </c>
      <c r="M1546" s="1">
        <f>IF(E1546=1, VLOOKUP(D1546, Sheet1!$E$2:$G$26, 2), Sheet1!$G$3)</f>
        <v>0.20441999999999999</v>
      </c>
      <c r="N1546" s="1">
        <f>'Electricity Rates'!$J$3</f>
        <v>0.19270000000000001</v>
      </c>
      <c r="O1546" s="145">
        <f>L1546-K1546</f>
        <v>-9.1704921373502284</v>
      </c>
      <c r="P1546">
        <f t="shared" si="147"/>
        <v>2.8687426548673889</v>
      </c>
      <c r="Q1546">
        <f>IF(O1546&gt;0, IF(Q1545+O1546*Variables!$B$5&lt;Variables!$B$4, Q1545+O1546*Variables!$B$5, Variables!$B$4), IF(Q1545&gt;-O1546, Q1545+O1546/Variables!$B$5, 0))</f>
        <v>0</v>
      </c>
      <c r="R1546">
        <f>IF(O1546&gt;0, 0, IF(Q1545&gt;-O1546, 0, -O1546 - Q1545*Variables!$B$5))</f>
        <v>9.1704921373502284</v>
      </c>
      <c r="S1546">
        <f t="shared" si="148"/>
        <v>1.8746320027171337</v>
      </c>
      <c r="T1546">
        <f t="shared" si="149"/>
        <v>0</v>
      </c>
    </row>
    <row r="1547" spans="1:20" x14ac:dyDescent="0.3">
      <c r="A1547" s="3">
        <f t="shared" si="144"/>
        <v>43165</v>
      </c>
      <c r="B1547">
        <v>3</v>
      </c>
      <c r="C1547">
        <v>6</v>
      </c>
      <c r="D1547">
        <v>10</v>
      </c>
      <c r="E1547">
        <v>1</v>
      </c>
      <c r="F1547" s="1">
        <f>VLOOKUP(A1547,Weather!$A$1:$E$366, 5)</f>
        <v>2.5641025641026015E-2</v>
      </c>
      <c r="G1547" s="1">
        <f>VLOOKUP(D1547, Spring!$A$1:$E$25, 2)</f>
        <v>1207.9646017699099</v>
      </c>
      <c r="H1547" s="1">
        <f>VLOOKUP(D1547, Spring!$A$1:$E$25, 3)</f>
        <v>923.64670083279998</v>
      </c>
      <c r="I1547" s="1">
        <f>VLOOKUP(D1547, Spring!$A$1:$E$25, 5)</f>
        <v>339.44621060481097</v>
      </c>
      <c r="J1547" s="1">
        <f t="shared" si="145"/>
        <v>930.93690342093112</v>
      </c>
      <c r="K1547" s="47">
        <f t="shared" si="146"/>
        <v>17.415989812001779</v>
      </c>
      <c r="L1547" s="48">
        <f>Solar!K1564/1000*Variables!$B$3</f>
        <v>5.0050499999999998</v>
      </c>
      <c r="M1547" s="1">
        <f>IF(E1547=1, VLOOKUP(D1547, Sheet1!$E$2:$G$26, 2), Sheet1!$G$3)</f>
        <v>0.20441999999999999</v>
      </c>
      <c r="N1547" s="1">
        <f>'Electricity Rates'!$J$3</f>
        <v>0.19270000000000001</v>
      </c>
      <c r="O1547" s="145">
        <f>L1547-K1547</f>
        <v>-12.410939812001779</v>
      </c>
      <c r="P1547">
        <f t="shared" si="147"/>
        <v>3.3560612367727432</v>
      </c>
      <c r="Q1547">
        <f>IF(O1547&gt;0, IF(Q1546+O1547*Variables!$B$5&lt;Variables!$B$4, Q1546+O1547*Variables!$B$5, Variables!$B$4), IF(Q1546&gt;-O1547, Q1546+O1547/Variables!$B$5, 0))</f>
        <v>0</v>
      </c>
      <c r="R1547">
        <f>IF(O1547&gt;0, 0, IF(Q1546&gt;-O1547, 0, -O1547 - Q1546*Variables!$B$5))</f>
        <v>12.410939812001779</v>
      </c>
      <c r="S1547">
        <f t="shared" si="148"/>
        <v>2.5370443163694034</v>
      </c>
      <c r="T1547">
        <f t="shared" si="149"/>
        <v>0</v>
      </c>
    </row>
    <row r="1548" spans="1:20" x14ac:dyDescent="0.3">
      <c r="A1548" s="3">
        <f t="shared" si="144"/>
        <v>43165</v>
      </c>
      <c r="B1548">
        <v>3</v>
      </c>
      <c r="C1548">
        <v>6</v>
      </c>
      <c r="D1548">
        <v>11</v>
      </c>
      <c r="E1548">
        <v>1</v>
      </c>
      <c r="F1548" s="1">
        <f>VLOOKUP(A1548,Weather!$A$1:$E$366, 5)</f>
        <v>2.5641025641026015E-2</v>
      </c>
      <c r="G1548" s="1">
        <f>VLOOKUP(D1548, Spring!$A$1:$E$25, 2)</f>
        <v>1274.3362831858401</v>
      </c>
      <c r="H1548" s="1">
        <f>VLOOKUP(D1548, Spring!$A$1:$E$25, 3)</f>
        <v>962.46396540679098</v>
      </c>
      <c r="I1548" s="1">
        <f>VLOOKUP(D1548, Spring!$A$1:$E$25, 5)</f>
        <v>352.80034538247099</v>
      </c>
      <c r="J1548" s="1">
        <f t="shared" si="145"/>
        <v>970.46069150368976</v>
      </c>
      <c r="K1548" s="47">
        <f t="shared" si="146"/>
        <v>18.155401782943702</v>
      </c>
      <c r="L1548" s="48">
        <f>Solar!K1565/1000*Variables!$B$3</f>
        <v>15.089449999999999</v>
      </c>
      <c r="M1548" s="1">
        <f>IF(E1548=1, VLOOKUP(D1548, Sheet1!$E$2:$G$26, 2), Sheet1!$G$3)</f>
        <v>0.20441999999999999</v>
      </c>
      <c r="N1548" s="1">
        <f>'Electricity Rates'!$J$3</f>
        <v>0.19270000000000001</v>
      </c>
      <c r="O1548" s="145">
        <f>L1548-K1548</f>
        <v>-3.0659517829437029</v>
      </c>
      <c r="P1548">
        <f t="shared" si="147"/>
        <v>3.4985459235732517</v>
      </c>
      <c r="Q1548">
        <f>IF(O1548&gt;0, IF(Q1547+O1548*Variables!$B$5&lt;Variables!$B$4, Q1547+O1548*Variables!$B$5, Variables!$B$4), IF(Q1547&gt;-O1548, Q1547+O1548/Variables!$B$5, 0))</f>
        <v>0</v>
      </c>
      <c r="R1548">
        <f>IF(O1548&gt;0, 0, IF(Q1547&gt;-O1548, 0, -O1548 - Q1547*Variables!$B$5))</f>
        <v>3.0659517829437029</v>
      </c>
      <c r="S1548">
        <f t="shared" si="148"/>
        <v>0.62674186346935168</v>
      </c>
      <c r="T1548">
        <f t="shared" si="149"/>
        <v>0</v>
      </c>
    </row>
    <row r="1549" spans="1:20" x14ac:dyDescent="0.3">
      <c r="A1549" s="3">
        <f t="shared" si="144"/>
        <v>43165</v>
      </c>
      <c r="B1549">
        <v>3</v>
      </c>
      <c r="C1549">
        <v>6</v>
      </c>
      <c r="D1549">
        <v>12</v>
      </c>
      <c r="E1549">
        <v>1</v>
      </c>
      <c r="F1549" s="1">
        <f>VLOOKUP(A1549,Weather!$A$1:$E$366, 5)</f>
        <v>2.5641025641026015E-2</v>
      </c>
      <c r="G1549" s="1">
        <f>VLOOKUP(D1549, Spring!$A$1:$E$25, 2)</f>
        <v>1314.1592920353901</v>
      </c>
      <c r="H1549" s="1">
        <f>VLOOKUP(D1549, Spring!$A$1:$E$25, 3)</f>
        <v>983.10377962844302</v>
      </c>
      <c r="I1549" s="1">
        <f>VLOOKUP(D1549, Spring!$A$1:$E$25, 5)</f>
        <v>344.20503159464602</v>
      </c>
      <c r="J1549" s="1">
        <f t="shared" si="145"/>
        <v>991.59238251067256</v>
      </c>
      <c r="K1549" s="47">
        <f t="shared" si="146"/>
        <v>18.5507339627462</v>
      </c>
      <c r="L1549" s="48">
        <f>Solar!K1566/1000*Variables!$B$3</f>
        <v>9.5746000000000002</v>
      </c>
      <c r="M1549" s="1">
        <f>IF(E1549=1, VLOOKUP(D1549, Sheet1!$E$2:$G$26, 2), Sheet1!$G$3)</f>
        <v>0.20441999999999999</v>
      </c>
      <c r="N1549" s="1">
        <f>'Electricity Rates'!$J$3</f>
        <v>0.19270000000000001</v>
      </c>
      <c r="O1549" s="145">
        <f>L1549-K1549</f>
        <v>-8.9761339627462</v>
      </c>
      <c r="P1549">
        <f t="shared" si="147"/>
        <v>3.5747264346211929</v>
      </c>
      <c r="Q1549">
        <f>IF(O1549&gt;0, IF(Q1548+O1549*Variables!$B$5&lt;Variables!$B$4, Q1548+O1549*Variables!$B$5, Variables!$B$4), IF(Q1548&gt;-O1549, Q1548+O1549/Variables!$B$5, 0))</f>
        <v>0</v>
      </c>
      <c r="R1549">
        <f>IF(O1549&gt;0, 0, IF(Q1548&gt;-O1549, 0, -O1549 - Q1548*Variables!$B$5))</f>
        <v>8.9761339627462</v>
      </c>
      <c r="S1549">
        <f t="shared" si="148"/>
        <v>1.8349013046645781</v>
      </c>
      <c r="T1549">
        <f t="shared" si="149"/>
        <v>0</v>
      </c>
    </row>
    <row r="1550" spans="1:20" x14ac:dyDescent="0.3">
      <c r="A1550" s="3">
        <f t="shared" si="144"/>
        <v>43165</v>
      </c>
      <c r="B1550">
        <v>3</v>
      </c>
      <c r="C1550">
        <v>6</v>
      </c>
      <c r="D1550">
        <v>13</v>
      </c>
      <c r="E1550">
        <v>1</v>
      </c>
      <c r="F1550" s="1">
        <f>VLOOKUP(A1550,Weather!$A$1:$E$366, 5)</f>
        <v>2.5641025641026015E-2</v>
      </c>
      <c r="G1550" s="1">
        <f>VLOOKUP(D1550, Spring!$A$1:$E$25, 2)</f>
        <v>1362.8318584070701</v>
      </c>
      <c r="H1550" s="1">
        <f>VLOOKUP(D1550, Spring!$A$1:$E$25, 3)</f>
        <v>999.59961563100603</v>
      </c>
      <c r="I1550" s="1">
        <f>VLOOKUP(D1550, Spring!$A$1:$E$25, 5)</f>
        <v>326.84269398328001</v>
      </c>
      <c r="J1550" s="1">
        <f t="shared" si="145"/>
        <v>1008.9132628816744</v>
      </c>
      <c r="K1550" s="47">
        <f t="shared" si="146"/>
        <v>18.874773406201232</v>
      </c>
      <c r="L1550" s="48">
        <f>Solar!K1567/1000*Variables!$B$3</f>
        <v>6.3720999999999997</v>
      </c>
      <c r="M1550" s="1">
        <f>IF(E1550=1, VLOOKUP(D1550, Sheet1!$E$2:$G$26, 2), Sheet1!$G$3)</f>
        <v>0.20441999999999999</v>
      </c>
      <c r="N1550" s="1">
        <f>'Electricity Rates'!$J$3</f>
        <v>0.19270000000000001</v>
      </c>
      <c r="O1550" s="145">
        <f>L1550-K1550</f>
        <v>-12.502673406201232</v>
      </c>
      <c r="P1550">
        <f t="shared" si="147"/>
        <v>3.6371688353749776</v>
      </c>
      <c r="Q1550">
        <f>IF(O1550&gt;0, IF(Q1549+O1550*Variables!$B$5&lt;Variables!$B$4, Q1549+O1550*Variables!$B$5, Variables!$B$4), IF(Q1549&gt;-O1550, Q1549+O1550/Variables!$B$5, 0))</f>
        <v>0</v>
      </c>
      <c r="R1550">
        <f>IF(O1550&gt;0, 0, IF(Q1549&gt;-O1550, 0, -O1550 - Q1549*Variables!$B$5))</f>
        <v>12.502673406201232</v>
      </c>
      <c r="S1550">
        <f t="shared" si="148"/>
        <v>2.5557964976956558</v>
      </c>
      <c r="T1550">
        <f t="shared" si="149"/>
        <v>0</v>
      </c>
    </row>
    <row r="1551" spans="1:20" x14ac:dyDescent="0.3">
      <c r="A1551" s="3">
        <f t="shared" si="144"/>
        <v>43165</v>
      </c>
      <c r="B1551">
        <v>3</v>
      </c>
      <c r="C1551">
        <v>6</v>
      </c>
      <c r="D1551">
        <v>14</v>
      </c>
      <c r="E1551">
        <v>1</v>
      </c>
      <c r="F1551" s="1">
        <f>VLOOKUP(A1551,Weather!$A$1:$E$366, 5)</f>
        <v>2.5641025641026015E-2</v>
      </c>
      <c r="G1551" s="1">
        <f>VLOOKUP(D1551, Spring!$A$1:$E$25, 2)</f>
        <v>1402.65486725663</v>
      </c>
      <c r="H1551" s="1">
        <f>VLOOKUP(D1551, Spring!$A$1:$E$25, 3)</f>
        <v>1011.55108904548</v>
      </c>
      <c r="I1551" s="1">
        <f>VLOOKUP(D1551, Spring!$A$1:$E$25, 5)</f>
        <v>309.49016837395499</v>
      </c>
      <c r="J1551" s="1">
        <f t="shared" si="145"/>
        <v>1021.5793910508943</v>
      </c>
      <c r="K1551" s="47">
        <f t="shared" si="146"/>
        <v>19.111731634349695</v>
      </c>
      <c r="L1551" s="48">
        <f>Solar!K1568/1000*Variables!$B$3</f>
        <v>6.1909000000000001</v>
      </c>
      <c r="M1551" s="1">
        <f>IF(E1551=1, VLOOKUP(D1551, Sheet1!$E$2:$G$26, 2), Sheet1!$G$3)</f>
        <v>0.20441999999999999</v>
      </c>
      <c r="N1551" s="1">
        <f>'Electricity Rates'!$J$3</f>
        <v>0.19270000000000001</v>
      </c>
      <c r="O1551" s="145">
        <f>L1551-K1551</f>
        <v>-12.920831634349696</v>
      </c>
      <c r="P1551">
        <f t="shared" si="147"/>
        <v>3.6828306859391864</v>
      </c>
      <c r="Q1551">
        <f>IF(O1551&gt;0, IF(Q1550+O1551*Variables!$B$5&lt;Variables!$B$4, Q1550+O1551*Variables!$B$5, Variables!$B$4), IF(Q1550&gt;-O1551, Q1550+O1551/Variables!$B$5, 0))</f>
        <v>0</v>
      </c>
      <c r="R1551">
        <f>IF(O1551&gt;0, 0, IF(Q1550&gt;-O1551, 0, -O1551 - Q1550*Variables!$B$5))</f>
        <v>12.920831634349696</v>
      </c>
      <c r="S1551">
        <f t="shared" si="148"/>
        <v>2.641276402693765</v>
      </c>
      <c r="T1551">
        <f t="shared" si="149"/>
        <v>0</v>
      </c>
    </row>
    <row r="1552" spans="1:20" x14ac:dyDescent="0.3">
      <c r="A1552" s="3">
        <f t="shared" si="144"/>
        <v>43165</v>
      </c>
      <c r="B1552">
        <v>3</v>
      </c>
      <c r="C1552">
        <v>6</v>
      </c>
      <c r="D1552">
        <v>15</v>
      </c>
      <c r="E1552">
        <v>1</v>
      </c>
      <c r="F1552" s="1">
        <f>VLOOKUP(A1552,Weather!$A$1:$E$366, 5)</f>
        <v>2.5641025641026015E-2</v>
      </c>
      <c r="G1552" s="1">
        <f>VLOOKUP(D1552, Spring!$A$1:$E$25, 2)</f>
        <v>1371.6814159292001</v>
      </c>
      <c r="H1552" s="1">
        <f>VLOOKUP(D1552, Spring!$A$1:$E$25, 3)</f>
        <v>1005.48526585522</v>
      </c>
      <c r="I1552" s="1">
        <f>VLOOKUP(D1552, Spring!$A$1:$E$25, 5)</f>
        <v>300.89485458612899</v>
      </c>
      <c r="J1552" s="1">
        <f t="shared" si="145"/>
        <v>1014.8749107289119</v>
      </c>
      <c r="K1552" s="47">
        <f t="shared" si="146"/>
        <v>18.98630405644046</v>
      </c>
      <c r="L1552" s="48">
        <f>Solar!K1569/1000*Variables!$B$3</f>
        <v>20.794350000000001</v>
      </c>
      <c r="M1552" s="1">
        <f>IF(E1552=1, VLOOKUP(D1552, Sheet1!$E$2:$G$26, 2), Sheet1!$G$3)</f>
        <v>0.20441999999999999</v>
      </c>
      <c r="N1552" s="1">
        <f>'Electricity Rates'!$J$3</f>
        <v>0.19270000000000001</v>
      </c>
      <c r="O1552" s="145">
        <f>L1552-K1552</f>
        <v>1.8080459435595415</v>
      </c>
      <c r="P1552">
        <f t="shared" si="147"/>
        <v>3.6586607916760769</v>
      </c>
      <c r="Q1552">
        <f>IF(O1552&gt;0, IF(Q1551+O1552*Variables!$B$5&lt;Variables!$B$4, Q1551+O1552*Variables!$B$5, Variables!$B$4), IF(Q1551&gt;-O1552, Q1551+O1552/Variables!$B$5, 0))</f>
        <v>1.6995631869459689</v>
      </c>
      <c r="R1552">
        <f>IF(O1552&gt;0, 0, IF(Q1551&gt;-O1552, 0, -O1552 - Q1551*Variables!$B$5))</f>
        <v>0</v>
      </c>
      <c r="S1552">
        <f t="shared" si="148"/>
        <v>0</v>
      </c>
      <c r="T1552">
        <f t="shared" si="149"/>
        <v>0</v>
      </c>
    </row>
    <row r="1553" spans="1:20" x14ac:dyDescent="0.3">
      <c r="A1553" s="3">
        <f t="shared" si="144"/>
        <v>43165</v>
      </c>
      <c r="B1553">
        <v>3</v>
      </c>
      <c r="C1553">
        <v>6</v>
      </c>
      <c r="D1553">
        <v>16</v>
      </c>
      <c r="E1553">
        <v>1</v>
      </c>
      <c r="F1553" s="1">
        <f>VLOOKUP(A1553,Weather!$A$1:$E$366, 5)</f>
        <v>2.5641025641026015E-2</v>
      </c>
      <c r="G1553" s="1">
        <f>VLOOKUP(D1553, Spring!$A$1:$E$25, 2)</f>
        <v>1283.1858407079601</v>
      </c>
      <c r="H1553" s="1">
        <f>VLOOKUP(D1553, Spring!$A$1:$E$25, 3)</f>
        <v>954.93673926969905</v>
      </c>
      <c r="I1553" s="1">
        <f>VLOOKUP(D1553, Spring!$A$1:$E$25, 5)</f>
        <v>270.36971623690101</v>
      </c>
      <c r="J1553" s="1">
        <f t="shared" si="145"/>
        <v>963.35338289632125</v>
      </c>
      <c r="K1553" s="47">
        <f t="shared" si="146"/>
        <v>18.022438083855373</v>
      </c>
      <c r="L1553" s="48">
        <f>Solar!K1570/1000*Variables!$B$3</f>
        <v>10.7173</v>
      </c>
      <c r="M1553" s="1">
        <f>IF(E1553=1, VLOOKUP(D1553, Sheet1!$E$2:$G$26, 2), Sheet1!$G$3)</f>
        <v>0.20441999999999999</v>
      </c>
      <c r="N1553" s="1">
        <f>'Electricity Rates'!$J$3</f>
        <v>0.19270000000000001</v>
      </c>
      <c r="O1553" s="145">
        <f>L1553-K1553</f>
        <v>-7.3051380838553737</v>
      </c>
      <c r="P1553">
        <f t="shared" si="147"/>
        <v>3.4729238187589306</v>
      </c>
      <c r="Q1553">
        <f>IF(O1553&gt;0, IF(Q1552+O1553*Variables!$B$5&lt;Variables!$B$4, Q1552+O1553*Variables!$B$5, Variables!$B$4), IF(Q1552&gt;-O1553, Q1552+O1553/Variables!$B$5, 0))</f>
        <v>0</v>
      </c>
      <c r="R1553">
        <f>IF(O1553&gt;0, 0, IF(Q1552&gt;-O1553, 0, -O1553 - Q1552*Variables!$B$5))</f>
        <v>5.7075486881261632</v>
      </c>
      <c r="S1553">
        <f t="shared" si="148"/>
        <v>1.1667371028267501</v>
      </c>
      <c r="T1553">
        <f t="shared" si="149"/>
        <v>0</v>
      </c>
    </row>
    <row r="1554" spans="1:20" x14ac:dyDescent="0.3">
      <c r="A1554" s="3">
        <f t="shared" si="144"/>
        <v>43165</v>
      </c>
      <c r="B1554">
        <v>3</v>
      </c>
      <c r="C1554">
        <v>6</v>
      </c>
      <c r="D1554">
        <v>17</v>
      </c>
      <c r="E1554">
        <v>1</v>
      </c>
      <c r="F1554" s="1">
        <f>VLOOKUP(A1554,Weather!$A$1:$E$366, 5)</f>
        <v>2.5641025641026015E-2</v>
      </c>
      <c r="G1554" s="1">
        <f>VLOOKUP(D1554, Spring!$A$1:$E$25, 2)</f>
        <v>973.45132743362797</v>
      </c>
      <c r="H1554" s="1">
        <f>VLOOKUP(D1554, Spring!$A$1:$E$25, 3)</f>
        <v>850.97693786034597</v>
      </c>
      <c r="I1554" s="1">
        <f>VLOOKUP(D1554, Spring!$A$1:$E$25, 5)</f>
        <v>257.39334353781499</v>
      </c>
      <c r="J1554" s="1">
        <f t="shared" si="145"/>
        <v>854.11730682376356</v>
      </c>
      <c r="K1554" s="47">
        <f t="shared" si="146"/>
        <v>15.978846965067696</v>
      </c>
      <c r="L1554" s="48">
        <f>Solar!K1571/1000*Variables!$B$3</f>
        <v>3.5059499999999999</v>
      </c>
      <c r="M1554" s="1">
        <f>IF(E1554=1, VLOOKUP(D1554, Sheet1!$E$2:$G$26, 2), Sheet1!$G$3)</f>
        <v>0.20441999999999999</v>
      </c>
      <c r="N1554" s="1">
        <f>'Electricity Rates'!$J$3</f>
        <v>0.19270000000000001</v>
      </c>
      <c r="O1554" s="145">
        <f>L1554-K1554</f>
        <v>-12.472896965067696</v>
      </c>
      <c r="P1554">
        <f t="shared" si="147"/>
        <v>3.0791238101685452</v>
      </c>
      <c r="Q1554">
        <f>IF(O1554&gt;0, IF(Q1553+O1554*Variables!$B$5&lt;Variables!$B$4, Q1553+O1554*Variables!$B$5, Variables!$B$4), IF(Q1553&gt;-O1554, Q1553+O1554/Variables!$B$5, 0))</f>
        <v>0</v>
      </c>
      <c r="R1554">
        <f>IF(O1554&gt;0, 0, IF(Q1553&gt;-O1554, 0, -O1554 - Q1553*Variables!$B$5))</f>
        <v>12.472896965067696</v>
      </c>
      <c r="S1554">
        <f t="shared" si="148"/>
        <v>2.5497095975991382</v>
      </c>
      <c r="T1554">
        <f t="shared" si="149"/>
        <v>0</v>
      </c>
    </row>
    <row r="1555" spans="1:20" x14ac:dyDescent="0.3">
      <c r="A1555" s="3">
        <f t="shared" si="144"/>
        <v>43165</v>
      </c>
      <c r="B1555">
        <v>3</v>
      </c>
      <c r="C1555">
        <v>6</v>
      </c>
      <c r="D1555">
        <v>18</v>
      </c>
      <c r="E1555">
        <v>1</v>
      </c>
      <c r="F1555" s="1">
        <f>VLOOKUP(A1555,Weather!$A$1:$E$366, 5)</f>
        <v>2.5641025641026015E-2</v>
      </c>
      <c r="G1555" s="1">
        <f>VLOOKUP(D1555, Spring!$A$1:$E$25, 2)</f>
        <v>690.26548672566298</v>
      </c>
      <c r="H1555" s="1">
        <f>VLOOKUP(D1555, Spring!$A$1:$E$25, 3)</f>
        <v>590.923299339663</v>
      </c>
      <c r="I1555" s="1">
        <f>VLOOKUP(D1555, Spring!$A$1:$E$25, 5)</f>
        <v>248.81274775305101</v>
      </c>
      <c r="J1555" s="1">
        <f t="shared" si="145"/>
        <v>593.47053491366307</v>
      </c>
      <c r="K1555" s="47">
        <f t="shared" si="146"/>
        <v>11.102660934160161</v>
      </c>
      <c r="L1555" s="48">
        <f>Solar!K1572/1000*Variables!$B$3</f>
        <v>0.77529999999999999</v>
      </c>
      <c r="M1555" s="1">
        <f>IF(E1555=1, VLOOKUP(D1555, Sheet1!$E$2:$G$26, 2), Sheet1!$G$3)</f>
        <v>0.20441999999999999</v>
      </c>
      <c r="N1555" s="1">
        <f>'Electricity Rates'!$J$3</f>
        <v>0.19270000000000001</v>
      </c>
      <c r="O1555" s="145">
        <f>L1555-K1555</f>
        <v>-10.327360934160161</v>
      </c>
      <c r="P1555">
        <f t="shared" si="147"/>
        <v>2.1394827620126633</v>
      </c>
      <c r="Q1555">
        <f>IF(O1555&gt;0, IF(Q1554+O1555*Variables!$B$5&lt;Variables!$B$4, Q1554+O1555*Variables!$B$5, Variables!$B$4), IF(Q1554&gt;-O1555, Q1554+O1555/Variables!$B$5, 0))</f>
        <v>0</v>
      </c>
      <c r="R1555">
        <f>IF(O1555&gt;0, 0, IF(Q1554&gt;-O1555, 0, -O1555 - Q1554*Variables!$B$5))</f>
        <v>10.327360934160161</v>
      </c>
      <c r="S1555">
        <f t="shared" si="148"/>
        <v>2.1111191221610199</v>
      </c>
      <c r="T1555">
        <f t="shared" si="149"/>
        <v>0</v>
      </c>
    </row>
    <row r="1556" spans="1:20" x14ac:dyDescent="0.3">
      <c r="A1556" s="3">
        <f t="shared" si="144"/>
        <v>43165</v>
      </c>
      <c r="B1556">
        <v>3</v>
      </c>
      <c r="C1556">
        <v>6</v>
      </c>
      <c r="D1556">
        <v>19</v>
      </c>
      <c r="E1556">
        <v>1</v>
      </c>
      <c r="F1556" s="1">
        <f>VLOOKUP(A1556,Weather!$A$1:$E$366, 5)</f>
        <v>2.5641025641026015E-2</v>
      </c>
      <c r="G1556" s="1">
        <f>VLOOKUP(D1556, Spring!$A$1:$E$25, 2)</f>
        <v>482.300884955752</v>
      </c>
      <c r="H1556" s="1">
        <f>VLOOKUP(D1556, Spring!$A$1:$E$25, 3)</f>
        <v>454.99679692504799</v>
      </c>
      <c r="I1556" s="1">
        <f>VLOOKUP(D1556, Spring!$A$1:$E$25, 5)</f>
        <v>266.52341143686903</v>
      </c>
      <c r="J1556" s="1">
        <f t="shared" si="145"/>
        <v>455.69690174634809</v>
      </c>
      <c r="K1556" s="47">
        <f t="shared" si="146"/>
        <v>8.5251885160112266</v>
      </c>
      <c r="L1556" s="48">
        <f>Solar!K1573/1000*Variables!$B$3</f>
        <v>0</v>
      </c>
      <c r="M1556" s="1">
        <f>IF(E1556=1, VLOOKUP(D1556, Sheet1!$E$2:$G$26, 2), Sheet1!$G$3)</f>
        <v>0.20441999999999999</v>
      </c>
      <c r="N1556" s="1">
        <f>'Electricity Rates'!$J$3</f>
        <v>0.19270000000000001</v>
      </c>
      <c r="O1556" s="145">
        <f>L1556-K1556</f>
        <v>-8.5251885160112266</v>
      </c>
      <c r="P1556">
        <f t="shared" si="147"/>
        <v>1.6428038270353635</v>
      </c>
      <c r="Q1556">
        <f>IF(O1556&gt;0, IF(Q1555+O1556*Variables!$B$5&lt;Variables!$B$4, Q1555+O1556*Variables!$B$5, Variables!$B$4), IF(Q1555&gt;-O1556, Q1555+O1556/Variables!$B$5, 0))</f>
        <v>0</v>
      </c>
      <c r="R1556">
        <f>IF(O1556&gt;0, 0, IF(Q1555&gt;-O1556, 0, -O1556 - Q1555*Variables!$B$5))</f>
        <v>8.5251885160112266</v>
      </c>
      <c r="S1556">
        <f t="shared" si="148"/>
        <v>1.742719036443015</v>
      </c>
      <c r="T1556">
        <f t="shared" si="149"/>
        <v>0</v>
      </c>
    </row>
    <row r="1557" spans="1:20" x14ac:dyDescent="0.3">
      <c r="A1557" s="3">
        <f t="shared" si="144"/>
        <v>43165</v>
      </c>
      <c r="B1557">
        <v>3</v>
      </c>
      <c r="C1557">
        <v>6</v>
      </c>
      <c r="D1557">
        <v>20</v>
      </c>
      <c r="E1557">
        <v>1</v>
      </c>
      <c r="F1557" s="1">
        <f>VLOOKUP(A1557,Weather!$A$1:$E$366, 5)</f>
        <v>2.5641025641026015E-2</v>
      </c>
      <c r="G1557" s="1">
        <f>VLOOKUP(D1557, Spring!$A$1:$E$25, 2)</f>
        <v>415.92920353982299</v>
      </c>
      <c r="H1557" s="1">
        <f>VLOOKUP(D1557, Spring!$A$1:$E$25, 3)</f>
        <v>371.98648067830999</v>
      </c>
      <c r="I1557" s="1">
        <f>VLOOKUP(D1557, Spring!$A$1:$E$25, 5)</f>
        <v>284.25369912476901</v>
      </c>
      <c r="J1557" s="1">
        <f t="shared" si="145"/>
        <v>373.11321716193856</v>
      </c>
      <c r="K1557" s="47">
        <f t="shared" si="146"/>
        <v>6.9802109734147484</v>
      </c>
      <c r="L1557" s="48">
        <f>Solar!K1574/1000*Variables!$B$3</f>
        <v>0</v>
      </c>
      <c r="M1557" s="1">
        <f>IF(E1557=1, VLOOKUP(D1557, Sheet1!$E$2:$G$26, 2), Sheet1!$G$3)</f>
        <v>0.20441999999999999</v>
      </c>
      <c r="N1557" s="1">
        <f>'Electricity Rates'!$J$3</f>
        <v>0.19270000000000001</v>
      </c>
      <c r="O1557" s="145">
        <f>L1557-K1557</f>
        <v>-6.9802109734147484</v>
      </c>
      <c r="P1557">
        <f t="shared" si="147"/>
        <v>1.3450866545770221</v>
      </c>
      <c r="Q1557">
        <f>IF(O1557&gt;0, IF(Q1556+O1557*Variables!$B$5&lt;Variables!$B$4, Q1556+O1557*Variables!$B$5, Variables!$B$4), IF(Q1556&gt;-O1557, Q1556+O1557/Variables!$B$5, 0))</f>
        <v>0</v>
      </c>
      <c r="R1557">
        <f>IF(O1557&gt;0, 0, IF(Q1556&gt;-O1557, 0, -O1557 - Q1556*Variables!$B$5))</f>
        <v>6.9802109734147484</v>
      </c>
      <c r="S1557">
        <f t="shared" si="148"/>
        <v>1.4268947271854429</v>
      </c>
      <c r="T1557">
        <f t="shared" si="149"/>
        <v>0</v>
      </c>
    </row>
    <row r="1558" spans="1:20" x14ac:dyDescent="0.3">
      <c r="A1558" s="3">
        <f t="shared" si="144"/>
        <v>43165</v>
      </c>
      <c r="B1558">
        <v>3</v>
      </c>
      <c r="C1558">
        <v>6</v>
      </c>
      <c r="D1558">
        <v>21</v>
      </c>
      <c r="E1558">
        <v>1</v>
      </c>
      <c r="F1558" s="1">
        <f>VLOOKUP(A1558,Weather!$A$1:$E$366, 5)</f>
        <v>2.5641025641026015E-2</v>
      </c>
      <c r="G1558" s="1">
        <f>VLOOKUP(D1558, Spring!$A$1:$E$25, 2)</f>
        <v>371.68141592920301</v>
      </c>
      <c r="H1558" s="1">
        <f>VLOOKUP(D1558, Spring!$A$1:$E$25, 3)</f>
        <v>318.10538116591903</v>
      </c>
      <c r="I1558" s="1">
        <f>VLOOKUP(D1558, Spring!$A$1:$E$25, 5)</f>
        <v>271.28223242670401</v>
      </c>
      <c r="J1558" s="1">
        <f t="shared" si="145"/>
        <v>319.47912564702887</v>
      </c>
      <c r="K1558" s="47">
        <f t="shared" si="146"/>
        <v>5.976823109030903</v>
      </c>
      <c r="L1558" s="48">
        <f>Solar!K1575/1000*Variables!$B$3</f>
        <v>0</v>
      </c>
      <c r="M1558" s="1">
        <f>IF(E1558=1, VLOOKUP(D1558, Sheet1!$E$2:$G$26, 2), Sheet1!$G$3)</f>
        <v>0.20441999999999999</v>
      </c>
      <c r="N1558" s="1">
        <f>'Electricity Rates'!$J$3</f>
        <v>0.19270000000000001</v>
      </c>
      <c r="O1558" s="145">
        <f>L1558-K1558</f>
        <v>-5.976823109030903</v>
      </c>
      <c r="P1558">
        <f t="shared" si="147"/>
        <v>1.151733813110255</v>
      </c>
      <c r="Q1558">
        <f>IF(O1558&gt;0, IF(Q1557+O1558*Variables!$B$5&lt;Variables!$B$4, Q1557+O1558*Variables!$B$5, Variables!$B$4), IF(Q1557&gt;-O1558, Q1557+O1558/Variables!$B$5, 0))</f>
        <v>0</v>
      </c>
      <c r="R1558">
        <f>IF(O1558&gt;0, 0, IF(Q1557&gt;-O1558, 0, -O1558 - Q1557*Variables!$B$5))</f>
        <v>5.976823109030903</v>
      </c>
      <c r="S1558">
        <f t="shared" si="148"/>
        <v>1.2217821799480972</v>
      </c>
      <c r="T1558">
        <f t="shared" si="149"/>
        <v>0</v>
      </c>
    </row>
    <row r="1559" spans="1:20" x14ac:dyDescent="0.3">
      <c r="A1559" s="3">
        <f t="shared" si="144"/>
        <v>43165</v>
      </c>
      <c r="B1559">
        <v>3</v>
      </c>
      <c r="C1559">
        <v>6</v>
      </c>
      <c r="D1559">
        <v>22</v>
      </c>
      <c r="E1559">
        <v>1</v>
      </c>
      <c r="F1559" s="1">
        <f>VLOOKUP(A1559,Weather!$A$1:$E$366, 5)</f>
        <v>2.5641025641026015E-2</v>
      </c>
      <c r="G1559" s="1">
        <f>VLOOKUP(D1559, Spring!$A$1:$E$25, 2)</f>
        <v>345.13274336283098</v>
      </c>
      <c r="H1559" s="1">
        <f>VLOOKUP(D1559, Spring!$A$1:$E$25, 3)</f>
        <v>289.79820627802701</v>
      </c>
      <c r="I1559" s="1">
        <f>VLOOKUP(D1559, Spring!$A$1:$E$25, 5)</f>
        <v>275.85953137878198</v>
      </c>
      <c r="J1559" s="1">
        <f t="shared" si="145"/>
        <v>291.21704056225275</v>
      </c>
      <c r="K1559" s="47">
        <f t="shared" si="146"/>
        <v>5.4480953466082864</v>
      </c>
      <c r="L1559" s="48">
        <f>Solar!K1576/1000*Variables!$B$3</f>
        <v>0</v>
      </c>
      <c r="M1559" s="1">
        <f>IF(E1559=1, VLOOKUP(D1559, Sheet1!$E$2:$G$26, 2), Sheet1!$G$3)</f>
        <v>0.18618000000000001</v>
      </c>
      <c r="N1559" s="1">
        <f>'Electricity Rates'!$J$3</f>
        <v>0.19270000000000001</v>
      </c>
      <c r="O1559" s="145">
        <f>L1559-K1559</f>
        <v>-5.4480953466082864</v>
      </c>
      <c r="P1559">
        <f t="shared" si="147"/>
        <v>1.0498479732914168</v>
      </c>
      <c r="Q1559">
        <f>IF(O1559&gt;0, IF(Q1558+O1559*Variables!$B$5&lt;Variables!$B$4, Q1558+O1559*Variables!$B$5, Variables!$B$4), IF(Q1558&gt;-O1559, Q1558+O1559/Variables!$B$5, 0))</f>
        <v>0</v>
      </c>
      <c r="R1559">
        <f>IF(O1559&gt;0, 0, IF(Q1558&gt;-O1559, 0, -O1559 - Q1558*Variables!$B$5))</f>
        <v>5.4480953466082864</v>
      </c>
      <c r="S1559">
        <f t="shared" si="148"/>
        <v>1.0143263916315308</v>
      </c>
      <c r="T1559">
        <f t="shared" si="149"/>
        <v>0</v>
      </c>
    </row>
    <row r="1560" spans="1:20" x14ac:dyDescent="0.3">
      <c r="A1560" s="3">
        <f t="shared" si="144"/>
        <v>43165</v>
      </c>
      <c r="B1560">
        <v>3</v>
      </c>
      <c r="C1560">
        <v>6</v>
      </c>
      <c r="D1560">
        <v>23</v>
      </c>
      <c r="E1560">
        <v>1</v>
      </c>
      <c r="F1560" s="1">
        <f>VLOOKUP(A1560,Weather!$A$1:$E$366, 5)</f>
        <v>2.5641025641026015E-2</v>
      </c>
      <c r="G1560" s="1">
        <f>VLOOKUP(D1560, Spring!$A$1:$E$25, 2)</f>
        <v>318.58407079646003</v>
      </c>
      <c r="H1560" s="1">
        <f>VLOOKUP(D1560, Spring!$A$1:$E$25, 3)</f>
        <v>270.57975656630401</v>
      </c>
      <c r="I1560" s="1">
        <f>VLOOKUP(D1560, Spring!$A$1:$E$25, 5)</f>
        <v>271.64527650221697</v>
      </c>
      <c r="J1560" s="1">
        <f t="shared" si="145"/>
        <v>271.81063641835931</v>
      </c>
      <c r="K1560" s="47">
        <f t="shared" si="146"/>
        <v>5.0850398746255454</v>
      </c>
      <c r="L1560" s="48">
        <f>Solar!K1577/1000*Variables!$B$3</f>
        <v>0</v>
      </c>
      <c r="M1560" s="1">
        <f>IF(E1560=1, VLOOKUP(D1560, Sheet1!$E$2:$G$26, 2), Sheet1!$G$3)</f>
        <v>0.18618000000000001</v>
      </c>
      <c r="N1560" s="1">
        <f>'Electricity Rates'!$J$3</f>
        <v>0.19270000000000001</v>
      </c>
      <c r="O1560" s="145">
        <f>L1560-K1560</f>
        <v>-5.0850398746255454</v>
      </c>
      <c r="P1560">
        <f t="shared" si="147"/>
        <v>0.97988718384034268</v>
      </c>
      <c r="Q1560">
        <f>IF(O1560&gt;0, IF(Q1559+O1560*Variables!$B$5&lt;Variables!$B$4, Q1559+O1560*Variables!$B$5, Variables!$B$4), IF(Q1559&gt;-O1560, Q1559+O1560/Variables!$B$5, 0))</f>
        <v>0</v>
      </c>
      <c r="R1560">
        <f>IF(O1560&gt;0, 0, IF(Q1559&gt;-O1560, 0, -O1560 - Q1559*Variables!$B$5))</f>
        <v>5.0850398746255454</v>
      </c>
      <c r="S1560">
        <f t="shared" si="148"/>
        <v>0.94673272385778406</v>
      </c>
      <c r="T1560">
        <f t="shared" si="149"/>
        <v>0</v>
      </c>
    </row>
    <row r="1561" spans="1:20" x14ac:dyDescent="0.3">
      <c r="A1561" s="3">
        <f t="shared" si="144"/>
        <v>43165</v>
      </c>
      <c r="B1561">
        <v>3</v>
      </c>
      <c r="C1561">
        <v>6</v>
      </c>
      <c r="D1561">
        <v>24</v>
      </c>
      <c r="E1561">
        <v>1</v>
      </c>
      <c r="F1561" s="1">
        <f>VLOOKUP(A1561,Weather!$A$1:$E$366, 5)</f>
        <v>2.5641025641026015E-2</v>
      </c>
      <c r="G1561" s="1">
        <f>VLOOKUP(D1561, Spring!$A$1:$E$25, 2)</f>
        <v>287.61061946902601</v>
      </c>
      <c r="H1561" s="1">
        <f>VLOOKUP(D1561, Spring!$A$1:$E$25, 3)</f>
        <v>251.20115310698301</v>
      </c>
      <c r="I1561" s="1">
        <f>VLOOKUP(D1561, Spring!$A$1:$E$25, 5)</f>
        <v>267.465363632795</v>
      </c>
      <c r="J1561" s="1">
        <f t="shared" si="145"/>
        <v>252.13472916754824</v>
      </c>
      <c r="K1561" s="47">
        <f t="shared" si="146"/>
        <v>4.716942532085163</v>
      </c>
      <c r="L1561" s="48">
        <f>Solar!K1578/1000*Variables!$B$3</f>
        <v>0</v>
      </c>
      <c r="M1561" s="1">
        <f>IF(E1561=1, VLOOKUP(D1561, Sheet1!$E$2:$G$26, 2), Sheet1!$G$3)</f>
        <v>0.18618000000000001</v>
      </c>
      <c r="N1561" s="1">
        <f>'Electricity Rates'!$J$3</f>
        <v>0.19270000000000001</v>
      </c>
      <c r="O1561" s="145">
        <f>L1561-K1561</f>
        <v>-4.716942532085163</v>
      </c>
      <c r="P1561">
        <f t="shared" si="147"/>
        <v>0.90895482593281096</v>
      </c>
      <c r="Q1561">
        <f>IF(O1561&gt;0, IF(Q1560+O1561*Variables!$B$5&lt;Variables!$B$4, Q1560+O1561*Variables!$B$5, Variables!$B$4), IF(Q1560&gt;-O1561, Q1560+O1561/Variables!$B$5, 0))</f>
        <v>0</v>
      </c>
      <c r="R1561">
        <f>IF(O1561&gt;0, 0, IF(Q1560&gt;-O1561, 0, -O1561 - Q1560*Variables!$B$5))</f>
        <v>4.716942532085163</v>
      </c>
      <c r="S1561">
        <f t="shared" si="148"/>
        <v>0.87820036062361573</v>
      </c>
      <c r="T1561">
        <f t="shared" si="149"/>
        <v>0</v>
      </c>
    </row>
    <row r="1562" spans="1:20" x14ac:dyDescent="0.3">
      <c r="A1562" s="3">
        <f t="shared" si="144"/>
        <v>43166</v>
      </c>
      <c r="B1562">
        <v>3</v>
      </c>
      <c r="C1562">
        <v>7</v>
      </c>
      <c r="D1562">
        <v>1</v>
      </c>
      <c r="E1562">
        <v>1</v>
      </c>
      <c r="F1562" s="1">
        <f>VLOOKUP(A1562,Weather!$A$1:$E$366, 5)</f>
        <v>5.128205128205203E-2</v>
      </c>
      <c r="G1562" s="1">
        <f>VLOOKUP(D1562, Spring!$A$1:$E$25, 2)</f>
        <v>284.91351697629602</v>
      </c>
      <c r="H1562" s="1">
        <f>VLOOKUP(D1562, Spring!$A$1:$E$25, 3)</f>
        <v>272.00797092955099</v>
      </c>
      <c r="I1562" s="1">
        <f>VLOOKUP(D1562, Spring!$A$1:$E$25, 5)</f>
        <v>272.01322657875102</v>
      </c>
      <c r="J1562" s="1">
        <f t="shared" si="145"/>
        <v>272.66979380374306</v>
      </c>
      <c r="K1562" s="47">
        <f t="shared" si="146"/>
        <v>5.1011130115006287</v>
      </c>
      <c r="L1562" s="48">
        <f>Solar!K1579/1000*Variables!$B$3</f>
        <v>0</v>
      </c>
      <c r="M1562" s="1">
        <f>IF(E1562=1, VLOOKUP(D1562, Sheet1!$E$2:$G$26, 2), Sheet1!$G$3)</f>
        <v>0.18618000000000001</v>
      </c>
      <c r="N1562" s="1">
        <f>'Electricity Rates'!$J$3</f>
        <v>0.19270000000000001</v>
      </c>
      <c r="O1562" s="145">
        <f>L1562-K1562</f>
        <v>-5.1011130115006287</v>
      </c>
      <c r="P1562">
        <f t="shared" si="147"/>
        <v>0.98298447731617122</v>
      </c>
      <c r="Q1562">
        <f>IF(O1562&gt;0, IF(Q1561+O1562*Variables!$B$5&lt;Variables!$B$4, Q1561+O1562*Variables!$B$5, Variables!$B$4), IF(Q1561&gt;-O1562, Q1561+O1562/Variables!$B$5, 0))</f>
        <v>0</v>
      </c>
      <c r="R1562">
        <f>IF(O1562&gt;0, 0, IF(Q1561&gt;-O1562, 0, -O1562 - Q1561*Variables!$B$5))</f>
        <v>5.1011130115006287</v>
      </c>
      <c r="S1562">
        <f t="shared" si="148"/>
        <v>0.94972522048118713</v>
      </c>
      <c r="T1562">
        <f t="shared" si="149"/>
        <v>0</v>
      </c>
    </row>
    <row r="1563" spans="1:20" x14ac:dyDescent="0.3">
      <c r="A1563" s="3">
        <f t="shared" si="144"/>
        <v>43166</v>
      </c>
      <c r="B1563">
        <v>3</v>
      </c>
      <c r="C1563">
        <v>7</v>
      </c>
      <c r="D1563">
        <v>2</v>
      </c>
      <c r="E1563">
        <v>1</v>
      </c>
      <c r="F1563" s="1">
        <f>VLOOKUP(A1563,Weather!$A$1:$E$366, 5)</f>
        <v>5.128205128205203E-2</v>
      </c>
      <c r="G1563" s="1">
        <f>VLOOKUP(D1563, Spring!$A$1:$E$25, 2)</f>
        <v>283.47213324791699</v>
      </c>
      <c r="H1563" s="1">
        <f>VLOOKUP(D1563, Spring!$A$1:$E$25, 3)</f>
        <v>272.193568553901</v>
      </c>
      <c r="I1563" s="1">
        <f>VLOOKUP(D1563, Spring!$A$1:$E$25, 5)</f>
        <v>263.43263079398702</v>
      </c>
      <c r="J1563" s="1">
        <f t="shared" si="145"/>
        <v>272.77195648692748</v>
      </c>
      <c r="K1563" s="47">
        <f t="shared" si="146"/>
        <v>5.1030242734164117</v>
      </c>
      <c r="L1563" s="48">
        <f>Solar!K1580/1000*Variables!$B$3</f>
        <v>0</v>
      </c>
      <c r="M1563" s="1">
        <f>IF(E1563=1, VLOOKUP(D1563, Sheet1!$E$2:$G$26, 2), Sheet1!$G$3)</f>
        <v>0.18618000000000001</v>
      </c>
      <c r="N1563" s="1">
        <f>'Electricity Rates'!$J$3</f>
        <v>0.19270000000000001</v>
      </c>
      <c r="O1563" s="145">
        <f>L1563-K1563</f>
        <v>-5.1030242734164117</v>
      </c>
      <c r="P1563">
        <f t="shared" si="147"/>
        <v>0.98335277748734262</v>
      </c>
      <c r="Q1563">
        <f>IF(O1563&gt;0, IF(Q1562+O1563*Variables!$B$5&lt;Variables!$B$4, Q1562+O1563*Variables!$B$5, Variables!$B$4), IF(Q1562&gt;-O1563, Q1562+O1563/Variables!$B$5, 0))</f>
        <v>0</v>
      </c>
      <c r="R1563">
        <f>IF(O1563&gt;0, 0, IF(Q1562&gt;-O1563, 0, -O1563 - Q1562*Variables!$B$5))</f>
        <v>5.1030242734164117</v>
      </c>
      <c r="S1563">
        <f t="shared" si="148"/>
        <v>0.95008105922466757</v>
      </c>
      <c r="T1563">
        <f t="shared" si="149"/>
        <v>0</v>
      </c>
    </row>
    <row r="1564" spans="1:20" x14ac:dyDescent="0.3">
      <c r="A1564" s="3">
        <f t="shared" si="144"/>
        <v>43166</v>
      </c>
      <c r="B1564">
        <v>3</v>
      </c>
      <c r="C1564">
        <v>7</v>
      </c>
      <c r="D1564">
        <v>3</v>
      </c>
      <c r="E1564">
        <v>1</v>
      </c>
      <c r="F1564" s="1">
        <f>VLOOKUP(A1564,Weather!$A$1:$E$366, 5)</f>
        <v>5.128205128205203E-2</v>
      </c>
      <c r="G1564" s="1">
        <f>VLOOKUP(D1564, Spring!$A$1:$E$25, 2)</f>
        <v>282.03074951953801</v>
      </c>
      <c r="H1564" s="1">
        <f>VLOOKUP(D1564, Spring!$A$1:$E$25, 3)</f>
        <v>263.612120501699</v>
      </c>
      <c r="I1564" s="1">
        <f>VLOOKUP(D1564, Spring!$A$1:$E$25, 5)</f>
        <v>268.00502374504498</v>
      </c>
      <c r="J1564" s="1">
        <f t="shared" si="145"/>
        <v>264.55666557953691</v>
      </c>
      <c r="K1564" s="47">
        <f t="shared" si="146"/>
        <v>4.9493324150101383</v>
      </c>
      <c r="L1564" s="48">
        <f>Solar!K1581/1000*Variables!$B$3</f>
        <v>0</v>
      </c>
      <c r="M1564" s="1">
        <f>IF(E1564=1, VLOOKUP(D1564, Sheet1!$E$2:$G$26, 2), Sheet1!$G$3)</f>
        <v>0.18618000000000001</v>
      </c>
      <c r="N1564" s="1">
        <f>'Electricity Rates'!$J$3</f>
        <v>0.19270000000000001</v>
      </c>
      <c r="O1564" s="145">
        <f>L1564-K1564</f>
        <v>-4.9493324150101383</v>
      </c>
      <c r="P1564">
        <f t="shared" si="147"/>
        <v>0.95373635637245369</v>
      </c>
      <c r="Q1564">
        <f>IF(O1564&gt;0, IF(Q1563+O1564*Variables!$B$5&lt;Variables!$B$4, Q1563+O1564*Variables!$B$5, Variables!$B$4), IF(Q1563&gt;-O1564, Q1563+O1564/Variables!$B$5, 0))</f>
        <v>0</v>
      </c>
      <c r="R1564">
        <f>IF(O1564&gt;0, 0, IF(Q1563&gt;-O1564, 0, -O1564 - Q1563*Variables!$B$5))</f>
        <v>4.9493324150101383</v>
      </c>
      <c r="S1564">
        <f t="shared" si="148"/>
        <v>0.92146670902658756</v>
      </c>
      <c r="T1564">
        <f t="shared" si="149"/>
        <v>0</v>
      </c>
    </row>
    <row r="1565" spans="1:20" x14ac:dyDescent="0.3">
      <c r="A1565" s="3">
        <f t="shared" si="144"/>
        <v>43166</v>
      </c>
      <c r="B1565">
        <v>3</v>
      </c>
      <c r="C1565">
        <v>7</v>
      </c>
      <c r="D1565">
        <v>4</v>
      </c>
      <c r="E1565">
        <v>1</v>
      </c>
      <c r="F1565" s="1">
        <f>VLOOKUP(A1565,Weather!$A$1:$E$366, 5)</f>
        <v>5.128205128205203E-2</v>
      </c>
      <c r="G1565" s="1">
        <f>VLOOKUP(D1565, Spring!$A$1:$E$25, 2)</f>
        <v>287.61061946902601</v>
      </c>
      <c r="H1565" s="1">
        <f>VLOOKUP(D1565, Spring!$A$1:$E$25, 3)</f>
        <v>280.54932735425899</v>
      </c>
      <c r="I1565" s="1">
        <f>VLOOKUP(D1565, Spring!$A$1:$E$25, 5)</f>
        <v>263.81039287256101</v>
      </c>
      <c r="J1565" s="1">
        <f t="shared" si="145"/>
        <v>280.91144489860602</v>
      </c>
      <c r="K1565" s="47">
        <f t="shared" si="146"/>
        <v>5.2552980169233914</v>
      </c>
      <c r="L1565" s="48">
        <f>Solar!K1582/1000*Variables!$B$3</f>
        <v>0</v>
      </c>
      <c r="M1565" s="1">
        <f>IF(E1565=1, VLOOKUP(D1565, Sheet1!$E$2:$G$26, 2), Sheet1!$G$3)</f>
        <v>0.18618000000000001</v>
      </c>
      <c r="N1565" s="1">
        <f>'Electricity Rates'!$J$3</f>
        <v>0.19270000000000001</v>
      </c>
      <c r="O1565" s="145">
        <f>L1565-K1565</f>
        <v>-5.2552980169233914</v>
      </c>
      <c r="P1565">
        <f t="shared" si="147"/>
        <v>1.0126959278611376</v>
      </c>
      <c r="Q1565">
        <f>IF(O1565&gt;0, IF(Q1564+O1565*Variables!$B$5&lt;Variables!$B$4, Q1564+O1565*Variables!$B$5, Variables!$B$4), IF(Q1564&gt;-O1565, Q1564+O1565/Variables!$B$5, 0))</f>
        <v>0</v>
      </c>
      <c r="R1565">
        <f>IF(O1565&gt;0, 0, IF(Q1564&gt;-O1565, 0, -O1565 - Q1564*Variables!$B$5))</f>
        <v>5.2552980169233914</v>
      </c>
      <c r="S1565">
        <f t="shared" si="148"/>
        <v>0.97843138479079705</v>
      </c>
      <c r="T1565">
        <f t="shared" si="149"/>
        <v>0</v>
      </c>
    </row>
    <row r="1566" spans="1:20" x14ac:dyDescent="0.3">
      <c r="A1566" s="3">
        <f t="shared" si="144"/>
        <v>43166</v>
      </c>
      <c r="B1566">
        <v>3</v>
      </c>
      <c r="C1566">
        <v>7</v>
      </c>
      <c r="D1566">
        <v>5</v>
      </c>
      <c r="E1566">
        <v>1</v>
      </c>
      <c r="F1566" s="1">
        <f>VLOOKUP(A1566,Weather!$A$1:$E$366, 5)</f>
        <v>5.128205128205203E-2</v>
      </c>
      <c r="G1566" s="1">
        <f>VLOOKUP(D1566, Spring!$A$1:$E$25, 2)</f>
        <v>318.58407079646003</v>
      </c>
      <c r="H1566" s="1">
        <f>VLOOKUP(D1566, Spring!$A$1:$E$25, 3)</f>
        <v>296.96508648302301</v>
      </c>
      <c r="I1566" s="1">
        <f>VLOOKUP(D1566, Spring!$A$1:$E$25, 5)</f>
        <v>263.982102908277</v>
      </c>
      <c r="J1566" s="1">
        <f t="shared" si="145"/>
        <v>298.07375234525057</v>
      </c>
      <c r="K1566" s="47">
        <f t="shared" si="146"/>
        <v>5.5763708743241835</v>
      </c>
      <c r="L1566" s="48">
        <f>Solar!K1583/1000*Variables!$B$3</f>
        <v>0</v>
      </c>
      <c r="M1566" s="1">
        <f>IF(E1566=1, VLOOKUP(D1566, Sheet1!$E$2:$G$26, 2), Sheet1!$G$3)</f>
        <v>0.18618000000000001</v>
      </c>
      <c r="N1566" s="1">
        <f>'Electricity Rates'!$J$3</f>
        <v>0.19270000000000001</v>
      </c>
      <c r="O1566" s="145">
        <f>L1566-K1566</f>
        <v>-5.5763708743241835</v>
      </c>
      <c r="P1566">
        <f t="shared" si="147"/>
        <v>1.0745666674822703</v>
      </c>
      <c r="Q1566">
        <f>IF(O1566&gt;0, IF(Q1565+O1566*Variables!$B$5&lt;Variables!$B$4, Q1565+O1566*Variables!$B$5, Variables!$B$4), IF(Q1565&gt;-O1566, Q1565+O1566/Variables!$B$5, 0))</f>
        <v>0</v>
      </c>
      <c r="R1566">
        <f>IF(O1566&gt;0, 0, IF(Q1565&gt;-O1566, 0, -O1566 - Q1565*Variables!$B$5))</f>
        <v>5.5763708743241835</v>
      </c>
      <c r="S1566">
        <f t="shared" si="148"/>
        <v>1.0382087293816766</v>
      </c>
      <c r="T1566">
        <f t="shared" si="149"/>
        <v>0</v>
      </c>
    </row>
    <row r="1567" spans="1:20" x14ac:dyDescent="0.3">
      <c r="A1567" s="3">
        <f t="shared" si="144"/>
        <v>43166</v>
      </c>
      <c r="B1567">
        <v>3</v>
      </c>
      <c r="C1567">
        <v>7</v>
      </c>
      <c r="D1567">
        <v>6</v>
      </c>
      <c r="E1567">
        <v>1</v>
      </c>
      <c r="F1567" s="1">
        <f>VLOOKUP(A1567,Weather!$A$1:$E$366, 5)</f>
        <v>5.128205128205203E-2</v>
      </c>
      <c r="G1567" s="1">
        <f>VLOOKUP(D1567, Spring!$A$1:$E$25, 2)</f>
        <v>389.38053097345102</v>
      </c>
      <c r="H1567" s="1">
        <f>VLOOKUP(D1567, Spring!$A$1:$E$25, 3)</f>
        <v>340.20659833439998</v>
      </c>
      <c r="I1567" s="1">
        <f>VLOOKUP(D1567, Spring!$A$1:$E$25, 5)</f>
        <v>264.16853094705402</v>
      </c>
      <c r="J1567" s="1">
        <f t="shared" si="145"/>
        <v>342.72833846973595</v>
      </c>
      <c r="K1567" s="47">
        <f t="shared" si="146"/>
        <v>6.4117699375102601</v>
      </c>
      <c r="L1567" s="48">
        <f>Solar!K1584/1000*Variables!$B$3</f>
        <v>0</v>
      </c>
      <c r="M1567" s="1">
        <f>IF(E1567=1, VLOOKUP(D1567, Sheet1!$E$2:$G$26, 2), Sheet1!$G$3)</f>
        <v>0.18618000000000001</v>
      </c>
      <c r="N1567" s="1">
        <f>'Electricity Rates'!$J$3</f>
        <v>0.19270000000000001</v>
      </c>
      <c r="O1567" s="145">
        <f>L1567-K1567</f>
        <v>-6.4117699375102601</v>
      </c>
      <c r="P1567">
        <f t="shared" si="147"/>
        <v>1.2355480669582273</v>
      </c>
      <c r="Q1567">
        <f>IF(O1567&gt;0, IF(Q1566+O1567*Variables!$B$5&lt;Variables!$B$4, Q1566+O1567*Variables!$B$5, Variables!$B$4), IF(Q1566&gt;-O1567, Q1566+O1567/Variables!$B$5, 0))</f>
        <v>0</v>
      </c>
      <c r="R1567">
        <f>IF(O1567&gt;0, 0, IF(Q1566&gt;-O1567, 0, -O1567 - Q1566*Variables!$B$5))</f>
        <v>6.4117699375102601</v>
      </c>
      <c r="S1567">
        <f t="shared" si="148"/>
        <v>1.1937433269656603</v>
      </c>
      <c r="T1567">
        <f t="shared" si="149"/>
        <v>0</v>
      </c>
    </row>
    <row r="1568" spans="1:20" x14ac:dyDescent="0.3">
      <c r="A1568" s="3">
        <f t="shared" si="144"/>
        <v>43166</v>
      </c>
      <c r="B1568">
        <v>3</v>
      </c>
      <c r="C1568">
        <v>7</v>
      </c>
      <c r="D1568">
        <v>7</v>
      </c>
      <c r="E1568">
        <v>1</v>
      </c>
      <c r="F1568" s="1">
        <f>VLOOKUP(A1568,Weather!$A$1:$E$366, 5)</f>
        <v>5.128205128205203E-2</v>
      </c>
      <c r="G1568" s="1">
        <f>VLOOKUP(D1568, Spring!$A$1:$E$25, 2)</f>
        <v>623.89380530973403</v>
      </c>
      <c r="H1568" s="1">
        <f>VLOOKUP(D1568, Spring!$A$1:$E$25, 3)</f>
        <v>374.47950032030701</v>
      </c>
      <c r="I1568" s="1">
        <f>VLOOKUP(D1568, Spring!$A$1:$E$25, 5)</f>
        <v>251.18725224694799</v>
      </c>
      <c r="J1568" s="1">
        <f t="shared" si="145"/>
        <v>387.26997749925215</v>
      </c>
      <c r="K1568" s="47">
        <f t="shared" si="146"/>
        <v>7.2450559837474442</v>
      </c>
      <c r="L1568" s="48">
        <f>Solar!K1585/1000*Variables!$B$3</f>
        <v>0.11635000000000001</v>
      </c>
      <c r="M1568" s="1">
        <f>IF(E1568=1, VLOOKUP(D1568, Sheet1!$E$2:$G$26, 2), Sheet1!$G$3)</f>
        <v>0.18618000000000001</v>
      </c>
      <c r="N1568" s="1">
        <f>'Electricity Rates'!$J$3</f>
        <v>0.19270000000000001</v>
      </c>
      <c r="O1568" s="145">
        <f>L1568-K1568</f>
        <v>-7.1287059837474445</v>
      </c>
      <c r="P1568">
        <f t="shared" si="147"/>
        <v>1.3961222880681325</v>
      </c>
      <c r="Q1568">
        <f>IF(O1568&gt;0, IF(Q1567+O1568*Variables!$B$5&lt;Variables!$B$4, Q1567+O1568*Variables!$B$5, Variables!$B$4), IF(Q1567&gt;-O1568, Q1567+O1568/Variables!$B$5, 0))</f>
        <v>0</v>
      </c>
      <c r="R1568">
        <f>IF(O1568&gt;0, 0, IF(Q1567&gt;-O1568, 0, -O1568 - Q1567*Variables!$B$5))</f>
        <v>7.1287059837474445</v>
      </c>
      <c r="S1568">
        <f t="shared" si="148"/>
        <v>1.3272224800540993</v>
      </c>
      <c r="T1568">
        <f t="shared" si="149"/>
        <v>0</v>
      </c>
    </row>
    <row r="1569" spans="1:20" x14ac:dyDescent="0.3">
      <c r="A1569" s="3">
        <f t="shared" si="144"/>
        <v>43166</v>
      </c>
      <c r="B1569">
        <v>3</v>
      </c>
      <c r="C1569">
        <v>7</v>
      </c>
      <c r="D1569">
        <v>8</v>
      </c>
      <c r="E1569">
        <v>1</v>
      </c>
      <c r="F1569" s="1">
        <f>VLOOKUP(A1569,Weather!$A$1:$E$366, 5)</f>
        <v>5.128205128205203E-2</v>
      </c>
      <c r="G1569" s="1">
        <f>VLOOKUP(D1569, Spring!$A$1:$E$25, 2)</f>
        <v>871.68141592920301</v>
      </c>
      <c r="H1569" s="1">
        <f>VLOOKUP(D1569, Spring!$A$1:$E$25, 3)</f>
        <v>578.35522101217202</v>
      </c>
      <c r="I1569" s="1">
        <f>VLOOKUP(D1569, Spring!$A$1:$E$25, 5)</f>
        <v>268.91753993484798</v>
      </c>
      <c r="J1569" s="1">
        <f t="shared" si="145"/>
        <v>593.39758998227637</v>
      </c>
      <c r="K1569" s="47">
        <f t="shared" si="146"/>
        <v>11.101296278642478</v>
      </c>
      <c r="L1569" s="48">
        <f>Solar!K1586/1000*Variables!$B$3</f>
        <v>2.3495499999999998</v>
      </c>
      <c r="M1569" s="1">
        <f>IF(E1569=1, VLOOKUP(D1569, Sheet1!$E$2:$G$26, 2), Sheet1!$G$3)</f>
        <v>0.18618000000000001</v>
      </c>
      <c r="N1569" s="1">
        <f>'Electricity Rates'!$J$3</f>
        <v>0.19270000000000001</v>
      </c>
      <c r="O1569" s="145">
        <f>L1569-K1569</f>
        <v>-8.7517462786424787</v>
      </c>
      <c r="P1569">
        <f t="shared" si="147"/>
        <v>2.1392197928944054</v>
      </c>
      <c r="Q1569">
        <f>IF(O1569&gt;0, IF(Q1568+O1569*Variables!$B$5&lt;Variables!$B$4, Q1568+O1569*Variables!$B$5, Variables!$B$4), IF(Q1568&gt;-O1569, Q1568+O1569/Variables!$B$5, 0))</f>
        <v>0</v>
      </c>
      <c r="R1569">
        <f>IF(O1569&gt;0, 0, IF(Q1568&gt;-O1569, 0, -O1569 - Q1568*Variables!$B$5))</f>
        <v>8.7517462786424787</v>
      </c>
      <c r="S1569">
        <f t="shared" si="148"/>
        <v>1.6294001221576568</v>
      </c>
      <c r="T1569">
        <f t="shared" si="149"/>
        <v>0</v>
      </c>
    </row>
    <row r="1570" spans="1:20" x14ac:dyDescent="0.3">
      <c r="A1570" s="3">
        <f t="shared" si="144"/>
        <v>43166</v>
      </c>
      <c r="B1570">
        <v>3</v>
      </c>
      <c r="C1570">
        <v>7</v>
      </c>
      <c r="D1570">
        <v>9</v>
      </c>
      <c r="E1570">
        <v>1</v>
      </c>
      <c r="F1570" s="1">
        <f>VLOOKUP(A1570,Weather!$A$1:$E$366, 5)</f>
        <v>5.128205128205203E-2</v>
      </c>
      <c r="G1570" s="1">
        <f>VLOOKUP(D1570, Spring!$A$1:$E$25, 2)</f>
        <v>1137.1681415929199</v>
      </c>
      <c r="H1570" s="1">
        <f>VLOOKUP(D1570, Spring!$A$1:$E$25, 3)</f>
        <v>786.77530429212004</v>
      </c>
      <c r="I1570" s="1">
        <f>VLOOKUP(D1570, Spring!$A$1:$E$25, 5)</f>
        <v>317.33977000667198</v>
      </c>
      <c r="J1570" s="1">
        <f t="shared" si="145"/>
        <v>804.74416774344343</v>
      </c>
      <c r="K1570" s="47">
        <f t="shared" si="146"/>
        <v>15.055173100545215</v>
      </c>
      <c r="L1570" s="48">
        <f>Solar!K1587/1000*Variables!$B$3</f>
        <v>7.363599999999999</v>
      </c>
      <c r="M1570" s="1">
        <f>IF(E1570=1, VLOOKUP(D1570, Sheet1!$E$2:$G$26, 2), Sheet1!$G$3)</f>
        <v>0.20441999999999999</v>
      </c>
      <c r="N1570" s="1">
        <f>'Electricity Rates'!$J$3</f>
        <v>0.19270000000000001</v>
      </c>
      <c r="O1570" s="145">
        <f>L1570-K1570</f>
        <v>-7.6915731005452157</v>
      </c>
      <c r="P1570">
        <f t="shared" si="147"/>
        <v>2.9011318564750632</v>
      </c>
      <c r="Q1570">
        <f>IF(O1570&gt;0, IF(Q1569+O1570*Variables!$B$5&lt;Variables!$B$4, Q1569+O1570*Variables!$B$5, Variables!$B$4), IF(Q1569&gt;-O1570, Q1569+O1570/Variables!$B$5, 0))</f>
        <v>0</v>
      </c>
      <c r="R1570">
        <f>IF(O1570&gt;0, 0, IF(Q1569&gt;-O1570, 0, -O1570 - Q1569*Variables!$B$5))</f>
        <v>7.6915731005452157</v>
      </c>
      <c r="S1570">
        <f t="shared" si="148"/>
        <v>1.5723113732134528</v>
      </c>
      <c r="T1570">
        <f t="shared" si="149"/>
        <v>0</v>
      </c>
    </row>
    <row r="1571" spans="1:20" x14ac:dyDescent="0.3">
      <c r="A1571" s="3">
        <f t="shared" si="144"/>
        <v>43166</v>
      </c>
      <c r="B1571">
        <v>3</v>
      </c>
      <c r="C1571">
        <v>7</v>
      </c>
      <c r="D1571">
        <v>10</v>
      </c>
      <c r="E1571">
        <v>1</v>
      </c>
      <c r="F1571" s="1">
        <f>VLOOKUP(A1571,Weather!$A$1:$E$366, 5)</f>
        <v>5.128205128205203E-2</v>
      </c>
      <c r="G1571" s="1">
        <f>VLOOKUP(D1571, Spring!$A$1:$E$25, 2)</f>
        <v>1207.9646017699099</v>
      </c>
      <c r="H1571" s="1">
        <f>VLOOKUP(D1571, Spring!$A$1:$E$25, 3)</f>
        <v>923.64670083279998</v>
      </c>
      <c r="I1571" s="1">
        <f>VLOOKUP(D1571, Spring!$A$1:$E$25, 5)</f>
        <v>339.44621060481097</v>
      </c>
      <c r="J1571" s="1">
        <f t="shared" si="145"/>
        <v>938.22710600906225</v>
      </c>
      <c r="K1571" s="47">
        <f t="shared" si="146"/>
        <v>17.552375096048159</v>
      </c>
      <c r="L1571" s="48">
        <f>Solar!K1588/1000*Variables!$B$3</f>
        <v>17.833650000000002</v>
      </c>
      <c r="M1571" s="1">
        <f>IF(E1571=1, VLOOKUP(D1571, Sheet1!$E$2:$G$26, 2), Sheet1!$G$3)</f>
        <v>0.20441999999999999</v>
      </c>
      <c r="N1571" s="1">
        <f>'Electricity Rates'!$J$3</f>
        <v>0.19270000000000001</v>
      </c>
      <c r="O1571" s="145">
        <f>L1571-K1571</f>
        <v>0.28127490395184296</v>
      </c>
      <c r="P1571">
        <f t="shared" si="147"/>
        <v>3.3823426810084807</v>
      </c>
      <c r="Q1571">
        <f>IF(O1571&gt;0, IF(Q1570+O1571*Variables!$B$5&lt;Variables!$B$4, Q1570+O1571*Variables!$B$5, Variables!$B$4), IF(Q1570&gt;-O1571, Q1570+O1571/Variables!$B$5, 0))</f>
        <v>0.26439840971473239</v>
      </c>
      <c r="R1571">
        <f>IF(O1571&gt;0, 0, IF(Q1570&gt;-O1571, 0, -O1571 - Q1570*Variables!$B$5))</f>
        <v>0</v>
      </c>
      <c r="S1571">
        <f t="shared" si="148"/>
        <v>0</v>
      </c>
      <c r="T1571">
        <f t="shared" si="149"/>
        <v>0</v>
      </c>
    </row>
    <row r="1572" spans="1:20" x14ac:dyDescent="0.3">
      <c r="A1572" s="3">
        <f t="shared" si="144"/>
        <v>43166</v>
      </c>
      <c r="B1572">
        <v>3</v>
      </c>
      <c r="C1572">
        <v>7</v>
      </c>
      <c r="D1572">
        <v>11</v>
      </c>
      <c r="E1572">
        <v>1</v>
      </c>
      <c r="F1572" s="1">
        <f>VLOOKUP(A1572,Weather!$A$1:$E$366, 5)</f>
        <v>5.128205128205203E-2</v>
      </c>
      <c r="G1572" s="1">
        <f>VLOOKUP(D1572, Spring!$A$1:$E$25, 2)</f>
        <v>1274.3362831858401</v>
      </c>
      <c r="H1572" s="1">
        <f>VLOOKUP(D1572, Spring!$A$1:$E$25, 3)</f>
        <v>962.46396540679098</v>
      </c>
      <c r="I1572" s="1">
        <f>VLOOKUP(D1572, Spring!$A$1:$E$25, 5)</f>
        <v>352.80034538247099</v>
      </c>
      <c r="J1572" s="1">
        <f t="shared" si="145"/>
        <v>978.45741760058866</v>
      </c>
      <c r="K1572" s="47">
        <f t="shared" si="146"/>
        <v>18.305004725657842</v>
      </c>
      <c r="L1572" s="48">
        <f>Solar!K1589/1000*Variables!$B$3</f>
        <v>31.271949999999997</v>
      </c>
      <c r="M1572" s="1">
        <f>IF(E1572=1, VLOOKUP(D1572, Sheet1!$E$2:$G$26, 2), Sheet1!$G$3)</f>
        <v>0.20441999999999999</v>
      </c>
      <c r="N1572" s="1">
        <f>'Electricity Rates'!$J$3</f>
        <v>0.19270000000000001</v>
      </c>
      <c r="O1572" s="145">
        <f>L1572-K1572</f>
        <v>12.966945274342155</v>
      </c>
      <c r="P1572">
        <f t="shared" si="147"/>
        <v>3.5273744106342662</v>
      </c>
      <c r="Q1572">
        <f>IF(O1572&gt;0, IF(Q1571+O1572*Variables!$B$5&lt;Variables!$B$4, Q1571+O1572*Variables!$B$5, Variables!$B$4), IF(Q1571&gt;-O1572, Q1571+O1572/Variables!$B$5, 0))</f>
        <v>12.453326967596359</v>
      </c>
      <c r="R1572">
        <f>IF(O1572&gt;0, 0, IF(Q1571&gt;-O1572, 0, -O1572 - Q1571*Variables!$B$5))</f>
        <v>0</v>
      </c>
      <c r="S1572">
        <f t="shared" si="148"/>
        <v>0</v>
      </c>
      <c r="T1572">
        <f t="shared" si="149"/>
        <v>0</v>
      </c>
    </row>
    <row r="1573" spans="1:20" x14ac:dyDescent="0.3">
      <c r="A1573" s="3">
        <f t="shared" si="144"/>
        <v>43166</v>
      </c>
      <c r="B1573">
        <v>3</v>
      </c>
      <c r="C1573">
        <v>7</v>
      </c>
      <c r="D1573">
        <v>12</v>
      </c>
      <c r="E1573">
        <v>1</v>
      </c>
      <c r="F1573" s="1">
        <f>VLOOKUP(A1573,Weather!$A$1:$E$366, 5)</f>
        <v>5.128205128205203E-2</v>
      </c>
      <c r="G1573" s="1">
        <f>VLOOKUP(D1573, Spring!$A$1:$E$25, 2)</f>
        <v>1314.1592920353901</v>
      </c>
      <c r="H1573" s="1">
        <f>VLOOKUP(D1573, Spring!$A$1:$E$25, 3)</f>
        <v>983.10377962844302</v>
      </c>
      <c r="I1573" s="1">
        <f>VLOOKUP(D1573, Spring!$A$1:$E$25, 5)</f>
        <v>344.20503159464602</v>
      </c>
      <c r="J1573" s="1">
        <f t="shared" si="145"/>
        <v>1000.0809853929021</v>
      </c>
      <c r="K1573" s="47">
        <f t="shared" si="146"/>
        <v>18.709538948102111</v>
      </c>
      <c r="L1573" s="48">
        <f>Solar!K1590/1000*Variables!$B$3</f>
        <v>34.063900000000004</v>
      </c>
      <c r="M1573" s="1">
        <f>IF(E1573=1, VLOOKUP(D1573, Sheet1!$E$2:$G$26, 2), Sheet1!$G$3)</f>
        <v>0.20441999999999999</v>
      </c>
      <c r="N1573" s="1">
        <f>'Electricity Rates'!$J$3</f>
        <v>0.19270000000000001</v>
      </c>
      <c r="O1573" s="145">
        <f>L1573-K1573</f>
        <v>15.354361051897893</v>
      </c>
      <c r="P1573">
        <f t="shared" si="147"/>
        <v>3.6053281552992771</v>
      </c>
      <c r="Q1573">
        <f>IF(O1573&gt;0, IF(Q1572+O1573*Variables!$B$5&lt;Variables!$B$4, Q1572+O1573*Variables!$B$5, Variables!$B$4), IF(Q1572&gt;-O1573, Q1572+O1573/Variables!$B$5, 0))</f>
        <v>26.886426356380376</v>
      </c>
      <c r="R1573">
        <f>IF(O1573&gt;0, 0, IF(Q1572&gt;-O1573, 0, -O1573 - Q1572*Variables!$B$5))</f>
        <v>0</v>
      </c>
      <c r="S1573">
        <f t="shared" si="148"/>
        <v>0</v>
      </c>
      <c r="T1573">
        <f t="shared" si="149"/>
        <v>0</v>
      </c>
    </row>
    <row r="1574" spans="1:20" x14ac:dyDescent="0.3">
      <c r="A1574" s="3">
        <f t="shared" si="144"/>
        <v>43166</v>
      </c>
      <c r="B1574">
        <v>3</v>
      </c>
      <c r="C1574">
        <v>7</v>
      </c>
      <c r="D1574">
        <v>13</v>
      </c>
      <c r="E1574">
        <v>1</v>
      </c>
      <c r="F1574" s="1">
        <f>VLOOKUP(A1574,Weather!$A$1:$E$366, 5)</f>
        <v>5.128205128205203E-2</v>
      </c>
      <c r="G1574" s="1">
        <f>VLOOKUP(D1574, Spring!$A$1:$E$25, 2)</f>
        <v>1362.8318584070701</v>
      </c>
      <c r="H1574" s="1">
        <f>VLOOKUP(D1574, Spring!$A$1:$E$25, 3)</f>
        <v>999.59961563100603</v>
      </c>
      <c r="I1574" s="1">
        <f>VLOOKUP(D1574, Spring!$A$1:$E$25, 5)</f>
        <v>326.84269398328001</v>
      </c>
      <c r="J1574" s="1">
        <f t="shared" si="145"/>
        <v>1018.2269101323429</v>
      </c>
      <c r="K1574" s="47">
        <f t="shared" si="146"/>
        <v>19.049013341296895</v>
      </c>
      <c r="L1574" s="48">
        <f>Solar!K1591/1000*Variables!$B$3</f>
        <v>35.124749999999999</v>
      </c>
      <c r="M1574" s="1">
        <f>IF(E1574=1, VLOOKUP(D1574, Sheet1!$E$2:$G$26, 2), Sheet1!$G$3)</f>
        <v>0.20441999999999999</v>
      </c>
      <c r="N1574" s="1">
        <f>'Electricity Rates'!$J$3</f>
        <v>0.19270000000000001</v>
      </c>
      <c r="O1574" s="145">
        <f>L1574-K1574</f>
        <v>16.075736658703104</v>
      </c>
      <c r="P1574">
        <f t="shared" si="147"/>
        <v>3.670744870867912</v>
      </c>
      <c r="Q1574">
        <f>IF(O1574&gt;0, IF(Q1573+O1574*Variables!$B$5&lt;Variables!$B$4, Q1573+O1574*Variables!$B$5, Variables!$B$4), IF(Q1573&gt;-O1574, Q1573+O1574/Variables!$B$5, 0))</f>
        <v>41.997618815561296</v>
      </c>
      <c r="R1574">
        <f>IF(O1574&gt;0, 0, IF(Q1573&gt;-O1574, 0, -O1574 - Q1573*Variables!$B$5))</f>
        <v>0</v>
      </c>
      <c r="S1574">
        <f t="shared" si="148"/>
        <v>0</v>
      </c>
      <c r="T1574">
        <f t="shared" si="149"/>
        <v>0</v>
      </c>
    </row>
    <row r="1575" spans="1:20" x14ac:dyDescent="0.3">
      <c r="A1575" s="3">
        <f t="shared" si="144"/>
        <v>43166</v>
      </c>
      <c r="B1575">
        <v>3</v>
      </c>
      <c r="C1575">
        <v>7</v>
      </c>
      <c r="D1575">
        <v>14</v>
      </c>
      <c r="E1575">
        <v>1</v>
      </c>
      <c r="F1575" s="1">
        <f>VLOOKUP(A1575,Weather!$A$1:$E$366, 5)</f>
        <v>5.128205128205203E-2</v>
      </c>
      <c r="G1575" s="1">
        <f>VLOOKUP(D1575, Spring!$A$1:$E$25, 2)</f>
        <v>1402.65486725663</v>
      </c>
      <c r="H1575" s="1">
        <f>VLOOKUP(D1575, Spring!$A$1:$E$25, 3)</f>
        <v>1011.55108904548</v>
      </c>
      <c r="I1575" s="1">
        <f>VLOOKUP(D1575, Spring!$A$1:$E$25, 5)</f>
        <v>309.49016837395499</v>
      </c>
      <c r="J1575" s="1">
        <f t="shared" si="145"/>
        <v>1031.6076930563086</v>
      </c>
      <c r="K1575" s="47">
        <f t="shared" si="146"/>
        <v>19.299341347656981</v>
      </c>
      <c r="L1575" s="48">
        <f>Solar!K1592/1000*Variables!$B$3</f>
        <v>31.801349999999999</v>
      </c>
      <c r="M1575" s="1">
        <f>IF(E1575=1, VLOOKUP(D1575, Sheet1!$E$2:$G$26, 2), Sheet1!$G$3)</f>
        <v>0.20441999999999999</v>
      </c>
      <c r="N1575" s="1">
        <f>'Electricity Rates'!$J$3</f>
        <v>0.19270000000000001</v>
      </c>
      <c r="O1575" s="145">
        <f>L1575-K1575</f>
        <v>12.502008652343019</v>
      </c>
      <c r="P1575">
        <f t="shared" si="147"/>
        <v>3.7189830776935002</v>
      </c>
      <c r="Q1575">
        <f>IF(O1575&gt;0, IF(Q1574+O1575*Variables!$B$5&lt;Variables!$B$4, Q1574+O1575*Variables!$B$5, Variables!$B$4), IF(Q1574&gt;-O1575, Q1574+O1575/Variables!$B$5, 0))</f>
        <v>53.749506948763731</v>
      </c>
      <c r="R1575">
        <f>IF(O1575&gt;0, 0, IF(Q1574&gt;-O1575, 0, -O1575 - Q1574*Variables!$B$5))</f>
        <v>0</v>
      </c>
      <c r="S1575">
        <f t="shared" si="148"/>
        <v>0</v>
      </c>
      <c r="T1575">
        <f t="shared" si="149"/>
        <v>0</v>
      </c>
    </row>
    <row r="1576" spans="1:20" x14ac:dyDescent="0.3">
      <c r="A1576" s="3">
        <f t="shared" si="144"/>
        <v>43166</v>
      </c>
      <c r="B1576">
        <v>3</v>
      </c>
      <c r="C1576">
        <v>7</v>
      </c>
      <c r="D1576">
        <v>15</v>
      </c>
      <c r="E1576">
        <v>1</v>
      </c>
      <c r="F1576" s="1">
        <f>VLOOKUP(A1576,Weather!$A$1:$E$366, 5)</f>
        <v>5.128205128205203E-2</v>
      </c>
      <c r="G1576" s="1">
        <f>VLOOKUP(D1576, Spring!$A$1:$E$25, 2)</f>
        <v>1371.6814159292001</v>
      </c>
      <c r="H1576" s="1">
        <f>VLOOKUP(D1576, Spring!$A$1:$E$25, 3)</f>
        <v>1005.48526585522</v>
      </c>
      <c r="I1576" s="1">
        <f>VLOOKUP(D1576, Spring!$A$1:$E$25, 5)</f>
        <v>300.89485458612899</v>
      </c>
      <c r="J1576" s="1">
        <f t="shared" si="145"/>
        <v>1024.2645556026039</v>
      </c>
      <c r="K1576" s="47">
        <f t="shared" si="146"/>
        <v>19.16196575688182</v>
      </c>
      <c r="L1576" s="48">
        <f>Solar!K1593/1000*Variables!$B$3</f>
        <v>30.786399999999997</v>
      </c>
      <c r="M1576" s="1">
        <f>IF(E1576=1, VLOOKUP(D1576, Sheet1!$E$2:$G$26, 2), Sheet1!$G$3)</f>
        <v>0.20441999999999999</v>
      </c>
      <c r="N1576" s="1">
        <f>'Electricity Rates'!$J$3</f>
        <v>0.19270000000000001</v>
      </c>
      <c r="O1576" s="145">
        <f>L1576-K1576</f>
        <v>11.624434243118177</v>
      </c>
      <c r="P1576">
        <f t="shared" si="147"/>
        <v>3.6925108013511267</v>
      </c>
      <c r="Q1576">
        <f>IF(O1576&gt;0, IF(Q1575+O1576*Variables!$B$5&lt;Variables!$B$4, Q1575+O1576*Variables!$B$5, Variables!$B$4), IF(Q1575&gt;-O1576, Q1575+O1576/Variables!$B$5, 0))</f>
        <v>64.676475137294815</v>
      </c>
      <c r="R1576">
        <f>IF(O1576&gt;0, 0, IF(Q1575&gt;-O1576, 0, -O1576 - Q1575*Variables!$B$5))</f>
        <v>0</v>
      </c>
      <c r="S1576">
        <f t="shared" si="148"/>
        <v>0</v>
      </c>
      <c r="T1576">
        <f t="shared" si="149"/>
        <v>0</v>
      </c>
    </row>
    <row r="1577" spans="1:20" x14ac:dyDescent="0.3">
      <c r="A1577" s="3">
        <f t="shared" si="144"/>
        <v>43166</v>
      </c>
      <c r="B1577">
        <v>3</v>
      </c>
      <c r="C1577">
        <v>7</v>
      </c>
      <c r="D1577">
        <v>16</v>
      </c>
      <c r="E1577">
        <v>1</v>
      </c>
      <c r="F1577" s="1">
        <f>VLOOKUP(A1577,Weather!$A$1:$E$366, 5)</f>
        <v>5.128205128205203E-2</v>
      </c>
      <c r="G1577" s="1">
        <f>VLOOKUP(D1577, Spring!$A$1:$E$25, 2)</f>
        <v>1283.1858407079601</v>
      </c>
      <c r="H1577" s="1">
        <f>VLOOKUP(D1577, Spring!$A$1:$E$25, 3)</f>
        <v>954.93673926969905</v>
      </c>
      <c r="I1577" s="1">
        <f>VLOOKUP(D1577, Spring!$A$1:$E$25, 5)</f>
        <v>270.36971623690101</v>
      </c>
      <c r="J1577" s="1">
        <f t="shared" si="145"/>
        <v>971.77002652294345</v>
      </c>
      <c r="K1577" s="47">
        <f t="shared" si="146"/>
        <v>18.17989685373961</v>
      </c>
      <c r="L1577" s="48">
        <f>Solar!K1594/1000*Variables!$B$3</f>
        <v>23.452449999999999</v>
      </c>
      <c r="M1577" s="1">
        <f>IF(E1577=1, VLOOKUP(D1577, Sheet1!$E$2:$G$26, 2), Sheet1!$G$3)</f>
        <v>0.20441999999999999</v>
      </c>
      <c r="N1577" s="1">
        <f>'Electricity Rates'!$J$3</f>
        <v>0.19270000000000001</v>
      </c>
      <c r="O1577" s="145">
        <f>L1577-K1577</f>
        <v>5.272553146260389</v>
      </c>
      <c r="P1577">
        <f t="shared" si="147"/>
        <v>3.5032661237156231</v>
      </c>
      <c r="Q1577">
        <f>IF(O1577&gt;0, IF(Q1576+O1577*Variables!$B$5&lt;Variables!$B$4, Q1576+O1577*Variables!$B$5, Variables!$B$4), IF(Q1576&gt;-O1577, Q1576+O1577/Variables!$B$5, 0))</f>
        <v>69.632675094779586</v>
      </c>
      <c r="R1577">
        <f>IF(O1577&gt;0, 0, IF(Q1576&gt;-O1577, 0, -O1577 - Q1576*Variables!$B$5))</f>
        <v>0</v>
      </c>
      <c r="S1577">
        <f t="shared" si="148"/>
        <v>0</v>
      </c>
      <c r="T1577">
        <f t="shared" si="149"/>
        <v>0</v>
      </c>
    </row>
    <row r="1578" spans="1:20" x14ac:dyDescent="0.3">
      <c r="A1578" s="3">
        <f t="shared" si="144"/>
        <v>43166</v>
      </c>
      <c r="B1578">
        <v>3</v>
      </c>
      <c r="C1578">
        <v>7</v>
      </c>
      <c r="D1578">
        <v>17</v>
      </c>
      <c r="E1578">
        <v>1</v>
      </c>
      <c r="F1578" s="1">
        <f>VLOOKUP(A1578,Weather!$A$1:$E$366, 5)</f>
        <v>5.128205128205203E-2</v>
      </c>
      <c r="G1578" s="1">
        <f>VLOOKUP(D1578, Spring!$A$1:$E$25, 2)</f>
        <v>973.45132743362797</v>
      </c>
      <c r="H1578" s="1">
        <f>VLOOKUP(D1578, Spring!$A$1:$E$25, 3)</f>
        <v>850.97693786034597</v>
      </c>
      <c r="I1578" s="1">
        <f>VLOOKUP(D1578, Spring!$A$1:$E$25, 5)</f>
        <v>257.39334353781499</v>
      </c>
      <c r="J1578" s="1">
        <f t="shared" si="145"/>
        <v>857.25767578718103</v>
      </c>
      <c r="K1578" s="47">
        <f t="shared" si="146"/>
        <v>16.037597062600433</v>
      </c>
      <c r="L1578" s="48">
        <f>Solar!K1595/1000*Variables!$B$3</f>
        <v>13.016500000000001</v>
      </c>
      <c r="M1578" s="1">
        <f>IF(E1578=1, VLOOKUP(D1578, Sheet1!$E$2:$G$26, 2), Sheet1!$G$3)</f>
        <v>0.20441999999999999</v>
      </c>
      <c r="N1578" s="1">
        <f>'Electricity Rates'!$J$3</f>
        <v>0.19270000000000001</v>
      </c>
      <c r="O1578" s="145">
        <f>L1578-K1578</f>
        <v>-3.0210970626004325</v>
      </c>
      <c r="P1578">
        <f t="shared" si="147"/>
        <v>3.0904449539631038</v>
      </c>
      <c r="Q1578">
        <f>IF(O1578&gt;0, IF(Q1577+O1578*Variables!$B$5&lt;Variables!$B$4, Q1577+O1578*Variables!$B$5, Variables!$B$4), IF(Q1577&gt;-O1578, Q1577+O1578/Variables!$B$5, 0))</f>
        <v>66.418742049459979</v>
      </c>
      <c r="R1578">
        <f>IF(O1578&gt;0, 0, IF(Q1577&gt;-O1578, 0, -O1578 - Q1577*Variables!$B$5))</f>
        <v>0</v>
      </c>
      <c r="S1578">
        <f t="shared" si="148"/>
        <v>0</v>
      </c>
      <c r="T1578">
        <f t="shared" si="149"/>
        <v>0</v>
      </c>
    </row>
    <row r="1579" spans="1:20" x14ac:dyDescent="0.3">
      <c r="A1579" s="3">
        <f t="shared" si="144"/>
        <v>43166</v>
      </c>
      <c r="B1579">
        <v>3</v>
      </c>
      <c r="C1579">
        <v>7</v>
      </c>
      <c r="D1579">
        <v>18</v>
      </c>
      <c r="E1579">
        <v>1</v>
      </c>
      <c r="F1579" s="1">
        <f>VLOOKUP(A1579,Weather!$A$1:$E$366, 5)</f>
        <v>5.128205128205203E-2</v>
      </c>
      <c r="G1579" s="1">
        <f>VLOOKUP(D1579, Spring!$A$1:$E$25, 2)</f>
        <v>690.26548672566298</v>
      </c>
      <c r="H1579" s="1">
        <f>VLOOKUP(D1579, Spring!$A$1:$E$25, 3)</f>
        <v>590.923299339663</v>
      </c>
      <c r="I1579" s="1">
        <f>VLOOKUP(D1579, Spring!$A$1:$E$25, 5)</f>
        <v>248.81274775305101</v>
      </c>
      <c r="J1579" s="1">
        <f t="shared" si="145"/>
        <v>596.01777048766303</v>
      </c>
      <c r="K1579" s="47">
        <f t="shared" si="146"/>
        <v>11.150314678084728</v>
      </c>
      <c r="L1579" s="48">
        <f>Solar!K1596/1000*Variables!$B$3</f>
        <v>3.0064499999999996</v>
      </c>
      <c r="M1579" s="1">
        <f>IF(E1579=1, VLOOKUP(D1579, Sheet1!$E$2:$G$26, 2), Sheet1!$G$3)</f>
        <v>0.20441999999999999</v>
      </c>
      <c r="N1579" s="1">
        <f>'Electricity Rates'!$J$3</f>
        <v>0.19270000000000001</v>
      </c>
      <c r="O1579" s="145">
        <f>L1579-K1579</f>
        <v>-8.1438646780847286</v>
      </c>
      <c r="P1579">
        <f t="shared" si="147"/>
        <v>2.1486656384669272</v>
      </c>
      <c r="Q1579">
        <f>IF(O1579&gt;0, IF(Q1578+O1579*Variables!$B$5&lt;Variables!$B$4, Q1578+O1579*Variables!$B$5, Variables!$B$4), IF(Q1578&gt;-O1579, Q1578+O1579/Variables!$B$5, 0))</f>
        <v>57.755056221710269</v>
      </c>
      <c r="R1579">
        <f>IF(O1579&gt;0, 0, IF(Q1578&gt;-O1579, 0, -O1579 - Q1578*Variables!$B$5))</f>
        <v>0</v>
      </c>
      <c r="S1579">
        <f t="shared" si="148"/>
        <v>0</v>
      </c>
      <c r="T1579">
        <f t="shared" si="149"/>
        <v>0</v>
      </c>
    </row>
    <row r="1580" spans="1:20" x14ac:dyDescent="0.3">
      <c r="A1580" s="3">
        <f t="shared" si="144"/>
        <v>43166</v>
      </c>
      <c r="B1580">
        <v>3</v>
      </c>
      <c r="C1580">
        <v>7</v>
      </c>
      <c r="D1580">
        <v>19</v>
      </c>
      <c r="E1580">
        <v>1</v>
      </c>
      <c r="F1580" s="1">
        <f>VLOOKUP(A1580,Weather!$A$1:$E$366, 5)</f>
        <v>5.128205128205203E-2</v>
      </c>
      <c r="G1580" s="1">
        <f>VLOOKUP(D1580, Spring!$A$1:$E$25, 2)</f>
        <v>482.300884955752</v>
      </c>
      <c r="H1580" s="1">
        <f>VLOOKUP(D1580, Spring!$A$1:$E$25, 3)</f>
        <v>454.99679692504799</v>
      </c>
      <c r="I1580" s="1">
        <f>VLOOKUP(D1580, Spring!$A$1:$E$25, 5)</f>
        <v>266.52341143686903</v>
      </c>
      <c r="J1580" s="1">
        <f t="shared" si="145"/>
        <v>456.39700656764819</v>
      </c>
      <c r="K1580" s="47">
        <f t="shared" si="146"/>
        <v>8.5382860937206182</v>
      </c>
      <c r="L1580" s="48">
        <f>Solar!K1597/1000*Variables!$B$3</f>
        <v>0</v>
      </c>
      <c r="M1580" s="1">
        <f>IF(E1580=1, VLOOKUP(D1580, Sheet1!$E$2:$G$26, 2), Sheet1!$G$3)</f>
        <v>0.20441999999999999</v>
      </c>
      <c r="N1580" s="1">
        <f>'Electricity Rates'!$J$3</f>
        <v>0.19270000000000001</v>
      </c>
      <c r="O1580" s="145">
        <f>L1580-K1580</f>
        <v>-8.5382860937206182</v>
      </c>
      <c r="P1580">
        <f t="shared" si="147"/>
        <v>1.6453277302599632</v>
      </c>
      <c r="Q1580">
        <f>IF(O1580&gt;0, IF(Q1579+O1580*Variables!$B$5&lt;Variables!$B$4, Q1579+O1580*Variables!$B$5, Variables!$B$4), IF(Q1579&gt;-O1580, Q1579+O1580/Variables!$B$5, 0))</f>
        <v>48.671773143284078</v>
      </c>
      <c r="R1580">
        <f>IF(O1580&gt;0, 0, IF(Q1579&gt;-O1580, 0, -O1580 - Q1579*Variables!$B$5))</f>
        <v>0</v>
      </c>
      <c r="S1580">
        <f t="shared" si="148"/>
        <v>0</v>
      </c>
      <c r="T1580">
        <f t="shared" si="149"/>
        <v>0</v>
      </c>
    </row>
    <row r="1581" spans="1:20" x14ac:dyDescent="0.3">
      <c r="A1581" s="3">
        <f t="shared" si="144"/>
        <v>43166</v>
      </c>
      <c r="B1581">
        <v>3</v>
      </c>
      <c r="C1581">
        <v>7</v>
      </c>
      <c r="D1581">
        <v>20</v>
      </c>
      <c r="E1581">
        <v>1</v>
      </c>
      <c r="F1581" s="1">
        <f>VLOOKUP(A1581,Weather!$A$1:$E$366, 5)</f>
        <v>5.128205128205203E-2</v>
      </c>
      <c r="G1581" s="1">
        <f>VLOOKUP(D1581, Spring!$A$1:$E$25, 2)</f>
        <v>415.92920353982299</v>
      </c>
      <c r="H1581" s="1">
        <f>VLOOKUP(D1581, Spring!$A$1:$E$25, 3)</f>
        <v>371.98648067830999</v>
      </c>
      <c r="I1581" s="1">
        <f>VLOOKUP(D1581, Spring!$A$1:$E$25, 5)</f>
        <v>284.25369912476901</v>
      </c>
      <c r="J1581" s="1">
        <f t="shared" si="145"/>
        <v>374.23995364556708</v>
      </c>
      <c r="K1581" s="47">
        <f t="shared" si="146"/>
        <v>7.0012899864472908</v>
      </c>
      <c r="L1581" s="48">
        <f>Solar!K1598/1000*Variables!$B$3</f>
        <v>0</v>
      </c>
      <c r="M1581" s="1">
        <f>IF(E1581=1, VLOOKUP(D1581, Sheet1!$E$2:$G$26, 2), Sheet1!$G$3)</f>
        <v>0.20441999999999999</v>
      </c>
      <c r="N1581" s="1">
        <f>'Electricity Rates'!$J$3</f>
        <v>0.19270000000000001</v>
      </c>
      <c r="O1581" s="145">
        <f>L1581-K1581</f>
        <v>-7.0012899864472908</v>
      </c>
      <c r="P1581">
        <f t="shared" si="147"/>
        <v>1.3491485803883929</v>
      </c>
      <c r="Q1581">
        <f>IF(O1581&gt;0, IF(Q1580+O1581*Variables!$B$5&lt;Variables!$B$4, Q1580+O1581*Variables!$B$5, Variables!$B$4), IF(Q1580&gt;-O1581, Q1580+O1581/Variables!$B$5, 0))</f>
        <v>41.223592306638025</v>
      </c>
      <c r="R1581">
        <f>IF(O1581&gt;0, 0, IF(Q1580&gt;-O1581, 0, -O1581 - Q1580*Variables!$B$5))</f>
        <v>0</v>
      </c>
      <c r="S1581">
        <f t="shared" si="148"/>
        <v>0</v>
      </c>
      <c r="T1581">
        <f t="shared" si="149"/>
        <v>0</v>
      </c>
    </row>
    <row r="1582" spans="1:20" x14ac:dyDescent="0.3">
      <c r="A1582" s="3">
        <f t="shared" si="144"/>
        <v>43166</v>
      </c>
      <c r="B1582">
        <v>3</v>
      </c>
      <c r="C1582">
        <v>7</v>
      </c>
      <c r="D1582">
        <v>21</v>
      </c>
      <c r="E1582">
        <v>1</v>
      </c>
      <c r="F1582" s="1">
        <f>VLOOKUP(A1582,Weather!$A$1:$E$366, 5)</f>
        <v>5.128205128205203E-2</v>
      </c>
      <c r="G1582" s="1">
        <f>VLOOKUP(D1582, Spring!$A$1:$E$25, 2)</f>
        <v>371.68141592920301</v>
      </c>
      <c r="H1582" s="1">
        <f>VLOOKUP(D1582, Spring!$A$1:$E$25, 3)</f>
        <v>318.10538116591903</v>
      </c>
      <c r="I1582" s="1">
        <f>VLOOKUP(D1582, Spring!$A$1:$E$25, 5)</f>
        <v>271.28223242670401</v>
      </c>
      <c r="J1582" s="1">
        <f t="shared" si="145"/>
        <v>320.85287012813876</v>
      </c>
      <c r="K1582" s="47">
        <f t="shared" si="146"/>
        <v>6.0025231535767638</v>
      </c>
      <c r="L1582" s="48">
        <f>Solar!K1599/1000*Variables!$B$3</f>
        <v>0</v>
      </c>
      <c r="M1582" s="1">
        <f>IF(E1582=1, VLOOKUP(D1582, Sheet1!$E$2:$G$26, 2), Sheet1!$G$3)</f>
        <v>0.20441999999999999</v>
      </c>
      <c r="N1582" s="1">
        <f>'Electricity Rates'!$J$3</f>
        <v>0.19270000000000001</v>
      </c>
      <c r="O1582" s="145">
        <f>L1582-K1582</f>
        <v>-6.0025231535767638</v>
      </c>
      <c r="P1582">
        <f t="shared" si="147"/>
        <v>1.1566862116942425</v>
      </c>
      <c r="Q1582">
        <f>IF(O1582&gt;0, IF(Q1581+O1582*Variables!$B$5&lt;Variables!$B$4, Q1581+O1582*Variables!$B$5, Variables!$B$4), IF(Q1581&gt;-O1582, Q1581+O1582/Variables!$B$5, 0))</f>
        <v>34.837929377301045</v>
      </c>
      <c r="R1582">
        <f>IF(O1582&gt;0, 0, IF(Q1581&gt;-O1582, 0, -O1582 - Q1581*Variables!$B$5))</f>
        <v>0</v>
      </c>
      <c r="S1582">
        <f t="shared" si="148"/>
        <v>0</v>
      </c>
      <c r="T1582">
        <f t="shared" si="149"/>
        <v>0</v>
      </c>
    </row>
    <row r="1583" spans="1:20" x14ac:dyDescent="0.3">
      <c r="A1583" s="3">
        <f t="shared" si="144"/>
        <v>43166</v>
      </c>
      <c r="B1583">
        <v>3</v>
      </c>
      <c r="C1583">
        <v>7</v>
      </c>
      <c r="D1583">
        <v>22</v>
      </c>
      <c r="E1583">
        <v>1</v>
      </c>
      <c r="F1583" s="1">
        <f>VLOOKUP(A1583,Weather!$A$1:$E$366, 5)</f>
        <v>5.128205128205203E-2</v>
      </c>
      <c r="G1583" s="1">
        <f>VLOOKUP(D1583, Spring!$A$1:$E$25, 2)</f>
        <v>345.13274336283098</v>
      </c>
      <c r="H1583" s="1">
        <f>VLOOKUP(D1583, Spring!$A$1:$E$25, 3)</f>
        <v>289.79820627802701</v>
      </c>
      <c r="I1583" s="1">
        <f>VLOOKUP(D1583, Spring!$A$1:$E$25, 5)</f>
        <v>275.85953137878198</v>
      </c>
      <c r="J1583" s="1">
        <f t="shared" si="145"/>
        <v>292.63587484647854</v>
      </c>
      <c r="K1583" s="47">
        <f t="shared" si="146"/>
        <v>5.4746389322671973</v>
      </c>
      <c r="L1583" s="48">
        <f>Solar!K1600/1000*Variables!$B$3</f>
        <v>0</v>
      </c>
      <c r="M1583" s="1">
        <f>IF(E1583=1, VLOOKUP(D1583, Sheet1!$E$2:$G$26, 2), Sheet1!$G$3)</f>
        <v>0.18618000000000001</v>
      </c>
      <c r="N1583" s="1">
        <f>'Electricity Rates'!$J$3</f>
        <v>0.19270000000000001</v>
      </c>
      <c r="O1583" s="145">
        <f>L1583-K1583</f>
        <v>-5.4746389322671973</v>
      </c>
      <c r="P1583">
        <f t="shared" si="147"/>
        <v>1.0549629222478889</v>
      </c>
      <c r="Q1583">
        <f>IF(O1583&gt;0, IF(Q1582+O1583*Variables!$B$5&lt;Variables!$B$4, Q1582+O1583*Variables!$B$5, Variables!$B$4), IF(Q1582&gt;-O1583, Q1582+O1583/Variables!$B$5, 0))</f>
        <v>29.013845406804027</v>
      </c>
      <c r="R1583">
        <f>IF(O1583&gt;0, 0, IF(Q1582&gt;-O1583, 0, -O1583 - Q1582*Variables!$B$5))</f>
        <v>0</v>
      </c>
      <c r="S1583">
        <f t="shared" si="148"/>
        <v>0</v>
      </c>
      <c r="T1583">
        <f t="shared" si="149"/>
        <v>0</v>
      </c>
    </row>
    <row r="1584" spans="1:20" x14ac:dyDescent="0.3">
      <c r="A1584" s="3">
        <f t="shared" si="144"/>
        <v>43166</v>
      </c>
      <c r="B1584">
        <v>3</v>
      </c>
      <c r="C1584">
        <v>7</v>
      </c>
      <c r="D1584">
        <v>23</v>
      </c>
      <c r="E1584">
        <v>1</v>
      </c>
      <c r="F1584" s="1">
        <f>VLOOKUP(A1584,Weather!$A$1:$E$366, 5)</f>
        <v>5.128205128205203E-2</v>
      </c>
      <c r="G1584" s="1">
        <f>VLOOKUP(D1584, Spring!$A$1:$E$25, 2)</f>
        <v>318.58407079646003</v>
      </c>
      <c r="H1584" s="1">
        <f>VLOOKUP(D1584, Spring!$A$1:$E$25, 3)</f>
        <v>270.57975656630401</v>
      </c>
      <c r="I1584" s="1">
        <f>VLOOKUP(D1584, Spring!$A$1:$E$25, 5)</f>
        <v>271.64527650221697</v>
      </c>
      <c r="J1584" s="1">
        <f t="shared" si="145"/>
        <v>273.0415162704146</v>
      </c>
      <c r="K1584" s="47">
        <f t="shared" si="146"/>
        <v>5.108067204280669</v>
      </c>
      <c r="L1584" s="48">
        <f>Solar!K1601/1000*Variables!$B$3</f>
        <v>0</v>
      </c>
      <c r="M1584" s="1">
        <f>IF(E1584=1, VLOOKUP(D1584, Sheet1!$E$2:$G$26, 2), Sheet1!$G$3)</f>
        <v>0.18618000000000001</v>
      </c>
      <c r="N1584" s="1">
        <f>'Electricity Rates'!$J$3</f>
        <v>0.19270000000000001</v>
      </c>
      <c r="O1584" s="145">
        <f>L1584-K1584</f>
        <v>-5.108067204280669</v>
      </c>
      <c r="P1584">
        <f t="shared" si="147"/>
        <v>0.98432455026488497</v>
      </c>
      <c r="Q1584">
        <f>IF(O1584&gt;0, IF(Q1583+O1584*Variables!$B$5&lt;Variables!$B$4, Q1583+O1584*Variables!$B$5, Variables!$B$4), IF(Q1583&gt;-O1584, Q1583+O1584/Variables!$B$5, 0))</f>
        <v>23.579731359696932</v>
      </c>
      <c r="R1584">
        <f>IF(O1584&gt;0, 0, IF(Q1583&gt;-O1584, 0, -O1584 - Q1583*Variables!$B$5))</f>
        <v>0</v>
      </c>
      <c r="S1584">
        <f t="shared" si="148"/>
        <v>0</v>
      </c>
      <c r="T1584">
        <f t="shared" si="149"/>
        <v>0</v>
      </c>
    </row>
    <row r="1585" spans="1:20" x14ac:dyDescent="0.3">
      <c r="A1585" s="3">
        <f t="shared" si="144"/>
        <v>43166</v>
      </c>
      <c r="B1585">
        <v>3</v>
      </c>
      <c r="C1585">
        <v>7</v>
      </c>
      <c r="D1585">
        <v>24</v>
      </c>
      <c r="E1585">
        <v>1</v>
      </c>
      <c r="F1585" s="1">
        <f>VLOOKUP(A1585,Weather!$A$1:$E$366, 5)</f>
        <v>5.128205128205203E-2</v>
      </c>
      <c r="G1585" s="1">
        <f>VLOOKUP(D1585, Spring!$A$1:$E$25, 2)</f>
        <v>287.61061946902601</v>
      </c>
      <c r="H1585" s="1">
        <f>VLOOKUP(D1585, Spring!$A$1:$E$25, 3)</f>
        <v>251.20115310698301</v>
      </c>
      <c r="I1585" s="1">
        <f>VLOOKUP(D1585, Spring!$A$1:$E$25, 5)</f>
        <v>267.465363632795</v>
      </c>
      <c r="J1585" s="1">
        <f t="shared" si="145"/>
        <v>253.06830522811345</v>
      </c>
      <c r="K1585" s="47">
        <f t="shared" si="146"/>
        <v>4.734407895312021</v>
      </c>
      <c r="L1585" s="48">
        <f>Solar!K1602/1000*Variables!$B$3</f>
        <v>0</v>
      </c>
      <c r="M1585" s="1">
        <f>IF(E1585=1, VLOOKUP(D1585, Sheet1!$E$2:$G$26, 2), Sheet1!$G$3)</f>
        <v>0.18618000000000001</v>
      </c>
      <c r="N1585" s="1">
        <f>'Electricity Rates'!$J$3</f>
        <v>0.19270000000000001</v>
      </c>
      <c r="O1585" s="145">
        <f>L1585-K1585</f>
        <v>-4.734407895312021</v>
      </c>
      <c r="P1585">
        <f t="shared" si="147"/>
        <v>0.91232040142662651</v>
      </c>
      <c r="Q1585">
        <f>IF(O1585&gt;0, IF(Q1584+O1585*Variables!$B$5&lt;Variables!$B$4, Q1584+O1585*Variables!$B$5, Variables!$B$4), IF(Q1584&gt;-O1585, Q1584+O1585/Variables!$B$5, 0))</f>
        <v>18.543127215747973</v>
      </c>
      <c r="R1585">
        <f>IF(O1585&gt;0, 0, IF(Q1584&gt;-O1585, 0, -O1585 - Q1584*Variables!$B$5))</f>
        <v>0</v>
      </c>
      <c r="S1585">
        <f t="shared" si="148"/>
        <v>0</v>
      </c>
      <c r="T1585">
        <f t="shared" si="149"/>
        <v>0</v>
      </c>
    </row>
    <row r="1586" spans="1:20" x14ac:dyDescent="0.3">
      <c r="A1586" s="3">
        <f t="shared" si="144"/>
        <v>43167</v>
      </c>
      <c r="B1586">
        <v>3</v>
      </c>
      <c r="C1586">
        <v>8</v>
      </c>
      <c r="D1586">
        <v>1</v>
      </c>
      <c r="E1586">
        <v>1</v>
      </c>
      <c r="F1586" s="1">
        <f>VLOOKUP(A1586,Weather!$A$1:$E$366, 5)</f>
        <v>5.128205128205203E-2</v>
      </c>
      <c r="G1586" s="1">
        <f>VLOOKUP(D1586, Spring!$A$1:$E$25, 2)</f>
        <v>284.91351697629602</v>
      </c>
      <c r="H1586" s="1">
        <f>VLOOKUP(D1586, Spring!$A$1:$E$25, 3)</f>
        <v>272.00797092955099</v>
      </c>
      <c r="I1586" s="1">
        <f>VLOOKUP(D1586, Spring!$A$1:$E$25, 5)</f>
        <v>272.01322657875102</v>
      </c>
      <c r="J1586" s="1">
        <f t="shared" si="145"/>
        <v>272.66979380374306</v>
      </c>
      <c r="K1586" s="47">
        <f t="shared" si="146"/>
        <v>5.1011130115006287</v>
      </c>
      <c r="L1586" s="48">
        <f>Solar!K1603/1000*Variables!$B$3</f>
        <v>0</v>
      </c>
      <c r="M1586" s="1">
        <f>IF(E1586=1, VLOOKUP(D1586, Sheet1!$E$2:$G$26, 2), Sheet1!$G$3)</f>
        <v>0.18618000000000001</v>
      </c>
      <c r="N1586" s="1">
        <f>'Electricity Rates'!$J$3</f>
        <v>0.19270000000000001</v>
      </c>
      <c r="O1586" s="145">
        <f>L1586-K1586</f>
        <v>-5.1011130115006287</v>
      </c>
      <c r="P1586">
        <f t="shared" si="147"/>
        <v>0.98298447731617122</v>
      </c>
      <c r="Q1586">
        <f>IF(O1586&gt;0, IF(Q1585+O1586*Variables!$B$5&lt;Variables!$B$4, Q1585+O1586*Variables!$B$5, Variables!$B$4), IF(Q1585&gt;-O1586, Q1585+O1586/Variables!$B$5, 0))</f>
        <v>13.116411246066452</v>
      </c>
      <c r="R1586">
        <f>IF(O1586&gt;0, 0, IF(Q1585&gt;-O1586, 0, -O1586 - Q1585*Variables!$B$5))</f>
        <v>0</v>
      </c>
      <c r="S1586">
        <f t="shared" si="148"/>
        <v>0</v>
      </c>
      <c r="T1586">
        <f t="shared" si="149"/>
        <v>0</v>
      </c>
    </row>
    <row r="1587" spans="1:20" x14ac:dyDescent="0.3">
      <c r="A1587" s="3">
        <f t="shared" si="144"/>
        <v>43167</v>
      </c>
      <c r="B1587">
        <v>3</v>
      </c>
      <c r="C1587">
        <v>8</v>
      </c>
      <c r="D1587">
        <v>2</v>
      </c>
      <c r="E1587">
        <v>1</v>
      </c>
      <c r="F1587" s="1">
        <f>VLOOKUP(A1587,Weather!$A$1:$E$366, 5)</f>
        <v>5.128205128205203E-2</v>
      </c>
      <c r="G1587" s="1">
        <f>VLOOKUP(D1587, Spring!$A$1:$E$25, 2)</f>
        <v>283.47213324791699</v>
      </c>
      <c r="H1587" s="1">
        <f>VLOOKUP(D1587, Spring!$A$1:$E$25, 3)</f>
        <v>272.193568553901</v>
      </c>
      <c r="I1587" s="1">
        <f>VLOOKUP(D1587, Spring!$A$1:$E$25, 5)</f>
        <v>263.43263079398702</v>
      </c>
      <c r="J1587" s="1">
        <f t="shared" si="145"/>
        <v>272.77195648692748</v>
      </c>
      <c r="K1587" s="47">
        <f t="shared" si="146"/>
        <v>5.1030242734164117</v>
      </c>
      <c r="L1587" s="48">
        <f>Solar!K1604/1000*Variables!$B$3</f>
        <v>0</v>
      </c>
      <c r="M1587" s="1">
        <f>IF(E1587=1, VLOOKUP(D1587, Sheet1!$E$2:$G$26, 2), Sheet1!$G$3)</f>
        <v>0.18618000000000001</v>
      </c>
      <c r="N1587" s="1">
        <f>'Electricity Rates'!$J$3</f>
        <v>0.19270000000000001</v>
      </c>
      <c r="O1587" s="145">
        <f>L1587-K1587</f>
        <v>-5.1030242734164117</v>
      </c>
      <c r="P1587">
        <f t="shared" si="147"/>
        <v>0.98335277748734262</v>
      </c>
      <c r="Q1587">
        <f>IF(O1587&gt;0, IF(Q1586+O1587*Variables!$B$5&lt;Variables!$B$4, Q1586+O1587*Variables!$B$5, Variables!$B$4), IF(Q1586&gt;-O1587, Q1586+O1587/Variables!$B$5, 0))</f>
        <v>7.6876620190277158</v>
      </c>
      <c r="R1587">
        <f>IF(O1587&gt;0, 0, IF(Q1586&gt;-O1587, 0, -O1587 - Q1586*Variables!$B$5))</f>
        <v>0</v>
      </c>
      <c r="S1587">
        <f t="shared" si="148"/>
        <v>0</v>
      </c>
      <c r="T1587">
        <f t="shared" si="149"/>
        <v>0</v>
      </c>
    </row>
    <row r="1588" spans="1:20" x14ac:dyDescent="0.3">
      <c r="A1588" s="3">
        <f t="shared" si="144"/>
        <v>43167</v>
      </c>
      <c r="B1588">
        <v>3</v>
      </c>
      <c r="C1588">
        <v>8</v>
      </c>
      <c r="D1588">
        <v>3</v>
      </c>
      <c r="E1588">
        <v>1</v>
      </c>
      <c r="F1588" s="1">
        <f>VLOOKUP(A1588,Weather!$A$1:$E$366, 5)</f>
        <v>5.128205128205203E-2</v>
      </c>
      <c r="G1588" s="1">
        <f>VLOOKUP(D1588, Spring!$A$1:$E$25, 2)</f>
        <v>282.03074951953801</v>
      </c>
      <c r="H1588" s="1">
        <f>VLOOKUP(D1588, Spring!$A$1:$E$25, 3)</f>
        <v>263.612120501699</v>
      </c>
      <c r="I1588" s="1">
        <f>VLOOKUP(D1588, Spring!$A$1:$E$25, 5)</f>
        <v>268.00502374504498</v>
      </c>
      <c r="J1588" s="1">
        <f t="shared" si="145"/>
        <v>264.55666557953691</v>
      </c>
      <c r="K1588" s="47">
        <f t="shared" si="146"/>
        <v>4.9493324150101383</v>
      </c>
      <c r="L1588" s="48">
        <f>Solar!K1605/1000*Variables!$B$3</f>
        <v>0</v>
      </c>
      <c r="M1588" s="1">
        <f>IF(E1588=1, VLOOKUP(D1588, Sheet1!$E$2:$G$26, 2), Sheet1!$G$3)</f>
        <v>0.18618000000000001</v>
      </c>
      <c r="N1588" s="1">
        <f>'Electricity Rates'!$J$3</f>
        <v>0.19270000000000001</v>
      </c>
      <c r="O1588" s="145">
        <f>L1588-K1588</f>
        <v>-4.9493324150101383</v>
      </c>
      <c r="P1588">
        <f t="shared" si="147"/>
        <v>0.95373635637245369</v>
      </c>
      <c r="Q1588">
        <f>IF(O1588&gt;0, IF(Q1587+O1588*Variables!$B$5&lt;Variables!$B$4, Q1587+O1588*Variables!$B$5, Variables!$B$4), IF(Q1587&gt;-O1588, Q1587+O1588/Variables!$B$5, 0))</f>
        <v>2.42241476901693</v>
      </c>
      <c r="R1588">
        <f>IF(O1588&gt;0, 0, IF(Q1587&gt;-O1588, 0, -O1588 - Q1587*Variables!$B$5))</f>
        <v>0</v>
      </c>
      <c r="S1588">
        <f t="shared" si="148"/>
        <v>0</v>
      </c>
      <c r="T1588">
        <f t="shared" si="149"/>
        <v>0</v>
      </c>
    </row>
    <row r="1589" spans="1:20" x14ac:dyDescent="0.3">
      <c r="A1589" s="3">
        <f t="shared" si="144"/>
        <v>43167</v>
      </c>
      <c r="B1589">
        <v>3</v>
      </c>
      <c r="C1589">
        <v>8</v>
      </c>
      <c r="D1589">
        <v>4</v>
      </c>
      <c r="E1589">
        <v>1</v>
      </c>
      <c r="F1589" s="1">
        <f>VLOOKUP(A1589,Weather!$A$1:$E$366, 5)</f>
        <v>5.128205128205203E-2</v>
      </c>
      <c r="G1589" s="1">
        <f>VLOOKUP(D1589, Spring!$A$1:$E$25, 2)</f>
        <v>287.61061946902601</v>
      </c>
      <c r="H1589" s="1">
        <f>VLOOKUP(D1589, Spring!$A$1:$E$25, 3)</f>
        <v>280.54932735425899</v>
      </c>
      <c r="I1589" s="1">
        <f>VLOOKUP(D1589, Spring!$A$1:$E$25, 5)</f>
        <v>263.81039287256101</v>
      </c>
      <c r="J1589" s="1">
        <f t="shared" si="145"/>
        <v>280.91144489860602</v>
      </c>
      <c r="K1589" s="47">
        <f t="shared" si="146"/>
        <v>5.2552980169233914</v>
      </c>
      <c r="L1589" s="48">
        <f>Solar!K1606/1000*Variables!$B$3</f>
        <v>0</v>
      </c>
      <c r="M1589" s="1">
        <f>IF(E1589=1, VLOOKUP(D1589, Sheet1!$E$2:$G$26, 2), Sheet1!$G$3)</f>
        <v>0.18618000000000001</v>
      </c>
      <c r="N1589" s="1">
        <f>'Electricity Rates'!$J$3</f>
        <v>0.19270000000000001</v>
      </c>
      <c r="O1589" s="145">
        <f>L1589-K1589</f>
        <v>-5.2552980169233914</v>
      </c>
      <c r="P1589">
        <f t="shared" si="147"/>
        <v>1.0126959278611376</v>
      </c>
      <c r="Q1589">
        <f>IF(O1589&gt;0, IF(Q1588+O1589*Variables!$B$5&lt;Variables!$B$4, Q1588+O1589*Variables!$B$5, Variables!$B$4), IF(Q1588&gt;-O1589, Q1588+O1589/Variables!$B$5, 0))</f>
        <v>0</v>
      </c>
      <c r="R1589">
        <f>IF(O1589&gt;0, 0, IF(Q1588&gt;-O1589, 0, -O1589 - Q1588*Variables!$B$5))</f>
        <v>2.9782281340474772</v>
      </c>
      <c r="S1589">
        <f t="shared" si="148"/>
        <v>0.55448651399695936</v>
      </c>
      <c r="T1589">
        <f t="shared" si="149"/>
        <v>0</v>
      </c>
    </row>
    <row r="1590" spans="1:20" x14ac:dyDescent="0.3">
      <c r="A1590" s="3">
        <f t="shared" si="144"/>
        <v>43167</v>
      </c>
      <c r="B1590">
        <v>3</v>
      </c>
      <c r="C1590">
        <v>8</v>
      </c>
      <c r="D1590">
        <v>5</v>
      </c>
      <c r="E1590">
        <v>1</v>
      </c>
      <c r="F1590" s="1">
        <f>VLOOKUP(A1590,Weather!$A$1:$E$366, 5)</f>
        <v>5.128205128205203E-2</v>
      </c>
      <c r="G1590" s="1">
        <f>VLOOKUP(D1590, Spring!$A$1:$E$25, 2)</f>
        <v>318.58407079646003</v>
      </c>
      <c r="H1590" s="1">
        <f>VLOOKUP(D1590, Spring!$A$1:$E$25, 3)</f>
        <v>296.96508648302301</v>
      </c>
      <c r="I1590" s="1">
        <f>VLOOKUP(D1590, Spring!$A$1:$E$25, 5)</f>
        <v>263.982102908277</v>
      </c>
      <c r="J1590" s="1">
        <f t="shared" si="145"/>
        <v>298.07375234525057</v>
      </c>
      <c r="K1590" s="47">
        <f t="shared" si="146"/>
        <v>5.5763708743241835</v>
      </c>
      <c r="L1590" s="48">
        <f>Solar!K1607/1000*Variables!$B$3</f>
        <v>0</v>
      </c>
      <c r="M1590" s="1">
        <f>IF(E1590=1, VLOOKUP(D1590, Sheet1!$E$2:$G$26, 2), Sheet1!$G$3)</f>
        <v>0.18618000000000001</v>
      </c>
      <c r="N1590" s="1">
        <f>'Electricity Rates'!$J$3</f>
        <v>0.19270000000000001</v>
      </c>
      <c r="O1590" s="145">
        <f>L1590-K1590</f>
        <v>-5.5763708743241835</v>
      </c>
      <c r="P1590">
        <f t="shared" si="147"/>
        <v>1.0745666674822703</v>
      </c>
      <c r="Q1590">
        <f>IF(O1590&gt;0, IF(Q1589+O1590*Variables!$B$5&lt;Variables!$B$4, Q1589+O1590*Variables!$B$5, Variables!$B$4), IF(Q1589&gt;-O1590, Q1589+O1590/Variables!$B$5, 0))</f>
        <v>0</v>
      </c>
      <c r="R1590">
        <f>IF(O1590&gt;0, 0, IF(Q1589&gt;-O1590, 0, -O1590 - Q1589*Variables!$B$5))</f>
        <v>5.5763708743241835</v>
      </c>
      <c r="S1590">
        <f t="shared" si="148"/>
        <v>1.0382087293816766</v>
      </c>
      <c r="T1590">
        <f t="shared" si="149"/>
        <v>0</v>
      </c>
    </row>
    <row r="1591" spans="1:20" x14ac:dyDescent="0.3">
      <c r="A1591" s="3">
        <f t="shared" si="144"/>
        <v>43167</v>
      </c>
      <c r="B1591">
        <v>3</v>
      </c>
      <c r="C1591">
        <v>8</v>
      </c>
      <c r="D1591">
        <v>6</v>
      </c>
      <c r="E1591">
        <v>1</v>
      </c>
      <c r="F1591" s="1">
        <f>VLOOKUP(A1591,Weather!$A$1:$E$366, 5)</f>
        <v>5.128205128205203E-2</v>
      </c>
      <c r="G1591" s="1">
        <f>VLOOKUP(D1591, Spring!$A$1:$E$25, 2)</f>
        <v>389.38053097345102</v>
      </c>
      <c r="H1591" s="1">
        <f>VLOOKUP(D1591, Spring!$A$1:$E$25, 3)</f>
        <v>340.20659833439998</v>
      </c>
      <c r="I1591" s="1">
        <f>VLOOKUP(D1591, Spring!$A$1:$E$25, 5)</f>
        <v>264.16853094705402</v>
      </c>
      <c r="J1591" s="1">
        <f t="shared" si="145"/>
        <v>342.72833846973595</v>
      </c>
      <c r="K1591" s="47">
        <f t="shared" si="146"/>
        <v>6.4117699375102601</v>
      </c>
      <c r="L1591" s="48">
        <f>Solar!K1608/1000*Variables!$B$3</f>
        <v>0</v>
      </c>
      <c r="M1591" s="1">
        <f>IF(E1591=1, VLOOKUP(D1591, Sheet1!$E$2:$G$26, 2), Sheet1!$G$3)</f>
        <v>0.18618000000000001</v>
      </c>
      <c r="N1591" s="1">
        <f>'Electricity Rates'!$J$3</f>
        <v>0.19270000000000001</v>
      </c>
      <c r="O1591" s="145">
        <f>L1591-K1591</f>
        <v>-6.4117699375102601</v>
      </c>
      <c r="P1591">
        <f t="shared" si="147"/>
        <v>1.2355480669582273</v>
      </c>
      <c r="Q1591">
        <f>IF(O1591&gt;0, IF(Q1590+O1591*Variables!$B$5&lt;Variables!$B$4, Q1590+O1591*Variables!$B$5, Variables!$B$4), IF(Q1590&gt;-O1591, Q1590+O1591/Variables!$B$5, 0))</f>
        <v>0</v>
      </c>
      <c r="R1591">
        <f>IF(O1591&gt;0, 0, IF(Q1590&gt;-O1591, 0, -O1591 - Q1590*Variables!$B$5))</f>
        <v>6.4117699375102601</v>
      </c>
      <c r="S1591">
        <f t="shared" si="148"/>
        <v>1.1937433269656603</v>
      </c>
      <c r="T1591">
        <f t="shared" si="149"/>
        <v>0</v>
      </c>
    </row>
    <row r="1592" spans="1:20" x14ac:dyDescent="0.3">
      <c r="A1592" s="3">
        <f t="shared" si="144"/>
        <v>43167</v>
      </c>
      <c r="B1592">
        <v>3</v>
      </c>
      <c r="C1592">
        <v>8</v>
      </c>
      <c r="D1592">
        <v>7</v>
      </c>
      <c r="E1592">
        <v>1</v>
      </c>
      <c r="F1592" s="1">
        <f>VLOOKUP(A1592,Weather!$A$1:$E$366, 5)</f>
        <v>5.128205128205203E-2</v>
      </c>
      <c r="G1592" s="1">
        <f>VLOOKUP(D1592, Spring!$A$1:$E$25, 2)</f>
        <v>623.89380530973403</v>
      </c>
      <c r="H1592" s="1">
        <f>VLOOKUP(D1592, Spring!$A$1:$E$25, 3)</f>
        <v>374.47950032030701</v>
      </c>
      <c r="I1592" s="1">
        <f>VLOOKUP(D1592, Spring!$A$1:$E$25, 5)</f>
        <v>251.18725224694799</v>
      </c>
      <c r="J1592" s="1">
        <f t="shared" si="145"/>
        <v>387.26997749925215</v>
      </c>
      <c r="K1592" s="47">
        <f t="shared" si="146"/>
        <v>7.2450559837474442</v>
      </c>
      <c r="L1592" s="48">
        <f>Solar!K1609/1000*Variables!$B$3</f>
        <v>2.7700000000000002E-2</v>
      </c>
      <c r="M1592" s="1">
        <f>IF(E1592=1, VLOOKUP(D1592, Sheet1!$E$2:$G$26, 2), Sheet1!$G$3)</f>
        <v>0.18618000000000001</v>
      </c>
      <c r="N1592" s="1">
        <f>'Electricity Rates'!$J$3</f>
        <v>0.19270000000000001</v>
      </c>
      <c r="O1592" s="145">
        <f>L1592-K1592</f>
        <v>-7.2173559837474439</v>
      </c>
      <c r="P1592">
        <f t="shared" si="147"/>
        <v>1.3961222880681325</v>
      </c>
      <c r="Q1592">
        <f>IF(O1592&gt;0, IF(Q1591+O1592*Variables!$B$5&lt;Variables!$B$4, Q1591+O1592*Variables!$B$5, Variables!$B$4), IF(Q1591&gt;-O1592, Q1591+O1592/Variables!$B$5, 0))</f>
        <v>0</v>
      </c>
      <c r="R1592">
        <f>IF(O1592&gt;0, 0, IF(Q1591&gt;-O1592, 0, -O1592 - Q1591*Variables!$B$5))</f>
        <v>7.2173559837474439</v>
      </c>
      <c r="S1592">
        <f t="shared" si="148"/>
        <v>1.3437273370540992</v>
      </c>
      <c r="T1592">
        <f t="shared" si="149"/>
        <v>0</v>
      </c>
    </row>
    <row r="1593" spans="1:20" x14ac:dyDescent="0.3">
      <c r="A1593" s="3">
        <f t="shared" si="144"/>
        <v>43167</v>
      </c>
      <c r="B1593">
        <v>3</v>
      </c>
      <c r="C1593">
        <v>8</v>
      </c>
      <c r="D1593">
        <v>8</v>
      </c>
      <c r="E1593">
        <v>1</v>
      </c>
      <c r="F1593" s="1">
        <f>VLOOKUP(A1593,Weather!$A$1:$E$366, 5)</f>
        <v>5.128205128205203E-2</v>
      </c>
      <c r="G1593" s="1">
        <f>VLOOKUP(D1593, Spring!$A$1:$E$25, 2)</f>
        <v>871.68141592920301</v>
      </c>
      <c r="H1593" s="1">
        <f>VLOOKUP(D1593, Spring!$A$1:$E$25, 3)</f>
        <v>578.35522101217202</v>
      </c>
      <c r="I1593" s="1">
        <f>VLOOKUP(D1593, Spring!$A$1:$E$25, 5)</f>
        <v>268.91753993484798</v>
      </c>
      <c r="J1593" s="1">
        <f t="shared" si="145"/>
        <v>593.39758998227637</v>
      </c>
      <c r="K1593" s="47">
        <f t="shared" si="146"/>
        <v>11.101296278642478</v>
      </c>
      <c r="L1593" s="48">
        <f>Solar!K1610/1000*Variables!$B$3</f>
        <v>5.1435000000000004</v>
      </c>
      <c r="M1593" s="1">
        <f>IF(E1593=1, VLOOKUP(D1593, Sheet1!$E$2:$G$26, 2), Sheet1!$G$3)</f>
        <v>0.18618000000000001</v>
      </c>
      <c r="N1593" s="1">
        <f>'Electricity Rates'!$J$3</f>
        <v>0.19270000000000001</v>
      </c>
      <c r="O1593" s="145">
        <f>L1593-K1593</f>
        <v>-5.9577962786424772</v>
      </c>
      <c r="P1593">
        <f t="shared" si="147"/>
        <v>2.1392197928944054</v>
      </c>
      <c r="Q1593">
        <f>IF(O1593&gt;0, IF(Q1592+O1593*Variables!$B$5&lt;Variables!$B$4, Q1592+O1593*Variables!$B$5, Variables!$B$4), IF(Q1592&gt;-O1593, Q1592+O1593/Variables!$B$5, 0))</f>
        <v>0</v>
      </c>
      <c r="R1593">
        <f>IF(O1593&gt;0, 0, IF(Q1592&gt;-O1593, 0, -O1593 - Q1592*Variables!$B$5))</f>
        <v>5.9577962786424772</v>
      </c>
      <c r="S1593">
        <f t="shared" si="148"/>
        <v>1.1092225111576566</v>
      </c>
      <c r="T1593">
        <f t="shared" si="149"/>
        <v>0</v>
      </c>
    </row>
    <row r="1594" spans="1:20" x14ac:dyDescent="0.3">
      <c r="A1594" s="3">
        <f t="shared" si="144"/>
        <v>43167</v>
      </c>
      <c r="B1594">
        <v>3</v>
      </c>
      <c r="C1594">
        <v>8</v>
      </c>
      <c r="D1594">
        <v>9</v>
      </c>
      <c r="E1594">
        <v>1</v>
      </c>
      <c r="F1594" s="1">
        <f>VLOOKUP(A1594,Weather!$A$1:$E$366, 5)</f>
        <v>5.128205128205203E-2</v>
      </c>
      <c r="G1594" s="1">
        <f>VLOOKUP(D1594, Spring!$A$1:$E$25, 2)</f>
        <v>1137.1681415929199</v>
      </c>
      <c r="H1594" s="1">
        <f>VLOOKUP(D1594, Spring!$A$1:$E$25, 3)</f>
        <v>786.77530429212004</v>
      </c>
      <c r="I1594" s="1">
        <f>VLOOKUP(D1594, Spring!$A$1:$E$25, 5)</f>
        <v>317.33977000667198</v>
      </c>
      <c r="J1594" s="1">
        <f t="shared" si="145"/>
        <v>804.74416774344343</v>
      </c>
      <c r="K1594" s="47">
        <f t="shared" si="146"/>
        <v>15.055173100545215</v>
      </c>
      <c r="L1594" s="48">
        <f>Solar!K1611/1000*Variables!$B$3</f>
        <v>15.374000000000002</v>
      </c>
      <c r="M1594" s="1">
        <f>IF(E1594=1, VLOOKUP(D1594, Sheet1!$E$2:$G$26, 2), Sheet1!$G$3)</f>
        <v>0.20441999999999999</v>
      </c>
      <c r="N1594" s="1">
        <f>'Electricity Rates'!$J$3</f>
        <v>0.19270000000000001</v>
      </c>
      <c r="O1594" s="145">
        <f>L1594-K1594</f>
        <v>0.31882689945478759</v>
      </c>
      <c r="P1594">
        <f t="shared" si="147"/>
        <v>2.9011318564750632</v>
      </c>
      <c r="Q1594">
        <f>IF(O1594&gt;0, IF(Q1593+O1594*Variables!$B$5&lt;Variables!$B$4, Q1593+O1594*Variables!$B$5, Variables!$B$4), IF(Q1593&gt;-O1594, Q1593+O1594/Variables!$B$5, 0))</f>
        <v>0.2996972854875003</v>
      </c>
      <c r="R1594">
        <f>IF(O1594&gt;0, 0, IF(Q1593&gt;-O1594, 0, -O1594 - Q1593*Variables!$B$5))</f>
        <v>0</v>
      </c>
      <c r="S1594">
        <f t="shared" si="148"/>
        <v>0</v>
      </c>
      <c r="T1594">
        <f t="shared" si="149"/>
        <v>0</v>
      </c>
    </row>
    <row r="1595" spans="1:20" x14ac:dyDescent="0.3">
      <c r="A1595" s="3">
        <f t="shared" si="144"/>
        <v>43167</v>
      </c>
      <c r="B1595">
        <v>3</v>
      </c>
      <c r="C1595">
        <v>8</v>
      </c>
      <c r="D1595">
        <v>10</v>
      </c>
      <c r="E1595">
        <v>1</v>
      </c>
      <c r="F1595" s="1">
        <f>VLOOKUP(A1595,Weather!$A$1:$E$366, 5)</f>
        <v>5.128205128205203E-2</v>
      </c>
      <c r="G1595" s="1">
        <f>VLOOKUP(D1595, Spring!$A$1:$E$25, 2)</f>
        <v>1207.9646017699099</v>
      </c>
      <c r="H1595" s="1">
        <f>VLOOKUP(D1595, Spring!$A$1:$E$25, 3)</f>
        <v>923.64670083279998</v>
      </c>
      <c r="I1595" s="1">
        <f>VLOOKUP(D1595, Spring!$A$1:$E$25, 5)</f>
        <v>339.44621060481097</v>
      </c>
      <c r="J1595" s="1">
        <f t="shared" si="145"/>
        <v>938.22710600906225</v>
      </c>
      <c r="K1595" s="47">
        <f t="shared" si="146"/>
        <v>17.552375096048159</v>
      </c>
      <c r="L1595" s="48">
        <f>Solar!K1612/1000*Variables!$B$3</f>
        <v>23.4468</v>
      </c>
      <c r="M1595" s="1">
        <f>IF(E1595=1, VLOOKUP(D1595, Sheet1!$E$2:$G$26, 2), Sheet1!$G$3)</f>
        <v>0.20441999999999999</v>
      </c>
      <c r="N1595" s="1">
        <f>'Electricity Rates'!$J$3</f>
        <v>0.19270000000000001</v>
      </c>
      <c r="O1595" s="145">
        <f>L1595-K1595</f>
        <v>5.8944249039518404</v>
      </c>
      <c r="P1595">
        <f t="shared" si="147"/>
        <v>3.3823426810084807</v>
      </c>
      <c r="Q1595">
        <f>IF(O1595&gt;0, IF(Q1594+O1595*Variables!$B$5&lt;Variables!$B$4, Q1594+O1595*Variables!$B$5, Variables!$B$4), IF(Q1594&gt;-O1595, Q1594+O1595/Variables!$B$5, 0))</f>
        <v>5.8404566952022297</v>
      </c>
      <c r="R1595">
        <f>IF(O1595&gt;0, 0, IF(Q1594&gt;-O1595, 0, -O1595 - Q1594*Variables!$B$5))</f>
        <v>0</v>
      </c>
      <c r="S1595">
        <f t="shared" si="148"/>
        <v>0</v>
      </c>
      <c r="T1595">
        <f t="shared" si="149"/>
        <v>0</v>
      </c>
    </row>
    <row r="1596" spans="1:20" x14ac:dyDescent="0.3">
      <c r="A1596" s="3">
        <f t="shared" si="144"/>
        <v>43167</v>
      </c>
      <c r="B1596">
        <v>3</v>
      </c>
      <c r="C1596">
        <v>8</v>
      </c>
      <c r="D1596">
        <v>11</v>
      </c>
      <c r="E1596">
        <v>1</v>
      </c>
      <c r="F1596" s="1">
        <f>VLOOKUP(A1596,Weather!$A$1:$E$366, 5)</f>
        <v>5.128205128205203E-2</v>
      </c>
      <c r="G1596" s="1">
        <f>VLOOKUP(D1596, Spring!$A$1:$E$25, 2)</f>
        <v>1274.3362831858401</v>
      </c>
      <c r="H1596" s="1">
        <f>VLOOKUP(D1596, Spring!$A$1:$E$25, 3)</f>
        <v>962.46396540679098</v>
      </c>
      <c r="I1596" s="1">
        <f>VLOOKUP(D1596, Spring!$A$1:$E$25, 5)</f>
        <v>352.80034538247099</v>
      </c>
      <c r="J1596" s="1">
        <f t="shared" si="145"/>
        <v>978.45741760058866</v>
      </c>
      <c r="K1596" s="47">
        <f t="shared" si="146"/>
        <v>18.305004725657842</v>
      </c>
      <c r="L1596" s="48">
        <f>Solar!K1613/1000*Variables!$B$3</f>
        <v>21.9435</v>
      </c>
      <c r="M1596" s="1">
        <f>IF(E1596=1, VLOOKUP(D1596, Sheet1!$E$2:$G$26, 2), Sheet1!$G$3)</f>
        <v>0.20441999999999999</v>
      </c>
      <c r="N1596" s="1">
        <f>'Electricity Rates'!$J$3</f>
        <v>0.19270000000000001</v>
      </c>
      <c r="O1596" s="145">
        <f>L1596-K1596</f>
        <v>3.6384952743421586</v>
      </c>
      <c r="P1596">
        <f t="shared" si="147"/>
        <v>3.5273744106342662</v>
      </c>
      <c r="Q1596">
        <f>IF(O1596&gt;0, IF(Q1595+O1596*Variables!$B$5&lt;Variables!$B$4, Q1595+O1596*Variables!$B$5, Variables!$B$4), IF(Q1595&gt;-O1596, Q1595+O1596/Variables!$B$5, 0))</f>
        <v>9.2606422530838586</v>
      </c>
      <c r="R1596">
        <f>IF(O1596&gt;0, 0, IF(Q1595&gt;-O1596, 0, -O1596 - Q1595*Variables!$B$5))</f>
        <v>0</v>
      </c>
      <c r="S1596">
        <f t="shared" si="148"/>
        <v>0</v>
      </c>
      <c r="T1596">
        <f t="shared" si="149"/>
        <v>0</v>
      </c>
    </row>
    <row r="1597" spans="1:20" x14ac:dyDescent="0.3">
      <c r="A1597" s="3">
        <f t="shared" si="144"/>
        <v>43167</v>
      </c>
      <c r="B1597">
        <v>3</v>
      </c>
      <c r="C1597">
        <v>8</v>
      </c>
      <c r="D1597">
        <v>12</v>
      </c>
      <c r="E1597">
        <v>1</v>
      </c>
      <c r="F1597" s="1">
        <f>VLOOKUP(A1597,Weather!$A$1:$E$366, 5)</f>
        <v>5.128205128205203E-2</v>
      </c>
      <c r="G1597" s="1">
        <f>VLOOKUP(D1597, Spring!$A$1:$E$25, 2)</f>
        <v>1314.1592920353901</v>
      </c>
      <c r="H1597" s="1">
        <f>VLOOKUP(D1597, Spring!$A$1:$E$25, 3)</f>
        <v>983.10377962844302</v>
      </c>
      <c r="I1597" s="1">
        <f>VLOOKUP(D1597, Spring!$A$1:$E$25, 5)</f>
        <v>344.20503159464602</v>
      </c>
      <c r="J1597" s="1">
        <f t="shared" si="145"/>
        <v>1000.0809853929021</v>
      </c>
      <c r="K1597" s="47">
        <f t="shared" si="146"/>
        <v>18.709538948102111</v>
      </c>
      <c r="L1597" s="48">
        <f>Solar!K1614/1000*Variables!$B$3</f>
        <v>16.3931</v>
      </c>
      <c r="M1597" s="1">
        <f>IF(E1597=1, VLOOKUP(D1597, Sheet1!$E$2:$G$26, 2), Sheet1!$G$3)</f>
        <v>0.20441999999999999</v>
      </c>
      <c r="N1597" s="1">
        <f>'Electricity Rates'!$J$3</f>
        <v>0.19270000000000001</v>
      </c>
      <c r="O1597" s="145">
        <f>L1597-K1597</f>
        <v>-2.3164389481021104</v>
      </c>
      <c r="P1597">
        <f t="shared" si="147"/>
        <v>3.6053281552992771</v>
      </c>
      <c r="Q1597">
        <f>IF(O1597&gt;0, IF(Q1596+O1597*Variables!$B$5&lt;Variables!$B$4, Q1596+O1597*Variables!$B$5, Variables!$B$4), IF(Q1596&gt;-O1597, Q1596+O1597/Variables!$B$5, 0))</f>
        <v>6.7963454997837411</v>
      </c>
      <c r="R1597">
        <f>IF(O1597&gt;0, 0, IF(Q1596&gt;-O1597, 0, -O1597 - Q1596*Variables!$B$5))</f>
        <v>0</v>
      </c>
      <c r="S1597">
        <f t="shared" si="148"/>
        <v>0</v>
      </c>
      <c r="T1597">
        <f t="shared" si="149"/>
        <v>0</v>
      </c>
    </row>
    <row r="1598" spans="1:20" x14ac:dyDescent="0.3">
      <c r="A1598" s="3">
        <f t="shared" si="144"/>
        <v>43167</v>
      </c>
      <c r="B1598">
        <v>3</v>
      </c>
      <c r="C1598">
        <v>8</v>
      </c>
      <c r="D1598">
        <v>13</v>
      </c>
      <c r="E1598">
        <v>1</v>
      </c>
      <c r="F1598" s="1">
        <f>VLOOKUP(A1598,Weather!$A$1:$E$366, 5)</f>
        <v>5.128205128205203E-2</v>
      </c>
      <c r="G1598" s="1">
        <f>VLOOKUP(D1598, Spring!$A$1:$E$25, 2)</f>
        <v>1362.8318584070701</v>
      </c>
      <c r="H1598" s="1">
        <f>VLOOKUP(D1598, Spring!$A$1:$E$25, 3)</f>
        <v>999.59961563100603</v>
      </c>
      <c r="I1598" s="1">
        <f>VLOOKUP(D1598, Spring!$A$1:$E$25, 5)</f>
        <v>326.84269398328001</v>
      </c>
      <c r="J1598" s="1">
        <f t="shared" si="145"/>
        <v>1018.2269101323429</v>
      </c>
      <c r="K1598" s="47">
        <f t="shared" si="146"/>
        <v>19.049013341296895</v>
      </c>
      <c r="L1598" s="48">
        <f>Solar!K1615/1000*Variables!$B$3</f>
        <v>20.559950000000001</v>
      </c>
      <c r="M1598" s="1">
        <f>IF(E1598=1, VLOOKUP(D1598, Sheet1!$E$2:$G$26, 2), Sheet1!$G$3)</f>
        <v>0.20441999999999999</v>
      </c>
      <c r="N1598" s="1">
        <f>'Electricity Rates'!$J$3</f>
        <v>0.19270000000000001</v>
      </c>
      <c r="O1598" s="145">
        <f>L1598-K1598</f>
        <v>1.5109366587031055</v>
      </c>
      <c r="P1598">
        <f t="shared" si="147"/>
        <v>3.670744870867912</v>
      </c>
      <c r="Q1598">
        <f>IF(O1598&gt;0, IF(Q1597+O1598*Variables!$B$5&lt;Variables!$B$4, Q1597+O1598*Variables!$B$5, Variables!$B$4), IF(Q1597&gt;-O1598, Q1597+O1598/Variables!$B$5, 0))</f>
        <v>8.2166259589646593</v>
      </c>
      <c r="R1598">
        <f>IF(O1598&gt;0, 0, IF(Q1597&gt;-O1598, 0, -O1598 - Q1597*Variables!$B$5))</f>
        <v>0</v>
      </c>
      <c r="S1598">
        <f t="shared" si="148"/>
        <v>0</v>
      </c>
      <c r="T1598">
        <f t="shared" si="149"/>
        <v>0</v>
      </c>
    </row>
    <row r="1599" spans="1:20" x14ac:dyDescent="0.3">
      <c r="A1599" s="3">
        <f t="shared" si="144"/>
        <v>43167</v>
      </c>
      <c r="B1599">
        <v>3</v>
      </c>
      <c r="C1599">
        <v>8</v>
      </c>
      <c r="D1599">
        <v>14</v>
      </c>
      <c r="E1599">
        <v>1</v>
      </c>
      <c r="F1599" s="1">
        <f>VLOOKUP(A1599,Weather!$A$1:$E$366, 5)</f>
        <v>5.128205128205203E-2</v>
      </c>
      <c r="G1599" s="1">
        <f>VLOOKUP(D1599, Spring!$A$1:$E$25, 2)</f>
        <v>1402.65486725663</v>
      </c>
      <c r="H1599" s="1">
        <f>VLOOKUP(D1599, Spring!$A$1:$E$25, 3)</f>
        <v>1011.55108904548</v>
      </c>
      <c r="I1599" s="1">
        <f>VLOOKUP(D1599, Spring!$A$1:$E$25, 5)</f>
        <v>309.49016837395499</v>
      </c>
      <c r="J1599" s="1">
        <f t="shared" si="145"/>
        <v>1031.6076930563086</v>
      </c>
      <c r="K1599" s="47">
        <f t="shared" si="146"/>
        <v>19.299341347656981</v>
      </c>
      <c r="L1599" s="48">
        <f>Solar!K1616/1000*Variables!$B$3</f>
        <v>5.5159000000000002</v>
      </c>
      <c r="M1599" s="1">
        <f>IF(E1599=1, VLOOKUP(D1599, Sheet1!$E$2:$G$26, 2), Sheet1!$G$3)</f>
        <v>0.20441999999999999</v>
      </c>
      <c r="N1599" s="1">
        <f>'Electricity Rates'!$J$3</f>
        <v>0.19270000000000001</v>
      </c>
      <c r="O1599" s="145">
        <f>L1599-K1599</f>
        <v>-13.78344134765698</v>
      </c>
      <c r="P1599">
        <f t="shared" si="147"/>
        <v>3.7189830776935002</v>
      </c>
      <c r="Q1599">
        <f>IF(O1599&gt;0, IF(Q1598+O1599*Variables!$B$5&lt;Variables!$B$4, Q1598+O1599*Variables!$B$5, Variables!$B$4), IF(Q1598&gt;-O1599, Q1598+O1599/Variables!$B$5, 0))</f>
        <v>0</v>
      </c>
      <c r="R1599">
        <f>IF(O1599&gt;0, 0, IF(Q1598&gt;-O1599, 0, -O1599 - Q1598*Variables!$B$5))</f>
        <v>6.0598129462302008</v>
      </c>
      <c r="S1599">
        <f t="shared" si="148"/>
        <v>1.2387469624683776</v>
      </c>
      <c r="T1599">
        <f t="shared" si="149"/>
        <v>0</v>
      </c>
    </row>
    <row r="1600" spans="1:20" x14ac:dyDescent="0.3">
      <c r="A1600" s="3">
        <f t="shared" si="144"/>
        <v>43167</v>
      </c>
      <c r="B1600">
        <v>3</v>
      </c>
      <c r="C1600">
        <v>8</v>
      </c>
      <c r="D1600">
        <v>15</v>
      </c>
      <c r="E1600">
        <v>1</v>
      </c>
      <c r="F1600" s="1">
        <f>VLOOKUP(A1600,Weather!$A$1:$E$366, 5)</f>
        <v>5.128205128205203E-2</v>
      </c>
      <c r="G1600" s="1">
        <f>VLOOKUP(D1600, Spring!$A$1:$E$25, 2)</f>
        <v>1371.6814159292001</v>
      </c>
      <c r="H1600" s="1">
        <f>VLOOKUP(D1600, Spring!$A$1:$E$25, 3)</f>
        <v>1005.48526585522</v>
      </c>
      <c r="I1600" s="1">
        <f>VLOOKUP(D1600, Spring!$A$1:$E$25, 5)</f>
        <v>300.89485458612899</v>
      </c>
      <c r="J1600" s="1">
        <f t="shared" si="145"/>
        <v>1024.2645556026039</v>
      </c>
      <c r="K1600" s="47">
        <f t="shared" si="146"/>
        <v>19.16196575688182</v>
      </c>
      <c r="L1600" s="48">
        <f>Solar!K1617/1000*Variables!$B$3</f>
        <v>5.5511999999999997</v>
      </c>
      <c r="M1600" s="1">
        <f>IF(E1600=1, VLOOKUP(D1600, Sheet1!$E$2:$G$26, 2), Sheet1!$G$3)</f>
        <v>0.20441999999999999</v>
      </c>
      <c r="N1600" s="1">
        <f>'Electricity Rates'!$J$3</f>
        <v>0.19270000000000001</v>
      </c>
      <c r="O1600" s="145">
        <f>L1600-K1600</f>
        <v>-13.61076575688182</v>
      </c>
      <c r="P1600">
        <f t="shared" si="147"/>
        <v>3.6925108013511267</v>
      </c>
      <c r="Q1600">
        <f>IF(O1600&gt;0, IF(Q1599+O1600*Variables!$B$5&lt;Variables!$B$4, Q1599+O1600*Variables!$B$5, Variables!$B$4), IF(Q1599&gt;-O1600, Q1599+O1600/Variables!$B$5, 0))</f>
        <v>0</v>
      </c>
      <c r="R1600">
        <f>IF(O1600&gt;0, 0, IF(Q1599&gt;-O1600, 0, -O1600 - Q1599*Variables!$B$5))</f>
        <v>13.61076575688182</v>
      </c>
      <c r="S1600">
        <f t="shared" si="148"/>
        <v>2.7823127360217814</v>
      </c>
      <c r="T1600">
        <f t="shared" si="149"/>
        <v>0</v>
      </c>
    </row>
    <row r="1601" spans="1:20" x14ac:dyDescent="0.3">
      <c r="A1601" s="3">
        <f t="shared" si="144"/>
        <v>43167</v>
      </c>
      <c r="B1601">
        <v>3</v>
      </c>
      <c r="C1601">
        <v>8</v>
      </c>
      <c r="D1601">
        <v>16</v>
      </c>
      <c r="E1601">
        <v>1</v>
      </c>
      <c r="F1601" s="1">
        <f>VLOOKUP(A1601,Weather!$A$1:$E$366, 5)</f>
        <v>5.128205128205203E-2</v>
      </c>
      <c r="G1601" s="1">
        <f>VLOOKUP(D1601, Spring!$A$1:$E$25, 2)</f>
        <v>1283.1858407079601</v>
      </c>
      <c r="H1601" s="1">
        <f>VLOOKUP(D1601, Spring!$A$1:$E$25, 3)</f>
        <v>954.93673926969905</v>
      </c>
      <c r="I1601" s="1">
        <f>VLOOKUP(D1601, Spring!$A$1:$E$25, 5)</f>
        <v>270.36971623690101</v>
      </c>
      <c r="J1601" s="1">
        <f t="shared" si="145"/>
        <v>971.77002652294345</v>
      </c>
      <c r="K1601" s="47">
        <f t="shared" si="146"/>
        <v>18.17989685373961</v>
      </c>
      <c r="L1601" s="48">
        <f>Solar!K1618/1000*Variables!$B$3</f>
        <v>7.2138999999999998</v>
      </c>
      <c r="M1601" s="1">
        <f>IF(E1601=1, VLOOKUP(D1601, Sheet1!$E$2:$G$26, 2), Sheet1!$G$3)</f>
        <v>0.20441999999999999</v>
      </c>
      <c r="N1601" s="1">
        <f>'Electricity Rates'!$J$3</f>
        <v>0.19270000000000001</v>
      </c>
      <c r="O1601" s="145">
        <f>L1601-K1601</f>
        <v>-10.965996853739611</v>
      </c>
      <c r="P1601">
        <f t="shared" si="147"/>
        <v>3.5032661237156231</v>
      </c>
      <c r="Q1601">
        <f>IF(O1601&gt;0, IF(Q1600+O1601*Variables!$B$5&lt;Variables!$B$4, Q1600+O1601*Variables!$B$5, Variables!$B$4), IF(Q1600&gt;-O1601, Q1600+O1601/Variables!$B$5, 0))</f>
        <v>0</v>
      </c>
      <c r="R1601">
        <f>IF(O1601&gt;0, 0, IF(Q1600&gt;-O1601, 0, -O1601 - Q1600*Variables!$B$5))</f>
        <v>10.965996853739611</v>
      </c>
      <c r="S1601">
        <f t="shared" si="148"/>
        <v>2.2416690768414513</v>
      </c>
      <c r="T1601">
        <f t="shared" si="149"/>
        <v>0</v>
      </c>
    </row>
    <row r="1602" spans="1:20" x14ac:dyDescent="0.3">
      <c r="A1602" s="3">
        <f t="shared" si="144"/>
        <v>43167</v>
      </c>
      <c r="B1602">
        <v>3</v>
      </c>
      <c r="C1602">
        <v>8</v>
      </c>
      <c r="D1602">
        <v>17</v>
      </c>
      <c r="E1602">
        <v>1</v>
      </c>
      <c r="F1602" s="1">
        <f>VLOOKUP(A1602,Weather!$A$1:$E$366, 5)</f>
        <v>5.128205128205203E-2</v>
      </c>
      <c r="G1602" s="1">
        <f>VLOOKUP(D1602, Spring!$A$1:$E$25, 2)</f>
        <v>973.45132743362797</v>
      </c>
      <c r="H1602" s="1">
        <f>VLOOKUP(D1602, Spring!$A$1:$E$25, 3)</f>
        <v>850.97693786034597</v>
      </c>
      <c r="I1602" s="1">
        <f>VLOOKUP(D1602, Spring!$A$1:$E$25, 5)</f>
        <v>257.39334353781499</v>
      </c>
      <c r="J1602" s="1">
        <f t="shared" si="145"/>
        <v>857.25767578718103</v>
      </c>
      <c r="K1602" s="47">
        <f t="shared" si="146"/>
        <v>16.037597062600433</v>
      </c>
      <c r="L1602" s="48">
        <f>Solar!K1619/1000*Variables!$B$3</f>
        <v>3.0181499999999999</v>
      </c>
      <c r="M1602" s="1">
        <f>IF(E1602=1, VLOOKUP(D1602, Sheet1!$E$2:$G$26, 2), Sheet1!$G$3)</f>
        <v>0.20441999999999999</v>
      </c>
      <c r="N1602" s="1">
        <f>'Electricity Rates'!$J$3</f>
        <v>0.19270000000000001</v>
      </c>
      <c r="O1602" s="145">
        <f>L1602-K1602</f>
        <v>-13.019447062600433</v>
      </c>
      <c r="P1602">
        <f t="shared" si="147"/>
        <v>3.0904449539631038</v>
      </c>
      <c r="Q1602">
        <f>IF(O1602&gt;0, IF(Q1601+O1602*Variables!$B$5&lt;Variables!$B$4, Q1601+O1602*Variables!$B$5, Variables!$B$4), IF(Q1601&gt;-O1602, Q1601+O1602/Variables!$B$5, 0))</f>
        <v>0</v>
      </c>
      <c r="R1602">
        <f>IF(O1602&gt;0, 0, IF(Q1601&gt;-O1602, 0, -O1602 - Q1601*Variables!$B$5))</f>
        <v>13.019447062600433</v>
      </c>
      <c r="S1602">
        <f t="shared" si="148"/>
        <v>2.6614353685367802</v>
      </c>
      <c r="T1602">
        <f t="shared" si="149"/>
        <v>0</v>
      </c>
    </row>
    <row r="1603" spans="1:20" x14ac:dyDescent="0.3">
      <c r="A1603" s="3">
        <f t="shared" ref="A1603:A1666" si="150">DATE(2018, B1603, C1603)</f>
        <v>43167</v>
      </c>
      <c r="B1603">
        <v>3</v>
      </c>
      <c r="C1603">
        <v>8</v>
      </c>
      <c r="D1603">
        <v>18</v>
      </c>
      <c r="E1603">
        <v>1</v>
      </c>
      <c r="F1603" s="1">
        <f>VLOOKUP(A1603,Weather!$A$1:$E$366, 5)</f>
        <v>5.128205128205203E-2</v>
      </c>
      <c r="G1603" s="1">
        <f>VLOOKUP(D1603, Spring!$A$1:$E$25, 2)</f>
        <v>690.26548672566298</v>
      </c>
      <c r="H1603" s="1">
        <f>VLOOKUP(D1603, Spring!$A$1:$E$25, 3)</f>
        <v>590.923299339663</v>
      </c>
      <c r="I1603" s="1">
        <f>VLOOKUP(D1603, Spring!$A$1:$E$25, 5)</f>
        <v>248.81274775305101</v>
      </c>
      <c r="J1603" s="1">
        <f t="shared" ref="J1603:J1666" si="151">IF(E1603=0, I1603, H1603 + (G1603-H1603)*F1603)</f>
        <v>596.01777048766303</v>
      </c>
      <c r="K1603" s="47">
        <f t="shared" ref="K1603:K1666" si="152">J1603*1000/53453</f>
        <v>11.150314678084728</v>
      </c>
      <c r="L1603" s="48">
        <f>Solar!K1620/1000*Variables!$B$3</f>
        <v>1.1769000000000001</v>
      </c>
      <c r="M1603" s="1">
        <f>IF(E1603=1, VLOOKUP(D1603, Sheet1!$E$2:$G$26, 2), Sheet1!$G$3)</f>
        <v>0.20441999999999999</v>
      </c>
      <c r="N1603" s="1">
        <f>'Electricity Rates'!$J$3</f>
        <v>0.19270000000000001</v>
      </c>
      <c r="O1603" s="145">
        <f>L1603-K1603</f>
        <v>-9.9734146780847279</v>
      </c>
      <c r="P1603">
        <f t="shared" ref="P1603:P1666" si="153">N1603*K1603</f>
        <v>2.1486656384669272</v>
      </c>
      <c r="Q1603">
        <f>IF(O1603&gt;0, IF(Q1602+O1603*Variables!$B$5&lt;Variables!$B$4, Q1602+O1603*Variables!$B$5, Variables!$B$4), IF(Q1602&gt;-O1603, Q1602+O1603/Variables!$B$5, 0))</f>
        <v>0</v>
      </c>
      <c r="R1603">
        <f>IF(O1603&gt;0, 0, IF(Q1602&gt;-O1603, 0, -O1603 - Q1602*Variables!$B$5))</f>
        <v>9.9734146780847279</v>
      </c>
      <c r="S1603">
        <f t="shared" ref="S1603:S1666" si="154">R1603*M1603</f>
        <v>2.0387654284940799</v>
      </c>
      <c r="T1603">
        <f t="shared" ref="T1603:T1666" si="155">IF(AND(R1603&gt;0, M1603&gt;0.3), 1, 0)</f>
        <v>0</v>
      </c>
    </row>
    <row r="1604" spans="1:20" x14ac:dyDescent="0.3">
      <c r="A1604" s="3">
        <f t="shared" si="150"/>
        <v>43167</v>
      </c>
      <c r="B1604">
        <v>3</v>
      </c>
      <c r="C1604">
        <v>8</v>
      </c>
      <c r="D1604">
        <v>19</v>
      </c>
      <c r="E1604">
        <v>1</v>
      </c>
      <c r="F1604" s="1">
        <f>VLOOKUP(A1604,Weather!$A$1:$E$366, 5)</f>
        <v>5.128205128205203E-2</v>
      </c>
      <c r="G1604" s="1">
        <f>VLOOKUP(D1604, Spring!$A$1:$E$25, 2)</f>
        <v>482.300884955752</v>
      </c>
      <c r="H1604" s="1">
        <f>VLOOKUP(D1604, Spring!$A$1:$E$25, 3)</f>
        <v>454.99679692504799</v>
      </c>
      <c r="I1604" s="1">
        <f>VLOOKUP(D1604, Spring!$A$1:$E$25, 5)</f>
        <v>266.52341143686903</v>
      </c>
      <c r="J1604" s="1">
        <f t="shared" si="151"/>
        <v>456.39700656764819</v>
      </c>
      <c r="K1604" s="47">
        <f t="shared" si="152"/>
        <v>8.5382860937206182</v>
      </c>
      <c r="L1604" s="48">
        <f>Solar!K1621/1000*Variables!$B$3</f>
        <v>0</v>
      </c>
      <c r="M1604" s="1">
        <f>IF(E1604=1, VLOOKUP(D1604, Sheet1!$E$2:$G$26, 2), Sheet1!$G$3)</f>
        <v>0.20441999999999999</v>
      </c>
      <c r="N1604" s="1">
        <f>'Electricity Rates'!$J$3</f>
        <v>0.19270000000000001</v>
      </c>
      <c r="O1604" s="145">
        <f>L1604-K1604</f>
        <v>-8.5382860937206182</v>
      </c>
      <c r="P1604">
        <f t="shared" si="153"/>
        <v>1.6453277302599632</v>
      </c>
      <c r="Q1604">
        <f>IF(O1604&gt;0, IF(Q1603+O1604*Variables!$B$5&lt;Variables!$B$4, Q1603+O1604*Variables!$B$5, Variables!$B$4), IF(Q1603&gt;-O1604, Q1603+O1604/Variables!$B$5, 0))</f>
        <v>0</v>
      </c>
      <c r="R1604">
        <f>IF(O1604&gt;0, 0, IF(Q1603&gt;-O1604, 0, -O1604 - Q1603*Variables!$B$5))</f>
        <v>8.5382860937206182</v>
      </c>
      <c r="S1604">
        <f t="shared" si="154"/>
        <v>1.7453964432783686</v>
      </c>
      <c r="T1604">
        <f t="shared" si="155"/>
        <v>0</v>
      </c>
    </row>
    <row r="1605" spans="1:20" x14ac:dyDescent="0.3">
      <c r="A1605" s="3">
        <f t="shared" si="150"/>
        <v>43167</v>
      </c>
      <c r="B1605">
        <v>3</v>
      </c>
      <c r="C1605">
        <v>8</v>
      </c>
      <c r="D1605">
        <v>20</v>
      </c>
      <c r="E1605">
        <v>1</v>
      </c>
      <c r="F1605" s="1">
        <f>VLOOKUP(A1605,Weather!$A$1:$E$366, 5)</f>
        <v>5.128205128205203E-2</v>
      </c>
      <c r="G1605" s="1">
        <f>VLOOKUP(D1605, Spring!$A$1:$E$25, 2)</f>
        <v>415.92920353982299</v>
      </c>
      <c r="H1605" s="1">
        <f>VLOOKUP(D1605, Spring!$A$1:$E$25, 3)</f>
        <v>371.98648067830999</v>
      </c>
      <c r="I1605" s="1">
        <f>VLOOKUP(D1605, Spring!$A$1:$E$25, 5)</f>
        <v>284.25369912476901</v>
      </c>
      <c r="J1605" s="1">
        <f t="shared" si="151"/>
        <v>374.23995364556708</v>
      </c>
      <c r="K1605" s="47">
        <f t="shared" si="152"/>
        <v>7.0012899864472908</v>
      </c>
      <c r="L1605" s="48">
        <f>Solar!K1622/1000*Variables!$B$3</f>
        <v>0</v>
      </c>
      <c r="M1605" s="1">
        <f>IF(E1605=1, VLOOKUP(D1605, Sheet1!$E$2:$G$26, 2), Sheet1!$G$3)</f>
        <v>0.20441999999999999</v>
      </c>
      <c r="N1605" s="1">
        <f>'Electricity Rates'!$J$3</f>
        <v>0.19270000000000001</v>
      </c>
      <c r="O1605" s="145">
        <f>L1605-K1605</f>
        <v>-7.0012899864472908</v>
      </c>
      <c r="P1605">
        <f t="shared" si="153"/>
        <v>1.3491485803883929</v>
      </c>
      <c r="Q1605">
        <f>IF(O1605&gt;0, IF(Q1604+O1605*Variables!$B$5&lt;Variables!$B$4, Q1604+O1605*Variables!$B$5, Variables!$B$4), IF(Q1604&gt;-O1605, Q1604+O1605/Variables!$B$5, 0))</f>
        <v>0</v>
      </c>
      <c r="R1605">
        <f>IF(O1605&gt;0, 0, IF(Q1604&gt;-O1605, 0, -O1605 - Q1604*Variables!$B$5))</f>
        <v>7.0012899864472908</v>
      </c>
      <c r="S1605">
        <f t="shared" si="154"/>
        <v>1.4312036990295551</v>
      </c>
      <c r="T1605">
        <f t="shared" si="155"/>
        <v>0</v>
      </c>
    </row>
    <row r="1606" spans="1:20" x14ac:dyDescent="0.3">
      <c r="A1606" s="3">
        <f t="shared" si="150"/>
        <v>43167</v>
      </c>
      <c r="B1606">
        <v>3</v>
      </c>
      <c r="C1606">
        <v>8</v>
      </c>
      <c r="D1606">
        <v>21</v>
      </c>
      <c r="E1606">
        <v>1</v>
      </c>
      <c r="F1606" s="1">
        <f>VLOOKUP(A1606,Weather!$A$1:$E$366, 5)</f>
        <v>5.128205128205203E-2</v>
      </c>
      <c r="G1606" s="1">
        <f>VLOOKUP(D1606, Spring!$A$1:$E$25, 2)</f>
        <v>371.68141592920301</v>
      </c>
      <c r="H1606" s="1">
        <f>VLOOKUP(D1606, Spring!$A$1:$E$25, 3)</f>
        <v>318.10538116591903</v>
      </c>
      <c r="I1606" s="1">
        <f>VLOOKUP(D1606, Spring!$A$1:$E$25, 5)</f>
        <v>271.28223242670401</v>
      </c>
      <c r="J1606" s="1">
        <f t="shared" si="151"/>
        <v>320.85287012813876</v>
      </c>
      <c r="K1606" s="47">
        <f t="shared" si="152"/>
        <v>6.0025231535767638</v>
      </c>
      <c r="L1606" s="48">
        <f>Solar!K1623/1000*Variables!$B$3</f>
        <v>0</v>
      </c>
      <c r="M1606" s="1">
        <f>IF(E1606=1, VLOOKUP(D1606, Sheet1!$E$2:$G$26, 2), Sheet1!$G$3)</f>
        <v>0.20441999999999999</v>
      </c>
      <c r="N1606" s="1">
        <f>'Electricity Rates'!$J$3</f>
        <v>0.19270000000000001</v>
      </c>
      <c r="O1606" s="145">
        <f>L1606-K1606</f>
        <v>-6.0025231535767638</v>
      </c>
      <c r="P1606">
        <f t="shared" si="153"/>
        <v>1.1566862116942425</v>
      </c>
      <c r="Q1606">
        <f>IF(O1606&gt;0, IF(Q1605+O1606*Variables!$B$5&lt;Variables!$B$4, Q1605+O1606*Variables!$B$5, Variables!$B$4), IF(Q1605&gt;-O1606, Q1605+O1606/Variables!$B$5, 0))</f>
        <v>0</v>
      </c>
      <c r="R1606">
        <f>IF(O1606&gt;0, 0, IF(Q1605&gt;-O1606, 0, -O1606 - Q1605*Variables!$B$5))</f>
        <v>6.0025231535767638</v>
      </c>
      <c r="S1606">
        <f t="shared" si="154"/>
        <v>1.2270357830541621</v>
      </c>
      <c r="T1606">
        <f t="shared" si="155"/>
        <v>0</v>
      </c>
    </row>
    <row r="1607" spans="1:20" x14ac:dyDescent="0.3">
      <c r="A1607" s="3">
        <f t="shared" si="150"/>
        <v>43167</v>
      </c>
      <c r="B1607">
        <v>3</v>
      </c>
      <c r="C1607">
        <v>8</v>
      </c>
      <c r="D1607">
        <v>22</v>
      </c>
      <c r="E1607">
        <v>1</v>
      </c>
      <c r="F1607" s="1">
        <f>VLOOKUP(A1607,Weather!$A$1:$E$366, 5)</f>
        <v>5.128205128205203E-2</v>
      </c>
      <c r="G1607" s="1">
        <f>VLOOKUP(D1607, Spring!$A$1:$E$25, 2)</f>
        <v>345.13274336283098</v>
      </c>
      <c r="H1607" s="1">
        <f>VLOOKUP(D1607, Spring!$A$1:$E$25, 3)</f>
        <v>289.79820627802701</v>
      </c>
      <c r="I1607" s="1">
        <f>VLOOKUP(D1607, Spring!$A$1:$E$25, 5)</f>
        <v>275.85953137878198</v>
      </c>
      <c r="J1607" s="1">
        <f t="shared" si="151"/>
        <v>292.63587484647854</v>
      </c>
      <c r="K1607" s="47">
        <f t="shared" si="152"/>
        <v>5.4746389322671973</v>
      </c>
      <c r="L1607" s="48">
        <f>Solar!K1624/1000*Variables!$B$3</f>
        <v>0</v>
      </c>
      <c r="M1607" s="1">
        <f>IF(E1607=1, VLOOKUP(D1607, Sheet1!$E$2:$G$26, 2), Sheet1!$G$3)</f>
        <v>0.18618000000000001</v>
      </c>
      <c r="N1607" s="1">
        <f>'Electricity Rates'!$J$3</f>
        <v>0.19270000000000001</v>
      </c>
      <c r="O1607" s="145">
        <f>L1607-K1607</f>
        <v>-5.4746389322671973</v>
      </c>
      <c r="P1607">
        <f t="shared" si="153"/>
        <v>1.0549629222478889</v>
      </c>
      <c r="Q1607">
        <f>IF(O1607&gt;0, IF(Q1606+O1607*Variables!$B$5&lt;Variables!$B$4, Q1606+O1607*Variables!$B$5, Variables!$B$4), IF(Q1606&gt;-O1607, Q1606+O1607/Variables!$B$5, 0))</f>
        <v>0</v>
      </c>
      <c r="R1607">
        <f>IF(O1607&gt;0, 0, IF(Q1606&gt;-O1607, 0, -O1607 - Q1606*Variables!$B$5))</f>
        <v>5.4746389322671973</v>
      </c>
      <c r="S1607">
        <f t="shared" si="154"/>
        <v>1.0192682764095069</v>
      </c>
      <c r="T1607">
        <f t="shared" si="155"/>
        <v>0</v>
      </c>
    </row>
    <row r="1608" spans="1:20" x14ac:dyDescent="0.3">
      <c r="A1608" s="3">
        <f t="shared" si="150"/>
        <v>43167</v>
      </c>
      <c r="B1608">
        <v>3</v>
      </c>
      <c r="C1608">
        <v>8</v>
      </c>
      <c r="D1608">
        <v>23</v>
      </c>
      <c r="E1608">
        <v>1</v>
      </c>
      <c r="F1608" s="1">
        <f>VLOOKUP(A1608,Weather!$A$1:$E$366, 5)</f>
        <v>5.128205128205203E-2</v>
      </c>
      <c r="G1608" s="1">
        <f>VLOOKUP(D1608, Spring!$A$1:$E$25, 2)</f>
        <v>318.58407079646003</v>
      </c>
      <c r="H1608" s="1">
        <f>VLOOKUP(D1608, Spring!$A$1:$E$25, 3)</f>
        <v>270.57975656630401</v>
      </c>
      <c r="I1608" s="1">
        <f>VLOOKUP(D1608, Spring!$A$1:$E$25, 5)</f>
        <v>271.64527650221697</v>
      </c>
      <c r="J1608" s="1">
        <f t="shared" si="151"/>
        <v>273.0415162704146</v>
      </c>
      <c r="K1608" s="47">
        <f t="shared" si="152"/>
        <v>5.108067204280669</v>
      </c>
      <c r="L1608" s="48">
        <f>Solar!K1625/1000*Variables!$B$3</f>
        <v>0</v>
      </c>
      <c r="M1608" s="1">
        <f>IF(E1608=1, VLOOKUP(D1608, Sheet1!$E$2:$G$26, 2), Sheet1!$G$3)</f>
        <v>0.18618000000000001</v>
      </c>
      <c r="N1608" s="1">
        <f>'Electricity Rates'!$J$3</f>
        <v>0.19270000000000001</v>
      </c>
      <c r="O1608" s="145">
        <f>L1608-K1608</f>
        <v>-5.108067204280669</v>
      </c>
      <c r="P1608">
        <f t="shared" si="153"/>
        <v>0.98432455026488497</v>
      </c>
      <c r="Q1608">
        <f>IF(O1608&gt;0, IF(Q1607+O1608*Variables!$B$5&lt;Variables!$B$4, Q1607+O1608*Variables!$B$5, Variables!$B$4), IF(Q1607&gt;-O1608, Q1607+O1608/Variables!$B$5, 0))</f>
        <v>0</v>
      </c>
      <c r="R1608">
        <f>IF(O1608&gt;0, 0, IF(Q1607&gt;-O1608, 0, -O1608 - Q1607*Variables!$B$5))</f>
        <v>5.108067204280669</v>
      </c>
      <c r="S1608">
        <f t="shared" si="154"/>
        <v>0.95101995209297496</v>
      </c>
      <c r="T1608">
        <f t="shared" si="155"/>
        <v>0</v>
      </c>
    </row>
    <row r="1609" spans="1:20" x14ac:dyDescent="0.3">
      <c r="A1609" s="3">
        <f t="shared" si="150"/>
        <v>43167</v>
      </c>
      <c r="B1609">
        <v>3</v>
      </c>
      <c r="C1609">
        <v>8</v>
      </c>
      <c r="D1609">
        <v>24</v>
      </c>
      <c r="E1609">
        <v>1</v>
      </c>
      <c r="F1609" s="1">
        <f>VLOOKUP(A1609,Weather!$A$1:$E$366, 5)</f>
        <v>5.128205128205203E-2</v>
      </c>
      <c r="G1609" s="1">
        <f>VLOOKUP(D1609, Spring!$A$1:$E$25, 2)</f>
        <v>287.61061946902601</v>
      </c>
      <c r="H1609" s="1">
        <f>VLOOKUP(D1609, Spring!$A$1:$E$25, 3)</f>
        <v>251.20115310698301</v>
      </c>
      <c r="I1609" s="1">
        <f>VLOOKUP(D1609, Spring!$A$1:$E$25, 5)</f>
        <v>267.465363632795</v>
      </c>
      <c r="J1609" s="1">
        <f t="shared" si="151"/>
        <v>253.06830522811345</v>
      </c>
      <c r="K1609" s="47">
        <f t="shared" si="152"/>
        <v>4.734407895312021</v>
      </c>
      <c r="L1609" s="48">
        <f>Solar!K1626/1000*Variables!$B$3</f>
        <v>0</v>
      </c>
      <c r="M1609" s="1">
        <f>IF(E1609=1, VLOOKUP(D1609, Sheet1!$E$2:$G$26, 2), Sheet1!$G$3)</f>
        <v>0.18618000000000001</v>
      </c>
      <c r="N1609" s="1">
        <f>'Electricity Rates'!$J$3</f>
        <v>0.19270000000000001</v>
      </c>
      <c r="O1609" s="145">
        <f>L1609-K1609</f>
        <v>-4.734407895312021</v>
      </c>
      <c r="P1609">
        <f t="shared" si="153"/>
        <v>0.91232040142662651</v>
      </c>
      <c r="Q1609">
        <f>IF(O1609&gt;0, IF(Q1608+O1609*Variables!$B$5&lt;Variables!$B$4, Q1608+O1609*Variables!$B$5, Variables!$B$4), IF(Q1608&gt;-O1609, Q1608+O1609/Variables!$B$5, 0))</f>
        <v>0</v>
      </c>
      <c r="R1609">
        <f>IF(O1609&gt;0, 0, IF(Q1608&gt;-O1609, 0, -O1609 - Q1608*Variables!$B$5))</f>
        <v>4.734407895312021</v>
      </c>
      <c r="S1609">
        <f t="shared" si="154"/>
        <v>0.88145206194919212</v>
      </c>
      <c r="T1609">
        <f t="shared" si="155"/>
        <v>0</v>
      </c>
    </row>
    <row r="1610" spans="1:20" x14ac:dyDescent="0.3">
      <c r="A1610" s="3">
        <f t="shared" si="150"/>
        <v>43168</v>
      </c>
      <c r="B1610">
        <v>3</v>
      </c>
      <c r="C1610">
        <v>9</v>
      </c>
      <c r="D1610">
        <v>1</v>
      </c>
      <c r="E1610">
        <v>1</v>
      </c>
      <c r="F1610" s="1">
        <f>VLOOKUP(A1610,Weather!$A$1:$E$366, 5)</f>
        <v>5.128205128205203E-2</v>
      </c>
      <c r="G1610" s="1">
        <f>VLOOKUP(D1610, Spring!$A$1:$E$25, 2)</f>
        <v>284.91351697629602</v>
      </c>
      <c r="H1610" s="1">
        <f>VLOOKUP(D1610, Spring!$A$1:$E$25, 3)</f>
        <v>272.00797092955099</v>
      </c>
      <c r="I1610" s="1">
        <f>VLOOKUP(D1610, Spring!$A$1:$E$25, 5)</f>
        <v>272.01322657875102</v>
      </c>
      <c r="J1610" s="1">
        <f t="shared" si="151"/>
        <v>272.66979380374306</v>
      </c>
      <c r="K1610" s="47">
        <f t="shared" si="152"/>
        <v>5.1011130115006287</v>
      </c>
      <c r="L1610" s="48">
        <f>Solar!K1627/1000*Variables!$B$3</f>
        <v>0</v>
      </c>
      <c r="M1610" s="1">
        <f>IF(E1610=1, VLOOKUP(D1610, Sheet1!$E$2:$G$26, 2), Sheet1!$G$3)</f>
        <v>0.18618000000000001</v>
      </c>
      <c r="N1610" s="1">
        <f>'Electricity Rates'!$J$3</f>
        <v>0.19270000000000001</v>
      </c>
      <c r="O1610" s="145">
        <f>L1610-K1610</f>
        <v>-5.1011130115006287</v>
      </c>
      <c r="P1610">
        <f t="shared" si="153"/>
        <v>0.98298447731617122</v>
      </c>
      <c r="Q1610">
        <f>IF(O1610&gt;0, IF(Q1609+O1610*Variables!$B$5&lt;Variables!$B$4, Q1609+O1610*Variables!$B$5, Variables!$B$4), IF(Q1609&gt;-O1610, Q1609+O1610/Variables!$B$5, 0))</f>
        <v>0</v>
      </c>
      <c r="R1610">
        <f>IF(O1610&gt;0, 0, IF(Q1609&gt;-O1610, 0, -O1610 - Q1609*Variables!$B$5))</f>
        <v>5.1011130115006287</v>
      </c>
      <c r="S1610">
        <f t="shared" si="154"/>
        <v>0.94972522048118713</v>
      </c>
      <c r="T1610">
        <f t="shared" si="155"/>
        <v>0</v>
      </c>
    </row>
    <row r="1611" spans="1:20" x14ac:dyDescent="0.3">
      <c r="A1611" s="3">
        <f t="shared" si="150"/>
        <v>43168</v>
      </c>
      <c r="B1611">
        <v>3</v>
      </c>
      <c r="C1611">
        <v>9</v>
      </c>
      <c r="D1611">
        <v>2</v>
      </c>
      <c r="E1611">
        <v>1</v>
      </c>
      <c r="F1611" s="1">
        <f>VLOOKUP(A1611,Weather!$A$1:$E$366, 5)</f>
        <v>5.128205128205203E-2</v>
      </c>
      <c r="G1611" s="1">
        <f>VLOOKUP(D1611, Spring!$A$1:$E$25, 2)</f>
        <v>283.47213324791699</v>
      </c>
      <c r="H1611" s="1">
        <f>VLOOKUP(D1611, Spring!$A$1:$E$25, 3)</f>
        <v>272.193568553901</v>
      </c>
      <c r="I1611" s="1">
        <f>VLOOKUP(D1611, Spring!$A$1:$E$25, 5)</f>
        <v>263.43263079398702</v>
      </c>
      <c r="J1611" s="1">
        <f t="shared" si="151"/>
        <v>272.77195648692748</v>
      </c>
      <c r="K1611" s="47">
        <f t="shared" si="152"/>
        <v>5.1030242734164117</v>
      </c>
      <c r="L1611" s="48">
        <f>Solar!K1628/1000*Variables!$B$3</f>
        <v>0</v>
      </c>
      <c r="M1611" s="1">
        <f>IF(E1611=1, VLOOKUP(D1611, Sheet1!$E$2:$G$26, 2), Sheet1!$G$3)</f>
        <v>0.18618000000000001</v>
      </c>
      <c r="N1611" s="1">
        <f>'Electricity Rates'!$J$3</f>
        <v>0.19270000000000001</v>
      </c>
      <c r="O1611" s="145">
        <f>L1611-K1611</f>
        <v>-5.1030242734164117</v>
      </c>
      <c r="P1611">
        <f t="shared" si="153"/>
        <v>0.98335277748734262</v>
      </c>
      <c r="Q1611">
        <f>IF(O1611&gt;0, IF(Q1610+O1611*Variables!$B$5&lt;Variables!$B$4, Q1610+O1611*Variables!$B$5, Variables!$B$4), IF(Q1610&gt;-O1611, Q1610+O1611/Variables!$B$5, 0))</f>
        <v>0</v>
      </c>
      <c r="R1611">
        <f>IF(O1611&gt;0, 0, IF(Q1610&gt;-O1611, 0, -O1611 - Q1610*Variables!$B$5))</f>
        <v>5.1030242734164117</v>
      </c>
      <c r="S1611">
        <f t="shared" si="154"/>
        <v>0.95008105922466757</v>
      </c>
      <c r="T1611">
        <f t="shared" si="155"/>
        <v>0</v>
      </c>
    </row>
    <row r="1612" spans="1:20" x14ac:dyDescent="0.3">
      <c r="A1612" s="3">
        <f t="shared" si="150"/>
        <v>43168</v>
      </c>
      <c r="B1612">
        <v>3</v>
      </c>
      <c r="C1612">
        <v>9</v>
      </c>
      <c r="D1612">
        <v>3</v>
      </c>
      <c r="E1612">
        <v>1</v>
      </c>
      <c r="F1612" s="1">
        <f>VLOOKUP(A1612,Weather!$A$1:$E$366, 5)</f>
        <v>5.128205128205203E-2</v>
      </c>
      <c r="G1612" s="1">
        <f>VLOOKUP(D1612, Spring!$A$1:$E$25, 2)</f>
        <v>282.03074951953801</v>
      </c>
      <c r="H1612" s="1">
        <f>VLOOKUP(D1612, Spring!$A$1:$E$25, 3)</f>
        <v>263.612120501699</v>
      </c>
      <c r="I1612" s="1">
        <f>VLOOKUP(D1612, Spring!$A$1:$E$25, 5)</f>
        <v>268.00502374504498</v>
      </c>
      <c r="J1612" s="1">
        <f t="shared" si="151"/>
        <v>264.55666557953691</v>
      </c>
      <c r="K1612" s="47">
        <f t="shared" si="152"/>
        <v>4.9493324150101383</v>
      </c>
      <c r="L1612" s="48">
        <f>Solar!K1629/1000*Variables!$B$3</f>
        <v>0</v>
      </c>
      <c r="M1612" s="1">
        <f>IF(E1612=1, VLOOKUP(D1612, Sheet1!$E$2:$G$26, 2), Sheet1!$G$3)</f>
        <v>0.18618000000000001</v>
      </c>
      <c r="N1612" s="1">
        <f>'Electricity Rates'!$J$3</f>
        <v>0.19270000000000001</v>
      </c>
      <c r="O1612" s="145">
        <f>L1612-K1612</f>
        <v>-4.9493324150101383</v>
      </c>
      <c r="P1612">
        <f t="shared" si="153"/>
        <v>0.95373635637245369</v>
      </c>
      <c r="Q1612">
        <f>IF(O1612&gt;0, IF(Q1611+O1612*Variables!$B$5&lt;Variables!$B$4, Q1611+O1612*Variables!$B$5, Variables!$B$4), IF(Q1611&gt;-O1612, Q1611+O1612/Variables!$B$5, 0))</f>
        <v>0</v>
      </c>
      <c r="R1612">
        <f>IF(O1612&gt;0, 0, IF(Q1611&gt;-O1612, 0, -O1612 - Q1611*Variables!$B$5))</f>
        <v>4.9493324150101383</v>
      </c>
      <c r="S1612">
        <f t="shared" si="154"/>
        <v>0.92146670902658756</v>
      </c>
      <c r="T1612">
        <f t="shared" si="155"/>
        <v>0</v>
      </c>
    </row>
    <row r="1613" spans="1:20" x14ac:dyDescent="0.3">
      <c r="A1613" s="3">
        <f t="shared" si="150"/>
        <v>43168</v>
      </c>
      <c r="B1613">
        <v>3</v>
      </c>
      <c r="C1613">
        <v>9</v>
      </c>
      <c r="D1613">
        <v>4</v>
      </c>
      <c r="E1613">
        <v>1</v>
      </c>
      <c r="F1613" s="1">
        <f>VLOOKUP(A1613,Weather!$A$1:$E$366, 5)</f>
        <v>5.128205128205203E-2</v>
      </c>
      <c r="G1613" s="1">
        <f>VLOOKUP(D1613, Spring!$A$1:$E$25, 2)</f>
        <v>287.61061946902601</v>
      </c>
      <c r="H1613" s="1">
        <f>VLOOKUP(D1613, Spring!$A$1:$E$25, 3)</f>
        <v>280.54932735425899</v>
      </c>
      <c r="I1613" s="1">
        <f>VLOOKUP(D1613, Spring!$A$1:$E$25, 5)</f>
        <v>263.81039287256101</v>
      </c>
      <c r="J1613" s="1">
        <f t="shared" si="151"/>
        <v>280.91144489860602</v>
      </c>
      <c r="K1613" s="47">
        <f t="shared" si="152"/>
        <v>5.2552980169233914</v>
      </c>
      <c r="L1613" s="48">
        <f>Solar!K1630/1000*Variables!$B$3</f>
        <v>0</v>
      </c>
      <c r="M1613" s="1">
        <f>IF(E1613=1, VLOOKUP(D1613, Sheet1!$E$2:$G$26, 2), Sheet1!$G$3)</f>
        <v>0.18618000000000001</v>
      </c>
      <c r="N1613" s="1">
        <f>'Electricity Rates'!$J$3</f>
        <v>0.19270000000000001</v>
      </c>
      <c r="O1613" s="145">
        <f>L1613-K1613</f>
        <v>-5.2552980169233914</v>
      </c>
      <c r="P1613">
        <f t="shared" si="153"/>
        <v>1.0126959278611376</v>
      </c>
      <c r="Q1613">
        <f>IF(O1613&gt;0, IF(Q1612+O1613*Variables!$B$5&lt;Variables!$B$4, Q1612+O1613*Variables!$B$5, Variables!$B$4), IF(Q1612&gt;-O1613, Q1612+O1613/Variables!$B$5, 0))</f>
        <v>0</v>
      </c>
      <c r="R1613">
        <f>IF(O1613&gt;0, 0, IF(Q1612&gt;-O1613, 0, -O1613 - Q1612*Variables!$B$5))</f>
        <v>5.2552980169233914</v>
      </c>
      <c r="S1613">
        <f t="shared" si="154"/>
        <v>0.97843138479079705</v>
      </c>
      <c r="T1613">
        <f t="shared" si="155"/>
        <v>0</v>
      </c>
    </row>
    <row r="1614" spans="1:20" x14ac:dyDescent="0.3">
      <c r="A1614" s="3">
        <f t="shared" si="150"/>
        <v>43168</v>
      </c>
      <c r="B1614">
        <v>3</v>
      </c>
      <c r="C1614">
        <v>9</v>
      </c>
      <c r="D1614">
        <v>5</v>
      </c>
      <c r="E1614">
        <v>1</v>
      </c>
      <c r="F1614" s="1">
        <f>VLOOKUP(A1614,Weather!$A$1:$E$366, 5)</f>
        <v>5.128205128205203E-2</v>
      </c>
      <c r="G1614" s="1">
        <f>VLOOKUP(D1614, Spring!$A$1:$E$25, 2)</f>
        <v>318.58407079646003</v>
      </c>
      <c r="H1614" s="1">
        <f>VLOOKUP(D1614, Spring!$A$1:$E$25, 3)</f>
        <v>296.96508648302301</v>
      </c>
      <c r="I1614" s="1">
        <f>VLOOKUP(D1614, Spring!$A$1:$E$25, 5)</f>
        <v>263.982102908277</v>
      </c>
      <c r="J1614" s="1">
        <f t="shared" si="151"/>
        <v>298.07375234525057</v>
      </c>
      <c r="K1614" s="47">
        <f t="shared" si="152"/>
        <v>5.5763708743241835</v>
      </c>
      <c r="L1614" s="48">
        <f>Solar!K1631/1000*Variables!$B$3</f>
        <v>0</v>
      </c>
      <c r="M1614" s="1">
        <f>IF(E1614=1, VLOOKUP(D1614, Sheet1!$E$2:$G$26, 2), Sheet1!$G$3)</f>
        <v>0.18618000000000001</v>
      </c>
      <c r="N1614" s="1">
        <f>'Electricity Rates'!$J$3</f>
        <v>0.19270000000000001</v>
      </c>
      <c r="O1614" s="145">
        <f>L1614-K1614</f>
        <v>-5.5763708743241835</v>
      </c>
      <c r="P1614">
        <f t="shared" si="153"/>
        <v>1.0745666674822703</v>
      </c>
      <c r="Q1614">
        <f>IF(O1614&gt;0, IF(Q1613+O1614*Variables!$B$5&lt;Variables!$B$4, Q1613+O1614*Variables!$B$5, Variables!$B$4), IF(Q1613&gt;-O1614, Q1613+O1614/Variables!$B$5, 0))</f>
        <v>0</v>
      </c>
      <c r="R1614">
        <f>IF(O1614&gt;0, 0, IF(Q1613&gt;-O1614, 0, -O1614 - Q1613*Variables!$B$5))</f>
        <v>5.5763708743241835</v>
      </c>
      <c r="S1614">
        <f t="shared" si="154"/>
        <v>1.0382087293816766</v>
      </c>
      <c r="T1614">
        <f t="shared" si="155"/>
        <v>0</v>
      </c>
    </row>
    <row r="1615" spans="1:20" x14ac:dyDescent="0.3">
      <c r="A1615" s="3">
        <f t="shared" si="150"/>
        <v>43168</v>
      </c>
      <c r="B1615">
        <v>3</v>
      </c>
      <c r="C1615">
        <v>9</v>
      </c>
      <c r="D1615">
        <v>6</v>
      </c>
      <c r="E1615">
        <v>1</v>
      </c>
      <c r="F1615" s="1">
        <f>VLOOKUP(A1615,Weather!$A$1:$E$366, 5)</f>
        <v>5.128205128205203E-2</v>
      </c>
      <c r="G1615" s="1">
        <f>VLOOKUP(D1615, Spring!$A$1:$E$25, 2)</f>
        <v>389.38053097345102</v>
      </c>
      <c r="H1615" s="1">
        <f>VLOOKUP(D1615, Spring!$A$1:$E$25, 3)</f>
        <v>340.20659833439998</v>
      </c>
      <c r="I1615" s="1">
        <f>VLOOKUP(D1615, Spring!$A$1:$E$25, 5)</f>
        <v>264.16853094705402</v>
      </c>
      <c r="J1615" s="1">
        <f t="shared" si="151"/>
        <v>342.72833846973595</v>
      </c>
      <c r="K1615" s="47">
        <f t="shared" si="152"/>
        <v>6.4117699375102601</v>
      </c>
      <c r="L1615" s="48">
        <f>Solar!K1632/1000*Variables!$B$3</f>
        <v>0</v>
      </c>
      <c r="M1615" s="1">
        <f>IF(E1615=1, VLOOKUP(D1615, Sheet1!$E$2:$G$26, 2), Sheet1!$G$3)</f>
        <v>0.18618000000000001</v>
      </c>
      <c r="N1615" s="1">
        <f>'Electricity Rates'!$J$3</f>
        <v>0.19270000000000001</v>
      </c>
      <c r="O1615" s="145">
        <f>L1615-K1615</f>
        <v>-6.4117699375102601</v>
      </c>
      <c r="P1615">
        <f t="shared" si="153"/>
        <v>1.2355480669582273</v>
      </c>
      <c r="Q1615">
        <f>IF(O1615&gt;0, IF(Q1614+O1615*Variables!$B$5&lt;Variables!$B$4, Q1614+O1615*Variables!$B$5, Variables!$B$4), IF(Q1614&gt;-O1615, Q1614+O1615/Variables!$B$5, 0))</f>
        <v>0</v>
      </c>
      <c r="R1615">
        <f>IF(O1615&gt;0, 0, IF(Q1614&gt;-O1615, 0, -O1615 - Q1614*Variables!$B$5))</f>
        <v>6.4117699375102601</v>
      </c>
      <c r="S1615">
        <f t="shared" si="154"/>
        <v>1.1937433269656603</v>
      </c>
      <c r="T1615">
        <f t="shared" si="155"/>
        <v>0</v>
      </c>
    </row>
    <row r="1616" spans="1:20" x14ac:dyDescent="0.3">
      <c r="A1616" s="3">
        <f t="shared" si="150"/>
        <v>43168</v>
      </c>
      <c r="B1616">
        <v>3</v>
      </c>
      <c r="C1616">
        <v>9</v>
      </c>
      <c r="D1616">
        <v>7</v>
      </c>
      <c r="E1616">
        <v>1</v>
      </c>
      <c r="F1616" s="1">
        <f>VLOOKUP(A1616,Weather!$A$1:$E$366, 5)</f>
        <v>5.128205128205203E-2</v>
      </c>
      <c r="G1616" s="1">
        <f>VLOOKUP(D1616, Spring!$A$1:$E$25, 2)</f>
        <v>623.89380530973403</v>
      </c>
      <c r="H1616" s="1">
        <f>VLOOKUP(D1616, Spring!$A$1:$E$25, 3)</f>
        <v>374.47950032030701</v>
      </c>
      <c r="I1616" s="1">
        <f>VLOOKUP(D1616, Spring!$A$1:$E$25, 5)</f>
        <v>251.18725224694799</v>
      </c>
      <c r="J1616" s="1">
        <f t="shared" si="151"/>
        <v>387.26997749925215</v>
      </c>
      <c r="K1616" s="47">
        <f t="shared" si="152"/>
        <v>7.2450559837474442</v>
      </c>
      <c r="L1616" s="48">
        <f>Solar!K1633/1000*Variables!$B$3</f>
        <v>0.31835000000000002</v>
      </c>
      <c r="M1616" s="1">
        <f>IF(E1616=1, VLOOKUP(D1616, Sheet1!$E$2:$G$26, 2), Sheet1!$G$3)</f>
        <v>0.18618000000000001</v>
      </c>
      <c r="N1616" s="1">
        <f>'Electricity Rates'!$J$3</f>
        <v>0.19270000000000001</v>
      </c>
      <c r="O1616" s="145">
        <f>L1616-K1616</f>
        <v>-6.9267059837474445</v>
      </c>
      <c r="P1616">
        <f t="shared" si="153"/>
        <v>1.3961222880681325</v>
      </c>
      <c r="Q1616">
        <f>IF(O1616&gt;0, IF(Q1615+O1616*Variables!$B$5&lt;Variables!$B$4, Q1615+O1616*Variables!$B$5, Variables!$B$4), IF(Q1615&gt;-O1616, Q1615+O1616/Variables!$B$5, 0))</f>
        <v>0</v>
      </c>
      <c r="R1616">
        <f>IF(O1616&gt;0, 0, IF(Q1615&gt;-O1616, 0, -O1616 - Q1615*Variables!$B$5))</f>
        <v>6.9267059837474445</v>
      </c>
      <c r="S1616">
        <f t="shared" si="154"/>
        <v>1.2896141200540994</v>
      </c>
      <c r="T1616">
        <f t="shared" si="155"/>
        <v>0</v>
      </c>
    </row>
    <row r="1617" spans="1:20" x14ac:dyDescent="0.3">
      <c r="A1617" s="3">
        <f t="shared" si="150"/>
        <v>43168</v>
      </c>
      <c r="B1617">
        <v>3</v>
      </c>
      <c r="C1617">
        <v>9</v>
      </c>
      <c r="D1617">
        <v>8</v>
      </c>
      <c r="E1617">
        <v>1</v>
      </c>
      <c r="F1617" s="1">
        <f>VLOOKUP(A1617,Weather!$A$1:$E$366, 5)</f>
        <v>5.128205128205203E-2</v>
      </c>
      <c r="G1617" s="1">
        <f>VLOOKUP(D1617, Spring!$A$1:$E$25, 2)</f>
        <v>871.68141592920301</v>
      </c>
      <c r="H1617" s="1">
        <f>VLOOKUP(D1617, Spring!$A$1:$E$25, 3)</f>
        <v>578.35522101217202</v>
      </c>
      <c r="I1617" s="1">
        <f>VLOOKUP(D1617, Spring!$A$1:$E$25, 5)</f>
        <v>268.91753993484798</v>
      </c>
      <c r="J1617" s="1">
        <f t="shared" si="151"/>
        <v>593.39758998227637</v>
      </c>
      <c r="K1617" s="47">
        <f t="shared" si="152"/>
        <v>11.101296278642478</v>
      </c>
      <c r="L1617" s="48">
        <f>Solar!K1634/1000*Variables!$B$3</f>
        <v>2.6307499999999999</v>
      </c>
      <c r="M1617" s="1">
        <f>IF(E1617=1, VLOOKUP(D1617, Sheet1!$E$2:$G$26, 2), Sheet1!$G$3)</f>
        <v>0.18618000000000001</v>
      </c>
      <c r="N1617" s="1">
        <f>'Electricity Rates'!$J$3</f>
        <v>0.19270000000000001</v>
      </c>
      <c r="O1617" s="145">
        <f>L1617-K1617</f>
        <v>-8.4705462786424768</v>
      </c>
      <c r="P1617">
        <f t="shared" si="153"/>
        <v>2.1392197928944054</v>
      </c>
      <c r="Q1617">
        <f>IF(O1617&gt;0, IF(Q1616+O1617*Variables!$B$5&lt;Variables!$B$4, Q1616+O1617*Variables!$B$5, Variables!$B$4), IF(Q1616&gt;-O1617, Q1616+O1617/Variables!$B$5, 0))</f>
        <v>0</v>
      </c>
      <c r="R1617">
        <f>IF(O1617&gt;0, 0, IF(Q1616&gt;-O1617, 0, -O1617 - Q1616*Variables!$B$5))</f>
        <v>8.4705462786424768</v>
      </c>
      <c r="S1617">
        <f t="shared" si="154"/>
        <v>1.5770463061576565</v>
      </c>
      <c r="T1617">
        <f t="shared" si="155"/>
        <v>0</v>
      </c>
    </row>
    <row r="1618" spans="1:20" x14ac:dyDescent="0.3">
      <c r="A1618" s="3">
        <f t="shared" si="150"/>
        <v>43168</v>
      </c>
      <c r="B1618">
        <v>3</v>
      </c>
      <c r="C1618">
        <v>9</v>
      </c>
      <c r="D1618">
        <v>9</v>
      </c>
      <c r="E1618">
        <v>1</v>
      </c>
      <c r="F1618" s="1">
        <f>VLOOKUP(A1618,Weather!$A$1:$E$366, 5)</f>
        <v>5.128205128205203E-2</v>
      </c>
      <c r="G1618" s="1">
        <f>VLOOKUP(D1618, Spring!$A$1:$E$25, 2)</f>
        <v>1137.1681415929199</v>
      </c>
      <c r="H1618" s="1">
        <f>VLOOKUP(D1618, Spring!$A$1:$E$25, 3)</f>
        <v>786.77530429212004</v>
      </c>
      <c r="I1618" s="1">
        <f>VLOOKUP(D1618, Spring!$A$1:$E$25, 5)</f>
        <v>317.33977000667198</v>
      </c>
      <c r="J1618" s="1">
        <f t="shared" si="151"/>
        <v>804.74416774344343</v>
      </c>
      <c r="K1618" s="47">
        <f t="shared" si="152"/>
        <v>15.055173100545215</v>
      </c>
      <c r="L1618" s="48">
        <f>Solar!K1635/1000*Variables!$B$3</f>
        <v>3.5076999999999998</v>
      </c>
      <c r="M1618" s="1">
        <f>IF(E1618=1, VLOOKUP(D1618, Sheet1!$E$2:$G$26, 2), Sheet1!$G$3)</f>
        <v>0.20441999999999999</v>
      </c>
      <c r="N1618" s="1">
        <f>'Electricity Rates'!$J$3</f>
        <v>0.19270000000000001</v>
      </c>
      <c r="O1618" s="145">
        <f>L1618-K1618</f>
        <v>-11.547473100545215</v>
      </c>
      <c r="P1618">
        <f t="shared" si="153"/>
        <v>2.9011318564750632</v>
      </c>
      <c r="Q1618">
        <f>IF(O1618&gt;0, IF(Q1617+O1618*Variables!$B$5&lt;Variables!$B$4, Q1617+O1618*Variables!$B$5, Variables!$B$4), IF(Q1617&gt;-O1618, Q1617+O1618/Variables!$B$5, 0))</f>
        <v>0</v>
      </c>
      <c r="R1618">
        <f>IF(O1618&gt;0, 0, IF(Q1617&gt;-O1618, 0, -O1618 - Q1617*Variables!$B$5))</f>
        <v>11.547473100545215</v>
      </c>
      <c r="S1618">
        <f t="shared" si="154"/>
        <v>2.3605344512134527</v>
      </c>
      <c r="T1618">
        <f t="shared" si="155"/>
        <v>0</v>
      </c>
    </row>
    <row r="1619" spans="1:20" x14ac:dyDescent="0.3">
      <c r="A1619" s="3">
        <f t="shared" si="150"/>
        <v>43168</v>
      </c>
      <c r="B1619">
        <v>3</v>
      </c>
      <c r="C1619">
        <v>9</v>
      </c>
      <c r="D1619">
        <v>10</v>
      </c>
      <c r="E1619">
        <v>1</v>
      </c>
      <c r="F1619" s="1">
        <f>VLOOKUP(A1619,Weather!$A$1:$E$366, 5)</f>
        <v>5.128205128205203E-2</v>
      </c>
      <c r="G1619" s="1">
        <f>VLOOKUP(D1619, Spring!$A$1:$E$25, 2)</f>
        <v>1207.9646017699099</v>
      </c>
      <c r="H1619" s="1">
        <f>VLOOKUP(D1619, Spring!$A$1:$E$25, 3)</f>
        <v>923.64670083279998</v>
      </c>
      <c r="I1619" s="1">
        <f>VLOOKUP(D1619, Spring!$A$1:$E$25, 5)</f>
        <v>339.44621060481097</v>
      </c>
      <c r="J1619" s="1">
        <f t="shared" si="151"/>
        <v>938.22710600906225</v>
      </c>
      <c r="K1619" s="47">
        <f t="shared" si="152"/>
        <v>17.552375096048159</v>
      </c>
      <c r="L1619" s="48">
        <f>Solar!K1636/1000*Variables!$B$3</f>
        <v>8.9032</v>
      </c>
      <c r="M1619" s="1">
        <f>IF(E1619=1, VLOOKUP(D1619, Sheet1!$E$2:$G$26, 2), Sheet1!$G$3)</f>
        <v>0.20441999999999999</v>
      </c>
      <c r="N1619" s="1">
        <f>'Electricity Rates'!$J$3</f>
        <v>0.19270000000000001</v>
      </c>
      <c r="O1619" s="145">
        <f>L1619-K1619</f>
        <v>-8.6491750960481593</v>
      </c>
      <c r="P1619">
        <f t="shared" si="153"/>
        <v>3.3823426810084807</v>
      </c>
      <c r="Q1619">
        <f>IF(O1619&gt;0, IF(Q1618+O1619*Variables!$B$5&lt;Variables!$B$4, Q1618+O1619*Variables!$B$5, Variables!$B$4), IF(Q1618&gt;-O1619, Q1618+O1619/Variables!$B$5, 0))</f>
        <v>0</v>
      </c>
      <c r="R1619">
        <f>IF(O1619&gt;0, 0, IF(Q1618&gt;-O1619, 0, -O1619 - Q1618*Variables!$B$5))</f>
        <v>8.6491750960481593</v>
      </c>
      <c r="S1619">
        <f t="shared" si="154"/>
        <v>1.7680643731341645</v>
      </c>
      <c r="T1619">
        <f t="shared" si="155"/>
        <v>0</v>
      </c>
    </row>
    <row r="1620" spans="1:20" x14ac:dyDescent="0.3">
      <c r="A1620" s="3">
        <f t="shared" si="150"/>
        <v>43168</v>
      </c>
      <c r="B1620">
        <v>3</v>
      </c>
      <c r="C1620">
        <v>9</v>
      </c>
      <c r="D1620">
        <v>11</v>
      </c>
      <c r="E1620">
        <v>1</v>
      </c>
      <c r="F1620" s="1">
        <f>VLOOKUP(A1620,Weather!$A$1:$E$366, 5)</f>
        <v>5.128205128205203E-2</v>
      </c>
      <c r="G1620" s="1">
        <f>VLOOKUP(D1620, Spring!$A$1:$E$25, 2)</f>
        <v>1274.3362831858401</v>
      </c>
      <c r="H1620" s="1">
        <f>VLOOKUP(D1620, Spring!$A$1:$E$25, 3)</f>
        <v>962.46396540679098</v>
      </c>
      <c r="I1620" s="1">
        <f>VLOOKUP(D1620, Spring!$A$1:$E$25, 5)</f>
        <v>352.80034538247099</v>
      </c>
      <c r="J1620" s="1">
        <f t="shared" si="151"/>
        <v>978.45741760058866</v>
      </c>
      <c r="K1620" s="47">
        <f t="shared" si="152"/>
        <v>18.305004725657842</v>
      </c>
      <c r="L1620" s="48">
        <f>Solar!K1637/1000*Variables!$B$3</f>
        <v>28.312400000000004</v>
      </c>
      <c r="M1620" s="1">
        <f>IF(E1620=1, VLOOKUP(D1620, Sheet1!$E$2:$G$26, 2), Sheet1!$G$3)</f>
        <v>0.20441999999999999</v>
      </c>
      <c r="N1620" s="1">
        <f>'Electricity Rates'!$J$3</f>
        <v>0.19270000000000001</v>
      </c>
      <c r="O1620" s="145">
        <f>L1620-K1620</f>
        <v>10.007395274342162</v>
      </c>
      <c r="P1620">
        <f t="shared" si="153"/>
        <v>3.5273744106342662</v>
      </c>
      <c r="Q1620">
        <f>IF(O1620&gt;0, IF(Q1619+O1620*Variables!$B$5&lt;Variables!$B$4, Q1619+O1620*Variables!$B$5, Variables!$B$4), IF(Q1619&gt;-O1620, Q1619+O1620/Variables!$B$5, 0))</f>
        <v>9.4069515578816318</v>
      </c>
      <c r="R1620">
        <f>IF(O1620&gt;0, 0, IF(Q1619&gt;-O1620, 0, -O1620 - Q1619*Variables!$B$5))</f>
        <v>0</v>
      </c>
      <c r="S1620">
        <f t="shared" si="154"/>
        <v>0</v>
      </c>
      <c r="T1620">
        <f t="shared" si="155"/>
        <v>0</v>
      </c>
    </row>
    <row r="1621" spans="1:20" x14ac:dyDescent="0.3">
      <c r="A1621" s="3">
        <f t="shared" si="150"/>
        <v>43168</v>
      </c>
      <c r="B1621">
        <v>3</v>
      </c>
      <c r="C1621">
        <v>9</v>
      </c>
      <c r="D1621">
        <v>12</v>
      </c>
      <c r="E1621">
        <v>1</v>
      </c>
      <c r="F1621" s="1">
        <f>VLOOKUP(A1621,Weather!$A$1:$E$366, 5)</f>
        <v>5.128205128205203E-2</v>
      </c>
      <c r="G1621" s="1">
        <f>VLOOKUP(D1621, Spring!$A$1:$E$25, 2)</f>
        <v>1314.1592920353901</v>
      </c>
      <c r="H1621" s="1">
        <f>VLOOKUP(D1621, Spring!$A$1:$E$25, 3)</f>
        <v>983.10377962844302</v>
      </c>
      <c r="I1621" s="1">
        <f>VLOOKUP(D1621, Spring!$A$1:$E$25, 5)</f>
        <v>344.20503159464602</v>
      </c>
      <c r="J1621" s="1">
        <f t="shared" si="151"/>
        <v>1000.0809853929021</v>
      </c>
      <c r="K1621" s="47">
        <f t="shared" si="152"/>
        <v>18.709538948102111</v>
      </c>
      <c r="L1621" s="48">
        <f>Solar!K1638/1000*Variables!$B$3</f>
        <v>33.80095</v>
      </c>
      <c r="M1621" s="1">
        <f>IF(E1621=1, VLOOKUP(D1621, Sheet1!$E$2:$G$26, 2), Sheet1!$G$3)</f>
        <v>0.20441999999999999</v>
      </c>
      <c r="N1621" s="1">
        <f>'Electricity Rates'!$J$3</f>
        <v>0.19270000000000001</v>
      </c>
      <c r="O1621" s="145">
        <f>L1621-K1621</f>
        <v>15.091411051897889</v>
      </c>
      <c r="P1621">
        <f t="shared" si="153"/>
        <v>3.6053281552992771</v>
      </c>
      <c r="Q1621">
        <f>IF(O1621&gt;0, IF(Q1620+O1621*Variables!$B$5&lt;Variables!$B$4, Q1620+O1621*Variables!$B$5, Variables!$B$4), IF(Q1620&gt;-O1621, Q1620+O1621/Variables!$B$5, 0))</f>
        <v>23.592877946665645</v>
      </c>
      <c r="R1621">
        <f>IF(O1621&gt;0, 0, IF(Q1620&gt;-O1621, 0, -O1621 - Q1620*Variables!$B$5))</f>
        <v>0</v>
      </c>
      <c r="S1621">
        <f t="shared" si="154"/>
        <v>0</v>
      </c>
      <c r="T1621">
        <f t="shared" si="155"/>
        <v>0</v>
      </c>
    </row>
    <row r="1622" spans="1:20" x14ac:dyDescent="0.3">
      <c r="A1622" s="3">
        <f t="shared" si="150"/>
        <v>43168</v>
      </c>
      <c r="B1622">
        <v>3</v>
      </c>
      <c r="C1622">
        <v>9</v>
      </c>
      <c r="D1622">
        <v>13</v>
      </c>
      <c r="E1622">
        <v>1</v>
      </c>
      <c r="F1622" s="1">
        <f>VLOOKUP(A1622,Weather!$A$1:$E$366, 5)</f>
        <v>5.128205128205203E-2</v>
      </c>
      <c r="G1622" s="1">
        <f>VLOOKUP(D1622, Spring!$A$1:$E$25, 2)</f>
        <v>1362.8318584070701</v>
      </c>
      <c r="H1622" s="1">
        <f>VLOOKUP(D1622, Spring!$A$1:$E$25, 3)</f>
        <v>999.59961563100603</v>
      </c>
      <c r="I1622" s="1">
        <f>VLOOKUP(D1622, Spring!$A$1:$E$25, 5)</f>
        <v>326.84269398328001</v>
      </c>
      <c r="J1622" s="1">
        <f t="shared" si="151"/>
        <v>1018.2269101323429</v>
      </c>
      <c r="K1622" s="47">
        <f t="shared" si="152"/>
        <v>19.049013341296895</v>
      </c>
      <c r="L1622" s="48">
        <f>Solar!K1639/1000*Variables!$B$3</f>
        <v>34.937049999999999</v>
      </c>
      <c r="M1622" s="1">
        <f>IF(E1622=1, VLOOKUP(D1622, Sheet1!$E$2:$G$26, 2), Sheet1!$G$3)</f>
        <v>0.20441999999999999</v>
      </c>
      <c r="N1622" s="1">
        <f>'Electricity Rates'!$J$3</f>
        <v>0.19270000000000001</v>
      </c>
      <c r="O1622" s="145">
        <f>L1622-K1622</f>
        <v>15.888036658703104</v>
      </c>
      <c r="P1622">
        <f t="shared" si="153"/>
        <v>3.670744870867912</v>
      </c>
      <c r="Q1622">
        <f>IF(O1622&gt;0, IF(Q1621+O1622*Variables!$B$5&lt;Variables!$B$4, Q1621+O1622*Variables!$B$5, Variables!$B$4), IF(Q1621&gt;-O1622, Q1621+O1622/Variables!$B$5, 0))</f>
        <v>38.52763240584656</v>
      </c>
      <c r="R1622">
        <f>IF(O1622&gt;0, 0, IF(Q1621&gt;-O1622, 0, -O1622 - Q1621*Variables!$B$5))</f>
        <v>0</v>
      </c>
      <c r="S1622">
        <f t="shared" si="154"/>
        <v>0</v>
      </c>
      <c r="T1622">
        <f t="shared" si="155"/>
        <v>0</v>
      </c>
    </row>
    <row r="1623" spans="1:20" x14ac:dyDescent="0.3">
      <c r="A1623" s="3">
        <f t="shared" si="150"/>
        <v>43168</v>
      </c>
      <c r="B1623">
        <v>3</v>
      </c>
      <c r="C1623">
        <v>9</v>
      </c>
      <c r="D1623">
        <v>14</v>
      </c>
      <c r="E1623">
        <v>1</v>
      </c>
      <c r="F1623" s="1">
        <f>VLOOKUP(A1623,Weather!$A$1:$E$366, 5)</f>
        <v>5.128205128205203E-2</v>
      </c>
      <c r="G1623" s="1">
        <f>VLOOKUP(D1623, Spring!$A$1:$E$25, 2)</f>
        <v>1402.65486725663</v>
      </c>
      <c r="H1623" s="1">
        <f>VLOOKUP(D1623, Spring!$A$1:$E$25, 3)</f>
        <v>1011.55108904548</v>
      </c>
      <c r="I1623" s="1">
        <f>VLOOKUP(D1623, Spring!$A$1:$E$25, 5)</f>
        <v>309.49016837395499</v>
      </c>
      <c r="J1623" s="1">
        <f t="shared" si="151"/>
        <v>1031.6076930563086</v>
      </c>
      <c r="K1623" s="47">
        <f t="shared" si="152"/>
        <v>19.299341347656981</v>
      </c>
      <c r="L1623" s="48">
        <f>Solar!K1640/1000*Variables!$B$3</f>
        <v>32.314250000000001</v>
      </c>
      <c r="M1623" s="1">
        <f>IF(E1623=1, VLOOKUP(D1623, Sheet1!$E$2:$G$26, 2), Sheet1!$G$3)</f>
        <v>0.20441999999999999</v>
      </c>
      <c r="N1623" s="1">
        <f>'Electricity Rates'!$J$3</f>
        <v>0.19270000000000001</v>
      </c>
      <c r="O1623" s="145">
        <f>L1623-K1623</f>
        <v>13.014908652343021</v>
      </c>
      <c r="P1623">
        <f t="shared" si="153"/>
        <v>3.7189830776935002</v>
      </c>
      <c r="Q1623">
        <f>IF(O1623&gt;0, IF(Q1622+O1623*Variables!$B$5&lt;Variables!$B$4, Q1622+O1623*Variables!$B$5, Variables!$B$4), IF(Q1622&gt;-O1623, Q1622+O1623/Variables!$B$5, 0))</f>
        <v>50.761646539048996</v>
      </c>
      <c r="R1623">
        <f>IF(O1623&gt;0, 0, IF(Q1622&gt;-O1623, 0, -O1623 - Q1622*Variables!$B$5))</f>
        <v>0</v>
      </c>
      <c r="S1623">
        <f t="shared" si="154"/>
        <v>0</v>
      </c>
      <c r="T1623">
        <f t="shared" si="155"/>
        <v>0</v>
      </c>
    </row>
    <row r="1624" spans="1:20" x14ac:dyDescent="0.3">
      <c r="A1624" s="3">
        <f t="shared" si="150"/>
        <v>43168</v>
      </c>
      <c r="B1624">
        <v>3</v>
      </c>
      <c r="C1624">
        <v>9</v>
      </c>
      <c r="D1624">
        <v>15</v>
      </c>
      <c r="E1624">
        <v>1</v>
      </c>
      <c r="F1624" s="1">
        <f>VLOOKUP(A1624,Weather!$A$1:$E$366, 5)</f>
        <v>5.128205128205203E-2</v>
      </c>
      <c r="G1624" s="1">
        <f>VLOOKUP(D1624, Spring!$A$1:$E$25, 2)</f>
        <v>1371.6814159292001</v>
      </c>
      <c r="H1624" s="1">
        <f>VLOOKUP(D1624, Spring!$A$1:$E$25, 3)</f>
        <v>1005.48526585522</v>
      </c>
      <c r="I1624" s="1">
        <f>VLOOKUP(D1624, Spring!$A$1:$E$25, 5)</f>
        <v>300.89485458612899</v>
      </c>
      <c r="J1624" s="1">
        <f t="shared" si="151"/>
        <v>1024.2645556026039</v>
      </c>
      <c r="K1624" s="47">
        <f t="shared" si="152"/>
        <v>19.16196575688182</v>
      </c>
      <c r="L1624" s="48">
        <f>Solar!K1641/1000*Variables!$B$3</f>
        <v>27.583849999999998</v>
      </c>
      <c r="M1624" s="1">
        <f>IF(E1624=1, VLOOKUP(D1624, Sheet1!$E$2:$G$26, 2), Sheet1!$G$3)</f>
        <v>0.20441999999999999</v>
      </c>
      <c r="N1624" s="1">
        <f>'Electricity Rates'!$J$3</f>
        <v>0.19270000000000001</v>
      </c>
      <c r="O1624" s="145">
        <f>L1624-K1624</f>
        <v>8.4218842431181784</v>
      </c>
      <c r="P1624">
        <f t="shared" si="153"/>
        <v>3.6925108013511267</v>
      </c>
      <c r="Q1624">
        <f>IF(O1624&gt;0, IF(Q1623+O1624*Variables!$B$5&lt;Variables!$B$4, Q1623+O1624*Variables!$B$5, Variables!$B$4), IF(Q1623&gt;-O1624, Q1623+O1624/Variables!$B$5, 0))</f>
        <v>58.678217727580083</v>
      </c>
      <c r="R1624">
        <f>IF(O1624&gt;0, 0, IF(Q1623&gt;-O1624, 0, -O1624 - Q1623*Variables!$B$5))</f>
        <v>0</v>
      </c>
      <c r="S1624">
        <f t="shared" si="154"/>
        <v>0</v>
      </c>
      <c r="T1624">
        <f t="shared" si="155"/>
        <v>0</v>
      </c>
    </row>
    <row r="1625" spans="1:20" x14ac:dyDescent="0.3">
      <c r="A1625" s="3">
        <f t="shared" si="150"/>
        <v>43168</v>
      </c>
      <c r="B1625">
        <v>3</v>
      </c>
      <c r="C1625">
        <v>9</v>
      </c>
      <c r="D1625">
        <v>16</v>
      </c>
      <c r="E1625">
        <v>1</v>
      </c>
      <c r="F1625" s="1">
        <f>VLOOKUP(A1625,Weather!$A$1:$E$366, 5)</f>
        <v>5.128205128205203E-2</v>
      </c>
      <c r="G1625" s="1">
        <f>VLOOKUP(D1625, Spring!$A$1:$E$25, 2)</f>
        <v>1283.1858407079601</v>
      </c>
      <c r="H1625" s="1">
        <f>VLOOKUP(D1625, Spring!$A$1:$E$25, 3)</f>
        <v>954.93673926969905</v>
      </c>
      <c r="I1625" s="1">
        <f>VLOOKUP(D1625, Spring!$A$1:$E$25, 5)</f>
        <v>270.36971623690101</v>
      </c>
      <c r="J1625" s="1">
        <f t="shared" si="151"/>
        <v>971.77002652294345</v>
      </c>
      <c r="K1625" s="47">
        <f t="shared" si="152"/>
        <v>18.17989685373961</v>
      </c>
      <c r="L1625" s="48">
        <f>Solar!K1642/1000*Variables!$B$3</f>
        <v>19.85605</v>
      </c>
      <c r="M1625" s="1">
        <f>IF(E1625=1, VLOOKUP(D1625, Sheet1!$E$2:$G$26, 2), Sheet1!$G$3)</f>
        <v>0.20441999999999999</v>
      </c>
      <c r="N1625" s="1">
        <f>'Electricity Rates'!$J$3</f>
        <v>0.19270000000000001</v>
      </c>
      <c r="O1625" s="145">
        <f>L1625-K1625</f>
        <v>1.6761531462603898</v>
      </c>
      <c r="P1625">
        <f t="shared" si="153"/>
        <v>3.5032661237156231</v>
      </c>
      <c r="Q1625">
        <f>IF(O1625&gt;0, IF(Q1624+O1625*Variables!$B$5&lt;Variables!$B$4, Q1624+O1625*Variables!$B$5, Variables!$B$4), IF(Q1624&gt;-O1625, Q1624+O1625/Variables!$B$5, 0))</f>
        <v>60.25380168506485</v>
      </c>
      <c r="R1625">
        <f>IF(O1625&gt;0, 0, IF(Q1624&gt;-O1625, 0, -O1625 - Q1624*Variables!$B$5))</f>
        <v>0</v>
      </c>
      <c r="S1625">
        <f t="shared" si="154"/>
        <v>0</v>
      </c>
      <c r="T1625">
        <f t="shared" si="155"/>
        <v>0</v>
      </c>
    </row>
    <row r="1626" spans="1:20" x14ac:dyDescent="0.3">
      <c r="A1626" s="3">
        <f t="shared" si="150"/>
        <v>43168</v>
      </c>
      <c r="B1626">
        <v>3</v>
      </c>
      <c r="C1626">
        <v>9</v>
      </c>
      <c r="D1626">
        <v>17</v>
      </c>
      <c r="E1626">
        <v>1</v>
      </c>
      <c r="F1626" s="1">
        <f>VLOOKUP(A1626,Weather!$A$1:$E$366, 5)</f>
        <v>5.128205128205203E-2</v>
      </c>
      <c r="G1626" s="1">
        <f>VLOOKUP(D1626, Spring!$A$1:$E$25, 2)</f>
        <v>973.45132743362797</v>
      </c>
      <c r="H1626" s="1">
        <f>VLOOKUP(D1626, Spring!$A$1:$E$25, 3)</f>
        <v>850.97693786034597</v>
      </c>
      <c r="I1626" s="1">
        <f>VLOOKUP(D1626, Spring!$A$1:$E$25, 5)</f>
        <v>257.39334353781499</v>
      </c>
      <c r="J1626" s="1">
        <f t="shared" si="151"/>
        <v>857.25767578718103</v>
      </c>
      <c r="K1626" s="47">
        <f t="shared" si="152"/>
        <v>16.037597062600433</v>
      </c>
      <c r="L1626" s="48">
        <f>Solar!K1643/1000*Variables!$B$3</f>
        <v>6.9864000000000006</v>
      </c>
      <c r="M1626" s="1">
        <f>IF(E1626=1, VLOOKUP(D1626, Sheet1!$E$2:$G$26, 2), Sheet1!$G$3)</f>
        <v>0.20441999999999999</v>
      </c>
      <c r="N1626" s="1">
        <f>'Electricity Rates'!$J$3</f>
        <v>0.19270000000000001</v>
      </c>
      <c r="O1626" s="145">
        <f>L1626-K1626</f>
        <v>-9.0511970626004334</v>
      </c>
      <c r="P1626">
        <f t="shared" si="153"/>
        <v>3.0904449539631038</v>
      </c>
      <c r="Q1626">
        <f>IF(O1626&gt;0, IF(Q1625+O1626*Variables!$B$5&lt;Variables!$B$4, Q1625+O1626*Variables!$B$5, Variables!$B$4), IF(Q1625&gt;-O1626, Q1625+O1626/Variables!$B$5, 0))</f>
        <v>50.624868639745237</v>
      </c>
      <c r="R1626">
        <f>IF(O1626&gt;0, 0, IF(Q1625&gt;-O1626, 0, -O1626 - Q1625*Variables!$B$5))</f>
        <v>0</v>
      </c>
      <c r="S1626">
        <f t="shared" si="154"/>
        <v>0</v>
      </c>
      <c r="T1626">
        <f t="shared" si="155"/>
        <v>0</v>
      </c>
    </row>
    <row r="1627" spans="1:20" x14ac:dyDescent="0.3">
      <c r="A1627" s="3">
        <f t="shared" si="150"/>
        <v>43168</v>
      </c>
      <c r="B1627">
        <v>3</v>
      </c>
      <c r="C1627">
        <v>9</v>
      </c>
      <c r="D1627">
        <v>18</v>
      </c>
      <c r="E1627">
        <v>1</v>
      </c>
      <c r="F1627" s="1">
        <f>VLOOKUP(A1627,Weather!$A$1:$E$366, 5)</f>
        <v>5.128205128205203E-2</v>
      </c>
      <c r="G1627" s="1">
        <f>VLOOKUP(D1627, Spring!$A$1:$E$25, 2)</f>
        <v>690.26548672566298</v>
      </c>
      <c r="H1627" s="1">
        <f>VLOOKUP(D1627, Spring!$A$1:$E$25, 3)</f>
        <v>590.923299339663</v>
      </c>
      <c r="I1627" s="1">
        <f>VLOOKUP(D1627, Spring!$A$1:$E$25, 5)</f>
        <v>248.81274775305101</v>
      </c>
      <c r="J1627" s="1">
        <f t="shared" si="151"/>
        <v>596.01777048766303</v>
      </c>
      <c r="K1627" s="47">
        <f t="shared" si="152"/>
        <v>11.150314678084728</v>
      </c>
      <c r="L1627" s="48">
        <f>Solar!K1644/1000*Variables!$B$3</f>
        <v>0.87129999999999985</v>
      </c>
      <c r="M1627" s="1">
        <f>IF(E1627=1, VLOOKUP(D1627, Sheet1!$E$2:$G$26, 2), Sheet1!$G$3)</f>
        <v>0.20441999999999999</v>
      </c>
      <c r="N1627" s="1">
        <f>'Electricity Rates'!$J$3</f>
        <v>0.19270000000000001</v>
      </c>
      <c r="O1627" s="145">
        <f>L1627-K1627</f>
        <v>-10.279014678084728</v>
      </c>
      <c r="P1627">
        <f t="shared" si="153"/>
        <v>2.1486656384669272</v>
      </c>
      <c r="Q1627">
        <f>IF(O1627&gt;0, IF(Q1626+O1627*Variables!$B$5&lt;Variables!$B$4, Q1626+O1627*Variables!$B$5, Variables!$B$4), IF(Q1626&gt;-O1627, Q1626+O1627/Variables!$B$5, 0))</f>
        <v>39.689746641782762</v>
      </c>
      <c r="R1627">
        <f>IF(O1627&gt;0, 0, IF(Q1626&gt;-O1627, 0, -O1627 - Q1626*Variables!$B$5))</f>
        <v>0</v>
      </c>
      <c r="S1627">
        <f t="shared" si="154"/>
        <v>0</v>
      </c>
      <c r="T1627">
        <f t="shared" si="155"/>
        <v>0</v>
      </c>
    </row>
    <row r="1628" spans="1:20" x14ac:dyDescent="0.3">
      <c r="A1628" s="3">
        <f t="shared" si="150"/>
        <v>43168</v>
      </c>
      <c r="B1628">
        <v>3</v>
      </c>
      <c r="C1628">
        <v>9</v>
      </c>
      <c r="D1628">
        <v>19</v>
      </c>
      <c r="E1628">
        <v>1</v>
      </c>
      <c r="F1628" s="1">
        <f>VLOOKUP(A1628,Weather!$A$1:$E$366, 5)</f>
        <v>5.128205128205203E-2</v>
      </c>
      <c r="G1628" s="1">
        <f>VLOOKUP(D1628, Spring!$A$1:$E$25, 2)</f>
        <v>482.300884955752</v>
      </c>
      <c r="H1628" s="1">
        <f>VLOOKUP(D1628, Spring!$A$1:$E$25, 3)</f>
        <v>454.99679692504799</v>
      </c>
      <c r="I1628" s="1">
        <f>VLOOKUP(D1628, Spring!$A$1:$E$25, 5)</f>
        <v>266.52341143686903</v>
      </c>
      <c r="J1628" s="1">
        <f t="shared" si="151"/>
        <v>456.39700656764819</v>
      </c>
      <c r="K1628" s="47">
        <f t="shared" si="152"/>
        <v>8.5382860937206182</v>
      </c>
      <c r="L1628" s="48">
        <f>Solar!K1645/1000*Variables!$B$3</f>
        <v>0</v>
      </c>
      <c r="M1628" s="1">
        <f>IF(E1628=1, VLOOKUP(D1628, Sheet1!$E$2:$G$26, 2), Sheet1!$G$3)</f>
        <v>0.20441999999999999</v>
      </c>
      <c r="N1628" s="1">
        <f>'Electricity Rates'!$J$3</f>
        <v>0.19270000000000001</v>
      </c>
      <c r="O1628" s="145">
        <f>L1628-K1628</f>
        <v>-8.5382860937206182</v>
      </c>
      <c r="P1628">
        <f t="shared" si="153"/>
        <v>1.6453277302599632</v>
      </c>
      <c r="Q1628">
        <f>IF(O1628&gt;0, IF(Q1627+O1628*Variables!$B$5&lt;Variables!$B$4, Q1627+O1628*Variables!$B$5, Variables!$B$4), IF(Q1627&gt;-O1628, Q1627+O1628/Variables!$B$5, 0))</f>
        <v>30.60646356335657</v>
      </c>
      <c r="R1628">
        <f>IF(O1628&gt;0, 0, IF(Q1627&gt;-O1628, 0, -O1628 - Q1627*Variables!$B$5))</f>
        <v>0</v>
      </c>
      <c r="S1628">
        <f t="shared" si="154"/>
        <v>0</v>
      </c>
      <c r="T1628">
        <f t="shared" si="155"/>
        <v>0</v>
      </c>
    </row>
    <row r="1629" spans="1:20" x14ac:dyDescent="0.3">
      <c r="A1629" s="3">
        <f t="shared" si="150"/>
        <v>43168</v>
      </c>
      <c r="B1629">
        <v>3</v>
      </c>
      <c r="C1629">
        <v>9</v>
      </c>
      <c r="D1629">
        <v>20</v>
      </c>
      <c r="E1629">
        <v>1</v>
      </c>
      <c r="F1629" s="1">
        <f>VLOOKUP(A1629,Weather!$A$1:$E$366, 5)</f>
        <v>5.128205128205203E-2</v>
      </c>
      <c r="G1629" s="1">
        <f>VLOOKUP(D1629, Spring!$A$1:$E$25, 2)</f>
        <v>415.92920353982299</v>
      </c>
      <c r="H1629" s="1">
        <f>VLOOKUP(D1629, Spring!$A$1:$E$25, 3)</f>
        <v>371.98648067830999</v>
      </c>
      <c r="I1629" s="1">
        <f>VLOOKUP(D1629, Spring!$A$1:$E$25, 5)</f>
        <v>284.25369912476901</v>
      </c>
      <c r="J1629" s="1">
        <f t="shared" si="151"/>
        <v>374.23995364556708</v>
      </c>
      <c r="K1629" s="47">
        <f t="shared" si="152"/>
        <v>7.0012899864472908</v>
      </c>
      <c r="L1629" s="48">
        <f>Solar!K1646/1000*Variables!$B$3</f>
        <v>0</v>
      </c>
      <c r="M1629" s="1">
        <f>IF(E1629=1, VLOOKUP(D1629, Sheet1!$E$2:$G$26, 2), Sheet1!$G$3)</f>
        <v>0.20441999999999999</v>
      </c>
      <c r="N1629" s="1">
        <f>'Electricity Rates'!$J$3</f>
        <v>0.19270000000000001</v>
      </c>
      <c r="O1629" s="145">
        <f>L1629-K1629</f>
        <v>-7.0012899864472908</v>
      </c>
      <c r="P1629">
        <f t="shared" si="153"/>
        <v>1.3491485803883929</v>
      </c>
      <c r="Q1629">
        <f>IF(O1629&gt;0, IF(Q1628+O1629*Variables!$B$5&lt;Variables!$B$4, Q1628+O1629*Variables!$B$5, Variables!$B$4), IF(Q1628&gt;-O1629, Q1628+O1629/Variables!$B$5, 0))</f>
        <v>23.158282726710517</v>
      </c>
      <c r="R1629">
        <f>IF(O1629&gt;0, 0, IF(Q1628&gt;-O1629, 0, -O1629 - Q1628*Variables!$B$5))</f>
        <v>0</v>
      </c>
      <c r="S1629">
        <f t="shared" si="154"/>
        <v>0</v>
      </c>
      <c r="T1629">
        <f t="shared" si="155"/>
        <v>0</v>
      </c>
    </row>
    <row r="1630" spans="1:20" x14ac:dyDescent="0.3">
      <c r="A1630" s="3">
        <f t="shared" si="150"/>
        <v>43168</v>
      </c>
      <c r="B1630">
        <v>3</v>
      </c>
      <c r="C1630">
        <v>9</v>
      </c>
      <c r="D1630">
        <v>21</v>
      </c>
      <c r="E1630">
        <v>1</v>
      </c>
      <c r="F1630" s="1">
        <f>VLOOKUP(A1630,Weather!$A$1:$E$366, 5)</f>
        <v>5.128205128205203E-2</v>
      </c>
      <c r="G1630" s="1">
        <f>VLOOKUP(D1630, Spring!$A$1:$E$25, 2)</f>
        <v>371.68141592920301</v>
      </c>
      <c r="H1630" s="1">
        <f>VLOOKUP(D1630, Spring!$A$1:$E$25, 3)</f>
        <v>318.10538116591903</v>
      </c>
      <c r="I1630" s="1">
        <f>VLOOKUP(D1630, Spring!$A$1:$E$25, 5)</f>
        <v>271.28223242670401</v>
      </c>
      <c r="J1630" s="1">
        <f t="shared" si="151"/>
        <v>320.85287012813876</v>
      </c>
      <c r="K1630" s="47">
        <f t="shared" si="152"/>
        <v>6.0025231535767638</v>
      </c>
      <c r="L1630" s="48">
        <f>Solar!K1647/1000*Variables!$B$3</f>
        <v>0</v>
      </c>
      <c r="M1630" s="1">
        <f>IF(E1630=1, VLOOKUP(D1630, Sheet1!$E$2:$G$26, 2), Sheet1!$G$3)</f>
        <v>0.20441999999999999</v>
      </c>
      <c r="N1630" s="1">
        <f>'Electricity Rates'!$J$3</f>
        <v>0.19270000000000001</v>
      </c>
      <c r="O1630" s="145">
        <f>L1630-K1630</f>
        <v>-6.0025231535767638</v>
      </c>
      <c r="P1630">
        <f t="shared" si="153"/>
        <v>1.1566862116942425</v>
      </c>
      <c r="Q1630">
        <f>IF(O1630&gt;0, IF(Q1629+O1630*Variables!$B$5&lt;Variables!$B$4, Q1629+O1630*Variables!$B$5, Variables!$B$4), IF(Q1629&gt;-O1630, Q1629+O1630/Variables!$B$5, 0))</f>
        <v>16.772619797373533</v>
      </c>
      <c r="R1630">
        <f>IF(O1630&gt;0, 0, IF(Q1629&gt;-O1630, 0, -O1630 - Q1629*Variables!$B$5))</f>
        <v>0</v>
      </c>
      <c r="S1630">
        <f t="shared" si="154"/>
        <v>0</v>
      </c>
      <c r="T1630">
        <f t="shared" si="155"/>
        <v>0</v>
      </c>
    </row>
    <row r="1631" spans="1:20" x14ac:dyDescent="0.3">
      <c r="A1631" s="3">
        <f t="shared" si="150"/>
        <v>43168</v>
      </c>
      <c r="B1631">
        <v>3</v>
      </c>
      <c r="C1631">
        <v>9</v>
      </c>
      <c r="D1631">
        <v>22</v>
      </c>
      <c r="E1631">
        <v>1</v>
      </c>
      <c r="F1631" s="1">
        <f>VLOOKUP(A1631,Weather!$A$1:$E$366, 5)</f>
        <v>5.128205128205203E-2</v>
      </c>
      <c r="G1631" s="1">
        <f>VLOOKUP(D1631, Spring!$A$1:$E$25, 2)</f>
        <v>345.13274336283098</v>
      </c>
      <c r="H1631" s="1">
        <f>VLOOKUP(D1631, Spring!$A$1:$E$25, 3)</f>
        <v>289.79820627802701</v>
      </c>
      <c r="I1631" s="1">
        <f>VLOOKUP(D1631, Spring!$A$1:$E$25, 5)</f>
        <v>275.85953137878198</v>
      </c>
      <c r="J1631" s="1">
        <f t="shared" si="151"/>
        <v>292.63587484647854</v>
      </c>
      <c r="K1631" s="47">
        <f t="shared" si="152"/>
        <v>5.4746389322671973</v>
      </c>
      <c r="L1631" s="48">
        <f>Solar!K1648/1000*Variables!$B$3</f>
        <v>0</v>
      </c>
      <c r="M1631" s="1">
        <f>IF(E1631=1, VLOOKUP(D1631, Sheet1!$E$2:$G$26, 2), Sheet1!$G$3)</f>
        <v>0.18618000000000001</v>
      </c>
      <c r="N1631" s="1">
        <f>'Electricity Rates'!$J$3</f>
        <v>0.19270000000000001</v>
      </c>
      <c r="O1631" s="145">
        <f>L1631-K1631</f>
        <v>-5.4746389322671973</v>
      </c>
      <c r="P1631">
        <f t="shared" si="153"/>
        <v>1.0549629222478889</v>
      </c>
      <c r="Q1631">
        <f>IF(O1631&gt;0, IF(Q1630+O1631*Variables!$B$5&lt;Variables!$B$4, Q1630+O1631*Variables!$B$5, Variables!$B$4), IF(Q1630&gt;-O1631, Q1630+O1631/Variables!$B$5, 0))</f>
        <v>10.948535826876515</v>
      </c>
      <c r="R1631">
        <f>IF(O1631&gt;0, 0, IF(Q1630&gt;-O1631, 0, -O1631 - Q1630*Variables!$B$5))</f>
        <v>0</v>
      </c>
      <c r="S1631">
        <f t="shared" si="154"/>
        <v>0</v>
      </c>
      <c r="T1631">
        <f t="shared" si="155"/>
        <v>0</v>
      </c>
    </row>
    <row r="1632" spans="1:20" x14ac:dyDescent="0.3">
      <c r="A1632" s="3">
        <f t="shared" si="150"/>
        <v>43168</v>
      </c>
      <c r="B1632">
        <v>3</v>
      </c>
      <c r="C1632">
        <v>9</v>
      </c>
      <c r="D1632">
        <v>23</v>
      </c>
      <c r="E1632">
        <v>1</v>
      </c>
      <c r="F1632" s="1">
        <f>VLOOKUP(A1632,Weather!$A$1:$E$366, 5)</f>
        <v>5.128205128205203E-2</v>
      </c>
      <c r="G1632" s="1">
        <f>VLOOKUP(D1632, Spring!$A$1:$E$25, 2)</f>
        <v>318.58407079646003</v>
      </c>
      <c r="H1632" s="1">
        <f>VLOOKUP(D1632, Spring!$A$1:$E$25, 3)</f>
        <v>270.57975656630401</v>
      </c>
      <c r="I1632" s="1">
        <f>VLOOKUP(D1632, Spring!$A$1:$E$25, 5)</f>
        <v>271.64527650221697</v>
      </c>
      <c r="J1632" s="1">
        <f t="shared" si="151"/>
        <v>273.0415162704146</v>
      </c>
      <c r="K1632" s="47">
        <f t="shared" si="152"/>
        <v>5.108067204280669</v>
      </c>
      <c r="L1632" s="48">
        <f>Solar!K1649/1000*Variables!$B$3</f>
        <v>0</v>
      </c>
      <c r="M1632" s="1">
        <f>IF(E1632=1, VLOOKUP(D1632, Sheet1!$E$2:$G$26, 2), Sheet1!$G$3)</f>
        <v>0.18618000000000001</v>
      </c>
      <c r="N1632" s="1">
        <f>'Electricity Rates'!$J$3</f>
        <v>0.19270000000000001</v>
      </c>
      <c r="O1632" s="145">
        <f>L1632-K1632</f>
        <v>-5.108067204280669</v>
      </c>
      <c r="P1632">
        <f t="shared" si="153"/>
        <v>0.98432455026488497</v>
      </c>
      <c r="Q1632">
        <f>IF(O1632&gt;0, IF(Q1631+O1632*Variables!$B$5&lt;Variables!$B$4, Q1631+O1632*Variables!$B$5, Variables!$B$4), IF(Q1631&gt;-O1632, Q1631+O1632/Variables!$B$5, 0))</f>
        <v>5.5144217797694202</v>
      </c>
      <c r="R1632">
        <f>IF(O1632&gt;0, 0, IF(Q1631&gt;-O1632, 0, -O1632 - Q1631*Variables!$B$5))</f>
        <v>0</v>
      </c>
      <c r="S1632">
        <f t="shared" si="154"/>
        <v>0</v>
      </c>
      <c r="T1632">
        <f t="shared" si="155"/>
        <v>0</v>
      </c>
    </row>
    <row r="1633" spans="1:20" x14ac:dyDescent="0.3">
      <c r="A1633" s="3">
        <f t="shared" si="150"/>
        <v>43168</v>
      </c>
      <c r="B1633">
        <v>3</v>
      </c>
      <c r="C1633">
        <v>9</v>
      </c>
      <c r="D1633">
        <v>24</v>
      </c>
      <c r="E1633">
        <v>1</v>
      </c>
      <c r="F1633" s="1">
        <f>VLOOKUP(A1633,Weather!$A$1:$E$366, 5)</f>
        <v>5.128205128205203E-2</v>
      </c>
      <c r="G1633" s="1">
        <f>VLOOKUP(D1633, Spring!$A$1:$E$25, 2)</f>
        <v>287.61061946902601</v>
      </c>
      <c r="H1633" s="1">
        <f>VLOOKUP(D1633, Spring!$A$1:$E$25, 3)</f>
        <v>251.20115310698301</v>
      </c>
      <c r="I1633" s="1">
        <f>VLOOKUP(D1633, Spring!$A$1:$E$25, 5)</f>
        <v>267.465363632795</v>
      </c>
      <c r="J1633" s="1">
        <f t="shared" si="151"/>
        <v>253.06830522811345</v>
      </c>
      <c r="K1633" s="47">
        <f t="shared" si="152"/>
        <v>4.734407895312021</v>
      </c>
      <c r="L1633" s="48">
        <f>Solar!K1650/1000*Variables!$B$3</f>
        <v>0</v>
      </c>
      <c r="M1633" s="1">
        <f>IF(E1633=1, VLOOKUP(D1633, Sheet1!$E$2:$G$26, 2), Sheet1!$G$3)</f>
        <v>0.18618000000000001</v>
      </c>
      <c r="N1633" s="1">
        <f>'Electricity Rates'!$J$3</f>
        <v>0.19270000000000001</v>
      </c>
      <c r="O1633" s="145">
        <f>L1633-K1633</f>
        <v>-4.734407895312021</v>
      </c>
      <c r="P1633">
        <f t="shared" si="153"/>
        <v>0.91232040142662651</v>
      </c>
      <c r="Q1633">
        <f>IF(O1633&gt;0, IF(Q1632+O1633*Variables!$B$5&lt;Variables!$B$4, Q1632+O1633*Variables!$B$5, Variables!$B$4), IF(Q1632&gt;-O1633, Q1632+O1633/Variables!$B$5, 0))</f>
        <v>0.47781763582046111</v>
      </c>
      <c r="R1633">
        <f>IF(O1633&gt;0, 0, IF(Q1632&gt;-O1633, 0, -O1633 - Q1632*Variables!$B$5))</f>
        <v>0</v>
      </c>
      <c r="S1633">
        <f t="shared" si="154"/>
        <v>0</v>
      </c>
      <c r="T1633">
        <f t="shared" si="155"/>
        <v>0</v>
      </c>
    </row>
    <row r="1634" spans="1:20" x14ac:dyDescent="0.3">
      <c r="A1634" s="3">
        <f t="shared" si="150"/>
        <v>43169</v>
      </c>
      <c r="B1634">
        <v>3</v>
      </c>
      <c r="C1634">
        <v>10</v>
      </c>
      <c r="D1634">
        <v>1</v>
      </c>
      <c r="E1634">
        <v>0</v>
      </c>
      <c r="F1634" s="1">
        <f>VLOOKUP(A1634,Weather!$A$1:$E$366, 5)</f>
        <v>5.128205128205203E-2</v>
      </c>
      <c r="G1634" s="1">
        <f>VLOOKUP(D1634, Spring!$A$1:$E$25, 2)</f>
        <v>284.91351697629602</v>
      </c>
      <c r="H1634" s="1">
        <f>VLOOKUP(D1634, Spring!$A$1:$E$25, 3)</f>
        <v>272.00797092955099</v>
      </c>
      <c r="I1634" s="1">
        <f>VLOOKUP(D1634, Spring!$A$1:$E$25, 5)</f>
        <v>272.01322657875102</v>
      </c>
      <c r="J1634" s="1">
        <f t="shared" si="151"/>
        <v>272.01322657875102</v>
      </c>
      <c r="K1634" s="47">
        <f t="shared" si="152"/>
        <v>5.0888299361822726</v>
      </c>
      <c r="L1634" s="48">
        <f>Solar!K1651/1000*Variables!$B$3</f>
        <v>0</v>
      </c>
      <c r="M1634" s="1">
        <f>IF(E1634=1, VLOOKUP(D1634, Sheet1!$E$2:$G$26, 2), Sheet1!$G$3)</f>
        <v>0.18618000000000001</v>
      </c>
      <c r="N1634" s="1">
        <f>'Electricity Rates'!$J$3</f>
        <v>0.19270000000000001</v>
      </c>
      <c r="O1634" s="145">
        <f>L1634-K1634</f>
        <v>-5.0888299361822726</v>
      </c>
      <c r="P1634">
        <f t="shared" si="153"/>
        <v>0.98061752870232399</v>
      </c>
      <c r="Q1634">
        <f>IF(O1634&gt;0, IF(Q1633+O1634*Variables!$B$5&lt;Variables!$B$4, Q1633+O1634*Variables!$B$5, Variables!$B$4), IF(Q1633&gt;-O1634, Q1633+O1634/Variables!$B$5, 0))</f>
        <v>0</v>
      </c>
      <c r="R1634">
        <f>IF(O1634&gt;0, 0, IF(Q1633&gt;-O1634, 0, -O1634 - Q1633*Variables!$B$5))</f>
        <v>4.639681358511039</v>
      </c>
      <c r="S1634">
        <f t="shared" si="154"/>
        <v>0.8638158753275853</v>
      </c>
      <c r="T1634">
        <f t="shared" si="155"/>
        <v>0</v>
      </c>
    </row>
    <row r="1635" spans="1:20" x14ac:dyDescent="0.3">
      <c r="A1635" s="3">
        <f t="shared" si="150"/>
        <v>43169</v>
      </c>
      <c r="B1635">
        <v>3</v>
      </c>
      <c r="C1635">
        <v>10</v>
      </c>
      <c r="D1635">
        <v>2</v>
      </c>
      <c r="E1635">
        <v>0</v>
      </c>
      <c r="F1635" s="1">
        <f>VLOOKUP(A1635,Weather!$A$1:$E$366, 5)</f>
        <v>5.128205128205203E-2</v>
      </c>
      <c r="G1635" s="1">
        <f>VLOOKUP(D1635, Spring!$A$1:$E$25, 2)</f>
        <v>283.47213324791699</v>
      </c>
      <c r="H1635" s="1">
        <f>VLOOKUP(D1635, Spring!$A$1:$E$25, 3)</f>
        <v>272.193568553901</v>
      </c>
      <c r="I1635" s="1">
        <f>VLOOKUP(D1635, Spring!$A$1:$E$25, 5)</f>
        <v>263.43263079398702</v>
      </c>
      <c r="J1635" s="1">
        <f t="shared" si="151"/>
        <v>263.43263079398702</v>
      </c>
      <c r="K1635" s="47">
        <f t="shared" si="152"/>
        <v>4.928303945409743</v>
      </c>
      <c r="L1635" s="48">
        <f>Solar!K1652/1000*Variables!$B$3</f>
        <v>0</v>
      </c>
      <c r="M1635" s="1">
        <f>IF(E1635=1, VLOOKUP(D1635, Sheet1!$E$2:$G$26, 2), Sheet1!$G$3)</f>
        <v>0.18618000000000001</v>
      </c>
      <c r="N1635" s="1">
        <f>'Electricity Rates'!$J$3</f>
        <v>0.19270000000000001</v>
      </c>
      <c r="O1635" s="145">
        <f>L1635-K1635</f>
        <v>-4.928303945409743</v>
      </c>
      <c r="P1635">
        <f t="shared" si="153"/>
        <v>0.94968417028045748</v>
      </c>
      <c r="Q1635">
        <f>IF(O1635&gt;0, IF(Q1634+O1635*Variables!$B$5&lt;Variables!$B$4, Q1634+O1635*Variables!$B$5, Variables!$B$4), IF(Q1634&gt;-O1635, Q1634+O1635/Variables!$B$5, 0))</f>
        <v>0</v>
      </c>
      <c r="R1635">
        <f>IF(O1635&gt;0, 0, IF(Q1634&gt;-O1635, 0, -O1635 - Q1634*Variables!$B$5))</f>
        <v>4.928303945409743</v>
      </c>
      <c r="S1635">
        <f t="shared" si="154"/>
        <v>0.91755162855638606</v>
      </c>
      <c r="T1635">
        <f t="shared" si="155"/>
        <v>0</v>
      </c>
    </row>
    <row r="1636" spans="1:20" x14ac:dyDescent="0.3">
      <c r="A1636" s="3">
        <f t="shared" si="150"/>
        <v>43169</v>
      </c>
      <c r="B1636">
        <v>3</v>
      </c>
      <c r="C1636">
        <v>10</v>
      </c>
      <c r="D1636">
        <v>3</v>
      </c>
      <c r="E1636">
        <v>0</v>
      </c>
      <c r="F1636" s="1">
        <f>VLOOKUP(A1636,Weather!$A$1:$E$366, 5)</f>
        <v>5.128205128205203E-2</v>
      </c>
      <c r="G1636" s="1">
        <f>VLOOKUP(D1636, Spring!$A$1:$E$25, 2)</f>
        <v>282.03074951953801</v>
      </c>
      <c r="H1636" s="1">
        <f>VLOOKUP(D1636, Spring!$A$1:$E$25, 3)</f>
        <v>263.612120501699</v>
      </c>
      <c r="I1636" s="1">
        <f>VLOOKUP(D1636, Spring!$A$1:$E$25, 5)</f>
        <v>268.00502374504498</v>
      </c>
      <c r="J1636" s="1">
        <f t="shared" si="151"/>
        <v>268.00502374504498</v>
      </c>
      <c r="K1636" s="47">
        <f t="shared" si="152"/>
        <v>5.0138443818877336</v>
      </c>
      <c r="L1636" s="48">
        <f>Solar!K1653/1000*Variables!$B$3</f>
        <v>0</v>
      </c>
      <c r="M1636" s="1">
        <f>IF(E1636=1, VLOOKUP(D1636, Sheet1!$E$2:$G$26, 2), Sheet1!$G$3)</f>
        <v>0.18618000000000001</v>
      </c>
      <c r="N1636" s="1">
        <f>'Electricity Rates'!$J$3</f>
        <v>0.19270000000000001</v>
      </c>
      <c r="O1636" s="145">
        <f>L1636-K1636</f>
        <v>-5.0138443818877336</v>
      </c>
      <c r="P1636">
        <f t="shared" si="153"/>
        <v>0.96616781238976635</v>
      </c>
      <c r="Q1636">
        <f>IF(O1636&gt;0, IF(Q1635+O1636*Variables!$B$5&lt;Variables!$B$4, Q1635+O1636*Variables!$B$5, Variables!$B$4), IF(Q1635&gt;-O1636, Q1635+O1636/Variables!$B$5, 0))</f>
        <v>0</v>
      </c>
      <c r="R1636">
        <f>IF(O1636&gt;0, 0, IF(Q1635&gt;-O1636, 0, -O1636 - Q1635*Variables!$B$5))</f>
        <v>5.0138443818877336</v>
      </c>
      <c r="S1636">
        <f t="shared" si="154"/>
        <v>0.9334775470198583</v>
      </c>
      <c r="T1636">
        <f t="shared" si="155"/>
        <v>0</v>
      </c>
    </row>
    <row r="1637" spans="1:20" x14ac:dyDescent="0.3">
      <c r="A1637" s="3">
        <f t="shared" si="150"/>
        <v>43169</v>
      </c>
      <c r="B1637">
        <v>3</v>
      </c>
      <c r="C1637">
        <v>10</v>
      </c>
      <c r="D1637">
        <v>4</v>
      </c>
      <c r="E1637">
        <v>0</v>
      </c>
      <c r="F1637" s="1">
        <f>VLOOKUP(A1637,Weather!$A$1:$E$366, 5)</f>
        <v>5.128205128205203E-2</v>
      </c>
      <c r="G1637" s="1">
        <f>VLOOKUP(D1637, Spring!$A$1:$E$25, 2)</f>
        <v>287.61061946902601</v>
      </c>
      <c r="H1637" s="1">
        <f>VLOOKUP(D1637, Spring!$A$1:$E$25, 3)</f>
        <v>280.54932735425899</v>
      </c>
      <c r="I1637" s="1">
        <f>VLOOKUP(D1637, Spring!$A$1:$E$25, 5)</f>
        <v>263.81039287256101</v>
      </c>
      <c r="J1637" s="1">
        <f t="shared" si="151"/>
        <v>263.81039287256101</v>
      </c>
      <c r="K1637" s="47">
        <f t="shared" si="152"/>
        <v>4.93537112739343</v>
      </c>
      <c r="L1637" s="48">
        <f>Solar!K1654/1000*Variables!$B$3</f>
        <v>0</v>
      </c>
      <c r="M1637" s="1">
        <f>IF(E1637=1, VLOOKUP(D1637, Sheet1!$E$2:$G$26, 2), Sheet1!$G$3)</f>
        <v>0.18618000000000001</v>
      </c>
      <c r="N1637" s="1">
        <f>'Electricity Rates'!$J$3</f>
        <v>0.19270000000000001</v>
      </c>
      <c r="O1637" s="145">
        <f>L1637-K1637</f>
        <v>-4.93537112739343</v>
      </c>
      <c r="P1637">
        <f t="shared" si="153"/>
        <v>0.95104601624871399</v>
      </c>
      <c r="Q1637">
        <f>IF(O1637&gt;0, IF(Q1636+O1637*Variables!$B$5&lt;Variables!$B$4, Q1636+O1637*Variables!$B$5, Variables!$B$4), IF(Q1636&gt;-O1637, Q1636+O1637/Variables!$B$5, 0))</f>
        <v>0</v>
      </c>
      <c r="R1637">
        <f>IF(O1637&gt;0, 0, IF(Q1636&gt;-O1637, 0, -O1637 - Q1636*Variables!$B$5))</f>
        <v>4.93537112739343</v>
      </c>
      <c r="S1637">
        <f t="shared" si="154"/>
        <v>0.91886739649810889</v>
      </c>
      <c r="T1637">
        <f t="shared" si="155"/>
        <v>0</v>
      </c>
    </row>
    <row r="1638" spans="1:20" x14ac:dyDescent="0.3">
      <c r="A1638" s="3">
        <f t="shared" si="150"/>
        <v>43169</v>
      </c>
      <c r="B1638">
        <v>3</v>
      </c>
      <c r="C1638">
        <v>10</v>
      </c>
      <c r="D1638">
        <v>5</v>
      </c>
      <c r="E1638">
        <v>0</v>
      </c>
      <c r="F1638" s="1">
        <f>VLOOKUP(A1638,Weather!$A$1:$E$366, 5)</f>
        <v>5.128205128205203E-2</v>
      </c>
      <c r="G1638" s="1">
        <f>VLOOKUP(D1638, Spring!$A$1:$E$25, 2)</f>
        <v>318.58407079646003</v>
      </c>
      <c r="H1638" s="1">
        <f>VLOOKUP(D1638, Spring!$A$1:$E$25, 3)</f>
        <v>296.96508648302301</v>
      </c>
      <c r="I1638" s="1">
        <f>VLOOKUP(D1638, Spring!$A$1:$E$25, 5)</f>
        <v>263.982102908277</v>
      </c>
      <c r="J1638" s="1">
        <f t="shared" si="151"/>
        <v>263.982102908277</v>
      </c>
      <c r="K1638" s="47">
        <f t="shared" si="152"/>
        <v>4.9385834828405706</v>
      </c>
      <c r="L1638" s="48">
        <f>Solar!K1655/1000*Variables!$B$3</f>
        <v>0</v>
      </c>
      <c r="M1638" s="1">
        <f>IF(E1638=1, VLOOKUP(D1638, Sheet1!$E$2:$G$26, 2), Sheet1!$G$3)</f>
        <v>0.18618000000000001</v>
      </c>
      <c r="N1638" s="1">
        <f>'Electricity Rates'!$J$3</f>
        <v>0.19270000000000001</v>
      </c>
      <c r="O1638" s="145">
        <f>L1638-K1638</f>
        <v>-4.9385834828405706</v>
      </c>
      <c r="P1638">
        <f t="shared" si="153"/>
        <v>0.95166503714337802</v>
      </c>
      <c r="Q1638">
        <f>IF(O1638&gt;0, IF(Q1637+O1638*Variables!$B$5&lt;Variables!$B$4, Q1637+O1638*Variables!$B$5, Variables!$B$4), IF(Q1637&gt;-O1638, Q1637+O1638/Variables!$B$5, 0))</f>
        <v>0</v>
      </c>
      <c r="R1638">
        <f>IF(O1638&gt;0, 0, IF(Q1637&gt;-O1638, 0, -O1638 - Q1637*Variables!$B$5))</f>
        <v>4.9385834828405706</v>
      </c>
      <c r="S1638">
        <f t="shared" si="154"/>
        <v>0.91946547283525748</v>
      </c>
      <c r="T1638">
        <f t="shared" si="155"/>
        <v>0</v>
      </c>
    </row>
    <row r="1639" spans="1:20" x14ac:dyDescent="0.3">
      <c r="A1639" s="3">
        <f t="shared" si="150"/>
        <v>43169</v>
      </c>
      <c r="B1639">
        <v>3</v>
      </c>
      <c r="C1639">
        <v>10</v>
      </c>
      <c r="D1639">
        <v>6</v>
      </c>
      <c r="E1639">
        <v>0</v>
      </c>
      <c r="F1639" s="1">
        <f>VLOOKUP(A1639,Weather!$A$1:$E$366, 5)</f>
        <v>5.128205128205203E-2</v>
      </c>
      <c r="G1639" s="1">
        <f>VLOOKUP(D1639, Spring!$A$1:$E$25, 2)</f>
        <v>389.38053097345102</v>
      </c>
      <c r="H1639" s="1">
        <f>VLOOKUP(D1639, Spring!$A$1:$E$25, 3)</f>
        <v>340.20659833439998</v>
      </c>
      <c r="I1639" s="1">
        <f>VLOOKUP(D1639, Spring!$A$1:$E$25, 5)</f>
        <v>264.16853094705402</v>
      </c>
      <c r="J1639" s="1">
        <f t="shared" si="151"/>
        <v>264.16853094705402</v>
      </c>
      <c r="K1639" s="47">
        <f t="shared" si="152"/>
        <v>4.9420711830403166</v>
      </c>
      <c r="L1639" s="48">
        <f>Solar!K1656/1000*Variables!$B$3</f>
        <v>0</v>
      </c>
      <c r="M1639" s="1">
        <f>IF(E1639=1, VLOOKUP(D1639, Sheet1!$E$2:$G$26, 2), Sheet1!$G$3)</f>
        <v>0.18618000000000001</v>
      </c>
      <c r="N1639" s="1">
        <f>'Electricity Rates'!$J$3</f>
        <v>0.19270000000000001</v>
      </c>
      <c r="O1639" s="145">
        <f>L1639-K1639</f>
        <v>-4.9420711830403166</v>
      </c>
      <c r="P1639">
        <f t="shared" si="153"/>
        <v>0.95233711697186907</v>
      </c>
      <c r="Q1639">
        <f>IF(O1639&gt;0, IF(Q1638+O1639*Variables!$B$5&lt;Variables!$B$4, Q1638+O1639*Variables!$B$5, Variables!$B$4), IF(Q1638&gt;-O1639, Q1638+O1639/Variables!$B$5, 0))</f>
        <v>0</v>
      </c>
      <c r="R1639">
        <f>IF(O1639&gt;0, 0, IF(Q1638&gt;-O1639, 0, -O1639 - Q1638*Variables!$B$5))</f>
        <v>4.9420711830403166</v>
      </c>
      <c r="S1639">
        <f t="shared" si="154"/>
        <v>0.92011481285844621</v>
      </c>
      <c r="T1639">
        <f t="shared" si="155"/>
        <v>0</v>
      </c>
    </row>
    <row r="1640" spans="1:20" x14ac:dyDescent="0.3">
      <c r="A1640" s="3">
        <f t="shared" si="150"/>
        <v>43169</v>
      </c>
      <c r="B1640">
        <v>3</v>
      </c>
      <c r="C1640">
        <v>10</v>
      </c>
      <c r="D1640">
        <v>7</v>
      </c>
      <c r="E1640">
        <v>0</v>
      </c>
      <c r="F1640" s="1">
        <f>VLOOKUP(A1640,Weather!$A$1:$E$366, 5)</f>
        <v>5.128205128205203E-2</v>
      </c>
      <c r="G1640" s="1">
        <f>VLOOKUP(D1640, Spring!$A$1:$E$25, 2)</f>
        <v>623.89380530973403</v>
      </c>
      <c r="H1640" s="1">
        <f>VLOOKUP(D1640, Spring!$A$1:$E$25, 3)</f>
        <v>374.47950032030701</v>
      </c>
      <c r="I1640" s="1">
        <f>VLOOKUP(D1640, Spring!$A$1:$E$25, 5)</f>
        <v>251.18725224694799</v>
      </c>
      <c r="J1640" s="1">
        <f t="shared" si="151"/>
        <v>251.18725224694799</v>
      </c>
      <c r="K1640" s="47">
        <f t="shared" si="152"/>
        <v>4.699217111236937</v>
      </c>
      <c r="L1640" s="48">
        <f>Solar!K1657/1000*Variables!$B$3</f>
        <v>0.40795000000000009</v>
      </c>
      <c r="M1640" s="1">
        <f>IF(E1640=1, VLOOKUP(D1640, Sheet1!$E$2:$G$26, 2), Sheet1!$G$3)</f>
        <v>0.18618000000000001</v>
      </c>
      <c r="N1640" s="1">
        <f>'Electricity Rates'!$J$3</f>
        <v>0.19270000000000001</v>
      </c>
      <c r="O1640" s="145">
        <f>L1640-K1640</f>
        <v>-4.2912671112369365</v>
      </c>
      <c r="P1640">
        <f t="shared" si="153"/>
        <v>0.90553913733535785</v>
      </c>
      <c r="Q1640">
        <f>IF(O1640&gt;0, IF(Q1639+O1640*Variables!$B$5&lt;Variables!$B$4, Q1639+O1640*Variables!$B$5, Variables!$B$4), IF(Q1639&gt;-O1640, Q1639+O1640/Variables!$B$5, 0))</f>
        <v>0</v>
      </c>
      <c r="R1640">
        <f>IF(O1640&gt;0, 0, IF(Q1639&gt;-O1640, 0, -O1640 - Q1639*Variables!$B$5))</f>
        <v>4.2912671112369365</v>
      </c>
      <c r="S1640">
        <f t="shared" si="154"/>
        <v>0.79894811077009287</v>
      </c>
      <c r="T1640">
        <f t="shared" si="155"/>
        <v>0</v>
      </c>
    </row>
    <row r="1641" spans="1:20" x14ac:dyDescent="0.3">
      <c r="A1641" s="3">
        <f t="shared" si="150"/>
        <v>43169</v>
      </c>
      <c r="B1641">
        <v>3</v>
      </c>
      <c r="C1641">
        <v>10</v>
      </c>
      <c r="D1641">
        <v>8</v>
      </c>
      <c r="E1641">
        <v>0</v>
      </c>
      <c r="F1641" s="1">
        <f>VLOOKUP(A1641,Weather!$A$1:$E$366, 5)</f>
        <v>5.128205128205203E-2</v>
      </c>
      <c r="G1641" s="1">
        <f>VLOOKUP(D1641, Spring!$A$1:$E$25, 2)</f>
        <v>871.68141592920301</v>
      </c>
      <c r="H1641" s="1">
        <f>VLOOKUP(D1641, Spring!$A$1:$E$25, 3)</f>
        <v>578.35522101217202</v>
      </c>
      <c r="I1641" s="1">
        <f>VLOOKUP(D1641, Spring!$A$1:$E$25, 5)</f>
        <v>268.91753993484798</v>
      </c>
      <c r="J1641" s="1">
        <f t="shared" si="151"/>
        <v>268.91753993484798</v>
      </c>
      <c r="K1641" s="47">
        <f t="shared" si="152"/>
        <v>5.030915756549641</v>
      </c>
      <c r="L1641" s="48">
        <f>Solar!K1658/1000*Variables!$B$3</f>
        <v>6.6056500000000007</v>
      </c>
      <c r="M1641" s="1">
        <f>IF(E1641=1, VLOOKUP(D1641, Sheet1!$E$2:$G$26, 2), Sheet1!$G$3)</f>
        <v>0.18618000000000001</v>
      </c>
      <c r="N1641" s="1">
        <f>'Electricity Rates'!$J$3</f>
        <v>0.19270000000000001</v>
      </c>
      <c r="O1641" s="145">
        <f>L1641-K1641</f>
        <v>1.5747342434503597</v>
      </c>
      <c r="P1641">
        <f t="shared" si="153"/>
        <v>0.96945746628711582</v>
      </c>
      <c r="Q1641">
        <f>IF(O1641&gt;0, IF(Q1640+O1641*Variables!$B$5&lt;Variables!$B$4, Q1640+O1641*Variables!$B$5, Variables!$B$4), IF(Q1640&gt;-O1641, Q1640+O1641/Variables!$B$5, 0))</f>
        <v>1.4802501888433381</v>
      </c>
      <c r="R1641">
        <f>IF(O1641&gt;0, 0, IF(Q1640&gt;-O1641, 0, -O1641 - Q1640*Variables!$B$5))</f>
        <v>0</v>
      </c>
      <c r="S1641">
        <f t="shared" si="154"/>
        <v>0</v>
      </c>
      <c r="T1641">
        <f t="shared" si="155"/>
        <v>0</v>
      </c>
    </row>
    <row r="1642" spans="1:20" x14ac:dyDescent="0.3">
      <c r="A1642" s="3">
        <f t="shared" si="150"/>
        <v>43169</v>
      </c>
      <c r="B1642">
        <v>3</v>
      </c>
      <c r="C1642">
        <v>10</v>
      </c>
      <c r="D1642">
        <v>9</v>
      </c>
      <c r="E1642">
        <v>0</v>
      </c>
      <c r="F1642" s="1">
        <f>VLOOKUP(A1642,Weather!$A$1:$E$366, 5)</f>
        <v>5.128205128205203E-2</v>
      </c>
      <c r="G1642" s="1">
        <f>VLOOKUP(D1642, Spring!$A$1:$E$25, 2)</f>
        <v>1137.1681415929199</v>
      </c>
      <c r="H1642" s="1">
        <f>VLOOKUP(D1642, Spring!$A$1:$E$25, 3)</f>
        <v>786.77530429212004</v>
      </c>
      <c r="I1642" s="1">
        <f>VLOOKUP(D1642, Spring!$A$1:$E$25, 5)</f>
        <v>317.33977000667198</v>
      </c>
      <c r="J1642" s="1">
        <f t="shared" si="151"/>
        <v>317.33977000667198</v>
      </c>
      <c r="K1642" s="47">
        <f t="shared" si="152"/>
        <v>5.9367999926416095</v>
      </c>
      <c r="L1642" s="48">
        <f>Solar!K1659/1000*Variables!$B$3</f>
        <v>17.7118</v>
      </c>
      <c r="M1642" s="1">
        <f>IF(E1642=1, VLOOKUP(D1642, Sheet1!$E$2:$G$26, 2), Sheet1!$G$3)</f>
        <v>0.18618000000000001</v>
      </c>
      <c r="N1642" s="1">
        <f>'Electricity Rates'!$J$3</f>
        <v>0.19270000000000001</v>
      </c>
      <c r="O1642" s="145">
        <f>L1642-K1642</f>
        <v>11.77500000735839</v>
      </c>
      <c r="P1642">
        <f t="shared" si="153"/>
        <v>1.1440213585820382</v>
      </c>
      <c r="Q1642">
        <f>IF(O1642&gt;0, IF(Q1641+O1642*Variables!$B$5&lt;Variables!$B$4, Q1641+O1642*Variables!$B$5, Variables!$B$4), IF(Q1641&gt;-O1642, Q1641+O1642/Variables!$B$5, 0))</f>
        <v>12.548750195760224</v>
      </c>
      <c r="R1642">
        <f>IF(O1642&gt;0, 0, IF(Q1641&gt;-O1642, 0, -O1642 - Q1641*Variables!$B$5))</f>
        <v>0</v>
      </c>
      <c r="S1642">
        <f t="shared" si="154"/>
        <v>0</v>
      </c>
      <c r="T1642">
        <f t="shared" si="155"/>
        <v>0</v>
      </c>
    </row>
    <row r="1643" spans="1:20" x14ac:dyDescent="0.3">
      <c r="A1643" s="3">
        <f t="shared" si="150"/>
        <v>43169</v>
      </c>
      <c r="B1643">
        <v>3</v>
      </c>
      <c r="C1643">
        <v>10</v>
      </c>
      <c r="D1643">
        <v>10</v>
      </c>
      <c r="E1643">
        <v>0</v>
      </c>
      <c r="F1643" s="1">
        <f>VLOOKUP(A1643,Weather!$A$1:$E$366, 5)</f>
        <v>5.128205128205203E-2</v>
      </c>
      <c r="G1643" s="1">
        <f>VLOOKUP(D1643, Spring!$A$1:$E$25, 2)</f>
        <v>1207.9646017699099</v>
      </c>
      <c r="H1643" s="1">
        <f>VLOOKUP(D1643, Spring!$A$1:$E$25, 3)</f>
        <v>923.64670083279998</v>
      </c>
      <c r="I1643" s="1">
        <f>VLOOKUP(D1643, Spring!$A$1:$E$25, 5)</f>
        <v>339.44621060481097</v>
      </c>
      <c r="J1643" s="1">
        <f t="shared" si="151"/>
        <v>339.44621060481097</v>
      </c>
      <c r="K1643" s="47">
        <f t="shared" si="152"/>
        <v>6.3503678110641308</v>
      </c>
      <c r="L1643" s="48">
        <f>Solar!K1660/1000*Variables!$B$3</f>
        <v>26.669249999999998</v>
      </c>
      <c r="M1643" s="1">
        <f>IF(E1643=1, VLOOKUP(D1643, Sheet1!$E$2:$G$26, 2), Sheet1!$G$3)</f>
        <v>0.18618000000000001</v>
      </c>
      <c r="N1643" s="1">
        <f>'Electricity Rates'!$J$3</f>
        <v>0.19270000000000001</v>
      </c>
      <c r="O1643" s="145">
        <f>L1643-K1643</f>
        <v>20.318882188935866</v>
      </c>
      <c r="P1643">
        <f t="shared" si="153"/>
        <v>1.223715877192058</v>
      </c>
      <c r="Q1643">
        <f>IF(O1643&gt;0, IF(Q1642+O1643*Variables!$B$5&lt;Variables!$B$4, Q1642+O1643*Variables!$B$5, Variables!$B$4), IF(Q1642&gt;-O1643, Q1642+O1643/Variables!$B$5, 0))</f>
        <v>31.648499453359939</v>
      </c>
      <c r="R1643">
        <f>IF(O1643&gt;0, 0, IF(Q1642&gt;-O1643, 0, -O1643 - Q1642*Variables!$B$5))</f>
        <v>0</v>
      </c>
      <c r="S1643">
        <f t="shared" si="154"/>
        <v>0</v>
      </c>
      <c r="T1643">
        <f t="shared" si="155"/>
        <v>0</v>
      </c>
    </row>
    <row r="1644" spans="1:20" x14ac:dyDescent="0.3">
      <c r="A1644" s="3">
        <f t="shared" si="150"/>
        <v>43169</v>
      </c>
      <c r="B1644">
        <v>3</v>
      </c>
      <c r="C1644">
        <v>10</v>
      </c>
      <c r="D1644">
        <v>11</v>
      </c>
      <c r="E1644">
        <v>0</v>
      </c>
      <c r="F1644" s="1">
        <f>VLOOKUP(A1644,Weather!$A$1:$E$366, 5)</f>
        <v>5.128205128205203E-2</v>
      </c>
      <c r="G1644" s="1">
        <f>VLOOKUP(D1644, Spring!$A$1:$E$25, 2)</f>
        <v>1274.3362831858401</v>
      </c>
      <c r="H1644" s="1">
        <f>VLOOKUP(D1644, Spring!$A$1:$E$25, 3)</f>
        <v>962.46396540679098</v>
      </c>
      <c r="I1644" s="1">
        <f>VLOOKUP(D1644, Spring!$A$1:$E$25, 5)</f>
        <v>352.80034538247099</v>
      </c>
      <c r="J1644" s="1">
        <f t="shared" si="151"/>
        <v>352.80034538247099</v>
      </c>
      <c r="K1644" s="47">
        <f t="shared" si="152"/>
        <v>6.6001972832670006</v>
      </c>
      <c r="L1644" s="48">
        <f>Solar!K1661/1000*Variables!$B$3</f>
        <v>33.85895</v>
      </c>
      <c r="M1644" s="1">
        <f>IF(E1644=1, VLOOKUP(D1644, Sheet1!$E$2:$G$26, 2), Sheet1!$G$3)</f>
        <v>0.18618000000000001</v>
      </c>
      <c r="N1644" s="1">
        <f>'Electricity Rates'!$J$3</f>
        <v>0.19270000000000001</v>
      </c>
      <c r="O1644" s="145">
        <f>L1644-K1644</f>
        <v>27.258752716732999</v>
      </c>
      <c r="P1644">
        <f t="shared" si="153"/>
        <v>1.2718580164855511</v>
      </c>
      <c r="Q1644">
        <f>IF(O1644&gt;0, IF(Q1643+O1644*Variables!$B$5&lt;Variables!$B$4, Q1643+O1644*Variables!$B$5, Variables!$B$4), IF(Q1643&gt;-O1644, Q1643+O1644/Variables!$B$5, 0))</f>
        <v>57.271727007088955</v>
      </c>
      <c r="R1644">
        <f>IF(O1644&gt;0, 0, IF(Q1643&gt;-O1644, 0, -O1644 - Q1643*Variables!$B$5))</f>
        <v>0</v>
      </c>
      <c r="S1644">
        <f t="shared" si="154"/>
        <v>0</v>
      </c>
      <c r="T1644">
        <f t="shared" si="155"/>
        <v>0</v>
      </c>
    </row>
    <row r="1645" spans="1:20" x14ac:dyDescent="0.3">
      <c r="A1645" s="3">
        <f t="shared" si="150"/>
        <v>43169</v>
      </c>
      <c r="B1645">
        <v>3</v>
      </c>
      <c r="C1645">
        <v>10</v>
      </c>
      <c r="D1645">
        <v>12</v>
      </c>
      <c r="E1645">
        <v>0</v>
      </c>
      <c r="F1645" s="1">
        <f>VLOOKUP(A1645,Weather!$A$1:$E$366, 5)</f>
        <v>5.128205128205203E-2</v>
      </c>
      <c r="G1645" s="1">
        <f>VLOOKUP(D1645, Spring!$A$1:$E$25, 2)</f>
        <v>1314.1592920353901</v>
      </c>
      <c r="H1645" s="1">
        <f>VLOOKUP(D1645, Spring!$A$1:$E$25, 3)</f>
        <v>983.10377962844302</v>
      </c>
      <c r="I1645" s="1">
        <f>VLOOKUP(D1645, Spring!$A$1:$E$25, 5)</f>
        <v>344.20503159464602</v>
      </c>
      <c r="J1645" s="1">
        <f t="shared" si="151"/>
        <v>344.20503159464602</v>
      </c>
      <c r="K1645" s="47">
        <f t="shared" si="152"/>
        <v>6.4393959477418665</v>
      </c>
      <c r="L1645" s="48">
        <f>Solar!K1662/1000*Variables!$B$3</f>
        <v>38.308250000000001</v>
      </c>
      <c r="M1645" s="1">
        <f>IF(E1645=1, VLOOKUP(D1645, Sheet1!$E$2:$G$26, 2), Sheet1!$G$3)</f>
        <v>0.18618000000000001</v>
      </c>
      <c r="N1645" s="1">
        <f>'Electricity Rates'!$J$3</f>
        <v>0.19270000000000001</v>
      </c>
      <c r="O1645" s="145">
        <f>L1645-K1645</f>
        <v>31.868854052258136</v>
      </c>
      <c r="P1645">
        <f t="shared" si="153"/>
        <v>1.2408715991298578</v>
      </c>
      <c r="Q1645">
        <f>IF(O1645&gt;0, IF(Q1644+O1645*Variables!$B$5&lt;Variables!$B$4, Q1644+O1645*Variables!$B$5, Variables!$B$4), IF(Q1644&gt;-O1645, Q1644+O1645/Variables!$B$5, 0))</f>
        <v>87.228449816211594</v>
      </c>
      <c r="R1645">
        <f>IF(O1645&gt;0, 0, IF(Q1644&gt;-O1645, 0, -O1645 - Q1644*Variables!$B$5))</f>
        <v>0</v>
      </c>
      <c r="S1645">
        <f t="shared" si="154"/>
        <v>0</v>
      </c>
      <c r="T1645">
        <f t="shared" si="155"/>
        <v>0</v>
      </c>
    </row>
    <row r="1646" spans="1:20" x14ac:dyDescent="0.3">
      <c r="A1646" s="3">
        <f t="shared" si="150"/>
        <v>43169</v>
      </c>
      <c r="B1646">
        <v>3</v>
      </c>
      <c r="C1646">
        <v>10</v>
      </c>
      <c r="D1646">
        <v>13</v>
      </c>
      <c r="E1646">
        <v>0</v>
      </c>
      <c r="F1646" s="1">
        <f>VLOOKUP(A1646,Weather!$A$1:$E$366, 5)</f>
        <v>5.128205128205203E-2</v>
      </c>
      <c r="G1646" s="1">
        <f>VLOOKUP(D1646, Spring!$A$1:$E$25, 2)</f>
        <v>1362.8318584070701</v>
      </c>
      <c r="H1646" s="1">
        <f>VLOOKUP(D1646, Spring!$A$1:$E$25, 3)</f>
        <v>999.59961563100603</v>
      </c>
      <c r="I1646" s="1">
        <f>VLOOKUP(D1646, Spring!$A$1:$E$25, 5)</f>
        <v>326.84269398328001</v>
      </c>
      <c r="J1646" s="1">
        <f t="shared" si="151"/>
        <v>326.84269398328001</v>
      </c>
      <c r="K1646" s="47">
        <f t="shared" si="152"/>
        <v>6.1145809212444586</v>
      </c>
      <c r="L1646" s="48">
        <f>Solar!K1663/1000*Variables!$B$3</f>
        <v>39.245649999999998</v>
      </c>
      <c r="M1646" s="1">
        <f>IF(E1646=1, VLOOKUP(D1646, Sheet1!$E$2:$G$26, 2), Sheet1!$G$3)</f>
        <v>0.18618000000000001</v>
      </c>
      <c r="N1646" s="1">
        <f>'Electricity Rates'!$J$3</f>
        <v>0.19270000000000001</v>
      </c>
      <c r="O1646" s="145">
        <f>L1646-K1646</f>
        <v>33.131069078755537</v>
      </c>
      <c r="P1646">
        <f t="shared" si="153"/>
        <v>1.1782797435238073</v>
      </c>
      <c r="Q1646">
        <f>IF(O1646&gt;0, IF(Q1645+O1646*Variables!$B$5&lt;Variables!$B$4, Q1645+O1646*Variables!$B$5, Variables!$B$4), IF(Q1645&gt;-O1646, Q1645+O1646/Variables!$B$5, 0))</f>
        <v>100</v>
      </c>
      <c r="R1646">
        <f>IF(O1646&gt;0, 0, IF(Q1645&gt;-O1646, 0, -O1646 - Q1645*Variables!$B$5))</f>
        <v>0</v>
      </c>
      <c r="S1646">
        <f t="shared" si="154"/>
        <v>0</v>
      </c>
      <c r="T1646">
        <f t="shared" si="155"/>
        <v>0</v>
      </c>
    </row>
    <row r="1647" spans="1:20" x14ac:dyDescent="0.3">
      <c r="A1647" s="3">
        <f t="shared" si="150"/>
        <v>43169</v>
      </c>
      <c r="B1647">
        <v>3</v>
      </c>
      <c r="C1647">
        <v>10</v>
      </c>
      <c r="D1647">
        <v>14</v>
      </c>
      <c r="E1647">
        <v>0</v>
      </c>
      <c r="F1647" s="1">
        <f>VLOOKUP(A1647,Weather!$A$1:$E$366, 5)</f>
        <v>5.128205128205203E-2</v>
      </c>
      <c r="G1647" s="1">
        <f>VLOOKUP(D1647, Spring!$A$1:$E$25, 2)</f>
        <v>1402.65486725663</v>
      </c>
      <c r="H1647" s="1">
        <f>VLOOKUP(D1647, Spring!$A$1:$E$25, 3)</f>
        <v>1011.55108904548</v>
      </c>
      <c r="I1647" s="1">
        <f>VLOOKUP(D1647, Spring!$A$1:$E$25, 5)</f>
        <v>309.49016837395499</v>
      </c>
      <c r="J1647" s="1">
        <f t="shared" si="151"/>
        <v>309.49016837395499</v>
      </c>
      <c r="K1647" s="47">
        <f t="shared" si="152"/>
        <v>5.7899494579154585</v>
      </c>
      <c r="L1647" s="48">
        <f>Solar!K1664/1000*Variables!$B$3</f>
        <v>37.5777</v>
      </c>
      <c r="M1647" s="1">
        <f>IF(E1647=1, VLOOKUP(D1647, Sheet1!$E$2:$G$26, 2), Sheet1!$G$3)</f>
        <v>0.18618000000000001</v>
      </c>
      <c r="N1647" s="1">
        <f>'Electricity Rates'!$J$3</f>
        <v>0.19270000000000001</v>
      </c>
      <c r="O1647" s="145">
        <f>L1647-K1647</f>
        <v>31.787750542084542</v>
      </c>
      <c r="P1647">
        <f t="shared" si="153"/>
        <v>1.1157232605403089</v>
      </c>
      <c r="Q1647">
        <f>IF(O1647&gt;0, IF(Q1646+O1647*Variables!$B$5&lt;Variables!$B$4, Q1646+O1647*Variables!$B$5, Variables!$B$4), IF(Q1646&gt;-O1647, Q1646+O1647/Variables!$B$5, 0))</f>
        <v>100</v>
      </c>
      <c r="R1647">
        <f>IF(O1647&gt;0, 0, IF(Q1646&gt;-O1647, 0, -O1647 - Q1646*Variables!$B$5))</f>
        <v>0</v>
      </c>
      <c r="S1647">
        <f t="shared" si="154"/>
        <v>0</v>
      </c>
      <c r="T1647">
        <f t="shared" si="155"/>
        <v>0</v>
      </c>
    </row>
    <row r="1648" spans="1:20" x14ac:dyDescent="0.3">
      <c r="A1648" s="3">
        <f t="shared" si="150"/>
        <v>43169</v>
      </c>
      <c r="B1648">
        <v>3</v>
      </c>
      <c r="C1648">
        <v>10</v>
      </c>
      <c r="D1648">
        <v>15</v>
      </c>
      <c r="E1648">
        <v>0</v>
      </c>
      <c r="F1648" s="1">
        <f>VLOOKUP(A1648,Weather!$A$1:$E$366, 5)</f>
        <v>5.128205128205203E-2</v>
      </c>
      <c r="G1648" s="1">
        <f>VLOOKUP(D1648, Spring!$A$1:$E$25, 2)</f>
        <v>1371.6814159292001</v>
      </c>
      <c r="H1648" s="1">
        <f>VLOOKUP(D1648, Spring!$A$1:$E$25, 3)</f>
        <v>1005.48526585522</v>
      </c>
      <c r="I1648" s="1">
        <f>VLOOKUP(D1648, Spring!$A$1:$E$25, 5)</f>
        <v>300.89485458612899</v>
      </c>
      <c r="J1648" s="1">
        <f t="shared" si="151"/>
        <v>300.89485458612899</v>
      </c>
      <c r="K1648" s="47">
        <f t="shared" si="152"/>
        <v>5.6291481223903048</v>
      </c>
      <c r="L1648" s="48">
        <f>Solar!K1665/1000*Variables!$B$3</f>
        <v>32.651100000000007</v>
      </c>
      <c r="M1648" s="1">
        <f>IF(E1648=1, VLOOKUP(D1648, Sheet1!$E$2:$G$26, 2), Sheet1!$G$3)</f>
        <v>0.18618000000000001</v>
      </c>
      <c r="N1648" s="1">
        <f>'Electricity Rates'!$J$3</f>
        <v>0.19270000000000001</v>
      </c>
      <c r="O1648" s="145">
        <f>L1648-K1648</f>
        <v>27.021951877609702</v>
      </c>
      <c r="P1648">
        <f t="shared" si="153"/>
        <v>1.0847368431846118</v>
      </c>
      <c r="Q1648">
        <f>IF(O1648&gt;0, IF(Q1647+O1648*Variables!$B$5&lt;Variables!$B$4, Q1647+O1648*Variables!$B$5, Variables!$B$4), IF(Q1647&gt;-O1648, Q1647+O1648/Variables!$B$5, 0))</f>
        <v>100</v>
      </c>
      <c r="R1648">
        <f>IF(O1648&gt;0, 0, IF(Q1647&gt;-O1648, 0, -O1648 - Q1647*Variables!$B$5))</f>
        <v>0</v>
      </c>
      <c r="S1648">
        <f t="shared" si="154"/>
        <v>0</v>
      </c>
      <c r="T1648">
        <f t="shared" si="155"/>
        <v>0</v>
      </c>
    </row>
    <row r="1649" spans="1:20" x14ac:dyDescent="0.3">
      <c r="A1649" s="3">
        <f t="shared" si="150"/>
        <v>43169</v>
      </c>
      <c r="B1649">
        <v>3</v>
      </c>
      <c r="C1649">
        <v>10</v>
      </c>
      <c r="D1649">
        <v>16</v>
      </c>
      <c r="E1649">
        <v>0</v>
      </c>
      <c r="F1649" s="1">
        <f>VLOOKUP(A1649,Weather!$A$1:$E$366, 5)</f>
        <v>5.128205128205203E-2</v>
      </c>
      <c r="G1649" s="1">
        <f>VLOOKUP(D1649, Spring!$A$1:$E$25, 2)</f>
        <v>1283.1858407079601</v>
      </c>
      <c r="H1649" s="1">
        <f>VLOOKUP(D1649, Spring!$A$1:$E$25, 3)</f>
        <v>954.93673926969905</v>
      </c>
      <c r="I1649" s="1">
        <f>VLOOKUP(D1649, Spring!$A$1:$E$25, 5)</f>
        <v>270.36971623690101</v>
      </c>
      <c r="J1649" s="1">
        <f t="shared" si="151"/>
        <v>270.36971623690101</v>
      </c>
      <c r="K1649" s="47">
        <f t="shared" si="152"/>
        <v>5.0580831054739868</v>
      </c>
      <c r="L1649" s="48">
        <f>Solar!K1666/1000*Variables!$B$3</f>
        <v>24.699249999999999</v>
      </c>
      <c r="M1649" s="1">
        <f>IF(E1649=1, VLOOKUP(D1649, Sheet1!$E$2:$G$26, 2), Sheet1!$G$3)</f>
        <v>0.18618000000000001</v>
      </c>
      <c r="N1649" s="1">
        <f>'Electricity Rates'!$J$3</f>
        <v>0.19270000000000001</v>
      </c>
      <c r="O1649" s="145">
        <f>L1649-K1649</f>
        <v>19.641166894526012</v>
      </c>
      <c r="P1649">
        <f t="shared" si="153"/>
        <v>0.97469261442483734</v>
      </c>
      <c r="Q1649">
        <f>IF(O1649&gt;0, IF(Q1648+O1649*Variables!$B$5&lt;Variables!$B$4, Q1648+O1649*Variables!$B$5, Variables!$B$4), IF(Q1648&gt;-O1649, Q1648+O1649/Variables!$B$5, 0))</f>
        <v>100</v>
      </c>
      <c r="R1649">
        <f>IF(O1649&gt;0, 0, IF(Q1648&gt;-O1649, 0, -O1649 - Q1648*Variables!$B$5))</f>
        <v>0</v>
      </c>
      <c r="S1649">
        <f t="shared" si="154"/>
        <v>0</v>
      </c>
      <c r="T1649">
        <f t="shared" si="155"/>
        <v>0</v>
      </c>
    </row>
    <row r="1650" spans="1:20" x14ac:dyDescent="0.3">
      <c r="A1650" s="3">
        <f t="shared" si="150"/>
        <v>43169</v>
      </c>
      <c r="B1650">
        <v>3</v>
      </c>
      <c r="C1650">
        <v>10</v>
      </c>
      <c r="D1650">
        <v>17</v>
      </c>
      <c r="E1650">
        <v>0</v>
      </c>
      <c r="F1650" s="1">
        <f>VLOOKUP(A1650,Weather!$A$1:$E$366, 5)</f>
        <v>5.128205128205203E-2</v>
      </c>
      <c r="G1650" s="1">
        <f>VLOOKUP(D1650, Spring!$A$1:$E$25, 2)</f>
        <v>973.45132743362797</v>
      </c>
      <c r="H1650" s="1">
        <f>VLOOKUP(D1650, Spring!$A$1:$E$25, 3)</f>
        <v>850.97693786034597</v>
      </c>
      <c r="I1650" s="1">
        <f>VLOOKUP(D1650, Spring!$A$1:$E$25, 5)</f>
        <v>257.39334353781499</v>
      </c>
      <c r="J1650" s="1">
        <f t="shared" si="151"/>
        <v>257.39334353781499</v>
      </c>
      <c r="K1650" s="47">
        <f t="shared" si="152"/>
        <v>4.815320815254803</v>
      </c>
      <c r="L1650" s="48">
        <f>Solar!K1667/1000*Variables!$B$3</f>
        <v>11.179900000000002</v>
      </c>
      <c r="M1650" s="1">
        <f>IF(E1650=1, VLOOKUP(D1650, Sheet1!$E$2:$G$26, 2), Sheet1!$G$3)</f>
        <v>0.18618000000000001</v>
      </c>
      <c r="N1650" s="1">
        <f>'Electricity Rates'!$J$3</f>
        <v>0.19270000000000001</v>
      </c>
      <c r="O1650" s="145">
        <f>L1650-K1650</f>
        <v>6.3645791847451987</v>
      </c>
      <c r="P1650">
        <f t="shared" si="153"/>
        <v>0.92791232109960065</v>
      </c>
      <c r="Q1650">
        <f>IF(O1650&gt;0, IF(Q1649+O1650*Variables!$B$5&lt;Variables!$B$4, Q1649+O1650*Variables!$B$5, Variables!$B$4), IF(Q1649&gt;-O1650, Q1649+O1650/Variables!$B$5, 0))</f>
        <v>100</v>
      </c>
      <c r="R1650">
        <f>IF(O1650&gt;0, 0, IF(Q1649&gt;-O1650, 0, -O1650 - Q1649*Variables!$B$5))</f>
        <v>0</v>
      </c>
      <c r="S1650">
        <f t="shared" si="154"/>
        <v>0</v>
      </c>
      <c r="T1650">
        <f t="shared" si="155"/>
        <v>0</v>
      </c>
    </row>
    <row r="1651" spans="1:20" x14ac:dyDescent="0.3">
      <c r="A1651" s="3">
        <f t="shared" si="150"/>
        <v>43169</v>
      </c>
      <c r="B1651">
        <v>3</v>
      </c>
      <c r="C1651">
        <v>10</v>
      </c>
      <c r="D1651">
        <v>18</v>
      </c>
      <c r="E1651">
        <v>0</v>
      </c>
      <c r="F1651" s="1">
        <f>VLOOKUP(A1651,Weather!$A$1:$E$366, 5)</f>
        <v>5.128205128205203E-2</v>
      </c>
      <c r="G1651" s="1">
        <f>VLOOKUP(D1651, Spring!$A$1:$E$25, 2)</f>
        <v>690.26548672566298</v>
      </c>
      <c r="H1651" s="1">
        <f>VLOOKUP(D1651, Spring!$A$1:$E$25, 3)</f>
        <v>590.923299339663</v>
      </c>
      <c r="I1651" s="1">
        <f>VLOOKUP(D1651, Spring!$A$1:$E$25, 5)</f>
        <v>248.81274775305101</v>
      </c>
      <c r="J1651" s="1">
        <f t="shared" si="151"/>
        <v>248.81274775305101</v>
      </c>
      <c r="K1651" s="47">
        <f t="shared" si="152"/>
        <v>4.6547948244822743</v>
      </c>
      <c r="L1651" s="48">
        <f>Solar!K1668/1000*Variables!$B$3</f>
        <v>2.0863499999999999</v>
      </c>
      <c r="M1651" s="1">
        <f>IF(E1651=1, VLOOKUP(D1651, Sheet1!$E$2:$G$26, 2), Sheet1!$G$3)</f>
        <v>0.18618000000000001</v>
      </c>
      <c r="N1651" s="1">
        <f>'Electricity Rates'!$J$3</f>
        <v>0.19270000000000001</v>
      </c>
      <c r="O1651" s="145">
        <f>L1651-K1651</f>
        <v>-2.5684448244822744</v>
      </c>
      <c r="P1651">
        <f t="shared" si="153"/>
        <v>0.89697896267773436</v>
      </c>
      <c r="Q1651">
        <f>IF(O1651&gt;0, IF(Q1650+O1651*Variables!$B$5&lt;Variables!$B$4, Q1650+O1651*Variables!$B$5, Variables!$B$4), IF(Q1650&gt;-O1651, Q1650+O1651/Variables!$B$5, 0))</f>
        <v>97.267611888848649</v>
      </c>
      <c r="R1651">
        <f>IF(O1651&gt;0, 0, IF(Q1650&gt;-O1651, 0, -O1651 - Q1650*Variables!$B$5))</f>
        <v>0</v>
      </c>
      <c r="S1651">
        <f t="shared" si="154"/>
        <v>0</v>
      </c>
      <c r="T1651">
        <f t="shared" si="155"/>
        <v>0</v>
      </c>
    </row>
    <row r="1652" spans="1:20" x14ac:dyDescent="0.3">
      <c r="A1652" s="3">
        <f t="shared" si="150"/>
        <v>43169</v>
      </c>
      <c r="B1652">
        <v>3</v>
      </c>
      <c r="C1652">
        <v>10</v>
      </c>
      <c r="D1652">
        <v>19</v>
      </c>
      <c r="E1652">
        <v>0</v>
      </c>
      <c r="F1652" s="1">
        <f>VLOOKUP(A1652,Weather!$A$1:$E$366, 5)</f>
        <v>5.128205128205203E-2</v>
      </c>
      <c r="G1652" s="1">
        <f>VLOOKUP(D1652, Spring!$A$1:$E$25, 2)</f>
        <v>482.300884955752</v>
      </c>
      <c r="H1652" s="1">
        <f>VLOOKUP(D1652, Spring!$A$1:$E$25, 3)</f>
        <v>454.99679692504799</v>
      </c>
      <c r="I1652" s="1">
        <f>VLOOKUP(D1652, Spring!$A$1:$E$25, 5)</f>
        <v>266.52341143686903</v>
      </c>
      <c r="J1652" s="1">
        <f t="shared" si="151"/>
        <v>266.52341143686903</v>
      </c>
      <c r="K1652" s="47">
        <f t="shared" si="152"/>
        <v>4.9861263434581593</v>
      </c>
      <c r="L1652" s="48">
        <f>Solar!K1669/1000*Variables!$B$3</f>
        <v>0</v>
      </c>
      <c r="M1652" s="1">
        <f>IF(E1652=1, VLOOKUP(D1652, Sheet1!$E$2:$G$26, 2), Sheet1!$G$3)</f>
        <v>0.18618000000000001</v>
      </c>
      <c r="N1652" s="1">
        <f>'Electricity Rates'!$J$3</f>
        <v>0.19270000000000001</v>
      </c>
      <c r="O1652" s="145">
        <f>L1652-K1652</f>
        <v>-4.9861263434581593</v>
      </c>
      <c r="P1652">
        <f t="shared" si="153"/>
        <v>0.96082654638438736</v>
      </c>
      <c r="Q1652">
        <f>IF(O1652&gt;0, IF(Q1651+O1652*Variables!$B$5&lt;Variables!$B$4, Q1651+O1652*Variables!$B$5, Variables!$B$4), IF(Q1651&gt;-O1652, Q1651+O1652/Variables!$B$5, 0))</f>
        <v>91.963222161765501</v>
      </c>
      <c r="R1652">
        <f>IF(O1652&gt;0, 0, IF(Q1651&gt;-O1652, 0, -O1652 - Q1651*Variables!$B$5))</f>
        <v>0</v>
      </c>
      <c r="S1652">
        <f t="shared" si="154"/>
        <v>0</v>
      </c>
      <c r="T1652">
        <f t="shared" si="155"/>
        <v>0</v>
      </c>
    </row>
    <row r="1653" spans="1:20" x14ac:dyDescent="0.3">
      <c r="A1653" s="3">
        <f t="shared" si="150"/>
        <v>43169</v>
      </c>
      <c r="B1653">
        <v>3</v>
      </c>
      <c r="C1653">
        <v>10</v>
      </c>
      <c r="D1653">
        <v>20</v>
      </c>
      <c r="E1653">
        <v>0</v>
      </c>
      <c r="F1653" s="1">
        <f>VLOOKUP(A1653,Weather!$A$1:$E$366, 5)</f>
        <v>5.128205128205203E-2</v>
      </c>
      <c r="G1653" s="1">
        <f>VLOOKUP(D1653, Spring!$A$1:$E$25, 2)</f>
        <v>415.92920353982299</v>
      </c>
      <c r="H1653" s="1">
        <f>VLOOKUP(D1653, Spring!$A$1:$E$25, 3)</f>
        <v>371.98648067830999</v>
      </c>
      <c r="I1653" s="1">
        <f>VLOOKUP(D1653, Spring!$A$1:$E$25, 5)</f>
        <v>284.25369912476901</v>
      </c>
      <c r="J1653" s="1">
        <f t="shared" si="151"/>
        <v>284.25369912476901</v>
      </c>
      <c r="K1653" s="47">
        <f t="shared" si="152"/>
        <v>5.3178249887708642</v>
      </c>
      <c r="L1653" s="48">
        <f>Solar!K1670/1000*Variables!$B$3</f>
        <v>0</v>
      </c>
      <c r="M1653" s="1">
        <f>IF(E1653=1, VLOOKUP(D1653, Sheet1!$E$2:$G$26, 2), Sheet1!$G$3)</f>
        <v>0.18618000000000001</v>
      </c>
      <c r="N1653" s="1">
        <f>'Electricity Rates'!$J$3</f>
        <v>0.19270000000000001</v>
      </c>
      <c r="O1653" s="145">
        <f>L1653-K1653</f>
        <v>-5.3178249887708642</v>
      </c>
      <c r="P1653">
        <f t="shared" si="153"/>
        <v>1.0247448753361457</v>
      </c>
      <c r="Q1653">
        <f>IF(O1653&gt;0, IF(Q1652+O1653*Variables!$B$5&lt;Variables!$B$4, Q1652+O1653*Variables!$B$5, Variables!$B$4), IF(Q1652&gt;-O1653, Q1652+O1653/Variables!$B$5, 0))</f>
        <v>86.305961535413516</v>
      </c>
      <c r="R1653">
        <f>IF(O1653&gt;0, 0, IF(Q1652&gt;-O1653, 0, -O1653 - Q1652*Variables!$B$5))</f>
        <v>0</v>
      </c>
      <c r="S1653">
        <f t="shared" si="154"/>
        <v>0</v>
      </c>
      <c r="T1653">
        <f t="shared" si="155"/>
        <v>0</v>
      </c>
    </row>
    <row r="1654" spans="1:20" x14ac:dyDescent="0.3">
      <c r="A1654" s="3">
        <f t="shared" si="150"/>
        <v>43169</v>
      </c>
      <c r="B1654">
        <v>3</v>
      </c>
      <c r="C1654">
        <v>10</v>
      </c>
      <c r="D1654">
        <v>21</v>
      </c>
      <c r="E1654">
        <v>0</v>
      </c>
      <c r="F1654" s="1">
        <f>VLOOKUP(A1654,Weather!$A$1:$E$366, 5)</f>
        <v>5.128205128205203E-2</v>
      </c>
      <c r="G1654" s="1">
        <f>VLOOKUP(D1654, Spring!$A$1:$E$25, 2)</f>
        <v>371.68141592920301</v>
      </c>
      <c r="H1654" s="1">
        <f>VLOOKUP(D1654, Spring!$A$1:$E$25, 3)</f>
        <v>318.10538116591903</v>
      </c>
      <c r="I1654" s="1">
        <f>VLOOKUP(D1654, Spring!$A$1:$E$25, 5)</f>
        <v>271.28223242670401</v>
      </c>
      <c r="J1654" s="1">
        <f t="shared" si="151"/>
        <v>271.28223242670401</v>
      </c>
      <c r="K1654" s="47">
        <f t="shared" si="152"/>
        <v>5.0751544801358959</v>
      </c>
      <c r="L1654" s="48">
        <f>Solar!K1671/1000*Variables!$B$3</f>
        <v>0</v>
      </c>
      <c r="M1654" s="1">
        <f>IF(E1654=1, VLOOKUP(D1654, Sheet1!$E$2:$G$26, 2), Sheet1!$G$3)</f>
        <v>0.18618000000000001</v>
      </c>
      <c r="N1654" s="1">
        <f>'Electricity Rates'!$J$3</f>
        <v>0.19270000000000001</v>
      </c>
      <c r="O1654" s="145">
        <f>L1654-K1654</f>
        <v>-5.0751544801358959</v>
      </c>
      <c r="P1654">
        <f t="shared" si="153"/>
        <v>0.97798226832218715</v>
      </c>
      <c r="Q1654">
        <f>IF(O1654&gt;0, IF(Q1653+O1654*Variables!$B$5&lt;Variables!$B$4, Q1653+O1654*Variables!$B$5, Variables!$B$4), IF(Q1653&gt;-O1654, Q1653+O1654/Variables!$B$5, 0))</f>
        <v>80.906861024630643</v>
      </c>
      <c r="R1654">
        <f>IF(O1654&gt;0, 0, IF(Q1653&gt;-O1654, 0, -O1654 - Q1653*Variables!$B$5))</f>
        <v>0</v>
      </c>
      <c r="S1654">
        <f t="shared" si="154"/>
        <v>0</v>
      </c>
      <c r="T1654">
        <f t="shared" si="155"/>
        <v>0</v>
      </c>
    </row>
    <row r="1655" spans="1:20" x14ac:dyDescent="0.3">
      <c r="A1655" s="3">
        <f t="shared" si="150"/>
        <v>43169</v>
      </c>
      <c r="B1655">
        <v>3</v>
      </c>
      <c r="C1655">
        <v>10</v>
      </c>
      <c r="D1655">
        <v>22</v>
      </c>
      <c r="E1655">
        <v>0</v>
      </c>
      <c r="F1655" s="1">
        <f>VLOOKUP(A1655,Weather!$A$1:$E$366, 5)</f>
        <v>5.128205128205203E-2</v>
      </c>
      <c r="G1655" s="1">
        <f>VLOOKUP(D1655, Spring!$A$1:$E$25, 2)</f>
        <v>345.13274336283098</v>
      </c>
      <c r="H1655" s="1">
        <f>VLOOKUP(D1655, Spring!$A$1:$E$25, 3)</f>
        <v>289.79820627802701</v>
      </c>
      <c r="I1655" s="1">
        <f>VLOOKUP(D1655, Spring!$A$1:$E$25, 5)</f>
        <v>275.85953137878198</v>
      </c>
      <c r="J1655" s="1">
        <f t="shared" si="151"/>
        <v>275.85953137878198</v>
      </c>
      <c r="K1655" s="47">
        <f t="shared" si="152"/>
        <v>5.1607866981980806</v>
      </c>
      <c r="L1655" s="48">
        <f>Solar!K1672/1000*Variables!$B$3</f>
        <v>0</v>
      </c>
      <c r="M1655" s="1">
        <f>IF(E1655=1, VLOOKUP(D1655, Sheet1!$E$2:$G$26, 2), Sheet1!$G$3)</f>
        <v>0.18618000000000001</v>
      </c>
      <c r="N1655" s="1">
        <f>'Electricity Rates'!$J$3</f>
        <v>0.19270000000000001</v>
      </c>
      <c r="O1655" s="145">
        <f>L1655-K1655</f>
        <v>-5.1607866981980806</v>
      </c>
      <c r="P1655">
        <f t="shared" si="153"/>
        <v>0.9944835967427702</v>
      </c>
      <c r="Q1655">
        <f>IF(O1655&gt;0, IF(Q1654+O1655*Variables!$B$5&lt;Variables!$B$4, Q1654+O1655*Variables!$B$5, Variables!$B$4), IF(Q1654&gt;-O1655, Q1654+O1655/Variables!$B$5, 0))</f>
        <v>75.416662409526296</v>
      </c>
      <c r="R1655">
        <f>IF(O1655&gt;0, 0, IF(Q1654&gt;-O1655, 0, -O1655 - Q1654*Variables!$B$5))</f>
        <v>0</v>
      </c>
      <c r="S1655">
        <f t="shared" si="154"/>
        <v>0</v>
      </c>
      <c r="T1655">
        <f t="shared" si="155"/>
        <v>0</v>
      </c>
    </row>
    <row r="1656" spans="1:20" x14ac:dyDescent="0.3">
      <c r="A1656" s="3">
        <f t="shared" si="150"/>
        <v>43169</v>
      </c>
      <c r="B1656">
        <v>3</v>
      </c>
      <c r="C1656">
        <v>10</v>
      </c>
      <c r="D1656">
        <v>23</v>
      </c>
      <c r="E1656">
        <v>0</v>
      </c>
      <c r="F1656" s="1">
        <f>VLOOKUP(A1656,Weather!$A$1:$E$366, 5)</f>
        <v>5.128205128205203E-2</v>
      </c>
      <c r="G1656" s="1">
        <f>VLOOKUP(D1656, Spring!$A$1:$E$25, 2)</f>
        <v>318.58407079646003</v>
      </c>
      <c r="H1656" s="1">
        <f>VLOOKUP(D1656, Spring!$A$1:$E$25, 3)</f>
        <v>270.57975656630401</v>
      </c>
      <c r="I1656" s="1">
        <f>VLOOKUP(D1656, Spring!$A$1:$E$25, 5)</f>
        <v>271.64527650221697</v>
      </c>
      <c r="J1656" s="1">
        <f t="shared" si="151"/>
        <v>271.64527650221697</v>
      </c>
      <c r="K1656" s="47">
        <f t="shared" si="152"/>
        <v>5.0819463173669766</v>
      </c>
      <c r="L1656" s="48">
        <f>Solar!K1673/1000*Variables!$B$3</f>
        <v>0</v>
      </c>
      <c r="M1656" s="1">
        <f>IF(E1656=1, VLOOKUP(D1656, Sheet1!$E$2:$G$26, 2), Sheet1!$G$3)</f>
        <v>0.18618000000000001</v>
      </c>
      <c r="N1656" s="1">
        <f>'Electricity Rates'!$J$3</f>
        <v>0.19270000000000001</v>
      </c>
      <c r="O1656" s="145">
        <f>L1656-K1656</f>
        <v>-5.0819463173669766</v>
      </c>
      <c r="P1656">
        <f t="shared" si="153"/>
        <v>0.97929105535661642</v>
      </c>
      <c r="Q1656">
        <f>IF(O1656&gt;0, IF(Q1655+O1656*Variables!$B$5&lt;Variables!$B$4, Q1655+O1656*Variables!$B$5, Variables!$B$4), IF(Q1655&gt;-O1656, Q1655+O1656/Variables!$B$5, 0))</f>
        <v>70.010336539986952</v>
      </c>
      <c r="R1656">
        <f>IF(O1656&gt;0, 0, IF(Q1655&gt;-O1656, 0, -O1656 - Q1655*Variables!$B$5))</f>
        <v>0</v>
      </c>
      <c r="S1656">
        <f t="shared" si="154"/>
        <v>0</v>
      </c>
      <c r="T1656">
        <f t="shared" si="155"/>
        <v>0</v>
      </c>
    </row>
    <row r="1657" spans="1:20" x14ac:dyDescent="0.3">
      <c r="A1657" s="3">
        <f t="shared" si="150"/>
        <v>43169</v>
      </c>
      <c r="B1657">
        <v>3</v>
      </c>
      <c r="C1657">
        <v>10</v>
      </c>
      <c r="D1657">
        <v>24</v>
      </c>
      <c r="E1657">
        <v>0</v>
      </c>
      <c r="F1657" s="1">
        <f>VLOOKUP(A1657,Weather!$A$1:$E$366, 5)</f>
        <v>5.128205128205203E-2</v>
      </c>
      <c r="G1657" s="1">
        <f>VLOOKUP(D1657, Spring!$A$1:$E$25, 2)</f>
        <v>287.61061946902601</v>
      </c>
      <c r="H1657" s="1">
        <f>VLOOKUP(D1657, Spring!$A$1:$E$25, 3)</f>
        <v>251.20115310698301</v>
      </c>
      <c r="I1657" s="1">
        <f>VLOOKUP(D1657, Spring!$A$1:$E$25, 5)</f>
        <v>267.465363632795</v>
      </c>
      <c r="J1657" s="1">
        <f t="shared" si="151"/>
        <v>267.465363632795</v>
      </c>
      <c r="K1657" s="47">
        <f t="shared" si="152"/>
        <v>5.0037484076252969</v>
      </c>
      <c r="L1657" s="48">
        <f>Solar!K1674/1000*Variables!$B$3</f>
        <v>0</v>
      </c>
      <c r="M1657" s="1">
        <f>IF(E1657=1, VLOOKUP(D1657, Sheet1!$E$2:$G$26, 2), Sheet1!$G$3)</f>
        <v>0.18618000000000001</v>
      </c>
      <c r="N1657" s="1">
        <f>'Electricity Rates'!$J$3</f>
        <v>0.19270000000000001</v>
      </c>
      <c r="O1657" s="145">
        <f>L1657-K1657</f>
        <v>-5.0037484076252969</v>
      </c>
      <c r="P1657">
        <f t="shared" si="153"/>
        <v>0.96422231814939474</v>
      </c>
      <c r="Q1657">
        <f>IF(O1657&gt;0, IF(Q1656+O1657*Variables!$B$5&lt;Variables!$B$4, Q1656+O1657*Variables!$B$5, Variables!$B$4), IF(Q1656&gt;-O1657, Q1656+O1657/Variables!$B$5, 0))</f>
        <v>64.687199936130256</v>
      </c>
      <c r="R1657">
        <f>IF(O1657&gt;0, 0, IF(Q1656&gt;-O1657, 0, -O1657 - Q1656*Variables!$B$5))</f>
        <v>0</v>
      </c>
      <c r="S1657">
        <f t="shared" si="154"/>
        <v>0</v>
      </c>
      <c r="T1657">
        <f t="shared" si="155"/>
        <v>0</v>
      </c>
    </row>
    <row r="1658" spans="1:20" x14ac:dyDescent="0.3">
      <c r="A1658" s="3">
        <f t="shared" si="150"/>
        <v>43170</v>
      </c>
      <c r="B1658">
        <v>3</v>
      </c>
      <c r="C1658">
        <v>11</v>
      </c>
      <c r="D1658">
        <v>1</v>
      </c>
      <c r="E1658">
        <v>0</v>
      </c>
      <c r="F1658" s="1">
        <f>VLOOKUP(A1658,Weather!$A$1:$E$366, 5)</f>
        <v>7.6923076923078038E-2</v>
      </c>
      <c r="G1658" s="1">
        <f>VLOOKUP(D1658, Spring!$A$1:$E$25, 2)</f>
        <v>284.91351697629602</v>
      </c>
      <c r="H1658" s="1">
        <f>VLOOKUP(D1658, Spring!$A$1:$E$25, 3)</f>
        <v>272.00797092955099</v>
      </c>
      <c r="I1658" s="1">
        <f>VLOOKUP(D1658, Spring!$A$1:$E$25, 5)</f>
        <v>272.01322657875102</v>
      </c>
      <c r="J1658" s="1">
        <f t="shared" si="151"/>
        <v>272.01322657875102</v>
      </c>
      <c r="K1658" s="47">
        <f t="shared" si="152"/>
        <v>5.0888299361822726</v>
      </c>
      <c r="L1658" s="48">
        <f>Solar!K1675/1000*Variables!$B$3</f>
        <v>0</v>
      </c>
      <c r="M1658" s="1">
        <f>IF(E1658=1, VLOOKUP(D1658, Sheet1!$E$2:$G$26, 2), Sheet1!$G$3)</f>
        <v>0.18618000000000001</v>
      </c>
      <c r="N1658" s="1">
        <f>'Electricity Rates'!$J$3</f>
        <v>0.19270000000000001</v>
      </c>
      <c r="O1658" s="145">
        <f>L1658-K1658</f>
        <v>-5.0888299361822726</v>
      </c>
      <c r="P1658">
        <f t="shared" si="153"/>
        <v>0.98061752870232399</v>
      </c>
      <c r="Q1658">
        <f>IF(O1658&gt;0, IF(Q1657+O1658*Variables!$B$5&lt;Variables!$B$4, Q1657+O1658*Variables!$B$5, Variables!$B$4), IF(Q1657&gt;-O1658, Q1657+O1658/Variables!$B$5, 0))</f>
        <v>59.273551067851244</v>
      </c>
      <c r="R1658">
        <f>IF(O1658&gt;0, 0, IF(Q1657&gt;-O1658, 0, -O1658 - Q1657*Variables!$B$5))</f>
        <v>0</v>
      </c>
      <c r="S1658">
        <f t="shared" si="154"/>
        <v>0</v>
      </c>
      <c r="T1658">
        <f t="shared" si="155"/>
        <v>0</v>
      </c>
    </row>
    <row r="1659" spans="1:20" x14ac:dyDescent="0.3">
      <c r="A1659" s="3">
        <f t="shared" si="150"/>
        <v>43170</v>
      </c>
      <c r="B1659">
        <v>3</v>
      </c>
      <c r="C1659">
        <v>11</v>
      </c>
      <c r="D1659">
        <v>2</v>
      </c>
      <c r="E1659">
        <v>0</v>
      </c>
      <c r="F1659" s="1">
        <f>VLOOKUP(A1659,Weather!$A$1:$E$366, 5)</f>
        <v>7.6923076923078038E-2</v>
      </c>
      <c r="G1659" s="1">
        <f>VLOOKUP(D1659, Spring!$A$1:$E$25, 2)</f>
        <v>283.47213324791699</v>
      </c>
      <c r="H1659" s="1">
        <f>VLOOKUP(D1659, Spring!$A$1:$E$25, 3)</f>
        <v>272.193568553901</v>
      </c>
      <c r="I1659" s="1">
        <f>VLOOKUP(D1659, Spring!$A$1:$E$25, 5)</f>
        <v>263.43263079398702</v>
      </c>
      <c r="J1659" s="1">
        <f t="shared" si="151"/>
        <v>263.43263079398702</v>
      </c>
      <c r="K1659" s="47">
        <f t="shared" si="152"/>
        <v>4.928303945409743</v>
      </c>
      <c r="L1659" s="48">
        <f>Solar!K1676/1000*Variables!$B$3</f>
        <v>0</v>
      </c>
      <c r="M1659" s="1">
        <f>IF(E1659=1, VLOOKUP(D1659, Sheet1!$E$2:$G$26, 2), Sheet1!$G$3)</f>
        <v>0.18618000000000001</v>
      </c>
      <c r="N1659" s="1">
        <f>'Electricity Rates'!$J$3</f>
        <v>0.19270000000000001</v>
      </c>
      <c r="O1659" s="145">
        <f>L1659-K1659</f>
        <v>-4.928303945409743</v>
      </c>
      <c r="P1659">
        <f t="shared" si="153"/>
        <v>0.94968417028045748</v>
      </c>
      <c r="Q1659">
        <f>IF(O1659&gt;0, IF(Q1658+O1659*Variables!$B$5&lt;Variables!$B$4, Q1658+O1659*Variables!$B$5, Variables!$B$4), IF(Q1658&gt;-O1659, Q1658+O1659/Variables!$B$5, 0))</f>
        <v>54.030674530181301</v>
      </c>
      <c r="R1659">
        <f>IF(O1659&gt;0, 0, IF(Q1658&gt;-O1659, 0, -O1659 - Q1658*Variables!$B$5))</f>
        <v>0</v>
      </c>
      <c r="S1659">
        <f t="shared" si="154"/>
        <v>0</v>
      </c>
      <c r="T1659">
        <f t="shared" si="155"/>
        <v>0</v>
      </c>
    </row>
    <row r="1660" spans="1:20" x14ac:dyDescent="0.3">
      <c r="A1660" s="3">
        <f t="shared" si="150"/>
        <v>43170</v>
      </c>
      <c r="B1660">
        <v>3</v>
      </c>
      <c r="C1660">
        <v>11</v>
      </c>
      <c r="D1660">
        <v>3</v>
      </c>
      <c r="E1660">
        <v>0</v>
      </c>
      <c r="F1660" s="1">
        <f>VLOOKUP(A1660,Weather!$A$1:$E$366, 5)</f>
        <v>7.6923076923078038E-2</v>
      </c>
      <c r="G1660" s="1">
        <f>VLOOKUP(D1660, Spring!$A$1:$E$25, 2)</f>
        <v>282.03074951953801</v>
      </c>
      <c r="H1660" s="1">
        <f>VLOOKUP(D1660, Spring!$A$1:$E$25, 3)</f>
        <v>263.612120501699</v>
      </c>
      <c r="I1660" s="1">
        <f>VLOOKUP(D1660, Spring!$A$1:$E$25, 5)</f>
        <v>268.00502374504498</v>
      </c>
      <c r="J1660" s="1">
        <f t="shared" si="151"/>
        <v>268.00502374504498</v>
      </c>
      <c r="K1660" s="47">
        <f t="shared" si="152"/>
        <v>5.0138443818877336</v>
      </c>
      <c r="L1660" s="48">
        <f>Solar!K1677/1000*Variables!$B$3</f>
        <v>0</v>
      </c>
      <c r="M1660" s="1">
        <f>IF(E1660=1, VLOOKUP(D1660, Sheet1!$E$2:$G$26, 2), Sheet1!$G$3)</f>
        <v>0.18618000000000001</v>
      </c>
      <c r="N1660" s="1">
        <f>'Electricity Rates'!$J$3</f>
        <v>0.19270000000000001</v>
      </c>
      <c r="O1660" s="145">
        <f>L1660-K1660</f>
        <v>-5.0138443818877336</v>
      </c>
      <c r="P1660">
        <f t="shared" si="153"/>
        <v>0.96616781238976635</v>
      </c>
      <c r="Q1660">
        <f>IF(O1660&gt;0, IF(Q1659+O1660*Variables!$B$5&lt;Variables!$B$4, Q1659+O1660*Variables!$B$5, Variables!$B$4), IF(Q1659&gt;-O1660, Q1659+O1660/Variables!$B$5, 0))</f>
        <v>48.696797528173072</v>
      </c>
      <c r="R1660">
        <f>IF(O1660&gt;0, 0, IF(Q1659&gt;-O1660, 0, -O1660 - Q1659*Variables!$B$5))</f>
        <v>0</v>
      </c>
      <c r="S1660">
        <f t="shared" si="154"/>
        <v>0</v>
      </c>
      <c r="T1660">
        <f t="shared" si="155"/>
        <v>0</v>
      </c>
    </row>
    <row r="1661" spans="1:20" x14ac:dyDescent="0.3">
      <c r="A1661" s="3">
        <f t="shared" si="150"/>
        <v>43170</v>
      </c>
      <c r="B1661">
        <v>3</v>
      </c>
      <c r="C1661">
        <v>11</v>
      </c>
      <c r="D1661">
        <v>4</v>
      </c>
      <c r="E1661">
        <v>0</v>
      </c>
      <c r="F1661" s="1">
        <f>VLOOKUP(A1661,Weather!$A$1:$E$366, 5)</f>
        <v>7.6923076923078038E-2</v>
      </c>
      <c r="G1661" s="1">
        <f>VLOOKUP(D1661, Spring!$A$1:$E$25, 2)</f>
        <v>287.61061946902601</v>
      </c>
      <c r="H1661" s="1">
        <f>VLOOKUP(D1661, Spring!$A$1:$E$25, 3)</f>
        <v>280.54932735425899</v>
      </c>
      <c r="I1661" s="1">
        <f>VLOOKUP(D1661, Spring!$A$1:$E$25, 5)</f>
        <v>263.81039287256101</v>
      </c>
      <c r="J1661" s="1">
        <f t="shared" si="151"/>
        <v>263.81039287256101</v>
      </c>
      <c r="K1661" s="47">
        <f t="shared" si="152"/>
        <v>4.93537112739343</v>
      </c>
      <c r="L1661" s="48">
        <f>Solar!K1678/1000*Variables!$B$3</f>
        <v>0</v>
      </c>
      <c r="M1661" s="1">
        <f>IF(E1661=1, VLOOKUP(D1661, Sheet1!$E$2:$G$26, 2), Sheet1!$G$3)</f>
        <v>0.18618000000000001</v>
      </c>
      <c r="N1661" s="1">
        <f>'Electricity Rates'!$J$3</f>
        <v>0.19270000000000001</v>
      </c>
      <c r="O1661" s="145">
        <f>L1661-K1661</f>
        <v>-4.93537112739343</v>
      </c>
      <c r="P1661">
        <f t="shared" si="153"/>
        <v>0.95104601624871399</v>
      </c>
      <c r="Q1661">
        <f>IF(O1661&gt;0, IF(Q1660+O1661*Variables!$B$5&lt;Variables!$B$4, Q1660+O1661*Variables!$B$5, Variables!$B$4), IF(Q1660&gt;-O1661, Q1660+O1661/Variables!$B$5, 0))</f>
        <v>43.446402711797084</v>
      </c>
      <c r="R1661">
        <f>IF(O1661&gt;0, 0, IF(Q1660&gt;-O1661, 0, -O1661 - Q1660*Variables!$B$5))</f>
        <v>0</v>
      </c>
      <c r="S1661">
        <f t="shared" si="154"/>
        <v>0</v>
      </c>
      <c r="T1661">
        <f t="shared" si="155"/>
        <v>0</v>
      </c>
    </row>
    <row r="1662" spans="1:20" x14ac:dyDescent="0.3">
      <c r="A1662" s="3">
        <f t="shared" si="150"/>
        <v>43170</v>
      </c>
      <c r="B1662">
        <v>3</v>
      </c>
      <c r="C1662">
        <v>11</v>
      </c>
      <c r="D1662">
        <v>5</v>
      </c>
      <c r="E1662">
        <v>0</v>
      </c>
      <c r="F1662" s="1">
        <f>VLOOKUP(A1662,Weather!$A$1:$E$366, 5)</f>
        <v>7.6923076923078038E-2</v>
      </c>
      <c r="G1662" s="1">
        <f>VLOOKUP(D1662, Spring!$A$1:$E$25, 2)</f>
        <v>318.58407079646003</v>
      </c>
      <c r="H1662" s="1">
        <f>VLOOKUP(D1662, Spring!$A$1:$E$25, 3)</f>
        <v>296.96508648302301</v>
      </c>
      <c r="I1662" s="1">
        <f>VLOOKUP(D1662, Spring!$A$1:$E$25, 5)</f>
        <v>263.982102908277</v>
      </c>
      <c r="J1662" s="1">
        <f t="shared" si="151"/>
        <v>263.982102908277</v>
      </c>
      <c r="K1662" s="47">
        <f t="shared" si="152"/>
        <v>4.9385834828405706</v>
      </c>
      <c r="L1662" s="48">
        <f>Solar!K1679/1000*Variables!$B$3</f>
        <v>0</v>
      </c>
      <c r="M1662" s="1">
        <f>IF(E1662=1, VLOOKUP(D1662, Sheet1!$E$2:$G$26, 2), Sheet1!$G$3)</f>
        <v>0.18618000000000001</v>
      </c>
      <c r="N1662" s="1">
        <f>'Electricity Rates'!$J$3</f>
        <v>0.19270000000000001</v>
      </c>
      <c r="O1662" s="145">
        <f>L1662-K1662</f>
        <v>-4.9385834828405706</v>
      </c>
      <c r="P1662">
        <f t="shared" si="153"/>
        <v>0.95166503714337802</v>
      </c>
      <c r="Q1662">
        <f>IF(O1662&gt;0, IF(Q1661+O1662*Variables!$B$5&lt;Variables!$B$4, Q1661+O1662*Variables!$B$5, Variables!$B$4), IF(Q1661&gt;-O1662, Q1661+O1662/Variables!$B$5, 0))</f>
        <v>38.192590496009245</v>
      </c>
      <c r="R1662">
        <f>IF(O1662&gt;0, 0, IF(Q1661&gt;-O1662, 0, -O1662 - Q1661*Variables!$B$5))</f>
        <v>0</v>
      </c>
      <c r="S1662">
        <f t="shared" si="154"/>
        <v>0</v>
      </c>
      <c r="T1662">
        <f t="shared" si="155"/>
        <v>0</v>
      </c>
    </row>
    <row r="1663" spans="1:20" x14ac:dyDescent="0.3">
      <c r="A1663" s="3">
        <f t="shared" si="150"/>
        <v>43170</v>
      </c>
      <c r="B1663">
        <v>3</v>
      </c>
      <c r="C1663">
        <v>11</v>
      </c>
      <c r="D1663">
        <v>6</v>
      </c>
      <c r="E1663">
        <v>0</v>
      </c>
      <c r="F1663" s="1">
        <f>VLOOKUP(A1663,Weather!$A$1:$E$366, 5)</f>
        <v>7.6923076923078038E-2</v>
      </c>
      <c r="G1663" s="1">
        <f>VLOOKUP(D1663, Spring!$A$1:$E$25, 2)</f>
        <v>389.38053097345102</v>
      </c>
      <c r="H1663" s="1">
        <f>VLOOKUP(D1663, Spring!$A$1:$E$25, 3)</f>
        <v>340.20659833439998</v>
      </c>
      <c r="I1663" s="1">
        <f>VLOOKUP(D1663, Spring!$A$1:$E$25, 5)</f>
        <v>264.16853094705402</v>
      </c>
      <c r="J1663" s="1">
        <f t="shared" si="151"/>
        <v>264.16853094705402</v>
      </c>
      <c r="K1663" s="47">
        <f t="shared" si="152"/>
        <v>4.9420711830403166</v>
      </c>
      <c r="L1663" s="48">
        <f>Solar!K1680/1000*Variables!$B$3</f>
        <v>0</v>
      </c>
      <c r="M1663" s="1">
        <f>IF(E1663=1, VLOOKUP(D1663, Sheet1!$E$2:$G$26, 2), Sheet1!$G$3)</f>
        <v>0.18618000000000001</v>
      </c>
      <c r="N1663" s="1">
        <f>'Electricity Rates'!$J$3</f>
        <v>0.19270000000000001</v>
      </c>
      <c r="O1663" s="145">
        <f>L1663-K1663</f>
        <v>-4.9420711830403166</v>
      </c>
      <c r="P1663">
        <f t="shared" si="153"/>
        <v>0.95233711697186907</v>
      </c>
      <c r="Q1663">
        <f>IF(O1663&gt;0, IF(Q1662+O1663*Variables!$B$5&lt;Variables!$B$4, Q1662+O1663*Variables!$B$5, Variables!$B$4), IF(Q1662&gt;-O1663, Q1662+O1663/Variables!$B$5, 0))</f>
        <v>32.935067960859975</v>
      </c>
      <c r="R1663">
        <f>IF(O1663&gt;0, 0, IF(Q1662&gt;-O1663, 0, -O1663 - Q1662*Variables!$B$5))</f>
        <v>0</v>
      </c>
      <c r="S1663">
        <f t="shared" si="154"/>
        <v>0</v>
      </c>
      <c r="T1663">
        <f t="shared" si="155"/>
        <v>0</v>
      </c>
    </row>
    <row r="1664" spans="1:20" x14ac:dyDescent="0.3">
      <c r="A1664" s="3">
        <f t="shared" si="150"/>
        <v>43170</v>
      </c>
      <c r="B1664">
        <v>3</v>
      </c>
      <c r="C1664">
        <v>11</v>
      </c>
      <c r="D1664">
        <v>7</v>
      </c>
      <c r="E1664">
        <v>0</v>
      </c>
      <c r="F1664" s="1">
        <f>VLOOKUP(A1664,Weather!$A$1:$E$366, 5)</f>
        <v>7.6923076923078038E-2</v>
      </c>
      <c r="G1664" s="1">
        <f>VLOOKUP(D1664, Spring!$A$1:$E$25, 2)</f>
        <v>623.89380530973403</v>
      </c>
      <c r="H1664" s="1">
        <f>VLOOKUP(D1664, Spring!$A$1:$E$25, 3)</f>
        <v>374.47950032030701</v>
      </c>
      <c r="I1664" s="1">
        <f>VLOOKUP(D1664, Spring!$A$1:$E$25, 5)</f>
        <v>251.18725224694799</v>
      </c>
      <c r="J1664" s="1">
        <f t="shared" si="151"/>
        <v>251.18725224694799</v>
      </c>
      <c r="K1664" s="47">
        <f t="shared" si="152"/>
        <v>4.699217111236937</v>
      </c>
      <c r="L1664" s="48">
        <f>Solar!K1681/1000*Variables!$B$3</f>
        <v>0.27810000000000001</v>
      </c>
      <c r="M1664" s="1">
        <f>IF(E1664=1, VLOOKUP(D1664, Sheet1!$E$2:$G$26, 2), Sheet1!$G$3)</f>
        <v>0.18618000000000001</v>
      </c>
      <c r="N1664" s="1">
        <f>'Electricity Rates'!$J$3</f>
        <v>0.19270000000000001</v>
      </c>
      <c r="O1664" s="145">
        <f>L1664-K1664</f>
        <v>-4.4211171112369367</v>
      </c>
      <c r="P1664">
        <f t="shared" si="153"/>
        <v>0.90553913733535785</v>
      </c>
      <c r="Q1664">
        <f>IF(O1664&gt;0, IF(Q1663+O1664*Variables!$B$5&lt;Variables!$B$4, Q1663+O1664*Variables!$B$5, Variables!$B$4), IF(Q1663&gt;-O1664, Q1663+O1664/Variables!$B$5, 0))</f>
        <v>28.231751885076001</v>
      </c>
      <c r="R1664">
        <f>IF(O1664&gt;0, 0, IF(Q1663&gt;-O1664, 0, -O1664 - Q1663*Variables!$B$5))</f>
        <v>0</v>
      </c>
      <c r="S1664">
        <f t="shared" si="154"/>
        <v>0</v>
      </c>
      <c r="T1664">
        <f t="shared" si="155"/>
        <v>0</v>
      </c>
    </row>
    <row r="1665" spans="1:20" x14ac:dyDescent="0.3">
      <c r="A1665" s="3">
        <f t="shared" si="150"/>
        <v>43170</v>
      </c>
      <c r="B1665">
        <v>3</v>
      </c>
      <c r="C1665">
        <v>11</v>
      </c>
      <c r="D1665">
        <v>8</v>
      </c>
      <c r="E1665">
        <v>0</v>
      </c>
      <c r="F1665" s="1">
        <f>VLOOKUP(A1665,Weather!$A$1:$E$366, 5)</f>
        <v>7.6923076923078038E-2</v>
      </c>
      <c r="G1665" s="1">
        <f>VLOOKUP(D1665, Spring!$A$1:$E$25, 2)</f>
        <v>871.68141592920301</v>
      </c>
      <c r="H1665" s="1">
        <f>VLOOKUP(D1665, Spring!$A$1:$E$25, 3)</f>
        <v>578.35522101217202</v>
      </c>
      <c r="I1665" s="1">
        <f>VLOOKUP(D1665, Spring!$A$1:$E$25, 5)</f>
        <v>268.91753993484798</v>
      </c>
      <c r="J1665" s="1">
        <f t="shared" si="151"/>
        <v>268.91753993484798</v>
      </c>
      <c r="K1665" s="47">
        <f t="shared" si="152"/>
        <v>5.030915756549641</v>
      </c>
      <c r="L1665" s="48">
        <f>Solar!K1682/1000*Variables!$B$3</f>
        <v>4.7258000000000004</v>
      </c>
      <c r="M1665" s="1">
        <f>IF(E1665=1, VLOOKUP(D1665, Sheet1!$E$2:$G$26, 2), Sheet1!$G$3)</f>
        <v>0.18618000000000001</v>
      </c>
      <c r="N1665" s="1">
        <f>'Electricity Rates'!$J$3</f>
        <v>0.19270000000000001</v>
      </c>
      <c r="O1665" s="145">
        <f>L1665-K1665</f>
        <v>-0.30511575654964052</v>
      </c>
      <c r="P1665">
        <f t="shared" si="153"/>
        <v>0.96945746628711582</v>
      </c>
      <c r="Q1665">
        <f>IF(O1665&gt;0, IF(Q1664+O1665*Variables!$B$5&lt;Variables!$B$4, Q1664+O1665*Variables!$B$5, Variables!$B$4), IF(Q1664&gt;-O1665, Q1664+O1665/Variables!$B$5, 0))</f>
        <v>27.907160654704043</v>
      </c>
      <c r="R1665">
        <f>IF(O1665&gt;0, 0, IF(Q1664&gt;-O1665, 0, -O1665 - Q1664*Variables!$B$5))</f>
        <v>0</v>
      </c>
      <c r="S1665">
        <f t="shared" si="154"/>
        <v>0</v>
      </c>
      <c r="T1665">
        <f t="shared" si="155"/>
        <v>0</v>
      </c>
    </row>
    <row r="1666" spans="1:20" x14ac:dyDescent="0.3">
      <c r="A1666" s="3">
        <f t="shared" si="150"/>
        <v>43170</v>
      </c>
      <c r="B1666">
        <v>3</v>
      </c>
      <c r="C1666">
        <v>11</v>
      </c>
      <c r="D1666">
        <v>9</v>
      </c>
      <c r="E1666">
        <v>0</v>
      </c>
      <c r="F1666" s="1">
        <f>VLOOKUP(A1666,Weather!$A$1:$E$366, 5)</f>
        <v>7.6923076923078038E-2</v>
      </c>
      <c r="G1666" s="1">
        <f>VLOOKUP(D1666, Spring!$A$1:$E$25, 2)</f>
        <v>1137.1681415929199</v>
      </c>
      <c r="H1666" s="1">
        <f>VLOOKUP(D1666, Spring!$A$1:$E$25, 3)</f>
        <v>786.77530429212004</v>
      </c>
      <c r="I1666" s="1">
        <f>VLOOKUP(D1666, Spring!$A$1:$E$25, 5)</f>
        <v>317.33977000667198</v>
      </c>
      <c r="J1666" s="1">
        <f t="shared" si="151"/>
        <v>317.33977000667198</v>
      </c>
      <c r="K1666" s="47">
        <f t="shared" si="152"/>
        <v>5.9367999926416095</v>
      </c>
      <c r="L1666" s="48">
        <f>Solar!K1683/1000*Variables!$B$3</f>
        <v>15.149000000000001</v>
      </c>
      <c r="M1666" s="1">
        <f>IF(E1666=1, VLOOKUP(D1666, Sheet1!$E$2:$G$26, 2), Sheet1!$G$3)</f>
        <v>0.18618000000000001</v>
      </c>
      <c r="N1666" s="1">
        <f>'Electricity Rates'!$J$3</f>
        <v>0.19270000000000001</v>
      </c>
      <c r="O1666" s="145">
        <f>L1666-K1666</f>
        <v>9.2122000073583905</v>
      </c>
      <c r="P1666">
        <f t="shared" si="153"/>
        <v>1.1440213585820382</v>
      </c>
      <c r="Q1666">
        <f>IF(O1666&gt;0, IF(Q1665+O1666*Variables!$B$5&lt;Variables!$B$4, Q1665+O1666*Variables!$B$5, Variables!$B$4), IF(Q1665&gt;-O1666, Q1665+O1666/Variables!$B$5, 0))</f>
        <v>36.566628661620932</v>
      </c>
      <c r="R1666">
        <f>IF(O1666&gt;0, 0, IF(Q1665&gt;-O1666, 0, -O1666 - Q1665*Variables!$B$5))</f>
        <v>0</v>
      </c>
      <c r="S1666">
        <f t="shared" si="154"/>
        <v>0</v>
      </c>
      <c r="T1666">
        <f t="shared" si="155"/>
        <v>0</v>
      </c>
    </row>
    <row r="1667" spans="1:20" x14ac:dyDescent="0.3">
      <c r="A1667" s="3">
        <f t="shared" ref="A1667:A1730" si="156">DATE(2018, B1667, C1667)</f>
        <v>43170</v>
      </c>
      <c r="B1667">
        <v>3</v>
      </c>
      <c r="C1667">
        <v>11</v>
      </c>
      <c r="D1667">
        <v>10</v>
      </c>
      <c r="E1667">
        <v>0</v>
      </c>
      <c r="F1667" s="1">
        <f>VLOOKUP(A1667,Weather!$A$1:$E$366, 5)</f>
        <v>7.6923076923078038E-2</v>
      </c>
      <c r="G1667" s="1">
        <f>VLOOKUP(D1667, Spring!$A$1:$E$25, 2)</f>
        <v>1207.9646017699099</v>
      </c>
      <c r="H1667" s="1">
        <f>VLOOKUP(D1667, Spring!$A$1:$E$25, 3)</f>
        <v>923.64670083279998</v>
      </c>
      <c r="I1667" s="1">
        <f>VLOOKUP(D1667, Spring!$A$1:$E$25, 5)</f>
        <v>339.44621060481097</v>
      </c>
      <c r="J1667" s="1">
        <f t="shared" ref="J1667:J1730" si="157">IF(E1667=0, I1667, H1667 + (G1667-H1667)*F1667)</f>
        <v>339.44621060481097</v>
      </c>
      <c r="K1667" s="47">
        <f t="shared" ref="K1667:K1730" si="158">J1667*1000/53453</f>
        <v>6.3503678110641308</v>
      </c>
      <c r="L1667" s="48">
        <f>Solar!K1684/1000*Variables!$B$3</f>
        <v>23.215599999999998</v>
      </c>
      <c r="M1667" s="1">
        <f>IF(E1667=1, VLOOKUP(D1667, Sheet1!$E$2:$G$26, 2), Sheet1!$G$3)</f>
        <v>0.18618000000000001</v>
      </c>
      <c r="N1667" s="1">
        <f>'Electricity Rates'!$J$3</f>
        <v>0.19270000000000001</v>
      </c>
      <c r="O1667" s="145">
        <f>L1667-K1667</f>
        <v>16.865232188935867</v>
      </c>
      <c r="P1667">
        <f t="shared" ref="P1667:P1730" si="159">N1667*K1667</f>
        <v>1.223715877192058</v>
      </c>
      <c r="Q1667">
        <f>IF(O1667&gt;0, IF(Q1666+O1667*Variables!$B$5&lt;Variables!$B$4, Q1666+O1667*Variables!$B$5, Variables!$B$4), IF(Q1666&gt;-O1667, Q1666+O1667/Variables!$B$5, 0))</f>
        <v>52.419946919220649</v>
      </c>
      <c r="R1667">
        <f>IF(O1667&gt;0, 0, IF(Q1666&gt;-O1667, 0, -O1667 - Q1666*Variables!$B$5))</f>
        <v>0</v>
      </c>
      <c r="S1667">
        <f t="shared" ref="S1667:S1730" si="160">R1667*M1667</f>
        <v>0</v>
      </c>
      <c r="T1667">
        <f t="shared" ref="T1667:T1730" si="161">IF(AND(R1667&gt;0, M1667&gt;0.3), 1, 0)</f>
        <v>0</v>
      </c>
    </row>
    <row r="1668" spans="1:20" x14ac:dyDescent="0.3">
      <c r="A1668" s="3">
        <f t="shared" si="156"/>
        <v>43170</v>
      </c>
      <c r="B1668">
        <v>3</v>
      </c>
      <c r="C1668">
        <v>11</v>
      </c>
      <c r="D1668">
        <v>11</v>
      </c>
      <c r="E1668">
        <v>0</v>
      </c>
      <c r="F1668" s="1">
        <f>VLOOKUP(A1668,Weather!$A$1:$E$366, 5)</f>
        <v>7.6923076923078038E-2</v>
      </c>
      <c r="G1668" s="1">
        <f>VLOOKUP(D1668, Spring!$A$1:$E$25, 2)</f>
        <v>1274.3362831858401</v>
      </c>
      <c r="H1668" s="1">
        <f>VLOOKUP(D1668, Spring!$A$1:$E$25, 3)</f>
        <v>962.46396540679098</v>
      </c>
      <c r="I1668" s="1">
        <f>VLOOKUP(D1668, Spring!$A$1:$E$25, 5)</f>
        <v>352.80034538247099</v>
      </c>
      <c r="J1668" s="1">
        <f t="shared" si="157"/>
        <v>352.80034538247099</v>
      </c>
      <c r="K1668" s="47">
        <f t="shared" si="158"/>
        <v>6.6001972832670006</v>
      </c>
      <c r="L1668" s="48">
        <f>Solar!K1685/1000*Variables!$B$3</f>
        <v>32.463350000000005</v>
      </c>
      <c r="M1668" s="1">
        <f>IF(E1668=1, VLOOKUP(D1668, Sheet1!$E$2:$G$26, 2), Sheet1!$G$3)</f>
        <v>0.18618000000000001</v>
      </c>
      <c r="N1668" s="1">
        <f>'Electricity Rates'!$J$3</f>
        <v>0.19270000000000001</v>
      </c>
      <c r="O1668" s="145">
        <f>L1668-K1668</f>
        <v>25.863152716733005</v>
      </c>
      <c r="P1668">
        <f t="shared" si="159"/>
        <v>1.2718580164855511</v>
      </c>
      <c r="Q1668">
        <f>IF(O1668&gt;0, IF(Q1667+O1668*Variables!$B$5&lt;Variables!$B$4, Q1667+O1668*Variables!$B$5, Variables!$B$4), IF(Q1667&gt;-O1668, Q1667+O1668/Variables!$B$5, 0))</f>
        <v>76.731310472949673</v>
      </c>
      <c r="R1668">
        <f>IF(O1668&gt;0, 0, IF(Q1667&gt;-O1668, 0, -O1668 - Q1667*Variables!$B$5))</f>
        <v>0</v>
      </c>
      <c r="S1668">
        <f t="shared" si="160"/>
        <v>0</v>
      </c>
      <c r="T1668">
        <f t="shared" si="161"/>
        <v>0</v>
      </c>
    </row>
    <row r="1669" spans="1:20" x14ac:dyDescent="0.3">
      <c r="A1669" s="3">
        <f t="shared" si="156"/>
        <v>43170</v>
      </c>
      <c r="B1669">
        <v>3</v>
      </c>
      <c r="C1669">
        <v>11</v>
      </c>
      <c r="D1669">
        <v>12</v>
      </c>
      <c r="E1669">
        <v>0</v>
      </c>
      <c r="F1669" s="1">
        <f>VLOOKUP(A1669,Weather!$A$1:$E$366, 5)</f>
        <v>7.6923076923078038E-2</v>
      </c>
      <c r="G1669" s="1">
        <f>VLOOKUP(D1669, Spring!$A$1:$E$25, 2)</f>
        <v>1314.1592920353901</v>
      </c>
      <c r="H1669" s="1">
        <f>VLOOKUP(D1669, Spring!$A$1:$E$25, 3)</f>
        <v>983.10377962844302</v>
      </c>
      <c r="I1669" s="1">
        <f>VLOOKUP(D1669, Spring!$A$1:$E$25, 5)</f>
        <v>344.20503159464602</v>
      </c>
      <c r="J1669" s="1">
        <f t="shared" si="157"/>
        <v>344.20503159464602</v>
      </c>
      <c r="K1669" s="47">
        <f t="shared" si="158"/>
        <v>6.4393959477418665</v>
      </c>
      <c r="L1669" s="48">
        <f>Solar!K1686/1000*Variables!$B$3</f>
        <v>36.555900000000001</v>
      </c>
      <c r="M1669" s="1">
        <f>IF(E1669=1, VLOOKUP(D1669, Sheet1!$E$2:$G$26, 2), Sheet1!$G$3)</f>
        <v>0.18618000000000001</v>
      </c>
      <c r="N1669" s="1">
        <f>'Electricity Rates'!$J$3</f>
        <v>0.19270000000000001</v>
      </c>
      <c r="O1669" s="145">
        <f>L1669-K1669</f>
        <v>30.116504052258136</v>
      </c>
      <c r="P1669">
        <f t="shared" si="159"/>
        <v>1.2408715991298578</v>
      </c>
      <c r="Q1669">
        <f>IF(O1669&gt;0, IF(Q1668+O1669*Variables!$B$5&lt;Variables!$B$4, Q1668+O1669*Variables!$B$5, Variables!$B$4), IF(Q1668&gt;-O1669, Q1668+O1669/Variables!$B$5, 0))</f>
        <v>100</v>
      </c>
      <c r="R1669">
        <f>IF(O1669&gt;0, 0, IF(Q1668&gt;-O1669, 0, -O1669 - Q1668*Variables!$B$5))</f>
        <v>0</v>
      </c>
      <c r="S1669">
        <f t="shared" si="160"/>
        <v>0</v>
      </c>
      <c r="T1669">
        <f t="shared" si="161"/>
        <v>0</v>
      </c>
    </row>
    <row r="1670" spans="1:20" x14ac:dyDescent="0.3">
      <c r="A1670" s="3">
        <f t="shared" si="156"/>
        <v>43170</v>
      </c>
      <c r="B1670">
        <v>3</v>
      </c>
      <c r="C1670">
        <v>11</v>
      </c>
      <c r="D1670">
        <v>13</v>
      </c>
      <c r="E1670">
        <v>0</v>
      </c>
      <c r="F1670" s="1">
        <f>VLOOKUP(A1670,Weather!$A$1:$E$366, 5)</f>
        <v>7.6923076923078038E-2</v>
      </c>
      <c r="G1670" s="1">
        <f>VLOOKUP(D1670, Spring!$A$1:$E$25, 2)</f>
        <v>1362.8318584070701</v>
      </c>
      <c r="H1670" s="1">
        <f>VLOOKUP(D1670, Spring!$A$1:$E$25, 3)</f>
        <v>999.59961563100603</v>
      </c>
      <c r="I1670" s="1">
        <f>VLOOKUP(D1670, Spring!$A$1:$E$25, 5)</f>
        <v>326.84269398328001</v>
      </c>
      <c r="J1670" s="1">
        <f t="shared" si="157"/>
        <v>326.84269398328001</v>
      </c>
      <c r="K1670" s="47">
        <f t="shared" si="158"/>
        <v>6.1145809212444586</v>
      </c>
      <c r="L1670" s="48">
        <f>Solar!K1687/1000*Variables!$B$3</f>
        <v>36.3919</v>
      </c>
      <c r="M1670" s="1">
        <f>IF(E1670=1, VLOOKUP(D1670, Sheet1!$E$2:$G$26, 2), Sheet1!$G$3)</f>
        <v>0.18618000000000001</v>
      </c>
      <c r="N1670" s="1">
        <f>'Electricity Rates'!$J$3</f>
        <v>0.19270000000000001</v>
      </c>
      <c r="O1670" s="145">
        <f>L1670-K1670</f>
        <v>30.277319078755539</v>
      </c>
      <c r="P1670">
        <f t="shared" si="159"/>
        <v>1.1782797435238073</v>
      </c>
      <c r="Q1670">
        <f>IF(O1670&gt;0, IF(Q1669+O1670*Variables!$B$5&lt;Variables!$B$4, Q1669+O1670*Variables!$B$5, Variables!$B$4), IF(Q1669&gt;-O1670, Q1669+O1670/Variables!$B$5, 0))</f>
        <v>100</v>
      </c>
      <c r="R1670">
        <f>IF(O1670&gt;0, 0, IF(Q1669&gt;-O1670, 0, -O1670 - Q1669*Variables!$B$5))</f>
        <v>0</v>
      </c>
      <c r="S1670">
        <f t="shared" si="160"/>
        <v>0</v>
      </c>
      <c r="T1670">
        <f t="shared" si="161"/>
        <v>0</v>
      </c>
    </row>
    <row r="1671" spans="1:20" x14ac:dyDescent="0.3">
      <c r="A1671" s="3">
        <f t="shared" si="156"/>
        <v>43170</v>
      </c>
      <c r="B1671">
        <v>3</v>
      </c>
      <c r="C1671">
        <v>11</v>
      </c>
      <c r="D1671">
        <v>14</v>
      </c>
      <c r="E1671">
        <v>0</v>
      </c>
      <c r="F1671" s="1">
        <f>VLOOKUP(A1671,Weather!$A$1:$E$366, 5)</f>
        <v>7.6923076923078038E-2</v>
      </c>
      <c r="G1671" s="1">
        <f>VLOOKUP(D1671, Spring!$A$1:$E$25, 2)</f>
        <v>1402.65486725663</v>
      </c>
      <c r="H1671" s="1">
        <f>VLOOKUP(D1671, Spring!$A$1:$E$25, 3)</f>
        <v>1011.55108904548</v>
      </c>
      <c r="I1671" s="1">
        <f>VLOOKUP(D1671, Spring!$A$1:$E$25, 5)</f>
        <v>309.49016837395499</v>
      </c>
      <c r="J1671" s="1">
        <f t="shared" si="157"/>
        <v>309.49016837395499</v>
      </c>
      <c r="K1671" s="47">
        <f t="shared" si="158"/>
        <v>5.7899494579154585</v>
      </c>
      <c r="L1671" s="48">
        <f>Solar!K1688/1000*Variables!$B$3</f>
        <v>33.421950000000002</v>
      </c>
      <c r="M1671" s="1">
        <f>IF(E1671=1, VLOOKUP(D1671, Sheet1!$E$2:$G$26, 2), Sheet1!$G$3)</f>
        <v>0.18618000000000001</v>
      </c>
      <c r="N1671" s="1">
        <f>'Electricity Rates'!$J$3</f>
        <v>0.19270000000000001</v>
      </c>
      <c r="O1671" s="145">
        <f>L1671-K1671</f>
        <v>27.632000542084544</v>
      </c>
      <c r="P1671">
        <f t="shared" si="159"/>
        <v>1.1157232605403089</v>
      </c>
      <c r="Q1671">
        <f>IF(O1671&gt;0, IF(Q1670+O1671*Variables!$B$5&lt;Variables!$B$4, Q1670+O1671*Variables!$B$5, Variables!$B$4), IF(Q1670&gt;-O1671, Q1670+O1671/Variables!$B$5, 0))</f>
        <v>100</v>
      </c>
      <c r="R1671">
        <f>IF(O1671&gt;0, 0, IF(Q1670&gt;-O1671, 0, -O1671 - Q1670*Variables!$B$5))</f>
        <v>0</v>
      </c>
      <c r="S1671">
        <f t="shared" si="160"/>
        <v>0</v>
      </c>
      <c r="T1671">
        <f t="shared" si="161"/>
        <v>0</v>
      </c>
    </row>
    <row r="1672" spans="1:20" x14ac:dyDescent="0.3">
      <c r="A1672" s="3">
        <f t="shared" si="156"/>
        <v>43170</v>
      </c>
      <c r="B1672">
        <v>3</v>
      </c>
      <c r="C1672">
        <v>11</v>
      </c>
      <c r="D1672">
        <v>15</v>
      </c>
      <c r="E1672">
        <v>0</v>
      </c>
      <c r="F1672" s="1">
        <f>VLOOKUP(A1672,Weather!$A$1:$E$366, 5)</f>
        <v>7.6923076923078038E-2</v>
      </c>
      <c r="G1672" s="1">
        <f>VLOOKUP(D1672, Spring!$A$1:$E$25, 2)</f>
        <v>1371.6814159292001</v>
      </c>
      <c r="H1672" s="1">
        <f>VLOOKUP(D1672, Spring!$A$1:$E$25, 3)</f>
        <v>1005.48526585522</v>
      </c>
      <c r="I1672" s="1">
        <f>VLOOKUP(D1672, Spring!$A$1:$E$25, 5)</f>
        <v>300.89485458612899</v>
      </c>
      <c r="J1672" s="1">
        <f t="shared" si="157"/>
        <v>300.89485458612899</v>
      </c>
      <c r="K1672" s="47">
        <f t="shared" si="158"/>
        <v>5.6291481223903048</v>
      </c>
      <c r="L1672" s="48">
        <f>Solar!K1689/1000*Variables!$B$3</f>
        <v>30.165949999999995</v>
      </c>
      <c r="M1672" s="1">
        <f>IF(E1672=1, VLOOKUP(D1672, Sheet1!$E$2:$G$26, 2), Sheet1!$G$3)</f>
        <v>0.18618000000000001</v>
      </c>
      <c r="N1672" s="1">
        <f>'Electricity Rates'!$J$3</f>
        <v>0.19270000000000001</v>
      </c>
      <c r="O1672" s="145">
        <f>L1672-K1672</f>
        <v>24.53680187760969</v>
      </c>
      <c r="P1672">
        <f t="shared" si="159"/>
        <v>1.0847368431846118</v>
      </c>
      <c r="Q1672">
        <f>IF(O1672&gt;0, IF(Q1671+O1672*Variables!$B$5&lt;Variables!$B$4, Q1671+O1672*Variables!$B$5, Variables!$B$4), IF(Q1671&gt;-O1672, Q1671+O1672/Variables!$B$5, 0))</f>
        <v>100</v>
      </c>
      <c r="R1672">
        <f>IF(O1672&gt;0, 0, IF(Q1671&gt;-O1672, 0, -O1672 - Q1671*Variables!$B$5))</f>
        <v>0</v>
      </c>
      <c r="S1672">
        <f t="shared" si="160"/>
        <v>0</v>
      </c>
      <c r="T1672">
        <f t="shared" si="161"/>
        <v>0</v>
      </c>
    </row>
    <row r="1673" spans="1:20" x14ac:dyDescent="0.3">
      <c r="A1673" s="3">
        <f t="shared" si="156"/>
        <v>43170</v>
      </c>
      <c r="B1673">
        <v>3</v>
      </c>
      <c r="C1673">
        <v>11</v>
      </c>
      <c r="D1673">
        <v>16</v>
      </c>
      <c r="E1673">
        <v>0</v>
      </c>
      <c r="F1673" s="1">
        <f>VLOOKUP(A1673,Weather!$A$1:$E$366, 5)</f>
        <v>7.6923076923078038E-2</v>
      </c>
      <c r="G1673" s="1">
        <f>VLOOKUP(D1673, Spring!$A$1:$E$25, 2)</f>
        <v>1283.1858407079601</v>
      </c>
      <c r="H1673" s="1">
        <f>VLOOKUP(D1673, Spring!$A$1:$E$25, 3)</f>
        <v>954.93673926969905</v>
      </c>
      <c r="I1673" s="1">
        <f>VLOOKUP(D1673, Spring!$A$1:$E$25, 5)</f>
        <v>270.36971623690101</v>
      </c>
      <c r="J1673" s="1">
        <f t="shared" si="157"/>
        <v>270.36971623690101</v>
      </c>
      <c r="K1673" s="47">
        <f t="shared" si="158"/>
        <v>5.0580831054739868</v>
      </c>
      <c r="L1673" s="48">
        <f>Solar!K1690/1000*Variables!$B$3</f>
        <v>17.892800000000001</v>
      </c>
      <c r="M1673" s="1">
        <f>IF(E1673=1, VLOOKUP(D1673, Sheet1!$E$2:$G$26, 2), Sheet1!$G$3)</f>
        <v>0.18618000000000001</v>
      </c>
      <c r="N1673" s="1">
        <f>'Electricity Rates'!$J$3</f>
        <v>0.19270000000000001</v>
      </c>
      <c r="O1673" s="145">
        <f>L1673-K1673</f>
        <v>12.834716894526014</v>
      </c>
      <c r="P1673">
        <f t="shared" si="159"/>
        <v>0.97469261442483734</v>
      </c>
      <c r="Q1673">
        <f>IF(O1673&gt;0, IF(Q1672+O1673*Variables!$B$5&lt;Variables!$B$4, Q1672+O1673*Variables!$B$5, Variables!$B$4), IF(Q1672&gt;-O1673, Q1672+O1673/Variables!$B$5, 0))</f>
        <v>100</v>
      </c>
      <c r="R1673">
        <f>IF(O1673&gt;0, 0, IF(Q1672&gt;-O1673, 0, -O1673 - Q1672*Variables!$B$5))</f>
        <v>0</v>
      </c>
      <c r="S1673">
        <f t="shared" si="160"/>
        <v>0</v>
      </c>
      <c r="T1673">
        <f t="shared" si="161"/>
        <v>0</v>
      </c>
    </row>
    <row r="1674" spans="1:20" x14ac:dyDescent="0.3">
      <c r="A1674" s="3">
        <f t="shared" si="156"/>
        <v>43170</v>
      </c>
      <c r="B1674">
        <v>3</v>
      </c>
      <c r="C1674">
        <v>11</v>
      </c>
      <c r="D1674">
        <v>17</v>
      </c>
      <c r="E1674">
        <v>0</v>
      </c>
      <c r="F1674" s="1">
        <f>VLOOKUP(A1674,Weather!$A$1:$E$366, 5)</f>
        <v>7.6923076923078038E-2</v>
      </c>
      <c r="G1674" s="1">
        <f>VLOOKUP(D1674, Spring!$A$1:$E$25, 2)</f>
        <v>973.45132743362797</v>
      </c>
      <c r="H1674" s="1">
        <f>VLOOKUP(D1674, Spring!$A$1:$E$25, 3)</f>
        <v>850.97693786034597</v>
      </c>
      <c r="I1674" s="1">
        <f>VLOOKUP(D1674, Spring!$A$1:$E$25, 5)</f>
        <v>257.39334353781499</v>
      </c>
      <c r="J1674" s="1">
        <f t="shared" si="157"/>
        <v>257.39334353781499</v>
      </c>
      <c r="K1674" s="47">
        <f t="shared" si="158"/>
        <v>4.815320815254803</v>
      </c>
      <c r="L1674" s="48">
        <f>Solar!K1691/1000*Variables!$B$3</f>
        <v>11.6624</v>
      </c>
      <c r="M1674" s="1">
        <f>IF(E1674=1, VLOOKUP(D1674, Sheet1!$E$2:$G$26, 2), Sheet1!$G$3)</f>
        <v>0.18618000000000001</v>
      </c>
      <c r="N1674" s="1">
        <f>'Electricity Rates'!$J$3</f>
        <v>0.19270000000000001</v>
      </c>
      <c r="O1674" s="145">
        <f>L1674-K1674</f>
        <v>6.8470791847451968</v>
      </c>
      <c r="P1674">
        <f t="shared" si="159"/>
        <v>0.92791232109960065</v>
      </c>
      <c r="Q1674">
        <f>IF(O1674&gt;0, IF(Q1673+O1674*Variables!$B$5&lt;Variables!$B$4, Q1673+O1674*Variables!$B$5, Variables!$B$4), IF(Q1673&gt;-O1674, Q1673+O1674/Variables!$B$5, 0))</f>
        <v>100</v>
      </c>
      <c r="R1674">
        <f>IF(O1674&gt;0, 0, IF(Q1673&gt;-O1674, 0, -O1674 - Q1673*Variables!$B$5))</f>
        <v>0</v>
      </c>
      <c r="S1674">
        <f t="shared" si="160"/>
        <v>0</v>
      </c>
      <c r="T1674">
        <f t="shared" si="161"/>
        <v>0</v>
      </c>
    </row>
    <row r="1675" spans="1:20" x14ac:dyDescent="0.3">
      <c r="A1675" s="3">
        <f t="shared" si="156"/>
        <v>43170</v>
      </c>
      <c r="B1675">
        <v>3</v>
      </c>
      <c r="C1675">
        <v>11</v>
      </c>
      <c r="D1675">
        <v>18</v>
      </c>
      <c r="E1675">
        <v>0</v>
      </c>
      <c r="F1675" s="1">
        <f>VLOOKUP(A1675,Weather!$A$1:$E$366, 5)</f>
        <v>7.6923076923078038E-2</v>
      </c>
      <c r="G1675" s="1">
        <f>VLOOKUP(D1675, Spring!$A$1:$E$25, 2)</f>
        <v>690.26548672566298</v>
      </c>
      <c r="H1675" s="1">
        <f>VLOOKUP(D1675, Spring!$A$1:$E$25, 3)</f>
        <v>590.923299339663</v>
      </c>
      <c r="I1675" s="1">
        <f>VLOOKUP(D1675, Spring!$A$1:$E$25, 5)</f>
        <v>248.81274775305101</v>
      </c>
      <c r="J1675" s="1">
        <f t="shared" si="157"/>
        <v>248.81274775305101</v>
      </c>
      <c r="K1675" s="47">
        <f t="shared" si="158"/>
        <v>4.6547948244822743</v>
      </c>
      <c r="L1675" s="48">
        <f>Solar!K1692/1000*Variables!$B$3</f>
        <v>2.73095</v>
      </c>
      <c r="M1675" s="1">
        <f>IF(E1675=1, VLOOKUP(D1675, Sheet1!$E$2:$G$26, 2), Sheet1!$G$3)</f>
        <v>0.18618000000000001</v>
      </c>
      <c r="N1675" s="1">
        <f>'Electricity Rates'!$J$3</f>
        <v>0.19270000000000001</v>
      </c>
      <c r="O1675" s="145">
        <f>L1675-K1675</f>
        <v>-1.9238448244822743</v>
      </c>
      <c r="P1675">
        <f t="shared" si="159"/>
        <v>0.89697896267773436</v>
      </c>
      <c r="Q1675">
        <f>IF(O1675&gt;0, IF(Q1674+O1675*Variables!$B$5&lt;Variables!$B$4, Q1674+O1675*Variables!$B$5, Variables!$B$4), IF(Q1674&gt;-O1675, Q1674+O1675/Variables!$B$5, 0))</f>
        <v>97.953356569699707</v>
      </c>
      <c r="R1675">
        <f>IF(O1675&gt;0, 0, IF(Q1674&gt;-O1675, 0, -O1675 - Q1674*Variables!$B$5))</f>
        <v>0</v>
      </c>
      <c r="S1675">
        <f t="shared" si="160"/>
        <v>0</v>
      </c>
      <c r="T1675">
        <f t="shared" si="161"/>
        <v>0</v>
      </c>
    </row>
    <row r="1676" spans="1:20" x14ac:dyDescent="0.3">
      <c r="A1676" s="3">
        <f t="shared" si="156"/>
        <v>43170</v>
      </c>
      <c r="B1676">
        <v>3</v>
      </c>
      <c r="C1676">
        <v>11</v>
      </c>
      <c r="D1676">
        <v>19</v>
      </c>
      <c r="E1676">
        <v>0</v>
      </c>
      <c r="F1676" s="1">
        <f>VLOOKUP(A1676,Weather!$A$1:$E$366, 5)</f>
        <v>7.6923076923078038E-2</v>
      </c>
      <c r="G1676" s="1">
        <f>VLOOKUP(D1676, Spring!$A$1:$E$25, 2)</f>
        <v>482.300884955752</v>
      </c>
      <c r="H1676" s="1">
        <f>VLOOKUP(D1676, Spring!$A$1:$E$25, 3)</f>
        <v>454.99679692504799</v>
      </c>
      <c r="I1676" s="1">
        <f>VLOOKUP(D1676, Spring!$A$1:$E$25, 5)</f>
        <v>266.52341143686903</v>
      </c>
      <c r="J1676" s="1">
        <f t="shared" si="157"/>
        <v>266.52341143686903</v>
      </c>
      <c r="K1676" s="47">
        <f t="shared" si="158"/>
        <v>4.9861263434581593</v>
      </c>
      <c r="L1676" s="48">
        <f>Solar!K1693/1000*Variables!$B$3</f>
        <v>0</v>
      </c>
      <c r="M1676" s="1">
        <f>IF(E1676=1, VLOOKUP(D1676, Sheet1!$E$2:$G$26, 2), Sheet1!$G$3)</f>
        <v>0.18618000000000001</v>
      </c>
      <c r="N1676" s="1">
        <f>'Electricity Rates'!$J$3</f>
        <v>0.19270000000000001</v>
      </c>
      <c r="O1676" s="145">
        <f>L1676-K1676</f>
        <v>-4.9861263434581593</v>
      </c>
      <c r="P1676">
        <f t="shared" si="159"/>
        <v>0.96082654638438736</v>
      </c>
      <c r="Q1676">
        <f>IF(O1676&gt;0, IF(Q1675+O1676*Variables!$B$5&lt;Variables!$B$4, Q1675+O1676*Variables!$B$5, Variables!$B$4), IF(Q1675&gt;-O1676, Q1675+O1676/Variables!$B$5, 0))</f>
        <v>92.648966842616559</v>
      </c>
      <c r="R1676">
        <f>IF(O1676&gt;0, 0, IF(Q1675&gt;-O1676, 0, -O1676 - Q1675*Variables!$B$5))</f>
        <v>0</v>
      </c>
      <c r="S1676">
        <f t="shared" si="160"/>
        <v>0</v>
      </c>
      <c r="T1676">
        <f t="shared" si="161"/>
        <v>0</v>
      </c>
    </row>
    <row r="1677" spans="1:20" x14ac:dyDescent="0.3">
      <c r="A1677" s="3">
        <f t="shared" si="156"/>
        <v>43170</v>
      </c>
      <c r="B1677">
        <v>3</v>
      </c>
      <c r="C1677">
        <v>11</v>
      </c>
      <c r="D1677">
        <v>20</v>
      </c>
      <c r="E1677">
        <v>0</v>
      </c>
      <c r="F1677" s="1">
        <f>VLOOKUP(A1677,Weather!$A$1:$E$366, 5)</f>
        <v>7.6923076923078038E-2</v>
      </c>
      <c r="G1677" s="1">
        <f>VLOOKUP(D1677, Spring!$A$1:$E$25, 2)</f>
        <v>415.92920353982299</v>
      </c>
      <c r="H1677" s="1">
        <f>VLOOKUP(D1677, Spring!$A$1:$E$25, 3)</f>
        <v>371.98648067830999</v>
      </c>
      <c r="I1677" s="1">
        <f>VLOOKUP(D1677, Spring!$A$1:$E$25, 5)</f>
        <v>284.25369912476901</v>
      </c>
      <c r="J1677" s="1">
        <f t="shared" si="157"/>
        <v>284.25369912476901</v>
      </c>
      <c r="K1677" s="47">
        <f t="shared" si="158"/>
        <v>5.3178249887708642</v>
      </c>
      <c r="L1677" s="48">
        <f>Solar!K1694/1000*Variables!$B$3</f>
        <v>0</v>
      </c>
      <c r="M1677" s="1">
        <f>IF(E1677=1, VLOOKUP(D1677, Sheet1!$E$2:$G$26, 2), Sheet1!$G$3)</f>
        <v>0.18618000000000001</v>
      </c>
      <c r="N1677" s="1">
        <f>'Electricity Rates'!$J$3</f>
        <v>0.19270000000000001</v>
      </c>
      <c r="O1677" s="145">
        <f>L1677-K1677</f>
        <v>-5.3178249887708642</v>
      </c>
      <c r="P1677">
        <f t="shared" si="159"/>
        <v>1.0247448753361457</v>
      </c>
      <c r="Q1677">
        <f>IF(O1677&gt;0, IF(Q1676+O1677*Variables!$B$5&lt;Variables!$B$4, Q1676+O1677*Variables!$B$5, Variables!$B$4), IF(Q1676&gt;-O1677, Q1676+O1677/Variables!$B$5, 0))</f>
        <v>86.991706216264575</v>
      </c>
      <c r="R1677">
        <f>IF(O1677&gt;0, 0, IF(Q1676&gt;-O1677, 0, -O1677 - Q1676*Variables!$B$5))</f>
        <v>0</v>
      </c>
      <c r="S1677">
        <f t="shared" si="160"/>
        <v>0</v>
      </c>
      <c r="T1677">
        <f t="shared" si="161"/>
        <v>0</v>
      </c>
    </row>
    <row r="1678" spans="1:20" x14ac:dyDescent="0.3">
      <c r="A1678" s="3">
        <f t="shared" si="156"/>
        <v>43170</v>
      </c>
      <c r="B1678">
        <v>3</v>
      </c>
      <c r="C1678">
        <v>11</v>
      </c>
      <c r="D1678">
        <v>21</v>
      </c>
      <c r="E1678">
        <v>0</v>
      </c>
      <c r="F1678" s="1">
        <f>VLOOKUP(A1678,Weather!$A$1:$E$366, 5)</f>
        <v>7.6923076923078038E-2</v>
      </c>
      <c r="G1678" s="1">
        <f>VLOOKUP(D1678, Spring!$A$1:$E$25, 2)</f>
        <v>371.68141592920301</v>
      </c>
      <c r="H1678" s="1">
        <f>VLOOKUP(D1678, Spring!$A$1:$E$25, 3)</f>
        <v>318.10538116591903</v>
      </c>
      <c r="I1678" s="1">
        <f>VLOOKUP(D1678, Spring!$A$1:$E$25, 5)</f>
        <v>271.28223242670401</v>
      </c>
      <c r="J1678" s="1">
        <f t="shared" si="157"/>
        <v>271.28223242670401</v>
      </c>
      <c r="K1678" s="47">
        <f t="shared" si="158"/>
        <v>5.0751544801358959</v>
      </c>
      <c r="L1678" s="48">
        <f>Solar!K1695/1000*Variables!$B$3</f>
        <v>0</v>
      </c>
      <c r="M1678" s="1">
        <f>IF(E1678=1, VLOOKUP(D1678, Sheet1!$E$2:$G$26, 2), Sheet1!$G$3)</f>
        <v>0.18618000000000001</v>
      </c>
      <c r="N1678" s="1">
        <f>'Electricity Rates'!$J$3</f>
        <v>0.19270000000000001</v>
      </c>
      <c r="O1678" s="145">
        <f>L1678-K1678</f>
        <v>-5.0751544801358959</v>
      </c>
      <c r="P1678">
        <f t="shared" si="159"/>
        <v>0.97798226832218715</v>
      </c>
      <c r="Q1678">
        <f>IF(O1678&gt;0, IF(Q1677+O1678*Variables!$B$5&lt;Variables!$B$4, Q1677+O1678*Variables!$B$5, Variables!$B$4), IF(Q1677&gt;-O1678, Q1677+O1678/Variables!$B$5, 0))</f>
        <v>81.592605705481702</v>
      </c>
      <c r="R1678">
        <f>IF(O1678&gt;0, 0, IF(Q1677&gt;-O1678, 0, -O1678 - Q1677*Variables!$B$5))</f>
        <v>0</v>
      </c>
      <c r="S1678">
        <f t="shared" si="160"/>
        <v>0</v>
      </c>
      <c r="T1678">
        <f t="shared" si="161"/>
        <v>0</v>
      </c>
    </row>
    <row r="1679" spans="1:20" x14ac:dyDescent="0.3">
      <c r="A1679" s="3">
        <f t="shared" si="156"/>
        <v>43170</v>
      </c>
      <c r="B1679">
        <v>3</v>
      </c>
      <c r="C1679">
        <v>11</v>
      </c>
      <c r="D1679">
        <v>22</v>
      </c>
      <c r="E1679">
        <v>0</v>
      </c>
      <c r="F1679" s="1">
        <f>VLOOKUP(A1679,Weather!$A$1:$E$366, 5)</f>
        <v>7.6923076923078038E-2</v>
      </c>
      <c r="G1679" s="1">
        <f>VLOOKUP(D1679, Spring!$A$1:$E$25, 2)</f>
        <v>345.13274336283098</v>
      </c>
      <c r="H1679" s="1">
        <f>VLOOKUP(D1679, Spring!$A$1:$E$25, 3)</f>
        <v>289.79820627802701</v>
      </c>
      <c r="I1679" s="1">
        <f>VLOOKUP(D1679, Spring!$A$1:$E$25, 5)</f>
        <v>275.85953137878198</v>
      </c>
      <c r="J1679" s="1">
        <f t="shared" si="157"/>
        <v>275.85953137878198</v>
      </c>
      <c r="K1679" s="47">
        <f t="shared" si="158"/>
        <v>5.1607866981980806</v>
      </c>
      <c r="L1679" s="48">
        <f>Solar!K1696/1000*Variables!$B$3</f>
        <v>0</v>
      </c>
      <c r="M1679" s="1">
        <f>IF(E1679=1, VLOOKUP(D1679, Sheet1!$E$2:$G$26, 2), Sheet1!$G$3)</f>
        <v>0.18618000000000001</v>
      </c>
      <c r="N1679" s="1">
        <f>'Electricity Rates'!$J$3</f>
        <v>0.19270000000000001</v>
      </c>
      <c r="O1679" s="145">
        <f>L1679-K1679</f>
        <v>-5.1607866981980806</v>
      </c>
      <c r="P1679">
        <f t="shared" si="159"/>
        <v>0.9944835967427702</v>
      </c>
      <c r="Q1679">
        <f>IF(O1679&gt;0, IF(Q1678+O1679*Variables!$B$5&lt;Variables!$B$4, Q1678+O1679*Variables!$B$5, Variables!$B$4), IF(Q1678&gt;-O1679, Q1678+O1679/Variables!$B$5, 0))</f>
        <v>76.102407090377355</v>
      </c>
      <c r="R1679">
        <f>IF(O1679&gt;0, 0, IF(Q1678&gt;-O1679, 0, -O1679 - Q1678*Variables!$B$5))</f>
        <v>0</v>
      </c>
      <c r="S1679">
        <f t="shared" si="160"/>
        <v>0</v>
      </c>
      <c r="T1679">
        <f t="shared" si="161"/>
        <v>0</v>
      </c>
    </row>
    <row r="1680" spans="1:20" x14ac:dyDescent="0.3">
      <c r="A1680" s="3">
        <f t="shared" si="156"/>
        <v>43170</v>
      </c>
      <c r="B1680">
        <v>3</v>
      </c>
      <c r="C1680">
        <v>11</v>
      </c>
      <c r="D1680">
        <v>23</v>
      </c>
      <c r="E1680">
        <v>0</v>
      </c>
      <c r="F1680" s="1">
        <f>VLOOKUP(A1680,Weather!$A$1:$E$366, 5)</f>
        <v>7.6923076923078038E-2</v>
      </c>
      <c r="G1680" s="1">
        <f>VLOOKUP(D1680, Spring!$A$1:$E$25, 2)</f>
        <v>318.58407079646003</v>
      </c>
      <c r="H1680" s="1">
        <f>VLOOKUP(D1680, Spring!$A$1:$E$25, 3)</f>
        <v>270.57975656630401</v>
      </c>
      <c r="I1680" s="1">
        <f>VLOOKUP(D1680, Spring!$A$1:$E$25, 5)</f>
        <v>271.64527650221697</v>
      </c>
      <c r="J1680" s="1">
        <f t="shared" si="157"/>
        <v>271.64527650221697</v>
      </c>
      <c r="K1680" s="47">
        <f t="shared" si="158"/>
        <v>5.0819463173669766</v>
      </c>
      <c r="L1680" s="48">
        <f>Solar!K1697/1000*Variables!$B$3</f>
        <v>0</v>
      </c>
      <c r="M1680" s="1">
        <f>IF(E1680=1, VLOOKUP(D1680, Sheet1!$E$2:$G$26, 2), Sheet1!$G$3)</f>
        <v>0.18618000000000001</v>
      </c>
      <c r="N1680" s="1">
        <f>'Electricity Rates'!$J$3</f>
        <v>0.19270000000000001</v>
      </c>
      <c r="O1680" s="145">
        <f>L1680-K1680</f>
        <v>-5.0819463173669766</v>
      </c>
      <c r="P1680">
        <f t="shared" si="159"/>
        <v>0.97929105535661642</v>
      </c>
      <c r="Q1680">
        <f>IF(O1680&gt;0, IF(Q1679+O1680*Variables!$B$5&lt;Variables!$B$4, Q1679+O1680*Variables!$B$5, Variables!$B$4), IF(Q1679&gt;-O1680, Q1679+O1680/Variables!$B$5, 0))</f>
        <v>70.69608122083801</v>
      </c>
      <c r="R1680">
        <f>IF(O1680&gt;0, 0, IF(Q1679&gt;-O1680, 0, -O1680 - Q1679*Variables!$B$5))</f>
        <v>0</v>
      </c>
      <c r="S1680">
        <f t="shared" si="160"/>
        <v>0</v>
      </c>
      <c r="T1680">
        <f t="shared" si="161"/>
        <v>0</v>
      </c>
    </row>
    <row r="1681" spans="1:20" x14ac:dyDescent="0.3">
      <c r="A1681" s="3">
        <f t="shared" si="156"/>
        <v>43170</v>
      </c>
      <c r="B1681">
        <v>3</v>
      </c>
      <c r="C1681">
        <v>11</v>
      </c>
      <c r="D1681">
        <v>24</v>
      </c>
      <c r="E1681">
        <v>0</v>
      </c>
      <c r="F1681" s="1">
        <f>VLOOKUP(A1681,Weather!$A$1:$E$366, 5)</f>
        <v>7.6923076923078038E-2</v>
      </c>
      <c r="G1681" s="1">
        <f>VLOOKUP(D1681, Spring!$A$1:$E$25, 2)</f>
        <v>287.61061946902601</v>
      </c>
      <c r="H1681" s="1">
        <f>VLOOKUP(D1681, Spring!$A$1:$E$25, 3)</f>
        <v>251.20115310698301</v>
      </c>
      <c r="I1681" s="1">
        <f>VLOOKUP(D1681, Spring!$A$1:$E$25, 5)</f>
        <v>267.465363632795</v>
      </c>
      <c r="J1681" s="1">
        <f t="shared" si="157"/>
        <v>267.465363632795</v>
      </c>
      <c r="K1681" s="47">
        <f t="shared" si="158"/>
        <v>5.0037484076252969</v>
      </c>
      <c r="L1681" s="48">
        <f>Solar!K1698/1000*Variables!$B$3</f>
        <v>0</v>
      </c>
      <c r="M1681" s="1">
        <f>IF(E1681=1, VLOOKUP(D1681, Sheet1!$E$2:$G$26, 2), Sheet1!$G$3)</f>
        <v>0.18618000000000001</v>
      </c>
      <c r="N1681" s="1">
        <f>'Electricity Rates'!$J$3</f>
        <v>0.19270000000000001</v>
      </c>
      <c r="O1681" s="145">
        <f>L1681-K1681</f>
        <v>-5.0037484076252969</v>
      </c>
      <c r="P1681">
        <f t="shared" si="159"/>
        <v>0.96422231814939474</v>
      </c>
      <c r="Q1681">
        <f>IF(O1681&gt;0, IF(Q1680+O1681*Variables!$B$5&lt;Variables!$B$4, Q1680+O1681*Variables!$B$5, Variables!$B$4), IF(Q1680&gt;-O1681, Q1680+O1681/Variables!$B$5, 0))</f>
        <v>65.372944616981314</v>
      </c>
      <c r="R1681">
        <f>IF(O1681&gt;0, 0, IF(Q1680&gt;-O1681, 0, -O1681 - Q1680*Variables!$B$5))</f>
        <v>0</v>
      </c>
      <c r="S1681">
        <f t="shared" si="160"/>
        <v>0</v>
      </c>
      <c r="T1681">
        <f t="shared" si="161"/>
        <v>0</v>
      </c>
    </row>
    <row r="1682" spans="1:20" x14ac:dyDescent="0.3">
      <c r="A1682" s="3">
        <f t="shared" si="156"/>
        <v>43171</v>
      </c>
      <c r="B1682">
        <v>3</v>
      </c>
      <c r="C1682">
        <v>12</v>
      </c>
      <c r="D1682">
        <v>1</v>
      </c>
      <c r="E1682">
        <v>1</v>
      </c>
      <c r="F1682" s="1">
        <f>VLOOKUP(A1682,Weather!$A$1:$E$366, 5)</f>
        <v>7.6923076923078038E-2</v>
      </c>
      <c r="G1682" s="1">
        <f>VLOOKUP(D1682, Spring!$A$1:$E$25, 2)</f>
        <v>284.91351697629602</v>
      </c>
      <c r="H1682" s="1">
        <f>VLOOKUP(D1682, Spring!$A$1:$E$25, 3)</f>
        <v>272.00797092955099</v>
      </c>
      <c r="I1682" s="1">
        <f>VLOOKUP(D1682, Spring!$A$1:$E$25, 5)</f>
        <v>272.01322657875102</v>
      </c>
      <c r="J1682" s="1">
        <f t="shared" si="157"/>
        <v>273.00070524083907</v>
      </c>
      <c r="K1682" s="47">
        <f t="shared" si="158"/>
        <v>5.1073037105651515</v>
      </c>
      <c r="L1682" s="48">
        <f>Solar!K1699/1000*Variables!$B$3</f>
        <v>0</v>
      </c>
      <c r="M1682" s="1">
        <f>IF(E1682=1, VLOOKUP(D1682, Sheet1!$E$2:$G$26, 2), Sheet1!$G$3)</f>
        <v>0.18618000000000001</v>
      </c>
      <c r="N1682" s="1">
        <f>'Electricity Rates'!$J$3</f>
        <v>0.19270000000000001</v>
      </c>
      <c r="O1682" s="145">
        <f>L1682-K1682</f>
        <v>-5.1073037105651515</v>
      </c>
      <c r="P1682">
        <f t="shared" si="159"/>
        <v>0.98417742502590477</v>
      </c>
      <c r="Q1682">
        <f>IF(O1682&gt;0, IF(Q1681+O1682*Variables!$B$5&lt;Variables!$B$4, Q1681+O1682*Variables!$B$5, Variables!$B$4), IF(Q1681&gt;-O1682, Q1681+O1682/Variables!$B$5, 0))</f>
        <v>59.939642797231151</v>
      </c>
      <c r="R1682">
        <f>IF(O1682&gt;0, 0, IF(Q1681&gt;-O1682, 0, -O1682 - Q1681*Variables!$B$5))</f>
        <v>0</v>
      </c>
      <c r="S1682">
        <f t="shared" si="160"/>
        <v>0</v>
      </c>
      <c r="T1682">
        <f t="shared" si="161"/>
        <v>0</v>
      </c>
    </row>
    <row r="1683" spans="1:20" x14ac:dyDescent="0.3">
      <c r="A1683" s="3">
        <f t="shared" si="156"/>
        <v>43171</v>
      </c>
      <c r="B1683">
        <v>3</v>
      </c>
      <c r="C1683">
        <v>12</v>
      </c>
      <c r="D1683">
        <v>2</v>
      </c>
      <c r="E1683">
        <v>1</v>
      </c>
      <c r="F1683" s="1">
        <f>VLOOKUP(A1683,Weather!$A$1:$E$366, 5)</f>
        <v>7.6923076923078038E-2</v>
      </c>
      <c r="G1683" s="1">
        <f>VLOOKUP(D1683, Spring!$A$1:$E$25, 2)</f>
        <v>283.47213324791699</v>
      </c>
      <c r="H1683" s="1">
        <f>VLOOKUP(D1683, Spring!$A$1:$E$25, 3)</f>
        <v>272.193568553901</v>
      </c>
      <c r="I1683" s="1">
        <f>VLOOKUP(D1683, Spring!$A$1:$E$25, 5)</f>
        <v>263.43263079398702</v>
      </c>
      <c r="J1683" s="1">
        <f t="shared" si="157"/>
        <v>273.06115045344069</v>
      </c>
      <c r="K1683" s="47">
        <f t="shared" si="158"/>
        <v>5.1084345210454165</v>
      </c>
      <c r="L1683" s="48">
        <f>Solar!K1700/1000*Variables!$B$3</f>
        <v>0</v>
      </c>
      <c r="M1683" s="1">
        <f>IF(E1683=1, VLOOKUP(D1683, Sheet1!$E$2:$G$26, 2), Sheet1!$G$3)</f>
        <v>0.18618000000000001</v>
      </c>
      <c r="N1683" s="1">
        <f>'Electricity Rates'!$J$3</f>
        <v>0.19270000000000001</v>
      </c>
      <c r="O1683" s="145">
        <f>L1683-K1683</f>
        <v>-5.1084345210454165</v>
      </c>
      <c r="P1683">
        <f t="shared" si="159"/>
        <v>0.98439533220545183</v>
      </c>
      <c r="Q1683">
        <f>IF(O1683&gt;0, IF(Q1682+O1683*Variables!$B$5&lt;Variables!$B$4, Q1682+O1683*Variables!$B$5, Variables!$B$4), IF(Q1682&gt;-O1683, Q1682+O1683/Variables!$B$5, 0))</f>
        <v>54.505137987608364</v>
      </c>
      <c r="R1683">
        <f>IF(O1683&gt;0, 0, IF(Q1682&gt;-O1683, 0, -O1683 - Q1682*Variables!$B$5))</f>
        <v>0</v>
      </c>
      <c r="S1683">
        <f t="shared" si="160"/>
        <v>0</v>
      </c>
      <c r="T1683">
        <f t="shared" si="161"/>
        <v>0</v>
      </c>
    </row>
    <row r="1684" spans="1:20" x14ac:dyDescent="0.3">
      <c r="A1684" s="3">
        <f t="shared" si="156"/>
        <v>43171</v>
      </c>
      <c r="B1684">
        <v>3</v>
      </c>
      <c r="C1684">
        <v>12</v>
      </c>
      <c r="D1684">
        <v>3</v>
      </c>
      <c r="E1684">
        <v>1</v>
      </c>
      <c r="F1684" s="1">
        <f>VLOOKUP(A1684,Weather!$A$1:$E$366, 5)</f>
        <v>7.6923076923078038E-2</v>
      </c>
      <c r="G1684" s="1">
        <f>VLOOKUP(D1684, Spring!$A$1:$E$25, 2)</f>
        <v>282.03074951953801</v>
      </c>
      <c r="H1684" s="1">
        <f>VLOOKUP(D1684, Spring!$A$1:$E$25, 3)</f>
        <v>263.612120501699</v>
      </c>
      <c r="I1684" s="1">
        <f>VLOOKUP(D1684, Spring!$A$1:$E$25, 5)</f>
        <v>268.00502374504498</v>
      </c>
      <c r="J1684" s="1">
        <f t="shared" si="157"/>
        <v>265.02893811845587</v>
      </c>
      <c r="K1684" s="47">
        <f t="shared" si="158"/>
        <v>4.9581677009420586</v>
      </c>
      <c r="L1684" s="48">
        <f>Solar!K1701/1000*Variables!$B$3</f>
        <v>0</v>
      </c>
      <c r="M1684" s="1">
        <f>IF(E1684=1, VLOOKUP(D1684, Sheet1!$E$2:$G$26, 2), Sheet1!$G$3)</f>
        <v>0.18618000000000001</v>
      </c>
      <c r="N1684" s="1">
        <f>'Electricity Rates'!$J$3</f>
        <v>0.19270000000000001</v>
      </c>
      <c r="O1684" s="145">
        <f>L1684-K1684</f>
        <v>-4.9581677009420586</v>
      </c>
      <c r="P1684">
        <f t="shared" si="159"/>
        <v>0.95543891597153474</v>
      </c>
      <c r="Q1684">
        <f>IF(O1684&gt;0, IF(Q1683+O1684*Variables!$B$5&lt;Variables!$B$4, Q1683+O1684*Variables!$B$5, Variables!$B$4), IF(Q1683&gt;-O1684, Q1683+O1684/Variables!$B$5, 0))</f>
        <v>49.230491497244472</v>
      </c>
      <c r="R1684">
        <f>IF(O1684&gt;0, 0, IF(Q1683&gt;-O1684, 0, -O1684 - Q1683*Variables!$B$5))</f>
        <v>0</v>
      </c>
      <c r="S1684">
        <f t="shared" si="160"/>
        <v>0</v>
      </c>
      <c r="T1684">
        <f t="shared" si="161"/>
        <v>0</v>
      </c>
    </row>
    <row r="1685" spans="1:20" x14ac:dyDescent="0.3">
      <c r="A1685" s="3">
        <f t="shared" si="156"/>
        <v>43171</v>
      </c>
      <c r="B1685">
        <v>3</v>
      </c>
      <c r="C1685">
        <v>12</v>
      </c>
      <c r="D1685">
        <v>4</v>
      </c>
      <c r="E1685">
        <v>1</v>
      </c>
      <c r="F1685" s="1">
        <f>VLOOKUP(A1685,Weather!$A$1:$E$366, 5)</f>
        <v>7.6923076923078038E-2</v>
      </c>
      <c r="G1685" s="1">
        <f>VLOOKUP(D1685, Spring!$A$1:$E$25, 2)</f>
        <v>287.61061946902601</v>
      </c>
      <c r="H1685" s="1">
        <f>VLOOKUP(D1685, Spring!$A$1:$E$25, 3)</f>
        <v>280.54932735425899</v>
      </c>
      <c r="I1685" s="1">
        <f>VLOOKUP(D1685, Spring!$A$1:$E$25, 5)</f>
        <v>263.81039287256101</v>
      </c>
      <c r="J1685" s="1">
        <f t="shared" si="157"/>
        <v>281.09250367077954</v>
      </c>
      <c r="K1685" s="47">
        <f t="shared" si="158"/>
        <v>5.2586852687553458</v>
      </c>
      <c r="L1685" s="48">
        <f>Solar!K1702/1000*Variables!$B$3</f>
        <v>0</v>
      </c>
      <c r="M1685" s="1">
        <f>IF(E1685=1, VLOOKUP(D1685, Sheet1!$E$2:$G$26, 2), Sheet1!$G$3)</f>
        <v>0.18618000000000001</v>
      </c>
      <c r="N1685" s="1">
        <f>'Electricity Rates'!$J$3</f>
        <v>0.19270000000000001</v>
      </c>
      <c r="O1685" s="145">
        <f>L1685-K1685</f>
        <v>-5.2586852687553458</v>
      </c>
      <c r="P1685">
        <f t="shared" si="159"/>
        <v>1.0133486512891552</v>
      </c>
      <c r="Q1685">
        <f>IF(O1685&gt;0, IF(Q1684+O1685*Variables!$B$5&lt;Variables!$B$4, Q1684+O1685*Variables!$B$5, Variables!$B$4), IF(Q1684&gt;-O1685, Q1684+O1685/Variables!$B$5, 0))</f>
        <v>43.63614546665368</v>
      </c>
      <c r="R1685">
        <f>IF(O1685&gt;0, 0, IF(Q1684&gt;-O1685, 0, -O1685 - Q1684*Variables!$B$5))</f>
        <v>0</v>
      </c>
      <c r="S1685">
        <f t="shared" si="160"/>
        <v>0</v>
      </c>
      <c r="T1685">
        <f t="shared" si="161"/>
        <v>0</v>
      </c>
    </row>
    <row r="1686" spans="1:20" x14ac:dyDescent="0.3">
      <c r="A1686" s="3">
        <f t="shared" si="156"/>
        <v>43171</v>
      </c>
      <c r="B1686">
        <v>3</v>
      </c>
      <c r="C1686">
        <v>12</v>
      </c>
      <c r="D1686">
        <v>5</v>
      </c>
      <c r="E1686">
        <v>1</v>
      </c>
      <c r="F1686" s="1">
        <f>VLOOKUP(A1686,Weather!$A$1:$E$366, 5)</f>
        <v>7.6923076923078038E-2</v>
      </c>
      <c r="G1686" s="1">
        <f>VLOOKUP(D1686, Spring!$A$1:$E$25, 2)</f>
        <v>318.58407079646003</v>
      </c>
      <c r="H1686" s="1">
        <f>VLOOKUP(D1686, Spring!$A$1:$E$25, 3)</f>
        <v>296.96508648302301</v>
      </c>
      <c r="I1686" s="1">
        <f>VLOOKUP(D1686, Spring!$A$1:$E$25, 5)</f>
        <v>263.982102908277</v>
      </c>
      <c r="J1686" s="1">
        <f t="shared" si="157"/>
        <v>298.62808527636435</v>
      </c>
      <c r="K1686" s="47">
        <f t="shared" si="158"/>
        <v>5.5867413480321844</v>
      </c>
      <c r="L1686" s="48">
        <f>Solar!K1703/1000*Variables!$B$3</f>
        <v>0</v>
      </c>
      <c r="M1686" s="1">
        <f>IF(E1686=1, VLOOKUP(D1686, Sheet1!$E$2:$G$26, 2), Sheet1!$G$3)</f>
        <v>0.18618000000000001</v>
      </c>
      <c r="N1686" s="1">
        <f>'Electricity Rates'!$J$3</f>
        <v>0.19270000000000001</v>
      </c>
      <c r="O1686" s="145">
        <f>L1686-K1686</f>
        <v>-5.5867413480321844</v>
      </c>
      <c r="P1686">
        <f t="shared" si="159"/>
        <v>1.0765650577658019</v>
      </c>
      <c r="Q1686">
        <f>IF(O1686&gt;0, IF(Q1685+O1686*Variables!$B$5&lt;Variables!$B$4, Q1685+O1686*Variables!$B$5, Variables!$B$4), IF(Q1685&gt;-O1686, Q1685+O1686/Variables!$B$5, 0))</f>
        <v>37.692803607044972</v>
      </c>
      <c r="R1686">
        <f>IF(O1686&gt;0, 0, IF(Q1685&gt;-O1686, 0, -O1686 - Q1685*Variables!$B$5))</f>
        <v>0</v>
      </c>
      <c r="S1686">
        <f t="shared" si="160"/>
        <v>0</v>
      </c>
      <c r="T1686">
        <f t="shared" si="161"/>
        <v>0</v>
      </c>
    </row>
    <row r="1687" spans="1:20" x14ac:dyDescent="0.3">
      <c r="A1687" s="3">
        <f t="shared" si="156"/>
        <v>43171</v>
      </c>
      <c r="B1687">
        <v>3</v>
      </c>
      <c r="C1687">
        <v>12</v>
      </c>
      <c r="D1687">
        <v>6</v>
      </c>
      <c r="E1687">
        <v>1</v>
      </c>
      <c r="F1687" s="1">
        <f>VLOOKUP(A1687,Weather!$A$1:$E$366, 5)</f>
        <v>7.6923076923078038E-2</v>
      </c>
      <c r="G1687" s="1">
        <f>VLOOKUP(D1687, Spring!$A$1:$E$25, 2)</f>
        <v>389.38053097345102</v>
      </c>
      <c r="H1687" s="1">
        <f>VLOOKUP(D1687, Spring!$A$1:$E$25, 3)</f>
        <v>340.20659833439998</v>
      </c>
      <c r="I1687" s="1">
        <f>VLOOKUP(D1687, Spring!$A$1:$E$25, 5)</f>
        <v>264.16853094705402</v>
      </c>
      <c r="J1687" s="1">
        <f t="shared" si="157"/>
        <v>343.98920853740395</v>
      </c>
      <c r="K1687" s="47">
        <f t="shared" si="158"/>
        <v>6.4353583248349757</v>
      </c>
      <c r="L1687" s="48">
        <f>Solar!K1704/1000*Variables!$B$3</f>
        <v>0</v>
      </c>
      <c r="M1687" s="1">
        <f>IF(E1687=1, VLOOKUP(D1687, Sheet1!$E$2:$G$26, 2), Sheet1!$G$3)</f>
        <v>0.18618000000000001</v>
      </c>
      <c r="N1687" s="1">
        <f>'Electricity Rates'!$J$3</f>
        <v>0.19270000000000001</v>
      </c>
      <c r="O1687" s="145">
        <f>L1687-K1687</f>
        <v>-6.4353583248349757</v>
      </c>
      <c r="P1687">
        <f t="shared" si="159"/>
        <v>1.2400935491956999</v>
      </c>
      <c r="Q1687">
        <f>IF(O1687&gt;0, IF(Q1686+O1687*Variables!$B$5&lt;Variables!$B$4, Q1686+O1687*Variables!$B$5, Variables!$B$4), IF(Q1686&gt;-O1687, Q1686+O1687/Variables!$B$5, 0))</f>
        <v>30.846677729560955</v>
      </c>
      <c r="R1687">
        <f>IF(O1687&gt;0, 0, IF(Q1686&gt;-O1687, 0, -O1687 - Q1686*Variables!$B$5))</f>
        <v>0</v>
      </c>
      <c r="S1687">
        <f t="shared" si="160"/>
        <v>0</v>
      </c>
      <c r="T1687">
        <f t="shared" si="161"/>
        <v>0</v>
      </c>
    </row>
    <row r="1688" spans="1:20" x14ac:dyDescent="0.3">
      <c r="A1688" s="3">
        <f t="shared" si="156"/>
        <v>43171</v>
      </c>
      <c r="B1688">
        <v>3</v>
      </c>
      <c r="C1688">
        <v>12</v>
      </c>
      <c r="D1688">
        <v>7</v>
      </c>
      <c r="E1688">
        <v>1</v>
      </c>
      <c r="F1688" s="1">
        <f>VLOOKUP(A1688,Weather!$A$1:$E$366, 5)</f>
        <v>7.6923076923078038E-2</v>
      </c>
      <c r="G1688" s="1">
        <f>VLOOKUP(D1688, Spring!$A$1:$E$25, 2)</f>
        <v>623.89380530973403</v>
      </c>
      <c r="H1688" s="1">
        <f>VLOOKUP(D1688, Spring!$A$1:$E$25, 3)</f>
        <v>374.47950032030701</v>
      </c>
      <c r="I1688" s="1">
        <f>VLOOKUP(D1688, Spring!$A$1:$E$25, 5)</f>
        <v>251.18725224694799</v>
      </c>
      <c r="J1688" s="1">
        <f t="shared" si="157"/>
        <v>393.66521608872478</v>
      </c>
      <c r="K1688" s="47">
        <f t="shared" si="158"/>
        <v>7.364698259942843</v>
      </c>
      <c r="L1688" s="48">
        <f>Solar!K1705/1000*Variables!$B$3</f>
        <v>0.43360000000000004</v>
      </c>
      <c r="M1688" s="1">
        <f>IF(E1688=1, VLOOKUP(D1688, Sheet1!$E$2:$G$26, 2), Sheet1!$G$3)</f>
        <v>0.18618000000000001</v>
      </c>
      <c r="N1688" s="1">
        <f>'Electricity Rates'!$J$3</f>
        <v>0.19270000000000001</v>
      </c>
      <c r="O1688" s="145">
        <f>L1688-K1688</f>
        <v>-6.9310982599428428</v>
      </c>
      <c r="P1688">
        <f t="shared" si="159"/>
        <v>1.4191773546909858</v>
      </c>
      <c r="Q1688">
        <f>IF(O1688&gt;0, IF(Q1687+O1688*Variables!$B$5&lt;Variables!$B$4, Q1687+O1688*Variables!$B$5, Variables!$B$4), IF(Q1687&gt;-O1688, Q1687+O1688/Variables!$B$5, 0))</f>
        <v>23.473168942387719</v>
      </c>
      <c r="R1688">
        <f>IF(O1688&gt;0, 0, IF(Q1687&gt;-O1688, 0, -O1688 - Q1687*Variables!$B$5))</f>
        <v>0</v>
      </c>
      <c r="S1688">
        <f t="shared" si="160"/>
        <v>0</v>
      </c>
      <c r="T1688">
        <f t="shared" si="161"/>
        <v>0</v>
      </c>
    </row>
    <row r="1689" spans="1:20" x14ac:dyDescent="0.3">
      <c r="A1689" s="3">
        <f t="shared" si="156"/>
        <v>43171</v>
      </c>
      <c r="B1689">
        <v>3</v>
      </c>
      <c r="C1689">
        <v>12</v>
      </c>
      <c r="D1689">
        <v>8</v>
      </c>
      <c r="E1689">
        <v>1</v>
      </c>
      <c r="F1689" s="1">
        <f>VLOOKUP(A1689,Weather!$A$1:$E$366, 5)</f>
        <v>7.6923076923078038E-2</v>
      </c>
      <c r="G1689" s="1">
        <f>VLOOKUP(D1689, Spring!$A$1:$E$25, 2)</f>
        <v>871.68141592920301</v>
      </c>
      <c r="H1689" s="1">
        <f>VLOOKUP(D1689, Spring!$A$1:$E$25, 3)</f>
        <v>578.35522101217202</v>
      </c>
      <c r="I1689" s="1">
        <f>VLOOKUP(D1689, Spring!$A$1:$E$25, 5)</f>
        <v>268.91753993484798</v>
      </c>
      <c r="J1689" s="1">
        <f t="shared" si="157"/>
        <v>600.9187744673286</v>
      </c>
      <c r="K1689" s="47">
        <f t="shared" si="158"/>
        <v>11.242002777530328</v>
      </c>
      <c r="L1689" s="48">
        <f>Solar!K1706/1000*Variables!$B$3</f>
        <v>6.5600999999999994</v>
      </c>
      <c r="M1689" s="1">
        <f>IF(E1689=1, VLOOKUP(D1689, Sheet1!$E$2:$G$26, 2), Sheet1!$G$3)</f>
        <v>0.18618000000000001</v>
      </c>
      <c r="N1689" s="1">
        <f>'Electricity Rates'!$J$3</f>
        <v>0.19270000000000001</v>
      </c>
      <c r="O1689" s="145">
        <f>L1689-K1689</f>
        <v>-4.6819027775303281</v>
      </c>
      <c r="P1689">
        <f t="shared" si="159"/>
        <v>2.1663339352300941</v>
      </c>
      <c r="Q1689">
        <f>IF(O1689&gt;0, IF(Q1688+O1689*Variables!$B$5&lt;Variables!$B$4, Q1688+O1689*Variables!$B$5, Variables!$B$4), IF(Q1688&gt;-O1689, Q1688+O1689/Variables!$B$5, 0))</f>
        <v>18.492421306717155</v>
      </c>
      <c r="R1689">
        <f>IF(O1689&gt;0, 0, IF(Q1688&gt;-O1689, 0, -O1689 - Q1688*Variables!$B$5))</f>
        <v>0</v>
      </c>
      <c r="S1689">
        <f t="shared" si="160"/>
        <v>0</v>
      </c>
      <c r="T1689">
        <f t="shared" si="161"/>
        <v>0</v>
      </c>
    </row>
    <row r="1690" spans="1:20" x14ac:dyDescent="0.3">
      <c r="A1690" s="3">
        <f t="shared" si="156"/>
        <v>43171</v>
      </c>
      <c r="B1690">
        <v>3</v>
      </c>
      <c r="C1690">
        <v>12</v>
      </c>
      <c r="D1690">
        <v>9</v>
      </c>
      <c r="E1690">
        <v>1</v>
      </c>
      <c r="F1690" s="1">
        <f>VLOOKUP(A1690,Weather!$A$1:$E$366, 5)</f>
        <v>7.6923076923078038E-2</v>
      </c>
      <c r="G1690" s="1">
        <f>VLOOKUP(D1690, Spring!$A$1:$E$25, 2)</f>
        <v>1137.1681415929199</v>
      </c>
      <c r="H1690" s="1">
        <f>VLOOKUP(D1690, Spring!$A$1:$E$25, 3)</f>
        <v>786.77530429212004</v>
      </c>
      <c r="I1690" s="1">
        <f>VLOOKUP(D1690, Spring!$A$1:$E$25, 5)</f>
        <v>317.33977000667198</v>
      </c>
      <c r="J1690" s="1">
        <f t="shared" si="157"/>
        <v>813.72859946910501</v>
      </c>
      <c r="K1690" s="47">
        <f t="shared" si="158"/>
        <v>15.223254063740201</v>
      </c>
      <c r="L1690" s="48">
        <f>Solar!K1707/1000*Variables!$B$3</f>
        <v>17.40025</v>
      </c>
      <c r="M1690" s="1">
        <f>IF(E1690=1, VLOOKUP(D1690, Sheet1!$E$2:$G$26, 2), Sheet1!$G$3)</f>
        <v>0.20441999999999999</v>
      </c>
      <c r="N1690" s="1">
        <f>'Electricity Rates'!$J$3</f>
        <v>0.19270000000000001</v>
      </c>
      <c r="O1690" s="145">
        <f>L1690-K1690</f>
        <v>2.1769959362597984</v>
      </c>
      <c r="P1690">
        <f t="shared" si="159"/>
        <v>2.9335210580827371</v>
      </c>
      <c r="Q1690">
        <f>IF(O1690&gt;0, IF(Q1689+O1690*Variables!$B$5&lt;Variables!$B$4, Q1689+O1690*Variables!$B$5, Variables!$B$4), IF(Q1689&gt;-O1690, Q1689+O1690/Variables!$B$5, 0))</f>
        <v>20.538797486801364</v>
      </c>
      <c r="R1690">
        <f>IF(O1690&gt;0, 0, IF(Q1689&gt;-O1690, 0, -O1690 - Q1689*Variables!$B$5))</f>
        <v>0</v>
      </c>
      <c r="S1690">
        <f t="shared" si="160"/>
        <v>0</v>
      </c>
      <c r="T1690">
        <f t="shared" si="161"/>
        <v>0</v>
      </c>
    </row>
    <row r="1691" spans="1:20" x14ac:dyDescent="0.3">
      <c r="A1691" s="3">
        <f t="shared" si="156"/>
        <v>43171</v>
      </c>
      <c r="B1691">
        <v>3</v>
      </c>
      <c r="C1691">
        <v>12</v>
      </c>
      <c r="D1691">
        <v>10</v>
      </c>
      <c r="E1691">
        <v>1</v>
      </c>
      <c r="F1691" s="1">
        <f>VLOOKUP(A1691,Weather!$A$1:$E$366, 5)</f>
        <v>7.6923076923078038E-2</v>
      </c>
      <c r="G1691" s="1">
        <f>VLOOKUP(D1691, Spring!$A$1:$E$25, 2)</f>
        <v>1207.9646017699099</v>
      </c>
      <c r="H1691" s="1">
        <f>VLOOKUP(D1691, Spring!$A$1:$E$25, 3)</f>
        <v>923.64670083279998</v>
      </c>
      <c r="I1691" s="1">
        <f>VLOOKUP(D1691, Spring!$A$1:$E$25, 5)</f>
        <v>339.44621060481097</v>
      </c>
      <c r="J1691" s="1">
        <f t="shared" si="157"/>
        <v>945.51730859719339</v>
      </c>
      <c r="K1691" s="47">
        <f t="shared" si="158"/>
        <v>17.688760380094539</v>
      </c>
      <c r="L1691" s="48">
        <f>Solar!K1708/1000*Variables!$B$3</f>
        <v>27.077100000000005</v>
      </c>
      <c r="M1691" s="1">
        <f>IF(E1691=1, VLOOKUP(D1691, Sheet1!$E$2:$G$26, 2), Sheet1!$G$3)</f>
        <v>0.20441999999999999</v>
      </c>
      <c r="N1691" s="1">
        <f>'Electricity Rates'!$J$3</f>
        <v>0.19270000000000001</v>
      </c>
      <c r="O1691" s="145">
        <f>L1691-K1691</f>
        <v>9.3883396199054658</v>
      </c>
      <c r="P1691">
        <f t="shared" si="159"/>
        <v>3.4086241252442178</v>
      </c>
      <c r="Q1691">
        <f>IF(O1691&gt;0, IF(Q1690+O1691*Variables!$B$5&lt;Variables!$B$4, Q1690+O1691*Variables!$B$5, Variables!$B$4), IF(Q1690&gt;-O1691, Q1690+O1691/Variables!$B$5, 0))</f>
        <v>29.363836729512499</v>
      </c>
      <c r="R1691">
        <f>IF(O1691&gt;0, 0, IF(Q1690&gt;-O1691, 0, -O1691 - Q1690*Variables!$B$5))</f>
        <v>0</v>
      </c>
      <c r="S1691">
        <f t="shared" si="160"/>
        <v>0</v>
      </c>
      <c r="T1691">
        <f t="shared" si="161"/>
        <v>0</v>
      </c>
    </row>
    <row r="1692" spans="1:20" x14ac:dyDescent="0.3">
      <c r="A1692" s="3">
        <f t="shared" si="156"/>
        <v>43171</v>
      </c>
      <c r="B1692">
        <v>3</v>
      </c>
      <c r="C1692">
        <v>12</v>
      </c>
      <c r="D1692">
        <v>11</v>
      </c>
      <c r="E1692">
        <v>1</v>
      </c>
      <c r="F1692" s="1">
        <f>VLOOKUP(A1692,Weather!$A$1:$E$366, 5)</f>
        <v>7.6923076923078038E-2</v>
      </c>
      <c r="G1692" s="1">
        <f>VLOOKUP(D1692, Spring!$A$1:$E$25, 2)</f>
        <v>1274.3362831858401</v>
      </c>
      <c r="H1692" s="1">
        <f>VLOOKUP(D1692, Spring!$A$1:$E$25, 3)</f>
        <v>962.46396540679098</v>
      </c>
      <c r="I1692" s="1">
        <f>VLOOKUP(D1692, Spring!$A$1:$E$25, 5)</f>
        <v>352.80034538247099</v>
      </c>
      <c r="J1692" s="1">
        <f t="shared" si="157"/>
        <v>986.45414369748744</v>
      </c>
      <c r="K1692" s="47">
        <f t="shared" si="158"/>
        <v>18.454607668371981</v>
      </c>
      <c r="L1692" s="48">
        <f>Solar!K1709/1000*Variables!$B$3</f>
        <v>34.137950000000004</v>
      </c>
      <c r="M1692" s="1">
        <f>IF(E1692=1, VLOOKUP(D1692, Sheet1!$E$2:$G$26, 2), Sheet1!$G$3)</f>
        <v>0.20441999999999999</v>
      </c>
      <c r="N1692" s="1">
        <f>'Electricity Rates'!$J$3</f>
        <v>0.19270000000000001</v>
      </c>
      <c r="O1692" s="145">
        <f>L1692-K1692</f>
        <v>15.683342331628022</v>
      </c>
      <c r="P1692">
        <f t="shared" si="159"/>
        <v>3.5562028976952811</v>
      </c>
      <c r="Q1692">
        <f>IF(O1692&gt;0, IF(Q1691+O1692*Variables!$B$5&lt;Variables!$B$4, Q1691+O1692*Variables!$B$5, Variables!$B$4), IF(Q1691&gt;-O1692, Q1691+O1692/Variables!$B$5, 0))</f>
        <v>44.106178521242839</v>
      </c>
      <c r="R1692">
        <f>IF(O1692&gt;0, 0, IF(Q1691&gt;-O1692, 0, -O1692 - Q1691*Variables!$B$5))</f>
        <v>0</v>
      </c>
      <c r="S1692">
        <f t="shared" si="160"/>
        <v>0</v>
      </c>
      <c r="T1692">
        <f t="shared" si="161"/>
        <v>0</v>
      </c>
    </row>
    <row r="1693" spans="1:20" x14ac:dyDescent="0.3">
      <c r="A1693" s="3">
        <f t="shared" si="156"/>
        <v>43171</v>
      </c>
      <c r="B1693">
        <v>3</v>
      </c>
      <c r="C1693">
        <v>12</v>
      </c>
      <c r="D1693">
        <v>12</v>
      </c>
      <c r="E1693">
        <v>1</v>
      </c>
      <c r="F1693" s="1">
        <f>VLOOKUP(A1693,Weather!$A$1:$E$366, 5)</f>
        <v>7.6923076923078038E-2</v>
      </c>
      <c r="G1693" s="1">
        <f>VLOOKUP(D1693, Spring!$A$1:$E$25, 2)</f>
        <v>1314.1592920353901</v>
      </c>
      <c r="H1693" s="1">
        <f>VLOOKUP(D1693, Spring!$A$1:$E$25, 3)</f>
        <v>983.10377962844302</v>
      </c>
      <c r="I1693" s="1">
        <f>VLOOKUP(D1693, Spring!$A$1:$E$25, 5)</f>
        <v>344.20503159464602</v>
      </c>
      <c r="J1693" s="1">
        <f t="shared" si="157"/>
        <v>1008.5695882751317</v>
      </c>
      <c r="K1693" s="47">
        <f t="shared" si="158"/>
        <v>18.868343933458021</v>
      </c>
      <c r="L1693" s="48">
        <f>Solar!K1710/1000*Variables!$B$3</f>
        <v>38.422550000000001</v>
      </c>
      <c r="M1693" s="1">
        <f>IF(E1693=1, VLOOKUP(D1693, Sheet1!$E$2:$G$26, 2), Sheet1!$G$3)</f>
        <v>0.20441999999999999</v>
      </c>
      <c r="N1693" s="1">
        <f>'Electricity Rates'!$J$3</f>
        <v>0.19270000000000001</v>
      </c>
      <c r="O1693" s="145">
        <f>L1693-K1693</f>
        <v>19.55420606654198</v>
      </c>
      <c r="P1693">
        <f t="shared" si="159"/>
        <v>3.6359298759773608</v>
      </c>
      <c r="Q1693">
        <f>IF(O1693&gt;0, IF(Q1692+O1693*Variables!$B$5&lt;Variables!$B$4, Q1692+O1693*Variables!$B$5, Variables!$B$4), IF(Q1692&gt;-O1693, Q1692+O1693/Variables!$B$5, 0))</f>
        <v>62.487132223792301</v>
      </c>
      <c r="R1693">
        <f>IF(O1693&gt;0, 0, IF(Q1692&gt;-O1693, 0, -O1693 - Q1692*Variables!$B$5))</f>
        <v>0</v>
      </c>
      <c r="S1693">
        <f t="shared" si="160"/>
        <v>0</v>
      </c>
      <c r="T1693">
        <f t="shared" si="161"/>
        <v>0</v>
      </c>
    </row>
    <row r="1694" spans="1:20" x14ac:dyDescent="0.3">
      <c r="A1694" s="3">
        <f t="shared" si="156"/>
        <v>43171</v>
      </c>
      <c r="B1694">
        <v>3</v>
      </c>
      <c r="C1694">
        <v>12</v>
      </c>
      <c r="D1694">
        <v>13</v>
      </c>
      <c r="E1694">
        <v>1</v>
      </c>
      <c r="F1694" s="1">
        <f>VLOOKUP(A1694,Weather!$A$1:$E$366, 5)</f>
        <v>7.6923076923078038E-2</v>
      </c>
      <c r="G1694" s="1">
        <f>VLOOKUP(D1694, Spring!$A$1:$E$25, 2)</f>
        <v>1362.8318584070701</v>
      </c>
      <c r="H1694" s="1">
        <f>VLOOKUP(D1694, Spring!$A$1:$E$25, 3)</f>
        <v>999.59961563100603</v>
      </c>
      <c r="I1694" s="1">
        <f>VLOOKUP(D1694, Spring!$A$1:$E$25, 5)</f>
        <v>326.84269398328001</v>
      </c>
      <c r="J1694" s="1">
        <f t="shared" si="157"/>
        <v>1027.5405573830114</v>
      </c>
      <c r="K1694" s="47">
        <f t="shared" si="158"/>
        <v>19.223253276392558</v>
      </c>
      <c r="L1694" s="48">
        <f>Solar!K1711/1000*Variables!$B$3</f>
        <v>39.934949999999994</v>
      </c>
      <c r="M1694" s="1">
        <f>IF(E1694=1, VLOOKUP(D1694, Sheet1!$E$2:$G$26, 2), Sheet1!$G$3)</f>
        <v>0.20441999999999999</v>
      </c>
      <c r="N1694" s="1">
        <f>'Electricity Rates'!$J$3</f>
        <v>0.19270000000000001</v>
      </c>
      <c r="O1694" s="145">
        <f>L1694-K1694</f>
        <v>20.711696723607435</v>
      </c>
      <c r="P1694">
        <f t="shared" si="159"/>
        <v>3.704320906360846</v>
      </c>
      <c r="Q1694">
        <f>IF(O1694&gt;0, IF(Q1693+O1694*Variables!$B$5&lt;Variables!$B$4, Q1693+O1694*Variables!$B$5, Variables!$B$4), IF(Q1693&gt;-O1694, Q1693+O1694/Variables!$B$5, 0))</f>
        <v>81.956127143983281</v>
      </c>
      <c r="R1694">
        <f>IF(O1694&gt;0, 0, IF(Q1693&gt;-O1694, 0, -O1694 - Q1693*Variables!$B$5))</f>
        <v>0</v>
      </c>
      <c r="S1694">
        <f t="shared" si="160"/>
        <v>0</v>
      </c>
      <c r="T1694">
        <f t="shared" si="161"/>
        <v>0</v>
      </c>
    </row>
    <row r="1695" spans="1:20" x14ac:dyDescent="0.3">
      <c r="A1695" s="3">
        <f t="shared" si="156"/>
        <v>43171</v>
      </c>
      <c r="B1695">
        <v>3</v>
      </c>
      <c r="C1695">
        <v>12</v>
      </c>
      <c r="D1695">
        <v>14</v>
      </c>
      <c r="E1695">
        <v>1</v>
      </c>
      <c r="F1695" s="1">
        <f>VLOOKUP(A1695,Weather!$A$1:$E$366, 5)</f>
        <v>7.6923076923078038E-2</v>
      </c>
      <c r="G1695" s="1">
        <f>VLOOKUP(D1695, Spring!$A$1:$E$25, 2)</f>
        <v>1402.65486725663</v>
      </c>
      <c r="H1695" s="1">
        <f>VLOOKUP(D1695, Spring!$A$1:$E$25, 3)</f>
        <v>1011.55108904548</v>
      </c>
      <c r="I1695" s="1">
        <f>VLOOKUP(D1695, Spring!$A$1:$E$25, 5)</f>
        <v>309.49016837395499</v>
      </c>
      <c r="J1695" s="1">
        <f t="shared" si="157"/>
        <v>1041.6359950617227</v>
      </c>
      <c r="K1695" s="47">
        <f t="shared" si="158"/>
        <v>19.486951060964262</v>
      </c>
      <c r="L1695" s="48">
        <f>Solar!K1712/1000*Variables!$B$3</f>
        <v>37.6858</v>
      </c>
      <c r="M1695" s="1">
        <f>IF(E1695=1, VLOOKUP(D1695, Sheet1!$E$2:$G$26, 2), Sheet1!$G$3)</f>
        <v>0.20441999999999999</v>
      </c>
      <c r="N1695" s="1">
        <f>'Electricity Rates'!$J$3</f>
        <v>0.19270000000000001</v>
      </c>
      <c r="O1695" s="145">
        <f>L1695-K1695</f>
        <v>18.198848939035738</v>
      </c>
      <c r="P1695">
        <f t="shared" si="159"/>
        <v>3.7551354694478136</v>
      </c>
      <c r="Q1695">
        <f>IF(O1695&gt;0, IF(Q1694+O1695*Variables!$B$5&lt;Variables!$B$4, Q1694+O1695*Variables!$B$5, Variables!$B$4), IF(Q1694&gt;-O1695, Q1694+O1695/Variables!$B$5, 0))</f>
        <v>99.06304514667687</v>
      </c>
      <c r="R1695">
        <f>IF(O1695&gt;0, 0, IF(Q1694&gt;-O1695, 0, -O1695 - Q1694*Variables!$B$5))</f>
        <v>0</v>
      </c>
      <c r="S1695">
        <f t="shared" si="160"/>
        <v>0</v>
      </c>
      <c r="T1695">
        <f t="shared" si="161"/>
        <v>0</v>
      </c>
    </row>
    <row r="1696" spans="1:20" x14ac:dyDescent="0.3">
      <c r="A1696" s="3">
        <f t="shared" si="156"/>
        <v>43171</v>
      </c>
      <c r="B1696">
        <v>3</v>
      </c>
      <c r="C1696">
        <v>12</v>
      </c>
      <c r="D1696">
        <v>15</v>
      </c>
      <c r="E1696">
        <v>1</v>
      </c>
      <c r="F1696" s="1">
        <f>VLOOKUP(A1696,Weather!$A$1:$E$366, 5)</f>
        <v>7.6923076923078038E-2</v>
      </c>
      <c r="G1696" s="1">
        <f>VLOOKUP(D1696, Spring!$A$1:$E$25, 2)</f>
        <v>1371.6814159292001</v>
      </c>
      <c r="H1696" s="1">
        <f>VLOOKUP(D1696, Spring!$A$1:$E$25, 3)</f>
        <v>1005.48526585522</v>
      </c>
      <c r="I1696" s="1">
        <f>VLOOKUP(D1696, Spring!$A$1:$E$25, 5)</f>
        <v>300.89485458612899</v>
      </c>
      <c r="J1696" s="1">
        <f t="shared" si="157"/>
        <v>1033.6542004762957</v>
      </c>
      <c r="K1696" s="47">
        <f t="shared" si="158"/>
        <v>19.337627457323176</v>
      </c>
      <c r="L1696" s="48">
        <f>Solar!K1713/1000*Variables!$B$3</f>
        <v>32.6297</v>
      </c>
      <c r="M1696" s="1">
        <f>IF(E1696=1, VLOOKUP(D1696, Sheet1!$E$2:$G$26, 2), Sheet1!$G$3)</f>
        <v>0.20441999999999999</v>
      </c>
      <c r="N1696" s="1">
        <f>'Electricity Rates'!$J$3</f>
        <v>0.19270000000000001</v>
      </c>
      <c r="O1696" s="145">
        <f>L1696-K1696</f>
        <v>13.292072542676824</v>
      </c>
      <c r="P1696">
        <f t="shared" si="159"/>
        <v>3.7263608110261761</v>
      </c>
      <c r="Q1696">
        <f>IF(O1696&gt;0, IF(Q1695+O1696*Variables!$B$5&lt;Variables!$B$4, Q1695+O1696*Variables!$B$5, Variables!$B$4), IF(Q1695&gt;-O1696, Q1695+O1696/Variables!$B$5, 0))</f>
        <v>100</v>
      </c>
      <c r="R1696">
        <f>IF(O1696&gt;0, 0, IF(Q1695&gt;-O1696, 0, -O1696 - Q1695*Variables!$B$5))</f>
        <v>0</v>
      </c>
      <c r="S1696">
        <f t="shared" si="160"/>
        <v>0</v>
      </c>
      <c r="T1696">
        <f t="shared" si="161"/>
        <v>0</v>
      </c>
    </row>
    <row r="1697" spans="1:20" x14ac:dyDescent="0.3">
      <c r="A1697" s="3">
        <f t="shared" si="156"/>
        <v>43171</v>
      </c>
      <c r="B1697">
        <v>3</v>
      </c>
      <c r="C1697">
        <v>12</v>
      </c>
      <c r="D1697">
        <v>16</v>
      </c>
      <c r="E1697">
        <v>1</v>
      </c>
      <c r="F1697" s="1">
        <f>VLOOKUP(A1697,Weather!$A$1:$E$366, 5)</f>
        <v>7.6923076923078038E-2</v>
      </c>
      <c r="G1697" s="1">
        <f>VLOOKUP(D1697, Spring!$A$1:$E$25, 2)</f>
        <v>1283.1858407079601</v>
      </c>
      <c r="H1697" s="1">
        <f>VLOOKUP(D1697, Spring!$A$1:$E$25, 3)</f>
        <v>954.93673926969905</v>
      </c>
      <c r="I1697" s="1">
        <f>VLOOKUP(D1697, Spring!$A$1:$E$25, 5)</f>
        <v>270.36971623690101</v>
      </c>
      <c r="J1697" s="1">
        <f t="shared" si="157"/>
        <v>980.18667014956566</v>
      </c>
      <c r="K1697" s="47">
        <f t="shared" si="158"/>
        <v>18.33735562362385</v>
      </c>
      <c r="L1697" s="48">
        <f>Solar!K1714/1000*Variables!$B$3</f>
        <v>24.381499999999999</v>
      </c>
      <c r="M1697" s="1">
        <f>IF(E1697=1, VLOOKUP(D1697, Sheet1!$E$2:$G$26, 2), Sheet1!$G$3)</f>
        <v>0.20441999999999999</v>
      </c>
      <c r="N1697" s="1">
        <f>'Electricity Rates'!$J$3</f>
        <v>0.19270000000000001</v>
      </c>
      <c r="O1697" s="145">
        <f>L1697-K1697</f>
        <v>6.0441443763761491</v>
      </c>
      <c r="P1697">
        <f t="shared" si="159"/>
        <v>3.5336084286723159</v>
      </c>
      <c r="Q1697">
        <f>IF(O1697&gt;0, IF(Q1696+O1697*Variables!$B$5&lt;Variables!$B$4, Q1696+O1697*Variables!$B$5, Variables!$B$4), IF(Q1696&gt;-O1697, Q1696+O1697/Variables!$B$5, 0))</f>
        <v>100</v>
      </c>
      <c r="R1697">
        <f>IF(O1697&gt;0, 0, IF(Q1696&gt;-O1697, 0, -O1697 - Q1696*Variables!$B$5))</f>
        <v>0</v>
      </c>
      <c r="S1697">
        <f t="shared" si="160"/>
        <v>0</v>
      </c>
      <c r="T1697">
        <f t="shared" si="161"/>
        <v>0</v>
      </c>
    </row>
    <row r="1698" spans="1:20" x14ac:dyDescent="0.3">
      <c r="A1698" s="3">
        <f t="shared" si="156"/>
        <v>43171</v>
      </c>
      <c r="B1698">
        <v>3</v>
      </c>
      <c r="C1698">
        <v>12</v>
      </c>
      <c r="D1698">
        <v>17</v>
      </c>
      <c r="E1698">
        <v>1</v>
      </c>
      <c r="F1698" s="1">
        <f>VLOOKUP(A1698,Weather!$A$1:$E$366, 5)</f>
        <v>7.6923076923078038E-2</v>
      </c>
      <c r="G1698" s="1">
        <f>VLOOKUP(D1698, Spring!$A$1:$E$25, 2)</f>
        <v>973.45132743362797</v>
      </c>
      <c r="H1698" s="1">
        <f>VLOOKUP(D1698, Spring!$A$1:$E$25, 3)</f>
        <v>850.97693786034597</v>
      </c>
      <c r="I1698" s="1">
        <f>VLOOKUP(D1698, Spring!$A$1:$E$25, 5)</f>
        <v>257.39334353781499</v>
      </c>
      <c r="J1698" s="1">
        <f t="shared" si="157"/>
        <v>860.39804475059861</v>
      </c>
      <c r="K1698" s="47">
        <f t="shared" si="158"/>
        <v>16.096347160133174</v>
      </c>
      <c r="L1698" s="48">
        <f>Solar!K1715/1000*Variables!$B$3</f>
        <v>13.733899999999998</v>
      </c>
      <c r="M1698" s="1">
        <f>IF(E1698=1, VLOOKUP(D1698, Sheet1!$E$2:$G$26, 2), Sheet1!$G$3)</f>
        <v>0.20441999999999999</v>
      </c>
      <c r="N1698" s="1">
        <f>'Electricity Rates'!$J$3</f>
        <v>0.19270000000000001</v>
      </c>
      <c r="O1698" s="145">
        <f>L1698-K1698</f>
        <v>-2.3624471601331756</v>
      </c>
      <c r="P1698">
        <f t="shared" si="159"/>
        <v>3.1017660977576629</v>
      </c>
      <c r="Q1698">
        <f>IF(O1698&gt;0, IF(Q1697+O1698*Variables!$B$5&lt;Variables!$B$4, Q1697+O1698*Variables!$B$5, Variables!$B$4), IF(Q1697&gt;-O1698, Q1697+O1698/Variables!$B$5, 0))</f>
        <v>97.486758340283856</v>
      </c>
      <c r="R1698">
        <f>IF(O1698&gt;0, 0, IF(Q1697&gt;-O1698, 0, -O1698 - Q1697*Variables!$B$5))</f>
        <v>0</v>
      </c>
      <c r="S1698">
        <f t="shared" si="160"/>
        <v>0</v>
      </c>
      <c r="T1698">
        <f t="shared" si="161"/>
        <v>0</v>
      </c>
    </row>
    <row r="1699" spans="1:20" x14ac:dyDescent="0.3">
      <c r="A1699" s="3">
        <f t="shared" si="156"/>
        <v>43171</v>
      </c>
      <c r="B1699">
        <v>3</v>
      </c>
      <c r="C1699">
        <v>12</v>
      </c>
      <c r="D1699">
        <v>18</v>
      </c>
      <c r="E1699">
        <v>1</v>
      </c>
      <c r="F1699" s="1">
        <f>VLOOKUP(A1699,Weather!$A$1:$E$366, 5)</f>
        <v>7.6923076923078038E-2</v>
      </c>
      <c r="G1699" s="1">
        <f>VLOOKUP(D1699, Spring!$A$1:$E$25, 2)</f>
        <v>690.26548672566298</v>
      </c>
      <c r="H1699" s="1">
        <f>VLOOKUP(D1699, Spring!$A$1:$E$25, 3)</f>
        <v>590.923299339663</v>
      </c>
      <c r="I1699" s="1">
        <f>VLOOKUP(D1699, Spring!$A$1:$E$25, 5)</f>
        <v>248.81274775305101</v>
      </c>
      <c r="J1699" s="1">
        <f t="shared" si="157"/>
        <v>598.5650060616631</v>
      </c>
      <c r="K1699" s="47">
        <f t="shared" si="158"/>
        <v>11.1979684220093</v>
      </c>
      <c r="L1699" s="48">
        <f>Solar!K1716/1000*Variables!$B$3</f>
        <v>3.4078999999999997</v>
      </c>
      <c r="M1699" s="1">
        <f>IF(E1699=1, VLOOKUP(D1699, Sheet1!$E$2:$G$26, 2), Sheet1!$G$3)</f>
        <v>0.20441999999999999</v>
      </c>
      <c r="N1699" s="1">
        <f>'Electricity Rates'!$J$3</f>
        <v>0.19270000000000001</v>
      </c>
      <c r="O1699" s="145">
        <f>L1699-K1699</f>
        <v>-7.7900684220093002</v>
      </c>
      <c r="P1699">
        <f t="shared" si="159"/>
        <v>2.1578485149211923</v>
      </c>
      <c r="Q1699">
        <f>IF(O1699&gt;0, IF(Q1698+O1699*Variables!$B$5&lt;Variables!$B$4, Q1698+O1699*Variables!$B$5, Variables!$B$4), IF(Q1698&gt;-O1699, Q1698+O1699/Variables!$B$5, 0))</f>
        <v>89.199451508359061</v>
      </c>
      <c r="R1699">
        <f>IF(O1699&gt;0, 0, IF(Q1698&gt;-O1699, 0, -O1699 - Q1698*Variables!$B$5))</f>
        <v>0</v>
      </c>
      <c r="S1699">
        <f t="shared" si="160"/>
        <v>0</v>
      </c>
      <c r="T1699">
        <f t="shared" si="161"/>
        <v>0</v>
      </c>
    </row>
    <row r="1700" spans="1:20" x14ac:dyDescent="0.3">
      <c r="A1700" s="3">
        <f t="shared" si="156"/>
        <v>43171</v>
      </c>
      <c r="B1700">
        <v>3</v>
      </c>
      <c r="C1700">
        <v>12</v>
      </c>
      <c r="D1700">
        <v>19</v>
      </c>
      <c r="E1700">
        <v>1</v>
      </c>
      <c r="F1700" s="1">
        <f>VLOOKUP(A1700,Weather!$A$1:$E$366, 5)</f>
        <v>7.6923076923078038E-2</v>
      </c>
      <c r="G1700" s="1">
        <f>VLOOKUP(D1700, Spring!$A$1:$E$25, 2)</f>
        <v>482.300884955752</v>
      </c>
      <c r="H1700" s="1">
        <f>VLOOKUP(D1700, Spring!$A$1:$E$25, 3)</f>
        <v>454.99679692504799</v>
      </c>
      <c r="I1700" s="1">
        <f>VLOOKUP(D1700, Spring!$A$1:$E$25, 5)</f>
        <v>266.52341143686903</v>
      </c>
      <c r="J1700" s="1">
        <f t="shared" si="157"/>
        <v>457.09711138894835</v>
      </c>
      <c r="K1700" s="47">
        <f t="shared" si="158"/>
        <v>8.5513836714300098</v>
      </c>
      <c r="L1700" s="48">
        <f>Solar!K1717/1000*Variables!$B$3</f>
        <v>0</v>
      </c>
      <c r="M1700" s="1">
        <f>IF(E1700=1, VLOOKUP(D1700, Sheet1!$E$2:$G$26, 2), Sheet1!$G$3)</f>
        <v>0.20441999999999999</v>
      </c>
      <c r="N1700" s="1">
        <f>'Electricity Rates'!$J$3</f>
        <v>0.19270000000000001</v>
      </c>
      <c r="O1700" s="145">
        <f>L1700-K1700</f>
        <v>-8.5513836714300098</v>
      </c>
      <c r="P1700">
        <f t="shared" si="159"/>
        <v>1.647851633484563</v>
      </c>
      <c r="Q1700">
        <f>IF(O1700&gt;0, IF(Q1699+O1700*Variables!$B$5&lt;Variables!$B$4, Q1699+O1700*Variables!$B$5, Variables!$B$4), IF(Q1699&gt;-O1700, Q1699+O1700/Variables!$B$5, 0))</f>
        <v>80.102234836625001</v>
      </c>
      <c r="R1700">
        <f>IF(O1700&gt;0, 0, IF(Q1699&gt;-O1700, 0, -O1700 - Q1699*Variables!$B$5))</f>
        <v>0</v>
      </c>
      <c r="S1700">
        <f t="shared" si="160"/>
        <v>0</v>
      </c>
      <c r="T1700">
        <f t="shared" si="161"/>
        <v>0</v>
      </c>
    </row>
    <row r="1701" spans="1:20" x14ac:dyDescent="0.3">
      <c r="A1701" s="3">
        <f t="shared" si="156"/>
        <v>43171</v>
      </c>
      <c r="B1701">
        <v>3</v>
      </c>
      <c r="C1701">
        <v>12</v>
      </c>
      <c r="D1701">
        <v>20</v>
      </c>
      <c r="E1701">
        <v>1</v>
      </c>
      <c r="F1701" s="1">
        <f>VLOOKUP(A1701,Weather!$A$1:$E$366, 5)</f>
        <v>7.6923076923078038E-2</v>
      </c>
      <c r="G1701" s="1">
        <f>VLOOKUP(D1701, Spring!$A$1:$E$25, 2)</f>
        <v>415.92920353982299</v>
      </c>
      <c r="H1701" s="1">
        <f>VLOOKUP(D1701, Spring!$A$1:$E$25, 3)</f>
        <v>371.98648067830999</v>
      </c>
      <c r="I1701" s="1">
        <f>VLOOKUP(D1701, Spring!$A$1:$E$25, 5)</f>
        <v>284.25369912476901</v>
      </c>
      <c r="J1701" s="1">
        <f t="shared" si="157"/>
        <v>375.36669012919566</v>
      </c>
      <c r="K1701" s="47">
        <f t="shared" si="158"/>
        <v>7.0223689994798359</v>
      </c>
      <c r="L1701" s="48">
        <f>Solar!K1718/1000*Variables!$B$3</f>
        <v>0</v>
      </c>
      <c r="M1701" s="1">
        <f>IF(E1701=1, VLOOKUP(D1701, Sheet1!$E$2:$G$26, 2), Sheet1!$G$3)</f>
        <v>0.20441999999999999</v>
      </c>
      <c r="N1701" s="1">
        <f>'Electricity Rates'!$J$3</f>
        <v>0.19270000000000001</v>
      </c>
      <c r="O1701" s="145">
        <f>L1701-K1701</f>
        <v>-7.0223689994798359</v>
      </c>
      <c r="P1701">
        <f t="shared" si="159"/>
        <v>1.3532105061997644</v>
      </c>
      <c r="Q1701">
        <f>IF(O1701&gt;0, IF(Q1700+O1701*Variables!$B$5&lt;Variables!$B$4, Q1700+O1701*Variables!$B$5, Variables!$B$4), IF(Q1700&gt;-O1701, Q1700+O1701/Variables!$B$5, 0))</f>
        <v>72.631629518029428</v>
      </c>
      <c r="R1701">
        <f>IF(O1701&gt;0, 0, IF(Q1700&gt;-O1701, 0, -O1701 - Q1700*Variables!$B$5))</f>
        <v>0</v>
      </c>
      <c r="S1701">
        <f t="shared" si="160"/>
        <v>0</v>
      </c>
      <c r="T1701">
        <f t="shared" si="161"/>
        <v>0</v>
      </c>
    </row>
    <row r="1702" spans="1:20" x14ac:dyDescent="0.3">
      <c r="A1702" s="3">
        <f t="shared" si="156"/>
        <v>43171</v>
      </c>
      <c r="B1702">
        <v>3</v>
      </c>
      <c r="C1702">
        <v>12</v>
      </c>
      <c r="D1702">
        <v>21</v>
      </c>
      <c r="E1702">
        <v>1</v>
      </c>
      <c r="F1702" s="1">
        <f>VLOOKUP(A1702,Weather!$A$1:$E$366, 5)</f>
        <v>7.6923076923078038E-2</v>
      </c>
      <c r="G1702" s="1">
        <f>VLOOKUP(D1702, Spring!$A$1:$E$25, 2)</f>
        <v>371.68141592920301</v>
      </c>
      <c r="H1702" s="1">
        <f>VLOOKUP(D1702, Spring!$A$1:$E$25, 3)</f>
        <v>318.10538116591903</v>
      </c>
      <c r="I1702" s="1">
        <f>VLOOKUP(D1702, Spring!$A$1:$E$25, 5)</f>
        <v>271.28223242670401</v>
      </c>
      <c r="J1702" s="1">
        <f t="shared" si="157"/>
        <v>322.2266146092486</v>
      </c>
      <c r="K1702" s="47">
        <f t="shared" si="158"/>
        <v>6.0282231981226237</v>
      </c>
      <c r="L1702" s="48">
        <f>Solar!K1719/1000*Variables!$B$3</f>
        <v>0</v>
      </c>
      <c r="M1702" s="1">
        <f>IF(E1702=1, VLOOKUP(D1702, Sheet1!$E$2:$G$26, 2), Sheet1!$G$3)</f>
        <v>0.20441999999999999</v>
      </c>
      <c r="N1702" s="1">
        <f>'Electricity Rates'!$J$3</f>
        <v>0.19270000000000001</v>
      </c>
      <c r="O1702" s="145">
        <f>L1702-K1702</f>
        <v>-6.0282231981226237</v>
      </c>
      <c r="P1702">
        <f t="shared" si="159"/>
        <v>1.1616386102782297</v>
      </c>
      <c r="Q1702">
        <f>IF(O1702&gt;0, IF(Q1701+O1702*Variables!$B$5&lt;Variables!$B$4, Q1701+O1702*Variables!$B$5, Variables!$B$4), IF(Q1701&gt;-O1702, Q1701+O1702/Variables!$B$5, 0))</f>
        <v>66.218626115771315</v>
      </c>
      <c r="R1702">
        <f>IF(O1702&gt;0, 0, IF(Q1701&gt;-O1702, 0, -O1702 - Q1701*Variables!$B$5))</f>
        <v>0</v>
      </c>
      <c r="S1702">
        <f t="shared" si="160"/>
        <v>0</v>
      </c>
      <c r="T1702">
        <f t="shared" si="161"/>
        <v>0</v>
      </c>
    </row>
    <row r="1703" spans="1:20" x14ac:dyDescent="0.3">
      <c r="A1703" s="3">
        <f t="shared" si="156"/>
        <v>43171</v>
      </c>
      <c r="B1703">
        <v>3</v>
      </c>
      <c r="C1703">
        <v>12</v>
      </c>
      <c r="D1703">
        <v>22</v>
      </c>
      <c r="E1703">
        <v>1</v>
      </c>
      <c r="F1703" s="1">
        <f>VLOOKUP(A1703,Weather!$A$1:$E$366, 5)</f>
        <v>7.6923076923078038E-2</v>
      </c>
      <c r="G1703" s="1">
        <f>VLOOKUP(D1703, Spring!$A$1:$E$25, 2)</f>
        <v>345.13274336283098</v>
      </c>
      <c r="H1703" s="1">
        <f>VLOOKUP(D1703, Spring!$A$1:$E$25, 3)</f>
        <v>289.79820627802701</v>
      </c>
      <c r="I1703" s="1">
        <f>VLOOKUP(D1703, Spring!$A$1:$E$25, 5)</f>
        <v>275.85953137878198</v>
      </c>
      <c r="J1703" s="1">
        <f t="shared" si="157"/>
        <v>294.05470913070428</v>
      </c>
      <c r="K1703" s="47">
        <f t="shared" si="158"/>
        <v>5.5011825179261082</v>
      </c>
      <c r="L1703" s="48">
        <f>Solar!K1720/1000*Variables!$B$3</f>
        <v>0</v>
      </c>
      <c r="M1703" s="1">
        <f>IF(E1703=1, VLOOKUP(D1703, Sheet1!$E$2:$G$26, 2), Sheet1!$G$3)</f>
        <v>0.18618000000000001</v>
      </c>
      <c r="N1703" s="1">
        <f>'Electricity Rates'!$J$3</f>
        <v>0.19270000000000001</v>
      </c>
      <c r="O1703" s="145">
        <f>L1703-K1703</f>
        <v>-5.5011825179261082</v>
      </c>
      <c r="P1703">
        <f t="shared" si="159"/>
        <v>1.060077871204361</v>
      </c>
      <c r="Q1703">
        <f>IF(O1703&gt;0, IF(Q1702+O1703*Variables!$B$5&lt;Variables!$B$4, Q1702+O1703*Variables!$B$5, Variables!$B$4), IF(Q1702&gt;-O1703, Q1702+O1703/Variables!$B$5, 0))</f>
        <v>60.366304288190349</v>
      </c>
      <c r="R1703">
        <f>IF(O1703&gt;0, 0, IF(Q1702&gt;-O1703, 0, -O1703 - Q1702*Variables!$B$5))</f>
        <v>0</v>
      </c>
      <c r="S1703">
        <f t="shared" si="160"/>
        <v>0</v>
      </c>
      <c r="T1703">
        <f t="shared" si="161"/>
        <v>0</v>
      </c>
    </row>
    <row r="1704" spans="1:20" x14ac:dyDescent="0.3">
      <c r="A1704" s="3">
        <f t="shared" si="156"/>
        <v>43171</v>
      </c>
      <c r="B1704">
        <v>3</v>
      </c>
      <c r="C1704">
        <v>12</v>
      </c>
      <c r="D1704">
        <v>23</v>
      </c>
      <c r="E1704">
        <v>1</v>
      </c>
      <c r="F1704" s="1">
        <f>VLOOKUP(A1704,Weather!$A$1:$E$366, 5)</f>
        <v>7.6923076923078038E-2</v>
      </c>
      <c r="G1704" s="1">
        <f>VLOOKUP(D1704, Spring!$A$1:$E$25, 2)</f>
        <v>318.58407079646003</v>
      </c>
      <c r="H1704" s="1">
        <f>VLOOKUP(D1704, Spring!$A$1:$E$25, 3)</f>
        <v>270.57975656630401</v>
      </c>
      <c r="I1704" s="1">
        <f>VLOOKUP(D1704, Spring!$A$1:$E$25, 5)</f>
        <v>271.64527650221697</v>
      </c>
      <c r="J1704" s="1">
        <f t="shared" si="157"/>
        <v>274.2723961224699</v>
      </c>
      <c r="K1704" s="47">
        <f t="shared" si="158"/>
        <v>5.1310945339357925</v>
      </c>
      <c r="L1704" s="48">
        <f>Solar!K1721/1000*Variables!$B$3</f>
        <v>0</v>
      </c>
      <c r="M1704" s="1">
        <f>IF(E1704=1, VLOOKUP(D1704, Sheet1!$E$2:$G$26, 2), Sheet1!$G$3)</f>
        <v>0.18618000000000001</v>
      </c>
      <c r="N1704" s="1">
        <f>'Electricity Rates'!$J$3</f>
        <v>0.19270000000000001</v>
      </c>
      <c r="O1704" s="145">
        <f>L1704-K1704</f>
        <v>-5.1310945339357925</v>
      </c>
      <c r="P1704">
        <f t="shared" si="159"/>
        <v>0.98876191668942726</v>
      </c>
      <c r="Q1704">
        <f>IF(O1704&gt;0, IF(Q1703+O1704*Variables!$B$5&lt;Variables!$B$4, Q1703+O1704*Variables!$B$5, Variables!$B$4), IF(Q1703&gt;-O1704, Q1703+O1704/Variables!$B$5, 0))</f>
        <v>54.907693081875678</v>
      </c>
      <c r="R1704">
        <f>IF(O1704&gt;0, 0, IF(Q1703&gt;-O1704, 0, -O1704 - Q1703*Variables!$B$5))</f>
        <v>0</v>
      </c>
      <c r="S1704">
        <f t="shared" si="160"/>
        <v>0</v>
      </c>
      <c r="T1704">
        <f t="shared" si="161"/>
        <v>0</v>
      </c>
    </row>
    <row r="1705" spans="1:20" x14ac:dyDescent="0.3">
      <c r="A1705" s="3">
        <f t="shared" si="156"/>
        <v>43171</v>
      </c>
      <c r="B1705">
        <v>3</v>
      </c>
      <c r="C1705">
        <v>12</v>
      </c>
      <c r="D1705">
        <v>24</v>
      </c>
      <c r="E1705">
        <v>1</v>
      </c>
      <c r="F1705" s="1">
        <f>VLOOKUP(A1705,Weather!$A$1:$E$366, 5)</f>
        <v>7.6923076923078038E-2</v>
      </c>
      <c r="G1705" s="1">
        <f>VLOOKUP(D1705, Spring!$A$1:$E$25, 2)</f>
        <v>287.61061946902601</v>
      </c>
      <c r="H1705" s="1">
        <f>VLOOKUP(D1705, Spring!$A$1:$E$25, 3)</f>
        <v>251.20115310698301</v>
      </c>
      <c r="I1705" s="1">
        <f>VLOOKUP(D1705, Spring!$A$1:$E$25, 5)</f>
        <v>267.465363632795</v>
      </c>
      <c r="J1705" s="1">
        <f t="shared" si="157"/>
        <v>254.00188128867867</v>
      </c>
      <c r="K1705" s="47">
        <f t="shared" si="158"/>
        <v>4.751873258538879</v>
      </c>
      <c r="L1705" s="48">
        <f>Solar!K1722/1000*Variables!$B$3</f>
        <v>0</v>
      </c>
      <c r="M1705" s="1">
        <f>IF(E1705=1, VLOOKUP(D1705, Sheet1!$E$2:$G$26, 2), Sheet1!$G$3)</f>
        <v>0.18618000000000001</v>
      </c>
      <c r="N1705" s="1">
        <f>'Electricity Rates'!$J$3</f>
        <v>0.19270000000000001</v>
      </c>
      <c r="O1705" s="145">
        <f>L1705-K1705</f>
        <v>-4.751873258538879</v>
      </c>
      <c r="P1705">
        <f t="shared" si="159"/>
        <v>0.91568597692044207</v>
      </c>
      <c r="Q1705">
        <f>IF(O1705&gt;0, IF(Q1704+O1705*Variables!$B$5&lt;Variables!$B$4, Q1704+O1705*Variables!$B$5, Variables!$B$4), IF(Q1704&gt;-O1705, Q1704+O1705/Variables!$B$5, 0))</f>
        <v>49.852508764281126</v>
      </c>
      <c r="R1705">
        <f>IF(O1705&gt;0, 0, IF(Q1704&gt;-O1705, 0, -O1705 - Q1704*Variables!$B$5))</f>
        <v>0</v>
      </c>
      <c r="S1705">
        <f t="shared" si="160"/>
        <v>0</v>
      </c>
      <c r="T1705">
        <f t="shared" si="161"/>
        <v>0</v>
      </c>
    </row>
    <row r="1706" spans="1:20" x14ac:dyDescent="0.3">
      <c r="A1706" s="3">
        <f t="shared" si="156"/>
        <v>43172</v>
      </c>
      <c r="B1706">
        <v>3</v>
      </c>
      <c r="C1706">
        <v>13</v>
      </c>
      <c r="D1706">
        <v>1</v>
      </c>
      <c r="E1706">
        <v>1</v>
      </c>
      <c r="F1706" s="1">
        <f>VLOOKUP(A1706,Weather!$A$1:$E$366, 5)</f>
        <v>7.6923076923078038E-2</v>
      </c>
      <c r="G1706" s="1">
        <f>VLOOKUP(D1706, Spring!$A$1:$E$25, 2)</f>
        <v>284.91351697629602</v>
      </c>
      <c r="H1706" s="1">
        <f>VLOOKUP(D1706, Spring!$A$1:$E$25, 3)</f>
        <v>272.00797092955099</v>
      </c>
      <c r="I1706" s="1">
        <f>VLOOKUP(D1706, Spring!$A$1:$E$25, 5)</f>
        <v>272.01322657875102</v>
      </c>
      <c r="J1706" s="1">
        <f t="shared" si="157"/>
        <v>273.00070524083907</v>
      </c>
      <c r="K1706" s="47">
        <f t="shared" si="158"/>
        <v>5.1073037105651515</v>
      </c>
      <c r="L1706" s="48">
        <f>Solar!K1723/1000*Variables!$B$3</f>
        <v>0</v>
      </c>
      <c r="M1706" s="1">
        <f>IF(E1706=1, VLOOKUP(D1706, Sheet1!$E$2:$G$26, 2), Sheet1!$G$3)</f>
        <v>0.18618000000000001</v>
      </c>
      <c r="N1706" s="1">
        <f>'Electricity Rates'!$J$3</f>
        <v>0.19270000000000001</v>
      </c>
      <c r="O1706" s="145">
        <f>L1706-K1706</f>
        <v>-5.1073037105651515</v>
      </c>
      <c r="P1706">
        <f t="shared" si="159"/>
        <v>0.98417742502590477</v>
      </c>
      <c r="Q1706">
        <f>IF(O1706&gt;0, IF(Q1705+O1706*Variables!$B$5&lt;Variables!$B$4, Q1705+O1706*Variables!$B$5, Variables!$B$4), IF(Q1705&gt;-O1706, Q1705+O1706/Variables!$B$5, 0))</f>
        <v>44.419206944530963</v>
      </c>
      <c r="R1706">
        <f>IF(O1706&gt;0, 0, IF(Q1705&gt;-O1706, 0, -O1706 - Q1705*Variables!$B$5))</f>
        <v>0</v>
      </c>
      <c r="S1706">
        <f t="shared" si="160"/>
        <v>0</v>
      </c>
      <c r="T1706">
        <f t="shared" si="161"/>
        <v>0</v>
      </c>
    </row>
    <row r="1707" spans="1:20" x14ac:dyDescent="0.3">
      <c r="A1707" s="3">
        <f t="shared" si="156"/>
        <v>43172</v>
      </c>
      <c r="B1707">
        <v>3</v>
      </c>
      <c r="C1707">
        <v>13</v>
      </c>
      <c r="D1707">
        <v>2</v>
      </c>
      <c r="E1707">
        <v>1</v>
      </c>
      <c r="F1707" s="1">
        <f>VLOOKUP(A1707,Weather!$A$1:$E$366, 5)</f>
        <v>7.6923076923078038E-2</v>
      </c>
      <c r="G1707" s="1">
        <f>VLOOKUP(D1707, Spring!$A$1:$E$25, 2)</f>
        <v>283.47213324791699</v>
      </c>
      <c r="H1707" s="1">
        <f>VLOOKUP(D1707, Spring!$A$1:$E$25, 3)</f>
        <v>272.193568553901</v>
      </c>
      <c r="I1707" s="1">
        <f>VLOOKUP(D1707, Spring!$A$1:$E$25, 5)</f>
        <v>263.43263079398702</v>
      </c>
      <c r="J1707" s="1">
        <f t="shared" si="157"/>
        <v>273.06115045344069</v>
      </c>
      <c r="K1707" s="47">
        <f t="shared" si="158"/>
        <v>5.1084345210454165</v>
      </c>
      <c r="L1707" s="48">
        <f>Solar!K1724/1000*Variables!$B$3</f>
        <v>0</v>
      </c>
      <c r="M1707" s="1">
        <f>IF(E1707=1, VLOOKUP(D1707, Sheet1!$E$2:$G$26, 2), Sheet1!$G$3)</f>
        <v>0.18618000000000001</v>
      </c>
      <c r="N1707" s="1">
        <f>'Electricity Rates'!$J$3</f>
        <v>0.19270000000000001</v>
      </c>
      <c r="O1707" s="145">
        <f>L1707-K1707</f>
        <v>-5.1084345210454165</v>
      </c>
      <c r="P1707">
        <f t="shared" si="159"/>
        <v>0.98439533220545183</v>
      </c>
      <c r="Q1707">
        <f>IF(O1707&gt;0, IF(Q1706+O1707*Variables!$B$5&lt;Variables!$B$4, Q1706+O1707*Variables!$B$5, Variables!$B$4), IF(Q1706&gt;-O1707, Q1706+O1707/Variables!$B$5, 0))</f>
        <v>38.984702134908176</v>
      </c>
      <c r="R1707">
        <f>IF(O1707&gt;0, 0, IF(Q1706&gt;-O1707, 0, -O1707 - Q1706*Variables!$B$5))</f>
        <v>0</v>
      </c>
      <c r="S1707">
        <f t="shared" si="160"/>
        <v>0</v>
      </c>
      <c r="T1707">
        <f t="shared" si="161"/>
        <v>0</v>
      </c>
    </row>
    <row r="1708" spans="1:20" x14ac:dyDescent="0.3">
      <c r="A1708" s="3">
        <f t="shared" si="156"/>
        <v>43172</v>
      </c>
      <c r="B1708">
        <v>3</v>
      </c>
      <c r="C1708">
        <v>13</v>
      </c>
      <c r="D1708">
        <v>3</v>
      </c>
      <c r="E1708">
        <v>1</v>
      </c>
      <c r="F1708" s="1">
        <f>VLOOKUP(A1708,Weather!$A$1:$E$366, 5)</f>
        <v>7.6923076923078038E-2</v>
      </c>
      <c r="G1708" s="1">
        <f>VLOOKUP(D1708, Spring!$A$1:$E$25, 2)</f>
        <v>282.03074951953801</v>
      </c>
      <c r="H1708" s="1">
        <f>VLOOKUP(D1708, Spring!$A$1:$E$25, 3)</f>
        <v>263.612120501699</v>
      </c>
      <c r="I1708" s="1">
        <f>VLOOKUP(D1708, Spring!$A$1:$E$25, 5)</f>
        <v>268.00502374504498</v>
      </c>
      <c r="J1708" s="1">
        <f t="shared" si="157"/>
        <v>265.02893811845587</v>
      </c>
      <c r="K1708" s="47">
        <f t="shared" si="158"/>
        <v>4.9581677009420586</v>
      </c>
      <c r="L1708" s="48">
        <f>Solar!K1725/1000*Variables!$B$3</f>
        <v>0</v>
      </c>
      <c r="M1708" s="1">
        <f>IF(E1708=1, VLOOKUP(D1708, Sheet1!$E$2:$G$26, 2), Sheet1!$G$3)</f>
        <v>0.18618000000000001</v>
      </c>
      <c r="N1708" s="1">
        <f>'Electricity Rates'!$J$3</f>
        <v>0.19270000000000001</v>
      </c>
      <c r="O1708" s="145">
        <f>L1708-K1708</f>
        <v>-4.9581677009420586</v>
      </c>
      <c r="P1708">
        <f t="shared" si="159"/>
        <v>0.95543891597153474</v>
      </c>
      <c r="Q1708">
        <f>IF(O1708&gt;0, IF(Q1707+O1708*Variables!$B$5&lt;Variables!$B$4, Q1707+O1708*Variables!$B$5, Variables!$B$4), IF(Q1707&gt;-O1708, Q1707+O1708/Variables!$B$5, 0))</f>
        <v>33.710055644544283</v>
      </c>
      <c r="R1708">
        <f>IF(O1708&gt;0, 0, IF(Q1707&gt;-O1708, 0, -O1708 - Q1707*Variables!$B$5))</f>
        <v>0</v>
      </c>
      <c r="S1708">
        <f t="shared" si="160"/>
        <v>0</v>
      </c>
      <c r="T1708">
        <f t="shared" si="161"/>
        <v>0</v>
      </c>
    </row>
    <row r="1709" spans="1:20" x14ac:dyDescent="0.3">
      <c r="A1709" s="3">
        <f t="shared" si="156"/>
        <v>43172</v>
      </c>
      <c r="B1709">
        <v>3</v>
      </c>
      <c r="C1709">
        <v>13</v>
      </c>
      <c r="D1709">
        <v>4</v>
      </c>
      <c r="E1709">
        <v>1</v>
      </c>
      <c r="F1709" s="1">
        <f>VLOOKUP(A1709,Weather!$A$1:$E$366, 5)</f>
        <v>7.6923076923078038E-2</v>
      </c>
      <c r="G1709" s="1">
        <f>VLOOKUP(D1709, Spring!$A$1:$E$25, 2)</f>
        <v>287.61061946902601</v>
      </c>
      <c r="H1709" s="1">
        <f>VLOOKUP(D1709, Spring!$A$1:$E$25, 3)</f>
        <v>280.54932735425899</v>
      </c>
      <c r="I1709" s="1">
        <f>VLOOKUP(D1709, Spring!$A$1:$E$25, 5)</f>
        <v>263.81039287256101</v>
      </c>
      <c r="J1709" s="1">
        <f t="shared" si="157"/>
        <v>281.09250367077954</v>
      </c>
      <c r="K1709" s="47">
        <f t="shared" si="158"/>
        <v>5.2586852687553458</v>
      </c>
      <c r="L1709" s="48">
        <f>Solar!K1726/1000*Variables!$B$3</f>
        <v>0</v>
      </c>
      <c r="M1709" s="1">
        <f>IF(E1709=1, VLOOKUP(D1709, Sheet1!$E$2:$G$26, 2), Sheet1!$G$3)</f>
        <v>0.18618000000000001</v>
      </c>
      <c r="N1709" s="1">
        <f>'Electricity Rates'!$J$3</f>
        <v>0.19270000000000001</v>
      </c>
      <c r="O1709" s="145">
        <f>L1709-K1709</f>
        <v>-5.2586852687553458</v>
      </c>
      <c r="P1709">
        <f t="shared" si="159"/>
        <v>1.0133486512891552</v>
      </c>
      <c r="Q1709">
        <f>IF(O1709&gt;0, IF(Q1708+O1709*Variables!$B$5&lt;Variables!$B$4, Q1708+O1709*Variables!$B$5, Variables!$B$4), IF(Q1708&gt;-O1709, Q1708+O1709/Variables!$B$5, 0))</f>
        <v>28.115709613953491</v>
      </c>
      <c r="R1709">
        <f>IF(O1709&gt;0, 0, IF(Q1708&gt;-O1709, 0, -O1709 - Q1708*Variables!$B$5))</f>
        <v>0</v>
      </c>
      <c r="S1709">
        <f t="shared" si="160"/>
        <v>0</v>
      </c>
      <c r="T1709">
        <f t="shared" si="161"/>
        <v>0</v>
      </c>
    </row>
    <row r="1710" spans="1:20" x14ac:dyDescent="0.3">
      <c r="A1710" s="3">
        <f t="shared" si="156"/>
        <v>43172</v>
      </c>
      <c r="B1710">
        <v>3</v>
      </c>
      <c r="C1710">
        <v>13</v>
      </c>
      <c r="D1710">
        <v>5</v>
      </c>
      <c r="E1710">
        <v>1</v>
      </c>
      <c r="F1710" s="1">
        <f>VLOOKUP(A1710,Weather!$A$1:$E$366, 5)</f>
        <v>7.6923076923078038E-2</v>
      </c>
      <c r="G1710" s="1">
        <f>VLOOKUP(D1710, Spring!$A$1:$E$25, 2)</f>
        <v>318.58407079646003</v>
      </c>
      <c r="H1710" s="1">
        <f>VLOOKUP(D1710, Spring!$A$1:$E$25, 3)</f>
        <v>296.96508648302301</v>
      </c>
      <c r="I1710" s="1">
        <f>VLOOKUP(D1710, Spring!$A$1:$E$25, 5)</f>
        <v>263.982102908277</v>
      </c>
      <c r="J1710" s="1">
        <f t="shared" si="157"/>
        <v>298.62808527636435</v>
      </c>
      <c r="K1710" s="47">
        <f t="shared" si="158"/>
        <v>5.5867413480321844</v>
      </c>
      <c r="L1710" s="48">
        <f>Solar!K1727/1000*Variables!$B$3</f>
        <v>0</v>
      </c>
      <c r="M1710" s="1">
        <f>IF(E1710=1, VLOOKUP(D1710, Sheet1!$E$2:$G$26, 2), Sheet1!$G$3)</f>
        <v>0.18618000000000001</v>
      </c>
      <c r="N1710" s="1">
        <f>'Electricity Rates'!$J$3</f>
        <v>0.19270000000000001</v>
      </c>
      <c r="O1710" s="145">
        <f>L1710-K1710</f>
        <v>-5.5867413480321844</v>
      </c>
      <c r="P1710">
        <f t="shared" si="159"/>
        <v>1.0765650577658019</v>
      </c>
      <c r="Q1710">
        <f>IF(O1710&gt;0, IF(Q1709+O1710*Variables!$B$5&lt;Variables!$B$4, Q1709+O1710*Variables!$B$5, Variables!$B$4), IF(Q1709&gt;-O1710, Q1709+O1710/Variables!$B$5, 0))</f>
        <v>22.172367754344783</v>
      </c>
      <c r="R1710">
        <f>IF(O1710&gt;0, 0, IF(Q1709&gt;-O1710, 0, -O1710 - Q1709*Variables!$B$5))</f>
        <v>0</v>
      </c>
      <c r="S1710">
        <f t="shared" si="160"/>
        <v>0</v>
      </c>
      <c r="T1710">
        <f t="shared" si="161"/>
        <v>0</v>
      </c>
    </row>
    <row r="1711" spans="1:20" x14ac:dyDescent="0.3">
      <c r="A1711" s="3">
        <f t="shared" si="156"/>
        <v>43172</v>
      </c>
      <c r="B1711">
        <v>3</v>
      </c>
      <c r="C1711">
        <v>13</v>
      </c>
      <c r="D1711">
        <v>6</v>
      </c>
      <c r="E1711">
        <v>1</v>
      </c>
      <c r="F1711" s="1">
        <f>VLOOKUP(A1711,Weather!$A$1:$E$366, 5)</f>
        <v>7.6923076923078038E-2</v>
      </c>
      <c r="G1711" s="1">
        <f>VLOOKUP(D1711, Spring!$A$1:$E$25, 2)</f>
        <v>389.38053097345102</v>
      </c>
      <c r="H1711" s="1">
        <f>VLOOKUP(D1711, Spring!$A$1:$E$25, 3)</f>
        <v>340.20659833439998</v>
      </c>
      <c r="I1711" s="1">
        <f>VLOOKUP(D1711, Spring!$A$1:$E$25, 5)</f>
        <v>264.16853094705402</v>
      </c>
      <c r="J1711" s="1">
        <f t="shared" si="157"/>
        <v>343.98920853740395</v>
      </c>
      <c r="K1711" s="47">
        <f t="shared" si="158"/>
        <v>6.4353583248349757</v>
      </c>
      <c r="L1711" s="48">
        <f>Solar!K1728/1000*Variables!$B$3</f>
        <v>0</v>
      </c>
      <c r="M1711" s="1">
        <f>IF(E1711=1, VLOOKUP(D1711, Sheet1!$E$2:$G$26, 2), Sheet1!$G$3)</f>
        <v>0.18618000000000001</v>
      </c>
      <c r="N1711" s="1">
        <f>'Electricity Rates'!$J$3</f>
        <v>0.19270000000000001</v>
      </c>
      <c r="O1711" s="145">
        <f>L1711-K1711</f>
        <v>-6.4353583248349757</v>
      </c>
      <c r="P1711">
        <f t="shared" si="159"/>
        <v>1.2400935491956999</v>
      </c>
      <c r="Q1711">
        <f>IF(O1711&gt;0, IF(Q1710+O1711*Variables!$B$5&lt;Variables!$B$4, Q1710+O1711*Variables!$B$5, Variables!$B$4), IF(Q1710&gt;-O1711, Q1710+O1711/Variables!$B$5, 0))</f>
        <v>15.326241876860767</v>
      </c>
      <c r="R1711">
        <f>IF(O1711&gt;0, 0, IF(Q1710&gt;-O1711, 0, -O1711 - Q1710*Variables!$B$5))</f>
        <v>0</v>
      </c>
      <c r="S1711">
        <f t="shared" si="160"/>
        <v>0</v>
      </c>
      <c r="T1711">
        <f t="shared" si="161"/>
        <v>0</v>
      </c>
    </row>
    <row r="1712" spans="1:20" x14ac:dyDescent="0.3">
      <c r="A1712" s="3">
        <f t="shared" si="156"/>
        <v>43172</v>
      </c>
      <c r="B1712">
        <v>3</v>
      </c>
      <c r="C1712">
        <v>13</v>
      </c>
      <c r="D1712">
        <v>7</v>
      </c>
      <c r="E1712">
        <v>1</v>
      </c>
      <c r="F1712" s="1">
        <f>VLOOKUP(A1712,Weather!$A$1:$E$366, 5)</f>
        <v>7.6923076923078038E-2</v>
      </c>
      <c r="G1712" s="1">
        <f>VLOOKUP(D1712, Spring!$A$1:$E$25, 2)</f>
        <v>623.89380530973403</v>
      </c>
      <c r="H1712" s="1">
        <f>VLOOKUP(D1712, Spring!$A$1:$E$25, 3)</f>
        <v>374.47950032030701</v>
      </c>
      <c r="I1712" s="1">
        <f>VLOOKUP(D1712, Spring!$A$1:$E$25, 5)</f>
        <v>251.18725224694799</v>
      </c>
      <c r="J1712" s="1">
        <f t="shared" si="157"/>
        <v>393.66521608872478</v>
      </c>
      <c r="K1712" s="47">
        <f t="shared" si="158"/>
        <v>7.364698259942843</v>
      </c>
      <c r="L1712" s="48">
        <f>Solar!K1729/1000*Variables!$B$3</f>
        <v>0.58255000000000001</v>
      </c>
      <c r="M1712" s="1">
        <f>IF(E1712=1, VLOOKUP(D1712, Sheet1!$E$2:$G$26, 2), Sheet1!$G$3)</f>
        <v>0.18618000000000001</v>
      </c>
      <c r="N1712" s="1">
        <f>'Electricity Rates'!$J$3</f>
        <v>0.19270000000000001</v>
      </c>
      <c r="O1712" s="145">
        <f>L1712-K1712</f>
        <v>-6.7821482599428426</v>
      </c>
      <c r="P1712">
        <f t="shared" si="159"/>
        <v>1.4191773546909858</v>
      </c>
      <c r="Q1712">
        <f>IF(O1712&gt;0, IF(Q1711+O1712*Variables!$B$5&lt;Variables!$B$4, Q1711+O1712*Variables!$B$5, Variables!$B$4), IF(Q1711&gt;-O1712, Q1711+O1712/Variables!$B$5, 0))</f>
        <v>8.1111905364960393</v>
      </c>
      <c r="R1712">
        <f>IF(O1712&gt;0, 0, IF(Q1711&gt;-O1712, 0, -O1712 - Q1711*Variables!$B$5))</f>
        <v>0</v>
      </c>
      <c r="S1712">
        <f t="shared" si="160"/>
        <v>0</v>
      </c>
      <c r="T1712">
        <f t="shared" si="161"/>
        <v>0</v>
      </c>
    </row>
    <row r="1713" spans="1:20" x14ac:dyDescent="0.3">
      <c r="A1713" s="3">
        <f t="shared" si="156"/>
        <v>43172</v>
      </c>
      <c r="B1713">
        <v>3</v>
      </c>
      <c r="C1713">
        <v>13</v>
      </c>
      <c r="D1713">
        <v>8</v>
      </c>
      <c r="E1713">
        <v>1</v>
      </c>
      <c r="F1713" s="1">
        <f>VLOOKUP(A1713,Weather!$A$1:$E$366, 5)</f>
        <v>7.6923076923078038E-2</v>
      </c>
      <c r="G1713" s="1">
        <f>VLOOKUP(D1713, Spring!$A$1:$E$25, 2)</f>
        <v>871.68141592920301</v>
      </c>
      <c r="H1713" s="1">
        <f>VLOOKUP(D1713, Spring!$A$1:$E$25, 3)</f>
        <v>578.35522101217202</v>
      </c>
      <c r="I1713" s="1">
        <f>VLOOKUP(D1713, Spring!$A$1:$E$25, 5)</f>
        <v>268.91753993484798</v>
      </c>
      <c r="J1713" s="1">
        <f t="shared" si="157"/>
        <v>600.9187744673286</v>
      </c>
      <c r="K1713" s="47">
        <f t="shared" si="158"/>
        <v>11.242002777530328</v>
      </c>
      <c r="L1713" s="48">
        <f>Solar!K1730/1000*Variables!$B$3</f>
        <v>7.1995999999999993</v>
      </c>
      <c r="M1713" s="1">
        <f>IF(E1713=1, VLOOKUP(D1713, Sheet1!$E$2:$G$26, 2), Sheet1!$G$3)</f>
        <v>0.18618000000000001</v>
      </c>
      <c r="N1713" s="1">
        <f>'Electricity Rates'!$J$3</f>
        <v>0.19270000000000001</v>
      </c>
      <c r="O1713" s="145">
        <f>L1713-K1713</f>
        <v>-4.0424027775303282</v>
      </c>
      <c r="P1713">
        <f t="shared" si="159"/>
        <v>2.1663339352300941</v>
      </c>
      <c r="Q1713">
        <f>IF(O1713&gt;0, IF(Q1712+O1713*Variables!$B$5&lt;Variables!$B$4, Q1712+O1713*Variables!$B$5, Variables!$B$4), IF(Q1712&gt;-O1713, Q1712+O1713/Variables!$B$5, 0))</f>
        <v>3.8107620497616477</v>
      </c>
      <c r="R1713">
        <f>IF(O1713&gt;0, 0, IF(Q1712&gt;-O1713, 0, -O1713 - Q1712*Variables!$B$5))</f>
        <v>0</v>
      </c>
      <c r="S1713">
        <f t="shared" si="160"/>
        <v>0</v>
      </c>
      <c r="T1713">
        <f t="shared" si="161"/>
        <v>0</v>
      </c>
    </row>
    <row r="1714" spans="1:20" x14ac:dyDescent="0.3">
      <c r="A1714" s="3">
        <f t="shared" si="156"/>
        <v>43172</v>
      </c>
      <c r="B1714">
        <v>3</v>
      </c>
      <c r="C1714">
        <v>13</v>
      </c>
      <c r="D1714">
        <v>9</v>
      </c>
      <c r="E1714">
        <v>1</v>
      </c>
      <c r="F1714" s="1">
        <f>VLOOKUP(A1714,Weather!$A$1:$E$366, 5)</f>
        <v>7.6923076923078038E-2</v>
      </c>
      <c r="G1714" s="1">
        <f>VLOOKUP(D1714, Spring!$A$1:$E$25, 2)</f>
        <v>1137.1681415929199</v>
      </c>
      <c r="H1714" s="1">
        <f>VLOOKUP(D1714, Spring!$A$1:$E$25, 3)</f>
        <v>786.77530429212004</v>
      </c>
      <c r="I1714" s="1">
        <f>VLOOKUP(D1714, Spring!$A$1:$E$25, 5)</f>
        <v>317.33977000667198</v>
      </c>
      <c r="J1714" s="1">
        <f t="shared" si="157"/>
        <v>813.72859946910501</v>
      </c>
      <c r="K1714" s="47">
        <f t="shared" si="158"/>
        <v>15.223254063740201</v>
      </c>
      <c r="L1714" s="48">
        <f>Solar!K1731/1000*Variables!$B$3</f>
        <v>18.254150000000003</v>
      </c>
      <c r="M1714" s="1">
        <f>IF(E1714=1, VLOOKUP(D1714, Sheet1!$E$2:$G$26, 2), Sheet1!$G$3)</f>
        <v>0.20441999999999999</v>
      </c>
      <c r="N1714" s="1">
        <f>'Electricity Rates'!$J$3</f>
        <v>0.19270000000000001</v>
      </c>
      <c r="O1714" s="145">
        <f>L1714-K1714</f>
        <v>3.0308959362598014</v>
      </c>
      <c r="P1714">
        <f t="shared" si="159"/>
        <v>2.9335210580827371</v>
      </c>
      <c r="Q1714">
        <f>IF(O1714&gt;0, IF(Q1713+O1714*Variables!$B$5&lt;Variables!$B$4, Q1713+O1714*Variables!$B$5, Variables!$B$4), IF(Q1713&gt;-O1714, Q1713+O1714/Variables!$B$5, 0))</f>
        <v>6.6598042298458608</v>
      </c>
      <c r="R1714">
        <f>IF(O1714&gt;0, 0, IF(Q1713&gt;-O1714, 0, -O1714 - Q1713*Variables!$B$5))</f>
        <v>0</v>
      </c>
      <c r="S1714">
        <f t="shared" si="160"/>
        <v>0</v>
      </c>
      <c r="T1714">
        <f t="shared" si="161"/>
        <v>0</v>
      </c>
    </row>
    <row r="1715" spans="1:20" x14ac:dyDescent="0.3">
      <c r="A1715" s="3">
        <f t="shared" si="156"/>
        <v>43172</v>
      </c>
      <c r="B1715">
        <v>3</v>
      </c>
      <c r="C1715">
        <v>13</v>
      </c>
      <c r="D1715">
        <v>10</v>
      </c>
      <c r="E1715">
        <v>1</v>
      </c>
      <c r="F1715" s="1">
        <f>VLOOKUP(A1715,Weather!$A$1:$E$366, 5)</f>
        <v>7.6923076923078038E-2</v>
      </c>
      <c r="G1715" s="1">
        <f>VLOOKUP(D1715, Spring!$A$1:$E$25, 2)</f>
        <v>1207.9646017699099</v>
      </c>
      <c r="H1715" s="1">
        <f>VLOOKUP(D1715, Spring!$A$1:$E$25, 3)</f>
        <v>923.64670083279998</v>
      </c>
      <c r="I1715" s="1">
        <f>VLOOKUP(D1715, Spring!$A$1:$E$25, 5)</f>
        <v>339.44621060481097</v>
      </c>
      <c r="J1715" s="1">
        <f t="shared" si="157"/>
        <v>945.51730859719339</v>
      </c>
      <c r="K1715" s="47">
        <f t="shared" si="158"/>
        <v>17.688760380094539</v>
      </c>
      <c r="L1715" s="48">
        <f>Solar!K1732/1000*Variables!$B$3</f>
        <v>26.610600000000002</v>
      </c>
      <c r="M1715" s="1">
        <f>IF(E1715=1, VLOOKUP(D1715, Sheet1!$E$2:$G$26, 2), Sheet1!$G$3)</f>
        <v>0.20441999999999999</v>
      </c>
      <c r="N1715" s="1">
        <f>'Electricity Rates'!$J$3</f>
        <v>0.19270000000000001</v>
      </c>
      <c r="O1715" s="145">
        <f>L1715-K1715</f>
        <v>8.9218396199054624</v>
      </c>
      <c r="P1715">
        <f t="shared" si="159"/>
        <v>3.4086241252442178</v>
      </c>
      <c r="Q1715">
        <f>IF(O1715&gt;0, IF(Q1714+O1715*Variables!$B$5&lt;Variables!$B$4, Q1714+O1715*Variables!$B$5, Variables!$B$4), IF(Q1714&gt;-O1715, Q1714+O1715/Variables!$B$5, 0))</f>
        <v>15.046333472556995</v>
      </c>
      <c r="R1715">
        <f>IF(O1715&gt;0, 0, IF(Q1714&gt;-O1715, 0, -O1715 - Q1714*Variables!$B$5))</f>
        <v>0</v>
      </c>
      <c r="S1715">
        <f t="shared" si="160"/>
        <v>0</v>
      </c>
      <c r="T1715">
        <f t="shared" si="161"/>
        <v>0</v>
      </c>
    </row>
    <row r="1716" spans="1:20" x14ac:dyDescent="0.3">
      <c r="A1716" s="3">
        <f t="shared" si="156"/>
        <v>43172</v>
      </c>
      <c r="B1716">
        <v>3</v>
      </c>
      <c r="C1716">
        <v>13</v>
      </c>
      <c r="D1716">
        <v>11</v>
      </c>
      <c r="E1716">
        <v>1</v>
      </c>
      <c r="F1716" s="1">
        <f>VLOOKUP(A1716,Weather!$A$1:$E$366, 5)</f>
        <v>7.6923076923078038E-2</v>
      </c>
      <c r="G1716" s="1">
        <f>VLOOKUP(D1716, Spring!$A$1:$E$25, 2)</f>
        <v>1274.3362831858401</v>
      </c>
      <c r="H1716" s="1">
        <f>VLOOKUP(D1716, Spring!$A$1:$E$25, 3)</f>
        <v>962.46396540679098</v>
      </c>
      <c r="I1716" s="1">
        <f>VLOOKUP(D1716, Spring!$A$1:$E$25, 5)</f>
        <v>352.80034538247099</v>
      </c>
      <c r="J1716" s="1">
        <f t="shared" si="157"/>
        <v>986.45414369748744</v>
      </c>
      <c r="K1716" s="47">
        <f t="shared" si="158"/>
        <v>18.454607668371981</v>
      </c>
      <c r="L1716" s="48">
        <f>Solar!K1733/1000*Variables!$B$3</f>
        <v>31.629700000000007</v>
      </c>
      <c r="M1716" s="1">
        <f>IF(E1716=1, VLOOKUP(D1716, Sheet1!$E$2:$G$26, 2), Sheet1!$G$3)</f>
        <v>0.20441999999999999</v>
      </c>
      <c r="N1716" s="1">
        <f>'Electricity Rates'!$J$3</f>
        <v>0.19270000000000001</v>
      </c>
      <c r="O1716" s="145">
        <f>L1716-K1716</f>
        <v>13.175092331628026</v>
      </c>
      <c r="P1716">
        <f t="shared" si="159"/>
        <v>3.5562028976952811</v>
      </c>
      <c r="Q1716">
        <f>IF(O1716&gt;0, IF(Q1715+O1716*Variables!$B$5&lt;Variables!$B$4, Q1715+O1716*Variables!$B$5, Variables!$B$4), IF(Q1715&gt;-O1716, Q1715+O1716/Variables!$B$5, 0))</f>
        <v>27.430920264287337</v>
      </c>
      <c r="R1716">
        <f>IF(O1716&gt;0, 0, IF(Q1715&gt;-O1716, 0, -O1716 - Q1715*Variables!$B$5))</f>
        <v>0</v>
      </c>
      <c r="S1716">
        <f t="shared" si="160"/>
        <v>0</v>
      </c>
      <c r="T1716">
        <f t="shared" si="161"/>
        <v>0</v>
      </c>
    </row>
    <row r="1717" spans="1:20" x14ac:dyDescent="0.3">
      <c r="A1717" s="3">
        <f t="shared" si="156"/>
        <v>43172</v>
      </c>
      <c r="B1717">
        <v>3</v>
      </c>
      <c r="C1717">
        <v>13</v>
      </c>
      <c r="D1717">
        <v>12</v>
      </c>
      <c r="E1717">
        <v>1</v>
      </c>
      <c r="F1717" s="1">
        <f>VLOOKUP(A1717,Weather!$A$1:$E$366, 5)</f>
        <v>7.6923076923078038E-2</v>
      </c>
      <c r="G1717" s="1">
        <f>VLOOKUP(D1717, Spring!$A$1:$E$25, 2)</f>
        <v>1314.1592920353901</v>
      </c>
      <c r="H1717" s="1">
        <f>VLOOKUP(D1717, Spring!$A$1:$E$25, 3)</f>
        <v>983.10377962844302</v>
      </c>
      <c r="I1717" s="1">
        <f>VLOOKUP(D1717, Spring!$A$1:$E$25, 5)</f>
        <v>344.20503159464602</v>
      </c>
      <c r="J1717" s="1">
        <f t="shared" si="157"/>
        <v>1008.5695882751317</v>
      </c>
      <c r="K1717" s="47">
        <f t="shared" si="158"/>
        <v>18.868343933458021</v>
      </c>
      <c r="L1717" s="48">
        <f>Solar!K1734/1000*Variables!$B$3</f>
        <v>34.231150000000007</v>
      </c>
      <c r="M1717" s="1">
        <f>IF(E1717=1, VLOOKUP(D1717, Sheet1!$E$2:$G$26, 2), Sheet1!$G$3)</f>
        <v>0.20441999999999999</v>
      </c>
      <c r="N1717" s="1">
        <f>'Electricity Rates'!$J$3</f>
        <v>0.19270000000000001</v>
      </c>
      <c r="O1717" s="145">
        <f>L1717-K1717</f>
        <v>15.362806066541985</v>
      </c>
      <c r="P1717">
        <f t="shared" si="159"/>
        <v>3.6359298759773608</v>
      </c>
      <c r="Q1717">
        <f>IF(O1717&gt;0, IF(Q1716+O1717*Variables!$B$5&lt;Variables!$B$4, Q1716+O1717*Variables!$B$5, Variables!$B$4), IF(Q1716&gt;-O1717, Q1716+O1717/Variables!$B$5, 0))</f>
        <v>41.871957966836803</v>
      </c>
      <c r="R1717">
        <f>IF(O1717&gt;0, 0, IF(Q1716&gt;-O1717, 0, -O1717 - Q1716*Variables!$B$5))</f>
        <v>0</v>
      </c>
      <c r="S1717">
        <f t="shared" si="160"/>
        <v>0</v>
      </c>
      <c r="T1717">
        <f t="shared" si="161"/>
        <v>0</v>
      </c>
    </row>
    <row r="1718" spans="1:20" x14ac:dyDescent="0.3">
      <c r="A1718" s="3">
        <f t="shared" si="156"/>
        <v>43172</v>
      </c>
      <c r="B1718">
        <v>3</v>
      </c>
      <c r="C1718">
        <v>13</v>
      </c>
      <c r="D1718">
        <v>13</v>
      </c>
      <c r="E1718">
        <v>1</v>
      </c>
      <c r="F1718" s="1">
        <f>VLOOKUP(A1718,Weather!$A$1:$E$366, 5)</f>
        <v>7.6923076923078038E-2</v>
      </c>
      <c r="G1718" s="1">
        <f>VLOOKUP(D1718, Spring!$A$1:$E$25, 2)</f>
        <v>1362.8318584070701</v>
      </c>
      <c r="H1718" s="1">
        <f>VLOOKUP(D1718, Spring!$A$1:$E$25, 3)</f>
        <v>999.59961563100603</v>
      </c>
      <c r="I1718" s="1">
        <f>VLOOKUP(D1718, Spring!$A$1:$E$25, 5)</f>
        <v>326.84269398328001</v>
      </c>
      <c r="J1718" s="1">
        <f t="shared" si="157"/>
        <v>1027.5405573830114</v>
      </c>
      <c r="K1718" s="47">
        <f t="shared" si="158"/>
        <v>19.223253276392558</v>
      </c>
      <c r="L1718" s="48">
        <f>Solar!K1735/1000*Variables!$B$3</f>
        <v>37.059599999999996</v>
      </c>
      <c r="M1718" s="1">
        <f>IF(E1718=1, VLOOKUP(D1718, Sheet1!$E$2:$G$26, 2), Sheet1!$G$3)</f>
        <v>0.20441999999999999</v>
      </c>
      <c r="N1718" s="1">
        <f>'Electricity Rates'!$J$3</f>
        <v>0.19270000000000001</v>
      </c>
      <c r="O1718" s="145">
        <f>L1718-K1718</f>
        <v>17.836346723607438</v>
      </c>
      <c r="P1718">
        <f t="shared" si="159"/>
        <v>3.704320906360846</v>
      </c>
      <c r="Q1718">
        <f>IF(O1718&gt;0, IF(Q1717+O1718*Variables!$B$5&lt;Variables!$B$4, Q1717+O1718*Variables!$B$5, Variables!$B$4), IF(Q1717&gt;-O1718, Q1717+O1718/Variables!$B$5, 0))</f>
        <v>58.638123887027788</v>
      </c>
      <c r="R1718">
        <f>IF(O1718&gt;0, 0, IF(Q1717&gt;-O1718, 0, -O1718 - Q1717*Variables!$B$5))</f>
        <v>0</v>
      </c>
      <c r="S1718">
        <f t="shared" si="160"/>
        <v>0</v>
      </c>
      <c r="T1718">
        <f t="shared" si="161"/>
        <v>0</v>
      </c>
    </row>
    <row r="1719" spans="1:20" x14ac:dyDescent="0.3">
      <c r="A1719" s="3">
        <f t="shared" si="156"/>
        <v>43172</v>
      </c>
      <c r="B1719">
        <v>3</v>
      </c>
      <c r="C1719">
        <v>13</v>
      </c>
      <c r="D1719">
        <v>14</v>
      </c>
      <c r="E1719">
        <v>1</v>
      </c>
      <c r="F1719" s="1">
        <f>VLOOKUP(A1719,Weather!$A$1:$E$366, 5)</f>
        <v>7.6923076923078038E-2</v>
      </c>
      <c r="G1719" s="1">
        <f>VLOOKUP(D1719, Spring!$A$1:$E$25, 2)</f>
        <v>1402.65486725663</v>
      </c>
      <c r="H1719" s="1">
        <f>VLOOKUP(D1719, Spring!$A$1:$E$25, 3)</f>
        <v>1011.55108904548</v>
      </c>
      <c r="I1719" s="1">
        <f>VLOOKUP(D1719, Spring!$A$1:$E$25, 5)</f>
        <v>309.49016837395499</v>
      </c>
      <c r="J1719" s="1">
        <f t="shared" si="157"/>
        <v>1041.6359950617227</v>
      </c>
      <c r="K1719" s="47">
        <f t="shared" si="158"/>
        <v>19.486951060964262</v>
      </c>
      <c r="L1719" s="48">
        <f>Solar!K1736/1000*Variables!$B$3</f>
        <v>37.671149999999997</v>
      </c>
      <c r="M1719" s="1">
        <f>IF(E1719=1, VLOOKUP(D1719, Sheet1!$E$2:$G$26, 2), Sheet1!$G$3)</f>
        <v>0.20441999999999999</v>
      </c>
      <c r="N1719" s="1">
        <f>'Electricity Rates'!$J$3</f>
        <v>0.19270000000000001</v>
      </c>
      <c r="O1719" s="145">
        <f>L1719-K1719</f>
        <v>18.184198939035735</v>
      </c>
      <c r="P1719">
        <f t="shared" si="159"/>
        <v>3.7551354694478136</v>
      </c>
      <c r="Q1719">
        <f>IF(O1719&gt;0, IF(Q1718+O1719*Variables!$B$5&lt;Variables!$B$4, Q1718+O1719*Variables!$B$5, Variables!$B$4), IF(Q1718&gt;-O1719, Q1718+O1719/Variables!$B$5, 0))</f>
        <v>75.731270889721372</v>
      </c>
      <c r="R1719">
        <f>IF(O1719&gt;0, 0, IF(Q1718&gt;-O1719, 0, -O1719 - Q1718*Variables!$B$5))</f>
        <v>0</v>
      </c>
      <c r="S1719">
        <f t="shared" si="160"/>
        <v>0</v>
      </c>
      <c r="T1719">
        <f t="shared" si="161"/>
        <v>0</v>
      </c>
    </row>
    <row r="1720" spans="1:20" x14ac:dyDescent="0.3">
      <c r="A1720" s="3">
        <f t="shared" si="156"/>
        <v>43172</v>
      </c>
      <c r="B1720">
        <v>3</v>
      </c>
      <c r="C1720">
        <v>13</v>
      </c>
      <c r="D1720">
        <v>15</v>
      </c>
      <c r="E1720">
        <v>1</v>
      </c>
      <c r="F1720" s="1">
        <f>VLOOKUP(A1720,Weather!$A$1:$E$366, 5)</f>
        <v>7.6923076923078038E-2</v>
      </c>
      <c r="G1720" s="1">
        <f>VLOOKUP(D1720, Spring!$A$1:$E$25, 2)</f>
        <v>1371.6814159292001</v>
      </c>
      <c r="H1720" s="1">
        <f>VLOOKUP(D1720, Spring!$A$1:$E$25, 3)</f>
        <v>1005.48526585522</v>
      </c>
      <c r="I1720" s="1">
        <f>VLOOKUP(D1720, Spring!$A$1:$E$25, 5)</f>
        <v>300.89485458612899</v>
      </c>
      <c r="J1720" s="1">
        <f t="shared" si="157"/>
        <v>1033.6542004762957</v>
      </c>
      <c r="K1720" s="47">
        <f t="shared" si="158"/>
        <v>19.337627457323176</v>
      </c>
      <c r="L1720" s="48">
        <f>Solar!K1737/1000*Variables!$B$3</f>
        <v>32.749749999999999</v>
      </c>
      <c r="M1720" s="1">
        <f>IF(E1720=1, VLOOKUP(D1720, Sheet1!$E$2:$G$26, 2), Sheet1!$G$3)</f>
        <v>0.20441999999999999</v>
      </c>
      <c r="N1720" s="1">
        <f>'Electricity Rates'!$J$3</f>
        <v>0.19270000000000001</v>
      </c>
      <c r="O1720" s="145">
        <f>L1720-K1720</f>
        <v>13.412122542676823</v>
      </c>
      <c r="P1720">
        <f t="shared" si="159"/>
        <v>3.7263608110261761</v>
      </c>
      <c r="Q1720">
        <f>IF(O1720&gt;0, IF(Q1719+O1720*Variables!$B$5&lt;Variables!$B$4, Q1719+O1720*Variables!$B$5, Variables!$B$4), IF(Q1719&gt;-O1720, Q1719+O1720/Variables!$B$5, 0))</f>
        <v>88.33866607983758</v>
      </c>
      <c r="R1720">
        <f>IF(O1720&gt;0, 0, IF(Q1719&gt;-O1720, 0, -O1720 - Q1719*Variables!$B$5))</f>
        <v>0</v>
      </c>
      <c r="S1720">
        <f t="shared" si="160"/>
        <v>0</v>
      </c>
      <c r="T1720">
        <f t="shared" si="161"/>
        <v>0</v>
      </c>
    </row>
    <row r="1721" spans="1:20" x14ac:dyDescent="0.3">
      <c r="A1721" s="3">
        <f t="shared" si="156"/>
        <v>43172</v>
      </c>
      <c r="B1721">
        <v>3</v>
      </c>
      <c r="C1721">
        <v>13</v>
      </c>
      <c r="D1721">
        <v>16</v>
      </c>
      <c r="E1721">
        <v>1</v>
      </c>
      <c r="F1721" s="1">
        <f>VLOOKUP(A1721,Weather!$A$1:$E$366, 5)</f>
        <v>7.6923076923078038E-2</v>
      </c>
      <c r="G1721" s="1">
        <f>VLOOKUP(D1721, Spring!$A$1:$E$25, 2)</f>
        <v>1283.1858407079601</v>
      </c>
      <c r="H1721" s="1">
        <f>VLOOKUP(D1721, Spring!$A$1:$E$25, 3)</f>
        <v>954.93673926969905</v>
      </c>
      <c r="I1721" s="1">
        <f>VLOOKUP(D1721, Spring!$A$1:$E$25, 5)</f>
        <v>270.36971623690101</v>
      </c>
      <c r="J1721" s="1">
        <f t="shared" si="157"/>
        <v>980.18667014956566</v>
      </c>
      <c r="K1721" s="47">
        <f t="shared" si="158"/>
        <v>18.33735562362385</v>
      </c>
      <c r="L1721" s="48">
        <f>Solar!K1738/1000*Variables!$B$3</f>
        <v>25.010249999999999</v>
      </c>
      <c r="M1721" s="1">
        <f>IF(E1721=1, VLOOKUP(D1721, Sheet1!$E$2:$G$26, 2), Sheet1!$G$3)</f>
        <v>0.20441999999999999</v>
      </c>
      <c r="N1721" s="1">
        <f>'Electricity Rates'!$J$3</f>
        <v>0.19270000000000001</v>
      </c>
      <c r="O1721" s="145">
        <f>L1721-K1721</f>
        <v>6.6728943763761492</v>
      </c>
      <c r="P1721">
        <f t="shared" si="159"/>
        <v>3.5336084286723159</v>
      </c>
      <c r="Q1721">
        <f>IF(O1721&gt;0, IF(Q1720+O1721*Variables!$B$5&lt;Variables!$B$4, Q1720+O1721*Variables!$B$5, Variables!$B$4), IF(Q1720&gt;-O1721, Q1720+O1721/Variables!$B$5, 0))</f>
        <v>94.611186793631163</v>
      </c>
      <c r="R1721">
        <f>IF(O1721&gt;0, 0, IF(Q1720&gt;-O1721, 0, -O1721 - Q1720*Variables!$B$5))</f>
        <v>0</v>
      </c>
      <c r="S1721">
        <f t="shared" si="160"/>
        <v>0</v>
      </c>
      <c r="T1721">
        <f t="shared" si="161"/>
        <v>0</v>
      </c>
    </row>
    <row r="1722" spans="1:20" x14ac:dyDescent="0.3">
      <c r="A1722" s="3">
        <f t="shared" si="156"/>
        <v>43172</v>
      </c>
      <c r="B1722">
        <v>3</v>
      </c>
      <c r="C1722">
        <v>13</v>
      </c>
      <c r="D1722">
        <v>17</v>
      </c>
      <c r="E1722">
        <v>1</v>
      </c>
      <c r="F1722" s="1">
        <f>VLOOKUP(A1722,Weather!$A$1:$E$366, 5)</f>
        <v>7.6923076923078038E-2</v>
      </c>
      <c r="G1722" s="1">
        <f>VLOOKUP(D1722, Spring!$A$1:$E$25, 2)</f>
        <v>973.45132743362797</v>
      </c>
      <c r="H1722" s="1">
        <f>VLOOKUP(D1722, Spring!$A$1:$E$25, 3)</f>
        <v>850.97693786034597</v>
      </c>
      <c r="I1722" s="1">
        <f>VLOOKUP(D1722, Spring!$A$1:$E$25, 5)</f>
        <v>257.39334353781499</v>
      </c>
      <c r="J1722" s="1">
        <f t="shared" si="157"/>
        <v>860.39804475059861</v>
      </c>
      <c r="K1722" s="47">
        <f t="shared" si="158"/>
        <v>16.096347160133174</v>
      </c>
      <c r="L1722" s="48">
        <f>Solar!K1739/1000*Variables!$B$3</f>
        <v>14.43365</v>
      </c>
      <c r="M1722" s="1">
        <f>IF(E1722=1, VLOOKUP(D1722, Sheet1!$E$2:$G$26, 2), Sheet1!$G$3)</f>
        <v>0.20441999999999999</v>
      </c>
      <c r="N1722" s="1">
        <f>'Electricity Rates'!$J$3</f>
        <v>0.19270000000000001</v>
      </c>
      <c r="O1722" s="145">
        <f>L1722-K1722</f>
        <v>-1.6626971601331739</v>
      </c>
      <c r="P1722">
        <f t="shared" si="159"/>
        <v>3.1017660977576629</v>
      </c>
      <c r="Q1722">
        <f>IF(O1722&gt;0, IF(Q1721+O1722*Variables!$B$5&lt;Variables!$B$4, Q1721+O1722*Variables!$B$5, Variables!$B$4), IF(Q1721&gt;-O1722, Q1721+O1722/Variables!$B$5, 0))</f>
        <v>92.842360027532038</v>
      </c>
      <c r="R1722">
        <f>IF(O1722&gt;0, 0, IF(Q1721&gt;-O1722, 0, -O1722 - Q1721*Variables!$B$5))</f>
        <v>0</v>
      </c>
      <c r="S1722">
        <f t="shared" si="160"/>
        <v>0</v>
      </c>
      <c r="T1722">
        <f t="shared" si="161"/>
        <v>0</v>
      </c>
    </row>
    <row r="1723" spans="1:20" x14ac:dyDescent="0.3">
      <c r="A1723" s="3">
        <f t="shared" si="156"/>
        <v>43172</v>
      </c>
      <c r="B1723">
        <v>3</v>
      </c>
      <c r="C1723">
        <v>13</v>
      </c>
      <c r="D1723">
        <v>18</v>
      </c>
      <c r="E1723">
        <v>1</v>
      </c>
      <c r="F1723" s="1">
        <f>VLOOKUP(A1723,Weather!$A$1:$E$366, 5)</f>
        <v>7.6923076923078038E-2</v>
      </c>
      <c r="G1723" s="1">
        <f>VLOOKUP(D1723, Spring!$A$1:$E$25, 2)</f>
        <v>690.26548672566298</v>
      </c>
      <c r="H1723" s="1">
        <f>VLOOKUP(D1723, Spring!$A$1:$E$25, 3)</f>
        <v>590.923299339663</v>
      </c>
      <c r="I1723" s="1">
        <f>VLOOKUP(D1723, Spring!$A$1:$E$25, 5)</f>
        <v>248.81274775305101</v>
      </c>
      <c r="J1723" s="1">
        <f t="shared" si="157"/>
        <v>598.5650060616631</v>
      </c>
      <c r="K1723" s="47">
        <f t="shared" si="158"/>
        <v>11.1979684220093</v>
      </c>
      <c r="L1723" s="48">
        <f>Solar!K1740/1000*Variables!$B$3</f>
        <v>3.7765</v>
      </c>
      <c r="M1723" s="1">
        <f>IF(E1723=1, VLOOKUP(D1723, Sheet1!$E$2:$G$26, 2), Sheet1!$G$3)</f>
        <v>0.20441999999999999</v>
      </c>
      <c r="N1723" s="1">
        <f>'Electricity Rates'!$J$3</f>
        <v>0.19270000000000001</v>
      </c>
      <c r="O1723" s="145">
        <f>L1723-K1723</f>
        <v>-7.4214684220092995</v>
      </c>
      <c r="P1723">
        <f t="shared" si="159"/>
        <v>2.1578485149211923</v>
      </c>
      <c r="Q1723">
        <f>IF(O1723&gt;0, IF(Q1722+O1723*Variables!$B$5&lt;Variables!$B$4, Q1722+O1723*Variables!$B$5, Variables!$B$4), IF(Q1722&gt;-O1723, Q1722+O1723/Variables!$B$5, 0))</f>
        <v>84.947180855181713</v>
      </c>
      <c r="R1723">
        <f>IF(O1723&gt;0, 0, IF(Q1722&gt;-O1723, 0, -O1723 - Q1722*Variables!$B$5))</f>
        <v>0</v>
      </c>
      <c r="S1723">
        <f t="shared" si="160"/>
        <v>0</v>
      </c>
      <c r="T1723">
        <f t="shared" si="161"/>
        <v>0</v>
      </c>
    </row>
    <row r="1724" spans="1:20" x14ac:dyDescent="0.3">
      <c r="A1724" s="3">
        <f t="shared" si="156"/>
        <v>43172</v>
      </c>
      <c r="B1724">
        <v>3</v>
      </c>
      <c r="C1724">
        <v>13</v>
      </c>
      <c r="D1724">
        <v>19</v>
      </c>
      <c r="E1724">
        <v>1</v>
      </c>
      <c r="F1724" s="1">
        <f>VLOOKUP(A1724,Weather!$A$1:$E$366, 5)</f>
        <v>7.6923076923078038E-2</v>
      </c>
      <c r="G1724" s="1">
        <f>VLOOKUP(D1724, Spring!$A$1:$E$25, 2)</f>
        <v>482.300884955752</v>
      </c>
      <c r="H1724" s="1">
        <f>VLOOKUP(D1724, Spring!$A$1:$E$25, 3)</f>
        <v>454.99679692504799</v>
      </c>
      <c r="I1724" s="1">
        <f>VLOOKUP(D1724, Spring!$A$1:$E$25, 5)</f>
        <v>266.52341143686903</v>
      </c>
      <c r="J1724" s="1">
        <f t="shared" si="157"/>
        <v>457.09711138894835</v>
      </c>
      <c r="K1724" s="47">
        <f t="shared" si="158"/>
        <v>8.5513836714300098</v>
      </c>
      <c r="L1724" s="48">
        <f>Solar!K1741/1000*Variables!$B$3</f>
        <v>0</v>
      </c>
      <c r="M1724" s="1">
        <f>IF(E1724=1, VLOOKUP(D1724, Sheet1!$E$2:$G$26, 2), Sheet1!$G$3)</f>
        <v>0.20441999999999999</v>
      </c>
      <c r="N1724" s="1">
        <f>'Electricity Rates'!$J$3</f>
        <v>0.19270000000000001</v>
      </c>
      <c r="O1724" s="145">
        <f>L1724-K1724</f>
        <v>-8.5513836714300098</v>
      </c>
      <c r="P1724">
        <f t="shared" si="159"/>
        <v>1.647851633484563</v>
      </c>
      <c r="Q1724">
        <f>IF(O1724&gt;0, IF(Q1723+O1724*Variables!$B$5&lt;Variables!$B$4, Q1723+O1724*Variables!$B$5, Variables!$B$4), IF(Q1723&gt;-O1724, Q1723+O1724/Variables!$B$5, 0))</f>
        <v>75.849964183447668</v>
      </c>
      <c r="R1724">
        <f>IF(O1724&gt;0, 0, IF(Q1723&gt;-O1724, 0, -O1724 - Q1723*Variables!$B$5))</f>
        <v>0</v>
      </c>
      <c r="S1724">
        <f t="shared" si="160"/>
        <v>0</v>
      </c>
      <c r="T1724">
        <f t="shared" si="161"/>
        <v>0</v>
      </c>
    </row>
    <row r="1725" spans="1:20" x14ac:dyDescent="0.3">
      <c r="A1725" s="3">
        <f t="shared" si="156"/>
        <v>43172</v>
      </c>
      <c r="B1725">
        <v>3</v>
      </c>
      <c r="C1725">
        <v>13</v>
      </c>
      <c r="D1725">
        <v>20</v>
      </c>
      <c r="E1725">
        <v>1</v>
      </c>
      <c r="F1725" s="1">
        <f>VLOOKUP(A1725,Weather!$A$1:$E$366, 5)</f>
        <v>7.6923076923078038E-2</v>
      </c>
      <c r="G1725" s="1">
        <f>VLOOKUP(D1725, Spring!$A$1:$E$25, 2)</f>
        <v>415.92920353982299</v>
      </c>
      <c r="H1725" s="1">
        <f>VLOOKUP(D1725, Spring!$A$1:$E$25, 3)</f>
        <v>371.98648067830999</v>
      </c>
      <c r="I1725" s="1">
        <f>VLOOKUP(D1725, Spring!$A$1:$E$25, 5)</f>
        <v>284.25369912476901</v>
      </c>
      <c r="J1725" s="1">
        <f t="shared" si="157"/>
        <v>375.36669012919566</v>
      </c>
      <c r="K1725" s="47">
        <f t="shared" si="158"/>
        <v>7.0223689994798359</v>
      </c>
      <c r="L1725" s="48">
        <f>Solar!K1742/1000*Variables!$B$3</f>
        <v>0</v>
      </c>
      <c r="M1725" s="1">
        <f>IF(E1725=1, VLOOKUP(D1725, Sheet1!$E$2:$G$26, 2), Sheet1!$G$3)</f>
        <v>0.20441999999999999</v>
      </c>
      <c r="N1725" s="1">
        <f>'Electricity Rates'!$J$3</f>
        <v>0.19270000000000001</v>
      </c>
      <c r="O1725" s="145">
        <f>L1725-K1725</f>
        <v>-7.0223689994798359</v>
      </c>
      <c r="P1725">
        <f t="shared" si="159"/>
        <v>1.3532105061997644</v>
      </c>
      <c r="Q1725">
        <f>IF(O1725&gt;0, IF(Q1724+O1725*Variables!$B$5&lt;Variables!$B$4, Q1724+O1725*Variables!$B$5, Variables!$B$4), IF(Q1724&gt;-O1725, Q1724+O1725/Variables!$B$5, 0))</f>
        <v>68.379358864852094</v>
      </c>
      <c r="R1725">
        <f>IF(O1725&gt;0, 0, IF(Q1724&gt;-O1725, 0, -O1725 - Q1724*Variables!$B$5))</f>
        <v>0</v>
      </c>
      <c r="S1725">
        <f t="shared" si="160"/>
        <v>0</v>
      </c>
      <c r="T1725">
        <f t="shared" si="161"/>
        <v>0</v>
      </c>
    </row>
    <row r="1726" spans="1:20" x14ac:dyDescent="0.3">
      <c r="A1726" s="3">
        <f t="shared" si="156"/>
        <v>43172</v>
      </c>
      <c r="B1726">
        <v>3</v>
      </c>
      <c r="C1726">
        <v>13</v>
      </c>
      <c r="D1726">
        <v>21</v>
      </c>
      <c r="E1726">
        <v>1</v>
      </c>
      <c r="F1726" s="1">
        <f>VLOOKUP(A1726,Weather!$A$1:$E$366, 5)</f>
        <v>7.6923076923078038E-2</v>
      </c>
      <c r="G1726" s="1">
        <f>VLOOKUP(D1726, Spring!$A$1:$E$25, 2)</f>
        <v>371.68141592920301</v>
      </c>
      <c r="H1726" s="1">
        <f>VLOOKUP(D1726, Spring!$A$1:$E$25, 3)</f>
        <v>318.10538116591903</v>
      </c>
      <c r="I1726" s="1">
        <f>VLOOKUP(D1726, Spring!$A$1:$E$25, 5)</f>
        <v>271.28223242670401</v>
      </c>
      <c r="J1726" s="1">
        <f t="shared" si="157"/>
        <v>322.2266146092486</v>
      </c>
      <c r="K1726" s="47">
        <f t="shared" si="158"/>
        <v>6.0282231981226237</v>
      </c>
      <c r="L1726" s="48">
        <f>Solar!K1743/1000*Variables!$B$3</f>
        <v>0</v>
      </c>
      <c r="M1726" s="1">
        <f>IF(E1726=1, VLOOKUP(D1726, Sheet1!$E$2:$G$26, 2), Sheet1!$G$3)</f>
        <v>0.20441999999999999</v>
      </c>
      <c r="N1726" s="1">
        <f>'Electricity Rates'!$J$3</f>
        <v>0.19270000000000001</v>
      </c>
      <c r="O1726" s="145">
        <f>L1726-K1726</f>
        <v>-6.0282231981226237</v>
      </c>
      <c r="P1726">
        <f t="shared" si="159"/>
        <v>1.1616386102782297</v>
      </c>
      <c r="Q1726">
        <f>IF(O1726&gt;0, IF(Q1725+O1726*Variables!$B$5&lt;Variables!$B$4, Q1725+O1726*Variables!$B$5, Variables!$B$4), IF(Q1725&gt;-O1726, Q1725+O1726/Variables!$B$5, 0))</f>
        <v>61.966355462593981</v>
      </c>
      <c r="R1726">
        <f>IF(O1726&gt;0, 0, IF(Q1725&gt;-O1726, 0, -O1726 - Q1725*Variables!$B$5))</f>
        <v>0</v>
      </c>
      <c r="S1726">
        <f t="shared" si="160"/>
        <v>0</v>
      </c>
      <c r="T1726">
        <f t="shared" si="161"/>
        <v>0</v>
      </c>
    </row>
    <row r="1727" spans="1:20" x14ac:dyDescent="0.3">
      <c r="A1727" s="3">
        <f t="shared" si="156"/>
        <v>43172</v>
      </c>
      <c r="B1727">
        <v>3</v>
      </c>
      <c r="C1727">
        <v>13</v>
      </c>
      <c r="D1727">
        <v>22</v>
      </c>
      <c r="E1727">
        <v>1</v>
      </c>
      <c r="F1727" s="1">
        <f>VLOOKUP(A1727,Weather!$A$1:$E$366, 5)</f>
        <v>7.6923076923078038E-2</v>
      </c>
      <c r="G1727" s="1">
        <f>VLOOKUP(D1727, Spring!$A$1:$E$25, 2)</f>
        <v>345.13274336283098</v>
      </c>
      <c r="H1727" s="1">
        <f>VLOOKUP(D1727, Spring!$A$1:$E$25, 3)</f>
        <v>289.79820627802701</v>
      </c>
      <c r="I1727" s="1">
        <f>VLOOKUP(D1727, Spring!$A$1:$E$25, 5)</f>
        <v>275.85953137878198</v>
      </c>
      <c r="J1727" s="1">
        <f t="shared" si="157"/>
        <v>294.05470913070428</v>
      </c>
      <c r="K1727" s="47">
        <f t="shared" si="158"/>
        <v>5.5011825179261082</v>
      </c>
      <c r="L1727" s="48">
        <f>Solar!K1744/1000*Variables!$B$3</f>
        <v>0</v>
      </c>
      <c r="M1727" s="1">
        <f>IF(E1727=1, VLOOKUP(D1727, Sheet1!$E$2:$G$26, 2), Sheet1!$G$3)</f>
        <v>0.18618000000000001</v>
      </c>
      <c r="N1727" s="1">
        <f>'Electricity Rates'!$J$3</f>
        <v>0.19270000000000001</v>
      </c>
      <c r="O1727" s="145">
        <f>L1727-K1727</f>
        <v>-5.5011825179261082</v>
      </c>
      <c r="P1727">
        <f t="shared" si="159"/>
        <v>1.060077871204361</v>
      </c>
      <c r="Q1727">
        <f>IF(O1727&gt;0, IF(Q1726+O1727*Variables!$B$5&lt;Variables!$B$4, Q1726+O1727*Variables!$B$5, Variables!$B$4), IF(Q1726&gt;-O1727, Q1726+O1727/Variables!$B$5, 0))</f>
        <v>56.114033635013016</v>
      </c>
      <c r="R1727">
        <f>IF(O1727&gt;0, 0, IF(Q1726&gt;-O1727, 0, -O1727 - Q1726*Variables!$B$5))</f>
        <v>0</v>
      </c>
      <c r="S1727">
        <f t="shared" si="160"/>
        <v>0</v>
      </c>
      <c r="T1727">
        <f t="shared" si="161"/>
        <v>0</v>
      </c>
    </row>
    <row r="1728" spans="1:20" x14ac:dyDescent="0.3">
      <c r="A1728" s="3">
        <f t="shared" si="156"/>
        <v>43172</v>
      </c>
      <c r="B1728">
        <v>3</v>
      </c>
      <c r="C1728">
        <v>13</v>
      </c>
      <c r="D1728">
        <v>23</v>
      </c>
      <c r="E1728">
        <v>1</v>
      </c>
      <c r="F1728" s="1">
        <f>VLOOKUP(A1728,Weather!$A$1:$E$366, 5)</f>
        <v>7.6923076923078038E-2</v>
      </c>
      <c r="G1728" s="1">
        <f>VLOOKUP(D1728, Spring!$A$1:$E$25, 2)</f>
        <v>318.58407079646003</v>
      </c>
      <c r="H1728" s="1">
        <f>VLOOKUP(D1728, Spring!$A$1:$E$25, 3)</f>
        <v>270.57975656630401</v>
      </c>
      <c r="I1728" s="1">
        <f>VLOOKUP(D1728, Spring!$A$1:$E$25, 5)</f>
        <v>271.64527650221697</v>
      </c>
      <c r="J1728" s="1">
        <f t="shared" si="157"/>
        <v>274.2723961224699</v>
      </c>
      <c r="K1728" s="47">
        <f t="shared" si="158"/>
        <v>5.1310945339357925</v>
      </c>
      <c r="L1728" s="48">
        <f>Solar!K1745/1000*Variables!$B$3</f>
        <v>0</v>
      </c>
      <c r="M1728" s="1">
        <f>IF(E1728=1, VLOOKUP(D1728, Sheet1!$E$2:$G$26, 2), Sheet1!$G$3)</f>
        <v>0.18618000000000001</v>
      </c>
      <c r="N1728" s="1">
        <f>'Electricity Rates'!$J$3</f>
        <v>0.19270000000000001</v>
      </c>
      <c r="O1728" s="145">
        <f>L1728-K1728</f>
        <v>-5.1310945339357925</v>
      </c>
      <c r="P1728">
        <f t="shared" si="159"/>
        <v>0.98876191668942726</v>
      </c>
      <c r="Q1728">
        <f>IF(O1728&gt;0, IF(Q1727+O1728*Variables!$B$5&lt;Variables!$B$4, Q1727+O1728*Variables!$B$5, Variables!$B$4), IF(Q1727&gt;-O1728, Q1727+O1728/Variables!$B$5, 0))</f>
        <v>50.655422428698344</v>
      </c>
      <c r="R1728">
        <f>IF(O1728&gt;0, 0, IF(Q1727&gt;-O1728, 0, -O1728 - Q1727*Variables!$B$5))</f>
        <v>0</v>
      </c>
      <c r="S1728">
        <f t="shared" si="160"/>
        <v>0</v>
      </c>
      <c r="T1728">
        <f t="shared" si="161"/>
        <v>0</v>
      </c>
    </row>
    <row r="1729" spans="1:20" x14ac:dyDescent="0.3">
      <c r="A1729" s="3">
        <f t="shared" si="156"/>
        <v>43172</v>
      </c>
      <c r="B1729">
        <v>3</v>
      </c>
      <c r="C1729">
        <v>13</v>
      </c>
      <c r="D1729">
        <v>24</v>
      </c>
      <c r="E1729">
        <v>1</v>
      </c>
      <c r="F1729" s="1">
        <f>VLOOKUP(A1729,Weather!$A$1:$E$366, 5)</f>
        <v>7.6923076923078038E-2</v>
      </c>
      <c r="G1729" s="1">
        <f>VLOOKUP(D1729, Spring!$A$1:$E$25, 2)</f>
        <v>287.61061946902601</v>
      </c>
      <c r="H1729" s="1">
        <f>VLOOKUP(D1729, Spring!$A$1:$E$25, 3)</f>
        <v>251.20115310698301</v>
      </c>
      <c r="I1729" s="1">
        <f>VLOOKUP(D1729, Spring!$A$1:$E$25, 5)</f>
        <v>267.465363632795</v>
      </c>
      <c r="J1729" s="1">
        <f t="shared" si="157"/>
        <v>254.00188128867867</v>
      </c>
      <c r="K1729" s="47">
        <f t="shared" si="158"/>
        <v>4.751873258538879</v>
      </c>
      <c r="L1729" s="48">
        <f>Solar!K1746/1000*Variables!$B$3</f>
        <v>0</v>
      </c>
      <c r="M1729" s="1">
        <f>IF(E1729=1, VLOOKUP(D1729, Sheet1!$E$2:$G$26, 2), Sheet1!$G$3)</f>
        <v>0.18618000000000001</v>
      </c>
      <c r="N1729" s="1">
        <f>'Electricity Rates'!$J$3</f>
        <v>0.19270000000000001</v>
      </c>
      <c r="O1729" s="145">
        <f>L1729-K1729</f>
        <v>-4.751873258538879</v>
      </c>
      <c r="P1729">
        <f t="shared" si="159"/>
        <v>0.91568597692044207</v>
      </c>
      <c r="Q1729">
        <f>IF(O1729&gt;0, IF(Q1728+O1729*Variables!$B$5&lt;Variables!$B$4, Q1728+O1729*Variables!$B$5, Variables!$B$4), IF(Q1728&gt;-O1729, Q1728+O1729/Variables!$B$5, 0))</f>
        <v>45.600238111103792</v>
      </c>
      <c r="R1729">
        <f>IF(O1729&gt;0, 0, IF(Q1728&gt;-O1729, 0, -O1729 - Q1728*Variables!$B$5))</f>
        <v>0</v>
      </c>
      <c r="S1729">
        <f t="shared" si="160"/>
        <v>0</v>
      </c>
      <c r="T1729">
        <f t="shared" si="161"/>
        <v>0</v>
      </c>
    </row>
    <row r="1730" spans="1:20" x14ac:dyDescent="0.3">
      <c r="A1730" s="3">
        <f t="shared" si="156"/>
        <v>43173</v>
      </c>
      <c r="B1730">
        <v>3</v>
      </c>
      <c r="C1730">
        <v>14</v>
      </c>
      <c r="D1730">
        <v>1</v>
      </c>
      <c r="E1730">
        <v>1</v>
      </c>
      <c r="F1730" s="1">
        <f>VLOOKUP(A1730,Weather!$A$1:$E$366, 5)</f>
        <v>7.6923076923078038E-2</v>
      </c>
      <c r="G1730" s="1">
        <f>VLOOKUP(D1730, Spring!$A$1:$E$25, 2)</f>
        <v>284.91351697629602</v>
      </c>
      <c r="H1730" s="1">
        <f>VLOOKUP(D1730, Spring!$A$1:$E$25, 3)</f>
        <v>272.00797092955099</v>
      </c>
      <c r="I1730" s="1">
        <f>VLOOKUP(D1730, Spring!$A$1:$E$25, 5)</f>
        <v>272.01322657875102</v>
      </c>
      <c r="J1730" s="1">
        <f t="shared" si="157"/>
        <v>273.00070524083907</v>
      </c>
      <c r="K1730" s="47">
        <f t="shared" si="158"/>
        <v>5.1073037105651515</v>
      </c>
      <c r="L1730" s="48">
        <f>Solar!K1747/1000*Variables!$B$3</f>
        <v>0</v>
      </c>
      <c r="M1730" s="1">
        <f>IF(E1730=1, VLOOKUP(D1730, Sheet1!$E$2:$G$26, 2), Sheet1!$G$3)</f>
        <v>0.18618000000000001</v>
      </c>
      <c r="N1730" s="1">
        <f>'Electricity Rates'!$J$3</f>
        <v>0.19270000000000001</v>
      </c>
      <c r="O1730" s="145">
        <f>L1730-K1730</f>
        <v>-5.1073037105651515</v>
      </c>
      <c r="P1730">
        <f t="shared" si="159"/>
        <v>0.98417742502590477</v>
      </c>
      <c r="Q1730">
        <f>IF(O1730&gt;0, IF(Q1729+O1730*Variables!$B$5&lt;Variables!$B$4, Q1729+O1730*Variables!$B$5, Variables!$B$4), IF(Q1729&gt;-O1730, Q1729+O1730/Variables!$B$5, 0))</f>
        <v>40.166936291353629</v>
      </c>
      <c r="R1730">
        <f>IF(O1730&gt;0, 0, IF(Q1729&gt;-O1730, 0, -O1730 - Q1729*Variables!$B$5))</f>
        <v>0</v>
      </c>
      <c r="S1730">
        <f t="shared" si="160"/>
        <v>0</v>
      </c>
      <c r="T1730">
        <f t="shared" si="161"/>
        <v>0</v>
      </c>
    </row>
    <row r="1731" spans="1:20" x14ac:dyDescent="0.3">
      <c r="A1731" s="3">
        <f t="shared" ref="A1731:A1794" si="162">DATE(2018, B1731, C1731)</f>
        <v>43173</v>
      </c>
      <c r="B1731">
        <v>3</v>
      </c>
      <c r="C1731">
        <v>14</v>
      </c>
      <c r="D1731">
        <v>2</v>
      </c>
      <c r="E1731">
        <v>1</v>
      </c>
      <c r="F1731" s="1">
        <f>VLOOKUP(A1731,Weather!$A$1:$E$366, 5)</f>
        <v>7.6923076923078038E-2</v>
      </c>
      <c r="G1731" s="1">
        <f>VLOOKUP(D1731, Spring!$A$1:$E$25, 2)</f>
        <v>283.47213324791699</v>
      </c>
      <c r="H1731" s="1">
        <f>VLOOKUP(D1731, Spring!$A$1:$E$25, 3)</f>
        <v>272.193568553901</v>
      </c>
      <c r="I1731" s="1">
        <f>VLOOKUP(D1731, Spring!$A$1:$E$25, 5)</f>
        <v>263.43263079398702</v>
      </c>
      <c r="J1731" s="1">
        <f t="shared" ref="J1731:J1794" si="163">IF(E1731=0, I1731, H1731 + (G1731-H1731)*F1731)</f>
        <v>273.06115045344069</v>
      </c>
      <c r="K1731" s="47">
        <f t="shared" ref="K1731:K1794" si="164">J1731*1000/53453</f>
        <v>5.1084345210454165</v>
      </c>
      <c r="L1731" s="48">
        <f>Solar!K1748/1000*Variables!$B$3</f>
        <v>0</v>
      </c>
      <c r="M1731" s="1">
        <f>IF(E1731=1, VLOOKUP(D1731, Sheet1!$E$2:$G$26, 2), Sheet1!$G$3)</f>
        <v>0.18618000000000001</v>
      </c>
      <c r="N1731" s="1">
        <f>'Electricity Rates'!$J$3</f>
        <v>0.19270000000000001</v>
      </c>
      <c r="O1731" s="145">
        <f>L1731-K1731</f>
        <v>-5.1084345210454165</v>
      </c>
      <c r="P1731">
        <f t="shared" ref="P1731:P1794" si="165">N1731*K1731</f>
        <v>0.98439533220545183</v>
      </c>
      <c r="Q1731">
        <f>IF(O1731&gt;0, IF(Q1730+O1731*Variables!$B$5&lt;Variables!$B$4, Q1730+O1731*Variables!$B$5, Variables!$B$4), IF(Q1730&gt;-O1731, Q1730+O1731/Variables!$B$5, 0))</f>
        <v>34.732431481730842</v>
      </c>
      <c r="R1731">
        <f>IF(O1731&gt;0, 0, IF(Q1730&gt;-O1731, 0, -O1731 - Q1730*Variables!$B$5))</f>
        <v>0</v>
      </c>
      <c r="S1731">
        <f t="shared" ref="S1731:S1794" si="166">R1731*M1731</f>
        <v>0</v>
      </c>
      <c r="T1731">
        <f t="shared" ref="T1731:T1794" si="167">IF(AND(R1731&gt;0, M1731&gt;0.3), 1, 0)</f>
        <v>0</v>
      </c>
    </row>
    <row r="1732" spans="1:20" x14ac:dyDescent="0.3">
      <c r="A1732" s="3">
        <f t="shared" si="162"/>
        <v>43173</v>
      </c>
      <c r="B1732">
        <v>3</v>
      </c>
      <c r="C1732">
        <v>14</v>
      </c>
      <c r="D1732">
        <v>3</v>
      </c>
      <c r="E1732">
        <v>1</v>
      </c>
      <c r="F1732" s="1">
        <f>VLOOKUP(A1732,Weather!$A$1:$E$366, 5)</f>
        <v>7.6923076923078038E-2</v>
      </c>
      <c r="G1732" s="1">
        <f>VLOOKUP(D1732, Spring!$A$1:$E$25, 2)</f>
        <v>282.03074951953801</v>
      </c>
      <c r="H1732" s="1">
        <f>VLOOKUP(D1732, Spring!$A$1:$E$25, 3)</f>
        <v>263.612120501699</v>
      </c>
      <c r="I1732" s="1">
        <f>VLOOKUP(D1732, Spring!$A$1:$E$25, 5)</f>
        <v>268.00502374504498</v>
      </c>
      <c r="J1732" s="1">
        <f t="shared" si="163"/>
        <v>265.02893811845587</v>
      </c>
      <c r="K1732" s="47">
        <f t="shared" si="164"/>
        <v>4.9581677009420586</v>
      </c>
      <c r="L1732" s="48">
        <f>Solar!K1749/1000*Variables!$B$3</f>
        <v>0</v>
      </c>
      <c r="M1732" s="1">
        <f>IF(E1732=1, VLOOKUP(D1732, Sheet1!$E$2:$G$26, 2), Sheet1!$G$3)</f>
        <v>0.18618000000000001</v>
      </c>
      <c r="N1732" s="1">
        <f>'Electricity Rates'!$J$3</f>
        <v>0.19270000000000001</v>
      </c>
      <c r="O1732" s="145">
        <f>L1732-K1732</f>
        <v>-4.9581677009420586</v>
      </c>
      <c r="P1732">
        <f t="shared" si="165"/>
        <v>0.95543891597153474</v>
      </c>
      <c r="Q1732">
        <f>IF(O1732&gt;0, IF(Q1731+O1732*Variables!$B$5&lt;Variables!$B$4, Q1731+O1732*Variables!$B$5, Variables!$B$4), IF(Q1731&gt;-O1732, Q1731+O1732/Variables!$B$5, 0))</f>
        <v>29.45778499136695</v>
      </c>
      <c r="R1732">
        <f>IF(O1732&gt;0, 0, IF(Q1731&gt;-O1732, 0, -O1732 - Q1731*Variables!$B$5))</f>
        <v>0</v>
      </c>
      <c r="S1732">
        <f t="shared" si="166"/>
        <v>0</v>
      </c>
      <c r="T1732">
        <f t="shared" si="167"/>
        <v>0</v>
      </c>
    </row>
    <row r="1733" spans="1:20" x14ac:dyDescent="0.3">
      <c r="A1733" s="3">
        <f t="shared" si="162"/>
        <v>43173</v>
      </c>
      <c r="B1733">
        <v>3</v>
      </c>
      <c r="C1733">
        <v>14</v>
      </c>
      <c r="D1733">
        <v>4</v>
      </c>
      <c r="E1733">
        <v>1</v>
      </c>
      <c r="F1733" s="1">
        <f>VLOOKUP(A1733,Weather!$A$1:$E$366, 5)</f>
        <v>7.6923076923078038E-2</v>
      </c>
      <c r="G1733" s="1">
        <f>VLOOKUP(D1733, Spring!$A$1:$E$25, 2)</f>
        <v>287.61061946902601</v>
      </c>
      <c r="H1733" s="1">
        <f>VLOOKUP(D1733, Spring!$A$1:$E$25, 3)</f>
        <v>280.54932735425899</v>
      </c>
      <c r="I1733" s="1">
        <f>VLOOKUP(D1733, Spring!$A$1:$E$25, 5)</f>
        <v>263.81039287256101</v>
      </c>
      <c r="J1733" s="1">
        <f t="shared" si="163"/>
        <v>281.09250367077954</v>
      </c>
      <c r="K1733" s="47">
        <f t="shared" si="164"/>
        <v>5.2586852687553458</v>
      </c>
      <c r="L1733" s="48">
        <f>Solar!K1750/1000*Variables!$B$3</f>
        <v>0</v>
      </c>
      <c r="M1733" s="1">
        <f>IF(E1733=1, VLOOKUP(D1733, Sheet1!$E$2:$G$26, 2), Sheet1!$G$3)</f>
        <v>0.18618000000000001</v>
      </c>
      <c r="N1733" s="1">
        <f>'Electricity Rates'!$J$3</f>
        <v>0.19270000000000001</v>
      </c>
      <c r="O1733" s="145">
        <f>L1733-K1733</f>
        <v>-5.2586852687553458</v>
      </c>
      <c r="P1733">
        <f t="shared" si="165"/>
        <v>1.0133486512891552</v>
      </c>
      <c r="Q1733">
        <f>IF(O1733&gt;0, IF(Q1732+O1733*Variables!$B$5&lt;Variables!$B$4, Q1732+O1733*Variables!$B$5, Variables!$B$4), IF(Q1732&gt;-O1733, Q1732+O1733/Variables!$B$5, 0))</f>
        <v>23.863438960776158</v>
      </c>
      <c r="R1733">
        <f>IF(O1733&gt;0, 0, IF(Q1732&gt;-O1733, 0, -O1733 - Q1732*Variables!$B$5))</f>
        <v>0</v>
      </c>
      <c r="S1733">
        <f t="shared" si="166"/>
        <v>0</v>
      </c>
      <c r="T1733">
        <f t="shared" si="167"/>
        <v>0</v>
      </c>
    </row>
    <row r="1734" spans="1:20" x14ac:dyDescent="0.3">
      <c r="A1734" s="3">
        <f t="shared" si="162"/>
        <v>43173</v>
      </c>
      <c r="B1734">
        <v>3</v>
      </c>
      <c r="C1734">
        <v>14</v>
      </c>
      <c r="D1734">
        <v>5</v>
      </c>
      <c r="E1734">
        <v>1</v>
      </c>
      <c r="F1734" s="1">
        <f>VLOOKUP(A1734,Weather!$A$1:$E$366, 5)</f>
        <v>7.6923076923078038E-2</v>
      </c>
      <c r="G1734" s="1">
        <f>VLOOKUP(D1734, Spring!$A$1:$E$25, 2)</f>
        <v>318.58407079646003</v>
      </c>
      <c r="H1734" s="1">
        <f>VLOOKUP(D1734, Spring!$A$1:$E$25, 3)</f>
        <v>296.96508648302301</v>
      </c>
      <c r="I1734" s="1">
        <f>VLOOKUP(D1734, Spring!$A$1:$E$25, 5)</f>
        <v>263.982102908277</v>
      </c>
      <c r="J1734" s="1">
        <f t="shared" si="163"/>
        <v>298.62808527636435</v>
      </c>
      <c r="K1734" s="47">
        <f t="shared" si="164"/>
        <v>5.5867413480321844</v>
      </c>
      <c r="L1734" s="48">
        <f>Solar!K1751/1000*Variables!$B$3</f>
        <v>0</v>
      </c>
      <c r="M1734" s="1">
        <f>IF(E1734=1, VLOOKUP(D1734, Sheet1!$E$2:$G$26, 2), Sheet1!$G$3)</f>
        <v>0.18618000000000001</v>
      </c>
      <c r="N1734" s="1">
        <f>'Electricity Rates'!$J$3</f>
        <v>0.19270000000000001</v>
      </c>
      <c r="O1734" s="145">
        <f>L1734-K1734</f>
        <v>-5.5867413480321844</v>
      </c>
      <c r="P1734">
        <f t="shared" si="165"/>
        <v>1.0765650577658019</v>
      </c>
      <c r="Q1734">
        <f>IF(O1734&gt;0, IF(Q1733+O1734*Variables!$B$5&lt;Variables!$B$4, Q1733+O1734*Variables!$B$5, Variables!$B$4), IF(Q1733&gt;-O1734, Q1733+O1734/Variables!$B$5, 0))</f>
        <v>17.92009710116745</v>
      </c>
      <c r="R1734">
        <f>IF(O1734&gt;0, 0, IF(Q1733&gt;-O1734, 0, -O1734 - Q1733*Variables!$B$5))</f>
        <v>0</v>
      </c>
      <c r="S1734">
        <f t="shared" si="166"/>
        <v>0</v>
      </c>
      <c r="T1734">
        <f t="shared" si="167"/>
        <v>0</v>
      </c>
    </row>
    <row r="1735" spans="1:20" x14ac:dyDescent="0.3">
      <c r="A1735" s="3">
        <f t="shared" si="162"/>
        <v>43173</v>
      </c>
      <c r="B1735">
        <v>3</v>
      </c>
      <c r="C1735">
        <v>14</v>
      </c>
      <c r="D1735">
        <v>6</v>
      </c>
      <c r="E1735">
        <v>1</v>
      </c>
      <c r="F1735" s="1">
        <f>VLOOKUP(A1735,Weather!$A$1:$E$366, 5)</f>
        <v>7.6923076923078038E-2</v>
      </c>
      <c r="G1735" s="1">
        <f>VLOOKUP(D1735, Spring!$A$1:$E$25, 2)</f>
        <v>389.38053097345102</v>
      </c>
      <c r="H1735" s="1">
        <f>VLOOKUP(D1735, Spring!$A$1:$E$25, 3)</f>
        <v>340.20659833439998</v>
      </c>
      <c r="I1735" s="1">
        <f>VLOOKUP(D1735, Spring!$A$1:$E$25, 5)</f>
        <v>264.16853094705402</v>
      </c>
      <c r="J1735" s="1">
        <f t="shared" si="163"/>
        <v>343.98920853740395</v>
      </c>
      <c r="K1735" s="47">
        <f t="shared" si="164"/>
        <v>6.4353583248349757</v>
      </c>
      <c r="L1735" s="48">
        <f>Solar!K1752/1000*Variables!$B$3</f>
        <v>0</v>
      </c>
      <c r="M1735" s="1">
        <f>IF(E1735=1, VLOOKUP(D1735, Sheet1!$E$2:$G$26, 2), Sheet1!$G$3)</f>
        <v>0.18618000000000001</v>
      </c>
      <c r="N1735" s="1">
        <f>'Electricity Rates'!$J$3</f>
        <v>0.19270000000000001</v>
      </c>
      <c r="O1735" s="145">
        <f>L1735-K1735</f>
        <v>-6.4353583248349757</v>
      </c>
      <c r="P1735">
        <f t="shared" si="165"/>
        <v>1.2400935491956999</v>
      </c>
      <c r="Q1735">
        <f>IF(O1735&gt;0, IF(Q1734+O1735*Variables!$B$5&lt;Variables!$B$4, Q1734+O1735*Variables!$B$5, Variables!$B$4), IF(Q1734&gt;-O1735, Q1734+O1735/Variables!$B$5, 0))</f>
        <v>11.073971223683433</v>
      </c>
      <c r="R1735">
        <f>IF(O1735&gt;0, 0, IF(Q1734&gt;-O1735, 0, -O1735 - Q1734*Variables!$B$5))</f>
        <v>0</v>
      </c>
      <c r="S1735">
        <f t="shared" si="166"/>
        <v>0</v>
      </c>
      <c r="T1735">
        <f t="shared" si="167"/>
        <v>0</v>
      </c>
    </row>
    <row r="1736" spans="1:20" x14ac:dyDescent="0.3">
      <c r="A1736" s="3">
        <f t="shared" si="162"/>
        <v>43173</v>
      </c>
      <c r="B1736">
        <v>3</v>
      </c>
      <c r="C1736">
        <v>14</v>
      </c>
      <c r="D1736">
        <v>7</v>
      </c>
      <c r="E1736">
        <v>1</v>
      </c>
      <c r="F1736" s="1">
        <f>VLOOKUP(A1736,Weather!$A$1:$E$366, 5)</f>
        <v>7.6923076923078038E-2</v>
      </c>
      <c r="G1736" s="1">
        <f>VLOOKUP(D1736, Spring!$A$1:$E$25, 2)</f>
        <v>623.89380530973403</v>
      </c>
      <c r="H1736" s="1">
        <f>VLOOKUP(D1736, Spring!$A$1:$E$25, 3)</f>
        <v>374.47950032030701</v>
      </c>
      <c r="I1736" s="1">
        <f>VLOOKUP(D1736, Spring!$A$1:$E$25, 5)</f>
        <v>251.18725224694799</v>
      </c>
      <c r="J1736" s="1">
        <f t="shared" si="163"/>
        <v>393.66521608872478</v>
      </c>
      <c r="K1736" s="47">
        <f t="shared" si="164"/>
        <v>7.364698259942843</v>
      </c>
      <c r="L1736" s="48">
        <f>Solar!K1753/1000*Variables!$B$3</f>
        <v>0.49414999999999998</v>
      </c>
      <c r="M1736" s="1">
        <f>IF(E1736=1, VLOOKUP(D1736, Sheet1!$E$2:$G$26, 2), Sheet1!$G$3)</f>
        <v>0.18618000000000001</v>
      </c>
      <c r="N1736" s="1">
        <f>'Electricity Rates'!$J$3</f>
        <v>0.19270000000000001</v>
      </c>
      <c r="O1736" s="145">
        <f>L1736-K1736</f>
        <v>-6.8705482599428427</v>
      </c>
      <c r="P1736">
        <f t="shared" si="165"/>
        <v>1.4191773546909858</v>
      </c>
      <c r="Q1736">
        <f>IF(O1736&gt;0, IF(Q1735+O1736*Variables!$B$5&lt;Variables!$B$4, Q1735+O1736*Variables!$B$5, Variables!$B$4), IF(Q1735&gt;-O1736, Q1735+O1736/Variables!$B$5, 0))</f>
        <v>3.7648773301272165</v>
      </c>
      <c r="R1736">
        <f>IF(O1736&gt;0, 0, IF(Q1735&gt;-O1736, 0, -O1736 - Q1735*Variables!$B$5))</f>
        <v>0</v>
      </c>
      <c r="S1736">
        <f t="shared" si="166"/>
        <v>0</v>
      </c>
      <c r="T1736">
        <f t="shared" si="167"/>
        <v>0</v>
      </c>
    </row>
    <row r="1737" spans="1:20" x14ac:dyDescent="0.3">
      <c r="A1737" s="3">
        <f t="shared" si="162"/>
        <v>43173</v>
      </c>
      <c r="B1737">
        <v>3</v>
      </c>
      <c r="C1737">
        <v>14</v>
      </c>
      <c r="D1737">
        <v>8</v>
      </c>
      <c r="E1737">
        <v>1</v>
      </c>
      <c r="F1737" s="1">
        <f>VLOOKUP(A1737,Weather!$A$1:$E$366, 5)</f>
        <v>7.6923076923078038E-2</v>
      </c>
      <c r="G1737" s="1">
        <f>VLOOKUP(D1737, Spring!$A$1:$E$25, 2)</f>
        <v>871.68141592920301</v>
      </c>
      <c r="H1737" s="1">
        <f>VLOOKUP(D1737, Spring!$A$1:$E$25, 3)</f>
        <v>578.35522101217202</v>
      </c>
      <c r="I1737" s="1">
        <f>VLOOKUP(D1737, Spring!$A$1:$E$25, 5)</f>
        <v>268.91753993484798</v>
      </c>
      <c r="J1737" s="1">
        <f t="shared" si="163"/>
        <v>600.9187744673286</v>
      </c>
      <c r="K1737" s="47">
        <f t="shared" si="164"/>
        <v>11.242002777530328</v>
      </c>
      <c r="L1737" s="48">
        <f>Solar!K1754/1000*Variables!$B$3</f>
        <v>3.1484000000000005</v>
      </c>
      <c r="M1737" s="1">
        <f>IF(E1737=1, VLOOKUP(D1737, Sheet1!$E$2:$G$26, 2), Sheet1!$G$3)</f>
        <v>0.18618000000000001</v>
      </c>
      <c r="N1737" s="1">
        <f>'Electricity Rates'!$J$3</f>
        <v>0.19270000000000001</v>
      </c>
      <c r="O1737" s="145">
        <f>L1737-K1737</f>
        <v>-8.093602777530327</v>
      </c>
      <c r="P1737">
        <f t="shared" si="165"/>
        <v>2.1663339352300941</v>
      </c>
      <c r="Q1737">
        <f>IF(O1737&gt;0, IF(Q1736+O1737*Variables!$B$5&lt;Variables!$B$4, Q1736+O1737*Variables!$B$5, Variables!$B$4), IF(Q1736&gt;-O1737, Q1736+O1737/Variables!$B$5, 0))</f>
        <v>0</v>
      </c>
      <c r="R1737">
        <f>IF(O1737&gt;0, 0, IF(Q1736&gt;-O1737, 0, -O1737 - Q1736*Variables!$B$5))</f>
        <v>4.5546180872107431</v>
      </c>
      <c r="S1737">
        <f t="shared" si="166"/>
        <v>0.84797879547689625</v>
      </c>
      <c r="T1737">
        <f t="shared" si="167"/>
        <v>0</v>
      </c>
    </row>
    <row r="1738" spans="1:20" x14ac:dyDescent="0.3">
      <c r="A1738" s="3">
        <f t="shared" si="162"/>
        <v>43173</v>
      </c>
      <c r="B1738">
        <v>3</v>
      </c>
      <c r="C1738">
        <v>14</v>
      </c>
      <c r="D1738">
        <v>9</v>
      </c>
      <c r="E1738">
        <v>1</v>
      </c>
      <c r="F1738" s="1">
        <f>VLOOKUP(A1738,Weather!$A$1:$E$366, 5)</f>
        <v>7.6923076923078038E-2</v>
      </c>
      <c r="G1738" s="1">
        <f>VLOOKUP(D1738, Spring!$A$1:$E$25, 2)</f>
        <v>1137.1681415929199</v>
      </c>
      <c r="H1738" s="1">
        <f>VLOOKUP(D1738, Spring!$A$1:$E$25, 3)</f>
        <v>786.77530429212004</v>
      </c>
      <c r="I1738" s="1">
        <f>VLOOKUP(D1738, Spring!$A$1:$E$25, 5)</f>
        <v>317.33977000667198</v>
      </c>
      <c r="J1738" s="1">
        <f t="shared" si="163"/>
        <v>813.72859946910501</v>
      </c>
      <c r="K1738" s="47">
        <f t="shared" si="164"/>
        <v>15.223254063740201</v>
      </c>
      <c r="L1738" s="48">
        <f>Solar!K1755/1000*Variables!$B$3</f>
        <v>4.2750000000000004</v>
      </c>
      <c r="M1738" s="1">
        <f>IF(E1738=1, VLOOKUP(D1738, Sheet1!$E$2:$G$26, 2), Sheet1!$G$3)</f>
        <v>0.20441999999999999</v>
      </c>
      <c r="N1738" s="1">
        <f>'Electricity Rates'!$J$3</f>
        <v>0.19270000000000001</v>
      </c>
      <c r="O1738" s="145">
        <f>L1738-K1738</f>
        <v>-10.948254063740201</v>
      </c>
      <c r="P1738">
        <f t="shared" si="165"/>
        <v>2.9335210580827371</v>
      </c>
      <c r="Q1738">
        <f>IF(O1738&gt;0, IF(Q1737+O1738*Variables!$B$5&lt;Variables!$B$4, Q1737+O1738*Variables!$B$5, Variables!$B$4), IF(Q1737&gt;-O1738, Q1737+O1738/Variables!$B$5, 0))</f>
        <v>0</v>
      </c>
      <c r="R1738">
        <f>IF(O1738&gt;0, 0, IF(Q1737&gt;-O1738, 0, -O1738 - Q1737*Variables!$B$5))</f>
        <v>10.948254063740201</v>
      </c>
      <c r="S1738">
        <f t="shared" si="166"/>
        <v>2.2380420957097718</v>
      </c>
      <c r="T1738">
        <f t="shared" si="167"/>
        <v>0</v>
      </c>
    </row>
    <row r="1739" spans="1:20" x14ac:dyDescent="0.3">
      <c r="A1739" s="3">
        <f t="shared" si="162"/>
        <v>43173</v>
      </c>
      <c r="B1739">
        <v>3</v>
      </c>
      <c r="C1739">
        <v>14</v>
      </c>
      <c r="D1739">
        <v>10</v>
      </c>
      <c r="E1739">
        <v>1</v>
      </c>
      <c r="F1739" s="1">
        <f>VLOOKUP(A1739,Weather!$A$1:$E$366, 5)</f>
        <v>7.6923076923078038E-2</v>
      </c>
      <c r="G1739" s="1">
        <f>VLOOKUP(D1739, Spring!$A$1:$E$25, 2)</f>
        <v>1207.9646017699099</v>
      </c>
      <c r="H1739" s="1">
        <f>VLOOKUP(D1739, Spring!$A$1:$E$25, 3)</f>
        <v>923.64670083279998</v>
      </c>
      <c r="I1739" s="1">
        <f>VLOOKUP(D1739, Spring!$A$1:$E$25, 5)</f>
        <v>339.44621060481097</v>
      </c>
      <c r="J1739" s="1">
        <f t="shared" si="163"/>
        <v>945.51730859719339</v>
      </c>
      <c r="K1739" s="47">
        <f t="shared" si="164"/>
        <v>17.688760380094539</v>
      </c>
      <c r="L1739" s="48">
        <f>Solar!K1756/1000*Variables!$B$3</f>
        <v>10.9634</v>
      </c>
      <c r="M1739" s="1">
        <f>IF(E1739=1, VLOOKUP(D1739, Sheet1!$E$2:$G$26, 2), Sheet1!$G$3)</f>
        <v>0.20441999999999999</v>
      </c>
      <c r="N1739" s="1">
        <f>'Electricity Rates'!$J$3</f>
        <v>0.19270000000000001</v>
      </c>
      <c r="O1739" s="145">
        <f>L1739-K1739</f>
        <v>-6.7253603800945392</v>
      </c>
      <c r="P1739">
        <f t="shared" si="165"/>
        <v>3.4086241252442178</v>
      </c>
      <c r="Q1739">
        <f>IF(O1739&gt;0, IF(Q1738+O1739*Variables!$B$5&lt;Variables!$B$4, Q1738+O1739*Variables!$B$5, Variables!$B$4), IF(Q1738&gt;-O1739, Q1738+O1739/Variables!$B$5, 0))</f>
        <v>0</v>
      </c>
      <c r="R1739">
        <f>IF(O1739&gt;0, 0, IF(Q1738&gt;-O1739, 0, -O1739 - Q1738*Variables!$B$5))</f>
        <v>6.7253603800945392</v>
      </c>
      <c r="S1739">
        <f t="shared" si="166"/>
        <v>1.3747981688989257</v>
      </c>
      <c r="T1739">
        <f t="shared" si="167"/>
        <v>0</v>
      </c>
    </row>
    <row r="1740" spans="1:20" x14ac:dyDescent="0.3">
      <c r="A1740" s="3">
        <f t="shared" si="162"/>
        <v>43173</v>
      </c>
      <c r="B1740">
        <v>3</v>
      </c>
      <c r="C1740">
        <v>14</v>
      </c>
      <c r="D1740">
        <v>11</v>
      </c>
      <c r="E1740">
        <v>1</v>
      </c>
      <c r="F1740" s="1">
        <f>VLOOKUP(A1740,Weather!$A$1:$E$366, 5)</f>
        <v>7.6923076923078038E-2</v>
      </c>
      <c r="G1740" s="1">
        <f>VLOOKUP(D1740, Spring!$A$1:$E$25, 2)</f>
        <v>1274.3362831858401</v>
      </c>
      <c r="H1740" s="1">
        <f>VLOOKUP(D1740, Spring!$A$1:$E$25, 3)</f>
        <v>962.46396540679098</v>
      </c>
      <c r="I1740" s="1">
        <f>VLOOKUP(D1740, Spring!$A$1:$E$25, 5)</f>
        <v>352.80034538247099</v>
      </c>
      <c r="J1740" s="1">
        <f t="shared" si="163"/>
        <v>986.45414369748744</v>
      </c>
      <c r="K1740" s="47">
        <f t="shared" si="164"/>
        <v>18.454607668371981</v>
      </c>
      <c r="L1740" s="48">
        <f>Solar!K1757/1000*Variables!$B$3</f>
        <v>4.5797999999999996</v>
      </c>
      <c r="M1740" s="1">
        <f>IF(E1740=1, VLOOKUP(D1740, Sheet1!$E$2:$G$26, 2), Sheet1!$G$3)</f>
        <v>0.20441999999999999</v>
      </c>
      <c r="N1740" s="1">
        <f>'Electricity Rates'!$J$3</f>
        <v>0.19270000000000001</v>
      </c>
      <c r="O1740" s="145">
        <f>L1740-K1740</f>
        <v>-13.874807668371982</v>
      </c>
      <c r="P1740">
        <f t="shared" si="165"/>
        <v>3.5562028976952811</v>
      </c>
      <c r="Q1740">
        <f>IF(O1740&gt;0, IF(Q1739+O1740*Variables!$B$5&lt;Variables!$B$4, Q1739+O1740*Variables!$B$5, Variables!$B$4), IF(Q1739&gt;-O1740, Q1739+O1740/Variables!$B$5, 0))</f>
        <v>0</v>
      </c>
      <c r="R1740">
        <f>IF(O1740&gt;0, 0, IF(Q1739&gt;-O1740, 0, -O1740 - Q1739*Variables!$B$5))</f>
        <v>13.874807668371982</v>
      </c>
      <c r="S1740">
        <f t="shared" si="166"/>
        <v>2.8362881835686005</v>
      </c>
      <c r="T1740">
        <f t="shared" si="167"/>
        <v>0</v>
      </c>
    </row>
    <row r="1741" spans="1:20" x14ac:dyDescent="0.3">
      <c r="A1741" s="3">
        <f t="shared" si="162"/>
        <v>43173</v>
      </c>
      <c r="B1741">
        <v>3</v>
      </c>
      <c r="C1741">
        <v>14</v>
      </c>
      <c r="D1741">
        <v>12</v>
      </c>
      <c r="E1741">
        <v>1</v>
      </c>
      <c r="F1741" s="1">
        <f>VLOOKUP(A1741,Weather!$A$1:$E$366, 5)</f>
        <v>7.6923076923078038E-2</v>
      </c>
      <c r="G1741" s="1">
        <f>VLOOKUP(D1741, Spring!$A$1:$E$25, 2)</f>
        <v>1314.1592920353901</v>
      </c>
      <c r="H1741" s="1">
        <f>VLOOKUP(D1741, Spring!$A$1:$E$25, 3)</f>
        <v>983.10377962844302</v>
      </c>
      <c r="I1741" s="1">
        <f>VLOOKUP(D1741, Spring!$A$1:$E$25, 5)</f>
        <v>344.20503159464602</v>
      </c>
      <c r="J1741" s="1">
        <f t="shared" si="163"/>
        <v>1008.5695882751317</v>
      </c>
      <c r="K1741" s="47">
        <f t="shared" si="164"/>
        <v>18.868343933458021</v>
      </c>
      <c r="L1741" s="48">
        <f>Solar!K1758/1000*Variables!$B$3</f>
        <v>7.1278499999999996</v>
      </c>
      <c r="M1741" s="1">
        <f>IF(E1741=1, VLOOKUP(D1741, Sheet1!$E$2:$G$26, 2), Sheet1!$G$3)</f>
        <v>0.20441999999999999</v>
      </c>
      <c r="N1741" s="1">
        <f>'Electricity Rates'!$J$3</f>
        <v>0.19270000000000001</v>
      </c>
      <c r="O1741" s="145">
        <f>L1741-K1741</f>
        <v>-11.740493933458023</v>
      </c>
      <c r="P1741">
        <f t="shared" si="165"/>
        <v>3.6359298759773608</v>
      </c>
      <c r="Q1741">
        <f>IF(O1741&gt;0, IF(Q1740+O1741*Variables!$B$5&lt;Variables!$B$4, Q1740+O1741*Variables!$B$5, Variables!$B$4), IF(Q1740&gt;-O1741, Q1740+O1741/Variables!$B$5, 0))</f>
        <v>0</v>
      </c>
      <c r="R1741">
        <f>IF(O1741&gt;0, 0, IF(Q1740&gt;-O1741, 0, -O1741 - Q1740*Variables!$B$5))</f>
        <v>11.740493933458023</v>
      </c>
      <c r="S1741">
        <f t="shared" si="166"/>
        <v>2.3999917698774889</v>
      </c>
      <c r="T1741">
        <f t="shared" si="167"/>
        <v>0</v>
      </c>
    </row>
    <row r="1742" spans="1:20" x14ac:dyDescent="0.3">
      <c r="A1742" s="3">
        <f t="shared" si="162"/>
        <v>43173</v>
      </c>
      <c r="B1742">
        <v>3</v>
      </c>
      <c r="C1742">
        <v>14</v>
      </c>
      <c r="D1742">
        <v>13</v>
      </c>
      <c r="E1742">
        <v>1</v>
      </c>
      <c r="F1742" s="1">
        <f>VLOOKUP(A1742,Weather!$A$1:$E$366, 5)</f>
        <v>7.6923076923078038E-2</v>
      </c>
      <c r="G1742" s="1">
        <f>VLOOKUP(D1742, Spring!$A$1:$E$25, 2)</f>
        <v>1362.8318584070701</v>
      </c>
      <c r="H1742" s="1">
        <f>VLOOKUP(D1742, Spring!$A$1:$E$25, 3)</f>
        <v>999.59961563100603</v>
      </c>
      <c r="I1742" s="1">
        <f>VLOOKUP(D1742, Spring!$A$1:$E$25, 5)</f>
        <v>326.84269398328001</v>
      </c>
      <c r="J1742" s="1">
        <f t="shared" si="163"/>
        <v>1027.5405573830114</v>
      </c>
      <c r="K1742" s="47">
        <f t="shared" si="164"/>
        <v>19.223253276392558</v>
      </c>
      <c r="L1742" s="48">
        <f>Solar!K1759/1000*Variables!$B$3</f>
        <v>8.6008499999999994</v>
      </c>
      <c r="M1742" s="1">
        <f>IF(E1742=1, VLOOKUP(D1742, Sheet1!$E$2:$G$26, 2), Sheet1!$G$3)</f>
        <v>0.20441999999999999</v>
      </c>
      <c r="N1742" s="1">
        <f>'Electricity Rates'!$J$3</f>
        <v>0.19270000000000001</v>
      </c>
      <c r="O1742" s="145">
        <f>L1742-K1742</f>
        <v>-10.622403276392559</v>
      </c>
      <c r="P1742">
        <f t="shared" si="165"/>
        <v>3.704320906360846</v>
      </c>
      <c r="Q1742">
        <f>IF(O1742&gt;0, IF(Q1741+O1742*Variables!$B$5&lt;Variables!$B$4, Q1741+O1742*Variables!$B$5, Variables!$B$4), IF(Q1741&gt;-O1742, Q1741+O1742/Variables!$B$5, 0))</f>
        <v>0</v>
      </c>
      <c r="R1742">
        <f>IF(O1742&gt;0, 0, IF(Q1741&gt;-O1742, 0, -O1742 - Q1741*Variables!$B$5))</f>
        <v>10.622403276392559</v>
      </c>
      <c r="S1742">
        <f t="shared" si="166"/>
        <v>2.1714316777601668</v>
      </c>
      <c r="T1742">
        <f t="shared" si="167"/>
        <v>0</v>
      </c>
    </row>
    <row r="1743" spans="1:20" x14ac:dyDescent="0.3">
      <c r="A1743" s="3">
        <f t="shared" si="162"/>
        <v>43173</v>
      </c>
      <c r="B1743">
        <v>3</v>
      </c>
      <c r="C1743">
        <v>14</v>
      </c>
      <c r="D1743">
        <v>14</v>
      </c>
      <c r="E1743">
        <v>1</v>
      </c>
      <c r="F1743" s="1">
        <f>VLOOKUP(A1743,Weather!$A$1:$E$366, 5)</f>
        <v>7.6923076923078038E-2</v>
      </c>
      <c r="G1743" s="1">
        <f>VLOOKUP(D1743, Spring!$A$1:$E$25, 2)</f>
        <v>1402.65486725663</v>
      </c>
      <c r="H1743" s="1">
        <f>VLOOKUP(D1743, Spring!$A$1:$E$25, 3)</f>
        <v>1011.55108904548</v>
      </c>
      <c r="I1743" s="1">
        <f>VLOOKUP(D1743, Spring!$A$1:$E$25, 5)</f>
        <v>309.49016837395499</v>
      </c>
      <c r="J1743" s="1">
        <f t="shared" si="163"/>
        <v>1041.6359950617227</v>
      </c>
      <c r="K1743" s="47">
        <f t="shared" si="164"/>
        <v>19.486951060964262</v>
      </c>
      <c r="L1743" s="48">
        <f>Solar!K1760/1000*Variables!$B$3</f>
        <v>6.4503500000000003</v>
      </c>
      <c r="M1743" s="1">
        <f>IF(E1743=1, VLOOKUP(D1743, Sheet1!$E$2:$G$26, 2), Sheet1!$G$3)</f>
        <v>0.20441999999999999</v>
      </c>
      <c r="N1743" s="1">
        <f>'Electricity Rates'!$J$3</f>
        <v>0.19270000000000001</v>
      </c>
      <c r="O1743" s="145">
        <f>L1743-K1743</f>
        <v>-13.036601060964262</v>
      </c>
      <c r="P1743">
        <f t="shared" si="165"/>
        <v>3.7551354694478136</v>
      </c>
      <c r="Q1743">
        <f>IF(O1743&gt;0, IF(Q1742+O1743*Variables!$B$5&lt;Variables!$B$4, Q1742+O1743*Variables!$B$5, Variables!$B$4), IF(Q1742&gt;-O1743, Q1742+O1743/Variables!$B$5, 0))</f>
        <v>0</v>
      </c>
      <c r="R1743">
        <f>IF(O1743&gt;0, 0, IF(Q1742&gt;-O1743, 0, -O1743 - Q1742*Variables!$B$5))</f>
        <v>13.036601060964262</v>
      </c>
      <c r="S1743">
        <f t="shared" si="166"/>
        <v>2.6649419888823145</v>
      </c>
      <c r="T1743">
        <f t="shared" si="167"/>
        <v>0</v>
      </c>
    </row>
    <row r="1744" spans="1:20" x14ac:dyDescent="0.3">
      <c r="A1744" s="3">
        <f t="shared" si="162"/>
        <v>43173</v>
      </c>
      <c r="B1744">
        <v>3</v>
      </c>
      <c r="C1744">
        <v>14</v>
      </c>
      <c r="D1744">
        <v>15</v>
      </c>
      <c r="E1744">
        <v>1</v>
      </c>
      <c r="F1744" s="1">
        <f>VLOOKUP(A1744,Weather!$A$1:$E$366, 5)</f>
        <v>7.6923076923078038E-2</v>
      </c>
      <c r="G1744" s="1">
        <f>VLOOKUP(D1744, Spring!$A$1:$E$25, 2)</f>
        <v>1371.6814159292001</v>
      </c>
      <c r="H1744" s="1">
        <f>VLOOKUP(D1744, Spring!$A$1:$E$25, 3)</f>
        <v>1005.48526585522</v>
      </c>
      <c r="I1744" s="1">
        <f>VLOOKUP(D1744, Spring!$A$1:$E$25, 5)</f>
        <v>300.89485458612899</v>
      </c>
      <c r="J1744" s="1">
        <f t="shared" si="163"/>
        <v>1033.6542004762957</v>
      </c>
      <c r="K1744" s="47">
        <f t="shared" si="164"/>
        <v>19.337627457323176</v>
      </c>
      <c r="L1744" s="48">
        <f>Solar!K1761/1000*Variables!$B$3</f>
        <v>5.4712499999999995</v>
      </c>
      <c r="M1744" s="1">
        <f>IF(E1744=1, VLOOKUP(D1744, Sheet1!$E$2:$G$26, 2), Sheet1!$G$3)</f>
        <v>0.20441999999999999</v>
      </c>
      <c r="N1744" s="1">
        <f>'Electricity Rates'!$J$3</f>
        <v>0.19270000000000001</v>
      </c>
      <c r="O1744" s="145">
        <f>L1744-K1744</f>
        <v>-13.866377457323177</v>
      </c>
      <c r="P1744">
        <f t="shared" si="165"/>
        <v>3.7263608110261761</v>
      </c>
      <c r="Q1744">
        <f>IF(O1744&gt;0, IF(Q1743+O1744*Variables!$B$5&lt;Variables!$B$4, Q1743+O1744*Variables!$B$5, Variables!$B$4), IF(Q1743&gt;-O1744, Q1743+O1744/Variables!$B$5, 0))</f>
        <v>0</v>
      </c>
      <c r="R1744">
        <f>IF(O1744&gt;0, 0, IF(Q1743&gt;-O1744, 0, -O1744 - Q1743*Variables!$B$5))</f>
        <v>13.866377457323177</v>
      </c>
      <c r="S1744">
        <f t="shared" si="166"/>
        <v>2.8345648798260035</v>
      </c>
      <c r="T1744">
        <f t="shared" si="167"/>
        <v>0</v>
      </c>
    </row>
    <row r="1745" spans="1:20" x14ac:dyDescent="0.3">
      <c r="A1745" s="3">
        <f t="shared" si="162"/>
        <v>43173</v>
      </c>
      <c r="B1745">
        <v>3</v>
      </c>
      <c r="C1745">
        <v>14</v>
      </c>
      <c r="D1745">
        <v>16</v>
      </c>
      <c r="E1745">
        <v>1</v>
      </c>
      <c r="F1745" s="1">
        <f>VLOOKUP(A1745,Weather!$A$1:$E$366, 5)</f>
        <v>7.6923076923078038E-2</v>
      </c>
      <c r="G1745" s="1">
        <f>VLOOKUP(D1745, Spring!$A$1:$E$25, 2)</f>
        <v>1283.1858407079601</v>
      </c>
      <c r="H1745" s="1">
        <f>VLOOKUP(D1745, Spring!$A$1:$E$25, 3)</f>
        <v>954.93673926969905</v>
      </c>
      <c r="I1745" s="1">
        <f>VLOOKUP(D1745, Spring!$A$1:$E$25, 5)</f>
        <v>270.36971623690101</v>
      </c>
      <c r="J1745" s="1">
        <f t="shared" si="163"/>
        <v>980.18667014956566</v>
      </c>
      <c r="K1745" s="47">
        <f t="shared" si="164"/>
        <v>18.33735562362385</v>
      </c>
      <c r="L1745" s="48">
        <f>Solar!K1762/1000*Variables!$B$3</f>
        <v>12.41685</v>
      </c>
      <c r="M1745" s="1">
        <f>IF(E1745=1, VLOOKUP(D1745, Sheet1!$E$2:$G$26, 2), Sheet1!$G$3)</f>
        <v>0.20441999999999999</v>
      </c>
      <c r="N1745" s="1">
        <f>'Electricity Rates'!$J$3</f>
        <v>0.19270000000000001</v>
      </c>
      <c r="O1745" s="145">
        <f>L1745-K1745</f>
        <v>-5.9205056236238498</v>
      </c>
      <c r="P1745">
        <f t="shared" si="165"/>
        <v>3.5336084286723159</v>
      </c>
      <c r="Q1745">
        <f>IF(O1745&gt;0, IF(Q1744+O1745*Variables!$B$5&lt;Variables!$B$4, Q1744+O1745*Variables!$B$5, Variables!$B$4), IF(Q1744&gt;-O1745, Q1744+O1745/Variables!$B$5, 0))</f>
        <v>0</v>
      </c>
      <c r="R1745">
        <f>IF(O1745&gt;0, 0, IF(Q1744&gt;-O1745, 0, -O1745 - Q1744*Variables!$B$5))</f>
        <v>5.9205056236238498</v>
      </c>
      <c r="S1745">
        <f t="shared" si="166"/>
        <v>1.2102697595811873</v>
      </c>
      <c r="T1745">
        <f t="shared" si="167"/>
        <v>0</v>
      </c>
    </row>
    <row r="1746" spans="1:20" x14ac:dyDescent="0.3">
      <c r="A1746" s="3">
        <f t="shared" si="162"/>
        <v>43173</v>
      </c>
      <c r="B1746">
        <v>3</v>
      </c>
      <c r="C1746">
        <v>14</v>
      </c>
      <c r="D1746">
        <v>17</v>
      </c>
      <c r="E1746">
        <v>1</v>
      </c>
      <c r="F1746" s="1">
        <f>VLOOKUP(A1746,Weather!$A$1:$E$366, 5)</f>
        <v>7.6923076923078038E-2</v>
      </c>
      <c r="G1746" s="1">
        <f>VLOOKUP(D1746, Spring!$A$1:$E$25, 2)</f>
        <v>973.45132743362797</v>
      </c>
      <c r="H1746" s="1">
        <f>VLOOKUP(D1746, Spring!$A$1:$E$25, 3)</f>
        <v>850.97693786034597</v>
      </c>
      <c r="I1746" s="1">
        <f>VLOOKUP(D1746, Spring!$A$1:$E$25, 5)</f>
        <v>257.39334353781499</v>
      </c>
      <c r="J1746" s="1">
        <f t="shared" si="163"/>
        <v>860.39804475059861</v>
      </c>
      <c r="K1746" s="47">
        <f t="shared" si="164"/>
        <v>16.096347160133174</v>
      </c>
      <c r="L1746" s="48">
        <f>Solar!K1763/1000*Variables!$B$3</f>
        <v>6.0781499999999999</v>
      </c>
      <c r="M1746" s="1">
        <f>IF(E1746=1, VLOOKUP(D1746, Sheet1!$E$2:$G$26, 2), Sheet1!$G$3)</f>
        <v>0.20441999999999999</v>
      </c>
      <c r="N1746" s="1">
        <f>'Electricity Rates'!$J$3</f>
        <v>0.19270000000000001</v>
      </c>
      <c r="O1746" s="145">
        <f>L1746-K1746</f>
        <v>-10.018197160133173</v>
      </c>
      <c r="P1746">
        <f t="shared" si="165"/>
        <v>3.1017660977576629</v>
      </c>
      <c r="Q1746">
        <f>IF(O1746&gt;0, IF(Q1745+O1746*Variables!$B$5&lt;Variables!$B$4, Q1745+O1746*Variables!$B$5, Variables!$B$4), IF(Q1745&gt;-O1746, Q1745+O1746/Variables!$B$5, 0))</f>
        <v>0</v>
      </c>
      <c r="R1746">
        <f>IF(O1746&gt;0, 0, IF(Q1745&gt;-O1746, 0, -O1746 - Q1745*Variables!$B$5))</f>
        <v>10.018197160133173</v>
      </c>
      <c r="S1746">
        <f t="shared" si="166"/>
        <v>2.0479198634744233</v>
      </c>
      <c r="T1746">
        <f t="shared" si="167"/>
        <v>0</v>
      </c>
    </row>
    <row r="1747" spans="1:20" x14ac:dyDescent="0.3">
      <c r="A1747" s="3">
        <f t="shared" si="162"/>
        <v>43173</v>
      </c>
      <c r="B1747">
        <v>3</v>
      </c>
      <c r="C1747">
        <v>14</v>
      </c>
      <c r="D1747">
        <v>18</v>
      </c>
      <c r="E1747">
        <v>1</v>
      </c>
      <c r="F1747" s="1">
        <f>VLOOKUP(A1747,Weather!$A$1:$E$366, 5)</f>
        <v>7.6923076923078038E-2</v>
      </c>
      <c r="G1747" s="1">
        <f>VLOOKUP(D1747, Spring!$A$1:$E$25, 2)</f>
        <v>690.26548672566298</v>
      </c>
      <c r="H1747" s="1">
        <f>VLOOKUP(D1747, Spring!$A$1:$E$25, 3)</f>
        <v>590.923299339663</v>
      </c>
      <c r="I1747" s="1">
        <f>VLOOKUP(D1747, Spring!$A$1:$E$25, 5)</f>
        <v>248.81274775305101</v>
      </c>
      <c r="J1747" s="1">
        <f t="shared" si="163"/>
        <v>598.5650060616631</v>
      </c>
      <c r="K1747" s="47">
        <f t="shared" si="164"/>
        <v>11.1979684220093</v>
      </c>
      <c r="L1747" s="48">
        <f>Solar!K1764/1000*Variables!$B$3</f>
        <v>1.36605</v>
      </c>
      <c r="M1747" s="1">
        <f>IF(E1747=1, VLOOKUP(D1747, Sheet1!$E$2:$G$26, 2), Sheet1!$G$3)</f>
        <v>0.20441999999999999</v>
      </c>
      <c r="N1747" s="1">
        <f>'Electricity Rates'!$J$3</f>
        <v>0.19270000000000001</v>
      </c>
      <c r="O1747" s="145">
        <f>L1747-K1747</f>
        <v>-9.8319184220093003</v>
      </c>
      <c r="P1747">
        <f t="shared" si="165"/>
        <v>2.1578485149211923</v>
      </c>
      <c r="Q1747">
        <f>IF(O1747&gt;0, IF(Q1746+O1747*Variables!$B$5&lt;Variables!$B$4, Q1746+O1747*Variables!$B$5, Variables!$B$4), IF(Q1746&gt;-O1747, Q1746+O1747/Variables!$B$5, 0))</f>
        <v>0</v>
      </c>
      <c r="R1747">
        <f>IF(O1747&gt;0, 0, IF(Q1746&gt;-O1747, 0, -O1747 - Q1746*Variables!$B$5))</f>
        <v>9.8319184220093003</v>
      </c>
      <c r="S1747">
        <f t="shared" si="166"/>
        <v>2.0098407638271412</v>
      </c>
      <c r="T1747">
        <f t="shared" si="167"/>
        <v>0</v>
      </c>
    </row>
    <row r="1748" spans="1:20" x14ac:dyDescent="0.3">
      <c r="A1748" s="3">
        <f t="shared" si="162"/>
        <v>43173</v>
      </c>
      <c r="B1748">
        <v>3</v>
      </c>
      <c r="C1748">
        <v>14</v>
      </c>
      <c r="D1748">
        <v>19</v>
      </c>
      <c r="E1748">
        <v>1</v>
      </c>
      <c r="F1748" s="1">
        <f>VLOOKUP(A1748,Weather!$A$1:$E$366, 5)</f>
        <v>7.6923076923078038E-2</v>
      </c>
      <c r="G1748" s="1">
        <f>VLOOKUP(D1748, Spring!$A$1:$E$25, 2)</f>
        <v>482.300884955752</v>
      </c>
      <c r="H1748" s="1">
        <f>VLOOKUP(D1748, Spring!$A$1:$E$25, 3)</f>
        <v>454.99679692504799</v>
      </c>
      <c r="I1748" s="1">
        <f>VLOOKUP(D1748, Spring!$A$1:$E$25, 5)</f>
        <v>266.52341143686903</v>
      </c>
      <c r="J1748" s="1">
        <f t="shared" si="163"/>
        <v>457.09711138894835</v>
      </c>
      <c r="K1748" s="47">
        <f t="shared" si="164"/>
        <v>8.5513836714300098</v>
      </c>
      <c r="L1748" s="48">
        <f>Solar!K1765/1000*Variables!$B$3</f>
        <v>0</v>
      </c>
      <c r="M1748" s="1">
        <f>IF(E1748=1, VLOOKUP(D1748, Sheet1!$E$2:$G$26, 2), Sheet1!$G$3)</f>
        <v>0.20441999999999999</v>
      </c>
      <c r="N1748" s="1">
        <f>'Electricity Rates'!$J$3</f>
        <v>0.19270000000000001</v>
      </c>
      <c r="O1748" s="145">
        <f>L1748-K1748</f>
        <v>-8.5513836714300098</v>
      </c>
      <c r="P1748">
        <f t="shared" si="165"/>
        <v>1.647851633484563</v>
      </c>
      <c r="Q1748">
        <f>IF(O1748&gt;0, IF(Q1747+O1748*Variables!$B$5&lt;Variables!$B$4, Q1747+O1748*Variables!$B$5, Variables!$B$4), IF(Q1747&gt;-O1748, Q1747+O1748/Variables!$B$5, 0))</f>
        <v>0</v>
      </c>
      <c r="R1748">
        <f>IF(O1748&gt;0, 0, IF(Q1747&gt;-O1748, 0, -O1748 - Q1747*Variables!$B$5))</f>
        <v>8.5513836714300098</v>
      </c>
      <c r="S1748">
        <f t="shared" si="166"/>
        <v>1.7480738501137225</v>
      </c>
      <c r="T1748">
        <f t="shared" si="167"/>
        <v>0</v>
      </c>
    </row>
    <row r="1749" spans="1:20" x14ac:dyDescent="0.3">
      <c r="A1749" s="3">
        <f t="shared" si="162"/>
        <v>43173</v>
      </c>
      <c r="B1749">
        <v>3</v>
      </c>
      <c r="C1749">
        <v>14</v>
      </c>
      <c r="D1749">
        <v>20</v>
      </c>
      <c r="E1749">
        <v>1</v>
      </c>
      <c r="F1749" s="1">
        <f>VLOOKUP(A1749,Weather!$A$1:$E$366, 5)</f>
        <v>7.6923076923078038E-2</v>
      </c>
      <c r="G1749" s="1">
        <f>VLOOKUP(D1749, Spring!$A$1:$E$25, 2)</f>
        <v>415.92920353982299</v>
      </c>
      <c r="H1749" s="1">
        <f>VLOOKUP(D1749, Spring!$A$1:$E$25, 3)</f>
        <v>371.98648067830999</v>
      </c>
      <c r="I1749" s="1">
        <f>VLOOKUP(D1749, Spring!$A$1:$E$25, 5)</f>
        <v>284.25369912476901</v>
      </c>
      <c r="J1749" s="1">
        <f t="shared" si="163"/>
        <v>375.36669012919566</v>
      </c>
      <c r="K1749" s="47">
        <f t="shared" si="164"/>
        <v>7.0223689994798359</v>
      </c>
      <c r="L1749" s="48">
        <f>Solar!K1766/1000*Variables!$B$3</f>
        <v>0</v>
      </c>
      <c r="M1749" s="1">
        <f>IF(E1749=1, VLOOKUP(D1749, Sheet1!$E$2:$G$26, 2), Sheet1!$G$3)</f>
        <v>0.20441999999999999</v>
      </c>
      <c r="N1749" s="1">
        <f>'Electricity Rates'!$J$3</f>
        <v>0.19270000000000001</v>
      </c>
      <c r="O1749" s="145">
        <f>L1749-K1749</f>
        <v>-7.0223689994798359</v>
      </c>
      <c r="P1749">
        <f t="shared" si="165"/>
        <v>1.3532105061997644</v>
      </c>
      <c r="Q1749">
        <f>IF(O1749&gt;0, IF(Q1748+O1749*Variables!$B$5&lt;Variables!$B$4, Q1748+O1749*Variables!$B$5, Variables!$B$4), IF(Q1748&gt;-O1749, Q1748+O1749/Variables!$B$5, 0))</f>
        <v>0</v>
      </c>
      <c r="R1749">
        <f>IF(O1749&gt;0, 0, IF(Q1748&gt;-O1749, 0, -O1749 - Q1748*Variables!$B$5))</f>
        <v>7.0223689994798359</v>
      </c>
      <c r="S1749">
        <f t="shared" si="166"/>
        <v>1.4355126708736681</v>
      </c>
      <c r="T1749">
        <f t="shared" si="167"/>
        <v>0</v>
      </c>
    </row>
    <row r="1750" spans="1:20" x14ac:dyDescent="0.3">
      <c r="A1750" s="3">
        <f t="shared" si="162"/>
        <v>43173</v>
      </c>
      <c r="B1750">
        <v>3</v>
      </c>
      <c r="C1750">
        <v>14</v>
      </c>
      <c r="D1750">
        <v>21</v>
      </c>
      <c r="E1750">
        <v>1</v>
      </c>
      <c r="F1750" s="1">
        <f>VLOOKUP(A1750,Weather!$A$1:$E$366, 5)</f>
        <v>7.6923076923078038E-2</v>
      </c>
      <c r="G1750" s="1">
        <f>VLOOKUP(D1750, Spring!$A$1:$E$25, 2)</f>
        <v>371.68141592920301</v>
      </c>
      <c r="H1750" s="1">
        <f>VLOOKUP(D1750, Spring!$A$1:$E$25, 3)</f>
        <v>318.10538116591903</v>
      </c>
      <c r="I1750" s="1">
        <f>VLOOKUP(D1750, Spring!$A$1:$E$25, 5)</f>
        <v>271.28223242670401</v>
      </c>
      <c r="J1750" s="1">
        <f t="shared" si="163"/>
        <v>322.2266146092486</v>
      </c>
      <c r="K1750" s="47">
        <f t="shared" si="164"/>
        <v>6.0282231981226237</v>
      </c>
      <c r="L1750" s="48">
        <f>Solar!K1767/1000*Variables!$B$3</f>
        <v>0</v>
      </c>
      <c r="M1750" s="1">
        <f>IF(E1750=1, VLOOKUP(D1750, Sheet1!$E$2:$G$26, 2), Sheet1!$G$3)</f>
        <v>0.20441999999999999</v>
      </c>
      <c r="N1750" s="1">
        <f>'Electricity Rates'!$J$3</f>
        <v>0.19270000000000001</v>
      </c>
      <c r="O1750" s="145">
        <f>L1750-K1750</f>
        <v>-6.0282231981226237</v>
      </c>
      <c r="P1750">
        <f t="shared" si="165"/>
        <v>1.1616386102782297</v>
      </c>
      <c r="Q1750">
        <f>IF(O1750&gt;0, IF(Q1749+O1750*Variables!$B$5&lt;Variables!$B$4, Q1749+O1750*Variables!$B$5, Variables!$B$4), IF(Q1749&gt;-O1750, Q1749+O1750/Variables!$B$5, 0))</f>
        <v>0</v>
      </c>
      <c r="R1750">
        <f>IF(O1750&gt;0, 0, IF(Q1749&gt;-O1750, 0, -O1750 - Q1749*Variables!$B$5))</f>
        <v>6.0282231981226237</v>
      </c>
      <c r="S1750">
        <f t="shared" si="166"/>
        <v>1.2322893861602267</v>
      </c>
      <c r="T1750">
        <f t="shared" si="167"/>
        <v>0</v>
      </c>
    </row>
    <row r="1751" spans="1:20" x14ac:dyDescent="0.3">
      <c r="A1751" s="3">
        <f t="shared" si="162"/>
        <v>43173</v>
      </c>
      <c r="B1751">
        <v>3</v>
      </c>
      <c r="C1751">
        <v>14</v>
      </c>
      <c r="D1751">
        <v>22</v>
      </c>
      <c r="E1751">
        <v>1</v>
      </c>
      <c r="F1751" s="1">
        <f>VLOOKUP(A1751,Weather!$A$1:$E$366, 5)</f>
        <v>7.6923076923078038E-2</v>
      </c>
      <c r="G1751" s="1">
        <f>VLOOKUP(D1751, Spring!$A$1:$E$25, 2)</f>
        <v>345.13274336283098</v>
      </c>
      <c r="H1751" s="1">
        <f>VLOOKUP(D1751, Spring!$A$1:$E$25, 3)</f>
        <v>289.79820627802701</v>
      </c>
      <c r="I1751" s="1">
        <f>VLOOKUP(D1751, Spring!$A$1:$E$25, 5)</f>
        <v>275.85953137878198</v>
      </c>
      <c r="J1751" s="1">
        <f t="shared" si="163"/>
        <v>294.05470913070428</v>
      </c>
      <c r="K1751" s="47">
        <f t="shared" si="164"/>
        <v>5.5011825179261082</v>
      </c>
      <c r="L1751" s="48">
        <f>Solar!K1768/1000*Variables!$B$3</f>
        <v>0</v>
      </c>
      <c r="M1751" s="1">
        <f>IF(E1751=1, VLOOKUP(D1751, Sheet1!$E$2:$G$26, 2), Sheet1!$G$3)</f>
        <v>0.18618000000000001</v>
      </c>
      <c r="N1751" s="1">
        <f>'Electricity Rates'!$J$3</f>
        <v>0.19270000000000001</v>
      </c>
      <c r="O1751" s="145">
        <f>L1751-K1751</f>
        <v>-5.5011825179261082</v>
      </c>
      <c r="P1751">
        <f t="shared" si="165"/>
        <v>1.060077871204361</v>
      </c>
      <c r="Q1751">
        <f>IF(O1751&gt;0, IF(Q1750+O1751*Variables!$B$5&lt;Variables!$B$4, Q1750+O1751*Variables!$B$5, Variables!$B$4), IF(Q1750&gt;-O1751, Q1750+O1751/Variables!$B$5, 0))</f>
        <v>0</v>
      </c>
      <c r="R1751">
        <f>IF(O1751&gt;0, 0, IF(Q1750&gt;-O1751, 0, -O1751 - Q1750*Variables!$B$5))</f>
        <v>5.5011825179261082</v>
      </c>
      <c r="S1751">
        <f t="shared" si="166"/>
        <v>1.024210161187483</v>
      </c>
      <c r="T1751">
        <f t="shared" si="167"/>
        <v>0</v>
      </c>
    </row>
    <row r="1752" spans="1:20" x14ac:dyDescent="0.3">
      <c r="A1752" s="3">
        <f t="shared" si="162"/>
        <v>43173</v>
      </c>
      <c r="B1752">
        <v>3</v>
      </c>
      <c r="C1752">
        <v>14</v>
      </c>
      <c r="D1752">
        <v>23</v>
      </c>
      <c r="E1752">
        <v>1</v>
      </c>
      <c r="F1752" s="1">
        <f>VLOOKUP(A1752,Weather!$A$1:$E$366, 5)</f>
        <v>7.6923076923078038E-2</v>
      </c>
      <c r="G1752" s="1">
        <f>VLOOKUP(D1752, Spring!$A$1:$E$25, 2)</f>
        <v>318.58407079646003</v>
      </c>
      <c r="H1752" s="1">
        <f>VLOOKUP(D1752, Spring!$A$1:$E$25, 3)</f>
        <v>270.57975656630401</v>
      </c>
      <c r="I1752" s="1">
        <f>VLOOKUP(D1752, Spring!$A$1:$E$25, 5)</f>
        <v>271.64527650221697</v>
      </c>
      <c r="J1752" s="1">
        <f t="shared" si="163"/>
        <v>274.2723961224699</v>
      </c>
      <c r="K1752" s="47">
        <f t="shared" si="164"/>
        <v>5.1310945339357925</v>
      </c>
      <c r="L1752" s="48">
        <f>Solar!K1769/1000*Variables!$B$3</f>
        <v>0</v>
      </c>
      <c r="M1752" s="1">
        <f>IF(E1752=1, VLOOKUP(D1752, Sheet1!$E$2:$G$26, 2), Sheet1!$G$3)</f>
        <v>0.18618000000000001</v>
      </c>
      <c r="N1752" s="1">
        <f>'Electricity Rates'!$J$3</f>
        <v>0.19270000000000001</v>
      </c>
      <c r="O1752" s="145">
        <f>L1752-K1752</f>
        <v>-5.1310945339357925</v>
      </c>
      <c r="P1752">
        <f t="shared" si="165"/>
        <v>0.98876191668942726</v>
      </c>
      <c r="Q1752">
        <f>IF(O1752&gt;0, IF(Q1751+O1752*Variables!$B$5&lt;Variables!$B$4, Q1751+O1752*Variables!$B$5, Variables!$B$4), IF(Q1751&gt;-O1752, Q1751+O1752/Variables!$B$5, 0))</f>
        <v>0</v>
      </c>
      <c r="R1752">
        <f>IF(O1752&gt;0, 0, IF(Q1751&gt;-O1752, 0, -O1752 - Q1751*Variables!$B$5))</f>
        <v>5.1310945339357925</v>
      </c>
      <c r="S1752">
        <f t="shared" si="166"/>
        <v>0.95530718032816586</v>
      </c>
      <c r="T1752">
        <f t="shared" si="167"/>
        <v>0</v>
      </c>
    </row>
    <row r="1753" spans="1:20" x14ac:dyDescent="0.3">
      <c r="A1753" s="3">
        <f t="shared" si="162"/>
        <v>43173</v>
      </c>
      <c r="B1753">
        <v>3</v>
      </c>
      <c r="C1753">
        <v>14</v>
      </c>
      <c r="D1753">
        <v>24</v>
      </c>
      <c r="E1753">
        <v>1</v>
      </c>
      <c r="F1753" s="1">
        <f>VLOOKUP(A1753,Weather!$A$1:$E$366, 5)</f>
        <v>7.6923076923078038E-2</v>
      </c>
      <c r="G1753" s="1">
        <f>VLOOKUP(D1753, Spring!$A$1:$E$25, 2)</f>
        <v>287.61061946902601</v>
      </c>
      <c r="H1753" s="1">
        <f>VLOOKUP(D1753, Spring!$A$1:$E$25, 3)</f>
        <v>251.20115310698301</v>
      </c>
      <c r="I1753" s="1">
        <f>VLOOKUP(D1753, Spring!$A$1:$E$25, 5)</f>
        <v>267.465363632795</v>
      </c>
      <c r="J1753" s="1">
        <f t="shared" si="163"/>
        <v>254.00188128867867</v>
      </c>
      <c r="K1753" s="47">
        <f t="shared" si="164"/>
        <v>4.751873258538879</v>
      </c>
      <c r="L1753" s="48">
        <f>Solar!K1770/1000*Variables!$B$3</f>
        <v>0</v>
      </c>
      <c r="M1753" s="1">
        <f>IF(E1753=1, VLOOKUP(D1753, Sheet1!$E$2:$G$26, 2), Sheet1!$G$3)</f>
        <v>0.18618000000000001</v>
      </c>
      <c r="N1753" s="1">
        <f>'Electricity Rates'!$J$3</f>
        <v>0.19270000000000001</v>
      </c>
      <c r="O1753" s="145">
        <f>L1753-K1753</f>
        <v>-4.751873258538879</v>
      </c>
      <c r="P1753">
        <f t="shared" si="165"/>
        <v>0.91568597692044207</v>
      </c>
      <c r="Q1753">
        <f>IF(O1753&gt;0, IF(Q1752+O1753*Variables!$B$5&lt;Variables!$B$4, Q1752+O1753*Variables!$B$5, Variables!$B$4), IF(Q1752&gt;-O1753, Q1752+O1753/Variables!$B$5, 0))</f>
        <v>0</v>
      </c>
      <c r="R1753">
        <f>IF(O1753&gt;0, 0, IF(Q1752&gt;-O1753, 0, -O1753 - Q1752*Variables!$B$5))</f>
        <v>4.751873258538879</v>
      </c>
      <c r="S1753">
        <f t="shared" si="166"/>
        <v>0.88470376327476852</v>
      </c>
      <c r="T1753">
        <f t="shared" si="167"/>
        <v>0</v>
      </c>
    </row>
    <row r="1754" spans="1:20" x14ac:dyDescent="0.3">
      <c r="A1754" s="3">
        <f t="shared" si="162"/>
        <v>43174</v>
      </c>
      <c r="B1754">
        <v>3</v>
      </c>
      <c r="C1754">
        <v>15</v>
      </c>
      <c r="D1754">
        <v>1</v>
      </c>
      <c r="E1754">
        <v>1</v>
      </c>
      <c r="F1754" s="1">
        <f>VLOOKUP(A1754,Weather!$A$1:$E$366, 5)</f>
        <v>7.6923076923078038E-2</v>
      </c>
      <c r="G1754" s="1">
        <f>VLOOKUP(D1754, Spring!$A$1:$E$25, 2)</f>
        <v>284.91351697629602</v>
      </c>
      <c r="H1754" s="1">
        <f>VLOOKUP(D1754, Spring!$A$1:$E$25, 3)</f>
        <v>272.00797092955099</v>
      </c>
      <c r="I1754" s="1">
        <f>VLOOKUP(D1754, Spring!$A$1:$E$25, 5)</f>
        <v>272.01322657875102</v>
      </c>
      <c r="J1754" s="1">
        <f t="shared" si="163"/>
        <v>273.00070524083907</v>
      </c>
      <c r="K1754" s="47">
        <f t="shared" si="164"/>
        <v>5.1073037105651515</v>
      </c>
      <c r="L1754" s="48">
        <f>Solar!K1771/1000*Variables!$B$3</f>
        <v>0</v>
      </c>
      <c r="M1754" s="1">
        <f>IF(E1754=1, VLOOKUP(D1754, Sheet1!$E$2:$G$26, 2), Sheet1!$G$3)</f>
        <v>0.18618000000000001</v>
      </c>
      <c r="N1754" s="1">
        <f>'Electricity Rates'!$J$3</f>
        <v>0.19270000000000001</v>
      </c>
      <c r="O1754" s="145">
        <f>L1754-K1754</f>
        <v>-5.1073037105651515</v>
      </c>
      <c r="P1754">
        <f t="shared" si="165"/>
        <v>0.98417742502590477</v>
      </c>
      <c r="Q1754">
        <f>IF(O1754&gt;0, IF(Q1753+O1754*Variables!$B$5&lt;Variables!$B$4, Q1753+O1754*Variables!$B$5, Variables!$B$4), IF(Q1753&gt;-O1754, Q1753+O1754/Variables!$B$5, 0))</f>
        <v>0</v>
      </c>
      <c r="R1754">
        <f>IF(O1754&gt;0, 0, IF(Q1753&gt;-O1754, 0, -O1754 - Q1753*Variables!$B$5))</f>
        <v>5.1073037105651515</v>
      </c>
      <c r="S1754">
        <f t="shared" si="166"/>
        <v>0.95087780483301998</v>
      </c>
      <c r="T1754">
        <f t="shared" si="167"/>
        <v>0</v>
      </c>
    </row>
    <row r="1755" spans="1:20" x14ac:dyDescent="0.3">
      <c r="A1755" s="3">
        <f t="shared" si="162"/>
        <v>43174</v>
      </c>
      <c r="B1755">
        <v>3</v>
      </c>
      <c r="C1755">
        <v>15</v>
      </c>
      <c r="D1755">
        <v>2</v>
      </c>
      <c r="E1755">
        <v>1</v>
      </c>
      <c r="F1755" s="1">
        <f>VLOOKUP(A1755,Weather!$A$1:$E$366, 5)</f>
        <v>7.6923076923078038E-2</v>
      </c>
      <c r="G1755" s="1">
        <f>VLOOKUP(D1755, Spring!$A$1:$E$25, 2)</f>
        <v>283.47213324791699</v>
      </c>
      <c r="H1755" s="1">
        <f>VLOOKUP(D1755, Spring!$A$1:$E$25, 3)</f>
        <v>272.193568553901</v>
      </c>
      <c r="I1755" s="1">
        <f>VLOOKUP(D1755, Spring!$A$1:$E$25, 5)</f>
        <v>263.43263079398702</v>
      </c>
      <c r="J1755" s="1">
        <f t="shared" si="163"/>
        <v>273.06115045344069</v>
      </c>
      <c r="K1755" s="47">
        <f t="shared" si="164"/>
        <v>5.1084345210454165</v>
      </c>
      <c r="L1755" s="48">
        <f>Solar!K1772/1000*Variables!$B$3</f>
        <v>0</v>
      </c>
      <c r="M1755" s="1">
        <f>IF(E1755=1, VLOOKUP(D1755, Sheet1!$E$2:$G$26, 2), Sheet1!$G$3)</f>
        <v>0.18618000000000001</v>
      </c>
      <c r="N1755" s="1">
        <f>'Electricity Rates'!$J$3</f>
        <v>0.19270000000000001</v>
      </c>
      <c r="O1755" s="145">
        <f>L1755-K1755</f>
        <v>-5.1084345210454165</v>
      </c>
      <c r="P1755">
        <f t="shared" si="165"/>
        <v>0.98439533220545183</v>
      </c>
      <c r="Q1755">
        <f>IF(O1755&gt;0, IF(Q1754+O1755*Variables!$B$5&lt;Variables!$B$4, Q1754+O1755*Variables!$B$5, Variables!$B$4), IF(Q1754&gt;-O1755, Q1754+O1755/Variables!$B$5, 0))</f>
        <v>0</v>
      </c>
      <c r="R1755">
        <f>IF(O1755&gt;0, 0, IF(Q1754&gt;-O1755, 0, -O1755 - Q1754*Variables!$B$5))</f>
        <v>5.1084345210454165</v>
      </c>
      <c r="S1755">
        <f t="shared" si="166"/>
        <v>0.95108833912823576</v>
      </c>
      <c r="T1755">
        <f t="shared" si="167"/>
        <v>0</v>
      </c>
    </row>
    <row r="1756" spans="1:20" x14ac:dyDescent="0.3">
      <c r="A1756" s="3">
        <f t="shared" si="162"/>
        <v>43174</v>
      </c>
      <c r="B1756">
        <v>3</v>
      </c>
      <c r="C1756">
        <v>15</v>
      </c>
      <c r="D1756">
        <v>3</v>
      </c>
      <c r="E1756">
        <v>1</v>
      </c>
      <c r="F1756" s="1">
        <f>VLOOKUP(A1756,Weather!$A$1:$E$366, 5)</f>
        <v>7.6923076923078038E-2</v>
      </c>
      <c r="G1756" s="1">
        <f>VLOOKUP(D1756, Spring!$A$1:$E$25, 2)</f>
        <v>282.03074951953801</v>
      </c>
      <c r="H1756" s="1">
        <f>VLOOKUP(D1756, Spring!$A$1:$E$25, 3)</f>
        <v>263.612120501699</v>
      </c>
      <c r="I1756" s="1">
        <f>VLOOKUP(D1756, Spring!$A$1:$E$25, 5)</f>
        <v>268.00502374504498</v>
      </c>
      <c r="J1756" s="1">
        <f t="shared" si="163"/>
        <v>265.02893811845587</v>
      </c>
      <c r="K1756" s="47">
        <f t="shared" si="164"/>
        <v>4.9581677009420586</v>
      </c>
      <c r="L1756" s="48">
        <f>Solar!K1773/1000*Variables!$B$3</f>
        <v>0</v>
      </c>
      <c r="M1756" s="1">
        <f>IF(E1756=1, VLOOKUP(D1756, Sheet1!$E$2:$G$26, 2), Sheet1!$G$3)</f>
        <v>0.18618000000000001</v>
      </c>
      <c r="N1756" s="1">
        <f>'Electricity Rates'!$J$3</f>
        <v>0.19270000000000001</v>
      </c>
      <c r="O1756" s="145">
        <f>L1756-K1756</f>
        <v>-4.9581677009420586</v>
      </c>
      <c r="P1756">
        <f t="shared" si="165"/>
        <v>0.95543891597153474</v>
      </c>
      <c r="Q1756">
        <f>IF(O1756&gt;0, IF(Q1755+O1756*Variables!$B$5&lt;Variables!$B$4, Q1755+O1756*Variables!$B$5, Variables!$B$4), IF(Q1755&gt;-O1756, Q1755+O1756/Variables!$B$5, 0))</f>
        <v>0</v>
      </c>
      <c r="R1756">
        <f>IF(O1756&gt;0, 0, IF(Q1755&gt;-O1756, 0, -O1756 - Q1755*Variables!$B$5))</f>
        <v>4.9581677009420586</v>
      </c>
      <c r="S1756">
        <f t="shared" si="166"/>
        <v>0.92311166256139254</v>
      </c>
      <c r="T1756">
        <f t="shared" si="167"/>
        <v>0</v>
      </c>
    </row>
    <row r="1757" spans="1:20" x14ac:dyDescent="0.3">
      <c r="A1757" s="3">
        <f t="shared" si="162"/>
        <v>43174</v>
      </c>
      <c r="B1757">
        <v>3</v>
      </c>
      <c r="C1757">
        <v>15</v>
      </c>
      <c r="D1757">
        <v>4</v>
      </c>
      <c r="E1757">
        <v>1</v>
      </c>
      <c r="F1757" s="1">
        <f>VLOOKUP(A1757,Weather!$A$1:$E$366, 5)</f>
        <v>7.6923076923078038E-2</v>
      </c>
      <c r="G1757" s="1">
        <f>VLOOKUP(D1757, Spring!$A$1:$E$25, 2)</f>
        <v>287.61061946902601</v>
      </c>
      <c r="H1757" s="1">
        <f>VLOOKUP(D1757, Spring!$A$1:$E$25, 3)</f>
        <v>280.54932735425899</v>
      </c>
      <c r="I1757" s="1">
        <f>VLOOKUP(D1757, Spring!$A$1:$E$25, 5)</f>
        <v>263.81039287256101</v>
      </c>
      <c r="J1757" s="1">
        <f t="shared" si="163"/>
        <v>281.09250367077954</v>
      </c>
      <c r="K1757" s="47">
        <f t="shared" si="164"/>
        <v>5.2586852687553458</v>
      </c>
      <c r="L1757" s="48">
        <f>Solar!K1774/1000*Variables!$B$3</f>
        <v>0</v>
      </c>
      <c r="M1757" s="1">
        <f>IF(E1757=1, VLOOKUP(D1757, Sheet1!$E$2:$G$26, 2), Sheet1!$G$3)</f>
        <v>0.18618000000000001</v>
      </c>
      <c r="N1757" s="1">
        <f>'Electricity Rates'!$J$3</f>
        <v>0.19270000000000001</v>
      </c>
      <c r="O1757" s="145">
        <f>L1757-K1757</f>
        <v>-5.2586852687553458</v>
      </c>
      <c r="P1757">
        <f t="shared" si="165"/>
        <v>1.0133486512891552</v>
      </c>
      <c r="Q1757">
        <f>IF(O1757&gt;0, IF(Q1756+O1757*Variables!$B$5&lt;Variables!$B$4, Q1756+O1757*Variables!$B$5, Variables!$B$4), IF(Q1756&gt;-O1757, Q1756+O1757/Variables!$B$5, 0))</f>
        <v>0</v>
      </c>
      <c r="R1757">
        <f>IF(O1757&gt;0, 0, IF(Q1756&gt;-O1757, 0, -O1757 - Q1756*Variables!$B$5))</f>
        <v>5.2586852687553458</v>
      </c>
      <c r="S1757">
        <f t="shared" si="166"/>
        <v>0.97906202333687031</v>
      </c>
      <c r="T1757">
        <f t="shared" si="167"/>
        <v>0</v>
      </c>
    </row>
    <row r="1758" spans="1:20" x14ac:dyDescent="0.3">
      <c r="A1758" s="3">
        <f t="shared" si="162"/>
        <v>43174</v>
      </c>
      <c r="B1758">
        <v>3</v>
      </c>
      <c r="C1758">
        <v>15</v>
      </c>
      <c r="D1758">
        <v>5</v>
      </c>
      <c r="E1758">
        <v>1</v>
      </c>
      <c r="F1758" s="1">
        <f>VLOOKUP(A1758,Weather!$A$1:$E$366, 5)</f>
        <v>7.6923076923078038E-2</v>
      </c>
      <c r="G1758" s="1">
        <f>VLOOKUP(D1758, Spring!$A$1:$E$25, 2)</f>
        <v>318.58407079646003</v>
      </c>
      <c r="H1758" s="1">
        <f>VLOOKUP(D1758, Spring!$A$1:$E$25, 3)</f>
        <v>296.96508648302301</v>
      </c>
      <c r="I1758" s="1">
        <f>VLOOKUP(D1758, Spring!$A$1:$E$25, 5)</f>
        <v>263.982102908277</v>
      </c>
      <c r="J1758" s="1">
        <f t="shared" si="163"/>
        <v>298.62808527636435</v>
      </c>
      <c r="K1758" s="47">
        <f t="shared" si="164"/>
        <v>5.5867413480321844</v>
      </c>
      <c r="L1758" s="48">
        <f>Solar!K1775/1000*Variables!$B$3</f>
        <v>0</v>
      </c>
      <c r="M1758" s="1">
        <f>IF(E1758=1, VLOOKUP(D1758, Sheet1!$E$2:$G$26, 2), Sheet1!$G$3)</f>
        <v>0.18618000000000001</v>
      </c>
      <c r="N1758" s="1">
        <f>'Electricity Rates'!$J$3</f>
        <v>0.19270000000000001</v>
      </c>
      <c r="O1758" s="145">
        <f>L1758-K1758</f>
        <v>-5.5867413480321844</v>
      </c>
      <c r="P1758">
        <f t="shared" si="165"/>
        <v>1.0765650577658019</v>
      </c>
      <c r="Q1758">
        <f>IF(O1758&gt;0, IF(Q1757+O1758*Variables!$B$5&lt;Variables!$B$4, Q1757+O1758*Variables!$B$5, Variables!$B$4), IF(Q1757&gt;-O1758, Q1757+O1758/Variables!$B$5, 0))</f>
        <v>0</v>
      </c>
      <c r="R1758">
        <f>IF(O1758&gt;0, 0, IF(Q1757&gt;-O1758, 0, -O1758 - Q1757*Variables!$B$5))</f>
        <v>5.5867413480321844</v>
      </c>
      <c r="S1758">
        <f t="shared" si="166"/>
        <v>1.0401395041766321</v>
      </c>
      <c r="T1758">
        <f t="shared" si="167"/>
        <v>0</v>
      </c>
    </row>
    <row r="1759" spans="1:20" x14ac:dyDescent="0.3">
      <c r="A1759" s="3">
        <f t="shared" si="162"/>
        <v>43174</v>
      </c>
      <c r="B1759">
        <v>3</v>
      </c>
      <c r="C1759">
        <v>15</v>
      </c>
      <c r="D1759">
        <v>6</v>
      </c>
      <c r="E1759">
        <v>1</v>
      </c>
      <c r="F1759" s="1">
        <f>VLOOKUP(A1759,Weather!$A$1:$E$366, 5)</f>
        <v>7.6923076923078038E-2</v>
      </c>
      <c r="G1759" s="1">
        <f>VLOOKUP(D1759, Spring!$A$1:$E$25, 2)</f>
        <v>389.38053097345102</v>
      </c>
      <c r="H1759" s="1">
        <f>VLOOKUP(D1759, Spring!$A$1:$E$25, 3)</f>
        <v>340.20659833439998</v>
      </c>
      <c r="I1759" s="1">
        <f>VLOOKUP(D1759, Spring!$A$1:$E$25, 5)</f>
        <v>264.16853094705402</v>
      </c>
      <c r="J1759" s="1">
        <f t="shared" si="163"/>
        <v>343.98920853740395</v>
      </c>
      <c r="K1759" s="47">
        <f t="shared" si="164"/>
        <v>6.4353583248349757</v>
      </c>
      <c r="L1759" s="48">
        <f>Solar!K1776/1000*Variables!$B$3</f>
        <v>0</v>
      </c>
      <c r="M1759" s="1">
        <f>IF(E1759=1, VLOOKUP(D1759, Sheet1!$E$2:$G$26, 2), Sheet1!$G$3)</f>
        <v>0.18618000000000001</v>
      </c>
      <c r="N1759" s="1">
        <f>'Electricity Rates'!$J$3</f>
        <v>0.19270000000000001</v>
      </c>
      <c r="O1759" s="145">
        <f>L1759-K1759</f>
        <v>-6.4353583248349757</v>
      </c>
      <c r="P1759">
        <f t="shared" si="165"/>
        <v>1.2400935491956999</v>
      </c>
      <c r="Q1759">
        <f>IF(O1759&gt;0, IF(Q1758+O1759*Variables!$B$5&lt;Variables!$B$4, Q1758+O1759*Variables!$B$5, Variables!$B$4), IF(Q1758&gt;-O1759, Q1758+O1759/Variables!$B$5, 0))</f>
        <v>0</v>
      </c>
      <c r="R1759">
        <f>IF(O1759&gt;0, 0, IF(Q1758&gt;-O1759, 0, -O1759 - Q1758*Variables!$B$5))</f>
        <v>6.4353583248349757</v>
      </c>
      <c r="S1759">
        <f t="shared" si="166"/>
        <v>1.1981350129177759</v>
      </c>
      <c r="T1759">
        <f t="shared" si="167"/>
        <v>0</v>
      </c>
    </row>
    <row r="1760" spans="1:20" x14ac:dyDescent="0.3">
      <c r="A1760" s="3">
        <f t="shared" si="162"/>
        <v>43174</v>
      </c>
      <c r="B1760">
        <v>3</v>
      </c>
      <c r="C1760">
        <v>15</v>
      </c>
      <c r="D1760">
        <v>7</v>
      </c>
      <c r="E1760">
        <v>1</v>
      </c>
      <c r="F1760" s="1">
        <f>VLOOKUP(A1760,Weather!$A$1:$E$366, 5)</f>
        <v>7.6923076923078038E-2</v>
      </c>
      <c r="G1760" s="1">
        <f>VLOOKUP(D1760, Spring!$A$1:$E$25, 2)</f>
        <v>623.89380530973403</v>
      </c>
      <c r="H1760" s="1">
        <f>VLOOKUP(D1760, Spring!$A$1:$E$25, 3)</f>
        <v>374.47950032030701</v>
      </c>
      <c r="I1760" s="1">
        <f>VLOOKUP(D1760, Spring!$A$1:$E$25, 5)</f>
        <v>251.18725224694799</v>
      </c>
      <c r="J1760" s="1">
        <f t="shared" si="163"/>
        <v>393.66521608872478</v>
      </c>
      <c r="K1760" s="47">
        <f t="shared" si="164"/>
        <v>7.364698259942843</v>
      </c>
      <c r="L1760" s="48">
        <f>Solar!K1777/1000*Variables!$B$3</f>
        <v>0.58620000000000005</v>
      </c>
      <c r="M1760" s="1">
        <f>IF(E1760=1, VLOOKUP(D1760, Sheet1!$E$2:$G$26, 2), Sheet1!$G$3)</f>
        <v>0.18618000000000001</v>
      </c>
      <c r="N1760" s="1">
        <f>'Electricity Rates'!$J$3</f>
        <v>0.19270000000000001</v>
      </c>
      <c r="O1760" s="145">
        <f>L1760-K1760</f>
        <v>-6.7784982599428432</v>
      </c>
      <c r="P1760">
        <f t="shared" si="165"/>
        <v>1.4191773546909858</v>
      </c>
      <c r="Q1760">
        <f>IF(O1760&gt;0, IF(Q1759+O1760*Variables!$B$5&lt;Variables!$B$4, Q1759+O1760*Variables!$B$5, Variables!$B$4), IF(Q1759&gt;-O1760, Q1759+O1760/Variables!$B$5, 0))</f>
        <v>0</v>
      </c>
      <c r="R1760">
        <f>IF(O1760&gt;0, 0, IF(Q1759&gt;-O1760, 0, -O1760 - Q1759*Variables!$B$5))</f>
        <v>6.7784982599428432</v>
      </c>
      <c r="S1760">
        <f t="shared" si="166"/>
        <v>1.2620208060361586</v>
      </c>
      <c r="T1760">
        <f t="shared" si="167"/>
        <v>0</v>
      </c>
    </row>
    <row r="1761" spans="1:20" x14ac:dyDescent="0.3">
      <c r="A1761" s="3">
        <f t="shared" si="162"/>
        <v>43174</v>
      </c>
      <c r="B1761">
        <v>3</v>
      </c>
      <c r="C1761">
        <v>15</v>
      </c>
      <c r="D1761">
        <v>8</v>
      </c>
      <c r="E1761">
        <v>1</v>
      </c>
      <c r="F1761" s="1">
        <f>VLOOKUP(A1761,Weather!$A$1:$E$366, 5)</f>
        <v>7.6923076923078038E-2</v>
      </c>
      <c r="G1761" s="1">
        <f>VLOOKUP(D1761, Spring!$A$1:$E$25, 2)</f>
        <v>871.68141592920301</v>
      </c>
      <c r="H1761" s="1">
        <f>VLOOKUP(D1761, Spring!$A$1:$E$25, 3)</f>
        <v>578.35522101217202</v>
      </c>
      <c r="I1761" s="1">
        <f>VLOOKUP(D1761, Spring!$A$1:$E$25, 5)</f>
        <v>268.91753993484798</v>
      </c>
      <c r="J1761" s="1">
        <f t="shared" si="163"/>
        <v>600.9187744673286</v>
      </c>
      <c r="K1761" s="47">
        <f t="shared" si="164"/>
        <v>11.242002777530328</v>
      </c>
      <c r="L1761" s="48">
        <f>Solar!K1778/1000*Variables!$B$3</f>
        <v>6.5822000000000003</v>
      </c>
      <c r="M1761" s="1">
        <f>IF(E1761=1, VLOOKUP(D1761, Sheet1!$E$2:$G$26, 2), Sheet1!$G$3)</f>
        <v>0.18618000000000001</v>
      </c>
      <c r="N1761" s="1">
        <f>'Electricity Rates'!$J$3</f>
        <v>0.19270000000000001</v>
      </c>
      <c r="O1761" s="145">
        <f>L1761-K1761</f>
        <v>-4.6598027775303272</v>
      </c>
      <c r="P1761">
        <f t="shared" si="165"/>
        <v>2.1663339352300941</v>
      </c>
      <c r="Q1761">
        <f>IF(O1761&gt;0, IF(Q1760+O1761*Variables!$B$5&lt;Variables!$B$4, Q1760+O1761*Variables!$B$5, Variables!$B$4), IF(Q1760&gt;-O1761, Q1760+O1761/Variables!$B$5, 0))</f>
        <v>0</v>
      </c>
      <c r="R1761">
        <f>IF(O1761&gt;0, 0, IF(Q1760&gt;-O1761, 0, -O1761 - Q1760*Variables!$B$5))</f>
        <v>4.6598027775303272</v>
      </c>
      <c r="S1761">
        <f t="shared" si="166"/>
        <v>0.86756208112059641</v>
      </c>
      <c r="T1761">
        <f t="shared" si="167"/>
        <v>0</v>
      </c>
    </row>
    <row r="1762" spans="1:20" x14ac:dyDescent="0.3">
      <c r="A1762" s="3">
        <f t="shared" si="162"/>
        <v>43174</v>
      </c>
      <c r="B1762">
        <v>3</v>
      </c>
      <c r="C1762">
        <v>15</v>
      </c>
      <c r="D1762">
        <v>9</v>
      </c>
      <c r="E1762">
        <v>1</v>
      </c>
      <c r="F1762" s="1">
        <f>VLOOKUP(A1762,Weather!$A$1:$E$366, 5)</f>
        <v>7.6923076923078038E-2</v>
      </c>
      <c r="G1762" s="1">
        <f>VLOOKUP(D1762, Spring!$A$1:$E$25, 2)</f>
        <v>1137.1681415929199</v>
      </c>
      <c r="H1762" s="1">
        <f>VLOOKUP(D1762, Spring!$A$1:$E$25, 3)</f>
        <v>786.77530429212004</v>
      </c>
      <c r="I1762" s="1">
        <f>VLOOKUP(D1762, Spring!$A$1:$E$25, 5)</f>
        <v>317.33977000667198</v>
      </c>
      <c r="J1762" s="1">
        <f t="shared" si="163"/>
        <v>813.72859946910501</v>
      </c>
      <c r="K1762" s="47">
        <f t="shared" si="164"/>
        <v>15.223254063740201</v>
      </c>
      <c r="L1762" s="48">
        <f>Solar!K1779/1000*Variables!$B$3</f>
        <v>17.335549999999998</v>
      </c>
      <c r="M1762" s="1">
        <f>IF(E1762=1, VLOOKUP(D1762, Sheet1!$E$2:$G$26, 2), Sheet1!$G$3)</f>
        <v>0.20441999999999999</v>
      </c>
      <c r="N1762" s="1">
        <f>'Electricity Rates'!$J$3</f>
        <v>0.19270000000000001</v>
      </c>
      <c r="O1762" s="145">
        <f>L1762-K1762</f>
        <v>2.1122959362597964</v>
      </c>
      <c r="P1762">
        <f t="shared" si="165"/>
        <v>2.9335210580827371</v>
      </c>
      <c r="Q1762">
        <f>IF(O1762&gt;0, IF(Q1761+O1762*Variables!$B$5&lt;Variables!$B$4, Q1761+O1762*Variables!$B$5, Variables!$B$4), IF(Q1761&gt;-O1762, Q1761+O1762/Variables!$B$5, 0))</f>
        <v>1.9855581800842086</v>
      </c>
      <c r="R1762">
        <f>IF(O1762&gt;0, 0, IF(Q1761&gt;-O1762, 0, -O1762 - Q1761*Variables!$B$5))</f>
        <v>0</v>
      </c>
      <c r="S1762">
        <f t="shared" si="166"/>
        <v>0</v>
      </c>
      <c r="T1762">
        <f t="shared" si="167"/>
        <v>0</v>
      </c>
    </row>
    <row r="1763" spans="1:20" x14ac:dyDescent="0.3">
      <c r="A1763" s="3">
        <f t="shared" si="162"/>
        <v>43174</v>
      </c>
      <c r="B1763">
        <v>3</v>
      </c>
      <c r="C1763">
        <v>15</v>
      </c>
      <c r="D1763">
        <v>10</v>
      </c>
      <c r="E1763">
        <v>1</v>
      </c>
      <c r="F1763" s="1">
        <f>VLOOKUP(A1763,Weather!$A$1:$E$366, 5)</f>
        <v>7.6923076923078038E-2</v>
      </c>
      <c r="G1763" s="1">
        <f>VLOOKUP(D1763, Spring!$A$1:$E$25, 2)</f>
        <v>1207.9646017699099</v>
      </c>
      <c r="H1763" s="1">
        <f>VLOOKUP(D1763, Spring!$A$1:$E$25, 3)</f>
        <v>923.64670083279998</v>
      </c>
      <c r="I1763" s="1">
        <f>VLOOKUP(D1763, Spring!$A$1:$E$25, 5)</f>
        <v>339.44621060481097</v>
      </c>
      <c r="J1763" s="1">
        <f t="shared" si="163"/>
        <v>945.51730859719339</v>
      </c>
      <c r="K1763" s="47">
        <f t="shared" si="164"/>
        <v>17.688760380094539</v>
      </c>
      <c r="L1763" s="48">
        <f>Solar!K1780/1000*Variables!$B$3</f>
        <v>28.096450000000001</v>
      </c>
      <c r="M1763" s="1">
        <f>IF(E1763=1, VLOOKUP(D1763, Sheet1!$E$2:$G$26, 2), Sheet1!$G$3)</f>
        <v>0.20441999999999999</v>
      </c>
      <c r="N1763" s="1">
        <f>'Electricity Rates'!$J$3</f>
        <v>0.19270000000000001</v>
      </c>
      <c r="O1763" s="145">
        <f>L1763-K1763</f>
        <v>10.407689619905462</v>
      </c>
      <c r="P1763">
        <f t="shared" si="165"/>
        <v>3.4086241252442178</v>
      </c>
      <c r="Q1763">
        <f>IF(O1763&gt;0, IF(Q1762+O1763*Variables!$B$5&lt;Variables!$B$4, Q1762+O1763*Variables!$B$5, Variables!$B$4), IF(Q1762&gt;-O1763, Q1762+O1763/Variables!$B$5, 0))</f>
        <v>11.768786422795342</v>
      </c>
      <c r="R1763">
        <f>IF(O1763&gt;0, 0, IF(Q1762&gt;-O1763, 0, -O1763 - Q1762*Variables!$B$5))</f>
        <v>0</v>
      </c>
      <c r="S1763">
        <f t="shared" si="166"/>
        <v>0</v>
      </c>
      <c r="T1763">
        <f t="shared" si="167"/>
        <v>0</v>
      </c>
    </row>
    <row r="1764" spans="1:20" x14ac:dyDescent="0.3">
      <c r="A1764" s="3">
        <f t="shared" si="162"/>
        <v>43174</v>
      </c>
      <c r="B1764">
        <v>3</v>
      </c>
      <c r="C1764">
        <v>15</v>
      </c>
      <c r="D1764">
        <v>11</v>
      </c>
      <c r="E1764">
        <v>1</v>
      </c>
      <c r="F1764" s="1">
        <f>VLOOKUP(A1764,Weather!$A$1:$E$366, 5)</f>
        <v>7.6923076923078038E-2</v>
      </c>
      <c r="G1764" s="1">
        <f>VLOOKUP(D1764, Spring!$A$1:$E$25, 2)</f>
        <v>1274.3362831858401</v>
      </c>
      <c r="H1764" s="1">
        <f>VLOOKUP(D1764, Spring!$A$1:$E$25, 3)</f>
        <v>962.46396540679098</v>
      </c>
      <c r="I1764" s="1">
        <f>VLOOKUP(D1764, Spring!$A$1:$E$25, 5)</f>
        <v>352.80034538247099</v>
      </c>
      <c r="J1764" s="1">
        <f t="shared" si="163"/>
        <v>986.45414369748744</v>
      </c>
      <c r="K1764" s="47">
        <f t="shared" si="164"/>
        <v>18.454607668371981</v>
      </c>
      <c r="L1764" s="48">
        <f>Solar!K1781/1000*Variables!$B$3</f>
        <v>35.387599999999999</v>
      </c>
      <c r="M1764" s="1">
        <f>IF(E1764=1, VLOOKUP(D1764, Sheet1!$E$2:$G$26, 2), Sheet1!$G$3)</f>
        <v>0.20441999999999999</v>
      </c>
      <c r="N1764" s="1">
        <f>'Electricity Rates'!$J$3</f>
        <v>0.19270000000000001</v>
      </c>
      <c r="O1764" s="145">
        <f>L1764-K1764</f>
        <v>16.932992331628018</v>
      </c>
      <c r="P1764">
        <f t="shared" si="165"/>
        <v>3.5562028976952811</v>
      </c>
      <c r="Q1764">
        <f>IF(O1764&gt;0, IF(Q1763+O1764*Variables!$B$5&lt;Variables!$B$4, Q1763+O1764*Variables!$B$5, Variables!$B$4), IF(Q1763&gt;-O1764, Q1763+O1764/Variables!$B$5, 0))</f>
        <v>27.68579921452568</v>
      </c>
      <c r="R1764">
        <f>IF(O1764&gt;0, 0, IF(Q1763&gt;-O1764, 0, -O1764 - Q1763*Variables!$B$5))</f>
        <v>0</v>
      </c>
      <c r="S1764">
        <f t="shared" si="166"/>
        <v>0</v>
      </c>
      <c r="T1764">
        <f t="shared" si="167"/>
        <v>0</v>
      </c>
    </row>
    <row r="1765" spans="1:20" x14ac:dyDescent="0.3">
      <c r="A1765" s="3">
        <f t="shared" si="162"/>
        <v>43174</v>
      </c>
      <c r="B1765">
        <v>3</v>
      </c>
      <c r="C1765">
        <v>15</v>
      </c>
      <c r="D1765">
        <v>12</v>
      </c>
      <c r="E1765">
        <v>1</v>
      </c>
      <c r="F1765" s="1">
        <f>VLOOKUP(A1765,Weather!$A$1:$E$366, 5)</f>
        <v>7.6923076923078038E-2</v>
      </c>
      <c r="G1765" s="1">
        <f>VLOOKUP(D1765, Spring!$A$1:$E$25, 2)</f>
        <v>1314.1592920353901</v>
      </c>
      <c r="H1765" s="1">
        <f>VLOOKUP(D1765, Spring!$A$1:$E$25, 3)</f>
        <v>983.10377962844302</v>
      </c>
      <c r="I1765" s="1">
        <f>VLOOKUP(D1765, Spring!$A$1:$E$25, 5)</f>
        <v>344.20503159464602</v>
      </c>
      <c r="J1765" s="1">
        <f t="shared" si="163"/>
        <v>1008.5695882751317</v>
      </c>
      <c r="K1765" s="47">
        <f t="shared" si="164"/>
        <v>18.868343933458021</v>
      </c>
      <c r="L1765" s="48">
        <f>Solar!K1782/1000*Variables!$B$3</f>
        <v>38.659349999999996</v>
      </c>
      <c r="M1765" s="1">
        <f>IF(E1765=1, VLOOKUP(D1765, Sheet1!$E$2:$G$26, 2), Sheet1!$G$3)</f>
        <v>0.20441999999999999</v>
      </c>
      <c r="N1765" s="1">
        <f>'Electricity Rates'!$J$3</f>
        <v>0.19270000000000001</v>
      </c>
      <c r="O1765" s="145">
        <f>L1765-K1765</f>
        <v>19.791006066541975</v>
      </c>
      <c r="P1765">
        <f t="shared" si="165"/>
        <v>3.6359298759773608</v>
      </c>
      <c r="Q1765">
        <f>IF(O1765&gt;0, IF(Q1764+O1765*Variables!$B$5&lt;Variables!$B$4, Q1764+O1765*Variables!$B$5, Variables!$B$4), IF(Q1764&gt;-O1765, Q1764+O1765/Variables!$B$5, 0))</f>
        <v>46.289344917075134</v>
      </c>
      <c r="R1765">
        <f>IF(O1765&gt;0, 0, IF(Q1764&gt;-O1765, 0, -O1765 - Q1764*Variables!$B$5))</f>
        <v>0</v>
      </c>
      <c r="S1765">
        <f t="shared" si="166"/>
        <v>0</v>
      </c>
      <c r="T1765">
        <f t="shared" si="167"/>
        <v>0</v>
      </c>
    </row>
    <row r="1766" spans="1:20" x14ac:dyDescent="0.3">
      <c r="A1766" s="3">
        <f t="shared" si="162"/>
        <v>43174</v>
      </c>
      <c r="B1766">
        <v>3</v>
      </c>
      <c r="C1766">
        <v>15</v>
      </c>
      <c r="D1766">
        <v>13</v>
      </c>
      <c r="E1766">
        <v>1</v>
      </c>
      <c r="F1766" s="1">
        <f>VLOOKUP(A1766,Weather!$A$1:$E$366, 5)</f>
        <v>7.6923076923078038E-2</v>
      </c>
      <c r="G1766" s="1">
        <f>VLOOKUP(D1766, Spring!$A$1:$E$25, 2)</f>
        <v>1362.8318584070701</v>
      </c>
      <c r="H1766" s="1">
        <f>VLOOKUP(D1766, Spring!$A$1:$E$25, 3)</f>
        <v>999.59961563100603</v>
      </c>
      <c r="I1766" s="1">
        <f>VLOOKUP(D1766, Spring!$A$1:$E$25, 5)</f>
        <v>326.84269398328001</v>
      </c>
      <c r="J1766" s="1">
        <f t="shared" si="163"/>
        <v>1027.5405573830114</v>
      </c>
      <c r="K1766" s="47">
        <f t="shared" si="164"/>
        <v>19.223253276392558</v>
      </c>
      <c r="L1766" s="48">
        <f>Solar!K1783/1000*Variables!$B$3</f>
        <v>38.580200000000005</v>
      </c>
      <c r="M1766" s="1">
        <f>IF(E1766=1, VLOOKUP(D1766, Sheet1!$E$2:$G$26, 2), Sheet1!$G$3)</f>
        <v>0.20441999999999999</v>
      </c>
      <c r="N1766" s="1">
        <f>'Electricity Rates'!$J$3</f>
        <v>0.19270000000000001</v>
      </c>
      <c r="O1766" s="145">
        <f>L1766-K1766</f>
        <v>19.356946723607447</v>
      </c>
      <c r="P1766">
        <f t="shared" si="165"/>
        <v>3.704320906360846</v>
      </c>
      <c r="Q1766">
        <f>IF(O1766&gt;0, IF(Q1765+O1766*Variables!$B$5&lt;Variables!$B$4, Q1765+O1766*Variables!$B$5, Variables!$B$4), IF(Q1765&gt;-O1766, Q1765+O1766/Variables!$B$5, 0))</f>
        <v>64.484874837266133</v>
      </c>
      <c r="R1766">
        <f>IF(O1766&gt;0, 0, IF(Q1765&gt;-O1766, 0, -O1766 - Q1765*Variables!$B$5))</f>
        <v>0</v>
      </c>
      <c r="S1766">
        <f t="shared" si="166"/>
        <v>0</v>
      </c>
      <c r="T1766">
        <f t="shared" si="167"/>
        <v>0</v>
      </c>
    </row>
    <row r="1767" spans="1:20" x14ac:dyDescent="0.3">
      <c r="A1767" s="3">
        <f t="shared" si="162"/>
        <v>43174</v>
      </c>
      <c r="B1767">
        <v>3</v>
      </c>
      <c r="C1767">
        <v>15</v>
      </c>
      <c r="D1767">
        <v>14</v>
      </c>
      <c r="E1767">
        <v>1</v>
      </c>
      <c r="F1767" s="1">
        <f>VLOOKUP(A1767,Weather!$A$1:$E$366, 5)</f>
        <v>7.6923076923078038E-2</v>
      </c>
      <c r="G1767" s="1">
        <f>VLOOKUP(D1767, Spring!$A$1:$E$25, 2)</f>
        <v>1402.65486725663</v>
      </c>
      <c r="H1767" s="1">
        <f>VLOOKUP(D1767, Spring!$A$1:$E$25, 3)</f>
        <v>1011.55108904548</v>
      </c>
      <c r="I1767" s="1">
        <f>VLOOKUP(D1767, Spring!$A$1:$E$25, 5)</f>
        <v>309.49016837395499</v>
      </c>
      <c r="J1767" s="1">
        <f t="shared" si="163"/>
        <v>1041.6359950617227</v>
      </c>
      <c r="K1767" s="47">
        <f t="shared" si="164"/>
        <v>19.486951060964262</v>
      </c>
      <c r="L1767" s="48">
        <f>Solar!K1784/1000*Variables!$B$3</f>
        <v>33.502499999999998</v>
      </c>
      <c r="M1767" s="1">
        <f>IF(E1767=1, VLOOKUP(D1767, Sheet1!$E$2:$G$26, 2), Sheet1!$G$3)</f>
        <v>0.20441999999999999</v>
      </c>
      <c r="N1767" s="1">
        <f>'Electricity Rates'!$J$3</f>
        <v>0.19270000000000001</v>
      </c>
      <c r="O1767" s="145">
        <f>L1767-K1767</f>
        <v>14.015548939035735</v>
      </c>
      <c r="P1767">
        <f t="shared" si="165"/>
        <v>3.7551354694478136</v>
      </c>
      <c r="Q1767">
        <f>IF(O1767&gt;0, IF(Q1766+O1767*Variables!$B$5&lt;Variables!$B$4, Q1766+O1767*Variables!$B$5, Variables!$B$4), IF(Q1766&gt;-O1767, Q1766+O1767/Variables!$B$5, 0))</f>
        <v>77.659490839959716</v>
      </c>
      <c r="R1767">
        <f>IF(O1767&gt;0, 0, IF(Q1766&gt;-O1767, 0, -O1767 - Q1766*Variables!$B$5))</f>
        <v>0</v>
      </c>
      <c r="S1767">
        <f t="shared" si="166"/>
        <v>0</v>
      </c>
      <c r="T1767">
        <f t="shared" si="167"/>
        <v>0</v>
      </c>
    </row>
    <row r="1768" spans="1:20" x14ac:dyDescent="0.3">
      <c r="A1768" s="3">
        <f t="shared" si="162"/>
        <v>43174</v>
      </c>
      <c r="B1768">
        <v>3</v>
      </c>
      <c r="C1768">
        <v>15</v>
      </c>
      <c r="D1768">
        <v>15</v>
      </c>
      <c r="E1768">
        <v>1</v>
      </c>
      <c r="F1768" s="1">
        <f>VLOOKUP(A1768,Weather!$A$1:$E$366, 5)</f>
        <v>7.6923076923078038E-2</v>
      </c>
      <c r="G1768" s="1">
        <f>VLOOKUP(D1768, Spring!$A$1:$E$25, 2)</f>
        <v>1371.6814159292001</v>
      </c>
      <c r="H1768" s="1">
        <f>VLOOKUP(D1768, Spring!$A$1:$E$25, 3)</f>
        <v>1005.48526585522</v>
      </c>
      <c r="I1768" s="1">
        <f>VLOOKUP(D1768, Spring!$A$1:$E$25, 5)</f>
        <v>300.89485458612899</v>
      </c>
      <c r="J1768" s="1">
        <f t="shared" si="163"/>
        <v>1033.6542004762957</v>
      </c>
      <c r="K1768" s="47">
        <f t="shared" si="164"/>
        <v>19.337627457323176</v>
      </c>
      <c r="L1768" s="48">
        <f>Solar!K1785/1000*Variables!$B$3</f>
        <v>20.268750000000001</v>
      </c>
      <c r="M1768" s="1">
        <f>IF(E1768=1, VLOOKUP(D1768, Sheet1!$E$2:$G$26, 2), Sheet1!$G$3)</f>
        <v>0.20441999999999999</v>
      </c>
      <c r="N1768" s="1">
        <f>'Electricity Rates'!$J$3</f>
        <v>0.19270000000000001</v>
      </c>
      <c r="O1768" s="145">
        <f>L1768-K1768</f>
        <v>0.93112254267682459</v>
      </c>
      <c r="P1768">
        <f t="shared" si="165"/>
        <v>3.7263608110261761</v>
      </c>
      <c r="Q1768">
        <f>IF(O1768&gt;0, IF(Q1767+O1768*Variables!$B$5&lt;Variables!$B$4, Q1767+O1768*Variables!$B$5, Variables!$B$4), IF(Q1767&gt;-O1768, Q1767+O1768/Variables!$B$5, 0))</f>
        <v>78.534746030075937</v>
      </c>
      <c r="R1768">
        <f>IF(O1768&gt;0, 0, IF(Q1767&gt;-O1768, 0, -O1768 - Q1767*Variables!$B$5))</f>
        <v>0</v>
      </c>
      <c r="S1768">
        <f t="shared" si="166"/>
        <v>0</v>
      </c>
      <c r="T1768">
        <f t="shared" si="167"/>
        <v>0</v>
      </c>
    </row>
    <row r="1769" spans="1:20" x14ac:dyDescent="0.3">
      <c r="A1769" s="3">
        <f t="shared" si="162"/>
        <v>43174</v>
      </c>
      <c r="B1769">
        <v>3</v>
      </c>
      <c r="C1769">
        <v>15</v>
      </c>
      <c r="D1769">
        <v>16</v>
      </c>
      <c r="E1769">
        <v>1</v>
      </c>
      <c r="F1769" s="1">
        <f>VLOOKUP(A1769,Weather!$A$1:$E$366, 5)</f>
        <v>7.6923076923078038E-2</v>
      </c>
      <c r="G1769" s="1">
        <f>VLOOKUP(D1769, Spring!$A$1:$E$25, 2)</f>
        <v>1283.1858407079601</v>
      </c>
      <c r="H1769" s="1">
        <f>VLOOKUP(D1769, Spring!$A$1:$E$25, 3)</f>
        <v>954.93673926969905</v>
      </c>
      <c r="I1769" s="1">
        <f>VLOOKUP(D1769, Spring!$A$1:$E$25, 5)</f>
        <v>270.36971623690101</v>
      </c>
      <c r="J1769" s="1">
        <f t="shared" si="163"/>
        <v>980.18667014956566</v>
      </c>
      <c r="K1769" s="47">
        <f t="shared" si="164"/>
        <v>18.33735562362385</v>
      </c>
      <c r="L1769" s="48">
        <f>Solar!K1786/1000*Variables!$B$3</f>
        <v>22.659100000000002</v>
      </c>
      <c r="M1769" s="1">
        <f>IF(E1769=1, VLOOKUP(D1769, Sheet1!$E$2:$G$26, 2), Sheet1!$G$3)</f>
        <v>0.20441999999999999</v>
      </c>
      <c r="N1769" s="1">
        <f>'Electricity Rates'!$J$3</f>
        <v>0.19270000000000001</v>
      </c>
      <c r="O1769" s="145">
        <f>L1769-K1769</f>
        <v>4.3217443763761523</v>
      </c>
      <c r="P1769">
        <f t="shared" si="165"/>
        <v>3.5336084286723159</v>
      </c>
      <c r="Q1769">
        <f>IF(O1769&gt;0, IF(Q1768+O1769*Variables!$B$5&lt;Variables!$B$4, Q1768+O1769*Variables!$B$5, Variables!$B$4), IF(Q1768&gt;-O1769, Q1768+O1769/Variables!$B$5, 0))</f>
        <v>82.597185743869517</v>
      </c>
      <c r="R1769">
        <f>IF(O1769&gt;0, 0, IF(Q1768&gt;-O1769, 0, -O1769 - Q1768*Variables!$B$5))</f>
        <v>0</v>
      </c>
      <c r="S1769">
        <f t="shared" si="166"/>
        <v>0</v>
      </c>
      <c r="T1769">
        <f t="shared" si="167"/>
        <v>0</v>
      </c>
    </row>
    <row r="1770" spans="1:20" x14ac:dyDescent="0.3">
      <c r="A1770" s="3">
        <f t="shared" si="162"/>
        <v>43174</v>
      </c>
      <c r="B1770">
        <v>3</v>
      </c>
      <c r="C1770">
        <v>15</v>
      </c>
      <c r="D1770">
        <v>17</v>
      </c>
      <c r="E1770">
        <v>1</v>
      </c>
      <c r="F1770" s="1">
        <f>VLOOKUP(A1770,Weather!$A$1:$E$366, 5)</f>
        <v>7.6923076923078038E-2</v>
      </c>
      <c r="G1770" s="1">
        <f>VLOOKUP(D1770, Spring!$A$1:$E$25, 2)</f>
        <v>973.45132743362797</v>
      </c>
      <c r="H1770" s="1">
        <f>VLOOKUP(D1770, Spring!$A$1:$E$25, 3)</f>
        <v>850.97693786034597</v>
      </c>
      <c r="I1770" s="1">
        <f>VLOOKUP(D1770, Spring!$A$1:$E$25, 5)</f>
        <v>257.39334353781499</v>
      </c>
      <c r="J1770" s="1">
        <f t="shared" si="163"/>
        <v>860.39804475059861</v>
      </c>
      <c r="K1770" s="47">
        <f t="shared" si="164"/>
        <v>16.096347160133174</v>
      </c>
      <c r="L1770" s="48">
        <f>Solar!K1787/1000*Variables!$B$3</f>
        <v>12.511450000000002</v>
      </c>
      <c r="M1770" s="1">
        <f>IF(E1770=1, VLOOKUP(D1770, Sheet1!$E$2:$G$26, 2), Sheet1!$G$3)</f>
        <v>0.20441999999999999</v>
      </c>
      <c r="N1770" s="1">
        <f>'Electricity Rates'!$J$3</f>
        <v>0.19270000000000001</v>
      </c>
      <c r="O1770" s="145">
        <f>L1770-K1770</f>
        <v>-3.5848971601331723</v>
      </c>
      <c r="P1770">
        <f t="shared" si="165"/>
        <v>3.1017660977576629</v>
      </c>
      <c r="Q1770">
        <f>IF(O1770&gt;0, IF(Q1769+O1770*Variables!$B$5&lt;Variables!$B$4, Q1769+O1770*Variables!$B$5, Variables!$B$4), IF(Q1769&gt;-O1770, Q1769+O1770/Variables!$B$5, 0))</f>
        <v>78.783465360749119</v>
      </c>
      <c r="R1770">
        <f>IF(O1770&gt;0, 0, IF(Q1769&gt;-O1770, 0, -O1770 - Q1769*Variables!$B$5))</f>
        <v>0</v>
      </c>
      <c r="S1770">
        <f t="shared" si="166"/>
        <v>0</v>
      </c>
      <c r="T1770">
        <f t="shared" si="167"/>
        <v>0</v>
      </c>
    </row>
    <row r="1771" spans="1:20" x14ac:dyDescent="0.3">
      <c r="A1771" s="3">
        <f t="shared" si="162"/>
        <v>43174</v>
      </c>
      <c r="B1771">
        <v>3</v>
      </c>
      <c r="C1771">
        <v>15</v>
      </c>
      <c r="D1771">
        <v>18</v>
      </c>
      <c r="E1771">
        <v>1</v>
      </c>
      <c r="F1771" s="1">
        <f>VLOOKUP(A1771,Weather!$A$1:$E$366, 5)</f>
        <v>7.6923076923078038E-2</v>
      </c>
      <c r="G1771" s="1">
        <f>VLOOKUP(D1771, Spring!$A$1:$E$25, 2)</f>
        <v>690.26548672566298</v>
      </c>
      <c r="H1771" s="1">
        <f>VLOOKUP(D1771, Spring!$A$1:$E$25, 3)</f>
        <v>590.923299339663</v>
      </c>
      <c r="I1771" s="1">
        <f>VLOOKUP(D1771, Spring!$A$1:$E$25, 5)</f>
        <v>248.81274775305101</v>
      </c>
      <c r="J1771" s="1">
        <f t="shared" si="163"/>
        <v>598.5650060616631</v>
      </c>
      <c r="K1771" s="47">
        <f t="shared" si="164"/>
        <v>11.1979684220093</v>
      </c>
      <c r="L1771" s="48">
        <f>Solar!K1788/1000*Variables!$B$3</f>
        <v>3.1375000000000002</v>
      </c>
      <c r="M1771" s="1">
        <f>IF(E1771=1, VLOOKUP(D1771, Sheet1!$E$2:$G$26, 2), Sheet1!$G$3)</f>
        <v>0.20441999999999999</v>
      </c>
      <c r="N1771" s="1">
        <f>'Electricity Rates'!$J$3</f>
        <v>0.19270000000000001</v>
      </c>
      <c r="O1771" s="145">
        <f>L1771-K1771</f>
        <v>-8.0604684220093006</v>
      </c>
      <c r="P1771">
        <f t="shared" si="165"/>
        <v>2.1578485149211923</v>
      </c>
      <c r="Q1771">
        <f>IF(O1771&gt;0, IF(Q1770+O1771*Variables!$B$5&lt;Variables!$B$4, Q1770+O1771*Variables!$B$5, Variables!$B$4), IF(Q1770&gt;-O1771, Q1770+O1771/Variables!$B$5, 0))</f>
        <v>70.208498954356244</v>
      </c>
      <c r="R1771">
        <f>IF(O1771&gt;0, 0, IF(Q1770&gt;-O1771, 0, -O1771 - Q1770*Variables!$B$5))</f>
        <v>0</v>
      </c>
      <c r="S1771">
        <f t="shared" si="166"/>
        <v>0</v>
      </c>
      <c r="T1771">
        <f t="shared" si="167"/>
        <v>0</v>
      </c>
    </row>
    <row r="1772" spans="1:20" x14ac:dyDescent="0.3">
      <c r="A1772" s="3">
        <f t="shared" si="162"/>
        <v>43174</v>
      </c>
      <c r="B1772">
        <v>3</v>
      </c>
      <c r="C1772">
        <v>15</v>
      </c>
      <c r="D1772">
        <v>19</v>
      </c>
      <c r="E1772">
        <v>1</v>
      </c>
      <c r="F1772" s="1">
        <f>VLOOKUP(A1772,Weather!$A$1:$E$366, 5)</f>
        <v>7.6923076923078038E-2</v>
      </c>
      <c r="G1772" s="1">
        <f>VLOOKUP(D1772, Spring!$A$1:$E$25, 2)</f>
        <v>482.300884955752</v>
      </c>
      <c r="H1772" s="1">
        <f>VLOOKUP(D1772, Spring!$A$1:$E$25, 3)</f>
        <v>454.99679692504799</v>
      </c>
      <c r="I1772" s="1">
        <f>VLOOKUP(D1772, Spring!$A$1:$E$25, 5)</f>
        <v>266.52341143686903</v>
      </c>
      <c r="J1772" s="1">
        <f t="shared" si="163"/>
        <v>457.09711138894835</v>
      </c>
      <c r="K1772" s="47">
        <f t="shared" si="164"/>
        <v>8.5513836714300098</v>
      </c>
      <c r="L1772" s="48">
        <f>Solar!K1789/1000*Variables!$B$3</f>
        <v>0</v>
      </c>
      <c r="M1772" s="1">
        <f>IF(E1772=1, VLOOKUP(D1772, Sheet1!$E$2:$G$26, 2), Sheet1!$G$3)</f>
        <v>0.20441999999999999</v>
      </c>
      <c r="N1772" s="1">
        <f>'Electricity Rates'!$J$3</f>
        <v>0.19270000000000001</v>
      </c>
      <c r="O1772" s="145">
        <f>L1772-K1772</f>
        <v>-8.5513836714300098</v>
      </c>
      <c r="P1772">
        <f t="shared" si="165"/>
        <v>1.647851633484563</v>
      </c>
      <c r="Q1772">
        <f>IF(O1772&gt;0, IF(Q1771+O1772*Variables!$B$5&lt;Variables!$B$4, Q1771+O1772*Variables!$B$5, Variables!$B$4), IF(Q1771&gt;-O1772, Q1771+O1772/Variables!$B$5, 0))</f>
        <v>61.111282282622192</v>
      </c>
      <c r="R1772">
        <f>IF(O1772&gt;0, 0, IF(Q1771&gt;-O1772, 0, -O1772 - Q1771*Variables!$B$5))</f>
        <v>0</v>
      </c>
      <c r="S1772">
        <f t="shared" si="166"/>
        <v>0</v>
      </c>
      <c r="T1772">
        <f t="shared" si="167"/>
        <v>0</v>
      </c>
    </row>
    <row r="1773" spans="1:20" x14ac:dyDescent="0.3">
      <c r="A1773" s="3">
        <f t="shared" si="162"/>
        <v>43174</v>
      </c>
      <c r="B1773">
        <v>3</v>
      </c>
      <c r="C1773">
        <v>15</v>
      </c>
      <c r="D1773">
        <v>20</v>
      </c>
      <c r="E1773">
        <v>1</v>
      </c>
      <c r="F1773" s="1">
        <f>VLOOKUP(A1773,Weather!$A$1:$E$366, 5)</f>
        <v>7.6923076923078038E-2</v>
      </c>
      <c r="G1773" s="1">
        <f>VLOOKUP(D1773, Spring!$A$1:$E$25, 2)</f>
        <v>415.92920353982299</v>
      </c>
      <c r="H1773" s="1">
        <f>VLOOKUP(D1773, Spring!$A$1:$E$25, 3)</f>
        <v>371.98648067830999</v>
      </c>
      <c r="I1773" s="1">
        <f>VLOOKUP(D1773, Spring!$A$1:$E$25, 5)</f>
        <v>284.25369912476901</v>
      </c>
      <c r="J1773" s="1">
        <f t="shared" si="163"/>
        <v>375.36669012919566</v>
      </c>
      <c r="K1773" s="47">
        <f t="shared" si="164"/>
        <v>7.0223689994798359</v>
      </c>
      <c r="L1773" s="48">
        <f>Solar!K1790/1000*Variables!$B$3</f>
        <v>0</v>
      </c>
      <c r="M1773" s="1">
        <f>IF(E1773=1, VLOOKUP(D1773, Sheet1!$E$2:$G$26, 2), Sheet1!$G$3)</f>
        <v>0.20441999999999999</v>
      </c>
      <c r="N1773" s="1">
        <f>'Electricity Rates'!$J$3</f>
        <v>0.19270000000000001</v>
      </c>
      <c r="O1773" s="145">
        <f>L1773-K1773</f>
        <v>-7.0223689994798359</v>
      </c>
      <c r="P1773">
        <f t="shared" si="165"/>
        <v>1.3532105061997644</v>
      </c>
      <c r="Q1773">
        <f>IF(O1773&gt;0, IF(Q1772+O1773*Variables!$B$5&lt;Variables!$B$4, Q1772+O1773*Variables!$B$5, Variables!$B$4), IF(Q1772&gt;-O1773, Q1772+O1773/Variables!$B$5, 0))</f>
        <v>53.640676964026625</v>
      </c>
      <c r="R1773">
        <f>IF(O1773&gt;0, 0, IF(Q1772&gt;-O1773, 0, -O1773 - Q1772*Variables!$B$5))</f>
        <v>0</v>
      </c>
      <c r="S1773">
        <f t="shared" si="166"/>
        <v>0</v>
      </c>
      <c r="T1773">
        <f t="shared" si="167"/>
        <v>0</v>
      </c>
    </row>
    <row r="1774" spans="1:20" x14ac:dyDescent="0.3">
      <c r="A1774" s="3">
        <f t="shared" si="162"/>
        <v>43174</v>
      </c>
      <c r="B1774">
        <v>3</v>
      </c>
      <c r="C1774">
        <v>15</v>
      </c>
      <c r="D1774">
        <v>21</v>
      </c>
      <c r="E1774">
        <v>1</v>
      </c>
      <c r="F1774" s="1">
        <f>VLOOKUP(A1774,Weather!$A$1:$E$366, 5)</f>
        <v>7.6923076923078038E-2</v>
      </c>
      <c r="G1774" s="1">
        <f>VLOOKUP(D1774, Spring!$A$1:$E$25, 2)</f>
        <v>371.68141592920301</v>
      </c>
      <c r="H1774" s="1">
        <f>VLOOKUP(D1774, Spring!$A$1:$E$25, 3)</f>
        <v>318.10538116591903</v>
      </c>
      <c r="I1774" s="1">
        <f>VLOOKUP(D1774, Spring!$A$1:$E$25, 5)</f>
        <v>271.28223242670401</v>
      </c>
      <c r="J1774" s="1">
        <f t="shared" si="163"/>
        <v>322.2266146092486</v>
      </c>
      <c r="K1774" s="47">
        <f t="shared" si="164"/>
        <v>6.0282231981226237</v>
      </c>
      <c r="L1774" s="48">
        <f>Solar!K1791/1000*Variables!$B$3</f>
        <v>0</v>
      </c>
      <c r="M1774" s="1">
        <f>IF(E1774=1, VLOOKUP(D1774, Sheet1!$E$2:$G$26, 2), Sheet1!$G$3)</f>
        <v>0.20441999999999999</v>
      </c>
      <c r="N1774" s="1">
        <f>'Electricity Rates'!$J$3</f>
        <v>0.19270000000000001</v>
      </c>
      <c r="O1774" s="145">
        <f>L1774-K1774</f>
        <v>-6.0282231981226237</v>
      </c>
      <c r="P1774">
        <f t="shared" si="165"/>
        <v>1.1616386102782297</v>
      </c>
      <c r="Q1774">
        <f>IF(O1774&gt;0, IF(Q1773+O1774*Variables!$B$5&lt;Variables!$B$4, Q1773+O1774*Variables!$B$5, Variables!$B$4), IF(Q1773&gt;-O1774, Q1773+O1774/Variables!$B$5, 0))</f>
        <v>47.227673561768512</v>
      </c>
      <c r="R1774">
        <f>IF(O1774&gt;0, 0, IF(Q1773&gt;-O1774, 0, -O1774 - Q1773*Variables!$B$5))</f>
        <v>0</v>
      </c>
      <c r="S1774">
        <f t="shared" si="166"/>
        <v>0</v>
      </c>
      <c r="T1774">
        <f t="shared" si="167"/>
        <v>0</v>
      </c>
    </row>
    <row r="1775" spans="1:20" x14ac:dyDescent="0.3">
      <c r="A1775" s="3">
        <f t="shared" si="162"/>
        <v>43174</v>
      </c>
      <c r="B1775">
        <v>3</v>
      </c>
      <c r="C1775">
        <v>15</v>
      </c>
      <c r="D1775">
        <v>22</v>
      </c>
      <c r="E1775">
        <v>1</v>
      </c>
      <c r="F1775" s="1">
        <f>VLOOKUP(A1775,Weather!$A$1:$E$366, 5)</f>
        <v>7.6923076923078038E-2</v>
      </c>
      <c r="G1775" s="1">
        <f>VLOOKUP(D1775, Spring!$A$1:$E$25, 2)</f>
        <v>345.13274336283098</v>
      </c>
      <c r="H1775" s="1">
        <f>VLOOKUP(D1775, Spring!$A$1:$E$25, 3)</f>
        <v>289.79820627802701</v>
      </c>
      <c r="I1775" s="1">
        <f>VLOOKUP(D1775, Spring!$A$1:$E$25, 5)</f>
        <v>275.85953137878198</v>
      </c>
      <c r="J1775" s="1">
        <f t="shared" si="163"/>
        <v>294.05470913070428</v>
      </c>
      <c r="K1775" s="47">
        <f t="shared" si="164"/>
        <v>5.5011825179261082</v>
      </c>
      <c r="L1775" s="48">
        <f>Solar!K1792/1000*Variables!$B$3</f>
        <v>0</v>
      </c>
      <c r="M1775" s="1">
        <f>IF(E1775=1, VLOOKUP(D1775, Sheet1!$E$2:$G$26, 2), Sheet1!$G$3)</f>
        <v>0.18618000000000001</v>
      </c>
      <c r="N1775" s="1">
        <f>'Electricity Rates'!$J$3</f>
        <v>0.19270000000000001</v>
      </c>
      <c r="O1775" s="145">
        <f>L1775-K1775</f>
        <v>-5.5011825179261082</v>
      </c>
      <c r="P1775">
        <f t="shared" si="165"/>
        <v>1.060077871204361</v>
      </c>
      <c r="Q1775">
        <f>IF(O1775&gt;0, IF(Q1774+O1775*Variables!$B$5&lt;Variables!$B$4, Q1774+O1775*Variables!$B$5, Variables!$B$4), IF(Q1774&gt;-O1775, Q1774+O1775/Variables!$B$5, 0))</f>
        <v>41.375351734187547</v>
      </c>
      <c r="R1775">
        <f>IF(O1775&gt;0, 0, IF(Q1774&gt;-O1775, 0, -O1775 - Q1774*Variables!$B$5))</f>
        <v>0</v>
      </c>
      <c r="S1775">
        <f t="shared" si="166"/>
        <v>0</v>
      </c>
      <c r="T1775">
        <f t="shared" si="167"/>
        <v>0</v>
      </c>
    </row>
    <row r="1776" spans="1:20" x14ac:dyDescent="0.3">
      <c r="A1776" s="3">
        <f t="shared" si="162"/>
        <v>43174</v>
      </c>
      <c r="B1776">
        <v>3</v>
      </c>
      <c r="C1776">
        <v>15</v>
      </c>
      <c r="D1776">
        <v>23</v>
      </c>
      <c r="E1776">
        <v>1</v>
      </c>
      <c r="F1776" s="1">
        <f>VLOOKUP(A1776,Weather!$A$1:$E$366, 5)</f>
        <v>7.6923076923078038E-2</v>
      </c>
      <c r="G1776" s="1">
        <f>VLOOKUP(D1776, Spring!$A$1:$E$25, 2)</f>
        <v>318.58407079646003</v>
      </c>
      <c r="H1776" s="1">
        <f>VLOOKUP(D1776, Spring!$A$1:$E$25, 3)</f>
        <v>270.57975656630401</v>
      </c>
      <c r="I1776" s="1">
        <f>VLOOKUP(D1776, Spring!$A$1:$E$25, 5)</f>
        <v>271.64527650221697</v>
      </c>
      <c r="J1776" s="1">
        <f t="shared" si="163"/>
        <v>274.2723961224699</v>
      </c>
      <c r="K1776" s="47">
        <f t="shared" si="164"/>
        <v>5.1310945339357925</v>
      </c>
      <c r="L1776" s="48">
        <f>Solar!K1793/1000*Variables!$B$3</f>
        <v>0</v>
      </c>
      <c r="M1776" s="1">
        <f>IF(E1776=1, VLOOKUP(D1776, Sheet1!$E$2:$G$26, 2), Sheet1!$G$3)</f>
        <v>0.18618000000000001</v>
      </c>
      <c r="N1776" s="1">
        <f>'Electricity Rates'!$J$3</f>
        <v>0.19270000000000001</v>
      </c>
      <c r="O1776" s="145">
        <f>L1776-K1776</f>
        <v>-5.1310945339357925</v>
      </c>
      <c r="P1776">
        <f t="shared" si="165"/>
        <v>0.98876191668942726</v>
      </c>
      <c r="Q1776">
        <f>IF(O1776&gt;0, IF(Q1775+O1776*Variables!$B$5&lt;Variables!$B$4, Q1775+O1776*Variables!$B$5, Variables!$B$4), IF(Q1775&gt;-O1776, Q1775+O1776/Variables!$B$5, 0))</f>
        <v>35.916740527872875</v>
      </c>
      <c r="R1776">
        <f>IF(O1776&gt;0, 0, IF(Q1775&gt;-O1776, 0, -O1776 - Q1775*Variables!$B$5))</f>
        <v>0</v>
      </c>
      <c r="S1776">
        <f t="shared" si="166"/>
        <v>0</v>
      </c>
      <c r="T1776">
        <f t="shared" si="167"/>
        <v>0</v>
      </c>
    </row>
    <row r="1777" spans="1:20" x14ac:dyDescent="0.3">
      <c r="A1777" s="3">
        <f t="shared" si="162"/>
        <v>43174</v>
      </c>
      <c r="B1777">
        <v>3</v>
      </c>
      <c r="C1777">
        <v>15</v>
      </c>
      <c r="D1777">
        <v>24</v>
      </c>
      <c r="E1777">
        <v>1</v>
      </c>
      <c r="F1777" s="1">
        <f>VLOOKUP(A1777,Weather!$A$1:$E$366, 5)</f>
        <v>7.6923076923078038E-2</v>
      </c>
      <c r="G1777" s="1">
        <f>VLOOKUP(D1777, Spring!$A$1:$E$25, 2)</f>
        <v>287.61061946902601</v>
      </c>
      <c r="H1777" s="1">
        <f>VLOOKUP(D1777, Spring!$A$1:$E$25, 3)</f>
        <v>251.20115310698301</v>
      </c>
      <c r="I1777" s="1">
        <f>VLOOKUP(D1777, Spring!$A$1:$E$25, 5)</f>
        <v>267.465363632795</v>
      </c>
      <c r="J1777" s="1">
        <f t="shared" si="163"/>
        <v>254.00188128867867</v>
      </c>
      <c r="K1777" s="47">
        <f t="shared" si="164"/>
        <v>4.751873258538879</v>
      </c>
      <c r="L1777" s="48">
        <f>Solar!K1794/1000*Variables!$B$3</f>
        <v>0</v>
      </c>
      <c r="M1777" s="1">
        <f>IF(E1777=1, VLOOKUP(D1777, Sheet1!$E$2:$G$26, 2), Sheet1!$G$3)</f>
        <v>0.18618000000000001</v>
      </c>
      <c r="N1777" s="1">
        <f>'Electricity Rates'!$J$3</f>
        <v>0.19270000000000001</v>
      </c>
      <c r="O1777" s="145">
        <f>L1777-K1777</f>
        <v>-4.751873258538879</v>
      </c>
      <c r="P1777">
        <f t="shared" si="165"/>
        <v>0.91568597692044207</v>
      </c>
      <c r="Q1777">
        <f>IF(O1777&gt;0, IF(Q1776+O1777*Variables!$B$5&lt;Variables!$B$4, Q1776+O1777*Variables!$B$5, Variables!$B$4), IF(Q1776&gt;-O1777, Q1776+O1777/Variables!$B$5, 0))</f>
        <v>30.861556210278323</v>
      </c>
      <c r="R1777">
        <f>IF(O1777&gt;0, 0, IF(Q1776&gt;-O1777, 0, -O1777 - Q1776*Variables!$B$5))</f>
        <v>0</v>
      </c>
      <c r="S1777">
        <f t="shared" si="166"/>
        <v>0</v>
      </c>
      <c r="T1777">
        <f t="shared" si="167"/>
        <v>0</v>
      </c>
    </row>
    <row r="1778" spans="1:20" x14ac:dyDescent="0.3">
      <c r="A1778" s="3">
        <f t="shared" si="162"/>
        <v>43175</v>
      </c>
      <c r="B1778">
        <v>3</v>
      </c>
      <c r="C1778">
        <v>16</v>
      </c>
      <c r="D1778">
        <v>1</v>
      </c>
      <c r="E1778">
        <v>1</v>
      </c>
      <c r="F1778" s="1">
        <f>VLOOKUP(A1778,Weather!$A$1:$E$366, 5)</f>
        <v>0.10256410256410224</v>
      </c>
      <c r="G1778" s="1">
        <f>VLOOKUP(D1778, Spring!$A$1:$E$25, 2)</f>
        <v>284.91351697629602</v>
      </c>
      <c r="H1778" s="1">
        <f>VLOOKUP(D1778, Spring!$A$1:$E$25, 3)</f>
        <v>272.00797092955099</v>
      </c>
      <c r="I1778" s="1">
        <f>VLOOKUP(D1778, Spring!$A$1:$E$25, 5)</f>
        <v>272.01322657875102</v>
      </c>
      <c r="J1778" s="1">
        <f t="shared" si="163"/>
        <v>273.33161667793507</v>
      </c>
      <c r="K1778" s="47">
        <f t="shared" si="164"/>
        <v>5.1134944096296762</v>
      </c>
      <c r="L1778" s="48">
        <f>Solar!K1795/1000*Variables!$B$3</f>
        <v>0</v>
      </c>
      <c r="M1778" s="1">
        <f>IF(E1778=1, VLOOKUP(D1778, Sheet1!$E$2:$G$26, 2), Sheet1!$G$3)</f>
        <v>0.18618000000000001</v>
      </c>
      <c r="N1778" s="1">
        <f>'Electricity Rates'!$J$3</f>
        <v>0.19270000000000001</v>
      </c>
      <c r="O1778" s="145">
        <f>L1778-K1778</f>
        <v>-5.1134944096296762</v>
      </c>
      <c r="P1778">
        <f t="shared" si="165"/>
        <v>0.98537037273563866</v>
      </c>
      <c r="Q1778">
        <f>IF(O1778&gt;0, IF(Q1777+O1778*Variables!$B$5&lt;Variables!$B$4, Q1777+O1778*Variables!$B$5, Variables!$B$4), IF(Q1777&gt;-O1778, Q1777+O1778/Variables!$B$5, 0))</f>
        <v>25.421668540459518</v>
      </c>
      <c r="R1778">
        <f>IF(O1778&gt;0, 0, IF(Q1777&gt;-O1778, 0, -O1778 - Q1777*Variables!$B$5))</f>
        <v>0</v>
      </c>
      <c r="S1778">
        <f t="shared" si="166"/>
        <v>0</v>
      </c>
      <c r="T1778">
        <f t="shared" si="167"/>
        <v>0</v>
      </c>
    </row>
    <row r="1779" spans="1:20" x14ac:dyDescent="0.3">
      <c r="A1779" s="3">
        <f t="shared" si="162"/>
        <v>43175</v>
      </c>
      <c r="B1779">
        <v>3</v>
      </c>
      <c r="C1779">
        <v>16</v>
      </c>
      <c r="D1779">
        <v>2</v>
      </c>
      <c r="E1779">
        <v>1</v>
      </c>
      <c r="F1779" s="1">
        <f>VLOOKUP(A1779,Weather!$A$1:$E$366, 5)</f>
        <v>0.10256410256410224</v>
      </c>
      <c r="G1779" s="1">
        <f>VLOOKUP(D1779, Spring!$A$1:$E$25, 2)</f>
        <v>283.47213324791699</v>
      </c>
      <c r="H1779" s="1">
        <f>VLOOKUP(D1779, Spring!$A$1:$E$25, 3)</f>
        <v>272.193568553901</v>
      </c>
      <c r="I1779" s="1">
        <f>VLOOKUP(D1779, Spring!$A$1:$E$25, 5)</f>
        <v>263.43263079398702</v>
      </c>
      <c r="J1779" s="1">
        <f t="shared" si="163"/>
        <v>273.3503444199539</v>
      </c>
      <c r="K1779" s="47">
        <f t="shared" si="164"/>
        <v>5.1138447686744222</v>
      </c>
      <c r="L1779" s="48">
        <f>Solar!K1796/1000*Variables!$B$3</f>
        <v>0</v>
      </c>
      <c r="M1779" s="1">
        <f>IF(E1779=1, VLOOKUP(D1779, Sheet1!$E$2:$G$26, 2), Sheet1!$G$3)</f>
        <v>0.18618000000000001</v>
      </c>
      <c r="N1779" s="1">
        <f>'Electricity Rates'!$J$3</f>
        <v>0.19270000000000001</v>
      </c>
      <c r="O1779" s="145">
        <f>L1779-K1779</f>
        <v>-5.1138447686744222</v>
      </c>
      <c r="P1779">
        <f t="shared" si="165"/>
        <v>0.98543788692356116</v>
      </c>
      <c r="Q1779">
        <f>IF(O1779&gt;0, IF(Q1778+O1779*Variables!$B$5&lt;Variables!$B$4, Q1778+O1779*Variables!$B$5, Variables!$B$4), IF(Q1778&gt;-O1779, Q1778+O1779/Variables!$B$5, 0))</f>
        <v>19.981408148252683</v>
      </c>
      <c r="R1779">
        <f>IF(O1779&gt;0, 0, IF(Q1778&gt;-O1779, 0, -O1779 - Q1778*Variables!$B$5))</f>
        <v>0</v>
      </c>
      <c r="S1779">
        <f t="shared" si="166"/>
        <v>0</v>
      </c>
      <c r="T1779">
        <f t="shared" si="167"/>
        <v>0</v>
      </c>
    </row>
    <row r="1780" spans="1:20" x14ac:dyDescent="0.3">
      <c r="A1780" s="3">
        <f t="shared" si="162"/>
        <v>43175</v>
      </c>
      <c r="B1780">
        <v>3</v>
      </c>
      <c r="C1780">
        <v>16</v>
      </c>
      <c r="D1780">
        <v>3</v>
      </c>
      <c r="E1780">
        <v>1</v>
      </c>
      <c r="F1780" s="1">
        <f>VLOOKUP(A1780,Weather!$A$1:$E$366, 5)</f>
        <v>0.10256410256410224</v>
      </c>
      <c r="G1780" s="1">
        <f>VLOOKUP(D1780, Spring!$A$1:$E$25, 2)</f>
        <v>282.03074951953801</v>
      </c>
      <c r="H1780" s="1">
        <f>VLOOKUP(D1780, Spring!$A$1:$E$25, 3)</f>
        <v>263.612120501699</v>
      </c>
      <c r="I1780" s="1">
        <f>VLOOKUP(D1780, Spring!$A$1:$E$25, 5)</f>
        <v>268.00502374504498</v>
      </c>
      <c r="J1780" s="1">
        <f t="shared" si="163"/>
        <v>265.50121065737477</v>
      </c>
      <c r="K1780" s="47">
        <f t="shared" si="164"/>
        <v>4.967002986873978</v>
      </c>
      <c r="L1780" s="48">
        <f>Solar!K1797/1000*Variables!$B$3</f>
        <v>0</v>
      </c>
      <c r="M1780" s="1">
        <f>IF(E1780=1, VLOOKUP(D1780, Sheet1!$E$2:$G$26, 2), Sheet1!$G$3)</f>
        <v>0.18618000000000001</v>
      </c>
      <c r="N1780" s="1">
        <f>'Electricity Rates'!$J$3</f>
        <v>0.19270000000000001</v>
      </c>
      <c r="O1780" s="145">
        <f>L1780-K1780</f>
        <v>-4.967002986873978</v>
      </c>
      <c r="P1780">
        <f t="shared" si="165"/>
        <v>0.95714147557061557</v>
      </c>
      <c r="Q1780">
        <f>IF(O1780&gt;0, IF(Q1779+O1780*Variables!$B$5&lt;Variables!$B$4, Q1779+O1780*Variables!$B$5, Variables!$B$4), IF(Q1779&gt;-O1780, Q1779+O1780/Variables!$B$5, 0))</f>
        <v>14.697362417535686</v>
      </c>
      <c r="R1780">
        <f>IF(O1780&gt;0, 0, IF(Q1779&gt;-O1780, 0, -O1780 - Q1779*Variables!$B$5))</f>
        <v>0</v>
      </c>
      <c r="S1780">
        <f t="shared" si="166"/>
        <v>0</v>
      </c>
      <c r="T1780">
        <f t="shared" si="167"/>
        <v>0</v>
      </c>
    </row>
    <row r="1781" spans="1:20" x14ac:dyDescent="0.3">
      <c r="A1781" s="3">
        <f t="shared" si="162"/>
        <v>43175</v>
      </c>
      <c r="B1781">
        <v>3</v>
      </c>
      <c r="C1781">
        <v>16</v>
      </c>
      <c r="D1781">
        <v>4</v>
      </c>
      <c r="E1781">
        <v>1</v>
      </c>
      <c r="F1781" s="1">
        <f>VLOOKUP(A1781,Weather!$A$1:$E$366, 5)</f>
        <v>0.10256410256410224</v>
      </c>
      <c r="G1781" s="1">
        <f>VLOOKUP(D1781, Spring!$A$1:$E$25, 2)</f>
        <v>287.61061946902601</v>
      </c>
      <c r="H1781" s="1">
        <f>VLOOKUP(D1781, Spring!$A$1:$E$25, 3)</f>
        <v>280.54932735425899</v>
      </c>
      <c r="I1781" s="1">
        <f>VLOOKUP(D1781, Spring!$A$1:$E$25, 5)</f>
        <v>263.81039287256101</v>
      </c>
      <c r="J1781" s="1">
        <f t="shared" si="163"/>
        <v>281.27356244295305</v>
      </c>
      <c r="K1781" s="47">
        <f t="shared" si="164"/>
        <v>5.262072520587302</v>
      </c>
      <c r="L1781" s="48">
        <f>Solar!K1798/1000*Variables!$B$3</f>
        <v>0</v>
      </c>
      <c r="M1781" s="1">
        <f>IF(E1781=1, VLOOKUP(D1781, Sheet1!$E$2:$G$26, 2), Sheet1!$G$3)</f>
        <v>0.18618000000000001</v>
      </c>
      <c r="N1781" s="1">
        <f>'Electricity Rates'!$J$3</f>
        <v>0.19270000000000001</v>
      </c>
      <c r="O1781" s="145">
        <f>L1781-K1781</f>
        <v>-5.262072520587302</v>
      </c>
      <c r="P1781">
        <f t="shared" si="165"/>
        <v>1.0140013747171732</v>
      </c>
      <c r="Q1781">
        <f>IF(O1781&gt;0, IF(Q1780+O1781*Variables!$B$5&lt;Variables!$B$4, Q1780+O1781*Variables!$B$5, Variables!$B$4), IF(Q1780&gt;-O1781, Q1780+O1781/Variables!$B$5, 0))</f>
        <v>9.099412927549194</v>
      </c>
      <c r="R1781">
        <f>IF(O1781&gt;0, 0, IF(Q1780&gt;-O1781, 0, -O1781 - Q1780*Variables!$B$5))</f>
        <v>0</v>
      </c>
      <c r="S1781">
        <f t="shared" si="166"/>
        <v>0</v>
      </c>
      <c r="T1781">
        <f t="shared" si="167"/>
        <v>0</v>
      </c>
    </row>
    <row r="1782" spans="1:20" x14ac:dyDescent="0.3">
      <c r="A1782" s="3">
        <f t="shared" si="162"/>
        <v>43175</v>
      </c>
      <c r="B1782">
        <v>3</v>
      </c>
      <c r="C1782">
        <v>16</v>
      </c>
      <c r="D1782">
        <v>5</v>
      </c>
      <c r="E1782">
        <v>1</v>
      </c>
      <c r="F1782" s="1">
        <f>VLOOKUP(A1782,Weather!$A$1:$E$366, 5)</f>
        <v>0.10256410256410224</v>
      </c>
      <c r="G1782" s="1">
        <f>VLOOKUP(D1782, Spring!$A$1:$E$25, 2)</f>
        <v>318.58407079646003</v>
      </c>
      <c r="H1782" s="1">
        <f>VLOOKUP(D1782, Spring!$A$1:$E$25, 3)</f>
        <v>296.96508648302301</v>
      </c>
      <c r="I1782" s="1">
        <f>VLOOKUP(D1782, Spring!$A$1:$E$25, 5)</f>
        <v>263.982102908277</v>
      </c>
      <c r="J1782" s="1">
        <f t="shared" si="163"/>
        <v>299.18241820747807</v>
      </c>
      <c r="K1782" s="47">
        <f t="shared" si="164"/>
        <v>5.5971118217401843</v>
      </c>
      <c r="L1782" s="48">
        <f>Solar!K1799/1000*Variables!$B$3</f>
        <v>0</v>
      </c>
      <c r="M1782" s="1">
        <f>IF(E1782=1, VLOOKUP(D1782, Sheet1!$E$2:$G$26, 2), Sheet1!$G$3)</f>
        <v>0.18618000000000001</v>
      </c>
      <c r="N1782" s="1">
        <f>'Electricity Rates'!$J$3</f>
        <v>0.19270000000000001</v>
      </c>
      <c r="O1782" s="145">
        <f>L1782-K1782</f>
        <v>-5.5971118217401843</v>
      </c>
      <c r="P1782">
        <f t="shared" si="165"/>
        <v>1.0785634480493336</v>
      </c>
      <c r="Q1782">
        <f>IF(O1782&gt;0, IF(Q1781+O1782*Variables!$B$5&lt;Variables!$B$4, Q1781+O1782*Variables!$B$5, Variables!$B$4), IF(Q1781&gt;-O1782, Q1781+O1782/Variables!$B$5, 0))</f>
        <v>3.1450386491021893</v>
      </c>
      <c r="R1782">
        <f>IF(O1782&gt;0, 0, IF(Q1781&gt;-O1782, 0, -O1782 - Q1781*Variables!$B$5))</f>
        <v>0</v>
      </c>
      <c r="S1782">
        <f t="shared" si="166"/>
        <v>0</v>
      </c>
      <c r="T1782">
        <f t="shared" si="167"/>
        <v>0</v>
      </c>
    </row>
    <row r="1783" spans="1:20" x14ac:dyDescent="0.3">
      <c r="A1783" s="3">
        <f t="shared" si="162"/>
        <v>43175</v>
      </c>
      <c r="B1783">
        <v>3</v>
      </c>
      <c r="C1783">
        <v>16</v>
      </c>
      <c r="D1783">
        <v>6</v>
      </c>
      <c r="E1783">
        <v>1</v>
      </c>
      <c r="F1783" s="1">
        <f>VLOOKUP(A1783,Weather!$A$1:$E$366, 5)</f>
        <v>0.10256410256410224</v>
      </c>
      <c r="G1783" s="1">
        <f>VLOOKUP(D1783, Spring!$A$1:$E$25, 2)</f>
        <v>389.38053097345102</v>
      </c>
      <c r="H1783" s="1">
        <f>VLOOKUP(D1783, Spring!$A$1:$E$25, 3)</f>
        <v>340.20659833439998</v>
      </c>
      <c r="I1783" s="1">
        <f>VLOOKUP(D1783, Spring!$A$1:$E$25, 5)</f>
        <v>264.16853094705402</v>
      </c>
      <c r="J1783" s="1">
        <f t="shared" si="163"/>
        <v>345.25007860507185</v>
      </c>
      <c r="K1783" s="47">
        <f t="shared" si="164"/>
        <v>6.4589467121596895</v>
      </c>
      <c r="L1783" s="48">
        <f>Solar!K1800/1000*Variables!$B$3</f>
        <v>0</v>
      </c>
      <c r="M1783" s="1">
        <f>IF(E1783=1, VLOOKUP(D1783, Sheet1!$E$2:$G$26, 2), Sheet1!$G$3)</f>
        <v>0.18618000000000001</v>
      </c>
      <c r="N1783" s="1">
        <f>'Electricity Rates'!$J$3</f>
        <v>0.19270000000000001</v>
      </c>
      <c r="O1783" s="145">
        <f>L1783-K1783</f>
        <v>-6.4589467121596895</v>
      </c>
      <c r="P1783">
        <f t="shared" si="165"/>
        <v>1.2446390314331723</v>
      </c>
      <c r="Q1783">
        <f>IF(O1783&gt;0, IF(Q1782+O1783*Variables!$B$5&lt;Variables!$B$4, Q1782+O1783*Variables!$B$5, Variables!$B$4), IF(Q1782&gt;-O1783, Q1782+O1783/Variables!$B$5, 0))</f>
        <v>0</v>
      </c>
      <c r="R1783">
        <f>IF(O1783&gt;0, 0, IF(Q1782&gt;-O1783, 0, -O1783 - Q1782*Variables!$B$5))</f>
        <v>3.5026103820036316</v>
      </c>
      <c r="S1783">
        <f t="shared" si="166"/>
        <v>0.65211600092143618</v>
      </c>
      <c r="T1783">
        <f t="shared" si="167"/>
        <v>0</v>
      </c>
    </row>
    <row r="1784" spans="1:20" x14ac:dyDescent="0.3">
      <c r="A1784" s="3">
        <f t="shared" si="162"/>
        <v>43175</v>
      </c>
      <c r="B1784">
        <v>3</v>
      </c>
      <c r="C1784">
        <v>16</v>
      </c>
      <c r="D1784">
        <v>7</v>
      </c>
      <c r="E1784">
        <v>1</v>
      </c>
      <c r="F1784" s="1">
        <f>VLOOKUP(A1784,Weather!$A$1:$E$366, 5)</f>
        <v>0.10256410256410224</v>
      </c>
      <c r="G1784" s="1">
        <f>VLOOKUP(D1784, Spring!$A$1:$E$25, 2)</f>
        <v>623.89380530973403</v>
      </c>
      <c r="H1784" s="1">
        <f>VLOOKUP(D1784, Spring!$A$1:$E$25, 3)</f>
        <v>374.47950032030701</v>
      </c>
      <c r="I1784" s="1">
        <f>VLOOKUP(D1784, Spring!$A$1:$E$25, 5)</f>
        <v>251.18725224694799</v>
      </c>
      <c r="J1784" s="1">
        <f t="shared" si="163"/>
        <v>400.06045467819689</v>
      </c>
      <c r="K1784" s="47">
        <f t="shared" si="164"/>
        <v>7.4843405361382311</v>
      </c>
      <c r="L1784" s="48">
        <f>Solar!K1801/1000*Variables!$B$3</f>
        <v>0.16965</v>
      </c>
      <c r="M1784" s="1">
        <f>IF(E1784=1, VLOOKUP(D1784, Sheet1!$E$2:$G$26, 2), Sheet1!$G$3)</f>
        <v>0.18618000000000001</v>
      </c>
      <c r="N1784" s="1">
        <f>'Electricity Rates'!$J$3</f>
        <v>0.19270000000000001</v>
      </c>
      <c r="O1784" s="145">
        <f>L1784-K1784</f>
        <v>-7.3146905361382313</v>
      </c>
      <c r="P1784">
        <f t="shared" si="165"/>
        <v>1.4422324213138371</v>
      </c>
      <c r="Q1784">
        <f>IF(O1784&gt;0, IF(Q1783+O1784*Variables!$B$5&lt;Variables!$B$4, Q1783+O1784*Variables!$B$5, Variables!$B$4), IF(Q1783&gt;-O1784, Q1783+O1784/Variables!$B$5, 0))</f>
        <v>0</v>
      </c>
      <c r="R1784">
        <f>IF(O1784&gt;0, 0, IF(Q1783&gt;-O1784, 0, -O1784 - Q1783*Variables!$B$5))</f>
        <v>7.3146905361382313</v>
      </c>
      <c r="S1784">
        <f t="shared" si="166"/>
        <v>1.361849084018216</v>
      </c>
      <c r="T1784">
        <f t="shared" si="167"/>
        <v>0</v>
      </c>
    </row>
    <row r="1785" spans="1:20" x14ac:dyDescent="0.3">
      <c r="A1785" s="3">
        <f t="shared" si="162"/>
        <v>43175</v>
      </c>
      <c r="B1785">
        <v>3</v>
      </c>
      <c r="C1785">
        <v>16</v>
      </c>
      <c r="D1785">
        <v>8</v>
      </c>
      <c r="E1785">
        <v>1</v>
      </c>
      <c r="F1785" s="1">
        <f>VLOOKUP(A1785,Weather!$A$1:$E$366, 5)</f>
        <v>0.10256410256410224</v>
      </c>
      <c r="G1785" s="1">
        <f>VLOOKUP(D1785, Spring!$A$1:$E$25, 2)</f>
        <v>871.68141592920301</v>
      </c>
      <c r="H1785" s="1">
        <f>VLOOKUP(D1785, Spring!$A$1:$E$25, 3)</f>
        <v>578.35522101217202</v>
      </c>
      <c r="I1785" s="1">
        <f>VLOOKUP(D1785, Spring!$A$1:$E$25, 5)</f>
        <v>268.91753993484798</v>
      </c>
      <c r="J1785" s="1">
        <f t="shared" si="163"/>
        <v>608.43995895238027</v>
      </c>
      <c r="K1785" s="47">
        <f t="shared" si="164"/>
        <v>11.382709276418167</v>
      </c>
      <c r="L1785" s="48">
        <f>Solar!K1802/1000*Variables!$B$3</f>
        <v>1.6279499999999998</v>
      </c>
      <c r="M1785" s="1">
        <f>IF(E1785=1, VLOOKUP(D1785, Sheet1!$E$2:$G$26, 2), Sheet1!$G$3)</f>
        <v>0.18618000000000001</v>
      </c>
      <c r="N1785" s="1">
        <f>'Electricity Rates'!$J$3</f>
        <v>0.19270000000000001</v>
      </c>
      <c r="O1785" s="145">
        <f>L1785-K1785</f>
        <v>-9.7547592764181665</v>
      </c>
      <c r="P1785">
        <f t="shared" si="165"/>
        <v>2.193448077565781</v>
      </c>
      <c r="Q1785">
        <f>IF(O1785&gt;0, IF(Q1784+O1785*Variables!$B$5&lt;Variables!$B$4, Q1784+O1785*Variables!$B$5, Variables!$B$4), IF(Q1784&gt;-O1785, Q1784+O1785/Variables!$B$5, 0))</f>
        <v>0</v>
      </c>
      <c r="R1785">
        <f>IF(O1785&gt;0, 0, IF(Q1784&gt;-O1785, 0, -O1785 - Q1784*Variables!$B$5))</f>
        <v>9.7547592764181665</v>
      </c>
      <c r="S1785">
        <f t="shared" si="166"/>
        <v>1.8161410820835344</v>
      </c>
      <c r="T1785">
        <f t="shared" si="167"/>
        <v>0</v>
      </c>
    </row>
    <row r="1786" spans="1:20" x14ac:dyDescent="0.3">
      <c r="A1786" s="3">
        <f t="shared" si="162"/>
        <v>43175</v>
      </c>
      <c r="B1786">
        <v>3</v>
      </c>
      <c r="C1786">
        <v>16</v>
      </c>
      <c r="D1786">
        <v>9</v>
      </c>
      <c r="E1786">
        <v>1</v>
      </c>
      <c r="F1786" s="1">
        <f>VLOOKUP(A1786,Weather!$A$1:$E$366, 5)</f>
        <v>0.10256410256410224</v>
      </c>
      <c r="G1786" s="1">
        <f>VLOOKUP(D1786, Spring!$A$1:$E$25, 2)</f>
        <v>1137.1681415929199</v>
      </c>
      <c r="H1786" s="1">
        <f>VLOOKUP(D1786, Spring!$A$1:$E$25, 3)</f>
        <v>786.77530429212004</v>
      </c>
      <c r="I1786" s="1">
        <f>VLOOKUP(D1786, Spring!$A$1:$E$25, 5)</f>
        <v>317.33977000667198</v>
      </c>
      <c r="J1786" s="1">
        <f t="shared" si="163"/>
        <v>822.71303119476602</v>
      </c>
      <c r="K1786" s="47">
        <f t="shared" si="164"/>
        <v>15.391335026935177</v>
      </c>
      <c r="L1786" s="48">
        <f>Solar!K1803/1000*Variables!$B$3</f>
        <v>3.4405999999999999</v>
      </c>
      <c r="M1786" s="1">
        <f>IF(E1786=1, VLOOKUP(D1786, Sheet1!$E$2:$G$26, 2), Sheet1!$G$3)</f>
        <v>0.20441999999999999</v>
      </c>
      <c r="N1786" s="1">
        <f>'Electricity Rates'!$J$3</f>
        <v>0.19270000000000001</v>
      </c>
      <c r="O1786" s="145">
        <f>L1786-K1786</f>
        <v>-11.950735026935178</v>
      </c>
      <c r="P1786">
        <f t="shared" si="165"/>
        <v>2.9659102596904088</v>
      </c>
      <c r="Q1786">
        <f>IF(O1786&gt;0, IF(Q1785+O1786*Variables!$B$5&lt;Variables!$B$4, Q1785+O1786*Variables!$B$5, Variables!$B$4), IF(Q1785&gt;-O1786, Q1785+O1786/Variables!$B$5, 0))</f>
        <v>0</v>
      </c>
      <c r="R1786">
        <f>IF(O1786&gt;0, 0, IF(Q1785&gt;-O1786, 0, -O1786 - Q1785*Variables!$B$5))</f>
        <v>11.950735026935178</v>
      </c>
      <c r="S1786">
        <f t="shared" si="166"/>
        <v>2.4429692542060888</v>
      </c>
      <c r="T1786">
        <f t="shared" si="167"/>
        <v>0</v>
      </c>
    </row>
    <row r="1787" spans="1:20" x14ac:dyDescent="0.3">
      <c r="A1787" s="3">
        <f t="shared" si="162"/>
        <v>43175</v>
      </c>
      <c r="B1787">
        <v>3</v>
      </c>
      <c r="C1787">
        <v>16</v>
      </c>
      <c r="D1787">
        <v>10</v>
      </c>
      <c r="E1787">
        <v>1</v>
      </c>
      <c r="F1787" s="1">
        <f>VLOOKUP(A1787,Weather!$A$1:$E$366, 5)</f>
        <v>0.10256410256410224</v>
      </c>
      <c r="G1787" s="1">
        <f>VLOOKUP(D1787, Spring!$A$1:$E$25, 2)</f>
        <v>1207.9646017699099</v>
      </c>
      <c r="H1787" s="1">
        <f>VLOOKUP(D1787, Spring!$A$1:$E$25, 3)</f>
        <v>923.64670083279998</v>
      </c>
      <c r="I1787" s="1">
        <f>VLOOKUP(D1787, Spring!$A$1:$E$25, 5)</f>
        <v>339.44621060481097</v>
      </c>
      <c r="J1787" s="1">
        <f t="shared" si="163"/>
        <v>952.80751118532396</v>
      </c>
      <c r="K1787" s="47">
        <f t="shared" si="164"/>
        <v>17.825145664140909</v>
      </c>
      <c r="L1787" s="48">
        <f>Solar!K1804/1000*Variables!$B$3</f>
        <v>5.8726999999999991</v>
      </c>
      <c r="M1787" s="1">
        <f>IF(E1787=1, VLOOKUP(D1787, Sheet1!$E$2:$G$26, 2), Sheet1!$G$3)</f>
        <v>0.20441999999999999</v>
      </c>
      <c r="N1787" s="1">
        <f>'Electricity Rates'!$J$3</f>
        <v>0.19270000000000001</v>
      </c>
      <c r="O1787" s="145">
        <f>L1787-K1787</f>
        <v>-11.95244566414091</v>
      </c>
      <c r="P1787">
        <f t="shared" si="165"/>
        <v>3.4349055694799531</v>
      </c>
      <c r="Q1787">
        <f>IF(O1787&gt;0, IF(Q1786+O1787*Variables!$B$5&lt;Variables!$B$4, Q1786+O1787*Variables!$B$5, Variables!$B$4), IF(Q1786&gt;-O1787, Q1786+O1787/Variables!$B$5, 0))</f>
        <v>0</v>
      </c>
      <c r="R1787">
        <f>IF(O1787&gt;0, 0, IF(Q1786&gt;-O1787, 0, -O1787 - Q1786*Variables!$B$5))</f>
        <v>11.95244566414091</v>
      </c>
      <c r="S1787">
        <f t="shared" si="166"/>
        <v>2.4433189426636845</v>
      </c>
      <c r="T1787">
        <f t="shared" si="167"/>
        <v>0</v>
      </c>
    </row>
    <row r="1788" spans="1:20" x14ac:dyDescent="0.3">
      <c r="A1788" s="3">
        <f t="shared" si="162"/>
        <v>43175</v>
      </c>
      <c r="B1788">
        <v>3</v>
      </c>
      <c r="C1788">
        <v>16</v>
      </c>
      <c r="D1788">
        <v>11</v>
      </c>
      <c r="E1788">
        <v>1</v>
      </c>
      <c r="F1788" s="1">
        <f>VLOOKUP(A1788,Weather!$A$1:$E$366, 5)</f>
        <v>0.10256410256410224</v>
      </c>
      <c r="G1788" s="1">
        <f>VLOOKUP(D1788, Spring!$A$1:$E$25, 2)</f>
        <v>1274.3362831858401</v>
      </c>
      <c r="H1788" s="1">
        <f>VLOOKUP(D1788, Spring!$A$1:$E$25, 3)</f>
        <v>962.46396540679098</v>
      </c>
      <c r="I1788" s="1">
        <f>VLOOKUP(D1788, Spring!$A$1:$E$25, 5)</f>
        <v>352.80034538247099</v>
      </c>
      <c r="J1788" s="1">
        <f t="shared" si="163"/>
        <v>994.45086979438565</v>
      </c>
      <c r="K1788" s="47">
        <f t="shared" si="164"/>
        <v>18.604210611086106</v>
      </c>
      <c r="L1788" s="48">
        <f>Solar!K1805/1000*Variables!$B$3</f>
        <v>6.6389500000000004</v>
      </c>
      <c r="M1788" s="1">
        <f>IF(E1788=1, VLOOKUP(D1788, Sheet1!$E$2:$G$26, 2), Sheet1!$G$3)</f>
        <v>0.20441999999999999</v>
      </c>
      <c r="N1788" s="1">
        <f>'Electricity Rates'!$J$3</f>
        <v>0.19270000000000001</v>
      </c>
      <c r="O1788" s="145">
        <f>L1788-K1788</f>
        <v>-11.965260611086105</v>
      </c>
      <c r="P1788">
        <f t="shared" si="165"/>
        <v>3.5850313847562929</v>
      </c>
      <c r="Q1788">
        <f>IF(O1788&gt;0, IF(Q1787+O1788*Variables!$B$5&lt;Variables!$B$4, Q1787+O1788*Variables!$B$5, Variables!$B$4), IF(Q1787&gt;-O1788, Q1787+O1788/Variables!$B$5, 0))</f>
        <v>0</v>
      </c>
      <c r="R1788">
        <f>IF(O1788&gt;0, 0, IF(Q1787&gt;-O1788, 0, -O1788 - Q1787*Variables!$B$5))</f>
        <v>11.965260611086105</v>
      </c>
      <c r="S1788">
        <f t="shared" si="166"/>
        <v>2.4459385741182214</v>
      </c>
      <c r="T1788">
        <f t="shared" si="167"/>
        <v>0</v>
      </c>
    </row>
    <row r="1789" spans="1:20" x14ac:dyDescent="0.3">
      <c r="A1789" s="3">
        <f t="shared" si="162"/>
        <v>43175</v>
      </c>
      <c r="B1789">
        <v>3</v>
      </c>
      <c r="C1789">
        <v>16</v>
      </c>
      <c r="D1789">
        <v>12</v>
      </c>
      <c r="E1789">
        <v>1</v>
      </c>
      <c r="F1789" s="1">
        <f>VLOOKUP(A1789,Weather!$A$1:$E$366, 5)</f>
        <v>0.10256410256410224</v>
      </c>
      <c r="G1789" s="1">
        <f>VLOOKUP(D1789, Spring!$A$1:$E$25, 2)</f>
        <v>1314.1592920353901</v>
      </c>
      <c r="H1789" s="1">
        <f>VLOOKUP(D1789, Spring!$A$1:$E$25, 3)</f>
        <v>983.10377962844302</v>
      </c>
      <c r="I1789" s="1">
        <f>VLOOKUP(D1789, Spring!$A$1:$E$25, 5)</f>
        <v>344.20503159464602</v>
      </c>
      <c r="J1789" s="1">
        <f t="shared" si="163"/>
        <v>1017.0581911573605</v>
      </c>
      <c r="K1789" s="47">
        <f t="shared" si="164"/>
        <v>19.027148918813921</v>
      </c>
      <c r="L1789" s="48">
        <f>Solar!K1806/1000*Variables!$B$3</f>
        <v>9.8793000000000006</v>
      </c>
      <c r="M1789" s="1">
        <f>IF(E1789=1, VLOOKUP(D1789, Sheet1!$E$2:$G$26, 2), Sheet1!$G$3)</f>
        <v>0.20441999999999999</v>
      </c>
      <c r="N1789" s="1">
        <f>'Electricity Rates'!$J$3</f>
        <v>0.19270000000000001</v>
      </c>
      <c r="O1789" s="145">
        <f>L1789-K1789</f>
        <v>-9.1478489188139207</v>
      </c>
      <c r="P1789">
        <f t="shared" si="165"/>
        <v>3.6665315966554428</v>
      </c>
      <c r="Q1789">
        <f>IF(O1789&gt;0, IF(Q1788+O1789*Variables!$B$5&lt;Variables!$B$4, Q1788+O1789*Variables!$B$5, Variables!$B$4), IF(Q1788&gt;-O1789, Q1788+O1789/Variables!$B$5, 0))</f>
        <v>0</v>
      </c>
      <c r="R1789">
        <f>IF(O1789&gt;0, 0, IF(Q1788&gt;-O1789, 0, -O1789 - Q1788*Variables!$B$5))</f>
        <v>9.1478489188139207</v>
      </c>
      <c r="S1789">
        <f t="shared" si="166"/>
        <v>1.8700032759839416</v>
      </c>
      <c r="T1789">
        <f t="shared" si="167"/>
        <v>0</v>
      </c>
    </row>
    <row r="1790" spans="1:20" x14ac:dyDescent="0.3">
      <c r="A1790" s="3">
        <f t="shared" si="162"/>
        <v>43175</v>
      </c>
      <c r="B1790">
        <v>3</v>
      </c>
      <c r="C1790">
        <v>16</v>
      </c>
      <c r="D1790">
        <v>13</v>
      </c>
      <c r="E1790">
        <v>1</v>
      </c>
      <c r="F1790" s="1">
        <f>VLOOKUP(A1790,Weather!$A$1:$E$366, 5)</f>
        <v>0.10256410256410224</v>
      </c>
      <c r="G1790" s="1">
        <f>VLOOKUP(D1790, Spring!$A$1:$E$25, 2)</f>
        <v>1362.8318584070701</v>
      </c>
      <c r="H1790" s="1">
        <f>VLOOKUP(D1790, Spring!$A$1:$E$25, 3)</f>
        <v>999.59961563100603</v>
      </c>
      <c r="I1790" s="1">
        <f>VLOOKUP(D1790, Spring!$A$1:$E$25, 5)</f>
        <v>326.84269398328001</v>
      </c>
      <c r="J1790" s="1">
        <f t="shared" si="163"/>
        <v>1036.854204633679</v>
      </c>
      <c r="K1790" s="47">
        <f t="shared" si="164"/>
        <v>19.397493211488204</v>
      </c>
      <c r="L1790" s="48">
        <f>Solar!K1807/1000*Variables!$B$3</f>
        <v>13.2881</v>
      </c>
      <c r="M1790" s="1">
        <f>IF(E1790=1, VLOOKUP(D1790, Sheet1!$E$2:$G$26, 2), Sheet1!$G$3)</f>
        <v>0.20441999999999999</v>
      </c>
      <c r="N1790" s="1">
        <f>'Electricity Rates'!$J$3</f>
        <v>0.19270000000000001</v>
      </c>
      <c r="O1790" s="145">
        <f>L1790-K1790</f>
        <v>-6.1093932114882037</v>
      </c>
      <c r="P1790">
        <f t="shared" si="165"/>
        <v>3.7378969418537769</v>
      </c>
      <c r="Q1790">
        <f>IF(O1790&gt;0, IF(Q1789+O1790*Variables!$B$5&lt;Variables!$B$4, Q1789+O1790*Variables!$B$5, Variables!$B$4), IF(Q1789&gt;-O1790, Q1789+O1790/Variables!$B$5, 0))</f>
        <v>0</v>
      </c>
      <c r="R1790">
        <f>IF(O1790&gt;0, 0, IF(Q1789&gt;-O1790, 0, -O1790 - Q1789*Variables!$B$5))</f>
        <v>6.1093932114882037</v>
      </c>
      <c r="S1790">
        <f t="shared" si="166"/>
        <v>1.2488821602924185</v>
      </c>
      <c r="T1790">
        <f t="shared" si="167"/>
        <v>0</v>
      </c>
    </row>
    <row r="1791" spans="1:20" x14ac:dyDescent="0.3">
      <c r="A1791" s="3">
        <f t="shared" si="162"/>
        <v>43175</v>
      </c>
      <c r="B1791">
        <v>3</v>
      </c>
      <c r="C1791">
        <v>16</v>
      </c>
      <c r="D1791">
        <v>14</v>
      </c>
      <c r="E1791">
        <v>1</v>
      </c>
      <c r="F1791" s="1">
        <f>VLOOKUP(A1791,Weather!$A$1:$E$366, 5)</f>
        <v>0.10256410256410224</v>
      </c>
      <c r="G1791" s="1">
        <f>VLOOKUP(D1791, Spring!$A$1:$E$25, 2)</f>
        <v>1402.65486725663</v>
      </c>
      <c r="H1791" s="1">
        <f>VLOOKUP(D1791, Spring!$A$1:$E$25, 3)</f>
        <v>1011.55108904548</v>
      </c>
      <c r="I1791" s="1">
        <f>VLOOKUP(D1791, Spring!$A$1:$E$25, 5)</f>
        <v>309.49016837395499</v>
      </c>
      <c r="J1791" s="1">
        <f t="shared" si="163"/>
        <v>1051.6642970671362</v>
      </c>
      <c r="K1791" s="47">
        <f t="shared" si="164"/>
        <v>19.674560774271534</v>
      </c>
      <c r="L1791" s="48">
        <f>Solar!K1808/1000*Variables!$B$3</f>
        <v>37.239149999999995</v>
      </c>
      <c r="M1791" s="1">
        <f>IF(E1791=1, VLOOKUP(D1791, Sheet1!$E$2:$G$26, 2), Sheet1!$G$3)</f>
        <v>0.20441999999999999</v>
      </c>
      <c r="N1791" s="1">
        <f>'Electricity Rates'!$J$3</f>
        <v>0.19270000000000001</v>
      </c>
      <c r="O1791" s="145">
        <f>L1791-K1791</f>
        <v>17.564589225728461</v>
      </c>
      <c r="P1791">
        <f t="shared" si="165"/>
        <v>3.7912878612021248</v>
      </c>
      <c r="Q1791">
        <f>IF(O1791&gt;0, IF(Q1790+O1791*Variables!$B$5&lt;Variables!$B$4, Q1790+O1791*Variables!$B$5, Variables!$B$4), IF(Q1790&gt;-O1791, Q1790+O1791/Variables!$B$5, 0))</f>
        <v>16.510713872184752</v>
      </c>
      <c r="R1791">
        <f>IF(O1791&gt;0, 0, IF(Q1790&gt;-O1791, 0, -O1791 - Q1790*Variables!$B$5))</f>
        <v>0</v>
      </c>
      <c r="S1791">
        <f t="shared" si="166"/>
        <v>0</v>
      </c>
      <c r="T1791">
        <f t="shared" si="167"/>
        <v>0</v>
      </c>
    </row>
    <row r="1792" spans="1:20" x14ac:dyDescent="0.3">
      <c r="A1792" s="3">
        <f t="shared" si="162"/>
        <v>43175</v>
      </c>
      <c r="B1792">
        <v>3</v>
      </c>
      <c r="C1792">
        <v>16</v>
      </c>
      <c r="D1792">
        <v>15</v>
      </c>
      <c r="E1792">
        <v>1</v>
      </c>
      <c r="F1792" s="1">
        <f>VLOOKUP(A1792,Weather!$A$1:$E$366, 5)</f>
        <v>0.10256410256410224</v>
      </c>
      <c r="G1792" s="1">
        <f>VLOOKUP(D1792, Spring!$A$1:$E$25, 2)</f>
        <v>1371.6814159292001</v>
      </c>
      <c r="H1792" s="1">
        <f>VLOOKUP(D1792, Spring!$A$1:$E$25, 3)</f>
        <v>1005.48526585522</v>
      </c>
      <c r="I1792" s="1">
        <f>VLOOKUP(D1792, Spring!$A$1:$E$25, 5)</f>
        <v>300.89485458612899</v>
      </c>
      <c r="J1792" s="1">
        <f t="shared" si="163"/>
        <v>1043.0438453499871</v>
      </c>
      <c r="K1792" s="47">
        <f t="shared" si="164"/>
        <v>19.513289157764525</v>
      </c>
      <c r="L1792" s="48">
        <f>Solar!K1809/1000*Variables!$B$3</f>
        <v>32.609550000000006</v>
      </c>
      <c r="M1792" s="1">
        <f>IF(E1792=1, VLOOKUP(D1792, Sheet1!$E$2:$G$26, 2), Sheet1!$G$3)</f>
        <v>0.20441999999999999</v>
      </c>
      <c r="N1792" s="1">
        <f>'Electricity Rates'!$J$3</f>
        <v>0.19270000000000001</v>
      </c>
      <c r="O1792" s="145">
        <f>L1792-K1792</f>
        <v>13.09626084223548</v>
      </c>
      <c r="P1792">
        <f t="shared" si="165"/>
        <v>3.7602108207012241</v>
      </c>
      <c r="Q1792">
        <f>IF(O1792&gt;0, IF(Q1791+O1792*Variables!$B$5&lt;Variables!$B$4, Q1791+O1792*Variables!$B$5, Variables!$B$4), IF(Q1791&gt;-O1792, Q1791+O1792/Variables!$B$5, 0))</f>
        <v>28.821199063886105</v>
      </c>
      <c r="R1792">
        <f>IF(O1792&gt;0, 0, IF(Q1791&gt;-O1792, 0, -O1792 - Q1791*Variables!$B$5))</f>
        <v>0</v>
      </c>
      <c r="S1792">
        <f t="shared" si="166"/>
        <v>0</v>
      </c>
      <c r="T1792">
        <f t="shared" si="167"/>
        <v>0</v>
      </c>
    </row>
    <row r="1793" spans="1:20" x14ac:dyDescent="0.3">
      <c r="A1793" s="3">
        <f t="shared" si="162"/>
        <v>43175</v>
      </c>
      <c r="B1793">
        <v>3</v>
      </c>
      <c r="C1793">
        <v>16</v>
      </c>
      <c r="D1793">
        <v>16</v>
      </c>
      <c r="E1793">
        <v>1</v>
      </c>
      <c r="F1793" s="1">
        <f>VLOOKUP(A1793,Weather!$A$1:$E$366, 5)</f>
        <v>0.10256410256410224</v>
      </c>
      <c r="G1793" s="1">
        <f>VLOOKUP(D1793, Spring!$A$1:$E$25, 2)</f>
        <v>1283.1858407079601</v>
      </c>
      <c r="H1793" s="1">
        <f>VLOOKUP(D1793, Spring!$A$1:$E$25, 3)</f>
        <v>954.93673926969905</v>
      </c>
      <c r="I1793" s="1">
        <f>VLOOKUP(D1793, Spring!$A$1:$E$25, 5)</f>
        <v>270.36971623690101</v>
      </c>
      <c r="J1793" s="1">
        <f t="shared" si="163"/>
        <v>988.60331377618729</v>
      </c>
      <c r="K1793" s="47">
        <f t="shared" si="164"/>
        <v>18.494814393508076</v>
      </c>
      <c r="L1793" s="48">
        <f>Solar!K1810/1000*Variables!$B$3</f>
        <v>17.760249999999999</v>
      </c>
      <c r="M1793" s="1">
        <f>IF(E1793=1, VLOOKUP(D1793, Sheet1!$E$2:$G$26, 2), Sheet1!$G$3)</f>
        <v>0.20441999999999999</v>
      </c>
      <c r="N1793" s="1">
        <f>'Electricity Rates'!$J$3</f>
        <v>0.19270000000000001</v>
      </c>
      <c r="O1793" s="145">
        <f>L1793-K1793</f>
        <v>-0.73456439350807656</v>
      </c>
      <c r="P1793">
        <f t="shared" si="165"/>
        <v>3.5639507336290066</v>
      </c>
      <c r="Q1793">
        <f>IF(O1793&gt;0, IF(Q1792+O1793*Variables!$B$5&lt;Variables!$B$4, Q1792+O1793*Variables!$B$5, Variables!$B$4), IF(Q1792&gt;-O1793, Q1792+O1793/Variables!$B$5, 0))</f>
        <v>28.039747581430703</v>
      </c>
      <c r="R1793">
        <f>IF(O1793&gt;0, 0, IF(Q1792&gt;-O1793, 0, -O1793 - Q1792*Variables!$B$5))</f>
        <v>0</v>
      </c>
      <c r="S1793">
        <f t="shared" si="166"/>
        <v>0</v>
      </c>
      <c r="T1793">
        <f t="shared" si="167"/>
        <v>0</v>
      </c>
    </row>
    <row r="1794" spans="1:20" x14ac:dyDescent="0.3">
      <c r="A1794" s="3">
        <f t="shared" si="162"/>
        <v>43175</v>
      </c>
      <c r="B1794">
        <v>3</v>
      </c>
      <c r="C1794">
        <v>16</v>
      </c>
      <c r="D1794">
        <v>17</v>
      </c>
      <c r="E1794">
        <v>1</v>
      </c>
      <c r="F1794" s="1">
        <f>VLOOKUP(A1794,Weather!$A$1:$E$366, 5)</f>
        <v>0.10256410256410224</v>
      </c>
      <c r="G1794" s="1">
        <f>VLOOKUP(D1794, Spring!$A$1:$E$25, 2)</f>
        <v>973.45132743362797</v>
      </c>
      <c r="H1794" s="1">
        <f>VLOOKUP(D1794, Spring!$A$1:$E$25, 3)</f>
        <v>850.97693786034597</v>
      </c>
      <c r="I1794" s="1">
        <f>VLOOKUP(D1794, Spring!$A$1:$E$25, 5)</f>
        <v>257.39334353781499</v>
      </c>
      <c r="J1794" s="1">
        <f t="shared" si="163"/>
        <v>863.53841371401586</v>
      </c>
      <c r="K1794" s="47">
        <f t="shared" si="164"/>
        <v>16.155097257665908</v>
      </c>
      <c r="L1794" s="48">
        <f>Solar!K1811/1000*Variables!$B$3</f>
        <v>12.941800000000001</v>
      </c>
      <c r="M1794" s="1">
        <f>IF(E1794=1, VLOOKUP(D1794, Sheet1!$E$2:$G$26, 2), Sheet1!$G$3)</f>
        <v>0.20441999999999999</v>
      </c>
      <c r="N1794" s="1">
        <f>'Electricity Rates'!$J$3</f>
        <v>0.19270000000000001</v>
      </c>
      <c r="O1794" s="145">
        <f>L1794-K1794</f>
        <v>-3.2132972576659071</v>
      </c>
      <c r="P1794">
        <f t="shared" si="165"/>
        <v>3.1130872415522206</v>
      </c>
      <c r="Q1794">
        <f>IF(O1794&gt;0, IF(Q1793+O1794*Variables!$B$5&lt;Variables!$B$4, Q1793+O1794*Variables!$B$5, Variables!$B$4), IF(Q1793&gt;-O1794, Q1793+O1794/Variables!$B$5, 0))</f>
        <v>24.621346243488247</v>
      </c>
      <c r="R1794">
        <f>IF(O1794&gt;0, 0, IF(Q1793&gt;-O1794, 0, -O1794 - Q1793*Variables!$B$5))</f>
        <v>0</v>
      </c>
      <c r="S1794">
        <f t="shared" si="166"/>
        <v>0</v>
      </c>
      <c r="T1794">
        <f t="shared" si="167"/>
        <v>0</v>
      </c>
    </row>
    <row r="1795" spans="1:20" x14ac:dyDescent="0.3">
      <c r="A1795" s="3">
        <f t="shared" ref="A1795:A1858" si="168">DATE(2018, B1795, C1795)</f>
        <v>43175</v>
      </c>
      <c r="B1795">
        <v>3</v>
      </c>
      <c r="C1795">
        <v>16</v>
      </c>
      <c r="D1795">
        <v>18</v>
      </c>
      <c r="E1795">
        <v>1</v>
      </c>
      <c r="F1795" s="1">
        <f>VLOOKUP(A1795,Weather!$A$1:$E$366, 5)</f>
        <v>0.10256410256410224</v>
      </c>
      <c r="G1795" s="1">
        <f>VLOOKUP(D1795, Spring!$A$1:$E$25, 2)</f>
        <v>690.26548672566298</v>
      </c>
      <c r="H1795" s="1">
        <f>VLOOKUP(D1795, Spring!$A$1:$E$25, 3)</f>
        <v>590.923299339663</v>
      </c>
      <c r="I1795" s="1">
        <f>VLOOKUP(D1795, Spring!$A$1:$E$25, 5)</f>
        <v>248.81274775305101</v>
      </c>
      <c r="J1795" s="1">
        <f t="shared" ref="J1795:J1858" si="169">IF(E1795=0, I1795, H1795 + (G1795-H1795)*F1795)</f>
        <v>601.11224163566294</v>
      </c>
      <c r="K1795" s="47">
        <f t="shared" ref="K1795:K1858" si="170">J1795*1000/53453</f>
        <v>11.245622165933867</v>
      </c>
      <c r="L1795" s="48">
        <f>Solar!K1812/1000*Variables!$B$3</f>
        <v>3.2092500000000004</v>
      </c>
      <c r="M1795" s="1">
        <f>IF(E1795=1, VLOOKUP(D1795, Sheet1!$E$2:$G$26, 2), Sheet1!$G$3)</f>
        <v>0.20441999999999999</v>
      </c>
      <c r="N1795" s="1">
        <f>'Electricity Rates'!$J$3</f>
        <v>0.19270000000000001</v>
      </c>
      <c r="O1795" s="145">
        <f>L1795-K1795</f>
        <v>-8.0363721659338658</v>
      </c>
      <c r="P1795">
        <f t="shared" ref="P1795:P1858" si="171">N1795*K1795</f>
        <v>2.1670313913754562</v>
      </c>
      <c r="Q1795">
        <f>IF(O1795&gt;0, IF(Q1794+O1795*Variables!$B$5&lt;Variables!$B$4, Q1794+O1795*Variables!$B$5, Variables!$B$4), IF(Q1794&gt;-O1795, Q1794+O1795/Variables!$B$5, 0))</f>
        <v>16.07201415206924</v>
      </c>
      <c r="R1795">
        <f>IF(O1795&gt;0, 0, IF(Q1794&gt;-O1795, 0, -O1795 - Q1794*Variables!$B$5))</f>
        <v>0</v>
      </c>
      <c r="S1795">
        <f t="shared" ref="S1795:S1858" si="172">R1795*M1795</f>
        <v>0</v>
      </c>
      <c r="T1795">
        <f t="shared" ref="T1795:T1858" si="173">IF(AND(R1795&gt;0, M1795&gt;0.3), 1, 0)</f>
        <v>0</v>
      </c>
    </row>
    <row r="1796" spans="1:20" x14ac:dyDescent="0.3">
      <c r="A1796" s="3">
        <f t="shared" si="168"/>
        <v>43175</v>
      </c>
      <c r="B1796">
        <v>3</v>
      </c>
      <c r="C1796">
        <v>16</v>
      </c>
      <c r="D1796">
        <v>19</v>
      </c>
      <c r="E1796">
        <v>1</v>
      </c>
      <c r="F1796" s="1">
        <f>VLOOKUP(A1796,Weather!$A$1:$E$366, 5)</f>
        <v>0.10256410256410224</v>
      </c>
      <c r="G1796" s="1">
        <f>VLOOKUP(D1796, Spring!$A$1:$E$25, 2)</f>
        <v>482.300884955752</v>
      </c>
      <c r="H1796" s="1">
        <f>VLOOKUP(D1796, Spring!$A$1:$E$25, 3)</f>
        <v>454.99679692504799</v>
      </c>
      <c r="I1796" s="1">
        <f>VLOOKUP(D1796, Spring!$A$1:$E$25, 5)</f>
        <v>266.52341143686903</v>
      </c>
      <c r="J1796" s="1">
        <f t="shared" si="169"/>
        <v>457.79721621024839</v>
      </c>
      <c r="K1796" s="47">
        <f t="shared" si="170"/>
        <v>8.5644812491394013</v>
      </c>
      <c r="L1796" s="48">
        <f>Solar!K1813/1000*Variables!$B$3</f>
        <v>0</v>
      </c>
      <c r="M1796" s="1">
        <f>IF(E1796=1, VLOOKUP(D1796, Sheet1!$E$2:$G$26, 2), Sheet1!$G$3)</f>
        <v>0.20441999999999999</v>
      </c>
      <c r="N1796" s="1">
        <f>'Electricity Rates'!$J$3</f>
        <v>0.19270000000000001</v>
      </c>
      <c r="O1796" s="145">
        <f>L1796-K1796</f>
        <v>-8.5644812491394013</v>
      </c>
      <c r="P1796">
        <f t="shared" si="171"/>
        <v>1.6503755367091628</v>
      </c>
      <c r="Q1796">
        <f>IF(O1796&gt;0, IF(Q1795+O1796*Variables!$B$5&lt;Variables!$B$4, Q1795+O1796*Variables!$B$5, Variables!$B$4), IF(Q1795&gt;-O1796, Q1795+O1796/Variables!$B$5, 0))</f>
        <v>6.9608638870273225</v>
      </c>
      <c r="R1796">
        <f>IF(O1796&gt;0, 0, IF(Q1795&gt;-O1796, 0, -O1796 - Q1795*Variables!$B$5))</f>
        <v>0</v>
      </c>
      <c r="S1796">
        <f t="shared" si="172"/>
        <v>0</v>
      </c>
      <c r="T1796">
        <f t="shared" si="173"/>
        <v>0</v>
      </c>
    </row>
    <row r="1797" spans="1:20" x14ac:dyDescent="0.3">
      <c r="A1797" s="3">
        <f t="shared" si="168"/>
        <v>43175</v>
      </c>
      <c r="B1797">
        <v>3</v>
      </c>
      <c r="C1797">
        <v>16</v>
      </c>
      <c r="D1797">
        <v>20</v>
      </c>
      <c r="E1797">
        <v>1</v>
      </c>
      <c r="F1797" s="1">
        <f>VLOOKUP(A1797,Weather!$A$1:$E$366, 5)</f>
        <v>0.10256410256410224</v>
      </c>
      <c r="G1797" s="1">
        <f>VLOOKUP(D1797, Spring!$A$1:$E$25, 2)</f>
        <v>415.92920353982299</v>
      </c>
      <c r="H1797" s="1">
        <f>VLOOKUP(D1797, Spring!$A$1:$E$25, 3)</f>
        <v>371.98648067830999</v>
      </c>
      <c r="I1797" s="1">
        <f>VLOOKUP(D1797, Spring!$A$1:$E$25, 5)</f>
        <v>284.25369912476901</v>
      </c>
      <c r="J1797" s="1">
        <f t="shared" si="169"/>
        <v>376.49342661282412</v>
      </c>
      <c r="K1797" s="47">
        <f t="shared" si="170"/>
        <v>7.0434480125123784</v>
      </c>
      <c r="L1797" s="48">
        <f>Solar!K1814/1000*Variables!$B$3</f>
        <v>0</v>
      </c>
      <c r="M1797" s="1">
        <f>IF(E1797=1, VLOOKUP(D1797, Sheet1!$E$2:$G$26, 2), Sheet1!$G$3)</f>
        <v>0.20441999999999999</v>
      </c>
      <c r="N1797" s="1">
        <f>'Electricity Rates'!$J$3</f>
        <v>0.19270000000000001</v>
      </c>
      <c r="O1797" s="145">
        <f>L1797-K1797</f>
        <v>-7.0434480125123784</v>
      </c>
      <c r="P1797">
        <f t="shared" si="171"/>
        <v>1.3572724320111353</v>
      </c>
      <c r="Q1797">
        <f>IF(O1797&gt;0, IF(Q1796+O1797*Variables!$B$5&lt;Variables!$B$4, Q1796+O1797*Variables!$B$5, Variables!$B$4), IF(Q1796&gt;-O1797, Q1796+O1797/Variables!$B$5, 0))</f>
        <v>0</v>
      </c>
      <c r="R1797">
        <f>IF(O1797&gt;0, 0, IF(Q1796&gt;-O1797, 0, -O1797 - Q1796*Variables!$B$5))</f>
        <v>0.50023595870669535</v>
      </c>
      <c r="S1797">
        <f t="shared" si="172"/>
        <v>0.10225823467882265</v>
      </c>
      <c r="T1797">
        <f t="shared" si="173"/>
        <v>0</v>
      </c>
    </row>
    <row r="1798" spans="1:20" x14ac:dyDescent="0.3">
      <c r="A1798" s="3">
        <f t="shared" si="168"/>
        <v>43175</v>
      </c>
      <c r="B1798">
        <v>3</v>
      </c>
      <c r="C1798">
        <v>16</v>
      </c>
      <c r="D1798">
        <v>21</v>
      </c>
      <c r="E1798">
        <v>1</v>
      </c>
      <c r="F1798" s="1">
        <f>VLOOKUP(A1798,Weather!$A$1:$E$366, 5)</f>
        <v>0.10256410256410224</v>
      </c>
      <c r="G1798" s="1">
        <f>VLOOKUP(D1798, Spring!$A$1:$E$25, 2)</f>
        <v>371.68141592920301</v>
      </c>
      <c r="H1798" s="1">
        <f>VLOOKUP(D1798, Spring!$A$1:$E$25, 3)</f>
        <v>318.10538116591903</v>
      </c>
      <c r="I1798" s="1">
        <f>VLOOKUP(D1798, Spring!$A$1:$E$25, 5)</f>
        <v>271.28223242670401</v>
      </c>
      <c r="J1798" s="1">
        <f t="shared" si="169"/>
        <v>323.60035909035838</v>
      </c>
      <c r="K1798" s="47">
        <f t="shared" si="170"/>
        <v>6.0539232426684819</v>
      </c>
      <c r="L1798" s="48">
        <f>Solar!K1815/1000*Variables!$B$3</f>
        <v>0</v>
      </c>
      <c r="M1798" s="1">
        <f>IF(E1798=1, VLOOKUP(D1798, Sheet1!$E$2:$G$26, 2), Sheet1!$G$3)</f>
        <v>0.20441999999999999</v>
      </c>
      <c r="N1798" s="1">
        <f>'Electricity Rates'!$J$3</f>
        <v>0.19270000000000001</v>
      </c>
      <c r="O1798" s="145">
        <f>L1798-K1798</f>
        <v>-6.0539232426684819</v>
      </c>
      <c r="P1798">
        <f t="shared" si="171"/>
        <v>1.1665910088622164</v>
      </c>
      <c r="Q1798">
        <f>IF(O1798&gt;0, IF(Q1797+O1798*Variables!$B$5&lt;Variables!$B$4, Q1797+O1798*Variables!$B$5, Variables!$B$4), IF(Q1797&gt;-O1798, Q1797+O1798/Variables!$B$5, 0))</f>
        <v>0</v>
      </c>
      <c r="R1798">
        <f>IF(O1798&gt;0, 0, IF(Q1797&gt;-O1798, 0, -O1798 - Q1797*Variables!$B$5))</f>
        <v>6.0539232426684819</v>
      </c>
      <c r="S1798">
        <f t="shared" si="172"/>
        <v>1.237542989266291</v>
      </c>
      <c r="T1798">
        <f t="shared" si="173"/>
        <v>0</v>
      </c>
    </row>
    <row r="1799" spans="1:20" x14ac:dyDescent="0.3">
      <c r="A1799" s="3">
        <f t="shared" si="168"/>
        <v>43175</v>
      </c>
      <c r="B1799">
        <v>3</v>
      </c>
      <c r="C1799">
        <v>16</v>
      </c>
      <c r="D1799">
        <v>22</v>
      </c>
      <c r="E1799">
        <v>1</v>
      </c>
      <c r="F1799" s="1">
        <f>VLOOKUP(A1799,Weather!$A$1:$E$366, 5)</f>
        <v>0.10256410256410224</v>
      </c>
      <c r="G1799" s="1">
        <f>VLOOKUP(D1799, Spring!$A$1:$E$25, 2)</f>
        <v>345.13274336283098</v>
      </c>
      <c r="H1799" s="1">
        <f>VLOOKUP(D1799, Spring!$A$1:$E$25, 3)</f>
        <v>289.79820627802701</v>
      </c>
      <c r="I1799" s="1">
        <f>VLOOKUP(D1799, Spring!$A$1:$E$25, 5)</f>
        <v>275.85953137878198</v>
      </c>
      <c r="J1799" s="1">
        <f t="shared" si="169"/>
        <v>295.47354341492996</v>
      </c>
      <c r="K1799" s="47">
        <f t="shared" si="170"/>
        <v>5.5277261035850174</v>
      </c>
      <c r="L1799" s="48">
        <f>Solar!K1816/1000*Variables!$B$3</f>
        <v>0</v>
      </c>
      <c r="M1799" s="1">
        <f>IF(E1799=1, VLOOKUP(D1799, Sheet1!$E$2:$G$26, 2), Sheet1!$G$3)</f>
        <v>0.18618000000000001</v>
      </c>
      <c r="N1799" s="1">
        <f>'Electricity Rates'!$J$3</f>
        <v>0.19270000000000001</v>
      </c>
      <c r="O1799" s="145">
        <f>L1799-K1799</f>
        <v>-5.5277261035850174</v>
      </c>
      <c r="P1799">
        <f t="shared" si="171"/>
        <v>1.0651928201608329</v>
      </c>
      <c r="Q1799">
        <f>IF(O1799&gt;0, IF(Q1798+O1799*Variables!$B$5&lt;Variables!$B$4, Q1798+O1799*Variables!$B$5, Variables!$B$4), IF(Q1798&gt;-O1799, Q1798+O1799/Variables!$B$5, 0))</f>
        <v>0</v>
      </c>
      <c r="R1799">
        <f>IF(O1799&gt;0, 0, IF(Q1798&gt;-O1799, 0, -O1799 - Q1798*Variables!$B$5))</f>
        <v>5.5277261035850174</v>
      </c>
      <c r="S1799">
        <f t="shared" si="172"/>
        <v>1.0291520459654586</v>
      </c>
      <c r="T1799">
        <f t="shared" si="173"/>
        <v>0</v>
      </c>
    </row>
    <row r="1800" spans="1:20" x14ac:dyDescent="0.3">
      <c r="A1800" s="3">
        <f t="shared" si="168"/>
        <v>43175</v>
      </c>
      <c r="B1800">
        <v>3</v>
      </c>
      <c r="C1800">
        <v>16</v>
      </c>
      <c r="D1800">
        <v>23</v>
      </c>
      <c r="E1800">
        <v>1</v>
      </c>
      <c r="F1800" s="1">
        <f>VLOOKUP(A1800,Weather!$A$1:$E$366, 5)</f>
        <v>0.10256410256410224</v>
      </c>
      <c r="G1800" s="1">
        <f>VLOOKUP(D1800, Spring!$A$1:$E$25, 2)</f>
        <v>318.58407079646003</v>
      </c>
      <c r="H1800" s="1">
        <f>VLOOKUP(D1800, Spring!$A$1:$E$25, 3)</f>
        <v>270.57975656630401</v>
      </c>
      <c r="I1800" s="1">
        <f>VLOOKUP(D1800, Spring!$A$1:$E$25, 5)</f>
        <v>271.64527650221697</v>
      </c>
      <c r="J1800" s="1">
        <f t="shared" si="169"/>
        <v>275.50327597452514</v>
      </c>
      <c r="K1800" s="47">
        <f t="shared" si="170"/>
        <v>5.1541218635909143</v>
      </c>
      <c r="L1800" s="48">
        <f>Solar!K1817/1000*Variables!$B$3</f>
        <v>0</v>
      </c>
      <c r="M1800" s="1">
        <f>IF(E1800=1, VLOOKUP(D1800, Sheet1!$E$2:$G$26, 2), Sheet1!$G$3)</f>
        <v>0.18618000000000001</v>
      </c>
      <c r="N1800" s="1">
        <f>'Electricity Rates'!$J$3</f>
        <v>0.19270000000000001</v>
      </c>
      <c r="O1800" s="145">
        <f>L1800-K1800</f>
        <v>-5.1541218635909143</v>
      </c>
      <c r="P1800">
        <f t="shared" si="171"/>
        <v>0.99319928311396921</v>
      </c>
      <c r="Q1800">
        <f>IF(O1800&gt;0, IF(Q1799+O1800*Variables!$B$5&lt;Variables!$B$4, Q1799+O1800*Variables!$B$5, Variables!$B$4), IF(Q1799&gt;-O1800, Q1799+O1800/Variables!$B$5, 0))</f>
        <v>0</v>
      </c>
      <c r="R1800">
        <f>IF(O1800&gt;0, 0, IF(Q1799&gt;-O1800, 0, -O1800 - Q1799*Variables!$B$5))</f>
        <v>5.1541218635909143</v>
      </c>
      <c r="S1800">
        <f t="shared" si="172"/>
        <v>0.95959440856335654</v>
      </c>
      <c r="T1800">
        <f t="shared" si="173"/>
        <v>0</v>
      </c>
    </row>
    <row r="1801" spans="1:20" x14ac:dyDescent="0.3">
      <c r="A1801" s="3">
        <f t="shared" si="168"/>
        <v>43175</v>
      </c>
      <c r="B1801">
        <v>3</v>
      </c>
      <c r="C1801">
        <v>16</v>
      </c>
      <c r="D1801">
        <v>24</v>
      </c>
      <c r="E1801">
        <v>1</v>
      </c>
      <c r="F1801" s="1">
        <f>VLOOKUP(A1801,Weather!$A$1:$E$366, 5)</f>
        <v>0.10256410256410224</v>
      </c>
      <c r="G1801" s="1">
        <f>VLOOKUP(D1801, Spring!$A$1:$E$25, 2)</f>
        <v>287.61061946902601</v>
      </c>
      <c r="H1801" s="1">
        <f>VLOOKUP(D1801, Spring!$A$1:$E$25, 3)</f>
        <v>251.20115310698301</v>
      </c>
      <c r="I1801" s="1">
        <f>VLOOKUP(D1801, Spring!$A$1:$E$25, 5)</f>
        <v>267.465363632795</v>
      </c>
      <c r="J1801" s="1">
        <f t="shared" si="169"/>
        <v>254.93545734924382</v>
      </c>
      <c r="K1801" s="47">
        <f t="shared" si="170"/>
        <v>4.7693386217657343</v>
      </c>
      <c r="L1801" s="48">
        <f>Solar!K1818/1000*Variables!$B$3</f>
        <v>0</v>
      </c>
      <c r="M1801" s="1">
        <f>IF(E1801=1, VLOOKUP(D1801, Sheet1!$E$2:$G$26, 2), Sheet1!$G$3)</f>
        <v>0.18618000000000001</v>
      </c>
      <c r="N1801" s="1">
        <f>'Electricity Rates'!$J$3</f>
        <v>0.19270000000000001</v>
      </c>
      <c r="O1801" s="145">
        <f>L1801-K1801</f>
        <v>-4.7693386217657343</v>
      </c>
      <c r="P1801">
        <f t="shared" si="171"/>
        <v>0.91905155241425707</v>
      </c>
      <c r="Q1801">
        <f>IF(O1801&gt;0, IF(Q1800+O1801*Variables!$B$5&lt;Variables!$B$4, Q1800+O1801*Variables!$B$5, Variables!$B$4), IF(Q1800&gt;-O1801, Q1800+O1801/Variables!$B$5, 0))</f>
        <v>0</v>
      </c>
      <c r="R1801">
        <f>IF(O1801&gt;0, 0, IF(Q1800&gt;-O1801, 0, -O1801 - Q1800*Variables!$B$5))</f>
        <v>4.7693386217657343</v>
      </c>
      <c r="S1801">
        <f t="shared" si="172"/>
        <v>0.88795546460034447</v>
      </c>
      <c r="T1801">
        <f t="shared" si="173"/>
        <v>0</v>
      </c>
    </row>
    <row r="1802" spans="1:20" x14ac:dyDescent="0.3">
      <c r="A1802" s="3">
        <f t="shared" si="168"/>
        <v>43176</v>
      </c>
      <c r="B1802">
        <v>3</v>
      </c>
      <c r="C1802">
        <v>17</v>
      </c>
      <c r="D1802">
        <v>1</v>
      </c>
      <c r="E1802">
        <v>0</v>
      </c>
      <c r="F1802" s="1">
        <f>VLOOKUP(A1802,Weather!$A$1:$E$366, 5)</f>
        <v>0.10256410256410224</v>
      </c>
      <c r="G1802" s="1">
        <f>VLOOKUP(D1802, Spring!$A$1:$E$25, 2)</f>
        <v>284.91351697629602</v>
      </c>
      <c r="H1802" s="1">
        <f>VLOOKUP(D1802, Spring!$A$1:$E$25, 3)</f>
        <v>272.00797092955099</v>
      </c>
      <c r="I1802" s="1">
        <f>VLOOKUP(D1802, Spring!$A$1:$E$25, 5)</f>
        <v>272.01322657875102</v>
      </c>
      <c r="J1802" s="1">
        <f t="shared" si="169"/>
        <v>272.01322657875102</v>
      </c>
      <c r="K1802" s="47">
        <f t="shared" si="170"/>
        <v>5.0888299361822726</v>
      </c>
      <c r="L1802" s="48">
        <f>Solar!K1819/1000*Variables!$B$3</f>
        <v>0</v>
      </c>
      <c r="M1802" s="1">
        <f>IF(E1802=1, VLOOKUP(D1802, Sheet1!$E$2:$G$26, 2), Sheet1!$G$3)</f>
        <v>0.18618000000000001</v>
      </c>
      <c r="N1802" s="1">
        <f>'Electricity Rates'!$J$3</f>
        <v>0.19270000000000001</v>
      </c>
      <c r="O1802" s="145">
        <f>L1802-K1802</f>
        <v>-5.0888299361822726</v>
      </c>
      <c r="P1802">
        <f t="shared" si="171"/>
        <v>0.98061752870232399</v>
      </c>
      <c r="Q1802">
        <f>IF(O1802&gt;0, IF(Q1801+O1802*Variables!$B$5&lt;Variables!$B$4, Q1801+O1802*Variables!$B$5, Variables!$B$4), IF(Q1801&gt;-O1802, Q1801+O1802/Variables!$B$5, 0))</f>
        <v>0</v>
      </c>
      <c r="R1802">
        <f>IF(O1802&gt;0, 0, IF(Q1801&gt;-O1802, 0, -O1802 - Q1801*Variables!$B$5))</f>
        <v>5.0888299361822726</v>
      </c>
      <c r="S1802">
        <f t="shared" si="172"/>
        <v>0.94743835751841554</v>
      </c>
      <c r="T1802">
        <f t="shared" si="173"/>
        <v>0</v>
      </c>
    </row>
    <row r="1803" spans="1:20" x14ac:dyDescent="0.3">
      <c r="A1803" s="3">
        <f t="shared" si="168"/>
        <v>43176</v>
      </c>
      <c r="B1803">
        <v>3</v>
      </c>
      <c r="C1803">
        <v>17</v>
      </c>
      <c r="D1803">
        <v>2</v>
      </c>
      <c r="E1803">
        <v>0</v>
      </c>
      <c r="F1803" s="1">
        <f>VLOOKUP(A1803,Weather!$A$1:$E$366, 5)</f>
        <v>0.10256410256410224</v>
      </c>
      <c r="G1803" s="1">
        <f>VLOOKUP(D1803, Spring!$A$1:$E$25, 2)</f>
        <v>283.47213324791699</v>
      </c>
      <c r="H1803" s="1">
        <f>VLOOKUP(D1803, Spring!$A$1:$E$25, 3)</f>
        <v>272.193568553901</v>
      </c>
      <c r="I1803" s="1">
        <f>VLOOKUP(D1803, Spring!$A$1:$E$25, 5)</f>
        <v>263.43263079398702</v>
      </c>
      <c r="J1803" s="1">
        <f t="shared" si="169"/>
        <v>263.43263079398702</v>
      </c>
      <c r="K1803" s="47">
        <f t="shared" si="170"/>
        <v>4.928303945409743</v>
      </c>
      <c r="L1803" s="48">
        <f>Solar!K1820/1000*Variables!$B$3</f>
        <v>0</v>
      </c>
      <c r="M1803" s="1">
        <f>IF(E1803=1, VLOOKUP(D1803, Sheet1!$E$2:$G$26, 2), Sheet1!$G$3)</f>
        <v>0.18618000000000001</v>
      </c>
      <c r="N1803" s="1">
        <f>'Electricity Rates'!$J$3</f>
        <v>0.19270000000000001</v>
      </c>
      <c r="O1803" s="145">
        <f>L1803-K1803</f>
        <v>-4.928303945409743</v>
      </c>
      <c r="P1803">
        <f t="shared" si="171"/>
        <v>0.94968417028045748</v>
      </c>
      <c r="Q1803">
        <f>IF(O1803&gt;0, IF(Q1802+O1803*Variables!$B$5&lt;Variables!$B$4, Q1802+O1803*Variables!$B$5, Variables!$B$4), IF(Q1802&gt;-O1803, Q1802+O1803/Variables!$B$5, 0))</f>
        <v>0</v>
      </c>
      <c r="R1803">
        <f>IF(O1803&gt;0, 0, IF(Q1802&gt;-O1803, 0, -O1803 - Q1802*Variables!$B$5))</f>
        <v>4.928303945409743</v>
      </c>
      <c r="S1803">
        <f t="shared" si="172"/>
        <v>0.91755162855638606</v>
      </c>
      <c r="T1803">
        <f t="shared" si="173"/>
        <v>0</v>
      </c>
    </row>
    <row r="1804" spans="1:20" x14ac:dyDescent="0.3">
      <c r="A1804" s="3">
        <f t="shared" si="168"/>
        <v>43176</v>
      </c>
      <c r="B1804">
        <v>3</v>
      </c>
      <c r="C1804">
        <v>17</v>
      </c>
      <c r="D1804">
        <v>3</v>
      </c>
      <c r="E1804">
        <v>0</v>
      </c>
      <c r="F1804" s="1">
        <f>VLOOKUP(A1804,Weather!$A$1:$E$366, 5)</f>
        <v>0.10256410256410224</v>
      </c>
      <c r="G1804" s="1">
        <f>VLOOKUP(D1804, Spring!$A$1:$E$25, 2)</f>
        <v>282.03074951953801</v>
      </c>
      <c r="H1804" s="1">
        <f>VLOOKUP(D1804, Spring!$A$1:$E$25, 3)</f>
        <v>263.612120501699</v>
      </c>
      <c r="I1804" s="1">
        <f>VLOOKUP(D1804, Spring!$A$1:$E$25, 5)</f>
        <v>268.00502374504498</v>
      </c>
      <c r="J1804" s="1">
        <f t="shared" si="169"/>
        <v>268.00502374504498</v>
      </c>
      <c r="K1804" s="47">
        <f t="shared" si="170"/>
        <v>5.0138443818877336</v>
      </c>
      <c r="L1804" s="48">
        <f>Solar!K1821/1000*Variables!$B$3</f>
        <v>0</v>
      </c>
      <c r="M1804" s="1">
        <f>IF(E1804=1, VLOOKUP(D1804, Sheet1!$E$2:$G$26, 2), Sheet1!$G$3)</f>
        <v>0.18618000000000001</v>
      </c>
      <c r="N1804" s="1">
        <f>'Electricity Rates'!$J$3</f>
        <v>0.19270000000000001</v>
      </c>
      <c r="O1804" s="145">
        <f>L1804-K1804</f>
        <v>-5.0138443818877336</v>
      </c>
      <c r="P1804">
        <f t="shared" si="171"/>
        <v>0.96616781238976635</v>
      </c>
      <c r="Q1804">
        <f>IF(O1804&gt;0, IF(Q1803+O1804*Variables!$B$5&lt;Variables!$B$4, Q1803+O1804*Variables!$B$5, Variables!$B$4), IF(Q1803&gt;-O1804, Q1803+O1804/Variables!$B$5, 0))</f>
        <v>0</v>
      </c>
      <c r="R1804">
        <f>IF(O1804&gt;0, 0, IF(Q1803&gt;-O1804, 0, -O1804 - Q1803*Variables!$B$5))</f>
        <v>5.0138443818877336</v>
      </c>
      <c r="S1804">
        <f t="shared" si="172"/>
        <v>0.9334775470198583</v>
      </c>
      <c r="T1804">
        <f t="shared" si="173"/>
        <v>0</v>
      </c>
    </row>
    <row r="1805" spans="1:20" x14ac:dyDescent="0.3">
      <c r="A1805" s="3">
        <f t="shared" si="168"/>
        <v>43176</v>
      </c>
      <c r="B1805">
        <v>3</v>
      </c>
      <c r="C1805">
        <v>17</v>
      </c>
      <c r="D1805">
        <v>4</v>
      </c>
      <c r="E1805">
        <v>0</v>
      </c>
      <c r="F1805" s="1">
        <f>VLOOKUP(A1805,Weather!$A$1:$E$366, 5)</f>
        <v>0.10256410256410224</v>
      </c>
      <c r="G1805" s="1">
        <f>VLOOKUP(D1805, Spring!$A$1:$E$25, 2)</f>
        <v>287.61061946902601</v>
      </c>
      <c r="H1805" s="1">
        <f>VLOOKUP(D1805, Spring!$A$1:$E$25, 3)</f>
        <v>280.54932735425899</v>
      </c>
      <c r="I1805" s="1">
        <f>VLOOKUP(D1805, Spring!$A$1:$E$25, 5)</f>
        <v>263.81039287256101</v>
      </c>
      <c r="J1805" s="1">
        <f t="shared" si="169"/>
        <v>263.81039287256101</v>
      </c>
      <c r="K1805" s="47">
        <f t="shared" si="170"/>
        <v>4.93537112739343</v>
      </c>
      <c r="L1805" s="48">
        <f>Solar!K1822/1000*Variables!$B$3</f>
        <v>0</v>
      </c>
      <c r="M1805" s="1">
        <f>IF(E1805=1, VLOOKUP(D1805, Sheet1!$E$2:$G$26, 2), Sheet1!$G$3)</f>
        <v>0.18618000000000001</v>
      </c>
      <c r="N1805" s="1">
        <f>'Electricity Rates'!$J$3</f>
        <v>0.19270000000000001</v>
      </c>
      <c r="O1805" s="145">
        <f>L1805-K1805</f>
        <v>-4.93537112739343</v>
      </c>
      <c r="P1805">
        <f t="shared" si="171"/>
        <v>0.95104601624871399</v>
      </c>
      <c r="Q1805">
        <f>IF(O1805&gt;0, IF(Q1804+O1805*Variables!$B$5&lt;Variables!$B$4, Q1804+O1805*Variables!$B$5, Variables!$B$4), IF(Q1804&gt;-O1805, Q1804+O1805/Variables!$B$5, 0))</f>
        <v>0</v>
      </c>
      <c r="R1805">
        <f>IF(O1805&gt;0, 0, IF(Q1804&gt;-O1805, 0, -O1805 - Q1804*Variables!$B$5))</f>
        <v>4.93537112739343</v>
      </c>
      <c r="S1805">
        <f t="shared" si="172"/>
        <v>0.91886739649810889</v>
      </c>
      <c r="T1805">
        <f t="shared" si="173"/>
        <v>0</v>
      </c>
    </row>
    <row r="1806" spans="1:20" x14ac:dyDescent="0.3">
      <c r="A1806" s="3">
        <f t="shared" si="168"/>
        <v>43176</v>
      </c>
      <c r="B1806">
        <v>3</v>
      </c>
      <c r="C1806">
        <v>17</v>
      </c>
      <c r="D1806">
        <v>5</v>
      </c>
      <c r="E1806">
        <v>0</v>
      </c>
      <c r="F1806" s="1">
        <f>VLOOKUP(A1806,Weather!$A$1:$E$366, 5)</f>
        <v>0.10256410256410224</v>
      </c>
      <c r="G1806" s="1">
        <f>VLOOKUP(D1806, Spring!$A$1:$E$25, 2)</f>
        <v>318.58407079646003</v>
      </c>
      <c r="H1806" s="1">
        <f>VLOOKUP(D1806, Spring!$A$1:$E$25, 3)</f>
        <v>296.96508648302301</v>
      </c>
      <c r="I1806" s="1">
        <f>VLOOKUP(D1806, Spring!$A$1:$E$25, 5)</f>
        <v>263.982102908277</v>
      </c>
      <c r="J1806" s="1">
        <f t="shared" si="169"/>
        <v>263.982102908277</v>
      </c>
      <c r="K1806" s="47">
        <f t="shared" si="170"/>
        <v>4.9385834828405706</v>
      </c>
      <c r="L1806" s="48">
        <f>Solar!K1823/1000*Variables!$B$3</f>
        <v>0</v>
      </c>
      <c r="M1806" s="1">
        <f>IF(E1806=1, VLOOKUP(D1806, Sheet1!$E$2:$G$26, 2), Sheet1!$G$3)</f>
        <v>0.18618000000000001</v>
      </c>
      <c r="N1806" s="1">
        <f>'Electricity Rates'!$J$3</f>
        <v>0.19270000000000001</v>
      </c>
      <c r="O1806" s="145">
        <f>L1806-K1806</f>
        <v>-4.9385834828405706</v>
      </c>
      <c r="P1806">
        <f t="shared" si="171"/>
        <v>0.95166503714337802</v>
      </c>
      <c r="Q1806">
        <f>IF(O1806&gt;0, IF(Q1805+O1806*Variables!$B$5&lt;Variables!$B$4, Q1805+O1806*Variables!$B$5, Variables!$B$4), IF(Q1805&gt;-O1806, Q1805+O1806/Variables!$B$5, 0))</f>
        <v>0</v>
      </c>
      <c r="R1806">
        <f>IF(O1806&gt;0, 0, IF(Q1805&gt;-O1806, 0, -O1806 - Q1805*Variables!$B$5))</f>
        <v>4.9385834828405706</v>
      </c>
      <c r="S1806">
        <f t="shared" si="172"/>
        <v>0.91946547283525748</v>
      </c>
      <c r="T1806">
        <f t="shared" si="173"/>
        <v>0</v>
      </c>
    </row>
    <row r="1807" spans="1:20" x14ac:dyDescent="0.3">
      <c r="A1807" s="3">
        <f t="shared" si="168"/>
        <v>43176</v>
      </c>
      <c r="B1807">
        <v>3</v>
      </c>
      <c r="C1807">
        <v>17</v>
      </c>
      <c r="D1807">
        <v>6</v>
      </c>
      <c r="E1807">
        <v>0</v>
      </c>
      <c r="F1807" s="1">
        <f>VLOOKUP(A1807,Weather!$A$1:$E$366, 5)</f>
        <v>0.10256410256410224</v>
      </c>
      <c r="G1807" s="1">
        <f>VLOOKUP(D1807, Spring!$A$1:$E$25, 2)</f>
        <v>389.38053097345102</v>
      </c>
      <c r="H1807" s="1">
        <f>VLOOKUP(D1807, Spring!$A$1:$E$25, 3)</f>
        <v>340.20659833439998</v>
      </c>
      <c r="I1807" s="1">
        <f>VLOOKUP(D1807, Spring!$A$1:$E$25, 5)</f>
        <v>264.16853094705402</v>
      </c>
      <c r="J1807" s="1">
        <f t="shared" si="169"/>
        <v>264.16853094705402</v>
      </c>
      <c r="K1807" s="47">
        <f t="shared" si="170"/>
        <v>4.9420711830403166</v>
      </c>
      <c r="L1807" s="48">
        <f>Solar!K1824/1000*Variables!$B$3</f>
        <v>0</v>
      </c>
      <c r="M1807" s="1">
        <f>IF(E1807=1, VLOOKUP(D1807, Sheet1!$E$2:$G$26, 2), Sheet1!$G$3)</f>
        <v>0.18618000000000001</v>
      </c>
      <c r="N1807" s="1">
        <f>'Electricity Rates'!$J$3</f>
        <v>0.19270000000000001</v>
      </c>
      <c r="O1807" s="145">
        <f>L1807-K1807</f>
        <v>-4.9420711830403166</v>
      </c>
      <c r="P1807">
        <f t="shared" si="171"/>
        <v>0.95233711697186907</v>
      </c>
      <c r="Q1807">
        <f>IF(O1807&gt;0, IF(Q1806+O1807*Variables!$B$5&lt;Variables!$B$4, Q1806+O1807*Variables!$B$5, Variables!$B$4), IF(Q1806&gt;-O1807, Q1806+O1807/Variables!$B$5, 0))</f>
        <v>0</v>
      </c>
      <c r="R1807">
        <f>IF(O1807&gt;0, 0, IF(Q1806&gt;-O1807, 0, -O1807 - Q1806*Variables!$B$5))</f>
        <v>4.9420711830403166</v>
      </c>
      <c r="S1807">
        <f t="shared" si="172"/>
        <v>0.92011481285844621</v>
      </c>
      <c r="T1807">
        <f t="shared" si="173"/>
        <v>0</v>
      </c>
    </row>
    <row r="1808" spans="1:20" x14ac:dyDescent="0.3">
      <c r="A1808" s="3">
        <f t="shared" si="168"/>
        <v>43176</v>
      </c>
      <c r="B1808">
        <v>3</v>
      </c>
      <c r="C1808">
        <v>17</v>
      </c>
      <c r="D1808">
        <v>7</v>
      </c>
      <c r="E1808">
        <v>0</v>
      </c>
      <c r="F1808" s="1">
        <f>VLOOKUP(A1808,Weather!$A$1:$E$366, 5)</f>
        <v>0.10256410256410224</v>
      </c>
      <c r="G1808" s="1">
        <f>VLOOKUP(D1808, Spring!$A$1:$E$25, 2)</f>
        <v>623.89380530973403</v>
      </c>
      <c r="H1808" s="1">
        <f>VLOOKUP(D1808, Spring!$A$1:$E$25, 3)</f>
        <v>374.47950032030701</v>
      </c>
      <c r="I1808" s="1">
        <f>VLOOKUP(D1808, Spring!$A$1:$E$25, 5)</f>
        <v>251.18725224694799</v>
      </c>
      <c r="J1808" s="1">
        <f t="shared" si="169"/>
        <v>251.18725224694799</v>
      </c>
      <c r="K1808" s="47">
        <f t="shared" si="170"/>
        <v>4.699217111236937</v>
      </c>
      <c r="L1808" s="48">
        <f>Solar!K1825/1000*Variables!$B$3</f>
        <v>0.86199999999999988</v>
      </c>
      <c r="M1808" s="1">
        <f>IF(E1808=1, VLOOKUP(D1808, Sheet1!$E$2:$G$26, 2), Sheet1!$G$3)</f>
        <v>0.18618000000000001</v>
      </c>
      <c r="N1808" s="1">
        <f>'Electricity Rates'!$J$3</f>
        <v>0.19270000000000001</v>
      </c>
      <c r="O1808" s="145">
        <f>L1808-K1808</f>
        <v>-3.8372171112369369</v>
      </c>
      <c r="P1808">
        <f t="shared" si="171"/>
        <v>0.90553913733535785</v>
      </c>
      <c r="Q1808">
        <f>IF(O1808&gt;0, IF(Q1807+O1808*Variables!$B$5&lt;Variables!$B$4, Q1807+O1808*Variables!$B$5, Variables!$B$4), IF(Q1807&gt;-O1808, Q1807+O1808/Variables!$B$5, 0))</f>
        <v>0</v>
      </c>
      <c r="R1808">
        <f>IF(O1808&gt;0, 0, IF(Q1807&gt;-O1808, 0, -O1808 - Q1807*Variables!$B$5))</f>
        <v>3.8372171112369369</v>
      </c>
      <c r="S1808">
        <f t="shared" si="172"/>
        <v>0.71441308177009299</v>
      </c>
      <c r="T1808">
        <f t="shared" si="173"/>
        <v>0</v>
      </c>
    </row>
    <row r="1809" spans="1:20" x14ac:dyDescent="0.3">
      <c r="A1809" s="3">
        <f t="shared" si="168"/>
        <v>43176</v>
      </c>
      <c r="B1809">
        <v>3</v>
      </c>
      <c r="C1809">
        <v>17</v>
      </c>
      <c r="D1809">
        <v>8</v>
      </c>
      <c r="E1809">
        <v>0</v>
      </c>
      <c r="F1809" s="1">
        <f>VLOOKUP(A1809,Weather!$A$1:$E$366, 5)</f>
        <v>0.10256410256410224</v>
      </c>
      <c r="G1809" s="1">
        <f>VLOOKUP(D1809, Spring!$A$1:$E$25, 2)</f>
        <v>871.68141592920301</v>
      </c>
      <c r="H1809" s="1">
        <f>VLOOKUP(D1809, Spring!$A$1:$E$25, 3)</f>
        <v>578.35522101217202</v>
      </c>
      <c r="I1809" s="1">
        <f>VLOOKUP(D1809, Spring!$A$1:$E$25, 5)</f>
        <v>268.91753993484798</v>
      </c>
      <c r="J1809" s="1">
        <f t="shared" si="169"/>
        <v>268.91753993484798</v>
      </c>
      <c r="K1809" s="47">
        <f t="shared" si="170"/>
        <v>5.030915756549641</v>
      </c>
      <c r="L1809" s="48">
        <f>Solar!K1826/1000*Variables!$B$3</f>
        <v>8.24</v>
      </c>
      <c r="M1809" s="1">
        <f>IF(E1809=1, VLOOKUP(D1809, Sheet1!$E$2:$G$26, 2), Sheet1!$G$3)</f>
        <v>0.18618000000000001</v>
      </c>
      <c r="N1809" s="1">
        <f>'Electricity Rates'!$J$3</f>
        <v>0.19270000000000001</v>
      </c>
      <c r="O1809" s="145">
        <f>L1809-K1809</f>
        <v>3.2090842434503593</v>
      </c>
      <c r="P1809">
        <f t="shared" si="171"/>
        <v>0.96945746628711582</v>
      </c>
      <c r="Q1809">
        <f>IF(O1809&gt;0, IF(Q1808+O1809*Variables!$B$5&lt;Variables!$B$4, Q1808+O1809*Variables!$B$5, Variables!$B$4), IF(Q1808&gt;-O1809, Q1808+O1809/Variables!$B$5, 0))</f>
        <v>3.0165391888433377</v>
      </c>
      <c r="R1809">
        <f>IF(O1809&gt;0, 0, IF(Q1808&gt;-O1809, 0, -O1809 - Q1808*Variables!$B$5))</f>
        <v>0</v>
      </c>
      <c r="S1809">
        <f t="shared" si="172"/>
        <v>0</v>
      </c>
      <c r="T1809">
        <f t="shared" si="173"/>
        <v>0</v>
      </c>
    </row>
    <row r="1810" spans="1:20" x14ac:dyDescent="0.3">
      <c r="A1810" s="3">
        <f t="shared" si="168"/>
        <v>43176</v>
      </c>
      <c r="B1810">
        <v>3</v>
      </c>
      <c r="C1810">
        <v>17</v>
      </c>
      <c r="D1810">
        <v>9</v>
      </c>
      <c r="E1810">
        <v>0</v>
      </c>
      <c r="F1810" s="1">
        <f>VLOOKUP(A1810,Weather!$A$1:$E$366, 5)</f>
        <v>0.10256410256410224</v>
      </c>
      <c r="G1810" s="1">
        <f>VLOOKUP(D1810, Spring!$A$1:$E$25, 2)</f>
        <v>1137.1681415929199</v>
      </c>
      <c r="H1810" s="1">
        <f>VLOOKUP(D1810, Spring!$A$1:$E$25, 3)</f>
        <v>786.77530429212004</v>
      </c>
      <c r="I1810" s="1">
        <f>VLOOKUP(D1810, Spring!$A$1:$E$25, 5)</f>
        <v>317.33977000667198</v>
      </c>
      <c r="J1810" s="1">
        <f t="shared" si="169"/>
        <v>317.33977000667198</v>
      </c>
      <c r="K1810" s="47">
        <f t="shared" si="170"/>
        <v>5.9367999926416095</v>
      </c>
      <c r="L1810" s="48">
        <f>Solar!K1827/1000*Variables!$B$3</f>
        <v>18.6098</v>
      </c>
      <c r="M1810" s="1">
        <f>IF(E1810=1, VLOOKUP(D1810, Sheet1!$E$2:$G$26, 2), Sheet1!$G$3)</f>
        <v>0.18618000000000001</v>
      </c>
      <c r="N1810" s="1">
        <f>'Electricity Rates'!$J$3</f>
        <v>0.19270000000000001</v>
      </c>
      <c r="O1810" s="145">
        <f>L1810-K1810</f>
        <v>12.673000007358389</v>
      </c>
      <c r="P1810">
        <f t="shared" si="171"/>
        <v>1.1440213585820382</v>
      </c>
      <c r="Q1810">
        <f>IF(O1810&gt;0, IF(Q1809+O1810*Variables!$B$5&lt;Variables!$B$4, Q1809+O1810*Variables!$B$5, Variables!$B$4), IF(Q1809&gt;-O1810, Q1809+O1810/Variables!$B$5, 0))</f>
        <v>14.929159195760223</v>
      </c>
      <c r="R1810">
        <f>IF(O1810&gt;0, 0, IF(Q1809&gt;-O1810, 0, -O1810 - Q1809*Variables!$B$5))</f>
        <v>0</v>
      </c>
      <c r="S1810">
        <f t="shared" si="172"/>
        <v>0</v>
      </c>
      <c r="T1810">
        <f t="shared" si="173"/>
        <v>0</v>
      </c>
    </row>
    <row r="1811" spans="1:20" x14ac:dyDescent="0.3">
      <c r="A1811" s="3">
        <f t="shared" si="168"/>
        <v>43176</v>
      </c>
      <c r="B1811">
        <v>3</v>
      </c>
      <c r="C1811">
        <v>17</v>
      </c>
      <c r="D1811">
        <v>10</v>
      </c>
      <c r="E1811">
        <v>0</v>
      </c>
      <c r="F1811" s="1">
        <f>VLOOKUP(A1811,Weather!$A$1:$E$366, 5)</f>
        <v>0.10256410256410224</v>
      </c>
      <c r="G1811" s="1">
        <f>VLOOKUP(D1811, Spring!$A$1:$E$25, 2)</f>
        <v>1207.9646017699099</v>
      </c>
      <c r="H1811" s="1">
        <f>VLOOKUP(D1811, Spring!$A$1:$E$25, 3)</f>
        <v>923.64670083279998</v>
      </c>
      <c r="I1811" s="1">
        <f>VLOOKUP(D1811, Spring!$A$1:$E$25, 5)</f>
        <v>339.44621060481097</v>
      </c>
      <c r="J1811" s="1">
        <f t="shared" si="169"/>
        <v>339.44621060481097</v>
      </c>
      <c r="K1811" s="47">
        <f t="shared" si="170"/>
        <v>6.3503678110641308</v>
      </c>
      <c r="L1811" s="48">
        <f>Solar!K1828/1000*Variables!$B$3</f>
        <v>18.849150000000002</v>
      </c>
      <c r="M1811" s="1">
        <f>IF(E1811=1, VLOOKUP(D1811, Sheet1!$E$2:$G$26, 2), Sheet1!$G$3)</f>
        <v>0.18618000000000001</v>
      </c>
      <c r="N1811" s="1">
        <f>'Electricity Rates'!$J$3</f>
        <v>0.19270000000000001</v>
      </c>
      <c r="O1811" s="145">
        <f>L1811-K1811</f>
        <v>12.49878218893587</v>
      </c>
      <c r="P1811">
        <f t="shared" si="171"/>
        <v>1.223715877192058</v>
      </c>
      <c r="Q1811">
        <f>IF(O1811&gt;0, IF(Q1810+O1811*Variables!$B$5&lt;Variables!$B$4, Q1810+O1811*Variables!$B$5, Variables!$B$4), IF(Q1810&gt;-O1811, Q1810+O1811/Variables!$B$5, 0))</f>
        <v>26.678014453359939</v>
      </c>
      <c r="R1811">
        <f>IF(O1811&gt;0, 0, IF(Q1810&gt;-O1811, 0, -O1811 - Q1810*Variables!$B$5))</f>
        <v>0</v>
      </c>
      <c r="S1811">
        <f t="shared" si="172"/>
        <v>0</v>
      </c>
      <c r="T1811">
        <f t="shared" si="173"/>
        <v>0</v>
      </c>
    </row>
    <row r="1812" spans="1:20" x14ac:dyDescent="0.3">
      <c r="A1812" s="3">
        <f t="shared" si="168"/>
        <v>43176</v>
      </c>
      <c r="B1812">
        <v>3</v>
      </c>
      <c r="C1812">
        <v>17</v>
      </c>
      <c r="D1812">
        <v>11</v>
      </c>
      <c r="E1812">
        <v>0</v>
      </c>
      <c r="F1812" s="1">
        <f>VLOOKUP(A1812,Weather!$A$1:$E$366, 5)</f>
        <v>0.10256410256410224</v>
      </c>
      <c r="G1812" s="1">
        <f>VLOOKUP(D1812, Spring!$A$1:$E$25, 2)</f>
        <v>1274.3362831858401</v>
      </c>
      <c r="H1812" s="1">
        <f>VLOOKUP(D1812, Spring!$A$1:$E$25, 3)</f>
        <v>962.46396540679098</v>
      </c>
      <c r="I1812" s="1">
        <f>VLOOKUP(D1812, Spring!$A$1:$E$25, 5)</f>
        <v>352.80034538247099</v>
      </c>
      <c r="J1812" s="1">
        <f t="shared" si="169"/>
        <v>352.80034538247099</v>
      </c>
      <c r="K1812" s="47">
        <f t="shared" si="170"/>
        <v>6.6001972832670006</v>
      </c>
      <c r="L1812" s="48">
        <f>Solar!K1829/1000*Variables!$B$3</f>
        <v>29.231950000000001</v>
      </c>
      <c r="M1812" s="1">
        <f>IF(E1812=1, VLOOKUP(D1812, Sheet1!$E$2:$G$26, 2), Sheet1!$G$3)</f>
        <v>0.18618000000000001</v>
      </c>
      <c r="N1812" s="1">
        <f>'Electricity Rates'!$J$3</f>
        <v>0.19270000000000001</v>
      </c>
      <c r="O1812" s="145">
        <f>L1812-K1812</f>
        <v>22.631752716733001</v>
      </c>
      <c r="P1812">
        <f t="shared" si="171"/>
        <v>1.2718580164855511</v>
      </c>
      <c r="Q1812">
        <f>IF(O1812&gt;0, IF(Q1811+O1812*Variables!$B$5&lt;Variables!$B$4, Q1811+O1812*Variables!$B$5, Variables!$B$4), IF(Q1811&gt;-O1812, Q1811+O1812/Variables!$B$5, 0))</f>
        <v>47.951862007088963</v>
      </c>
      <c r="R1812">
        <f>IF(O1812&gt;0, 0, IF(Q1811&gt;-O1812, 0, -O1812 - Q1811*Variables!$B$5))</f>
        <v>0</v>
      </c>
      <c r="S1812">
        <f t="shared" si="172"/>
        <v>0</v>
      </c>
      <c r="T1812">
        <f t="shared" si="173"/>
        <v>0</v>
      </c>
    </row>
    <row r="1813" spans="1:20" x14ac:dyDescent="0.3">
      <c r="A1813" s="3">
        <f t="shared" si="168"/>
        <v>43176</v>
      </c>
      <c r="B1813">
        <v>3</v>
      </c>
      <c r="C1813">
        <v>17</v>
      </c>
      <c r="D1813">
        <v>12</v>
      </c>
      <c r="E1813">
        <v>0</v>
      </c>
      <c r="F1813" s="1">
        <f>VLOOKUP(A1813,Weather!$A$1:$E$366, 5)</f>
        <v>0.10256410256410224</v>
      </c>
      <c r="G1813" s="1">
        <f>VLOOKUP(D1813, Spring!$A$1:$E$25, 2)</f>
        <v>1314.1592920353901</v>
      </c>
      <c r="H1813" s="1">
        <f>VLOOKUP(D1813, Spring!$A$1:$E$25, 3)</f>
        <v>983.10377962844302</v>
      </c>
      <c r="I1813" s="1">
        <f>VLOOKUP(D1813, Spring!$A$1:$E$25, 5)</f>
        <v>344.20503159464602</v>
      </c>
      <c r="J1813" s="1">
        <f t="shared" si="169"/>
        <v>344.20503159464602</v>
      </c>
      <c r="K1813" s="47">
        <f t="shared" si="170"/>
        <v>6.4393959477418665</v>
      </c>
      <c r="L1813" s="48">
        <f>Solar!K1830/1000*Variables!$B$3</f>
        <v>35.720150000000004</v>
      </c>
      <c r="M1813" s="1">
        <f>IF(E1813=1, VLOOKUP(D1813, Sheet1!$E$2:$G$26, 2), Sheet1!$G$3)</f>
        <v>0.18618000000000001</v>
      </c>
      <c r="N1813" s="1">
        <f>'Electricity Rates'!$J$3</f>
        <v>0.19270000000000001</v>
      </c>
      <c r="O1813" s="145">
        <f>L1813-K1813</f>
        <v>29.280754052258139</v>
      </c>
      <c r="P1813">
        <f t="shared" si="171"/>
        <v>1.2408715991298578</v>
      </c>
      <c r="Q1813">
        <f>IF(O1813&gt;0, IF(Q1812+O1813*Variables!$B$5&lt;Variables!$B$4, Q1812+O1813*Variables!$B$5, Variables!$B$4), IF(Q1812&gt;-O1813, Q1812+O1813/Variables!$B$5, 0))</f>
        <v>75.475770816211607</v>
      </c>
      <c r="R1813">
        <f>IF(O1813&gt;0, 0, IF(Q1812&gt;-O1813, 0, -O1813 - Q1812*Variables!$B$5))</f>
        <v>0</v>
      </c>
      <c r="S1813">
        <f t="shared" si="172"/>
        <v>0</v>
      </c>
      <c r="T1813">
        <f t="shared" si="173"/>
        <v>0</v>
      </c>
    </row>
    <row r="1814" spans="1:20" x14ac:dyDescent="0.3">
      <c r="A1814" s="3">
        <f t="shared" si="168"/>
        <v>43176</v>
      </c>
      <c r="B1814">
        <v>3</v>
      </c>
      <c r="C1814">
        <v>17</v>
      </c>
      <c r="D1814">
        <v>13</v>
      </c>
      <c r="E1814">
        <v>0</v>
      </c>
      <c r="F1814" s="1">
        <f>VLOOKUP(A1814,Weather!$A$1:$E$366, 5)</f>
        <v>0.10256410256410224</v>
      </c>
      <c r="G1814" s="1">
        <f>VLOOKUP(D1814, Spring!$A$1:$E$25, 2)</f>
        <v>1362.8318584070701</v>
      </c>
      <c r="H1814" s="1">
        <f>VLOOKUP(D1814, Spring!$A$1:$E$25, 3)</f>
        <v>999.59961563100603</v>
      </c>
      <c r="I1814" s="1">
        <f>VLOOKUP(D1814, Spring!$A$1:$E$25, 5)</f>
        <v>326.84269398328001</v>
      </c>
      <c r="J1814" s="1">
        <f t="shared" si="169"/>
        <v>326.84269398328001</v>
      </c>
      <c r="K1814" s="47">
        <f t="shared" si="170"/>
        <v>6.1145809212444586</v>
      </c>
      <c r="L1814" s="48">
        <f>Solar!K1831/1000*Variables!$B$3</f>
        <v>36.008600000000001</v>
      </c>
      <c r="M1814" s="1">
        <f>IF(E1814=1, VLOOKUP(D1814, Sheet1!$E$2:$G$26, 2), Sheet1!$G$3)</f>
        <v>0.18618000000000001</v>
      </c>
      <c r="N1814" s="1">
        <f>'Electricity Rates'!$J$3</f>
        <v>0.19270000000000001</v>
      </c>
      <c r="O1814" s="145">
        <f>L1814-K1814</f>
        <v>29.894019078755541</v>
      </c>
      <c r="P1814">
        <f t="shared" si="171"/>
        <v>1.1782797435238073</v>
      </c>
      <c r="Q1814">
        <f>IF(O1814&gt;0, IF(Q1813+O1814*Variables!$B$5&lt;Variables!$B$4, Q1813+O1814*Variables!$B$5, Variables!$B$4), IF(Q1813&gt;-O1814, Q1813+O1814/Variables!$B$5, 0))</f>
        <v>100</v>
      </c>
      <c r="R1814">
        <f>IF(O1814&gt;0, 0, IF(Q1813&gt;-O1814, 0, -O1814 - Q1813*Variables!$B$5))</f>
        <v>0</v>
      </c>
      <c r="S1814">
        <f t="shared" si="172"/>
        <v>0</v>
      </c>
      <c r="T1814">
        <f t="shared" si="173"/>
        <v>0</v>
      </c>
    </row>
    <row r="1815" spans="1:20" x14ac:dyDescent="0.3">
      <c r="A1815" s="3">
        <f t="shared" si="168"/>
        <v>43176</v>
      </c>
      <c r="B1815">
        <v>3</v>
      </c>
      <c r="C1815">
        <v>17</v>
      </c>
      <c r="D1815">
        <v>14</v>
      </c>
      <c r="E1815">
        <v>0</v>
      </c>
      <c r="F1815" s="1">
        <f>VLOOKUP(A1815,Weather!$A$1:$E$366, 5)</f>
        <v>0.10256410256410224</v>
      </c>
      <c r="G1815" s="1">
        <f>VLOOKUP(D1815, Spring!$A$1:$E$25, 2)</f>
        <v>1402.65486725663</v>
      </c>
      <c r="H1815" s="1">
        <f>VLOOKUP(D1815, Spring!$A$1:$E$25, 3)</f>
        <v>1011.55108904548</v>
      </c>
      <c r="I1815" s="1">
        <f>VLOOKUP(D1815, Spring!$A$1:$E$25, 5)</f>
        <v>309.49016837395499</v>
      </c>
      <c r="J1815" s="1">
        <f t="shared" si="169"/>
        <v>309.49016837395499</v>
      </c>
      <c r="K1815" s="47">
        <f t="shared" si="170"/>
        <v>5.7899494579154585</v>
      </c>
      <c r="L1815" s="48">
        <f>Solar!K1832/1000*Variables!$B$3</f>
        <v>35.276299999999999</v>
      </c>
      <c r="M1815" s="1">
        <f>IF(E1815=1, VLOOKUP(D1815, Sheet1!$E$2:$G$26, 2), Sheet1!$G$3)</f>
        <v>0.18618000000000001</v>
      </c>
      <c r="N1815" s="1">
        <f>'Electricity Rates'!$J$3</f>
        <v>0.19270000000000001</v>
      </c>
      <c r="O1815" s="145">
        <f>L1815-K1815</f>
        <v>29.486350542084541</v>
      </c>
      <c r="P1815">
        <f t="shared" si="171"/>
        <v>1.1157232605403089</v>
      </c>
      <c r="Q1815">
        <f>IF(O1815&gt;0, IF(Q1814+O1815*Variables!$B$5&lt;Variables!$B$4, Q1814+O1815*Variables!$B$5, Variables!$B$4), IF(Q1814&gt;-O1815, Q1814+O1815/Variables!$B$5, 0))</f>
        <v>100</v>
      </c>
      <c r="R1815">
        <f>IF(O1815&gt;0, 0, IF(Q1814&gt;-O1815, 0, -O1815 - Q1814*Variables!$B$5))</f>
        <v>0</v>
      </c>
      <c r="S1815">
        <f t="shared" si="172"/>
        <v>0</v>
      </c>
      <c r="T1815">
        <f t="shared" si="173"/>
        <v>0</v>
      </c>
    </row>
    <row r="1816" spans="1:20" x14ac:dyDescent="0.3">
      <c r="A1816" s="3">
        <f t="shared" si="168"/>
        <v>43176</v>
      </c>
      <c r="B1816">
        <v>3</v>
      </c>
      <c r="C1816">
        <v>17</v>
      </c>
      <c r="D1816">
        <v>15</v>
      </c>
      <c r="E1816">
        <v>0</v>
      </c>
      <c r="F1816" s="1">
        <f>VLOOKUP(A1816,Weather!$A$1:$E$366, 5)</f>
        <v>0.10256410256410224</v>
      </c>
      <c r="G1816" s="1">
        <f>VLOOKUP(D1816, Spring!$A$1:$E$25, 2)</f>
        <v>1371.6814159292001</v>
      </c>
      <c r="H1816" s="1">
        <f>VLOOKUP(D1816, Spring!$A$1:$E$25, 3)</f>
        <v>1005.48526585522</v>
      </c>
      <c r="I1816" s="1">
        <f>VLOOKUP(D1816, Spring!$A$1:$E$25, 5)</f>
        <v>300.89485458612899</v>
      </c>
      <c r="J1816" s="1">
        <f t="shared" si="169"/>
        <v>300.89485458612899</v>
      </c>
      <c r="K1816" s="47">
        <f t="shared" si="170"/>
        <v>5.6291481223903048</v>
      </c>
      <c r="L1816" s="48">
        <f>Solar!K1833/1000*Variables!$B$3</f>
        <v>29.846899999999998</v>
      </c>
      <c r="M1816" s="1">
        <f>IF(E1816=1, VLOOKUP(D1816, Sheet1!$E$2:$G$26, 2), Sheet1!$G$3)</f>
        <v>0.18618000000000001</v>
      </c>
      <c r="N1816" s="1">
        <f>'Electricity Rates'!$J$3</f>
        <v>0.19270000000000001</v>
      </c>
      <c r="O1816" s="145">
        <f>L1816-K1816</f>
        <v>24.217751877609693</v>
      </c>
      <c r="P1816">
        <f t="shared" si="171"/>
        <v>1.0847368431846118</v>
      </c>
      <c r="Q1816">
        <f>IF(O1816&gt;0, IF(Q1815+O1816*Variables!$B$5&lt;Variables!$B$4, Q1815+O1816*Variables!$B$5, Variables!$B$4), IF(Q1815&gt;-O1816, Q1815+O1816/Variables!$B$5, 0))</f>
        <v>100</v>
      </c>
      <c r="R1816">
        <f>IF(O1816&gt;0, 0, IF(Q1815&gt;-O1816, 0, -O1816 - Q1815*Variables!$B$5))</f>
        <v>0</v>
      </c>
      <c r="S1816">
        <f t="shared" si="172"/>
        <v>0</v>
      </c>
      <c r="T1816">
        <f t="shared" si="173"/>
        <v>0</v>
      </c>
    </row>
    <row r="1817" spans="1:20" x14ac:dyDescent="0.3">
      <c r="A1817" s="3">
        <f t="shared" si="168"/>
        <v>43176</v>
      </c>
      <c r="B1817">
        <v>3</v>
      </c>
      <c r="C1817">
        <v>17</v>
      </c>
      <c r="D1817">
        <v>16</v>
      </c>
      <c r="E1817">
        <v>0</v>
      </c>
      <c r="F1817" s="1">
        <f>VLOOKUP(A1817,Weather!$A$1:$E$366, 5)</f>
        <v>0.10256410256410224</v>
      </c>
      <c r="G1817" s="1">
        <f>VLOOKUP(D1817, Spring!$A$1:$E$25, 2)</f>
        <v>1283.1858407079601</v>
      </c>
      <c r="H1817" s="1">
        <f>VLOOKUP(D1817, Spring!$A$1:$E$25, 3)</f>
        <v>954.93673926969905</v>
      </c>
      <c r="I1817" s="1">
        <f>VLOOKUP(D1817, Spring!$A$1:$E$25, 5)</f>
        <v>270.36971623690101</v>
      </c>
      <c r="J1817" s="1">
        <f t="shared" si="169"/>
        <v>270.36971623690101</v>
      </c>
      <c r="K1817" s="47">
        <f t="shared" si="170"/>
        <v>5.0580831054739868</v>
      </c>
      <c r="L1817" s="48">
        <f>Solar!K1834/1000*Variables!$B$3</f>
        <v>24.249199999999998</v>
      </c>
      <c r="M1817" s="1">
        <f>IF(E1817=1, VLOOKUP(D1817, Sheet1!$E$2:$G$26, 2), Sheet1!$G$3)</f>
        <v>0.18618000000000001</v>
      </c>
      <c r="N1817" s="1">
        <f>'Electricity Rates'!$J$3</f>
        <v>0.19270000000000001</v>
      </c>
      <c r="O1817" s="145">
        <f>L1817-K1817</f>
        <v>19.191116894526012</v>
      </c>
      <c r="P1817">
        <f t="shared" si="171"/>
        <v>0.97469261442483734</v>
      </c>
      <c r="Q1817">
        <f>IF(O1817&gt;0, IF(Q1816+O1817*Variables!$B$5&lt;Variables!$B$4, Q1816+O1817*Variables!$B$5, Variables!$B$4), IF(Q1816&gt;-O1817, Q1816+O1817/Variables!$B$5, 0))</f>
        <v>100</v>
      </c>
      <c r="R1817">
        <f>IF(O1817&gt;0, 0, IF(Q1816&gt;-O1817, 0, -O1817 - Q1816*Variables!$B$5))</f>
        <v>0</v>
      </c>
      <c r="S1817">
        <f t="shared" si="172"/>
        <v>0</v>
      </c>
      <c r="T1817">
        <f t="shared" si="173"/>
        <v>0</v>
      </c>
    </row>
    <row r="1818" spans="1:20" x14ac:dyDescent="0.3">
      <c r="A1818" s="3">
        <f t="shared" si="168"/>
        <v>43176</v>
      </c>
      <c r="B1818">
        <v>3</v>
      </c>
      <c r="C1818">
        <v>17</v>
      </c>
      <c r="D1818">
        <v>17</v>
      </c>
      <c r="E1818">
        <v>0</v>
      </c>
      <c r="F1818" s="1">
        <f>VLOOKUP(A1818,Weather!$A$1:$E$366, 5)</f>
        <v>0.10256410256410224</v>
      </c>
      <c r="G1818" s="1">
        <f>VLOOKUP(D1818, Spring!$A$1:$E$25, 2)</f>
        <v>973.45132743362797</v>
      </c>
      <c r="H1818" s="1">
        <f>VLOOKUP(D1818, Spring!$A$1:$E$25, 3)</f>
        <v>850.97693786034597</v>
      </c>
      <c r="I1818" s="1">
        <f>VLOOKUP(D1818, Spring!$A$1:$E$25, 5)</f>
        <v>257.39334353781499</v>
      </c>
      <c r="J1818" s="1">
        <f t="shared" si="169"/>
        <v>257.39334353781499</v>
      </c>
      <c r="K1818" s="47">
        <f t="shared" si="170"/>
        <v>4.815320815254803</v>
      </c>
      <c r="L1818" s="48">
        <f>Solar!K1835/1000*Variables!$B$3</f>
        <v>14.542250000000001</v>
      </c>
      <c r="M1818" s="1">
        <f>IF(E1818=1, VLOOKUP(D1818, Sheet1!$E$2:$G$26, 2), Sheet1!$G$3)</f>
        <v>0.18618000000000001</v>
      </c>
      <c r="N1818" s="1">
        <f>'Electricity Rates'!$J$3</f>
        <v>0.19270000000000001</v>
      </c>
      <c r="O1818" s="145">
        <f>L1818-K1818</f>
        <v>9.7269291847451989</v>
      </c>
      <c r="P1818">
        <f t="shared" si="171"/>
        <v>0.92791232109960065</v>
      </c>
      <c r="Q1818">
        <f>IF(O1818&gt;0, IF(Q1817+O1818*Variables!$B$5&lt;Variables!$B$4, Q1817+O1818*Variables!$B$5, Variables!$B$4), IF(Q1817&gt;-O1818, Q1817+O1818/Variables!$B$5, 0))</f>
        <v>100</v>
      </c>
      <c r="R1818">
        <f>IF(O1818&gt;0, 0, IF(Q1817&gt;-O1818, 0, -O1818 - Q1817*Variables!$B$5))</f>
        <v>0</v>
      </c>
      <c r="S1818">
        <f t="shared" si="172"/>
        <v>0</v>
      </c>
      <c r="T1818">
        <f t="shared" si="173"/>
        <v>0</v>
      </c>
    </row>
    <row r="1819" spans="1:20" x14ac:dyDescent="0.3">
      <c r="A1819" s="3">
        <f t="shared" si="168"/>
        <v>43176</v>
      </c>
      <c r="B1819">
        <v>3</v>
      </c>
      <c r="C1819">
        <v>17</v>
      </c>
      <c r="D1819">
        <v>18</v>
      </c>
      <c r="E1819">
        <v>0</v>
      </c>
      <c r="F1819" s="1">
        <f>VLOOKUP(A1819,Weather!$A$1:$E$366, 5)</f>
        <v>0.10256410256410224</v>
      </c>
      <c r="G1819" s="1">
        <f>VLOOKUP(D1819, Spring!$A$1:$E$25, 2)</f>
        <v>690.26548672566298</v>
      </c>
      <c r="H1819" s="1">
        <f>VLOOKUP(D1819, Spring!$A$1:$E$25, 3)</f>
        <v>590.923299339663</v>
      </c>
      <c r="I1819" s="1">
        <f>VLOOKUP(D1819, Spring!$A$1:$E$25, 5)</f>
        <v>248.81274775305101</v>
      </c>
      <c r="J1819" s="1">
        <f t="shared" si="169"/>
        <v>248.81274775305101</v>
      </c>
      <c r="K1819" s="47">
        <f t="shared" si="170"/>
        <v>4.6547948244822743</v>
      </c>
      <c r="L1819" s="48">
        <f>Solar!K1836/1000*Variables!$B$3</f>
        <v>4.2553000000000001</v>
      </c>
      <c r="M1819" s="1">
        <f>IF(E1819=1, VLOOKUP(D1819, Sheet1!$E$2:$G$26, 2), Sheet1!$G$3)</f>
        <v>0.18618000000000001</v>
      </c>
      <c r="N1819" s="1">
        <f>'Electricity Rates'!$J$3</f>
        <v>0.19270000000000001</v>
      </c>
      <c r="O1819" s="145">
        <f>L1819-K1819</f>
        <v>-0.39949482448227425</v>
      </c>
      <c r="P1819">
        <f t="shared" si="171"/>
        <v>0.89697896267773436</v>
      </c>
      <c r="Q1819">
        <f>IF(O1819&gt;0, IF(Q1818+O1819*Variables!$B$5&lt;Variables!$B$4, Q1818+O1819*Variables!$B$5, Variables!$B$4), IF(Q1818&gt;-O1819, Q1818+O1819/Variables!$B$5, 0))</f>
        <v>99.575005505869925</v>
      </c>
      <c r="R1819">
        <f>IF(O1819&gt;0, 0, IF(Q1818&gt;-O1819, 0, -O1819 - Q1818*Variables!$B$5))</f>
        <v>0</v>
      </c>
      <c r="S1819">
        <f t="shared" si="172"/>
        <v>0</v>
      </c>
      <c r="T1819">
        <f t="shared" si="173"/>
        <v>0</v>
      </c>
    </row>
    <row r="1820" spans="1:20" x14ac:dyDescent="0.3">
      <c r="A1820" s="3">
        <f t="shared" si="168"/>
        <v>43176</v>
      </c>
      <c r="B1820">
        <v>3</v>
      </c>
      <c r="C1820">
        <v>17</v>
      </c>
      <c r="D1820">
        <v>19</v>
      </c>
      <c r="E1820">
        <v>0</v>
      </c>
      <c r="F1820" s="1">
        <f>VLOOKUP(A1820,Weather!$A$1:$E$366, 5)</f>
        <v>0.10256410256410224</v>
      </c>
      <c r="G1820" s="1">
        <f>VLOOKUP(D1820, Spring!$A$1:$E$25, 2)</f>
        <v>482.300884955752</v>
      </c>
      <c r="H1820" s="1">
        <f>VLOOKUP(D1820, Spring!$A$1:$E$25, 3)</f>
        <v>454.99679692504799</v>
      </c>
      <c r="I1820" s="1">
        <f>VLOOKUP(D1820, Spring!$A$1:$E$25, 5)</f>
        <v>266.52341143686903</v>
      </c>
      <c r="J1820" s="1">
        <f t="shared" si="169"/>
        <v>266.52341143686903</v>
      </c>
      <c r="K1820" s="47">
        <f t="shared" si="170"/>
        <v>4.9861263434581593</v>
      </c>
      <c r="L1820" s="48">
        <f>Solar!K1837/1000*Variables!$B$3</f>
        <v>0</v>
      </c>
      <c r="M1820" s="1">
        <f>IF(E1820=1, VLOOKUP(D1820, Sheet1!$E$2:$G$26, 2), Sheet1!$G$3)</f>
        <v>0.18618000000000001</v>
      </c>
      <c r="N1820" s="1">
        <f>'Electricity Rates'!$J$3</f>
        <v>0.19270000000000001</v>
      </c>
      <c r="O1820" s="145">
        <f>L1820-K1820</f>
        <v>-4.9861263434581593</v>
      </c>
      <c r="P1820">
        <f t="shared" si="171"/>
        <v>0.96082654638438736</v>
      </c>
      <c r="Q1820">
        <f>IF(O1820&gt;0, IF(Q1819+O1820*Variables!$B$5&lt;Variables!$B$4, Q1819+O1820*Variables!$B$5, Variables!$B$4), IF(Q1819&gt;-O1820, Q1819+O1820/Variables!$B$5, 0))</f>
        <v>94.270615778786777</v>
      </c>
      <c r="R1820">
        <f>IF(O1820&gt;0, 0, IF(Q1819&gt;-O1820, 0, -O1820 - Q1819*Variables!$B$5))</f>
        <v>0</v>
      </c>
      <c r="S1820">
        <f t="shared" si="172"/>
        <v>0</v>
      </c>
      <c r="T1820">
        <f t="shared" si="173"/>
        <v>0</v>
      </c>
    </row>
    <row r="1821" spans="1:20" x14ac:dyDescent="0.3">
      <c r="A1821" s="3">
        <f t="shared" si="168"/>
        <v>43176</v>
      </c>
      <c r="B1821">
        <v>3</v>
      </c>
      <c r="C1821">
        <v>17</v>
      </c>
      <c r="D1821">
        <v>20</v>
      </c>
      <c r="E1821">
        <v>0</v>
      </c>
      <c r="F1821" s="1">
        <f>VLOOKUP(A1821,Weather!$A$1:$E$366, 5)</f>
        <v>0.10256410256410224</v>
      </c>
      <c r="G1821" s="1">
        <f>VLOOKUP(D1821, Spring!$A$1:$E$25, 2)</f>
        <v>415.92920353982299</v>
      </c>
      <c r="H1821" s="1">
        <f>VLOOKUP(D1821, Spring!$A$1:$E$25, 3)</f>
        <v>371.98648067830999</v>
      </c>
      <c r="I1821" s="1">
        <f>VLOOKUP(D1821, Spring!$A$1:$E$25, 5)</f>
        <v>284.25369912476901</v>
      </c>
      <c r="J1821" s="1">
        <f t="shared" si="169"/>
        <v>284.25369912476901</v>
      </c>
      <c r="K1821" s="47">
        <f t="shared" si="170"/>
        <v>5.3178249887708642</v>
      </c>
      <c r="L1821" s="48">
        <f>Solar!K1838/1000*Variables!$B$3</f>
        <v>0</v>
      </c>
      <c r="M1821" s="1">
        <f>IF(E1821=1, VLOOKUP(D1821, Sheet1!$E$2:$G$26, 2), Sheet1!$G$3)</f>
        <v>0.18618000000000001</v>
      </c>
      <c r="N1821" s="1">
        <f>'Electricity Rates'!$J$3</f>
        <v>0.19270000000000001</v>
      </c>
      <c r="O1821" s="145">
        <f>L1821-K1821</f>
        <v>-5.3178249887708642</v>
      </c>
      <c r="P1821">
        <f t="shared" si="171"/>
        <v>1.0247448753361457</v>
      </c>
      <c r="Q1821">
        <f>IF(O1821&gt;0, IF(Q1820+O1821*Variables!$B$5&lt;Variables!$B$4, Q1820+O1821*Variables!$B$5, Variables!$B$4), IF(Q1820&gt;-O1821, Q1820+O1821/Variables!$B$5, 0))</f>
        <v>88.613355152434792</v>
      </c>
      <c r="R1821">
        <f>IF(O1821&gt;0, 0, IF(Q1820&gt;-O1821, 0, -O1821 - Q1820*Variables!$B$5))</f>
        <v>0</v>
      </c>
      <c r="S1821">
        <f t="shared" si="172"/>
        <v>0</v>
      </c>
      <c r="T1821">
        <f t="shared" si="173"/>
        <v>0</v>
      </c>
    </row>
    <row r="1822" spans="1:20" x14ac:dyDescent="0.3">
      <c r="A1822" s="3">
        <f t="shared" si="168"/>
        <v>43176</v>
      </c>
      <c r="B1822">
        <v>3</v>
      </c>
      <c r="C1822">
        <v>17</v>
      </c>
      <c r="D1822">
        <v>21</v>
      </c>
      <c r="E1822">
        <v>0</v>
      </c>
      <c r="F1822" s="1">
        <f>VLOOKUP(A1822,Weather!$A$1:$E$366, 5)</f>
        <v>0.10256410256410224</v>
      </c>
      <c r="G1822" s="1">
        <f>VLOOKUP(D1822, Spring!$A$1:$E$25, 2)</f>
        <v>371.68141592920301</v>
      </c>
      <c r="H1822" s="1">
        <f>VLOOKUP(D1822, Spring!$A$1:$E$25, 3)</f>
        <v>318.10538116591903</v>
      </c>
      <c r="I1822" s="1">
        <f>VLOOKUP(D1822, Spring!$A$1:$E$25, 5)</f>
        <v>271.28223242670401</v>
      </c>
      <c r="J1822" s="1">
        <f t="shared" si="169"/>
        <v>271.28223242670401</v>
      </c>
      <c r="K1822" s="47">
        <f t="shared" si="170"/>
        <v>5.0751544801358959</v>
      </c>
      <c r="L1822" s="48">
        <f>Solar!K1839/1000*Variables!$B$3</f>
        <v>0</v>
      </c>
      <c r="M1822" s="1">
        <f>IF(E1822=1, VLOOKUP(D1822, Sheet1!$E$2:$G$26, 2), Sheet1!$G$3)</f>
        <v>0.18618000000000001</v>
      </c>
      <c r="N1822" s="1">
        <f>'Electricity Rates'!$J$3</f>
        <v>0.19270000000000001</v>
      </c>
      <c r="O1822" s="145">
        <f>L1822-K1822</f>
        <v>-5.0751544801358959</v>
      </c>
      <c r="P1822">
        <f t="shared" si="171"/>
        <v>0.97798226832218715</v>
      </c>
      <c r="Q1822">
        <f>IF(O1822&gt;0, IF(Q1821+O1822*Variables!$B$5&lt;Variables!$B$4, Q1821+O1822*Variables!$B$5, Variables!$B$4), IF(Q1821&gt;-O1822, Q1821+O1822/Variables!$B$5, 0))</f>
        <v>83.21425464165192</v>
      </c>
      <c r="R1822">
        <f>IF(O1822&gt;0, 0, IF(Q1821&gt;-O1822, 0, -O1822 - Q1821*Variables!$B$5))</f>
        <v>0</v>
      </c>
      <c r="S1822">
        <f t="shared" si="172"/>
        <v>0</v>
      </c>
      <c r="T1822">
        <f t="shared" si="173"/>
        <v>0</v>
      </c>
    </row>
    <row r="1823" spans="1:20" x14ac:dyDescent="0.3">
      <c r="A1823" s="3">
        <f t="shared" si="168"/>
        <v>43176</v>
      </c>
      <c r="B1823">
        <v>3</v>
      </c>
      <c r="C1823">
        <v>17</v>
      </c>
      <c r="D1823">
        <v>22</v>
      </c>
      <c r="E1823">
        <v>0</v>
      </c>
      <c r="F1823" s="1">
        <f>VLOOKUP(A1823,Weather!$A$1:$E$366, 5)</f>
        <v>0.10256410256410224</v>
      </c>
      <c r="G1823" s="1">
        <f>VLOOKUP(D1823, Spring!$A$1:$E$25, 2)</f>
        <v>345.13274336283098</v>
      </c>
      <c r="H1823" s="1">
        <f>VLOOKUP(D1823, Spring!$A$1:$E$25, 3)</f>
        <v>289.79820627802701</v>
      </c>
      <c r="I1823" s="1">
        <f>VLOOKUP(D1823, Spring!$A$1:$E$25, 5)</f>
        <v>275.85953137878198</v>
      </c>
      <c r="J1823" s="1">
        <f t="shared" si="169"/>
        <v>275.85953137878198</v>
      </c>
      <c r="K1823" s="47">
        <f t="shared" si="170"/>
        <v>5.1607866981980806</v>
      </c>
      <c r="L1823" s="48">
        <f>Solar!K1840/1000*Variables!$B$3</f>
        <v>0</v>
      </c>
      <c r="M1823" s="1">
        <f>IF(E1823=1, VLOOKUP(D1823, Sheet1!$E$2:$G$26, 2), Sheet1!$G$3)</f>
        <v>0.18618000000000001</v>
      </c>
      <c r="N1823" s="1">
        <f>'Electricity Rates'!$J$3</f>
        <v>0.19270000000000001</v>
      </c>
      <c r="O1823" s="145">
        <f>L1823-K1823</f>
        <v>-5.1607866981980806</v>
      </c>
      <c r="P1823">
        <f t="shared" si="171"/>
        <v>0.9944835967427702</v>
      </c>
      <c r="Q1823">
        <f>IF(O1823&gt;0, IF(Q1822+O1823*Variables!$B$5&lt;Variables!$B$4, Q1822+O1823*Variables!$B$5, Variables!$B$4), IF(Q1822&gt;-O1823, Q1822+O1823/Variables!$B$5, 0))</f>
        <v>77.724056026547572</v>
      </c>
      <c r="R1823">
        <f>IF(O1823&gt;0, 0, IF(Q1822&gt;-O1823, 0, -O1823 - Q1822*Variables!$B$5))</f>
        <v>0</v>
      </c>
      <c r="S1823">
        <f t="shared" si="172"/>
        <v>0</v>
      </c>
      <c r="T1823">
        <f t="shared" si="173"/>
        <v>0</v>
      </c>
    </row>
    <row r="1824" spans="1:20" x14ac:dyDescent="0.3">
      <c r="A1824" s="3">
        <f t="shared" si="168"/>
        <v>43176</v>
      </c>
      <c r="B1824">
        <v>3</v>
      </c>
      <c r="C1824">
        <v>17</v>
      </c>
      <c r="D1824">
        <v>23</v>
      </c>
      <c r="E1824">
        <v>0</v>
      </c>
      <c r="F1824" s="1">
        <f>VLOOKUP(A1824,Weather!$A$1:$E$366, 5)</f>
        <v>0.10256410256410224</v>
      </c>
      <c r="G1824" s="1">
        <f>VLOOKUP(D1824, Spring!$A$1:$E$25, 2)</f>
        <v>318.58407079646003</v>
      </c>
      <c r="H1824" s="1">
        <f>VLOOKUP(D1824, Spring!$A$1:$E$25, 3)</f>
        <v>270.57975656630401</v>
      </c>
      <c r="I1824" s="1">
        <f>VLOOKUP(D1824, Spring!$A$1:$E$25, 5)</f>
        <v>271.64527650221697</v>
      </c>
      <c r="J1824" s="1">
        <f t="shared" si="169"/>
        <v>271.64527650221697</v>
      </c>
      <c r="K1824" s="47">
        <f t="shared" si="170"/>
        <v>5.0819463173669766</v>
      </c>
      <c r="L1824" s="48">
        <f>Solar!K1841/1000*Variables!$B$3</f>
        <v>0</v>
      </c>
      <c r="M1824" s="1">
        <f>IF(E1824=1, VLOOKUP(D1824, Sheet1!$E$2:$G$26, 2), Sheet1!$G$3)</f>
        <v>0.18618000000000001</v>
      </c>
      <c r="N1824" s="1">
        <f>'Electricity Rates'!$J$3</f>
        <v>0.19270000000000001</v>
      </c>
      <c r="O1824" s="145">
        <f>L1824-K1824</f>
        <v>-5.0819463173669766</v>
      </c>
      <c r="P1824">
        <f t="shared" si="171"/>
        <v>0.97929105535661642</v>
      </c>
      <c r="Q1824">
        <f>IF(O1824&gt;0, IF(Q1823+O1824*Variables!$B$5&lt;Variables!$B$4, Q1823+O1824*Variables!$B$5, Variables!$B$4), IF(Q1823&gt;-O1824, Q1823+O1824/Variables!$B$5, 0))</f>
        <v>72.317730157008242</v>
      </c>
      <c r="R1824">
        <f>IF(O1824&gt;0, 0, IF(Q1823&gt;-O1824, 0, -O1824 - Q1823*Variables!$B$5))</f>
        <v>0</v>
      </c>
      <c r="S1824">
        <f t="shared" si="172"/>
        <v>0</v>
      </c>
      <c r="T1824">
        <f t="shared" si="173"/>
        <v>0</v>
      </c>
    </row>
    <row r="1825" spans="1:20" x14ac:dyDescent="0.3">
      <c r="A1825" s="3">
        <f t="shared" si="168"/>
        <v>43176</v>
      </c>
      <c r="B1825">
        <v>3</v>
      </c>
      <c r="C1825">
        <v>17</v>
      </c>
      <c r="D1825">
        <v>24</v>
      </c>
      <c r="E1825">
        <v>0</v>
      </c>
      <c r="F1825" s="1">
        <f>VLOOKUP(A1825,Weather!$A$1:$E$366, 5)</f>
        <v>0.10256410256410224</v>
      </c>
      <c r="G1825" s="1">
        <f>VLOOKUP(D1825, Spring!$A$1:$E$25, 2)</f>
        <v>287.61061946902601</v>
      </c>
      <c r="H1825" s="1">
        <f>VLOOKUP(D1825, Spring!$A$1:$E$25, 3)</f>
        <v>251.20115310698301</v>
      </c>
      <c r="I1825" s="1">
        <f>VLOOKUP(D1825, Spring!$A$1:$E$25, 5)</f>
        <v>267.465363632795</v>
      </c>
      <c r="J1825" s="1">
        <f t="shared" si="169"/>
        <v>267.465363632795</v>
      </c>
      <c r="K1825" s="47">
        <f t="shared" si="170"/>
        <v>5.0037484076252969</v>
      </c>
      <c r="L1825" s="48">
        <f>Solar!K1842/1000*Variables!$B$3</f>
        <v>0</v>
      </c>
      <c r="M1825" s="1">
        <f>IF(E1825=1, VLOOKUP(D1825, Sheet1!$E$2:$G$26, 2), Sheet1!$G$3)</f>
        <v>0.18618000000000001</v>
      </c>
      <c r="N1825" s="1">
        <f>'Electricity Rates'!$J$3</f>
        <v>0.19270000000000001</v>
      </c>
      <c r="O1825" s="145">
        <f>L1825-K1825</f>
        <v>-5.0037484076252969</v>
      </c>
      <c r="P1825">
        <f t="shared" si="171"/>
        <v>0.96422231814939474</v>
      </c>
      <c r="Q1825">
        <f>IF(O1825&gt;0, IF(Q1824+O1825*Variables!$B$5&lt;Variables!$B$4, Q1824+O1825*Variables!$B$5, Variables!$B$4), IF(Q1824&gt;-O1825, Q1824+O1825/Variables!$B$5, 0))</f>
        <v>66.994593553151546</v>
      </c>
      <c r="R1825">
        <f>IF(O1825&gt;0, 0, IF(Q1824&gt;-O1825, 0, -O1825 - Q1824*Variables!$B$5))</f>
        <v>0</v>
      </c>
      <c r="S1825">
        <f t="shared" si="172"/>
        <v>0</v>
      </c>
      <c r="T1825">
        <f t="shared" si="173"/>
        <v>0</v>
      </c>
    </row>
    <row r="1826" spans="1:20" x14ac:dyDescent="0.3">
      <c r="A1826" s="3">
        <f t="shared" si="168"/>
        <v>43177</v>
      </c>
      <c r="B1826">
        <v>3</v>
      </c>
      <c r="C1826">
        <v>18</v>
      </c>
      <c r="D1826">
        <v>1</v>
      </c>
      <c r="E1826">
        <v>0</v>
      </c>
      <c r="F1826" s="1">
        <f>VLOOKUP(A1826,Weather!$A$1:$E$366, 5)</f>
        <v>0.10256410256410224</v>
      </c>
      <c r="G1826" s="1">
        <f>VLOOKUP(D1826, Spring!$A$1:$E$25, 2)</f>
        <v>284.91351697629602</v>
      </c>
      <c r="H1826" s="1">
        <f>VLOOKUP(D1826, Spring!$A$1:$E$25, 3)</f>
        <v>272.00797092955099</v>
      </c>
      <c r="I1826" s="1">
        <f>VLOOKUP(D1826, Spring!$A$1:$E$25, 5)</f>
        <v>272.01322657875102</v>
      </c>
      <c r="J1826" s="1">
        <f t="shared" si="169"/>
        <v>272.01322657875102</v>
      </c>
      <c r="K1826" s="47">
        <f t="shared" si="170"/>
        <v>5.0888299361822726</v>
      </c>
      <c r="L1826" s="48">
        <f>Solar!K1843/1000*Variables!$B$3</f>
        <v>0</v>
      </c>
      <c r="M1826" s="1">
        <f>IF(E1826=1, VLOOKUP(D1826, Sheet1!$E$2:$G$26, 2), Sheet1!$G$3)</f>
        <v>0.18618000000000001</v>
      </c>
      <c r="N1826" s="1">
        <f>'Electricity Rates'!$J$3</f>
        <v>0.19270000000000001</v>
      </c>
      <c r="O1826" s="145">
        <f>L1826-K1826</f>
        <v>-5.0888299361822726</v>
      </c>
      <c r="P1826">
        <f t="shared" si="171"/>
        <v>0.98061752870232399</v>
      </c>
      <c r="Q1826">
        <f>IF(O1826&gt;0, IF(Q1825+O1826*Variables!$B$5&lt;Variables!$B$4, Q1825+O1826*Variables!$B$5, Variables!$B$4), IF(Q1825&gt;-O1826, Q1825+O1826/Variables!$B$5, 0))</f>
        <v>61.580944684872534</v>
      </c>
      <c r="R1826">
        <f>IF(O1826&gt;0, 0, IF(Q1825&gt;-O1826, 0, -O1826 - Q1825*Variables!$B$5))</f>
        <v>0</v>
      </c>
      <c r="S1826">
        <f t="shared" si="172"/>
        <v>0</v>
      </c>
      <c r="T1826">
        <f t="shared" si="173"/>
        <v>0</v>
      </c>
    </row>
    <row r="1827" spans="1:20" x14ac:dyDescent="0.3">
      <c r="A1827" s="3">
        <f t="shared" si="168"/>
        <v>43177</v>
      </c>
      <c r="B1827">
        <v>3</v>
      </c>
      <c r="C1827">
        <v>18</v>
      </c>
      <c r="D1827">
        <v>2</v>
      </c>
      <c r="E1827">
        <v>0</v>
      </c>
      <c r="F1827" s="1">
        <f>VLOOKUP(A1827,Weather!$A$1:$E$366, 5)</f>
        <v>0.10256410256410224</v>
      </c>
      <c r="G1827" s="1">
        <f>VLOOKUP(D1827, Spring!$A$1:$E$25, 2)</f>
        <v>283.47213324791699</v>
      </c>
      <c r="H1827" s="1">
        <f>VLOOKUP(D1827, Spring!$A$1:$E$25, 3)</f>
        <v>272.193568553901</v>
      </c>
      <c r="I1827" s="1">
        <f>VLOOKUP(D1827, Spring!$A$1:$E$25, 5)</f>
        <v>263.43263079398702</v>
      </c>
      <c r="J1827" s="1">
        <f t="shared" si="169"/>
        <v>263.43263079398702</v>
      </c>
      <c r="K1827" s="47">
        <f t="shared" si="170"/>
        <v>4.928303945409743</v>
      </c>
      <c r="L1827" s="48">
        <f>Solar!K1844/1000*Variables!$B$3</f>
        <v>0</v>
      </c>
      <c r="M1827" s="1">
        <f>IF(E1827=1, VLOOKUP(D1827, Sheet1!$E$2:$G$26, 2), Sheet1!$G$3)</f>
        <v>0.18618000000000001</v>
      </c>
      <c r="N1827" s="1">
        <f>'Electricity Rates'!$J$3</f>
        <v>0.19270000000000001</v>
      </c>
      <c r="O1827" s="145">
        <f>L1827-K1827</f>
        <v>-4.928303945409743</v>
      </c>
      <c r="P1827">
        <f t="shared" si="171"/>
        <v>0.94968417028045748</v>
      </c>
      <c r="Q1827">
        <f>IF(O1827&gt;0, IF(Q1826+O1827*Variables!$B$5&lt;Variables!$B$4, Q1826+O1827*Variables!$B$5, Variables!$B$4), IF(Q1826&gt;-O1827, Q1826+O1827/Variables!$B$5, 0))</f>
        <v>56.338068147202591</v>
      </c>
      <c r="R1827">
        <f>IF(O1827&gt;0, 0, IF(Q1826&gt;-O1827, 0, -O1827 - Q1826*Variables!$B$5))</f>
        <v>0</v>
      </c>
      <c r="S1827">
        <f t="shared" si="172"/>
        <v>0</v>
      </c>
      <c r="T1827">
        <f t="shared" si="173"/>
        <v>0</v>
      </c>
    </row>
    <row r="1828" spans="1:20" x14ac:dyDescent="0.3">
      <c r="A1828" s="3">
        <f t="shared" si="168"/>
        <v>43177</v>
      </c>
      <c r="B1828">
        <v>3</v>
      </c>
      <c r="C1828">
        <v>18</v>
      </c>
      <c r="D1828">
        <v>3</v>
      </c>
      <c r="E1828">
        <v>0</v>
      </c>
      <c r="F1828" s="1">
        <f>VLOOKUP(A1828,Weather!$A$1:$E$366, 5)</f>
        <v>0.10256410256410224</v>
      </c>
      <c r="G1828" s="1">
        <f>VLOOKUP(D1828, Spring!$A$1:$E$25, 2)</f>
        <v>282.03074951953801</v>
      </c>
      <c r="H1828" s="1">
        <f>VLOOKUP(D1828, Spring!$A$1:$E$25, 3)</f>
        <v>263.612120501699</v>
      </c>
      <c r="I1828" s="1">
        <f>VLOOKUP(D1828, Spring!$A$1:$E$25, 5)</f>
        <v>268.00502374504498</v>
      </c>
      <c r="J1828" s="1">
        <f t="shared" si="169"/>
        <v>268.00502374504498</v>
      </c>
      <c r="K1828" s="47">
        <f t="shared" si="170"/>
        <v>5.0138443818877336</v>
      </c>
      <c r="L1828" s="48">
        <f>Solar!K1845/1000*Variables!$B$3</f>
        <v>0</v>
      </c>
      <c r="M1828" s="1">
        <f>IF(E1828=1, VLOOKUP(D1828, Sheet1!$E$2:$G$26, 2), Sheet1!$G$3)</f>
        <v>0.18618000000000001</v>
      </c>
      <c r="N1828" s="1">
        <f>'Electricity Rates'!$J$3</f>
        <v>0.19270000000000001</v>
      </c>
      <c r="O1828" s="145">
        <f>L1828-K1828</f>
        <v>-5.0138443818877336</v>
      </c>
      <c r="P1828">
        <f t="shared" si="171"/>
        <v>0.96616781238976635</v>
      </c>
      <c r="Q1828">
        <f>IF(O1828&gt;0, IF(Q1827+O1828*Variables!$B$5&lt;Variables!$B$4, Q1827+O1828*Variables!$B$5, Variables!$B$4), IF(Q1827&gt;-O1828, Q1827+O1828/Variables!$B$5, 0))</f>
        <v>51.004191145194362</v>
      </c>
      <c r="R1828">
        <f>IF(O1828&gt;0, 0, IF(Q1827&gt;-O1828, 0, -O1828 - Q1827*Variables!$B$5))</f>
        <v>0</v>
      </c>
      <c r="S1828">
        <f t="shared" si="172"/>
        <v>0</v>
      </c>
      <c r="T1828">
        <f t="shared" si="173"/>
        <v>0</v>
      </c>
    </row>
    <row r="1829" spans="1:20" x14ac:dyDescent="0.3">
      <c r="A1829" s="3">
        <f t="shared" si="168"/>
        <v>43177</v>
      </c>
      <c r="B1829">
        <v>3</v>
      </c>
      <c r="C1829">
        <v>18</v>
      </c>
      <c r="D1829">
        <v>4</v>
      </c>
      <c r="E1829">
        <v>0</v>
      </c>
      <c r="F1829" s="1">
        <f>VLOOKUP(A1829,Weather!$A$1:$E$366, 5)</f>
        <v>0.10256410256410224</v>
      </c>
      <c r="G1829" s="1">
        <f>VLOOKUP(D1829, Spring!$A$1:$E$25, 2)</f>
        <v>287.61061946902601</v>
      </c>
      <c r="H1829" s="1">
        <f>VLOOKUP(D1829, Spring!$A$1:$E$25, 3)</f>
        <v>280.54932735425899</v>
      </c>
      <c r="I1829" s="1">
        <f>VLOOKUP(D1829, Spring!$A$1:$E$25, 5)</f>
        <v>263.81039287256101</v>
      </c>
      <c r="J1829" s="1">
        <f t="shared" si="169"/>
        <v>263.81039287256101</v>
      </c>
      <c r="K1829" s="47">
        <f t="shared" si="170"/>
        <v>4.93537112739343</v>
      </c>
      <c r="L1829" s="48">
        <f>Solar!K1846/1000*Variables!$B$3</f>
        <v>0</v>
      </c>
      <c r="M1829" s="1">
        <f>IF(E1829=1, VLOOKUP(D1829, Sheet1!$E$2:$G$26, 2), Sheet1!$G$3)</f>
        <v>0.18618000000000001</v>
      </c>
      <c r="N1829" s="1">
        <f>'Electricity Rates'!$J$3</f>
        <v>0.19270000000000001</v>
      </c>
      <c r="O1829" s="145">
        <f>L1829-K1829</f>
        <v>-4.93537112739343</v>
      </c>
      <c r="P1829">
        <f t="shared" si="171"/>
        <v>0.95104601624871399</v>
      </c>
      <c r="Q1829">
        <f>IF(O1829&gt;0, IF(Q1828+O1829*Variables!$B$5&lt;Variables!$B$4, Q1828+O1829*Variables!$B$5, Variables!$B$4), IF(Q1828&gt;-O1829, Q1828+O1829/Variables!$B$5, 0))</f>
        <v>45.753796328818375</v>
      </c>
      <c r="R1829">
        <f>IF(O1829&gt;0, 0, IF(Q1828&gt;-O1829, 0, -O1829 - Q1828*Variables!$B$5))</f>
        <v>0</v>
      </c>
      <c r="S1829">
        <f t="shared" si="172"/>
        <v>0</v>
      </c>
      <c r="T1829">
        <f t="shared" si="173"/>
        <v>0</v>
      </c>
    </row>
    <row r="1830" spans="1:20" x14ac:dyDescent="0.3">
      <c r="A1830" s="3">
        <f t="shared" si="168"/>
        <v>43177</v>
      </c>
      <c r="B1830">
        <v>3</v>
      </c>
      <c r="C1830">
        <v>18</v>
      </c>
      <c r="D1830">
        <v>5</v>
      </c>
      <c r="E1830">
        <v>0</v>
      </c>
      <c r="F1830" s="1">
        <f>VLOOKUP(A1830,Weather!$A$1:$E$366, 5)</f>
        <v>0.10256410256410224</v>
      </c>
      <c r="G1830" s="1">
        <f>VLOOKUP(D1830, Spring!$A$1:$E$25, 2)</f>
        <v>318.58407079646003</v>
      </c>
      <c r="H1830" s="1">
        <f>VLOOKUP(D1830, Spring!$A$1:$E$25, 3)</f>
        <v>296.96508648302301</v>
      </c>
      <c r="I1830" s="1">
        <f>VLOOKUP(D1830, Spring!$A$1:$E$25, 5)</f>
        <v>263.982102908277</v>
      </c>
      <c r="J1830" s="1">
        <f t="shared" si="169"/>
        <v>263.982102908277</v>
      </c>
      <c r="K1830" s="47">
        <f t="shared" si="170"/>
        <v>4.9385834828405706</v>
      </c>
      <c r="L1830" s="48">
        <f>Solar!K1847/1000*Variables!$B$3</f>
        <v>0</v>
      </c>
      <c r="M1830" s="1">
        <f>IF(E1830=1, VLOOKUP(D1830, Sheet1!$E$2:$G$26, 2), Sheet1!$G$3)</f>
        <v>0.18618000000000001</v>
      </c>
      <c r="N1830" s="1">
        <f>'Electricity Rates'!$J$3</f>
        <v>0.19270000000000001</v>
      </c>
      <c r="O1830" s="145">
        <f>L1830-K1830</f>
        <v>-4.9385834828405706</v>
      </c>
      <c r="P1830">
        <f t="shared" si="171"/>
        <v>0.95166503714337802</v>
      </c>
      <c r="Q1830">
        <f>IF(O1830&gt;0, IF(Q1829+O1830*Variables!$B$5&lt;Variables!$B$4, Q1829+O1830*Variables!$B$5, Variables!$B$4), IF(Q1829&gt;-O1830, Q1829+O1830/Variables!$B$5, 0))</f>
        <v>40.499984113030536</v>
      </c>
      <c r="R1830">
        <f>IF(O1830&gt;0, 0, IF(Q1829&gt;-O1830, 0, -O1830 - Q1829*Variables!$B$5))</f>
        <v>0</v>
      </c>
      <c r="S1830">
        <f t="shared" si="172"/>
        <v>0</v>
      </c>
      <c r="T1830">
        <f t="shared" si="173"/>
        <v>0</v>
      </c>
    </row>
    <row r="1831" spans="1:20" x14ac:dyDescent="0.3">
      <c r="A1831" s="3">
        <f t="shared" si="168"/>
        <v>43177</v>
      </c>
      <c r="B1831">
        <v>3</v>
      </c>
      <c r="C1831">
        <v>18</v>
      </c>
      <c r="D1831">
        <v>6</v>
      </c>
      <c r="E1831">
        <v>0</v>
      </c>
      <c r="F1831" s="1">
        <f>VLOOKUP(A1831,Weather!$A$1:$E$366, 5)</f>
        <v>0.10256410256410224</v>
      </c>
      <c r="G1831" s="1">
        <f>VLOOKUP(D1831, Spring!$A$1:$E$25, 2)</f>
        <v>389.38053097345102</v>
      </c>
      <c r="H1831" s="1">
        <f>VLOOKUP(D1831, Spring!$A$1:$E$25, 3)</f>
        <v>340.20659833439998</v>
      </c>
      <c r="I1831" s="1">
        <f>VLOOKUP(D1831, Spring!$A$1:$E$25, 5)</f>
        <v>264.16853094705402</v>
      </c>
      <c r="J1831" s="1">
        <f t="shared" si="169"/>
        <v>264.16853094705402</v>
      </c>
      <c r="K1831" s="47">
        <f t="shared" si="170"/>
        <v>4.9420711830403166</v>
      </c>
      <c r="L1831" s="48">
        <f>Solar!K1848/1000*Variables!$B$3</f>
        <v>0</v>
      </c>
      <c r="M1831" s="1">
        <f>IF(E1831=1, VLOOKUP(D1831, Sheet1!$E$2:$G$26, 2), Sheet1!$G$3)</f>
        <v>0.18618000000000001</v>
      </c>
      <c r="N1831" s="1">
        <f>'Electricity Rates'!$J$3</f>
        <v>0.19270000000000001</v>
      </c>
      <c r="O1831" s="145">
        <f>L1831-K1831</f>
        <v>-4.9420711830403166</v>
      </c>
      <c r="P1831">
        <f t="shared" si="171"/>
        <v>0.95233711697186907</v>
      </c>
      <c r="Q1831">
        <f>IF(O1831&gt;0, IF(Q1830+O1831*Variables!$B$5&lt;Variables!$B$4, Q1830+O1831*Variables!$B$5, Variables!$B$4), IF(Q1830&gt;-O1831, Q1830+O1831/Variables!$B$5, 0))</f>
        <v>35.242461577881265</v>
      </c>
      <c r="R1831">
        <f>IF(O1831&gt;0, 0, IF(Q1830&gt;-O1831, 0, -O1831 - Q1830*Variables!$B$5))</f>
        <v>0</v>
      </c>
      <c r="S1831">
        <f t="shared" si="172"/>
        <v>0</v>
      </c>
      <c r="T1831">
        <f t="shared" si="173"/>
        <v>0</v>
      </c>
    </row>
    <row r="1832" spans="1:20" x14ac:dyDescent="0.3">
      <c r="A1832" s="3">
        <f t="shared" si="168"/>
        <v>43177</v>
      </c>
      <c r="B1832">
        <v>3</v>
      </c>
      <c r="C1832">
        <v>18</v>
      </c>
      <c r="D1832">
        <v>7</v>
      </c>
      <c r="E1832">
        <v>0</v>
      </c>
      <c r="F1832" s="1">
        <f>VLOOKUP(A1832,Weather!$A$1:$E$366, 5)</f>
        <v>0.10256410256410224</v>
      </c>
      <c r="G1832" s="1">
        <f>VLOOKUP(D1832, Spring!$A$1:$E$25, 2)</f>
        <v>623.89380530973403</v>
      </c>
      <c r="H1832" s="1">
        <f>VLOOKUP(D1832, Spring!$A$1:$E$25, 3)</f>
        <v>374.47950032030701</v>
      </c>
      <c r="I1832" s="1">
        <f>VLOOKUP(D1832, Spring!$A$1:$E$25, 5)</f>
        <v>251.18725224694799</v>
      </c>
      <c r="J1832" s="1">
        <f t="shared" si="169"/>
        <v>251.18725224694799</v>
      </c>
      <c r="K1832" s="47">
        <f t="shared" si="170"/>
        <v>4.699217111236937</v>
      </c>
      <c r="L1832" s="48">
        <f>Solar!K1849/1000*Variables!$B$3</f>
        <v>0.71404999999999996</v>
      </c>
      <c r="M1832" s="1">
        <f>IF(E1832=1, VLOOKUP(D1832, Sheet1!$E$2:$G$26, 2), Sheet1!$G$3)</f>
        <v>0.18618000000000001</v>
      </c>
      <c r="N1832" s="1">
        <f>'Electricity Rates'!$J$3</f>
        <v>0.19270000000000001</v>
      </c>
      <c r="O1832" s="145">
        <f>L1832-K1832</f>
        <v>-3.9851671112369371</v>
      </c>
      <c r="P1832">
        <f t="shared" si="171"/>
        <v>0.90553913733535785</v>
      </c>
      <c r="Q1832">
        <f>IF(O1832&gt;0, IF(Q1831+O1832*Variables!$B$5&lt;Variables!$B$4, Q1831+O1832*Variables!$B$5, Variables!$B$4), IF(Q1831&gt;-O1832, Q1831+O1832/Variables!$B$5, 0))</f>
        <v>31.002922097841971</v>
      </c>
      <c r="R1832">
        <f>IF(O1832&gt;0, 0, IF(Q1831&gt;-O1832, 0, -O1832 - Q1831*Variables!$B$5))</f>
        <v>0</v>
      </c>
      <c r="S1832">
        <f t="shared" si="172"/>
        <v>0</v>
      </c>
      <c r="T1832">
        <f t="shared" si="173"/>
        <v>0</v>
      </c>
    </row>
    <row r="1833" spans="1:20" x14ac:dyDescent="0.3">
      <c r="A1833" s="3">
        <f t="shared" si="168"/>
        <v>43177</v>
      </c>
      <c r="B1833">
        <v>3</v>
      </c>
      <c r="C1833">
        <v>18</v>
      </c>
      <c r="D1833">
        <v>8</v>
      </c>
      <c r="E1833">
        <v>0</v>
      </c>
      <c r="F1833" s="1">
        <f>VLOOKUP(A1833,Weather!$A$1:$E$366, 5)</f>
        <v>0.10256410256410224</v>
      </c>
      <c r="G1833" s="1">
        <f>VLOOKUP(D1833, Spring!$A$1:$E$25, 2)</f>
        <v>871.68141592920301</v>
      </c>
      <c r="H1833" s="1">
        <f>VLOOKUP(D1833, Spring!$A$1:$E$25, 3)</f>
        <v>578.35522101217202</v>
      </c>
      <c r="I1833" s="1">
        <f>VLOOKUP(D1833, Spring!$A$1:$E$25, 5)</f>
        <v>268.91753993484798</v>
      </c>
      <c r="J1833" s="1">
        <f t="shared" si="169"/>
        <v>268.91753993484798</v>
      </c>
      <c r="K1833" s="47">
        <f t="shared" si="170"/>
        <v>5.030915756549641</v>
      </c>
      <c r="L1833" s="48">
        <f>Solar!K1850/1000*Variables!$B$3</f>
        <v>6.6674499999999997</v>
      </c>
      <c r="M1833" s="1">
        <f>IF(E1833=1, VLOOKUP(D1833, Sheet1!$E$2:$G$26, 2), Sheet1!$G$3)</f>
        <v>0.18618000000000001</v>
      </c>
      <c r="N1833" s="1">
        <f>'Electricity Rates'!$J$3</f>
        <v>0.19270000000000001</v>
      </c>
      <c r="O1833" s="145">
        <f>L1833-K1833</f>
        <v>1.6365342434503587</v>
      </c>
      <c r="P1833">
        <f t="shared" si="171"/>
        <v>0.96945746628711582</v>
      </c>
      <c r="Q1833">
        <f>IF(O1833&gt;0, IF(Q1832+O1833*Variables!$B$5&lt;Variables!$B$4, Q1832+O1833*Variables!$B$5, Variables!$B$4), IF(Q1832&gt;-O1833, Q1832+O1833/Variables!$B$5, 0))</f>
        <v>32.541264286685305</v>
      </c>
      <c r="R1833">
        <f>IF(O1833&gt;0, 0, IF(Q1832&gt;-O1833, 0, -O1833 - Q1832*Variables!$B$5))</f>
        <v>0</v>
      </c>
      <c r="S1833">
        <f t="shared" si="172"/>
        <v>0</v>
      </c>
      <c r="T1833">
        <f t="shared" si="173"/>
        <v>0</v>
      </c>
    </row>
    <row r="1834" spans="1:20" x14ac:dyDescent="0.3">
      <c r="A1834" s="3">
        <f t="shared" si="168"/>
        <v>43177</v>
      </c>
      <c r="B1834">
        <v>3</v>
      </c>
      <c r="C1834">
        <v>18</v>
      </c>
      <c r="D1834">
        <v>9</v>
      </c>
      <c r="E1834">
        <v>0</v>
      </c>
      <c r="F1834" s="1">
        <f>VLOOKUP(A1834,Weather!$A$1:$E$366, 5)</f>
        <v>0.10256410256410224</v>
      </c>
      <c r="G1834" s="1">
        <f>VLOOKUP(D1834, Spring!$A$1:$E$25, 2)</f>
        <v>1137.1681415929199</v>
      </c>
      <c r="H1834" s="1">
        <f>VLOOKUP(D1834, Spring!$A$1:$E$25, 3)</f>
        <v>786.77530429212004</v>
      </c>
      <c r="I1834" s="1">
        <f>VLOOKUP(D1834, Spring!$A$1:$E$25, 5)</f>
        <v>317.33977000667198</v>
      </c>
      <c r="J1834" s="1">
        <f t="shared" si="169"/>
        <v>317.33977000667198</v>
      </c>
      <c r="K1834" s="47">
        <f t="shared" si="170"/>
        <v>5.9367999926416095</v>
      </c>
      <c r="L1834" s="48">
        <f>Solar!K1851/1000*Variables!$B$3</f>
        <v>16.920450000000002</v>
      </c>
      <c r="M1834" s="1">
        <f>IF(E1834=1, VLOOKUP(D1834, Sheet1!$E$2:$G$26, 2), Sheet1!$G$3)</f>
        <v>0.18618000000000001</v>
      </c>
      <c r="N1834" s="1">
        <f>'Electricity Rates'!$J$3</f>
        <v>0.19270000000000001</v>
      </c>
      <c r="O1834" s="145">
        <f>L1834-K1834</f>
        <v>10.983650007358392</v>
      </c>
      <c r="P1834">
        <f t="shared" si="171"/>
        <v>1.1440213585820382</v>
      </c>
      <c r="Q1834">
        <f>IF(O1834&gt;0, IF(Q1833+O1834*Variables!$B$5&lt;Variables!$B$4, Q1833+O1834*Variables!$B$5, Variables!$B$4), IF(Q1833&gt;-O1834, Q1833+O1834/Variables!$B$5, 0))</f>
        <v>42.865895293602193</v>
      </c>
      <c r="R1834">
        <f>IF(O1834&gt;0, 0, IF(Q1833&gt;-O1834, 0, -O1834 - Q1833*Variables!$B$5))</f>
        <v>0</v>
      </c>
      <c r="S1834">
        <f t="shared" si="172"/>
        <v>0</v>
      </c>
      <c r="T1834">
        <f t="shared" si="173"/>
        <v>0</v>
      </c>
    </row>
    <row r="1835" spans="1:20" x14ac:dyDescent="0.3">
      <c r="A1835" s="3">
        <f t="shared" si="168"/>
        <v>43177</v>
      </c>
      <c r="B1835">
        <v>3</v>
      </c>
      <c r="C1835">
        <v>18</v>
      </c>
      <c r="D1835">
        <v>10</v>
      </c>
      <c r="E1835">
        <v>0</v>
      </c>
      <c r="F1835" s="1">
        <f>VLOOKUP(A1835,Weather!$A$1:$E$366, 5)</f>
        <v>0.10256410256410224</v>
      </c>
      <c r="G1835" s="1">
        <f>VLOOKUP(D1835, Spring!$A$1:$E$25, 2)</f>
        <v>1207.9646017699099</v>
      </c>
      <c r="H1835" s="1">
        <f>VLOOKUP(D1835, Spring!$A$1:$E$25, 3)</f>
        <v>923.64670083279998</v>
      </c>
      <c r="I1835" s="1">
        <f>VLOOKUP(D1835, Spring!$A$1:$E$25, 5)</f>
        <v>339.44621060481097</v>
      </c>
      <c r="J1835" s="1">
        <f t="shared" si="169"/>
        <v>339.44621060481097</v>
      </c>
      <c r="K1835" s="47">
        <f t="shared" si="170"/>
        <v>6.3503678110641308</v>
      </c>
      <c r="L1835" s="48">
        <f>Solar!K1852/1000*Variables!$B$3</f>
        <v>26.491149999999998</v>
      </c>
      <c r="M1835" s="1">
        <f>IF(E1835=1, VLOOKUP(D1835, Sheet1!$E$2:$G$26, 2), Sheet1!$G$3)</f>
        <v>0.18618000000000001</v>
      </c>
      <c r="N1835" s="1">
        <f>'Electricity Rates'!$J$3</f>
        <v>0.19270000000000001</v>
      </c>
      <c r="O1835" s="145">
        <f>L1835-K1835</f>
        <v>20.140782188935866</v>
      </c>
      <c r="P1835">
        <f t="shared" si="171"/>
        <v>1.223715877192058</v>
      </c>
      <c r="Q1835">
        <f>IF(O1835&gt;0, IF(Q1834+O1835*Variables!$B$5&lt;Variables!$B$4, Q1834+O1835*Variables!$B$5, Variables!$B$4), IF(Q1834&gt;-O1835, Q1834+O1835/Variables!$B$5, 0))</f>
        <v>61.798230551201911</v>
      </c>
      <c r="R1835">
        <f>IF(O1835&gt;0, 0, IF(Q1834&gt;-O1835, 0, -O1835 - Q1834*Variables!$B$5))</f>
        <v>0</v>
      </c>
      <c r="S1835">
        <f t="shared" si="172"/>
        <v>0</v>
      </c>
      <c r="T1835">
        <f t="shared" si="173"/>
        <v>0</v>
      </c>
    </row>
    <row r="1836" spans="1:20" x14ac:dyDescent="0.3">
      <c r="A1836" s="3">
        <f t="shared" si="168"/>
        <v>43177</v>
      </c>
      <c r="B1836">
        <v>3</v>
      </c>
      <c r="C1836">
        <v>18</v>
      </c>
      <c r="D1836">
        <v>11</v>
      </c>
      <c r="E1836">
        <v>0</v>
      </c>
      <c r="F1836" s="1">
        <f>VLOOKUP(A1836,Weather!$A$1:$E$366, 5)</f>
        <v>0.10256410256410224</v>
      </c>
      <c r="G1836" s="1">
        <f>VLOOKUP(D1836, Spring!$A$1:$E$25, 2)</f>
        <v>1274.3362831858401</v>
      </c>
      <c r="H1836" s="1">
        <f>VLOOKUP(D1836, Spring!$A$1:$E$25, 3)</f>
        <v>962.46396540679098</v>
      </c>
      <c r="I1836" s="1">
        <f>VLOOKUP(D1836, Spring!$A$1:$E$25, 5)</f>
        <v>352.80034538247099</v>
      </c>
      <c r="J1836" s="1">
        <f t="shared" si="169"/>
        <v>352.80034538247099</v>
      </c>
      <c r="K1836" s="47">
        <f t="shared" si="170"/>
        <v>6.6001972832670006</v>
      </c>
      <c r="L1836" s="48">
        <f>Solar!K1853/1000*Variables!$B$3</f>
        <v>33.730399999999996</v>
      </c>
      <c r="M1836" s="1">
        <f>IF(E1836=1, VLOOKUP(D1836, Sheet1!$E$2:$G$26, 2), Sheet1!$G$3)</f>
        <v>0.18618000000000001</v>
      </c>
      <c r="N1836" s="1">
        <f>'Electricity Rates'!$J$3</f>
        <v>0.19270000000000001</v>
      </c>
      <c r="O1836" s="145">
        <f>L1836-K1836</f>
        <v>27.130202716732995</v>
      </c>
      <c r="P1836">
        <f t="shared" si="171"/>
        <v>1.2718580164855511</v>
      </c>
      <c r="Q1836">
        <f>IF(O1836&gt;0, IF(Q1835+O1836*Variables!$B$5&lt;Variables!$B$4, Q1835+O1836*Variables!$B$5, Variables!$B$4), IF(Q1835&gt;-O1836, Q1835+O1836/Variables!$B$5, 0))</f>
        <v>87.300621104930926</v>
      </c>
      <c r="R1836">
        <f>IF(O1836&gt;0, 0, IF(Q1835&gt;-O1836, 0, -O1836 - Q1835*Variables!$B$5))</f>
        <v>0</v>
      </c>
      <c r="S1836">
        <f t="shared" si="172"/>
        <v>0</v>
      </c>
      <c r="T1836">
        <f t="shared" si="173"/>
        <v>0</v>
      </c>
    </row>
    <row r="1837" spans="1:20" x14ac:dyDescent="0.3">
      <c r="A1837" s="3">
        <f t="shared" si="168"/>
        <v>43177</v>
      </c>
      <c r="B1837">
        <v>3</v>
      </c>
      <c r="C1837">
        <v>18</v>
      </c>
      <c r="D1837">
        <v>12</v>
      </c>
      <c r="E1837">
        <v>0</v>
      </c>
      <c r="F1837" s="1">
        <f>VLOOKUP(A1837,Weather!$A$1:$E$366, 5)</f>
        <v>0.10256410256410224</v>
      </c>
      <c r="G1837" s="1">
        <f>VLOOKUP(D1837, Spring!$A$1:$E$25, 2)</f>
        <v>1314.1592920353901</v>
      </c>
      <c r="H1837" s="1">
        <f>VLOOKUP(D1837, Spring!$A$1:$E$25, 3)</f>
        <v>983.10377962844302</v>
      </c>
      <c r="I1837" s="1">
        <f>VLOOKUP(D1837, Spring!$A$1:$E$25, 5)</f>
        <v>344.20503159464602</v>
      </c>
      <c r="J1837" s="1">
        <f t="shared" si="169"/>
        <v>344.20503159464602</v>
      </c>
      <c r="K1837" s="47">
        <f t="shared" si="170"/>
        <v>6.4393959477418665</v>
      </c>
      <c r="L1837" s="48">
        <f>Solar!K1854/1000*Variables!$B$3</f>
        <v>37.385000000000005</v>
      </c>
      <c r="M1837" s="1">
        <f>IF(E1837=1, VLOOKUP(D1837, Sheet1!$E$2:$G$26, 2), Sheet1!$G$3)</f>
        <v>0.18618000000000001</v>
      </c>
      <c r="N1837" s="1">
        <f>'Electricity Rates'!$J$3</f>
        <v>0.19270000000000001</v>
      </c>
      <c r="O1837" s="145">
        <f>L1837-K1837</f>
        <v>30.94560405225814</v>
      </c>
      <c r="P1837">
        <f t="shared" si="171"/>
        <v>1.2408715991298578</v>
      </c>
      <c r="Q1837">
        <f>IF(O1837&gt;0, IF(Q1836+O1837*Variables!$B$5&lt;Variables!$B$4, Q1836+O1837*Variables!$B$5, Variables!$B$4), IF(Q1836&gt;-O1837, Q1836+O1837/Variables!$B$5, 0))</f>
        <v>100</v>
      </c>
      <c r="R1837">
        <f>IF(O1837&gt;0, 0, IF(Q1836&gt;-O1837, 0, -O1837 - Q1836*Variables!$B$5))</f>
        <v>0</v>
      </c>
      <c r="S1837">
        <f t="shared" si="172"/>
        <v>0</v>
      </c>
      <c r="T1837">
        <f t="shared" si="173"/>
        <v>0</v>
      </c>
    </row>
    <row r="1838" spans="1:20" x14ac:dyDescent="0.3">
      <c r="A1838" s="3">
        <f t="shared" si="168"/>
        <v>43177</v>
      </c>
      <c r="B1838">
        <v>3</v>
      </c>
      <c r="C1838">
        <v>18</v>
      </c>
      <c r="D1838">
        <v>13</v>
      </c>
      <c r="E1838">
        <v>0</v>
      </c>
      <c r="F1838" s="1">
        <f>VLOOKUP(A1838,Weather!$A$1:$E$366, 5)</f>
        <v>0.10256410256410224</v>
      </c>
      <c r="G1838" s="1">
        <f>VLOOKUP(D1838, Spring!$A$1:$E$25, 2)</f>
        <v>1362.8318584070701</v>
      </c>
      <c r="H1838" s="1">
        <f>VLOOKUP(D1838, Spring!$A$1:$E$25, 3)</f>
        <v>999.59961563100603</v>
      </c>
      <c r="I1838" s="1">
        <f>VLOOKUP(D1838, Spring!$A$1:$E$25, 5)</f>
        <v>326.84269398328001</v>
      </c>
      <c r="J1838" s="1">
        <f t="shared" si="169"/>
        <v>326.84269398328001</v>
      </c>
      <c r="K1838" s="47">
        <f t="shared" si="170"/>
        <v>6.1145809212444586</v>
      </c>
      <c r="L1838" s="48">
        <f>Solar!K1855/1000*Variables!$B$3</f>
        <v>38.058150000000005</v>
      </c>
      <c r="M1838" s="1">
        <f>IF(E1838=1, VLOOKUP(D1838, Sheet1!$E$2:$G$26, 2), Sheet1!$G$3)</f>
        <v>0.18618000000000001</v>
      </c>
      <c r="N1838" s="1">
        <f>'Electricity Rates'!$J$3</f>
        <v>0.19270000000000001</v>
      </c>
      <c r="O1838" s="145">
        <f>L1838-K1838</f>
        <v>31.943569078755544</v>
      </c>
      <c r="P1838">
        <f t="shared" si="171"/>
        <v>1.1782797435238073</v>
      </c>
      <c r="Q1838">
        <f>IF(O1838&gt;0, IF(Q1837+O1838*Variables!$B$5&lt;Variables!$B$4, Q1837+O1838*Variables!$B$5, Variables!$B$4), IF(Q1837&gt;-O1838, Q1837+O1838/Variables!$B$5, 0))</f>
        <v>100</v>
      </c>
      <c r="R1838">
        <f>IF(O1838&gt;0, 0, IF(Q1837&gt;-O1838, 0, -O1838 - Q1837*Variables!$B$5))</f>
        <v>0</v>
      </c>
      <c r="S1838">
        <f t="shared" si="172"/>
        <v>0</v>
      </c>
      <c r="T1838">
        <f t="shared" si="173"/>
        <v>0</v>
      </c>
    </row>
    <row r="1839" spans="1:20" x14ac:dyDescent="0.3">
      <c r="A1839" s="3">
        <f t="shared" si="168"/>
        <v>43177</v>
      </c>
      <c r="B1839">
        <v>3</v>
      </c>
      <c r="C1839">
        <v>18</v>
      </c>
      <c r="D1839">
        <v>14</v>
      </c>
      <c r="E1839">
        <v>0</v>
      </c>
      <c r="F1839" s="1">
        <f>VLOOKUP(A1839,Weather!$A$1:$E$366, 5)</f>
        <v>0.10256410256410224</v>
      </c>
      <c r="G1839" s="1">
        <f>VLOOKUP(D1839, Spring!$A$1:$E$25, 2)</f>
        <v>1402.65486725663</v>
      </c>
      <c r="H1839" s="1">
        <f>VLOOKUP(D1839, Spring!$A$1:$E$25, 3)</f>
        <v>1011.55108904548</v>
      </c>
      <c r="I1839" s="1">
        <f>VLOOKUP(D1839, Spring!$A$1:$E$25, 5)</f>
        <v>309.49016837395499</v>
      </c>
      <c r="J1839" s="1">
        <f t="shared" si="169"/>
        <v>309.49016837395499</v>
      </c>
      <c r="K1839" s="47">
        <f t="shared" si="170"/>
        <v>5.7899494579154585</v>
      </c>
      <c r="L1839" s="48">
        <f>Solar!K1856/1000*Variables!$B$3</f>
        <v>36.306399999999996</v>
      </c>
      <c r="M1839" s="1">
        <f>IF(E1839=1, VLOOKUP(D1839, Sheet1!$E$2:$G$26, 2), Sheet1!$G$3)</f>
        <v>0.18618000000000001</v>
      </c>
      <c r="N1839" s="1">
        <f>'Electricity Rates'!$J$3</f>
        <v>0.19270000000000001</v>
      </c>
      <c r="O1839" s="145">
        <f>L1839-K1839</f>
        <v>30.516450542084538</v>
      </c>
      <c r="P1839">
        <f t="shared" si="171"/>
        <v>1.1157232605403089</v>
      </c>
      <c r="Q1839">
        <f>IF(O1839&gt;0, IF(Q1838+O1839*Variables!$B$5&lt;Variables!$B$4, Q1838+O1839*Variables!$B$5, Variables!$B$4), IF(Q1838&gt;-O1839, Q1838+O1839/Variables!$B$5, 0))</f>
        <v>100</v>
      </c>
      <c r="R1839">
        <f>IF(O1839&gt;0, 0, IF(Q1838&gt;-O1839, 0, -O1839 - Q1838*Variables!$B$5))</f>
        <v>0</v>
      </c>
      <c r="S1839">
        <f t="shared" si="172"/>
        <v>0</v>
      </c>
      <c r="T1839">
        <f t="shared" si="173"/>
        <v>0</v>
      </c>
    </row>
    <row r="1840" spans="1:20" x14ac:dyDescent="0.3">
      <c r="A1840" s="3">
        <f t="shared" si="168"/>
        <v>43177</v>
      </c>
      <c r="B1840">
        <v>3</v>
      </c>
      <c r="C1840">
        <v>18</v>
      </c>
      <c r="D1840">
        <v>15</v>
      </c>
      <c r="E1840">
        <v>0</v>
      </c>
      <c r="F1840" s="1">
        <f>VLOOKUP(A1840,Weather!$A$1:$E$366, 5)</f>
        <v>0.10256410256410224</v>
      </c>
      <c r="G1840" s="1">
        <f>VLOOKUP(D1840, Spring!$A$1:$E$25, 2)</f>
        <v>1371.6814159292001</v>
      </c>
      <c r="H1840" s="1">
        <f>VLOOKUP(D1840, Spring!$A$1:$E$25, 3)</f>
        <v>1005.48526585522</v>
      </c>
      <c r="I1840" s="1">
        <f>VLOOKUP(D1840, Spring!$A$1:$E$25, 5)</f>
        <v>300.89485458612899</v>
      </c>
      <c r="J1840" s="1">
        <f t="shared" si="169"/>
        <v>300.89485458612899</v>
      </c>
      <c r="K1840" s="47">
        <f t="shared" si="170"/>
        <v>5.6291481223903048</v>
      </c>
      <c r="L1840" s="48">
        <f>Solar!K1857/1000*Variables!$B$3</f>
        <v>31.619450000000001</v>
      </c>
      <c r="M1840" s="1">
        <f>IF(E1840=1, VLOOKUP(D1840, Sheet1!$E$2:$G$26, 2), Sheet1!$G$3)</f>
        <v>0.18618000000000001</v>
      </c>
      <c r="N1840" s="1">
        <f>'Electricity Rates'!$J$3</f>
        <v>0.19270000000000001</v>
      </c>
      <c r="O1840" s="145">
        <f>L1840-K1840</f>
        <v>25.990301877609696</v>
      </c>
      <c r="P1840">
        <f t="shared" si="171"/>
        <v>1.0847368431846118</v>
      </c>
      <c r="Q1840">
        <f>IF(O1840&gt;0, IF(Q1839+O1840*Variables!$B$5&lt;Variables!$B$4, Q1839+O1840*Variables!$B$5, Variables!$B$4), IF(Q1839&gt;-O1840, Q1839+O1840/Variables!$B$5, 0))</f>
        <v>100</v>
      </c>
      <c r="R1840">
        <f>IF(O1840&gt;0, 0, IF(Q1839&gt;-O1840, 0, -O1840 - Q1839*Variables!$B$5))</f>
        <v>0</v>
      </c>
      <c r="S1840">
        <f t="shared" si="172"/>
        <v>0</v>
      </c>
      <c r="T1840">
        <f t="shared" si="173"/>
        <v>0</v>
      </c>
    </row>
    <row r="1841" spans="1:20" x14ac:dyDescent="0.3">
      <c r="A1841" s="3">
        <f t="shared" si="168"/>
        <v>43177</v>
      </c>
      <c r="B1841">
        <v>3</v>
      </c>
      <c r="C1841">
        <v>18</v>
      </c>
      <c r="D1841">
        <v>16</v>
      </c>
      <c r="E1841">
        <v>0</v>
      </c>
      <c r="F1841" s="1">
        <f>VLOOKUP(A1841,Weather!$A$1:$E$366, 5)</f>
        <v>0.10256410256410224</v>
      </c>
      <c r="G1841" s="1">
        <f>VLOOKUP(D1841, Spring!$A$1:$E$25, 2)</f>
        <v>1283.1858407079601</v>
      </c>
      <c r="H1841" s="1">
        <f>VLOOKUP(D1841, Spring!$A$1:$E$25, 3)</f>
        <v>954.93673926969905</v>
      </c>
      <c r="I1841" s="1">
        <f>VLOOKUP(D1841, Spring!$A$1:$E$25, 5)</f>
        <v>270.36971623690101</v>
      </c>
      <c r="J1841" s="1">
        <f t="shared" si="169"/>
        <v>270.36971623690101</v>
      </c>
      <c r="K1841" s="47">
        <f t="shared" si="170"/>
        <v>5.0580831054739868</v>
      </c>
      <c r="L1841" s="48">
        <f>Solar!K1858/1000*Variables!$B$3</f>
        <v>23.282700000000002</v>
      </c>
      <c r="M1841" s="1">
        <f>IF(E1841=1, VLOOKUP(D1841, Sheet1!$E$2:$G$26, 2), Sheet1!$G$3)</f>
        <v>0.18618000000000001</v>
      </c>
      <c r="N1841" s="1">
        <f>'Electricity Rates'!$J$3</f>
        <v>0.19270000000000001</v>
      </c>
      <c r="O1841" s="145">
        <f>L1841-K1841</f>
        <v>18.224616894526015</v>
      </c>
      <c r="P1841">
        <f t="shared" si="171"/>
        <v>0.97469261442483734</v>
      </c>
      <c r="Q1841">
        <f>IF(O1841&gt;0, IF(Q1840+O1841*Variables!$B$5&lt;Variables!$B$4, Q1840+O1841*Variables!$B$5, Variables!$B$4), IF(Q1840&gt;-O1841, Q1840+O1841/Variables!$B$5, 0))</f>
        <v>100</v>
      </c>
      <c r="R1841">
        <f>IF(O1841&gt;0, 0, IF(Q1840&gt;-O1841, 0, -O1841 - Q1840*Variables!$B$5))</f>
        <v>0</v>
      </c>
      <c r="S1841">
        <f t="shared" si="172"/>
        <v>0</v>
      </c>
      <c r="T1841">
        <f t="shared" si="173"/>
        <v>0</v>
      </c>
    </row>
    <row r="1842" spans="1:20" x14ac:dyDescent="0.3">
      <c r="A1842" s="3">
        <f t="shared" si="168"/>
        <v>43177</v>
      </c>
      <c r="B1842">
        <v>3</v>
      </c>
      <c r="C1842">
        <v>18</v>
      </c>
      <c r="D1842">
        <v>17</v>
      </c>
      <c r="E1842">
        <v>0</v>
      </c>
      <c r="F1842" s="1">
        <f>VLOOKUP(A1842,Weather!$A$1:$E$366, 5)</f>
        <v>0.10256410256410224</v>
      </c>
      <c r="G1842" s="1">
        <f>VLOOKUP(D1842, Spring!$A$1:$E$25, 2)</f>
        <v>973.45132743362797</v>
      </c>
      <c r="H1842" s="1">
        <f>VLOOKUP(D1842, Spring!$A$1:$E$25, 3)</f>
        <v>850.97693786034597</v>
      </c>
      <c r="I1842" s="1">
        <f>VLOOKUP(D1842, Spring!$A$1:$E$25, 5)</f>
        <v>257.39334353781499</v>
      </c>
      <c r="J1842" s="1">
        <f t="shared" si="169"/>
        <v>257.39334353781499</v>
      </c>
      <c r="K1842" s="47">
        <f t="shared" si="170"/>
        <v>4.815320815254803</v>
      </c>
      <c r="L1842" s="48">
        <f>Solar!K1859/1000*Variables!$B$3</f>
        <v>12.767849999999999</v>
      </c>
      <c r="M1842" s="1">
        <f>IF(E1842=1, VLOOKUP(D1842, Sheet1!$E$2:$G$26, 2), Sheet1!$G$3)</f>
        <v>0.18618000000000001</v>
      </c>
      <c r="N1842" s="1">
        <f>'Electricity Rates'!$J$3</f>
        <v>0.19270000000000001</v>
      </c>
      <c r="O1842" s="145">
        <f>L1842-K1842</f>
        <v>7.9525291847451962</v>
      </c>
      <c r="P1842">
        <f t="shared" si="171"/>
        <v>0.92791232109960065</v>
      </c>
      <c r="Q1842">
        <f>IF(O1842&gt;0, IF(Q1841+O1842*Variables!$B$5&lt;Variables!$B$4, Q1841+O1842*Variables!$B$5, Variables!$B$4), IF(Q1841&gt;-O1842, Q1841+O1842/Variables!$B$5, 0))</f>
        <v>100</v>
      </c>
      <c r="R1842">
        <f>IF(O1842&gt;0, 0, IF(Q1841&gt;-O1842, 0, -O1842 - Q1841*Variables!$B$5))</f>
        <v>0</v>
      </c>
      <c r="S1842">
        <f t="shared" si="172"/>
        <v>0</v>
      </c>
      <c r="T1842">
        <f t="shared" si="173"/>
        <v>0</v>
      </c>
    </row>
    <row r="1843" spans="1:20" x14ac:dyDescent="0.3">
      <c r="A1843" s="3">
        <f t="shared" si="168"/>
        <v>43177</v>
      </c>
      <c r="B1843">
        <v>3</v>
      </c>
      <c r="C1843">
        <v>18</v>
      </c>
      <c r="D1843">
        <v>18</v>
      </c>
      <c r="E1843">
        <v>0</v>
      </c>
      <c r="F1843" s="1">
        <f>VLOOKUP(A1843,Weather!$A$1:$E$366, 5)</f>
        <v>0.10256410256410224</v>
      </c>
      <c r="G1843" s="1">
        <f>VLOOKUP(D1843, Spring!$A$1:$E$25, 2)</f>
        <v>690.26548672566298</v>
      </c>
      <c r="H1843" s="1">
        <f>VLOOKUP(D1843, Spring!$A$1:$E$25, 3)</f>
        <v>590.923299339663</v>
      </c>
      <c r="I1843" s="1">
        <f>VLOOKUP(D1843, Spring!$A$1:$E$25, 5)</f>
        <v>248.81274775305101</v>
      </c>
      <c r="J1843" s="1">
        <f t="shared" si="169"/>
        <v>248.81274775305101</v>
      </c>
      <c r="K1843" s="47">
        <f t="shared" si="170"/>
        <v>4.6547948244822743</v>
      </c>
      <c r="L1843" s="48">
        <f>Solar!K1860/1000*Variables!$B$3</f>
        <v>3.2509500000000005</v>
      </c>
      <c r="M1843" s="1">
        <f>IF(E1843=1, VLOOKUP(D1843, Sheet1!$E$2:$G$26, 2), Sheet1!$G$3)</f>
        <v>0.18618000000000001</v>
      </c>
      <c r="N1843" s="1">
        <f>'Electricity Rates'!$J$3</f>
        <v>0.19270000000000001</v>
      </c>
      <c r="O1843" s="145">
        <f>L1843-K1843</f>
        <v>-1.4038448244822739</v>
      </c>
      <c r="P1843">
        <f t="shared" si="171"/>
        <v>0.89697896267773436</v>
      </c>
      <c r="Q1843">
        <f>IF(O1843&gt;0, IF(Q1842+O1843*Variables!$B$5&lt;Variables!$B$4, Q1842+O1843*Variables!$B$5, Variables!$B$4), IF(Q1842&gt;-O1843, Q1842+O1843/Variables!$B$5, 0))</f>
        <v>98.506548059061416</v>
      </c>
      <c r="R1843">
        <f>IF(O1843&gt;0, 0, IF(Q1842&gt;-O1843, 0, -O1843 - Q1842*Variables!$B$5))</f>
        <v>0</v>
      </c>
      <c r="S1843">
        <f t="shared" si="172"/>
        <v>0</v>
      </c>
      <c r="T1843">
        <f t="shared" si="173"/>
        <v>0</v>
      </c>
    </row>
    <row r="1844" spans="1:20" x14ac:dyDescent="0.3">
      <c r="A1844" s="3">
        <f t="shared" si="168"/>
        <v>43177</v>
      </c>
      <c r="B1844">
        <v>3</v>
      </c>
      <c r="C1844">
        <v>18</v>
      </c>
      <c r="D1844">
        <v>19</v>
      </c>
      <c r="E1844">
        <v>0</v>
      </c>
      <c r="F1844" s="1">
        <f>VLOOKUP(A1844,Weather!$A$1:$E$366, 5)</f>
        <v>0.10256410256410224</v>
      </c>
      <c r="G1844" s="1">
        <f>VLOOKUP(D1844, Spring!$A$1:$E$25, 2)</f>
        <v>482.300884955752</v>
      </c>
      <c r="H1844" s="1">
        <f>VLOOKUP(D1844, Spring!$A$1:$E$25, 3)</f>
        <v>454.99679692504799</v>
      </c>
      <c r="I1844" s="1">
        <f>VLOOKUP(D1844, Spring!$A$1:$E$25, 5)</f>
        <v>266.52341143686903</v>
      </c>
      <c r="J1844" s="1">
        <f t="shared" si="169"/>
        <v>266.52341143686903</v>
      </c>
      <c r="K1844" s="47">
        <f t="shared" si="170"/>
        <v>4.9861263434581593</v>
      </c>
      <c r="L1844" s="48">
        <f>Solar!K1861/1000*Variables!$B$3</f>
        <v>0</v>
      </c>
      <c r="M1844" s="1">
        <f>IF(E1844=1, VLOOKUP(D1844, Sheet1!$E$2:$G$26, 2), Sheet1!$G$3)</f>
        <v>0.18618000000000001</v>
      </c>
      <c r="N1844" s="1">
        <f>'Electricity Rates'!$J$3</f>
        <v>0.19270000000000001</v>
      </c>
      <c r="O1844" s="145">
        <f>L1844-K1844</f>
        <v>-4.9861263434581593</v>
      </c>
      <c r="P1844">
        <f t="shared" si="171"/>
        <v>0.96082654638438736</v>
      </c>
      <c r="Q1844">
        <f>IF(O1844&gt;0, IF(Q1843+O1844*Variables!$B$5&lt;Variables!$B$4, Q1843+O1844*Variables!$B$5, Variables!$B$4), IF(Q1843&gt;-O1844, Q1843+O1844/Variables!$B$5, 0))</f>
        <v>93.202158331978268</v>
      </c>
      <c r="R1844">
        <f>IF(O1844&gt;0, 0, IF(Q1843&gt;-O1844, 0, -O1844 - Q1843*Variables!$B$5))</f>
        <v>0</v>
      </c>
      <c r="S1844">
        <f t="shared" si="172"/>
        <v>0</v>
      </c>
      <c r="T1844">
        <f t="shared" si="173"/>
        <v>0</v>
      </c>
    </row>
    <row r="1845" spans="1:20" x14ac:dyDescent="0.3">
      <c r="A1845" s="3">
        <f t="shared" si="168"/>
        <v>43177</v>
      </c>
      <c r="B1845">
        <v>3</v>
      </c>
      <c r="C1845">
        <v>18</v>
      </c>
      <c r="D1845">
        <v>20</v>
      </c>
      <c r="E1845">
        <v>0</v>
      </c>
      <c r="F1845" s="1">
        <f>VLOOKUP(A1845,Weather!$A$1:$E$366, 5)</f>
        <v>0.10256410256410224</v>
      </c>
      <c r="G1845" s="1">
        <f>VLOOKUP(D1845, Spring!$A$1:$E$25, 2)</f>
        <v>415.92920353982299</v>
      </c>
      <c r="H1845" s="1">
        <f>VLOOKUP(D1845, Spring!$A$1:$E$25, 3)</f>
        <v>371.98648067830999</v>
      </c>
      <c r="I1845" s="1">
        <f>VLOOKUP(D1845, Spring!$A$1:$E$25, 5)</f>
        <v>284.25369912476901</v>
      </c>
      <c r="J1845" s="1">
        <f t="shared" si="169"/>
        <v>284.25369912476901</v>
      </c>
      <c r="K1845" s="47">
        <f t="shared" si="170"/>
        <v>5.3178249887708642</v>
      </c>
      <c r="L1845" s="48">
        <f>Solar!K1862/1000*Variables!$B$3</f>
        <v>0</v>
      </c>
      <c r="M1845" s="1">
        <f>IF(E1845=1, VLOOKUP(D1845, Sheet1!$E$2:$G$26, 2), Sheet1!$G$3)</f>
        <v>0.18618000000000001</v>
      </c>
      <c r="N1845" s="1">
        <f>'Electricity Rates'!$J$3</f>
        <v>0.19270000000000001</v>
      </c>
      <c r="O1845" s="145">
        <f>L1845-K1845</f>
        <v>-5.3178249887708642</v>
      </c>
      <c r="P1845">
        <f t="shared" si="171"/>
        <v>1.0247448753361457</v>
      </c>
      <c r="Q1845">
        <f>IF(O1845&gt;0, IF(Q1844+O1845*Variables!$B$5&lt;Variables!$B$4, Q1844+O1845*Variables!$B$5, Variables!$B$4), IF(Q1844&gt;-O1845, Q1844+O1845/Variables!$B$5, 0))</f>
        <v>87.544897705626283</v>
      </c>
      <c r="R1845">
        <f>IF(O1845&gt;0, 0, IF(Q1844&gt;-O1845, 0, -O1845 - Q1844*Variables!$B$5))</f>
        <v>0</v>
      </c>
      <c r="S1845">
        <f t="shared" si="172"/>
        <v>0</v>
      </c>
      <c r="T1845">
        <f t="shared" si="173"/>
        <v>0</v>
      </c>
    </row>
    <row r="1846" spans="1:20" x14ac:dyDescent="0.3">
      <c r="A1846" s="3">
        <f t="shared" si="168"/>
        <v>43177</v>
      </c>
      <c r="B1846">
        <v>3</v>
      </c>
      <c r="C1846">
        <v>18</v>
      </c>
      <c r="D1846">
        <v>21</v>
      </c>
      <c r="E1846">
        <v>0</v>
      </c>
      <c r="F1846" s="1">
        <f>VLOOKUP(A1846,Weather!$A$1:$E$366, 5)</f>
        <v>0.10256410256410224</v>
      </c>
      <c r="G1846" s="1">
        <f>VLOOKUP(D1846, Spring!$A$1:$E$25, 2)</f>
        <v>371.68141592920301</v>
      </c>
      <c r="H1846" s="1">
        <f>VLOOKUP(D1846, Spring!$A$1:$E$25, 3)</f>
        <v>318.10538116591903</v>
      </c>
      <c r="I1846" s="1">
        <f>VLOOKUP(D1846, Spring!$A$1:$E$25, 5)</f>
        <v>271.28223242670401</v>
      </c>
      <c r="J1846" s="1">
        <f t="shared" si="169"/>
        <v>271.28223242670401</v>
      </c>
      <c r="K1846" s="47">
        <f t="shared" si="170"/>
        <v>5.0751544801358959</v>
      </c>
      <c r="L1846" s="48">
        <f>Solar!K1863/1000*Variables!$B$3</f>
        <v>0</v>
      </c>
      <c r="M1846" s="1">
        <f>IF(E1846=1, VLOOKUP(D1846, Sheet1!$E$2:$G$26, 2), Sheet1!$G$3)</f>
        <v>0.18618000000000001</v>
      </c>
      <c r="N1846" s="1">
        <f>'Electricity Rates'!$J$3</f>
        <v>0.19270000000000001</v>
      </c>
      <c r="O1846" s="145">
        <f>L1846-K1846</f>
        <v>-5.0751544801358959</v>
      </c>
      <c r="P1846">
        <f t="shared" si="171"/>
        <v>0.97798226832218715</v>
      </c>
      <c r="Q1846">
        <f>IF(O1846&gt;0, IF(Q1845+O1846*Variables!$B$5&lt;Variables!$B$4, Q1845+O1846*Variables!$B$5, Variables!$B$4), IF(Q1845&gt;-O1846, Q1845+O1846/Variables!$B$5, 0))</f>
        <v>82.145797194843411</v>
      </c>
      <c r="R1846">
        <f>IF(O1846&gt;0, 0, IF(Q1845&gt;-O1846, 0, -O1846 - Q1845*Variables!$B$5))</f>
        <v>0</v>
      </c>
      <c r="S1846">
        <f t="shared" si="172"/>
        <v>0</v>
      </c>
      <c r="T1846">
        <f t="shared" si="173"/>
        <v>0</v>
      </c>
    </row>
    <row r="1847" spans="1:20" x14ac:dyDescent="0.3">
      <c r="A1847" s="3">
        <f t="shared" si="168"/>
        <v>43177</v>
      </c>
      <c r="B1847">
        <v>3</v>
      </c>
      <c r="C1847">
        <v>18</v>
      </c>
      <c r="D1847">
        <v>22</v>
      </c>
      <c r="E1847">
        <v>0</v>
      </c>
      <c r="F1847" s="1">
        <f>VLOOKUP(A1847,Weather!$A$1:$E$366, 5)</f>
        <v>0.10256410256410224</v>
      </c>
      <c r="G1847" s="1">
        <f>VLOOKUP(D1847, Spring!$A$1:$E$25, 2)</f>
        <v>345.13274336283098</v>
      </c>
      <c r="H1847" s="1">
        <f>VLOOKUP(D1847, Spring!$A$1:$E$25, 3)</f>
        <v>289.79820627802701</v>
      </c>
      <c r="I1847" s="1">
        <f>VLOOKUP(D1847, Spring!$A$1:$E$25, 5)</f>
        <v>275.85953137878198</v>
      </c>
      <c r="J1847" s="1">
        <f t="shared" si="169"/>
        <v>275.85953137878198</v>
      </c>
      <c r="K1847" s="47">
        <f t="shared" si="170"/>
        <v>5.1607866981980806</v>
      </c>
      <c r="L1847" s="48">
        <f>Solar!K1864/1000*Variables!$B$3</f>
        <v>0</v>
      </c>
      <c r="M1847" s="1">
        <f>IF(E1847=1, VLOOKUP(D1847, Sheet1!$E$2:$G$26, 2), Sheet1!$G$3)</f>
        <v>0.18618000000000001</v>
      </c>
      <c r="N1847" s="1">
        <f>'Electricity Rates'!$J$3</f>
        <v>0.19270000000000001</v>
      </c>
      <c r="O1847" s="145">
        <f>L1847-K1847</f>
        <v>-5.1607866981980806</v>
      </c>
      <c r="P1847">
        <f t="shared" si="171"/>
        <v>0.9944835967427702</v>
      </c>
      <c r="Q1847">
        <f>IF(O1847&gt;0, IF(Q1846+O1847*Variables!$B$5&lt;Variables!$B$4, Q1846+O1847*Variables!$B$5, Variables!$B$4), IF(Q1846&gt;-O1847, Q1846+O1847/Variables!$B$5, 0))</f>
        <v>76.655598579739063</v>
      </c>
      <c r="R1847">
        <f>IF(O1847&gt;0, 0, IF(Q1846&gt;-O1847, 0, -O1847 - Q1846*Variables!$B$5))</f>
        <v>0</v>
      </c>
      <c r="S1847">
        <f t="shared" si="172"/>
        <v>0</v>
      </c>
      <c r="T1847">
        <f t="shared" si="173"/>
        <v>0</v>
      </c>
    </row>
    <row r="1848" spans="1:20" x14ac:dyDescent="0.3">
      <c r="A1848" s="3">
        <f t="shared" si="168"/>
        <v>43177</v>
      </c>
      <c r="B1848">
        <v>3</v>
      </c>
      <c r="C1848">
        <v>18</v>
      </c>
      <c r="D1848">
        <v>23</v>
      </c>
      <c r="E1848">
        <v>0</v>
      </c>
      <c r="F1848" s="1">
        <f>VLOOKUP(A1848,Weather!$A$1:$E$366, 5)</f>
        <v>0.10256410256410224</v>
      </c>
      <c r="G1848" s="1">
        <f>VLOOKUP(D1848, Spring!$A$1:$E$25, 2)</f>
        <v>318.58407079646003</v>
      </c>
      <c r="H1848" s="1">
        <f>VLOOKUP(D1848, Spring!$A$1:$E$25, 3)</f>
        <v>270.57975656630401</v>
      </c>
      <c r="I1848" s="1">
        <f>VLOOKUP(D1848, Spring!$A$1:$E$25, 5)</f>
        <v>271.64527650221697</v>
      </c>
      <c r="J1848" s="1">
        <f t="shared" si="169"/>
        <v>271.64527650221697</v>
      </c>
      <c r="K1848" s="47">
        <f t="shared" si="170"/>
        <v>5.0819463173669766</v>
      </c>
      <c r="L1848" s="48">
        <f>Solar!K1865/1000*Variables!$B$3</f>
        <v>0</v>
      </c>
      <c r="M1848" s="1">
        <f>IF(E1848=1, VLOOKUP(D1848, Sheet1!$E$2:$G$26, 2), Sheet1!$G$3)</f>
        <v>0.18618000000000001</v>
      </c>
      <c r="N1848" s="1">
        <f>'Electricity Rates'!$J$3</f>
        <v>0.19270000000000001</v>
      </c>
      <c r="O1848" s="145">
        <f>L1848-K1848</f>
        <v>-5.0819463173669766</v>
      </c>
      <c r="P1848">
        <f t="shared" si="171"/>
        <v>0.97929105535661642</v>
      </c>
      <c r="Q1848">
        <f>IF(O1848&gt;0, IF(Q1847+O1848*Variables!$B$5&lt;Variables!$B$4, Q1847+O1848*Variables!$B$5, Variables!$B$4), IF(Q1847&gt;-O1848, Q1847+O1848/Variables!$B$5, 0))</f>
        <v>71.249272710199733</v>
      </c>
      <c r="R1848">
        <f>IF(O1848&gt;0, 0, IF(Q1847&gt;-O1848, 0, -O1848 - Q1847*Variables!$B$5))</f>
        <v>0</v>
      </c>
      <c r="S1848">
        <f t="shared" si="172"/>
        <v>0</v>
      </c>
      <c r="T1848">
        <f t="shared" si="173"/>
        <v>0</v>
      </c>
    </row>
    <row r="1849" spans="1:20" x14ac:dyDescent="0.3">
      <c r="A1849" s="3">
        <f t="shared" si="168"/>
        <v>43177</v>
      </c>
      <c r="B1849">
        <v>3</v>
      </c>
      <c r="C1849">
        <v>18</v>
      </c>
      <c r="D1849">
        <v>24</v>
      </c>
      <c r="E1849">
        <v>0</v>
      </c>
      <c r="F1849" s="1">
        <f>VLOOKUP(A1849,Weather!$A$1:$E$366, 5)</f>
        <v>0.10256410256410224</v>
      </c>
      <c r="G1849" s="1">
        <f>VLOOKUP(D1849, Spring!$A$1:$E$25, 2)</f>
        <v>287.61061946902601</v>
      </c>
      <c r="H1849" s="1">
        <f>VLOOKUP(D1849, Spring!$A$1:$E$25, 3)</f>
        <v>251.20115310698301</v>
      </c>
      <c r="I1849" s="1">
        <f>VLOOKUP(D1849, Spring!$A$1:$E$25, 5)</f>
        <v>267.465363632795</v>
      </c>
      <c r="J1849" s="1">
        <f t="shared" si="169"/>
        <v>267.465363632795</v>
      </c>
      <c r="K1849" s="47">
        <f t="shared" si="170"/>
        <v>5.0037484076252969</v>
      </c>
      <c r="L1849" s="48">
        <f>Solar!K1866/1000*Variables!$B$3</f>
        <v>0</v>
      </c>
      <c r="M1849" s="1">
        <f>IF(E1849=1, VLOOKUP(D1849, Sheet1!$E$2:$G$26, 2), Sheet1!$G$3)</f>
        <v>0.18618000000000001</v>
      </c>
      <c r="N1849" s="1">
        <f>'Electricity Rates'!$J$3</f>
        <v>0.19270000000000001</v>
      </c>
      <c r="O1849" s="145">
        <f>L1849-K1849</f>
        <v>-5.0037484076252969</v>
      </c>
      <c r="P1849">
        <f t="shared" si="171"/>
        <v>0.96422231814939474</v>
      </c>
      <c r="Q1849">
        <f>IF(O1849&gt;0, IF(Q1848+O1849*Variables!$B$5&lt;Variables!$B$4, Q1848+O1849*Variables!$B$5, Variables!$B$4), IF(Q1848&gt;-O1849, Q1848+O1849/Variables!$B$5, 0))</f>
        <v>65.926136106343037</v>
      </c>
      <c r="R1849">
        <f>IF(O1849&gt;0, 0, IF(Q1848&gt;-O1849, 0, -O1849 - Q1848*Variables!$B$5))</f>
        <v>0</v>
      </c>
      <c r="S1849">
        <f t="shared" si="172"/>
        <v>0</v>
      </c>
      <c r="T1849">
        <f t="shared" si="173"/>
        <v>0</v>
      </c>
    </row>
    <row r="1850" spans="1:20" x14ac:dyDescent="0.3">
      <c r="A1850" s="3">
        <f t="shared" si="168"/>
        <v>43178</v>
      </c>
      <c r="B1850">
        <v>3</v>
      </c>
      <c r="C1850">
        <v>19</v>
      </c>
      <c r="D1850">
        <v>1</v>
      </c>
      <c r="E1850">
        <v>1</v>
      </c>
      <c r="F1850" s="1">
        <f>VLOOKUP(A1850,Weather!$A$1:$E$366, 5)</f>
        <v>0.10256410256410224</v>
      </c>
      <c r="G1850" s="1">
        <f>VLOOKUP(D1850, Spring!$A$1:$E$25, 2)</f>
        <v>284.91351697629602</v>
      </c>
      <c r="H1850" s="1">
        <f>VLOOKUP(D1850, Spring!$A$1:$E$25, 3)</f>
        <v>272.00797092955099</v>
      </c>
      <c r="I1850" s="1">
        <f>VLOOKUP(D1850, Spring!$A$1:$E$25, 5)</f>
        <v>272.01322657875102</v>
      </c>
      <c r="J1850" s="1">
        <f t="shared" si="169"/>
        <v>273.33161667793507</v>
      </c>
      <c r="K1850" s="47">
        <f t="shared" si="170"/>
        <v>5.1134944096296762</v>
      </c>
      <c r="L1850" s="48">
        <f>Solar!K1867/1000*Variables!$B$3</f>
        <v>0</v>
      </c>
      <c r="M1850" s="1">
        <f>IF(E1850=1, VLOOKUP(D1850, Sheet1!$E$2:$G$26, 2), Sheet1!$G$3)</f>
        <v>0.18618000000000001</v>
      </c>
      <c r="N1850" s="1">
        <f>'Electricity Rates'!$J$3</f>
        <v>0.19270000000000001</v>
      </c>
      <c r="O1850" s="145">
        <f>L1850-K1850</f>
        <v>-5.1134944096296762</v>
      </c>
      <c r="P1850">
        <f t="shared" si="171"/>
        <v>0.98537037273563866</v>
      </c>
      <c r="Q1850">
        <f>IF(O1850&gt;0, IF(Q1849+O1850*Variables!$B$5&lt;Variables!$B$4, Q1849+O1850*Variables!$B$5, Variables!$B$4), IF(Q1849&gt;-O1850, Q1849+O1850/Variables!$B$5, 0))</f>
        <v>60.486248436524235</v>
      </c>
      <c r="R1850">
        <f>IF(O1850&gt;0, 0, IF(Q1849&gt;-O1850, 0, -O1850 - Q1849*Variables!$B$5))</f>
        <v>0</v>
      </c>
      <c r="S1850">
        <f t="shared" si="172"/>
        <v>0</v>
      </c>
      <c r="T1850">
        <f t="shared" si="173"/>
        <v>0</v>
      </c>
    </row>
    <row r="1851" spans="1:20" x14ac:dyDescent="0.3">
      <c r="A1851" s="3">
        <f t="shared" si="168"/>
        <v>43178</v>
      </c>
      <c r="B1851">
        <v>3</v>
      </c>
      <c r="C1851">
        <v>19</v>
      </c>
      <c r="D1851">
        <v>2</v>
      </c>
      <c r="E1851">
        <v>1</v>
      </c>
      <c r="F1851" s="1">
        <f>VLOOKUP(A1851,Weather!$A$1:$E$366, 5)</f>
        <v>0.10256410256410224</v>
      </c>
      <c r="G1851" s="1">
        <f>VLOOKUP(D1851, Spring!$A$1:$E$25, 2)</f>
        <v>283.47213324791699</v>
      </c>
      <c r="H1851" s="1">
        <f>VLOOKUP(D1851, Spring!$A$1:$E$25, 3)</f>
        <v>272.193568553901</v>
      </c>
      <c r="I1851" s="1">
        <f>VLOOKUP(D1851, Spring!$A$1:$E$25, 5)</f>
        <v>263.43263079398702</v>
      </c>
      <c r="J1851" s="1">
        <f t="shared" si="169"/>
        <v>273.3503444199539</v>
      </c>
      <c r="K1851" s="47">
        <f t="shared" si="170"/>
        <v>5.1138447686744222</v>
      </c>
      <c r="L1851" s="48">
        <f>Solar!K1868/1000*Variables!$B$3</f>
        <v>0</v>
      </c>
      <c r="M1851" s="1">
        <f>IF(E1851=1, VLOOKUP(D1851, Sheet1!$E$2:$G$26, 2), Sheet1!$G$3)</f>
        <v>0.18618000000000001</v>
      </c>
      <c r="N1851" s="1">
        <f>'Electricity Rates'!$J$3</f>
        <v>0.19270000000000001</v>
      </c>
      <c r="O1851" s="145">
        <f>L1851-K1851</f>
        <v>-5.1138447686744222</v>
      </c>
      <c r="P1851">
        <f t="shared" si="171"/>
        <v>0.98543788692356116</v>
      </c>
      <c r="Q1851">
        <f>IF(O1851&gt;0, IF(Q1850+O1851*Variables!$B$5&lt;Variables!$B$4, Q1850+O1851*Variables!$B$5, Variables!$B$4), IF(Q1850&gt;-O1851, Q1850+O1851/Variables!$B$5, 0))</f>
        <v>55.045988044317404</v>
      </c>
      <c r="R1851">
        <f>IF(O1851&gt;0, 0, IF(Q1850&gt;-O1851, 0, -O1851 - Q1850*Variables!$B$5))</f>
        <v>0</v>
      </c>
      <c r="S1851">
        <f t="shared" si="172"/>
        <v>0</v>
      </c>
      <c r="T1851">
        <f t="shared" si="173"/>
        <v>0</v>
      </c>
    </row>
    <row r="1852" spans="1:20" x14ac:dyDescent="0.3">
      <c r="A1852" s="3">
        <f t="shared" si="168"/>
        <v>43178</v>
      </c>
      <c r="B1852">
        <v>3</v>
      </c>
      <c r="C1852">
        <v>19</v>
      </c>
      <c r="D1852">
        <v>3</v>
      </c>
      <c r="E1852">
        <v>1</v>
      </c>
      <c r="F1852" s="1">
        <f>VLOOKUP(A1852,Weather!$A$1:$E$366, 5)</f>
        <v>0.10256410256410224</v>
      </c>
      <c r="G1852" s="1">
        <f>VLOOKUP(D1852, Spring!$A$1:$E$25, 2)</f>
        <v>282.03074951953801</v>
      </c>
      <c r="H1852" s="1">
        <f>VLOOKUP(D1852, Spring!$A$1:$E$25, 3)</f>
        <v>263.612120501699</v>
      </c>
      <c r="I1852" s="1">
        <f>VLOOKUP(D1852, Spring!$A$1:$E$25, 5)</f>
        <v>268.00502374504498</v>
      </c>
      <c r="J1852" s="1">
        <f t="shared" si="169"/>
        <v>265.50121065737477</v>
      </c>
      <c r="K1852" s="47">
        <f t="shared" si="170"/>
        <v>4.967002986873978</v>
      </c>
      <c r="L1852" s="48">
        <f>Solar!K1869/1000*Variables!$B$3</f>
        <v>0</v>
      </c>
      <c r="M1852" s="1">
        <f>IF(E1852=1, VLOOKUP(D1852, Sheet1!$E$2:$G$26, 2), Sheet1!$G$3)</f>
        <v>0.18618000000000001</v>
      </c>
      <c r="N1852" s="1">
        <f>'Electricity Rates'!$J$3</f>
        <v>0.19270000000000001</v>
      </c>
      <c r="O1852" s="145">
        <f>L1852-K1852</f>
        <v>-4.967002986873978</v>
      </c>
      <c r="P1852">
        <f t="shared" si="171"/>
        <v>0.95714147557061557</v>
      </c>
      <c r="Q1852">
        <f>IF(O1852&gt;0, IF(Q1851+O1852*Variables!$B$5&lt;Variables!$B$4, Q1851+O1852*Variables!$B$5, Variables!$B$4), IF(Q1851&gt;-O1852, Q1851+O1852/Variables!$B$5, 0))</f>
        <v>49.761942313600407</v>
      </c>
      <c r="R1852">
        <f>IF(O1852&gt;0, 0, IF(Q1851&gt;-O1852, 0, -O1852 - Q1851*Variables!$B$5))</f>
        <v>0</v>
      </c>
      <c r="S1852">
        <f t="shared" si="172"/>
        <v>0</v>
      </c>
      <c r="T1852">
        <f t="shared" si="173"/>
        <v>0</v>
      </c>
    </row>
    <row r="1853" spans="1:20" x14ac:dyDescent="0.3">
      <c r="A1853" s="3">
        <f t="shared" si="168"/>
        <v>43178</v>
      </c>
      <c r="B1853">
        <v>3</v>
      </c>
      <c r="C1853">
        <v>19</v>
      </c>
      <c r="D1853">
        <v>4</v>
      </c>
      <c r="E1853">
        <v>1</v>
      </c>
      <c r="F1853" s="1">
        <f>VLOOKUP(A1853,Weather!$A$1:$E$366, 5)</f>
        <v>0.10256410256410224</v>
      </c>
      <c r="G1853" s="1">
        <f>VLOOKUP(D1853, Spring!$A$1:$E$25, 2)</f>
        <v>287.61061946902601</v>
      </c>
      <c r="H1853" s="1">
        <f>VLOOKUP(D1853, Spring!$A$1:$E$25, 3)</f>
        <v>280.54932735425899</v>
      </c>
      <c r="I1853" s="1">
        <f>VLOOKUP(D1853, Spring!$A$1:$E$25, 5)</f>
        <v>263.81039287256101</v>
      </c>
      <c r="J1853" s="1">
        <f t="shared" si="169"/>
        <v>281.27356244295305</v>
      </c>
      <c r="K1853" s="47">
        <f t="shared" si="170"/>
        <v>5.262072520587302</v>
      </c>
      <c r="L1853" s="48">
        <f>Solar!K1870/1000*Variables!$B$3</f>
        <v>0</v>
      </c>
      <c r="M1853" s="1">
        <f>IF(E1853=1, VLOOKUP(D1853, Sheet1!$E$2:$G$26, 2), Sheet1!$G$3)</f>
        <v>0.18618000000000001</v>
      </c>
      <c r="N1853" s="1">
        <f>'Electricity Rates'!$J$3</f>
        <v>0.19270000000000001</v>
      </c>
      <c r="O1853" s="145">
        <f>L1853-K1853</f>
        <v>-5.262072520587302</v>
      </c>
      <c r="P1853">
        <f t="shared" si="171"/>
        <v>1.0140013747171732</v>
      </c>
      <c r="Q1853">
        <f>IF(O1853&gt;0, IF(Q1852+O1853*Variables!$B$5&lt;Variables!$B$4, Q1852+O1853*Variables!$B$5, Variables!$B$4), IF(Q1852&gt;-O1853, Q1852+O1853/Variables!$B$5, 0))</f>
        <v>44.163992823613917</v>
      </c>
      <c r="R1853">
        <f>IF(O1853&gt;0, 0, IF(Q1852&gt;-O1853, 0, -O1853 - Q1852*Variables!$B$5))</f>
        <v>0</v>
      </c>
      <c r="S1853">
        <f t="shared" si="172"/>
        <v>0</v>
      </c>
      <c r="T1853">
        <f t="shared" si="173"/>
        <v>0</v>
      </c>
    </row>
    <row r="1854" spans="1:20" x14ac:dyDescent="0.3">
      <c r="A1854" s="3">
        <f t="shared" si="168"/>
        <v>43178</v>
      </c>
      <c r="B1854">
        <v>3</v>
      </c>
      <c r="C1854">
        <v>19</v>
      </c>
      <c r="D1854">
        <v>5</v>
      </c>
      <c r="E1854">
        <v>1</v>
      </c>
      <c r="F1854" s="1">
        <f>VLOOKUP(A1854,Weather!$A$1:$E$366, 5)</f>
        <v>0.10256410256410224</v>
      </c>
      <c r="G1854" s="1">
        <f>VLOOKUP(D1854, Spring!$A$1:$E$25, 2)</f>
        <v>318.58407079646003</v>
      </c>
      <c r="H1854" s="1">
        <f>VLOOKUP(D1854, Spring!$A$1:$E$25, 3)</f>
        <v>296.96508648302301</v>
      </c>
      <c r="I1854" s="1">
        <f>VLOOKUP(D1854, Spring!$A$1:$E$25, 5)</f>
        <v>263.982102908277</v>
      </c>
      <c r="J1854" s="1">
        <f t="shared" si="169"/>
        <v>299.18241820747807</v>
      </c>
      <c r="K1854" s="47">
        <f t="shared" si="170"/>
        <v>5.5971118217401843</v>
      </c>
      <c r="L1854" s="48">
        <f>Solar!K1871/1000*Variables!$B$3</f>
        <v>0</v>
      </c>
      <c r="M1854" s="1">
        <f>IF(E1854=1, VLOOKUP(D1854, Sheet1!$E$2:$G$26, 2), Sheet1!$G$3)</f>
        <v>0.18618000000000001</v>
      </c>
      <c r="N1854" s="1">
        <f>'Electricity Rates'!$J$3</f>
        <v>0.19270000000000001</v>
      </c>
      <c r="O1854" s="145">
        <f>L1854-K1854</f>
        <v>-5.5971118217401843</v>
      </c>
      <c r="P1854">
        <f t="shared" si="171"/>
        <v>1.0785634480493336</v>
      </c>
      <c r="Q1854">
        <f>IF(O1854&gt;0, IF(Q1853+O1854*Variables!$B$5&lt;Variables!$B$4, Q1853+O1854*Variables!$B$5, Variables!$B$4), IF(Q1853&gt;-O1854, Q1853+O1854/Variables!$B$5, 0))</f>
        <v>38.209618545166911</v>
      </c>
      <c r="R1854">
        <f>IF(O1854&gt;0, 0, IF(Q1853&gt;-O1854, 0, -O1854 - Q1853*Variables!$B$5))</f>
        <v>0</v>
      </c>
      <c r="S1854">
        <f t="shared" si="172"/>
        <v>0</v>
      </c>
      <c r="T1854">
        <f t="shared" si="173"/>
        <v>0</v>
      </c>
    </row>
    <row r="1855" spans="1:20" x14ac:dyDescent="0.3">
      <c r="A1855" s="3">
        <f t="shared" si="168"/>
        <v>43178</v>
      </c>
      <c r="B1855">
        <v>3</v>
      </c>
      <c r="C1855">
        <v>19</v>
      </c>
      <c r="D1855">
        <v>6</v>
      </c>
      <c r="E1855">
        <v>1</v>
      </c>
      <c r="F1855" s="1">
        <f>VLOOKUP(A1855,Weather!$A$1:$E$366, 5)</f>
        <v>0.10256410256410224</v>
      </c>
      <c r="G1855" s="1">
        <f>VLOOKUP(D1855, Spring!$A$1:$E$25, 2)</f>
        <v>389.38053097345102</v>
      </c>
      <c r="H1855" s="1">
        <f>VLOOKUP(D1855, Spring!$A$1:$E$25, 3)</f>
        <v>340.20659833439998</v>
      </c>
      <c r="I1855" s="1">
        <f>VLOOKUP(D1855, Spring!$A$1:$E$25, 5)</f>
        <v>264.16853094705402</v>
      </c>
      <c r="J1855" s="1">
        <f t="shared" si="169"/>
        <v>345.25007860507185</v>
      </c>
      <c r="K1855" s="47">
        <f t="shared" si="170"/>
        <v>6.4589467121596895</v>
      </c>
      <c r="L1855" s="48">
        <f>Solar!K1872/1000*Variables!$B$3</f>
        <v>0</v>
      </c>
      <c r="M1855" s="1">
        <f>IF(E1855=1, VLOOKUP(D1855, Sheet1!$E$2:$G$26, 2), Sheet1!$G$3)</f>
        <v>0.18618000000000001</v>
      </c>
      <c r="N1855" s="1">
        <f>'Electricity Rates'!$J$3</f>
        <v>0.19270000000000001</v>
      </c>
      <c r="O1855" s="145">
        <f>L1855-K1855</f>
        <v>-6.4589467121596895</v>
      </c>
      <c r="P1855">
        <f t="shared" si="171"/>
        <v>1.2446390314331723</v>
      </c>
      <c r="Q1855">
        <f>IF(O1855&gt;0, IF(Q1854+O1855*Variables!$B$5&lt;Variables!$B$4, Q1854+O1855*Variables!$B$5, Variables!$B$4), IF(Q1854&gt;-O1855, Q1854+O1855/Variables!$B$5, 0))</f>
        <v>31.338398638614052</v>
      </c>
      <c r="R1855">
        <f>IF(O1855&gt;0, 0, IF(Q1854&gt;-O1855, 0, -O1855 - Q1854*Variables!$B$5))</f>
        <v>0</v>
      </c>
      <c r="S1855">
        <f t="shared" si="172"/>
        <v>0</v>
      </c>
      <c r="T1855">
        <f t="shared" si="173"/>
        <v>0</v>
      </c>
    </row>
    <row r="1856" spans="1:20" x14ac:dyDescent="0.3">
      <c r="A1856" s="3">
        <f t="shared" si="168"/>
        <v>43178</v>
      </c>
      <c r="B1856">
        <v>3</v>
      </c>
      <c r="C1856">
        <v>19</v>
      </c>
      <c r="D1856">
        <v>7</v>
      </c>
      <c r="E1856">
        <v>1</v>
      </c>
      <c r="F1856" s="1">
        <f>VLOOKUP(A1856,Weather!$A$1:$E$366, 5)</f>
        <v>0.10256410256410224</v>
      </c>
      <c r="G1856" s="1">
        <f>VLOOKUP(D1856, Spring!$A$1:$E$25, 2)</f>
        <v>623.89380530973403</v>
      </c>
      <c r="H1856" s="1">
        <f>VLOOKUP(D1856, Spring!$A$1:$E$25, 3)</f>
        <v>374.47950032030701</v>
      </c>
      <c r="I1856" s="1">
        <f>VLOOKUP(D1856, Spring!$A$1:$E$25, 5)</f>
        <v>251.18725224694799</v>
      </c>
      <c r="J1856" s="1">
        <f t="shared" si="169"/>
        <v>400.06045467819689</v>
      </c>
      <c r="K1856" s="47">
        <f t="shared" si="170"/>
        <v>7.4843405361382311</v>
      </c>
      <c r="L1856" s="48">
        <f>Solar!K1873/1000*Variables!$B$3</f>
        <v>0.92579999999999985</v>
      </c>
      <c r="M1856" s="1">
        <f>IF(E1856=1, VLOOKUP(D1856, Sheet1!$E$2:$G$26, 2), Sheet1!$G$3)</f>
        <v>0.18618000000000001</v>
      </c>
      <c r="N1856" s="1">
        <f>'Electricity Rates'!$J$3</f>
        <v>0.19270000000000001</v>
      </c>
      <c r="O1856" s="145">
        <f>L1856-K1856</f>
        <v>-6.5585405361382314</v>
      </c>
      <c r="P1856">
        <f t="shared" si="171"/>
        <v>1.4422324213138371</v>
      </c>
      <c r="Q1856">
        <f>IF(O1856&gt;0, IF(Q1855+O1856*Variables!$B$5&lt;Variables!$B$4, Q1855+O1856*Variables!$B$5, Variables!$B$4), IF(Q1855&gt;-O1856, Q1855+O1856/Variables!$B$5, 0))</f>
        <v>24.361227855488274</v>
      </c>
      <c r="R1856">
        <f>IF(O1856&gt;0, 0, IF(Q1855&gt;-O1856, 0, -O1856 - Q1855*Variables!$B$5))</f>
        <v>0</v>
      </c>
      <c r="S1856">
        <f t="shared" si="172"/>
        <v>0</v>
      </c>
      <c r="T1856">
        <f t="shared" si="173"/>
        <v>0</v>
      </c>
    </row>
    <row r="1857" spans="1:20" x14ac:dyDescent="0.3">
      <c r="A1857" s="3">
        <f t="shared" si="168"/>
        <v>43178</v>
      </c>
      <c r="B1857">
        <v>3</v>
      </c>
      <c r="C1857">
        <v>19</v>
      </c>
      <c r="D1857">
        <v>8</v>
      </c>
      <c r="E1857">
        <v>1</v>
      </c>
      <c r="F1857" s="1">
        <f>VLOOKUP(A1857,Weather!$A$1:$E$366, 5)</f>
        <v>0.10256410256410224</v>
      </c>
      <c r="G1857" s="1">
        <f>VLOOKUP(D1857, Spring!$A$1:$E$25, 2)</f>
        <v>871.68141592920301</v>
      </c>
      <c r="H1857" s="1">
        <f>VLOOKUP(D1857, Spring!$A$1:$E$25, 3)</f>
        <v>578.35522101217202</v>
      </c>
      <c r="I1857" s="1">
        <f>VLOOKUP(D1857, Spring!$A$1:$E$25, 5)</f>
        <v>268.91753993484798</v>
      </c>
      <c r="J1857" s="1">
        <f t="shared" si="169"/>
        <v>608.43995895238027</v>
      </c>
      <c r="K1857" s="47">
        <f t="shared" si="170"/>
        <v>11.382709276418167</v>
      </c>
      <c r="L1857" s="48">
        <f>Solar!K1874/1000*Variables!$B$3</f>
        <v>8.4825999999999997</v>
      </c>
      <c r="M1857" s="1">
        <f>IF(E1857=1, VLOOKUP(D1857, Sheet1!$E$2:$G$26, 2), Sheet1!$G$3)</f>
        <v>0.18618000000000001</v>
      </c>
      <c r="N1857" s="1">
        <f>'Electricity Rates'!$J$3</f>
        <v>0.19270000000000001</v>
      </c>
      <c r="O1857" s="145">
        <f>L1857-K1857</f>
        <v>-2.9001092764181671</v>
      </c>
      <c r="P1857">
        <f t="shared" si="171"/>
        <v>2.193448077565781</v>
      </c>
      <c r="Q1857">
        <f>IF(O1857&gt;0, IF(Q1856+O1857*Variables!$B$5&lt;Variables!$B$4, Q1856+O1857*Variables!$B$5, Variables!$B$4), IF(Q1856&gt;-O1857, Q1856+O1857/Variables!$B$5, 0))</f>
        <v>21.276005221000862</v>
      </c>
      <c r="R1857">
        <f>IF(O1857&gt;0, 0, IF(Q1856&gt;-O1857, 0, -O1857 - Q1856*Variables!$B$5))</f>
        <v>0</v>
      </c>
      <c r="S1857">
        <f t="shared" si="172"/>
        <v>0</v>
      </c>
      <c r="T1857">
        <f t="shared" si="173"/>
        <v>0</v>
      </c>
    </row>
    <row r="1858" spans="1:20" x14ac:dyDescent="0.3">
      <c r="A1858" s="3">
        <f t="shared" si="168"/>
        <v>43178</v>
      </c>
      <c r="B1858">
        <v>3</v>
      </c>
      <c r="C1858">
        <v>19</v>
      </c>
      <c r="D1858">
        <v>9</v>
      </c>
      <c r="E1858">
        <v>1</v>
      </c>
      <c r="F1858" s="1">
        <f>VLOOKUP(A1858,Weather!$A$1:$E$366, 5)</f>
        <v>0.10256410256410224</v>
      </c>
      <c r="G1858" s="1">
        <f>VLOOKUP(D1858, Spring!$A$1:$E$25, 2)</f>
        <v>1137.1681415929199</v>
      </c>
      <c r="H1858" s="1">
        <f>VLOOKUP(D1858, Spring!$A$1:$E$25, 3)</f>
        <v>786.77530429212004</v>
      </c>
      <c r="I1858" s="1">
        <f>VLOOKUP(D1858, Spring!$A$1:$E$25, 5)</f>
        <v>317.33977000667198</v>
      </c>
      <c r="J1858" s="1">
        <f t="shared" si="169"/>
        <v>822.71303119476602</v>
      </c>
      <c r="K1858" s="47">
        <f t="shared" si="170"/>
        <v>15.391335026935177</v>
      </c>
      <c r="L1858" s="48">
        <f>Solar!K1875/1000*Variables!$B$3</f>
        <v>19.533349999999999</v>
      </c>
      <c r="M1858" s="1">
        <f>IF(E1858=1, VLOOKUP(D1858, Sheet1!$E$2:$G$26, 2), Sheet1!$G$3)</f>
        <v>0.20441999999999999</v>
      </c>
      <c r="N1858" s="1">
        <f>'Electricity Rates'!$J$3</f>
        <v>0.19270000000000001</v>
      </c>
      <c r="O1858" s="145">
        <f>L1858-K1858</f>
        <v>4.1420149730648212</v>
      </c>
      <c r="P1858">
        <f t="shared" si="171"/>
        <v>2.9659102596904088</v>
      </c>
      <c r="Q1858">
        <f>IF(O1858&gt;0, IF(Q1857+O1858*Variables!$B$5&lt;Variables!$B$4, Q1857+O1858*Variables!$B$5, Variables!$B$4), IF(Q1857&gt;-O1858, Q1857+O1858/Variables!$B$5, 0))</f>
        <v>25.169499295681792</v>
      </c>
      <c r="R1858">
        <f>IF(O1858&gt;0, 0, IF(Q1857&gt;-O1858, 0, -O1858 - Q1857*Variables!$B$5))</f>
        <v>0</v>
      </c>
      <c r="S1858">
        <f t="shared" si="172"/>
        <v>0</v>
      </c>
      <c r="T1858">
        <f t="shared" si="173"/>
        <v>0</v>
      </c>
    </row>
    <row r="1859" spans="1:20" x14ac:dyDescent="0.3">
      <c r="A1859" s="3">
        <f t="shared" ref="A1859:A1922" si="174">DATE(2018, B1859, C1859)</f>
        <v>43178</v>
      </c>
      <c r="B1859">
        <v>3</v>
      </c>
      <c r="C1859">
        <v>19</v>
      </c>
      <c r="D1859">
        <v>10</v>
      </c>
      <c r="E1859">
        <v>1</v>
      </c>
      <c r="F1859" s="1">
        <f>VLOOKUP(A1859,Weather!$A$1:$E$366, 5)</f>
        <v>0.10256410256410224</v>
      </c>
      <c r="G1859" s="1">
        <f>VLOOKUP(D1859, Spring!$A$1:$E$25, 2)</f>
        <v>1207.9646017699099</v>
      </c>
      <c r="H1859" s="1">
        <f>VLOOKUP(D1859, Spring!$A$1:$E$25, 3)</f>
        <v>923.64670083279998</v>
      </c>
      <c r="I1859" s="1">
        <f>VLOOKUP(D1859, Spring!$A$1:$E$25, 5)</f>
        <v>339.44621060481097</v>
      </c>
      <c r="J1859" s="1">
        <f t="shared" ref="J1859:J1922" si="175">IF(E1859=0, I1859, H1859 + (G1859-H1859)*F1859)</f>
        <v>952.80751118532396</v>
      </c>
      <c r="K1859" s="47">
        <f t="shared" ref="K1859:K1922" si="176">J1859*1000/53453</f>
        <v>17.825145664140909</v>
      </c>
      <c r="L1859" s="48">
        <f>Solar!K1876/1000*Variables!$B$3</f>
        <v>28.882749999999994</v>
      </c>
      <c r="M1859" s="1">
        <f>IF(E1859=1, VLOOKUP(D1859, Sheet1!$E$2:$G$26, 2), Sheet1!$G$3)</f>
        <v>0.20441999999999999</v>
      </c>
      <c r="N1859" s="1">
        <f>'Electricity Rates'!$J$3</f>
        <v>0.19270000000000001</v>
      </c>
      <c r="O1859" s="145">
        <f>L1859-K1859</f>
        <v>11.057604335859086</v>
      </c>
      <c r="P1859">
        <f t="shared" ref="P1859:P1922" si="177">N1859*K1859</f>
        <v>3.4349055694799531</v>
      </c>
      <c r="Q1859">
        <f>IF(O1859&gt;0, IF(Q1858+O1859*Variables!$B$5&lt;Variables!$B$4, Q1858+O1859*Variables!$B$5, Variables!$B$4), IF(Q1858&gt;-O1859, Q1858+O1859/Variables!$B$5, 0))</f>
        <v>35.56364737138933</v>
      </c>
      <c r="R1859">
        <f>IF(O1859&gt;0, 0, IF(Q1858&gt;-O1859, 0, -O1859 - Q1858*Variables!$B$5))</f>
        <v>0</v>
      </c>
      <c r="S1859">
        <f t="shared" ref="S1859:S1922" si="178">R1859*M1859</f>
        <v>0</v>
      </c>
      <c r="T1859">
        <f t="shared" ref="T1859:T1922" si="179">IF(AND(R1859&gt;0, M1859&gt;0.3), 1, 0)</f>
        <v>0</v>
      </c>
    </row>
    <row r="1860" spans="1:20" x14ac:dyDescent="0.3">
      <c r="A1860" s="3">
        <f t="shared" si="174"/>
        <v>43178</v>
      </c>
      <c r="B1860">
        <v>3</v>
      </c>
      <c r="C1860">
        <v>19</v>
      </c>
      <c r="D1860">
        <v>11</v>
      </c>
      <c r="E1860">
        <v>1</v>
      </c>
      <c r="F1860" s="1">
        <f>VLOOKUP(A1860,Weather!$A$1:$E$366, 5)</f>
        <v>0.10256410256410224</v>
      </c>
      <c r="G1860" s="1">
        <f>VLOOKUP(D1860, Spring!$A$1:$E$25, 2)</f>
        <v>1274.3362831858401</v>
      </c>
      <c r="H1860" s="1">
        <f>VLOOKUP(D1860, Spring!$A$1:$E$25, 3)</f>
        <v>962.46396540679098</v>
      </c>
      <c r="I1860" s="1">
        <f>VLOOKUP(D1860, Spring!$A$1:$E$25, 5)</f>
        <v>352.80034538247099</v>
      </c>
      <c r="J1860" s="1">
        <f t="shared" si="175"/>
        <v>994.45086979438565</v>
      </c>
      <c r="K1860" s="47">
        <f t="shared" si="176"/>
        <v>18.604210611086106</v>
      </c>
      <c r="L1860" s="48">
        <f>Solar!K1877/1000*Variables!$B$3</f>
        <v>35.369900000000001</v>
      </c>
      <c r="M1860" s="1">
        <f>IF(E1860=1, VLOOKUP(D1860, Sheet1!$E$2:$G$26, 2), Sheet1!$G$3)</f>
        <v>0.20441999999999999</v>
      </c>
      <c r="N1860" s="1">
        <f>'Electricity Rates'!$J$3</f>
        <v>0.19270000000000001</v>
      </c>
      <c r="O1860" s="145">
        <f>L1860-K1860</f>
        <v>16.765689388913895</v>
      </c>
      <c r="P1860">
        <f t="shared" si="177"/>
        <v>3.5850313847562929</v>
      </c>
      <c r="Q1860">
        <f>IF(O1860&gt;0, IF(Q1859+O1860*Variables!$B$5&lt;Variables!$B$4, Q1859+O1860*Variables!$B$5, Variables!$B$4), IF(Q1859&gt;-O1860, Q1859+O1860/Variables!$B$5, 0))</f>
        <v>51.323395396968394</v>
      </c>
      <c r="R1860">
        <f>IF(O1860&gt;0, 0, IF(Q1859&gt;-O1860, 0, -O1860 - Q1859*Variables!$B$5))</f>
        <v>0</v>
      </c>
      <c r="S1860">
        <f t="shared" si="178"/>
        <v>0</v>
      </c>
      <c r="T1860">
        <f t="shared" si="179"/>
        <v>0</v>
      </c>
    </row>
    <row r="1861" spans="1:20" x14ac:dyDescent="0.3">
      <c r="A1861" s="3">
        <f t="shared" si="174"/>
        <v>43178</v>
      </c>
      <c r="B1861">
        <v>3</v>
      </c>
      <c r="C1861">
        <v>19</v>
      </c>
      <c r="D1861">
        <v>12</v>
      </c>
      <c r="E1861">
        <v>1</v>
      </c>
      <c r="F1861" s="1">
        <f>VLOOKUP(A1861,Weather!$A$1:$E$366, 5)</f>
        <v>0.10256410256410224</v>
      </c>
      <c r="G1861" s="1">
        <f>VLOOKUP(D1861, Spring!$A$1:$E$25, 2)</f>
        <v>1314.1592920353901</v>
      </c>
      <c r="H1861" s="1">
        <f>VLOOKUP(D1861, Spring!$A$1:$E$25, 3)</f>
        <v>983.10377962844302</v>
      </c>
      <c r="I1861" s="1">
        <f>VLOOKUP(D1861, Spring!$A$1:$E$25, 5)</f>
        <v>344.20503159464602</v>
      </c>
      <c r="J1861" s="1">
        <f t="shared" si="175"/>
        <v>1017.0581911573605</v>
      </c>
      <c r="K1861" s="47">
        <f t="shared" si="176"/>
        <v>19.027148918813921</v>
      </c>
      <c r="L1861" s="48">
        <f>Solar!K1878/1000*Variables!$B$3</f>
        <v>38.444600000000001</v>
      </c>
      <c r="M1861" s="1">
        <f>IF(E1861=1, VLOOKUP(D1861, Sheet1!$E$2:$G$26, 2), Sheet1!$G$3)</f>
        <v>0.20441999999999999</v>
      </c>
      <c r="N1861" s="1">
        <f>'Electricity Rates'!$J$3</f>
        <v>0.19270000000000001</v>
      </c>
      <c r="O1861" s="145">
        <f>L1861-K1861</f>
        <v>19.41745108118608</v>
      </c>
      <c r="P1861">
        <f t="shared" si="177"/>
        <v>3.6665315966554428</v>
      </c>
      <c r="Q1861">
        <f>IF(O1861&gt;0, IF(Q1860+O1861*Variables!$B$5&lt;Variables!$B$4, Q1860+O1861*Variables!$B$5, Variables!$B$4), IF(Q1860&gt;-O1861, Q1860+O1861/Variables!$B$5, 0))</f>
        <v>69.575799413283306</v>
      </c>
      <c r="R1861">
        <f>IF(O1861&gt;0, 0, IF(Q1860&gt;-O1861, 0, -O1861 - Q1860*Variables!$B$5))</f>
        <v>0</v>
      </c>
      <c r="S1861">
        <f t="shared" si="178"/>
        <v>0</v>
      </c>
      <c r="T1861">
        <f t="shared" si="179"/>
        <v>0</v>
      </c>
    </row>
    <row r="1862" spans="1:20" x14ac:dyDescent="0.3">
      <c r="A1862" s="3">
        <f t="shared" si="174"/>
        <v>43178</v>
      </c>
      <c r="B1862">
        <v>3</v>
      </c>
      <c r="C1862">
        <v>19</v>
      </c>
      <c r="D1862">
        <v>13</v>
      </c>
      <c r="E1862">
        <v>1</v>
      </c>
      <c r="F1862" s="1">
        <f>VLOOKUP(A1862,Weather!$A$1:$E$366, 5)</f>
        <v>0.10256410256410224</v>
      </c>
      <c r="G1862" s="1">
        <f>VLOOKUP(D1862, Spring!$A$1:$E$25, 2)</f>
        <v>1362.8318584070701</v>
      </c>
      <c r="H1862" s="1">
        <f>VLOOKUP(D1862, Spring!$A$1:$E$25, 3)</f>
        <v>999.59961563100603</v>
      </c>
      <c r="I1862" s="1">
        <f>VLOOKUP(D1862, Spring!$A$1:$E$25, 5)</f>
        <v>326.84269398328001</v>
      </c>
      <c r="J1862" s="1">
        <f t="shared" si="175"/>
        <v>1036.854204633679</v>
      </c>
      <c r="K1862" s="47">
        <f t="shared" si="176"/>
        <v>19.397493211488204</v>
      </c>
      <c r="L1862" s="48">
        <f>Solar!K1879/1000*Variables!$B$3</f>
        <v>38.584949999999992</v>
      </c>
      <c r="M1862" s="1">
        <f>IF(E1862=1, VLOOKUP(D1862, Sheet1!$E$2:$G$26, 2), Sheet1!$G$3)</f>
        <v>0.20441999999999999</v>
      </c>
      <c r="N1862" s="1">
        <f>'Electricity Rates'!$J$3</f>
        <v>0.19270000000000001</v>
      </c>
      <c r="O1862" s="145">
        <f>L1862-K1862</f>
        <v>19.187456788511788</v>
      </c>
      <c r="P1862">
        <f t="shared" si="177"/>
        <v>3.7378969418537769</v>
      </c>
      <c r="Q1862">
        <f>IF(O1862&gt;0, IF(Q1861+O1862*Variables!$B$5&lt;Variables!$B$4, Q1861+O1862*Variables!$B$5, Variables!$B$4), IF(Q1861&gt;-O1862, Q1861+O1862/Variables!$B$5, 0))</f>
        <v>87.612008794484382</v>
      </c>
      <c r="R1862">
        <f>IF(O1862&gt;0, 0, IF(Q1861&gt;-O1862, 0, -O1862 - Q1861*Variables!$B$5))</f>
        <v>0</v>
      </c>
      <c r="S1862">
        <f t="shared" si="178"/>
        <v>0</v>
      </c>
      <c r="T1862">
        <f t="shared" si="179"/>
        <v>0</v>
      </c>
    </row>
    <row r="1863" spans="1:20" x14ac:dyDescent="0.3">
      <c r="A1863" s="3">
        <f t="shared" si="174"/>
        <v>43178</v>
      </c>
      <c r="B1863">
        <v>3</v>
      </c>
      <c r="C1863">
        <v>19</v>
      </c>
      <c r="D1863">
        <v>14</v>
      </c>
      <c r="E1863">
        <v>1</v>
      </c>
      <c r="F1863" s="1">
        <f>VLOOKUP(A1863,Weather!$A$1:$E$366, 5)</f>
        <v>0.10256410256410224</v>
      </c>
      <c r="G1863" s="1">
        <f>VLOOKUP(D1863, Spring!$A$1:$E$25, 2)</f>
        <v>1402.65486725663</v>
      </c>
      <c r="H1863" s="1">
        <f>VLOOKUP(D1863, Spring!$A$1:$E$25, 3)</f>
        <v>1011.55108904548</v>
      </c>
      <c r="I1863" s="1">
        <f>VLOOKUP(D1863, Spring!$A$1:$E$25, 5)</f>
        <v>309.49016837395499</v>
      </c>
      <c r="J1863" s="1">
        <f t="shared" si="175"/>
        <v>1051.6642970671362</v>
      </c>
      <c r="K1863" s="47">
        <f t="shared" si="176"/>
        <v>19.674560774271534</v>
      </c>
      <c r="L1863" s="48">
        <f>Solar!K1880/1000*Variables!$B$3</f>
        <v>37.988299999999995</v>
      </c>
      <c r="M1863" s="1">
        <f>IF(E1863=1, VLOOKUP(D1863, Sheet1!$E$2:$G$26, 2), Sheet1!$G$3)</f>
        <v>0.20441999999999999</v>
      </c>
      <c r="N1863" s="1">
        <f>'Electricity Rates'!$J$3</f>
        <v>0.19270000000000001</v>
      </c>
      <c r="O1863" s="145">
        <f>L1863-K1863</f>
        <v>18.313739225728462</v>
      </c>
      <c r="P1863">
        <f t="shared" si="177"/>
        <v>3.7912878612021248</v>
      </c>
      <c r="Q1863">
        <f>IF(O1863&gt;0, IF(Q1862+O1863*Variables!$B$5&lt;Variables!$B$4, Q1862+O1863*Variables!$B$5, Variables!$B$4), IF(Q1862&gt;-O1863, Q1862+O1863/Variables!$B$5, 0))</f>
        <v>100</v>
      </c>
      <c r="R1863">
        <f>IF(O1863&gt;0, 0, IF(Q1862&gt;-O1863, 0, -O1863 - Q1862*Variables!$B$5))</f>
        <v>0</v>
      </c>
      <c r="S1863">
        <f t="shared" si="178"/>
        <v>0</v>
      </c>
      <c r="T1863">
        <f t="shared" si="179"/>
        <v>0</v>
      </c>
    </row>
    <row r="1864" spans="1:20" x14ac:dyDescent="0.3">
      <c r="A1864" s="3">
        <f t="shared" si="174"/>
        <v>43178</v>
      </c>
      <c r="B1864">
        <v>3</v>
      </c>
      <c r="C1864">
        <v>19</v>
      </c>
      <c r="D1864">
        <v>15</v>
      </c>
      <c r="E1864">
        <v>1</v>
      </c>
      <c r="F1864" s="1">
        <f>VLOOKUP(A1864,Weather!$A$1:$E$366, 5)</f>
        <v>0.10256410256410224</v>
      </c>
      <c r="G1864" s="1">
        <f>VLOOKUP(D1864, Spring!$A$1:$E$25, 2)</f>
        <v>1371.6814159292001</v>
      </c>
      <c r="H1864" s="1">
        <f>VLOOKUP(D1864, Spring!$A$1:$E$25, 3)</f>
        <v>1005.48526585522</v>
      </c>
      <c r="I1864" s="1">
        <f>VLOOKUP(D1864, Spring!$A$1:$E$25, 5)</f>
        <v>300.89485458612899</v>
      </c>
      <c r="J1864" s="1">
        <f t="shared" si="175"/>
        <v>1043.0438453499871</v>
      </c>
      <c r="K1864" s="47">
        <f t="shared" si="176"/>
        <v>19.513289157764525</v>
      </c>
      <c r="L1864" s="48">
        <f>Solar!K1881/1000*Variables!$B$3</f>
        <v>33.375700000000002</v>
      </c>
      <c r="M1864" s="1">
        <f>IF(E1864=1, VLOOKUP(D1864, Sheet1!$E$2:$G$26, 2), Sheet1!$G$3)</f>
        <v>0.20441999999999999</v>
      </c>
      <c r="N1864" s="1">
        <f>'Electricity Rates'!$J$3</f>
        <v>0.19270000000000001</v>
      </c>
      <c r="O1864" s="145">
        <f>L1864-K1864</f>
        <v>13.862410842235477</v>
      </c>
      <c r="P1864">
        <f t="shared" si="177"/>
        <v>3.7602108207012241</v>
      </c>
      <c r="Q1864">
        <f>IF(O1864&gt;0, IF(Q1863+O1864*Variables!$B$5&lt;Variables!$B$4, Q1863+O1864*Variables!$B$5, Variables!$B$4), IF(Q1863&gt;-O1864, Q1863+O1864/Variables!$B$5, 0))</f>
        <v>100</v>
      </c>
      <c r="R1864">
        <f>IF(O1864&gt;0, 0, IF(Q1863&gt;-O1864, 0, -O1864 - Q1863*Variables!$B$5))</f>
        <v>0</v>
      </c>
      <c r="S1864">
        <f t="shared" si="178"/>
        <v>0</v>
      </c>
      <c r="T1864">
        <f t="shared" si="179"/>
        <v>0</v>
      </c>
    </row>
    <row r="1865" spans="1:20" x14ac:dyDescent="0.3">
      <c r="A1865" s="3">
        <f t="shared" si="174"/>
        <v>43178</v>
      </c>
      <c r="B1865">
        <v>3</v>
      </c>
      <c r="C1865">
        <v>19</v>
      </c>
      <c r="D1865">
        <v>16</v>
      </c>
      <c r="E1865">
        <v>1</v>
      </c>
      <c r="F1865" s="1">
        <f>VLOOKUP(A1865,Weather!$A$1:$E$366, 5)</f>
        <v>0.10256410256410224</v>
      </c>
      <c r="G1865" s="1">
        <f>VLOOKUP(D1865, Spring!$A$1:$E$25, 2)</f>
        <v>1283.1858407079601</v>
      </c>
      <c r="H1865" s="1">
        <f>VLOOKUP(D1865, Spring!$A$1:$E$25, 3)</f>
        <v>954.93673926969905</v>
      </c>
      <c r="I1865" s="1">
        <f>VLOOKUP(D1865, Spring!$A$1:$E$25, 5)</f>
        <v>270.36971623690101</v>
      </c>
      <c r="J1865" s="1">
        <f t="shared" si="175"/>
        <v>988.60331377618729</v>
      </c>
      <c r="K1865" s="47">
        <f t="shared" si="176"/>
        <v>18.494814393508076</v>
      </c>
      <c r="L1865" s="48">
        <f>Solar!K1882/1000*Variables!$B$3</f>
        <v>25.551599999999997</v>
      </c>
      <c r="M1865" s="1">
        <f>IF(E1865=1, VLOOKUP(D1865, Sheet1!$E$2:$G$26, 2), Sheet1!$G$3)</f>
        <v>0.20441999999999999</v>
      </c>
      <c r="N1865" s="1">
        <f>'Electricity Rates'!$J$3</f>
        <v>0.19270000000000001</v>
      </c>
      <c r="O1865" s="145">
        <f>L1865-K1865</f>
        <v>7.0567856064919212</v>
      </c>
      <c r="P1865">
        <f t="shared" si="177"/>
        <v>3.5639507336290066</v>
      </c>
      <c r="Q1865">
        <f>IF(O1865&gt;0, IF(Q1864+O1865*Variables!$B$5&lt;Variables!$B$4, Q1864+O1865*Variables!$B$5, Variables!$B$4), IF(Q1864&gt;-O1865, Q1864+O1865/Variables!$B$5, 0))</f>
        <v>100</v>
      </c>
      <c r="R1865">
        <f>IF(O1865&gt;0, 0, IF(Q1864&gt;-O1865, 0, -O1865 - Q1864*Variables!$B$5))</f>
        <v>0</v>
      </c>
      <c r="S1865">
        <f t="shared" si="178"/>
        <v>0</v>
      </c>
      <c r="T1865">
        <f t="shared" si="179"/>
        <v>0</v>
      </c>
    </row>
    <row r="1866" spans="1:20" x14ac:dyDescent="0.3">
      <c r="A1866" s="3">
        <f t="shared" si="174"/>
        <v>43178</v>
      </c>
      <c r="B1866">
        <v>3</v>
      </c>
      <c r="C1866">
        <v>19</v>
      </c>
      <c r="D1866">
        <v>17</v>
      </c>
      <c r="E1866">
        <v>1</v>
      </c>
      <c r="F1866" s="1">
        <f>VLOOKUP(A1866,Weather!$A$1:$E$366, 5)</f>
        <v>0.10256410256410224</v>
      </c>
      <c r="G1866" s="1">
        <f>VLOOKUP(D1866, Spring!$A$1:$E$25, 2)</f>
        <v>973.45132743362797</v>
      </c>
      <c r="H1866" s="1">
        <f>VLOOKUP(D1866, Spring!$A$1:$E$25, 3)</f>
        <v>850.97693786034597</v>
      </c>
      <c r="I1866" s="1">
        <f>VLOOKUP(D1866, Spring!$A$1:$E$25, 5)</f>
        <v>257.39334353781499</v>
      </c>
      <c r="J1866" s="1">
        <f t="shared" si="175"/>
        <v>863.53841371401586</v>
      </c>
      <c r="K1866" s="47">
        <f t="shared" si="176"/>
        <v>16.155097257665908</v>
      </c>
      <c r="L1866" s="48">
        <f>Solar!K1883/1000*Variables!$B$3</f>
        <v>15.1568</v>
      </c>
      <c r="M1866" s="1">
        <f>IF(E1866=1, VLOOKUP(D1866, Sheet1!$E$2:$G$26, 2), Sheet1!$G$3)</f>
        <v>0.20441999999999999</v>
      </c>
      <c r="N1866" s="1">
        <f>'Electricity Rates'!$J$3</f>
        <v>0.19270000000000001</v>
      </c>
      <c r="O1866" s="145">
        <f>L1866-K1866</f>
        <v>-0.99829725766590727</v>
      </c>
      <c r="P1866">
        <f t="shared" si="177"/>
        <v>3.1130872415522206</v>
      </c>
      <c r="Q1866">
        <f>IF(O1866&gt;0, IF(Q1865+O1866*Variables!$B$5&lt;Variables!$B$4, Q1865+O1866*Variables!$B$5, Variables!$B$4), IF(Q1865&gt;-O1866, Q1865+O1866/Variables!$B$5, 0))</f>
        <v>98.937981640780947</v>
      </c>
      <c r="R1866">
        <f>IF(O1866&gt;0, 0, IF(Q1865&gt;-O1866, 0, -O1866 - Q1865*Variables!$B$5))</f>
        <v>0</v>
      </c>
      <c r="S1866">
        <f t="shared" si="178"/>
        <v>0</v>
      </c>
      <c r="T1866">
        <f t="shared" si="179"/>
        <v>0</v>
      </c>
    </row>
    <row r="1867" spans="1:20" x14ac:dyDescent="0.3">
      <c r="A1867" s="3">
        <f t="shared" si="174"/>
        <v>43178</v>
      </c>
      <c r="B1867">
        <v>3</v>
      </c>
      <c r="C1867">
        <v>19</v>
      </c>
      <c r="D1867">
        <v>18</v>
      </c>
      <c r="E1867">
        <v>1</v>
      </c>
      <c r="F1867" s="1">
        <f>VLOOKUP(A1867,Weather!$A$1:$E$366, 5)</f>
        <v>0.10256410256410224</v>
      </c>
      <c r="G1867" s="1">
        <f>VLOOKUP(D1867, Spring!$A$1:$E$25, 2)</f>
        <v>690.26548672566298</v>
      </c>
      <c r="H1867" s="1">
        <f>VLOOKUP(D1867, Spring!$A$1:$E$25, 3)</f>
        <v>590.923299339663</v>
      </c>
      <c r="I1867" s="1">
        <f>VLOOKUP(D1867, Spring!$A$1:$E$25, 5)</f>
        <v>248.81274775305101</v>
      </c>
      <c r="J1867" s="1">
        <f t="shared" si="175"/>
        <v>601.11224163566294</v>
      </c>
      <c r="K1867" s="47">
        <f t="shared" si="176"/>
        <v>11.245622165933867</v>
      </c>
      <c r="L1867" s="48">
        <f>Solar!K1884/1000*Variables!$B$3</f>
        <v>4.3048500000000001</v>
      </c>
      <c r="M1867" s="1">
        <f>IF(E1867=1, VLOOKUP(D1867, Sheet1!$E$2:$G$26, 2), Sheet1!$G$3)</f>
        <v>0.20441999999999999</v>
      </c>
      <c r="N1867" s="1">
        <f>'Electricity Rates'!$J$3</f>
        <v>0.19270000000000001</v>
      </c>
      <c r="O1867" s="145">
        <f>L1867-K1867</f>
        <v>-6.9407721659338666</v>
      </c>
      <c r="P1867">
        <f t="shared" si="177"/>
        <v>2.1670313913754562</v>
      </c>
      <c r="Q1867">
        <f>IF(O1867&gt;0, IF(Q1866+O1867*Variables!$B$5&lt;Variables!$B$4, Q1866+O1867*Variables!$B$5, Variables!$B$4), IF(Q1866&gt;-O1867, Q1866+O1867/Variables!$B$5, 0))</f>
        <v>91.554181464255549</v>
      </c>
      <c r="R1867">
        <f>IF(O1867&gt;0, 0, IF(Q1866&gt;-O1867, 0, -O1867 - Q1866*Variables!$B$5))</f>
        <v>0</v>
      </c>
      <c r="S1867">
        <f t="shared" si="178"/>
        <v>0</v>
      </c>
      <c r="T1867">
        <f t="shared" si="179"/>
        <v>0</v>
      </c>
    </row>
    <row r="1868" spans="1:20" x14ac:dyDescent="0.3">
      <c r="A1868" s="3">
        <f t="shared" si="174"/>
        <v>43178</v>
      </c>
      <c r="B1868">
        <v>3</v>
      </c>
      <c r="C1868">
        <v>19</v>
      </c>
      <c r="D1868">
        <v>19</v>
      </c>
      <c r="E1868">
        <v>1</v>
      </c>
      <c r="F1868" s="1">
        <f>VLOOKUP(A1868,Weather!$A$1:$E$366, 5)</f>
        <v>0.10256410256410224</v>
      </c>
      <c r="G1868" s="1">
        <f>VLOOKUP(D1868, Spring!$A$1:$E$25, 2)</f>
        <v>482.300884955752</v>
      </c>
      <c r="H1868" s="1">
        <f>VLOOKUP(D1868, Spring!$A$1:$E$25, 3)</f>
        <v>454.99679692504799</v>
      </c>
      <c r="I1868" s="1">
        <f>VLOOKUP(D1868, Spring!$A$1:$E$25, 5)</f>
        <v>266.52341143686903</v>
      </c>
      <c r="J1868" s="1">
        <f t="shared" si="175"/>
        <v>457.79721621024839</v>
      </c>
      <c r="K1868" s="47">
        <f t="shared" si="176"/>
        <v>8.5644812491394013</v>
      </c>
      <c r="L1868" s="48">
        <f>Solar!K1885/1000*Variables!$B$3</f>
        <v>4.2449999999999995E-2</v>
      </c>
      <c r="M1868" s="1">
        <f>IF(E1868=1, VLOOKUP(D1868, Sheet1!$E$2:$G$26, 2), Sheet1!$G$3)</f>
        <v>0.20441999999999999</v>
      </c>
      <c r="N1868" s="1">
        <f>'Electricity Rates'!$J$3</f>
        <v>0.19270000000000001</v>
      </c>
      <c r="O1868" s="145">
        <f>L1868-K1868</f>
        <v>-8.5220312491394008</v>
      </c>
      <c r="P1868">
        <f t="shared" si="177"/>
        <v>1.6503755367091628</v>
      </c>
      <c r="Q1868">
        <f>IF(O1868&gt;0, IF(Q1867+O1868*Variables!$B$5&lt;Variables!$B$4, Q1867+O1868*Variables!$B$5, Variables!$B$4), IF(Q1867&gt;-O1868, Q1867+O1868/Variables!$B$5, 0))</f>
        <v>82.488190773681723</v>
      </c>
      <c r="R1868">
        <f>IF(O1868&gt;0, 0, IF(Q1867&gt;-O1868, 0, -O1868 - Q1867*Variables!$B$5))</f>
        <v>0</v>
      </c>
      <c r="S1868">
        <f t="shared" si="178"/>
        <v>0</v>
      </c>
      <c r="T1868">
        <f t="shared" si="179"/>
        <v>0</v>
      </c>
    </row>
    <row r="1869" spans="1:20" x14ac:dyDescent="0.3">
      <c r="A1869" s="3">
        <f t="shared" si="174"/>
        <v>43178</v>
      </c>
      <c r="B1869">
        <v>3</v>
      </c>
      <c r="C1869">
        <v>19</v>
      </c>
      <c r="D1869">
        <v>20</v>
      </c>
      <c r="E1869">
        <v>1</v>
      </c>
      <c r="F1869" s="1">
        <f>VLOOKUP(A1869,Weather!$A$1:$E$366, 5)</f>
        <v>0.10256410256410224</v>
      </c>
      <c r="G1869" s="1">
        <f>VLOOKUP(D1869, Spring!$A$1:$E$25, 2)</f>
        <v>415.92920353982299</v>
      </c>
      <c r="H1869" s="1">
        <f>VLOOKUP(D1869, Spring!$A$1:$E$25, 3)</f>
        <v>371.98648067830999</v>
      </c>
      <c r="I1869" s="1">
        <f>VLOOKUP(D1869, Spring!$A$1:$E$25, 5)</f>
        <v>284.25369912476901</v>
      </c>
      <c r="J1869" s="1">
        <f t="shared" si="175"/>
        <v>376.49342661282412</v>
      </c>
      <c r="K1869" s="47">
        <f t="shared" si="176"/>
        <v>7.0434480125123784</v>
      </c>
      <c r="L1869" s="48">
        <f>Solar!K1886/1000*Variables!$B$3</f>
        <v>0</v>
      </c>
      <c r="M1869" s="1">
        <f>IF(E1869=1, VLOOKUP(D1869, Sheet1!$E$2:$G$26, 2), Sheet1!$G$3)</f>
        <v>0.20441999999999999</v>
      </c>
      <c r="N1869" s="1">
        <f>'Electricity Rates'!$J$3</f>
        <v>0.19270000000000001</v>
      </c>
      <c r="O1869" s="145">
        <f>L1869-K1869</f>
        <v>-7.0434480125123784</v>
      </c>
      <c r="P1869">
        <f t="shared" si="177"/>
        <v>1.3572724320111353</v>
      </c>
      <c r="Q1869">
        <f>IF(O1869&gt;0, IF(Q1868+O1869*Variables!$B$5&lt;Variables!$B$4, Q1868+O1869*Variables!$B$5, Variables!$B$4), IF(Q1868&gt;-O1869, Q1868+O1869/Variables!$B$5, 0))</f>
        <v>74.995160973136635</v>
      </c>
      <c r="R1869">
        <f>IF(O1869&gt;0, 0, IF(Q1868&gt;-O1869, 0, -O1869 - Q1868*Variables!$B$5))</f>
        <v>0</v>
      </c>
      <c r="S1869">
        <f t="shared" si="178"/>
        <v>0</v>
      </c>
      <c r="T1869">
        <f t="shared" si="179"/>
        <v>0</v>
      </c>
    </row>
    <row r="1870" spans="1:20" x14ac:dyDescent="0.3">
      <c r="A1870" s="3">
        <f t="shared" si="174"/>
        <v>43178</v>
      </c>
      <c r="B1870">
        <v>3</v>
      </c>
      <c r="C1870">
        <v>19</v>
      </c>
      <c r="D1870">
        <v>21</v>
      </c>
      <c r="E1870">
        <v>1</v>
      </c>
      <c r="F1870" s="1">
        <f>VLOOKUP(A1870,Weather!$A$1:$E$366, 5)</f>
        <v>0.10256410256410224</v>
      </c>
      <c r="G1870" s="1">
        <f>VLOOKUP(D1870, Spring!$A$1:$E$25, 2)</f>
        <v>371.68141592920301</v>
      </c>
      <c r="H1870" s="1">
        <f>VLOOKUP(D1870, Spring!$A$1:$E$25, 3)</f>
        <v>318.10538116591903</v>
      </c>
      <c r="I1870" s="1">
        <f>VLOOKUP(D1870, Spring!$A$1:$E$25, 5)</f>
        <v>271.28223242670401</v>
      </c>
      <c r="J1870" s="1">
        <f t="shared" si="175"/>
        <v>323.60035909035838</v>
      </c>
      <c r="K1870" s="47">
        <f t="shared" si="176"/>
        <v>6.0539232426684819</v>
      </c>
      <c r="L1870" s="48">
        <f>Solar!K1887/1000*Variables!$B$3</f>
        <v>0</v>
      </c>
      <c r="M1870" s="1">
        <f>IF(E1870=1, VLOOKUP(D1870, Sheet1!$E$2:$G$26, 2), Sheet1!$G$3)</f>
        <v>0.20441999999999999</v>
      </c>
      <c r="N1870" s="1">
        <f>'Electricity Rates'!$J$3</f>
        <v>0.19270000000000001</v>
      </c>
      <c r="O1870" s="145">
        <f>L1870-K1870</f>
        <v>-6.0539232426684819</v>
      </c>
      <c r="P1870">
        <f t="shared" si="177"/>
        <v>1.1665910088622164</v>
      </c>
      <c r="Q1870">
        <f>IF(O1870&gt;0, IF(Q1869+O1870*Variables!$B$5&lt;Variables!$B$4, Q1869+O1870*Variables!$B$5, Variables!$B$4), IF(Q1869&gt;-O1870, Q1869+O1870/Variables!$B$5, 0))</f>
        <v>68.554817097957397</v>
      </c>
      <c r="R1870">
        <f>IF(O1870&gt;0, 0, IF(Q1869&gt;-O1870, 0, -O1870 - Q1869*Variables!$B$5))</f>
        <v>0</v>
      </c>
      <c r="S1870">
        <f t="shared" si="178"/>
        <v>0</v>
      </c>
      <c r="T1870">
        <f t="shared" si="179"/>
        <v>0</v>
      </c>
    </row>
    <row r="1871" spans="1:20" x14ac:dyDescent="0.3">
      <c r="A1871" s="3">
        <f t="shared" si="174"/>
        <v>43178</v>
      </c>
      <c r="B1871">
        <v>3</v>
      </c>
      <c r="C1871">
        <v>19</v>
      </c>
      <c r="D1871">
        <v>22</v>
      </c>
      <c r="E1871">
        <v>1</v>
      </c>
      <c r="F1871" s="1">
        <f>VLOOKUP(A1871,Weather!$A$1:$E$366, 5)</f>
        <v>0.10256410256410224</v>
      </c>
      <c r="G1871" s="1">
        <f>VLOOKUP(D1871, Spring!$A$1:$E$25, 2)</f>
        <v>345.13274336283098</v>
      </c>
      <c r="H1871" s="1">
        <f>VLOOKUP(D1871, Spring!$A$1:$E$25, 3)</f>
        <v>289.79820627802701</v>
      </c>
      <c r="I1871" s="1">
        <f>VLOOKUP(D1871, Spring!$A$1:$E$25, 5)</f>
        <v>275.85953137878198</v>
      </c>
      <c r="J1871" s="1">
        <f t="shared" si="175"/>
        <v>295.47354341492996</v>
      </c>
      <c r="K1871" s="47">
        <f t="shared" si="176"/>
        <v>5.5277261035850174</v>
      </c>
      <c r="L1871" s="48">
        <f>Solar!K1888/1000*Variables!$B$3</f>
        <v>0</v>
      </c>
      <c r="M1871" s="1">
        <f>IF(E1871=1, VLOOKUP(D1871, Sheet1!$E$2:$G$26, 2), Sheet1!$G$3)</f>
        <v>0.18618000000000001</v>
      </c>
      <c r="N1871" s="1">
        <f>'Electricity Rates'!$J$3</f>
        <v>0.19270000000000001</v>
      </c>
      <c r="O1871" s="145">
        <f>L1871-K1871</f>
        <v>-5.5277261035850174</v>
      </c>
      <c r="P1871">
        <f t="shared" si="177"/>
        <v>1.0651928201608329</v>
      </c>
      <c r="Q1871">
        <f>IF(O1871&gt;0, IF(Q1870+O1871*Variables!$B$5&lt;Variables!$B$4, Q1870+O1871*Variables!$B$5, Variables!$B$4), IF(Q1870&gt;-O1871, Q1870+O1871/Variables!$B$5, 0))</f>
        <v>62.674257413292487</v>
      </c>
      <c r="R1871">
        <f>IF(O1871&gt;0, 0, IF(Q1870&gt;-O1871, 0, -O1871 - Q1870*Variables!$B$5))</f>
        <v>0</v>
      </c>
      <c r="S1871">
        <f t="shared" si="178"/>
        <v>0</v>
      </c>
      <c r="T1871">
        <f t="shared" si="179"/>
        <v>0</v>
      </c>
    </row>
    <row r="1872" spans="1:20" x14ac:dyDescent="0.3">
      <c r="A1872" s="3">
        <f t="shared" si="174"/>
        <v>43178</v>
      </c>
      <c r="B1872">
        <v>3</v>
      </c>
      <c r="C1872">
        <v>19</v>
      </c>
      <c r="D1872">
        <v>23</v>
      </c>
      <c r="E1872">
        <v>1</v>
      </c>
      <c r="F1872" s="1">
        <f>VLOOKUP(A1872,Weather!$A$1:$E$366, 5)</f>
        <v>0.10256410256410224</v>
      </c>
      <c r="G1872" s="1">
        <f>VLOOKUP(D1872, Spring!$A$1:$E$25, 2)</f>
        <v>318.58407079646003</v>
      </c>
      <c r="H1872" s="1">
        <f>VLOOKUP(D1872, Spring!$A$1:$E$25, 3)</f>
        <v>270.57975656630401</v>
      </c>
      <c r="I1872" s="1">
        <f>VLOOKUP(D1872, Spring!$A$1:$E$25, 5)</f>
        <v>271.64527650221697</v>
      </c>
      <c r="J1872" s="1">
        <f t="shared" si="175"/>
        <v>275.50327597452514</v>
      </c>
      <c r="K1872" s="47">
        <f t="shared" si="176"/>
        <v>5.1541218635909143</v>
      </c>
      <c r="L1872" s="48">
        <f>Solar!K1889/1000*Variables!$B$3</f>
        <v>0</v>
      </c>
      <c r="M1872" s="1">
        <f>IF(E1872=1, VLOOKUP(D1872, Sheet1!$E$2:$G$26, 2), Sheet1!$G$3)</f>
        <v>0.18618000000000001</v>
      </c>
      <c r="N1872" s="1">
        <f>'Electricity Rates'!$J$3</f>
        <v>0.19270000000000001</v>
      </c>
      <c r="O1872" s="145">
        <f>L1872-K1872</f>
        <v>-5.1541218635909143</v>
      </c>
      <c r="P1872">
        <f t="shared" si="177"/>
        <v>0.99319928311396921</v>
      </c>
      <c r="Q1872">
        <f>IF(O1872&gt;0, IF(Q1871+O1872*Variables!$B$5&lt;Variables!$B$4, Q1871+O1872*Variables!$B$5, Variables!$B$4), IF(Q1871&gt;-O1872, Q1871+O1872/Variables!$B$5, 0))</f>
        <v>57.191149047770239</v>
      </c>
      <c r="R1872">
        <f>IF(O1872&gt;0, 0, IF(Q1871&gt;-O1872, 0, -O1872 - Q1871*Variables!$B$5))</f>
        <v>0</v>
      </c>
      <c r="S1872">
        <f t="shared" si="178"/>
        <v>0</v>
      </c>
      <c r="T1872">
        <f t="shared" si="179"/>
        <v>0</v>
      </c>
    </row>
    <row r="1873" spans="1:20" x14ac:dyDescent="0.3">
      <c r="A1873" s="3">
        <f t="shared" si="174"/>
        <v>43178</v>
      </c>
      <c r="B1873">
        <v>3</v>
      </c>
      <c r="C1873">
        <v>19</v>
      </c>
      <c r="D1873">
        <v>24</v>
      </c>
      <c r="E1873">
        <v>1</v>
      </c>
      <c r="F1873" s="1">
        <f>VLOOKUP(A1873,Weather!$A$1:$E$366, 5)</f>
        <v>0.10256410256410224</v>
      </c>
      <c r="G1873" s="1">
        <f>VLOOKUP(D1873, Spring!$A$1:$E$25, 2)</f>
        <v>287.61061946902601</v>
      </c>
      <c r="H1873" s="1">
        <f>VLOOKUP(D1873, Spring!$A$1:$E$25, 3)</f>
        <v>251.20115310698301</v>
      </c>
      <c r="I1873" s="1">
        <f>VLOOKUP(D1873, Spring!$A$1:$E$25, 5)</f>
        <v>267.465363632795</v>
      </c>
      <c r="J1873" s="1">
        <f t="shared" si="175"/>
        <v>254.93545734924382</v>
      </c>
      <c r="K1873" s="47">
        <f t="shared" si="176"/>
        <v>4.7693386217657343</v>
      </c>
      <c r="L1873" s="48">
        <f>Solar!K1890/1000*Variables!$B$3</f>
        <v>0</v>
      </c>
      <c r="M1873" s="1">
        <f>IF(E1873=1, VLOOKUP(D1873, Sheet1!$E$2:$G$26, 2), Sheet1!$G$3)</f>
        <v>0.18618000000000001</v>
      </c>
      <c r="N1873" s="1">
        <f>'Electricity Rates'!$J$3</f>
        <v>0.19270000000000001</v>
      </c>
      <c r="O1873" s="145">
        <f>L1873-K1873</f>
        <v>-4.7693386217657343</v>
      </c>
      <c r="P1873">
        <f t="shared" si="177"/>
        <v>0.91905155241425707</v>
      </c>
      <c r="Q1873">
        <f>IF(O1873&gt;0, IF(Q1872+O1873*Variables!$B$5&lt;Variables!$B$4, Q1872+O1873*Variables!$B$5, Variables!$B$4), IF(Q1872&gt;-O1873, Q1872+O1873/Variables!$B$5, 0))</f>
        <v>52.117384556530098</v>
      </c>
      <c r="R1873">
        <f>IF(O1873&gt;0, 0, IF(Q1872&gt;-O1873, 0, -O1873 - Q1872*Variables!$B$5))</f>
        <v>0</v>
      </c>
      <c r="S1873">
        <f t="shared" si="178"/>
        <v>0</v>
      </c>
      <c r="T1873">
        <f t="shared" si="179"/>
        <v>0</v>
      </c>
    </row>
    <row r="1874" spans="1:20" x14ac:dyDescent="0.3">
      <c r="A1874" s="3">
        <f t="shared" si="174"/>
        <v>43179</v>
      </c>
      <c r="B1874">
        <v>3</v>
      </c>
      <c r="C1874">
        <v>20</v>
      </c>
      <c r="D1874">
        <v>1</v>
      </c>
      <c r="E1874">
        <v>1</v>
      </c>
      <c r="F1874" s="1">
        <f>VLOOKUP(A1874,Weather!$A$1:$E$366, 5)</f>
        <v>0.12820512820512825</v>
      </c>
      <c r="G1874" s="1">
        <f>VLOOKUP(D1874, Spring!$A$1:$E$25, 2)</f>
        <v>284.91351697629602</v>
      </c>
      <c r="H1874" s="1">
        <f>VLOOKUP(D1874, Spring!$A$1:$E$25, 3)</f>
        <v>272.00797092955099</v>
      </c>
      <c r="I1874" s="1">
        <f>VLOOKUP(D1874, Spring!$A$1:$E$25, 5)</f>
        <v>272.01322657875102</v>
      </c>
      <c r="J1874" s="1">
        <f t="shared" si="175"/>
        <v>273.66252811503114</v>
      </c>
      <c r="K1874" s="47">
        <f t="shared" si="176"/>
        <v>5.1196851086942008</v>
      </c>
      <c r="L1874" s="48">
        <f>Solar!K1891/1000*Variables!$B$3</f>
        <v>0</v>
      </c>
      <c r="M1874" s="1">
        <f>IF(E1874=1, VLOOKUP(D1874, Sheet1!$E$2:$G$26, 2), Sheet1!$G$3)</f>
        <v>0.18618000000000001</v>
      </c>
      <c r="N1874" s="1">
        <f>'Electricity Rates'!$J$3</f>
        <v>0.19270000000000001</v>
      </c>
      <c r="O1874" s="145">
        <f>L1874-K1874</f>
        <v>-5.1196851086942008</v>
      </c>
      <c r="P1874">
        <f t="shared" si="177"/>
        <v>0.98656332044537254</v>
      </c>
      <c r="Q1874">
        <f>IF(O1874&gt;0, IF(Q1873+O1874*Variables!$B$5&lt;Variables!$B$4, Q1873+O1874*Variables!$B$5, Variables!$B$4), IF(Q1873&gt;-O1874, Q1873+O1874/Variables!$B$5, 0))</f>
        <v>46.67091103664265</v>
      </c>
      <c r="R1874">
        <f>IF(O1874&gt;0, 0, IF(Q1873&gt;-O1874, 0, -O1874 - Q1873*Variables!$B$5))</f>
        <v>0</v>
      </c>
      <c r="S1874">
        <f t="shared" si="178"/>
        <v>0</v>
      </c>
      <c r="T1874">
        <f t="shared" si="179"/>
        <v>0</v>
      </c>
    </row>
    <row r="1875" spans="1:20" x14ac:dyDescent="0.3">
      <c r="A1875" s="3">
        <f t="shared" si="174"/>
        <v>43179</v>
      </c>
      <c r="B1875">
        <v>3</v>
      </c>
      <c r="C1875">
        <v>20</v>
      </c>
      <c r="D1875">
        <v>2</v>
      </c>
      <c r="E1875">
        <v>1</v>
      </c>
      <c r="F1875" s="1">
        <f>VLOOKUP(A1875,Weather!$A$1:$E$366, 5)</f>
        <v>0.12820512820512825</v>
      </c>
      <c r="G1875" s="1">
        <f>VLOOKUP(D1875, Spring!$A$1:$E$25, 2)</f>
        <v>283.47213324791699</v>
      </c>
      <c r="H1875" s="1">
        <f>VLOOKUP(D1875, Spring!$A$1:$E$25, 3)</f>
        <v>272.193568553901</v>
      </c>
      <c r="I1875" s="1">
        <f>VLOOKUP(D1875, Spring!$A$1:$E$25, 5)</f>
        <v>263.43263079398702</v>
      </c>
      <c r="J1875" s="1">
        <f t="shared" si="175"/>
        <v>273.63953838646717</v>
      </c>
      <c r="K1875" s="47">
        <f t="shared" si="176"/>
        <v>5.1192550163034278</v>
      </c>
      <c r="L1875" s="48">
        <f>Solar!K1892/1000*Variables!$B$3</f>
        <v>0</v>
      </c>
      <c r="M1875" s="1">
        <f>IF(E1875=1, VLOOKUP(D1875, Sheet1!$E$2:$G$26, 2), Sheet1!$G$3)</f>
        <v>0.18618000000000001</v>
      </c>
      <c r="N1875" s="1">
        <f>'Electricity Rates'!$J$3</f>
        <v>0.19270000000000001</v>
      </c>
      <c r="O1875" s="145">
        <f>L1875-K1875</f>
        <v>-5.1192550163034278</v>
      </c>
      <c r="P1875">
        <f t="shared" si="177"/>
        <v>0.98648044164167059</v>
      </c>
      <c r="Q1875">
        <f>IF(O1875&gt;0, IF(Q1874+O1875*Variables!$B$5&lt;Variables!$B$4, Q1874+O1875*Variables!$B$5, Variables!$B$4), IF(Q1874&gt;-O1875, Q1874+O1875/Variables!$B$5, 0))</f>
        <v>41.224895061851768</v>
      </c>
      <c r="R1875">
        <f>IF(O1875&gt;0, 0, IF(Q1874&gt;-O1875, 0, -O1875 - Q1874*Variables!$B$5))</f>
        <v>0</v>
      </c>
      <c r="S1875">
        <f t="shared" si="178"/>
        <v>0</v>
      </c>
      <c r="T1875">
        <f t="shared" si="179"/>
        <v>0</v>
      </c>
    </row>
    <row r="1876" spans="1:20" x14ac:dyDescent="0.3">
      <c r="A1876" s="3">
        <f t="shared" si="174"/>
        <v>43179</v>
      </c>
      <c r="B1876">
        <v>3</v>
      </c>
      <c r="C1876">
        <v>20</v>
      </c>
      <c r="D1876">
        <v>3</v>
      </c>
      <c r="E1876">
        <v>1</v>
      </c>
      <c r="F1876" s="1">
        <f>VLOOKUP(A1876,Weather!$A$1:$E$366, 5)</f>
        <v>0.12820512820512825</v>
      </c>
      <c r="G1876" s="1">
        <f>VLOOKUP(D1876, Spring!$A$1:$E$25, 2)</f>
        <v>282.03074951953801</v>
      </c>
      <c r="H1876" s="1">
        <f>VLOOKUP(D1876, Spring!$A$1:$E$25, 3)</f>
        <v>263.612120501699</v>
      </c>
      <c r="I1876" s="1">
        <f>VLOOKUP(D1876, Spring!$A$1:$E$25, 5)</f>
        <v>268.00502374504498</v>
      </c>
      <c r="J1876" s="1">
        <f t="shared" si="175"/>
        <v>265.97348319629373</v>
      </c>
      <c r="K1876" s="47">
        <f t="shared" si="176"/>
        <v>4.9758382728058983</v>
      </c>
      <c r="L1876" s="48">
        <f>Solar!K1893/1000*Variables!$B$3</f>
        <v>0</v>
      </c>
      <c r="M1876" s="1">
        <f>IF(E1876=1, VLOOKUP(D1876, Sheet1!$E$2:$G$26, 2), Sheet1!$G$3)</f>
        <v>0.18618000000000001</v>
      </c>
      <c r="N1876" s="1">
        <f>'Electricity Rates'!$J$3</f>
        <v>0.19270000000000001</v>
      </c>
      <c r="O1876" s="145">
        <f>L1876-K1876</f>
        <v>-4.9758382728058983</v>
      </c>
      <c r="P1876">
        <f t="shared" si="177"/>
        <v>0.95884403516969663</v>
      </c>
      <c r="Q1876">
        <f>IF(O1876&gt;0, IF(Q1875+O1876*Variables!$B$5&lt;Variables!$B$4, Q1875+O1876*Variables!$B$5, Variables!$B$4), IF(Q1875&gt;-O1876, Q1875+O1876/Variables!$B$5, 0))</f>
        <v>35.931450090781667</v>
      </c>
      <c r="R1876">
        <f>IF(O1876&gt;0, 0, IF(Q1875&gt;-O1876, 0, -O1876 - Q1875*Variables!$B$5))</f>
        <v>0</v>
      </c>
      <c r="S1876">
        <f t="shared" si="178"/>
        <v>0</v>
      </c>
      <c r="T1876">
        <f t="shared" si="179"/>
        <v>0</v>
      </c>
    </row>
    <row r="1877" spans="1:20" x14ac:dyDescent="0.3">
      <c r="A1877" s="3">
        <f t="shared" si="174"/>
        <v>43179</v>
      </c>
      <c r="B1877">
        <v>3</v>
      </c>
      <c r="C1877">
        <v>20</v>
      </c>
      <c r="D1877">
        <v>4</v>
      </c>
      <c r="E1877">
        <v>1</v>
      </c>
      <c r="F1877" s="1">
        <f>VLOOKUP(A1877,Weather!$A$1:$E$366, 5)</f>
        <v>0.12820512820512825</v>
      </c>
      <c r="G1877" s="1">
        <f>VLOOKUP(D1877, Spring!$A$1:$E$25, 2)</f>
        <v>287.61061946902601</v>
      </c>
      <c r="H1877" s="1">
        <f>VLOOKUP(D1877, Spring!$A$1:$E$25, 3)</f>
        <v>280.54932735425899</v>
      </c>
      <c r="I1877" s="1">
        <f>VLOOKUP(D1877, Spring!$A$1:$E$25, 5)</f>
        <v>263.81039287256101</v>
      </c>
      <c r="J1877" s="1">
        <f t="shared" si="175"/>
        <v>281.45462121512656</v>
      </c>
      <c r="K1877" s="47">
        <f t="shared" si="176"/>
        <v>5.2654597724192582</v>
      </c>
      <c r="L1877" s="48">
        <f>Solar!K1894/1000*Variables!$B$3</f>
        <v>0</v>
      </c>
      <c r="M1877" s="1">
        <f>IF(E1877=1, VLOOKUP(D1877, Sheet1!$E$2:$G$26, 2), Sheet1!$G$3)</f>
        <v>0.18618000000000001</v>
      </c>
      <c r="N1877" s="1">
        <f>'Electricity Rates'!$J$3</f>
        <v>0.19270000000000001</v>
      </c>
      <c r="O1877" s="145">
        <f>L1877-K1877</f>
        <v>-5.2654597724192582</v>
      </c>
      <c r="P1877">
        <f t="shared" si="177"/>
        <v>1.014654098145191</v>
      </c>
      <c r="Q1877">
        <f>IF(O1877&gt;0, IF(Q1876+O1877*Variables!$B$5&lt;Variables!$B$4, Q1876+O1877*Variables!$B$5, Variables!$B$4), IF(Q1876&gt;-O1877, Q1876+O1877/Variables!$B$5, 0))</f>
        <v>30.329897141399478</v>
      </c>
      <c r="R1877">
        <f>IF(O1877&gt;0, 0, IF(Q1876&gt;-O1877, 0, -O1877 - Q1876*Variables!$B$5))</f>
        <v>0</v>
      </c>
      <c r="S1877">
        <f t="shared" si="178"/>
        <v>0</v>
      </c>
      <c r="T1877">
        <f t="shared" si="179"/>
        <v>0</v>
      </c>
    </row>
    <row r="1878" spans="1:20" x14ac:dyDescent="0.3">
      <c r="A1878" s="3">
        <f t="shared" si="174"/>
        <v>43179</v>
      </c>
      <c r="B1878">
        <v>3</v>
      </c>
      <c r="C1878">
        <v>20</v>
      </c>
      <c r="D1878">
        <v>5</v>
      </c>
      <c r="E1878">
        <v>1</v>
      </c>
      <c r="F1878" s="1">
        <f>VLOOKUP(A1878,Weather!$A$1:$E$366, 5)</f>
        <v>0.12820512820512825</v>
      </c>
      <c r="G1878" s="1">
        <f>VLOOKUP(D1878, Spring!$A$1:$E$25, 2)</f>
        <v>318.58407079646003</v>
      </c>
      <c r="H1878" s="1">
        <f>VLOOKUP(D1878, Spring!$A$1:$E$25, 3)</f>
        <v>296.96508648302301</v>
      </c>
      <c r="I1878" s="1">
        <f>VLOOKUP(D1878, Spring!$A$1:$E$25, 5)</f>
        <v>263.982102908277</v>
      </c>
      <c r="J1878" s="1">
        <f t="shared" si="175"/>
        <v>299.73675113859184</v>
      </c>
      <c r="K1878" s="47">
        <f t="shared" si="176"/>
        <v>5.6074822954481851</v>
      </c>
      <c r="L1878" s="48">
        <f>Solar!K1895/1000*Variables!$B$3</f>
        <v>0</v>
      </c>
      <c r="M1878" s="1">
        <f>IF(E1878=1, VLOOKUP(D1878, Sheet1!$E$2:$G$26, 2), Sheet1!$G$3)</f>
        <v>0.18618000000000001</v>
      </c>
      <c r="N1878" s="1">
        <f>'Electricity Rates'!$J$3</f>
        <v>0.19270000000000001</v>
      </c>
      <c r="O1878" s="145">
        <f>L1878-K1878</f>
        <v>-5.6074822954481851</v>
      </c>
      <c r="P1878">
        <f t="shared" si="177"/>
        <v>1.0805618383328652</v>
      </c>
      <c r="Q1878">
        <f>IF(O1878&gt;0, IF(Q1877+O1878*Variables!$B$5&lt;Variables!$B$4, Q1877+O1878*Variables!$B$5, Variables!$B$4), IF(Q1877&gt;-O1878, Q1877+O1878/Variables!$B$5, 0))</f>
        <v>24.364490444114175</v>
      </c>
      <c r="R1878">
        <f>IF(O1878&gt;0, 0, IF(Q1877&gt;-O1878, 0, -O1878 - Q1877*Variables!$B$5))</f>
        <v>0</v>
      </c>
      <c r="S1878">
        <f t="shared" si="178"/>
        <v>0</v>
      </c>
      <c r="T1878">
        <f t="shared" si="179"/>
        <v>0</v>
      </c>
    </row>
    <row r="1879" spans="1:20" x14ac:dyDescent="0.3">
      <c r="A1879" s="3">
        <f t="shared" si="174"/>
        <v>43179</v>
      </c>
      <c r="B1879">
        <v>3</v>
      </c>
      <c r="C1879">
        <v>20</v>
      </c>
      <c r="D1879">
        <v>6</v>
      </c>
      <c r="E1879">
        <v>1</v>
      </c>
      <c r="F1879" s="1">
        <f>VLOOKUP(A1879,Weather!$A$1:$E$366, 5)</f>
        <v>0.12820512820512825</v>
      </c>
      <c r="G1879" s="1">
        <f>VLOOKUP(D1879, Spring!$A$1:$E$25, 2)</f>
        <v>389.38053097345102</v>
      </c>
      <c r="H1879" s="1">
        <f>VLOOKUP(D1879, Spring!$A$1:$E$25, 3)</f>
        <v>340.20659833439998</v>
      </c>
      <c r="I1879" s="1">
        <f>VLOOKUP(D1879, Spring!$A$1:$E$25, 5)</f>
        <v>264.16853094705402</v>
      </c>
      <c r="J1879" s="1">
        <f t="shared" si="175"/>
        <v>346.51094867273986</v>
      </c>
      <c r="K1879" s="47">
        <f t="shared" si="176"/>
        <v>6.4825350994844042</v>
      </c>
      <c r="L1879" s="48">
        <f>Solar!K1896/1000*Variables!$B$3</f>
        <v>0</v>
      </c>
      <c r="M1879" s="1">
        <f>IF(E1879=1, VLOOKUP(D1879, Sheet1!$E$2:$G$26, 2), Sheet1!$G$3)</f>
        <v>0.18618000000000001</v>
      </c>
      <c r="N1879" s="1">
        <f>'Electricity Rates'!$J$3</f>
        <v>0.19270000000000001</v>
      </c>
      <c r="O1879" s="145">
        <f>L1879-K1879</f>
        <v>-6.4825350994844042</v>
      </c>
      <c r="P1879">
        <f t="shared" si="177"/>
        <v>1.2491845136706448</v>
      </c>
      <c r="Q1879">
        <f>IF(O1879&gt;0, IF(Q1878+O1879*Variables!$B$5&lt;Variables!$B$4, Q1878+O1879*Variables!$B$5, Variables!$B$4), IF(Q1878&gt;-O1879, Q1878+O1879/Variables!$B$5, 0))</f>
        <v>17.468176508492469</v>
      </c>
      <c r="R1879">
        <f>IF(O1879&gt;0, 0, IF(Q1878&gt;-O1879, 0, -O1879 - Q1878*Variables!$B$5))</f>
        <v>0</v>
      </c>
      <c r="S1879">
        <f t="shared" si="178"/>
        <v>0</v>
      </c>
      <c r="T1879">
        <f t="shared" si="179"/>
        <v>0</v>
      </c>
    </row>
    <row r="1880" spans="1:20" x14ac:dyDescent="0.3">
      <c r="A1880" s="3">
        <f t="shared" si="174"/>
        <v>43179</v>
      </c>
      <c r="B1880">
        <v>3</v>
      </c>
      <c r="C1880">
        <v>20</v>
      </c>
      <c r="D1880">
        <v>7</v>
      </c>
      <c r="E1880">
        <v>1</v>
      </c>
      <c r="F1880" s="1">
        <f>VLOOKUP(A1880,Weather!$A$1:$E$366, 5)</f>
        <v>0.12820512820512825</v>
      </c>
      <c r="G1880" s="1">
        <f>VLOOKUP(D1880, Spring!$A$1:$E$25, 2)</f>
        <v>623.89380530973403</v>
      </c>
      <c r="H1880" s="1">
        <f>VLOOKUP(D1880, Spring!$A$1:$E$25, 3)</f>
        <v>374.47950032030701</v>
      </c>
      <c r="I1880" s="1">
        <f>VLOOKUP(D1880, Spring!$A$1:$E$25, 5)</f>
        <v>251.18725224694799</v>
      </c>
      <c r="J1880" s="1">
        <f t="shared" si="175"/>
        <v>406.45569326766946</v>
      </c>
      <c r="K1880" s="47">
        <f t="shared" si="176"/>
        <v>7.603982812333629</v>
      </c>
      <c r="L1880" s="48">
        <f>Solar!K1897/1000*Variables!$B$3</f>
        <v>0.1893</v>
      </c>
      <c r="M1880" s="1">
        <f>IF(E1880=1, VLOOKUP(D1880, Sheet1!$E$2:$G$26, 2), Sheet1!$G$3)</f>
        <v>0.18618000000000001</v>
      </c>
      <c r="N1880" s="1">
        <f>'Electricity Rates'!$J$3</f>
        <v>0.19270000000000001</v>
      </c>
      <c r="O1880" s="145">
        <f>L1880-K1880</f>
        <v>-7.4146828123336288</v>
      </c>
      <c r="P1880">
        <f t="shared" si="177"/>
        <v>1.4652874879366904</v>
      </c>
      <c r="Q1880">
        <f>IF(O1880&gt;0, IF(Q1879+O1880*Variables!$B$5&lt;Variables!$B$4, Q1879+O1880*Variables!$B$5, Variables!$B$4), IF(Q1879&gt;-O1880, Q1879+O1880/Variables!$B$5, 0))</f>
        <v>9.5802160698396719</v>
      </c>
      <c r="R1880">
        <f>IF(O1880&gt;0, 0, IF(Q1879&gt;-O1880, 0, -O1880 - Q1879*Variables!$B$5))</f>
        <v>0</v>
      </c>
      <c r="S1880">
        <f t="shared" si="178"/>
        <v>0</v>
      </c>
      <c r="T1880">
        <f t="shared" si="179"/>
        <v>0</v>
      </c>
    </row>
    <row r="1881" spans="1:20" x14ac:dyDescent="0.3">
      <c r="A1881" s="3">
        <f t="shared" si="174"/>
        <v>43179</v>
      </c>
      <c r="B1881">
        <v>3</v>
      </c>
      <c r="C1881">
        <v>20</v>
      </c>
      <c r="D1881">
        <v>8</v>
      </c>
      <c r="E1881">
        <v>1</v>
      </c>
      <c r="F1881" s="1">
        <f>VLOOKUP(A1881,Weather!$A$1:$E$366, 5)</f>
        <v>0.12820512820512825</v>
      </c>
      <c r="G1881" s="1">
        <f>VLOOKUP(D1881, Spring!$A$1:$E$25, 2)</f>
        <v>871.68141592920301</v>
      </c>
      <c r="H1881" s="1">
        <f>VLOOKUP(D1881, Spring!$A$1:$E$25, 3)</f>
        <v>578.35522101217202</v>
      </c>
      <c r="I1881" s="1">
        <f>VLOOKUP(D1881, Spring!$A$1:$E$25, 5)</f>
        <v>268.91753993484798</v>
      </c>
      <c r="J1881" s="1">
        <f t="shared" si="175"/>
        <v>615.96114343743238</v>
      </c>
      <c r="K1881" s="47">
        <f t="shared" si="176"/>
        <v>11.523415775306013</v>
      </c>
      <c r="L1881" s="48">
        <f>Solar!K1898/1000*Variables!$B$3</f>
        <v>2.2623000000000002</v>
      </c>
      <c r="M1881" s="1">
        <f>IF(E1881=1, VLOOKUP(D1881, Sheet1!$E$2:$G$26, 2), Sheet1!$G$3)</f>
        <v>0.18618000000000001</v>
      </c>
      <c r="N1881" s="1">
        <f>'Electricity Rates'!$J$3</f>
        <v>0.19270000000000001</v>
      </c>
      <c r="O1881" s="145">
        <f>L1881-K1881</f>
        <v>-9.2611157753060134</v>
      </c>
      <c r="P1881">
        <f t="shared" si="177"/>
        <v>2.2205622199014687</v>
      </c>
      <c r="Q1881">
        <f>IF(O1881&gt;0, IF(Q1880+O1881*Variables!$B$5&lt;Variables!$B$4, Q1880+O1881*Variables!$B$5, Variables!$B$4), IF(Q1880&gt;-O1881, Q1880+O1881/Variables!$B$5, 0))</f>
        <v>-0.27203475495396034</v>
      </c>
      <c r="R1881">
        <f>IF(O1881&gt;0, 0, IF(Q1880&gt;-O1881, 0, -O1881 - Q1880*Variables!$B$5))</f>
        <v>0</v>
      </c>
      <c r="S1881">
        <f t="shared" si="178"/>
        <v>0</v>
      </c>
      <c r="T1881">
        <f t="shared" si="179"/>
        <v>0</v>
      </c>
    </row>
    <row r="1882" spans="1:20" x14ac:dyDescent="0.3">
      <c r="A1882" s="3">
        <f t="shared" si="174"/>
        <v>43179</v>
      </c>
      <c r="B1882">
        <v>3</v>
      </c>
      <c r="C1882">
        <v>20</v>
      </c>
      <c r="D1882">
        <v>9</v>
      </c>
      <c r="E1882">
        <v>1</v>
      </c>
      <c r="F1882" s="1">
        <f>VLOOKUP(A1882,Weather!$A$1:$E$366, 5)</f>
        <v>0.12820512820512825</v>
      </c>
      <c r="G1882" s="1">
        <f>VLOOKUP(D1882, Spring!$A$1:$E$25, 2)</f>
        <v>1137.1681415929199</v>
      </c>
      <c r="H1882" s="1">
        <f>VLOOKUP(D1882, Spring!$A$1:$E$25, 3)</f>
        <v>786.77530429212004</v>
      </c>
      <c r="I1882" s="1">
        <f>VLOOKUP(D1882, Spring!$A$1:$E$25, 5)</f>
        <v>317.33977000667198</v>
      </c>
      <c r="J1882" s="1">
        <f t="shared" si="175"/>
        <v>831.69746292042771</v>
      </c>
      <c r="K1882" s="47">
        <f t="shared" si="176"/>
        <v>15.559415990130164</v>
      </c>
      <c r="L1882" s="48">
        <f>Solar!K1899/1000*Variables!$B$3</f>
        <v>11.93375</v>
      </c>
      <c r="M1882" s="1">
        <f>IF(E1882=1, VLOOKUP(D1882, Sheet1!$E$2:$G$26, 2), Sheet1!$G$3)</f>
        <v>0.20441999999999999</v>
      </c>
      <c r="N1882" s="1">
        <f>'Electricity Rates'!$J$3</f>
        <v>0.19270000000000001</v>
      </c>
      <c r="O1882" s="145">
        <f>L1882-K1882</f>
        <v>-3.6256659901301642</v>
      </c>
      <c r="P1882">
        <f t="shared" si="177"/>
        <v>2.9982994612980827</v>
      </c>
      <c r="Q1882">
        <f>IF(O1882&gt;0, IF(Q1881+O1882*Variables!$B$5&lt;Variables!$B$4, Q1881+O1882*Variables!$B$5, Variables!$B$4), IF(Q1881&gt;-O1882, Q1881+O1882/Variables!$B$5, 0))</f>
        <v>0</v>
      </c>
      <c r="R1882">
        <f>IF(O1882&gt;0, 0, IF(Q1881&gt;-O1882, 0, -O1882 - Q1881*Variables!$B$5))</f>
        <v>3.8813786597868871</v>
      </c>
      <c r="S1882">
        <f t="shared" si="178"/>
        <v>0.79343142563363545</v>
      </c>
      <c r="T1882">
        <f t="shared" si="179"/>
        <v>0</v>
      </c>
    </row>
    <row r="1883" spans="1:20" x14ac:dyDescent="0.3">
      <c r="A1883" s="3">
        <f t="shared" si="174"/>
        <v>43179</v>
      </c>
      <c r="B1883">
        <v>3</v>
      </c>
      <c r="C1883">
        <v>20</v>
      </c>
      <c r="D1883">
        <v>10</v>
      </c>
      <c r="E1883">
        <v>1</v>
      </c>
      <c r="F1883" s="1">
        <f>VLOOKUP(A1883,Weather!$A$1:$E$366, 5)</f>
        <v>0.12820512820512825</v>
      </c>
      <c r="G1883" s="1">
        <f>VLOOKUP(D1883, Spring!$A$1:$E$25, 2)</f>
        <v>1207.9646017699099</v>
      </c>
      <c r="H1883" s="1">
        <f>VLOOKUP(D1883, Spring!$A$1:$E$25, 3)</f>
        <v>923.64670083279998</v>
      </c>
      <c r="I1883" s="1">
        <f>VLOOKUP(D1883, Spring!$A$1:$E$25, 5)</f>
        <v>339.44621060481097</v>
      </c>
      <c r="J1883" s="1">
        <f t="shared" si="175"/>
        <v>960.0977137734551</v>
      </c>
      <c r="K1883" s="47">
        <f t="shared" si="176"/>
        <v>17.961530948187288</v>
      </c>
      <c r="L1883" s="48">
        <f>Solar!K1900/1000*Variables!$B$3</f>
        <v>25.036400000000004</v>
      </c>
      <c r="M1883" s="1">
        <f>IF(E1883=1, VLOOKUP(D1883, Sheet1!$E$2:$G$26, 2), Sheet1!$G$3)</f>
        <v>0.20441999999999999</v>
      </c>
      <c r="N1883" s="1">
        <f>'Electricity Rates'!$J$3</f>
        <v>0.19270000000000001</v>
      </c>
      <c r="O1883" s="145">
        <f>L1883-K1883</f>
        <v>7.0748690518127155</v>
      </c>
      <c r="P1883">
        <f t="shared" si="177"/>
        <v>3.4611870137156906</v>
      </c>
      <c r="Q1883">
        <f>IF(O1883&gt;0, IF(Q1882+O1883*Variables!$B$5&lt;Variables!$B$4, Q1882+O1883*Variables!$B$5, Variables!$B$4), IF(Q1882&gt;-O1883, Q1882+O1883/Variables!$B$5, 0))</f>
        <v>6.6503769087039526</v>
      </c>
      <c r="R1883">
        <f>IF(O1883&gt;0, 0, IF(Q1882&gt;-O1883, 0, -O1883 - Q1882*Variables!$B$5))</f>
        <v>0</v>
      </c>
      <c r="S1883">
        <f t="shared" si="178"/>
        <v>0</v>
      </c>
      <c r="T1883">
        <f t="shared" si="179"/>
        <v>0</v>
      </c>
    </row>
    <row r="1884" spans="1:20" x14ac:dyDescent="0.3">
      <c r="A1884" s="3">
        <f t="shared" si="174"/>
        <v>43179</v>
      </c>
      <c r="B1884">
        <v>3</v>
      </c>
      <c r="C1884">
        <v>20</v>
      </c>
      <c r="D1884">
        <v>11</v>
      </c>
      <c r="E1884">
        <v>1</v>
      </c>
      <c r="F1884" s="1">
        <f>VLOOKUP(A1884,Weather!$A$1:$E$366, 5)</f>
        <v>0.12820512820512825</v>
      </c>
      <c r="G1884" s="1">
        <f>VLOOKUP(D1884, Spring!$A$1:$E$25, 2)</f>
        <v>1274.3362831858401</v>
      </c>
      <c r="H1884" s="1">
        <f>VLOOKUP(D1884, Spring!$A$1:$E$25, 3)</f>
        <v>962.46396540679098</v>
      </c>
      <c r="I1884" s="1">
        <f>VLOOKUP(D1884, Spring!$A$1:$E$25, 5)</f>
        <v>352.80034538247099</v>
      </c>
      <c r="J1884" s="1">
        <f t="shared" si="175"/>
        <v>1002.4475958912844</v>
      </c>
      <c r="K1884" s="47">
        <f t="shared" si="176"/>
        <v>18.753813553800242</v>
      </c>
      <c r="L1884" s="48">
        <f>Solar!K1901/1000*Variables!$B$3</f>
        <v>32.828949999999999</v>
      </c>
      <c r="M1884" s="1">
        <f>IF(E1884=1, VLOOKUP(D1884, Sheet1!$E$2:$G$26, 2), Sheet1!$G$3)</f>
        <v>0.20441999999999999</v>
      </c>
      <c r="N1884" s="1">
        <f>'Electricity Rates'!$J$3</f>
        <v>0.19270000000000001</v>
      </c>
      <c r="O1884" s="145">
        <f>L1884-K1884</f>
        <v>14.075136446199757</v>
      </c>
      <c r="P1884">
        <f t="shared" si="177"/>
        <v>3.6138598718173069</v>
      </c>
      <c r="Q1884">
        <f>IF(O1884&gt;0, IF(Q1883+O1884*Variables!$B$5&lt;Variables!$B$4, Q1883+O1884*Variables!$B$5, Variables!$B$4), IF(Q1883&gt;-O1884, Q1883+O1884/Variables!$B$5, 0))</f>
        <v>19.881005168131722</v>
      </c>
      <c r="R1884">
        <f>IF(O1884&gt;0, 0, IF(Q1883&gt;-O1884, 0, -O1884 - Q1883*Variables!$B$5))</f>
        <v>0</v>
      </c>
      <c r="S1884">
        <f t="shared" si="178"/>
        <v>0</v>
      </c>
      <c r="T1884">
        <f t="shared" si="179"/>
        <v>0</v>
      </c>
    </row>
    <row r="1885" spans="1:20" x14ac:dyDescent="0.3">
      <c r="A1885" s="3">
        <f t="shared" si="174"/>
        <v>43179</v>
      </c>
      <c r="B1885">
        <v>3</v>
      </c>
      <c r="C1885">
        <v>20</v>
      </c>
      <c r="D1885">
        <v>12</v>
      </c>
      <c r="E1885">
        <v>1</v>
      </c>
      <c r="F1885" s="1">
        <f>VLOOKUP(A1885,Weather!$A$1:$E$366, 5)</f>
        <v>0.12820512820512825</v>
      </c>
      <c r="G1885" s="1">
        <f>VLOOKUP(D1885, Spring!$A$1:$E$25, 2)</f>
        <v>1314.1592920353901</v>
      </c>
      <c r="H1885" s="1">
        <f>VLOOKUP(D1885, Spring!$A$1:$E$25, 3)</f>
        <v>983.10377962844302</v>
      </c>
      <c r="I1885" s="1">
        <f>VLOOKUP(D1885, Spring!$A$1:$E$25, 5)</f>
        <v>344.20503159464602</v>
      </c>
      <c r="J1885" s="1">
        <f t="shared" si="175"/>
        <v>1025.5467940395902</v>
      </c>
      <c r="K1885" s="47">
        <f t="shared" si="176"/>
        <v>19.185953904169835</v>
      </c>
      <c r="L1885" s="48">
        <f>Solar!K1902/1000*Variables!$B$3</f>
        <v>35.666699999999999</v>
      </c>
      <c r="M1885" s="1">
        <f>IF(E1885=1, VLOOKUP(D1885, Sheet1!$E$2:$G$26, 2), Sheet1!$G$3)</f>
        <v>0.20441999999999999</v>
      </c>
      <c r="N1885" s="1">
        <f>'Electricity Rates'!$J$3</f>
        <v>0.19270000000000001</v>
      </c>
      <c r="O1885" s="145">
        <f>L1885-K1885</f>
        <v>16.480746095830163</v>
      </c>
      <c r="P1885">
        <f t="shared" si="177"/>
        <v>3.6971333173335275</v>
      </c>
      <c r="Q1885">
        <f>IF(O1885&gt;0, IF(Q1884+O1885*Variables!$B$5&lt;Variables!$B$4, Q1884+O1885*Variables!$B$5, Variables!$B$4), IF(Q1884&gt;-O1885, Q1884+O1885/Variables!$B$5, 0))</f>
        <v>35.372906498212075</v>
      </c>
      <c r="R1885">
        <f>IF(O1885&gt;0, 0, IF(Q1884&gt;-O1885, 0, -O1885 - Q1884*Variables!$B$5))</f>
        <v>0</v>
      </c>
      <c r="S1885">
        <f t="shared" si="178"/>
        <v>0</v>
      </c>
      <c r="T1885">
        <f t="shared" si="179"/>
        <v>0</v>
      </c>
    </row>
    <row r="1886" spans="1:20" x14ac:dyDescent="0.3">
      <c r="A1886" s="3">
        <f t="shared" si="174"/>
        <v>43179</v>
      </c>
      <c r="B1886">
        <v>3</v>
      </c>
      <c r="C1886">
        <v>20</v>
      </c>
      <c r="D1886">
        <v>13</v>
      </c>
      <c r="E1886">
        <v>1</v>
      </c>
      <c r="F1886" s="1">
        <f>VLOOKUP(A1886,Weather!$A$1:$E$366, 5)</f>
        <v>0.12820512820512825</v>
      </c>
      <c r="G1886" s="1">
        <f>VLOOKUP(D1886, Spring!$A$1:$E$25, 2)</f>
        <v>1362.8318584070701</v>
      </c>
      <c r="H1886" s="1">
        <f>VLOOKUP(D1886, Spring!$A$1:$E$25, 3)</f>
        <v>999.59961563100603</v>
      </c>
      <c r="I1886" s="1">
        <f>VLOOKUP(D1886, Spring!$A$1:$E$25, 5)</f>
        <v>326.84269398328001</v>
      </c>
      <c r="J1886" s="1">
        <f t="shared" si="175"/>
        <v>1046.1678518843476</v>
      </c>
      <c r="K1886" s="47">
        <f t="shared" si="176"/>
        <v>19.571733146583867</v>
      </c>
      <c r="L1886" s="48">
        <f>Solar!K1903/1000*Variables!$B$3</f>
        <v>36.63185</v>
      </c>
      <c r="M1886" s="1">
        <f>IF(E1886=1, VLOOKUP(D1886, Sheet1!$E$2:$G$26, 2), Sheet1!$G$3)</f>
        <v>0.20441999999999999</v>
      </c>
      <c r="N1886" s="1">
        <f>'Electricity Rates'!$J$3</f>
        <v>0.19270000000000001</v>
      </c>
      <c r="O1886" s="145">
        <f>L1886-K1886</f>
        <v>17.060116853416133</v>
      </c>
      <c r="P1886">
        <f t="shared" si="177"/>
        <v>3.7714729773467113</v>
      </c>
      <c r="Q1886">
        <f>IF(O1886&gt;0, IF(Q1885+O1886*Variables!$B$5&lt;Variables!$B$4, Q1885+O1886*Variables!$B$5, Variables!$B$4), IF(Q1885&gt;-O1886, Q1885+O1886/Variables!$B$5, 0))</f>
        <v>51.409416340423235</v>
      </c>
      <c r="R1886">
        <f>IF(O1886&gt;0, 0, IF(Q1885&gt;-O1886, 0, -O1886 - Q1885*Variables!$B$5))</f>
        <v>0</v>
      </c>
      <c r="S1886">
        <f t="shared" si="178"/>
        <v>0</v>
      </c>
      <c r="T1886">
        <f t="shared" si="179"/>
        <v>0</v>
      </c>
    </row>
    <row r="1887" spans="1:20" x14ac:dyDescent="0.3">
      <c r="A1887" s="3">
        <f t="shared" si="174"/>
        <v>43179</v>
      </c>
      <c r="B1887">
        <v>3</v>
      </c>
      <c r="C1887">
        <v>20</v>
      </c>
      <c r="D1887">
        <v>14</v>
      </c>
      <c r="E1887">
        <v>1</v>
      </c>
      <c r="F1887" s="1">
        <f>VLOOKUP(A1887,Weather!$A$1:$E$366, 5)</f>
        <v>0.12820512820512825</v>
      </c>
      <c r="G1887" s="1">
        <f>VLOOKUP(D1887, Spring!$A$1:$E$25, 2)</f>
        <v>1402.65486725663</v>
      </c>
      <c r="H1887" s="1">
        <f>VLOOKUP(D1887, Spring!$A$1:$E$25, 3)</f>
        <v>1011.55108904548</v>
      </c>
      <c r="I1887" s="1">
        <f>VLOOKUP(D1887, Spring!$A$1:$E$25, 5)</f>
        <v>309.49016837395499</v>
      </c>
      <c r="J1887" s="1">
        <f t="shared" si="175"/>
        <v>1061.6925990725506</v>
      </c>
      <c r="K1887" s="47">
        <f t="shared" si="176"/>
        <v>19.862170487578819</v>
      </c>
      <c r="L1887" s="48">
        <f>Solar!K1904/1000*Variables!$B$3</f>
        <v>33.374549999999999</v>
      </c>
      <c r="M1887" s="1">
        <f>IF(E1887=1, VLOOKUP(D1887, Sheet1!$E$2:$G$26, 2), Sheet1!$G$3)</f>
        <v>0.20441999999999999</v>
      </c>
      <c r="N1887" s="1">
        <f>'Electricity Rates'!$J$3</f>
        <v>0.19270000000000001</v>
      </c>
      <c r="O1887" s="145">
        <f>L1887-K1887</f>
        <v>13.51237951242118</v>
      </c>
      <c r="P1887">
        <f t="shared" si="177"/>
        <v>3.8274402529564386</v>
      </c>
      <c r="Q1887">
        <f>IF(O1887&gt;0, IF(Q1886+O1887*Variables!$B$5&lt;Variables!$B$4, Q1886+O1887*Variables!$B$5, Variables!$B$4), IF(Q1886&gt;-O1887, Q1886+O1887/Variables!$B$5, 0))</f>
        <v>64.111053082099147</v>
      </c>
      <c r="R1887">
        <f>IF(O1887&gt;0, 0, IF(Q1886&gt;-O1887, 0, -O1887 - Q1886*Variables!$B$5))</f>
        <v>0</v>
      </c>
      <c r="S1887">
        <f t="shared" si="178"/>
        <v>0</v>
      </c>
      <c r="T1887">
        <f t="shared" si="179"/>
        <v>0</v>
      </c>
    </row>
    <row r="1888" spans="1:20" x14ac:dyDescent="0.3">
      <c r="A1888" s="3">
        <f t="shared" si="174"/>
        <v>43179</v>
      </c>
      <c r="B1888">
        <v>3</v>
      </c>
      <c r="C1888">
        <v>20</v>
      </c>
      <c r="D1888">
        <v>15</v>
      </c>
      <c r="E1888">
        <v>1</v>
      </c>
      <c r="F1888" s="1">
        <f>VLOOKUP(A1888,Weather!$A$1:$E$366, 5)</f>
        <v>0.12820512820512825</v>
      </c>
      <c r="G1888" s="1">
        <f>VLOOKUP(D1888, Spring!$A$1:$E$25, 2)</f>
        <v>1371.6814159292001</v>
      </c>
      <c r="H1888" s="1">
        <f>VLOOKUP(D1888, Spring!$A$1:$E$25, 3)</f>
        <v>1005.48526585522</v>
      </c>
      <c r="I1888" s="1">
        <f>VLOOKUP(D1888, Spring!$A$1:$E$25, 5)</f>
        <v>300.89485458612899</v>
      </c>
      <c r="J1888" s="1">
        <f t="shared" si="175"/>
        <v>1052.433490223679</v>
      </c>
      <c r="K1888" s="47">
        <f t="shared" si="176"/>
        <v>19.688950858205882</v>
      </c>
      <c r="L1888" s="48">
        <f>Solar!K1905/1000*Variables!$B$3</f>
        <v>28.78135</v>
      </c>
      <c r="M1888" s="1">
        <f>IF(E1888=1, VLOOKUP(D1888, Sheet1!$E$2:$G$26, 2), Sheet1!$G$3)</f>
        <v>0.20441999999999999</v>
      </c>
      <c r="N1888" s="1">
        <f>'Electricity Rates'!$J$3</f>
        <v>0.19270000000000001</v>
      </c>
      <c r="O1888" s="145">
        <f>L1888-K1888</f>
        <v>9.0923991417941181</v>
      </c>
      <c r="P1888">
        <f t="shared" si="177"/>
        <v>3.7940608303762735</v>
      </c>
      <c r="Q1888">
        <f>IF(O1888&gt;0, IF(Q1887+O1888*Variables!$B$5&lt;Variables!$B$4, Q1887+O1888*Variables!$B$5, Variables!$B$4), IF(Q1887&gt;-O1888, Q1887+O1888/Variables!$B$5, 0))</f>
        <v>72.657908275385623</v>
      </c>
      <c r="R1888">
        <f>IF(O1888&gt;0, 0, IF(Q1887&gt;-O1888, 0, -O1888 - Q1887*Variables!$B$5))</f>
        <v>0</v>
      </c>
      <c r="S1888">
        <f t="shared" si="178"/>
        <v>0</v>
      </c>
      <c r="T1888">
        <f t="shared" si="179"/>
        <v>0</v>
      </c>
    </row>
    <row r="1889" spans="1:20" x14ac:dyDescent="0.3">
      <c r="A1889" s="3">
        <f t="shared" si="174"/>
        <v>43179</v>
      </c>
      <c r="B1889">
        <v>3</v>
      </c>
      <c r="C1889">
        <v>20</v>
      </c>
      <c r="D1889">
        <v>16</v>
      </c>
      <c r="E1889">
        <v>1</v>
      </c>
      <c r="F1889" s="1">
        <f>VLOOKUP(A1889,Weather!$A$1:$E$366, 5)</f>
        <v>0.12820512820512825</v>
      </c>
      <c r="G1889" s="1">
        <f>VLOOKUP(D1889, Spring!$A$1:$E$25, 2)</f>
        <v>1283.1858407079601</v>
      </c>
      <c r="H1889" s="1">
        <f>VLOOKUP(D1889, Spring!$A$1:$E$25, 3)</f>
        <v>954.93673926969905</v>
      </c>
      <c r="I1889" s="1">
        <f>VLOOKUP(D1889, Spring!$A$1:$E$25, 5)</f>
        <v>270.36971623690101</v>
      </c>
      <c r="J1889" s="1">
        <f t="shared" si="175"/>
        <v>997.0199574028095</v>
      </c>
      <c r="K1889" s="47">
        <f t="shared" si="176"/>
        <v>18.652273163392316</v>
      </c>
      <c r="L1889" s="48">
        <f>Solar!K1906/1000*Variables!$B$3</f>
        <v>22.502050000000001</v>
      </c>
      <c r="M1889" s="1">
        <f>IF(E1889=1, VLOOKUP(D1889, Sheet1!$E$2:$G$26, 2), Sheet1!$G$3)</f>
        <v>0.20441999999999999</v>
      </c>
      <c r="N1889" s="1">
        <f>'Electricity Rates'!$J$3</f>
        <v>0.19270000000000001</v>
      </c>
      <c r="O1889" s="145">
        <f>L1889-K1889</f>
        <v>3.8497768366076848</v>
      </c>
      <c r="P1889">
        <f t="shared" si="177"/>
        <v>3.5942930385856995</v>
      </c>
      <c r="Q1889">
        <f>IF(O1889&gt;0, IF(Q1888+O1889*Variables!$B$5&lt;Variables!$B$4, Q1888+O1889*Variables!$B$5, Variables!$B$4), IF(Q1888&gt;-O1889, Q1888+O1889/Variables!$B$5, 0))</f>
        <v>76.276698501796844</v>
      </c>
      <c r="R1889">
        <f>IF(O1889&gt;0, 0, IF(Q1888&gt;-O1889, 0, -O1889 - Q1888*Variables!$B$5))</f>
        <v>0</v>
      </c>
      <c r="S1889">
        <f t="shared" si="178"/>
        <v>0</v>
      </c>
      <c r="T1889">
        <f t="shared" si="179"/>
        <v>0</v>
      </c>
    </row>
    <row r="1890" spans="1:20" x14ac:dyDescent="0.3">
      <c r="A1890" s="3">
        <f t="shared" si="174"/>
        <v>43179</v>
      </c>
      <c r="B1890">
        <v>3</v>
      </c>
      <c r="C1890">
        <v>20</v>
      </c>
      <c r="D1890">
        <v>17</v>
      </c>
      <c r="E1890">
        <v>1</v>
      </c>
      <c r="F1890" s="1">
        <f>VLOOKUP(A1890,Weather!$A$1:$E$366, 5)</f>
        <v>0.12820512820512825</v>
      </c>
      <c r="G1890" s="1">
        <f>VLOOKUP(D1890, Spring!$A$1:$E$25, 2)</f>
        <v>973.45132743362797</v>
      </c>
      <c r="H1890" s="1">
        <f>VLOOKUP(D1890, Spring!$A$1:$E$25, 3)</f>
        <v>850.97693786034597</v>
      </c>
      <c r="I1890" s="1">
        <f>VLOOKUP(D1890, Spring!$A$1:$E$25, 5)</f>
        <v>257.39334353781499</v>
      </c>
      <c r="J1890" s="1">
        <f t="shared" si="175"/>
        <v>866.67878267743345</v>
      </c>
      <c r="K1890" s="47">
        <f t="shared" si="176"/>
        <v>16.213847355198649</v>
      </c>
      <c r="L1890" s="48">
        <f>Solar!K1907/1000*Variables!$B$3</f>
        <v>13.894550000000001</v>
      </c>
      <c r="M1890" s="1">
        <f>IF(E1890=1, VLOOKUP(D1890, Sheet1!$E$2:$G$26, 2), Sheet1!$G$3)</f>
        <v>0.20441999999999999</v>
      </c>
      <c r="N1890" s="1">
        <f>'Electricity Rates'!$J$3</f>
        <v>0.19270000000000001</v>
      </c>
      <c r="O1890" s="145">
        <f>L1890-K1890</f>
        <v>-2.319297355198648</v>
      </c>
      <c r="P1890">
        <f t="shared" si="177"/>
        <v>3.1244083853467797</v>
      </c>
      <c r="Q1890">
        <f>IF(O1890&gt;0, IF(Q1889+O1890*Variables!$B$5&lt;Variables!$B$4, Q1889+O1890*Variables!$B$5, Variables!$B$4), IF(Q1889&gt;-O1890, Q1889+O1890/Variables!$B$5, 0))</f>
        <v>73.809360889883393</v>
      </c>
      <c r="R1890">
        <f>IF(O1890&gt;0, 0, IF(Q1889&gt;-O1890, 0, -O1890 - Q1889*Variables!$B$5))</f>
        <v>0</v>
      </c>
      <c r="S1890">
        <f t="shared" si="178"/>
        <v>0</v>
      </c>
      <c r="T1890">
        <f t="shared" si="179"/>
        <v>0</v>
      </c>
    </row>
    <row r="1891" spans="1:20" x14ac:dyDescent="0.3">
      <c r="A1891" s="3">
        <f t="shared" si="174"/>
        <v>43179</v>
      </c>
      <c r="B1891">
        <v>3</v>
      </c>
      <c r="C1891">
        <v>20</v>
      </c>
      <c r="D1891">
        <v>18</v>
      </c>
      <c r="E1891">
        <v>1</v>
      </c>
      <c r="F1891" s="1">
        <f>VLOOKUP(A1891,Weather!$A$1:$E$366, 5)</f>
        <v>0.12820512820512825</v>
      </c>
      <c r="G1891" s="1">
        <f>VLOOKUP(D1891, Spring!$A$1:$E$25, 2)</f>
        <v>690.26548672566298</v>
      </c>
      <c r="H1891" s="1">
        <f>VLOOKUP(D1891, Spring!$A$1:$E$25, 3)</f>
        <v>590.923299339663</v>
      </c>
      <c r="I1891" s="1">
        <f>VLOOKUP(D1891, Spring!$A$1:$E$25, 5)</f>
        <v>248.81274775305101</v>
      </c>
      <c r="J1891" s="1">
        <f t="shared" si="175"/>
        <v>603.65947720966301</v>
      </c>
      <c r="K1891" s="47">
        <f t="shared" si="176"/>
        <v>11.293275909858437</v>
      </c>
      <c r="L1891" s="48">
        <f>Solar!K1908/1000*Variables!$B$3</f>
        <v>3.8296999999999999</v>
      </c>
      <c r="M1891" s="1">
        <f>IF(E1891=1, VLOOKUP(D1891, Sheet1!$E$2:$G$26, 2), Sheet1!$G$3)</f>
        <v>0.20441999999999999</v>
      </c>
      <c r="N1891" s="1">
        <f>'Electricity Rates'!$J$3</f>
        <v>0.19270000000000001</v>
      </c>
      <c r="O1891" s="145">
        <f>L1891-K1891</f>
        <v>-7.4635759098584371</v>
      </c>
      <c r="P1891">
        <f t="shared" si="177"/>
        <v>2.1762142678297209</v>
      </c>
      <c r="Q1891">
        <f>IF(O1891&gt;0, IF(Q1890+O1891*Variables!$B$5&lt;Variables!$B$4, Q1890+O1891*Variables!$B$5, Variables!$B$4), IF(Q1890&gt;-O1891, Q1890+O1891/Variables!$B$5, 0))</f>
        <v>65.86938651769357</v>
      </c>
      <c r="R1891">
        <f>IF(O1891&gt;0, 0, IF(Q1890&gt;-O1891, 0, -O1891 - Q1890*Variables!$B$5))</f>
        <v>0</v>
      </c>
      <c r="S1891">
        <f t="shared" si="178"/>
        <v>0</v>
      </c>
      <c r="T1891">
        <f t="shared" si="179"/>
        <v>0</v>
      </c>
    </row>
    <row r="1892" spans="1:20" x14ac:dyDescent="0.3">
      <c r="A1892" s="3">
        <f t="shared" si="174"/>
        <v>43179</v>
      </c>
      <c r="B1892">
        <v>3</v>
      </c>
      <c r="C1892">
        <v>20</v>
      </c>
      <c r="D1892">
        <v>19</v>
      </c>
      <c r="E1892">
        <v>1</v>
      </c>
      <c r="F1892" s="1">
        <f>VLOOKUP(A1892,Weather!$A$1:$E$366, 5)</f>
        <v>0.12820512820512825</v>
      </c>
      <c r="G1892" s="1">
        <f>VLOOKUP(D1892, Spring!$A$1:$E$25, 2)</f>
        <v>482.300884955752</v>
      </c>
      <c r="H1892" s="1">
        <f>VLOOKUP(D1892, Spring!$A$1:$E$25, 3)</f>
        <v>454.99679692504799</v>
      </c>
      <c r="I1892" s="1">
        <f>VLOOKUP(D1892, Spring!$A$1:$E$25, 5)</f>
        <v>266.52341143686903</v>
      </c>
      <c r="J1892" s="1">
        <f t="shared" si="175"/>
        <v>458.49732103154849</v>
      </c>
      <c r="K1892" s="47">
        <f t="shared" si="176"/>
        <v>8.5775788268487929</v>
      </c>
      <c r="L1892" s="48">
        <f>Solar!K1909/1000*Variables!$B$3</f>
        <v>0</v>
      </c>
      <c r="M1892" s="1">
        <f>IF(E1892=1, VLOOKUP(D1892, Sheet1!$E$2:$G$26, 2), Sheet1!$G$3)</f>
        <v>0.20441999999999999</v>
      </c>
      <c r="N1892" s="1">
        <f>'Electricity Rates'!$J$3</f>
        <v>0.19270000000000001</v>
      </c>
      <c r="O1892" s="145">
        <f>L1892-K1892</f>
        <v>-8.5775788268487929</v>
      </c>
      <c r="P1892">
        <f t="shared" si="177"/>
        <v>1.6528994399337624</v>
      </c>
      <c r="Q1892">
        <f>IF(O1892&gt;0, IF(Q1891+O1892*Variables!$B$5&lt;Variables!$B$4, Q1891+O1892*Variables!$B$5, Variables!$B$4), IF(Q1891&gt;-O1892, Q1891+O1892/Variables!$B$5, 0))</f>
        <v>56.744302659343788</v>
      </c>
      <c r="R1892">
        <f>IF(O1892&gt;0, 0, IF(Q1891&gt;-O1892, 0, -O1892 - Q1891*Variables!$B$5))</f>
        <v>0</v>
      </c>
      <c r="S1892">
        <f t="shared" si="178"/>
        <v>0</v>
      </c>
      <c r="T1892">
        <f t="shared" si="179"/>
        <v>0</v>
      </c>
    </row>
    <row r="1893" spans="1:20" x14ac:dyDescent="0.3">
      <c r="A1893" s="3">
        <f t="shared" si="174"/>
        <v>43179</v>
      </c>
      <c r="B1893">
        <v>3</v>
      </c>
      <c r="C1893">
        <v>20</v>
      </c>
      <c r="D1893">
        <v>20</v>
      </c>
      <c r="E1893">
        <v>1</v>
      </c>
      <c r="F1893" s="1">
        <f>VLOOKUP(A1893,Weather!$A$1:$E$366, 5)</f>
        <v>0.12820512820512825</v>
      </c>
      <c r="G1893" s="1">
        <f>VLOOKUP(D1893, Spring!$A$1:$E$25, 2)</f>
        <v>415.92920353982299</v>
      </c>
      <c r="H1893" s="1">
        <f>VLOOKUP(D1893, Spring!$A$1:$E$25, 3)</f>
        <v>371.98648067830999</v>
      </c>
      <c r="I1893" s="1">
        <f>VLOOKUP(D1893, Spring!$A$1:$E$25, 5)</f>
        <v>284.25369912476901</v>
      </c>
      <c r="J1893" s="1">
        <f t="shared" si="175"/>
        <v>377.6201630964527</v>
      </c>
      <c r="K1893" s="47">
        <f t="shared" si="176"/>
        <v>7.0645270255449217</v>
      </c>
      <c r="L1893" s="48">
        <f>Solar!K1910/1000*Variables!$B$3</f>
        <v>0</v>
      </c>
      <c r="M1893" s="1">
        <f>IF(E1893=1, VLOOKUP(D1893, Sheet1!$E$2:$G$26, 2), Sheet1!$G$3)</f>
        <v>0.20441999999999999</v>
      </c>
      <c r="N1893" s="1">
        <f>'Electricity Rates'!$J$3</f>
        <v>0.19270000000000001</v>
      </c>
      <c r="O1893" s="145">
        <f>L1893-K1893</f>
        <v>-7.0645270255449217</v>
      </c>
      <c r="P1893">
        <f t="shared" si="177"/>
        <v>1.3613343578225066</v>
      </c>
      <c r="Q1893">
        <f>IF(O1893&gt;0, IF(Q1892+O1893*Variables!$B$5&lt;Variables!$B$4, Q1892+O1893*Variables!$B$5, Variables!$B$4), IF(Q1892&gt;-O1893, Q1892+O1893/Variables!$B$5, 0))</f>
        <v>49.228848376849186</v>
      </c>
      <c r="R1893">
        <f>IF(O1893&gt;0, 0, IF(Q1892&gt;-O1893, 0, -O1893 - Q1892*Variables!$B$5))</f>
        <v>0</v>
      </c>
      <c r="S1893">
        <f t="shared" si="178"/>
        <v>0</v>
      </c>
      <c r="T1893">
        <f t="shared" si="179"/>
        <v>0</v>
      </c>
    </row>
    <row r="1894" spans="1:20" x14ac:dyDescent="0.3">
      <c r="A1894" s="3">
        <f t="shared" si="174"/>
        <v>43179</v>
      </c>
      <c r="B1894">
        <v>3</v>
      </c>
      <c r="C1894">
        <v>20</v>
      </c>
      <c r="D1894">
        <v>21</v>
      </c>
      <c r="E1894">
        <v>1</v>
      </c>
      <c r="F1894" s="1">
        <f>VLOOKUP(A1894,Weather!$A$1:$E$366, 5)</f>
        <v>0.12820512820512825</v>
      </c>
      <c r="G1894" s="1">
        <f>VLOOKUP(D1894, Spring!$A$1:$E$25, 2)</f>
        <v>371.68141592920301</v>
      </c>
      <c r="H1894" s="1">
        <f>VLOOKUP(D1894, Spring!$A$1:$E$25, 3)</f>
        <v>318.10538116591903</v>
      </c>
      <c r="I1894" s="1">
        <f>VLOOKUP(D1894, Spring!$A$1:$E$25, 5)</f>
        <v>271.28223242670401</v>
      </c>
      <c r="J1894" s="1">
        <f t="shared" si="175"/>
        <v>324.97410357146828</v>
      </c>
      <c r="K1894" s="47">
        <f t="shared" si="176"/>
        <v>6.0796232872143428</v>
      </c>
      <c r="L1894" s="48">
        <f>Solar!K1911/1000*Variables!$B$3</f>
        <v>0</v>
      </c>
      <c r="M1894" s="1">
        <f>IF(E1894=1, VLOOKUP(D1894, Sheet1!$E$2:$G$26, 2), Sheet1!$G$3)</f>
        <v>0.20441999999999999</v>
      </c>
      <c r="N1894" s="1">
        <f>'Electricity Rates'!$J$3</f>
        <v>0.19270000000000001</v>
      </c>
      <c r="O1894" s="145">
        <f>L1894-K1894</f>
        <v>-6.0796232872143428</v>
      </c>
      <c r="P1894">
        <f t="shared" si="177"/>
        <v>1.1715434074462039</v>
      </c>
      <c r="Q1894">
        <f>IF(O1894&gt;0, IF(Q1893+O1894*Variables!$B$5&lt;Variables!$B$4, Q1893+O1894*Variables!$B$5, Variables!$B$4), IF(Q1893&gt;-O1894, Q1893+O1894/Variables!$B$5, 0))</f>
        <v>42.761164028748823</v>
      </c>
      <c r="R1894">
        <f>IF(O1894&gt;0, 0, IF(Q1893&gt;-O1894, 0, -O1894 - Q1893*Variables!$B$5))</f>
        <v>0</v>
      </c>
      <c r="S1894">
        <f t="shared" si="178"/>
        <v>0</v>
      </c>
      <c r="T1894">
        <f t="shared" si="179"/>
        <v>0</v>
      </c>
    </row>
    <row r="1895" spans="1:20" x14ac:dyDescent="0.3">
      <c r="A1895" s="3">
        <f t="shared" si="174"/>
        <v>43179</v>
      </c>
      <c r="B1895">
        <v>3</v>
      </c>
      <c r="C1895">
        <v>20</v>
      </c>
      <c r="D1895">
        <v>22</v>
      </c>
      <c r="E1895">
        <v>1</v>
      </c>
      <c r="F1895" s="1">
        <f>VLOOKUP(A1895,Weather!$A$1:$E$366, 5)</f>
        <v>0.12820512820512825</v>
      </c>
      <c r="G1895" s="1">
        <f>VLOOKUP(D1895, Spring!$A$1:$E$25, 2)</f>
        <v>345.13274336283098</v>
      </c>
      <c r="H1895" s="1">
        <f>VLOOKUP(D1895, Spring!$A$1:$E$25, 3)</f>
        <v>289.79820627802701</v>
      </c>
      <c r="I1895" s="1">
        <f>VLOOKUP(D1895, Spring!$A$1:$E$25, 5)</f>
        <v>275.85953137878198</v>
      </c>
      <c r="J1895" s="1">
        <f t="shared" si="175"/>
        <v>296.8923776991557</v>
      </c>
      <c r="K1895" s="47">
        <f t="shared" si="176"/>
        <v>5.5542696892439283</v>
      </c>
      <c r="L1895" s="48">
        <f>Solar!K1912/1000*Variables!$B$3</f>
        <v>0</v>
      </c>
      <c r="M1895" s="1">
        <f>IF(E1895=1, VLOOKUP(D1895, Sheet1!$E$2:$G$26, 2), Sheet1!$G$3)</f>
        <v>0.18618000000000001</v>
      </c>
      <c r="N1895" s="1">
        <f>'Electricity Rates'!$J$3</f>
        <v>0.19270000000000001</v>
      </c>
      <c r="O1895" s="145">
        <f>L1895-K1895</f>
        <v>-5.5542696892439283</v>
      </c>
      <c r="P1895">
        <f t="shared" si="177"/>
        <v>1.0703077691173051</v>
      </c>
      <c r="Q1895">
        <f>IF(O1895&gt;0, IF(Q1894+O1895*Variables!$B$5&lt;Variables!$B$4, Q1894+O1895*Variables!$B$5, Variables!$B$4), IF(Q1894&gt;-O1895, Q1894+O1895/Variables!$B$5, 0))</f>
        <v>36.852366486999962</v>
      </c>
      <c r="R1895">
        <f>IF(O1895&gt;0, 0, IF(Q1894&gt;-O1895, 0, -O1895 - Q1894*Variables!$B$5))</f>
        <v>0</v>
      </c>
      <c r="S1895">
        <f t="shared" si="178"/>
        <v>0</v>
      </c>
      <c r="T1895">
        <f t="shared" si="179"/>
        <v>0</v>
      </c>
    </row>
    <row r="1896" spans="1:20" x14ac:dyDescent="0.3">
      <c r="A1896" s="3">
        <f t="shared" si="174"/>
        <v>43179</v>
      </c>
      <c r="B1896">
        <v>3</v>
      </c>
      <c r="C1896">
        <v>20</v>
      </c>
      <c r="D1896">
        <v>23</v>
      </c>
      <c r="E1896">
        <v>1</v>
      </c>
      <c r="F1896" s="1">
        <f>VLOOKUP(A1896,Weather!$A$1:$E$366, 5)</f>
        <v>0.12820512820512825</v>
      </c>
      <c r="G1896" s="1">
        <f>VLOOKUP(D1896, Spring!$A$1:$E$25, 2)</f>
        <v>318.58407079646003</v>
      </c>
      <c r="H1896" s="1">
        <f>VLOOKUP(D1896, Spring!$A$1:$E$25, 3)</f>
        <v>270.57975656630401</v>
      </c>
      <c r="I1896" s="1">
        <f>VLOOKUP(D1896, Spring!$A$1:$E$25, 5)</f>
        <v>271.64527650221697</v>
      </c>
      <c r="J1896" s="1">
        <f t="shared" si="175"/>
        <v>276.73415582658043</v>
      </c>
      <c r="K1896" s="47">
        <f t="shared" si="176"/>
        <v>5.177149193246037</v>
      </c>
      <c r="L1896" s="48">
        <f>Solar!K1913/1000*Variables!$B$3</f>
        <v>0</v>
      </c>
      <c r="M1896" s="1">
        <f>IF(E1896=1, VLOOKUP(D1896, Sheet1!$E$2:$G$26, 2), Sheet1!$G$3)</f>
        <v>0.18618000000000001</v>
      </c>
      <c r="N1896" s="1">
        <f>'Electricity Rates'!$J$3</f>
        <v>0.19270000000000001</v>
      </c>
      <c r="O1896" s="145">
        <f>L1896-K1896</f>
        <v>-5.177149193246037</v>
      </c>
      <c r="P1896">
        <f t="shared" si="177"/>
        <v>0.99763664953851139</v>
      </c>
      <c r="Q1896">
        <f>IF(O1896&gt;0, IF(Q1895+O1896*Variables!$B$5&lt;Variables!$B$4, Q1895+O1896*Variables!$B$5, Variables!$B$4), IF(Q1895&gt;-O1896, Q1895+O1896/Variables!$B$5, 0))</f>
        <v>31.344760962270136</v>
      </c>
      <c r="R1896">
        <f>IF(O1896&gt;0, 0, IF(Q1895&gt;-O1896, 0, -O1896 - Q1895*Variables!$B$5))</f>
        <v>0</v>
      </c>
      <c r="S1896">
        <f t="shared" si="178"/>
        <v>0</v>
      </c>
      <c r="T1896">
        <f t="shared" si="179"/>
        <v>0</v>
      </c>
    </row>
    <row r="1897" spans="1:20" x14ac:dyDescent="0.3">
      <c r="A1897" s="3">
        <f t="shared" si="174"/>
        <v>43179</v>
      </c>
      <c r="B1897">
        <v>3</v>
      </c>
      <c r="C1897">
        <v>20</v>
      </c>
      <c r="D1897">
        <v>24</v>
      </c>
      <c r="E1897">
        <v>1</v>
      </c>
      <c r="F1897" s="1">
        <f>VLOOKUP(A1897,Weather!$A$1:$E$366, 5)</f>
        <v>0.12820512820512825</v>
      </c>
      <c r="G1897" s="1">
        <f>VLOOKUP(D1897, Spring!$A$1:$E$25, 2)</f>
        <v>287.61061946902601</v>
      </c>
      <c r="H1897" s="1">
        <f>VLOOKUP(D1897, Spring!$A$1:$E$25, 3)</f>
        <v>251.20115310698301</v>
      </c>
      <c r="I1897" s="1">
        <f>VLOOKUP(D1897, Spring!$A$1:$E$25, 5)</f>
        <v>267.465363632795</v>
      </c>
      <c r="J1897" s="1">
        <f t="shared" si="175"/>
        <v>255.86903340980905</v>
      </c>
      <c r="K1897" s="47">
        <f t="shared" si="176"/>
        <v>4.7868039849925923</v>
      </c>
      <c r="L1897" s="48">
        <f>Solar!K1914/1000*Variables!$B$3</f>
        <v>0</v>
      </c>
      <c r="M1897" s="1">
        <f>IF(E1897=1, VLOOKUP(D1897, Sheet1!$E$2:$G$26, 2), Sheet1!$G$3)</f>
        <v>0.18618000000000001</v>
      </c>
      <c r="N1897" s="1">
        <f>'Electricity Rates'!$J$3</f>
        <v>0.19270000000000001</v>
      </c>
      <c r="O1897" s="145">
        <f>L1897-K1897</f>
        <v>-4.7868039849925923</v>
      </c>
      <c r="P1897">
        <f t="shared" si="177"/>
        <v>0.92241712790807262</v>
      </c>
      <c r="Q1897">
        <f>IF(O1897&gt;0, IF(Q1896+O1897*Variables!$B$5&lt;Variables!$B$4, Q1896+O1897*Variables!$B$5, Variables!$B$4), IF(Q1896&gt;-O1897, Q1896+O1897/Variables!$B$5, 0))</f>
        <v>26.2524162973844</v>
      </c>
      <c r="R1897">
        <f>IF(O1897&gt;0, 0, IF(Q1896&gt;-O1897, 0, -O1897 - Q1896*Variables!$B$5))</f>
        <v>0</v>
      </c>
      <c r="S1897">
        <f t="shared" si="178"/>
        <v>0</v>
      </c>
      <c r="T1897">
        <f t="shared" si="179"/>
        <v>0</v>
      </c>
    </row>
    <row r="1898" spans="1:20" x14ac:dyDescent="0.3">
      <c r="A1898" s="3">
        <f t="shared" si="174"/>
        <v>43180</v>
      </c>
      <c r="B1898">
        <v>3</v>
      </c>
      <c r="C1898">
        <v>21</v>
      </c>
      <c r="D1898">
        <v>1</v>
      </c>
      <c r="E1898">
        <v>1</v>
      </c>
      <c r="F1898" s="1">
        <f>VLOOKUP(A1898,Weather!$A$1:$E$366, 5)</f>
        <v>0.12820512820512825</v>
      </c>
      <c r="G1898" s="1">
        <f>VLOOKUP(D1898, Spring!$A$1:$E$25, 2)</f>
        <v>284.91351697629602</v>
      </c>
      <c r="H1898" s="1">
        <f>VLOOKUP(D1898, Spring!$A$1:$E$25, 3)</f>
        <v>272.00797092955099</v>
      </c>
      <c r="I1898" s="1">
        <f>VLOOKUP(D1898, Spring!$A$1:$E$25, 5)</f>
        <v>272.01322657875102</v>
      </c>
      <c r="J1898" s="1">
        <f t="shared" si="175"/>
        <v>273.66252811503114</v>
      </c>
      <c r="K1898" s="47">
        <f t="shared" si="176"/>
        <v>5.1196851086942008</v>
      </c>
      <c r="L1898" s="48">
        <f>Solar!K1915/1000*Variables!$B$3</f>
        <v>0</v>
      </c>
      <c r="M1898" s="1">
        <f>IF(E1898=1, VLOOKUP(D1898, Sheet1!$E$2:$G$26, 2), Sheet1!$G$3)</f>
        <v>0.18618000000000001</v>
      </c>
      <c r="N1898" s="1">
        <f>'Electricity Rates'!$J$3</f>
        <v>0.19270000000000001</v>
      </c>
      <c r="O1898" s="145">
        <f>L1898-K1898</f>
        <v>-5.1196851086942008</v>
      </c>
      <c r="P1898">
        <f t="shared" si="177"/>
        <v>0.98656332044537254</v>
      </c>
      <c r="Q1898">
        <f>IF(O1898&gt;0, IF(Q1897+O1898*Variables!$B$5&lt;Variables!$B$4, Q1897+O1898*Variables!$B$5, Variables!$B$4), IF(Q1897&gt;-O1898, Q1897+O1898/Variables!$B$5, 0))</f>
        <v>20.805942777496952</v>
      </c>
      <c r="R1898">
        <f>IF(O1898&gt;0, 0, IF(Q1897&gt;-O1898, 0, -O1898 - Q1897*Variables!$B$5))</f>
        <v>0</v>
      </c>
      <c r="S1898">
        <f t="shared" si="178"/>
        <v>0</v>
      </c>
      <c r="T1898">
        <f t="shared" si="179"/>
        <v>0</v>
      </c>
    </row>
    <row r="1899" spans="1:20" x14ac:dyDescent="0.3">
      <c r="A1899" s="3">
        <f t="shared" si="174"/>
        <v>43180</v>
      </c>
      <c r="B1899">
        <v>3</v>
      </c>
      <c r="C1899">
        <v>21</v>
      </c>
      <c r="D1899">
        <v>2</v>
      </c>
      <c r="E1899">
        <v>1</v>
      </c>
      <c r="F1899" s="1">
        <f>VLOOKUP(A1899,Weather!$A$1:$E$366, 5)</f>
        <v>0.12820512820512825</v>
      </c>
      <c r="G1899" s="1">
        <f>VLOOKUP(D1899, Spring!$A$1:$E$25, 2)</f>
        <v>283.47213324791699</v>
      </c>
      <c r="H1899" s="1">
        <f>VLOOKUP(D1899, Spring!$A$1:$E$25, 3)</f>
        <v>272.193568553901</v>
      </c>
      <c r="I1899" s="1">
        <f>VLOOKUP(D1899, Spring!$A$1:$E$25, 5)</f>
        <v>263.43263079398702</v>
      </c>
      <c r="J1899" s="1">
        <f t="shared" si="175"/>
        <v>273.63953838646717</v>
      </c>
      <c r="K1899" s="47">
        <f t="shared" si="176"/>
        <v>5.1192550163034278</v>
      </c>
      <c r="L1899" s="48">
        <f>Solar!K1916/1000*Variables!$B$3</f>
        <v>0</v>
      </c>
      <c r="M1899" s="1">
        <f>IF(E1899=1, VLOOKUP(D1899, Sheet1!$E$2:$G$26, 2), Sheet1!$G$3)</f>
        <v>0.18618000000000001</v>
      </c>
      <c r="N1899" s="1">
        <f>'Electricity Rates'!$J$3</f>
        <v>0.19270000000000001</v>
      </c>
      <c r="O1899" s="145">
        <f>L1899-K1899</f>
        <v>-5.1192550163034278</v>
      </c>
      <c r="P1899">
        <f t="shared" si="177"/>
        <v>0.98648044164167059</v>
      </c>
      <c r="Q1899">
        <f>IF(O1899&gt;0, IF(Q1898+O1899*Variables!$B$5&lt;Variables!$B$4, Q1898+O1899*Variables!$B$5, Variables!$B$4), IF(Q1898&gt;-O1899, Q1898+O1899/Variables!$B$5, 0))</f>
        <v>15.35992680270607</v>
      </c>
      <c r="R1899">
        <f>IF(O1899&gt;0, 0, IF(Q1898&gt;-O1899, 0, -O1899 - Q1898*Variables!$B$5))</f>
        <v>0</v>
      </c>
      <c r="S1899">
        <f t="shared" si="178"/>
        <v>0</v>
      </c>
      <c r="T1899">
        <f t="shared" si="179"/>
        <v>0</v>
      </c>
    </row>
    <row r="1900" spans="1:20" x14ac:dyDescent="0.3">
      <c r="A1900" s="3">
        <f t="shared" si="174"/>
        <v>43180</v>
      </c>
      <c r="B1900">
        <v>3</v>
      </c>
      <c r="C1900">
        <v>21</v>
      </c>
      <c r="D1900">
        <v>3</v>
      </c>
      <c r="E1900">
        <v>1</v>
      </c>
      <c r="F1900" s="1">
        <f>VLOOKUP(A1900,Weather!$A$1:$E$366, 5)</f>
        <v>0.12820512820512825</v>
      </c>
      <c r="G1900" s="1">
        <f>VLOOKUP(D1900, Spring!$A$1:$E$25, 2)</f>
        <v>282.03074951953801</v>
      </c>
      <c r="H1900" s="1">
        <f>VLOOKUP(D1900, Spring!$A$1:$E$25, 3)</f>
        <v>263.612120501699</v>
      </c>
      <c r="I1900" s="1">
        <f>VLOOKUP(D1900, Spring!$A$1:$E$25, 5)</f>
        <v>268.00502374504498</v>
      </c>
      <c r="J1900" s="1">
        <f t="shared" si="175"/>
        <v>265.97348319629373</v>
      </c>
      <c r="K1900" s="47">
        <f t="shared" si="176"/>
        <v>4.9758382728058983</v>
      </c>
      <c r="L1900" s="48">
        <f>Solar!K1917/1000*Variables!$B$3</f>
        <v>0</v>
      </c>
      <c r="M1900" s="1">
        <f>IF(E1900=1, VLOOKUP(D1900, Sheet1!$E$2:$G$26, 2), Sheet1!$G$3)</f>
        <v>0.18618000000000001</v>
      </c>
      <c r="N1900" s="1">
        <f>'Electricity Rates'!$J$3</f>
        <v>0.19270000000000001</v>
      </c>
      <c r="O1900" s="145">
        <f>L1900-K1900</f>
        <v>-4.9758382728058983</v>
      </c>
      <c r="P1900">
        <f t="shared" si="177"/>
        <v>0.95884403516969663</v>
      </c>
      <c r="Q1900">
        <f>IF(O1900&gt;0, IF(Q1899+O1900*Variables!$B$5&lt;Variables!$B$4, Q1899+O1900*Variables!$B$5, Variables!$B$4), IF(Q1899&gt;-O1900, Q1899+O1900/Variables!$B$5, 0))</f>
        <v>10.066481831635965</v>
      </c>
      <c r="R1900">
        <f>IF(O1900&gt;0, 0, IF(Q1899&gt;-O1900, 0, -O1900 - Q1899*Variables!$B$5))</f>
        <v>0</v>
      </c>
      <c r="S1900">
        <f t="shared" si="178"/>
        <v>0</v>
      </c>
      <c r="T1900">
        <f t="shared" si="179"/>
        <v>0</v>
      </c>
    </row>
    <row r="1901" spans="1:20" x14ac:dyDescent="0.3">
      <c r="A1901" s="3">
        <f t="shared" si="174"/>
        <v>43180</v>
      </c>
      <c r="B1901">
        <v>3</v>
      </c>
      <c r="C1901">
        <v>21</v>
      </c>
      <c r="D1901">
        <v>4</v>
      </c>
      <c r="E1901">
        <v>1</v>
      </c>
      <c r="F1901" s="1">
        <f>VLOOKUP(A1901,Weather!$A$1:$E$366, 5)</f>
        <v>0.12820512820512825</v>
      </c>
      <c r="G1901" s="1">
        <f>VLOOKUP(D1901, Spring!$A$1:$E$25, 2)</f>
        <v>287.61061946902601</v>
      </c>
      <c r="H1901" s="1">
        <f>VLOOKUP(D1901, Spring!$A$1:$E$25, 3)</f>
        <v>280.54932735425899</v>
      </c>
      <c r="I1901" s="1">
        <f>VLOOKUP(D1901, Spring!$A$1:$E$25, 5)</f>
        <v>263.81039287256101</v>
      </c>
      <c r="J1901" s="1">
        <f t="shared" si="175"/>
        <v>281.45462121512656</v>
      </c>
      <c r="K1901" s="47">
        <f t="shared" si="176"/>
        <v>5.2654597724192582</v>
      </c>
      <c r="L1901" s="48">
        <f>Solar!K1918/1000*Variables!$B$3</f>
        <v>0</v>
      </c>
      <c r="M1901" s="1">
        <f>IF(E1901=1, VLOOKUP(D1901, Sheet1!$E$2:$G$26, 2), Sheet1!$G$3)</f>
        <v>0.18618000000000001</v>
      </c>
      <c r="N1901" s="1">
        <f>'Electricity Rates'!$J$3</f>
        <v>0.19270000000000001</v>
      </c>
      <c r="O1901" s="145">
        <f>L1901-K1901</f>
        <v>-5.2654597724192582</v>
      </c>
      <c r="P1901">
        <f t="shared" si="177"/>
        <v>1.014654098145191</v>
      </c>
      <c r="Q1901">
        <f>IF(O1901&gt;0, IF(Q1900+O1901*Variables!$B$5&lt;Variables!$B$4, Q1900+O1901*Variables!$B$5, Variables!$B$4), IF(Q1900&gt;-O1901, Q1900+O1901/Variables!$B$5, 0))</f>
        <v>4.4649288822537754</v>
      </c>
      <c r="R1901">
        <f>IF(O1901&gt;0, 0, IF(Q1900&gt;-O1901, 0, -O1901 - Q1900*Variables!$B$5))</f>
        <v>0</v>
      </c>
      <c r="S1901">
        <f t="shared" si="178"/>
        <v>0</v>
      </c>
      <c r="T1901">
        <f t="shared" si="179"/>
        <v>0</v>
      </c>
    </row>
    <row r="1902" spans="1:20" x14ac:dyDescent="0.3">
      <c r="A1902" s="3">
        <f t="shared" si="174"/>
        <v>43180</v>
      </c>
      <c r="B1902">
        <v>3</v>
      </c>
      <c r="C1902">
        <v>21</v>
      </c>
      <c r="D1902">
        <v>5</v>
      </c>
      <c r="E1902">
        <v>1</v>
      </c>
      <c r="F1902" s="1">
        <f>VLOOKUP(A1902,Weather!$A$1:$E$366, 5)</f>
        <v>0.12820512820512825</v>
      </c>
      <c r="G1902" s="1">
        <f>VLOOKUP(D1902, Spring!$A$1:$E$25, 2)</f>
        <v>318.58407079646003</v>
      </c>
      <c r="H1902" s="1">
        <f>VLOOKUP(D1902, Spring!$A$1:$E$25, 3)</f>
        <v>296.96508648302301</v>
      </c>
      <c r="I1902" s="1">
        <f>VLOOKUP(D1902, Spring!$A$1:$E$25, 5)</f>
        <v>263.982102908277</v>
      </c>
      <c r="J1902" s="1">
        <f t="shared" si="175"/>
        <v>299.73675113859184</v>
      </c>
      <c r="K1902" s="47">
        <f t="shared" si="176"/>
        <v>5.6074822954481851</v>
      </c>
      <c r="L1902" s="48">
        <f>Solar!K1919/1000*Variables!$B$3</f>
        <v>0</v>
      </c>
      <c r="M1902" s="1">
        <f>IF(E1902=1, VLOOKUP(D1902, Sheet1!$E$2:$G$26, 2), Sheet1!$G$3)</f>
        <v>0.18618000000000001</v>
      </c>
      <c r="N1902" s="1">
        <f>'Electricity Rates'!$J$3</f>
        <v>0.19270000000000001</v>
      </c>
      <c r="O1902" s="145">
        <f>L1902-K1902</f>
        <v>-5.6074822954481851</v>
      </c>
      <c r="P1902">
        <f t="shared" si="177"/>
        <v>1.0805618383328652</v>
      </c>
      <c r="Q1902">
        <f>IF(O1902&gt;0, IF(Q1901+O1902*Variables!$B$5&lt;Variables!$B$4, Q1901+O1902*Variables!$B$5, Variables!$B$4), IF(Q1901&gt;-O1902, Q1901+O1902/Variables!$B$5, 0))</f>
        <v>0</v>
      </c>
      <c r="R1902">
        <f>IF(O1902&gt;0, 0, IF(Q1901&gt;-O1902, 0, -O1902 - Q1901*Variables!$B$5))</f>
        <v>1.4104491461296362</v>
      </c>
      <c r="S1902">
        <f t="shared" si="178"/>
        <v>0.26259742202641567</v>
      </c>
      <c r="T1902">
        <f t="shared" si="179"/>
        <v>0</v>
      </c>
    </row>
    <row r="1903" spans="1:20" x14ac:dyDescent="0.3">
      <c r="A1903" s="3">
        <f t="shared" si="174"/>
        <v>43180</v>
      </c>
      <c r="B1903">
        <v>3</v>
      </c>
      <c r="C1903">
        <v>21</v>
      </c>
      <c r="D1903">
        <v>6</v>
      </c>
      <c r="E1903">
        <v>1</v>
      </c>
      <c r="F1903" s="1">
        <f>VLOOKUP(A1903,Weather!$A$1:$E$366, 5)</f>
        <v>0.12820512820512825</v>
      </c>
      <c r="G1903" s="1">
        <f>VLOOKUP(D1903, Spring!$A$1:$E$25, 2)</f>
        <v>389.38053097345102</v>
      </c>
      <c r="H1903" s="1">
        <f>VLOOKUP(D1903, Spring!$A$1:$E$25, 3)</f>
        <v>340.20659833439998</v>
      </c>
      <c r="I1903" s="1">
        <f>VLOOKUP(D1903, Spring!$A$1:$E$25, 5)</f>
        <v>264.16853094705402</v>
      </c>
      <c r="J1903" s="1">
        <f t="shared" si="175"/>
        <v>346.51094867273986</v>
      </c>
      <c r="K1903" s="47">
        <f t="shared" si="176"/>
        <v>6.4825350994844042</v>
      </c>
      <c r="L1903" s="48">
        <f>Solar!K1920/1000*Variables!$B$3</f>
        <v>0</v>
      </c>
      <c r="M1903" s="1">
        <f>IF(E1903=1, VLOOKUP(D1903, Sheet1!$E$2:$G$26, 2), Sheet1!$G$3)</f>
        <v>0.18618000000000001</v>
      </c>
      <c r="N1903" s="1">
        <f>'Electricity Rates'!$J$3</f>
        <v>0.19270000000000001</v>
      </c>
      <c r="O1903" s="145">
        <f>L1903-K1903</f>
        <v>-6.4825350994844042</v>
      </c>
      <c r="P1903">
        <f t="shared" si="177"/>
        <v>1.2491845136706448</v>
      </c>
      <c r="Q1903">
        <f>IF(O1903&gt;0, IF(Q1902+O1903*Variables!$B$5&lt;Variables!$B$4, Q1902+O1903*Variables!$B$5, Variables!$B$4), IF(Q1902&gt;-O1903, Q1902+O1903/Variables!$B$5, 0))</f>
        <v>0</v>
      </c>
      <c r="R1903">
        <f>IF(O1903&gt;0, 0, IF(Q1902&gt;-O1903, 0, -O1903 - Q1902*Variables!$B$5))</f>
        <v>6.4825350994844042</v>
      </c>
      <c r="S1903">
        <f t="shared" si="178"/>
        <v>1.2069183848220064</v>
      </c>
      <c r="T1903">
        <f t="shared" si="179"/>
        <v>0</v>
      </c>
    </row>
    <row r="1904" spans="1:20" x14ac:dyDescent="0.3">
      <c r="A1904" s="3">
        <f t="shared" si="174"/>
        <v>43180</v>
      </c>
      <c r="B1904">
        <v>3</v>
      </c>
      <c r="C1904">
        <v>21</v>
      </c>
      <c r="D1904">
        <v>7</v>
      </c>
      <c r="E1904">
        <v>1</v>
      </c>
      <c r="F1904" s="1">
        <f>VLOOKUP(A1904,Weather!$A$1:$E$366, 5)</f>
        <v>0.12820512820512825</v>
      </c>
      <c r="G1904" s="1">
        <f>VLOOKUP(D1904, Spring!$A$1:$E$25, 2)</f>
        <v>623.89380530973403</v>
      </c>
      <c r="H1904" s="1">
        <f>VLOOKUP(D1904, Spring!$A$1:$E$25, 3)</f>
        <v>374.47950032030701</v>
      </c>
      <c r="I1904" s="1">
        <f>VLOOKUP(D1904, Spring!$A$1:$E$25, 5)</f>
        <v>251.18725224694799</v>
      </c>
      <c r="J1904" s="1">
        <f t="shared" si="175"/>
        <v>406.45569326766946</v>
      </c>
      <c r="K1904" s="47">
        <f t="shared" si="176"/>
        <v>7.603982812333629</v>
      </c>
      <c r="L1904" s="48">
        <f>Solar!K1921/1000*Variables!$B$3</f>
        <v>0.70445000000000002</v>
      </c>
      <c r="M1904" s="1">
        <f>IF(E1904=1, VLOOKUP(D1904, Sheet1!$E$2:$G$26, 2), Sheet1!$G$3)</f>
        <v>0.18618000000000001</v>
      </c>
      <c r="N1904" s="1">
        <f>'Electricity Rates'!$J$3</f>
        <v>0.19270000000000001</v>
      </c>
      <c r="O1904" s="145">
        <f>L1904-K1904</f>
        <v>-6.8995328123336286</v>
      </c>
      <c r="P1904">
        <f t="shared" si="177"/>
        <v>1.4652874879366904</v>
      </c>
      <c r="Q1904">
        <f>IF(O1904&gt;0, IF(Q1903+O1904*Variables!$B$5&lt;Variables!$B$4, Q1903+O1904*Variables!$B$5, Variables!$B$4), IF(Q1903&gt;-O1904, Q1903+O1904/Variables!$B$5, 0))</f>
        <v>0</v>
      </c>
      <c r="R1904">
        <f>IF(O1904&gt;0, 0, IF(Q1903&gt;-O1904, 0, -O1904 - Q1903*Variables!$B$5))</f>
        <v>6.8995328123336286</v>
      </c>
      <c r="S1904">
        <f t="shared" si="178"/>
        <v>1.284555019000275</v>
      </c>
      <c r="T1904">
        <f t="shared" si="179"/>
        <v>0</v>
      </c>
    </row>
    <row r="1905" spans="1:20" x14ac:dyDescent="0.3">
      <c r="A1905" s="3">
        <f t="shared" si="174"/>
        <v>43180</v>
      </c>
      <c r="B1905">
        <v>3</v>
      </c>
      <c r="C1905">
        <v>21</v>
      </c>
      <c r="D1905">
        <v>8</v>
      </c>
      <c r="E1905">
        <v>1</v>
      </c>
      <c r="F1905" s="1">
        <f>VLOOKUP(A1905,Weather!$A$1:$E$366, 5)</f>
        <v>0.12820512820512825</v>
      </c>
      <c r="G1905" s="1">
        <f>VLOOKUP(D1905, Spring!$A$1:$E$25, 2)</f>
        <v>871.68141592920301</v>
      </c>
      <c r="H1905" s="1">
        <f>VLOOKUP(D1905, Spring!$A$1:$E$25, 3)</f>
        <v>578.35522101217202</v>
      </c>
      <c r="I1905" s="1">
        <f>VLOOKUP(D1905, Spring!$A$1:$E$25, 5)</f>
        <v>268.91753993484798</v>
      </c>
      <c r="J1905" s="1">
        <f t="shared" si="175"/>
        <v>615.96114343743238</v>
      </c>
      <c r="K1905" s="47">
        <f t="shared" si="176"/>
        <v>11.523415775306013</v>
      </c>
      <c r="L1905" s="48">
        <f>Solar!K1922/1000*Variables!$B$3</f>
        <v>3.7703000000000002</v>
      </c>
      <c r="M1905" s="1">
        <f>IF(E1905=1, VLOOKUP(D1905, Sheet1!$E$2:$G$26, 2), Sheet1!$G$3)</f>
        <v>0.18618000000000001</v>
      </c>
      <c r="N1905" s="1">
        <f>'Electricity Rates'!$J$3</f>
        <v>0.19270000000000001</v>
      </c>
      <c r="O1905" s="145">
        <f>L1905-K1905</f>
        <v>-7.7531157753060125</v>
      </c>
      <c r="P1905">
        <f t="shared" si="177"/>
        <v>2.2205622199014687</v>
      </c>
      <c r="Q1905">
        <f>IF(O1905&gt;0, IF(Q1904+O1905*Variables!$B$5&lt;Variables!$B$4, Q1904+O1905*Variables!$B$5, Variables!$B$4), IF(Q1904&gt;-O1905, Q1904+O1905/Variables!$B$5, 0))</f>
        <v>0</v>
      </c>
      <c r="R1905">
        <f>IF(O1905&gt;0, 0, IF(Q1904&gt;-O1905, 0, -O1905 - Q1904*Variables!$B$5))</f>
        <v>7.7531157753060125</v>
      </c>
      <c r="S1905">
        <f t="shared" si="178"/>
        <v>1.4434750950464734</v>
      </c>
      <c r="T1905">
        <f t="shared" si="179"/>
        <v>0</v>
      </c>
    </row>
    <row r="1906" spans="1:20" x14ac:dyDescent="0.3">
      <c r="A1906" s="3">
        <f t="shared" si="174"/>
        <v>43180</v>
      </c>
      <c r="B1906">
        <v>3</v>
      </c>
      <c r="C1906">
        <v>21</v>
      </c>
      <c r="D1906">
        <v>9</v>
      </c>
      <c r="E1906">
        <v>1</v>
      </c>
      <c r="F1906" s="1">
        <f>VLOOKUP(A1906,Weather!$A$1:$E$366, 5)</f>
        <v>0.12820512820512825</v>
      </c>
      <c r="G1906" s="1">
        <f>VLOOKUP(D1906, Spring!$A$1:$E$25, 2)</f>
        <v>1137.1681415929199</v>
      </c>
      <c r="H1906" s="1">
        <f>VLOOKUP(D1906, Spring!$A$1:$E$25, 3)</f>
        <v>786.77530429212004</v>
      </c>
      <c r="I1906" s="1">
        <f>VLOOKUP(D1906, Spring!$A$1:$E$25, 5)</f>
        <v>317.33977000667198</v>
      </c>
      <c r="J1906" s="1">
        <f t="shared" si="175"/>
        <v>831.69746292042771</v>
      </c>
      <c r="K1906" s="47">
        <f t="shared" si="176"/>
        <v>15.559415990130164</v>
      </c>
      <c r="L1906" s="48">
        <f>Solar!K1923/1000*Variables!$B$3</f>
        <v>8.9746499999999987</v>
      </c>
      <c r="M1906" s="1">
        <f>IF(E1906=1, VLOOKUP(D1906, Sheet1!$E$2:$G$26, 2), Sheet1!$G$3)</f>
        <v>0.20441999999999999</v>
      </c>
      <c r="N1906" s="1">
        <f>'Electricity Rates'!$J$3</f>
        <v>0.19270000000000001</v>
      </c>
      <c r="O1906" s="145">
        <f>L1906-K1906</f>
        <v>-6.5847659901301654</v>
      </c>
      <c r="P1906">
        <f t="shared" si="177"/>
        <v>2.9982994612980827</v>
      </c>
      <c r="Q1906">
        <f>IF(O1906&gt;0, IF(Q1905+O1906*Variables!$B$5&lt;Variables!$B$4, Q1905+O1906*Variables!$B$5, Variables!$B$4), IF(Q1905&gt;-O1906, Q1905+O1906/Variables!$B$5, 0))</f>
        <v>0</v>
      </c>
      <c r="R1906">
        <f>IF(O1906&gt;0, 0, IF(Q1905&gt;-O1906, 0, -O1906 - Q1905*Variables!$B$5))</f>
        <v>6.5847659901301654</v>
      </c>
      <c r="S1906">
        <f t="shared" si="178"/>
        <v>1.3460578637024083</v>
      </c>
      <c r="T1906">
        <f t="shared" si="179"/>
        <v>0</v>
      </c>
    </row>
    <row r="1907" spans="1:20" x14ac:dyDescent="0.3">
      <c r="A1907" s="3">
        <f t="shared" si="174"/>
        <v>43180</v>
      </c>
      <c r="B1907">
        <v>3</v>
      </c>
      <c r="C1907">
        <v>21</v>
      </c>
      <c r="D1907">
        <v>10</v>
      </c>
      <c r="E1907">
        <v>1</v>
      </c>
      <c r="F1907" s="1">
        <f>VLOOKUP(A1907,Weather!$A$1:$E$366, 5)</f>
        <v>0.12820512820512825</v>
      </c>
      <c r="G1907" s="1">
        <f>VLOOKUP(D1907, Spring!$A$1:$E$25, 2)</f>
        <v>1207.9646017699099</v>
      </c>
      <c r="H1907" s="1">
        <f>VLOOKUP(D1907, Spring!$A$1:$E$25, 3)</f>
        <v>923.64670083279998</v>
      </c>
      <c r="I1907" s="1">
        <f>VLOOKUP(D1907, Spring!$A$1:$E$25, 5)</f>
        <v>339.44621060481097</v>
      </c>
      <c r="J1907" s="1">
        <f t="shared" si="175"/>
        <v>960.0977137734551</v>
      </c>
      <c r="K1907" s="47">
        <f t="shared" si="176"/>
        <v>17.961530948187288</v>
      </c>
      <c r="L1907" s="48">
        <f>Solar!K1924/1000*Variables!$B$3</f>
        <v>12.275849999999998</v>
      </c>
      <c r="M1907" s="1">
        <f>IF(E1907=1, VLOOKUP(D1907, Sheet1!$E$2:$G$26, 2), Sheet1!$G$3)</f>
        <v>0.20441999999999999</v>
      </c>
      <c r="N1907" s="1">
        <f>'Electricity Rates'!$J$3</f>
        <v>0.19270000000000001</v>
      </c>
      <c r="O1907" s="145">
        <f>L1907-K1907</f>
        <v>-5.6856809481872901</v>
      </c>
      <c r="P1907">
        <f t="shared" si="177"/>
        <v>3.4611870137156906</v>
      </c>
      <c r="Q1907">
        <f>IF(O1907&gt;0, IF(Q1906+O1907*Variables!$B$5&lt;Variables!$B$4, Q1906+O1907*Variables!$B$5, Variables!$B$4), IF(Q1906&gt;-O1907, Q1906+O1907/Variables!$B$5, 0))</f>
        <v>0</v>
      </c>
      <c r="R1907">
        <f>IF(O1907&gt;0, 0, IF(Q1906&gt;-O1907, 0, -O1907 - Q1906*Variables!$B$5))</f>
        <v>5.6856809481872901</v>
      </c>
      <c r="S1907">
        <f t="shared" si="178"/>
        <v>1.1622668994284457</v>
      </c>
      <c r="T1907">
        <f t="shared" si="179"/>
        <v>0</v>
      </c>
    </row>
    <row r="1908" spans="1:20" x14ac:dyDescent="0.3">
      <c r="A1908" s="3">
        <f t="shared" si="174"/>
        <v>43180</v>
      </c>
      <c r="B1908">
        <v>3</v>
      </c>
      <c r="C1908">
        <v>21</v>
      </c>
      <c r="D1908">
        <v>11</v>
      </c>
      <c r="E1908">
        <v>1</v>
      </c>
      <c r="F1908" s="1">
        <f>VLOOKUP(A1908,Weather!$A$1:$E$366, 5)</f>
        <v>0.12820512820512825</v>
      </c>
      <c r="G1908" s="1">
        <f>VLOOKUP(D1908, Spring!$A$1:$E$25, 2)</f>
        <v>1274.3362831858401</v>
      </c>
      <c r="H1908" s="1">
        <f>VLOOKUP(D1908, Spring!$A$1:$E$25, 3)</f>
        <v>962.46396540679098</v>
      </c>
      <c r="I1908" s="1">
        <f>VLOOKUP(D1908, Spring!$A$1:$E$25, 5)</f>
        <v>352.80034538247099</v>
      </c>
      <c r="J1908" s="1">
        <f t="shared" si="175"/>
        <v>1002.4475958912844</v>
      </c>
      <c r="K1908" s="47">
        <f t="shared" si="176"/>
        <v>18.753813553800242</v>
      </c>
      <c r="L1908" s="48">
        <f>Solar!K1925/1000*Variables!$B$3</f>
        <v>20.476499999999998</v>
      </c>
      <c r="M1908" s="1">
        <f>IF(E1908=1, VLOOKUP(D1908, Sheet1!$E$2:$G$26, 2), Sheet1!$G$3)</f>
        <v>0.20441999999999999</v>
      </c>
      <c r="N1908" s="1">
        <f>'Electricity Rates'!$J$3</f>
        <v>0.19270000000000001</v>
      </c>
      <c r="O1908" s="145">
        <f>L1908-K1908</f>
        <v>1.7226864461997557</v>
      </c>
      <c r="P1908">
        <f t="shared" si="177"/>
        <v>3.6138598718173069</v>
      </c>
      <c r="Q1908">
        <f>IF(O1908&gt;0, IF(Q1907+O1908*Variables!$B$5&lt;Variables!$B$4, Q1907+O1908*Variables!$B$5, Variables!$B$4), IF(Q1907&gt;-O1908, Q1907+O1908/Variables!$B$5, 0))</f>
        <v>1.6193252594277703</v>
      </c>
      <c r="R1908">
        <f>IF(O1908&gt;0, 0, IF(Q1907&gt;-O1908, 0, -O1908 - Q1907*Variables!$B$5))</f>
        <v>0</v>
      </c>
      <c r="S1908">
        <f t="shared" si="178"/>
        <v>0</v>
      </c>
      <c r="T1908">
        <f t="shared" si="179"/>
        <v>0</v>
      </c>
    </row>
    <row r="1909" spans="1:20" x14ac:dyDescent="0.3">
      <c r="A1909" s="3">
        <f t="shared" si="174"/>
        <v>43180</v>
      </c>
      <c r="B1909">
        <v>3</v>
      </c>
      <c r="C1909">
        <v>21</v>
      </c>
      <c r="D1909">
        <v>12</v>
      </c>
      <c r="E1909">
        <v>1</v>
      </c>
      <c r="F1909" s="1">
        <f>VLOOKUP(A1909,Weather!$A$1:$E$366, 5)</f>
        <v>0.12820512820512825</v>
      </c>
      <c r="G1909" s="1">
        <f>VLOOKUP(D1909, Spring!$A$1:$E$25, 2)</f>
        <v>1314.1592920353901</v>
      </c>
      <c r="H1909" s="1">
        <f>VLOOKUP(D1909, Spring!$A$1:$E$25, 3)</f>
        <v>983.10377962844302</v>
      </c>
      <c r="I1909" s="1">
        <f>VLOOKUP(D1909, Spring!$A$1:$E$25, 5)</f>
        <v>344.20503159464602</v>
      </c>
      <c r="J1909" s="1">
        <f t="shared" si="175"/>
        <v>1025.5467940395902</v>
      </c>
      <c r="K1909" s="47">
        <f t="shared" si="176"/>
        <v>19.185953904169835</v>
      </c>
      <c r="L1909" s="48">
        <f>Solar!K1926/1000*Variables!$B$3</f>
        <v>17.369699999999998</v>
      </c>
      <c r="M1909" s="1">
        <f>IF(E1909=1, VLOOKUP(D1909, Sheet1!$E$2:$G$26, 2), Sheet1!$G$3)</f>
        <v>0.20441999999999999</v>
      </c>
      <c r="N1909" s="1">
        <f>'Electricity Rates'!$J$3</f>
        <v>0.19270000000000001</v>
      </c>
      <c r="O1909" s="145">
        <f>L1909-K1909</f>
        <v>-1.8162539041698373</v>
      </c>
      <c r="P1909">
        <f t="shared" si="177"/>
        <v>3.6971333173335275</v>
      </c>
      <c r="Q1909">
        <f>IF(O1909&gt;0, IF(Q1908+O1909*Variables!$B$5&lt;Variables!$B$4, Q1908+O1909*Variables!$B$5, Variables!$B$4), IF(Q1908&gt;-O1909, Q1908+O1909/Variables!$B$5, 0))</f>
        <v>0</v>
      </c>
      <c r="R1909">
        <f>IF(O1909&gt;0, 0, IF(Q1908&gt;-O1909, 0, -O1909 - Q1908*Variables!$B$5))</f>
        <v>0.29408816030773344</v>
      </c>
      <c r="S1909">
        <f t="shared" si="178"/>
        <v>6.0117501730106868E-2</v>
      </c>
      <c r="T1909">
        <f t="shared" si="179"/>
        <v>0</v>
      </c>
    </row>
    <row r="1910" spans="1:20" x14ac:dyDescent="0.3">
      <c r="A1910" s="3">
        <f t="shared" si="174"/>
        <v>43180</v>
      </c>
      <c r="B1910">
        <v>3</v>
      </c>
      <c r="C1910">
        <v>21</v>
      </c>
      <c r="D1910">
        <v>13</v>
      </c>
      <c r="E1910">
        <v>1</v>
      </c>
      <c r="F1910" s="1">
        <f>VLOOKUP(A1910,Weather!$A$1:$E$366, 5)</f>
        <v>0.12820512820512825</v>
      </c>
      <c r="G1910" s="1">
        <f>VLOOKUP(D1910, Spring!$A$1:$E$25, 2)</f>
        <v>1362.8318584070701</v>
      </c>
      <c r="H1910" s="1">
        <f>VLOOKUP(D1910, Spring!$A$1:$E$25, 3)</f>
        <v>999.59961563100603</v>
      </c>
      <c r="I1910" s="1">
        <f>VLOOKUP(D1910, Spring!$A$1:$E$25, 5)</f>
        <v>326.84269398328001</v>
      </c>
      <c r="J1910" s="1">
        <f t="shared" si="175"/>
        <v>1046.1678518843476</v>
      </c>
      <c r="K1910" s="47">
        <f t="shared" si="176"/>
        <v>19.571733146583867</v>
      </c>
      <c r="L1910" s="48">
        <f>Solar!K1927/1000*Variables!$B$3</f>
        <v>21.685650000000003</v>
      </c>
      <c r="M1910" s="1">
        <f>IF(E1910=1, VLOOKUP(D1910, Sheet1!$E$2:$G$26, 2), Sheet1!$G$3)</f>
        <v>0.20441999999999999</v>
      </c>
      <c r="N1910" s="1">
        <f>'Electricity Rates'!$J$3</f>
        <v>0.19270000000000001</v>
      </c>
      <c r="O1910" s="145">
        <f>L1910-K1910</f>
        <v>2.1139168534161357</v>
      </c>
      <c r="P1910">
        <f t="shared" si="177"/>
        <v>3.7714729773467113</v>
      </c>
      <c r="Q1910">
        <f>IF(O1910&gt;0, IF(Q1909+O1910*Variables!$B$5&lt;Variables!$B$4, Q1909+O1910*Variables!$B$5, Variables!$B$4), IF(Q1909&gt;-O1910, Q1909+O1910/Variables!$B$5, 0))</f>
        <v>1.9870818422111673</v>
      </c>
      <c r="R1910">
        <f>IF(O1910&gt;0, 0, IF(Q1909&gt;-O1910, 0, -O1910 - Q1909*Variables!$B$5))</f>
        <v>0</v>
      </c>
      <c r="S1910">
        <f t="shared" si="178"/>
        <v>0</v>
      </c>
      <c r="T1910">
        <f t="shared" si="179"/>
        <v>0</v>
      </c>
    </row>
    <row r="1911" spans="1:20" x14ac:dyDescent="0.3">
      <c r="A1911" s="3">
        <f t="shared" si="174"/>
        <v>43180</v>
      </c>
      <c r="B1911">
        <v>3</v>
      </c>
      <c r="C1911">
        <v>21</v>
      </c>
      <c r="D1911">
        <v>14</v>
      </c>
      <c r="E1911">
        <v>1</v>
      </c>
      <c r="F1911" s="1">
        <f>VLOOKUP(A1911,Weather!$A$1:$E$366, 5)</f>
        <v>0.12820512820512825</v>
      </c>
      <c r="G1911" s="1">
        <f>VLOOKUP(D1911, Spring!$A$1:$E$25, 2)</f>
        <v>1402.65486725663</v>
      </c>
      <c r="H1911" s="1">
        <f>VLOOKUP(D1911, Spring!$A$1:$E$25, 3)</f>
        <v>1011.55108904548</v>
      </c>
      <c r="I1911" s="1">
        <f>VLOOKUP(D1911, Spring!$A$1:$E$25, 5)</f>
        <v>309.49016837395499</v>
      </c>
      <c r="J1911" s="1">
        <f t="shared" si="175"/>
        <v>1061.6925990725506</v>
      </c>
      <c r="K1911" s="47">
        <f t="shared" si="176"/>
        <v>19.862170487578819</v>
      </c>
      <c r="L1911" s="48">
        <f>Solar!K1928/1000*Variables!$B$3</f>
        <v>15.91245</v>
      </c>
      <c r="M1911" s="1">
        <f>IF(E1911=1, VLOOKUP(D1911, Sheet1!$E$2:$G$26, 2), Sheet1!$G$3)</f>
        <v>0.20441999999999999</v>
      </c>
      <c r="N1911" s="1">
        <f>'Electricity Rates'!$J$3</f>
        <v>0.19270000000000001</v>
      </c>
      <c r="O1911" s="145">
        <f>L1911-K1911</f>
        <v>-3.9497204875788192</v>
      </c>
      <c r="P1911">
        <f t="shared" si="177"/>
        <v>3.8274402529564386</v>
      </c>
      <c r="Q1911">
        <f>IF(O1911&gt;0, IF(Q1910+O1911*Variables!$B$5&lt;Variables!$B$4, Q1910+O1911*Variables!$B$5, Variables!$B$4), IF(Q1910&gt;-O1911, Q1910+O1911/Variables!$B$5, 0))</f>
        <v>0</v>
      </c>
      <c r="R1911">
        <f>IF(O1911&gt;0, 0, IF(Q1910&gt;-O1911, 0, -O1911 - Q1910*Variables!$B$5))</f>
        <v>2.081863555900322</v>
      </c>
      <c r="S1911">
        <f t="shared" si="178"/>
        <v>0.42557454809714379</v>
      </c>
      <c r="T1911">
        <f t="shared" si="179"/>
        <v>0</v>
      </c>
    </row>
    <row r="1912" spans="1:20" x14ac:dyDescent="0.3">
      <c r="A1912" s="3">
        <f t="shared" si="174"/>
        <v>43180</v>
      </c>
      <c r="B1912">
        <v>3</v>
      </c>
      <c r="C1912">
        <v>21</v>
      </c>
      <c r="D1912">
        <v>15</v>
      </c>
      <c r="E1912">
        <v>1</v>
      </c>
      <c r="F1912" s="1">
        <f>VLOOKUP(A1912,Weather!$A$1:$E$366, 5)</f>
        <v>0.12820512820512825</v>
      </c>
      <c r="G1912" s="1">
        <f>VLOOKUP(D1912, Spring!$A$1:$E$25, 2)</f>
        <v>1371.6814159292001</v>
      </c>
      <c r="H1912" s="1">
        <f>VLOOKUP(D1912, Spring!$A$1:$E$25, 3)</f>
        <v>1005.48526585522</v>
      </c>
      <c r="I1912" s="1">
        <f>VLOOKUP(D1912, Spring!$A$1:$E$25, 5)</f>
        <v>300.89485458612899</v>
      </c>
      <c r="J1912" s="1">
        <f t="shared" si="175"/>
        <v>1052.433490223679</v>
      </c>
      <c r="K1912" s="47">
        <f t="shared" si="176"/>
        <v>19.688950858205882</v>
      </c>
      <c r="L1912" s="48">
        <f>Solar!K1929/1000*Variables!$B$3</f>
        <v>15.296049999999999</v>
      </c>
      <c r="M1912" s="1">
        <f>IF(E1912=1, VLOOKUP(D1912, Sheet1!$E$2:$G$26, 2), Sheet1!$G$3)</f>
        <v>0.20441999999999999</v>
      </c>
      <c r="N1912" s="1">
        <f>'Electricity Rates'!$J$3</f>
        <v>0.19270000000000001</v>
      </c>
      <c r="O1912" s="145">
        <f>L1912-K1912</f>
        <v>-4.3929008582058824</v>
      </c>
      <c r="P1912">
        <f t="shared" si="177"/>
        <v>3.7940608303762735</v>
      </c>
      <c r="Q1912">
        <f>IF(O1912&gt;0, IF(Q1911+O1912*Variables!$B$5&lt;Variables!$B$4, Q1911+O1912*Variables!$B$5, Variables!$B$4), IF(Q1911&gt;-O1912, Q1911+O1912/Variables!$B$5, 0))</f>
        <v>0</v>
      </c>
      <c r="R1912">
        <f>IF(O1912&gt;0, 0, IF(Q1911&gt;-O1912, 0, -O1912 - Q1911*Variables!$B$5))</f>
        <v>4.3929008582058824</v>
      </c>
      <c r="S1912">
        <f t="shared" si="178"/>
        <v>0.89799679343444638</v>
      </c>
      <c r="T1912">
        <f t="shared" si="179"/>
        <v>0</v>
      </c>
    </row>
    <row r="1913" spans="1:20" x14ac:dyDescent="0.3">
      <c r="A1913" s="3">
        <f t="shared" si="174"/>
        <v>43180</v>
      </c>
      <c r="B1913">
        <v>3</v>
      </c>
      <c r="C1913">
        <v>21</v>
      </c>
      <c r="D1913">
        <v>16</v>
      </c>
      <c r="E1913">
        <v>1</v>
      </c>
      <c r="F1913" s="1">
        <f>VLOOKUP(A1913,Weather!$A$1:$E$366, 5)</f>
        <v>0.12820512820512825</v>
      </c>
      <c r="G1913" s="1">
        <f>VLOOKUP(D1913, Spring!$A$1:$E$25, 2)</f>
        <v>1283.1858407079601</v>
      </c>
      <c r="H1913" s="1">
        <f>VLOOKUP(D1913, Spring!$A$1:$E$25, 3)</f>
        <v>954.93673926969905</v>
      </c>
      <c r="I1913" s="1">
        <f>VLOOKUP(D1913, Spring!$A$1:$E$25, 5)</f>
        <v>270.36971623690101</v>
      </c>
      <c r="J1913" s="1">
        <f t="shared" si="175"/>
        <v>997.0199574028095</v>
      </c>
      <c r="K1913" s="47">
        <f t="shared" si="176"/>
        <v>18.652273163392316</v>
      </c>
      <c r="L1913" s="48">
        <f>Solar!K1930/1000*Variables!$B$3</f>
        <v>16.484549999999999</v>
      </c>
      <c r="M1913" s="1">
        <f>IF(E1913=1, VLOOKUP(D1913, Sheet1!$E$2:$G$26, 2), Sheet1!$G$3)</f>
        <v>0.20441999999999999</v>
      </c>
      <c r="N1913" s="1">
        <f>'Electricity Rates'!$J$3</f>
        <v>0.19270000000000001</v>
      </c>
      <c r="O1913" s="145">
        <f>L1913-K1913</f>
        <v>-2.1677231633923171</v>
      </c>
      <c r="P1913">
        <f t="shared" si="177"/>
        <v>3.5942930385856995</v>
      </c>
      <c r="Q1913">
        <f>IF(O1913&gt;0, IF(Q1912+O1913*Variables!$B$5&lt;Variables!$B$4, Q1912+O1913*Variables!$B$5, Variables!$B$4), IF(Q1912&gt;-O1913, Q1912+O1913/Variables!$B$5, 0))</f>
        <v>0</v>
      </c>
      <c r="R1913">
        <f>IF(O1913&gt;0, 0, IF(Q1912&gt;-O1913, 0, -O1913 - Q1912*Variables!$B$5))</f>
        <v>2.1677231633923171</v>
      </c>
      <c r="S1913">
        <f t="shared" si="178"/>
        <v>0.44312596906065743</v>
      </c>
      <c r="T1913">
        <f t="shared" si="179"/>
        <v>0</v>
      </c>
    </row>
    <row r="1914" spans="1:20" x14ac:dyDescent="0.3">
      <c r="A1914" s="3">
        <f t="shared" si="174"/>
        <v>43180</v>
      </c>
      <c r="B1914">
        <v>3</v>
      </c>
      <c r="C1914">
        <v>21</v>
      </c>
      <c r="D1914">
        <v>17</v>
      </c>
      <c r="E1914">
        <v>1</v>
      </c>
      <c r="F1914" s="1">
        <f>VLOOKUP(A1914,Weather!$A$1:$E$366, 5)</f>
        <v>0.12820512820512825</v>
      </c>
      <c r="G1914" s="1">
        <f>VLOOKUP(D1914, Spring!$A$1:$E$25, 2)</f>
        <v>973.45132743362797</v>
      </c>
      <c r="H1914" s="1">
        <f>VLOOKUP(D1914, Spring!$A$1:$E$25, 3)</f>
        <v>850.97693786034597</v>
      </c>
      <c r="I1914" s="1">
        <f>VLOOKUP(D1914, Spring!$A$1:$E$25, 5)</f>
        <v>257.39334353781499</v>
      </c>
      <c r="J1914" s="1">
        <f t="shared" si="175"/>
        <v>866.67878267743345</v>
      </c>
      <c r="K1914" s="47">
        <f t="shared" si="176"/>
        <v>16.213847355198649</v>
      </c>
      <c r="L1914" s="48">
        <f>Solar!K1931/1000*Variables!$B$3</f>
        <v>8.610949999999999</v>
      </c>
      <c r="M1914" s="1">
        <f>IF(E1914=1, VLOOKUP(D1914, Sheet1!$E$2:$G$26, 2), Sheet1!$G$3)</f>
        <v>0.20441999999999999</v>
      </c>
      <c r="N1914" s="1">
        <f>'Electricity Rates'!$J$3</f>
        <v>0.19270000000000001</v>
      </c>
      <c r="O1914" s="145">
        <f>L1914-K1914</f>
        <v>-7.6028973551986496</v>
      </c>
      <c r="P1914">
        <f t="shared" si="177"/>
        <v>3.1244083853467797</v>
      </c>
      <c r="Q1914">
        <f>IF(O1914&gt;0, IF(Q1913+O1914*Variables!$B$5&lt;Variables!$B$4, Q1913+O1914*Variables!$B$5, Variables!$B$4), IF(Q1913&gt;-O1914, Q1913+O1914/Variables!$B$5, 0))</f>
        <v>0</v>
      </c>
      <c r="R1914">
        <f>IF(O1914&gt;0, 0, IF(Q1913&gt;-O1914, 0, -O1914 - Q1913*Variables!$B$5))</f>
        <v>7.6028973551986496</v>
      </c>
      <c r="S1914">
        <f t="shared" si="178"/>
        <v>1.5541842773497079</v>
      </c>
      <c r="T1914">
        <f t="shared" si="179"/>
        <v>0</v>
      </c>
    </row>
    <row r="1915" spans="1:20" x14ac:dyDescent="0.3">
      <c r="A1915" s="3">
        <f t="shared" si="174"/>
        <v>43180</v>
      </c>
      <c r="B1915">
        <v>3</v>
      </c>
      <c r="C1915">
        <v>21</v>
      </c>
      <c r="D1915">
        <v>18</v>
      </c>
      <c r="E1915">
        <v>1</v>
      </c>
      <c r="F1915" s="1">
        <f>VLOOKUP(A1915,Weather!$A$1:$E$366, 5)</f>
        <v>0.12820512820512825</v>
      </c>
      <c r="G1915" s="1">
        <f>VLOOKUP(D1915, Spring!$A$1:$E$25, 2)</f>
        <v>690.26548672566298</v>
      </c>
      <c r="H1915" s="1">
        <f>VLOOKUP(D1915, Spring!$A$1:$E$25, 3)</f>
        <v>590.923299339663</v>
      </c>
      <c r="I1915" s="1">
        <f>VLOOKUP(D1915, Spring!$A$1:$E$25, 5)</f>
        <v>248.81274775305101</v>
      </c>
      <c r="J1915" s="1">
        <f t="shared" si="175"/>
        <v>603.65947720966301</v>
      </c>
      <c r="K1915" s="47">
        <f t="shared" si="176"/>
        <v>11.293275909858437</v>
      </c>
      <c r="L1915" s="48">
        <f>Solar!K1932/1000*Variables!$B$3</f>
        <v>2.0881500000000002</v>
      </c>
      <c r="M1915" s="1">
        <f>IF(E1915=1, VLOOKUP(D1915, Sheet1!$E$2:$G$26, 2), Sheet1!$G$3)</f>
        <v>0.20441999999999999</v>
      </c>
      <c r="N1915" s="1">
        <f>'Electricity Rates'!$J$3</f>
        <v>0.19270000000000001</v>
      </c>
      <c r="O1915" s="145">
        <f>L1915-K1915</f>
        <v>-9.2051259098584364</v>
      </c>
      <c r="P1915">
        <f t="shared" si="177"/>
        <v>2.1762142678297209</v>
      </c>
      <c r="Q1915">
        <f>IF(O1915&gt;0, IF(Q1914+O1915*Variables!$B$5&lt;Variables!$B$4, Q1914+O1915*Variables!$B$5, Variables!$B$4), IF(Q1914&gt;-O1915, Q1914+O1915/Variables!$B$5, 0))</f>
        <v>0</v>
      </c>
      <c r="R1915">
        <f>IF(O1915&gt;0, 0, IF(Q1914&gt;-O1915, 0, -O1915 - Q1914*Variables!$B$5))</f>
        <v>9.2051259098584364</v>
      </c>
      <c r="S1915">
        <f t="shared" si="178"/>
        <v>1.8817118384932614</v>
      </c>
      <c r="T1915">
        <f t="shared" si="179"/>
        <v>0</v>
      </c>
    </row>
    <row r="1916" spans="1:20" x14ac:dyDescent="0.3">
      <c r="A1916" s="3">
        <f t="shared" si="174"/>
        <v>43180</v>
      </c>
      <c r="B1916">
        <v>3</v>
      </c>
      <c r="C1916">
        <v>21</v>
      </c>
      <c r="D1916">
        <v>19</v>
      </c>
      <c r="E1916">
        <v>1</v>
      </c>
      <c r="F1916" s="1">
        <f>VLOOKUP(A1916,Weather!$A$1:$E$366, 5)</f>
        <v>0.12820512820512825</v>
      </c>
      <c r="G1916" s="1">
        <f>VLOOKUP(D1916, Spring!$A$1:$E$25, 2)</f>
        <v>482.300884955752</v>
      </c>
      <c r="H1916" s="1">
        <f>VLOOKUP(D1916, Spring!$A$1:$E$25, 3)</f>
        <v>454.99679692504799</v>
      </c>
      <c r="I1916" s="1">
        <f>VLOOKUP(D1916, Spring!$A$1:$E$25, 5)</f>
        <v>266.52341143686903</v>
      </c>
      <c r="J1916" s="1">
        <f t="shared" si="175"/>
        <v>458.49732103154849</v>
      </c>
      <c r="K1916" s="47">
        <f t="shared" si="176"/>
        <v>8.5775788268487929</v>
      </c>
      <c r="L1916" s="48">
        <f>Solar!K1933/1000*Variables!$B$3</f>
        <v>6.7150000000000001E-2</v>
      </c>
      <c r="M1916" s="1">
        <f>IF(E1916=1, VLOOKUP(D1916, Sheet1!$E$2:$G$26, 2), Sheet1!$G$3)</f>
        <v>0.20441999999999999</v>
      </c>
      <c r="N1916" s="1">
        <f>'Electricity Rates'!$J$3</f>
        <v>0.19270000000000001</v>
      </c>
      <c r="O1916" s="145">
        <f>L1916-K1916</f>
        <v>-8.5104288268487931</v>
      </c>
      <c r="P1916">
        <f t="shared" si="177"/>
        <v>1.6528994399337624</v>
      </c>
      <c r="Q1916">
        <f>IF(O1916&gt;0, IF(Q1915+O1916*Variables!$B$5&lt;Variables!$B$4, Q1915+O1916*Variables!$B$5, Variables!$B$4), IF(Q1915&gt;-O1916, Q1915+O1916/Variables!$B$5, 0))</f>
        <v>0</v>
      </c>
      <c r="R1916">
        <f>IF(O1916&gt;0, 0, IF(Q1915&gt;-O1916, 0, -O1916 - Q1915*Variables!$B$5))</f>
        <v>8.5104288268487931</v>
      </c>
      <c r="S1916">
        <f t="shared" si="178"/>
        <v>1.7397018607844301</v>
      </c>
      <c r="T1916">
        <f t="shared" si="179"/>
        <v>0</v>
      </c>
    </row>
    <row r="1917" spans="1:20" x14ac:dyDescent="0.3">
      <c r="A1917" s="3">
        <f t="shared" si="174"/>
        <v>43180</v>
      </c>
      <c r="B1917">
        <v>3</v>
      </c>
      <c r="C1917">
        <v>21</v>
      </c>
      <c r="D1917">
        <v>20</v>
      </c>
      <c r="E1917">
        <v>1</v>
      </c>
      <c r="F1917" s="1">
        <f>VLOOKUP(A1917,Weather!$A$1:$E$366, 5)</f>
        <v>0.12820512820512825</v>
      </c>
      <c r="G1917" s="1">
        <f>VLOOKUP(D1917, Spring!$A$1:$E$25, 2)</f>
        <v>415.92920353982299</v>
      </c>
      <c r="H1917" s="1">
        <f>VLOOKUP(D1917, Spring!$A$1:$E$25, 3)</f>
        <v>371.98648067830999</v>
      </c>
      <c r="I1917" s="1">
        <f>VLOOKUP(D1917, Spring!$A$1:$E$25, 5)</f>
        <v>284.25369912476901</v>
      </c>
      <c r="J1917" s="1">
        <f t="shared" si="175"/>
        <v>377.6201630964527</v>
      </c>
      <c r="K1917" s="47">
        <f t="shared" si="176"/>
        <v>7.0645270255449217</v>
      </c>
      <c r="L1917" s="48">
        <f>Solar!K1934/1000*Variables!$B$3</f>
        <v>0</v>
      </c>
      <c r="M1917" s="1">
        <f>IF(E1917=1, VLOOKUP(D1917, Sheet1!$E$2:$G$26, 2), Sheet1!$G$3)</f>
        <v>0.20441999999999999</v>
      </c>
      <c r="N1917" s="1">
        <f>'Electricity Rates'!$J$3</f>
        <v>0.19270000000000001</v>
      </c>
      <c r="O1917" s="145">
        <f>L1917-K1917</f>
        <v>-7.0645270255449217</v>
      </c>
      <c r="P1917">
        <f t="shared" si="177"/>
        <v>1.3613343578225066</v>
      </c>
      <c r="Q1917">
        <f>IF(O1917&gt;0, IF(Q1916+O1917*Variables!$B$5&lt;Variables!$B$4, Q1916+O1917*Variables!$B$5, Variables!$B$4), IF(Q1916&gt;-O1917, Q1916+O1917/Variables!$B$5, 0))</f>
        <v>0</v>
      </c>
      <c r="R1917">
        <f>IF(O1917&gt;0, 0, IF(Q1916&gt;-O1917, 0, -O1917 - Q1916*Variables!$B$5))</f>
        <v>7.0645270255449217</v>
      </c>
      <c r="S1917">
        <f t="shared" si="178"/>
        <v>1.4441306145618928</v>
      </c>
      <c r="T1917">
        <f t="shared" si="179"/>
        <v>0</v>
      </c>
    </row>
    <row r="1918" spans="1:20" x14ac:dyDescent="0.3">
      <c r="A1918" s="3">
        <f t="shared" si="174"/>
        <v>43180</v>
      </c>
      <c r="B1918">
        <v>3</v>
      </c>
      <c r="C1918">
        <v>21</v>
      </c>
      <c r="D1918">
        <v>21</v>
      </c>
      <c r="E1918">
        <v>1</v>
      </c>
      <c r="F1918" s="1">
        <f>VLOOKUP(A1918,Weather!$A$1:$E$366, 5)</f>
        <v>0.12820512820512825</v>
      </c>
      <c r="G1918" s="1">
        <f>VLOOKUP(D1918, Spring!$A$1:$E$25, 2)</f>
        <v>371.68141592920301</v>
      </c>
      <c r="H1918" s="1">
        <f>VLOOKUP(D1918, Spring!$A$1:$E$25, 3)</f>
        <v>318.10538116591903</v>
      </c>
      <c r="I1918" s="1">
        <f>VLOOKUP(D1918, Spring!$A$1:$E$25, 5)</f>
        <v>271.28223242670401</v>
      </c>
      <c r="J1918" s="1">
        <f t="shared" si="175"/>
        <v>324.97410357146828</v>
      </c>
      <c r="K1918" s="47">
        <f t="shared" si="176"/>
        <v>6.0796232872143428</v>
      </c>
      <c r="L1918" s="48">
        <f>Solar!K1935/1000*Variables!$B$3</f>
        <v>0</v>
      </c>
      <c r="M1918" s="1">
        <f>IF(E1918=1, VLOOKUP(D1918, Sheet1!$E$2:$G$26, 2), Sheet1!$G$3)</f>
        <v>0.20441999999999999</v>
      </c>
      <c r="N1918" s="1">
        <f>'Electricity Rates'!$J$3</f>
        <v>0.19270000000000001</v>
      </c>
      <c r="O1918" s="145">
        <f>L1918-K1918</f>
        <v>-6.0796232872143428</v>
      </c>
      <c r="P1918">
        <f t="shared" si="177"/>
        <v>1.1715434074462039</v>
      </c>
      <c r="Q1918">
        <f>IF(O1918&gt;0, IF(Q1917+O1918*Variables!$B$5&lt;Variables!$B$4, Q1917+O1918*Variables!$B$5, Variables!$B$4), IF(Q1917&gt;-O1918, Q1917+O1918/Variables!$B$5, 0))</f>
        <v>0</v>
      </c>
      <c r="R1918">
        <f>IF(O1918&gt;0, 0, IF(Q1917&gt;-O1918, 0, -O1918 - Q1917*Variables!$B$5))</f>
        <v>6.0796232872143428</v>
      </c>
      <c r="S1918">
        <f t="shared" si="178"/>
        <v>1.2427965923723558</v>
      </c>
      <c r="T1918">
        <f t="shared" si="179"/>
        <v>0</v>
      </c>
    </row>
    <row r="1919" spans="1:20" x14ac:dyDescent="0.3">
      <c r="A1919" s="3">
        <f t="shared" si="174"/>
        <v>43180</v>
      </c>
      <c r="B1919">
        <v>3</v>
      </c>
      <c r="C1919">
        <v>21</v>
      </c>
      <c r="D1919">
        <v>22</v>
      </c>
      <c r="E1919">
        <v>1</v>
      </c>
      <c r="F1919" s="1">
        <f>VLOOKUP(A1919,Weather!$A$1:$E$366, 5)</f>
        <v>0.12820512820512825</v>
      </c>
      <c r="G1919" s="1">
        <f>VLOOKUP(D1919, Spring!$A$1:$E$25, 2)</f>
        <v>345.13274336283098</v>
      </c>
      <c r="H1919" s="1">
        <f>VLOOKUP(D1919, Spring!$A$1:$E$25, 3)</f>
        <v>289.79820627802701</v>
      </c>
      <c r="I1919" s="1">
        <f>VLOOKUP(D1919, Spring!$A$1:$E$25, 5)</f>
        <v>275.85953137878198</v>
      </c>
      <c r="J1919" s="1">
        <f t="shared" si="175"/>
        <v>296.8923776991557</v>
      </c>
      <c r="K1919" s="47">
        <f t="shared" si="176"/>
        <v>5.5542696892439283</v>
      </c>
      <c r="L1919" s="48">
        <f>Solar!K1936/1000*Variables!$B$3</f>
        <v>0</v>
      </c>
      <c r="M1919" s="1">
        <f>IF(E1919=1, VLOOKUP(D1919, Sheet1!$E$2:$G$26, 2), Sheet1!$G$3)</f>
        <v>0.18618000000000001</v>
      </c>
      <c r="N1919" s="1">
        <f>'Electricity Rates'!$J$3</f>
        <v>0.19270000000000001</v>
      </c>
      <c r="O1919" s="145">
        <f>L1919-K1919</f>
        <v>-5.5542696892439283</v>
      </c>
      <c r="P1919">
        <f t="shared" si="177"/>
        <v>1.0703077691173051</v>
      </c>
      <c r="Q1919">
        <f>IF(O1919&gt;0, IF(Q1918+O1919*Variables!$B$5&lt;Variables!$B$4, Q1918+O1919*Variables!$B$5, Variables!$B$4), IF(Q1918&gt;-O1919, Q1918+O1919/Variables!$B$5, 0))</f>
        <v>0</v>
      </c>
      <c r="R1919">
        <f>IF(O1919&gt;0, 0, IF(Q1918&gt;-O1919, 0, -O1919 - Q1918*Variables!$B$5))</f>
        <v>5.5542696892439283</v>
      </c>
      <c r="S1919">
        <f t="shared" si="178"/>
        <v>1.0340939307434347</v>
      </c>
      <c r="T1919">
        <f t="shared" si="179"/>
        <v>0</v>
      </c>
    </row>
    <row r="1920" spans="1:20" x14ac:dyDescent="0.3">
      <c r="A1920" s="3">
        <f t="shared" si="174"/>
        <v>43180</v>
      </c>
      <c r="B1920">
        <v>3</v>
      </c>
      <c r="C1920">
        <v>21</v>
      </c>
      <c r="D1920">
        <v>23</v>
      </c>
      <c r="E1920">
        <v>1</v>
      </c>
      <c r="F1920" s="1">
        <f>VLOOKUP(A1920,Weather!$A$1:$E$366, 5)</f>
        <v>0.12820512820512825</v>
      </c>
      <c r="G1920" s="1">
        <f>VLOOKUP(D1920, Spring!$A$1:$E$25, 2)</f>
        <v>318.58407079646003</v>
      </c>
      <c r="H1920" s="1">
        <f>VLOOKUP(D1920, Spring!$A$1:$E$25, 3)</f>
        <v>270.57975656630401</v>
      </c>
      <c r="I1920" s="1">
        <f>VLOOKUP(D1920, Spring!$A$1:$E$25, 5)</f>
        <v>271.64527650221697</v>
      </c>
      <c r="J1920" s="1">
        <f t="shared" si="175"/>
        <v>276.73415582658043</v>
      </c>
      <c r="K1920" s="47">
        <f t="shared" si="176"/>
        <v>5.177149193246037</v>
      </c>
      <c r="L1920" s="48">
        <f>Solar!K1937/1000*Variables!$B$3</f>
        <v>0</v>
      </c>
      <c r="M1920" s="1">
        <f>IF(E1920=1, VLOOKUP(D1920, Sheet1!$E$2:$G$26, 2), Sheet1!$G$3)</f>
        <v>0.18618000000000001</v>
      </c>
      <c r="N1920" s="1">
        <f>'Electricity Rates'!$J$3</f>
        <v>0.19270000000000001</v>
      </c>
      <c r="O1920" s="145">
        <f>L1920-K1920</f>
        <v>-5.177149193246037</v>
      </c>
      <c r="P1920">
        <f t="shared" si="177"/>
        <v>0.99763664953851139</v>
      </c>
      <c r="Q1920">
        <f>IF(O1920&gt;0, IF(Q1919+O1920*Variables!$B$5&lt;Variables!$B$4, Q1919+O1920*Variables!$B$5, Variables!$B$4), IF(Q1919&gt;-O1920, Q1919+O1920/Variables!$B$5, 0))</f>
        <v>0</v>
      </c>
      <c r="R1920">
        <f>IF(O1920&gt;0, 0, IF(Q1919&gt;-O1920, 0, -O1920 - Q1919*Variables!$B$5))</f>
        <v>5.177149193246037</v>
      </c>
      <c r="S1920">
        <f t="shared" si="178"/>
        <v>0.96388163679854721</v>
      </c>
      <c r="T1920">
        <f t="shared" si="179"/>
        <v>0</v>
      </c>
    </row>
    <row r="1921" spans="1:20" x14ac:dyDescent="0.3">
      <c r="A1921" s="3">
        <f t="shared" si="174"/>
        <v>43180</v>
      </c>
      <c r="B1921">
        <v>3</v>
      </c>
      <c r="C1921">
        <v>21</v>
      </c>
      <c r="D1921">
        <v>24</v>
      </c>
      <c r="E1921">
        <v>1</v>
      </c>
      <c r="F1921" s="1">
        <f>VLOOKUP(A1921,Weather!$A$1:$E$366, 5)</f>
        <v>0.12820512820512825</v>
      </c>
      <c r="G1921" s="1">
        <f>VLOOKUP(D1921, Spring!$A$1:$E$25, 2)</f>
        <v>287.61061946902601</v>
      </c>
      <c r="H1921" s="1">
        <f>VLOOKUP(D1921, Spring!$A$1:$E$25, 3)</f>
        <v>251.20115310698301</v>
      </c>
      <c r="I1921" s="1">
        <f>VLOOKUP(D1921, Spring!$A$1:$E$25, 5)</f>
        <v>267.465363632795</v>
      </c>
      <c r="J1921" s="1">
        <f t="shared" si="175"/>
        <v>255.86903340980905</v>
      </c>
      <c r="K1921" s="47">
        <f t="shared" si="176"/>
        <v>4.7868039849925923</v>
      </c>
      <c r="L1921" s="48">
        <f>Solar!K1938/1000*Variables!$B$3</f>
        <v>0</v>
      </c>
      <c r="M1921" s="1">
        <f>IF(E1921=1, VLOOKUP(D1921, Sheet1!$E$2:$G$26, 2), Sheet1!$G$3)</f>
        <v>0.18618000000000001</v>
      </c>
      <c r="N1921" s="1">
        <f>'Electricity Rates'!$J$3</f>
        <v>0.19270000000000001</v>
      </c>
      <c r="O1921" s="145">
        <f>L1921-K1921</f>
        <v>-4.7868039849925923</v>
      </c>
      <c r="P1921">
        <f t="shared" si="177"/>
        <v>0.92241712790807262</v>
      </c>
      <c r="Q1921">
        <f>IF(O1921&gt;0, IF(Q1920+O1921*Variables!$B$5&lt;Variables!$B$4, Q1920+O1921*Variables!$B$5, Variables!$B$4), IF(Q1920&gt;-O1921, Q1920+O1921/Variables!$B$5, 0))</f>
        <v>0</v>
      </c>
      <c r="R1921">
        <f>IF(O1921&gt;0, 0, IF(Q1920&gt;-O1921, 0, -O1921 - Q1920*Variables!$B$5))</f>
        <v>4.7868039849925923</v>
      </c>
      <c r="S1921">
        <f t="shared" si="178"/>
        <v>0.89120716592592086</v>
      </c>
      <c r="T1921">
        <f t="shared" si="179"/>
        <v>0</v>
      </c>
    </row>
    <row r="1922" spans="1:20" x14ac:dyDescent="0.3">
      <c r="A1922" s="3">
        <f t="shared" si="174"/>
        <v>43181</v>
      </c>
      <c r="B1922">
        <v>3</v>
      </c>
      <c r="C1922">
        <v>22</v>
      </c>
      <c r="D1922">
        <v>1</v>
      </c>
      <c r="E1922">
        <v>1</v>
      </c>
      <c r="F1922" s="1">
        <f>VLOOKUP(A1922,Weather!$A$1:$E$366, 5)</f>
        <v>0.12820512820512825</v>
      </c>
      <c r="G1922" s="1">
        <f>VLOOKUP(D1922, Spring!$A$1:$E$25, 2)</f>
        <v>284.91351697629602</v>
      </c>
      <c r="H1922" s="1">
        <f>VLOOKUP(D1922, Spring!$A$1:$E$25, 3)</f>
        <v>272.00797092955099</v>
      </c>
      <c r="I1922" s="1">
        <f>VLOOKUP(D1922, Spring!$A$1:$E$25, 5)</f>
        <v>272.01322657875102</v>
      </c>
      <c r="J1922" s="1">
        <f t="shared" si="175"/>
        <v>273.66252811503114</v>
      </c>
      <c r="K1922" s="47">
        <f t="shared" si="176"/>
        <v>5.1196851086942008</v>
      </c>
      <c r="L1922" s="48">
        <f>Solar!K1939/1000*Variables!$B$3</f>
        <v>0</v>
      </c>
      <c r="M1922" s="1">
        <f>IF(E1922=1, VLOOKUP(D1922, Sheet1!$E$2:$G$26, 2), Sheet1!$G$3)</f>
        <v>0.18618000000000001</v>
      </c>
      <c r="N1922" s="1">
        <f>'Electricity Rates'!$J$3</f>
        <v>0.19270000000000001</v>
      </c>
      <c r="O1922" s="145">
        <f>L1922-K1922</f>
        <v>-5.1196851086942008</v>
      </c>
      <c r="P1922">
        <f t="shared" si="177"/>
        <v>0.98656332044537254</v>
      </c>
      <c r="Q1922">
        <f>IF(O1922&gt;0, IF(Q1921+O1922*Variables!$B$5&lt;Variables!$B$4, Q1921+O1922*Variables!$B$5, Variables!$B$4), IF(Q1921&gt;-O1922, Q1921+O1922/Variables!$B$5, 0))</f>
        <v>0</v>
      </c>
      <c r="R1922">
        <f>IF(O1922&gt;0, 0, IF(Q1921&gt;-O1922, 0, -O1922 - Q1921*Variables!$B$5))</f>
        <v>5.1196851086942008</v>
      </c>
      <c r="S1922">
        <f t="shared" si="178"/>
        <v>0.95318297353668635</v>
      </c>
      <c r="T1922">
        <f t="shared" si="179"/>
        <v>0</v>
      </c>
    </row>
    <row r="1923" spans="1:20" x14ac:dyDescent="0.3">
      <c r="A1923" s="3">
        <f t="shared" ref="A1923:A1986" si="180">DATE(2018, B1923, C1923)</f>
        <v>43181</v>
      </c>
      <c r="B1923">
        <v>3</v>
      </c>
      <c r="C1923">
        <v>22</v>
      </c>
      <c r="D1923">
        <v>2</v>
      </c>
      <c r="E1923">
        <v>1</v>
      </c>
      <c r="F1923" s="1">
        <f>VLOOKUP(A1923,Weather!$A$1:$E$366, 5)</f>
        <v>0.12820512820512825</v>
      </c>
      <c r="G1923" s="1">
        <f>VLOOKUP(D1923, Spring!$A$1:$E$25, 2)</f>
        <v>283.47213324791699</v>
      </c>
      <c r="H1923" s="1">
        <f>VLOOKUP(D1923, Spring!$A$1:$E$25, 3)</f>
        <v>272.193568553901</v>
      </c>
      <c r="I1923" s="1">
        <f>VLOOKUP(D1923, Spring!$A$1:$E$25, 5)</f>
        <v>263.43263079398702</v>
      </c>
      <c r="J1923" s="1">
        <f t="shared" ref="J1923:J1986" si="181">IF(E1923=0, I1923, H1923 + (G1923-H1923)*F1923)</f>
        <v>273.63953838646717</v>
      </c>
      <c r="K1923" s="47">
        <f t="shared" ref="K1923:K1986" si="182">J1923*1000/53453</f>
        <v>5.1192550163034278</v>
      </c>
      <c r="L1923" s="48">
        <f>Solar!K1940/1000*Variables!$B$3</f>
        <v>0</v>
      </c>
      <c r="M1923" s="1">
        <f>IF(E1923=1, VLOOKUP(D1923, Sheet1!$E$2:$G$26, 2), Sheet1!$G$3)</f>
        <v>0.18618000000000001</v>
      </c>
      <c r="N1923" s="1">
        <f>'Electricity Rates'!$J$3</f>
        <v>0.19270000000000001</v>
      </c>
      <c r="O1923" s="145">
        <f>L1923-K1923</f>
        <v>-5.1192550163034278</v>
      </c>
      <c r="P1923">
        <f t="shared" ref="P1923:P1986" si="183">N1923*K1923</f>
        <v>0.98648044164167059</v>
      </c>
      <c r="Q1923">
        <f>IF(O1923&gt;0, IF(Q1922+O1923*Variables!$B$5&lt;Variables!$B$4, Q1922+O1923*Variables!$B$5, Variables!$B$4), IF(Q1922&gt;-O1923, Q1922+O1923/Variables!$B$5, 0))</f>
        <v>0</v>
      </c>
      <c r="R1923">
        <f>IF(O1923&gt;0, 0, IF(Q1922&gt;-O1923, 0, -O1923 - Q1922*Variables!$B$5))</f>
        <v>5.1192550163034278</v>
      </c>
      <c r="S1923">
        <f t="shared" ref="S1923:S1986" si="184">R1923*M1923</f>
        <v>0.95310289893537226</v>
      </c>
      <c r="T1923">
        <f t="shared" ref="T1923:T1986" si="185">IF(AND(R1923&gt;0, M1923&gt;0.3), 1, 0)</f>
        <v>0</v>
      </c>
    </row>
    <row r="1924" spans="1:20" x14ac:dyDescent="0.3">
      <c r="A1924" s="3">
        <f t="shared" si="180"/>
        <v>43181</v>
      </c>
      <c r="B1924">
        <v>3</v>
      </c>
      <c r="C1924">
        <v>22</v>
      </c>
      <c r="D1924">
        <v>3</v>
      </c>
      <c r="E1924">
        <v>1</v>
      </c>
      <c r="F1924" s="1">
        <f>VLOOKUP(A1924,Weather!$A$1:$E$366, 5)</f>
        <v>0.12820512820512825</v>
      </c>
      <c r="G1924" s="1">
        <f>VLOOKUP(D1924, Spring!$A$1:$E$25, 2)</f>
        <v>282.03074951953801</v>
      </c>
      <c r="H1924" s="1">
        <f>VLOOKUP(D1924, Spring!$A$1:$E$25, 3)</f>
        <v>263.612120501699</v>
      </c>
      <c r="I1924" s="1">
        <f>VLOOKUP(D1924, Spring!$A$1:$E$25, 5)</f>
        <v>268.00502374504498</v>
      </c>
      <c r="J1924" s="1">
        <f t="shared" si="181"/>
        <v>265.97348319629373</v>
      </c>
      <c r="K1924" s="47">
        <f t="shared" si="182"/>
        <v>4.9758382728058983</v>
      </c>
      <c r="L1924" s="48">
        <f>Solar!K1941/1000*Variables!$B$3</f>
        <v>0</v>
      </c>
      <c r="M1924" s="1">
        <f>IF(E1924=1, VLOOKUP(D1924, Sheet1!$E$2:$G$26, 2), Sheet1!$G$3)</f>
        <v>0.18618000000000001</v>
      </c>
      <c r="N1924" s="1">
        <f>'Electricity Rates'!$J$3</f>
        <v>0.19270000000000001</v>
      </c>
      <c r="O1924" s="145">
        <f>L1924-K1924</f>
        <v>-4.9758382728058983</v>
      </c>
      <c r="P1924">
        <f t="shared" si="183"/>
        <v>0.95884403516969663</v>
      </c>
      <c r="Q1924">
        <f>IF(O1924&gt;0, IF(Q1923+O1924*Variables!$B$5&lt;Variables!$B$4, Q1923+O1924*Variables!$B$5, Variables!$B$4), IF(Q1923&gt;-O1924, Q1923+O1924/Variables!$B$5, 0))</f>
        <v>0</v>
      </c>
      <c r="R1924">
        <f>IF(O1924&gt;0, 0, IF(Q1923&gt;-O1924, 0, -O1924 - Q1923*Variables!$B$5))</f>
        <v>4.9758382728058983</v>
      </c>
      <c r="S1924">
        <f t="shared" si="184"/>
        <v>0.92640156963100218</v>
      </c>
      <c r="T1924">
        <f t="shared" si="185"/>
        <v>0</v>
      </c>
    </row>
    <row r="1925" spans="1:20" x14ac:dyDescent="0.3">
      <c r="A1925" s="3">
        <f t="shared" si="180"/>
        <v>43181</v>
      </c>
      <c r="B1925">
        <v>3</v>
      </c>
      <c r="C1925">
        <v>22</v>
      </c>
      <c r="D1925">
        <v>4</v>
      </c>
      <c r="E1925">
        <v>1</v>
      </c>
      <c r="F1925" s="1">
        <f>VLOOKUP(A1925,Weather!$A$1:$E$366, 5)</f>
        <v>0.12820512820512825</v>
      </c>
      <c r="G1925" s="1">
        <f>VLOOKUP(D1925, Spring!$A$1:$E$25, 2)</f>
        <v>287.61061946902601</v>
      </c>
      <c r="H1925" s="1">
        <f>VLOOKUP(D1925, Spring!$A$1:$E$25, 3)</f>
        <v>280.54932735425899</v>
      </c>
      <c r="I1925" s="1">
        <f>VLOOKUP(D1925, Spring!$A$1:$E$25, 5)</f>
        <v>263.81039287256101</v>
      </c>
      <c r="J1925" s="1">
        <f t="shared" si="181"/>
        <v>281.45462121512656</v>
      </c>
      <c r="K1925" s="47">
        <f t="shared" si="182"/>
        <v>5.2654597724192582</v>
      </c>
      <c r="L1925" s="48">
        <f>Solar!K1942/1000*Variables!$B$3</f>
        <v>0</v>
      </c>
      <c r="M1925" s="1">
        <f>IF(E1925=1, VLOOKUP(D1925, Sheet1!$E$2:$G$26, 2), Sheet1!$G$3)</f>
        <v>0.18618000000000001</v>
      </c>
      <c r="N1925" s="1">
        <f>'Electricity Rates'!$J$3</f>
        <v>0.19270000000000001</v>
      </c>
      <c r="O1925" s="145">
        <f>L1925-K1925</f>
        <v>-5.2654597724192582</v>
      </c>
      <c r="P1925">
        <f t="shared" si="183"/>
        <v>1.014654098145191</v>
      </c>
      <c r="Q1925">
        <f>IF(O1925&gt;0, IF(Q1924+O1925*Variables!$B$5&lt;Variables!$B$4, Q1924+O1925*Variables!$B$5, Variables!$B$4), IF(Q1924&gt;-O1925, Q1924+O1925/Variables!$B$5, 0))</f>
        <v>0</v>
      </c>
      <c r="R1925">
        <f>IF(O1925&gt;0, 0, IF(Q1924&gt;-O1925, 0, -O1925 - Q1924*Variables!$B$5))</f>
        <v>5.2654597724192582</v>
      </c>
      <c r="S1925">
        <f t="shared" si="184"/>
        <v>0.98032330042901761</v>
      </c>
      <c r="T1925">
        <f t="shared" si="185"/>
        <v>0</v>
      </c>
    </row>
    <row r="1926" spans="1:20" x14ac:dyDescent="0.3">
      <c r="A1926" s="3">
        <f t="shared" si="180"/>
        <v>43181</v>
      </c>
      <c r="B1926">
        <v>3</v>
      </c>
      <c r="C1926">
        <v>22</v>
      </c>
      <c r="D1926">
        <v>5</v>
      </c>
      <c r="E1926">
        <v>1</v>
      </c>
      <c r="F1926" s="1">
        <f>VLOOKUP(A1926,Weather!$A$1:$E$366, 5)</f>
        <v>0.12820512820512825</v>
      </c>
      <c r="G1926" s="1">
        <f>VLOOKUP(D1926, Spring!$A$1:$E$25, 2)</f>
        <v>318.58407079646003</v>
      </c>
      <c r="H1926" s="1">
        <f>VLOOKUP(D1926, Spring!$A$1:$E$25, 3)</f>
        <v>296.96508648302301</v>
      </c>
      <c r="I1926" s="1">
        <f>VLOOKUP(D1926, Spring!$A$1:$E$25, 5)</f>
        <v>263.982102908277</v>
      </c>
      <c r="J1926" s="1">
        <f t="shared" si="181"/>
        <v>299.73675113859184</v>
      </c>
      <c r="K1926" s="47">
        <f t="shared" si="182"/>
        <v>5.6074822954481851</v>
      </c>
      <c r="L1926" s="48">
        <f>Solar!K1943/1000*Variables!$B$3</f>
        <v>0</v>
      </c>
      <c r="M1926" s="1">
        <f>IF(E1926=1, VLOOKUP(D1926, Sheet1!$E$2:$G$26, 2), Sheet1!$G$3)</f>
        <v>0.18618000000000001</v>
      </c>
      <c r="N1926" s="1">
        <f>'Electricity Rates'!$J$3</f>
        <v>0.19270000000000001</v>
      </c>
      <c r="O1926" s="145">
        <f>L1926-K1926</f>
        <v>-5.6074822954481851</v>
      </c>
      <c r="P1926">
        <f t="shared" si="183"/>
        <v>1.0805618383328652</v>
      </c>
      <c r="Q1926">
        <f>IF(O1926&gt;0, IF(Q1925+O1926*Variables!$B$5&lt;Variables!$B$4, Q1925+O1926*Variables!$B$5, Variables!$B$4), IF(Q1925&gt;-O1926, Q1925+O1926/Variables!$B$5, 0))</f>
        <v>0</v>
      </c>
      <c r="R1926">
        <f>IF(O1926&gt;0, 0, IF(Q1925&gt;-O1926, 0, -O1926 - Q1925*Variables!$B$5))</f>
        <v>5.6074822954481851</v>
      </c>
      <c r="S1926">
        <f t="shared" si="184"/>
        <v>1.0440010537665432</v>
      </c>
      <c r="T1926">
        <f t="shared" si="185"/>
        <v>0</v>
      </c>
    </row>
    <row r="1927" spans="1:20" x14ac:dyDescent="0.3">
      <c r="A1927" s="3">
        <f t="shared" si="180"/>
        <v>43181</v>
      </c>
      <c r="B1927">
        <v>3</v>
      </c>
      <c r="C1927">
        <v>22</v>
      </c>
      <c r="D1927">
        <v>6</v>
      </c>
      <c r="E1927">
        <v>1</v>
      </c>
      <c r="F1927" s="1">
        <f>VLOOKUP(A1927,Weather!$A$1:$E$366, 5)</f>
        <v>0.12820512820512825</v>
      </c>
      <c r="G1927" s="1">
        <f>VLOOKUP(D1927, Spring!$A$1:$E$25, 2)</f>
        <v>389.38053097345102</v>
      </c>
      <c r="H1927" s="1">
        <f>VLOOKUP(D1927, Spring!$A$1:$E$25, 3)</f>
        <v>340.20659833439998</v>
      </c>
      <c r="I1927" s="1">
        <f>VLOOKUP(D1927, Spring!$A$1:$E$25, 5)</f>
        <v>264.16853094705402</v>
      </c>
      <c r="J1927" s="1">
        <f t="shared" si="181"/>
        <v>346.51094867273986</v>
      </c>
      <c r="K1927" s="47">
        <f t="shared" si="182"/>
        <v>6.4825350994844042</v>
      </c>
      <c r="L1927" s="48">
        <f>Solar!K1944/1000*Variables!$B$3</f>
        <v>0</v>
      </c>
      <c r="M1927" s="1">
        <f>IF(E1927=1, VLOOKUP(D1927, Sheet1!$E$2:$G$26, 2), Sheet1!$G$3)</f>
        <v>0.18618000000000001</v>
      </c>
      <c r="N1927" s="1">
        <f>'Electricity Rates'!$J$3</f>
        <v>0.19270000000000001</v>
      </c>
      <c r="O1927" s="145">
        <f>L1927-K1927</f>
        <v>-6.4825350994844042</v>
      </c>
      <c r="P1927">
        <f t="shared" si="183"/>
        <v>1.2491845136706448</v>
      </c>
      <c r="Q1927">
        <f>IF(O1927&gt;0, IF(Q1926+O1927*Variables!$B$5&lt;Variables!$B$4, Q1926+O1927*Variables!$B$5, Variables!$B$4), IF(Q1926&gt;-O1927, Q1926+O1927/Variables!$B$5, 0))</f>
        <v>0</v>
      </c>
      <c r="R1927">
        <f>IF(O1927&gt;0, 0, IF(Q1926&gt;-O1927, 0, -O1927 - Q1926*Variables!$B$5))</f>
        <v>6.4825350994844042</v>
      </c>
      <c r="S1927">
        <f t="shared" si="184"/>
        <v>1.2069183848220064</v>
      </c>
      <c r="T1927">
        <f t="shared" si="185"/>
        <v>0</v>
      </c>
    </row>
    <row r="1928" spans="1:20" x14ac:dyDescent="0.3">
      <c r="A1928" s="3">
        <f t="shared" si="180"/>
        <v>43181</v>
      </c>
      <c r="B1928">
        <v>3</v>
      </c>
      <c r="C1928">
        <v>22</v>
      </c>
      <c r="D1928">
        <v>7</v>
      </c>
      <c r="E1928">
        <v>1</v>
      </c>
      <c r="F1928" s="1">
        <f>VLOOKUP(A1928,Weather!$A$1:$E$366, 5)</f>
        <v>0.12820512820512825</v>
      </c>
      <c r="G1928" s="1">
        <f>VLOOKUP(D1928, Spring!$A$1:$E$25, 2)</f>
        <v>623.89380530973403</v>
      </c>
      <c r="H1928" s="1">
        <f>VLOOKUP(D1928, Spring!$A$1:$E$25, 3)</f>
        <v>374.47950032030701</v>
      </c>
      <c r="I1928" s="1">
        <f>VLOOKUP(D1928, Spring!$A$1:$E$25, 5)</f>
        <v>251.18725224694799</v>
      </c>
      <c r="J1928" s="1">
        <f t="shared" si="181"/>
        <v>406.45569326766946</v>
      </c>
      <c r="K1928" s="47">
        <f t="shared" si="182"/>
        <v>7.603982812333629</v>
      </c>
      <c r="L1928" s="48">
        <f>Solar!K1945/1000*Variables!$B$3</f>
        <v>0.65094999999999992</v>
      </c>
      <c r="M1928" s="1">
        <f>IF(E1928=1, VLOOKUP(D1928, Sheet1!$E$2:$G$26, 2), Sheet1!$G$3)</f>
        <v>0.18618000000000001</v>
      </c>
      <c r="N1928" s="1">
        <f>'Electricity Rates'!$J$3</f>
        <v>0.19270000000000001</v>
      </c>
      <c r="O1928" s="145">
        <f>L1928-K1928</f>
        <v>-6.9530328123336291</v>
      </c>
      <c r="P1928">
        <f t="shared" si="183"/>
        <v>1.4652874879366904</v>
      </c>
      <c r="Q1928">
        <f>IF(O1928&gt;0, IF(Q1927+O1928*Variables!$B$5&lt;Variables!$B$4, Q1927+O1928*Variables!$B$5, Variables!$B$4), IF(Q1927&gt;-O1928, Q1927+O1928/Variables!$B$5, 0))</f>
        <v>0</v>
      </c>
      <c r="R1928">
        <f>IF(O1928&gt;0, 0, IF(Q1927&gt;-O1928, 0, -O1928 - Q1927*Variables!$B$5))</f>
        <v>6.9530328123336291</v>
      </c>
      <c r="S1928">
        <f t="shared" si="184"/>
        <v>1.2945156490002752</v>
      </c>
      <c r="T1928">
        <f t="shared" si="185"/>
        <v>0</v>
      </c>
    </row>
    <row r="1929" spans="1:20" x14ac:dyDescent="0.3">
      <c r="A1929" s="3">
        <f t="shared" si="180"/>
        <v>43181</v>
      </c>
      <c r="B1929">
        <v>3</v>
      </c>
      <c r="C1929">
        <v>22</v>
      </c>
      <c r="D1929">
        <v>8</v>
      </c>
      <c r="E1929">
        <v>1</v>
      </c>
      <c r="F1929" s="1">
        <f>VLOOKUP(A1929,Weather!$A$1:$E$366, 5)</f>
        <v>0.12820512820512825</v>
      </c>
      <c r="G1929" s="1">
        <f>VLOOKUP(D1929, Spring!$A$1:$E$25, 2)</f>
        <v>871.68141592920301</v>
      </c>
      <c r="H1929" s="1">
        <f>VLOOKUP(D1929, Spring!$A$1:$E$25, 3)</f>
        <v>578.35522101217202</v>
      </c>
      <c r="I1929" s="1">
        <f>VLOOKUP(D1929, Spring!$A$1:$E$25, 5)</f>
        <v>268.91753993484798</v>
      </c>
      <c r="J1929" s="1">
        <f t="shared" si="181"/>
        <v>615.96114343743238</v>
      </c>
      <c r="K1929" s="47">
        <f t="shared" si="182"/>
        <v>11.523415775306013</v>
      </c>
      <c r="L1929" s="48">
        <f>Solar!K1946/1000*Variables!$B$3</f>
        <v>3.3206000000000007</v>
      </c>
      <c r="M1929" s="1">
        <f>IF(E1929=1, VLOOKUP(D1929, Sheet1!$E$2:$G$26, 2), Sheet1!$G$3)</f>
        <v>0.18618000000000001</v>
      </c>
      <c r="N1929" s="1">
        <f>'Electricity Rates'!$J$3</f>
        <v>0.19270000000000001</v>
      </c>
      <c r="O1929" s="145">
        <f>L1929-K1929</f>
        <v>-8.2028157753060125</v>
      </c>
      <c r="P1929">
        <f t="shared" si="183"/>
        <v>2.2205622199014687</v>
      </c>
      <c r="Q1929">
        <f>IF(O1929&gt;0, IF(Q1928+O1929*Variables!$B$5&lt;Variables!$B$4, Q1928+O1929*Variables!$B$5, Variables!$B$4), IF(Q1928&gt;-O1929, Q1928+O1929/Variables!$B$5, 0))</f>
        <v>0</v>
      </c>
      <c r="R1929">
        <f>IF(O1929&gt;0, 0, IF(Q1928&gt;-O1929, 0, -O1929 - Q1928*Variables!$B$5))</f>
        <v>8.2028157753060125</v>
      </c>
      <c r="S1929">
        <f t="shared" si="184"/>
        <v>1.5272002410464736</v>
      </c>
      <c r="T1929">
        <f t="shared" si="185"/>
        <v>0</v>
      </c>
    </row>
    <row r="1930" spans="1:20" x14ac:dyDescent="0.3">
      <c r="A1930" s="3">
        <f t="shared" si="180"/>
        <v>43181</v>
      </c>
      <c r="B1930">
        <v>3</v>
      </c>
      <c r="C1930">
        <v>22</v>
      </c>
      <c r="D1930">
        <v>9</v>
      </c>
      <c r="E1930">
        <v>1</v>
      </c>
      <c r="F1930" s="1">
        <f>VLOOKUP(A1930,Weather!$A$1:$E$366, 5)</f>
        <v>0.12820512820512825</v>
      </c>
      <c r="G1930" s="1">
        <f>VLOOKUP(D1930, Spring!$A$1:$E$25, 2)</f>
        <v>1137.1681415929199</v>
      </c>
      <c r="H1930" s="1">
        <f>VLOOKUP(D1930, Spring!$A$1:$E$25, 3)</f>
        <v>786.77530429212004</v>
      </c>
      <c r="I1930" s="1">
        <f>VLOOKUP(D1930, Spring!$A$1:$E$25, 5)</f>
        <v>317.33977000667198</v>
      </c>
      <c r="J1930" s="1">
        <f t="shared" si="181"/>
        <v>831.69746292042771</v>
      </c>
      <c r="K1930" s="47">
        <f t="shared" si="182"/>
        <v>15.559415990130164</v>
      </c>
      <c r="L1930" s="48">
        <f>Solar!K1947/1000*Variables!$B$3</f>
        <v>12.569649999999999</v>
      </c>
      <c r="M1930" s="1">
        <f>IF(E1930=1, VLOOKUP(D1930, Sheet1!$E$2:$G$26, 2), Sheet1!$G$3)</f>
        <v>0.20441999999999999</v>
      </c>
      <c r="N1930" s="1">
        <f>'Electricity Rates'!$J$3</f>
        <v>0.19270000000000001</v>
      </c>
      <c r="O1930" s="145">
        <f>L1930-K1930</f>
        <v>-2.9897659901301648</v>
      </c>
      <c r="P1930">
        <f t="shared" si="183"/>
        <v>2.9982994612980827</v>
      </c>
      <c r="Q1930">
        <f>IF(O1930&gt;0, IF(Q1929+O1930*Variables!$B$5&lt;Variables!$B$4, Q1929+O1930*Variables!$B$5, Variables!$B$4), IF(Q1929&gt;-O1930, Q1929+O1930/Variables!$B$5, 0))</f>
        <v>0</v>
      </c>
      <c r="R1930">
        <f>IF(O1930&gt;0, 0, IF(Q1929&gt;-O1930, 0, -O1930 - Q1929*Variables!$B$5))</f>
        <v>2.9897659901301648</v>
      </c>
      <c r="S1930">
        <f t="shared" si="184"/>
        <v>0.61116796370240822</v>
      </c>
      <c r="T1930">
        <f t="shared" si="185"/>
        <v>0</v>
      </c>
    </row>
    <row r="1931" spans="1:20" x14ac:dyDescent="0.3">
      <c r="A1931" s="3">
        <f t="shared" si="180"/>
        <v>43181</v>
      </c>
      <c r="B1931">
        <v>3</v>
      </c>
      <c r="C1931">
        <v>22</v>
      </c>
      <c r="D1931">
        <v>10</v>
      </c>
      <c r="E1931">
        <v>1</v>
      </c>
      <c r="F1931" s="1">
        <f>VLOOKUP(A1931,Weather!$A$1:$E$366, 5)</f>
        <v>0.12820512820512825</v>
      </c>
      <c r="G1931" s="1">
        <f>VLOOKUP(D1931, Spring!$A$1:$E$25, 2)</f>
        <v>1207.9646017699099</v>
      </c>
      <c r="H1931" s="1">
        <f>VLOOKUP(D1931, Spring!$A$1:$E$25, 3)</f>
        <v>923.64670083279998</v>
      </c>
      <c r="I1931" s="1">
        <f>VLOOKUP(D1931, Spring!$A$1:$E$25, 5)</f>
        <v>339.44621060481097</v>
      </c>
      <c r="J1931" s="1">
        <f t="shared" si="181"/>
        <v>960.0977137734551</v>
      </c>
      <c r="K1931" s="47">
        <f t="shared" si="182"/>
        <v>17.961530948187288</v>
      </c>
      <c r="L1931" s="48">
        <f>Solar!K1948/1000*Variables!$B$3</f>
        <v>17.884899999999998</v>
      </c>
      <c r="M1931" s="1">
        <f>IF(E1931=1, VLOOKUP(D1931, Sheet1!$E$2:$G$26, 2), Sheet1!$G$3)</f>
        <v>0.20441999999999999</v>
      </c>
      <c r="N1931" s="1">
        <f>'Electricity Rates'!$J$3</f>
        <v>0.19270000000000001</v>
      </c>
      <c r="O1931" s="145">
        <f>L1931-K1931</f>
        <v>-7.6630948187290215E-2</v>
      </c>
      <c r="P1931">
        <f t="shared" si="183"/>
        <v>3.4611870137156906</v>
      </c>
      <c r="Q1931">
        <f>IF(O1931&gt;0, IF(Q1930+O1931*Variables!$B$5&lt;Variables!$B$4, Q1930+O1931*Variables!$B$5, Variables!$B$4), IF(Q1930&gt;-O1931, Q1930+O1931/Variables!$B$5, 0))</f>
        <v>0</v>
      </c>
      <c r="R1931">
        <f>IF(O1931&gt;0, 0, IF(Q1930&gt;-O1931, 0, -O1931 - Q1930*Variables!$B$5))</f>
        <v>7.6630948187290215E-2</v>
      </c>
      <c r="S1931">
        <f t="shared" si="184"/>
        <v>1.5664898428445866E-2</v>
      </c>
      <c r="T1931">
        <f t="shared" si="185"/>
        <v>0</v>
      </c>
    </row>
    <row r="1932" spans="1:20" x14ac:dyDescent="0.3">
      <c r="A1932" s="3">
        <f t="shared" si="180"/>
        <v>43181</v>
      </c>
      <c r="B1932">
        <v>3</v>
      </c>
      <c r="C1932">
        <v>22</v>
      </c>
      <c r="D1932">
        <v>11</v>
      </c>
      <c r="E1932">
        <v>1</v>
      </c>
      <c r="F1932" s="1">
        <f>VLOOKUP(A1932,Weather!$A$1:$E$366, 5)</f>
        <v>0.12820512820512825</v>
      </c>
      <c r="G1932" s="1">
        <f>VLOOKUP(D1932, Spring!$A$1:$E$25, 2)</f>
        <v>1274.3362831858401</v>
      </c>
      <c r="H1932" s="1">
        <f>VLOOKUP(D1932, Spring!$A$1:$E$25, 3)</f>
        <v>962.46396540679098</v>
      </c>
      <c r="I1932" s="1">
        <f>VLOOKUP(D1932, Spring!$A$1:$E$25, 5)</f>
        <v>352.80034538247099</v>
      </c>
      <c r="J1932" s="1">
        <f t="shared" si="181"/>
        <v>1002.4475958912844</v>
      </c>
      <c r="K1932" s="47">
        <f t="shared" si="182"/>
        <v>18.753813553800242</v>
      </c>
      <c r="L1932" s="48">
        <f>Solar!K1949/1000*Variables!$B$3</f>
        <v>6.0640999999999998</v>
      </c>
      <c r="M1932" s="1">
        <f>IF(E1932=1, VLOOKUP(D1932, Sheet1!$E$2:$G$26, 2), Sheet1!$G$3)</f>
        <v>0.20441999999999999</v>
      </c>
      <c r="N1932" s="1">
        <f>'Electricity Rates'!$J$3</f>
        <v>0.19270000000000001</v>
      </c>
      <c r="O1932" s="145">
        <f>L1932-K1932</f>
        <v>-12.689713553800242</v>
      </c>
      <c r="P1932">
        <f t="shared" si="183"/>
        <v>3.6138598718173069</v>
      </c>
      <c r="Q1932">
        <f>IF(O1932&gt;0, IF(Q1931+O1932*Variables!$B$5&lt;Variables!$B$4, Q1931+O1932*Variables!$B$5, Variables!$B$4), IF(Q1931&gt;-O1932, Q1931+O1932/Variables!$B$5, 0))</f>
        <v>0</v>
      </c>
      <c r="R1932">
        <f>IF(O1932&gt;0, 0, IF(Q1931&gt;-O1932, 0, -O1932 - Q1931*Variables!$B$5))</f>
        <v>12.689713553800242</v>
      </c>
      <c r="S1932">
        <f t="shared" si="184"/>
        <v>2.5940312446678453</v>
      </c>
      <c r="T1932">
        <f t="shared" si="185"/>
        <v>0</v>
      </c>
    </row>
    <row r="1933" spans="1:20" x14ac:dyDescent="0.3">
      <c r="A1933" s="3">
        <f t="shared" si="180"/>
        <v>43181</v>
      </c>
      <c r="B1933">
        <v>3</v>
      </c>
      <c r="C1933">
        <v>22</v>
      </c>
      <c r="D1933">
        <v>12</v>
      </c>
      <c r="E1933">
        <v>1</v>
      </c>
      <c r="F1933" s="1">
        <f>VLOOKUP(A1933,Weather!$A$1:$E$366, 5)</f>
        <v>0.12820512820512825</v>
      </c>
      <c r="G1933" s="1">
        <f>VLOOKUP(D1933, Spring!$A$1:$E$25, 2)</f>
        <v>1314.1592920353901</v>
      </c>
      <c r="H1933" s="1">
        <f>VLOOKUP(D1933, Spring!$A$1:$E$25, 3)</f>
        <v>983.10377962844302</v>
      </c>
      <c r="I1933" s="1">
        <f>VLOOKUP(D1933, Spring!$A$1:$E$25, 5)</f>
        <v>344.20503159464602</v>
      </c>
      <c r="J1933" s="1">
        <f t="shared" si="181"/>
        <v>1025.5467940395902</v>
      </c>
      <c r="K1933" s="47">
        <f t="shared" si="182"/>
        <v>19.185953904169835</v>
      </c>
      <c r="L1933" s="48">
        <f>Solar!K1950/1000*Variables!$B$3</f>
        <v>6.7041500000000003</v>
      </c>
      <c r="M1933" s="1">
        <f>IF(E1933=1, VLOOKUP(D1933, Sheet1!$E$2:$G$26, 2), Sheet1!$G$3)</f>
        <v>0.20441999999999999</v>
      </c>
      <c r="N1933" s="1">
        <f>'Electricity Rates'!$J$3</f>
        <v>0.19270000000000001</v>
      </c>
      <c r="O1933" s="145">
        <f>L1933-K1933</f>
        <v>-12.481803904169835</v>
      </c>
      <c r="P1933">
        <f t="shared" si="183"/>
        <v>3.6971333173335275</v>
      </c>
      <c r="Q1933">
        <f>IF(O1933&gt;0, IF(Q1932+O1933*Variables!$B$5&lt;Variables!$B$4, Q1932+O1933*Variables!$B$5, Variables!$B$4), IF(Q1932&gt;-O1933, Q1932+O1933/Variables!$B$5, 0))</f>
        <v>0</v>
      </c>
      <c r="R1933">
        <f>IF(O1933&gt;0, 0, IF(Q1932&gt;-O1933, 0, -O1933 - Q1932*Variables!$B$5))</f>
        <v>12.481803904169835</v>
      </c>
      <c r="S1933">
        <f t="shared" si="184"/>
        <v>2.5515303540903975</v>
      </c>
      <c r="T1933">
        <f t="shared" si="185"/>
        <v>0</v>
      </c>
    </row>
    <row r="1934" spans="1:20" x14ac:dyDescent="0.3">
      <c r="A1934" s="3">
        <f t="shared" si="180"/>
        <v>43181</v>
      </c>
      <c r="B1934">
        <v>3</v>
      </c>
      <c r="C1934">
        <v>22</v>
      </c>
      <c r="D1934">
        <v>13</v>
      </c>
      <c r="E1934">
        <v>1</v>
      </c>
      <c r="F1934" s="1">
        <f>VLOOKUP(A1934,Weather!$A$1:$E$366, 5)</f>
        <v>0.12820512820512825</v>
      </c>
      <c r="G1934" s="1">
        <f>VLOOKUP(D1934, Spring!$A$1:$E$25, 2)</f>
        <v>1362.8318584070701</v>
      </c>
      <c r="H1934" s="1">
        <f>VLOOKUP(D1934, Spring!$A$1:$E$25, 3)</f>
        <v>999.59961563100603</v>
      </c>
      <c r="I1934" s="1">
        <f>VLOOKUP(D1934, Spring!$A$1:$E$25, 5)</f>
        <v>326.84269398328001</v>
      </c>
      <c r="J1934" s="1">
        <f t="shared" si="181"/>
        <v>1046.1678518843476</v>
      </c>
      <c r="K1934" s="47">
        <f t="shared" si="182"/>
        <v>19.571733146583867</v>
      </c>
      <c r="L1934" s="48">
        <f>Solar!K1951/1000*Variables!$B$3</f>
        <v>6.923</v>
      </c>
      <c r="M1934" s="1">
        <f>IF(E1934=1, VLOOKUP(D1934, Sheet1!$E$2:$G$26, 2), Sheet1!$G$3)</f>
        <v>0.20441999999999999</v>
      </c>
      <c r="N1934" s="1">
        <f>'Electricity Rates'!$J$3</f>
        <v>0.19270000000000001</v>
      </c>
      <c r="O1934" s="145">
        <f>L1934-K1934</f>
        <v>-12.648733146583867</v>
      </c>
      <c r="P1934">
        <f t="shared" si="183"/>
        <v>3.7714729773467113</v>
      </c>
      <c r="Q1934">
        <f>IF(O1934&gt;0, IF(Q1933+O1934*Variables!$B$5&lt;Variables!$B$4, Q1933+O1934*Variables!$B$5, Variables!$B$4), IF(Q1933&gt;-O1934, Q1933+O1934/Variables!$B$5, 0))</f>
        <v>0</v>
      </c>
      <c r="R1934">
        <f>IF(O1934&gt;0, 0, IF(Q1933&gt;-O1934, 0, -O1934 - Q1933*Variables!$B$5))</f>
        <v>12.648733146583867</v>
      </c>
      <c r="S1934">
        <f t="shared" si="184"/>
        <v>2.5856540298246737</v>
      </c>
      <c r="T1934">
        <f t="shared" si="185"/>
        <v>0</v>
      </c>
    </row>
    <row r="1935" spans="1:20" x14ac:dyDescent="0.3">
      <c r="A1935" s="3">
        <f t="shared" si="180"/>
        <v>43181</v>
      </c>
      <c r="B1935">
        <v>3</v>
      </c>
      <c r="C1935">
        <v>22</v>
      </c>
      <c r="D1935">
        <v>14</v>
      </c>
      <c r="E1935">
        <v>1</v>
      </c>
      <c r="F1935" s="1">
        <f>VLOOKUP(A1935,Weather!$A$1:$E$366, 5)</f>
        <v>0.12820512820512825</v>
      </c>
      <c r="G1935" s="1">
        <f>VLOOKUP(D1935, Spring!$A$1:$E$25, 2)</f>
        <v>1402.65486725663</v>
      </c>
      <c r="H1935" s="1">
        <f>VLOOKUP(D1935, Spring!$A$1:$E$25, 3)</f>
        <v>1011.55108904548</v>
      </c>
      <c r="I1935" s="1">
        <f>VLOOKUP(D1935, Spring!$A$1:$E$25, 5)</f>
        <v>309.49016837395499</v>
      </c>
      <c r="J1935" s="1">
        <f t="shared" si="181"/>
        <v>1061.6925990725506</v>
      </c>
      <c r="K1935" s="47">
        <f t="shared" si="182"/>
        <v>19.862170487578819</v>
      </c>
      <c r="L1935" s="48">
        <f>Solar!K1952/1000*Variables!$B$3</f>
        <v>8.9341499999999989</v>
      </c>
      <c r="M1935" s="1">
        <f>IF(E1935=1, VLOOKUP(D1935, Sheet1!$E$2:$G$26, 2), Sheet1!$G$3)</f>
        <v>0.20441999999999999</v>
      </c>
      <c r="N1935" s="1">
        <f>'Electricity Rates'!$J$3</f>
        <v>0.19270000000000001</v>
      </c>
      <c r="O1935" s="145">
        <f>L1935-K1935</f>
        <v>-10.92802048757882</v>
      </c>
      <c r="P1935">
        <f t="shared" si="183"/>
        <v>3.8274402529564386</v>
      </c>
      <c r="Q1935">
        <f>IF(O1935&gt;0, IF(Q1934+O1935*Variables!$B$5&lt;Variables!$B$4, Q1934+O1935*Variables!$B$5, Variables!$B$4), IF(Q1934&gt;-O1935, Q1934+O1935/Variables!$B$5, 0))</f>
        <v>0</v>
      </c>
      <c r="R1935">
        <f>IF(O1935&gt;0, 0, IF(Q1934&gt;-O1935, 0, -O1935 - Q1934*Variables!$B$5))</f>
        <v>10.92802048757882</v>
      </c>
      <c r="S1935">
        <f t="shared" si="184"/>
        <v>2.2339059480708623</v>
      </c>
      <c r="T1935">
        <f t="shared" si="185"/>
        <v>0</v>
      </c>
    </row>
    <row r="1936" spans="1:20" x14ac:dyDescent="0.3">
      <c r="A1936" s="3">
        <f t="shared" si="180"/>
        <v>43181</v>
      </c>
      <c r="B1936">
        <v>3</v>
      </c>
      <c r="C1936">
        <v>22</v>
      </c>
      <c r="D1936">
        <v>15</v>
      </c>
      <c r="E1936">
        <v>1</v>
      </c>
      <c r="F1936" s="1">
        <f>VLOOKUP(A1936,Weather!$A$1:$E$366, 5)</f>
        <v>0.12820512820512825</v>
      </c>
      <c r="G1936" s="1">
        <f>VLOOKUP(D1936, Spring!$A$1:$E$25, 2)</f>
        <v>1371.6814159292001</v>
      </c>
      <c r="H1936" s="1">
        <f>VLOOKUP(D1936, Spring!$A$1:$E$25, 3)</f>
        <v>1005.48526585522</v>
      </c>
      <c r="I1936" s="1">
        <f>VLOOKUP(D1936, Spring!$A$1:$E$25, 5)</f>
        <v>300.89485458612899</v>
      </c>
      <c r="J1936" s="1">
        <f t="shared" si="181"/>
        <v>1052.433490223679</v>
      </c>
      <c r="K1936" s="47">
        <f t="shared" si="182"/>
        <v>19.688950858205882</v>
      </c>
      <c r="L1936" s="48">
        <f>Solar!K1953/1000*Variables!$B$3</f>
        <v>11.061199999999999</v>
      </c>
      <c r="M1936" s="1">
        <f>IF(E1936=1, VLOOKUP(D1936, Sheet1!$E$2:$G$26, 2), Sheet1!$G$3)</f>
        <v>0.20441999999999999</v>
      </c>
      <c r="N1936" s="1">
        <f>'Electricity Rates'!$J$3</f>
        <v>0.19270000000000001</v>
      </c>
      <c r="O1936" s="145">
        <f>L1936-K1936</f>
        <v>-8.6277508582058822</v>
      </c>
      <c r="P1936">
        <f t="shared" si="183"/>
        <v>3.7940608303762735</v>
      </c>
      <c r="Q1936">
        <f>IF(O1936&gt;0, IF(Q1935+O1936*Variables!$B$5&lt;Variables!$B$4, Q1935+O1936*Variables!$B$5, Variables!$B$4), IF(Q1935&gt;-O1936, Q1935+O1936/Variables!$B$5, 0))</f>
        <v>0</v>
      </c>
      <c r="R1936">
        <f>IF(O1936&gt;0, 0, IF(Q1935&gt;-O1936, 0, -O1936 - Q1935*Variables!$B$5))</f>
        <v>8.6277508582058822</v>
      </c>
      <c r="S1936">
        <f t="shared" si="184"/>
        <v>1.7636848304344463</v>
      </c>
      <c r="T1936">
        <f t="shared" si="185"/>
        <v>0</v>
      </c>
    </row>
    <row r="1937" spans="1:20" x14ac:dyDescent="0.3">
      <c r="A1937" s="3">
        <f t="shared" si="180"/>
        <v>43181</v>
      </c>
      <c r="B1937">
        <v>3</v>
      </c>
      <c r="C1937">
        <v>22</v>
      </c>
      <c r="D1937">
        <v>16</v>
      </c>
      <c r="E1937">
        <v>1</v>
      </c>
      <c r="F1937" s="1">
        <f>VLOOKUP(A1937,Weather!$A$1:$E$366, 5)</f>
        <v>0.12820512820512825</v>
      </c>
      <c r="G1937" s="1">
        <f>VLOOKUP(D1937, Spring!$A$1:$E$25, 2)</f>
        <v>1283.1858407079601</v>
      </c>
      <c r="H1937" s="1">
        <f>VLOOKUP(D1937, Spring!$A$1:$E$25, 3)</f>
        <v>954.93673926969905</v>
      </c>
      <c r="I1937" s="1">
        <f>VLOOKUP(D1937, Spring!$A$1:$E$25, 5)</f>
        <v>270.36971623690101</v>
      </c>
      <c r="J1937" s="1">
        <f t="shared" si="181"/>
        <v>997.0199574028095</v>
      </c>
      <c r="K1937" s="47">
        <f t="shared" si="182"/>
        <v>18.652273163392316</v>
      </c>
      <c r="L1937" s="48">
        <f>Solar!K1954/1000*Variables!$B$3</f>
        <v>9.5261499999999995</v>
      </c>
      <c r="M1937" s="1">
        <f>IF(E1937=1, VLOOKUP(D1937, Sheet1!$E$2:$G$26, 2), Sheet1!$G$3)</f>
        <v>0.20441999999999999</v>
      </c>
      <c r="N1937" s="1">
        <f>'Electricity Rates'!$J$3</f>
        <v>0.19270000000000001</v>
      </c>
      <c r="O1937" s="145">
        <f>L1937-K1937</f>
        <v>-9.1261231633923163</v>
      </c>
      <c r="P1937">
        <f t="shared" si="183"/>
        <v>3.5942930385856995</v>
      </c>
      <c r="Q1937">
        <f>IF(O1937&gt;0, IF(Q1936+O1937*Variables!$B$5&lt;Variables!$B$4, Q1936+O1937*Variables!$B$5, Variables!$B$4), IF(Q1936&gt;-O1937, Q1936+O1937/Variables!$B$5, 0))</f>
        <v>0</v>
      </c>
      <c r="R1937">
        <f>IF(O1937&gt;0, 0, IF(Q1936&gt;-O1937, 0, -O1937 - Q1936*Variables!$B$5))</f>
        <v>9.1261231633923163</v>
      </c>
      <c r="S1937">
        <f t="shared" si="184"/>
        <v>1.8655620970606572</v>
      </c>
      <c r="T1937">
        <f t="shared" si="185"/>
        <v>0</v>
      </c>
    </row>
    <row r="1938" spans="1:20" x14ac:dyDescent="0.3">
      <c r="A1938" s="3">
        <f t="shared" si="180"/>
        <v>43181</v>
      </c>
      <c r="B1938">
        <v>3</v>
      </c>
      <c r="C1938">
        <v>22</v>
      </c>
      <c r="D1938">
        <v>17</v>
      </c>
      <c r="E1938">
        <v>1</v>
      </c>
      <c r="F1938" s="1">
        <f>VLOOKUP(A1938,Weather!$A$1:$E$366, 5)</f>
        <v>0.12820512820512825</v>
      </c>
      <c r="G1938" s="1">
        <f>VLOOKUP(D1938, Spring!$A$1:$E$25, 2)</f>
        <v>973.45132743362797</v>
      </c>
      <c r="H1938" s="1">
        <f>VLOOKUP(D1938, Spring!$A$1:$E$25, 3)</f>
        <v>850.97693786034597</v>
      </c>
      <c r="I1938" s="1">
        <f>VLOOKUP(D1938, Spring!$A$1:$E$25, 5)</f>
        <v>257.39334353781499</v>
      </c>
      <c r="J1938" s="1">
        <f t="shared" si="181"/>
        <v>866.67878267743345</v>
      </c>
      <c r="K1938" s="47">
        <f t="shared" si="182"/>
        <v>16.213847355198649</v>
      </c>
      <c r="L1938" s="48">
        <f>Solar!K1955/1000*Variables!$B$3</f>
        <v>12.3751</v>
      </c>
      <c r="M1938" s="1">
        <f>IF(E1938=1, VLOOKUP(D1938, Sheet1!$E$2:$G$26, 2), Sheet1!$G$3)</f>
        <v>0.20441999999999999</v>
      </c>
      <c r="N1938" s="1">
        <f>'Electricity Rates'!$J$3</f>
        <v>0.19270000000000001</v>
      </c>
      <c r="O1938" s="145">
        <f>L1938-K1938</f>
        <v>-3.8387473551986488</v>
      </c>
      <c r="P1938">
        <f t="shared" si="183"/>
        <v>3.1244083853467797</v>
      </c>
      <c r="Q1938">
        <f>IF(O1938&gt;0, IF(Q1937+O1938*Variables!$B$5&lt;Variables!$B$4, Q1937+O1938*Variables!$B$5, Variables!$B$4), IF(Q1937&gt;-O1938, Q1937+O1938/Variables!$B$5, 0))</f>
        <v>0</v>
      </c>
      <c r="R1938">
        <f>IF(O1938&gt;0, 0, IF(Q1937&gt;-O1938, 0, -O1938 - Q1937*Variables!$B$5))</f>
        <v>3.8387473551986488</v>
      </c>
      <c r="S1938">
        <f t="shared" si="184"/>
        <v>0.78471673434970779</v>
      </c>
      <c r="T1938">
        <f t="shared" si="185"/>
        <v>0</v>
      </c>
    </row>
    <row r="1939" spans="1:20" x14ac:dyDescent="0.3">
      <c r="A1939" s="3">
        <f t="shared" si="180"/>
        <v>43181</v>
      </c>
      <c r="B1939">
        <v>3</v>
      </c>
      <c r="C1939">
        <v>22</v>
      </c>
      <c r="D1939">
        <v>18</v>
      </c>
      <c r="E1939">
        <v>1</v>
      </c>
      <c r="F1939" s="1">
        <f>VLOOKUP(A1939,Weather!$A$1:$E$366, 5)</f>
        <v>0.12820512820512825</v>
      </c>
      <c r="G1939" s="1">
        <f>VLOOKUP(D1939, Spring!$A$1:$E$25, 2)</f>
        <v>690.26548672566298</v>
      </c>
      <c r="H1939" s="1">
        <f>VLOOKUP(D1939, Spring!$A$1:$E$25, 3)</f>
        <v>590.923299339663</v>
      </c>
      <c r="I1939" s="1">
        <f>VLOOKUP(D1939, Spring!$A$1:$E$25, 5)</f>
        <v>248.81274775305101</v>
      </c>
      <c r="J1939" s="1">
        <f t="shared" si="181"/>
        <v>603.65947720966301</v>
      </c>
      <c r="K1939" s="47">
        <f t="shared" si="182"/>
        <v>11.293275909858437</v>
      </c>
      <c r="L1939" s="48">
        <f>Solar!K1956/1000*Variables!$B$3</f>
        <v>0.61124999999999996</v>
      </c>
      <c r="M1939" s="1">
        <f>IF(E1939=1, VLOOKUP(D1939, Sheet1!$E$2:$G$26, 2), Sheet1!$G$3)</f>
        <v>0.20441999999999999</v>
      </c>
      <c r="N1939" s="1">
        <f>'Electricity Rates'!$J$3</f>
        <v>0.19270000000000001</v>
      </c>
      <c r="O1939" s="145">
        <f>L1939-K1939</f>
        <v>-10.682025909858437</v>
      </c>
      <c r="P1939">
        <f t="shared" si="183"/>
        <v>2.1762142678297209</v>
      </c>
      <c r="Q1939">
        <f>IF(O1939&gt;0, IF(Q1938+O1939*Variables!$B$5&lt;Variables!$B$4, Q1938+O1939*Variables!$B$5, Variables!$B$4), IF(Q1938&gt;-O1939, Q1938+O1939/Variables!$B$5, 0))</f>
        <v>0</v>
      </c>
      <c r="R1939">
        <f>IF(O1939&gt;0, 0, IF(Q1938&gt;-O1939, 0, -O1939 - Q1938*Variables!$B$5))</f>
        <v>10.682025909858437</v>
      </c>
      <c r="S1939">
        <f t="shared" si="184"/>
        <v>2.1836197364932617</v>
      </c>
      <c r="T1939">
        <f t="shared" si="185"/>
        <v>0</v>
      </c>
    </row>
    <row r="1940" spans="1:20" x14ac:dyDescent="0.3">
      <c r="A1940" s="3">
        <f t="shared" si="180"/>
        <v>43181</v>
      </c>
      <c r="B1940">
        <v>3</v>
      </c>
      <c r="C1940">
        <v>22</v>
      </c>
      <c r="D1940">
        <v>19</v>
      </c>
      <c r="E1940">
        <v>1</v>
      </c>
      <c r="F1940" s="1">
        <f>VLOOKUP(A1940,Weather!$A$1:$E$366, 5)</f>
        <v>0.12820512820512825</v>
      </c>
      <c r="G1940" s="1">
        <f>VLOOKUP(D1940, Spring!$A$1:$E$25, 2)</f>
        <v>482.300884955752</v>
      </c>
      <c r="H1940" s="1">
        <f>VLOOKUP(D1940, Spring!$A$1:$E$25, 3)</f>
        <v>454.99679692504799</v>
      </c>
      <c r="I1940" s="1">
        <f>VLOOKUP(D1940, Spring!$A$1:$E$25, 5)</f>
        <v>266.52341143686903</v>
      </c>
      <c r="J1940" s="1">
        <f t="shared" si="181"/>
        <v>458.49732103154849</v>
      </c>
      <c r="K1940" s="47">
        <f t="shared" si="182"/>
        <v>8.5775788268487929</v>
      </c>
      <c r="L1940" s="48">
        <f>Solar!K1957/1000*Variables!$B$3</f>
        <v>0</v>
      </c>
      <c r="M1940" s="1">
        <f>IF(E1940=1, VLOOKUP(D1940, Sheet1!$E$2:$G$26, 2), Sheet1!$G$3)</f>
        <v>0.20441999999999999</v>
      </c>
      <c r="N1940" s="1">
        <f>'Electricity Rates'!$J$3</f>
        <v>0.19270000000000001</v>
      </c>
      <c r="O1940" s="145">
        <f>L1940-K1940</f>
        <v>-8.5775788268487929</v>
      </c>
      <c r="P1940">
        <f t="shared" si="183"/>
        <v>1.6528994399337624</v>
      </c>
      <c r="Q1940">
        <f>IF(O1940&gt;0, IF(Q1939+O1940*Variables!$B$5&lt;Variables!$B$4, Q1939+O1940*Variables!$B$5, Variables!$B$4), IF(Q1939&gt;-O1940, Q1939+O1940/Variables!$B$5, 0))</f>
        <v>0</v>
      </c>
      <c r="R1940">
        <f>IF(O1940&gt;0, 0, IF(Q1939&gt;-O1940, 0, -O1940 - Q1939*Variables!$B$5))</f>
        <v>8.5775788268487929</v>
      </c>
      <c r="S1940">
        <f t="shared" si="184"/>
        <v>1.7534286637844301</v>
      </c>
      <c r="T1940">
        <f t="shared" si="185"/>
        <v>0</v>
      </c>
    </row>
    <row r="1941" spans="1:20" x14ac:dyDescent="0.3">
      <c r="A1941" s="3">
        <f t="shared" si="180"/>
        <v>43181</v>
      </c>
      <c r="B1941">
        <v>3</v>
      </c>
      <c r="C1941">
        <v>22</v>
      </c>
      <c r="D1941">
        <v>20</v>
      </c>
      <c r="E1941">
        <v>1</v>
      </c>
      <c r="F1941" s="1">
        <f>VLOOKUP(A1941,Weather!$A$1:$E$366, 5)</f>
        <v>0.12820512820512825</v>
      </c>
      <c r="G1941" s="1">
        <f>VLOOKUP(D1941, Spring!$A$1:$E$25, 2)</f>
        <v>415.92920353982299</v>
      </c>
      <c r="H1941" s="1">
        <f>VLOOKUP(D1941, Spring!$A$1:$E$25, 3)</f>
        <v>371.98648067830999</v>
      </c>
      <c r="I1941" s="1">
        <f>VLOOKUP(D1941, Spring!$A$1:$E$25, 5)</f>
        <v>284.25369912476901</v>
      </c>
      <c r="J1941" s="1">
        <f t="shared" si="181"/>
        <v>377.6201630964527</v>
      </c>
      <c r="K1941" s="47">
        <f t="shared" si="182"/>
        <v>7.0645270255449217</v>
      </c>
      <c r="L1941" s="48">
        <f>Solar!K1958/1000*Variables!$B$3</f>
        <v>0</v>
      </c>
      <c r="M1941" s="1">
        <f>IF(E1941=1, VLOOKUP(D1941, Sheet1!$E$2:$G$26, 2), Sheet1!$G$3)</f>
        <v>0.20441999999999999</v>
      </c>
      <c r="N1941" s="1">
        <f>'Electricity Rates'!$J$3</f>
        <v>0.19270000000000001</v>
      </c>
      <c r="O1941" s="145">
        <f>L1941-K1941</f>
        <v>-7.0645270255449217</v>
      </c>
      <c r="P1941">
        <f t="shared" si="183"/>
        <v>1.3613343578225066</v>
      </c>
      <c r="Q1941">
        <f>IF(O1941&gt;0, IF(Q1940+O1941*Variables!$B$5&lt;Variables!$B$4, Q1940+O1941*Variables!$B$5, Variables!$B$4), IF(Q1940&gt;-O1941, Q1940+O1941/Variables!$B$5, 0))</f>
        <v>0</v>
      </c>
      <c r="R1941">
        <f>IF(O1941&gt;0, 0, IF(Q1940&gt;-O1941, 0, -O1941 - Q1940*Variables!$B$5))</f>
        <v>7.0645270255449217</v>
      </c>
      <c r="S1941">
        <f t="shared" si="184"/>
        <v>1.4441306145618928</v>
      </c>
      <c r="T1941">
        <f t="shared" si="185"/>
        <v>0</v>
      </c>
    </row>
    <row r="1942" spans="1:20" x14ac:dyDescent="0.3">
      <c r="A1942" s="3">
        <f t="shared" si="180"/>
        <v>43181</v>
      </c>
      <c r="B1942">
        <v>3</v>
      </c>
      <c r="C1942">
        <v>22</v>
      </c>
      <c r="D1942">
        <v>21</v>
      </c>
      <c r="E1942">
        <v>1</v>
      </c>
      <c r="F1942" s="1">
        <f>VLOOKUP(A1942,Weather!$A$1:$E$366, 5)</f>
        <v>0.12820512820512825</v>
      </c>
      <c r="G1942" s="1">
        <f>VLOOKUP(D1942, Spring!$A$1:$E$25, 2)</f>
        <v>371.68141592920301</v>
      </c>
      <c r="H1942" s="1">
        <f>VLOOKUP(D1942, Spring!$A$1:$E$25, 3)</f>
        <v>318.10538116591903</v>
      </c>
      <c r="I1942" s="1">
        <f>VLOOKUP(D1942, Spring!$A$1:$E$25, 5)</f>
        <v>271.28223242670401</v>
      </c>
      <c r="J1942" s="1">
        <f t="shared" si="181"/>
        <v>324.97410357146828</v>
      </c>
      <c r="K1942" s="47">
        <f t="shared" si="182"/>
        <v>6.0796232872143428</v>
      </c>
      <c r="L1942" s="48">
        <f>Solar!K1959/1000*Variables!$B$3</f>
        <v>0</v>
      </c>
      <c r="M1942" s="1">
        <f>IF(E1942=1, VLOOKUP(D1942, Sheet1!$E$2:$G$26, 2), Sheet1!$G$3)</f>
        <v>0.20441999999999999</v>
      </c>
      <c r="N1942" s="1">
        <f>'Electricity Rates'!$J$3</f>
        <v>0.19270000000000001</v>
      </c>
      <c r="O1942" s="145">
        <f>L1942-K1942</f>
        <v>-6.0796232872143428</v>
      </c>
      <c r="P1942">
        <f t="shared" si="183"/>
        <v>1.1715434074462039</v>
      </c>
      <c r="Q1942">
        <f>IF(O1942&gt;0, IF(Q1941+O1942*Variables!$B$5&lt;Variables!$B$4, Q1941+O1942*Variables!$B$5, Variables!$B$4), IF(Q1941&gt;-O1942, Q1941+O1942/Variables!$B$5, 0))</f>
        <v>0</v>
      </c>
      <c r="R1942">
        <f>IF(O1942&gt;0, 0, IF(Q1941&gt;-O1942, 0, -O1942 - Q1941*Variables!$B$5))</f>
        <v>6.0796232872143428</v>
      </c>
      <c r="S1942">
        <f t="shared" si="184"/>
        <v>1.2427965923723558</v>
      </c>
      <c r="T1942">
        <f t="shared" si="185"/>
        <v>0</v>
      </c>
    </row>
    <row r="1943" spans="1:20" x14ac:dyDescent="0.3">
      <c r="A1943" s="3">
        <f t="shared" si="180"/>
        <v>43181</v>
      </c>
      <c r="B1943">
        <v>3</v>
      </c>
      <c r="C1943">
        <v>22</v>
      </c>
      <c r="D1943">
        <v>22</v>
      </c>
      <c r="E1943">
        <v>1</v>
      </c>
      <c r="F1943" s="1">
        <f>VLOOKUP(A1943,Weather!$A$1:$E$366, 5)</f>
        <v>0.12820512820512825</v>
      </c>
      <c r="G1943" s="1">
        <f>VLOOKUP(D1943, Spring!$A$1:$E$25, 2)</f>
        <v>345.13274336283098</v>
      </c>
      <c r="H1943" s="1">
        <f>VLOOKUP(D1943, Spring!$A$1:$E$25, 3)</f>
        <v>289.79820627802701</v>
      </c>
      <c r="I1943" s="1">
        <f>VLOOKUP(D1943, Spring!$A$1:$E$25, 5)</f>
        <v>275.85953137878198</v>
      </c>
      <c r="J1943" s="1">
        <f t="shared" si="181"/>
        <v>296.8923776991557</v>
      </c>
      <c r="K1943" s="47">
        <f t="shared" si="182"/>
        <v>5.5542696892439283</v>
      </c>
      <c r="L1943" s="48">
        <f>Solar!K1960/1000*Variables!$B$3</f>
        <v>0</v>
      </c>
      <c r="M1943" s="1">
        <f>IF(E1943=1, VLOOKUP(D1943, Sheet1!$E$2:$G$26, 2), Sheet1!$G$3)</f>
        <v>0.18618000000000001</v>
      </c>
      <c r="N1943" s="1">
        <f>'Electricity Rates'!$J$3</f>
        <v>0.19270000000000001</v>
      </c>
      <c r="O1943" s="145">
        <f>L1943-K1943</f>
        <v>-5.5542696892439283</v>
      </c>
      <c r="P1943">
        <f t="shared" si="183"/>
        <v>1.0703077691173051</v>
      </c>
      <c r="Q1943">
        <f>IF(O1943&gt;0, IF(Q1942+O1943*Variables!$B$5&lt;Variables!$B$4, Q1942+O1943*Variables!$B$5, Variables!$B$4), IF(Q1942&gt;-O1943, Q1942+O1943/Variables!$B$5, 0))</f>
        <v>0</v>
      </c>
      <c r="R1943">
        <f>IF(O1943&gt;0, 0, IF(Q1942&gt;-O1943, 0, -O1943 - Q1942*Variables!$B$5))</f>
        <v>5.5542696892439283</v>
      </c>
      <c r="S1943">
        <f t="shared" si="184"/>
        <v>1.0340939307434347</v>
      </c>
      <c r="T1943">
        <f t="shared" si="185"/>
        <v>0</v>
      </c>
    </row>
    <row r="1944" spans="1:20" x14ac:dyDescent="0.3">
      <c r="A1944" s="3">
        <f t="shared" si="180"/>
        <v>43181</v>
      </c>
      <c r="B1944">
        <v>3</v>
      </c>
      <c r="C1944">
        <v>22</v>
      </c>
      <c r="D1944">
        <v>23</v>
      </c>
      <c r="E1944">
        <v>1</v>
      </c>
      <c r="F1944" s="1">
        <f>VLOOKUP(A1944,Weather!$A$1:$E$366, 5)</f>
        <v>0.12820512820512825</v>
      </c>
      <c r="G1944" s="1">
        <f>VLOOKUP(D1944, Spring!$A$1:$E$25, 2)</f>
        <v>318.58407079646003</v>
      </c>
      <c r="H1944" s="1">
        <f>VLOOKUP(D1944, Spring!$A$1:$E$25, 3)</f>
        <v>270.57975656630401</v>
      </c>
      <c r="I1944" s="1">
        <f>VLOOKUP(D1944, Spring!$A$1:$E$25, 5)</f>
        <v>271.64527650221697</v>
      </c>
      <c r="J1944" s="1">
        <f t="shared" si="181"/>
        <v>276.73415582658043</v>
      </c>
      <c r="K1944" s="47">
        <f t="shared" si="182"/>
        <v>5.177149193246037</v>
      </c>
      <c r="L1944" s="48">
        <f>Solar!K1961/1000*Variables!$B$3</f>
        <v>0</v>
      </c>
      <c r="M1944" s="1">
        <f>IF(E1944=1, VLOOKUP(D1944, Sheet1!$E$2:$G$26, 2), Sheet1!$G$3)</f>
        <v>0.18618000000000001</v>
      </c>
      <c r="N1944" s="1">
        <f>'Electricity Rates'!$J$3</f>
        <v>0.19270000000000001</v>
      </c>
      <c r="O1944" s="145">
        <f>L1944-K1944</f>
        <v>-5.177149193246037</v>
      </c>
      <c r="P1944">
        <f t="shared" si="183"/>
        <v>0.99763664953851139</v>
      </c>
      <c r="Q1944">
        <f>IF(O1944&gt;0, IF(Q1943+O1944*Variables!$B$5&lt;Variables!$B$4, Q1943+O1944*Variables!$B$5, Variables!$B$4), IF(Q1943&gt;-O1944, Q1943+O1944/Variables!$B$5, 0))</f>
        <v>0</v>
      </c>
      <c r="R1944">
        <f>IF(O1944&gt;0, 0, IF(Q1943&gt;-O1944, 0, -O1944 - Q1943*Variables!$B$5))</f>
        <v>5.177149193246037</v>
      </c>
      <c r="S1944">
        <f t="shared" si="184"/>
        <v>0.96388163679854721</v>
      </c>
      <c r="T1944">
        <f t="shared" si="185"/>
        <v>0</v>
      </c>
    </row>
    <row r="1945" spans="1:20" x14ac:dyDescent="0.3">
      <c r="A1945" s="3">
        <f t="shared" si="180"/>
        <v>43181</v>
      </c>
      <c r="B1945">
        <v>3</v>
      </c>
      <c r="C1945">
        <v>22</v>
      </c>
      <c r="D1945">
        <v>24</v>
      </c>
      <c r="E1945">
        <v>1</v>
      </c>
      <c r="F1945" s="1">
        <f>VLOOKUP(A1945,Weather!$A$1:$E$366, 5)</f>
        <v>0.12820512820512825</v>
      </c>
      <c r="G1945" s="1">
        <f>VLOOKUP(D1945, Spring!$A$1:$E$25, 2)</f>
        <v>287.61061946902601</v>
      </c>
      <c r="H1945" s="1">
        <f>VLOOKUP(D1945, Spring!$A$1:$E$25, 3)</f>
        <v>251.20115310698301</v>
      </c>
      <c r="I1945" s="1">
        <f>VLOOKUP(D1945, Spring!$A$1:$E$25, 5)</f>
        <v>267.465363632795</v>
      </c>
      <c r="J1945" s="1">
        <f t="shared" si="181"/>
        <v>255.86903340980905</v>
      </c>
      <c r="K1945" s="47">
        <f t="shared" si="182"/>
        <v>4.7868039849925923</v>
      </c>
      <c r="L1945" s="48">
        <f>Solar!K1962/1000*Variables!$B$3</f>
        <v>0</v>
      </c>
      <c r="M1945" s="1">
        <f>IF(E1945=1, VLOOKUP(D1945, Sheet1!$E$2:$G$26, 2), Sheet1!$G$3)</f>
        <v>0.18618000000000001</v>
      </c>
      <c r="N1945" s="1">
        <f>'Electricity Rates'!$J$3</f>
        <v>0.19270000000000001</v>
      </c>
      <c r="O1945" s="145">
        <f>L1945-K1945</f>
        <v>-4.7868039849925923</v>
      </c>
      <c r="P1945">
        <f t="shared" si="183"/>
        <v>0.92241712790807262</v>
      </c>
      <c r="Q1945">
        <f>IF(O1945&gt;0, IF(Q1944+O1945*Variables!$B$5&lt;Variables!$B$4, Q1944+O1945*Variables!$B$5, Variables!$B$4), IF(Q1944&gt;-O1945, Q1944+O1945/Variables!$B$5, 0))</f>
        <v>0</v>
      </c>
      <c r="R1945">
        <f>IF(O1945&gt;0, 0, IF(Q1944&gt;-O1945, 0, -O1945 - Q1944*Variables!$B$5))</f>
        <v>4.7868039849925923</v>
      </c>
      <c r="S1945">
        <f t="shared" si="184"/>
        <v>0.89120716592592086</v>
      </c>
      <c r="T1945">
        <f t="shared" si="185"/>
        <v>0</v>
      </c>
    </row>
    <row r="1946" spans="1:20" x14ac:dyDescent="0.3">
      <c r="A1946" s="3">
        <f t="shared" si="180"/>
        <v>43182</v>
      </c>
      <c r="B1946">
        <v>3</v>
      </c>
      <c r="C1946">
        <v>23</v>
      </c>
      <c r="D1946">
        <v>1</v>
      </c>
      <c r="E1946">
        <v>1</v>
      </c>
      <c r="F1946" s="1">
        <f>VLOOKUP(A1946,Weather!$A$1:$E$366, 5)</f>
        <v>0.15384615384615427</v>
      </c>
      <c r="G1946" s="1">
        <f>VLOOKUP(D1946, Spring!$A$1:$E$25, 2)</f>
        <v>284.91351697629602</v>
      </c>
      <c r="H1946" s="1">
        <f>VLOOKUP(D1946, Spring!$A$1:$E$25, 3)</f>
        <v>272.00797092955099</v>
      </c>
      <c r="I1946" s="1">
        <f>VLOOKUP(D1946, Spring!$A$1:$E$25, 5)</f>
        <v>272.01322657875102</v>
      </c>
      <c r="J1946" s="1">
        <f t="shared" si="181"/>
        <v>273.99343955212714</v>
      </c>
      <c r="K1946" s="47">
        <f t="shared" si="182"/>
        <v>5.1258758077587254</v>
      </c>
      <c r="L1946" s="48">
        <f>Solar!K1963/1000*Variables!$B$3</f>
        <v>0</v>
      </c>
      <c r="M1946" s="1">
        <f>IF(E1946=1, VLOOKUP(D1946, Sheet1!$E$2:$G$26, 2), Sheet1!$G$3)</f>
        <v>0.18618000000000001</v>
      </c>
      <c r="N1946" s="1">
        <f>'Electricity Rates'!$J$3</f>
        <v>0.19270000000000001</v>
      </c>
      <c r="O1946" s="145">
        <f>L1946-K1946</f>
        <v>-5.1258758077587254</v>
      </c>
      <c r="P1946">
        <f t="shared" si="183"/>
        <v>0.98775626815510642</v>
      </c>
      <c r="Q1946">
        <f>IF(O1946&gt;0, IF(Q1945+O1946*Variables!$B$5&lt;Variables!$B$4, Q1945+O1946*Variables!$B$5, Variables!$B$4), IF(Q1945&gt;-O1946, Q1945+O1946/Variables!$B$5, 0))</f>
        <v>0</v>
      </c>
      <c r="R1946">
        <f>IF(O1946&gt;0, 0, IF(Q1945&gt;-O1946, 0, -O1946 - Q1945*Variables!$B$5))</f>
        <v>5.1258758077587254</v>
      </c>
      <c r="S1946">
        <f t="shared" si="184"/>
        <v>0.95433555788851954</v>
      </c>
      <c r="T1946">
        <f t="shared" si="185"/>
        <v>0</v>
      </c>
    </row>
    <row r="1947" spans="1:20" x14ac:dyDescent="0.3">
      <c r="A1947" s="3">
        <f t="shared" si="180"/>
        <v>43182</v>
      </c>
      <c r="B1947">
        <v>3</v>
      </c>
      <c r="C1947">
        <v>23</v>
      </c>
      <c r="D1947">
        <v>2</v>
      </c>
      <c r="E1947">
        <v>1</v>
      </c>
      <c r="F1947" s="1">
        <f>VLOOKUP(A1947,Weather!$A$1:$E$366, 5)</f>
        <v>0.15384615384615427</v>
      </c>
      <c r="G1947" s="1">
        <f>VLOOKUP(D1947, Spring!$A$1:$E$25, 2)</f>
        <v>283.47213324791699</v>
      </c>
      <c r="H1947" s="1">
        <f>VLOOKUP(D1947, Spring!$A$1:$E$25, 3)</f>
        <v>272.193568553901</v>
      </c>
      <c r="I1947" s="1">
        <f>VLOOKUP(D1947, Spring!$A$1:$E$25, 5)</f>
        <v>263.43263079398702</v>
      </c>
      <c r="J1947" s="1">
        <f t="shared" si="181"/>
        <v>273.92873235298038</v>
      </c>
      <c r="K1947" s="47">
        <f t="shared" si="182"/>
        <v>5.1246652639324335</v>
      </c>
      <c r="L1947" s="48">
        <f>Solar!K1964/1000*Variables!$B$3</f>
        <v>0</v>
      </c>
      <c r="M1947" s="1">
        <f>IF(E1947=1, VLOOKUP(D1947, Sheet1!$E$2:$G$26, 2), Sheet1!$G$3)</f>
        <v>0.18618000000000001</v>
      </c>
      <c r="N1947" s="1">
        <f>'Electricity Rates'!$J$3</f>
        <v>0.19270000000000001</v>
      </c>
      <c r="O1947" s="145">
        <f>L1947-K1947</f>
        <v>-5.1246652639324335</v>
      </c>
      <c r="P1947">
        <f t="shared" si="183"/>
        <v>0.98752299635978003</v>
      </c>
      <c r="Q1947">
        <f>IF(O1947&gt;0, IF(Q1946+O1947*Variables!$B$5&lt;Variables!$B$4, Q1946+O1947*Variables!$B$5, Variables!$B$4), IF(Q1946&gt;-O1947, Q1946+O1947/Variables!$B$5, 0))</f>
        <v>0</v>
      </c>
      <c r="R1947">
        <f>IF(O1947&gt;0, 0, IF(Q1946&gt;-O1947, 0, -O1947 - Q1946*Variables!$B$5))</f>
        <v>5.1246652639324335</v>
      </c>
      <c r="S1947">
        <f t="shared" si="184"/>
        <v>0.95411017883894056</v>
      </c>
      <c r="T1947">
        <f t="shared" si="185"/>
        <v>0</v>
      </c>
    </row>
    <row r="1948" spans="1:20" x14ac:dyDescent="0.3">
      <c r="A1948" s="3">
        <f t="shared" si="180"/>
        <v>43182</v>
      </c>
      <c r="B1948">
        <v>3</v>
      </c>
      <c r="C1948">
        <v>23</v>
      </c>
      <c r="D1948">
        <v>3</v>
      </c>
      <c r="E1948">
        <v>1</v>
      </c>
      <c r="F1948" s="1">
        <f>VLOOKUP(A1948,Weather!$A$1:$E$366, 5)</f>
        <v>0.15384615384615427</v>
      </c>
      <c r="G1948" s="1">
        <f>VLOOKUP(D1948, Spring!$A$1:$E$25, 2)</f>
        <v>282.03074951953801</v>
      </c>
      <c r="H1948" s="1">
        <f>VLOOKUP(D1948, Spring!$A$1:$E$25, 3)</f>
        <v>263.612120501699</v>
      </c>
      <c r="I1948" s="1">
        <f>VLOOKUP(D1948, Spring!$A$1:$E$25, 5)</f>
        <v>268.00502374504498</v>
      </c>
      <c r="J1948" s="1">
        <f t="shared" si="181"/>
        <v>266.44575573521269</v>
      </c>
      <c r="K1948" s="47">
        <f t="shared" si="182"/>
        <v>4.9846735587378204</v>
      </c>
      <c r="L1948" s="48">
        <f>Solar!K1965/1000*Variables!$B$3</f>
        <v>0</v>
      </c>
      <c r="M1948" s="1">
        <f>IF(E1948=1, VLOOKUP(D1948, Sheet1!$E$2:$G$26, 2), Sheet1!$G$3)</f>
        <v>0.18618000000000001</v>
      </c>
      <c r="N1948" s="1">
        <f>'Electricity Rates'!$J$3</f>
        <v>0.19270000000000001</v>
      </c>
      <c r="O1948" s="145">
        <f>L1948-K1948</f>
        <v>-4.9846735587378204</v>
      </c>
      <c r="P1948">
        <f t="shared" si="183"/>
        <v>0.96054659476877802</v>
      </c>
      <c r="Q1948">
        <f>IF(O1948&gt;0, IF(Q1947+O1948*Variables!$B$5&lt;Variables!$B$4, Q1947+O1948*Variables!$B$5, Variables!$B$4), IF(Q1947&gt;-O1948, Q1947+O1948/Variables!$B$5, 0))</f>
        <v>0</v>
      </c>
      <c r="R1948">
        <f>IF(O1948&gt;0, 0, IF(Q1947&gt;-O1948, 0, -O1948 - Q1947*Variables!$B$5))</f>
        <v>4.9846735587378204</v>
      </c>
      <c r="S1948">
        <f t="shared" si="184"/>
        <v>0.92804652316580749</v>
      </c>
      <c r="T1948">
        <f t="shared" si="185"/>
        <v>0</v>
      </c>
    </row>
    <row r="1949" spans="1:20" x14ac:dyDescent="0.3">
      <c r="A1949" s="3">
        <f t="shared" si="180"/>
        <v>43182</v>
      </c>
      <c r="B1949">
        <v>3</v>
      </c>
      <c r="C1949">
        <v>23</v>
      </c>
      <c r="D1949">
        <v>4</v>
      </c>
      <c r="E1949">
        <v>1</v>
      </c>
      <c r="F1949" s="1">
        <f>VLOOKUP(A1949,Weather!$A$1:$E$366, 5)</f>
        <v>0.15384615384615427</v>
      </c>
      <c r="G1949" s="1">
        <f>VLOOKUP(D1949, Spring!$A$1:$E$25, 2)</f>
        <v>287.61061946902601</v>
      </c>
      <c r="H1949" s="1">
        <f>VLOOKUP(D1949, Spring!$A$1:$E$25, 3)</f>
        <v>280.54932735425899</v>
      </c>
      <c r="I1949" s="1">
        <f>VLOOKUP(D1949, Spring!$A$1:$E$25, 5)</f>
        <v>263.81039287256101</v>
      </c>
      <c r="J1949" s="1">
        <f t="shared" si="181"/>
        <v>281.63567998730008</v>
      </c>
      <c r="K1949" s="47">
        <f t="shared" si="182"/>
        <v>5.2688470242512127</v>
      </c>
      <c r="L1949" s="48">
        <f>Solar!K1966/1000*Variables!$B$3</f>
        <v>0</v>
      </c>
      <c r="M1949" s="1">
        <f>IF(E1949=1, VLOOKUP(D1949, Sheet1!$E$2:$G$26, 2), Sheet1!$G$3)</f>
        <v>0.18618000000000001</v>
      </c>
      <c r="N1949" s="1">
        <f>'Electricity Rates'!$J$3</f>
        <v>0.19270000000000001</v>
      </c>
      <c r="O1949" s="145">
        <f>L1949-K1949</f>
        <v>-5.2688470242512127</v>
      </c>
      <c r="P1949">
        <f t="shared" si="183"/>
        <v>1.0153068215732088</v>
      </c>
      <c r="Q1949">
        <f>IF(O1949&gt;0, IF(Q1948+O1949*Variables!$B$5&lt;Variables!$B$4, Q1948+O1949*Variables!$B$5, Variables!$B$4), IF(Q1948&gt;-O1949, Q1948+O1949/Variables!$B$5, 0))</f>
        <v>0</v>
      </c>
      <c r="R1949">
        <f>IF(O1949&gt;0, 0, IF(Q1948&gt;-O1949, 0, -O1949 - Q1948*Variables!$B$5))</f>
        <v>5.2688470242512127</v>
      </c>
      <c r="S1949">
        <f t="shared" si="184"/>
        <v>0.98095393897509087</v>
      </c>
      <c r="T1949">
        <f t="shared" si="185"/>
        <v>0</v>
      </c>
    </row>
    <row r="1950" spans="1:20" x14ac:dyDescent="0.3">
      <c r="A1950" s="3">
        <f t="shared" si="180"/>
        <v>43182</v>
      </c>
      <c r="B1950">
        <v>3</v>
      </c>
      <c r="C1950">
        <v>23</v>
      </c>
      <c r="D1950">
        <v>5</v>
      </c>
      <c r="E1950">
        <v>1</v>
      </c>
      <c r="F1950" s="1">
        <f>VLOOKUP(A1950,Weather!$A$1:$E$366, 5)</f>
        <v>0.15384615384615427</v>
      </c>
      <c r="G1950" s="1">
        <f>VLOOKUP(D1950, Spring!$A$1:$E$25, 2)</f>
        <v>318.58407079646003</v>
      </c>
      <c r="H1950" s="1">
        <f>VLOOKUP(D1950, Spring!$A$1:$E$25, 3)</f>
        <v>296.96508648302301</v>
      </c>
      <c r="I1950" s="1">
        <f>VLOOKUP(D1950, Spring!$A$1:$E$25, 5)</f>
        <v>263.982102908277</v>
      </c>
      <c r="J1950" s="1">
        <f t="shared" si="181"/>
        <v>300.29108406970562</v>
      </c>
      <c r="K1950" s="47">
        <f t="shared" si="182"/>
        <v>5.6178527691561859</v>
      </c>
      <c r="L1950" s="48">
        <f>Solar!K1967/1000*Variables!$B$3</f>
        <v>0</v>
      </c>
      <c r="M1950" s="1">
        <f>IF(E1950=1, VLOOKUP(D1950, Sheet1!$E$2:$G$26, 2), Sheet1!$G$3)</f>
        <v>0.18618000000000001</v>
      </c>
      <c r="N1950" s="1">
        <f>'Electricity Rates'!$J$3</f>
        <v>0.19270000000000001</v>
      </c>
      <c r="O1950" s="145">
        <f>L1950-K1950</f>
        <v>-5.6178527691561859</v>
      </c>
      <c r="P1950">
        <f t="shared" si="183"/>
        <v>1.0825602286163971</v>
      </c>
      <c r="Q1950">
        <f>IF(O1950&gt;0, IF(Q1949+O1950*Variables!$B$5&lt;Variables!$B$4, Q1949+O1950*Variables!$B$5, Variables!$B$4), IF(Q1949&gt;-O1950, Q1949+O1950/Variables!$B$5, 0))</f>
        <v>0</v>
      </c>
      <c r="R1950">
        <f>IF(O1950&gt;0, 0, IF(Q1949&gt;-O1950, 0, -O1950 - Q1949*Variables!$B$5))</f>
        <v>5.6178527691561859</v>
      </c>
      <c r="S1950">
        <f t="shared" si="184"/>
        <v>1.0459318285614987</v>
      </c>
      <c r="T1950">
        <f t="shared" si="185"/>
        <v>0</v>
      </c>
    </row>
    <row r="1951" spans="1:20" x14ac:dyDescent="0.3">
      <c r="A1951" s="3">
        <f t="shared" si="180"/>
        <v>43182</v>
      </c>
      <c r="B1951">
        <v>3</v>
      </c>
      <c r="C1951">
        <v>23</v>
      </c>
      <c r="D1951">
        <v>6</v>
      </c>
      <c r="E1951">
        <v>1</v>
      </c>
      <c r="F1951" s="1">
        <f>VLOOKUP(A1951,Weather!$A$1:$E$366, 5)</f>
        <v>0.15384615384615427</v>
      </c>
      <c r="G1951" s="1">
        <f>VLOOKUP(D1951, Spring!$A$1:$E$25, 2)</f>
        <v>389.38053097345102</v>
      </c>
      <c r="H1951" s="1">
        <f>VLOOKUP(D1951, Spring!$A$1:$E$25, 3)</f>
        <v>340.20659833439998</v>
      </c>
      <c r="I1951" s="1">
        <f>VLOOKUP(D1951, Spring!$A$1:$E$25, 5)</f>
        <v>264.16853094705402</v>
      </c>
      <c r="J1951" s="1">
        <f t="shared" si="181"/>
        <v>347.77181874040787</v>
      </c>
      <c r="K1951" s="47">
        <f t="shared" si="182"/>
        <v>6.5061234868091198</v>
      </c>
      <c r="L1951" s="48">
        <f>Solar!K1968/1000*Variables!$B$3</f>
        <v>0</v>
      </c>
      <c r="M1951" s="1">
        <f>IF(E1951=1, VLOOKUP(D1951, Sheet1!$E$2:$G$26, 2), Sheet1!$G$3)</f>
        <v>0.18618000000000001</v>
      </c>
      <c r="N1951" s="1">
        <f>'Electricity Rates'!$J$3</f>
        <v>0.19270000000000001</v>
      </c>
      <c r="O1951" s="145">
        <f>L1951-K1951</f>
        <v>-6.5061234868091198</v>
      </c>
      <c r="P1951">
        <f t="shared" si="183"/>
        <v>1.2537299959081174</v>
      </c>
      <c r="Q1951">
        <f>IF(O1951&gt;0, IF(Q1950+O1951*Variables!$B$5&lt;Variables!$B$4, Q1950+O1951*Variables!$B$5, Variables!$B$4), IF(Q1950&gt;-O1951, Q1950+O1951/Variables!$B$5, 0))</f>
        <v>0</v>
      </c>
      <c r="R1951">
        <f>IF(O1951&gt;0, 0, IF(Q1950&gt;-O1951, 0, -O1951 - Q1950*Variables!$B$5))</f>
        <v>6.5061234868091198</v>
      </c>
      <c r="S1951">
        <f t="shared" si="184"/>
        <v>1.211310070774122</v>
      </c>
      <c r="T1951">
        <f t="shared" si="185"/>
        <v>0</v>
      </c>
    </row>
    <row r="1952" spans="1:20" x14ac:dyDescent="0.3">
      <c r="A1952" s="3">
        <f t="shared" si="180"/>
        <v>43182</v>
      </c>
      <c r="B1952">
        <v>3</v>
      </c>
      <c r="C1952">
        <v>23</v>
      </c>
      <c r="D1952">
        <v>7</v>
      </c>
      <c r="E1952">
        <v>1</v>
      </c>
      <c r="F1952" s="1">
        <f>VLOOKUP(A1952,Weather!$A$1:$E$366, 5)</f>
        <v>0.15384615384615427</v>
      </c>
      <c r="G1952" s="1">
        <f>VLOOKUP(D1952, Spring!$A$1:$E$25, 2)</f>
        <v>623.89380530973403</v>
      </c>
      <c r="H1952" s="1">
        <f>VLOOKUP(D1952, Spring!$A$1:$E$25, 3)</f>
        <v>374.47950032030701</v>
      </c>
      <c r="I1952" s="1">
        <f>VLOOKUP(D1952, Spring!$A$1:$E$25, 5)</f>
        <v>251.18725224694799</v>
      </c>
      <c r="J1952" s="1">
        <f t="shared" si="181"/>
        <v>412.85093185714203</v>
      </c>
      <c r="K1952" s="47">
        <f t="shared" si="182"/>
        <v>7.7236250885290261</v>
      </c>
      <c r="L1952" s="48">
        <f>Solar!K1969/1000*Variables!$B$3</f>
        <v>0.56829999999999992</v>
      </c>
      <c r="M1952" s="1">
        <f>IF(E1952=1, VLOOKUP(D1952, Sheet1!$E$2:$G$26, 2), Sheet1!$G$3)</f>
        <v>0.18618000000000001</v>
      </c>
      <c r="N1952" s="1">
        <f>'Electricity Rates'!$J$3</f>
        <v>0.19270000000000001</v>
      </c>
      <c r="O1952" s="145">
        <f>L1952-K1952</f>
        <v>-7.1553250885290263</v>
      </c>
      <c r="P1952">
        <f t="shared" si="183"/>
        <v>1.4883425545595435</v>
      </c>
      <c r="Q1952">
        <f>IF(O1952&gt;0, IF(Q1951+O1952*Variables!$B$5&lt;Variables!$B$4, Q1951+O1952*Variables!$B$5, Variables!$B$4), IF(Q1951&gt;-O1952, Q1951+O1952/Variables!$B$5, 0))</f>
        <v>0</v>
      </c>
      <c r="R1952">
        <f>IF(O1952&gt;0, 0, IF(Q1951&gt;-O1952, 0, -O1952 - Q1951*Variables!$B$5))</f>
        <v>7.1553250885290263</v>
      </c>
      <c r="S1952">
        <f t="shared" si="184"/>
        <v>1.3321784249823343</v>
      </c>
      <c r="T1952">
        <f t="shared" si="185"/>
        <v>0</v>
      </c>
    </row>
    <row r="1953" spans="1:20" x14ac:dyDescent="0.3">
      <c r="A1953" s="3">
        <f t="shared" si="180"/>
        <v>43182</v>
      </c>
      <c r="B1953">
        <v>3</v>
      </c>
      <c r="C1953">
        <v>23</v>
      </c>
      <c r="D1953">
        <v>8</v>
      </c>
      <c r="E1953">
        <v>1</v>
      </c>
      <c r="F1953" s="1">
        <f>VLOOKUP(A1953,Weather!$A$1:$E$366, 5)</f>
        <v>0.15384615384615427</v>
      </c>
      <c r="G1953" s="1">
        <f>VLOOKUP(D1953, Spring!$A$1:$E$25, 2)</f>
        <v>871.68141592920301</v>
      </c>
      <c r="H1953" s="1">
        <f>VLOOKUP(D1953, Spring!$A$1:$E$25, 3)</f>
        <v>578.35522101217202</v>
      </c>
      <c r="I1953" s="1">
        <f>VLOOKUP(D1953, Spring!$A$1:$E$25, 5)</f>
        <v>268.91753993484798</v>
      </c>
      <c r="J1953" s="1">
        <f t="shared" si="181"/>
        <v>623.48232792248461</v>
      </c>
      <c r="K1953" s="47">
        <f t="shared" si="182"/>
        <v>11.664122274193863</v>
      </c>
      <c r="L1953" s="48">
        <f>Solar!K1970/1000*Variables!$B$3</f>
        <v>2.6931999999999996</v>
      </c>
      <c r="M1953" s="1">
        <f>IF(E1953=1, VLOOKUP(D1953, Sheet1!$E$2:$G$26, 2), Sheet1!$G$3)</f>
        <v>0.18618000000000001</v>
      </c>
      <c r="N1953" s="1">
        <f>'Electricity Rates'!$J$3</f>
        <v>0.19270000000000001</v>
      </c>
      <c r="O1953" s="145">
        <f>L1953-K1953</f>
        <v>-8.9709222741938639</v>
      </c>
      <c r="P1953">
        <f t="shared" si="183"/>
        <v>2.2476763622371574</v>
      </c>
      <c r="Q1953">
        <f>IF(O1953&gt;0, IF(Q1952+O1953*Variables!$B$5&lt;Variables!$B$4, Q1952+O1953*Variables!$B$5, Variables!$B$4), IF(Q1952&gt;-O1953, Q1952+O1953/Variables!$B$5, 0))</f>
        <v>0</v>
      </c>
      <c r="R1953">
        <f>IF(O1953&gt;0, 0, IF(Q1952&gt;-O1953, 0, -O1953 - Q1952*Variables!$B$5))</f>
        <v>8.9709222741938639</v>
      </c>
      <c r="S1953">
        <f t="shared" si="184"/>
        <v>1.6702063090094137</v>
      </c>
      <c r="T1953">
        <f t="shared" si="185"/>
        <v>0</v>
      </c>
    </row>
    <row r="1954" spans="1:20" x14ac:dyDescent="0.3">
      <c r="A1954" s="3">
        <f t="shared" si="180"/>
        <v>43182</v>
      </c>
      <c r="B1954">
        <v>3</v>
      </c>
      <c r="C1954">
        <v>23</v>
      </c>
      <c r="D1954">
        <v>9</v>
      </c>
      <c r="E1954">
        <v>1</v>
      </c>
      <c r="F1954" s="1">
        <f>VLOOKUP(A1954,Weather!$A$1:$E$366, 5)</f>
        <v>0.15384615384615427</v>
      </c>
      <c r="G1954" s="1">
        <f>VLOOKUP(D1954, Spring!$A$1:$E$25, 2)</f>
        <v>1137.1681415929199</v>
      </c>
      <c r="H1954" s="1">
        <f>VLOOKUP(D1954, Spring!$A$1:$E$25, 3)</f>
        <v>786.77530429212004</v>
      </c>
      <c r="I1954" s="1">
        <f>VLOOKUP(D1954, Spring!$A$1:$E$25, 5)</f>
        <v>317.33977000667198</v>
      </c>
      <c r="J1954" s="1">
        <f t="shared" si="181"/>
        <v>840.6818946460894</v>
      </c>
      <c r="K1954" s="47">
        <f t="shared" si="182"/>
        <v>15.727496953325153</v>
      </c>
      <c r="L1954" s="48">
        <f>Solar!K1971/1000*Variables!$B$3</f>
        <v>4.0116499999999995</v>
      </c>
      <c r="M1954" s="1">
        <f>IF(E1954=1, VLOOKUP(D1954, Sheet1!$E$2:$G$26, 2), Sheet1!$G$3)</f>
        <v>0.20441999999999999</v>
      </c>
      <c r="N1954" s="1">
        <f>'Electricity Rates'!$J$3</f>
        <v>0.19270000000000001</v>
      </c>
      <c r="O1954" s="145">
        <f>L1954-K1954</f>
        <v>-11.715846953325153</v>
      </c>
      <c r="P1954">
        <f t="shared" si="183"/>
        <v>3.030688662905757</v>
      </c>
      <c r="Q1954">
        <f>IF(O1954&gt;0, IF(Q1953+O1954*Variables!$B$5&lt;Variables!$B$4, Q1953+O1954*Variables!$B$5, Variables!$B$4), IF(Q1953&gt;-O1954, Q1953+O1954/Variables!$B$5, 0))</f>
        <v>0</v>
      </c>
      <c r="R1954">
        <f>IF(O1954&gt;0, 0, IF(Q1953&gt;-O1954, 0, -O1954 - Q1953*Variables!$B$5))</f>
        <v>11.715846953325153</v>
      </c>
      <c r="S1954">
        <f t="shared" si="184"/>
        <v>2.3949534341987277</v>
      </c>
      <c r="T1954">
        <f t="shared" si="185"/>
        <v>0</v>
      </c>
    </row>
    <row r="1955" spans="1:20" x14ac:dyDescent="0.3">
      <c r="A1955" s="3">
        <f t="shared" si="180"/>
        <v>43182</v>
      </c>
      <c r="B1955">
        <v>3</v>
      </c>
      <c r="C1955">
        <v>23</v>
      </c>
      <c r="D1955">
        <v>10</v>
      </c>
      <c r="E1955">
        <v>1</v>
      </c>
      <c r="F1955" s="1">
        <f>VLOOKUP(A1955,Weather!$A$1:$E$366, 5)</f>
        <v>0.15384615384615427</v>
      </c>
      <c r="G1955" s="1">
        <f>VLOOKUP(D1955, Spring!$A$1:$E$25, 2)</f>
        <v>1207.9646017699099</v>
      </c>
      <c r="H1955" s="1">
        <f>VLOOKUP(D1955, Spring!$A$1:$E$25, 3)</f>
        <v>923.64670083279998</v>
      </c>
      <c r="I1955" s="1">
        <f>VLOOKUP(D1955, Spring!$A$1:$E$25, 5)</f>
        <v>339.44621060481097</v>
      </c>
      <c r="J1955" s="1">
        <f t="shared" si="181"/>
        <v>967.38791636158624</v>
      </c>
      <c r="K1955" s="47">
        <f t="shared" si="182"/>
        <v>18.097916232233668</v>
      </c>
      <c r="L1955" s="48">
        <f>Solar!K1972/1000*Variables!$B$3</f>
        <v>8.1918000000000006</v>
      </c>
      <c r="M1955" s="1">
        <f>IF(E1955=1, VLOOKUP(D1955, Sheet1!$E$2:$G$26, 2), Sheet1!$G$3)</f>
        <v>0.20441999999999999</v>
      </c>
      <c r="N1955" s="1">
        <f>'Electricity Rates'!$J$3</f>
        <v>0.19270000000000001</v>
      </c>
      <c r="O1955" s="145">
        <f>L1955-K1955</f>
        <v>-9.9061162322336678</v>
      </c>
      <c r="P1955">
        <f t="shared" si="183"/>
        <v>3.4874684579514281</v>
      </c>
      <c r="Q1955">
        <f>IF(O1955&gt;0, IF(Q1954+O1955*Variables!$B$5&lt;Variables!$B$4, Q1954+O1955*Variables!$B$5, Variables!$B$4), IF(Q1954&gt;-O1955, Q1954+O1955/Variables!$B$5, 0))</f>
        <v>0</v>
      </c>
      <c r="R1955">
        <f>IF(O1955&gt;0, 0, IF(Q1954&gt;-O1955, 0, -O1955 - Q1954*Variables!$B$5))</f>
        <v>9.9061162322336678</v>
      </c>
      <c r="S1955">
        <f t="shared" si="184"/>
        <v>2.0250082801932061</v>
      </c>
      <c r="T1955">
        <f t="shared" si="185"/>
        <v>0</v>
      </c>
    </row>
    <row r="1956" spans="1:20" x14ac:dyDescent="0.3">
      <c r="A1956" s="3">
        <f t="shared" si="180"/>
        <v>43182</v>
      </c>
      <c r="B1956">
        <v>3</v>
      </c>
      <c r="C1956">
        <v>23</v>
      </c>
      <c r="D1956">
        <v>11</v>
      </c>
      <c r="E1956">
        <v>1</v>
      </c>
      <c r="F1956" s="1">
        <f>VLOOKUP(A1956,Weather!$A$1:$E$366, 5)</f>
        <v>0.15384615384615427</v>
      </c>
      <c r="G1956" s="1">
        <f>VLOOKUP(D1956, Spring!$A$1:$E$25, 2)</f>
        <v>1274.3362831858401</v>
      </c>
      <c r="H1956" s="1">
        <f>VLOOKUP(D1956, Spring!$A$1:$E$25, 3)</f>
        <v>962.46396540679098</v>
      </c>
      <c r="I1956" s="1">
        <f>VLOOKUP(D1956, Spring!$A$1:$E$25, 5)</f>
        <v>352.80034538247099</v>
      </c>
      <c r="J1956" s="1">
        <f t="shared" si="181"/>
        <v>1010.4443219881833</v>
      </c>
      <c r="K1956" s="47">
        <f t="shared" si="182"/>
        <v>18.903416496514382</v>
      </c>
      <c r="L1956" s="48">
        <f>Solar!K1973/1000*Variables!$B$3</f>
        <v>15.7607</v>
      </c>
      <c r="M1956" s="1">
        <f>IF(E1956=1, VLOOKUP(D1956, Sheet1!$E$2:$G$26, 2), Sheet1!$G$3)</f>
        <v>0.20441999999999999</v>
      </c>
      <c r="N1956" s="1">
        <f>'Electricity Rates'!$J$3</f>
        <v>0.19270000000000001</v>
      </c>
      <c r="O1956" s="145">
        <f>L1956-K1956</f>
        <v>-3.1427164965143817</v>
      </c>
      <c r="P1956">
        <f t="shared" si="183"/>
        <v>3.6426883588783214</v>
      </c>
      <c r="Q1956">
        <f>IF(O1956&gt;0, IF(Q1955+O1956*Variables!$B$5&lt;Variables!$B$4, Q1955+O1956*Variables!$B$5, Variables!$B$4), IF(Q1955&gt;-O1956, Q1955+O1956/Variables!$B$5, 0))</f>
        <v>0</v>
      </c>
      <c r="R1956">
        <f>IF(O1956&gt;0, 0, IF(Q1955&gt;-O1956, 0, -O1956 - Q1955*Variables!$B$5))</f>
        <v>3.1427164965143817</v>
      </c>
      <c r="S1956">
        <f t="shared" si="184"/>
        <v>0.64243410621746988</v>
      </c>
      <c r="T1956">
        <f t="shared" si="185"/>
        <v>0</v>
      </c>
    </row>
    <row r="1957" spans="1:20" x14ac:dyDescent="0.3">
      <c r="A1957" s="3">
        <f t="shared" si="180"/>
        <v>43182</v>
      </c>
      <c r="B1957">
        <v>3</v>
      </c>
      <c r="C1957">
        <v>23</v>
      </c>
      <c r="D1957">
        <v>12</v>
      </c>
      <c r="E1957">
        <v>1</v>
      </c>
      <c r="F1957" s="1">
        <f>VLOOKUP(A1957,Weather!$A$1:$E$366, 5)</f>
        <v>0.15384615384615427</v>
      </c>
      <c r="G1957" s="1">
        <f>VLOOKUP(D1957, Spring!$A$1:$E$25, 2)</f>
        <v>1314.1592920353901</v>
      </c>
      <c r="H1957" s="1">
        <f>VLOOKUP(D1957, Spring!$A$1:$E$25, 3)</f>
        <v>983.10377962844302</v>
      </c>
      <c r="I1957" s="1">
        <f>VLOOKUP(D1957, Spring!$A$1:$E$25, 5)</f>
        <v>344.20503159464602</v>
      </c>
      <c r="J1957" s="1">
        <f t="shared" si="181"/>
        <v>1034.0353969218197</v>
      </c>
      <c r="K1957" s="47">
        <f t="shared" si="182"/>
        <v>19.344758889525746</v>
      </c>
      <c r="L1957" s="48">
        <f>Solar!K1974/1000*Variables!$B$3</f>
        <v>24.964200000000002</v>
      </c>
      <c r="M1957" s="1">
        <f>IF(E1957=1, VLOOKUP(D1957, Sheet1!$E$2:$G$26, 2), Sheet1!$G$3)</f>
        <v>0.20441999999999999</v>
      </c>
      <c r="N1957" s="1">
        <f>'Electricity Rates'!$J$3</f>
        <v>0.19270000000000001</v>
      </c>
      <c r="O1957" s="145">
        <f>L1957-K1957</f>
        <v>5.6194411104742557</v>
      </c>
      <c r="P1957">
        <f t="shared" si="183"/>
        <v>3.7277350380116117</v>
      </c>
      <c r="Q1957">
        <f>IF(O1957&gt;0, IF(Q1956+O1957*Variables!$B$5&lt;Variables!$B$4, Q1956+O1957*Variables!$B$5, Variables!$B$4), IF(Q1956&gt;-O1957, Q1956+O1957/Variables!$B$5, 0))</f>
        <v>5.2822746438457999</v>
      </c>
      <c r="R1957">
        <f>IF(O1957&gt;0, 0, IF(Q1956&gt;-O1957, 0, -O1957 - Q1956*Variables!$B$5))</f>
        <v>0</v>
      </c>
      <c r="S1957">
        <f t="shared" si="184"/>
        <v>0</v>
      </c>
      <c r="T1957">
        <f t="shared" si="185"/>
        <v>0</v>
      </c>
    </row>
    <row r="1958" spans="1:20" x14ac:dyDescent="0.3">
      <c r="A1958" s="3">
        <f t="shared" si="180"/>
        <v>43182</v>
      </c>
      <c r="B1958">
        <v>3</v>
      </c>
      <c r="C1958">
        <v>23</v>
      </c>
      <c r="D1958">
        <v>13</v>
      </c>
      <c r="E1958">
        <v>1</v>
      </c>
      <c r="F1958" s="1">
        <f>VLOOKUP(A1958,Weather!$A$1:$E$366, 5)</f>
        <v>0.15384615384615427</v>
      </c>
      <c r="G1958" s="1">
        <f>VLOOKUP(D1958, Spring!$A$1:$E$25, 2)</f>
        <v>1362.8318584070701</v>
      </c>
      <c r="H1958" s="1">
        <f>VLOOKUP(D1958, Spring!$A$1:$E$25, 3)</f>
        <v>999.59961563100603</v>
      </c>
      <c r="I1958" s="1">
        <f>VLOOKUP(D1958, Spring!$A$1:$E$25, 5)</f>
        <v>326.84269398328001</v>
      </c>
      <c r="J1958" s="1">
        <f t="shared" si="181"/>
        <v>1055.4814991350161</v>
      </c>
      <c r="K1958" s="47">
        <f t="shared" si="182"/>
        <v>19.74597308167953</v>
      </c>
      <c r="L1958" s="48">
        <f>Solar!K1975/1000*Variables!$B$3</f>
        <v>16.378999999999998</v>
      </c>
      <c r="M1958" s="1">
        <f>IF(E1958=1, VLOOKUP(D1958, Sheet1!$E$2:$G$26, 2), Sheet1!$G$3)</f>
        <v>0.20441999999999999</v>
      </c>
      <c r="N1958" s="1">
        <f>'Electricity Rates'!$J$3</f>
        <v>0.19270000000000001</v>
      </c>
      <c r="O1958" s="145">
        <f>L1958-K1958</f>
        <v>-3.3669730816795322</v>
      </c>
      <c r="P1958">
        <f t="shared" si="183"/>
        <v>3.8050490128396457</v>
      </c>
      <c r="Q1958">
        <f>IF(O1958&gt;0, IF(Q1957+O1958*Variables!$B$5&lt;Variables!$B$4, Q1957+O1958*Variables!$B$5, Variables!$B$4), IF(Q1957&gt;-O1958, Q1957+O1958/Variables!$B$5, 0))</f>
        <v>1.7003883867399145</v>
      </c>
      <c r="R1958">
        <f>IF(O1958&gt;0, 0, IF(Q1957&gt;-O1958, 0, -O1958 - Q1957*Variables!$B$5))</f>
        <v>0</v>
      </c>
      <c r="S1958">
        <f t="shared" si="184"/>
        <v>0</v>
      </c>
      <c r="T1958">
        <f t="shared" si="185"/>
        <v>0</v>
      </c>
    </row>
    <row r="1959" spans="1:20" x14ac:dyDescent="0.3">
      <c r="A1959" s="3">
        <f t="shared" si="180"/>
        <v>43182</v>
      </c>
      <c r="B1959">
        <v>3</v>
      </c>
      <c r="C1959">
        <v>23</v>
      </c>
      <c r="D1959">
        <v>14</v>
      </c>
      <c r="E1959">
        <v>1</v>
      </c>
      <c r="F1959" s="1">
        <f>VLOOKUP(A1959,Weather!$A$1:$E$366, 5)</f>
        <v>0.15384615384615427</v>
      </c>
      <c r="G1959" s="1">
        <f>VLOOKUP(D1959, Spring!$A$1:$E$25, 2)</f>
        <v>1402.65486725663</v>
      </c>
      <c r="H1959" s="1">
        <f>VLOOKUP(D1959, Spring!$A$1:$E$25, 3)</f>
        <v>1011.55108904548</v>
      </c>
      <c r="I1959" s="1">
        <f>VLOOKUP(D1959, Spring!$A$1:$E$25, 5)</f>
        <v>309.49016837395499</v>
      </c>
      <c r="J1959" s="1">
        <f t="shared" si="181"/>
        <v>1071.7209010779648</v>
      </c>
      <c r="K1959" s="47">
        <f t="shared" si="182"/>
        <v>20.049780200886101</v>
      </c>
      <c r="L1959" s="48">
        <f>Solar!K1976/1000*Variables!$B$3</f>
        <v>24.964300000000001</v>
      </c>
      <c r="M1959" s="1">
        <f>IF(E1959=1, VLOOKUP(D1959, Sheet1!$E$2:$G$26, 2), Sheet1!$G$3)</f>
        <v>0.20441999999999999</v>
      </c>
      <c r="N1959" s="1">
        <f>'Electricity Rates'!$J$3</f>
        <v>0.19270000000000001</v>
      </c>
      <c r="O1959" s="145">
        <f>L1959-K1959</f>
        <v>4.9145197991139007</v>
      </c>
      <c r="P1959">
        <f t="shared" si="183"/>
        <v>3.863592644710752</v>
      </c>
      <c r="Q1959">
        <f>IF(O1959&gt;0, IF(Q1958+O1959*Variables!$B$5&lt;Variables!$B$4, Q1958+O1959*Variables!$B$5, Variables!$B$4), IF(Q1958&gt;-O1959, Q1958+O1959/Variables!$B$5, 0))</f>
        <v>6.3200369979069801</v>
      </c>
      <c r="R1959">
        <f>IF(O1959&gt;0, 0, IF(Q1958&gt;-O1959, 0, -O1959 - Q1958*Variables!$B$5))</f>
        <v>0</v>
      </c>
      <c r="S1959">
        <f t="shared" si="184"/>
        <v>0</v>
      </c>
      <c r="T1959">
        <f t="shared" si="185"/>
        <v>0</v>
      </c>
    </row>
    <row r="1960" spans="1:20" x14ac:dyDescent="0.3">
      <c r="A1960" s="3">
        <f t="shared" si="180"/>
        <v>43182</v>
      </c>
      <c r="B1960">
        <v>3</v>
      </c>
      <c r="C1960">
        <v>23</v>
      </c>
      <c r="D1960">
        <v>15</v>
      </c>
      <c r="E1960">
        <v>1</v>
      </c>
      <c r="F1960" s="1">
        <f>VLOOKUP(A1960,Weather!$A$1:$E$366, 5)</f>
        <v>0.15384615384615427</v>
      </c>
      <c r="G1960" s="1">
        <f>VLOOKUP(D1960, Spring!$A$1:$E$25, 2)</f>
        <v>1371.6814159292001</v>
      </c>
      <c r="H1960" s="1">
        <f>VLOOKUP(D1960, Spring!$A$1:$E$25, 3)</f>
        <v>1005.48526585522</v>
      </c>
      <c r="I1960" s="1">
        <f>VLOOKUP(D1960, Spring!$A$1:$E$25, 5)</f>
        <v>300.89485458612899</v>
      </c>
      <c r="J1960" s="1">
        <f t="shared" si="181"/>
        <v>1061.8231350973708</v>
      </c>
      <c r="K1960" s="47">
        <f t="shared" si="182"/>
        <v>19.864612558647238</v>
      </c>
      <c r="L1960" s="48">
        <f>Solar!K1977/1000*Variables!$B$3</f>
        <v>29.335449999999994</v>
      </c>
      <c r="M1960" s="1">
        <f>IF(E1960=1, VLOOKUP(D1960, Sheet1!$E$2:$G$26, 2), Sheet1!$G$3)</f>
        <v>0.20441999999999999</v>
      </c>
      <c r="N1960" s="1">
        <f>'Electricity Rates'!$J$3</f>
        <v>0.19270000000000001</v>
      </c>
      <c r="O1960" s="145">
        <f>L1960-K1960</f>
        <v>9.4708374413527565</v>
      </c>
      <c r="P1960">
        <f t="shared" si="183"/>
        <v>3.8279108400513229</v>
      </c>
      <c r="Q1960">
        <f>IF(O1960&gt;0, IF(Q1959+O1960*Variables!$B$5&lt;Variables!$B$4, Q1959+O1960*Variables!$B$5, Variables!$B$4), IF(Q1959&gt;-O1960, Q1959+O1960/Variables!$B$5, 0))</f>
        <v>15.222624192778571</v>
      </c>
      <c r="R1960">
        <f>IF(O1960&gt;0, 0, IF(Q1959&gt;-O1960, 0, -O1960 - Q1959*Variables!$B$5))</f>
        <v>0</v>
      </c>
      <c r="S1960">
        <f t="shared" si="184"/>
        <v>0</v>
      </c>
      <c r="T1960">
        <f t="shared" si="185"/>
        <v>0</v>
      </c>
    </row>
    <row r="1961" spans="1:20" x14ac:dyDescent="0.3">
      <c r="A1961" s="3">
        <f t="shared" si="180"/>
        <v>43182</v>
      </c>
      <c r="B1961">
        <v>3</v>
      </c>
      <c r="C1961">
        <v>23</v>
      </c>
      <c r="D1961">
        <v>16</v>
      </c>
      <c r="E1961">
        <v>1</v>
      </c>
      <c r="F1961" s="1">
        <f>VLOOKUP(A1961,Weather!$A$1:$E$366, 5)</f>
        <v>0.15384615384615427</v>
      </c>
      <c r="G1961" s="1">
        <f>VLOOKUP(D1961, Spring!$A$1:$E$25, 2)</f>
        <v>1283.1858407079601</v>
      </c>
      <c r="H1961" s="1">
        <f>VLOOKUP(D1961, Spring!$A$1:$E$25, 3)</f>
        <v>954.93673926969905</v>
      </c>
      <c r="I1961" s="1">
        <f>VLOOKUP(D1961, Spring!$A$1:$E$25, 5)</f>
        <v>270.36971623690101</v>
      </c>
      <c r="J1961" s="1">
        <f t="shared" si="181"/>
        <v>1005.4366010294317</v>
      </c>
      <c r="K1961" s="47">
        <f t="shared" si="182"/>
        <v>18.809731933276556</v>
      </c>
      <c r="L1961" s="48">
        <f>Solar!K1978/1000*Variables!$B$3</f>
        <v>18.677850000000003</v>
      </c>
      <c r="M1961" s="1">
        <f>IF(E1961=1, VLOOKUP(D1961, Sheet1!$E$2:$G$26, 2), Sheet1!$G$3)</f>
        <v>0.20441999999999999</v>
      </c>
      <c r="N1961" s="1">
        <f>'Electricity Rates'!$J$3</f>
        <v>0.19270000000000001</v>
      </c>
      <c r="O1961" s="145">
        <f>L1961-K1961</f>
        <v>-0.13188193327655284</v>
      </c>
      <c r="P1961">
        <f t="shared" si="183"/>
        <v>3.6246353435423924</v>
      </c>
      <c r="Q1961">
        <f>IF(O1961&gt;0, IF(Q1960+O1961*Variables!$B$5&lt;Variables!$B$4, Q1960+O1961*Variables!$B$5, Variables!$B$4), IF(Q1960&gt;-O1961, Q1960+O1961/Variables!$B$5, 0))</f>
        <v>15.082324263760961</v>
      </c>
      <c r="R1961">
        <f>IF(O1961&gt;0, 0, IF(Q1960&gt;-O1961, 0, -O1961 - Q1960*Variables!$B$5))</f>
        <v>0</v>
      </c>
      <c r="S1961">
        <f t="shared" si="184"/>
        <v>0</v>
      </c>
      <c r="T1961">
        <f t="shared" si="185"/>
        <v>0</v>
      </c>
    </row>
    <row r="1962" spans="1:20" x14ac:dyDescent="0.3">
      <c r="A1962" s="3">
        <f t="shared" si="180"/>
        <v>43182</v>
      </c>
      <c r="B1962">
        <v>3</v>
      </c>
      <c r="C1962">
        <v>23</v>
      </c>
      <c r="D1962">
        <v>17</v>
      </c>
      <c r="E1962">
        <v>1</v>
      </c>
      <c r="F1962" s="1">
        <f>VLOOKUP(A1962,Weather!$A$1:$E$366, 5)</f>
        <v>0.15384615384615427</v>
      </c>
      <c r="G1962" s="1">
        <f>VLOOKUP(D1962, Spring!$A$1:$E$25, 2)</f>
        <v>973.45132743362797</v>
      </c>
      <c r="H1962" s="1">
        <f>VLOOKUP(D1962, Spring!$A$1:$E$25, 3)</f>
        <v>850.97693786034597</v>
      </c>
      <c r="I1962" s="1">
        <f>VLOOKUP(D1962, Spring!$A$1:$E$25, 5)</f>
        <v>257.39334353781499</v>
      </c>
      <c r="J1962" s="1">
        <f t="shared" si="181"/>
        <v>869.81915164085092</v>
      </c>
      <c r="K1962" s="47">
        <f t="shared" si="182"/>
        <v>16.272597452731389</v>
      </c>
      <c r="L1962" s="48">
        <f>Solar!K1979/1000*Variables!$B$3</f>
        <v>14.811199999999999</v>
      </c>
      <c r="M1962" s="1">
        <f>IF(E1962=1, VLOOKUP(D1962, Sheet1!$E$2:$G$26, 2), Sheet1!$G$3)</f>
        <v>0.20441999999999999</v>
      </c>
      <c r="N1962" s="1">
        <f>'Electricity Rates'!$J$3</f>
        <v>0.19270000000000001</v>
      </c>
      <c r="O1962" s="145">
        <f>L1962-K1962</f>
        <v>-1.46139745273139</v>
      </c>
      <c r="P1962">
        <f t="shared" si="183"/>
        <v>3.1357295291413387</v>
      </c>
      <c r="Q1962">
        <f>IF(O1962&gt;0, IF(Q1961+O1962*Variables!$B$5&lt;Variables!$B$4, Q1961+O1962*Variables!$B$5, Variables!$B$4), IF(Q1961&gt;-O1962, Q1961+O1962/Variables!$B$5, 0))</f>
        <v>13.527646122557355</v>
      </c>
      <c r="R1962">
        <f>IF(O1962&gt;0, 0, IF(Q1961&gt;-O1962, 0, -O1962 - Q1961*Variables!$B$5))</f>
        <v>0</v>
      </c>
      <c r="S1962">
        <f t="shared" si="184"/>
        <v>0</v>
      </c>
      <c r="T1962">
        <f t="shared" si="185"/>
        <v>0</v>
      </c>
    </row>
    <row r="1963" spans="1:20" x14ac:dyDescent="0.3">
      <c r="A1963" s="3">
        <f t="shared" si="180"/>
        <v>43182</v>
      </c>
      <c r="B1963">
        <v>3</v>
      </c>
      <c r="C1963">
        <v>23</v>
      </c>
      <c r="D1963">
        <v>18</v>
      </c>
      <c r="E1963">
        <v>1</v>
      </c>
      <c r="F1963" s="1">
        <f>VLOOKUP(A1963,Weather!$A$1:$E$366, 5)</f>
        <v>0.15384615384615427</v>
      </c>
      <c r="G1963" s="1">
        <f>VLOOKUP(D1963, Spring!$A$1:$E$25, 2)</f>
        <v>690.26548672566298</v>
      </c>
      <c r="H1963" s="1">
        <f>VLOOKUP(D1963, Spring!$A$1:$E$25, 3)</f>
        <v>590.923299339663</v>
      </c>
      <c r="I1963" s="1">
        <f>VLOOKUP(D1963, Spring!$A$1:$E$25, 5)</f>
        <v>248.81274775305101</v>
      </c>
      <c r="J1963" s="1">
        <f t="shared" si="181"/>
        <v>606.20671278366308</v>
      </c>
      <c r="K1963" s="47">
        <f t="shared" si="182"/>
        <v>11.340929653783007</v>
      </c>
      <c r="L1963" s="48">
        <f>Solar!K1980/1000*Variables!$B$3</f>
        <v>3.2085500000000002</v>
      </c>
      <c r="M1963" s="1">
        <f>IF(E1963=1, VLOOKUP(D1963, Sheet1!$E$2:$G$26, 2), Sheet1!$G$3)</f>
        <v>0.20441999999999999</v>
      </c>
      <c r="N1963" s="1">
        <f>'Electricity Rates'!$J$3</f>
        <v>0.19270000000000001</v>
      </c>
      <c r="O1963" s="145">
        <f>L1963-K1963</f>
        <v>-8.1323796537830066</v>
      </c>
      <c r="P1963">
        <f t="shared" si="183"/>
        <v>2.1853971442839857</v>
      </c>
      <c r="Q1963">
        <f>IF(O1963&gt;0, IF(Q1962+O1963*Variables!$B$5&lt;Variables!$B$4, Q1962+O1963*Variables!$B$5, Variables!$B$4), IF(Q1962&gt;-O1963, Q1962+O1963/Variables!$B$5, 0))</f>
        <v>4.8761784057669217</v>
      </c>
      <c r="R1963">
        <f>IF(O1963&gt;0, 0, IF(Q1962&gt;-O1963, 0, -O1963 - Q1962*Variables!$B$5))</f>
        <v>0</v>
      </c>
      <c r="S1963">
        <f t="shared" si="184"/>
        <v>0</v>
      </c>
      <c r="T1963">
        <f t="shared" si="185"/>
        <v>0</v>
      </c>
    </row>
    <row r="1964" spans="1:20" x14ac:dyDescent="0.3">
      <c r="A1964" s="3">
        <f t="shared" si="180"/>
        <v>43182</v>
      </c>
      <c r="B1964">
        <v>3</v>
      </c>
      <c r="C1964">
        <v>23</v>
      </c>
      <c r="D1964">
        <v>19</v>
      </c>
      <c r="E1964">
        <v>1</v>
      </c>
      <c r="F1964" s="1">
        <f>VLOOKUP(A1964,Weather!$A$1:$E$366, 5)</f>
        <v>0.15384615384615427</v>
      </c>
      <c r="G1964" s="1">
        <f>VLOOKUP(D1964, Spring!$A$1:$E$25, 2)</f>
        <v>482.300884955752</v>
      </c>
      <c r="H1964" s="1">
        <f>VLOOKUP(D1964, Spring!$A$1:$E$25, 3)</f>
        <v>454.99679692504799</v>
      </c>
      <c r="I1964" s="1">
        <f>VLOOKUP(D1964, Spring!$A$1:$E$25, 5)</f>
        <v>266.52341143686903</v>
      </c>
      <c r="J1964" s="1">
        <f t="shared" si="181"/>
        <v>459.1974258528486</v>
      </c>
      <c r="K1964" s="47">
        <f t="shared" si="182"/>
        <v>8.5906764045581845</v>
      </c>
      <c r="L1964" s="48">
        <f>Solar!K1981/1000*Variables!$B$3</f>
        <v>3.2099999999999997E-2</v>
      </c>
      <c r="M1964" s="1">
        <f>IF(E1964=1, VLOOKUP(D1964, Sheet1!$E$2:$G$26, 2), Sheet1!$G$3)</f>
        <v>0.20441999999999999</v>
      </c>
      <c r="N1964" s="1">
        <f>'Electricity Rates'!$J$3</f>
        <v>0.19270000000000001</v>
      </c>
      <c r="O1964" s="145">
        <f>L1964-K1964</f>
        <v>-8.5585764045581847</v>
      </c>
      <c r="P1964">
        <f t="shared" si="183"/>
        <v>1.6554233431583623</v>
      </c>
      <c r="Q1964">
        <f>IF(O1964&gt;0, IF(Q1963+O1964*Variables!$B$5&lt;Variables!$B$4, Q1963+O1964*Variables!$B$5, Variables!$B$4), IF(Q1963&gt;-O1964, Q1963+O1964/Variables!$B$5, 0))</f>
        <v>0</v>
      </c>
      <c r="R1964">
        <f>IF(O1964&gt;0, 0, IF(Q1963&gt;-O1964, 0, -O1964 - Q1963*Variables!$B$5))</f>
        <v>3.9749687031372787</v>
      </c>
      <c r="S1964">
        <f t="shared" si="184"/>
        <v>0.81256310229532247</v>
      </c>
      <c r="T1964">
        <f t="shared" si="185"/>
        <v>0</v>
      </c>
    </row>
    <row r="1965" spans="1:20" x14ac:dyDescent="0.3">
      <c r="A1965" s="3">
        <f t="shared" si="180"/>
        <v>43182</v>
      </c>
      <c r="B1965">
        <v>3</v>
      </c>
      <c r="C1965">
        <v>23</v>
      </c>
      <c r="D1965">
        <v>20</v>
      </c>
      <c r="E1965">
        <v>1</v>
      </c>
      <c r="F1965" s="1">
        <f>VLOOKUP(A1965,Weather!$A$1:$E$366, 5)</f>
        <v>0.15384615384615427</v>
      </c>
      <c r="G1965" s="1">
        <f>VLOOKUP(D1965, Spring!$A$1:$E$25, 2)</f>
        <v>415.92920353982299</v>
      </c>
      <c r="H1965" s="1">
        <f>VLOOKUP(D1965, Spring!$A$1:$E$25, 3)</f>
        <v>371.98648067830999</v>
      </c>
      <c r="I1965" s="1">
        <f>VLOOKUP(D1965, Spring!$A$1:$E$25, 5)</f>
        <v>284.25369912476901</v>
      </c>
      <c r="J1965" s="1">
        <f t="shared" si="181"/>
        <v>378.74689958008122</v>
      </c>
      <c r="K1965" s="47">
        <f t="shared" si="182"/>
        <v>7.0856060385774651</v>
      </c>
      <c r="L1965" s="48">
        <f>Solar!K1982/1000*Variables!$B$3</f>
        <v>0</v>
      </c>
      <c r="M1965" s="1">
        <f>IF(E1965=1, VLOOKUP(D1965, Sheet1!$E$2:$G$26, 2), Sheet1!$G$3)</f>
        <v>0.20441999999999999</v>
      </c>
      <c r="N1965" s="1">
        <f>'Electricity Rates'!$J$3</f>
        <v>0.19270000000000001</v>
      </c>
      <c r="O1965" s="145">
        <f>L1965-K1965</f>
        <v>-7.0856060385774651</v>
      </c>
      <c r="P1965">
        <f t="shared" si="183"/>
        <v>1.3653962836338775</v>
      </c>
      <c r="Q1965">
        <f>IF(O1965&gt;0, IF(Q1964+O1965*Variables!$B$5&lt;Variables!$B$4, Q1964+O1965*Variables!$B$5, Variables!$B$4), IF(Q1964&gt;-O1965, Q1964+O1965/Variables!$B$5, 0))</f>
        <v>0</v>
      </c>
      <c r="R1965">
        <f>IF(O1965&gt;0, 0, IF(Q1964&gt;-O1965, 0, -O1965 - Q1964*Variables!$B$5))</f>
        <v>7.0856060385774651</v>
      </c>
      <c r="S1965">
        <f t="shared" si="184"/>
        <v>1.4484395864060053</v>
      </c>
      <c r="T1965">
        <f t="shared" si="185"/>
        <v>0</v>
      </c>
    </row>
    <row r="1966" spans="1:20" x14ac:dyDescent="0.3">
      <c r="A1966" s="3">
        <f t="shared" si="180"/>
        <v>43182</v>
      </c>
      <c r="B1966">
        <v>3</v>
      </c>
      <c r="C1966">
        <v>23</v>
      </c>
      <c r="D1966">
        <v>21</v>
      </c>
      <c r="E1966">
        <v>1</v>
      </c>
      <c r="F1966" s="1">
        <f>VLOOKUP(A1966,Weather!$A$1:$E$366, 5)</f>
        <v>0.15384615384615427</v>
      </c>
      <c r="G1966" s="1">
        <f>VLOOKUP(D1966, Spring!$A$1:$E$25, 2)</f>
        <v>371.68141592920301</v>
      </c>
      <c r="H1966" s="1">
        <f>VLOOKUP(D1966, Spring!$A$1:$E$25, 3)</f>
        <v>318.10538116591903</v>
      </c>
      <c r="I1966" s="1">
        <f>VLOOKUP(D1966, Spring!$A$1:$E$25, 5)</f>
        <v>271.28223242670401</v>
      </c>
      <c r="J1966" s="1">
        <f t="shared" si="181"/>
        <v>326.34784805257812</v>
      </c>
      <c r="K1966" s="47">
        <f t="shared" si="182"/>
        <v>6.1053233317602027</v>
      </c>
      <c r="L1966" s="48">
        <f>Solar!K1983/1000*Variables!$B$3</f>
        <v>0</v>
      </c>
      <c r="M1966" s="1">
        <f>IF(E1966=1, VLOOKUP(D1966, Sheet1!$E$2:$G$26, 2), Sheet1!$G$3)</f>
        <v>0.20441999999999999</v>
      </c>
      <c r="N1966" s="1">
        <f>'Electricity Rates'!$J$3</f>
        <v>0.19270000000000001</v>
      </c>
      <c r="O1966" s="145">
        <f>L1966-K1966</f>
        <v>-6.1053233317602027</v>
      </c>
      <c r="P1966">
        <f t="shared" si="183"/>
        <v>1.1764958060301911</v>
      </c>
      <c r="Q1966">
        <f>IF(O1966&gt;0, IF(Q1965+O1966*Variables!$B$5&lt;Variables!$B$4, Q1965+O1966*Variables!$B$5, Variables!$B$4), IF(Q1965&gt;-O1966, Q1965+O1966/Variables!$B$5, 0))</f>
        <v>0</v>
      </c>
      <c r="R1966">
        <f>IF(O1966&gt;0, 0, IF(Q1965&gt;-O1966, 0, -O1966 - Q1965*Variables!$B$5))</f>
        <v>6.1053233317602027</v>
      </c>
      <c r="S1966">
        <f t="shared" si="184"/>
        <v>1.2480501954784207</v>
      </c>
      <c r="T1966">
        <f t="shared" si="185"/>
        <v>0</v>
      </c>
    </row>
    <row r="1967" spans="1:20" x14ac:dyDescent="0.3">
      <c r="A1967" s="3">
        <f t="shared" si="180"/>
        <v>43182</v>
      </c>
      <c r="B1967">
        <v>3</v>
      </c>
      <c r="C1967">
        <v>23</v>
      </c>
      <c r="D1967">
        <v>22</v>
      </c>
      <c r="E1967">
        <v>1</v>
      </c>
      <c r="F1967" s="1">
        <f>VLOOKUP(A1967,Weather!$A$1:$E$366, 5)</f>
        <v>0.15384615384615427</v>
      </c>
      <c r="G1967" s="1">
        <f>VLOOKUP(D1967, Spring!$A$1:$E$25, 2)</f>
        <v>345.13274336283098</v>
      </c>
      <c r="H1967" s="1">
        <f>VLOOKUP(D1967, Spring!$A$1:$E$25, 3)</f>
        <v>289.79820627802701</v>
      </c>
      <c r="I1967" s="1">
        <f>VLOOKUP(D1967, Spring!$A$1:$E$25, 5)</f>
        <v>275.85953137878198</v>
      </c>
      <c r="J1967" s="1">
        <f t="shared" si="181"/>
        <v>298.3112119833815</v>
      </c>
      <c r="K1967" s="47">
        <f t="shared" si="182"/>
        <v>5.5808132749028392</v>
      </c>
      <c r="L1967" s="48">
        <f>Solar!K1984/1000*Variables!$B$3</f>
        <v>0</v>
      </c>
      <c r="M1967" s="1">
        <f>IF(E1967=1, VLOOKUP(D1967, Sheet1!$E$2:$G$26, 2), Sheet1!$G$3)</f>
        <v>0.18618000000000001</v>
      </c>
      <c r="N1967" s="1">
        <f>'Electricity Rates'!$J$3</f>
        <v>0.19270000000000001</v>
      </c>
      <c r="O1967" s="145">
        <f>L1967-K1967</f>
        <v>-5.5808132749028392</v>
      </c>
      <c r="P1967">
        <f t="shared" si="183"/>
        <v>1.0754227180737772</v>
      </c>
      <c r="Q1967">
        <f>IF(O1967&gt;0, IF(Q1966+O1967*Variables!$B$5&lt;Variables!$B$4, Q1966+O1967*Variables!$B$5, Variables!$B$4), IF(Q1966&gt;-O1967, Q1966+O1967/Variables!$B$5, 0))</f>
        <v>0</v>
      </c>
      <c r="R1967">
        <f>IF(O1967&gt;0, 0, IF(Q1966&gt;-O1967, 0, -O1967 - Q1966*Variables!$B$5))</f>
        <v>5.5808132749028392</v>
      </c>
      <c r="S1967">
        <f t="shared" si="184"/>
        <v>1.0390358155214108</v>
      </c>
      <c r="T1967">
        <f t="shared" si="185"/>
        <v>0</v>
      </c>
    </row>
    <row r="1968" spans="1:20" x14ac:dyDescent="0.3">
      <c r="A1968" s="3">
        <f t="shared" si="180"/>
        <v>43182</v>
      </c>
      <c r="B1968">
        <v>3</v>
      </c>
      <c r="C1968">
        <v>23</v>
      </c>
      <c r="D1968">
        <v>23</v>
      </c>
      <c r="E1968">
        <v>1</v>
      </c>
      <c r="F1968" s="1">
        <f>VLOOKUP(A1968,Weather!$A$1:$E$366, 5)</f>
        <v>0.15384615384615427</v>
      </c>
      <c r="G1968" s="1">
        <f>VLOOKUP(D1968, Spring!$A$1:$E$25, 2)</f>
        <v>318.58407079646003</v>
      </c>
      <c r="H1968" s="1">
        <f>VLOOKUP(D1968, Spring!$A$1:$E$25, 3)</f>
        <v>270.57975656630401</v>
      </c>
      <c r="I1968" s="1">
        <f>VLOOKUP(D1968, Spring!$A$1:$E$25, 5)</f>
        <v>271.64527650221697</v>
      </c>
      <c r="J1968" s="1">
        <f t="shared" si="181"/>
        <v>277.96503567863573</v>
      </c>
      <c r="K1968" s="47">
        <f t="shared" si="182"/>
        <v>5.2001765229011596</v>
      </c>
      <c r="L1968" s="48">
        <f>Solar!K1985/1000*Variables!$B$3</f>
        <v>0</v>
      </c>
      <c r="M1968" s="1">
        <f>IF(E1968=1, VLOOKUP(D1968, Sheet1!$E$2:$G$26, 2), Sheet1!$G$3)</f>
        <v>0.18618000000000001</v>
      </c>
      <c r="N1968" s="1">
        <f>'Electricity Rates'!$J$3</f>
        <v>0.19270000000000001</v>
      </c>
      <c r="O1968" s="145">
        <f>L1968-K1968</f>
        <v>-5.2001765229011596</v>
      </c>
      <c r="P1968">
        <f t="shared" si="183"/>
        <v>1.0020740159630535</v>
      </c>
      <c r="Q1968">
        <f>IF(O1968&gt;0, IF(Q1967+O1968*Variables!$B$5&lt;Variables!$B$4, Q1967+O1968*Variables!$B$5, Variables!$B$4), IF(Q1967&gt;-O1968, Q1967+O1968/Variables!$B$5, 0))</f>
        <v>0</v>
      </c>
      <c r="R1968">
        <f>IF(O1968&gt;0, 0, IF(Q1967&gt;-O1968, 0, -O1968 - Q1967*Variables!$B$5))</f>
        <v>5.2001765229011596</v>
      </c>
      <c r="S1968">
        <f t="shared" si="184"/>
        <v>0.968168865033738</v>
      </c>
      <c r="T1968">
        <f t="shared" si="185"/>
        <v>0</v>
      </c>
    </row>
    <row r="1969" spans="1:20" x14ac:dyDescent="0.3">
      <c r="A1969" s="3">
        <f t="shared" si="180"/>
        <v>43182</v>
      </c>
      <c r="B1969">
        <v>3</v>
      </c>
      <c r="C1969">
        <v>23</v>
      </c>
      <c r="D1969">
        <v>24</v>
      </c>
      <c r="E1969">
        <v>1</v>
      </c>
      <c r="F1969" s="1">
        <f>VLOOKUP(A1969,Weather!$A$1:$E$366, 5)</f>
        <v>0.15384615384615427</v>
      </c>
      <c r="G1969" s="1">
        <f>VLOOKUP(D1969, Spring!$A$1:$E$25, 2)</f>
        <v>287.61061946902601</v>
      </c>
      <c r="H1969" s="1">
        <f>VLOOKUP(D1969, Spring!$A$1:$E$25, 3)</f>
        <v>251.20115310698301</v>
      </c>
      <c r="I1969" s="1">
        <f>VLOOKUP(D1969, Spring!$A$1:$E$25, 5)</f>
        <v>267.465363632795</v>
      </c>
      <c r="J1969" s="1">
        <f t="shared" si="181"/>
        <v>256.80260947037425</v>
      </c>
      <c r="K1969" s="47">
        <f t="shared" si="182"/>
        <v>4.8042693482194494</v>
      </c>
      <c r="L1969" s="48">
        <f>Solar!K1986/1000*Variables!$B$3</f>
        <v>0</v>
      </c>
      <c r="M1969" s="1">
        <f>IF(E1969=1, VLOOKUP(D1969, Sheet1!$E$2:$G$26, 2), Sheet1!$G$3)</f>
        <v>0.18618000000000001</v>
      </c>
      <c r="N1969" s="1">
        <f>'Electricity Rates'!$J$3</f>
        <v>0.19270000000000001</v>
      </c>
      <c r="O1969" s="145">
        <f>L1969-K1969</f>
        <v>-4.8042693482194494</v>
      </c>
      <c r="P1969">
        <f t="shared" si="183"/>
        <v>0.92578270340188795</v>
      </c>
      <c r="Q1969">
        <f>IF(O1969&gt;0, IF(Q1968+O1969*Variables!$B$5&lt;Variables!$B$4, Q1968+O1969*Variables!$B$5, Variables!$B$4), IF(Q1968&gt;-O1969, Q1968+O1969/Variables!$B$5, 0))</f>
        <v>0</v>
      </c>
      <c r="R1969">
        <f>IF(O1969&gt;0, 0, IF(Q1968&gt;-O1969, 0, -O1969 - Q1968*Variables!$B$5))</f>
        <v>4.8042693482194494</v>
      </c>
      <c r="S1969">
        <f t="shared" si="184"/>
        <v>0.89445886725149715</v>
      </c>
      <c r="T1969">
        <f t="shared" si="185"/>
        <v>0</v>
      </c>
    </row>
    <row r="1970" spans="1:20" x14ac:dyDescent="0.3">
      <c r="A1970" s="3">
        <f t="shared" si="180"/>
        <v>43183</v>
      </c>
      <c r="B1970">
        <v>3</v>
      </c>
      <c r="C1970">
        <v>24</v>
      </c>
      <c r="D1970">
        <v>1</v>
      </c>
      <c r="E1970">
        <v>0</v>
      </c>
      <c r="F1970" s="1">
        <f>VLOOKUP(A1970,Weather!$A$1:$E$366, 5)</f>
        <v>0.15384615384615427</v>
      </c>
      <c r="G1970" s="1">
        <f>VLOOKUP(D1970, Spring!$A$1:$E$25, 2)</f>
        <v>284.91351697629602</v>
      </c>
      <c r="H1970" s="1">
        <f>VLOOKUP(D1970, Spring!$A$1:$E$25, 3)</f>
        <v>272.00797092955099</v>
      </c>
      <c r="I1970" s="1">
        <f>VLOOKUP(D1970, Spring!$A$1:$E$25, 5)</f>
        <v>272.01322657875102</v>
      </c>
      <c r="J1970" s="1">
        <f t="shared" si="181"/>
        <v>272.01322657875102</v>
      </c>
      <c r="K1970" s="47">
        <f t="shared" si="182"/>
        <v>5.0888299361822726</v>
      </c>
      <c r="L1970" s="48">
        <f>Solar!K1987/1000*Variables!$B$3</f>
        <v>0</v>
      </c>
      <c r="M1970" s="1">
        <f>IF(E1970=1, VLOOKUP(D1970, Sheet1!$E$2:$G$26, 2), Sheet1!$G$3)</f>
        <v>0.18618000000000001</v>
      </c>
      <c r="N1970" s="1">
        <f>'Electricity Rates'!$J$3</f>
        <v>0.19270000000000001</v>
      </c>
      <c r="O1970" s="145">
        <f>L1970-K1970</f>
        <v>-5.0888299361822726</v>
      </c>
      <c r="P1970">
        <f t="shared" si="183"/>
        <v>0.98061752870232399</v>
      </c>
      <c r="Q1970">
        <f>IF(O1970&gt;0, IF(Q1969+O1970*Variables!$B$5&lt;Variables!$B$4, Q1969+O1970*Variables!$B$5, Variables!$B$4), IF(Q1969&gt;-O1970, Q1969+O1970/Variables!$B$5, 0))</f>
        <v>0</v>
      </c>
      <c r="R1970">
        <f>IF(O1970&gt;0, 0, IF(Q1969&gt;-O1970, 0, -O1970 - Q1969*Variables!$B$5))</f>
        <v>5.0888299361822726</v>
      </c>
      <c r="S1970">
        <f t="shared" si="184"/>
        <v>0.94743835751841554</v>
      </c>
      <c r="T1970">
        <f t="shared" si="185"/>
        <v>0</v>
      </c>
    </row>
    <row r="1971" spans="1:20" x14ac:dyDescent="0.3">
      <c r="A1971" s="3">
        <f t="shared" si="180"/>
        <v>43183</v>
      </c>
      <c r="B1971">
        <v>3</v>
      </c>
      <c r="C1971">
        <v>24</v>
      </c>
      <c r="D1971">
        <v>2</v>
      </c>
      <c r="E1971">
        <v>0</v>
      </c>
      <c r="F1971" s="1">
        <f>VLOOKUP(A1971,Weather!$A$1:$E$366, 5)</f>
        <v>0.15384615384615427</v>
      </c>
      <c r="G1971" s="1">
        <f>VLOOKUP(D1971, Spring!$A$1:$E$25, 2)</f>
        <v>283.47213324791699</v>
      </c>
      <c r="H1971" s="1">
        <f>VLOOKUP(D1971, Spring!$A$1:$E$25, 3)</f>
        <v>272.193568553901</v>
      </c>
      <c r="I1971" s="1">
        <f>VLOOKUP(D1971, Spring!$A$1:$E$25, 5)</f>
        <v>263.43263079398702</v>
      </c>
      <c r="J1971" s="1">
        <f t="shared" si="181"/>
        <v>263.43263079398702</v>
      </c>
      <c r="K1971" s="47">
        <f t="shared" si="182"/>
        <v>4.928303945409743</v>
      </c>
      <c r="L1971" s="48">
        <f>Solar!K1988/1000*Variables!$B$3</f>
        <v>0</v>
      </c>
      <c r="M1971" s="1">
        <f>IF(E1971=1, VLOOKUP(D1971, Sheet1!$E$2:$G$26, 2), Sheet1!$G$3)</f>
        <v>0.18618000000000001</v>
      </c>
      <c r="N1971" s="1">
        <f>'Electricity Rates'!$J$3</f>
        <v>0.19270000000000001</v>
      </c>
      <c r="O1971" s="145">
        <f>L1971-K1971</f>
        <v>-4.928303945409743</v>
      </c>
      <c r="P1971">
        <f t="shared" si="183"/>
        <v>0.94968417028045748</v>
      </c>
      <c r="Q1971">
        <f>IF(O1971&gt;0, IF(Q1970+O1971*Variables!$B$5&lt;Variables!$B$4, Q1970+O1971*Variables!$B$5, Variables!$B$4), IF(Q1970&gt;-O1971, Q1970+O1971/Variables!$B$5, 0))</f>
        <v>0</v>
      </c>
      <c r="R1971">
        <f>IF(O1971&gt;0, 0, IF(Q1970&gt;-O1971, 0, -O1971 - Q1970*Variables!$B$5))</f>
        <v>4.928303945409743</v>
      </c>
      <c r="S1971">
        <f t="shared" si="184"/>
        <v>0.91755162855638606</v>
      </c>
      <c r="T1971">
        <f t="shared" si="185"/>
        <v>0</v>
      </c>
    </row>
    <row r="1972" spans="1:20" x14ac:dyDescent="0.3">
      <c r="A1972" s="3">
        <f t="shared" si="180"/>
        <v>43183</v>
      </c>
      <c r="B1972">
        <v>3</v>
      </c>
      <c r="C1972">
        <v>24</v>
      </c>
      <c r="D1972">
        <v>3</v>
      </c>
      <c r="E1972">
        <v>0</v>
      </c>
      <c r="F1972" s="1">
        <f>VLOOKUP(A1972,Weather!$A$1:$E$366, 5)</f>
        <v>0.15384615384615427</v>
      </c>
      <c r="G1972" s="1">
        <f>VLOOKUP(D1972, Spring!$A$1:$E$25, 2)</f>
        <v>282.03074951953801</v>
      </c>
      <c r="H1972" s="1">
        <f>VLOOKUP(D1972, Spring!$A$1:$E$25, 3)</f>
        <v>263.612120501699</v>
      </c>
      <c r="I1972" s="1">
        <f>VLOOKUP(D1972, Spring!$A$1:$E$25, 5)</f>
        <v>268.00502374504498</v>
      </c>
      <c r="J1972" s="1">
        <f t="shared" si="181"/>
        <v>268.00502374504498</v>
      </c>
      <c r="K1972" s="47">
        <f t="shared" si="182"/>
        <v>5.0138443818877336</v>
      </c>
      <c r="L1972" s="48">
        <f>Solar!K1989/1000*Variables!$B$3</f>
        <v>0</v>
      </c>
      <c r="M1972" s="1">
        <f>IF(E1972=1, VLOOKUP(D1972, Sheet1!$E$2:$G$26, 2), Sheet1!$G$3)</f>
        <v>0.18618000000000001</v>
      </c>
      <c r="N1972" s="1">
        <f>'Electricity Rates'!$J$3</f>
        <v>0.19270000000000001</v>
      </c>
      <c r="O1972" s="145">
        <f>L1972-K1972</f>
        <v>-5.0138443818877336</v>
      </c>
      <c r="P1972">
        <f t="shared" si="183"/>
        <v>0.96616781238976635</v>
      </c>
      <c r="Q1972">
        <f>IF(O1972&gt;0, IF(Q1971+O1972*Variables!$B$5&lt;Variables!$B$4, Q1971+O1972*Variables!$B$5, Variables!$B$4), IF(Q1971&gt;-O1972, Q1971+O1972/Variables!$B$5, 0))</f>
        <v>0</v>
      </c>
      <c r="R1972">
        <f>IF(O1972&gt;0, 0, IF(Q1971&gt;-O1972, 0, -O1972 - Q1971*Variables!$B$5))</f>
        <v>5.0138443818877336</v>
      </c>
      <c r="S1972">
        <f t="shared" si="184"/>
        <v>0.9334775470198583</v>
      </c>
      <c r="T1972">
        <f t="shared" si="185"/>
        <v>0</v>
      </c>
    </row>
    <row r="1973" spans="1:20" x14ac:dyDescent="0.3">
      <c r="A1973" s="3">
        <f t="shared" si="180"/>
        <v>43183</v>
      </c>
      <c r="B1973">
        <v>3</v>
      </c>
      <c r="C1973">
        <v>24</v>
      </c>
      <c r="D1973">
        <v>4</v>
      </c>
      <c r="E1973">
        <v>0</v>
      </c>
      <c r="F1973" s="1">
        <f>VLOOKUP(A1973,Weather!$A$1:$E$366, 5)</f>
        <v>0.15384615384615427</v>
      </c>
      <c r="G1973" s="1">
        <f>VLOOKUP(D1973, Spring!$A$1:$E$25, 2)</f>
        <v>287.61061946902601</v>
      </c>
      <c r="H1973" s="1">
        <f>VLOOKUP(D1973, Spring!$A$1:$E$25, 3)</f>
        <v>280.54932735425899</v>
      </c>
      <c r="I1973" s="1">
        <f>VLOOKUP(D1973, Spring!$A$1:$E$25, 5)</f>
        <v>263.81039287256101</v>
      </c>
      <c r="J1973" s="1">
        <f t="shared" si="181"/>
        <v>263.81039287256101</v>
      </c>
      <c r="K1973" s="47">
        <f t="shared" si="182"/>
        <v>4.93537112739343</v>
      </c>
      <c r="L1973" s="48">
        <f>Solar!K1990/1000*Variables!$B$3</f>
        <v>0</v>
      </c>
      <c r="M1973" s="1">
        <f>IF(E1973=1, VLOOKUP(D1973, Sheet1!$E$2:$G$26, 2), Sheet1!$G$3)</f>
        <v>0.18618000000000001</v>
      </c>
      <c r="N1973" s="1">
        <f>'Electricity Rates'!$J$3</f>
        <v>0.19270000000000001</v>
      </c>
      <c r="O1973" s="145">
        <f>L1973-K1973</f>
        <v>-4.93537112739343</v>
      </c>
      <c r="P1973">
        <f t="shared" si="183"/>
        <v>0.95104601624871399</v>
      </c>
      <c r="Q1973">
        <f>IF(O1973&gt;0, IF(Q1972+O1973*Variables!$B$5&lt;Variables!$B$4, Q1972+O1973*Variables!$B$5, Variables!$B$4), IF(Q1972&gt;-O1973, Q1972+O1973/Variables!$B$5, 0))</f>
        <v>0</v>
      </c>
      <c r="R1973">
        <f>IF(O1973&gt;0, 0, IF(Q1972&gt;-O1973, 0, -O1973 - Q1972*Variables!$B$5))</f>
        <v>4.93537112739343</v>
      </c>
      <c r="S1973">
        <f t="shared" si="184"/>
        <v>0.91886739649810889</v>
      </c>
      <c r="T1973">
        <f t="shared" si="185"/>
        <v>0</v>
      </c>
    </row>
    <row r="1974" spans="1:20" x14ac:dyDescent="0.3">
      <c r="A1974" s="3">
        <f t="shared" si="180"/>
        <v>43183</v>
      </c>
      <c r="B1974">
        <v>3</v>
      </c>
      <c r="C1974">
        <v>24</v>
      </c>
      <c r="D1974">
        <v>5</v>
      </c>
      <c r="E1974">
        <v>0</v>
      </c>
      <c r="F1974" s="1">
        <f>VLOOKUP(A1974,Weather!$A$1:$E$366, 5)</f>
        <v>0.15384615384615427</v>
      </c>
      <c r="G1974" s="1">
        <f>VLOOKUP(D1974, Spring!$A$1:$E$25, 2)</f>
        <v>318.58407079646003</v>
      </c>
      <c r="H1974" s="1">
        <f>VLOOKUP(D1974, Spring!$A$1:$E$25, 3)</f>
        <v>296.96508648302301</v>
      </c>
      <c r="I1974" s="1">
        <f>VLOOKUP(D1974, Spring!$A$1:$E$25, 5)</f>
        <v>263.982102908277</v>
      </c>
      <c r="J1974" s="1">
        <f t="shared" si="181"/>
        <v>263.982102908277</v>
      </c>
      <c r="K1974" s="47">
        <f t="shared" si="182"/>
        <v>4.9385834828405706</v>
      </c>
      <c r="L1974" s="48">
        <f>Solar!K1991/1000*Variables!$B$3</f>
        <v>0</v>
      </c>
      <c r="M1974" s="1">
        <f>IF(E1974=1, VLOOKUP(D1974, Sheet1!$E$2:$G$26, 2), Sheet1!$G$3)</f>
        <v>0.18618000000000001</v>
      </c>
      <c r="N1974" s="1">
        <f>'Electricity Rates'!$J$3</f>
        <v>0.19270000000000001</v>
      </c>
      <c r="O1974" s="145">
        <f>L1974-K1974</f>
        <v>-4.9385834828405706</v>
      </c>
      <c r="P1974">
        <f t="shared" si="183"/>
        <v>0.95166503714337802</v>
      </c>
      <c r="Q1974">
        <f>IF(O1974&gt;0, IF(Q1973+O1974*Variables!$B$5&lt;Variables!$B$4, Q1973+O1974*Variables!$B$5, Variables!$B$4), IF(Q1973&gt;-O1974, Q1973+O1974/Variables!$B$5, 0))</f>
        <v>0</v>
      </c>
      <c r="R1974">
        <f>IF(O1974&gt;0, 0, IF(Q1973&gt;-O1974, 0, -O1974 - Q1973*Variables!$B$5))</f>
        <v>4.9385834828405706</v>
      </c>
      <c r="S1974">
        <f t="shared" si="184"/>
        <v>0.91946547283525748</v>
      </c>
      <c r="T1974">
        <f t="shared" si="185"/>
        <v>0</v>
      </c>
    </row>
    <row r="1975" spans="1:20" x14ac:dyDescent="0.3">
      <c r="A1975" s="3">
        <f t="shared" si="180"/>
        <v>43183</v>
      </c>
      <c r="B1975">
        <v>3</v>
      </c>
      <c r="C1975">
        <v>24</v>
      </c>
      <c r="D1975">
        <v>6</v>
      </c>
      <c r="E1975">
        <v>0</v>
      </c>
      <c r="F1975" s="1">
        <f>VLOOKUP(A1975,Weather!$A$1:$E$366, 5)</f>
        <v>0.15384615384615427</v>
      </c>
      <c r="G1975" s="1">
        <f>VLOOKUP(D1975, Spring!$A$1:$E$25, 2)</f>
        <v>389.38053097345102</v>
      </c>
      <c r="H1975" s="1">
        <f>VLOOKUP(D1975, Spring!$A$1:$E$25, 3)</f>
        <v>340.20659833439998</v>
      </c>
      <c r="I1975" s="1">
        <f>VLOOKUP(D1975, Spring!$A$1:$E$25, 5)</f>
        <v>264.16853094705402</v>
      </c>
      <c r="J1975" s="1">
        <f t="shared" si="181"/>
        <v>264.16853094705402</v>
      </c>
      <c r="K1975" s="47">
        <f t="shared" si="182"/>
        <v>4.9420711830403166</v>
      </c>
      <c r="L1975" s="48">
        <f>Solar!K1992/1000*Variables!$B$3</f>
        <v>0</v>
      </c>
      <c r="M1975" s="1">
        <f>IF(E1975=1, VLOOKUP(D1975, Sheet1!$E$2:$G$26, 2), Sheet1!$G$3)</f>
        <v>0.18618000000000001</v>
      </c>
      <c r="N1975" s="1">
        <f>'Electricity Rates'!$J$3</f>
        <v>0.19270000000000001</v>
      </c>
      <c r="O1975" s="145">
        <f>L1975-K1975</f>
        <v>-4.9420711830403166</v>
      </c>
      <c r="P1975">
        <f t="shared" si="183"/>
        <v>0.95233711697186907</v>
      </c>
      <c r="Q1975">
        <f>IF(O1975&gt;0, IF(Q1974+O1975*Variables!$B$5&lt;Variables!$B$4, Q1974+O1975*Variables!$B$5, Variables!$B$4), IF(Q1974&gt;-O1975, Q1974+O1975/Variables!$B$5, 0))</f>
        <v>0</v>
      </c>
      <c r="R1975">
        <f>IF(O1975&gt;0, 0, IF(Q1974&gt;-O1975, 0, -O1975 - Q1974*Variables!$B$5))</f>
        <v>4.9420711830403166</v>
      </c>
      <c r="S1975">
        <f t="shared" si="184"/>
        <v>0.92011481285844621</v>
      </c>
      <c r="T1975">
        <f t="shared" si="185"/>
        <v>0</v>
      </c>
    </row>
    <row r="1976" spans="1:20" x14ac:dyDescent="0.3">
      <c r="A1976" s="3">
        <f t="shared" si="180"/>
        <v>43183</v>
      </c>
      <c r="B1976">
        <v>3</v>
      </c>
      <c r="C1976">
        <v>24</v>
      </c>
      <c r="D1976">
        <v>7</v>
      </c>
      <c r="E1976">
        <v>0</v>
      </c>
      <c r="F1976" s="1">
        <f>VLOOKUP(A1976,Weather!$A$1:$E$366, 5)</f>
        <v>0.15384615384615427</v>
      </c>
      <c r="G1976" s="1">
        <f>VLOOKUP(D1976, Spring!$A$1:$E$25, 2)</f>
        <v>623.89380530973403</v>
      </c>
      <c r="H1976" s="1">
        <f>VLOOKUP(D1976, Spring!$A$1:$E$25, 3)</f>
        <v>374.47950032030701</v>
      </c>
      <c r="I1976" s="1">
        <f>VLOOKUP(D1976, Spring!$A$1:$E$25, 5)</f>
        <v>251.18725224694799</v>
      </c>
      <c r="J1976" s="1">
        <f t="shared" si="181"/>
        <v>251.18725224694799</v>
      </c>
      <c r="K1976" s="47">
        <f t="shared" si="182"/>
        <v>4.699217111236937</v>
      </c>
      <c r="L1976" s="48">
        <f>Solar!K1993/1000*Variables!$B$3</f>
        <v>1.1757500000000001</v>
      </c>
      <c r="M1976" s="1">
        <f>IF(E1976=1, VLOOKUP(D1976, Sheet1!$E$2:$G$26, 2), Sheet1!$G$3)</f>
        <v>0.18618000000000001</v>
      </c>
      <c r="N1976" s="1">
        <f>'Electricity Rates'!$J$3</f>
        <v>0.19270000000000001</v>
      </c>
      <c r="O1976" s="145">
        <f>L1976-K1976</f>
        <v>-3.5234671112369371</v>
      </c>
      <c r="P1976">
        <f t="shared" si="183"/>
        <v>0.90553913733535785</v>
      </c>
      <c r="Q1976">
        <f>IF(O1976&gt;0, IF(Q1975+O1976*Variables!$B$5&lt;Variables!$B$4, Q1975+O1976*Variables!$B$5, Variables!$B$4), IF(Q1975&gt;-O1976, Q1975+O1976/Variables!$B$5, 0))</f>
        <v>0</v>
      </c>
      <c r="R1976">
        <f>IF(O1976&gt;0, 0, IF(Q1975&gt;-O1976, 0, -O1976 - Q1975*Variables!$B$5))</f>
        <v>3.5234671112369371</v>
      </c>
      <c r="S1976">
        <f t="shared" si="184"/>
        <v>0.65599910677009299</v>
      </c>
      <c r="T1976">
        <f t="shared" si="185"/>
        <v>0</v>
      </c>
    </row>
    <row r="1977" spans="1:20" x14ac:dyDescent="0.3">
      <c r="A1977" s="3">
        <f t="shared" si="180"/>
        <v>43183</v>
      </c>
      <c r="B1977">
        <v>3</v>
      </c>
      <c r="C1977">
        <v>24</v>
      </c>
      <c r="D1977">
        <v>8</v>
      </c>
      <c r="E1977">
        <v>0</v>
      </c>
      <c r="F1977" s="1">
        <f>VLOOKUP(A1977,Weather!$A$1:$E$366, 5)</f>
        <v>0.15384615384615427</v>
      </c>
      <c r="G1977" s="1">
        <f>VLOOKUP(D1977, Spring!$A$1:$E$25, 2)</f>
        <v>871.68141592920301</v>
      </c>
      <c r="H1977" s="1">
        <f>VLOOKUP(D1977, Spring!$A$1:$E$25, 3)</f>
        <v>578.35522101217202</v>
      </c>
      <c r="I1977" s="1">
        <f>VLOOKUP(D1977, Spring!$A$1:$E$25, 5)</f>
        <v>268.91753993484798</v>
      </c>
      <c r="J1977" s="1">
        <f t="shared" si="181"/>
        <v>268.91753993484798</v>
      </c>
      <c r="K1977" s="47">
        <f t="shared" si="182"/>
        <v>5.030915756549641</v>
      </c>
      <c r="L1977" s="48">
        <f>Solar!K1994/1000*Variables!$B$3</f>
        <v>9.3806499999999993</v>
      </c>
      <c r="M1977" s="1">
        <f>IF(E1977=1, VLOOKUP(D1977, Sheet1!$E$2:$G$26, 2), Sheet1!$G$3)</f>
        <v>0.18618000000000001</v>
      </c>
      <c r="N1977" s="1">
        <f>'Electricity Rates'!$J$3</f>
        <v>0.19270000000000001</v>
      </c>
      <c r="O1977" s="145">
        <f>L1977-K1977</f>
        <v>4.3497342434503583</v>
      </c>
      <c r="P1977">
        <f t="shared" si="183"/>
        <v>0.96945746628711582</v>
      </c>
      <c r="Q1977">
        <f>IF(O1977&gt;0, IF(Q1976+O1977*Variables!$B$5&lt;Variables!$B$4, Q1976+O1977*Variables!$B$5, Variables!$B$4), IF(Q1976&gt;-O1977, Q1976+O1977/Variables!$B$5, 0))</f>
        <v>4.0887501888433366</v>
      </c>
      <c r="R1977">
        <f>IF(O1977&gt;0, 0, IF(Q1976&gt;-O1977, 0, -O1977 - Q1976*Variables!$B$5))</f>
        <v>0</v>
      </c>
      <c r="S1977">
        <f t="shared" si="184"/>
        <v>0</v>
      </c>
      <c r="T1977">
        <f t="shared" si="185"/>
        <v>0</v>
      </c>
    </row>
    <row r="1978" spans="1:20" x14ac:dyDescent="0.3">
      <c r="A1978" s="3">
        <f t="shared" si="180"/>
        <v>43183</v>
      </c>
      <c r="B1978">
        <v>3</v>
      </c>
      <c r="C1978">
        <v>24</v>
      </c>
      <c r="D1978">
        <v>9</v>
      </c>
      <c r="E1978">
        <v>0</v>
      </c>
      <c r="F1978" s="1">
        <f>VLOOKUP(A1978,Weather!$A$1:$E$366, 5)</f>
        <v>0.15384615384615427</v>
      </c>
      <c r="G1978" s="1">
        <f>VLOOKUP(D1978, Spring!$A$1:$E$25, 2)</f>
        <v>1137.1681415929199</v>
      </c>
      <c r="H1978" s="1">
        <f>VLOOKUP(D1978, Spring!$A$1:$E$25, 3)</f>
        <v>786.77530429212004</v>
      </c>
      <c r="I1978" s="1">
        <f>VLOOKUP(D1978, Spring!$A$1:$E$25, 5)</f>
        <v>317.33977000667198</v>
      </c>
      <c r="J1978" s="1">
        <f t="shared" si="181"/>
        <v>317.33977000667198</v>
      </c>
      <c r="K1978" s="47">
        <f t="shared" si="182"/>
        <v>5.9367999926416095</v>
      </c>
      <c r="L1978" s="48">
        <f>Solar!K1995/1000*Variables!$B$3</f>
        <v>20.3887</v>
      </c>
      <c r="M1978" s="1">
        <f>IF(E1978=1, VLOOKUP(D1978, Sheet1!$E$2:$G$26, 2), Sheet1!$G$3)</f>
        <v>0.18618000000000001</v>
      </c>
      <c r="N1978" s="1">
        <f>'Electricity Rates'!$J$3</f>
        <v>0.19270000000000001</v>
      </c>
      <c r="O1978" s="145">
        <f>L1978-K1978</f>
        <v>14.45190000735839</v>
      </c>
      <c r="P1978">
        <f t="shared" si="183"/>
        <v>1.1440213585820382</v>
      </c>
      <c r="Q1978">
        <f>IF(O1978&gt;0, IF(Q1977+O1978*Variables!$B$5&lt;Variables!$B$4, Q1977+O1978*Variables!$B$5, Variables!$B$4), IF(Q1977&gt;-O1978, Q1977+O1978/Variables!$B$5, 0))</f>
        <v>17.673536195760221</v>
      </c>
      <c r="R1978">
        <f>IF(O1978&gt;0, 0, IF(Q1977&gt;-O1978, 0, -O1978 - Q1977*Variables!$B$5))</f>
        <v>0</v>
      </c>
      <c r="S1978">
        <f t="shared" si="184"/>
        <v>0</v>
      </c>
      <c r="T1978">
        <f t="shared" si="185"/>
        <v>0</v>
      </c>
    </row>
    <row r="1979" spans="1:20" x14ac:dyDescent="0.3">
      <c r="A1979" s="3">
        <f t="shared" si="180"/>
        <v>43183</v>
      </c>
      <c r="B1979">
        <v>3</v>
      </c>
      <c r="C1979">
        <v>24</v>
      </c>
      <c r="D1979">
        <v>10</v>
      </c>
      <c r="E1979">
        <v>0</v>
      </c>
      <c r="F1979" s="1">
        <f>VLOOKUP(A1979,Weather!$A$1:$E$366, 5)</f>
        <v>0.15384615384615427</v>
      </c>
      <c r="G1979" s="1">
        <f>VLOOKUP(D1979, Spring!$A$1:$E$25, 2)</f>
        <v>1207.9646017699099</v>
      </c>
      <c r="H1979" s="1">
        <f>VLOOKUP(D1979, Spring!$A$1:$E$25, 3)</f>
        <v>923.64670083279998</v>
      </c>
      <c r="I1979" s="1">
        <f>VLOOKUP(D1979, Spring!$A$1:$E$25, 5)</f>
        <v>339.44621060481097</v>
      </c>
      <c r="J1979" s="1">
        <f t="shared" si="181"/>
        <v>339.44621060481097</v>
      </c>
      <c r="K1979" s="47">
        <f t="shared" si="182"/>
        <v>6.3503678110641308</v>
      </c>
      <c r="L1979" s="48">
        <f>Solar!K1996/1000*Variables!$B$3</f>
        <v>29.222650000000002</v>
      </c>
      <c r="M1979" s="1">
        <f>IF(E1979=1, VLOOKUP(D1979, Sheet1!$E$2:$G$26, 2), Sheet1!$G$3)</f>
        <v>0.18618000000000001</v>
      </c>
      <c r="N1979" s="1">
        <f>'Electricity Rates'!$J$3</f>
        <v>0.19270000000000001</v>
      </c>
      <c r="O1979" s="145">
        <f>L1979-K1979</f>
        <v>22.87228218893587</v>
      </c>
      <c r="P1979">
        <f t="shared" si="183"/>
        <v>1.223715877192058</v>
      </c>
      <c r="Q1979">
        <f>IF(O1979&gt;0, IF(Q1978+O1979*Variables!$B$5&lt;Variables!$B$4, Q1978+O1979*Variables!$B$5, Variables!$B$4), IF(Q1978&gt;-O1979, Q1978+O1979/Variables!$B$5, 0))</f>
        <v>39.17348145335994</v>
      </c>
      <c r="R1979">
        <f>IF(O1979&gt;0, 0, IF(Q1978&gt;-O1979, 0, -O1979 - Q1978*Variables!$B$5))</f>
        <v>0</v>
      </c>
      <c r="S1979">
        <f t="shared" si="184"/>
        <v>0</v>
      </c>
      <c r="T1979">
        <f t="shared" si="185"/>
        <v>0</v>
      </c>
    </row>
    <row r="1980" spans="1:20" x14ac:dyDescent="0.3">
      <c r="A1980" s="3">
        <f t="shared" si="180"/>
        <v>43183</v>
      </c>
      <c r="B1980">
        <v>3</v>
      </c>
      <c r="C1980">
        <v>24</v>
      </c>
      <c r="D1980">
        <v>11</v>
      </c>
      <c r="E1980">
        <v>0</v>
      </c>
      <c r="F1980" s="1">
        <f>VLOOKUP(A1980,Weather!$A$1:$E$366, 5)</f>
        <v>0.15384615384615427</v>
      </c>
      <c r="G1980" s="1">
        <f>VLOOKUP(D1980, Spring!$A$1:$E$25, 2)</f>
        <v>1274.3362831858401</v>
      </c>
      <c r="H1980" s="1">
        <f>VLOOKUP(D1980, Spring!$A$1:$E$25, 3)</f>
        <v>962.46396540679098</v>
      </c>
      <c r="I1980" s="1">
        <f>VLOOKUP(D1980, Spring!$A$1:$E$25, 5)</f>
        <v>352.80034538247099</v>
      </c>
      <c r="J1980" s="1">
        <f t="shared" si="181"/>
        <v>352.80034538247099</v>
      </c>
      <c r="K1980" s="47">
        <f t="shared" si="182"/>
        <v>6.6001972832670006</v>
      </c>
      <c r="L1980" s="48">
        <f>Solar!K1997/1000*Variables!$B$3</f>
        <v>35.759600000000006</v>
      </c>
      <c r="M1980" s="1">
        <f>IF(E1980=1, VLOOKUP(D1980, Sheet1!$E$2:$G$26, 2), Sheet1!$G$3)</f>
        <v>0.18618000000000001</v>
      </c>
      <c r="N1980" s="1">
        <f>'Electricity Rates'!$J$3</f>
        <v>0.19270000000000001</v>
      </c>
      <c r="O1980" s="145">
        <f>L1980-K1980</f>
        <v>29.159402716733005</v>
      </c>
      <c r="P1980">
        <f t="shared" si="183"/>
        <v>1.2718580164855511</v>
      </c>
      <c r="Q1980">
        <f>IF(O1980&gt;0, IF(Q1979+O1980*Variables!$B$5&lt;Variables!$B$4, Q1979+O1980*Variables!$B$5, Variables!$B$4), IF(Q1979&gt;-O1980, Q1979+O1980/Variables!$B$5, 0))</f>
        <v>66.583320007088957</v>
      </c>
      <c r="R1980">
        <f>IF(O1980&gt;0, 0, IF(Q1979&gt;-O1980, 0, -O1980 - Q1979*Variables!$B$5))</f>
        <v>0</v>
      </c>
      <c r="S1980">
        <f t="shared" si="184"/>
        <v>0</v>
      </c>
      <c r="T1980">
        <f t="shared" si="185"/>
        <v>0</v>
      </c>
    </row>
    <row r="1981" spans="1:20" x14ac:dyDescent="0.3">
      <c r="A1981" s="3">
        <f t="shared" si="180"/>
        <v>43183</v>
      </c>
      <c r="B1981">
        <v>3</v>
      </c>
      <c r="C1981">
        <v>24</v>
      </c>
      <c r="D1981">
        <v>12</v>
      </c>
      <c r="E1981">
        <v>0</v>
      </c>
      <c r="F1981" s="1">
        <f>VLOOKUP(A1981,Weather!$A$1:$E$366, 5)</f>
        <v>0.15384615384615427</v>
      </c>
      <c r="G1981" s="1">
        <f>VLOOKUP(D1981, Spring!$A$1:$E$25, 2)</f>
        <v>1314.1592920353901</v>
      </c>
      <c r="H1981" s="1">
        <f>VLOOKUP(D1981, Spring!$A$1:$E$25, 3)</f>
        <v>983.10377962844302</v>
      </c>
      <c r="I1981" s="1">
        <f>VLOOKUP(D1981, Spring!$A$1:$E$25, 5)</f>
        <v>344.20503159464602</v>
      </c>
      <c r="J1981" s="1">
        <f t="shared" si="181"/>
        <v>344.20503159464602</v>
      </c>
      <c r="K1981" s="47">
        <f t="shared" si="182"/>
        <v>6.4393959477418665</v>
      </c>
      <c r="L1981" s="48">
        <f>Solar!K1998/1000*Variables!$B$3</f>
        <v>39.274750000000004</v>
      </c>
      <c r="M1981" s="1">
        <f>IF(E1981=1, VLOOKUP(D1981, Sheet1!$E$2:$G$26, 2), Sheet1!$G$3)</f>
        <v>0.18618000000000001</v>
      </c>
      <c r="N1981" s="1">
        <f>'Electricity Rates'!$J$3</f>
        <v>0.19270000000000001</v>
      </c>
      <c r="O1981" s="145">
        <f>L1981-K1981</f>
        <v>32.83535405225814</v>
      </c>
      <c r="P1981">
        <f t="shared" si="183"/>
        <v>1.2408715991298578</v>
      </c>
      <c r="Q1981">
        <f>IF(O1981&gt;0, IF(Q1980+O1981*Variables!$B$5&lt;Variables!$B$4, Q1980+O1981*Variables!$B$5, Variables!$B$4), IF(Q1980&gt;-O1981, Q1980+O1981/Variables!$B$5, 0))</f>
        <v>97.448552816211603</v>
      </c>
      <c r="R1981">
        <f>IF(O1981&gt;0, 0, IF(Q1980&gt;-O1981, 0, -O1981 - Q1980*Variables!$B$5))</f>
        <v>0</v>
      </c>
      <c r="S1981">
        <f t="shared" si="184"/>
        <v>0</v>
      </c>
      <c r="T1981">
        <f t="shared" si="185"/>
        <v>0</v>
      </c>
    </row>
    <row r="1982" spans="1:20" x14ac:dyDescent="0.3">
      <c r="A1982" s="3">
        <f t="shared" si="180"/>
        <v>43183</v>
      </c>
      <c r="B1982">
        <v>3</v>
      </c>
      <c r="C1982">
        <v>24</v>
      </c>
      <c r="D1982">
        <v>13</v>
      </c>
      <c r="E1982">
        <v>0</v>
      </c>
      <c r="F1982" s="1">
        <f>VLOOKUP(A1982,Weather!$A$1:$E$366, 5)</f>
        <v>0.15384615384615427</v>
      </c>
      <c r="G1982" s="1">
        <f>VLOOKUP(D1982, Spring!$A$1:$E$25, 2)</f>
        <v>1362.8318584070701</v>
      </c>
      <c r="H1982" s="1">
        <f>VLOOKUP(D1982, Spring!$A$1:$E$25, 3)</f>
        <v>999.59961563100603</v>
      </c>
      <c r="I1982" s="1">
        <f>VLOOKUP(D1982, Spring!$A$1:$E$25, 5)</f>
        <v>326.84269398328001</v>
      </c>
      <c r="J1982" s="1">
        <f t="shared" si="181"/>
        <v>326.84269398328001</v>
      </c>
      <c r="K1982" s="47">
        <f t="shared" si="182"/>
        <v>6.1145809212444586</v>
      </c>
      <c r="L1982" s="48">
        <f>Solar!K1999/1000*Variables!$B$3</f>
        <v>39.623950000000001</v>
      </c>
      <c r="M1982" s="1">
        <f>IF(E1982=1, VLOOKUP(D1982, Sheet1!$E$2:$G$26, 2), Sheet1!$G$3)</f>
        <v>0.18618000000000001</v>
      </c>
      <c r="N1982" s="1">
        <f>'Electricity Rates'!$J$3</f>
        <v>0.19270000000000001</v>
      </c>
      <c r="O1982" s="145">
        <f>L1982-K1982</f>
        <v>33.50936907875554</v>
      </c>
      <c r="P1982">
        <f t="shared" si="183"/>
        <v>1.1782797435238073</v>
      </c>
      <c r="Q1982">
        <f>IF(O1982&gt;0, IF(Q1981+O1982*Variables!$B$5&lt;Variables!$B$4, Q1981+O1982*Variables!$B$5, Variables!$B$4), IF(Q1981&gt;-O1982, Q1981+O1982/Variables!$B$5, 0))</f>
        <v>100</v>
      </c>
      <c r="R1982">
        <f>IF(O1982&gt;0, 0, IF(Q1981&gt;-O1982, 0, -O1982 - Q1981*Variables!$B$5))</f>
        <v>0</v>
      </c>
      <c r="S1982">
        <f t="shared" si="184"/>
        <v>0</v>
      </c>
      <c r="T1982">
        <f t="shared" si="185"/>
        <v>0</v>
      </c>
    </row>
    <row r="1983" spans="1:20" x14ac:dyDescent="0.3">
      <c r="A1983" s="3">
        <f t="shared" si="180"/>
        <v>43183</v>
      </c>
      <c r="B1983">
        <v>3</v>
      </c>
      <c r="C1983">
        <v>24</v>
      </c>
      <c r="D1983">
        <v>14</v>
      </c>
      <c r="E1983">
        <v>0</v>
      </c>
      <c r="F1983" s="1">
        <f>VLOOKUP(A1983,Weather!$A$1:$E$366, 5)</f>
        <v>0.15384615384615427</v>
      </c>
      <c r="G1983" s="1">
        <f>VLOOKUP(D1983, Spring!$A$1:$E$25, 2)</f>
        <v>1402.65486725663</v>
      </c>
      <c r="H1983" s="1">
        <f>VLOOKUP(D1983, Spring!$A$1:$E$25, 3)</f>
        <v>1011.55108904548</v>
      </c>
      <c r="I1983" s="1">
        <f>VLOOKUP(D1983, Spring!$A$1:$E$25, 5)</f>
        <v>309.49016837395499</v>
      </c>
      <c r="J1983" s="1">
        <f t="shared" si="181"/>
        <v>309.49016837395499</v>
      </c>
      <c r="K1983" s="47">
        <f t="shared" si="182"/>
        <v>5.7899494579154585</v>
      </c>
      <c r="L1983" s="48">
        <f>Solar!K2000/1000*Variables!$B$3</f>
        <v>37.607050000000001</v>
      </c>
      <c r="M1983" s="1">
        <f>IF(E1983=1, VLOOKUP(D1983, Sheet1!$E$2:$G$26, 2), Sheet1!$G$3)</f>
        <v>0.18618000000000001</v>
      </c>
      <c r="N1983" s="1">
        <f>'Electricity Rates'!$J$3</f>
        <v>0.19270000000000001</v>
      </c>
      <c r="O1983" s="145">
        <f>L1983-K1983</f>
        <v>31.817100542084543</v>
      </c>
      <c r="P1983">
        <f t="shared" si="183"/>
        <v>1.1157232605403089</v>
      </c>
      <c r="Q1983">
        <f>IF(O1983&gt;0, IF(Q1982+O1983*Variables!$B$5&lt;Variables!$B$4, Q1982+O1983*Variables!$B$5, Variables!$B$4), IF(Q1982&gt;-O1983, Q1982+O1983/Variables!$B$5, 0))</f>
        <v>100</v>
      </c>
      <c r="R1983">
        <f>IF(O1983&gt;0, 0, IF(Q1982&gt;-O1983, 0, -O1983 - Q1982*Variables!$B$5))</f>
        <v>0</v>
      </c>
      <c r="S1983">
        <f t="shared" si="184"/>
        <v>0</v>
      </c>
      <c r="T1983">
        <f t="shared" si="185"/>
        <v>0</v>
      </c>
    </row>
    <row r="1984" spans="1:20" x14ac:dyDescent="0.3">
      <c r="A1984" s="3">
        <f t="shared" si="180"/>
        <v>43183</v>
      </c>
      <c r="B1984">
        <v>3</v>
      </c>
      <c r="C1984">
        <v>24</v>
      </c>
      <c r="D1984">
        <v>15</v>
      </c>
      <c r="E1984">
        <v>0</v>
      </c>
      <c r="F1984" s="1">
        <f>VLOOKUP(A1984,Weather!$A$1:$E$366, 5)</f>
        <v>0.15384615384615427</v>
      </c>
      <c r="G1984" s="1">
        <f>VLOOKUP(D1984, Spring!$A$1:$E$25, 2)</f>
        <v>1371.6814159292001</v>
      </c>
      <c r="H1984" s="1">
        <f>VLOOKUP(D1984, Spring!$A$1:$E$25, 3)</f>
        <v>1005.48526585522</v>
      </c>
      <c r="I1984" s="1">
        <f>VLOOKUP(D1984, Spring!$A$1:$E$25, 5)</f>
        <v>300.89485458612899</v>
      </c>
      <c r="J1984" s="1">
        <f t="shared" si="181"/>
        <v>300.89485458612899</v>
      </c>
      <c r="K1984" s="47">
        <f t="shared" si="182"/>
        <v>5.6291481223903048</v>
      </c>
      <c r="L1984" s="48">
        <f>Solar!K2001/1000*Variables!$B$3</f>
        <v>32.754199999999997</v>
      </c>
      <c r="M1984" s="1">
        <f>IF(E1984=1, VLOOKUP(D1984, Sheet1!$E$2:$G$26, 2), Sheet1!$G$3)</f>
        <v>0.18618000000000001</v>
      </c>
      <c r="N1984" s="1">
        <f>'Electricity Rates'!$J$3</f>
        <v>0.19270000000000001</v>
      </c>
      <c r="O1984" s="145">
        <f>L1984-K1984</f>
        <v>27.125051877609692</v>
      </c>
      <c r="P1984">
        <f t="shared" si="183"/>
        <v>1.0847368431846118</v>
      </c>
      <c r="Q1984">
        <f>IF(O1984&gt;0, IF(Q1983+O1984*Variables!$B$5&lt;Variables!$B$4, Q1983+O1984*Variables!$B$5, Variables!$B$4), IF(Q1983&gt;-O1984, Q1983+O1984/Variables!$B$5, 0))</f>
        <v>100</v>
      </c>
      <c r="R1984">
        <f>IF(O1984&gt;0, 0, IF(Q1983&gt;-O1984, 0, -O1984 - Q1983*Variables!$B$5))</f>
        <v>0</v>
      </c>
      <c r="S1984">
        <f t="shared" si="184"/>
        <v>0</v>
      </c>
      <c r="T1984">
        <f t="shared" si="185"/>
        <v>0</v>
      </c>
    </row>
    <row r="1985" spans="1:20" x14ac:dyDescent="0.3">
      <c r="A1985" s="3">
        <f t="shared" si="180"/>
        <v>43183</v>
      </c>
      <c r="B1985">
        <v>3</v>
      </c>
      <c r="C1985">
        <v>24</v>
      </c>
      <c r="D1985">
        <v>16</v>
      </c>
      <c r="E1985">
        <v>0</v>
      </c>
      <c r="F1985" s="1">
        <f>VLOOKUP(A1985,Weather!$A$1:$E$366, 5)</f>
        <v>0.15384615384615427</v>
      </c>
      <c r="G1985" s="1">
        <f>VLOOKUP(D1985, Spring!$A$1:$E$25, 2)</f>
        <v>1283.1858407079601</v>
      </c>
      <c r="H1985" s="1">
        <f>VLOOKUP(D1985, Spring!$A$1:$E$25, 3)</f>
        <v>954.93673926969905</v>
      </c>
      <c r="I1985" s="1">
        <f>VLOOKUP(D1985, Spring!$A$1:$E$25, 5)</f>
        <v>270.36971623690101</v>
      </c>
      <c r="J1985" s="1">
        <f t="shared" si="181"/>
        <v>270.36971623690101</v>
      </c>
      <c r="K1985" s="47">
        <f t="shared" si="182"/>
        <v>5.0580831054739868</v>
      </c>
      <c r="L1985" s="48">
        <f>Solar!K2002/1000*Variables!$B$3</f>
        <v>25.561899999999998</v>
      </c>
      <c r="M1985" s="1">
        <f>IF(E1985=1, VLOOKUP(D1985, Sheet1!$E$2:$G$26, 2), Sheet1!$G$3)</f>
        <v>0.18618000000000001</v>
      </c>
      <c r="N1985" s="1">
        <f>'Electricity Rates'!$J$3</f>
        <v>0.19270000000000001</v>
      </c>
      <c r="O1985" s="145">
        <f>L1985-K1985</f>
        <v>20.503816894526011</v>
      </c>
      <c r="P1985">
        <f t="shared" si="183"/>
        <v>0.97469261442483734</v>
      </c>
      <c r="Q1985">
        <f>IF(O1985&gt;0, IF(Q1984+O1985*Variables!$B$5&lt;Variables!$B$4, Q1984+O1985*Variables!$B$5, Variables!$B$4), IF(Q1984&gt;-O1985, Q1984+O1985/Variables!$B$5, 0))</f>
        <v>100</v>
      </c>
      <c r="R1985">
        <f>IF(O1985&gt;0, 0, IF(Q1984&gt;-O1985, 0, -O1985 - Q1984*Variables!$B$5))</f>
        <v>0</v>
      </c>
      <c r="S1985">
        <f t="shared" si="184"/>
        <v>0</v>
      </c>
      <c r="T1985">
        <f t="shared" si="185"/>
        <v>0</v>
      </c>
    </row>
    <row r="1986" spans="1:20" x14ac:dyDescent="0.3">
      <c r="A1986" s="3">
        <f t="shared" si="180"/>
        <v>43183</v>
      </c>
      <c r="B1986">
        <v>3</v>
      </c>
      <c r="C1986">
        <v>24</v>
      </c>
      <c r="D1986">
        <v>17</v>
      </c>
      <c r="E1986">
        <v>0</v>
      </c>
      <c r="F1986" s="1">
        <f>VLOOKUP(A1986,Weather!$A$1:$E$366, 5)</f>
        <v>0.15384615384615427</v>
      </c>
      <c r="G1986" s="1">
        <f>VLOOKUP(D1986, Spring!$A$1:$E$25, 2)</f>
        <v>973.45132743362797</v>
      </c>
      <c r="H1986" s="1">
        <f>VLOOKUP(D1986, Spring!$A$1:$E$25, 3)</f>
        <v>850.97693786034597</v>
      </c>
      <c r="I1986" s="1">
        <f>VLOOKUP(D1986, Spring!$A$1:$E$25, 5)</f>
        <v>257.39334353781499</v>
      </c>
      <c r="J1986" s="1">
        <f t="shared" si="181"/>
        <v>257.39334353781499</v>
      </c>
      <c r="K1986" s="47">
        <f t="shared" si="182"/>
        <v>4.815320815254803</v>
      </c>
      <c r="L1986" s="48">
        <f>Solar!K2003/1000*Variables!$B$3</f>
        <v>15.19605</v>
      </c>
      <c r="M1986" s="1">
        <f>IF(E1986=1, VLOOKUP(D1986, Sheet1!$E$2:$G$26, 2), Sheet1!$G$3)</f>
        <v>0.18618000000000001</v>
      </c>
      <c r="N1986" s="1">
        <f>'Electricity Rates'!$J$3</f>
        <v>0.19270000000000001</v>
      </c>
      <c r="O1986" s="145">
        <f>L1986-K1986</f>
        <v>10.380729184745196</v>
      </c>
      <c r="P1986">
        <f t="shared" si="183"/>
        <v>0.92791232109960065</v>
      </c>
      <c r="Q1986">
        <f>IF(O1986&gt;0, IF(Q1985+O1986*Variables!$B$5&lt;Variables!$B$4, Q1985+O1986*Variables!$B$5, Variables!$B$4), IF(Q1985&gt;-O1986, Q1985+O1986/Variables!$B$5, 0))</f>
        <v>100</v>
      </c>
      <c r="R1986">
        <f>IF(O1986&gt;0, 0, IF(Q1985&gt;-O1986, 0, -O1986 - Q1985*Variables!$B$5))</f>
        <v>0</v>
      </c>
      <c r="S1986">
        <f t="shared" si="184"/>
        <v>0</v>
      </c>
      <c r="T1986">
        <f t="shared" si="185"/>
        <v>0</v>
      </c>
    </row>
    <row r="1987" spans="1:20" x14ac:dyDescent="0.3">
      <c r="A1987" s="3">
        <f t="shared" ref="A1987:A2050" si="186">DATE(2018, B1987, C1987)</f>
        <v>43183</v>
      </c>
      <c r="B1987">
        <v>3</v>
      </c>
      <c r="C1987">
        <v>24</v>
      </c>
      <c r="D1987">
        <v>18</v>
      </c>
      <c r="E1987">
        <v>0</v>
      </c>
      <c r="F1987" s="1">
        <f>VLOOKUP(A1987,Weather!$A$1:$E$366, 5)</f>
        <v>0.15384615384615427</v>
      </c>
      <c r="G1987" s="1">
        <f>VLOOKUP(D1987, Spring!$A$1:$E$25, 2)</f>
        <v>690.26548672566298</v>
      </c>
      <c r="H1987" s="1">
        <f>VLOOKUP(D1987, Spring!$A$1:$E$25, 3)</f>
        <v>590.923299339663</v>
      </c>
      <c r="I1987" s="1">
        <f>VLOOKUP(D1987, Spring!$A$1:$E$25, 5)</f>
        <v>248.81274775305101</v>
      </c>
      <c r="J1987" s="1">
        <f t="shared" ref="J1987:J2050" si="187">IF(E1987=0, I1987, H1987 + (G1987-H1987)*F1987)</f>
        <v>248.81274775305101</v>
      </c>
      <c r="K1987" s="47">
        <f t="shared" ref="K1987:K2050" si="188">J1987*1000/53453</f>
        <v>4.6547948244822743</v>
      </c>
      <c r="L1987" s="48">
        <f>Solar!K2004/1000*Variables!$B$3</f>
        <v>4.1137500000000005</v>
      </c>
      <c r="M1987" s="1">
        <f>IF(E1987=1, VLOOKUP(D1987, Sheet1!$E$2:$G$26, 2), Sheet1!$G$3)</f>
        <v>0.18618000000000001</v>
      </c>
      <c r="N1987" s="1">
        <f>'Electricity Rates'!$J$3</f>
        <v>0.19270000000000001</v>
      </c>
      <c r="O1987" s="145">
        <f>L1987-K1987</f>
        <v>-0.54104482448227387</v>
      </c>
      <c r="P1987">
        <f t="shared" ref="P1987:P2050" si="189">N1987*K1987</f>
        <v>0.89697896267773436</v>
      </c>
      <c r="Q1987">
        <f>IF(O1987&gt;0, IF(Q1986+O1987*Variables!$B$5&lt;Variables!$B$4, Q1986+O1987*Variables!$B$5, Variables!$B$4), IF(Q1986&gt;-O1987, Q1986+O1987/Variables!$B$5, 0))</f>
        <v>99.424420399486948</v>
      </c>
      <c r="R1987">
        <f>IF(O1987&gt;0, 0, IF(Q1986&gt;-O1987, 0, -O1987 - Q1986*Variables!$B$5))</f>
        <v>0</v>
      </c>
      <c r="S1987">
        <f t="shared" ref="S1987:S2050" si="190">R1987*M1987</f>
        <v>0</v>
      </c>
      <c r="T1987">
        <f t="shared" ref="T1987:T2050" si="191">IF(AND(R1987&gt;0, M1987&gt;0.3), 1, 0)</f>
        <v>0</v>
      </c>
    </row>
    <row r="1988" spans="1:20" x14ac:dyDescent="0.3">
      <c r="A1988" s="3">
        <f t="shared" si="186"/>
        <v>43183</v>
      </c>
      <c r="B1988">
        <v>3</v>
      </c>
      <c r="C1988">
        <v>24</v>
      </c>
      <c r="D1988">
        <v>19</v>
      </c>
      <c r="E1988">
        <v>0</v>
      </c>
      <c r="F1988" s="1">
        <f>VLOOKUP(A1988,Weather!$A$1:$E$366, 5)</f>
        <v>0.15384615384615427</v>
      </c>
      <c r="G1988" s="1">
        <f>VLOOKUP(D1988, Spring!$A$1:$E$25, 2)</f>
        <v>482.300884955752</v>
      </c>
      <c r="H1988" s="1">
        <f>VLOOKUP(D1988, Spring!$A$1:$E$25, 3)</f>
        <v>454.99679692504799</v>
      </c>
      <c r="I1988" s="1">
        <f>VLOOKUP(D1988, Spring!$A$1:$E$25, 5)</f>
        <v>266.52341143686903</v>
      </c>
      <c r="J1988" s="1">
        <f t="shared" si="187"/>
        <v>266.52341143686903</v>
      </c>
      <c r="K1988" s="47">
        <f t="shared" si="188"/>
        <v>4.9861263434581593</v>
      </c>
      <c r="L1988" s="48">
        <f>Solar!K2005/1000*Variables!$B$3</f>
        <v>7.6300000000000007E-2</v>
      </c>
      <c r="M1988" s="1">
        <f>IF(E1988=1, VLOOKUP(D1988, Sheet1!$E$2:$G$26, 2), Sheet1!$G$3)</f>
        <v>0.18618000000000001</v>
      </c>
      <c r="N1988" s="1">
        <f>'Electricity Rates'!$J$3</f>
        <v>0.19270000000000001</v>
      </c>
      <c r="O1988" s="145">
        <f>L1988-K1988</f>
        <v>-4.9098263434581595</v>
      </c>
      <c r="P1988">
        <f t="shared" si="189"/>
        <v>0.96082654638438736</v>
      </c>
      <c r="Q1988">
        <f>IF(O1988&gt;0, IF(Q1987+O1988*Variables!$B$5&lt;Variables!$B$4, Q1987+O1988*Variables!$B$5, Variables!$B$4), IF(Q1987&gt;-O1988, Q1987+O1988/Variables!$B$5, 0))</f>
        <v>94.201200885169754</v>
      </c>
      <c r="R1988">
        <f>IF(O1988&gt;0, 0, IF(Q1987&gt;-O1988, 0, -O1988 - Q1987*Variables!$B$5))</f>
        <v>0</v>
      </c>
      <c r="S1988">
        <f t="shared" si="190"/>
        <v>0</v>
      </c>
      <c r="T1988">
        <f t="shared" si="191"/>
        <v>0</v>
      </c>
    </row>
    <row r="1989" spans="1:20" x14ac:dyDescent="0.3">
      <c r="A1989" s="3">
        <f t="shared" si="186"/>
        <v>43183</v>
      </c>
      <c r="B1989">
        <v>3</v>
      </c>
      <c r="C1989">
        <v>24</v>
      </c>
      <c r="D1989">
        <v>20</v>
      </c>
      <c r="E1989">
        <v>0</v>
      </c>
      <c r="F1989" s="1">
        <f>VLOOKUP(A1989,Weather!$A$1:$E$366, 5)</f>
        <v>0.15384615384615427</v>
      </c>
      <c r="G1989" s="1">
        <f>VLOOKUP(D1989, Spring!$A$1:$E$25, 2)</f>
        <v>415.92920353982299</v>
      </c>
      <c r="H1989" s="1">
        <f>VLOOKUP(D1989, Spring!$A$1:$E$25, 3)</f>
        <v>371.98648067830999</v>
      </c>
      <c r="I1989" s="1">
        <f>VLOOKUP(D1989, Spring!$A$1:$E$25, 5)</f>
        <v>284.25369912476901</v>
      </c>
      <c r="J1989" s="1">
        <f t="shared" si="187"/>
        <v>284.25369912476901</v>
      </c>
      <c r="K1989" s="47">
        <f t="shared" si="188"/>
        <v>5.3178249887708642</v>
      </c>
      <c r="L1989" s="48">
        <f>Solar!K2006/1000*Variables!$B$3</f>
        <v>0</v>
      </c>
      <c r="M1989" s="1">
        <f>IF(E1989=1, VLOOKUP(D1989, Sheet1!$E$2:$G$26, 2), Sheet1!$G$3)</f>
        <v>0.18618000000000001</v>
      </c>
      <c r="N1989" s="1">
        <f>'Electricity Rates'!$J$3</f>
        <v>0.19270000000000001</v>
      </c>
      <c r="O1989" s="145">
        <f>L1989-K1989</f>
        <v>-5.3178249887708642</v>
      </c>
      <c r="P1989">
        <f t="shared" si="189"/>
        <v>1.0247448753361457</v>
      </c>
      <c r="Q1989">
        <f>IF(O1989&gt;0, IF(Q1988+O1989*Variables!$B$5&lt;Variables!$B$4, Q1988+O1989*Variables!$B$5, Variables!$B$4), IF(Q1988&gt;-O1989, Q1988+O1989/Variables!$B$5, 0))</f>
        <v>88.54394025881777</v>
      </c>
      <c r="R1989">
        <f>IF(O1989&gt;0, 0, IF(Q1988&gt;-O1989, 0, -O1989 - Q1988*Variables!$B$5))</f>
        <v>0</v>
      </c>
      <c r="S1989">
        <f t="shared" si="190"/>
        <v>0</v>
      </c>
      <c r="T1989">
        <f t="shared" si="191"/>
        <v>0</v>
      </c>
    </row>
    <row r="1990" spans="1:20" x14ac:dyDescent="0.3">
      <c r="A1990" s="3">
        <f t="shared" si="186"/>
        <v>43183</v>
      </c>
      <c r="B1990">
        <v>3</v>
      </c>
      <c r="C1990">
        <v>24</v>
      </c>
      <c r="D1990">
        <v>21</v>
      </c>
      <c r="E1990">
        <v>0</v>
      </c>
      <c r="F1990" s="1">
        <f>VLOOKUP(A1990,Weather!$A$1:$E$366, 5)</f>
        <v>0.15384615384615427</v>
      </c>
      <c r="G1990" s="1">
        <f>VLOOKUP(D1990, Spring!$A$1:$E$25, 2)</f>
        <v>371.68141592920301</v>
      </c>
      <c r="H1990" s="1">
        <f>VLOOKUP(D1990, Spring!$A$1:$E$25, 3)</f>
        <v>318.10538116591903</v>
      </c>
      <c r="I1990" s="1">
        <f>VLOOKUP(D1990, Spring!$A$1:$E$25, 5)</f>
        <v>271.28223242670401</v>
      </c>
      <c r="J1990" s="1">
        <f t="shared" si="187"/>
        <v>271.28223242670401</v>
      </c>
      <c r="K1990" s="47">
        <f t="shared" si="188"/>
        <v>5.0751544801358959</v>
      </c>
      <c r="L1990" s="48">
        <f>Solar!K2007/1000*Variables!$B$3</f>
        <v>0</v>
      </c>
      <c r="M1990" s="1">
        <f>IF(E1990=1, VLOOKUP(D1990, Sheet1!$E$2:$G$26, 2), Sheet1!$G$3)</f>
        <v>0.18618000000000001</v>
      </c>
      <c r="N1990" s="1">
        <f>'Electricity Rates'!$J$3</f>
        <v>0.19270000000000001</v>
      </c>
      <c r="O1990" s="145">
        <f>L1990-K1990</f>
        <v>-5.0751544801358959</v>
      </c>
      <c r="P1990">
        <f t="shared" si="189"/>
        <v>0.97798226832218715</v>
      </c>
      <c r="Q1990">
        <f>IF(O1990&gt;0, IF(Q1989+O1990*Variables!$B$5&lt;Variables!$B$4, Q1989+O1990*Variables!$B$5, Variables!$B$4), IF(Q1989&gt;-O1990, Q1989+O1990/Variables!$B$5, 0))</f>
        <v>83.144839748034897</v>
      </c>
      <c r="R1990">
        <f>IF(O1990&gt;0, 0, IF(Q1989&gt;-O1990, 0, -O1990 - Q1989*Variables!$B$5))</f>
        <v>0</v>
      </c>
      <c r="S1990">
        <f t="shared" si="190"/>
        <v>0</v>
      </c>
      <c r="T1990">
        <f t="shared" si="191"/>
        <v>0</v>
      </c>
    </row>
    <row r="1991" spans="1:20" x14ac:dyDescent="0.3">
      <c r="A1991" s="3">
        <f t="shared" si="186"/>
        <v>43183</v>
      </c>
      <c r="B1991">
        <v>3</v>
      </c>
      <c r="C1991">
        <v>24</v>
      </c>
      <c r="D1991">
        <v>22</v>
      </c>
      <c r="E1991">
        <v>0</v>
      </c>
      <c r="F1991" s="1">
        <f>VLOOKUP(A1991,Weather!$A$1:$E$366, 5)</f>
        <v>0.15384615384615427</v>
      </c>
      <c r="G1991" s="1">
        <f>VLOOKUP(D1991, Spring!$A$1:$E$25, 2)</f>
        <v>345.13274336283098</v>
      </c>
      <c r="H1991" s="1">
        <f>VLOOKUP(D1991, Spring!$A$1:$E$25, 3)</f>
        <v>289.79820627802701</v>
      </c>
      <c r="I1991" s="1">
        <f>VLOOKUP(D1991, Spring!$A$1:$E$25, 5)</f>
        <v>275.85953137878198</v>
      </c>
      <c r="J1991" s="1">
        <f t="shared" si="187"/>
        <v>275.85953137878198</v>
      </c>
      <c r="K1991" s="47">
        <f t="shared" si="188"/>
        <v>5.1607866981980806</v>
      </c>
      <c r="L1991" s="48">
        <f>Solar!K2008/1000*Variables!$B$3</f>
        <v>0</v>
      </c>
      <c r="M1991" s="1">
        <f>IF(E1991=1, VLOOKUP(D1991, Sheet1!$E$2:$G$26, 2), Sheet1!$G$3)</f>
        <v>0.18618000000000001</v>
      </c>
      <c r="N1991" s="1">
        <f>'Electricity Rates'!$J$3</f>
        <v>0.19270000000000001</v>
      </c>
      <c r="O1991" s="145">
        <f>L1991-K1991</f>
        <v>-5.1607866981980806</v>
      </c>
      <c r="P1991">
        <f t="shared" si="189"/>
        <v>0.9944835967427702</v>
      </c>
      <c r="Q1991">
        <f>IF(O1991&gt;0, IF(Q1990+O1991*Variables!$B$5&lt;Variables!$B$4, Q1990+O1991*Variables!$B$5, Variables!$B$4), IF(Q1990&gt;-O1991, Q1990+O1991/Variables!$B$5, 0))</f>
        <v>77.65464113293055</v>
      </c>
      <c r="R1991">
        <f>IF(O1991&gt;0, 0, IF(Q1990&gt;-O1991, 0, -O1991 - Q1990*Variables!$B$5))</f>
        <v>0</v>
      </c>
      <c r="S1991">
        <f t="shared" si="190"/>
        <v>0</v>
      </c>
      <c r="T1991">
        <f t="shared" si="191"/>
        <v>0</v>
      </c>
    </row>
    <row r="1992" spans="1:20" x14ac:dyDescent="0.3">
      <c r="A1992" s="3">
        <f t="shared" si="186"/>
        <v>43183</v>
      </c>
      <c r="B1992">
        <v>3</v>
      </c>
      <c r="C1992">
        <v>24</v>
      </c>
      <c r="D1992">
        <v>23</v>
      </c>
      <c r="E1992">
        <v>0</v>
      </c>
      <c r="F1992" s="1">
        <f>VLOOKUP(A1992,Weather!$A$1:$E$366, 5)</f>
        <v>0.15384615384615427</v>
      </c>
      <c r="G1992" s="1">
        <f>VLOOKUP(D1992, Spring!$A$1:$E$25, 2)</f>
        <v>318.58407079646003</v>
      </c>
      <c r="H1992" s="1">
        <f>VLOOKUP(D1992, Spring!$A$1:$E$25, 3)</f>
        <v>270.57975656630401</v>
      </c>
      <c r="I1992" s="1">
        <f>VLOOKUP(D1992, Spring!$A$1:$E$25, 5)</f>
        <v>271.64527650221697</v>
      </c>
      <c r="J1992" s="1">
        <f t="shared" si="187"/>
        <v>271.64527650221697</v>
      </c>
      <c r="K1992" s="47">
        <f t="shared" si="188"/>
        <v>5.0819463173669766</v>
      </c>
      <c r="L1992" s="48">
        <f>Solar!K2009/1000*Variables!$B$3</f>
        <v>0</v>
      </c>
      <c r="M1992" s="1">
        <f>IF(E1992=1, VLOOKUP(D1992, Sheet1!$E$2:$G$26, 2), Sheet1!$G$3)</f>
        <v>0.18618000000000001</v>
      </c>
      <c r="N1992" s="1">
        <f>'Electricity Rates'!$J$3</f>
        <v>0.19270000000000001</v>
      </c>
      <c r="O1992" s="145">
        <f>L1992-K1992</f>
        <v>-5.0819463173669766</v>
      </c>
      <c r="P1992">
        <f t="shared" si="189"/>
        <v>0.97929105535661642</v>
      </c>
      <c r="Q1992">
        <f>IF(O1992&gt;0, IF(Q1991+O1992*Variables!$B$5&lt;Variables!$B$4, Q1991+O1992*Variables!$B$5, Variables!$B$4), IF(Q1991&gt;-O1992, Q1991+O1992/Variables!$B$5, 0))</f>
        <v>72.24831526339122</v>
      </c>
      <c r="R1992">
        <f>IF(O1992&gt;0, 0, IF(Q1991&gt;-O1992, 0, -O1992 - Q1991*Variables!$B$5))</f>
        <v>0</v>
      </c>
      <c r="S1992">
        <f t="shared" si="190"/>
        <v>0</v>
      </c>
      <c r="T1992">
        <f t="shared" si="191"/>
        <v>0</v>
      </c>
    </row>
    <row r="1993" spans="1:20" x14ac:dyDescent="0.3">
      <c r="A1993" s="3">
        <f t="shared" si="186"/>
        <v>43183</v>
      </c>
      <c r="B1993">
        <v>3</v>
      </c>
      <c r="C1993">
        <v>24</v>
      </c>
      <c r="D1993">
        <v>24</v>
      </c>
      <c r="E1993">
        <v>0</v>
      </c>
      <c r="F1993" s="1">
        <f>VLOOKUP(A1993,Weather!$A$1:$E$366, 5)</f>
        <v>0.15384615384615427</v>
      </c>
      <c r="G1993" s="1">
        <f>VLOOKUP(D1993, Spring!$A$1:$E$25, 2)</f>
        <v>287.61061946902601</v>
      </c>
      <c r="H1993" s="1">
        <f>VLOOKUP(D1993, Spring!$A$1:$E$25, 3)</f>
        <v>251.20115310698301</v>
      </c>
      <c r="I1993" s="1">
        <f>VLOOKUP(D1993, Spring!$A$1:$E$25, 5)</f>
        <v>267.465363632795</v>
      </c>
      <c r="J1993" s="1">
        <f t="shared" si="187"/>
        <v>267.465363632795</v>
      </c>
      <c r="K1993" s="47">
        <f t="shared" si="188"/>
        <v>5.0037484076252969</v>
      </c>
      <c r="L1993" s="48">
        <f>Solar!K2010/1000*Variables!$B$3</f>
        <v>0</v>
      </c>
      <c r="M1993" s="1">
        <f>IF(E1993=1, VLOOKUP(D1993, Sheet1!$E$2:$G$26, 2), Sheet1!$G$3)</f>
        <v>0.18618000000000001</v>
      </c>
      <c r="N1993" s="1">
        <f>'Electricity Rates'!$J$3</f>
        <v>0.19270000000000001</v>
      </c>
      <c r="O1993" s="145">
        <f>L1993-K1993</f>
        <v>-5.0037484076252969</v>
      </c>
      <c r="P1993">
        <f t="shared" si="189"/>
        <v>0.96422231814939474</v>
      </c>
      <c r="Q1993">
        <f>IF(O1993&gt;0, IF(Q1992+O1993*Variables!$B$5&lt;Variables!$B$4, Q1992+O1993*Variables!$B$5, Variables!$B$4), IF(Q1992&gt;-O1993, Q1992+O1993/Variables!$B$5, 0))</f>
        <v>66.925178659534524</v>
      </c>
      <c r="R1993">
        <f>IF(O1993&gt;0, 0, IF(Q1992&gt;-O1993, 0, -O1993 - Q1992*Variables!$B$5))</f>
        <v>0</v>
      </c>
      <c r="S1993">
        <f t="shared" si="190"/>
        <v>0</v>
      </c>
      <c r="T1993">
        <f t="shared" si="191"/>
        <v>0</v>
      </c>
    </row>
    <row r="1994" spans="1:20" x14ac:dyDescent="0.3">
      <c r="A1994" s="3">
        <f t="shared" si="186"/>
        <v>43184</v>
      </c>
      <c r="B1994">
        <v>3</v>
      </c>
      <c r="C1994">
        <v>25</v>
      </c>
      <c r="D1994">
        <v>1</v>
      </c>
      <c r="E1994">
        <v>0</v>
      </c>
      <c r="F1994" s="1">
        <f>VLOOKUP(A1994,Weather!$A$1:$E$366, 5)</f>
        <v>0.15384615384615427</v>
      </c>
      <c r="G1994" s="1">
        <f>VLOOKUP(D1994, Spring!$A$1:$E$25, 2)</f>
        <v>284.91351697629602</v>
      </c>
      <c r="H1994" s="1">
        <f>VLOOKUP(D1994, Spring!$A$1:$E$25, 3)</f>
        <v>272.00797092955099</v>
      </c>
      <c r="I1994" s="1">
        <f>VLOOKUP(D1994, Spring!$A$1:$E$25, 5)</f>
        <v>272.01322657875102</v>
      </c>
      <c r="J1994" s="1">
        <f t="shared" si="187"/>
        <v>272.01322657875102</v>
      </c>
      <c r="K1994" s="47">
        <f t="shared" si="188"/>
        <v>5.0888299361822726</v>
      </c>
      <c r="L1994" s="48">
        <f>Solar!K2011/1000*Variables!$B$3</f>
        <v>0</v>
      </c>
      <c r="M1994" s="1">
        <f>IF(E1994=1, VLOOKUP(D1994, Sheet1!$E$2:$G$26, 2), Sheet1!$G$3)</f>
        <v>0.18618000000000001</v>
      </c>
      <c r="N1994" s="1">
        <f>'Electricity Rates'!$J$3</f>
        <v>0.19270000000000001</v>
      </c>
      <c r="O1994" s="145">
        <f>L1994-K1994</f>
        <v>-5.0888299361822726</v>
      </c>
      <c r="P1994">
        <f t="shared" si="189"/>
        <v>0.98061752870232399</v>
      </c>
      <c r="Q1994">
        <f>IF(O1994&gt;0, IF(Q1993+O1994*Variables!$B$5&lt;Variables!$B$4, Q1993+O1994*Variables!$B$5, Variables!$B$4), IF(Q1993&gt;-O1994, Q1993+O1994/Variables!$B$5, 0))</f>
        <v>61.511529791255512</v>
      </c>
      <c r="R1994">
        <f>IF(O1994&gt;0, 0, IF(Q1993&gt;-O1994, 0, -O1994 - Q1993*Variables!$B$5))</f>
        <v>0</v>
      </c>
      <c r="S1994">
        <f t="shared" si="190"/>
        <v>0</v>
      </c>
      <c r="T1994">
        <f t="shared" si="191"/>
        <v>0</v>
      </c>
    </row>
    <row r="1995" spans="1:20" x14ac:dyDescent="0.3">
      <c r="A1995" s="3">
        <f t="shared" si="186"/>
        <v>43184</v>
      </c>
      <c r="B1995">
        <v>3</v>
      </c>
      <c r="C1995">
        <v>25</v>
      </c>
      <c r="D1995">
        <v>2</v>
      </c>
      <c r="E1995">
        <v>0</v>
      </c>
      <c r="F1995" s="1">
        <f>VLOOKUP(A1995,Weather!$A$1:$E$366, 5)</f>
        <v>0.15384615384615427</v>
      </c>
      <c r="G1995" s="1">
        <f>VLOOKUP(D1995, Spring!$A$1:$E$25, 2)</f>
        <v>283.47213324791699</v>
      </c>
      <c r="H1995" s="1">
        <f>VLOOKUP(D1995, Spring!$A$1:$E$25, 3)</f>
        <v>272.193568553901</v>
      </c>
      <c r="I1995" s="1">
        <f>VLOOKUP(D1995, Spring!$A$1:$E$25, 5)</f>
        <v>263.43263079398702</v>
      </c>
      <c r="J1995" s="1">
        <f t="shared" si="187"/>
        <v>263.43263079398702</v>
      </c>
      <c r="K1995" s="47">
        <f t="shared" si="188"/>
        <v>4.928303945409743</v>
      </c>
      <c r="L1995" s="48">
        <f>Solar!K2012/1000*Variables!$B$3</f>
        <v>0</v>
      </c>
      <c r="M1995" s="1">
        <f>IF(E1995=1, VLOOKUP(D1995, Sheet1!$E$2:$G$26, 2), Sheet1!$G$3)</f>
        <v>0.18618000000000001</v>
      </c>
      <c r="N1995" s="1">
        <f>'Electricity Rates'!$J$3</f>
        <v>0.19270000000000001</v>
      </c>
      <c r="O1995" s="145">
        <f>L1995-K1995</f>
        <v>-4.928303945409743</v>
      </c>
      <c r="P1995">
        <f t="shared" si="189"/>
        <v>0.94968417028045748</v>
      </c>
      <c r="Q1995">
        <f>IF(O1995&gt;0, IF(Q1994+O1995*Variables!$B$5&lt;Variables!$B$4, Q1994+O1995*Variables!$B$5, Variables!$B$4), IF(Q1994&gt;-O1995, Q1994+O1995/Variables!$B$5, 0))</f>
        <v>56.268653253585569</v>
      </c>
      <c r="R1995">
        <f>IF(O1995&gt;0, 0, IF(Q1994&gt;-O1995, 0, -O1995 - Q1994*Variables!$B$5))</f>
        <v>0</v>
      </c>
      <c r="S1995">
        <f t="shared" si="190"/>
        <v>0</v>
      </c>
      <c r="T1995">
        <f t="shared" si="191"/>
        <v>0</v>
      </c>
    </row>
    <row r="1996" spans="1:20" x14ac:dyDescent="0.3">
      <c r="A1996" s="3">
        <f t="shared" si="186"/>
        <v>43184</v>
      </c>
      <c r="B1996">
        <v>3</v>
      </c>
      <c r="C1996">
        <v>25</v>
      </c>
      <c r="D1996">
        <v>3</v>
      </c>
      <c r="E1996">
        <v>0</v>
      </c>
      <c r="F1996" s="1">
        <f>VLOOKUP(A1996,Weather!$A$1:$E$366, 5)</f>
        <v>0.15384615384615427</v>
      </c>
      <c r="G1996" s="1">
        <f>VLOOKUP(D1996, Spring!$A$1:$E$25, 2)</f>
        <v>282.03074951953801</v>
      </c>
      <c r="H1996" s="1">
        <f>VLOOKUP(D1996, Spring!$A$1:$E$25, 3)</f>
        <v>263.612120501699</v>
      </c>
      <c r="I1996" s="1">
        <f>VLOOKUP(D1996, Spring!$A$1:$E$25, 5)</f>
        <v>268.00502374504498</v>
      </c>
      <c r="J1996" s="1">
        <f t="shared" si="187"/>
        <v>268.00502374504498</v>
      </c>
      <c r="K1996" s="47">
        <f t="shared" si="188"/>
        <v>5.0138443818877336</v>
      </c>
      <c r="L1996" s="48">
        <f>Solar!K2013/1000*Variables!$B$3</f>
        <v>0</v>
      </c>
      <c r="M1996" s="1">
        <f>IF(E1996=1, VLOOKUP(D1996, Sheet1!$E$2:$G$26, 2), Sheet1!$G$3)</f>
        <v>0.18618000000000001</v>
      </c>
      <c r="N1996" s="1">
        <f>'Electricity Rates'!$J$3</f>
        <v>0.19270000000000001</v>
      </c>
      <c r="O1996" s="145">
        <f>L1996-K1996</f>
        <v>-5.0138443818877336</v>
      </c>
      <c r="P1996">
        <f t="shared" si="189"/>
        <v>0.96616781238976635</v>
      </c>
      <c r="Q1996">
        <f>IF(O1996&gt;0, IF(Q1995+O1996*Variables!$B$5&lt;Variables!$B$4, Q1995+O1996*Variables!$B$5, Variables!$B$4), IF(Q1995&gt;-O1996, Q1995+O1996/Variables!$B$5, 0))</f>
        <v>50.93477625157734</v>
      </c>
      <c r="R1996">
        <f>IF(O1996&gt;0, 0, IF(Q1995&gt;-O1996, 0, -O1996 - Q1995*Variables!$B$5))</f>
        <v>0</v>
      </c>
      <c r="S1996">
        <f t="shared" si="190"/>
        <v>0</v>
      </c>
      <c r="T1996">
        <f t="shared" si="191"/>
        <v>0</v>
      </c>
    </row>
    <row r="1997" spans="1:20" x14ac:dyDescent="0.3">
      <c r="A1997" s="3">
        <f t="shared" si="186"/>
        <v>43184</v>
      </c>
      <c r="B1997">
        <v>3</v>
      </c>
      <c r="C1997">
        <v>25</v>
      </c>
      <c r="D1997">
        <v>4</v>
      </c>
      <c r="E1997">
        <v>0</v>
      </c>
      <c r="F1997" s="1">
        <f>VLOOKUP(A1997,Weather!$A$1:$E$366, 5)</f>
        <v>0.15384615384615427</v>
      </c>
      <c r="G1997" s="1">
        <f>VLOOKUP(D1997, Spring!$A$1:$E$25, 2)</f>
        <v>287.61061946902601</v>
      </c>
      <c r="H1997" s="1">
        <f>VLOOKUP(D1997, Spring!$A$1:$E$25, 3)</f>
        <v>280.54932735425899</v>
      </c>
      <c r="I1997" s="1">
        <f>VLOOKUP(D1997, Spring!$A$1:$E$25, 5)</f>
        <v>263.81039287256101</v>
      </c>
      <c r="J1997" s="1">
        <f t="shared" si="187"/>
        <v>263.81039287256101</v>
      </c>
      <c r="K1997" s="47">
        <f t="shared" si="188"/>
        <v>4.93537112739343</v>
      </c>
      <c r="L1997" s="48">
        <f>Solar!K2014/1000*Variables!$B$3</f>
        <v>0</v>
      </c>
      <c r="M1997" s="1">
        <f>IF(E1997=1, VLOOKUP(D1997, Sheet1!$E$2:$G$26, 2), Sheet1!$G$3)</f>
        <v>0.18618000000000001</v>
      </c>
      <c r="N1997" s="1">
        <f>'Electricity Rates'!$J$3</f>
        <v>0.19270000000000001</v>
      </c>
      <c r="O1997" s="145">
        <f>L1997-K1997</f>
        <v>-4.93537112739343</v>
      </c>
      <c r="P1997">
        <f t="shared" si="189"/>
        <v>0.95104601624871399</v>
      </c>
      <c r="Q1997">
        <f>IF(O1997&gt;0, IF(Q1996+O1997*Variables!$B$5&lt;Variables!$B$4, Q1996+O1997*Variables!$B$5, Variables!$B$4), IF(Q1996&gt;-O1997, Q1996+O1997/Variables!$B$5, 0))</f>
        <v>45.684381435201352</v>
      </c>
      <c r="R1997">
        <f>IF(O1997&gt;0, 0, IF(Q1996&gt;-O1997, 0, -O1997 - Q1996*Variables!$B$5))</f>
        <v>0</v>
      </c>
      <c r="S1997">
        <f t="shared" si="190"/>
        <v>0</v>
      </c>
      <c r="T1997">
        <f t="shared" si="191"/>
        <v>0</v>
      </c>
    </row>
    <row r="1998" spans="1:20" x14ac:dyDescent="0.3">
      <c r="A1998" s="3">
        <f t="shared" si="186"/>
        <v>43184</v>
      </c>
      <c r="B1998">
        <v>3</v>
      </c>
      <c r="C1998">
        <v>25</v>
      </c>
      <c r="D1998">
        <v>5</v>
      </c>
      <c r="E1998">
        <v>0</v>
      </c>
      <c r="F1998" s="1">
        <f>VLOOKUP(A1998,Weather!$A$1:$E$366, 5)</f>
        <v>0.15384615384615427</v>
      </c>
      <c r="G1998" s="1">
        <f>VLOOKUP(D1998, Spring!$A$1:$E$25, 2)</f>
        <v>318.58407079646003</v>
      </c>
      <c r="H1998" s="1">
        <f>VLOOKUP(D1998, Spring!$A$1:$E$25, 3)</f>
        <v>296.96508648302301</v>
      </c>
      <c r="I1998" s="1">
        <f>VLOOKUP(D1998, Spring!$A$1:$E$25, 5)</f>
        <v>263.982102908277</v>
      </c>
      <c r="J1998" s="1">
        <f t="shared" si="187"/>
        <v>263.982102908277</v>
      </c>
      <c r="K1998" s="47">
        <f t="shared" si="188"/>
        <v>4.9385834828405706</v>
      </c>
      <c r="L1998" s="48">
        <f>Solar!K2015/1000*Variables!$B$3</f>
        <v>0</v>
      </c>
      <c r="M1998" s="1">
        <f>IF(E1998=1, VLOOKUP(D1998, Sheet1!$E$2:$G$26, 2), Sheet1!$G$3)</f>
        <v>0.18618000000000001</v>
      </c>
      <c r="N1998" s="1">
        <f>'Electricity Rates'!$J$3</f>
        <v>0.19270000000000001</v>
      </c>
      <c r="O1998" s="145">
        <f>L1998-K1998</f>
        <v>-4.9385834828405706</v>
      </c>
      <c r="P1998">
        <f t="shared" si="189"/>
        <v>0.95166503714337802</v>
      </c>
      <c r="Q1998">
        <f>IF(O1998&gt;0, IF(Q1997+O1998*Variables!$B$5&lt;Variables!$B$4, Q1997+O1998*Variables!$B$5, Variables!$B$4), IF(Q1997&gt;-O1998, Q1997+O1998/Variables!$B$5, 0))</f>
        <v>40.430569219413513</v>
      </c>
      <c r="R1998">
        <f>IF(O1998&gt;0, 0, IF(Q1997&gt;-O1998, 0, -O1998 - Q1997*Variables!$B$5))</f>
        <v>0</v>
      </c>
      <c r="S1998">
        <f t="shared" si="190"/>
        <v>0</v>
      </c>
      <c r="T1998">
        <f t="shared" si="191"/>
        <v>0</v>
      </c>
    </row>
    <row r="1999" spans="1:20" x14ac:dyDescent="0.3">
      <c r="A1999" s="3">
        <f t="shared" si="186"/>
        <v>43184</v>
      </c>
      <c r="B1999">
        <v>3</v>
      </c>
      <c r="C1999">
        <v>25</v>
      </c>
      <c r="D1999">
        <v>6</v>
      </c>
      <c r="E1999">
        <v>0</v>
      </c>
      <c r="F1999" s="1">
        <f>VLOOKUP(A1999,Weather!$A$1:$E$366, 5)</f>
        <v>0.15384615384615427</v>
      </c>
      <c r="G1999" s="1">
        <f>VLOOKUP(D1999, Spring!$A$1:$E$25, 2)</f>
        <v>389.38053097345102</v>
      </c>
      <c r="H1999" s="1">
        <f>VLOOKUP(D1999, Spring!$A$1:$E$25, 3)</f>
        <v>340.20659833439998</v>
      </c>
      <c r="I1999" s="1">
        <f>VLOOKUP(D1999, Spring!$A$1:$E$25, 5)</f>
        <v>264.16853094705402</v>
      </c>
      <c r="J1999" s="1">
        <f t="shared" si="187"/>
        <v>264.16853094705402</v>
      </c>
      <c r="K1999" s="47">
        <f t="shared" si="188"/>
        <v>4.9420711830403166</v>
      </c>
      <c r="L1999" s="48">
        <f>Solar!K2016/1000*Variables!$B$3</f>
        <v>0</v>
      </c>
      <c r="M1999" s="1">
        <f>IF(E1999=1, VLOOKUP(D1999, Sheet1!$E$2:$G$26, 2), Sheet1!$G$3)</f>
        <v>0.18618000000000001</v>
      </c>
      <c r="N1999" s="1">
        <f>'Electricity Rates'!$J$3</f>
        <v>0.19270000000000001</v>
      </c>
      <c r="O1999" s="145">
        <f>L1999-K1999</f>
        <v>-4.9420711830403166</v>
      </c>
      <c r="P1999">
        <f t="shared" si="189"/>
        <v>0.95233711697186907</v>
      </c>
      <c r="Q1999">
        <f>IF(O1999&gt;0, IF(Q1998+O1999*Variables!$B$5&lt;Variables!$B$4, Q1998+O1999*Variables!$B$5, Variables!$B$4), IF(Q1998&gt;-O1999, Q1998+O1999/Variables!$B$5, 0))</f>
        <v>35.173046684264243</v>
      </c>
      <c r="R1999">
        <f>IF(O1999&gt;0, 0, IF(Q1998&gt;-O1999, 0, -O1999 - Q1998*Variables!$B$5))</f>
        <v>0</v>
      </c>
      <c r="S1999">
        <f t="shared" si="190"/>
        <v>0</v>
      </c>
      <c r="T1999">
        <f t="shared" si="191"/>
        <v>0</v>
      </c>
    </row>
    <row r="2000" spans="1:20" x14ac:dyDescent="0.3">
      <c r="A2000" s="3">
        <f t="shared" si="186"/>
        <v>43184</v>
      </c>
      <c r="B2000">
        <v>3</v>
      </c>
      <c r="C2000">
        <v>25</v>
      </c>
      <c r="D2000">
        <v>7</v>
      </c>
      <c r="E2000">
        <v>0</v>
      </c>
      <c r="F2000" s="1">
        <f>VLOOKUP(A2000,Weather!$A$1:$E$366, 5)</f>
        <v>0.15384615384615427</v>
      </c>
      <c r="G2000" s="1">
        <f>VLOOKUP(D2000, Spring!$A$1:$E$25, 2)</f>
        <v>623.89380530973403</v>
      </c>
      <c r="H2000" s="1">
        <f>VLOOKUP(D2000, Spring!$A$1:$E$25, 3)</f>
        <v>374.47950032030701</v>
      </c>
      <c r="I2000" s="1">
        <f>VLOOKUP(D2000, Spring!$A$1:$E$25, 5)</f>
        <v>251.18725224694799</v>
      </c>
      <c r="J2000" s="1">
        <f t="shared" si="187"/>
        <v>251.18725224694799</v>
      </c>
      <c r="K2000" s="47">
        <f t="shared" si="188"/>
        <v>4.699217111236937</v>
      </c>
      <c r="L2000" s="48">
        <f>Solar!K2017/1000*Variables!$B$3</f>
        <v>0.33020000000000005</v>
      </c>
      <c r="M2000" s="1">
        <f>IF(E2000=1, VLOOKUP(D2000, Sheet1!$E$2:$G$26, 2), Sheet1!$G$3)</f>
        <v>0.18618000000000001</v>
      </c>
      <c r="N2000" s="1">
        <f>'Electricity Rates'!$J$3</f>
        <v>0.19270000000000001</v>
      </c>
      <c r="O2000" s="145">
        <f>L2000-K2000</f>
        <v>-4.3690171112369374</v>
      </c>
      <c r="P2000">
        <f t="shared" si="189"/>
        <v>0.90553913733535785</v>
      </c>
      <c r="Q2000">
        <f>IF(O2000&gt;0, IF(Q1999+O2000*Variables!$B$5&lt;Variables!$B$4, Q1999+O2000*Variables!$B$5, Variables!$B$4), IF(Q1999&gt;-O2000, Q1999+O2000/Variables!$B$5, 0))</f>
        <v>30.525156140395161</v>
      </c>
      <c r="R2000">
        <f>IF(O2000&gt;0, 0, IF(Q1999&gt;-O2000, 0, -O2000 - Q1999*Variables!$B$5))</f>
        <v>0</v>
      </c>
      <c r="S2000">
        <f t="shared" si="190"/>
        <v>0</v>
      </c>
      <c r="T2000">
        <f t="shared" si="191"/>
        <v>0</v>
      </c>
    </row>
    <row r="2001" spans="1:20" x14ac:dyDescent="0.3">
      <c r="A2001" s="3">
        <f t="shared" si="186"/>
        <v>43184</v>
      </c>
      <c r="B2001">
        <v>3</v>
      </c>
      <c r="C2001">
        <v>25</v>
      </c>
      <c r="D2001">
        <v>8</v>
      </c>
      <c r="E2001">
        <v>0</v>
      </c>
      <c r="F2001" s="1">
        <f>VLOOKUP(A2001,Weather!$A$1:$E$366, 5)</f>
        <v>0.15384615384615427</v>
      </c>
      <c r="G2001" s="1">
        <f>VLOOKUP(D2001, Spring!$A$1:$E$25, 2)</f>
        <v>871.68141592920301</v>
      </c>
      <c r="H2001" s="1">
        <f>VLOOKUP(D2001, Spring!$A$1:$E$25, 3)</f>
        <v>578.35522101217202</v>
      </c>
      <c r="I2001" s="1">
        <f>VLOOKUP(D2001, Spring!$A$1:$E$25, 5)</f>
        <v>268.91753993484798</v>
      </c>
      <c r="J2001" s="1">
        <f t="shared" si="187"/>
        <v>268.91753993484798</v>
      </c>
      <c r="K2001" s="47">
        <f t="shared" si="188"/>
        <v>5.030915756549641</v>
      </c>
      <c r="L2001" s="48">
        <f>Solar!K2018/1000*Variables!$B$3</f>
        <v>3.1245499999999997</v>
      </c>
      <c r="M2001" s="1">
        <f>IF(E2001=1, VLOOKUP(D2001, Sheet1!$E$2:$G$26, 2), Sheet1!$G$3)</f>
        <v>0.18618000000000001</v>
      </c>
      <c r="N2001" s="1">
        <f>'Electricity Rates'!$J$3</f>
        <v>0.19270000000000001</v>
      </c>
      <c r="O2001" s="145">
        <f>L2001-K2001</f>
        <v>-1.9063657565496412</v>
      </c>
      <c r="P2001">
        <f t="shared" si="189"/>
        <v>0.96945746628711582</v>
      </c>
      <c r="Q2001">
        <f>IF(O2001&gt;0, IF(Q2000+O2001*Variables!$B$5&lt;Variables!$B$4, Q2000+O2001*Variables!$B$5, Variables!$B$4), IF(Q2000&gt;-O2001, Q2000+O2001/Variables!$B$5, 0))</f>
        <v>28.497107463214693</v>
      </c>
      <c r="R2001">
        <f>IF(O2001&gt;0, 0, IF(Q2000&gt;-O2001, 0, -O2001 - Q2000*Variables!$B$5))</f>
        <v>0</v>
      </c>
      <c r="S2001">
        <f t="shared" si="190"/>
        <v>0</v>
      </c>
      <c r="T2001">
        <f t="shared" si="191"/>
        <v>0</v>
      </c>
    </row>
    <row r="2002" spans="1:20" x14ac:dyDescent="0.3">
      <c r="A2002" s="3">
        <f t="shared" si="186"/>
        <v>43184</v>
      </c>
      <c r="B2002">
        <v>3</v>
      </c>
      <c r="C2002">
        <v>25</v>
      </c>
      <c r="D2002">
        <v>9</v>
      </c>
      <c r="E2002">
        <v>0</v>
      </c>
      <c r="F2002" s="1">
        <f>VLOOKUP(A2002,Weather!$A$1:$E$366, 5)</f>
        <v>0.15384615384615427</v>
      </c>
      <c r="G2002" s="1">
        <f>VLOOKUP(D2002, Spring!$A$1:$E$25, 2)</f>
        <v>1137.1681415929199</v>
      </c>
      <c r="H2002" s="1">
        <f>VLOOKUP(D2002, Spring!$A$1:$E$25, 3)</f>
        <v>786.77530429212004</v>
      </c>
      <c r="I2002" s="1">
        <f>VLOOKUP(D2002, Spring!$A$1:$E$25, 5)</f>
        <v>317.33977000667198</v>
      </c>
      <c r="J2002" s="1">
        <f t="shared" si="187"/>
        <v>317.33977000667198</v>
      </c>
      <c r="K2002" s="47">
        <f t="shared" si="188"/>
        <v>5.9367999926416095</v>
      </c>
      <c r="L2002" s="48">
        <f>Solar!K2019/1000*Variables!$B$3</f>
        <v>14.478049999999998</v>
      </c>
      <c r="M2002" s="1">
        <f>IF(E2002=1, VLOOKUP(D2002, Sheet1!$E$2:$G$26, 2), Sheet1!$G$3)</f>
        <v>0.18618000000000001</v>
      </c>
      <c r="N2002" s="1">
        <f>'Electricity Rates'!$J$3</f>
        <v>0.19270000000000001</v>
      </c>
      <c r="O2002" s="145">
        <f>L2002-K2002</f>
        <v>8.5412500073583892</v>
      </c>
      <c r="P2002">
        <f t="shared" si="189"/>
        <v>1.1440213585820382</v>
      </c>
      <c r="Q2002">
        <f>IF(O2002&gt;0, IF(Q2001+O2002*Variables!$B$5&lt;Variables!$B$4, Q2001+O2002*Variables!$B$5, Variables!$B$4), IF(Q2001&gt;-O2002, Q2001+O2002/Variables!$B$5, 0))</f>
        <v>36.525882470131577</v>
      </c>
      <c r="R2002">
        <f>IF(O2002&gt;0, 0, IF(Q2001&gt;-O2002, 0, -O2002 - Q2001*Variables!$B$5))</f>
        <v>0</v>
      </c>
      <c r="S2002">
        <f t="shared" si="190"/>
        <v>0</v>
      </c>
      <c r="T2002">
        <f t="shared" si="191"/>
        <v>0</v>
      </c>
    </row>
    <row r="2003" spans="1:20" x14ac:dyDescent="0.3">
      <c r="A2003" s="3">
        <f t="shared" si="186"/>
        <v>43184</v>
      </c>
      <c r="B2003">
        <v>3</v>
      </c>
      <c r="C2003">
        <v>25</v>
      </c>
      <c r="D2003">
        <v>10</v>
      </c>
      <c r="E2003">
        <v>0</v>
      </c>
      <c r="F2003" s="1">
        <f>VLOOKUP(A2003,Weather!$A$1:$E$366, 5)</f>
        <v>0.15384615384615427</v>
      </c>
      <c r="G2003" s="1">
        <f>VLOOKUP(D2003, Spring!$A$1:$E$25, 2)</f>
        <v>1207.9646017699099</v>
      </c>
      <c r="H2003" s="1">
        <f>VLOOKUP(D2003, Spring!$A$1:$E$25, 3)</f>
        <v>923.64670083279998</v>
      </c>
      <c r="I2003" s="1">
        <f>VLOOKUP(D2003, Spring!$A$1:$E$25, 5)</f>
        <v>339.44621060481097</v>
      </c>
      <c r="J2003" s="1">
        <f t="shared" si="187"/>
        <v>339.44621060481097</v>
      </c>
      <c r="K2003" s="47">
        <f t="shared" si="188"/>
        <v>6.3503678110641308</v>
      </c>
      <c r="L2003" s="48">
        <f>Solar!K2020/1000*Variables!$B$3</f>
        <v>11.66685</v>
      </c>
      <c r="M2003" s="1">
        <f>IF(E2003=1, VLOOKUP(D2003, Sheet1!$E$2:$G$26, 2), Sheet1!$G$3)</f>
        <v>0.18618000000000001</v>
      </c>
      <c r="N2003" s="1">
        <f>'Electricity Rates'!$J$3</f>
        <v>0.19270000000000001</v>
      </c>
      <c r="O2003" s="145">
        <f>L2003-K2003</f>
        <v>5.3164821889358693</v>
      </c>
      <c r="P2003">
        <f t="shared" si="189"/>
        <v>1.223715877192058</v>
      </c>
      <c r="Q2003">
        <f>IF(O2003&gt;0, IF(Q2002+O2003*Variables!$B$5&lt;Variables!$B$4, Q2002+O2003*Variables!$B$5, Variables!$B$4), IF(Q2002&gt;-O2003, Q2002+O2003/Variables!$B$5, 0))</f>
        <v>41.523375727731292</v>
      </c>
      <c r="R2003">
        <f>IF(O2003&gt;0, 0, IF(Q2002&gt;-O2003, 0, -O2003 - Q2002*Variables!$B$5))</f>
        <v>0</v>
      </c>
      <c r="S2003">
        <f t="shared" si="190"/>
        <v>0</v>
      </c>
      <c r="T2003">
        <f t="shared" si="191"/>
        <v>0</v>
      </c>
    </row>
    <row r="2004" spans="1:20" x14ac:dyDescent="0.3">
      <c r="A2004" s="3">
        <f t="shared" si="186"/>
        <v>43184</v>
      </c>
      <c r="B2004">
        <v>3</v>
      </c>
      <c r="C2004">
        <v>25</v>
      </c>
      <c r="D2004">
        <v>11</v>
      </c>
      <c r="E2004">
        <v>0</v>
      </c>
      <c r="F2004" s="1">
        <f>VLOOKUP(A2004,Weather!$A$1:$E$366, 5)</f>
        <v>0.15384615384615427</v>
      </c>
      <c r="G2004" s="1">
        <f>VLOOKUP(D2004, Spring!$A$1:$E$25, 2)</f>
        <v>1274.3362831858401</v>
      </c>
      <c r="H2004" s="1">
        <f>VLOOKUP(D2004, Spring!$A$1:$E$25, 3)</f>
        <v>962.46396540679098</v>
      </c>
      <c r="I2004" s="1">
        <f>VLOOKUP(D2004, Spring!$A$1:$E$25, 5)</f>
        <v>352.80034538247099</v>
      </c>
      <c r="J2004" s="1">
        <f t="shared" si="187"/>
        <v>352.80034538247099</v>
      </c>
      <c r="K2004" s="47">
        <f t="shared" si="188"/>
        <v>6.6001972832670006</v>
      </c>
      <c r="L2004" s="48">
        <f>Solar!K2021/1000*Variables!$B$3</f>
        <v>14.165950000000002</v>
      </c>
      <c r="M2004" s="1">
        <f>IF(E2004=1, VLOOKUP(D2004, Sheet1!$E$2:$G$26, 2), Sheet1!$G$3)</f>
        <v>0.18618000000000001</v>
      </c>
      <c r="N2004" s="1">
        <f>'Electricity Rates'!$J$3</f>
        <v>0.19270000000000001</v>
      </c>
      <c r="O2004" s="145">
        <f>L2004-K2004</f>
        <v>7.5657527167330016</v>
      </c>
      <c r="P2004">
        <f t="shared" si="189"/>
        <v>1.2718580164855511</v>
      </c>
      <c r="Q2004">
        <f>IF(O2004&gt;0, IF(Q2003+O2004*Variables!$B$5&lt;Variables!$B$4, Q2003+O2004*Variables!$B$5, Variables!$B$4), IF(Q2003&gt;-O2004, Q2003+O2004/Variables!$B$5, 0))</f>
        <v>48.635183281460314</v>
      </c>
      <c r="R2004">
        <f>IF(O2004&gt;0, 0, IF(Q2003&gt;-O2004, 0, -O2004 - Q2003*Variables!$B$5))</f>
        <v>0</v>
      </c>
      <c r="S2004">
        <f t="shared" si="190"/>
        <v>0</v>
      </c>
      <c r="T2004">
        <f t="shared" si="191"/>
        <v>0</v>
      </c>
    </row>
    <row r="2005" spans="1:20" x14ac:dyDescent="0.3">
      <c r="A2005" s="3">
        <f t="shared" si="186"/>
        <v>43184</v>
      </c>
      <c r="B2005">
        <v>3</v>
      </c>
      <c r="C2005">
        <v>25</v>
      </c>
      <c r="D2005">
        <v>12</v>
      </c>
      <c r="E2005">
        <v>0</v>
      </c>
      <c r="F2005" s="1">
        <f>VLOOKUP(A2005,Weather!$A$1:$E$366, 5)</f>
        <v>0.15384615384615427</v>
      </c>
      <c r="G2005" s="1">
        <f>VLOOKUP(D2005, Spring!$A$1:$E$25, 2)</f>
        <v>1314.1592920353901</v>
      </c>
      <c r="H2005" s="1">
        <f>VLOOKUP(D2005, Spring!$A$1:$E$25, 3)</f>
        <v>983.10377962844302</v>
      </c>
      <c r="I2005" s="1">
        <f>VLOOKUP(D2005, Spring!$A$1:$E$25, 5)</f>
        <v>344.20503159464602</v>
      </c>
      <c r="J2005" s="1">
        <f t="shared" si="187"/>
        <v>344.20503159464602</v>
      </c>
      <c r="K2005" s="47">
        <f t="shared" si="188"/>
        <v>6.4393959477418665</v>
      </c>
      <c r="L2005" s="48">
        <f>Solar!K2022/1000*Variables!$B$3</f>
        <v>12.09975</v>
      </c>
      <c r="M2005" s="1">
        <f>IF(E2005=1, VLOOKUP(D2005, Sheet1!$E$2:$G$26, 2), Sheet1!$G$3)</f>
        <v>0.18618000000000001</v>
      </c>
      <c r="N2005" s="1">
        <f>'Electricity Rates'!$J$3</f>
        <v>0.19270000000000001</v>
      </c>
      <c r="O2005" s="145">
        <f>L2005-K2005</f>
        <v>5.6603540522581337</v>
      </c>
      <c r="P2005">
        <f t="shared" si="189"/>
        <v>1.2408715991298578</v>
      </c>
      <c r="Q2005">
        <f>IF(O2005&gt;0, IF(Q2004+O2005*Variables!$B$5&lt;Variables!$B$4, Q2004+O2005*Variables!$B$5, Variables!$B$4), IF(Q2004&gt;-O2005, Q2004+O2005/Variables!$B$5, 0))</f>
        <v>53.95591609058296</v>
      </c>
      <c r="R2005">
        <f>IF(O2005&gt;0, 0, IF(Q2004&gt;-O2005, 0, -O2005 - Q2004*Variables!$B$5))</f>
        <v>0</v>
      </c>
      <c r="S2005">
        <f t="shared" si="190"/>
        <v>0</v>
      </c>
      <c r="T2005">
        <f t="shared" si="191"/>
        <v>0</v>
      </c>
    </row>
    <row r="2006" spans="1:20" x14ac:dyDescent="0.3">
      <c r="A2006" s="3">
        <f t="shared" si="186"/>
        <v>43184</v>
      </c>
      <c r="B2006">
        <v>3</v>
      </c>
      <c r="C2006">
        <v>25</v>
      </c>
      <c r="D2006">
        <v>13</v>
      </c>
      <c r="E2006">
        <v>0</v>
      </c>
      <c r="F2006" s="1">
        <f>VLOOKUP(A2006,Weather!$A$1:$E$366, 5)</f>
        <v>0.15384615384615427</v>
      </c>
      <c r="G2006" s="1">
        <f>VLOOKUP(D2006, Spring!$A$1:$E$25, 2)</f>
        <v>1362.8318584070701</v>
      </c>
      <c r="H2006" s="1">
        <f>VLOOKUP(D2006, Spring!$A$1:$E$25, 3)</f>
        <v>999.59961563100603</v>
      </c>
      <c r="I2006" s="1">
        <f>VLOOKUP(D2006, Spring!$A$1:$E$25, 5)</f>
        <v>326.84269398328001</v>
      </c>
      <c r="J2006" s="1">
        <f t="shared" si="187"/>
        <v>326.84269398328001</v>
      </c>
      <c r="K2006" s="47">
        <f t="shared" si="188"/>
        <v>6.1145809212444586</v>
      </c>
      <c r="L2006" s="48">
        <f>Solar!K2023/1000*Variables!$B$3</f>
        <v>13.594749999999999</v>
      </c>
      <c r="M2006" s="1">
        <f>IF(E2006=1, VLOOKUP(D2006, Sheet1!$E$2:$G$26, 2), Sheet1!$G$3)</f>
        <v>0.18618000000000001</v>
      </c>
      <c r="N2006" s="1">
        <f>'Electricity Rates'!$J$3</f>
        <v>0.19270000000000001</v>
      </c>
      <c r="O2006" s="145">
        <f>L2006-K2006</f>
        <v>7.4801690787555408</v>
      </c>
      <c r="P2006">
        <f t="shared" si="189"/>
        <v>1.1782797435238073</v>
      </c>
      <c r="Q2006">
        <f>IF(O2006&gt;0, IF(Q2005+O2006*Variables!$B$5&lt;Variables!$B$4, Q2005+O2006*Variables!$B$5, Variables!$B$4), IF(Q2005&gt;-O2006, Q2005+O2006/Variables!$B$5, 0))</f>
        <v>60.987275024613169</v>
      </c>
      <c r="R2006">
        <f>IF(O2006&gt;0, 0, IF(Q2005&gt;-O2006, 0, -O2006 - Q2005*Variables!$B$5))</f>
        <v>0</v>
      </c>
      <c r="S2006">
        <f t="shared" si="190"/>
        <v>0</v>
      </c>
      <c r="T2006">
        <f t="shared" si="191"/>
        <v>0</v>
      </c>
    </row>
    <row r="2007" spans="1:20" x14ac:dyDescent="0.3">
      <c r="A2007" s="3">
        <f t="shared" si="186"/>
        <v>43184</v>
      </c>
      <c r="B2007">
        <v>3</v>
      </c>
      <c r="C2007">
        <v>25</v>
      </c>
      <c r="D2007">
        <v>14</v>
      </c>
      <c r="E2007">
        <v>0</v>
      </c>
      <c r="F2007" s="1">
        <f>VLOOKUP(A2007,Weather!$A$1:$E$366, 5)</f>
        <v>0.15384615384615427</v>
      </c>
      <c r="G2007" s="1">
        <f>VLOOKUP(D2007, Spring!$A$1:$E$25, 2)</f>
        <v>1402.65486725663</v>
      </c>
      <c r="H2007" s="1">
        <f>VLOOKUP(D2007, Spring!$A$1:$E$25, 3)</f>
        <v>1011.55108904548</v>
      </c>
      <c r="I2007" s="1">
        <f>VLOOKUP(D2007, Spring!$A$1:$E$25, 5)</f>
        <v>309.49016837395499</v>
      </c>
      <c r="J2007" s="1">
        <f t="shared" si="187"/>
        <v>309.49016837395499</v>
      </c>
      <c r="K2007" s="47">
        <f t="shared" si="188"/>
        <v>5.7899494579154585</v>
      </c>
      <c r="L2007" s="48">
        <f>Solar!K2024/1000*Variables!$B$3</f>
        <v>14.060449999999999</v>
      </c>
      <c r="M2007" s="1">
        <f>IF(E2007=1, VLOOKUP(D2007, Sheet1!$E$2:$G$26, 2), Sheet1!$G$3)</f>
        <v>0.18618000000000001</v>
      </c>
      <c r="N2007" s="1">
        <f>'Electricity Rates'!$J$3</f>
        <v>0.19270000000000001</v>
      </c>
      <c r="O2007" s="145">
        <f>L2007-K2007</f>
        <v>8.270500542084541</v>
      </c>
      <c r="P2007">
        <f t="shared" si="189"/>
        <v>1.1157232605403089</v>
      </c>
      <c r="Q2007">
        <f>IF(O2007&gt;0, IF(Q2006+O2007*Variables!$B$5&lt;Variables!$B$4, Q2006+O2007*Variables!$B$5, Variables!$B$4), IF(Q2006&gt;-O2007, Q2006+O2007/Variables!$B$5, 0))</f>
        <v>68.76154553417264</v>
      </c>
      <c r="R2007">
        <f>IF(O2007&gt;0, 0, IF(Q2006&gt;-O2007, 0, -O2007 - Q2006*Variables!$B$5))</f>
        <v>0</v>
      </c>
      <c r="S2007">
        <f t="shared" si="190"/>
        <v>0</v>
      </c>
      <c r="T2007">
        <f t="shared" si="191"/>
        <v>0</v>
      </c>
    </row>
    <row r="2008" spans="1:20" x14ac:dyDescent="0.3">
      <c r="A2008" s="3">
        <f t="shared" si="186"/>
        <v>43184</v>
      </c>
      <c r="B2008">
        <v>3</v>
      </c>
      <c r="C2008">
        <v>25</v>
      </c>
      <c r="D2008">
        <v>15</v>
      </c>
      <c r="E2008">
        <v>0</v>
      </c>
      <c r="F2008" s="1">
        <f>VLOOKUP(A2008,Weather!$A$1:$E$366, 5)</f>
        <v>0.15384615384615427</v>
      </c>
      <c r="G2008" s="1">
        <f>VLOOKUP(D2008, Spring!$A$1:$E$25, 2)</f>
        <v>1371.6814159292001</v>
      </c>
      <c r="H2008" s="1">
        <f>VLOOKUP(D2008, Spring!$A$1:$E$25, 3)</f>
        <v>1005.48526585522</v>
      </c>
      <c r="I2008" s="1">
        <f>VLOOKUP(D2008, Spring!$A$1:$E$25, 5)</f>
        <v>300.89485458612899</v>
      </c>
      <c r="J2008" s="1">
        <f t="shared" si="187"/>
        <v>300.89485458612899</v>
      </c>
      <c r="K2008" s="47">
        <f t="shared" si="188"/>
        <v>5.6291481223903048</v>
      </c>
      <c r="L2008" s="48">
        <f>Solar!K2025/1000*Variables!$B$3</f>
        <v>22.344000000000001</v>
      </c>
      <c r="M2008" s="1">
        <f>IF(E2008=1, VLOOKUP(D2008, Sheet1!$E$2:$G$26, 2), Sheet1!$G$3)</f>
        <v>0.18618000000000001</v>
      </c>
      <c r="N2008" s="1">
        <f>'Electricity Rates'!$J$3</f>
        <v>0.19270000000000001</v>
      </c>
      <c r="O2008" s="145">
        <f>L2008-K2008</f>
        <v>16.714851877609696</v>
      </c>
      <c r="P2008">
        <f t="shared" si="189"/>
        <v>1.0847368431846118</v>
      </c>
      <c r="Q2008">
        <f>IF(O2008&gt;0, IF(Q2007+O2008*Variables!$B$5&lt;Variables!$B$4, Q2007+O2008*Variables!$B$5, Variables!$B$4), IF(Q2007&gt;-O2008, Q2007+O2008/Variables!$B$5, 0))</f>
        <v>84.473506299125759</v>
      </c>
      <c r="R2008">
        <f>IF(O2008&gt;0, 0, IF(Q2007&gt;-O2008, 0, -O2008 - Q2007*Variables!$B$5))</f>
        <v>0</v>
      </c>
      <c r="S2008">
        <f t="shared" si="190"/>
        <v>0</v>
      </c>
      <c r="T2008">
        <f t="shared" si="191"/>
        <v>0</v>
      </c>
    </row>
    <row r="2009" spans="1:20" x14ac:dyDescent="0.3">
      <c r="A2009" s="3">
        <f t="shared" si="186"/>
        <v>43184</v>
      </c>
      <c r="B2009">
        <v>3</v>
      </c>
      <c r="C2009">
        <v>25</v>
      </c>
      <c r="D2009">
        <v>16</v>
      </c>
      <c r="E2009">
        <v>0</v>
      </c>
      <c r="F2009" s="1">
        <f>VLOOKUP(A2009,Weather!$A$1:$E$366, 5)</f>
        <v>0.15384615384615427</v>
      </c>
      <c r="G2009" s="1">
        <f>VLOOKUP(D2009, Spring!$A$1:$E$25, 2)</f>
        <v>1283.1858407079601</v>
      </c>
      <c r="H2009" s="1">
        <f>VLOOKUP(D2009, Spring!$A$1:$E$25, 3)</f>
        <v>954.93673926969905</v>
      </c>
      <c r="I2009" s="1">
        <f>VLOOKUP(D2009, Spring!$A$1:$E$25, 5)</f>
        <v>270.36971623690101</v>
      </c>
      <c r="J2009" s="1">
        <f t="shared" si="187"/>
        <v>270.36971623690101</v>
      </c>
      <c r="K2009" s="47">
        <f t="shared" si="188"/>
        <v>5.0580831054739868</v>
      </c>
      <c r="L2009" s="48">
        <f>Solar!K2026/1000*Variables!$B$3</f>
        <v>19.308399999999999</v>
      </c>
      <c r="M2009" s="1">
        <f>IF(E2009=1, VLOOKUP(D2009, Sheet1!$E$2:$G$26, 2), Sheet1!$G$3)</f>
        <v>0.18618000000000001</v>
      </c>
      <c r="N2009" s="1">
        <f>'Electricity Rates'!$J$3</f>
        <v>0.19270000000000001</v>
      </c>
      <c r="O2009" s="145">
        <f>L2009-K2009</f>
        <v>14.250316894526012</v>
      </c>
      <c r="P2009">
        <f t="shared" si="189"/>
        <v>0.97469261442483734</v>
      </c>
      <c r="Q2009">
        <f>IF(O2009&gt;0, IF(Q2008+O2009*Variables!$B$5&lt;Variables!$B$4, Q2008+O2009*Variables!$B$5, Variables!$B$4), IF(Q2008&gt;-O2009, Q2008+O2009/Variables!$B$5, 0))</f>
        <v>97.868804179980202</v>
      </c>
      <c r="R2009">
        <f>IF(O2009&gt;0, 0, IF(Q2008&gt;-O2009, 0, -O2009 - Q2008*Variables!$B$5))</f>
        <v>0</v>
      </c>
      <c r="S2009">
        <f t="shared" si="190"/>
        <v>0</v>
      </c>
      <c r="T2009">
        <f t="shared" si="191"/>
        <v>0</v>
      </c>
    </row>
    <row r="2010" spans="1:20" x14ac:dyDescent="0.3">
      <c r="A2010" s="3">
        <f t="shared" si="186"/>
        <v>43184</v>
      </c>
      <c r="B2010">
        <v>3</v>
      </c>
      <c r="C2010">
        <v>25</v>
      </c>
      <c r="D2010">
        <v>17</v>
      </c>
      <c r="E2010">
        <v>0</v>
      </c>
      <c r="F2010" s="1">
        <f>VLOOKUP(A2010,Weather!$A$1:$E$366, 5)</f>
        <v>0.15384615384615427</v>
      </c>
      <c r="G2010" s="1">
        <f>VLOOKUP(D2010, Spring!$A$1:$E$25, 2)</f>
        <v>973.45132743362797</v>
      </c>
      <c r="H2010" s="1">
        <f>VLOOKUP(D2010, Spring!$A$1:$E$25, 3)</f>
        <v>850.97693786034597</v>
      </c>
      <c r="I2010" s="1">
        <f>VLOOKUP(D2010, Spring!$A$1:$E$25, 5)</f>
        <v>257.39334353781499</v>
      </c>
      <c r="J2010" s="1">
        <f t="shared" si="187"/>
        <v>257.39334353781499</v>
      </c>
      <c r="K2010" s="47">
        <f t="shared" si="188"/>
        <v>4.815320815254803</v>
      </c>
      <c r="L2010" s="48">
        <f>Solar!K2027/1000*Variables!$B$3</f>
        <v>12.262999999999998</v>
      </c>
      <c r="M2010" s="1">
        <f>IF(E2010=1, VLOOKUP(D2010, Sheet1!$E$2:$G$26, 2), Sheet1!$G$3)</f>
        <v>0.18618000000000001</v>
      </c>
      <c r="N2010" s="1">
        <f>'Electricity Rates'!$J$3</f>
        <v>0.19270000000000001</v>
      </c>
      <c r="O2010" s="145">
        <f>L2010-K2010</f>
        <v>7.4476791847451951</v>
      </c>
      <c r="P2010">
        <f t="shared" si="189"/>
        <v>0.92791232109960065</v>
      </c>
      <c r="Q2010">
        <f>IF(O2010&gt;0, IF(Q2009+O2010*Variables!$B$5&lt;Variables!$B$4, Q2009+O2010*Variables!$B$5, Variables!$B$4), IF(Q2009&gt;-O2010, Q2009+O2010/Variables!$B$5, 0))</f>
        <v>100</v>
      </c>
      <c r="R2010">
        <f>IF(O2010&gt;0, 0, IF(Q2009&gt;-O2010, 0, -O2010 - Q2009*Variables!$B$5))</f>
        <v>0</v>
      </c>
      <c r="S2010">
        <f t="shared" si="190"/>
        <v>0</v>
      </c>
      <c r="T2010">
        <f t="shared" si="191"/>
        <v>0</v>
      </c>
    </row>
    <row r="2011" spans="1:20" x14ac:dyDescent="0.3">
      <c r="A2011" s="3">
        <f t="shared" si="186"/>
        <v>43184</v>
      </c>
      <c r="B2011">
        <v>3</v>
      </c>
      <c r="C2011">
        <v>25</v>
      </c>
      <c r="D2011">
        <v>18</v>
      </c>
      <c r="E2011">
        <v>0</v>
      </c>
      <c r="F2011" s="1">
        <f>VLOOKUP(A2011,Weather!$A$1:$E$366, 5)</f>
        <v>0.15384615384615427</v>
      </c>
      <c r="G2011" s="1">
        <f>VLOOKUP(D2011, Spring!$A$1:$E$25, 2)</f>
        <v>690.26548672566298</v>
      </c>
      <c r="H2011" s="1">
        <f>VLOOKUP(D2011, Spring!$A$1:$E$25, 3)</f>
        <v>590.923299339663</v>
      </c>
      <c r="I2011" s="1">
        <f>VLOOKUP(D2011, Spring!$A$1:$E$25, 5)</f>
        <v>248.81274775305101</v>
      </c>
      <c r="J2011" s="1">
        <f t="shared" si="187"/>
        <v>248.81274775305101</v>
      </c>
      <c r="K2011" s="47">
        <f t="shared" si="188"/>
        <v>4.6547948244822743</v>
      </c>
      <c r="L2011" s="48">
        <f>Solar!K2028/1000*Variables!$B$3</f>
        <v>3.1880999999999999</v>
      </c>
      <c r="M2011" s="1">
        <f>IF(E2011=1, VLOOKUP(D2011, Sheet1!$E$2:$G$26, 2), Sheet1!$G$3)</f>
        <v>0.18618000000000001</v>
      </c>
      <c r="N2011" s="1">
        <f>'Electricity Rates'!$J$3</f>
        <v>0.19270000000000001</v>
      </c>
      <c r="O2011" s="145">
        <f>L2011-K2011</f>
        <v>-1.4666948244822744</v>
      </c>
      <c r="P2011">
        <f t="shared" si="189"/>
        <v>0.89697896267773436</v>
      </c>
      <c r="Q2011">
        <f>IF(O2011&gt;0, IF(Q2010+O2011*Variables!$B$5&lt;Variables!$B$4, Q2010+O2011*Variables!$B$5, Variables!$B$4), IF(Q2010&gt;-O2011, Q2010+O2011/Variables!$B$5, 0))</f>
        <v>98.439686356933748</v>
      </c>
      <c r="R2011">
        <f>IF(O2011&gt;0, 0, IF(Q2010&gt;-O2011, 0, -O2011 - Q2010*Variables!$B$5))</f>
        <v>0</v>
      </c>
      <c r="S2011">
        <f t="shared" si="190"/>
        <v>0</v>
      </c>
      <c r="T2011">
        <f t="shared" si="191"/>
        <v>0</v>
      </c>
    </row>
    <row r="2012" spans="1:20" x14ac:dyDescent="0.3">
      <c r="A2012" s="3">
        <f t="shared" si="186"/>
        <v>43184</v>
      </c>
      <c r="B2012">
        <v>3</v>
      </c>
      <c r="C2012">
        <v>25</v>
      </c>
      <c r="D2012">
        <v>19</v>
      </c>
      <c r="E2012">
        <v>0</v>
      </c>
      <c r="F2012" s="1">
        <f>VLOOKUP(A2012,Weather!$A$1:$E$366, 5)</f>
        <v>0.15384615384615427</v>
      </c>
      <c r="G2012" s="1">
        <f>VLOOKUP(D2012, Spring!$A$1:$E$25, 2)</f>
        <v>482.300884955752</v>
      </c>
      <c r="H2012" s="1">
        <f>VLOOKUP(D2012, Spring!$A$1:$E$25, 3)</f>
        <v>454.99679692504799</v>
      </c>
      <c r="I2012" s="1">
        <f>VLOOKUP(D2012, Spring!$A$1:$E$25, 5)</f>
        <v>266.52341143686903</v>
      </c>
      <c r="J2012" s="1">
        <f t="shared" si="187"/>
        <v>266.52341143686903</v>
      </c>
      <c r="K2012" s="47">
        <f t="shared" si="188"/>
        <v>4.9861263434581593</v>
      </c>
      <c r="L2012" s="48">
        <f>Solar!K2029/1000*Variables!$B$3</f>
        <v>0</v>
      </c>
      <c r="M2012" s="1">
        <f>IF(E2012=1, VLOOKUP(D2012, Sheet1!$E$2:$G$26, 2), Sheet1!$G$3)</f>
        <v>0.18618000000000001</v>
      </c>
      <c r="N2012" s="1">
        <f>'Electricity Rates'!$J$3</f>
        <v>0.19270000000000001</v>
      </c>
      <c r="O2012" s="145">
        <f>L2012-K2012</f>
        <v>-4.9861263434581593</v>
      </c>
      <c r="P2012">
        <f t="shared" si="189"/>
        <v>0.96082654638438736</v>
      </c>
      <c r="Q2012">
        <f>IF(O2012&gt;0, IF(Q2011+O2012*Variables!$B$5&lt;Variables!$B$4, Q2011+O2012*Variables!$B$5, Variables!$B$4), IF(Q2011&gt;-O2012, Q2011+O2012/Variables!$B$5, 0))</f>
        <v>93.1352966298506</v>
      </c>
      <c r="R2012">
        <f>IF(O2012&gt;0, 0, IF(Q2011&gt;-O2012, 0, -O2012 - Q2011*Variables!$B$5))</f>
        <v>0</v>
      </c>
      <c r="S2012">
        <f t="shared" si="190"/>
        <v>0</v>
      </c>
      <c r="T2012">
        <f t="shared" si="191"/>
        <v>0</v>
      </c>
    </row>
    <row r="2013" spans="1:20" x14ac:dyDescent="0.3">
      <c r="A2013" s="3">
        <f t="shared" si="186"/>
        <v>43184</v>
      </c>
      <c r="B2013">
        <v>3</v>
      </c>
      <c r="C2013">
        <v>25</v>
      </c>
      <c r="D2013">
        <v>20</v>
      </c>
      <c r="E2013">
        <v>0</v>
      </c>
      <c r="F2013" s="1">
        <f>VLOOKUP(A2013,Weather!$A$1:$E$366, 5)</f>
        <v>0.15384615384615427</v>
      </c>
      <c r="G2013" s="1">
        <f>VLOOKUP(D2013, Spring!$A$1:$E$25, 2)</f>
        <v>415.92920353982299</v>
      </c>
      <c r="H2013" s="1">
        <f>VLOOKUP(D2013, Spring!$A$1:$E$25, 3)</f>
        <v>371.98648067830999</v>
      </c>
      <c r="I2013" s="1">
        <f>VLOOKUP(D2013, Spring!$A$1:$E$25, 5)</f>
        <v>284.25369912476901</v>
      </c>
      <c r="J2013" s="1">
        <f t="shared" si="187"/>
        <v>284.25369912476901</v>
      </c>
      <c r="K2013" s="47">
        <f t="shared" si="188"/>
        <v>5.3178249887708642</v>
      </c>
      <c r="L2013" s="48">
        <f>Solar!K2030/1000*Variables!$B$3</f>
        <v>0</v>
      </c>
      <c r="M2013" s="1">
        <f>IF(E2013=1, VLOOKUP(D2013, Sheet1!$E$2:$G$26, 2), Sheet1!$G$3)</f>
        <v>0.18618000000000001</v>
      </c>
      <c r="N2013" s="1">
        <f>'Electricity Rates'!$J$3</f>
        <v>0.19270000000000001</v>
      </c>
      <c r="O2013" s="145">
        <f>L2013-K2013</f>
        <v>-5.3178249887708642</v>
      </c>
      <c r="P2013">
        <f t="shared" si="189"/>
        <v>1.0247448753361457</v>
      </c>
      <c r="Q2013">
        <f>IF(O2013&gt;0, IF(Q2012+O2013*Variables!$B$5&lt;Variables!$B$4, Q2012+O2013*Variables!$B$5, Variables!$B$4), IF(Q2012&gt;-O2013, Q2012+O2013/Variables!$B$5, 0))</f>
        <v>87.478036003498616</v>
      </c>
      <c r="R2013">
        <f>IF(O2013&gt;0, 0, IF(Q2012&gt;-O2013, 0, -O2013 - Q2012*Variables!$B$5))</f>
        <v>0</v>
      </c>
      <c r="S2013">
        <f t="shared" si="190"/>
        <v>0</v>
      </c>
      <c r="T2013">
        <f t="shared" si="191"/>
        <v>0</v>
      </c>
    </row>
    <row r="2014" spans="1:20" x14ac:dyDescent="0.3">
      <c r="A2014" s="3">
        <f t="shared" si="186"/>
        <v>43184</v>
      </c>
      <c r="B2014">
        <v>3</v>
      </c>
      <c r="C2014">
        <v>25</v>
      </c>
      <c r="D2014">
        <v>21</v>
      </c>
      <c r="E2014">
        <v>0</v>
      </c>
      <c r="F2014" s="1">
        <f>VLOOKUP(A2014,Weather!$A$1:$E$366, 5)</f>
        <v>0.15384615384615427</v>
      </c>
      <c r="G2014" s="1">
        <f>VLOOKUP(D2014, Spring!$A$1:$E$25, 2)</f>
        <v>371.68141592920301</v>
      </c>
      <c r="H2014" s="1">
        <f>VLOOKUP(D2014, Spring!$A$1:$E$25, 3)</f>
        <v>318.10538116591903</v>
      </c>
      <c r="I2014" s="1">
        <f>VLOOKUP(D2014, Spring!$A$1:$E$25, 5)</f>
        <v>271.28223242670401</v>
      </c>
      <c r="J2014" s="1">
        <f t="shared" si="187"/>
        <v>271.28223242670401</v>
      </c>
      <c r="K2014" s="47">
        <f t="shared" si="188"/>
        <v>5.0751544801358959</v>
      </c>
      <c r="L2014" s="48">
        <f>Solar!K2031/1000*Variables!$B$3</f>
        <v>0</v>
      </c>
      <c r="M2014" s="1">
        <f>IF(E2014=1, VLOOKUP(D2014, Sheet1!$E$2:$G$26, 2), Sheet1!$G$3)</f>
        <v>0.18618000000000001</v>
      </c>
      <c r="N2014" s="1">
        <f>'Electricity Rates'!$J$3</f>
        <v>0.19270000000000001</v>
      </c>
      <c r="O2014" s="145">
        <f>L2014-K2014</f>
        <v>-5.0751544801358959</v>
      </c>
      <c r="P2014">
        <f t="shared" si="189"/>
        <v>0.97798226832218715</v>
      </c>
      <c r="Q2014">
        <f>IF(O2014&gt;0, IF(Q2013+O2014*Variables!$B$5&lt;Variables!$B$4, Q2013+O2014*Variables!$B$5, Variables!$B$4), IF(Q2013&gt;-O2014, Q2013+O2014/Variables!$B$5, 0))</f>
        <v>82.078935492715743</v>
      </c>
      <c r="R2014">
        <f>IF(O2014&gt;0, 0, IF(Q2013&gt;-O2014, 0, -O2014 - Q2013*Variables!$B$5))</f>
        <v>0</v>
      </c>
      <c r="S2014">
        <f t="shared" si="190"/>
        <v>0</v>
      </c>
      <c r="T2014">
        <f t="shared" si="191"/>
        <v>0</v>
      </c>
    </row>
    <row r="2015" spans="1:20" x14ac:dyDescent="0.3">
      <c r="A2015" s="3">
        <f t="shared" si="186"/>
        <v>43184</v>
      </c>
      <c r="B2015">
        <v>3</v>
      </c>
      <c r="C2015">
        <v>25</v>
      </c>
      <c r="D2015">
        <v>22</v>
      </c>
      <c r="E2015">
        <v>0</v>
      </c>
      <c r="F2015" s="1">
        <f>VLOOKUP(A2015,Weather!$A$1:$E$366, 5)</f>
        <v>0.15384615384615427</v>
      </c>
      <c r="G2015" s="1">
        <f>VLOOKUP(D2015, Spring!$A$1:$E$25, 2)</f>
        <v>345.13274336283098</v>
      </c>
      <c r="H2015" s="1">
        <f>VLOOKUP(D2015, Spring!$A$1:$E$25, 3)</f>
        <v>289.79820627802701</v>
      </c>
      <c r="I2015" s="1">
        <f>VLOOKUP(D2015, Spring!$A$1:$E$25, 5)</f>
        <v>275.85953137878198</v>
      </c>
      <c r="J2015" s="1">
        <f t="shared" si="187"/>
        <v>275.85953137878198</v>
      </c>
      <c r="K2015" s="47">
        <f t="shared" si="188"/>
        <v>5.1607866981980806</v>
      </c>
      <c r="L2015" s="48">
        <f>Solar!K2032/1000*Variables!$B$3</f>
        <v>0</v>
      </c>
      <c r="M2015" s="1">
        <f>IF(E2015=1, VLOOKUP(D2015, Sheet1!$E$2:$G$26, 2), Sheet1!$G$3)</f>
        <v>0.18618000000000001</v>
      </c>
      <c r="N2015" s="1">
        <f>'Electricity Rates'!$J$3</f>
        <v>0.19270000000000001</v>
      </c>
      <c r="O2015" s="145">
        <f>L2015-K2015</f>
        <v>-5.1607866981980806</v>
      </c>
      <c r="P2015">
        <f t="shared" si="189"/>
        <v>0.9944835967427702</v>
      </c>
      <c r="Q2015">
        <f>IF(O2015&gt;0, IF(Q2014+O2015*Variables!$B$5&lt;Variables!$B$4, Q2014+O2015*Variables!$B$5, Variables!$B$4), IF(Q2014&gt;-O2015, Q2014+O2015/Variables!$B$5, 0))</f>
        <v>76.588736877611396</v>
      </c>
      <c r="R2015">
        <f>IF(O2015&gt;0, 0, IF(Q2014&gt;-O2015, 0, -O2015 - Q2014*Variables!$B$5))</f>
        <v>0</v>
      </c>
      <c r="S2015">
        <f t="shared" si="190"/>
        <v>0</v>
      </c>
      <c r="T2015">
        <f t="shared" si="191"/>
        <v>0</v>
      </c>
    </row>
    <row r="2016" spans="1:20" x14ac:dyDescent="0.3">
      <c r="A2016" s="3">
        <f t="shared" si="186"/>
        <v>43184</v>
      </c>
      <c r="B2016">
        <v>3</v>
      </c>
      <c r="C2016">
        <v>25</v>
      </c>
      <c r="D2016">
        <v>23</v>
      </c>
      <c r="E2016">
        <v>0</v>
      </c>
      <c r="F2016" s="1">
        <f>VLOOKUP(A2016,Weather!$A$1:$E$366, 5)</f>
        <v>0.15384615384615427</v>
      </c>
      <c r="G2016" s="1">
        <f>VLOOKUP(D2016, Spring!$A$1:$E$25, 2)</f>
        <v>318.58407079646003</v>
      </c>
      <c r="H2016" s="1">
        <f>VLOOKUP(D2016, Spring!$A$1:$E$25, 3)</f>
        <v>270.57975656630401</v>
      </c>
      <c r="I2016" s="1">
        <f>VLOOKUP(D2016, Spring!$A$1:$E$25, 5)</f>
        <v>271.64527650221697</v>
      </c>
      <c r="J2016" s="1">
        <f t="shared" si="187"/>
        <v>271.64527650221697</v>
      </c>
      <c r="K2016" s="47">
        <f t="shared" si="188"/>
        <v>5.0819463173669766</v>
      </c>
      <c r="L2016" s="48">
        <f>Solar!K2033/1000*Variables!$B$3</f>
        <v>0</v>
      </c>
      <c r="M2016" s="1">
        <f>IF(E2016=1, VLOOKUP(D2016, Sheet1!$E$2:$G$26, 2), Sheet1!$G$3)</f>
        <v>0.18618000000000001</v>
      </c>
      <c r="N2016" s="1">
        <f>'Electricity Rates'!$J$3</f>
        <v>0.19270000000000001</v>
      </c>
      <c r="O2016" s="145">
        <f>L2016-K2016</f>
        <v>-5.0819463173669766</v>
      </c>
      <c r="P2016">
        <f t="shared" si="189"/>
        <v>0.97929105535661642</v>
      </c>
      <c r="Q2016">
        <f>IF(O2016&gt;0, IF(Q2015+O2016*Variables!$B$5&lt;Variables!$B$4, Q2015+O2016*Variables!$B$5, Variables!$B$4), IF(Q2015&gt;-O2016, Q2015+O2016/Variables!$B$5, 0))</f>
        <v>71.182411008072052</v>
      </c>
      <c r="R2016">
        <f>IF(O2016&gt;0, 0, IF(Q2015&gt;-O2016, 0, -O2016 - Q2015*Variables!$B$5))</f>
        <v>0</v>
      </c>
      <c r="S2016">
        <f t="shared" si="190"/>
        <v>0</v>
      </c>
      <c r="T2016">
        <f t="shared" si="191"/>
        <v>0</v>
      </c>
    </row>
    <row r="2017" spans="1:20" x14ac:dyDescent="0.3">
      <c r="A2017" s="3">
        <f t="shared" si="186"/>
        <v>43184</v>
      </c>
      <c r="B2017">
        <v>3</v>
      </c>
      <c r="C2017">
        <v>25</v>
      </c>
      <c r="D2017">
        <v>24</v>
      </c>
      <c r="E2017">
        <v>0</v>
      </c>
      <c r="F2017" s="1">
        <f>VLOOKUP(A2017,Weather!$A$1:$E$366, 5)</f>
        <v>0.15384615384615427</v>
      </c>
      <c r="G2017" s="1">
        <f>VLOOKUP(D2017, Spring!$A$1:$E$25, 2)</f>
        <v>287.61061946902601</v>
      </c>
      <c r="H2017" s="1">
        <f>VLOOKUP(D2017, Spring!$A$1:$E$25, 3)</f>
        <v>251.20115310698301</v>
      </c>
      <c r="I2017" s="1">
        <f>VLOOKUP(D2017, Spring!$A$1:$E$25, 5)</f>
        <v>267.465363632795</v>
      </c>
      <c r="J2017" s="1">
        <f t="shared" si="187"/>
        <v>267.465363632795</v>
      </c>
      <c r="K2017" s="47">
        <f t="shared" si="188"/>
        <v>5.0037484076252969</v>
      </c>
      <c r="L2017" s="48">
        <f>Solar!K2034/1000*Variables!$B$3</f>
        <v>0</v>
      </c>
      <c r="M2017" s="1">
        <f>IF(E2017=1, VLOOKUP(D2017, Sheet1!$E$2:$G$26, 2), Sheet1!$G$3)</f>
        <v>0.18618000000000001</v>
      </c>
      <c r="N2017" s="1">
        <f>'Electricity Rates'!$J$3</f>
        <v>0.19270000000000001</v>
      </c>
      <c r="O2017" s="145">
        <f>L2017-K2017</f>
        <v>-5.0037484076252969</v>
      </c>
      <c r="P2017">
        <f t="shared" si="189"/>
        <v>0.96422231814939474</v>
      </c>
      <c r="Q2017">
        <f>IF(O2017&gt;0, IF(Q2016+O2017*Variables!$B$5&lt;Variables!$B$4, Q2016+O2017*Variables!$B$5, Variables!$B$4), IF(Q2016&gt;-O2017, Q2016+O2017/Variables!$B$5, 0))</f>
        <v>65.859274404215356</v>
      </c>
      <c r="R2017">
        <f>IF(O2017&gt;0, 0, IF(Q2016&gt;-O2017, 0, -O2017 - Q2016*Variables!$B$5))</f>
        <v>0</v>
      </c>
      <c r="S2017">
        <f t="shared" si="190"/>
        <v>0</v>
      </c>
      <c r="T2017">
        <f t="shared" si="191"/>
        <v>0</v>
      </c>
    </row>
    <row r="2018" spans="1:20" x14ac:dyDescent="0.3">
      <c r="A2018" s="3">
        <f t="shared" si="186"/>
        <v>43185</v>
      </c>
      <c r="B2018">
        <v>3</v>
      </c>
      <c r="C2018">
        <v>26</v>
      </c>
      <c r="D2018">
        <v>1</v>
      </c>
      <c r="E2018">
        <v>1</v>
      </c>
      <c r="F2018" s="1">
        <f>VLOOKUP(A2018,Weather!$A$1:$E$366, 5)</f>
        <v>0.17948717948718029</v>
      </c>
      <c r="G2018" s="1">
        <f>VLOOKUP(D2018, Spring!$A$1:$E$25, 2)</f>
        <v>284.91351697629602</v>
      </c>
      <c r="H2018" s="1">
        <f>VLOOKUP(D2018, Spring!$A$1:$E$25, 3)</f>
        <v>272.00797092955099</v>
      </c>
      <c r="I2018" s="1">
        <f>VLOOKUP(D2018, Spring!$A$1:$E$25, 5)</f>
        <v>272.01322657875102</v>
      </c>
      <c r="J2018" s="1">
        <f t="shared" si="187"/>
        <v>274.32435098922321</v>
      </c>
      <c r="K2018" s="47">
        <f t="shared" si="188"/>
        <v>5.1320665068232509</v>
      </c>
      <c r="L2018" s="48">
        <f>Solar!K2035/1000*Variables!$B$3</f>
        <v>0</v>
      </c>
      <c r="M2018" s="1">
        <f>IF(E2018=1, VLOOKUP(D2018, Sheet1!$E$2:$G$26, 2), Sheet1!$G$3)</f>
        <v>0.18618000000000001</v>
      </c>
      <c r="N2018" s="1">
        <f>'Electricity Rates'!$J$3</f>
        <v>0.19270000000000001</v>
      </c>
      <c r="O2018" s="145">
        <f>L2018-K2018</f>
        <v>-5.1320665068232509</v>
      </c>
      <c r="P2018">
        <f t="shared" si="189"/>
        <v>0.98894921586484053</v>
      </c>
      <c r="Q2018">
        <f>IF(O2018&gt;0, IF(Q2017+O2018*Variables!$B$5&lt;Variables!$B$4, Q2017+O2018*Variables!$B$5, Variables!$B$4), IF(Q2017&gt;-O2018, Q2017+O2018/Variables!$B$5, 0))</f>
        <v>60.399629184190623</v>
      </c>
      <c r="R2018">
        <f>IF(O2018&gt;0, 0, IF(Q2017&gt;-O2018, 0, -O2018 - Q2017*Variables!$B$5))</f>
        <v>0</v>
      </c>
      <c r="S2018">
        <f t="shared" si="190"/>
        <v>0</v>
      </c>
      <c r="T2018">
        <f t="shared" si="191"/>
        <v>0</v>
      </c>
    </row>
    <row r="2019" spans="1:20" x14ac:dyDescent="0.3">
      <c r="A2019" s="3">
        <f t="shared" si="186"/>
        <v>43185</v>
      </c>
      <c r="B2019">
        <v>3</v>
      </c>
      <c r="C2019">
        <v>26</v>
      </c>
      <c r="D2019">
        <v>2</v>
      </c>
      <c r="E2019">
        <v>1</v>
      </c>
      <c r="F2019" s="1">
        <f>VLOOKUP(A2019,Weather!$A$1:$E$366, 5)</f>
        <v>0.17948717948718029</v>
      </c>
      <c r="G2019" s="1">
        <f>VLOOKUP(D2019, Spring!$A$1:$E$25, 2)</f>
        <v>283.47213324791699</v>
      </c>
      <c r="H2019" s="1">
        <f>VLOOKUP(D2019, Spring!$A$1:$E$25, 3)</f>
        <v>272.193568553901</v>
      </c>
      <c r="I2019" s="1">
        <f>VLOOKUP(D2019, Spring!$A$1:$E$25, 5)</f>
        <v>263.43263079398702</v>
      </c>
      <c r="J2019" s="1">
        <f t="shared" si="187"/>
        <v>274.21792631949364</v>
      </c>
      <c r="K2019" s="47">
        <f t="shared" si="188"/>
        <v>5.1300755115614391</v>
      </c>
      <c r="L2019" s="48">
        <f>Solar!K2036/1000*Variables!$B$3</f>
        <v>0</v>
      </c>
      <c r="M2019" s="1">
        <f>IF(E2019=1, VLOOKUP(D2019, Sheet1!$E$2:$G$26, 2), Sheet1!$G$3)</f>
        <v>0.18618000000000001</v>
      </c>
      <c r="N2019" s="1">
        <f>'Electricity Rates'!$J$3</f>
        <v>0.19270000000000001</v>
      </c>
      <c r="O2019" s="145">
        <f>L2019-K2019</f>
        <v>-5.1300755115614391</v>
      </c>
      <c r="P2019">
        <f t="shared" si="189"/>
        <v>0.98856555107788935</v>
      </c>
      <c r="Q2019">
        <f>IF(O2019&gt;0, IF(Q2018+O2019*Variables!$B$5&lt;Variables!$B$4, Q2018+O2019*Variables!$B$5, Variables!$B$4), IF(Q2018&gt;-O2019, Q2018+O2019/Variables!$B$5, 0))</f>
        <v>54.942102044231646</v>
      </c>
      <c r="R2019">
        <f>IF(O2019&gt;0, 0, IF(Q2018&gt;-O2019, 0, -O2019 - Q2018*Variables!$B$5))</f>
        <v>0</v>
      </c>
      <c r="S2019">
        <f t="shared" si="190"/>
        <v>0</v>
      </c>
      <c r="T2019">
        <f t="shared" si="191"/>
        <v>0</v>
      </c>
    </row>
    <row r="2020" spans="1:20" x14ac:dyDescent="0.3">
      <c r="A2020" s="3">
        <f t="shared" si="186"/>
        <v>43185</v>
      </c>
      <c r="B2020">
        <v>3</v>
      </c>
      <c r="C2020">
        <v>26</v>
      </c>
      <c r="D2020">
        <v>3</v>
      </c>
      <c r="E2020">
        <v>1</v>
      </c>
      <c r="F2020" s="1">
        <f>VLOOKUP(A2020,Weather!$A$1:$E$366, 5)</f>
        <v>0.17948717948718029</v>
      </c>
      <c r="G2020" s="1">
        <f>VLOOKUP(D2020, Spring!$A$1:$E$25, 2)</f>
        <v>282.03074951953801</v>
      </c>
      <c r="H2020" s="1">
        <f>VLOOKUP(D2020, Spring!$A$1:$E$25, 3)</f>
        <v>263.612120501699</v>
      </c>
      <c r="I2020" s="1">
        <f>VLOOKUP(D2020, Spring!$A$1:$E$25, 5)</f>
        <v>268.00502374504498</v>
      </c>
      <c r="J2020" s="1">
        <f t="shared" si="187"/>
        <v>266.91802827413164</v>
      </c>
      <c r="K2020" s="47">
        <f t="shared" si="188"/>
        <v>4.9935088446697407</v>
      </c>
      <c r="L2020" s="48">
        <f>Solar!K2037/1000*Variables!$B$3</f>
        <v>0</v>
      </c>
      <c r="M2020" s="1">
        <f>IF(E2020=1, VLOOKUP(D2020, Sheet1!$E$2:$G$26, 2), Sheet1!$G$3)</f>
        <v>0.18618000000000001</v>
      </c>
      <c r="N2020" s="1">
        <f>'Electricity Rates'!$J$3</f>
        <v>0.19270000000000001</v>
      </c>
      <c r="O2020" s="145">
        <f>L2020-K2020</f>
        <v>-4.9935088446697407</v>
      </c>
      <c r="P2020">
        <f t="shared" si="189"/>
        <v>0.96224915436785907</v>
      </c>
      <c r="Q2020">
        <f>IF(O2020&gt;0, IF(Q2019+O2020*Variables!$B$5&lt;Variables!$B$4, Q2019+O2020*Variables!$B$5, Variables!$B$4), IF(Q2019&gt;-O2020, Q2019+O2020/Variables!$B$5, 0))</f>
        <v>49.629858592455328</v>
      </c>
      <c r="R2020">
        <f>IF(O2020&gt;0, 0, IF(Q2019&gt;-O2020, 0, -O2020 - Q2019*Variables!$B$5))</f>
        <v>0</v>
      </c>
      <c r="S2020">
        <f t="shared" si="190"/>
        <v>0</v>
      </c>
      <c r="T2020">
        <f t="shared" si="191"/>
        <v>0</v>
      </c>
    </row>
    <row r="2021" spans="1:20" x14ac:dyDescent="0.3">
      <c r="A2021" s="3">
        <f t="shared" si="186"/>
        <v>43185</v>
      </c>
      <c r="B2021">
        <v>3</v>
      </c>
      <c r="C2021">
        <v>26</v>
      </c>
      <c r="D2021">
        <v>4</v>
      </c>
      <c r="E2021">
        <v>1</v>
      </c>
      <c r="F2021" s="1">
        <f>VLOOKUP(A2021,Weather!$A$1:$E$366, 5)</f>
        <v>0.17948717948718029</v>
      </c>
      <c r="G2021" s="1">
        <f>VLOOKUP(D2021, Spring!$A$1:$E$25, 2)</f>
        <v>287.61061946902601</v>
      </c>
      <c r="H2021" s="1">
        <f>VLOOKUP(D2021, Spring!$A$1:$E$25, 3)</f>
        <v>280.54932735425899</v>
      </c>
      <c r="I2021" s="1">
        <f>VLOOKUP(D2021, Spring!$A$1:$E$25, 5)</f>
        <v>263.81039287256101</v>
      </c>
      <c r="J2021" s="1">
        <f t="shared" si="187"/>
        <v>281.81673875947359</v>
      </c>
      <c r="K2021" s="47">
        <f t="shared" si="188"/>
        <v>5.2722342760831689</v>
      </c>
      <c r="L2021" s="48">
        <f>Solar!K2038/1000*Variables!$B$3</f>
        <v>0</v>
      </c>
      <c r="M2021" s="1">
        <f>IF(E2021=1, VLOOKUP(D2021, Sheet1!$E$2:$G$26, 2), Sheet1!$G$3)</f>
        <v>0.18618000000000001</v>
      </c>
      <c r="N2021" s="1">
        <f>'Electricity Rates'!$J$3</f>
        <v>0.19270000000000001</v>
      </c>
      <c r="O2021" s="145">
        <f>L2021-K2021</f>
        <v>-5.2722342760831689</v>
      </c>
      <c r="P2021">
        <f t="shared" si="189"/>
        <v>1.0159595450012266</v>
      </c>
      <c r="Q2021">
        <f>IF(O2021&gt;0, IF(Q2020+O2021*Variables!$B$5&lt;Variables!$B$4, Q2020+O2021*Variables!$B$5, Variables!$B$4), IF(Q2020&gt;-O2021, Q2020+O2021/Variables!$B$5, 0))</f>
        <v>44.021098724281742</v>
      </c>
      <c r="R2021">
        <f>IF(O2021&gt;0, 0, IF(Q2020&gt;-O2021, 0, -O2021 - Q2020*Variables!$B$5))</f>
        <v>0</v>
      </c>
      <c r="S2021">
        <f t="shared" si="190"/>
        <v>0</v>
      </c>
      <c r="T2021">
        <f t="shared" si="191"/>
        <v>0</v>
      </c>
    </row>
    <row r="2022" spans="1:20" x14ac:dyDescent="0.3">
      <c r="A2022" s="3">
        <f t="shared" si="186"/>
        <v>43185</v>
      </c>
      <c r="B2022">
        <v>3</v>
      </c>
      <c r="C2022">
        <v>26</v>
      </c>
      <c r="D2022">
        <v>5</v>
      </c>
      <c r="E2022">
        <v>1</v>
      </c>
      <c r="F2022" s="1">
        <f>VLOOKUP(A2022,Weather!$A$1:$E$366, 5)</f>
        <v>0.17948717948718029</v>
      </c>
      <c r="G2022" s="1">
        <f>VLOOKUP(D2022, Spring!$A$1:$E$25, 2)</f>
        <v>318.58407079646003</v>
      </c>
      <c r="H2022" s="1">
        <f>VLOOKUP(D2022, Spring!$A$1:$E$25, 3)</f>
        <v>296.96508648302301</v>
      </c>
      <c r="I2022" s="1">
        <f>VLOOKUP(D2022, Spring!$A$1:$E$25, 5)</f>
        <v>263.982102908277</v>
      </c>
      <c r="J2022" s="1">
        <f t="shared" si="187"/>
        <v>300.8454170008194</v>
      </c>
      <c r="K2022" s="47">
        <f t="shared" si="188"/>
        <v>5.6282232428641876</v>
      </c>
      <c r="L2022" s="48">
        <f>Solar!K2039/1000*Variables!$B$3</f>
        <v>0</v>
      </c>
      <c r="M2022" s="1">
        <f>IF(E2022=1, VLOOKUP(D2022, Sheet1!$E$2:$G$26, 2), Sheet1!$G$3)</f>
        <v>0.18618000000000001</v>
      </c>
      <c r="N2022" s="1">
        <f>'Electricity Rates'!$J$3</f>
        <v>0.19270000000000001</v>
      </c>
      <c r="O2022" s="145">
        <f>L2022-K2022</f>
        <v>-5.6282232428641876</v>
      </c>
      <c r="P2022">
        <f t="shared" si="189"/>
        <v>1.084558618899929</v>
      </c>
      <c r="Q2022">
        <f>IF(O2022&gt;0, IF(Q2021+O2022*Variables!$B$5&lt;Variables!$B$4, Q2021+O2022*Variables!$B$5, Variables!$B$4), IF(Q2021&gt;-O2022, Q2021+O2022/Variables!$B$5, 0))</f>
        <v>38.033627189319844</v>
      </c>
      <c r="R2022">
        <f>IF(O2022&gt;0, 0, IF(Q2021&gt;-O2022, 0, -O2022 - Q2021*Variables!$B$5))</f>
        <v>0</v>
      </c>
      <c r="S2022">
        <f t="shared" si="190"/>
        <v>0</v>
      </c>
      <c r="T2022">
        <f t="shared" si="191"/>
        <v>0</v>
      </c>
    </row>
    <row r="2023" spans="1:20" x14ac:dyDescent="0.3">
      <c r="A2023" s="3">
        <f t="shared" si="186"/>
        <v>43185</v>
      </c>
      <c r="B2023">
        <v>3</v>
      </c>
      <c r="C2023">
        <v>26</v>
      </c>
      <c r="D2023">
        <v>6</v>
      </c>
      <c r="E2023">
        <v>1</v>
      </c>
      <c r="F2023" s="1">
        <f>VLOOKUP(A2023,Weather!$A$1:$E$366, 5)</f>
        <v>0.17948717948718029</v>
      </c>
      <c r="G2023" s="1">
        <f>VLOOKUP(D2023, Spring!$A$1:$E$25, 2)</f>
        <v>389.38053097345102</v>
      </c>
      <c r="H2023" s="1">
        <f>VLOOKUP(D2023, Spring!$A$1:$E$25, 3)</f>
        <v>340.20659833439998</v>
      </c>
      <c r="I2023" s="1">
        <f>VLOOKUP(D2023, Spring!$A$1:$E$25, 5)</f>
        <v>264.16853094705402</v>
      </c>
      <c r="J2023" s="1">
        <f t="shared" si="187"/>
        <v>349.03268880807587</v>
      </c>
      <c r="K2023" s="47">
        <f t="shared" si="188"/>
        <v>6.5297118741338345</v>
      </c>
      <c r="L2023" s="48">
        <f>Solar!K2040/1000*Variables!$B$3</f>
        <v>0</v>
      </c>
      <c r="M2023" s="1">
        <f>IF(E2023=1, VLOOKUP(D2023, Sheet1!$E$2:$G$26, 2), Sheet1!$G$3)</f>
        <v>0.18618000000000001</v>
      </c>
      <c r="N2023" s="1">
        <f>'Electricity Rates'!$J$3</f>
        <v>0.19270000000000001</v>
      </c>
      <c r="O2023" s="145">
        <f>L2023-K2023</f>
        <v>-6.5297118741338345</v>
      </c>
      <c r="P2023">
        <f t="shared" si="189"/>
        <v>1.25827547814559</v>
      </c>
      <c r="Q2023">
        <f>IF(O2023&gt;0, IF(Q2022+O2023*Variables!$B$5&lt;Variables!$B$4, Q2022+O2023*Variables!$B$5, Variables!$B$4), IF(Q2022&gt;-O2023, Q2022+O2023/Variables!$B$5, 0))</f>
        <v>31.087125195560446</v>
      </c>
      <c r="R2023">
        <f>IF(O2023&gt;0, 0, IF(Q2022&gt;-O2023, 0, -O2023 - Q2022*Variables!$B$5))</f>
        <v>0</v>
      </c>
      <c r="S2023">
        <f t="shared" si="190"/>
        <v>0</v>
      </c>
      <c r="T2023">
        <f t="shared" si="191"/>
        <v>0</v>
      </c>
    </row>
    <row r="2024" spans="1:20" x14ac:dyDescent="0.3">
      <c r="A2024" s="3">
        <f t="shared" si="186"/>
        <v>43185</v>
      </c>
      <c r="B2024">
        <v>3</v>
      </c>
      <c r="C2024">
        <v>26</v>
      </c>
      <c r="D2024">
        <v>7</v>
      </c>
      <c r="E2024">
        <v>1</v>
      </c>
      <c r="F2024" s="1">
        <f>VLOOKUP(A2024,Weather!$A$1:$E$366, 5)</f>
        <v>0.17948717948718029</v>
      </c>
      <c r="G2024" s="1">
        <f>VLOOKUP(D2024, Spring!$A$1:$E$25, 2)</f>
        <v>623.89380530973403</v>
      </c>
      <c r="H2024" s="1">
        <f>VLOOKUP(D2024, Spring!$A$1:$E$25, 3)</f>
        <v>374.47950032030701</v>
      </c>
      <c r="I2024" s="1">
        <f>VLOOKUP(D2024, Spring!$A$1:$E$25, 5)</f>
        <v>251.18725224694799</v>
      </c>
      <c r="J2024" s="1">
        <f t="shared" si="187"/>
        <v>419.24617044661466</v>
      </c>
      <c r="K2024" s="47">
        <f t="shared" si="188"/>
        <v>7.8432673647244249</v>
      </c>
      <c r="L2024" s="48">
        <f>Solar!K2041/1000*Variables!$B$3</f>
        <v>6.2549999999999994E-2</v>
      </c>
      <c r="M2024" s="1">
        <f>IF(E2024=1, VLOOKUP(D2024, Sheet1!$E$2:$G$26, 2), Sheet1!$G$3)</f>
        <v>0.18618000000000001</v>
      </c>
      <c r="N2024" s="1">
        <f>'Electricity Rates'!$J$3</f>
        <v>0.19270000000000001</v>
      </c>
      <c r="O2024" s="145">
        <f>L2024-K2024</f>
        <v>-7.780717364724425</v>
      </c>
      <c r="P2024">
        <f t="shared" si="189"/>
        <v>1.5113976211823967</v>
      </c>
      <c r="Q2024">
        <f>IF(O2024&gt;0, IF(Q2023+O2024*Variables!$B$5&lt;Variables!$B$4, Q2023+O2024*Variables!$B$5, Variables!$B$4), IF(Q2023&gt;-O2024, Q2023+O2024/Variables!$B$5, 0))</f>
        <v>22.809766296917442</v>
      </c>
      <c r="R2024">
        <f>IF(O2024&gt;0, 0, IF(Q2023&gt;-O2024, 0, -O2024 - Q2023*Variables!$B$5))</f>
        <v>0</v>
      </c>
      <c r="S2024">
        <f t="shared" si="190"/>
        <v>0</v>
      </c>
      <c r="T2024">
        <f t="shared" si="191"/>
        <v>0</v>
      </c>
    </row>
    <row r="2025" spans="1:20" x14ac:dyDescent="0.3">
      <c r="A2025" s="3">
        <f t="shared" si="186"/>
        <v>43185</v>
      </c>
      <c r="B2025">
        <v>3</v>
      </c>
      <c r="C2025">
        <v>26</v>
      </c>
      <c r="D2025">
        <v>8</v>
      </c>
      <c r="E2025">
        <v>1</v>
      </c>
      <c r="F2025" s="1">
        <f>VLOOKUP(A2025,Weather!$A$1:$E$366, 5)</f>
        <v>0.17948717948718029</v>
      </c>
      <c r="G2025" s="1">
        <f>VLOOKUP(D2025, Spring!$A$1:$E$25, 2)</f>
        <v>871.68141592920301</v>
      </c>
      <c r="H2025" s="1">
        <f>VLOOKUP(D2025, Spring!$A$1:$E$25, 3)</f>
        <v>578.35522101217202</v>
      </c>
      <c r="I2025" s="1">
        <f>VLOOKUP(D2025, Spring!$A$1:$E$25, 5)</f>
        <v>268.91753993484798</v>
      </c>
      <c r="J2025" s="1">
        <f t="shared" si="187"/>
        <v>631.00351240753685</v>
      </c>
      <c r="K2025" s="47">
        <f t="shared" si="188"/>
        <v>11.804828773081715</v>
      </c>
      <c r="L2025" s="48">
        <f>Solar!K2042/1000*Variables!$B$3</f>
        <v>4.2182499999999994</v>
      </c>
      <c r="M2025" s="1">
        <f>IF(E2025=1, VLOOKUP(D2025, Sheet1!$E$2:$G$26, 2), Sheet1!$G$3)</f>
        <v>0.18618000000000001</v>
      </c>
      <c r="N2025" s="1">
        <f>'Electricity Rates'!$J$3</f>
        <v>0.19270000000000001</v>
      </c>
      <c r="O2025" s="145">
        <f>L2025-K2025</f>
        <v>-7.5865787730817154</v>
      </c>
      <c r="P2025">
        <f t="shared" si="189"/>
        <v>2.2747905045728465</v>
      </c>
      <c r="Q2025">
        <f>IF(O2025&gt;0, IF(Q2024+O2025*Variables!$B$5&lt;Variables!$B$4, Q2024+O2025*Variables!$B$5, Variables!$B$4), IF(Q2024&gt;-O2025, Q2024+O2025/Variables!$B$5, 0))</f>
        <v>14.738937814915616</v>
      </c>
      <c r="R2025">
        <f>IF(O2025&gt;0, 0, IF(Q2024&gt;-O2025, 0, -O2025 - Q2024*Variables!$B$5))</f>
        <v>0</v>
      </c>
      <c r="S2025">
        <f t="shared" si="190"/>
        <v>0</v>
      </c>
      <c r="T2025">
        <f t="shared" si="191"/>
        <v>0</v>
      </c>
    </row>
    <row r="2026" spans="1:20" x14ac:dyDescent="0.3">
      <c r="A2026" s="3">
        <f t="shared" si="186"/>
        <v>43185</v>
      </c>
      <c r="B2026">
        <v>3</v>
      </c>
      <c r="C2026">
        <v>26</v>
      </c>
      <c r="D2026">
        <v>9</v>
      </c>
      <c r="E2026">
        <v>1</v>
      </c>
      <c r="F2026" s="1">
        <f>VLOOKUP(A2026,Weather!$A$1:$E$366, 5)</f>
        <v>0.17948717948718029</v>
      </c>
      <c r="G2026" s="1">
        <f>VLOOKUP(D2026, Spring!$A$1:$E$25, 2)</f>
        <v>1137.1681415929199</v>
      </c>
      <c r="H2026" s="1">
        <f>VLOOKUP(D2026, Spring!$A$1:$E$25, 3)</f>
        <v>786.77530429212004</v>
      </c>
      <c r="I2026" s="1">
        <f>VLOOKUP(D2026, Spring!$A$1:$E$25, 5)</f>
        <v>317.33977000667198</v>
      </c>
      <c r="J2026" s="1">
        <f t="shared" si="187"/>
        <v>849.6663263717511</v>
      </c>
      <c r="K2026" s="47">
        <f t="shared" si="188"/>
        <v>15.895577916520143</v>
      </c>
      <c r="L2026" s="48">
        <f>Solar!K2043/1000*Variables!$B$3</f>
        <v>6.1588000000000003</v>
      </c>
      <c r="M2026" s="1">
        <f>IF(E2026=1, VLOOKUP(D2026, Sheet1!$E$2:$G$26, 2), Sheet1!$G$3)</f>
        <v>0.20441999999999999</v>
      </c>
      <c r="N2026" s="1">
        <f>'Electricity Rates'!$J$3</f>
        <v>0.19270000000000001</v>
      </c>
      <c r="O2026" s="145">
        <f>L2026-K2026</f>
        <v>-9.7367779165201433</v>
      </c>
      <c r="P2026">
        <f t="shared" si="189"/>
        <v>3.0630778645134318</v>
      </c>
      <c r="Q2026">
        <f>IF(O2026&gt;0, IF(Q2025+O2026*Variables!$B$5&lt;Variables!$B$4, Q2025+O2026*Variables!$B$5, Variables!$B$4), IF(Q2025&gt;-O2026, Q2025+O2026/Variables!$B$5, 0))</f>
        <v>4.3806634356388674</v>
      </c>
      <c r="R2026">
        <f>IF(O2026&gt;0, 0, IF(Q2025&gt;-O2026, 0, -O2026 - Q2025*Variables!$B$5))</f>
        <v>0</v>
      </c>
      <c r="S2026">
        <f t="shared" si="190"/>
        <v>0</v>
      </c>
      <c r="T2026">
        <f t="shared" si="191"/>
        <v>0</v>
      </c>
    </row>
    <row r="2027" spans="1:20" x14ac:dyDescent="0.3">
      <c r="A2027" s="3">
        <f t="shared" si="186"/>
        <v>43185</v>
      </c>
      <c r="B2027">
        <v>3</v>
      </c>
      <c r="C2027">
        <v>26</v>
      </c>
      <c r="D2027">
        <v>10</v>
      </c>
      <c r="E2027">
        <v>1</v>
      </c>
      <c r="F2027" s="1">
        <f>VLOOKUP(A2027,Weather!$A$1:$E$366, 5)</f>
        <v>0.17948717948718029</v>
      </c>
      <c r="G2027" s="1">
        <f>VLOOKUP(D2027, Spring!$A$1:$E$25, 2)</f>
        <v>1207.9646017699099</v>
      </c>
      <c r="H2027" s="1">
        <f>VLOOKUP(D2027, Spring!$A$1:$E$25, 3)</f>
        <v>923.64670083279998</v>
      </c>
      <c r="I2027" s="1">
        <f>VLOOKUP(D2027, Spring!$A$1:$E$25, 5)</f>
        <v>339.44621060481097</v>
      </c>
      <c r="J2027" s="1">
        <f t="shared" si="187"/>
        <v>974.67811894971737</v>
      </c>
      <c r="K2027" s="47">
        <f t="shared" si="188"/>
        <v>18.234301516280048</v>
      </c>
      <c r="L2027" s="48">
        <f>Solar!K2044/1000*Variables!$B$3</f>
        <v>9.253400000000001</v>
      </c>
      <c r="M2027" s="1">
        <f>IF(E2027=1, VLOOKUP(D2027, Sheet1!$E$2:$G$26, 2), Sheet1!$G$3)</f>
        <v>0.20441999999999999</v>
      </c>
      <c r="N2027" s="1">
        <f>'Electricity Rates'!$J$3</f>
        <v>0.19270000000000001</v>
      </c>
      <c r="O2027" s="145">
        <f>L2027-K2027</f>
        <v>-8.9809015162800474</v>
      </c>
      <c r="P2027">
        <f t="shared" si="189"/>
        <v>3.5137499021871657</v>
      </c>
      <c r="Q2027">
        <f>IF(O2027&gt;0, IF(Q2026+O2027*Variables!$B$5&lt;Variables!$B$4, Q2026+O2027*Variables!$B$5, Variables!$B$4), IF(Q2026&gt;-O2027, Q2026+O2027/Variables!$B$5, 0))</f>
        <v>0</v>
      </c>
      <c r="R2027">
        <f>IF(O2027&gt;0, 0, IF(Q2026&gt;-O2027, 0, -O2027 - Q2026*Variables!$B$5))</f>
        <v>4.8630778867795126</v>
      </c>
      <c r="S2027">
        <f t="shared" si="190"/>
        <v>0.99411038161546794</v>
      </c>
      <c r="T2027">
        <f t="shared" si="191"/>
        <v>0</v>
      </c>
    </row>
    <row r="2028" spans="1:20" x14ac:dyDescent="0.3">
      <c r="A2028" s="3">
        <f t="shared" si="186"/>
        <v>43185</v>
      </c>
      <c r="B2028">
        <v>3</v>
      </c>
      <c r="C2028">
        <v>26</v>
      </c>
      <c r="D2028">
        <v>11</v>
      </c>
      <c r="E2028">
        <v>1</v>
      </c>
      <c r="F2028" s="1">
        <f>VLOOKUP(A2028,Weather!$A$1:$E$366, 5)</f>
        <v>0.17948717948718029</v>
      </c>
      <c r="G2028" s="1">
        <f>VLOOKUP(D2028, Spring!$A$1:$E$25, 2)</f>
        <v>1274.3362831858401</v>
      </c>
      <c r="H2028" s="1">
        <f>VLOOKUP(D2028, Spring!$A$1:$E$25, 3)</f>
        <v>962.46396540679098</v>
      </c>
      <c r="I2028" s="1">
        <f>VLOOKUP(D2028, Spring!$A$1:$E$25, 5)</f>
        <v>352.80034538247099</v>
      </c>
      <c r="J2028" s="1">
        <f t="shared" si="187"/>
        <v>1018.4410480850821</v>
      </c>
      <c r="K2028" s="47">
        <f t="shared" si="188"/>
        <v>19.053019439228521</v>
      </c>
      <c r="L2028" s="48">
        <f>Solar!K2045/1000*Variables!$B$3</f>
        <v>12.290949999999999</v>
      </c>
      <c r="M2028" s="1">
        <f>IF(E2028=1, VLOOKUP(D2028, Sheet1!$E$2:$G$26, 2), Sheet1!$G$3)</f>
        <v>0.20441999999999999</v>
      </c>
      <c r="N2028" s="1">
        <f>'Electricity Rates'!$J$3</f>
        <v>0.19270000000000001</v>
      </c>
      <c r="O2028" s="145">
        <f>L2028-K2028</f>
        <v>-6.7620694392285223</v>
      </c>
      <c r="P2028">
        <f t="shared" si="189"/>
        <v>3.6715168459393364</v>
      </c>
      <c r="Q2028">
        <f>IF(O2028&gt;0, IF(Q2027+O2028*Variables!$B$5&lt;Variables!$B$4, Q2027+O2028*Variables!$B$5, Variables!$B$4), IF(Q2027&gt;-O2028, Q2027+O2028/Variables!$B$5, 0))</f>
        <v>0</v>
      </c>
      <c r="R2028">
        <f>IF(O2028&gt;0, 0, IF(Q2027&gt;-O2028, 0, -O2028 - Q2027*Variables!$B$5))</f>
        <v>6.7620694392285223</v>
      </c>
      <c r="S2028">
        <f t="shared" si="190"/>
        <v>1.3823022347670946</v>
      </c>
      <c r="T2028">
        <f t="shared" si="191"/>
        <v>0</v>
      </c>
    </row>
    <row r="2029" spans="1:20" x14ac:dyDescent="0.3">
      <c r="A2029" s="3">
        <f t="shared" si="186"/>
        <v>43185</v>
      </c>
      <c r="B2029">
        <v>3</v>
      </c>
      <c r="C2029">
        <v>26</v>
      </c>
      <c r="D2029">
        <v>12</v>
      </c>
      <c r="E2029">
        <v>1</v>
      </c>
      <c r="F2029" s="1">
        <f>VLOOKUP(A2029,Weather!$A$1:$E$366, 5)</f>
        <v>0.17948717948718029</v>
      </c>
      <c r="G2029" s="1">
        <f>VLOOKUP(D2029, Spring!$A$1:$E$25, 2)</f>
        <v>1314.1592920353901</v>
      </c>
      <c r="H2029" s="1">
        <f>VLOOKUP(D2029, Spring!$A$1:$E$25, 3)</f>
        <v>983.10377962844302</v>
      </c>
      <c r="I2029" s="1">
        <f>VLOOKUP(D2029, Spring!$A$1:$E$25, 5)</f>
        <v>344.20503159464602</v>
      </c>
      <c r="J2029" s="1">
        <f t="shared" si="187"/>
        <v>1042.5239998040493</v>
      </c>
      <c r="K2029" s="47">
        <f t="shared" si="188"/>
        <v>19.503563874881657</v>
      </c>
      <c r="L2029" s="48">
        <f>Solar!K2046/1000*Variables!$B$3</f>
        <v>14.271049999999999</v>
      </c>
      <c r="M2029" s="1">
        <f>IF(E2029=1, VLOOKUP(D2029, Sheet1!$E$2:$G$26, 2), Sheet1!$G$3)</f>
        <v>0.20441999999999999</v>
      </c>
      <c r="N2029" s="1">
        <f>'Electricity Rates'!$J$3</f>
        <v>0.19270000000000001</v>
      </c>
      <c r="O2029" s="145">
        <f>L2029-K2029</f>
        <v>-5.2325138748816578</v>
      </c>
      <c r="P2029">
        <f t="shared" si="189"/>
        <v>3.7583367586896954</v>
      </c>
      <c r="Q2029">
        <f>IF(O2029&gt;0, IF(Q2028+O2029*Variables!$B$5&lt;Variables!$B$4, Q2028+O2029*Variables!$B$5, Variables!$B$4), IF(Q2028&gt;-O2029, Q2028+O2029/Variables!$B$5, 0))</f>
        <v>0</v>
      </c>
      <c r="R2029">
        <f>IF(O2029&gt;0, 0, IF(Q2028&gt;-O2029, 0, -O2029 - Q2028*Variables!$B$5))</f>
        <v>5.2325138748816578</v>
      </c>
      <c r="S2029">
        <f t="shared" si="190"/>
        <v>1.0696304863033084</v>
      </c>
      <c r="T2029">
        <f t="shared" si="191"/>
        <v>0</v>
      </c>
    </row>
    <row r="2030" spans="1:20" x14ac:dyDescent="0.3">
      <c r="A2030" s="3">
        <f t="shared" si="186"/>
        <v>43185</v>
      </c>
      <c r="B2030">
        <v>3</v>
      </c>
      <c r="C2030">
        <v>26</v>
      </c>
      <c r="D2030">
        <v>13</v>
      </c>
      <c r="E2030">
        <v>1</v>
      </c>
      <c r="F2030" s="1">
        <f>VLOOKUP(A2030,Weather!$A$1:$E$366, 5)</f>
        <v>0.17948717948718029</v>
      </c>
      <c r="G2030" s="1">
        <f>VLOOKUP(D2030, Spring!$A$1:$E$25, 2)</f>
        <v>1362.8318584070701</v>
      </c>
      <c r="H2030" s="1">
        <f>VLOOKUP(D2030, Spring!$A$1:$E$25, 3)</f>
        <v>999.59961563100603</v>
      </c>
      <c r="I2030" s="1">
        <f>VLOOKUP(D2030, Spring!$A$1:$E$25, 5)</f>
        <v>326.84269398328001</v>
      </c>
      <c r="J2030" s="1">
        <f t="shared" si="187"/>
        <v>1064.7951463856846</v>
      </c>
      <c r="K2030" s="47">
        <f t="shared" si="188"/>
        <v>19.920213016775197</v>
      </c>
      <c r="L2030" s="48">
        <f>Solar!K2047/1000*Variables!$B$3</f>
        <v>21.825500000000002</v>
      </c>
      <c r="M2030" s="1">
        <f>IF(E2030=1, VLOOKUP(D2030, Sheet1!$E$2:$G$26, 2), Sheet1!$G$3)</f>
        <v>0.20441999999999999</v>
      </c>
      <c r="N2030" s="1">
        <f>'Electricity Rates'!$J$3</f>
        <v>0.19270000000000001</v>
      </c>
      <c r="O2030" s="145">
        <f>L2030-K2030</f>
        <v>1.9052869832248049</v>
      </c>
      <c r="P2030">
        <f t="shared" si="189"/>
        <v>3.8386250483325806</v>
      </c>
      <c r="Q2030">
        <f>IF(O2030&gt;0, IF(Q2029+O2030*Variables!$B$5&lt;Variables!$B$4, Q2029+O2030*Variables!$B$5, Variables!$B$4), IF(Q2029&gt;-O2030, Q2029+O2030/Variables!$B$5, 0))</f>
        <v>1.7909697642313165</v>
      </c>
      <c r="R2030">
        <f>IF(O2030&gt;0, 0, IF(Q2029&gt;-O2030, 0, -O2030 - Q2029*Variables!$B$5))</f>
        <v>0</v>
      </c>
      <c r="S2030">
        <f t="shared" si="190"/>
        <v>0</v>
      </c>
      <c r="T2030">
        <f t="shared" si="191"/>
        <v>0</v>
      </c>
    </row>
    <row r="2031" spans="1:20" x14ac:dyDescent="0.3">
      <c r="A2031" s="3">
        <f t="shared" si="186"/>
        <v>43185</v>
      </c>
      <c r="B2031">
        <v>3</v>
      </c>
      <c r="C2031">
        <v>26</v>
      </c>
      <c r="D2031">
        <v>14</v>
      </c>
      <c r="E2031">
        <v>1</v>
      </c>
      <c r="F2031" s="1">
        <f>VLOOKUP(A2031,Weather!$A$1:$E$366, 5)</f>
        <v>0.17948717948718029</v>
      </c>
      <c r="G2031" s="1">
        <f>VLOOKUP(D2031, Spring!$A$1:$E$25, 2)</f>
        <v>1402.65486725663</v>
      </c>
      <c r="H2031" s="1">
        <f>VLOOKUP(D2031, Spring!$A$1:$E$25, 3)</f>
        <v>1011.55108904548</v>
      </c>
      <c r="I2031" s="1">
        <f>VLOOKUP(D2031, Spring!$A$1:$E$25, 5)</f>
        <v>309.49016837395499</v>
      </c>
      <c r="J2031" s="1">
        <f t="shared" si="187"/>
        <v>1081.7492030833791</v>
      </c>
      <c r="K2031" s="47">
        <f t="shared" si="188"/>
        <v>20.23738991419339</v>
      </c>
      <c r="L2031" s="48">
        <f>Solar!K2048/1000*Variables!$B$3</f>
        <v>15.88785</v>
      </c>
      <c r="M2031" s="1">
        <f>IF(E2031=1, VLOOKUP(D2031, Sheet1!$E$2:$G$26, 2), Sheet1!$G$3)</f>
        <v>0.20441999999999999</v>
      </c>
      <c r="N2031" s="1">
        <f>'Electricity Rates'!$J$3</f>
        <v>0.19270000000000001</v>
      </c>
      <c r="O2031" s="145">
        <f>L2031-K2031</f>
        <v>-4.3495399141933895</v>
      </c>
      <c r="P2031">
        <f t="shared" si="189"/>
        <v>3.8997450364650663</v>
      </c>
      <c r="Q2031">
        <f>IF(O2031&gt;0, IF(Q2030+O2031*Variables!$B$5&lt;Variables!$B$4, Q2030+O2031*Variables!$B$5, Variables!$B$4), IF(Q2030&gt;-O2031, Q2030+O2031/Variables!$B$5, 0))</f>
        <v>0</v>
      </c>
      <c r="R2031">
        <f>IF(O2031&gt;0, 0, IF(Q2030&gt;-O2031, 0, -O2031 - Q2030*Variables!$B$5))</f>
        <v>2.6660283358159518</v>
      </c>
      <c r="S2031">
        <f t="shared" si="190"/>
        <v>0.54498951240749682</v>
      </c>
      <c r="T2031">
        <f t="shared" si="191"/>
        <v>0</v>
      </c>
    </row>
    <row r="2032" spans="1:20" x14ac:dyDescent="0.3">
      <c r="A2032" s="3">
        <f t="shared" si="186"/>
        <v>43185</v>
      </c>
      <c r="B2032">
        <v>3</v>
      </c>
      <c r="C2032">
        <v>26</v>
      </c>
      <c r="D2032">
        <v>15</v>
      </c>
      <c r="E2032">
        <v>1</v>
      </c>
      <c r="F2032" s="1">
        <f>VLOOKUP(A2032,Weather!$A$1:$E$366, 5)</f>
        <v>0.17948717948718029</v>
      </c>
      <c r="G2032" s="1">
        <f>VLOOKUP(D2032, Spring!$A$1:$E$25, 2)</f>
        <v>1371.6814159292001</v>
      </c>
      <c r="H2032" s="1">
        <f>VLOOKUP(D2032, Spring!$A$1:$E$25, 3)</f>
        <v>1005.48526585522</v>
      </c>
      <c r="I2032" s="1">
        <f>VLOOKUP(D2032, Spring!$A$1:$E$25, 5)</f>
        <v>300.89485458612899</v>
      </c>
      <c r="J2032" s="1">
        <f t="shared" si="187"/>
        <v>1071.2127799710629</v>
      </c>
      <c r="K2032" s="47">
        <f t="shared" si="188"/>
        <v>20.040274259088598</v>
      </c>
      <c r="L2032" s="48">
        <f>Solar!K2049/1000*Variables!$B$3</f>
        <v>8.4771000000000001</v>
      </c>
      <c r="M2032" s="1">
        <f>IF(E2032=1, VLOOKUP(D2032, Sheet1!$E$2:$G$26, 2), Sheet1!$G$3)</f>
        <v>0.20441999999999999</v>
      </c>
      <c r="N2032" s="1">
        <f>'Electricity Rates'!$J$3</f>
        <v>0.19270000000000001</v>
      </c>
      <c r="O2032" s="145">
        <f>L2032-K2032</f>
        <v>-11.563174259088598</v>
      </c>
      <c r="P2032">
        <f t="shared" si="189"/>
        <v>3.8617608497263731</v>
      </c>
      <c r="Q2032">
        <f>IF(O2032&gt;0, IF(Q2031+O2032*Variables!$B$5&lt;Variables!$B$4, Q2031+O2032*Variables!$B$5, Variables!$B$4), IF(Q2031&gt;-O2032, Q2031+O2032/Variables!$B$5, 0))</f>
        <v>0</v>
      </c>
      <c r="R2032">
        <f>IF(O2032&gt;0, 0, IF(Q2031&gt;-O2032, 0, -O2032 - Q2031*Variables!$B$5))</f>
        <v>11.563174259088598</v>
      </c>
      <c r="S2032">
        <f t="shared" si="190"/>
        <v>2.3637440820428912</v>
      </c>
      <c r="T2032">
        <f t="shared" si="191"/>
        <v>0</v>
      </c>
    </row>
    <row r="2033" spans="1:20" x14ac:dyDescent="0.3">
      <c r="A2033" s="3">
        <f t="shared" si="186"/>
        <v>43185</v>
      </c>
      <c r="B2033">
        <v>3</v>
      </c>
      <c r="C2033">
        <v>26</v>
      </c>
      <c r="D2033">
        <v>16</v>
      </c>
      <c r="E2033">
        <v>1</v>
      </c>
      <c r="F2033" s="1">
        <f>VLOOKUP(A2033,Weather!$A$1:$E$366, 5)</f>
        <v>0.17948717948718029</v>
      </c>
      <c r="G2033" s="1">
        <f>VLOOKUP(D2033, Spring!$A$1:$E$25, 2)</f>
        <v>1283.1858407079601</v>
      </c>
      <c r="H2033" s="1">
        <f>VLOOKUP(D2033, Spring!$A$1:$E$25, 3)</f>
        <v>954.93673926969905</v>
      </c>
      <c r="I2033" s="1">
        <f>VLOOKUP(D2033, Spring!$A$1:$E$25, 5)</f>
        <v>270.36971623690101</v>
      </c>
      <c r="J2033" s="1">
        <f t="shared" si="187"/>
        <v>1013.8532446560539</v>
      </c>
      <c r="K2033" s="47">
        <f t="shared" si="188"/>
        <v>18.967190703160796</v>
      </c>
      <c r="L2033" s="48">
        <f>Solar!K2050/1000*Variables!$B$3</f>
        <v>6.8755999999999995</v>
      </c>
      <c r="M2033" s="1">
        <f>IF(E2033=1, VLOOKUP(D2033, Sheet1!$E$2:$G$26, 2), Sheet1!$G$3)</f>
        <v>0.20441999999999999</v>
      </c>
      <c r="N2033" s="1">
        <f>'Electricity Rates'!$J$3</f>
        <v>0.19270000000000001</v>
      </c>
      <c r="O2033" s="145">
        <f>L2033-K2033</f>
        <v>-12.091590703160797</v>
      </c>
      <c r="P2033">
        <f t="shared" si="189"/>
        <v>3.6549776484990857</v>
      </c>
      <c r="Q2033">
        <f>IF(O2033&gt;0, IF(Q2032+O2033*Variables!$B$5&lt;Variables!$B$4, Q2032+O2033*Variables!$B$5, Variables!$B$4), IF(Q2032&gt;-O2033, Q2032+O2033/Variables!$B$5, 0))</f>
        <v>0</v>
      </c>
      <c r="R2033">
        <f>IF(O2033&gt;0, 0, IF(Q2032&gt;-O2033, 0, -O2033 - Q2032*Variables!$B$5))</f>
        <v>12.091590703160797</v>
      </c>
      <c r="S2033">
        <f t="shared" si="190"/>
        <v>2.4717629715401301</v>
      </c>
      <c r="T2033">
        <f t="shared" si="191"/>
        <v>0</v>
      </c>
    </row>
    <row r="2034" spans="1:20" x14ac:dyDescent="0.3">
      <c r="A2034" s="3">
        <f t="shared" si="186"/>
        <v>43185</v>
      </c>
      <c r="B2034">
        <v>3</v>
      </c>
      <c r="C2034">
        <v>26</v>
      </c>
      <c r="D2034">
        <v>17</v>
      </c>
      <c r="E2034">
        <v>1</v>
      </c>
      <c r="F2034" s="1">
        <f>VLOOKUP(A2034,Weather!$A$1:$E$366, 5)</f>
        <v>0.17948717948718029</v>
      </c>
      <c r="G2034" s="1">
        <f>VLOOKUP(D2034, Spring!$A$1:$E$25, 2)</f>
        <v>973.45132743362797</v>
      </c>
      <c r="H2034" s="1">
        <f>VLOOKUP(D2034, Spring!$A$1:$E$25, 3)</f>
        <v>850.97693786034597</v>
      </c>
      <c r="I2034" s="1">
        <f>VLOOKUP(D2034, Spring!$A$1:$E$25, 5)</f>
        <v>257.39334353781499</v>
      </c>
      <c r="J2034" s="1">
        <f t="shared" si="187"/>
        <v>872.9595206042685</v>
      </c>
      <c r="K2034" s="47">
        <f t="shared" si="188"/>
        <v>16.33134755026413</v>
      </c>
      <c r="L2034" s="48">
        <f>Solar!K2051/1000*Variables!$B$3</f>
        <v>4.2039999999999997</v>
      </c>
      <c r="M2034" s="1">
        <f>IF(E2034=1, VLOOKUP(D2034, Sheet1!$E$2:$G$26, 2), Sheet1!$G$3)</f>
        <v>0.20441999999999999</v>
      </c>
      <c r="N2034" s="1">
        <f>'Electricity Rates'!$J$3</f>
        <v>0.19270000000000001</v>
      </c>
      <c r="O2034" s="145">
        <f>L2034-K2034</f>
        <v>-12.12734755026413</v>
      </c>
      <c r="P2034">
        <f t="shared" si="189"/>
        <v>3.1470506729358982</v>
      </c>
      <c r="Q2034">
        <f>IF(O2034&gt;0, IF(Q2033+O2034*Variables!$B$5&lt;Variables!$B$4, Q2033+O2034*Variables!$B$5, Variables!$B$4), IF(Q2033&gt;-O2034, Q2033+O2034/Variables!$B$5, 0))</f>
        <v>0</v>
      </c>
      <c r="R2034">
        <f>IF(O2034&gt;0, 0, IF(Q2033&gt;-O2034, 0, -O2034 - Q2033*Variables!$B$5))</f>
        <v>12.12734755026413</v>
      </c>
      <c r="S2034">
        <f t="shared" si="190"/>
        <v>2.4790723862249933</v>
      </c>
      <c r="T2034">
        <f t="shared" si="191"/>
        <v>0</v>
      </c>
    </row>
    <row r="2035" spans="1:20" x14ac:dyDescent="0.3">
      <c r="A2035" s="3">
        <f t="shared" si="186"/>
        <v>43185</v>
      </c>
      <c r="B2035">
        <v>3</v>
      </c>
      <c r="C2035">
        <v>26</v>
      </c>
      <c r="D2035">
        <v>18</v>
      </c>
      <c r="E2035">
        <v>1</v>
      </c>
      <c r="F2035" s="1">
        <f>VLOOKUP(A2035,Weather!$A$1:$E$366, 5)</f>
        <v>0.17948717948718029</v>
      </c>
      <c r="G2035" s="1">
        <f>VLOOKUP(D2035, Spring!$A$1:$E$25, 2)</f>
        <v>690.26548672566298</v>
      </c>
      <c r="H2035" s="1">
        <f>VLOOKUP(D2035, Spring!$A$1:$E$25, 3)</f>
        <v>590.923299339663</v>
      </c>
      <c r="I2035" s="1">
        <f>VLOOKUP(D2035, Spring!$A$1:$E$25, 5)</f>
        <v>248.81274775305101</v>
      </c>
      <c r="J2035" s="1">
        <f t="shared" si="187"/>
        <v>608.75394835766303</v>
      </c>
      <c r="K2035" s="47">
        <f t="shared" si="188"/>
        <v>11.388583397707574</v>
      </c>
      <c r="L2035" s="48">
        <f>Solar!K2052/1000*Variables!$B$3</f>
        <v>1.8168500000000001</v>
      </c>
      <c r="M2035" s="1">
        <f>IF(E2035=1, VLOOKUP(D2035, Sheet1!$E$2:$G$26, 2), Sheet1!$G$3)</f>
        <v>0.20441999999999999</v>
      </c>
      <c r="N2035" s="1">
        <f>'Electricity Rates'!$J$3</f>
        <v>0.19270000000000001</v>
      </c>
      <c r="O2035" s="145">
        <f>L2035-K2035</f>
        <v>-9.5717333977075736</v>
      </c>
      <c r="P2035">
        <f t="shared" si="189"/>
        <v>2.1945800207382495</v>
      </c>
      <c r="Q2035">
        <f>IF(O2035&gt;0, IF(Q2034+O2035*Variables!$B$5&lt;Variables!$B$4, Q2034+O2035*Variables!$B$5, Variables!$B$4), IF(Q2034&gt;-O2035, Q2034+O2035/Variables!$B$5, 0))</f>
        <v>0</v>
      </c>
      <c r="R2035">
        <f>IF(O2035&gt;0, 0, IF(Q2034&gt;-O2035, 0, -O2035 - Q2034*Variables!$B$5))</f>
        <v>9.5717333977075736</v>
      </c>
      <c r="S2035">
        <f t="shared" si="190"/>
        <v>1.9566537411593821</v>
      </c>
      <c r="T2035">
        <f t="shared" si="191"/>
        <v>0</v>
      </c>
    </row>
    <row r="2036" spans="1:20" x14ac:dyDescent="0.3">
      <c r="A2036" s="3">
        <f t="shared" si="186"/>
        <v>43185</v>
      </c>
      <c r="B2036">
        <v>3</v>
      </c>
      <c r="C2036">
        <v>26</v>
      </c>
      <c r="D2036">
        <v>19</v>
      </c>
      <c r="E2036">
        <v>1</v>
      </c>
      <c r="F2036" s="1">
        <f>VLOOKUP(A2036,Weather!$A$1:$E$366, 5)</f>
        <v>0.17948717948718029</v>
      </c>
      <c r="G2036" s="1">
        <f>VLOOKUP(D2036, Spring!$A$1:$E$25, 2)</f>
        <v>482.300884955752</v>
      </c>
      <c r="H2036" s="1">
        <f>VLOOKUP(D2036, Spring!$A$1:$E$25, 3)</f>
        <v>454.99679692504799</v>
      </c>
      <c r="I2036" s="1">
        <f>VLOOKUP(D2036, Spring!$A$1:$E$25, 5)</f>
        <v>266.52341143686903</v>
      </c>
      <c r="J2036" s="1">
        <f t="shared" si="187"/>
        <v>459.89753067414875</v>
      </c>
      <c r="K2036" s="47">
        <f t="shared" si="188"/>
        <v>8.6037739822675761</v>
      </c>
      <c r="L2036" s="48">
        <f>Solar!K2053/1000*Variables!$B$3</f>
        <v>0</v>
      </c>
      <c r="M2036" s="1">
        <f>IF(E2036=1, VLOOKUP(D2036, Sheet1!$E$2:$G$26, 2), Sheet1!$G$3)</f>
        <v>0.20441999999999999</v>
      </c>
      <c r="N2036" s="1">
        <f>'Electricity Rates'!$J$3</f>
        <v>0.19270000000000001</v>
      </c>
      <c r="O2036" s="145">
        <f>L2036-K2036</f>
        <v>-8.6037739822675761</v>
      </c>
      <c r="P2036">
        <f t="shared" si="189"/>
        <v>1.6579472463829621</v>
      </c>
      <c r="Q2036">
        <f>IF(O2036&gt;0, IF(Q2035+O2036*Variables!$B$5&lt;Variables!$B$4, Q2035+O2036*Variables!$B$5, Variables!$B$4), IF(Q2035&gt;-O2036, Q2035+O2036/Variables!$B$5, 0))</f>
        <v>0</v>
      </c>
      <c r="R2036">
        <f>IF(O2036&gt;0, 0, IF(Q2035&gt;-O2036, 0, -O2036 - Q2035*Variables!$B$5))</f>
        <v>8.6037739822675761</v>
      </c>
      <c r="S2036">
        <f t="shared" si="190"/>
        <v>1.7587834774551379</v>
      </c>
      <c r="T2036">
        <f t="shared" si="191"/>
        <v>0</v>
      </c>
    </row>
    <row r="2037" spans="1:20" x14ac:dyDescent="0.3">
      <c r="A2037" s="3">
        <f t="shared" si="186"/>
        <v>43185</v>
      </c>
      <c r="B2037">
        <v>3</v>
      </c>
      <c r="C2037">
        <v>26</v>
      </c>
      <c r="D2037">
        <v>20</v>
      </c>
      <c r="E2037">
        <v>1</v>
      </c>
      <c r="F2037" s="1">
        <f>VLOOKUP(A2037,Weather!$A$1:$E$366, 5)</f>
        <v>0.17948717948718029</v>
      </c>
      <c r="G2037" s="1">
        <f>VLOOKUP(D2037, Spring!$A$1:$E$25, 2)</f>
        <v>415.92920353982299</v>
      </c>
      <c r="H2037" s="1">
        <f>VLOOKUP(D2037, Spring!$A$1:$E$25, 3)</f>
        <v>371.98648067830999</v>
      </c>
      <c r="I2037" s="1">
        <f>VLOOKUP(D2037, Spring!$A$1:$E$25, 5)</f>
        <v>284.25369912476901</v>
      </c>
      <c r="J2037" s="1">
        <f t="shared" si="187"/>
        <v>379.8736360637098</v>
      </c>
      <c r="K2037" s="47">
        <f t="shared" si="188"/>
        <v>7.1066850516100084</v>
      </c>
      <c r="L2037" s="48">
        <f>Solar!K2054/1000*Variables!$B$3</f>
        <v>0</v>
      </c>
      <c r="M2037" s="1">
        <f>IF(E2037=1, VLOOKUP(D2037, Sheet1!$E$2:$G$26, 2), Sheet1!$G$3)</f>
        <v>0.20441999999999999</v>
      </c>
      <c r="N2037" s="1">
        <f>'Electricity Rates'!$J$3</f>
        <v>0.19270000000000001</v>
      </c>
      <c r="O2037" s="145">
        <f>L2037-K2037</f>
        <v>-7.1066850516100084</v>
      </c>
      <c r="P2037">
        <f t="shared" si="189"/>
        <v>1.3694582094452488</v>
      </c>
      <c r="Q2037">
        <f>IF(O2037&gt;0, IF(Q2036+O2037*Variables!$B$5&lt;Variables!$B$4, Q2036+O2037*Variables!$B$5, Variables!$B$4), IF(Q2036&gt;-O2037, Q2036+O2037/Variables!$B$5, 0))</f>
        <v>0</v>
      </c>
      <c r="R2037">
        <f>IF(O2037&gt;0, 0, IF(Q2036&gt;-O2037, 0, -O2037 - Q2036*Variables!$B$5))</f>
        <v>7.1066850516100084</v>
      </c>
      <c r="S2037">
        <f t="shared" si="190"/>
        <v>1.4527485582501178</v>
      </c>
      <c r="T2037">
        <f t="shared" si="191"/>
        <v>0</v>
      </c>
    </row>
    <row r="2038" spans="1:20" x14ac:dyDescent="0.3">
      <c r="A2038" s="3">
        <f t="shared" si="186"/>
        <v>43185</v>
      </c>
      <c r="B2038">
        <v>3</v>
      </c>
      <c r="C2038">
        <v>26</v>
      </c>
      <c r="D2038">
        <v>21</v>
      </c>
      <c r="E2038">
        <v>1</v>
      </c>
      <c r="F2038" s="1">
        <f>VLOOKUP(A2038,Weather!$A$1:$E$366, 5)</f>
        <v>0.17948717948718029</v>
      </c>
      <c r="G2038" s="1">
        <f>VLOOKUP(D2038, Spring!$A$1:$E$25, 2)</f>
        <v>371.68141592920301</v>
      </c>
      <c r="H2038" s="1">
        <f>VLOOKUP(D2038, Spring!$A$1:$E$25, 3)</f>
        <v>318.10538116591903</v>
      </c>
      <c r="I2038" s="1">
        <f>VLOOKUP(D2038, Spring!$A$1:$E$25, 5)</f>
        <v>271.28223242670401</v>
      </c>
      <c r="J2038" s="1">
        <f t="shared" si="187"/>
        <v>327.72159253368801</v>
      </c>
      <c r="K2038" s="47">
        <f t="shared" si="188"/>
        <v>6.1310233763060635</v>
      </c>
      <c r="L2038" s="48">
        <f>Solar!K2055/1000*Variables!$B$3</f>
        <v>0</v>
      </c>
      <c r="M2038" s="1">
        <f>IF(E2038=1, VLOOKUP(D2038, Sheet1!$E$2:$G$26, 2), Sheet1!$G$3)</f>
        <v>0.20441999999999999</v>
      </c>
      <c r="N2038" s="1">
        <f>'Electricity Rates'!$J$3</f>
        <v>0.19270000000000001</v>
      </c>
      <c r="O2038" s="145">
        <f>L2038-K2038</f>
        <v>-6.1310233763060635</v>
      </c>
      <c r="P2038">
        <f t="shared" si="189"/>
        <v>1.1814482046141785</v>
      </c>
      <c r="Q2038">
        <f>IF(O2038&gt;0, IF(Q2037+O2038*Variables!$B$5&lt;Variables!$B$4, Q2037+O2038*Variables!$B$5, Variables!$B$4), IF(Q2037&gt;-O2038, Q2037+O2038/Variables!$B$5, 0))</f>
        <v>0</v>
      </c>
      <c r="R2038">
        <f>IF(O2038&gt;0, 0, IF(Q2037&gt;-O2038, 0, -O2038 - Q2037*Variables!$B$5))</f>
        <v>6.1310233763060635</v>
      </c>
      <c r="S2038">
        <f t="shared" si="190"/>
        <v>1.2533037985844855</v>
      </c>
      <c r="T2038">
        <f t="shared" si="191"/>
        <v>0</v>
      </c>
    </row>
    <row r="2039" spans="1:20" x14ac:dyDescent="0.3">
      <c r="A2039" s="3">
        <f t="shared" si="186"/>
        <v>43185</v>
      </c>
      <c r="B2039">
        <v>3</v>
      </c>
      <c r="C2039">
        <v>26</v>
      </c>
      <c r="D2039">
        <v>22</v>
      </c>
      <c r="E2039">
        <v>1</v>
      </c>
      <c r="F2039" s="1">
        <f>VLOOKUP(A2039,Weather!$A$1:$E$366, 5)</f>
        <v>0.17948717948718029</v>
      </c>
      <c r="G2039" s="1">
        <f>VLOOKUP(D2039, Spring!$A$1:$E$25, 2)</f>
        <v>345.13274336283098</v>
      </c>
      <c r="H2039" s="1">
        <f>VLOOKUP(D2039, Spring!$A$1:$E$25, 3)</f>
        <v>289.79820627802701</v>
      </c>
      <c r="I2039" s="1">
        <f>VLOOKUP(D2039, Spring!$A$1:$E$25, 5)</f>
        <v>275.85953137878198</v>
      </c>
      <c r="J2039" s="1">
        <f t="shared" si="187"/>
        <v>299.73004626760724</v>
      </c>
      <c r="K2039" s="47">
        <f t="shared" si="188"/>
        <v>5.6073568605617501</v>
      </c>
      <c r="L2039" s="48">
        <f>Solar!K2056/1000*Variables!$B$3</f>
        <v>0</v>
      </c>
      <c r="M2039" s="1">
        <f>IF(E2039=1, VLOOKUP(D2039, Sheet1!$E$2:$G$26, 2), Sheet1!$G$3)</f>
        <v>0.18618000000000001</v>
      </c>
      <c r="N2039" s="1">
        <f>'Electricity Rates'!$J$3</f>
        <v>0.19270000000000001</v>
      </c>
      <c r="O2039" s="145">
        <f>L2039-K2039</f>
        <v>-5.6073568605617501</v>
      </c>
      <c r="P2039">
        <f t="shared" si="189"/>
        <v>1.0805376670302493</v>
      </c>
      <c r="Q2039">
        <f>IF(O2039&gt;0, IF(Q2038+O2039*Variables!$B$5&lt;Variables!$B$4, Q2038+O2039*Variables!$B$5, Variables!$B$4), IF(Q2038&gt;-O2039, Q2038+O2039/Variables!$B$5, 0))</f>
        <v>0</v>
      </c>
      <c r="R2039">
        <f>IF(O2039&gt;0, 0, IF(Q2038&gt;-O2039, 0, -O2039 - Q2038*Variables!$B$5))</f>
        <v>5.6073568605617501</v>
      </c>
      <c r="S2039">
        <f t="shared" si="190"/>
        <v>1.0439777002993866</v>
      </c>
      <c r="T2039">
        <f t="shared" si="191"/>
        <v>0</v>
      </c>
    </row>
    <row r="2040" spans="1:20" x14ac:dyDescent="0.3">
      <c r="A2040" s="3">
        <f t="shared" si="186"/>
        <v>43185</v>
      </c>
      <c r="B2040">
        <v>3</v>
      </c>
      <c r="C2040">
        <v>26</v>
      </c>
      <c r="D2040">
        <v>23</v>
      </c>
      <c r="E2040">
        <v>1</v>
      </c>
      <c r="F2040" s="1">
        <f>VLOOKUP(A2040,Weather!$A$1:$E$366, 5)</f>
        <v>0.17948717948718029</v>
      </c>
      <c r="G2040" s="1">
        <f>VLOOKUP(D2040, Spring!$A$1:$E$25, 2)</f>
        <v>318.58407079646003</v>
      </c>
      <c r="H2040" s="1">
        <f>VLOOKUP(D2040, Spring!$A$1:$E$25, 3)</f>
        <v>270.57975656630401</v>
      </c>
      <c r="I2040" s="1">
        <f>VLOOKUP(D2040, Spring!$A$1:$E$25, 5)</f>
        <v>271.64527650221697</v>
      </c>
      <c r="J2040" s="1">
        <f t="shared" si="187"/>
        <v>279.19591553069102</v>
      </c>
      <c r="K2040" s="47">
        <f t="shared" si="188"/>
        <v>5.2232038525562841</v>
      </c>
      <c r="L2040" s="48">
        <f>Solar!K2057/1000*Variables!$B$3</f>
        <v>0</v>
      </c>
      <c r="M2040" s="1">
        <f>IF(E2040=1, VLOOKUP(D2040, Sheet1!$E$2:$G$26, 2), Sheet1!$G$3)</f>
        <v>0.18618000000000001</v>
      </c>
      <c r="N2040" s="1">
        <f>'Electricity Rates'!$J$3</f>
        <v>0.19270000000000001</v>
      </c>
      <c r="O2040" s="145">
        <f>L2040-K2040</f>
        <v>-5.2232038525562841</v>
      </c>
      <c r="P2040">
        <f t="shared" si="189"/>
        <v>1.006511382387596</v>
      </c>
      <c r="Q2040">
        <f>IF(O2040&gt;0, IF(Q2039+O2040*Variables!$B$5&lt;Variables!$B$4, Q2039+O2040*Variables!$B$5, Variables!$B$4), IF(Q2039&gt;-O2040, Q2039+O2040/Variables!$B$5, 0))</f>
        <v>0</v>
      </c>
      <c r="R2040">
        <f>IF(O2040&gt;0, 0, IF(Q2039&gt;-O2040, 0, -O2040 - Q2039*Variables!$B$5))</f>
        <v>5.2232038525562841</v>
      </c>
      <c r="S2040">
        <f t="shared" si="190"/>
        <v>0.97245609326892901</v>
      </c>
      <c r="T2040">
        <f t="shared" si="191"/>
        <v>0</v>
      </c>
    </row>
    <row r="2041" spans="1:20" x14ac:dyDescent="0.3">
      <c r="A2041" s="3">
        <f t="shared" si="186"/>
        <v>43185</v>
      </c>
      <c r="B2041">
        <v>3</v>
      </c>
      <c r="C2041">
        <v>26</v>
      </c>
      <c r="D2041">
        <v>24</v>
      </c>
      <c r="E2041">
        <v>1</v>
      </c>
      <c r="F2041" s="1">
        <f>VLOOKUP(A2041,Weather!$A$1:$E$366, 5)</f>
        <v>0.17948717948718029</v>
      </c>
      <c r="G2041" s="1">
        <f>VLOOKUP(D2041, Spring!$A$1:$E$25, 2)</f>
        <v>287.61061946902601</v>
      </c>
      <c r="H2041" s="1">
        <f>VLOOKUP(D2041, Spring!$A$1:$E$25, 3)</f>
        <v>251.20115310698301</v>
      </c>
      <c r="I2041" s="1">
        <f>VLOOKUP(D2041, Spring!$A$1:$E$25, 5)</f>
        <v>267.465363632795</v>
      </c>
      <c r="J2041" s="1">
        <f t="shared" si="187"/>
        <v>257.73618553093945</v>
      </c>
      <c r="K2041" s="47">
        <f t="shared" si="188"/>
        <v>4.8217347114463074</v>
      </c>
      <c r="L2041" s="48">
        <f>Solar!K2058/1000*Variables!$B$3</f>
        <v>0</v>
      </c>
      <c r="M2041" s="1">
        <f>IF(E2041=1, VLOOKUP(D2041, Sheet1!$E$2:$G$26, 2), Sheet1!$G$3)</f>
        <v>0.18618000000000001</v>
      </c>
      <c r="N2041" s="1">
        <f>'Electricity Rates'!$J$3</f>
        <v>0.19270000000000001</v>
      </c>
      <c r="O2041" s="145">
        <f>L2041-K2041</f>
        <v>-4.8217347114463074</v>
      </c>
      <c r="P2041">
        <f t="shared" si="189"/>
        <v>0.92914827889570351</v>
      </c>
      <c r="Q2041">
        <f>IF(O2041&gt;0, IF(Q2040+O2041*Variables!$B$5&lt;Variables!$B$4, Q2040+O2041*Variables!$B$5, Variables!$B$4), IF(Q2040&gt;-O2041, Q2040+O2041/Variables!$B$5, 0))</f>
        <v>0</v>
      </c>
      <c r="R2041">
        <f>IF(O2041&gt;0, 0, IF(Q2040&gt;-O2041, 0, -O2041 - Q2040*Variables!$B$5))</f>
        <v>4.8217347114463074</v>
      </c>
      <c r="S2041">
        <f t="shared" si="190"/>
        <v>0.89771056857707354</v>
      </c>
      <c r="T2041">
        <f t="shared" si="191"/>
        <v>0</v>
      </c>
    </row>
    <row r="2042" spans="1:20" x14ac:dyDescent="0.3">
      <c r="A2042" s="3">
        <f t="shared" si="186"/>
        <v>43186</v>
      </c>
      <c r="B2042">
        <v>3</v>
      </c>
      <c r="C2042">
        <v>27</v>
      </c>
      <c r="D2042">
        <v>1</v>
      </c>
      <c r="E2042">
        <v>1</v>
      </c>
      <c r="F2042" s="1">
        <f>VLOOKUP(A2042,Weather!$A$1:$E$366, 5)</f>
        <v>0.17948717948718029</v>
      </c>
      <c r="G2042" s="1">
        <f>VLOOKUP(D2042, Spring!$A$1:$E$25, 2)</f>
        <v>284.91351697629602</v>
      </c>
      <c r="H2042" s="1">
        <f>VLOOKUP(D2042, Spring!$A$1:$E$25, 3)</f>
        <v>272.00797092955099</v>
      </c>
      <c r="I2042" s="1">
        <f>VLOOKUP(D2042, Spring!$A$1:$E$25, 5)</f>
        <v>272.01322657875102</v>
      </c>
      <c r="J2042" s="1">
        <f t="shared" si="187"/>
        <v>274.32435098922321</v>
      </c>
      <c r="K2042" s="47">
        <f t="shared" si="188"/>
        <v>5.1320665068232509</v>
      </c>
      <c r="L2042" s="48">
        <f>Solar!K2059/1000*Variables!$B$3</f>
        <v>0</v>
      </c>
      <c r="M2042" s="1">
        <f>IF(E2042=1, VLOOKUP(D2042, Sheet1!$E$2:$G$26, 2), Sheet1!$G$3)</f>
        <v>0.18618000000000001</v>
      </c>
      <c r="N2042" s="1">
        <f>'Electricity Rates'!$J$3</f>
        <v>0.19270000000000001</v>
      </c>
      <c r="O2042" s="145">
        <f>L2042-K2042</f>
        <v>-5.1320665068232509</v>
      </c>
      <c r="P2042">
        <f t="shared" si="189"/>
        <v>0.98894921586484053</v>
      </c>
      <c r="Q2042">
        <f>IF(O2042&gt;0, IF(Q2041+O2042*Variables!$B$5&lt;Variables!$B$4, Q2041+O2042*Variables!$B$5, Variables!$B$4), IF(Q2041&gt;-O2042, Q2041+O2042/Variables!$B$5, 0))</f>
        <v>0</v>
      </c>
      <c r="R2042">
        <f>IF(O2042&gt;0, 0, IF(Q2041&gt;-O2042, 0, -O2042 - Q2041*Variables!$B$5))</f>
        <v>5.1320665068232509</v>
      </c>
      <c r="S2042">
        <f t="shared" si="190"/>
        <v>0.95548814224035294</v>
      </c>
      <c r="T2042">
        <f t="shared" si="191"/>
        <v>0</v>
      </c>
    </row>
    <row r="2043" spans="1:20" x14ac:dyDescent="0.3">
      <c r="A2043" s="3">
        <f t="shared" si="186"/>
        <v>43186</v>
      </c>
      <c r="B2043">
        <v>3</v>
      </c>
      <c r="C2043">
        <v>27</v>
      </c>
      <c r="D2043">
        <v>2</v>
      </c>
      <c r="E2043">
        <v>1</v>
      </c>
      <c r="F2043" s="1">
        <f>VLOOKUP(A2043,Weather!$A$1:$E$366, 5)</f>
        <v>0.17948717948718029</v>
      </c>
      <c r="G2043" s="1">
        <f>VLOOKUP(D2043, Spring!$A$1:$E$25, 2)</f>
        <v>283.47213324791699</v>
      </c>
      <c r="H2043" s="1">
        <f>VLOOKUP(D2043, Spring!$A$1:$E$25, 3)</f>
        <v>272.193568553901</v>
      </c>
      <c r="I2043" s="1">
        <f>VLOOKUP(D2043, Spring!$A$1:$E$25, 5)</f>
        <v>263.43263079398702</v>
      </c>
      <c r="J2043" s="1">
        <f t="shared" si="187"/>
        <v>274.21792631949364</v>
      </c>
      <c r="K2043" s="47">
        <f t="shared" si="188"/>
        <v>5.1300755115614391</v>
      </c>
      <c r="L2043" s="48">
        <f>Solar!K2060/1000*Variables!$B$3</f>
        <v>0</v>
      </c>
      <c r="M2043" s="1">
        <f>IF(E2043=1, VLOOKUP(D2043, Sheet1!$E$2:$G$26, 2), Sheet1!$G$3)</f>
        <v>0.18618000000000001</v>
      </c>
      <c r="N2043" s="1">
        <f>'Electricity Rates'!$J$3</f>
        <v>0.19270000000000001</v>
      </c>
      <c r="O2043" s="145">
        <f>L2043-K2043</f>
        <v>-5.1300755115614391</v>
      </c>
      <c r="P2043">
        <f t="shared" si="189"/>
        <v>0.98856555107788935</v>
      </c>
      <c r="Q2043">
        <f>IF(O2043&gt;0, IF(Q2042+O2043*Variables!$B$5&lt;Variables!$B$4, Q2042+O2043*Variables!$B$5, Variables!$B$4), IF(Q2042&gt;-O2043, Q2042+O2043/Variables!$B$5, 0))</f>
        <v>0</v>
      </c>
      <c r="R2043">
        <f>IF(O2043&gt;0, 0, IF(Q2042&gt;-O2043, 0, -O2043 - Q2042*Variables!$B$5))</f>
        <v>5.1300755115614391</v>
      </c>
      <c r="S2043">
        <f t="shared" si="190"/>
        <v>0.95511745874250875</v>
      </c>
      <c r="T2043">
        <f t="shared" si="191"/>
        <v>0</v>
      </c>
    </row>
    <row r="2044" spans="1:20" x14ac:dyDescent="0.3">
      <c r="A2044" s="3">
        <f t="shared" si="186"/>
        <v>43186</v>
      </c>
      <c r="B2044">
        <v>3</v>
      </c>
      <c r="C2044">
        <v>27</v>
      </c>
      <c r="D2044">
        <v>3</v>
      </c>
      <c r="E2044">
        <v>1</v>
      </c>
      <c r="F2044" s="1">
        <f>VLOOKUP(A2044,Weather!$A$1:$E$366, 5)</f>
        <v>0.17948717948718029</v>
      </c>
      <c r="G2044" s="1">
        <f>VLOOKUP(D2044, Spring!$A$1:$E$25, 2)</f>
        <v>282.03074951953801</v>
      </c>
      <c r="H2044" s="1">
        <f>VLOOKUP(D2044, Spring!$A$1:$E$25, 3)</f>
        <v>263.612120501699</v>
      </c>
      <c r="I2044" s="1">
        <f>VLOOKUP(D2044, Spring!$A$1:$E$25, 5)</f>
        <v>268.00502374504498</v>
      </c>
      <c r="J2044" s="1">
        <f t="shared" si="187"/>
        <v>266.91802827413164</v>
      </c>
      <c r="K2044" s="47">
        <f t="shared" si="188"/>
        <v>4.9935088446697407</v>
      </c>
      <c r="L2044" s="48">
        <f>Solar!K2061/1000*Variables!$B$3</f>
        <v>0</v>
      </c>
      <c r="M2044" s="1">
        <f>IF(E2044=1, VLOOKUP(D2044, Sheet1!$E$2:$G$26, 2), Sheet1!$G$3)</f>
        <v>0.18618000000000001</v>
      </c>
      <c r="N2044" s="1">
        <f>'Electricity Rates'!$J$3</f>
        <v>0.19270000000000001</v>
      </c>
      <c r="O2044" s="145">
        <f>L2044-K2044</f>
        <v>-4.9935088446697407</v>
      </c>
      <c r="P2044">
        <f t="shared" si="189"/>
        <v>0.96224915436785907</v>
      </c>
      <c r="Q2044">
        <f>IF(O2044&gt;0, IF(Q2043+O2044*Variables!$B$5&lt;Variables!$B$4, Q2043+O2044*Variables!$B$5, Variables!$B$4), IF(Q2043&gt;-O2044, Q2043+O2044/Variables!$B$5, 0))</f>
        <v>0</v>
      </c>
      <c r="R2044">
        <f>IF(O2044&gt;0, 0, IF(Q2043&gt;-O2044, 0, -O2044 - Q2043*Variables!$B$5))</f>
        <v>4.9935088446697407</v>
      </c>
      <c r="S2044">
        <f t="shared" si="190"/>
        <v>0.92969147670061236</v>
      </c>
      <c r="T2044">
        <f t="shared" si="191"/>
        <v>0</v>
      </c>
    </row>
    <row r="2045" spans="1:20" x14ac:dyDescent="0.3">
      <c r="A2045" s="3">
        <f t="shared" si="186"/>
        <v>43186</v>
      </c>
      <c r="B2045">
        <v>3</v>
      </c>
      <c r="C2045">
        <v>27</v>
      </c>
      <c r="D2045">
        <v>4</v>
      </c>
      <c r="E2045">
        <v>1</v>
      </c>
      <c r="F2045" s="1">
        <f>VLOOKUP(A2045,Weather!$A$1:$E$366, 5)</f>
        <v>0.17948717948718029</v>
      </c>
      <c r="G2045" s="1">
        <f>VLOOKUP(D2045, Spring!$A$1:$E$25, 2)</f>
        <v>287.61061946902601</v>
      </c>
      <c r="H2045" s="1">
        <f>VLOOKUP(D2045, Spring!$A$1:$E$25, 3)</f>
        <v>280.54932735425899</v>
      </c>
      <c r="I2045" s="1">
        <f>VLOOKUP(D2045, Spring!$A$1:$E$25, 5)</f>
        <v>263.81039287256101</v>
      </c>
      <c r="J2045" s="1">
        <f t="shared" si="187"/>
        <v>281.81673875947359</v>
      </c>
      <c r="K2045" s="47">
        <f t="shared" si="188"/>
        <v>5.2722342760831689</v>
      </c>
      <c r="L2045" s="48">
        <f>Solar!K2062/1000*Variables!$B$3</f>
        <v>0</v>
      </c>
      <c r="M2045" s="1">
        <f>IF(E2045=1, VLOOKUP(D2045, Sheet1!$E$2:$G$26, 2), Sheet1!$G$3)</f>
        <v>0.18618000000000001</v>
      </c>
      <c r="N2045" s="1">
        <f>'Electricity Rates'!$J$3</f>
        <v>0.19270000000000001</v>
      </c>
      <c r="O2045" s="145">
        <f>L2045-K2045</f>
        <v>-5.2722342760831689</v>
      </c>
      <c r="P2045">
        <f t="shared" si="189"/>
        <v>1.0159595450012266</v>
      </c>
      <c r="Q2045">
        <f>IF(O2045&gt;0, IF(Q2044+O2045*Variables!$B$5&lt;Variables!$B$4, Q2044+O2045*Variables!$B$5, Variables!$B$4), IF(Q2044&gt;-O2045, Q2044+O2045/Variables!$B$5, 0))</f>
        <v>0</v>
      </c>
      <c r="R2045">
        <f>IF(O2045&gt;0, 0, IF(Q2044&gt;-O2045, 0, -O2045 - Q2044*Variables!$B$5))</f>
        <v>5.2722342760831689</v>
      </c>
      <c r="S2045">
        <f t="shared" si="190"/>
        <v>0.98158457752116446</v>
      </c>
      <c r="T2045">
        <f t="shared" si="191"/>
        <v>0</v>
      </c>
    </row>
    <row r="2046" spans="1:20" x14ac:dyDescent="0.3">
      <c r="A2046" s="3">
        <f t="shared" si="186"/>
        <v>43186</v>
      </c>
      <c r="B2046">
        <v>3</v>
      </c>
      <c r="C2046">
        <v>27</v>
      </c>
      <c r="D2046">
        <v>5</v>
      </c>
      <c r="E2046">
        <v>1</v>
      </c>
      <c r="F2046" s="1">
        <f>VLOOKUP(A2046,Weather!$A$1:$E$366, 5)</f>
        <v>0.17948717948718029</v>
      </c>
      <c r="G2046" s="1">
        <f>VLOOKUP(D2046, Spring!$A$1:$E$25, 2)</f>
        <v>318.58407079646003</v>
      </c>
      <c r="H2046" s="1">
        <f>VLOOKUP(D2046, Spring!$A$1:$E$25, 3)</f>
        <v>296.96508648302301</v>
      </c>
      <c r="I2046" s="1">
        <f>VLOOKUP(D2046, Spring!$A$1:$E$25, 5)</f>
        <v>263.982102908277</v>
      </c>
      <c r="J2046" s="1">
        <f t="shared" si="187"/>
        <v>300.8454170008194</v>
      </c>
      <c r="K2046" s="47">
        <f t="shared" si="188"/>
        <v>5.6282232428641876</v>
      </c>
      <c r="L2046" s="48">
        <f>Solar!K2063/1000*Variables!$B$3</f>
        <v>0</v>
      </c>
      <c r="M2046" s="1">
        <f>IF(E2046=1, VLOOKUP(D2046, Sheet1!$E$2:$G$26, 2), Sheet1!$G$3)</f>
        <v>0.18618000000000001</v>
      </c>
      <c r="N2046" s="1">
        <f>'Electricity Rates'!$J$3</f>
        <v>0.19270000000000001</v>
      </c>
      <c r="O2046" s="145">
        <f>L2046-K2046</f>
        <v>-5.6282232428641876</v>
      </c>
      <c r="P2046">
        <f t="shared" si="189"/>
        <v>1.084558618899929</v>
      </c>
      <c r="Q2046">
        <f>IF(O2046&gt;0, IF(Q2045+O2046*Variables!$B$5&lt;Variables!$B$4, Q2045+O2046*Variables!$B$5, Variables!$B$4), IF(Q2045&gt;-O2046, Q2045+O2046/Variables!$B$5, 0))</f>
        <v>0</v>
      </c>
      <c r="R2046">
        <f>IF(O2046&gt;0, 0, IF(Q2045&gt;-O2046, 0, -O2046 - Q2045*Variables!$B$5))</f>
        <v>5.6282232428641876</v>
      </c>
      <c r="S2046">
        <f t="shared" si="190"/>
        <v>1.0478626033564544</v>
      </c>
      <c r="T2046">
        <f t="shared" si="191"/>
        <v>0</v>
      </c>
    </row>
    <row r="2047" spans="1:20" x14ac:dyDescent="0.3">
      <c r="A2047" s="3">
        <f t="shared" si="186"/>
        <v>43186</v>
      </c>
      <c r="B2047">
        <v>3</v>
      </c>
      <c r="C2047">
        <v>27</v>
      </c>
      <c r="D2047">
        <v>6</v>
      </c>
      <c r="E2047">
        <v>1</v>
      </c>
      <c r="F2047" s="1">
        <f>VLOOKUP(A2047,Weather!$A$1:$E$366, 5)</f>
        <v>0.17948717948718029</v>
      </c>
      <c r="G2047" s="1">
        <f>VLOOKUP(D2047, Spring!$A$1:$E$25, 2)</f>
        <v>389.38053097345102</v>
      </c>
      <c r="H2047" s="1">
        <f>VLOOKUP(D2047, Spring!$A$1:$E$25, 3)</f>
        <v>340.20659833439998</v>
      </c>
      <c r="I2047" s="1">
        <f>VLOOKUP(D2047, Spring!$A$1:$E$25, 5)</f>
        <v>264.16853094705402</v>
      </c>
      <c r="J2047" s="1">
        <f t="shared" si="187"/>
        <v>349.03268880807587</v>
      </c>
      <c r="K2047" s="47">
        <f t="shared" si="188"/>
        <v>6.5297118741338345</v>
      </c>
      <c r="L2047" s="48">
        <f>Solar!K2064/1000*Variables!$B$3</f>
        <v>0</v>
      </c>
      <c r="M2047" s="1">
        <f>IF(E2047=1, VLOOKUP(D2047, Sheet1!$E$2:$G$26, 2), Sheet1!$G$3)</f>
        <v>0.18618000000000001</v>
      </c>
      <c r="N2047" s="1">
        <f>'Electricity Rates'!$J$3</f>
        <v>0.19270000000000001</v>
      </c>
      <c r="O2047" s="145">
        <f>L2047-K2047</f>
        <v>-6.5297118741338345</v>
      </c>
      <c r="P2047">
        <f t="shared" si="189"/>
        <v>1.25827547814559</v>
      </c>
      <c r="Q2047">
        <f>IF(O2047&gt;0, IF(Q2046+O2047*Variables!$B$5&lt;Variables!$B$4, Q2046+O2047*Variables!$B$5, Variables!$B$4), IF(Q2046&gt;-O2047, Q2046+O2047/Variables!$B$5, 0))</f>
        <v>0</v>
      </c>
      <c r="R2047">
        <f>IF(O2047&gt;0, 0, IF(Q2046&gt;-O2047, 0, -O2047 - Q2046*Variables!$B$5))</f>
        <v>6.5297118741338345</v>
      </c>
      <c r="S2047">
        <f t="shared" si="190"/>
        <v>1.2157017567262374</v>
      </c>
      <c r="T2047">
        <f t="shared" si="191"/>
        <v>0</v>
      </c>
    </row>
    <row r="2048" spans="1:20" x14ac:dyDescent="0.3">
      <c r="A2048" s="3">
        <f t="shared" si="186"/>
        <v>43186</v>
      </c>
      <c r="B2048">
        <v>3</v>
      </c>
      <c r="C2048">
        <v>27</v>
      </c>
      <c r="D2048">
        <v>7</v>
      </c>
      <c r="E2048">
        <v>1</v>
      </c>
      <c r="F2048" s="1">
        <f>VLOOKUP(A2048,Weather!$A$1:$E$366, 5)</f>
        <v>0.17948717948718029</v>
      </c>
      <c r="G2048" s="1">
        <f>VLOOKUP(D2048, Spring!$A$1:$E$25, 2)</f>
        <v>623.89380530973403</v>
      </c>
      <c r="H2048" s="1">
        <f>VLOOKUP(D2048, Spring!$A$1:$E$25, 3)</f>
        <v>374.47950032030701</v>
      </c>
      <c r="I2048" s="1">
        <f>VLOOKUP(D2048, Spring!$A$1:$E$25, 5)</f>
        <v>251.18725224694799</v>
      </c>
      <c r="J2048" s="1">
        <f t="shared" si="187"/>
        <v>419.24617044661466</v>
      </c>
      <c r="K2048" s="47">
        <f t="shared" si="188"/>
        <v>7.8432673647244249</v>
      </c>
      <c r="L2048" s="48">
        <f>Solar!K2065/1000*Variables!$B$3</f>
        <v>0.35094999999999998</v>
      </c>
      <c r="M2048" s="1">
        <f>IF(E2048=1, VLOOKUP(D2048, Sheet1!$E$2:$G$26, 2), Sheet1!$G$3)</f>
        <v>0.18618000000000001</v>
      </c>
      <c r="N2048" s="1">
        <f>'Electricity Rates'!$J$3</f>
        <v>0.19270000000000001</v>
      </c>
      <c r="O2048" s="145">
        <f>L2048-K2048</f>
        <v>-7.4923173647244248</v>
      </c>
      <c r="P2048">
        <f t="shared" si="189"/>
        <v>1.5113976211823967</v>
      </c>
      <c r="Q2048">
        <f>IF(O2048&gt;0, IF(Q2047+O2048*Variables!$B$5&lt;Variables!$B$4, Q2047+O2048*Variables!$B$5, Variables!$B$4), IF(Q2047&gt;-O2048, Q2047+O2048/Variables!$B$5, 0))</f>
        <v>0</v>
      </c>
      <c r="R2048">
        <f>IF(O2048&gt;0, 0, IF(Q2047&gt;-O2048, 0, -O2048 - Q2047*Variables!$B$5))</f>
        <v>7.4923173647244248</v>
      </c>
      <c r="S2048">
        <f t="shared" si="190"/>
        <v>1.3949196469643934</v>
      </c>
      <c r="T2048">
        <f t="shared" si="191"/>
        <v>0</v>
      </c>
    </row>
    <row r="2049" spans="1:20" x14ac:dyDescent="0.3">
      <c r="A2049" s="3">
        <f t="shared" si="186"/>
        <v>43186</v>
      </c>
      <c r="B2049">
        <v>3</v>
      </c>
      <c r="C2049">
        <v>27</v>
      </c>
      <c r="D2049">
        <v>8</v>
      </c>
      <c r="E2049">
        <v>1</v>
      </c>
      <c r="F2049" s="1">
        <f>VLOOKUP(A2049,Weather!$A$1:$E$366, 5)</f>
        <v>0.17948717948718029</v>
      </c>
      <c r="G2049" s="1">
        <f>VLOOKUP(D2049, Spring!$A$1:$E$25, 2)</f>
        <v>871.68141592920301</v>
      </c>
      <c r="H2049" s="1">
        <f>VLOOKUP(D2049, Spring!$A$1:$E$25, 3)</f>
        <v>578.35522101217202</v>
      </c>
      <c r="I2049" s="1">
        <f>VLOOKUP(D2049, Spring!$A$1:$E$25, 5)</f>
        <v>268.91753993484798</v>
      </c>
      <c r="J2049" s="1">
        <f t="shared" si="187"/>
        <v>631.00351240753685</v>
      </c>
      <c r="K2049" s="47">
        <f t="shared" si="188"/>
        <v>11.804828773081715</v>
      </c>
      <c r="L2049" s="48">
        <f>Solar!K2066/1000*Variables!$B$3</f>
        <v>1.9082499999999998</v>
      </c>
      <c r="M2049" s="1">
        <f>IF(E2049=1, VLOOKUP(D2049, Sheet1!$E$2:$G$26, 2), Sheet1!$G$3)</f>
        <v>0.18618000000000001</v>
      </c>
      <c r="N2049" s="1">
        <f>'Electricity Rates'!$J$3</f>
        <v>0.19270000000000001</v>
      </c>
      <c r="O2049" s="145">
        <f>L2049-K2049</f>
        <v>-9.8965787730817141</v>
      </c>
      <c r="P2049">
        <f t="shared" si="189"/>
        <v>2.2747905045728465</v>
      </c>
      <c r="Q2049">
        <f>IF(O2049&gt;0, IF(Q2048+O2049*Variables!$B$5&lt;Variables!$B$4, Q2048+O2049*Variables!$B$5, Variables!$B$4), IF(Q2048&gt;-O2049, Q2048+O2049/Variables!$B$5, 0))</f>
        <v>0</v>
      </c>
      <c r="R2049">
        <f>IF(O2049&gt;0, 0, IF(Q2048&gt;-O2049, 0, -O2049 - Q2048*Variables!$B$5))</f>
        <v>9.8965787730817141</v>
      </c>
      <c r="S2049">
        <f t="shared" si="190"/>
        <v>1.8425450359723536</v>
      </c>
      <c r="T2049">
        <f t="shared" si="191"/>
        <v>0</v>
      </c>
    </row>
    <row r="2050" spans="1:20" x14ac:dyDescent="0.3">
      <c r="A2050" s="3">
        <f t="shared" si="186"/>
        <v>43186</v>
      </c>
      <c r="B2050">
        <v>3</v>
      </c>
      <c r="C2050">
        <v>27</v>
      </c>
      <c r="D2050">
        <v>9</v>
      </c>
      <c r="E2050">
        <v>1</v>
      </c>
      <c r="F2050" s="1">
        <f>VLOOKUP(A2050,Weather!$A$1:$E$366, 5)</f>
        <v>0.17948717948718029</v>
      </c>
      <c r="G2050" s="1">
        <f>VLOOKUP(D2050, Spring!$A$1:$E$25, 2)</f>
        <v>1137.1681415929199</v>
      </c>
      <c r="H2050" s="1">
        <f>VLOOKUP(D2050, Spring!$A$1:$E$25, 3)</f>
        <v>786.77530429212004</v>
      </c>
      <c r="I2050" s="1">
        <f>VLOOKUP(D2050, Spring!$A$1:$E$25, 5)</f>
        <v>317.33977000667198</v>
      </c>
      <c r="J2050" s="1">
        <f t="shared" si="187"/>
        <v>849.6663263717511</v>
      </c>
      <c r="K2050" s="47">
        <f t="shared" si="188"/>
        <v>15.895577916520143</v>
      </c>
      <c r="L2050" s="48">
        <f>Solar!K2067/1000*Variables!$B$3</f>
        <v>4.5419999999999998</v>
      </c>
      <c r="M2050" s="1">
        <f>IF(E2050=1, VLOOKUP(D2050, Sheet1!$E$2:$G$26, 2), Sheet1!$G$3)</f>
        <v>0.20441999999999999</v>
      </c>
      <c r="N2050" s="1">
        <f>'Electricity Rates'!$J$3</f>
        <v>0.19270000000000001</v>
      </c>
      <c r="O2050" s="145">
        <f>L2050-K2050</f>
        <v>-11.353577916520143</v>
      </c>
      <c r="P2050">
        <f t="shared" si="189"/>
        <v>3.0630778645134318</v>
      </c>
      <c r="Q2050">
        <f>IF(O2050&gt;0, IF(Q2049+O2050*Variables!$B$5&lt;Variables!$B$4, Q2049+O2050*Variables!$B$5, Variables!$B$4), IF(Q2049&gt;-O2050, Q2049+O2050/Variables!$B$5, 0))</f>
        <v>0</v>
      </c>
      <c r="R2050">
        <f>IF(O2050&gt;0, 0, IF(Q2049&gt;-O2050, 0, -O2050 - Q2049*Variables!$B$5))</f>
        <v>11.353577916520143</v>
      </c>
      <c r="S2050">
        <f t="shared" si="190"/>
        <v>2.3208983976950477</v>
      </c>
      <c r="T2050">
        <f t="shared" si="191"/>
        <v>0</v>
      </c>
    </row>
    <row r="2051" spans="1:20" x14ac:dyDescent="0.3">
      <c r="A2051" s="3">
        <f t="shared" ref="A2051:A2114" si="192">DATE(2018, B2051, C2051)</f>
        <v>43186</v>
      </c>
      <c r="B2051">
        <v>3</v>
      </c>
      <c r="C2051">
        <v>27</v>
      </c>
      <c r="D2051">
        <v>10</v>
      </c>
      <c r="E2051">
        <v>1</v>
      </c>
      <c r="F2051" s="1">
        <f>VLOOKUP(A2051,Weather!$A$1:$E$366, 5)</f>
        <v>0.17948717948718029</v>
      </c>
      <c r="G2051" s="1">
        <f>VLOOKUP(D2051, Spring!$A$1:$E$25, 2)</f>
        <v>1207.9646017699099</v>
      </c>
      <c r="H2051" s="1">
        <f>VLOOKUP(D2051, Spring!$A$1:$E$25, 3)</f>
        <v>923.64670083279998</v>
      </c>
      <c r="I2051" s="1">
        <f>VLOOKUP(D2051, Spring!$A$1:$E$25, 5)</f>
        <v>339.44621060481097</v>
      </c>
      <c r="J2051" s="1">
        <f t="shared" ref="J2051:J2114" si="193">IF(E2051=0, I2051, H2051 + (G2051-H2051)*F2051)</f>
        <v>974.67811894971737</v>
      </c>
      <c r="K2051" s="47">
        <f t="shared" ref="K2051:K2114" si="194">J2051*1000/53453</f>
        <v>18.234301516280048</v>
      </c>
      <c r="L2051" s="48">
        <f>Solar!K2068/1000*Variables!$B$3</f>
        <v>6.8506999999999998</v>
      </c>
      <c r="M2051" s="1">
        <f>IF(E2051=1, VLOOKUP(D2051, Sheet1!$E$2:$G$26, 2), Sheet1!$G$3)</f>
        <v>0.20441999999999999</v>
      </c>
      <c r="N2051" s="1">
        <f>'Electricity Rates'!$J$3</f>
        <v>0.19270000000000001</v>
      </c>
      <c r="O2051" s="145">
        <f>L2051-K2051</f>
        <v>-11.383601516280049</v>
      </c>
      <c r="P2051">
        <f t="shared" ref="P2051:P2114" si="195">N2051*K2051</f>
        <v>3.5137499021871657</v>
      </c>
      <c r="Q2051">
        <f>IF(O2051&gt;0, IF(Q2050+O2051*Variables!$B$5&lt;Variables!$B$4, Q2050+O2051*Variables!$B$5, Variables!$B$4), IF(Q2050&gt;-O2051, Q2050+O2051/Variables!$B$5, 0))</f>
        <v>0</v>
      </c>
      <c r="R2051">
        <f>IF(O2051&gt;0, 0, IF(Q2050&gt;-O2051, 0, -O2051 - Q2050*Variables!$B$5))</f>
        <v>11.383601516280049</v>
      </c>
      <c r="S2051">
        <f t="shared" ref="S2051:S2114" si="196">R2051*M2051</f>
        <v>2.3270358219579674</v>
      </c>
      <c r="T2051">
        <f t="shared" ref="T2051:T2114" si="197">IF(AND(R2051&gt;0, M2051&gt;0.3), 1, 0)</f>
        <v>0</v>
      </c>
    </row>
    <row r="2052" spans="1:20" x14ac:dyDescent="0.3">
      <c r="A2052" s="3">
        <f t="shared" si="192"/>
        <v>43186</v>
      </c>
      <c r="B2052">
        <v>3</v>
      </c>
      <c r="C2052">
        <v>27</v>
      </c>
      <c r="D2052">
        <v>11</v>
      </c>
      <c r="E2052">
        <v>1</v>
      </c>
      <c r="F2052" s="1">
        <f>VLOOKUP(A2052,Weather!$A$1:$E$366, 5)</f>
        <v>0.17948717948718029</v>
      </c>
      <c r="G2052" s="1">
        <f>VLOOKUP(D2052, Spring!$A$1:$E$25, 2)</f>
        <v>1274.3362831858401</v>
      </c>
      <c r="H2052" s="1">
        <f>VLOOKUP(D2052, Spring!$A$1:$E$25, 3)</f>
        <v>962.46396540679098</v>
      </c>
      <c r="I2052" s="1">
        <f>VLOOKUP(D2052, Spring!$A$1:$E$25, 5)</f>
        <v>352.80034538247099</v>
      </c>
      <c r="J2052" s="1">
        <f t="shared" si="193"/>
        <v>1018.4410480850821</v>
      </c>
      <c r="K2052" s="47">
        <f t="shared" si="194"/>
        <v>19.053019439228521</v>
      </c>
      <c r="L2052" s="48">
        <f>Solar!K2069/1000*Variables!$B$3</f>
        <v>8.20045</v>
      </c>
      <c r="M2052" s="1">
        <f>IF(E2052=1, VLOOKUP(D2052, Sheet1!$E$2:$G$26, 2), Sheet1!$G$3)</f>
        <v>0.20441999999999999</v>
      </c>
      <c r="N2052" s="1">
        <f>'Electricity Rates'!$J$3</f>
        <v>0.19270000000000001</v>
      </c>
      <c r="O2052" s="145">
        <f>L2052-K2052</f>
        <v>-10.852569439228521</v>
      </c>
      <c r="P2052">
        <f t="shared" si="195"/>
        <v>3.6715168459393364</v>
      </c>
      <c r="Q2052">
        <f>IF(O2052&gt;0, IF(Q2051+O2052*Variables!$B$5&lt;Variables!$B$4, Q2051+O2052*Variables!$B$5, Variables!$B$4), IF(Q2051&gt;-O2052, Q2051+O2052/Variables!$B$5, 0))</f>
        <v>0</v>
      </c>
      <c r="R2052">
        <f>IF(O2052&gt;0, 0, IF(Q2051&gt;-O2052, 0, -O2052 - Q2051*Variables!$B$5))</f>
        <v>10.852569439228521</v>
      </c>
      <c r="S2052">
        <f t="shared" si="196"/>
        <v>2.218482244767094</v>
      </c>
      <c r="T2052">
        <f t="shared" si="197"/>
        <v>0</v>
      </c>
    </row>
    <row r="2053" spans="1:20" x14ac:dyDescent="0.3">
      <c r="A2053" s="3">
        <f t="shared" si="192"/>
        <v>43186</v>
      </c>
      <c r="B2053">
        <v>3</v>
      </c>
      <c r="C2053">
        <v>27</v>
      </c>
      <c r="D2053">
        <v>12</v>
      </c>
      <c r="E2053">
        <v>1</v>
      </c>
      <c r="F2053" s="1">
        <f>VLOOKUP(A2053,Weather!$A$1:$E$366, 5)</f>
        <v>0.17948717948718029</v>
      </c>
      <c r="G2053" s="1">
        <f>VLOOKUP(D2053, Spring!$A$1:$E$25, 2)</f>
        <v>1314.1592920353901</v>
      </c>
      <c r="H2053" s="1">
        <f>VLOOKUP(D2053, Spring!$A$1:$E$25, 3)</f>
        <v>983.10377962844302</v>
      </c>
      <c r="I2053" s="1">
        <f>VLOOKUP(D2053, Spring!$A$1:$E$25, 5)</f>
        <v>344.20503159464602</v>
      </c>
      <c r="J2053" s="1">
        <f t="shared" si="193"/>
        <v>1042.5239998040493</v>
      </c>
      <c r="K2053" s="47">
        <f t="shared" si="194"/>
        <v>19.503563874881657</v>
      </c>
      <c r="L2053" s="48">
        <f>Solar!K2070/1000*Variables!$B$3</f>
        <v>9.6013499999999983</v>
      </c>
      <c r="M2053" s="1">
        <f>IF(E2053=1, VLOOKUP(D2053, Sheet1!$E$2:$G$26, 2), Sheet1!$G$3)</f>
        <v>0.20441999999999999</v>
      </c>
      <c r="N2053" s="1">
        <f>'Electricity Rates'!$J$3</f>
        <v>0.19270000000000001</v>
      </c>
      <c r="O2053" s="145">
        <f>L2053-K2053</f>
        <v>-9.9022138748816584</v>
      </c>
      <c r="P2053">
        <f t="shared" si="195"/>
        <v>3.7583367586896954</v>
      </c>
      <c r="Q2053">
        <f>IF(O2053&gt;0, IF(Q2052+O2053*Variables!$B$5&lt;Variables!$B$4, Q2052+O2053*Variables!$B$5, Variables!$B$4), IF(Q2052&gt;-O2053, Q2052+O2053/Variables!$B$5, 0))</f>
        <v>0</v>
      </c>
      <c r="R2053">
        <f>IF(O2053&gt;0, 0, IF(Q2052&gt;-O2053, 0, -O2053 - Q2052*Variables!$B$5))</f>
        <v>9.9022138748816584</v>
      </c>
      <c r="S2053">
        <f t="shared" si="196"/>
        <v>2.0242105603033087</v>
      </c>
      <c r="T2053">
        <f t="shared" si="197"/>
        <v>0</v>
      </c>
    </row>
    <row r="2054" spans="1:20" x14ac:dyDescent="0.3">
      <c r="A2054" s="3">
        <f t="shared" si="192"/>
        <v>43186</v>
      </c>
      <c r="B2054">
        <v>3</v>
      </c>
      <c r="C2054">
        <v>27</v>
      </c>
      <c r="D2054">
        <v>13</v>
      </c>
      <c r="E2054">
        <v>1</v>
      </c>
      <c r="F2054" s="1">
        <f>VLOOKUP(A2054,Weather!$A$1:$E$366, 5)</f>
        <v>0.17948717948718029</v>
      </c>
      <c r="G2054" s="1">
        <f>VLOOKUP(D2054, Spring!$A$1:$E$25, 2)</f>
        <v>1362.8318584070701</v>
      </c>
      <c r="H2054" s="1">
        <f>VLOOKUP(D2054, Spring!$A$1:$E$25, 3)</f>
        <v>999.59961563100603</v>
      </c>
      <c r="I2054" s="1">
        <f>VLOOKUP(D2054, Spring!$A$1:$E$25, 5)</f>
        <v>326.84269398328001</v>
      </c>
      <c r="J2054" s="1">
        <f t="shared" si="193"/>
        <v>1064.7951463856846</v>
      </c>
      <c r="K2054" s="47">
        <f t="shared" si="194"/>
        <v>19.920213016775197</v>
      </c>
      <c r="L2054" s="48">
        <f>Solar!K2071/1000*Variables!$B$3</f>
        <v>9.03125</v>
      </c>
      <c r="M2054" s="1">
        <f>IF(E2054=1, VLOOKUP(D2054, Sheet1!$E$2:$G$26, 2), Sheet1!$G$3)</f>
        <v>0.20441999999999999</v>
      </c>
      <c r="N2054" s="1">
        <f>'Electricity Rates'!$J$3</f>
        <v>0.19270000000000001</v>
      </c>
      <c r="O2054" s="145">
        <f>L2054-K2054</f>
        <v>-10.888963016775197</v>
      </c>
      <c r="P2054">
        <f t="shared" si="195"/>
        <v>3.8386250483325806</v>
      </c>
      <c r="Q2054">
        <f>IF(O2054&gt;0, IF(Q2053+O2054*Variables!$B$5&lt;Variables!$B$4, Q2053+O2054*Variables!$B$5, Variables!$B$4), IF(Q2053&gt;-O2054, Q2053+O2054/Variables!$B$5, 0))</f>
        <v>0</v>
      </c>
      <c r="R2054">
        <f>IF(O2054&gt;0, 0, IF(Q2053&gt;-O2054, 0, -O2054 - Q2053*Variables!$B$5))</f>
        <v>10.888963016775197</v>
      </c>
      <c r="S2054">
        <f t="shared" si="196"/>
        <v>2.2259218198891855</v>
      </c>
      <c r="T2054">
        <f t="shared" si="197"/>
        <v>0</v>
      </c>
    </row>
    <row r="2055" spans="1:20" x14ac:dyDescent="0.3">
      <c r="A2055" s="3">
        <f t="shared" si="192"/>
        <v>43186</v>
      </c>
      <c r="B2055">
        <v>3</v>
      </c>
      <c r="C2055">
        <v>27</v>
      </c>
      <c r="D2055">
        <v>14</v>
      </c>
      <c r="E2055">
        <v>1</v>
      </c>
      <c r="F2055" s="1">
        <f>VLOOKUP(A2055,Weather!$A$1:$E$366, 5)</f>
        <v>0.17948717948718029</v>
      </c>
      <c r="G2055" s="1">
        <f>VLOOKUP(D2055, Spring!$A$1:$E$25, 2)</f>
        <v>1402.65486725663</v>
      </c>
      <c r="H2055" s="1">
        <f>VLOOKUP(D2055, Spring!$A$1:$E$25, 3)</f>
        <v>1011.55108904548</v>
      </c>
      <c r="I2055" s="1">
        <f>VLOOKUP(D2055, Spring!$A$1:$E$25, 5)</f>
        <v>309.49016837395499</v>
      </c>
      <c r="J2055" s="1">
        <f t="shared" si="193"/>
        <v>1081.7492030833791</v>
      </c>
      <c r="K2055" s="47">
        <f t="shared" si="194"/>
        <v>20.23738991419339</v>
      </c>
      <c r="L2055" s="48">
        <f>Solar!K2072/1000*Variables!$B$3</f>
        <v>9.5207999999999995</v>
      </c>
      <c r="M2055" s="1">
        <f>IF(E2055=1, VLOOKUP(D2055, Sheet1!$E$2:$G$26, 2), Sheet1!$G$3)</f>
        <v>0.20441999999999999</v>
      </c>
      <c r="N2055" s="1">
        <f>'Electricity Rates'!$J$3</f>
        <v>0.19270000000000001</v>
      </c>
      <c r="O2055" s="145">
        <f>L2055-K2055</f>
        <v>-10.71658991419339</v>
      </c>
      <c r="P2055">
        <f t="shared" si="195"/>
        <v>3.8997450364650663</v>
      </c>
      <c r="Q2055">
        <f>IF(O2055&gt;0, IF(Q2054+O2055*Variables!$B$5&lt;Variables!$B$4, Q2054+O2055*Variables!$B$5, Variables!$B$4), IF(Q2054&gt;-O2055, Q2054+O2055/Variables!$B$5, 0))</f>
        <v>0</v>
      </c>
      <c r="R2055">
        <f>IF(O2055&gt;0, 0, IF(Q2054&gt;-O2055, 0, -O2055 - Q2054*Variables!$B$5))</f>
        <v>10.71658991419339</v>
      </c>
      <c r="S2055">
        <f t="shared" si="196"/>
        <v>2.1906853102594126</v>
      </c>
      <c r="T2055">
        <f t="shared" si="197"/>
        <v>0</v>
      </c>
    </row>
    <row r="2056" spans="1:20" x14ac:dyDescent="0.3">
      <c r="A2056" s="3">
        <f t="shared" si="192"/>
        <v>43186</v>
      </c>
      <c r="B2056">
        <v>3</v>
      </c>
      <c r="C2056">
        <v>27</v>
      </c>
      <c r="D2056">
        <v>15</v>
      </c>
      <c r="E2056">
        <v>1</v>
      </c>
      <c r="F2056" s="1">
        <f>VLOOKUP(A2056,Weather!$A$1:$E$366, 5)</f>
        <v>0.17948717948718029</v>
      </c>
      <c r="G2056" s="1">
        <f>VLOOKUP(D2056, Spring!$A$1:$E$25, 2)</f>
        <v>1371.6814159292001</v>
      </c>
      <c r="H2056" s="1">
        <f>VLOOKUP(D2056, Spring!$A$1:$E$25, 3)</f>
        <v>1005.48526585522</v>
      </c>
      <c r="I2056" s="1">
        <f>VLOOKUP(D2056, Spring!$A$1:$E$25, 5)</f>
        <v>300.89485458612899</v>
      </c>
      <c r="J2056" s="1">
        <f t="shared" si="193"/>
        <v>1071.2127799710629</v>
      </c>
      <c r="K2056" s="47">
        <f t="shared" si="194"/>
        <v>20.040274259088598</v>
      </c>
      <c r="L2056" s="48">
        <f>Solar!K2073/1000*Variables!$B$3</f>
        <v>8.0305</v>
      </c>
      <c r="M2056" s="1">
        <f>IF(E2056=1, VLOOKUP(D2056, Sheet1!$E$2:$G$26, 2), Sheet1!$G$3)</f>
        <v>0.20441999999999999</v>
      </c>
      <c r="N2056" s="1">
        <f>'Electricity Rates'!$J$3</f>
        <v>0.19270000000000001</v>
      </c>
      <c r="O2056" s="145">
        <f>L2056-K2056</f>
        <v>-12.009774259088598</v>
      </c>
      <c r="P2056">
        <f t="shared" si="195"/>
        <v>3.8617608497263731</v>
      </c>
      <c r="Q2056">
        <f>IF(O2056&gt;0, IF(Q2055+O2056*Variables!$B$5&lt;Variables!$B$4, Q2055+O2056*Variables!$B$5, Variables!$B$4), IF(Q2055&gt;-O2056, Q2055+O2056/Variables!$B$5, 0))</f>
        <v>0</v>
      </c>
      <c r="R2056">
        <f>IF(O2056&gt;0, 0, IF(Q2055&gt;-O2056, 0, -O2056 - Q2055*Variables!$B$5))</f>
        <v>12.009774259088598</v>
      </c>
      <c r="S2056">
        <f t="shared" si="196"/>
        <v>2.4550380540428911</v>
      </c>
      <c r="T2056">
        <f t="shared" si="197"/>
        <v>0</v>
      </c>
    </row>
    <row r="2057" spans="1:20" x14ac:dyDescent="0.3">
      <c r="A2057" s="3">
        <f t="shared" si="192"/>
        <v>43186</v>
      </c>
      <c r="B2057">
        <v>3</v>
      </c>
      <c r="C2057">
        <v>27</v>
      </c>
      <c r="D2057">
        <v>16</v>
      </c>
      <c r="E2057">
        <v>1</v>
      </c>
      <c r="F2057" s="1">
        <f>VLOOKUP(A2057,Weather!$A$1:$E$366, 5)</f>
        <v>0.17948717948718029</v>
      </c>
      <c r="G2057" s="1">
        <f>VLOOKUP(D2057, Spring!$A$1:$E$25, 2)</f>
        <v>1283.1858407079601</v>
      </c>
      <c r="H2057" s="1">
        <f>VLOOKUP(D2057, Spring!$A$1:$E$25, 3)</f>
        <v>954.93673926969905</v>
      </c>
      <c r="I2057" s="1">
        <f>VLOOKUP(D2057, Spring!$A$1:$E$25, 5)</f>
        <v>270.36971623690101</v>
      </c>
      <c r="J2057" s="1">
        <f t="shared" si="193"/>
        <v>1013.8532446560539</v>
      </c>
      <c r="K2057" s="47">
        <f t="shared" si="194"/>
        <v>18.967190703160796</v>
      </c>
      <c r="L2057" s="48">
        <f>Solar!K2074/1000*Variables!$B$3</f>
        <v>6.0094999999999992</v>
      </c>
      <c r="M2057" s="1">
        <f>IF(E2057=1, VLOOKUP(D2057, Sheet1!$E$2:$G$26, 2), Sheet1!$G$3)</f>
        <v>0.20441999999999999</v>
      </c>
      <c r="N2057" s="1">
        <f>'Electricity Rates'!$J$3</f>
        <v>0.19270000000000001</v>
      </c>
      <c r="O2057" s="145">
        <f>L2057-K2057</f>
        <v>-12.957690703160797</v>
      </c>
      <c r="P2057">
        <f t="shared" si="195"/>
        <v>3.6549776484990857</v>
      </c>
      <c r="Q2057">
        <f>IF(O2057&gt;0, IF(Q2056+O2057*Variables!$B$5&lt;Variables!$B$4, Q2056+O2057*Variables!$B$5, Variables!$B$4), IF(Q2056&gt;-O2057, Q2056+O2057/Variables!$B$5, 0))</f>
        <v>0</v>
      </c>
      <c r="R2057">
        <f>IF(O2057&gt;0, 0, IF(Q2056&gt;-O2057, 0, -O2057 - Q2056*Variables!$B$5))</f>
        <v>12.957690703160797</v>
      </c>
      <c r="S2057">
        <f t="shared" si="196"/>
        <v>2.6488111335401299</v>
      </c>
      <c r="T2057">
        <f t="shared" si="197"/>
        <v>0</v>
      </c>
    </row>
    <row r="2058" spans="1:20" x14ac:dyDescent="0.3">
      <c r="A2058" s="3">
        <f t="shared" si="192"/>
        <v>43186</v>
      </c>
      <c r="B2058">
        <v>3</v>
      </c>
      <c r="C2058">
        <v>27</v>
      </c>
      <c r="D2058">
        <v>17</v>
      </c>
      <c r="E2058">
        <v>1</v>
      </c>
      <c r="F2058" s="1">
        <f>VLOOKUP(A2058,Weather!$A$1:$E$366, 5)</f>
        <v>0.17948717948718029</v>
      </c>
      <c r="G2058" s="1">
        <f>VLOOKUP(D2058, Spring!$A$1:$E$25, 2)</f>
        <v>973.45132743362797</v>
      </c>
      <c r="H2058" s="1">
        <f>VLOOKUP(D2058, Spring!$A$1:$E$25, 3)</f>
        <v>850.97693786034597</v>
      </c>
      <c r="I2058" s="1">
        <f>VLOOKUP(D2058, Spring!$A$1:$E$25, 5)</f>
        <v>257.39334353781499</v>
      </c>
      <c r="J2058" s="1">
        <f t="shared" si="193"/>
        <v>872.9595206042685</v>
      </c>
      <c r="K2058" s="47">
        <f t="shared" si="194"/>
        <v>16.33134755026413</v>
      </c>
      <c r="L2058" s="48">
        <f>Solar!K2075/1000*Variables!$B$3</f>
        <v>3.1952000000000003</v>
      </c>
      <c r="M2058" s="1">
        <f>IF(E2058=1, VLOOKUP(D2058, Sheet1!$E$2:$G$26, 2), Sheet1!$G$3)</f>
        <v>0.20441999999999999</v>
      </c>
      <c r="N2058" s="1">
        <f>'Electricity Rates'!$J$3</f>
        <v>0.19270000000000001</v>
      </c>
      <c r="O2058" s="145">
        <f>L2058-K2058</f>
        <v>-13.136147550264131</v>
      </c>
      <c r="P2058">
        <f t="shared" si="195"/>
        <v>3.1470506729358982</v>
      </c>
      <c r="Q2058">
        <f>IF(O2058&gt;0, IF(Q2057+O2058*Variables!$B$5&lt;Variables!$B$4, Q2057+O2058*Variables!$B$5, Variables!$B$4), IF(Q2057&gt;-O2058, Q2057+O2058/Variables!$B$5, 0))</f>
        <v>0</v>
      </c>
      <c r="R2058">
        <f>IF(O2058&gt;0, 0, IF(Q2057&gt;-O2058, 0, -O2058 - Q2057*Variables!$B$5))</f>
        <v>13.136147550264131</v>
      </c>
      <c r="S2058">
        <f t="shared" si="196"/>
        <v>2.6852912822249935</v>
      </c>
      <c r="T2058">
        <f t="shared" si="197"/>
        <v>0</v>
      </c>
    </row>
    <row r="2059" spans="1:20" x14ac:dyDescent="0.3">
      <c r="A2059" s="3">
        <f t="shared" si="192"/>
        <v>43186</v>
      </c>
      <c r="B2059">
        <v>3</v>
      </c>
      <c r="C2059">
        <v>27</v>
      </c>
      <c r="D2059">
        <v>18</v>
      </c>
      <c r="E2059">
        <v>1</v>
      </c>
      <c r="F2059" s="1">
        <f>VLOOKUP(A2059,Weather!$A$1:$E$366, 5)</f>
        <v>0.17948717948718029</v>
      </c>
      <c r="G2059" s="1">
        <f>VLOOKUP(D2059, Spring!$A$1:$E$25, 2)</f>
        <v>690.26548672566298</v>
      </c>
      <c r="H2059" s="1">
        <f>VLOOKUP(D2059, Spring!$A$1:$E$25, 3)</f>
        <v>590.923299339663</v>
      </c>
      <c r="I2059" s="1">
        <f>VLOOKUP(D2059, Spring!$A$1:$E$25, 5)</f>
        <v>248.81274775305101</v>
      </c>
      <c r="J2059" s="1">
        <f t="shared" si="193"/>
        <v>608.75394835766303</v>
      </c>
      <c r="K2059" s="47">
        <f t="shared" si="194"/>
        <v>11.388583397707574</v>
      </c>
      <c r="L2059" s="48">
        <f>Solar!K2076/1000*Variables!$B$3</f>
        <v>1.3950499999999999</v>
      </c>
      <c r="M2059" s="1">
        <f>IF(E2059=1, VLOOKUP(D2059, Sheet1!$E$2:$G$26, 2), Sheet1!$G$3)</f>
        <v>0.20441999999999999</v>
      </c>
      <c r="N2059" s="1">
        <f>'Electricity Rates'!$J$3</f>
        <v>0.19270000000000001</v>
      </c>
      <c r="O2059" s="145">
        <f>L2059-K2059</f>
        <v>-9.9935333977075747</v>
      </c>
      <c r="P2059">
        <f t="shared" si="195"/>
        <v>2.1945800207382495</v>
      </c>
      <c r="Q2059">
        <f>IF(O2059&gt;0, IF(Q2058+O2059*Variables!$B$5&lt;Variables!$B$4, Q2058+O2059*Variables!$B$5, Variables!$B$4), IF(Q2058&gt;-O2059, Q2058+O2059/Variables!$B$5, 0))</f>
        <v>0</v>
      </c>
      <c r="R2059">
        <f>IF(O2059&gt;0, 0, IF(Q2058&gt;-O2059, 0, -O2059 - Q2058*Variables!$B$5))</f>
        <v>9.9935333977075747</v>
      </c>
      <c r="S2059">
        <f t="shared" si="196"/>
        <v>2.0428780971593823</v>
      </c>
      <c r="T2059">
        <f t="shared" si="197"/>
        <v>0</v>
      </c>
    </row>
    <row r="2060" spans="1:20" x14ac:dyDescent="0.3">
      <c r="A2060" s="3">
        <f t="shared" si="192"/>
        <v>43186</v>
      </c>
      <c r="B2060">
        <v>3</v>
      </c>
      <c r="C2060">
        <v>27</v>
      </c>
      <c r="D2060">
        <v>19</v>
      </c>
      <c r="E2060">
        <v>1</v>
      </c>
      <c r="F2060" s="1">
        <f>VLOOKUP(A2060,Weather!$A$1:$E$366, 5)</f>
        <v>0.17948717948718029</v>
      </c>
      <c r="G2060" s="1">
        <f>VLOOKUP(D2060, Spring!$A$1:$E$25, 2)</f>
        <v>482.300884955752</v>
      </c>
      <c r="H2060" s="1">
        <f>VLOOKUP(D2060, Spring!$A$1:$E$25, 3)</f>
        <v>454.99679692504799</v>
      </c>
      <c r="I2060" s="1">
        <f>VLOOKUP(D2060, Spring!$A$1:$E$25, 5)</f>
        <v>266.52341143686903</v>
      </c>
      <c r="J2060" s="1">
        <f t="shared" si="193"/>
        <v>459.89753067414875</v>
      </c>
      <c r="K2060" s="47">
        <f t="shared" si="194"/>
        <v>8.6037739822675761</v>
      </c>
      <c r="L2060" s="48">
        <f>Solar!K2077/1000*Variables!$B$3</f>
        <v>1.5550000000000001E-2</v>
      </c>
      <c r="M2060" s="1">
        <f>IF(E2060=1, VLOOKUP(D2060, Sheet1!$E$2:$G$26, 2), Sheet1!$G$3)</f>
        <v>0.20441999999999999</v>
      </c>
      <c r="N2060" s="1">
        <f>'Electricity Rates'!$J$3</f>
        <v>0.19270000000000001</v>
      </c>
      <c r="O2060" s="145">
        <f>L2060-K2060</f>
        <v>-8.5882239822675768</v>
      </c>
      <c r="P2060">
        <f t="shared" si="195"/>
        <v>1.6579472463829621</v>
      </c>
      <c r="Q2060">
        <f>IF(O2060&gt;0, IF(Q2059+O2060*Variables!$B$5&lt;Variables!$B$4, Q2059+O2060*Variables!$B$5, Variables!$B$4), IF(Q2059&gt;-O2060, Q2059+O2060/Variables!$B$5, 0))</f>
        <v>0</v>
      </c>
      <c r="R2060">
        <f>IF(O2060&gt;0, 0, IF(Q2059&gt;-O2060, 0, -O2060 - Q2059*Variables!$B$5))</f>
        <v>8.5882239822675768</v>
      </c>
      <c r="S2060">
        <f t="shared" si="196"/>
        <v>1.7556047464551379</v>
      </c>
      <c r="T2060">
        <f t="shared" si="197"/>
        <v>0</v>
      </c>
    </row>
    <row r="2061" spans="1:20" x14ac:dyDescent="0.3">
      <c r="A2061" s="3">
        <f t="shared" si="192"/>
        <v>43186</v>
      </c>
      <c r="B2061">
        <v>3</v>
      </c>
      <c r="C2061">
        <v>27</v>
      </c>
      <c r="D2061">
        <v>20</v>
      </c>
      <c r="E2061">
        <v>1</v>
      </c>
      <c r="F2061" s="1">
        <f>VLOOKUP(A2061,Weather!$A$1:$E$366, 5)</f>
        <v>0.17948717948718029</v>
      </c>
      <c r="G2061" s="1">
        <f>VLOOKUP(D2061, Spring!$A$1:$E$25, 2)</f>
        <v>415.92920353982299</v>
      </c>
      <c r="H2061" s="1">
        <f>VLOOKUP(D2061, Spring!$A$1:$E$25, 3)</f>
        <v>371.98648067830999</v>
      </c>
      <c r="I2061" s="1">
        <f>VLOOKUP(D2061, Spring!$A$1:$E$25, 5)</f>
        <v>284.25369912476901</v>
      </c>
      <c r="J2061" s="1">
        <f t="shared" si="193"/>
        <v>379.8736360637098</v>
      </c>
      <c r="K2061" s="47">
        <f t="shared" si="194"/>
        <v>7.1066850516100084</v>
      </c>
      <c r="L2061" s="48">
        <f>Solar!K2078/1000*Variables!$B$3</f>
        <v>0</v>
      </c>
      <c r="M2061" s="1">
        <f>IF(E2061=1, VLOOKUP(D2061, Sheet1!$E$2:$G$26, 2), Sheet1!$G$3)</f>
        <v>0.20441999999999999</v>
      </c>
      <c r="N2061" s="1">
        <f>'Electricity Rates'!$J$3</f>
        <v>0.19270000000000001</v>
      </c>
      <c r="O2061" s="145">
        <f>L2061-K2061</f>
        <v>-7.1066850516100084</v>
      </c>
      <c r="P2061">
        <f t="shared" si="195"/>
        <v>1.3694582094452488</v>
      </c>
      <c r="Q2061">
        <f>IF(O2061&gt;0, IF(Q2060+O2061*Variables!$B$5&lt;Variables!$B$4, Q2060+O2061*Variables!$B$5, Variables!$B$4), IF(Q2060&gt;-O2061, Q2060+O2061/Variables!$B$5, 0))</f>
        <v>0</v>
      </c>
      <c r="R2061">
        <f>IF(O2061&gt;0, 0, IF(Q2060&gt;-O2061, 0, -O2061 - Q2060*Variables!$B$5))</f>
        <v>7.1066850516100084</v>
      </c>
      <c r="S2061">
        <f t="shared" si="196"/>
        <v>1.4527485582501178</v>
      </c>
      <c r="T2061">
        <f t="shared" si="197"/>
        <v>0</v>
      </c>
    </row>
    <row r="2062" spans="1:20" x14ac:dyDescent="0.3">
      <c r="A2062" s="3">
        <f t="shared" si="192"/>
        <v>43186</v>
      </c>
      <c r="B2062">
        <v>3</v>
      </c>
      <c r="C2062">
        <v>27</v>
      </c>
      <c r="D2062">
        <v>21</v>
      </c>
      <c r="E2062">
        <v>1</v>
      </c>
      <c r="F2062" s="1">
        <f>VLOOKUP(A2062,Weather!$A$1:$E$366, 5)</f>
        <v>0.17948717948718029</v>
      </c>
      <c r="G2062" s="1">
        <f>VLOOKUP(D2062, Spring!$A$1:$E$25, 2)</f>
        <v>371.68141592920301</v>
      </c>
      <c r="H2062" s="1">
        <f>VLOOKUP(D2062, Spring!$A$1:$E$25, 3)</f>
        <v>318.10538116591903</v>
      </c>
      <c r="I2062" s="1">
        <f>VLOOKUP(D2062, Spring!$A$1:$E$25, 5)</f>
        <v>271.28223242670401</v>
      </c>
      <c r="J2062" s="1">
        <f t="shared" si="193"/>
        <v>327.72159253368801</v>
      </c>
      <c r="K2062" s="47">
        <f t="shared" si="194"/>
        <v>6.1310233763060635</v>
      </c>
      <c r="L2062" s="48">
        <f>Solar!K2079/1000*Variables!$B$3</f>
        <v>0</v>
      </c>
      <c r="M2062" s="1">
        <f>IF(E2062=1, VLOOKUP(D2062, Sheet1!$E$2:$G$26, 2), Sheet1!$G$3)</f>
        <v>0.20441999999999999</v>
      </c>
      <c r="N2062" s="1">
        <f>'Electricity Rates'!$J$3</f>
        <v>0.19270000000000001</v>
      </c>
      <c r="O2062" s="145">
        <f>L2062-K2062</f>
        <v>-6.1310233763060635</v>
      </c>
      <c r="P2062">
        <f t="shared" si="195"/>
        <v>1.1814482046141785</v>
      </c>
      <c r="Q2062">
        <f>IF(O2062&gt;0, IF(Q2061+O2062*Variables!$B$5&lt;Variables!$B$4, Q2061+O2062*Variables!$B$5, Variables!$B$4), IF(Q2061&gt;-O2062, Q2061+O2062/Variables!$B$5, 0))</f>
        <v>0</v>
      </c>
      <c r="R2062">
        <f>IF(O2062&gt;0, 0, IF(Q2061&gt;-O2062, 0, -O2062 - Q2061*Variables!$B$5))</f>
        <v>6.1310233763060635</v>
      </c>
      <c r="S2062">
        <f t="shared" si="196"/>
        <v>1.2533037985844855</v>
      </c>
      <c r="T2062">
        <f t="shared" si="197"/>
        <v>0</v>
      </c>
    </row>
    <row r="2063" spans="1:20" x14ac:dyDescent="0.3">
      <c r="A2063" s="3">
        <f t="shared" si="192"/>
        <v>43186</v>
      </c>
      <c r="B2063">
        <v>3</v>
      </c>
      <c r="C2063">
        <v>27</v>
      </c>
      <c r="D2063">
        <v>22</v>
      </c>
      <c r="E2063">
        <v>1</v>
      </c>
      <c r="F2063" s="1">
        <f>VLOOKUP(A2063,Weather!$A$1:$E$366, 5)</f>
        <v>0.17948717948718029</v>
      </c>
      <c r="G2063" s="1">
        <f>VLOOKUP(D2063, Spring!$A$1:$E$25, 2)</f>
        <v>345.13274336283098</v>
      </c>
      <c r="H2063" s="1">
        <f>VLOOKUP(D2063, Spring!$A$1:$E$25, 3)</f>
        <v>289.79820627802701</v>
      </c>
      <c r="I2063" s="1">
        <f>VLOOKUP(D2063, Spring!$A$1:$E$25, 5)</f>
        <v>275.85953137878198</v>
      </c>
      <c r="J2063" s="1">
        <f t="shared" si="193"/>
        <v>299.73004626760724</v>
      </c>
      <c r="K2063" s="47">
        <f t="shared" si="194"/>
        <v>5.6073568605617501</v>
      </c>
      <c r="L2063" s="48">
        <f>Solar!K2080/1000*Variables!$B$3</f>
        <v>0</v>
      </c>
      <c r="M2063" s="1">
        <f>IF(E2063=1, VLOOKUP(D2063, Sheet1!$E$2:$G$26, 2), Sheet1!$G$3)</f>
        <v>0.18618000000000001</v>
      </c>
      <c r="N2063" s="1">
        <f>'Electricity Rates'!$J$3</f>
        <v>0.19270000000000001</v>
      </c>
      <c r="O2063" s="145">
        <f>L2063-K2063</f>
        <v>-5.6073568605617501</v>
      </c>
      <c r="P2063">
        <f t="shared" si="195"/>
        <v>1.0805376670302493</v>
      </c>
      <c r="Q2063">
        <f>IF(O2063&gt;0, IF(Q2062+O2063*Variables!$B$5&lt;Variables!$B$4, Q2062+O2063*Variables!$B$5, Variables!$B$4), IF(Q2062&gt;-O2063, Q2062+O2063/Variables!$B$5, 0))</f>
        <v>0</v>
      </c>
      <c r="R2063">
        <f>IF(O2063&gt;0, 0, IF(Q2062&gt;-O2063, 0, -O2063 - Q2062*Variables!$B$5))</f>
        <v>5.6073568605617501</v>
      </c>
      <c r="S2063">
        <f t="shared" si="196"/>
        <v>1.0439777002993866</v>
      </c>
      <c r="T2063">
        <f t="shared" si="197"/>
        <v>0</v>
      </c>
    </row>
    <row r="2064" spans="1:20" x14ac:dyDescent="0.3">
      <c r="A2064" s="3">
        <f t="shared" si="192"/>
        <v>43186</v>
      </c>
      <c r="B2064">
        <v>3</v>
      </c>
      <c r="C2064">
        <v>27</v>
      </c>
      <c r="D2064">
        <v>23</v>
      </c>
      <c r="E2064">
        <v>1</v>
      </c>
      <c r="F2064" s="1">
        <f>VLOOKUP(A2064,Weather!$A$1:$E$366, 5)</f>
        <v>0.17948717948718029</v>
      </c>
      <c r="G2064" s="1">
        <f>VLOOKUP(D2064, Spring!$A$1:$E$25, 2)</f>
        <v>318.58407079646003</v>
      </c>
      <c r="H2064" s="1">
        <f>VLOOKUP(D2064, Spring!$A$1:$E$25, 3)</f>
        <v>270.57975656630401</v>
      </c>
      <c r="I2064" s="1">
        <f>VLOOKUP(D2064, Spring!$A$1:$E$25, 5)</f>
        <v>271.64527650221697</v>
      </c>
      <c r="J2064" s="1">
        <f t="shared" si="193"/>
        <v>279.19591553069102</v>
      </c>
      <c r="K2064" s="47">
        <f t="shared" si="194"/>
        <v>5.2232038525562841</v>
      </c>
      <c r="L2064" s="48">
        <f>Solar!K2081/1000*Variables!$B$3</f>
        <v>0</v>
      </c>
      <c r="M2064" s="1">
        <f>IF(E2064=1, VLOOKUP(D2064, Sheet1!$E$2:$G$26, 2), Sheet1!$G$3)</f>
        <v>0.18618000000000001</v>
      </c>
      <c r="N2064" s="1">
        <f>'Electricity Rates'!$J$3</f>
        <v>0.19270000000000001</v>
      </c>
      <c r="O2064" s="145">
        <f>L2064-K2064</f>
        <v>-5.2232038525562841</v>
      </c>
      <c r="P2064">
        <f t="shared" si="195"/>
        <v>1.006511382387596</v>
      </c>
      <c r="Q2064">
        <f>IF(O2064&gt;0, IF(Q2063+O2064*Variables!$B$5&lt;Variables!$B$4, Q2063+O2064*Variables!$B$5, Variables!$B$4), IF(Q2063&gt;-O2064, Q2063+O2064/Variables!$B$5, 0))</f>
        <v>0</v>
      </c>
      <c r="R2064">
        <f>IF(O2064&gt;0, 0, IF(Q2063&gt;-O2064, 0, -O2064 - Q2063*Variables!$B$5))</f>
        <v>5.2232038525562841</v>
      </c>
      <c r="S2064">
        <f t="shared" si="196"/>
        <v>0.97245609326892901</v>
      </c>
      <c r="T2064">
        <f t="shared" si="197"/>
        <v>0</v>
      </c>
    </row>
    <row r="2065" spans="1:20" x14ac:dyDescent="0.3">
      <c r="A2065" s="3">
        <f t="shared" si="192"/>
        <v>43186</v>
      </c>
      <c r="B2065">
        <v>3</v>
      </c>
      <c r="C2065">
        <v>27</v>
      </c>
      <c r="D2065">
        <v>24</v>
      </c>
      <c r="E2065">
        <v>1</v>
      </c>
      <c r="F2065" s="1">
        <f>VLOOKUP(A2065,Weather!$A$1:$E$366, 5)</f>
        <v>0.17948717948718029</v>
      </c>
      <c r="G2065" s="1">
        <f>VLOOKUP(D2065, Spring!$A$1:$E$25, 2)</f>
        <v>287.61061946902601</v>
      </c>
      <c r="H2065" s="1">
        <f>VLOOKUP(D2065, Spring!$A$1:$E$25, 3)</f>
        <v>251.20115310698301</v>
      </c>
      <c r="I2065" s="1">
        <f>VLOOKUP(D2065, Spring!$A$1:$E$25, 5)</f>
        <v>267.465363632795</v>
      </c>
      <c r="J2065" s="1">
        <f t="shared" si="193"/>
        <v>257.73618553093945</v>
      </c>
      <c r="K2065" s="47">
        <f t="shared" si="194"/>
        <v>4.8217347114463074</v>
      </c>
      <c r="L2065" s="48">
        <f>Solar!K2082/1000*Variables!$B$3</f>
        <v>0</v>
      </c>
      <c r="M2065" s="1">
        <f>IF(E2065=1, VLOOKUP(D2065, Sheet1!$E$2:$G$26, 2), Sheet1!$G$3)</f>
        <v>0.18618000000000001</v>
      </c>
      <c r="N2065" s="1">
        <f>'Electricity Rates'!$J$3</f>
        <v>0.19270000000000001</v>
      </c>
      <c r="O2065" s="145">
        <f>L2065-K2065</f>
        <v>-4.8217347114463074</v>
      </c>
      <c r="P2065">
        <f t="shared" si="195"/>
        <v>0.92914827889570351</v>
      </c>
      <c r="Q2065">
        <f>IF(O2065&gt;0, IF(Q2064+O2065*Variables!$B$5&lt;Variables!$B$4, Q2064+O2065*Variables!$B$5, Variables!$B$4), IF(Q2064&gt;-O2065, Q2064+O2065/Variables!$B$5, 0))</f>
        <v>0</v>
      </c>
      <c r="R2065">
        <f>IF(O2065&gt;0, 0, IF(Q2064&gt;-O2065, 0, -O2065 - Q2064*Variables!$B$5))</f>
        <v>4.8217347114463074</v>
      </c>
      <c r="S2065">
        <f t="shared" si="196"/>
        <v>0.89771056857707354</v>
      </c>
      <c r="T2065">
        <f t="shared" si="197"/>
        <v>0</v>
      </c>
    </row>
    <row r="2066" spans="1:20" x14ac:dyDescent="0.3">
      <c r="A2066" s="3">
        <f t="shared" si="192"/>
        <v>43187</v>
      </c>
      <c r="B2066">
        <v>3</v>
      </c>
      <c r="C2066">
        <v>28</v>
      </c>
      <c r="D2066">
        <v>1</v>
      </c>
      <c r="E2066">
        <v>1</v>
      </c>
      <c r="F2066" s="1">
        <f>VLOOKUP(A2066,Weather!$A$1:$E$366, 5)</f>
        <v>0.20512820512820629</v>
      </c>
      <c r="G2066" s="1">
        <f>VLOOKUP(D2066, Spring!$A$1:$E$25, 2)</f>
        <v>284.91351697629602</v>
      </c>
      <c r="H2066" s="1">
        <f>VLOOKUP(D2066, Spring!$A$1:$E$25, 3)</f>
        <v>272.00797092955099</v>
      </c>
      <c r="I2066" s="1">
        <f>VLOOKUP(D2066, Spring!$A$1:$E$25, 5)</f>
        <v>272.01322657875102</v>
      </c>
      <c r="J2066" s="1">
        <f t="shared" si="193"/>
        <v>274.65526242631921</v>
      </c>
      <c r="K2066" s="47">
        <f t="shared" si="194"/>
        <v>5.1382572058877738</v>
      </c>
      <c r="L2066" s="48">
        <f>Solar!K2083/1000*Variables!$B$3</f>
        <v>0</v>
      </c>
      <c r="M2066" s="1">
        <f>IF(E2066=1, VLOOKUP(D2066, Sheet1!$E$2:$G$26, 2), Sheet1!$G$3)</f>
        <v>0.18618000000000001</v>
      </c>
      <c r="N2066" s="1">
        <f>'Electricity Rates'!$J$3</f>
        <v>0.19270000000000001</v>
      </c>
      <c r="O2066" s="145">
        <f>L2066-K2066</f>
        <v>-5.1382572058877738</v>
      </c>
      <c r="P2066">
        <f t="shared" si="195"/>
        <v>0.99014216357457407</v>
      </c>
      <c r="Q2066">
        <f>IF(O2066&gt;0, IF(Q2065+O2066*Variables!$B$5&lt;Variables!$B$4, Q2065+O2066*Variables!$B$5, Variables!$B$4), IF(Q2065&gt;-O2066, Q2065+O2066/Variables!$B$5, 0))</f>
        <v>0</v>
      </c>
      <c r="R2066">
        <f>IF(O2066&gt;0, 0, IF(Q2065&gt;-O2066, 0, -O2066 - Q2065*Variables!$B$5))</f>
        <v>5.1382572058877738</v>
      </c>
      <c r="S2066">
        <f t="shared" si="196"/>
        <v>0.9566407265921858</v>
      </c>
      <c r="T2066">
        <f t="shared" si="197"/>
        <v>0</v>
      </c>
    </row>
    <row r="2067" spans="1:20" x14ac:dyDescent="0.3">
      <c r="A2067" s="3">
        <f t="shared" si="192"/>
        <v>43187</v>
      </c>
      <c r="B2067">
        <v>3</v>
      </c>
      <c r="C2067">
        <v>28</v>
      </c>
      <c r="D2067">
        <v>2</v>
      </c>
      <c r="E2067">
        <v>1</v>
      </c>
      <c r="F2067" s="1">
        <f>VLOOKUP(A2067,Weather!$A$1:$E$366, 5)</f>
        <v>0.20512820512820629</v>
      </c>
      <c r="G2067" s="1">
        <f>VLOOKUP(D2067, Spring!$A$1:$E$25, 2)</f>
        <v>283.47213324791699</v>
      </c>
      <c r="H2067" s="1">
        <f>VLOOKUP(D2067, Spring!$A$1:$E$25, 3)</f>
        <v>272.193568553901</v>
      </c>
      <c r="I2067" s="1">
        <f>VLOOKUP(D2067, Spring!$A$1:$E$25, 5)</f>
        <v>263.43263079398702</v>
      </c>
      <c r="J2067" s="1">
        <f t="shared" si="193"/>
        <v>274.50712028600685</v>
      </c>
      <c r="K2067" s="47">
        <f t="shared" si="194"/>
        <v>5.1354857591904448</v>
      </c>
      <c r="L2067" s="48">
        <f>Solar!K2084/1000*Variables!$B$3</f>
        <v>0</v>
      </c>
      <c r="M2067" s="1">
        <f>IF(E2067=1, VLOOKUP(D2067, Sheet1!$E$2:$G$26, 2), Sheet1!$G$3)</f>
        <v>0.18618000000000001</v>
      </c>
      <c r="N2067" s="1">
        <f>'Electricity Rates'!$J$3</f>
        <v>0.19270000000000001</v>
      </c>
      <c r="O2067" s="145">
        <f>L2067-K2067</f>
        <v>-5.1354857591904448</v>
      </c>
      <c r="P2067">
        <f t="shared" si="195"/>
        <v>0.98960810579599878</v>
      </c>
      <c r="Q2067">
        <f>IF(O2067&gt;0, IF(Q2066+O2067*Variables!$B$5&lt;Variables!$B$4, Q2066+O2067*Variables!$B$5, Variables!$B$4), IF(Q2066&gt;-O2067, Q2066+O2067/Variables!$B$5, 0))</f>
        <v>0</v>
      </c>
      <c r="R2067">
        <f>IF(O2067&gt;0, 0, IF(Q2066&gt;-O2067, 0, -O2067 - Q2066*Variables!$B$5))</f>
        <v>5.1354857591904448</v>
      </c>
      <c r="S2067">
        <f t="shared" si="196"/>
        <v>0.95612473864607705</v>
      </c>
      <c r="T2067">
        <f t="shared" si="197"/>
        <v>0</v>
      </c>
    </row>
    <row r="2068" spans="1:20" x14ac:dyDescent="0.3">
      <c r="A2068" s="3">
        <f t="shared" si="192"/>
        <v>43187</v>
      </c>
      <c r="B2068">
        <v>3</v>
      </c>
      <c r="C2068">
        <v>28</v>
      </c>
      <c r="D2068">
        <v>3</v>
      </c>
      <c r="E2068">
        <v>1</v>
      </c>
      <c r="F2068" s="1">
        <f>VLOOKUP(A2068,Weather!$A$1:$E$366, 5)</f>
        <v>0.20512820512820629</v>
      </c>
      <c r="G2068" s="1">
        <f>VLOOKUP(D2068, Spring!$A$1:$E$25, 2)</f>
        <v>282.03074951953801</v>
      </c>
      <c r="H2068" s="1">
        <f>VLOOKUP(D2068, Spring!$A$1:$E$25, 3)</f>
        <v>263.612120501699</v>
      </c>
      <c r="I2068" s="1">
        <f>VLOOKUP(D2068, Spring!$A$1:$E$25, 5)</f>
        <v>268.00502374504498</v>
      </c>
      <c r="J2068" s="1">
        <f t="shared" si="193"/>
        <v>267.3903008130506</v>
      </c>
      <c r="K2068" s="47">
        <f t="shared" si="194"/>
        <v>5.0023441306016609</v>
      </c>
      <c r="L2068" s="48">
        <f>Solar!K2085/1000*Variables!$B$3</f>
        <v>0</v>
      </c>
      <c r="M2068" s="1">
        <f>IF(E2068=1, VLOOKUP(D2068, Sheet1!$E$2:$G$26, 2), Sheet1!$G$3)</f>
        <v>0.18618000000000001</v>
      </c>
      <c r="N2068" s="1">
        <f>'Electricity Rates'!$J$3</f>
        <v>0.19270000000000001</v>
      </c>
      <c r="O2068" s="145">
        <f>L2068-K2068</f>
        <v>-5.0023441306016609</v>
      </c>
      <c r="P2068">
        <f t="shared" si="195"/>
        <v>0.96395171396694013</v>
      </c>
      <c r="Q2068">
        <f>IF(O2068&gt;0, IF(Q2067+O2068*Variables!$B$5&lt;Variables!$B$4, Q2067+O2068*Variables!$B$5, Variables!$B$4), IF(Q2067&gt;-O2068, Q2067+O2068/Variables!$B$5, 0))</f>
        <v>0</v>
      </c>
      <c r="R2068">
        <f>IF(O2068&gt;0, 0, IF(Q2067&gt;-O2068, 0, -O2068 - Q2067*Variables!$B$5))</f>
        <v>5.0023441306016609</v>
      </c>
      <c r="S2068">
        <f t="shared" si="196"/>
        <v>0.93133643023541735</v>
      </c>
      <c r="T2068">
        <f t="shared" si="197"/>
        <v>0</v>
      </c>
    </row>
    <row r="2069" spans="1:20" x14ac:dyDescent="0.3">
      <c r="A2069" s="3">
        <f t="shared" si="192"/>
        <v>43187</v>
      </c>
      <c r="B2069">
        <v>3</v>
      </c>
      <c r="C2069">
        <v>28</v>
      </c>
      <c r="D2069">
        <v>4</v>
      </c>
      <c r="E2069">
        <v>1</v>
      </c>
      <c r="F2069" s="1">
        <f>VLOOKUP(A2069,Weather!$A$1:$E$366, 5)</f>
        <v>0.20512820512820629</v>
      </c>
      <c r="G2069" s="1">
        <f>VLOOKUP(D2069, Spring!$A$1:$E$25, 2)</f>
        <v>287.61061946902601</v>
      </c>
      <c r="H2069" s="1">
        <f>VLOOKUP(D2069, Spring!$A$1:$E$25, 3)</f>
        <v>280.54932735425899</v>
      </c>
      <c r="I2069" s="1">
        <f>VLOOKUP(D2069, Spring!$A$1:$E$25, 5)</f>
        <v>263.81039287256101</v>
      </c>
      <c r="J2069" s="1">
        <f t="shared" si="193"/>
        <v>281.99779753164711</v>
      </c>
      <c r="K2069" s="47">
        <f t="shared" si="194"/>
        <v>5.2756215279151233</v>
      </c>
      <c r="L2069" s="48">
        <f>Solar!K2086/1000*Variables!$B$3</f>
        <v>0</v>
      </c>
      <c r="M2069" s="1">
        <f>IF(E2069=1, VLOOKUP(D2069, Sheet1!$E$2:$G$26, 2), Sheet1!$G$3)</f>
        <v>0.18618000000000001</v>
      </c>
      <c r="N2069" s="1">
        <f>'Electricity Rates'!$J$3</f>
        <v>0.19270000000000001</v>
      </c>
      <c r="O2069" s="145">
        <f>L2069-K2069</f>
        <v>-5.2756215279151233</v>
      </c>
      <c r="P2069">
        <f t="shared" si="195"/>
        <v>1.0166122684292442</v>
      </c>
      <c r="Q2069">
        <f>IF(O2069&gt;0, IF(Q2068+O2069*Variables!$B$5&lt;Variables!$B$4, Q2068+O2069*Variables!$B$5, Variables!$B$4), IF(Q2068&gt;-O2069, Q2068+O2069/Variables!$B$5, 0))</f>
        <v>0</v>
      </c>
      <c r="R2069">
        <f>IF(O2069&gt;0, 0, IF(Q2068&gt;-O2069, 0, -O2069 - Q2068*Variables!$B$5))</f>
        <v>5.2756215279151233</v>
      </c>
      <c r="S2069">
        <f t="shared" si="196"/>
        <v>0.98221521606723772</v>
      </c>
      <c r="T2069">
        <f t="shared" si="197"/>
        <v>0</v>
      </c>
    </row>
    <row r="2070" spans="1:20" x14ac:dyDescent="0.3">
      <c r="A2070" s="3">
        <f t="shared" si="192"/>
        <v>43187</v>
      </c>
      <c r="B2070">
        <v>3</v>
      </c>
      <c r="C2070">
        <v>28</v>
      </c>
      <c r="D2070">
        <v>5</v>
      </c>
      <c r="E2070">
        <v>1</v>
      </c>
      <c r="F2070" s="1">
        <f>VLOOKUP(A2070,Weather!$A$1:$E$366, 5)</f>
        <v>0.20512820512820629</v>
      </c>
      <c r="G2070" s="1">
        <f>VLOOKUP(D2070, Spring!$A$1:$E$25, 2)</f>
        <v>318.58407079646003</v>
      </c>
      <c r="H2070" s="1">
        <f>VLOOKUP(D2070, Spring!$A$1:$E$25, 3)</f>
        <v>296.96508648302301</v>
      </c>
      <c r="I2070" s="1">
        <f>VLOOKUP(D2070, Spring!$A$1:$E$25, 5)</f>
        <v>263.982102908277</v>
      </c>
      <c r="J2070" s="1">
        <f t="shared" si="193"/>
        <v>301.39974993193317</v>
      </c>
      <c r="K2070" s="47">
        <f t="shared" si="194"/>
        <v>5.6385937165721884</v>
      </c>
      <c r="L2070" s="48">
        <f>Solar!K2087/1000*Variables!$B$3</f>
        <v>0</v>
      </c>
      <c r="M2070" s="1">
        <f>IF(E2070=1, VLOOKUP(D2070, Sheet1!$E$2:$G$26, 2), Sheet1!$G$3)</f>
        <v>0.18618000000000001</v>
      </c>
      <c r="N2070" s="1">
        <f>'Electricity Rates'!$J$3</f>
        <v>0.19270000000000001</v>
      </c>
      <c r="O2070" s="145">
        <f>L2070-K2070</f>
        <v>-5.6385937165721884</v>
      </c>
      <c r="P2070">
        <f t="shared" si="195"/>
        <v>1.0865570091834609</v>
      </c>
      <c r="Q2070">
        <f>IF(O2070&gt;0, IF(Q2069+O2070*Variables!$B$5&lt;Variables!$B$4, Q2069+O2070*Variables!$B$5, Variables!$B$4), IF(Q2069&gt;-O2070, Q2069+O2070/Variables!$B$5, 0))</f>
        <v>0</v>
      </c>
      <c r="R2070">
        <f>IF(O2070&gt;0, 0, IF(Q2069&gt;-O2070, 0, -O2070 - Q2069*Variables!$B$5))</f>
        <v>5.6385937165721884</v>
      </c>
      <c r="S2070">
        <f t="shared" si="196"/>
        <v>1.0497933781514102</v>
      </c>
      <c r="T2070">
        <f t="shared" si="197"/>
        <v>0</v>
      </c>
    </row>
    <row r="2071" spans="1:20" x14ac:dyDescent="0.3">
      <c r="A2071" s="3">
        <f t="shared" si="192"/>
        <v>43187</v>
      </c>
      <c r="B2071">
        <v>3</v>
      </c>
      <c r="C2071">
        <v>28</v>
      </c>
      <c r="D2071">
        <v>6</v>
      </c>
      <c r="E2071">
        <v>1</v>
      </c>
      <c r="F2071" s="1">
        <f>VLOOKUP(A2071,Weather!$A$1:$E$366, 5)</f>
        <v>0.20512820512820629</v>
      </c>
      <c r="G2071" s="1">
        <f>VLOOKUP(D2071, Spring!$A$1:$E$25, 2)</f>
        <v>389.38053097345102</v>
      </c>
      <c r="H2071" s="1">
        <f>VLOOKUP(D2071, Spring!$A$1:$E$25, 3)</f>
        <v>340.20659833439998</v>
      </c>
      <c r="I2071" s="1">
        <f>VLOOKUP(D2071, Spring!$A$1:$E$25, 5)</f>
        <v>264.16853094705402</v>
      </c>
      <c r="J2071" s="1">
        <f t="shared" si="193"/>
        <v>350.29355887574383</v>
      </c>
      <c r="K2071" s="47">
        <f t="shared" si="194"/>
        <v>6.5533002614585492</v>
      </c>
      <c r="L2071" s="48">
        <f>Solar!K2088/1000*Variables!$B$3</f>
        <v>0</v>
      </c>
      <c r="M2071" s="1">
        <f>IF(E2071=1, VLOOKUP(D2071, Sheet1!$E$2:$G$26, 2), Sheet1!$G$3)</f>
        <v>0.18618000000000001</v>
      </c>
      <c r="N2071" s="1">
        <f>'Electricity Rates'!$J$3</f>
        <v>0.19270000000000001</v>
      </c>
      <c r="O2071" s="145">
        <f>L2071-K2071</f>
        <v>-6.5533002614585492</v>
      </c>
      <c r="P2071">
        <f t="shared" si="195"/>
        <v>1.2628209603830625</v>
      </c>
      <c r="Q2071">
        <f>IF(O2071&gt;0, IF(Q2070+O2071*Variables!$B$5&lt;Variables!$B$4, Q2070+O2071*Variables!$B$5, Variables!$B$4), IF(Q2070&gt;-O2071, Q2070+O2071/Variables!$B$5, 0))</f>
        <v>0</v>
      </c>
      <c r="R2071">
        <f>IF(O2071&gt;0, 0, IF(Q2070&gt;-O2071, 0, -O2071 - Q2070*Variables!$B$5))</f>
        <v>6.5533002614585492</v>
      </c>
      <c r="S2071">
        <f t="shared" si="196"/>
        <v>1.2200934426783527</v>
      </c>
      <c r="T2071">
        <f t="shared" si="197"/>
        <v>0</v>
      </c>
    </row>
    <row r="2072" spans="1:20" x14ac:dyDescent="0.3">
      <c r="A2072" s="3">
        <f t="shared" si="192"/>
        <v>43187</v>
      </c>
      <c r="B2072">
        <v>3</v>
      </c>
      <c r="C2072">
        <v>28</v>
      </c>
      <c r="D2072">
        <v>7</v>
      </c>
      <c r="E2072">
        <v>1</v>
      </c>
      <c r="F2072" s="1">
        <f>VLOOKUP(A2072,Weather!$A$1:$E$366, 5)</f>
        <v>0.20512820512820629</v>
      </c>
      <c r="G2072" s="1">
        <f>VLOOKUP(D2072, Spring!$A$1:$E$25, 2)</f>
        <v>623.89380530973403</v>
      </c>
      <c r="H2072" s="1">
        <f>VLOOKUP(D2072, Spring!$A$1:$E$25, 3)</f>
        <v>374.47950032030701</v>
      </c>
      <c r="I2072" s="1">
        <f>VLOOKUP(D2072, Spring!$A$1:$E$25, 5)</f>
        <v>251.18725224694799</v>
      </c>
      <c r="J2072" s="1">
        <f t="shared" si="193"/>
        <v>425.64140903608723</v>
      </c>
      <c r="K2072" s="47">
        <f t="shared" si="194"/>
        <v>7.9629096409198219</v>
      </c>
      <c r="L2072" s="48">
        <f>Solar!K2089/1000*Variables!$B$3</f>
        <v>1.0363499999999999</v>
      </c>
      <c r="M2072" s="1">
        <f>IF(E2072=1, VLOOKUP(D2072, Sheet1!$E$2:$G$26, 2), Sheet1!$G$3)</f>
        <v>0.18618000000000001</v>
      </c>
      <c r="N2072" s="1">
        <f>'Electricity Rates'!$J$3</f>
        <v>0.19270000000000001</v>
      </c>
      <c r="O2072" s="145">
        <f>L2072-K2072</f>
        <v>-6.9265596409198222</v>
      </c>
      <c r="P2072">
        <f t="shared" si="195"/>
        <v>1.5344526878052498</v>
      </c>
      <c r="Q2072">
        <f>IF(O2072&gt;0, IF(Q2071+O2072*Variables!$B$5&lt;Variables!$B$4, Q2071+O2072*Variables!$B$5, Variables!$B$4), IF(Q2071&gt;-O2072, Q2071+O2072/Variables!$B$5, 0))</f>
        <v>0</v>
      </c>
      <c r="R2072">
        <f>IF(O2072&gt;0, 0, IF(Q2071&gt;-O2072, 0, -O2072 - Q2071*Variables!$B$5))</f>
        <v>6.9265596409198222</v>
      </c>
      <c r="S2072">
        <f t="shared" si="196"/>
        <v>1.2895868739464527</v>
      </c>
      <c r="T2072">
        <f t="shared" si="197"/>
        <v>0</v>
      </c>
    </row>
    <row r="2073" spans="1:20" x14ac:dyDescent="0.3">
      <c r="A2073" s="3">
        <f t="shared" si="192"/>
        <v>43187</v>
      </c>
      <c r="B2073">
        <v>3</v>
      </c>
      <c r="C2073">
        <v>28</v>
      </c>
      <c r="D2073">
        <v>8</v>
      </c>
      <c r="E2073">
        <v>1</v>
      </c>
      <c r="F2073" s="1">
        <f>VLOOKUP(A2073,Weather!$A$1:$E$366, 5)</f>
        <v>0.20512820512820629</v>
      </c>
      <c r="G2073" s="1">
        <f>VLOOKUP(D2073, Spring!$A$1:$E$25, 2)</f>
        <v>871.68141592920301</v>
      </c>
      <c r="H2073" s="1">
        <f>VLOOKUP(D2073, Spring!$A$1:$E$25, 3)</f>
        <v>578.35522101217202</v>
      </c>
      <c r="I2073" s="1">
        <f>VLOOKUP(D2073, Spring!$A$1:$E$25, 5)</f>
        <v>268.91753993484798</v>
      </c>
      <c r="J2073" s="1">
        <f t="shared" si="193"/>
        <v>638.52469689258896</v>
      </c>
      <c r="K2073" s="47">
        <f t="shared" si="194"/>
        <v>11.945535271969561</v>
      </c>
      <c r="L2073" s="48">
        <f>Solar!K2090/1000*Variables!$B$3</f>
        <v>7.5407999999999999</v>
      </c>
      <c r="M2073" s="1">
        <f>IF(E2073=1, VLOOKUP(D2073, Sheet1!$E$2:$G$26, 2), Sheet1!$G$3)</f>
        <v>0.18618000000000001</v>
      </c>
      <c r="N2073" s="1">
        <f>'Electricity Rates'!$J$3</f>
        <v>0.19270000000000001</v>
      </c>
      <c r="O2073" s="145">
        <f>L2073-K2073</f>
        <v>-4.4047352719695612</v>
      </c>
      <c r="P2073">
        <f t="shared" si="195"/>
        <v>2.3019046469085347</v>
      </c>
      <c r="Q2073">
        <f>IF(O2073&gt;0, IF(Q2072+O2073*Variables!$B$5&lt;Variables!$B$4, Q2072+O2073*Variables!$B$5, Variables!$B$4), IF(Q2072&gt;-O2073, Q2072+O2073/Variables!$B$5, 0))</f>
        <v>0</v>
      </c>
      <c r="R2073">
        <f>IF(O2073&gt;0, 0, IF(Q2072&gt;-O2073, 0, -O2073 - Q2072*Variables!$B$5))</f>
        <v>4.4047352719695612</v>
      </c>
      <c r="S2073">
        <f t="shared" si="196"/>
        <v>0.82007361293529291</v>
      </c>
      <c r="T2073">
        <f t="shared" si="197"/>
        <v>0</v>
      </c>
    </row>
    <row r="2074" spans="1:20" x14ac:dyDescent="0.3">
      <c r="A2074" s="3">
        <f t="shared" si="192"/>
        <v>43187</v>
      </c>
      <c r="B2074">
        <v>3</v>
      </c>
      <c r="C2074">
        <v>28</v>
      </c>
      <c r="D2074">
        <v>9</v>
      </c>
      <c r="E2074">
        <v>1</v>
      </c>
      <c r="F2074" s="1">
        <f>VLOOKUP(A2074,Weather!$A$1:$E$366, 5)</f>
        <v>0.20512820512820629</v>
      </c>
      <c r="G2074" s="1">
        <f>VLOOKUP(D2074, Spring!$A$1:$E$25, 2)</f>
        <v>1137.1681415929199</v>
      </c>
      <c r="H2074" s="1">
        <f>VLOOKUP(D2074, Spring!$A$1:$E$25, 3)</f>
        <v>786.77530429212004</v>
      </c>
      <c r="I2074" s="1">
        <f>VLOOKUP(D2074, Spring!$A$1:$E$25, 5)</f>
        <v>317.33977000667198</v>
      </c>
      <c r="J2074" s="1">
        <f t="shared" si="193"/>
        <v>858.65075809741279</v>
      </c>
      <c r="K2074" s="47">
        <f t="shared" si="194"/>
        <v>16.063658879715128</v>
      </c>
      <c r="L2074" s="48">
        <f>Solar!K2091/1000*Variables!$B$3</f>
        <v>14.647749999999998</v>
      </c>
      <c r="M2074" s="1">
        <f>IF(E2074=1, VLOOKUP(D2074, Sheet1!$E$2:$G$26, 2), Sheet1!$G$3)</f>
        <v>0.20441999999999999</v>
      </c>
      <c r="N2074" s="1">
        <f>'Electricity Rates'!$J$3</f>
        <v>0.19270000000000001</v>
      </c>
      <c r="O2074" s="145">
        <f>L2074-K2074</f>
        <v>-1.4159088797151291</v>
      </c>
      <c r="P2074">
        <f t="shared" si="195"/>
        <v>3.0954670661211052</v>
      </c>
      <c r="Q2074">
        <f>IF(O2074&gt;0, IF(Q2073+O2074*Variables!$B$5&lt;Variables!$B$4, Q2073+O2074*Variables!$B$5, Variables!$B$4), IF(Q2073&gt;-O2074, Q2073+O2074/Variables!$B$5, 0))</f>
        <v>0</v>
      </c>
      <c r="R2074">
        <f>IF(O2074&gt;0, 0, IF(Q2073&gt;-O2074, 0, -O2074 - Q2073*Variables!$B$5))</f>
        <v>1.4159088797151291</v>
      </c>
      <c r="S2074">
        <f t="shared" si="196"/>
        <v>0.28944009319136671</v>
      </c>
      <c r="T2074">
        <f t="shared" si="197"/>
        <v>0</v>
      </c>
    </row>
    <row r="2075" spans="1:20" x14ac:dyDescent="0.3">
      <c r="A2075" s="3">
        <f t="shared" si="192"/>
        <v>43187</v>
      </c>
      <c r="B2075">
        <v>3</v>
      </c>
      <c r="C2075">
        <v>28</v>
      </c>
      <c r="D2075">
        <v>10</v>
      </c>
      <c r="E2075">
        <v>1</v>
      </c>
      <c r="F2075" s="1">
        <f>VLOOKUP(A2075,Weather!$A$1:$E$366, 5)</f>
        <v>0.20512820512820629</v>
      </c>
      <c r="G2075" s="1">
        <f>VLOOKUP(D2075, Spring!$A$1:$E$25, 2)</f>
        <v>1207.9646017699099</v>
      </c>
      <c r="H2075" s="1">
        <f>VLOOKUP(D2075, Spring!$A$1:$E$25, 3)</f>
        <v>923.64670083279998</v>
      </c>
      <c r="I2075" s="1">
        <f>VLOOKUP(D2075, Spring!$A$1:$E$25, 5)</f>
        <v>339.44621060481097</v>
      </c>
      <c r="J2075" s="1">
        <f t="shared" si="193"/>
        <v>981.96832153784851</v>
      </c>
      <c r="K2075" s="47">
        <f t="shared" si="194"/>
        <v>18.370686800326428</v>
      </c>
      <c r="L2075" s="48">
        <f>Solar!K2092/1000*Variables!$B$3</f>
        <v>24.71855</v>
      </c>
      <c r="M2075" s="1">
        <f>IF(E2075=1, VLOOKUP(D2075, Sheet1!$E$2:$G$26, 2), Sheet1!$G$3)</f>
        <v>0.20441999999999999</v>
      </c>
      <c r="N2075" s="1">
        <f>'Electricity Rates'!$J$3</f>
        <v>0.19270000000000001</v>
      </c>
      <c r="O2075" s="145">
        <f>L2075-K2075</f>
        <v>6.3478631996735722</v>
      </c>
      <c r="P2075">
        <f t="shared" si="195"/>
        <v>3.5400313464229027</v>
      </c>
      <c r="Q2075">
        <f>IF(O2075&gt;0, IF(Q2074+O2075*Variables!$B$5&lt;Variables!$B$4, Q2074+O2075*Variables!$B$5, Variables!$B$4), IF(Q2074&gt;-O2075, Q2074+O2075/Variables!$B$5, 0))</f>
        <v>5.9669914076931576</v>
      </c>
      <c r="R2075">
        <f>IF(O2075&gt;0, 0, IF(Q2074&gt;-O2075, 0, -O2075 - Q2074*Variables!$B$5))</f>
        <v>0</v>
      </c>
      <c r="S2075">
        <f t="shared" si="196"/>
        <v>0</v>
      </c>
      <c r="T2075">
        <f t="shared" si="197"/>
        <v>0</v>
      </c>
    </row>
    <row r="2076" spans="1:20" x14ac:dyDescent="0.3">
      <c r="A2076" s="3">
        <f t="shared" si="192"/>
        <v>43187</v>
      </c>
      <c r="B2076">
        <v>3</v>
      </c>
      <c r="C2076">
        <v>28</v>
      </c>
      <c r="D2076">
        <v>11</v>
      </c>
      <c r="E2076">
        <v>1</v>
      </c>
      <c r="F2076" s="1">
        <f>VLOOKUP(A2076,Weather!$A$1:$E$366, 5)</f>
        <v>0.20512820512820629</v>
      </c>
      <c r="G2076" s="1">
        <f>VLOOKUP(D2076, Spring!$A$1:$E$25, 2)</f>
        <v>1274.3362831858401</v>
      </c>
      <c r="H2076" s="1">
        <f>VLOOKUP(D2076, Spring!$A$1:$E$25, 3)</f>
        <v>962.46396540679098</v>
      </c>
      <c r="I2076" s="1">
        <f>VLOOKUP(D2076, Spring!$A$1:$E$25, 5)</f>
        <v>352.80034538247099</v>
      </c>
      <c r="J2076" s="1">
        <f t="shared" si="193"/>
        <v>1026.4377741819808</v>
      </c>
      <c r="K2076" s="47">
        <f t="shared" si="194"/>
        <v>19.202622381942657</v>
      </c>
      <c r="L2076" s="48">
        <f>Solar!K2093/1000*Variables!$B$3</f>
        <v>30.650700000000004</v>
      </c>
      <c r="M2076" s="1">
        <f>IF(E2076=1, VLOOKUP(D2076, Sheet1!$E$2:$G$26, 2), Sheet1!$G$3)</f>
        <v>0.20441999999999999</v>
      </c>
      <c r="N2076" s="1">
        <f>'Electricity Rates'!$J$3</f>
        <v>0.19270000000000001</v>
      </c>
      <c r="O2076" s="145">
        <f>L2076-K2076</f>
        <v>11.448077618057347</v>
      </c>
      <c r="P2076">
        <f t="shared" si="195"/>
        <v>3.7003453330003504</v>
      </c>
      <c r="Q2076">
        <f>IF(O2076&gt;0, IF(Q2075+O2076*Variables!$B$5&lt;Variables!$B$4, Q2075+O2076*Variables!$B$5, Variables!$B$4), IF(Q2075&gt;-O2076, Q2075+O2076/Variables!$B$5, 0))</f>
        <v>16.728184368667065</v>
      </c>
      <c r="R2076">
        <f>IF(O2076&gt;0, 0, IF(Q2075&gt;-O2076, 0, -O2076 - Q2075*Variables!$B$5))</f>
        <v>0</v>
      </c>
      <c r="S2076">
        <f t="shared" si="196"/>
        <v>0</v>
      </c>
      <c r="T2076">
        <f t="shared" si="197"/>
        <v>0</v>
      </c>
    </row>
    <row r="2077" spans="1:20" x14ac:dyDescent="0.3">
      <c r="A2077" s="3">
        <f t="shared" si="192"/>
        <v>43187</v>
      </c>
      <c r="B2077">
        <v>3</v>
      </c>
      <c r="C2077">
        <v>28</v>
      </c>
      <c r="D2077">
        <v>12</v>
      </c>
      <c r="E2077">
        <v>1</v>
      </c>
      <c r="F2077" s="1">
        <f>VLOOKUP(A2077,Weather!$A$1:$E$366, 5)</f>
        <v>0.20512820512820629</v>
      </c>
      <c r="G2077" s="1">
        <f>VLOOKUP(D2077, Spring!$A$1:$E$25, 2)</f>
        <v>1314.1592920353901</v>
      </c>
      <c r="H2077" s="1">
        <f>VLOOKUP(D2077, Spring!$A$1:$E$25, 3)</f>
        <v>983.10377962844302</v>
      </c>
      <c r="I2077" s="1">
        <f>VLOOKUP(D2077, Spring!$A$1:$E$25, 5)</f>
        <v>344.20503159464602</v>
      </c>
      <c r="J2077" s="1">
        <f t="shared" si="193"/>
        <v>1051.0126026862788</v>
      </c>
      <c r="K2077" s="47">
        <f t="shared" si="194"/>
        <v>19.662368860237567</v>
      </c>
      <c r="L2077" s="48">
        <f>Solar!K2094/1000*Variables!$B$3</f>
        <v>25.482100000000003</v>
      </c>
      <c r="M2077" s="1">
        <f>IF(E2077=1, VLOOKUP(D2077, Sheet1!$E$2:$G$26, 2), Sheet1!$G$3)</f>
        <v>0.20441999999999999</v>
      </c>
      <c r="N2077" s="1">
        <f>'Electricity Rates'!$J$3</f>
        <v>0.19270000000000001</v>
      </c>
      <c r="O2077" s="145">
        <f>L2077-K2077</f>
        <v>5.8197311397624354</v>
      </c>
      <c r="P2077">
        <f t="shared" si="195"/>
        <v>3.7889384793677796</v>
      </c>
      <c r="Q2077">
        <f>IF(O2077&gt;0, IF(Q2076+O2077*Variables!$B$5&lt;Variables!$B$4, Q2076+O2077*Variables!$B$5, Variables!$B$4), IF(Q2076&gt;-O2077, Q2076+O2077/Variables!$B$5, 0))</f>
        <v>22.198731640043754</v>
      </c>
      <c r="R2077">
        <f>IF(O2077&gt;0, 0, IF(Q2076&gt;-O2077, 0, -O2077 - Q2076*Variables!$B$5))</f>
        <v>0</v>
      </c>
      <c r="S2077">
        <f t="shared" si="196"/>
        <v>0</v>
      </c>
      <c r="T2077">
        <f t="shared" si="197"/>
        <v>0</v>
      </c>
    </row>
    <row r="2078" spans="1:20" x14ac:dyDescent="0.3">
      <c r="A2078" s="3">
        <f t="shared" si="192"/>
        <v>43187</v>
      </c>
      <c r="B2078">
        <v>3</v>
      </c>
      <c r="C2078">
        <v>28</v>
      </c>
      <c r="D2078">
        <v>13</v>
      </c>
      <c r="E2078">
        <v>1</v>
      </c>
      <c r="F2078" s="1">
        <f>VLOOKUP(A2078,Weather!$A$1:$E$366, 5)</f>
        <v>0.20512820512820629</v>
      </c>
      <c r="G2078" s="1">
        <f>VLOOKUP(D2078, Spring!$A$1:$E$25, 2)</f>
        <v>1362.8318584070701</v>
      </c>
      <c r="H2078" s="1">
        <f>VLOOKUP(D2078, Spring!$A$1:$E$25, 3)</f>
        <v>999.59961563100603</v>
      </c>
      <c r="I2078" s="1">
        <f>VLOOKUP(D2078, Spring!$A$1:$E$25, 5)</f>
        <v>326.84269398328001</v>
      </c>
      <c r="J2078" s="1">
        <f t="shared" si="193"/>
        <v>1074.1087936363529</v>
      </c>
      <c r="K2078" s="47">
        <f t="shared" si="194"/>
        <v>20.094452951870853</v>
      </c>
      <c r="L2078" s="48">
        <f>Solar!K2095/1000*Variables!$B$3</f>
        <v>38.083449999999999</v>
      </c>
      <c r="M2078" s="1">
        <f>IF(E2078=1, VLOOKUP(D2078, Sheet1!$E$2:$G$26, 2), Sheet1!$G$3)</f>
        <v>0.20441999999999999</v>
      </c>
      <c r="N2078" s="1">
        <f>'Electricity Rates'!$J$3</f>
        <v>0.19270000000000001</v>
      </c>
      <c r="O2078" s="145">
        <f>L2078-K2078</f>
        <v>17.988997048129146</v>
      </c>
      <c r="P2078">
        <f t="shared" si="195"/>
        <v>3.8722010838255136</v>
      </c>
      <c r="Q2078">
        <f>IF(O2078&gt;0, IF(Q2077+O2078*Variables!$B$5&lt;Variables!$B$4, Q2077+O2078*Variables!$B$5, Variables!$B$4), IF(Q2077&gt;-O2078, Q2077+O2078/Variables!$B$5, 0))</f>
        <v>39.10838886528515</v>
      </c>
      <c r="R2078">
        <f>IF(O2078&gt;0, 0, IF(Q2077&gt;-O2078, 0, -O2078 - Q2077*Variables!$B$5))</f>
        <v>0</v>
      </c>
      <c r="S2078">
        <f t="shared" si="196"/>
        <v>0</v>
      </c>
      <c r="T2078">
        <f t="shared" si="197"/>
        <v>0</v>
      </c>
    </row>
    <row r="2079" spans="1:20" x14ac:dyDescent="0.3">
      <c r="A2079" s="3">
        <f t="shared" si="192"/>
        <v>43187</v>
      </c>
      <c r="B2079">
        <v>3</v>
      </c>
      <c r="C2079">
        <v>28</v>
      </c>
      <c r="D2079">
        <v>14</v>
      </c>
      <c r="E2079">
        <v>1</v>
      </c>
      <c r="F2079" s="1">
        <f>VLOOKUP(A2079,Weather!$A$1:$E$366, 5)</f>
        <v>0.20512820512820629</v>
      </c>
      <c r="G2079" s="1">
        <f>VLOOKUP(D2079, Spring!$A$1:$E$25, 2)</f>
        <v>1402.65486725663</v>
      </c>
      <c r="H2079" s="1">
        <f>VLOOKUP(D2079, Spring!$A$1:$E$25, 3)</f>
        <v>1011.55108904548</v>
      </c>
      <c r="I2079" s="1">
        <f>VLOOKUP(D2079, Spring!$A$1:$E$25, 5)</f>
        <v>309.49016837395499</v>
      </c>
      <c r="J2079" s="1">
        <f t="shared" si="193"/>
        <v>1091.7775050887933</v>
      </c>
      <c r="K2079" s="47">
        <f t="shared" si="194"/>
        <v>20.424999627500672</v>
      </c>
      <c r="L2079" s="48">
        <f>Solar!K2096/1000*Variables!$B$3</f>
        <v>34.173349999999999</v>
      </c>
      <c r="M2079" s="1">
        <f>IF(E2079=1, VLOOKUP(D2079, Sheet1!$E$2:$G$26, 2), Sheet1!$G$3)</f>
        <v>0.20441999999999999</v>
      </c>
      <c r="N2079" s="1">
        <f>'Electricity Rates'!$J$3</f>
        <v>0.19270000000000001</v>
      </c>
      <c r="O2079" s="145">
        <f>L2079-K2079</f>
        <v>13.748350372499328</v>
      </c>
      <c r="P2079">
        <f t="shared" si="195"/>
        <v>3.9358974282193797</v>
      </c>
      <c r="Q2079">
        <f>IF(O2079&gt;0, IF(Q2078+O2079*Variables!$B$5&lt;Variables!$B$4, Q2078+O2079*Variables!$B$5, Variables!$B$4), IF(Q2078&gt;-O2079, Q2078+O2079/Variables!$B$5, 0))</f>
        <v>52.031838215434519</v>
      </c>
      <c r="R2079">
        <f>IF(O2079&gt;0, 0, IF(Q2078&gt;-O2079, 0, -O2079 - Q2078*Variables!$B$5))</f>
        <v>0</v>
      </c>
      <c r="S2079">
        <f t="shared" si="196"/>
        <v>0</v>
      </c>
      <c r="T2079">
        <f t="shared" si="197"/>
        <v>0</v>
      </c>
    </row>
    <row r="2080" spans="1:20" x14ac:dyDescent="0.3">
      <c r="A2080" s="3">
        <f t="shared" si="192"/>
        <v>43187</v>
      </c>
      <c r="B2080">
        <v>3</v>
      </c>
      <c r="C2080">
        <v>28</v>
      </c>
      <c r="D2080">
        <v>15</v>
      </c>
      <c r="E2080">
        <v>1</v>
      </c>
      <c r="F2080" s="1">
        <f>VLOOKUP(A2080,Weather!$A$1:$E$366, 5)</f>
        <v>0.20512820512820629</v>
      </c>
      <c r="G2080" s="1">
        <f>VLOOKUP(D2080, Spring!$A$1:$E$25, 2)</f>
        <v>1371.6814159292001</v>
      </c>
      <c r="H2080" s="1">
        <f>VLOOKUP(D2080, Spring!$A$1:$E$25, 3)</f>
        <v>1005.48526585522</v>
      </c>
      <c r="I2080" s="1">
        <f>VLOOKUP(D2080, Spring!$A$1:$E$25, 5)</f>
        <v>300.89485458612899</v>
      </c>
      <c r="J2080" s="1">
        <f t="shared" si="193"/>
        <v>1080.6024248447548</v>
      </c>
      <c r="K2080" s="47">
        <f t="shared" si="194"/>
        <v>20.215935959529958</v>
      </c>
      <c r="L2080" s="48">
        <f>Solar!K2097/1000*Variables!$B$3</f>
        <v>30.220099999999999</v>
      </c>
      <c r="M2080" s="1">
        <f>IF(E2080=1, VLOOKUP(D2080, Sheet1!$E$2:$G$26, 2), Sheet1!$G$3)</f>
        <v>0.20441999999999999</v>
      </c>
      <c r="N2080" s="1">
        <f>'Electricity Rates'!$J$3</f>
        <v>0.19270000000000001</v>
      </c>
      <c r="O2080" s="145">
        <f>L2080-K2080</f>
        <v>10.004164040470041</v>
      </c>
      <c r="P2080">
        <f t="shared" si="195"/>
        <v>3.8956108594014229</v>
      </c>
      <c r="Q2080">
        <f>IF(O2080&gt;0, IF(Q2079+O2080*Variables!$B$5&lt;Variables!$B$4, Q2079+O2080*Variables!$B$5, Variables!$B$4), IF(Q2079&gt;-O2080, Q2079+O2080/Variables!$B$5, 0))</f>
        <v>61.435752413476358</v>
      </c>
      <c r="R2080">
        <f>IF(O2080&gt;0, 0, IF(Q2079&gt;-O2080, 0, -O2080 - Q2079*Variables!$B$5))</f>
        <v>0</v>
      </c>
      <c r="S2080">
        <f t="shared" si="196"/>
        <v>0</v>
      </c>
      <c r="T2080">
        <f t="shared" si="197"/>
        <v>0</v>
      </c>
    </row>
    <row r="2081" spans="1:20" x14ac:dyDescent="0.3">
      <c r="A2081" s="3">
        <f t="shared" si="192"/>
        <v>43187</v>
      </c>
      <c r="B2081">
        <v>3</v>
      </c>
      <c r="C2081">
        <v>28</v>
      </c>
      <c r="D2081">
        <v>16</v>
      </c>
      <c r="E2081">
        <v>1</v>
      </c>
      <c r="F2081" s="1">
        <f>VLOOKUP(A2081,Weather!$A$1:$E$366, 5)</f>
        <v>0.20512820512820629</v>
      </c>
      <c r="G2081" s="1">
        <f>VLOOKUP(D2081, Spring!$A$1:$E$25, 2)</f>
        <v>1283.1858407079601</v>
      </c>
      <c r="H2081" s="1">
        <f>VLOOKUP(D2081, Spring!$A$1:$E$25, 3)</f>
        <v>954.93673926969905</v>
      </c>
      <c r="I2081" s="1">
        <f>VLOOKUP(D2081, Spring!$A$1:$E$25, 5)</f>
        <v>270.36971623690101</v>
      </c>
      <c r="J2081" s="1">
        <f t="shared" si="193"/>
        <v>1022.269888282676</v>
      </c>
      <c r="K2081" s="47">
        <f t="shared" si="194"/>
        <v>19.124649473045029</v>
      </c>
      <c r="L2081" s="48">
        <f>Solar!K2098/1000*Variables!$B$3</f>
        <v>22.0245</v>
      </c>
      <c r="M2081" s="1">
        <f>IF(E2081=1, VLOOKUP(D2081, Sheet1!$E$2:$G$26, 2), Sheet1!$G$3)</f>
        <v>0.20441999999999999</v>
      </c>
      <c r="N2081" s="1">
        <f>'Electricity Rates'!$J$3</f>
        <v>0.19270000000000001</v>
      </c>
      <c r="O2081" s="145">
        <f>L2081-K2081</f>
        <v>2.899850526954971</v>
      </c>
      <c r="P2081">
        <f t="shared" si="195"/>
        <v>3.6853199534557772</v>
      </c>
      <c r="Q2081">
        <f>IF(O2081&gt;0, IF(Q2080+O2081*Variables!$B$5&lt;Variables!$B$4, Q2080+O2081*Variables!$B$5, Variables!$B$4), IF(Q2080&gt;-O2081, Q2080+O2081/Variables!$B$5, 0))</f>
        <v>64.161611908814024</v>
      </c>
      <c r="R2081">
        <f>IF(O2081&gt;0, 0, IF(Q2080&gt;-O2081, 0, -O2081 - Q2080*Variables!$B$5))</f>
        <v>0</v>
      </c>
      <c r="S2081">
        <f t="shared" si="196"/>
        <v>0</v>
      </c>
      <c r="T2081">
        <f t="shared" si="197"/>
        <v>0</v>
      </c>
    </row>
    <row r="2082" spans="1:20" x14ac:dyDescent="0.3">
      <c r="A2082" s="3">
        <f t="shared" si="192"/>
        <v>43187</v>
      </c>
      <c r="B2082">
        <v>3</v>
      </c>
      <c r="C2082">
        <v>28</v>
      </c>
      <c r="D2082">
        <v>17</v>
      </c>
      <c r="E2082">
        <v>1</v>
      </c>
      <c r="F2082" s="1">
        <f>VLOOKUP(A2082,Weather!$A$1:$E$366, 5)</f>
        <v>0.20512820512820629</v>
      </c>
      <c r="G2082" s="1">
        <f>VLOOKUP(D2082, Spring!$A$1:$E$25, 2)</f>
        <v>973.45132743362797</v>
      </c>
      <c r="H2082" s="1">
        <f>VLOOKUP(D2082, Spring!$A$1:$E$25, 3)</f>
        <v>850.97693786034597</v>
      </c>
      <c r="I2082" s="1">
        <f>VLOOKUP(D2082, Spring!$A$1:$E$25, 5)</f>
        <v>257.39334353781499</v>
      </c>
      <c r="J2082" s="1">
        <f t="shared" si="193"/>
        <v>876.09988956768598</v>
      </c>
      <c r="K2082" s="47">
        <f t="shared" si="194"/>
        <v>16.390097647796868</v>
      </c>
      <c r="L2082" s="48">
        <f>Solar!K2099/1000*Variables!$B$3</f>
        <v>12.619249999999999</v>
      </c>
      <c r="M2082" s="1">
        <f>IF(E2082=1, VLOOKUP(D2082, Sheet1!$E$2:$G$26, 2), Sheet1!$G$3)</f>
        <v>0.20441999999999999</v>
      </c>
      <c r="N2082" s="1">
        <f>'Electricity Rates'!$J$3</f>
        <v>0.19270000000000001</v>
      </c>
      <c r="O2082" s="145">
        <f>L2082-K2082</f>
        <v>-3.7708476477968684</v>
      </c>
      <c r="P2082">
        <f t="shared" si="195"/>
        <v>3.1583718167304564</v>
      </c>
      <c r="Q2082">
        <f>IF(O2082&gt;0, IF(Q2081+O2082*Variables!$B$5&lt;Variables!$B$4, Q2081+O2082*Variables!$B$5, Variables!$B$4), IF(Q2081&gt;-O2082, Q2081+O2082/Variables!$B$5, 0))</f>
        <v>60.150071857966289</v>
      </c>
      <c r="R2082">
        <f>IF(O2082&gt;0, 0, IF(Q2081&gt;-O2082, 0, -O2082 - Q2081*Variables!$B$5))</f>
        <v>0</v>
      </c>
      <c r="S2082">
        <f t="shared" si="196"/>
        <v>0</v>
      </c>
      <c r="T2082">
        <f t="shared" si="197"/>
        <v>0</v>
      </c>
    </row>
    <row r="2083" spans="1:20" x14ac:dyDescent="0.3">
      <c r="A2083" s="3">
        <f t="shared" si="192"/>
        <v>43187</v>
      </c>
      <c r="B2083">
        <v>3</v>
      </c>
      <c r="C2083">
        <v>28</v>
      </c>
      <c r="D2083">
        <v>18</v>
      </c>
      <c r="E2083">
        <v>1</v>
      </c>
      <c r="F2083" s="1">
        <f>VLOOKUP(A2083,Weather!$A$1:$E$366, 5)</f>
        <v>0.20512820512820629</v>
      </c>
      <c r="G2083" s="1">
        <f>VLOOKUP(D2083, Spring!$A$1:$E$25, 2)</f>
        <v>690.26548672566298</v>
      </c>
      <c r="H2083" s="1">
        <f>VLOOKUP(D2083, Spring!$A$1:$E$25, 3)</f>
        <v>590.923299339663</v>
      </c>
      <c r="I2083" s="1">
        <f>VLOOKUP(D2083, Spring!$A$1:$E$25, 5)</f>
        <v>248.81274775305101</v>
      </c>
      <c r="J2083" s="1">
        <f t="shared" si="193"/>
        <v>611.3011839316631</v>
      </c>
      <c r="K2083" s="47">
        <f t="shared" si="194"/>
        <v>11.436237141632144</v>
      </c>
      <c r="L2083" s="48">
        <f>Solar!K2100/1000*Variables!$B$3</f>
        <v>2.3928000000000003</v>
      </c>
      <c r="M2083" s="1">
        <f>IF(E2083=1, VLOOKUP(D2083, Sheet1!$E$2:$G$26, 2), Sheet1!$G$3)</f>
        <v>0.20441999999999999</v>
      </c>
      <c r="N2083" s="1">
        <f>'Electricity Rates'!$J$3</f>
        <v>0.19270000000000001</v>
      </c>
      <c r="O2083" s="145">
        <f>L2083-K2083</f>
        <v>-9.0434371416321433</v>
      </c>
      <c r="P2083">
        <f t="shared" si="195"/>
        <v>2.2037628971925143</v>
      </c>
      <c r="Q2083">
        <f>IF(O2083&gt;0, IF(Q2082+O2083*Variables!$B$5&lt;Variables!$B$4, Q2082+O2083*Variables!$B$5, Variables!$B$4), IF(Q2082&gt;-O2083, Q2082+O2083/Variables!$B$5, 0))</f>
        <v>50.529394047719329</v>
      </c>
      <c r="R2083">
        <f>IF(O2083&gt;0, 0, IF(Q2082&gt;-O2083, 0, -O2083 - Q2082*Variables!$B$5))</f>
        <v>0</v>
      </c>
      <c r="S2083">
        <f t="shared" si="196"/>
        <v>0</v>
      </c>
      <c r="T2083">
        <f t="shared" si="197"/>
        <v>0</v>
      </c>
    </row>
    <row r="2084" spans="1:20" x14ac:dyDescent="0.3">
      <c r="A2084" s="3">
        <f t="shared" si="192"/>
        <v>43187</v>
      </c>
      <c r="B2084">
        <v>3</v>
      </c>
      <c r="C2084">
        <v>28</v>
      </c>
      <c r="D2084">
        <v>19</v>
      </c>
      <c r="E2084">
        <v>1</v>
      </c>
      <c r="F2084" s="1">
        <f>VLOOKUP(A2084,Weather!$A$1:$E$366, 5)</f>
        <v>0.20512820512820629</v>
      </c>
      <c r="G2084" s="1">
        <f>VLOOKUP(D2084, Spring!$A$1:$E$25, 2)</f>
        <v>482.300884955752</v>
      </c>
      <c r="H2084" s="1">
        <f>VLOOKUP(D2084, Spring!$A$1:$E$25, 3)</f>
        <v>454.99679692504799</v>
      </c>
      <c r="I2084" s="1">
        <f>VLOOKUP(D2084, Spring!$A$1:$E$25, 5)</f>
        <v>266.52341143686903</v>
      </c>
      <c r="J2084" s="1">
        <f t="shared" si="193"/>
        <v>460.59763549544886</v>
      </c>
      <c r="K2084" s="47">
        <f t="shared" si="194"/>
        <v>8.6168715599769676</v>
      </c>
      <c r="L2084" s="48">
        <f>Solar!K2101/1000*Variables!$B$3</f>
        <v>1.485E-2</v>
      </c>
      <c r="M2084" s="1">
        <f>IF(E2084=1, VLOOKUP(D2084, Sheet1!$E$2:$G$26, 2), Sheet1!$G$3)</f>
        <v>0.20441999999999999</v>
      </c>
      <c r="N2084" s="1">
        <f>'Electricity Rates'!$J$3</f>
        <v>0.19270000000000001</v>
      </c>
      <c r="O2084" s="145">
        <f>L2084-K2084</f>
        <v>-8.6020215599769685</v>
      </c>
      <c r="P2084">
        <f t="shared" si="195"/>
        <v>1.6604711496075617</v>
      </c>
      <c r="Q2084">
        <f>IF(O2084&gt;0, IF(Q2083+O2084*Variables!$B$5&lt;Variables!$B$4, Q2083+O2084*Variables!$B$5, Variables!$B$4), IF(Q2083&gt;-O2084, Q2083+O2084/Variables!$B$5, 0))</f>
        <v>41.378307281786384</v>
      </c>
      <c r="R2084">
        <f>IF(O2084&gt;0, 0, IF(Q2083&gt;-O2084, 0, -O2084 - Q2083*Variables!$B$5))</f>
        <v>0</v>
      </c>
      <c r="S2084">
        <f t="shared" si="196"/>
        <v>0</v>
      </c>
      <c r="T2084">
        <f t="shared" si="197"/>
        <v>0</v>
      </c>
    </row>
    <row r="2085" spans="1:20" x14ac:dyDescent="0.3">
      <c r="A2085" s="3">
        <f t="shared" si="192"/>
        <v>43187</v>
      </c>
      <c r="B2085">
        <v>3</v>
      </c>
      <c r="C2085">
        <v>28</v>
      </c>
      <c r="D2085">
        <v>20</v>
      </c>
      <c r="E2085">
        <v>1</v>
      </c>
      <c r="F2085" s="1">
        <f>VLOOKUP(A2085,Weather!$A$1:$E$366, 5)</f>
        <v>0.20512820512820629</v>
      </c>
      <c r="G2085" s="1">
        <f>VLOOKUP(D2085, Spring!$A$1:$E$25, 2)</f>
        <v>415.92920353982299</v>
      </c>
      <c r="H2085" s="1">
        <f>VLOOKUP(D2085, Spring!$A$1:$E$25, 3)</f>
        <v>371.98648067830999</v>
      </c>
      <c r="I2085" s="1">
        <f>VLOOKUP(D2085, Spring!$A$1:$E$25, 5)</f>
        <v>284.25369912476901</v>
      </c>
      <c r="J2085" s="1">
        <f t="shared" si="193"/>
        <v>381.00037254733837</v>
      </c>
      <c r="K2085" s="47">
        <f t="shared" si="194"/>
        <v>7.1277640646425526</v>
      </c>
      <c r="L2085" s="48">
        <f>Solar!K2102/1000*Variables!$B$3</f>
        <v>0</v>
      </c>
      <c r="M2085" s="1">
        <f>IF(E2085=1, VLOOKUP(D2085, Sheet1!$E$2:$G$26, 2), Sheet1!$G$3)</f>
        <v>0.20441999999999999</v>
      </c>
      <c r="N2085" s="1">
        <f>'Electricity Rates'!$J$3</f>
        <v>0.19270000000000001</v>
      </c>
      <c r="O2085" s="145">
        <f>L2085-K2085</f>
        <v>-7.1277640646425526</v>
      </c>
      <c r="P2085">
        <f t="shared" si="195"/>
        <v>1.37352013525662</v>
      </c>
      <c r="Q2085">
        <f>IF(O2085&gt;0, IF(Q2084+O2085*Variables!$B$5&lt;Variables!$B$4, Q2084+O2085*Variables!$B$5, Variables!$B$4), IF(Q2084&gt;-O2085, Q2084+O2085/Variables!$B$5, 0))</f>
        <v>33.79557955344324</v>
      </c>
      <c r="R2085">
        <f>IF(O2085&gt;0, 0, IF(Q2084&gt;-O2085, 0, -O2085 - Q2084*Variables!$B$5))</f>
        <v>0</v>
      </c>
      <c r="S2085">
        <f t="shared" si="196"/>
        <v>0</v>
      </c>
      <c r="T2085">
        <f t="shared" si="197"/>
        <v>0</v>
      </c>
    </row>
    <row r="2086" spans="1:20" x14ac:dyDescent="0.3">
      <c r="A2086" s="3">
        <f t="shared" si="192"/>
        <v>43187</v>
      </c>
      <c r="B2086">
        <v>3</v>
      </c>
      <c r="C2086">
        <v>28</v>
      </c>
      <c r="D2086">
        <v>21</v>
      </c>
      <c r="E2086">
        <v>1</v>
      </c>
      <c r="F2086" s="1">
        <f>VLOOKUP(A2086,Weather!$A$1:$E$366, 5)</f>
        <v>0.20512820512820629</v>
      </c>
      <c r="G2086" s="1">
        <f>VLOOKUP(D2086, Spring!$A$1:$E$25, 2)</f>
        <v>371.68141592920301</v>
      </c>
      <c r="H2086" s="1">
        <f>VLOOKUP(D2086, Spring!$A$1:$E$25, 3)</f>
        <v>318.10538116591903</v>
      </c>
      <c r="I2086" s="1">
        <f>VLOOKUP(D2086, Spring!$A$1:$E$25, 5)</f>
        <v>271.28223242670401</v>
      </c>
      <c r="J2086" s="1">
        <f t="shared" si="193"/>
        <v>329.09533701479785</v>
      </c>
      <c r="K2086" s="47">
        <f t="shared" si="194"/>
        <v>6.1567234208519235</v>
      </c>
      <c r="L2086" s="48">
        <f>Solar!K2103/1000*Variables!$B$3</f>
        <v>0</v>
      </c>
      <c r="M2086" s="1">
        <f>IF(E2086=1, VLOOKUP(D2086, Sheet1!$E$2:$G$26, 2), Sheet1!$G$3)</f>
        <v>0.20441999999999999</v>
      </c>
      <c r="N2086" s="1">
        <f>'Electricity Rates'!$J$3</f>
        <v>0.19270000000000001</v>
      </c>
      <c r="O2086" s="145">
        <f>L2086-K2086</f>
        <v>-6.1567234208519235</v>
      </c>
      <c r="P2086">
        <f t="shared" si="195"/>
        <v>1.1864006031981658</v>
      </c>
      <c r="Q2086">
        <f>IF(O2086&gt;0, IF(Q2085+O2086*Variables!$B$5&lt;Variables!$B$4, Q2085+O2086*Variables!$B$5, Variables!$B$4), IF(Q2085&gt;-O2086, Q2085+O2086/Variables!$B$5, 0))</f>
        <v>27.245873786579491</v>
      </c>
      <c r="R2086">
        <f>IF(O2086&gt;0, 0, IF(Q2085&gt;-O2086, 0, -O2086 - Q2085*Variables!$B$5))</f>
        <v>0</v>
      </c>
      <c r="S2086">
        <f t="shared" si="196"/>
        <v>0</v>
      </c>
      <c r="T2086">
        <f t="shared" si="197"/>
        <v>0</v>
      </c>
    </row>
    <row r="2087" spans="1:20" x14ac:dyDescent="0.3">
      <c r="A2087" s="3">
        <f t="shared" si="192"/>
        <v>43187</v>
      </c>
      <c r="B2087">
        <v>3</v>
      </c>
      <c r="C2087">
        <v>28</v>
      </c>
      <c r="D2087">
        <v>22</v>
      </c>
      <c r="E2087">
        <v>1</v>
      </c>
      <c r="F2087" s="1">
        <f>VLOOKUP(A2087,Weather!$A$1:$E$366, 5)</f>
        <v>0.20512820512820629</v>
      </c>
      <c r="G2087" s="1">
        <f>VLOOKUP(D2087, Spring!$A$1:$E$25, 2)</f>
        <v>345.13274336283098</v>
      </c>
      <c r="H2087" s="1">
        <f>VLOOKUP(D2087, Spring!$A$1:$E$25, 3)</f>
        <v>289.79820627802701</v>
      </c>
      <c r="I2087" s="1">
        <f>VLOOKUP(D2087, Spring!$A$1:$E$25, 5)</f>
        <v>275.85953137878198</v>
      </c>
      <c r="J2087" s="1">
        <f t="shared" si="193"/>
        <v>301.14888055183303</v>
      </c>
      <c r="K2087" s="47">
        <f t="shared" si="194"/>
        <v>5.6339004462206619</v>
      </c>
      <c r="L2087" s="48">
        <f>Solar!K2104/1000*Variables!$B$3</f>
        <v>0</v>
      </c>
      <c r="M2087" s="1">
        <f>IF(E2087=1, VLOOKUP(D2087, Sheet1!$E$2:$G$26, 2), Sheet1!$G$3)</f>
        <v>0.18618000000000001</v>
      </c>
      <c r="N2087" s="1">
        <f>'Electricity Rates'!$J$3</f>
        <v>0.19270000000000001</v>
      </c>
      <c r="O2087" s="145">
        <f>L2087-K2087</f>
        <v>-5.6339004462206619</v>
      </c>
      <c r="P2087">
        <f t="shared" si="195"/>
        <v>1.0856526159867217</v>
      </c>
      <c r="Q2087">
        <f>IF(O2087&gt;0, IF(Q2086+O2087*Variables!$B$5&lt;Variables!$B$4, Q2086+O2087*Variables!$B$5, Variables!$B$4), IF(Q2086&gt;-O2087, Q2086+O2087/Variables!$B$5, 0))</f>
        <v>21.252362673578787</v>
      </c>
      <c r="R2087">
        <f>IF(O2087&gt;0, 0, IF(Q2086&gt;-O2087, 0, -O2087 - Q2086*Variables!$B$5))</f>
        <v>0</v>
      </c>
      <c r="S2087">
        <f t="shared" si="196"/>
        <v>0</v>
      </c>
      <c r="T2087">
        <f t="shared" si="197"/>
        <v>0</v>
      </c>
    </row>
    <row r="2088" spans="1:20" x14ac:dyDescent="0.3">
      <c r="A2088" s="3">
        <f t="shared" si="192"/>
        <v>43187</v>
      </c>
      <c r="B2088">
        <v>3</v>
      </c>
      <c r="C2088">
        <v>28</v>
      </c>
      <c r="D2088">
        <v>23</v>
      </c>
      <c r="E2088">
        <v>1</v>
      </c>
      <c r="F2088" s="1">
        <f>VLOOKUP(A2088,Weather!$A$1:$E$366, 5)</f>
        <v>0.20512820512820629</v>
      </c>
      <c r="G2088" s="1">
        <f>VLOOKUP(D2088, Spring!$A$1:$E$25, 2)</f>
        <v>318.58407079646003</v>
      </c>
      <c r="H2088" s="1">
        <f>VLOOKUP(D2088, Spring!$A$1:$E$25, 3)</f>
        <v>270.57975656630401</v>
      </c>
      <c r="I2088" s="1">
        <f>VLOOKUP(D2088, Spring!$A$1:$E$25, 5)</f>
        <v>271.64527650221697</v>
      </c>
      <c r="J2088" s="1">
        <f t="shared" si="193"/>
        <v>280.42679538274632</v>
      </c>
      <c r="K2088" s="47">
        <f t="shared" si="194"/>
        <v>5.2462311822114067</v>
      </c>
      <c r="L2088" s="48">
        <f>Solar!K2105/1000*Variables!$B$3</f>
        <v>0</v>
      </c>
      <c r="M2088" s="1">
        <f>IF(E2088=1, VLOOKUP(D2088, Sheet1!$E$2:$G$26, 2), Sheet1!$G$3)</f>
        <v>0.18618000000000001</v>
      </c>
      <c r="N2088" s="1">
        <f>'Electricity Rates'!$J$3</f>
        <v>0.19270000000000001</v>
      </c>
      <c r="O2088" s="145">
        <f>L2088-K2088</f>
        <v>-5.2462311822114067</v>
      </c>
      <c r="P2088">
        <f t="shared" si="195"/>
        <v>1.010948748812138</v>
      </c>
      <c r="Q2088">
        <f>IF(O2088&gt;0, IF(Q2087+O2088*Variables!$B$5&lt;Variables!$B$4, Q2087+O2088*Variables!$B$5, Variables!$B$4), IF(Q2087&gt;-O2088, Q2087+O2088/Variables!$B$5, 0))</f>
        <v>15.671265671226227</v>
      </c>
      <c r="R2088">
        <f>IF(O2088&gt;0, 0, IF(Q2087&gt;-O2088, 0, -O2088 - Q2087*Variables!$B$5))</f>
        <v>0</v>
      </c>
      <c r="S2088">
        <f t="shared" si="196"/>
        <v>0</v>
      </c>
      <c r="T2088">
        <f t="shared" si="197"/>
        <v>0</v>
      </c>
    </row>
    <row r="2089" spans="1:20" x14ac:dyDescent="0.3">
      <c r="A2089" s="3">
        <f t="shared" si="192"/>
        <v>43187</v>
      </c>
      <c r="B2089">
        <v>3</v>
      </c>
      <c r="C2089">
        <v>28</v>
      </c>
      <c r="D2089">
        <v>24</v>
      </c>
      <c r="E2089">
        <v>1</v>
      </c>
      <c r="F2089" s="1">
        <f>VLOOKUP(A2089,Weather!$A$1:$E$366, 5)</f>
        <v>0.20512820512820629</v>
      </c>
      <c r="G2089" s="1">
        <f>VLOOKUP(D2089, Spring!$A$1:$E$25, 2)</f>
        <v>287.61061946902601</v>
      </c>
      <c r="H2089" s="1">
        <f>VLOOKUP(D2089, Spring!$A$1:$E$25, 3)</f>
        <v>251.20115310698301</v>
      </c>
      <c r="I2089" s="1">
        <f>VLOOKUP(D2089, Spring!$A$1:$E$25, 5)</f>
        <v>267.465363632795</v>
      </c>
      <c r="J2089" s="1">
        <f t="shared" si="193"/>
        <v>258.66976159150471</v>
      </c>
      <c r="K2089" s="47">
        <f t="shared" si="194"/>
        <v>4.8392000746731654</v>
      </c>
      <c r="L2089" s="48">
        <f>Solar!K2106/1000*Variables!$B$3</f>
        <v>0</v>
      </c>
      <c r="M2089" s="1">
        <f>IF(E2089=1, VLOOKUP(D2089, Sheet1!$E$2:$G$26, 2), Sheet1!$G$3)</f>
        <v>0.18618000000000001</v>
      </c>
      <c r="N2089" s="1">
        <f>'Electricity Rates'!$J$3</f>
        <v>0.19270000000000001</v>
      </c>
      <c r="O2089" s="145">
        <f>L2089-K2089</f>
        <v>-4.8392000746731654</v>
      </c>
      <c r="P2089">
        <f t="shared" si="195"/>
        <v>0.93251385438951906</v>
      </c>
      <c r="Q2089">
        <f>IF(O2089&gt;0, IF(Q2088+O2089*Variables!$B$5&lt;Variables!$B$4, Q2088+O2089*Variables!$B$5, Variables!$B$4), IF(Q2088&gt;-O2089, Q2088+O2089/Variables!$B$5, 0))</f>
        <v>10.52318048540371</v>
      </c>
      <c r="R2089">
        <f>IF(O2089&gt;0, 0, IF(Q2088&gt;-O2089, 0, -O2089 - Q2088*Variables!$B$5))</f>
        <v>0</v>
      </c>
      <c r="S2089">
        <f t="shared" si="196"/>
        <v>0</v>
      </c>
      <c r="T2089">
        <f t="shared" si="197"/>
        <v>0</v>
      </c>
    </row>
    <row r="2090" spans="1:20" x14ac:dyDescent="0.3">
      <c r="A2090" s="3">
        <f t="shared" si="192"/>
        <v>43188</v>
      </c>
      <c r="B2090">
        <v>3</v>
      </c>
      <c r="C2090">
        <v>29</v>
      </c>
      <c r="D2090">
        <v>1</v>
      </c>
      <c r="E2090">
        <v>1</v>
      </c>
      <c r="F2090" s="1">
        <f>VLOOKUP(A2090,Weather!$A$1:$E$366, 5)</f>
        <v>0.20512820512820629</v>
      </c>
      <c r="G2090" s="1">
        <f>VLOOKUP(D2090, Spring!$A$1:$E$25, 2)</f>
        <v>284.91351697629602</v>
      </c>
      <c r="H2090" s="1">
        <f>VLOOKUP(D2090, Spring!$A$1:$E$25, 3)</f>
        <v>272.00797092955099</v>
      </c>
      <c r="I2090" s="1">
        <f>VLOOKUP(D2090, Spring!$A$1:$E$25, 5)</f>
        <v>272.01322657875102</v>
      </c>
      <c r="J2090" s="1">
        <f t="shared" si="193"/>
        <v>274.65526242631921</v>
      </c>
      <c r="K2090" s="47">
        <f t="shared" si="194"/>
        <v>5.1382572058877738</v>
      </c>
      <c r="L2090" s="48">
        <f>Solar!K2107/1000*Variables!$B$3</f>
        <v>0</v>
      </c>
      <c r="M2090" s="1">
        <f>IF(E2090=1, VLOOKUP(D2090, Sheet1!$E$2:$G$26, 2), Sheet1!$G$3)</f>
        <v>0.18618000000000001</v>
      </c>
      <c r="N2090" s="1">
        <f>'Electricity Rates'!$J$3</f>
        <v>0.19270000000000001</v>
      </c>
      <c r="O2090" s="145">
        <f>L2090-K2090</f>
        <v>-5.1382572058877738</v>
      </c>
      <c r="P2090">
        <f t="shared" si="195"/>
        <v>0.99014216357457407</v>
      </c>
      <c r="Q2090">
        <f>IF(O2090&gt;0, IF(Q2089+O2090*Variables!$B$5&lt;Variables!$B$4, Q2089+O2090*Variables!$B$5, Variables!$B$4), IF(Q2089&gt;-O2090, Q2089+O2090/Variables!$B$5, 0))</f>
        <v>5.0569494153103332</v>
      </c>
      <c r="R2090">
        <f>IF(O2090&gt;0, 0, IF(Q2089&gt;-O2090, 0, -O2090 - Q2089*Variables!$B$5))</f>
        <v>0</v>
      </c>
      <c r="S2090">
        <f t="shared" si="196"/>
        <v>0</v>
      </c>
      <c r="T2090">
        <f t="shared" si="197"/>
        <v>0</v>
      </c>
    </row>
    <row r="2091" spans="1:20" x14ac:dyDescent="0.3">
      <c r="A2091" s="3">
        <f t="shared" si="192"/>
        <v>43188</v>
      </c>
      <c r="B2091">
        <v>3</v>
      </c>
      <c r="C2091">
        <v>29</v>
      </c>
      <c r="D2091">
        <v>2</v>
      </c>
      <c r="E2091">
        <v>1</v>
      </c>
      <c r="F2091" s="1">
        <f>VLOOKUP(A2091,Weather!$A$1:$E$366, 5)</f>
        <v>0.20512820512820629</v>
      </c>
      <c r="G2091" s="1">
        <f>VLOOKUP(D2091, Spring!$A$1:$E$25, 2)</f>
        <v>283.47213324791699</v>
      </c>
      <c r="H2091" s="1">
        <f>VLOOKUP(D2091, Spring!$A$1:$E$25, 3)</f>
        <v>272.193568553901</v>
      </c>
      <c r="I2091" s="1">
        <f>VLOOKUP(D2091, Spring!$A$1:$E$25, 5)</f>
        <v>263.43263079398702</v>
      </c>
      <c r="J2091" s="1">
        <f t="shared" si="193"/>
        <v>274.50712028600685</v>
      </c>
      <c r="K2091" s="47">
        <f t="shared" si="194"/>
        <v>5.1354857591904448</v>
      </c>
      <c r="L2091" s="48">
        <f>Solar!K2108/1000*Variables!$B$3</f>
        <v>0</v>
      </c>
      <c r="M2091" s="1">
        <f>IF(E2091=1, VLOOKUP(D2091, Sheet1!$E$2:$G$26, 2), Sheet1!$G$3)</f>
        <v>0.18618000000000001</v>
      </c>
      <c r="N2091" s="1">
        <f>'Electricity Rates'!$J$3</f>
        <v>0.19270000000000001</v>
      </c>
      <c r="O2091" s="145">
        <f>L2091-K2091</f>
        <v>-5.1354857591904448</v>
      </c>
      <c r="P2091">
        <f t="shared" si="195"/>
        <v>0.98960810579599878</v>
      </c>
      <c r="Q2091">
        <f>IF(O2091&gt;0, IF(Q2090+O2091*Variables!$B$5&lt;Variables!$B$4, Q2090+O2091*Variables!$B$5, Variables!$B$4), IF(Q2090&gt;-O2091, Q2090+O2091/Variables!$B$5, 0))</f>
        <v>0</v>
      </c>
      <c r="R2091">
        <f>IF(O2091&gt;0, 0, IF(Q2090&gt;-O2091, 0, -O2091 - Q2090*Variables!$B$5))</f>
        <v>0.38195330879873168</v>
      </c>
      <c r="S2091">
        <f t="shared" si="196"/>
        <v>7.1112067032147869E-2</v>
      </c>
      <c r="T2091">
        <f t="shared" si="197"/>
        <v>0</v>
      </c>
    </row>
    <row r="2092" spans="1:20" x14ac:dyDescent="0.3">
      <c r="A2092" s="3">
        <f t="shared" si="192"/>
        <v>43188</v>
      </c>
      <c r="B2092">
        <v>3</v>
      </c>
      <c r="C2092">
        <v>29</v>
      </c>
      <c r="D2092">
        <v>3</v>
      </c>
      <c r="E2092">
        <v>1</v>
      </c>
      <c r="F2092" s="1">
        <f>VLOOKUP(A2092,Weather!$A$1:$E$366, 5)</f>
        <v>0.20512820512820629</v>
      </c>
      <c r="G2092" s="1">
        <f>VLOOKUP(D2092, Spring!$A$1:$E$25, 2)</f>
        <v>282.03074951953801</v>
      </c>
      <c r="H2092" s="1">
        <f>VLOOKUP(D2092, Spring!$A$1:$E$25, 3)</f>
        <v>263.612120501699</v>
      </c>
      <c r="I2092" s="1">
        <f>VLOOKUP(D2092, Spring!$A$1:$E$25, 5)</f>
        <v>268.00502374504498</v>
      </c>
      <c r="J2092" s="1">
        <f t="shared" si="193"/>
        <v>267.3903008130506</v>
      </c>
      <c r="K2092" s="47">
        <f t="shared" si="194"/>
        <v>5.0023441306016609</v>
      </c>
      <c r="L2092" s="48">
        <f>Solar!K2109/1000*Variables!$B$3</f>
        <v>0</v>
      </c>
      <c r="M2092" s="1">
        <f>IF(E2092=1, VLOOKUP(D2092, Sheet1!$E$2:$G$26, 2), Sheet1!$G$3)</f>
        <v>0.18618000000000001</v>
      </c>
      <c r="N2092" s="1">
        <f>'Electricity Rates'!$J$3</f>
        <v>0.19270000000000001</v>
      </c>
      <c r="O2092" s="145">
        <f>L2092-K2092</f>
        <v>-5.0023441306016609</v>
      </c>
      <c r="P2092">
        <f t="shared" si="195"/>
        <v>0.96395171396694013</v>
      </c>
      <c r="Q2092">
        <f>IF(O2092&gt;0, IF(Q2091+O2092*Variables!$B$5&lt;Variables!$B$4, Q2091+O2092*Variables!$B$5, Variables!$B$4), IF(Q2091&gt;-O2092, Q2091+O2092/Variables!$B$5, 0))</f>
        <v>0</v>
      </c>
      <c r="R2092">
        <f>IF(O2092&gt;0, 0, IF(Q2091&gt;-O2092, 0, -O2092 - Q2091*Variables!$B$5))</f>
        <v>5.0023441306016609</v>
      </c>
      <c r="S2092">
        <f t="shared" si="196"/>
        <v>0.93133643023541735</v>
      </c>
      <c r="T2092">
        <f t="shared" si="197"/>
        <v>0</v>
      </c>
    </row>
    <row r="2093" spans="1:20" x14ac:dyDescent="0.3">
      <c r="A2093" s="3">
        <f t="shared" si="192"/>
        <v>43188</v>
      </c>
      <c r="B2093">
        <v>3</v>
      </c>
      <c r="C2093">
        <v>29</v>
      </c>
      <c r="D2093">
        <v>4</v>
      </c>
      <c r="E2093">
        <v>1</v>
      </c>
      <c r="F2093" s="1">
        <f>VLOOKUP(A2093,Weather!$A$1:$E$366, 5)</f>
        <v>0.20512820512820629</v>
      </c>
      <c r="G2093" s="1">
        <f>VLOOKUP(D2093, Spring!$A$1:$E$25, 2)</f>
        <v>287.61061946902601</v>
      </c>
      <c r="H2093" s="1">
        <f>VLOOKUP(D2093, Spring!$A$1:$E$25, 3)</f>
        <v>280.54932735425899</v>
      </c>
      <c r="I2093" s="1">
        <f>VLOOKUP(D2093, Spring!$A$1:$E$25, 5)</f>
        <v>263.81039287256101</v>
      </c>
      <c r="J2093" s="1">
        <f t="shared" si="193"/>
        <v>281.99779753164711</v>
      </c>
      <c r="K2093" s="47">
        <f t="shared" si="194"/>
        <v>5.2756215279151233</v>
      </c>
      <c r="L2093" s="48">
        <f>Solar!K2110/1000*Variables!$B$3</f>
        <v>0</v>
      </c>
      <c r="M2093" s="1">
        <f>IF(E2093=1, VLOOKUP(D2093, Sheet1!$E$2:$G$26, 2), Sheet1!$G$3)</f>
        <v>0.18618000000000001</v>
      </c>
      <c r="N2093" s="1">
        <f>'Electricity Rates'!$J$3</f>
        <v>0.19270000000000001</v>
      </c>
      <c r="O2093" s="145">
        <f>L2093-K2093</f>
        <v>-5.2756215279151233</v>
      </c>
      <c r="P2093">
        <f t="shared" si="195"/>
        <v>1.0166122684292442</v>
      </c>
      <c r="Q2093">
        <f>IF(O2093&gt;0, IF(Q2092+O2093*Variables!$B$5&lt;Variables!$B$4, Q2092+O2093*Variables!$B$5, Variables!$B$4), IF(Q2092&gt;-O2093, Q2092+O2093/Variables!$B$5, 0))</f>
        <v>0</v>
      </c>
      <c r="R2093">
        <f>IF(O2093&gt;0, 0, IF(Q2092&gt;-O2093, 0, -O2093 - Q2092*Variables!$B$5))</f>
        <v>5.2756215279151233</v>
      </c>
      <c r="S2093">
        <f t="shared" si="196"/>
        <v>0.98221521606723772</v>
      </c>
      <c r="T2093">
        <f t="shared" si="197"/>
        <v>0</v>
      </c>
    </row>
    <row r="2094" spans="1:20" x14ac:dyDescent="0.3">
      <c r="A2094" s="3">
        <f t="shared" si="192"/>
        <v>43188</v>
      </c>
      <c r="B2094">
        <v>3</v>
      </c>
      <c r="C2094">
        <v>29</v>
      </c>
      <c r="D2094">
        <v>5</v>
      </c>
      <c r="E2094">
        <v>1</v>
      </c>
      <c r="F2094" s="1">
        <f>VLOOKUP(A2094,Weather!$A$1:$E$366, 5)</f>
        <v>0.20512820512820629</v>
      </c>
      <c r="G2094" s="1">
        <f>VLOOKUP(D2094, Spring!$A$1:$E$25, 2)</f>
        <v>318.58407079646003</v>
      </c>
      <c r="H2094" s="1">
        <f>VLOOKUP(D2094, Spring!$A$1:$E$25, 3)</f>
        <v>296.96508648302301</v>
      </c>
      <c r="I2094" s="1">
        <f>VLOOKUP(D2094, Spring!$A$1:$E$25, 5)</f>
        <v>263.982102908277</v>
      </c>
      <c r="J2094" s="1">
        <f t="shared" si="193"/>
        <v>301.39974993193317</v>
      </c>
      <c r="K2094" s="47">
        <f t="shared" si="194"/>
        <v>5.6385937165721884</v>
      </c>
      <c r="L2094" s="48">
        <f>Solar!K2111/1000*Variables!$B$3</f>
        <v>0</v>
      </c>
      <c r="M2094" s="1">
        <f>IF(E2094=1, VLOOKUP(D2094, Sheet1!$E$2:$G$26, 2), Sheet1!$G$3)</f>
        <v>0.18618000000000001</v>
      </c>
      <c r="N2094" s="1">
        <f>'Electricity Rates'!$J$3</f>
        <v>0.19270000000000001</v>
      </c>
      <c r="O2094" s="145">
        <f>L2094-K2094</f>
        <v>-5.6385937165721884</v>
      </c>
      <c r="P2094">
        <f t="shared" si="195"/>
        <v>1.0865570091834609</v>
      </c>
      <c r="Q2094">
        <f>IF(O2094&gt;0, IF(Q2093+O2094*Variables!$B$5&lt;Variables!$B$4, Q2093+O2094*Variables!$B$5, Variables!$B$4), IF(Q2093&gt;-O2094, Q2093+O2094/Variables!$B$5, 0))</f>
        <v>0</v>
      </c>
      <c r="R2094">
        <f>IF(O2094&gt;0, 0, IF(Q2093&gt;-O2094, 0, -O2094 - Q2093*Variables!$B$5))</f>
        <v>5.6385937165721884</v>
      </c>
      <c r="S2094">
        <f t="shared" si="196"/>
        <v>1.0497933781514102</v>
      </c>
      <c r="T2094">
        <f t="shared" si="197"/>
        <v>0</v>
      </c>
    </row>
    <row r="2095" spans="1:20" x14ac:dyDescent="0.3">
      <c r="A2095" s="3">
        <f t="shared" si="192"/>
        <v>43188</v>
      </c>
      <c r="B2095">
        <v>3</v>
      </c>
      <c r="C2095">
        <v>29</v>
      </c>
      <c r="D2095">
        <v>6</v>
      </c>
      <c r="E2095">
        <v>1</v>
      </c>
      <c r="F2095" s="1">
        <f>VLOOKUP(A2095,Weather!$A$1:$E$366, 5)</f>
        <v>0.20512820512820629</v>
      </c>
      <c r="G2095" s="1">
        <f>VLOOKUP(D2095, Spring!$A$1:$E$25, 2)</f>
        <v>389.38053097345102</v>
      </c>
      <c r="H2095" s="1">
        <f>VLOOKUP(D2095, Spring!$A$1:$E$25, 3)</f>
        <v>340.20659833439998</v>
      </c>
      <c r="I2095" s="1">
        <f>VLOOKUP(D2095, Spring!$A$1:$E$25, 5)</f>
        <v>264.16853094705402</v>
      </c>
      <c r="J2095" s="1">
        <f t="shared" si="193"/>
        <v>350.29355887574383</v>
      </c>
      <c r="K2095" s="47">
        <f t="shared" si="194"/>
        <v>6.5533002614585492</v>
      </c>
      <c r="L2095" s="48">
        <f>Solar!K2112/1000*Variables!$B$3</f>
        <v>0</v>
      </c>
      <c r="M2095" s="1">
        <f>IF(E2095=1, VLOOKUP(D2095, Sheet1!$E$2:$G$26, 2), Sheet1!$G$3)</f>
        <v>0.18618000000000001</v>
      </c>
      <c r="N2095" s="1">
        <f>'Electricity Rates'!$J$3</f>
        <v>0.19270000000000001</v>
      </c>
      <c r="O2095" s="145">
        <f>L2095-K2095</f>
        <v>-6.5533002614585492</v>
      </c>
      <c r="P2095">
        <f t="shared" si="195"/>
        <v>1.2628209603830625</v>
      </c>
      <c r="Q2095">
        <f>IF(O2095&gt;0, IF(Q2094+O2095*Variables!$B$5&lt;Variables!$B$4, Q2094+O2095*Variables!$B$5, Variables!$B$4), IF(Q2094&gt;-O2095, Q2094+O2095/Variables!$B$5, 0))</f>
        <v>0</v>
      </c>
      <c r="R2095">
        <f>IF(O2095&gt;0, 0, IF(Q2094&gt;-O2095, 0, -O2095 - Q2094*Variables!$B$5))</f>
        <v>6.5533002614585492</v>
      </c>
      <c r="S2095">
        <f t="shared" si="196"/>
        <v>1.2200934426783527</v>
      </c>
      <c r="T2095">
        <f t="shared" si="197"/>
        <v>0</v>
      </c>
    </row>
    <row r="2096" spans="1:20" x14ac:dyDescent="0.3">
      <c r="A2096" s="3">
        <f t="shared" si="192"/>
        <v>43188</v>
      </c>
      <c r="B2096">
        <v>3</v>
      </c>
      <c r="C2096">
        <v>29</v>
      </c>
      <c r="D2096">
        <v>7</v>
      </c>
      <c r="E2096">
        <v>1</v>
      </c>
      <c r="F2096" s="1">
        <f>VLOOKUP(A2096,Weather!$A$1:$E$366, 5)</f>
        <v>0.20512820512820629</v>
      </c>
      <c r="G2096" s="1">
        <f>VLOOKUP(D2096, Spring!$A$1:$E$25, 2)</f>
        <v>623.89380530973403</v>
      </c>
      <c r="H2096" s="1">
        <f>VLOOKUP(D2096, Spring!$A$1:$E$25, 3)</f>
        <v>374.47950032030701</v>
      </c>
      <c r="I2096" s="1">
        <f>VLOOKUP(D2096, Spring!$A$1:$E$25, 5)</f>
        <v>251.18725224694799</v>
      </c>
      <c r="J2096" s="1">
        <f t="shared" si="193"/>
        <v>425.64140903608723</v>
      </c>
      <c r="K2096" s="47">
        <f t="shared" si="194"/>
        <v>7.9629096409198219</v>
      </c>
      <c r="L2096" s="48">
        <f>Solar!K2113/1000*Variables!$B$3</f>
        <v>0.69340000000000002</v>
      </c>
      <c r="M2096" s="1">
        <f>IF(E2096=1, VLOOKUP(D2096, Sheet1!$E$2:$G$26, 2), Sheet1!$G$3)</f>
        <v>0.18618000000000001</v>
      </c>
      <c r="N2096" s="1">
        <f>'Electricity Rates'!$J$3</f>
        <v>0.19270000000000001</v>
      </c>
      <c r="O2096" s="145">
        <f>L2096-K2096</f>
        <v>-7.2695096409198214</v>
      </c>
      <c r="P2096">
        <f t="shared" si="195"/>
        <v>1.5344526878052498</v>
      </c>
      <c r="Q2096">
        <f>IF(O2096&gt;0, IF(Q2095+O2096*Variables!$B$5&lt;Variables!$B$4, Q2095+O2096*Variables!$B$5, Variables!$B$4), IF(Q2095&gt;-O2096, Q2095+O2096/Variables!$B$5, 0))</f>
        <v>0</v>
      </c>
      <c r="R2096">
        <f>IF(O2096&gt;0, 0, IF(Q2095&gt;-O2096, 0, -O2096 - Q2095*Variables!$B$5))</f>
        <v>7.2695096409198214</v>
      </c>
      <c r="S2096">
        <f t="shared" si="196"/>
        <v>1.3534373049464525</v>
      </c>
      <c r="T2096">
        <f t="shared" si="197"/>
        <v>0</v>
      </c>
    </row>
    <row r="2097" spans="1:20" x14ac:dyDescent="0.3">
      <c r="A2097" s="3">
        <f t="shared" si="192"/>
        <v>43188</v>
      </c>
      <c r="B2097">
        <v>3</v>
      </c>
      <c r="C2097">
        <v>29</v>
      </c>
      <c r="D2097">
        <v>8</v>
      </c>
      <c r="E2097">
        <v>1</v>
      </c>
      <c r="F2097" s="1">
        <f>VLOOKUP(A2097,Weather!$A$1:$E$366, 5)</f>
        <v>0.20512820512820629</v>
      </c>
      <c r="G2097" s="1">
        <f>VLOOKUP(D2097, Spring!$A$1:$E$25, 2)</f>
        <v>871.68141592920301</v>
      </c>
      <c r="H2097" s="1">
        <f>VLOOKUP(D2097, Spring!$A$1:$E$25, 3)</f>
        <v>578.35522101217202</v>
      </c>
      <c r="I2097" s="1">
        <f>VLOOKUP(D2097, Spring!$A$1:$E$25, 5)</f>
        <v>268.91753993484798</v>
      </c>
      <c r="J2097" s="1">
        <f t="shared" si="193"/>
        <v>638.52469689258896</v>
      </c>
      <c r="K2097" s="47">
        <f t="shared" si="194"/>
        <v>11.945535271969561</v>
      </c>
      <c r="L2097" s="48">
        <f>Solar!K2114/1000*Variables!$B$3</f>
        <v>5.8881999999999994</v>
      </c>
      <c r="M2097" s="1">
        <f>IF(E2097=1, VLOOKUP(D2097, Sheet1!$E$2:$G$26, 2), Sheet1!$G$3)</f>
        <v>0.18618000000000001</v>
      </c>
      <c r="N2097" s="1">
        <f>'Electricity Rates'!$J$3</f>
        <v>0.19270000000000001</v>
      </c>
      <c r="O2097" s="145">
        <f>L2097-K2097</f>
        <v>-6.0573352719695617</v>
      </c>
      <c r="P2097">
        <f t="shared" si="195"/>
        <v>2.3019046469085347</v>
      </c>
      <c r="Q2097">
        <f>IF(O2097&gt;0, IF(Q2096+O2097*Variables!$B$5&lt;Variables!$B$4, Q2096+O2097*Variables!$B$5, Variables!$B$4), IF(Q2096&gt;-O2097, Q2096+O2097/Variables!$B$5, 0))</f>
        <v>0</v>
      </c>
      <c r="R2097">
        <f>IF(O2097&gt;0, 0, IF(Q2096&gt;-O2097, 0, -O2097 - Q2096*Variables!$B$5))</f>
        <v>6.0573352719695617</v>
      </c>
      <c r="S2097">
        <f t="shared" si="196"/>
        <v>1.127754680935293</v>
      </c>
      <c r="T2097">
        <f t="shared" si="197"/>
        <v>0</v>
      </c>
    </row>
    <row r="2098" spans="1:20" x14ac:dyDescent="0.3">
      <c r="A2098" s="3">
        <f t="shared" si="192"/>
        <v>43188</v>
      </c>
      <c r="B2098">
        <v>3</v>
      </c>
      <c r="C2098">
        <v>29</v>
      </c>
      <c r="D2098">
        <v>9</v>
      </c>
      <c r="E2098">
        <v>1</v>
      </c>
      <c r="F2098" s="1">
        <f>VLOOKUP(A2098,Weather!$A$1:$E$366, 5)</f>
        <v>0.20512820512820629</v>
      </c>
      <c r="G2098" s="1">
        <f>VLOOKUP(D2098, Spring!$A$1:$E$25, 2)</f>
        <v>1137.1681415929199</v>
      </c>
      <c r="H2098" s="1">
        <f>VLOOKUP(D2098, Spring!$A$1:$E$25, 3)</f>
        <v>786.77530429212004</v>
      </c>
      <c r="I2098" s="1">
        <f>VLOOKUP(D2098, Spring!$A$1:$E$25, 5)</f>
        <v>317.33977000667198</v>
      </c>
      <c r="J2098" s="1">
        <f t="shared" si="193"/>
        <v>858.65075809741279</v>
      </c>
      <c r="K2098" s="47">
        <f t="shared" si="194"/>
        <v>16.063658879715128</v>
      </c>
      <c r="L2098" s="48">
        <f>Solar!K2115/1000*Variables!$B$3</f>
        <v>16.442899999999998</v>
      </c>
      <c r="M2098" s="1">
        <f>IF(E2098=1, VLOOKUP(D2098, Sheet1!$E$2:$G$26, 2), Sheet1!$G$3)</f>
        <v>0.20441999999999999</v>
      </c>
      <c r="N2098" s="1">
        <f>'Electricity Rates'!$J$3</f>
        <v>0.19270000000000001</v>
      </c>
      <c r="O2098" s="145">
        <f>L2098-K2098</f>
        <v>0.37924112028487045</v>
      </c>
      <c r="P2098">
        <f t="shared" si="195"/>
        <v>3.0954670661211052</v>
      </c>
      <c r="Q2098">
        <f>IF(O2098&gt;0, IF(Q2097+O2098*Variables!$B$5&lt;Variables!$B$4, Q2097+O2098*Variables!$B$5, Variables!$B$4), IF(Q2097&gt;-O2098, Q2097+O2098/Variables!$B$5, 0))</f>
        <v>0.35648665306777821</v>
      </c>
      <c r="R2098">
        <f>IF(O2098&gt;0, 0, IF(Q2097&gt;-O2098, 0, -O2098 - Q2097*Variables!$B$5))</f>
        <v>0</v>
      </c>
      <c r="S2098">
        <f t="shared" si="196"/>
        <v>0</v>
      </c>
      <c r="T2098">
        <f t="shared" si="197"/>
        <v>0</v>
      </c>
    </row>
    <row r="2099" spans="1:20" x14ac:dyDescent="0.3">
      <c r="A2099" s="3">
        <f t="shared" si="192"/>
        <v>43188</v>
      </c>
      <c r="B2099">
        <v>3</v>
      </c>
      <c r="C2099">
        <v>29</v>
      </c>
      <c r="D2099">
        <v>10</v>
      </c>
      <c r="E2099">
        <v>1</v>
      </c>
      <c r="F2099" s="1">
        <f>VLOOKUP(A2099,Weather!$A$1:$E$366, 5)</f>
        <v>0.20512820512820629</v>
      </c>
      <c r="G2099" s="1">
        <f>VLOOKUP(D2099, Spring!$A$1:$E$25, 2)</f>
        <v>1207.9646017699099</v>
      </c>
      <c r="H2099" s="1">
        <f>VLOOKUP(D2099, Spring!$A$1:$E$25, 3)</f>
        <v>923.64670083279998</v>
      </c>
      <c r="I2099" s="1">
        <f>VLOOKUP(D2099, Spring!$A$1:$E$25, 5)</f>
        <v>339.44621060481097</v>
      </c>
      <c r="J2099" s="1">
        <f t="shared" si="193"/>
        <v>981.96832153784851</v>
      </c>
      <c r="K2099" s="47">
        <f t="shared" si="194"/>
        <v>18.370686800326428</v>
      </c>
      <c r="L2099" s="48">
        <f>Solar!K2116/1000*Variables!$B$3</f>
        <v>11.9291</v>
      </c>
      <c r="M2099" s="1">
        <f>IF(E2099=1, VLOOKUP(D2099, Sheet1!$E$2:$G$26, 2), Sheet1!$G$3)</f>
        <v>0.20441999999999999</v>
      </c>
      <c r="N2099" s="1">
        <f>'Electricity Rates'!$J$3</f>
        <v>0.19270000000000001</v>
      </c>
      <c r="O2099" s="145">
        <f>L2099-K2099</f>
        <v>-6.4415868003264283</v>
      </c>
      <c r="P2099">
        <f t="shared" si="195"/>
        <v>3.5400313464229027</v>
      </c>
      <c r="Q2099">
        <f>IF(O2099&gt;0, IF(Q2098+O2099*Variables!$B$5&lt;Variables!$B$4, Q2098+O2099*Variables!$B$5, Variables!$B$4), IF(Q2098&gt;-O2099, Q2098+O2099/Variables!$B$5, 0))</f>
        <v>0</v>
      </c>
      <c r="R2099">
        <f>IF(O2099&gt;0, 0, IF(Q2098&gt;-O2099, 0, -O2099 - Q2098*Variables!$B$5))</f>
        <v>6.106489346442717</v>
      </c>
      <c r="S2099">
        <f t="shared" si="196"/>
        <v>1.2482885521998202</v>
      </c>
      <c r="T2099">
        <f t="shared" si="197"/>
        <v>0</v>
      </c>
    </row>
    <row r="2100" spans="1:20" x14ac:dyDescent="0.3">
      <c r="A2100" s="3">
        <f t="shared" si="192"/>
        <v>43188</v>
      </c>
      <c r="B2100">
        <v>3</v>
      </c>
      <c r="C2100">
        <v>29</v>
      </c>
      <c r="D2100">
        <v>11</v>
      </c>
      <c r="E2100">
        <v>1</v>
      </c>
      <c r="F2100" s="1">
        <f>VLOOKUP(A2100,Weather!$A$1:$E$366, 5)</f>
        <v>0.20512820512820629</v>
      </c>
      <c r="G2100" s="1">
        <f>VLOOKUP(D2100, Spring!$A$1:$E$25, 2)</f>
        <v>1274.3362831858401</v>
      </c>
      <c r="H2100" s="1">
        <f>VLOOKUP(D2100, Spring!$A$1:$E$25, 3)</f>
        <v>962.46396540679098</v>
      </c>
      <c r="I2100" s="1">
        <f>VLOOKUP(D2100, Spring!$A$1:$E$25, 5)</f>
        <v>352.80034538247099</v>
      </c>
      <c r="J2100" s="1">
        <f t="shared" si="193"/>
        <v>1026.4377741819808</v>
      </c>
      <c r="K2100" s="47">
        <f t="shared" si="194"/>
        <v>19.202622381942657</v>
      </c>
      <c r="L2100" s="48">
        <f>Solar!K2117/1000*Variables!$B$3</f>
        <v>12.834249999999999</v>
      </c>
      <c r="M2100" s="1">
        <f>IF(E2100=1, VLOOKUP(D2100, Sheet1!$E$2:$G$26, 2), Sheet1!$G$3)</f>
        <v>0.20441999999999999</v>
      </c>
      <c r="N2100" s="1">
        <f>'Electricity Rates'!$J$3</f>
        <v>0.19270000000000001</v>
      </c>
      <c r="O2100" s="145">
        <f>L2100-K2100</f>
        <v>-6.3683723819426579</v>
      </c>
      <c r="P2100">
        <f t="shared" si="195"/>
        <v>3.7003453330003504</v>
      </c>
      <c r="Q2100">
        <f>IF(O2100&gt;0, IF(Q2099+O2100*Variables!$B$5&lt;Variables!$B$4, Q2099+O2100*Variables!$B$5, Variables!$B$4), IF(Q2099&gt;-O2100, Q2099+O2100/Variables!$B$5, 0))</f>
        <v>0</v>
      </c>
      <c r="R2100">
        <f>IF(O2100&gt;0, 0, IF(Q2099&gt;-O2100, 0, -O2100 - Q2099*Variables!$B$5))</f>
        <v>6.3683723819426579</v>
      </c>
      <c r="S2100">
        <f t="shared" si="196"/>
        <v>1.301822682316718</v>
      </c>
      <c r="T2100">
        <f t="shared" si="197"/>
        <v>0</v>
      </c>
    </row>
    <row r="2101" spans="1:20" x14ac:dyDescent="0.3">
      <c r="A2101" s="3">
        <f t="shared" si="192"/>
        <v>43188</v>
      </c>
      <c r="B2101">
        <v>3</v>
      </c>
      <c r="C2101">
        <v>29</v>
      </c>
      <c r="D2101">
        <v>12</v>
      </c>
      <c r="E2101">
        <v>1</v>
      </c>
      <c r="F2101" s="1">
        <f>VLOOKUP(A2101,Weather!$A$1:$E$366, 5)</f>
        <v>0.20512820512820629</v>
      </c>
      <c r="G2101" s="1">
        <f>VLOOKUP(D2101, Spring!$A$1:$E$25, 2)</f>
        <v>1314.1592920353901</v>
      </c>
      <c r="H2101" s="1">
        <f>VLOOKUP(D2101, Spring!$A$1:$E$25, 3)</f>
        <v>983.10377962844302</v>
      </c>
      <c r="I2101" s="1">
        <f>VLOOKUP(D2101, Spring!$A$1:$E$25, 5)</f>
        <v>344.20503159464602</v>
      </c>
      <c r="J2101" s="1">
        <f t="shared" si="193"/>
        <v>1051.0126026862788</v>
      </c>
      <c r="K2101" s="47">
        <f t="shared" si="194"/>
        <v>19.662368860237567</v>
      </c>
      <c r="L2101" s="48">
        <f>Solar!K2118/1000*Variables!$B$3</f>
        <v>29.779050000000002</v>
      </c>
      <c r="M2101" s="1">
        <f>IF(E2101=1, VLOOKUP(D2101, Sheet1!$E$2:$G$26, 2), Sheet1!$G$3)</f>
        <v>0.20441999999999999</v>
      </c>
      <c r="N2101" s="1">
        <f>'Electricity Rates'!$J$3</f>
        <v>0.19270000000000001</v>
      </c>
      <c r="O2101" s="145">
        <f>L2101-K2101</f>
        <v>10.116681139762434</v>
      </c>
      <c r="P2101">
        <f t="shared" si="195"/>
        <v>3.7889384793677796</v>
      </c>
      <c r="Q2101">
        <f>IF(O2101&gt;0, IF(Q2100+O2101*Variables!$B$5&lt;Variables!$B$4, Q2100+O2101*Variables!$B$5, Variables!$B$4), IF(Q2100&gt;-O2101, Q2100+O2101/Variables!$B$5, 0))</f>
        <v>9.5096802713766877</v>
      </c>
      <c r="R2101">
        <f>IF(O2101&gt;0, 0, IF(Q2100&gt;-O2101, 0, -O2101 - Q2100*Variables!$B$5))</f>
        <v>0</v>
      </c>
      <c r="S2101">
        <f t="shared" si="196"/>
        <v>0</v>
      </c>
      <c r="T2101">
        <f t="shared" si="197"/>
        <v>0</v>
      </c>
    </row>
    <row r="2102" spans="1:20" x14ac:dyDescent="0.3">
      <c r="A2102" s="3">
        <f t="shared" si="192"/>
        <v>43188</v>
      </c>
      <c r="B2102">
        <v>3</v>
      </c>
      <c r="C2102">
        <v>29</v>
      </c>
      <c r="D2102">
        <v>13</v>
      </c>
      <c r="E2102">
        <v>1</v>
      </c>
      <c r="F2102" s="1">
        <f>VLOOKUP(A2102,Weather!$A$1:$E$366, 5)</f>
        <v>0.20512820512820629</v>
      </c>
      <c r="G2102" s="1">
        <f>VLOOKUP(D2102, Spring!$A$1:$E$25, 2)</f>
        <v>1362.8318584070701</v>
      </c>
      <c r="H2102" s="1">
        <f>VLOOKUP(D2102, Spring!$A$1:$E$25, 3)</f>
        <v>999.59961563100603</v>
      </c>
      <c r="I2102" s="1">
        <f>VLOOKUP(D2102, Spring!$A$1:$E$25, 5)</f>
        <v>326.84269398328001</v>
      </c>
      <c r="J2102" s="1">
        <f t="shared" si="193"/>
        <v>1074.1087936363529</v>
      </c>
      <c r="K2102" s="47">
        <f t="shared" si="194"/>
        <v>20.094452951870853</v>
      </c>
      <c r="L2102" s="48">
        <f>Solar!K2119/1000*Variables!$B$3</f>
        <v>25.49305</v>
      </c>
      <c r="M2102" s="1">
        <f>IF(E2102=1, VLOOKUP(D2102, Sheet1!$E$2:$G$26, 2), Sheet1!$G$3)</f>
        <v>0.20441999999999999</v>
      </c>
      <c r="N2102" s="1">
        <f>'Electricity Rates'!$J$3</f>
        <v>0.19270000000000001</v>
      </c>
      <c r="O2102" s="145">
        <f>L2102-K2102</f>
        <v>5.3985970481291474</v>
      </c>
      <c r="P2102">
        <f t="shared" si="195"/>
        <v>3.8722010838255136</v>
      </c>
      <c r="Q2102">
        <f>IF(O2102&gt;0, IF(Q2101+O2102*Variables!$B$5&lt;Variables!$B$4, Q2101+O2102*Variables!$B$5, Variables!$B$4), IF(Q2101&gt;-O2102, Q2101+O2102/Variables!$B$5, 0))</f>
        <v>14.584361496618087</v>
      </c>
      <c r="R2102">
        <f>IF(O2102&gt;0, 0, IF(Q2101&gt;-O2102, 0, -O2102 - Q2101*Variables!$B$5))</f>
        <v>0</v>
      </c>
      <c r="S2102">
        <f t="shared" si="196"/>
        <v>0</v>
      </c>
      <c r="T2102">
        <f t="shared" si="197"/>
        <v>0</v>
      </c>
    </row>
    <row r="2103" spans="1:20" x14ac:dyDescent="0.3">
      <c r="A2103" s="3">
        <f t="shared" si="192"/>
        <v>43188</v>
      </c>
      <c r="B2103">
        <v>3</v>
      </c>
      <c r="C2103">
        <v>29</v>
      </c>
      <c r="D2103">
        <v>14</v>
      </c>
      <c r="E2103">
        <v>1</v>
      </c>
      <c r="F2103" s="1">
        <f>VLOOKUP(A2103,Weather!$A$1:$E$366, 5)</f>
        <v>0.20512820512820629</v>
      </c>
      <c r="G2103" s="1">
        <f>VLOOKUP(D2103, Spring!$A$1:$E$25, 2)</f>
        <v>1402.65486725663</v>
      </c>
      <c r="H2103" s="1">
        <f>VLOOKUP(D2103, Spring!$A$1:$E$25, 3)</f>
        <v>1011.55108904548</v>
      </c>
      <c r="I2103" s="1">
        <f>VLOOKUP(D2103, Spring!$A$1:$E$25, 5)</f>
        <v>309.49016837395499</v>
      </c>
      <c r="J2103" s="1">
        <f t="shared" si="193"/>
        <v>1091.7775050887933</v>
      </c>
      <c r="K2103" s="47">
        <f t="shared" si="194"/>
        <v>20.424999627500672</v>
      </c>
      <c r="L2103" s="48">
        <f>Solar!K2120/1000*Variables!$B$3</f>
        <v>35.488250000000001</v>
      </c>
      <c r="M2103" s="1">
        <f>IF(E2103=1, VLOOKUP(D2103, Sheet1!$E$2:$G$26, 2), Sheet1!$G$3)</f>
        <v>0.20441999999999999</v>
      </c>
      <c r="N2103" s="1">
        <f>'Electricity Rates'!$J$3</f>
        <v>0.19270000000000001</v>
      </c>
      <c r="O2103" s="145">
        <f>L2103-K2103</f>
        <v>15.063250372499329</v>
      </c>
      <c r="P2103">
        <f t="shared" si="195"/>
        <v>3.9358974282193797</v>
      </c>
      <c r="Q2103">
        <f>IF(O2103&gt;0, IF(Q2102+O2103*Variables!$B$5&lt;Variables!$B$4, Q2102+O2103*Variables!$B$5, Variables!$B$4), IF(Q2102&gt;-O2103, Q2102+O2103/Variables!$B$5, 0))</f>
        <v>28.743816846767455</v>
      </c>
      <c r="R2103">
        <f>IF(O2103&gt;0, 0, IF(Q2102&gt;-O2103, 0, -O2103 - Q2102*Variables!$B$5))</f>
        <v>0</v>
      </c>
      <c r="S2103">
        <f t="shared" si="196"/>
        <v>0</v>
      </c>
      <c r="T2103">
        <f t="shared" si="197"/>
        <v>0</v>
      </c>
    </row>
    <row r="2104" spans="1:20" x14ac:dyDescent="0.3">
      <c r="A2104" s="3">
        <f t="shared" si="192"/>
        <v>43188</v>
      </c>
      <c r="B2104">
        <v>3</v>
      </c>
      <c r="C2104">
        <v>29</v>
      </c>
      <c r="D2104">
        <v>15</v>
      </c>
      <c r="E2104">
        <v>1</v>
      </c>
      <c r="F2104" s="1">
        <f>VLOOKUP(A2104,Weather!$A$1:$E$366, 5)</f>
        <v>0.20512820512820629</v>
      </c>
      <c r="G2104" s="1">
        <f>VLOOKUP(D2104, Spring!$A$1:$E$25, 2)</f>
        <v>1371.6814159292001</v>
      </c>
      <c r="H2104" s="1">
        <f>VLOOKUP(D2104, Spring!$A$1:$E$25, 3)</f>
        <v>1005.48526585522</v>
      </c>
      <c r="I2104" s="1">
        <f>VLOOKUP(D2104, Spring!$A$1:$E$25, 5)</f>
        <v>300.89485458612899</v>
      </c>
      <c r="J2104" s="1">
        <f t="shared" si="193"/>
        <v>1080.6024248447548</v>
      </c>
      <c r="K2104" s="47">
        <f t="shared" si="194"/>
        <v>20.215935959529958</v>
      </c>
      <c r="L2104" s="48">
        <f>Solar!K2121/1000*Variables!$B$3</f>
        <v>30.9817</v>
      </c>
      <c r="M2104" s="1">
        <f>IF(E2104=1, VLOOKUP(D2104, Sheet1!$E$2:$G$26, 2), Sheet1!$G$3)</f>
        <v>0.20441999999999999</v>
      </c>
      <c r="N2104" s="1">
        <f>'Electricity Rates'!$J$3</f>
        <v>0.19270000000000001</v>
      </c>
      <c r="O2104" s="145">
        <f>L2104-K2104</f>
        <v>10.765764040470042</v>
      </c>
      <c r="P2104">
        <f t="shared" si="195"/>
        <v>3.8956108594014229</v>
      </c>
      <c r="Q2104">
        <f>IF(O2104&gt;0, IF(Q2103+O2104*Variables!$B$5&lt;Variables!$B$4, Q2103+O2104*Variables!$B$5, Variables!$B$4), IF(Q2103&gt;-O2104, Q2103+O2104/Variables!$B$5, 0))</f>
        <v>38.863635044809293</v>
      </c>
      <c r="R2104">
        <f>IF(O2104&gt;0, 0, IF(Q2103&gt;-O2104, 0, -O2104 - Q2103*Variables!$B$5))</f>
        <v>0</v>
      </c>
      <c r="S2104">
        <f t="shared" si="196"/>
        <v>0</v>
      </c>
      <c r="T2104">
        <f t="shared" si="197"/>
        <v>0</v>
      </c>
    </row>
    <row r="2105" spans="1:20" x14ac:dyDescent="0.3">
      <c r="A2105" s="3">
        <f t="shared" si="192"/>
        <v>43188</v>
      </c>
      <c r="B2105">
        <v>3</v>
      </c>
      <c r="C2105">
        <v>29</v>
      </c>
      <c r="D2105">
        <v>16</v>
      </c>
      <c r="E2105">
        <v>1</v>
      </c>
      <c r="F2105" s="1">
        <f>VLOOKUP(A2105,Weather!$A$1:$E$366, 5)</f>
        <v>0.20512820512820629</v>
      </c>
      <c r="G2105" s="1">
        <f>VLOOKUP(D2105, Spring!$A$1:$E$25, 2)</f>
        <v>1283.1858407079601</v>
      </c>
      <c r="H2105" s="1">
        <f>VLOOKUP(D2105, Spring!$A$1:$E$25, 3)</f>
        <v>954.93673926969905</v>
      </c>
      <c r="I2105" s="1">
        <f>VLOOKUP(D2105, Spring!$A$1:$E$25, 5)</f>
        <v>270.36971623690101</v>
      </c>
      <c r="J2105" s="1">
        <f t="shared" si="193"/>
        <v>1022.269888282676</v>
      </c>
      <c r="K2105" s="47">
        <f t="shared" si="194"/>
        <v>19.124649473045029</v>
      </c>
      <c r="L2105" s="48">
        <f>Solar!K2122/1000*Variables!$B$3</f>
        <v>19.591650000000001</v>
      </c>
      <c r="M2105" s="1">
        <f>IF(E2105=1, VLOOKUP(D2105, Sheet1!$E$2:$G$26, 2), Sheet1!$G$3)</f>
        <v>0.20441999999999999</v>
      </c>
      <c r="N2105" s="1">
        <f>'Electricity Rates'!$J$3</f>
        <v>0.19270000000000001</v>
      </c>
      <c r="O2105" s="145">
        <f>L2105-K2105</f>
        <v>0.46700052695497263</v>
      </c>
      <c r="P2105">
        <f t="shared" si="195"/>
        <v>3.6853199534557772</v>
      </c>
      <c r="Q2105">
        <f>IF(O2105&gt;0, IF(Q2104+O2105*Variables!$B$5&lt;Variables!$B$4, Q2104+O2105*Variables!$B$5, Variables!$B$4), IF(Q2104&gt;-O2105, Q2104+O2105/Variables!$B$5, 0))</f>
        <v>39.302615540146967</v>
      </c>
      <c r="R2105">
        <f>IF(O2105&gt;0, 0, IF(Q2104&gt;-O2105, 0, -O2105 - Q2104*Variables!$B$5))</f>
        <v>0</v>
      </c>
      <c r="S2105">
        <f t="shared" si="196"/>
        <v>0</v>
      </c>
      <c r="T2105">
        <f t="shared" si="197"/>
        <v>0</v>
      </c>
    </row>
    <row r="2106" spans="1:20" x14ac:dyDescent="0.3">
      <c r="A2106" s="3">
        <f t="shared" si="192"/>
        <v>43188</v>
      </c>
      <c r="B2106">
        <v>3</v>
      </c>
      <c r="C2106">
        <v>29</v>
      </c>
      <c r="D2106">
        <v>17</v>
      </c>
      <c r="E2106">
        <v>1</v>
      </c>
      <c r="F2106" s="1">
        <f>VLOOKUP(A2106,Weather!$A$1:$E$366, 5)</f>
        <v>0.20512820512820629</v>
      </c>
      <c r="G2106" s="1">
        <f>VLOOKUP(D2106, Spring!$A$1:$E$25, 2)</f>
        <v>973.45132743362797</v>
      </c>
      <c r="H2106" s="1">
        <f>VLOOKUP(D2106, Spring!$A$1:$E$25, 3)</f>
        <v>850.97693786034597</v>
      </c>
      <c r="I2106" s="1">
        <f>VLOOKUP(D2106, Spring!$A$1:$E$25, 5)</f>
        <v>257.39334353781499</v>
      </c>
      <c r="J2106" s="1">
        <f t="shared" si="193"/>
        <v>876.09988956768598</v>
      </c>
      <c r="K2106" s="47">
        <f t="shared" si="194"/>
        <v>16.390097647796868</v>
      </c>
      <c r="L2106" s="48">
        <f>Solar!K2123/1000*Variables!$B$3</f>
        <v>7.6473500000000003</v>
      </c>
      <c r="M2106" s="1">
        <f>IF(E2106=1, VLOOKUP(D2106, Sheet1!$E$2:$G$26, 2), Sheet1!$G$3)</f>
        <v>0.20441999999999999</v>
      </c>
      <c r="N2106" s="1">
        <f>'Electricity Rates'!$J$3</f>
        <v>0.19270000000000001</v>
      </c>
      <c r="O2106" s="145">
        <f>L2106-K2106</f>
        <v>-8.7427476477968682</v>
      </c>
      <c r="P2106">
        <f t="shared" si="195"/>
        <v>3.1583718167304564</v>
      </c>
      <c r="Q2106">
        <f>IF(O2106&gt;0, IF(Q2105+O2106*Variables!$B$5&lt;Variables!$B$4, Q2105+O2106*Variables!$B$5, Variables!$B$4), IF(Q2105&gt;-O2106, Q2105+O2106/Variables!$B$5, 0))</f>
        <v>30.001820170150296</v>
      </c>
      <c r="R2106">
        <f>IF(O2106&gt;0, 0, IF(Q2105&gt;-O2106, 0, -O2106 - Q2105*Variables!$B$5))</f>
        <v>0</v>
      </c>
      <c r="S2106">
        <f t="shared" si="196"/>
        <v>0</v>
      </c>
      <c r="T2106">
        <f t="shared" si="197"/>
        <v>0</v>
      </c>
    </row>
    <row r="2107" spans="1:20" x14ac:dyDescent="0.3">
      <c r="A2107" s="3">
        <f t="shared" si="192"/>
        <v>43188</v>
      </c>
      <c r="B2107">
        <v>3</v>
      </c>
      <c r="C2107">
        <v>29</v>
      </c>
      <c r="D2107">
        <v>18</v>
      </c>
      <c r="E2107">
        <v>1</v>
      </c>
      <c r="F2107" s="1">
        <f>VLOOKUP(A2107,Weather!$A$1:$E$366, 5)</f>
        <v>0.20512820512820629</v>
      </c>
      <c r="G2107" s="1">
        <f>VLOOKUP(D2107, Spring!$A$1:$E$25, 2)</f>
        <v>690.26548672566298</v>
      </c>
      <c r="H2107" s="1">
        <f>VLOOKUP(D2107, Spring!$A$1:$E$25, 3)</f>
        <v>590.923299339663</v>
      </c>
      <c r="I2107" s="1">
        <f>VLOOKUP(D2107, Spring!$A$1:$E$25, 5)</f>
        <v>248.81274775305101</v>
      </c>
      <c r="J2107" s="1">
        <f t="shared" si="193"/>
        <v>611.3011839316631</v>
      </c>
      <c r="K2107" s="47">
        <f t="shared" si="194"/>
        <v>11.436237141632144</v>
      </c>
      <c r="L2107" s="48">
        <f>Solar!K2124/1000*Variables!$B$3</f>
        <v>2.60405</v>
      </c>
      <c r="M2107" s="1">
        <f>IF(E2107=1, VLOOKUP(D2107, Sheet1!$E$2:$G$26, 2), Sheet1!$G$3)</f>
        <v>0.20441999999999999</v>
      </c>
      <c r="N2107" s="1">
        <f>'Electricity Rates'!$J$3</f>
        <v>0.19270000000000001</v>
      </c>
      <c r="O2107" s="145">
        <f>L2107-K2107</f>
        <v>-8.8321871416321436</v>
      </c>
      <c r="P2107">
        <f t="shared" si="195"/>
        <v>2.2037628971925143</v>
      </c>
      <c r="Q2107">
        <f>IF(O2107&gt;0, IF(Q2106+O2107*Variables!$B$5&lt;Variables!$B$4, Q2106+O2107*Variables!$B$5, Variables!$B$4), IF(Q2106&gt;-O2107, Q2106+O2107/Variables!$B$5, 0))</f>
        <v>20.605876402456524</v>
      </c>
      <c r="R2107">
        <f>IF(O2107&gt;0, 0, IF(Q2106&gt;-O2107, 0, -O2107 - Q2106*Variables!$B$5))</f>
        <v>0</v>
      </c>
      <c r="S2107">
        <f t="shared" si="196"/>
        <v>0</v>
      </c>
      <c r="T2107">
        <f t="shared" si="197"/>
        <v>0</v>
      </c>
    </row>
    <row r="2108" spans="1:20" x14ac:dyDescent="0.3">
      <c r="A2108" s="3">
        <f t="shared" si="192"/>
        <v>43188</v>
      </c>
      <c r="B2108">
        <v>3</v>
      </c>
      <c r="C2108">
        <v>29</v>
      </c>
      <c r="D2108">
        <v>19</v>
      </c>
      <c r="E2108">
        <v>1</v>
      </c>
      <c r="F2108" s="1">
        <f>VLOOKUP(A2108,Weather!$A$1:$E$366, 5)</f>
        <v>0.20512820512820629</v>
      </c>
      <c r="G2108" s="1">
        <f>VLOOKUP(D2108, Spring!$A$1:$E$25, 2)</f>
        <v>482.300884955752</v>
      </c>
      <c r="H2108" s="1">
        <f>VLOOKUP(D2108, Spring!$A$1:$E$25, 3)</f>
        <v>454.99679692504799</v>
      </c>
      <c r="I2108" s="1">
        <f>VLOOKUP(D2108, Spring!$A$1:$E$25, 5)</f>
        <v>266.52341143686903</v>
      </c>
      <c r="J2108" s="1">
        <f t="shared" si="193"/>
        <v>460.59763549544886</v>
      </c>
      <c r="K2108" s="47">
        <f t="shared" si="194"/>
        <v>8.6168715599769676</v>
      </c>
      <c r="L2108" s="48">
        <f>Solar!K2125/1000*Variables!$B$3</f>
        <v>6.2150000000000011E-2</v>
      </c>
      <c r="M2108" s="1">
        <f>IF(E2108=1, VLOOKUP(D2108, Sheet1!$E$2:$G$26, 2), Sheet1!$G$3)</f>
        <v>0.20441999999999999</v>
      </c>
      <c r="N2108" s="1">
        <f>'Electricity Rates'!$J$3</f>
        <v>0.19270000000000001</v>
      </c>
      <c r="O2108" s="145">
        <f>L2108-K2108</f>
        <v>-8.5547215599769668</v>
      </c>
      <c r="P2108">
        <f t="shared" si="195"/>
        <v>1.6604711496075617</v>
      </c>
      <c r="Q2108">
        <f>IF(O2108&gt;0, IF(Q2107+O2108*Variables!$B$5&lt;Variables!$B$4, Q2107+O2108*Variables!$B$5, Variables!$B$4), IF(Q2107&gt;-O2108, Q2107+O2108/Variables!$B$5, 0))</f>
        <v>11.50510878545975</v>
      </c>
      <c r="R2108">
        <f>IF(O2108&gt;0, 0, IF(Q2107&gt;-O2108, 0, -O2108 - Q2107*Variables!$B$5))</f>
        <v>0</v>
      </c>
      <c r="S2108">
        <f t="shared" si="196"/>
        <v>0</v>
      </c>
      <c r="T2108">
        <f t="shared" si="197"/>
        <v>0</v>
      </c>
    </row>
    <row r="2109" spans="1:20" x14ac:dyDescent="0.3">
      <c r="A2109" s="3">
        <f t="shared" si="192"/>
        <v>43188</v>
      </c>
      <c r="B2109">
        <v>3</v>
      </c>
      <c r="C2109">
        <v>29</v>
      </c>
      <c r="D2109">
        <v>20</v>
      </c>
      <c r="E2109">
        <v>1</v>
      </c>
      <c r="F2109" s="1">
        <f>VLOOKUP(A2109,Weather!$A$1:$E$366, 5)</f>
        <v>0.20512820512820629</v>
      </c>
      <c r="G2109" s="1">
        <f>VLOOKUP(D2109, Spring!$A$1:$E$25, 2)</f>
        <v>415.92920353982299</v>
      </c>
      <c r="H2109" s="1">
        <f>VLOOKUP(D2109, Spring!$A$1:$E$25, 3)</f>
        <v>371.98648067830999</v>
      </c>
      <c r="I2109" s="1">
        <f>VLOOKUP(D2109, Spring!$A$1:$E$25, 5)</f>
        <v>284.25369912476901</v>
      </c>
      <c r="J2109" s="1">
        <f t="shared" si="193"/>
        <v>381.00037254733837</v>
      </c>
      <c r="K2109" s="47">
        <f t="shared" si="194"/>
        <v>7.1277640646425526</v>
      </c>
      <c r="L2109" s="48">
        <f>Solar!K2126/1000*Variables!$B$3</f>
        <v>0</v>
      </c>
      <c r="M2109" s="1">
        <f>IF(E2109=1, VLOOKUP(D2109, Sheet1!$E$2:$G$26, 2), Sheet1!$G$3)</f>
        <v>0.20441999999999999</v>
      </c>
      <c r="N2109" s="1">
        <f>'Electricity Rates'!$J$3</f>
        <v>0.19270000000000001</v>
      </c>
      <c r="O2109" s="145">
        <f>L2109-K2109</f>
        <v>-7.1277640646425526</v>
      </c>
      <c r="P2109">
        <f t="shared" si="195"/>
        <v>1.37352013525662</v>
      </c>
      <c r="Q2109">
        <f>IF(O2109&gt;0, IF(Q2108+O2109*Variables!$B$5&lt;Variables!$B$4, Q2108+O2109*Variables!$B$5, Variables!$B$4), IF(Q2108&gt;-O2109, Q2108+O2109/Variables!$B$5, 0))</f>
        <v>3.9223810571166089</v>
      </c>
      <c r="R2109">
        <f>IF(O2109&gt;0, 0, IF(Q2108&gt;-O2109, 0, -O2109 - Q2108*Variables!$B$5))</f>
        <v>0</v>
      </c>
      <c r="S2109">
        <f t="shared" si="196"/>
        <v>0</v>
      </c>
      <c r="T2109">
        <f t="shared" si="197"/>
        <v>0</v>
      </c>
    </row>
    <row r="2110" spans="1:20" x14ac:dyDescent="0.3">
      <c r="A2110" s="3">
        <f t="shared" si="192"/>
        <v>43188</v>
      </c>
      <c r="B2110">
        <v>3</v>
      </c>
      <c r="C2110">
        <v>29</v>
      </c>
      <c r="D2110">
        <v>21</v>
      </c>
      <c r="E2110">
        <v>1</v>
      </c>
      <c r="F2110" s="1">
        <f>VLOOKUP(A2110,Weather!$A$1:$E$366, 5)</f>
        <v>0.20512820512820629</v>
      </c>
      <c r="G2110" s="1">
        <f>VLOOKUP(D2110, Spring!$A$1:$E$25, 2)</f>
        <v>371.68141592920301</v>
      </c>
      <c r="H2110" s="1">
        <f>VLOOKUP(D2110, Spring!$A$1:$E$25, 3)</f>
        <v>318.10538116591903</v>
      </c>
      <c r="I2110" s="1">
        <f>VLOOKUP(D2110, Spring!$A$1:$E$25, 5)</f>
        <v>271.28223242670401</v>
      </c>
      <c r="J2110" s="1">
        <f t="shared" si="193"/>
        <v>329.09533701479785</v>
      </c>
      <c r="K2110" s="47">
        <f t="shared" si="194"/>
        <v>6.1567234208519235</v>
      </c>
      <c r="L2110" s="48">
        <f>Solar!K2127/1000*Variables!$B$3</f>
        <v>0</v>
      </c>
      <c r="M2110" s="1">
        <f>IF(E2110=1, VLOOKUP(D2110, Sheet1!$E$2:$G$26, 2), Sheet1!$G$3)</f>
        <v>0.20441999999999999</v>
      </c>
      <c r="N2110" s="1">
        <f>'Electricity Rates'!$J$3</f>
        <v>0.19270000000000001</v>
      </c>
      <c r="O2110" s="145">
        <f>L2110-K2110</f>
        <v>-6.1567234208519235</v>
      </c>
      <c r="P2110">
        <f t="shared" si="195"/>
        <v>1.1864006031981658</v>
      </c>
      <c r="Q2110">
        <f>IF(O2110&gt;0, IF(Q2109+O2110*Variables!$B$5&lt;Variables!$B$4, Q2109+O2110*Variables!$B$5, Variables!$B$4), IF(Q2109&gt;-O2110, Q2109+O2110/Variables!$B$5, 0))</f>
        <v>0</v>
      </c>
      <c r="R2110">
        <f>IF(O2110&gt;0, 0, IF(Q2109&gt;-O2110, 0, -O2110 - Q2109*Variables!$B$5))</f>
        <v>2.4696852271623113</v>
      </c>
      <c r="S2110">
        <f t="shared" si="196"/>
        <v>0.50485305413651971</v>
      </c>
      <c r="T2110">
        <f t="shared" si="197"/>
        <v>0</v>
      </c>
    </row>
    <row r="2111" spans="1:20" x14ac:dyDescent="0.3">
      <c r="A2111" s="3">
        <f t="shared" si="192"/>
        <v>43188</v>
      </c>
      <c r="B2111">
        <v>3</v>
      </c>
      <c r="C2111">
        <v>29</v>
      </c>
      <c r="D2111">
        <v>22</v>
      </c>
      <c r="E2111">
        <v>1</v>
      </c>
      <c r="F2111" s="1">
        <f>VLOOKUP(A2111,Weather!$A$1:$E$366, 5)</f>
        <v>0.20512820512820629</v>
      </c>
      <c r="G2111" s="1">
        <f>VLOOKUP(D2111, Spring!$A$1:$E$25, 2)</f>
        <v>345.13274336283098</v>
      </c>
      <c r="H2111" s="1">
        <f>VLOOKUP(D2111, Spring!$A$1:$E$25, 3)</f>
        <v>289.79820627802701</v>
      </c>
      <c r="I2111" s="1">
        <f>VLOOKUP(D2111, Spring!$A$1:$E$25, 5)</f>
        <v>275.85953137878198</v>
      </c>
      <c r="J2111" s="1">
        <f t="shared" si="193"/>
        <v>301.14888055183303</v>
      </c>
      <c r="K2111" s="47">
        <f t="shared" si="194"/>
        <v>5.6339004462206619</v>
      </c>
      <c r="L2111" s="48">
        <f>Solar!K2128/1000*Variables!$B$3</f>
        <v>0</v>
      </c>
      <c r="M2111" s="1">
        <f>IF(E2111=1, VLOOKUP(D2111, Sheet1!$E$2:$G$26, 2), Sheet1!$G$3)</f>
        <v>0.18618000000000001</v>
      </c>
      <c r="N2111" s="1">
        <f>'Electricity Rates'!$J$3</f>
        <v>0.19270000000000001</v>
      </c>
      <c r="O2111" s="145">
        <f>L2111-K2111</f>
        <v>-5.6339004462206619</v>
      </c>
      <c r="P2111">
        <f t="shared" si="195"/>
        <v>1.0856526159867217</v>
      </c>
      <c r="Q2111">
        <f>IF(O2111&gt;0, IF(Q2110+O2111*Variables!$B$5&lt;Variables!$B$4, Q2110+O2111*Variables!$B$5, Variables!$B$4), IF(Q2110&gt;-O2111, Q2110+O2111/Variables!$B$5, 0))</f>
        <v>0</v>
      </c>
      <c r="R2111">
        <f>IF(O2111&gt;0, 0, IF(Q2110&gt;-O2111, 0, -O2111 - Q2110*Variables!$B$5))</f>
        <v>5.6339004462206619</v>
      </c>
      <c r="S2111">
        <f t="shared" si="196"/>
        <v>1.0489195850773629</v>
      </c>
      <c r="T2111">
        <f t="shared" si="197"/>
        <v>0</v>
      </c>
    </row>
    <row r="2112" spans="1:20" x14ac:dyDescent="0.3">
      <c r="A2112" s="3">
        <f t="shared" si="192"/>
        <v>43188</v>
      </c>
      <c r="B2112">
        <v>3</v>
      </c>
      <c r="C2112">
        <v>29</v>
      </c>
      <c r="D2112">
        <v>23</v>
      </c>
      <c r="E2112">
        <v>1</v>
      </c>
      <c r="F2112" s="1">
        <f>VLOOKUP(A2112,Weather!$A$1:$E$366, 5)</f>
        <v>0.20512820512820629</v>
      </c>
      <c r="G2112" s="1">
        <f>VLOOKUP(D2112, Spring!$A$1:$E$25, 2)</f>
        <v>318.58407079646003</v>
      </c>
      <c r="H2112" s="1">
        <f>VLOOKUP(D2112, Spring!$A$1:$E$25, 3)</f>
        <v>270.57975656630401</v>
      </c>
      <c r="I2112" s="1">
        <f>VLOOKUP(D2112, Spring!$A$1:$E$25, 5)</f>
        <v>271.64527650221697</v>
      </c>
      <c r="J2112" s="1">
        <f t="shared" si="193"/>
        <v>280.42679538274632</v>
      </c>
      <c r="K2112" s="47">
        <f t="shared" si="194"/>
        <v>5.2462311822114067</v>
      </c>
      <c r="L2112" s="48">
        <f>Solar!K2129/1000*Variables!$B$3</f>
        <v>0</v>
      </c>
      <c r="M2112" s="1">
        <f>IF(E2112=1, VLOOKUP(D2112, Sheet1!$E$2:$G$26, 2), Sheet1!$G$3)</f>
        <v>0.18618000000000001</v>
      </c>
      <c r="N2112" s="1">
        <f>'Electricity Rates'!$J$3</f>
        <v>0.19270000000000001</v>
      </c>
      <c r="O2112" s="145">
        <f>L2112-K2112</f>
        <v>-5.2462311822114067</v>
      </c>
      <c r="P2112">
        <f t="shared" si="195"/>
        <v>1.010948748812138</v>
      </c>
      <c r="Q2112">
        <f>IF(O2112&gt;0, IF(Q2111+O2112*Variables!$B$5&lt;Variables!$B$4, Q2111+O2112*Variables!$B$5, Variables!$B$4), IF(Q2111&gt;-O2112, Q2111+O2112/Variables!$B$5, 0))</f>
        <v>0</v>
      </c>
      <c r="R2112">
        <f>IF(O2112&gt;0, 0, IF(Q2111&gt;-O2112, 0, -O2112 - Q2111*Variables!$B$5))</f>
        <v>5.2462311822114067</v>
      </c>
      <c r="S2112">
        <f t="shared" si="196"/>
        <v>0.9767433215041198</v>
      </c>
      <c r="T2112">
        <f t="shared" si="197"/>
        <v>0</v>
      </c>
    </row>
    <row r="2113" spans="1:20" x14ac:dyDescent="0.3">
      <c r="A2113" s="3">
        <f t="shared" si="192"/>
        <v>43188</v>
      </c>
      <c r="B2113">
        <v>3</v>
      </c>
      <c r="C2113">
        <v>29</v>
      </c>
      <c r="D2113">
        <v>24</v>
      </c>
      <c r="E2113">
        <v>1</v>
      </c>
      <c r="F2113" s="1">
        <f>VLOOKUP(A2113,Weather!$A$1:$E$366, 5)</f>
        <v>0.20512820512820629</v>
      </c>
      <c r="G2113" s="1">
        <f>VLOOKUP(D2113, Spring!$A$1:$E$25, 2)</f>
        <v>287.61061946902601</v>
      </c>
      <c r="H2113" s="1">
        <f>VLOOKUP(D2113, Spring!$A$1:$E$25, 3)</f>
        <v>251.20115310698301</v>
      </c>
      <c r="I2113" s="1">
        <f>VLOOKUP(D2113, Spring!$A$1:$E$25, 5)</f>
        <v>267.465363632795</v>
      </c>
      <c r="J2113" s="1">
        <f t="shared" si="193"/>
        <v>258.66976159150471</v>
      </c>
      <c r="K2113" s="47">
        <f t="shared" si="194"/>
        <v>4.8392000746731654</v>
      </c>
      <c r="L2113" s="48">
        <f>Solar!K2130/1000*Variables!$B$3</f>
        <v>0</v>
      </c>
      <c r="M2113" s="1">
        <f>IF(E2113=1, VLOOKUP(D2113, Sheet1!$E$2:$G$26, 2), Sheet1!$G$3)</f>
        <v>0.18618000000000001</v>
      </c>
      <c r="N2113" s="1">
        <f>'Electricity Rates'!$J$3</f>
        <v>0.19270000000000001</v>
      </c>
      <c r="O2113" s="145">
        <f>L2113-K2113</f>
        <v>-4.8392000746731654</v>
      </c>
      <c r="P2113">
        <f t="shared" si="195"/>
        <v>0.93251385438951906</v>
      </c>
      <c r="Q2113">
        <f>IF(O2113&gt;0, IF(Q2112+O2113*Variables!$B$5&lt;Variables!$B$4, Q2112+O2113*Variables!$B$5, Variables!$B$4), IF(Q2112&gt;-O2113, Q2112+O2113/Variables!$B$5, 0))</f>
        <v>0</v>
      </c>
      <c r="R2113">
        <f>IF(O2113&gt;0, 0, IF(Q2112&gt;-O2113, 0, -O2113 - Q2112*Variables!$B$5))</f>
        <v>4.8392000746731654</v>
      </c>
      <c r="S2113">
        <f t="shared" si="196"/>
        <v>0.90096226990264994</v>
      </c>
      <c r="T2113">
        <f t="shared" si="197"/>
        <v>0</v>
      </c>
    </row>
    <row r="2114" spans="1:20" x14ac:dyDescent="0.3">
      <c r="A2114" s="3">
        <f t="shared" si="192"/>
        <v>43189</v>
      </c>
      <c r="B2114">
        <v>3</v>
      </c>
      <c r="C2114">
        <v>30</v>
      </c>
      <c r="D2114">
        <v>1</v>
      </c>
      <c r="E2114">
        <v>1</v>
      </c>
      <c r="F2114" s="1">
        <f>VLOOKUP(A2114,Weather!$A$1:$E$366, 5)</f>
        <v>0.23076923076923048</v>
      </c>
      <c r="G2114" s="1">
        <f>VLOOKUP(D2114, Spring!$A$1:$E$25, 2)</f>
        <v>284.91351697629602</v>
      </c>
      <c r="H2114" s="1">
        <f>VLOOKUP(D2114, Spring!$A$1:$E$25, 3)</f>
        <v>272.00797092955099</v>
      </c>
      <c r="I2114" s="1">
        <f>VLOOKUP(D2114, Spring!$A$1:$E$25, 5)</f>
        <v>272.01322657875102</v>
      </c>
      <c r="J2114" s="1">
        <f t="shared" si="193"/>
        <v>274.98617386341522</v>
      </c>
      <c r="K2114" s="47">
        <f t="shared" si="194"/>
        <v>5.1444479049522984</v>
      </c>
      <c r="L2114" s="48">
        <f>Solar!K2131/1000*Variables!$B$3</f>
        <v>0</v>
      </c>
      <c r="M2114" s="1">
        <f>IF(E2114=1, VLOOKUP(D2114, Sheet1!$E$2:$G$26, 2), Sheet1!$G$3)</f>
        <v>0.18618000000000001</v>
      </c>
      <c r="N2114" s="1">
        <f>'Electricity Rates'!$J$3</f>
        <v>0.19270000000000001</v>
      </c>
      <c r="O2114" s="145">
        <f>L2114-K2114</f>
        <v>-5.1444479049522984</v>
      </c>
      <c r="P2114">
        <f t="shared" si="195"/>
        <v>0.99133511128430796</v>
      </c>
      <c r="Q2114">
        <f>IF(O2114&gt;0, IF(Q2113+O2114*Variables!$B$5&lt;Variables!$B$4, Q2113+O2114*Variables!$B$5, Variables!$B$4), IF(Q2113&gt;-O2114, Q2113+O2114/Variables!$B$5, 0))</f>
        <v>0</v>
      </c>
      <c r="R2114">
        <f>IF(O2114&gt;0, 0, IF(Q2113&gt;-O2114, 0, -O2114 - Q2113*Variables!$B$5))</f>
        <v>5.1444479049522984</v>
      </c>
      <c r="S2114">
        <f t="shared" si="196"/>
        <v>0.95779331094401898</v>
      </c>
      <c r="T2114">
        <f t="shared" si="197"/>
        <v>0</v>
      </c>
    </row>
    <row r="2115" spans="1:20" x14ac:dyDescent="0.3">
      <c r="A2115" s="3">
        <f t="shared" ref="A2115:A2178" si="198">DATE(2018, B2115, C2115)</f>
        <v>43189</v>
      </c>
      <c r="B2115">
        <v>3</v>
      </c>
      <c r="C2115">
        <v>30</v>
      </c>
      <c r="D2115">
        <v>2</v>
      </c>
      <c r="E2115">
        <v>1</v>
      </c>
      <c r="F2115" s="1">
        <f>VLOOKUP(A2115,Weather!$A$1:$E$366, 5)</f>
        <v>0.23076923076923048</v>
      </c>
      <c r="G2115" s="1">
        <f>VLOOKUP(D2115, Spring!$A$1:$E$25, 2)</f>
        <v>283.47213324791699</v>
      </c>
      <c r="H2115" s="1">
        <f>VLOOKUP(D2115, Spring!$A$1:$E$25, 3)</f>
        <v>272.193568553901</v>
      </c>
      <c r="I2115" s="1">
        <f>VLOOKUP(D2115, Spring!$A$1:$E$25, 5)</f>
        <v>263.43263079398702</v>
      </c>
      <c r="J2115" s="1">
        <f t="shared" ref="J2115:J2178" si="199">IF(E2115=0, I2115, H2115 + (G2115-H2115)*F2115)</f>
        <v>274.79631425252006</v>
      </c>
      <c r="K2115" s="47">
        <f t="shared" ref="K2115:K2178" si="200">J2115*1000/53453</f>
        <v>5.1408960068194496</v>
      </c>
      <c r="L2115" s="48">
        <f>Solar!K2132/1000*Variables!$B$3</f>
        <v>0</v>
      </c>
      <c r="M2115" s="1">
        <f>IF(E2115=1, VLOOKUP(D2115, Sheet1!$E$2:$G$26, 2), Sheet1!$G$3)</f>
        <v>0.18618000000000001</v>
      </c>
      <c r="N2115" s="1">
        <f>'Electricity Rates'!$J$3</f>
        <v>0.19270000000000001</v>
      </c>
      <c r="O2115" s="145">
        <f>L2115-K2115</f>
        <v>-5.1408960068194496</v>
      </c>
      <c r="P2115">
        <f t="shared" ref="P2115:P2178" si="201">N2115*K2115</f>
        <v>0.99065066051410799</v>
      </c>
      <c r="Q2115">
        <f>IF(O2115&gt;0, IF(Q2114+O2115*Variables!$B$5&lt;Variables!$B$4, Q2114+O2115*Variables!$B$5, Variables!$B$4), IF(Q2114&gt;-O2115, Q2114+O2115/Variables!$B$5, 0))</f>
        <v>0</v>
      </c>
      <c r="R2115">
        <f>IF(O2115&gt;0, 0, IF(Q2114&gt;-O2115, 0, -O2115 - Q2114*Variables!$B$5))</f>
        <v>5.1408960068194496</v>
      </c>
      <c r="S2115">
        <f t="shared" ref="S2115:S2178" si="202">R2115*M2115</f>
        <v>0.95713201854964514</v>
      </c>
      <c r="T2115">
        <f t="shared" ref="T2115:T2178" si="203">IF(AND(R2115&gt;0, M2115&gt;0.3), 1, 0)</f>
        <v>0</v>
      </c>
    </row>
    <row r="2116" spans="1:20" x14ac:dyDescent="0.3">
      <c r="A2116" s="3">
        <f t="shared" si="198"/>
        <v>43189</v>
      </c>
      <c r="B2116">
        <v>3</v>
      </c>
      <c r="C2116">
        <v>30</v>
      </c>
      <c r="D2116">
        <v>3</v>
      </c>
      <c r="E2116">
        <v>1</v>
      </c>
      <c r="F2116" s="1">
        <f>VLOOKUP(A2116,Weather!$A$1:$E$366, 5)</f>
        <v>0.23076923076923048</v>
      </c>
      <c r="G2116" s="1">
        <f>VLOOKUP(D2116, Spring!$A$1:$E$25, 2)</f>
        <v>282.03074951953801</v>
      </c>
      <c r="H2116" s="1">
        <f>VLOOKUP(D2116, Spring!$A$1:$E$25, 3)</f>
        <v>263.612120501699</v>
      </c>
      <c r="I2116" s="1">
        <f>VLOOKUP(D2116, Spring!$A$1:$E$25, 5)</f>
        <v>268.00502374504498</v>
      </c>
      <c r="J2116" s="1">
        <f t="shared" si="199"/>
        <v>267.86257335196956</v>
      </c>
      <c r="K2116" s="47">
        <f t="shared" si="200"/>
        <v>5.0111794165335812</v>
      </c>
      <c r="L2116" s="48">
        <f>Solar!K2133/1000*Variables!$B$3</f>
        <v>0</v>
      </c>
      <c r="M2116" s="1">
        <f>IF(E2116=1, VLOOKUP(D2116, Sheet1!$E$2:$G$26, 2), Sheet1!$G$3)</f>
        <v>0.18618000000000001</v>
      </c>
      <c r="N2116" s="1">
        <f>'Electricity Rates'!$J$3</f>
        <v>0.19270000000000001</v>
      </c>
      <c r="O2116" s="145">
        <f>L2116-K2116</f>
        <v>-5.0111794165335812</v>
      </c>
      <c r="P2116">
        <f t="shared" si="201"/>
        <v>0.96565427356602118</v>
      </c>
      <c r="Q2116">
        <f>IF(O2116&gt;0, IF(Q2115+O2116*Variables!$B$5&lt;Variables!$B$4, Q2115+O2116*Variables!$B$5, Variables!$B$4), IF(Q2115&gt;-O2116, Q2115+O2116/Variables!$B$5, 0))</f>
        <v>0</v>
      </c>
      <c r="R2116">
        <f>IF(O2116&gt;0, 0, IF(Q2115&gt;-O2116, 0, -O2116 - Q2115*Variables!$B$5))</f>
        <v>5.0111794165335812</v>
      </c>
      <c r="S2116">
        <f t="shared" si="202"/>
        <v>0.93298138377022222</v>
      </c>
      <c r="T2116">
        <f t="shared" si="203"/>
        <v>0</v>
      </c>
    </row>
    <row r="2117" spans="1:20" x14ac:dyDescent="0.3">
      <c r="A2117" s="3">
        <f t="shared" si="198"/>
        <v>43189</v>
      </c>
      <c r="B2117">
        <v>3</v>
      </c>
      <c r="C2117">
        <v>30</v>
      </c>
      <c r="D2117">
        <v>4</v>
      </c>
      <c r="E2117">
        <v>1</v>
      </c>
      <c r="F2117" s="1">
        <f>VLOOKUP(A2117,Weather!$A$1:$E$366, 5)</f>
        <v>0.23076923076923048</v>
      </c>
      <c r="G2117" s="1">
        <f>VLOOKUP(D2117, Spring!$A$1:$E$25, 2)</f>
        <v>287.61061946902601</v>
      </c>
      <c r="H2117" s="1">
        <f>VLOOKUP(D2117, Spring!$A$1:$E$25, 3)</f>
        <v>280.54932735425899</v>
      </c>
      <c r="I2117" s="1">
        <f>VLOOKUP(D2117, Spring!$A$1:$E$25, 5)</f>
        <v>263.81039287256101</v>
      </c>
      <c r="J2117" s="1">
        <f t="shared" si="199"/>
        <v>282.17885630382062</v>
      </c>
      <c r="K2117" s="47">
        <f t="shared" si="200"/>
        <v>5.2790087797470795</v>
      </c>
      <c r="L2117" s="48">
        <f>Solar!K2134/1000*Variables!$B$3</f>
        <v>0</v>
      </c>
      <c r="M2117" s="1">
        <f>IF(E2117=1, VLOOKUP(D2117, Sheet1!$E$2:$G$26, 2), Sheet1!$G$3)</f>
        <v>0.18618000000000001</v>
      </c>
      <c r="N2117" s="1">
        <f>'Electricity Rates'!$J$3</f>
        <v>0.19270000000000001</v>
      </c>
      <c r="O2117" s="145">
        <f>L2117-K2117</f>
        <v>-5.2790087797470795</v>
      </c>
      <c r="P2117">
        <f t="shared" si="201"/>
        <v>1.0172649918572623</v>
      </c>
      <c r="Q2117">
        <f>IF(O2117&gt;0, IF(Q2116+O2117*Variables!$B$5&lt;Variables!$B$4, Q2116+O2117*Variables!$B$5, Variables!$B$4), IF(Q2116&gt;-O2117, Q2116+O2117/Variables!$B$5, 0))</f>
        <v>0</v>
      </c>
      <c r="R2117">
        <f>IF(O2117&gt;0, 0, IF(Q2116&gt;-O2117, 0, -O2117 - Q2116*Variables!$B$5))</f>
        <v>5.2790087797470795</v>
      </c>
      <c r="S2117">
        <f t="shared" si="202"/>
        <v>0.98284585461331131</v>
      </c>
      <c r="T2117">
        <f t="shared" si="203"/>
        <v>0</v>
      </c>
    </row>
    <row r="2118" spans="1:20" x14ac:dyDescent="0.3">
      <c r="A2118" s="3">
        <f t="shared" si="198"/>
        <v>43189</v>
      </c>
      <c r="B2118">
        <v>3</v>
      </c>
      <c r="C2118">
        <v>30</v>
      </c>
      <c r="D2118">
        <v>5</v>
      </c>
      <c r="E2118">
        <v>1</v>
      </c>
      <c r="F2118" s="1">
        <f>VLOOKUP(A2118,Weather!$A$1:$E$366, 5)</f>
        <v>0.23076923076923048</v>
      </c>
      <c r="G2118" s="1">
        <f>VLOOKUP(D2118, Spring!$A$1:$E$25, 2)</f>
        <v>318.58407079646003</v>
      </c>
      <c r="H2118" s="1">
        <f>VLOOKUP(D2118, Spring!$A$1:$E$25, 3)</f>
        <v>296.96508648302301</v>
      </c>
      <c r="I2118" s="1">
        <f>VLOOKUP(D2118, Spring!$A$1:$E$25, 5)</f>
        <v>263.982102908277</v>
      </c>
      <c r="J2118" s="1">
        <f t="shared" si="199"/>
        <v>301.95408286304695</v>
      </c>
      <c r="K2118" s="47">
        <f t="shared" si="200"/>
        <v>5.6489641902801893</v>
      </c>
      <c r="L2118" s="48">
        <f>Solar!K2135/1000*Variables!$B$3</f>
        <v>0</v>
      </c>
      <c r="M2118" s="1">
        <f>IF(E2118=1, VLOOKUP(D2118, Sheet1!$E$2:$G$26, 2), Sheet1!$G$3)</f>
        <v>0.18618000000000001</v>
      </c>
      <c r="N2118" s="1">
        <f>'Electricity Rates'!$J$3</f>
        <v>0.19270000000000001</v>
      </c>
      <c r="O2118" s="145">
        <f>L2118-K2118</f>
        <v>-5.6489641902801893</v>
      </c>
      <c r="P2118">
        <f t="shared" si="201"/>
        <v>1.0885553994669925</v>
      </c>
      <c r="Q2118">
        <f>IF(O2118&gt;0, IF(Q2117+O2118*Variables!$B$5&lt;Variables!$B$4, Q2117+O2118*Variables!$B$5, Variables!$B$4), IF(Q2117&gt;-O2118, Q2117+O2118/Variables!$B$5, 0))</f>
        <v>0</v>
      </c>
      <c r="R2118">
        <f>IF(O2118&gt;0, 0, IF(Q2117&gt;-O2118, 0, -O2118 - Q2117*Variables!$B$5))</f>
        <v>5.6489641902801893</v>
      </c>
      <c r="S2118">
        <f t="shared" si="202"/>
        <v>1.0517241529463657</v>
      </c>
      <c r="T2118">
        <f t="shared" si="203"/>
        <v>0</v>
      </c>
    </row>
    <row r="2119" spans="1:20" x14ac:dyDescent="0.3">
      <c r="A2119" s="3">
        <f t="shared" si="198"/>
        <v>43189</v>
      </c>
      <c r="B2119">
        <v>3</v>
      </c>
      <c r="C2119">
        <v>30</v>
      </c>
      <c r="D2119">
        <v>6</v>
      </c>
      <c r="E2119">
        <v>1</v>
      </c>
      <c r="F2119" s="1">
        <f>VLOOKUP(A2119,Weather!$A$1:$E$366, 5)</f>
        <v>0.23076923076923048</v>
      </c>
      <c r="G2119" s="1">
        <f>VLOOKUP(D2119, Spring!$A$1:$E$25, 2)</f>
        <v>389.38053097345102</v>
      </c>
      <c r="H2119" s="1">
        <f>VLOOKUP(D2119, Spring!$A$1:$E$25, 3)</f>
        <v>340.20659833439998</v>
      </c>
      <c r="I2119" s="1">
        <f>VLOOKUP(D2119, Spring!$A$1:$E$25, 5)</f>
        <v>264.16853094705402</v>
      </c>
      <c r="J2119" s="1">
        <f t="shared" si="199"/>
        <v>351.55442894341172</v>
      </c>
      <c r="K2119" s="47">
        <f t="shared" si="200"/>
        <v>6.576888648783263</v>
      </c>
      <c r="L2119" s="48">
        <f>Solar!K2136/1000*Variables!$B$3</f>
        <v>0</v>
      </c>
      <c r="M2119" s="1">
        <f>IF(E2119=1, VLOOKUP(D2119, Sheet1!$E$2:$G$26, 2), Sheet1!$G$3)</f>
        <v>0.18618000000000001</v>
      </c>
      <c r="N2119" s="1">
        <f>'Electricity Rates'!$J$3</f>
        <v>0.19270000000000001</v>
      </c>
      <c r="O2119" s="145">
        <f>L2119-K2119</f>
        <v>-6.576888648783263</v>
      </c>
      <c r="P2119">
        <f t="shared" si="201"/>
        <v>1.2673664426205349</v>
      </c>
      <c r="Q2119">
        <f>IF(O2119&gt;0, IF(Q2118+O2119*Variables!$B$5&lt;Variables!$B$4, Q2118+O2119*Variables!$B$5, Variables!$B$4), IF(Q2118&gt;-O2119, Q2118+O2119/Variables!$B$5, 0))</f>
        <v>0</v>
      </c>
      <c r="R2119">
        <f>IF(O2119&gt;0, 0, IF(Q2118&gt;-O2119, 0, -O2119 - Q2118*Variables!$B$5))</f>
        <v>6.576888648783263</v>
      </c>
      <c r="S2119">
        <f t="shared" si="202"/>
        <v>1.2244851286304679</v>
      </c>
      <c r="T2119">
        <f t="shared" si="203"/>
        <v>0</v>
      </c>
    </row>
    <row r="2120" spans="1:20" x14ac:dyDescent="0.3">
      <c r="A2120" s="3">
        <f t="shared" si="198"/>
        <v>43189</v>
      </c>
      <c r="B2120">
        <v>3</v>
      </c>
      <c r="C2120">
        <v>30</v>
      </c>
      <c r="D2120">
        <v>7</v>
      </c>
      <c r="E2120">
        <v>1</v>
      </c>
      <c r="F2120" s="1">
        <f>VLOOKUP(A2120,Weather!$A$1:$E$366, 5)</f>
        <v>0.23076923076923048</v>
      </c>
      <c r="G2120" s="1">
        <f>VLOOKUP(D2120, Spring!$A$1:$E$25, 2)</f>
        <v>623.89380530973403</v>
      </c>
      <c r="H2120" s="1">
        <f>VLOOKUP(D2120, Spring!$A$1:$E$25, 3)</f>
        <v>374.47950032030701</v>
      </c>
      <c r="I2120" s="1">
        <f>VLOOKUP(D2120, Spring!$A$1:$E$25, 5)</f>
        <v>251.18725224694799</v>
      </c>
      <c r="J2120" s="1">
        <f t="shared" si="199"/>
        <v>432.03664762555934</v>
      </c>
      <c r="K2120" s="47">
        <f t="shared" si="200"/>
        <v>8.0825519171152109</v>
      </c>
      <c r="L2120" s="48">
        <f>Solar!K2137/1000*Variables!$B$3</f>
        <v>1.1174500000000001</v>
      </c>
      <c r="M2120" s="1">
        <f>IF(E2120=1, VLOOKUP(D2120, Sheet1!$E$2:$G$26, 2), Sheet1!$G$3)</f>
        <v>0.18618000000000001</v>
      </c>
      <c r="N2120" s="1">
        <f>'Electricity Rates'!$J$3</f>
        <v>0.19270000000000001</v>
      </c>
      <c r="O2120" s="145">
        <f>L2120-K2120</f>
        <v>-6.9651019171152111</v>
      </c>
      <c r="P2120">
        <f t="shared" si="201"/>
        <v>1.5575077544281013</v>
      </c>
      <c r="Q2120">
        <f>IF(O2120&gt;0, IF(Q2119+O2120*Variables!$B$5&lt;Variables!$B$4, Q2119+O2120*Variables!$B$5, Variables!$B$4), IF(Q2119&gt;-O2120, Q2119+O2120/Variables!$B$5, 0))</f>
        <v>0</v>
      </c>
      <c r="R2120">
        <f>IF(O2120&gt;0, 0, IF(Q2119&gt;-O2120, 0, -O2120 - Q2119*Variables!$B$5))</f>
        <v>6.9651019171152111</v>
      </c>
      <c r="S2120">
        <f t="shared" si="202"/>
        <v>1.2967626749285102</v>
      </c>
      <c r="T2120">
        <f t="shared" si="203"/>
        <v>0</v>
      </c>
    </row>
    <row r="2121" spans="1:20" x14ac:dyDescent="0.3">
      <c r="A2121" s="3">
        <f t="shared" si="198"/>
        <v>43189</v>
      </c>
      <c r="B2121">
        <v>3</v>
      </c>
      <c r="C2121">
        <v>30</v>
      </c>
      <c r="D2121">
        <v>8</v>
      </c>
      <c r="E2121">
        <v>1</v>
      </c>
      <c r="F2121" s="1">
        <f>VLOOKUP(A2121,Weather!$A$1:$E$366, 5)</f>
        <v>0.23076923076923048</v>
      </c>
      <c r="G2121" s="1">
        <f>VLOOKUP(D2121, Spring!$A$1:$E$25, 2)</f>
        <v>871.68141592920301</v>
      </c>
      <c r="H2121" s="1">
        <f>VLOOKUP(D2121, Spring!$A$1:$E$25, 3)</f>
        <v>578.35522101217202</v>
      </c>
      <c r="I2121" s="1">
        <f>VLOOKUP(D2121, Spring!$A$1:$E$25, 5)</f>
        <v>268.91753993484798</v>
      </c>
      <c r="J2121" s="1">
        <f t="shared" si="199"/>
        <v>646.04588137764063</v>
      </c>
      <c r="K2121" s="47">
        <f t="shared" si="200"/>
        <v>12.0862417708574</v>
      </c>
      <c r="L2121" s="48">
        <f>Solar!K2138/1000*Variables!$B$3</f>
        <v>2.0811000000000002</v>
      </c>
      <c r="M2121" s="1">
        <f>IF(E2121=1, VLOOKUP(D2121, Sheet1!$E$2:$G$26, 2), Sheet1!$G$3)</f>
        <v>0.18618000000000001</v>
      </c>
      <c r="N2121" s="1">
        <f>'Electricity Rates'!$J$3</f>
        <v>0.19270000000000001</v>
      </c>
      <c r="O2121" s="145">
        <f>L2121-K2121</f>
        <v>-10.005141770857399</v>
      </c>
      <c r="P2121">
        <f t="shared" si="201"/>
        <v>2.3290187892442211</v>
      </c>
      <c r="Q2121">
        <f>IF(O2121&gt;0, IF(Q2120+O2121*Variables!$B$5&lt;Variables!$B$4, Q2120+O2121*Variables!$B$5, Variables!$B$4), IF(Q2120&gt;-O2121, Q2120+O2121/Variables!$B$5, 0))</f>
        <v>0</v>
      </c>
      <c r="R2121">
        <f>IF(O2121&gt;0, 0, IF(Q2120&gt;-O2121, 0, -O2121 - Q2120*Variables!$B$5))</f>
        <v>10.005141770857399</v>
      </c>
      <c r="S2121">
        <f t="shared" si="202"/>
        <v>1.8627572948982307</v>
      </c>
      <c r="T2121">
        <f t="shared" si="203"/>
        <v>0</v>
      </c>
    </row>
    <row r="2122" spans="1:20" x14ac:dyDescent="0.3">
      <c r="A2122" s="3">
        <f t="shared" si="198"/>
        <v>43189</v>
      </c>
      <c r="B2122">
        <v>3</v>
      </c>
      <c r="C2122">
        <v>30</v>
      </c>
      <c r="D2122">
        <v>9</v>
      </c>
      <c r="E2122">
        <v>1</v>
      </c>
      <c r="F2122" s="1">
        <f>VLOOKUP(A2122,Weather!$A$1:$E$366, 5)</f>
        <v>0.23076923076923048</v>
      </c>
      <c r="G2122" s="1">
        <f>VLOOKUP(D2122, Spring!$A$1:$E$25, 2)</f>
        <v>1137.1681415929199</v>
      </c>
      <c r="H2122" s="1">
        <f>VLOOKUP(D2122, Spring!$A$1:$E$25, 3)</f>
        <v>786.77530429212004</v>
      </c>
      <c r="I2122" s="1">
        <f>VLOOKUP(D2122, Spring!$A$1:$E$25, 5)</f>
        <v>317.33977000667198</v>
      </c>
      <c r="J2122" s="1">
        <f t="shared" si="199"/>
        <v>867.6351898230738</v>
      </c>
      <c r="K2122" s="47">
        <f t="shared" si="200"/>
        <v>16.231739842910105</v>
      </c>
      <c r="L2122" s="48">
        <f>Solar!K2139/1000*Variables!$B$3</f>
        <v>8.0783000000000005</v>
      </c>
      <c r="M2122" s="1">
        <f>IF(E2122=1, VLOOKUP(D2122, Sheet1!$E$2:$G$26, 2), Sheet1!$G$3)</f>
        <v>0.20441999999999999</v>
      </c>
      <c r="N2122" s="1">
        <f>'Electricity Rates'!$J$3</f>
        <v>0.19270000000000001</v>
      </c>
      <c r="O2122" s="145">
        <f>L2122-K2122</f>
        <v>-8.1534398429101049</v>
      </c>
      <c r="P2122">
        <f t="shared" si="201"/>
        <v>3.1278562677287773</v>
      </c>
      <c r="Q2122">
        <f>IF(O2122&gt;0, IF(Q2121+O2122*Variables!$B$5&lt;Variables!$B$4, Q2121+O2122*Variables!$B$5, Variables!$B$4), IF(Q2121&gt;-O2122, Q2121+O2122/Variables!$B$5, 0))</f>
        <v>0</v>
      </c>
      <c r="R2122">
        <f>IF(O2122&gt;0, 0, IF(Q2121&gt;-O2122, 0, -O2122 - Q2121*Variables!$B$5))</f>
        <v>8.1534398429101049</v>
      </c>
      <c r="S2122">
        <f t="shared" si="202"/>
        <v>1.6667261726876836</v>
      </c>
      <c r="T2122">
        <f t="shared" si="203"/>
        <v>0</v>
      </c>
    </row>
    <row r="2123" spans="1:20" x14ac:dyDescent="0.3">
      <c r="A2123" s="3">
        <f t="shared" si="198"/>
        <v>43189</v>
      </c>
      <c r="B2123">
        <v>3</v>
      </c>
      <c r="C2123">
        <v>30</v>
      </c>
      <c r="D2123">
        <v>10</v>
      </c>
      <c r="E2123">
        <v>1</v>
      </c>
      <c r="F2123" s="1">
        <f>VLOOKUP(A2123,Weather!$A$1:$E$366, 5)</f>
        <v>0.23076923076923048</v>
      </c>
      <c r="G2123" s="1">
        <f>VLOOKUP(D2123, Spring!$A$1:$E$25, 2)</f>
        <v>1207.9646017699099</v>
      </c>
      <c r="H2123" s="1">
        <f>VLOOKUP(D2123, Spring!$A$1:$E$25, 3)</f>
        <v>923.64670083279998</v>
      </c>
      <c r="I2123" s="1">
        <f>VLOOKUP(D2123, Spring!$A$1:$E$25, 5)</f>
        <v>339.44621060481097</v>
      </c>
      <c r="J2123" s="1">
        <f t="shared" si="199"/>
        <v>989.25852412597908</v>
      </c>
      <c r="K2123" s="47">
        <f t="shared" si="200"/>
        <v>18.507072084372794</v>
      </c>
      <c r="L2123" s="48">
        <f>Solar!K2140/1000*Variables!$B$3</f>
        <v>14.120349999999998</v>
      </c>
      <c r="M2123" s="1">
        <f>IF(E2123=1, VLOOKUP(D2123, Sheet1!$E$2:$G$26, 2), Sheet1!$G$3)</f>
        <v>0.20441999999999999</v>
      </c>
      <c r="N2123" s="1">
        <f>'Electricity Rates'!$J$3</f>
        <v>0.19270000000000001</v>
      </c>
      <c r="O2123" s="145">
        <f>L2123-K2123</f>
        <v>-4.3867220843727956</v>
      </c>
      <c r="P2123">
        <f t="shared" si="201"/>
        <v>3.5663127906586376</v>
      </c>
      <c r="Q2123">
        <f>IF(O2123&gt;0, IF(Q2122+O2123*Variables!$B$5&lt;Variables!$B$4, Q2122+O2123*Variables!$B$5, Variables!$B$4), IF(Q2122&gt;-O2123, Q2122+O2123/Variables!$B$5, 0))</f>
        <v>0</v>
      </c>
      <c r="R2123">
        <f>IF(O2123&gt;0, 0, IF(Q2122&gt;-O2123, 0, -O2123 - Q2122*Variables!$B$5))</f>
        <v>4.3867220843727956</v>
      </c>
      <c r="S2123">
        <f t="shared" si="202"/>
        <v>0.89673372848748689</v>
      </c>
      <c r="T2123">
        <f t="shared" si="203"/>
        <v>0</v>
      </c>
    </row>
    <row r="2124" spans="1:20" x14ac:dyDescent="0.3">
      <c r="A2124" s="3">
        <f t="shared" si="198"/>
        <v>43189</v>
      </c>
      <c r="B2124">
        <v>3</v>
      </c>
      <c r="C2124">
        <v>30</v>
      </c>
      <c r="D2124">
        <v>11</v>
      </c>
      <c r="E2124">
        <v>1</v>
      </c>
      <c r="F2124" s="1">
        <f>VLOOKUP(A2124,Weather!$A$1:$E$366, 5)</f>
        <v>0.23076923076923048</v>
      </c>
      <c r="G2124" s="1">
        <f>VLOOKUP(D2124, Spring!$A$1:$E$25, 2)</f>
        <v>1274.3362831858401</v>
      </c>
      <c r="H2124" s="1">
        <f>VLOOKUP(D2124, Spring!$A$1:$E$25, 3)</f>
        <v>962.46396540679098</v>
      </c>
      <c r="I2124" s="1">
        <f>VLOOKUP(D2124, Spring!$A$1:$E$25, 5)</f>
        <v>352.80034538247099</v>
      </c>
      <c r="J2124" s="1">
        <f t="shared" si="199"/>
        <v>1034.4345002788791</v>
      </c>
      <c r="K2124" s="47">
        <f t="shared" si="200"/>
        <v>19.352225324656786</v>
      </c>
      <c r="L2124" s="48">
        <f>Solar!K2141/1000*Variables!$B$3</f>
        <v>26.907900000000001</v>
      </c>
      <c r="M2124" s="1">
        <f>IF(E2124=1, VLOOKUP(D2124, Sheet1!$E$2:$G$26, 2), Sheet1!$G$3)</f>
        <v>0.20441999999999999</v>
      </c>
      <c r="N2124" s="1">
        <f>'Electricity Rates'!$J$3</f>
        <v>0.19270000000000001</v>
      </c>
      <c r="O2124" s="145">
        <f>L2124-K2124</f>
        <v>7.5556746753432158</v>
      </c>
      <c r="P2124">
        <f t="shared" si="201"/>
        <v>3.7291738200613627</v>
      </c>
      <c r="Q2124">
        <f>IF(O2124&gt;0, IF(Q2123+O2124*Variables!$B$5&lt;Variables!$B$4, Q2123+O2124*Variables!$B$5, Variables!$B$4), IF(Q2123&gt;-O2124, Q2123+O2124/Variables!$B$5, 0))</f>
        <v>7.1023341948226228</v>
      </c>
      <c r="R2124">
        <f>IF(O2124&gt;0, 0, IF(Q2123&gt;-O2124, 0, -O2124 - Q2123*Variables!$B$5))</f>
        <v>0</v>
      </c>
      <c r="S2124">
        <f t="shared" si="202"/>
        <v>0</v>
      </c>
      <c r="T2124">
        <f t="shared" si="203"/>
        <v>0</v>
      </c>
    </row>
    <row r="2125" spans="1:20" x14ac:dyDescent="0.3">
      <c r="A2125" s="3">
        <f t="shared" si="198"/>
        <v>43189</v>
      </c>
      <c r="B2125">
        <v>3</v>
      </c>
      <c r="C2125">
        <v>30</v>
      </c>
      <c r="D2125">
        <v>12</v>
      </c>
      <c r="E2125">
        <v>1</v>
      </c>
      <c r="F2125" s="1">
        <f>VLOOKUP(A2125,Weather!$A$1:$E$366, 5)</f>
        <v>0.23076923076923048</v>
      </c>
      <c r="G2125" s="1">
        <f>VLOOKUP(D2125, Spring!$A$1:$E$25, 2)</f>
        <v>1314.1592920353901</v>
      </c>
      <c r="H2125" s="1">
        <f>VLOOKUP(D2125, Spring!$A$1:$E$25, 3)</f>
        <v>983.10377962844302</v>
      </c>
      <c r="I2125" s="1">
        <f>VLOOKUP(D2125, Spring!$A$1:$E$25, 5)</f>
        <v>344.20503159464602</v>
      </c>
      <c r="J2125" s="1">
        <f t="shared" si="199"/>
        <v>1059.5012055685077</v>
      </c>
      <c r="K2125" s="47">
        <f t="shared" si="200"/>
        <v>19.821173845593467</v>
      </c>
      <c r="L2125" s="48">
        <f>Solar!K2142/1000*Variables!$B$3</f>
        <v>19.14385</v>
      </c>
      <c r="M2125" s="1">
        <f>IF(E2125=1, VLOOKUP(D2125, Sheet1!$E$2:$G$26, 2), Sheet1!$G$3)</f>
        <v>0.20441999999999999</v>
      </c>
      <c r="N2125" s="1">
        <f>'Electricity Rates'!$J$3</f>
        <v>0.19270000000000001</v>
      </c>
      <c r="O2125" s="145">
        <f>L2125-K2125</f>
        <v>-0.6773238455934667</v>
      </c>
      <c r="P2125">
        <f t="shared" si="201"/>
        <v>3.8195402000458611</v>
      </c>
      <c r="Q2125">
        <f>IF(O2125&gt;0, IF(Q2124+O2125*Variables!$B$5&lt;Variables!$B$4, Q2124+O2125*Variables!$B$5, Variables!$B$4), IF(Q2124&gt;-O2125, Q2124+O2125/Variables!$B$5, 0))</f>
        <v>6.3817769122763819</v>
      </c>
      <c r="R2125">
        <f>IF(O2125&gt;0, 0, IF(Q2124&gt;-O2125, 0, -O2125 - Q2124*Variables!$B$5))</f>
        <v>0</v>
      </c>
      <c r="S2125">
        <f t="shared" si="202"/>
        <v>0</v>
      </c>
      <c r="T2125">
        <f t="shared" si="203"/>
        <v>0</v>
      </c>
    </row>
    <row r="2126" spans="1:20" x14ac:dyDescent="0.3">
      <c r="A2126" s="3">
        <f t="shared" si="198"/>
        <v>43189</v>
      </c>
      <c r="B2126">
        <v>3</v>
      </c>
      <c r="C2126">
        <v>30</v>
      </c>
      <c r="D2126">
        <v>13</v>
      </c>
      <c r="E2126">
        <v>1</v>
      </c>
      <c r="F2126" s="1">
        <f>VLOOKUP(A2126,Weather!$A$1:$E$366, 5)</f>
        <v>0.23076923076923048</v>
      </c>
      <c r="G2126" s="1">
        <f>VLOOKUP(D2126, Spring!$A$1:$E$25, 2)</f>
        <v>1362.8318584070701</v>
      </c>
      <c r="H2126" s="1">
        <f>VLOOKUP(D2126, Spring!$A$1:$E$25, 3)</f>
        <v>999.59961563100603</v>
      </c>
      <c r="I2126" s="1">
        <f>VLOOKUP(D2126, Spring!$A$1:$E$25, 5)</f>
        <v>326.84269398328001</v>
      </c>
      <c r="J2126" s="1">
        <f t="shared" si="199"/>
        <v>1083.4224408870207</v>
      </c>
      <c r="K2126" s="47">
        <f t="shared" si="200"/>
        <v>20.268692886966505</v>
      </c>
      <c r="L2126" s="48">
        <f>Solar!K2143/1000*Variables!$B$3</f>
        <v>23.913499999999999</v>
      </c>
      <c r="M2126" s="1">
        <f>IF(E2126=1, VLOOKUP(D2126, Sheet1!$E$2:$G$26, 2), Sheet1!$G$3)</f>
        <v>0.20441999999999999</v>
      </c>
      <c r="N2126" s="1">
        <f>'Electricity Rates'!$J$3</f>
        <v>0.19270000000000001</v>
      </c>
      <c r="O2126" s="145">
        <f>L2126-K2126</f>
        <v>3.6448071130334938</v>
      </c>
      <c r="P2126">
        <f t="shared" si="201"/>
        <v>3.9057771193184458</v>
      </c>
      <c r="Q2126">
        <f>IF(O2126&gt;0, IF(Q2125+O2126*Variables!$B$5&lt;Variables!$B$4, Q2125+O2126*Variables!$B$5, Variables!$B$4), IF(Q2125&gt;-O2126, Q2125+O2126/Variables!$B$5, 0))</f>
        <v>9.8078955985278657</v>
      </c>
      <c r="R2126">
        <f>IF(O2126&gt;0, 0, IF(Q2125&gt;-O2126, 0, -O2126 - Q2125*Variables!$B$5))</f>
        <v>0</v>
      </c>
      <c r="S2126">
        <f t="shared" si="202"/>
        <v>0</v>
      </c>
      <c r="T2126">
        <f t="shared" si="203"/>
        <v>0</v>
      </c>
    </row>
    <row r="2127" spans="1:20" x14ac:dyDescent="0.3">
      <c r="A2127" s="3">
        <f t="shared" si="198"/>
        <v>43189</v>
      </c>
      <c r="B2127">
        <v>3</v>
      </c>
      <c r="C2127">
        <v>30</v>
      </c>
      <c r="D2127">
        <v>14</v>
      </c>
      <c r="E2127">
        <v>1</v>
      </c>
      <c r="F2127" s="1">
        <f>VLOOKUP(A2127,Weather!$A$1:$E$366, 5)</f>
        <v>0.23076923076923048</v>
      </c>
      <c r="G2127" s="1">
        <f>VLOOKUP(D2127, Spring!$A$1:$E$25, 2)</f>
        <v>1402.65486725663</v>
      </c>
      <c r="H2127" s="1">
        <f>VLOOKUP(D2127, Spring!$A$1:$E$25, 3)</f>
        <v>1011.55108904548</v>
      </c>
      <c r="I2127" s="1">
        <f>VLOOKUP(D2127, Spring!$A$1:$E$25, 5)</f>
        <v>309.49016837395499</v>
      </c>
      <c r="J2127" s="1">
        <f t="shared" si="199"/>
        <v>1101.8058070942068</v>
      </c>
      <c r="K2127" s="47">
        <f t="shared" si="200"/>
        <v>20.612609340807939</v>
      </c>
      <c r="L2127" s="48">
        <f>Solar!K2144/1000*Variables!$B$3</f>
        <v>31.329099999999997</v>
      </c>
      <c r="M2127" s="1">
        <f>IF(E2127=1, VLOOKUP(D2127, Sheet1!$E$2:$G$26, 2), Sheet1!$G$3)</f>
        <v>0.20441999999999999</v>
      </c>
      <c r="N2127" s="1">
        <f>'Electricity Rates'!$J$3</f>
        <v>0.19270000000000001</v>
      </c>
      <c r="O2127" s="145">
        <f>L2127-K2127</f>
        <v>10.716490659192058</v>
      </c>
      <c r="P2127">
        <f t="shared" si="201"/>
        <v>3.97204981997369</v>
      </c>
      <c r="Q2127">
        <f>IF(O2127&gt;0, IF(Q2126+O2127*Variables!$B$5&lt;Variables!$B$4, Q2126+O2127*Variables!$B$5, Variables!$B$4), IF(Q2126&gt;-O2127, Q2126+O2127/Variables!$B$5, 0))</f>
        <v>19.881396818168398</v>
      </c>
      <c r="R2127">
        <f>IF(O2127&gt;0, 0, IF(Q2126&gt;-O2127, 0, -O2127 - Q2126*Variables!$B$5))</f>
        <v>0</v>
      </c>
      <c r="S2127">
        <f t="shared" si="202"/>
        <v>0</v>
      </c>
      <c r="T2127">
        <f t="shared" si="203"/>
        <v>0</v>
      </c>
    </row>
    <row r="2128" spans="1:20" x14ac:dyDescent="0.3">
      <c r="A2128" s="3">
        <f t="shared" si="198"/>
        <v>43189</v>
      </c>
      <c r="B2128">
        <v>3</v>
      </c>
      <c r="C2128">
        <v>30</v>
      </c>
      <c r="D2128">
        <v>15</v>
      </c>
      <c r="E2128">
        <v>1</v>
      </c>
      <c r="F2128" s="1">
        <f>VLOOKUP(A2128,Weather!$A$1:$E$366, 5)</f>
        <v>0.23076923076923048</v>
      </c>
      <c r="G2128" s="1">
        <f>VLOOKUP(D2128, Spring!$A$1:$E$25, 2)</f>
        <v>1371.6814159292001</v>
      </c>
      <c r="H2128" s="1">
        <f>VLOOKUP(D2128, Spring!$A$1:$E$25, 3)</f>
        <v>1005.48526585522</v>
      </c>
      <c r="I2128" s="1">
        <f>VLOOKUP(D2128, Spring!$A$1:$E$25, 5)</f>
        <v>300.89485458612899</v>
      </c>
      <c r="J2128" s="1">
        <f t="shared" si="199"/>
        <v>1089.9920697184459</v>
      </c>
      <c r="K2128" s="47">
        <f t="shared" si="200"/>
        <v>20.3915976599713</v>
      </c>
      <c r="L2128" s="48">
        <f>Solar!K2145/1000*Variables!$B$3</f>
        <v>31.094150000000003</v>
      </c>
      <c r="M2128" s="1">
        <f>IF(E2128=1, VLOOKUP(D2128, Sheet1!$E$2:$G$26, 2), Sheet1!$G$3)</f>
        <v>0.20441999999999999</v>
      </c>
      <c r="N2128" s="1">
        <f>'Electricity Rates'!$J$3</f>
        <v>0.19270000000000001</v>
      </c>
      <c r="O2128" s="145">
        <f>L2128-K2128</f>
        <v>10.702552340028703</v>
      </c>
      <c r="P2128">
        <f t="shared" si="201"/>
        <v>3.9294608690764696</v>
      </c>
      <c r="Q2128">
        <f>IF(O2128&gt;0, IF(Q2127+O2128*Variables!$B$5&lt;Variables!$B$4, Q2127+O2128*Variables!$B$5, Variables!$B$4), IF(Q2127&gt;-O2128, Q2127+O2128/Variables!$B$5, 0))</f>
        <v>29.941796017795376</v>
      </c>
      <c r="R2128">
        <f>IF(O2128&gt;0, 0, IF(Q2127&gt;-O2128, 0, -O2128 - Q2127*Variables!$B$5))</f>
        <v>0</v>
      </c>
      <c r="S2128">
        <f t="shared" si="202"/>
        <v>0</v>
      </c>
      <c r="T2128">
        <f t="shared" si="203"/>
        <v>0</v>
      </c>
    </row>
    <row r="2129" spans="1:20" x14ac:dyDescent="0.3">
      <c r="A2129" s="3">
        <f t="shared" si="198"/>
        <v>43189</v>
      </c>
      <c r="B2129">
        <v>3</v>
      </c>
      <c r="C2129">
        <v>30</v>
      </c>
      <c r="D2129">
        <v>16</v>
      </c>
      <c r="E2129">
        <v>1</v>
      </c>
      <c r="F2129" s="1">
        <f>VLOOKUP(A2129,Weather!$A$1:$E$366, 5)</f>
        <v>0.23076923076923048</v>
      </c>
      <c r="G2129" s="1">
        <f>VLOOKUP(D2129, Spring!$A$1:$E$25, 2)</f>
        <v>1283.1858407079601</v>
      </c>
      <c r="H2129" s="1">
        <f>VLOOKUP(D2129, Spring!$A$1:$E$25, 3)</f>
        <v>954.93673926969905</v>
      </c>
      <c r="I2129" s="1">
        <f>VLOOKUP(D2129, Spring!$A$1:$E$25, 5)</f>
        <v>270.36971623690101</v>
      </c>
      <c r="J2129" s="1">
        <f t="shared" si="199"/>
        <v>1030.6865319092976</v>
      </c>
      <c r="K2129" s="47">
        <f t="shared" si="200"/>
        <v>19.282108242929258</v>
      </c>
      <c r="L2129" s="48">
        <f>Solar!K2146/1000*Variables!$B$3</f>
        <v>19.614949999999997</v>
      </c>
      <c r="M2129" s="1">
        <f>IF(E2129=1, VLOOKUP(D2129, Sheet1!$E$2:$G$26, 2), Sheet1!$G$3)</f>
        <v>0.20441999999999999</v>
      </c>
      <c r="N2129" s="1">
        <f>'Electricity Rates'!$J$3</f>
        <v>0.19270000000000001</v>
      </c>
      <c r="O2129" s="145">
        <f>L2129-K2129</f>
        <v>0.33284175707073871</v>
      </c>
      <c r="P2129">
        <f t="shared" si="201"/>
        <v>3.7156622584124683</v>
      </c>
      <c r="Q2129">
        <f>IF(O2129&gt;0, IF(Q2128+O2129*Variables!$B$5&lt;Variables!$B$4, Q2128+O2129*Variables!$B$5, Variables!$B$4), IF(Q2128&gt;-O2129, Q2128+O2129/Variables!$B$5, 0))</f>
        <v>30.254667269441871</v>
      </c>
      <c r="R2129">
        <f>IF(O2129&gt;0, 0, IF(Q2128&gt;-O2129, 0, -O2129 - Q2128*Variables!$B$5))</f>
        <v>0</v>
      </c>
      <c r="S2129">
        <f t="shared" si="202"/>
        <v>0</v>
      </c>
      <c r="T2129">
        <f t="shared" si="203"/>
        <v>0</v>
      </c>
    </row>
    <row r="2130" spans="1:20" x14ac:dyDescent="0.3">
      <c r="A2130" s="3">
        <f t="shared" si="198"/>
        <v>43189</v>
      </c>
      <c r="B2130">
        <v>3</v>
      </c>
      <c r="C2130">
        <v>30</v>
      </c>
      <c r="D2130">
        <v>17</v>
      </c>
      <c r="E2130">
        <v>1</v>
      </c>
      <c r="F2130" s="1">
        <f>VLOOKUP(A2130,Weather!$A$1:$E$366, 5)</f>
        <v>0.23076923076923048</v>
      </c>
      <c r="G2130" s="1">
        <f>VLOOKUP(D2130, Spring!$A$1:$E$25, 2)</f>
        <v>973.45132743362797</v>
      </c>
      <c r="H2130" s="1">
        <f>VLOOKUP(D2130, Spring!$A$1:$E$25, 3)</f>
        <v>850.97693786034597</v>
      </c>
      <c r="I2130" s="1">
        <f>VLOOKUP(D2130, Spring!$A$1:$E$25, 5)</f>
        <v>257.39334353781499</v>
      </c>
      <c r="J2130" s="1">
        <f t="shared" si="199"/>
        <v>879.24025853110334</v>
      </c>
      <c r="K2130" s="47">
        <f t="shared" si="200"/>
        <v>16.448847745329605</v>
      </c>
      <c r="L2130" s="48">
        <f>Solar!K2147/1000*Variables!$B$3</f>
        <v>12.809000000000001</v>
      </c>
      <c r="M2130" s="1">
        <f>IF(E2130=1, VLOOKUP(D2130, Sheet1!$E$2:$G$26, 2), Sheet1!$G$3)</f>
        <v>0.20441999999999999</v>
      </c>
      <c r="N2130" s="1">
        <f>'Electricity Rates'!$J$3</f>
        <v>0.19270000000000001</v>
      </c>
      <c r="O2130" s="145">
        <f>L2130-K2130</f>
        <v>-3.6398477453296039</v>
      </c>
      <c r="P2130">
        <f t="shared" si="201"/>
        <v>3.169692960525015</v>
      </c>
      <c r="Q2130">
        <f>IF(O2130&gt;0, IF(Q2129+O2130*Variables!$B$5&lt;Variables!$B$4, Q2129+O2130*Variables!$B$5, Variables!$B$4), IF(Q2129&gt;-O2130, Q2129+O2130/Variables!$B$5, 0))</f>
        <v>26.382488816963569</v>
      </c>
      <c r="R2130">
        <f>IF(O2130&gt;0, 0, IF(Q2129&gt;-O2130, 0, -O2130 - Q2129*Variables!$B$5))</f>
        <v>0</v>
      </c>
      <c r="S2130">
        <f t="shared" si="202"/>
        <v>0</v>
      </c>
      <c r="T2130">
        <f t="shared" si="203"/>
        <v>0</v>
      </c>
    </row>
    <row r="2131" spans="1:20" x14ac:dyDescent="0.3">
      <c r="A2131" s="3">
        <f t="shared" si="198"/>
        <v>43189</v>
      </c>
      <c r="B2131">
        <v>3</v>
      </c>
      <c r="C2131">
        <v>30</v>
      </c>
      <c r="D2131">
        <v>18</v>
      </c>
      <c r="E2131">
        <v>1</v>
      </c>
      <c r="F2131" s="1">
        <f>VLOOKUP(A2131,Weather!$A$1:$E$366, 5)</f>
        <v>0.23076923076923048</v>
      </c>
      <c r="G2131" s="1">
        <f>VLOOKUP(D2131, Spring!$A$1:$E$25, 2)</f>
        <v>690.26548672566298</v>
      </c>
      <c r="H2131" s="1">
        <f>VLOOKUP(D2131, Spring!$A$1:$E$25, 3)</f>
        <v>590.923299339663</v>
      </c>
      <c r="I2131" s="1">
        <f>VLOOKUP(D2131, Spring!$A$1:$E$25, 5)</f>
        <v>248.81274775305101</v>
      </c>
      <c r="J2131" s="1">
        <f t="shared" si="199"/>
        <v>613.84841950566295</v>
      </c>
      <c r="K2131" s="47">
        <f t="shared" si="200"/>
        <v>11.483890885556713</v>
      </c>
      <c r="L2131" s="48">
        <f>Solar!K2148/1000*Variables!$B$3</f>
        <v>3.6488</v>
      </c>
      <c r="M2131" s="1">
        <f>IF(E2131=1, VLOOKUP(D2131, Sheet1!$E$2:$G$26, 2), Sheet1!$G$3)</f>
        <v>0.20441999999999999</v>
      </c>
      <c r="N2131" s="1">
        <f>'Electricity Rates'!$J$3</f>
        <v>0.19270000000000001</v>
      </c>
      <c r="O2131" s="145">
        <f>L2131-K2131</f>
        <v>-7.8350908855567134</v>
      </c>
      <c r="P2131">
        <f t="shared" si="201"/>
        <v>2.2129457736467786</v>
      </c>
      <c r="Q2131">
        <f>IF(O2131&gt;0, IF(Q2130+O2131*Variables!$B$5&lt;Variables!$B$4, Q2130+O2131*Variables!$B$5, Variables!$B$4), IF(Q2130&gt;-O2131, Q2130+O2131/Variables!$B$5, 0))</f>
        <v>18.047285747222382</v>
      </c>
      <c r="R2131">
        <f>IF(O2131&gt;0, 0, IF(Q2130&gt;-O2131, 0, -O2131 - Q2130*Variables!$B$5))</f>
        <v>0</v>
      </c>
      <c r="S2131">
        <f t="shared" si="202"/>
        <v>0</v>
      </c>
      <c r="T2131">
        <f t="shared" si="203"/>
        <v>0</v>
      </c>
    </row>
    <row r="2132" spans="1:20" x14ac:dyDescent="0.3">
      <c r="A2132" s="3">
        <f t="shared" si="198"/>
        <v>43189</v>
      </c>
      <c r="B2132">
        <v>3</v>
      </c>
      <c r="C2132">
        <v>30</v>
      </c>
      <c r="D2132">
        <v>19</v>
      </c>
      <c r="E2132">
        <v>1</v>
      </c>
      <c r="F2132" s="1">
        <f>VLOOKUP(A2132,Weather!$A$1:$E$366, 5)</f>
        <v>0.23076923076923048</v>
      </c>
      <c r="G2132" s="1">
        <f>VLOOKUP(D2132, Spring!$A$1:$E$25, 2)</f>
        <v>482.300884955752</v>
      </c>
      <c r="H2132" s="1">
        <f>VLOOKUP(D2132, Spring!$A$1:$E$25, 3)</f>
        <v>454.99679692504799</v>
      </c>
      <c r="I2132" s="1">
        <f>VLOOKUP(D2132, Spring!$A$1:$E$25, 5)</f>
        <v>266.52341143686903</v>
      </c>
      <c r="J2132" s="1">
        <f t="shared" si="199"/>
        <v>461.2977403167489</v>
      </c>
      <c r="K2132" s="47">
        <f t="shared" si="200"/>
        <v>8.6299691376863574</v>
      </c>
      <c r="L2132" s="48">
        <f>Solar!K2149/1000*Variables!$B$3</f>
        <v>0.18215000000000001</v>
      </c>
      <c r="M2132" s="1">
        <f>IF(E2132=1, VLOOKUP(D2132, Sheet1!$E$2:$G$26, 2), Sheet1!$G$3)</f>
        <v>0.20441999999999999</v>
      </c>
      <c r="N2132" s="1">
        <f>'Electricity Rates'!$J$3</f>
        <v>0.19270000000000001</v>
      </c>
      <c r="O2132" s="145">
        <f>L2132-K2132</f>
        <v>-8.4478191376863574</v>
      </c>
      <c r="P2132">
        <f t="shared" si="201"/>
        <v>1.6629950528321611</v>
      </c>
      <c r="Q2132">
        <f>IF(O2132&gt;0, IF(Q2131+O2132*Variables!$B$5&lt;Variables!$B$4, Q2131+O2132*Variables!$B$5, Variables!$B$4), IF(Q2131&gt;-O2132, Q2131+O2132/Variables!$B$5, 0))</f>
        <v>9.0602441113858312</v>
      </c>
      <c r="R2132">
        <f>IF(O2132&gt;0, 0, IF(Q2131&gt;-O2132, 0, -O2132 - Q2131*Variables!$B$5))</f>
        <v>0</v>
      </c>
      <c r="S2132">
        <f t="shared" si="202"/>
        <v>0</v>
      </c>
      <c r="T2132">
        <f t="shared" si="203"/>
        <v>0</v>
      </c>
    </row>
    <row r="2133" spans="1:20" x14ac:dyDescent="0.3">
      <c r="A2133" s="3">
        <f t="shared" si="198"/>
        <v>43189</v>
      </c>
      <c r="B2133">
        <v>3</v>
      </c>
      <c r="C2133">
        <v>30</v>
      </c>
      <c r="D2133">
        <v>20</v>
      </c>
      <c r="E2133">
        <v>1</v>
      </c>
      <c r="F2133" s="1">
        <f>VLOOKUP(A2133,Weather!$A$1:$E$366, 5)</f>
        <v>0.23076923076923048</v>
      </c>
      <c r="G2133" s="1">
        <f>VLOOKUP(D2133, Spring!$A$1:$E$25, 2)</f>
        <v>415.92920353982299</v>
      </c>
      <c r="H2133" s="1">
        <f>VLOOKUP(D2133, Spring!$A$1:$E$25, 3)</f>
        <v>371.98648067830999</v>
      </c>
      <c r="I2133" s="1">
        <f>VLOOKUP(D2133, Spring!$A$1:$E$25, 5)</f>
        <v>284.25369912476901</v>
      </c>
      <c r="J2133" s="1">
        <f t="shared" si="199"/>
        <v>382.12710903096684</v>
      </c>
      <c r="K2133" s="47">
        <f t="shared" si="200"/>
        <v>7.1488430776750942</v>
      </c>
      <c r="L2133" s="48">
        <f>Solar!K2150/1000*Variables!$B$3</f>
        <v>0</v>
      </c>
      <c r="M2133" s="1">
        <f>IF(E2133=1, VLOOKUP(D2133, Sheet1!$E$2:$G$26, 2), Sheet1!$G$3)</f>
        <v>0.20441999999999999</v>
      </c>
      <c r="N2133" s="1">
        <f>'Electricity Rates'!$J$3</f>
        <v>0.19270000000000001</v>
      </c>
      <c r="O2133" s="145">
        <f>L2133-K2133</f>
        <v>-7.1488430776750942</v>
      </c>
      <c r="P2133">
        <f t="shared" si="201"/>
        <v>1.3775820610679907</v>
      </c>
      <c r="Q2133">
        <f>IF(O2133&gt;0, IF(Q2132+O2133*Variables!$B$5&lt;Variables!$B$4, Q2132+O2133*Variables!$B$5, Variables!$B$4), IF(Q2132&gt;-O2133, Q2132+O2133/Variables!$B$5, 0))</f>
        <v>1.4550919010931773</v>
      </c>
      <c r="R2133">
        <f>IF(O2133&gt;0, 0, IF(Q2132&gt;-O2133, 0, -O2133 - Q2132*Variables!$B$5))</f>
        <v>0</v>
      </c>
      <c r="S2133">
        <f t="shared" si="202"/>
        <v>0</v>
      </c>
      <c r="T2133">
        <f t="shared" si="203"/>
        <v>0</v>
      </c>
    </row>
    <row r="2134" spans="1:20" x14ac:dyDescent="0.3">
      <c r="A2134" s="3">
        <f t="shared" si="198"/>
        <v>43189</v>
      </c>
      <c r="B2134">
        <v>3</v>
      </c>
      <c r="C2134">
        <v>30</v>
      </c>
      <c r="D2134">
        <v>21</v>
      </c>
      <c r="E2134">
        <v>1</v>
      </c>
      <c r="F2134" s="1">
        <f>VLOOKUP(A2134,Weather!$A$1:$E$366, 5)</f>
        <v>0.23076923076923048</v>
      </c>
      <c r="G2134" s="1">
        <f>VLOOKUP(D2134, Spring!$A$1:$E$25, 2)</f>
        <v>371.68141592920301</v>
      </c>
      <c r="H2134" s="1">
        <f>VLOOKUP(D2134, Spring!$A$1:$E$25, 3)</f>
        <v>318.10538116591903</v>
      </c>
      <c r="I2134" s="1">
        <f>VLOOKUP(D2134, Spring!$A$1:$E$25, 5)</f>
        <v>271.28223242670401</v>
      </c>
      <c r="J2134" s="1">
        <f t="shared" si="199"/>
        <v>330.46908149590763</v>
      </c>
      <c r="K2134" s="47">
        <f t="shared" si="200"/>
        <v>6.1824234653977816</v>
      </c>
      <c r="L2134" s="48">
        <f>Solar!K2151/1000*Variables!$B$3</f>
        <v>0</v>
      </c>
      <c r="M2134" s="1">
        <f>IF(E2134=1, VLOOKUP(D2134, Sheet1!$E$2:$G$26, 2), Sheet1!$G$3)</f>
        <v>0.20441999999999999</v>
      </c>
      <c r="N2134" s="1">
        <f>'Electricity Rates'!$J$3</f>
        <v>0.19270000000000001</v>
      </c>
      <c r="O2134" s="145">
        <f>L2134-K2134</f>
        <v>-6.1824234653977816</v>
      </c>
      <c r="P2134">
        <f t="shared" si="201"/>
        <v>1.1913530017821525</v>
      </c>
      <c r="Q2134">
        <f>IF(O2134&gt;0, IF(Q2133+O2134*Variables!$B$5&lt;Variables!$B$4, Q2133+O2134*Variables!$B$5, Variables!$B$4), IF(Q2133&gt;-O2134, Q2133+O2134/Variables!$B$5, 0))</f>
        <v>0</v>
      </c>
      <c r="R2134">
        <f>IF(O2134&gt;0, 0, IF(Q2133&gt;-O2134, 0, -O2134 - Q2133*Variables!$B$5))</f>
        <v>4.8146370783701951</v>
      </c>
      <c r="S2134">
        <f t="shared" si="202"/>
        <v>0.98420811156043519</v>
      </c>
      <c r="T2134">
        <f t="shared" si="203"/>
        <v>0</v>
      </c>
    </row>
    <row r="2135" spans="1:20" x14ac:dyDescent="0.3">
      <c r="A2135" s="3">
        <f t="shared" si="198"/>
        <v>43189</v>
      </c>
      <c r="B2135">
        <v>3</v>
      </c>
      <c r="C2135">
        <v>30</v>
      </c>
      <c r="D2135">
        <v>22</v>
      </c>
      <c r="E2135">
        <v>1</v>
      </c>
      <c r="F2135" s="1">
        <f>VLOOKUP(A2135,Weather!$A$1:$E$366, 5)</f>
        <v>0.23076923076923048</v>
      </c>
      <c r="G2135" s="1">
        <f>VLOOKUP(D2135, Spring!$A$1:$E$25, 2)</f>
        <v>345.13274336283098</v>
      </c>
      <c r="H2135" s="1">
        <f>VLOOKUP(D2135, Spring!$A$1:$E$25, 3)</f>
        <v>289.79820627802701</v>
      </c>
      <c r="I2135" s="1">
        <f>VLOOKUP(D2135, Spring!$A$1:$E$25, 5)</f>
        <v>275.85953137878198</v>
      </c>
      <c r="J2135" s="1">
        <f t="shared" si="199"/>
        <v>302.56771483605866</v>
      </c>
      <c r="K2135" s="47">
        <f t="shared" si="200"/>
        <v>5.6604440318795701</v>
      </c>
      <c r="L2135" s="48">
        <f>Solar!K2152/1000*Variables!$B$3</f>
        <v>0</v>
      </c>
      <c r="M2135" s="1">
        <f>IF(E2135=1, VLOOKUP(D2135, Sheet1!$E$2:$G$26, 2), Sheet1!$G$3)</f>
        <v>0.18618000000000001</v>
      </c>
      <c r="N2135" s="1">
        <f>'Electricity Rates'!$J$3</f>
        <v>0.19270000000000001</v>
      </c>
      <c r="O2135" s="145">
        <f>L2135-K2135</f>
        <v>-5.6604440318795701</v>
      </c>
      <c r="P2135">
        <f t="shared" si="201"/>
        <v>1.0907675649431932</v>
      </c>
      <c r="Q2135">
        <f>IF(O2135&gt;0, IF(Q2134+O2135*Variables!$B$5&lt;Variables!$B$4, Q2134+O2135*Variables!$B$5, Variables!$B$4), IF(Q2134&gt;-O2135, Q2134+O2135/Variables!$B$5, 0))</f>
        <v>0</v>
      </c>
      <c r="R2135">
        <f>IF(O2135&gt;0, 0, IF(Q2134&gt;-O2135, 0, -O2135 - Q2134*Variables!$B$5))</f>
        <v>5.6604440318795701</v>
      </c>
      <c r="S2135">
        <f t="shared" si="202"/>
        <v>1.0538614698553384</v>
      </c>
      <c r="T2135">
        <f t="shared" si="203"/>
        <v>0</v>
      </c>
    </row>
    <row r="2136" spans="1:20" x14ac:dyDescent="0.3">
      <c r="A2136" s="3">
        <f t="shared" si="198"/>
        <v>43189</v>
      </c>
      <c r="B2136">
        <v>3</v>
      </c>
      <c r="C2136">
        <v>30</v>
      </c>
      <c r="D2136">
        <v>23</v>
      </c>
      <c r="E2136">
        <v>1</v>
      </c>
      <c r="F2136" s="1">
        <f>VLOOKUP(A2136,Weather!$A$1:$E$366, 5)</f>
        <v>0.23076923076923048</v>
      </c>
      <c r="G2136" s="1">
        <f>VLOOKUP(D2136, Spring!$A$1:$E$25, 2)</f>
        <v>318.58407079646003</v>
      </c>
      <c r="H2136" s="1">
        <f>VLOOKUP(D2136, Spring!$A$1:$E$25, 3)</f>
        <v>270.57975656630401</v>
      </c>
      <c r="I2136" s="1">
        <f>VLOOKUP(D2136, Spring!$A$1:$E$25, 5)</f>
        <v>271.64527650221697</v>
      </c>
      <c r="J2136" s="1">
        <f t="shared" si="199"/>
        <v>281.65767523480156</v>
      </c>
      <c r="K2136" s="47">
        <f t="shared" si="200"/>
        <v>5.2692585118665285</v>
      </c>
      <c r="L2136" s="48">
        <f>Solar!K2153/1000*Variables!$B$3</f>
        <v>0</v>
      </c>
      <c r="M2136" s="1">
        <f>IF(E2136=1, VLOOKUP(D2136, Sheet1!$E$2:$G$26, 2), Sheet1!$G$3)</f>
        <v>0.18618000000000001</v>
      </c>
      <c r="N2136" s="1">
        <f>'Electricity Rates'!$J$3</f>
        <v>0.19270000000000001</v>
      </c>
      <c r="O2136" s="145">
        <f>L2136-K2136</f>
        <v>-5.2692585118665285</v>
      </c>
      <c r="P2136">
        <f t="shared" si="201"/>
        <v>1.0153861152366801</v>
      </c>
      <c r="Q2136">
        <f>IF(O2136&gt;0, IF(Q2135+O2136*Variables!$B$5&lt;Variables!$B$4, Q2135+O2136*Variables!$B$5, Variables!$B$4), IF(Q2135&gt;-O2136, Q2135+O2136/Variables!$B$5, 0))</f>
        <v>0</v>
      </c>
      <c r="R2136">
        <f>IF(O2136&gt;0, 0, IF(Q2135&gt;-O2136, 0, -O2136 - Q2135*Variables!$B$5))</f>
        <v>5.2692585118665285</v>
      </c>
      <c r="S2136">
        <f t="shared" si="202"/>
        <v>0.98103054973931036</v>
      </c>
      <c r="T2136">
        <f t="shared" si="203"/>
        <v>0</v>
      </c>
    </row>
    <row r="2137" spans="1:20" x14ac:dyDescent="0.3">
      <c r="A2137" s="3">
        <f t="shared" si="198"/>
        <v>43189</v>
      </c>
      <c r="B2137">
        <v>3</v>
      </c>
      <c r="C2137">
        <v>30</v>
      </c>
      <c r="D2137">
        <v>24</v>
      </c>
      <c r="E2137">
        <v>1</v>
      </c>
      <c r="F2137" s="1">
        <f>VLOOKUP(A2137,Weather!$A$1:$E$366, 5)</f>
        <v>0.23076923076923048</v>
      </c>
      <c r="G2137" s="1">
        <f>VLOOKUP(D2137, Spring!$A$1:$E$25, 2)</f>
        <v>287.61061946902601</v>
      </c>
      <c r="H2137" s="1">
        <f>VLOOKUP(D2137, Spring!$A$1:$E$25, 3)</f>
        <v>251.20115310698301</v>
      </c>
      <c r="I2137" s="1">
        <f>VLOOKUP(D2137, Spring!$A$1:$E$25, 5)</f>
        <v>267.465363632795</v>
      </c>
      <c r="J2137" s="1">
        <f t="shared" si="199"/>
        <v>259.60333765206985</v>
      </c>
      <c r="K2137" s="47">
        <f t="shared" si="200"/>
        <v>4.8566654379000216</v>
      </c>
      <c r="L2137" s="48">
        <f>Solar!K2154/1000*Variables!$B$3</f>
        <v>0</v>
      </c>
      <c r="M2137" s="1">
        <f>IF(E2137=1, VLOOKUP(D2137, Sheet1!$E$2:$G$26, 2), Sheet1!$G$3)</f>
        <v>0.18618000000000001</v>
      </c>
      <c r="N2137" s="1">
        <f>'Electricity Rates'!$J$3</f>
        <v>0.19270000000000001</v>
      </c>
      <c r="O2137" s="145">
        <f>L2137-K2137</f>
        <v>-4.8566654379000216</v>
      </c>
      <c r="P2137">
        <f t="shared" si="201"/>
        <v>0.93587942988333417</v>
      </c>
      <c r="Q2137">
        <f>IF(O2137&gt;0, IF(Q2136+O2137*Variables!$B$5&lt;Variables!$B$4, Q2136+O2137*Variables!$B$5, Variables!$B$4), IF(Q2136&gt;-O2137, Q2136+O2137/Variables!$B$5, 0))</f>
        <v>0</v>
      </c>
      <c r="R2137">
        <f>IF(O2137&gt;0, 0, IF(Q2136&gt;-O2137, 0, -O2137 - Q2136*Variables!$B$5))</f>
        <v>4.8566654379000216</v>
      </c>
      <c r="S2137">
        <f t="shared" si="202"/>
        <v>0.90421397122822611</v>
      </c>
      <c r="T2137">
        <f t="shared" si="203"/>
        <v>0</v>
      </c>
    </row>
    <row r="2138" spans="1:20" x14ac:dyDescent="0.3">
      <c r="A2138" s="3">
        <f t="shared" si="198"/>
        <v>43190</v>
      </c>
      <c r="B2138">
        <v>3</v>
      </c>
      <c r="C2138">
        <v>31</v>
      </c>
      <c r="D2138">
        <v>1</v>
      </c>
      <c r="E2138">
        <v>0</v>
      </c>
      <c r="F2138" s="1">
        <f>VLOOKUP(A2138,Weather!$A$1:$E$366, 5)</f>
        <v>0.23076923076923048</v>
      </c>
      <c r="G2138" s="1">
        <f>VLOOKUP(D2138, Spring!$A$1:$E$25, 2)</f>
        <v>284.91351697629602</v>
      </c>
      <c r="H2138" s="1">
        <f>VLOOKUP(D2138, Spring!$A$1:$E$25, 3)</f>
        <v>272.00797092955099</v>
      </c>
      <c r="I2138" s="1">
        <f>VLOOKUP(D2138, Spring!$A$1:$E$25, 5)</f>
        <v>272.01322657875102</v>
      </c>
      <c r="J2138" s="1">
        <f t="shared" si="199"/>
        <v>272.01322657875102</v>
      </c>
      <c r="K2138" s="47">
        <f t="shared" si="200"/>
        <v>5.0888299361822726</v>
      </c>
      <c r="L2138" s="48">
        <f>Solar!K2155/1000*Variables!$B$3</f>
        <v>0</v>
      </c>
      <c r="M2138" s="1">
        <f>IF(E2138=1, VLOOKUP(D2138, Sheet1!$E$2:$G$26, 2), Sheet1!$G$3)</f>
        <v>0.18618000000000001</v>
      </c>
      <c r="N2138" s="1">
        <f>'Electricity Rates'!$J$3</f>
        <v>0.19270000000000001</v>
      </c>
      <c r="O2138" s="145">
        <f>L2138-K2138</f>
        <v>-5.0888299361822726</v>
      </c>
      <c r="P2138">
        <f t="shared" si="201"/>
        <v>0.98061752870232399</v>
      </c>
      <c r="Q2138">
        <f>IF(O2138&gt;0, IF(Q2137+O2138*Variables!$B$5&lt;Variables!$B$4, Q2137+O2138*Variables!$B$5, Variables!$B$4), IF(Q2137&gt;-O2138, Q2137+O2138/Variables!$B$5, 0))</f>
        <v>0</v>
      </c>
      <c r="R2138">
        <f>IF(O2138&gt;0, 0, IF(Q2137&gt;-O2138, 0, -O2138 - Q2137*Variables!$B$5))</f>
        <v>5.0888299361822726</v>
      </c>
      <c r="S2138">
        <f t="shared" si="202"/>
        <v>0.94743835751841554</v>
      </c>
      <c r="T2138">
        <f t="shared" si="203"/>
        <v>0</v>
      </c>
    </row>
    <row r="2139" spans="1:20" x14ac:dyDescent="0.3">
      <c r="A2139" s="3">
        <f t="shared" si="198"/>
        <v>43190</v>
      </c>
      <c r="B2139">
        <v>3</v>
      </c>
      <c r="C2139">
        <v>31</v>
      </c>
      <c r="D2139">
        <v>2</v>
      </c>
      <c r="E2139">
        <v>0</v>
      </c>
      <c r="F2139" s="1">
        <f>VLOOKUP(A2139,Weather!$A$1:$E$366, 5)</f>
        <v>0.23076923076923048</v>
      </c>
      <c r="G2139" s="1">
        <f>VLOOKUP(D2139, Spring!$A$1:$E$25, 2)</f>
        <v>283.47213324791699</v>
      </c>
      <c r="H2139" s="1">
        <f>VLOOKUP(D2139, Spring!$A$1:$E$25, 3)</f>
        <v>272.193568553901</v>
      </c>
      <c r="I2139" s="1">
        <f>VLOOKUP(D2139, Spring!$A$1:$E$25, 5)</f>
        <v>263.43263079398702</v>
      </c>
      <c r="J2139" s="1">
        <f t="shared" si="199"/>
        <v>263.43263079398702</v>
      </c>
      <c r="K2139" s="47">
        <f t="shared" si="200"/>
        <v>4.928303945409743</v>
      </c>
      <c r="L2139" s="48">
        <f>Solar!K2156/1000*Variables!$B$3</f>
        <v>0</v>
      </c>
      <c r="M2139" s="1">
        <f>IF(E2139=1, VLOOKUP(D2139, Sheet1!$E$2:$G$26, 2), Sheet1!$G$3)</f>
        <v>0.18618000000000001</v>
      </c>
      <c r="N2139" s="1">
        <f>'Electricity Rates'!$J$3</f>
        <v>0.19270000000000001</v>
      </c>
      <c r="O2139" s="145">
        <f>L2139-K2139</f>
        <v>-4.928303945409743</v>
      </c>
      <c r="P2139">
        <f t="shared" si="201"/>
        <v>0.94968417028045748</v>
      </c>
      <c r="Q2139">
        <f>IF(O2139&gt;0, IF(Q2138+O2139*Variables!$B$5&lt;Variables!$B$4, Q2138+O2139*Variables!$B$5, Variables!$B$4), IF(Q2138&gt;-O2139, Q2138+O2139/Variables!$B$5, 0))</f>
        <v>0</v>
      </c>
      <c r="R2139">
        <f>IF(O2139&gt;0, 0, IF(Q2138&gt;-O2139, 0, -O2139 - Q2138*Variables!$B$5))</f>
        <v>4.928303945409743</v>
      </c>
      <c r="S2139">
        <f t="shared" si="202"/>
        <v>0.91755162855638606</v>
      </c>
      <c r="T2139">
        <f t="shared" si="203"/>
        <v>0</v>
      </c>
    </row>
    <row r="2140" spans="1:20" x14ac:dyDescent="0.3">
      <c r="A2140" s="3">
        <f t="shared" si="198"/>
        <v>43190</v>
      </c>
      <c r="B2140">
        <v>3</v>
      </c>
      <c r="C2140">
        <v>31</v>
      </c>
      <c r="D2140">
        <v>3</v>
      </c>
      <c r="E2140">
        <v>0</v>
      </c>
      <c r="F2140" s="1">
        <f>VLOOKUP(A2140,Weather!$A$1:$E$366, 5)</f>
        <v>0.23076923076923048</v>
      </c>
      <c r="G2140" s="1">
        <f>VLOOKUP(D2140, Spring!$A$1:$E$25, 2)</f>
        <v>282.03074951953801</v>
      </c>
      <c r="H2140" s="1">
        <f>VLOOKUP(D2140, Spring!$A$1:$E$25, 3)</f>
        <v>263.612120501699</v>
      </c>
      <c r="I2140" s="1">
        <f>VLOOKUP(D2140, Spring!$A$1:$E$25, 5)</f>
        <v>268.00502374504498</v>
      </c>
      <c r="J2140" s="1">
        <f t="shared" si="199"/>
        <v>268.00502374504498</v>
      </c>
      <c r="K2140" s="47">
        <f t="shared" si="200"/>
        <v>5.0138443818877336</v>
      </c>
      <c r="L2140" s="48">
        <f>Solar!K2157/1000*Variables!$B$3</f>
        <v>0</v>
      </c>
      <c r="M2140" s="1">
        <f>IF(E2140=1, VLOOKUP(D2140, Sheet1!$E$2:$G$26, 2), Sheet1!$G$3)</f>
        <v>0.18618000000000001</v>
      </c>
      <c r="N2140" s="1">
        <f>'Electricity Rates'!$J$3</f>
        <v>0.19270000000000001</v>
      </c>
      <c r="O2140" s="145">
        <f>L2140-K2140</f>
        <v>-5.0138443818877336</v>
      </c>
      <c r="P2140">
        <f t="shared" si="201"/>
        <v>0.96616781238976635</v>
      </c>
      <c r="Q2140">
        <f>IF(O2140&gt;0, IF(Q2139+O2140*Variables!$B$5&lt;Variables!$B$4, Q2139+O2140*Variables!$B$5, Variables!$B$4), IF(Q2139&gt;-O2140, Q2139+O2140/Variables!$B$5, 0))</f>
        <v>0</v>
      </c>
      <c r="R2140">
        <f>IF(O2140&gt;0, 0, IF(Q2139&gt;-O2140, 0, -O2140 - Q2139*Variables!$B$5))</f>
        <v>5.0138443818877336</v>
      </c>
      <c r="S2140">
        <f t="shared" si="202"/>
        <v>0.9334775470198583</v>
      </c>
      <c r="T2140">
        <f t="shared" si="203"/>
        <v>0</v>
      </c>
    </row>
    <row r="2141" spans="1:20" x14ac:dyDescent="0.3">
      <c r="A2141" s="3">
        <f t="shared" si="198"/>
        <v>43190</v>
      </c>
      <c r="B2141">
        <v>3</v>
      </c>
      <c r="C2141">
        <v>31</v>
      </c>
      <c r="D2141">
        <v>4</v>
      </c>
      <c r="E2141">
        <v>0</v>
      </c>
      <c r="F2141" s="1">
        <f>VLOOKUP(A2141,Weather!$A$1:$E$366, 5)</f>
        <v>0.23076923076923048</v>
      </c>
      <c r="G2141" s="1">
        <f>VLOOKUP(D2141, Spring!$A$1:$E$25, 2)</f>
        <v>287.61061946902601</v>
      </c>
      <c r="H2141" s="1">
        <f>VLOOKUP(D2141, Spring!$A$1:$E$25, 3)</f>
        <v>280.54932735425899</v>
      </c>
      <c r="I2141" s="1">
        <f>VLOOKUP(D2141, Spring!$A$1:$E$25, 5)</f>
        <v>263.81039287256101</v>
      </c>
      <c r="J2141" s="1">
        <f t="shared" si="199"/>
        <v>263.81039287256101</v>
      </c>
      <c r="K2141" s="47">
        <f t="shared" si="200"/>
        <v>4.93537112739343</v>
      </c>
      <c r="L2141" s="48">
        <f>Solar!K2158/1000*Variables!$B$3</f>
        <v>0</v>
      </c>
      <c r="M2141" s="1">
        <f>IF(E2141=1, VLOOKUP(D2141, Sheet1!$E$2:$G$26, 2), Sheet1!$G$3)</f>
        <v>0.18618000000000001</v>
      </c>
      <c r="N2141" s="1">
        <f>'Electricity Rates'!$J$3</f>
        <v>0.19270000000000001</v>
      </c>
      <c r="O2141" s="145">
        <f>L2141-K2141</f>
        <v>-4.93537112739343</v>
      </c>
      <c r="P2141">
        <f t="shared" si="201"/>
        <v>0.95104601624871399</v>
      </c>
      <c r="Q2141">
        <f>IF(O2141&gt;0, IF(Q2140+O2141*Variables!$B$5&lt;Variables!$B$4, Q2140+O2141*Variables!$B$5, Variables!$B$4), IF(Q2140&gt;-O2141, Q2140+O2141/Variables!$B$5, 0))</f>
        <v>0</v>
      </c>
      <c r="R2141">
        <f>IF(O2141&gt;0, 0, IF(Q2140&gt;-O2141, 0, -O2141 - Q2140*Variables!$B$5))</f>
        <v>4.93537112739343</v>
      </c>
      <c r="S2141">
        <f t="shared" si="202"/>
        <v>0.91886739649810889</v>
      </c>
      <c r="T2141">
        <f t="shared" si="203"/>
        <v>0</v>
      </c>
    </row>
    <row r="2142" spans="1:20" x14ac:dyDescent="0.3">
      <c r="A2142" s="3">
        <f t="shared" si="198"/>
        <v>43190</v>
      </c>
      <c r="B2142">
        <v>3</v>
      </c>
      <c r="C2142">
        <v>31</v>
      </c>
      <c r="D2142">
        <v>5</v>
      </c>
      <c r="E2142">
        <v>0</v>
      </c>
      <c r="F2142" s="1">
        <f>VLOOKUP(A2142,Weather!$A$1:$E$366, 5)</f>
        <v>0.23076923076923048</v>
      </c>
      <c r="G2142" s="1">
        <f>VLOOKUP(D2142, Spring!$A$1:$E$25, 2)</f>
        <v>318.58407079646003</v>
      </c>
      <c r="H2142" s="1">
        <f>VLOOKUP(D2142, Spring!$A$1:$E$25, 3)</f>
        <v>296.96508648302301</v>
      </c>
      <c r="I2142" s="1">
        <f>VLOOKUP(D2142, Spring!$A$1:$E$25, 5)</f>
        <v>263.982102908277</v>
      </c>
      <c r="J2142" s="1">
        <f t="shared" si="199"/>
        <v>263.982102908277</v>
      </c>
      <c r="K2142" s="47">
        <f t="shared" si="200"/>
        <v>4.9385834828405706</v>
      </c>
      <c r="L2142" s="48">
        <f>Solar!K2159/1000*Variables!$B$3</f>
        <v>0</v>
      </c>
      <c r="M2142" s="1">
        <f>IF(E2142=1, VLOOKUP(D2142, Sheet1!$E$2:$G$26, 2), Sheet1!$G$3)</f>
        <v>0.18618000000000001</v>
      </c>
      <c r="N2142" s="1">
        <f>'Electricity Rates'!$J$3</f>
        <v>0.19270000000000001</v>
      </c>
      <c r="O2142" s="145">
        <f>L2142-K2142</f>
        <v>-4.9385834828405706</v>
      </c>
      <c r="P2142">
        <f t="shared" si="201"/>
        <v>0.95166503714337802</v>
      </c>
      <c r="Q2142">
        <f>IF(O2142&gt;0, IF(Q2141+O2142*Variables!$B$5&lt;Variables!$B$4, Q2141+O2142*Variables!$B$5, Variables!$B$4), IF(Q2141&gt;-O2142, Q2141+O2142/Variables!$B$5, 0))</f>
        <v>0</v>
      </c>
      <c r="R2142">
        <f>IF(O2142&gt;0, 0, IF(Q2141&gt;-O2142, 0, -O2142 - Q2141*Variables!$B$5))</f>
        <v>4.9385834828405706</v>
      </c>
      <c r="S2142">
        <f t="shared" si="202"/>
        <v>0.91946547283525748</v>
      </c>
      <c r="T2142">
        <f t="shared" si="203"/>
        <v>0</v>
      </c>
    </row>
    <row r="2143" spans="1:20" x14ac:dyDescent="0.3">
      <c r="A2143" s="3">
        <f t="shared" si="198"/>
        <v>43190</v>
      </c>
      <c r="B2143">
        <v>3</v>
      </c>
      <c r="C2143">
        <v>31</v>
      </c>
      <c r="D2143">
        <v>6</v>
      </c>
      <c r="E2143">
        <v>0</v>
      </c>
      <c r="F2143" s="1">
        <f>VLOOKUP(A2143,Weather!$A$1:$E$366, 5)</f>
        <v>0.23076923076923048</v>
      </c>
      <c r="G2143" s="1">
        <f>VLOOKUP(D2143, Spring!$A$1:$E$25, 2)</f>
        <v>389.38053097345102</v>
      </c>
      <c r="H2143" s="1">
        <f>VLOOKUP(D2143, Spring!$A$1:$E$25, 3)</f>
        <v>340.20659833439998</v>
      </c>
      <c r="I2143" s="1">
        <f>VLOOKUP(D2143, Spring!$A$1:$E$25, 5)</f>
        <v>264.16853094705402</v>
      </c>
      <c r="J2143" s="1">
        <f t="shared" si="199"/>
        <v>264.16853094705402</v>
      </c>
      <c r="K2143" s="47">
        <f t="shared" si="200"/>
        <v>4.9420711830403166</v>
      </c>
      <c r="L2143" s="48">
        <f>Solar!K2160/1000*Variables!$B$3</f>
        <v>0</v>
      </c>
      <c r="M2143" s="1">
        <f>IF(E2143=1, VLOOKUP(D2143, Sheet1!$E$2:$G$26, 2), Sheet1!$G$3)</f>
        <v>0.18618000000000001</v>
      </c>
      <c r="N2143" s="1">
        <f>'Electricity Rates'!$J$3</f>
        <v>0.19270000000000001</v>
      </c>
      <c r="O2143" s="145">
        <f>L2143-K2143</f>
        <v>-4.9420711830403166</v>
      </c>
      <c r="P2143">
        <f t="shared" si="201"/>
        <v>0.95233711697186907</v>
      </c>
      <c r="Q2143">
        <f>IF(O2143&gt;0, IF(Q2142+O2143*Variables!$B$5&lt;Variables!$B$4, Q2142+O2143*Variables!$B$5, Variables!$B$4), IF(Q2142&gt;-O2143, Q2142+O2143/Variables!$B$5, 0))</f>
        <v>0</v>
      </c>
      <c r="R2143">
        <f>IF(O2143&gt;0, 0, IF(Q2142&gt;-O2143, 0, -O2143 - Q2142*Variables!$B$5))</f>
        <v>4.9420711830403166</v>
      </c>
      <c r="S2143">
        <f t="shared" si="202"/>
        <v>0.92011481285844621</v>
      </c>
      <c r="T2143">
        <f t="shared" si="203"/>
        <v>0</v>
      </c>
    </row>
    <row r="2144" spans="1:20" x14ac:dyDescent="0.3">
      <c r="A2144" s="3">
        <f t="shared" si="198"/>
        <v>43190</v>
      </c>
      <c r="B2144">
        <v>3</v>
      </c>
      <c r="C2144">
        <v>31</v>
      </c>
      <c r="D2144">
        <v>7</v>
      </c>
      <c r="E2144">
        <v>0</v>
      </c>
      <c r="F2144" s="1">
        <f>VLOOKUP(A2144,Weather!$A$1:$E$366, 5)</f>
        <v>0.23076923076923048</v>
      </c>
      <c r="G2144" s="1">
        <f>VLOOKUP(D2144, Spring!$A$1:$E$25, 2)</f>
        <v>623.89380530973403</v>
      </c>
      <c r="H2144" s="1">
        <f>VLOOKUP(D2144, Spring!$A$1:$E$25, 3)</f>
        <v>374.47950032030701</v>
      </c>
      <c r="I2144" s="1">
        <f>VLOOKUP(D2144, Spring!$A$1:$E$25, 5)</f>
        <v>251.18725224694799</v>
      </c>
      <c r="J2144" s="1">
        <f t="shared" si="199"/>
        <v>251.18725224694799</v>
      </c>
      <c r="K2144" s="47">
        <f t="shared" si="200"/>
        <v>4.699217111236937</v>
      </c>
      <c r="L2144" s="48">
        <f>Solar!K2161/1000*Variables!$B$3</f>
        <v>1.0004</v>
      </c>
      <c r="M2144" s="1">
        <f>IF(E2144=1, VLOOKUP(D2144, Sheet1!$E$2:$G$26, 2), Sheet1!$G$3)</f>
        <v>0.18618000000000001</v>
      </c>
      <c r="N2144" s="1">
        <f>'Electricity Rates'!$J$3</f>
        <v>0.19270000000000001</v>
      </c>
      <c r="O2144" s="145">
        <f>L2144-K2144</f>
        <v>-3.698817111236937</v>
      </c>
      <c r="P2144">
        <f t="shared" si="201"/>
        <v>0.90553913733535785</v>
      </c>
      <c r="Q2144">
        <f>IF(O2144&gt;0, IF(Q2143+O2144*Variables!$B$5&lt;Variables!$B$4, Q2143+O2144*Variables!$B$5, Variables!$B$4), IF(Q2143&gt;-O2144, Q2143+O2144/Variables!$B$5, 0))</f>
        <v>0</v>
      </c>
      <c r="R2144">
        <f>IF(O2144&gt;0, 0, IF(Q2143&gt;-O2144, 0, -O2144 - Q2143*Variables!$B$5))</f>
        <v>3.698817111236937</v>
      </c>
      <c r="S2144">
        <f t="shared" si="202"/>
        <v>0.68864576977009295</v>
      </c>
      <c r="T2144">
        <f t="shared" si="203"/>
        <v>0</v>
      </c>
    </row>
    <row r="2145" spans="1:20" x14ac:dyDescent="0.3">
      <c r="A2145" s="3">
        <f t="shared" si="198"/>
        <v>43190</v>
      </c>
      <c r="B2145">
        <v>3</v>
      </c>
      <c r="C2145">
        <v>31</v>
      </c>
      <c r="D2145">
        <v>8</v>
      </c>
      <c r="E2145">
        <v>0</v>
      </c>
      <c r="F2145" s="1">
        <f>VLOOKUP(A2145,Weather!$A$1:$E$366, 5)</f>
        <v>0.23076923076923048</v>
      </c>
      <c r="G2145" s="1">
        <f>VLOOKUP(D2145, Spring!$A$1:$E$25, 2)</f>
        <v>871.68141592920301</v>
      </c>
      <c r="H2145" s="1">
        <f>VLOOKUP(D2145, Spring!$A$1:$E$25, 3)</f>
        <v>578.35522101217202</v>
      </c>
      <c r="I2145" s="1">
        <f>VLOOKUP(D2145, Spring!$A$1:$E$25, 5)</f>
        <v>268.91753993484798</v>
      </c>
      <c r="J2145" s="1">
        <f t="shared" si="199"/>
        <v>268.91753993484798</v>
      </c>
      <c r="K2145" s="47">
        <f t="shared" si="200"/>
        <v>5.030915756549641</v>
      </c>
      <c r="L2145" s="48">
        <f>Solar!K2162/1000*Variables!$B$3</f>
        <v>4.2758500000000002</v>
      </c>
      <c r="M2145" s="1">
        <f>IF(E2145=1, VLOOKUP(D2145, Sheet1!$E$2:$G$26, 2), Sheet1!$G$3)</f>
        <v>0.18618000000000001</v>
      </c>
      <c r="N2145" s="1">
        <f>'Electricity Rates'!$J$3</f>
        <v>0.19270000000000001</v>
      </c>
      <c r="O2145" s="145">
        <f>L2145-K2145</f>
        <v>-0.75506575654964081</v>
      </c>
      <c r="P2145">
        <f t="shared" si="201"/>
        <v>0.96945746628711582</v>
      </c>
      <c r="Q2145">
        <f>IF(O2145&gt;0, IF(Q2144+O2145*Variables!$B$5&lt;Variables!$B$4, Q2144+O2145*Variables!$B$5, Variables!$B$4), IF(Q2144&gt;-O2145, Q2144+O2145/Variables!$B$5, 0))</f>
        <v>0</v>
      </c>
      <c r="R2145">
        <f>IF(O2145&gt;0, 0, IF(Q2144&gt;-O2145, 0, -O2145 - Q2144*Variables!$B$5))</f>
        <v>0.75506575654964081</v>
      </c>
      <c r="S2145">
        <f t="shared" si="202"/>
        <v>0.14057814255441214</v>
      </c>
      <c r="T2145">
        <f t="shared" si="203"/>
        <v>0</v>
      </c>
    </row>
    <row r="2146" spans="1:20" x14ac:dyDescent="0.3">
      <c r="A2146" s="3">
        <f t="shared" si="198"/>
        <v>43190</v>
      </c>
      <c r="B2146">
        <v>3</v>
      </c>
      <c r="C2146">
        <v>31</v>
      </c>
      <c r="D2146">
        <v>9</v>
      </c>
      <c r="E2146">
        <v>0</v>
      </c>
      <c r="F2146" s="1">
        <f>VLOOKUP(A2146,Weather!$A$1:$E$366, 5)</f>
        <v>0.23076923076923048</v>
      </c>
      <c r="G2146" s="1">
        <f>VLOOKUP(D2146, Spring!$A$1:$E$25, 2)</f>
        <v>1137.1681415929199</v>
      </c>
      <c r="H2146" s="1">
        <f>VLOOKUP(D2146, Spring!$A$1:$E$25, 3)</f>
        <v>786.77530429212004</v>
      </c>
      <c r="I2146" s="1">
        <f>VLOOKUP(D2146, Spring!$A$1:$E$25, 5)</f>
        <v>317.33977000667198</v>
      </c>
      <c r="J2146" s="1">
        <f t="shared" si="199"/>
        <v>317.33977000667198</v>
      </c>
      <c r="K2146" s="47">
        <f t="shared" si="200"/>
        <v>5.9367999926416095</v>
      </c>
      <c r="L2146" s="48">
        <f>Solar!K2163/1000*Variables!$B$3</f>
        <v>13.737200000000001</v>
      </c>
      <c r="M2146" s="1">
        <f>IF(E2146=1, VLOOKUP(D2146, Sheet1!$E$2:$G$26, 2), Sheet1!$G$3)</f>
        <v>0.18618000000000001</v>
      </c>
      <c r="N2146" s="1">
        <f>'Electricity Rates'!$J$3</f>
        <v>0.19270000000000001</v>
      </c>
      <c r="O2146" s="145">
        <f>L2146-K2146</f>
        <v>7.8004000073583919</v>
      </c>
      <c r="P2146">
        <f t="shared" si="201"/>
        <v>1.1440213585820382</v>
      </c>
      <c r="Q2146">
        <f>IF(O2146&gt;0, IF(Q2145+O2146*Variables!$B$5&lt;Variables!$B$4, Q2145+O2146*Variables!$B$5, Variables!$B$4), IF(Q2145&gt;-O2146, Q2145+O2146/Variables!$B$5, 0))</f>
        <v>7.3323760069168884</v>
      </c>
      <c r="R2146">
        <f>IF(O2146&gt;0, 0, IF(Q2145&gt;-O2146, 0, -O2146 - Q2145*Variables!$B$5))</f>
        <v>0</v>
      </c>
      <c r="S2146">
        <f t="shared" si="202"/>
        <v>0</v>
      </c>
      <c r="T2146">
        <f t="shared" si="203"/>
        <v>0</v>
      </c>
    </row>
    <row r="2147" spans="1:20" x14ac:dyDescent="0.3">
      <c r="A2147" s="3">
        <f t="shared" si="198"/>
        <v>43190</v>
      </c>
      <c r="B2147">
        <v>3</v>
      </c>
      <c r="C2147">
        <v>31</v>
      </c>
      <c r="D2147">
        <v>10</v>
      </c>
      <c r="E2147">
        <v>0</v>
      </c>
      <c r="F2147" s="1">
        <f>VLOOKUP(A2147,Weather!$A$1:$E$366, 5)</f>
        <v>0.23076923076923048</v>
      </c>
      <c r="G2147" s="1">
        <f>VLOOKUP(D2147, Spring!$A$1:$E$25, 2)</f>
        <v>1207.9646017699099</v>
      </c>
      <c r="H2147" s="1">
        <f>VLOOKUP(D2147, Spring!$A$1:$E$25, 3)</f>
        <v>923.64670083279998</v>
      </c>
      <c r="I2147" s="1">
        <f>VLOOKUP(D2147, Spring!$A$1:$E$25, 5)</f>
        <v>339.44621060481097</v>
      </c>
      <c r="J2147" s="1">
        <f t="shared" si="199"/>
        <v>339.44621060481097</v>
      </c>
      <c r="K2147" s="47">
        <f t="shared" si="200"/>
        <v>6.3503678110641308</v>
      </c>
      <c r="L2147" s="48">
        <f>Solar!K2164/1000*Variables!$B$3</f>
        <v>4.4380999999999995</v>
      </c>
      <c r="M2147" s="1">
        <f>IF(E2147=1, VLOOKUP(D2147, Sheet1!$E$2:$G$26, 2), Sheet1!$G$3)</f>
        <v>0.18618000000000001</v>
      </c>
      <c r="N2147" s="1">
        <f>'Electricity Rates'!$J$3</f>
        <v>0.19270000000000001</v>
      </c>
      <c r="O2147" s="145">
        <f>L2147-K2147</f>
        <v>-1.9122678110641314</v>
      </c>
      <c r="P2147">
        <f t="shared" si="201"/>
        <v>1.223715877192058</v>
      </c>
      <c r="Q2147">
        <f>IF(O2147&gt;0, IF(Q2146+O2147*Variables!$B$5&lt;Variables!$B$4, Q2146+O2147*Variables!$B$5, Variables!$B$4), IF(Q2146&gt;-O2147, Q2146+O2147/Variables!$B$5, 0))</f>
        <v>5.2980485483380253</v>
      </c>
      <c r="R2147">
        <f>IF(O2147&gt;0, 0, IF(Q2146&gt;-O2147, 0, -O2147 - Q2146*Variables!$B$5))</f>
        <v>0</v>
      </c>
      <c r="S2147">
        <f t="shared" si="202"/>
        <v>0</v>
      </c>
      <c r="T2147">
        <f t="shared" si="203"/>
        <v>0</v>
      </c>
    </row>
    <row r="2148" spans="1:20" x14ac:dyDescent="0.3">
      <c r="A2148" s="3">
        <f t="shared" si="198"/>
        <v>43190</v>
      </c>
      <c r="B2148">
        <v>3</v>
      </c>
      <c r="C2148">
        <v>31</v>
      </c>
      <c r="D2148">
        <v>11</v>
      </c>
      <c r="E2148">
        <v>0</v>
      </c>
      <c r="F2148" s="1">
        <f>VLOOKUP(A2148,Weather!$A$1:$E$366, 5)</f>
        <v>0.23076923076923048</v>
      </c>
      <c r="G2148" s="1">
        <f>VLOOKUP(D2148, Spring!$A$1:$E$25, 2)</f>
        <v>1274.3362831858401</v>
      </c>
      <c r="H2148" s="1">
        <f>VLOOKUP(D2148, Spring!$A$1:$E$25, 3)</f>
        <v>962.46396540679098</v>
      </c>
      <c r="I2148" s="1">
        <f>VLOOKUP(D2148, Spring!$A$1:$E$25, 5)</f>
        <v>352.80034538247099</v>
      </c>
      <c r="J2148" s="1">
        <f t="shared" si="199"/>
        <v>352.80034538247099</v>
      </c>
      <c r="K2148" s="47">
        <f t="shared" si="200"/>
        <v>6.6001972832670006</v>
      </c>
      <c r="L2148" s="48">
        <f>Solar!K2165/1000*Variables!$B$3</f>
        <v>8.7857500000000002</v>
      </c>
      <c r="M2148" s="1">
        <f>IF(E2148=1, VLOOKUP(D2148, Sheet1!$E$2:$G$26, 2), Sheet1!$G$3)</f>
        <v>0.18618000000000001</v>
      </c>
      <c r="N2148" s="1">
        <f>'Electricity Rates'!$J$3</f>
        <v>0.19270000000000001</v>
      </c>
      <c r="O2148" s="145">
        <f>L2148-K2148</f>
        <v>2.1855527167329996</v>
      </c>
      <c r="P2148">
        <f t="shared" si="201"/>
        <v>1.2718580164855511</v>
      </c>
      <c r="Q2148">
        <f>IF(O2148&gt;0, IF(Q2147+O2148*Variables!$B$5&lt;Variables!$B$4, Q2147+O2148*Variables!$B$5, Variables!$B$4), IF(Q2147&gt;-O2148, Q2147+O2148/Variables!$B$5, 0))</f>
        <v>7.3524681020670446</v>
      </c>
      <c r="R2148">
        <f>IF(O2148&gt;0, 0, IF(Q2147&gt;-O2148, 0, -O2148 - Q2147*Variables!$B$5))</f>
        <v>0</v>
      </c>
      <c r="S2148">
        <f t="shared" si="202"/>
        <v>0</v>
      </c>
      <c r="T2148">
        <f t="shared" si="203"/>
        <v>0</v>
      </c>
    </row>
    <row r="2149" spans="1:20" x14ac:dyDescent="0.3">
      <c r="A2149" s="3">
        <f t="shared" si="198"/>
        <v>43190</v>
      </c>
      <c r="B2149">
        <v>3</v>
      </c>
      <c r="C2149">
        <v>31</v>
      </c>
      <c r="D2149">
        <v>12</v>
      </c>
      <c r="E2149">
        <v>0</v>
      </c>
      <c r="F2149" s="1">
        <f>VLOOKUP(A2149,Weather!$A$1:$E$366, 5)</f>
        <v>0.23076923076923048</v>
      </c>
      <c r="G2149" s="1">
        <f>VLOOKUP(D2149, Spring!$A$1:$E$25, 2)</f>
        <v>1314.1592920353901</v>
      </c>
      <c r="H2149" s="1">
        <f>VLOOKUP(D2149, Spring!$A$1:$E$25, 3)</f>
        <v>983.10377962844302</v>
      </c>
      <c r="I2149" s="1">
        <f>VLOOKUP(D2149, Spring!$A$1:$E$25, 5)</f>
        <v>344.20503159464602</v>
      </c>
      <c r="J2149" s="1">
        <f t="shared" si="199"/>
        <v>344.20503159464602</v>
      </c>
      <c r="K2149" s="47">
        <f t="shared" si="200"/>
        <v>6.4393959477418665</v>
      </c>
      <c r="L2149" s="48">
        <f>Solar!K2166/1000*Variables!$B$3</f>
        <v>30.901299999999999</v>
      </c>
      <c r="M2149" s="1">
        <f>IF(E2149=1, VLOOKUP(D2149, Sheet1!$E$2:$G$26, 2), Sheet1!$G$3)</f>
        <v>0.18618000000000001</v>
      </c>
      <c r="N2149" s="1">
        <f>'Electricity Rates'!$J$3</f>
        <v>0.19270000000000001</v>
      </c>
      <c r="O2149" s="145">
        <f>L2149-K2149</f>
        <v>24.461904052258134</v>
      </c>
      <c r="P2149">
        <f t="shared" si="201"/>
        <v>1.2408715991298578</v>
      </c>
      <c r="Q2149">
        <f>IF(O2149&gt;0, IF(Q2148+O2149*Variables!$B$5&lt;Variables!$B$4, Q2148+O2149*Variables!$B$5, Variables!$B$4), IF(Q2148&gt;-O2149, Q2148+O2149/Variables!$B$5, 0))</f>
        <v>30.346657911189688</v>
      </c>
      <c r="R2149">
        <f>IF(O2149&gt;0, 0, IF(Q2148&gt;-O2149, 0, -O2149 - Q2148*Variables!$B$5))</f>
        <v>0</v>
      </c>
      <c r="S2149">
        <f t="shared" si="202"/>
        <v>0</v>
      </c>
      <c r="T2149">
        <f t="shared" si="203"/>
        <v>0</v>
      </c>
    </row>
    <row r="2150" spans="1:20" x14ac:dyDescent="0.3">
      <c r="A2150" s="3">
        <f t="shared" si="198"/>
        <v>43190</v>
      </c>
      <c r="B2150">
        <v>3</v>
      </c>
      <c r="C2150">
        <v>31</v>
      </c>
      <c r="D2150">
        <v>13</v>
      </c>
      <c r="E2150">
        <v>0</v>
      </c>
      <c r="F2150" s="1">
        <f>VLOOKUP(A2150,Weather!$A$1:$E$366, 5)</f>
        <v>0.23076923076923048</v>
      </c>
      <c r="G2150" s="1">
        <f>VLOOKUP(D2150, Spring!$A$1:$E$25, 2)</f>
        <v>1362.8318584070701</v>
      </c>
      <c r="H2150" s="1">
        <f>VLOOKUP(D2150, Spring!$A$1:$E$25, 3)</f>
        <v>999.59961563100603</v>
      </c>
      <c r="I2150" s="1">
        <f>VLOOKUP(D2150, Spring!$A$1:$E$25, 5)</f>
        <v>326.84269398328001</v>
      </c>
      <c r="J2150" s="1">
        <f t="shared" si="199"/>
        <v>326.84269398328001</v>
      </c>
      <c r="K2150" s="47">
        <f t="shared" si="200"/>
        <v>6.1145809212444586</v>
      </c>
      <c r="L2150" s="48">
        <f>Solar!K2167/1000*Variables!$B$3</f>
        <v>39.170150000000007</v>
      </c>
      <c r="M2150" s="1">
        <f>IF(E2150=1, VLOOKUP(D2150, Sheet1!$E$2:$G$26, 2), Sheet1!$G$3)</f>
        <v>0.18618000000000001</v>
      </c>
      <c r="N2150" s="1">
        <f>'Electricity Rates'!$J$3</f>
        <v>0.19270000000000001</v>
      </c>
      <c r="O2150" s="145">
        <f>L2150-K2150</f>
        <v>33.055569078755546</v>
      </c>
      <c r="P2150">
        <f t="shared" si="201"/>
        <v>1.1782797435238073</v>
      </c>
      <c r="Q2150">
        <f>IF(O2150&gt;0, IF(Q2149+O2150*Variables!$B$5&lt;Variables!$B$4, Q2149+O2150*Variables!$B$5, Variables!$B$4), IF(Q2149&gt;-O2150, Q2149+O2150/Variables!$B$5, 0))</f>
        <v>61.418892845219901</v>
      </c>
      <c r="R2150">
        <f>IF(O2150&gt;0, 0, IF(Q2149&gt;-O2150, 0, -O2150 - Q2149*Variables!$B$5))</f>
        <v>0</v>
      </c>
      <c r="S2150">
        <f t="shared" si="202"/>
        <v>0</v>
      </c>
      <c r="T2150">
        <f t="shared" si="203"/>
        <v>0</v>
      </c>
    </row>
    <row r="2151" spans="1:20" x14ac:dyDescent="0.3">
      <c r="A2151" s="3">
        <f t="shared" si="198"/>
        <v>43190</v>
      </c>
      <c r="B2151">
        <v>3</v>
      </c>
      <c r="C2151">
        <v>31</v>
      </c>
      <c r="D2151">
        <v>14</v>
      </c>
      <c r="E2151">
        <v>0</v>
      </c>
      <c r="F2151" s="1">
        <f>VLOOKUP(A2151,Weather!$A$1:$E$366, 5)</f>
        <v>0.23076923076923048</v>
      </c>
      <c r="G2151" s="1">
        <f>VLOOKUP(D2151, Spring!$A$1:$E$25, 2)</f>
        <v>1402.65486725663</v>
      </c>
      <c r="H2151" s="1">
        <f>VLOOKUP(D2151, Spring!$A$1:$E$25, 3)</f>
        <v>1011.55108904548</v>
      </c>
      <c r="I2151" s="1">
        <f>VLOOKUP(D2151, Spring!$A$1:$E$25, 5)</f>
        <v>309.49016837395499</v>
      </c>
      <c r="J2151" s="1">
        <f t="shared" si="199"/>
        <v>309.49016837395499</v>
      </c>
      <c r="K2151" s="47">
        <f t="shared" si="200"/>
        <v>5.7899494579154585</v>
      </c>
      <c r="L2151" s="48">
        <f>Solar!K2168/1000*Variables!$B$3</f>
        <v>30.790800000000001</v>
      </c>
      <c r="M2151" s="1">
        <f>IF(E2151=1, VLOOKUP(D2151, Sheet1!$E$2:$G$26, 2), Sheet1!$G$3)</f>
        <v>0.18618000000000001</v>
      </c>
      <c r="N2151" s="1">
        <f>'Electricity Rates'!$J$3</f>
        <v>0.19270000000000001</v>
      </c>
      <c r="O2151" s="145">
        <f>L2151-K2151</f>
        <v>25.000850542084542</v>
      </c>
      <c r="P2151">
        <f t="shared" si="201"/>
        <v>1.1157232605403089</v>
      </c>
      <c r="Q2151">
        <f>IF(O2151&gt;0, IF(Q2150+O2151*Variables!$B$5&lt;Variables!$B$4, Q2150+O2151*Variables!$B$5, Variables!$B$4), IF(Q2150&gt;-O2151, Q2150+O2151/Variables!$B$5, 0))</f>
        <v>84.919692354779372</v>
      </c>
      <c r="R2151">
        <f>IF(O2151&gt;0, 0, IF(Q2150&gt;-O2151, 0, -O2151 - Q2150*Variables!$B$5))</f>
        <v>0</v>
      </c>
      <c r="S2151">
        <f t="shared" si="202"/>
        <v>0</v>
      </c>
      <c r="T2151">
        <f t="shared" si="203"/>
        <v>0</v>
      </c>
    </row>
    <row r="2152" spans="1:20" x14ac:dyDescent="0.3">
      <c r="A2152" s="3">
        <f t="shared" si="198"/>
        <v>43190</v>
      </c>
      <c r="B2152">
        <v>3</v>
      </c>
      <c r="C2152">
        <v>31</v>
      </c>
      <c r="D2152">
        <v>15</v>
      </c>
      <c r="E2152">
        <v>0</v>
      </c>
      <c r="F2152" s="1">
        <f>VLOOKUP(A2152,Weather!$A$1:$E$366, 5)</f>
        <v>0.23076923076923048</v>
      </c>
      <c r="G2152" s="1">
        <f>VLOOKUP(D2152, Spring!$A$1:$E$25, 2)</f>
        <v>1371.6814159292001</v>
      </c>
      <c r="H2152" s="1">
        <f>VLOOKUP(D2152, Spring!$A$1:$E$25, 3)</f>
        <v>1005.48526585522</v>
      </c>
      <c r="I2152" s="1">
        <f>VLOOKUP(D2152, Spring!$A$1:$E$25, 5)</f>
        <v>300.89485458612899</v>
      </c>
      <c r="J2152" s="1">
        <f t="shared" si="199"/>
        <v>300.89485458612899</v>
      </c>
      <c r="K2152" s="47">
        <f t="shared" si="200"/>
        <v>5.6291481223903048</v>
      </c>
      <c r="L2152" s="48">
        <f>Solar!K2169/1000*Variables!$B$3</f>
        <v>31.5305</v>
      </c>
      <c r="M2152" s="1">
        <f>IF(E2152=1, VLOOKUP(D2152, Sheet1!$E$2:$G$26, 2), Sheet1!$G$3)</f>
        <v>0.18618000000000001</v>
      </c>
      <c r="N2152" s="1">
        <f>'Electricity Rates'!$J$3</f>
        <v>0.19270000000000001</v>
      </c>
      <c r="O2152" s="145">
        <f>L2152-K2152</f>
        <v>25.901351877609695</v>
      </c>
      <c r="P2152">
        <f t="shared" si="201"/>
        <v>1.0847368431846118</v>
      </c>
      <c r="Q2152">
        <f>IF(O2152&gt;0, IF(Q2151+O2152*Variables!$B$5&lt;Variables!$B$4, Q2151+O2152*Variables!$B$5, Variables!$B$4), IF(Q2151&gt;-O2152, Q2151+O2152/Variables!$B$5, 0))</f>
        <v>100</v>
      </c>
      <c r="R2152">
        <f>IF(O2152&gt;0, 0, IF(Q2151&gt;-O2152, 0, -O2152 - Q2151*Variables!$B$5))</f>
        <v>0</v>
      </c>
      <c r="S2152">
        <f t="shared" si="202"/>
        <v>0</v>
      </c>
      <c r="T2152">
        <f t="shared" si="203"/>
        <v>0</v>
      </c>
    </row>
    <row r="2153" spans="1:20" x14ac:dyDescent="0.3">
      <c r="A2153" s="3">
        <f t="shared" si="198"/>
        <v>43190</v>
      </c>
      <c r="B2153">
        <v>3</v>
      </c>
      <c r="C2153">
        <v>31</v>
      </c>
      <c r="D2153">
        <v>16</v>
      </c>
      <c r="E2153">
        <v>0</v>
      </c>
      <c r="F2153" s="1">
        <f>VLOOKUP(A2153,Weather!$A$1:$E$366, 5)</f>
        <v>0.23076923076923048</v>
      </c>
      <c r="G2153" s="1">
        <f>VLOOKUP(D2153, Spring!$A$1:$E$25, 2)</f>
        <v>1283.1858407079601</v>
      </c>
      <c r="H2153" s="1">
        <f>VLOOKUP(D2153, Spring!$A$1:$E$25, 3)</f>
        <v>954.93673926969905</v>
      </c>
      <c r="I2153" s="1">
        <f>VLOOKUP(D2153, Spring!$A$1:$E$25, 5)</f>
        <v>270.36971623690101</v>
      </c>
      <c r="J2153" s="1">
        <f t="shared" si="199"/>
        <v>270.36971623690101</v>
      </c>
      <c r="K2153" s="47">
        <f t="shared" si="200"/>
        <v>5.0580831054739868</v>
      </c>
      <c r="L2153" s="48">
        <f>Solar!K2170/1000*Variables!$B$3</f>
        <v>23.687350000000002</v>
      </c>
      <c r="M2153" s="1">
        <f>IF(E2153=1, VLOOKUP(D2153, Sheet1!$E$2:$G$26, 2), Sheet1!$G$3)</f>
        <v>0.18618000000000001</v>
      </c>
      <c r="N2153" s="1">
        <f>'Electricity Rates'!$J$3</f>
        <v>0.19270000000000001</v>
      </c>
      <c r="O2153" s="145">
        <f>L2153-K2153</f>
        <v>18.629266894526015</v>
      </c>
      <c r="P2153">
        <f t="shared" si="201"/>
        <v>0.97469261442483734</v>
      </c>
      <c r="Q2153">
        <f>IF(O2153&gt;0, IF(Q2152+O2153*Variables!$B$5&lt;Variables!$B$4, Q2152+O2153*Variables!$B$5, Variables!$B$4), IF(Q2152&gt;-O2153, Q2152+O2153/Variables!$B$5, 0))</f>
        <v>100</v>
      </c>
      <c r="R2153">
        <f>IF(O2153&gt;0, 0, IF(Q2152&gt;-O2153, 0, -O2153 - Q2152*Variables!$B$5))</f>
        <v>0</v>
      </c>
      <c r="S2153">
        <f t="shared" si="202"/>
        <v>0</v>
      </c>
      <c r="T2153">
        <f t="shared" si="203"/>
        <v>0</v>
      </c>
    </row>
    <row r="2154" spans="1:20" x14ac:dyDescent="0.3">
      <c r="A2154" s="3">
        <f t="shared" si="198"/>
        <v>43190</v>
      </c>
      <c r="B2154">
        <v>3</v>
      </c>
      <c r="C2154">
        <v>31</v>
      </c>
      <c r="D2154">
        <v>17</v>
      </c>
      <c r="E2154">
        <v>0</v>
      </c>
      <c r="F2154" s="1">
        <f>VLOOKUP(A2154,Weather!$A$1:$E$366, 5)</f>
        <v>0.23076923076923048</v>
      </c>
      <c r="G2154" s="1">
        <f>VLOOKUP(D2154, Spring!$A$1:$E$25, 2)</f>
        <v>973.45132743362797</v>
      </c>
      <c r="H2154" s="1">
        <f>VLOOKUP(D2154, Spring!$A$1:$E$25, 3)</f>
        <v>850.97693786034597</v>
      </c>
      <c r="I2154" s="1">
        <f>VLOOKUP(D2154, Spring!$A$1:$E$25, 5)</f>
        <v>257.39334353781499</v>
      </c>
      <c r="J2154" s="1">
        <f t="shared" si="199"/>
        <v>257.39334353781499</v>
      </c>
      <c r="K2154" s="47">
        <f t="shared" si="200"/>
        <v>4.815320815254803</v>
      </c>
      <c r="L2154" s="48">
        <f>Solar!K2171/1000*Variables!$B$3</f>
        <v>11.628349999999999</v>
      </c>
      <c r="M2154" s="1">
        <f>IF(E2154=1, VLOOKUP(D2154, Sheet1!$E$2:$G$26, 2), Sheet1!$G$3)</f>
        <v>0.18618000000000001</v>
      </c>
      <c r="N2154" s="1">
        <f>'Electricity Rates'!$J$3</f>
        <v>0.19270000000000001</v>
      </c>
      <c r="O2154" s="145">
        <f>L2154-K2154</f>
        <v>6.8130291847451963</v>
      </c>
      <c r="P2154">
        <f t="shared" si="201"/>
        <v>0.92791232109960065</v>
      </c>
      <c r="Q2154">
        <f>IF(O2154&gt;0, IF(Q2153+O2154*Variables!$B$5&lt;Variables!$B$4, Q2153+O2154*Variables!$B$5, Variables!$B$4), IF(Q2153&gt;-O2154, Q2153+O2154/Variables!$B$5, 0))</f>
        <v>100</v>
      </c>
      <c r="R2154">
        <f>IF(O2154&gt;0, 0, IF(Q2153&gt;-O2154, 0, -O2154 - Q2153*Variables!$B$5))</f>
        <v>0</v>
      </c>
      <c r="S2154">
        <f t="shared" si="202"/>
        <v>0</v>
      </c>
      <c r="T2154">
        <f t="shared" si="203"/>
        <v>0</v>
      </c>
    </row>
    <row r="2155" spans="1:20" x14ac:dyDescent="0.3">
      <c r="A2155" s="3">
        <f t="shared" si="198"/>
        <v>43190</v>
      </c>
      <c r="B2155">
        <v>3</v>
      </c>
      <c r="C2155">
        <v>31</v>
      </c>
      <c r="D2155">
        <v>18</v>
      </c>
      <c r="E2155">
        <v>0</v>
      </c>
      <c r="F2155" s="1">
        <f>VLOOKUP(A2155,Weather!$A$1:$E$366, 5)</f>
        <v>0.23076923076923048</v>
      </c>
      <c r="G2155" s="1">
        <f>VLOOKUP(D2155, Spring!$A$1:$E$25, 2)</f>
        <v>690.26548672566298</v>
      </c>
      <c r="H2155" s="1">
        <f>VLOOKUP(D2155, Spring!$A$1:$E$25, 3)</f>
        <v>590.923299339663</v>
      </c>
      <c r="I2155" s="1">
        <f>VLOOKUP(D2155, Spring!$A$1:$E$25, 5)</f>
        <v>248.81274775305101</v>
      </c>
      <c r="J2155" s="1">
        <f t="shared" si="199"/>
        <v>248.81274775305101</v>
      </c>
      <c r="K2155" s="47">
        <f t="shared" si="200"/>
        <v>4.6547948244822743</v>
      </c>
      <c r="L2155" s="48">
        <f>Solar!K2172/1000*Variables!$B$3</f>
        <v>4.2888999999999999</v>
      </c>
      <c r="M2155" s="1">
        <f>IF(E2155=1, VLOOKUP(D2155, Sheet1!$E$2:$G$26, 2), Sheet1!$G$3)</f>
        <v>0.18618000000000001</v>
      </c>
      <c r="N2155" s="1">
        <f>'Electricity Rates'!$J$3</f>
        <v>0.19270000000000001</v>
      </c>
      <c r="O2155" s="145">
        <f>L2155-K2155</f>
        <v>-0.36589482448227439</v>
      </c>
      <c r="P2155">
        <f t="shared" si="201"/>
        <v>0.89697896267773436</v>
      </c>
      <c r="Q2155">
        <f>IF(O2155&gt;0, IF(Q2154+O2155*Variables!$B$5&lt;Variables!$B$4, Q2154+O2155*Variables!$B$5, Variables!$B$4), IF(Q2154&gt;-O2155, Q2154+O2155/Variables!$B$5, 0))</f>
        <v>99.610750186720978</v>
      </c>
      <c r="R2155">
        <f>IF(O2155&gt;0, 0, IF(Q2154&gt;-O2155, 0, -O2155 - Q2154*Variables!$B$5))</f>
        <v>0</v>
      </c>
      <c r="S2155">
        <f t="shared" si="202"/>
        <v>0</v>
      </c>
      <c r="T2155">
        <f t="shared" si="203"/>
        <v>0</v>
      </c>
    </row>
    <row r="2156" spans="1:20" x14ac:dyDescent="0.3">
      <c r="A2156" s="3">
        <f t="shared" si="198"/>
        <v>43190</v>
      </c>
      <c r="B2156">
        <v>3</v>
      </c>
      <c r="C2156">
        <v>31</v>
      </c>
      <c r="D2156">
        <v>19</v>
      </c>
      <c r="E2156">
        <v>0</v>
      </c>
      <c r="F2156" s="1">
        <f>VLOOKUP(A2156,Weather!$A$1:$E$366, 5)</f>
        <v>0.23076923076923048</v>
      </c>
      <c r="G2156" s="1">
        <f>VLOOKUP(D2156, Spring!$A$1:$E$25, 2)</f>
        <v>482.300884955752</v>
      </c>
      <c r="H2156" s="1">
        <f>VLOOKUP(D2156, Spring!$A$1:$E$25, 3)</f>
        <v>454.99679692504799</v>
      </c>
      <c r="I2156" s="1">
        <f>VLOOKUP(D2156, Spring!$A$1:$E$25, 5)</f>
        <v>266.52341143686903</v>
      </c>
      <c r="J2156" s="1">
        <f t="shared" si="199"/>
        <v>266.52341143686903</v>
      </c>
      <c r="K2156" s="47">
        <f t="shared" si="200"/>
        <v>4.9861263434581593</v>
      </c>
      <c r="L2156" s="48">
        <f>Solar!K2173/1000*Variables!$B$3</f>
        <v>6.4649999999999999E-2</v>
      </c>
      <c r="M2156" s="1">
        <f>IF(E2156=1, VLOOKUP(D2156, Sheet1!$E$2:$G$26, 2), Sheet1!$G$3)</f>
        <v>0.18618000000000001</v>
      </c>
      <c r="N2156" s="1">
        <f>'Electricity Rates'!$J$3</f>
        <v>0.19270000000000001</v>
      </c>
      <c r="O2156" s="145">
        <f>L2156-K2156</f>
        <v>-4.921476343458159</v>
      </c>
      <c r="P2156">
        <f t="shared" si="201"/>
        <v>0.96082654638438736</v>
      </c>
      <c r="Q2156">
        <f>IF(O2156&gt;0, IF(Q2155+O2156*Variables!$B$5&lt;Variables!$B$4, Q2155+O2156*Variables!$B$5, Variables!$B$4), IF(Q2155&gt;-O2156, Q2155+O2156/Variables!$B$5, 0))</f>
        <v>94.37513705538251</v>
      </c>
      <c r="R2156">
        <f>IF(O2156&gt;0, 0, IF(Q2155&gt;-O2156, 0, -O2156 - Q2155*Variables!$B$5))</f>
        <v>0</v>
      </c>
      <c r="S2156">
        <f t="shared" si="202"/>
        <v>0</v>
      </c>
      <c r="T2156">
        <f t="shared" si="203"/>
        <v>0</v>
      </c>
    </row>
    <row r="2157" spans="1:20" x14ac:dyDescent="0.3">
      <c r="A2157" s="3">
        <f t="shared" si="198"/>
        <v>43190</v>
      </c>
      <c r="B2157">
        <v>3</v>
      </c>
      <c r="C2157">
        <v>31</v>
      </c>
      <c r="D2157">
        <v>20</v>
      </c>
      <c r="E2157">
        <v>0</v>
      </c>
      <c r="F2157" s="1">
        <f>VLOOKUP(A2157,Weather!$A$1:$E$366, 5)</f>
        <v>0.23076923076923048</v>
      </c>
      <c r="G2157" s="1">
        <f>VLOOKUP(D2157, Spring!$A$1:$E$25, 2)</f>
        <v>415.92920353982299</v>
      </c>
      <c r="H2157" s="1">
        <f>VLOOKUP(D2157, Spring!$A$1:$E$25, 3)</f>
        <v>371.98648067830999</v>
      </c>
      <c r="I2157" s="1">
        <f>VLOOKUP(D2157, Spring!$A$1:$E$25, 5)</f>
        <v>284.25369912476901</v>
      </c>
      <c r="J2157" s="1">
        <f t="shared" si="199"/>
        <v>284.25369912476901</v>
      </c>
      <c r="K2157" s="47">
        <f t="shared" si="200"/>
        <v>5.3178249887708642</v>
      </c>
      <c r="L2157" s="48">
        <f>Solar!K2174/1000*Variables!$B$3</f>
        <v>0</v>
      </c>
      <c r="M2157" s="1">
        <f>IF(E2157=1, VLOOKUP(D2157, Sheet1!$E$2:$G$26, 2), Sheet1!$G$3)</f>
        <v>0.18618000000000001</v>
      </c>
      <c r="N2157" s="1">
        <f>'Electricity Rates'!$J$3</f>
        <v>0.19270000000000001</v>
      </c>
      <c r="O2157" s="145">
        <f>L2157-K2157</f>
        <v>-5.3178249887708642</v>
      </c>
      <c r="P2157">
        <f t="shared" si="201"/>
        <v>1.0247448753361457</v>
      </c>
      <c r="Q2157">
        <f>IF(O2157&gt;0, IF(Q2156+O2157*Variables!$B$5&lt;Variables!$B$4, Q2156+O2157*Variables!$B$5, Variables!$B$4), IF(Q2156&gt;-O2157, Q2156+O2157/Variables!$B$5, 0))</f>
        <v>88.717876429030525</v>
      </c>
      <c r="R2157">
        <f>IF(O2157&gt;0, 0, IF(Q2156&gt;-O2157, 0, -O2157 - Q2156*Variables!$B$5))</f>
        <v>0</v>
      </c>
      <c r="S2157">
        <f t="shared" si="202"/>
        <v>0</v>
      </c>
      <c r="T2157">
        <f t="shared" si="203"/>
        <v>0</v>
      </c>
    </row>
    <row r="2158" spans="1:20" x14ac:dyDescent="0.3">
      <c r="A2158" s="3">
        <f t="shared" si="198"/>
        <v>43190</v>
      </c>
      <c r="B2158">
        <v>3</v>
      </c>
      <c r="C2158">
        <v>31</v>
      </c>
      <c r="D2158">
        <v>21</v>
      </c>
      <c r="E2158">
        <v>0</v>
      </c>
      <c r="F2158" s="1">
        <f>VLOOKUP(A2158,Weather!$A$1:$E$366, 5)</f>
        <v>0.23076923076923048</v>
      </c>
      <c r="G2158" s="1">
        <f>VLOOKUP(D2158, Spring!$A$1:$E$25, 2)</f>
        <v>371.68141592920301</v>
      </c>
      <c r="H2158" s="1">
        <f>VLOOKUP(D2158, Spring!$A$1:$E$25, 3)</f>
        <v>318.10538116591903</v>
      </c>
      <c r="I2158" s="1">
        <f>VLOOKUP(D2158, Spring!$A$1:$E$25, 5)</f>
        <v>271.28223242670401</v>
      </c>
      <c r="J2158" s="1">
        <f t="shared" si="199"/>
        <v>271.28223242670401</v>
      </c>
      <c r="K2158" s="47">
        <f t="shared" si="200"/>
        <v>5.0751544801358959</v>
      </c>
      <c r="L2158" s="48">
        <f>Solar!K2175/1000*Variables!$B$3</f>
        <v>0</v>
      </c>
      <c r="M2158" s="1">
        <f>IF(E2158=1, VLOOKUP(D2158, Sheet1!$E$2:$G$26, 2), Sheet1!$G$3)</f>
        <v>0.18618000000000001</v>
      </c>
      <c r="N2158" s="1">
        <f>'Electricity Rates'!$J$3</f>
        <v>0.19270000000000001</v>
      </c>
      <c r="O2158" s="145">
        <f>L2158-K2158</f>
        <v>-5.0751544801358959</v>
      </c>
      <c r="P2158">
        <f t="shared" si="201"/>
        <v>0.97798226832218715</v>
      </c>
      <c r="Q2158">
        <f>IF(O2158&gt;0, IF(Q2157+O2158*Variables!$B$5&lt;Variables!$B$4, Q2157+O2158*Variables!$B$5, Variables!$B$4), IF(Q2157&gt;-O2158, Q2157+O2158/Variables!$B$5, 0))</f>
        <v>83.318775918247653</v>
      </c>
      <c r="R2158">
        <f>IF(O2158&gt;0, 0, IF(Q2157&gt;-O2158, 0, -O2158 - Q2157*Variables!$B$5))</f>
        <v>0</v>
      </c>
      <c r="S2158">
        <f t="shared" si="202"/>
        <v>0</v>
      </c>
      <c r="T2158">
        <f t="shared" si="203"/>
        <v>0</v>
      </c>
    </row>
    <row r="2159" spans="1:20" x14ac:dyDescent="0.3">
      <c r="A2159" s="3">
        <f t="shared" si="198"/>
        <v>43190</v>
      </c>
      <c r="B2159">
        <v>3</v>
      </c>
      <c r="C2159">
        <v>31</v>
      </c>
      <c r="D2159">
        <v>22</v>
      </c>
      <c r="E2159">
        <v>0</v>
      </c>
      <c r="F2159" s="1">
        <f>VLOOKUP(A2159,Weather!$A$1:$E$366, 5)</f>
        <v>0.23076923076923048</v>
      </c>
      <c r="G2159" s="1">
        <f>VLOOKUP(D2159, Spring!$A$1:$E$25, 2)</f>
        <v>345.13274336283098</v>
      </c>
      <c r="H2159" s="1">
        <f>VLOOKUP(D2159, Spring!$A$1:$E$25, 3)</f>
        <v>289.79820627802701</v>
      </c>
      <c r="I2159" s="1">
        <f>VLOOKUP(D2159, Spring!$A$1:$E$25, 5)</f>
        <v>275.85953137878198</v>
      </c>
      <c r="J2159" s="1">
        <f t="shared" si="199"/>
        <v>275.85953137878198</v>
      </c>
      <c r="K2159" s="47">
        <f t="shared" si="200"/>
        <v>5.1607866981980806</v>
      </c>
      <c r="L2159" s="48">
        <f>Solar!K2176/1000*Variables!$B$3</f>
        <v>0</v>
      </c>
      <c r="M2159" s="1">
        <f>IF(E2159=1, VLOOKUP(D2159, Sheet1!$E$2:$G$26, 2), Sheet1!$G$3)</f>
        <v>0.18618000000000001</v>
      </c>
      <c r="N2159" s="1">
        <f>'Electricity Rates'!$J$3</f>
        <v>0.19270000000000001</v>
      </c>
      <c r="O2159" s="145">
        <f>L2159-K2159</f>
        <v>-5.1607866981980806</v>
      </c>
      <c r="P2159">
        <f t="shared" si="201"/>
        <v>0.9944835967427702</v>
      </c>
      <c r="Q2159">
        <f>IF(O2159&gt;0, IF(Q2158+O2159*Variables!$B$5&lt;Variables!$B$4, Q2158+O2159*Variables!$B$5, Variables!$B$4), IF(Q2158&gt;-O2159, Q2158+O2159/Variables!$B$5, 0))</f>
        <v>77.828577303143305</v>
      </c>
      <c r="R2159">
        <f>IF(O2159&gt;0, 0, IF(Q2158&gt;-O2159, 0, -O2159 - Q2158*Variables!$B$5))</f>
        <v>0</v>
      </c>
      <c r="S2159">
        <f t="shared" si="202"/>
        <v>0</v>
      </c>
      <c r="T2159">
        <f t="shared" si="203"/>
        <v>0</v>
      </c>
    </row>
    <row r="2160" spans="1:20" x14ac:dyDescent="0.3">
      <c r="A2160" s="3">
        <f t="shared" si="198"/>
        <v>43190</v>
      </c>
      <c r="B2160">
        <v>3</v>
      </c>
      <c r="C2160">
        <v>31</v>
      </c>
      <c r="D2160">
        <v>23</v>
      </c>
      <c r="E2160">
        <v>0</v>
      </c>
      <c r="F2160" s="1">
        <f>VLOOKUP(A2160,Weather!$A$1:$E$366, 5)</f>
        <v>0.23076923076923048</v>
      </c>
      <c r="G2160" s="1">
        <f>VLOOKUP(D2160, Spring!$A$1:$E$25, 2)</f>
        <v>318.58407079646003</v>
      </c>
      <c r="H2160" s="1">
        <f>VLOOKUP(D2160, Spring!$A$1:$E$25, 3)</f>
        <v>270.57975656630401</v>
      </c>
      <c r="I2160" s="1">
        <f>VLOOKUP(D2160, Spring!$A$1:$E$25, 5)</f>
        <v>271.64527650221697</v>
      </c>
      <c r="J2160" s="1">
        <f t="shared" si="199"/>
        <v>271.64527650221697</v>
      </c>
      <c r="K2160" s="47">
        <f t="shared" si="200"/>
        <v>5.0819463173669766</v>
      </c>
      <c r="L2160" s="48">
        <f>Solar!K2177/1000*Variables!$B$3</f>
        <v>0</v>
      </c>
      <c r="M2160" s="1">
        <f>IF(E2160=1, VLOOKUP(D2160, Sheet1!$E$2:$G$26, 2), Sheet1!$G$3)</f>
        <v>0.18618000000000001</v>
      </c>
      <c r="N2160" s="1">
        <f>'Electricity Rates'!$J$3</f>
        <v>0.19270000000000001</v>
      </c>
      <c r="O2160" s="145">
        <f>L2160-K2160</f>
        <v>-5.0819463173669766</v>
      </c>
      <c r="P2160">
        <f t="shared" si="201"/>
        <v>0.97929105535661642</v>
      </c>
      <c r="Q2160">
        <f>IF(O2160&gt;0, IF(Q2159+O2160*Variables!$B$5&lt;Variables!$B$4, Q2159+O2160*Variables!$B$5, Variables!$B$4), IF(Q2159&gt;-O2160, Q2159+O2160/Variables!$B$5, 0))</f>
        <v>72.422251433603975</v>
      </c>
      <c r="R2160">
        <f>IF(O2160&gt;0, 0, IF(Q2159&gt;-O2160, 0, -O2160 - Q2159*Variables!$B$5))</f>
        <v>0</v>
      </c>
      <c r="S2160">
        <f t="shared" si="202"/>
        <v>0</v>
      </c>
      <c r="T2160">
        <f t="shared" si="203"/>
        <v>0</v>
      </c>
    </row>
    <row r="2161" spans="1:20" x14ac:dyDescent="0.3">
      <c r="A2161" s="3">
        <f t="shared" si="198"/>
        <v>43190</v>
      </c>
      <c r="B2161">
        <v>3</v>
      </c>
      <c r="C2161">
        <v>31</v>
      </c>
      <c r="D2161">
        <v>24</v>
      </c>
      <c r="E2161">
        <v>0</v>
      </c>
      <c r="F2161" s="1">
        <f>VLOOKUP(A2161,Weather!$A$1:$E$366, 5)</f>
        <v>0.23076923076923048</v>
      </c>
      <c r="G2161" s="1">
        <f>VLOOKUP(D2161, Spring!$A$1:$E$25, 2)</f>
        <v>287.61061946902601</v>
      </c>
      <c r="H2161" s="1">
        <f>VLOOKUP(D2161, Spring!$A$1:$E$25, 3)</f>
        <v>251.20115310698301</v>
      </c>
      <c r="I2161" s="1">
        <f>VLOOKUP(D2161, Spring!$A$1:$E$25, 5)</f>
        <v>267.465363632795</v>
      </c>
      <c r="J2161" s="1">
        <f t="shared" si="199"/>
        <v>267.465363632795</v>
      </c>
      <c r="K2161" s="47">
        <f t="shared" si="200"/>
        <v>5.0037484076252969</v>
      </c>
      <c r="L2161" s="48">
        <f>Solar!K2178/1000*Variables!$B$3</f>
        <v>0</v>
      </c>
      <c r="M2161" s="1">
        <f>IF(E2161=1, VLOOKUP(D2161, Sheet1!$E$2:$G$26, 2), Sheet1!$G$3)</f>
        <v>0.18618000000000001</v>
      </c>
      <c r="N2161" s="1">
        <f>'Electricity Rates'!$J$3</f>
        <v>0.19270000000000001</v>
      </c>
      <c r="O2161" s="145">
        <f>L2161-K2161</f>
        <v>-5.0037484076252969</v>
      </c>
      <c r="P2161">
        <f t="shared" si="201"/>
        <v>0.96422231814939474</v>
      </c>
      <c r="Q2161">
        <f>IF(O2161&gt;0, IF(Q2160+O2161*Variables!$B$5&lt;Variables!$B$4, Q2160+O2161*Variables!$B$5, Variables!$B$4), IF(Q2160&gt;-O2161, Q2160+O2161/Variables!$B$5, 0))</f>
        <v>67.099114829747279</v>
      </c>
      <c r="R2161">
        <f>IF(O2161&gt;0, 0, IF(Q2160&gt;-O2161, 0, -O2161 - Q2160*Variables!$B$5))</f>
        <v>0</v>
      </c>
      <c r="S2161">
        <f t="shared" si="202"/>
        <v>0</v>
      </c>
      <c r="T2161">
        <f t="shared" si="203"/>
        <v>0</v>
      </c>
    </row>
    <row r="2162" spans="1:20" x14ac:dyDescent="0.3">
      <c r="A2162" s="3">
        <f t="shared" si="198"/>
        <v>43191</v>
      </c>
      <c r="B2162">
        <v>4</v>
      </c>
      <c r="C2162">
        <v>1</v>
      </c>
      <c r="D2162">
        <v>1</v>
      </c>
      <c r="E2162">
        <v>0</v>
      </c>
      <c r="F2162" s="1">
        <f>VLOOKUP(A2162,Weather!$A$1:$E$366, 5)</f>
        <v>0.2564102564102565</v>
      </c>
      <c r="G2162" s="1">
        <f>VLOOKUP(D2162, Spring!$A$1:$E$25, 2)</f>
        <v>284.91351697629602</v>
      </c>
      <c r="H2162" s="1">
        <f>VLOOKUP(D2162, Spring!$A$1:$E$25, 3)</f>
        <v>272.00797092955099</v>
      </c>
      <c r="I2162" s="1">
        <f>VLOOKUP(D2162, Spring!$A$1:$E$25, 5)</f>
        <v>272.01322657875102</v>
      </c>
      <c r="J2162" s="1">
        <f t="shared" si="199"/>
        <v>272.01322657875102</v>
      </c>
      <c r="K2162" s="47">
        <f t="shared" si="200"/>
        <v>5.0888299361822726</v>
      </c>
      <c r="L2162" s="48">
        <f>Solar!K2179/1000*Variables!$B$3</f>
        <v>0</v>
      </c>
      <c r="M2162" s="1">
        <f>IF(E2162=1, VLOOKUP(D2162, Sheet1!$E$2:$G$26, 2), Sheet1!$G$3)</f>
        <v>0.18618000000000001</v>
      </c>
      <c r="N2162" s="1">
        <f>'Electricity Rates'!$J$3</f>
        <v>0.19270000000000001</v>
      </c>
      <c r="O2162" s="145">
        <f>L2162-K2162</f>
        <v>-5.0888299361822726</v>
      </c>
      <c r="P2162">
        <f t="shared" si="201"/>
        <v>0.98061752870232399</v>
      </c>
      <c r="Q2162">
        <f>IF(O2162&gt;0, IF(Q2161+O2162*Variables!$B$5&lt;Variables!$B$4, Q2161+O2162*Variables!$B$5, Variables!$B$4), IF(Q2161&gt;-O2162, Q2161+O2162/Variables!$B$5, 0))</f>
        <v>61.685465961468267</v>
      </c>
      <c r="R2162">
        <f>IF(O2162&gt;0, 0, IF(Q2161&gt;-O2162, 0, -O2162 - Q2161*Variables!$B$5))</f>
        <v>0</v>
      </c>
      <c r="S2162">
        <f t="shared" si="202"/>
        <v>0</v>
      </c>
      <c r="T2162">
        <f t="shared" si="203"/>
        <v>0</v>
      </c>
    </row>
    <row r="2163" spans="1:20" x14ac:dyDescent="0.3">
      <c r="A2163" s="3">
        <f t="shared" si="198"/>
        <v>43191</v>
      </c>
      <c r="B2163">
        <v>4</v>
      </c>
      <c r="C2163">
        <v>1</v>
      </c>
      <c r="D2163">
        <v>2</v>
      </c>
      <c r="E2163">
        <v>0</v>
      </c>
      <c r="F2163" s="1">
        <f>VLOOKUP(A2163,Weather!$A$1:$E$366, 5)</f>
        <v>0.2564102564102565</v>
      </c>
      <c r="G2163" s="1">
        <f>VLOOKUP(D2163, Spring!$A$1:$E$25, 2)</f>
        <v>283.47213324791699</v>
      </c>
      <c r="H2163" s="1">
        <f>VLOOKUP(D2163, Spring!$A$1:$E$25, 3)</f>
        <v>272.193568553901</v>
      </c>
      <c r="I2163" s="1">
        <f>VLOOKUP(D2163, Spring!$A$1:$E$25, 5)</f>
        <v>263.43263079398702</v>
      </c>
      <c r="J2163" s="1">
        <f t="shared" si="199"/>
        <v>263.43263079398702</v>
      </c>
      <c r="K2163" s="47">
        <f t="shared" si="200"/>
        <v>4.928303945409743</v>
      </c>
      <c r="L2163" s="48">
        <f>Solar!K2180/1000*Variables!$B$3</f>
        <v>0</v>
      </c>
      <c r="M2163" s="1">
        <f>IF(E2163=1, VLOOKUP(D2163, Sheet1!$E$2:$G$26, 2), Sheet1!$G$3)</f>
        <v>0.18618000000000001</v>
      </c>
      <c r="N2163" s="1">
        <f>'Electricity Rates'!$J$3</f>
        <v>0.19270000000000001</v>
      </c>
      <c r="O2163" s="145">
        <f>L2163-K2163</f>
        <v>-4.928303945409743</v>
      </c>
      <c r="P2163">
        <f t="shared" si="201"/>
        <v>0.94968417028045748</v>
      </c>
      <c r="Q2163">
        <f>IF(O2163&gt;0, IF(Q2162+O2163*Variables!$B$5&lt;Variables!$B$4, Q2162+O2163*Variables!$B$5, Variables!$B$4), IF(Q2162&gt;-O2163, Q2162+O2163/Variables!$B$5, 0))</f>
        <v>56.442589423798324</v>
      </c>
      <c r="R2163">
        <f>IF(O2163&gt;0, 0, IF(Q2162&gt;-O2163, 0, -O2163 - Q2162*Variables!$B$5))</f>
        <v>0</v>
      </c>
      <c r="S2163">
        <f t="shared" si="202"/>
        <v>0</v>
      </c>
      <c r="T2163">
        <f t="shared" si="203"/>
        <v>0</v>
      </c>
    </row>
    <row r="2164" spans="1:20" x14ac:dyDescent="0.3">
      <c r="A2164" s="3">
        <f t="shared" si="198"/>
        <v>43191</v>
      </c>
      <c r="B2164">
        <v>4</v>
      </c>
      <c r="C2164">
        <v>1</v>
      </c>
      <c r="D2164">
        <v>3</v>
      </c>
      <c r="E2164">
        <v>0</v>
      </c>
      <c r="F2164" s="1">
        <f>VLOOKUP(A2164,Weather!$A$1:$E$366, 5)</f>
        <v>0.2564102564102565</v>
      </c>
      <c r="G2164" s="1">
        <f>VLOOKUP(D2164, Spring!$A$1:$E$25, 2)</f>
        <v>282.03074951953801</v>
      </c>
      <c r="H2164" s="1">
        <f>VLOOKUP(D2164, Spring!$A$1:$E$25, 3)</f>
        <v>263.612120501699</v>
      </c>
      <c r="I2164" s="1">
        <f>VLOOKUP(D2164, Spring!$A$1:$E$25, 5)</f>
        <v>268.00502374504498</v>
      </c>
      <c r="J2164" s="1">
        <f t="shared" si="199"/>
        <v>268.00502374504498</v>
      </c>
      <c r="K2164" s="47">
        <f t="shared" si="200"/>
        <v>5.0138443818877336</v>
      </c>
      <c r="L2164" s="48">
        <f>Solar!K2181/1000*Variables!$B$3</f>
        <v>0</v>
      </c>
      <c r="M2164" s="1">
        <f>IF(E2164=1, VLOOKUP(D2164, Sheet1!$E$2:$G$26, 2), Sheet1!$G$3)</f>
        <v>0.18618000000000001</v>
      </c>
      <c r="N2164" s="1">
        <f>'Electricity Rates'!$J$3</f>
        <v>0.19270000000000001</v>
      </c>
      <c r="O2164" s="145">
        <f>L2164-K2164</f>
        <v>-5.0138443818877336</v>
      </c>
      <c r="P2164">
        <f t="shared" si="201"/>
        <v>0.96616781238976635</v>
      </c>
      <c r="Q2164">
        <f>IF(O2164&gt;0, IF(Q2163+O2164*Variables!$B$5&lt;Variables!$B$4, Q2163+O2164*Variables!$B$5, Variables!$B$4), IF(Q2163&gt;-O2164, Q2163+O2164/Variables!$B$5, 0))</f>
        <v>51.108712421790095</v>
      </c>
      <c r="R2164">
        <f>IF(O2164&gt;0, 0, IF(Q2163&gt;-O2164, 0, -O2164 - Q2163*Variables!$B$5))</f>
        <v>0</v>
      </c>
      <c r="S2164">
        <f t="shared" si="202"/>
        <v>0</v>
      </c>
      <c r="T2164">
        <f t="shared" si="203"/>
        <v>0</v>
      </c>
    </row>
    <row r="2165" spans="1:20" x14ac:dyDescent="0.3">
      <c r="A2165" s="3">
        <f t="shared" si="198"/>
        <v>43191</v>
      </c>
      <c r="B2165">
        <v>4</v>
      </c>
      <c r="C2165">
        <v>1</v>
      </c>
      <c r="D2165">
        <v>4</v>
      </c>
      <c r="E2165">
        <v>0</v>
      </c>
      <c r="F2165" s="1">
        <f>VLOOKUP(A2165,Weather!$A$1:$E$366, 5)</f>
        <v>0.2564102564102565</v>
      </c>
      <c r="G2165" s="1">
        <f>VLOOKUP(D2165, Spring!$A$1:$E$25, 2)</f>
        <v>287.61061946902601</v>
      </c>
      <c r="H2165" s="1">
        <f>VLOOKUP(D2165, Spring!$A$1:$E$25, 3)</f>
        <v>280.54932735425899</v>
      </c>
      <c r="I2165" s="1">
        <f>VLOOKUP(D2165, Spring!$A$1:$E$25, 5)</f>
        <v>263.81039287256101</v>
      </c>
      <c r="J2165" s="1">
        <f t="shared" si="199"/>
        <v>263.81039287256101</v>
      </c>
      <c r="K2165" s="47">
        <f t="shared" si="200"/>
        <v>4.93537112739343</v>
      </c>
      <c r="L2165" s="48">
        <f>Solar!K2182/1000*Variables!$B$3</f>
        <v>0</v>
      </c>
      <c r="M2165" s="1">
        <f>IF(E2165=1, VLOOKUP(D2165, Sheet1!$E$2:$G$26, 2), Sheet1!$G$3)</f>
        <v>0.18618000000000001</v>
      </c>
      <c r="N2165" s="1">
        <f>'Electricity Rates'!$J$3</f>
        <v>0.19270000000000001</v>
      </c>
      <c r="O2165" s="145">
        <f>L2165-K2165</f>
        <v>-4.93537112739343</v>
      </c>
      <c r="P2165">
        <f t="shared" si="201"/>
        <v>0.95104601624871399</v>
      </c>
      <c r="Q2165">
        <f>IF(O2165&gt;0, IF(Q2164+O2165*Variables!$B$5&lt;Variables!$B$4, Q2164+O2165*Variables!$B$5, Variables!$B$4), IF(Q2164&gt;-O2165, Q2164+O2165/Variables!$B$5, 0))</f>
        <v>45.858317605414108</v>
      </c>
      <c r="R2165">
        <f>IF(O2165&gt;0, 0, IF(Q2164&gt;-O2165, 0, -O2165 - Q2164*Variables!$B$5))</f>
        <v>0</v>
      </c>
      <c r="S2165">
        <f t="shared" si="202"/>
        <v>0</v>
      </c>
      <c r="T2165">
        <f t="shared" si="203"/>
        <v>0</v>
      </c>
    </row>
    <row r="2166" spans="1:20" x14ac:dyDescent="0.3">
      <c r="A2166" s="3">
        <f t="shared" si="198"/>
        <v>43191</v>
      </c>
      <c r="B2166">
        <v>4</v>
      </c>
      <c r="C2166">
        <v>1</v>
      </c>
      <c r="D2166">
        <v>5</v>
      </c>
      <c r="E2166">
        <v>0</v>
      </c>
      <c r="F2166" s="1">
        <f>VLOOKUP(A2166,Weather!$A$1:$E$366, 5)</f>
        <v>0.2564102564102565</v>
      </c>
      <c r="G2166" s="1">
        <f>VLOOKUP(D2166, Spring!$A$1:$E$25, 2)</f>
        <v>318.58407079646003</v>
      </c>
      <c r="H2166" s="1">
        <f>VLOOKUP(D2166, Spring!$A$1:$E$25, 3)</f>
        <v>296.96508648302301</v>
      </c>
      <c r="I2166" s="1">
        <f>VLOOKUP(D2166, Spring!$A$1:$E$25, 5)</f>
        <v>263.982102908277</v>
      </c>
      <c r="J2166" s="1">
        <f t="shared" si="199"/>
        <v>263.982102908277</v>
      </c>
      <c r="K2166" s="47">
        <f t="shared" si="200"/>
        <v>4.9385834828405706</v>
      </c>
      <c r="L2166" s="48">
        <f>Solar!K2183/1000*Variables!$B$3</f>
        <v>0</v>
      </c>
      <c r="M2166" s="1">
        <f>IF(E2166=1, VLOOKUP(D2166, Sheet1!$E$2:$G$26, 2), Sheet1!$G$3)</f>
        <v>0.18618000000000001</v>
      </c>
      <c r="N2166" s="1">
        <f>'Electricity Rates'!$J$3</f>
        <v>0.19270000000000001</v>
      </c>
      <c r="O2166" s="145">
        <f>L2166-K2166</f>
        <v>-4.9385834828405706</v>
      </c>
      <c r="P2166">
        <f t="shared" si="201"/>
        <v>0.95166503714337802</v>
      </c>
      <c r="Q2166">
        <f>IF(O2166&gt;0, IF(Q2165+O2166*Variables!$B$5&lt;Variables!$B$4, Q2165+O2166*Variables!$B$5, Variables!$B$4), IF(Q2165&gt;-O2166, Q2165+O2166/Variables!$B$5, 0))</f>
        <v>40.604505389626269</v>
      </c>
      <c r="R2166">
        <f>IF(O2166&gt;0, 0, IF(Q2165&gt;-O2166, 0, -O2166 - Q2165*Variables!$B$5))</f>
        <v>0</v>
      </c>
      <c r="S2166">
        <f t="shared" si="202"/>
        <v>0</v>
      </c>
      <c r="T2166">
        <f t="shared" si="203"/>
        <v>0</v>
      </c>
    </row>
    <row r="2167" spans="1:20" x14ac:dyDescent="0.3">
      <c r="A2167" s="3">
        <f t="shared" si="198"/>
        <v>43191</v>
      </c>
      <c r="B2167">
        <v>4</v>
      </c>
      <c r="C2167">
        <v>1</v>
      </c>
      <c r="D2167">
        <v>6</v>
      </c>
      <c r="E2167">
        <v>0</v>
      </c>
      <c r="F2167" s="1">
        <f>VLOOKUP(A2167,Weather!$A$1:$E$366, 5)</f>
        <v>0.2564102564102565</v>
      </c>
      <c r="G2167" s="1">
        <f>VLOOKUP(D2167, Spring!$A$1:$E$25, 2)</f>
        <v>389.38053097345102</v>
      </c>
      <c r="H2167" s="1">
        <f>VLOOKUP(D2167, Spring!$A$1:$E$25, 3)</f>
        <v>340.20659833439998</v>
      </c>
      <c r="I2167" s="1">
        <f>VLOOKUP(D2167, Spring!$A$1:$E$25, 5)</f>
        <v>264.16853094705402</v>
      </c>
      <c r="J2167" s="1">
        <f t="shared" si="199"/>
        <v>264.16853094705402</v>
      </c>
      <c r="K2167" s="47">
        <f t="shared" si="200"/>
        <v>4.9420711830403166</v>
      </c>
      <c r="L2167" s="48">
        <f>Solar!K2184/1000*Variables!$B$3</f>
        <v>0</v>
      </c>
      <c r="M2167" s="1">
        <f>IF(E2167=1, VLOOKUP(D2167, Sheet1!$E$2:$G$26, 2), Sheet1!$G$3)</f>
        <v>0.18618000000000001</v>
      </c>
      <c r="N2167" s="1">
        <f>'Electricity Rates'!$J$3</f>
        <v>0.19270000000000001</v>
      </c>
      <c r="O2167" s="145">
        <f>L2167-K2167</f>
        <v>-4.9420711830403166</v>
      </c>
      <c r="P2167">
        <f t="shared" si="201"/>
        <v>0.95233711697186907</v>
      </c>
      <c r="Q2167">
        <f>IF(O2167&gt;0, IF(Q2166+O2167*Variables!$B$5&lt;Variables!$B$4, Q2166+O2167*Variables!$B$5, Variables!$B$4), IF(Q2166&gt;-O2167, Q2166+O2167/Variables!$B$5, 0))</f>
        <v>35.346982854476998</v>
      </c>
      <c r="R2167">
        <f>IF(O2167&gt;0, 0, IF(Q2166&gt;-O2167, 0, -O2167 - Q2166*Variables!$B$5))</f>
        <v>0</v>
      </c>
      <c r="S2167">
        <f t="shared" si="202"/>
        <v>0</v>
      </c>
      <c r="T2167">
        <f t="shared" si="203"/>
        <v>0</v>
      </c>
    </row>
    <row r="2168" spans="1:20" x14ac:dyDescent="0.3">
      <c r="A2168" s="3">
        <f t="shared" si="198"/>
        <v>43191</v>
      </c>
      <c r="B2168">
        <v>4</v>
      </c>
      <c r="C2168">
        <v>1</v>
      </c>
      <c r="D2168">
        <v>7</v>
      </c>
      <c r="E2168">
        <v>0</v>
      </c>
      <c r="F2168" s="1">
        <f>VLOOKUP(A2168,Weather!$A$1:$E$366, 5)</f>
        <v>0.2564102564102565</v>
      </c>
      <c r="G2168" s="1">
        <f>VLOOKUP(D2168, Spring!$A$1:$E$25, 2)</f>
        <v>623.89380530973403</v>
      </c>
      <c r="H2168" s="1">
        <f>VLOOKUP(D2168, Spring!$A$1:$E$25, 3)</f>
        <v>374.47950032030701</v>
      </c>
      <c r="I2168" s="1">
        <f>VLOOKUP(D2168, Spring!$A$1:$E$25, 5)</f>
        <v>251.18725224694799</v>
      </c>
      <c r="J2168" s="1">
        <f t="shared" si="199"/>
        <v>251.18725224694799</v>
      </c>
      <c r="K2168" s="47">
        <f t="shared" si="200"/>
        <v>4.699217111236937</v>
      </c>
      <c r="L2168" s="48">
        <f>Solar!K2185/1000*Variables!$B$3</f>
        <v>0.51939999999999997</v>
      </c>
      <c r="M2168" s="1">
        <f>IF(E2168=1, VLOOKUP(D2168, Sheet1!$E$2:$G$26, 2), Sheet1!$G$3)</f>
        <v>0.18618000000000001</v>
      </c>
      <c r="N2168" s="1">
        <f>'Electricity Rates'!$J$3</f>
        <v>0.19270000000000001</v>
      </c>
      <c r="O2168" s="145">
        <f>L2168-K2168</f>
        <v>-4.1798171112369369</v>
      </c>
      <c r="P2168">
        <f t="shared" si="201"/>
        <v>0.90553913733535785</v>
      </c>
      <c r="Q2168">
        <f>IF(O2168&gt;0, IF(Q2167+O2168*Variables!$B$5&lt;Variables!$B$4, Q2167+O2168*Variables!$B$5, Variables!$B$4), IF(Q2167&gt;-O2168, Q2167+O2168/Variables!$B$5, 0))</f>
        <v>30.900368906352597</v>
      </c>
      <c r="R2168">
        <f>IF(O2168&gt;0, 0, IF(Q2167&gt;-O2168, 0, -O2168 - Q2167*Variables!$B$5))</f>
        <v>0</v>
      </c>
      <c r="S2168">
        <f t="shared" si="202"/>
        <v>0</v>
      </c>
      <c r="T2168">
        <f t="shared" si="203"/>
        <v>0</v>
      </c>
    </row>
    <row r="2169" spans="1:20" x14ac:dyDescent="0.3">
      <c r="A2169" s="3">
        <f t="shared" si="198"/>
        <v>43191</v>
      </c>
      <c r="B2169">
        <v>4</v>
      </c>
      <c r="C2169">
        <v>1</v>
      </c>
      <c r="D2169">
        <v>8</v>
      </c>
      <c r="E2169">
        <v>0</v>
      </c>
      <c r="F2169" s="1">
        <f>VLOOKUP(A2169,Weather!$A$1:$E$366, 5)</f>
        <v>0.2564102564102565</v>
      </c>
      <c r="G2169" s="1">
        <f>VLOOKUP(D2169, Spring!$A$1:$E$25, 2)</f>
        <v>871.68141592920301</v>
      </c>
      <c r="H2169" s="1">
        <f>VLOOKUP(D2169, Spring!$A$1:$E$25, 3)</f>
        <v>578.35522101217202</v>
      </c>
      <c r="I2169" s="1">
        <f>VLOOKUP(D2169, Spring!$A$1:$E$25, 5)</f>
        <v>268.91753993484798</v>
      </c>
      <c r="J2169" s="1">
        <f t="shared" si="199"/>
        <v>268.91753993484798</v>
      </c>
      <c r="K2169" s="47">
        <f t="shared" si="200"/>
        <v>5.030915756549641</v>
      </c>
      <c r="L2169" s="48">
        <f>Solar!K2186/1000*Variables!$B$3</f>
        <v>2.4685999999999999</v>
      </c>
      <c r="M2169" s="1">
        <f>IF(E2169=1, VLOOKUP(D2169, Sheet1!$E$2:$G$26, 2), Sheet1!$G$3)</f>
        <v>0.18618000000000001</v>
      </c>
      <c r="N2169" s="1">
        <f>'Electricity Rates'!$J$3</f>
        <v>0.19270000000000001</v>
      </c>
      <c r="O2169" s="145">
        <f>L2169-K2169</f>
        <v>-2.5623157565496411</v>
      </c>
      <c r="P2169">
        <f t="shared" si="201"/>
        <v>0.96945746628711582</v>
      </c>
      <c r="Q2169">
        <f>IF(O2169&gt;0, IF(Q2168+O2169*Variables!$B$5&lt;Variables!$B$4, Q2168+O2169*Variables!$B$5, Variables!$B$4), IF(Q2168&gt;-O2169, Q2168+O2169/Variables!$B$5, 0))</f>
        <v>28.174501080235956</v>
      </c>
      <c r="R2169">
        <f>IF(O2169&gt;0, 0, IF(Q2168&gt;-O2169, 0, -O2169 - Q2168*Variables!$B$5))</f>
        <v>0</v>
      </c>
      <c r="S2169">
        <f t="shared" si="202"/>
        <v>0</v>
      </c>
      <c r="T2169">
        <f t="shared" si="203"/>
        <v>0</v>
      </c>
    </row>
    <row r="2170" spans="1:20" x14ac:dyDescent="0.3">
      <c r="A2170" s="3">
        <f t="shared" si="198"/>
        <v>43191</v>
      </c>
      <c r="B2170">
        <v>4</v>
      </c>
      <c r="C2170">
        <v>1</v>
      </c>
      <c r="D2170">
        <v>9</v>
      </c>
      <c r="E2170">
        <v>0</v>
      </c>
      <c r="F2170" s="1">
        <f>VLOOKUP(A2170,Weather!$A$1:$E$366, 5)</f>
        <v>0.2564102564102565</v>
      </c>
      <c r="G2170" s="1">
        <f>VLOOKUP(D2170, Spring!$A$1:$E$25, 2)</f>
        <v>1137.1681415929199</v>
      </c>
      <c r="H2170" s="1">
        <f>VLOOKUP(D2170, Spring!$A$1:$E$25, 3)</f>
        <v>786.77530429212004</v>
      </c>
      <c r="I2170" s="1">
        <f>VLOOKUP(D2170, Spring!$A$1:$E$25, 5)</f>
        <v>317.33977000667198</v>
      </c>
      <c r="J2170" s="1">
        <f t="shared" si="199"/>
        <v>317.33977000667198</v>
      </c>
      <c r="K2170" s="47">
        <f t="shared" si="200"/>
        <v>5.9367999926416095</v>
      </c>
      <c r="L2170" s="48">
        <f>Solar!K2187/1000*Variables!$B$3</f>
        <v>9.7471499999999995</v>
      </c>
      <c r="M2170" s="1">
        <f>IF(E2170=1, VLOOKUP(D2170, Sheet1!$E$2:$G$26, 2), Sheet1!$G$3)</f>
        <v>0.18618000000000001</v>
      </c>
      <c r="N2170" s="1">
        <f>'Electricity Rates'!$J$3</f>
        <v>0.19270000000000001</v>
      </c>
      <c r="O2170" s="145">
        <f>L2170-K2170</f>
        <v>3.81035000735839</v>
      </c>
      <c r="P2170">
        <f t="shared" si="201"/>
        <v>1.1440213585820382</v>
      </c>
      <c r="Q2170">
        <f>IF(O2170&gt;0, IF(Q2169+O2170*Variables!$B$5&lt;Variables!$B$4, Q2169+O2170*Variables!$B$5, Variables!$B$4), IF(Q2169&gt;-O2170, Q2169+O2170/Variables!$B$5, 0))</f>
        <v>31.756230087152844</v>
      </c>
      <c r="R2170">
        <f>IF(O2170&gt;0, 0, IF(Q2169&gt;-O2170, 0, -O2170 - Q2169*Variables!$B$5))</f>
        <v>0</v>
      </c>
      <c r="S2170">
        <f t="shared" si="202"/>
        <v>0</v>
      </c>
      <c r="T2170">
        <f t="shared" si="203"/>
        <v>0</v>
      </c>
    </row>
    <row r="2171" spans="1:20" x14ac:dyDescent="0.3">
      <c r="A2171" s="3">
        <f t="shared" si="198"/>
        <v>43191</v>
      </c>
      <c r="B2171">
        <v>4</v>
      </c>
      <c r="C2171">
        <v>1</v>
      </c>
      <c r="D2171">
        <v>10</v>
      </c>
      <c r="E2171">
        <v>0</v>
      </c>
      <c r="F2171" s="1">
        <f>VLOOKUP(A2171,Weather!$A$1:$E$366, 5)</f>
        <v>0.2564102564102565</v>
      </c>
      <c r="G2171" s="1">
        <f>VLOOKUP(D2171, Spring!$A$1:$E$25, 2)</f>
        <v>1207.9646017699099</v>
      </c>
      <c r="H2171" s="1">
        <f>VLOOKUP(D2171, Spring!$A$1:$E$25, 3)</f>
        <v>923.64670083279998</v>
      </c>
      <c r="I2171" s="1">
        <f>VLOOKUP(D2171, Spring!$A$1:$E$25, 5)</f>
        <v>339.44621060481097</v>
      </c>
      <c r="J2171" s="1">
        <f t="shared" si="199"/>
        <v>339.44621060481097</v>
      </c>
      <c r="K2171" s="47">
        <f t="shared" si="200"/>
        <v>6.3503678110641308</v>
      </c>
      <c r="L2171" s="48">
        <f>Solar!K2188/1000*Variables!$B$3</f>
        <v>7.1645500000000002</v>
      </c>
      <c r="M2171" s="1">
        <f>IF(E2171=1, VLOOKUP(D2171, Sheet1!$E$2:$G$26, 2), Sheet1!$G$3)</f>
        <v>0.18618000000000001</v>
      </c>
      <c r="N2171" s="1">
        <f>'Electricity Rates'!$J$3</f>
        <v>0.19270000000000001</v>
      </c>
      <c r="O2171" s="145">
        <f>L2171-K2171</f>
        <v>0.81418218893586936</v>
      </c>
      <c r="P2171">
        <f t="shared" si="201"/>
        <v>1.223715877192058</v>
      </c>
      <c r="Q2171">
        <f>IF(O2171&gt;0, IF(Q2170+O2171*Variables!$B$5&lt;Variables!$B$4, Q2170+O2171*Variables!$B$5, Variables!$B$4), IF(Q2170&gt;-O2171, Q2170+O2171/Variables!$B$5, 0))</f>
        <v>32.521561344752563</v>
      </c>
      <c r="R2171">
        <f>IF(O2171&gt;0, 0, IF(Q2170&gt;-O2171, 0, -O2171 - Q2170*Variables!$B$5))</f>
        <v>0</v>
      </c>
      <c r="S2171">
        <f t="shared" si="202"/>
        <v>0</v>
      </c>
      <c r="T2171">
        <f t="shared" si="203"/>
        <v>0</v>
      </c>
    </row>
    <row r="2172" spans="1:20" x14ac:dyDescent="0.3">
      <c r="A2172" s="3">
        <f t="shared" si="198"/>
        <v>43191</v>
      </c>
      <c r="B2172">
        <v>4</v>
      </c>
      <c r="C2172">
        <v>1</v>
      </c>
      <c r="D2172">
        <v>11</v>
      </c>
      <c r="E2172">
        <v>0</v>
      </c>
      <c r="F2172" s="1">
        <f>VLOOKUP(A2172,Weather!$A$1:$E$366, 5)</f>
        <v>0.2564102564102565</v>
      </c>
      <c r="G2172" s="1">
        <f>VLOOKUP(D2172, Spring!$A$1:$E$25, 2)</f>
        <v>1274.3362831858401</v>
      </c>
      <c r="H2172" s="1">
        <f>VLOOKUP(D2172, Spring!$A$1:$E$25, 3)</f>
        <v>962.46396540679098</v>
      </c>
      <c r="I2172" s="1">
        <f>VLOOKUP(D2172, Spring!$A$1:$E$25, 5)</f>
        <v>352.80034538247099</v>
      </c>
      <c r="J2172" s="1">
        <f t="shared" si="199"/>
        <v>352.80034538247099</v>
      </c>
      <c r="K2172" s="47">
        <f t="shared" si="200"/>
        <v>6.6001972832670006</v>
      </c>
      <c r="L2172" s="48">
        <f>Solar!K2189/1000*Variables!$B$3</f>
        <v>9.3313999999999986</v>
      </c>
      <c r="M2172" s="1">
        <f>IF(E2172=1, VLOOKUP(D2172, Sheet1!$E$2:$G$26, 2), Sheet1!$G$3)</f>
        <v>0.18618000000000001</v>
      </c>
      <c r="N2172" s="1">
        <f>'Electricity Rates'!$J$3</f>
        <v>0.19270000000000001</v>
      </c>
      <c r="O2172" s="145">
        <f>L2172-K2172</f>
        <v>2.731202716732998</v>
      </c>
      <c r="P2172">
        <f t="shared" si="201"/>
        <v>1.2718580164855511</v>
      </c>
      <c r="Q2172">
        <f>IF(O2172&gt;0, IF(Q2171+O2172*Variables!$B$5&lt;Variables!$B$4, Q2171+O2172*Variables!$B$5, Variables!$B$4), IF(Q2171&gt;-O2172, Q2171+O2172/Variables!$B$5, 0))</f>
        <v>35.088891898481577</v>
      </c>
      <c r="R2172">
        <f>IF(O2172&gt;0, 0, IF(Q2171&gt;-O2172, 0, -O2172 - Q2171*Variables!$B$5))</f>
        <v>0</v>
      </c>
      <c r="S2172">
        <f t="shared" si="202"/>
        <v>0</v>
      </c>
      <c r="T2172">
        <f t="shared" si="203"/>
        <v>0</v>
      </c>
    </row>
    <row r="2173" spans="1:20" x14ac:dyDescent="0.3">
      <c r="A2173" s="3">
        <f t="shared" si="198"/>
        <v>43191</v>
      </c>
      <c r="B2173">
        <v>4</v>
      </c>
      <c r="C2173">
        <v>1</v>
      </c>
      <c r="D2173">
        <v>12</v>
      </c>
      <c r="E2173">
        <v>0</v>
      </c>
      <c r="F2173" s="1">
        <f>VLOOKUP(A2173,Weather!$A$1:$E$366, 5)</f>
        <v>0.2564102564102565</v>
      </c>
      <c r="G2173" s="1">
        <f>VLOOKUP(D2173, Spring!$A$1:$E$25, 2)</f>
        <v>1314.1592920353901</v>
      </c>
      <c r="H2173" s="1">
        <f>VLOOKUP(D2173, Spring!$A$1:$E$25, 3)</f>
        <v>983.10377962844302</v>
      </c>
      <c r="I2173" s="1">
        <f>VLOOKUP(D2173, Spring!$A$1:$E$25, 5)</f>
        <v>344.20503159464602</v>
      </c>
      <c r="J2173" s="1">
        <f t="shared" si="199"/>
        <v>344.20503159464602</v>
      </c>
      <c r="K2173" s="47">
        <f t="shared" si="200"/>
        <v>6.4393959477418665</v>
      </c>
      <c r="L2173" s="48">
        <f>Solar!K2190/1000*Variables!$B$3</f>
        <v>9.8335499999999989</v>
      </c>
      <c r="M2173" s="1">
        <f>IF(E2173=1, VLOOKUP(D2173, Sheet1!$E$2:$G$26, 2), Sheet1!$G$3)</f>
        <v>0.18618000000000001</v>
      </c>
      <c r="N2173" s="1">
        <f>'Electricity Rates'!$J$3</f>
        <v>0.19270000000000001</v>
      </c>
      <c r="O2173" s="145">
        <f>L2173-K2173</f>
        <v>3.3941540522581324</v>
      </c>
      <c r="P2173">
        <f t="shared" si="201"/>
        <v>1.2408715991298578</v>
      </c>
      <c r="Q2173">
        <f>IF(O2173&gt;0, IF(Q2172+O2173*Variables!$B$5&lt;Variables!$B$4, Q2172+O2173*Variables!$B$5, Variables!$B$4), IF(Q2172&gt;-O2173, Q2172+O2173/Variables!$B$5, 0))</f>
        <v>38.279396707604221</v>
      </c>
      <c r="R2173">
        <f>IF(O2173&gt;0, 0, IF(Q2172&gt;-O2173, 0, -O2173 - Q2172*Variables!$B$5))</f>
        <v>0</v>
      </c>
      <c r="S2173">
        <f t="shared" si="202"/>
        <v>0</v>
      </c>
      <c r="T2173">
        <f t="shared" si="203"/>
        <v>0</v>
      </c>
    </row>
    <row r="2174" spans="1:20" x14ac:dyDescent="0.3">
      <c r="A2174" s="3">
        <f t="shared" si="198"/>
        <v>43191</v>
      </c>
      <c r="B2174">
        <v>4</v>
      </c>
      <c r="C2174">
        <v>1</v>
      </c>
      <c r="D2174">
        <v>13</v>
      </c>
      <c r="E2174">
        <v>0</v>
      </c>
      <c r="F2174" s="1">
        <f>VLOOKUP(A2174,Weather!$A$1:$E$366, 5)</f>
        <v>0.2564102564102565</v>
      </c>
      <c r="G2174" s="1">
        <f>VLOOKUP(D2174, Spring!$A$1:$E$25, 2)</f>
        <v>1362.8318584070701</v>
      </c>
      <c r="H2174" s="1">
        <f>VLOOKUP(D2174, Spring!$A$1:$E$25, 3)</f>
        <v>999.59961563100603</v>
      </c>
      <c r="I2174" s="1">
        <f>VLOOKUP(D2174, Spring!$A$1:$E$25, 5)</f>
        <v>326.84269398328001</v>
      </c>
      <c r="J2174" s="1">
        <f t="shared" si="199"/>
        <v>326.84269398328001</v>
      </c>
      <c r="K2174" s="47">
        <f t="shared" si="200"/>
        <v>6.1145809212444586</v>
      </c>
      <c r="L2174" s="48">
        <f>Solar!K2191/1000*Variables!$B$3</f>
        <v>9.7536000000000005</v>
      </c>
      <c r="M2174" s="1">
        <f>IF(E2174=1, VLOOKUP(D2174, Sheet1!$E$2:$G$26, 2), Sheet1!$G$3)</f>
        <v>0.18618000000000001</v>
      </c>
      <c r="N2174" s="1">
        <f>'Electricity Rates'!$J$3</f>
        <v>0.19270000000000001</v>
      </c>
      <c r="O2174" s="145">
        <f>L2174-K2174</f>
        <v>3.6390190787555419</v>
      </c>
      <c r="P2174">
        <f t="shared" si="201"/>
        <v>1.1782797435238073</v>
      </c>
      <c r="Q2174">
        <f>IF(O2174&gt;0, IF(Q2173+O2174*Variables!$B$5&lt;Variables!$B$4, Q2173+O2174*Variables!$B$5, Variables!$B$4), IF(Q2173&gt;-O2174, Q2173+O2174/Variables!$B$5, 0))</f>
        <v>41.70007464163443</v>
      </c>
      <c r="R2174">
        <f>IF(O2174&gt;0, 0, IF(Q2173&gt;-O2174, 0, -O2174 - Q2173*Variables!$B$5))</f>
        <v>0</v>
      </c>
      <c r="S2174">
        <f t="shared" si="202"/>
        <v>0</v>
      </c>
      <c r="T2174">
        <f t="shared" si="203"/>
        <v>0</v>
      </c>
    </row>
    <row r="2175" spans="1:20" x14ac:dyDescent="0.3">
      <c r="A2175" s="3">
        <f t="shared" si="198"/>
        <v>43191</v>
      </c>
      <c r="B2175">
        <v>4</v>
      </c>
      <c r="C2175">
        <v>1</v>
      </c>
      <c r="D2175">
        <v>14</v>
      </c>
      <c r="E2175">
        <v>0</v>
      </c>
      <c r="F2175" s="1">
        <f>VLOOKUP(A2175,Weather!$A$1:$E$366, 5)</f>
        <v>0.2564102564102565</v>
      </c>
      <c r="G2175" s="1">
        <f>VLOOKUP(D2175, Spring!$A$1:$E$25, 2)</f>
        <v>1402.65486725663</v>
      </c>
      <c r="H2175" s="1">
        <f>VLOOKUP(D2175, Spring!$A$1:$E$25, 3)</f>
        <v>1011.55108904548</v>
      </c>
      <c r="I2175" s="1">
        <f>VLOOKUP(D2175, Spring!$A$1:$E$25, 5)</f>
        <v>309.49016837395499</v>
      </c>
      <c r="J2175" s="1">
        <f t="shared" si="199"/>
        <v>309.49016837395499</v>
      </c>
      <c r="K2175" s="47">
        <f t="shared" si="200"/>
        <v>5.7899494579154585</v>
      </c>
      <c r="L2175" s="48">
        <f>Solar!K2192/1000*Variables!$B$3</f>
        <v>8.8529</v>
      </c>
      <c r="M2175" s="1">
        <f>IF(E2175=1, VLOOKUP(D2175, Sheet1!$E$2:$G$26, 2), Sheet1!$G$3)</f>
        <v>0.18618000000000001</v>
      </c>
      <c r="N2175" s="1">
        <f>'Electricity Rates'!$J$3</f>
        <v>0.19270000000000001</v>
      </c>
      <c r="O2175" s="145">
        <f>L2175-K2175</f>
        <v>3.0629505420845415</v>
      </c>
      <c r="P2175">
        <f t="shared" si="201"/>
        <v>1.1157232605403089</v>
      </c>
      <c r="Q2175">
        <f>IF(O2175&gt;0, IF(Q2174+O2175*Variables!$B$5&lt;Variables!$B$4, Q2174+O2175*Variables!$B$5, Variables!$B$4), IF(Q2174&gt;-O2175, Q2174+O2175/Variables!$B$5, 0))</f>
        <v>44.579248151193902</v>
      </c>
      <c r="R2175">
        <f>IF(O2175&gt;0, 0, IF(Q2174&gt;-O2175, 0, -O2175 - Q2174*Variables!$B$5))</f>
        <v>0</v>
      </c>
      <c r="S2175">
        <f t="shared" si="202"/>
        <v>0</v>
      </c>
      <c r="T2175">
        <f t="shared" si="203"/>
        <v>0</v>
      </c>
    </row>
    <row r="2176" spans="1:20" x14ac:dyDescent="0.3">
      <c r="A2176" s="3">
        <f t="shared" si="198"/>
        <v>43191</v>
      </c>
      <c r="B2176">
        <v>4</v>
      </c>
      <c r="C2176">
        <v>1</v>
      </c>
      <c r="D2176">
        <v>15</v>
      </c>
      <c r="E2176">
        <v>0</v>
      </c>
      <c r="F2176" s="1">
        <f>VLOOKUP(A2176,Weather!$A$1:$E$366, 5)</f>
        <v>0.2564102564102565</v>
      </c>
      <c r="G2176" s="1">
        <f>VLOOKUP(D2176, Spring!$A$1:$E$25, 2)</f>
        <v>1371.6814159292001</v>
      </c>
      <c r="H2176" s="1">
        <f>VLOOKUP(D2176, Spring!$A$1:$E$25, 3)</f>
        <v>1005.48526585522</v>
      </c>
      <c r="I2176" s="1">
        <f>VLOOKUP(D2176, Spring!$A$1:$E$25, 5)</f>
        <v>300.89485458612899</v>
      </c>
      <c r="J2176" s="1">
        <f t="shared" si="199"/>
        <v>300.89485458612899</v>
      </c>
      <c r="K2176" s="47">
        <f t="shared" si="200"/>
        <v>5.6291481223903048</v>
      </c>
      <c r="L2176" s="48">
        <f>Solar!K2193/1000*Variables!$B$3</f>
        <v>8.4017499999999998</v>
      </c>
      <c r="M2176" s="1">
        <f>IF(E2176=1, VLOOKUP(D2176, Sheet1!$E$2:$G$26, 2), Sheet1!$G$3)</f>
        <v>0.18618000000000001</v>
      </c>
      <c r="N2176" s="1">
        <f>'Electricity Rates'!$J$3</f>
        <v>0.19270000000000001</v>
      </c>
      <c r="O2176" s="145">
        <f>L2176-K2176</f>
        <v>2.772601877609695</v>
      </c>
      <c r="P2176">
        <f t="shared" si="201"/>
        <v>1.0847368431846118</v>
      </c>
      <c r="Q2176">
        <f>IF(O2176&gt;0, IF(Q2175+O2176*Variables!$B$5&lt;Variables!$B$4, Q2175+O2176*Variables!$B$5, Variables!$B$4), IF(Q2175&gt;-O2176, Q2175+O2176/Variables!$B$5, 0))</f>
        <v>47.185493916147017</v>
      </c>
      <c r="R2176">
        <f>IF(O2176&gt;0, 0, IF(Q2175&gt;-O2176, 0, -O2176 - Q2175*Variables!$B$5))</f>
        <v>0</v>
      </c>
      <c r="S2176">
        <f t="shared" si="202"/>
        <v>0</v>
      </c>
      <c r="T2176">
        <f t="shared" si="203"/>
        <v>0</v>
      </c>
    </row>
    <row r="2177" spans="1:20" x14ac:dyDescent="0.3">
      <c r="A2177" s="3">
        <f t="shared" si="198"/>
        <v>43191</v>
      </c>
      <c r="B2177">
        <v>4</v>
      </c>
      <c r="C2177">
        <v>1</v>
      </c>
      <c r="D2177">
        <v>16</v>
      </c>
      <c r="E2177">
        <v>0</v>
      </c>
      <c r="F2177" s="1">
        <f>VLOOKUP(A2177,Weather!$A$1:$E$366, 5)</f>
        <v>0.2564102564102565</v>
      </c>
      <c r="G2177" s="1">
        <f>VLOOKUP(D2177, Spring!$A$1:$E$25, 2)</f>
        <v>1283.1858407079601</v>
      </c>
      <c r="H2177" s="1">
        <f>VLOOKUP(D2177, Spring!$A$1:$E$25, 3)</f>
        <v>954.93673926969905</v>
      </c>
      <c r="I2177" s="1">
        <f>VLOOKUP(D2177, Spring!$A$1:$E$25, 5)</f>
        <v>270.36971623690101</v>
      </c>
      <c r="J2177" s="1">
        <f t="shared" si="199"/>
        <v>270.36971623690101</v>
      </c>
      <c r="K2177" s="47">
        <f t="shared" si="200"/>
        <v>5.0580831054739868</v>
      </c>
      <c r="L2177" s="48">
        <f>Solar!K2194/1000*Variables!$B$3</f>
        <v>6.2868999999999993</v>
      </c>
      <c r="M2177" s="1">
        <f>IF(E2177=1, VLOOKUP(D2177, Sheet1!$E$2:$G$26, 2), Sheet1!$G$3)</f>
        <v>0.18618000000000001</v>
      </c>
      <c r="N2177" s="1">
        <f>'Electricity Rates'!$J$3</f>
        <v>0.19270000000000001</v>
      </c>
      <c r="O2177" s="145">
        <f>L2177-K2177</f>
        <v>1.2288168945260125</v>
      </c>
      <c r="P2177">
        <f t="shared" si="201"/>
        <v>0.97469261442483734</v>
      </c>
      <c r="Q2177">
        <f>IF(O2177&gt;0, IF(Q2176+O2177*Variables!$B$5&lt;Variables!$B$4, Q2176+O2177*Variables!$B$5, Variables!$B$4), IF(Q2176&gt;-O2177, Q2176+O2177/Variables!$B$5, 0))</f>
        <v>48.34058179700147</v>
      </c>
      <c r="R2177">
        <f>IF(O2177&gt;0, 0, IF(Q2176&gt;-O2177, 0, -O2177 - Q2176*Variables!$B$5))</f>
        <v>0</v>
      </c>
      <c r="S2177">
        <f t="shared" si="202"/>
        <v>0</v>
      </c>
      <c r="T2177">
        <f t="shared" si="203"/>
        <v>0</v>
      </c>
    </row>
    <row r="2178" spans="1:20" x14ac:dyDescent="0.3">
      <c r="A2178" s="3">
        <f t="shared" si="198"/>
        <v>43191</v>
      </c>
      <c r="B2178">
        <v>4</v>
      </c>
      <c r="C2178">
        <v>1</v>
      </c>
      <c r="D2178">
        <v>17</v>
      </c>
      <c r="E2178">
        <v>0</v>
      </c>
      <c r="F2178" s="1">
        <f>VLOOKUP(A2178,Weather!$A$1:$E$366, 5)</f>
        <v>0.2564102564102565</v>
      </c>
      <c r="G2178" s="1">
        <f>VLOOKUP(D2178, Spring!$A$1:$E$25, 2)</f>
        <v>973.45132743362797</v>
      </c>
      <c r="H2178" s="1">
        <f>VLOOKUP(D2178, Spring!$A$1:$E$25, 3)</f>
        <v>850.97693786034597</v>
      </c>
      <c r="I2178" s="1">
        <f>VLOOKUP(D2178, Spring!$A$1:$E$25, 5)</f>
        <v>257.39334353781499</v>
      </c>
      <c r="J2178" s="1">
        <f t="shared" si="199"/>
        <v>257.39334353781499</v>
      </c>
      <c r="K2178" s="47">
        <f t="shared" si="200"/>
        <v>4.815320815254803</v>
      </c>
      <c r="L2178" s="48">
        <f>Solar!K2195/1000*Variables!$B$3</f>
        <v>4.3473499999999996</v>
      </c>
      <c r="M2178" s="1">
        <f>IF(E2178=1, VLOOKUP(D2178, Sheet1!$E$2:$G$26, 2), Sheet1!$G$3)</f>
        <v>0.18618000000000001</v>
      </c>
      <c r="N2178" s="1">
        <f>'Electricity Rates'!$J$3</f>
        <v>0.19270000000000001</v>
      </c>
      <c r="O2178" s="145">
        <f>L2178-K2178</f>
        <v>-0.46797081525480344</v>
      </c>
      <c r="P2178">
        <f t="shared" si="201"/>
        <v>0.92791232109960065</v>
      </c>
      <c r="Q2178">
        <f>IF(O2178&gt;0, IF(Q2177+O2178*Variables!$B$5&lt;Variables!$B$4, Q2177+O2178*Variables!$B$5, Variables!$B$4), IF(Q2177&gt;-O2178, Q2177+O2178/Variables!$B$5, 0))</f>
        <v>47.842740504177208</v>
      </c>
      <c r="R2178">
        <f>IF(O2178&gt;0, 0, IF(Q2177&gt;-O2178, 0, -O2178 - Q2177*Variables!$B$5))</f>
        <v>0</v>
      </c>
      <c r="S2178">
        <f t="shared" si="202"/>
        <v>0</v>
      </c>
      <c r="T2178">
        <f t="shared" si="203"/>
        <v>0</v>
      </c>
    </row>
    <row r="2179" spans="1:20" x14ac:dyDescent="0.3">
      <c r="A2179" s="3">
        <f t="shared" ref="A2179:A2242" si="204">DATE(2018, B2179, C2179)</f>
        <v>43191</v>
      </c>
      <c r="B2179">
        <v>4</v>
      </c>
      <c r="C2179">
        <v>1</v>
      </c>
      <c r="D2179">
        <v>18</v>
      </c>
      <c r="E2179">
        <v>0</v>
      </c>
      <c r="F2179" s="1">
        <f>VLOOKUP(A2179,Weather!$A$1:$E$366, 5)</f>
        <v>0.2564102564102565</v>
      </c>
      <c r="G2179" s="1">
        <f>VLOOKUP(D2179, Spring!$A$1:$E$25, 2)</f>
        <v>690.26548672566298</v>
      </c>
      <c r="H2179" s="1">
        <f>VLOOKUP(D2179, Spring!$A$1:$E$25, 3)</f>
        <v>590.923299339663</v>
      </c>
      <c r="I2179" s="1">
        <f>VLOOKUP(D2179, Spring!$A$1:$E$25, 5)</f>
        <v>248.81274775305101</v>
      </c>
      <c r="J2179" s="1">
        <f t="shared" ref="J2179:J2242" si="205">IF(E2179=0, I2179, H2179 + (G2179-H2179)*F2179)</f>
        <v>248.81274775305101</v>
      </c>
      <c r="K2179" s="47">
        <f t="shared" ref="K2179:K2242" si="206">J2179*1000/53453</f>
        <v>4.6547948244822743</v>
      </c>
      <c r="L2179" s="48">
        <f>Solar!K2196/1000*Variables!$B$3</f>
        <v>2.7494499999999999</v>
      </c>
      <c r="M2179" s="1">
        <f>IF(E2179=1, VLOOKUP(D2179, Sheet1!$E$2:$G$26, 2), Sheet1!$G$3)</f>
        <v>0.18618000000000001</v>
      </c>
      <c r="N2179" s="1">
        <f>'Electricity Rates'!$J$3</f>
        <v>0.19270000000000001</v>
      </c>
      <c r="O2179" s="145">
        <f>L2179-K2179</f>
        <v>-1.9053448244822744</v>
      </c>
      <c r="P2179">
        <f t="shared" ref="P2179:P2242" si="207">N2179*K2179</f>
        <v>0.89697896267773436</v>
      </c>
      <c r="Q2179">
        <f>IF(O2179&gt;0, IF(Q2178+O2179*Variables!$B$5&lt;Variables!$B$4, Q2178+O2179*Variables!$B$5, Variables!$B$4), IF(Q2178&gt;-O2179, Q2178+O2179/Variables!$B$5, 0))</f>
        <v>45.815777924940747</v>
      </c>
      <c r="R2179">
        <f>IF(O2179&gt;0, 0, IF(Q2178&gt;-O2179, 0, -O2179 - Q2178*Variables!$B$5))</f>
        <v>0</v>
      </c>
      <c r="S2179">
        <f t="shared" ref="S2179:S2242" si="208">R2179*M2179</f>
        <v>0</v>
      </c>
      <c r="T2179">
        <f t="shared" ref="T2179:T2242" si="209">IF(AND(R2179&gt;0, M2179&gt;0.3), 1, 0)</f>
        <v>0</v>
      </c>
    </row>
    <row r="2180" spans="1:20" x14ac:dyDescent="0.3">
      <c r="A2180" s="3">
        <f t="shared" si="204"/>
        <v>43191</v>
      </c>
      <c r="B2180">
        <v>4</v>
      </c>
      <c r="C2180">
        <v>1</v>
      </c>
      <c r="D2180">
        <v>19</v>
      </c>
      <c r="E2180">
        <v>0</v>
      </c>
      <c r="F2180" s="1">
        <f>VLOOKUP(A2180,Weather!$A$1:$E$366, 5)</f>
        <v>0.2564102564102565</v>
      </c>
      <c r="G2180" s="1">
        <f>VLOOKUP(D2180, Spring!$A$1:$E$25, 2)</f>
        <v>482.300884955752</v>
      </c>
      <c r="H2180" s="1">
        <f>VLOOKUP(D2180, Spring!$A$1:$E$25, 3)</f>
        <v>454.99679692504799</v>
      </c>
      <c r="I2180" s="1">
        <f>VLOOKUP(D2180, Spring!$A$1:$E$25, 5)</f>
        <v>266.52341143686903</v>
      </c>
      <c r="J2180" s="1">
        <f t="shared" si="205"/>
        <v>266.52341143686903</v>
      </c>
      <c r="K2180" s="47">
        <f t="shared" si="206"/>
        <v>4.9861263434581593</v>
      </c>
      <c r="L2180" s="48">
        <f>Solar!K2197/1000*Variables!$B$3</f>
        <v>0.31</v>
      </c>
      <c r="M2180" s="1">
        <f>IF(E2180=1, VLOOKUP(D2180, Sheet1!$E$2:$G$26, 2), Sheet1!$G$3)</f>
        <v>0.18618000000000001</v>
      </c>
      <c r="N2180" s="1">
        <f>'Electricity Rates'!$J$3</f>
        <v>0.19270000000000001</v>
      </c>
      <c r="O2180" s="145">
        <f>L2180-K2180</f>
        <v>-4.6761263434581597</v>
      </c>
      <c r="P2180">
        <f t="shared" si="207"/>
        <v>0.96082654638438736</v>
      </c>
      <c r="Q2180">
        <f>IF(O2180&gt;0, IF(Q2179+O2180*Variables!$B$5&lt;Variables!$B$4, Q2179+O2180*Variables!$B$5, Variables!$B$4), IF(Q2179&gt;-O2180, Q2179+O2180/Variables!$B$5, 0))</f>
        <v>40.841175431900155</v>
      </c>
      <c r="R2180">
        <f>IF(O2180&gt;0, 0, IF(Q2179&gt;-O2180, 0, -O2180 - Q2179*Variables!$B$5))</f>
        <v>0</v>
      </c>
      <c r="S2180">
        <f t="shared" si="208"/>
        <v>0</v>
      </c>
      <c r="T2180">
        <f t="shared" si="209"/>
        <v>0</v>
      </c>
    </row>
    <row r="2181" spans="1:20" x14ac:dyDescent="0.3">
      <c r="A2181" s="3">
        <f t="shared" si="204"/>
        <v>43191</v>
      </c>
      <c r="B2181">
        <v>4</v>
      </c>
      <c r="C2181">
        <v>1</v>
      </c>
      <c r="D2181">
        <v>20</v>
      </c>
      <c r="E2181">
        <v>0</v>
      </c>
      <c r="F2181" s="1">
        <f>VLOOKUP(A2181,Weather!$A$1:$E$366, 5)</f>
        <v>0.2564102564102565</v>
      </c>
      <c r="G2181" s="1">
        <f>VLOOKUP(D2181, Spring!$A$1:$E$25, 2)</f>
        <v>415.92920353982299</v>
      </c>
      <c r="H2181" s="1">
        <f>VLOOKUP(D2181, Spring!$A$1:$E$25, 3)</f>
        <v>371.98648067830999</v>
      </c>
      <c r="I2181" s="1">
        <f>VLOOKUP(D2181, Spring!$A$1:$E$25, 5)</f>
        <v>284.25369912476901</v>
      </c>
      <c r="J2181" s="1">
        <f t="shared" si="205"/>
        <v>284.25369912476901</v>
      </c>
      <c r="K2181" s="47">
        <f t="shared" si="206"/>
        <v>5.3178249887708642</v>
      </c>
      <c r="L2181" s="48">
        <f>Solar!K2198/1000*Variables!$B$3</f>
        <v>0</v>
      </c>
      <c r="M2181" s="1">
        <f>IF(E2181=1, VLOOKUP(D2181, Sheet1!$E$2:$G$26, 2), Sheet1!$G$3)</f>
        <v>0.18618000000000001</v>
      </c>
      <c r="N2181" s="1">
        <f>'Electricity Rates'!$J$3</f>
        <v>0.19270000000000001</v>
      </c>
      <c r="O2181" s="145">
        <f>L2181-K2181</f>
        <v>-5.3178249887708642</v>
      </c>
      <c r="P2181">
        <f t="shared" si="207"/>
        <v>1.0247448753361457</v>
      </c>
      <c r="Q2181">
        <f>IF(O2181&gt;0, IF(Q2180+O2181*Variables!$B$5&lt;Variables!$B$4, Q2180+O2181*Variables!$B$5, Variables!$B$4), IF(Q2180&gt;-O2181, Q2180+O2181/Variables!$B$5, 0))</f>
        <v>35.18391480554817</v>
      </c>
      <c r="R2181">
        <f>IF(O2181&gt;0, 0, IF(Q2180&gt;-O2181, 0, -O2181 - Q2180*Variables!$B$5))</f>
        <v>0</v>
      </c>
      <c r="S2181">
        <f t="shared" si="208"/>
        <v>0</v>
      </c>
      <c r="T2181">
        <f t="shared" si="209"/>
        <v>0</v>
      </c>
    </row>
    <row r="2182" spans="1:20" x14ac:dyDescent="0.3">
      <c r="A2182" s="3">
        <f t="shared" si="204"/>
        <v>43191</v>
      </c>
      <c r="B2182">
        <v>4</v>
      </c>
      <c r="C2182">
        <v>1</v>
      </c>
      <c r="D2182">
        <v>21</v>
      </c>
      <c r="E2182">
        <v>0</v>
      </c>
      <c r="F2182" s="1">
        <f>VLOOKUP(A2182,Weather!$A$1:$E$366, 5)</f>
        <v>0.2564102564102565</v>
      </c>
      <c r="G2182" s="1">
        <f>VLOOKUP(D2182, Spring!$A$1:$E$25, 2)</f>
        <v>371.68141592920301</v>
      </c>
      <c r="H2182" s="1">
        <f>VLOOKUP(D2182, Spring!$A$1:$E$25, 3)</f>
        <v>318.10538116591903</v>
      </c>
      <c r="I2182" s="1">
        <f>VLOOKUP(D2182, Spring!$A$1:$E$25, 5)</f>
        <v>271.28223242670401</v>
      </c>
      <c r="J2182" s="1">
        <f t="shared" si="205"/>
        <v>271.28223242670401</v>
      </c>
      <c r="K2182" s="47">
        <f t="shared" si="206"/>
        <v>5.0751544801358959</v>
      </c>
      <c r="L2182" s="48">
        <f>Solar!K2199/1000*Variables!$B$3</f>
        <v>0</v>
      </c>
      <c r="M2182" s="1">
        <f>IF(E2182=1, VLOOKUP(D2182, Sheet1!$E$2:$G$26, 2), Sheet1!$G$3)</f>
        <v>0.18618000000000001</v>
      </c>
      <c r="N2182" s="1">
        <f>'Electricity Rates'!$J$3</f>
        <v>0.19270000000000001</v>
      </c>
      <c r="O2182" s="145">
        <f>L2182-K2182</f>
        <v>-5.0751544801358959</v>
      </c>
      <c r="P2182">
        <f t="shared" si="207"/>
        <v>0.97798226832218715</v>
      </c>
      <c r="Q2182">
        <f>IF(O2182&gt;0, IF(Q2181+O2182*Variables!$B$5&lt;Variables!$B$4, Q2181+O2182*Variables!$B$5, Variables!$B$4), IF(Q2181&gt;-O2182, Q2181+O2182/Variables!$B$5, 0))</f>
        <v>29.784814294765301</v>
      </c>
      <c r="R2182">
        <f>IF(O2182&gt;0, 0, IF(Q2181&gt;-O2182, 0, -O2182 - Q2181*Variables!$B$5))</f>
        <v>0</v>
      </c>
      <c r="S2182">
        <f t="shared" si="208"/>
        <v>0</v>
      </c>
      <c r="T2182">
        <f t="shared" si="209"/>
        <v>0</v>
      </c>
    </row>
    <row r="2183" spans="1:20" x14ac:dyDescent="0.3">
      <c r="A2183" s="3">
        <f t="shared" si="204"/>
        <v>43191</v>
      </c>
      <c r="B2183">
        <v>4</v>
      </c>
      <c r="C2183">
        <v>1</v>
      </c>
      <c r="D2183">
        <v>22</v>
      </c>
      <c r="E2183">
        <v>0</v>
      </c>
      <c r="F2183" s="1">
        <f>VLOOKUP(A2183,Weather!$A$1:$E$366, 5)</f>
        <v>0.2564102564102565</v>
      </c>
      <c r="G2183" s="1">
        <f>VLOOKUP(D2183, Spring!$A$1:$E$25, 2)</f>
        <v>345.13274336283098</v>
      </c>
      <c r="H2183" s="1">
        <f>VLOOKUP(D2183, Spring!$A$1:$E$25, 3)</f>
        <v>289.79820627802701</v>
      </c>
      <c r="I2183" s="1">
        <f>VLOOKUP(D2183, Spring!$A$1:$E$25, 5)</f>
        <v>275.85953137878198</v>
      </c>
      <c r="J2183" s="1">
        <f t="shared" si="205"/>
        <v>275.85953137878198</v>
      </c>
      <c r="K2183" s="47">
        <f t="shared" si="206"/>
        <v>5.1607866981980806</v>
      </c>
      <c r="L2183" s="48">
        <f>Solar!K2200/1000*Variables!$B$3</f>
        <v>0</v>
      </c>
      <c r="M2183" s="1">
        <f>IF(E2183=1, VLOOKUP(D2183, Sheet1!$E$2:$G$26, 2), Sheet1!$G$3)</f>
        <v>0.18618000000000001</v>
      </c>
      <c r="N2183" s="1">
        <f>'Electricity Rates'!$J$3</f>
        <v>0.19270000000000001</v>
      </c>
      <c r="O2183" s="145">
        <f>L2183-K2183</f>
        <v>-5.1607866981980806</v>
      </c>
      <c r="P2183">
        <f t="shared" si="207"/>
        <v>0.9944835967427702</v>
      </c>
      <c r="Q2183">
        <f>IF(O2183&gt;0, IF(Q2182+O2183*Variables!$B$5&lt;Variables!$B$4, Q2182+O2183*Variables!$B$5, Variables!$B$4), IF(Q2182&gt;-O2183, Q2182+O2183/Variables!$B$5, 0))</f>
        <v>24.294615679660961</v>
      </c>
      <c r="R2183">
        <f>IF(O2183&gt;0, 0, IF(Q2182&gt;-O2183, 0, -O2183 - Q2182*Variables!$B$5))</f>
        <v>0</v>
      </c>
      <c r="S2183">
        <f t="shared" si="208"/>
        <v>0</v>
      </c>
      <c r="T2183">
        <f t="shared" si="209"/>
        <v>0</v>
      </c>
    </row>
    <row r="2184" spans="1:20" x14ac:dyDescent="0.3">
      <c r="A2184" s="3">
        <f t="shared" si="204"/>
        <v>43191</v>
      </c>
      <c r="B2184">
        <v>4</v>
      </c>
      <c r="C2184">
        <v>1</v>
      </c>
      <c r="D2184">
        <v>23</v>
      </c>
      <c r="E2184">
        <v>0</v>
      </c>
      <c r="F2184" s="1">
        <f>VLOOKUP(A2184,Weather!$A$1:$E$366, 5)</f>
        <v>0.2564102564102565</v>
      </c>
      <c r="G2184" s="1">
        <f>VLOOKUP(D2184, Spring!$A$1:$E$25, 2)</f>
        <v>318.58407079646003</v>
      </c>
      <c r="H2184" s="1">
        <f>VLOOKUP(D2184, Spring!$A$1:$E$25, 3)</f>
        <v>270.57975656630401</v>
      </c>
      <c r="I2184" s="1">
        <f>VLOOKUP(D2184, Spring!$A$1:$E$25, 5)</f>
        <v>271.64527650221697</v>
      </c>
      <c r="J2184" s="1">
        <f t="shared" si="205"/>
        <v>271.64527650221697</v>
      </c>
      <c r="K2184" s="47">
        <f t="shared" si="206"/>
        <v>5.0819463173669766</v>
      </c>
      <c r="L2184" s="48">
        <f>Solar!K2201/1000*Variables!$B$3</f>
        <v>0</v>
      </c>
      <c r="M2184" s="1">
        <f>IF(E2184=1, VLOOKUP(D2184, Sheet1!$E$2:$G$26, 2), Sheet1!$G$3)</f>
        <v>0.18618000000000001</v>
      </c>
      <c r="N2184" s="1">
        <f>'Electricity Rates'!$J$3</f>
        <v>0.19270000000000001</v>
      </c>
      <c r="O2184" s="145">
        <f>L2184-K2184</f>
        <v>-5.0819463173669766</v>
      </c>
      <c r="P2184">
        <f t="shared" si="207"/>
        <v>0.97929105535661642</v>
      </c>
      <c r="Q2184">
        <f>IF(O2184&gt;0, IF(Q2183+O2184*Variables!$B$5&lt;Variables!$B$4, Q2183+O2184*Variables!$B$5, Variables!$B$4), IF(Q2183&gt;-O2184, Q2183+O2184/Variables!$B$5, 0))</f>
        <v>18.888289810121623</v>
      </c>
      <c r="R2184">
        <f>IF(O2184&gt;0, 0, IF(Q2183&gt;-O2184, 0, -O2184 - Q2183*Variables!$B$5))</f>
        <v>0</v>
      </c>
      <c r="S2184">
        <f t="shared" si="208"/>
        <v>0</v>
      </c>
      <c r="T2184">
        <f t="shared" si="209"/>
        <v>0</v>
      </c>
    </row>
    <row r="2185" spans="1:20" x14ac:dyDescent="0.3">
      <c r="A2185" s="3">
        <f t="shared" si="204"/>
        <v>43191</v>
      </c>
      <c r="B2185">
        <v>4</v>
      </c>
      <c r="C2185">
        <v>1</v>
      </c>
      <c r="D2185">
        <v>24</v>
      </c>
      <c r="E2185">
        <v>0</v>
      </c>
      <c r="F2185" s="1">
        <f>VLOOKUP(A2185,Weather!$A$1:$E$366, 5)</f>
        <v>0.2564102564102565</v>
      </c>
      <c r="G2185" s="1">
        <f>VLOOKUP(D2185, Spring!$A$1:$E$25, 2)</f>
        <v>287.61061946902601</v>
      </c>
      <c r="H2185" s="1">
        <f>VLOOKUP(D2185, Spring!$A$1:$E$25, 3)</f>
        <v>251.20115310698301</v>
      </c>
      <c r="I2185" s="1">
        <f>VLOOKUP(D2185, Spring!$A$1:$E$25, 5)</f>
        <v>267.465363632795</v>
      </c>
      <c r="J2185" s="1">
        <f t="shared" si="205"/>
        <v>267.465363632795</v>
      </c>
      <c r="K2185" s="47">
        <f t="shared" si="206"/>
        <v>5.0037484076252969</v>
      </c>
      <c r="L2185" s="48">
        <f>Solar!K2202/1000*Variables!$B$3</f>
        <v>0</v>
      </c>
      <c r="M2185" s="1">
        <f>IF(E2185=1, VLOOKUP(D2185, Sheet1!$E$2:$G$26, 2), Sheet1!$G$3)</f>
        <v>0.18618000000000001</v>
      </c>
      <c r="N2185" s="1">
        <f>'Electricity Rates'!$J$3</f>
        <v>0.19270000000000001</v>
      </c>
      <c r="O2185" s="145">
        <f>L2185-K2185</f>
        <v>-5.0037484076252969</v>
      </c>
      <c r="P2185">
        <f t="shared" si="207"/>
        <v>0.96422231814939474</v>
      </c>
      <c r="Q2185">
        <f>IF(O2185&gt;0, IF(Q2184+O2185*Variables!$B$5&lt;Variables!$B$4, Q2184+O2185*Variables!$B$5, Variables!$B$4), IF(Q2184&gt;-O2185, Q2184+O2185/Variables!$B$5, 0))</f>
        <v>13.565153206264924</v>
      </c>
      <c r="R2185">
        <f>IF(O2185&gt;0, 0, IF(Q2184&gt;-O2185, 0, -O2185 - Q2184*Variables!$B$5))</f>
        <v>0</v>
      </c>
      <c r="S2185">
        <f t="shared" si="208"/>
        <v>0</v>
      </c>
      <c r="T2185">
        <f t="shared" si="209"/>
        <v>0</v>
      </c>
    </row>
    <row r="2186" spans="1:20" x14ac:dyDescent="0.3">
      <c r="A2186" s="3">
        <f t="shared" si="204"/>
        <v>43192</v>
      </c>
      <c r="B2186">
        <v>4</v>
      </c>
      <c r="C2186">
        <v>2</v>
      </c>
      <c r="D2186">
        <v>1</v>
      </c>
      <c r="E2186">
        <v>1</v>
      </c>
      <c r="F2186" s="1">
        <f>VLOOKUP(A2186,Weather!$A$1:$E$366, 5)</f>
        <v>0.2564102564102565</v>
      </c>
      <c r="G2186" s="1">
        <f>VLOOKUP(D2186, Spring!$A$1:$E$25, 2)</f>
        <v>284.91351697629602</v>
      </c>
      <c r="H2186" s="1">
        <f>VLOOKUP(D2186, Spring!$A$1:$E$25, 3)</f>
        <v>272.00797092955099</v>
      </c>
      <c r="I2186" s="1">
        <f>VLOOKUP(D2186, Spring!$A$1:$E$25, 5)</f>
        <v>272.01322657875102</v>
      </c>
      <c r="J2186" s="1">
        <f t="shared" si="205"/>
        <v>275.31708530051128</v>
      </c>
      <c r="K2186" s="47">
        <f t="shared" si="206"/>
        <v>5.1506386040168239</v>
      </c>
      <c r="L2186" s="48">
        <f>Solar!K2203/1000*Variables!$B$3</f>
        <v>0</v>
      </c>
      <c r="M2186" s="1">
        <f>IF(E2186=1, VLOOKUP(D2186, Sheet1!$E$2:$G$26, 2), Sheet1!$G$3)</f>
        <v>0.18618000000000001</v>
      </c>
      <c r="N2186" s="1">
        <f>'Electricity Rates'!$J$3</f>
        <v>0.19270000000000001</v>
      </c>
      <c r="O2186" s="145">
        <f>L2186-K2186</f>
        <v>-5.1506386040168239</v>
      </c>
      <c r="P2186">
        <f t="shared" si="207"/>
        <v>0.99252805899404206</v>
      </c>
      <c r="Q2186">
        <f>IF(O2186&gt;0, IF(Q2185+O2186*Variables!$B$5&lt;Variables!$B$4, Q2185+O2186*Variables!$B$5, Variables!$B$4), IF(Q2185&gt;-O2186, Q2185+O2186/Variables!$B$5, 0))</f>
        <v>8.0857504360342602</v>
      </c>
      <c r="R2186">
        <f>IF(O2186&gt;0, 0, IF(Q2185&gt;-O2186, 0, -O2186 - Q2185*Variables!$B$5))</f>
        <v>0</v>
      </c>
      <c r="S2186">
        <f t="shared" si="208"/>
        <v>0</v>
      </c>
      <c r="T2186">
        <f t="shared" si="209"/>
        <v>0</v>
      </c>
    </row>
    <row r="2187" spans="1:20" x14ac:dyDescent="0.3">
      <c r="A2187" s="3">
        <f t="shared" si="204"/>
        <v>43192</v>
      </c>
      <c r="B2187">
        <v>4</v>
      </c>
      <c r="C2187">
        <v>2</v>
      </c>
      <c r="D2187">
        <v>2</v>
      </c>
      <c r="E2187">
        <v>1</v>
      </c>
      <c r="F2187" s="1">
        <f>VLOOKUP(A2187,Weather!$A$1:$E$366, 5)</f>
        <v>0.2564102564102565</v>
      </c>
      <c r="G2187" s="1">
        <f>VLOOKUP(D2187, Spring!$A$1:$E$25, 2)</f>
        <v>283.47213324791699</v>
      </c>
      <c r="H2187" s="1">
        <f>VLOOKUP(D2187, Spring!$A$1:$E$25, 3)</f>
        <v>272.193568553901</v>
      </c>
      <c r="I2187" s="1">
        <f>VLOOKUP(D2187, Spring!$A$1:$E$25, 5)</f>
        <v>263.43263079398702</v>
      </c>
      <c r="J2187" s="1">
        <f t="shared" si="205"/>
        <v>275.08550821903333</v>
      </c>
      <c r="K2187" s="47">
        <f t="shared" si="206"/>
        <v>5.1463062544484561</v>
      </c>
      <c r="L2187" s="48">
        <f>Solar!K2204/1000*Variables!$B$3</f>
        <v>0</v>
      </c>
      <c r="M2187" s="1">
        <f>IF(E2187=1, VLOOKUP(D2187, Sheet1!$E$2:$G$26, 2), Sheet1!$G$3)</f>
        <v>0.18618000000000001</v>
      </c>
      <c r="N2187" s="1">
        <f>'Electricity Rates'!$J$3</f>
        <v>0.19270000000000001</v>
      </c>
      <c r="O2187" s="145">
        <f>L2187-K2187</f>
        <v>-5.1463062544484561</v>
      </c>
      <c r="P2187">
        <f t="shared" si="207"/>
        <v>0.99169321523221754</v>
      </c>
      <c r="Q2187">
        <f>IF(O2187&gt;0, IF(Q2186+O2187*Variables!$B$5&lt;Variables!$B$4, Q2186+O2187*Variables!$B$5, Variables!$B$4), IF(Q2186&gt;-O2187, Q2186+O2187/Variables!$B$5, 0))</f>
        <v>2.6109565483231361</v>
      </c>
      <c r="R2187">
        <f>IF(O2187&gt;0, 0, IF(Q2186&gt;-O2187, 0, -O2187 - Q2186*Variables!$B$5))</f>
        <v>0</v>
      </c>
      <c r="S2187">
        <f t="shared" si="208"/>
        <v>0</v>
      </c>
      <c r="T2187">
        <f t="shared" si="209"/>
        <v>0</v>
      </c>
    </row>
    <row r="2188" spans="1:20" x14ac:dyDescent="0.3">
      <c r="A2188" s="3">
        <f t="shared" si="204"/>
        <v>43192</v>
      </c>
      <c r="B2188">
        <v>4</v>
      </c>
      <c r="C2188">
        <v>2</v>
      </c>
      <c r="D2188">
        <v>3</v>
      </c>
      <c r="E2188">
        <v>1</v>
      </c>
      <c r="F2188" s="1">
        <f>VLOOKUP(A2188,Weather!$A$1:$E$366, 5)</f>
        <v>0.2564102564102565</v>
      </c>
      <c r="G2188" s="1">
        <f>VLOOKUP(D2188, Spring!$A$1:$E$25, 2)</f>
        <v>282.03074951953801</v>
      </c>
      <c r="H2188" s="1">
        <f>VLOOKUP(D2188, Spring!$A$1:$E$25, 3)</f>
        <v>263.612120501699</v>
      </c>
      <c r="I2188" s="1">
        <f>VLOOKUP(D2188, Spring!$A$1:$E$25, 5)</f>
        <v>268.00502374504498</v>
      </c>
      <c r="J2188" s="1">
        <f t="shared" si="205"/>
        <v>268.33484589088846</v>
      </c>
      <c r="K2188" s="47">
        <f t="shared" si="206"/>
        <v>5.0200147024655024</v>
      </c>
      <c r="L2188" s="48">
        <f>Solar!K2205/1000*Variables!$B$3</f>
        <v>0</v>
      </c>
      <c r="M2188" s="1">
        <f>IF(E2188=1, VLOOKUP(D2188, Sheet1!$E$2:$G$26, 2), Sheet1!$G$3)</f>
        <v>0.18618000000000001</v>
      </c>
      <c r="N2188" s="1">
        <f>'Electricity Rates'!$J$3</f>
        <v>0.19270000000000001</v>
      </c>
      <c r="O2188" s="145">
        <f>L2188-K2188</f>
        <v>-5.0200147024655024</v>
      </c>
      <c r="P2188">
        <f t="shared" si="207"/>
        <v>0.96735683316510235</v>
      </c>
      <c r="Q2188">
        <f>IF(O2188&gt;0, IF(Q2187+O2188*Variables!$B$5&lt;Variables!$B$4, Q2187+O2188*Variables!$B$5, Variables!$B$4), IF(Q2187&gt;-O2188, Q2187+O2188/Variables!$B$5, 0))</f>
        <v>0</v>
      </c>
      <c r="R2188">
        <f>IF(O2188&gt;0, 0, IF(Q2187&gt;-O2188, 0, -O2188 - Q2187*Variables!$B$5))</f>
        <v>2.5657155470417545</v>
      </c>
      <c r="S2188">
        <f t="shared" si="208"/>
        <v>0.47768492054823392</v>
      </c>
      <c r="T2188">
        <f t="shared" si="209"/>
        <v>0</v>
      </c>
    </row>
    <row r="2189" spans="1:20" x14ac:dyDescent="0.3">
      <c r="A2189" s="3">
        <f t="shared" si="204"/>
        <v>43192</v>
      </c>
      <c r="B2189">
        <v>4</v>
      </c>
      <c r="C2189">
        <v>2</v>
      </c>
      <c r="D2189">
        <v>4</v>
      </c>
      <c r="E2189">
        <v>1</v>
      </c>
      <c r="F2189" s="1">
        <f>VLOOKUP(A2189,Weather!$A$1:$E$366, 5)</f>
        <v>0.2564102564102565</v>
      </c>
      <c r="G2189" s="1">
        <f>VLOOKUP(D2189, Spring!$A$1:$E$25, 2)</f>
        <v>287.61061946902601</v>
      </c>
      <c r="H2189" s="1">
        <f>VLOOKUP(D2189, Spring!$A$1:$E$25, 3)</f>
        <v>280.54932735425899</v>
      </c>
      <c r="I2189" s="1">
        <f>VLOOKUP(D2189, Spring!$A$1:$E$25, 5)</f>
        <v>263.81039287256101</v>
      </c>
      <c r="J2189" s="1">
        <f t="shared" si="205"/>
        <v>282.35991507599414</v>
      </c>
      <c r="K2189" s="47">
        <f t="shared" si="206"/>
        <v>5.2823960315790348</v>
      </c>
      <c r="L2189" s="48">
        <f>Solar!K2206/1000*Variables!$B$3</f>
        <v>0</v>
      </c>
      <c r="M2189" s="1">
        <f>IF(E2189=1, VLOOKUP(D2189, Sheet1!$E$2:$G$26, 2), Sheet1!$G$3)</f>
        <v>0.18618000000000001</v>
      </c>
      <c r="N2189" s="1">
        <f>'Electricity Rates'!$J$3</f>
        <v>0.19270000000000001</v>
      </c>
      <c r="O2189" s="145">
        <f>L2189-K2189</f>
        <v>-5.2823960315790348</v>
      </c>
      <c r="P2189">
        <f t="shared" si="207"/>
        <v>1.0179177152852801</v>
      </c>
      <c r="Q2189">
        <f>IF(O2189&gt;0, IF(Q2188+O2189*Variables!$B$5&lt;Variables!$B$4, Q2188+O2189*Variables!$B$5, Variables!$B$4), IF(Q2188&gt;-O2189, Q2188+O2189/Variables!$B$5, 0))</f>
        <v>0</v>
      </c>
      <c r="R2189">
        <f>IF(O2189&gt;0, 0, IF(Q2188&gt;-O2189, 0, -O2189 - Q2188*Variables!$B$5))</f>
        <v>5.2823960315790348</v>
      </c>
      <c r="S2189">
        <f t="shared" si="208"/>
        <v>0.98347649315938479</v>
      </c>
      <c r="T2189">
        <f t="shared" si="209"/>
        <v>0</v>
      </c>
    </row>
    <row r="2190" spans="1:20" x14ac:dyDescent="0.3">
      <c r="A2190" s="3">
        <f t="shared" si="204"/>
        <v>43192</v>
      </c>
      <c r="B2190">
        <v>4</v>
      </c>
      <c r="C2190">
        <v>2</v>
      </c>
      <c r="D2190">
        <v>5</v>
      </c>
      <c r="E2190">
        <v>1</v>
      </c>
      <c r="F2190" s="1">
        <f>VLOOKUP(A2190,Weather!$A$1:$E$366, 5)</f>
        <v>0.2564102564102565</v>
      </c>
      <c r="G2190" s="1">
        <f>VLOOKUP(D2190, Spring!$A$1:$E$25, 2)</f>
        <v>318.58407079646003</v>
      </c>
      <c r="H2190" s="1">
        <f>VLOOKUP(D2190, Spring!$A$1:$E$25, 3)</f>
        <v>296.96508648302301</v>
      </c>
      <c r="I2190" s="1">
        <f>VLOOKUP(D2190, Spring!$A$1:$E$25, 5)</f>
        <v>263.982102908277</v>
      </c>
      <c r="J2190" s="1">
        <f t="shared" si="205"/>
        <v>302.50841579416073</v>
      </c>
      <c r="K2190" s="47">
        <f t="shared" si="206"/>
        <v>5.6593346639881901</v>
      </c>
      <c r="L2190" s="48">
        <f>Solar!K2207/1000*Variables!$B$3</f>
        <v>0</v>
      </c>
      <c r="M2190" s="1">
        <f>IF(E2190=1, VLOOKUP(D2190, Sheet1!$E$2:$G$26, 2), Sheet1!$G$3)</f>
        <v>0.18618000000000001</v>
      </c>
      <c r="N2190" s="1">
        <f>'Electricity Rates'!$J$3</f>
        <v>0.19270000000000001</v>
      </c>
      <c r="O2190" s="145">
        <f>L2190-K2190</f>
        <v>-5.6593346639881901</v>
      </c>
      <c r="P2190">
        <f t="shared" si="207"/>
        <v>1.0905537897505242</v>
      </c>
      <c r="Q2190">
        <f>IF(O2190&gt;0, IF(Q2189+O2190*Variables!$B$5&lt;Variables!$B$4, Q2189+O2190*Variables!$B$5, Variables!$B$4), IF(Q2189&gt;-O2190, Q2189+O2190/Variables!$B$5, 0))</f>
        <v>0</v>
      </c>
      <c r="R2190">
        <f>IF(O2190&gt;0, 0, IF(Q2189&gt;-O2190, 0, -O2190 - Q2189*Variables!$B$5))</f>
        <v>5.6593346639881901</v>
      </c>
      <c r="S2190">
        <f t="shared" si="208"/>
        <v>1.0536549277413212</v>
      </c>
      <c r="T2190">
        <f t="shared" si="209"/>
        <v>0</v>
      </c>
    </row>
    <row r="2191" spans="1:20" x14ac:dyDescent="0.3">
      <c r="A2191" s="3">
        <f t="shared" si="204"/>
        <v>43192</v>
      </c>
      <c r="B2191">
        <v>4</v>
      </c>
      <c r="C2191">
        <v>2</v>
      </c>
      <c r="D2191">
        <v>6</v>
      </c>
      <c r="E2191">
        <v>1</v>
      </c>
      <c r="F2191" s="1">
        <f>VLOOKUP(A2191,Weather!$A$1:$E$366, 5)</f>
        <v>0.2564102564102565</v>
      </c>
      <c r="G2191" s="1">
        <f>VLOOKUP(D2191, Spring!$A$1:$E$25, 2)</f>
        <v>389.38053097345102</v>
      </c>
      <c r="H2191" s="1">
        <f>VLOOKUP(D2191, Spring!$A$1:$E$25, 3)</f>
        <v>340.20659833439998</v>
      </c>
      <c r="I2191" s="1">
        <f>VLOOKUP(D2191, Spring!$A$1:$E$25, 5)</f>
        <v>264.16853094705402</v>
      </c>
      <c r="J2191" s="1">
        <f t="shared" si="205"/>
        <v>352.81529901107973</v>
      </c>
      <c r="K2191" s="47">
        <f t="shared" si="206"/>
        <v>6.6004770361079776</v>
      </c>
      <c r="L2191" s="48">
        <f>Solar!K2208/1000*Variables!$B$3</f>
        <v>0</v>
      </c>
      <c r="M2191" s="1">
        <f>IF(E2191=1, VLOOKUP(D2191, Sheet1!$E$2:$G$26, 2), Sheet1!$G$3)</f>
        <v>0.18618000000000001</v>
      </c>
      <c r="N2191" s="1">
        <f>'Electricity Rates'!$J$3</f>
        <v>0.19270000000000001</v>
      </c>
      <c r="O2191" s="145">
        <f>L2191-K2191</f>
        <v>-6.6004770361079776</v>
      </c>
      <c r="P2191">
        <f t="shared" si="207"/>
        <v>1.2719119248580073</v>
      </c>
      <c r="Q2191">
        <f>IF(O2191&gt;0, IF(Q2190+O2191*Variables!$B$5&lt;Variables!$B$4, Q2190+O2191*Variables!$B$5, Variables!$B$4), IF(Q2190&gt;-O2191, Q2190+O2191/Variables!$B$5, 0))</f>
        <v>0</v>
      </c>
      <c r="R2191">
        <f>IF(O2191&gt;0, 0, IF(Q2190&gt;-O2191, 0, -O2191 - Q2190*Variables!$B$5))</f>
        <v>6.6004770361079776</v>
      </c>
      <c r="S2191">
        <f t="shared" si="208"/>
        <v>1.2288768145825835</v>
      </c>
      <c r="T2191">
        <f t="shared" si="209"/>
        <v>0</v>
      </c>
    </row>
    <row r="2192" spans="1:20" x14ac:dyDescent="0.3">
      <c r="A2192" s="3">
        <f t="shared" si="204"/>
        <v>43192</v>
      </c>
      <c r="B2192">
        <v>4</v>
      </c>
      <c r="C2192">
        <v>2</v>
      </c>
      <c r="D2192">
        <v>7</v>
      </c>
      <c r="E2192">
        <v>1</v>
      </c>
      <c r="F2192" s="1">
        <f>VLOOKUP(A2192,Weather!$A$1:$E$366, 5)</f>
        <v>0.2564102564102565</v>
      </c>
      <c r="G2192" s="1">
        <f>VLOOKUP(D2192, Spring!$A$1:$E$25, 2)</f>
        <v>623.89380530973403</v>
      </c>
      <c r="H2192" s="1">
        <f>VLOOKUP(D2192, Spring!$A$1:$E$25, 3)</f>
        <v>374.47950032030701</v>
      </c>
      <c r="I2192" s="1">
        <f>VLOOKUP(D2192, Spring!$A$1:$E$25, 5)</f>
        <v>251.18725224694799</v>
      </c>
      <c r="J2192" s="1">
        <f t="shared" si="205"/>
        <v>438.43188621503191</v>
      </c>
      <c r="K2192" s="47">
        <f t="shared" si="206"/>
        <v>8.2021941933106071</v>
      </c>
      <c r="L2192" s="48">
        <f>Solar!K2209/1000*Variables!$B$3</f>
        <v>1.5947499999999999</v>
      </c>
      <c r="M2192" s="1">
        <f>IF(E2192=1, VLOOKUP(D2192, Sheet1!$E$2:$G$26, 2), Sheet1!$G$3)</f>
        <v>0.18618000000000001</v>
      </c>
      <c r="N2192" s="1">
        <f>'Electricity Rates'!$J$3</f>
        <v>0.19270000000000001</v>
      </c>
      <c r="O2192" s="145">
        <f>L2192-K2192</f>
        <v>-6.6074441933106076</v>
      </c>
      <c r="P2192">
        <f t="shared" si="207"/>
        <v>1.5805628210509541</v>
      </c>
      <c r="Q2192">
        <f>IF(O2192&gt;0, IF(Q2191+O2192*Variables!$B$5&lt;Variables!$B$4, Q2191+O2192*Variables!$B$5, Variables!$B$4), IF(Q2191&gt;-O2192, Q2191+O2192/Variables!$B$5, 0))</f>
        <v>0</v>
      </c>
      <c r="R2192">
        <f>IF(O2192&gt;0, 0, IF(Q2191&gt;-O2192, 0, -O2192 - Q2191*Variables!$B$5))</f>
        <v>6.6074441933106076</v>
      </c>
      <c r="S2192">
        <f t="shared" si="208"/>
        <v>1.230173959910569</v>
      </c>
      <c r="T2192">
        <f t="shared" si="209"/>
        <v>0</v>
      </c>
    </row>
    <row r="2193" spans="1:20" x14ac:dyDescent="0.3">
      <c r="A2193" s="3">
        <f t="shared" si="204"/>
        <v>43192</v>
      </c>
      <c r="B2193">
        <v>4</v>
      </c>
      <c r="C2193">
        <v>2</v>
      </c>
      <c r="D2193">
        <v>8</v>
      </c>
      <c r="E2193">
        <v>1</v>
      </c>
      <c r="F2193" s="1">
        <f>VLOOKUP(A2193,Weather!$A$1:$E$366, 5)</f>
        <v>0.2564102564102565</v>
      </c>
      <c r="G2193" s="1">
        <f>VLOOKUP(D2193, Spring!$A$1:$E$25, 2)</f>
        <v>871.68141592920301</v>
      </c>
      <c r="H2193" s="1">
        <f>VLOOKUP(D2193, Spring!$A$1:$E$25, 3)</f>
        <v>578.35522101217202</v>
      </c>
      <c r="I2193" s="1">
        <f>VLOOKUP(D2193, Spring!$A$1:$E$25, 5)</f>
        <v>268.91753993484798</v>
      </c>
      <c r="J2193" s="1">
        <f t="shared" si="205"/>
        <v>653.56706586269286</v>
      </c>
      <c r="K2193" s="47">
        <f t="shared" si="206"/>
        <v>12.22694826974525</v>
      </c>
      <c r="L2193" s="48">
        <f>Solar!K2210/1000*Variables!$B$3</f>
        <v>11.094049999999999</v>
      </c>
      <c r="M2193" s="1">
        <f>IF(E2193=1, VLOOKUP(D2193, Sheet1!$E$2:$G$26, 2), Sheet1!$G$3)</f>
        <v>0.18618000000000001</v>
      </c>
      <c r="N2193" s="1">
        <f>'Electricity Rates'!$J$3</f>
        <v>0.19270000000000001</v>
      </c>
      <c r="O2193" s="145">
        <f>L2193-K2193</f>
        <v>-1.132898269745251</v>
      </c>
      <c r="P2193">
        <f t="shared" si="207"/>
        <v>2.3561329315799098</v>
      </c>
      <c r="Q2193">
        <f>IF(O2193&gt;0, IF(Q2192+O2193*Variables!$B$5&lt;Variables!$B$4, Q2192+O2193*Variables!$B$5, Variables!$B$4), IF(Q2192&gt;-O2193, Q2192+O2193/Variables!$B$5, 0))</f>
        <v>0</v>
      </c>
      <c r="R2193">
        <f>IF(O2193&gt;0, 0, IF(Q2192&gt;-O2193, 0, -O2193 - Q2192*Variables!$B$5))</f>
        <v>1.132898269745251</v>
      </c>
      <c r="S2193">
        <f t="shared" si="208"/>
        <v>0.21092299986117083</v>
      </c>
      <c r="T2193">
        <f t="shared" si="209"/>
        <v>0</v>
      </c>
    </row>
    <row r="2194" spans="1:20" x14ac:dyDescent="0.3">
      <c r="A2194" s="3">
        <f t="shared" si="204"/>
        <v>43192</v>
      </c>
      <c r="B2194">
        <v>4</v>
      </c>
      <c r="C2194">
        <v>2</v>
      </c>
      <c r="D2194">
        <v>9</v>
      </c>
      <c r="E2194">
        <v>1</v>
      </c>
      <c r="F2194" s="1">
        <f>VLOOKUP(A2194,Weather!$A$1:$E$366, 5)</f>
        <v>0.2564102564102565</v>
      </c>
      <c r="G2194" s="1">
        <f>VLOOKUP(D2194, Spring!$A$1:$E$25, 2)</f>
        <v>1137.1681415929199</v>
      </c>
      <c r="H2194" s="1">
        <f>VLOOKUP(D2194, Spring!$A$1:$E$25, 3)</f>
        <v>786.77530429212004</v>
      </c>
      <c r="I2194" s="1">
        <f>VLOOKUP(D2194, Spring!$A$1:$E$25, 5)</f>
        <v>317.33977000667198</v>
      </c>
      <c r="J2194" s="1">
        <f t="shared" si="205"/>
        <v>876.61962154873538</v>
      </c>
      <c r="K2194" s="47">
        <f t="shared" si="206"/>
        <v>16.39982080610509</v>
      </c>
      <c r="L2194" s="48">
        <f>Solar!K2211/1000*Variables!$B$3</f>
        <v>20.138100000000001</v>
      </c>
      <c r="M2194" s="1">
        <f>IF(E2194=1, VLOOKUP(D2194, Sheet1!$E$2:$G$26, 2), Sheet1!$G$3)</f>
        <v>0.20441999999999999</v>
      </c>
      <c r="N2194" s="1">
        <f>'Electricity Rates'!$J$3</f>
        <v>0.19270000000000001</v>
      </c>
      <c r="O2194" s="145">
        <f>L2194-K2194</f>
        <v>3.7382791938949111</v>
      </c>
      <c r="P2194">
        <f t="shared" si="207"/>
        <v>3.1602454693364512</v>
      </c>
      <c r="Q2194">
        <f>IF(O2194&gt;0, IF(Q2193+O2194*Variables!$B$5&lt;Variables!$B$4, Q2193+O2194*Variables!$B$5, Variables!$B$4), IF(Q2193&gt;-O2194, Q2193+O2194/Variables!$B$5, 0))</f>
        <v>3.5139824422612165</v>
      </c>
      <c r="R2194">
        <f>IF(O2194&gt;0, 0, IF(Q2193&gt;-O2194, 0, -O2194 - Q2193*Variables!$B$5))</f>
        <v>0</v>
      </c>
      <c r="S2194">
        <f t="shared" si="208"/>
        <v>0</v>
      </c>
      <c r="T2194">
        <f t="shared" si="209"/>
        <v>0</v>
      </c>
    </row>
    <row r="2195" spans="1:20" x14ac:dyDescent="0.3">
      <c r="A2195" s="3">
        <f t="shared" si="204"/>
        <v>43192</v>
      </c>
      <c r="B2195">
        <v>4</v>
      </c>
      <c r="C2195">
        <v>2</v>
      </c>
      <c r="D2195">
        <v>10</v>
      </c>
      <c r="E2195">
        <v>1</v>
      </c>
      <c r="F2195" s="1">
        <f>VLOOKUP(A2195,Weather!$A$1:$E$366, 5)</f>
        <v>0.2564102564102565</v>
      </c>
      <c r="G2195" s="1">
        <f>VLOOKUP(D2195, Spring!$A$1:$E$25, 2)</f>
        <v>1207.9646017699099</v>
      </c>
      <c r="H2195" s="1">
        <f>VLOOKUP(D2195, Spring!$A$1:$E$25, 3)</f>
        <v>923.64670083279998</v>
      </c>
      <c r="I2195" s="1">
        <f>VLOOKUP(D2195, Spring!$A$1:$E$25, 5)</f>
        <v>339.44621060481097</v>
      </c>
      <c r="J2195" s="1">
        <f t="shared" si="205"/>
        <v>996.54872671411022</v>
      </c>
      <c r="K2195" s="47">
        <f t="shared" si="206"/>
        <v>18.643457368419178</v>
      </c>
      <c r="L2195" s="48">
        <f>Solar!K2212/1000*Variables!$B$3</f>
        <v>23.723400000000002</v>
      </c>
      <c r="M2195" s="1">
        <f>IF(E2195=1, VLOOKUP(D2195, Sheet1!$E$2:$G$26, 2), Sheet1!$G$3)</f>
        <v>0.20441999999999999</v>
      </c>
      <c r="N2195" s="1">
        <f>'Electricity Rates'!$J$3</f>
        <v>0.19270000000000001</v>
      </c>
      <c r="O2195" s="145">
        <f>L2195-K2195</f>
        <v>5.079942631580824</v>
      </c>
      <c r="P2195">
        <f t="shared" si="207"/>
        <v>3.5925942348943756</v>
      </c>
      <c r="Q2195">
        <f>IF(O2195&gt;0, IF(Q2194+O2195*Variables!$B$5&lt;Variables!$B$4, Q2194+O2195*Variables!$B$5, Variables!$B$4), IF(Q2194&gt;-O2195, Q2194+O2195/Variables!$B$5, 0))</f>
        <v>8.2891285159471906</v>
      </c>
      <c r="R2195">
        <f>IF(O2195&gt;0, 0, IF(Q2194&gt;-O2195, 0, -O2195 - Q2194*Variables!$B$5))</f>
        <v>0</v>
      </c>
      <c r="S2195">
        <f t="shared" si="208"/>
        <v>0</v>
      </c>
      <c r="T2195">
        <f t="shared" si="209"/>
        <v>0</v>
      </c>
    </row>
    <row r="2196" spans="1:20" x14ac:dyDescent="0.3">
      <c r="A2196" s="3">
        <f t="shared" si="204"/>
        <v>43192</v>
      </c>
      <c r="B2196">
        <v>4</v>
      </c>
      <c r="C2196">
        <v>2</v>
      </c>
      <c r="D2196">
        <v>11</v>
      </c>
      <c r="E2196">
        <v>1</v>
      </c>
      <c r="F2196" s="1">
        <f>VLOOKUP(A2196,Weather!$A$1:$E$366, 5)</f>
        <v>0.2564102564102565</v>
      </c>
      <c r="G2196" s="1">
        <f>VLOOKUP(D2196, Spring!$A$1:$E$25, 2)</f>
        <v>1274.3362831858401</v>
      </c>
      <c r="H2196" s="1">
        <f>VLOOKUP(D2196, Spring!$A$1:$E$25, 3)</f>
        <v>962.46396540679098</v>
      </c>
      <c r="I2196" s="1">
        <f>VLOOKUP(D2196, Spring!$A$1:$E$25, 5)</f>
        <v>352.80034538247099</v>
      </c>
      <c r="J2196" s="1">
        <f t="shared" si="205"/>
        <v>1042.4312263757779</v>
      </c>
      <c r="K2196" s="47">
        <f t="shared" si="206"/>
        <v>19.501828267370922</v>
      </c>
      <c r="L2196" s="48">
        <f>Solar!K2213/1000*Variables!$B$3</f>
        <v>33.864049999999999</v>
      </c>
      <c r="M2196" s="1">
        <f>IF(E2196=1, VLOOKUP(D2196, Sheet1!$E$2:$G$26, 2), Sheet1!$G$3)</f>
        <v>0.20441999999999999</v>
      </c>
      <c r="N2196" s="1">
        <f>'Electricity Rates'!$J$3</f>
        <v>0.19270000000000001</v>
      </c>
      <c r="O2196" s="145">
        <f>L2196-K2196</f>
        <v>14.362221732629077</v>
      </c>
      <c r="P2196">
        <f t="shared" si="207"/>
        <v>3.7580023071223767</v>
      </c>
      <c r="Q2196">
        <f>IF(O2196&gt;0, IF(Q2195+O2196*Variables!$B$5&lt;Variables!$B$4, Q2195+O2196*Variables!$B$5, Variables!$B$4), IF(Q2195&gt;-O2196, Q2195+O2196/Variables!$B$5, 0))</f>
        <v>21.789616944618523</v>
      </c>
      <c r="R2196">
        <f>IF(O2196&gt;0, 0, IF(Q2195&gt;-O2196, 0, -O2196 - Q2195*Variables!$B$5))</f>
        <v>0</v>
      </c>
      <c r="S2196">
        <f t="shared" si="208"/>
        <v>0</v>
      </c>
      <c r="T2196">
        <f t="shared" si="209"/>
        <v>0</v>
      </c>
    </row>
    <row r="2197" spans="1:20" x14ac:dyDescent="0.3">
      <c r="A2197" s="3">
        <f t="shared" si="204"/>
        <v>43192</v>
      </c>
      <c r="B2197">
        <v>4</v>
      </c>
      <c r="C2197">
        <v>2</v>
      </c>
      <c r="D2197">
        <v>12</v>
      </c>
      <c r="E2197">
        <v>1</v>
      </c>
      <c r="F2197" s="1">
        <f>VLOOKUP(A2197,Weather!$A$1:$E$366, 5)</f>
        <v>0.2564102564102565</v>
      </c>
      <c r="G2197" s="1">
        <f>VLOOKUP(D2197, Spring!$A$1:$E$25, 2)</f>
        <v>1314.1592920353901</v>
      </c>
      <c r="H2197" s="1">
        <f>VLOOKUP(D2197, Spring!$A$1:$E$25, 3)</f>
        <v>983.10377962844302</v>
      </c>
      <c r="I2197" s="1">
        <f>VLOOKUP(D2197, Spring!$A$1:$E$25, 5)</f>
        <v>344.20503159464602</v>
      </c>
      <c r="J2197" s="1">
        <f t="shared" si="205"/>
        <v>1067.9898084507372</v>
      </c>
      <c r="K2197" s="47">
        <f t="shared" si="206"/>
        <v>19.979978830949381</v>
      </c>
      <c r="L2197" s="48">
        <f>Solar!K2214/1000*Variables!$B$3</f>
        <v>38.605849999999997</v>
      </c>
      <c r="M2197" s="1">
        <f>IF(E2197=1, VLOOKUP(D2197, Sheet1!$E$2:$G$26, 2), Sheet1!$G$3)</f>
        <v>0.20441999999999999</v>
      </c>
      <c r="N2197" s="1">
        <f>'Electricity Rates'!$J$3</f>
        <v>0.19270000000000001</v>
      </c>
      <c r="O2197" s="145">
        <f>L2197-K2197</f>
        <v>18.625871169050615</v>
      </c>
      <c r="P2197">
        <f t="shared" si="207"/>
        <v>3.8501419207239458</v>
      </c>
      <c r="Q2197">
        <f>IF(O2197&gt;0, IF(Q2196+O2197*Variables!$B$5&lt;Variables!$B$4, Q2196+O2197*Variables!$B$5, Variables!$B$4), IF(Q2196&gt;-O2197, Q2196+O2197/Variables!$B$5, 0))</f>
        <v>39.297935843526105</v>
      </c>
      <c r="R2197">
        <f>IF(O2197&gt;0, 0, IF(Q2196&gt;-O2197, 0, -O2197 - Q2196*Variables!$B$5))</f>
        <v>0</v>
      </c>
      <c r="S2197">
        <f t="shared" si="208"/>
        <v>0</v>
      </c>
      <c r="T2197">
        <f t="shared" si="209"/>
        <v>0</v>
      </c>
    </row>
    <row r="2198" spans="1:20" x14ac:dyDescent="0.3">
      <c r="A2198" s="3">
        <f t="shared" si="204"/>
        <v>43192</v>
      </c>
      <c r="B2198">
        <v>4</v>
      </c>
      <c r="C2198">
        <v>2</v>
      </c>
      <c r="D2198">
        <v>13</v>
      </c>
      <c r="E2198">
        <v>1</v>
      </c>
      <c r="F2198" s="1">
        <f>VLOOKUP(A2198,Weather!$A$1:$E$366, 5)</f>
        <v>0.2564102564102565</v>
      </c>
      <c r="G2198" s="1">
        <f>VLOOKUP(D2198, Spring!$A$1:$E$25, 2)</f>
        <v>1362.8318584070701</v>
      </c>
      <c r="H2198" s="1">
        <f>VLOOKUP(D2198, Spring!$A$1:$E$25, 3)</f>
        <v>999.59961563100603</v>
      </c>
      <c r="I2198" s="1">
        <f>VLOOKUP(D2198, Spring!$A$1:$E$25, 5)</f>
        <v>326.84269398328001</v>
      </c>
      <c r="J2198" s="1">
        <f t="shared" si="205"/>
        <v>1092.7360881376892</v>
      </c>
      <c r="K2198" s="47">
        <f t="shared" si="206"/>
        <v>20.442932822062172</v>
      </c>
      <c r="L2198" s="48">
        <f>Solar!K2215/1000*Variables!$B$3</f>
        <v>39.315249999999999</v>
      </c>
      <c r="M2198" s="1">
        <f>IF(E2198=1, VLOOKUP(D2198, Sheet1!$E$2:$G$26, 2), Sheet1!$G$3)</f>
        <v>0.20441999999999999</v>
      </c>
      <c r="N2198" s="1">
        <f>'Electricity Rates'!$J$3</f>
        <v>0.19270000000000001</v>
      </c>
      <c r="O2198" s="145">
        <f>L2198-K2198</f>
        <v>18.872317177937827</v>
      </c>
      <c r="P2198">
        <f t="shared" si="207"/>
        <v>3.9393531548113807</v>
      </c>
      <c r="Q2198">
        <f>IF(O2198&gt;0, IF(Q2197+O2198*Variables!$B$5&lt;Variables!$B$4, Q2197+O2198*Variables!$B$5, Variables!$B$4), IF(Q2197&gt;-O2198, Q2197+O2198/Variables!$B$5, 0))</f>
        <v>57.037913990787658</v>
      </c>
      <c r="R2198">
        <f>IF(O2198&gt;0, 0, IF(Q2197&gt;-O2198, 0, -O2198 - Q2197*Variables!$B$5))</f>
        <v>0</v>
      </c>
      <c r="S2198">
        <f t="shared" si="208"/>
        <v>0</v>
      </c>
      <c r="T2198">
        <f t="shared" si="209"/>
        <v>0</v>
      </c>
    </row>
    <row r="2199" spans="1:20" x14ac:dyDescent="0.3">
      <c r="A2199" s="3">
        <f t="shared" si="204"/>
        <v>43192</v>
      </c>
      <c r="B2199">
        <v>4</v>
      </c>
      <c r="C2199">
        <v>2</v>
      </c>
      <c r="D2199">
        <v>14</v>
      </c>
      <c r="E2199">
        <v>1</v>
      </c>
      <c r="F2199" s="1">
        <f>VLOOKUP(A2199,Weather!$A$1:$E$366, 5)</f>
        <v>0.2564102564102565</v>
      </c>
      <c r="G2199" s="1">
        <f>VLOOKUP(D2199, Spring!$A$1:$E$25, 2)</f>
        <v>1402.65486725663</v>
      </c>
      <c r="H2199" s="1">
        <f>VLOOKUP(D2199, Spring!$A$1:$E$25, 3)</f>
        <v>1011.55108904548</v>
      </c>
      <c r="I2199" s="1">
        <f>VLOOKUP(D2199, Spring!$A$1:$E$25, 5)</f>
        <v>309.49016837395499</v>
      </c>
      <c r="J2199" s="1">
        <f t="shared" si="205"/>
        <v>1111.8341090996212</v>
      </c>
      <c r="K2199" s="47">
        <f t="shared" si="206"/>
        <v>20.800219054115225</v>
      </c>
      <c r="L2199" s="48">
        <f>Solar!K2216/1000*Variables!$B$3</f>
        <v>34.022399999999998</v>
      </c>
      <c r="M2199" s="1">
        <f>IF(E2199=1, VLOOKUP(D2199, Sheet1!$E$2:$G$26, 2), Sheet1!$G$3)</f>
        <v>0.20441999999999999</v>
      </c>
      <c r="N2199" s="1">
        <f>'Electricity Rates'!$J$3</f>
        <v>0.19270000000000001</v>
      </c>
      <c r="O2199" s="145">
        <f>L2199-K2199</f>
        <v>13.222180945884773</v>
      </c>
      <c r="P2199">
        <f t="shared" si="207"/>
        <v>4.0082022117280038</v>
      </c>
      <c r="Q2199">
        <f>IF(O2199&gt;0, IF(Q2198+O2199*Variables!$B$5&lt;Variables!$B$4, Q2198+O2199*Variables!$B$5, Variables!$B$4), IF(Q2198&gt;-O2199, Q2198+O2199/Variables!$B$5, 0))</f>
        <v>69.466764079919344</v>
      </c>
      <c r="R2199">
        <f>IF(O2199&gt;0, 0, IF(Q2198&gt;-O2199, 0, -O2199 - Q2198*Variables!$B$5))</f>
        <v>0</v>
      </c>
      <c r="S2199">
        <f t="shared" si="208"/>
        <v>0</v>
      </c>
      <c r="T2199">
        <f t="shared" si="209"/>
        <v>0</v>
      </c>
    </row>
    <row r="2200" spans="1:20" x14ac:dyDescent="0.3">
      <c r="A2200" s="3">
        <f t="shared" si="204"/>
        <v>43192</v>
      </c>
      <c r="B2200">
        <v>4</v>
      </c>
      <c r="C2200">
        <v>2</v>
      </c>
      <c r="D2200">
        <v>15</v>
      </c>
      <c r="E2200">
        <v>1</v>
      </c>
      <c r="F2200" s="1">
        <f>VLOOKUP(A2200,Weather!$A$1:$E$366, 5)</f>
        <v>0.2564102564102565</v>
      </c>
      <c r="G2200" s="1">
        <f>VLOOKUP(D2200, Spring!$A$1:$E$25, 2)</f>
        <v>1371.6814159292001</v>
      </c>
      <c r="H2200" s="1">
        <f>VLOOKUP(D2200, Spring!$A$1:$E$25, 3)</f>
        <v>1005.48526585522</v>
      </c>
      <c r="I2200" s="1">
        <f>VLOOKUP(D2200, Spring!$A$1:$E$25, 5)</f>
        <v>300.89485458612899</v>
      </c>
      <c r="J2200" s="1">
        <f t="shared" si="205"/>
        <v>1099.381714592138</v>
      </c>
      <c r="K2200" s="47">
        <f t="shared" si="206"/>
        <v>20.567259360412663</v>
      </c>
      <c r="L2200" s="48">
        <f>Solar!K2217/1000*Variables!$B$3</f>
        <v>23.572300000000002</v>
      </c>
      <c r="M2200" s="1">
        <f>IF(E2200=1, VLOOKUP(D2200, Sheet1!$E$2:$G$26, 2), Sheet1!$G$3)</f>
        <v>0.20441999999999999</v>
      </c>
      <c r="N2200" s="1">
        <f>'Electricity Rates'!$J$3</f>
        <v>0.19270000000000001</v>
      </c>
      <c r="O2200" s="145">
        <f>L2200-K2200</f>
        <v>3.0050406395873388</v>
      </c>
      <c r="P2200">
        <f t="shared" si="207"/>
        <v>3.9633108787515203</v>
      </c>
      <c r="Q2200">
        <f>IF(O2200&gt;0, IF(Q2199+O2200*Variables!$B$5&lt;Variables!$B$4, Q2199+O2200*Variables!$B$5, Variables!$B$4), IF(Q2199&gt;-O2200, Q2199+O2200/Variables!$B$5, 0))</f>
        <v>72.291502281131443</v>
      </c>
      <c r="R2200">
        <f>IF(O2200&gt;0, 0, IF(Q2199&gt;-O2200, 0, -O2200 - Q2199*Variables!$B$5))</f>
        <v>0</v>
      </c>
      <c r="S2200">
        <f t="shared" si="208"/>
        <v>0</v>
      </c>
      <c r="T2200">
        <f t="shared" si="209"/>
        <v>0</v>
      </c>
    </row>
    <row r="2201" spans="1:20" x14ac:dyDescent="0.3">
      <c r="A2201" s="3">
        <f t="shared" si="204"/>
        <v>43192</v>
      </c>
      <c r="B2201">
        <v>4</v>
      </c>
      <c r="C2201">
        <v>2</v>
      </c>
      <c r="D2201">
        <v>16</v>
      </c>
      <c r="E2201">
        <v>1</v>
      </c>
      <c r="F2201" s="1">
        <f>VLOOKUP(A2201,Weather!$A$1:$E$366, 5)</f>
        <v>0.2564102564102565</v>
      </c>
      <c r="G2201" s="1">
        <f>VLOOKUP(D2201, Spring!$A$1:$E$25, 2)</f>
        <v>1283.1858407079601</v>
      </c>
      <c r="H2201" s="1">
        <f>VLOOKUP(D2201, Spring!$A$1:$E$25, 3)</f>
        <v>954.93673926969905</v>
      </c>
      <c r="I2201" s="1">
        <f>VLOOKUP(D2201, Spring!$A$1:$E$25, 5)</f>
        <v>270.36971623690101</v>
      </c>
      <c r="J2201" s="1">
        <f t="shared" si="205"/>
        <v>1039.1031755359199</v>
      </c>
      <c r="K2201" s="47">
        <f t="shared" si="206"/>
        <v>19.439567012813498</v>
      </c>
      <c r="L2201" s="48">
        <f>Solar!K2218/1000*Variables!$B$3</f>
        <v>24.28115</v>
      </c>
      <c r="M2201" s="1">
        <f>IF(E2201=1, VLOOKUP(D2201, Sheet1!$E$2:$G$26, 2), Sheet1!$G$3)</f>
        <v>0.20441999999999999</v>
      </c>
      <c r="N2201" s="1">
        <f>'Electricity Rates'!$J$3</f>
        <v>0.19270000000000001</v>
      </c>
      <c r="O2201" s="145">
        <f>L2201-K2201</f>
        <v>4.8415829871865022</v>
      </c>
      <c r="P2201">
        <f t="shared" si="207"/>
        <v>3.7460045633691612</v>
      </c>
      <c r="Q2201">
        <f>IF(O2201&gt;0, IF(Q2200+O2201*Variables!$B$5&lt;Variables!$B$4, Q2200+O2201*Variables!$B$5, Variables!$B$4), IF(Q2200&gt;-O2201, Q2200+O2201/Variables!$B$5, 0))</f>
        <v>76.842590289086758</v>
      </c>
      <c r="R2201">
        <f>IF(O2201&gt;0, 0, IF(Q2200&gt;-O2201, 0, -O2201 - Q2200*Variables!$B$5))</f>
        <v>0</v>
      </c>
      <c r="S2201">
        <f t="shared" si="208"/>
        <v>0</v>
      </c>
      <c r="T2201">
        <f t="shared" si="209"/>
        <v>0</v>
      </c>
    </row>
    <row r="2202" spans="1:20" x14ac:dyDescent="0.3">
      <c r="A2202" s="3">
        <f t="shared" si="204"/>
        <v>43192</v>
      </c>
      <c r="B2202">
        <v>4</v>
      </c>
      <c r="C2202">
        <v>2</v>
      </c>
      <c r="D2202">
        <v>17</v>
      </c>
      <c r="E2202">
        <v>1</v>
      </c>
      <c r="F2202" s="1">
        <f>VLOOKUP(A2202,Weather!$A$1:$E$366, 5)</f>
        <v>0.2564102564102565</v>
      </c>
      <c r="G2202" s="1">
        <f>VLOOKUP(D2202, Spring!$A$1:$E$25, 2)</f>
        <v>973.45132743362797</v>
      </c>
      <c r="H2202" s="1">
        <f>VLOOKUP(D2202, Spring!$A$1:$E$25, 3)</f>
        <v>850.97693786034597</v>
      </c>
      <c r="I2202" s="1">
        <f>VLOOKUP(D2202, Spring!$A$1:$E$25, 5)</f>
        <v>257.39334353781499</v>
      </c>
      <c r="J2202" s="1">
        <f t="shared" si="205"/>
        <v>882.38062749452081</v>
      </c>
      <c r="K2202" s="47">
        <f t="shared" si="206"/>
        <v>16.507597842862342</v>
      </c>
      <c r="L2202" s="48">
        <f>Solar!K2219/1000*Variables!$B$3</f>
        <v>14.870100000000001</v>
      </c>
      <c r="M2202" s="1">
        <f>IF(E2202=1, VLOOKUP(D2202, Sheet1!$E$2:$G$26, 2), Sheet1!$G$3)</f>
        <v>0.20441999999999999</v>
      </c>
      <c r="N2202" s="1">
        <f>'Electricity Rates'!$J$3</f>
        <v>0.19270000000000001</v>
      </c>
      <c r="O2202" s="145">
        <f>L2202-K2202</f>
        <v>-1.6374978428623415</v>
      </c>
      <c r="P2202">
        <f t="shared" si="207"/>
        <v>3.1810141043195737</v>
      </c>
      <c r="Q2202">
        <f>IF(O2202&gt;0, IF(Q2201+O2202*Variables!$B$5&lt;Variables!$B$4, Q2201+O2202*Variables!$B$5, Variables!$B$4), IF(Q2201&gt;-O2202, Q2201+O2202/Variables!$B$5, 0))</f>
        <v>75.100571307318305</v>
      </c>
      <c r="R2202">
        <f>IF(O2202&gt;0, 0, IF(Q2201&gt;-O2202, 0, -O2202 - Q2201*Variables!$B$5))</f>
        <v>0</v>
      </c>
      <c r="S2202">
        <f t="shared" si="208"/>
        <v>0</v>
      </c>
      <c r="T2202">
        <f t="shared" si="209"/>
        <v>0</v>
      </c>
    </row>
    <row r="2203" spans="1:20" x14ac:dyDescent="0.3">
      <c r="A2203" s="3">
        <f t="shared" si="204"/>
        <v>43192</v>
      </c>
      <c r="B2203">
        <v>4</v>
      </c>
      <c r="C2203">
        <v>2</v>
      </c>
      <c r="D2203">
        <v>18</v>
      </c>
      <c r="E2203">
        <v>1</v>
      </c>
      <c r="F2203" s="1">
        <f>VLOOKUP(A2203,Weather!$A$1:$E$366, 5)</f>
        <v>0.2564102564102565</v>
      </c>
      <c r="G2203" s="1">
        <f>VLOOKUP(D2203, Spring!$A$1:$E$25, 2)</f>
        <v>690.26548672566298</v>
      </c>
      <c r="H2203" s="1">
        <f>VLOOKUP(D2203, Spring!$A$1:$E$25, 3)</f>
        <v>590.923299339663</v>
      </c>
      <c r="I2203" s="1">
        <f>VLOOKUP(D2203, Spring!$A$1:$E$25, 5)</f>
        <v>248.81274775305101</v>
      </c>
      <c r="J2203" s="1">
        <f t="shared" si="205"/>
        <v>616.39565507966302</v>
      </c>
      <c r="K2203" s="47">
        <f t="shared" si="206"/>
        <v>11.531544629481283</v>
      </c>
      <c r="L2203" s="48">
        <f>Solar!K2220/1000*Variables!$B$3</f>
        <v>4.2790999999999997</v>
      </c>
      <c r="M2203" s="1">
        <f>IF(E2203=1, VLOOKUP(D2203, Sheet1!$E$2:$G$26, 2), Sheet1!$G$3)</f>
        <v>0.20441999999999999</v>
      </c>
      <c r="N2203" s="1">
        <f>'Electricity Rates'!$J$3</f>
        <v>0.19270000000000001</v>
      </c>
      <c r="O2203" s="145">
        <f>L2203-K2203</f>
        <v>-7.2524446294812837</v>
      </c>
      <c r="P2203">
        <f t="shared" si="207"/>
        <v>2.2221286501010433</v>
      </c>
      <c r="Q2203">
        <f>IF(O2203&gt;0, IF(Q2202+O2203*Variables!$B$5&lt;Variables!$B$4, Q2202+O2203*Variables!$B$5, Variables!$B$4), IF(Q2202&gt;-O2203, Q2202+O2203/Variables!$B$5, 0))</f>
        <v>67.385204680210549</v>
      </c>
      <c r="R2203">
        <f>IF(O2203&gt;0, 0, IF(Q2202&gt;-O2203, 0, -O2203 - Q2202*Variables!$B$5))</f>
        <v>0</v>
      </c>
      <c r="S2203">
        <f t="shared" si="208"/>
        <v>0</v>
      </c>
      <c r="T2203">
        <f t="shared" si="209"/>
        <v>0</v>
      </c>
    </row>
    <row r="2204" spans="1:20" x14ac:dyDescent="0.3">
      <c r="A2204" s="3">
        <f t="shared" si="204"/>
        <v>43192</v>
      </c>
      <c r="B2204">
        <v>4</v>
      </c>
      <c r="C2204">
        <v>2</v>
      </c>
      <c r="D2204">
        <v>19</v>
      </c>
      <c r="E2204">
        <v>1</v>
      </c>
      <c r="F2204" s="1">
        <f>VLOOKUP(A2204,Weather!$A$1:$E$366, 5)</f>
        <v>0.2564102564102565</v>
      </c>
      <c r="G2204" s="1">
        <f>VLOOKUP(D2204, Spring!$A$1:$E$25, 2)</f>
        <v>482.300884955752</v>
      </c>
      <c r="H2204" s="1">
        <f>VLOOKUP(D2204, Spring!$A$1:$E$25, 3)</f>
        <v>454.99679692504799</v>
      </c>
      <c r="I2204" s="1">
        <f>VLOOKUP(D2204, Spring!$A$1:$E$25, 5)</f>
        <v>266.52341143686903</v>
      </c>
      <c r="J2204" s="1">
        <f t="shared" si="205"/>
        <v>461.997845138049</v>
      </c>
      <c r="K2204" s="47">
        <f t="shared" si="206"/>
        <v>8.643066715395749</v>
      </c>
      <c r="L2204" s="48">
        <f>Solar!K2221/1000*Variables!$B$3</f>
        <v>0.29094999999999999</v>
      </c>
      <c r="M2204" s="1">
        <f>IF(E2204=1, VLOOKUP(D2204, Sheet1!$E$2:$G$26, 2), Sheet1!$G$3)</f>
        <v>0.20441999999999999</v>
      </c>
      <c r="N2204" s="1">
        <f>'Electricity Rates'!$J$3</f>
        <v>0.19270000000000001</v>
      </c>
      <c r="O2204" s="145">
        <f>L2204-K2204</f>
        <v>-8.3521167153957485</v>
      </c>
      <c r="P2204">
        <f t="shared" si="207"/>
        <v>1.6655189560567609</v>
      </c>
      <c r="Q2204">
        <f>IF(O2204&gt;0, IF(Q2203+O2204*Variables!$B$5&lt;Variables!$B$4, Q2203+O2204*Variables!$B$5, Variables!$B$4), IF(Q2203&gt;-O2204, Q2203+O2204/Variables!$B$5, 0))</f>
        <v>58.499974131917199</v>
      </c>
      <c r="R2204">
        <f>IF(O2204&gt;0, 0, IF(Q2203&gt;-O2204, 0, -O2204 - Q2203*Variables!$B$5))</f>
        <v>0</v>
      </c>
      <c r="S2204">
        <f t="shared" si="208"/>
        <v>0</v>
      </c>
      <c r="T2204">
        <f t="shared" si="209"/>
        <v>0</v>
      </c>
    </row>
    <row r="2205" spans="1:20" x14ac:dyDescent="0.3">
      <c r="A2205" s="3">
        <f t="shared" si="204"/>
        <v>43192</v>
      </c>
      <c r="B2205">
        <v>4</v>
      </c>
      <c r="C2205">
        <v>2</v>
      </c>
      <c r="D2205">
        <v>20</v>
      </c>
      <c r="E2205">
        <v>1</v>
      </c>
      <c r="F2205" s="1">
        <f>VLOOKUP(A2205,Weather!$A$1:$E$366, 5)</f>
        <v>0.2564102564102565</v>
      </c>
      <c r="G2205" s="1">
        <f>VLOOKUP(D2205, Spring!$A$1:$E$25, 2)</f>
        <v>415.92920353982299</v>
      </c>
      <c r="H2205" s="1">
        <f>VLOOKUP(D2205, Spring!$A$1:$E$25, 3)</f>
        <v>371.98648067830999</v>
      </c>
      <c r="I2205" s="1">
        <f>VLOOKUP(D2205, Spring!$A$1:$E$25, 5)</f>
        <v>284.25369912476901</v>
      </c>
      <c r="J2205" s="1">
        <f t="shared" si="205"/>
        <v>383.25384551459535</v>
      </c>
      <c r="K2205" s="47">
        <f t="shared" si="206"/>
        <v>7.1699220907076375</v>
      </c>
      <c r="L2205" s="48">
        <f>Solar!K2222/1000*Variables!$B$3</f>
        <v>0</v>
      </c>
      <c r="M2205" s="1">
        <f>IF(E2205=1, VLOOKUP(D2205, Sheet1!$E$2:$G$26, 2), Sheet1!$G$3)</f>
        <v>0.20441999999999999</v>
      </c>
      <c r="N2205" s="1">
        <f>'Electricity Rates'!$J$3</f>
        <v>0.19270000000000001</v>
      </c>
      <c r="O2205" s="145">
        <f>L2205-K2205</f>
        <v>-7.1699220907076375</v>
      </c>
      <c r="P2205">
        <f t="shared" si="207"/>
        <v>1.3816439868793617</v>
      </c>
      <c r="Q2205">
        <f>IF(O2205&gt;0, IF(Q2204+O2205*Variables!$B$5&lt;Variables!$B$4, Q2204+O2205*Variables!$B$5, Variables!$B$4), IF(Q2204&gt;-O2205, Q2204+O2205/Variables!$B$5, 0))</f>
        <v>50.872397439675034</v>
      </c>
      <c r="R2205">
        <f>IF(O2205&gt;0, 0, IF(Q2204&gt;-O2205, 0, -O2205 - Q2204*Variables!$B$5))</f>
        <v>0</v>
      </c>
      <c r="S2205">
        <f t="shared" si="208"/>
        <v>0</v>
      </c>
      <c r="T2205">
        <f t="shared" si="209"/>
        <v>0</v>
      </c>
    </row>
    <row r="2206" spans="1:20" x14ac:dyDescent="0.3">
      <c r="A2206" s="3">
        <f t="shared" si="204"/>
        <v>43192</v>
      </c>
      <c r="B2206">
        <v>4</v>
      </c>
      <c r="C2206">
        <v>2</v>
      </c>
      <c r="D2206">
        <v>21</v>
      </c>
      <c r="E2206">
        <v>1</v>
      </c>
      <c r="F2206" s="1">
        <f>VLOOKUP(A2206,Weather!$A$1:$E$366, 5)</f>
        <v>0.2564102564102565</v>
      </c>
      <c r="G2206" s="1">
        <f>VLOOKUP(D2206, Spring!$A$1:$E$25, 2)</f>
        <v>371.68141592920301</v>
      </c>
      <c r="H2206" s="1">
        <f>VLOOKUP(D2206, Spring!$A$1:$E$25, 3)</f>
        <v>318.10538116591903</v>
      </c>
      <c r="I2206" s="1">
        <f>VLOOKUP(D2206, Spring!$A$1:$E$25, 5)</f>
        <v>271.28223242670401</v>
      </c>
      <c r="J2206" s="1">
        <f t="shared" si="205"/>
        <v>331.84282597701747</v>
      </c>
      <c r="K2206" s="47">
        <f t="shared" si="206"/>
        <v>6.2081235099436416</v>
      </c>
      <c r="L2206" s="48">
        <f>Solar!K2223/1000*Variables!$B$3</f>
        <v>0</v>
      </c>
      <c r="M2206" s="1">
        <f>IF(E2206=1, VLOOKUP(D2206, Sheet1!$E$2:$G$26, 2), Sheet1!$G$3)</f>
        <v>0.20441999999999999</v>
      </c>
      <c r="N2206" s="1">
        <f>'Electricity Rates'!$J$3</f>
        <v>0.19270000000000001</v>
      </c>
      <c r="O2206" s="145">
        <f>L2206-K2206</f>
        <v>-6.2081235099436416</v>
      </c>
      <c r="P2206">
        <f t="shared" si="207"/>
        <v>1.1963054003661397</v>
      </c>
      <c r="Q2206">
        <f>IF(O2206&gt;0, IF(Q2205+O2206*Variables!$B$5&lt;Variables!$B$4, Q2205+O2206*Variables!$B$5, Variables!$B$4), IF(Q2205&gt;-O2206, Q2205+O2206/Variables!$B$5, 0))</f>
        <v>44.268010726969031</v>
      </c>
      <c r="R2206">
        <f>IF(O2206&gt;0, 0, IF(Q2205&gt;-O2206, 0, -O2206 - Q2205*Variables!$B$5))</f>
        <v>0</v>
      </c>
      <c r="S2206">
        <f t="shared" si="208"/>
        <v>0</v>
      </c>
      <c r="T2206">
        <f t="shared" si="209"/>
        <v>0</v>
      </c>
    </row>
    <row r="2207" spans="1:20" x14ac:dyDescent="0.3">
      <c r="A2207" s="3">
        <f t="shared" si="204"/>
        <v>43192</v>
      </c>
      <c r="B2207">
        <v>4</v>
      </c>
      <c r="C2207">
        <v>2</v>
      </c>
      <c r="D2207">
        <v>22</v>
      </c>
      <c r="E2207">
        <v>1</v>
      </c>
      <c r="F2207" s="1">
        <f>VLOOKUP(A2207,Weather!$A$1:$E$366, 5)</f>
        <v>0.2564102564102565</v>
      </c>
      <c r="G2207" s="1">
        <f>VLOOKUP(D2207, Spring!$A$1:$E$25, 2)</f>
        <v>345.13274336283098</v>
      </c>
      <c r="H2207" s="1">
        <f>VLOOKUP(D2207, Spring!$A$1:$E$25, 3)</f>
        <v>289.79820627802701</v>
      </c>
      <c r="I2207" s="1">
        <f>VLOOKUP(D2207, Spring!$A$1:$E$25, 5)</f>
        <v>275.85953137878198</v>
      </c>
      <c r="J2207" s="1">
        <f t="shared" si="205"/>
        <v>303.98654912028445</v>
      </c>
      <c r="K2207" s="47">
        <f t="shared" si="206"/>
        <v>5.686987617538481</v>
      </c>
      <c r="L2207" s="48">
        <f>Solar!K2224/1000*Variables!$B$3</f>
        <v>0</v>
      </c>
      <c r="M2207" s="1">
        <f>IF(E2207=1, VLOOKUP(D2207, Sheet1!$E$2:$G$26, 2), Sheet1!$G$3)</f>
        <v>0.18618000000000001</v>
      </c>
      <c r="N2207" s="1">
        <f>'Electricity Rates'!$J$3</f>
        <v>0.19270000000000001</v>
      </c>
      <c r="O2207" s="145">
        <f>L2207-K2207</f>
        <v>-5.686987617538481</v>
      </c>
      <c r="P2207">
        <f t="shared" si="207"/>
        <v>1.0958825138996653</v>
      </c>
      <c r="Q2207">
        <f>IF(O2207&gt;0, IF(Q2206+O2207*Variables!$B$5&lt;Variables!$B$4, Q2206+O2207*Variables!$B$5, Variables!$B$4), IF(Q2206&gt;-O2207, Q2206+O2207/Variables!$B$5, 0))</f>
        <v>38.218023899800436</v>
      </c>
      <c r="R2207">
        <f>IF(O2207&gt;0, 0, IF(Q2206&gt;-O2207, 0, -O2207 - Q2206*Variables!$B$5))</f>
        <v>0</v>
      </c>
      <c r="S2207">
        <f t="shared" si="208"/>
        <v>0</v>
      </c>
      <c r="T2207">
        <f t="shared" si="209"/>
        <v>0</v>
      </c>
    </row>
    <row r="2208" spans="1:20" x14ac:dyDescent="0.3">
      <c r="A2208" s="3">
        <f t="shared" si="204"/>
        <v>43192</v>
      </c>
      <c r="B2208">
        <v>4</v>
      </c>
      <c r="C2208">
        <v>2</v>
      </c>
      <c r="D2208">
        <v>23</v>
      </c>
      <c r="E2208">
        <v>1</v>
      </c>
      <c r="F2208" s="1">
        <f>VLOOKUP(A2208,Weather!$A$1:$E$366, 5)</f>
        <v>0.2564102564102565</v>
      </c>
      <c r="G2208" s="1">
        <f>VLOOKUP(D2208, Spring!$A$1:$E$25, 2)</f>
        <v>318.58407079646003</v>
      </c>
      <c r="H2208" s="1">
        <f>VLOOKUP(D2208, Spring!$A$1:$E$25, 3)</f>
        <v>270.57975656630401</v>
      </c>
      <c r="I2208" s="1">
        <f>VLOOKUP(D2208, Spring!$A$1:$E$25, 5)</f>
        <v>271.64527650221697</v>
      </c>
      <c r="J2208" s="1">
        <f t="shared" si="205"/>
        <v>282.88855508685685</v>
      </c>
      <c r="K2208" s="47">
        <f t="shared" si="206"/>
        <v>5.292285841521652</v>
      </c>
      <c r="L2208" s="48">
        <f>Solar!K2225/1000*Variables!$B$3</f>
        <v>0</v>
      </c>
      <c r="M2208" s="1">
        <f>IF(E2208=1, VLOOKUP(D2208, Sheet1!$E$2:$G$26, 2), Sheet1!$G$3)</f>
        <v>0.18618000000000001</v>
      </c>
      <c r="N2208" s="1">
        <f>'Electricity Rates'!$J$3</f>
        <v>0.19270000000000001</v>
      </c>
      <c r="O2208" s="145">
        <f>L2208-K2208</f>
        <v>-5.292285841521652</v>
      </c>
      <c r="P2208">
        <f t="shared" si="207"/>
        <v>1.0198234816612224</v>
      </c>
      <c r="Q2208">
        <f>IF(O2208&gt;0, IF(Q2207+O2208*Variables!$B$5&lt;Variables!$B$4, Q2207+O2208*Variables!$B$5, Variables!$B$4), IF(Q2207&gt;-O2208, Q2207+O2208/Variables!$B$5, 0))</f>
        <v>32.587932579032717</v>
      </c>
      <c r="R2208">
        <f>IF(O2208&gt;0, 0, IF(Q2207&gt;-O2208, 0, -O2208 - Q2207*Variables!$B$5))</f>
        <v>0</v>
      </c>
      <c r="S2208">
        <f t="shared" si="208"/>
        <v>0</v>
      </c>
      <c r="T2208">
        <f t="shared" si="209"/>
        <v>0</v>
      </c>
    </row>
    <row r="2209" spans="1:20" x14ac:dyDescent="0.3">
      <c r="A2209" s="3">
        <f t="shared" si="204"/>
        <v>43192</v>
      </c>
      <c r="B2209">
        <v>4</v>
      </c>
      <c r="C2209">
        <v>2</v>
      </c>
      <c r="D2209">
        <v>24</v>
      </c>
      <c r="E2209">
        <v>1</v>
      </c>
      <c r="F2209" s="1">
        <f>VLOOKUP(A2209,Weather!$A$1:$E$366, 5)</f>
        <v>0.2564102564102565</v>
      </c>
      <c r="G2209" s="1">
        <f>VLOOKUP(D2209, Spring!$A$1:$E$25, 2)</f>
        <v>287.61061946902601</v>
      </c>
      <c r="H2209" s="1">
        <f>VLOOKUP(D2209, Spring!$A$1:$E$25, 3)</f>
        <v>251.20115310698301</v>
      </c>
      <c r="I2209" s="1">
        <f>VLOOKUP(D2209, Spring!$A$1:$E$25, 5)</f>
        <v>267.465363632795</v>
      </c>
      <c r="J2209" s="1">
        <f t="shared" si="205"/>
        <v>260.53691371263506</v>
      </c>
      <c r="K2209" s="47">
        <f t="shared" si="206"/>
        <v>4.8741308011268787</v>
      </c>
      <c r="L2209" s="48">
        <f>Solar!K2226/1000*Variables!$B$3</f>
        <v>0</v>
      </c>
      <c r="M2209" s="1">
        <f>IF(E2209=1, VLOOKUP(D2209, Sheet1!$E$2:$G$26, 2), Sheet1!$G$3)</f>
        <v>0.18618000000000001</v>
      </c>
      <c r="N2209" s="1">
        <f>'Electricity Rates'!$J$3</f>
        <v>0.19270000000000001</v>
      </c>
      <c r="O2209" s="145">
        <f>L2209-K2209</f>
        <v>-4.8741308011268787</v>
      </c>
      <c r="P2209">
        <f t="shared" si="207"/>
        <v>0.93924500537714961</v>
      </c>
      <c r="Q2209">
        <f>IF(O2209&gt;0, IF(Q2208+O2209*Variables!$B$5&lt;Variables!$B$4, Q2208+O2209*Variables!$B$5, Variables!$B$4), IF(Q2208&gt;-O2209, Q2208+O2209/Variables!$B$5, 0))</f>
        <v>27.402687045919016</v>
      </c>
      <c r="R2209">
        <f>IF(O2209&gt;0, 0, IF(Q2208&gt;-O2209, 0, -O2209 - Q2208*Variables!$B$5))</f>
        <v>0</v>
      </c>
      <c r="S2209">
        <f t="shared" si="208"/>
        <v>0</v>
      </c>
      <c r="T2209">
        <f t="shared" si="209"/>
        <v>0</v>
      </c>
    </row>
    <row r="2210" spans="1:20" x14ac:dyDescent="0.3">
      <c r="A2210" s="3">
        <f t="shared" si="204"/>
        <v>43193</v>
      </c>
      <c r="B2210">
        <v>4</v>
      </c>
      <c r="C2210">
        <v>3</v>
      </c>
      <c r="D2210">
        <v>1</v>
      </c>
      <c r="E2210">
        <v>1</v>
      </c>
      <c r="F2210" s="1">
        <f>VLOOKUP(A2210,Weather!$A$1:$E$366, 5)</f>
        <v>0.28205128205128249</v>
      </c>
      <c r="G2210" s="1">
        <f>VLOOKUP(D2210, Spring!$A$1:$E$25, 2)</f>
        <v>284.91351697629602</v>
      </c>
      <c r="H2210" s="1">
        <f>VLOOKUP(D2210, Spring!$A$1:$E$25, 3)</f>
        <v>272.00797092955099</v>
      </c>
      <c r="I2210" s="1">
        <f>VLOOKUP(D2210, Spring!$A$1:$E$25, 5)</f>
        <v>272.01322657875102</v>
      </c>
      <c r="J2210" s="1">
        <f t="shared" si="205"/>
        <v>275.64799673760729</v>
      </c>
      <c r="K2210" s="47">
        <f t="shared" si="206"/>
        <v>5.1568293030813477</v>
      </c>
      <c r="L2210" s="48">
        <f>Solar!K2227/1000*Variables!$B$3</f>
        <v>0</v>
      </c>
      <c r="M2210" s="1">
        <f>IF(E2210=1, VLOOKUP(D2210, Sheet1!$E$2:$G$26, 2), Sheet1!$G$3)</f>
        <v>0.18618000000000001</v>
      </c>
      <c r="N2210" s="1">
        <f>'Electricity Rates'!$J$3</f>
        <v>0.19270000000000001</v>
      </c>
      <c r="O2210" s="145">
        <f>L2210-K2210</f>
        <v>-5.1568293030813477</v>
      </c>
      <c r="P2210">
        <f t="shared" si="207"/>
        <v>0.99372100670377572</v>
      </c>
      <c r="Q2210">
        <f>IF(O2210&gt;0, IF(Q2209+O2210*Variables!$B$5&lt;Variables!$B$4, Q2209+O2210*Variables!$B$5, Variables!$B$4), IF(Q2209&gt;-O2210, Q2209+O2210/Variables!$B$5, 0))</f>
        <v>21.91669842561971</v>
      </c>
      <c r="R2210">
        <f>IF(O2210&gt;0, 0, IF(Q2209&gt;-O2210, 0, -O2210 - Q2209*Variables!$B$5))</f>
        <v>0</v>
      </c>
      <c r="S2210">
        <f t="shared" si="208"/>
        <v>0</v>
      </c>
      <c r="T2210">
        <f t="shared" si="209"/>
        <v>0</v>
      </c>
    </row>
    <row r="2211" spans="1:20" x14ac:dyDescent="0.3">
      <c r="A2211" s="3">
        <f t="shared" si="204"/>
        <v>43193</v>
      </c>
      <c r="B2211">
        <v>4</v>
      </c>
      <c r="C2211">
        <v>3</v>
      </c>
      <c r="D2211">
        <v>2</v>
      </c>
      <c r="E2211">
        <v>1</v>
      </c>
      <c r="F2211" s="1">
        <f>VLOOKUP(A2211,Weather!$A$1:$E$366, 5)</f>
        <v>0.28205128205128249</v>
      </c>
      <c r="G2211" s="1">
        <f>VLOOKUP(D2211, Spring!$A$1:$E$25, 2)</f>
        <v>283.47213324791699</v>
      </c>
      <c r="H2211" s="1">
        <f>VLOOKUP(D2211, Spring!$A$1:$E$25, 3)</f>
        <v>272.193568553901</v>
      </c>
      <c r="I2211" s="1">
        <f>VLOOKUP(D2211, Spring!$A$1:$E$25, 5)</f>
        <v>263.43263079398702</v>
      </c>
      <c r="J2211" s="1">
        <f t="shared" si="205"/>
        <v>275.37470218554654</v>
      </c>
      <c r="K2211" s="47">
        <f t="shared" si="206"/>
        <v>5.1517165020774609</v>
      </c>
      <c r="L2211" s="48">
        <f>Solar!K2228/1000*Variables!$B$3</f>
        <v>0</v>
      </c>
      <c r="M2211" s="1">
        <f>IF(E2211=1, VLOOKUP(D2211, Sheet1!$E$2:$G$26, 2), Sheet1!$G$3)</f>
        <v>0.18618000000000001</v>
      </c>
      <c r="N2211" s="1">
        <f>'Electricity Rates'!$J$3</f>
        <v>0.19270000000000001</v>
      </c>
      <c r="O2211" s="145">
        <f>L2211-K2211</f>
        <v>-5.1517165020774609</v>
      </c>
      <c r="P2211">
        <f t="shared" si="207"/>
        <v>0.99273576995032675</v>
      </c>
      <c r="Q2211">
        <f>IF(O2211&gt;0, IF(Q2210+O2211*Variables!$B$5&lt;Variables!$B$4, Q2210+O2211*Variables!$B$5, Variables!$B$4), IF(Q2210&gt;-O2211, Q2210+O2211/Variables!$B$5, 0))</f>
        <v>16.436148955324541</v>
      </c>
      <c r="R2211">
        <f>IF(O2211&gt;0, 0, IF(Q2210&gt;-O2211, 0, -O2211 - Q2210*Variables!$B$5))</f>
        <v>0</v>
      </c>
      <c r="S2211">
        <f t="shared" si="208"/>
        <v>0</v>
      </c>
      <c r="T2211">
        <f t="shared" si="209"/>
        <v>0</v>
      </c>
    </row>
    <row r="2212" spans="1:20" x14ac:dyDescent="0.3">
      <c r="A2212" s="3">
        <f t="shared" si="204"/>
        <v>43193</v>
      </c>
      <c r="B2212">
        <v>4</v>
      </c>
      <c r="C2212">
        <v>3</v>
      </c>
      <c r="D2212">
        <v>3</v>
      </c>
      <c r="E2212">
        <v>1</v>
      </c>
      <c r="F2212" s="1">
        <f>VLOOKUP(A2212,Weather!$A$1:$E$366, 5)</f>
        <v>0.28205128205128249</v>
      </c>
      <c r="G2212" s="1">
        <f>VLOOKUP(D2212, Spring!$A$1:$E$25, 2)</f>
        <v>282.03074951953801</v>
      </c>
      <c r="H2212" s="1">
        <f>VLOOKUP(D2212, Spring!$A$1:$E$25, 3)</f>
        <v>263.612120501699</v>
      </c>
      <c r="I2212" s="1">
        <f>VLOOKUP(D2212, Spring!$A$1:$E$25, 5)</f>
        <v>268.00502374504498</v>
      </c>
      <c r="J2212" s="1">
        <f t="shared" si="205"/>
        <v>268.80711842980742</v>
      </c>
      <c r="K2212" s="47">
        <f t="shared" si="206"/>
        <v>5.0288499883974227</v>
      </c>
      <c r="L2212" s="48">
        <f>Solar!K2229/1000*Variables!$B$3</f>
        <v>0</v>
      </c>
      <c r="M2212" s="1">
        <f>IF(E2212=1, VLOOKUP(D2212, Sheet1!$E$2:$G$26, 2), Sheet1!$G$3)</f>
        <v>0.18618000000000001</v>
      </c>
      <c r="N2212" s="1">
        <f>'Electricity Rates'!$J$3</f>
        <v>0.19270000000000001</v>
      </c>
      <c r="O2212" s="145">
        <f>L2212-K2212</f>
        <v>-5.0288499883974227</v>
      </c>
      <c r="P2212">
        <f t="shared" si="207"/>
        <v>0.9690593927641834</v>
      </c>
      <c r="Q2212">
        <f>IF(O2212&gt;0, IF(Q2211+O2212*Variables!$B$5&lt;Variables!$B$4, Q2211+O2212*Variables!$B$5, Variables!$B$4), IF(Q2211&gt;-O2212, Q2211+O2212/Variables!$B$5, 0))</f>
        <v>11.086308542135793</v>
      </c>
      <c r="R2212">
        <f>IF(O2212&gt;0, 0, IF(Q2211&gt;-O2212, 0, -O2212 - Q2211*Variables!$B$5))</f>
        <v>0</v>
      </c>
      <c r="S2212">
        <f t="shared" si="208"/>
        <v>0</v>
      </c>
      <c r="T2212">
        <f t="shared" si="209"/>
        <v>0</v>
      </c>
    </row>
    <row r="2213" spans="1:20" x14ac:dyDescent="0.3">
      <c r="A2213" s="3">
        <f t="shared" si="204"/>
        <v>43193</v>
      </c>
      <c r="B2213">
        <v>4</v>
      </c>
      <c r="C2213">
        <v>3</v>
      </c>
      <c r="D2213">
        <v>4</v>
      </c>
      <c r="E2213">
        <v>1</v>
      </c>
      <c r="F2213" s="1">
        <f>VLOOKUP(A2213,Weather!$A$1:$E$366, 5)</f>
        <v>0.28205128205128249</v>
      </c>
      <c r="G2213" s="1">
        <f>VLOOKUP(D2213, Spring!$A$1:$E$25, 2)</f>
        <v>287.61061946902601</v>
      </c>
      <c r="H2213" s="1">
        <f>VLOOKUP(D2213, Spring!$A$1:$E$25, 3)</f>
        <v>280.54932735425899</v>
      </c>
      <c r="I2213" s="1">
        <f>VLOOKUP(D2213, Spring!$A$1:$E$25, 5)</f>
        <v>263.81039287256101</v>
      </c>
      <c r="J2213" s="1">
        <f t="shared" si="205"/>
        <v>282.54097384816765</v>
      </c>
      <c r="K2213" s="47">
        <f t="shared" si="206"/>
        <v>5.2857832834109901</v>
      </c>
      <c r="L2213" s="48">
        <f>Solar!K2230/1000*Variables!$B$3</f>
        <v>0</v>
      </c>
      <c r="M2213" s="1">
        <f>IF(E2213=1, VLOOKUP(D2213, Sheet1!$E$2:$G$26, 2), Sheet1!$G$3)</f>
        <v>0.18618000000000001</v>
      </c>
      <c r="N2213" s="1">
        <f>'Electricity Rates'!$J$3</f>
        <v>0.19270000000000001</v>
      </c>
      <c r="O2213" s="145">
        <f>L2213-K2213</f>
        <v>-5.2857832834109901</v>
      </c>
      <c r="P2213">
        <f t="shared" si="207"/>
        <v>1.0185704387132979</v>
      </c>
      <c r="Q2213">
        <f>IF(O2213&gt;0, IF(Q2212+O2213*Variables!$B$5&lt;Variables!$B$4, Q2212+O2213*Variables!$B$5, Variables!$B$4), IF(Q2212&gt;-O2213, Q2212+O2213/Variables!$B$5, 0))</f>
        <v>5.4631348363794201</v>
      </c>
      <c r="R2213">
        <f>IF(O2213&gt;0, 0, IF(Q2212&gt;-O2213, 0, -O2213 - Q2212*Variables!$B$5))</f>
        <v>0</v>
      </c>
      <c r="S2213">
        <f t="shared" si="208"/>
        <v>0</v>
      </c>
      <c r="T2213">
        <f t="shared" si="209"/>
        <v>0</v>
      </c>
    </row>
    <row r="2214" spans="1:20" x14ac:dyDescent="0.3">
      <c r="A2214" s="3">
        <f t="shared" si="204"/>
        <v>43193</v>
      </c>
      <c r="B2214">
        <v>4</v>
      </c>
      <c r="C2214">
        <v>3</v>
      </c>
      <c r="D2214">
        <v>5</v>
      </c>
      <c r="E2214">
        <v>1</v>
      </c>
      <c r="F2214" s="1">
        <f>VLOOKUP(A2214,Weather!$A$1:$E$366, 5)</f>
        <v>0.28205128205128249</v>
      </c>
      <c r="G2214" s="1">
        <f>VLOOKUP(D2214, Spring!$A$1:$E$25, 2)</f>
        <v>318.58407079646003</v>
      </c>
      <c r="H2214" s="1">
        <f>VLOOKUP(D2214, Spring!$A$1:$E$25, 3)</f>
        <v>296.96508648302301</v>
      </c>
      <c r="I2214" s="1">
        <f>VLOOKUP(D2214, Spring!$A$1:$E$25, 5)</f>
        <v>263.982102908277</v>
      </c>
      <c r="J2214" s="1">
        <f t="shared" si="205"/>
        <v>303.0627487252745</v>
      </c>
      <c r="K2214" s="47">
        <f t="shared" si="206"/>
        <v>5.6697051376961918</v>
      </c>
      <c r="L2214" s="48">
        <f>Solar!K2231/1000*Variables!$B$3</f>
        <v>0</v>
      </c>
      <c r="M2214" s="1">
        <f>IF(E2214=1, VLOOKUP(D2214, Sheet1!$E$2:$G$26, 2), Sheet1!$G$3)</f>
        <v>0.18618000000000001</v>
      </c>
      <c r="N2214" s="1">
        <f>'Electricity Rates'!$J$3</f>
        <v>0.19270000000000001</v>
      </c>
      <c r="O2214" s="145">
        <f>L2214-K2214</f>
        <v>-5.6697051376961918</v>
      </c>
      <c r="P2214">
        <f t="shared" si="207"/>
        <v>1.0925521800340563</v>
      </c>
      <c r="Q2214">
        <f>IF(O2214&gt;0, IF(Q2213+O2214*Variables!$B$5&lt;Variables!$B$4, Q2213+O2214*Variables!$B$5, Variables!$B$4), IF(Q2213&gt;-O2214, Q2213+O2214/Variables!$B$5, 0))</f>
        <v>0</v>
      </c>
      <c r="R2214">
        <f>IF(O2214&gt;0, 0, IF(Q2213&gt;-O2214, 0, -O2214 - Q2213*Variables!$B$5))</f>
        <v>0.5343583914995369</v>
      </c>
      <c r="S2214">
        <f t="shared" si="208"/>
        <v>9.9486845329383788E-2</v>
      </c>
      <c r="T2214">
        <f t="shared" si="209"/>
        <v>0</v>
      </c>
    </row>
    <row r="2215" spans="1:20" x14ac:dyDescent="0.3">
      <c r="A2215" s="3">
        <f t="shared" si="204"/>
        <v>43193</v>
      </c>
      <c r="B2215">
        <v>4</v>
      </c>
      <c r="C2215">
        <v>3</v>
      </c>
      <c r="D2215">
        <v>6</v>
      </c>
      <c r="E2215">
        <v>1</v>
      </c>
      <c r="F2215" s="1">
        <f>VLOOKUP(A2215,Weather!$A$1:$E$366, 5)</f>
        <v>0.28205128205128249</v>
      </c>
      <c r="G2215" s="1">
        <f>VLOOKUP(D2215, Spring!$A$1:$E$25, 2)</f>
        <v>389.38053097345102</v>
      </c>
      <c r="H2215" s="1">
        <f>VLOOKUP(D2215, Spring!$A$1:$E$25, 3)</f>
        <v>340.20659833439998</v>
      </c>
      <c r="I2215" s="1">
        <f>VLOOKUP(D2215, Spring!$A$1:$E$25, 5)</f>
        <v>264.16853094705402</v>
      </c>
      <c r="J2215" s="1">
        <f t="shared" si="205"/>
        <v>354.07616907874774</v>
      </c>
      <c r="K2215" s="47">
        <f t="shared" si="206"/>
        <v>6.6240654234326932</v>
      </c>
      <c r="L2215" s="48">
        <f>Solar!K2232/1000*Variables!$B$3</f>
        <v>0</v>
      </c>
      <c r="M2215" s="1">
        <f>IF(E2215=1, VLOOKUP(D2215, Sheet1!$E$2:$G$26, 2), Sheet1!$G$3)</f>
        <v>0.18618000000000001</v>
      </c>
      <c r="N2215" s="1">
        <f>'Electricity Rates'!$J$3</f>
        <v>0.19270000000000001</v>
      </c>
      <c r="O2215" s="145">
        <f>L2215-K2215</f>
        <v>-6.6240654234326932</v>
      </c>
      <c r="P2215">
        <f t="shared" si="207"/>
        <v>1.2764574070954799</v>
      </c>
      <c r="Q2215">
        <f>IF(O2215&gt;0, IF(Q2214+O2215*Variables!$B$5&lt;Variables!$B$4, Q2214+O2215*Variables!$B$5, Variables!$B$4), IF(Q2214&gt;-O2215, Q2214+O2215/Variables!$B$5, 0))</f>
        <v>0</v>
      </c>
      <c r="R2215">
        <f>IF(O2215&gt;0, 0, IF(Q2214&gt;-O2215, 0, -O2215 - Q2214*Variables!$B$5))</f>
        <v>6.6240654234326932</v>
      </c>
      <c r="S2215">
        <f t="shared" si="208"/>
        <v>1.2332685005346988</v>
      </c>
      <c r="T2215">
        <f t="shared" si="209"/>
        <v>0</v>
      </c>
    </row>
    <row r="2216" spans="1:20" x14ac:dyDescent="0.3">
      <c r="A2216" s="3">
        <f t="shared" si="204"/>
        <v>43193</v>
      </c>
      <c r="B2216">
        <v>4</v>
      </c>
      <c r="C2216">
        <v>3</v>
      </c>
      <c r="D2216">
        <v>7</v>
      </c>
      <c r="E2216">
        <v>1</v>
      </c>
      <c r="F2216" s="1">
        <f>VLOOKUP(A2216,Weather!$A$1:$E$366, 5)</f>
        <v>0.28205128205128249</v>
      </c>
      <c r="G2216" s="1">
        <f>VLOOKUP(D2216, Spring!$A$1:$E$25, 2)</f>
        <v>623.89380530973403</v>
      </c>
      <c r="H2216" s="1">
        <f>VLOOKUP(D2216, Spring!$A$1:$E$25, 3)</f>
        <v>374.47950032030701</v>
      </c>
      <c r="I2216" s="1">
        <f>VLOOKUP(D2216, Spring!$A$1:$E$25, 5)</f>
        <v>251.18725224694799</v>
      </c>
      <c r="J2216" s="1">
        <f t="shared" si="205"/>
        <v>444.82712480450448</v>
      </c>
      <c r="K2216" s="47">
        <f t="shared" si="206"/>
        <v>8.321836469506005</v>
      </c>
      <c r="L2216" s="48">
        <f>Solar!K2233/1000*Variables!$B$3</f>
        <v>1.8431999999999997</v>
      </c>
      <c r="M2216" s="1">
        <f>IF(E2216=1, VLOOKUP(D2216, Sheet1!$E$2:$G$26, 2), Sheet1!$G$3)</f>
        <v>0.18618000000000001</v>
      </c>
      <c r="N2216" s="1">
        <f>'Electricity Rates'!$J$3</f>
        <v>0.19270000000000001</v>
      </c>
      <c r="O2216" s="145">
        <f>L2216-K2216</f>
        <v>-6.4786364695060055</v>
      </c>
      <c r="P2216">
        <f t="shared" si="207"/>
        <v>1.6036178876738072</v>
      </c>
      <c r="Q2216">
        <f>IF(O2216&gt;0, IF(Q2215+O2216*Variables!$B$5&lt;Variables!$B$4, Q2215+O2216*Variables!$B$5, Variables!$B$4), IF(Q2215&gt;-O2216, Q2215+O2216/Variables!$B$5, 0))</f>
        <v>0</v>
      </c>
      <c r="R2216">
        <f>IF(O2216&gt;0, 0, IF(Q2215&gt;-O2216, 0, -O2216 - Q2215*Variables!$B$5))</f>
        <v>6.4786364695060055</v>
      </c>
      <c r="S2216">
        <f t="shared" si="208"/>
        <v>1.2061925378926281</v>
      </c>
      <c r="T2216">
        <f t="shared" si="209"/>
        <v>0</v>
      </c>
    </row>
    <row r="2217" spans="1:20" x14ac:dyDescent="0.3">
      <c r="A2217" s="3">
        <f t="shared" si="204"/>
        <v>43193</v>
      </c>
      <c r="B2217">
        <v>4</v>
      </c>
      <c r="C2217">
        <v>3</v>
      </c>
      <c r="D2217">
        <v>8</v>
      </c>
      <c r="E2217">
        <v>1</v>
      </c>
      <c r="F2217" s="1">
        <f>VLOOKUP(A2217,Weather!$A$1:$E$366, 5)</f>
        <v>0.28205128205128249</v>
      </c>
      <c r="G2217" s="1">
        <f>VLOOKUP(D2217, Spring!$A$1:$E$25, 2)</f>
        <v>871.68141592920301</v>
      </c>
      <c r="H2217" s="1">
        <f>VLOOKUP(D2217, Spring!$A$1:$E$25, 3)</f>
        <v>578.35522101217202</v>
      </c>
      <c r="I2217" s="1">
        <f>VLOOKUP(D2217, Spring!$A$1:$E$25, 5)</f>
        <v>268.91753993484798</v>
      </c>
      <c r="J2217" s="1">
        <f t="shared" si="205"/>
        <v>661.08825034774497</v>
      </c>
      <c r="K2217" s="47">
        <f t="shared" si="206"/>
        <v>12.367654768633098</v>
      </c>
      <c r="L2217" s="48">
        <f>Solar!K2234/1000*Variables!$B$3</f>
        <v>10.35225</v>
      </c>
      <c r="M2217" s="1">
        <f>IF(E2217=1, VLOOKUP(D2217, Sheet1!$E$2:$G$26, 2), Sheet1!$G$3)</f>
        <v>0.18618000000000001</v>
      </c>
      <c r="N2217" s="1">
        <f>'Electricity Rates'!$J$3</f>
        <v>0.19270000000000001</v>
      </c>
      <c r="O2217" s="145">
        <f>L2217-K2217</f>
        <v>-2.0154047686330987</v>
      </c>
      <c r="P2217">
        <f t="shared" si="207"/>
        <v>2.383247073915598</v>
      </c>
      <c r="Q2217">
        <f>IF(O2217&gt;0, IF(Q2216+O2217*Variables!$B$5&lt;Variables!$B$4, Q2216+O2217*Variables!$B$5, Variables!$B$4), IF(Q2216&gt;-O2217, Q2216+O2217/Variables!$B$5, 0))</f>
        <v>0</v>
      </c>
      <c r="R2217">
        <f>IF(O2217&gt;0, 0, IF(Q2216&gt;-O2217, 0, -O2217 - Q2216*Variables!$B$5))</f>
        <v>2.0154047686330987</v>
      </c>
      <c r="S2217">
        <f t="shared" si="208"/>
        <v>0.37522805982411034</v>
      </c>
      <c r="T2217">
        <f t="shared" si="209"/>
        <v>0</v>
      </c>
    </row>
    <row r="2218" spans="1:20" x14ac:dyDescent="0.3">
      <c r="A2218" s="3">
        <f t="shared" si="204"/>
        <v>43193</v>
      </c>
      <c r="B2218">
        <v>4</v>
      </c>
      <c r="C2218">
        <v>3</v>
      </c>
      <c r="D2218">
        <v>9</v>
      </c>
      <c r="E2218">
        <v>1</v>
      </c>
      <c r="F2218" s="1">
        <f>VLOOKUP(A2218,Weather!$A$1:$E$366, 5)</f>
        <v>0.28205128205128249</v>
      </c>
      <c r="G2218" s="1">
        <f>VLOOKUP(D2218, Spring!$A$1:$E$25, 2)</f>
        <v>1137.1681415929199</v>
      </c>
      <c r="H2218" s="1">
        <f>VLOOKUP(D2218, Spring!$A$1:$E$25, 3)</f>
        <v>786.77530429212004</v>
      </c>
      <c r="I2218" s="1">
        <f>VLOOKUP(D2218, Spring!$A$1:$E$25, 5)</f>
        <v>317.33977000667198</v>
      </c>
      <c r="J2218" s="1">
        <f t="shared" si="205"/>
        <v>885.60405327439707</v>
      </c>
      <c r="K2218" s="47">
        <f t="shared" si="206"/>
        <v>16.567901769300079</v>
      </c>
      <c r="L2218" s="48">
        <f>Solar!K2235/1000*Variables!$B$3</f>
        <v>20.922250000000002</v>
      </c>
      <c r="M2218" s="1">
        <f>IF(E2218=1, VLOOKUP(D2218, Sheet1!$E$2:$G$26, 2), Sheet1!$G$3)</f>
        <v>0.20441999999999999</v>
      </c>
      <c r="N2218" s="1">
        <f>'Electricity Rates'!$J$3</f>
        <v>0.19270000000000001</v>
      </c>
      <c r="O2218" s="145">
        <f>L2218-K2218</f>
        <v>4.3543482306999231</v>
      </c>
      <c r="P2218">
        <f t="shared" si="207"/>
        <v>3.1926346709441256</v>
      </c>
      <c r="Q2218">
        <f>IF(O2218&gt;0, IF(Q2217+O2218*Variables!$B$5&lt;Variables!$B$4, Q2217+O2218*Variables!$B$5, Variables!$B$4), IF(Q2217&gt;-O2218, Q2217+O2218/Variables!$B$5, 0))</f>
        <v>4.093087336857927</v>
      </c>
      <c r="R2218">
        <f>IF(O2218&gt;0, 0, IF(Q2217&gt;-O2218, 0, -O2218 - Q2217*Variables!$B$5))</f>
        <v>0</v>
      </c>
      <c r="S2218">
        <f t="shared" si="208"/>
        <v>0</v>
      </c>
      <c r="T2218">
        <f t="shared" si="209"/>
        <v>0</v>
      </c>
    </row>
    <row r="2219" spans="1:20" x14ac:dyDescent="0.3">
      <c r="A2219" s="3">
        <f t="shared" si="204"/>
        <v>43193</v>
      </c>
      <c r="B2219">
        <v>4</v>
      </c>
      <c r="C2219">
        <v>3</v>
      </c>
      <c r="D2219">
        <v>10</v>
      </c>
      <c r="E2219">
        <v>1</v>
      </c>
      <c r="F2219" s="1">
        <f>VLOOKUP(A2219,Weather!$A$1:$E$366, 5)</f>
        <v>0.28205128205128249</v>
      </c>
      <c r="G2219" s="1">
        <f>VLOOKUP(D2219, Spring!$A$1:$E$25, 2)</f>
        <v>1207.9646017699099</v>
      </c>
      <c r="H2219" s="1">
        <f>VLOOKUP(D2219, Spring!$A$1:$E$25, 3)</f>
        <v>923.64670083279998</v>
      </c>
      <c r="I2219" s="1">
        <f>VLOOKUP(D2219, Spring!$A$1:$E$25, 5)</f>
        <v>339.44621060481097</v>
      </c>
      <c r="J2219" s="1">
        <f t="shared" si="205"/>
        <v>1003.8389293022414</v>
      </c>
      <c r="K2219" s="47">
        <f t="shared" si="206"/>
        <v>18.779842652465554</v>
      </c>
      <c r="L2219" s="48">
        <f>Solar!K2236/1000*Variables!$B$3</f>
        <v>30.050650000000001</v>
      </c>
      <c r="M2219" s="1">
        <f>IF(E2219=1, VLOOKUP(D2219, Sheet1!$E$2:$G$26, 2), Sheet1!$G$3)</f>
        <v>0.20441999999999999</v>
      </c>
      <c r="N2219" s="1">
        <f>'Electricity Rates'!$J$3</f>
        <v>0.19270000000000001</v>
      </c>
      <c r="O2219" s="145">
        <f>L2219-K2219</f>
        <v>11.270807347534447</v>
      </c>
      <c r="P2219">
        <f t="shared" si="207"/>
        <v>3.6188756791301127</v>
      </c>
      <c r="Q2219">
        <f>IF(O2219&gt;0, IF(Q2218+O2219*Variables!$B$5&lt;Variables!$B$4, Q2218+O2219*Variables!$B$5, Variables!$B$4), IF(Q2218&gt;-O2219, Q2218+O2219/Variables!$B$5, 0))</f>
        <v>14.687646243540307</v>
      </c>
      <c r="R2219">
        <f>IF(O2219&gt;0, 0, IF(Q2218&gt;-O2219, 0, -O2219 - Q2218*Variables!$B$5))</f>
        <v>0</v>
      </c>
      <c r="S2219">
        <f t="shared" si="208"/>
        <v>0</v>
      </c>
      <c r="T2219">
        <f t="shared" si="209"/>
        <v>0</v>
      </c>
    </row>
    <row r="2220" spans="1:20" x14ac:dyDescent="0.3">
      <c r="A2220" s="3">
        <f t="shared" si="204"/>
        <v>43193</v>
      </c>
      <c r="B2220">
        <v>4</v>
      </c>
      <c r="C2220">
        <v>3</v>
      </c>
      <c r="D2220">
        <v>11</v>
      </c>
      <c r="E2220">
        <v>1</v>
      </c>
      <c r="F2220" s="1">
        <f>VLOOKUP(A2220,Weather!$A$1:$E$366, 5)</f>
        <v>0.28205128205128249</v>
      </c>
      <c r="G2220" s="1">
        <f>VLOOKUP(D2220, Spring!$A$1:$E$25, 2)</f>
        <v>1274.3362831858401</v>
      </c>
      <c r="H2220" s="1">
        <f>VLOOKUP(D2220, Spring!$A$1:$E$25, 3)</f>
        <v>962.46396540679098</v>
      </c>
      <c r="I2220" s="1">
        <f>VLOOKUP(D2220, Spring!$A$1:$E$25, 5)</f>
        <v>352.80034538247099</v>
      </c>
      <c r="J2220" s="1">
        <f t="shared" si="205"/>
        <v>1050.4279524726767</v>
      </c>
      <c r="K2220" s="47">
        <f t="shared" si="206"/>
        <v>19.651431210085061</v>
      </c>
      <c r="L2220" s="48">
        <f>Solar!K2237/1000*Variables!$B$3</f>
        <v>36.082500000000003</v>
      </c>
      <c r="M2220" s="1">
        <f>IF(E2220=1, VLOOKUP(D2220, Sheet1!$E$2:$G$26, 2), Sheet1!$G$3)</f>
        <v>0.20441999999999999</v>
      </c>
      <c r="N2220" s="1">
        <f>'Electricity Rates'!$J$3</f>
        <v>0.19270000000000001</v>
      </c>
      <c r="O2220" s="145">
        <f>L2220-K2220</f>
        <v>16.431068789914942</v>
      </c>
      <c r="P2220">
        <f t="shared" si="207"/>
        <v>3.7868307941833916</v>
      </c>
      <c r="Q2220">
        <f>IF(O2220&gt;0, IF(Q2219+O2220*Variables!$B$5&lt;Variables!$B$4, Q2219+O2220*Variables!$B$5, Variables!$B$4), IF(Q2219&gt;-O2220, Q2219+O2220/Variables!$B$5, 0))</f>
        <v>30.132850906060352</v>
      </c>
      <c r="R2220">
        <f>IF(O2220&gt;0, 0, IF(Q2219&gt;-O2220, 0, -O2220 - Q2219*Variables!$B$5))</f>
        <v>0</v>
      </c>
      <c r="S2220">
        <f t="shared" si="208"/>
        <v>0</v>
      </c>
      <c r="T2220">
        <f t="shared" si="209"/>
        <v>0</v>
      </c>
    </row>
    <row r="2221" spans="1:20" x14ac:dyDescent="0.3">
      <c r="A2221" s="3">
        <f t="shared" si="204"/>
        <v>43193</v>
      </c>
      <c r="B2221">
        <v>4</v>
      </c>
      <c r="C2221">
        <v>3</v>
      </c>
      <c r="D2221">
        <v>12</v>
      </c>
      <c r="E2221">
        <v>1</v>
      </c>
      <c r="F2221" s="1">
        <f>VLOOKUP(A2221,Weather!$A$1:$E$366, 5)</f>
        <v>0.28205128205128249</v>
      </c>
      <c r="G2221" s="1">
        <f>VLOOKUP(D2221, Spring!$A$1:$E$25, 2)</f>
        <v>1314.1592920353901</v>
      </c>
      <c r="H2221" s="1">
        <f>VLOOKUP(D2221, Spring!$A$1:$E$25, 3)</f>
        <v>983.10377962844302</v>
      </c>
      <c r="I2221" s="1">
        <f>VLOOKUP(D2221, Spring!$A$1:$E$25, 5)</f>
        <v>344.20503159464602</v>
      </c>
      <c r="J2221" s="1">
        <f t="shared" si="205"/>
        <v>1076.4784113329667</v>
      </c>
      <c r="K2221" s="47">
        <f t="shared" si="206"/>
        <v>20.138783816305292</v>
      </c>
      <c r="L2221" s="48">
        <f>Solar!K2238/1000*Variables!$B$3</f>
        <v>38.397849999999998</v>
      </c>
      <c r="M2221" s="1">
        <f>IF(E2221=1, VLOOKUP(D2221, Sheet1!$E$2:$G$26, 2), Sheet1!$G$3)</f>
        <v>0.20441999999999999</v>
      </c>
      <c r="N2221" s="1">
        <f>'Electricity Rates'!$J$3</f>
        <v>0.19270000000000001</v>
      </c>
      <c r="O2221" s="145">
        <f>L2221-K2221</f>
        <v>18.259066183694706</v>
      </c>
      <c r="P2221">
        <f t="shared" si="207"/>
        <v>3.88074364140203</v>
      </c>
      <c r="Q2221">
        <f>IF(O2221&gt;0, IF(Q2220+O2221*Variables!$B$5&lt;Variables!$B$4, Q2220+O2221*Variables!$B$5, Variables!$B$4), IF(Q2220&gt;-O2221, Q2220+O2221/Variables!$B$5, 0))</f>
        <v>47.296373118733371</v>
      </c>
      <c r="R2221">
        <f>IF(O2221&gt;0, 0, IF(Q2220&gt;-O2221, 0, -O2221 - Q2220*Variables!$B$5))</f>
        <v>0</v>
      </c>
      <c r="S2221">
        <f t="shared" si="208"/>
        <v>0</v>
      </c>
      <c r="T2221">
        <f t="shared" si="209"/>
        <v>0</v>
      </c>
    </row>
    <row r="2222" spans="1:20" x14ac:dyDescent="0.3">
      <c r="A2222" s="3">
        <f t="shared" si="204"/>
        <v>43193</v>
      </c>
      <c r="B2222">
        <v>4</v>
      </c>
      <c r="C2222">
        <v>3</v>
      </c>
      <c r="D2222">
        <v>13</v>
      </c>
      <c r="E2222">
        <v>1</v>
      </c>
      <c r="F2222" s="1">
        <f>VLOOKUP(A2222,Weather!$A$1:$E$366, 5)</f>
        <v>0.28205128205128249</v>
      </c>
      <c r="G2222" s="1">
        <f>VLOOKUP(D2222, Spring!$A$1:$E$25, 2)</f>
        <v>1362.8318584070701</v>
      </c>
      <c r="H2222" s="1">
        <f>VLOOKUP(D2222, Spring!$A$1:$E$25, 3)</f>
        <v>999.59961563100603</v>
      </c>
      <c r="I2222" s="1">
        <f>VLOOKUP(D2222, Spring!$A$1:$E$25, 5)</f>
        <v>326.84269398328001</v>
      </c>
      <c r="J2222" s="1">
        <f t="shared" si="205"/>
        <v>1102.0497353883575</v>
      </c>
      <c r="K2222" s="47">
        <f t="shared" si="206"/>
        <v>20.617172757157828</v>
      </c>
      <c r="L2222" s="48">
        <f>Solar!K2239/1000*Variables!$B$3</f>
        <v>40.719650000000001</v>
      </c>
      <c r="M2222" s="1">
        <f>IF(E2222=1, VLOOKUP(D2222, Sheet1!$E$2:$G$26, 2), Sheet1!$G$3)</f>
        <v>0.20441999999999999</v>
      </c>
      <c r="N2222" s="1">
        <f>'Electricity Rates'!$J$3</f>
        <v>0.19270000000000001</v>
      </c>
      <c r="O2222" s="145">
        <f>L2222-K2222</f>
        <v>20.102477242842173</v>
      </c>
      <c r="P2222">
        <f t="shared" si="207"/>
        <v>3.9729291903043138</v>
      </c>
      <c r="Q2222">
        <f>IF(O2222&gt;0, IF(Q2221+O2222*Variables!$B$5&lt;Variables!$B$4, Q2221+O2222*Variables!$B$5, Variables!$B$4), IF(Q2221&gt;-O2222, Q2221+O2222/Variables!$B$5, 0))</f>
        <v>66.192701727005016</v>
      </c>
      <c r="R2222">
        <f>IF(O2222&gt;0, 0, IF(Q2221&gt;-O2222, 0, -O2222 - Q2221*Variables!$B$5))</f>
        <v>0</v>
      </c>
      <c r="S2222">
        <f t="shared" si="208"/>
        <v>0</v>
      </c>
      <c r="T2222">
        <f t="shared" si="209"/>
        <v>0</v>
      </c>
    </row>
    <row r="2223" spans="1:20" x14ac:dyDescent="0.3">
      <c r="A2223" s="3">
        <f t="shared" si="204"/>
        <v>43193</v>
      </c>
      <c r="B2223">
        <v>4</v>
      </c>
      <c r="C2223">
        <v>3</v>
      </c>
      <c r="D2223">
        <v>14</v>
      </c>
      <c r="E2223">
        <v>1</v>
      </c>
      <c r="F2223" s="1">
        <f>VLOOKUP(A2223,Weather!$A$1:$E$366, 5)</f>
        <v>0.28205128205128249</v>
      </c>
      <c r="G2223" s="1">
        <f>VLOOKUP(D2223, Spring!$A$1:$E$25, 2)</f>
        <v>1402.65486725663</v>
      </c>
      <c r="H2223" s="1">
        <f>VLOOKUP(D2223, Spring!$A$1:$E$25, 3)</f>
        <v>1011.55108904548</v>
      </c>
      <c r="I2223" s="1">
        <f>VLOOKUP(D2223, Spring!$A$1:$E$25, 5)</f>
        <v>309.49016837395499</v>
      </c>
      <c r="J2223" s="1">
        <f t="shared" si="205"/>
        <v>1121.8624111050353</v>
      </c>
      <c r="K2223" s="47">
        <f t="shared" si="206"/>
        <v>20.98782876742251</v>
      </c>
      <c r="L2223" s="48">
        <f>Solar!K2240/1000*Variables!$B$3</f>
        <v>38.477200000000003</v>
      </c>
      <c r="M2223" s="1">
        <f>IF(E2223=1, VLOOKUP(D2223, Sheet1!$E$2:$G$26, 2), Sheet1!$G$3)</f>
        <v>0.20441999999999999</v>
      </c>
      <c r="N2223" s="1">
        <f>'Electricity Rates'!$J$3</f>
        <v>0.19270000000000001</v>
      </c>
      <c r="O2223" s="145">
        <f>L2223-K2223</f>
        <v>17.489371232577493</v>
      </c>
      <c r="P2223">
        <f t="shared" si="207"/>
        <v>4.0443546034823177</v>
      </c>
      <c r="Q2223">
        <f>IF(O2223&gt;0, IF(Q2222+O2223*Variables!$B$5&lt;Variables!$B$4, Q2222+O2223*Variables!$B$5, Variables!$B$4), IF(Q2222&gt;-O2223, Q2222+O2223/Variables!$B$5, 0))</f>
        <v>82.632710685627856</v>
      </c>
      <c r="R2223">
        <f>IF(O2223&gt;0, 0, IF(Q2222&gt;-O2223, 0, -O2223 - Q2222*Variables!$B$5))</f>
        <v>0</v>
      </c>
      <c r="S2223">
        <f t="shared" si="208"/>
        <v>0</v>
      </c>
      <c r="T2223">
        <f t="shared" si="209"/>
        <v>0</v>
      </c>
    </row>
    <row r="2224" spans="1:20" x14ac:dyDescent="0.3">
      <c r="A2224" s="3">
        <f t="shared" si="204"/>
        <v>43193</v>
      </c>
      <c r="B2224">
        <v>4</v>
      </c>
      <c r="C2224">
        <v>3</v>
      </c>
      <c r="D2224">
        <v>15</v>
      </c>
      <c r="E2224">
        <v>1</v>
      </c>
      <c r="F2224" s="1">
        <f>VLOOKUP(A2224,Weather!$A$1:$E$366, 5)</f>
        <v>0.28205128205128249</v>
      </c>
      <c r="G2224" s="1">
        <f>VLOOKUP(D2224, Spring!$A$1:$E$25, 2)</f>
        <v>1371.6814159292001</v>
      </c>
      <c r="H2224" s="1">
        <f>VLOOKUP(D2224, Spring!$A$1:$E$25, 3)</f>
        <v>1005.48526585522</v>
      </c>
      <c r="I2224" s="1">
        <f>VLOOKUP(D2224, Spring!$A$1:$E$25, 5)</f>
        <v>300.89485458612899</v>
      </c>
      <c r="J2224" s="1">
        <f t="shared" si="205"/>
        <v>1108.7713594658298</v>
      </c>
      <c r="K2224" s="47">
        <f t="shared" si="206"/>
        <v>20.742921060854016</v>
      </c>
      <c r="L2224" s="48">
        <f>Solar!K2241/1000*Variables!$B$3</f>
        <v>33.477449999999997</v>
      </c>
      <c r="M2224" s="1">
        <f>IF(E2224=1, VLOOKUP(D2224, Sheet1!$E$2:$G$26, 2), Sheet1!$G$3)</f>
        <v>0.20441999999999999</v>
      </c>
      <c r="N2224" s="1">
        <f>'Electricity Rates'!$J$3</f>
        <v>0.19270000000000001</v>
      </c>
      <c r="O2224" s="145">
        <f>L2224-K2224</f>
        <v>12.734528939145981</v>
      </c>
      <c r="P2224">
        <f t="shared" si="207"/>
        <v>3.9971608884265692</v>
      </c>
      <c r="Q2224">
        <f>IF(O2224&gt;0, IF(Q2223+O2224*Variables!$B$5&lt;Variables!$B$4, Q2223+O2224*Variables!$B$5, Variables!$B$4), IF(Q2223&gt;-O2224, Q2223+O2224/Variables!$B$5, 0))</f>
        <v>94.603167888425077</v>
      </c>
      <c r="R2224">
        <f>IF(O2224&gt;0, 0, IF(Q2223&gt;-O2224, 0, -O2224 - Q2223*Variables!$B$5))</f>
        <v>0</v>
      </c>
      <c r="S2224">
        <f t="shared" si="208"/>
        <v>0</v>
      </c>
      <c r="T2224">
        <f t="shared" si="209"/>
        <v>0</v>
      </c>
    </row>
    <row r="2225" spans="1:20" x14ac:dyDescent="0.3">
      <c r="A2225" s="3">
        <f t="shared" si="204"/>
        <v>43193</v>
      </c>
      <c r="B2225">
        <v>4</v>
      </c>
      <c r="C2225">
        <v>3</v>
      </c>
      <c r="D2225">
        <v>16</v>
      </c>
      <c r="E2225">
        <v>1</v>
      </c>
      <c r="F2225" s="1">
        <f>VLOOKUP(A2225,Weather!$A$1:$E$366, 5)</f>
        <v>0.28205128205128249</v>
      </c>
      <c r="G2225" s="1">
        <f>VLOOKUP(D2225, Spring!$A$1:$E$25, 2)</f>
        <v>1283.1858407079601</v>
      </c>
      <c r="H2225" s="1">
        <f>VLOOKUP(D2225, Spring!$A$1:$E$25, 3)</f>
        <v>954.93673926969905</v>
      </c>
      <c r="I2225" s="1">
        <f>VLOOKUP(D2225, Spring!$A$1:$E$25, 5)</f>
        <v>270.36971623690101</v>
      </c>
      <c r="J2225" s="1">
        <f t="shared" si="205"/>
        <v>1047.519819162542</v>
      </c>
      <c r="K2225" s="47">
        <f t="shared" si="206"/>
        <v>19.597025782697735</v>
      </c>
      <c r="L2225" s="48">
        <f>Solar!K2242/1000*Variables!$B$3</f>
        <v>25.415549999999996</v>
      </c>
      <c r="M2225" s="1">
        <f>IF(E2225=1, VLOOKUP(D2225, Sheet1!$E$2:$G$26, 2), Sheet1!$G$3)</f>
        <v>0.20441999999999999</v>
      </c>
      <c r="N2225" s="1">
        <f>'Electricity Rates'!$J$3</f>
        <v>0.19270000000000001</v>
      </c>
      <c r="O2225" s="145">
        <f>L2225-K2225</f>
        <v>5.8185242173022615</v>
      </c>
      <c r="P2225">
        <f t="shared" si="207"/>
        <v>3.7763468683258536</v>
      </c>
      <c r="Q2225">
        <f>IF(O2225&gt;0, IF(Q2224+O2225*Variables!$B$5&lt;Variables!$B$4, Q2224+O2225*Variables!$B$5, Variables!$B$4), IF(Q2224&gt;-O2225, Q2224+O2225/Variables!$B$5, 0))</f>
        <v>100</v>
      </c>
      <c r="R2225">
        <f>IF(O2225&gt;0, 0, IF(Q2224&gt;-O2225, 0, -O2225 - Q2224*Variables!$B$5))</f>
        <v>0</v>
      </c>
      <c r="S2225">
        <f t="shared" si="208"/>
        <v>0</v>
      </c>
      <c r="T2225">
        <f t="shared" si="209"/>
        <v>0</v>
      </c>
    </row>
    <row r="2226" spans="1:20" x14ac:dyDescent="0.3">
      <c r="A2226" s="3">
        <f t="shared" si="204"/>
        <v>43193</v>
      </c>
      <c r="B2226">
        <v>4</v>
      </c>
      <c r="C2226">
        <v>3</v>
      </c>
      <c r="D2226">
        <v>17</v>
      </c>
      <c r="E2226">
        <v>1</v>
      </c>
      <c r="F2226" s="1">
        <f>VLOOKUP(A2226,Weather!$A$1:$E$366, 5)</f>
        <v>0.28205128205128249</v>
      </c>
      <c r="G2226" s="1">
        <f>VLOOKUP(D2226, Spring!$A$1:$E$25, 2)</f>
        <v>973.45132743362797</v>
      </c>
      <c r="H2226" s="1">
        <f>VLOOKUP(D2226, Spring!$A$1:$E$25, 3)</f>
        <v>850.97693786034597</v>
      </c>
      <c r="I2226" s="1">
        <f>VLOOKUP(D2226, Spring!$A$1:$E$25, 5)</f>
        <v>257.39334353781499</v>
      </c>
      <c r="J2226" s="1">
        <f t="shared" si="205"/>
        <v>885.52099645793839</v>
      </c>
      <c r="K2226" s="47">
        <f t="shared" si="206"/>
        <v>16.566347940395083</v>
      </c>
      <c r="L2226" s="48">
        <f>Solar!K2243/1000*Variables!$B$3</f>
        <v>15.19295</v>
      </c>
      <c r="M2226" s="1">
        <f>IF(E2226=1, VLOOKUP(D2226, Sheet1!$E$2:$G$26, 2), Sheet1!$G$3)</f>
        <v>0.20441999999999999</v>
      </c>
      <c r="N2226" s="1">
        <f>'Electricity Rates'!$J$3</f>
        <v>0.19270000000000001</v>
      </c>
      <c r="O2226" s="145">
        <f>L2226-K2226</f>
        <v>-1.3733979403950833</v>
      </c>
      <c r="P2226">
        <f t="shared" si="207"/>
        <v>3.1923352481141327</v>
      </c>
      <c r="Q2226">
        <f>IF(O2226&gt;0, IF(Q2225+O2226*Variables!$B$5&lt;Variables!$B$4, Q2225+O2226*Variables!$B$5, Variables!$B$4), IF(Q2225&gt;-O2226, Q2225+O2226/Variables!$B$5, 0))</f>
        <v>98.538938361281822</v>
      </c>
      <c r="R2226">
        <f>IF(O2226&gt;0, 0, IF(Q2225&gt;-O2226, 0, -O2226 - Q2225*Variables!$B$5))</f>
        <v>0</v>
      </c>
      <c r="S2226">
        <f t="shared" si="208"/>
        <v>0</v>
      </c>
      <c r="T2226">
        <f t="shared" si="209"/>
        <v>0</v>
      </c>
    </row>
    <row r="2227" spans="1:20" x14ac:dyDescent="0.3">
      <c r="A2227" s="3">
        <f t="shared" si="204"/>
        <v>43193</v>
      </c>
      <c r="B2227">
        <v>4</v>
      </c>
      <c r="C2227">
        <v>3</v>
      </c>
      <c r="D2227">
        <v>18</v>
      </c>
      <c r="E2227">
        <v>1</v>
      </c>
      <c r="F2227" s="1">
        <f>VLOOKUP(A2227,Weather!$A$1:$E$366, 5)</f>
        <v>0.28205128205128249</v>
      </c>
      <c r="G2227" s="1">
        <f>VLOOKUP(D2227, Spring!$A$1:$E$25, 2)</f>
        <v>690.26548672566298</v>
      </c>
      <c r="H2227" s="1">
        <f>VLOOKUP(D2227, Spring!$A$1:$E$25, 3)</f>
        <v>590.923299339663</v>
      </c>
      <c r="I2227" s="1">
        <f>VLOOKUP(D2227, Spring!$A$1:$E$25, 5)</f>
        <v>248.81274775305101</v>
      </c>
      <c r="J2227" s="1">
        <f t="shared" si="205"/>
        <v>618.94289065366308</v>
      </c>
      <c r="K2227" s="47">
        <f t="shared" si="206"/>
        <v>11.579198373405854</v>
      </c>
      <c r="L2227" s="48">
        <f>Solar!K2244/1000*Variables!$B$3</f>
        <v>4.7343500000000001</v>
      </c>
      <c r="M2227" s="1">
        <f>IF(E2227=1, VLOOKUP(D2227, Sheet1!$E$2:$G$26, 2), Sheet1!$G$3)</f>
        <v>0.20441999999999999</v>
      </c>
      <c r="N2227" s="1">
        <f>'Electricity Rates'!$J$3</f>
        <v>0.19270000000000001</v>
      </c>
      <c r="O2227" s="145">
        <f>L2227-K2227</f>
        <v>-6.8448483734058536</v>
      </c>
      <c r="P2227">
        <f t="shared" si="207"/>
        <v>2.2313115265553081</v>
      </c>
      <c r="Q2227">
        <f>IF(O2227&gt;0, IF(Q2226+O2227*Variables!$B$5&lt;Variables!$B$4, Q2226+O2227*Variables!$B$5, Variables!$B$4), IF(Q2226&gt;-O2227, Q2226+O2227/Variables!$B$5, 0))</f>
        <v>91.257184772552193</v>
      </c>
      <c r="R2227">
        <f>IF(O2227&gt;0, 0, IF(Q2226&gt;-O2227, 0, -O2227 - Q2226*Variables!$B$5))</f>
        <v>0</v>
      </c>
      <c r="S2227">
        <f t="shared" si="208"/>
        <v>0</v>
      </c>
      <c r="T2227">
        <f t="shared" si="209"/>
        <v>0</v>
      </c>
    </row>
    <row r="2228" spans="1:20" x14ac:dyDescent="0.3">
      <c r="A2228" s="3">
        <f t="shared" si="204"/>
        <v>43193</v>
      </c>
      <c r="B2228">
        <v>4</v>
      </c>
      <c r="C2228">
        <v>3</v>
      </c>
      <c r="D2228">
        <v>19</v>
      </c>
      <c r="E2228">
        <v>1</v>
      </c>
      <c r="F2228" s="1">
        <f>VLOOKUP(A2228,Weather!$A$1:$E$366, 5)</f>
        <v>0.28205128205128249</v>
      </c>
      <c r="G2228" s="1">
        <f>VLOOKUP(D2228, Spring!$A$1:$E$25, 2)</f>
        <v>482.300884955752</v>
      </c>
      <c r="H2228" s="1">
        <f>VLOOKUP(D2228, Spring!$A$1:$E$25, 3)</f>
        <v>454.99679692504799</v>
      </c>
      <c r="I2228" s="1">
        <f>VLOOKUP(D2228, Spring!$A$1:$E$25, 5)</f>
        <v>266.52341143686903</v>
      </c>
      <c r="J2228" s="1">
        <f t="shared" si="205"/>
        <v>462.6979499593491</v>
      </c>
      <c r="K2228" s="47">
        <f t="shared" si="206"/>
        <v>8.6561642931051406</v>
      </c>
      <c r="L2228" s="48">
        <f>Solar!K2245/1000*Variables!$B$3</f>
        <v>0.2666</v>
      </c>
      <c r="M2228" s="1">
        <f>IF(E2228=1, VLOOKUP(D2228, Sheet1!$E$2:$G$26, 2), Sheet1!$G$3)</f>
        <v>0.20441999999999999</v>
      </c>
      <c r="N2228" s="1">
        <f>'Electricity Rates'!$J$3</f>
        <v>0.19270000000000001</v>
      </c>
      <c r="O2228" s="145">
        <f>L2228-K2228</f>
        <v>-8.3895642931051402</v>
      </c>
      <c r="P2228">
        <f t="shared" si="207"/>
        <v>1.6680428592813608</v>
      </c>
      <c r="Q2228">
        <f>IF(O2228&gt;0, IF(Q2227+O2228*Variables!$B$5&lt;Variables!$B$4, Q2227+O2228*Variables!$B$5, Variables!$B$4), IF(Q2227&gt;-O2228, Q2227+O2228/Variables!$B$5, 0))</f>
        <v>82.332116375631827</v>
      </c>
      <c r="R2228">
        <f>IF(O2228&gt;0, 0, IF(Q2227&gt;-O2228, 0, -O2228 - Q2227*Variables!$B$5))</f>
        <v>0</v>
      </c>
      <c r="S2228">
        <f t="shared" si="208"/>
        <v>0</v>
      </c>
      <c r="T2228">
        <f t="shared" si="209"/>
        <v>0</v>
      </c>
    </row>
    <row r="2229" spans="1:20" x14ac:dyDescent="0.3">
      <c r="A2229" s="3">
        <f t="shared" si="204"/>
        <v>43193</v>
      </c>
      <c r="B2229">
        <v>4</v>
      </c>
      <c r="C2229">
        <v>3</v>
      </c>
      <c r="D2229">
        <v>20</v>
      </c>
      <c r="E2229">
        <v>1</v>
      </c>
      <c r="F2229" s="1">
        <f>VLOOKUP(A2229,Weather!$A$1:$E$366, 5)</f>
        <v>0.28205128205128249</v>
      </c>
      <c r="G2229" s="1">
        <f>VLOOKUP(D2229, Spring!$A$1:$E$25, 2)</f>
        <v>415.92920353982299</v>
      </c>
      <c r="H2229" s="1">
        <f>VLOOKUP(D2229, Spring!$A$1:$E$25, 3)</f>
        <v>371.98648067830999</v>
      </c>
      <c r="I2229" s="1">
        <f>VLOOKUP(D2229, Spring!$A$1:$E$25, 5)</f>
        <v>284.25369912476901</v>
      </c>
      <c r="J2229" s="1">
        <f t="shared" si="205"/>
        <v>384.38058199822393</v>
      </c>
      <c r="K2229" s="47">
        <f t="shared" si="206"/>
        <v>7.1910011037401809</v>
      </c>
      <c r="L2229" s="48">
        <f>Solar!K2246/1000*Variables!$B$3</f>
        <v>0</v>
      </c>
      <c r="M2229" s="1">
        <f>IF(E2229=1, VLOOKUP(D2229, Sheet1!$E$2:$G$26, 2), Sheet1!$G$3)</f>
        <v>0.20441999999999999</v>
      </c>
      <c r="N2229" s="1">
        <f>'Electricity Rates'!$J$3</f>
        <v>0.19270000000000001</v>
      </c>
      <c r="O2229" s="145">
        <f>L2229-K2229</f>
        <v>-7.1910011037401809</v>
      </c>
      <c r="P2229">
        <f t="shared" si="207"/>
        <v>1.385705912690733</v>
      </c>
      <c r="Q2229">
        <f>IF(O2229&gt;0, IF(Q2228+O2229*Variables!$B$5&lt;Variables!$B$4, Q2228+O2229*Variables!$B$5, Variables!$B$4), IF(Q2228&gt;-O2229, Q2228+O2229/Variables!$B$5, 0))</f>
        <v>74.682115201440141</v>
      </c>
      <c r="R2229">
        <f>IF(O2229&gt;0, 0, IF(Q2228&gt;-O2229, 0, -O2229 - Q2228*Variables!$B$5))</f>
        <v>0</v>
      </c>
      <c r="S2229">
        <f t="shared" si="208"/>
        <v>0</v>
      </c>
      <c r="T2229">
        <f t="shared" si="209"/>
        <v>0</v>
      </c>
    </row>
    <row r="2230" spans="1:20" x14ac:dyDescent="0.3">
      <c r="A2230" s="3">
        <f t="shared" si="204"/>
        <v>43193</v>
      </c>
      <c r="B2230">
        <v>4</v>
      </c>
      <c r="C2230">
        <v>3</v>
      </c>
      <c r="D2230">
        <v>21</v>
      </c>
      <c r="E2230">
        <v>1</v>
      </c>
      <c r="F2230" s="1">
        <f>VLOOKUP(A2230,Weather!$A$1:$E$366, 5)</f>
        <v>0.28205128205128249</v>
      </c>
      <c r="G2230" s="1">
        <f>VLOOKUP(D2230, Spring!$A$1:$E$25, 2)</f>
        <v>371.68141592920301</v>
      </c>
      <c r="H2230" s="1">
        <f>VLOOKUP(D2230, Spring!$A$1:$E$25, 3)</f>
        <v>318.10538116591903</v>
      </c>
      <c r="I2230" s="1">
        <f>VLOOKUP(D2230, Spring!$A$1:$E$25, 5)</f>
        <v>271.28223242670401</v>
      </c>
      <c r="J2230" s="1">
        <f t="shared" si="205"/>
        <v>333.21657045812736</v>
      </c>
      <c r="K2230" s="47">
        <f t="shared" si="206"/>
        <v>6.2338235544895024</v>
      </c>
      <c r="L2230" s="48">
        <f>Solar!K2247/1000*Variables!$B$3</f>
        <v>0</v>
      </c>
      <c r="M2230" s="1">
        <f>IF(E2230=1, VLOOKUP(D2230, Sheet1!$E$2:$G$26, 2), Sheet1!$G$3)</f>
        <v>0.20441999999999999</v>
      </c>
      <c r="N2230" s="1">
        <f>'Electricity Rates'!$J$3</f>
        <v>0.19270000000000001</v>
      </c>
      <c r="O2230" s="145">
        <f>L2230-K2230</f>
        <v>-6.2338235544895024</v>
      </c>
      <c r="P2230">
        <f t="shared" si="207"/>
        <v>1.2012577989501272</v>
      </c>
      <c r="Q2230">
        <f>IF(O2230&gt;0, IF(Q2229+O2230*Variables!$B$5&lt;Variables!$B$4, Q2229+O2230*Variables!$B$5, Variables!$B$4), IF(Q2229&gt;-O2230, Q2229+O2230/Variables!$B$5, 0))</f>
        <v>68.050388015813013</v>
      </c>
      <c r="R2230">
        <f>IF(O2230&gt;0, 0, IF(Q2229&gt;-O2230, 0, -O2230 - Q2229*Variables!$B$5))</f>
        <v>0</v>
      </c>
      <c r="S2230">
        <f t="shared" si="208"/>
        <v>0</v>
      </c>
      <c r="T2230">
        <f t="shared" si="209"/>
        <v>0</v>
      </c>
    </row>
    <row r="2231" spans="1:20" x14ac:dyDescent="0.3">
      <c r="A2231" s="3">
        <f t="shared" si="204"/>
        <v>43193</v>
      </c>
      <c r="B2231">
        <v>4</v>
      </c>
      <c r="C2231">
        <v>3</v>
      </c>
      <c r="D2231">
        <v>22</v>
      </c>
      <c r="E2231">
        <v>1</v>
      </c>
      <c r="F2231" s="1">
        <f>VLOOKUP(A2231,Weather!$A$1:$E$366, 5)</f>
        <v>0.28205128205128249</v>
      </c>
      <c r="G2231" s="1">
        <f>VLOOKUP(D2231, Spring!$A$1:$E$25, 2)</f>
        <v>345.13274336283098</v>
      </c>
      <c r="H2231" s="1">
        <f>VLOOKUP(D2231, Spring!$A$1:$E$25, 3)</f>
        <v>289.79820627802701</v>
      </c>
      <c r="I2231" s="1">
        <f>VLOOKUP(D2231, Spring!$A$1:$E$25, 5)</f>
        <v>275.85953137878198</v>
      </c>
      <c r="J2231" s="1">
        <f t="shared" si="205"/>
        <v>305.40538340451019</v>
      </c>
      <c r="K2231" s="47">
        <f t="shared" si="206"/>
        <v>5.7135312031973919</v>
      </c>
      <c r="L2231" s="48">
        <f>Solar!K2248/1000*Variables!$B$3</f>
        <v>0</v>
      </c>
      <c r="M2231" s="1">
        <f>IF(E2231=1, VLOOKUP(D2231, Sheet1!$E$2:$G$26, 2), Sheet1!$G$3)</f>
        <v>0.18618000000000001</v>
      </c>
      <c r="N2231" s="1">
        <f>'Electricity Rates'!$J$3</f>
        <v>0.19270000000000001</v>
      </c>
      <c r="O2231" s="145">
        <f>L2231-K2231</f>
        <v>-5.7135312031973919</v>
      </c>
      <c r="P2231">
        <f t="shared" si="207"/>
        <v>1.1009974628561374</v>
      </c>
      <c r="Q2231">
        <f>IF(O2231&gt;0, IF(Q2230+O2231*Variables!$B$5&lt;Variables!$B$4, Q2230+O2231*Variables!$B$5, Variables!$B$4), IF(Q2230&gt;-O2231, Q2230+O2231/Variables!$B$5, 0))</f>
        <v>61.972163331560466</v>
      </c>
      <c r="R2231">
        <f>IF(O2231&gt;0, 0, IF(Q2230&gt;-O2231, 0, -O2231 - Q2230*Variables!$B$5))</f>
        <v>0</v>
      </c>
      <c r="S2231">
        <f t="shared" si="208"/>
        <v>0</v>
      </c>
      <c r="T2231">
        <f t="shared" si="209"/>
        <v>0</v>
      </c>
    </row>
    <row r="2232" spans="1:20" x14ac:dyDescent="0.3">
      <c r="A2232" s="3">
        <f t="shared" si="204"/>
        <v>43193</v>
      </c>
      <c r="B2232">
        <v>4</v>
      </c>
      <c r="C2232">
        <v>3</v>
      </c>
      <c r="D2232">
        <v>23</v>
      </c>
      <c r="E2232">
        <v>1</v>
      </c>
      <c r="F2232" s="1">
        <f>VLOOKUP(A2232,Weather!$A$1:$E$366, 5)</f>
        <v>0.28205128205128249</v>
      </c>
      <c r="G2232" s="1">
        <f>VLOOKUP(D2232, Spring!$A$1:$E$25, 2)</f>
        <v>318.58407079646003</v>
      </c>
      <c r="H2232" s="1">
        <f>VLOOKUP(D2232, Spring!$A$1:$E$25, 3)</f>
        <v>270.57975656630401</v>
      </c>
      <c r="I2232" s="1">
        <f>VLOOKUP(D2232, Spring!$A$1:$E$25, 5)</f>
        <v>271.64527650221697</v>
      </c>
      <c r="J2232" s="1">
        <f t="shared" si="205"/>
        <v>284.11943493891215</v>
      </c>
      <c r="K2232" s="47">
        <f t="shared" si="206"/>
        <v>5.3153131711767756</v>
      </c>
      <c r="L2232" s="48">
        <f>Solar!K2249/1000*Variables!$B$3</f>
        <v>0</v>
      </c>
      <c r="M2232" s="1">
        <f>IF(E2232=1, VLOOKUP(D2232, Sheet1!$E$2:$G$26, 2), Sheet1!$G$3)</f>
        <v>0.18618000000000001</v>
      </c>
      <c r="N2232" s="1">
        <f>'Electricity Rates'!$J$3</f>
        <v>0.19270000000000001</v>
      </c>
      <c r="O2232" s="145">
        <f>L2232-K2232</f>
        <v>-5.3153131711767756</v>
      </c>
      <c r="P2232">
        <f t="shared" si="207"/>
        <v>1.0242608480857647</v>
      </c>
      <c r="Q2232">
        <f>IF(O2232&gt;0, IF(Q2231+O2232*Variables!$B$5&lt;Variables!$B$4, Q2231+O2232*Variables!$B$5, Variables!$B$4), IF(Q2231&gt;-O2232, Q2231+O2232/Variables!$B$5, 0))</f>
        <v>56.317574851585171</v>
      </c>
      <c r="R2232">
        <f>IF(O2232&gt;0, 0, IF(Q2231&gt;-O2232, 0, -O2232 - Q2231*Variables!$B$5))</f>
        <v>0</v>
      </c>
      <c r="S2232">
        <f t="shared" si="208"/>
        <v>0</v>
      </c>
      <c r="T2232">
        <f t="shared" si="209"/>
        <v>0</v>
      </c>
    </row>
    <row r="2233" spans="1:20" x14ac:dyDescent="0.3">
      <c r="A2233" s="3">
        <f t="shared" si="204"/>
        <v>43193</v>
      </c>
      <c r="B2233">
        <v>4</v>
      </c>
      <c r="C2233">
        <v>3</v>
      </c>
      <c r="D2233">
        <v>24</v>
      </c>
      <c r="E2233">
        <v>1</v>
      </c>
      <c r="F2233" s="1">
        <f>VLOOKUP(A2233,Weather!$A$1:$E$366, 5)</f>
        <v>0.28205128205128249</v>
      </c>
      <c r="G2233" s="1">
        <f>VLOOKUP(D2233, Spring!$A$1:$E$25, 2)</f>
        <v>287.61061946902601</v>
      </c>
      <c r="H2233" s="1">
        <f>VLOOKUP(D2233, Spring!$A$1:$E$25, 3)</f>
        <v>251.20115310698301</v>
      </c>
      <c r="I2233" s="1">
        <f>VLOOKUP(D2233, Spring!$A$1:$E$25, 5)</f>
        <v>267.465363632795</v>
      </c>
      <c r="J2233" s="1">
        <f t="shared" si="205"/>
        <v>261.47048977320026</v>
      </c>
      <c r="K2233" s="47">
        <f t="shared" si="206"/>
        <v>4.8915961643537358</v>
      </c>
      <c r="L2233" s="48">
        <f>Solar!K2250/1000*Variables!$B$3</f>
        <v>0</v>
      </c>
      <c r="M2233" s="1">
        <f>IF(E2233=1, VLOOKUP(D2233, Sheet1!$E$2:$G$26, 2), Sheet1!$G$3)</f>
        <v>0.18618000000000001</v>
      </c>
      <c r="N2233" s="1">
        <f>'Electricity Rates'!$J$3</f>
        <v>0.19270000000000001</v>
      </c>
      <c r="O2233" s="145">
        <f>L2233-K2233</f>
        <v>-4.8915961643537358</v>
      </c>
      <c r="P2233">
        <f t="shared" si="207"/>
        <v>0.94261058087096494</v>
      </c>
      <c r="Q2233">
        <f>IF(O2233&gt;0, IF(Q2232+O2233*Variables!$B$5&lt;Variables!$B$4, Q2232+O2233*Variables!$B$5, Variables!$B$4), IF(Q2232&gt;-O2233, Q2232+O2233/Variables!$B$5, 0))</f>
        <v>51.113749144825874</v>
      </c>
      <c r="R2233">
        <f>IF(O2233&gt;0, 0, IF(Q2232&gt;-O2233, 0, -O2233 - Q2232*Variables!$B$5))</f>
        <v>0</v>
      </c>
      <c r="S2233">
        <f t="shared" si="208"/>
        <v>0</v>
      </c>
      <c r="T2233">
        <f t="shared" si="209"/>
        <v>0</v>
      </c>
    </row>
    <row r="2234" spans="1:20" x14ac:dyDescent="0.3">
      <c r="A2234" s="3">
        <f t="shared" si="204"/>
        <v>43194</v>
      </c>
      <c r="B2234">
        <v>4</v>
      </c>
      <c r="C2234">
        <v>4</v>
      </c>
      <c r="D2234">
        <v>1</v>
      </c>
      <c r="E2234">
        <v>1</v>
      </c>
      <c r="F2234" s="1">
        <f>VLOOKUP(A2234,Weather!$A$1:$E$366, 5)</f>
        <v>0.28205128205128249</v>
      </c>
      <c r="G2234" s="1">
        <f>VLOOKUP(D2234, Spring!$A$1:$E$25, 2)</f>
        <v>284.91351697629602</v>
      </c>
      <c r="H2234" s="1">
        <f>VLOOKUP(D2234, Spring!$A$1:$E$25, 3)</f>
        <v>272.00797092955099</v>
      </c>
      <c r="I2234" s="1">
        <f>VLOOKUP(D2234, Spring!$A$1:$E$25, 5)</f>
        <v>272.01322657875102</v>
      </c>
      <c r="J2234" s="1">
        <f t="shared" si="205"/>
        <v>275.64799673760729</v>
      </c>
      <c r="K2234" s="47">
        <f t="shared" si="206"/>
        <v>5.1568293030813477</v>
      </c>
      <c r="L2234" s="48">
        <f>Solar!K2251/1000*Variables!$B$3</f>
        <v>0</v>
      </c>
      <c r="M2234" s="1">
        <f>IF(E2234=1, VLOOKUP(D2234, Sheet1!$E$2:$G$26, 2), Sheet1!$G$3)</f>
        <v>0.18618000000000001</v>
      </c>
      <c r="N2234" s="1">
        <f>'Electricity Rates'!$J$3</f>
        <v>0.19270000000000001</v>
      </c>
      <c r="O2234" s="145">
        <f>L2234-K2234</f>
        <v>-5.1568293030813477</v>
      </c>
      <c r="P2234">
        <f t="shared" si="207"/>
        <v>0.99372100670377572</v>
      </c>
      <c r="Q2234">
        <f>IF(O2234&gt;0, IF(Q2233+O2234*Variables!$B$5&lt;Variables!$B$4, Q2233+O2234*Variables!$B$5, Variables!$B$4), IF(Q2233&gt;-O2234, Q2233+O2234/Variables!$B$5, 0))</f>
        <v>45.627760524526565</v>
      </c>
      <c r="R2234">
        <f>IF(O2234&gt;0, 0, IF(Q2233&gt;-O2234, 0, -O2234 - Q2233*Variables!$B$5))</f>
        <v>0</v>
      </c>
      <c r="S2234">
        <f t="shared" si="208"/>
        <v>0</v>
      </c>
      <c r="T2234">
        <f t="shared" si="209"/>
        <v>0</v>
      </c>
    </row>
    <row r="2235" spans="1:20" x14ac:dyDescent="0.3">
      <c r="A2235" s="3">
        <f t="shared" si="204"/>
        <v>43194</v>
      </c>
      <c r="B2235">
        <v>4</v>
      </c>
      <c r="C2235">
        <v>4</v>
      </c>
      <c r="D2235">
        <v>2</v>
      </c>
      <c r="E2235">
        <v>1</v>
      </c>
      <c r="F2235" s="1">
        <f>VLOOKUP(A2235,Weather!$A$1:$E$366, 5)</f>
        <v>0.28205128205128249</v>
      </c>
      <c r="G2235" s="1">
        <f>VLOOKUP(D2235, Spring!$A$1:$E$25, 2)</f>
        <v>283.47213324791699</v>
      </c>
      <c r="H2235" s="1">
        <f>VLOOKUP(D2235, Spring!$A$1:$E$25, 3)</f>
        <v>272.193568553901</v>
      </c>
      <c r="I2235" s="1">
        <f>VLOOKUP(D2235, Spring!$A$1:$E$25, 5)</f>
        <v>263.43263079398702</v>
      </c>
      <c r="J2235" s="1">
        <f t="shared" si="205"/>
        <v>275.37470218554654</v>
      </c>
      <c r="K2235" s="47">
        <f t="shared" si="206"/>
        <v>5.1517165020774609</v>
      </c>
      <c r="L2235" s="48">
        <f>Solar!K2252/1000*Variables!$B$3</f>
        <v>0</v>
      </c>
      <c r="M2235" s="1">
        <f>IF(E2235=1, VLOOKUP(D2235, Sheet1!$E$2:$G$26, 2), Sheet1!$G$3)</f>
        <v>0.18618000000000001</v>
      </c>
      <c r="N2235" s="1">
        <f>'Electricity Rates'!$J$3</f>
        <v>0.19270000000000001</v>
      </c>
      <c r="O2235" s="145">
        <f>L2235-K2235</f>
        <v>-5.1517165020774609</v>
      </c>
      <c r="P2235">
        <f t="shared" si="207"/>
        <v>0.99273576995032675</v>
      </c>
      <c r="Q2235">
        <f>IF(O2235&gt;0, IF(Q2234+O2235*Variables!$B$5&lt;Variables!$B$4, Q2234+O2235*Variables!$B$5, Variables!$B$4), IF(Q2234&gt;-O2235, Q2234+O2235/Variables!$B$5, 0))</f>
        <v>40.147211054231391</v>
      </c>
      <c r="R2235">
        <f>IF(O2235&gt;0, 0, IF(Q2234&gt;-O2235, 0, -O2235 - Q2234*Variables!$B$5))</f>
        <v>0</v>
      </c>
      <c r="S2235">
        <f t="shared" si="208"/>
        <v>0</v>
      </c>
      <c r="T2235">
        <f t="shared" si="209"/>
        <v>0</v>
      </c>
    </row>
    <row r="2236" spans="1:20" x14ac:dyDescent="0.3">
      <c r="A2236" s="3">
        <f t="shared" si="204"/>
        <v>43194</v>
      </c>
      <c r="B2236">
        <v>4</v>
      </c>
      <c r="C2236">
        <v>4</v>
      </c>
      <c r="D2236">
        <v>3</v>
      </c>
      <c r="E2236">
        <v>1</v>
      </c>
      <c r="F2236" s="1">
        <f>VLOOKUP(A2236,Weather!$A$1:$E$366, 5)</f>
        <v>0.28205128205128249</v>
      </c>
      <c r="G2236" s="1">
        <f>VLOOKUP(D2236, Spring!$A$1:$E$25, 2)</f>
        <v>282.03074951953801</v>
      </c>
      <c r="H2236" s="1">
        <f>VLOOKUP(D2236, Spring!$A$1:$E$25, 3)</f>
        <v>263.612120501699</v>
      </c>
      <c r="I2236" s="1">
        <f>VLOOKUP(D2236, Spring!$A$1:$E$25, 5)</f>
        <v>268.00502374504498</v>
      </c>
      <c r="J2236" s="1">
        <f t="shared" si="205"/>
        <v>268.80711842980742</v>
      </c>
      <c r="K2236" s="47">
        <f t="shared" si="206"/>
        <v>5.0288499883974227</v>
      </c>
      <c r="L2236" s="48">
        <f>Solar!K2253/1000*Variables!$B$3</f>
        <v>0</v>
      </c>
      <c r="M2236" s="1">
        <f>IF(E2236=1, VLOOKUP(D2236, Sheet1!$E$2:$G$26, 2), Sheet1!$G$3)</f>
        <v>0.18618000000000001</v>
      </c>
      <c r="N2236" s="1">
        <f>'Electricity Rates'!$J$3</f>
        <v>0.19270000000000001</v>
      </c>
      <c r="O2236" s="145">
        <f>L2236-K2236</f>
        <v>-5.0288499883974227</v>
      </c>
      <c r="P2236">
        <f t="shared" si="207"/>
        <v>0.9690593927641834</v>
      </c>
      <c r="Q2236">
        <f>IF(O2236&gt;0, IF(Q2235+O2236*Variables!$B$5&lt;Variables!$B$4, Q2235+O2236*Variables!$B$5, Variables!$B$4), IF(Q2235&gt;-O2236, Q2235+O2236/Variables!$B$5, 0))</f>
        <v>34.797370641042647</v>
      </c>
      <c r="R2236">
        <f>IF(O2236&gt;0, 0, IF(Q2235&gt;-O2236, 0, -O2236 - Q2235*Variables!$B$5))</f>
        <v>0</v>
      </c>
      <c r="S2236">
        <f t="shared" si="208"/>
        <v>0</v>
      </c>
      <c r="T2236">
        <f t="shared" si="209"/>
        <v>0</v>
      </c>
    </row>
    <row r="2237" spans="1:20" x14ac:dyDescent="0.3">
      <c r="A2237" s="3">
        <f t="shared" si="204"/>
        <v>43194</v>
      </c>
      <c r="B2237">
        <v>4</v>
      </c>
      <c r="C2237">
        <v>4</v>
      </c>
      <c r="D2237">
        <v>4</v>
      </c>
      <c r="E2237">
        <v>1</v>
      </c>
      <c r="F2237" s="1">
        <f>VLOOKUP(A2237,Weather!$A$1:$E$366, 5)</f>
        <v>0.28205128205128249</v>
      </c>
      <c r="G2237" s="1">
        <f>VLOOKUP(D2237, Spring!$A$1:$E$25, 2)</f>
        <v>287.61061946902601</v>
      </c>
      <c r="H2237" s="1">
        <f>VLOOKUP(D2237, Spring!$A$1:$E$25, 3)</f>
        <v>280.54932735425899</v>
      </c>
      <c r="I2237" s="1">
        <f>VLOOKUP(D2237, Spring!$A$1:$E$25, 5)</f>
        <v>263.81039287256101</v>
      </c>
      <c r="J2237" s="1">
        <f t="shared" si="205"/>
        <v>282.54097384816765</v>
      </c>
      <c r="K2237" s="47">
        <f t="shared" si="206"/>
        <v>5.2857832834109901</v>
      </c>
      <c r="L2237" s="48">
        <f>Solar!K2254/1000*Variables!$B$3</f>
        <v>0</v>
      </c>
      <c r="M2237" s="1">
        <f>IF(E2237=1, VLOOKUP(D2237, Sheet1!$E$2:$G$26, 2), Sheet1!$G$3)</f>
        <v>0.18618000000000001</v>
      </c>
      <c r="N2237" s="1">
        <f>'Electricity Rates'!$J$3</f>
        <v>0.19270000000000001</v>
      </c>
      <c r="O2237" s="145">
        <f>L2237-K2237</f>
        <v>-5.2857832834109901</v>
      </c>
      <c r="P2237">
        <f t="shared" si="207"/>
        <v>1.0185704387132979</v>
      </c>
      <c r="Q2237">
        <f>IF(O2237&gt;0, IF(Q2236+O2237*Variables!$B$5&lt;Variables!$B$4, Q2236+O2237*Variables!$B$5, Variables!$B$4), IF(Q2236&gt;-O2237, Q2236+O2237/Variables!$B$5, 0))</f>
        <v>29.174196935286275</v>
      </c>
      <c r="R2237">
        <f>IF(O2237&gt;0, 0, IF(Q2236&gt;-O2237, 0, -O2237 - Q2236*Variables!$B$5))</f>
        <v>0</v>
      </c>
      <c r="S2237">
        <f t="shared" si="208"/>
        <v>0</v>
      </c>
      <c r="T2237">
        <f t="shared" si="209"/>
        <v>0</v>
      </c>
    </row>
    <row r="2238" spans="1:20" x14ac:dyDescent="0.3">
      <c r="A2238" s="3">
        <f t="shared" si="204"/>
        <v>43194</v>
      </c>
      <c r="B2238">
        <v>4</v>
      </c>
      <c r="C2238">
        <v>4</v>
      </c>
      <c r="D2238">
        <v>5</v>
      </c>
      <c r="E2238">
        <v>1</v>
      </c>
      <c r="F2238" s="1">
        <f>VLOOKUP(A2238,Weather!$A$1:$E$366, 5)</f>
        <v>0.28205128205128249</v>
      </c>
      <c r="G2238" s="1">
        <f>VLOOKUP(D2238, Spring!$A$1:$E$25, 2)</f>
        <v>318.58407079646003</v>
      </c>
      <c r="H2238" s="1">
        <f>VLOOKUP(D2238, Spring!$A$1:$E$25, 3)</f>
        <v>296.96508648302301</v>
      </c>
      <c r="I2238" s="1">
        <f>VLOOKUP(D2238, Spring!$A$1:$E$25, 5)</f>
        <v>263.982102908277</v>
      </c>
      <c r="J2238" s="1">
        <f t="shared" si="205"/>
        <v>303.0627487252745</v>
      </c>
      <c r="K2238" s="47">
        <f t="shared" si="206"/>
        <v>5.6697051376961918</v>
      </c>
      <c r="L2238" s="48">
        <f>Solar!K2255/1000*Variables!$B$3</f>
        <v>0</v>
      </c>
      <c r="M2238" s="1">
        <f>IF(E2238=1, VLOOKUP(D2238, Sheet1!$E$2:$G$26, 2), Sheet1!$G$3)</f>
        <v>0.18618000000000001</v>
      </c>
      <c r="N2238" s="1">
        <f>'Electricity Rates'!$J$3</f>
        <v>0.19270000000000001</v>
      </c>
      <c r="O2238" s="145">
        <f>L2238-K2238</f>
        <v>-5.6697051376961918</v>
      </c>
      <c r="P2238">
        <f t="shared" si="207"/>
        <v>1.0925521800340563</v>
      </c>
      <c r="Q2238">
        <f>IF(O2238&gt;0, IF(Q2237+O2238*Variables!$B$5&lt;Variables!$B$4, Q2237+O2238*Variables!$B$5, Variables!$B$4), IF(Q2237&gt;-O2238, Q2237+O2238/Variables!$B$5, 0))</f>
        <v>23.142595724971176</v>
      </c>
      <c r="R2238">
        <f>IF(O2238&gt;0, 0, IF(Q2237&gt;-O2238, 0, -O2238 - Q2237*Variables!$B$5))</f>
        <v>0</v>
      </c>
      <c r="S2238">
        <f t="shared" si="208"/>
        <v>0</v>
      </c>
      <c r="T2238">
        <f t="shared" si="209"/>
        <v>0</v>
      </c>
    </row>
    <row r="2239" spans="1:20" x14ac:dyDescent="0.3">
      <c r="A2239" s="3">
        <f t="shared" si="204"/>
        <v>43194</v>
      </c>
      <c r="B2239">
        <v>4</v>
      </c>
      <c r="C2239">
        <v>4</v>
      </c>
      <c r="D2239">
        <v>6</v>
      </c>
      <c r="E2239">
        <v>1</v>
      </c>
      <c r="F2239" s="1">
        <f>VLOOKUP(A2239,Weather!$A$1:$E$366, 5)</f>
        <v>0.28205128205128249</v>
      </c>
      <c r="G2239" s="1">
        <f>VLOOKUP(D2239, Spring!$A$1:$E$25, 2)</f>
        <v>389.38053097345102</v>
      </c>
      <c r="H2239" s="1">
        <f>VLOOKUP(D2239, Spring!$A$1:$E$25, 3)</f>
        <v>340.20659833439998</v>
      </c>
      <c r="I2239" s="1">
        <f>VLOOKUP(D2239, Spring!$A$1:$E$25, 5)</f>
        <v>264.16853094705402</v>
      </c>
      <c r="J2239" s="1">
        <f t="shared" si="205"/>
        <v>354.07616907874774</v>
      </c>
      <c r="K2239" s="47">
        <f t="shared" si="206"/>
        <v>6.6240654234326932</v>
      </c>
      <c r="L2239" s="48">
        <f>Solar!K2256/1000*Variables!$B$3</f>
        <v>0</v>
      </c>
      <c r="M2239" s="1">
        <f>IF(E2239=1, VLOOKUP(D2239, Sheet1!$E$2:$G$26, 2), Sheet1!$G$3)</f>
        <v>0.18618000000000001</v>
      </c>
      <c r="N2239" s="1">
        <f>'Electricity Rates'!$J$3</f>
        <v>0.19270000000000001</v>
      </c>
      <c r="O2239" s="145">
        <f>L2239-K2239</f>
        <v>-6.6240654234326932</v>
      </c>
      <c r="P2239">
        <f t="shared" si="207"/>
        <v>1.2764574070954799</v>
      </c>
      <c r="Q2239">
        <f>IF(O2239&gt;0, IF(Q2238+O2239*Variables!$B$5&lt;Variables!$B$4, Q2238+O2239*Variables!$B$5, Variables!$B$4), IF(Q2238&gt;-O2239, Q2238+O2239/Variables!$B$5, 0))</f>
        <v>16.095717614936397</v>
      </c>
      <c r="R2239">
        <f>IF(O2239&gt;0, 0, IF(Q2238&gt;-O2239, 0, -O2239 - Q2238*Variables!$B$5))</f>
        <v>0</v>
      </c>
      <c r="S2239">
        <f t="shared" si="208"/>
        <v>0</v>
      </c>
      <c r="T2239">
        <f t="shared" si="209"/>
        <v>0</v>
      </c>
    </row>
    <row r="2240" spans="1:20" x14ac:dyDescent="0.3">
      <c r="A2240" s="3">
        <f t="shared" si="204"/>
        <v>43194</v>
      </c>
      <c r="B2240">
        <v>4</v>
      </c>
      <c r="C2240">
        <v>4</v>
      </c>
      <c r="D2240">
        <v>7</v>
      </c>
      <c r="E2240">
        <v>1</v>
      </c>
      <c r="F2240" s="1">
        <f>VLOOKUP(A2240,Weather!$A$1:$E$366, 5)</f>
        <v>0.28205128205128249</v>
      </c>
      <c r="G2240" s="1">
        <f>VLOOKUP(D2240, Spring!$A$1:$E$25, 2)</f>
        <v>623.89380530973403</v>
      </c>
      <c r="H2240" s="1">
        <f>VLOOKUP(D2240, Spring!$A$1:$E$25, 3)</f>
        <v>374.47950032030701</v>
      </c>
      <c r="I2240" s="1">
        <f>VLOOKUP(D2240, Spring!$A$1:$E$25, 5)</f>
        <v>251.18725224694799</v>
      </c>
      <c r="J2240" s="1">
        <f t="shared" si="205"/>
        <v>444.82712480450448</v>
      </c>
      <c r="K2240" s="47">
        <f t="shared" si="206"/>
        <v>8.321836469506005</v>
      </c>
      <c r="L2240" s="48">
        <f>Solar!K2257/1000*Variables!$B$3</f>
        <v>1.8085</v>
      </c>
      <c r="M2240" s="1">
        <f>IF(E2240=1, VLOOKUP(D2240, Sheet1!$E$2:$G$26, 2), Sheet1!$G$3)</f>
        <v>0.18618000000000001</v>
      </c>
      <c r="N2240" s="1">
        <f>'Electricity Rates'!$J$3</f>
        <v>0.19270000000000001</v>
      </c>
      <c r="O2240" s="145">
        <f>L2240-K2240</f>
        <v>-6.5133364695060045</v>
      </c>
      <c r="P2240">
        <f t="shared" si="207"/>
        <v>1.6036178876738072</v>
      </c>
      <c r="Q2240">
        <f>IF(O2240&gt;0, IF(Q2239+O2240*Variables!$B$5&lt;Variables!$B$4, Q2239+O2240*Variables!$B$5, Variables!$B$4), IF(Q2239&gt;-O2240, Q2239+O2240/Variables!$B$5, 0))</f>
        <v>9.1666362643980932</v>
      </c>
      <c r="R2240">
        <f>IF(O2240&gt;0, 0, IF(Q2239&gt;-O2240, 0, -O2240 - Q2239*Variables!$B$5))</f>
        <v>0</v>
      </c>
      <c r="S2240">
        <f t="shared" si="208"/>
        <v>0</v>
      </c>
      <c r="T2240">
        <f t="shared" si="209"/>
        <v>0</v>
      </c>
    </row>
    <row r="2241" spans="1:20" x14ac:dyDescent="0.3">
      <c r="A2241" s="3">
        <f t="shared" si="204"/>
        <v>43194</v>
      </c>
      <c r="B2241">
        <v>4</v>
      </c>
      <c r="C2241">
        <v>4</v>
      </c>
      <c r="D2241">
        <v>8</v>
      </c>
      <c r="E2241">
        <v>1</v>
      </c>
      <c r="F2241" s="1">
        <f>VLOOKUP(A2241,Weather!$A$1:$E$366, 5)</f>
        <v>0.28205128205128249</v>
      </c>
      <c r="G2241" s="1">
        <f>VLOOKUP(D2241, Spring!$A$1:$E$25, 2)</f>
        <v>871.68141592920301</v>
      </c>
      <c r="H2241" s="1">
        <f>VLOOKUP(D2241, Spring!$A$1:$E$25, 3)</f>
        <v>578.35522101217202</v>
      </c>
      <c r="I2241" s="1">
        <f>VLOOKUP(D2241, Spring!$A$1:$E$25, 5)</f>
        <v>268.91753993484798</v>
      </c>
      <c r="J2241" s="1">
        <f t="shared" si="205"/>
        <v>661.08825034774497</v>
      </c>
      <c r="K2241" s="47">
        <f t="shared" si="206"/>
        <v>12.367654768633098</v>
      </c>
      <c r="L2241" s="48">
        <f>Solar!K2258/1000*Variables!$B$3</f>
        <v>9.5194500000000009</v>
      </c>
      <c r="M2241" s="1">
        <f>IF(E2241=1, VLOOKUP(D2241, Sheet1!$E$2:$G$26, 2), Sheet1!$G$3)</f>
        <v>0.18618000000000001</v>
      </c>
      <c r="N2241" s="1">
        <f>'Electricity Rates'!$J$3</f>
        <v>0.19270000000000001</v>
      </c>
      <c r="O2241" s="145">
        <f>L2241-K2241</f>
        <v>-2.8482047686330976</v>
      </c>
      <c r="P2241">
        <f t="shared" si="207"/>
        <v>2.383247073915598</v>
      </c>
      <c r="Q2241">
        <f>IF(O2241&gt;0, IF(Q2240+O2241*Variables!$B$5&lt;Variables!$B$4, Q2240+O2241*Variables!$B$5, Variables!$B$4), IF(Q2240&gt;-O2241, Q2240+O2241/Variables!$B$5, 0))</f>
        <v>6.1366311913841596</v>
      </c>
      <c r="R2241">
        <f>IF(O2241&gt;0, 0, IF(Q2240&gt;-O2241, 0, -O2241 - Q2240*Variables!$B$5))</f>
        <v>0</v>
      </c>
      <c r="S2241">
        <f t="shared" si="208"/>
        <v>0</v>
      </c>
      <c r="T2241">
        <f t="shared" si="209"/>
        <v>0</v>
      </c>
    </row>
    <row r="2242" spans="1:20" x14ac:dyDescent="0.3">
      <c r="A2242" s="3">
        <f t="shared" si="204"/>
        <v>43194</v>
      </c>
      <c r="B2242">
        <v>4</v>
      </c>
      <c r="C2242">
        <v>4</v>
      </c>
      <c r="D2242">
        <v>9</v>
      </c>
      <c r="E2242">
        <v>1</v>
      </c>
      <c r="F2242" s="1">
        <f>VLOOKUP(A2242,Weather!$A$1:$E$366, 5)</f>
        <v>0.28205128205128249</v>
      </c>
      <c r="G2242" s="1">
        <f>VLOOKUP(D2242, Spring!$A$1:$E$25, 2)</f>
        <v>1137.1681415929199</v>
      </c>
      <c r="H2242" s="1">
        <f>VLOOKUP(D2242, Spring!$A$1:$E$25, 3)</f>
        <v>786.77530429212004</v>
      </c>
      <c r="I2242" s="1">
        <f>VLOOKUP(D2242, Spring!$A$1:$E$25, 5)</f>
        <v>317.33977000667198</v>
      </c>
      <c r="J2242" s="1">
        <f t="shared" si="205"/>
        <v>885.60405327439707</v>
      </c>
      <c r="K2242" s="47">
        <f t="shared" si="206"/>
        <v>16.567901769300079</v>
      </c>
      <c r="L2242" s="48">
        <f>Solar!K2259/1000*Variables!$B$3</f>
        <v>18.793499999999998</v>
      </c>
      <c r="M2242" s="1">
        <f>IF(E2242=1, VLOOKUP(D2242, Sheet1!$E$2:$G$26, 2), Sheet1!$G$3)</f>
        <v>0.20441999999999999</v>
      </c>
      <c r="N2242" s="1">
        <f>'Electricity Rates'!$J$3</f>
        <v>0.19270000000000001</v>
      </c>
      <c r="O2242" s="145">
        <f>L2242-K2242</f>
        <v>2.2255982306999194</v>
      </c>
      <c r="P2242">
        <f t="shared" si="207"/>
        <v>3.1926346709441256</v>
      </c>
      <c r="Q2242">
        <f>IF(O2242&gt;0, IF(Q2241+O2242*Variables!$B$5&lt;Variables!$B$4, Q2241+O2242*Variables!$B$5, Variables!$B$4), IF(Q2241&gt;-O2242, Q2241+O2242/Variables!$B$5, 0))</f>
        <v>8.2286935282420828</v>
      </c>
      <c r="R2242">
        <f>IF(O2242&gt;0, 0, IF(Q2241&gt;-O2242, 0, -O2242 - Q2241*Variables!$B$5))</f>
        <v>0</v>
      </c>
      <c r="S2242">
        <f t="shared" si="208"/>
        <v>0</v>
      </c>
      <c r="T2242">
        <f t="shared" si="209"/>
        <v>0</v>
      </c>
    </row>
    <row r="2243" spans="1:20" x14ac:dyDescent="0.3">
      <c r="A2243" s="3">
        <f t="shared" ref="A2243:A2306" si="210">DATE(2018, B2243, C2243)</f>
        <v>43194</v>
      </c>
      <c r="B2243">
        <v>4</v>
      </c>
      <c r="C2243">
        <v>4</v>
      </c>
      <c r="D2243">
        <v>10</v>
      </c>
      <c r="E2243">
        <v>1</v>
      </c>
      <c r="F2243" s="1">
        <f>VLOOKUP(A2243,Weather!$A$1:$E$366, 5)</f>
        <v>0.28205128205128249</v>
      </c>
      <c r="G2243" s="1">
        <f>VLOOKUP(D2243, Spring!$A$1:$E$25, 2)</f>
        <v>1207.9646017699099</v>
      </c>
      <c r="H2243" s="1">
        <f>VLOOKUP(D2243, Spring!$A$1:$E$25, 3)</f>
        <v>923.64670083279998</v>
      </c>
      <c r="I2243" s="1">
        <f>VLOOKUP(D2243, Spring!$A$1:$E$25, 5)</f>
        <v>339.44621060481097</v>
      </c>
      <c r="J2243" s="1">
        <f t="shared" ref="J2243:J2306" si="211">IF(E2243=0, I2243, H2243 + (G2243-H2243)*F2243)</f>
        <v>1003.8389293022414</v>
      </c>
      <c r="K2243" s="47">
        <f t="shared" ref="K2243:K2306" si="212">J2243*1000/53453</f>
        <v>18.779842652465554</v>
      </c>
      <c r="L2243" s="48">
        <f>Solar!K2260/1000*Variables!$B$3</f>
        <v>27.1175</v>
      </c>
      <c r="M2243" s="1">
        <f>IF(E2243=1, VLOOKUP(D2243, Sheet1!$E$2:$G$26, 2), Sheet1!$G$3)</f>
        <v>0.20441999999999999</v>
      </c>
      <c r="N2243" s="1">
        <f>'Electricity Rates'!$J$3</f>
        <v>0.19270000000000001</v>
      </c>
      <c r="O2243" s="145">
        <f>L2243-K2243</f>
        <v>8.3376573475344458</v>
      </c>
      <c r="P2243">
        <f t="shared" ref="P2243:P2306" si="213">N2243*K2243</f>
        <v>3.6188756791301127</v>
      </c>
      <c r="Q2243">
        <f>IF(O2243&gt;0, IF(Q2242+O2243*Variables!$B$5&lt;Variables!$B$4, Q2242+O2243*Variables!$B$5, Variables!$B$4), IF(Q2242&gt;-O2243, Q2242+O2243/Variables!$B$5, 0))</f>
        <v>16.066091434924459</v>
      </c>
      <c r="R2243">
        <f>IF(O2243&gt;0, 0, IF(Q2242&gt;-O2243, 0, -O2243 - Q2242*Variables!$B$5))</f>
        <v>0</v>
      </c>
      <c r="S2243">
        <f t="shared" ref="S2243:S2306" si="214">R2243*M2243</f>
        <v>0</v>
      </c>
      <c r="T2243">
        <f t="shared" ref="T2243:T2306" si="215">IF(AND(R2243&gt;0, M2243&gt;0.3), 1, 0)</f>
        <v>0</v>
      </c>
    </row>
    <row r="2244" spans="1:20" x14ac:dyDescent="0.3">
      <c r="A2244" s="3">
        <f t="shared" si="210"/>
        <v>43194</v>
      </c>
      <c r="B2244">
        <v>4</v>
      </c>
      <c r="C2244">
        <v>4</v>
      </c>
      <c r="D2244">
        <v>11</v>
      </c>
      <c r="E2244">
        <v>1</v>
      </c>
      <c r="F2244" s="1">
        <f>VLOOKUP(A2244,Weather!$A$1:$E$366, 5)</f>
        <v>0.28205128205128249</v>
      </c>
      <c r="G2244" s="1">
        <f>VLOOKUP(D2244, Spring!$A$1:$E$25, 2)</f>
        <v>1274.3362831858401</v>
      </c>
      <c r="H2244" s="1">
        <f>VLOOKUP(D2244, Spring!$A$1:$E$25, 3)</f>
        <v>962.46396540679098</v>
      </c>
      <c r="I2244" s="1">
        <f>VLOOKUP(D2244, Spring!$A$1:$E$25, 5)</f>
        <v>352.80034538247099</v>
      </c>
      <c r="J2244" s="1">
        <f t="shared" si="211"/>
        <v>1050.4279524726767</v>
      </c>
      <c r="K2244" s="47">
        <f t="shared" si="212"/>
        <v>19.651431210085061</v>
      </c>
      <c r="L2244" s="48">
        <f>Solar!K2261/1000*Variables!$B$3</f>
        <v>31.58005</v>
      </c>
      <c r="M2244" s="1">
        <f>IF(E2244=1, VLOOKUP(D2244, Sheet1!$E$2:$G$26, 2), Sheet1!$G$3)</f>
        <v>0.20441999999999999</v>
      </c>
      <c r="N2244" s="1">
        <f>'Electricity Rates'!$J$3</f>
        <v>0.19270000000000001</v>
      </c>
      <c r="O2244" s="145">
        <f>L2244-K2244</f>
        <v>11.928618789914939</v>
      </c>
      <c r="P2244">
        <f t="shared" si="213"/>
        <v>3.7868307941833916</v>
      </c>
      <c r="Q2244">
        <f>IF(O2244&gt;0, IF(Q2243+O2244*Variables!$B$5&lt;Variables!$B$4, Q2243+O2244*Variables!$B$5, Variables!$B$4), IF(Q2243&gt;-O2244, Q2243+O2244/Variables!$B$5, 0))</f>
        <v>27.278993097444502</v>
      </c>
      <c r="R2244">
        <f>IF(O2244&gt;0, 0, IF(Q2243&gt;-O2244, 0, -O2244 - Q2243*Variables!$B$5))</f>
        <v>0</v>
      </c>
      <c r="S2244">
        <f t="shared" si="214"/>
        <v>0</v>
      </c>
      <c r="T2244">
        <f t="shared" si="215"/>
        <v>0</v>
      </c>
    </row>
    <row r="2245" spans="1:20" x14ac:dyDescent="0.3">
      <c r="A2245" s="3">
        <f t="shared" si="210"/>
        <v>43194</v>
      </c>
      <c r="B2245">
        <v>4</v>
      </c>
      <c r="C2245">
        <v>4</v>
      </c>
      <c r="D2245">
        <v>12</v>
      </c>
      <c r="E2245">
        <v>1</v>
      </c>
      <c r="F2245" s="1">
        <f>VLOOKUP(A2245,Weather!$A$1:$E$366, 5)</f>
        <v>0.28205128205128249</v>
      </c>
      <c r="G2245" s="1">
        <f>VLOOKUP(D2245, Spring!$A$1:$E$25, 2)</f>
        <v>1314.1592920353901</v>
      </c>
      <c r="H2245" s="1">
        <f>VLOOKUP(D2245, Spring!$A$1:$E$25, 3)</f>
        <v>983.10377962844302</v>
      </c>
      <c r="I2245" s="1">
        <f>VLOOKUP(D2245, Spring!$A$1:$E$25, 5)</f>
        <v>344.20503159464602</v>
      </c>
      <c r="J2245" s="1">
        <f t="shared" si="211"/>
        <v>1076.4784113329667</v>
      </c>
      <c r="K2245" s="47">
        <f t="shared" si="212"/>
        <v>20.138783816305292</v>
      </c>
      <c r="L2245" s="48">
        <f>Solar!K2262/1000*Variables!$B$3</f>
        <v>34.495749999999994</v>
      </c>
      <c r="M2245" s="1">
        <f>IF(E2245=1, VLOOKUP(D2245, Sheet1!$E$2:$G$26, 2), Sheet1!$G$3)</f>
        <v>0.20441999999999999</v>
      </c>
      <c r="N2245" s="1">
        <f>'Electricity Rates'!$J$3</f>
        <v>0.19270000000000001</v>
      </c>
      <c r="O2245" s="145">
        <f>L2245-K2245</f>
        <v>14.356966183694702</v>
      </c>
      <c r="P2245">
        <f t="shared" si="213"/>
        <v>3.88074364140203</v>
      </c>
      <c r="Q2245">
        <f>IF(O2245&gt;0, IF(Q2244+O2245*Variables!$B$5&lt;Variables!$B$4, Q2244+O2245*Variables!$B$5, Variables!$B$4), IF(Q2244&gt;-O2245, Q2244+O2245/Variables!$B$5, 0))</f>
        <v>40.77454131011752</v>
      </c>
      <c r="R2245">
        <f>IF(O2245&gt;0, 0, IF(Q2244&gt;-O2245, 0, -O2245 - Q2244*Variables!$B$5))</f>
        <v>0</v>
      </c>
      <c r="S2245">
        <f t="shared" si="214"/>
        <v>0</v>
      </c>
      <c r="T2245">
        <f t="shared" si="215"/>
        <v>0</v>
      </c>
    </row>
    <row r="2246" spans="1:20" x14ac:dyDescent="0.3">
      <c r="A2246" s="3">
        <f t="shared" si="210"/>
        <v>43194</v>
      </c>
      <c r="B2246">
        <v>4</v>
      </c>
      <c r="C2246">
        <v>4</v>
      </c>
      <c r="D2246">
        <v>13</v>
      </c>
      <c r="E2246">
        <v>1</v>
      </c>
      <c r="F2246" s="1">
        <f>VLOOKUP(A2246,Weather!$A$1:$E$366, 5)</f>
        <v>0.28205128205128249</v>
      </c>
      <c r="G2246" s="1">
        <f>VLOOKUP(D2246, Spring!$A$1:$E$25, 2)</f>
        <v>1362.8318584070701</v>
      </c>
      <c r="H2246" s="1">
        <f>VLOOKUP(D2246, Spring!$A$1:$E$25, 3)</f>
        <v>999.59961563100603</v>
      </c>
      <c r="I2246" s="1">
        <f>VLOOKUP(D2246, Spring!$A$1:$E$25, 5)</f>
        <v>326.84269398328001</v>
      </c>
      <c r="J2246" s="1">
        <f t="shared" si="211"/>
        <v>1102.0497353883575</v>
      </c>
      <c r="K2246" s="47">
        <f t="shared" si="212"/>
        <v>20.617172757157828</v>
      </c>
      <c r="L2246" s="48">
        <f>Solar!K2263/1000*Variables!$B$3</f>
        <v>37.068250000000006</v>
      </c>
      <c r="M2246" s="1">
        <f>IF(E2246=1, VLOOKUP(D2246, Sheet1!$E$2:$G$26, 2), Sheet1!$G$3)</f>
        <v>0.20441999999999999</v>
      </c>
      <c r="N2246" s="1">
        <f>'Electricity Rates'!$J$3</f>
        <v>0.19270000000000001</v>
      </c>
      <c r="O2246" s="145">
        <f>L2246-K2246</f>
        <v>16.451077242842178</v>
      </c>
      <c r="P2246">
        <f t="shared" si="213"/>
        <v>3.9729291903043138</v>
      </c>
      <c r="Q2246">
        <f>IF(O2246&gt;0, IF(Q2245+O2246*Variables!$B$5&lt;Variables!$B$4, Q2245+O2246*Variables!$B$5, Variables!$B$4), IF(Q2245&gt;-O2246, Q2245+O2246/Variables!$B$5, 0))</f>
        <v>56.238553918389165</v>
      </c>
      <c r="R2246">
        <f>IF(O2246&gt;0, 0, IF(Q2245&gt;-O2246, 0, -O2246 - Q2245*Variables!$B$5))</f>
        <v>0</v>
      </c>
      <c r="S2246">
        <f t="shared" si="214"/>
        <v>0</v>
      </c>
      <c r="T2246">
        <f t="shared" si="215"/>
        <v>0</v>
      </c>
    </row>
    <row r="2247" spans="1:20" x14ac:dyDescent="0.3">
      <c r="A2247" s="3">
        <f t="shared" si="210"/>
        <v>43194</v>
      </c>
      <c r="B2247">
        <v>4</v>
      </c>
      <c r="C2247">
        <v>4</v>
      </c>
      <c r="D2247">
        <v>14</v>
      </c>
      <c r="E2247">
        <v>1</v>
      </c>
      <c r="F2247" s="1">
        <f>VLOOKUP(A2247,Weather!$A$1:$E$366, 5)</f>
        <v>0.28205128205128249</v>
      </c>
      <c r="G2247" s="1">
        <f>VLOOKUP(D2247, Spring!$A$1:$E$25, 2)</f>
        <v>1402.65486725663</v>
      </c>
      <c r="H2247" s="1">
        <f>VLOOKUP(D2247, Spring!$A$1:$E$25, 3)</f>
        <v>1011.55108904548</v>
      </c>
      <c r="I2247" s="1">
        <f>VLOOKUP(D2247, Spring!$A$1:$E$25, 5)</f>
        <v>309.49016837395499</v>
      </c>
      <c r="J2247" s="1">
        <f t="shared" si="211"/>
        <v>1121.8624111050353</v>
      </c>
      <c r="K2247" s="47">
        <f t="shared" si="212"/>
        <v>20.98782876742251</v>
      </c>
      <c r="L2247" s="48">
        <f>Solar!K2264/1000*Variables!$B$3</f>
        <v>27.030349999999999</v>
      </c>
      <c r="M2247" s="1">
        <f>IF(E2247=1, VLOOKUP(D2247, Sheet1!$E$2:$G$26, 2), Sheet1!$G$3)</f>
        <v>0.20441999999999999</v>
      </c>
      <c r="N2247" s="1">
        <f>'Electricity Rates'!$J$3</f>
        <v>0.19270000000000001</v>
      </c>
      <c r="O2247" s="145">
        <f>L2247-K2247</f>
        <v>6.0425212325774886</v>
      </c>
      <c r="P2247">
        <f t="shared" si="213"/>
        <v>4.0443546034823177</v>
      </c>
      <c r="Q2247">
        <f>IF(O2247&gt;0, IF(Q2246+O2247*Variables!$B$5&lt;Variables!$B$4, Q2246+O2247*Variables!$B$5, Variables!$B$4), IF(Q2246&gt;-O2247, Q2246+O2247/Variables!$B$5, 0))</f>
        <v>61.918523877012007</v>
      </c>
      <c r="R2247">
        <f>IF(O2247&gt;0, 0, IF(Q2246&gt;-O2247, 0, -O2247 - Q2246*Variables!$B$5))</f>
        <v>0</v>
      </c>
      <c r="S2247">
        <f t="shared" si="214"/>
        <v>0</v>
      </c>
      <c r="T2247">
        <f t="shared" si="215"/>
        <v>0</v>
      </c>
    </row>
    <row r="2248" spans="1:20" x14ac:dyDescent="0.3">
      <c r="A2248" s="3">
        <f t="shared" si="210"/>
        <v>43194</v>
      </c>
      <c r="B2248">
        <v>4</v>
      </c>
      <c r="C2248">
        <v>4</v>
      </c>
      <c r="D2248">
        <v>15</v>
      </c>
      <c r="E2248">
        <v>1</v>
      </c>
      <c r="F2248" s="1">
        <f>VLOOKUP(A2248,Weather!$A$1:$E$366, 5)</f>
        <v>0.28205128205128249</v>
      </c>
      <c r="G2248" s="1">
        <f>VLOOKUP(D2248, Spring!$A$1:$E$25, 2)</f>
        <v>1371.6814159292001</v>
      </c>
      <c r="H2248" s="1">
        <f>VLOOKUP(D2248, Spring!$A$1:$E$25, 3)</f>
        <v>1005.48526585522</v>
      </c>
      <c r="I2248" s="1">
        <f>VLOOKUP(D2248, Spring!$A$1:$E$25, 5)</f>
        <v>300.89485458612899</v>
      </c>
      <c r="J2248" s="1">
        <f t="shared" si="211"/>
        <v>1108.7713594658298</v>
      </c>
      <c r="K2248" s="47">
        <f t="shared" si="212"/>
        <v>20.742921060854016</v>
      </c>
      <c r="L2248" s="48">
        <f>Solar!K2265/1000*Variables!$B$3</f>
        <v>22.909549999999999</v>
      </c>
      <c r="M2248" s="1">
        <f>IF(E2248=1, VLOOKUP(D2248, Sheet1!$E$2:$G$26, 2), Sheet1!$G$3)</f>
        <v>0.20441999999999999</v>
      </c>
      <c r="N2248" s="1">
        <f>'Electricity Rates'!$J$3</f>
        <v>0.19270000000000001</v>
      </c>
      <c r="O2248" s="145">
        <f>L2248-K2248</f>
        <v>2.1666289391459834</v>
      </c>
      <c r="P2248">
        <f t="shared" si="213"/>
        <v>3.9971608884265692</v>
      </c>
      <c r="Q2248">
        <f>IF(O2248&gt;0, IF(Q2247+O2248*Variables!$B$5&lt;Variables!$B$4, Q2247+O2248*Variables!$B$5, Variables!$B$4), IF(Q2247&gt;-O2248, Q2247+O2248/Variables!$B$5, 0))</f>
        <v>63.955155079809231</v>
      </c>
      <c r="R2248">
        <f>IF(O2248&gt;0, 0, IF(Q2247&gt;-O2248, 0, -O2248 - Q2247*Variables!$B$5))</f>
        <v>0</v>
      </c>
      <c r="S2248">
        <f t="shared" si="214"/>
        <v>0</v>
      </c>
      <c r="T2248">
        <f t="shared" si="215"/>
        <v>0</v>
      </c>
    </row>
    <row r="2249" spans="1:20" x14ac:dyDescent="0.3">
      <c r="A2249" s="3">
        <f t="shared" si="210"/>
        <v>43194</v>
      </c>
      <c r="B2249">
        <v>4</v>
      </c>
      <c r="C2249">
        <v>4</v>
      </c>
      <c r="D2249">
        <v>16</v>
      </c>
      <c r="E2249">
        <v>1</v>
      </c>
      <c r="F2249" s="1">
        <f>VLOOKUP(A2249,Weather!$A$1:$E$366, 5)</f>
        <v>0.28205128205128249</v>
      </c>
      <c r="G2249" s="1">
        <f>VLOOKUP(D2249, Spring!$A$1:$E$25, 2)</f>
        <v>1283.1858407079601</v>
      </c>
      <c r="H2249" s="1">
        <f>VLOOKUP(D2249, Spring!$A$1:$E$25, 3)</f>
        <v>954.93673926969905</v>
      </c>
      <c r="I2249" s="1">
        <f>VLOOKUP(D2249, Spring!$A$1:$E$25, 5)</f>
        <v>270.36971623690101</v>
      </c>
      <c r="J2249" s="1">
        <f t="shared" si="211"/>
        <v>1047.519819162542</v>
      </c>
      <c r="K2249" s="47">
        <f t="shared" si="212"/>
        <v>19.597025782697735</v>
      </c>
      <c r="L2249" s="48">
        <f>Solar!K2266/1000*Variables!$B$3</f>
        <v>18.040700000000001</v>
      </c>
      <c r="M2249" s="1">
        <f>IF(E2249=1, VLOOKUP(D2249, Sheet1!$E$2:$G$26, 2), Sheet1!$G$3)</f>
        <v>0.20441999999999999</v>
      </c>
      <c r="N2249" s="1">
        <f>'Electricity Rates'!$J$3</f>
        <v>0.19270000000000001</v>
      </c>
      <c r="O2249" s="145">
        <f>L2249-K2249</f>
        <v>-1.5563257826977335</v>
      </c>
      <c r="P2249">
        <f t="shared" si="213"/>
        <v>3.7763468683258536</v>
      </c>
      <c r="Q2249">
        <f>IF(O2249&gt;0, IF(Q2248+O2249*Variables!$B$5&lt;Variables!$B$4, Q2248+O2249*Variables!$B$5, Variables!$B$4), IF(Q2248&gt;-O2249, Q2248+O2249/Variables!$B$5, 0))</f>
        <v>62.299489353535044</v>
      </c>
      <c r="R2249">
        <f>IF(O2249&gt;0, 0, IF(Q2248&gt;-O2249, 0, -O2249 - Q2248*Variables!$B$5))</f>
        <v>0</v>
      </c>
      <c r="S2249">
        <f t="shared" si="214"/>
        <v>0</v>
      </c>
      <c r="T2249">
        <f t="shared" si="215"/>
        <v>0</v>
      </c>
    </row>
    <row r="2250" spans="1:20" x14ac:dyDescent="0.3">
      <c r="A2250" s="3">
        <f t="shared" si="210"/>
        <v>43194</v>
      </c>
      <c r="B2250">
        <v>4</v>
      </c>
      <c r="C2250">
        <v>4</v>
      </c>
      <c r="D2250">
        <v>17</v>
      </c>
      <c r="E2250">
        <v>1</v>
      </c>
      <c r="F2250" s="1">
        <f>VLOOKUP(A2250,Weather!$A$1:$E$366, 5)</f>
        <v>0.28205128205128249</v>
      </c>
      <c r="G2250" s="1">
        <f>VLOOKUP(D2250, Spring!$A$1:$E$25, 2)</f>
        <v>973.45132743362797</v>
      </c>
      <c r="H2250" s="1">
        <f>VLOOKUP(D2250, Spring!$A$1:$E$25, 3)</f>
        <v>850.97693786034597</v>
      </c>
      <c r="I2250" s="1">
        <f>VLOOKUP(D2250, Spring!$A$1:$E$25, 5)</f>
        <v>257.39334353781499</v>
      </c>
      <c r="J2250" s="1">
        <f t="shared" si="211"/>
        <v>885.52099645793839</v>
      </c>
      <c r="K2250" s="47">
        <f t="shared" si="212"/>
        <v>16.566347940395083</v>
      </c>
      <c r="L2250" s="48">
        <f>Solar!K2267/1000*Variables!$B$3</f>
        <v>10.03875</v>
      </c>
      <c r="M2250" s="1">
        <f>IF(E2250=1, VLOOKUP(D2250, Sheet1!$E$2:$G$26, 2), Sheet1!$G$3)</f>
        <v>0.20441999999999999</v>
      </c>
      <c r="N2250" s="1">
        <f>'Electricity Rates'!$J$3</f>
        <v>0.19270000000000001</v>
      </c>
      <c r="O2250" s="145">
        <f>L2250-K2250</f>
        <v>-6.5275979403950828</v>
      </c>
      <c r="P2250">
        <f t="shared" si="213"/>
        <v>3.1923352481141327</v>
      </c>
      <c r="Q2250">
        <f>IF(O2250&gt;0, IF(Q2249+O2250*Variables!$B$5&lt;Variables!$B$4, Q2249+O2250*Variables!$B$5, Variables!$B$4), IF(Q2249&gt;-O2250, Q2249+O2250/Variables!$B$5, 0))</f>
        <v>55.355236225455172</v>
      </c>
      <c r="R2250">
        <f>IF(O2250&gt;0, 0, IF(Q2249&gt;-O2250, 0, -O2250 - Q2249*Variables!$B$5))</f>
        <v>0</v>
      </c>
      <c r="S2250">
        <f t="shared" si="214"/>
        <v>0</v>
      </c>
      <c r="T2250">
        <f t="shared" si="215"/>
        <v>0</v>
      </c>
    </row>
    <row r="2251" spans="1:20" x14ac:dyDescent="0.3">
      <c r="A2251" s="3">
        <f t="shared" si="210"/>
        <v>43194</v>
      </c>
      <c r="B2251">
        <v>4</v>
      </c>
      <c r="C2251">
        <v>4</v>
      </c>
      <c r="D2251">
        <v>18</v>
      </c>
      <c r="E2251">
        <v>1</v>
      </c>
      <c r="F2251" s="1">
        <f>VLOOKUP(A2251,Weather!$A$1:$E$366, 5)</f>
        <v>0.28205128205128249</v>
      </c>
      <c r="G2251" s="1">
        <f>VLOOKUP(D2251, Spring!$A$1:$E$25, 2)</f>
        <v>690.26548672566298</v>
      </c>
      <c r="H2251" s="1">
        <f>VLOOKUP(D2251, Spring!$A$1:$E$25, 3)</f>
        <v>590.923299339663</v>
      </c>
      <c r="I2251" s="1">
        <f>VLOOKUP(D2251, Spring!$A$1:$E$25, 5)</f>
        <v>248.81274775305101</v>
      </c>
      <c r="J2251" s="1">
        <f t="shared" si="211"/>
        <v>618.94289065366308</v>
      </c>
      <c r="K2251" s="47">
        <f t="shared" si="212"/>
        <v>11.579198373405854</v>
      </c>
      <c r="L2251" s="48">
        <f>Solar!K2268/1000*Variables!$B$3</f>
        <v>3.65795</v>
      </c>
      <c r="M2251" s="1">
        <f>IF(E2251=1, VLOOKUP(D2251, Sheet1!$E$2:$G$26, 2), Sheet1!$G$3)</f>
        <v>0.20441999999999999</v>
      </c>
      <c r="N2251" s="1">
        <f>'Electricity Rates'!$J$3</f>
        <v>0.19270000000000001</v>
      </c>
      <c r="O2251" s="145">
        <f>L2251-K2251</f>
        <v>-7.9212483734058541</v>
      </c>
      <c r="P2251">
        <f t="shared" si="213"/>
        <v>2.2313115265553081</v>
      </c>
      <c r="Q2251">
        <f>IF(O2251&gt;0, IF(Q2250+O2251*Variables!$B$5&lt;Variables!$B$4, Q2250+O2251*Variables!$B$5, Variables!$B$4), IF(Q2250&gt;-O2251, Q2250+O2251/Variables!$B$5, 0))</f>
        <v>46.928376253746819</v>
      </c>
      <c r="R2251">
        <f>IF(O2251&gt;0, 0, IF(Q2250&gt;-O2251, 0, -O2251 - Q2250*Variables!$B$5))</f>
        <v>0</v>
      </c>
      <c r="S2251">
        <f t="shared" si="214"/>
        <v>0</v>
      </c>
      <c r="T2251">
        <f t="shared" si="215"/>
        <v>0</v>
      </c>
    </row>
    <row r="2252" spans="1:20" x14ac:dyDescent="0.3">
      <c r="A2252" s="3">
        <f t="shared" si="210"/>
        <v>43194</v>
      </c>
      <c r="B2252">
        <v>4</v>
      </c>
      <c r="C2252">
        <v>4</v>
      </c>
      <c r="D2252">
        <v>19</v>
      </c>
      <c r="E2252">
        <v>1</v>
      </c>
      <c r="F2252" s="1">
        <f>VLOOKUP(A2252,Weather!$A$1:$E$366, 5)</f>
        <v>0.28205128205128249</v>
      </c>
      <c r="G2252" s="1">
        <f>VLOOKUP(D2252, Spring!$A$1:$E$25, 2)</f>
        <v>482.300884955752</v>
      </c>
      <c r="H2252" s="1">
        <f>VLOOKUP(D2252, Spring!$A$1:$E$25, 3)</f>
        <v>454.99679692504799</v>
      </c>
      <c r="I2252" s="1">
        <f>VLOOKUP(D2252, Spring!$A$1:$E$25, 5)</f>
        <v>266.52341143686903</v>
      </c>
      <c r="J2252" s="1">
        <f t="shared" si="211"/>
        <v>462.6979499593491</v>
      </c>
      <c r="K2252" s="47">
        <f t="shared" si="212"/>
        <v>8.6561642931051406</v>
      </c>
      <c r="L2252" s="48">
        <f>Solar!K2269/1000*Variables!$B$3</f>
        <v>0.34289999999999998</v>
      </c>
      <c r="M2252" s="1">
        <f>IF(E2252=1, VLOOKUP(D2252, Sheet1!$E$2:$G$26, 2), Sheet1!$G$3)</f>
        <v>0.20441999999999999</v>
      </c>
      <c r="N2252" s="1">
        <f>'Electricity Rates'!$J$3</f>
        <v>0.19270000000000001</v>
      </c>
      <c r="O2252" s="145">
        <f>L2252-K2252</f>
        <v>-8.3132642931051404</v>
      </c>
      <c r="P2252">
        <f t="shared" si="213"/>
        <v>1.6680428592813608</v>
      </c>
      <c r="Q2252">
        <f>IF(O2252&gt;0, IF(Q2251+O2252*Variables!$B$5&lt;Variables!$B$4, Q2251+O2252*Variables!$B$5, Variables!$B$4), IF(Q2251&gt;-O2252, Q2251+O2252/Variables!$B$5, 0))</f>
        <v>38.084478069592414</v>
      </c>
      <c r="R2252">
        <f>IF(O2252&gt;0, 0, IF(Q2251&gt;-O2252, 0, -O2252 - Q2251*Variables!$B$5))</f>
        <v>0</v>
      </c>
      <c r="S2252">
        <f t="shared" si="214"/>
        <v>0</v>
      </c>
      <c r="T2252">
        <f t="shared" si="215"/>
        <v>0</v>
      </c>
    </row>
    <row r="2253" spans="1:20" x14ac:dyDescent="0.3">
      <c r="A2253" s="3">
        <f t="shared" si="210"/>
        <v>43194</v>
      </c>
      <c r="B2253">
        <v>4</v>
      </c>
      <c r="C2253">
        <v>4</v>
      </c>
      <c r="D2253">
        <v>20</v>
      </c>
      <c r="E2253">
        <v>1</v>
      </c>
      <c r="F2253" s="1">
        <f>VLOOKUP(A2253,Weather!$A$1:$E$366, 5)</f>
        <v>0.28205128205128249</v>
      </c>
      <c r="G2253" s="1">
        <f>VLOOKUP(D2253, Spring!$A$1:$E$25, 2)</f>
        <v>415.92920353982299</v>
      </c>
      <c r="H2253" s="1">
        <f>VLOOKUP(D2253, Spring!$A$1:$E$25, 3)</f>
        <v>371.98648067830999</v>
      </c>
      <c r="I2253" s="1">
        <f>VLOOKUP(D2253, Spring!$A$1:$E$25, 5)</f>
        <v>284.25369912476901</v>
      </c>
      <c r="J2253" s="1">
        <f t="shared" si="211"/>
        <v>384.38058199822393</v>
      </c>
      <c r="K2253" s="47">
        <f t="shared" si="212"/>
        <v>7.1910011037401809</v>
      </c>
      <c r="L2253" s="48">
        <f>Solar!K2270/1000*Variables!$B$3</f>
        <v>0</v>
      </c>
      <c r="M2253" s="1">
        <f>IF(E2253=1, VLOOKUP(D2253, Sheet1!$E$2:$G$26, 2), Sheet1!$G$3)</f>
        <v>0.20441999999999999</v>
      </c>
      <c r="N2253" s="1">
        <f>'Electricity Rates'!$J$3</f>
        <v>0.19270000000000001</v>
      </c>
      <c r="O2253" s="145">
        <f>L2253-K2253</f>
        <v>-7.1910011037401809</v>
      </c>
      <c r="P2253">
        <f t="shared" si="213"/>
        <v>1.385705912690733</v>
      </c>
      <c r="Q2253">
        <f>IF(O2253&gt;0, IF(Q2252+O2253*Variables!$B$5&lt;Variables!$B$4, Q2252+O2253*Variables!$B$5, Variables!$B$4), IF(Q2252&gt;-O2253, Q2252+O2253/Variables!$B$5, 0))</f>
        <v>30.434476895400731</v>
      </c>
      <c r="R2253">
        <f>IF(O2253&gt;0, 0, IF(Q2252&gt;-O2253, 0, -O2253 - Q2252*Variables!$B$5))</f>
        <v>0</v>
      </c>
      <c r="S2253">
        <f t="shared" si="214"/>
        <v>0</v>
      </c>
      <c r="T2253">
        <f t="shared" si="215"/>
        <v>0</v>
      </c>
    </row>
    <row r="2254" spans="1:20" x14ac:dyDescent="0.3">
      <c r="A2254" s="3">
        <f t="shared" si="210"/>
        <v>43194</v>
      </c>
      <c r="B2254">
        <v>4</v>
      </c>
      <c r="C2254">
        <v>4</v>
      </c>
      <c r="D2254">
        <v>21</v>
      </c>
      <c r="E2254">
        <v>1</v>
      </c>
      <c r="F2254" s="1">
        <f>VLOOKUP(A2254,Weather!$A$1:$E$366, 5)</f>
        <v>0.28205128205128249</v>
      </c>
      <c r="G2254" s="1">
        <f>VLOOKUP(D2254, Spring!$A$1:$E$25, 2)</f>
        <v>371.68141592920301</v>
      </c>
      <c r="H2254" s="1">
        <f>VLOOKUP(D2254, Spring!$A$1:$E$25, 3)</f>
        <v>318.10538116591903</v>
      </c>
      <c r="I2254" s="1">
        <f>VLOOKUP(D2254, Spring!$A$1:$E$25, 5)</f>
        <v>271.28223242670401</v>
      </c>
      <c r="J2254" s="1">
        <f t="shared" si="211"/>
        <v>333.21657045812736</v>
      </c>
      <c r="K2254" s="47">
        <f t="shared" si="212"/>
        <v>6.2338235544895024</v>
      </c>
      <c r="L2254" s="48">
        <f>Solar!K2271/1000*Variables!$B$3</f>
        <v>0</v>
      </c>
      <c r="M2254" s="1">
        <f>IF(E2254=1, VLOOKUP(D2254, Sheet1!$E$2:$G$26, 2), Sheet1!$G$3)</f>
        <v>0.20441999999999999</v>
      </c>
      <c r="N2254" s="1">
        <f>'Electricity Rates'!$J$3</f>
        <v>0.19270000000000001</v>
      </c>
      <c r="O2254" s="145">
        <f>L2254-K2254</f>
        <v>-6.2338235544895024</v>
      </c>
      <c r="P2254">
        <f t="shared" si="213"/>
        <v>1.2012577989501272</v>
      </c>
      <c r="Q2254">
        <f>IF(O2254&gt;0, IF(Q2253+O2254*Variables!$B$5&lt;Variables!$B$4, Q2253+O2254*Variables!$B$5, Variables!$B$4), IF(Q2253&gt;-O2254, Q2253+O2254/Variables!$B$5, 0))</f>
        <v>23.8027497097736</v>
      </c>
      <c r="R2254">
        <f>IF(O2254&gt;0, 0, IF(Q2253&gt;-O2254, 0, -O2254 - Q2253*Variables!$B$5))</f>
        <v>0</v>
      </c>
      <c r="S2254">
        <f t="shared" si="214"/>
        <v>0</v>
      </c>
      <c r="T2254">
        <f t="shared" si="215"/>
        <v>0</v>
      </c>
    </row>
    <row r="2255" spans="1:20" x14ac:dyDescent="0.3">
      <c r="A2255" s="3">
        <f t="shared" si="210"/>
        <v>43194</v>
      </c>
      <c r="B2255">
        <v>4</v>
      </c>
      <c r="C2255">
        <v>4</v>
      </c>
      <c r="D2255">
        <v>22</v>
      </c>
      <c r="E2255">
        <v>1</v>
      </c>
      <c r="F2255" s="1">
        <f>VLOOKUP(A2255,Weather!$A$1:$E$366, 5)</f>
        <v>0.28205128205128249</v>
      </c>
      <c r="G2255" s="1">
        <f>VLOOKUP(D2255, Spring!$A$1:$E$25, 2)</f>
        <v>345.13274336283098</v>
      </c>
      <c r="H2255" s="1">
        <f>VLOOKUP(D2255, Spring!$A$1:$E$25, 3)</f>
        <v>289.79820627802701</v>
      </c>
      <c r="I2255" s="1">
        <f>VLOOKUP(D2255, Spring!$A$1:$E$25, 5)</f>
        <v>275.85953137878198</v>
      </c>
      <c r="J2255" s="1">
        <f t="shared" si="211"/>
        <v>305.40538340451019</v>
      </c>
      <c r="K2255" s="47">
        <f t="shared" si="212"/>
        <v>5.7135312031973919</v>
      </c>
      <c r="L2255" s="48">
        <f>Solar!K2272/1000*Variables!$B$3</f>
        <v>0</v>
      </c>
      <c r="M2255" s="1">
        <f>IF(E2255=1, VLOOKUP(D2255, Sheet1!$E$2:$G$26, 2), Sheet1!$G$3)</f>
        <v>0.18618000000000001</v>
      </c>
      <c r="N2255" s="1">
        <f>'Electricity Rates'!$J$3</f>
        <v>0.19270000000000001</v>
      </c>
      <c r="O2255" s="145">
        <f>L2255-K2255</f>
        <v>-5.7135312031973919</v>
      </c>
      <c r="P2255">
        <f t="shared" si="213"/>
        <v>1.1009974628561374</v>
      </c>
      <c r="Q2255">
        <f>IF(O2255&gt;0, IF(Q2254+O2255*Variables!$B$5&lt;Variables!$B$4, Q2254+O2255*Variables!$B$5, Variables!$B$4), IF(Q2254&gt;-O2255, Q2254+O2255/Variables!$B$5, 0))</f>
        <v>17.724525025521054</v>
      </c>
      <c r="R2255">
        <f>IF(O2255&gt;0, 0, IF(Q2254&gt;-O2255, 0, -O2255 - Q2254*Variables!$B$5))</f>
        <v>0</v>
      </c>
      <c r="S2255">
        <f t="shared" si="214"/>
        <v>0</v>
      </c>
      <c r="T2255">
        <f t="shared" si="215"/>
        <v>0</v>
      </c>
    </row>
    <row r="2256" spans="1:20" x14ac:dyDescent="0.3">
      <c r="A2256" s="3">
        <f t="shared" si="210"/>
        <v>43194</v>
      </c>
      <c r="B2256">
        <v>4</v>
      </c>
      <c r="C2256">
        <v>4</v>
      </c>
      <c r="D2256">
        <v>23</v>
      </c>
      <c r="E2256">
        <v>1</v>
      </c>
      <c r="F2256" s="1">
        <f>VLOOKUP(A2256,Weather!$A$1:$E$366, 5)</f>
        <v>0.28205128205128249</v>
      </c>
      <c r="G2256" s="1">
        <f>VLOOKUP(D2256, Spring!$A$1:$E$25, 2)</f>
        <v>318.58407079646003</v>
      </c>
      <c r="H2256" s="1">
        <f>VLOOKUP(D2256, Spring!$A$1:$E$25, 3)</f>
        <v>270.57975656630401</v>
      </c>
      <c r="I2256" s="1">
        <f>VLOOKUP(D2256, Spring!$A$1:$E$25, 5)</f>
        <v>271.64527650221697</v>
      </c>
      <c r="J2256" s="1">
        <f t="shared" si="211"/>
        <v>284.11943493891215</v>
      </c>
      <c r="K2256" s="47">
        <f t="shared" si="212"/>
        <v>5.3153131711767756</v>
      </c>
      <c r="L2256" s="48">
        <f>Solar!K2273/1000*Variables!$B$3</f>
        <v>0</v>
      </c>
      <c r="M2256" s="1">
        <f>IF(E2256=1, VLOOKUP(D2256, Sheet1!$E$2:$G$26, 2), Sheet1!$G$3)</f>
        <v>0.18618000000000001</v>
      </c>
      <c r="N2256" s="1">
        <f>'Electricity Rates'!$J$3</f>
        <v>0.19270000000000001</v>
      </c>
      <c r="O2256" s="145">
        <f>L2256-K2256</f>
        <v>-5.3153131711767756</v>
      </c>
      <c r="P2256">
        <f t="shared" si="213"/>
        <v>1.0242608480857647</v>
      </c>
      <c r="Q2256">
        <f>IF(O2256&gt;0, IF(Q2255+O2256*Variables!$B$5&lt;Variables!$B$4, Q2255+O2256*Variables!$B$5, Variables!$B$4), IF(Q2255&gt;-O2256, Q2255+O2256/Variables!$B$5, 0))</f>
        <v>12.06993654554576</v>
      </c>
      <c r="R2256">
        <f>IF(O2256&gt;0, 0, IF(Q2255&gt;-O2256, 0, -O2256 - Q2255*Variables!$B$5))</f>
        <v>0</v>
      </c>
      <c r="S2256">
        <f t="shared" si="214"/>
        <v>0</v>
      </c>
      <c r="T2256">
        <f t="shared" si="215"/>
        <v>0</v>
      </c>
    </row>
    <row r="2257" spans="1:20" x14ac:dyDescent="0.3">
      <c r="A2257" s="3">
        <f t="shared" si="210"/>
        <v>43194</v>
      </c>
      <c r="B2257">
        <v>4</v>
      </c>
      <c r="C2257">
        <v>4</v>
      </c>
      <c r="D2257">
        <v>24</v>
      </c>
      <c r="E2257">
        <v>1</v>
      </c>
      <c r="F2257" s="1">
        <f>VLOOKUP(A2257,Weather!$A$1:$E$366, 5)</f>
        <v>0.28205128205128249</v>
      </c>
      <c r="G2257" s="1">
        <f>VLOOKUP(D2257, Spring!$A$1:$E$25, 2)</f>
        <v>287.61061946902601</v>
      </c>
      <c r="H2257" s="1">
        <f>VLOOKUP(D2257, Spring!$A$1:$E$25, 3)</f>
        <v>251.20115310698301</v>
      </c>
      <c r="I2257" s="1">
        <f>VLOOKUP(D2257, Spring!$A$1:$E$25, 5)</f>
        <v>267.465363632795</v>
      </c>
      <c r="J2257" s="1">
        <f t="shared" si="211"/>
        <v>261.47048977320026</v>
      </c>
      <c r="K2257" s="47">
        <f t="shared" si="212"/>
        <v>4.8915961643537358</v>
      </c>
      <c r="L2257" s="48">
        <f>Solar!K2274/1000*Variables!$B$3</f>
        <v>0</v>
      </c>
      <c r="M2257" s="1">
        <f>IF(E2257=1, VLOOKUP(D2257, Sheet1!$E$2:$G$26, 2), Sheet1!$G$3)</f>
        <v>0.18618000000000001</v>
      </c>
      <c r="N2257" s="1">
        <f>'Electricity Rates'!$J$3</f>
        <v>0.19270000000000001</v>
      </c>
      <c r="O2257" s="145">
        <f>L2257-K2257</f>
        <v>-4.8915961643537358</v>
      </c>
      <c r="P2257">
        <f t="shared" si="213"/>
        <v>0.94261058087096494</v>
      </c>
      <c r="Q2257">
        <f>IF(O2257&gt;0, IF(Q2256+O2257*Variables!$B$5&lt;Variables!$B$4, Q2256+O2257*Variables!$B$5, Variables!$B$4), IF(Q2256&gt;-O2257, Q2256+O2257/Variables!$B$5, 0))</f>
        <v>6.866110838786466</v>
      </c>
      <c r="R2257">
        <f>IF(O2257&gt;0, 0, IF(Q2256&gt;-O2257, 0, -O2257 - Q2256*Variables!$B$5))</f>
        <v>0</v>
      </c>
      <c r="S2257">
        <f t="shared" si="214"/>
        <v>0</v>
      </c>
      <c r="T2257">
        <f t="shared" si="215"/>
        <v>0</v>
      </c>
    </row>
    <row r="2258" spans="1:20" x14ac:dyDescent="0.3">
      <c r="A2258" s="3">
        <f t="shared" si="210"/>
        <v>43195</v>
      </c>
      <c r="B2258">
        <v>4</v>
      </c>
      <c r="C2258">
        <v>5</v>
      </c>
      <c r="D2258">
        <v>1</v>
      </c>
      <c r="E2258">
        <v>1</v>
      </c>
      <c r="F2258" s="1">
        <f>VLOOKUP(A2258,Weather!$A$1:$E$366, 5)</f>
        <v>0.30769230769230854</v>
      </c>
      <c r="G2258" s="1">
        <f>VLOOKUP(D2258, Spring!$A$1:$E$25, 2)</f>
        <v>284.91351697629602</v>
      </c>
      <c r="H2258" s="1">
        <f>VLOOKUP(D2258, Spring!$A$1:$E$25, 3)</f>
        <v>272.00797092955099</v>
      </c>
      <c r="I2258" s="1">
        <f>VLOOKUP(D2258, Spring!$A$1:$E$25, 5)</f>
        <v>272.01322657875102</v>
      </c>
      <c r="J2258" s="1">
        <f t="shared" si="211"/>
        <v>275.97890817470329</v>
      </c>
      <c r="K2258" s="47">
        <f t="shared" si="212"/>
        <v>5.1630200021458723</v>
      </c>
      <c r="L2258" s="48">
        <f>Solar!K2275/1000*Variables!$B$3</f>
        <v>0</v>
      </c>
      <c r="M2258" s="1">
        <f>IF(E2258=1, VLOOKUP(D2258, Sheet1!$E$2:$G$26, 2), Sheet1!$G$3)</f>
        <v>0.18618000000000001</v>
      </c>
      <c r="N2258" s="1">
        <f>'Electricity Rates'!$J$3</f>
        <v>0.19270000000000001</v>
      </c>
      <c r="O2258" s="145">
        <f>L2258-K2258</f>
        <v>-5.1630200021458723</v>
      </c>
      <c r="P2258">
        <f t="shared" si="213"/>
        <v>0.9949139544135096</v>
      </c>
      <c r="Q2258">
        <f>IF(O2258&gt;0, IF(Q2257+O2258*Variables!$B$5&lt;Variables!$B$4, Q2257+O2258*Variables!$B$5, Variables!$B$4), IF(Q2257&gt;-O2258, Q2257+O2258/Variables!$B$5, 0))</f>
        <v>1.3735363684185167</v>
      </c>
      <c r="R2258">
        <f>IF(O2258&gt;0, 0, IF(Q2257&gt;-O2258, 0, -O2258 - Q2257*Variables!$B$5))</f>
        <v>0</v>
      </c>
      <c r="S2258">
        <f t="shared" si="214"/>
        <v>0</v>
      </c>
      <c r="T2258">
        <f t="shared" si="215"/>
        <v>0</v>
      </c>
    </row>
    <row r="2259" spans="1:20" x14ac:dyDescent="0.3">
      <c r="A2259" s="3">
        <f t="shared" si="210"/>
        <v>43195</v>
      </c>
      <c r="B2259">
        <v>4</v>
      </c>
      <c r="C2259">
        <v>5</v>
      </c>
      <c r="D2259">
        <v>2</v>
      </c>
      <c r="E2259">
        <v>1</v>
      </c>
      <c r="F2259" s="1">
        <f>VLOOKUP(A2259,Weather!$A$1:$E$366, 5)</f>
        <v>0.30769230769230854</v>
      </c>
      <c r="G2259" s="1">
        <f>VLOOKUP(D2259, Spring!$A$1:$E$25, 2)</f>
        <v>283.47213324791699</v>
      </c>
      <c r="H2259" s="1">
        <f>VLOOKUP(D2259, Spring!$A$1:$E$25, 3)</f>
        <v>272.193568553901</v>
      </c>
      <c r="I2259" s="1">
        <f>VLOOKUP(D2259, Spring!$A$1:$E$25, 5)</f>
        <v>263.43263079398702</v>
      </c>
      <c r="J2259" s="1">
        <f t="shared" si="211"/>
        <v>275.66389615205975</v>
      </c>
      <c r="K2259" s="47">
        <f t="shared" si="212"/>
        <v>5.1571267497064657</v>
      </c>
      <c r="L2259" s="48">
        <f>Solar!K2276/1000*Variables!$B$3</f>
        <v>0</v>
      </c>
      <c r="M2259" s="1">
        <f>IF(E2259=1, VLOOKUP(D2259, Sheet1!$E$2:$G$26, 2), Sheet1!$G$3)</f>
        <v>0.18618000000000001</v>
      </c>
      <c r="N2259" s="1">
        <f>'Electricity Rates'!$J$3</f>
        <v>0.19270000000000001</v>
      </c>
      <c r="O2259" s="145">
        <f>L2259-K2259</f>
        <v>-5.1571267497064657</v>
      </c>
      <c r="P2259">
        <f t="shared" si="213"/>
        <v>0.99377832466843596</v>
      </c>
      <c r="Q2259">
        <f>IF(O2259&gt;0, IF(Q2258+O2259*Variables!$B$5&lt;Variables!$B$4, Q2258+O2259*Variables!$B$5, Variables!$B$4), IF(Q2258&gt;-O2259, Q2258+O2259/Variables!$B$5, 0))</f>
        <v>0</v>
      </c>
      <c r="R2259">
        <f>IF(O2259&gt;0, 0, IF(Q2258&gt;-O2259, 0, -O2259 - Q2258*Variables!$B$5))</f>
        <v>3.8660025633930601</v>
      </c>
      <c r="S2259">
        <f t="shared" si="214"/>
        <v>0.71977235725251998</v>
      </c>
      <c r="T2259">
        <f t="shared" si="215"/>
        <v>0</v>
      </c>
    </row>
    <row r="2260" spans="1:20" x14ac:dyDescent="0.3">
      <c r="A2260" s="3">
        <f t="shared" si="210"/>
        <v>43195</v>
      </c>
      <c r="B2260">
        <v>4</v>
      </c>
      <c r="C2260">
        <v>5</v>
      </c>
      <c r="D2260">
        <v>3</v>
      </c>
      <c r="E2260">
        <v>1</v>
      </c>
      <c r="F2260" s="1">
        <f>VLOOKUP(A2260,Weather!$A$1:$E$366, 5)</f>
        <v>0.30769230769230854</v>
      </c>
      <c r="G2260" s="1">
        <f>VLOOKUP(D2260, Spring!$A$1:$E$25, 2)</f>
        <v>282.03074951953801</v>
      </c>
      <c r="H2260" s="1">
        <f>VLOOKUP(D2260, Spring!$A$1:$E$25, 3)</f>
        <v>263.612120501699</v>
      </c>
      <c r="I2260" s="1">
        <f>VLOOKUP(D2260, Spring!$A$1:$E$25, 5)</f>
        <v>268.00502374504498</v>
      </c>
      <c r="J2260" s="1">
        <f t="shared" si="211"/>
        <v>269.27939096872637</v>
      </c>
      <c r="K2260" s="47">
        <f t="shared" si="212"/>
        <v>5.037685274329343</v>
      </c>
      <c r="L2260" s="48">
        <f>Solar!K2277/1000*Variables!$B$3</f>
        <v>0</v>
      </c>
      <c r="M2260" s="1">
        <f>IF(E2260=1, VLOOKUP(D2260, Sheet1!$E$2:$G$26, 2), Sheet1!$G$3)</f>
        <v>0.18618000000000001</v>
      </c>
      <c r="N2260" s="1">
        <f>'Electricity Rates'!$J$3</f>
        <v>0.19270000000000001</v>
      </c>
      <c r="O2260" s="145">
        <f>L2260-K2260</f>
        <v>-5.037685274329343</v>
      </c>
      <c r="P2260">
        <f t="shared" si="213"/>
        <v>0.97076195236326446</v>
      </c>
      <c r="Q2260">
        <f>IF(O2260&gt;0, IF(Q2259+O2260*Variables!$B$5&lt;Variables!$B$4, Q2259+O2260*Variables!$B$5, Variables!$B$4), IF(Q2259&gt;-O2260, Q2259+O2260/Variables!$B$5, 0))</f>
        <v>0</v>
      </c>
      <c r="R2260">
        <f>IF(O2260&gt;0, 0, IF(Q2259&gt;-O2260, 0, -O2260 - Q2259*Variables!$B$5))</f>
        <v>5.037685274329343</v>
      </c>
      <c r="S2260">
        <f t="shared" si="214"/>
        <v>0.93791624437463716</v>
      </c>
      <c r="T2260">
        <f t="shared" si="215"/>
        <v>0</v>
      </c>
    </row>
    <row r="2261" spans="1:20" x14ac:dyDescent="0.3">
      <c r="A2261" s="3">
        <f t="shared" si="210"/>
        <v>43195</v>
      </c>
      <c r="B2261">
        <v>4</v>
      </c>
      <c r="C2261">
        <v>5</v>
      </c>
      <c r="D2261">
        <v>4</v>
      </c>
      <c r="E2261">
        <v>1</v>
      </c>
      <c r="F2261" s="1">
        <f>VLOOKUP(A2261,Weather!$A$1:$E$366, 5)</f>
        <v>0.30769230769230854</v>
      </c>
      <c r="G2261" s="1">
        <f>VLOOKUP(D2261, Spring!$A$1:$E$25, 2)</f>
        <v>287.61061946902601</v>
      </c>
      <c r="H2261" s="1">
        <f>VLOOKUP(D2261, Spring!$A$1:$E$25, 3)</f>
        <v>280.54932735425899</v>
      </c>
      <c r="I2261" s="1">
        <f>VLOOKUP(D2261, Spring!$A$1:$E$25, 5)</f>
        <v>263.81039287256101</v>
      </c>
      <c r="J2261" s="1">
        <f t="shared" si="211"/>
        <v>282.72203262034117</v>
      </c>
      <c r="K2261" s="47">
        <f t="shared" si="212"/>
        <v>5.2891705352429454</v>
      </c>
      <c r="L2261" s="48">
        <f>Solar!K2278/1000*Variables!$B$3</f>
        <v>0</v>
      </c>
      <c r="M2261" s="1">
        <f>IF(E2261=1, VLOOKUP(D2261, Sheet1!$E$2:$G$26, 2), Sheet1!$G$3)</f>
        <v>0.18618000000000001</v>
      </c>
      <c r="N2261" s="1">
        <f>'Electricity Rates'!$J$3</f>
        <v>0.19270000000000001</v>
      </c>
      <c r="O2261" s="145">
        <f>L2261-K2261</f>
        <v>-5.2891705352429454</v>
      </c>
      <c r="P2261">
        <f t="shared" si="213"/>
        <v>1.0192231621413157</v>
      </c>
      <c r="Q2261">
        <f>IF(O2261&gt;0, IF(Q2260+O2261*Variables!$B$5&lt;Variables!$B$4, Q2260+O2261*Variables!$B$5, Variables!$B$4), IF(Q2260&gt;-O2261, Q2260+O2261/Variables!$B$5, 0))</f>
        <v>0</v>
      </c>
      <c r="R2261">
        <f>IF(O2261&gt;0, 0, IF(Q2260&gt;-O2261, 0, -O2261 - Q2260*Variables!$B$5))</f>
        <v>5.2891705352429454</v>
      </c>
      <c r="S2261">
        <f t="shared" si="214"/>
        <v>0.98473777025153164</v>
      </c>
      <c r="T2261">
        <f t="shared" si="215"/>
        <v>0</v>
      </c>
    </row>
    <row r="2262" spans="1:20" x14ac:dyDescent="0.3">
      <c r="A2262" s="3">
        <f t="shared" si="210"/>
        <v>43195</v>
      </c>
      <c r="B2262">
        <v>4</v>
      </c>
      <c r="C2262">
        <v>5</v>
      </c>
      <c r="D2262">
        <v>5</v>
      </c>
      <c r="E2262">
        <v>1</v>
      </c>
      <c r="F2262" s="1">
        <f>VLOOKUP(A2262,Weather!$A$1:$E$366, 5)</f>
        <v>0.30769230769230854</v>
      </c>
      <c r="G2262" s="1">
        <f>VLOOKUP(D2262, Spring!$A$1:$E$25, 2)</f>
        <v>318.58407079646003</v>
      </c>
      <c r="H2262" s="1">
        <f>VLOOKUP(D2262, Spring!$A$1:$E$25, 3)</f>
        <v>296.96508648302301</v>
      </c>
      <c r="I2262" s="1">
        <f>VLOOKUP(D2262, Spring!$A$1:$E$25, 5)</f>
        <v>263.982102908277</v>
      </c>
      <c r="J2262" s="1">
        <f t="shared" si="211"/>
        <v>303.61708165638828</v>
      </c>
      <c r="K2262" s="47">
        <f t="shared" si="212"/>
        <v>5.6800756114041926</v>
      </c>
      <c r="L2262" s="48">
        <f>Solar!K2279/1000*Variables!$B$3</f>
        <v>0</v>
      </c>
      <c r="M2262" s="1">
        <f>IF(E2262=1, VLOOKUP(D2262, Sheet1!$E$2:$G$26, 2), Sheet1!$G$3)</f>
        <v>0.18618000000000001</v>
      </c>
      <c r="N2262" s="1">
        <f>'Electricity Rates'!$J$3</f>
        <v>0.19270000000000001</v>
      </c>
      <c r="O2262" s="145">
        <f>L2262-K2262</f>
        <v>-5.6800756114041926</v>
      </c>
      <c r="P2262">
        <f t="shared" si="213"/>
        <v>1.094550570317588</v>
      </c>
      <c r="Q2262">
        <f>IF(O2262&gt;0, IF(Q2261+O2262*Variables!$B$5&lt;Variables!$B$4, Q2261+O2262*Variables!$B$5, Variables!$B$4), IF(Q2261&gt;-O2262, Q2261+O2262/Variables!$B$5, 0))</f>
        <v>0</v>
      </c>
      <c r="R2262">
        <f>IF(O2262&gt;0, 0, IF(Q2261&gt;-O2262, 0, -O2262 - Q2261*Variables!$B$5))</f>
        <v>5.6800756114041926</v>
      </c>
      <c r="S2262">
        <f t="shared" si="214"/>
        <v>1.0575164773312327</v>
      </c>
      <c r="T2262">
        <f t="shared" si="215"/>
        <v>0</v>
      </c>
    </row>
    <row r="2263" spans="1:20" x14ac:dyDescent="0.3">
      <c r="A2263" s="3">
        <f t="shared" si="210"/>
        <v>43195</v>
      </c>
      <c r="B2263">
        <v>4</v>
      </c>
      <c r="C2263">
        <v>5</v>
      </c>
      <c r="D2263">
        <v>6</v>
      </c>
      <c r="E2263">
        <v>1</v>
      </c>
      <c r="F2263" s="1">
        <f>VLOOKUP(A2263,Weather!$A$1:$E$366, 5)</f>
        <v>0.30769230769230854</v>
      </c>
      <c r="G2263" s="1">
        <f>VLOOKUP(D2263, Spring!$A$1:$E$25, 2)</f>
        <v>389.38053097345102</v>
      </c>
      <c r="H2263" s="1">
        <f>VLOOKUP(D2263, Spring!$A$1:$E$25, 3)</f>
        <v>340.20659833439998</v>
      </c>
      <c r="I2263" s="1">
        <f>VLOOKUP(D2263, Spring!$A$1:$E$25, 5)</f>
        <v>264.16853094705402</v>
      </c>
      <c r="J2263" s="1">
        <f t="shared" si="211"/>
        <v>355.33703914641575</v>
      </c>
      <c r="K2263" s="47">
        <f t="shared" si="212"/>
        <v>6.6476538107574088</v>
      </c>
      <c r="L2263" s="48">
        <f>Solar!K2280/1000*Variables!$B$3</f>
        <v>0</v>
      </c>
      <c r="M2263" s="1">
        <f>IF(E2263=1, VLOOKUP(D2263, Sheet1!$E$2:$G$26, 2), Sheet1!$G$3)</f>
        <v>0.18618000000000001</v>
      </c>
      <c r="N2263" s="1">
        <f>'Electricity Rates'!$J$3</f>
        <v>0.19270000000000001</v>
      </c>
      <c r="O2263" s="145">
        <f>L2263-K2263</f>
        <v>-6.6476538107574088</v>
      </c>
      <c r="P2263">
        <f t="shared" si="213"/>
        <v>1.2810028893329528</v>
      </c>
      <c r="Q2263">
        <f>IF(O2263&gt;0, IF(Q2262+O2263*Variables!$B$5&lt;Variables!$B$4, Q2262+O2263*Variables!$B$5, Variables!$B$4), IF(Q2262&gt;-O2263, Q2262+O2263/Variables!$B$5, 0))</f>
        <v>0</v>
      </c>
      <c r="R2263">
        <f>IF(O2263&gt;0, 0, IF(Q2262&gt;-O2263, 0, -O2263 - Q2262*Variables!$B$5))</f>
        <v>6.6476538107574088</v>
      </c>
      <c r="S2263">
        <f t="shared" si="214"/>
        <v>1.2376601864868144</v>
      </c>
      <c r="T2263">
        <f t="shared" si="215"/>
        <v>0</v>
      </c>
    </row>
    <row r="2264" spans="1:20" x14ac:dyDescent="0.3">
      <c r="A2264" s="3">
        <f t="shared" si="210"/>
        <v>43195</v>
      </c>
      <c r="B2264">
        <v>4</v>
      </c>
      <c r="C2264">
        <v>5</v>
      </c>
      <c r="D2264">
        <v>7</v>
      </c>
      <c r="E2264">
        <v>1</v>
      </c>
      <c r="F2264" s="1">
        <f>VLOOKUP(A2264,Weather!$A$1:$E$366, 5)</f>
        <v>0.30769230769230854</v>
      </c>
      <c r="G2264" s="1">
        <f>VLOOKUP(D2264, Spring!$A$1:$E$25, 2)</f>
        <v>623.89380530973403</v>
      </c>
      <c r="H2264" s="1">
        <f>VLOOKUP(D2264, Spring!$A$1:$E$25, 3)</f>
        <v>374.47950032030701</v>
      </c>
      <c r="I2264" s="1">
        <f>VLOOKUP(D2264, Spring!$A$1:$E$25, 5)</f>
        <v>251.18725224694799</v>
      </c>
      <c r="J2264" s="1">
        <f t="shared" si="211"/>
        <v>451.22236339397705</v>
      </c>
      <c r="K2264" s="47">
        <f t="shared" si="212"/>
        <v>8.4414787457014029</v>
      </c>
      <c r="L2264" s="48">
        <f>Solar!K2281/1000*Variables!$B$3</f>
        <v>1.5065500000000001</v>
      </c>
      <c r="M2264" s="1">
        <f>IF(E2264=1, VLOOKUP(D2264, Sheet1!$E$2:$G$26, 2), Sheet1!$G$3)</f>
        <v>0.18618000000000001</v>
      </c>
      <c r="N2264" s="1">
        <f>'Electricity Rates'!$J$3</f>
        <v>0.19270000000000001</v>
      </c>
      <c r="O2264" s="145">
        <f>L2264-K2264</f>
        <v>-6.9349287457014031</v>
      </c>
      <c r="P2264">
        <f t="shared" si="213"/>
        <v>1.6266729542966605</v>
      </c>
      <c r="Q2264">
        <f>IF(O2264&gt;0, IF(Q2263+O2264*Variables!$B$5&lt;Variables!$B$4, Q2263+O2264*Variables!$B$5, Variables!$B$4), IF(Q2263&gt;-O2264, Q2263+O2264/Variables!$B$5, 0))</f>
        <v>0</v>
      </c>
      <c r="R2264">
        <f>IF(O2264&gt;0, 0, IF(Q2263&gt;-O2264, 0, -O2264 - Q2263*Variables!$B$5))</f>
        <v>6.9349287457014031</v>
      </c>
      <c r="S2264">
        <f t="shared" si="214"/>
        <v>1.2911450338746873</v>
      </c>
      <c r="T2264">
        <f t="shared" si="215"/>
        <v>0</v>
      </c>
    </row>
    <row r="2265" spans="1:20" x14ac:dyDescent="0.3">
      <c r="A2265" s="3">
        <f t="shared" si="210"/>
        <v>43195</v>
      </c>
      <c r="B2265">
        <v>4</v>
      </c>
      <c r="C2265">
        <v>5</v>
      </c>
      <c r="D2265">
        <v>8</v>
      </c>
      <c r="E2265">
        <v>1</v>
      </c>
      <c r="F2265" s="1">
        <f>VLOOKUP(A2265,Weather!$A$1:$E$366, 5)</f>
        <v>0.30769230769230854</v>
      </c>
      <c r="G2265" s="1">
        <f>VLOOKUP(D2265, Spring!$A$1:$E$25, 2)</f>
        <v>871.68141592920301</v>
      </c>
      <c r="H2265" s="1">
        <f>VLOOKUP(D2265, Spring!$A$1:$E$25, 3)</f>
        <v>578.35522101217202</v>
      </c>
      <c r="I2265" s="1">
        <f>VLOOKUP(D2265, Spring!$A$1:$E$25, 5)</f>
        <v>268.91753993484798</v>
      </c>
      <c r="J2265" s="1">
        <f t="shared" si="211"/>
        <v>668.60943483279721</v>
      </c>
      <c r="K2265" s="47">
        <f t="shared" si="212"/>
        <v>12.508361267520947</v>
      </c>
      <c r="L2265" s="48">
        <f>Solar!K2282/1000*Variables!$B$3</f>
        <v>4.7454499999999999</v>
      </c>
      <c r="M2265" s="1">
        <f>IF(E2265=1, VLOOKUP(D2265, Sheet1!$E$2:$G$26, 2), Sheet1!$G$3)</f>
        <v>0.18618000000000001</v>
      </c>
      <c r="N2265" s="1">
        <f>'Electricity Rates'!$J$3</f>
        <v>0.19270000000000001</v>
      </c>
      <c r="O2265" s="145">
        <f>L2265-K2265</f>
        <v>-7.7629112675209466</v>
      </c>
      <c r="P2265">
        <f t="shared" si="213"/>
        <v>2.4103612162512866</v>
      </c>
      <c r="Q2265">
        <f>IF(O2265&gt;0, IF(Q2264+O2265*Variables!$B$5&lt;Variables!$B$4, Q2264+O2265*Variables!$B$5, Variables!$B$4), IF(Q2264&gt;-O2265, Q2264+O2265/Variables!$B$5, 0))</f>
        <v>0</v>
      </c>
      <c r="R2265">
        <f>IF(O2265&gt;0, 0, IF(Q2264&gt;-O2265, 0, -O2265 - Q2264*Variables!$B$5))</f>
        <v>7.7629112675209466</v>
      </c>
      <c r="S2265">
        <f t="shared" si="214"/>
        <v>1.44529881978705</v>
      </c>
      <c r="T2265">
        <f t="shared" si="215"/>
        <v>0</v>
      </c>
    </row>
    <row r="2266" spans="1:20" x14ac:dyDescent="0.3">
      <c r="A2266" s="3">
        <f t="shared" si="210"/>
        <v>43195</v>
      </c>
      <c r="B2266">
        <v>4</v>
      </c>
      <c r="C2266">
        <v>5</v>
      </c>
      <c r="D2266">
        <v>9</v>
      </c>
      <c r="E2266">
        <v>1</v>
      </c>
      <c r="F2266" s="1">
        <f>VLOOKUP(A2266,Weather!$A$1:$E$366, 5)</f>
        <v>0.30769230769230854</v>
      </c>
      <c r="G2266" s="1">
        <f>VLOOKUP(D2266, Spring!$A$1:$E$25, 2)</f>
        <v>1137.1681415929199</v>
      </c>
      <c r="H2266" s="1">
        <f>VLOOKUP(D2266, Spring!$A$1:$E$25, 3)</f>
        <v>786.77530429212004</v>
      </c>
      <c r="I2266" s="1">
        <f>VLOOKUP(D2266, Spring!$A$1:$E$25, 5)</f>
        <v>317.33977000667198</v>
      </c>
      <c r="J2266" s="1">
        <f t="shared" si="211"/>
        <v>894.58848500005877</v>
      </c>
      <c r="K2266" s="47">
        <f t="shared" si="212"/>
        <v>16.735982732495067</v>
      </c>
      <c r="L2266" s="48">
        <f>Solar!K2283/1000*Variables!$B$3</f>
        <v>14.515799999999999</v>
      </c>
      <c r="M2266" s="1">
        <f>IF(E2266=1, VLOOKUP(D2266, Sheet1!$E$2:$G$26, 2), Sheet1!$G$3)</f>
        <v>0.20441999999999999</v>
      </c>
      <c r="N2266" s="1">
        <f>'Electricity Rates'!$J$3</f>
        <v>0.19270000000000001</v>
      </c>
      <c r="O2266" s="145">
        <f>L2266-K2266</f>
        <v>-2.2201827324950685</v>
      </c>
      <c r="P2266">
        <f t="shared" si="213"/>
        <v>3.2250238725517995</v>
      </c>
      <c r="Q2266">
        <f>IF(O2266&gt;0, IF(Q2265+O2266*Variables!$B$5&lt;Variables!$B$4, Q2265+O2266*Variables!$B$5, Variables!$B$4), IF(Q2265&gt;-O2266, Q2265+O2266/Variables!$B$5, 0))</f>
        <v>0</v>
      </c>
      <c r="R2266">
        <f>IF(O2266&gt;0, 0, IF(Q2265&gt;-O2266, 0, -O2266 - Q2265*Variables!$B$5))</f>
        <v>2.2201827324950685</v>
      </c>
      <c r="S2266">
        <f t="shared" si="214"/>
        <v>0.45384975417664186</v>
      </c>
      <c r="T2266">
        <f t="shared" si="215"/>
        <v>0</v>
      </c>
    </row>
    <row r="2267" spans="1:20" x14ac:dyDescent="0.3">
      <c r="A2267" s="3">
        <f t="shared" si="210"/>
        <v>43195</v>
      </c>
      <c r="B2267">
        <v>4</v>
      </c>
      <c r="C2267">
        <v>5</v>
      </c>
      <c r="D2267">
        <v>10</v>
      </c>
      <c r="E2267">
        <v>1</v>
      </c>
      <c r="F2267" s="1">
        <f>VLOOKUP(A2267,Weather!$A$1:$E$366, 5)</f>
        <v>0.30769230769230854</v>
      </c>
      <c r="G2267" s="1">
        <f>VLOOKUP(D2267, Spring!$A$1:$E$25, 2)</f>
        <v>1207.9646017699099</v>
      </c>
      <c r="H2267" s="1">
        <f>VLOOKUP(D2267, Spring!$A$1:$E$25, 3)</f>
        <v>923.64670083279998</v>
      </c>
      <c r="I2267" s="1">
        <f>VLOOKUP(D2267, Spring!$A$1:$E$25, 5)</f>
        <v>339.44621060481097</v>
      </c>
      <c r="J2267" s="1">
        <f t="shared" si="211"/>
        <v>1011.1291318903725</v>
      </c>
      <c r="K2267" s="47">
        <f t="shared" si="212"/>
        <v>18.916227936511934</v>
      </c>
      <c r="L2267" s="48">
        <f>Solar!K2284/1000*Variables!$B$3</f>
        <v>27.974300000000003</v>
      </c>
      <c r="M2267" s="1">
        <f>IF(E2267=1, VLOOKUP(D2267, Sheet1!$E$2:$G$26, 2), Sheet1!$G$3)</f>
        <v>0.20441999999999999</v>
      </c>
      <c r="N2267" s="1">
        <f>'Electricity Rates'!$J$3</f>
        <v>0.19270000000000001</v>
      </c>
      <c r="O2267" s="145">
        <f>L2267-K2267</f>
        <v>9.0580720634880691</v>
      </c>
      <c r="P2267">
        <f t="shared" si="213"/>
        <v>3.6451571233658497</v>
      </c>
      <c r="Q2267">
        <f>IF(O2267&gt;0, IF(Q2266+O2267*Variables!$B$5&lt;Variables!$B$4, Q2266+O2267*Variables!$B$5, Variables!$B$4), IF(Q2266&gt;-O2267, Q2266+O2267/Variables!$B$5, 0))</f>
        <v>8.5145877396787846</v>
      </c>
      <c r="R2267">
        <f>IF(O2267&gt;0, 0, IF(Q2266&gt;-O2267, 0, -O2267 - Q2266*Variables!$B$5))</f>
        <v>0</v>
      </c>
      <c r="S2267">
        <f t="shared" si="214"/>
        <v>0</v>
      </c>
      <c r="T2267">
        <f t="shared" si="215"/>
        <v>0</v>
      </c>
    </row>
    <row r="2268" spans="1:20" x14ac:dyDescent="0.3">
      <c r="A2268" s="3">
        <f t="shared" si="210"/>
        <v>43195</v>
      </c>
      <c r="B2268">
        <v>4</v>
      </c>
      <c r="C2268">
        <v>5</v>
      </c>
      <c r="D2268">
        <v>11</v>
      </c>
      <c r="E2268">
        <v>1</v>
      </c>
      <c r="F2268" s="1">
        <f>VLOOKUP(A2268,Weather!$A$1:$E$366, 5)</f>
        <v>0.30769230769230854</v>
      </c>
      <c r="G2268" s="1">
        <f>VLOOKUP(D2268, Spring!$A$1:$E$25, 2)</f>
        <v>1274.3362831858401</v>
      </c>
      <c r="H2268" s="1">
        <f>VLOOKUP(D2268, Spring!$A$1:$E$25, 3)</f>
        <v>962.46396540679098</v>
      </c>
      <c r="I2268" s="1">
        <f>VLOOKUP(D2268, Spring!$A$1:$E$25, 5)</f>
        <v>352.80034538247099</v>
      </c>
      <c r="J2268" s="1">
        <f t="shared" si="211"/>
        <v>1058.4246785695757</v>
      </c>
      <c r="K2268" s="47">
        <f t="shared" si="212"/>
        <v>19.801034152799204</v>
      </c>
      <c r="L2268" s="48">
        <f>Solar!K2285/1000*Variables!$B$3</f>
        <v>6.1992500000000001</v>
      </c>
      <c r="M2268" s="1">
        <f>IF(E2268=1, VLOOKUP(D2268, Sheet1!$E$2:$G$26, 2), Sheet1!$G$3)</f>
        <v>0.20441999999999999</v>
      </c>
      <c r="N2268" s="1">
        <f>'Electricity Rates'!$J$3</f>
        <v>0.19270000000000001</v>
      </c>
      <c r="O2268" s="145">
        <f>L2268-K2268</f>
        <v>-13.601784152799205</v>
      </c>
      <c r="P2268">
        <f t="shared" si="213"/>
        <v>3.815659281244407</v>
      </c>
      <c r="Q2268">
        <f>IF(O2268&gt;0, IF(Q2267+O2268*Variables!$B$5&lt;Variables!$B$4, Q2267+O2268*Variables!$B$5, Variables!$B$4), IF(Q2267&gt;-O2268, Q2267+O2268/Variables!$B$5, 0))</f>
        <v>0</v>
      </c>
      <c r="R2268">
        <f>IF(O2268&gt;0, 0, IF(Q2267&gt;-O2268, 0, -O2268 - Q2267*Variables!$B$5))</f>
        <v>5.5980716775011476</v>
      </c>
      <c r="S2268">
        <f t="shared" si="214"/>
        <v>1.1443578123147846</v>
      </c>
      <c r="T2268">
        <f t="shared" si="215"/>
        <v>0</v>
      </c>
    </row>
    <row r="2269" spans="1:20" x14ac:dyDescent="0.3">
      <c r="A2269" s="3">
        <f t="shared" si="210"/>
        <v>43195</v>
      </c>
      <c r="B2269">
        <v>4</v>
      </c>
      <c r="C2269">
        <v>5</v>
      </c>
      <c r="D2269">
        <v>12</v>
      </c>
      <c r="E2269">
        <v>1</v>
      </c>
      <c r="F2269" s="1">
        <f>VLOOKUP(A2269,Weather!$A$1:$E$366, 5)</f>
        <v>0.30769230769230854</v>
      </c>
      <c r="G2269" s="1">
        <f>VLOOKUP(D2269, Spring!$A$1:$E$25, 2)</f>
        <v>1314.1592920353901</v>
      </c>
      <c r="H2269" s="1">
        <f>VLOOKUP(D2269, Spring!$A$1:$E$25, 3)</f>
        <v>983.10377962844302</v>
      </c>
      <c r="I2269" s="1">
        <f>VLOOKUP(D2269, Spring!$A$1:$E$25, 5)</f>
        <v>344.20503159464602</v>
      </c>
      <c r="J2269" s="1">
        <f t="shared" si="211"/>
        <v>1084.9670142151963</v>
      </c>
      <c r="K2269" s="47">
        <f t="shared" si="212"/>
        <v>20.297588801661202</v>
      </c>
      <c r="L2269" s="48">
        <f>Solar!K2286/1000*Variables!$B$3</f>
        <v>7.4643500000000005</v>
      </c>
      <c r="M2269" s="1">
        <f>IF(E2269=1, VLOOKUP(D2269, Sheet1!$E$2:$G$26, 2), Sheet1!$G$3)</f>
        <v>0.20441999999999999</v>
      </c>
      <c r="N2269" s="1">
        <f>'Electricity Rates'!$J$3</f>
        <v>0.19270000000000001</v>
      </c>
      <c r="O2269" s="145">
        <f>L2269-K2269</f>
        <v>-12.833238801661203</v>
      </c>
      <c r="P2269">
        <f t="shared" si="213"/>
        <v>3.9113453620801137</v>
      </c>
      <c r="Q2269">
        <f>IF(O2269&gt;0, IF(Q2268+O2269*Variables!$B$5&lt;Variables!$B$4, Q2268+O2269*Variables!$B$5, Variables!$B$4), IF(Q2268&gt;-O2269, Q2268+O2269/Variables!$B$5, 0))</f>
        <v>0</v>
      </c>
      <c r="R2269">
        <f>IF(O2269&gt;0, 0, IF(Q2268&gt;-O2269, 0, -O2269 - Q2268*Variables!$B$5))</f>
        <v>12.833238801661203</v>
      </c>
      <c r="S2269">
        <f t="shared" si="214"/>
        <v>2.623370675835583</v>
      </c>
      <c r="T2269">
        <f t="shared" si="215"/>
        <v>0</v>
      </c>
    </row>
    <row r="2270" spans="1:20" x14ac:dyDescent="0.3">
      <c r="A2270" s="3">
        <f t="shared" si="210"/>
        <v>43195</v>
      </c>
      <c r="B2270">
        <v>4</v>
      </c>
      <c r="C2270">
        <v>5</v>
      </c>
      <c r="D2270">
        <v>13</v>
      </c>
      <c r="E2270">
        <v>1</v>
      </c>
      <c r="F2270" s="1">
        <f>VLOOKUP(A2270,Weather!$A$1:$E$366, 5)</f>
        <v>0.30769230769230854</v>
      </c>
      <c r="G2270" s="1">
        <f>VLOOKUP(D2270, Spring!$A$1:$E$25, 2)</f>
        <v>1362.8318584070701</v>
      </c>
      <c r="H2270" s="1">
        <f>VLOOKUP(D2270, Spring!$A$1:$E$25, 3)</f>
        <v>999.59961563100603</v>
      </c>
      <c r="I2270" s="1">
        <f>VLOOKUP(D2270, Spring!$A$1:$E$25, 5)</f>
        <v>326.84269398328001</v>
      </c>
      <c r="J2270" s="1">
        <f t="shared" si="211"/>
        <v>1111.363382639026</v>
      </c>
      <c r="K2270" s="47">
        <f t="shared" si="212"/>
        <v>20.791412692253495</v>
      </c>
      <c r="L2270" s="48">
        <f>Solar!K2287/1000*Variables!$B$3</f>
        <v>8.5837000000000003</v>
      </c>
      <c r="M2270" s="1">
        <f>IF(E2270=1, VLOOKUP(D2270, Sheet1!$E$2:$G$26, 2), Sheet1!$G$3)</f>
        <v>0.20441999999999999</v>
      </c>
      <c r="N2270" s="1">
        <f>'Electricity Rates'!$J$3</f>
        <v>0.19270000000000001</v>
      </c>
      <c r="O2270" s="145">
        <f>L2270-K2270</f>
        <v>-12.207712692253494</v>
      </c>
      <c r="P2270">
        <f t="shared" si="213"/>
        <v>4.0065052257972482</v>
      </c>
      <c r="Q2270">
        <f>IF(O2270&gt;0, IF(Q2269+O2270*Variables!$B$5&lt;Variables!$B$4, Q2269+O2270*Variables!$B$5, Variables!$B$4), IF(Q2269&gt;-O2270, Q2269+O2270/Variables!$B$5, 0))</f>
        <v>0</v>
      </c>
      <c r="R2270">
        <f>IF(O2270&gt;0, 0, IF(Q2269&gt;-O2270, 0, -O2270 - Q2269*Variables!$B$5))</f>
        <v>12.207712692253494</v>
      </c>
      <c r="S2270">
        <f t="shared" si="214"/>
        <v>2.4955006285504591</v>
      </c>
      <c r="T2270">
        <f t="shared" si="215"/>
        <v>0</v>
      </c>
    </row>
    <row r="2271" spans="1:20" x14ac:dyDescent="0.3">
      <c r="A2271" s="3">
        <f t="shared" si="210"/>
        <v>43195</v>
      </c>
      <c r="B2271">
        <v>4</v>
      </c>
      <c r="C2271">
        <v>5</v>
      </c>
      <c r="D2271">
        <v>14</v>
      </c>
      <c r="E2271">
        <v>1</v>
      </c>
      <c r="F2271" s="1">
        <f>VLOOKUP(A2271,Weather!$A$1:$E$366, 5)</f>
        <v>0.30769230769230854</v>
      </c>
      <c r="G2271" s="1">
        <f>VLOOKUP(D2271, Spring!$A$1:$E$25, 2)</f>
        <v>1402.65486725663</v>
      </c>
      <c r="H2271" s="1">
        <f>VLOOKUP(D2271, Spring!$A$1:$E$25, 3)</f>
        <v>1011.55108904548</v>
      </c>
      <c r="I2271" s="1">
        <f>VLOOKUP(D2271, Spring!$A$1:$E$25, 5)</f>
        <v>309.49016837395499</v>
      </c>
      <c r="J2271" s="1">
        <f t="shared" si="211"/>
        <v>1131.8907131104495</v>
      </c>
      <c r="K2271" s="47">
        <f t="shared" si="212"/>
        <v>21.175438480729792</v>
      </c>
      <c r="L2271" s="48">
        <f>Solar!K2288/1000*Variables!$B$3</f>
        <v>12.161849999999999</v>
      </c>
      <c r="M2271" s="1">
        <f>IF(E2271=1, VLOOKUP(D2271, Sheet1!$E$2:$G$26, 2), Sheet1!$G$3)</f>
        <v>0.20441999999999999</v>
      </c>
      <c r="N2271" s="1">
        <f>'Electricity Rates'!$J$3</f>
        <v>0.19270000000000001</v>
      </c>
      <c r="O2271" s="145">
        <f>L2271-K2271</f>
        <v>-9.0135884807297924</v>
      </c>
      <c r="P2271">
        <f t="shared" si="213"/>
        <v>4.0805069952366315</v>
      </c>
      <c r="Q2271">
        <f>IF(O2271&gt;0, IF(Q2270+O2271*Variables!$B$5&lt;Variables!$B$4, Q2270+O2271*Variables!$B$5, Variables!$B$4), IF(Q2270&gt;-O2271, Q2270+O2271/Variables!$B$5, 0))</f>
        <v>0</v>
      </c>
      <c r="R2271">
        <f>IF(O2271&gt;0, 0, IF(Q2270&gt;-O2271, 0, -O2271 - Q2270*Variables!$B$5))</f>
        <v>9.0135884807297924</v>
      </c>
      <c r="S2271">
        <f t="shared" si="214"/>
        <v>1.8425577572307841</v>
      </c>
      <c r="T2271">
        <f t="shared" si="215"/>
        <v>0</v>
      </c>
    </row>
    <row r="2272" spans="1:20" x14ac:dyDescent="0.3">
      <c r="A2272" s="3">
        <f t="shared" si="210"/>
        <v>43195</v>
      </c>
      <c r="B2272">
        <v>4</v>
      </c>
      <c r="C2272">
        <v>5</v>
      </c>
      <c r="D2272">
        <v>15</v>
      </c>
      <c r="E2272">
        <v>1</v>
      </c>
      <c r="F2272" s="1">
        <f>VLOOKUP(A2272,Weather!$A$1:$E$366, 5)</f>
        <v>0.30769230769230854</v>
      </c>
      <c r="G2272" s="1">
        <f>VLOOKUP(D2272, Spring!$A$1:$E$25, 2)</f>
        <v>1371.6814159292001</v>
      </c>
      <c r="H2272" s="1">
        <f>VLOOKUP(D2272, Spring!$A$1:$E$25, 3)</f>
        <v>1005.48526585522</v>
      </c>
      <c r="I2272" s="1">
        <f>VLOOKUP(D2272, Spring!$A$1:$E$25, 5)</f>
        <v>300.89485458612899</v>
      </c>
      <c r="J2272" s="1">
        <f t="shared" si="211"/>
        <v>1118.1610043395219</v>
      </c>
      <c r="K2272" s="47">
        <f t="shared" si="212"/>
        <v>20.918582761295379</v>
      </c>
      <c r="L2272" s="48">
        <f>Solar!K2289/1000*Variables!$B$3</f>
        <v>7.7593500000000013</v>
      </c>
      <c r="M2272" s="1">
        <f>IF(E2272=1, VLOOKUP(D2272, Sheet1!$E$2:$G$26, 2), Sheet1!$G$3)</f>
        <v>0.20441999999999999</v>
      </c>
      <c r="N2272" s="1">
        <f>'Electricity Rates'!$J$3</f>
        <v>0.19270000000000001</v>
      </c>
      <c r="O2272" s="145">
        <f>L2272-K2272</f>
        <v>-13.159232761295378</v>
      </c>
      <c r="P2272">
        <f t="shared" si="213"/>
        <v>4.0310108981016199</v>
      </c>
      <c r="Q2272">
        <f>IF(O2272&gt;0, IF(Q2271+O2272*Variables!$B$5&lt;Variables!$B$4, Q2271+O2272*Variables!$B$5, Variables!$B$4), IF(Q2271&gt;-O2272, Q2271+O2272/Variables!$B$5, 0))</f>
        <v>0</v>
      </c>
      <c r="R2272">
        <f>IF(O2272&gt;0, 0, IF(Q2271&gt;-O2272, 0, -O2272 - Q2271*Variables!$B$5))</f>
        <v>13.159232761295378</v>
      </c>
      <c r="S2272">
        <f t="shared" si="214"/>
        <v>2.6900103610640009</v>
      </c>
      <c r="T2272">
        <f t="shared" si="215"/>
        <v>0</v>
      </c>
    </row>
    <row r="2273" spans="1:20" x14ac:dyDescent="0.3">
      <c r="A2273" s="3">
        <f t="shared" si="210"/>
        <v>43195</v>
      </c>
      <c r="B2273">
        <v>4</v>
      </c>
      <c r="C2273">
        <v>5</v>
      </c>
      <c r="D2273">
        <v>16</v>
      </c>
      <c r="E2273">
        <v>1</v>
      </c>
      <c r="F2273" s="1">
        <f>VLOOKUP(A2273,Weather!$A$1:$E$366, 5)</f>
        <v>0.30769230769230854</v>
      </c>
      <c r="G2273" s="1">
        <f>VLOOKUP(D2273, Spring!$A$1:$E$25, 2)</f>
        <v>1283.1858407079601</v>
      </c>
      <c r="H2273" s="1">
        <f>VLOOKUP(D2273, Spring!$A$1:$E$25, 3)</f>
        <v>954.93673926969905</v>
      </c>
      <c r="I2273" s="1">
        <f>VLOOKUP(D2273, Spring!$A$1:$E$25, 5)</f>
        <v>270.36971623690101</v>
      </c>
      <c r="J2273" s="1">
        <f t="shared" si="211"/>
        <v>1055.9364627891644</v>
      </c>
      <c r="K2273" s="47">
        <f t="shared" si="212"/>
        <v>19.754484552581978</v>
      </c>
      <c r="L2273" s="48">
        <f>Solar!K2290/1000*Variables!$B$3</f>
        <v>13.408049999999999</v>
      </c>
      <c r="M2273" s="1">
        <f>IF(E2273=1, VLOOKUP(D2273, Sheet1!$E$2:$G$26, 2), Sheet1!$G$3)</f>
        <v>0.20441999999999999</v>
      </c>
      <c r="N2273" s="1">
        <f>'Electricity Rates'!$J$3</f>
        <v>0.19270000000000001</v>
      </c>
      <c r="O2273" s="145">
        <f>L2273-K2273</f>
        <v>-6.3464345525819787</v>
      </c>
      <c r="P2273">
        <f t="shared" si="213"/>
        <v>3.8066891732825474</v>
      </c>
      <c r="Q2273">
        <f>IF(O2273&gt;0, IF(Q2272+O2273*Variables!$B$5&lt;Variables!$B$4, Q2272+O2273*Variables!$B$5, Variables!$B$4), IF(Q2272&gt;-O2273, Q2272+O2273/Variables!$B$5, 0))</f>
        <v>0</v>
      </c>
      <c r="R2273">
        <f>IF(O2273&gt;0, 0, IF(Q2272&gt;-O2273, 0, -O2273 - Q2272*Variables!$B$5))</f>
        <v>6.3464345525819787</v>
      </c>
      <c r="S2273">
        <f t="shared" si="214"/>
        <v>1.297338151238808</v>
      </c>
      <c r="T2273">
        <f t="shared" si="215"/>
        <v>0</v>
      </c>
    </row>
    <row r="2274" spans="1:20" x14ac:dyDescent="0.3">
      <c r="A2274" s="3">
        <f t="shared" si="210"/>
        <v>43195</v>
      </c>
      <c r="B2274">
        <v>4</v>
      </c>
      <c r="C2274">
        <v>5</v>
      </c>
      <c r="D2274">
        <v>17</v>
      </c>
      <c r="E2274">
        <v>1</v>
      </c>
      <c r="F2274" s="1">
        <f>VLOOKUP(A2274,Weather!$A$1:$E$366, 5)</f>
        <v>0.30769230769230854</v>
      </c>
      <c r="G2274" s="1">
        <f>VLOOKUP(D2274, Spring!$A$1:$E$25, 2)</f>
        <v>973.45132743362797</v>
      </c>
      <c r="H2274" s="1">
        <f>VLOOKUP(D2274, Spring!$A$1:$E$25, 3)</f>
        <v>850.97693786034597</v>
      </c>
      <c r="I2274" s="1">
        <f>VLOOKUP(D2274, Spring!$A$1:$E$25, 5)</f>
        <v>257.39334353781499</v>
      </c>
      <c r="J2274" s="1">
        <f t="shared" si="211"/>
        <v>888.66136542135587</v>
      </c>
      <c r="K2274" s="47">
        <f t="shared" si="212"/>
        <v>16.62509803792782</v>
      </c>
      <c r="L2274" s="48">
        <f>Solar!K2291/1000*Variables!$B$3</f>
        <v>3.5417999999999998</v>
      </c>
      <c r="M2274" s="1">
        <f>IF(E2274=1, VLOOKUP(D2274, Sheet1!$E$2:$G$26, 2), Sheet1!$G$3)</f>
        <v>0.20441999999999999</v>
      </c>
      <c r="N2274" s="1">
        <f>'Electricity Rates'!$J$3</f>
        <v>0.19270000000000001</v>
      </c>
      <c r="O2274" s="145">
        <f>L2274-K2274</f>
        <v>-13.08329803792782</v>
      </c>
      <c r="P2274">
        <f t="shared" si="213"/>
        <v>3.2036563919086913</v>
      </c>
      <c r="Q2274">
        <f>IF(O2274&gt;0, IF(Q2273+O2274*Variables!$B$5&lt;Variables!$B$4, Q2273+O2274*Variables!$B$5, Variables!$B$4), IF(Q2273&gt;-O2274, Q2273+O2274/Variables!$B$5, 0))</f>
        <v>0</v>
      </c>
      <c r="R2274">
        <f>IF(O2274&gt;0, 0, IF(Q2273&gt;-O2274, 0, -O2274 - Q2273*Variables!$B$5))</f>
        <v>13.08329803792782</v>
      </c>
      <c r="S2274">
        <f t="shared" si="214"/>
        <v>2.6744877849132047</v>
      </c>
      <c r="T2274">
        <f t="shared" si="215"/>
        <v>0</v>
      </c>
    </row>
    <row r="2275" spans="1:20" x14ac:dyDescent="0.3">
      <c r="A2275" s="3">
        <f t="shared" si="210"/>
        <v>43195</v>
      </c>
      <c r="B2275">
        <v>4</v>
      </c>
      <c r="C2275">
        <v>5</v>
      </c>
      <c r="D2275">
        <v>18</v>
      </c>
      <c r="E2275">
        <v>1</v>
      </c>
      <c r="F2275" s="1">
        <f>VLOOKUP(A2275,Weather!$A$1:$E$366, 5)</f>
        <v>0.30769230769230854</v>
      </c>
      <c r="G2275" s="1">
        <f>VLOOKUP(D2275, Spring!$A$1:$E$25, 2)</f>
        <v>690.26548672566298</v>
      </c>
      <c r="H2275" s="1">
        <f>VLOOKUP(D2275, Spring!$A$1:$E$25, 3)</f>
        <v>590.923299339663</v>
      </c>
      <c r="I2275" s="1">
        <f>VLOOKUP(D2275, Spring!$A$1:$E$25, 5)</f>
        <v>248.81274775305101</v>
      </c>
      <c r="J2275" s="1">
        <f t="shared" si="211"/>
        <v>621.49012622766304</v>
      </c>
      <c r="K2275" s="47">
        <f t="shared" si="212"/>
        <v>11.626852117330422</v>
      </c>
      <c r="L2275" s="48">
        <f>Solar!K2292/1000*Variables!$B$3</f>
        <v>0.56059999999999999</v>
      </c>
      <c r="M2275" s="1">
        <f>IF(E2275=1, VLOOKUP(D2275, Sheet1!$E$2:$G$26, 2), Sheet1!$G$3)</f>
        <v>0.20441999999999999</v>
      </c>
      <c r="N2275" s="1">
        <f>'Electricity Rates'!$J$3</f>
        <v>0.19270000000000001</v>
      </c>
      <c r="O2275" s="145">
        <f>L2275-K2275</f>
        <v>-11.066252117330421</v>
      </c>
      <c r="P2275">
        <f t="shared" si="213"/>
        <v>2.2404944030095724</v>
      </c>
      <c r="Q2275">
        <f>IF(O2275&gt;0, IF(Q2274+O2275*Variables!$B$5&lt;Variables!$B$4, Q2274+O2275*Variables!$B$5, Variables!$B$4), IF(Q2274&gt;-O2275, Q2274+O2275/Variables!$B$5, 0))</f>
        <v>0</v>
      </c>
      <c r="R2275">
        <f>IF(O2275&gt;0, 0, IF(Q2274&gt;-O2275, 0, -O2275 - Q2274*Variables!$B$5))</f>
        <v>11.066252117330421</v>
      </c>
      <c r="S2275">
        <f t="shared" si="214"/>
        <v>2.2621632578246844</v>
      </c>
      <c r="T2275">
        <f t="shared" si="215"/>
        <v>0</v>
      </c>
    </row>
    <row r="2276" spans="1:20" x14ac:dyDescent="0.3">
      <c r="A2276" s="3">
        <f t="shared" si="210"/>
        <v>43195</v>
      </c>
      <c r="B2276">
        <v>4</v>
      </c>
      <c r="C2276">
        <v>5</v>
      </c>
      <c r="D2276">
        <v>19</v>
      </c>
      <c r="E2276">
        <v>1</v>
      </c>
      <c r="F2276" s="1">
        <f>VLOOKUP(A2276,Weather!$A$1:$E$366, 5)</f>
        <v>0.30769230769230854</v>
      </c>
      <c r="G2276" s="1">
        <f>VLOOKUP(D2276, Spring!$A$1:$E$25, 2)</f>
        <v>482.300884955752</v>
      </c>
      <c r="H2276" s="1">
        <f>VLOOKUP(D2276, Spring!$A$1:$E$25, 3)</f>
        <v>454.99679692504799</v>
      </c>
      <c r="I2276" s="1">
        <f>VLOOKUP(D2276, Spring!$A$1:$E$25, 5)</f>
        <v>266.52341143686903</v>
      </c>
      <c r="J2276" s="1">
        <f t="shared" si="211"/>
        <v>463.39805478064926</v>
      </c>
      <c r="K2276" s="47">
        <f t="shared" si="212"/>
        <v>8.6692618708145339</v>
      </c>
      <c r="L2276" s="48">
        <f>Solar!K2293/1000*Variables!$B$3</f>
        <v>0.22605</v>
      </c>
      <c r="M2276" s="1">
        <f>IF(E2276=1, VLOOKUP(D2276, Sheet1!$E$2:$G$26, 2), Sheet1!$G$3)</f>
        <v>0.20441999999999999</v>
      </c>
      <c r="N2276" s="1">
        <f>'Electricity Rates'!$J$3</f>
        <v>0.19270000000000001</v>
      </c>
      <c r="O2276" s="145">
        <f>L2276-K2276</f>
        <v>-8.4432118708145332</v>
      </c>
      <c r="P2276">
        <f t="shared" si="213"/>
        <v>1.6705667625059608</v>
      </c>
      <c r="Q2276">
        <f>IF(O2276&gt;0, IF(Q2275+O2276*Variables!$B$5&lt;Variables!$B$4, Q2275+O2276*Variables!$B$5, Variables!$B$4), IF(Q2275&gt;-O2276, Q2275+O2276/Variables!$B$5, 0))</f>
        <v>0</v>
      </c>
      <c r="R2276">
        <f>IF(O2276&gt;0, 0, IF(Q2275&gt;-O2276, 0, -O2276 - Q2275*Variables!$B$5))</f>
        <v>8.4432118708145332</v>
      </c>
      <c r="S2276">
        <f t="shared" si="214"/>
        <v>1.7259613706319068</v>
      </c>
      <c r="T2276">
        <f t="shared" si="215"/>
        <v>0</v>
      </c>
    </row>
    <row r="2277" spans="1:20" x14ac:dyDescent="0.3">
      <c r="A2277" s="3">
        <f t="shared" si="210"/>
        <v>43195</v>
      </c>
      <c r="B2277">
        <v>4</v>
      </c>
      <c r="C2277">
        <v>5</v>
      </c>
      <c r="D2277">
        <v>20</v>
      </c>
      <c r="E2277">
        <v>1</v>
      </c>
      <c r="F2277" s="1">
        <f>VLOOKUP(A2277,Weather!$A$1:$E$366, 5)</f>
        <v>0.30769230769230854</v>
      </c>
      <c r="G2277" s="1">
        <f>VLOOKUP(D2277, Spring!$A$1:$E$25, 2)</f>
        <v>415.92920353982299</v>
      </c>
      <c r="H2277" s="1">
        <f>VLOOKUP(D2277, Spring!$A$1:$E$25, 3)</f>
        <v>371.98648067830999</v>
      </c>
      <c r="I2277" s="1">
        <f>VLOOKUP(D2277, Spring!$A$1:$E$25, 5)</f>
        <v>284.25369912476901</v>
      </c>
      <c r="J2277" s="1">
        <f t="shared" si="211"/>
        <v>385.50731848185251</v>
      </c>
      <c r="K2277" s="47">
        <f t="shared" si="212"/>
        <v>7.212080116772726</v>
      </c>
      <c r="L2277" s="48">
        <f>Solar!K2294/1000*Variables!$B$3</f>
        <v>0</v>
      </c>
      <c r="M2277" s="1">
        <f>IF(E2277=1, VLOOKUP(D2277, Sheet1!$E$2:$G$26, 2), Sheet1!$G$3)</f>
        <v>0.20441999999999999</v>
      </c>
      <c r="N2277" s="1">
        <f>'Electricity Rates'!$J$3</f>
        <v>0.19270000000000001</v>
      </c>
      <c r="O2277" s="145">
        <f>L2277-K2277</f>
        <v>-7.212080116772726</v>
      </c>
      <c r="P2277">
        <f t="shared" si="213"/>
        <v>1.3897678385021044</v>
      </c>
      <c r="Q2277">
        <f>IF(O2277&gt;0, IF(Q2276+O2277*Variables!$B$5&lt;Variables!$B$4, Q2276+O2277*Variables!$B$5, Variables!$B$4), IF(Q2276&gt;-O2277, Q2276+O2277/Variables!$B$5, 0))</f>
        <v>0</v>
      </c>
      <c r="R2277">
        <f>IF(O2277&gt;0, 0, IF(Q2276&gt;-O2277, 0, -O2277 - Q2276*Variables!$B$5))</f>
        <v>7.212080116772726</v>
      </c>
      <c r="S2277">
        <f t="shared" si="214"/>
        <v>1.4742934174706805</v>
      </c>
      <c r="T2277">
        <f t="shared" si="215"/>
        <v>0</v>
      </c>
    </row>
    <row r="2278" spans="1:20" x14ac:dyDescent="0.3">
      <c r="A2278" s="3">
        <f t="shared" si="210"/>
        <v>43195</v>
      </c>
      <c r="B2278">
        <v>4</v>
      </c>
      <c r="C2278">
        <v>5</v>
      </c>
      <c r="D2278">
        <v>21</v>
      </c>
      <c r="E2278">
        <v>1</v>
      </c>
      <c r="F2278" s="1">
        <f>VLOOKUP(A2278,Weather!$A$1:$E$366, 5)</f>
        <v>0.30769230769230854</v>
      </c>
      <c r="G2278" s="1">
        <f>VLOOKUP(D2278, Spring!$A$1:$E$25, 2)</f>
        <v>371.68141592920301</v>
      </c>
      <c r="H2278" s="1">
        <f>VLOOKUP(D2278, Spring!$A$1:$E$25, 3)</f>
        <v>318.10538116591903</v>
      </c>
      <c r="I2278" s="1">
        <f>VLOOKUP(D2278, Spring!$A$1:$E$25, 5)</f>
        <v>271.28223242670401</v>
      </c>
      <c r="J2278" s="1">
        <f t="shared" si="211"/>
        <v>334.5903149392372</v>
      </c>
      <c r="K2278" s="47">
        <f t="shared" si="212"/>
        <v>6.2595235990353615</v>
      </c>
      <c r="L2278" s="48">
        <f>Solar!K2295/1000*Variables!$B$3</f>
        <v>0</v>
      </c>
      <c r="M2278" s="1">
        <f>IF(E2278=1, VLOOKUP(D2278, Sheet1!$E$2:$G$26, 2), Sheet1!$G$3)</f>
        <v>0.20441999999999999</v>
      </c>
      <c r="N2278" s="1">
        <f>'Electricity Rates'!$J$3</f>
        <v>0.19270000000000001</v>
      </c>
      <c r="O2278" s="145">
        <f>L2278-K2278</f>
        <v>-6.2595235990353615</v>
      </c>
      <c r="P2278">
        <f t="shared" si="213"/>
        <v>1.2062101975341142</v>
      </c>
      <c r="Q2278">
        <f>IF(O2278&gt;0, IF(Q2277+O2278*Variables!$B$5&lt;Variables!$B$4, Q2277+O2278*Variables!$B$5, Variables!$B$4), IF(Q2277&gt;-O2278, Q2277+O2278/Variables!$B$5, 0))</f>
        <v>0</v>
      </c>
      <c r="R2278">
        <f>IF(O2278&gt;0, 0, IF(Q2277&gt;-O2278, 0, -O2278 - Q2277*Variables!$B$5))</f>
        <v>6.2595235990353615</v>
      </c>
      <c r="S2278">
        <f t="shared" si="214"/>
        <v>1.2795718141148085</v>
      </c>
      <c r="T2278">
        <f t="shared" si="215"/>
        <v>0</v>
      </c>
    </row>
    <row r="2279" spans="1:20" x14ac:dyDescent="0.3">
      <c r="A2279" s="3">
        <f t="shared" si="210"/>
        <v>43195</v>
      </c>
      <c r="B2279">
        <v>4</v>
      </c>
      <c r="C2279">
        <v>5</v>
      </c>
      <c r="D2279">
        <v>22</v>
      </c>
      <c r="E2279">
        <v>1</v>
      </c>
      <c r="F2279" s="1">
        <f>VLOOKUP(A2279,Weather!$A$1:$E$366, 5)</f>
        <v>0.30769230769230854</v>
      </c>
      <c r="G2279" s="1">
        <f>VLOOKUP(D2279, Spring!$A$1:$E$25, 2)</f>
        <v>345.13274336283098</v>
      </c>
      <c r="H2279" s="1">
        <f>VLOOKUP(D2279, Spring!$A$1:$E$25, 3)</f>
        <v>289.79820627802701</v>
      </c>
      <c r="I2279" s="1">
        <f>VLOOKUP(D2279, Spring!$A$1:$E$25, 5)</f>
        <v>275.85953137878198</v>
      </c>
      <c r="J2279" s="1">
        <f t="shared" si="211"/>
        <v>306.82421768873598</v>
      </c>
      <c r="K2279" s="47">
        <f t="shared" si="212"/>
        <v>5.7400747888563037</v>
      </c>
      <c r="L2279" s="48">
        <f>Solar!K2296/1000*Variables!$B$3</f>
        <v>0</v>
      </c>
      <c r="M2279" s="1">
        <f>IF(E2279=1, VLOOKUP(D2279, Sheet1!$E$2:$G$26, 2), Sheet1!$G$3)</f>
        <v>0.18618000000000001</v>
      </c>
      <c r="N2279" s="1">
        <f>'Electricity Rates'!$J$3</f>
        <v>0.19270000000000001</v>
      </c>
      <c r="O2279" s="145">
        <f>L2279-K2279</f>
        <v>-5.7400747888563037</v>
      </c>
      <c r="P2279">
        <f t="shared" si="213"/>
        <v>1.1061124118126098</v>
      </c>
      <c r="Q2279">
        <f>IF(O2279&gt;0, IF(Q2278+O2279*Variables!$B$5&lt;Variables!$B$4, Q2278+O2279*Variables!$B$5, Variables!$B$4), IF(Q2278&gt;-O2279, Q2278+O2279/Variables!$B$5, 0))</f>
        <v>0</v>
      </c>
      <c r="R2279">
        <f>IF(O2279&gt;0, 0, IF(Q2278&gt;-O2279, 0, -O2279 - Q2278*Variables!$B$5))</f>
        <v>5.7400747888563037</v>
      </c>
      <c r="S2279">
        <f t="shared" si="214"/>
        <v>1.0686871241892666</v>
      </c>
      <c r="T2279">
        <f t="shared" si="215"/>
        <v>0</v>
      </c>
    </row>
    <row r="2280" spans="1:20" x14ac:dyDescent="0.3">
      <c r="A2280" s="3">
        <f t="shared" si="210"/>
        <v>43195</v>
      </c>
      <c r="B2280">
        <v>4</v>
      </c>
      <c r="C2280">
        <v>5</v>
      </c>
      <c r="D2280">
        <v>23</v>
      </c>
      <c r="E2280">
        <v>1</v>
      </c>
      <c r="F2280" s="1">
        <f>VLOOKUP(A2280,Weather!$A$1:$E$366, 5)</f>
        <v>0.30769230769230854</v>
      </c>
      <c r="G2280" s="1">
        <f>VLOOKUP(D2280, Spring!$A$1:$E$25, 2)</f>
        <v>318.58407079646003</v>
      </c>
      <c r="H2280" s="1">
        <f>VLOOKUP(D2280, Spring!$A$1:$E$25, 3)</f>
        <v>270.57975656630401</v>
      </c>
      <c r="I2280" s="1">
        <f>VLOOKUP(D2280, Spring!$A$1:$E$25, 5)</f>
        <v>271.64527650221697</v>
      </c>
      <c r="J2280" s="1">
        <f t="shared" si="211"/>
        <v>285.35031479096745</v>
      </c>
      <c r="K2280" s="47">
        <f t="shared" si="212"/>
        <v>5.3383405008318983</v>
      </c>
      <c r="L2280" s="48">
        <f>Solar!K2297/1000*Variables!$B$3</f>
        <v>0</v>
      </c>
      <c r="M2280" s="1">
        <f>IF(E2280=1, VLOOKUP(D2280, Sheet1!$E$2:$G$26, 2), Sheet1!$G$3)</f>
        <v>0.18618000000000001</v>
      </c>
      <c r="N2280" s="1">
        <f>'Electricity Rates'!$J$3</f>
        <v>0.19270000000000001</v>
      </c>
      <c r="O2280" s="145">
        <f>L2280-K2280</f>
        <v>-5.3383405008318983</v>
      </c>
      <c r="P2280">
        <f t="shared" si="213"/>
        <v>1.0286982145103067</v>
      </c>
      <c r="Q2280">
        <f>IF(O2280&gt;0, IF(Q2279+O2280*Variables!$B$5&lt;Variables!$B$4, Q2279+O2280*Variables!$B$5, Variables!$B$4), IF(Q2279&gt;-O2280, Q2279+O2280/Variables!$B$5, 0))</f>
        <v>0</v>
      </c>
      <c r="R2280">
        <f>IF(O2280&gt;0, 0, IF(Q2279&gt;-O2280, 0, -O2280 - Q2279*Variables!$B$5))</f>
        <v>5.3383405008318983</v>
      </c>
      <c r="S2280">
        <f t="shared" si="214"/>
        <v>0.99389223444488284</v>
      </c>
      <c r="T2280">
        <f t="shared" si="215"/>
        <v>0</v>
      </c>
    </row>
    <row r="2281" spans="1:20" x14ac:dyDescent="0.3">
      <c r="A2281" s="3">
        <f t="shared" si="210"/>
        <v>43195</v>
      </c>
      <c r="B2281">
        <v>4</v>
      </c>
      <c r="C2281">
        <v>5</v>
      </c>
      <c r="D2281">
        <v>24</v>
      </c>
      <c r="E2281">
        <v>1</v>
      </c>
      <c r="F2281" s="1">
        <f>VLOOKUP(A2281,Weather!$A$1:$E$366, 5)</f>
        <v>0.30769230769230854</v>
      </c>
      <c r="G2281" s="1">
        <f>VLOOKUP(D2281, Spring!$A$1:$E$25, 2)</f>
        <v>287.61061946902601</v>
      </c>
      <c r="H2281" s="1">
        <f>VLOOKUP(D2281, Spring!$A$1:$E$25, 3)</f>
        <v>251.20115310698301</v>
      </c>
      <c r="I2281" s="1">
        <f>VLOOKUP(D2281, Spring!$A$1:$E$25, 5)</f>
        <v>267.465363632795</v>
      </c>
      <c r="J2281" s="1">
        <f t="shared" si="211"/>
        <v>262.40406583376551</v>
      </c>
      <c r="K2281" s="47">
        <f t="shared" si="212"/>
        <v>4.9090615275805938</v>
      </c>
      <c r="L2281" s="48">
        <f>Solar!K2298/1000*Variables!$B$3</f>
        <v>0</v>
      </c>
      <c r="M2281" s="1">
        <f>IF(E2281=1, VLOOKUP(D2281, Sheet1!$E$2:$G$26, 2), Sheet1!$G$3)</f>
        <v>0.18618000000000001</v>
      </c>
      <c r="N2281" s="1">
        <f>'Electricity Rates'!$J$3</f>
        <v>0.19270000000000001</v>
      </c>
      <c r="O2281" s="145">
        <f>L2281-K2281</f>
        <v>-4.9090615275805938</v>
      </c>
      <c r="P2281">
        <f t="shared" si="213"/>
        <v>0.9459761563647805</v>
      </c>
      <c r="Q2281">
        <f>IF(O2281&gt;0, IF(Q2280+O2281*Variables!$B$5&lt;Variables!$B$4, Q2280+O2281*Variables!$B$5, Variables!$B$4), IF(Q2280&gt;-O2281, Q2280+O2281/Variables!$B$5, 0))</f>
        <v>0</v>
      </c>
      <c r="R2281">
        <f>IF(O2281&gt;0, 0, IF(Q2280&gt;-O2281, 0, -O2281 - Q2280*Variables!$B$5))</f>
        <v>4.9090615275805938</v>
      </c>
      <c r="S2281">
        <f t="shared" si="214"/>
        <v>0.91396907520495496</v>
      </c>
      <c r="T2281">
        <f t="shared" si="215"/>
        <v>0</v>
      </c>
    </row>
    <row r="2282" spans="1:20" x14ac:dyDescent="0.3">
      <c r="A2282" s="3">
        <f t="shared" si="210"/>
        <v>43196</v>
      </c>
      <c r="B2282">
        <v>4</v>
      </c>
      <c r="C2282">
        <v>6</v>
      </c>
      <c r="D2282">
        <v>1</v>
      </c>
      <c r="E2282">
        <v>1</v>
      </c>
      <c r="F2282" s="1">
        <f>VLOOKUP(A2282,Weather!$A$1:$E$366, 5)</f>
        <v>0.30769230769230854</v>
      </c>
      <c r="G2282" s="1">
        <f>VLOOKUP(D2282, Spring!$A$1:$E$25, 2)</f>
        <v>284.91351697629602</v>
      </c>
      <c r="H2282" s="1">
        <f>VLOOKUP(D2282, Spring!$A$1:$E$25, 3)</f>
        <v>272.00797092955099</v>
      </c>
      <c r="I2282" s="1">
        <f>VLOOKUP(D2282, Spring!$A$1:$E$25, 5)</f>
        <v>272.01322657875102</v>
      </c>
      <c r="J2282" s="1">
        <f t="shared" si="211"/>
        <v>275.97890817470329</v>
      </c>
      <c r="K2282" s="47">
        <f t="shared" si="212"/>
        <v>5.1630200021458723</v>
      </c>
      <c r="L2282" s="48">
        <f>Solar!K2299/1000*Variables!$B$3</f>
        <v>0</v>
      </c>
      <c r="M2282" s="1">
        <f>IF(E2282=1, VLOOKUP(D2282, Sheet1!$E$2:$G$26, 2), Sheet1!$G$3)</f>
        <v>0.18618000000000001</v>
      </c>
      <c r="N2282" s="1">
        <f>'Electricity Rates'!$J$3</f>
        <v>0.19270000000000001</v>
      </c>
      <c r="O2282" s="145">
        <f>L2282-K2282</f>
        <v>-5.1630200021458723</v>
      </c>
      <c r="P2282">
        <f t="shared" si="213"/>
        <v>0.9949139544135096</v>
      </c>
      <c r="Q2282">
        <f>IF(O2282&gt;0, IF(Q2281+O2282*Variables!$B$5&lt;Variables!$B$4, Q2281+O2282*Variables!$B$5, Variables!$B$4), IF(Q2281&gt;-O2282, Q2281+O2282/Variables!$B$5, 0))</f>
        <v>0</v>
      </c>
      <c r="R2282">
        <f>IF(O2282&gt;0, 0, IF(Q2281&gt;-O2282, 0, -O2282 - Q2281*Variables!$B$5))</f>
        <v>5.1630200021458723</v>
      </c>
      <c r="S2282">
        <f t="shared" si="214"/>
        <v>0.96125106399951854</v>
      </c>
      <c r="T2282">
        <f t="shared" si="215"/>
        <v>0</v>
      </c>
    </row>
    <row r="2283" spans="1:20" x14ac:dyDescent="0.3">
      <c r="A2283" s="3">
        <f t="shared" si="210"/>
        <v>43196</v>
      </c>
      <c r="B2283">
        <v>4</v>
      </c>
      <c r="C2283">
        <v>6</v>
      </c>
      <c r="D2283">
        <v>2</v>
      </c>
      <c r="E2283">
        <v>1</v>
      </c>
      <c r="F2283" s="1">
        <f>VLOOKUP(A2283,Weather!$A$1:$E$366, 5)</f>
        <v>0.30769230769230854</v>
      </c>
      <c r="G2283" s="1">
        <f>VLOOKUP(D2283, Spring!$A$1:$E$25, 2)</f>
        <v>283.47213324791699</v>
      </c>
      <c r="H2283" s="1">
        <f>VLOOKUP(D2283, Spring!$A$1:$E$25, 3)</f>
        <v>272.193568553901</v>
      </c>
      <c r="I2283" s="1">
        <f>VLOOKUP(D2283, Spring!$A$1:$E$25, 5)</f>
        <v>263.43263079398702</v>
      </c>
      <c r="J2283" s="1">
        <f t="shared" si="211"/>
        <v>275.66389615205975</v>
      </c>
      <c r="K2283" s="47">
        <f t="shared" si="212"/>
        <v>5.1571267497064657</v>
      </c>
      <c r="L2283" s="48">
        <f>Solar!K2300/1000*Variables!$B$3</f>
        <v>0</v>
      </c>
      <c r="M2283" s="1">
        <f>IF(E2283=1, VLOOKUP(D2283, Sheet1!$E$2:$G$26, 2), Sheet1!$G$3)</f>
        <v>0.18618000000000001</v>
      </c>
      <c r="N2283" s="1">
        <f>'Electricity Rates'!$J$3</f>
        <v>0.19270000000000001</v>
      </c>
      <c r="O2283" s="145">
        <f>L2283-K2283</f>
        <v>-5.1571267497064657</v>
      </c>
      <c r="P2283">
        <f t="shared" si="213"/>
        <v>0.99377832466843596</v>
      </c>
      <c r="Q2283">
        <f>IF(O2283&gt;0, IF(Q2282+O2283*Variables!$B$5&lt;Variables!$B$4, Q2282+O2283*Variables!$B$5, Variables!$B$4), IF(Q2282&gt;-O2283, Q2282+O2283/Variables!$B$5, 0))</f>
        <v>0</v>
      </c>
      <c r="R2283">
        <f>IF(O2283&gt;0, 0, IF(Q2282&gt;-O2283, 0, -O2283 - Q2282*Variables!$B$5))</f>
        <v>5.1571267497064657</v>
      </c>
      <c r="S2283">
        <f t="shared" si="214"/>
        <v>0.96015385826034982</v>
      </c>
      <c r="T2283">
        <f t="shared" si="215"/>
        <v>0</v>
      </c>
    </row>
    <row r="2284" spans="1:20" x14ac:dyDescent="0.3">
      <c r="A2284" s="3">
        <f t="shared" si="210"/>
        <v>43196</v>
      </c>
      <c r="B2284">
        <v>4</v>
      </c>
      <c r="C2284">
        <v>6</v>
      </c>
      <c r="D2284">
        <v>3</v>
      </c>
      <c r="E2284">
        <v>1</v>
      </c>
      <c r="F2284" s="1">
        <f>VLOOKUP(A2284,Weather!$A$1:$E$366, 5)</f>
        <v>0.30769230769230854</v>
      </c>
      <c r="G2284" s="1">
        <f>VLOOKUP(D2284, Spring!$A$1:$E$25, 2)</f>
        <v>282.03074951953801</v>
      </c>
      <c r="H2284" s="1">
        <f>VLOOKUP(D2284, Spring!$A$1:$E$25, 3)</f>
        <v>263.612120501699</v>
      </c>
      <c r="I2284" s="1">
        <f>VLOOKUP(D2284, Spring!$A$1:$E$25, 5)</f>
        <v>268.00502374504498</v>
      </c>
      <c r="J2284" s="1">
        <f t="shared" si="211"/>
        <v>269.27939096872637</v>
      </c>
      <c r="K2284" s="47">
        <f t="shared" si="212"/>
        <v>5.037685274329343</v>
      </c>
      <c r="L2284" s="48">
        <f>Solar!K2301/1000*Variables!$B$3</f>
        <v>0</v>
      </c>
      <c r="M2284" s="1">
        <f>IF(E2284=1, VLOOKUP(D2284, Sheet1!$E$2:$G$26, 2), Sheet1!$G$3)</f>
        <v>0.18618000000000001</v>
      </c>
      <c r="N2284" s="1">
        <f>'Electricity Rates'!$J$3</f>
        <v>0.19270000000000001</v>
      </c>
      <c r="O2284" s="145">
        <f>L2284-K2284</f>
        <v>-5.037685274329343</v>
      </c>
      <c r="P2284">
        <f t="shared" si="213"/>
        <v>0.97076195236326446</v>
      </c>
      <c r="Q2284">
        <f>IF(O2284&gt;0, IF(Q2283+O2284*Variables!$B$5&lt;Variables!$B$4, Q2283+O2284*Variables!$B$5, Variables!$B$4), IF(Q2283&gt;-O2284, Q2283+O2284/Variables!$B$5, 0))</f>
        <v>0</v>
      </c>
      <c r="R2284">
        <f>IF(O2284&gt;0, 0, IF(Q2283&gt;-O2284, 0, -O2284 - Q2283*Variables!$B$5))</f>
        <v>5.037685274329343</v>
      </c>
      <c r="S2284">
        <f t="shared" si="214"/>
        <v>0.93791624437463716</v>
      </c>
      <c r="T2284">
        <f t="shared" si="215"/>
        <v>0</v>
      </c>
    </row>
    <row r="2285" spans="1:20" x14ac:dyDescent="0.3">
      <c r="A2285" s="3">
        <f t="shared" si="210"/>
        <v>43196</v>
      </c>
      <c r="B2285">
        <v>4</v>
      </c>
      <c r="C2285">
        <v>6</v>
      </c>
      <c r="D2285">
        <v>4</v>
      </c>
      <c r="E2285">
        <v>1</v>
      </c>
      <c r="F2285" s="1">
        <f>VLOOKUP(A2285,Weather!$A$1:$E$366, 5)</f>
        <v>0.30769230769230854</v>
      </c>
      <c r="G2285" s="1">
        <f>VLOOKUP(D2285, Spring!$A$1:$E$25, 2)</f>
        <v>287.61061946902601</v>
      </c>
      <c r="H2285" s="1">
        <f>VLOOKUP(D2285, Spring!$A$1:$E$25, 3)</f>
        <v>280.54932735425899</v>
      </c>
      <c r="I2285" s="1">
        <f>VLOOKUP(D2285, Spring!$A$1:$E$25, 5)</f>
        <v>263.81039287256101</v>
      </c>
      <c r="J2285" s="1">
        <f t="shared" si="211"/>
        <v>282.72203262034117</v>
      </c>
      <c r="K2285" s="47">
        <f t="shared" si="212"/>
        <v>5.2891705352429454</v>
      </c>
      <c r="L2285" s="48">
        <f>Solar!K2302/1000*Variables!$B$3</f>
        <v>0</v>
      </c>
      <c r="M2285" s="1">
        <f>IF(E2285=1, VLOOKUP(D2285, Sheet1!$E$2:$G$26, 2), Sheet1!$G$3)</f>
        <v>0.18618000000000001</v>
      </c>
      <c r="N2285" s="1">
        <f>'Electricity Rates'!$J$3</f>
        <v>0.19270000000000001</v>
      </c>
      <c r="O2285" s="145">
        <f>L2285-K2285</f>
        <v>-5.2891705352429454</v>
      </c>
      <c r="P2285">
        <f t="shared" si="213"/>
        <v>1.0192231621413157</v>
      </c>
      <c r="Q2285">
        <f>IF(O2285&gt;0, IF(Q2284+O2285*Variables!$B$5&lt;Variables!$B$4, Q2284+O2285*Variables!$B$5, Variables!$B$4), IF(Q2284&gt;-O2285, Q2284+O2285/Variables!$B$5, 0))</f>
        <v>0</v>
      </c>
      <c r="R2285">
        <f>IF(O2285&gt;0, 0, IF(Q2284&gt;-O2285, 0, -O2285 - Q2284*Variables!$B$5))</f>
        <v>5.2891705352429454</v>
      </c>
      <c r="S2285">
        <f t="shared" si="214"/>
        <v>0.98473777025153164</v>
      </c>
      <c r="T2285">
        <f t="shared" si="215"/>
        <v>0</v>
      </c>
    </row>
    <row r="2286" spans="1:20" x14ac:dyDescent="0.3">
      <c r="A2286" s="3">
        <f t="shared" si="210"/>
        <v>43196</v>
      </c>
      <c r="B2286">
        <v>4</v>
      </c>
      <c r="C2286">
        <v>6</v>
      </c>
      <c r="D2286">
        <v>5</v>
      </c>
      <c r="E2286">
        <v>1</v>
      </c>
      <c r="F2286" s="1">
        <f>VLOOKUP(A2286,Weather!$A$1:$E$366, 5)</f>
        <v>0.30769230769230854</v>
      </c>
      <c r="G2286" s="1">
        <f>VLOOKUP(D2286, Spring!$A$1:$E$25, 2)</f>
        <v>318.58407079646003</v>
      </c>
      <c r="H2286" s="1">
        <f>VLOOKUP(D2286, Spring!$A$1:$E$25, 3)</f>
        <v>296.96508648302301</v>
      </c>
      <c r="I2286" s="1">
        <f>VLOOKUP(D2286, Spring!$A$1:$E$25, 5)</f>
        <v>263.982102908277</v>
      </c>
      <c r="J2286" s="1">
        <f t="shared" si="211"/>
        <v>303.61708165638828</v>
      </c>
      <c r="K2286" s="47">
        <f t="shared" si="212"/>
        <v>5.6800756114041926</v>
      </c>
      <c r="L2286" s="48">
        <f>Solar!K2303/1000*Variables!$B$3</f>
        <v>0</v>
      </c>
      <c r="M2286" s="1">
        <f>IF(E2286=1, VLOOKUP(D2286, Sheet1!$E$2:$G$26, 2), Sheet1!$G$3)</f>
        <v>0.18618000000000001</v>
      </c>
      <c r="N2286" s="1">
        <f>'Electricity Rates'!$J$3</f>
        <v>0.19270000000000001</v>
      </c>
      <c r="O2286" s="145">
        <f>L2286-K2286</f>
        <v>-5.6800756114041926</v>
      </c>
      <c r="P2286">
        <f t="shared" si="213"/>
        <v>1.094550570317588</v>
      </c>
      <c r="Q2286">
        <f>IF(O2286&gt;0, IF(Q2285+O2286*Variables!$B$5&lt;Variables!$B$4, Q2285+O2286*Variables!$B$5, Variables!$B$4), IF(Q2285&gt;-O2286, Q2285+O2286/Variables!$B$5, 0))</f>
        <v>0</v>
      </c>
      <c r="R2286">
        <f>IF(O2286&gt;0, 0, IF(Q2285&gt;-O2286, 0, -O2286 - Q2285*Variables!$B$5))</f>
        <v>5.6800756114041926</v>
      </c>
      <c r="S2286">
        <f t="shared" si="214"/>
        <v>1.0575164773312327</v>
      </c>
      <c r="T2286">
        <f t="shared" si="215"/>
        <v>0</v>
      </c>
    </row>
    <row r="2287" spans="1:20" x14ac:dyDescent="0.3">
      <c r="A2287" s="3">
        <f t="shared" si="210"/>
        <v>43196</v>
      </c>
      <c r="B2287">
        <v>4</v>
      </c>
      <c r="C2287">
        <v>6</v>
      </c>
      <c r="D2287">
        <v>6</v>
      </c>
      <c r="E2287">
        <v>1</v>
      </c>
      <c r="F2287" s="1">
        <f>VLOOKUP(A2287,Weather!$A$1:$E$366, 5)</f>
        <v>0.30769230769230854</v>
      </c>
      <c r="G2287" s="1">
        <f>VLOOKUP(D2287, Spring!$A$1:$E$25, 2)</f>
        <v>389.38053097345102</v>
      </c>
      <c r="H2287" s="1">
        <f>VLOOKUP(D2287, Spring!$A$1:$E$25, 3)</f>
        <v>340.20659833439998</v>
      </c>
      <c r="I2287" s="1">
        <f>VLOOKUP(D2287, Spring!$A$1:$E$25, 5)</f>
        <v>264.16853094705402</v>
      </c>
      <c r="J2287" s="1">
        <f t="shared" si="211"/>
        <v>355.33703914641575</v>
      </c>
      <c r="K2287" s="47">
        <f t="shared" si="212"/>
        <v>6.6476538107574088</v>
      </c>
      <c r="L2287" s="48">
        <f>Solar!K2304/1000*Variables!$B$3</f>
        <v>0</v>
      </c>
      <c r="M2287" s="1">
        <f>IF(E2287=1, VLOOKUP(D2287, Sheet1!$E$2:$G$26, 2), Sheet1!$G$3)</f>
        <v>0.18618000000000001</v>
      </c>
      <c r="N2287" s="1">
        <f>'Electricity Rates'!$J$3</f>
        <v>0.19270000000000001</v>
      </c>
      <c r="O2287" s="145">
        <f>L2287-K2287</f>
        <v>-6.6476538107574088</v>
      </c>
      <c r="P2287">
        <f t="shared" si="213"/>
        <v>1.2810028893329528</v>
      </c>
      <c r="Q2287">
        <f>IF(O2287&gt;0, IF(Q2286+O2287*Variables!$B$5&lt;Variables!$B$4, Q2286+O2287*Variables!$B$5, Variables!$B$4), IF(Q2286&gt;-O2287, Q2286+O2287/Variables!$B$5, 0))</f>
        <v>0</v>
      </c>
      <c r="R2287">
        <f>IF(O2287&gt;0, 0, IF(Q2286&gt;-O2287, 0, -O2287 - Q2286*Variables!$B$5))</f>
        <v>6.6476538107574088</v>
      </c>
      <c r="S2287">
        <f t="shared" si="214"/>
        <v>1.2376601864868144</v>
      </c>
      <c r="T2287">
        <f t="shared" si="215"/>
        <v>0</v>
      </c>
    </row>
    <row r="2288" spans="1:20" x14ac:dyDescent="0.3">
      <c r="A2288" s="3">
        <f t="shared" si="210"/>
        <v>43196</v>
      </c>
      <c r="B2288">
        <v>4</v>
      </c>
      <c r="C2288">
        <v>6</v>
      </c>
      <c r="D2288">
        <v>7</v>
      </c>
      <c r="E2288">
        <v>1</v>
      </c>
      <c r="F2288" s="1">
        <f>VLOOKUP(A2288,Weather!$A$1:$E$366, 5)</f>
        <v>0.30769230769230854</v>
      </c>
      <c r="G2288" s="1">
        <f>VLOOKUP(D2288, Spring!$A$1:$E$25, 2)</f>
        <v>623.89380530973403</v>
      </c>
      <c r="H2288" s="1">
        <f>VLOOKUP(D2288, Spring!$A$1:$E$25, 3)</f>
        <v>374.47950032030701</v>
      </c>
      <c r="I2288" s="1">
        <f>VLOOKUP(D2288, Spring!$A$1:$E$25, 5)</f>
        <v>251.18725224694799</v>
      </c>
      <c r="J2288" s="1">
        <f t="shared" si="211"/>
        <v>451.22236339397705</v>
      </c>
      <c r="K2288" s="47">
        <f t="shared" si="212"/>
        <v>8.4414787457014029</v>
      </c>
      <c r="L2288" s="48">
        <f>Solar!K2305/1000*Variables!$B$3</f>
        <v>1.9005500000000002</v>
      </c>
      <c r="M2288" s="1">
        <f>IF(E2288=1, VLOOKUP(D2288, Sheet1!$E$2:$G$26, 2), Sheet1!$G$3)</f>
        <v>0.18618000000000001</v>
      </c>
      <c r="N2288" s="1">
        <f>'Electricity Rates'!$J$3</f>
        <v>0.19270000000000001</v>
      </c>
      <c r="O2288" s="145">
        <f>L2288-K2288</f>
        <v>-6.5409287457014029</v>
      </c>
      <c r="P2288">
        <f t="shared" si="213"/>
        <v>1.6266729542966605</v>
      </c>
      <c r="Q2288">
        <f>IF(O2288&gt;0, IF(Q2287+O2288*Variables!$B$5&lt;Variables!$B$4, Q2287+O2288*Variables!$B$5, Variables!$B$4), IF(Q2287&gt;-O2288, Q2287+O2288/Variables!$B$5, 0))</f>
        <v>0</v>
      </c>
      <c r="R2288">
        <f>IF(O2288&gt;0, 0, IF(Q2287&gt;-O2288, 0, -O2288 - Q2287*Variables!$B$5))</f>
        <v>6.5409287457014029</v>
      </c>
      <c r="S2288">
        <f t="shared" si="214"/>
        <v>1.2177901138746874</v>
      </c>
      <c r="T2288">
        <f t="shared" si="215"/>
        <v>0</v>
      </c>
    </row>
    <row r="2289" spans="1:20" x14ac:dyDescent="0.3">
      <c r="A2289" s="3">
        <f t="shared" si="210"/>
        <v>43196</v>
      </c>
      <c r="B2289">
        <v>4</v>
      </c>
      <c r="C2289">
        <v>6</v>
      </c>
      <c r="D2289">
        <v>8</v>
      </c>
      <c r="E2289">
        <v>1</v>
      </c>
      <c r="F2289" s="1">
        <f>VLOOKUP(A2289,Weather!$A$1:$E$366, 5)</f>
        <v>0.30769230769230854</v>
      </c>
      <c r="G2289" s="1">
        <f>VLOOKUP(D2289, Spring!$A$1:$E$25, 2)</f>
        <v>871.68141592920301</v>
      </c>
      <c r="H2289" s="1">
        <f>VLOOKUP(D2289, Spring!$A$1:$E$25, 3)</f>
        <v>578.35522101217202</v>
      </c>
      <c r="I2289" s="1">
        <f>VLOOKUP(D2289, Spring!$A$1:$E$25, 5)</f>
        <v>268.91753993484798</v>
      </c>
      <c r="J2289" s="1">
        <f t="shared" si="211"/>
        <v>668.60943483279721</v>
      </c>
      <c r="K2289" s="47">
        <f t="shared" si="212"/>
        <v>12.508361267520947</v>
      </c>
      <c r="L2289" s="48">
        <f>Solar!K2306/1000*Variables!$B$3</f>
        <v>9.7399000000000004</v>
      </c>
      <c r="M2289" s="1">
        <f>IF(E2289=1, VLOOKUP(D2289, Sheet1!$E$2:$G$26, 2), Sheet1!$G$3)</f>
        <v>0.18618000000000001</v>
      </c>
      <c r="N2289" s="1">
        <f>'Electricity Rates'!$J$3</f>
        <v>0.19270000000000001</v>
      </c>
      <c r="O2289" s="145">
        <f>L2289-K2289</f>
        <v>-2.7684612675209461</v>
      </c>
      <c r="P2289">
        <f t="shared" si="213"/>
        <v>2.4103612162512866</v>
      </c>
      <c r="Q2289">
        <f>IF(O2289&gt;0, IF(Q2288+O2289*Variables!$B$5&lt;Variables!$B$4, Q2288+O2289*Variables!$B$5, Variables!$B$4), IF(Q2288&gt;-O2289, Q2288+O2289/Variables!$B$5, 0))</f>
        <v>0</v>
      </c>
      <c r="R2289">
        <f>IF(O2289&gt;0, 0, IF(Q2288&gt;-O2289, 0, -O2289 - Q2288*Variables!$B$5))</f>
        <v>2.7684612675209461</v>
      </c>
      <c r="S2289">
        <f t="shared" si="214"/>
        <v>0.51543211878704975</v>
      </c>
      <c r="T2289">
        <f t="shared" si="215"/>
        <v>0</v>
      </c>
    </row>
    <row r="2290" spans="1:20" x14ac:dyDescent="0.3">
      <c r="A2290" s="3">
        <f t="shared" si="210"/>
        <v>43196</v>
      </c>
      <c r="B2290">
        <v>4</v>
      </c>
      <c r="C2290">
        <v>6</v>
      </c>
      <c r="D2290">
        <v>9</v>
      </c>
      <c r="E2290">
        <v>1</v>
      </c>
      <c r="F2290" s="1">
        <f>VLOOKUP(A2290,Weather!$A$1:$E$366, 5)</f>
        <v>0.30769230769230854</v>
      </c>
      <c r="G2290" s="1">
        <f>VLOOKUP(D2290, Spring!$A$1:$E$25, 2)</f>
        <v>1137.1681415929199</v>
      </c>
      <c r="H2290" s="1">
        <f>VLOOKUP(D2290, Spring!$A$1:$E$25, 3)</f>
        <v>786.77530429212004</v>
      </c>
      <c r="I2290" s="1">
        <f>VLOOKUP(D2290, Spring!$A$1:$E$25, 5)</f>
        <v>317.33977000667198</v>
      </c>
      <c r="J2290" s="1">
        <f t="shared" si="211"/>
        <v>894.58848500005877</v>
      </c>
      <c r="K2290" s="47">
        <f t="shared" si="212"/>
        <v>16.735982732495067</v>
      </c>
      <c r="L2290" s="48">
        <f>Solar!K2307/1000*Variables!$B$3</f>
        <v>20.018950000000004</v>
      </c>
      <c r="M2290" s="1">
        <f>IF(E2290=1, VLOOKUP(D2290, Sheet1!$E$2:$G$26, 2), Sheet1!$G$3)</f>
        <v>0.20441999999999999</v>
      </c>
      <c r="N2290" s="1">
        <f>'Electricity Rates'!$J$3</f>
        <v>0.19270000000000001</v>
      </c>
      <c r="O2290" s="145">
        <f>L2290-K2290</f>
        <v>3.2829672675049366</v>
      </c>
      <c r="P2290">
        <f t="shared" si="213"/>
        <v>3.2250238725517995</v>
      </c>
      <c r="Q2290">
        <f>IF(O2290&gt;0, IF(Q2289+O2290*Variables!$B$5&lt;Variables!$B$4, Q2289+O2290*Variables!$B$5, Variables!$B$4), IF(Q2289&gt;-O2290, Q2289+O2290/Variables!$B$5, 0))</f>
        <v>3.0859892314546404</v>
      </c>
      <c r="R2290">
        <f>IF(O2290&gt;0, 0, IF(Q2289&gt;-O2290, 0, -O2290 - Q2289*Variables!$B$5))</f>
        <v>0</v>
      </c>
      <c r="S2290">
        <f t="shared" si="214"/>
        <v>0</v>
      </c>
      <c r="T2290">
        <f t="shared" si="215"/>
        <v>0</v>
      </c>
    </row>
    <row r="2291" spans="1:20" x14ac:dyDescent="0.3">
      <c r="A2291" s="3">
        <f t="shared" si="210"/>
        <v>43196</v>
      </c>
      <c r="B2291">
        <v>4</v>
      </c>
      <c r="C2291">
        <v>6</v>
      </c>
      <c r="D2291">
        <v>10</v>
      </c>
      <c r="E2291">
        <v>1</v>
      </c>
      <c r="F2291" s="1">
        <f>VLOOKUP(A2291,Weather!$A$1:$E$366, 5)</f>
        <v>0.30769230769230854</v>
      </c>
      <c r="G2291" s="1">
        <f>VLOOKUP(D2291, Spring!$A$1:$E$25, 2)</f>
        <v>1207.9646017699099</v>
      </c>
      <c r="H2291" s="1">
        <f>VLOOKUP(D2291, Spring!$A$1:$E$25, 3)</f>
        <v>923.64670083279998</v>
      </c>
      <c r="I2291" s="1">
        <f>VLOOKUP(D2291, Spring!$A$1:$E$25, 5)</f>
        <v>339.44621060481097</v>
      </c>
      <c r="J2291" s="1">
        <f t="shared" si="211"/>
        <v>1011.1291318903725</v>
      </c>
      <c r="K2291" s="47">
        <f t="shared" si="212"/>
        <v>18.916227936511934</v>
      </c>
      <c r="L2291" s="48">
        <f>Solar!K2308/1000*Variables!$B$3</f>
        <v>28.9481</v>
      </c>
      <c r="M2291" s="1">
        <f>IF(E2291=1, VLOOKUP(D2291, Sheet1!$E$2:$G$26, 2), Sheet1!$G$3)</f>
        <v>0.20441999999999999</v>
      </c>
      <c r="N2291" s="1">
        <f>'Electricity Rates'!$J$3</f>
        <v>0.19270000000000001</v>
      </c>
      <c r="O2291" s="145">
        <f>L2291-K2291</f>
        <v>10.031872063488066</v>
      </c>
      <c r="P2291">
        <f t="shared" si="213"/>
        <v>3.6451571233658497</v>
      </c>
      <c r="Q2291">
        <f>IF(O2291&gt;0, IF(Q2290+O2291*Variables!$B$5&lt;Variables!$B$4, Q2290+O2291*Variables!$B$5, Variables!$B$4), IF(Q2290&gt;-O2291, Q2290+O2291/Variables!$B$5, 0))</f>
        <v>12.515948971133422</v>
      </c>
      <c r="R2291">
        <f>IF(O2291&gt;0, 0, IF(Q2290&gt;-O2291, 0, -O2291 - Q2290*Variables!$B$5))</f>
        <v>0</v>
      </c>
      <c r="S2291">
        <f t="shared" si="214"/>
        <v>0</v>
      </c>
      <c r="T2291">
        <f t="shared" si="215"/>
        <v>0</v>
      </c>
    </row>
    <row r="2292" spans="1:20" x14ac:dyDescent="0.3">
      <c r="A2292" s="3">
        <f t="shared" si="210"/>
        <v>43196</v>
      </c>
      <c r="B2292">
        <v>4</v>
      </c>
      <c r="C2292">
        <v>6</v>
      </c>
      <c r="D2292">
        <v>11</v>
      </c>
      <c r="E2292">
        <v>1</v>
      </c>
      <c r="F2292" s="1">
        <f>VLOOKUP(A2292,Weather!$A$1:$E$366, 5)</f>
        <v>0.30769230769230854</v>
      </c>
      <c r="G2292" s="1">
        <f>VLOOKUP(D2292, Spring!$A$1:$E$25, 2)</f>
        <v>1274.3362831858401</v>
      </c>
      <c r="H2292" s="1">
        <f>VLOOKUP(D2292, Spring!$A$1:$E$25, 3)</f>
        <v>962.46396540679098</v>
      </c>
      <c r="I2292" s="1">
        <f>VLOOKUP(D2292, Spring!$A$1:$E$25, 5)</f>
        <v>352.80034538247099</v>
      </c>
      <c r="J2292" s="1">
        <f t="shared" si="211"/>
        <v>1058.4246785695757</v>
      </c>
      <c r="K2292" s="47">
        <f t="shared" si="212"/>
        <v>19.801034152799204</v>
      </c>
      <c r="L2292" s="48">
        <f>Solar!K2309/1000*Variables!$B$3</f>
        <v>35.236150000000002</v>
      </c>
      <c r="M2292" s="1">
        <f>IF(E2292=1, VLOOKUP(D2292, Sheet1!$E$2:$G$26, 2), Sheet1!$G$3)</f>
        <v>0.20441999999999999</v>
      </c>
      <c r="N2292" s="1">
        <f>'Electricity Rates'!$J$3</f>
        <v>0.19270000000000001</v>
      </c>
      <c r="O2292" s="145">
        <f>L2292-K2292</f>
        <v>15.435115847200798</v>
      </c>
      <c r="P2292">
        <f t="shared" si="213"/>
        <v>3.815659281244407</v>
      </c>
      <c r="Q2292">
        <f>IF(O2292&gt;0, IF(Q2291+O2292*Variables!$B$5&lt;Variables!$B$4, Q2291+O2292*Variables!$B$5, Variables!$B$4), IF(Q2291&gt;-O2292, Q2291+O2292/Variables!$B$5, 0))</f>
        <v>27.024957867502174</v>
      </c>
      <c r="R2292">
        <f>IF(O2292&gt;0, 0, IF(Q2291&gt;-O2292, 0, -O2292 - Q2291*Variables!$B$5))</f>
        <v>0</v>
      </c>
      <c r="S2292">
        <f t="shared" si="214"/>
        <v>0</v>
      </c>
      <c r="T2292">
        <f t="shared" si="215"/>
        <v>0</v>
      </c>
    </row>
    <row r="2293" spans="1:20" x14ac:dyDescent="0.3">
      <c r="A2293" s="3">
        <f t="shared" si="210"/>
        <v>43196</v>
      </c>
      <c r="B2293">
        <v>4</v>
      </c>
      <c r="C2293">
        <v>6</v>
      </c>
      <c r="D2293">
        <v>12</v>
      </c>
      <c r="E2293">
        <v>1</v>
      </c>
      <c r="F2293" s="1">
        <f>VLOOKUP(A2293,Weather!$A$1:$E$366, 5)</f>
        <v>0.30769230769230854</v>
      </c>
      <c r="G2293" s="1">
        <f>VLOOKUP(D2293, Spring!$A$1:$E$25, 2)</f>
        <v>1314.1592920353901</v>
      </c>
      <c r="H2293" s="1">
        <f>VLOOKUP(D2293, Spring!$A$1:$E$25, 3)</f>
        <v>983.10377962844302</v>
      </c>
      <c r="I2293" s="1">
        <f>VLOOKUP(D2293, Spring!$A$1:$E$25, 5)</f>
        <v>344.20503159464602</v>
      </c>
      <c r="J2293" s="1">
        <f t="shared" si="211"/>
        <v>1084.9670142151963</v>
      </c>
      <c r="K2293" s="47">
        <f t="shared" si="212"/>
        <v>20.297588801661202</v>
      </c>
      <c r="L2293" s="48">
        <f>Solar!K2310/1000*Variables!$B$3</f>
        <v>38.994349999999997</v>
      </c>
      <c r="M2293" s="1">
        <f>IF(E2293=1, VLOOKUP(D2293, Sheet1!$E$2:$G$26, 2), Sheet1!$G$3)</f>
        <v>0.20441999999999999</v>
      </c>
      <c r="N2293" s="1">
        <f>'Electricity Rates'!$J$3</f>
        <v>0.19270000000000001</v>
      </c>
      <c r="O2293" s="145">
        <f>L2293-K2293</f>
        <v>18.696761198338795</v>
      </c>
      <c r="P2293">
        <f t="shared" si="213"/>
        <v>3.9113453620801137</v>
      </c>
      <c r="Q2293">
        <f>IF(O2293&gt;0, IF(Q2292+O2293*Variables!$B$5&lt;Variables!$B$4, Q2292+O2293*Variables!$B$5, Variables!$B$4), IF(Q2292&gt;-O2293, Q2292+O2293/Variables!$B$5, 0))</f>
        <v>44.599913393940639</v>
      </c>
      <c r="R2293">
        <f>IF(O2293&gt;0, 0, IF(Q2292&gt;-O2293, 0, -O2293 - Q2292*Variables!$B$5))</f>
        <v>0</v>
      </c>
      <c r="S2293">
        <f t="shared" si="214"/>
        <v>0</v>
      </c>
      <c r="T2293">
        <f t="shared" si="215"/>
        <v>0</v>
      </c>
    </row>
    <row r="2294" spans="1:20" x14ac:dyDescent="0.3">
      <c r="A2294" s="3">
        <f t="shared" si="210"/>
        <v>43196</v>
      </c>
      <c r="B2294">
        <v>4</v>
      </c>
      <c r="C2294">
        <v>6</v>
      </c>
      <c r="D2294">
        <v>13</v>
      </c>
      <c r="E2294">
        <v>1</v>
      </c>
      <c r="F2294" s="1">
        <f>VLOOKUP(A2294,Weather!$A$1:$E$366, 5)</f>
        <v>0.30769230769230854</v>
      </c>
      <c r="G2294" s="1">
        <f>VLOOKUP(D2294, Spring!$A$1:$E$25, 2)</f>
        <v>1362.8318584070701</v>
      </c>
      <c r="H2294" s="1">
        <f>VLOOKUP(D2294, Spring!$A$1:$E$25, 3)</f>
        <v>999.59961563100603</v>
      </c>
      <c r="I2294" s="1">
        <f>VLOOKUP(D2294, Spring!$A$1:$E$25, 5)</f>
        <v>326.84269398328001</v>
      </c>
      <c r="J2294" s="1">
        <f t="shared" si="211"/>
        <v>1111.363382639026</v>
      </c>
      <c r="K2294" s="47">
        <f t="shared" si="212"/>
        <v>20.791412692253495</v>
      </c>
      <c r="L2294" s="48">
        <f>Solar!K2311/1000*Variables!$B$3</f>
        <v>39.426450000000003</v>
      </c>
      <c r="M2294" s="1">
        <f>IF(E2294=1, VLOOKUP(D2294, Sheet1!$E$2:$G$26, 2), Sheet1!$G$3)</f>
        <v>0.20441999999999999</v>
      </c>
      <c r="N2294" s="1">
        <f>'Electricity Rates'!$J$3</f>
        <v>0.19270000000000001</v>
      </c>
      <c r="O2294" s="145">
        <f>L2294-K2294</f>
        <v>18.635037307746508</v>
      </c>
      <c r="P2294">
        <f t="shared" si="213"/>
        <v>4.0065052257972482</v>
      </c>
      <c r="Q2294">
        <f>IF(O2294&gt;0, IF(Q2293+O2294*Variables!$B$5&lt;Variables!$B$4, Q2293+O2294*Variables!$B$5, Variables!$B$4), IF(Q2293&gt;-O2294, Q2293+O2294/Variables!$B$5, 0))</f>
        <v>62.116848463222354</v>
      </c>
      <c r="R2294">
        <f>IF(O2294&gt;0, 0, IF(Q2293&gt;-O2294, 0, -O2294 - Q2293*Variables!$B$5))</f>
        <v>0</v>
      </c>
      <c r="S2294">
        <f t="shared" si="214"/>
        <v>0</v>
      </c>
      <c r="T2294">
        <f t="shared" si="215"/>
        <v>0</v>
      </c>
    </row>
    <row r="2295" spans="1:20" x14ac:dyDescent="0.3">
      <c r="A2295" s="3">
        <f t="shared" si="210"/>
        <v>43196</v>
      </c>
      <c r="B2295">
        <v>4</v>
      </c>
      <c r="C2295">
        <v>6</v>
      </c>
      <c r="D2295">
        <v>14</v>
      </c>
      <c r="E2295">
        <v>1</v>
      </c>
      <c r="F2295" s="1">
        <f>VLOOKUP(A2295,Weather!$A$1:$E$366, 5)</f>
        <v>0.30769230769230854</v>
      </c>
      <c r="G2295" s="1">
        <f>VLOOKUP(D2295, Spring!$A$1:$E$25, 2)</f>
        <v>1402.65486725663</v>
      </c>
      <c r="H2295" s="1">
        <f>VLOOKUP(D2295, Spring!$A$1:$E$25, 3)</f>
        <v>1011.55108904548</v>
      </c>
      <c r="I2295" s="1">
        <f>VLOOKUP(D2295, Spring!$A$1:$E$25, 5)</f>
        <v>309.49016837395499</v>
      </c>
      <c r="J2295" s="1">
        <f t="shared" si="211"/>
        <v>1131.8907131104495</v>
      </c>
      <c r="K2295" s="47">
        <f t="shared" si="212"/>
        <v>21.175438480729792</v>
      </c>
      <c r="L2295" s="48">
        <f>Solar!K2312/1000*Variables!$B$3</f>
        <v>37.393700000000003</v>
      </c>
      <c r="M2295" s="1">
        <f>IF(E2295=1, VLOOKUP(D2295, Sheet1!$E$2:$G$26, 2), Sheet1!$G$3)</f>
        <v>0.20441999999999999</v>
      </c>
      <c r="N2295" s="1">
        <f>'Electricity Rates'!$J$3</f>
        <v>0.19270000000000001</v>
      </c>
      <c r="O2295" s="145">
        <f>L2295-K2295</f>
        <v>16.218261519270211</v>
      </c>
      <c r="P2295">
        <f t="shared" si="213"/>
        <v>4.0805069952366315</v>
      </c>
      <c r="Q2295">
        <f>IF(O2295&gt;0, IF(Q2294+O2295*Variables!$B$5&lt;Variables!$B$4, Q2294+O2295*Variables!$B$5, Variables!$B$4), IF(Q2294&gt;-O2295, Q2294+O2295/Variables!$B$5, 0))</f>
        <v>77.362014291336351</v>
      </c>
      <c r="R2295">
        <f>IF(O2295&gt;0, 0, IF(Q2294&gt;-O2295, 0, -O2295 - Q2294*Variables!$B$5))</f>
        <v>0</v>
      </c>
      <c r="S2295">
        <f t="shared" si="214"/>
        <v>0</v>
      </c>
      <c r="T2295">
        <f t="shared" si="215"/>
        <v>0</v>
      </c>
    </row>
    <row r="2296" spans="1:20" x14ac:dyDescent="0.3">
      <c r="A2296" s="3">
        <f t="shared" si="210"/>
        <v>43196</v>
      </c>
      <c r="B2296">
        <v>4</v>
      </c>
      <c r="C2296">
        <v>6</v>
      </c>
      <c r="D2296">
        <v>15</v>
      </c>
      <c r="E2296">
        <v>1</v>
      </c>
      <c r="F2296" s="1">
        <f>VLOOKUP(A2296,Weather!$A$1:$E$366, 5)</f>
        <v>0.30769230769230854</v>
      </c>
      <c r="G2296" s="1">
        <f>VLOOKUP(D2296, Spring!$A$1:$E$25, 2)</f>
        <v>1371.6814159292001</v>
      </c>
      <c r="H2296" s="1">
        <f>VLOOKUP(D2296, Spring!$A$1:$E$25, 3)</f>
        <v>1005.48526585522</v>
      </c>
      <c r="I2296" s="1">
        <f>VLOOKUP(D2296, Spring!$A$1:$E$25, 5)</f>
        <v>300.89485458612899</v>
      </c>
      <c r="J2296" s="1">
        <f t="shared" si="211"/>
        <v>1118.1610043395219</v>
      </c>
      <c r="K2296" s="47">
        <f t="shared" si="212"/>
        <v>20.918582761295379</v>
      </c>
      <c r="L2296" s="48">
        <f>Solar!K2313/1000*Variables!$B$3</f>
        <v>32.384050000000002</v>
      </c>
      <c r="M2296" s="1">
        <f>IF(E2296=1, VLOOKUP(D2296, Sheet1!$E$2:$G$26, 2), Sheet1!$G$3)</f>
        <v>0.20441999999999999</v>
      </c>
      <c r="N2296" s="1">
        <f>'Electricity Rates'!$J$3</f>
        <v>0.19270000000000001</v>
      </c>
      <c r="O2296" s="145">
        <f>L2296-K2296</f>
        <v>11.465467238704623</v>
      </c>
      <c r="P2296">
        <f t="shared" si="213"/>
        <v>4.0310108981016199</v>
      </c>
      <c r="Q2296">
        <f>IF(O2296&gt;0, IF(Q2295+O2296*Variables!$B$5&lt;Variables!$B$4, Q2295+O2296*Variables!$B$5, Variables!$B$4), IF(Q2295&gt;-O2296, Q2295+O2296/Variables!$B$5, 0))</f>
        <v>88.139553495718701</v>
      </c>
      <c r="R2296">
        <f>IF(O2296&gt;0, 0, IF(Q2295&gt;-O2296, 0, -O2296 - Q2295*Variables!$B$5))</f>
        <v>0</v>
      </c>
      <c r="S2296">
        <f t="shared" si="214"/>
        <v>0</v>
      </c>
      <c r="T2296">
        <f t="shared" si="215"/>
        <v>0</v>
      </c>
    </row>
    <row r="2297" spans="1:20" x14ac:dyDescent="0.3">
      <c r="A2297" s="3">
        <f t="shared" si="210"/>
        <v>43196</v>
      </c>
      <c r="B2297">
        <v>4</v>
      </c>
      <c r="C2297">
        <v>6</v>
      </c>
      <c r="D2297">
        <v>16</v>
      </c>
      <c r="E2297">
        <v>1</v>
      </c>
      <c r="F2297" s="1">
        <f>VLOOKUP(A2297,Weather!$A$1:$E$366, 5)</f>
        <v>0.30769230769230854</v>
      </c>
      <c r="G2297" s="1">
        <f>VLOOKUP(D2297, Spring!$A$1:$E$25, 2)</f>
        <v>1283.1858407079601</v>
      </c>
      <c r="H2297" s="1">
        <f>VLOOKUP(D2297, Spring!$A$1:$E$25, 3)</f>
        <v>954.93673926969905</v>
      </c>
      <c r="I2297" s="1">
        <f>VLOOKUP(D2297, Spring!$A$1:$E$25, 5)</f>
        <v>270.36971623690101</v>
      </c>
      <c r="J2297" s="1">
        <f t="shared" si="211"/>
        <v>1055.9364627891644</v>
      </c>
      <c r="K2297" s="47">
        <f t="shared" si="212"/>
        <v>19.754484552581978</v>
      </c>
      <c r="L2297" s="48">
        <f>Solar!K2314/1000*Variables!$B$3</f>
        <v>24.191950000000002</v>
      </c>
      <c r="M2297" s="1">
        <f>IF(E2297=1, VLOOKUP(D2297, Sheet1!$E$2:$G$26, 2), Sheet1!$G$3)</f>
        <v>0.20441999999999999</v>
      </c>
      <c r="N2297" s="1">
        <f>'Electricity Rates'!$J$3</f>
        <v>0.19270000000000001</v>
      </c>
      <c r="O2297" s="145">
        <f>L2297-K2297</f>
        <v>4.437465447418024</v>
      </c>
      <c r="P2297">
        <f t="shared" si="213"/>
        <v>3.8066891732825474</v>
      </c>
      <c r="Q2297">
        <f>IF(O2297&gt;0, IF(Q2296+O2297*Variables!$B$5&lt;Variables!$B$4, Q2296+O2297*Variables!$B$5, Variables!$B$4), IF(Q2296&gt;-O2297, Q2296+O2297/Variables!$B$5, 0))</f>
        <v>92.310771016291639</v>
      </c>
      <c r="R2297">
        <f>IF(O2297&gt;0, 0, IF(Q2296&gt;-O2297, 0, -O2297 - Q2296*Variables!$B$5))</f>
        <v>0</v>
      </c>
      <c r="S2297">
        <f t="shared" si="214"/>
        <v>0</v>
      </c>
      <c r="T2297">
        <f t="shared" si="215"/>
        <v>0</v>
      </c>
    </row>
    <row r="2298" spans="1:20" x14ac:dyDescent="0.3">
      <c r="A2298" s="3">
        <f t="shared" si="210"/>
        <v>43196</v>
      </c>
      <c r="B2298">
        <v>4</v>
      </c>
      <c r="C2298">
        <v>6</v>
      </c>
      <c r="D2298">
        <v>17</v>
      </c>
      <c r="E2298">
        <v>1</v>
      </c>
      <c r="F2298" s="1">
        <f>VLOOKUP(A2298,Weather!$A$1:$E$366, 5)</f>
        <v>0.30769230769230854</v>
      </c>
      <c r="G2298" s="1">
        <f>VLOOKUP(D2298, Spring!$A$1:$E$25, 2)</f>
        <v>973.45132743362797</v>
      </c>
      <c r="H2298" s="1">
        <f>VLOOKUP(D2298, Spring!$A$1:$E$25, 3)</f>
        <v>850.97693786034597</v>
      </c>
      <c r="I2298" s="1">
        <f>VLOOKUP(D2298, Spring!$A$1:$E$25, 5)</f>
        <v>257.39334353781499</v>
      </c>
      <c r="J2298" s="1">
        <f t="shared" si="211"/>
        <v>888.66136542135587</v>
      </c>
      <c r="K2298" s="47">
        <f t="shared" si="212"/>
        <v>16.62509803792782</v>
      </c>
      <c r="L2298" s="48">
        <f>Solar!K2315/1000*Variables!$B$3</f>
        <v>13.956200000000003</v>
      </c>
      <c r="M2298" s="1">
        <f>IF(E2298=1, VLOOKUP(D2298, Sheet1!$E$2:$G$26, 2), Sheet1!$G$3)</f>
        <v>0.20441999999999999</v>
      </c>
      <c r="N2298" s="1">
        <f>'Electricity Rates'!$J$3</f>
        <v>0.19270000000000001</v>
      </c>
      <c r="O2298" s="145">
        <f>L2298-K2298</f>
        <v>-2.6688980379278178</v>
      </c>
      <c r="P2298">
        <f t="shared" si="213"/>
        <v>3.2036563919086913</v>
      </c>
      <c r="Q2298">
        <f>IF(O2298&gt;0, IF(Q2297+O2298*Variables!$B$5&lt;Variables!$B$4, Q2297+O2298*Variables!$B$5, Variables!$B$4), IF(Q2297&gt;-O2298, Q2297+O2298/Variables!$B$5, 0))</f>
        <v>89.471517784453539</v>
      </c>
      <c r="R2298">
        <f>IF(O2298&gt;0, 0, IF(Q2297&gt;-O2298, 0, -O2298 - Q2297*Variables!$B$5))</f>
        <v>0</v>
      </c>
      <c r="S2298">
        <f t="shared" si="214"/>
        <v>0</v>
      </c>
      <c r="T2298">
        <f t="shared" si="215"/>
        <v>0</v>
      </c>
    </row>
    <row r="2299" spans="1:20" x14ac:dyDescent="0.3">
      <c r="A2299" s="3">
        <f t="shared" si="210"/>
        <v>43196</v>
      </c>
      <c r="B2299">
        <v>4</v>
      </c>
      <c r="C2299">
        <v>6</v>
      </c>
      <c r="D2299">
        <v>18</v>
      </c>
      <c r="E2299">
        <v>1</v>
      </c>
      <c r="F2299" s="1">
        <f>VLOOKUP(A2299,Weather!$A$1:$E$366, 5)</f>
        <v>0.30769230769230854</v>
      </c>
      <c r="G2299" s="1">
        <f>VLOOKUP(D2299, Spring!$A$1:$E$25, 2)</f>
        <v>690.26548672566298</v>
      </c>
      <c r="H2299" s="1">
        <f>VLOOKUP(D2299, Spring!$A$1:$E$25, 3)</f>
        <v>590.923299339663</v>
      </c>
      <c r="I2299" s="1">
        <f>VLOOKUP(D2299, Spring!$A$1:$E$25, 5)</f>
        <v>248.81274775305101</v>
      </c>
      <c r="J2299" s="1">
        <f t="shared" si="211"/>
        <v>621.49012622766304</v>
      </c>
      <c r="K2299" s="47">
        <f t="shared" si="212"/>
        <v>11.626852117330422</v>
      </c>
      <c r="L2299" s="48">
        <f>Solar!K2316/1000*Variables!$B$3</f>
        <v>4.3515999999999995</v>
      </c>
      <c r="M2299" s="1">
        <f>IF(E2299=1, VLOOKUP(D2299, Sheet1!$E$2:$G$26, 2), Sheet1!$G$3)</f>
        <v>0.20441999999999999</v>
      </c>
      <c r="N2299" s="1">
        <f>'Electricity Rates'!$J$3</f>
        <v>0.19270000000000001</v>
      </c>
      <c r="O2299" s="145">
        <f>L2299-K2299</f>
        <v>-7.2752521173304228</v>
      </c>
      <c r="P2299">
        <f t="shared" si="213"/>
        <v>2.2404944030095724</v>
      </c>
      <c r="Q2299">
        <f>IF(O2299&gt;0, IF(Q2298+O2299*Variables!$B$5&lt;Variables!$B$4, Q2298+O2299*Variables!$B$5, Variables!$B$4), IF(Q2298&gt;-O2299, Q2298+O2299/Variables!$B$5, 0))</f>
        <v>81.731887872399895</v>
      </c>
      <c r="R2299">
        <f>IF(O2299&gt;0, 0, IF(Q2298&gt;-O2299, 0, -O2299 - Q2298*Variables!$B$5))</f>
        <v>0</v>
      </c>
      <c r="S2299">
        <f t="shared" si="214"/>
        <v>0</v>
      </c>
      <c r="T2299">
        <f t="shared" si="215"/>
        <v>0</v>
      </c>
    </row>
    <row r="2300" spans="1:20" x14ac:dyDescent="0.3">
      <c r="A2300" s="3">
        <f t="shared" si="210"/>
        <v>43196</v>
      </c>
      <c r="B2300">
        <v>4</v>
      </c>
      <c r="C2300">
        <v>6</v>
      </c>
      <c r="D2300">
        <v>19</v>
      </c>
      <c r="E2300">
        <v>1</v>
      </c>
      <c r="F2300" s="1">
        <f>VLOOKUP(A2300,Weather!$A$1:$E$366, 5)</f>
        <v>0.30769230769230854</v>
      </c>
      <c r="G2300" s="1">
        <f>VLOOKUP(D2300, Spring!$A$1:$E$25, 2)</f>
        <v>482.300884955752</v>
      </c>
      <c r="H2300" s="1">
        <f>VLOOKUP(D2300, Spring!$A$1:$E$25, 3)</f>
        <v>454.99679692504799</v>
      </c>
      <c r="I2300" s="1">
        <f>VLOOKUP(D2300, Spring!$A$1:$E$25, 5)</f>
        <v>266.52341143686903</v>
      </c>
      <c r="J2300" s="1">
        <f t="shared" si="211"/>
        <v>463.39805478064926</v>
      </c>
      <c r="K2300" s="47">
        <f t="shared" si="212"/>
        <v>8.6692618708145339</v>
      </c>
      <c r="L2300" s="48">
        <f>Solar!K2317/1000*Variables!$B$3</f>
        <v>0.47234999999999994</v>
      </c>
      <c r="M2300" s="1">
        <f>IF(E2300=1, VLOOKUP(D2300, Sheet1!$E$2:$G$26, 2), Sheet1!$G$3)</f>
        <v>0.20441999999999999</v>
      </c>
      <c r="N2300" s="1">
        <f>'Electricity Rates'!$J$3</f>
        <v>0.19270000000000001</v>
      </c>
      <c r="O2300" s="145">
        <f>L2300-K2300</f>
        <v>-8.1969118708145334</v>
      </c>
      <c r="P2300">
        <f t="shared" si="213"/>
        <v>1.6705667625059608</v>
      </c>
      <c r="Q2300">
        <f>IF(O2300&gt;0, IF(Q2299+O2300*Variables!$B$5&lt;Variables!$B$4, Q2299+O2300*Variables!$B$5, Variables!$B$4), IF(Q2299&gt;-O2300, Q2299+O2300/Variables!$B$5, 0))</f>
        <v>73.011768860895074</v>
      </c>
      <c r="R2300">
        <f>IF(O2300&gt;0, 0, IF(Q2299&gt;-O2300, 0, -O2300 - Q2299*Variables!$B$5))</f>
        <v>0</v>
      </c>
      <c r="S2300">
        <f t="shared" si="214"/>
        <v>0</v>
      </c>
      <c r="T2300">
        <f t="shared" si="215"/>
        <v>0</v>
      </c>
    </row>
    <row r="2301" spans="1:20" x14ac:dyDescent="0.3">
      <c r="A2301" s="3">
        <f t="shared" si="210"/>
        <v>43196</v>
      </c>
      <c r="B2301">
        <v>4</v>
      </c>
      <c r="C2301">
        <v>6</v>
      </c>
      <c r="D2301">
        <v>20</v>
      </c>
      <c r="E2301">
        <v>1</v>
      </c>
      <c r="F2301" s="1">
        <f>VLOOKUP(A2301,Weather!$A$1:$E$366, 5)</f>
        <v>0.30769230769230854</v>
      </c>
      <c r="G2301" s="1">
        <f>VLOOKUP(D2301, Spring!$A$1:$E$25, 2)</f>
        <v>415.92920353982299</v>
      </c>
      <c r="H2301" s="1">
        <f>VLOOKUP(D2301, Spring!$A$1:$E$25, 3)</f>
        <v>371.98648067830999</v>
      </c>
      <c r="I2301" s="1">
        <f>VLOOKUP(D2301, Spring!$A$1:$E$25, 5)</f>
        <v>284.25369912476901</v>
      </c>
      <c r="J2301" s="1">
        <f t="shared" si="211"/>
        <v>385.50731848185251</v>
      </c>
      <c r="K2301" s="47">
        <f t="shared" si="212"/>
        <v>7.212080116772726</v>
      </c>
      <c r="L2301" s="48">
        <f>Solar!K2318/1000*Variables!$B$3</f>
        <v>0</v>
      </c>
      <c r="M2301" s="1">
        <f>IF(E2301=1, VLOOKUP(D2301, Sheet1!$E$2:$G$26, 2), Sheet1!$G$3)</f>
        <v>0.20441999999999999</v>
      </c>
      <c r="N2301" s="1">
        <f>'Electricity Rates'!$J$3</f>
        <v>0.19270000000000001</v>
      </c>
      <c r="O2301" s="145">
        <f>L2301-K2301</f>
        <v>-7.212080116772726</v>
      </c>
      <c r="P2301">
        <f t="shared" si="213"/>
        <v>1.3897678385021044</v>
      </c>
      <c r="Q2301">
        <f>IF(O2301&gt;0, IF(Q2300+O2301*Variables!$B$5&lt;Variables!$B$4, Q2300+O2301*Variables!$B$5, Variables!$B$4), IF(Q2300&gt;-O2301, Q2300+O2301/Variables!$B$5, 0))</f>
        <v>65.339343204753874</v>
      </c>
      <c r="R2301">
        <f>IF(O2301&gt;0, 0, IF(Q2300&gt;-O2301, 0, -O2301 - Q2300*Variables!$B$5))</f>
        <v>0</v>
      </c>
      <c r="S2301">
        <f t="shared" si="214"/>
        <v>0</v>
      </c>
      <c r="T2301">
        <f t="shared" si="215"/>
        <v>0</v>
      </c>
    </row>
    <row r="2302" spans="1:20" x14ac:dyDescent="0.3">
      <c r="A2302" s="3">
        <f t="shared" si="210"/>
        <v>43196</v>
      </c>
      <c r="B2302">
        <v>4</v>
      </c>
      <c r="C2302">
        <v>6</v>
      </c>
      <c r="D2302">
        <v>21</v>
      </c>
      <c r="E2302">
        <v>1</v>
      </c>
      <c r="F2302" s="1">
        <f>VLOOKUP(A2302,Weather!$A$1:$E$366, 5)</f>
        <v>0.30769230769230854</v>
      </c>
      <c r="G2302" s="1">
        <f>VLOOKUP(D2302, Spring!$A$1:$E$25, 2)</f>
        <v>371.68141592920301</v>
      </c>
      <c r="H2302" s="1">
        <f>VLOOKUP(D2302, Spring!$A$1:$E$25, 3)</f>
        <v>318.10538116591903</v>
      </c>
      <c r="I2302" s="1">
        <f>VLOOKUP(D2302, Spring!$A$1:$E$25, 5)</f>
        <v>271.28223242670401</v>
      </c>
      <c r="J2302" s="1">
        <f t="shared" si="211"/>
        <v>334.5903149392372</v>
      </c>
      <c r="K2302" s="47">
        <f t="shared" si="212"/>
        <v>6.2595235990353615</v>
      </c>
      <c r="L2302" s="48">
        <f>Solar!K2319/1000*Variables!$B$3</f>
        <v>0</v>
      </c>
      <c r="M2302" s="1">
        <f>IF(E2302=1, VLOOKUP(D2302, Sheet1!$E$2:$G$26, 2), Sheet1!$G$3)</f>
        <v>0.20441999999999999</v>
      </c>
      <c r="N2302" s="1">
        <f>'Electricity Rates'!$J$3</f>
        <v>0.19270000000000001</v>
      </c>
      <c r="O2302" s="145">
        <f>L2302-K2302</f>
        <v>-6.2595235990353615</v>
      </c>
      <c r="P2302">
        <f t="shared" si="213"/>
        <v>1.2062101975341142</v>
      </c>
      <c r="Q2302">
        <f>IF(O2302&gt;0, IF(Q2301+O2302*Variables!$B$5&lt;Variables!$B$4, Q2301+O2302*Variables!$B$5, Variables!$B$4), IF(Q2301&gt;-O2302, Q2301+O2302/Variables!$B$5, 0))</f>
        <v>58.680275546205614</v>
      </c>
      <c r="R2302">
        <f>IF(O2302&gt;0, 0, IF(Q2301&gt;-O2302, 0, -O2302 - Q2301*Variables!$B$5))</f>
        <v>0</v>
      </c>
      <c r="S2302">
        <f t="shared" si="214"/>
        <v>0</v>
      </c>
      <c r="T2302">
        <f t="shared" si="215"/>
        <v>0</v>
      </c>
    </row>
    <row r="2303" spans="1:20" x14ac:dyDescent="0.3">
      <c r="A2303" s="3">
        <f t="shared" si="210"/>
        <v>43196</v>
      </c>
      <c r="B2303">
        <v>4</v>
      </c>
      <c r="C2303">
        <v>6</v>
      </c>
      <c r="D2303">
        <v>22</v>
      </c>
      <c r="E2303">
        <v>1</v>
      </c>
      <c r="F2303" s="1">
        <f>VLOOKUP(A2303,Weather!$A$1:$E$366, 5)</f>
        <v>0.30769230769230854</v>
      </c>
      <c r="G2303" s="1">
        <f>VLOOKUP(D2303, Spring!$A$1:$E$25, 2)</f>
        <v>345.13274336283098</v>
      </c>
      <c r="H2303" s="1">
        <f>VLOOKUP(D2303, Spring!$A$1:$E$25, 3)</f>
        <v>289.79820627802701</v>
      </c>
      <c r="I2303" s="1">
        <f>VLOOKUP(D2303, Spring!$A$1:$E$25, 5)</f>
        <v>275.85953137878198</v>
      </c>
      <c r="J2303" s="1">
        <f t="shared" si="211"/>
        <v>306.82421768873598</v>
      </c>
      <c r="K2303" s="47">
        <f t="shared" si="212"/>
        <v>5.7400747888563037</v>
      </c>
      <c r="L2303" s="48">
        <f>Solar!K2320/1000*Variables!$B$3</f>
        <v>0</v>
      </c>
      <c r="M2303" s="1">
        <f>IF(E2303=1, VLOOKUP(D2303, Sheet1!$E$2:$G$26, 2), Sheet1!$G$3)</f>
        <v>0.18618000000000001</v>
      </c>
      <c r="N2303" s="1">
        <f>'Electricity Rates'!$J$3</f>
        <v>0.19270000000000001</v>
      </c>
      <c r="O2303" s="145">
        <f>L2303-K2303</f>
        <v>-5.7400747888563037</v>
      </c>
      <c r="P2303">
        <f t="shared" si="213"/>
        <v>1.1061124118126098</v>
      </c>
      <c r="Q2303">
        <f>IF(O2303&gt;0, IF(Q2302+O2303*Variables!$B$5&lt;Variables!$B$4, Q2302+O2303*Variables!$B$5, Variables!$B$4), IF(Q2302&gt;-O2303, Q2302+O2303/Variables!$B$5, 0))</f>
        <v>52.573813004869123</v>
      </c>
      <c r="R2303">
        <f>IF(O2303&gt;0, 0, IF(Q2302&gt;-O2303, 0, -O2303 - Q2302*Variables!$B$5))</f>
        <v>0</v>
      </c>
      <c r="S2303">
        <f t="shared" si="214"/>
        <v>0</v>
      </c>
      <c r="T2303">
        <f t="shared" si="215"/>
        <v>0</v>
      </c>
    </row>
    <row r="2304" spans="1:20" x14ac:dyDescent="0.3">
      <c r="A2304" s="3">
        <f t="shared" si="210"/>
        <v>43196</v>
      </c>
      <c r="B2304">
        <v>4</v>
      </c>
      <c r="C2304">
        <v>6</v>
      </c>
      <c r="D2304">
        <v>23</v>
      </c>
      <c r="E2304">
        <v>1</v>
      </c>
      <c r="F2304" s="1">
        <f>VLOOKUP(A2304,Weather!$A$1:$E$366, 5)</f>
        <v>0.30769230769230854</v>
      </c>
      <c r="G2304" s="1">
        <f>VLOOKUP(D2304, Spring!$A$1:$E$25, 2)</f>
        <v>318.58407079646003</v>
      </c>
      <c r="H2304" s="1">
        <f>VLOOKUP(D2304, Spring!$A$1:$E$25, 3)</f>
        <v>270.57975656630401</v>
      </c>
      <c r="I2304" s="1">
        <f>VLOOKUP(D2304, Spring!$A$1:$E$25, 5)</f>
        <v>271.64527650221697</v>
      </c>
      <c r="J2304" s="1">
        <f t="shared" si="211"/>
        <v>285.35031479096745</v>
      </c>
      <c r="K2304" s="47">
        <f t="shared" si="212"/>
        <v>5.3383405008318983</v>
      </c>
      <c r="L2304" s="48">
        <f>Solar!K2321/1000*Variables!$B$3</f>
        <v>0</v>
      </c>
      <c r="M2304" s="1">
        <f>IF(E2304=1, VLOOKUP(D2304, Sheet1!$E$2:$G$26, 2), Sheet1!$G$3)</f>
        <v>0.18618000000000001</v>
      </c>
      <c r="N2304" s="1">
        <f>'Electricity Rates'!$J$3</f>
        <v>0.19270000000000001</v>
      </c>
      <c r="O2304" s="145">
        <f>L2304-K2304</f>
        <v>-5.3383405008318983</v>
      </c>
      <c r="P2304">
        <f t="shared" si="213"/>
        <v>1.0286982145103067</v>
      </c>
      <c r="Q2304">
        <f>IF(O2304&gt;0, IF(Q2303+O2304*Variables!$B$5&lt;Variables!$B$4, Q2303+O2304*Variables!$B$5, Variables!$B$4), IF(Q2303&gt;-O2304, Q2303+O2304/Variables!$B$5, 0))</f>
        <v>46.894727365686251</v>
      </c>
      <c r="R2304">
        <f>IF(O2304&gt;0, 0, IF(Q2303&gt;-O2304, 0, -O2304 - Q2303*Variables!$B$5))</f>
        <v>0</v>
      </c>
      <c r="S2304">
        <f t="shared" si="214"/>
        <v>0</v>
      </c>
      <c r="T2304">
        <f t="shared" si="215"/>
        <v>0</v>
      </c>
    </row>
    <row r="2305" spans="1:20" x14ac:dyDescent="0.3">
      <c r="A2305" s="3">
        <f t="shared" si="210"/>
        <v>43196</v>
      </c>
      <c r="B2305">
        <v>4</v>
      </c>
      <c r="C2305">
        <v>6</v>
      </c>
      <c r="D2305">
        <v>24</v>
      </c>
      <c r="E2305">
        <v>1</v>
      </c>
      <c r="F2305" s="1">
        <f>VLOOKUP(A2305,Weather!$A$1:$E$366, 5)</f>
        <v>0.30769230769230854</v>
      </c>
      <c r="G2305" s="1">
        <f>VLOOKUP(D2305, Spring!$A$1:$E$25, 2)</f>
        <v>287.61061946902601</v>
      </c>
      <c r="H2305" s="1">
        <f>VLOOKUP(D2305, Spring!$A$1:$E$25, 3)</f>
        <v>251.20115310698301</v>
      </c>
      <c r="I2305" s="1">
        <f>VLOOKUP(D2305, Spring!$A$1:$E$25, 5)</f>
        <v>267.465363632795</v>
      </c>
      <c r="J2305" s="1">
        <f t="shared" si="211"/>
        <v>262.40406583376551</v>
      </c>
      <c r="K2305" s="47">
        <f t="shared" si="212"/>
        <v>4.9090615275805938</v>
      </c>
      <c r="L2305" s="48">
        <f>Solar!K2322/1000*Variables!$B$3</f>
        <v>0</v>
      </c>
      <c r="M2305" s="1">
        <f>IF(E2305=1, VLOOKUP(D2305, Sheet1!$E$2:$G$26, 2), Sheet1!$G$3)</f>
        <v>0.18618000000000001</v>
      </c>
      <c r="N2305" s="1">
        <f>'Electricity Rates'!$J$3</f>
        <v>0.19270000000000001</v>
      </c>
      <c r="O2305" s="145">
        <f>L2305-K2305</f>
        <v>-4.9090615275805938</v>
      </c>
      <c r="P2305">
        <f t="shared" si="213"/>
        <v>0.9459761563647805</v>
      </c>
      <c r="Q2305">
        <f>IF(O2305&gt;0, IF(Q2304+O2305*Variables!$B$5&lt;Variables!$B$4, Q2304+O2305*Variables!$B$5, Variables!$B$4), IF(Q2304&gt;-O2305, Q2304+O2305/Variables!$B$5, 0))</f>
        <v>41.672321485281365</v>
      </c>
      <c r="R2305">
        <f>IF(O2305&gt;0, 0, IF(Q2304&gt;-O2305, 0, -O2305 - Q2304*Variables!$B$5))</f>
        <v>0</v>
      </c>
      <c r="S2305">
        <f t="shared" si="214"/>
        <v>0</v>
      </c>
      <c r="T2305">
        <f t="shared" si="215"/>
        <v>0</v>
      </c>
    </row>
    <row r="2306" spans="1:20" x14ac:dyDescent="0.3">
      <c r="A2306" s="3">
        <f t="shared" si="210"/>
        <v>43197</v>
      </c>
      <c r="B2306">
        <v>4</v>
      </c>
      <c r="C2306">
        <v>7</v>
      </c>
      <c r="D2306">
        <v>1</v>
      </c>
      <c r="E2306">
        <v>0</v>
      </c>
      <c r="F2306" s="1">
        <f>VLOOKUP(A2306,Weather!$A$1:$E$366, 5)</f>
        <v>0.33333333333333454</v>
      </c>
      <c r="G2306" s="1">
        <f>VLOOKUP(D2306, Spring!$A$1:$E$25, 2)</f>
        <v>284.91351697629602</v>
      </c>
      <c r="H2306" s="1">
        <f>VLOOKUP(D2306, Spring!$A$1:$E$25, 3)</f>
        <v>272.00797092955099</v>
      </c>
      <c r="I2306" s="1">
        <f>VLOOKUP(D2306, Spring!$A$1:$E$25, 5)</f>
        <v>272.01322657875102</v>
      </c>
      <c r="J2306" s="1">
        <f t="shared" si="211"/>
        <v>272.01322657875102</v>
      </c>
      <c r="K2306" s="47">
        <f t="shared" si="212"/>
        <v>5.0888299361822726</v>
      </c>
      <c r="L2306" s="48">
        <f>Solar!K2323/1000*Variables!$B$3</f>
        <v>0</v>
      </c>
      <c r="M2306" s="1">
        <f>IF(E2306=1, VLOOKUP(D2306, Sheet1!$E$2:$G$26, 2), Sheet1!$G$3)</f>
        <v>0.18618000000000001</v>
      </c>
      <c r="N2306" s="1">
        <f>'Electricity Rates'!$J$3</f>
        <v>0.19270000000000001</v>
      </c>
      <c r="O2306" s="145">
        <f>L2306-K2306</f>
        <v>-5.0888299361822726</v>
      </c>
      <c r="P2306">
        <f t="shared" si="213"/>
        <v>0.98061752870232399</v>
      </c>
      <c r="Q2306">
        <f>IF(O2306&gt;0, IF(Q2305+O2306*Variables!$B$5&lt;Variables!$B$4, Q2305+O2306*Variables!$B$5, Variables!$B$4), IF(Q2305&gt;-O2306, Q2305+O2306/Variables!$B$5, 0))</f>
        <v>36.258672617002354</v>
      </c>
      <c r="R2306">
        <f>IF(O2306&gt;0, 0, IF(Q2305&gt;-O2306, 0, -O2306 - Q2305*Variables!$B$5))</f>
        <v>0</v>
      </c>
      <c r="S2306">
        <f t="shared" si="214"/>
        <v>0</v>
      </c>
      <c r="T2306">
        <f t="shared" si="215"/>
        <v>0</v>
      </c>
    </row>
    <row r="2307" spans="1:20" x14ac:dyDescent="0.3">
      <c r="A2307" s="3">
        <f t="shared" ref="A2307:A2370" si="216">DATE(2018, B2307, C2307)</f>
        <v>43197</v>
      </c>
      <c r="B2307">
        <v>4</v>
      </c>
      <c r="C2307">
        <v>7</v>
      </c>
      <c r="D2307">
        <v>2</v>
      </c>
      <c r="E2307">
        <v>0</v>
      </c>
      <c r="F2307" s="1">
        <f>VLOOKUP(A2307,Weather!$A$1:$E$366, 5)</f>
        <v>0.33333333333333454</v>
      </c>
      <c r="G2307" s="1">
        <f>VLOOKUP(D2307, Spring!$A$1:$E$25, 2)</f>
        <v>283.47213324791699</v>
      </c>
      <c r="H2307" s="1">
        <f>VLOOKUP(D2307, Spring!$A$1:$E$25, 3)</f>
        <v>272.193568553901</v>
      </c>
      <c r="I2307" s="1">
        <f>VLOOKUP(D2307, Spring!$A$1:$E$25, 5)</f>
        <v>263.43263079398702</v>
      </c>
      <c r="J2307" s="1">
        <f t="shared" ref="J2307:J2370" si="217">IF(E2307=0, I2307, H2307 + (G2307-H2307)*F2307)</f>
        <v>263.43263079398702</v>
      </c>
      <c r="K2307" s="47">
        <f t="shared" ref="K2307:K2370" si="218">J2307*1000/53453</f>
        <v>4.928303945409743</v>
      </c>
      <c r="L2307" s="48">
        <f>Solar!K2324/1000*Variables!$B$3</f>
        <v>0</v>
      </c>
      <c r="M2307" s="1">
        <f>IF(E2307=1, VLOOKUP(D2307, Sheet1!$E$2:$G$26, 2), Sheet1!$G$3)</f>
        <v>0.18618000000000001</v>
      </c>
      <c r="N2307" s="1">
        <f>'Electricity Rates'!$J$3</f>
        <v>0.19270000000000001</v>
      </c>
      <c r="O2307" s="145">
        <f>L2307-K2307</f>
        <v>-4.928303945409743</v>
      </c>
      <c r="P2307">
        <f t="shared" ref="P2307:P2370" si="219">N2307*K2307</f>
        <v>0.94968417028045748</v>
      </c>
      <c r="Q2307">
        <f>IF(O2307&gt;0, IF(Q2306+O2307*Variables!$B$5&lt;Variables!$B$4, Q2306+O2307*Variables!$B$5, Variables!$B$4), IF(Q2306&gt;-O2307, Q2306+O2307/Variables!$B$5, 0))</f>
        <v>31.015796079332414</v>
      </c>
      <c r="R2307">
        <f>IF(O2307&gt;0, 0, IF(Q2306&gt;-O2307, 0, -O2307 - Q2306*Variables!$B$5))</f>
        <v>0</v>
      </c>
      <c r="S2307">
        <f t="shared" ref="S2307:S2370" si="220">R2307*M2307</f>
        <v>0</v>
      </c>
      <c r="T2307">
        <f t="shared" ref="T2307:T2370" si="221">IF(AND(R2307&gt;0, M2307&gt;0.3), 1, 0)</f>
        <v>0</v>
      </c>
    </row>
    <row r="2308" spans="1:20" x14ac:dyDescent="0.3">
      <c r="A2308" s="3">
        <f t="shared" si="216"/>
        <v>43197</v>
      </c>
      <c r="B2308">
        <v>4</v>
      </c>
      <c r="C2308">
        <v>7</v>
      </c>
      <c r="D2308">
        <v>3</v>
      </c>
      <c r="E2308">
        <v>0</v>
      </c>
      <c r="F2308" s="1">
        <f>VLOOKUP(A2308,Weather!$A$1:$E$366, 5)</f>
        <v>0.33333333333333454</v>
      </c>
      <c r="G2308" s="1">
        <f>VLOOKUP(D2308, Spring!$A$1:$E$25, 2)</f>
        <v>282.03074951953801</v>
      </c>
      <c r="H2308" s="1">
        <f>VLOOKUP(D2308, Spring!$A$1:$E$25, 3)</f>
        <v>263.612120501699</v>
      </c>
      <c r="I2308" s="1">
        <f>VLOOKUP(D2308, Spring!$A$1:$E$25, 5)</f>
        <v>268.00502374504498</v>
      </c>
      <c r="J2308" s="1">
        <f t="shared" si="217"/>
        <v>268.00502374504498</v>
      </c>
      <c r="K2308" s="47">
        <f t="shared" si="218"/>
        <v>5.0138443818877336</v>
      </c>
      <c r="L2308" s="48">
        <f>Solar!K2325/1000*Variables!$B$3</f>
        <v>0</v>
      </c>
      <c r="M2308" s="1">
        <f>IF(E2308=1, VLOOKUP(D2308, Sheet1!$E$2:$G$26, 2), Sheet1!$G$3)</f>
        <v>0.18618000000000001</v>
      </c>
      <c r="N2308" s="1">
        <f>'Electricity Rates'!$J$3</f>
        <v>0.19270000000000001</v>
      </c>
      <c r="O2308" s="145">
        <f>L2308-K2308</f>
        <v>-5.0138443818877336</v>
      </c>
      <c r="P2308">
        <f t="shared" si="219"/>
        <v>0.96616781238976635</v>
      </c>
      <c r="Q2308">
        <f>IF(O2308&gt;0, IF(Q2307+O2308*Variables!$B$5&lt;Variables!$B$4, Q2307+O2308*Variables!$B$5, Variables!$B$4), IF(Q2307&gt;-O2308, Q2307+O2308/Variables!$B$5, 0))</f>
        <v>25.681919077324189</v>
      </c>
      <c r="R2308">
        <f>IF(O2308&gt;0, 0, IF(Q2307&gt;-O2308, 0, -O2308 - Q2307*Variables!$B$5))</f>
        <v>0</v>
      </c>
      <c r="S2308">
        <f t="shared" si="220"/>
        <v>0</v>
      </c>
      <c r="T2308">
        <f t="shared" si="221"/>
        <v>0</v>
      </c>
    </row>
    <row r="2309" spans="1:20" x14ac:dyDescent="0.3">
      <c r="A2309" s="3">
        <f t="shared" si="216"/>
        <v>43197</v>
      </c>
      <c r="B2309">
        <v>4</v>
      </c>
      <c r="C2309">
        <v>7</v>
      </c>
      <c r="D2309">
        <v>4</v>
      </c>
      <c r="E2309">
        <v>0</v>
      </c>
      <c r="F2309" s="1">
        <f>VLOOKUP(A2309,Weather!$A$1:$E$366, 5)</f>
        <v>0.33333333333333454</v>
      </c>
      <c r="G2309" s="1">
        <f>VLOOKUP(D2309, Spring!$A$1:$E$25, 2)</f>
        <v>287.61061946902601</v>
      </c>
      <c r="H2309" s="1">
        <f>VLOOKUP(D2309, Spring!$A$1:$E$25, 3)</f>
        <v>280.54932735425899</v>
      </c>
      <c r="I2309" s="1">
        <f>VLOOKUP(D2309, Spring!$A$1:$E$25, 5)</f>
        <v>263.81039287256101</v>
      </c>
      <c r="J2309" s="1">
        <f t="shared" si="217"/>
        <v>263.81039287256101</v>
      </c>
      <c r="K2309" s="47">
        <f t="shared" si="218"/>
        <v>4.93537112739343</v>
      </c>
      <c r="L2309" s="48">
        <f>Solar!K2326/1000*Variables!$B$3</f>
        <v>0</v>
      </c>
      <c r="M2309" s="1">
        <f>IF(E2309=1, VLOOKUP(D2309, Sheet1!$E$2:$G$26, 2), Sheet1!$G$3)</f>
        <v>0.18618000000000001</v>
      </c>
      <c r="N2309" s="1">
        <f>'Electricity Rates'!$J$3</f>
        <v>0.19270000000000001</v>
      </c>
      <c r="O2309" s="145">
        <f>L2309-K2309</f>
        <v>-4.93537112739343</v>
      </c>
      <c r="P2309">
        <f t="shared" si="219"/>
        <v>0.95104601624871399</v>
      </c>
      <c r="Q2309">
        <f>IF(O2309&gt;0, IF(Q2308+O2309*Variables!$B$5&lt;Variables!$B$4, Q2308+O2309*Variables!$B$5, Variables!$B$4), IF(Q2308&gt;-O2309, Q2308+O2309/Variables!$B$5, 0))</f>
        <v>20.431524260948198</v>
      </c>
      <c r="R2309">
        <f>IF(O2309&gt;0, 0, IF(Q2308&gt;-O2309, 0, -O2309 - Q2308*Variables!$B$5))</f>
        <v>0</v>
      </c>
      <c r="S2309">
        <f t="shared" si="220"/>
        <v>0</v>
      </c>
      <c r="T2309">
        <f t="shared" si="221"/>
        <v>0</v>
      </c>
    </row>
    <row r="2310" spans="1:20" x14ac:dyDescent="0.3">
      <c r="A2310" s="3">
        <f t="shared" si="216"/>
        <v>43197</v>
      </c>
      <c r="B2310">
        <v>4</v>
      </c>
      <c r="C2310">
        <v>7</v>
      </c>
      <c r="D2310">
        <v>5</v>
      </c>
      <c r="E2310">
        <v>0</v>
      </c>
      <c r="F2310" s="1">
        <f>VLOOKUP(A2310,Weather!$A$1:$E$366, 5)</f>
        <v>0.33333333333333454</v>
      </c>
      <c r="G2310" s="1">
        <f>VLOOKUP(D2310, Spring!$A$1:$E$25, 2)</f>
        <v>318.58407079646003</v>
      </c>
      <c r="H2310" s="1">
        <f>VLOOKUP(D2310, Spring!$A$1:$E$25, 3)</f>
        <v>296.96508648302301</v>
      </c>
      <c r="I2310" s="1">
        <f>VLOOKUP(D2310, Spring!$A$1:$E$25, 5)</f>
        <v>263.982102908277</v>
      </c>
      <c r="J2310" s="1">
        <f t="shared" si="217"/>
        <v>263.982102908277</v>
      </c>
      <c r="K2310" s="47">
        <f t="shared" si="218"/>
        <v>4.9385834828405706</v>
      </c>
      <c r="L2310" s="48">
        <f>Solar!K2327/1000*Variables!$B$3</f>
        <v>0</v>
      </c>
      <c r="M2310" s="1">
        <f>IF(E2310=1, VLOOKUP(D2310, Sheet1!$E$2:$G$26, 2), Sheet1!$G$3)</f>
        <v>0.18618000000000001</v>
      </c>
      <c r="N2310" s="1">
        <f>'Electricity Rates'!$J$3</f>
        <v>0.19270000000000001</v>
      </c>
      <c r="O2310" s="145">
        <f>L2310-K2310</f>
        <v>-4.9385834828405706</v>
      </c>
      <c r="P2310">
        <f t="shared" si="219"/>
        <v>0.95166503714337802</v>
      </c>
      <c r="Q2310">
        <f>IF(O2310&gt;0, IF(Q2309+O2310*Variables!$B$5&lt;Variables!$B$4, Q2309+O2310*Variables!$B$5, Variables!$B$4), IF(Q2309&gt;-O2310, Q2309+O2310/Variables!$B$5, 0))</f>
        <v>15.177712045160355</v>
      </c>
      <c r="R2310">
        <f>IF(O2310&gt;0, 0, IF(Q2309&gt;-O2310, 0, -O2310 - Q2309*Variables!$B$5))</f>
        <v>0</v>
      </c>
      <c r="S2310">
        <f t="shared" si="220"/>
        <v>0</v>
      </c>
      <c r="T2310">
        <f t="shared" si="221"/>
        <v>0</v>
      </c>
    </row>
    <row r="2311" spans="1:20" x14ac:dyDescent="0.3">
      <c r="A2311" s="3">
        <f t="shared" si="216"/>
        <v>43197</v>
      </c>
      <c r="B2311">
        <v>4</v>
      </c>
      <c r="C2311">
        <v>7</v>
      </c>
      <c r="D2311">
        <v>6</v>
      </c>
      <c r="E2311">
        <v>0</v>
      </c>
      <c r="F2311" s="1">
        <f>VLOOKUP(A2311,Weather!$A$1:$E$366, 5)</f>
        <v>0.33333333333333454</v>
      </c>
      <c r="G2311" s="1">
        <f>VLOOKUP(D2311, Spring!$A$1:$E$25, 2)</f>
        <v>389.38053097345102</v>
      </c>
      <c r="H2311" s="1">
        <f>VLOOKUP(D2311, Spring!$A$1:$E$25, 3)</f>
        <v>340.20659833439998</v>
      </c>
      <c r="I2311" s="1">
        <f>VLOOKUP(D2311, Spring!$A$1:$E$25, 5)</f>
        <v>264.16853094705402</v>
      </c>
      <c r="J2311" s="1">
        <f t="shared" si="217"/>
        <v>264.16853094705402</v>
      </c>
      <c r="K2311" s="47">
        <f t="shared" si="218"/>
        <v>4.9420711830403166</v>
      </c>
      <c r="L2311" s="48">
        <f>Solar!K2328/1000*Variables!$B$3</f>
        <v>0</v>
      </c>
      <c r="M2311" s="1">
        <f>IF(E2311=1, VLOOKUP(D2311, Sheet1!$E$2:$G$26, 2), Sheet1!$G$3)</f>
        <v>0.18618000000000001</v>
      </c>
      <c r="N2311" s="1">
        <f>'Electricity Rates'!$J$3</f>
        <v>0.19270000000000001</v>
      </c>
      <c r="O2311" s="145">
        <f>L2311-K2311</f>
        <v>-4.9420711830403166</v>
      </c>
      <c r="P2311">
        <f t="shared" si="219"/>
        <v>0.95233711697186907</v>
      </c>
      <c r="Q2311">
        <f>IF(O2311&gt;0, IF(Q2310+O2311*Variables!$B$5&lt;Variables!$B$4, Q2310+O2311*Variables!$B$5, Variables!$B$4), IF(Q2310&gt;-O2311, Q2310+O2311/Variables!$B$5, 0))</f>
        <v>9.9201895100110811</v>
      </c>
      <c r="R2311">
        <f>IF(O2311&gt;0, 0, IF(Q2310&gt;-O2311, 0, -O2311 - Q2310*Variables!$B$5))</f>
        <v>0</v>
      </c>
      <c r="S2311">
        <f t="shared" si="220"/>
        <v>0</v>
      </c>
      <c r="T2311">
        <f t="shared" si="221"/>
        <v>0</v>
      </c>
    </row>
    <row r="2312" spans="1:20" x14ac:dyDescent="0.3">
      <c r="A2312" s="3">
        <f t="shared" si="216"/>
        <v>43197</v>
      </c>
      <c r="B2312">
        <v>4</v>
      </c>
      <c r="C2312">
        <v>7</v>
      </c>
      <c r="D2312">
        <v>7</v>
      </c>
      <c r="E2312">
        <v>0</v>
      </c>
      <c r="F2312" s="1">
        <f>VLOOKUP(A2312,Weather!$A$1:$E$366, 5)</f>
        <v>0.33333333333333454</v>
      </c>
      <c r="G2312" s="1">
        <f>VLOOKUP(D2312, Spring!$A$1:$E$25, 2)</f>
        <v>623.89380530973403</v>
      </c>
      <c r="H2312" s="1">
        <f>VLOOKUP(D2312, Spring!$A$1:$E$25, 3)</f>
        <v>374.47950032030701</v>
      </c>
      <c r="I2312" s="1">
        <f>VLOOKUP(D2312, Spring!$A$1:$E$25, 5)</f>
        <v>251.18725224694799</v>
      </c>
      <c r="J2312" s="1">
        <f t="shared" si="217"/>
        <v>251.18725224694799</v>
      </c>
      <c r="K2312" s="47">
        <f t="shared" si="218"/>
        <v>4.699217111236937</v>
      </c>
      <c r="L2312" s="48">
        <f>Solar!K2329/1000*Variables!$B$3</f>
        <v>2.0322499999999999</v>
      </c>
      <c r="M2312" s="1">
        <f>IF(E2312=1, VLOOKUP(D2312, Sheet1!$E$2:$G$26, 2), Sheet1!$G$3)</f>
        <v>0.18618000000000001</v>
      </c>
      <c r="N2312" s="1">
        <f>'Electricity Rates'!$J$3</f>
        <v>0.19270000000000001</v>
      </c>
      <c r="O2312" s="145">
        <f>L2312-K2312</f>
        <v>-2.6669671112369371</v>
      </c>
      <c r="P2312">
        <f t="shared" si="219"/>
        <v>0.90553913733535785</v>
      </c>
      <c r="Q2312">
        <f>IF(O2312&gt;0, IF(Q2311+O2312*Variables!$B$5&lt;Variables!$B$4, Q2311+O2312*Variables!$B$5, Variables!$B$4), IF(Q2311&gt;-O2312, Q2311+O2312/Variables!$B$5, 0))</f>
        <v>7.0829904555037011</v>
      </c>
      <c r="R2312">
        <f>IF(O2312&gt;0, 0, IF(Q2311&gt;-O2312, 0, -O2312 - Q2311*Variables!$B$5))</f>
        <v>0</v>
      </c>
      <c r="S2312">
        <f t="shared" si="220"/>
        <v>0</v>
      </c>
      <c r="T2312">
        <f t="shared" si="221"/>
        <v>0</v>
      </c>
    </row>
    <row r="2313" spans="1:20" x14ac:dyDescent="0.3">
      <c r="A2313" s="3">
        <f t="shared" si="216"/>
        <v>43197</v>
      </c>
      <c r="B2313">
        <v>4</v>
      </c>
      <c r="C2313">
        <v>7</v>
      </c>
      <c r="D2313">
        <v>8</v>
      </c>
      <c r="E2313">
        <v>0</v>
      </c>
      <c r="F2313" s="1">
        <f>VLOOKUP(A2313,Weather!$A$1:$E$366, 5)</f>
        <v>0.33333333333333454</v>
      </c>
      <c r="G2313" s="1">
        <f>VLOOKUP(D2313, Spring!$A$1:$E$25, 2)</f>
        <v>871.68141592920301</v>
      </c>
      <c r="H2313" s="1">
        <f>VLOOKUP(D2313, Spring!$A$1:$E$25, 3)</f>
        <v>578.35522101217202</v>
      </c>
      <c r="I2313" s="1">
        <f>VLOOKUP(D2313, Spring!$A$1:$E$25, 5)</f>
        <v>268.91753993484798</v>
      </c>
      <c r="J2313" s="1">
        <f t="shared" si="217"/>
        <v>268.91753993484798</v>
      </c>
      <c r="K2313" s="47">
        <f t="shared" si="218"/>
        <v>5.030915756549641</v>
      </c>
      <c r="L2313" s="48">
        <f>Solar!K2330/1000*Variables!$B$3</f>
        <v>10.39705</v>
      </c>
      <c r="M2313" s="1">
        <f>IF(E2313=1, VLOOKUP(D2313, Sheet1!$E$2:$G$26, 2), Sheet1!$G$3)</f>
        <v>0.18618000000000001</v>
      </c>
      <c r="N2313" s="1">
        <f>'Electricity Rates'!$J$3</f>
        <v>0.19270000000000001</v>
      </c>
      <c r="O2313" s="145">
        <f>L2313-K2313</f>
        <v>5.3661342434503592</v>
      </c>
      <c r="P2313">
        <f t="shared" si="219"/>
        <v>0.96945746628711582</v>
      </c>
      <c r="Q2313">
        <f>IF(O2313&gt;0, IF(Q2312+O2313*Variables!$B$5&lt;Variables!$B$4, Q2312+O2313*Variables!$B$5, Variables!$B$4), IF(Q2312&gt;-O2313, Q2312+O2313/Variables!$B$5, 0))</f>
        <v>12.127156644347039</v>
      </c>
      <c r="R2313">
        <f>IF(O2313&gt;0, 0, IF(Q2312&gt;-O2313, 0, -O2313 - Q2312*Variables!$B$5))</f>
        <v>0</v>
      </c>
      <c r="S2313">
        <f t="shared" si="220"/>
        <v>0</v>
      </c>
      <c r="T2313">
        <f t="shared" si="221"/>
        <v>0</v>
      </c>
    </row>
    <row r="2314" spans="1:20" x14ac:dyDescent="0.3">
      <c r="A2314" s="3">
        <f t="shared" si="216"/>
        <v>43197</v>
      </c>
      <c r="B2314">
        <v>4</v>
      </c>
      <c r="C2314">
        <v>7</v>
      </c>
      <c r="D2314">
        <v>9</v>
      </c>
      <c r="E2314">
        <v>0</v>
      </c>
      <c r="F2314" s="1">
        <f>VLOOKUP(A2314,Weather!$A$1:$E$366, 5)</f>
        <v>0.33333333333333454</v>
      </c>
      <c r="G2314" s="1">
        <f>VLOOKUP(D2314, Spring!$A$1:$E$25, 2)</f>
        <v>1137.1681415929199</v>
      </c>
      <c r="H2314" s="1">
        <f>VLOOKUP(D2314, Spring!$A$1:$E$25, 3)</f>
        <v>786.77530429212004</v>
      </c>
      <c r="I2314" s="1">
        <f>VLOOKUP(D2314, Spring!$A$1:$E$25, 5)</f>
        <v>317.33977000667198</v>
      </c>
      <c r="J2314" s="1">
        <f t="shared" si="217"/>
        <v>317.33977000667198</v>
      </c>
      <c r="K2314" s="47">
        <f t="shared" si="218"/>
        <v>5.9367999926416095</v>
      </c>
      <c r="L2314" s="48">
        <f>Solar!K2331/1000*Variables!$B$3</f>
        <v>19.917400000000001</v>
      </c>
      <c r="M2314" s="1">
        <f>IF(E2314=1, VLOOKUP(D2314, Sheet1!$E$2:$G$26, 2), Sheet1!$G$3)</f>
        <v>0.18618000000000001</v>
      </c>
      <c r="N2314" s="1">
        <f>'Electricity Rates'!$J$3</f>
        <v>0.19270000000000001</v>
      </c>
      <c r="O2314" s="145">
        <f>L2314-K2314</f>
        <v>13.98060000735839</v>
      </c>
      <c r="P2314">
        <f t="shared" si="219"/>
        <v>1.1440213585820382</v>
      </c>
      <c r="Q2314">
        <f>IF(O2314&gt;0, IF(Q2313+O2314*Variables!$B$5&lt;Variables!$B$4, Q2313+O2314*Variables!$B$5, Variables!$B$4), IF(Q2313&gt;-O2314, Q2313+O2314/Variables!$B$5, 0))</f>
        <v>25.268920651263926</v>
      </c>
      <c r="R2314">
        <f>IF(O2314&gt;0, 0, IF(Q2313&gt;-O2314, 0, -O2314 - Q2313*Variables!$B$5))</f>
        <v>0</v>
      </c>
      <c r="S2314">
        <f t="shared" si="220"/>
        <v>0</v>
      </c>
      <c r="T2314">
        <f t="shared" si="221"/>
        <v>0</v>
      </c>
    </row>
    <row r="2315" spans="1:20" x14ac:dyDescent="0.3">
      <c r="A2315" s="3">
        <f t="shared" si="216"/>
        <v>43197</v>
      </c>
      <c r="B2315">
        <v>4</v>
      </c>
      <c r="C2315">
        <v>7</v>
      </c>
      <c r="D2315">
        <v>10</v>
      </c>
      <c r="E2315">
        <v>0</v>
      </c>
      <c r="F2315" s="1">
        <f>VLOOKUP(A2315,Weather!$A$1:$E$366, 5)</f>
        <v>0.33333333333333454</v>
      </c>
      <c r="G2315" s="1">
        <f>VLOOKUP(D2315, Spring!$A$1:$E$25, 2)</f>
        <v>1207.9646017699099</v>
      </c>
      <c r="H2315" s="1">
        <f>VLOOKUP(D2315, Spring!$A$1:$E$25, 3)</f>
        <v>923.64670083279998</v>
      </c>
      <c r="I2315" s="1">
        <f>VLOOKUP(D2315, Spring!$A$1:$E$25, 5)</f>
        <v>339.44621060481097</v>
      </c>
      <c r="J2315" s="1">
        <f t="shared" si="217"/>
        <v>339.44621060481097</v>
      </c>
      <c r="K2315" s="47">
        <f t="shared" si="218"/>
        <v>6.3503678110641308</v>
      </c>
      <c r="L2315" s="48">
        <f>Solar!K2332/1000*Variables!$B$3</f>
        <v>25.386399999999998</v>
      </c>
      <c r="M2315" s="1">
        <f>IF(E2315=1, VLOOKUP(D2315, Sheet1!$E$2:$G$26, 2), Sheet1!$G$3)</f>
        <v>0.18618000000000001</v>
      </c>
      <c r="N2315" s="1">
        <f>'Electricity Rates'!$J$3</f>
        <v>0.19270000000000001</v>
      </c>
      <c r="O2315" s="145">
        <f>L2315-K2315</f>
        <v>19.036032188935867</v>
      </c>
      <c r="P2315">
        <f t="shared" si="219"/>
        <v>1.223715877192058</v>
      </c>
      <c r="Q2315">
        <f>IF(O2315&gt;0, IF(Q2314+O2315*Variables!$B$5&lt;Variables!$B$4, Q2314+O2315*Variables!$B$5, Variables!$B$4), IF(Q2314&gt;-O2315, Q2314+O2315/Variables!$B$5, 0))</f>
        <v>43.162790908863641</v>
      </c>
      <c r="R2315">
        <f>IF(O2315&gt;0, 0, IF(Q2314&gt;-O2315, 0, -O2315 - Q2314*Variables!$B$5))</f>
        <v>0</v>
      </c>
      <c r="S2315">
        <f t="shared" si="220"/>
        <v>0</v>
      </c>
      <c r="T2315">
        <f t="shared" si="221"/>
        <v>0</v>
      </c>
    </row>
    <row r="2316" spans="1:20" x14ac:dyDescent="0.3">
      <c r="A2316" s="3">
        <f t="shared" si="216"/>
        <v>43197</v>
      </c>
      <c r="B2316">
        <v>4</v>
      </c>
      <c r="C2316">
        <v>7</v>
      </c>
      <c r="D2316">
        <v>11</v>
      </c>
      <c r="E2316">
        <v>0</v>
      </c>
      <c r="F2316" s="1">
        <f>VLOOKUP(A2316,Weather!$A$1:$E$366, 5)</f>
        <v>0.33333333333333454</v>
      </c>
      <c r="G2316" s="1">
        <f>VLOOKUP(D2316, Spring!$A$1:$E$25, 2)</f>
        <v>1274.3362831858401</v>
      </c>
      <c r="H2316" s="1">
        <f>VLOOKUP(D2316, Spring!$A$1:$E$25, 3)</f>
        <v>962.46396540679098</v>
      </c>
      <c r="I2316" s="1">
        <f>VLOOKUP(D2316, Spring!$A$1:$E$25, 5)</f>
        <v>352.80034538247099</v>
      </c>
      <c r="J2316" s="1">
        <f t="shared" si="217"/>
        <v>352.80034538247099</v>
      </c>
      <c r="K2316" s="47">
        <f t="shared" si="218"/>
        <v>6.6001972832670006</v>
      </c>
      <c r="L2316" s="48">
        <f>Solar!K2333/1000*Variables!$B$3</f>
        <v>26.169099999999997</v>
      </c>
      <c r="M2316" s="1">
        <f>IF(E2316=1, VLOOKUP(D2316, Sheet1!$E$2:$G$26, 2), Sheet1!$G$3)</f>
        <v>0.18618000000000001</v>
      </c>
      <c r="N2316" s="1">
        <f>'Electricity Rates'!$J$3</f>
        <v>0.19270000000000001</v>
      </c>
      <c r="O2316" s="145">
        <f>L2316-K2316</f>
        <v>19.568902716732996</v>
      </c>
      <c r="P2316">
        <f t="shared" si="219"/>
        <v>1.2718580164855511</v>
      </c>
      <c r="Q2316">
        <f>IF(O2316&gt;0, IF(Q2315+O2316*Variables!$B$5&lt;Variables!$B$4, Q2315+O2316*Variables!$B$5, Variables!$B$4), IF(Q2315&gt;-O2316, Q2315+O2316/Variables!$B$5, 0))</f>
        <v>61.557559462592657</v>
      </c>
      <c r="R2316">
        <f>IF(O2316&gt;0, 0, IF(Q2315&gt;-O2316, 0, -O2316 - Q2315*Variables!$B$5))</f>
        <v>0</v>
      </c>
      <c r="S2316">
        <f t="shared" si="220"/>
        <v>0</v>
      </c>
      <c r="T2316">
        <f t="shared" si="221"/>
        <v>0</v>
      </c>
    </row>
    <row r="2317" spans="1:20" x14ac:dyDescent="0.3">
      <c r="A2317" s="3">
        <f t="shared" si="216"/>
        <v>43197</v>
      </c>
      <c r="B2317">
        <v>4</v>
      </c>
      <c r="C2317">
        <v>7</v>
      </c>
      <c r="D2317">
        <v>12</v>
      </c>
      <c r="E2317">
        <v>0</v>
      </c>
      <c r="F2317" s="1">
        <f>VLOOKUP(A2317,Weather!$A$1:$E$366, 5)</f>
        <v>0.33333333333333454</v>
      </c>
      <c r="G2317" s="1">
        <f>VLOOKUP(D2317, Spring!$A$1:$E$25, 2)</f>
        <v>1314.1592920353901</v>
      </c>
      <c r="H2317" s="1">
        <f>VLOOKUP(D2317, Spring!$A$1:$E$25, 3)</f>
        <v>983.10377962844302</v>
      </c>
      <c r="I2317" s="1">
        <f>VLOOKUP(D2317, Spring!$A$1:$E$25, 5)</f>
        <v>344.20503159464602</v>
      </c>
      <c r="J2317" s="1">
        <f t="shared" si="217"/>
        <v>344.20503159464602</v>
      </c>
      <c r="K2317" s="47">
        <f t="shared" si="218"/>
        <v>6.4393959477418665</v>
      </c>
      <c r="L2317" s="48">
        <f>Solar!K2334/1000*Variables!$B$3</f>
        <v>19.417949999999998</v>
      </c>
      <c r="M2317" s="1">
        <f>IF(E2317=1, VLOOKUP(D2317, Sheet1!$E$2:$G$26, 2), Sheet1!$G$3)</f>
        <v>0.18618000000000001</v>
      </c>
      <c r="N2317" s="1">
        <f>'Electricity Rates'!$J$3</f>
        <v>0.19270000000000001</v>
      </c>
      <c r="O2317" s="145">
        <f>L2317-K2317</f>
        <v>12.978554052258131</v>
      </c>
      <c r="P2317">
        <f t="shared" si="219"/>
        <v>1.2408715991298578</v>
      </c>
      <c r="Q2317">
        <f>IF(O2317&gt;0, IF(Q2316+O2317*Variables!$B$5&lt;Variables!$B$4, Q2316+O2317*Variables!$B$5, Variables!$B$4), IF(Q2316&gt;-O2317, Q2316+O2317/Variables!$B$5, 0))</f>
        <v>73.757400271715298</v>
      </c>
      <c r="R2317">
        <f>IF(O2317&gt;0, 0, IF(Q2316&gt;-O2317, 0, -O2317 - Q2316*Variables!$B$5))</f>
        <v>0</v>
      </c>
      <c r="S2317">
        <f t="shared" si="220"/>
        <v>0</v>
      </c>
      <c r="T2317">
        <f t="shared" si="221"/>
        <v>0</v>
      </c>
    </row>
    <row r="2318" spans="1:20" x14ac:dyDescent="0.3">
      <c r="A2318" s="3">
        <f t="shared" si="216"/>
        <v>43197</v>
      </c>
      <c r="B2318">
        <v>4</v>
      </c>
      <c r="C2318">
        <v>7</v>
      </c>
      <c r="D2318">
        <v>13</v>
      </c>
      <c r="E2318">
        <v>0</v>
      </c>
      <c r="F2318" s="1">
        <f>VLOOKUP(A2318,Weather!$A$1:$E$366, 5)</f>
        <v>0.33333333333333454</v>
      </c>
      <c r="G2318" s="1">
        <f>VLOOKUP(D2318, Spring!$A$1:$E$25, 2)</f>
        <v>1362.8318584070701</v>
      </c>
      <c r="H2318" s="1">
        <f>VLOOKUP(D2318, Spring!$A$1:$E$25, 3)</f>
        <v>999.59961563100603</v>
      </c>
      <c r="I2318" s="1">
        <f>VLOOKUP(D2318, Spring!$A$1:$E$25, 5)</f>
        <v>326.84269398328001</v>
      </c>
      <c r="J2318" s="1">
        <f t="shared" si="217"/>
        <v>326.84269398328001</v>
      </c>
      <c r="K2318" s="47">
        <f t="shared" si="218"/>
        <v>6.1145809212444586</v>
      </c>
      <c r="L2318" s="48">
        <f>Solar!K2335/1000*Variables!$B$3</f>
        <v>26.480399999999999</v>
      </c>
      <c r="M2318" s="1">
        <f>IF(E2318=1, VLOOKUP(D2318, Sheet1!$E$2:$G$26, 2), Sheet1!$G$3)</f>
        <v>0.18618000000000001</v>
      </c>
      <c r="N2318" s="1">
        <f>'Electricity Rates'!$J$3</f>
        <v>0.19270000000000001</v>
      </c>
      <c r="O2318" s="145">
        <f>L2318-K2318</f>
        <v>20.365819078755543</v>
      </c>
      <c r="P2318">
        <f t="shared" si="219"/>
        <v>1.1782797435238073</v>
      </c>
      <c r="Q2318">
        <f>IF(O2318&gt;0, IF(Q2317+O2318*Variables!$B$5&lt;Variables!$B$4, Q2317+O2318*Variables!$B$5, Variables!$B$4), IF(Q2317&gt;-O2318, Q2317+O2318/Variables!$B$5, 0))</f>
        <v>92.901270205745504</v>
      </c>
      <c r="R2318">
        <f>IF(O2318&gt;0, 0, IF(Q2317&gt;-O2318, 0, -O2318 - Q2317*Variables!$B$5))</f>
        <v>0</v>
      </c>
      <c r="S2318">
        <f t="shared" si="220"/>
        <v>0</v>
      </c>
      <c r="T2318">
        <f t="shared" si="221"/>
        <v>0</v>
      </c>
    </row>
    <row r="2319" spans="1:20" x14ac:dyDescent="0.3">
      <c r="A2319" s="3">
        <f t="shared" si="216"/>
        <v>43197</v>
      </c>
      <c r="B2319">
        <v>4</v>
      </c>
      <c r="C2319">
        <v>7</v>
      </c>
      <c r="D2319">
        <v>14</v>
      </c>
      <c r="E2319">
        <v>0</v>
      </c>
      <c r="F2319" s="1">
        <f>VLOOKUP(A2319,Weather!$A$1:$E$366, 5)</f>
        <v>0.33333333333333454</v>
      </c>
      <c r="G2319" s="1">
        <f>VLOOKUP(D2319, Spring!$A$1:$E$25, 2)</f>
        <v>1402.65486725663</v>
      </c>
      <c r="H2319" s="1">
        <f>VLOOKUP(D2319, Spring!$A$1:$E$25, 3)</f>
        <v>1011.55108904548</v>
      </c>
      <c r="I2319" s="1">
        <f>VLOOKUP(D2319, Spring!$A$1:$E$25, 5)</f>
        <v>309.49016837395499</v>
      </c>
      <c r="J2319" s="1">
        <f t="shared" si="217"/>
        <v>309.49016837395499</v>
      </c>
      <c r="K2319" s="47">
        <f t="shared" si="218"/>
        <v>5.7899494579154585</v>
      </c>
      <c r="L2319" s="48">
        <f>Solar!K2336/1000*Variables!$B$3</f>
        <v>16.523949999999999</v>
      </c>
      <c r="M2319" s="1">
        <f>IF(E2319=1, VLOOKUP(D2319, Sheet1!$E$2:$G$26, 2), Sheet1!$G$3)</f>
        <v>0.18618000000000001</v>
      </c>
      <c r="N2319" s="1">
        <f>'Electricity Rates'!$J$3</f>
        <v>0.19270000000000001</v>
      </c>
      <c r="O2319" s="145">
        <f>L2319-K2319</f>
        <v>10.734000542084541</v>
      </c>
      <c r="P2319">
        <f t="shared" si="219"/>
        <v>1.1157232605403089</v>
      </c>
      <c r="Q2319">
        <f>IF(O2319&gt;0, IF(Q2318+O2319*Variables!$B$5&lt;Variables!$B$4, Q2318+O2319*Variables!$B$5, Variables!$B$4), IF(Q2318&gt;-O2319, Q2318+O2319/Variables!$B$5, 0))</f>
        <v>100</v>
      </c>
      <c r="R2319">
        <f>IF(O2319&gt;0, 0, IF(Q2318&gt;-O2319, 0, -O2319 - Q2318*Variables!$B$5))</f>
        <v>0</v>
      </c>
      <c r="S2319">
        <f t="shared" si="220"/>
        <v>0</v>
      </c>
      <c r="T2319">
        <f t="shared" si="221"/>
        <v>0</v>
      </c>
    </row>
    <row r="2320" spans="1:20" x14ac:dyDescent="0.3">
      <c r="A2320" s="3">
        <f t="shared" si="216"/>
        <v>43197</v>
      </c>
      <c r="B2320">
        <v>4</v>
      </c>
      <c r="C2320">
        <v>7</v>
      </c>
      <c r="D2320">
        <v>15</v>
      </c>
      <c r="E2320">
        <v>0</v>
      </c>
      <c r="F2320" s="1">
        <f>VLOOKUP(A2320,Weather!$A$1:$E$366, 5)</f>
        <v>0.33333333333333454</v>
      </c>
      <c r="G2320" s="1">
        <f>VLOOKUP(D2320, Spring!$A$1:$E$25, 2)</f>
        <v>1371.6814159292001</v>
      </c>
      <c r="H2320" s="1">
        <f>VLOOKUP(D2320, Spring!$A$1:$E$25, 3)</f>
        <v>1005.48526585522</v>
      </c>
      <c r="I2320" s="1">
        <f>VLOOKUP(D2320, Spring!$A$1:$E$25, 5)</f>
        <v>300.89485458612899</v>
      </c>
      <c r="J2320" s="1">
        <f t="shared" si="217"/>
        <v>300.89485458612899</v>
      </c>
      <c r="K2320" s="47">
        <f t="shared" si="218"/>
        <v>5.6291481223903048</v>
      </c>
      <c r="L2320" s="48">
        <f>Solar!K2337/1000*Variables!$B$3</f>
        <v>20.46405</v>
      </c>
      <c r="M2320" s="1">
        <f>IF(E2320=1, VLOOKUP(D2320, Sheet1!$E$2:$G$26, 2), Sheet1!$G$3)</f>
        <v>0.18618000000000001</v>
      </c>
      <c r="N2320" s="1">
        <f>'Electricity Rates'!$J$3</f>
        <v>0.19270000000000001</v>
      </c>
      <c r="O2320" s="145">
        <f>L2320-K2320</f>
        <v>14.834901877609695</v>
      </c>
      <c r="P2320">
        <f t="shared" si="219"/>
        <v>1.0847368431846118</v>
      </c>
      <c r="Q2320">
        <f>IF(O2320&gt;0, IF(Q2319+O2320*Variables!$B$5&lt;Variables!$B$4, Q2319+O2320*Variables!$B$5, Variables!$B$4), IF(Q2319&gt;-O2320, Q2319+O2320/Variables!$B$5, 0))</f>
        <v>100</v>
      </c>
      <c r="R2320">
        <f>IF(O2320&gt;0, 0, IF(Q2319&gt;-O2320, 0, -O2320 - Q2319*Variables!$B$5))</f>
        <v>0</v>
      </c>
      <c r="S2320">
        <f t="shared" si="220"/>
        <v>0</v>
      </c>
      <c r="T2320">
        <f t="shared" si="221"/>
        <v>0</v>
      </c>
    </row>
    <row r="2321" spans="1:20" x14ac:dyDescent="0.3">
      <c r="A2321" s="3">
        <f t="shared" si="216"/>
        <v>43197</v>
      </c>
      <c r="B2321">
        <v>4</v>
      </c>
      <c r="C2321">
        <v>7</v>
      </c>
      <c r="D2321">
        <v>16</v>
      </c>
      <c r="E2321">
        <v>0</v>
      </c>
      <c r="F2321" s="1">
        <f>VLOOKUP(A2321,Weather!$A$1:$E$366, 5)</f>
        <v>0.33333333333333454</v>
      </c>
      <c r="G2321" s="1">
        <f>VLOOKUP(D2321, Spring!$A$1:$E$25, 2)</f>
        <v>1283.1858407079601</v>
      </c>
      <c r="H2321" s="1">
        <f>VLOOKUP(D2321, Spring!$A$1:$E$25, 3)</f>
        <v>954.93673926969905</v>
      </c>
      <c r="I2321" s="1">
        <f>VLOOKUP(D2321, Spring!$A$1:$E$25, 5)</f>
        <v>270.36971623690101</v>
      </c>
      <c r="J2321" s="1">
        <f t="shared" si="217"/>
        <v>270.36971623690101</v>
      </c>
      <c r="K2321" s="47">
        <f t="shared" si="218"/>
        <v>5.0580831054739868</v>
      </c>
      <c r="L2321" s="48">
        <f>Solar!K2338/1000*Variables!$B$3</f>
        <v>12.625</v>
      </c>
      <c r="M2321" s="1">
        <f>IF(E2321=1, VLOOKUP(D2321, Sheet1!$E$2:$G$26, 2), Sheet1!$G$3)</f>
        <v>0.18618000000000001</v>
      </c>
      <c r="N2321" s="1">
        <f>'Electricity Rates'!$J$3</f>
        <v>0.19270000000000001</v>
      </c>
      <c r="O2321" s="145">
        <f>L2321-K2321</f>
        <v>7.5669168945260132</v>
      </c>
      <c r="P2321">
        <f t="shared" si="219"/>
        <v>0.97469261442483734</v>
      </c>
      <c r="Q2321">
        <f>IF(O2321&gt;0, IF(Q2320+O2321*Variables!$B$5&lt;Variables!$B$4, Q2320+O2321*Variables!$B$5, Variables!$B$4), IF(Q2320&gt;-O2321, Q2320+O2321/Variables!$B$5, 0))</f>
        <v>100</v>
      </c>
      <c r="R2321">
        <f>IF(O2321&gt;0, 0, IF(Q2320&gt;-O2321, 0, -O2321 - Q2320*Variables!$B$5))</f>
        <v>0</v>
      </c>
      <c r="S2321">
        <f t="shared" si="220"/>
        <v>0</v>
      </c>
      <c r="T2321">
        <f t="shared" si="221"/>
        <v>0</v>
      </c>
    </row>
    <row r="2322" spans="1:20" x14ac:dyDescent="0.3">
      <c r="A2322" s="3">
        <f t="shared" si="216"/>
        <v>43197</v>
      </c>
      <c r="B2322">
        <v>4</v>
      </c>
      <c r="C2322">
        <v>7</v>
      </c>
      <c r="D2322">
        <v>17</v>
      </c>
      <c r="E2322">
        <v>0</v>
      </c>
      <c r="F2322" s="1">
        <f>VLOOKUP(A2322,Weather!$A$1:$E$366, 5)</f>
        <v>0.33333333333333454</v>
      </c>
      <c r="G2322" s="1">
        <f>VLOOKUP(D2322, Spring!$A$1:$E$25, 2)</f>
        <v>973.45132743362797</v>
      </c>
      <c r="H2322" s="1">
        <f>VLOOKUP(D2322, Spring!$A$1:$E$25, 3)</f>
        <v>850.97693786034597</v>
      </c>
      <c r="I2322" s="1">
        <f>VLOOKUP(D2322, Spring!$A$1:$E$25, 5)</f>
        <v>257.39334353781499</v>
      </c>
      <c r="J2322" s="1">
        <f t="shared" si="217"/>
        <v>257.39334353781499</v>
      </c>
      <c r="K2322" s="47">
        <f t="shared" si="218"/>
        <v>4.815320815254803</v>
      </c>
      <c r="L2322" s="48">
        <f>Solar!K2339/1000*Variables!$B$3</f>
        <v>6.3358999999999996</v>
      </c>
      <c r="M2322" s="1">
        <f>IF(E2322=1, VLOOKUP(D2322, Sheet1!$E$2:$G$26, 2), Sheet1!$G$3)</f>
        <v>0.18618000000000001</v>
      </c>
      <c r="N2322" s="1">
        <f>'Electricity Rates'!$J$3</f>
        <v>0.19270000000000001</v>
      </c>
      <c r="O2322" s="145">
        <f>L2322-K2322</f>
        <v>1.5205791847451966</v>
      </c>
      <c r="P2322">
        <f t="shared" si="219"/>
        <v>0.92791232109960065</v>
      </c>
      <c r="Q2322">
        <f>IF(O2322&gt;0, IF(Q2321+O2322*Variables!$B$5&lt;Variables!$B$4, Q2321+O2322*Variables!$B$5, Variables!$B$4), IF(Q2321&gt;-O2322, Q2321+O2322/Variables!$B$5, 0))</f>
        <v>100</v>
      </c>
      <c r="R2322">
        <f>IF(O2322&gt;0, 0, IF(Q2321&gt;-O2322, 0, -O2322 - Q2321*Variables!$B$5))</f>
        <v>0</v>
      </c>
      <c r="S2322">
        <f t="shared" si="220"/>
        <v>0</v>
      </c>
      <c r="T2322">
        <f t="shared" si="221"/>
        <v>0</v>
      </c>
    </row>
    <row r="2323" spans="1:20" x14ac:dyDescent="0.3">
      <c r="A2323" s="3">
        <f t="shared" si="216"/>
        <v>43197</v>
      </c>
      <c r="B2323">
        <v>4</v>
      </c>
      <c r="C2323">
        <v>7</v>
      </c>
      <c r="D2323">
        <v>18</v>
      </c>
      <c r="E2323">
        <v>0</v>
      </c>
      <c r="F2323" s="1">
        <f>VLOOKUP(A2323,Weather!$A$1:$E$366, 5)</f>
        <v>0.33333333333333454</v>
      </c>
      <c r="G2323" s="1">
        <f>VLOOKUP(D2323, Spring!$A$1:$E$25, 2)</f>
        <v>690.26548672566298</v>
      </c>
      <c r="H2323" s="1">
        <f>VLOOKUP(D2323, Spring!$A$1:$E$25, 3)</f>
        <v>590.923299339663</v>
      </c>
      <c r="I2323" s="1">
        <f>VLOOKUP(D2323, Spring!$A$1:$E$25, 5)</f>
        <v>248.81274775305101</v>
      </c>
      <c r="J2323" s="1">
        <f t="shared" si="217"/>
        <v>248.81274775305101</v>
      </c>
      <c r="K2323" s="47">
        <f t="shared" si="218"/>
        <v>4.6547948244822743</v>
      </c>
      <c r="L2323" s="48">
        <f>Solar!K2340/1000*Variables!$B$3</f>
        <v>2.6909999999999998</v>
      </c>
      <c r="M2323" s="1">
        <f>IF(E2323=1, VLOOKUP(D2323, Sheet1!$E$2:$G$26, 2), Sheet1!$G$3)</f>
        <v>0.18618000000000001</v>
      </c>
      <c r="N2323" s="1">
        <f>'Electricity Rates'!$J$3</f>
        <v>0.19270000000000001</v>
      </c>
      <c r="O2323" s="145">
        <f>L2323-K2323</f>
        <v>-1.9637948244822745</v>
      </c>
      <c r="P2323">
        <f t="shared" si="219"/>
        <v>0.89697896267773436</v>
      </c>
      <c r="Q2323">
        <f>IF(O2323&gt;0, IF(Q2322+O2323*Variables!$B$5&lt;Variables!$B$4, Q2322+O2323*Variables!$B$5, Variables!$B$4), IF(Q2322&gt;-O2323, Q2322+O2323/Variables!$B$5, 0))</f>
        <v>97.910856569699703</v>
      </c>
      <c r="R2323">
        <f>IF(O2323&gt;0, 0, IF(Q2322&gt;-O2323, 0, -O2323 - Q2322*Variables!$B$5))</f>
        <v>0</v>
      </c>
      <c r="S2323">
        <f t="shared" si="220"/>
        <v>0</v>
      </c>
      <c r="T2323">
        <f t="shared" si="221"/>
        <v>0</v>
      </c>
    </row>
    <row r="2324" spans="1:20" x14ac:dyDescent="0.3">
      <c r="A2324" s="3">
        <f t="shared" si="216"/>
        <v>43197</v>
      </c>
      <c r="B2324">
        <v>4</v>
      </c>
      <c r="C2324">
        <v>7</v>
      </c>
      <c r="D2324">
        <v>19</v>
      </c>
      <c r="E2324">
        <v>0</v>
      </c>
      <c r="F2324" s="1">
        <f>VLOOKUP(A2324,Weather!$A$1:$E$366, 5)</f>
        <v>0.33333333333333454</v>
      </c>
      <c r="G2324" s="1">
        <f>VLOOKUP(D2324, Spring!$A$1:$E$25, 2)</f>
        <v>482.300884955752</v>
      </c>
      <c r="H2324" s="1">
        <f>VLOOKUP(D2324, Spring!$A$1:$E$25, 3)</f>
        <v>454.99679692504799</v>
      </c>
      <c r="I2324" s="1">
        <f>VLOOKUP(D2324, Spring!$A$1:$E$25, 5)</f>
        <v>266.52341143686903</v>
      </c>
      <c r="J2324" s="1">
        <f t="shared" si="217"/>
        <v>266.52341143686903</v>
      </c>
      <c r="K2324" s="47">
        <f t="shared" si="218"/>
        <v>4.9861263434581593</v>
      </c>
      <c r="L2324" s="48">
        <f>Solar!K2341/1000*Variables!$B$3</f>
        <v>0.13689999999999999</v>
      </c>
      <c r="M2324" s="1">
        <f>IF(E2324=1, VLOOKUP(D2324, Sheet1!$E$2:$G$26, 2), Sheet1!$G$3)</f>
        <v>0.18618000000000001</v>
      </c>
      <c r="N2324" s="1">
        <f>'Electricity Rates'!$J$3</f>
        <v>0.19270000000000001</v>
      </c>
      <c r="O2324" s="145">
        <f>L2324-K2324</f>
        <v>-4.8492263434581595</v>
      </c>
      <c r="P2324">
        <f t="shared" si="219"/>
        <v>0.96082654638438736</v>
      </c>
      <c r="Q2324">
        <f>IF(O2324&gt;0, IF(Q2323+O2324*Variables!$B$5&lt;Variables!$B$4, Q2323+O2324*Variables!$B$5, Variables!$B$4), IF(Q2323&gt;-O2324, Q2323+O2324/Variables!$B$5, 0))</f>
        <v>92.752105140488894</v>
      </c>
      <c r="R2324">
        <f>IF(O2324&gt;0, 0, IF(Q2323&gt;-O2324, 0, -O2324 - Q2323*Variables!$B$5))</f>
        <v>0</v>
      </c>
      <c r="S2324">
        <f t="shared" si="220"/>
        <v>0</v>
      </c>
      <c r="T2324">
        <f t="shared" si="221"/>
        <v>0</v>
      </c>
    </row>
    <row r="2325" spans="1:20" x14ac:dyDescent="0.3">
      <c r="A2325" s="3">
        <f t="shared" si="216"/>
        <v>43197</v>
      </c>
      <c r="B2325">
        <v>4</v>
      </c>
      <c r="C2325">
        <v>7</v>
      </c>
      <c r="D2325">
        <v>20</v>
      </c>
      <c r="E2325">
        <v>0</v>
      </c>
      <c r="F2325" s="1">
        <f>VLOOKUP(A2325,Weather!$A$1:$E$366, 5)</f>
        <v>0.33333333333333454</v>
      </c>
      <c r="G2325" s="1">
        <f>VLOOKUP(D2325, Spring!$A$1:$E$25, 2)</f>
        <v>415.92920353982299</v>
      </c>
      <c r="H2325" s="1">
        <f>VLOOKUP(D2325, Spring!$A$1:$E$25, 3)</f>
        <v>371.98648067830999</v>
      </c>
      <c r="I2325" s="1">
        <f>VLOOKUP(D2325, Spring!$A$1:$E$25, 5)</f>
        <v>284.25369912476901</v>
      </c>
      <c r="J2325" s="1">
        <f t="shared" si="217"/>
        <v>284.25369912476901</v>
      </c>
      <c r="K2325" s="47">
        <f t="shared" si="218"/>
        <v>5.3178249887708642</v>
      </c>
      <c r="L2325" s="48">
        <f>Solar!K2342/1000*Variables!$B$3</f>
        <v>0</v>
      </c>
      <c r="M2325" s="1">
        <f>IF(E2325=1, VLOOKUP(D2325, Sheet1!$E$2:$G$26, 2), Sheet1!$G$3)</f>
        <v>0.18618000000000001</v>
      </c>
      <c r="N2325" s="1">
        <f>'Electricity Rates'!$J$3</f>
        <v>0.19270000000000001</v>
      </c>
      <c r="O2325" s="145">
        <f>L2325-K2325</f>
        <v>-5.3178249887708642</v>
      </c>
      <c r="P2325">
        <f t="shared" si="219"/>
        <v>1.0247448753361457</v>
      </c>
      <c r="Q2325">
        <f>IF(O2325&gt;0, IF(Q2324+O2325*Variables!$B$5&lt;Variables!$B$4, Q2324+O2325*Variables!$B$5, Variables!$B$4), IF(Q2324&gt;-O2325, Q2324+O2325/Variables!$B$5, 0))</f>
        <v>87.094844514136909</v>
      </c>
      <c r="R2325">
        <f>IF(O2325&gt;0, 0, IF(Q2324&gt;-O2325, 0, -O2325 - Q2324*Variables!$B$5))</f>
        <v>0</v>
      </c>
      <c r="S2325">
        <f t="shared" si="220"/>
        <v>0</v>
      </c>
      <c r="T2325">
        <f t="shared" si="221"/>
        <v>0</v>
      </c>
    </row>
    <row r="2326" spans="1:20" x14ac:dyDescent="0.3">
      <c r="A2326" s="3">
        <f t="shared" si="216"/>
        <v>43197</v>
      </c>
      <c r="B2326">
        <v>4</v>
      </c>
      <c r="C2326">
        <v>7</v>
      </c>
      <c r="D2326">
        <v>21</v>
      </c>
      <c r="E2326">
        <v>0</v>
      </c>
      <c r="F2326" s="1">
        <f>VLOOKUP(A2326,Weather!$A$1:$E$366, 5)</f>
        <v>0.33333333333333454</v>
      </c>
      <c r="G2326" s="1">
        <f>VLOOKUP(D2326, Spring!$A$1:$E$25, 2)</f>
        <v>371.68141592920301</v>
      </c>
      <c r="H2326" s="1">
        <f>VLOOKUP(D2326, Spring!$A$1:$E$25, 3)</f>
        <v>318.10538116591903</v>
      </c>
      <c r="I2326" s="1">
        <f>VLOOKUP(D2326, Spring!$A$1:$E$25, 5)</f>
        <v>271.28223242670401</v>
      </c>
      <c r="J2326" s="1">
        <f t="shared" si="217"/>
        <v>271.28223242670401</v>
      </c>
      <c r="K2326" s="47">
        <f t="shared" si="218"/>
        <v>5.0751544801358959</v>
      </c>
      <c r="L2326" s="48">
        <f>Solar!K2343/1000*Variables!$B$3</f>
        <v>0</v>
      </c>
      <c r="M2326" s="1">
        <f>IF(E2326=1, VLOOKUP(D2326, Sheet1!$E$2:$G$26, 2), Sheet1!$G$3)</f>
        <v>0.18618000000000001</v>
      </c>
      <c r="N2326" s="1">
        <f>'Electricity Rates'!$J$3</f>
        <v>0.19270000000000001</v>
      </c>
      <c r="O2326" s="145">
        <f>L2326-K2326</f>
        <v>-5.0751544801358959</v>
      </c>
      <c r="P2326">
        <f t="shared" si="219"/>
        <v>0.97798226832218715</v>
      </c>
      <c r="Q2326">
        <f>IF(O2326&gt;0, IF(Q2325+O2326*Variables!$B$5&lt;Variables!$B$4, Q2325+O2326*Variables!$B$5, Variables!$B$4), IF(Q2325&gt;-O2326, Q2325+O2326/Variables!$B$5, 0))</f>
        <v>81.695744003354037</v>
      </c>
      <c r="R2326">
        <f>IF(O2326&gt;0, 0, IF(Q2325&gt;-O2326, 0, -O2326 - Q2325*Variables!$B$5))</f>
        <v>0</v>
      </c>
      <c r="S2326">
        <f t="shared" si="220"/>
        <v>0</v>
      </c>
      <c r="T2326">
        <f t="shared" si="221"/>
        <v>0</v>
      </c>
    </row>
    <row r="2327" spans="1:20" x14ac:dyDescent="0.3">
      <c r="A2327" s="3">
        <f t="shared" si="216"/>
        <v>43197</v>
      </c>
      <c r="B2327">
        <v>4</v>
      </c>
      <c r="C2327">
        <v>7</v>
      </c>
      <c r="D2327">
        <v>22</v>
      </c>
      <c r="E2327">
        <v>0</v>
      </c>
      <c r="F2327" s="1">
        <f>VLOOKUP(A2327,Weather!$A$1:$E$366, 5)</f>
        <v>0.33333333333333454</v>
      </c>
      <c r="G2327" s="1">
        <f>VLOOKUP(D2327, Spring!$A$1:$E$25, 2)</f>
        <v>345.13274336283098</v>
      </c>
      <c r="H2327" s="1">
        <f>VLOOKUP(D2327, Spring!$A$1:$E$25, 3)</f>
        <v>289.79820627802701</v>
      </c>
      <c r="I2327" s="1">
        <f>VLOOKUP(D2327, Spring!$A$1:$E$25, 5)</f>
        <v>275.85953137878198</v>
      </c>
      <c r="J2327" s="1">
        <f t="shared" si="217"/>
        <v>275.85953137878198</v>
      </c>
      <c r="K2327" s="47">
        <f t="shared" si="218"/>
        <v>5.1607866981980806</v>
      </c>
      <c r="L2327" s="48">
        <f>Solar!K2344/1000*Variables!$B$3</f>
        <v>0</v>
      </c>
      <c r="M2327" s="1">
        <f>IF(E2327=1, VLOOKUP(D2327, Sheet1!$E$2:$G$26, 2), Sheet1!$G$3)</f>
        <v>0.18618000000000001</v>
      </c>
      <c r="N2327" s="1">
        <f>'Electricity Rates'!$J$3</f>
        <v>0.19270000000000001</v>
      </c>
      <c r="O2327" s="145">
        <f>L2327-K2327</f>
        <v>-5.1607866981980806</v>
      </c>
      <c r="P2327">
        <f t="shared" si="219"/>
        <v>0.9944835967427702</v>
      </c>
      <c r="Q2327">
        <f>IF(O2327&gt;0, IF(Q2326+O2327*Variables!$B$5&lt;Variables!$B$4, Q2326+O2327*Variables!$B$5, Variables!$B$4), IF(Q2326&gt;-O2327, Q2326+O2327/Variables!$B$5, 0))</f>
        <v>76.205545388249689</v>
      </c>
      <c r="R2327">
        <f>IF(O2327&gt;0, 0, IF(Q2326&gt;-O2327, 0, -O2327 - Q2326*Variables!$B$5))</f>
        <v>0</v>
      </c>
      <c r="S2327">
        <f t="shared" si="220"/>
        <v>0</v>
      </c>
      <c r="T2327">
        <f t="shared" si="221"/>
        <v>0</v>
      </c>
    </row>
    <row r="2328" spans="1:20" x14ac:dyDescent="0.3">
      <c r="A2328" s="3">
        <f t="shared" si="216"/>
        <v>43197</v>
      </c>
      <c r="B2328">
        <v>4</v>
      </c>
      <c r="C2328">
        <v>7</v>
      </c>
      <c r="D2328">
        <v>23</v>
      </c>
      <c r="E2328">
        <v>0</v>
      </c>
      <c r="F2328" s="1">
        <f>VLOOKUP(A2328,Weather!$A$1:$E$366, 5)</f>
        <v>0.33333333333333454</v>
      </c>
      <c r="G2328" s="1">
        <f>VLOOKUP(D2328, Spring!$A$1:$E$25, 2)</f>
        <v>318.58407079646003</v>
      </c>
      <c r="H2328" s="1">
        <f>VLOOKUP(D2328, Spring!$A$1:$E$25, 3)</f>
        <v>270.57975656630401</v>
      </c>
      <c r="I2328" s="1">
        <f>VLOOKUP(D2328, Spring!$A$1:$E$25, 5)</f>
        <v>271.64527650221697</v>
      </c>
      <c r="J2328" s="1">
        <f t="shared" si="217"/>
        <v>271.64527650221697</v>
      </c>
      <c r="K2328" s="47">
        <f t="shared" si="218"/>
        <v>5.0819463173669766</v>
      </c>
      <c r="L2328" s="48">
        <f>Solar!K2345/1000*Variables!$B$3</f>
        <v>0</v>
      </c>
      <c r="M2328" s="1">
        <f>IF(E2328=1, VLOOKUP(D2328, Sheet1!$E$2:$G$26, 2), Sheet1!$G$3)</f>
        <v>0.18618000000000001</v>
      </c>
      <c r="N2328" s="1">
        <f>'Electricity Rates'!$J$3</f>
        <v>0.19270000000000001</v>
      </c>
      <c r="O2328" s="145">
        <f>L2328-K2328</f>
        <v>-5.0819463173669766</v>
      </c>
      <c r="P2328">
        <f t="shared" si="219"/>
        <v>0.97929105535661642</v>
      </c>
      <c r="Q2328">
        <f>IF(O2328&gt;0, IF(Q2327+O2328*Variables!$B$5&lt;Variables!$B$4, Q2327+O2328*Variables!$B$5, Variables!$B$4), IF(Q2327&gt;-O2328, Q2327+O2328/Variables!$B$5, 0))</f>
        <v>70.799219518710345</v>
      </c>
      <c r="R2328">
        <f>IF(O2328&gt;0, 0, IF(Q2327&gt;-O2328, 0, -O2328 - Q2327*Variables!$B$5))</f>
        <v>0</v>
      </c>
      <c r="S2328">
        <f t="shared" si="220"/>
        <v>0</v>
      </c>
      <c r="T2328">
        <f t="shared" si="221"/>
        <v>0</v>
      </c>
    </row>
    <row r="2329" spans="1:20" x14ac:dyDescent="0.3">
      <c r="A2329" s="3">
        <f t="shared" si="216"/>
        <v>43197</v>
      </c>
      <c r="B2329">
        <v>4</v>
      </c>
      <c r="C2329">
        <v>7</v>
      </c>
      <c r="D2329">
        <v>24</v>
      </c>
      <c r="E2329">
        <v>0</v>
      </c>
      <c r="F2329" s="1">
        <f>VLOOKUP(A2329,Weather!$A$1:$E$366, 5)</f>
        <v>0.33333333333333454</v>
      </c>
      <c r="G2329" s="1">
        <f>VLOOKUP(D2329, Spring!$A$1:$E$25, 2)</f>
        <v>287.61061946902601</v>
      </c>
      <c r="H2329" s="1">
        <f>VLOOKUP(D2329, Spring!$A$1:$E$25, 3)</f>
        <v>251.20115310698301</v>
      </c>
      <c r="I2329" s="1">
        <f>VLOOKUP(D2329, Spring!$A$1:$E$25, 5)</f>
        <v>267.465363632795</v>
      </c>
      <c r="J2329" s="1">
        <f t="shared" si="217"/>
        <v>267.465363632795</v>
      </c>
      <c r="K2329" s="47">
        <f t="shared" si="218"/>
        <v>5.0037484076252969</v>
      </c>
      <c r="L2329" s="48">
        <f>Solar!K2346/1000*Variables!$B$3</f>
        <v>0</v>
      </c>
      <c r="M2329" s="1">
        <f>IF(E2329=1, VLOOKUP(D2329, Sheet1!$E$2:$G$26, 2), Sheet1!$G$3)</f>
        <v>0.18618000000000001</v>
      </c>
      <c r="N2329" s="1">
        <f>'Electricity Rates'!$J$3</f>
        <v>0.19270000000000001</v>
      </c>
      <c r="O2329" s="145">
        <f>L2329-K2329</f>
        <v>-5.0037484076252969</v>
      </c>
      <c r="P2329">
        <f t="shared" si="219"/>
        <v>0.96422231814939474</v>
      </c>
      <c r="Q2329">
        <f>IF(O2329&gt;0, IF(Q2328+O2329*Variables!$B$5&lt;Variables!$B$4, Q2328+O2329*Variables!$B$5, Variables!$B$4), IF(Q2328&gt;-O2329, Q2328+O2329/Variables!$B$5, 0))</f>
        <v>65.476082914853649</v>
      </c>
      <c r="R2329">
        <f>IF(O2329&gt;0, 0, IF(Q2328&gt;-O2329, 0, -O2329 - Q2328*Variables!$B$5))</f>
        <v>0</v>
      </c>
      <c r="S2329">
        <f t="shared" si="220"/>
        <v>0</v>
      </c>
      <c r="T2329">
        <f t="shared" si="221"/>
        <v>0</v>
      </c>
    </row>
    <row r="2330" spans="1:20" x14ac:dyDescent="0.3">
      <c r="A2330" s="3">
        <f t="shared" si="216"/>
        <v>43198</v>
      </c>
      <c r="B2330">
        <v>4</v>
      </c>
      <c r="C2330">
        <v>8</v>
      </c>
      <c r="D2330">
        <v>1</v>
      </c>
      <c r="E2330">
        <v>0</v>
      </c>
      <c r="F2330" s="1">
        <f>VLOOKUP(A2330,Weather!$A$1:$E$366, 5)</f>
        <v>0.33333333333333454</v>
      </c>
      <c r="G2330" s="1">
        <f>VLOOKUP(D2330, Spring!$A$1:$E$25, 2)</f>
        <v>284.91351697629602</v>
      </c>
      <c r="H2330" s="1">
        <f>VLOOKUP(D2330, Spring!$A$1:$E$25, 3)</f>
        <v>272.00797092955099</v>
      </c>
      <c r="I2330" s="1">
        <f>VLOOKUP(D2330, Spring!$A$1:$E$25, 5)</f>
        <v>272.01322657875102</v>
      </c>
      <c r="J2330" s="1">
        <f t="shared" si="217"/>
        <v>272.01322657875102</v>
      </c>
      <c r="K2330" s="47">
        <f t="shared" si="218"/>
        <v>5.0888299361822726</v>
      </c>
      <c r="L2330" s="48">
        <f>Solar!K2347/1000*Variables!$B$3</f>
        <v>0</v>
      </c>
      <c r="M2330" s="1">
        <f>IF(E2330=1, VLOOKUP(D2330, Sheet1!$E$2:$G$26, 2), Sheet1!$G$3)</f>
        <v>0.18618000000000001</v>
      </c>
      <c r="N2330" s="1">
        <f>'Electricity Rates'!$J$3</f>
        <v>0.19270000000000001</v>
      </c>
      <c r="O2330" s="145">
        <f>L2330-K2330</f>
        <v>-5.0888299361822726</v>
      </c>
      <c r="P2330">
        <f t="shared" si="219"/>
        <v>0.98061752870232399</v>
      </c>
      <c r="Q2330">
        <f>IF(O2330&gt;0, IF(Q2329+O2330*Variables!$B$5&lt;Variables!$B$4, Q2329+O2330*Variables!$B$5, Variables!$B$4), IF(Q2329&gt;-O2330, Q2329+O2330/Variables!$B$5, 0))</f>
        <v>60.062434046574637</v>
      </c>
      <c r="R2330">
        <f>IF(O2330&gt;0, 0, IF(Q2329&gt;-O2330, 0, -O2330 - Q2329*Variables!$B$5))</f>
        <v>0</v>
      </c>
      <c r="S2330">
        <f t="shared" si="220"/>
        <v>0</v>
      </c>
      <c r="T2330">
        <f t="shared" si="221"/>
        <v>0</v>
      </c>
    </row>
    <row r="2331" spans="1:20" x14ac:dyDescent="0.3">
      <c r="A2331" s="3">
        <f t="shared" si="216"/>
        <v>43198</v>
      </c>
      <c r="B2331">
        <v>4</v>
      </c>
      <c r="C2331">
        <v>8</v>
      </c>
      <c r="D2331">
        <v>2</v>
      </c>
      <c r="E2331">
        <v>0</v>
      </c>
      <c r="F2331" s="1">
        <f>VLOOKUP(A2331,Weather!$A$1:$E$366, 5)</f>
        <v>0.33333333333333454</v>
      </c>
      <c r="G2331" s="1">
        <f>VLOOKUP(D2331, Spring!$A$1:$E$25, 2)</f>
        <v>283.47213324791699</v>
      </c>
      <c r="H2331" s="1">
        <f>VLOOKUP(D2331, Spring!$A$1:$E$25, 3)</f>
        <v>272.193568553901</v>
      </c>
      <c r="I2331" s="1">
        <f>VLOOKUP(D2331, Spring!$A$1:$E$25, 5)</f>
        <v>263.43263079398702</v>
      </c>
      <c r="J2331" s="1">
        <f t="shared" si="217"/>
        <v>263.43263079398702</v>
      </c>
      <c r="K2331" s="47">
        <f t="shared" si="218"/>
        <v>4.928303945409743</v>
      </c>
      <c r="L2331" s="48">
        <f>Solar!K2348/1000*Variables!$B$3</f>
        <v>0</v>
      </c>
      <c r="M2331" s="1">
        <f>IF(E2331=1, VLOOKUP(D2331, Sheet1!$E$2:$G$26, 2), Sheet1!$G$3)</f>
        <v>0.18618000000000001</v>
      </c>
      <c r="N2331" s="1">
        <f>'Electricity Rates'!$J$3</f>
        <v>0.19270000000000001</v>
      </c>
      <c r="O2331" s="145">
        <f>L2331-K2331</f>
        <v>-4.928303945409743</v>
      </c>
      <c r="P2331">
        <f t="shared" si="219"/>
        <v>0.94968417028045748</v>
      </c>
      <c r="Q2331">
        <f>IF(O2331&gt;0, IF(Q2330+O2331*Variables!$B$5&lt;Variables!$B$4, Q2330+O2331*Variables!$B$5, Variables!$B$4), IF(Q2330&gt;-O2331, Q2330+O2331/Variables!$B$5, 0))</f>
        <v>54.819557508904694</v>
      </c>
      <c r="R2331">
        <f>IF(O2331&gt;0, 0, IF(Q2330&gt;-O2331, 0, -O2331 - Q2330*Variables!$B$5))</f>
        <v>0</v>
      </c>
      <c r="S2331">
        <f t="shared" si="220"/>
        <v>0</v>
      </c>
      <c r="T2331">
        <f t="shared" si="221"/>
        <v>0</v>
      </c>
    </row>
    <row r="2332" spans="1:20" x14ac:dyDescent="0.3">
      <c r="A2332" s="3">
        <f t="shared" si="216"/>
        <v>43198</v>
      </c>
      <c r="B2332">
        <v>4</v>
      </c>
      <c r="C2332">
        <v>8</v>
      </c>
      <c r="D2332">
        <v>3</v>
      </c>
      <c r="E2332">
        <v>0</v>
      </c>
      <c r="F2332" s="1">
        <f>VLOOKUP(A2332,Weather!$A$1:$E$366, 5)</f>
        <v>0.33333333333333454</v>
      </c>
      <c r="G2332" s="1">
        <f>VLOOKUP(D2332, Spring!$A$1:$E$25, 2)</f>
        <v>282.03074951953801</v>
      </c>
      <c r="H2332" s="1">
        <f>VLOOKUP(D2332, Spring!$A$1:$E$25, 3)</f>
        <v>263.612120501699</v>
      </c>
      <c r="I2332" s="1">
        <f>VLOOKUP(D2332, Spring!$A$1:$E$25, 5)</f>
        <v>268.00502374504498</v>
      </c>
      <c r="J2332" s="1">
        <f t="shared" si="217"/>
        <v>268.00502374504498</v>
      </c>
      <c r="K2332" s="47">
        <f t="shared" si="218"/>
        <v>5.0138443818877336</v>
      </c>
      <c r="L2332" s="48">
        <f>Solar!K2349/1000*Variables!$B$3</f>
        <v>0</v>
      </c>
      <c r="M2332" s="1">
        <f>IF(E2332=1, VLOOKUP(D2332, Sheet1!$E$2:$G$26, 2), Sheet1!$G$3)</f>
        <v>0.18618000000000001</v>
      </c>
      <c r="N2332" s="1">
        <f>'Electricity Rates'!$J$3</f>
        <v>0.19270000000000001</v>
      </c>
      <c r="O2332" s="145">
        <f>L2332-K2332</f>
        <v>-5.0138443818877336</v>
      </c>
      <c r="P2332">
        <f t="shared" si="219"/>
        <v>0.96616781238976635</v>
      </c>
      <c r="Q2332">
        <f>IF(O2332&gt;0, IF(Q2331+O2332*Variables!$B$5&lt;Variables!$B$4, Q2331+O2332*Variables!$B$5, Variables!$B$4), IF(Q2331&gt;-O2332, Q2331+O2332/Variables!$B$5, 0))</f>
        <v>49.485680506896465</v>
      </c>
      <c r="R2332">
        <f>IF(O2332&gt;0, 0, IF(Q2331&gt;-O2332, 0, -O2332 - Q2331*Variables!$B$5))</f>
        <v>0</v>
      </c>
      <c r="S2332">
        <f t="shared" si="220"/>
        <v>0</v>
      </c>
      <c r="T2332">
        <f t="shared" si="221"/>
        <v>0</v>
      </c>
    </row>
    <row r="2333" spans="1:20" x14ac:dyDescent="0.3">
      <c r="A2333" s="3">
        <f t="shared" si="216"/>
        <v>43198</v>
      </c>
      <c r="B2333">
        <v>4</v>
      </c>
      <c r="C2333">
        <v>8</v>
      </c>
      <c r="D2333">
        <v>4</v>
      </c>
      <c r="E2333">
        <v>0</v>
      </c>
      <c r="F2333" s="1">
        <f>VLOOKUP(A2333,Weather!$A$1:$E$366, 5)</f>
        <v>0.33333333333333454</v>
      </c>
      <c r="G2333" s="1">
        <f>VLOOKUP(D2333, Spring!$A$1:$E$25, 2)</f>
        <v>287.61061946902601</v>
      </c>
      <c r="H2333" s="1">
        <f>VLOOKUP(D2333, Spring!$A$1:$E$25, 3)</f>
        <v>280.54932735425899</v>
      </c>
      <c r="I2333" s="1">
        <f>VLOOKUP(D2333, Spring!$A$1:$E$25, 5)</f>
        <v>263.81039287256101</v>
      </c>
      <c r="J2333" s="1">
        <f t="shared" si="217"/>
        <v>263.81039287256101</v>
      </c>
      <c r="K2333" s="47">
        <f t="shared" si="218"/>
        <v>4.93537112739343</v>
      </c>
      <c r="L2333" s="48">
        <f>Solar!K2350/1000*Variables!$B$3</f>
        <v>0</v>
      </c>
      <c r="M2333" s="1">
        <f>IF(E2333=1, VLOOKUP(D2333, Sheet1!$E$2:$G$26, 2), Sheet1!$G$3)</f>
        <v>0.18618000000000001</v>
      </c>
      <c r="N2333" s="1">
        <f>'Electricity Rates'!$J$3</f>
        <v>0.19270000000000001</v>
      </c>
      <c r="O2333" s="145">
        <f>L2333-K2333</f>
        <v>-4.93537112739343</v>
      </c>
      <c r="P2333">
        <f t="shared" si="219"/>
        <v>0.95104601624871399</v>
      </c>
      <c r="Q2333">
        <f>IF(O2333&gt;0, IF(Q2332+O2333*Variables!$B$5&lt;Variables!$B$4, Q2332+O2333*Variables!$B$5, Variables!$B$4), IF(Q2332&gt;-O2333, Q2332+O2333/Variables!$B$5, 0))</f>
        <v>44.235285690520477</v>
      </c>
      <c r="R2333">
        <f>IF(O2333&gt;0, 0, IF(Q2332&gt;-O2333, 0, -O2333 - Q2332*Variables!$B$5))</f>
        <v>0</v>
      </c>
      <c r="S2333">
        <f t="shared" si="220"/>
        <v>0</v>
      </c>
      <c r="T2333">
        <f t="shared" si="221"/>
        <v>0</v>
      </c>
    </row>
    <row r="2334" spans="1:20" x14ac:dyDescent="0.3">
      <c r="A2334" s="3">
        <f t="shared" si="216"/>
        <v>43198</v>
      </c>
      <c r="B2334">
        <v>4</v>
      </c>
      <c r="C2334">
        <v>8</v>
      </c>
      <c r="D2334">
        <v>5</v>
      </c>
      <c r="E2334">
        <v>0</v>
      </c>
      <c r="F2334" s="1">
        <f>VLOOKUP(A2334,Weather!$A$1:$E$366, 5)</f>
        <v>0.33333333333333454</v>
      </c>
      <c r="G2334" s="1">
        <f>VLOOKUP(D2334, Spring!$A$1:$E$25, 2)</f>
        <v>318.58407079646003</v>
      </c>
      <c r="H2334" s="1">
        <f>VLOOKUP(D2334, Spring!$A$1:$E$25, 3)</f>
        <v>296.96508648302301</v>
      </c>
      <c r="I2334" s="1">
        <f>VLOOKUP(D2334, Spring!$A$1:$E$25, 5)</f>
        <v>263.982102908277</v>
      </c>
      <c r="J2334" s="1">
        <f t="shared" si="217"/>
        <v>263.982102908277</v>
      </c>
      <c r="K2334" s="47">
        <f t="shared" si="218"/>
        <v>4.9385834828405706</v>
      </c>
      <c r="L2334" s="48">
        <f>Solar!K2351/1000*Variables!$B$3</f>
        <v>0</v>
      </c>
      <c r="M2334" s="1">
        <f>IF(E2334=1, VLOOKUP(D2334, Sheet1!$E$2:$G$26, 2), Sheet1!$G$3)</f>
        <v>0.18618000000000001</v>
      </c>
      <c r="N2334" s="1">
        <f>'Electricity Rates'!$J$3</f>
        <v>0.19270000000000001</v>
      </c>
      <c r="O2334" s="145">
        <f>L2334-K2334</f>
        <v>-4.9385834828405706</v>
      </c>
      <c r="P2334">
        <f t="shared" si="219"/>
        <v>0.95166503714337802</v>
      </c>
      <c r="Q2334">
        <f>IF(O2334&gt;0, IF(Q2333+O2334*Variables!$B$5&lt;Variables!$B$4, Q2333+O2334*Variables!$B$5, Variables!$B$4), IF(Q2333&gt;-O2334, Q2333+O2334/Variables!$B$5, 0))</f>
        <v>38.981473474732638</v>
      </c>
      <c r="R2334">
        <f>IF(O2334&gt;0, 0, IF(Q2333&gt;-O2334, 0, -O2334 - Q2333*Variables!$B$5))</f>
        <v>0</v>
      </c>
      <c r="S2334">
        <f t="shared" si="220"/>
        <v>0</v>
      </c>
      <c r="T2334">
        <f t="shared" si="221"/>
        <v>0</v>
      </c>
    </row>
    <row r="2335" spans="1:20" x14ac:dyDescent="0.3">
      <c r="A2335" s="3">
        <f t="shared" si="216"/>
        <v>43198</v>
      </c>
      <c r="B2335">
        <v>4</v>
      </c>
      <c r="C2335">
        <v>8</v>
      </c>
      <c r="D2335">
        <v>6</v>
      </c>
      <c r="E2335">
        <v>0</v>
      </c>
      <c r="F2335" s="1">
        <f>VLOOKUP(A2335,Weather!$A$1:$E$366, 5)</f>
        <v>0.33333333333333454</v>
      </c>
      <c r="G2335" s="1">
        <f>VLOOKUP(D2335, Spring!$A$1:$E$25, 2)</f>
        <v>389.38053097345102</v>
      </c>
      <c r="H2335" s="1">
        <f>VLOOKUP(D2335, Spring!$A$1:$E$25, 3)</f>
        <v>340.20659833439998</v>
      </c>
      <c r="I2335" s="1">
        <f>VLOOKUP(D2335, Spring!$A$1:$E$25, 5)</f>
        <v>264.16853094705402</v>
      </c>
      <c r="J2335" s="1">
        <f t="shared" si="217"/>
        <v>264.16853094705402</v>
      </c>
      <c r="K2335" s="47">
        <f t="shared" si="218"/>
        <v>4.9420711830403166</v>
      </c>
      <c r="L2335" s="48">
        <f>Solar!K2352/1000*Variables!$B$3</f>
        <v>0</v>
      </c>
      <c r="M2335" s="1">
        <f>IF(E2335=1, VLOOKUP(D2335, Sheet1!$E$2:$G$26, 2), Sheet1!$G$3)</f>
        <v>0.18618000000000001</v>
      </c>
      <c r="N2335" s="1">
        <f>'Electricity Rates'!$J$3</f>
        <v>0.19270000000000001</v>
      </c>
      <c r="O2335" s="145">
        <f>L2335-K2335</f>
        <v>-4.9420711830403166</v>
      </c>
      <c r="P2335">
        <f t="shared" si="219"/>
        <v>0.95233711697186907</v>
      </c>
      <c r="Q2335">
        <f>IF(O2335&gt;0, IF(Q2334+O2335*Variables!$B$5&lt;Variables!$B$4, Q2334+O2335*Variables!$B$5, Variables!$B$4), IF(Q2334&gt;-O2335, Q2334+O2335/Variables!$B$5, 0))</f>
        <v>33.723950939583368</v>
      </c>
      <c r="R2335">
        <f>IF(O2335&gt;0, 0, IF(Q2334&gt;-O2335, 0, -O2335 - Q2334*Variables!$B$5))</f>
        <v>0</v>
      </c>
      <c r="S2335">
        <f t="shared" si="220"/>
        <v>0</v>
      </c>
      <c r="T2335">
        <f t="shared" si="221"/>
        <v>0</v>
      </c>
    </row>
    <row r="2336" spans="1:20" x14ac:dyDescent="0.3">
      <c r="A2336" s="3">
        <f t="shared" si="216"/>
        <v>43198</v>
      </c>
      <c r="B2336">
        <v>4</v>
      </c>
      <c r="C2336">
        <v>8</v>
      </c>
      <c r="D2336">
        <v>7</v>
      </c>
      <c r="E2336">
        <v>0</v>
      </c>
      <c r="F2336" s="1">
        <f>VLOOKUP(A2336,Weather!$A$1:$E$366, 5)</f>
        <v>0.33333333333333454</v>
      </c>
      <c r="G2336" s="1">
        <f>VLOOKUP(D2336, Spring!$A$1:$E$25, 2)</f>
        <v>623.89380530973403</v>
      </c>
      <c r="H2336" s="1">
        <f>VLOOKUP(D2336, Spring!$A$1:$E$25, 3)</f>
        <v>374.47950032030701</v>
      </c>
      <c r="I2336" s="1">
        <f>VLOOKUP(D2336, Spring!$A$1:$E$25, 5)</f>
        <v>251.18725224694799</v>
      </c>
      <c r="J2336" s="1">
        <f t="shared" si="217"/>
        <v>251.18725224694799</v>
      </c>
      <c r="K2336" s="47">
        <f t="shared" si="218"/>
        <v>4.699217111236937</v>
      </c>
      <c r="L2336" s="48">
        <f>Solar!K2353/1000*Variables!$B$3</f>
        <v>1.6900500000000003</v>
      </c>
      <c r="M2336" s="1">
        <f>IF(E2336=1, VLOOKUP(D2336, Sheet1!$E$2:$G$26, 2), Sheet1!$G$3)</f>
        <v>0.18618000000000001</v>
      </c>
      <c r="N2336" s="1">
        <f>'Electricity Rates'!$J$3</f>
        <v>0.19270000000000001</v>
      </c>
      <c r="O2336" s="145">
        <f>L2336-K2336</f>
        <v>-3.0091671112369367</v>
      </c>
      <c r="P2336">
        <f t="shared" si="219"/>
        <v>0.90553913733535785</v>
      </c>
      <c r="Q2336">
        <f>IF(O2336&gt;0, IF(Q2335+O2336*Variables!$B$5&lt;Variables!$B$4, Q2335+O2336*Variables!$B$5, Variables!$B$4), IF(Q2335&gt;-O2336, Q2335+O2336/Variables!$B$5, 0))</f>
        <v>30.522709331884499</v>
      </c>
      <c r="R2336">
        <f>IF(O2336&gt;0, 0, IF(Q2335&gt;-O2336, 0, -O2336 - Q2335*Variables!$B$5))</f>
        <v>0</v>
      </c>
      <c r="S2336">
        <f t="shared" si="220"/>
        <v>0</v>
      </c>
      <c r="T2336">
        <f t="shared" si="221"/>
        <v>0</v>
      </c>
    </row>
    <row r="2337" spans="1:20" x14ac:dyDescent="0.3">
      <c r="A2337" s="3">
        <f t="shared" si="216"/>
        <v>43198</v>
      </c>
      <c r="B2337">
        <v>4</v>
      </c>
      <c r="C2337">
        <v>8</v>
      </c>
      <c r="D2337">
        <v>8</v>
      </c>
      <c r="E2337">
        <v>0</v>
      </c>
      <c r="F2337" s="1">
        <f>VLOOKUP(A2337,Weather!$A$1:$E$366, 5)</f>
        <v>0.33333333333333454</v>
      </c>
      <c r="G2337" s="1">
        <f>VLOOKUP(D2337, Spring!$A$1:$E$25, 2)</f>
        <v>871.68141592920301</v>
      </c>
      <c r="H2337" s="1">
        <f>VLOOKUP(D2337, Spring!$A$1:$E$25, 3)</f>
        <v>578.35522101217202</v>
      </c>
      <c r="I2337" s="1">
        <f>VLOOKUP(D2337, Spring!$A$1:$E$25, 5)</f>
        <v>268.91753993484798</v>
      </c>
      <c r="J2337" s="1">
        <f t="shared" si="217"/>
        <v>268.91753993484798</v>
      </c>
      <c r="K2337" s="47">
        <f t="shared" si="218"/>
        <v>5.030915756549641</v>
      </c>
      <c r="L2337" s="48">
        <f>Solar!K2354/1000*Variables!$B$3</f>
        <v>4.2600999999999996</v>
      </c>
      <c r="M2337" s="1">
        <f>IF(E2337=1, VLOOKUP(D2337, Sheet1!$E$2:$G$26, 2), Sheet1!$G$3)</f>
        <v>0.18618000000000001</v>
      </c>
      <c r="N2337" s="1">
        <f>'Electricity Rates'!$J$3</f>
        <v>0.19270000000000001</v>
      </c>
      <c r="O2337" s="145">
        <f>L2337-K2337</f>
        <v>-0.77081575654964141</v>
      </c>
      <c r="P2337">
        <f t="shared" si="219"/>
        <v>0.96945746628711582</v>
      </c>
      <c r="Q2337">
        <f>IF(O2337&gt;0, IF(Q2336+O2337*Variables!$B$5&lt;Variables!$B$4, Q2336+O2337*Variables!$B$5, Variables!$B$4), IF(Q2336&gt;-O2337, Q2336+O2337/Variables!$B$5, 0))</f>
        <v>29.702692569597648</v>
      </c>
      <c r="R2337">
        <f>IF(O2337&gt;0, 0, IF(Q2336&gt;-O2337, 0, -O2337 - Q2336*Variables!$B$5))</f>
        <v>0</v>
      </c>
      <c r="S2337">
        <f t="shared" si="220"/>
        <v>0</v>
      </c>
      <c r="T2337">
        <f t="shared" si="221"/>
        <v>0</v>
      </c>
    </row>
    <row r="2338" spans="1:20" x14ac:dyDescent="0.3">
      <c r="A2338" s="3">
        <f t="shared" si="216"/>
        <v>43198</v>
      </c>
      <c r="B2338">
        <v>4</v>
      </c>
      <c r="C2338">
        <v>8</v>
      </c>
      <c r="D2338">
        <v>9</v>
      </c>
      <c r="E2338">
        <v>0</v>
      </c>
      <c r="F2338" s="1">
        <f>VLOOKUP(A2338,Weather!$A$1:$E$366, 5)</f>
        <v>0.33333333333333454</v>
      </c>
      <c r="G2338" s="1">
        <f>VLOOKUP(D2338, Spring!$A$1:$E$25, 2)</f>
        <v>1137.1681415929199</v>
      </c>
      <c r="H2338" s="1">
        <f>VLOOKUP(D2338, Spring!$A$1:$E$25, 3)</f>
        <v>786.77530429212004</v>
      </c>
      <c r="I2338" s="1">
        <f>VLOOKUP(D2338, Spring!$A$1:$E$25, 5)</f>
        <v>317.33977000667198</v>
      </c>
      <c r="J2338" s="1">
        <f t="shared" si="217"/>
        <v>317.33977000667198</v>
      </c>
      <c r="K2338" s="47">
        <f t="shared" si="218"/>
        <v>5.9367999926416095</v>
      </c>
      <c r="L2338" s="48">
        <f>Solar!K2355/1000*Variables!$B$3</f>
        <v>13.646250000000002</v>
      </c>
      <c r="M2338" s="1">
        <f>IF(E2338=1, VLOOKUP(D2338, Sheet1!$E$2:$G$26, 2), Sheet1!$G$3)</f>
        <v>0.18618000000000001</v>
      </c>
      <c r="N2338" s="1">
        <f>'Electricity Rates'!$J$3</f>
        <v>0.19270000000000001</v>
      </c>
      <c r="O2338" s="145">
        <f>L2338-K2338</f>
        <v>7.7094500073583925</v>
      </c>
      <c r="P2338">
        <f t="shared" si="219"/>
        <v>1.1440213585820382</v>
      </c>
      <c r="Q2338">
        <f>IF(O2338&gt;0, IF(Q2337+O2338*Variables!$B$5&lt;Variables!$B$4, Q2337+O2338*Variables!$B$5, Variables!$B$4), IF(Q2337&gt;-O2338, Q2337+O2338/Variables!$B$5, 0))</f>
        <v>36.949575576514533</v>
      </c>
      <c r="R2338">
        <f>IF(O2338&gt;0, 0, IF(Q2337&gt;-O2338, 0, -O2338 - Q2337*Variables!$B$5))</f>
        <v>0</v>
      </c>
      <c r="S2338">
        <f t="shared" si="220"/>
        <v>0</v>
      </c>
      <c r="T2338">
        <f t="shared" si="221"/>
        <v>0</v>
      </c>
    </row>
    <row r="2339" spans="1:20" x14ac:dyDescent="0.3">
      <c r="A2339" s="3">
        <f t="shared" si="216"/>
        <v>43198</v>
      </c>
      <c r="B2339">
        <v>4</v>
      </c>
      <c r="C2339">
        <v>8</v>
      </c>
      <c r="D2339">
        <v>10</v>
      </c>
      <c r="E2339">
        <v>0</v>
      </c>
      <c r="F2339" s="1">
        <f>VLOOKUP(A2339,Weather!$A$1:$E$366, 5)</f>
        <v>0.33333333333333454</v>
      </c>
      <c r="G2339" s="1">
        <f>VLOOKUP(D2339, Spring!$A$1:$E$25, 2)</f>
        <v>1207.9646017699099</v>
      </c>
      <c r="H2339" s="1">
        <f>VLOOKUP(D2339, Spring!$A$1:$E$25, 3)</f>
        <v>923.64670083279998</v>
      </c>
      <c r="I2339" s="1">
        <f>VLOOKUP(D2339, Spring!$A$1:$E$25, 5)</f>
        <v>339.44621060481097</v>
      </c>
      <c r="J2339" s="1">
        <f t="shared" si="217"/>
        <v>339.44621060481097</v>
      </c>
      <c r="K2339" s="47">
        <f t="shared" si="218"/>
        <v>6.3503678110641308</v>
      </c>
      <c r="L2339" s="48">
        <f>Solar!K2356/1000*Variables!$B$3</f>
        <v>22.362200000000001</v>
      </c>
      <c r="M2339" s="1">
        <f>IF(E2339=1, VLOOKUP(D2339, Sheet1!$E$2:$G$26, 2), Sheet1!$G$3)</f>
        <v>0.18618000000000001</v>
      </c>
      <c r="N2339" s="1">
        <f>'Electricity Rates'!$J$3</f>
        <v>0.19270000000000001</v>
      </c>
      <c r="O2339" s="145">
        <f>L2339-K2339</f>
        <v>16.01183218893587</v>
      </c>
      <c r="P2339">
        <f t="shared" si="219"/>
        <v>1.223715877192058</v>
      </c>
      <c r="Q2339">
        <f>IF(O2339&gt;0, IF(Q2338+O2339*Variables!$B$5&lt;Variables!$B$4, Q2338+O2339*Variables!$B$5, Variables!$B$4), IF(Q2338&gt;-O2339, Q2338+O2339/Variables!$B$5, 0))</f>
        <v>52.000697834114249</v>
      </c>
      <c r="R2339">
        <f>IF(O2339&gt;0, 0, IF(Q2338&gt;-O2339, 0, -O2339 - Q2338*Variables!$B$5))</f>
        <v>0</v>
      </c>
      <c r="S2339">
        <f t="shared" si="220"/>
        <v>0</v>
      </c>
      <c r="T2339">
        <f t="shared" si="221"/>
        <v>0</v>
      </c>
    </row>
    <row r="2340" spans="1:20" x14ac:dyDescent="0.3">
      <c r="A2340" s="3">
        <f t="shared" si="216"/>
        <v>43198</v>
      </c>
      <c r="B2340">
        <v>4</v>
      </c>
      <c r="C2340">
        <v>8</v>
      </c>
      <c r="D2340">
        <v>11</v>
      </c>
      <c r="E2340">
        <v>0</v>
      </c>
      <c r="F2340" s="1">
        <f>VLOOKUP(A2340,Weather!$A$1:$E$366, 5)</f>
        <v>0.33333333333333454</v>
      </c>
      <c r="G2340" s="1">
        <f>VLOOKUP(D2340, Spring!$A$1:$E$25, 2)</f>
        <v>1274.3362831858401</v>
      </c>
      <c r="H2340" s="1">
        <f>VLOOKUP(D2340, Spring!$A$1:$E$25, 3)</f>
        <v>962.46396540679098</v>
      </c>
      <c r="I2340" s="1">
        <f>VLOOKUP(D2340, Spring!$A$1:$E$25, 5)</f>
        <v>352.80034538247099</v>
      </c>
      <c r="J2340" s="1">
        <f t="shared" si="217"/>
        <v>352.80034538247099</v>
      </c>
      <c r="K2340" s="47">
        <f t="shared" si="218"/>
        <v>6.6001972832670006</v>
      </c>
      <c r="L2340" s="48">
        <f>Solar!K2357/1000*Variables!$B$3</f>
        <v>29.704399999999996</v>
      </c>
      <c r="M2340" s="1">
        <f>IF(E2340=1, VLOOKUP(D2340, Sheet1!$E$2:$G$26, 2), Sheet1!$G$3)</f>
        <v>0.18618000000000001</v>
      </c>
      <c r="N2340" s="1">
        <f>'Electricity Rates'!$J$3</f>
        <v>0.19270000000000001</v>
      </c>
      <c r="O2340" s="145">
        <f>L2340-K2340</f>
        <v>23.104202716732996</v>
      </c>
      <c r="P2340">
        <f t="shared" si="219"/>
        <v>1.2718580164855511</v>
      </c>
      <c r="Q2340">
        <f>IF(O2340&gt;0, IF(Q2339+O2340*Variables!$B$5&lt;Variables!$B$4, Q2339+O2340*Variables!$B$5, Variables!$B$4), IF(Q2339&gt;-O2340, Q2339+O2340/Variables!$B$5, 0))</f>
        <v>73.71864838784326</v>
      </c>
      <c r="R2340">
        <f>IF(O2340&gt;0, 0, IF(Q2339&gt;-O2340, 0, -O2340 - Q2339*Variables!$B$5))</f>
        <v>0</v>
      </c>
      <c r="S2340">
        <f t="shared" si="220"/>
        <v>0</v>
      </c>
      <c r="T2340">
        <f t="shared" si="221"/>
        <v>0</v>
      </c>
    </row>
    <row r="2341" spans="1:20" x14ac:dyDescent="0.3">
      <c r="A2341" s="3">
        <f t="shared" si="216"/>
        <v>43198</v>
      </c>
      <c r="B2341">
        <v>4</v>
      </c>
      <c r="C2341">
        <v>8</v>
      </c>
      <c r="D2341">
        <v>12</v>
      </c>
      <c r="E2341">
        <v>0</v>
      </c>
      <c r="F2341" s="1">
        <f>VLOOKUP(A2341,Weather!$A$1:$E$366, 5)</f>
        <v>0.33333333333333454</v>
      </c>
      <c r="G2341" s="1">
        <f>VLOOKUP(D2341, Spring!$A$1:$E$25, 2)</f>
        <v>1314.1592920353901</v>
      </c>
      <c r="H2341" s="1">
        <f>VLOOKUP(D2341, Spring!$A$1:$E$25, 3)</f>
        <v>983.10377962844302</v>
      </c>
      <c r="I2341" s="1">
        <f>VLOOKUP(D2341, Spring!$A$1:$E$25, 5)</f>
        <v>344.20503159464602</v>
      </c>
      <c r="J2341" s="1">
        <f t="shared" si="217"/>
        <v>344.20503159464602</v>
      </c>
      <c r="K2341" s="47">
        <f t="shared" si="218"/>
        <v>6.4393959477418665</v>
      </c>
      <c r="L2341" s="48">
        <f>Solar!K2358/1000*Variables!$B$3</f>
        <v>39.698899999999995</v>
      </c>
      <c r="M2341" s="1">
        <f>IF(E2341=1, VLOOKUP(D2341, Sheet1!$E$2:$G$26, 2), Sheet1!$G$3)</f>
        <v>0.18618000000000001</v>
      </c>
      <c r="N2341" s="1">
        <f>'Electricity Rates'!$J$3</f>
        <v>0.19270000000000001</v>
      </c>
      <c r="O2341" s="145">
        <f>L2341-K2341</f>
        <v>33.25950405225813</v>
      </c>
      <c r="P2341">
        <f t="shared" si="219"/>
        <v>1.2408715991298578</v>
      </c>
      <c r="Q2341">
        <f>IF(O2341&gt;0, IF(Q2340+O2341*Variables!$B$5&lt;Variables!$B$4, Q2340+O2341*Variables!$B$5, Variables!$B$4), IF(Q2340&gt;-O2341, Q2340+O2341/Variables!$B$5, 0))</f>
        <v>100</v>
      </c>
      <c r="R2341">
        <f>IF(O2341&gt;0, 0, IF(Q2340&gt;-O2341, 0, -O2341 - Q2340*Variables!$B$5))</f>
        <v>0</v>
      </c>
      <c r="S2341">
        <f t="shared" si="220"/>
        <v>0</v>
      </c>
      <c r="T2341">
        <f t="shared" si="221"/>
        <v>0</v>
      </c>
    </row>
    <row r="2342" spans="1:20" x14ac:dyDescent="0.3">
      <c r="A2342" s="3">
        <f t="shared" si="216"/>
        <v>43198</v>
      </c>
      <c r="B2342">
        <v>4</v>
      </c>
      <c r="C2342">
        <v>8</v>
      </c>
      <c r="D2342">
        <v>13</v>
      </c>
      <c r="E2342">
        <v>0</v>
      </c>
      <c r="F2342" s="1">
        <f>VLOOKUP(A2342,Weather!$A$1:$E$366, 5)</f>
        <v>0.33333333333333454</v>
      </c>
      <c r="G2342" s="1">
        <f>VLOOKUP(D2342, Spring!$A$1:$E$25, 2)</f>
        <v>1362.8318584070701</v>
      </c>
      <c r="H2342" s="1">
        <f>VLOOKUP(D2342, Spring!$A$1:$E$25, 3)</f>
        <v>999.59961563100603</v>
      </c>
      <c r="I2342" s="1">
        <f>VLOOKUP(D2342, Spring!$A$1:$E$25, 5)</f>
        <v>326.84269398328001</v>
      </c>
      <c r="J2342" s="1">
        <f t="shared" si="217"/>
        <v>326.84269398328001</v>
      </c>
      <c r="K2342" s="47">
        <f t="shared" si="218"/>
        <v>6.1145809212444586</v>
      </c>
      <c r="L2342" s="48">
        <f>Solar!K2359/1000*Variables!$B$3</f>
        <v>27.320100000000004</v>
      </c>
      <c r="M2342" s="1">
        <f>IF(E2342=1, VLOOKUP(D2342, Sheet1!$E$2:$G$26, 2), Sheet1!$G$3)</f>
        <v>0.18618000000000001</v>
      </c>
      <c r="N2342" s="1">
        <f>'Electricity Rates'!$J$3</f>
        <v>0.19270000000000001</v>
      </c>
      <c r="O2342" s="145">
        <f>L2342-K2342</f>
        <v>21.205519078755543</v>
      </c>
      <c r="P2342">
        <f t="shared" si="219"/>
        <v>1.1782797435238073</v>
      </c>
      <c r="Q2342">
        <f>IF(O2342&gt;0, IF(Q2341+O2342*Variables!$B$5&lt;Variables!$B$4, Q2341+O2342*Variables!$B$5, Variables!$B$4), IF(Q2341&gt;-O2342, Q2341+O2342/Variables!$B$5, 0))</f>
        <v>100</v>
      </c>
      <c r="R2342">
        <f>IF(O2342&gt;0, 0, IF(Q2341&gt;-O2342, 0, -O2342 - Q2341*Variables!$B$5))</f>
        <v>0</v>
      </c>
      <c r="S2342">
        <f t="shared" si="220"/>
        <v>0</v>
      </c>
      <c r="T2342">
        <f t="shared" si="221"/>
        <v>0</v>
      </c>
    </row>
    <row r="2343" spans="1:20" x14ac:dyDescent="0.3">
      <c r="A2343" s="3">
        <f t="shared" si="216"/>
        <v>43198</v>
      </c>
      <c r="B2343">
        <v>4</v>
      </c>
      <c r="C2343">
        <v>8</v>
      </c>
      <c r="D2343">
        <v>14</v>
      </c>
      <c r="E2343">
        <v>0</v>
      </c>
      <c r="F2343" s="1">
        <f>VLOOKUP(A2343,Weather!$A$1:$E$366, 5)</f>
        <v>0.33333333333333454</v>
      </c>
      <c r="G2343" s="1">
        <f>VLOOKUP(D2343, Spring!$A$1:$E$25, 2)</f>
        <v>1402.65486725663</v>
      </c>
      <c r="H2343" s="1">
        <f>VLOOKUP(D2343, Spring!$A$1:$E$25, 3)</f>
        <v>1011.55108904548</v>
      </c>
      <c r="I2343" s="1">
        <f>VLOOKUP(D2343, Spring!$A$1:$E$25, 5)</f>
        <v>309.49016837395499</v>
      </c>
      <c r="J2343" s="1">
        <f t="shared" si="217"/>
        <v>309.49016837395499</v>
      </c>
      <c r="K2343" s="47">
        <f t="shared" si="218"/>
        <v>5.7899494579154585</v>
      </c>
      <c r="L2343" s="48">
        <f>Solar!K2360/1000*Variables!$B$3</f>
        <v>32.562650000000005</v>
      </c>
      <c r="M2343" s="1">
        <f>IF(E2343=1, VLOOKUP(D2343, Sheet1!$E$2:$G$26, 2), Sheet1!$G$3)</f>
        <v>0.18618000000000001</v>
      </c>
      <c r="N2343" s="1">
        <f>'Electricity Rates'!$J$3</f>
        <v>0.19270000000000001</v>
      </c>
      <c r="O2343" s="145">
        <f>L2343-K2343</f>
        <v>26.772700542084547</v>
      </c>
      <c r="P2343">
        <f t="shared" si="219"/>
        <v>1.1157232605403089</v>
      </c>
      <c r="Q2343">
        <f>IF(O2343&gt;0, IF(Q2342+O2343*Variables!$B$5&lt;Variables!$B$4, Q2342+O2343*Variables!$B$5, Variables!$B$4), IF(Q2342&gt;-O2343, Q2342+O2343/Variables!$B$5, 0))</f>
        <v>100</v>
      </c>
      <c r="R2343">
        <f>IF(O2343&gt;0, 0, IF(Q2342&gt;-O2343, 0, -O2343 - Q2342*Variables!$B$5))</f>
        <v>0</v>
      </c>
      <c r="S2343">
        <f t="shared" si="220"/>
        <v>0</v>
      </c>
      <c r="T2343">
        <f t="shared" si="221"/>
        <v>0</v>
      </c>
    </row>
    <row r="2344" spans="1:20" x14ac:dyDescent="0.3">
      <c r="A2344" s="3">
        <f t="shared" si="216"/>
        <v>43198</v>
      </c>
      <c r="B2344">
        <v>4</v>
      </c>
      <c r="C2344">
        <v>8</v>
      </c>
      <c r="D2344">
        <v>15</v>
      </c>
      <c r="E2344">
        <v>0</v>
      </c>
      <c r="F2344" s="1">
        <f>VLOOKUP(A2344,Weather!$A$1:$E$366, 5)</f>
        <v>0.33333333333333454</v>
      </c>
      <c r="G2344" s="1">
        <f>VLOOKUP(D2344, Spring!$A$1:$E$25, 2)</f>
        <v>1371.6814159292001</v>
      </c>
      <c r="H2344" s="1">
        <f>VLOOKUP(D2344, Spring!$A$1:$E$25, 3)</f>
        <v>1005.48526585522</v>
      </c>
      <c r="I2344" s="1">
        <f>VLOOKUP(D2344, Spring!$A$1:$E$25, 5)</f>
        <v>300.89485458612899</v>
      </c>
      <c r="J2344" s="1">
        <f t="shared" si="217"/>
        <v>300.89485458612899</v>
      </c>
      <c r="K2344" s="47">
        <f t="shared" si="218"/>
        <v>5.6291481223903048</v>
      </c>
      <c r="L2344" s="48">
        <f>Solar!K2361/1000*Variables!$B$3</f>
        <v>26.703399999999998</v>
      </c>
      <c r="M2344" s="1">
        <f>IF(E2344=1, VLOOKUP(D2344, Sheet1!$E$2:$G$26, 2), Sheet1!$G$3)</f>
        <v>0.18618000000000001</v>
      </c>
      <c r="N2344" s="1">
        <f>'Electricity Rates'!$J$3</f>
        <v>0.19270000000000001</v>
      </c>
      <c r="O2344" s="145">
        <f>L2344-K2344</f>
        <v>21.074251877609694</v>
      </c>
      <c r="P2344">
        <f t="shared" si="219"/>
        <v>1.0847368431846118</v>
      </c>
      <c r="Q2344">
        <f>IF(O2344&gt;0, IF(Q2343+O2344*Variables!$B$5&lt;Variables!$B$4, Q2343+O2344*Variables!$B$5, Variables!$B$4), IF(Q2343&gt;-O2344, Q2343+O2344/Variables!$B$5, 0))</f>
        <v>100</v>
      </c>
      <c r="R2344">
        <f>IF(O2344&gt;0, 0, IF(Q2343&gt;-O2344, 0, -O2344 - Q2343*Variables!$B$5))</f>
        <v>0</v>
      </c>
      <c r="S2344">
        <f t="shared" si="220"/>
        <v>0</v>
      </c>
      <c r="T2344">
        <f t="shared" si="221"/>
        <v>0</v>
      </c>
    </row>
    <row r="2345" spans="1:20" x14ac:dyDescent="0.3">
      <c r="A2345" s="3">
        <f t="shared" si="216"/>
        <v>43198</v>
      </c>
      <c r="B2345">
        <v>4</v>
      </c>
      <c r="C2345">
        <v>8</v>
      </c>
      <c r="D2345">
        <v>16</v>
      </c>
      <c r="E2345">
        <v>0</v>
      </c>
      <c r="F2345" s="1">
        <f>VLOOKUP(A2345,Weather!$A$1:$E$366, 5)</f>
        <v>0.33333333333333454</v>
      </c>
      <c r="G2345" s="1">
        <f>VLOOKUP(D2345, Spring!$A$1:$E$25, 2)</f>
        <v>1283.1858407079601</v>
      </c>
      <c r="H2345" s="1">
        <f>VLOOKUP(D2345, Spring!$A$1:$E$25, 3)</f>
        <v>954.93673926969905</v>
      </c>
      <c r="I2345" s="1">
        <f>VLOOKUP(D2345, Spring!$A$1:$E$25, 5)</f>
        <v>270.36971623690101</v>
      </c>
      <c r="J2345" s="1">
        <f t="shared" si="217"/>
        <v>270.36971623690101</v>
      </c>
      <c r="K2345" s="47">
        <f t="shared" si="218"/>
        <v>5.0580831054739868</v>
      </c>
      <c r="L2345" s="48">
        <f>Solar!K2362/1000*Variables!$B$3</f>
        <v>16.977550000000001</v>
      </c>
      <c r="M2345" s="1">
        <f>IF(E2345=1, VLOOKUP(D2345, Sheet1!$E$2:$G$26, 2), Sheet1!$G$3)</f>
        <v>0.18618000000000001</v>
      </c>
      <c r="N2345" s="1">
        <f>'Electricity Rates'!$J$3</f>
        <v>0.19270000000000001</v>
      </c>
      <c r="O2345" s="145">
        <f>L2345-K2345</f>
        <v>11.919466894526014</v>
      </c>
      <c r="P2345">
        <f t="shared" si="219"/>
        <v>0.97469261442483734</v>
      </c>
      <c r="Q2345">
        <f>IF(O2345&gt;0, IF(Q2344+O2345*Variables!$B$5&lt;Variables!$B$4, Q2344+O2345*Variables!$B$5, Variables!$B$4), IF(Q2344&gt;-O2345, Q2344+O2345/Variables!$B$5, 0))</f>
        <v>100</v>
      </c>
      <c r="R2345">
        <f>IF(O2345&gt;0, 0, IF(Q2344&gt;-O2345, 0, -O2345 - Q2344*Variables!$B$5))</f>
        <v>0</v>
      </c>
      <c r="S2345">
        <f t="shared" si="220"/>
        <v>0</v>
      </c>
      <c r="T2345">
        <f t="shared" si="221"/>
        <v>0</v>
      </c>
    </row>
    <row r="2346" spans="1:20" x14ac:dyDescent="0.3">
      <c r="A2346" s="3">
        <f t="shared" si="216"/>
        <v>43198</v>
      </c>
      <c r="B2346">
        <v>4</v>
      </c>
      <c r="C2346">
        <v>8</v>
      </c>
      <c r="D2346">
        <v>17</v>
      </c>
      <c r="E2346">
        <v>0</v>
      </c>
      <c r="F2346" s="1">
        <f>VLOOKUP(A2346,Weather!$A$1:$E$366, 5)</f>
        <v>0.33333333333333454</v>
      </c>
      <c r="G2346" s="1">
        <f>VLOOKUP(D2346, Spring!$A$1:$E$25, 2)</f>
        <v>973.45132743362797</v>
      </c>
      <c r="H2346" s="1">
        <f>VLOOKUP(D2346, Spring!$A$1:$E$25, 3)</f>
        <v>850.97693786034597</v>
      </c>
      <c r="I2346" s="1">
        <f>VLOOKUP(D2346, Spring!$A$1:$E$25, 5)</f>
        <v>257.39334353781499</v>
      </c>
      <c r="J2346" s="1">
        <f t="shared" si="217"/>
        <v>257.39334353781499</v>
      </c>
      <c r="K2346" s="47">
        <f t="shared" si="218"/>
        <v>4.815320815254803</v>
      </c>
      <c r="L2346" s="48">
        <f>Solar!K2363/1000*Variables!$B$3</f>
        <v>3.1427999999999998</v>
      </c>
      <c r="M2346" s="1">
        <f>IF(E2346=1, VLOOKUP(D2346, Sheet1!$E$2:$G$26, 2), Sheet1!$G$3)</f>
        <v>0.18618000000000001</v>
      </c>
      <c r="N2346" s="1">
        <f>'Electricity Rates'!$J$3</f>
        <v>0.19270000000000001</v>
      </c>
      <c r="O2346" s="145">
        <f>L2346-K2346</f>
        <v>-1.6725208152548032</v>
      </c>
      <c r="P2346">
        <f t="shared" si="219"/>
        <v>0.92791232109960065</v>
      </c>
      <c r="Q2346">
        <f>IF(O2346&gt;0, IF(Q2345+O2346*Variables!$B$5&lt;Variables!$B$4, Q2345+O2346*Variables!$B$5, Variables!$B$4), IF(Q2345&gt;-O2346, Q2345+O2346/Variables!$B$5, 0))</f>
        <v>98.220722536962981</v>
      </c>
      <c r="R2346">
        <f>IF(O2346&gt;0, 0, IF(Q2345&gt;-O2346, 0, -O2346 - Q2345*Variables!$B$5))</f>
        <v>0</v>
      </c>
      <c r="S2346">
        <f t="shared" si="220"/>
        <v>0</v>
      </c>
      <c r="T2346">
        <f t="shared" si="221"/>
        <v>0</v>
      </c>
    </row>
    <row r="2347" spans="1:20" x14ac:dyDescent="0.3">
      <c r="A2347" s="3">
        <f t="shared" si="216"/>
        <v>43198</v>
      </c>
      <c r="B2347">
        <v>4</v>
      </c>
      <c r="C2347">
        <v>8</v>
      </c>
      <c r="D2347">
        <v>18</v>
      </c>
      <c r="E2347">
        <v>0</v>
      </c>
      <c r="F2347" s="1">
        <f>VLOOKUP(A2347,Weather!$A$1:$E$366, 5)</f>
        <v>0.33333333333333454</v>
      </c>
      <c r="G2347" s="1">
        <f>VLOOKUP(D2347, Spring!$A$1:$E$25, 2)</f>
        <v>690.26548672566298</v>
      </c>
      <c r="H2347" s="1">
        <f>VLOOKUP(D2347, Spring!$A$1:$E$25, 3)</f>
        <v>590.923299339663</v>
      </c>
      <c r="I2347" s="1">
        <f>VLOOKUP(D2347, Spring!$A$1:$E$25, 5)</f>
        <v>248.81274775305101</v>
      </c>
      <c r="J2347" s="1">
        <f t="shared" si="217"/>
        <v>248.81274775305101</v>
      </c>
      <c r="K2347" s="47">
        <f t="shared" si="218"/>
        <v>4.6547948244822743</v>
      </c>
      <c r="L2347" s="48">
        <f>Solar!K2364/1000*Variables!$B$3</f>
        <v>1.19895</v>
      </c>
      <c r="M2347" s="1">
        <f>IF(E2347=1, VLOOKUP(D2347, Sheet1!$E$2:$G$26, 2), Sheet1!$G$3)</f>
        <v>0.18618000000000001</v>
      </c>
      <c r="N2347" s="1">
        <f>'Electricity Rates'!$J$3</f>
        <v>0.19270000000000001</v>
      </c>
      <c r="O2347" s="145">
        <f>L2347-K2347</f>
        <v>-3.4558448244822744</v>
      </c>
      <c r="P2347">
        <f t="shared" si="219"/>
        <v>0.89697896267773436</v>
      </c>
      <c r="Q2347">
        <f>IF(O2347&gt;0, IF(Q2346+O2347*Variables!$B$5&lt;Variables!$B$4, Q2346+O2347*Variables!$B$5, Variables!$B$4), IF(Q2346&gt;-O2347, Q2346+O2347/Variables!$B$5, 0))</f>
        <v>94.544291872620136</v>
      </c>
      <c r="R2347">
        <f>IF(O2347&gt;0, 0, IF(Q2346&gt;-O2347, 0, -O2347 - Q2346*Variables!$B$5))</f>
        <v>0</v>
      </c>
      <c r="S2347">
        <f t="shared" si="220"/>
        <v>0</v>
      </c>
      <c r="T2347">
        <f t="shared" si="221"/>
        <v>0</v>
      </c>
    </row>
    <row r="2348" spans="1:20" x14ac:dyDescent="0.3">
      <c r="A2348" s="3">
        <f t="shared" si="216"/>
        <v>43198</v>
      </c>
      <c r="B2348">
        <v>4</v>
      </c>
      <c r="C2348">
        <v>8</v>
      </c>
      <c r="D2348">
        <v>19</v>
      </c>
      <c r="E2348">
        <v>0</v>
      </c>
      <c r="F2348" s="1">
        <f>VLOOKUP(A2348,Weather!$A$1:$E$366, 5)</f>
        <v>0.33333333333333454</v>
      </c>
      <c r="G2348" s="1">
        <f>VLOOKUP(D2348, Spring!$A$1:$E$25, 2)</f>
        <v>482.300884955752</v>
      </c>
      <c r="H2348" s="1">
        <f>VLOOKUP(D2348, Spring!$A$1:$E$25, 3)</f>
        <v>454.99679692504799</v>
      </c>
      <c r="I2348" s="1">
        <f>VLOOKUP(D2348, Spring!$A$1:$E$25, 5)</f>
        <v>266.52341143686903</v>
      </c>
      <c r="J2348" s="1">
        <f t="shared" si="217"/>
        <v>266.52341143686903</v>
      </c>
      <c r="K2348" s="47">
        <f t="shared" si="218"/>
        <v>4.9861263434581593</v>
      </c>
      <c r="L2348" s="48">
        <f>Solar!K2365/1000*Variables!$B$3</f>
        <v>0.10389999999999999</v>
      </c>
      <c r="M2348" s="1">
        <f>IF(E2348=1, VLOOKUP(D2348, Sheet1!$E$2:$G$26, 2), Sheet1!$G$3)</f>
        <v>0.18618000000000001</v>
      </c>
      <c r="N2348" s="1">
        <f>'Electricity Rates'!$J$3</f>
        <v>0.19270000000000001</v>
      </c>
      <c r="O2348" s="145">
        <f>L2348-K2348</f>
        <v>-4.882226343458159</v>
      </c>
      <c r="P2348">
        <f t="shared" si="219"/>
        <v>0.96082654638438736</v>
      </c>
      <c r="Q2348">
        <f>IF(O2348&gt;0, IF(Q2347+O2348*Variables!$B$5&lt;Variables!$B$4, Q2347+O2348*Variables!$B$5, Variables!$B$4), IF(Q2347&gt;-O2348, Q2347+O2348/Variables!$B$5, 0))</f>
        <v>89.350434060430601</v>
      </c>
      <c r="R2348">
        <f>IF(O2348&gt;0, 0, IF(Q2347&gt;-O2348, 0, -O2348 - Q2347*Variables!$B$5))</f>
        <v>0</v>
      </c>
      <c r="S2348">
        <f t="shared" si="220"/>
        <v>0</v>
      </c>
      <c r="T2348">
        <f t="shared" si="221"/>
        <v>0</v>
      </c>
    </row>
    <row r="2349" spans="1:20" x14ac:dyDescent="0.3">
      <c r="A2349" s="3">
        <f t="shared" si="216"/>
        <v>43198</v>
      </c>
      <c r="B2349">
        <v>4</v>
      </c>
      <c r="C2349">
        <v>8</v>
      </c>
      <c r="D2349">
        <v>20</v>
      </c>
      <c r="E2349">
        <v>0</v>
      </c>
      <c r="F2349" s="1">
        <f>VLOOKUP(A2349,Weather!$A$1:$E$366, 5)</f>
        <v>0.33333333333333454</v>
      </c>
      <c r="G2349" s="1">
        <f>VLOOKUP(D2349, Spring!$A$1:$E$25, 2)</f>
        <v>415.92920353982299</v>
      </c>
      <c r="H2349" s="1">
        <f>VLOOKUP(D2349, Spring!$A$1:$E$25, 3)</f>
        <v>371.98648067830999</v>
      </c>
      <c r="I2349" s="1">
        <f>VLOOKUP(D2349, Spring!$A$1:$E$25, 5)</f>
        <v>284.25369912476901</v>
      </c>
      <c r="J2349" s="1">
        <f t="shared" si="217"/>
        <v>284.25369912476901</v>
      </c>
      <c r="K2349" s="47">
        <f t="shared" si="218"/>
        <v>5.3178249887708642</v>
      </c>
      <c r="L2349" s="48">
        <f>Solar!K2366/1000*Variables!$B$3</f>
        <v>0</v>
      </c>
      <c r="M2349" s="1">
        <f>IF(E2349=1, VLOOKUP(D2349, Sheet1!$E$2:$G$26, 2), Sheet1!$G$3)</f>
        <v>0.18618000000000001</v>
      </c>
      <c r="N2349" s="1">
        <f>'Electricity Rates'!$J$3</f>
        <v>0.19270000000000001</v>
      </c>
      <c r="O2349" s="145">
        <f>L2349-K2349</f>
        <v>-5.3178249887708642</v>
      </c>
      <c r="P2349">
        <f t="shared" si="219"/>
        <v>1.0247448753361457</v>
      </c>
      <c r="Q2349">
        <f>IF(O2349&gt;0, IF(Q2348+O2349*Variables!$B$5&lt;Variables!$B$4, Q2348+O2349*Variables!$B$5, Variables!$B$4), IF(Q2348&gt;-O2349, Q2348+O2349/Variables!$B$5, 0))</f>
        <v>83.693173434078616</v>
      </c>
      <c r="R2349">
        <f>IF(O2349&gt;0, 0, IF(Q2348&gt;-O2349, 0, -O2349 - Q2348*Variables!$B$5))</f>
        <v>0</v>
      </c>
      <c r="S2349">
        <f t="shared" si="220"/>
        <v>0</v>
      </c>
      <c r="T2349">
        <f t="shared" si="221"/>
        <v>0</v>
      </c>
    </row>
    <row r="2350" spans="1:20" x14ac:dyDescent="0.3">
      <c r="A2350" s="3">
        <f t="shared" si="216"/>
        <v>43198</v>
      </c>
      <c r="B2350">
        <v>4</v>
      </c>
      <c r="C2350">
        <v>8</v>
      </c>
      <c r="D2350">
        <v>21</v>
      </c>
      <c r="E2350">
        <v>0</v>
      </c>
      <c r="F2350" s="1">
        <f>VLOOKUP(A2350,Weather!$A$1:$E$366, 5)</f>
        <v>0.33333333333333454</v>
      </c>
      <c r="G2350" s="1">
        <f>VLOOKUP(D2350, Spring!$A$1:$E$25, 2)</f>
        <v>371.68141592920301</v>
      </c>
      <c r="H2350" s="1">
        <f>VLOOKUP(D2350, Spring!$A$1:$E$25, 3)</f>
        <v>318.10538116591903</v>
      </c>
      <c r="I2350" s="1">
        <f>VLOOKUP(D2350, Spring!$A$1:$E$25, 5)</f>
        <v>271.28223242670401</v>
      </c>
      <c r="J2350" s="1">
        <f t="shared" si="217"/>
        <v>271.28223242670401</v>
      </c>
      <c r="K2350" s="47">
        <f t="shared" si="218"/>
        <v>5.0751544801358959</v>
      </c>
      <c r="L2350" s="48">
        <f>Solar!K2367/1000*Variables!$B$3</f>
        <v>0</v>
      </c>
      <c r="M2350" s="1">
        <f>IF(E2350=1, VLOOKUP(D2350, Sheet1!$E$2:$G$26, 2), Sheet1!$G$3)</f>
        <v>0.18618000000000001</v>
      </c>
      <c r="N2350" s="1">
        <f>'Electricity Rates'!$J$3</f>
        <v>0.19270000000000001</v>
      </c>
      <c r="O2350" s="145">
        <f>L2350-K2350</f>
        <v>-5.0751544801358959</v>
      </c>
      <c r="P2350">
        <f t="shared" si="219"/>
        <v>0.97798226832218715</v>
      </c>
      <c r="Q2350">
        <f>IF(O2350&gt;0, IF(Q2349+O2350*Variables!$B$5&lt;Variables!$B$4, Q2349+O2350*Variables!$B$5, Variables!$B$4), IF(Q2349&gt;-O2350, Q2349+O2350/Variables!$B$5, 0))</f>
        <v>78.294072923295744</v>
      </c>
      <c r="R2350">
        <f>IF(O2350&gt;0, 0, IF(Q2349&gt;-O2350, 0, -O2350 - Q2349*Variables!$B$5))</f>
        <v>0</v>
      </c>
      <c r="S2350">
        <f t="shared" si="220"/>
        <v>0</v>
      </c>
      <c r="T2350">
        <f t="shared" si="221"/>
        <v>0</v>
      </c>
    </row>
    <row r="2351" spans="1:20" x14ac:dyDescent="0.3">
      <c r="A2351" s="3">
        <f t="shared" si="216"/>
        <v>43198</v>
      </c>
      <c r="B2351">
        <v>4</v>
      </c>
      <c r="C2351">
        <v>8</v>
      </c>
      <c r="D2351">
        <v>22</v>
      </c>
      <c r="E2351">
        <v>0</v>
      </c>
      <c r="F2351" s="1">
        <f>VLOOKUP(A2351,Weather!$A$1:$E$366, 5)</f>
        <v>0.33333333333333454</v>
      </c>
      <c r="G2351" s="1">
        <f>VLOOKUP(D2351, Spring!$A$1:$E$25, 2)</f>
        <v>345.13274336283098</v>
      </c>
      <c r="H2351" s="1">
        <f>VLOOKUP(D2351, Spring!$A$1:$E$25, 3)</f>
        <v>289.79820627802701</v>
      </c>
      <c r="I2351" s="1">
        <f>VLOOKUP(D2351, Spring!$A$1:$E$25, 5)</f>
        <v>275.85953137878198</v>
      </c>
      <c r="J2351" s="1">
        <f t="shared" si="217"/>
        <v>275.85953137878198</v>
      </c>
      <c r="K2351" s="47">
        <f t="shared" si="218"/>
        <v>5.1607866981980806</v>
      </c>
      <c r="L2351" s="48">
        <f>Solar!K2368/1000*Variables!$B$3</f>
        <v>0</v>
      </c>
      <c r="M2351" s="1">
        <f>IF(E2351=1, VLOOKUP(D2351, Sheet1!$E$2:$G$26, 2), Sheet1!$G$3)</f>
        <v>0.18618000000000001</v>
      </c>
      <c r="N2351" s="1">
        <f>'Electricity Rates'!$J$3</f>
        <v>0.19270000000000001</v>
      </c>
      <c r="O2351" s="145">
        <f>L2351-K2351</f>
        <v>-5.1607866981980806</v>
      </c>
      <c r="P2351">
        <f t="shared" si="219"/>
        <v>0.9944835967427702</v>
      </c>
      <c r="Q2351">
        <f>IF(O2351&gt;0, IF(Q2350+O2351*Variables!$B$5&lt;Variables!$B$4, Q2350+O2351*Variables!$B$5, Variables!$B$4), IF(Q2350&gt;-O2351, Q2350+O2351/Variables!$B$5, 0))</f>
        <v>72.803874308191396</v>
      </c>
      <c r="R2351">
        <f>IF(O2351&gt;0, 0, IF(Q2350&gt;-O2351, 0, -O2351 - Q2350*Variables!$B$5))</f>
        <v>0</v>
      </c>
      <c r="S2351">
        <f t="shared" si="220"/>
        <v>0</v>
      </c>
      <c r="T2351">
        <f t="shared" si="221"/>
        <v>0</v>
      </c>
    </row>
    <row r="2352" spans="1:20" x14ac:dyDescent="0.3">
      <c r="A2352" s="3">
        <f t="shared" si="216"/>
        <v>43198</v>
      </c>
      <c r="B2352">
        <v>4</v>
      </c>
      <c r="C2352">
        <v>8</v>
      </c>
      <c r="D2352">
        <v>23</v>
      </c>
      <c r="E2352">
        <v>0</v>
      </c>
      <c r="F2352" s="1">
        <f>VLOOKUP(A2352,Weather!$A$1:$E$366, 5)</f>
        <v>0.33333333333333454</v>
      </c>
      <c r="G2352" s="1">
        <f>VLOOKUP(D2352, Spring!$A$1:$E$25, 2)</f>
        <v>318.58407079646003</v>
      </c>
      <c r="H2352" s="1">
        <f>VLOOKUP(D2352, Spring!$A$1:$E$25, 3)</f>
        <v>270.57975656630401</v>
      </c>
      <c r="I2352" s="1">
        <f>VLOOKUP(D2352, Spring!$A$1:$E$25, 5)</f>
        <v>271.64527650221697</v>
      </c>
      <c r="J2352" s="1">
        <f t="shared" si="217"/>
        <v>271.64527650221697</v>
      </c>
      <c r="K2352" s="47">
        <f t="shared" si="218"/>
        <v>5.0819463173669766</v>
      </c>
      <c r="L2352" s="48">
        <f>Solar!K2369/1000*Variables!$B$3</f>
        <v>0</v>
      </c>
      <c r="M2352" s="1">
        <f>IF(E2352=1, VLOOKUP(D2352, Sheet1!$E$2:$G$26, 2), Sheet1!$G$3)</f>
        <v>0.18618000000000001</v>
      </c>
      <c r="N2352" s="1">
        <f>'Electricity Rates'!$J$3</f>
        <v>0.19270000000000001</v>
      </c>
      <c r="O2352" s="145">
        <f>L2352-K2352</f>
        <v>-5.0819463173669766</v>
      </c>
      <c r="P2352">
        <f t="shared" si="219"/>
        <v>0.97929105535661642</v>
      </c>
      <c r="Q2352">
        <f>IF(O2352&gt;0, IF(Q2351+O2352*Variables!$B$5&lt;Variables!$B$4, Q2351+O2352*Variables!$B$5, Variables!$B$4), IF(Q2351&gt;-O2352, Q2351+O2352/Variables!$B$5, 0))</f>
        <v>67.397548438652052</v>
      </c>
      <c r="R2352">
        <f>IF(O2352&gt;0, 0, IF(Q2351&gt;-O2352, 0, -O2352 - Q2351*Variables!$B$5))</f>
        <v>0</v>
      </c>
      <c r="S2352">
        <f t="shared" si="220"/>
        <v>0</v>
      </c>
      <c r="T2352">
        <f t="shared" si="221"/>
        <v>0</v>
      </c>
    </row>
    <row r="2353" spans="1:20" x14ac:dyDescent="0.3">
      <c r="A2353" s="3">
        <f t="shared" si="216"/>
        <v>43198</v>
      </c>
      <c r="B2353">
        <v>4</v>
      </c>
      <c r="C2353">
        <v>8</v>
      </c>
      <c r="D2353">
        <v>24</v>
      </c>
      <c r="E2353">
        <v>0</v>
      </c>
      <c r="F2353" s="1">
        <f>VLOOKUP(A2353,Weather!$A$1:$E$366, 5)</f>
        <v>0.33333333333333454</v>
      </c>
      <c r="G2353" s="1">
        <f>VLOOKUP(D2353, Spring!$A$1:$E$25, 2)</f>
        <v>287.61061946902601</v>
      </c>
      <c r="H2353" s="1">
        <f>VLOOKUP(D2353, Spring!$A$1:$E$25, 3)</f>
        <v>251.20115310698301</v>
      </c>
      <c r="I2353" s="1">
        <f>VLOOKUP(D2353, Spring!$A$1:$E$25, 5)</f>
        <v>267.465363632795</v>
      </c>
      <c r="J2353" s="1">
        <f t="shared" si="217"/>
        <v>267.465363632795</v>
      </c>
      <c r="K2353" s="47">
        <f t="shared" si="218"/>
        <v>5.0037484076252969</v>
      </c>
      <c r="L2353" s="48">
        <f>Solar!K2370/1000*Variables!$B$3</f>
        <v>0</v>
      </c>
      <c r="M2353" s="1">
        <f>IF(E2353=1, VLOOKUP(D2353, Sheet1!$E$2:$G$26, 2), Sheet1!$G$3)</f>
        <v>0.18618000000000001</v>
      </c>
      <c r="N2353" s="1">
        <f>'Electricity Rates'!$J$3</f>
        <v>0.19270000000000001</v>
      </c>
      <c r="O2353" s="145">
        <f>L2353-K2353</f>
        <v>-5.0037484076252969</v>
      </c>
      <c r="P2353">
        <f t="shared" si="219"/>
        <v>0.96422231814939474</v>
      </c>
      <c r="Q2353">
        <f>IF(O2353&gt;0, IF(Q2352+O2353*Variables!$B$5&lt;Variables!$B$4, Q2352+O2353*Variables!$B$5, Variables!$B$4), IF(Q2352&gt;-O2353, Q2352+O2353/Variables!$B$5, 0))</f>
        <v>62.074411834795356</v>
      </c>
      <c r="R2353">
        <f>IF(O2353&gt;0, 0, IF(Q2352&gt;-O2353, 0, -O2353 - Q2352*Variables!$B$5))</f>
        <v>0</v>
      </c>
      <c r="S2353">
        <f t="shared" si="220"/>
        <v>0</v>
      </c>
      <c r="T2353">
        <f t="shared" si="221"/>
        <v>0</v>
      </c>
    </row>
    <row r="2354" spans="1:20" x14ac:dyDescent="0.3">
      <c r="A2354" s="3">
        <f t="shared" si="216"/>
        <v>43199</v>
      </c>
      <c r="B2354">
        <v>4</v>
      </c>
      <c r="C2354">
        <v>9</v>
      </c>
      <c r="D2354">
        <v>1</v>
      </c>
      <c r="E2354">
        <v>1</v>
      </c>
      <c r="F2354" s="1">
        <f>VLOOKUP(A2354,Weather!$A$1:$E$366, 5)</f>
        <v>0.35897435897435875</v>
      </c>
      <c r="G2354" s="1">
        <f>VLOOKUP(D2354, Spring!$A$1:$E$25, 2)</f>
        <v>284.91351697629602</v>
      </c>
      <c r="H2354" s="1">
        <f>VLOOKUP(D2354, Spring!$A$1:$E$25, 3)</f>
        <v>272.00797092955099</v>
      </c>
      <c r="I2354" s="1">
        <f>VLOOKUP(D2354, Spring!$A$1:$E$25, 5)</f>
        <v>272.01322657875102</v>
      </c>
      <c r="J2354" s="1">
        <f t="shared" si="217"/>
        <v>276.64073104889536</v>
      </c>
      <c r="K2354" s="47">
        <f t="shared" si="218"/>
        <v>5.1754014002749207</v>
      </c>
      <c r="L2354" s="48">
        <f>Solar!K2371/1000*Variables!$B$3</f>
        <v>0</v>
      </c>
      <c r="M2354" s="1">
        <f>IF(E2354=1, VLOOKUP(D2354, Sheet1!$E$2:$G$26, 2), Sheet1!$G$3)</f>
        <v>0.18618000000000001</v>
      </c>
      <c r="N2354" s="1">
        <f>'Electricity Rates'!$J$3</f>
        <v>0.19270000000000001</v>
      </c>
      <c r="O2354" s="145">
        <f>L2354-K2354</f>
        <v>-5.1754014002749207</v>
      </c>
      <c r="P2354">
        <f t="shared" si="219"/>
        <v>0.99729984983297726</v>
      </c>
      <c r="Q2354">
        <f>IF(O2354&gt;0, IF(Q2353+O2354*Variables!$B$5&lt;Variables!$B$4, Q2353+O2354*Variables!$B$5, Variables!$B$4), IF(Q2353&gt;-O2354, Q2353+O2354/Variables!$B$5, 0))</f>
        <v>56.568665664290123</v>
      </c>
      <c r="R2354">
        <f>IF(O2354&gt;0, 0, IF(Q2353&gt;-O2354, 0, -O2354 - Q2353*Variables!$B$5))</f>
        <v>0</v>
      </c>
      <c r="S2354">
        <f t="shared" si="220"/>
        <v>0</v>
      </c>
      <c r="T2354">
        <f t="shared" si="221"/>
        <v>0</v>
      </c>
    </row>
    <row r="2355" spans="1:20" x14ac:dyDescent="0.3">
      <c r="A2355" s="3">
        <f t="shared" si="216"/>
        <v>43199</v>
      </c>
      <c r="B2355">
        <v>4</v>
      </c>
      <c r="C2355">
        <v>9</v>
      </c>
      <c r="D2355">
        <v>2</v>
      </c>
      <c r="E2355">
        <v>1</v>
      </c>
      <c r="F2355" s="1">
        <f>VLOOKUP(A2355,Weather!$A$1:$E$366, 5)</f>
        <v>0.35897435897435875</v>
      </c>
      <c r="G2355" s="1">
        <f>VLOOKUP(D2355, Spring!$A$1:$E$25, 2)</f>
        <v>283.47213324791699</v>
      </c>
      <c r="H2355" s="1">
        <f>VLOOKUP(D2355, Spring!$A$1:$E$25, 3)</f>
        <v>272.193568553901</v>
      </c>
      <c r="I2355" s="1">
        <f>VLOOKUP(D2355, Spring!$A$1:$E$25, 5)</f>
        <v>263.43263079398702</v>
      </c>
      <c r="J2355" s="1">
        <f t="shared" si="217"/>
        <v>276.24228408508623</v>
      </c>
      <c r="K2355" s="47">
        <f t="shared" si="218"/>
        <v>5.167947244964477</v>
      </c>
      <c r="L2355" s="48">
        <f>Solar!K2372/1000*Variables!$B$3</f>
        <v>0</v>
      </c>
      <c r="M2355" s="1">
        <f>IF(E2355=1, VLOOKUP(D2355, Sheet1!$E$2:$G$26, 2), Sheet1!$G$3)</f>
        <v>0.18618000000000001</v>
      </c>
      <c r="N2355" s="1">
        <f>'Electricity Rates'!$J$3</f>
        <v>0.19270000000000001</v>
      </c>
      <c r="O2355" s="145">
        <f>L2355-K2355</f>
        <v>-5.167947244964477</v>
      </c>
      <c r="P2355">
        <f t="shared" si="219"/>
        <v>0.99586343410465472</v>
      </c>
      <c r="Q2355">
        <f>IF(O2355&gt;0, IF(Q2354+O2355*Variables!$B$5&lt;Variables!$B$4, Q2354+O2355*Variables!$B$5, Variables!$B$4), IF(Q2354&gt;-O2355, Q2354+O2355/Variables!$B$5, 0))</f>
        <v>51.070849446242804</v>
      </c>
      <c r="R2355">
        <f>IF(O2355&gt;0, 0, IF(Q2354&gt;-O2355, 0, -O2355 - Q2354*Variables!$B$5))</f>
        <v>0</v>
      </c>
      <c r="S2355">
        <f t="shared" si="220"/>
        <v>0</v>
      </c>
      <c r="T2355">
        <f t="shared" si="221"/>
        <v>0</v>
      </c>
    </row>
    <row r="2356" spans="1:20" x14ac:dyDescent="0.3">
      <c r="A2356" s="3">
        <f t="shared" si="216"/>
        <v>43199</v>
      </c>
      <c r="B2356">
        <v>4</v>
      </c>
      <c r="C2356">
        <v>9</v>
      </c>
      <c r="D2356">
        <v>3</v>
      </c>
      <c r="E2356">
        <v>1</v>
      </c>
      <c r="F2356" s="1">
        <f>VLOOKUP(A2356,Weather!$A$1:$E$366, 5)</f>
        <v>0.35897435897435875</v>
      </c>
      <c r="G2356" s="1">
        <f>VLOOKUP(D2356, Spring!$A$1:$E$25, 2)</f>
        <v>282.03074951953801</v>
      </c>
      <c r="H2356" s="1">
        <f>VLOOKUP(D2356, Spring!$A$1:$E$25, 3)</f>
        <v>263.612120501699</v>
      </c>
      <c r="I2356" s="1">
        <f>VLOOKUP(D2356, Spring!$A$1:$E$25, 5)</f>
        <v>268.00502374504498</v>
      </c>
      <c r="J2356" s="1">
        <f t="shared" si="217"/>
        <v>270.22393604656429</v>
      </c>
      <c r="K2356" s="47">
        <f t="shared" si="218"/>
        <v>5.0553558461931845</v>
      </c>
      <c r="L2356" s="48">
        <f>Solar!K2373/1000*Variables!$B$3</f>
        <v>0</v>
      </c>
      <c r="M2356" s="1">
        <f>IF(E2356=1, VLOOKUP(D2356, Sheet1!$E$2:$G$26, 2), Sheet1!$G$3)</f>
        <v>0.18618000000000001</v>
      </c>
      <c r="N2356" s="1">
        <f>'Electricity Rates'!$J$3</f>
        <v>0.19270000000000001</v>
      </c>
      <c r="O2356" s="145">
        <f>L2356-K2356</f>
        <v>-5.0553558461931845</v>
      </c>
      <c r="P2356">
        <f t="shared" si="219"/>
        <v>0.97416707156142668</v>
      </c>
      <c r="Q2356">
        <f>IF(O2356&gt;0, IF(Q2355+O2356*Variables!$B$5&lt;Variables!$B$4, Q2355+O2356*Variables!$B$5, Variables!$B$4), IF(Q2355&gt;-O2356, Q2355+O2356/Variables!$B$5, 0))</f>
        <v>45.692811311994731</v>
      </c>
      <c r="R2356">
        <f>IF(O2356&gt;0, 0, IF(Q2355&gt;-O2356, 0, -O2356 - Q2355*Variables!$B$5))</f>
        <v>0</v>
      </c>
      <c r="S2356">
        <f t="shared" si="220"/>
        <v>0</v>
      </c>
      <c r="T2356">
        <f t="shared" si="221"/>
        <v>0</v>
      </c>
    </row>
    <row r="2357" spans="1:20" x14ac:dyDescent="0.3">
      <c r="A2357" s="3">
        <f t="shared" si="216"/>
        <v>43199</v>
      </c>
      <c r="B2357">
        <v>4</v>
      </c>
      <c r="C2357">
        <v>9</v>
      </c>
      <c r="D2357">
        <v>4</v>
      </c>
      <c r="E2357">
        <v>1</v>
      </c>
      <c r="F2357" s="1">
        <f>VLOOKUP(A2357,Weather!$A$1:$E$366, 5)</f>
        <v>0.35897435897435875</v>
      </c>
      <c r="G2357" s="1">
        <f>VLOOKUP(D2357, Spring!$A$1:$E$25, 2)</f>
        <v>287.61061946902601</v>
      </c>
      <c r="H2357" s="1">
        <f>VLOOKUP(D2357, Spring!$A$1:$E$25, 3)</f>
        <v>280.54932735425899</v>
      </c>
      <c r="I2357" s="1">
        <f>VLOOKUP(D2357, Spring!$A$1:$E$25, 5)</f>
        <v>263.81039287256101</v>
      </c>
      <c r="J2357" s="1">
        <f t="shared" si="217"/>
        <v>283.0841501646882</v>
      </c>
      <c r="K2357" s="47">
        <f t="shared" si="218"/>
        <v>5.2959450389068561</v>
      </c>
      <c r="L2357" s="48">
        <f>Solar!K2374/1000*Variables!$B$3</f>
        <v>0</v>
      </c>
      <c r="M2357" s="1">
        <f>IF(E2357=1, VLOOKUP(D2357, Sheet1!$E$2:$G$26, 2), Sheet1!$G$3)</f>
        <v>0.18618000000000001</v>
      </c>
      <c r="N2357" s="1">
        <f>'Electricity Rates'!$J$3</f>
        <v>0.19270000000000001</v>
      </c>
      <c r="O2357" s="145">
        <f>L2357-K2357</f>
        <v>-5.2959450389068561</v>
      </c>
      <c r="P2357">
        <f t="shared" si="219"/>
        <v>1.0205286089973513</v>
      </c>
      <c r="Q2357">
        <f>IF(O2357&gt;0, IF(Q2356+O2357*Variables!$B$5&lt;Variables!$B$4, Q2356+O2357*Variables!$B$5, Variables!$B$4), IF(Q2356&gt;-O2357, Q2356+O2357/Variables!$B$5, 0))</f>
        <v>40.058827228051264</v>
      </c>
      <c r="R2357">
        <f>IF(O2357&gt;0, 0, IF(Q2356&gt;-O2357, 0, -O2357 - Q2356*Variables!$B$5))</f>
        <v>0</v>
      </c>
      <c r="S2357">
        <f t="shared" si="220"/>
        <v>0</v>
      </c>
      <c r="T2357">
        <f t="shared" si="221"/>
        <v>0</v>
      </c>
    </row>
    <row r="2358" spans="1:20" x14ac:dyDescent="0.3">
      <c r="A2358" s="3">
        <f t="shared" si="216"/>
        <v>43199</v>
      </c>
      <c r="B2358">
        <v>4</v>
      </c>
      <c r="C2358">
        <v>9</v>
      </c>
      <c r="D2358">
        <v>5</v>
      </c>
      <c r="E2358">
        <v>1</v>
      </c>
      <c r="F2358" s="1">
        <f>VLOOKUP(A2358,Weather!$A$1:$E$366, 5)</f>
        <v>0.35897435897435875</v>
      </c>
      <c r="G2358" s="1">
        <f>VLOOKUP(D2358, Spring!$A$1:$E$25, 2)</f>
        <v>318.58407079646003</v>
      </c>
      <c r="H2358" s="1">
        <f>VLOOKUP(D2358, Spring!$A$1:$E$25, 3)</f>
        <v>296.96508648302301</v>
      </c>
      <c r="I2358" s="1">
        <f>VLOOKUP(D2358, Spring!$A$1:$E$25, 5)</f>
        <v>263.982102908277</v>
      </c>
      <c r="J2358" s="1">
        <f t="shared" si="217"/>
        <v>304.72574751861578</v>
      </c>
      <c r="K2358" s="47">
        <f t="shared" si="218"/>
        <v>5.7008165588201933</v>
      </c>
      <c r="L2358" s="48">
        <f>Solar!K2375/1000*Variables!$B$3</f>
        <v>0</v>
      </c>
      <c r="M2358" s="1">
        <f>IF(E2358=1, VLOOKUP(D2358, Sheet1!$E$2:$G$26, 2), Sheet1!$G$3)</f>
        <v>0.18618000000000001</v>
      </c>
      <c r="N2358" s="1">
        <f>'Electricity Rates'!$J$3</f>
        <v>0.19270000000000001</v>
      </c>
      <c r="O2358" s="145">
        <f>L2358-K2358</f>
        <v>-5.7008165588201933</v>
      </c>
      <c r="P2358">
        <f t="shared" si="219"/>
        <v>1.0985473508846513</v>
      </c>
      <c r="Q2358">
        <f>IF(O2358&gt;0, IF(Q2357+O2358*Variables!$B$5&lt;Variables!$B$4, Q2357+O2358*Variables!$B$5, Variables!$B$4), IF(Q2357&gt;-O2358, Q2357+O2358/Variables!$B$5, 0))</f>
        <v>33.994128761221269</v>
      </c>
      <c r="R2358">
        <f>IF(O2358&gt;0, 0, IF(Q2357&gt;-O2358, 0, -O2358 - Q2357*Variables!$B$5))</f>
        <v>0</v>
      </c>
      <c r="S2358">
        <f t="shared" si="220"/>
        <v>0</v>
      </c>
      <c r="T2358">
        <f t="shared" si="221"/>
        <v>0</v>
      </c>
    </row>
    <row r="2359" spans="1:20" x14ac:dyDescent="0.3">
      <c r="A2359" s="3">
        <f t="shared" si="216"/>
        <v>43199</v>
      </c>
      <c r="B2359">
        <v>4</v>
      </c>
      <c r="C2359">
        <v>9</v>
      </c>
      <c r="D2359">
        <v>6</v>
      </c>
      <c r="E2359">
        <v>1</v>
      </c>
      <c r="F2359" s="1">
        <f>VLOOKUP(A2359,Weather!$A$1:$E$366, 5)</f>
        <v>0.35897435897435875</v>
      </c>
      <c r="G2359" s="1">
        <f>VLOOKUP(D2359, Spring!$A$1:$E$25, 2)</f>
        <v>389.38053097345102</v>
      </c>
      <c r="H2359" s="1">
        <f>VLOOKUP(D2359, Spring!$A$1:$E$25, 3)</f>
        <v>340.20659833439998</v>
      </c>
      <c r="I2359" s="1">
        <f>VLOOKUP(D2359, Spring!$A$1:$E$25, 5)</f>
        <v>264.16853094705402</v>
      </c>
      <c r="J2359" s="1">
        <f t="shared" si="217"/>
        <v>357.85877928175165</v>
      </c>
      <c r="K2359" s="47">
        <f t="shared" si="218"/>
        <v>6.6948305854068373</v>
      </c>
      <c r="L2359" s="48">
        <f>Solar!K2376/1000*Variables!$B$3</f>
        <v>0</v>
      </c>
      <c r="M2359" s="1">
        <f>IF(E2359=1, VLOOKUP(D2359, Sheet1!$E$2:$G$26, 2), Sheet1!$G$3)</f>
        <v>0.18618000000000001</v>
      </c>
      <c r="N2359" s="1">
        <f>'Electricity Rates'!$J$3</f>
        <v>0.19270000000000001</v>
      </c>
      <c r="O2359" s="145">
        <f>L2359-K2359</f>
        <v>-6.6948305854068373</v>
      </c>
      <c r="P2359">
        <f t="shared" si="219"/>
        <v>1.2900938538078977</v>
      </c>
      <c r="Q2359">
        <f>IF(O2359&gt;0, IF(Q2358+O2359*Variables!$B$5&lt;Variables!$B$4, Q2358+O2359*Variables!$B$5, Variables!$B$4), IF(Q2358&gt;-O2359, Q2358+O2359/Variables!$B$5, 0))</f>
        <v>26.871968563979951</v>
      </c>
      <c r="R2359">
        <f>IF(O2359&gt;0, 0, IF(Q2358&gt;-O2359, 0, -O2359 - Q2358*Variables!$B$5))</f>
        <v>0</v>
      </c>
      <c r="S2359">
        <f t="shared" si="220"/>
        <v>0</v>
      </c>
      <c r="T2359">
        <f t="shared" si="221"/>
        <v>0</v>
      </c>
    </row>
    <row r="2360" spans="1:20" x14ac:dyDescent="0.3">
      <c r="A2360" s="3">
        <f t="shared" si="216"/>
        <v>43199</v>
      </c>
      <c r="B2360">
        <v>4</v>
      </c>
      <c r="C2360">
        <v>9</v>
      </c>
      <c r="D2360">
        <v>7</v>
      </c>
      <c r="E2360">
        <v>1</v>
      </c>
      <c r="F2360" s="1">
        <f>VLOOKUP(A2360,Weather!$A$1:$E$366, 5)</f>
        <v>0.35897435897435875</v>
      </c>
      <c r="G2360" s="1">
        <f>VLOOKUP(D2360, Spring!$A$1:$E$25, 2)</f>
        <v>623.89380530973403</v>
      </c>
      <c r="H2360" s="1">
        <f>VLOOKUP(D2360, Spring!$A$1:$E$25, 3)</f>
        <v>374.47950032030701</v>
      </c>
      <c r="I2360" s="1">
        <f>VLOOKUP(D2360, Spring!$A$1:$E$25, 5)</f>
        <v>251.18725224694799</v>
      </c>
      <c r="J2360" s="1">
        <f t="shared" si="217"/>
        <v>464.01284057292179</v>
      </c>
      <c r="K2360" s="47">
        <f t="shared" si="218"/>
        <v>8.6807632980921898</v>
      </c>
      <c r="L2360" s="48">
        <f>Solar!K2377/1000*Variables!$B$3</f>
        <v>2.2856999999999998</v>
      </c>
      <c r="M2360" s="1">
        <f>IF(E2360=1, VLOOKUP(D2360, Sheet1!$E$2:$G$26, 2), Sheet1!$G$3)</f>
        <v>0.18618000000000001</v>
      </c>
      <c r="N2360" s="1">
        <f>'Electricity Rates'!$J$3</f>
        <v>0.19270000000000001</v>
      </c>
      <c r="O2360" s="145">
        <f>L2360-K2360</f>
        <v>-6.3950632980921895</v>
      </c>
      <c r="P2360">
        <f t="shared" si="219"/>
        <v>1.672783087542365</v>
      </c>
      <c r="Q2360">
        <f>IF(O2360&gt;0, IF(Q2359+O2360*Variables!$B$5&lt;Variables!$B$4, Q2359+O2360*Variables!$B$5, Variables!$B$4), IF(Q2359&gt;-O2360, Q2359+O2360/Variables!$B$5, 0))</f>
        <v>20.068709736222303</v>
      </c>
      <c r="R2360">
        <f>IF(O2360&gt;0, 0, IF(Q2359&gt;-O2360, 0, -O2360 - Q2359*Variables!$B$5))</f>
        <v>0</v>
      </c>
      <c r="S2360">
        <f t="shared" si="220"/>
        <v>0</v>
      </c>
      <c r="T2360">
        <f t="shared" si="221"/>
        <v>0</v>
      </c>
    </row>
    <row r="2361" spans="1:20" x14ac:dyDescent="0.3">
      <c r="A2361" s="3">
        <f t="shared" si="216"/>
        <v>43199</v>
      </c>
      <c r="B2361">
        <v>4</v>
      </c>
      <c r="C2361">
        <v>9</v>
      </c>
      <c r="D2361">
        <v>8</v>
      </c>
      <c r="E2361">
        <v>1</v>
      </c>
      <c r="F2361" s="1">
        <f>VLOOKUP(A2361,Weather!$A$1:$E$366, 5)</f>
        <v>0.35897435897435875</v>
      </c>
      <c r="G2361" s="1">
        <f>VLOOKUP(D2361, Spring!$A$1:$E$25, 2)</f>
        <v>871.68141592920301</v>
      </c>
      <c r="H2361" s="1">
        <f>VLOOKUP(D2361, Spring!$A$1:$E$25, 3)</f>
        <v>578.35522101217202</v>
      </c>
      <c r="I2361" s="1">
        <f>VLOOKUP(D2361, Spring!$A$1:$E$25, 5)</f>
        <v>268.91753993484798</v>
      </c>
      <c r="J2361" s="1">
        <f t="shared" si="217"/>
        <v>683.65180380290099</v>
      </c>
      <c r="K2361" s="47">
        <f t="shared" si="218"/>
        <v>12.789774265296634</v>
      </c>
      <c r="L2361" s="48">
        <f>Solar!K2378/1000*Variables!$B$3</f>
        <v>12.5389</v>
      </c>
      <c r="M2361" s="1">
        <f>IF(E2361=1, VLOOKUP(D2361, Sheet1!$E$2:$G$26, 2), Sheet1!$G$3)</f>
        <v>0.18618000000000001</v>
      </c>
      <c r="N2361" s="1">
        <f>'Electricity Rates'!$J$3</f>
        <v>0.19270000000000001</v>
      </c>
      <c r="O2361" s="145">
        <f>L2361-K2361</f>
        <v>-0.25087426529663404</v>
      </c>
      <c r="P2361">
        <f t="shared" si="219"/>
        <v>2.4645895009226617</v>
      </c>
      <c r="Q2361">
        <f>IF(O2361&gt;0, IF(Q2360+O2361*Variables!$B$5&lt;Variables!$B$4, Q2360+O2361*Variables!$B$5, Variables!$B$4), IF(Q2360&gt;-O2361, Q2360+O2361/Variables!$B$5, 0))</f>
        <v>19.801822219949287</v>
      </c>
      <c r="R2361">
        <f>IF(O2361&gt;0, 0, IF(Q2360&gt;-O2361, 0, -O2361 - Q2360*Variables!$B$5))</f>
        <v>0</v>
      </c>
      <c r="S2361">
        <f t="shared" si="220"/>
        <v>0</v>
      </c>
      <c r="T2361">
        <f t="shared" si="221"/>
        <v>0</v>
      </c>
    </row>
    <row r="2362" spans="1:20" x14ac:dyDescent="0.3">
      <c r="A2362" s="3">
        <f t="shared" si="216"/>
        <v>43199</v>
      </c>
      <c r="B2362">
        <v>4</v>
      </c>
      <c r="C2362">
        <v>9</v>
      </c>
      <c r="D2362">
        <v>9</v>
      </c>
      <c r="E2362">
        <v>1</v>
      </c>
      <c r="F2362" s="1">
        <f>VLOOKUP(A2362,Weather!$A$1:$E$366, 5)</f>
        <v>0.35897435897435875</v>
      </c>
      <c r="G2362" s="1">
        <f>VLOOKUP(D2362, Spring!$A$1:$E$25, 2)</f>
        <v>1137.1681415929199</v>
      </c>
      <c r="H2362" s="1">
        <f>VLOOKUP(D2362, Spring!$A$1:$E$25, 3)</f>
        <v>786.77530429212004</v>
      </c>
      <c r="I2362" s="1">
        <f>VLOOKUP(D2362, Spring!$A$1:$E$25, 5)</f>
        <v>317.33977000667198</v>
      </c>
      <c r="J2362" s="1">
        <f t="shared" si="217"/>
        <v>912.55734845138147</v>
      </c>
      <c r="K2362" s="47">
        <f t="shared" si="218"/>
        <v>17.07214465888503</v>
      </c>
      <c r="L2362" s="48">
        <f>Solar!K2379/1000*Variables!$B$3</f>
        <v>21.436850000000003</v>
      </c>
      <c r="M2362" s="1">
        <f>IF(E2362=1, VLOOKUP(D2362, Sheet1!$E$2:$G$26, 2), Sheet1!$G$3)</f>
        <v>0.20441999999999999</v>
      </c>
      <c r="N2362" s="1">
        <f>'Electricity Rates'!$J$3</f>
        <v>0.19270000000000001</v>
      </c>
      <c r="O2362" s="145">
        <f>L2362-K2362</f>
        <v>4.3647053411149734</v>
      </c>
      <c r="P2362">
        <f t="shared" si="219"/>
        <v>3.2898022757671455</v>
      </c>
      <c r="Q2362">
        <f>IF(O2362&gt;0, IF(Q2361+O2362*Variables!$B$5&lt;Variables!$B$4, Q2361+O2362*Variables!$B$5, Variables!$B$4), IF(Q2361&gt;-O2362, Q2361+O2362/Variables!$B$5, 0))</f>
        <v>23.904645240597361</v>
      </c>
      <c r="R2362">
        <f>IF(O2362&gt;0, 0, IF(Q2361&gt;-O2362, 0, -O2362 - Q2361*Variables!$B$5))</f>
        <v>0</v>
      </c>
      <c r="S2362">
        <f t="shared" si="220"/>
        <v>0</v>
      </c>
      <c r="T2362">
        <f t="shared" si="221"/>
        <v>0</v>
      </c>
    </row>
    <row r="2363" spans="1:20" x14ac:dyDescent="0.3">
      <c r="A2363" s="3">
        <f t="shared" si="216"/>
        <v>43199</v>
      </c>
      <c r="B2363">
        <v>4</v>
      </c>
      <c r="C2363">
        <v>9</v>
      </c>
      <c r="D2363">
        <v>10</v>
      </c>
      <c r="E2363">
        <v>1</v>
      </c>
      <c r="F2363" s="1">
        <f>VLOOKUP(A2363,Weather!$A$1:$E$366, 5)</f>
        <v>0.35897435897435875</v>
      </c>
      <c r="G2363" s="1">
        <f>VLOOKUP(D2363, Spring!$A$1:$E$25, 2)</f>
        <v>1207.9646017699099</v>
      </c>
      <c r="H2363" s="1">
        <f>VLOOKUP(D2363, Spring!$A$1:$E$25, 3)</f>
        <v>923.64670083279998</v>
      </c>
      <c r="I2363" s="1">
        <f>VLOOKUP(D2363, Spring!$A$1:$E$25, 5)</f>
        <v>339.44621060481097</v>
      </c>
      <c r="J2363" s="1">
        <f t="shared" si="217"/>
        <v>1025.7095370666343</v>
      </c>
      <c r="K2363" s="47">
        <f t="shared" si="218"/>
        <v>19.188998504604687</v>
      </c>
      <c r="L2363" s="48">
        <f>Solar!K2380/1000*Variables!$B$3</f>
        <v>16.811400000000003</v>
      </c>
      <c r="M2363" s="1">
        <f>IF(E2363=1, VLOOKUP(D2363, Sheet1!$E$2:$G$26, 2), Sheet1!$G$3)</f>
        <v>0.20441999999999999</v>
      </c>
      <c r="N2363" s="1">
        <f>'Electricity Rates'!$J$3</f>
        <v>0.19270000000000001</v>
      </c>
      <c r="O2363" s="145">
        <f>L2363-K2363</f>
        <v>-2.3775985046046841</v>
      </c>
      <c r="P2363">
        <f t="shared" si="219"/>
        <v>3.6977200118373235</v>
      </c>
      <c r="Q2363">
        <f>IF(O2363&gt;0, IF(Q2362+O2363*Variables!$B$5&lt;Variables!$B$4, Q2362+O2363*Variables!$B$5, Variables!$B$4), IF(Q2362&gt;-O2363, Q2362+O2363/Variables!$B$5, 0))</f>
        <v>21.375285129315781</v>
      </c>
      <c r="R2363">
        <f>IF(O2363&gt;0, 0, IF(Q2362&gt;-O2363, 0, -O2363 - Q2362*Variables!$B$5))</f>
        <v>0</v>
      </c>
      <c r="S2363">
        <f t="shared" si="220"/>
        <v>0</v>
      </c>
      <c r="T2363">
        <f t="shared" si="221"/>
        <v>0</v>
      </c>
    </row>
    <row r="2364" spans="1:20" x14ac:dyDescent="0.3">
      <c r="A2364" s="3">
        <f t="shared" si="216"/>
        <v>43199</v>
      </c>
      <c r="B2364">
        <v>4</v>
      </c>
      <c r="C2364">
        <v>9</v>
      </c>
      <c r="D2364">
        <v>11</v>
      </c>
      <c r="E2364">
        <v>1</v>
      </c>
      <c r="F2364" s="1">
        <f>VLOOKUP(A2364,Weather!$A$1:$E$366, 5)</f>
        <v>0.35897435897435875</v>
      </c>
      <c r="G2364" s="1">
        <f>VLOOKUP(D2364, Spring!$A$1:$E$25, 2)</f>
        <v>1274.3362831858401</v>
      </c>
      <c r="H2364" s="1">
        <f>VLOOKUP(D2364, Spring!$A$1:$E$25, 3)</f>
        <v>962.46396540679098</v>
      </c>
      <c r="I2364" s="1">
        <f>VLOOKUP(D2364, Spring!$A$1:$E$25, 5)</f>
        <v>352.80034538247099</v>
      </c>
      <c r="J2364" s="1">
        <f t="shared" si="217"/>
        <v>1074.4181307633726</v>
      </c>
      <c r="K2364" s="47">
        <f t="shared" si="218"/>
        <v>20.100240038227465</v>
      </c>
      <c r="L2364" s="48">
        <f>Solar!K2381/1000*Variables!$B$3</f>
        <v>23.813200000000002</v>
      </c>
      <c r="M2364" s="1">
        <f>IF(E2364=1, VLOOKUP(D2364, Sheet1!$E$2:$G$26, 2), Sheet1!$G$3)</f>
        <v>0.20441999999999999</v>
      </c>
      <c r="N2364" s="1">
        <f>'Electricity Rates'!$J$3</f>
        <v>0.19270000000000001</v>
      </c>
      <c r="O2364" s="145">
        <f>L2364-K2364</f>
        <v>3.7129599617725368</v>
      </c>
      <c r="P2364">
        <f t="shared" si="219"/>
        <v>3.8733162553664329</v>
      </c>
      <c r="Q2364">
        <f>IF(O2364&gt;0, IF(Q2363+O2364*Variables!$B$5&lt;Variables!$B$4, Q2363+O2364*Variables!$B$5, Variables!$B$4), IF(Q2363&gt;-O2364, Q2363+O2364/Variables!$B$5, 0))</f>
        <v>24.865467493381967</v>
      </c>
      <c r="R2364">
        <f>IF(O2364&gt;0, 0, IF(Q2363&gt;-O2364, 0, -O2364 - Q2363*Variables!$B$5))</f>
        <v>0</v>
      </c>
      <c r="S2364">
        <f t="shared" si="220"/>
        <v>0</v>
      </c>
      <c r="T2364">
        <f t="shared" si="221"/>
        <v>0</v>
      </c>
    </row>
    <row r="2365" spans="1:20" x14ac:dyDescent="0.3">
      <c r="A2365" s="3">
        <f t="shared" si="216"/>
        <v>43199</v>
      </c>
      <c r="B2365">
        <v>4</v>
      </c>
      <c r="C2365">
        <v>9</v>
      </c>
      <c r="D2365">
        <v>12</v>
      </c>
      <c r="E2365">
        <v>1</v>
      </c>
      <c r="F2365" s="1">
        <f>VLOOKUP(A2365,Weather!$A$1:$E$366, 5)</f>
        <v>0.35897435897435875</v>
      </c>
      <c r="G2365" s="1">
        <f>VLOOKUP(D2365, Spring!$A$1:$E$25, 2)</f>
        <v>1314.1592920353901</v>
      </c>
      <c r="H2365" s="1">
        <f>VLOOKUP(D2365, Spring!$A$1:$E$25, 3)</f>
        <v>983.10377962844302</v>
      </c>
      <c r="I2365" s="1">
        <f>VLOOKUP(D2365, Spring!$A$1:$E$25, 5)</f>
        <v>344.20503159464602</v>
      </c>
      <c r="J2365" s="1">
        <f t="shared" si="217"/>
        <v>1101.9442199796547</v>
      </c>
      <c r="K2365" s="47">
        <f t="shared" si="218"/>
        <v>20.615198772373017</v>
      </c>
      <c r="L2365" s="48">
        <f>Solar!K2382/1000*Variables!$B$3</f>
        <v>34.521099999999997</v>
      </c>
      <c r="M2365" s="1">
        <f>IF(E2365=1, VLOOKUP(D2365, Sheet1!$E$2:$G$26, 2), Sheet1!$G$3)</f>
        <v>0.20441999999999999</v>
      </c>
      <c r="N2365" s="1">
        <f>'Electricity Rates'!$J$3</f>
        <v>0.19270000000000001</v>
      </c>
      <c r="O2365" s="145">
        <f>L2365-K2365</f>
        <v>13.90590122762698</v>
      </c>
      <c r="P2365">
        <f t="shared" si="219"/>
        <v>3.9725488034362804</v>
      </c>
      <c r="Q2365">
        <f>IF(O2365&gt;0, IF(Q2364+O2365*Variables!$B$5&lt;Variables!$B$4, Q2364+O2365*Variables!$B$5, Variables!$B$4), IF(Q2364&gt;-O2365, Q2364+O2365/Variables!$B$5, 0))</f>
        <v>37.937014647351326</v>
      </c>
      <c r="R2365">
        <f>IF(O2365&gt;0, 0, IF(Q2364&gt;-O2365, 0, -O2365 - Q2364*Variables!$B$5))</f>
        <v>0</v>
      </c>
      <c r="S2365">
        <f t="shared" si="220"/>
        <v>0</v>
      </c>
      <c r="T2365">
        <f t="shared" si="221"/>
        <v>0</v>
      </c>
    </row>
    <row r="2366" spans="1:20" x14ac:dyDescent="0.3">
      <c r="A2366" s="3">
        <f t="shared" si="216"/>
        <v>43199</v>
      </c>
      <c r="B2366">
        <v>4</v>
      </c>
      <c r="C2366">
        <v>9</v>
      </c>
      <c r="D2366">
        <v>13</v>
      </c>
      <c r="E2366">
        <v>1</v>
      </c>
      <c r="F2366" s="1">
        <f>VLOOKUP(A2366,Weather!$A$1:$E$366, 5)</f>
        <v>0.35897435897435875</v>
      </c>
      <c r="G2366" s="1">
        <f>VLOOKUP(D2366, Spring!$A$1:$E$25, 2)</f>
        <v>1362.8318584070701</v>
      </c>
      <c r="H2366" s="1">
        <f>VLOOKUP(D2366, Spring!$A$1:$E$25, 3)</f>
        <v>999.59961563100603</v>
      </c>
      <c r="I2366" s="1">
        <f>VLOOKUP(D2366, Spring!$A$1:$E$25, 5)</f>
        <v>326.84269398328001</v>
      </c>
      <c r="J2366" s="1">
        <f t="shared" si="217"/>
        <v>1129.9906771403623</v>
      </c>
      <c r="K2366" s="47">
        <f t="shared" si="218"/>
        <v>21.139892562444807</v>
      </c>
      <c r="L2366" s="48">
        <f>Solar!K2383/1000*Variables!$B$3</f>
        <v>40.445949999999996</v>
      </c>
      <c r="M2366" s="1">
        <f>IF(E2366=1, VLOOKUP(D2366, Sheet1!$E$2:$G$26, 2), Sheet1!$G$3)</f>
        <v>0.20441999999999999</v>
      </c>
      <c r="N2366" s="1">
        <f>'Electricity Rates'!$J$3</f>
        <v>0.19270000000000001</v>
      </c>
      <c r="O2366" s="145">
        <f>L2366-K2366</f>
        <v>19.306057437555189</v>
      </c>
      <c r="P2366">
        <f t="shared" si="219"/>
        <v>4.0736572967831144</v>
      </c>
      <c r="Q2366">
        <f>IF(O2366&gt;0, IF(Q2365+O2366*Variables!$B$5&lt;Variables!$B$4, Q2365+O2366*Variables!$B$5, Variables!$B$4), IF(Q2365&gt;-O2366, Q2365+O2366/Variables!$B$5, 0))</f>
        <v>56.084708638653204</v>
      </c>
      <c r="R2366">
        <f>IF(O2366&gt;0, 0, IF(Q2365&gt;-O2366, 0, -O2366 - Q2365*Variables!$B$5))</f>
        <v>0</v>
      </c>
      <c r="S2366">
        <f t="shared" si="220"/>
        <v>0</v>
      </c>
      <c r="T2366">
        <f t="shared" si="221"/>
        <v>0</v>
      </c>
    </row>
    <row r="2367" spans="1:20" x14ac:dyDescent="0.3">
      <c r="A2367" s="3">
        <f t="shared" si="216"/>
        <v>43199</v>
      </c>
      <c r="B2367">
        <v>4</v>
      </c>
      <c r="C2367">
        <v>9</v>
      </c>
      <c r="D2367">
        <v>14</v>
      </c>
      <c r="E2367">
        <v>1</v>
      </c>
      <c r="F2367" s="1">
        <f>VLOOKUP(A2367,Weather!$A$1:$E$366, 5)</f>
        <v>0.35897435897435875</v>
      </c>
      <c r="G2367" s="1">
        <f>VLOOKUP(D2367, Spring!$A$1:$E$25, 2)</f>
        <v>1402.65486725663</v>
      </c>
      <c r="H2367" s="1">
        <f>VLOOKUP(D2367, Spring!$A$1:$E$25, 3)</f>
        <v>1011.55108904548</v>
      </c>
      <c r="I2367" s="1">
        <f>VLOOKUP(D2367, Spring!$A$1:$E$25, 5)</f>
        <v>309.49016837395499</v>
      </c>
      <c r="J2367" s="1">
        <f t="shared" si="217"/>
        <v>1151.9473171212774</v>
      </c>
      <c r="K2367" s="47">
        <f t="shared" si="218"/>
        <v>21.550657907344345</v>
      </c>
      <c r="L2367" s="48">
        <f>Solar!K2384/1000*Variables!$B$3</f>
        <v>38.712899999999998</v>
      </c>
      <c r="M2367" s="1">
        <f>IF(E2367=1, VLOOKUP(D2367, Sheet1!$E$2:$G$26, 2), Sheet1!$G$3)</f>
        <v>0.20441999999999999</v>
      </c>
      <c r="N2367" s="1">
        <f>'Electricity Rates'!$J$3</f>
        <v>0.19270000000000001</v>
      </c>
      <c r="O2367" s="145">
        <f>L2367-K2367</f>
        <v>17.162242092655653</v>
      </c>
      <c r="P2367">
        <f t="shared" si="219"/>
        <v>4.1528117787452556</v>
      </c>
      <c r="Q2367">
        <f>IF(O2367&gt;0, IF(Q2366+O2367*Variables!$B$5&lt;Variables!$B$4, Q2366+O2367*Variables!$B$5, Variables!$B$4), IF(Q2366&gt;-O2367, Q2366+O2367/Variables!$B$5, 0))</f>
        <v>72.217216205749509</v>
      </c>
      <c r="R2367">
        <f>IF(O2367&gt;0, 0, IF(Q2366&gt;-O2367, 0, -O2367 - Q2366*Variables!$B$5))</f>
        <v>0</v>
      </c>
      <c r="S2367">
        <f t="shared" si="220"/>
        <v>0</v>
      </c>
      <c r="T2367">
        <f t="shared" si="221"/>
        <v>0</v>
      </c>
    </row>
    <row r="2368" spans="1:20" x14ac:dyDescent="0.3">
      <c r="A2368" s="3">
        <f t="shared" si="216"/>
        <v>43199</v>
      </c>
      <c r="B2368">
        <v>4</v>
      </c>
      <c r="C2368">
        <v>9</v>
      </c>
      <c r="D2368">
        <v>15</v>
      </c>
      <c r="E2368">
        <v>1</v>
      </c>
      <c r="F2368" s="1">
        <f>VLOOKUP(A2368,Weather!$A$1:$E$366, 5)</f>
        <v>0.35897435897435875</v>
      </c>
      <c r="G2368" s="1">
        <f>VLOOKUP(D2368, Spring!$A$1:$E$25, 2)</f>
        <v>1371.6814159292001</v>
      </c>
      <c r="H2368" s="1">
        <f>VLOOKUP(D2368, Spring!$A$1:$E$25, 3)</f>
        <v>1005.48526585522</v>
      </c>
      <c r="I2368" s="1">
        <f>VLOOKUP(D2368, Spring!$A$1:$E$25, 5)</f>
        <v>300.89485458612899</v>
      </c>
      <c r="J2368" s="1">
        <f t="shared" si="217"/>
        <v>1136.9402940869049</v>
      </c>
      <c r="K2368" s="47">
        <f t="shared" si="218"/>
        <v>21.269906162178081</v>
      </c>
      <c r="L2368" s="48">
        <f>Solar!K2385/1000*Variables!$B$3</f>
        <v>31.473250000000004</v>
      </c>
      <c r="M2368" s="1">
        <f>IF(E2368=1, VLOOKUP(D2368, Sheet1!$E$2:$G$26, 2), Sheet1!$G$3)</f>
        <v>0.20441999999999999</v>
      </c>
      <c r="N2368" s="1">
        <f>'Electricity Rates'!$J$3</f>
        <v>0.19270000000000001</v>
      </c>
      <c r="O2368" s="145">
        <f>L2368-K2368</f>
        <v>10.203343837821922</v>
      </c>
      <c r="P2368">
        <f t="shared" si="219"/>
        <v>4.0987109174517169</v>
      </c>
      <c r="Q2368">
        <f>IF(O2368&gt;0, IF(Q2367+O2368*Variables!$B$5&lt;Variables!$B$4, Q2367+O2368*Variables!$B$5, Variables!$B$4), IF(Q2367&gt;-O2368, Q2367+O2368/Variables!$B$5, 0))</f>
        <v>81.808359413302114</v>
      </c>
      <c r="R2368">
        <f>IF(O2368&gt;0, 0, IF(Q2367&gt;-O2368, 0, -O2368 - Q2367*Variables!$B$5))</f>
        <v>0</v>
      </c>
      <c r="S2368">
        <f t="shared" si="220"/>
        <v>0</v>
      </c>
      <c r="T2368">
        <f t="shared" si="221"/>
        <v>0</v>
      </c>
    </row>
    <row r="2369" spans="1:20" x14ac:dyDescent="0.3">
      <c r="A2369" s="3">
        <f t="shared" si="216"/>
        <v>43199</v>
      </c>
      <c r="B2369">
        <v>4</v>
      </c>
      <c r="C2369">
        <v>9</v>
      </c>
      <c r="D2369">
        <v>16</v>
      </c>
      <c r="E2369">
        <v>1</v>
      </c>
      <c r="F2369" s="1">
        <f>VLOOKUP(A2369,Weather!$A$1:$E$366, 5)</f>
        <v>0.35897435897435875</v>
      </c>
      <c r="G2369" s="1">
        <f>VLOOKUP(D2369, Spring!$A$1:$E$25, 2)</f>
        <v>1283.1858407079601</v>
      </c>
      <c r="H2369" s="1">
        <f>VLOOKUP(D2369, Spring!$A$1:$E$25, 3)</f>
        <v>954.93673926969905</v>
      </c>
      <c r="I2369" s="1">
        <f>VLOOKUP(D2369, Spring!$A$1:$E$25, 5)</f>
        <v>270.36971623690101</v>
      </c>
      <c r="J2369" s="1">
        <f t="shared" si="217"/>
        <v>1072.7697500424081</v>
      </c>
      <c r="K2369" s="47">
        <f t="shared" si="218"/>
        <v>20.06940209235044</v>
      </c>
      <c r="L2369" s="48">
        <f>Solar!K2386/1000*Variables!$B$3</f>
        <v>25.875150000000001</v>
      </c>
      <c r="M2369" s="1">
        <f>IF(E2369=1, VLOOKUP(D2369, Sheet1!$E$2:$G$26, 2), Sheet1!$G$3)</f>
        <v>0.20441999999999999</v>
      </c>
      <c r="N2369" s="1">
        <f>'Electricity Rates'!$J$3</f>
        <v>0.19270000000000001</v>
      </c>
      <c r="O2369" s="145">
        <f>L2369-K2369</f>
        <v>5.8057479076495611</v>
      </c>
      <c r="P2369">
        <f t="shared" si="219"/>
        <v>3.8673737831959301</v>
      </c>
      <c r="Q2369">
        <f>IF(O2369&gt;0, IF(Q2368+O2369*Variables!$B$5&lt;Variables!$B$4, Q2368+O2369*Variables!$B$5, Variables!$B$4), IF(Q2368&gt;-O2369, Q2368+O2369/Variables!$B$5, 0))</f>
        <v>87.265762446492701</v>
      </c>
      <c r="R2369">
        <f>IF(O2369&gt;0, 0, IF(Q2368&gt;-O2369, 0, -O2369 - Q2368*Variables!$B$5))</f>
        <v>0</v>
      </c>
      <c r="S2369">
        <f t="shared" si="220"/>
        <v>0</v>
      </c>
      <c r="T2369">
        <f t="shared" si="221"/>
        <v>0</v>
      </c>
    </row>
    <row r="2370" spans="1:20" x14ac:dyDescent="0.3">
      <c r="A2370" s="3">
        <f t="shared" si="216"/>
        <v>43199</v>
      </c>
      <c r="B2370">
        <v>4</v>
      </c>
      <c r="C2370">
        <v>9</v>
      </c>
      <c r="D2370">
        <v>17</v>
      </c>
      <c r="E2370">
        <v>1</v>
      </c>
      <c r="F2370" s="1">
        <f>VLOOKUP(A2370,Weather!$A$1:$E$366, 5)</f>
        <v>0.35897435897435875</v>
      </c>
      <c r="G2370" s="1">
        <f>VLOOKUP(D2370, Spring!$A$1:$E$25, 2)</f>
        <v>973.45132743362797</v>
      </c>
      <c r="H2370" s="1">
        <f>VLOOKUP(D2370, Spring!$A$1:$E$25, 3)</f>
        <v>850.97693786034597</v>
      </c>
      <c r="I2370" s="1">
        <f>VLOOKUP(D2370, Spring!$A$1:$E$25, 5)</f>
        <v>257.39334353781499</v>
      </c>
      <c r="J2370" s="1">
        <f t="shared" si="217"/>
        <v>894.94210334819081</v>
      </c>
      <c r="K2370" s="47">
        <f t="shared" si="218"/>
        <v>16.742598232993299</v>
      </c>
      <c r="L2370" s="48">
        <f>Solar!K2387/1000*Variables!$B$3</f>
        <v>15.156899999999998</v>
      </c>
      <c r="M2370" s="1">
        <f>IF(E2370=1, VLOOKUP(D2370, Sheet1!$E$2:$G$26, 2), Sheet1!$G$3)</f>
        <v>0.20441999999999999</v>
      </c>
      <c r="N2370" s="1">
        <f>'Electricity Rates'!$J$3</f>
        <v>0.19270000000000001</v>
      </c>
      <c r="O2370" s="145">
        <f>L2370-K2370</f>
        <v>-1.5856982329933</v>
      </c>
      <c r="P2370">
        <f t="shared" si="219"/>
        <v>3.2262986794978086</v>
      </c>
      <c r="Q2370">
        <f>IF(O2370&gt;0, IF(Q2369+O2370*Variables!$B$5&lt;Variables!$B$4, Q2369+O2370*Variables!$B$5, Variables!$B$4), IF(Q2369&gt;-O2370, Q2369+O2370/Variables!$B$5, 0))</f>
        <v>85.57884943267004</v>
      </c>
      <c r="R2370">
        <f>IF(O2370&gt;0, 0, IF(Q2369&gt;-O2370, 0, -O2370 - Q2369*Variables!$B$5))</f>
        <v>0</v>
      </c>
      <c r="S2370">
        <f t="shared" si="220"/>
        <v>0</v>
      </c>
      <c r="T2370">
        <f t="shared" si="221"/>
        <v>0</v>
      </c>
    </row>
    <row r="2371" spans="1:20" x14ac:dyDescent="0.3">
      <c r="A2371" s="3">
        <f t="shared" ref="A2371:A2434" si="222">DATE(2018, B2371, C2371)</f>
        <v>43199</v>
      </c>
      <c r="B2371">
        <v>4</v>
      </c>
      <c r="C2371">
        <v>9</v>
      </c>
      <c r="D2371">
        <v>18</v>
      </c>
      <c r="E2371">
        <v>1</v>
      </c>
      <c r="F2371" s="1">
        <f>VLOOKUP(A2371,Weather!$A$1:$E$366, 5)</f>
        <v>0.35897435897435875</v>
      </c>
      <c r="G2371" s="1">
        <f>VLOOKUP(D2371, Spring!$A$1:$E$25, 2)</f>
        <v>690.26548672566298</v>
      </c>
      <c r="H2371" s="1">
        <f>VLOOKUP(D2371, Spring!$A$1:$E$25, 3)</f>
        <v>590.923299339663</v>
      </c>
      <c r="I2371" s="1">
        <f>VLOOKUP(D2371, Spring!$A$1:$E$25, 5)</f>
        <v>248.81274775305101</v>
      </c>
      <c r="J2371" s="1">
        <f t="shared" ref="J2371:J2434" si="223">IF(E2371=0, I2371, H2371 + (G2371-H2371)*F2371)</f>
        <v>626.58459737566295</v>
      </c>
      <c r="K2371" s="47">
        <f t="shared" ref="K2371:K2434" si="224">J2371*1000/53453</f>
        <v>11.722159605179559</v>
      </c>
      <c r="L2371" s="48">
        <f>Solar!K2388/1000*Variables!$B$3</f>
        <v>5.3488500000000005</v>
      </c>
      <c r="M2371" s="1">
        <f>IF(E2371=1, VLOOKUP(D2371, Sheet1!$E$2:$G$26, 2), Sheet1!$G$3)</f>
        <v>0.20441999999999999</v>
      </c>
      <c r="N2371" s="1">
        <f>'Electricity Rates'!$J$3</f>
        <v>0.19270000000000001</v>
      </c>
      <c r="O2371" s="145">
        <f>L2371-K2371</f>
        <v>-6.3733096051795588</v>
      </c>
      <c r="P2371">
        <f t="shared" ref="P2371:P2434" si="225">N2371*K2371</f>
        <v>2.2588601559181014</v>
      </c>
      <c r="Q2371">
        <f>IF(O2371&gt;0, IF(Q2370+O2371*Variables!$B$5&lt;Variables!$B$4, Q2370+O2371*Variables!$B$5, Variables!$B$4), IF(Q2370&gt;-O2371, Q2370+O2371/Variables!$B$5, 0))</f>
        <v>78.798732831415194</v>
      </c>
      <c r="R2371">
        <f>IF(O2371&gt;0, 0, IF(Q2370&gt;-O2371, 0, -O2371 - Q2370*Variables!$B$5))</f>
        <v>0</v>
      </c>
      <c r="S2371">
        <f t="shared" ref="S2371:S2434" si="226">R2371*M2371</f>
        <v>0</v>
      </c>
      <c r="T2371">
        <f t="shared" ref="T2371:T2434" si="227">IF(AND(R2371&gt;0, M2371&gt;0.3), 1, 0)</f>
        <v>0</v>
      </c>
    </row>
    <row r="2372" spans="1:20" x14ac:dyDescent="0.3">
      <c r="A2372" s="3">
        <f t="shared" si="222"/>
        <v>43199</v>
      </c>
      <c r="B2372">
        <v>4</v>
      </c>
      <c r="C2372">
        <v>9</v>
      </c>
      <c r="D2372">
        <v>19</v>
      </c>
      <c r="E2372">
        <v>1</v>
      </c>
      <c r="F2372" s="1">
        <f>VLOOKUP(A2372,Weather!$A$1:$E$366, 5)</f>
        <v>0.35897435897435875</v>
      </c>
      <c r="G2372" s="1">
        <f>VLOOKUP(D2372, Spring!$A$1:$E$25, 2)</f>
        <v>482.300884955752</v>
      </c>
      <c r="H2372" s="1">
        <f>VLOOKUP(D2372, Spring!$A$1:$E$25, 3)</f>
        <v>454.99679692504799</v>
      </c>
      <c r="I2372" s="1">
        <f>VLOOKUP(D2372, Spring!$A$1:$E$25, 5)</f>
        <v>266.52341143686903</v>
      </c>
      <c r="J2372" s="1">
        <f t="shared" si="223"/>
        <v>464.79826442324941</v>
      </c>
      <c r="K2372" s="47">
        <f t="shared" si="224"/>
        <v>8.6954570262333153</v>
      </c>
      <c r="L2372" s="48">
        <f>Solar!K2389/1000*Variables!$B$3</f>
        <v>0.35499999999999998</v>
      </c>
      <c r="M2372" s="1">
        <f>IF(E2372=1, VLOOKUP(D2372, Sheet1!$E$2:$G$26, 2), Sheet1!$G$3)</f>
        <v>0.20441999999999999</v>
      </c>
      <c r="N2372" s="1">
        <f>'Electricity Rates'!$J$3</f>
        <v>0.19270000000000001</v>
      </c>
      <c r="O2372" s="145">
        <f>L2372-K2372</f>
        <v>-8.3404570262333149</v>
      </c>
      <c r="P2372">
        <f t="shared" si="225"/>
        <v>1.67561456895516</v>
      </c>
      <c r="Q2372">
        <f>IF(O2372&gt;0, IF(Q2371+O2372*Variables!$B$5&lt;Variables!$B$4, Q2371+O2372*Variables!$B$5, Variables!$B$4), IF(Q2371&gt;-O2372, Q2371+O2372/Variables!$B$5, 0))</f>
        <v>69.925906207762736</v>
      </c>
      <c r="R2372">
        <f>IF(O2372&gt;0, 0, IF(Q2371&gt;-O2372, 0, -O2372 - Q2371*Variables!$B$5))</f>
        <v>0</v>
      </c>
      <c r="S2372">
        <f t="shared" si="226"/>
        <v>0</v>
      </c>
      <c r="T2372">
        <f t="shared" si="227"/>
        <v>0</v>
      </c>
    </row>
    <row r="2373" spans="1:20" x14ac:dyDescent="0.3">
      <c r="A2373" s="3">
        <f t="shared" si="222"/>
        <v>43199</v>
      </c>
      <c r="B2373">
        <v>4</v>
      </c>
      <c r="C2373">
        <v>9</v>
      </c>
      <c r="D2373">
        <v>20</v>
      </c>
      <c r="E2373">
        <v>1</v>
      </c>
      <c r="F2373" s="1">
        <f>VLOOKUP(A2373,Weather!$A$1:$E$366, 5)</f>
        <v>0.35897435897435875</v>
      </c>
      <c r="G2373" s="1">
        <f>VLOOKUP(D2373, Spring!$A$1:$E$25, 2)</f>
        <v>415.92920353982299</v>
      </c>
      <c r="H2373" s="1">
        <f>VLOOKUP(D2373, Spring!$A$1:$E$25, 3)</f>
        <v>371.98648067830999</v>
      </c>
      <c r="I2373" s="1">
        <f>VLOOKUP(D2373, Spring!$A$1:$E$25, 5)</f>
        <v>284.25369912476901</v>
      </c>
      <c r="J2373" s="1">
        <f t="shared" si="223"/>
        <v>387.76079144910955</v>
      </c>
      <c r="K2373" s="47">
        <f t="shared" si="224"/>
        <v>7.2542381428378118</v>
      </c>
      <c r="L2373" s="48">
        <f>Solar!K2390/1000*Variables!$B$3</f>
        <v>0</v>
      </c>
      <c r="M2373" s="1">
        <f>IF(E2373=1, VLOOKUP(D2373, Sheet1!$E$2:$G$26, 2), Sheet1!$G$3)</f>
        <v>0.20441999999999999</v>
      </c>
      <c r="N2373" s="1">
        <f>'Electricity Rates'!$J$3</f>
        <v>0.19270000000000001</v>
      </c>
      <c r="O2373" s="145">
        <f>L2373-K2373</f>
        <v>-7.2542381428378118</v>
      </c>
      <c r="P2373">
        <f t="shared" si="225"/>
        <v>1.3978916901248464</v>
      </c>
      <c r="Q2373">
        <f>IF(O2373&gt;0, IF(Q2372+O2373*Variables!$B$5&lt;Variables!$B$4, Q2372+O2373*Variables!$B$5, Variables!$B$4), IF(Q2372&gt;-O2373, Q2372+O2373/Variables!$B$5, 0))</f>
        <v>62.208631587722508</v>
      </c>
      <c r="R2373">
        <f>IF(O2373&gt;0, 0, IF(Q2372&gt;-O2373, 0, -O2373 - Q2372*Variables!$B$5))</f>
        <v>0</v>
      </c>
      <c r="S2373">
        <f t="shared" si="226"/>
        <v>0</v>
      </c>
      <c r="T2373">
        <f t="shared" si="227"/>
        <v>0</v>
      </c>
    </row>
    <row r="2374" spans="1:20" x14ac:dyDescent="0.3">
      <c r="A2374" s="3">
        <f t="shared" si="222"/>
        <v>43199</v>
      </c>
      <c r="B2374">
        <v>4</v>
      </c>
      <c r="C2374">
        <v>9</v>
      </c>
      <c r="D2374">
        <v>21</v>
      </c>
      <c r="E2374">
        <v>1</v>
      </c>
      <c r="F2374" s="1">
        <f>VLOOKUP(A2374,Weather!$A$1:$E$366, 5)</f>
        <v>0.35897435897435875</v>
      </c>
      <c r="G2374" s="1">
        <f>VLOOKUP(D2374, Spring!$A$1:$E$25, 2)</f>
        <v>371.68141592920301</v>
      </c>
      <c r="H2374" s="1">
        <f>VLOOKUP(D2374, Spring!$A$1:$E$25, 3)</f>
        <v>318.10538116591903</v>
      </c>
      <c r="I2374" s="1">
        <f>VLOOKUP(D2374, Spring!$A$1:$E$25, 5)</f>
        <v>271.28223242670401</v>
      </c>
      <c r="J2374" s="1">
        <f t="shared" si="223"/>
        <v>337.33780390145688</v>
      </c>
      <c r="K2374" s="47">
        <f t="shared" si="224"/>
        <v>6.3109236881270814</v>
      </c>
      <c r="L2374" s="48">
        <f>Solar!K2391/1000*Variables!$B$3</f>
        <v>0</v>
      </c>
      <c r="M2374" s="1">
        <f>IF(E2374=1, VLOOKUP(D2374, Sheet1!$E$2:$G$26, 2), Sheet1!$G$3)</f>
        <v>0.20441999999999999</v>
      </c>
      <c r="N2374" s="1">
        <f>'Electricity Rates'!$J$3</f>
        <v>0.19270000000000001</v>
      </c>
      <c r="O2374" s="145">
        <f>L2374-K2374</f>
        <v>-6.3109236881270814</v>
      </c>
      <c r="P2374">
        <f t="shared" si="225"/>
        <v>1.2161149947020886</v>
      </c>
      <c r="Q2374">
        <f>IF(O2374&gt;0, IF(Q2373+O2374*Variables!$B$5&lt;Variables!$B$4, Q2373+O2374*Variables!$B$5, Variables!$B$4), IF(Q2373&gt;-O2374, Q2373+O2374/Variables!$B$5, 0))</f>
        <v>55.494882983331998</v>
      </c>
      <c r="R2374">
        <f>IF(O2374&gt;0, 0, IF(Q2373&gt;-O2374, 0, -O2374 - Q2373*Variables!$B$5))</f>
        <v>0</v>
      </c>
      <c r="S2374">
        <f t="shared" si="226"/>
        <v>0</v>
      </c>
      <c r="T2374">
        <f t="shared" si="227"/>
        <v>0</v>
      </c>
    </row>
    <row r="2375" spans="1:20" x14ac:dyDescent="0.3">
      <c r="A2375" s="3">
        <f t="shared" si="222"/>
        <v>43199</v>
      </c>
      <c r="B2375">
        <v>4</v>
      </c>
      <c r="C2375">
        <v>9</v>
      </c>
      <c r="D2375">
        <v>22</v>
      </c>
      <c r="E2375">
        <v>1</v>
      </c>
      <c r="F2375" s="1">
        <f>VLOOKUP(A2375,Weather!$A$1:$E$366, 5)</f>
        <v>0.35897435897435875</v>
      </c>
      <c r="G2375" s="1">
        <f>VLOOKUP(D2375, Spring!$A$1:$E$25, 2)</f>
        <v>345.13274336283098</v>
      </c>
      <c r="H2375" s="1">
        <f>VLOOKUP(D2375, Spring!$A$1:$E$25, 3)</f>
        <v>289.79820627802701</v>
      </c>
      <c r="I2375" s="1">
        <f>VLOOKUP(D2375, Spring!$A$1:$E$25, 5)</f>
        <v>275.85953137878198</v>
      </c>
      <c r="J2375" s="1">
        <f t="shared" si="223"/>
        <v>309.6618862571874</v>
      </c>
      <c r="K2375" s="47">
        <f t="shared" si="224"/>
        <v>5.7931619601741229</v>
      </c>
      <c r="L2375" s="48">
        <f>Solar!K2392/1000*Variables!$B$3</f>
        <v>0</v>
      </c>
      <c r="M2375" s="1">
        <f>IF(E2375=1, VLOOKUP(D2375, Sheet1!$E$2:$G$26, 2), Sheet1!$G$3)</f>
        <v>0.18618000000000001</v>
      </c>
      <c r="N2375" s="1">
        <f>'Electricity Rates'!$J$3</f>
        <v>0.19270000000000001</v>
      </c>
      <c r="O2375" s="145">
        <f>L2375-K2375</f>
        <v>-5.7931619601741229</v>
      </c>
      <c r="P2375">
        <f t="shared" si="225"/>
        <v>1.1163423097255536</v>
      </c>
      <c r="Q2375">
        <f>IF(O2375&gt;0, IF(Q2374+O2375*Variables!$B$5&lt;Variables!$B$4, Q2374+O2375*Variables!$B$5, Variables!$B$4), IF(Q2374&gt;-O2375, Q2374+O2375/Variables!$B$5, 0))</f>
        <v>49.331944727827612</v>
      </c>
      <c r="R2375">
        <f>IF(O2375&gt;0, 0, IF(Q2374&gt;-O2375, 0, -O2375 - Q2374*Variables!$B$5))</f>
        <v>0</v>
      </c>
      <c r="S2375">
        <f t="shared" si="226"/>
        <v>0</v>
      </c>
      <c r="T2375">
        <f t="shared" si="227"/>
        <v>0</v>
      </c>
    </row>
    <row r="2376" spans="1:20" x14ac:dyDescent="0.3">
      <c r="A2376" s="3">
        <f t="shared" si="222"/>
        <v>43199</v>
      </c>
      <c r="B2376">
        <v>4</v>
      </c>
      <c r="C2376">
        <v>9</v>
      </c>
      <c r="D2376">
        <v>23</v>
      </c>
      <c r="E2376">
        <v>1</v>
      </c>
      <c r="F2376" s="1">
        <f>VLOOKUP(A2376,Weather!$A$1:$E$366, 5)</f>
        <v>0.35897435897435875</v>
      </c>
      <c r="G2376" s="1">
        <f>VLOOKUP(D2376, Spring!$A$1:$E$25, 2)</f>
        <v>318.58407079646003</v>
      </c>
      <c r="H2376" s="1">
        <f>VLOOKUP(D2376, Spring!$A$1:$E$25, 3)</f>
        <v>270.57975656630401</v>
      </c>
      <c r="I2376" s="1">
        <f>VLOOKUP(D2376, Spring!$A$1:$E$25, 5)</f>
        <v>271.64527650221697</v>
      </c>
      <c r="J2376" s="1">
        <f t="shared" si="223"/>
        <v>287.81207449507798</v>
      </c>
      <c r="K2376" s="47">
        <f t="shared" si="224"/>
        <v>5.3843951601421436</v>
      </c>
      <c r="L2376" s="48">
        <f>Solar!K2393/1000*Variables!$B$3</f>
        <v>0</v>
      </c>
      <c r="M2376" s="1">
        <f>IF(E2376=1, VLOOKUP(D2376, Sheet1!$E$2:$G$26, 2), Sheet1!$G$3)</f>
        <v>0.18618000000000001</v>
      </c>
      <c r="N2376" s="1">
        <f>'Electricity Rates'!$J$3</f>
        <v>0.19270000000000001</v>
      </c>
      <c r="O2376" s="145">
        <f>L2376-K2376</f>
        <v>-5.3843951601421436</v>
      </c>
      <c r="P2376">
        <f t="shared" si="225"/>
        <v>1.0375729473593911</v>
      </c>
      <c r="Q2376">
        <f>IF(O2376&gt;0, IF(Q2375+O2376*Variables!$B$5&lt;Variables!$B$4, Q2375+O2376*Variables!$B$5, Variables!$B$4), IF(Q2375&gt;-O2376, Q2375+O2376/Variables!$B$5, 0))</f>
        <v>43.603864770229585</v>
      </c>
      <c r="R2376">
        <f>IF(O2376&gt;0, 0, IF(Q2375&gt;-O2376, 0, -O2376 - Q2375*Variables!$B$5))</f>
        <v>0</v>
      </c>
      <c r="S2376">
        <f t="shared" si="226"/>
        <v>0</v>
      </c>
      <c r="T2376">
        <f t="shared" si="227"/>
        <v>0</v>
      </c>
    </row>
    <row r="2377" spans="1:20" x14ac:dyDescent="0.3">
      <c r="A2377" s="3">
        <f t="shared" si="222"/>
        <v>43199</v>
      </c>
      <c r="B2377">
        <v>4</v>
      </c>
      <c r="C2377">
        <v>9</v>
      </c>
      <c r="D2377">
        <v>24</v>
      </c>
      <c r="E2377">
        <v>1</v>
      </c>
      <c r="F2377" s="1">
        <f>VLOOKUP(A2377,Weather!$A$1:$E$366, 5)</f>
        <v>0.35897435897435875</v>
      </c>
      <c r="G2377" s="1">
        <f>VLOOKUP(D2377, Spring!$A$1:$E$25, 2)</f>
        <v>287.61061946902601</v>
      </c>
      <c r="H2377" s="1">
        <f>VLOOKUP(D2377, Spring!$A$1:$E$25, 3)</f>
        <v>251.20115310698301</v>
      </c>
      <c r="I2377" s="1">
        <f>VLOOKUP(D2377, Spring!$A$1:$E$25, 5)</f>
        <v>267.465363632795</v>
      </c>
      <c r="J2377" s="1">
        <f t="shared" si="223"/>
        <v>264.27121795489586</v>
      </c>
      <c r="K2377" s="47">
        <f t="shared" si="224"/>
        <v>4.943992254034308</v>
      </c>
      <c r="L2377" s="48">
        <f>Solar!K2394/1000*Variables!$B$3</f>
        <v>0</v>
      </c>
      <c r="M2377" s="1">
        <f>IF(E2377=1, VLOOKUP(D2377, Sheet1!$E$2:$G$26, 2), Sheet1!$G$3)</f>
        <v>0.18618000000000001</v>
      </c>
      <c r="N2377" s="1">
        <f>'Electricity Rates'!$J$3</f>
        <v>0.19270000000000001</v>
      </c>
      <c r="O2377" s="145">
        <f>L2377-K2377</f>
        <v>-4.943992254034308</v>
      </c>
      <c r="P2377">
        <f t="shared" si="225"/>
        <v>0.95270730735241116</v>
      </c>
      <c r="Q2377">
        <f>IF(O2377&gt;0, IF(Q2376+O2377*Variables!$B$5&lt;Variables!$B$4, Q2376+O2377*Variables!$B$5, Variables!$B$4), IF(Q2376&gt;-O2377, Q2376+O2377/Variables!$B$5, 0))</f>
        <v>38.344298542533515</v>
      </c>
      <c r="R2377">
        <f>IF(O2377&gt;0, 0, IF(Q2376&gt;-O2377, 0, -O2377 - Q2376*Variables!$B$5))</f>
        <v>0</v>
      </c>
      <c r="S2377">
        <f t="shared" si="226"/>
        <v>0</v>
      </c>
      <c r="T2377">
        <f t="shared" si="227"/>
        <v>0</v>
      </c>
    </row>
    <row r="2378" spans="1:20" x14ac:dyDescent="0.3">
      <c r="A2378" s="3">
        <f t="shared" si="222"/>
        <v>43200</v>
      </c>
      <c r="B2378">
        <v>4</v>
      </c>
      <c r="C2378">
        <v>10</v>
      </c>
      <c r="D2378">
        <v>1</v>
      </c>
      <c r="E2378">
        <v>1</v>
      </c>
      <c r="F2378" s="1">
        <f>VLOOKUP(A2378,Weather!$A$1:$E$366, 5)</f>
        <v>0.38461538461538475</v>
      </c>
      <c r="G2378" s="1">
        <f>VLOOKUP(D2378, Spring!$A$1:$E$25, 2)</f>
        <v>284.91351697629602</v>
      </c>
      <c r="H2378" s="1">
        <f>VLOOKUP(D2378, Spring!$A$1:$E$25, 3)</f>
        <v>272.00797092955099</v>
      </c>
      <c r="I2378" s="1">
        <f>VLOOKUP(D2378, Spring!$A$1:$E$25, 5)</f>
        <v>272.01322657875102</v>
      </c>
      <c r="J2378" s="1">
        <f t="shared" si="223"/>
        <v>276.97164248599137</v>
      </c>
      <c r="K2378" s="47">
        <f t="shared" si="224"/>
        <v>5.1815920993394453</v>
      </c>
      <c r="L2378" s="48">
        <f>Solar!K2395/1000*Variables!$B$3</f>
        <v>0</v>
      </c>
      <c r="M2378" s="1">
        <f>IF(E2378=1, VLOOKUP(D2378, Sheet1!$E$2:$G$26, 2), Sheet1!$G$3)</f>
        <v>0.18618000000000001</v>
      </c>
      <c r="N2378" s="1">
        <f>'Electricity Rates'!$J$3</f>
        <v>0.19270000000000001</v>
      </c>
      <c r="O2378" s="145">
        <f>L2378-K2378</f>
        <v>-5.1815920993394453</v>
      </c>
      <c r="P2378">
        <f t="shared" si="225"/>
        <v>0.99849279754271114</v>
      </c>
      <c r="Q2378">
        <f>IF(O2378&gt;0, IF(Q2377+O2378*Variables!$B$5&lt;Variables!$B$4, Q2377+O2378*Variables!$B$5, Variables!$B$4), IF(Q2377&gt;-O2378, Q2377+O2378/Variables!$B$5, 0))</f>
        <v>32.831966521959636</v>
      </c>
      <c r="R2378">
        <f>IF(O2378&gt;0, 0, IF(Q2377&gt;-O2378, 0, -O2378 - Q2377*Variables!$B$5))</f>
        <v>0</v>
      </c>
      <c r="S2378">
        <f t="shared" si="226"/>
        <v>0</v>
      </c>
      <c r="T2378">
        <f t="shared" si="227"/>
        <v>0</v>
      </c>
    </row>
    <row r="2379" spans="1:20" x14ac:dyDescent="0.3">
      <c r="A2379" s="3">
        <f t="shared" si="222"/>
        <v>43200</v>
      </c>
      <c r="B2379">
        <v>4</v>
      </c>
      <c r="C2379">
        <v>10</v>
      </c>
      <c r="D2379">
        <v>2</v>
      </c>
      <c r="E2379">
        <v>1</v>
      </c>
      <c r="F2379" s="1">
        <f>VLOOKUP(A2379,Weather!$A$1:$E$366, 5)</f>
        <v>0.38461538461538475</v>
      </c>
      <c r="G2379" s="1">
        <f>VLOOKUP(D2379, Spring!$A$1:$E$25, 2)</f>
        <v>283.47213324791699</v>
      </c>
      <c r="H2379" s="1">
        <f>VLOOKUP(D2379, Spring!$A$1:$E$25, 3)</f>
        <v>272.193568553901</v>
      </c>
      <c r="I2379" s="1">
        <f>VLOOKUP(D2379, Spring!$A$1:$E$25, 5)</f>
        <v>263.43263079398702</v>
      </c>
      <c r="J2379" s="1">
        <f t="shared" si="223"/>
        <v>276.53147805159944</v>
      </c>
      <c r="K2379" s="47">
        <f t="shared" si="224"/>
        <v>5.1733574925934835</v>
      </c>
      <c r="L2379" s="48">
        <f>Solar!K2396/1000*Variables!$B$3</f>
        <v>0</v>
      </c>
      <c r="M2379" s="1">
        <f>IF(E2379=1, VLOOKUP(D2379, Sheet1!$E$2:$G$26, 2), Sheet1!$G$3)</f>
        <v>0.18618000000000001</v>
      </c>
      <c r="N2379" s="1">
        <f>'Electricity Rates'!$J$3</f>
        <v>0.19270000000000001</v>
      </c>
      <c r="O2379" s="145">
        <f>L2379-K2379</f>
        <v>-5.1733574925934835</v>
      </c>
      <c r="P2379">
        <f t="shared" si="225"/>
        <v>0.99690598882276438</v>
      </c>
      <c r="Q2379">
        <f>IF(O2379&gt;0, IF(Q2378+O2379*Variables!$B$5&lt;Variables!$B$4, Q2378+O2379*Variables!$B$5, Variables!$B$4), IF(Q2378&gt;-O2379, Q2378+O2379/Variables!$B$5, 0))</f>
        <v>27.328394721328269</v>
      </c>
      <c r="R2379">
        <f>IF(O2379&gt;0, 0, IF(Q2378&gt;-O2379, 0, -O2379 - Q2378*Variables!$B$5))</f>
        <v>0</v>
      </c>
      <c r="S2379">
        <f t="shared" si="226"/>
        <v>0</v>
      </c>
      <c r="T2379">
        <f t="shared" si="227"/>
        <v>0</v>
      </c>
    </row>
    <row r="2380" spans="1:20" x14ac:dyDescent="0.3">
      <c r="A2380" s="3">
        <f t="shared" si="222"/>
        <v>43200</v>
      </c>
      <c r="B2380">
        <v>4</v>
      </c>
      <c r="C2380">
        <v>10</v>
      </c>
      <c r="D2380">
        <v>3</v>
      </c>
      <c r="E2380">
        <v>1</v>
      </c>
      <c r="F2380" s="1">
        <f>VLOOKUP(A2380,Weather!$A$1:$E$366, 5)</f>
        <v>0.38461538461538475</v>
      </c>
      <c r="G2380" s="1">
        <f>VLOOKUP(D2380, Spring!$A$1:$E$25, 2)</f>
        <v>282.03074951953801</v>
      </c>
      <c r="H2380" s="1">
        <f>VLOOKUP(D2380, Spring!$A$1:$E$25, 3)</f>
        <v>263.612120501699</v>
      </c>
      <c r="I2380" s="1">
        <f>VLOOKUP(D2380, Spring!$A$1:$E$25, 5)</f>
        <v>268.00502374504498</v>
      </c>
      <c r="J2380" s="1">
        <f t="shared" si="223"/>
        <v>270.69620858548325</v>
      </c>
      <c r="K2380" s="47">
        <f t="shared" si="224"/>
        <v>5.0641911321251056</v>
      </c>
      <c r="L2380" s="48">
        <f>Solar!K2397/1000*Variables!$B$3</f>
        <v>0</v>
      </c>
      <c r="M2380" s="1">
        <f>IF(E2380=1, VLOOKUP(D2380, Sheet1!$E$2:$G$26, 2), Sheet1!$G$3)</f>
        <v>0.18618000000000001</v>
      </c>
      <c r="N2380" s="1">
        <f>'Electricity Rates'!$J$3</f>
        <v>0.19270000000000001</v>
      </c>
      <c r="O2380" s="145">
        <f>L2380-K2380</f>
        <v>-5.0641911321251056</v>
      </c>
      <c r="P2380">
        <f t="shared" si="225"/>
        <v>0.97586963116050796</v>
      </c>
      <c r="Q2380">
        <f>IF(O2380&gt;0, IF(Q2379+O2380*Variables!$B$5&lt;Variables!$B$4, Q2379+O2380*Variables!$B$5, Variables!$B$4), IF(Q2379&gt;-O2380, Q2379+O2380/Variables!$B$5, 0))</f>
        <v>21.940957346727092</v>
      </c>
      <c r="R2380">
        <f>IF(O2380&gt;0, 0, IF(Q2379&gt;-O2380, 0, -O2380 - Q2379*Variables!$B$5))</f>
        <v>0</v>
      </c>
      <c r="S2380">
        <f t="shared" si="226"/>
        <v>0</v>
      </c>
      <c r="T2380">
        <f t="shared" si="227"/>
        <v>0</v>
      </c>
    </row>
    <row r="2381" spans="1:20" x14ac:dyDescent="0.3">
      <c r="A2381" s="3">
        <f t="shared" si="222"/>
        <v>43200</v>
      </c>
      <c r="B2381">
        <v>4</v>
      </c>
      <c r="C2381">
        <v>10</v>
      </c>
      <c r="D2381">
        <v>4</v>
      </c>
      <c r="E2381">
        <v>1</v>
      </c>
      <c r="F2381" s="1">
        <f>VLOOKUP(A2381,Weather!$A$1:$E$366, 5)</f>
        <v>0.38461538461538475</v>
      </c>
      <c r="G2381" s="1">
        <f>VLOOKUP(D2381, Spring!$A$1:$E$25, 2)</f>
        <v>287.61061946902601</v>
      </c>
      <c r="H2381" s="1">
        <f>VLOOKUP(D2381, Spring!$A$1:$E$25, 3)</f>
        <v>280.54932735425899</v>
      </c>
      <c r="I2381" s="1">
        <f>VLOOKUP(D2381, Spring!$A$1:$E$25, 5)</f>
        <v>263.81039287256101</v>
      </c>
      <c r="J2381" s="1">
        <f t="shared" si="223"/>
        <v>283.26520893686171</v>
      </c>
      <c r="K2381" s="47">
        <f t="shared" si="224"/>
        <v>5.2993322907388123</v>
      </c>
      <c r="L2381" s="48">
        <f>Solar!K2398/1000*Variables!$B$3</f>
        <v>0</v>
      </c>
      <c r="M2381" s="1">
        <f>IF(E2381=1, VLOOKUP(D2381, Sheet1!$E$2:$G$26, 2), Sheet1!$G$3)</f>
        <v>0.18618000000000001</v>
      </c>
      <c r="N2381" s="1">
        <f>'Electricity Rates'!$J$3</f>
        <v>0.19270000000000001</v>
      </c>
      <c r="O2381" s="145">
        <f>L2381-K2381</f>
        <v>-5.2993322907388123</v>
      </c>
      <c r="P2381">
        <f t="shared" si="225"/>
        <v>1.0211813324253691</v>
      </c>
      <c r="Q2381">
        <f>IF(O2381&gt;0, IF(Q2380+O2381*Variables!$B$5&lt;Variables!$B$4, Q2380+O2381*Variables!$B$5, Variables!$B$4), IF(Q2380&gt;-O2381, Q2380+O2381/Variables!$B$5, 0))</f>
        <v>16.30336980338793</v>
      </c>
      <c r="R2381">
        <f>IF(O2381&gt;0, 0, IF(Q2380&gt;-O2381, 0, -O2381 - Q2380*Variables!$B$5))</f>
        <v>0</v>
      </c>
      <c r="S2381">
        <f t="shared" si="226"/>
        <v>0</v>
      </c>
      <c r="T2381">
        <f t="shared" si="227"/>
        <v>0</v>
      </c>
    </row>
    <row r="2382" spans="1:20" x14ac:dyDescent="0.3">
      <c r="A2382" s="3">
        <f t="shared" si="222"/>
        <v>43200</v>
      </c>
      <c r="B2382">
        <v>4</v>
      </c>
      <c r="C2382">
        <v>10</v>
      </c>
      <c r="D2382">
        <v>5</v>
      </c>
      <c r="E2382">
        <v>1</v>
      </c>
      <c r="F2382" s="1">
        <f>VLOOKUP(A2382,Weather!$A$1:$E$366, 5)</f>
        <v>0.38461538461538475</v>
      </c>
      <c r="G2382" s="1">
        <f>VLOOKUP(D2382, Spring!$A$1:$E$25, 2)</f>
        <v>318.58407079646003</v>
      </c>
      <c r="H2382" s="1">
        <f>VLOOKUP(D2382, Spring!$A$1:$E$25, 3)</f>
        <v>296.96508648302301</v>
      </c>
      <c r="I2382" s="1">
        <f>VLOOKUP(D2382, Spring!$A$1:$E$25, 5)</f>
        <v>263.982102908277</v>
      </c>
      <c r="J2382" s="1">
        <f t="shared" si="223"/>
        <v>305.28008044972955</v>
      </c>
      <c r="K2382" s="47">
        <f t="shared" si="224"/>
        <v>5.7111870325281942</v>
      </c>
      <c r="L2382" s="48">
        <f>Solar!K2399/1000*Variables!$B$3</f>
        <v>0</v>
      </c>
      <c r="M2382" s="1">
        <f>IF(E2382=1, VLOOKUP(D2382, Sheet1!$E$2:$G$26, 2), Sheet1!$G$3)</f>
        <v>0.18618000000000001</v>
      </c>
      <c r="N2382" s="1">
        <f>'Electricity Rates'!$J$3</f>
        <v>0.19270000000000001</v>
      </c>
      <c r="O2382" s="145">
        <f>L2382-K2382</f>
        <v>-5.7111870325281942</v>
      </c>
      <c r="P2382">
        <f t="shared" si="225"/>
        <v>1.1005457411681832</v>
      </c>
      <c r="Q2382">
        <f>IF(O2382&gt;0, IF(Q2381+O2382*Variables!$B$5&lt;Variables!$B$4, Q2381+O2382*Variables!$B$5, Variables!$B$4), IF(Q2381&gt;-O2382, Q2381+O2382/Variables!$B$5, 0))</f>
        <v>10.227638917719638</v>
      </c>
      <c r="R2382">
        <f>IF(O2382&gt;0, 0, IF(Q2381&gt;-O2382, 0, -O2382 - Q2381*Variables!$B$5))</f>
        <v>0</v>
      </c>
      <c r="S2382">
        <f t="shared" si="226"/>
        <v>0</v>
      </c>
      <c r="T2382">
        <f t="shared" si="227"/>
        <v>0</v>
      </c>
    </row>
    <row r="2383" spans="1:20" x14ac:dyDescent="0.3">
      <c r="A2383" s="3">
        <f t="shared" si="222"/>
        <v>43200</v>
      </c>
      <c r="B2383">
        <v>4</v>
      </c>
      <c r="C2383">
        <v>10</v>
      </c>
      <c r="D2383">
        <v>6</v>
      </c>
      <c r="E2383">
        <v>1</v>
      </c>
      <c r="F2383" s="1">
        <f>VLOOKUP(A2383,Weather!$A$1:$E$366, 5)</f>
        <v>0.38461538461538475</v>
      </c>
      <c r="G2383" s="1">
        <f>VLOOKUP(D2383, Spring!$A$1:$E$25, 2)</f>
        <v>389.38053097345102</v>
      </c>
      <c r="H2383" s="1">
        <f>VLOOKUP(D2383, Spring!$A$1:$E$25, 3)</f>
        <v>340.20659833439998</v>
      </c>
      <c r="I2383" s="1">
        <f>VLOOKUP(D2383, Spring!$A$1:$E$25, 5)</f>
        <v>264.16853094705402</v>
      </c>
      <c r="J2383" s="1">
        <f t="shared" si="223"/>
        <v>359.1196493494196</v>
      </c>
      <c r="K2383" s="47">
        <f t="shared" si="224"/>
        <v>6.7184189727315502</v>
      </c>
      <c r="L2383" s="48">
        <f>Solar!K2400/1000*Variables!$B$3</f>
        <v>0</v>
      </c>
      <c r="M2383" s="1">
        <f>IF(E2383=1, VLOOKUP(D2383, Sheet1!$E$2:$G$26, 2), Sheet1!$G$3)</f>
        <v>0.18618000000000001</v>
      </c>
      <c r="N2383" s="1">
        <f>'Electricity Rates'!$J$3</f>
        <v>0.19270000000000001</v>
      </c>
      <c r="O2383" s="145">
        <f>L2383-K2383</f>
        <v>-6.7184189727315502</v>
      </c>
      <c r="P2383">
        <f t="shared" si="225"/>
        <v>1.2946393360453698</v>
      </c>
      <c r="Q2383">
        <f>IF(O2383&gt;0, IF(Q2382+O2383*Variables!$B$5&lt;Variables!$B$4, Q2382+O2383*Variables!$B$5, Variables!$B$4), IF(Q2382&gt;-O2383, Q2382+O2383/Variables!$B$5, 0))</f>
        <v>3.0803846914094777</v>
      </c>
      <c r="R2383">
        <f>IF(O2383&gt;0, 0, IF(Q2382&gt;-O2383, 0, -O2383 - Q2382*Variables!$B$5))</f>
        <v>0</v>
      </c>
      <c r="S2383">
        <f t="shared" si="226"/>
        <v>0</v>
      </c>
      <c r="T2383">
        <f t="shared" si="227"/>
        <v>0</v>
      </c>
    </row>
    <row r="2384" spans="1:20" x14ac:dyDescent="0.3">
      <c r="A2384" s="3">
        <f t="shared" si="222"/>
        <v>43200</v>
      </c>
      <c r="B2384">
        <v>4</v>
      </c>
      <c r="C2384">
        <v>10</v>
      </c>
      <c r="D2384">
        <v>7</v>
      </c>
      <c r="E2384">
        <v>1</v>
      </c>
      <c r="F2384" s="1">
        <f>VLOOKUP(A2384,Weather!$A$1:$E$366, 5)</f>
        <v>0.38461538461538475</v>
      </c>
      <c r="G2384" s="1">
        <f>VLOOKUP(D2384, Spring!$A$1:$E$25, 2)</f>
        <v>623.89380530973403</v>
      </c>
      <c r="H2384" s="1">
        <f>VLOOKUP(D2384, Spring!$A$1:$E$25, 3)</f>
        <v>374.47950032030701</v>
      </c>
      <c r="I2384" s="1">
        <f>VLOOKUP(D2384, Spring!$A$1:$E$25, 5)</f>
        <v>251.18725224694799</v>
      </c>
      <c r="J2384" s="1">
        <f t="shared" si="223"/>
        <v>470.40807916239436</v>
      </c>
      <c r="K2384" s="47">
        <f t="shared" si="224"/>
        <v>8.800405574287586</v>
      </c>
      <c r="L2384" s="48">
        <f>Solar!K2401/1000*Variables!$B$3</f>
        <v>2.3632999999999997</v>
      </c>
      <c r="M2384" s="1">
        <f>IF(E2384=1, VLOOKUP(D2384, Sheet1!$E$2:$G$26, 2), Sheet1!$G$3)</f>
        <v>0.18618000000000001</v>
      </c>
      <c r="N2384" s="1">
        <f>'Electricity Rates'!$J$3</f>
        <v>0.19270000000000001</v>
      </c>
      <c r="O2384" s="145">
        <f>L2384-K2384</f>
        <v>-6.4371055742875862</v>
      </c>
      <c r="P2384">
        <f t="shared" si="225"/>
        <v>1.6958381541652179</v>
      </c>
      <c r="Q2384">
        <f>IF(O2384&gt;0, IF(Q2383+O2384*Variables!$B$5&lt;Variables!$B$4, Q2383+O2384*Variables!$B$5, Variables!$B$4), IF(Q2383&gt;-O2384, Q2383+O2384/Variables!$B$5, 0))</f>
        <v>0</v>
      </c>
      <c r="R2384">
        <f>IF(O2384&gt;0, 0, IF(Q2383&gt;-O2384, 0, -O2384 - Q2383*Variables!$B$5))</f>
        <v>3.5415439643626772</v>
      </c>
      <c r="S2384">
        <f t="shared" si="226"/>
        <v>0.65936465528504329</v>
      </c>
      <c r="T2384">
        <f t="shared" si="227"/>
        <v>0</v>
      </c>
    </row>
    <row r="2385" spans="1:20" x14ac:dyDescent="0.3">
      <c r="A2385" s="3">
        <f t="shared" si="222"/>
        <v>43200</v>
      </c>
      <c r="B2385">
        <v>4</v>
      </c>
      <c r="C2385">
        <v>10</v>
      </c>
      <c r="D2385">
        <v>8</v>
      </c>
      <c r="E2385">
        <v>1</v>
      </c>
      <c r="F2385" s="1">
        <f>VLOOKUP(A2385,Weather!$A$1:$E$366, 5)</f>
        <v>0.38461538461538475</v>
      </c>
      <c r="G2385" s="1">
        <f>VLOOKUP(D2385, Spring!$A$1:$E$25, 2)</f>
        <v>871.68141592920301</v>
      </c>
      <c r="H2385" s="1">
        <f>VLOOKUP(D2385, Spring!$A$1:$E$25, 3)</f>
        <v>578.35522101217202</v>
      </c>
      <c r="I2385" s="1">
        <f>VLOOKUP(D2385, Spring!$A$1:$E$25, 5)</f>
        <v>268.91753993484798</v>
      </c>
      <c r="J2385" s="1">
        <f t="shared" si="223"/>
        <v>691.17298828795322</v>
      </c>
      <c r="K2385" s="47">
        <f t="shared" si="224"/>
        <v>12.930480764184484</v>
      </c>
      <c r="L2385" s="48">
        <f>Solar!K2402/1000*Variables!$B$3</f>
        <v>10.753350000000001</v>
      </c>
      <c r="M2385" s="1">
        <f>IF(E2385=1, VLOOKUP(D2385, Sheet1!$E$2:$G$26, 2), Sheet1!$G$3)</f>
        <v>0.18618000000000001</v>
      </c>
      <c r="N2385" s="1">
        <f>'Electricity Rates'!$J$3</f>
        <v>0.19270000000000001</v>
      </c>
      <c r="O2385" s="145">
        <f>L2385-K2385</f>
        <v>-2.1771307641844828</v>
      </c>
      <c r="P2385">
        <f t="shared" si="225"/>
        <v>2.4917036432583504</v>
      </c>
      <c r="Q2385">
        <f>IF(O2385&gt;0, IF(Q2384+O2385*Variables!$B$5&lt;Variables!$B$4, Q2384+O2385*Variables!$B$5, Variables!$B$4), IF(Q2384&gt;-O2385, Q2384+O2385/Variables!$B$5, 0))</f>
        <v>0</v>
      </c>
      <c r="R2385">
        <f>IF(O2385&gt;0, 0, IF(Q2384&gt;-O2385, 0, -O2385 - Q2384*Variables!$B$5))</f>
        <v>2.1771307641844828</v>
      </c>
      <c r="S2385">
        <f t="shared" si="226"/>
        <v>0.40533820567586704</v>
      </c>
      <c r="T2385">
        <f t="shared" si="227"/>
        <v>0</v>
      </c>
    </row>
    <row r="2386" spans="1:20" x14ac:dyDescent="0.3">
      <c r="A2386" s="3">
        <f t="shared" si="222"/>
        <v>43200</v>
      </c>
      <c r="B2386">
        <v>4</v>
      </c>
      <c r="C2386">
        <v>10</v>
      </c>
      <c r="D2386">
        <v>9</v>
      </c>
      <c r="E2386">
        <v>1</v>
      </c>
      <c r="F2386" s="1">
        <f>VLOOKUP(A2386,Weather!$A$1:$E$366, 5)</f>
        <v>0.38461538461538475</v>
      </c>
      <c r="G2386" s="1">
        <f>VLOOKUP(D2386, Spring!$A$1:$E$25, 2)</f>
        <v>1137.1681415929199</v>
      </c>
      <c r="H2386" s="1">
        <f>VLOOKUP(D2386, Spring!$A$1:$E$25, 3)</f>
        <v>786.77530429212004</v>
      </c>
      <c r="I2386" s="1">
        <f>VLOOKUP(D2386, Spring!$A$1:$E$25, 5)</f>
        <v>317.33977000667198</v>
      </c>
      <c r="J2386" s="1">
        <f t="shared" si="223"/>
        <v>921.54178017704317</v>
      </c>
      <c r="K2386" s="47">
        <f t="shared" si="224"/>
        <v>17.240225622080018</v>
      </c>
      <c r="L2386" s="48">
        <f>Solar!K2403/1000*Variables!$B$3</f>
        <v>21.362349999999999</v>
      </c>
      <c r="M2386" s="1">
        <f>IF(E2386=1, VLOOKUP(D2386, Sheet1!$E$2:$G$26, 2), Sheet1!$G$3)</f>
        <v>0.20441999999999999</v>
      </c>
      <c r="N2386" s="1">
        <f>'Electricity Rates'!$J$3</f>
        <v>0.19270000000000001</v>
      </c>
      <c r="O2386" s="145">
        <f>L2386-K2386</f>
        <v>4.122124377919981</v>
      </c>
      <c r="P2386">
        <f t="shared" si="225"/>
        <v>3.3221914773748198</v>
      </c>
      <c r="Q2386">
        <f>IF(O2386&gt;0, IF(Q2385+O2386*Variables!$B$5&lt;Variables!$B$4, Q2385+O2386*Variables!$B$5, Variables!$B$4), IF(Q2385&gt;-O2386, Q2385+O2386/Variables!$B$5, 0))</f>
        <v>3.8747969152447821</v>
      </c>
      <c r="R2386">
        <f>IF(O2386&gt;0, 0, IF(Q2385&gt;-O2386, 0, -O2386 - Q2385*Variables!$B$5))</f>
        <v>0</v>
      </c>
      <c r="S2386">
        <f t="shared" si="226"/>
        <v>0</v>
      </c>
      <c r="T2386">
        <f t="shared" si="227"/>
        <v>0</v>
      </c>
    </row>
    <row r="2387" spans="1:20" x14ac:dyDescent="0.3">
      <c r="A2387" s="3">
        <f t="shared" si="222"/>
        <v>43200</v>
      </c>
      <c r="B2387">
        <v>4</v>
      </c>
      <c r="C2387">
        <v>10</v>
      </c>
      <c r="D2387">
        <v>10</v>
      </c>
      <c r="E2387">
        <v>1</v>
      </c>
      <c r="F2387" s="1">
        <f>VLOOKUP(A2387,Weather!$A$1:$E$366, 5)</f>
        <v>0.38461538461538475</v>
      </c>
      <c r="G2387" s="1">
        <f>VLOOKUP(D2387, Spring!$A$1:$E$25, 2)</f>
        <v>1207.9646017699099</v>
      </c>
      <c r="H2387" s="1">
        <f>VLOOKUP(D2387, Spring!$A$1:$E$25, 3)</f>
        <v>923.64670083279998</v>
      </c>
      <c r="I2387" s="1">
        <f>VLOOKUP(D2387, Spring!$A$1:$E$25, 5)</f>
        <v>339.44621060481097</v>
      </c>
      <c r="J2387" s="1">
        <f t="shared" si="223"/>
        <v>1032.9997396547653</v>
      </c>
      <c r="K2387" s="47">
        <f t="shared" si="224"/>
        <v>19.325383788651063</v>
      </c>
      <c r="L2387" s="48">
        <f>Solar!K2404/1000*Variables!$B$3</f>
        <v>30.434799999999999</v>
      </c>
      <c r="M2387" s="1">
        <f>IF(E2387=1, VLOOKUP(D2387, Sheet1!$E$2:$G$26, 2), Sheet1!$G$3)</f>
        <v>0.20441999999999999</v>
      </c>
      <c r="N2387" s="1">
        <f>'Electricity Rates'!$J$3</f>
        <v>0.19270000000000001</v>
      </c>
      <c r="O2387" s="145">
        <f>L2387-K2387</f>
        <v>11.109416211348936</v>
      </c>
      <c r="P2387">
        <f t="shared" si="225"/>
        <v>3.7240014560730601</v>
      </c>
      <c r="Q2387">
        <f>IF(O2387&gt;0, IF(Q2386+O2387*Variables!$B$5&lt;Variables!$B$4, Q2386+O2387*Variables!$B$5, Variables!$B$4), IF(Q2386&gt;-O2387, Q2386+O2387/Variables!$B$5, 0))</f>
        <v>14.317648153912781</v>
      </c>
      <c r="R2387">
        <f>IF(O2387&gt;0, 0, IF(Q2386&gt;-O2387, 0, -O2387 - Q2386*Variables!$B$5))</f>
        <v>0</v>
      </c>
      <c r="S2387">
        <f t="shared" si="226"/>
        <v>0</v>
      </c>
      <c r="T2387">
        <f t="shared" si="227"/>
        <v>0</v>
      </c>
    </row>
    <row r="2388" spans="1:20" x14ac:dyDescent="0.3">
      <c r="A2388" s="3">
        <f t="shared" si="222"/>
        <v>43200</v>
      </c>
      <c r="B2388">
        <v>4</v>
      </c>
      <c r="C2388">
        <v>10</v>
      </c>
      <c r="D2388">
        <v>11</v>
      </c>
      <c r="E2388">
        <v>1</v>
      </c>
      <c r="F2388" s="1">
        <f>VLOOKUP(A2388,Weather!$A$1:$E$366, 5)</f>
        <v>0.38461538461538475</v>
      </c>
      <c r="G2388" s="1">
        <f>VLOOKUP(D2388, Spring!$A$1:$E$25, 2)</f>
        <v>1274.3362831858401</v>
      </c>
      <c r="H2388" s="1">
        <f>VLOOKUP(D2388, Spring!$A$1:$E$25, 3)</f>
        <v>962.46396540679098</v>
      </c>
      <c r="I2388" s="1">
        <f>VLOOKUP(D2388, Spring!$A$1:$E$25, 5)</f>
        <v>352.80034538247099</v>
      </c>
      <c r="J2388" s="1">
        <f t="shared" si="223"/>
        <v>1082.4148568602714</v>
      </c>
      <c r="K2388" s="47">
        <f t="shared" si="224"/>
        <v>20.249842980941601</v>
      </c>
      <c r="L2388" s="48">
        <f>Solar!K2405/1000*Variables!$B$3</f>
        <v>36.5075</v>
      </c>
      <c r="M2388" s="1">
        <f>IF(E2388=1, VLOOKUP(D2388, Sheet1!$E$2:$G$26, 2), Sheet1!$G$3)</f>
        <v>0.20441999999999999</v>
      </c>
      <c r="N2388" s="1">
        <f>'Electricity Rates'!$J$3</f>
        <v>0.19270000000000001</v>
      </c>
      <c r="O2388" s="145">
        <f>L2388-K2388</f>
        <v>16.257657019058399</v>
      </c>
      <c r="P2388">
        <f t="shared" si="225"/>
        <v>3.9021447424274469</v>
      </c>
      <c r="Q2388">
        <f>IF(O2388&gt;0, IF(Q2387+O2388*Variables!$B$5&lt;Variables!$B$4, Q2387+O2388*Variables!$B$5, Variables!$B$4), IF(Q2387&gt;-O2388, Q2387+O2388/Variables!$B$5, 0))</f>
        <v>29.599845751827676</v>
      </c>
      <c r="R2388">
        <f>IF(O2388&gt;0, 0, IF(Q2387&gt;-O2388, 0, -O2388 - Q2387*Variables!$B$5))</f>
        <v>0</v>
      </c>
      <c r="S2388">
        <f t="shared" si="226"/>
        <v>0</v>
      </c>
      <c r="T2388">
        <f t="shared" si="227"/>
        <v>0</v>
      </c>
    </row>
    <row r="2389" spans="1:20" x14ac:dyDescent="0.3">
      <c r="A2389" s="3">
        <f t="shared" si="222"/>
        <v>43200</v>
      </c>
      <c r="B2389">
        <v>4</v>
      </c>
      <c r="C2389">
        <v>10</v>
      </c>
      <c r="D2389">
        <v>12</v>
      </c>
      <c r="E2389">
        <v>1</v>
      </c>
      <c r="F2389" s="1">
        <f>VLOOKUP(A2389,Weather!$A$1:$E$366, 5)</f>
        <v>0.38461538461538475</v>
      </c>
      <c r="G2389" s="1">
        <f>VLOOKUP(D2389, Spring!$A$1:$E$25, 2)</f>
        <v>1314.1592920353901</v>
      </c>
      <c r="H2389" s="1">
        <f>VLOOKUP(D2389, Spring!$A$1:$E$25, 3)</f>
        <v>983.10377962844302</v>
      </c>
      <c r="I2389" s="1">
        <f>VLOOKUP(D2389, Spring!$A$1:$E$25, 5)</f>
        <v>344.20503159464602</v>
      </c>
      <c r="J2389" s="1">
        <f t="shared" si="223"/>
        <v>1110.4328228618842</v>
      </c>
      <c r="K2389" s="47">
        <f t="shared" si="224"/>
        <v>20.774003757728927</v>
      </c>
      <c r="L2389" s="48">
        <f>Solar!K2406/1000*Variables!$B$3</f>
        <v>40.26285</v>
      </c>
      <c r="M2389" s="1">
        <f>IF(E2389=1, VLOOKUP(D2389, Sheet1!$E$2:$G$26, 2), Sheet1!$G$3)</f>
        <v>0.20441999999999999</v>
      </c>
      <c r="N2389" s="1">
        <f>'Electricity Rates'!$J$3</f>
        <v>0.19270000000000001</v>
      </c>
      <c r="O2389" s="145">
        <f>L2389-K2389</f>
        <v>19.488846242271073</v>
      </c>
      <c r="P2389">
        <f t="shared" si="225"/>
        <v>4.0031505241143641</v>
      </c>
      <c r="Q2389">
        <f>IF(O2389&gt;0, IF(Q2388+O2389*Variables!$B$5&lt;Variables!$B$4, Q2388+O2389*Variables!$B$5, Variables!$B$4), IF(Q2388&gt;-O2389, Q2388+O2389/Variables!$B$5, 0))</f>
        <v>47.919361219562482</v>
      </c>
      <c r="R2389">
        <f>IF(O2389&gt;0, 0, IF(Q2388&gt;-O2389, 0, -O2389 - Q2388*Variables!$B$5))</f>
        <v>0</v>
      </c>
      <c r="S2389">
        <f t="shared" si="226"/>
        <v>0</v>
      </c>
      <c r="T2389">
        <f t="shared" si="227"/>
        <v>0</v>
      </c>
    </row>
    <row r="2390" spans="1:20" x14ac:dyDescent="0.3">
      <c r="A2390" s="3">
        <f t="shared" si="222"/>
        <v>43200</v>
      </c>
      <c r="B2390">
        <v>4</v>
      </c>
      <c r="C2390">
        <v>10</v>
      </c>
      <c r="D2390">
        <v>13</v>
      </c>
      <c r="E2390">
        <v>1</v>
      </c>
      <c r="F2390" s="1">
        <f>VLOOKUP(A2390,Weather!$A$1:$E$366, 5)</f>
        <v>0.38461538461538475</v>
      </c>
      <c r="G2390" s="1">
        <f>VLOOKUP(D2390, Spring!$A$1:$E$25, 2)</f>
        <v>1362.8318584070701</v>
      </c>
      <c r="H2390" s="1">
        <f>VLOOKUP(D2390, Spring!$A$1:$E$25, 3)</f>
        <v>999.59961563100603</v>
      </c>
      <c r="I2390" s="1">
        <f>VLOOKUP(D2390, Spring!$A$1:$E$25, 5)</f>
        <v>326.84269398328001</v>
      </c>
      <c r="J2390" s="1">
        <f t="shared" si="223"/>
        <v>1139.3043243910306</v>
      </c>
      <c r="K2390" s="47">
        <f t="shared" si="224"/>
        <v>21.31413249754047</v>
      </c>
      <c r="L2390" s="48">
        <f>Solar!K2407/1000*Variables!$B$3</f>
        <v>40.883800000000001</v>
      </c>
      <c r="M2390" s="1">
        <f>IF(E2390=1, VLOOKUP(D2390, Sheet1!$E$2:$G$26, 2), Sheet1!$G$3)</f>
        <v>0.20441999999999999</v>
      </c>
      <c r="N2390" s="1">
        <f>'Electricity Rates'!$J$3</f>
        <v>0.19270000000000001</v>
      </c>
      <c r="O2390" s="145">
        <f>L2390-K2390</f>
        <v>19.569667502459531</v>
      </c>
      <c r="P2390">
        <f t="shared" si="225"/>
        <v>4.1072333322760484</v>
      </c>
      <c r="Q2390">
        <f>IF(O2390&gt;0, IF(Q2389+O2390*Variables!$B$5&lt;Variables!$B$4, Q2389+O2390*Variables!$B$5, Variables!$B$4), IF(Q2389&gt;-O2390, Q2389+O2390/Variables!$B$5, 0))</f>
        <v>66.314848671874444</v>
      </c>
      <c r="R2390">
        <f>IF(O2390&gt;0, 0, IF(Q2389&gt;-O2390, 0, -O2390 - Q2389*Variables!$B$5))</f>
        <v>0</v>
      </c>
      <c r="S2390">
        <f t="shared" si="226"/>
        <v>0</v>
      </c>
      <c r="T2390">
        <f t="shared" si="227"/>
        <v>0</v>
      </c>
    </row>
    <row r="2391" spans="1:20" x14ac:dyDescent="0.3">
      <c r="A2391" s="3">
        <f t="shared" si="222"/>
        <v>43200</v>
      </c>
      <c r="B2391">
        <v>4</v>
      </c>
      <c r="C2391">
        <v>10</v>
      </c>
      <c r="D2391">
        <v>14</v>
      </c>
      <c r="E2391">
        <v>1</v>
      </c>
      <c r="F2391" s="1">
        <f>VLOOKUP(A2391,Weather!$A$1:$E$366, 5)</f>
        <v>0.38461538461538475</v>
      </c>
      <c r="G2391" s="1">
        <f>VLOOKUP(D2391, Spring!$A$1:$E$25, 2)</f>
        <v>1402.65486725663</v>
      </c>
      <c r="H2391" s="1">
        <f>VLOOKUP(D2391, Spring!$A$1:$E$25, 3)</f>
        <v>1011.55108904548</v>
      </c>
      <c r="I2391" s="1">
        <f>VLOOKUP(D2391, Spring!$A$1:$E$25, 5)</f>
        <v>309.49016837395499</v>
      </c>
      <c r="J2391" s="1">
        <f t="shared" si="223"/>
        <v>1161.9756191266915</v>
      </c>
      <c r="K2391" s="47">
        <f t="shared" si="224"/>
        <v>21.738267620651627</v>
      </c>
      <c r="L2391" s="48">
        <f>Solar!K2408/1000*Variables!$B$3</f>
        <v>38.719600000000007</v>
      </c>
      <c r="M2391" s="1">
        <f>IF(E2391=1, VLOOKUP(D2391, Sheet1!$E$2:$G$26, 2), Sheet1!$G$3)</f>
        <v>0.20441999999999999</v>
      </c>
      <c r="N2391" s="1">
        <f>'Electricity Rates'!$J$3</f>
        <v>0.19270000000000001</v>
      </c>
      <c r="O2391" s="145">
        <f>L2391-K2391</f>
        <v>16.98133237934838</v>
      </c>
      <c r="P2391">
        <f t="shared" si="225"/>
        <v>4.1889641704995686</v>
      </c>
      <c r="Q2391">
        <f>IF(O2391&gt;0, IF(Q2390+O2391*Variables!$B$5&lt;Variables!$B$4, Q2390+O2391*Variables!$B$5, Variables!$B$4), IF(Q2390&gt;-O2391, Q2390+O2391/Variables!$B$5, 0))</f>
        <v>82.277301108461927</v>
      </c>
      <c r="R2391">
        <f>IF(O2391&gt;0, 0, IF(Q2390&gt;-O2391, 0, -O2391 - Q2390*Variables!$B$5))</f>
        <v>0</v>
      </c>
      <c r="S2391">
        <f t="shared" si="226"/>
        <v>0</v>
      </c>
      <c r="T2391">
        <f t="shared" si="227"/>
        <v>0</v>
      </c>
    </row>
    <row r="2392" spans="1:20" x14ac:dyDescent="0.3">
      <c r="A2392" s="3">
        <f t="shared" si="222"/>
        <v>43200</v>
      </c>
      <c r="B2392">
        <v>4</v>
      </c>
      <c r="C2392">
        <v>10</v>
      </c>
      <c r="D2392">
        <v>15</v>
      </c>
      <c r="E2392">
        <v>1</v>
      </c>
      <c r="F2392" s="1">
        <f>VLOOKUP(A2392,Weather!$A$1:$E$366, 5)</f>
        <v>0.38461538461538475</v>
      </c>
      <c r="G2392" s="1">
        <f>VLOOKUP(D2392, Spring!$A$1:$E$25, 2)</f>
        <v>1371.6814159292001</v>
      </c>
      <c r="H2392" s="1">
        <f>VLOOKUP(D2392, Spring!$A$1:$E$25, 3)</f>
        <v>1005.48526585522</v>
      </c>
      <c r="I2392" s="1">
        <f>VLOOKUP(D2392, Spring!$A$1:$E$25, 5)</f>
        <v>300.89485458612899</v>
      </c>
      <c r="J2392" s="1">
        <f t="shared" si="223"/>
        <v>1146.329938960597</v>
      </c>
      <c r="K2392" s="47">
        <f t="shared" si="224"/>
        <v>21.445567862619441</v>
      </c>
      <c r="L2392" s="48">
        <f>Solar!K2409/1000*Variables!$B$3</f>
        <v>33.027999999999999</v>
      </c>
      <c r="M2392" s="1">
        <f>IF(E2392=1, VLOOKUP(D2392, Sheet1!$E$2:$G$26, 2), Sheet1!$G$3)</f>
        <v>0.20441999999999999</v>
      </c>
      <c r="N2392" s="1">
        <f>'Electricity Rates'!$J$3</f>
        <v>0.19270000000000001</v>
      </c>
      <c r="O2392" s="145">
        <f>L2392-K2392</f>
        <v>11.582432137380557</v>
      </c>
      <c r="P2392">
        <f t="shared" si="225"/>
        <v>4.1325609271267663</v>
      </c>
      <c r="Q2392">
        <f>IF(O2392&gt;0, IF(Q2391+O2392*Variables!$B$5&lt;Variables!$B$4, Q2391+O2392*Variables!$B$5, Variables!$B$4), IF(Q2391&gt;-O2392, Q2391+O2392/Variables!$B$5, 0))</f>
        <v>93.164787317599647</v>
      </c>
      <c r="R2392">
        <f>IF(O2392&gt;0, 0, IF(Q2391&gt;-O2392, 0, -O2392 - Q2391*Variables!$B$5))</f>
        <v>0</v>
      </c>
      <c r="S2392">
        <f t="shared" si="226"/>
        <v>0</v>
      </c>
      <c r="T2392">
        <f t="shared" si="227"/>
        <v>0</v>
      </c>
    </row>
    <row r="2393" spans="1:20" x14ac:dyDescent="0.3">
      <c r="A2393" s="3">
        <f t="shared" si="222"/>
        <v>43200</v>
      </c>
      <c r="B2393">
        <v>4</v>
      </c>
      <c r="C2393">
        <v>10</v>
      </c>
      <c r="D2393">
        <v>16</v>
      </c>
      <c r="E2393">
        <v>1</v>
      </c>
      <c r="F2393" s="1">
        <f>VLOOKUP(A2393,Weather!$A$1:$E$366, 5)</f>
        <v>0.38461538461538475</v>
      </c>
      <c r="G2393" s="1">
        <f>VLOOKUP(D2393, Spring!$A$1:$E$25, 2)</f>
        <v>1283.1858407079601</v>
      </c>
      <c r="H2393" s="1">
        <f>VLOOKUP(D2393, Spring!$A$1:$E$25, 3)</f>
        <v>954.93673926969905</v>
      </c>
      <c r="I2393" s="1">
        <f>VLOOKUP(D2393, Spring!$A$1:$E$25, 5)</f>
        <v>270.36971623690101</v>
      </c>
      <c r="J2393" s="1">
        <f t="shared" si="223"/>
        <v>1081.1863936690302</v>
      </c>
      <c r="K2393" s="47">
        <f t="shared" si="224"/>
        <v>20.226860862234677</v>
      </c>
      <c r="L2393" s="48">
        <f>Solar!K2410/1000*Variables!$B$3</f>
        <v>24.921199999999999</v>
      </c>
      <c r="M2393" s="1">
        <f>IF(E2393=1, VLOOKUP(D2393, Sheet1!$E$2:$G$26, 2), Sheet1!$G$3)</f>
        <v>0.20441999999999999</v>
      </c>
      <c r="N2393" s="1">
        <f>'Electricity Rates'!$J$3</f>
        <v>0.19270000000000001</v>
      </c>
      <c r="O2393" s="145">
        <f>L2393-K2393</f>
        <v>4.6943391377653221</v>
      </c>
      <c r="P2393">
        <f t="shared" si="225"/>
        <v>3.8977160881526225</v>
      </c>
      <c r="Q2393">
        <f>IF(O2393&gt;0, IF(Q2392+O2393*Variables!$B$5&lt;Variables!$B$4, Q2392+O2393*Variables!$B$5, Variables!$B$4), IF(Q2392&gt;-O2393, Q2392+O2393/Variables!$B$5, 0))</f>
        <v>97.577466107099042</v>
      </c>
      <c r="R2393">
        <f>IF(O2393&gt;0, 0, IF(Q2392&gt;-O2393, 0, -O2393 - Q2392*Variables!$B$5))</f>
        <v>0</v>
      </c>
      <c r="S2393">
        <f t="shared" si="226"/>
        <v>0</v>
      </c>
      <c r="T2393">
        <f t="shared" si="227"/>
        <v>0</v>
      </c>
    </row>
    <row r="2394" spans="1:20" x14ac:dyDescent="0.3">
      <c r="A2394" s="3">
        <f t="shared" si="222"/>
        <v>43200</v>
      </c>
      <c r="B2394">
        <v>4</v>
      </c>
      <c r="C2394">
        <v>10</v>
      </c>
      <c r="D2394">
        <v>17</v>
      </c>
      <c r="E2394">
        <v>1</v>
      </c>
      <c r="F2394" s="1">
        <f>VLOOKUP(A2394,Weather!$A$1:$E$366, 5)</f>
        <v>0.38461538461538475</v>
      </c>
      <c r="G2394" s="1">
        <f>VLOOKUP(D2394, Spring!$A$1:$E$25, 2)</f>
        <v>973.45132743362797</v>
      </c>
      <c r="H2394" s="1">
        <f>VLOOKUP(D2394, Spring!$A$1:$E$25, 3)</f>
        <v>850.97693786034597</v>
      </c>
      <c r="I2394" s="1">
        <f>VLOOKUP(D2394, Spring!$A$1:$E$25, 5)</f>
        <v>257.39334353781499</v>
      </c>
      <c r="J2394" s="1">
        <f t="shared" si="223"/>
        <v>898.08247231160829</v>
      </c>
      <c r="K2394" s="47">
        <f t="shared" si="224"/>
        <v>16.801348330526036</v>
      </c>
      <c r="L2394" s="48">
        <f>Solar!K2411/1000*Variables!$B$3</f>
        <v>14.794599999999999</v>
      </c>
      <c r="M2394" s="1">
        <f>IF(E2394=1, VLOOKUP(D2394, Sheet1!$E$2:$G$26, 2), Sheet1!$G$3)</f>
        <v>0.20441999999999999</v>
      </c>
      <c r="N2394" s="1">
        <f>'Electricity Rates'!$J$3</f>
        <v>0.19270000000000001</v>
      </c>
      <c r="O2394" s="145">
        <f>L2394-K2394</f>
        <v>-2.0067483305260367</v>
      </c>
      <c r="P2394">
        <f t="shared" si="225"/>
        <v>3.2376198232923672</v>
      </c>
      <c r="Q2394">
        <f>IF(O2394&gt;0, IF(Q2393+O2394*Variables!$B$5&lt;Variables!$B$4, Q2393+O2394*Variables!$B$5, Variables!$B$4), IF(Q2393&gt;-O2394, Q2393+O2394/Variables!$B$5, 0))</f>
        <v>95.442627457603251</v>
      </c>
      <c r="R2394">
        <f>IF(O2394&gt;0, 0, IF(Q2393&gt;-O2394, 0, -O2394 - Q2393*Variables!$B$5))</f>
        <v>0</v>
      </c>
      <c r="S2394">
        <f t="shared" si="226"/>
        <v>0</v>
      </c>
      <c r="T2394">
        <f t="shared" si="227"/>
        <v>0</v>
      </c>
    </row>
    <row r="2395" spans="1:20" x14ac:dyDescent="0.3">
      <c r="A2395" s="3">
        <f t="shared" si="222"/>
        <v>43200</v>
      </c>
      <c r="B2395">
        <v>4</v>
      </c>
      <c r="C2395">
        <v>10</v>
      </c>
      <c r="D2395">
        <v>18</v>
      </c>
      <c r="E2395">
        <v>1</v>
      </c>
      <c r="F2395" s="1">
        <f>VLOOKUP(A2395,Weather!$A$1:$E$366, 5)</f>
        <v>0.38461538461538475</v>
      </c>
      <c r="G2395" s="1">
        <f>VLOOKUP(D2395, Spring!$A$1:$E$25, 2)</f>
        <v>690.26548672566298</v>
      </c>
      <c r="H2395" s="1">
        <f>VLOOKUP(D2395, Spring!$A$1:$E$25, 3)</f>
        <v>590.923299339663</v>
      </c>
      <c r="I2395" s="1">
        <f>VLOOKUP(D2395, Spring!$A$1:$E$25, 5)</f>
        <v>248.81274775305101</v>
      </c>
      <c r="J2395" s="1">
        <f t="shared" si="223"/>
        <v>629.13183294966302</v>
      </c>
      <c r="K2395" s="47">
        <f t="shared" si="224"/>
        <v>11.76981334910413</v>
      </c>
      <c r="L2395" s="48">
        <f>Solar!K2412/1000*Variables!$B$3</f>
        <v>4.8153500000000005</v>
      </c>
      <c r="M2395" s="1">
        <f>IF(E2395=1, VLOOKUP(D2395, Sheet1!$E$2:$G$26, 2), Sheet1!$G$3)</f>
        <v>0.20441999999999999</v>
      </c>
      <c r="N2395" s="1">
        <f>'Electricity Rates'!$J$3</f>
        <v>0.19270000000000001</v>
      </c>
      <c r="O2395" s="145">
        <f>L2395-K2395</f>
        <v>-6.9544633491041292</v>
      </c>
      <c r="P2395">
        <f t="shared" si="225"/>
        <v>2.2680430323723657</v>
      </c>
      <c r="Q2395">
        <f>IF(O2395&gt;0, IF(Q2394+O2395*Variables!$B$5&lt;Variables!$B$4, Q2394+O2395*Variables!$B$5, Variables!$B$4), IF(Q2394&gt;-O2395, Q2394+O2395/Variables!$B$5, 0))</f>
        <v>88.044262192598865</v>
      </c>
      <c r="R2395">
        <f>IF(O2395&gt;0, 0, IF(Q2394&gt;-O2395, 0, -O2395 - Q2394*Variables!$B$5))</f>
        <v>0</v>
      </c>
      <c r="S2395">
        <f t="shared" si="226"/>
        <v>0</v>
      </c>
      <c r="T2395">
        <f t="shared" si="227"/>
        <v>0</v>
      </c>
    </row>
    <row r="2396" spans="1:20" x14ac:dyDescent="0.3">
      <c r="A2396" s="3">
        <f t="shared" si="222"/>
        <v>43200</v>
      </c>
      <c r="B2396">
        <v>4</v>
      </c>
      <c r="C2396">
        <v>10</v>
      </c>
      <c r="D2396">
        <v>19</v>
      </c>
      <c r="E2396">
        <v>1</v>
      </c>
      <c r="F2396" s="1">
        <f>VLOOKUP(A2396,Weather!$A$1:$E$366, 5)</f>
        <v>0.38461538461538475</v>
      </c>
      <c r="G2396" s="1">
        <f>VLOOKUP(D2396, Spring!$A$1:$E$25, 2)</f>
        <v>482.300884955752</v>
      </c>
      <c r="H2396" s="1">
        <f>VLOOKUP(D2396, Spring!$A$1:$E$25, 3)</f>
        <v>454.99679692504799</v>
      </c>
      <c r="I2396" s="1">
        <f>VLOOKUP(D2396, Spring!$A$1:$E$25, 5)</f>
        <v>266.52341143686903</v>
      </c>
      <c r="J2396" s="1">
        <f t="shared" si="223"/>
        <v>465.49836924454951</v>
      </c>
      <c r="K2396" s="47">
        <f t="shared" si="224"/>
        <v>8.7085546039427069</v>
      </c>
      <c r="L2396" s="48">
        <f>Solar!K2413/1000*Variables!$B$3</f>
        <v>0.55300000000000005</v>
      </c>
      <c r="M2396" s="1">
        <f>IF(E2396=1, VLOOKUP(D2396, Sheet1!$E$2:$G$26, 2), Sheet1!$G$3)</f>
        <v>0.20441999999999999</v>
      </c>
      <c r="N2396" s="1">
        <f>'Electricity Rates'!$J$3</f>
        <v>0.19270000000000001</v>
      </c>
      <c r="O2396" s="145">
        <f>L2396-K2396</f>
        <v>-8.155554603942706</v>
      </c>
      <c r="P2396">
        <f t="shared" si="225"/>
        <v>1.6781384721797596</v>
      </c>
      <c r="Q2396">
        <f>IF(O2396&gt;0, IF(Q2395+O2396*Variables!$B$5&lt;Variables!$B$4, Q2395+O2396*Variables!$B$5, Variables!$B$4), IF(Q2395&gt;-O2396, Q2395+O2396/Variables!$B$5, 0))</f>
        <v>79.368140273510875</v>
      </c>
      <c r="R2396">
        <f>IF(O2396&gt;0, 0, IF(Q2395&gt;-O2396, 0, -O2396 - Q2395*Variables!$B$5))</f>
        <v>0</v>
      </c>
      <c r="S2396">
        <f t="shared" si="226"/>
        <v>0</v>
      </c>
      <c r="T2396">
        <f t="shared" si="227"/>
        <v>0</v>
      </c>
    </row>
    <row r="2397" spans="1:20" x14ac:dyDescent="0.3">
      <c r="A2397" s="3">
        <f t="shared" si="222"/>
        <v>43200</v>
      </c>
      <c r="B2397">
        <v>4</v>
      </c>
      <c r="C2397">
        <v>10</v>
      </c>
      <c r="D2397">
        <v>20</v>
      </c>
      <c r="E2397">
        <v>1</v>
      </c>
      <c r="F2397" s="1">
        <f>VLOOKUP(A2397,Weather!$A$1:$E$366, 5)</f>
        <v>0.38461538461538475</v>
      </c>
      <c r="G2397" s="1">
        <f>VLOOKUP(D2397, Spring!$A$1:$E$25, 2)</f>
        <v>415.92920353982299</v>
      </c>
      <c r="H2397" s="1">
        <f>VLOOKUP(D2397, Spring!$A$1:$E$25, 3)</f>
        <v>371.98648067830999</v>
      </c>
      <c r="I2397" s="1">
        <f>VLOOKUP(D2397, Spring!$A$1:$E$25, 5)</f>
        <v>284.25369912476901</v>
      </c>
      <c r="J2397" s="1">
        <f t="shared" si="223"/>
        <v>388.88752793273807</v>
      </c>
      <c r="K2397" s="47">
        <f t="shared" si="224"/>
        <v>7.2753171558703551</v>
      </c>
      <c r="L2397" s="48">
        <f>Solar!K2414/1000*Variables!$B$3</f>
        <v>0</v>
      </c>
      <c r="M2397" s="1">
        <f>IF(E2397=1, VLOOKUP(D2397, Sheet1!$E$2:$G$26, 2), Sheet1!$G$3)</f>
        <v>0.20441999999999999</v>
      </c>
      <c r="N2397" s="1">
        <f>'Electricity Rates'!$J$3</f>
        <v>0.19270000000000001</v>
      </c>
      <c r="O2397" s="145">
        <f>L2397-K2397</f>
        <v>-7.2753171558703551</v>
      </c>
      <c r="P2397">
        <f t="shared" si="225"/>
        <v>1.4019536159362176</v>
      </c>
      <c r="Q2397">
        <f>IF(O2397&gt;0, IF(Q2396+O2397*Variables!$B$5&lt;Variables!$B$4, Q2396+O2397*Variables!$B$5, Variables!$B$4), IF(Q2396&gt;-O2397, Q2396+O2397/Variables!$B$5, 0))</f>
        <v>71.628441171521132</v>
      </c>
      <c r="R2397">
        <f>IF(O2397&gt;0, 0, IF(Q2396&gt;-O2397, 0, -O2397 - Q2396*Variables!$B$5))</f>
        <v>0</v>
      </c>
      <c r="S2397">
        <f t="shared" si="226"/>
        <v>0</v>
      </c>
      <c r="T2397">
        <f t="shared" si="227"/>
        <v>0</v>
      </c>
    </row>
    <row r="2398" spans="1:20" x14ac:dyDescent="0.3">
      <c r="A2398" s="3">
        <f t="shared" si="222"/>
        <v>43200</v>
      </c>
      <c r="B2398">
        <v>4</v>
      </c>
      <c r="C2398">
        <v>10</v>
      </c>
      <c r="D2398">
        <v>21</v>
      </c>
      <c r="E2398">
        <v>1</v>
      </c>
      <c r="F2398" s="1">
        <f>VLOOKUP(A2398,Weather!$A$1:$E$366, 5)</f>
        <v>0.38461538461538475</v>
      </c>
      <c r="G2398" s="1">
        <f>VLOOKUP(D2398, Spring!$A$1:$E$25, 2)</f>
        <v>371.68141592920301</v>
      </c>
      <c r="H2398" s="1">
        <f>VLOOKUP(D2398, Spring!$A$1:$E$25, 3)</f>
        <v>318.10538116591903</v>
      </c>
      <c r="I2398" s="1">
        <f>VLOOKUP(D2398, Spring!$A$1:$E$25, 5)</f>
        <v>271.28223242670401</v>
      </c>
      <c r="J2398" s="1">
        <f t="shared" si="223"/>
        <v>338.71154838256672</v>
      </c>
      <c r="K2398" s="47">
        <f t="shared" si="224"/>
        <v>6.3366237326729413</v>
      </c>
      <c r="L2398" s="48">
        <f>Solar!K2415/1000*Variables!$B$3</f>
        <v>0</v>
      </c>
      <c r="M2398" s="1">
        <f>IF(E2398=1, VLOOKUP(D2398, Sheet1!$E$2:$G$26, 2), Sheet1!$G$3)</f>
        <v>0.20441999999999999</v>
      </c>
      <c r="N2398" s="1">
        <f>'Electricity Rates'!$J$3</f>
        <v>0.19270000000000001</v>
      </c>
      <c r="O2398" s="145">
        <f>L2398-K2398</f>
        <v>-6.3366237326729413</v>
      </c>
      <c r="P2398">
        <f t="shared" si="225"/>
        <v>1.2210673932860758</v>
      </c>
      <c r="Q2398">
        <f>IF(O2398&gt;0, IF(Q2397+O2398*Variables!$B$5&lt;Variables!$B$4, Q2397+O2398*Variables!$B$5, Variables!$B$4), IF(Q2397&gt;-O2398, Q2397+O2398/Variables!$B$5, 0))</f>
        <v>64.88735209420949</v>
      </c>
      <c r="R2398">
        <f>IF(O2398&gt;0, 0, IF(Q2397&gt;-O2398, 0, -O2398 - Q2397*Variables!$B$5))</f>
        <v>0</v>
      </c>
      <c r="S2398">
        <f t="shared" si="226"/>
        <v>0</v>
      </c>
      <c r="T2398">
        <f t="shared" si="227"/>
        <v>0</v>
      </c>
    </row>
    <row r="2399" spans="1:20" x14ac:dyDescent="0.3">
      <c r="A2399" s="3">
        <f t="shared" si="222"/>
        <v>43200</v>
      </c>
      <c r="B2399">
        <v>4</v>
      </c>
      <c r="C2399">
        <v>10</v>
      </c>
      <c r="D2399">
        <v>22</v>
      </c>
      <c r="E2399">
        <v>1</v>
      </c>
      <c r="F2399" s="1">
        <f>VLOOKUP(A2399,Weather!$A$1:$E$366, 5)</f>
        <v>0.38461538461538475</v>
      </c>
      <c r="G2399" s="1">
        <f>VLOOKUP(D2399, Spring!$A$1:$E$25, 2)</f>
        <v>345.13274336283098</v>
      </c>
      <c r="H2399" s="1">
        <f>VLOOKUP(D2399, Spring!$A$1:$E$25, 3)</f>
        <v>289.79820627802701</v>
      </c>
      <c r="I2399" s="1">
        <f>VLOOKUP(D2399, Spring!$A$1:$E$25, 5)</f>
        <v>275.85953137878198</v>
      </c>
      <c r="J2399" s="1">
        <f t="shared" si="223"/>
        <v>311.08072054141314</v>
      </c>
      <c r="K2399" s="47">
        <f t="shared" si="224"/>
        <v>5.8197055458330329</v>
      </c>
      <c r="L2399" s="48">
        <f>Solar!K2416/1000*Variables!$B$3</f>
        <v>0</v>
      </c>
      <c r="M2399" s="1">
        <f>IF(E2399=1, VLOOKUP(D2399, Sheet1!$E$2:$G$26, 2), Sheet1!$G$3)</f>
        <v>0.18618000000000001</v>
      </c>
      <c r="N2399" s="1">
        <f>'Electricity Rates'!$J$3</f>
        <v>0.19270000000000001</v>
      </c>
      <c r="O2399" s="145">
        <f>L2399-K2399</f>
        <v>-5.8197055458330329</v>
      </c>
      <c r="P2399">
        <f t="shared" si="225"/>
        <v>1.1214572586820255</v>
      </c>
      <c r="Q2399">
        <f>IF(O2399&gt;0, IF(Q2398+O2399*Variables!$B$5&lt;Variables!$B$4, Q2398+O2399*Variables!$B$5, Variables!$B$4), IF(Q2398&gt;-O2399, Q2398+O2399/Variables!$B$5, 0))</f>
        <v>58.69617598162116</v>
      </c>
      <c r="R2399">
        <f>IF(O2399&gt;0, 0, IF(Q2398&gt;-O2399, 0, -O2399 - Q2398*Variables!$B$5))</f>
        <v>0</v>
      </c>
      <c r="S2399">
        <f t="shared" si="226"/>
        <v>0</v>
      </c>
      <c r="T2399">
        <f t="shared" si="227"/>
        <v>0</v>
      </c>
    </row>
    <row r="2400" spans="1:20" x14ac:dyDescent="0.3">
      <c r="A2400" s="3">
        <f t="shared" si="222"/>
        <v>43200</v>
      </c>
      <c r="B2400">
        <v>4</v>
      </c>
      <c r="C2400">
        <v>10</v>
      </c>
      <c r="D2400">
        <v>23</v>
      </c>
      <c r="E2400">
        <v>1</v>
      </c>
      <c r="F2400" s="1">
        <f>VLOOKUP(A2400,Weather!$A$1:$E$366, 5)</f>
        <v>0.38461538461538475</v>
      </c>
      <c r="G2400" s="1">
        <f>VLOOKUP(D2400, Spring!$A$1:$E$25, 2)</f>
        <v>318.58407079646003</v>
      </c>
      <c r="H2400" s="1">
        <f>VLOOKUP(D2400, Spring!$A$1:$E$25, 3)</f>
        <v>270.57975656630401</v>
      </c>
      <c r="I2400" s="1">
        <f>VLOOKUP(D2400, Spring!$A$1:$E$25, 5)</f>
        <v>271.64527650221697</v>
      </c>
      <c r="J2400" s="1">
        <f t="shared" si="223"/>
        <v>289.04295434713327</v>
      </c>
      <c r="K2400" s="47">
        <f t="shared" si="224"/>
        <v>5.4074224897972663</v>
      </c>
      <c r="L2400" s="48">
        <f>Solar!K2417/1000*Variables!$B$3</f>
        <v>0</v>
      </c>
      <c r="M2400" s="1">
        <f>IF(E2400=1, VLOOKUP(D2400, Sheet1!$E$2:$G$26, 2), Sheet1!$G$3)</f>
        <v>0.18618000000000001</v>
      </c>
      <c r="N2400" s="1">
        <f>'Electricity Rates'!$J$3</f>
        <v>0.19270000000000001</v>
      </c>
      <c r="O2400" s="145">
        <f>L2400-K2400</f>
        <v>-5.4074224897972663</v>
      </c>
      <c r="P2400">
        <f t="shared" si="225"/>
        <v>1.0420103137839332</v>
      </c>
      <c r="Q2400">
        <f>IF(O2400&gt;0, IF(Q2399+O2400*Variables!$B$5&lt;Variables!$B$4, Q2399+O2400*Variables!$B$5, Variables!$B$4), IF(Q2399&gt;-O2400, Q2399+O2400/Variables!$B$5, 0))</f>
        <v>52.943598864815556</v>
      </c>
      <c r="R2400">
        <f>IF(O2400&gt;0, 0, IF(Q2399&gt;-O2400, 0, -O2400 - Q2399*Variables!$B$5))</f>
        <v>0</v>
      </c>
      <c r="S2400">
        <f t="shared" si="226"/>
        <v>0</v>
      </c>
      <c r="T2400">
        <f t="shared" si="227"/>
        <v>0</v>
      </c>
    </row>
    <row r="2401" spans="1:20" x14ac:dyDescent="0.3">
      <c r="A2401" s="3">
        <f t="shared" si="222"/>
        <v>43200</v>
      </c>
      <c r="B2401">
        <v>4</v>
      </c>
      <c r="C2401">
        <v>10</v>
      </c>
      <c r="D2401">
        <v>24</v>
      </c>
      <c r="E2401">
        <v>1</v>
      </c>
      <c r="F2401" s="1">
        <f>VLOOKUP(A2401,Weather!$A$1:$E$366, 5)</f>
        <v>0.38461538461538475</v>
      </c>
      <c r="G2401" s="1">
        <f>VLOOKUP(D2401, Spring!$A$1:$E$25, 2)</f>
        <v>287.61061946902601</v>
      </c>
      <c r="H2401" s="1">
        <f>VLOOKUP(D2401, Spring!$A$1:$E$25, 3)</f>
        <v>251.20115310698301</v>
      </c>
      <c r="I2401" s="1">
        <f>VLOOKUP(D2401, Spring!$A$1:$E$25, 5)</f>
        <v>267.465363632795</v>
      </c>
      <c r="J2401" s="1">
        <f t="shared" si="223"/>
        <v>265.20479401546112</v>
      </c>
      <c r="K2401" s="47">
        <f t="shared" si="224"/>
        <v>4.961457617261166</v>
      </c>
      <c r="L2401" s="48">
        <f>Solar!K2418/1000*Variables!$B$3</f>
        <v>0</v>
      </c>
      <c r="M2401" s="1">
        <f>IF(E2401=1, VLOOKUP(D2401, Sheet1!$E$2:$G$26, 2), Sheet1!$G$3)</f>
        <v>0.18618000000000001</v>
      </c>
      <c r="N2401" s="1">
        <f>'Electricity Rates'!$J$3</f>
        <v>0.19270000000000001</v>
      </c>
      <c r="O2401" s="145">
        <f>L2401-K2401</f>
        <v>-4.961457617261166</v>
      </c>
      <c r="P2401">
        <f t="shared" si="225"/>
        <v>0.95607288284622671</v>
      </c>
      <c r="Q2401">
        <f>IF(O2401&gt;0, IF(Q2400+O2401*Variables!$B$5&lt;Variables!$B$4, Q2400+O2401*Variables!$B$5, Variables!$B$4), IF(Q2400&gt;-O2401, Q2400+O2401/Variables!$B$5, 0))</f>
        <v>47.665452463473891</v>
      </c>
      <c r="R2401">
        <f>IF(O2401&gt;0, 0, IF(Q2400&gt;-O2401, 0, -O2401 - Q2400*Variables!$B$5))</f>
        <v>0</v>
      </c>
      <c r="S2401">
        <f t="shared" si="226"/>
        <v>0</v>
      </c>
      <c r="T2401">
        <f t="shared" si="227"/>
        <v>0</v>
      </c>
    </row>
    <row r="2402" spans="1:20" x14ac:dyDescent="0.3">
      <c r="A2402" s="3">
        <f t="shared" si="222"/>
        <v>43201</v>
      </c>
      <c r="B2402">
        <v>4</v>
      </c>
      <c r="C2402">
        <v>11</v>
      </c>
      <c r="D2402">
        <v>1</v>
      </c>
      <c r="E2402">
        <v>1</v>
      </c>
      <c r="F2402" s="1">
        <f>VLOOKUP(A2402,Weather!$A$1:$E$366, 5)</f>
        <v>0.38461538461538475</v>
      </c>
      <c r="G2402" s="1">
        <f>VLOOKUP(D2402, Spring!$A$1:$E$25, 2)</f>
        <v>284.91351697629602</v>
      </c>
      <c r="H2402" s="1">
        <f>VLOOKUP(D2402, Spring!$A$1:$E$25, 3)</f>
        <v>272.00797092955099</v>
      </c>
      <c r="I2402" s="1">
        <f>VLOOKUP(D2402, Spring!$A$1:$E$25, 5)</f>
        <v>272.01322657875102</v>
      </c>
      <c r="J2402" s="1">
        <f t="shared" si="223"/>
        <v>276.97164248599137</v>
      </c>
      <c r="K2402" s="47">
        <f t="shared" si="224"/>
        <v>5.1815920993394453</v>
      </c>
      <c r="L2402" s="48">
        <f>Solar!K2419/1000*Variables!$B$3</f>
        <v>0</v>
      </c>
      <c r="M2402" s="1">
        <f>IF(E2402=1, VLOOKUP(D2402, Sheet1!$E$2:$G$26, 2), Sheet1!$G$3)</f>
        <v>0.18618000000000001</v>
      </c>
      <c r="N2402" s="1">
        <f>'Electricity Rates'!$J$3</f>
        <v>0.19270000000000001</v>
      </c>
      <c r="O2402" s="145">
        <f>L2402-K2402</f>
        <v>-5.1815920993394453</v>
      </c>
      <c r="P2402">
        <f t="shared" si="225"/>
        <v>0.99849279754271114</v>
      </c>
      <c r="Q2402">
        <f>IF(O2402&gt;0, IF(Q2401+O2402*Variables!$B$5&lt;Variables!$B$4, Q2401+O2402*Variables!$B$5, Variables!$B$4), IF(Q2401&gt;-O2402, Q2401+O2402/Variables!$B$5, 0))</f>
        <v>42.153120442900011</v>
      </c>
      <c r="R2402">
        <f>IF(O2402&gt;0, 0, IF(Q2401&gt;-O2402, 0, -O2402 - Q2401*Variables!$B$5))</f>
        <v>0</v>
      </c>
      <c r="S2402">
        <f t="shared" si="226"/>
        <v>0</v>
      </c>
      <c r="T2402">
        <f t="shared" si="227"/>
        <v>0</v>
      </c>
    </row>
    <row r="2403" spans="1:20" x14ac:dyDescent="0.3">
      <c r="A2403" s="3">
        <f t="shared" si="222"/>
        <v>43201</v>
      </c>
      <c r="B2403">
        <v>4</v>
      </c>
      <c r="C2403">
        <v>11</v>
      </c>
      <c r="D2403">
        <v>2</v>
      </c>
      <c r="E2403">
        <v>1</v>
      </c>
      <c r="F2403" s="1">
        <f>VLOOKUP(A2403,Weather!$A$1:$E$366, 5)</f>
        <v>0.38461538461538475</v>
      </c>
      <c r="G2403" s="1">
        <f>VLOOKUP(D2403, Spring!$A$1:$E$25, 2)</f>
        <v>283.47213324791699</v>
      </c>
      <c r="H2403" s="1">
        <f>VLOOKUP(D2403, Spring!$A$1:$E$25, 3)</f>
        <v>272.193568553901</v>
      </c>
      <c r="I2403" s="1">
        <f>VLOOKUP(D2403, Spring!$A$1:$E$25, 5)</f>
        <v>263.43263079398702</v>
      </c>
      <c r="J2403" s="1">
        <f t="shared" si="223"/>
        <v>276.53147805159944</v>
      </c>
      <c r="K2403" s="47">
        <f t="shared" si="224"/>
        <v>5.1733574925934835</v>
      </c>
      <c r="L2403" s="48">
        <f>Solar!K2420/1000*Variables!$B$3</f>
        <v>0</v>
      </c>
      <c r="M2403" s="1">
        <f>IF(E2403=1, VLOOKUP(D2403, Sheet1!$E$2:$G$26, 2), Sheet1!$G$3)</f>
        <v>0.18618000000000001</v>
      </c>
      <c r="N2403" s="1">
        <f>'Electricity Rates'!$J$3</f>
        <v>0.19270000000000001</v>
      </c>
      <c r="O2403" s="145">
        <f>L2403-K2403</f>
        <v>-5.1733574925934835</v>
      </c>
      <c r="P2403">
        <f t="shared" si="225"/>
        <v>0.99690598882276438</v>
      </c>
      <c r="Q2403">
        <f>IF(O2403&gt;0, IF(Q2402+O2403*Variables!$B$5&lt;Variables!$B$4, Q2402+O2403*Variables!$B$5, Variables!$B$4), IF(Q2402&gt;-O2403, Q2402+O2403/Variables!$B$5, 0))</f>
        <v>36.649548642268648</v>
      </c>
      <c r="R2403">
        <f>IF(O2403&gt;0, 0, IF(Q2402&gt;-O2403, 0, -O2403 - Q2402*Variables!$B$5))</f>
        <v>0</v>
      </c>
      <c r="S2403">
        <f t="shared" si="226"/>
        <v>0</v>
      </c>
      <c r="T2403">
        <f t="shared" si="227"/>
        <v>0</v>
      </c>
    </row>
    <row r="2404" spans="1:20" x14ac:dyDescent="0.3">
      <c r="A2404" s="3">
        <f t="shared" si="222"/>
        <v>43201</v>
      </c>
      <c r="B2404">
        <v>4</v>
      </c>
      <c r="C2404">
        <v>11</v>
      </c>
      <c r="D2404">
        <v>3</v>
      </c>
      <c r="E2404">
        <v>1</v>
      </c>
      <c r="F2404" s="1">
        <f>VLOOKUP(A2404,Weather!$A$1:$E$366, 5)</f>
        <v>0.38461538461538475</v>
      </c>
      <c r="G2404" s="1">
        <f>VLOOKUP(D2404, Spring!$A$1:$E$25, 2)</f>
        <v>282.03074951953801</v>
      </c>
      <c r="H2404" s="1">
        <f>VLOOKUP(D2404, Spring!$A$1:$E$25, 3)</f>
        <v>263.612120501699</v>
      </c>
      <c r="I2404" s="1">
        <f>VLOOKUP(D2404, Spring!$A$1:$E$25, 5)</f>
        <v>268.00502374504498</v>
      </c>
      <c r="J2404" s="1">
        <f t="shared" si="223"/>
        <v>270.69620858548325</v>
      </c>
      <c r="K2404" s="47">
        <f t="shared" si="224"/>
        <v>5.0641911321251056</v>
      </c>
      <c r="L2404" s="48">
        <f>Solar!K2421/1000*Variables!$B$3</f>
        <v>0</v>
      </c>
      <c r="M2404" s="1">
        <f>IF(E2404=1, VLOOKUP(D2404, Sheet1!$E$2:$G$26, 2), Sheet1!$G$3)</f>
        <v>0.18618000000000001</v>
      </c>
      <c r="N2404" s="1">
        <f>'Electricity Rates'!$J$3</f>
        <v>0.19270000000000001</v>
      </c>
      <c r="O2404" s="145">
        <f>L2404-K2404</f>
        <v>-5.0641911321251056</v>
      </c>
      <c r="P2404">
        <f t="shared" si="225"/>
        <v>0.97586963116050796</v>
      </c>
      <c r="Q2404">
        <f>IF(O2404&gt;0, IF(Q2403+O2404*Variables!$B$5&lt;Variables!$B$4, Q2403+O2404*Variables!$B$5, Variables!$B$4), IF(Q2403&gt;-O2404, Q2403+O2404/Variables!$B$5, 0))</f>
        <v>31.262111267667471</v>
      </c>
      <c r="R2404">
        <f>IF(O2404&gt;0, 0, IF(Q2403&gt;-O2404, 0, -O2404 - Q2403*Variables!$B$5))</f>
        <v>0</v>
      </c>
      <c r="S2404">
        <f t="shared" si="226"/>
        <v>0</v>
      </c>
      <c r="T2404">
        <f t="shared" si="227"/>
        <v>0</v>
      </c>
    </row>
    <row r="2405" spans="1:20" x14ac:dyDescent="0.3">
      <c r="A2405" s="3">
        <f t="shared" si="222"/>
        <v>43201</v>
      </c>
      <c r="B2405">
        <v>4</v>
      </c>
      <c r="C2405">
        <v>11</v>
      </c>
      <c r="D2405">
        <v>4</v>
      </c>
      <c r="E2405">
        <v>1</v>
      </c>
      <c r="F2405" s="1">
        <f>VLOOKUP(A2405,Weather!$A$1:$E$366, 5)</f>
        <v>0.38461538461538475</v>
      </c>
      <c r="G2405" s="1">
        <f>VLOOKUP(D2405, Spring!$A$1:$E$25, 2)</f>
        <v>287.61061946902601</v>
      </c>
      <c r="H2405" s="1">
        <f>VLOOKUP(D2405, Spring!$A$1:$E$25, 3)</f>
        <v>280.54932735425899</v>
      </c>
      <c r="I2405" s="1">
        <f>VLOOKUP(D2405, Spring!$A$1:$E$25, 5)</f>
        <v>263.81039287256101</v>
      </c>
      <c r="J2405" s="1">
        <f t="shared" si="223"/>
        <v>283.26520893686171</v>
      </c>
      <c r="K2405" s="47">
        <f t="shared" si="224"/>
        <v>5.2993322907388123</v>
      </c>
      <c r="L2405" s="48">
        <f>Solar!K2422/1000*Variables!$B$3</f>
        <v>0</v>
      </c>
      <c r="M2405" s="1">
        <f>IF(E2405=1, VLOOKUP(D2405, Sheet1!$E$2:$G$26, 2), Sheet1!$G$3)</f>
        <v>0.18618000000000001</v>
      </c>
      <c r="N2405" s="1">
        <f>'Electricity Rates'!$J$3</f>
        <v>0.19270000000000001</v>
      </c>
      <c r="O2405" s="145">
        <f>L2405-K2405</f>
        <v>-5.2993322907388123</v>
      </c>
      <c r="P2405">
        <f t="shared" si="225"/>
        <v>1.0211813324253691</v>
      </c>
      <c r="Q2405">
        <f>IF(O2405&gt;0, IF(Q2404+O2405*Variables!$B$5&lt;Variables!$B$4, Q2404+O2405*Variables!$B$5, Variables!$B$4), IF(Q2404&gt;-O2405, Q2404+O2405/Variables!$B$5, 0))</f>
        <v>25.624523724328309</v>
      </c>
      <c r="R2405">
        <f>IF(O2405&gt;0, 0, IF(Q2404&gt;-O2405, 0, -O2405 - Q2404*Variables!$B$5))</f>
        <v>0</v>
      </c>
      <c r="S2405">
        <f t="shared" si="226"/>
        <v>0</v>
      </c>
      <c r="T2405">
        <f t="shared" si="227"/>
        <v>0</v>
      </c>
    </row>
    <row r="2406" spans="1:20" x14ac:dyDescent="0.3">
      <c r="A2406" s="3">
        <f t="shared" si="222"/>
        <v>43201</v>
      </c>
      <c r="B2406">
        <v>4</v>
      </c>
      <c r="C2406">
        <v>11</v>
      </c>
      <c r="D2406">
        <v>5</v>
      </c>
      <c r="E2406">
        <v>1</v>
      </c>
      <c r="F2406" s="1">
        <f>VLOOKUP(A2406,Weather!$A$1:$E$366, 5)</f>
        <v>0.38461538461538475</v>
      </c>
      <c r="G2406" s="1">
        <f>VLOOKUP(D2406, Spring!$A$1:$E$25, 2)</f>
        <v>318.58407079646003</v>
      </c>
      <c r="H2406" s="1">
        <f>VLOOKUP(D2406, Spring!$A$1:$E$25, 3)</f>
        <v>296.96508648302301</v>
      </c>
      <c r="I2406" s="1">
        <f>VLOOKUP(D2406, Spring!$A$1:$E$25, 5)</f>
        <v>263.982102908277</v>
      </c>
      <c r="J2406" s="1">
        <f t="shared" si="223"/>
        <v>305.28008044972955</v>
      </c>
      <c r="K2406" s="47">
        <f t="shared" si="224"/>
        <v>5.7111870325281942</v>
      </c>
      <c r="L2406" s="48">
        <f>Solar!K2423/1000*Variables!$B$3</f>
        <v>0</v>
      </c>
      <c r="M2406" s="1">
        <f>IF(E2406=1, VLOOKUP(D2406, Sheet1!$E$2:$G$26, 2), Sheet1!$G$3)</f>
        <v>0.18618000000000001</v>
      </c>
      <c r="N2406" s="1">
        <f>'Electricity Rates'!$J$3</f>
        <v>0.19270000000000001</v>
      </c>
      <c r="O2406" s="145">
        <f>L2406-K2406</f>
        <v>-5.7111870325281942</v>
      </c>
      <c r="P2406">
        <f t="shared" si="225"/>
        <v>1.1005457411681832</v>
      </c>
      <c r="Q2406">
        <f>IF(O2406&gt;0, IF(Q2405+O2406*Variables!$B$5&lt;Variables!$B$4, Q2405+O2406*Variables!$B$5, Variables!$B$4), IF(Q2405&gt;-O2406, Q2405+O2406/Variables!$B$5, 0))</f>
        <v>19.548792838660017</v>
      </c>
      <c r="R2406">
        <f>IF(O2406&gt;0, 0, IF(Q2405&gt;-O2406, 0, -O2406 - Q2405*Variables!$B$5))</f>
        <v>0</v>
      </c>
      <c r="S2406">
        <f t="shared" si="226"/>
        <v>0</v>
      </c>
      <c r="T2406">
        <f t="shared" si="227"/>
        <v>0</v>
      </c>
    </row>
    <row r="2407" spans="1:20" x14ac:dyDescent="0.3">
      <c r="A2407" s="3">
        <f t="shared" si="222"/>
        <v>43201</v>
      </c>
      <c r="B2407">
        <v>4</v>
      </c>
      <c r="C2407">
        <v>11</v>
      </c>
      <c r="D2407">
        <v>6</v>
      </c>
      <c r="E2407">
        <v>1</v>
      </c>
      <c r="F2407" s="1">
        <f>VLOOKUP(A2407,Weather!$A$1:$E$366, 5)</f>
        <v>0.38461538461538475</v>
      </c>
      <c r="G2407" s="1">
        <f>VLOOKUP(D2407, Spring!$A$1:$E$25, 2)</f>
        <v>389.38053097345102</v>
      </c>
      <c r="H2407" s="1">
        <f>VLOOKUP(D2407, Spring!$A$1:$E$25, 3)</f>
        <v>340.20659833439998</v>
      </c>
      <c r="I2407" s="1">
        <f>VLOOKUP(D2407, Spring!$A$1:$E$25, 5)</f>
        <v>264.16853094705402</v>
      </c>
      <c r="J2407" s="1">
        <f t="shared" si="223"/>
        <v>359.1196493494196</v>
      </c>
      <c r="K2407" s="47">
        <f t="shared" si="224"/>
        <v>6.7184189727315502</v>
      </c>
      <c r="L2407" s="48">
        <f>Solar!K2424/1000*Variables!$B$3</f>
        <v>0</v>
      </c>
      <c r="M2407" s="1">
        <f>IF(E2407=1, VLOOKUP(D2407, Sheet1!$E$2:$G$26, 2), Sheet1!$G$3)</f>
        <v>0.18618000000000001</v>
      </c>
      <c r="N2407" s="1">
        <f>'Electricity Rates'!$J$3</f>
        <v>0.19270000000000001</v>
      </c>
      <c r="O2407" s="145">
        <f>L2407-K2407</f>
        <v>-6.7184189727315502</v>
      </c>
      <c r="P2407">
        <f t="shared" si="225"/>
        <v>1.2946393360453698</v>
      </c>
      <c r="Q2407">
        <f>IF(O2407&gt;0, IF(Q2406+O2407*Variables!$B$5&lt;Variables!$B$4, Q2406+O2407*Variables!$B$5, Variables!$B$4), IF(Q2406&gt;-O2407, Q2406+O2407/Variables!$B$5, 0))</f>
        <v>12.401538612349857</v>
      </c>
      <c r="R2407">
        <f>IF(O2407&gt;0, 0, IF(Q2406&gt;-O2407, 0, -O2407 - Q2406*Variables!$B$5))</f>
        <v>0</v>
      </c>
      <c r="S2407">
        <f t="shared" si="226"/>
        <v>0</v>
      </c>
      <c r="T2407">
        <f t="shared" si="227"/>
        <v>0</v>
      </c>
    </row>
    <row r="2408" spans="1:20" x14ac:dyDescent="0.3">
      <c r="A2408" s="3">
        <f t="shared" si="222"/>
        <v>43201</v>
      </c>
      <c r="B2408">
        <v>4</v>
      </c>
      <c r="C2408">
        <v>11</v>
      </c>
      <c r="D2408">
        <v>7</v>
      </c>
      <c r="E2408">
        <v>1</v>
      </c>
      <c r="F2408" s="1">
        <f>VLOOKUP(A2408,Weather!$A$1:$E$366, 5)</f>
        <v>0.38461538461538475</v>
      </c>
      <c r="G2408" s="1">
        <f>VLOOKUP(D2408, Spring!$A$1:$E$25, 2)</f>
        <v>623.89380530973403</v>
      </c>
      <c r="H2408" s="1">
        <f>VLOOKUP(D2408, Spring!$A$1:$E$25, 3)</f>
        <v>374.47950032030701</v>
      </c>
      <c r="I2408" s="1">
        <f>VLOOKUP(D2408, Spring!$A$1:$E$25, 5)</f>
        <v>251.18725224694799</v>
      </c>
      <c r="J2408" s="1">
        <f t="shared" si="223"/>
        <v>470.40807916239436</v>
      </c>
      <c r="K2408" s="47">
        <f t="shared" si="224"/>
        <v>8.800405574287586</v>
      </c>
      <c r="L2408" s="48">
        <f>Solar!K2425/1000*Variables!$B$3</f>
        <v>1.8274499999999998</v>
      </c>
      <c r="M2408" s="1">
        <f>IF(E2408=1, VLOOKUP(D2408, Sheet1!$E$2:$G$26, 2), Sheet1!$G$3)</f>
        <v>0.18618000000000001</v>
      </c>
      <c r="N2408" s="1">
        <f>'Electricity Rates'!$J$3</f>
        <v>0.19270000000000001</v>
      </c>
      <c r="O2408" s="145">
        <f>L2408-K2408</f>
        <v>-6.9729555742875862</v>
      </c>
      <c r="P2408">
        <f t="shared" si="225"/>
        <v>1.6958381541652179</v>
      </c>
      <c r="Q2408">
        <f>IF(O2408&gt;0, IF(Q2407+O2408*Variables!$B$5&lt;Variables!$B$4, Q2407+O2408*Variables!$B$5, Variables!$B$4), IF(Q2407&gt;-O2408, Q2407+O2408/Variables!$B$5, 0))</f>
        <v>4.9835007673630622</v>
      </c>
      <c r="R2408">
        <f>IF(O2408&gt;0, 0, IF(Q2407&gt;-O2408, 0, -O2408 - Q2407*Variables!$B$5))</f>
        <v>0</v>
      </c>
      <c r="S2408">
        <f t="shared" si="226"/>
        <v>0</v>
      </c>
      <c r="T2408">
        <f t="shared" si="227"/>
        <v>0</v>
      </c>
    </row>
    <row r="2409" spans="1:20" x14ac:dyDescent="0.3">
      <c r="A2409" s="3">
        <f t="shared" si="222"/>
        <v>43201</v>
      </c>
      <c r="B2409">
        <v>4</v>
      </c>
      <c r="C2409">
        <v>11</v>
      </c>
      <c r="D2409">
        <v>8</v>
      </c>
      <c r="E2409">
        <v>1</v>
      </c>
      <c r="F2409" s="1">
        <f>VLOOKUP(A2409,Weather!$A$1:$E$366, 5)</f>
        <v>0.38461538461538475</v>
      </c>
      <c r="G2409" s="1">
        <f>VLOOKUP(D2409, Spring!$A$1:$E$25, 2)</f>
        <v>871.68141592920301</v>
      </c>
      <c r="H2409" s="1">
        <f>VLOOKUP(D2409, Spring!$A$1:$E$25, 3)</f>
        <v>578.35522101217202</v>
      </c>
      <c r="I2409" s="1">
        <f>VLOOKUP(D2409, Spring!$A$1:$E$25, 5)</f>
        <v>268.91753993484798</v>
      </c>
      <c r="J2409" s="1">
        <f t="shared" si="223"/>
        <v>691.17298828795322</v>
      </c>
      <c r="K2409" s="47">
        <f t="shared" si="224"/>
        <v>12.930480764184484</v>
      </c>
      <c r="L2409" s="48">
        <f>Solar!K2426/1000*Variables!$B$3</f>
        <v>9.4379999999999988</v>
      </c>
      <c r="M2409" s="1">
        <f>IF(E2409=1, VLOOKUP(D2409, Sheet1!$E$2:$G$26, 2), Sheet1!$G$3)</f>
        <v>0.18618000000000001</v>
      </c>
      <c r="N2409" s="1">
        <f>'Electricity Rates'!$J$3</f>
        <v>0.19270000000000001</v>
      </c>
      <c r="O2409" s="145">
        <f>L2409-K2409</f>
        <v>-3.4924807641844851</v>
      </c>
      <c r="P2409">
        <f t="shared" si="225"/>
        <v>2.4917036432583504</v>
      </c>
      <c r="Q2409">
        <f>IF(O2409&gt;0, IF(Q2408+O2409*Variables!$B$5&lt;Variables!$B$4, Q2408+O2409*Variables!$B$5, Variables!$B$4), IF(Q2408&gt;-O2409, Q2408+O2409/Variables!$B$5, 0))</f>
        <v>1.2680956990816949</v>
      </c>
      <c r="R2409">
        <f>IF(O2409&gt;0, 0, IF(Q2408&gt;-O2409, 0, -O2409 - Q2408*Variables!$B$5))</f>
        <v>0</v>
      </c>
      <c r="S2409">
        <f t="shared" si="226"/>
        <v>0</v>
      </c>
      <c r="T2409">
        <f t="shared" si="227"/>
        <v>0</v>
      </c>
    </row>
    <row r="2410" spans="1:20" x14ac:dyDescent="0.3">
      <c r="A2410" s="3">
        <f t="shared" si="222"/>
        <v>43201</v>
      </c>
      <c r="B2410">
        <v>4</v>
      </c>
      <c r="C2410">
        <v>11</v>
      </c>
      <c r="D2410">
        <v>9</v>
      </c>
      <c r="E2410">
        <v>1</v>
      </c>
      <c r="F2410" s="1">
        <f>VLOOKUP(A2410,Weather!$A$1:$E$366, 5)</f>
        <v>0.38461538461538475</v>
      </c>
      <c r="G2410" s="1">
        <f>VLOOKUP(D2410, Spring!$A$1:$E$25, 2)</f>
        <v>1137.1681415929199</v>
      </c>
      <c r="H2410" s="1">
        <f>VLOOKUP(D2410, Spring!$A$1:$E$25, 3)</f>
        <v>786.77530429212004</v>
      </c>
      <c r="I2410" s="1">
        <f>VLOOKUP(D2410, Spring!$A$1:$E$25, 5)</f>
        <v>317.33977000667198</v>
      </c>
      <c r="J2410" s="1">
        <f t="shared" si="223"/>
        <v>921.54178017704317</v>
      </c>
      <c r="K2410" s="47">
        <f t="shared" si="224"/>
        <v>17.240225622080018</v>
      </c>
      <c r="L2410" s="48">
        <f>Solar!K2427/1000*Variables!$B$3</f>
        <v>19.007999999999999</v>
      </c>
      <c r="M2410" s="1">
        <f>IF(E2410=1, VLOOKUP(D2410, Sheet1!$E$2:$G$26, 2), Sheet1!$G$3)</f>
        <v>0.20441999999999999</v>
      </c>
      <c r="N2410" s="1">
        <f>'Electricity Rates'!$J$3</f>
        <v>0.19270000000000001</v>
      </c>
      <c r="O2410" s="145">
        <f>L2410-K2410</f>
        <v>1.7677743779199808</v>
      </c>
      <c r="P2410">
        <f t="shared" si="225"/>
        <v>3.3221914773748198</v>
      </c>
      <c r="Q2410">
        <f>IF(O2410&gt;0, IF(Q2409+O2410*Variables!$B$5&lt;Variables!$B$4, Q2409+O2410*Variables!$B$5, Variables!$B$4), IF(Q2409&gt;-O2410, Q2409+O2410/Variables!$B$5, 0))</f>
        <v>2.9298036143264765</v>
      </c>
      <c r="R2410">
        <f>IF(O2410&gt;0, 0, IF(Q2409&gt;-O2410, 0, -O2410 - Q2409*Variables!$B$5))</f>
        <v>0</v>
      </c>
      <c r="S2410">
        <f t="shared" si="226"/>
        <v>0</v>
      </c>
      <c r="T2410">
        <f t="shared" si="227"/>
        <v>0</v>
      </c>
    </row>
    <row r="2411" spans="1:20" x14ac:dyDescent="0.3">
      <c r="A2411" s="3">
        <f t="shared" si="222"/>
        <v>43201</v>
      </c>
      <c r="B2411">
        <v>4</v>
      </c>
      <c r="C2411">
        <v>11</v>
      </c>
      <c r="D2411">
        <v>10</v>
      </c>
      <c r="E2411">
        <v>1</v>
      </c>
      <c r="F2411" s="1">
        <f>VLOOKUP(A2411,Weather!$A$1:$E$366, 5)</f>
        <v>0.38461538461538475</v>
      </c>
      <c r="G2411" s="1">
        <f>VLOOKUP(D2411, Spring!$A$1:$E$25, 2)</f>
        <v>1207.9646017699099</v>
      </c>
      <c r="H2411" s="1">
        <f>VLOOKUP(D2411, Spring!$A$1:$E$25, 3)</f>
        <v>923.64670083279998</v>
      </c>
      <c r="I2411" s="1">
        <f>VLOOKUP(D2411, Spring!$A$1:$E$25, 5)</f>
        <v>339.44621060481097</v>
      </c>
      <c r="J2411" s="1">
        <f t="shared" si="223"/>
        <v>1032.9997396547653</v>
      </c>
      <c r="K2411" s="47">
        <f t="shared" si="224"/>
        <v>19.325383788651063</v>
      </c>
      <c r="L2411" s="48">
        <f>Solar!K2428/1000*Variables!$B$3</f>
        <v>27.37275</v>
      </c>
      <c r="M2411" s="1">
        <f>IF(E2411=1, VLOOKUP(D2411, Sheet1!$E$2:$G$26, 2), Sheet1!$G$3)</f>
        <v>0.20441999999999999</v>
      </c>
      <c r="N2411" s="1">
        <f>'Electricity Rates'!$J$3</f>
        <v>0.19270000000000001</v>
      </c>
      <c r="O2411" s="145">
        <f>L2411-K2411</f>
        <v>8.0473662113489368</v>
      </c>
      <c r="P2411">
        <f t="shared" si="225"/>
        <v>3.7240014560730601</v>
      </c>
      <c r="Q2411">
        <f>IF(O2411&gt;0, IF(Q2410+O2411*Variables!$B$5&lt;Variables!$B$4, Q2410+O2411*Variables!$B$5, Variables!$B$4), IF(Q2410&gt;-O2411, Q2410+O2411/Variables!$B$5, 0))</f>
        <v>10.494327852994477</v>
      </c>
      <c r="R2411">
        <f>IF(O2411&gt;0, 0, IF(Q2410&gt;-O2411, 0, -O2411 - Q2410*Variables!$B$5))</f>
        <v>0</v>
      </c>
      <c r="S2411">
        <f t="shared" si="226"/>
        <v>0</v>
      </c>
      <c r="T2411">
        <f t="shared" si="227"/>
        <v>0</v>
      </c>
    </row>
    <row r="2412" spans="1:20" x14ac:dyDescent="0.3">
      <c r="A2412" s="3">
        <f t="shared" si="222"/>
        <v>43201</v>
      </c>
      <c r="B2412">
        <v>4</v>
      </c>
      <c r="C2412">
        <v>11</v>
      </c>
      <c r="D2412">
        <v>11</v>
      </c>
      <c r="E2412">
        <v>1</v>
      </c>
      <c r="F2412" s="1">
        <f>VLOOKUP(A2412,Weather!$A$1:$E$366, 5)</f>
        <v>0.38461538461538475</v>
      </c>
      <c r="G2412" s="1">
        <f>VLOOKUP(D2412, Spring!$A$1:$E$25, 2)</f>
        <v>1274.3362831858401</v>
      </c>
      <c r="H2412" s="1">
        <f>VLOOKUP(D2412, Spring!$A$1:$E$25, 3)</f>
        <v>962.46396540679098</v>
      </c>
      <c r="I2412" s="1">
        <f>VLOOKUP(D2412, Spring!$A$1:$E$25, 5)</f>
        <v>352.80034538247099</v>
      </c>
      <c r="J2412" s="1">
        <f t="shared" si="223"/>
        <v>1082.4148568602714</v>
      </c>
      <c r="K2412" s="47">
        <f t="shared" si="224"/>
        <v>20.249842980941601</v>
      </c>
      <c r="L2412" s="48">
        <f>Solar!K2429/1000*Variables!$B$3</f>
        <v>31.191099999999999</v>
      </c>
      <c r="M2412" s="1">
        <f>IF(E2412=1, VLOOKUP(D2412, Sheet1!$E$2:$G$26, 2), Sheet1!$G$3)</f>
        <v>0.20441999999999999</v>
      </c>
      <c r="N2412" s="1">
        <f>'Electricity Rates'!$J$3</f>
        <v>0.19270000000000001</v>
      </c>
      <c r="O2412" s="145">
        <f>L2412-K2412</f>
        <v>10.941257019058398</v>
      </c>
      <c r="P2412">
        <f t="shared" si="225"/>
        <v>3.9021447424274469</v>
      </c>
      <c r="Q2412">
        <f>IF(O2412&gt;0, IF(Q2411+O2412*Variables!$B$5&lt;Variables!$B$4, Q2411+O2412*Variables!$B$5, Variables!$B$4), IF(Q2411&gt;-O2412, Q2411+O2412/Variables!$B$5, 0))</f>
        <v>20.77910945090937</v>
      </c>
      <c r="R2412">
        <f>IF(O2412&gt;0, 0, IF(Q2411&gt;-O2412, 0, -O2412 - Q2411*Variables!$B$5))</f>
        <v>0</v>
      </c>
      <c r="S2412">
        <f t="shared" si="226"/>
        <v>0</v>
      </c>
      <c r="T2412">
        <f t="shared" si="227"/>
        <v>0</v>
      </c>
    </row>
    <row r="2413" spans="1:20" x14ac:dyDescent="0.3">
      <c r="A2413" s="3">
        <f t="shared" si="222"/>
        <v>43201</v>
      </c>
      <c r="B2413">
        <v>4</v>
      </c>
      <c r="C2413">
        <v>11</v>
      </c>
      <c r="D2413">
        <v>12</v>
      </c>
      <c r="E2413">
        <v>1</v>
      </c>
      <c r="F2413" s="1">
        <f>VLOOKUP(A2413,Weather!$A$1:$E$366, 5)</f>
        <v>0.38461538461538475</v>
      </c>
      <c r="G2413" s="1">
        <f>VLOOKUP(D2413, Spring!$A$1:$E$25, 2)</f>
        <v>1314.1592920353901</v>
      </c>
      <c r="H2413" s="1">
        <f>VLOOKUP(D2413, Spring!$A$1:$E$25, 3)</f>
        <v>983.10377962844302</v>
      </c>
      <c r="I2413" s="1">
        <f>VLOOKUP(D2413, Spring!$A$1:$E$25, 5)</f>
        <v>344.20503159464602</v>
      </c>
      <c r="J2413" s="1">
        <f t="shared" si="223"/>
        <v>1110.4328228618842</v>
      </c>
      <c r="K2413" s="47">
        <f t="shared" si="224"/>
        <v>20.774003757728927</v>
      </c>
      <c r="L2413" s="48">
        <f>Solar!K2430/1000*Variables!$B$3</f>
        <v>39.197099999999999</v>
      </c>
      <c r="M2413" s="1">
        <f>IF(E2413=1, VLOOKUP(D2413, Sheet1!$E$2:$G$26, 2), Sheet1!$G$3)</f>
        <v>0.20441999999999999</v>
      </c>
      <c r="N2413" s="1">
        <f>'Electricity Rates'!$J$3</f>
        <v>0.19270000000000001</v>
      </c>
      <c r="O2413" s="145">
        <f>L2413-K2413</f>
        <v>18.423096242271072</v>
      </c>
      <c r="P2413">
        <f t="shared" si="225"/>
        <v>4.0031505241143641</v>
      </c>
      <c r="Q2413">
        <f>IF(O2413&gt;0, IF(Q2412+O2413*Variables!$B$5&lt;Variables!$B$4, Q2412+O2413*Variables!$B$5, Variables!$B$4), IF(Q2412&gt;-O2413, Q2412+O2413/Variables!$B$5, 0))</f>
        <v>38.096819918644172</v>
      </c>
      <c r="R2413">
        <f>IF(O2413&gt;0, 0, IF(Q2412&gt;-O2413, 0, -O2413 - Q2412*Variables!$B$5))</f>
        <v>0</v>
      </c>
      <c r="S2413">
        <f t="shared" si="226"/>
        <v>0</v>
      </c>
      <c r="T2413">
        <f t="shared" si="227"/>
        <v>0</v>
      </c>
    </row>
    <row r="2414" spans="1:20" x14ac:dyDescent="0.3">
      <c r="A2414" s="3">
        <f t="shared" si="222"/>
        <v>43201</v>
      </c>
      <c r="B2414">
        <v>4</v>
      </c>
      <c r="C2414">
        <v>11</v>
      </c>
      <c r="D2414">
        <v>13</v>
      </c>
      <c r="E2414">
        <v>1</v>
      </c>
      <c r="F2414" s="1">
        <f>VLOOKUP(A2414,Weather!$A$1:$E$366, 5)</f>
        <v>0.38461538461538475</v>
      </c>
      <c r="G2414" s="1">
        <f>VLOOKUP(D2414, Spring!$A$1:$E$25, 2)</f>
        <v>1362.8318584070701</v>
      </c>
      <c r="H2414" s="1">
        <f>VLOOKUP(D2414, Spring!$A$1:$E$25, 3)</f>
        <v>999.59961563100603</v>
      </c>
      <c r="I2414" s="1">
        <f>VLOOKUP(D2414, Spring!$A$1:$E$25, 5)</f>
        <v>326.84269398328001</v>
      </c>
      <c r="J2414" s="1">
        <f t="shared" si="223"/>
        <v>1139.3043243910306</v>
      </c>
      <c r="K2414" s="47">
        <f t="shared" si="224"/>
        <v>21.31413249754047</v>
      </c>
      <c r="L2414" s="48">
        <f>Solar!K2431/1000*Variables!$B$3</f>
        <v>39.910800000000002</v>
      </c>
      <c r="M2414" s="1">
        <f>IF(E2414=1, VLOOKUP(D2414, Sheet1!$E$2:$G$26, 2), Sheet1!$G$3)</f>
        <v>0.20441999999999999</v>
      </c>
      <c r="N2414" s="1">
        <f>'Electricity Rates'!$J$3</f>
        <v>0.19270000000000001</v>
      </c>
      <c r="O2414" s="145">
        <f>L2414-K2414</f>
        <v>18.596667502459532</v>
      </c>
      <c r="P2414">
        <f t="shared" si="225"/>
        <v>4.1072333322760484</v>
      </c>
      <c r="Q2414">
        <f>IF(O2414&gt;0, IF(Q2413+O2414*Variables!$B$5&lt;Variables!$B$4, Q2413+O2414*Variables!$B$5, Variables!$B$4), IF(Q2413&gt;-O2414, Q2413+O2414/Variables!$B$5, 0))</f>
        <v>55.577687370956127</v>
      </c>
      <c r="R2414">
        <f>IF(O2414&gt;0, 0, IF(Q2413&gt;-O2414, 0, -O2414 - Q2413*Variables!$B$5))</f>
        <v>0</v>
      </c>
      <c r="S2414">
        <f t="shared" si="226"/>
        <v>0</v>
      </c>
      <c r="T2414">
        <f t="shared" si="227"/>
        <v>0</v>
      </c>
    </row>
    <row r="2415" spans="1:20" x14ac:dyDescent="0.3">
      <c r="A2415" s="3">
        <f t="shared" si="222"/>
        <v>43201</v>
      </c>
      <c r="B2415">
        <v>4</v>
      </c>
      <c r="C2415">
        <v>11</v>
      </c>
      <c r="D2415">
        <v>14</v>
      </c>
      <c r="E2415">
        <v>1</v>
      </c>
      <c r="F2415" s="1">
        <f>VLOOKUP(A2415,Weather!$A$1:$E$366, 5)</f>
        <v>0.38461538461538475</v>
      </c>
      <c r="G2415" s="1">
        <f>VLOOKUP(D2415, Spring!$A$1:$E$25, 2)</f>
        <v>1402.65486725663</v>
      </c>
      <c r="H2415" s="1">
        <f>VLOOKUP(D2415, Spring!$A$1:$E$25, 3)</f>
        <v>1011.55108904548</v>
      </c>
      <c r="I2415" s="1">
        <f>VLOOKUP(D2415, Spring!$A$1:$E$25, 5)</f>
        <v>309.49016837395499</v>
      </c>
      <c r="J2415" s="1">
        <f t="shared" si="223"/>
        <v>1161.9756191266915</v>
      </c>
      <c r="K2415" s="47">
        <f t="shared" si="224"/>
        <v>21.738267620651627</v>
      </c>
      <c r="L2415" s="48">
        <f>Solar!K2432/1000*Variables!$B$3</f>
        <v>37.666150000000002</v>
      </c>
      <c r="M2415" s="1">
        <f>IF(E2415=1, VLOOKUP(D2415, Sheet1!$E$2:$G$26, 2), Sheet1!$G$3)</f>
        <v>0.20441999999999999</v>
      </c>
      <c r="N2415" s="1">
        <f>'Electricity Rates'!$J$3</f>
        <v>0.19270000000000001</v>
      </c>
      <c r="O2415" s="145">
        <f>L2415-K2415</f>
        <v>15.927882379348375</v>
      </c>
      <c r="P2415">
        <f t="shared" si="225"/>
        <v>4.1889641704995686</v>
      </c>
      <c r="Q2415">
        <f>IF(O2415&gt;0, IF(Q2414+O2415*Variables!$B$5&lt;Variables!$B$4, Q2414+O2415*Variables!$B$5, Variables!$B$4), IF(Q2414&gt;-O2415, Q2414+O2415/Variables!$B$5, 0))</f>
        <v>70.549896807543604</v>
      </c>
      <c r="R2415">
        <f>IF(O2415&gt;0, 0, IF(Q2414&gt;-O2415, 0, -O2415 - Q2414*Variables!$B$5))</f>
        <v>0</v>
      </c>
      <c r="S2415">
        <f t="shared" si="226"/>
        <v>0</v>
      </c>
      <c r="T2415">
        <f t="shared" si="227"/>
        <v>0</v>
      </c>
    </row>
    <row r="2416" spans="1:20" x14ac:dyDescent="0.3">
      <c r="A2416" s="3">
        <f t="shared" si="222"/>
        <v>43201</v>
      </c>
      <c r="B2416">
        <v>4</v>
      </c>
      <c r="C2416">
        <v>11</v>
      </c>
      <c r="D2416">
        <v>15</v>
      </c>
      <c r="E2416">
        <v>1</v>
      </c>
      <c r="F2416" s="1">
        <f>VLOOKUP(A2416,Weather!$A$1:$E$366, 5)</f>
        <v>0.38461538461538475</v>
      </c>
      <c r="G2416" s="1">
        <f>VLOOKUP(D2416, Spring!$A$1:$E$25, 2)</f>
        <v>1371.6814159292001</v>
      </c>
      <c r="H2416" s="1">
        <f>VLOOKUP(D2416, Spring!$A$1:$E$25, 3)</f>
        <v>1005.48526585522</v>
      </c>
      <c r="I2416" s="1">
        <f>VLOOKUP(D2416, Spring!$A$1:$E$25, 5)</f>
        <v>300.89485458612899</v>
      </c>
      <c r="J2416" s="1">
        <f t="shared" si="223"/>
        <v>1146.329938960597</v>
      </c>
      <c r="K2416" s="47">
        <f t="shared" si="224"/>
        <v>21.445567862619441</v>
      </c>
      <c r="L2416" s="48">
        <f>Solar!K2433/1000*Variables!$B$3</f>
        <v>32.050650000000005</v>
      </c>
      <c r="M2416" s="1">
        <f>IF(E2416=1, VLOOKUP(D2416, Sheet1!$E$2:$G$26, 2), Sheet1!$G$3)</f>
        <v>0.20441999999999999</v>
      </c>
      <c r="N2416" s="1">
        <f>'Electricity Rates'!$J$3</f>
        <v>0.19270000000000001</v>
      </c>
      <c r="O2416" s="145">
        <f>L2416-K2416</f>
        <v>10.605082137380563</v>
      </c>
      <c r="P2416">
        <f t="shared" si="225"/>
        <v>4.1325609271267663</v>
      </c>
      <c r="Q2416">
        <f>IF(O2416&gt;0, IF(Q2415+O2416*Variables!$B$5&lt;Variables!$B$4, Q2415+O2416*Variables!$B$5, Variables!$B$4), IF(Q2415&gt;-O2416, Q2415+O2416/Variables!$B$5, 0))</f>
        <v>80.518674016681331</v>
      </c>
      <c r="R2416">
        <f>IF(O2416&gt;0, 0, IF(Q2415&gt;-O2416, 0, -O2416 - Q2415*Variables!$B$5))</f>
        <v>0</v>
      </c>
      <c r="S2416">
        <f t="shared" si="226"/>
        <v>0</v>
      </c>
      <c r="T2416">
        <f t="shared" si="227"/>
        <v>0</v>
      </c>
    </row>
    <row r="2417" spans="1:20" x14ac:dyDescent="0.3">
      <c r="A2417" s="3">
        <f t="shared" si="222"/>
        <v>43201</v>
      </c>
      <c r="B2417">
        <v>4</v>
      </c>
      <c r="C2417">
        <v>11</v>
      </c>
      <c r="D2417">
        <v>16</v>
      </c>
      <c r="E2417">
        <v>1</v>
      </c>
      <c r="F2417" s="1">
        <f>VLOOKUP(A2417,Weather!$A$1:$E$366, 5)</f>
        <v>0.38461538461538475</v>
      </c>
      <c r="G2417" s="1">
        <f>VLOOKUP(D2417, Spring!$A$1:$E$25, 2)</f>
        <v>1283.1858407079601</v>
      </c>
      <c r="H2417" s="1">
        <f>VLOOKUP(D2417, Spring!$A$1:$E$25, 3)</f>
        <v>954.93673926969905</v>
      </c>
      <c r="I2417" s="1">
        <f>VLOOKUP(D2417, Spring!$A$1:$E$25, 5)</f>
        <v>270.36971623690101</v>
      </c>
      <c r="J2417" s="1">
        <f t="shared" si="223"/>
        <v>1081.1863936690302</v>
      </c>
      <c r="K2417" s="47">
        <f t="shared" si="224"/>
        <v>20.226860862234677</v>
      </c>
      <c r="L2417" s="48">
        <f>Solar!K2434/1000*Variables!$B$3</f>
        <v>23.668949999999999</v>
      </c>
      <c r="M2417" s="1">
        <f>IF(E2417=1, VLOOKUP(D2417, Sheet1!$E$2:$G$26, 2), Sheet1!$G$3)</f>
        <v>0.20441999999999999</v>
      </c>
      <c r="N2417" s="1">
        <f>'Electricity Rates'!$J$3</f>
        <v>0.19270000000000001</v>
      </c>
      <c r="O2417" s="145">
        <f>L2417-K2417</f>
        <v>3.442089137765322</v>
      </c>
      <c r="P2417">
        <f t="shared" si="225"/>
        <v>3.8977160881526225</v>
      </c>
      <c r="Q2417">
        <f>IF(O2417&gt;0, IF(Q2416+O2417*Variables!$B$5&lt;Variables!$B$4, Q2416+O2417*Variables!$B$5, Variables!$B$4), IF(Q2416&gt;-O2417, Q2416+O2417/Variables!$B$5, 0))</f>
        <v>83.75423780618074</v>
      </c>
      <c r="R2417">
        <f>IF(O2417&gt;0, 0, IF(Q2416&gt;-O2417, 0, -O2417 - Q2416*Variables!$B$5))</f>
        <v>0</v>
      </c>
      <c r="S2417">
        <f t="shared" si="226"/>
        <v>0</v>
      </c>
      <c r="T2417">
        <f t="shared" si="227"/>
        <v>0</v>
      </c>
    </row>
    <row r="2418" spans="1:20" x14ac:dyDescent="0.3">
      <c r="A2418" s="3">
        <f t="shared" si="222"/>
        <v>43201</v>
      </c>
      <c r="B2418">
        <v>4</v>
      </c>
      <c r="C2418">
        <v>11</v>
      </c>
      <c r="D2418">
        <v>17</v>
      </c>
      <c r="E2418">
        <v>1</v>
      </c>
      <c r="F2418" s="1">
        <f>VLOOKUP(A2418,Weather!$A$1:$E$366, 5)</f>
        <v>0.38461538461538475</v>
      </c>
      <c r="G2418" s="1">
        <f>VLOOKUP(D2418, Spring!$A$1:$E$25, 2)</f>
        <v>973.45132743362797</v>
      </c>
      <c r="H2418" s="1">
        <f>VLOOKUP(D2418, Spring!$A$1:$E$25, 3)</f>
        <v>850.97693786034597</v>
      </c>
      <c r="I2418" s="1">
        <f>VLOOKUP(D2418, Spring!$A$1:$E$25, 5)</f>
        <v>257.39334353781499</v>
      </c>
      <c r="J2418" s="1">
        <f t="shared" si="223"/>
        <v>898.08247231160829</v>
      </c>
      <c r="K2418" s="47">
        <f t="shared" si="224"/>
        <v>16.801348330526036</v>
      </c>
      <c r="L2418" s="48">
        <f>Solar!K2435/1000*Variables!$B$3</f>
        <v>13.702449999999999</v>
      </c>
      <c r="M2418" s="1">
        <f>IF(E2418=1, VLOOKUP(D2418, Sheet1!$E$2:$G$26, 2), Sheet1!$G$3)</f>
        <v>0.20441999999999999</v>
      </c>
      <c r="N2418" s="1">
        <f>'Electricity Rates'!$J$3</f>
        <v>0.19270000000000001</v>
      </c>
      <c r="O2418" s="145">
        <f>L2418-K2418</f>
        <v>-3.0988983305260369</v>
      </c>
      <c r="P2418">
        <f t="shared" si="225"/>
        <v>3.2376198232923672</v>
      </c>
      <c r="Q2418">
        <f>IF(O2418&gt;0, IF(Q2417+O2418*Variables!$B$5&lt;Variables!$B$4, Q2417+O2418*Variables!$B$5, Variables!$B$4), IF(Q2417&gt;-O2418, Q2417+O2418/Variables!$B$5, 0))</f>
        <v>80.457537454557297</v>
      </c>
      <c r="R2418">
        <f>IF(O2418&gt;0, 0, IF(Q2417&gt;-O2418, 0, -O2418 - Q2417*Variables!$B$5))</f>
        <v>0</v>
      </c>
      <c r="S2418">
        <f t="shared" si="226"/>
        <v>0</v>
      </c>
      <c r="T2418">
        <f t="shared" si="227"/>
        <v>0</v>
      </c>
    </row>
    <row r="2419" spans="1:20" x14ac:dyDescent="0.3">
      <c r="A2419" s="3">
        <f t="shared" si="222"/>
        <v>43201</v>
      </c>
      <c r="B2419">
        <v>4</v>
      </c>
      <c r="C2419">
        <v>11</v>
      </c>
      <c r="D2419">
        <v>18</v>
      </c>
      <c r="E2419">
        <v>1</v>
      </c>
      <c r="F2419" s="1">
        <f>VLOOKUP(A2419,Weather!$A$1:$E$366, 5)</f>
        <v>0.38461538461538475</v>
      </c>
      <c r="G2419" s="1">
        <f>VLOOKUP(D2419, Spring!$A$1:$E$25, 2)</f>
        <v>690.26548672566298</v>
      </c>
      <c r="H2419" s="1">
        <f>VLOOKUP(D2419, Spring!$A$1:$E$25, 3)</f>
        <v>590.923299339663</v>
      </c>
      <c r="I2419" s="1">
        <f>VLOOKUP(D2419, Spring!$A$1:$E$25, 5)</f>
        <v>248.81274775305101</v>
      </c>
      <c r="J2419" s="1">
        <f t="shared" si="223"/>
        <v>629.13183294966302</v>
      </c>
      <c r="K2419" s="47">
        <f t="shared" si="224"/>
        <v>11.76981334910413</v>
      </c>
      <c r="L2419" s="48">
        <f>Solar!K2436/1000*Variables!$B$3</f>
        <v>4.4927999999999999</v>
      </c>
      <c r="M2419" s="1">
        <f>IF(E2419=1, VLOOKUP(D2419, Sheet1!$E$2:$G$26, 2), Sheet1!$G$3)</f>
        <v>0.20441999999999999</v>
      </c>
      <c r="N2419" s="1">
        <f>'Electricity Rates'!$J$3</f>
        <v>0.19270000000000001</v>
      </c>
      <c r="O2419" s="145">
        <f>L2419-K2419</f>
        <v>-7.2770133491041298</v>
      </c>
      <c r="P2419">
        <f t="shared" si="225"/>
        <v>2.2680430323723657</v>
      </c>
      <c r="Q2419">
        <f>IF(O2419&gt;0, IF(Q2418+O2419*Variables!$B$5&lt;Variables!$B$4, Q2418+O2419*Variables!$B$5, Variables!$B$4), IF(Q2418&gt;-O2419, Q2418+O2419/Variables!$B$5, 0))</f>
        <v>72.716033891680567</v>
      </c>
      <c r="R2419">
        <f>IF(O2419&gt;0, 0, IF(Q2418&gt;-O2419, 0, -O2419 - Q2418*Variables!$B$5))</f>
        <v>0</v>
      </c>
      <c r="S2419">
        <f t="shared" si="226"/>
        <v>0</v>
      </c>
      <c r="T2419">
        <f t="shared" si="227"/>
        <v>0</v>
      </c>
    </row>
    <row r="2420" spans="1:20" x14ac:dyDescent="0.3">
      <c r="A2420" s="3">
        <f t="shared" si="222"/>
        <v>43201</v>
      </c>
      <c r="B2420">
        <v>4</v>
      </c>
      <c r="C2420">
        <v>11</v>
      </c>
      <c r="D2420">
        <v>19</v>
      </c>
      <c r="E2420">
        <v>1</v>
      </c>
      <c r="F2420" s="1">
        <f>VLOOKUP(A2420,Weather!$A$1:$E$366, 5)</f>
        <v>0.38461538461538475</v>
      </c>
      <c r="G2420" s="1">
        <f>VLOOKUP(D2420, Spring!$A$1:$E$25, 2)</f>
        <v>482.300884955752</v>
      </c>
      <c r="H2420" s="1">
        <f>VLOOKUP(D2420, Spring!$A$1:$E$25, 3)</f>
        <v>454.99679692504799</v>
      </c>
      <c r="I2420" s="1">
        <f>VLOOKUP(D2420, Spring!$A$1:$E$25, 5)</f>
        <v>266.52341143686903</v>
      </c>
      <c r="J2420" s="1">
        <f t="shared" si="223"/>
        <v>465.49836924454951</v>
      </c>
      <c r="K2420" s="47">
        <f t="shared" si="224"/>
        <v>8.7085546039427069</v>
      </c>
      <c r="L2420" s="48">
        <f>Solar!K2437/1000*Variables!$B$3</f>
        <v>0.54999999999999993</v>
      </c>
      <c r="M2420" s="1">
        <f>IF(E2420=1, VLOOKUP(D2420, Sheet1!$E$2:$G$26, 2), Sheet1!$G$3)</f>
        <v>0.20441999999999999</v>
      </c>
      <c r="N2420" s="1">
        <f>'Electricity Rates'!$J$3</f>
        <v>0.19270000000000001</v>
      </c>
      <c r="O2420" s="145">
        <f>L2420-K2420</f>
        <v>-8.1585546039427062</v>
      </c>
      <c r="P2420">
        <f t="shared" si="225"/>
        <v>1.6781384721797596</v>
      </c>
      <c r="Q2420">
        <f>IF(O2420&gt;0, IF(Q2419+O2420*Variables!$B$5&lt;Variables!$B$4, Q2419+O2420*Variables!$B$5, Variables!$B$4), IF(Q2419&gt;-O2420, Q2419+O2420/Variables!$B$5, 0))</f>
        <v>64.03672048323088</v>
      </c>
      <c r="R2420">
        <f>IF(O2420&gt;0, 0, IF(Q2419&gt;-O2420, 0, -O2420 - Q2419*Variables!$B$5))</f>
        <v>0</v>
      </c>
      <c r="S2420">
        <f t="shared" si="226"/>
        <v>0</v>
      </c>
      <c r="T2420">
        <f t="shared" si="227"/>
        <v>0</v>
      </c>
    </row>
    <row r="2421" spans="1:20" x14ac:dyDescent="0.3">
      <c r="A2421" s="3">
        <f t="shared" si="222"/>
        <v>43201</v>
      </c>
      <c r="B2421">
        <v>4</v>
      </c>
      <c r="C2421">
        <v>11</v>
      </c>
      <c r="D2421">
        <v>20</v>
      </c>
      <c r="E2421">
        <v>1</v>
      </c>
      <c r="F2421" s="1">
        <f>VLOOKUP(A2421,Weather!$A$1:$E$366, 5)</f>
        <v>0.38461538461538475</v>
      </c>
      <c r="G2421" s="1">
        <f>VLOOKUP(D2421, Spring!$A$1:$E$25, 2)</f>
        <v>415.92920353982299</v>
      </c>
      <c r="H2421" s="1">
        <f>VLOOKUP(D2421, Spring!$A$1:$E$25, 3)</f>
        <v>371.98648067830999</v>
      </c>
      <c r="I2421" s="1">
        <f>VLOOKUP(D2421, Spring!$A$1:$E$25, 5)</f>
        <v>284.25369912476901</v>
      </c>
      <c r="J2421" s="1">
        <f t="shared" si="223"/>
        <v>388.88752793273807</v>
      </c>
      <c r="K2421" s="47">
        <f t="shared" si="224"/>
        <v>7.2753171558703551</v>
      </c>
      <c r="L2421" s="48">
        <f>Solar!K2438/1000*Variables!$B$3</f>
        <v>0</v>
      </c>
      <c r="M2421" s="1">
        <f>IF(E2421=1, VLOOKUP(D2421, Sheet1!$E$2:$G$26, 2), Sheet1!$G$3)</f>
        <v>0.20441999999999999</v>
      </c>
      <c r="N2421" s="1">
        <f>'Electricity Rates'!$J$3</f>
        <v>0.19270000000000001</v>
      </c>
      <c r="O2421" s="145">
        <f>L2421-K2421</f>
        <v>-7.2753171558703551</v>
      </c>
      <c r="P2421">
        <f t="shared" si="225"/>
        <v>1.4019536159362176</v>
      </c>
      <c r="Q2421">
        <f>IF(O2421&gt;0, IF(Q2420+O2421*Variables!$B$5&lt;Variables!$B$4, Q2420+O2421*Variables!$B$5, Variables!$B$4), IF(Q2420&gt;-O2421, Q2420+O2421/Variables!$B$5, 0))</f>
        <v>56.297021381241137</v>
      </c>
      <c r="R2421">
        <f>IF(O2421&gt;0, 0, IF(Q2420&gt;-O2421, 0, -O2421 - Q2420*Variables!$B$5))</f>
        <v>0</v>
      </c>
      <c r="S2421">
        <f t="shared" si="226"/>
        <v>0</v>
      </c>
      <c r="T2421">
        <f t="shared" si="227"/>
        <v>0</v>
      </c>
    </row>
    <row r="2422" spans="1:20" x14ac:dyDescent="0.3">
      <c r="A2422" s="3">
        <f t="shared" si="222"/>
        <v>43201</v>
      </c>
      <c r="B2422">
        <v>4</v>
      </c>
      <c r="C2422">
        <v>11</v>
      </c>
      <c r="D2422">
        <v>21</v>
      </c>
      <c r="E2422">
        <v>1</v>
      </c>
      <c r="F2422" s="1">
        <f>VLOOKUP(A2422,Weather!$A$1:$E$366, 5)</f>
        <v>0.38461538461538475</v>
      </c>
      <c r="G2422" s="1">
        <f>VLOOKUP(D2422, Spring!$A$1:$E$25, 2)</f>
        <v>371.68141592920301</v>
      </c>
      <c r="H2422" s="1">
        <f>VLOOKUP(D2422, Spring!$A$1:$E$25, 3)</f>
        <v>318.10538116591903</v>
      </c>
      <c r="I2422" s="1">
        <f>VLOOKUP(D2422, Spring!$A$1:$E$25, 5)</f>
        <v>271.28223242670401</v>
      </c>
      <c r="J2422" s="1">
        <f t="shared" si="223"/>
        <v>338.71154838256672</v>
      </c>
      <c r="K2422" s="47">
        <f t="shared" si="224"/>
        <v>6.3366237326729413</v>
      </c>
      <c r="L2422" s="48">
        <f>Solar!K2439/1000*Variables!$B$3</f>
        <v>0</v>
      </c>
      <c r="M2422" s="1">
        <f>IF(E2422=1, VLOOKUP(D2422, Sheet1!$E$2:$G$26, 2), Sheet1!$G$3)</f>
        <v>0.20441999999999999</v>
      </c>
      <c r="N2422" s="1">
        <f>'Electricity Rates'!$J$3</f>
        <v>0.19270000000000001</v>
      </c>
      <c r="O2422" s="145">
        <f>L2422-K2422</f>
        <v>-6.3366237326729413</v>
      </c>
      <c r="P2422">
        <f t="shared" si="225"/>
        <v>1.2210673932860758</v>
      </c>
      <c r="Q2422">
        <f>IF(O2422&gt;0, IF(Q2421+O2422*Variables!$B$5&lt;Variables!$B$4, Q2421+O2422*Variables!$B$5, Variables!$B$4), IF(Q2421&gt;-O2422, Q2421+O2422/Variables!$B$5, 0))</f>
        <v>49.555932303929495</v>
      </c>
      <c r="R2422">
        <f>IF(O2422&gt;0, 0, IF(Q2421&gt;-O2422, 0, -O2422 - Q2421*Variables!$B$5))</f>
        <v>0</v>
      </c>
      <c r="S2422">
        <f t="shared" si="226"/>
        <v>0</v>
      </c>
      <c r="T2422">
        <f t="shared" si="227"/>
        <v>0</v>
      </c>
    </row>
    <row r="2423" spans="1:20" x14ac:dyDescent="0.3">
      <c r="A2423" s="3">
        <f t="shared" si="222"/>
        <v>43201</v>
      </c>
      <c r="B2423">
        <v>4</v>
      </c>
      <c r="C2423">
        <v>11</v>
      </c>
      <c r="D2423">
        <v>22</v>
      </c>
      <c r="E2423">
        <v>1</v>
      </c>
      <c r="F2423" s="1">
        <f>VLOOKUP(A2423,Weather!$A$1:$E$366, 5)</f>
        <v>0.38461538461538475</v>
      </c>
      <c r="G2423" s="1">
        <f>VLOOKUP(D2423, Spring!$A$1:$E$25, 2)</f>
        <v>345.13274336283098</v>
      </c>
      <c r="H2423" s="1">
        <f>VLOOKUP(D2423, Spring!$A$1:$E$25, 3)</f>
        <v>289.79820627802701</v>
      </c>
      <c r="I2423" s="1">
        <f>VLOOKUP(D2423, Spring!$A$1:$E$25, 5)</f>
        <v>275.85953137878198</v>
      </c>
      <c r="J2423" s="1">
        <f t="shared" si="223"/>
        <v>311.08072054141314</v>
      </c>
      <c r="K2423" s="47">
        <f t="shared" si="224"/>
        <v>5.8197055458330329</v>
      </c>
      <c r="L2423" s="48">
        <f>Solar!K2440/1000*Variables!$B$3</f>
        <v>0</v>
      </c>
      <c r="M2423" s="1">
        <f>IF(E2423=1, VLOOKUP(D2423, Sheet1!$E$2:$G$26, 2), Sheet1!$G$3)</f>
        <v>0.18618000000000001</v>
      </c>
      <c r="N2423" s="1">
        <f>'Electricity Rates'!$J$3</f>
        <v>0.19270000000000001</v>
      </c>
      <c r="O2423" s="145">
        <f>L2423-K2423</f>
        <v>-5.8197055458330329</v>
      </c>
      <c r="P2423">
        <f t="shared" si="225"/>
        <v>1.1214572586820255</v>
      </c>
      <c r="Q2423">
        <f>IF(O2423&gt;0, IF(Q2422+O2423*Variables!$B$5&lt;Variables!$B$4, Q2422+O2423*Variables!$B$5, Variables!$B$4), IF(Q2422&gt;-O2423, Q2422+O2423/Variables!$B$5, 0))</f>
        <v>43.364756191341165</v>
      </c>
      <c r="R2423">
        <f>IF(O2423&gt;0, 0, IF(Q2422&gt;-O2423, 0, -O2423 - Q2422*Variables!$B$5))</f>
        <v>0</v>
      </c>
      <c r="S2423">
        <f t="shared" si="226"/>
        <v>0</v>
      </c>
      <c r="T2423">
        <f t="shared" si="227"/>
        <v>0</v>
      </c>
    </row>
    <row r="2424" spans="1:20" x14ac:dyDescent="0.3">
      <c r="A2424" s="3">
        <f t="shared" si="222"/>
        <v>43201</v>
      </c>
      <c r="B2424">
        <v>4</v>
      </c>
      <c r="C2424">
        <v>11</v>
      </c>
      <c r="D2424">
        <v>23</v>
      </c>
      <c r="E2424">
        <v>1</v>
      </c>
      <c r="F2424" s="1">
        <f>VLOOKUP(A2424,Weather!$A$1:$E$366, 5)</f>
        <v>0.38461538461538475</v>
      </c>
      <c r="G2424" s="1">
        <f>VLOOKUP(D2424, Spring!$A$1:$E$25, 2)</f>
        <v>318.58407079646003</v>
      </c>
      <c r="H2424" s="1">
        <f>VLOOKUP(D2424, Spring!$A$1:$E$25, 3)</f>
        <v>270.57975656630401</v>
      </c>
      <c r="I2424" s="1">
        <f>VLOOKUP(D2424, Spring!$A$1:$E$25, 5)</f>
        <v>271.64527650221697</v>
      </c>
      <c r="J2424" s="1">
        <f t="shared" si="223"/>
        <v>289.04295434713327</v>
      </c>
      <c r="K2424" s="47">
        <f t="shared" si="224"/>
        <v>5.4074224897972663</v>
      </c>
      <c r="L2424" s="48">
        <f>Solar!K2441/1000*Variables!$B$3</f>
        <v>0</v>
      </c>
      <c r="M2424" s="1">
        <f>IF(E2424=1, VLOOKUP(D2424, Sheet1!$E$2:$G$26, 2), Sheet1!$G$3)</f>
        <v>0.18618000000000001</v>
      </c>
      <c r="N2424" s="1">
        <f>'Electricity Rates'!$J$3</f>
        <v>0.19270000000000001</v>
      </c>
      <c r="O2424" s="145">
        <f>L2424-K2424</f>
        <v>-5.4074224897972663</v>
      </c>
      <c r="P2424">
        <f t="shared" si="225"/>
        <v>1.0420103137839332</v>
      </c>
      <c r="Q2424">
        <f>IF(O2424&gt;0, IF(Q2423+O2424*Variables!$B$5&lt;Variables!$B$4, Q2423+O2424*Variables!$B$5, Variables!$B$4), IF(Q2423&gt;-O2424, Q2423+O2424/Variables!$B$5, 0))</f>
        <v>37.612179074535561</v>
      </c>
      <c r="R2424">
        <f>IF(O2424&gt;0, 0, IF(Q2423&gt;-O2424, 0, -O2424 - Q2423*Variables!$B$5))</f>
        <v>0</v>
      </c>
      <c r="S2424">
        <f t="shared" si="226"/>
        <v>0</v>
      </c>
      <c r="T2424">
        <f t="shared" si="227"/>
        <v>0</v>
      </c>
    </row>
    <row r="2425" spans="1:20" x14ac:dyDescent="0.3">
      <c r="A2425" s="3">
        <f t="shared" si="222"/>
        <v>43201</v>
      </c>
      <c r="B2425">
        <v>4</v>
      </c>
      <c r="C2425">
        <v>11</v>
      </c>
      <c r="D2425">
        <v>24</v>
      </c>
      <c r="E2425">
        <v>1</v>
      </c>
      <c r="F2425" s="1">
        <f>VLOOKUP(A2425,Weather!$A$1:$E$366, 5)</f>
        <v>0.38461538461538475</v>
      </c>
      <c r="G2425" s="1">
        <f>VLOOKUP(D2425, Spring!$A$1:$E$25, 2)</f>
        <v>287.61061946902601</v>
      </c>
      <c r="H2425" s="1">
        <f>VLOOKUP(D2425, Spring!$A$1:$E$25, 3)</f>
        <v>251.20115310698301</v>
      </c>
      <c r="I2425" s="1">
        <f>VLOOKUP(D2425, Spring!$A$1:$E$25, 5)</f>
        <v>267.465363632795</v>
      </c>
      <c r="J2425" s="1">
        <f t="shared" si="223"/>
        <v>265.20479401546112</v>
      </c>
      <c r="K2425" s="47">
        <f t="shared" si="224"/>
        <v>4.961457617261166</v>
      </c>
      <c r="L2425" s="48">
        <f>Solar!K2442/1000*Variables!$B$3</f>
        <v>0</v>
      </c>
      <c r="M2425" s="1">
        <f>IF(E2425=1, VLOOKUP(D2425, Sheet1!$E$2:$G$26, 2), Sheet1!$G$3)</f>
        <v>0.18618000000000001</v>
      </c>
      <c r="N2425" s="1">
        <f>'Electricity Rates'!$J$3</f>
        <v>0.19270000000000001</v>
      </c>
      <c r="O2425" s="145">
        <f>L2425-K2425</f>
        <v>-4.961457617261166</v>
      </c>
      <c r="P2425">
        <f t="shared" si="225"/>
        <v>0.95607288284622671</v>
      </c>
      <c r="Q2425">
        <f>IF(O2425&gt;0, IF(Q2424+O2425*Variables!$B$5&lt;Variables!$B$4, Q2424+O2425*Variables!$B$5, Variables!$B$4), IF(Q2424&gt;-O2425, Q2424+O2425/Variables!$B$5, 0))</f>
        <v>32.334032673193896</v>
      </c>
      <c r="R2425">
        <f>IF(O2425&gt;0, 0, IF(Q2424&gt;-O2425, 0, -O2425 - Q2424*Variables!$B$5))</f>
        <v>0</v>
      </c>
      <c r="S2425">
        <f t="shared" si="226"/>
        <v>0</v>
      </c>
      <c r="T2425">
        <f t="shared" si="227"/>
        <v>0</v>
      </c>
    </row>
    <row r="2426" spans="1:20" x14ac:dyDescent="0.3">
      <c r="A2426" s="3">
        <f t="shared" si="222"/>
        <v>43202</v>
      </c>
      <c r="B2426">
        <v>4</v>
      </c>
      <c r="C2426">
        <v>12</v>
      </c>
      <c r="D2426">
        <v>1</v>
      </c>
      <c r="E2426">
        <v>1</v>
      </c>
      <c r="F2426" s="1">
        <f>VLOOKUP(A2426,Weather!$A$1:$E$366, 5)</f>
        <v>0.4102564102564108</v>
      </c>
      <c r="G2426" s="1">
        <f>VLOOKUP(D2426, Spring!$A$1:$E$25, 2)</f>
        <v>284.91351697629602</v>
      </c>
      <c r="H2426" s="1">
        <f>VLOOKUP(D2426, Spring!$A$1:$E$25, 3)</f>
        <v>272.00797092955099</v>
      </c>
      <c r="I2426" s="1">
        <f>VLOOKUP(D2426, Spring!$A$1:$E$25, 5)</f>
        <v>272.01322657875102</v>
      </c>
      <c r="J2426" s="1">
        <f t="shared" si="223"/>
        <v>277.30255392308743</v>
      </c>
      <c r="K2426" s="47">
        <f t="shared" si="224"/>
        <v>5.1877827984039699</v>
      </c>
      <c r="L2426" s="48">
        <f>Solar!K2443/1000*Variables!$B$3</f>
        <v>0</v>
      </c>
      <c r="M2426" s="1">
        <f>IF(E2426=1, VLOOKUP(D2426, Sheet1!$E$2:$G$26, 2), Sheet1!$G$3)</f>
        <v>0.18618000000000001</v>
      </c>
      <c r="N2426" s="1">
        <f>'Electricity Rates'!$J$3</f>
        <v>0.19270000000000001</v>
      </c>
      <c r="O2426" s="145">
        <f>L2426-K2426</f>
        <v>-5.1877827984039699</v>
      </c>
      <c r="P2426">
        <f t="shared" si="225"/>
        <v>0.99968574525244502</v>
      </c>
      <c r="Q2426">
        <f>IF(O2426&gt;0, IF(Q2425+O2426*Variables!$B$5&lt;Variables!$B$4, Q2425+O2426*Variables!$B$5, Variables!$B$4), IF(Q2425&gt;-O2426, Q2425+O2426/Variables!$B$5, 0))</f>
        <v>26.815114802551374</v>
      </c>
      <c r="R2426">
        <f>IF(O2426&gt;0, 0, IF(Q2425&gt;-O2426, 0, -O2426 - Q2425*Variables!$B$5))</f>
        <v>0</v>
      </c>
      <c r="S2426">
        <f t="shared" si="226"/>
        <v>0</v>
      </c>
      <c r="T2426">
        <f t="shared" si="227"/>
        <v>0</v>
      </c>
    </row>
    <row r="2427" spans="1:20" x14ac:dyDescent="0.3">
      <c r="A2427" s="3">
        <f t="shared" si="222"/>
        <v>43202</v>
      </c>
      <c r="B2427">
        <v>4</v>
      </c>
      <c r="C2427">
        <v>12</v>
      </c>
      <c r="D2427">
        <v>2</v>
      </c>
      <c r="E2427">
        <v>1</v>
      </c>
      <c r="F2427" s="1">
        <f>VLOOKUP(A2427,Weather!$A$1:$E$366, 5)</f>
        <v>0.4102564102564108</v>
      </c>
      <c r="G2427" s="1">
        <f>VLOOKUP(D2427, Spring!$A$1:$E$25, 2)</f>
        <v>283.47213324791699</v>
      </c>
      <c r="H2427" s="1">
        <f>VLOOKUP(D2427, Spring!$A$1:$E$25, 3)</f>
        <v>272.193568553901</v>
      </c>
      <c r="I2427" s="1">
        <f>VLOOKUP(D2427, Spring!$A$1:$E$25, 5)</f>
        <v>263.43263079398702</v>
      </c>
      <c r="J2427" s="1">
        <f t="shared" si="223"/>
        <v>276.8206720181127</v>
      </c>
      <c r="K2427" s="47">
        <f t="shared" si="224"/>
        <v>5.1787677402224892</v>
      </c>
      <c r="L2427" s="48">
        <f>Solar!K2444/1000*Variables!$B$3</f>
        <v>0</v>
      </c>
      <c r="M2427" s="1">
        <f>IF(E2427=1, VLOOKUP(D2427, Sheet1!$E$2:$G$26, 2), Sheet1!$G$3)</f>
        <v>0.18618000000000001</v>
      </c>
      <c r="N2427" s="1">
        <f>'Electricity Rates'!$J$3</f>
        <v>0.19270000000000001</v>
      </c>
      <c r="O2427" s="145">
        <f>L2427-K2427</f>
        <v>-5.1787677402224892</v>
      </c>
      <c r="P2427">
        <f t="shared" si="225"/>
        <v>0.9979485435408737</v>
      </c>
      <c r="Q2427">
        <f>IF(O2427&gt;0, IF(Q2426+O2427*Variables!$B$5&lt;Variables!$B$4, Q2426+O2427*Variables!$B$5, Variables!$B$4), IF(Q2426&gt;-O2427, Q2426+O2427/Variables!$B$5, 0))</f>
        <v>21.30578741933596</v>
      </c>
      <c r="R2427">
        <f>IF(O2427&gt;0, 0, IF(Q2426&gt;-O2427, 0, -O2427 - Q2426*Variables!$B$5))</f>
        <v>0</v>
      </c>
      <c r="S2427">
        <f t="shared" si="226"/>
        <v>0</v>
      </c>
      <c r="T2427">
        <f t="shared" si="227"/>
        <v>0</v>
      </c>
    </row>
    <row r="2428" spans="1:20" x14ac:dyDescent="0.3">
      <c r="A2428" s="3">
        <f t="shared" si="222"/>
        <v>43202</v>
      </c>
      <c r="B2428">
        <v>4</v>
      </c>
      <c r="C2428">
        <v>12</v>
      </c>
      <c r="D2428">
        <v>3</v>
      </c>
      <c r="E2428">
        <v>1</v>
      </c>
      <c r="F2428" s="1">
        <f>VLOOKUP(A2428,Weather!$A$1:$E$366, 5)</f>
        <v>0.4102564102564108</v>
      </c>
      <c r="G2428" s="1">
        <f>VLOOKUP(D2428, Spring!$A$1:$E$25, 2)</f>
        <v>282.03074951953801</v>
      </c>
      <c r="H2428" s="1">
        <f>VLOOKUP(D2428, Spring!$A$1:$E$25, 3)</f>
        <v>263.612120501699</v>
      </c>
      <c r="I2428" s="1">
        <f>VLOOKUP(D2428, Spring!$A$1:$E$25, 5)</f>
        <v>268.00502374504498</v>
      </c>
      <c r="J2428" s="1">
        <f t="shared" si="223"/>
        <v>271.16848112440221</v>
      </c>
      <c r="K2428" s="47">
        <f t="shared" si="224"/>
        <v>5.0730264180570259</v>
      </c>
      <c r="L2428" s="48">
        <f>Solar!K2445/1000*Variables!$B$3</f>
        <v>0</v>
      </c>
      <c r="M2428" s="1">
        <f>IF(E2428=1, VLOOKUP(D2428, Sheet1!$E$2:$G$26, 2), Sheet1!$G$3)</f>
        <v>0.18618000000000001</v>
      </c>
      <c r="N2428" s="1">
        <f>'Electricity Rates'!$J$3</f>
        <v>0.19270000000000001</v>
      </c>
      <c r="O2428" s="145">
        <f>L2428-K2428</f>
        <v>-5.0730264180570259</v>
      </c>
      <c r="P2428">
        <f t="shared" si="225"/>
        <v>0.9775721907595889</v>
      </c>
      <c r="Q2428">
        <f>IF(O2428&gt;0, IF(Q2427+O2428*Variables!$B$5&lt;Variables!$B$4, Q2427+O2428*Variables!$B$5, Variables!$B$4), IF(Q2427&gt;-O2428, Q2427+O2428/Variables!$B$5, 0))</f>
        <v>15.908950804381677</v>
      </c>
      <c r="R2428">
        <f>IF(O2428&gt;0, 0, IF(Q2427&gt;-O2428, 0, -O2428 - Q2427*Variables!$B$5))</f>
        <v>0</v>
      </c>
      <c r="S2428">
        <f t="shared" si="226"/>
        <v>0</v>
      </c>
      <c r="T2428">
        <f t="shared" si="227"/>
        <v>0</v>
      </c>
    </row>
    <row r="2429" spans="1:20" x14ac:dyDescent="0.3">
      <c r="A2429" s="3">
        <f t="shared" si="222"/>
        <v>43202</v>
      </c>
      <c r="B2429">
        <v>4</v>
      </c>
      <c r="C2429">
        <v>12</v>
      </c>
      <c r="D2429">
        <v>4</v>
      </c>
      <c r="E2429">
        <v>1</v>
      </c>
      <c r="F2429" s="1">
        <f>VLOOKUP(A2429,Weather!$A$1:$E$366, 5)</f>
        <v>0.4102564102564108</v>
      </c>
      <c r="G2429" s="1">
        <f>VLOOKUP(D2429, Spring!$A$1:$E$25, 2)</f>
        <v>287.61061946902601</v>
      </c>
      <c r="H2429" s="1">
        <f>VLOOKUP(D2429, Spring!$A$1:$E$25, 3)</f>
        <v>280.54932735425899</v>
      </c>
      <c r="I2429" s="1">
        <f>VLOOKUP(D2429, Spring!$A$1:$E$25, 5)</f>
        <v>263.81039287256101</v>
      </c>
      <c r="J2429" s="1">
        <f t="shared" si="223"/>
        <v>283.44626770903523</v>
      </c>
      <c r="K2429" s="47">
        <f t="shared" si="224"/>
        <v>5.3027195425707676</v>
      </c>
      <c r="L2429" s="48">
        <f>Solar!K2446/1000*Variables!$B$3</f>
        <v>0</v>
      </c>
      <c r="M2429" s="1">
        <f>IF(E2429=1, VLOOKUP(D2429, Sheet1!$E$2:$G$26, 2), Sheet1!$G$3)</f>
        <v>0.18618000000000001</v>
      </c>
      <c r="N2429" s="1">
        <f>'Electricity Rates'!$J$3</f>
        <v>0.19270000000000001</v>
      </c>
      <c r="O2429" s="145">
        <f>L2429-K2429</f>
        <v>-5.3027195425707676</v>
      </c>
      <c r="P2429">
        <f t="shared" si="225"/>
        <v>1.0218340558533869</v>
      </c>
      <c r="Q2429">
        <f>IF(O2429&gt;0, IF(Q2428+O2429*Variables!$B$5&lt;Variables!$B$4, Q2428+O2429*Variables!$B$5, Variables!$B$4), IF(Q2428&gt;-O2429, Q2428+O2429/Variables!$B$5, 0))</f>
        <v>10.267759801646818</v>
      </c>
      <c r="R2429">
        <f>IF(O2429&gt;0, 0, IF(Q2428&gt;-O2429, 0, -O2429 - Q2428*Variables!$B$5))</f>
        <v>0</v>
      </c>
      <c r="S2429">
        <f t="shared" si="226"/>
        <v>0</v>
      </c>
      <c r="T2429">
        <f t="shared" si="227"/>
        <v>0</v>
      </c>
    </row>
    <row r="2430" spans="1:20" x14ac:dyDescent="0.3">
      <c r="A2430" s="3">
        <f t="shared" si="222"/>
        <v>43202</v>
      </c>
      <c r="B2430">
        <v>4</v>
      </c>
      <c r="C2430">
        <v>12</v>
      </c>
      <c r="D2430">
        <v>5</v>
      </c>
      <c r="E2430">
        <v>1</v>
      </c>
      <c r="F2430" s="1">
        <f>VLOOKUP(A2430,Weather!$A$1:$E$366, 5)</f>
        <v>0.4102564102564108</v>
      </c>
      <c r="G2430" s="1">
        <f>VLOOKUP(D2430, Spring!$A$1:$E$25, 2)</f>
        <v>318.58407079646003</v>
      </c>
      <c r="H2430" s="1">
        <f>VLOOKUP(D2430, Spring!$A$1:$E$25, 3)</f>
        <v>296.96508648302301</v>
      </c>
      <c r="I2430" s="1">
        <f>VLOOKUP(D2430, Spring!$A$1:$E$25, 5)</f>
        <v>263.982102908277</v>
      </c>
      <c r="J2430" s="1">
        <f t="shared" si="223"/>
        <v>305.83441338084333</v>
      </c>
      <c r="K2430" s="47">
        <f t="shared" si="224"/>
        <v>5.7215575062361959</v>
      </c>
      <c r="L2430" s="48">
        <f>Solar!K2447/1000*Variables!$B$3</f>
        <v>0</v>
      </c>
      <c r="M2430" s="1">
        <f>IF(E2430=1, VLOOKUP(D2430, Sheet1!$E$2:$G$26, 2), Sheet1!$G$3)</f>
        <v>0.18618000000000001</v>
      </c>
      <c r="N2430" s="1">
        <f>'Electricity Rates'!$J$3</f>
        <v>0.19270000000000001</v>
      </c>
      <c r="O2430" s="145">
        <f>L2430-K2430</f>
        <v>-5.7215575062361959</v>
      </c>
      <c r="P2430">
        <f t="shared" si="225"/>
        <v>1.102544131451715</v>
      </c>
      <c r="Q2430">
        <f>IF(O2430&gt;0, IF(Q2429+O2430*Variables!$B$5&lt;Variables!$B$4, Q2429+O2430*Variables!$B$5, Variables!$B$4), IF(Q2429&gt;-O2430, Q2429+O2430/Variables!$B$5, 0))</f>
        <v>4.1809964971402263</v>
      </c>
      <c r="R2430">
        <f>IF(O2430&gt;0, 0, IF(Q2429&gt;-O2430, 0, -O2430 - Q2429*Variables!$B$5))</f>
        <v>0</v>
      </c>
      <c r="S2430">
        <f t="shared" si="226"/>
        <v>0</v>
      </c>
      <c r="T2430">
        <f t="shared" si="227"/>
        <v>0</v>
      </c>
    </row>
    <row r="2431" spans="1:20" x14ac:dyDescent="0.3">
      <c r="A2431" s="3">
        <f t="shared" si="222"/>
        <v>43202</v>
      </c>
      <c r="B2431">
        <v>4</v>
      </c>
      <c r="C2431">
        <v>12</v>
      </c>
      <c r="D2431">
        <v>6</v>
      </c>
      <c r="E2431">
        <v>1</v>
      </c>
      <c r="F2431" s="1">
        <f>VLOOKUP(A2431,Weather!$A$1:$E$366, 5)</f>
        <v>0.4102564102564108</v>
      </c>
      <c r="G2431" s="1">
        <f>VLOOKUP(D2431, Spring!$A$1:$E$25, 2)</f>
        <v>389.38053097345102</v>
      </c>
      <c r="H2431" s="1">
        <f>VLOOKUP(D2431, Spring!$A$1:$E$25, 3)</f>
        <v>340.20659833439998</v>
      </c>
      <c r="I2431" s="1">
        <f>VLOOKUP(D2431, Spring!$A$1:$E$25, 5)</f>
        <v>264.16853094705402</v>
      </c>
      <c r="J2431" s="1">
        <f t="shared" si="223"/>
        <v>360.38051941708761</v>
      </c>
      <c r="K2431" s="47">
        <f t="shared" si="224"/>
        <v>6.7420073600562667</v>
      </c>
      <c r="L2431" s="48">
        <f>Solar!K2448/1000*Variables!$B$3</f>
        <v>0</v>
      </c>
      <c r="M2431" s="1">
        <f>IF(E2431=1, VLOOKUP(D2431, Sheet1!$E$2:$G$26, 2), Sheet1!$G$3)</f>
        <v>0.18618000000000001</v>
      </c>
      <c r="N2431" s="1">
        <f>'Electricity Rates'!$J$3</f>
        <v>0.19270000000000001</v>
      </c>
      <c r="O2431" s="145">
        <f>L2431-K2431</f>
        <v>-6.7420073600562667</v>
      </c>
      <c r="P2431">
        <f t="shared" si="225"/>
        <v>1.2991848182828427</v>
      </c>
      <c r="Q2431">
        <f>IF(O2431&gt;0, IF(Q2430+O2431*Variables!$B$5&lt;Variables!$B$4, Q2430+O2431*Variables!$B$5, Variables!$B$4), IF(Q2430&gt;-O2431, Q2430+O2431/Variables!$B$5, 0))</f>
        <v>0</v>
      </c>
      <c r="R2431">
        <f>IF(O2431&gt;0, 0, IF(Q2430&gt;-O2431, 0, -O2431 - Q2430*Variables!$B$5))</f>
        <v>2.8118706527444544</v>
      </c>
      <c r="S2431">
        <f t="shared" si="226"/>
        <v>0.52351407812796258</v>
      </c>
      <c r="T2431">
        <f t="shared" si="227"/>
        <v>0</v>
      </c>
    </row>
    <row r="2432" spans="1:20" x14ac:dyDescent="0.3">
      <c r="A2432" s="3">
        <f t="shared" si="222"/>
        <v>43202</v>
      </c>
      <c r="B2432">
        <v>4</v>
      </c>
      <c r="C2432">
        <v>12</v>
      </c>
      <c r="D2432">
        <v>7</v>
      </c>
      <c r="E2432">
        <v>1</v>
      </c>
      <c r="F2432" s="1">
        <f>VLOOKUP(A2432,Weather!$A$1:$E$366, 5)</f>
        <v>0.4102564102564108</v>
      </c>
      <c r="G2432" s="1">
        <f>VLOOKUP(D2432, Spring!$A$1:$E$25, 2)</f>
        <v>623.89380530973403</v>
      </c>
      <c r="H2432" s="1">
        <f>VLOOKUP(D2432, Spring!$A$1:$E$25, 3)</f>
        <v>374.47950032030701</v>
      </c>
      <c r="I2432" s="1">
        <f>VLOOKUP(D2432, Spring!$A$1:$E$25, 5)</f>
        <v>251.18725224694799</v>
      </c>
      <c r="J2432" s="1">
        <f t="shared" si="223"/>
        <v>476.80331775186698</v>
      </c>
      <c r="K2432" s="47">
        <f t="shared" si="224"/>
        <v>8.9200478504829857</v>
      </c>
      <c r="L2432" s="48">
        <f>Solar!K2449/1000*Variables!$B$3</f>
        <v>2.6197500000000002</v>
      </c>
      <c r="M2432" s="1">
        <f>IF(E2432=1, VLOOKUP(D2432, Sheet1!$E$2:$G$26, 2), Sheet1!$G$3)</f>
        <v>0.18618000000000001</v>
      </c>
      <c r="N2432" s="1">
        <f>'Electricity Rates'!$J$3</f>
        <v>0.19270000000000001</v>
      </c>
      <c r="O2432" s="145">
        <f>L2432-K2432</f>
        <v>-6.3002978504829859</v>
      </c>
      <c r="P2432">
        <f t="shared" si="225"/>
        <v>1.7188932207880714</v>
      </c>
      <c r="Q2432">
        <f>IF(O2432&gt;0, IF(Q2431+O2432*Variables!$B$5&lt;Variables!$B$4, Q2431+O2432*Variables!$B$5, Variables!$B$4), IF(Q2431&gt;-O2432, Q2431+O2432/Variables!$B$5, 0))</f>
        <v>0</v>
      </c>
      <c r="R2432">
        <f>IF(O2432&gt;0, 0, IF(Q2431&gt;-O2432, 0, -O2432 - Q2431*Variables!$B$5))</f>
        <v>6.3002978504829859</v>
      </c>
      <c r="S2432">
        <f t="shared" si="226"/>
        <v>1.1729894538029224</v>
      </c>
      <c r="T2432">
        <f t="shared" si="227"/>
        <v>0</v>
      </c>
    </row>
    <row r="2433" spans="1:20" x14ac:dyDescent="0.3">
      <c r="A2433" s="3">
        <f t="shared" si="222"/>
        <v>43202</v>
      </c>
      <c r="B2433">
        <v>4</v>
      </c>
      <c r="C2433">
        <v>12</v>
      </c>
      <c r="D2433">
        <v>8</v>
      </c>
      <c r="E2433">
        <v>1</v>
      </c>
      <c r="F2433" s="1">
        <f>VLOOKUP(A2433,Weather!$A$1:$E$366, 5)</f>
        <v>0.4102564102564108</v>
      </c>
      <c r="G2433" s="1">
        <f>VLOOKUP(D2433, Spring!$A$1:$E$25, 2)</f>
        <v>871.68141592920301</v>
      </c>
      <c r="H2433" s="1">
        <f>VLOOKUP(D2433, Spring!$A$1:$E$25, 3)</f>
        <v>578.35522101217202</v>
      </c>
      <c r="I2433" s="1">
        <f>VLOOKUP(D2433, Spring!$A$1:$E$25, 5)</f>
        <v>268.91753993484798</v>
      </c>
      <c r="J2433" s="1">
        <f t="shared" si="223"/>
        <v>698.69417277300545</v>
      </c>
      <c r="K2433" s="47">
        <f t="shared" si="224"/>
        <v>13.071187263072334</v>
      </c>
      <c r="L2433" s="48">
        <f>Solar!K2450/1000*Variables!$B$3</f>
        <v>12.0953</v>
      </c>
      <c r="M2433" s="1">
        <f>IF(E2433=1, VLOOKUP(D2433, Sheet1!$E$2:$G$26, 2), Sheet1!$G$3)</f>
        <v>0.18618000000000001</v>
      </c>
      <c r="N2433" s="1">
        <f>'Electricity Rates'!$J$3</f>
        <v>0.19270000000000001</v>
      </c>
      <c r="O2433" s="145">
        <f>L2433-K2433</f>
        <v>-0.97588726307233387</v>
      </c>
      <c r="P2433">
        <f t="shared" si="225"/>
        <v>2.518817785594039</v>
      </c>
      <c r="Q2433">
        <f>IF(O2433&gt;0, IF(Q2432+O2433*Variables!$B$5&lt;Variables!$B$4, Q2432+O2433*Variables!$B$5, Variables!$B$4), IF(Q2432&gt;-O2433, Q2432+O2433/Variables!$B$5, 0))</f>
        <v>0</v>
      </c>
      <c r="R2433">
        <f>IF(O2433&gt;0, 0, IF(Q2432&gt;-O2433, 0, -O2433 - Q2432*Variables!$B$5))</f>
        <v>0.97588726307233387</v>
      </c>
      <c r="S2433">
        <f t="shared" si="226"/>
        <v>0.18169069063880713</v>
      </c>
      <c r="T2433">
        <f t="shared" si="227"/>
        <v>0</v>
      </c>
    </row>
    <row r="2434" spans="1:20" x14ac:dyDescent="0.3">
      <c r="A2434" s="3">
        <f t="shared" si="222"/>
        <v>43202</v>
      </c>
      <c r="B2434">
        <v>4</v>
      </c>
      <c r="C2434">
        <v>12</v>
      </c>
      <c r="D2434">
        <v>9</v>
      </c>
      <c r="E2434">
        <v>1</v>
      </c>
      <c r="F2434" s="1">
        <f>VLOOKUP(A2434,Weather!$A$1:$E$366, 5)</f>
        <v>0.4102564102564108</v>
      </c>
      <c r="G2434" s="1">
        <f>VLOOKUP(D2434, Spring!$A$1:$E$25, 2)</f>
        <v>1137.1681415929199</v>
      </c>
      <c r="H2434" s="1">
        <f>VLOOKUP(D2434, Spring!$A$1:$E$25, 3)</f>
        <v>786.77530429212004</v>
      </c>
      <c r="I2434" s="1">
        <f>VLOOKUP(D2434, Spring!$A$1:$E$25, 5)</f>
        <v>317.33977000667198</v>
      </c>
      <c r="J2434" s="1">
        <f t="shared" si="223"/>
        <v>930.52621190270474</v>
      </c>
      <c r="K2434" s="47">
        <f t="shared" si="224"/>
        <v>17.408306585275003</v>
      </c>
      <c r="L2434" s="48">
        <f>Solar!K2451/1000*Variables!$B$3</f>
        <v>22.57845</v>
      </c>
      <c r="M2434" s="1">
        <f>IF(E2434=1, VLOOKUP(D2434, Sheet1!$E$2:$G$26, 2), Sheet1!$G$3)</f>
        <v>0.20441999999999999</v>
      </c>
      <c r="N2434" s="1">
        <f>'Electricity Rates'!$J$3</f>
        <v>0.19270000000000001</v>
      </c>
      <c r="O2434" s="145">
        <f>L2434-K2434</f>
        <v>5.1701434147249969</v>
      </c>
      <c r="P2434">
        <f t="shared" si="225"/>
        <v>3.3545806789824932</v>
      </c>
      <c r="Q2434">
        <f>IF(O2434&gt;0, IF(Q2433+O2434*Variables!$B$5&lt;Variables!$B$4, Q2433+O2434*Variables!$B$5, Variables!$B$4), IF(Q2433&gt;-O2434, Q2433+O2434/Variables!$B$5, 0))</f>
        <v>4.8599348098414969</v>
      </c>
      <c r="R2434">
        <f>IF(O2434&gt;0, 0, IF(Q2433&gt;-O2434, 0, -O2434 - Q2433*Variables!$B$5))</f>
        <v>0</v>
      </c>
      <c r="S2434">
        <f t="shared" si="226"/>
        <v>0</v>
      </c>
      <c r="T2434">
        <f t="shared" si="227"/>
        <v>0</v>
      </c>
    </row>
    <row r="2435" spans="1:20" x14ac:dyDescent="0.3">
      <c r="A2435" s="3">
        <f t="shared" ref="A2435:A2498" si="228">DATE(2018, B2435, C2435)</f>
        <v>43202</v>
      </c>
      <c r="B2435">
        <v>4</v>
      </c>
      <c r="C2435">
        <v>12</v>
      </c>
      <c r="D2435">
        <v>10</v>
      </c>
      <c r="E2435">
        <v>1</v>
      </c>
      <c r="F2435" s="1">
        <f>VLOOKUP(A2435,Weather!$A$1:$E$366, 5)</f>
        <v>0.4102564102564108</v>
      </c>
      <c r="G2435" s="1">
        <f>VLOOKUP(D2435, Spring!$A$1:$E$25, 2)</f>
        <v>1207.9646017699099</v>
      </c>
      <c r="H2435" s="1">
        <f>VLOOKUP(D2435, Spring!$A$1:$E$25, 3)</f>
        <v>923.64670083279998</v>
      </c>
      <c r="I2435" s="1">
        <f>VLOOKUP(D2435, Spring!$A$1:$E$25, 5)</f>
        <v>339.44621060481097</v>
      </c>
      <c r="J2435" s="1">
        <f t="shared" ref="J2435:J2498" si="229">IF(E2435=0, I2435, H2435 + (G2435-H2435)*F2435)</f>
        <v>1040.2899422428966</v>
      </c>
      <c r="K2435" s="47">
        <f t="shared" ref="K2435:K2498" si="230">J2435*1000/53453</f>
        <v>19.461769072697447</v>
      </c>
      <c r="L2435" s="48">
        <f>Solar!K2452/1000*Variables!$B$3</f>
        <v>30.8687</v>
      </c>
      <c r="M2435" s="1">
        <f>IF(E2435=1, VLOOKUP(D2435, Sheet1!$E$2:$G$26, 2), Sheet1!$G$3)</f>
        <v>0.20441999999999999</v>
      </c>
      <c r="N2435" s="1">
        <f>'Electricity Rates'!$J$3</f>
        <v>0.19270000000000001</v>
      </c>
      <c r="O2435" s="145">
        <f>L2435-K2435</f>
        <v>11.406930927302554</v>
      </c>
      <c r="P2435">
        <f t="shared" ref="P2435:P2498" si="231">N2435*K2435</f>
        <v>3.7502829003087981</v>
      </c>
      <c r="Q2435">
        <f>IF(O2435&gt;0, IF(Q2434+O2435*Variables!$B$5&lt;Variables!$B$4, Q2434+O2435*Variables!$B$5, Variables!$B$4), IF(Q2434&gt;-O2435, Q2434+O2435/Variables!$B$5, 0))</f>
        <v>15.582449881505898</v>
      </c>
      <c r="R2435">
        <f>IF(O2435&gt;0, 0, IF(Q2434&gt;-O2435, 0, -O2435 - Q2434*Variables!$B$5))</f>
        <v>0</v>
      </c>
      <c r="S2435">
        <f t="shared" ref="S2435:S2498" si="232">R2435*M2435</f>
        <v>0</v>
      </c>
      <c r="T2435">
        <f t="shared" ref="T2435:T2498" si="233">IF(AND(R2435&gt;0, M2435&gt;0.3), 1, 0)</f>
        <v>0</v>
      </c>
    </row>
    <row r="2436" spans="1:20" x14ac:dyDescent="0.3">
      <c r="A2436" s="3">
        <f t="shared" si="228"/>
        <v>43202</v>
      </c>
      <c r="B2436">
        <v>4</v>
      </c>
      <c r="C2436">
        <v>12</v>
      </c>
      <c r="D2436">
        <v>11</v>
      </c>
      <c r="E2436">
        <v>1</v>
      </c>
      <c r="F2436" s="1">
        <f>VLOOKUP(A2436,Weather!$A$1:$E$366, 5)</f>
        <v>0.4102564102564108</v>
      </c>
      <c r="G2436" s="1">
        <f>VLOOKUP(D2436, Spring!$A$1:$E$25, 2)</f>
        <v>1274.3362831858401</v>
      </c>
      <c r="H2436" s="1">
        <f>VLOOKUP(D2436, Spring!$A$1:$E$25, 3)</f>
        <v>962.46396540679098</v>
      </c>
      <c r="I2436" s="1">
        <f>VLOOKUP(D2436, Spring!$A$1:$E$25, 5)</f>
        <v>352.80034538247099</v>
      </c>
      <c r="J2436" s="1">
        <f t="shared" si="229"/>
        <v>1090.4115829571704</v>
      </c>
      <c r="K2436" s="47">
        <f t="shared" si="230"/>
        <v>20.399445923655744</v>
      </c>
      <c r="L2436" s="48">
        <f>Solar!K2453/1000*Variables!$B$3</f>
        <v>36.451799999999999</v>
      </c>
      <c r="M2436" s="1">
        <f>IF(E2436=1, VLOOKUP(D2436, Sheet1!$E$2:$G$26, 2), Sheet1!$G$3)</f>
        <v>0.20441999999999999</v>
      </c>
      <c r="N2436" s="1">
        <f>'Electricity Rates'!$J$3</f>
        <v>0.19270000000000001</v>
      </c>
      <c r="O2436" s="145">
        <f>L2436-K2436</f>
        <v>16.052354076344255</v>
      </c>
      <c r="P2436">
        <f t="shared" si="231"/>
        <v>3.9309732294884623</v>
      </c>
      <c r="Q2436">
        <f>IF(O2436&gt;0, IF(Q2435+O2436*Variables!$B$5&lt;Variables!$B$4, Q2435+O2436*Variables!$B$5, Variables!$B$4), IF(Q2435&gt;-O2436, Q2435+O2436/Variables!$B$5, 0))</f>
        <v>30.671662713269498</v>
      </c>
      <c r="R2436">
        <f>IF(O2436&gt;0, 0, IF(Q2435&gt;-O2436, 0, -O2436 - Q2435*Variables!$B$5))</f>
        <v>0</v>
      </c>
      <c r="S2436">
        <f t="shared" si="232"/>
        <v>0</v>
      </c>
      <c r="T2436">
        <f t="shared" si="233"/>
        <v>0</v>
      </c>
    </row>
    <row r="2437" spans="1:20" x14ac:dyDescent="0.3">
      <c r="A2437" s="3">
        <f t="shared" si="228"/>
        <v>43202</v>
      </c>
      <c r="B2437">
        <v>4</v>
      </c>
      <c r="C2437">
        <v>12</v>
      </c>
      <c r="D2437">
        <v>12</v>
      </c>
      <c r="E2437">
        <v>1</v>
      </c>
      <c r="F2437" s="1">
        <f>VLOOKUP(A2437,Weather!$A$1:$E$366, 5)</f>
        <v>0.4102564102564108</v>
      </c>
      <c r="G2437" s="1">
        <f>VLOOKUP(D2437, Spring!$A$1:$E$25, 2)</f>
        <v>1314.1592920353901</v>
      </c>
      <c r="H2437" s="1">
        <f>VLOOKUP(D2437, Spring!$A$1:$E$25, 3)</f>
        <v>983.10377962844302</v>
      </c>
      <c r="I2437" s="1">
        <f>VLOOKUP(D2437, Spring!$A$1:$E$25, 5)</f>
        <v>344.20503159464602</v>
      </c>
      <c r="J2437" s="1">
        <f t="shared" si="229"/>
        <v>1118.9214257441138</v>
      </c>
      <c r="K2437" s="47">
        <f t="shared" si="230"/>
        <v>20.932808743084838</v>
      </c>
      <c r="L2437" s="48">
        <f>Solar!K2454/1000*Variables!$B$3</f>
        <v>39.928800000000003</v>
      </c>
      <c r="M2437" s="1">
        <f>IF(E2437=1, VLOOKUP(D2437, Sheet1!$E$2:$G$26, 2), Sheet1!$G$3)</f>
        <v>0.20441999999999999</v>
      </c>
      <c r="N2437" s="1">
        <f>'Electricity Rates'!$J$3</f>
        <v>0.19270000000000001</v>
      </c>
      <c r="O2437" s="145">
        <f>L2437-K2437</f>
        <v>18.995991256915165</v>
      </c>
      <c r="P2437">
        <f t="shared" si="231"/>
        <v>4.0337522447924483</v>
      </c>
      <c r="Q2437">
        <f>IF(O2437&gt;0, IF(Q2436+O2437*Variables!$B$5&lt;Variables!$B$4, Q2436+O2437*Variables!$B$5, Variables!$B$4), IF(Q2436&gt;-O2437, Q2436+O2437/Variables!$B$5, 0))</f>
        <v>48.527894494769754</v>
      </c>
      <c r="R2437">
        <f>IF(O2437&gt;0, 0, IF(Q2436&gt;-O2437, 0, -O2437 - Q2436*Variables!$B$5))</f>
        <v>0</v>
      </c>
      <c r="S2437">
        <f t="shared" si="232"/>
        <v>0</v>
      </c>
      <c r="T2437">
        <f t="shared" si="233"/>
        <v>0</v>
      </c>
    </row>
    <row r="2438" spans="1:20" x14ac:dyDescent="0.3">
      <c r="A2438" s="3">
        <f t="shared" si="228"/>
        <v>43202</v>
      </c>
      <c r="B2438">
        <v>4</v>
      </c>
      <c r="C2438">
        <v>12</v>
      </c>
      <c r="D2438">
        <v>13</v>
      </c>
      <c r="E2438">
        <v>1</v>
      </c>
      <c r="F2438" s="1">
        <f>VLOOKUP(A2438,Weather!$A$1:$E$366, 5)</f>
        <v>0.4102564102564108</v>
      </c>
      <c r="G2438" s="1">
        <f>VLOOKUP(D2438, Spring!$A$1:$E$25, 2)</f>
        <v>1362.8318584070701</v>
      </c>
      <c r="H2438" s="1">
        <f>VLOOKUP(D2438, Spring!$A$1:$E$25, 3)</f>
        <v>999.59961563100603</v>
      </c>
      <c r="I2438" s="1">
        <f>VLOOKUP(D2438, Spring!$A$1:$E$25, 5)</f>
        <v>326.84269398328001</v>
      </c>
      <c r="J2438" s="1">
        <f t="shared" si="229"/>
        <v>1148.6179716416991</v>
      </c>
      <c r="K2438" s="47">
        <f t="shared" si="230"/>
        <v>21.48837243263613</v>
      </c>
      <c r="L2438" s="48">
        <f>Solar!K2455/1000*Variables!$B$3</f>
        <v>40.622599999999998</v>
      </c>
      <c r="M2438" s="1">
        <f>IF(E2438=1, VLOOKUP(D2438, Sheet1!$E$2:$G$26, 2), Sheet1!$G$3)</f>
        <v>0.20441999999999999</v>
      </c>
      <c r="N2438" s="1">
        <f>'Electricity Rates'!$J$3</f>
        <v>0.19270000000000001</v>
      </c>
      <c r="O2438" s="145">
        <f>L2438-K2438</f>
        <v>19.134227567363869</v>
      </c>
      <c r="P2438">
        <f t="shared" si="231"/>
        <v>4.1408093677689823</v>
      </c>
      <c r="Q2438">
        <f>IF(O2438&gt;0, IF(Q2437+O2438*Variables!$B$5&lt;Variables!$B$4, Q2437+O2438*Variables!$B$5, Variables!$B$4), IF(Q2437&gt;-O2438, Q2437+O2438/Variables!$B$5, 0))</f>
        <v>66.514068408091788</v>
      </c>
      <c r="R2438">
        <f>IF(O2438&gt;0, 0, IF(Q2437&gt;-O2438, 0, -O2438 - Q2437*Variables!$B$5))</f>
        <v>0</v>
      </c>
      <c r="S2438">
        <f t="shared" si="232"/>
        <v>0</v>
      </c>
      <c r="T2438">
        <f t="shared" si="233"/>
        <v>0</v>
      </c>
    </row>
    <row r="2439" spans="1:20" x14ac:dyDescent="0.3">
      <c r="A2439" s="3">
        <f t="shared" si="228"/>
        <v>43202</v>
      </c>
      <c r="B2439">
        <v>4</v>
      </c>
      <c r="C2439">
        <v>12</v>
      </c>
      <c r="D2439">
        <v>14</v>
      </c>
      <c r="E2439">
        <v>1</v>
      </c>
      <c r="F2439" s="1">
        <f>VLOOKUP(A2439,Weather!$A$1:$E$366, 5)</f>
        <v>0.4102564102564108</v>
      </c>
      <c r="G2439" s="1">
        <f>VLOOKUP(D2439, Spring!$A$1:$E$25, 2)</f>
        <v>1402.65486725663</v>
      </c>
      <c r="H2439" s="1">
        <f>VLOOKUP(D2439, Spring!$A$1:$E$25, 3)</f>
        <v>1011.55108904548</v>
      </c>
      <c r="I2439" s="1">
        <f>VLOOKUP(D2439, Spring!$A$1:$E$25, 5)</f>
        <v>309.49016837395499</v>
      </c>
      <c r="J2439" s="1">
        <f t="shared" si="229"/>
        <v>1172.0039211321059</v>
      </c>
      <c r="K2439" s="47">
        <f t="shared" si="230"/>
        <v>21.925877333958915</v>
      </c>
      <c r="L2439" s="48">
        <f>Solar!K2456/1000*Variables!$B$3</f>
        <v>38.79945</v>
      </c>
      <c r="M2439" s="1">
        <f>IF(E2439=1, VLOOKUP(D2439, Sheet1!$E$2:$G$26, 2), Sheet1!$G$3)</f>
        <v>0.20441999999999999</v>
      </c>
      <c r="N2439" s="1">
        <f>'Electricity Rates'!$J$3</f>
        <v>0.19270000000000001</v>
      </c>
      <c r="O2439" s="145">
        <f>L2439-K2439</f>
        <v>16.873572666041085</v>
      </c>
      <c r="P2439">
        <f t="shared" si="231"/>
        <v>4.2251165622538833</v>
      </c>
      <c r="Q2439">
        <f>IF(O2439&gt;0, IF(Q2438+O2439*Variables!$B$5&lt;Variables!$B$4, Q2438+O2439*Variables!$B$5, Variables!$B$4), IF(Q2438&gt;-O2439, Q2438+O2439/Variables!$B$5, 0))</f>
        <v>82.37522671417041</v>
      </c>
      <c r="R2439">
        <f>IF(O2439&gt;0, 0, IF(Q2438&gt;-O2439, 0, -O2439 - Q2438*Variables!$B$5))</f>
        <v>0</v>
      </c>
      <c r="S2439">
        <f t="shared" si="232"/>
        <v>0</v>
      </c>
      <c r="T2439">
        <f t="shared" si="233"/>
        <v>0</v>
      </c>
    </row>
    <row r="2440" spans="1:20" x14ac:dyDescent="0.3">
      <c r="A2440" s="3">
        <f t="shared" si="228"/>
        <v>43202</v>
      </c>
      <c r="B2440">
        <v>4</v>
      </c>
      <c r="C2440">
        <v>12</v>
      </c>
      <c r="D2440">
        <v>15</v>
      </c>
      <c r="E2440">
        <v>1</v>
      </c>
      <c r="F2440" s="1">
        <f>VLOOKUP(A2440,Weather!$A$1:$E$366, 5)</f>
        <v>0.4102564102564108</v>
      </c>
      <c r="G2440" s="1">
        <f>VLOOKUP(D2440, Spring!$A$1:$E$25, 2)</f>
        <v>1371.6814159292001</v>
      </c>
      <c r="H2440" s="1">
        <f>VLOOKUP(D2440, Spring!$A$1:$E$25, 3)</f>
        <v>1005.48526585522</v>
      </c>
      <c r="I2440" s="1">
        <f>VLOOKUP(D2440, Spring!$A$1:$E$25, 5)</f>
        <v>300.89485458612899</v>
      </c>
      <c r="J2440" s="1">
        <f t="shared" si="229"/>
        <v>1155.7195838342889</v>
      </c>
      <c r="K2440" s="47">
        <f t="shared" si="230"/>
        <v>21.621229563060798</v>
      </c>
      <c r="L2440" s="48">
        <f>Solar!K2457/1000*Variables!$B$3</f>
        <v>33.876350000000002</v>
      </c>
      <c r="M2440" s="1">
        <f>IF(E2440=1, VLOOKUP(D2440, Sheet1!$E$2:$G$26, 2), Sheet1!$G$3)</f>
        <v>0.20441999999999999</v>
      </c>
      <c r="N2440" s="1">
        <f>'Electricity Rates'!$J$3</f>
        <v>0.19270000000000001</v>
      </c>
      <c r="O2440" s="145">
        <f>L2440-K2440</f>
        <v>12.255120436939205</v>
      </c>
      <c r="P2440">
        <f t="shared" si="231"/>
        <v>4.1664109368018156</v>
      </c>
      <c r="Q2440">
        <f>IF(O2440&gt;0, IF(Q2439+O2440*Variables!$B$5&lt;Variables!$B$4, Q2439+O2440*Variables!$B$5, Variables!$B$4), IF(Q2439&gt;-O2440, Q2439+O2440/Variables!$B$5, 0))</f>
        <v>93.895039924893268</v>
      </c>
      <c r="R2440">
        <f>IF(O2440&gt;0, 0, IF(Q2439&gt;-O2440, 0, -O2440 - Q2439*Variables!$B$5))</f>
        <v>0</v>
      </c>
      <c r="S2440">
        <f t="shared" si="232"/>
        <v>0</v>
      </c>
      <c r="T2440">
        <f t="shared" si="233"/>
        <v>0</v>
      </c>
    </row>
    <row r="2441" spans="1:20" x14ac:dyDescent="0.3">
      <c r="A2441" s="3">
        <f t="shared" si="228"/>
        <v>43202</v>
      </c>
      <c r="B2441">
        <v>4</v>
      </c>
      <c r="C2441">
        <v>12</v>
      </c>
      <c r="D2441">
        <v>16</v>
      </c>
      <c r="E2441">
        <v>1</v>
      </c>
      <c r="F2441" s="1">
        <f>VLOOKUP(A2441,Weather!$A$1:$E$366, 5)</f>
        <v>0.4102564102564108</v>
      </c>
      <c r="G2441" s="1">
        <f>VLOOKUP(D2441, Spring!$A$1:$E$25, 2)</f>
        <v>1283.1858407079601</v>
      </c>
      <c r="H2441" s="1">
        <f>VLOOKUP(D2441, Spring!$A$1:$E$25, 3)</f>
        <v>954.93673926969905</v>
      </c>
      <c r="I2441" s="1">
        <f>VLOOKUP(D2441, Spring!$A$1:$E$25, 5)</f>
        <v>270.36971623690101</v>
      </c>
      <c r="J2441" s="1">
        <f t="shared" si="229"/>
        <v>1089.6030372956525</v>
      </c>
      <c r="K2441" s="47">
        <f t="shared" si="230"/>
        <v>20.384319632118917</v>
      </c>
      <c r="L2441" s="48">
        <f>Solar!K2458/1000*Variables!$B$3</f>
        <v>26.620999999999999</v>
      </c>
      <c r="M2441" s="1">
        <f>IF(E2441=1, VLOOKUP(D2441, Sheet1!$E$2:$G$26, 2), Sheet1!$G$3)</f>
        <v>0.20441999999999999</v>
      </c>
      <c r="N2441" s="1">
        <f>'Electricity Rates'!$J$3</f>
        <v>0.19270000000000001</v>
      </c>
      <c r="O2441" s="145">
        <f>L2441-K2441</f>
        <v>6.2366803678810818</v>
      </c>
      <c r="P2441">
        <f t="shared" si="231"/>
        <v>3.9280583931093154</v>
      </c>
      <c r="Q2441">
        <f>IF(O2441&gt;0, IF(Q2440+O2441*Variables!$B$5&lt;Variables!$B$4, Q2440+O2441*Variables!$B$5, Variables!$B$4), IF(Q2440&gt;-O2441, Q2440+O2441/Variables!$B$5, 0))</f>
        <v>99.757519470701482</v>
      </c>
      <c r="R2441">
        <f>IF(O2441&gt;0, 0, IF(Q2440&gt;-O2441, 0, -O2441 - Q2440*Variables!$B$5))</f>
        <v>0</v>
      </c>
      <c r="S2441">
        <f t="shared" si="232"/>
        <v>0</v>
      </c>
      <c r="T2441">
        <f t="shared" si="233"/>
        <v>0</v>
      </c>
    </row>
    <row r="2442" spans="1:20" x14ac:dyDescent="0.3">
      <c r="A2442" s="3">
        <f t="shared" si="228"/>
        <v>43202</v>
      </c>
      <c r="B2442">
        <v>4</v>
      </c>
      <c r="C2442">
        <v>12</v>
      </c>
      <c r="D2442">
        <v>17</v>
      </c>
      <c r="E2442">
        <v>1</v>
      </c>
      <c r="F2442" s="1">
        <f>VLOOKUP(A2442,Weather!$A$1:$E$366, 5)</f>
        <v>0.4102564102564108</v>
      </c>
      <c r="G2442" s="1">
        <f>VLOOKUP(D2442, Spring!$A$1:$E$25, 2)</f>
        <v>973.45132743362797</v>
      </c>
      <c r="H2442" s="1">
        <f>VLOOKUP(D2442, Spring!$A$1:$E$25, 3)</f>
        <v>850.97693786034597</v>
      </c>
      <c r="I2442" s="1">
        <f>VLOOKUP(D2442, Spring!$A$1:$E$25, 5)</f>
        <v>257.39334353781499</v>
      </c>
      <c r="J2442" s="1">
        <f t="shared" si="229"/>
        <v>901.22284127502587</v>
      </c>
      <c r="K2442" s="47">
        <f t="shared" si="230"/>
        <v>16.860098428058777</v>
      </c>
      <c r="L2442" s="48">
        <f>Solar!K2459/1000*Variables!$B$3</f>
        <v>16.259049999999998</v>
      </c>
      <c r="M2442" s="1">
        <f>IF(E2442=1, VLOOKUP(D2442, Sheet1!$E$2:$G$26, 2), Sheet1!$G$3)</f>
        <v>0.20441999999999999</v>
      </c>
      <c r="N2442" s="1">
        <f>'Electricity Rates'!$J$3</f>
        <v>0.19270000000000001</v>
      </c>
      <c r="O2442" s="145">
        <f>L2442-K2442</f>
        <v>-0.60104842805877823</v>
      </c>
      <c r="P2442">
        <f t="shared" si="231"/>
        <v>3.2489409670869263</v>
      </c>
      <c r="Q2442">
        <f>IF(O2442&gt;0, IF(Q2441+O2442*Variables!$B$5&lt;Variables!$B$4, Q2441+O2442*Variables!$B$5, Variables!$B$4), IF(Q2441&gt;-O2442, Q2441+O2442/Variables!$B$5, 0))</f>
        <v>99.118106249362356</v>
      </c>
      <c r="R2442">
        <f>IF(O2442&gt;0, 0, IF(Q2441&gt;-O2442, 0, -O2442 - Q2441*Variables!$B$5))</f>
        <v>0</v>
      </c>
      <c r="S2442">
        <f t="shared" si="232"/>
        <v>0</v>
      </c>
      <c r="T2442">
        <f t="shared" si="233"/>
        <v>0</v>
      </c>
    </row>
    <row r="2443" spans="1:20" x14ac:dyDescent="0.3">
      <c r="A2443" s="3">
        <f t="shared" si="228"/>
        <v>43202</v>
      </c>
      <c r="B2443">
        <v>4</v>
      </c>
      <c r="C2443">
        <v>12</v>
      </c>
      <c r="D2443">
        <v>18</v>
      </c>
      <c r="E2443">
        <v>1</v>
      </c>
      <c r="F2443" s="1">
        <f>VLOOKUP(A2443,Weather!$A$1:$E$366, 5)</f>
        <v>0.4102564102564108</v>
      </c>
      <c r="G2443" s="1">
        <f>VLOOKUP(D2443, Spring!$A$1:$E$25, 2)</f>
        <v>690.26548672566298</v>
      </c>
      <c r="H2443" s="1">
        <f>VLOOKUP(D2443, Spring!$A$1:$E$25, 3)</f>
        <v>590.923299339663</v>
      </c>
      <c r="I2443" s="1">
        <f>VLOOKUP(D2443, Spring!$A$1:$E$25, 5)</f>
        <v>248.81274775305101</v>
      </c>
      <c r="J2443" s="1">
        <f t="shared" si="229"/>
        <v>631.67906852366309</v>
      </c>
      <c r="K2443" s="47">
        <f t="shared" si="230"/>
        <v>11.8174670930287</v>
      </c>
      <c r="L2443" s="48">
        <f>Solar!K2460/1000*Variables!$B$3</f>
        <v>5.4417</v>
      </c>
      <c r="M2443" s="1">
        <f>IF(E2443=1, VLOOKUP(D2443, Sheet1!$E$2:$G$26, 2), Sheet1!$G$3)</f>
        <v>0.20441999999999999</v>
      </c>
      <c r="N2443" s="1">
        <f>'Electricity Rates'!$J$3</f>
        <v>0.19270000000000001</v>
      </c>
      <c r="O2443" s="145">
        <f>L2443-K2443</f>
        <v>-6.3757670930287</v>
      </c>
      <c r="P2443">
        <f t="shared" si="231"/>
        <v>2.2772259088266305</v>
      </c>
      <c r="Q2443">
        <f>IF(O2443&gt;0, IF(Q2442+O2443*Variables!$B$5&lt;Variables!$B$4, Q2442+O2443*Variables!$B$5, Variables!$B$4), IF(Q2442&gt;-O2443, Q2442+O2443/Variables!$B$5, 0))</f>
        <v>92.33537529933183</v>
      </c>
      <c r="R2443">
        <f>IF(O2443&gt;0, 0, IF(Q2442&gt;-O2443, 0, -O2443 - Q2442*Variables!$B$5))</f>
        <v>0</v>
      </c>
      <c r="S2443">
        <f t="shared" si="232"/>
        <v>0</v>
      </c>
      <c r="T2443">
        <f t="shared" si="233"/>
        <v>0</v>
      </c>
    </row>
    <row r="2444" spans="1:20" x14ac:dyDescent="0.3">
      <c r="A2444" s="3">
        <f t="shared" si="228"/>
        <v>43202</v>
      </c>
      <c r="B2444">
        <v>4</v>
      </c>
      <c r="C2444">
        <v>12</v>
      </c>
      <c r="D2444">
        <v>19</v>
      </c>
      <c r="E2444">
        <v>1</v>
      </c>
      <c r="F2444" s="1">
        <f>VLOOKUP(A2444,Weather!$A$1:$E$366, 5)</f>
        <v>0.4102564102564108</v>
      </c>
      <c r="G2444" s="1">
        <f>VLOOKUP(D2444, Spring!$A$1:$E$25, 2)</f>
        <v>482.300884955752</v>
      </c>
      <c r="H2444" s="1">
        <f>VLOOKUP(D2444, Spring!$A$1:$E$25, 3)</f>
        <v>454.99679692504799</v>
      </c>
      <c r="I2444" s="1">
        <f>VLOOKUP(D2444, Spring!$A$1:$E$25, 5)</f>
        <v>266.52341143686903</v>
      </c>
      <c r="J2444" s="1">
        <f t="shared" si="229"/>
        <v>466.19847406584967</v>
      </c>
      <c r="K2444" s="47">
        <f t="shared" si="230"/>
        <v>8.7216521816521002</v>
      </c>
      <c r="L2444" s="48">
        <f>Solar!K2461/1000*Variables!$B$3</f>
        <v>0.48944999999999994</v>
      </c>
      <c r="M2444" s="1">
        <f>IF(E2444=1, VLOOKUP(D2444, Sheet1!$E$2:$G$26, 2), Sheet1!$G$3)</f>
        <v>0.20441999999999999</v>
      </c>
      <c r="N2444" s="1">
        <f>'Electricity Rates'!$J$3</f>
        <v>0.19270000000000001</v>
      </c>
      <c r="O2444" s="145">
        <f>L2444-K2444</f>
        <v>-8.2322021816521005</v>
      </c>
      <c r="P2444">
        <f t="shared" si="231"/>
        <v>1.6806623754043597</v>
      </c>
      <c r="Q2444">
        <f>IF(O2444&gt;0, IF(Q2443+O2444*Variables!$B$5&lt;Variables!$B$4, Q2443+O2444*Variables!$B$5, Variables!$B$4), IF(Q2443&gt;-O2444, Q2443+O2444/Variables!$B$5, 0))</f>
        <v>83.577713403957262</v>
      </c>
      <c r="R2444">
        <f>IF(O2444&gt;0, 0, IF(Q2443&gt;-O2444, 0, -O2444 - Q2443*Variables!$B$5))</f>
        <v>0</v>
      </c>
      <c r="S2444">
        <f t="shared" si="232"/>
        <v>0</v>
      </c>
      <c r="T2444">
        <f t="shared" si="233"/>
        <v>0</v>
      </c>
    </row>
    <row r="2445" spans="1:20" x14ac:dyDescent="0.3">
      <c r="A2445" s="3">
        <f t="shared" si="228"/>
        <v>43202</v>
      </c>
      <c r="B2445">
        <v>4</v>
      </c>
      <c r="C2445">
        <v>12</v>
      </c>
      <c r="D2445">
        <v>20</v>
      </c>
      <c r="E2445">
        <v>1</v>
      </c>
      <c r="F2445" s="1">
        <f>VLOOKUP(A2445,Weather!$A$1:$E$366, 5)</f>
        <v>0.4102564102564108</v>
      </c>
      <c r="G2445" s="1">
        <f>VLOOKUP(D2445, Spring!$A$1:$E$25, 2)</f>
        <v>415.92920353982299</v>
      </c>
      <c r="H2445" s="1">
        <f>VLOOKUP(D2445, Spring!$A$1:$E$25, 3)</f>
        <v>371.98648067830999</v>
      </c>
      <c r="I2445" s="1">
        <f>VLOOKUP(D2445, Spring!$A$1:$E$25, 5)</f>
        <v>284.25369912476901</v>
      </c>
      <c r="J2445" s="1">
        <f t="shared" si="229"/>
        <v>390.01426441636664</v>
      </c>
      <c r="K2445" s="47">
        <f t="shared" si="230"/>
        <v>7.2963961689028984</v>
      </c>
      <c r="L2445" s="48">
        <f>Solar!K2462/1000*Variables!$B$3</f>
        <v>0</v>
      </c>
      <c r="M2445" s="1">
        <f>IF(E2445=1, VLOOKUP(D2445, Sheet1!$E$2:$G$26, 2), Sheet1!$G$3)</f>
        <v>0.20441999999999999</v>
      </c>
      <c r="N2445" s="1">
        <f>'Electricity Rates'!$J$3</f>
        <v>0.19270000000000001</v>
      </c>
      <c r="O2445" s="145">
        <f>L2445-K2445</f>
        <v>-7.2963961689028984</v>
      </c>
      <c r="P2445">
        <f t="shared" si="231"/>
        <v>1.4060155417475886</v>
      </c>
      <c r="Q2445">
        <f>IF(O2445&gt;0, IF(Q2444+O2445*Variables!$B$5&lt;Variables!$B$4, Q2444+O2445*Variables!$B$5, Variables!$B$4), IF(Q2444&gt;-O2445, Q2444+O2445/Variables!$B$5, 0))</f>
        <v>75.815589820018005</v>
      </c>
      <c r="R2445">
        <f>IF(O2445&gt;0, 0, IF(Q2444&gt;-O2445, 0, -O2445 - Q2444*Variables!$B$5))</f>
        <v>0</v>
      </c>
      <c r="S2445">
        <f t="shared" si="232"/>
        <v>0</v>
      </c>
      <c r="T2445">
        <f t="shared" si="233"/>
        <v>0</v>
      </c>
    </row>
    <row r="2446" spans="1:20" x14ac:dyDescent="0.3">
      <c r="A2446" s="3">
        <f t="shared" si="228"/>
        <v>43202</v>
      </c>
      <c r="B2446">
        <v>4</v>
      </c>
      <c r="C2446">
        <v>12</v>
      </c>
      <c r="D2446">
        <v>21</v>
      </c>
      <c r="E2446">
        <v>1</v>
      </c>
      <c r="F2446" s="1">
        <f>VLOOKUP(A2446,Weather!$A$1:$E$366, 5)</f>
        <v>0.4102564102564108</v>
      </c>
      <c r="G2446" s="1">
        <f>VLOOKUP(D2446, Spring!$A$1:$E$25, 2)</f>
        <v>371.68141592920301</v>
      </c>
      <c r="H2446" s="1">
        <f>VLOOKUP(D2446, Spring!$A$1:$E$25, 3)</f>
        <v>318.10538116591903</v>
      </c>
      <c r="I2446" s="1">
        <f>VLOOKUP(D2446, Spring!$A$1:$E$25, 5)</f>
        <v>271.28223242670401</v>
      </c>
      <c r="J2446" s="1">
        <f t="shared" si="229"/>
        <v>340.08529286367661</v>
      </c>
      <c r="K2446" s="47">
        <f t="shared" si="230"/>
        <v>6.3623237772188022</v>
      </c>
      <c r="L2446" s="48">
        <f>Solar!K2463/1000*Variables!$B$3</f>
        <v>0</v>
      </c>
      <c r="M2446" s="1">
        <f>IF(E2446=1, VLOOKUP(D2446, Sheet1!$E$2:$G$26, 2), Sheet1!$G$3)</f>
        <v>0.20441999999999999</v>
      </c>
      <c r="N2446" s="1">
        <f>'Electricity Rates'!$J$3</f>
        <v>0.19270000000000001</v>
      </c>
      <c r="O2446" s="145">
        <f>L2446-K2446</f>
        <v>-6.3623237772188022</v>
      </c>
      <c r="P2446">
        <f t="shared" si="231"/>
        <v>1.2260197918700633</v>
      </c>
      <c r="Q2446">
        <f>IF(O2446&gt;0, IF(Q2445+O2446*Variables!$B$5&lt;Variables!$B$4, Q2445+O2446*Variables!$B$5, Variables!$B$4), IF(Q2445&gt;-O2446, Q2445+O2446/Variables!$B$5, 0))</f>
        <v>69.047160269785238</v>
      </c>
      <c r="R2446">
        <f>IF(O2446&gt;0, 0, IF(Q2445&gt;-O2446, 0, -O2446 - Q2445*Variables!$B$5))</f>
        <v>0</v>
      </c>
      <c r="S2446">
        <f t="shared" si="232"/>
        <v>0</v>
      </c>
      <c r="T2446">
        <f t="shared" si="233"/>
        <v>0</v>
      </c>
    </row>
    <row r="2447" spans="1:20" x14ac:dyDescent="0.3">
      <c r="A2447" s="3">
        <f t="shared" si="228"/>
        <v>43202</v>
      </c>
      <c r="B2447">
        <v>4</v>
      </c>
      <c r="C2447">
        <v>12</v>
      </c>
      <c r="D2447">
        <v>22</v>
      </c>
      <c r="E2447">
        <v>1</v>
      </c>
      <c r="F2447" s="1">
        <f>VLOOKUP(A2447,Weather!$A$1:$E$366, 5)</f>
        <v>0.4102564102564108</v>
      </c>
      <c r="G2447" s="1">
        <f>VLOOKUP(D2447, Spring!$A$1:$E$25, 2)</f>
        <v>345.13274336283098</v>
      </c>
      <c r="H2447" s="1">
        <f>VLOOKUP(D2447, Spring!$A$1:$E$25, 3)</f>
        <v>289.79820627802701</v>
      </c>
      <c r="I2447" s="1">
        <f>VLOOKUP(D2447, Spring!$A$1:$E$25, 5)</f>
        <v>275.85953137878198</v>
      </c>
      <c r="J2447" s="1">
        <f t="shared" si="229"/>
        <v>312.49955482563894</v>
      </c>
      <c r="K2447" s="47">
        <f t="shared" si="230"/>
        <v>5.8462491314919456</v>
      </c>
      <c r="L2447" s="48">
        <f>Solar!K2464/1000*Variables!$B$3</f>
        <v>0</v>
      </c>
      <c r="M2447" s="1">
        <f>IF(E2447=1, VLOOKUP(D2447, Sheet1!$E$2:$G$26, 2), Sheet1!$G$3)</f>
        <v>0.18618000000000001</v>
      </c>
      <c r="N2447" s="1">
        <f>'Electricity Rates'!$J$3</f>
        <v>0.19270000000000001</v>
      </c>
      <c r="O2447" s="145">
        <f>L2447-K2447</f>
        <v>-5.8462491314919456</v>
      </c>
      <c r="P2447">
        <f t="shared" si="231"/>
        <v>1.1265722076384981</v>
      </c>
      <c r="Q2447">
        <f>IF(O2447&gt;0, IF(Q2446+O2447*Variables!$B$5&lt;Variables!$B$4, Q2446+O2447*Variables!$B$5, Variables!$B$4), IF(Q2446&gt;-O2447, Q2446+O2447/Variables!$B$5, 0))</f>
        <v>62.827746300112956</v>
      </c>
      <c r="R2447">
        <f>IF(O2447&gt;0, 0, IF(Q2446&gt;-O2447, 0, -O2447 - Q2446*Variables!$B$5))</f>
        <v>0</v>
      </c>
      <c r="S2447">
        <f t="shared" si="232"/>
        <v>0</v>
      </c>
      <c r="T2447">
        <f t="shared" si="233"/>
        <v>0</v>
      </c>
    </row>
    <row r="2448" spans="1:20" x14ac:dyDescent="0.3">
      <c r="A2448" s="3">
        <f t="shared" si="228"/>
        <v>43202</v>
      </c>
      <c r="B2448">
        <v>4</v>
      </c>
      <c r="C2448">
        <v>12</v>
      </c>
      <c r="D2448">
        <v>23</v>
      </c>
      <c r="E2448">
        <v>1</v>
      </c>
      <c r="F2448" s="1">
        <f>VLOOKUP(A2448,Weather!$A$1:$E$366, 5)</f>
        <v>0.4102564102564108</v>
      </c>
      <c r="G2448" s="1">
        <f>VLOOKUP(D2448, Spring!$A$1:$E$25, 2)</f>
        <v>318.58407079646003</v>
      </c>
      <c r="H2448" s="1">
        <f>VLOOKUP(D2448, Spring!$A$1:$E$25, 3)</f>
        <v>270.57975656630401</v>
      </c>
      <c r="I2448" s="1">
        <f>VLOOKUP(D2448, Spring!$A$1:$E$25, 5)</f>
        <v>271.64527650221697</v>
      </c>
      <c r="J2448" s="1">
        <f t="shared" si="229"/>
        <v>290.27383419918857</v>
      </c>
      <c r="K2448" s="47">
        <f t="shared" si="230"/>
        <v>5.4304498194523889</v>
      </c>
      <c r="L2448" s="48">
        <f>Solar!K2465/1000*Variables!$B$3</f>
        <v>0</v>
      </c>
      <c r="M2448" s="1">
        <f>IF(E2448=1, VLOOKUP(D2448, Sheet1!$E$2:$G$26, 2), Sheet1!$G$3)</f>
        <v>0.18618000000000001</v>
      </c>
      <c r="N2448" s="1">
        <f>'Electricity Rates'!$J$3</f>
        <v>0.19270000000000001</v>
      </c>
      <c r="O2448" s="145">
        <f>L2448-K2448</f>
        <v>-5.4304498194523889</v>
      </c>
      <c r="P2448">
        <f t="shared" si="231"/>
        <v>1.0464476802084755</v>
      </c>
      <c r="Q2448">
        <f>IF(O2448&gt;0, IF(Q2447+O2448*Variables!$B$5&lt;Variables!$B$4, Q2447+O2448*Variables!$B$5, Variables!$B$4), IF(Q2447&gt;-O2448, Q2447+O2448/Variables!$B$5, 0))</f>
        <v>57.050672024099775</v>
      </c>
      <c r="R2448">
        <f>IF(O2448&gt;0, 0, IF(Q2447&gt;-O2448, 0, -O2448 - Q2447*Variables!$B$5))</f>
        <v>0</v>
      </c>
      <c r="S2448">
        <f t="shared" si="232"/>
        <v>0</v>
      </c>
      <c r="T2448">
        <f t="shared" si="233"/>
        <v>0</v>
      </c>
    </row>
    <row r="2449" spans="1:20" x14ac:dyDescent="0.3">
      <c r="A2449" s="3">
        <f t="shared" si="228"/>
        <v>43202</v>
      </c>
      <c r="B2449">
        <v>4</v>
      </c>
      <c r="C2449">
        <v>12</v>
      </c>
      <c r="D2449">
        <v>24</v>
      </c>
      <c r="E2449">
        <v>1</v>
      </c>
      <c r="F2449" s="1">
        <f>VLOOKUP(A2449,Weather!$A$1:$E$366, 5)</f>
        <v>0.4102564102564108</v>
      </c>
      <c r="G2449" s="1">
        <f>VLOOKUP(D2449, Spring!$A$1:$E$25, 2)</f>
        <v>287.61061946902601</v>
      </c>
      <c r="H2449" s="1">
        <f>VLOOKUP(D2449, Spring!$A$1:$E$25, 3)</f>
        <v>251.20115310698301</v>
      </c>
      <c r="I2449" s="1">
        <f>VLOOKUP(D2449, Spring!$A$1:$E$25, 5)</f>
        <v>267.465363632795</v>
      </c>
      <c r="J2449" s="1">
        <f t="shared" si="229"/>
        <v>266.13837007602632</v>
      </c>
      <c r="K2449" s="47">
        <f t="shared" si="230"/>
        <v>4.9789229804880231</v>
      </c>
      <c r="L2449" s="48">
        <f>Solar!K2466/1000*Variables!$B$3</f>
        <v>0</v>
      </c>
      <c r="M2449" s="1">
        <f>IF(E2449=1, VLOOKUP(D2449, Sheet1!$E$2:$G$26, 2), Sheet1!$G$3)</f>
        <v>0.18618000000000001</v>
      </c>
      <c r="N2449" s="1">
        <f>'Electricity Rates'!$J$3</f>
        <v>0.19270000000000001</v>
      </c>
      <c r="O2449" s="145">
        <f>L2449-K2449</f>
        <v>-4.9789229804880231</v>
      </c>
      <c r="P2449">
        <f t="shared" si="231"/>
        <v>0.95943845834004204</v>
      </c>
      <c r="Q2449">
        <f>IF(O2449&gt;0, IF(Q2448+O2449*Variables!$B$5&lt;Variables!$B$4, Q2448+O2449*Variables!$B$5, Variables!$B$4), IF(Q2448&gt;-O2449, Q2448+O2449/Variables!$B$5, 0))</f>
        <v>51.753945449112514</v>
      </c>
      <c r="R2449">
        <f>IF(O2449&gt;0, 0, IF(Q2448&gt;-O2449, 0, -O2449 - Q2448*Variables!$B$5))</f>
        <v>0</v>
      </c>
      <c r="S2449">
        <f t="shared" si="232"/>
        <v>0</v>
      </c>
      <c r="T2449">
        <f t="shared" si="233"/>
        <v>0</v>
      </c>
    </row>
    <row r="2450" spans="1:20" x14ac:dyDescent="0.3">
      <c r="A2450" s="3">
        <f t="shared" si="228"/>
        <v>43203</v>
      </c>
      <c r="B2450">
        <v>4</v>
      </c>
      <c r="C2450">
        <v>13</v>
      </c>
      <c r="D2450">
        <v>1</v>
      </c>
      <c r="E2450">
        <v>1</v>
      </c>
      <c r="F2450" s="1">
        <f>VLOOKUP(A2450,Weather!$A$1:$E$366, 5)</f>
        <v>0.4102564102564108</v>
      </c>
      <c r="G2450" s="1">
        <f>VLOOKUP(D2450, Spring!$A$1:$E$25, 2)</f>
        <v>284.91351697629602</v>
      </c>
      <c r="H2450" s="1">
        <f>VLOOKUP(D2450, Spring!$A$1:$E$25, 3)</f>
        <v>272.00797092955099</v>
      </c>
      <c r="I2450" s="1">
        <f>VLOOKUP(D2450, Spring!$A$1:$E$25, 5)</f>
        <v>272.01322657875102</v>
      </c>
      <c r="J2450" s="1">
        <f t="shared" si="229"/>
        <v>277.30255392308743</v>
      </c>
      <c r="K2450" s="47">
        <f t="shared" si="230"/>
        <v>5.1877827984039699</v>
      </c>
      <c r="L2450" s="48">
        <f>Solar!K2467/1000*Variables!$B$3</f>
        <v>0</v>
      </c>
      <c r="M2450" s="1">
        <f>IF(E2450=1, VLOOKUP(D2450, Sheet1!$E$2:$G$26, 2), Sheet1!$G$3)</f>
        <v>0.18618000000000001</v>
      </c>
      <c r="N2450" s="1">
        <f>'Electricity Rates'!$J$3</f>
        <v>0.19270000000000001</v>
      </c>
      <c r="O2450" s="145">
        <f>L2450-K2450</f>
        <v>-5.1877827984039699</v>
      </c>
      <c r="P2450">
        <f t="shared" si="231"/>
        <v>0.99968574525244502</v>
      </c>
      <c r="Q2450">
        <f>IF(O2450&gt;0, IF(Q2449+O2450*Variables!$B$5&lt;Variables!$B$4, Q2449+O2450*Variables!$B$5, Variables!$B$4), IF(Q2449&gt;-O2450, Q2449+O2450/Variables!$B$5, 0))</f>
        <v>46.235027578469996</v>
      </c>
      <c r="R2450">
        <f>IF(O2450&gt;0, 0, IF(Q2449&gt;-O2450, 0, -O2450 - Q2449*Variables!$B$5))</f>
        <v>0</v>
      </c>
      <c r="S2450">
        <f t="shared" si="232"/>
        <v>0</v>
      </c>
      <c r="T2450">
        <f t="shared" si="233"/>
        <v>0</v>
      </c>
    </row>
    <row r="2451" spans="1:20" x14ac:dyDescent="0.3">
      <c r="A2451" s="3">
        <f t="shared" si="228"/>
        <v>43203</v>
      </c>
      <c r="B2451">
        <v>4</v>
      </c>
      <c r="C2451">
        <v>13</v>
      </c>
      <c r="D2451">
        <v>2</v>
      </c>
      <c r="E2451">
        <v>1</v>
      </c>
      <c r="F2451" s="1">
        <f>VLOOKUP(A2451,Weather!$A$1:$E$366, 5)</f>
        <v>0.4102564102564108</v>
      </c>
      <c r="G2451" s="1">
        <f>VLOOKUP(D2451, Spring!$A$1:$E$25, 2)</f>
        <v>283.47213324791699</v>
      </c>
      <c r="H2451" s="1">
        <f>VLOOKUP(D2451, Spring!$A$1:$E$25, 3)</f>
        <v>272.193568553901</v>
      </c>
      <c r="I2451" s="1">
        <f>VLOOKUP(D2451, Spring!$A$1:$E$25, 5)</f>
        <v>263.43263079398702</v>
      </c>
      <c r="J2451" s="1">
        <f t="shared" si="229"/>
        <v>276.8206720181127</v>
      </c>
      <c r="K2451" s="47">
        <f t="shared" si="230"/>
        <v>5.1787677402224892</v>
      </c>
      <c r="L2451" s="48">
        <f>Solar!K2468/1000*Variables!$B$3</f>
        <v>0</v>
      </c>
      <c r="M2451" s="1">
        <f>IF(E2451=1, VLOOKUP(D2451, Sheet1!$E$2:$G$26, 2), Sheet1!$G$3)</f>
        <v>0.18618000000000001</v>
      </c>
      <c r="N2451" s="1">
        <f>'Electricity Rates'!$J$3</f>
        <v>0.19270000000000001</v>
      </c>
      <c r="O2451" s="145">
        <f>L2451-K2451</f>
        <v>-5.1787677402224892</v>
      </c>
      <c r="P2451">
        <f t="shared" si="231"/>
        <v>0.9979485435408737</v>
      </c>
      <c r="Q2451">
        <f>IF(O2451&gt;0, IF(Q2450+O2451*Variables!$B$5&lt;Variables!$B$4, Q2450+O2451*Variables!$B$5, Variables!$B$4), IF(Q2450&gt;-O2451, Q2450+O2451/Variables!$B$5, 0))</f>
        <v>40.725700195254582</v>
      </c>
      <c r="R2451">
        <f>IF(O2451&gt;0, 0, IF(Q2450&gt;-O2451, 0, -O2451 - Q2450*Variables!$B$5))</f>
        <v>0</v>
      </c>
      <c r="S2451">
        <f t="shared" si="232"/>
        <v>0</v>
      </c>
      <c r="T2451">
        <f t="shared" si="233"/>
        <v>0</v>
      </c>
    </row>
    <row r="2452" spans="1:20" x14ac:dyDescent="0.3">
      <c r="A2452" s="3">
        <f t="shared" si="228"/>
        <v>43203</v>
      </c>
      <c r="B2452">
        <v>4</v>
      </c>
      <c r="C2452">
        <v>13</v>
      </c>
      <c r="D2452">
        <v>3</v>
      </c>
      <c r="E2452">
        <v>1</v>
      </c>
      <c r="F2452" s="1">
        <f>VLOOKUP(A2452,Weather!$A$1:$E$366, 5)</f>
        <v>0.4102564102564108</v>
      </c>
      <c r="G2452" s="1">
        <f>VLOOKUP(D2452, Spring!$A$1:$E$25, 2)</f>
        <v>282.03074951953801</v>
      </c>
      <c r="H2452" s="1">
        <f>VLOOKUP(D2452, Spring!$A$1:$E$25, 3)</f>
        <v>263.612120501699</v>
      </c>
      <c r="I2452" s="1">
        <f>VLOOKUP(D2452, Spring!$A$1:$E$25, 5)</f>
        <v>268.00502374504498</v>
      </c>
      <c r="J2452" s="1">
        <f t="shared" si="229"/>
        <v>271.16848112440221</v>
      </c>
      <c r="K2452" s="47">
        <f t="shared" si="230"/>
        <v>5.0730264180570259</v>
      </c>
      <c r="L2452" s="48">
        <f>Solar!K2469/1000*Variables!$B$3</f>
        <v>0</v>
      </c>
      <c r="M2452" s="1">
        <f>IF(E2452=1, VLOOKUP(D2452, Sheet1!$E$2:$G$26, 2), Sheet1!$G$3)</f>
        <v>0.18618000000000001</v>
      </c>
      <c r="N2452" s="1">
        <f>'Electricity Rates'!$J$3</f>
        <v>0.19270000000000001</v>
      </c>
      <c r="O2452" s="145">
        <f>L2452-K2452</f>
        <v>-5.0730264180570259</v>
      </c>
      <c r="P2452">
        <f t="shared" si="231"/>
        <v>0.9775721907595889</v>
      </c>
      <c r="Q2452">
        <f>IF(O2452&gt;0, IF(Q2451+O2452*Variables!$B$5&lt;Variables!$B$4, Q2451+O2452*Variables!$B$5, Variables!$B$4), IF(Q2451&gt;-O2452, Q2451+O2452/Variables!$B$5, 0))</f>
        <v>35.3288635803003</v>
      </c>
      <c r="R2452">
        <f>IF(O2452&gt;0, 0, IF(Q2451&gt;-O2452, 0, -O2452 - Q2451*Variables!$B$5))</f>
        <v>0</v>
      </c>
      <c r="S2452">
        <f t="shared" si="232"/>
        <v>0</v>
      </c>
      <c r="T2452">
        <f t="shared" si="233"/>
        <v>0</v>
      </c>
    </row>
    <row r="2453" spans="1:20" x14ac:dyDescent="0.3">
      <c r="A2453" s="3">
        <f t="shared" si="228"/>
        <v>43203</v>
      </c>
      <c r="B2453">
        <v>4</v>
      </c>
      <c r="C2453">
        <v>13</v>
      </c>
      <c r="D2453">
        <v>4</v>
      </c>
      <c r="E2453">
        <v>1</v>
      </c>
      <c r="F2453" s="1">
        <f>VLOOKUP(A2453,Weather!$A$1:$E$366, 5)</f>
        <v>0.4102564102564108</v>
      </c>
      <c r="G2453" s="1">
        <f>VLOOKUP(D2453, Spring!$A$1:$E$25, 2)</f>
        <v>287.61061946902601</v>
      </c>
      <c r="H2453" s="1">
        <f>VLOOKUP(D2453, Spring!$A$1:$E$25, 3)</f>
        <v>280.54932735425899</v>
      </c>
      <c r="I2453" s="1">
        <f>VLOOKUP(D2453, Spring!$A$1:$E$25, 5)</f>
        <v>263.81039287256101</v>
      </c>
      <c r="J2453" s="1">
        <f t="shared" si="229"/>
        <v>283.44626770903523</v>
      </c>
      <c r="K2453" s="47">
        <f t="shared" si="230"/>
        <v>5.3027195425707676</v>
      </c>
      <c r="L2453" s="48">
        <f>Solar!K2470/1000*Variables!$B$3</f>
        <v>0</v>
      </c>
      <c r="M2453" s="1">
        <f>IF(E2453=1, VLOOKUP(D2453, Sheet1!$E$2:$G$26, 2), Sheet1!$G$3)</f>
        <v>0.18618000000000001</v>
      </c>
      <c r="N2453" s="1">
        <f>'Electricity Rates'!$J$3</f>
        <v>0.19270000000000001</v>
      </c>
      <c r="O2453" s="145">
        <f>L2453-K2453</f>
        <v>-5.3027195425707676</v>
      </c>
      <c r="P2453">
        <f t="shared" si="231"/>
        <v>1.0218340558533869</v>
      </c>
      <c r="Q2453">
        <f>IF(O2453&gt;0, IF(Q2452+O2453*Variables!$B$5&lt;Variables!$B$4, Q2452+O2453*Variables!$B$5, Variables!$B$4), IF(Q2452&gt;-O2453, Q2452+O2453/Variables!$B$5, 0))</f>
        <v>29.68767257756544</v>
      </c>
      <c r="R2453">
        <f>IF(O2453&gt;0, 0, IF(Q2452&gt;-O2453, 0, -O2453 - Q2452*Variables!$B$5))</f>
        <v>0</v>
      </c>
      <c r="S2453">
        <f t="shared" si="232"/>
        <v>0</v>
      </c>
      <c r="T2453">
        <f t="shared" si="233"/>
        <v>0</v>
      </c>
    </row>
    <row r="2454" spans="1:20" x14ac:dyDescent="0.3">
      <c r="A2454" s="3">
        <f t="shared" si="228"/>
        <v>43203</v>
      </c>
      <c r="B2454">
        <v>4</v>
      </c>
      <c r="C2454">
        <v>13</v>
      </c>
      <c r="D2454">
        <v>5</v>
      </c>
      <c r="E2454">
        <v>1</v>
      </c>
      <c r="F2454" s="1">
        <f>VLOOKUP(A2454,Weather!$A$1:$E$366, 5)</f>
        <v>0.4102564102564108</v>
      </c>
      <c r="G2454" s="1">
        <f>VLOOKUP(D2454, Spring!$A$1:$E$25, 2)</f>
        <v>318.58407079646003</v>
      </c>
      <c r="H2454" s="1">
        <f>VLOOKUP(D2454, Spring!$A$1:$E$25, 3)</f>
        <v>296.96508648302301</v>
      </c>
      <c r="I2454" s="1">
        <f>VLOOKUP(D2454, Spring!$A$1:$E$25, 5)</f>
        <v>263.982102908277</v>
      </c>
      <c r="J2454" s="1">
        <f t="shared" si="229"/>
        <v>305.83441338084333</v>
      </c>
      <c r="K2454" s="47">
        <f t="shared" si="230"/>
        <v>5.7215575062361959</v>
      </c>
      <c r="L2454" s="48">
        <f>Solar!K2471/1000*Variables!$B$3</f>
        <v>0</v>
      </c>
      <c r="M2454" s="1">
        <f>IF(E2454=1, VLOOKUP(D2454, Sheet1!$E$2:$G$26, 2), Sheet1!$G$3)</f>
        <v>0.18618000000000001</v>
      </c>
      <c r="N2454" s="1">
        <f>'Electricity Rates'!$J$3</f>
        <v>0.19270000000000001</v>
      </c>
      <c r="O2454" s="145">
        <f>L2454-K2454</f>
        <v>-5.7215575062361959</v>
      </c>
      <c r="P2454">
        <f t="shared" si="231"/>
        <v>1.102544131451715</v>
      </c>
      <c r="Q2454">
        <f>IF(O2454&gt;0, IF(Q2453+O2454*Variables!$B$5&lt;Variables!$B$4, Q2453+O2454*Variables!$B$5, Variables!$B$4), IF(Q2453&gt;-O2454, Q2453+O2454/Variables!$B$5, 0))</f>
        <v>23.600909273058846</v>
      </c>
      <c r="R2454">
        <f>IF(O2454&gt;0, 0, IF(Q2453&gt;-O2454, 0, -O2454 - Q2453*Variables!$B$5))</f>
        <v>0</v>
      </c>
      <c r="S2454">
        <f t="shared" si="232"/>
        <v>0</v>
      </c>
      <c r="T2454">
        <f t="shared" si="233"/>
        <v>0</v>
      </c>
    </row>
    <row r="2455" spans="1:20" x14ac:dyDescent="0.3">
      <c r="A2455" s="3">
        <f t="shared" si="228"/>
        <v>43203</v>
      </c>
      <c r="B2455">
        <v>4</v>
      </c>
      <c r="C2455">
        <v>13</v>
      </c>
      <c r="D2455">
        <v>6</v>
      </c>
      <c r="E2455">
        <v>1</v>
      </c>
      <c r="F2455" s="1">
        <f>VLOOKUP(A2455,Weather!$A$1:$E$366, 5)</f>
        <v>0.4102564102564108</v>
      </c>
      <c r="G2455" s="1">
        <f>VLOOKUP(D2455, Spring!$A$1:$E$25, 2)</f>
        <v>389.38053097345102</v>
      </c>
      <c r="H2455" s="1">
        <f>VLOOKUP(D2455, Spring!$A$1:$E$25, 3)</f>
        <v>340.20659833439998</v>
      </c>
      <c r="I2455" s="1">
        <f>VLOOKUP(D2455, Spring!$A$1:$E$25, 5)</f>
        <v>264.16853094705402</v>
      </c>
      <c r="J2455" s="1">
        <f t="shared" si="229"/>
        <v>360.38051941708761</v>
      </c>
      <c r="K2455" s="47">
        <f t="shared" si="230"/>
        <v>6.7420073600562667</v>
      </c>
      <c r="L2455" s="48">
        <f>Solar!K2472/1000*Variables!$B$3</f>
        <v>0</v>
      </c>
      <c r="M2455" s="1">
        <f>IF(E2455=1, VLOOKUP(D2455, Sheet1!$E$2:$G$26, 2), Sheet1!$G$3)</f>
        <v>0.18618000000000001</v>
      </c>
      <c r="N2455" s="1">
        <f>'Electricity Rates'!$J$3</f>
        <v>0.19270000000000001</v>
      </c>
      <c r="O2455" s="145">
        <f>L2455-K2455</f>
        <v>-6.7420073600562667</v>
      </c>
      <c r="P2455">
        <f t="shared" si="231"/>
        <v>1.2991848182828427</v>
      </c>
      <c r="Q2455">
        <f>IF(O2455&gt;0, IF(Q2454+O2455*Variables!$B$5&lt;Variables!$B$4, Q2454+O2455*Variables!$B$5, Variables!$B$4), IF(Q2454&gt;-O2455, Q2454+O2455/Variables!$B$5, 0))</f>
        <v>16.42856101767984</v>
      </c>
      <c r="R2455">
        <f>IF(O2455&gt;0, 0, IF(Q2454&gt;-O2455, 0, -O2455 - Q2454*Variables!$B$5))</f>
        <v>0</v>
      </c>
      <c r="S2455">
        <f t="shared" si="232"/>
        <v>0</v>
      </c>
      <c r="T2455">
        <f t="shared" si="233"/>
        <v>0</v>
      </c>
    </row>
    <row r="2456" spans="1:20" x14ac:dyDescent="0.3">
      <c r="A2456" s="3">
        <f t="shared" si="228"/>
        <v>43203</v>
      </c>
      <c r="B2456">
        <v>4</v>
      </c>
      <c r="C2456">
        <v>13</v>
      </c>
      <c r="D2456">
        <v>7</v>
      </c>
      <c r="E2456">
        <v>1</v>
      </c>
      <c r="F2456" s="1">
        <f>VLOOKUP(A2456,Weather!$A$1:$E$366, 5)</f>
        <v>0.4102564102564108</v>
      </c>
      <c r="G2456" s="1">
        <f>VLOOKUP(D2456, Spring!$A$1:$E$25, 2)</f>
        <v>623.89380530973403</v>
      </c>
      <c r="H2456" s="1">
        <f>VLOOKUP(D2456, Spring!$A$1:$E$25, 3)</f>
        <v>374.47950032030701</v>
      </c>
      <c r="I2456" s="1">
        <f>VLOOKUP(D2456, Spring!$A$1:$E$25, 5)</f>
        <v>251.18725224694799</v>
      </c>
      <c r="J2456" s="1">
        <f t="shared" si="229"/>
        <v>476.80331775186698</v>
      </c>
      <c r="K2456" s="47">
        <f t="shared" si="230"/>
        <v>8.9200478504829857</v>
      </c>
      <c r="L2456" s="48">
        <f>Solar!K2473/1000*Variables!$B$3</f>
        <v>2.7101999999999999</v>
      </c>
      <c r="M2456" s="1">
        <f>IF(E2456=1, VLOOKUP(D2456, Sheet1!$E$2:$G$26, 2), Sheet1!$G$3)</f>
        <v>0.18618000000000001</v>
      </c>
      <c r="N2456" s="1">
        <f>'Electricity Rates'!$J$3</f>
        <v>0.19270000000000001</v>
      </c>
      <c r="O2456" s="145">
        <f>L2456-K2456</f>
        <v>-6.2098478504829853</v>
      </c>
      <c r="P2456">
        <f t="shared" si="231"/>
        <v>1.7188932207880714</v>
      </c>
      <c r="Q2456">
        <f>IF(O2456&gt;0, IF(Q2455+O2456*Variables!$B$5&lt;Variables!$B$4, Q2455+O2456*Variables!$B$5, Variables!$B$4), IF(Q2455&gt;-O2456, Q2455+O2456/Variables!$B$5, 0))</f>
        <v>9.8223399001447493</v>
      </c>
      <c r="R2456">
        <f>IF(O2456&gt;0, 0, IF(Q2455&gt;-O2456, 0, -O2456 - Q2455*Variables!$B$5))</f>
        <v>0</v>
      </c>
      <c r="S2456">
        <f t="shared" si="232"/>
        <v>0</v>
      </c>
      <c r="T2456">
        <f t="shared" si="233"/>
        <v>0</v>
      </c>
    </row>
    <row r="2457" spans="1:20" x14ac:dyDescent="0.3">
      <c r="A2457" s="3">
        <f t="shared" si="228"/>
        <v>43203</v>
      </c>
      <c r="B2457">
        <v>4</v>
      </c>
      <c r="C2457">
        <v>13</v>
      </c>
      <c r="D2457">
        <v>8</v>
      </c>
      <c r="E2457">
        <v>1</v>
      </c>
      <c r="F2457" s="1">
        <f>VLOOKUP(A2457,Weather!$A$1:$E$366, 5)</f>
        <v>0.4102564102564108</v>
      </c>
      <c r="G2457" s="1">
        <f>VLOOKUP(D2457, Spring!$A$1:$E$25, 2)</f>
        <v>871.68141592920301</v>
      </c>
      <c r="H2457" s="1">
        <f>VLOOKUP(D2457, Spring!$A$1:$E$25, 3)</f>
        <v>578.35522101217202</v>
      </c>
      <c r="I2457" s="1">
        <f>VLOOKUP(D2457, Spring!$A$1:$E$25, 5)</f>
        <v>268.91753993484798</v>
      </c>
      <c r="J2457" s="1">
        <f t="shared" si="229"/>
        <v>698.69417277300545</v>
      </c>
      <c r="K2457" s="47">
        <f t="shared" si="230"/>
        <v>13.071187263072334</v>
      </c>
      <c r="L2457" s="48">
        <f>Solar!K2474/1000*Variables!$B$3</f>
        <v>12.1242</v>
      </c>
      <c r="M2457" s="1">
        <f>IF(E2457=1, VLOOKUP(D2457, Sheet1!$E$2:$G$26, 2), Sheet1!$G$3)</f>
        <v>0.18618000000000001</v>
      </c>
      <c r="N2457" s="1">
        <f>'Electricity Rates'!$J$3</f>
        <v>0.19270000000000001</v>
      </c>
      <c r="O2457" s="145">
        <f>L2457-K2457</f>
        <v>-0.94698726307233372</v>
      </c>
      <c r="P2457">
        <f t="shared" si="231"/>
        <v>2.518817785594039</v>
      </c>
      <c r="Q2457">
        <f>IF(O2457&gt;0, IF(Q2456+O2457*Variables!$B$5&lt;Variables!$B$4, Q2456+O2457*Variables!$B$5, Variables!$B$4), IF(Q2456&gt;-O2457, Q2456+O2457/Variables!$B$5, 0))</f>
        <v>8.81490664155716</v>
      </c>
      <c r="R2457">
        <f>IF(O2457&gt;0, 0, IF(Q2456&gt;-O2457, 0, -O2457 - Q2456*Variables!$B$5))</f>
        <v>0</v>
      </c>
      <c r="S2457">
        <f t="shared" si="232"/>
        <v>0</v>
      </c>
      <c r="T2457">
        <f t="shared" si="233"/>
        <v>0</v>
      </c>
    </row>
    <row r="2458" spans="1:20" x14ac:dyDescent="0.3">
      <c r="A2458" s="3">
        <f t="shared" si="228"/>
        <v>43203</v>
      </c>
      <c r="B2458">
        <v>4</v>
      </c>
      <c r="C2458">
        <v>13</v>
      </c>
      <c r="D2458">
        <v>9</v>
      </c>
      <c r="E2458">
        <v>1</v>
      </c>
      <c r="F2458" s="1">
        <f>VLOOKUP(A2458,Weather!$A$1:$E$366, 5)</f>
        <v>0.4102564102564108</v>
      </c>
      <c r="G2458" s="1">
        <f>VLOOKUP(D2458, Spring!$A$1:$E$25, 2)</f>
        <v>1137.1681415929199</v>
      </c>
      <c r="H2458" s="1">
        <f>VLOOKUP(D2458, Spring!$A$1:$E$25, 3)</f>
        <v>786.77530429212004</v>
      </c>
      <c r="I2458" s="1">
        <f>VLOOKUP(D2458, Spring!$A$1:$E$25, 5)</f>
        <v>317.33977000667198</v>
      </c>
      <c r="J2458" s="1">
        <f t="shared" si="229"/>
        <v>930.52621190270474</v>
      </c>
      <c r="K2458" s="47">
        <f t="shared" si="230"/>
        <v>17.408306585275003</v>
      </c>
      <c r="L2458" s="48">
        <f>Solar!K2475/1000*Variables!$B$3</f>
        <v>22.717850000000002</v>
      </c>
      <c r="M2458" s="1">
        <f>IF(E2458=1, VLOOKUP(D2458, Sheet1!$E$2:$G$26, 2), Sheet1!$G$3)</f>
        <v>0.20441999999999999</v>
      </c>
      <c r="N2458" s="1">
        <f>'Electricity Rates'!$J$3</f>
        <v>0.19270000000000001</v>
      </c>
      <c r="O2458" s="145">
        <f>L2458-K2458</f>
        <v>5.3095434147249989</v>
      </c>
      <c r="P2458">
        <f t="shared" si="231"/>
        <v>3.3545806789824932</v>
      </c>
      <c r="Q2458">
        <f>IF(O2458&gt;0, IF(Q2457+O2458*Variables!$B$5&lt;Variables!$B$4, Q2457+O2458*Variables!$B$5, Variables!$B$4), IF(Q2457&gt;-O2458, Q2457+O2458/Variables!$B$5, 0))</f>
        <v>13.805877451398658</v>
      </c>
      <c r="R2458">
        <f>IF(O2458&gt;0, 0, IF(Q2457&gt;-O2458, 0, -O2458 - Q2457*Variables!$B$5))</f>
        <v>0</v>
      </c>
      <c r="S2458">
        <f t="shared" si="232"/>
        <v>0</v>
      </c>
      <c r="T2458">
        <f t="shared" si="233"/>
        <v>0</v>
      </c>
    </row>
    <row r="2459" spans="1:20" x14ac:dyDescent="0.3">
      <c r="A2459" s="3">
        <f t="shared" si="228"/>
        <v>43203</v>
      </c>
      <c r="B2459">
        <v>4</v>
      </c>
      <c r="C2459">
        <v>13</v>
      </c>
      <c r="D2459">
        <v>10</v>
      </c>
      <c r="E2459">
        <v>1</v>
      </c>
      <c r="F2459" s="1">
        <f>VLOOKUP(A2459,Weather!$A$1:$E$366, 5)</f>
        <v>0.4102564102564108</v>
      </c>
      <c r="G2459" s="1">
        <f>VLOOKUP(D2459, Spring!$A$1:$E$25, 2)</f>
        <v>1207.9646017699099</v>
      </c>
      <c r="H2459" s="1">
        <f>VLOOKUP(D2459, Spring!$A$1:$E$25, 3)</f>
        <v>923.64670083279998</v>
      </c>
      <c r="I2459" s="1">
        <f>VLOOKUP(D2459, Spring!$A$1:$E$25, 5)</f>
        <v>339.44621060481097</v>
      </c>
      <c r="J2459" s="1">
        <f t="shared" si="229"/>
        <v>1040.2899422428966</v>
      </c>
      <c r="K2459" s="47">
        <f t="shared" si="230"/>
        <v>19.461769072697447</v>
      </c>
      <c r="L2459" s="48">
        <f>Solar!K2476/1000*Variables!$B$3</f>
        <v>30.941649999999999</v>
      </c>
      <c r="M2459" s="1">
        <f>IF(E2459=1, VLOOKUP(D2459, Sheet1!$E$2:$G$26, 2), Sheet1!$G$3)</f>
        <v>0.20441999999999999</v>
      </c>
      <c r="N2459" s="1">
        <f>'Electricity Rates'!$J$3</f>
        <v>0.19270000000000001</v>
      </c>
      <c r="O2459" s="145">
        <f>L2459-K2459</f>
        <v>11.479880927302553</v>
      </c>
      <c r="P2459">
        <f t="shared" si="231"/>
        <v>3.7502829003087981</v>
      </c>
      <c r="Q2459">
        <f>IF(O2459&gt;0, IF(Q2458+O2459*Variables!$B$5&lt;Variables!$B$4, Q2458+O2459*Variables!$B$5, Variables!$B$4), IF(Q2458&gt;-O2459, Q2458+O2459/Variables!$B$5, 0))</f>
        <v>24.596965523063055</v>
      </c>
      <c r="R2459">
        <f>IF(O2459&gt;0, 0, IF(Q2458&gt;-O2459, 0, -O2459 - Q2458*Variables!$B$5))</f>
        <v>0</v>
      </c>
      <c r="S2459">
        <f t="shared" si="232"/>
        <v>0</v>
      </c>
      <c r="T2459">
        <f t="shared" si="233"/>
        <v>0</v>
      </c>
    </row>
    <row r="2460" spans="1:20" x14ac:dyDescent="0.3">
      <c r="A2460" s="3">
        <f t="shared" si="228"/>
        <v>43203</v>
      </c>
      <c r="B2460">
        <v>4</v>
      </c>
      <c r="C2460">
        <v>13</v>
      </c>
      <c r="D2460">
        <v>11</v>
      </c>
      <c r="E2460">
        <v>1</v>
      </c>
      <c r="F2460" s="1">
        <f>VLOOKUP(A2460,Weather!$A$1:$E$366, 5)</f>
        <v>0.4102564102564108</v>
      </c>
      <c r="G2460" s="1">
        <f>VLOOKUP(D2460, Spring!$A$1:$E$25, 2)</f>
        <v>1274.3362831858401</v>
      </c>
      <c r="H2460" s="1">
        <f>VLOOKUP(D2460, Spring!$A$1:$E$25, 3)</f>
        <v>962.46396540679098</v>
      </c>
      <c r="I2460" s="1">
        <f>VLOOKUP(D2460, Spring!$A$1:$E$25, 5)</f>
        <v>352.80034538247099</v>
      </c>
      <c r="J2460" s="1">
        <f t="shared" si="229"/>
        <v>1090.4115829571704</v>
      </c>
      <c r="K2460" s="47">
        <f t="shared" si="230"/>
        <v>20.399445923655744</v>
      </c>
      <c r="L2460" s="48">
        <f>Solar!K2477/1000*Variables!$B$3</f>
        <v>36.104950000000002</v>
      </c>
      <c r="M2460" s="1">
        <f>IF(E2460=1, VLOOKUP(D2460, Sheet1!$E$2:$G$26, 2), Sheet1!$G$3)</f>
        <v>0.20441999999999999</v>
      </c>
      <c r="N2460" s="1">
        <f>'Electricity Rates'!$J$3</f>
        <v>0.19270000000000001</v>
      </c>
      <c r="O2460" s="145">
        <f>L2460-K2460</f>
        <v>15.705504076344258</v>
      </c>
      <c r="P2460">
        <f t="shared" si="231"/>
        <v>3.9309732294884623</v>
      </c>
      <c r="Q2460">
        <f>IF(O2460&gt;0, IF(Q2459+O2460*Variables!$B$5&lt;Variables!$B$4, Q2459+O2460*Variables!$B$5, Variables!$B$4), IF(Q2459&gt;-O2460, Q2459+O2460/Variables!$B$5, 0))</f>
        <v>39.360139354826657</v>
      </c>
      <c r="R2460">
        <f>IF(O2460&gt;0, 0, IF(Q2459&gt;-O2460, 0, -O2460 - Q2459*Variables!$B$5))</f>
        <v>0</v>
      </c>
      <c r="S2460">
        <f t="shared" si="232"/>
        <v>0</v>
      </c>
      <c r="T2460">
        <f t="shared" si="233"/>
        <v>0</v>
      </c>
    </row>
    <row r="2461" spans="1:20" x14ac:dyDescent="0.3">
      <c r="A2461" s="3">
        <f t="shared" si="228"/>
        <v>43203</v>
      </c>
      <c r="B2461">
        <v>4</v>
      </c>
      <c r="C2461">
        <v>13</v>
      </c>
      <c r="D2461">
        <v>12</v>
      </c>
      <c r="E2461">
        <v>1</v>
      </c>
      <c r="F2461" s="1">
        <f>VLOOKUP(A2461,Weather!$A$1:$E$366, 5)</f>
        <v>0.4102564102564108</v>
      </c>
      <c r="G2461" s="1">
        <f>VLOOKUP(D2461, Spring!$A$1:$E$25, 2)</f>
        <v>1314.1592920353901</v>
      </c>
      <c r="H2461" s="1">
        <f>VLOOKUP(D2461, Spring!$A$1:$E$25, 3)</f>
        <v>983.10377962844302</v>
      </c>
      <c r="I2461" s="1">
        <f>VLOOKUP(D2461, Spring!$A$1:$E$25, 5)</f>
        <v>344.20503159464602</v>
      </c>
      <c r="J2461" s="1">
        <f t="shared" si="229"/>
        <v>1118.9214257441138</v>
      </c>
      <c r="K2461" s="47">
        <f t="shared" si="230"/>
        <v>20.932808743084838</v>
      </c>
      <c r="L2461" s="48">
        <f>Solar!K2478/1000*Variables!$B$3</f>
        <v>38.707100000000004</v>
      </c>
      <c r="M2461" s="1">
        <f>IF(E2461=1, VLOOKUP(D2461, Sheet1!$E$2:$G$26, 2), Sheet1!$G$3)</f>
        <v>0.20441999999999999</v>
      </c>
      <c r="N2461" s="1">
        <f>'Electricity Rates'!$J$3</f>
        <v>0.19270000000000001</v>
      </c>
      <c r="O2461" s="145">
        <f>L2461-K2461</f>
        <v>17.774291256915166</v>
      </c>
      <c r="P2461">
        <f t="shared" si="231"/>
        <v>4.0337522447924483</v>
      </c>
      <c r="Q2461">
        <f>IF(O2461&gt;0, IF(Q2460+O2461*Variables!$B$5&lt;Variables!$B$4, Q2460+O2461*Variables!$B$5, Variables!$B$4), IF(Q2460&gt;-O2461, Q2460+O2461/Variables!$B$5, 0))</f>
        <v>56.067973136326913</v>
      </c>
      <c r="R2461">
        <f>IF(O2461&gt;0, 0, IF(Q2460&gt;-O2461, 0, -O2461 - Q2460*Variables!$B$5))</f>
        <v>0</v>
      </c>
      <c r="S2461">
        <f t="shared" si="232"/>
        <v>0</v>
      </c>
      <c r="T2461">
        <f t="shared" si="233"/>
        <v>0</v>
      </c>
    </row>
    <row r="2462" spans="1:20" x14ac:dyDescent="0.3">
      <c r="A2462" s="3">
        <f t="shared" si="228"/>
        <v>43203</v>
      </c>
      <c r="B2462">
        <v>4</v>
      </c>
      <c r="C2462">
        <v>13</v>
      </c>
      <c r="D2462">
        <v>13</v>
      </c>
      <c r="E2462">
        <v>1</v>
      </c>
      <c r="F2462" s="1">
        <f>VLOOKUP(A2462,Weather!$A$1:$E$366, 5)</f>
        <v>0.4102564102564108</v>
      </c>
      <c r="G2462" s="1">
        <f>VLOOKUP(D2462, Spring!$A$1:$E$25, 2)</f>
        <v>1362.8318584070701</v>
      </c>
      <c r="H2462" s="1">
        <f>VLOOKUP(D2462, Spring!$A$1:$E$25, 3)</f>
        <v>999.59961563100603</v>
      </c>
      <c r="I2462" s="1">
        <f>VLOOKUP(D2462, Spring!$A$1:$E$25, 5)</f>
        <v>326.84269398328001</v>
      </c>
      <c r="J2462" s="1">
        <f t="shared" si="229"/>
        <v>1148.6179716416991</v>
      </c>
      <c r="K2462" s="47">
        <f t="shared" si="230"/>
        <v>21.48837243263613</v>
      </c>
      <c r="L2462" s="48">
        <f>Solar!K2479/1000*Variables!$B$3</f>
        <v>39.582949999999997</v>
      </c>
      <c r="M2462" s="1">
        <f>IF(E2462=1, VLOOKUP(D2462, Sheet1!$E$2:$G$26, 2), Sheet1!$G$3)</f>
        <v>0.20441999999999999</v>
      </c>
      <c r="N2462" s="1">
        <f>'Electricity Rates'!$J$3</f>
        <v>0.19270000000000001</v>
      </c>
      <c r="O2462" s="145">
        <f>L2462-K2462</f>
        <v>18.094577567363867</v>
      </c>
      <c r="P2462">
        <f t="shared" si="231"/>
        <v>4.1408093677689823</v>
      </c>
      <c r="Q2462">
        <f>IF(O2462&gt;0, IF(Q2461+O2462*Variables!$B$5&lt;Variables!$B$4, Q2461+O2462*Variables!$B$5, Variables!$B$4), IF(Q2461&gt;-O2462, Q2461+O2462/Variables!$B$5, 0))</f>
        <v>73.076876049648945</v>
      </c>
      <c r="R2462">
        <f>IF(O2462&gt;0, 0, IF(Q2461&gt;-O2462, 0, -O2462 - Q2461*Variables!$B$5))</f>
        <v>0</v>
      </c>
      <c r="S2462">
        <f t="shared" si="232"/>
        <v>0</v>
      </c>
      <c r="T2462">
        <f t="shared" si="233"/>
        <v>0</v>
      </c>
    </row>
    <row r="2463" spans="1:20" x14ac:dyDescent="0.3">
      <c r="A2463" s="3">
        <f t="shared" si="228"/>
        <v>43203</v>
      </c>
      <c r="B2463">
        <v>4</v>
      </c>
      <c r="C2463">
        <v>13</v>
      </c>
      <c r="D2463">
        <v>14</v>
      </c>
      <c r="E2463">
        <v>1</v>
      </c>
      <c r="F2463" s="1">
        <f>VLOOKUP(A2463,Weather!$A$1:$E$366, 5)</f>
        <v>0.4102564102564108</v>
      </c>
      <c r="G2463" s="1">
        <f>VLOOKUP(D2463, Spring!$A$1:$E$25, 2)</f>
        <v>1402.65486725663</v>
      </c>
      <c r="H2463" s="1">
        <f>VLOOKUP(D2463, Spring!$A$1:$E$25, 3)</f>
        <v>1011.55108904548</v>
      </c>
      <c r="I2463" s="1">
        <f>VLOOKUP(D2463, Spring!$A$1:$E$25, 5)</f>
        <v>309.49016837395499</v>
      </c>
      <c r="J2463" s="1">
        <f t="shared" si="229"/>
        <v>1172.0039211321059</v>
      </c>
      <c r="K2463" s="47">
        <f t="shared" si="230"/>
        <v>21.925877333958915</v>
      </c>
      <c r="L2463" s="48">
        <f>Solar!K2480/1000*Variables!$B$3</f>
        <v>36.64855</v>
      </c>
      <c r="M2463" s="1">
        <f>IF(E2463=1, VLOOKUP(D2463, Sheet1!$E$2:$G$26, 2), Sheet1!$G$3)</f>
        <v>0.20441999999999999</v>
      </c>
      <c r="N2463" s="1">
        <f>'Electricity Rates'!$J$3</f>
        <v>0.19270000000000001</v>
      </c>
      <c r="O2463" s="145">
        <f>L2463-K2463</f>
        <v>14.722672666041085</v>
      </c>
      <c r="P2463">
        <f t="shared" si="231"/>
        <v>4.2251165622538833</v>
      </c>
      <c r="Q2463">
        <f>IF(O2463&gt;0, IF(Q2462+O2463*Variables!$B$5&lt;Variables!$B$4, Q2462+O2463*Variables!$B$5, Variables!$B$4), IF(Q2462&gt;-O2463, Q2462+O2463/Variables!$B$5, 0))</f>
        <v>86.91618835572757</v>
      </c>
      <c r="R2463">
        <f>IF(O2463&gt;0, 0, IF(Q2462&gt;-O2463, 0, -O2463 - Q2462*Variables!$B$5))</f>
        <v>0</v>
      </c>
      <c r="S2463">
        <f t="shared" si="232"/>
        <v>0</v>
      </c>
      <c r="T2463">
        <f t="shared" si="233"/>
        <v>0</v>
      </c>
    </row>
    <row r="2464" spans="1:20" x14ac:dyDescent="0.3">
      <c r="A2464" s="3">
        <f t="shared" si="228"/>
        <v>43203</v>
      </c>
      <c r="B2464">
        <v>4</v>
      </c>
      <c r="C2464">
        <v>13</v>
      </c>
      <c r="D2464">
        <v>15</v>
      </c>
      <c r="E2464">
        <v>1</v>
      </c>
      <c r="F2464" s="1">
        <f>VLOOKUP(A2464,Weather!$A$1:$E$366, 5)</f>
        <v>0.4102564102564108</v>
      </c>
      <c r="G2464" s="1">
        <f>VLOOKUP(D2464, Spring!$A$1:$E$25, 2)</f>
        <v>1371.6814159292001</v>
      </c>
      <c r="H2464" s="1">
        <f>VLOOKUP(D2464, Spring!$A$1:$E$25, 3)</f>
        <v>1005.48526585522</v>
      </c>
      <c r="I2464" s="1">
        <f>VLOOKUP(D2464, Spring!$A$1:$E$25, 5)</f>
        <v>300.89485458612899</v>
      </c>
      <c r="J2464" s="1">
        <f t="shared" si="229"/>
        <v>1155.7195838342889</v>
      </c>
      <c r="K2464" s="47">
        <f t="shared" si="230"/>
        <v>21.621229563060798</v>
      </c>
      <c r="L2464" s="48">
        <f>Solar!K2481/1000*Variables!$B$3</f>
        <v>31.760400000000001</v>
      </c>
      <c r="M2464" s="1">
        <f>IF(E2464=1, VLOOKUP(D2464, Sheet1!$E$2:$G$26, 2), Sheet1!$G$3)</f>
        <v>0.20441999999999999</v>
      </c>
      <c r="N2464" s="1">
        <f>'Electricity Rates'!$J$3</f>
        <v>0.19270000000000001</v>
      </c>
      <c r="O2464" s="145">
        <f>L2464-K2464</f>
        <v>10.139170436939203</v>
      </c>
      <c r="P2464">
        <f t="shared" si="231"/>
        <v>4.1664109368018156</v>
      </c>
      <c r="Q2464">
        <f>IF(O2464&gt;0, IF(Q2463+O2464*Variables!$B$5&lt;Variables!$B$4, Q2463+O2464*Variables!$B$5, Variables!$B$4), IF(Q2463&gt;-O2464, Q2463+O2464/Variables!$B$5, 0))</f>
        <v>96.447008566450421</v>
      </c>
      <c r="R2464">
        <f>IF(O2464&gt;0, 0, IF(Q2463&gt;-O2464, 0, -O2464 - Q2463*Variables!$B$5))</f>
        <v>0</v>
      </c>
      <c r="S2464">
        <f t="shared" si="232"/>
        <v>0</v>
      </c>
      <c r="T2464">
        <f t="shared" si="233"/>
        <v>0</v>
      </c>
    </row>
    <row r="2465" spans="1:20" x14ac:dyDescent="0.3">
      <c r="A2465" s="3">
        <f t="shared" si="228"/>
        <v>43203</v>
      </c>
      <c r="B2465">
        <v>4</v>
      </c>
      <c r="C2465">
        <v>13</v>
      </c>
      <c r="D2465">
        <v>16</v>
      </c>
      <c r="E2465">
        <v>1</v>
      </c>
      <c r="F2465" s="1">
        <f>VLOOKUP(A2465,Weather!$A$1:$E$366, 5)</f>
        <v>0.4102564102564108</v>
      </c>
      <c r="G2465" s="1">
        <f>VLOOKUP(D2465, Spring!$A$1:$E$25, 2)</f>
        <v>1283.1858407079601</v>
      </c>
      <c r="H2465" s="1">
        <f>VLOOKUP(D2465, Spring!$A$1:$E$25, 3)</f>
        <v>954.93673926969905</v>
      </c>
      <c r="I2465" s="1">
        <f>VLOOKUP(D2465, Spring!$A$1:$E$25, 5)</f>
        <v>270.36971623690101</v>
      </c>
      <c r="J2465" s="1">
        <f t="shared" si="229"/>
        <v>1089.6030372956525</v>
      </c>
      <c r="K2465" s="47">
        <f t="shared" si="230"/>
        <v>20.384319632118917</v>
      </c>
      <c r="L2465" s="48">
        <f>Solar!K2482/1000*Variables!$B$3</f>
        <v>25.574849999999998</v>
      </c>
      <c r="M2465" s="1">
        <f>IF(E2465=1, VLOOKUP(D2465, Sheet1!$E$2:$G$26, 2), Sheet1!$G$3)</f>
        <v>0.20441999999999999</v>
      </c>
      <c r="N2465" s="1">
        <f>'Electricity Rates'!$J$3</f>
        <v>0.19270000000000001</v>
      </c>
      <c r="O2465" s="145">
        <f>L2465-K2465</f>
        <v>5.190530367881081</v>
      </c>
      <c r="P2465">
        <f t="shared" si="231"/>
        <v>3.9280583931093154</v>
      </c>
      <c r="Q2465">
        <f>IF(O2465&gt;0, IF(Q2464+O2465*Variables!$B$5&lt;Variables!$B$4, Q2464+O2465*Variables!$B$5, Variables!$B$4), IF(Q2464&gt;-O2465, Q2464+O2465/Variables!$B$5, 0))</f>
        <v>100</v>
      </c>
      <c r="R2465">
        <f>IF(O2465&gt;0, 0, IF(Q2464&gt;-O2465, 0, -O2465 - Q2464*Variables!$B$5))</f>
        <v>0</v>
      </c>
      <c r="S2465">
        <f t="shared" si="232"/>
        <v>0</v>
      </c>
      <c r="T2465">
        <f t="shared" si="233"/>
        <v>0</v>
      </c>
    </row>
    <row r="2466" spans="1:20" x14ac:dyDescent="0.3">
      <c r="A2466" s="3">
        <f t="shared" si="228"/>
        <v>43203</v>
      </c>
      <c r="B2466">
        <v>4</v>
      </c>
      <c r="C2466">
        <v>13</v>
      </c>
      <c r="D2466">
        <v>17</v>
      </c>
      <c r="E2466">
        <v>1</v>
      </c>
      <c r="F2466" s="1">
        <f>VLOOKUP(A2466,Weather!$A$1:$E$366, 5)</f>
        <v>0.4102564102564108</v>
      </c>
      <c r="G2466" s="1">
        <f>VLOOKUP(D2466, Spring!$A$1:$E$25, 2)</f>
        <v>973.45132743362797</v>
      </c>
      <c r="H2466" s="1">
        <f>VLOOKUP(D2466, Spring!$A$1:$E$25, 3)</f>
        <v>850.97693786034597</v>
      </c>
      <c r="I2466" s="1">
        <f>VLOOKUP(D2466, Spring!$A$1:$E$25, 5)</f>
        <v>257.39334353781499</v>
      </c>
      <c r="J2466" s="1">
        <f t="shared" si="229"/>
        <v>901.22284127502587</v>
      </c>
      <c r="K2466" s="47">
        <f t="shared" si="230"/>
        <v>16.860098428058777</v>
      </c>
      <c r="L2466" s="48">
        <f>Solar!K2483/1000*Variables!$B$3</f>
        <v>15.621549999999997</v>
      </c>
      <c r="M2466" s="1">
        <f>IF(E2466=1, VLOOKUP(D2466, Sheet1!$E$2:$G$26, 2), Sheet1!$G$3)</f>
        <v>0.20441999999999999</v>
      </c>
      <c r="N2466" s="1">
        <f>'Electricity Rates'!$J$3</f>
        <v>0.19270000000000001</v>
      </c>
      <c r="O2466" s="145">
        <f>L2466-K2466</f>
        <v>-1.2385484280587793</v>
      </c>
      <c r="P2466">
        <f t="shared" si="231"/>
        <v>3.2489409670869263</v>
      </c>
      <c r="Q2466">
        <f>IF(O2466&gt;0, IF(Q2465+O2466*Variables!$B$5&lt;Variables!$B$4, Q2465+O2466*Variables!$B$5, Variables!$B$4), IF(Q2465&gt;-O2466, Q2465+O2466/Variables!$B$5, 0))</f>
        <v>98.682395289299166</v>
      </c>
      <c r="R2466">
        <f>IF(O2466&gt;0, 0, IF(Q2465&gt;-O2466, 0, -O2466 - Q2465*Variables!$B$5))</f>
        <v>0</v>
      </c>
      <c r="S2466">
        <f t="shared" si="232"/>
        <v>0</v>
      </c>
      <c r="T2466">
        <f t="shared" si="233"/>
        <v>0</v>
      </c>
    </row>
    <row r="2467" spans="1:20" x14ac:dyDescent="0.3">
      <c r="A2467" s="3">
        <f t="shared" si="228"/>
        <v>43203</v>
      </c>
      <c r="B2467">
        <v>4</v>
      </c>
      <c r="C2467">
        <v>13</v>
      </c>
      <c r="D2467">
        <v>18</v>
      </c>
      <c r="E2467">
        <v>1</v>
      </c>
      <c r="F2467" s="1">
        <f>VLOOKUP(A2467,Weather!$A$1:$E$366, 5)</f>
        <v>0.4102564102564108</v>
      </c>
      <c r="G2467" s="1">
        <f>VLOOKUP(D2467, Spring!$A$1:$E$25, 2)</f>
        <v>690.26548672566298</v>
      </c>
      <c r="H2467" s="1">
        <f>VLOOKUP(D2467, Spring!$A$1:$E$25, 3)</f>
        <v>590.923299339663</v>
      </c>
      <c r="I2467" s="1">
        <f>VLOOKUP(D2467, Spring!$A$1:$E$25, 5)</f>
        <v>248.81274775305101</v>
      </c>
      <c r="J2467" s="1">
        <f t="shared" si="229"/>
        <v>631.67906852366309</v>
      </c>
      <c r="K2467" s="47">
        <f t="shared" si="230"/>
        <v>11.8174670930287</v>
      </c>
      <c r="L2467" s="48">
        <f>Solar!K2484/1000*Variables!$B$3</f>
        <v>5.0881500000000006</v>
      </c>
      <c r="M2467" s="1">
        <f>IF(E2467=1, VLOOKUP(D2467, Sheet1!$E$2:$G$26, 2), Sheet1!$G$3)</f>
        <v>0.20441999999999999</v>
      </c>
      <c r="N2467" s="1">
        <f>'Electricity Rates'!$J$3</f>
        <v>0.19270000000000001</v>
      </c>
      <c r="O2467" s="145">
        <f>L2467-K2467</f>
        <v>-6.7293170930286994</v>
      </c>
      <c r="P2467">
        <f t="shared" si="231"/>
        <v>2.2772259088266305</v>
      </c>
      <c r="Q2467">
        <f>IF(O2467&gt;0, IF(Q2466+O2467*Variables!$B$5&lt;Variables!$B$4, Q2466+O2467*Variables!$B$5, Variables!$B$4), IF(Q2466&gt;-O2467, Q2466+O2467/Variables!$B$5, 0))</f>
        <v>91.52354731799204</v>
      </c>
      <c r="R2467">
        <f>IF(O2467&gt;0, 0, IF(Q2466&gt;-O2467, 0, -O2467 - Q2466*Variables!$B$5))</f>
        <v>0</v>
      </c>
      <c r="S2467">
        <f t="shared" si="232"/>
        <v>0</v>
      </c>
      <c r="T2467">
        <f t="shared" si="233"/>
        <v>0</v>
      </c>
    </row>
    <row r="2468" spans="1:20" x14ac:dyDescent="0.3">
      <c r="A2468" s="3">
        <f t="shared" si="228"/>
        <v>43203</v>
      </c>
      <c r="B2468">
        <v>4</v>
      </c>
      <c r="C2468">
        <v>13</v>
      </c>
      <c r="D2468">
        <v>19</v>
      </c>
      <c r="E2468">
        <v>1</v>
      </c>
      <c r="F2468" s="1">
        <f>VLOOKUP(A2468,Weather!$A$1:$E$366, 5)</f>
        <v>0.4102564102564108</v>
      </c>
      <c r="G2468" s="1">
        <f>VLOOKUP(D2468, Spring!$A$1:$E$25, 2)</f>
        <v>482.300884955752</v>
      </c>
      <c r="H2468" s="1">
        <f>VLOOKUP(D2468, Spring!$A$1:$E$25, 3)</f>
        <v>454.99679692504799</v>
      </c>
      <c r="I2468" s="1">
        <f>VLOOKUP(D2468, Spring!$A$1:$E$25, 5)</f>
        <v>266.52341143686903</v>
      </c>
      <c r="J2468" s="1">
        <f t="shared" si="229"/>
        <v>466.19847406584967</v>
      </c>
      <c r="K2468" s="47">
        <f t="shared" si="230"/>
        <v>8.7216521816521002</v>
      </c>
      <c r="L2468" s="48">
        <f>Solar!K2485/1000*Variables!$B$3</f>
        <v>0.51539999999999997</v>
      </c>
      <c r="M2468" s="1">
        <f>IF(E2468=1, VLOOKUP(D2468, Sheet1!$E$2:$G$26, 2), Sheet1!$G$3)</f>
        <v>0.20441999999999999</v>
      </c>
      <c r="N2468" s="1">
        <f>'Electricity Rates'!$J$3</f>
        <v>0.19270000000000001</v>
      </c>
      <c r="O2468" s="145">
        <f>L2468-K2468</f>
        <v>-8.2062521816521006</v>
      </c>
      <c r="P2468">
        <f t="shared" si="231"/>
        <v>1.6806623754043597</v>
      </c>
      <c r="Q2468">
        <f>IF(O2468&gt;0, IF(Q2467+O2468*Variables!$B$5&lt;Variables!$B$4, Q2467+O2468*Variables!$B$5, Variables!$B$4), IF(Q2467&gt;-O2468, Q2467+O2468/Variables!$B$5, 0))</f>
        <v>82.79349180559619</v>
      </c>
      <c r="R2468">
        <f>IF(O2468&gt;0, 0, IF(Q2467&gt;-O2468, 0, -O2468 - Q2467*Variables!$B$5))</f>
        <v>0</v>
      </c>
      <c r="S2468">
        <f t="shared" si="232"/>
        <v>0</v>
      </c>
      <c r="T2468">
        <f t="shared" si="233"/>
        <v>0</v>
      </c>
    </row>
    <row r="2469" spans="1:20" x14ac:dyDescent="0.3">
      <c r="A2469" s="3">
        <f t="shared" si="228"/>
        <v>43203</v>
      </c>
      <c r="B2469">
        <v>4</v>
      </c>
      <c r="C2469">
        <v>13</v>
      </c>
      <c r="D2469">
        <v>20</v>
      </c>
      <c r="E2469">
        <v>1</v>
      </c>
      <c r="F2469" s="1">
        <f>VLOOKUP(A2469,Weather!$A$1:$E$366, 5)</f>
        <v>0.4102564102564108</v>
      </c>
      <c r="G2469" s="1">
        <f>VLOOKUP(D2469, Spring!$A$1:$E$25, 2)</f>
        <v>415.92920353982299</v>
      </c>
      <c r="H2469" s="1">
        <f>VLOOKUP(D2469, Spring!$A$1:$E$25, 3)</f>
        <v>371.98648067830999</v>
      </c>
      <c r="I2469" s="1">
        <f>VLOOKUP(D2469, Spring!$A$1:$E$25, 5)</f>
        <v>284.25369912476901</v>
      </c>
      <c r="J2469" s="1">
        <f t="shared" si="229"/>
        <v>390.01426441636664</v>
      </c>
      <c r="K2469" s="47">
        <f t="shared" si="230"/>
        <v>7.2963961689028984</v>
      </c>
      <c r="L2469" s="48">
        <f>Solar!K2486/1000*Variables!$B$3</f>
        <v>0</v>
      </c>
      <c r="M2469" s="1">
        <f>IF(E2469=1, VLOOKUP(D2469, Sheet1!$E$2:$G$26, 2), Sheet1!$G$3)</f>
        <v>0.20441999999999999</v>
      </c>
      <c r="N2469" s="1">
        <f>'Electricity Rates'!$J$3</f>
        <v>0.19270000000000001</v>
      </c>
      <c r="O2469" s="145">
        <f>L2469-K2469</f>
        <v>-7.2963961689028984</v>
      </c>
      <c r="P2469">
        <f t="shared" si="231"/>
        <v>1.4060155417475886</v>
      </c>
      <c r="Q2469">
        <f>IF(O2469&gt;0, IF(Q2468+O2469*Variables!$B$5&lt;Variables!$B$4, Q2468+O2469*Variables!$B$5, Variables!$B$4), IF(Q2468&gt;-O2469, Q2468+O2469/Variables!$B$5, 0))</f>
        <v>75.031368221656933</v>
      </c>
      <c r="R2469">
        <f>IF(O2469&gt;0, 0, IF(Q2468&gt;-O2469, 0, -O2469 - Q2468*Variables!$B$5))</f>
        <v>0</v>
      </c>
      <c r="S2469">
        <f t="shared" si="232"/>
        <v>0</v>
      </c>
      <c r="T2469">
        <f t="shared" si="233"/>
        <v>0</v>
      </c>
    </row>
    <row r="2470" spans="1:20" x14ac:dyDescent="0.3">
      <c r="A2470" s="3">
        <f t="shared" si="228"/>
        <v>43203</v>
      </c>
      <c r="B2470">
        <v>4</v>
      </c>
      <c r="C2470">
        <v>13</v>
      </c>
      <c r="D2470">
        <v>21</v>
      </c>
      <c r="E2470">
        <v>1</v>
      </c>
      <c r="F2470" s="1">
        <f>VLOOKUP(A2470,Weather!$A$1:$E$366, 5)</f>
        <v>0.4102564102564108</v>
      </c>
      <c r="G2470" s="1">
        <f>VLOOKUP(D2470, Spring!$A$1:$E$25, 2)</f>
        <v>371.68141592920301</v>
      </c>
      <c r="H2470" s="1">
        <f>VLOOKUP(D2470, Spring!$A$1:$E$25, 3)</f>
        <v>318.10538116591903</v>
      </c>
      <c r="I2470" s="1">
        <f>VLOOKUP(D2470, Spring!$A$1:$E$25, 5)</f>
        <v>271.28223242670401</v>
      </c>
      <c r="J2470" s="1">
        <f t="shared" si="229"/>
        <v>340.08529286367661</v>
      </c>
      <c r="K2470" s="47">
        <f t="shared" si="230"/>
        <v>6.3623237772188022</v>
      </c>
      <c r="L2470" s="48">
        <f>Solar!K2487/1000*Variables!$B$3</f>
        <v>0</v>
      </c>
      <c r="M2470" s="1">
        <f>IF(E2470=1, VLOOKUP(D2470, Sheet1!$E$2:$G$26, 2), Sheet1!$G$3)</f>
        <v>0.20441999999999999</v>
      </c>
      <c r="N2470" s="1">
        <f>'Electricity Rates'!$J$3</f>
        <v>0.19270000000000001</v>
      </c>
      <c r="O2470" s="145">
        <f>L2470-K2470</f>
        <v>-6.3623237772188022</v>
      </c>
      <c r="P2470">
        <f t="shared" si="231"/>
        <v>1.2260197918700633</v>
      </c>
      <c r="Q2470">
        <f>IF(O2470&gt;0, IF(Q2469+O2470*Variables!$B$5&lt;Variables!$B$4, Q2469+O2470*Variables!$B$5, Variables!$B$4), IF(Q2469&gt;-O2470, Q2469+O2470/Variables!$B$5, 0))</f>
        <v>68.262938671424166</v>
      </c>
      <c r="R2470">
        <f>IF(O2470&gt;0, 0, IF(Q2469&gt;-O2470, 0, -O2470 - Q2469*Variables!$B$5))</f>
        <v>0</v>
      </c>
      <c r="S2470">
        <f t="shared" si="232"/>
        <v>0</v>
      </c>
      <c r="T2470">
        <f t="shared" si="233"/>
        <v>0</v>
      </c>
    </row>
    <row r="2471" spans="1:20" x14ac:dyDescent="0.3">
      <c r="A2471" s="3">
        <f t="shared" si="228"/>
        <v>43203</v>
      </c>
      <c r="B2471">
        <v>4</v>
      </c>
      <c r="C2471">
        <v>13</v>
      </c>
      <c r="D2471">
        <v>22</v>
      </c>
      <c r="E2471">
        <v>1</v>
      </c>
      <c r="F2471" s="1">
        <f>VLOOKUP(A2471,Weather!$A$1:$E$366, 5)</f>
        <v>0.4102564102564108</v>
      </c>
      <c r="G2471" s="1">
        <f>VLOOKUP(D2471, Spring!$A$1:$E$25, 2)</f>
        <v>345.13274336283098</v>
      </c>
      <c r="H2471" s="1">
        <f>VLOOKUP(D2471, Spring!$A$1:$E$25, 3)</f>
        <v>289.79820627802701</v>
      </c>
      <c r="I2471" s="1">
        <f>VLOOKUP(D2471, Spring!$A$1:$E$25, 5)</f>
        <v>275.85953137878198</v>
      </c>
      <c r="J2471" s="1">
        <f t="shared" si="229"/>
        <v>312.49955482563894</v>
      </c>
      <c r="K2471" s="47">
        <f t="shared" si="230"/>
        <v>5.8462491314919456</v>
      </c>
      <c r="L2471" s="48">
        <f>Solar!K2488/1000*Variables!$B$3</f>
        <v>0</v>
      </c>
      <c r="M2471" s="1">
        <f>IF(E2471=1, VLOOKUP(D2471, Sheet1!$E$2:$G$26, 2), Sheet1!$G$3)</f>
        <v>0.18618000000000001</v>
      </c>
      <c r="N2471" s="1">
        <f>'Electricity Rates'!$J$3</f>
        <v>0.19270000000000001</v>
      </c>
      <c r="O2471" s="145">
        <f>L2471-K2471</f>
        <v>-5.8462491314919456</v>
      </c>
      <c r="P2471">
        <f t="shared" si="231"/>
        <v>1.1265722076384981</v>
      </c>
      <c r="Q2471">
        <f>IF(O2471&gt;0, IF(Q2470+O2471*Variables!$B$5&lt;Variables!$B$4, Q2470+O2471*Variables!$B$5, Variables!$B$4), IF(Q2470&gt;-O2471, Q2470+O2471/Variables!$B$5, 0))</f>
        <v>62.043524701751885</v>
      </c>
      <c r="R2471">
        <f>IF(O2471&gt;0, 0, IF(Q2470&gt;-O2471, 0, -O2471 - Q2470*Variables!$B$5))</f>
        <v>0</v>
      </c>
      <c r="S2471">
        <f t="shared" si="232"/>
        <v>0</v>
      </c>
      <c r="T2471">
        <f t="shared" si="233"/>
        <v>0</v>
      </c>
    </row>
    <row r="2472" spans="1:20" x14ac:dyDescent="0.3">
      <c r="A2472" s="3">
        <f t="shared" si="228"/>
        <v>43203</v>
      </c>
      <c r="B2472">
        <v>4</v>
      </c>
      <c r="C2472">
        <v>13</v>
      </c>
      <c r="D2472">
        <v>23</v>
      </c>
      <c r="E2472">
        <v>1</v>
      </c>
      <c r="F2472" s="1">
        <f>VLOOKUP(A2472,Weather!$A$1:$E$366, 5)</f>
        <v>0.4102564102564108</v>
      </c>
      <c r="G2472" s="1">
        <f>VLOOKUP(D2472, Spring!$A$1:$E$25, 2)</f>
        <v>318.58407079646003</v>
      </c>
      <c r="H2472" s="1">
        <f>VLOOKUP(D2472, Spring!$A$1:$E$25, 3)</f>
        <v>270.57975656630401</v>
      </c>
      <c r="I2472" s="1">
        <f>VLOOKUP(D2472, Spring!$A$1:$E$25, 5)</f>
        <v>271.64527650221697</v>
      </c>
      <c r="J2472" s="1">
        <f t="shared" si="229"/>
        <v>290.27383419918857</v>
      </c>
      <c r="K2472" s="47">
        <f t="shared" si="230"/>
        <v>5.4304498194523889</v>
      </c>
      <c r="L2472" s="48">
        <f>Solar!K2489/1000*Variables!$B$3</f>
        <v>0</v>
      </c>
      <c r="M2472" s="1">
        <f>IF(E2472=1, VLOOKUP(D2472, Sheet1!$E$2:$G$26, 2), Sheet1!$G$3)</f>
        <v>0.18618000000000001</v>
      </c>
      <c r="N2472" s="1">
        <f>'Electricity Rates'!$J$3</f>
        <v>0.19270000000000001</v>
      </c>
      <c r="O2472" s="145">
        <f>L2472-K2472</f>
        <v>-5.4304498194523889</v>
      </c>
      <c r="P2472">
        <f t="shared" si="231"/>
        <v>1.0464476802084755</v>
      </c>
      <c r="Q2472">
        <f>IF(O2472&gt;0, IF(Q2471+O2472*Variables!$B$5&lt;Variables!$B$4, Q2471+O2472*Variables!$B$5, Variables!$B$4), IF(Q2471&gt;-O2472, Q2471+O2472/Variables!$B$5, 0))</f>
        <v>56.266450425738704</v>
      </c>
      <c r="R2472">
        <f>IF(O2472&gt;0, 0, IF(Q2471&gt;-O2472, 0, -O2472 - Q2471*Variables!$B$5))</f>
        <v>0</v>
      </c>
      <c r="S2472">
        <f t="shared" si="232"/>
        <v>0</v>
      </c>
      <c r="T2472">
        <f t="shared" si="233"/>
        <v>0</v>
      </c>
    </row>
    <row r="2473" spans="1:20" x14ac:dyDescent="0.3">
      <c r="A2473" s="3">
        <f t="shared" si="228"/>
        <v>43203</v>
      </c>
      <c r="B2473">
        <v>4</v>
      </c>
      <c r="C2473">
        <v>13</v>
      </c>
      <c r="D2473">
        <v>24</v>
      </c>
      <c r="E2473">
        <v>1</v>
      </c>
      <c r="F2473" s="1">
        <f>VLOOKUP(A2473,Weather!$A$1:$E$366, 5)</f>
        <v>0.4102564102564108</v>
      </c>
      <c r="G2473" s="1">
        <f>VLOOKUP(D2473, Spring!$A$1:$E$25, 2)</f>
        <v>287.61061946902601</v>
      </c>
      <c r="H2473" s="1">
        <f>VLOOKUP(D2473, Spring!$A$1:$E$25, 3)</f>
        <v>251.20115310698301</v>
      </c>
      <c r="I2473" s="1">
        <f>VLOOKUP(D2473, Spring!$A$1:$E$25, 5)</f>
        <v>267.465363632795</v>
      </c>
      <c r="J2473" s="1">
        <f t="shared" si="229"/>
        <v>266.13837007602632</v>
      </c>
      <c r="K2473" s="47">
        <f t="shared" si="230"/>
        <v>4.9789229804880231</v>
      </c>
      <c r="L2473" s="48">
        <f>Solar!K2490/1000*Variables!$B$3</f>
        <v>0</v>
      </c>
      <c r="M2473" s="1">
        <f>IF(E2473=1, VLOOKUP(D2473, Sheet1!$E$2:$G$26, 2), Sheet1!$G$3)</f>
        <v>0.18618000000000001</v>
      </c>
      <c r="N2473" s="1">
        <f>'Electricity Rates'!$J$3</f>
        <v>0.19270000000000001</v>
      </c>
      <c r="O2473" s="145">
        <f>L2473-K2473</f>
        <v>-4.9789229804880231</v>
      </c>
      <c r="P2473">
        <f t="shared" si="231"/>
        <v>0.95943845834004204</v>
      </c>
      <c r="Q2473">
        <f>IF(O2473&gt;0, IF(Q2472+O2473*Variables!$B$5&lt;Variables!$B$4, Q2472+O2473*Variables!$B$5, Variables!$B$4), IF(Q2472&gt;-O2473, Q2472+O2473/Variables!$B$5, 0))</f>
        <v>50.969723850751443</v>
      </c>
      <c r="R2473">
        <f>IF(O2473&gt;0, 0, IF(Q2472&gt;-O2473, 0, -O2473 - Q2472*Variables!$B$5))</f>
        <v>0</v>
      </c>
      <c r="S2473">
        <f t="shared" si="232"/>
        <v>0</v>
      </c>
      <c r="T2473">
        <f t="shared" si="233"/>
        <v>0</v>
      </c>
    </row>
    <row r="2474" spans="1:20" x14ac:dyDescent="0.3">
      <c r="A2474" s="3">
        <f t="shared" si="228"/>
        <v>43204</v>
      </c>
      <c r="B2474">
        <v>4</v>
      </c>
      <c r="C2474">
        <v>14</v>
      </c>
      <c r="D2474">
        <v>1</v>
      </c>
      <c r="E2474">
        <v>0</v>
      </c>
      <c r="F2474" s="1">
        <f>VLOOKUP(A2474,Weather!$A$1:$E$366, 5)</f>
        <v>0.43589743589743679</v>
      </c>
      <c r="G2474" s="1">
        <f>VLOOKUP(D2474, Spring!$A$1:$E$25, 2)</f>
        <v>284.91351697629602</v>
      </c>
      <c r="H2474" s="1">
        <f>VLOOKUP(D2474, Spring!$A$1:$E$25, 3)</f>
        <v>272.00797092955099</v>
      </c>
      <c r="I2474" s="1">
        <f>VLOOKUP(D2474, Spring!$A$1:$E$25, 5)</f>
        <v>272.01322657875102</v>
      </c>
      <c r="J2474" s="1">
        <f t="shared" si="229"/>
        <v>272.01322657875102</v>
      </c>
      <c r="K2474" s="47">
        <f t="shared" si="230"/>
        <v>5.0888299361822726</v>
      </c>
      <c r="L2474" s="48">
        <f>Solar!K2491/1000*Variables!$B$3</f>
        <v>0</v>
      </c>
      <c r="M2474" s="1">
        <f>IF(E2474=1, VLOOKUP(D2474, Sheet1!$E$2:$G$26, 2), Sheet1!$G$3)</f>
        <v>0.18618000000000001</v>
      </c>
      <c r="N2474" s="1">
        <f>'Electricity Rates'!$J$3</f>
        <v>0.19270000000000001</v>
      </c>
      <c r="O2474" s="145">
        <f>L2474-K2474</f>
        <v>-5.0888299361822726</v>
      </c>
      <c r="P2474">
        <f t="shared" si="231"/>
        <v>0.98061752870232399</v>
      </c>
      <c r="Q2474">
        <f>IF(O2474&gt;0, IF(Q2473+O2474*Variables!$B$5&lt;Variables!$B$4, Q2473+O2474*Variables!$B$5, Variables!$B$4), IF(Q2473&gt;-O2474, Q2473+O2474/Variables!$B$5, 0))</f>
        <v>45.556074982472431</v>
      </c>
      <c r="R2474">
        <f>IF(O2474&gt;0, 0, IF(Q2473&gt;-O2474, 0, -O2474 - Q2473*Variables!$B$5))</f>
        <v>0</v>
      </c>
      <c r="S2474">
        <f t="shared" si="232"/>
        <v>0</v>
      </c>
      <c r="T2474">
        <f t="shared" si="233"/>
        <v>0</v>
      </c>
    </row>
    <row r="2475" spans="1:20" x14ac:dyDescent="0.3">
      <c r="A2475" s="3">
        <f t="shared" si="228"/>
        <v>43204</v>
      </c>
      <c r="B2475">
        <v>4</v>
      </c>
      <c r="C2475">
        <v>14</v>
      </c>
      <c r="D2475">
        <v>2</v>
      </c>
      <c r="E2475">
        <v>0</v>
      </c>
      <c r="F2475" s="1">
        <f>VLOOKUP(A2475,Weather!$A$1:$E$366, 5)</f>
        <v>0.43589743589743679</v>
      </c>
      <c r="G2475" s="1">
        <f>VLOOKUP(D2475, Spring!$A$1:$E$25, 2)</f>
        <v>283.47213324791699</v>
      </c>
      <c r="H2475" s="1">
        <f>VLOOKUP(D2475, Spring!$A$1:$E$25, 3)</f>
        <v>272.193568553901</v>
      </c>
      <c r="I2475" s="1">
        <f>VLOOKUP(D2475, Spring!$A$1:$E$25, 5)</f>
        <v>263.43263079398702</v>
      </c>
      <c r="J2475" s="1">
        <f t="shared" si="229"/>
        <v>263.43263079398702</v>
      </c>
      <c r="K2475" s="47">
        <f t="shared" si="230"/>
        <v>4.928303945409743</v>
      </c>
      <c r="L2475" s="48">
        <f>Solar!K2492/1000*Variables!$B$3</f>
        <v>0</v>
      </c>
      <c r="M2475" s="1">
        <f>IF(E2475=1, VLOOKUP(D2475, Sheet1!$E$2:$G$26, 2), Sheet1!$G$3)</f>
        <v>0.18618000000000001</v>
      </c>
      <c r="N2475" s="1">
        <f>'Electricity Rates'!$J$3</f>
        <v>0.19270000000000001</v>
      </c>
      <c r="O2475" s="145">
        <f>L2475-K2475</f>
        <v>-4.928303945409743</v>
      </c>
      <c r="P2475">
        <f t="shared" si="231"/>
        <v>0.94968417028045748</v>
      </c>
      <c r="Q2475">
        <f>IF(O2475&gt;0, IF(Q2474+O2475*Variables!$B$5&lt;Variables!$B$4, Q2474+O2475*Variables!$B$5, Variables!$B$4), IF(Q2474&gt;-O2475, Q2474+O2475/Variables!$B$5, 0))</f>
        <v>40.313198444802495</v>
      </c>
      <c r="R2475">
        <f>IF(O2475&gt;0, 0, IF(Q2474&gt;-O2475, 0, -O2475 - Q2474*Variables!$B$5))</f>
        <v>0</v>
      </c>
      <c r="S2475">
        <f t="shared" si="232"/>
        <v>0</v>
      </c>
      <c r="T2475">
        <f t="shared" si="233"/>
        <v>0</v>
      </c>
    </row>
    <row r="2476" spans="1:20" x14ac:dyDescent="0.3">
      <c r="A2476" s="3">
        <f t="shared" si="228"/>
        <v>43204</v>
      </c>
      <c r="B2476">
        <v>4</v>
      </c>
      <c r="C2476">
        <v>14</v>
      </c>
      <c r="D2476">
        <v>3</v>
      </c>
      <c r="E2476">
        <v>0</v>
      </c>
      <c r="F2476" s="1">
        <f>VLOOKUP(A2476,Weather!$A$1:$E$366, 5)</f>
        <v>0.43589743589743679</v>
      </c>
      <c r="G2476" s="1">
        <f>VLOOKUP(D2476, Spring!$A$1:$E$25, 2)</f>
        <v>282.03074951953801</v>
      </c>
      <c r="H2476" s="1">
        <f>VLOOKUP(D2476, Spring!$A$1:$E$25, 3)</f>
        <v>263.612120501699</v>
      </c>
      <c r="I2476" s="1">
        <f>VLOOKUP(D2476, Spring!$A$1:$E$25, 5)</f>
        <v>268.00502374504498</v>
      </c>
      <c r="J2476" s="1">
        <f t="shared" si="229"/>
        <v>268.00502374504498</v>
      </c>
      <c r="K2476" s="47">
        <f t="shared" si="230"/>
        <v>5.0138443818877336</v>
      </c>
      <c r="L2476" s="48">
        <f>Solar!K2493/1000*Variables!$B$3</f>
        <v>0</v>
      </c>
      <c r="M2476" s="1">
        <f>IF(E2476=1, VLOOKUP(D2476, Sheet1!$E$2:$G$26, 2), Sheet1!$G$3)</f>
        <v>0.18618000000000001</v>
      </c>
      <c r="N2476" s="1">
        <f>'Electricity Rates'!$J$3</f>
        <v>0.19270000000000001</v>
      </c>
      <c r="O2476" s="145">
        <f>L2476-K2476</f>
        <v>-5.0138443818877336</v>
      </c>
      <c r="P2476">
        <f t="shared" si="231"/>
        <v>0.96616781238976635</v>
      </c>
      <c r="Q2476">
        <f>IF(O2476&gt;0, IF(Q2475+O2476*Variables!$B$5&lt;Variables!$B$4, Q2475+O2476*Variables!$B$5, Variables!$B$4), IF(Q2475&gt;-O2476, Q2475+O2476/Variables!$B$5, 0))</f>
        <v>34.979321442794266</v>
      </c>
      <c r="R2476">
        <f>IF(O2476&gt;0, 0, IF(Q2475&gt;-O2476, 0, -O2476 - Q2475*Variables!$B$5))</f>
        <v>0</v>
      </c>
      <c r="S2476">
        <f t="shared" si="232"/>
        <v>0</v>
      </c>
      <c r="T2476">
        <f t="shared" si="233"/>
        <v>0</v>
      </c>
    </row>
    <row r="2477" spans="1:20" x14ac:dyDescent="0.3">
      <c r="A2477" s="3">
        <f t="shared" si="228"/>
        <v>43204</v>
      </c>
      <c r="B2477">
        <v>4</v>
      </c>
      <c r="C2477">
        <v>14</v>
      </c>
      <c r="D2477">
        <v>4</v>
      </c>
      <c r="E2477">
        <v>0</v>
      </c>
      <c r="F2477" s="1">
        <f>VLOOKUP(A2477,Weather!$A$1:$E$366, 5)</f>
        <v>0.43589743589743679</v>
      </c>
      <c r="G2477" s="1">
        <f>VLOOKUP(D2477, Spring!$A$1:$E$25, 2)</f>
        <v>287.61061946902601</v>
      </c>
      <c r="H2477" s="1">
        <f>VLOOKUP(D2477, Spring!$A$1:$E$25, 3)</f>
        <v>280.54932735425899</v>
      </c>
      <c r="I2477" s="1">
        <f>VLOOKUP(D2477, Spring!$A$1:$E$25, 5)</f>
        <v>263.81039287256101</v>
      </c>
      <c r="J2477" s="1">
        <f t="shared" si="229"/>
        <v>263.81039287256101</v>
      </c>
      <c r="K2477" s="47">
        <f t="shared" si="230"/>
        <v>4.93537112739343</v>
      </c>
      <c r="L2477" s="48">
        <f>Solar!K2494/1000*Variables!$B$3</f>
        <v>0</v>
      </c>
      <c r="M2477" s="1">
        <f>IF(E2477=1, VLOOKUP(D2477, Sheet1!$E$2:$G$26, 2), Sheet1!$G$3)</f>
        <v>0.18618000000000001</v>
      </c>
      <c r="N2477" s="1">
        <f>'Electricity Rates'!$J$3</f>
        <v>0.19270000000000001</v>
      </c>
      <c r="O2477" s="145">
        <f>L2477-K2477</f>
        <v>-4.93537112739343</v>
      </c>
      <c r="P2477">
        <f t="shared" si="231"/>
        <v>0.95104601624871399</v>
      </c>
      <c r="Q2477">
        <f>IF(O2477&gt;0, IF(Q2476+O2477*Variables!$B$5&lt;Variables!$B$4, Q2476+O2477*Variables!$B$5, Variables!$B$4), IF(Q2476&gt;-O2477, Q2476+O2477/Variables!$B$5, 0))</f>
        <v>29.728926626418275</v>
      </c>
      <c r="R2477">
        <f>IF(O2477&gt;0, 0, IF(Q2476&gt;-O2477, 0, -O2477 - Q2476*Variables!$B$5))</f>
        <v>0</v>
      </c>
      <c r="S2477">
        <f t="shared" si="232"/>
        <v>0</v>
      </c>
      <c r="T2477">
        <f t="shared" si="233"/>
        <v>0</v>
      </c>
    </row>
    <row r="2478" spans="1:20" x14ac:dyDescent="0.3">
      <c r="A2478" s="3">
        <f t="shared" si="228"/>
        <v>43204</v>
      </c>
      <c r="B2478">
        <v>4</v>
      </c>
      <c r="C2478">
        <v>14</v>
      </c>
      <c r="D2478">
        <v>5</v>
      </c>
      <c r="E2478">
        <v>0</v>
      </c>
      <c r="F2478" s="1">
        <f>VLOOKUP(A2478,Weather!$A$1:$E$366, 5)</f>
        <v>0.43589743589743679</v>
      </c>
      <c r="G2478" s="1">
        <f>VLOOKUP(D2478, Spring!$A$1:$E$25, 2)</f>
        <v>318.58407079646003</v>
      </c>
      <c r="H2478" s="1">
        <f>VLOOKUP(D2478, Spring!$A$1:$E$25, 3)</f>
        <v>296.96508648302301</v>
      </c>
      <c r="I2478" s="1">
        <f>VLOOKUP(D2478, Spring!$A$1:$E$25, 5)</f>
        <v>263.982102908277</v>
      </c>
      <c r="J2478" s="1">
        <f t="shared" si="229"/>
        <v>263.982102908277</v>
      </c>
      <c r="K2478" s="47">
        <f t="shared" si="230"/>
        <v>4.9385834828405706</v>
      </c>
      <c r="L2478" s="48">
        <f>Solar!K2495/1000*Variables!$B$3</f>
        <v>0</v>
      </c>
      <c r="M2478" s="1">
        <f>IF(E2478=1, VLOOKUP(D2478, Sheet1!$E$2:$G$26, 2), Sheet1!$G$3)</f>
        <v>0.18618000000000001</v>
      </c>
      <c r="N2478" s="1">
        <f>'Electricity Rates'!$J$3</f>
        <v>0.19270000000000001</v>
      </c>
      <c r="O2478" s="145">
        <f>L2478-K2478</f>
        <v>-4.9385834828405706</v>
      </c>
      <c r="P2478">
        <f t="shared" si="231"/>
        <v>0.95166503714337802</v>
      </c>
      <c r="Q2478">
        <f>IF(O2478&gt;0, IF(Q2477+O2478*Variables!$B$5&lt;Variables!$B$4, Q2477+O2478*Variables!$B$5, Variables!$B$4), IF(Q2477&gt;-O2478, Q2477+O2478/Variables!$B$5, 0))</f>
        <v>24.475114410630432</v>
      </c>
      <c r="R2478">
        <f>IF(O2478&gt;0, 0, IF(Q2477&gt;-O2478, 0, -O2478 - Q2477*Variables!$B$5))</f>
        <v>0</v>
      </c>
      <c r="S2478">
        <f t="shared" si="232"/>
        <v>0</v>
      </c>
      <c r="T2478">
        <f t="shared" si="233"/>
        <v>0</v>
      </c>
    </row>
    <row r="2479" spans="1:20" x14ac:dyDescent="0.3">
      <c r="A2479" s="3">
        <f t="shared" si="228"/>
        <v>43204</v>
      </c>
      <c r="B2479">
        <v>4</v>
      </c>
      <c r="C2479">
        <v>14</v>
      </c>
      <c r="D2479">
        <v>6</v>
      </c>
      <c r="E2479">
        <v>0</v>
      </c>
      <c r="F2479" s="1">
        <f>VLOOKUP(A2479,Weather!$A$1:$E$366, 5)</f>
        <v>0.43589743589743679</v>
      </c>
      <c r="G2479" s="1">
        <f>VLOOKUP(D2479, Spring!$A$1:$E$25, 2)</f>
        <v>389.38053097345102</v>
      </c>
      <c r="H2479" s="1">
        <f>VLOOKUP(D2479, Spring!$A$1:$E$25, 3)</f>
        <v>340.20659833439998</v>
      </c>
      <c r="I2479" s="1">
        <f>VLOOKUP(D2479, Spring!$A$1:$E$25, 5)</f>
        <v>264.16853094705402</v>
      </c>
      <c r="J2479" s="1">
        <f t="shared" si="229"/>
        <v>264.16853094705402</v>
      </c>
      <c r="K2479" s="47">
        <f t="shared" si="230"/>
        <v>4.9420711830403166</v>
      </c>
      <c r="L2479" s="48">
        <f>Solar!K2496/1000*Variables!$B$3</f>
        <v>0.1137</v>
      </c>
      <c r="M2479" s="1">
        <f>IF(E2479=1, VLOOKUP(D2479, Sheet1!$E$2:$G$26, 2), Sheet1!$G$3)</f>
        <v>0.18618000000000001</v>
      </c>
      <c r="N2479" s="1">
        <f>'Electricity Rates'!$J$3</f>
        <v>0.19270000000000001</v>
      </c>
      <c r="O2479" s="145">
        <f>L2479-K2479</f>
        <v>-4.8283711830403169</v>
      </c>
      <c r="P2479">
        <f t="shared" si="231"/>
        <v>0.95233711697186907</v>
      </c>
      <c r="Q2479">
        <f>IF(O2479&gt;0, IF(Q2478+O2479*Variables!$B$5&lt;Variables!$B$4, Q2478+O2479*Variables!$B$5, Variables!$B$4), IF(Q2478&gt;-O2479, Q2478+O2479/Variables!$B$5, 0))</f>
        <v>19.338549322289669</v>
      </c>
      <c r="R2479">
        <f>IF(O2479&gt;0, 0, IF(Q2478&gt;-O2479, 0, -O2479 - Q2478*Variables!$B$5))</f>
        <v>0</v>
      </c>
      <c r="S2479">
        <f t="shared" si="232"/>
        <v>0</v>
      </c>
      <c r="T2479">
        <f t="shared" si="233"/>
        <v>0</v>
      </c>
    </row>
    <row r="2480" spans="1:20" x14ac:dyDescent="0.3">
      <c r="A2480" s="3">
        <f t="shared" si="228"/>
        <v>43204</v>
      </c>
      <c r="B2480">
        <v>4</v>
      </c>
      <c r="C2480">
        <v>14</v>
      </c>
      <c r="D2480">
        <v>7</v>
      </c>
      <c r="E2480">
        <v>0</v>
      </c>
      <c r="F2480" s="1">
        <f>VLOOKUP(A2480,Weather!$A$1:$E$366, 5)</f>
        <v>0.43589743589743679</v>
      </c>
      <c r="G2480" s="1">
        <f>VLOOKUP(D2480, Spring!$A$1:$E$25, 2)</f>
        <v>623.89380530973403</v>
      </c>
      <c r="H2480" s="1">
        <f>VLOOKUP(D2480, Spring!$A$1:$E$25, 3)</f>
        <v>374.47950032030701</v>
      </c>
      <c r="I2480" s="1">
        <f>VLOOKUP(D2480, Spring!$A$1:$E$25, 5)</f>
        <v>251.18725224694799</v>
      </c>
      <c r="J2480" s="1">
        <f t="shared" si="229"/>
        <v>251.18725224694799</v>
      </c>
      <c r="K2480" s="47">
        <f t="shared" si="230"/>
        <v>4.699217111236937</v>
      </c>
      <c r="L2480" s="48">
        <f>Solar!K2497/1000*Variables!$B$3</f>
        <v>2.9042000000000003</v>
      </c>
      <c r="M2480" s="1">
        <f>IF(E2480=1, VLOOKUP(D2480, Sheet1!$E$2:$G$26, 2), Sheet1!$G$3)</f>
        <v>0.18618000000000001</v>
      </c>
      <c r="N2480" s="1">
        <f>'Electricity Rates'!$J$3</f>
        <v>0.19270000000000001</v>
      </c>
      <c r="O2480" s="145">
        <f>L2480-K2480</f>
        <v>-1.7950171112369366</v>
      </c>
      <c r="P2480">
        <f t="shared" si="231"/>
        <v>0.90553913733535785</v>
      </c>
      <c r="Q2480">
        <f>IF(O2480&gt;0, IF(Q2479+O2480*Variables!$B$5&lt;Variables!$B$4, Q2479+O2480*Variables!$B$5, Variables!$B$4), IF(Q2479&gt;-O2480, Q2479+O2480/Variables!$B$5, 0))</f>
        <v>17.428956650761013</v>
      </c>
      <c r="R2480">
        <f>IF(O2480&gt;0, 0, IF(Q2479&gt;-O2480, 0, -O2480 - Q2479*Variables!$B$5))</f>
        <v>0</v>
      </c>
      <c r="S2480">
        <f t="shared" si="232"/>
        <v>0</v>
      </c>
      <c r="T2480">
        <f t="shared" si="233"/>
        <v>0</v>
      </c>
    </row>
    <row r="2481" spans="1:20" x14ac:dyDescent="0.3">
      <c r="A2481" s="3">
        <f t="shared" si="228"/>
        <v>43204</v>
      </c>
      <c r="B2481">
        <v>4</v>
      </c>
      <c r="C2481">
        <v>14</v>
      </c>
      <c r="D2481">
        <v>8</v>
      </c>
      <c r="E2481">
        <v>0</v>
      </c>
      <c r="F2481" s="1">
        <f>VLOOKUP(A2481,Weather!$A$1:$E$366, 5)</f>
        <v>0.43589743589743679</v>
      </c>
      <c r="G2481" s="1">
        <f>VLOOKUP(D2481, Spring!$A$1:$E$25, 2)</f>
        <v>871.68141592920301</v>
      </c>
      <c r="H2481" s="1">
        <f>VLOOKUP(D2481, Spring!$A$1:$E$25, 3)</f>
        <v>578.35522101217202</v>
      </c>
      <c r="I2481" s="1">
        <f>VLOOKUP(D2481, Spring!$A$1:$E$25, 5)</f>
        <v>268.91753993484798</v>
      </c>
      <c r="J2481" s="1">
        <f t="shared" si="229"/>
        <v>268.91753993484798</v>
      </c>
      <c r="K2481" s="47">
        <f t="shared" si="230"/>
        <v>5.030915756549641</v>
      </c>
      <c r="L2481" s="48">
        <f>Solar!K2498/1000*Variables!$B$3</f>
        <v>12.1988</v>
      </c>
      <c r="M2481" s="1">
        <f>IF(E2481=1, VLOOKUP(D2481, Sheet1!$E$2:$G$26, 2), Sheet1!$G$3)</f>
        <v>0.18618000000000001</v>
      </c>
      <c r="N2481" s="1">
        <f>'Electricity Rates'!$J$3</f>
        <v>0.19270000000000001</v>
      </c>
      <c r="O2481" s="145">
        <f>L2481-K2481</f>
        <v>7.1678842434503593</v>
      </c>
      <c r="P2481">
        <f t="shared" si="231"/>
        <v>0.96945746628711582</v>
      </c>
      <c r="Q2481">
        <f>IF(O2481&gt;0, IF(Q2480+O2481*Variables!$B$5&lt;Variables!$B$4, Q2480+O2481*Variables!$B$5, Variables!$B$4), IF(Q2480&gt;-O2481, Q2480+O2481/Variables!$B$5, 0))</f>
        <v>24.166767839604351</v>
      </c>
      <c r="R2481">
        <f>IF(O2481&gt;0, 0, IF(Q2480&gt;-O2481, 0, -O2481 - Q2480*Variables!$B$5))</f>
        <v>0</v>
      </c>
      <c r="S2481">
        <f t="shared" si="232"/>
        <v>0</v>
      </c>
      <c r="T2481">
        <f t="shared" si="233"/>
        <v>0</v>
      </c>
    </row>
    <row r="2482" spans="1:20" x14ac:dyDescent="0.3">
      <c r="A2482" s="3">
        <f t="shared" si="228"/>
        <v>43204</v>
      </c>
      <c r="B2482">
        <v>4</v>
      </c>
      <c r="C2482">
        <v>14</v>
      </c>
      <c r="D2482">
        <v>9</v>
      </c>
      <c r="E2482">
        <v>0</v>
      </c>
      <c r="F2482" s="1">
        <f>VLOOKUP(A2482,Weather!$A$1:$E$366, 5)</f>
        <v>0.43589743589743679</v>
      </c>
      <c r="G2482" s="1">
        <f>VLOOKUP(D2482, Spring!$A$1:$E$25, 2)</f>
        <v>1137.1681415929199</v>
      </c>
      <c r="H2482" s="1">
        <f>VLOOKUP(D2482, Spring!$A$1:$E$25, 3)</f>
        <v>786.77530429212004</v>
      </c>
      <c r="I2482" s="1">
        <f>VLOOKUP(D2482, Spring!$A$1:$E$25, 5)</f>
        <v>317.33977000667198</v>
      </c>
      <c r="J2482" s="1">
        <f t="shared" si="229"/>
        <v>317.33977000667198</v>
      </c>
      <c r="K2482" s="47">
        <f t="shared" si="230"/>
        <v>5.9367999926416095</v>
      </c>
      <c r="L2482" s="48">
        <f>Solar!K2499/1000*Variables!$B$3</f>
        <v>22.398350000000001</v>
      </c>
      <c r="M2482" s="1">
        <f>IF(E2482=1, VLOOKUP(D2482, Sheet1!$E$2:$G$26, 2), Sheet1!$G$3)</f>
        <v>0.18618000000000001</v>
      </c>
      <c r="N2482" s="1">
        <f>'Electricity Rates'!$J$3</f>
        <v>0.19270000000000001</v>
      </c>
      <c r="O2482" s="145">
        <f>L2482-K2482</f>
        <v>16.46155000735839</v>
      </c>
      <c r="P2482">
        <f t="shared" si="231"/>
        <v>1.1440213585820382</v>
      </c>
      <c r="Q2482">
        <f>IF(O2482&gt;0, IF(Q2481+O2482*Variables!$B$5&lt;Variables!$B$4, Q2481+O2482*Variables!$B$5, Variables!$B$4), IF(Q2481&gt;-O2482, Q2481+O2482/Variables!$B$5, 0))</f>
        <v>39.640624846521234</v>
      </c>
      <c r="R2482">
        <f>IF(O2482&gt;0, 0, IF(Q2481&gt;-O2482, 0, -O2482 - Q2481*Variables!$B$5))</f>
        <v>0</v>
      </c>
      <c r="S2482">
        <f t="shared" si="232"/>
        <v>0</v>
      </c>
      <c r="T2482">
        <f t="shared" si="233"/>
        <v>0</v>
      </c>
    </row>
    <row r="2483" spans="1:20" x14ac:dyDescent="0.3">
      <c r="A2483" s="3">
        <f t="shared" si="228"/>
        <v>43204</v>
      </c>
      <c r="B2483">
        <v>4</v>
      </c>
      <c r="C2483">
        <v>14</v>
      </c>
      <c r="D2483">
        <v>10</v>
      </c>
      <c r="E2483">
        <v>0</v>
      </c>
      <c r="F2483" s="1">
        <f>VLOOKUP(A2483,Weather!$A$1:$E$366, 5)</f>
        <v>0.43589743589743679</v>
      </c>
      <c r="G2483" s="1">
        <f>VLOOKUP(D2483, Spring!$A$1:$E$25, 2)</f>
        <v>1207.9646017699099</v>
      </c>
      <c r="H2483" s="1">
        <f>VLOOKUP(D2483, Spring!$A$1:$E$25, 3)</f>
        <v>923.64670083279998</v>
      </c>
      <c r="I2483" s="1">
        <f>VLOOKUP(D2483, Spring!$A$1:$E$25, 5)</f>
        <v>339.44621060481097</v>
      </c>
      <c r="J2483" s="1">
        <f t="shared" si="229"/>
        <v>339.44621060481097</v>
      </c>
      <c r="K2483" s="47">
        <f t="shared" si="230"/>
        <v>6.3503678110641308</v>
      </c>
      <c r="L2483" s="48">
        <f>Solar!K2500/1000*Variables!$B$3</f>
        <v>30.246499999999997</v>
      </c>
      <c r="M2483" s="1">
        <f>IF(E2483=1, VLOOKUP(D2483, Sheet1!$E$2:$G$26, 2), Sheet1!$G$3)</f>
        <v>0.18618000000000001</v>
      </c>
      <c r="N2483" s="1">
        <f>'Electricity Rates'!$J$3</f>
        <v>0.19270000000000001</v>
      </c>
      <c r="O2483" s="145">
        <f>L2483-K2483</f>
        <v>23.896132188935866</v>
      </c>
      <c r="P2483">
        <f t="shared" si="231"/>
        <v>1.223715877192058</v>
      </c>
      <c r="Q2483">
        <f>IF(O2483&gt;0, IF(Q2482+O2483*Variables!$B$5&lt;Variables!$B$4, Q2482+O2483*Variables!$B$5, Variables!$B$4), IF(Q2482&gt;-O2483, Q2482+O2483/Variables!$B$5, 0))</f>
        <v>62.102989104120951</v>
      </c>
      <c r="R2483">
        <f>IF(O2483&gt;0, 0, IF(Q2482&gt;-O2483, 0, -O2483 - Q2482*Variables!$B$5))</f>
        <v>0</v>
      </c>
      <c r="S2483">
        <f t="shared" si="232"/>
        <v>0</v>
      </c>
      <c r="T2483">
        <f t="shared" si="233"/>
        <v>0</v>
      </c>
    </row>
    <row r="2484" spans="1:20" x14ac:dyDescent="0.3">
      <c r="A2484" s="3">
        <f t="shared" si="228"/>
        <v>43204</v>
      </c>
      <c r="B2484">
        <v>4</v>
      </c>
      <c r="C2484">
        <v>14</v>
      </c>
      <c r="D2484">
        <v>11</v>
      </c>
      <c r="E2484">
        <v>0</v>
      </c>
      <c r="F2484" s="1">
        <f>VLOOKUP(A2484,Weather!$A$1:$E$366, 5)</f>
        <v>0.43589743589743679</v>
      </c>
      <c r="G2484" s="1">
        <f>VLOOKUP(D2484, Spring!$A$1:$E$25, 2)</f>
        <v>1274.3362831858401</v>
      </c>
      <c r="H2484" s="1">
        <f>VLOOKUP(D2484, Spring!$A$1:$E$25, 3)</f>
        <v>962.46396540679098</v>
      </c>
      <c r="I2484" s="1">
        <f>VLOOKUP(D2484, Spring!$A$1:$E$25, 5)</f>
        <v>352.80034538247099</v>
      </c>
      <c r="J2484" s="1">
        <f t="shared" si="229"/>
        <v>352.80034538247099</v>
      </c>
      <c r="K2484" s="47">
        <f t="shared" si="230"/>
        <v>6.6001972832670006</v>
      </c>
      <c r="L2484" s="48">
        <f>Solar!K2501/1000*Variables!$B$3</f>
        <v>33.09075</v>
      </c>
      <c r="M2484" s="1">
        <f>IF(E2484=1, VLOOKUP(D2484, Sheet1!$E$2:$G$26, 2), Sheet1!$G$3)</f>
        <v>0.18618000000000001</v>
      </c>
      <c r="N2484" s="1">
        <f>'Electricity Rates'!$J$3</f>
        <v>0.19270000000000001</v>
      </c>
      <c r="O2484" s="145">
        <f>L2484-K2484</f>
        <v>26.490552716732999</v>
      </c>
      <c r="P2484">
        <f t="shared" si="231"/>
        <v>1.2718580164855511</v>
      </c>
      <c r="Q2484">
        <f>IF(O2484&gt;0, IF(Q2483+O2484*Variables!$B$5&lt;Variables!$B$4, Q2483+O2484*Variables!$B$5, Variables!$B$4), IF(Q2483&gt;-O2484, Q2483+O2484/Variables!$B$5, 0))</f>
        <v>87.004108657849969</v>
      </c>
      <c r="R2484">
        <f>IF(O2484&gt;0, 0, IF(Q2483&gt;-O2484, 0, -O2484 - Q2483*Variables!$B$5))</f>
        <v>0</v>
      </c>
      <c r="S2484">
        <f t="shared" si="232"/>
        <v>0</v>
      </c>
      <c r="T2484">
        <f t="shared" si="233"/>
        <v>0</v>
      </c>
    </row>
    <row r="2485" spans="1:20" x14ac:dyDescent="0.3">
      <c r="A2485" s="3">
        <f t="shared" si="228"/>
        <v>43204</v>
      </c>
      <c r="B2485">
        <v>4</v>
      </c>
      <c r="C2485">
        <v>14</v>
      </c>
      <c r="D2485">
        <v>12</v>
      </c>
      <c r="E2485">
        <v>0</v>
      </c>
      <c r="F2485" s="1">
        <f>VLOOKUP(A2485,Weather!$A$1:$E$366, 5)</f>
        <v>0.43589743589743679</v>
      </c>
      <c r="G2485" s="1">
        <f>VLOOKUP(D2485, Spring!$A$1:$E$25, 2)</f>
        <v>1314.1592920353901</v>
      </c>
      <c r="H2485" s="1">
        <f>VLOOKUP(D2485, Spring!$A$1:$E$25, 3)</f>
        <v>983.10377962844302</v>
      </c>
      <c r="I2485" s="1">
        <f>VLOOKUP(D2485, Spring!$A$1:$E$25, 5)</f>
        <v>344.20503159464602</v>
      </c>
      <c r="J2485" s="1">
        <f t="shared" si="229"/>
        <v>344.20503159464602</v>
      </c>
      <c r="K2485" s="47">
        <f t="shared" si="230"/>
        <v>6.4393959477418665</v>
      </c>
      <c r="L2485" s="48">
        <f>Solar!K2502/1000*Variables!$B$3</f>
        <v>35.837200000000003</v>
      </c>
      <c r="M2485" s="1">
        <f>IF(E2485=1, VLOOKUP(D2485, Sheet1!$E$2:$G$26, 2), Sheet1!$G$3)</f>
        <v>0.18618000000000001</v>
      </c>
      <c r="N2485" s="1">
        <f>'Electricity Rates'!$J$3</f>
        <v>0.19270000000000001</v>
      </c>
      <c r="O2485" s="145">
        <f>L2485-K2485</f>
        <v>29.397804052258138</v>
      </c>
      <c r="P2485">
        <f t="shared" si="231"/>
        <v>1.2408715991298578</v>
      </c>
      <c r="Q2485">
        <f>IF(O2485&gt;0, IF(Q2484+O2485*Variables!$B$5&lt;Variables!$B$4, Q2484+O2485*Variables!$B$5, Variables!$B$4), IF(Q2484&gt;-O2485, Q2484+O2485/Variables!$B$5, 0))</f>
        <v>100</v>
      </c>
      <c r="R2485">
        <f>IF(O2485&gt;0, 0, IF(Q2484&gt;-O2485, 0, -O2485 - Q2484*Variables!$B$5))</f>
        <v>0</v>
      </c>
      <c r="S2485">
        <f t="shared" si="232"/>
        <v>0</v>
      </c>
      <c r="T2485">
        <f t="shared" si="233"/>
        <v>0</v>
      </c>
    </row>
    <row r="2486" spans="1:20" x14ac:dyDescent="0.3">
      <c r="A2486" s="3">
        <f t="shared" si="228"/>
        <v>43204</v>
      </c>
      <c r="B2486">
        <v>4</v>
      </c>
      <c r="C2486">
        <v>14</v>
      </c>
      <c r="D2486">
        <v>13</v>
      </c>
      <c r="E2486">
        <v>0</v>
      </c>
      <c r="F2486" s="1">
        <f>VLOOKUP(A2486,Weather!$A$1:$E$366, 5)</f>
        <v>0.43589743589743679</v>
      </c>
      <c r="G2486" s="1">
        <f>VLOOKUP(D2486, Spring!$A$1:$E$25, 2)</f>
        <v>1362.8318584070701</v>
      </c>
      <c r="H2486" s="1">
        <f>VLOOKUP(D2486, Spring!$A$1:$E$25, 3)</f>
        <v>999.59961563100603</v>
      </c>
      <c r="I2486" s="1">
        <f>VLOOKUP(D2486, Spring!$A$1:$E$25, 5)</f>
        <v>326.84269398328001</v>
      </c>
      <c r="J2486" s="1">
        <f t="shared" si="229"/>
        <v>326.84269398328001</v>
      </c>
      <c r="K2486" s="47">
        <f t="shared" si="230"/>
        <v>6.1145809212444586</v>
      </c>
      <c r="L2486" s="48">
        <f>Solar!K2503/1000*Variables!$B$3</f>
        <v>34.215600000000002</v>
      </c>
      <c r="M2486" s="1">
        <f>IF(E2486=1, VLOOKUP(D2486, Sheet1!$E$2:$G$26, 2), Sheet1!$G$3)</f>
        <v>0.18618000000000001</v>
      </c>
      <c r="N2486" s="1">
        <f>'Electricity Rates'!$J$3</f>
        <v>0.19270000000000001</v>
      </c>
      <c r="O2486" s="145">
        <f>L2486-K2486</f>
        <v>28.101019078755542</v>
      </c>
      <c r="P2486">
        <f t="shared" si="231"/>
        <v>1.1782797435238073</v>
      </c>
      <c r="Q2486">
        <f>IF(O2486&gt;0, IF(Q2485+O2486*Variables!$B$5&lt;Variables!$B$4, Q2485+O2486*Variables!$B$5, Variables!$B$4), IF(Q2485&gt;-O2486, Q2485+O2486/Variables!$B$5, 0))</f>
        <v>100</v>
      </c>
      <c r="R2486">
        <f>IF(O2486&gt;0, 0, IF(Q2485&gt;-O2486, 0, -O2486 - Q2485*Variables!$B$5))</f>
        <v>0</v>
      </c>
      <c r="S2486">
        <f t="shared" si="232"/>
        <v>0</v>
      </c>
      <c r="T2486">
        <f t="shared" si="233"/>
        <v>0</v>
      </c>
    </row>
    <row r="2487" spans="1:20" x14ac:dyDescent="0.3">
      <c r="A2487" s="3">
        <f t="shared" si="228"/>
        <v>43204</v>
      </c>
      <c r="B2487">
        <v>4</v>
      </c>
      <c r="C2487">
        <v>14</v>
      </c>
      <c r="D2487">
        <v>14</v>
      </c>
      <c r="E2487">
        <v>0</v>
      </c>
      <c r="F2487" s="1">
        <f>VLOOKUP(A2487,Weather!$A$1:$E$366, 5)</f>
        <v>0.43589743589743679</v>
      </c>
      <c r="G2487" s="1">
        <f>VLOOKUP(D2487, Spring!$A$1:$E$25, 2)</f>
        <v>1402.65486725663</v>
      </c>
      <c r="H2487" s="1">
        <f>VLOOKUP(D2487, Spring!$A$1:$E$25, 3)</f>
        <v>1011.55108904548</v>
      </c>
      <c r="I2487" s="1">
        <f>VLOOKUP(D2487, Spring!$A$1:$E$25, 5)</f>
        <v>309.49016837395499</v>
      </c>
      <c r="J2487" s="1">
        <f t="shared" si="229"/>
        <v>309.49016837395499</v>
      </c>
      <c r="K2487" s="47">
        <f t="shared" si="230"/>
        <v>5.7899494579154585</v>
      </c>
      <c r="L2487" s="48">
        <f>Solar!K2504/1000*Variables!$B$3</f>
        <v>26.510500000000004</v>
      </c>
      <c r="M2487" s="1">
        <f>IF(E2487=1, VLOOKUP(D2487, Sheet1!$E$2:$G$26, 2), Sheet1!$G$3)</f>
        <v>0.18618000000000001</v>
      </c>
      <c r="N2487" s="1">
        <f>'Electricity Rates'!$J$3</f>
        <v>0.19270000000000001</v>
      </c>
      <c r="O2487" s="145">
        <f>L2487-K2487</f>
        <v>20.720550542084545</v>
      </c>
      <c r="P2487">
        <f t="shared" si="231"/>
        <v>1.1157232605403089</v>
      </c>
      <c r="Q2487">
        <f>IF(O2487&gt;0, IF(Q2486+O2487*Variables!$B$5&lt;Variables!$B$4, Q2486+O2487*Variables!$B$5, Variables!$B$4), IF(Q2486&gt;-O2487, Q2486+O2487/Variables!$B$5, 0))</f>
        <v>100</v>
      </c>
      <c r="R2487">
        <f>IF(O2487&gt;0, 0, IF(Q2486&gt;-O2487, 0, -O2487 - Q2486*Variables!$B$5))</f>
        <v>0</v>
      </c>
      <c r="S2487">
        <f t="shared" si="232"/>
        <v>0</v>
      </c>
      <c r="T2487">
        <f t="shared" si="233"/>
        <v>0</v>
      </c>
    </row>
    <row r="2488" spans="1:20" x14ac:dyDescent="0.3">
      <c r="A2488" s="3">
        <f t="shared" si="228"/>
        <v>43204</v>
      </c>
      <c r="B2488">
        <v>4</v>
      </c>
      <c r="C2488">
        <v>14</v>
      </c>
      <c r="D2488">
        <v>15</v>
      </c>
      <c r="E2488">
        <v>0</v>
      </c>
      <c r="F2488" s="1">
        <f>VLOOKUP(A2488,Weather!$A$1:$E$366, 5)</f>
        <v>0.43589743589743679</v>
      </c>
      <c r="G2488" s="1">
        <f>VLOOKUP(D2488, Spring!$A$1:$E$25, 2)</f>
        <v>1371.6814159292001</v>
      </c>
      <c r="H2488" s="1">
        <f>VLOOKUP(D2488, Spring!$A$1:$E$25, 3)</f>
        <v>1005.48526585522</v>
      </c>
      <c r="I2488" s="1">
        <f>VLOOKUP(D2488, Spring!$A$1:$E$25, 5)</f>
        <v>300.89485458612899</v>
      </c>
      <c r="J2488" s="1">
        <f t="shared" si="229"/>
        <v>300.89485458612899</v>
      </c>
      <c r="K2488" s="47">
        <f t="shared" si="230"/>
        <v>5.6291481223903048</v>
      </c>
      <c r="L2488" s="48">
        <f>Solar!K2505/1000*Variables!$B$3</f>
        <v>28.102100000000004</v>
      </c>
      <c r="M2488" s="1">
        <f>IF(E2488=1, VLOOKUP(D2488, Sheet1!$E$2:$G$26, 2), Sheet1!$G$3)</f>
        <v>0.18618000000000001</v>
      </c>
      <c r="N2488" s="1">
        <f>'Electricity Rates'!$J$3</f>
        <v>0.19270000000000001</v>
      </c>
      <c r="O2488" s="145">
        <f>L2488-K2488</f>
        <v>22.472951877609699</v>
      </c>
      <c r="P2488">
        <f t="shared" si="231"/>
        <v>1.0847368431846118</v>
      </c>
      <c r="Q2488">
        <f>IF(O2488&gt;0, IF(Q2487+O2488*Variables!$B$5&lt;Variables!$B$4, Q2487+O2488*Variables!$B$5, Variables!$B$4), IF(Q2487&gt;-O2488, Q2487+O2488/Variables!$B$5, 0))</f>
        <v>100</v>
      </c>
      <c r="R2488">
        <f>IF(O2488&gt;0, 0, IF(Q2487&gt;-O2488, 0, -O2488 - Q2487*Variables!$B$5))</f>
        <v>0</v>
      </c>
      <c r="S2488">
        <f t="shared" si="232"/>
        <v>0</v>
      </c>
      <c r="T2488">
        <f t="shared" si="233"/>
        <v>0</v>
      </c>
    </row>
    <row r="2489" spans="1:20" x14ac:dyDescent="0.3">
      <c r="A2489" s="3">
        <f t="shared" si="228"/>
        <v>43204</v>
      </c>
      <c r="B2489">
        <v>4</v>
      </c>
      <c r="C2489">
        <v>14</v>
      </c>
      <c r="D2489">
        <v>16</v>
      </c>
      <c r="E2489">
        <v>0</v>
      </c>
      <c r="F2489" s="1">
        <f>VLOOKUP(A2489,Weather!$A$1:$E$366, 5)</f>
        <v>0.43589743589743679</v>
      </c>
      <c r="G2489" s="1">
        <f>VLOOKUP(D2489, Spring!$A$1:$E$25, 2)</f>
        <v>1283.1858407079601</v>
      </c>
      <c r="H2489" s="1">
        <f>VLOOKUP(D2489, Spring!$A$1:$E$25, 3)</f>
        <v>954.93673926969905</v>
      </c>
      <c r="I2489" s="1">
        <f>VLOOKUP(D2489, Spring!$A$1:$E$25, 5)</f>
        <v>270.36971623690101</v>
      </c>
      <c r="J2489" s="1">
        <f t="shared" si="229"/>
        <v>270.36971623690101</v>
      </c>
      <c r="K2489" s="47">
        <f t="shared" si="230"/>
        <v>5.0580831054739868</v>
      </c>
      <c r="L2489" s="48">
        <f>Solar!K2506/1000*Variables!$B$3</f>
        <v>19.407249999999998</v>
      </c>
      <c r="M2489" s="1">
        <f>IF(E2489=1, VLOOKUP(D2489, Sheet1!$E$2:$G$26, 2), Sheet1!$G$3)</f>
        <v>0.18618000000000001</v>
      </c>
      <c r="N2489" s="1">
        <f>'Electricity Rates'!$J$3</f>
        <v>0.19270000000000001</v>
      </c>
      <c r="O2489" s="145">
        <f>L2489-K2489</f>
        <v>14.349166894526011</v>
      </c>
      <c r="P2489">
        <f t="shared" si="231"/>
        <v>0.97469261442483734</v>
      </c>
      <c r="Q2489">
        <f>IF(O2489&gt;0, IF(Q2488+O2489*Variables!$B$5&lt;Variables!$B$4, Q2488+O2489*Variables!$B$5, Variables!$B$4), IF(Q2488&gt;-O2489, Q2488+O2489/Variables!$B$5, 0))</f>
        <v>100</v>
      </c>
      <c r="R2489">
        <f>IF(O2489&gt;0, 0, IF(Q2488&gt;-O2489, 0, -O2489 - Q2488*Variables!$B$5))</f>
        <v>0</v>
      </c>
      <c r="S2489">
        <f t="shared" si="232"/>
        <v>0</v>
      </c>
      <c r="T2489">
        <f t="shared" si="233"/>
        <v>0</v>
      </c>
    </row>
    <row r="2490" spans="1:20" x14ac:dyDescent="0.3">
      <c r="A2490" s="3">
        <f t="shared" si="228"/>
        <v>43204</v>
      </c>
      <c r="B2490">
        <v>4</v>
      </c>
      <c r="C2490">
        <v>14</v>
      </c>
      <c r="D2490">
        <v>17</v>
      </c>
      <c r="E2490">
        <v>0</v>
      </c>
      <c r="F2490" s="1">
        <f>VLOOKUP(A2490,Weather!$A$1:$E$366, 5)</f>
        <v>0.43589743589743679</v>
      </c>
      <c r="G2490" s="1">
        <f>VLOOKUP(D2490, Spring!$A$1:$E$25, 2)</f>
        <v>973.45132743362797</v>
      </c>
      <c r="H2490" s="1">
        <f>VLOOKUP(D2490, Spring!$A$1:$E$25, 3)</f>
        <v>850.97693786034597</v>
      </c>
      <c r="I2490" s="1">
        <f>VLOOKUP(D2490, Spring!$A$1:$E$25, 5)</f>
        <v>257.39334353781499</v>
      </c>
      <c r="J2490" s="1">
        <f t="shared" si="229"/>
        <v>257.39334353781499</v>
      </c>
      <c r="K2490" s="47">
        <f t="shared" si="230"/>
        <v>4.815320815254803</v>
      </c>
      <c r="L2490" s="48">
        <f>Solar!K2507/1000*Variables!$B$3</f>
        <v>13.611250000000002</v>
      </c>
      <c r="M2490" s="1">
        <f>IF(E2490=1, VLOOKUP(D2490, Sheet1!$E$2:$G$26, 2), Sheet1!$G$3)</f>
        <v>0.18618000000000001</v>
      </c>
      <c r="N2490" s="1">
        <f>'Electricity Rates'!$J$3</f>
        <v>0.19270000000000001</v>
      </c>
      <c r="O2490" s="145">
        <f>L2490-K2490</f>
        <v>8.7959291847451979</v>
      </c>
      <c r="P2490">
        <f t="shared" si="231"/>
        <v>0.92791232109960065</v>
      </c>
      <c r="Q2490">
        <f>IF(O2490&gt;0, IF(Q2489+O2490*Variables!$B$5&lt;Variables!$B$4, Q2489+O2490*Variables!$B$5, Variables!$B$4), IF(Q2489&gt;-O2490, Q2489+O2490/Variables!$B$5, 0))</f>
        <v>100</v>
      </c>
      <c r="R2490">
        <f>IF(O2490&gt;0, 0, IF(Q2489&gt;-O2490, 0, -O2490 - Q2489*Variables!$B$5))</f>
        <v>0</v>
      </c>
      <c r="S2490">
        <f t="shared" si="232"/>
        <v>0</v>
      </c>
      <c r="T2490">
        <f t="shared" si="233"/>
        <v>0</v>
      </c>
    </row>
    <row r="2491" spans="1:20" x14ac:dyDescent="0.3">
      <c r="A2491" s="3">
        <f t="shared" si="228"/>
        <v>43204</v>
      </c>
      <c r="B2491">
        <v>4</v>
      </c>
      <c r="C2491">
        <v>14</v>
      </c>
      <c r="D2491">
        <v>18</v>
      </c>
      <c r="E2491">
        <v>0</v>
      </c>
      <c r="F2491" s="1">
        <f>VLOOKUP(A2491,Weather!$A$1:$E$366, 5)</f>
        <v>0.43589743589743679</v>
      </c>
      <c r="G2491" s="1">
        <f>VLOOKUP(D2491, Spring!$A$1:$E$25, 2)</f>
        <v>690.26548672566298</v>
      </c>
      <c r="H2491" s="1">
        <f>VLOOKUP(D2491, Spring!$A$1:$E$25, 3)</f>
        <v>590.923299339663</v>
      </c>
      <c r="I2491" s="1">
        <f>VLOOKUP(D2491, Spring!$A$1:$E$25, 5)</f>
        <v>248.81274775305101</v>
      </c>
      <c r="J2491" s="1">
        <f t="shared" si="229"/>
        <v>248.81274775305101</v>
      </c>
      <c r="K2491" s="47">
        <f t="shared" si="230"/>
        <v>4.6547948244822743</v>
      </c>
      <c r="L2491" s="48">
        <f>Solar!K2508/1000*Variables!$B$3</f>
        <v>5.1476500000000005</v>
      </c>
      <c r="M2491" s="1">
        <f>IF(E2491=1, VLOOKUP(D2491, Sheet1!$E$2:$G$26, 2), Sheet1!$G$3)</f>
        <v>0.18618000000000001</v>
      </c>
      <c r="N2491" s="1">
        <f>'Electricity Rates'!$J$3</f>
        <v>0.19270000000000001</v>
      </c>
      <c r="O2491" s="145">
        <f>L2491-K2491</f>
        <v>0.49285517551772617</v>
      </c>
      <c r="P2491">
        <f t="shared" si="231"/>
        <v>0.89697896267773436</v>
      </c>
      <c r="Q2491">
        <f>IF(O2491&gt;0, IF(Q2490+O2491*Variables!$B$5&lt;Variables!$B$4, Q2490+O2491*Variables!$B$5, Variables!$B$4), IF(Q2490&gt;-O2491, Q2490+O2491/Variables!$B$5, 0))</f>
        <v>100</v>
      </c>
      <c r="R2491">
        <f>IF(O2491&gt;0, 0, IF(Q2490&gt;-O2491, 0, -O2491 - Q2490*Variables!$B$5))</f>
        <v>0</v>
      </c>
      <c r="S2491">
        <f t="shared" si="232"/>
        <v>0</v>
      </c>
      <c r="T2491">
        <f t="shared" si="233"/>
        <v>0</v>
      </c>
    </row>
    <row r="2492" spans="1:20" x14ac:dyDescent="0.3">
      <c r="A2492" s="3">
        <f t="shared" si="228"/>
        <v>43204</v>
      </c>
      <c r="B2492">
        <v>4</v>
      </c>
      <c r="C2492">
        <v>14</v>
      </c>
      <c r="D2492">
        <v>19</v>
      </c>
      <c r="E2492">
        <v>0</v>
      </c>
      <c r="F2492" s="1">
        <f>VLOOKUP(A2492,Weather!$A$1:$E$366, 5)</f>
        <v>0.43589743589743679</v>
      </c>
      <c r="G2492" s="1">
        <f>VLOOKUP(D2492, Spring!$A$1:$E$25, 2)</f>
        <v>482.300884955752</v>
      </c>
      <c r="H2492" s="1">
        <f>VLOOKUP(D2492, Spring!$A$1:$E$25, 3)</f>
        <v>454.99679692504799</v>
      </c>
      <c r="I2492" s="1">
        <f>VLOOKUP(D2492, Spring!$A$1:$E$25, 5)</f>
        <v>266.52341143686903</v>
      </c>
      <c r="J2492" s="1">
        <f t="shared" si="229"/>
        <v>266.52341143686903</v>
      </c>
      <c r="K2492" s="47">
        <f t="shared" si="230"/>
        <v>4.9861263434581593</v>
      </c>
      <c r="L2492" s="48">
        <f>Solar!K2509/1000*Variables!$B$3</f>
        <v>0.48319999999999996</v>
      </c>
      <c r="M2492" s="1">
        <f>IF(E2492=1, VLOOKUP(D2492, Sheet1!$E$2:$G$26, 2), Sheet1!$G$3)</f>
        <v>0.18618000000000001</v>
      </c>
      <c r="N2492" s="1">
        <f>'Electricity Rates'!$J$3</f>
        <v>0.19270000000000001</v>
      </c>
      <c r="O2492" s="145">
        <f>L2492-K2492</f>
        <v>-4.5029263434581592</v>
      </c>
      <c r="P2492">
        <f t="shared" si="231"/>
        <v>0.96082654638438736</v>
      </c>
      <c r="Q2492">
        <f>IF(O2492&gt;0, IF(Q2491+O2492*Variables!$B$5&lt;Variables!$B$4, Q2491+O2492*Variables!$B$5, Variables!$B$4), IF(Q2491&gt;-O2492, Q2491+O2492/Variables!$B$5, 0))</f>
        <v>95.209652826108339</v>
      </c>
      <c r="R2492">
        <f>IF(O2492&gt;0, 0, IF(Q2491&gt;-O2492, 0, -O2492 - Q2491*Variables!$B$5))</f>
        <v>0</v>
      </c>
      <c r="S2492">
        <f t="shared" si="232"/>
        <v>0</v>
      </c>
      <c r="T2492">
        <f t="shared" si="233"/>
        <v>0</v>
      </c>
    </row>
    <row r="2493" spans="1:20" x14ac:dyDescent="0.3">
      <c r="A2493" s="3">
        <f t="shared" si="228"/>
        <v>43204</v>
      </c>
      <c r="B2493">
        <v>4</v>
      </c>
      <c r="C2493">
        <v>14</v>
      </c>
      <c r="D2493">
        <v>20</v>
      </c>
      <c r="E2493">
        <v>0</v>
      </c>
      <c r="F2493" s="1">
        <f>VLOOKUP(A2493,Weather!$A$1:$E$366, 5)</f>
        <v>0.43589743589743679</v>
      </c>
      <c r="G2493" s="1">
        <f>VLOOKUP(D2493, Spring!$A$1:$E$25, 2)</f>
        <v>415.92920353982299</v>
      </c>
      <c r="H2493" s="1">
        <f>VLOOKUP(D2493, Spring!$A$1:$E$25, 3)</f>
        <v>371.98648067830999</v>
      </c>
      <c r="I2493" s="1">
        <f>VLOOKUP(D2493, Spring!$A$1:$E$25, 5)</f>
        <v>284.25369912476901</v>
      </c>
      <c r="J2493" s="1">
        <f t="shared" si="229"/>
        <v>284.25369912476901</v>
      </c>
      <c r="K2493" s="47">
        <f t="shared" si="230"/>
        <v>5.3178249887708642</v>
      </c>
      <c r="L2493" s="48">
        <f>Solar!K2510/1000*Variables!$B$3</f>
        <v>0</v>
      </c>
      <c r="M2493" s="1">
        <f>IF(E2493=1, VLOOKUP(D2493, Sheet1!$E$2:$G$26, 2), Sheet1!$G$3)</f>
        <v>0.18618000000000001</v>
      </c>
      <c r="N2493" s="1">
        <f>'Electricity Rates'!$J$3</f>
        <v>0.19270000000000001</v>
      </c>
      <c r="O2493" s="145">
        <f>L2493-K2493</f>
        <v>-5.3178249887708642</v>
      </c>
      <c r="P2493">
        <f t="shared" si="231"/>
        <v>1.0247448753361457</v>
      </c>
      <c r="Q2493">
        <f>IF(O2493&gt;0, IF(Q2492+O2493*Variables!$B$5&lt;Variables!$B$4, Q2492+O2493*Variables!$B$5, Variables!$B$4), IF(Q2492&gt;-O2493, Q2492+O2493/Variables!$B$5, 0))</f>
        <v>89.552392199756355</v>
      </c>
      <c r="R2493">
        <f>IF(O2493&gt;0, 0, IF(Q2492&gt;-O2493, 0, -O2493 - Q2492*Variables!$B$5))</f>
        <v>0</v>
      </c>
      <c r="S2493">
        <f t="shared" si="232"/>
        <v>0</v>
      </c>
      <c r="T2493">
        <f t="shared" si="233"/>
        <v>0</v>
      </c>
    </row>
    <row r="2494" spans="1:20" x14ac:dyDescent="0.3">
      <c r="A2494" s="3">
        <f t="shared" si="228"/>
        <v>43204</v>
      </c>
      <c r="B2494">
        <v>4</v>
      </c>
      <c r="C2494">
        <v>14</v>
      </c>
      <c r="D2494">
        <v>21</v>
      </c>
      <c r="E2494">
        <v>0</v>
      </c>
      <c r="F2494" s="1">
        <f>VLOOKUP(A2494,Weather!$A$1:$E$366, 5)</f>
        <v>0.43589743589743679</v>
      </c>
      <c r="G2494" s="1">
        <f>VLOOKUP(D2494, Spring!$A$1:$E$25, 2)</f>
        <v>371.68141592920301</v>
      </c>
      <c r="H2494" s="1">
        <f>VLOOKUP(D2494, Spring!$A$1:$E$25, 3)</f>
        <v>318.10538116591903</v>
      </c>
      <c r="I2494" s="1">
        <f>VLOOKUP(D2494, Spring!$A$1:$E$25, 5)</f>
        <v>271.28223242670401</v>
      </c>
      <c r="J2494" s="1">
        <f t="shared" si="229"/>
        <v>271.28223242670401</v>
      </c>
      <c r="K2494" s="47">
        <f t="shared" si="230"/>
        <v>5.0751544801358959</v>
      </c>
      <c r="L2494" s="48">
        <f>Solar!K2511/1000*Variables!$B$3</f>
        <v>0</v>
      </c>
      <c r="M2494" s="1">
        <f>IF(E2494=1, VLOOKUP(D2494, Sheet1!$E$2:$G$26, 2), Sheet1!$G$3)</f>
        <v>0.18618000000000001</v>
      </c>
      <c r="N2494" s="1">
        <f>'Electricity Rates'!$J$3</f>
        <v>0.19270000000000001</v>
      </c>
      <c r="O2494" s="145">
        <f>L2494-K2494</f>
        <v>-5.0751544801358959</v>
      </c>
      <c r="P2494">
        <f t="shared" si="231"/>
        <v>0.97798226832218715</v>
      </c>
      <c r="Q2494">
        <f>IF(O2494&gt;0, IF(Q2493+O2494*Variables!$B$5&lt;Variables!$B$4, Q2493+O2494*Variables!$B$5, Variables!$B$4), IF(Q2493&gt;-O2494, Q2493+O2494/Variables!$B$5, 0))</f>
        <v>84.153291688973482</v>
      </c>
      <c r="R2494">
        <f>IF(O2494&gt;0, 0, IF(Q2493&gt;-O2494, 0, -O2494 - Q2493*Variables!$B$5))</f>
        <v>0</v>
      </c>
      <c r="S2494">
        <f t="shared" si="232"/>
        <v>0</v>
      </c>
      <c r="T2494">
        <f t="shared" si="233"/>
        <v>0</v>
      </c>
    </row>
    <row r="2495" spans="1:20" x14ac:dyDescent="0.3">
      <c r="A2495" s="3">
        <f t="shared" si="228"/>
        <v>43204</v>
      </c>
      <c r="B2495">
        <v>4</v>
      </c>
      <c r="C2495">
        <v>14</v>
      </c>
      <c r="D2495">
        <v>22</v>
      </c>
      <c r="E2495">
        <v>0</v>
      </c>
      <c r="F2495" s="1">
        <f>VLOOKUP(A2495,Weather!$A$1:$E$366, 5)</f>
        <v>0.43589743589743679</v>
      </c>
      <c r="G2495" s="1">
        <f>VLOOKUP(D2495, Spring!$A$1:$E$25, 2)</f>
        <v>345.13274336283098</v>
      </c>
      <c r="H2495" s="1">
        <f>VLOOKUP(D2495, Spring!$A$1:$E$25, 3)</f>
        <v>289.79820627802701</v>
      </c>
      <c r="I2495" s="1">
        <f>VLOOKUP(D2495, Spring!$A$1:$E$25, 5)</f>
        <v>275.85953137878198</v>
      </c>
      <c r="J2495" s="1">
        <f t="shared" si="229"/>
        <v>275.85953137878198</v>
      </c>
      <c r="K2495" s="47">
        <f t="shared" si="230"/>
        <v>5.1607866981980806</v>
      </c>
      <c r="L2495" s="48">
        <f>Solar!K2512/1000*Variables!$B$3</f>
        <v>0</v>
      </c>
      <c r="M2495" s="1">
        <f>IF(E2495=1, VLOOKUP(D2495, Sheet1!$E$2:$G$26, 2), Sheet1!$G$3)</f>
        <v>0.18618000000000001</v>
      </c>
      <c r="N2495" s="1">
        <f>'Electricity Rates'!$J$3</f>
        <v>0.19270000000000001</v>
      </c>
      <c r="O2495" s="145">
        <f>L2495-K2495</f>
        <v>-5.1607866981980806</v>
      </c>
      <c r="P2495">
        <f t="shared" si="231"/>
        <v>0.9944835967427702</v>
      </c>
      <c r="Q2495">
        <f>IF(O2495&gt;0, IF(Q2494+O2495*Variables!$B$5&lt;Variables!$B$4, Q2494+O2495*Variables!$B$5, Variables!$B$4), IF(Q2494&gt;-O2495, Q2494+O2495/Variables!$B$5, 0))</f>
        <v>78.663093073869135</v>
      </c>
      <c r="R2495">
        <f>IF(O2495&gt;0, 0, IF(Q2494&gt;-O2495, 0, -O2495 - Q2494*Variables!$B$5))</f>
        <v>0</v>
      </c>
      <c r="S2495">
        <f t="shared" si="232"/>
        <v>0</v>
      </c>
      <c r="T2495">
        <f t="shared" si="233"/>
        <v>0</v>
      </c>
    </row>
    <row r="2496" spans="1:20" x14ac:dyDescent="0.3">
      <c r="A2496" s="3">
        <f t="shared" si="228"/>
        <v>43204</v>
      </c>
      <c r="B2496">
        <v>4</v>
      </c>
      <c r="C2496">
        <v>14</v>
      </c>
      <c r="D2496">
        <v>23</v>
      </c>
      <c r="E2496">
        <v>0</v>
      </c>
      <c r="F2496" s="1">
        <f>VLOOKUP(A2496,Weather!$A$1:$E$366, 5)</f>
        <v>0.43589743589743679</v>
      </c>
      <c r="G2496" s="1">
        <f>VLOOKUP(D2496, Spring!$A$1:$E$25, 2)</f>
        <v>318.58407079646003</v>
      </c>
      <c r="H2496" s="1">
        <f>VLOOKUP(D2496, Spring!$A$1:$E$25, 3)</f>
        <v>270.57975656630401</v>
      </c>
      <c r="I2496" s="1">
        <f>VLOOKUP(D2496, Spring!$A$1:$E$25, 5)</f>
        <v>271.64527650221697</v>
      </c>
      <c r="J2496" s="1">
        <f t="shared" si="229"/>
        <v>271.64527650221697</v>
      </c>
      <c r="K2496" s="47">
        <f t="shared" si="230"/>
        <v>5.0819463173669766</v>
      </c>
      <c r="L2496" s="48">
        <f>Solar!K2513/1000*Variables!$B$3</f>
        <v>0</v>
      </c>
      <c r="M2496" s="1">
        <f>IF(E2496=1, VLOOKUP(D2496, Sheet1!$E$2:$G$26, 2), Sheet1!$G$3)</f>
        <v>0.18618000000000001</v>
      </c>
      <c r="N2496" s="1">
        <f>'Electricity Rates'!$J$3</f>
        <v>0.19270000000000001</v>
      </c>
      <c r="O2496" s="145">
        <f>L2496-K2496</f>
        <v>-5.0819463173669766</v>
      </c>
      <c r="P2496">
        <f t="shared" si="231"/>
        <v>0.97929105535661642</v>
      </c>
      <c r="Q2496">
        <f>IF(O2496&gt;0, IF(Q2495+O2496*Variables!$B$5&lt;Variables!$B$4, Q2495+O2496*Variables!$B$5, Variables!$B$4), IF(Q2495&gt;-O2496, Q2495+O2496/Variables!$B$5, 0))</f>
        <v>73.256767204329805</v>
      </c>
      <c r="R2496">
        <f>IF(O2496&gt;0, 0, IF(Q2495&gt;-O2496, 0, -O2496 - Q2495*Variables!$B$5))</f>
        <v>0</v>
      </c>
      <c r="S2496">
        <f t="shared" si="232"/>
        <v>0</v>
      </c>
      <c r="T2496">
        <f t="shared" si="233"/>
        <v>0</v>
      </c>
    </row>
    <row r="2497" spans="1:20" x14ac:dyDescent="0.3">
      <c r="A2497" s="3">
        <f t="shared" si="228"/>
        <v>43204</v>
      </c>
      <c r="B2497">
        <v>4</v>
      </c>
      <c r="C2497">
        <v>14</v>
      </c>
      <c r="D2497">
        <v>24</v>
      </c>
      <c r="E2497">
        <v>0</v>
      </c>
      <c r="F2497" s="1">
        <f>VLOOKUP(A2497,Weather!$A$1:$E$366, 5)</f>
        <v>0.43589743589743679</v>
      </c>
      <c r="G2497" s="1">
        <f>VLOOKUP(D2497, Spring!$A$1:$E$25, 2)</f>
        <v>287.61061946902601</v>
      </c>
      <c r="H2497" s="1">
        <f>VLOOKUP(D2497, Spring!$A$1:$E$25, 3)</f>
        <v>251.20115310698301</v>
      </c>
      <c r="I2497" s="1">
        <f>VLOOKUP(D2497, Spring!$A$1:$E$25, 5)</f>
        <v>267.465363632795</v>
      </c>
      <c r="J2497" s="1">
        <f t="shared" si="229"/>
        <v>267.465363632795</v>
      </c>
      <c r="K2497" s="47">
        <f t="shared" si="230"/>
        <v>5.0037484076252969</v>
      </c>
      <c r="L2497" s="48">
        <f>Solar!K2514/1000*Variables!$B$3</f>
        <v>0</v>
      </c>
      <c r="M2497" s="1">
        <f>IF(E2497=1, VLOOKUP(D2497, Sheet1!$E$2:$G$26, 2), Sheet1!$G$3)</f>
        <v>0.18618000000000001</v>
      </c>
      <c r="N2497" s="1">
        <f>'Electricity Rates'!$J$3</f>
        <v>0.19270000000000001</v>
      </c>
      <c r="O2497" s="145">
        <f>L2497-K2497</f>
        <v>-5.0037484076252969</v>
      </c>
      <c r="P2497">
        <f t="shared" si="231"/>
        <v>0.96422231814939474</v>
      </c>
      <c r="Q2497">
        <f>IF(O2497&gt;0, IF(Q2496+O2497*Variables!$B$5&lt;Variables!$B$4, Q2496+O2497*Variables!$B$5, Variables!$B$4), IF(Q2496&gt;-O2497, Q2496+O2497/Variables!$B$5, 0))</f>
        <v>67.933630600473109</v>
      </c>
      <c r="R2497">
        <f>IF(O2497&gt;0, 0, IF(Q2496&gt;-O2497, 0, -O2497 - Q2496*Variables!$B$5))</f>
        <v>0</v>
      </c>
      <c r="S2497">
        <f t="shared" si="232"/>
        <v>0</v>
      </c>
      <c r="T2497">
        <f t="shared" si="233"/>
        <v>0</v>
      </c>
    </row>
    <row r="2498" spans="1:20" x14ac:dyDescent="0.3">
      <c r="A2498" s="3">
        <f t="shared" si="228"/>
        <v>43205</v>
      </c>
      <c r="B2498">
        <v>4</v>
      </c>
      <c r="C2498">
        <v>15</v>
      </c>
      <c r="D2498">
        <v>1</v>
      </c>
      <c r="E2498">
        <v>0</v>
      </c>
      <c r="F2498" s="1">
        <f>VLOOKUP(A2498,Weather!$A$1:$E$366, 5)</f>
        <v>0.43589743589743679</v>
      </c>
      <c r="G2498" s="1">
        <f>VLOOKUP(D2498, Spring!$A$1:$E$25, 2)</f>
        <v>284.91351697629602</v>
      </c>
      <c r="H2498" s="1">
        <f>VLOOKUP(D2498, Spring!$A$1:$E$25, 3)</f>
        <v>272.00797092955099</v>
      </c>
      <c r="I2498" s="1">
        <f>VLOOKUP(D2498, Spring!$A$1:$E$25, 5)</f>
        <v>272.01322657875102</v>
      </c>
      <c r="J2498" s="1">
        <f t="shared" si="229"/>
        <v>272.01322657875102</v>
      </c>
      <c r="K2498" s="47">
        <f t="shared" si="230"/>
        <v>5.0888299361822726</v>
      </c>
      <c r="L2498" s="48">
        <f>Solar!K2515/1000*Variables!$B$3</f>
        <v>0</v>
      </c>
      <c r="M2498" s="1">
        <f>IF(E2498=1, VLOOKUP(D2498, Sheet1!$E$2:$G$26, 2), Sheet1!$G$3)</f>
        <v>0.18618000000000001</v>
      </c>
      <c r="N2498" s="1">
        <f>'Electricity Rates'!$J$3</f>
        <v>0.19270000000000001</v>
      </c>
      <c r="O2498" s="145">
        <f>L2498-K2498</f>
        <v>-5.0888299361822726</v>
      </c>
      <c r="P2498">
        <f t="shared" si="231"/>
        <v>0.98061752870232399</v>
      </c>
      <c r="Q2498">
        <f>IF(O2498&gt;0, IF(Q2497+O2498*Variables!$B$5&lt;Variables!$B$4, Q2497+O2498*Variables!$B$5, Variables!$B$4), IF(Q2497&gt;-O2498, Q2497+O2498/Variables!$B$5, 0))</f>
        <v>62.519981732194097</v>
      </c>
      <c r="R2498">
        <f>IF(O2498&gt;0, 0, IF(Q2497&gt;-O2498, 0, -O2498 - Q2497*Variables!$B$5))</f>
        <v>0</v>
      </c>
      <c r="S2498">
        <f t="shared" si="232"/>
        <v>0</v>
      </c>
      <c r="T2498">
        <f t="shared" si="233"/>
        <v>0</v>
      </c>
    </row>
    <row r="2499" spans="1:20" x14ac:dyDescent="0.3">
      <c r="A2499" s="3">
        <f t="shared" ref="A2499:A2562" si="234">DATE(2018, B2499, C2499)</f>
        <v>43205</v>
      </c>
      <c r="B2499">
        <v>4</v>
      </c>
      <c r="C2499">
        <v>15</v>
      </c>
      <c r="D2499">
        <v>2</v>
      </c>
      <c r="E2499">
        <v>0</v>
      </c>
      <c r="F2499" s="1">
        <f>VLOOKUP(A2499,Weather!$A$1:$E$366, 5)</f>
        <v>0.43589743589743679</v>
      </c>
      <c r="G2499" s="1">
        <f>VLOOKUP(D2499, Spring!$A$1:$E$25, 2)</f>
        <v>283.47213324791699</v>
      </c>
      <c r="H2499" s="1">
        <f>VLOOKUP(D2499, Spring!$A$1:$E$25, 3)</f>
        <v>272.193568553901</v>
      </c>
      <c r="I2499" s="1">
        <f>VLOOKUP(D2499, Spring!$A$1:$E$25, 5)</f>
        <v>263.43263079398702</v>
      </c>
      <c r="J2499" s="1">
        <f t="shared" ref="J2499:J2562" si="235">IF(E2499=0, I2499, H2499 + (G2499-H2499)*F2499)</f>
        <v>263.43263079398702</v>
      </c>
      <c r="K2499" s="47">
        <f t="shared" ref="K2499:K2562" si="236">J2499*1000/53453</f>
        <v>4.928303945409743</v>
      </c>
      <c r="L2499" s="48">
        <f>Solar!K2516/1000*Variables!$B$3</f>
        <v>0</v>
      </c>
      <c r="M2499" s="1">
        <f>IF(E2499=1, VLOOKUP(D2499, Sheet1!$E$2:$G$26, 2), Sheet1!$G$3)</f>
        <v>0.18618000000000001</v>
      </c>
      <c r="N2499" s="1">
        <f>'Electricity Rates'!$J$3</f>
        <v>0.19270000000000001</v>
      </c>
      <c r="O2499" s="145">
        <f>L2499-K2499</f>
        <v>-4.928303945409743</v>
      </c>
      <c r="P2499">
        <f t="shared" ref="P2499:P2562" si="237">N2499*K2499</f>
        <v>0.94968417028045748</v>
      </c>
      <c r="Q2499">
        <f>IF(O2499&gt;0, IF(Q2498+O2499*Variables!$B$5&lt;Variables!$B$4, Q2498+O2499*Variables!$B$5, Variables!$B$4), IF(Q2498&gt;-O2499, Q2498+O2499/Variables!$B$5, 0))</f>
        <v>57.277105194524154</v>
      </c>
      <c r="R2499">
        <f>IF(O2499&gt;0, 0, IF(Q2498&gt;-O2499, 0, -O2499 - Q2498*Variables!$B$5))</f>
        <v>0</v>
      </c>
      <c r="S2499">
        <f t="shared" ref="S2499:S2562" si="238">R2499*M2499</f>
        <v>0</v>
      </c>
      <c r="T2499">
        <f t="shared" ref="T2499:T2562" si="239">IF(AND(R2499&gt;0, M2499&gt;0.3), 1, 0)</f>
        <v>0</v>
      </c>
    </row>
    <row r="2500" spans="1:20" x14ac:dyDescent="0.3">
      <c r="A2500" s="3">
        <f t="shared" si="234"/>
        <v>43205</v>
      </c>
      <c r="B2500">
        <v>4</v>
      </c>
      <c r="C2500">
        <v>15</v>
      </c>
      <c r="D2500">
        <v>3</v>
      </c>
      <c r="E2500">
        <v>0</v>
      </c>
      <c r="F2500" s="1">
        <f>VLOOKUP(A2500,Weather!$A$1:$E$366, 5)</f>
        <v>0.43589743589743679</v>
      </c>
      <c r="G2500" s="1">
        <f>VLOOKUP(D2500, Spring!$A$1:$E$25, 2)</f>
        <v>282.03074951953801</v>
      </c>
      <c r="H2500" s="1">
        <f>VLOOKUP(D2500, Spring!$A$1:$E$25, 3)</f>
        <v>263.612120501699</v>
      </c>
      <c r="I2500" s="1">
        <f>VLOOKUP(D2500, Spring!$A$1:$E$25, 5)</f>
        <v>268.00502374504498</v>
      </c>
      <c r="J2500" s="1">
        <f t="shared" si="235"/>
        <v>268.00502374504498</v>
      </c>
      <c r="K2500" s="47">
        <f t="shared" si="236"/>
        <v>5.0138443818877336</v>
      </c>
      <c r="L2500" s="48">
        <f>Solar!K2517/1000*Variables!$B$3</f>
        <v>0</v>
      </c>
      <c r="M2500" s="1">
        <f>IF(E2500=1, VLOOKUP(D2500, Sheet1!$E$2:$G$26, 2), Sheet1!$G$3)</f>
        <v>0.18618000000000001</v>
      </c>
      <c r="N2500" s="1">
        <f>'Electricity Rates'!$J$3</f>
        <v>0.19270000000000001</v>
      </c>
      <c r="O2500" s="145">
        <f>L2500-K2500</f>
        <v>-5.0138443818877336</v>
      </c>
      <c r="P2500">
        <f t="shared" si="237"/>
        <v>0.96616781238976635</v>
      </c>
      <c r="Q2500">
        <f>IF(O2500&gt;0, IF(Q2499+O2500*Variables!$B$5&lt;Variables!$B$4, Q2499+O2500*Variables!$B$5, Variables!$B$4), IF(Q2499&gt;-O2500, Q2499+O2500/Variables!$B$5, 0))</f>
        <v>51.943228192515924</v>
      </c>
      <c r="R2500">
        <f>IF(O2500&gt;0, 0, IF(Q2499&gt;-O2500, 0, -O2500 - Q2499*Variables!$B$5))</f>
        <v>0</v>
      </c>
      <c r="S2500">
        <f t="shared" si="238"/>
        <v>0</v>
      </c>
      <c r="T2500">
        <f t="shared" si="239"/>
        <v>0</v>
      </c>
    </row>
    <row r="2501" spans="1:20" x14ac:dyDescent="0.3">
      <c r="A2501" s="3">
        <f t="shared" si="234"/>
        <v>43205</v>
      </c>
      <c r="B2501">
        <v>4</v>
      </c>
      <c r="C2501">
        <v>15</v>
      </c>
      <c r="D2501">
        <v>4</v>
      </c>
      <c r="E2501">
        <v>0</v>
      </c>
      <c r="F2501" s="1">
        <f>VLOOKUP(A2501,Weather!$A$1:$E$366, 5)</f>
        <v>0.43589743589743679</v>
      </c>
      <c r="G2501" s="1">
        <f>VLOOKUP(D2501, Spring!$A$1:$E$25, 2)</f>
        <v>287.61061946902601</v>
      </c>
      <c r="H2501" s="1">
        <f>VLOOKUP(D2501, Spring!$A$1:$E$25, 3)</f>
        <v>280.54932735425899</v>
      </c>
      <c r="I2501" s="1">
        <f>VLOOKUP(D2501, Spring!$A$1:$E$25, 5)</f>
        <v>263.81039287256101</v>
      </c>
      <c r="J2501" s="1">
        <f t="shared" si="235"/>
        <v>263.81039287256101</v>
      </c>
      <c r="K2501" s="47">
        <f t="shared" si="236"/>
        <v>4.93537112739343</v>
      </c>
      <c r="L2501" s="48">
        <f>Solar!K2518/1000*Variables!$B$3</f>
        <v>0</v>
      </c>
      <c r="M2501" s="1">
        <f>IF(E2501=1, VLOOKUP(D2501, Sheet1!$E$2:$G$26, 2), Sheet1!$G$3)</f>
        <v>0.18618000000000001</v>
      </c>
      <c r="N2501" s="1">
        <f>'Electricity Rates'!$J$3</f>
        <v>0.19270000000000001</v>
      </c>
      <c r="O2501" s="145">
        <f>L2501-K2501</f>
        <v>-4.93537112739343</v>
      </c>
      <c r="P2501">
        <f t="shared" si="237"/>
        <v>0.95104601624871399</v>
      </c>
      <c r="Q2501">
        <f>IF(O2501&gt;0, IF(Q2500+O2501*Variables!$B$5&lt;Variables!$B$4, Q2500+O2501*Variables!$B$5, Variables!$B$4), IF(Q2500&gt;-O2501, Q2500+O2501/Variables!$B$5, 0))</f>
        <v>46.692833376139937</v>
      </c>
      <c r="R2501">
        <f>IF(O2501&gt;0, 0, IF(Q2500&gt;-O2501, 0, -O2501 - Q2500*Variables!$B$5))</f>
        <v>0</v>
      </c>
      <c r="S2501">
        <f t="shared" si="238"/>
        <v>0</v>
      </c>
      <c r="T2501">
        <f t="shared" si="239"/>
        <v>0</v>
      </c>
    </row>
    <row r="2502" spans="1:20" x14ac:dyDescent="0.3">
      <c r="A2502" s="3">
        <f t="shared" si="234"/>
        <v>43205</v>
      </c>
      <c r="B2502">
        <v>4</v>
      </c>
      <c r="C2502">
        <v>15</v>
      </c>
      <c r="D2502">
        <v>5</v>
      </c>
      <c r="E2502">
        <v>0</v>
      </c>
      <c r="F2502" s="1">
        <f>VLOOKUP(A2502,Weather!$A$1:$E$366, 5)</f>
        <v>0.43589743589743679</v>
      </c>
      <c r="G2502" s="1">
        <f>VLOOKUP(D2502, Spring!$A$1:$E$25, 2)</f>
        <v>318.58407079646003</v>
      </c>
      <c r="H2502" s="1">
        <f>VLOOKUP(D2502, Spring!$A$1:$E$25, 3)</f>
        <v>296.96508648302301</v>
      </c>
      <c r="I2502" s="1">
        <f>VLOOKUP(D2502, Spring!$A$1:$E$25, 5)</f>
        <v>263.982102908277</v>
      </c>
      <c r="J2502" s="1">
        <f t="shared" si="235"/>
        <v>263.982102908277</v>
      </c>
      <c r="K2502" s="47">
        <f t="shared" si="236"/>
        <v>4.9385834828405706</v>
      </c>
      <c r="L2502" s="48">
        <f>Solar!K2519/1000*Variables!$B$3</f>
        <v>0</v>
      </c>
      <c r="M2502" s="1">
        <f>IF(E2502=1, VLOOKUP(D2502, Sheet1!$E$2:$G$26, 2), Sheet1!$G$3)</f>
        <v>0.18618000000000001</v>
      </c>
      <c r="N2502" s="1">
        <f>'Electricity Rates'!$J$3</f>
        <v>0.19270000000000001</v>
      </c>
      <c r="O2502" s="145">
        <f>L2502-K2502</f>
        <v>-4.9385834828405706</v>
      </c>
      <c r="P2502">
        <f t="shared" si="237"/>
        <v>0.95166503714337802</v>
      </c>
      <c r="Q2502">
        <f>IF(O2502&gt;0, IF(Q2501+O2502*Variables!$B$5&lt;Variables!$B$4, Q2501+O2502*Variables!$B$5, Variables!$B$4), IF(Q2501&gt;-O2502, Q2501+O2502/Variables!$B$5, 0))</f>
        <v>41.439021160352098</v>
      </c>
      <c r="R2502">
        <f>IF(O2502&gt;0, 0, IF(Q2501&gt;-O2502, 0, -O2502 - Q2501*Variables!$B$5))</f>
        <v>0</v>
      </c>
      <c r="S2502">
        <f t="shared" si="238"/>
        <v>0</v>
      </c>
      <c r="T2502">
        <f t="shared" si="239"/>
        <v>0</v>
      </c>
    </row>
    <row r="2503" spans="1:20" x14ac:dyDescent="0.3">
      <c r="A2503" s="3">
        <f t="shared" si="234"/>
        <v>43205</v>
      </c>
      <c r="B2503">
        <v>4</v>
      </c>
      <c r="C2503">
        <v>15</v>
      </c>
      <c r="D2503">
        <v>6</v>
      </c>
      <c r="E2503">
        <v>0</v>
      </c>
      <c r="F2503" s="1">
        <f>VLOOKUP(A2503,Weather!$A$1:$E$366, 5)</f>
        <v>0.43589743589743679</v>
      </c>
      <c r="G2503" s="1">
        <f>VLOOKUP(D2503, Spring!$A$1:$E$25, 2)</f>
        <v>389.38053097345102</v>
      </c>
      <c r="H2503" s="1">
        <f>VLOOKUP(D2503, Spring!$A$1:$E$25, 3)</f>
        <v>340.20659833439998</v>
      </c>
      <c r="I2503" s="1">
        <f>VLOOKUP(D2503, Spring!$A$1:$E$25, 5)</f>
        <v>264.16853094705402</v>
      </c>
      <c r="J2503" s="1">
        <f t="shared" si="235"/>
        <v>264.16853094705402</v>
      </c>
      <c r="K2503" s="47">
        <f t="shared" si="236"/>
        <v>4.9420711830403166</v>
      </c>
      <c r="L2503" s="48">
        <f>Solar!K2520/1000*Variables!$B$3</f>
        <v>0</v>
      </c>
      <c r="M2503" s="1">
        <f>IF(E2503=1, VLOOKUP(D2503, Sheet1!$E$2:$G$26, 2), Sheet1!$G$3)</f>
        <v>0.18618000000000001</v>
      </c>
      <c r="N2503" s="1">
        <f>'Electricity Rates'!$J$3</f>
        <v>0.19270000000000001</v>
      </c>
      <c r="O2503" s="145">
        <f>L2503-K2503</f>
        <v>-4.9420711830403166</v>
      </c>
      <c r="P2503">
        <f t="shared" si="237"/>
        <v>0.95233711697186907</v>
      </c>
      <c r="Q2503">
        <f>IF(O2503&gt;0, IF(Q2502+O2503*Variables!$B$5&lt;Variables!$B$4, Q2502+O2503*Variables!$B$5, Variables!$B$4), IF(Q2502&gt;-O2503, Q2502+O2503/Variables!$B$5, 0))</f>
        <v>36.181498625202828</v>
      </c>
      <c r="R2503">
        <f>IF(O2503&gt;0, 0, IF(Q2502&gt;-O2503, 0, -O2503 - Q2502*Variables!$B$5))</f>
        <v>0</v>
      </c>
      <c r="S2503">
        <f t="shared" si="238"/>
        <v>0</v>
      </c>
      <c r="T2503">
        <f t="shared" si="239"/>
        <v>0</v>
      </c>
    </row>
    <row r="2504" spans="1:20" x14ac:dyDescent="0.3">
      <c r="A2504" s="3">
        <f t="shared" si="234"/>
        <v>43205</v>
      </c>
      <c r="B2504">
        <v>4</v>
      </c>
      <c r="C2504">
        <v>15</v>
      </c>
      <c r="D2504">
        <v>7</v>
      </c>
      <c r="E2504">
        <v>0</v>
      </c>
      <c r="F2504" s="1">
        <f>VLOOKUP(A2504,Weather!$A$1:$E$366, 5)</f>
        <v>0.43589743589743679</v>
      </c>
      <c r="G2504" s="1">
        <f>VLOOKUP(D2504, Spring!$A$1:$E$25, 2)</f>
        <v>623.89380530973403</v>
      </c>
      <c r="H2504" s="1">
        <f>VLOOKUP(D2504, Spring!$A$1:$E$25, 3)</f>
        <v>374.47950032030701</v>
      </c>
      <c r="I2504" s="1">
        <f>VLOOKUP(D2504, Spring!$A$1:$E$25, 5)</f>
        <v>251.18725224694799</v>
      </c>
      <c r="J2504" s="1">
        <f t="shared" si="235"/>
        <v>251.18725224694799</v>
      </c>
      <c r="K2504" s="47">
        <f t="shared" si="236"/>
        <v>4.699217111236937</v>
      </c>
      <c r="L2504" s="48">
        <f>Solar!K2521/1000*Variables!$B$3</f>
        <v>2.67075</v>
      </c>
      <c r="M2504" s="1">
        <f>IF(E2504=1, VLOOKUP(D2504, Sheet1!$E$2:$G$26, 2), Sheet1!$G$3)</f>
        <v>0.18618000000000001</v>
      </c>
      <c r="N2504" s="1">
        <f>'Electricity Rates'!$J$3</f>
        <v>0.19270000000000001</v>
      </c>
      <c r="O2504" s="145">
        <f>L2504-K2504</f>
        <v>-2.028467111236937</v>
      </c>
      <c r="P2504">
        <f t="shared" si="237"/>
        <v>0.90553913733535785</v>
      </c>
      <c r="Q2504">
        <f>IF(O2504&gt;0, IF(Q2503+O2504*Variables!$B$5&lt;Variables!$B$4, Q2503+O2504*Variables!$B$5, Variables!$B$4), IF(Q2503&gt;-O2504, Q2503+O2504/Variables!$B$5, 0))</f>
        <v>34.023554889844384</v>
      </c>
      <c r="R2504">
        <f>IF(O2504&gt;0, 0, IF(Q2503&gt;-O2504, 0, -O2504 - Q2503*Variables!$B$5))</f>
        <v>0</v>
      </c>
      <c r="S2504">
        <f t="shared" si="238"/>
        <v>0</v>
      </c>
      <c r="T2504">
        <f t="shared" si="239"/>
        <v>0</v>
      </c>
    </row>
    <row r="2505" spans="1:20" x14ac:dyDescent="0.3">
      <c r="A2505" s="3">
        <f t="shared" si="234"/>
        <v>43205</v>
      </c>
      <c r="B2505">
        <v>4</v>
      </c>
      <c r="C2505">
        <v>15</v>
      </c>
      <c r="D2505">
        <v>8</v>
      </c>
      <c r="E2505">
        <v>0</v>
      </c>
      <c r="F2505" s="1">
        <f>VLOOKUP(A2505,Weather!$A$1:$E$366, 5)</f>
        <v>0.43589743589743679</v>
      </c>
      <c r="G2505" s="1">
        <f>VLOOKUP(D2505, Spring!$A$1:$E$25, 2)</f>
        <v>871.68141592920301</v>
      </c>
      <c r="H2505" s="1">
        <f>VLOOKUP(D2505, Spring!$A$1:$E$25, 3)</f>
        <v>578.35522101217202</v>
      </c>
      <c r="I2505" s="1">
        <f>VLOOKUP(D2505, Spring!$A$1:$E$25, 5)</f>
        <v>268.91753993484798</v>
      </c>
      <c r="J2505" s="1">
        <f t="shared" si="235"/>
        <v>268.91753993484798</v>
      </c>
      <c r="K2505" s="47">
        <f t="shared" si="236"/>
        <v>5.030915756549641</v>
      </c>
      <c r="L2505" s="48">
        <f>Solar!K2522/1000*Variables!$B$3</f>
        <v>9.065199999999999</v>
      </c>
      <c r="M2505" s="1">
        <f>IF(E2505=1, VLOOKUP(D2505, Sheet1!$E$2:$G$26, 2), Sheet1!$G$3)</f>
        <v>0.18618000000000001</v>
      </c>
      <c r="N2505" s="1">
        <f>'Electricity Rates'!$J$3</f>
        <v>0.19270000000000001</v>
      </c>
      <c r="O2505" s="145">
        <f>L2505-K2505</f>
        <v>4.0342842434503581</v>
      </c>
      <c r="P2505">
        <f t="shared" si="237"/>
        <v>0.96945746628711582</v>
      </c>
      <c r="Q2505">
        <f>IF(O2505&gt;0, IF(Q2504+O2505*Variables!$B$5&lt;Variables!$B$4, Q2504+O2505*Variables!$B$5, Variables!$B$4), IF(Q2504&gt;-O2505, Q2504+O2505/Variables!$B$5, 0))</f>
        <v>37.815782078687718</v>
      </c>
      <c r="R2505">
        <f>IF(O2505&gt;0, 0, IF(Q2504&gt;-O2505, 0, -O2505 - Q2504*Variables!$B$5))</f>
        <v>0</v>
      </c>
      <c r="S2505">
        <f t="shared" si="238"/>
        <v>0</v>
      </c>
      <c r="T2505">
        <f t="shared" si="239"/>
        <v>0</v>
      </c>
    </row>
    <row r="2506" spans="1:20" x14ac:dyDescent="0.3">
      <c r="A2506" s="3">
        <f t="shared" si="234"/>
        <v>43205</v>
      </c>
      <c r="B2506">
        <v>4</v>
      </c>
      <c r="C2506">
        <v>15</v>
      </c>
      <c r="D2506">
        <v>9</v>
      </c>
      <c r="E2506">
        <v>0</v>
      </c>
      <c r="F2506" s="1">
        <f>VLOOKUP(A2506,Weather!$A$1:$E$366, 5)</f>
        <v>0.43589743589743679</v>
      </c>
      <c r="G2506" s="1">
        <f>VLOOKUP(D2506, Spring!$A$1:$E$25, 2)</f>
        <v>1137.1681415929199</v>
      </c>
      <c r="H2506" s="1">
        <f>VLOOKUP(D2506, Spring!$A$1:$E$25, 3)</f>
        <v>786.77530429212004</v>
      </c>
      <c r="I2506" s="1">
        <f>VLOOKUP(D2506, Spring!$A$1:$E$25, 5)</f>
        <v>317.33977000667198</v>
      </c>
      <c r="J2506" s="1">
        <f t="shared" si="235"/>
        <v>317.33977000667198</v>
      </c>
      <c r="K2506" s="47">
        <f t="shared" si="236"/>
        <v>5.9367999926416095</v>
      </c>
      <c r="L2506" s="48">
        <f>Solar!K2523/1000*Variables!$B$3</f>
        <v>22.319700000000001</v>
      </c>
      <c r="M2506" s="1">
        <f>IF(E2506=1, VLOOKUP(D2506, Sheet1!$E$2:$G$26, 2), Sheet1!$G$3)</f>
        <v>0.18618000000000001</v>
      </c>
      <c r="N2506" s="1">
        <f>'Electricity Rates'!$J$3</f>
        <v>0.19270000000000001</v>
      </c>
      <c r="O2506" s="145">
        <f>L2506-K2506</f>
        <v>16.382900007358391</v>
      </c>
      <c r="P2506">
        <f t="shared" si="237"/>
        <v>1.1440213585820382</v>
      </c>
      <c r="Q2506">
        <f>IF(O2506&gt;0, IF(Q2505+O2506*Variables!$B$5&lt;Variables!$B$4, Q2505+O2506*Variables!$B$5, Variables!$B$4), IF(Q2505&gt;-O2506, Q2505+O2506/Variables!$B$5, 0))</f>
        <v>53.215708085604604</v>
      </c>
      <c r="R2506">
        <f>IF(O2506&gt;0, 0, IF(Q2505&gt;-O2506, 0, -O2506 - Q2505*Variables!$B$5))</f>
        <v>0</v>
      </c>
      <c r="S2506">
        <f t="shared" si="238"/>
        <v>0</v>
      </c>
      <c r="T2506">
        <f t="shared" si="239"/>
        <v>0</v>
      </c>
    </row>
    <row r="2507" spans="1:20" x14ac:dyDescent="0.3">
      <c r="A2507" s="3">
        <f t="shared" si="234"/>
        <v>43205</v>
      </c>
      <c r="B2507">
        <v>4</v>
      </c>
      <c r="C2507">
        <v>15</v>
      </c>
      <c r="D2507">
        <v>10</v>
      </c>
      <c r="E2507">
        <v>0</v>
      </c>
      <c r="F2507" s="1">
        <f>VLOOKUP(A2507,Weather!$A$1:$E$366, 5)</f>
        <v>0.43589743589743679</v>
      </c>
      <c r="G2507" s="1">
        <f>VLOOKUP(D2507, Spring!$A$1:$E$25, 2)</f>
        <v>1207.9646017699099</v>
      </c>
      <c r="H2507" s="1">
        <f>VLOOKUP(D2507, Spring!$A$1:$E$25, 3)</f>
        <v>923.64670083279998</v>
      </c>
      <c r="I2507" s="1">
        <f>VLOOKUP(D2507, Spring!$A$1:$E$25, 5)</f>
        <v>339.44621060481097</v>
      </c>
      <c r="J2507" s="1">
        <f t="shared" si="235"/>
        <v>339.44621060481097</v>
      </c>
      <c r="K2507" s="47">
        <f t="shared" si="236"/>
        <v>6.3503678110641308</v>
      </c>
      <c r="L2507" s="48">
        <f>Solar!K2524/1000*Variables!$B$3</f>
        <v>30.904799999999998</v>
      </c>
      <c r="M2507" s="1">
        <f>IF(E2507=1, VLOOKUP(D2507, Sheet1!$E$2:$G$26, 2), Sheet1!$G$3)</f>
        <v>0.18618000000000001</v>
      </c>
      <c r="N2507" s="1">
        <f>'Electricity Rates'!$J$3</f>
        <v>0.19270000000000001</v>
      </c>
      <c r="O2507" s="145">
        <f>L2507-K2507</f>
        <v>24.554432188935866</v>
      </c>
      <c r="P2507">
        <f t="shared" si="237"/>
        <v>1.223715877192058</v>
      </c>
      <c r="Q2507">
        <f>IF(O2507&gt;0, IF(Q2506+O2507*Variables!$B$5&lt;Variables!$B$4, Q2506+O2507*Variables!$B$5, Variables!$B$4), IF(Q2506&gt;-O2507, Q2506+O2507/Variables!$B$5, 0))</f>
        <v>76.296874343204308</v>
      </c>
      <c r="R2507">
        <f>IF(O2507&gt;0, 0, IF(Q2506&gt;-O2507, 0, -O2507 - Q2506*Variables!$B$5))</f>
        <v>0</v>
      </c>
      <c r="S2507">
        <f t="shared" si="238"/>
        <v>0</v>
      </c>
      <c r="T2507">
        <f t="shared" si="239"/>
        <v>0</v>
      </c>
    </row>
    <row r="2508" spans="1:20" x14ac:dyDescent="0.3">
      <c r="A2508" s="3">
        <f t="shared" si="234"/>
        <v>43205</v>
      </c>
      <c r="B2508">
        <v>4</v>
      </c>
      <c r="C2508">
        <v>15</v>
      </c>
      <c r="D2508">
        <v>11</v>
      </c>
      <c r="E2508">
        <v>0</v>
      </c>
      <c r="F2508" s="1">
        <f>VLOOKUP(A2508,Weather!$A$1:$E$366, 5)</f>
        <v>0.43589743589743679</v>
      </c>
      <c r="G2508" s="1">
        <f>VLOOKUP(D2508, Spring!$A$1:$E$25, 2)</f>
        <v>1274.3362831858401</v>
      </c>
      <c r="H2508" s="1">
        <f>VLOOKUP(D2508, Spring!$A$1:$E$25, 3)</f>
        <v>962.46396540679098</v>
      </c>
      <c r="I2508" s="1">
        <f>VLOOKUP(D2508, Spring!$A$1:$E$25, 5)</f>
        <v>352.80034538247099</v>
      </c>
      <c r="J2508" s="1">
        <f t="shared" si="235"/>
        <v>352.80034538247099</v>
      </c>
      <c r="K2508" s="47">
        <f t="shared" si="236"/>
        <v>6.6001972832670006</v>
      </c>
      <c r="L2508" s="48">
        <f>Solar!K2525/1000*Variables!$B$3</f>
        <v>37.16865</v>
      </c>
      <c r="M2508" s="1">
        <f>IF(E2508=1, VLOOKUP(D2508, Sheet1!$E$2:$G$26, 2), Sheet1!$G$3)</f>
        <v>0.18618000000000001</v>
      </c>
      <c r="N2508" s="1">
        <f>'Electricity Rates'!$J$3</f>
        <v>0.19270000000000001</v>
      </c>
      <c r="O2508" s="145">
        <f>L2508-K2508</f>
        <v>30.568452716732999</v>
      </c>
      <c r="P2508">
        <f t="shared" si="237"/>
        <v>1.2718580164855511</v>
      </c>
      <c r="Q2508">
        <f>IF(O2508&gt;0, IF(Q2507+O2508*Variables!$B$5&lt;Variables!$B$4, Q2507+O2508*Variables!$B$5, Variables!$B$4), IF(Q2507&gt;-O2508, Q2507+O2508/Variables!$B$5, 0))</f>
        <v>100</v>
      </c>
      <c r="R2508">
        <f>IF(O2508&gt;0, 0, IF(Q2507&gt;-O2508, 0, -O2508 - Q2507*Variables!$B$5))</f>
        <v>0</v>
      </c>
      <c r="S2508">
        <f t="shared" si="238"/>
        <v>0</v>
      </c>
      <c r="T2508">
        <f t="shared" si="239"/>
        <v>0</v>
      </c>
    </row>
    <row r="2509" spans="1:20" x14ac:dyDescent="0.3">
      <c r="A2509" s="3">
        <f t="shared" si="234"/>
        <v>43205</v>
      </c>
      <c r="B2509">
        <v>4</v>
      </c>
      <c r="C2509">
        <v>15</v>
      </c>
      <c r="D2509">
        <v>12</v>
      </c>
      <c r="E2509">
        <v>0</v>
      </c>
      <c r="F2509" s="1">
        <f>VLOOKUP(A2509,Weather!$A$1:$E$366, 5)</f>
        <v>0.43589743589743679</v>
      </c>
      <c r="G2509" s="1">
        <f>VLOOKUP(D2509, Spring!$A$1:$E$25, 2)</f>
        <v>1314.1592920353901</v>
      </c>
      <c r="H2509" s="1">
        <f>VLOOKUP(D2509, Spring!$A$1:$E$25, 3)</f>
        <v>983.10377962844302</v>
      </c>
      <c r="I2509" s="1">
        <f>VLOOKUP(D2509, Spring!$A$1:$E$25, 5)</f>
        <v>344.20503159464602</v>
      </c>
      <c r="J2509" s="1">
        <f t="shared" si="235"/>
        <v>344.20503159464602</v>
      </c>
      <c r="K2509" s="47">
        <f t="shared" si="236"/>
        <v>6.4393959477418665</v>
      </c>
      <c r="L2509" s="48">
        <f>Solar!K2526/1000*Variables!$B$3</f>
        <v>40.624650000000003</v>
      </c>
      <c r="M2509" s="1">
        <f>IF(E2509=1, VLOOKUP(D2509, Sheet1!$E$2:$G$26, 2), Sheet1!$G$3)</f>
        <v>0.18618000000000001</v>
      </c>
      <c r="N2509" s="1">
        <f>'Electricity Rates'!$J$3</f>
        <v>0.19270000000000001</v>
      </c>
      <c r="O2509" s="145">
        <f>L2509-K2509</f>
        <v>34.185254052258138</v>
      </c>
      <c r="P2509">
        <f t="shared" si="237"/>
        <v>1.2408715991298578</v>
      </c>
      <c r="Q2509">
        <f>IF(O2509&gt;0, IF(Q2508+O2509*Variables!$B$5&lt;Variables!$B$4, Q2508+O2509*Variables!$B$5, Variables!$B$4), IF(Q2508&gt;-O2509, Q2508+O2509/Variables!$B$5, 0))</f>
        <v>100</v>
      </c>
      <c r="R2509">
        <f>IF(O2509&gt;0, 0, IF(Q2508&gt;-O2509, 0, -O2509 - Q2508*Variables!$B$5))</f>
        <v>0</v>
      </c>
      <c r="S2509">
        <f t="shared" si="238"/>
        <v>0</v>
      </c>
      <c r="T2509">
        <f t="shared" si="239"/>
        <v>0</v>
      </c>
    </row>
    <row r="2510" spans="1:20" x14ac:dyDescent="0.3">
      <c r="A2510" s="3">
        <f t="shared" si="234"/>
        <v>43205</v>
      </c>
      <c r="B2510">
        <v>4</v>
      </c>
      <c r="C2510">
        <v>15</v>
      </c>
      <c r="D2510">
        <v>13</v>
      </c>
      <c r="E2510">
        <v>0</v>
      </c>
      <c r="F2510" s="1">
        <f>VLOOKUP(A2510,Weather!$A$1:$E$366, 5)</f>
        <v>0.43589743589743679</v>
      </c>
      <c r="G2510" s="1">
        <f>VLOOKUP(D2510, Spring!$A$1:$E$25, 2)</f>
        <v>1362.8318584070701</v>
      </c>
      <c r="H2510" s="1">
        <f>VLOOKUP(D2510, Spring!$A$1:$E$25, 3)</f>
        <v>999.59961563100603</v>
      </c>
      <c r="I2510" s="1">
        <f>VLOOKUP(D2510, Spring!$A$1:$E$25, 5)</f>
        <v>326.84269398328001</v>
      </c>
      <c r="J2510" s="1">
        <f t="shared" si="235"/>
        <v>326.84269398328001</v>
      </c>
      <c r="K2510" s="47">
        <f t="shared" si="236"/>
        <v>6.1145809212444586</v>
      </c>
      <c r="L2510" s="48">
        <f>Solar!K2527/1000*Variables!$B$3</f>
        <v>41.689700000000002</v>
      </c>
      <c r="M2510" s="1">
        <f>IF(E2510=1, VLOOKUP(D2510, Sheet1!$E$2:$G$26, 2), Sheet1!$G$3)</f>
        <v>0.18618000000000001</v>
      </c>
      <c r="N2510" s="1">
        <f>'Electricity Rates'!$J$3</f>
        <v>0.19270000000000001</v>
      </c>
      <c r="O2510" s="145">
        <f>L2510-K2510</f>
        <v>35.575119078755542</v>
      </c>
      <c r="P2510">
        <f t="shared" si="237"/>
        <v>1.1782797435238073</v>
      </c>
      <c r="Q2510">
        <f>IF(O2510&gt;0, IF(Q2509+O2510*Variables!$B$5&lt;Variables!$B$4, Q2509+O2510*Variables!$B$5, Variables!$B$4), IF(Q2509&gt;-O2510, Q2509+O2510/Variables!$B$5, 0))</f>
        <v>100</v>
      </c>
      <c r="R2510">
        <f>IF(O2510&gt;0, 0, IF(Q2509&gt;-O2510, 0, -O2510 - Q2509*Variables!$B$5))</f>
        <v>0</v>
      </c>
      <c r="S2510">
        <f t="shared" si="238"/>
        <v>0</v>
      </c>
      <c r="T2510">
        <f t="shared" si="239"/>
        <v>0</v>
      </c>
    </row>
    <row r="2511" spans="1:20" x14ac:dyDescent="0.3">
      <c r="A2511" s="3">
        <f t="shared" si="234"/>
        <v>43205</v>
      </c>
      <c r="B2511">
        <v>4</v>
      </c>
      <c r="C2511">
        <v>15</v>
      </c>
      <c r="D2511">
        <v>14</v>
      </c>
      <c r="E2511">
        <v>0</v>
      </c>
      <c r="F2511" s="1">
        <f>VLOOKUP(A2511,Weather!$A$1:$E$366, 5)</f>
        <v>0.43589743589743679</v>
      </c>
      <c r="G2511" s="1">
        <f>VLOOKUP(D2511, Spring!$A$1:$E$25, 2)</f>
        <v>1402.65486725663</v>
      </c>
      <c r="H2511" s="1">
        <f>VLOOKUP(D2511, Spring!$A$1:$E$25, 3)</f>
        <v>1011.55108904548</v>
      </c>
      <c r="I2511" s="1">
        <f>VLOOKUP(D2511, Spring!$A$1:$E$25, 5)</f>
        <v>309.49016837395499</v>
      </c>
      <c r="J2511" s="1">
        <f t="shared" si="235"/>
        <v>309.49016837395499</v>
      </c>
      <c r="K2511" s="47">
        <f t="shared" si="236"/>
        <v>5.7899494579154585</v>
      </c>
      <c r="L2511" s="48">
        <f>Solar!K2528/1000*Variables!$B$3</f>
        <v>39.40025</v>
      </c>
      <c r="M2511" s="1">
        <f>IF(E2511=1, VLOOKUP(D2511, Sheet1!$E$2:$G$26, 2), Sheet1!$G$3)</f>
        <v>0.18618000000000001</v>
      </c>
      <c r="N2511" s="1">
        <f>'Electricity Rates'!$J$3</f>
        <v>0.19270000000000001</v>
      </c>
      <c r="O2511" s="145">
        <f>L2511-K2511</f>
        <v>33.610300542084545</v>
      </c>
      <c r="P2511">
        <f t="shared" si="237"/>
        <v>1.1157232605403089</v>
      </c>
      <c r="Q2511">
        <f>IF(O2511&gt;0, IF(Q2510+O2511*Variables!$B$5&lt;Variables!$B$4, Q2510+O2511*Variables!$B$5, Variables!$B$4), IF(Q2510&gt;-O2511, Q2510+O2511/Variables!$B$5, 0))</f>
        <v>100</v>
      </c>
      <c r="R2511">
        <f>IF(O2511&gt;0, 0, IF(Q2510&gt;-O2511, 0, -O2511 - Q2510*Variables!$B$5))</f>
        <v>0</v>
      </c>
      <c r="S2511">
        <f t="shared" si="238"/>
        <v>0</v>
      </c>
      <c r="T2511">
        <f t="shared" si="239"/>
        <v>0</v>
      </c>
    </row>
    <row r="2512" spans="1:20" x14ac:dyDescent="0.3">
      <c r="A2512" s="3">
        <f t="shared" si="234"/>
        <v>43205</v>
      </c>
      <c r="B2512">
        <v>4</v>
      </c>
      <c r="C2512">
        <v>15</v>
      </c>
      <c r="D2512">
        <v>15</v>
      </c>
      <c r="E2512">
        <v>0</v>
      </c>
      <c r="F2512" s="1">
        <f>VLOOKUP(A2512,Weather!$A$1:$E$366, 5)</f>
        <v>0.43589743589743679</v>
      </c>
      <c r="G2512" s="1">
        <f>VLOOKUP(D2512, Spring!$A$1:$E$25, 2)</f>
        <v>1371.6814159292001</v>
      </c>
      <c r="H2512" s="1">
        <f>VLOOKUP(D2512, Spring!$A$1:$E$25, 3)</f>
        <v>1005.48526585522</v>
      </c>
      <c r="I2512" s="1">
        <f>VLOOKUP(D2512, Spring!$A$1:$E$25, 5)</f>
        <v>300.89485458612899</v>
      </c>
      <c r="J2512" s="1">
        <f t="shared" si="235"/>
        <v>300.89485458612899</v>
      </c>
      <c r="K2512" s="47">
        <f t="shared" si="236"/>
        <v>5.6291481223903048</v>
      </c>
      <c r="L2512" s="48">
        <f>Solar!K2529/1000*Variables!$B$3</f>
        <v>33.595949999999995</v>
      </c>
      <c r="M2512" s="1">
        <f>IF(E2512=1, VLOOKUP(D2512, Sheet1!$E$2:$G$26, 2), Sheet1!$G$3)</f>
        <v>0.18618000000000001</v>
      </c>
      <c r="N2512" s="1">
        <f>'Electricity Rates'!$J$3</f>
        <v>0.19270000000000001</v>
      </c>
      <c r="O2512" s="145">
        <f>L2512-K2512</f>
        <v>27.96680187760969</v>
      </c>
      <c r="P2512">
        <f t="shared" si="237"/>
        <v>1.0847368431846118</v>
      </c>
      <c r="Q2512">
        <f>IF(O2512&gt;0, IF(Q2511+O2512*Variables!$B$5&lt;Variables!$B$4, Q2511+O2512*Variables!$B$5, Variables!$B$4), IF(Q2511&gt;-O2512, Q2511+O2512/Variables!$B$5, 0))</f>
        <v>100</v>
      </c>
      <c r="R2512">
        <f>IF(O2512&gt;0, 0, IF(Q2511&gt;-O2512, 0, -O2512 - Q2511*Variables!$B$5))</f>
        <v>0</v>
      </c>
      <c r="S2512">
        <f t="shared" si="238"/>
        <v>0</v>
      </c>
      <c r="T2512">
        <f t="shared" si="239"/>
        <v>0</v>
      </c>
    </row>
    <row r="2513" spans="1:20" x14ac:dyDescent="0.3">
      <c r="A2513" s="3">
        <f t="shared" si="234"/>
        <v>43205</v>
      </c>
      <c r="B2513">
        <v>4</v>
      </c>
      <c r="C2513">
        <v>15</v>
      </c>
      <c r="D2513">
        <v>16</v>
      </c>
      <c r="E2513">
        <v>0</v>
      </c>
      <c r="F2513" s="1">
        <f>VLOOKUP(A2513,Weather!$A$1:$E$366, 5)</f>
        <v>0.43589743589743679</v>
      </c>
      <c r="G2513" s="1">
        <f>VLOOKUP(D2513, Spring!$A$1:$E$25, 2)</f>
        <v>1283.1858407079601</v>
      </c>
      <c r="H2513" s="1">
        <f>VLOOKUP(D2513, Spring!$A$1:$E$25, 3)</f>
        <v>954.93673926969905</v>
      </c>
      <c r="I2513" s="1">
        <f>VLOOKUP(D2513, Spring!$A$1:$E$25, 5)</f>
        <v>270.36971623690101</v>
      </c>
      <c r="J2513" s="1">
        <f t="shared" si="235"/>
        <v>270.36971623690101</v>
      </c>
      <c r="K2513" s="47">
        <f t="shared" si="236"/>
        <v>5.0580831054739868</v>
      </c>
      <c r="L2513" s="48">
        <f>Solar!K2530/1000*Variables!$B$3</f>
        <v>25.472499999999997</v>
      </c>
      <c r="M2513" s="1">
        <f>IF(E2513=1, VLOOKUP(D2513, Sheet1!$E$2:$G$26, 2), Sheet1!$G$3)</f>
        <v>0.18618000000000001</v>
      </c>
      <c r="N2513" s="1">
        <f>'Electricity Rates'!$J$3</f>
        <v>0.19270000000000001</v>
      </c>
      <c r="O2513" s="145">
        <f>L2513-K2513</f>
        <v>20.41441689452601</v>
      </c>
      <c r="P2513">
        <f t="shared" si="237"/>
        <v>0.97469261442483734</v>
      </c>
      <c r="Q2513">
        <f>IF(O2513&gt;0, IF(Q2512+O2513*Variables!$B$5&lt;Variables!$B$4, Q2512+O2513*Variables!$B$5, Variables!$B$4), IF(Q2512&gt;-O2513, Q2512+O2513/Variables!$B$5, 0))</f>
        <v>100</v>
      </c>
      <c r="R2513">
        <f>IF(O2513&gt;0, 0, IF(Q2512&gt;-O2513, 0, -O2513 - Q2512*Variables!$B$5))</f>
        <v>0</v>
      </c>
      <c r="S2513">
        <f t="shared" si="238"/>
        <v>0</v>
      </c>
      <c r="T2513">
        <f t="shared" si="239"/>
        <v>0</v>
      </c>
    </row>
    <row r="2514" spans="1:20" x14ac:dyDescent="0.3">
      <c r="A2514" s="3">
        <f t="shared" si="234"/>
        <v>43205</v>
      </c>
      <c r="B2514">
        <v>4</v>
      </c>
      <c r="C2514">
        <v>15</v>
      </c>
      <c r="D2514">
        <v>17</v>
      </c>
      <c r="E2514">
        <v>0</v>
      </c>
      <c r="F2514" s="1">
        <f>VLOOKUP(A2514,Weather!$A$1:$E$366, 5)</f>
        <v>0.43589743589743679</v>
      </c>
      <c r="G2514" s="1">
        <f>VLOOKUP(D2514, Spring!$A$1:$E$25, 2)</f>
        <v>973.45132743362797</v>
      </c>
      <c r="H2514" s="1">
        <f>VLOOKUP(D2514, Spring!$A$1:$E$25, 3)</f>
        <v>850.97693786034597</v>
      </c>
      <c r="I2514" s="1">
        <f>VLOOKUP(D2514, Spring!$A$1:$E$25, 5)</f>
        <v>257.39334353781499</v>
      </c>
      <c r="J2514" s="1">
        <f t="shared" si="235"/>
        <v>257.39334353781499</v>
      </c>
      <c r="K2514" s="47">
        <f t="shared" si="236"/>
        <v>4.815320815254803</v>
      </c>
      <c r="L2514" s="48">
        <f>Solar!K2531/1000*Variables!$B$3</f>
        <v>15.164199999999999</v>
      </c>
      <c r="M2514" s="1">
        <f>IF(E2514=1, VLOOKUP(D2514, Sheet1!$E$2:$G$26, 2), Sheet1!$G$3)</f>
        <v>0.18618000000000001</v>
      </c>
      <c r="N2514" s="1">
        <f>'Electricity Rates'!$J$3</f>
        <v>0.19270000000000001</v>
      </c>
      <c r="O2514" s="145">
        <f>L2514-K2514</f>
        <v>10.348879184745197</v>
      </c>
      <c r="P2514">
        <f t="shared" si="237"/>
        <v>0.92791232109960065</v>
      </c>
      <c r="Q2514">
        <f>IF(O2514&gt;0, IF(Q2513+O2514*Variables!$B$5&lt;Variables!$B$4, Q2513+O2514*Variables!$B$5, Variables!$B$4), IF(Q2513&gt;-O2514, Q2513+O2514/Variables!$B$5, 0))</f>
        <v>100</v>
      </c>
      <c r="R2514">
        <f>IF(O2514&gt;0, 0, IF(Q2513&gt;-O2514, 0, -O2514 - Q2513*Variables!$B$5))</f>
        <v>0</v>
      </c>
      <c r="S2514">
        <f t="shared" si="238"/>
        <v>0</v>
      </c>
      <c r="T2514">
        <f t="shared" si="239"/>
        <v>0</v>
      </c>
    </row>
    <row r="2515" spans="1:20" x14ac:dyDescent="0.3">
      <c r="A2515" s="3">
        <f t="shared" si="234"/>
        <v>43205</v>
      </c>
      <c r="B2515">
        <v>4</v>
      </c>
      <c r="C2515">
        <v>15</v>
      </c>
      <c r="D2515">
        <v>18</v>
      </c>
      <c r="E2515">
        <v>0</v>
      </c>
      <c r="F2515" s="1">
        <f>VLOOKUP(A2515,Weather!$A$1:$E$366, 5)</f>
        <v>0.43589743589743679</v>
      </c>
      <c r="G2515" s="1">
        <f>VLOOKUP(D2515, Spring!$A$1:$E$25, 2)</f>
        <v>690.26548672566298</v>
      </c>
      <c r="H2515" s="1">
        <f>VLOOKUP(D2515, Spring!$A$1:$E$25, 3)</f>
        <v>590.923299339663</v>
      </c>
      <c r="I2515" s="1">
        <f>VLOOKUP(D2515, Spring!$A$1:$E$25, 5)</f>
        <v>248.81274775305101</v>
      </c>
      <c r="J2515" s="1">
        <f t="shared" si="235"/>
        <v>248.81274775305101</v>
      </c>
      <c r="K2515" s="47">
        <f t="shared" si="236"/>
        <v>4.6547948244822743</v>
      </c>
      <c r="L2515" s="48">
        <f>Solar!K2532/1000*Variables!$B$3</f>
        <v>5.1286499999999995</v>
      </c>
      <c r="M2515" s="1">
        <f>IF(E2515=1, VLOOKUP(D2515, Sheet1!$E$2:$G$26, 2), Sheet1!$G$3)</f>
        <v>0.18618000000000001</v>
      </c>
      <c r="N2515" s="1">
        <f>'Electricity Rates'!$J$3</f>
        <v>0.19270000000000001</v>
      </c>
      <c r="O2515" s="145">
        <f>L2515-K2515</f>
        <v>0.47385517551772516</v>
      </c>
      <c r="P2515">
        <f t="shared" si="237"/>
        <v>0.89697896267773436</v>
      </c>
      <c r="Q2515">
        <f>IF(O2515&gt;0, IF(Q2514+O2515*Variables!$B$5&lt;Variables!$B$4, Q2514+O2515*Variables!$B$5, Variables!$B$4), IF(Q2514&gt;-O2515, Q2514+O2515/Variables!$B$5, 0))</f>
        <v>100</v>
      </c>
      <c r="R2515">
        <f>IF(O2515&gt;0, 0, IF(Q2514&gt;-O2515, 0, -O2515 - Q2514*Variables!$B$5))</f>
        <v>0</v>
      </c>
      <c r="S2515">
        <f t="shared" si="238"/>
        <v>0</v>
      </c>
      <c r="T2515">
        <f t="shared" si="239"/>
        <v>0</v>
      </c>
    </row>
    <row r="2516" spans="1:20" x14ac:dyDescent="0.3">
      <c r="A2516" s="3">
        <f t="shared" si="234"/>
        <v>43205</v>
      </c>
      <c r="B2516">
        <v>4</v>
      </c>
      <c r="C2516">
        <v>15</v>
      </c>
      <c r="D2516">
        <v>19</v>
      </c>
      <c r="E2516">
        <v>0</v>
      </c>
      <c r="F2516" s="1">
        <f>VLOOKUP(A2516,Weather!$A$1:$E$366, 5)</f>
        <v>0.43589743589743679</v>
      </c>
      <c r="G2516" s="1">
        <f>VLOOKUP(D2516, Spring!$A$1:$E$25, 2)</f>
        <v>482.300884955752</v>
      </c>
      <c r="H2516" s="1">
        <f>VLOOKUP(D2516, Spring!$A$1:$E$25, 3)</f>
        <v>454.99679692504799</v>
      </c>
      <c r="I2516" s="1">
        <f>VLOOKUP(D2516, Spring!$A$1:$E$25, 5)</f>
        <v>266.52341143686903</v>
      </c>
      <c r="J2516" s="1">
        <f t="shared" si="235"/>
        <v>266.52341143686903</v>
      </c>
      <c r="K2516" s="47">
        <f t="shared" si="236"/>
        <v>4.9861263434581593</v>
      </c>
      <c r="L2516" s="48">
        <f>Solar!K2533/1000*Variables!$B$3</f>
        <v>0.66715000000000002</v>
      </c>
      <c r="M2516" s="1">
        <f>IF(E2516=1, VLOOKUP(D2516, Sheet1!$E$2:$G$26, 2), Sheet1!$G$3)</f>
        <v>0.18618000000000001</v>
      </c>
      <c r="N2516" s="1">
        <f>'Electricity Rates'!$J$3</f>
        <v>0.19270000000000001</v>
      </c>
      <c r="O2516" s="145">
        <f>L2516-K2516</f>
        <v>-4.318976343458159</v>
      </c>
      <c r="P2516">
        <f t="shared" si="237"/>
        <v>0.96082654638438736</v>
      </c>
      <c r="Q2516">
        <f>IF(O2516&gt;0, IF(Q2515+O2516*Variables!$B$5&lt;Variables!$B$4, Q2515+O2516*Variables!$B$5, Variables!$B$4), IF(Q2515&gt;-O2516, Q2515+O2516/Variables!$B$5, 0))</f>
        <v>95.405344315470046</v>
      </c>
      <c r="R2516">
        <f>IF(O2516&gt;0, 0, IF(Q2515&gt;-O2516, 0, -O2516 - Q2515*Variables!$B$5))</f>
        <v>0</v>
      </c>
      <c r="S2516">
        <f t="shared" si="238"/>
        <v>0</v>
      </c>
      <c r="T2516">
        <f t="shared" si="239"/>
        <v>0</v>
      </c>
    </row>
    <row r="2517" spans="1:20" x14ac:dyDescent="0.3">
      <c r="A2517" s="3">
        <f t="shared" si="234"/>
        <v>43205</v>
      </c>
      <c r="B2517">
        <v>4</v>
      </c>
      <c r="C2517">
        <v>15</v>
      </c>
      <c r="D2517">
        <v>20</v>
      </c>
      <c r="E2517">
        <v>0</v>
      </c>
      <c r="F2517" s="1">
        <f>VLOOKUP(A2517,Weather!$A$1:$E$366, 5)</f>
        <v>0.43589743589743679</v>
      </c>
      <c r="G2517" s="1">
        <f>VLOOKUP(D2517, Spring!$A$1:$E$25, 2)</f>
        <v>415.92920353982299</v>
      </c>
      <c r="H2517" s="1">
        <f>VLOOKUP(D2517, Spring!$A$1:$E$25, 3)</f>
        <v>371.98648067830999</v>
      </c>
      <c r="I2517" s="1">
        <f>VLOOKUP(D2517, Spring!$A$1:$E$25, 5)</f>
        <v>284.25369912476901</v>
      </c>
      <c r="J2517" s="1">
        <f t="shared" si="235"/>
        <v>284.25369912476901</v>
      </c>
      <c r="K2517" s="47">
        <f t="shared" si="236"/>
        <v>5.3178249887708642</v>
      </c>
      <c r="L2517" s="48">
        <f>Solar!K2534/1000*Variables!$B$3</f>
        <v>0</v>
      </c>
      <c r="M2517" s="1">
        <f>IF(E2517=1, VLOOKUP(D2517, Sheet1!$E$2:$G$26, 2), Sheet1!$G$3)</f>
        <v>0.18618000000000001</v>
      </c>
      <c r="N2517" s="1">
        <f>'Electricity Rates'!$J$3</f>
        <v>0.19270000000000001</v>
      </c>
      <c r="O2517" s="145">
        <f>L2517-K2517</f>
        <v>-5.3178249887708642</v>
      </c>
      <c r="P2517">
        <f t="shared" si="237"/>
        <v>1.0247448753361457</v>
      </c>
      <c r="Q2517">
        <f>IF(O2517&gt;0, IF(Q2516+O2517*Variables!$B$5&lt;Variables!$B$4, Q2516+O2517*Variables!$B$5, Variables!$B$4), IF(Q2516&gt;-O2517, Q2516+O2517/Variables!$B$5, 0))</f>
        <v>89.748083689118062</v>
      </c>
      <c r="R2517">
        <f>IF(O2517&gt;0, 0, IF(Q2516&gt;-O2517, 0, -O2517 - Q2516*Variables!$B$5))</f>
        <v>0</v>
      </c>
      <c r="S2517">
        <f t="shared" si="238"/>
        <v>0</v>
      </c>
      <c r="T2517">
        <f t="shared" si="239"/>
        <v>0</v>
      </c>
    </row>
    <row r="2518" spans="1:20" x14ac:dyDescent="0.3">
      <c r="A2518" s="3">
        <f t="shared" si="234"/>
        <v>43205</v>
      </c>
      <c r="B2518">
        <v>4</v>
      </c>
      <c r="C2518">
        <v>15</v>
      </c>
      <c r="D2518">
        <v>21</v>
      </c>
      <c r="E2518">
        <v>0</v>
      </c>
      <c r="F2518" s="1">
        <f>VLOOKUP(A2518,Weather!$A$1:$E$366, 5)</f>
        <v>0.43589743589743679</v>
      </c>
      <c r="G2518" s="1">
        <f>VLOOKUP(D2518, Spring!$A$1:$E$25, 2)</f>
        <v>371.68141592920301</v>
      </c>
      <c r="H2518" s="1">
        <f>VLOOKUP(D2518, Spring!$A$1:$E$25, 3)</f>
        <v>318.10538116591903</v>
      </c>
      <c r="I2518" s="1">
        <f>VLOOKUP(D2518, Spring!$A$1:$E$25, 5)</f>
        <v>271.28223242670401</v>
      </c>
      <c r="J2518" s="1">
        <f t="shared" si="235"/>
        <v>271.28223242670401</v>
      </c>
      <c r="K2518" s="47">
        <f t="shared" si="236"/>
        <v>5.0751544801358959</v>
      </c>
      <c r="L2518" s="48">
        <f>Solar!K2535/1000*Variables!$B$3</f>
        <v>0</v>
      </c>
      <c r="M2518" s="1">
        <f>IF(E2518=1, VLOOKUP(D2518, Sheet1!$E$2:$G$26, 2), Sheet1!$G$3)</f>
        <v>0.18618000000000001</v>
      </c>
      <c r="N2518" s="1">
        <f>'Electricity Rates'!$J$3</f>
        <v>0.19270000000000001</v>
      </c>
      <c r="O2518" s="145">
        <f>L2518-K2518</f>
        <v>-5.0751544801358959</v>
      </c>
      <c r="P2518">
        <f t="shared" si="237"/>
        <v>0.97798226832218715</v>
      </c>
      <c r="Q2518">
        <f>IF(O2518&gt;0, IF(Q2517+O2518*Variables!$B$5&lt;Variables!$B$4, Q2517+O2518*Variables!$B$5, Variables!$B$4), IF(Q2517&gt;-O2518, Q2517+O2518/Variables!$B$5, 0))</f>
        <v>84.348983178335189</v>
      </c>
      <c r="R2518">
        <f>IF(O2518&gt;0, 0, IF(Q2517&gt;-O2518, 0, -O2518 - Q2517*Variables!$B$5))</f>
        <v>0</v>
      </c>
      <c r="S2518">
        <f t="shared" si="238"/>
        <v>0</v>
      </c>
      <c r="T2518">
        <f t="shared" si="239"/>
        <v>0</v>
      </c>
    </row>
    <row r="2519" spans="1:20" x14ac:dyDescent="0.3">
      <c r="A2519" s="3">
        <f t="shared" si="234"/>
        <v>43205</v>
      </c>
      <c r="B2519">
        <v>4</v>
      </c>
      <c r="C2519">
        <v>15</v>
      </c>
      <c r="D2519">
        <v>22</v>
      </c>
      <c r="E2519">
        <v>0</v>
      </c>
      <c r="F2519" s="1">
        <f>VLOOKUP(A2519,Weather!$A$1:$E$366, 5)</f>
        <v>0.43589743589743679</v>
      </c>
      <c r="G2519" s="1">
        <f>VLOOKUP(D2519, Spring!$A$1:$E$25, 2)</f>
        <v>345.13274336283098</v>
      </c>
      <c r="H2519" s="1">
        <f>VLOOKUP(D2519, Spring!$A$1:$E$25, 3)</f>
        <v>289.79820627802701</v>
      </c>
      <c r="I2519" s="1">
        <f>VLOOKUP(D2519, Spring!$A$1:$E$25, 5)</f>
        <v>275.85953137878198</v>
      </c>
      <c r="J2519" s="1">
        <f t="shared" si="235"/>
        <v>275.85953137878198</v>
      </c>
      <c r="K2519" s="47">
        <f t="shared" si="236"/>
        <v>5.1607866981980806</v>
      </c>
      <c r="L2519" s="48">
        <f>Solar!K2536/1000*Variables!$B$3</f>
        <v>0</v>
      </c>
      <c r="M2519" s="1">
        <f>IF(E2519=1, VLOOKUP(D2519, Sheet1!$E$2:$G$26, 2), Sheet1!$G$3)</f>
        <v>0.18618000000000001</v>
      </c>
      <c r="N2519" s="1">
        <f>'Electricity Rates'!$J$3</f>
        <v>0.19270000000000001</v>
      </c>
      <c r="O2519" s="145">
        <f>L2519-K2519</f>
        <v>-5.1607866981980806</v>
      </c>
      <c r="P2519">
        <f t="shared" si="237"/>
        <v>0.9944835967427702</v>
      </c>
      <c r="Q2519">
        <f>IF(O2519&gt;0, IF(Q2518+O2519*Variables!$B$5&lt;Variables!$B$4, Q2518+O2519*Variables!$B$5, Variables!$B$4), IF(Q2518&gt;-O2519, Q2518+O2519/Variables!$B$5, 0))</f>
        <v>78.858784563230842</v>
      </c>
      <c r="R2519">
        <f>IF(O2519&gt;0, 0, IF(Q2518&gt;-O2519, 0, -O2519 - Q2518*Variables!$B$5))</f>
        <v>0</v>
      </c>
      <c r="S2519">
        <f t="shared" si="238"/>
        <v>0</v>
      </c>
      <c r="T2519">
        <f t="shared" si="239"/>
        <v>0</v>
      </c>
    </row>
    <row r="2520" spans="1:20" x14ac:dyDescent="0.3">
      <c r="A2520" s="3">
        <f t="shared" si="234"/>
        <v>43205</v>
      </c>
      <c r="B2520">
        <v>4</v>
      </c>
      <c r="C2520">
        <v>15</v>
      </c>
      <c r="D2520">
        <v>23</v>
      </c>
      <c r="E2520">
        <v>0</v>
      </c>
      <c r="F2520" s="1">
        <f>VLOOKUP(A2520,Weather!$A$1:$E$366, 5)</f>
        <v>0.43589743589743679</v>
      </c>
      <c r="G2520" s="1">
        <f>VLOOKUP(D2520, Spring!$A$1:$E$25, 2)</f>
        <v>318.58407079646003</v>
      </c>
      <c r="H2520" s="1">
        <f>VLOOKUP(D2520, Spring!$A$1:$E$25, 3)</f>
        <v>270.57975656630401</v>
      </c>
      <c r="I2520" s="1">
        <f>VLOOKUP(D2520, Spring!$A$1:$E$25, 5)</f>
        <v>271.64527650221697</v>
      </c>
      <c r="J2520" s="1">
        <f t="shared" si="235"/>
        <v>271.64527650221697</v>
      </c>
      <c r="K2520" s="47">
        <f t="shared" si="236"/>
        <v>5.0819463173669766</v>
      </c>
      <c r="L2520" s="48">
        <f>Solar!K2537/1000*Variables!$B$3</f>
        <v>0</v>
      </c>
      <c r="M2520" s="1">
        <f>IF(E2520=1, VLOOKUP(D2520, Sheet1!$E$2:$G$26, 2), Sheet1!$G$3)</f>
        <v>0.18618000000000001</v>
      </c>
      <c r="N2520" s="1">
        <f>'Electricity Rates'!$J$3</f>
        <v>0.19270000000000001</v>
      </c>
      <c r="O2520" s="145">
        <f>L2520-K2520</f>
        <v>-5.0819463173669766</v>
      </c>
      <c r="P2520">
        <f t="shared" si="237"/>
        <v>0.97929105535661642</v>
      </c>
      <c r="Q2520">
        <f>IF(O2520&gt;0, IF(Q2519+O2520*Variables!$B$5&lt;Variables!$B$4, Q2519+O2520*Variables!$B$5, Variables!$B$4), IF(Q2519&gt;-O2520, Q2519+O2520/Variables!$B$5, 0))</f>
        <v>73.452458693691511</v>
      </c>
      <c r="R2520">
        <f>IF(O2520&gt;0, 0, IF(Q2519&gt;-O2520, 0, -O2520 - Q2519*Variables!$B$5))</f>
        <v>0</v>
      </c>
      <c r="S2520">
        <f t="shared" si="238"/>
        <v>0</v>
      </c>
      <c r="T2520">
        <f t="shared" si="239"/>
        <v>0</v>
      </c>
    </row>
    <row r="2521" spans="1:20" x14ac:dyDescent="0.3">
      <c r="A2521" s="3">
        <f t="shared" si="234"/>
        <v>43205</v>
      </c>
      <c r="B2521">
        <v>4</v>
      </c>
      <c r="C2521">
        <v>15</v>
      </c>
      <c r="D2521">
        <v>24</v>
      </c>
      <c r="E2521">
        <v>0</v>
      </c>
      <c r="F2521" s="1">
        <f>VLOOKUP(A2521,Weather!$A$1:$E$366, 5)</f>
        <v>0.43589743589743679</v>
      </c>
      <c r="G2521" s="1">
        <f>VLOOKUP(D2521, Spring!$A$1:$E$25, 2)</f>
        <v>287.61061946902601</v>
      </c>
      <c r="H2521" s="1">
        <f>VLOOKUP(D2521, Spring!$A$1:$E$25, 3)</f>
        <v>251.20115310698301</v>
      </c>
      <c r="I2521" s="1">
        <f>VLOOKUP(D2521, Spring!$A$1:$E$25, 5)</f>
        <v>267.465363632795</v>
      </c>
      <c r="J2521" s="1">
        <f t="shared" si="235"/>
        <v>267.465363632795</v>
      </c>
      <c r="K2521" s="47">
        <f t="shared" si="236"/>
        <v>5.0037484076252969</v>
      </c>
      <c r="L2521" s="48">
        <f>Solar!K2538/1000*Variables!$B$3</f>
        <v>0</v>
      </c>
      <c r="M2521" s="1">
        <f>IF(E2521=1, VLOOKUP(D2521, Sheet1!$E$2:$G$26, 2), Sheet1!$G$3)</f>
        <v>0.18618000000000001</v>
      </c>
      <c r="N2521" s="1">
        <f>'Electricity Rates'!$J$3</f>
        <v>0.19270000000000001</v>
      </c>
      <c r="O2521" s="145">
        <f>L2521-K2521</f>
        <v>-5.0037484076252969</v>
      </c>
      <c r="P2521">
        <f t="shared" si="237"/>
        <v>0.96422231814939474</v>
      </c>
      <c r="Q2521">
        <f>IF(O2521&gt;0, IF(Q2520+O2521*Variables!$B$5&lt;Variables!$B$4, Q2520+O2521*Variables!$B$5, Variables!$B$4), IF(Q2520&gt;-O2521, Q2520+O2521/Variables!$B$5, 0))</f>
        <v>68.129322089834815</v>
      </c>
      <c r="R2521">
        <f>IF(O2521&gt;0, 0, IF(Q2520&gt;-O2521, 0, -O2521 - Q2520*Variables!$B$5))</f>
        <v>0</v>
      </c>
      <c r="S2521">
        <f t="shared" si="238"/>
        <v>0</v>
      </c>
      <c r="T2521">
        <f t="shared" si="239"/>
        <v>0</v>
      </c>
    </row>
    <row r="2522" spans="1:20" x14ac:dyDescent="0.3">
      <c r="A2522" s="3">
        <f t="shared" si="234"/>
        <v>43206</v>
      </c>
      <c r="B2522">
        <v>4</v>
      </c>
      <c r="C2522">
        <v>16</v>
      </c>
      <c r="D2522">
        <v>1</v>
      </c>
      <c r="E2522">
        <v>1</v>
      </c>
      <c r="F2522" s="1">
        <f>VLOOKUP(A2522,Weather!$A$1:$E$366, 5)</f>
        <v>0.46153846153846279</v>
      </c>
      <c r="G2522" s="1">
        <f>VLOOKUP(D2522, Spring!$A$1:$E$25, 2)</f>
        <v>284.91351697629602</v>
      </c>
      <c r="H2522" s="1">
        <f>VLOOKUP(D2522, Spring!$A$1:$E$25, 3)</f>
        <v>272.00797092955099</v>
      </c>
      <c r="I2522" s="1">
        <f>VLOOKUP(D2522, Spring!$A$1:$E$25, 5)</f>
        <v>272.01322657875102</v>
      </c>
      <c r="J2522" s="1">
        <f t="shared" si="235"/>
        <v>277.9643767972795</v>
      </c>
      <c r="K2522" s="47">
        <f t="shared" si="236"/>
        <v>5.2001641965330201</v>
      </c>
      <c r="L2522" s="48">
        <f>Solar!K2539/1000*Variables!$B$3</f>
        <v>0</v>
      </c>
      <c r="M2522" s="1">
        <f>IF(E2522=1, VLOOKUP(D2522, Sheet1!$E$2:$G$26, 2), Sheet1!$G$3)</f>
        <v>0.18618000000000001</v>
      </c>
      <c r="N2522" s="1">
        <f>'Electricity Rates'!$J$3</f>
        <v>0.19270000000000001</v>
      </c>
      <c r="O2522" s="145">
        <f>L2522-K2522</f>
        <v>-5.2001641965330201</v>
      </c>
      <c r="P2522">
        <f t="shared" si="237"/>
        <v>1.002071640671913</v>
      </c>
      <c r="Q2522">
        <f>IF(O2522&gt;0, IF(Q2521+O2522*Variables!$B$5&lt;Variables!$B$4, Q2521+O2522*Variables!$B$5, Variables!$B$4), IF(Q2521&gt;-O2522, Q2521+O2522/Variables!$B$5, 0))</f>
        <v>62.597232519055005</v>
      </c>
      <c r="R2522">
        <f>IF(O2522&gt;0, 0, IF(Q2521&gt;-O2522, 0, -O2522 - Q2521*Variables!$B$5))</f>
        <v>0</v>
      </c>
      <c r="S2522">
        <f t="shared" si="238"/>
        <v>0</v>
      </c>
      <c r="T2522">
        <f t="shared" si="239"/>
        <v>0</v>
      </c>
    </row>
    <row r="2523" spans="1:20" x14ac:dyDescent="0.3">
      <c r="A2523" s="3">
        <f t="shared" si="234"/>
        <v>43206</v>
      </c>
      <c r="B2523">
        <v>4</v>
      </c>
      <c r="C2523">
        <v>16</v>
      </c>
      <c r="D2523">
        <v>2</v>
      </c>
      <c r="E2523">
        <v>1</v>
      </c>
      <c r="F2523" s="1">
        <f>VLOOKUP(A2523,Weather!$A$1:$E$366, 5)</f>
        <v>0.46153846153846279</v>
      </c>
      <c r="G2523" s="1">
        <f>VLOOKUP(D2523, Spring!$A$1:$E$25, 2)</f>
        <v>283.47213324791699</v>
      </c>
      <c r="H2523" s="1">
        <f>VLOOKUP(D2523, Spring!$A$1:$E$25, 3)</f>
        <v>272.193568553901</v>
      </c>
      <c r="I2523" s="1">
        <f>VLOOKUP(D2523, Spring!$A$1:$E$25, 5)</f>
        <v>263.43263079398702</v>
      </c>
      <c r="J2523" s="1">
        <f t="shared" si="235"/>
        <v>277.39905995113918</v>
      </c>
      <c r="K2523" s="47">
        <f t="shared" si="236"/>
        <v>5.1895882354805005</v>
      </c>
      <c r="L2523" s="48">
        <f>Solar!K2540/1000*Variables!$B$3</f>
        <v>0</v>
      </c>
      <c r="M2523" s="1">
        <f>IF(E2523=1, VLOOKUP(D2523, Sheet1!$E$2:$G$26, 2), Sheet1!$G$3)</f>
        <v>0.18618000000000001</v>
      </c>
      <c r="N2523" s="1">
        <f>'Electricity Rates'!$J$3</f>
        <v>0.19270000000000001</v>
      </c>
      <c r="O2523" s="145">
        <f>L2523-K2523</f>
        <v>-5.1895882354805005</v>
      </c>
      <c r="P2523">
        <f t="shared" si="237"/>
        <v>1.0000336529770926</v>
      </c>
      <c r="Q2523">
        <f>IF(O2523&gt;0, IF(Q2522+O2523*Variables!$B$5&lt;Variables!$B$4, Q2522+O2523*Variables!$B$5, Variables!$B$4), IF(Q2522&gt;-O2523, Q2522+O2523/Variables!$B$5, 0))</f>
        <v>57.076393970671496</v>
      </c>
      <c r="R2523">
        <f>IF(O2523&gt;0, 0, IF(Q2522&gt;-O2523, 0, -O2523 - Q2522*Variables!$B$5))</f>
        <v>0</v>
      </c>
      <c r="S2523">
        <f t="shared" si="238"/>
        <v>0</v>
      </c>
      <c r="T2523">
        <f t="shared" si="239"/>
        <v>0</v>
      </c>
    </row>
    <row r="2524" spans="1:20" x14ac:dyDescent="0.3">
      <c r="A2524" s="3">
        <f t="shared" si="234"/>
        <v>43206</v>
      </c>
      <c r="B2524">
        <v>4</v>
      </c>
      <c r="C2524">
        <v>16</v>
      </c>
      <c r="D2524">
        <v>3</v>
      </c>
      <c r="E2524">
        <v>1</v>
      </c>
      <c r="F2524" s="1">
        <f>VLOOKUP(A2524,Weather!$A$1:$E$366, 5)</f>
        <v>0.46153846153846279</v>
      </c>
      <c r="G2524" s="1">
        <f>VLOOKUP(D2524, Spring!$A$1:$E$25, 2)</f>
        <v>282.03074951953801</v>
      </c>
      <c r="H2524" s="1">
        <f>VLOOKUP(D2524, Spring!$A$1:$E$25, 3)</f>
        <v>263.612120501699</v>
      </c>
      <c r="I2524" s="1">
        <f>VLOOKUP(D2524, Spring!$A$1:$E$25, 5)</f>
        <v>268.00502374504498</v>
      </c>
      <c r="J2524" s="1">
        <f t="shared" si="235"/>
        <v>272.11302620224012</v>
      </c>
      <c r="K2524" s="47">
        <f t="shared" si="236"/>
        <v>5.0906969899208674</v>
      </c>
      <c r="L2524" s="48">
        <f>Solar!K2541/1000*Variables!$B$3</f>
        <v>0</v>
      </c>
      <c r="M2524" s="1">
        <f>IF(E2524=1, VLOOKUP(D2524, Sheet1!$E$2:$G$26, 2), Sheet1!$G$3)</f>
        <v>0.18618000000000001</v>
      </c>
      <c r="N2524" s="1">
        <f>'Electricity Rates'!$J$3</f>
        <v>0.19270000000000001</v>
      </c>
      <c r="O2524" s="145">
        <f>L2524-K2524</f>
        <v>-5.0906969899208674</v>
      </c>
      <c r="P2524">
        <f t="shared" si="237"/>
        <v>0.98097730995775123</v>
      </c>
      <c r="Q2524">
        <f>IF(O2524&gt;0, IF(Q2523+O2524*Variables!$B$5&lt;Variables!$B$4, Q2523+O2524*Variables!$B$5, Variables!$B$4), IF(Q2523&gt;-O2524, Q2523+O2524/Variables!$B$5, 0))</f>
        <v>51.660758875010998</v>
      </c>
      <c r="R2524">
        <f>IF(O2524&gt;0, 0, IF(Q2523&gt;-O2524, 0, -O2524 - Q2523*Variables!$B$5))</f>
        <v>0</v>
      </c>
      <c r="S2524">
        <f t="shared" si="238"/>
        <v>0</v>
      </c>
      <c r="T2524">
        <f t="shared" si="239"/>
        <v>0</v>
      </c>
    </row>
    <row r="2525" spans="1:20" x14ac:dyDescent="0.3">
      <c r="A2525" s="3">
        <f t="shared" si="234"/>
        <v>43206</v>
      </c>
      <c r="B2525">
        <v>4</v>
      </c>
      <c r="C2525">
        <v>16</v>
      </c>
      <c r="D2525">
        <v>4</v>
      </c>
      <c r="E2525">
        <v>1</v>
      </c>
      <c r="F2525" s="1">
        <f>VLOOKUP(A2525,Weather!$A$1:$E$366, 5)</f>
        <v>0.46153846153846279</v>
      </c>
      <c r="G2525" s="1">
        <f>VLOOKUP(D2525, Spring!$A$1:$E$25, 2)</f>
        <v>287.61061946902601</v>
      </c>
      <c r="H2525" s="1">
        <f>VLOOKUP(D2525, Spring!$A$1:$E$25, 3)</f>
        <v>280.54932735425899</v>
      </c>
      <c r="I2525" s="1">
        <f>VLOOKUP(D2525, Spring!$A$1:$E$25, 5)</f>
        <v>263.81039287256101</v>
      </c>
      <c r="J2525" s="1">
        <f t="shared" si="235"/>
        <v>283.80838525338226</v>
      </c>
      <c r="K2525" s="47">
        <f t="shared" si="236"/>
        <v>5.3094940462346782</v>
      </c>
      <c r="L2525" s="48">
        <f>Solar!K2542/1000*Variables!$B$3</f>
        <v>0</v>
      </c>
      <c r="M2525" s="1">
        <f>IF(E2525=1, VLOOKUP(D2525, Sheet1!$E$2:$G$26, 2), Sheet1!$G$3)</f>
        <v>0.18618000000000001</v>
      </c>
      <c r="N2525" s="1">
        <f>'Electricity Rates'!$J$3</f>
        <v>0.19270000000000001</v>
      </c>
      <c r="O2525" s="145">
        <f>L2525-K2525</f>
        <v>-5.3094940462346782</v>
      </c>
      <c r="P2525">
        <f t="shared" si="237"/>
        <v>1.0231395027094226</v>
      </c>
      <c r="Q2525">
        <f>IF(O2525&gt;0, IF(Q2524+O2525*Variables!$B$5&lt;Variables!$B$4, Q2524+O2525*Variables!$B$5, Variables!$B$4), IF(Q2524&gt;-O2525, Q2524+O2525/Variables!$B$5, 0))</f>
        <v>46.012360953484745</v>
      </c>
      <c r="R2525">
        <f>IF(O2525&gt;0, 0, IF(Q2524&gt;-O2525, 0, -O2525 - Q2524*Variables!$B$5))</f>
        <v>0</v>
      </c>
      <c r="S2525">
        <f t="shared" si="238"/>
        <v>0</v>
      </c>
      <c r="T2525">
        <f t="shared" si="239"/>
        <v>0</v>
      </c>
    </row>
    <row r="2526" spans="1:20" x14ac:dyDescent="0.3">
      <c r="A2526" s="3">
        <f t="shared" si="234"/>
        <v>43206</v>
      </c>
      <c r="B2526">
        <v>4</v>
      </c>
      <c r="C2526">
        <v>16</v>
      </c>
      <c r="D2526">
        <v>5</v>
      </c>
      <c r="E2526">
        <v>1</v>
      </c>
      <c r="F2526" s="1">
        <f>VLOOKUP(A2526,Weather!$A$1:$E$366, 5)</f>
        <v>0.46153846153846279</v>
      </c>
      <c r="G2526" s="1">
        <f>VLOOKUP(D2526, Spring!$A$1:$E$25, 2)</f>
        <v>318.58407079646003</v>
      </c>
      <c r="H2526" s="1">
        <f>VLOOKUP(D2526, Spring!$A$1:$E$25, 3)</f>
        <v>296.96508648302301</v>
      </c>
      <c r="I2526" s="1">
        <f>VLOOKUP(D2526, Spring!$A$1:$E$25, 5)</f>
        <v>263.982102908277</v>
      </c>
      <c r="J2526" s="1">
        <f t="shared" si="235"/>
        <v>306.94307924307088</v>
      </c>
      <c r="K2526" s="47">
        <f t="shared" si="236"/>
        <v>5.7422984536521975</v>
      </c>
      <c r="L2526" s="48">
        <f>Solar!K2543/1000*Variables!$B$3</f>
        <v>0</v>
      </c>
      <c r="M2526" s="1">
        <f>IF(E2526=1, VLOOKUP(D2526, Sheet1!$E$2:$G$26, 2), Sheet1!$G$3)</f>
        <v>0.18618000000000001</v>
      </c>
      <c r="N2526" s="1">
        <f>'Electricity Rates'!$J$3</f>
        <v>0.19270000000000001</v>
      </c>
      <c r="O2526" s="145">
        <f>L2526-K2526</f>
        <v>-5.7422984536521975</v>
      </c>
      <c r="P2526">
        <f t="shared" si="237"/>
        <v>1.1065409120187786</v>
      </c>
      <c r="Q2526">
        <f>IF(O2526&gt;0, IF(Q2525+O2526*Variables!$B$5&lt;Variables!$B$4, Q2525+O2526*Variables!$B$5, Variables!$B$4), IF(Q2525&gt;-O2526, Q2525+O2526/Variables!$B$5, 0))</f>
        <v>39.903532811301552</v>
      </c>
      <c r="R2526">
        <f>IF(O2526&gt;0, 0, IF(Q2525&gt;-O2526, 0, -O2526 - Q2525*Variables!$B$5))</f>
        <v>0</v>
      </c>
      <c r="S2526">
        <f t="shared" si="238"/>
        <v>0</v>
      </c>
      <c r="T2526">
        <f t="shared" si="239"/>
        <v>0</v>
      </c>
    </row>
    <row r="2527" spans="1:20" x14ac:dyDescent="0.3">
      <c r="A2527" s="3">
        <f t="shared" si="234"/>
        <v>43206</v>
      </c>
      <c r="B2527">
        <v>4</v>
      </c>
      <c r="C2527">
        <v>16</v>
      </c>
      <c r="D2527">
        <v>6</v>
      </c>
      <c r="E2527">
        <v>1</v>
      </c>
      <c r="F2527" s="1">
        <f>VLOOKUP(A2527,Weather!$A$1:$E$366, 5)</f>
        <v>0.46153846153846279</v>
      </c>
      <c r="G2527" s="1">
        <f>VLOOKUP(D2527, Spring!$A$1:$E$25, 2)</f>
        <v>389.38053097345102</v>
      </c>
      <c r="H2527" s="1">
        <f>VLOOKUP(D2527, Spring!$A$1:$E$25, 3)</f>
        <v>340.20659833439998</v>
      </c>
      <c r="I2527" s="1">
        <f>VLOOKUP(D2527, Spring!$A$1:$E$25, 5)</f>
        <v>264.16853094705402</v>
      </c>
      <c r="J2527" s="1">
        <f t="shared" si="235"/>
        <v>362.90225955242357</v>
      </c>
      <c r="K2527" s="47">
        <f t="shared" si="236"/>
        <v>6.789184134705696</v>
      </c>
      <c r="L2527" s="48">
        <f>Solar!K2544/1000*Variables!$B$3</f>
        <v>0.15969999999999998</v>
      </c>
      <c r="M2527" s="1">
        <f>IF(E2527=1, VLOOKUP(D2527, Sheet1!$E$2:$G$26, 2), Sheet1!$G$3)</f>
        <v>0.18618000000000001</v>
      </c>
      <c r="N2527" s="1">
        <f>'Electricity Rates'!$J$3</f>
        <v>0.19270000000000001</v>
      </c>
      <c r="O2527" s="145">
        <f>L2527-K2527</f>
        <v>-6.6294841347056961</v>
      </c>
      <c r="P2527">
        <f t="shared" si="237"/>
        <v>1.3082757827577878</v>
      </c>
      <c r="Q2527">
        <f>IF(O2527&gt;0, IF(Q2526+O2527*Variables!$B$5&lt;Variables!$B$4, Q2526+O2527*Variables!$B$5, Variables!$B$4), IF(Q2526&gt;-O2527, Q2526+O2527/Variables!$B$5, 0))</f>
        <v>32.850890114806134</v>
      </c>
      <c r="R2527">
        <f>IF(O2527&gt;0, 0, IF(Q2526&gt;-O2527, 0, -O2527 - Q2526*Variables!$B$5))</f>
        <v>0</v>
      </c>
      <c r="S2527">
        <f t="shared" si="238"/>
        <v>0</v>
      </c>
      <c r="T2527">
        <f t="shared" si="239"/>
        <v>0</v>
      </c>
    </row>
    <row r="2528" spans="1:20" x14ac:dyDescent="0.3">
      <c r="A2528" s="3">
        <f t="shared" si="234"/>
        <v>43206</v>
      </c>
      <c r="B2528">
        <v>4</v>
      </c>
      <c r="C2528">
        <v>16</v>
      </c>
      <c r="D2528">
        <v>7</v>
      </c>
      <c r="E2528">
        <v>1</v>
      </c>
      <c r="F2528" s="1">
        <f>VLOOKUP(A2528,Weather!$A$1:$E$366, 5)</f>
        <v>0.46153846153846279</v>
      </c>
      <c r="G2528" s="1">
        <f>VLOOKUP(D2528, Spring!$A$1:$E$25, 2)</f>
        <v>623.89380530973403</v>
      </c>
      <c r="H2528" s="1">
        <f>VLOOKUP(D2528, Spring!$A$1:$E$25, 3)</f>
        <v>374.47950032030701</v>
      </c>
      <c r="I2528" s="1">
        <f>VLOOKUP(D2528, Spring!$A$1:$E$25, 5)</f>
        <v>251.18725224694799</v>
      </c>
      <c r="J2528" s="1">
        <f t="shared" si="235"/>
        <v>489.59379493081212</v>
      </c>
      <c r="K2528" s="47">
        <f t="shared" si="236"/>
        <v>9.1593324028737797</v>
      </c>
      <c r="L2528" s="48">
        <f>Solar!K2545/1000*Variables!$B$3</f>
        <v>3.0515999999999996</v>
      </c>
      <c r="M2528" s="1">
        <f>IF(E2528=1, VLOOKUP(D2528, Sheet1!$E$2:$G$26, 2), Sheet1!$G$3)</f>
        <v>0.18618000000000001</v>
      </c>
      <c r="N2528" s="1">
        <f>'Electricity Rates'!$J$3</f>
        <v>0.19270000000000001</v>
      </c>
      <c r="O2528" s="145">
        <f>L2528-K2528</f>
        <v>-6.1077324028737801</v>
      </c>
      <c r="P2528">
        <f t="shared" si="237"/>
        <v>1.7650033540337775</v>
      </c>
      <c r="Q2528">
        <f>IF(O2528&gt;0, IF(Q2527+O2528*Variables!$B$5&lt;Variables!$B$4, Q2527+O2528*Variables!$B$5, Variables!$B$4), IF(Q2527&gt;-O2528, Q2527+O2528/Variables!$B$5, 0))</f>
        <v>26.353302452174454</v>
      </c>
      <c r="R2528">
        <f>IF(O2528&gt;0, 0, IF(Q2527&gt;-O2528, 0, -O2528 - Q2527*Variables!$B$5))</f>
        <v>0</v>
      </c>
      <c r="S2528">
        <f t="shared" si="238"/>
        <v>0</v>
      </c>
      <c r="T2528">
        <f t="shared" si="239"/>
        <v>0</v>
      </c>
    </row>
    <row r="2529" spans="1:20" x14ac:dyDescent="0.3">
      <c r="A2529" s="3">
        <f t="shared" si="234"/>
        <v>43206</v>
      </c>
      <c r="B2529">
        <v>4</v>
      </c>
      <c r="C2529">
        <v>16</v>
      </c>
      <c r="D2529">
        <v>8</v>
      </c>
      <c r="E2529">
        <v>1</v>
      </c>
      <c r="F2529" s="1">
        <f>VLOOKUP(A2529,Weather!$A$1:$E$366, 5)</f>
        <v>0.46153846153846279</v>
      </c>
      <c r="G2529" s="1">
        <f>VLOOKUP(D2529, Spring!$A$1:$E$25, 2)</f>
        <v>871.68141592920301</v>
      </c>
      <c r="H2529" s="1">
        <f>VLOOKUP(D2529, Spring!$A$1:$E$25, 3)</f>
        <v>578.35522101217202</v>
      </c>
      <c r="I2529" s="1">
        <f>VLOOKUP(D2529, Spring!$A$1:$E$25, 5)</f>
        <v>268.91753993484798</v>
      </c>
      <c r="J2529" s="1">
        <f t="shared" si="235"/>
        <v>713.7365417431098</v>
      </c>
      <c r="K2529" s="47">
        <f t="shared" si="236"/>
        <v>13.352600260848032</v>
      </c>
      <c r="L2529" s="48">
        <f>Solar!K2546/1000*Variables!$B$3</f>
        <v>12.825249999999999</v>
      </c>
      <c r="M2529" s="1">
        <f>IF(E2529=1, VLOOKUP(D2529, Sheet1!$E$2:$G$26, 2), Sheet1!$G$3)</f>
        <v>0.18618000000000001</v>
      </c>
      <c r="N2529" s="1">
        <f>'Electricity Rates'!$J$3</f>
        <v>0.19270000000000001</v>
      </c>
      <c r="O2529" s="145">
        <f>L2529-K2529</f>
        <v>-0.52735026084803316</v>
      </c>
      <c r="P2529">
        <f t="shared" si="237"/>
        <v>2.5730460702654159</v>
      </c>
      <c r="Q2529">
        <f>IF(O2529&gt;0, IF(Q2528+O2529*Variables!$B$5&lt;Variables!$B$4, Q2528+O2529*Variables!$B$5, Variables!$B$4), IF(Q2528&gt;-O2529, Q2528+O2529/Variables!$B$5, 0))</f>
        <v>25.792291536378674</v>
      </c>
      <c r="R2529">
        <f>IF(O2529&gt;0, 0, IF(Q2528&gt;-O2529, 0, -O2529 - Q2528*Variables!$B$5))</f>
        <v>0</v>
      </c>
      <c r="S2529">
        <f t="shared" si="238"/>
        <v>0</v>
      </c>
      <c r="T2529">
        <f t="shared" si="239"/>
        <v>0</v>
      </c>
    </row>
    <row r="2530" spans="1:20" x14ac:dyDescent="0.3">
      <c r="A2530" s="3">
        <f t="shared" si="234"/>
        <v>43206</v>
      </c>
      <c r="B2530">
        <v>4</v>
      </c>
      <c r="C2530">
        <v>16</v>
      </c>
      <c r="D2530">
        <v>9</v>
      </c>
      <c r="E2530">
        <v>1</v>
      </c>
      <c r="F2530" s="1">
        <f>VLOOKUP(A2530,Weather!$A$1:$E$366, 5)</f>
        <v>0.46153846153846279</v>
      </c>
      <c r="G2530" s="1">
        <f>VLOOKUP(D2530, Spring!$A$1:$E$25, 2)</f>
        <v>1137.1681415929199</v>
      </c>
      <c r="H2530" s="1">
        <f>VLOOKUP(D2530, Spring!$A$1:$E$25, 3)</f>
        <v>786.77530429212004</v>
      </c>
      <c r="I2530" s="1">
        <f>VLOOKUP(D2530, Spring!$A$1:$E$25, 5)</f>
        <v>317.33977000667198</v>
      </c>
      <c r="J2530" s="1">
        <f t="shared" si="235"/>
        <v>948.49507535402813</v>
      </c>
      <c r="K2530" s="47">
        <f t="shared" si="236"/>
        <v>17.74446851166498</v>
      </c>
      <c r="L2530" s="48">
        <f>Solar!K2547/1000*Variables!$B$3</f>
        <v>23.227600000000002</v>
      </c>
      <c r="M2530" s="1">
        <f>IF(E2530=1, VLOOKUP(D2530, Sheet1!$E$2:$G$26, 2), Sheet1!$G$3)</f>
        <v>0.20441999999999999</v>
      </c>
      <c r="N2530" s="1">
        <f>'Electricity Rates'!$J$3</f>
        <v>0.19270000000000001</v>
      </c>
      <c r="O2530" s="145">
        <f>L2530-K2530</f>
        <v>5.4831314883350224</v>
      </c>
      <c r="P2530">
        <f t="shared" si="237"/>
        <v>3.4193590821978419</v>
      </c>
      <c r="Q2530">
        <f>IF(O2530&gt;0, IF(Q2529+O2530*Variables!$B$5&lt;Variables!$B$4, Q2529+O2530*Variables!$B$5, Variables!$B$4), IF(Q2529&gt;-O2530, Q2529+O2530/Variables!$B$5, 0))</f>
        <v>30.946435135413594</v>
      </c>
      <c r="R2530">
        <f>IF(O2530&gt;0, 0, IF(Q2529&gt;-O2530, 0, -O2530 - Q2529*Variables!$B$5))</f>
        <v>0</v>
      </c>
      <c r="S2530">
        <f t="shared" si="238"/>
        <v>0</v>
      </c>
      <c r="T2530">
        <f t="shared" si="239"/>
        <v>0</v>
      </c>
    </row>
    <row r="2531" spans="1:20" x14ac:dyDescent="0.3">
      <c r="A2531" s="3">
        <f t="shared" si="234"/>
        <v>43206</v>
      </c>
      <c r="B2531">
        <v>4</v>
      </c>
      <c r="C2531">
        <v>16</v>
      </c>
      <c r="D2531">
        <v>10</v>
      </c>
      <c r="E2531">
        <v>1</v>
      </c>
      <c r="F2531" s="1">
        <f>VLOOKUP(A2531,Weather!$A$1:$E$366, 5)</f>
        <v>0.46153846153846279</v>
      </c>
      <c r="G2531" s="1">
        <f>VLOOKUP(D2531, Spring!$A$1:$E$25, 2)</f>
        <v>1207.9646017699099</v>
      </c>
      <c r="H2531" s="1">
        <f>VLOOKUP(D2531, Spring!$A$1:$E$25, 3)</f>
        <v>923.64670083279998</v>
      </c>
      <c r="I2531" s="1">
        <f>VLOOKUP(D2531, Spring!$A$1:$E$25, 5)</f>
        <v>339.44621060481097</v>
      </c>
      <c r="J2531" s="1">
        <f t="shared" si="235"/>
        <v>1054.8703474191589</v>
      </c>
      <c r="K2531" s="47">
        <f t="shared" si="236"/>
        <v>19.734539640790203</v>
      </c>
      <c r="L2531" s="48">
        <f>Solar!K2548/1000*Variables!$B$3</f>
        <v>31.0687</v>
      </c>
      <c r="M2531" s="1">
        <f>IF(E2531=1, VLOOKUP(D2531, Sheet1!$E$2:$G$26, 2), Sheet1!$G$3)</f>
        <v>0.20441999999999999</v>
      </c>
      <c r="N2531" s="1">
        <f>'Electricity Rates'!$J$3</f>
        <v>0.19270000000000001</v>
      </c>
      <c r="O2531" s="145">
        <f>L2531-K2531</f>
        <v>11.334160359209797</v>
      </c>
      <c r="P2531">
        <f t="shared" si="237"/>
        <v>3.8028457887802722</v>
      </c>
      <c r="Q2531">
        <f>IF(O2531&gt;0, IF(Q2530+O2531*Variables!$B$5&lt;Variables!$B$4, Q2530+O2531*Variables!$B$5, Variables!$B$4), IF(Q2530&gt;-O2531, Q2530+O2531/Variables!$B$5, 0))</f>
        <v>41.6005458730708</v>
      </c>
      <c r="R2531">
        <f>IF(O2531&gt;0, 0, IF(Q2530&gt;-O2531, 0, -O2531 - Q2530*Variables!$B$5))</f>
        <v>0</v>
      </c>
      <c r="S2531">
        <f t="shared" si="238"/>
        <v>0</v>
      </c>
      <c r="T2531">
        <f t="shared" si="239"/>
        <v>0</v>
      </c>
    </row>
    <row r="2532" spans="1:20" x14ac:dyDescent="0.3">
      <c r="A2532" s="3">
        <f t="shared" si="234"/>
        <v>43206</v>
      </c>
      <c r="B2532">
        <v>4</v>
      </c>
      <c r="C2532">
        <v>16</v>
      </c>
      <c r="D2532">
        <v>11</v>
      </c>
      <c r="E2532">
        <v>1</v>
      </c>
      <c r="F2532" s="1">
        <f>VLOOKUP(A2532,Weather!$A$1:$E$366, 5)</f>
        <v>0.46153846153846279</v>
      </c>
      <c r="G2532" s="1">
        <f>VLOOKUP(D2532, Spring!$A$1:$E$25, 2)</f>
        <v>1274.3362831858401</v>
      </c>
      <c r="H2532" s="1">
        <f>VLOOKUP(D2532, Spring!$A$1:$E$25, 3)</f>
        <v>962.46396540679098</v>
      </c>
      <c r="I2532" s="1">
        <f>VLOOKUP(D2532, Spring!$A$1:$E$25, 5)</f>
        <v>352.80034538247099</v>
      </c>
      <c r="J2532" s="1">
        <f t="shared" si="235"/>
        <v>1106.4050351509679</v>
      </c>
      <c r="K2532" s="47">
        <f t="shared" si="236"/>
        <v>20.698651809084019</v>
      </c>
      <c r="L2532" s="48">
        <f>Solar!K2549/1000*Variables!$B$3</f>
        <v>36.378799999999998</v>
      </c>
      <c r="M2532" s="1">
        <f>IF(E2532=1, VLOOKUP(D2532, Sheet1!$E$2:$G$26, 2), Sheet1!$G$3)</f>
        <v>0.20441999999999999</v>
      </c>
      <c r="N2532" s="1">
        <f>'Electricity Rates'!$J$3</f>
        <v>0.19270000000000001</v>
      </c>
      <c r="O2532" s="145">
        <f>L2532-K2532</f>
        <v>15.680148190915979</v>
      </c>
      <c r="P2532">
        <f t="shared" si="237"/>
        <v>3.9886302036104908</v>
      </c>
      <c r="Q2532">
        <f>IF(O2532&gt;0, IF(Q2531+O2532*Variables!$B$5&lt;Variables!$B$4, Q2531+O2532*Variables!$B$5, Variables!$B$4), IF(Q2531&gt;-O2532, Q2531+O2532/Variables!$B$5, 0))</f>
        <v>56.339885172531822</v>
      </c>
      <c r="R2532">
        <f>IF(O2532&gt;0, 0, IF(Q2531&gt;-O2532, 0, -O2532 - Q2531*Variables!$B$5))</f>
        <v>0</v>
      </c>
      <c r="S2532">
        <f t="shared" si="238"/>
        <v>0</v>
      </c>
      <c r="T2532">
        <f t="shared" si="239"/>
        <v>0</v>
      </c>
    </row>
    <row r="2533" spans="1:20" x14ac:dyDescent="0.3">
      <c r="A2533" s="3">
        <f t="shared" si="234"/>
        <v>43206</v>
      </c>
      <c r="B2533">
        <v>4</v>
      </c>
      <c r="C2533">
        <v>16</v>
      </c>
      <c r="D2533">
        <v>12</v>
      </c>
      <c r="E2533">
        <v>1</v>
      </c>
      <c r="F2533" s="1">
        <f>VLOOKUP(A2533,Weather!$A$1:$E$366, 5)</f>
        <v>0.46153846153846279</v>
      </c>
      <c r="G2533" s="1">
        <f>VLOOKUP(D2533, Spring!$A$1:$E$25, 2)</f>
        <v>1314.1592920353901</v>
      </c>
      <c r="H2533" s="1">
        <f>VLOOKUP(D2533, Spring!$A$1:$E$25, 3)</f>
        <v>983.10377962844302</v>
      </c>
      <c r="I2533" s="1">
        <f>VLOOKUP(D2533, Spring!$A$1:$E$25, 5)</f>
        <v>344.20503159464602</v>
      </c>
      <c r="J2533" s="1">
        <f t="shared" si="235"/>
        <v>1135.8986315085729</v>
      </c>
      <c r="K2533" s="47">
        <f t="shared" si="236"/>
        <v>21.250418713796662</v>
      </c>
      <c r="L2533" s="48">
        <f>Solar!K2550/1000*Variables!$B$3</f>
        <v>38.568400000000004</v>
      </c>
      <c r="M2533" s="1">
        <f>IF(E2533=1, VLOOKUP(D2533, Sheet1!$E$2:$G$26, 2), Sheet1!$G$3)</f>
        <v>0.20441999999999999</v>
      </c>
      <c r="N2533" s="1">
        <f>'Electricity Rates'!$J$3</f>
        <v>0.19270000000000001</v>
      </c>
      <c r="O2533" s="145">
        <f>L2533-K2533</f>
        <v>17.317981286203342</v>
      </c>
      <c r="P2533">
        <f t="shared" si="237"/>
        <v>4.0949556861486167</v>
      </c>
      <c r="Q2533">
        <f>IF(O2533&gt;0, IF(Q2532+O2533*Variables!$B$5&lt;Variables!$B$4, Q2532+O2533*Variables!$B$5, Variables!$B$4), IF(Q2532&gt;-O2533, Q2532+O2533/Variables!$B$5, 0))</f>
        <v>72.61878758156297</v>
      </c>
      <c r="R2533">
        <f>IF(O2533&gt;0, 0, IF(Q2532&gt;-O2533, 0, -O2533 - Q2532*Variables!$B$5))</f>
        <v>0</v>
      </c>
      <c r="S2533">
        <f t="shared" si="238"/>
        <v>0</v>
      </c>
      <c r="T2533">
        <f t="shared" si="239"/>
        <v>0</v>
      </c>
    </row>
    <row r="2534" spans="1:20" x14ac:dyDescent="0.3">
      <c r="A2534" s="3">
        <f t="shared" si="234"/>
        <v>43206</v>
      </c>
      <c r="B2534">
        <v>4</v>
      </c>
      <c r="C2534">
        <v>16</v>
      </c>
      <c r="D2534">
        <v>13</v>
      </c>
      <c r="E2534">
        <v>1</v>
      </c>
      <c r="F2534" s="1">
        <f>VLOOKUP(A2534,Weather!$A$1:$E$366, 5)</f>
        <v>0.46153846153846279</v>
      </c>
      <c r="G2534" s="1">
        <f>VLOOKUP(D2534, Spring!$A$1:$E$25, 2)</f>
        <v>1362.8318584070701</v>
      </c>
      <c r="H2534" s="1">
        <f>VLOOKUP(D2534, Spring!$A$1:$E$25, 3)</f>
        <v>999.59961563100603</v>
      </c>
      <c r="I2534" s="1">
        <f>VLOOKUP(D2534, Spring!$A$1:$E$25, 5)</f>
        <v>326.84269398328001</v>
      </c>
      <c r="J2534" s="1">
        <f t="shared" si="235"/>
        <v>1167.2452661430361</v>
      </c>
      <c r="K2534" s="47">
        <f t="shared" si="236"/>
        <v>21.836852302827456</v>
      </c>
      <c r="L2534" s="48">
        <f>Solar!K2551/1000*Variables!$B$3</f>
        <v>39.180900000000001</v>
      </c>
      <c r="M2534" s="1">
        <f>IF(E2534=1, VLOOKUP(D2534, Sheet1!$E$2:$G$26, 2), Sheet1!$G$3)</f>
        <v>0.20441999999999999</v>
      </c>
      <c r="N2534" s="1">
        <f>'Electricity Rates'!$J$3</f>
        <v>0.19270000000000001</v>
      </c>
      <c r="O2534" s="145">
        <f>L2534-K2534</f>
        <v>17.344047697172545</v>
      </c>
      <c r="P2534">
        <f t="shared" si="237"/>
        <v>4.2079614387548512</v>
      </c>
      <c r="Q2534">
        <f>IF(O2534&gt;0, IF(Q2533+O2534*Variables!$B$5&lt;Variables!$B$4, Q2533+O2534*Variables!$B$5, Variables!$B$4), IF(Q2533&gt;-O2534, Q2533+O2534/Variables!$B$5, 0))</f>
        <v>88.922192416905162</v>
      </c>
      <c r="R2534">
        <f>IF(O2534&gt;0, 0, IF(Q2533&gt;-O2534, 0, -O2534 - Q2533*Variables!$B$5))</f>
        <v>0</v>
      </c>
      <c r="S2534">
        <f t="shared" si="238"/>
        <v>0</v>
      </c>
      <c r="T2534">
        <f t="shared" si="239"/>
        <v>0</v>
      </c>
    </row>
    <row r="2535" spans="1:20" x14ac:dyDescent="0.3">
      <c r="A2535" s="3">
        <f t="shared" si="234"/>
        <v>43206</v>
      </c>
      <c r="B2535">
        <v>4</v>
      </c>
      <c r="C2535">
        <v>16</v>
      </c>
      <c r="D2535">
        <v>14</v>
      </c>
      <c r="E2535">
        <v>1</v>
      </c>
      <c r="F2535" s="1">
        <f>VLOOKUP(A2535,Weather!$A$1:$E$366, 5)</f>
        <v>0.46153846153846279</v>
      </c>
      <c r="G2535" s="1">
        <f>VLOOKUP(D2535, Spring!$A$1:$E$25, 2)</f>
        <v>1402.65486725663</v>
      </c>
      <c r="H2535" s="1">
        <f>VLOOKUP(D2535, Spring!$A$1:$E$25, 3)</f>
        <v>1011.55108904548</v>
      </c>
      <c r="I2535" s="1">
        <f>VLOOKUP(D2535, Spring!$A$1:$E$25, 5)</f>
        <v>309.49016837395499</v>
      </c>
      <c r="J2535" s="1">
        <f t="shared" si="235"/>
        <v>1192.0605251429342</v>
      </c>
      <c r="K2535" s="47">
        <f t="shared" si="236"/>
        <v>22.301096760573479</v>
      </c>
      <c r="L2535" s="48">
        <f>Solar!K2552/1000*Variables!$B$3</f>
        <v>38.483499999999999</v>
      </c>
      <c r="M2535" s="1">
        <f>IF(E2535=1, VLOOKUP(D2535, Sheet1!$E$2:$G$26, 2), Sheet1!$G$3)</f>
        <v>0.20441999999999999</v>
      </c>
      <c r="N2535" s="1">
        <f>'Electricity Rates'!$J$3</f>
        <v>0.19270000000000001</v>
      </c>
      <c r="O2535" s="145">
        <f>L2535-K2535</f>
        <v>16.18240323942652</v>
      </c>
      <c r="P2535">
        <f t="shared" si="237"/>
        <v>4.2974213457625092</v>
      </c>
      <c r="Q2535">
        <f>IF(O2535&gt;0, IF(Q2534+O2535*Variables!$B$5&lt;Variables!$B$4, Q2534+O2535*Variables!$B$5, Variables!$B$4), IF(Q2534&gt;-O2535, Q2534+O2535/Variables!$B$5, 0))</f>
        <v>100</v>
      </c>
      <c r="R2535">
        <f>IF(O2535&gt;0, 0, IF(Q2534&gt;-O2535, 0, -O2535 - Q2534*Variables!$B$5))</f>
        <v>0</v>
      </c>
      <c r="S2535">
        <f t="shared" si="238"/>
        <v>0</v>
      </c>
      <c r="T2535">
        <f t="shared" si="239"/>
        <v>0</v>
      </c>
    </row>
    <row r="2536" spans="1:20" x14ac:dyDescent="0.3">
      <c r="A2536" s="3">
        <f t="shared" si="234"/>
        <v>43206</v>
      </c>
      <c r="B2536">
        <v>4</v>
      </c>
      <c r="C2536">
        <v>16</v>
      </c>
      <c r="D2536">
        <v>15</v>
      </c>
      <c r="E2536">
        <v>1</v>
      </c>
      <c r="F2536" s="1">
        <f>VLOOKUP(A2536,Weather!$A$1:$E$366, 5)</f>
        <v>0.46153846153846279</v>
      </c>
      <c r="G2536" s="1">
        <f>VLOOKUP(D2536, Spring!$A$1:$E$25, 2)</f>
        <v>1371.6814159292001</v>
      </c>
      <c r="H2536" s="1">
        <f>VLOOKUP(D2536, Spring!$A$1:$E$25, 3)</f>
        <v>1005.48526585522</v>
      </c>
      <c r="I2536" s="1">
        <f>VLOOKUP(D2536, Spring!$A$1:$E$25, 5)</f>
        <v>300.89485458612899</v>
      </c>
      <c r="J2536" s="1">
        <f t="shared" si="235"/>
        <v>1174.4988735816728</v>
      </c>
      <c r="K2536" s="47">
        <f t="shared" si="236"/>
        <v>21.972552963943517</v>
      </c>
      <c r="L2536" s="48">
        <f>Solar!K2553/1000*Variables!$B$3</f>
        <v>34.077800000000003</v>
      </c>
      <c r="M2536" s="1">
        <f>IF(E2536=1, VLOOKUP(D2536, Sheet1!$E$2:$G$26, 2), Sheet1!$G$3)</f>
        <v>0.20441999999999999</v>
      </c>
      <c r="N2536" s="1">
        <f>'Electricity Rates'!$J$3</f>
        <v>0.19270000000000001</v>
      </c>
      <c r="O2536" s="145">
        <f>L2536-K2536</f>
        <v>12.105247036056486</v>
      </c>
      <c r="P2536">
        <f t="shared" si="237"/>
        <v>4.2341109561519161</v>
      </c>
      <c r="Q2536">
        <f>IF(O2536&gt;0, IF(Q2535+O2536*Variables!$B$5&lt;Variables!$B$4, Q2535+O2536*Variables!$B$5, Variables!$B$4), IF(Q2535&gt;-O2536, Q2535+O2536/Variables!$B$5, 0))</f>
        <v>100</v>
      </c>
      <c r="R2536">
        <f>IF(O2536&gt;0, 0, IF(Q2535&gt;-O2536, 0, -O2536 - Q2535*Variables!$B$5))</f>
        <v>0</v>
      </c>
      <c r="S2536">
        <f t="shared" si="238"/>
        <v>0</v>
      </c>
      <c r="T2536">
        <f t="shared" si="239"/>
        <v>0</v>
      </c>
    </row>
    <row r="2537" spans="1:20" x14ac:dyDescent="0.3">
      <c r="A2537" s="3">
        <f t="shared" si="234"/>
        <v>43206</v>
      </c>
      <c r="B2537">
        <v>4</v>
      </c>
      <c r="C2537">
        <v>16</v>
      </c>
      <c r="D2537">
        <v>16</v>
      </c>
      <c r="E2537">
        <v>1</v>
      </c>
      <c r="F2537" s="1">
        <f>VLOOKUP(A2537,Weather!$A$1:$E$366, 5)</f>
        <v>0.46153846153846279</v>
      </c>
      <c r="G2537" s="1">
        <f>VLOOKUP(D2537, Spring!$A$1:$E$25, 2)</f>
        <v>1283.1858407079601</v>
      </c>
      <c r="H2537" s="1">
        <f>VLOOKUP(D2537, Spring!$A$1:$E$25, 3)</f>
        <v>954.93673926969905</v>
      </c>
      <c r="I2537" s="1">
        <f>VLOOKUP(D2537, Spring!$A$1:$E$25, 5)</f>
        <v>270.36971623690101</v>
      </c>
      <c r="J2537" s="1">
        <f t="shared" si="235"/>
        <v>1106.4363245488969</v>
      </c>
      <c r="K2537" s="47">
        <f t="shared" si="236"/>
        <v>20.699237171887393</v>
      </c>
      <c r="L2537" s="48">
        <f>Solar!K2554/1000*Variables!$B$3</f>
        <v>26.285250000000005</v>
      </c>
      <c r="M2537" s="1">
        <f>IF(E2537=1, VLOOKUP(D2537, Sheet1!$E$2:$G$26, 2), Sheet1!$G$3)</f>
        <v>0.20441999999999999</v>
      </c>
      <c r="N2537" s="1">
        <f>'Electricity Rates'!$J$3</f>
        <v>0.19270000000000001</v>
      </c>
      <c r="O2537" s="145">
        <f>L2537-K2537</f>
        <v>5.5860128281126116</v>
      </c>
      <c r="P2537">
        <f t="shared" si="237"/>
        <v>3.9887430030227007</v>
      </c>
      <c r="Q2537">
        <f>IF(O2537&gt;0, IF(Q2536+O2537*Variables!$B$5&lt;Variables!$B$4, Q2536+O2537*Variables!$B$5, Variables!$B$4), IF(Q2536&gt;-O2537, Q2536+O2537/Variables!$B$5, 0))</f>
        <v>100</v>
      </c>
      <c r="R2537">
        <f>IF(O2537&gt;0, 0, IF(Q2536&gt;-O2537, 0, -O2537 - Q2536*Variables!$B$5))</f>
        <v>0</v>
      </c>
      <c r="S2537">
        <f t="shared" si="238"/>
        <v>0</v>
      </c>
      <c r="T2537">
        <f t="shared" si="239"/>
        <v>0</v>
      </c>
    </row>
    <row r="2538" spans="1:20" x14ac:dyDescent="0.3">
      <c r="A2538" s="3">
        <f t="shared" si="234"/>
        <v>43206</v>
      </c>
      <c r="B2538">
        <v>4</v>
      </c>
      <c r="C2538">
        <v>16</v>
      </c>
      <c r="D2538">
        <v>17</v>
      </c>
      <c r="E2538">
        <v>1</v>
      </c>
      <c r="F2538" s="1">
        <f>VLOOKUP(A2538,Weather!$A$1:$E$366, 5)</f>
        <v>0.46153846153846279</v>
      </c>
      <c r="G2538" s="1">
        <f>VLOOKUP(D2538, Spring!$A$1:$E$25, 2)</f>
        <v>973.45132743362797</v>
      </c>
      <c r="H2538" s="1">
        <f>VLOOKUP(D2538, Spring!$A$1:$E$25, 3)</f>
        <v>850.97693786034597</v>
      </c>
      <c r="I2538" s="1">
        <f>VLOOKUP(D2538, Spring!$A$1:$E$25, 5)</f>
        <v>257.39334353781499</v>
      </c>
      <c r="J2538" s="1">
        <f t="shared" si="235"/>
        <v>907.50357920186093</v>
      </c>
      <c r="K2538" s="47">
        <f t="shared" si="236"/>
        <v>16.977598623124258</v>
      </c>
      <c r="L2538" s="48">
        <f>Solar!K2555/1000*Variables!$B$3</f>
        <v>16.104750000000003</v>
      </c>
      <c r="M2538" s="1">
        <f>IF(E2538=1, VLOOKUP(D2538, Sheet1!$E$2:$G$26, 2), Sheet1!$G$3)</f>
        <v>0.20441999999999999</v>
      </c>
      <c r="N2538" s="1">
        <f>'Electricity Rates'!$J$3</f>
        <v>0.19270000000000001</v>
      </c>
      <c r="O2538" s="145">
        <f>L2538-K2538</f>
        <v>-0.8728486231242556</v>
      </c>
      <c r="P2538">
        <f t="shared" si="237"/>
        <v>3.2715832546760448</v>
      </c>
      <c r="Q2538">
        <f>IF(O2538&gt;0, IF(Q2537+O2538*Variables!$B$5&lt;Variables!$B$4, Q2537+O2538*Variables!$B$5, Variables!$B$4), IF(Q2537&gt;-O2538, Q2537+O2538/Variables!$B$5, 0))</f>
        <v>99.071437634974203</v>
      </c>
      <c r="R2538">
        <f>IF(O2538&gt;0, 0, IF(Q2537&gt;-O2538, 0, -O2538 - Q2537*Variables!$B$5))</f>
        <v>0</v>
      </c>
      <c r="S2538">
        <f t="shared" si="238"/>
        <v>0</v>
      </c>
      <c r="T2538">
        <f t="shared" si="239"/>
        <v>0</v>
      </c>
    </row>
    <row r="2539" spans="1:20" x14ac:dyDescent="0.3">
      <c r="A2539" s="3">
        <f t="shared" si="234"/>
        <v>43206</v>
      </c>
      <c r="B2539">
        <v>4</v>
      </c>
      <c r="C2539">
        <v>16</v>
      </c>
      <c r="D2539">
        <v>18</v>
      </c>
      <c r="E2539">
        <v>1</v>
      </c>
      <c r="F2539" s="1">
        <f>VLOOKUP(A2539,Weather!$A$1:$E$366, 5)</f>
        <v>0.46153846153846279</v>
      </c>
      <c r="G2539" s="1">
        <f>VLOOKUP(D2539, Spring!$A$1:$E$25, 2)</f>
        <v>690.26548672566298</v>
      </c>
      <c r="H2539" s="1">
        <f>VLOOKUP(D2539, Spring!$A$1:$E$25, 3)</f>
        <v>590.923299339663</v>
      </c>
      <c r="I2539" s="1">
        <f>VLOOKUP(D2539, Spring!$A$1:$E$25, 5)</f>
        <v>248.81274775305101</v>
      </c>
      <c r="J2539" s="1">
        <f t="shared" si="235"/>
        <v>636.77353967166312</v>
      </c>
      <c r="K2539" s="47">
        <f t="shared" si="236"/>
        <v>11.912774580877839</v>
      </c>
      <c r="L2539" s="48">
        <f>Solar!K2556/1000*Variables!$B$3</f>
        <v>5.5735000000000001</v>
      </c>
      <c r="M2539" s="1">
        <f>IF(E2539=1, VLOOKUP(D2539, Sheet1!$E$2:$G$26, 2), Sheet1!$G$3)</f>
        <v>0.20441999999999999</v>
      </c>
      <c r="N2539" s="1">
        <f>'Electricity Rates'!$J$3</f>
        <v>0.19270000000000001</v>
      </c>
      <c r="O2539" s="145">
        <f>L2539-K2539</f>
        <v>-6.3392745808778388</v>
      </c>
      <c r="P2539">
        <f t="shared" si="237"/>
        <v>2.2955916617351595</v>
      </c>
      <c r="Q2539">
        <f>IF(O2539&gt;0, IF(Q2538+O2539*Variables!$B$5&lt;Variables!$B$4, Q2538+O2539*Variables!$B$5, Variables!$B$4), IF(Q2538&gt;-O2539, Q2538+O2539/Variables!$B$5, 0))</f>
        <v>92.327528506380759</v>
      </c>
      <c r="R2539">
        <f>IF(O2539&gt;0, 0, IF(Q2538&gt;-O2539, 0, -O2539 - Q2538*Variables!$B$5))</f>
        <v>0</v>
      </c>
      <c r="S2539">
        <f t="shared" si="238"/>
        <v>0</v>
      </c>
      <c r="T2539">
        <f t="shared" si="239"/>
        <v>0</v>
      </c>
    </row>
    <row r="2540" spans="1:20" x14ac:dyDescent="0.3">
      <c r="A2540" s="3">
        <f t="shared" si="234"/>
        <v>43206</v>
      </c>
      <c r="B2540">
        <v>4</v>
      </c>
      <c r="C2540">
        <v>16</v>
      </c>
      <c r="D2540">
        <v>19</v>
      </c>
      <c r="E2540">
        <v>1</v>
      </c>
      <c r="F2540" s="1">
        <f>VLOOKUP(A2540,Weather!$A$1:$E$366, 5)</f>
        <v>0.46153846153846279</v>
      </c>
      <c r="G2540" s="1">
        <f>VLOOKUP(D2540, Spring!$A$1:$E$25, 2)</f>
        <v>482.300884955752</v>
      </c>
      <c r="H2540" s="1">
        <f>VLOOKUP(D2540, Spring!$A$1:$E$25, 3)</f>
        <v>454.99679692504799</v>
      </c>
      <c r="I2540" s="1">
        <f>VLOOKUP(D2540, Spring!$A$1:$E$25, 5)</f>
        <v>266.52341143686903</v>
      </c>
      <c r="J2540" s="1">
        <f t="shared" si="235"/>
        <v>467.59868370844987</v>
      </c>
      <c r="K2540" s="47">
        <f t="shared" si="236"/>
        <v>8.7478473370708834</v>
      </c>
      <c r="L2540" s="48">
        <f>Solar!K2557/1000*Variables!$B$3</f>
        <v>0.46440000000000003</v>
      </c>
      <c r="M2540" s="1">
        <f>IF(E2540=1, VLOOKUP(D2540, Sheet1!$E$2:$G$26, 2), Sheet1!$G$3)</f>
        <v>0.20441999999999999</v>
      </c>
      <c r="N2540" s="1">
        <f>'Electricity Rates'!$J$3</f>
        <v>0.19270000000000001</v>
      </c>
      <c r="O2540" s="145">
        <f>L2540-K2540</f>
        <v>-8.2834473370708839</v>
      </c>
      <c r="P2540">
        <f t="shared" si="237"/>
        <v>1.6857101818535594</v>
      </c>
      <c r="Q2540">
        <f>IF(O2540&gt;0, IF(Q2539+O2540*Variables!$B$5&lt;Variables!$B$4, Q2539+O2540*Variables!$B$5, Variables!$B$4), IF(Q2539&gt;-O2540, Q2539+O2540/Variables!$B$5, 0))</f>
        <v>83.515350488220236</v>
      </c>
      <c r="R2540">
        <f>IF(O2540&gt;0, 0, IF(Q2539&gt;-O2540, 0, -O2540 - Q2539*Variables!$B$5))</f>
        <v>0</v>
      </c>
      <c r="S2540">
        <f t="shared" si="238"/>
        <v>0</v>
      </c>
      <c r="T2540">
        <f t="shared" si="239"/>
        <v>0</v>
      </c>
    </row>
    <row r="2541" spans="1:20" x14ac:dyDescent="0.3">
      <c r="A2541" s="3">
        <f t="shared" si="234"/>
        <v>43206</v>
      </c>
      <c r="B2541">
        <v>4</v>
      </c>
      <c r="C2541">
        <v>16</v>
      </c>
      <c r="D2541">
        <v>20</v>
      </c>
      <c r="E2541">
        <v>1</v>
      </c>
      <c r="F2541" s="1">
        <f>VLOOKUP(A2541,Weather!$A$1:$E$366, 5)</f>
        <v>0.46153846153846279</v>
      </c>
      <c r="G2541" s="1">
        <f>VLOOKUP(D2541, Spring!$A$1:$E$25, 2)</f>
        <v>415.92920353982299</v>
      </c>
      <c r="H2541" s="1">
        <f>VLOOKUP(D2541, Spring!$A$1:$E$25, 3)</f>
        <v>371.98648067830999</v>
      </c>
      <c r="I2541" s="1">
        <f>VLOOKUP(D2541, Spring!$A$1:$E$25, 5)</f>
        <v>284.25369912476901</v>
      </c>
      <c r="J2541" s="1">
        <f t="shared" si="235"/>
        <v>392.26773738362374</v>
      </c>
      <c r="K2541" s="47">
        <f t="shared" si="236"/>
        <v>7.3385541949679851</v>
      </c>
      <c r="L2541" s="48">
        <f>Solar!K2558/1000*Variables!$B$3</f>
        <v>0</v>
      </c>
      <c r="M2541" s="1">
        <f>IF(E2541=1, VLOOKUP(D2541, Sheet1!$E$2:$G$26, 2), Sheet1!$G$3)</f>
        <v>0.20441999999999999</v>
      </c>
      <c r="N2541" s="1">
        <f>'Electricity Rates'!$J$3</f>
        <v>0.19270000000000001</v>
      </c>
      <c r="O2541" s="145">
        <f>L2541-K2541</f>
        <v>-7.3385541949679851</v>
      </c>
      <c r="P2541">
        <f t="shared" si="237"/>
        <v>1.4141393933703308</v>
      </c>
      <c r="Q2541">
        <f>IF(O2541&gt;0, IF(Q2540+O2541*Variables!$B$5&lt;Variables!$B$4, Q2540+O2541*Variables!$B$5, Variables!$B$4), IF(Q2540&gt;-O2541, Q2540+O2541/Variables!$B$5, 0))</f>
        <v>75.708377940381951</v>
      </c>
      <c r="R2541">
        <f>IF(O2541&gt;0, 0, IF(Q2540&gt;-O2541, 0, -O2541 - Q2540*Variables!$B$5))</f>
        <v>0</v>
      </c>
      <c r="S2541">
        <f t="shared" si="238"/>
        <v>0</v>
      </c>
      <c r="T2541">
        <f t="shared" si="239"/>
        <v>0</v>
      </c>
    </row>
    <row r="2542" spans="1:20" x14ac:dyDescent="0.3">
      <c r="A2542" s="3">
        <f t="shared" si="234"/>
        <v>43206</v>
      </c>
      <c r="B2542">
        <v>4</v>
      </c>
      <c r="C2542">
        <v>16</v>
      </c>
      <c r="D2542">
        <v>21</v>
      </c>
      <c r="E2542">
        <v>1</v>
      </c>
      <c r="F2542" s="1">
        <f>VLOOKUP(A2542,Weather!$A$1:$E$366, 5)</f>
        <v>0.46153846153846279</v>
      </c>
      <c r="G2542" s="1">
        <f>VLOOKUP(D2542, Spring!$A$1:$E$25, 2)</f>
        <v>371.68141592920301</v>
      </c>
      <c r="H2542" s="1">
        <f>VLOOKUP(D2542, Spring!$A$1:$E$25, 3)</f>
        <v>318.10538116591903</v>
      </c>
      <c r="I2542" s="1">
        <f>VLOOKUP(D2542, Spring!$A$1:$E$25, 5)</f>
        <v>271.28223242670401</v>
      </c>
      <c r="J2542" s="1">
        <f t="shared" si="235"/>
        <v>342.83278182589629</v>
      </c>
      <c r="K2542" s="47">
        <f t="shared" si="236"/>
        <v>6.4137238663105212</v>
      </c>
      <c r="L2542" s="48">
        <f>Solar!K2559/1000*Variables!$B$3</f>
        <v>0</v>
      </c>
      <c r="M2542" s="1">
        <f>IF(E2542=1, VLOOKUP(D2542, Sheet1!$E$2:$G$26, 2), Sheet1!$G$3)</f>
        <v>0.20441999999999999</v>
      </c>
      <c r="N2542" s="1">
        <f>'Electricity Rates'!$J$3</f>
        <v>0.19270000000000001</v>
      </c>
      <c r="O2542" s="145">
        <f>L2542-K2542</f>
        <v>-6.4137238663105212</v>
      </c>
      <c r="P2542">
        <f t="shared" si="237"/>
        <v>1.2359245890380375</v>
      </c>
      <c r="Q2542">
        <f>IF(O2542&gt;0, IF(Q2541+O2542*Variables!$B$5&lt;Variables!$B$4, Q2541+O2542*Variables!$B$5, Variables!$B$4), IF(Q2541&gt;-O2542, Q2541+O2542/Variables!$B$5, 0))</f>
        <v>68.885267444306933</v>
      </c>
      <c r="R2542">
        <f>IF(O2542&gt;0, 0, IF(Q2541&gt;-O2542, 0, -O2542 - Q2541*Variables!$B$5))</f>
        <v>0</v>
      </c>
      <c r="S2542">
        <f t="shared" si="238"/>
        <v>0</v>
      </c>
      <c r="T2542">
        <f t="shared" si="239"/>
        <v>0</v>
      </c>
    </row>
    <row r="2543" spans="1:20" x14ac:dyDescent="0.3">
      <c r="A2543" s="3">
        <f t="shared" si="234"/>
        <v>43206</v>
      </c>
      <c r="B2543">
        <v>4</v>
      </c>
      <c r="C2543">
        <v>16</v>
      </c>
      <c r="D2543">
        <v>22</v>
      </c>
      <c r="E2543">
        <v>1</v>
      </c>
      <c r="F2543" s="1">
        <f>VLOOKUP(A2543,Weather!$A$1:$E$366, 5)</f>
        <v>0.46153846153846279</v>
      </c>
      <c r="G2543" s="1">
        <f>VLOOKUP(D2543, Spring!$A$1:$E$25, 2)</f>
        <v>345.13274336283098</v>
      </c>
      <c r="H2543" s="1">
        <f>VLOOKUP(D2543, Spring!$A$1:$E$25, 3)</f>
        <v>289.79820627802701</v>
      </c>
      <c r="I2543" s="1">
        <f>VLOOKUP(D2543, Spring!$A$1:$E$25, 5)</f>
        <v>275.85953137878198</v>
      </c>
      <c r="J2543" s="1">
        <f t="shared" si="235"/>
        <v>315.33722339409047</v>
      </c>
      <c r="K2543" s="47">
        <f t="shared" si="236"/>
        <v>5.8993363028097674</v>
      </c>
      <c r="L2543" s="48">
        <f>Solar!K2560/1000*Variables!$B$3</f>
        <v>0</v>
      </c>
      <c r="M2543" s="1">
        <f>IF(E2543=1, VLOOKUP(D2543, Sheet1!$E$2:$G$26, 2), Sheet1!$G$3)</f>
        <v>0.18618000000000001</v>
      </c>
      <c r="N2543" s="1">
        <f>'Electricity Rates'!$J$3</f>
        <v>0.19270000000000001</v>
      </c>
      <c r="O2543" s="145">
        <f>L2543-K2543</f>
        <v>-5.8993363028097674</v>
      </c>
      <c r="P2543">
        <f t="shared" si="237"/>
        <v>1.1368021055514423</v>
      </c>
      <c r="Q2543">
        <f>IF(O2543&gt;0, IF(Q2542+O2543*Variables!$B$5&lt;Variables!$B$4, Q2542+O2543*Variables!$B$5, Variables!$B$4), IF(Q2542&gt;-O2543, Q2542+O2543/Variables!$B$5, 0))</f>
        <v>62.609377760466757</v>
      </c>
      <c r="R2543">
        <f>IF(O2543&gt;0, 0, IF(Q2542&gt;-O2543, 0, -O2543 - Q2542*Variables!$B$5))</f>
        <v>0</v>
      </c>
      <c r="S2543">
        <f t="shared" si="238"/>
        <v>0</v>
      </c>
      <c r="T2543">
        <f t="shared" si="239"/>
        <v>0</v>
      </c>
    </row>
    <row r="2544" spans="1:20" x14ac:dyDescent="0.3">
      <c r="A2544" s="3">
        <f t="shared" si="234"/>
        <v>43206</v>
      </c>
      <c r="B2544">
        <v>4</v>
      </c>
      <c r="C2544">
        <v>16</v>
      </c>
      <c r="D2544">
        <v>23</v>
      </c>
      <c r="E2544">
        <v>1</v>
      </c>
      <c r="F2544" s="1">
        <f>VLOOKUP(A2544,Weather!$A$1:$E$366, 5)</f>
        <v>0.46153846153846279</v>
      </c>
      <c r="G2544" s="1">
        <f>VLOOKUP(D2544, Spring!$A$1:$E$25, 2)</f>
        <v>318.58407079646003</v>
      </c>
      <c r="H2544" s="1">
        <f>VLOOKUP(D2544, Spring!$A$1:$E$25, 3)</f>
        <v>270.57975656630401</v>
      </c>
      <c r="I2544" s="1">
        <f>VLOOKUP(D2544, Spring!$A$1:$E$25, 5)</f>
        <v>271.64527650221697</v>
      </c>
      <c r="J2544" s="1">
        <f t="shared" si="235"/>
        <v>292.73559390329916</v>
      </c>
      <c r="K2544" s="47">
        <f t="shared" si="236"/>
        <v>5.476504478762636</v>
      </c>
      <c r="L2544" s="48">
        <f>Solar!K2561/1000*Variables!$B$3</f>
        <v>0</v>
      </c>
      <c r="M2544" s="1">
        <f>IF(E2544=1, VLOOKUP(D2544, Sheet1!$E$2:$G$26, 2), Sheet1!$G$3)</f>
        <v>0.18618000000000001</v>
      </c>
      <c r="N2544" s="1">
        <f>'Electricity Rates'!$J$3</f>
        <v>0.19270000000000001</v>
      </c>
      <c r="O2544" s="145">
        <f>L2544-K2544</f>
        <v>-5.476504478762636</v>
      </c>
      <c r="P2544">
        <f t="shared" si="237"/>
        <v>1.05532241305756</v>
      </c>
      <c r="Q2544">
        <f>IF(O2544&gt;0, IF(Q2543+O2544*Variables!$B$5&lt;Variables!$B$4, Q2543+O2544*Variables!$B$5, Variables!$B$4), IF(Q2543&gt;-O2544, Q2543+O2544/Variables!$B$5, 0))</f>
        <v>56.783309166038421</v>
      </c>
      <c r="R2544">
        <f>IF(O2544&gt;0, 0, IF(Q2543&gt;-O2544, 0, -O2544 - Q2543*Variables!$B$5))</f>
        <v>0</v>
      </c>
      <c r="S2544">
        <f t="shared" si="238"/>
        <v>0</v>
      </c>
      <c r="T2544">
        <f t="shared" si="239"/>
        <v>0</v>
      </c>
    </row>
    <row r="2545" spans="1:20" x14ac:dyDescent="0.3">
      <c r="A2545" s="3">
        <f t="shared" si="234"/>
        <v>43206</v>
      </c>
      <c r="B2545">
        <v>4</v>
      </c>
      <c r="C2545">
        <v>16</v>
      </c>
      <c r="D2545">
        <v>24</v>
      </c>
      <c r="E2545">
        <v>1</v>
      </c>
      <c r="F2545" s="1">
        <f>VLOOKUP(A2545,Weather!$A$1:$E$366, 5)</f>
        <v>0.46153846153846279</v>
      </c>
      <c r="G2545" s="1">
        <f>VLOOKUP(D2545, Spring!$A$1:$E$25, 2)</f>
        <v>287.61061946902601</v>
      </c>
      <c r="H2545" s="1">
        <f>VLOOKUP(D2545, Spring!$A$1:$E$25, 3)</f>
        <v>251.20115310698301</v>
      </c>
      <c r="I2545" s="1">
        <f>VLOOKUP(D2545, Spring!$A$1:$E$25, 5)</f>
        <v>267.465363632795</v>
      </c>
      <c r="J2545" s="1">
        <f t="shared" si="235"/>
        <v>268.00552219715672</v>
      </c>
      <c r="K2545" s="47">
        <f t="shared" si="236"/>
        <v>5.0138537069417382</v>
      </c>
      <c r="L2545" s="48">
        <f>Solar!K2562/1000*Variables!$B$3</f>
        <v>0</v>
      </c>
      <c r="M2545" s="1">
        <f>IF(E2545=1, VLOOKUP(D2545, Sheet1!$E$2:$G$26, 2), Sheet1!$G$3)</f>
        <v>0.18618000000000001</v>
      </c>
      <c r="N2545" s="1">
        <f>'Electricity Rates'!$J$3</f>
        <v>0.19270000000000001</v>
      </c>
      <c r="O2545" s="145">
        <f>L2545-K2545</f>
        <v>-5.0138537069417382</v>
      </c>
      <c r="P2545">
        <f t="shared" si="237"/>
        <v>0.96616960932767304</v>
      </c>
      <c r="Q2545">
        <f>IF(O2545&gt;0, IF(Q2544+O2545*Variables!$B$5&lt;Variables!$B$4, Q2544+O2545*Variables!$B$5, Variables!$B$4), IF(Q2544&gt;-O2545, Q2544+O2545/Variables!$B$5, 0))</f>
        <v>51.449422243759976</v>
      </c>
      <c r="R2545">
        <f>IF(O2545&gt;0, 0, IF(Q2544&gt;-O2545, 0, -O2545 - Q2544*Variables!$B$5))</f>
        <v>0</v>
      </c>
      <c r="S2545">
        <f t="shared" si="238"/>
        <v>0</v>
      </c>
      <c r="T2545">
        <f t="shared" si="239"/>
        <v>0</v>
      </c>
    </row>
    <row r="2546" spans="1:20" x14ac:dyDescent="0.3">
      <c r="A2546" s="3">
        <f t="shared" si="234"/>
        <v>43207</v>
      </c>
      <c r="B2546">
        <v>4</v>
      </c>
      <c r="C2546">
        <v>17</v>
      </c>
      <c r="D2546">
        <v>1</v>
      </c>
      <c r="E2546">
        <v>1</v>
      </c>
      <c r="F2546" s="1">
        <f>VLOOKUP(A2546,Weather!$A$1:$E$366, 5)</f>
        <v>0.46153846153846279</v>
      </c>
      <c r="G2546" s="1">
        <f>VLOOKUP(D2546, Spring!$A$1:$E$25, 2)</f>
        <v>284.91351697629602</v>
      </c>
      <c r="H2546" s="1">
        <f>VLOOKUP(D2546, Spring!$A$1:$E$25, 3)</f>
        <v>272.00797092955099</v>
      </c>
      <c r="I2546" s="1">
        <f>VLOOKUP(D2546, Spring!$A$1:$E$25, 5)</f>
        <v>272.01322657875102</v>
      </c>
      <c r="J2546" s="1">
        <f t="shared" si="235"/>
        <v>277.9643767972795</v>
      </c>
      <c r="K2546" s="47">
        <f t="shared" si="236"/>
        <v>5.2001641965330201</v>
      </c>
      <c r="L2546" s="48">
        <f>Solar!K2563/1000*Variables!$B$3</f>
        <v>0</v>
      </c>
      <c r="M2546" s="1">
        <f>IF(E2546=1, VLOOKUP(D2546, Sheet1!$E$2:$G$26, 2), Sheet1!$G$3)</f>
        <v>0.18618000000000001</v>
      </c>
      <c r="N2546" s="1">
        <f>'Electricity Rates'!$J$3</f>
        <v>0.19270000000000001</v>
      </c>
      <c r="O2546" s="145">
        <f>L2546-K2546</f>
        <v>-5.2001641965330201</v>
      </c>
      <c r="P2546">
        <f t="shared" si="237"/>
        <v>1.002071640671913</v>
      </c>
      <c r="Q2546">
        <f>IF(O2546&gt;0, IF(Q2545+O2546*Variables!$B$5&lt;Variables!$B$4, Q2545+O2546*Variables!$B$5, Variables!$B$4), IF(Q2545&gt;-O2546, Q2545+O2546/Variables!$B$5, 0))</f>
        <v>45.917332672980166</v>
      </c>
      <c r="R2546">
        <f>IF(O2546&gt;0, 0, IF(Q2545&gt;-O2546, 0, -O2546 - Q2545*Variables!$B$5))</f>
        <v>0</v>
      </c>
      <c r="S2546">
        <f t="shared" si="238"/>
        <v>0</v>
      </c>
      <c r="T2546">
        <f t="shared" si="239"/>
        <v>0</v>
      </c>
    </row>
    <row r="2547" spans="1:20" x14ac:dyDescent="0.3">
      <c r="A2547" s="3">
        <f t="shared" si="234"/>
        <v>43207</v>
      </c>
      <c r="B2547">
        <v>4</v>
      </c>
      <c r="C2547">
        <v>17</v>
      </c>
      <c r="D2547">
        <v>2</v>
      </c>
      <c r="E2547">
        <v>1</v>
      </c>
      <c r="F2547" s="1">
        <f>VLOOKUP(A2547,Weather!$A$1:$E$366, 5)</f>
        <v>0.46153846153846279</v>
      </c>
      <c r="G2547" s="1">
        <f>VLOOKUP(D2547, Spring!$A$1:$E$25, 2)</f>
        <v>283.47213324791699</v>
      </c>
      <c r="H2547" s="1">
        <f>VLOOKUP(D2547, Spring!$A$1:$E$25, 3)</f>
        <v>272.193568553901</v>
      </c>
      <c r="I2547" s="1">
        <f>VLOOKUP(D2547, Spring!$A$1:$E$25, 5)</f>
        <v>263.43263079398702</v>
      </c>
      <c r="J2547" s="1">
        <f t="shared" si="235"/>
        <v>277.39905995113918</v>
      </c>
      <c r="K2547" s="47">
        <f t="shared" si="236"/>
        <v>5.1895882354805005</v>
      </c>
      <c r="L2547" s="48">
        <f>Solar!K2564/1000*Variables!$B$3</f>
        <v>0</v>
      </c>
      <c r="M2547" s="1">
        <f>IF(E2547=1, VLOOKUP(D2547, Sheet1!$E$2:$G$26, 2), Sheet1!$G$3)</f>
        <v>0.18618000000000001</v>
      </c>
      <c r="N2547" s="1">
        <f>'Electricity Rates'!$J$3</f>
        <v>0.19270000000000001</v>
      </c>
      <c r="O2547" s="145">
        <f>L2547-K2547</f>
        <v>-5.1895882354805005</v>
      </c>
      <c r="P2547">
        <f t="shared" si="237"/>
        <v>1.0000336529770926</v>
      </c>
      <c r="Q2547">
        <f>IF(O2547&gt;0, IF(Q2546+O2547*Variables!$B$5&lt;Variables!$B$4, Q2546+O2547*Variables!$B$5, Variables!$B$4), IF(Q2546&gt;-O2547, Q2546+O2547/Variables!$B$5, 0))</f>
        <v>40.396494124596657</v>
      </c>
      <c r="R2547">
        <f>IF(O2547&gt;0, 0, IF(Q2546&gt;-O2547, 0, -O2547 - Q2546*Variables!$B$5))</f>
        <v>0</v>
      </c>
      <c r="S2547">
        <f t="shared" si="238"/>
        <v>0</v>
      </c>
      <c r="T2547">
        <f t="shared" si="239"/>
        <v>0</v>
      </c>
    </row>
    <row r="2548" spans="1:20" x14ac:dyDescent="0.3">
      <c r="A2548" s="3">
        <f t="shared" si="234"/>
        <v>43207</v>
      </c>
      <c r="B2548">
        <v>4</v>
      </c>
      <c r="C2548">
        <v>17</v>
      </c>
      <c r="D2548">
        <v>3</v>
      </c>
      <c r="E2548">
        <v>1</v>
      </c>
      <c r="F2548" s="1">
        <f>VLOOKUP(A2548,Weather!$A$1:$E$366, 5)</f>
        <v>0.46153846153846279</v>
      </c>
      <c r="G2548" s="1">
        <f>VLOOKUP(D2548, Spring!$A$1:$E$25, 2)</f>
        <v>282.03074951953801</v>
      </c>
      <c r="H2548" s="1">
        <f>VLOOKUP(D2548, Spring!$A$1:$E$25, 3)</f>
        <v>263.612120501699</v>
      </c>
      <c r="I2548" s="1">
        <f>VLOOKUP(D2548, Spring!$A$1:$E$25, 5)</f>
        <v>268.00502374504498</v>
      </c>
      <c r="J2548" s="1">
        <f t="shared" si="235"/>
        <v>272.11302620224012</v>
      </c>
      <c r="K2548" s="47">
        <f t="shared" si="236"/>
        <v>5.0906969899208674</v>
      </c>
      <c r="L2548" s="48">
        <f>Solar!K2565/1000*Variables!$B$3</f>
        <v>0</v>
      </c>
      <c r="M2548" s="1">
        <f>IF(E2548=1, VLOOKUP(D2548, Sheet1!$E$2:$G$26, 2), Sheet1!$G$3)</f>
        <v>0.18618000000000001</v>
      </c>
      <c r="N2548" s="1">
        <f>'Electricity Rates'!$J$3</f>
        <v>0.19270000000000001</v>
      </c>
      <c r="O2548" s="145">
        <f>L2548-K2548</f>
        <v>-5.0906969899208674</v>
      </c>
      <c r="P2548">
        <f t="shared" si="237"/>
        <v>0.98097730995775123</v>
      </c>
      <c r="Q2548">
        <f>IF(O2548&gt;0, IF(Q2547+O2548*Variables!$B$5&lt;Variables!$B$4, Q2547+O2548*Variables!$B$5, Variables!$B$4), IF(Q2547&gt;-O2548, Q2547+O2548/Variables!$B$5, 0))</f>
        <v>34.980859028936159</v>
      </c>
      <c r="R2548">
        <f>IF(O2548&gt;0, 0, IF(Q2547&gt;-O2548, 0, -O2548 - Q2547*Variables!$B$5))</f>
        <v>0</v>
      </c>
      <c r="S2548">
        <f t="shared" si="238"/>
        <v>0</v>
      </c>
      <c r="T2548">
        <f t="shared" si="239"/>
        <v>0</v>
      </c>
    </row>
    <row r="2549" spans="1:20" x14ac:dyDescent="0.3">
      <c r="A2549" s="3">
        <f t="shared" si="234"/>
        <v>43207</v>
      </c>
      <c r="B2549">
        <v>4</v>
      </c>
      <c r="C2549">
        <v>17</v>
      </c>
      <c r="D2549">
        <v>4</v>
      </c>
      <c r="E2549">
        <v>1</v>
      </c>
      <c r="F2549" s="1">
        <f>VLOOKUP(A2549,Weather!$A$1:$E$366, 5)</f>
        <v>0.46153846153846279</v>
      </c>
      <c r="G2549" s="1">
        <f>VLOOKUP(D2549, Spring!$A$1:$E$25, 2)</f>
        <v>287.61061946902601</v>
      </c>
      <c r="H2549" s="1">
        <f>VLOOKUP(D2549, Spring!$A$1:$E$25, 3)</f>
        <v>280.54932735425899</v>
      </c>
      <c r="I2549" s="1">
        <f>VLOOKUP(D2549, Spring!$A$1:$E$25, 5)</f>
        <v>263.81039287256101</v>
      </c>
      <c r="J2549" s="1">
        <f t="shared" si="235"/>
        <v>283.80838525338226</v>
      </c>
      <c r="K2549" s="47">
        <f t="shared" si="236"/>
        <v>5.3094940462346782</v>
      </c>
      <c r="L2549" s="48">
        <f>Solar!K2566/1000*Variables!$B$3</f>
        <v>0</v>
      </c>
      <c r="M2549" s="1">
        <f>IF(E2549=1, VLOOKUP(D2549, Sheet1!$E$2:$G$26, 2), Sheet1!$G$3)</f>
        <v>0.18618000000000001</v>
      </c>
      <c r="N2549" s="1">
        <f>'Electricity Rates'!$J$3</f>
        <v>0.19270000000000001</v>
      </c>
      <c r="O2549" s="145">
        <f>L2549-K2549</f>
        <v>-5.3094940462346782</v>
      </c>
      <c r="P2549">
        <f t="shared" si="237"/>
        <v>1.0231395027094226</v>
      </c>
      <c r="Q2549">
        <f>IF(O2549&gt;0, IF(Q2548+O2549*Variables!$B$5&lt;Variables!$B$4, Q2548+O2549*Variables!$B$5, Variables!$B$4), IF(Q2548&gt;-O2549, Q2548+O2549/Variables!$B$5, 0))</f>
        <v>29.332461107409905</v>
      </c>
      <c r="R2549">
        <f>IF(O2549&gt;0, 0, IF(Q2548&gt;-O2549, 0, -O2549 - Q2548*Variables!$B$5))</f>
        <v>0</v>
      </c>
      <c r="S2549">
        <f t="shared" si="238"/>
        <v>0</v>
      </c>
      <c r="T2549">
        <f t="shared" si="239"/>
        <v>0</v>
      </c>
    </row>
    <row r="2550" spans="1:20" x14ac:dyDescent="0.3">
      <c r="A2550" s="3">
        <f t="shared" si="234"/>
        <v>43207</v>
      </c>
      <c r="B2550">
        <v>4</v>
      </c>
      <c r="C2550">
        <v>17</v>
      </c>
      <c r="D2550">
        <v>5</v>
      </c>
      <c r="E2550">
        <v>1</v>
      </c>
      <c r="F2550" s="1">
        <f>VLOOKUP(A2550,Weather!$A$1:$E$366, 5)</f>
        <v>0.46153846153846279</v>
      </c>
      <c r="G2550" s="1">
        <f>VLOOKUP(D2550, Spring!$A$1:$E$25, 2)</f>
        <v>318.58407079646003</v>
      </c>
      <c r="H2550" s="1">
        <f>VLOOKUP(D2550, Spring!$A$1:$E$25, 3)</f>
        <v>296.96508648302301</v>
      </c>
      <c r="I2550" s="1">
        <f>VLOOKUP(D2550, Spring!$A$1:$E$25, 5)</f>
        <v>263.982102908277</v>
      </c>
      <c r="J2550" s="1">
        <f t="shared" si="235"/>
        <v>306.94307924307088</v>
      </c>
      <c r="K2550" s="47">
        <f t="shared" si="236"/>
        <v>5.7422984536521975</v>
      </c>
      <c r="L2550" s="48">
        <f>Solar!K2567/1000*Variables!$B$3</f>
        <v>0</v>
      </c>
      <c r="M2550" s="1">
        <f>IF(E2550=1, VLOOKUP(D2550, Sheet1!$E$2:$G$26, 2), Sheet1!$G$3)</f>
        <v>0.18618000000000001</v>
      </c>
      <c r="N2550" s="1">
        <f>'Electricity Rates'!$J$3</f>
        <v>0.19270000000000001</v>
      </c>
      <c r="O2550" s="145">
        <f>L2550-K2550</f>
        <v>-5.7422984536521975</v>
      </c>
      <c r="P2550">
        <f t="shared" si="237"/>
        <v>1.1065409120187786</v>
      </c>
      <c r="Q2550">
        <f>IF(O2550&gt;0, IF(Q2549+O2550*Variables!$B$5&lt;Variables!$B$4, Q2549+O2550*Variables!$B$5, Variables!$B$4), IF(Q2549&gt;-O2550, Q2549+O2550/Variables!$B$5, 0))</f>
        <v>23.223632965226717</v>
      </c>
      <c r="R2550">
        <f>IF(O2550&gt;0, 0, IF(Q2549&gt;-O2550, 0, -O2550 - Q2549*Variables!$B$5))</f>
        <v>0</v>
      </c>
      <c r="S2550">
        <f t="shared" si="238"/>
        <v>0</v>
      </c>
      <c r="T2550">
        <f t="shared" si="239"/>
        <v>0</v>
      </c>
    </row>
    <row r="2551" spans="1:20" x14ac:dyDescent="0.3">
      <c r="A2551" s="3">
        <f t="shared" si="234"/>
        <v>43207</v>
      </c>
      <c r="B2551">
        <v>4</v>
      </c>
      <c r="C2551">
        <v>17</v>
      </c>
      <c r="D2551">
        <v>6</v>
      </c>
      <c r="E2551">
        <v>1</v>
      </c>
      <c r="F2551" s="1">
        <f>VLOOKUP(A2551,Weather!$A$1:$E$366, 5)</f>
        <v>0.46153846153846279</v>
      </c>
      <c r="G2551" s="1">
        <f>VLOOKUP(D2551, Spring!$A$1:$E$25, 2)</f>
        <v>389.38053097345102</v>
      </c>
      <c r="H2551" s="1">
        <f>VLOOKUP(D2551, Spring!$A$1:$E$25, 3)</f>
        <v>340.20659833439998</v>
      </c>
      <c r="I2551" s="1">
        <f>VLOOKUP(D2551, Spring!$A$1:$E$25, 5)</f>
        <v>264.16853094705402</v>
      </c>
      <c r="J2551" s="1">
        <f t="shared" si="235"/>
        <v>362.90225955242357</v>
      </c>
      <c r="K2551" s="47">
        <f t="shared" si="236"/>
        <v>6.789184134705696</v>
      </c>
      <c r="L2551" s="48">
        <f>Solar!K2568/1000*Variables!$B$3</f>
        <v>1.8749999999999999E-2</v>
      </c>
      <c r="M2551" s="1">
        <f>IF(E2551=1, VLOOKUP(D2551, Sheet1!$E$2:$G$26, 2), Sheet1!$G$3)</f>
        <v>0.18618000000000001</v>
      </c>
      <c r="N2551" s="1">
        <f>'Electricity Rates'!$J$3</f>
        <v>0.19270000000000001</v>
      </c>
      <c r="O2551" s="145">
        <f>L2551-K2551</f>
        <v>-6.7704341347056962</v>
      </c>
      <c r="P2551">
        <f t="shared" si="237"/>
        <v>1.3082757827577878</v>
      </c>
      <c r="Q2551">
        <f>IF(O2551&gt;0, IF(Q2550+O2551*Variables!$B$5&lt;Variables!$B$4, Q2550+O2551*Variables!$B$5, Variables!$B$4), IF(Q2550&gt;-O2551, Q2550+O2551/Variables!$B$5, 0))</f>
        <v>16.021043460220657</v>
      </c>
      <c r="R2551">
        <f>IF(O2551&gt;0, 0, IF(Q2550&gt;-O2551, 0, -O2551 - Q2550*Variables!$B$5))</f>
        <v>0</v>
      </c>
      <c r="S2551">
        <f t="shared" si="238"/>
        <v>0</v>
      </c>
      <c r="T2551">
        <f t="shared" si="239"/>
        <v>0</v>
      </c>
    </row>
    <row r="2552" spans="1:20" x14ac:dyDescent="0.3">
      <c r="A2552" s="3">
        <f t="shared" si="234"/>
        <v>43207</v>
      </c>
      <c r="B2552">
        <v>4</v>
      </c>
      <c r="C2552">
        <v>17</v>
      </c>
      <c r="D2552">
        <v>7</v>
      </c>
      <c r="E2552">
        <v>1</v>
      </c>
      <c r="F2552" s="1">
        <f>VLOOKUP(A2552,Weather!$A$1:$E$366, 5)</f>
        <v>0.46153846153846279</v>
      </c>
      <c r="G2552" s="1">
        <f>VLOOKUP(D2552, Spring!$A$1:$E$25, 2)</f>
        <v>623.89380530973403</v>
      </c>
      <c r="H2552" s="1">
        <f>VLOOKUP(D2552, Spring!$A$1:$E$25, 3)</f>
        <v>374.47950032030701</v>
      </c>
      <c r="I2552" s="1">
        <f>VLOOKUP(D2552, Spring!$A$1:$E$25, 5)</f>
        <v>251.18725224694799</v>
      </c>
      <c r="J2552" s="1">
        <f t="shared" si="235"/>
        <v>489.59379493081212</v>
      </c>
      <c r="K2552" s="47">
        <f t="shared" si="236"/>
        <v>9.1593324028737797</v>
      </c>
      <c r="L2552" s="48">
        <f>Solar!K2569/1000*Variables!$B$3</f>
        <v>2.9182000000000001</v>
      </c>
      <c r="M2552" s="1">
        <f>IF(E2552=1, VLOOKUP(D2552, Sheet1!$E$2:$G$26, 2), Sheet1!$G$3)</f>
        <v>0.18618000000000001</v>
      </c>
      <c r="N2552" s="1">
        <f>'Electricity Rates'!$J$3</f>
        <v>0.19270000000000001</v>
      </c>
      <c r="O2552" s="145">
        <f>L2552-K2552</f>
        <v>-6.2411324028737791</v>
      </c>
      <c r="P2552">
        <f t="shared" si="237"/>
        <v>1.7650033540337775</v>
      </c>
      <c r="Q2552">
        <f>IF(O2552&gt;0, IF(Q2551+O2552*Variables!$B$5&lt;Variables!$B$4, Q2551+O2552*Variables!$B$5, Variables!$B$4), IF(Q2551&gt;-O2552, Q2551+O2552/Variables!$B$5, 0))</f>
        <v>9.3815409039719562</v>
      </c>
      <c r="R2552">
        <f>IF(O2552&gt;0, 0, IF(Q2551&gt;-O2552, 0, -O2552 - Q2551*Variables!$B$5))</f>
        <v>0</v>
      </c>
      <c r="S2552">
        <f t="shared" si="238"/>
        <v>0</v>
      </c>
      <c r="T2552">
        <f t="shared" si="239"/>
        <v>0</v>
      </c>
    </row>
    <row r="2553" spans="1:20" x14ac:dyDescent="0.3">
      <c r="A2553" s="3">
        <f t="shared" si="234"/>
        <v>43207</v>
      </c>
      <c r="B2553">
        <v>4</v>
      </c>
      <c r="C2553">
        <v>17</v>
      </c>
      <c r="D2553">
        <v>8</v>
      </c>
      <c r="E2553">
        <v>1</v>
      </c>
      <c r="F2553" s="1">
        <f>VLOOKUP(A2553,Weather!$A$1:$E$366, 5)</f>
        <v>0.46153846153846279</v>
      </c>
      <c r="G2553" s="1">
        <f>VLOOKUP(D2553, Spring!$A$1:$E$25, 2)</f>
        <v>871.68141592920301</v>
      </c>
      <c r="H2553" s="1">
        <f>VLOOKUP(D2553, Spring!$A$1:$E$25, 3)</f>
        <v>578.35522101217202</v>
      </c>
      <c r="I2553" s="1">
        <f>VLOOKUP(D2553, Spring!$A$1:$E$25, 5)</f>
        <v>268.91753993484798</v>
      </c>
      <c r="J2553" s="1">
        <f t="shared" si="235"/>
        <v>713.7365417431098</v>
      </c>
      <c r="K2553" s="47">
        <f t="shared" si="236"/>
        <v>13.352600260848032</v>
      </c>
      <c r="L2553" s="48">
        <f>Solar!K2570/1000*Variables!$B$3</f>
        <v>3.0371500000000005</v>
      </c>
      <c r="M2553" s="1">
        <f>IF(E2553=1, VLOOKUP(D2553, Sheet1!$E$2:$G$26, 2), Sheet1!$G$3)</f>
        <v>0.18618000000000001</v>
      </c>
      <c r="N2553" s="1">
        <f>'Electricity Rates'!$J$3</f>
        <v>0.19270000000000001</v>
      </c>
      <c r="O2553" s="145">
        <f>L2553-K2553</f>
        <v>-10.315450260848031</v>
      </c>
      <c r="P2553">
        <f t="shared" si="237"/>
        <v>2.5730460702654159</v>
      </c>
      <c r="Q2553">
        <f>IF(O2553&gt;0, IF(Q2552+O2553*Variables!$B$5&lt;Variables!$B$4, Q2552+O2553*Variables!$B$5, Variables!$B$4), IF(Q2552&gt;-O2553, Q2552+O2553/Variables!$B$5, 0))</f>
        <v>0</v>
      </c>
      <c r="R2553">
        <f>IF(O2553&gt;0, 0, IF(Q2552&gt;-O2553, 0, -O2553 - Q2552*Variables!$B$5))</f>
        <v>1.496801811114393</v>
      </c>
      <c r="S2553">
        <f t="shared" si="238"/>
        <v>0.27867456119327771</v>
      </c>
      <c r="T2553">
        <f t="shared" si="239"/>
        <v>0</v>
      </c>
    </row>
    <row r="2554" spans="1:20" x14ac:dyDescent="0.3">
      <c r="A2554" s="3">
        <f t="shared" si="234"/>
        <v>43207</v>
      </c>
      <c r="B2554">
        <v>4</v>
      </c>
      <c r="C2554">
        <v>17</v>
      </c>
      <c r="D2554">
        <v>9</v>
      </c>
      <c r="E2554">
        <v>1</v>
      </c>
      <c r="F2554" s="1">
        <f>VLOOKUP(A2554,Weather!$A$1:$E$366, 5)</f>
        <v>0.46153846153846279</v>
      </c>
      <c r="G2554" s="1">
        <f>VLOOKUP(D2554, Spring!$A$1:$E$25, 2)</f>
        <v>1137.1681415929199</v>
      </c>
      <c r="H2554" s="1">
        <f>VLOOKUP(D2554, Spring!$A$1:$E$25, 3)</f>
        <v>786.77530429212004</v>
      </c>
      <c r="I2554" s="1">
        <f>VLOOKUP(D2554, Spring!$A$1:$E$25, 5)</f>
        <v>317.33977000667198</v>
      </c>
      <c r="J2554" s="1">
        <f t="shared" si="235"/>
        <v>948.49507535402813</v>
      </c>
      <c r="K2554" s="47">
        <f t="shared" si="236"/>
        <v>17.74446851166498</v>
      </c>
      <c r="L2554" s="48">
        <f>Solar!K2571/1000*Variables!$B$3</f>
        <v>7.8544</v>
      </c>
      <c r="M2554" s="1">
        <f>IF(E2554=1, VLOOKUP(D2554, Sheet1!$E$2:$G$26, 2), Sheet1!$G$3)</f>
        <v>0.20441999999999999</v>
      </c>
      <c r="N2554" s="1">
        <f>'Electricity Rates'!$J$3</f>
        <v>0.19270000000000001</v>
      </c>
      <c r="O2554" s="145">
        <f>L2554-K2554</f>
        <v>-9.89006851166498</v>
      </c>
      <c r="P2554">
        <f t="shared" si="237"/>
        <v>3.4193590821978419</v>
      </c>
      <c r="Q2554">
        <f>IF(O2554&gt;0, IF(Q2553+O2554*Variables!$B$5&lt;Variables!$B$4, Q2553+O2554*Variables!$B$5, Variables!$B$4), IF(Q2553&gt;-O2554, Q2553+O2554/Variables!$B$5, 0))</f>
        <v>0</v>
      </c>
      <c r="R2554">
        <f>IF(O2554&gt;0, 0, IF(Q2553&gt;-O2554, 0, -O2554 - Q2553*Variables!$B$5))</f>
        <v>9.89006851166498</v>
      </c>
      <c r="S2554">
        <f t="shared" si="238"/>
        <v>2.0217278051545553</v>
      </c>
      <c r="T2554">
        <f t="shared" si="239"/>
        <v>0</v>
      </c>
    </row>
    <row r="2555" spans="1:20" x14ac:dyDescent="0.3">
      <c r="A2555" s="3">
        <f t="shared" si="234"/>
        <v>43207</v>
      </c>
      <c r="B2555">
        <v>4</v>
      </c>
      <c r="C2555">
        <v>17</v>
      </c>
      <c r="D2555">
        <v>10</v>
      </c>
      <c r="E2555">
        <v>1</v>
      </c>
      <c r="F2555" s="1">
        <f>VLOOKUP(A2555,Weather!$A$1:$E$366, 5)</f>
        <v>0.46153846153846279</v>
      </c>
      <c r="G2555" s="1">
        <f>VLOOKUP(D2555, Spring!$A$1:$E$25, 2)</f>
        <v>1207.9646017699099</v>
      </c>
      <c r="H2555" s="1">
        <f>VLOOKUP(D2555, Spring!$A$1:$E$25, 3)</f>
        <v>923.64670083279998</v>
      </c>
      <c r="I2555" s="1">
        <f>VLOOKUP(D2555, Spring!$A$1:$E$25, 5)</f>
        <v>339.44621060481097</v>
      </c>
      <c r="J2555" s="1">
        <f t="shared" si="235"/>
        <v>1054.8703474191589</v>
      </c>
      <c r="K2555" s="47">
        <f t="shared" si="236"/>
        <v>19.734539640790203</v>
      </c>
      <c r="L2555" s="48">
        <f>Solar!K2572/1000*Variables!$B$3</f>
        <v>12.0738</v>
      </c>
      <c r="M2555" s="1">
        <f>IF(E2555=1, VLOOKUP(D2555, Sheet1!$E$2:$G$26, 2), Sheet1!$G$3)</f>
        <v>0.20441999999999999</v>
      </c>
      <c r="N2555" s="1">
        <f>'Electricity Rates'!$J$3</f>
        <v>0.19270000000000001</v>
      </c>
      <c r="O2555" s="145">
        <f>L2555-K2555</f>
        <v>-7.6607396407902026</v>
      </c>
      <c r="P2555">
        <f t="shared" si="237"/>
        <v>3.8028457887802722</v>
      </c>
      <c r="Q2555">
        <f>IF(O2555&gt;0, IF(Q2554+O2555*Variables!$B$5&lt;Variables!$B$4, Q2554+O2555*Variables!$B$5, Variables!$B$4), IF(Q2554&gt;-O2555, Q2554+O2555/Variables!$B$5, 0))</f>
        <v>0</v>
      </c>
      <c r="R2555">
        <f>IF(O2555&gt;0, 0, IF(Q2554&gt;-O2555, 0, -O2555 - Q2554*Variables!$B$5))</f>
        <v>7.6607396407902026</v>
      </c>
      <c r="S2555">
        <f t="shared" si="238"/>
        <v>1.5660083973703331</v>
      </c>
      <c r="T2555">
        <f t="shared" si="239"/>
        <v>0</v>
      </c>
    </row>
    <row r="2556" spans="1:20" x14ac:dyDescent="0.3">
      <c r="A2556" s="3">
        <f t="shared" si="234"/>
        <v>43207</v>
      </c>
      <c r="B2556">
        <v>4</v>
      </c>
      <c r="C2556">
        <v>17</v>
      </c>
      <c r="D2556">
        <v>11</v>
      </c>
      <c r="E2556">
        <v>1</v>
      </c>
      <c r="F2556" s="1">
        <f>VLOOKUP(A2556,Weather!$A$1:$E$366, 5)</f>
        <v>0.46153846153846279</v>
      </c>
      <c r="G2556" s="1">
        <f>VLOOKUP(D2556, Spring!$A$1:$E$25, 2)</f>
        <v>1274.3362831858401</v>
      </c>
      <c r="H2556" s="1">
        <f>VLOOKUP(D2556, Spring!$A$1:$E$25, 3)</f>
        <v>962.46396540679098</v>
      </c>
      <c r="I2556" s="1">
        <f>VLOOKUP(D2556, Spring!$A$1:$E$25, 5)</f>
        <v>352.80034538247099</v>
      </c>
      <c r="J2556" s="1">
        <f t="shared" si="235"/>
        <v>1106.4050351509679</v>
      </c>
      <c r="K2556" s="47">
        <f t="shared" si="236"/>
        <v>20.698651809084019</v>
      </c>
      <c r="L2556" s="48">
        <f>Solar!K2573/1000*Variables!$B$3</f>
        <v>11.084299999999999</v>
      </c>
      <c r="M2556" s="1">
        <f>IF(E2556=1, VLOOKUP(D2556, Sheet1!$E$2:$G$26, 2), Sheet1!$G$3)</f>
        <v>0.20441999999999999</v>
      </c>
      <c r="N2556" s="1">
        <f>'Electricity Rates'!$J$3</f>
        <v>0.19270000000000001</v>
      </c>
      <c r="O2556" s="145">
        <f>L2556-K2556</f>
        <v>-9.6143518090840203</v>
      </c>
      <c r="P2556">
        <f t="shared" si="237"/>
        <v>3.9886302036104908</v>
      </c>
      <c r="Q2556">
        <f>IF(O2556&gt;0, IF(Q2555+O2556*Variables!$B$5&lt;Variables!$B$4, Q2555+O2556*Variables!$B$5, Variables!$B$4), IF(Q2555&gt;-O2556, Q2555+O2556/Variables!$B$5, 0))</f>
        <v>0</v>
      </c>
      <c r="R2556">
        <f>IF(O2556&gt;0, 0, IF(Q2555&gt;-O2556, 0, -O2556 - Q2555*Variables!$B$5))</f>
        <v>9.6143518090840203</v>
      </c>
      <c r="S2556">
        <f t="shared" si="238"/>
        <v>1.9653657968129554</v>
      </c>
      <c r="T2556">
        <f t="shared" si="239"/>
        <v>0</v>
      </c>
    </row>
    <row r="2557" spans="1:20" x14ac:dyDescent="0.3">
      <c r="A2557" s="3">
        <f t="shared" si="234"/>
        <v>43207</v>
      </c>
      <c r="B2557">
        <v>4</v>
      </c>
      <c r="C2557">
        <v>17</v>
      </c>
      <c r="D2557">
        <v>12</v>
      </c>
      <c r="E2557">
        <v>1</v>
      </c>
      <c r="F2557" s="1">
        <f>VLOOKUP(A2557,Weather!$A$1:$E$366, 5)</f>
        <v>0.46153846153846279</v>
      </c>
      <c r="G2557" s="1">
        <f>VLOOKUP(D2557, Spring!$A$1:$E$25, 2)</f>
        <v>1314.1592920353901</v>
      </c>
      <c r="H2557" s="1">
        <f>VLOOKUP(D2557, Spring!$A$1:$E$25, 3)</f>
        <v>983.10377962844302</v>
      </c>
      <c r="I2557" s="1">
        <f>VLOOKUP(D2557, Spring!$A$1:$E$25, 5)</f>
        <v>344.20503159464602</v>
      </c>
      <c r="J2557" s="1">
        <f t="shared" si="235"/>
        <v>1135.8986315085729</v>
      </c>
      <c r="K2557" s="47">
        <f t="shared" si="236"/>
        <v>21.250418713796662</v>
      </c>
      <c r="L2557" s="48">
        <f>Solar!K2574/1000*Variables!$B$3</f>
        <v>15.043799999999999</v>
      </c>
      <c r="M2557" s="1">
        <f>IF(E2557=1, VLOOKUP(D2557, Sheet1!$E$2:$G$26, 2), Sheet1!$G$3)</f>
        <v>0.20441999999999999</v>
      </c>
      <c r="N2557" s="1">
        <f>'Electricity Rates'!$J$3</f>
        <v>0.19270000000000001</v>
      </c>
      <c r="O2557" s="145">
        <f>L2557-K2557</f>
        <v>-6.2066187137966633</v>
      </c>
      <c r="P2557">
        <f t="shared" si="237"/>
        <v>4.0949556861486167</v>
      </c>
      <c r="Q2557">
        <f>IF(O2557&gt;0, IF(Q2556+O2557*Variables!$B$5&lt;Variables!$B$4, Q2556+O2557*Variables!$B$5, Variables!$B$4), IF(Q2556&gt;-O2557, Q2556+O2557/Variables!$B$5, 0))</f>
        <v>0</v>
      </c>
      <c r="R2557">
        <f>IF(O2557&gt;0, 0, IF(Q2556&gt;-O2557, 0, -O2557 - Q2556*Variables!$B$5))</f>
        <v>6.2066187137966633</v>
      </c>
      <c r="S2557">
        <f t="shared" si="238"/>
        <v>1.2687569974743138</v>
      </c>
      <c r="T2557">
        <f t="shared" si="239"/>
        <v>0</v>
      </c>
    </row>
    <row r="2558" spans="1:20" x14ac:dyDescent="0.3">
      <c r="A2558" s="3">
        <f t="shared" si="234"/>
        <v>43207</v>
      </c>
      <c r="B2558">
        <v>4</v>
      </c>
      <c r="C2558">
        <v>17</v>
      </c>
      <c r="D2558">
        <v>13</v>
      </c>
      <c r="E2558">
        <v>1</v>
      </c>
      <c r="F2558" s="1">
        <f>VLOOKUP(A2558,Weather!$A$1:$E$366, 5)</f>
        <v>0.46153846153846279</v>
      </c>
      <c r="G2558" s="1">
        <f>VLOOKUP(D2558, Spring!$A$1:$E$25, 2)</f>
        <v>1362.8318584070701</v>
      </c>
      <c r="H2558" s="1">
        <f>VLOOKUP(D2558, Spring!$A$1:$E$25, 3)</f>
        <v>999.59961563100603</v>
      </c>
      <c r="I2558" s="1">
        <f>VLOOKUP(D2558, Spring!$A$1:$E$25, 5)</f>
        <v>326.84269398328001</v>
      </c>
      <c r="J2558" s="1">
        <f t="shared" si="235"/>
        <v>1167.2452661430361</v>
      </c>
      <c r="K2558" s="47">
        <f t="shared" si="236"/>
        <v>21.836852302827456</v>
      </c>
      <c r="L2558" s="48">
        <f>Solar!K2575/1000*Variables!$B$3</f>
        <v>15.162700000000001</v>
      </c>
      <c r="M2558" s="1">
        <f>IF(E2558=1, VLOOKUP(D2558, Sheet1!$E$2:$G$26, 2), Sheet1!$G$3)</f>
        <v>0.20441999999999999</v>
      </c>
      <c r="N2558" s="1">
        <f>'Electricity Rates'!$J$3</f>
        <v>0.19270000000000001</v>
      </c>
      <c r="O2558" s="145">
        <f>L2558-K2558</f>
        <v>-6.674152302827455</v>
      </c>
      <c r="P2558">
        <f t="shared" si="237"/>
        <v>4.2079614387548512</v>
      </c>
      <c r="Q2558">
        <f>IF(O2558&gt;0, IF(Q2557+O2558*Variables!$B$5&lt;Variables!$B$4, Q2557+O2558*Variables!$B$5, Variables!$B$4), IF(Q2557&gt;-O2558, Q2557+O2558/Variables!$B$5, 0))</f>
        <v>0</v>
      </c>
      <c r="R2558">
        <f>IF(O2558&gt;0, 0, IF(Q2557&gt;-O2558, 0, -O2558 - Q2557*Variables!$B$5))</f>
        <v>6.674152302827455</v>
      </c>
      <c r="S2558">
        <f t="shared" si="238"/>
        <v>1.3643302137439883</v>
      </c>
      <c r="T2558">
        <f t="shared" si="239"/>
        <v>0</v>
      </c>
    </row>
    <row r="2559" spans="1:20" x14ac:dyDescent="0.3">
      <c r="A2559" s="3">
        <f t="shared" si="234"/>
        <v>43207</v>
      </c>
      <c r="B2559">
        <v>4</v>
      </c>
      <c r="C2559">
        <v>17</v>
      </c>
      <c r="D2559">
        <v>14</v>
      </c>
      <c r="E2559">
        <v>1</v>
      </c>
      <c r="F2559" s="1">
        <f>VLOOKUP(A2559,Weather!$A$1:$E$366, 5)</f>
        <v>0.46153846153846279</v>
      </c>
      <c r="G2559" s="1">
        <f>VLOOKUP(D2559, Spring!$A$1:$E$25, 2)</f>
        <v>1402.65486725663</v>
      </c>
      <c r="H2559" s="1">
        <f>VLOOKUP(D2559, Spring!$A$1:$E$25, 3)</f>
        <v>1011.55108904548</v>
      </c>
      <c r="I2559" s="1">
        <f>VLOOKUP(D2559, Spring!$A$1:$E$25, 5)</f>
        <v>309.49016837395499</v>
      </c>
      <c r="J2559" s="1">
        <f t="shared" si="235"/>
        <v>1192.0605251429342</v>
      </c>
      <c r="K2559" s="47">
        <f t="shared" si="236"/>
        <v>22.301096760573479</v>
      </c>
      <c r="L2559" s="48">
        <f>Solar!K2576/1000*Variables!$B$3</f>
        <v>13.824300000000001</v>
      </c>
      <c r="M2559" s="1">
        <f>IF(E2559=1, VLOOKUP(D2559, Sheet1!$E$2:$G$26, 2), Sheet1!$G$3)</f>
        <v>0.20441999999999999</v>
      </c>
      <c r="N2559" s="1">
        <f>'Electricity Rates'!$J$3</f>
        <v>0.19270000000000001</v>
      </c>
      <c r="O2559" s="145">
        <f>L2559-K2559</f>
        <v>-8.4767967605734782</v>
      </c>
      <c r="P2559">
        <f t="shared" si="237"/>
        <v>4.2974213457625092</v>
      </c>
      <c r="Q2559">
        <f>IF(O2559&gt;0, IF(Q2558+O2559*Variables!$B$5&lt;Variables!$B$4, Q2558+O2559*Variables!$B$5, Variables!$B$4), IF(Q2558&gt;-O2559, Q2558+O2559/Variables!$B$5, 0))</f>
        <v>0</v>
      </c>
      <c r="R2559">
        <f>IF(O2559&gt;0, 0, IF(Q2558&gt;-O2559, 0, -O2559 - Q2558*Variables!$B$5))</f>
        <v>8.4767967605734782</v>
      </c>
      <c r="S2559">
        <f t="shared" si="238"/>
        <v>1.7328267937964303</v>
      </c>
      <c r="T2559">
        <f t="shared" si="239"/>
        <v>0</v>
      </c>
    </row>
    <row r="2560" spans="1:20" x14ac:dyDescent="0.3">
      <c r="A2560" s="3">
        <f t="shared" si="234"/>
        <v>43207</v>
      </c>
      <c r="B2560">
        <v>4</v>
      </c>
      <c r="C2560">
        <v>17</v>
      </c>
      <c r="D2560">
        <v>15</v>
      </c>
      <c r="E2560">
        <v>1</v>
      </c>
      <c r="F2560" s="1">
        <f>VLOOKUP(A2560,Weather!$A$1:$E$366, 5)</f>
        <v>0.46153846153846279</v>
      </c>
      <c r="G2560" s="1">
        <f>VLOOKUP(D2560, Spring!$A$1:$E$25, 2)</f>
        <v>1371.6814159292001</v>
      </c>
      <c r="H2560" s="1">
        <f>VLOOKUP(D2560, Spring!$A$1:$E$25, 3)</f>
        <v>1005.48526585522</v>
      </c>
      <c r="I2560" s="1">
        <f>VLOOKUP(D2560, Spring!$A$1:$E$25, 5)</f>
        <v>300.89485458612899</v>
      </c>
      <c r="J2560" s="1">
        <f t="shared" si="235"/>
        <v>1174.4988735816728</v>
      </c>
      <c r="K2560" s="47">
        <f t="shared" si="236"/>
        <v>21.972552963943517</v>
      </c>
      <c r="L2560" s="48">
        <f>Solar!K2577/1000*Variables!$B$3</f>
        <v>15.278999999999998</v>
      </c>
      <c r="M2560" s="1">
        <f>IF(E2560=1, VLOOKUP(D2560, Sheet1!$E$2:$G$26, 2), Sheet1!$G$3)</f>
        <v>0.20441999999999999</v>
      </c>
      <c r="N2560" s="1">
        <f>'Electricity Rates'!$J$3</f>
        <v>0.19270000000000001</v>
      </c>
      <c r="O2560" s="145">
        <f>L2560-K2560</f>
        <v>-6.6935529639435192</v>
      </c>
      <c r="P2560">
        <f t="shared" si="237"/>
        <v>4.2341109561519161</v>
      </c>
      <c r="Q2560">
        <f>IF(O2560&gt;0, IF(Q2559+O2560*Variables!$B$5&lt;Variables!$B$4, Q2559+O2560*Variables!$B$5, Variables!$B$4), IF(Q2559&gt;-O2560, Q2559+O2560/Variables!$B$5, 0))</f>
        <v>0</v>
      </c>
      <c r="R2560">
        <f>IF(O2560&gt;0, 0, IF(Q2559&gt;-O2560, 0, -O2560 - Q2559*Variables!$B$5))</f>
        <v>6.6935529639435192</v>
      </c>
      <c r="S2560">
        <f t="shared" si="238"/>
        <v>1.3682960968893341</v>
      </c>
      <c r="T2560">
        <f t="shared" si="239"/>
        <v>0</v>
      </c>
    </row>
    <row r="2561" spans="1:20" x14ac:dyDescent="0.3">
      <c r="A2561" s="3">
        <f t="shared" si="234"/>
        <v>43207</v>
      </c>
      <c r="B2561">
        <v>4</v>
      </c>
      <c r="C2561">
        <v>17</v>
      </c>
      <c r="D2561">
        <v>16</v>
      </c>
      <c r="E2561">
        <v>1</v>
      </c>
      <c r="F2561" s="1">
        <f>VLOOKUP(A2561,Weather!$A$1:$E$366, 5)</f>
        <v>0.46153846153846279</v>
      </c>
      <c r="G2561" s="1">
        <f>VLOOKUP(D2561, Spring!$A$1:$E$25, 2)</f>
        <v>1283.1858407079601</v>
      </c>
      <c r="H2561" s="1">
        <f>VLOOKUP(D2561, Spring!$A$1:$E$25, 3)</f>
        <v>954.93673926969905</v>
      </c>
      <c r="I2561" s="1">
        <f>VLOOKUP(D2561, Spring!$A$1:$E$25, 5)</f>
        <v>270.36971623690101</v>
      </c>
      <c r="J2561" s="1">
        <f t="shared" si="235"/>
        <v>1106.4363245488969</v>
      </c>
      <c r="K2561" s="47">
        <f t="shared" si="236"/>
        <v>20.699237171887393</v>
      </c>
      <c r="L2561" s="48">
        <f>Solar!K2578/1000*Variables!$B$3</f>
        <v>11.4466</v>
      </c>
      <c r="M2561" s="1">
        <f>IF(E2561=1, VLOOKUP(D2561, Sheet1!$E$2:$G$26, 2), Sheet1!$G$3)</f>
        <v>0.20441999999999999</v>
      </c>
      <c r="N2561" s="1">
        <f>'Electricity Rates'!$J$3</f>
        <v>0.19270000000000001</v>
      </c>
      <c r="O2561" s="145">
        <f>L2561-K2561</f>
        <v>-9.2526371718873932</v>
      </c>
      <c r="P2561">
        <f t="shared" si="237"/>
        <v>3.9887430030227007</v>
      </c>
      <c r="Q2561">
        <f>IF(O2561&gt;0, IF(Q2560+O2561*Variables!$B$5&lt;Variables!$B$4, Q2560+O2561*Variables!$B$5, Variables!$B$4), IF(Q2560&gt;-O2561, Q2560+O2561/Variables!$B$5, 0))</f>
        <v>0</v>
      </c>
      <c r="R2561">
        <f>IF(O2561&gt;0, 0, IF(Q2560&gt;-O2561, 0, -O2561 - Q2560*Variables!$B$5))</f>
        <v>9.2526371718873932</v>
      </c>
      <c r="S2561">
        <f t="shared" si="238"/>
        <v>1.8914240906772208</v>
      </c>
      <c r="T2561">
        <f t="shared" si="239"/>
        <v>0</v>
      </c>
    </row>
    <row r="2562" spans="1:20" x14ac:dyDescent="0.3">
      <c r="A2562" s="3">
        <f t="shared" si="234"/>
        <v>43207</v>
      </c>
      <c r="B2562">
        <v>4</v>
      </c>
      <c r="C2562">
        <v>17</v>
      </c>
      <c r="D2562">
        <v>17</v>
      </c>
      <c r="E2562">
        <v>1</v>
      </c>
      <c r="F2562" s="1">
        <f>VLOOKUP(A2562,Weather!$A$1:$E$366, 5)</f>
        <v>0.46153846153846279</v>
      </c>
      <c r="G2562" s="1">
        <f>VLOOKUP(D2562, Spring!$A$1:$E$25, 2)</f>
        <v>973.45132743362797</v>
      </c>
      <c r="H2562" s="1">
        <f>VLOOKUP(D2562, Spring!$A$1:$E$25, 3)</f>
        <v>850.97693786034597</v>
      </c>
      <c r="I2562" s="1">
        <f>VLOOKUP(D2562, Spring!$A$1:$E$25, 5)</f>
        <v>257.39334353781499</v>
      </c>
      <c r="J2562" s="1">
        <f t="shared" si="235"/>
        <v>907.50357920186093</v>
      </c>
      <c r="K2562" s="47">
        <f t="shared" si="236"/>
        <v>16.977598623124258</v>
      </c>
      <c r="L2562" s="48">
        <f>Solar!K2579/1000*Variables!$B$3</f>
        <v>7.11165</v>
      </c>
      <c r="M2562" s="1">
        <f>IF(E2562=1, VLOOKUP(D2562, Sheet1!$E$2:$G$26, 2), Sheet1!$G$3)</f>
        <v>0.20441999999999999</v>
      </c>
      <c r="N2562" s="1">
        <f>'Electricity Rates'!$J$3</f>
        <v>0.19270000000000001</v>
      </c>
      <c r="O2562" s="145">
        <f>L2562-K2562</f>
        <v>-9.8659486231242575</v>
      </c>
      <c r="P2562">
        <f t="shared" si="237"/>
        <v>3.2715832546760448</v>
      </c>
      <c r="Q2562">
        <f>IF(O2562&gt;0, IF(Q2561+O2562*Variables!$B$5&lt;Variables!$B$4, Q2561+O2562*Variables!$B$5, Variables!$B$4), IF(Q2561&gt;-O2562, Q2561+O2562/Variables!$B$5, 0))</f>
        <v>0</v>
      </c>
      <c r="R2562">
        <f>IF(O2562&gt;0, 0, IF(Q2561&gt;-O2562, 0, -O2562 - Q2561*Variables!$B$5))</f>
        <v>9.8659486231242575</v>
      </c>
      <c r="S2562">
        <f t="shared" si="238"/>
        <v>2.0167972175390605</v>
      </c>
      <c r="T2562">
        <f t="shared" si="239"/>
        <v>0</v>
      </c>
    </row>
    <row r="2563" spans="1:20" x14ac:dyDescent="0.3">
      <c r="A2563" s="3">
        <f t="shared" ref="A2563:A2626" si="240">DATE(2018, B2563, C2563)</f>
        <v>43207</v>
      </c>
      <c r="B2563">
        <v>4</v>
      </c>
      <c r="C2563">
        <v>17</v>
      </c>
      <c r="D2563">
        <v>18</v>
      </c>
      <c r="E2563">
        <v>1</v>
      </c>
      <c r="F2563" s="1">
        <f>VLOOKUP(A2563,Weather!$A$1:$E$366, 5)</f>
        <v>0.46153846153846279</v>
      </c>
      <c r="G2563" s="1">
        <f>VLOOKUP(D2563, Spring!$A$1:$E$25, 2)</f>
        <v>690.26548672566298</v>
      </c>
      <c r="H2563" s="1">
        <f>VLOOKUP(D2563, Spring!$A$1:$E$25, 3)</f>
        <v>590.923299339663</v>
      </c>
      <c r="I2563" s="1">
        <f>VLOOKUP(D2563, Spring!$A$1:$E$25, 5)</f>
        <v>248.81274775305101</v>
      </c>
      <c r="J2563" s="1">
        <f t="shared" ref="J2563:J2626" si="241">IF(E2563=0, I2563, H2563 + (G2563-H2563)*F2563)</f>
        <v>636.77353967166312</v>
      </c>
      <c r="K2563" s="47">
        <f t="shared" ref="K2563:K2626" si="242">J2563*1000/53453</f>
        <v>11.912774580877839</v>
      </c>
      <c r="L2563" s="48">
        <f>Solar!K2580/1000*Variables!$B$3</f>
        <v>3.0671500000000003</v>
      </c>
      <c r="M2563" s="1">
        <f>IF(E2563=1, VLOOKUP(D2563, Sheet1!$E$2:$G$26, 2), Sheet1!$G$3)</f>
        <v>0.20441999999999999</v>
      </c>
      <c r="N2563" s="1">
        <f>'Electricity Rates'!$J$3</f>
        <v>0.19270000000000001</v>
      </c>
      <c r="O2563" s="145">
        <f>L2563-K2563</f>
        <v>-8.8456245808778391</v>
      </c>
      <c r="P2563">
        <f t="shared" ref="P2563:P2626" si="243">N2563*K2563</f>
        <v>2.2955916617351595</v>
      </c>
      <c r="Q2563">
        <f>IF(O2563&gt;0, IF(Q2562+O2563*Variables!$B$5&lt;Variables!$B$4, Q2562+O2563*Variables!$B$5, Variables!$B$4), IF(Q2562&gt;-O2563, Q2562+O2563/Variables!$B$5, 0))</f>
        <v>0</v>
      </c>
      <c r="R2563">
        <f>IF(O2563&gt;0, 0, IF(Q2562&gt;-O2563, 0, -O2563 - Q2562*Variables!$B$5))</f>
        <v>8.8456245808778391</v>
      </c>
      <c r="S2563">
        <f t="shared" ref="S2563:S2626" si="244">R2563*M2563</f>
        <v>1.8082225768230478</v>
      </c>
      <c r="T2563">
        <f t="shared" ref="T2563:T2626" si="245">IF(AND(R2563&gt;0, M2563&gt;0.3), 1, 0)</f>
        <v>0</v>
      </c>
    </row>
    <row r="2564" spans="1:20" x14ac:dyDescent="0.3">
      <c r="A2564" s="3">
        <f t="shared" si="240"/>
        <v>43207</v>
      </c>
      <c r="B2564">
        <v>4</v>
      </c>
      <c r="C2564">
        <v>17</v>
      </c>
      <c r="D2564">
        <v>19</v>
      </c>
      <c r="E2564">
        <v>1</v>
      </c>
      <c r="F2564" s="1">
        <f>VLOOKUP(A2564,Weather!$A$1:$E$366, 5)</f>
        <v>0.46153846153846279</v>
      </c>
      <c r="G2564" s="1">
        <f>VLOOKUP(D2564, Spring!$A$1:$E$25, 2)</f>
        <v>482.300884955752</v>
      </c>
      <c r="H2564" s="1">
        <f>VLOOKUP(D2564, Spring!$A$1:$E$25, 3)</f>
        <v>454.99679692504799</v>
      </c>
      <c r="I2564" s="1">
        <f>VLOOKUP(D2564, Spring!$A$1:$E$25, 5)</f>
        <v>266.52341143686903</v>
      </c>
      <c r="J2564" s="1">
        <f t="shared" si="241"/>
        <v>467.59868370844987</v>
      </c>
      <c r="K2564" s="47">
        <f t="shared" si="242"/>
        <v>8.7478473370708834</v>
      </c>
      <c r="L2564" s="48">
        <f>Solar!K2581/1000*Variables!$B$3</f>
        <v>0.86355000000000004</v>
      </c>
      <c r="M2564" s="1">
        <f>IF(E2564=1, VLOOKUP(D2564, Sheet1!$E$2:$G$26, 2), Sheet1!$G$3)</f>
        <v>0.20441999999999999</v>
      </c>
      <c r="N2564" s="1">
        <f>'Electricity Rates'!$J$3</f>
        <v>0.19270000000000001</v>
      </c>
      <c r="O2564" s="145">
        <f>L2564-K2564</f>
        <v>-7.8842973370708833</v>
      </c>
      <c r="P2564">
        <f t="shared" si="243"/>
        <v>1.6857101818535594</v>
      </c>
      <c r="Q2564">
        <f>IF(O2564&gt;0, IF(Q2563+O2564*Variables!$B$5&lt;Variables!$B$4, Q2563+O2564*Variables!$B$5, Variables!$B$4), IF(Q2563&gt;-O2564, Q2563+O2564/Variables!$B$5, 0))</f>
        <v>0</v>
      </c>
      <c r="R2564">
        <f>IF(O2564&gt;0, 0, IF(Q2563&gt;-O2564, 0, -O2564 - Q2563*Variables!$B$5))</f>
        <v>7.8842973370708833</v>
      </c>
      <c r="S2564">
        <f t="shared" si="244"/>
        <v>1.6117080616440298</v>
      </c>
      <c r="T2564">
        <f t="shared" si="245"/>
        <v>0</v>
      </c>
    </row>
    <row r="2565" spans="1:20" x14ac:dyDescent="0.3">
      <c r="A2565" s="3">
        <f t="shared" si="240"/>
        <v>43207</v>
      </c>
      <c r="B2565">
        <v>4</v>
      </c>
      <c r="C2565">
        <v>17</v>
      </c>
      <c r="D2565">
        <v>20</v>
      </c>
      <c r="E2565">
        <v>1</v>
      </c>
      <c r="F2565" s="1">
        <f>VLOOKUP(A2565,Weather!$A$1:$E$366, 5)</f>
        <v>0.46153846153846279</v>
      </c>
      <c r="G2565" s="1">
        <f>VLOOKUP(D2565, Spring!$A$1:$E$25, 2)</f>
        <v>415.92920353982299</v>
      </c>
      <c r="H2565" s="1">
        <f>VLOOKUP(D2565, Spring!$A$1:$E$25, 3)</f>
        <v>371.98648067830999</v>
      </c>
      <c r="I2565" s="1">
        <f>VLOOKUP(D2565, Spring!$A$1:$E$25, 5)</f>
        <v>284.25369912476901</v>
      </c>
      <c r="J2565" s="1">
        <f t="shared" si="241"/>
        <v>392.26773738362374</v>
      </c>
      <c r="K2565" s="47">
        <f t="shared" si="242"/>
        <v>7.3385541949679851</v>
      </c>
      <c r="L2565" s="48">
        <f>Solar!K2582/1000*Variables!$B$3</f>
        <v>0</v>
      </c>
      <c r="M2565" s="1">
        <f>IF(E2565=1, VLOOKUP(D2565, Sheet1!$E$2:$G$26, 2), Sheet1!$G$3)</f>
        <v>0.20441999999999999</v>
      </c>
      <c r="N2565" s="1">
        <f>'Electricity Rates'!$J$3</f>
        <v>0.19270000000000001</v>
      </c>
      <c r="O2565" s="145">
        <f>L2565-K2565</f>
        <v>-7.3385541949679851</v>
      </c>
      <c r="P2565">
        <f t="shared" si="243"/>
        <v>1.4141393933703308</v>
      </c>
      <c r="Q2565">
        <f>IF(O2565&gt;0, IF(Q2564+O2565*Variables!$B$5&lt;Variables!$B$4, Q2564+O2565*Variables!$B$5, Variables!$B$4), IF(Q2564&gt;-O2565, Q2564+O2565/Variables!$B$5, 0))</f>
        <v>0</v>
      </c>
      <c r="R2565">
        <f>IF(O2565&gt;0, 0, IF(Q2564&gt;-O2565, 0, -O2565 - Q2564*Variables!$B$5))</f>
        <v>7.3385541949679851</v>
      </c>
      <c r="S2565">
        <f t="shared" si="244"/>
        <v>1.5001472485353555</v>
      </c>
      <c r="T2565">
        <f t="shared" si="245"/>
        <v>0</v>
      </c>
    </row>
    <row r="2566" spans="1:20" x14ac:dyDescent="0.3">
      <c r="A2566" s="3">
        <f t="shared" si="240"/>
        <v>43207</v>
      </c>
      <c r="B2566">
        <v>4</v>
      </c>
      <c r="C2566">
        <v>17</v>
      </c>
      <c r="D2566">
        <v>21</v>
      </c>
      <c r="E2566">
        <v>1</v>
      </c>
      <c r="F2566" s="1">
        <f>VLOOKUP(A2566,Weather!$A$1:$E$366, 5)</f>
        <v>0.46153846153846279</v>
      </c>
      <c r="G2566" s="1">
        <f>VLOOKUP(D2566, Spring!$A$1:$E$25, 2)</f>
        <v>371.68141592920301</v>
      </c>
      <c r="H2566" s="1">
        <f>VLOOKUP(D2566, Spring!$A$1:$E$25, 3)</f>
        <v>318.10538116591903</v>
      </c>
      <c r="I2566" s="1">
        <f>VLOOKUP(D2566, Spring!$A$1:$E$25, 5)</f>
        <v>271.28223242670401</v>
      </c>
      <c r="J2566" s="1">
        <f t="shared" si="241"/>
        <v>342.83278182589629</v>
      </c>
      <c r="K2566" s="47">
        <f t="shared" si="242"/>
        <v>6.4137238663105212</v>
      </c>
      <c r="L2566" s="48">
        <f>Solar!K2583/1000*Variables!$B$3</f>
        <v>0</v>
      </c>
      <c r="M2566" s="1">
        <f>IF(E2566=1, VLOOKUP(D2566, Sheet1!$E$2:$G$26, 2), Sheet1!$G$3)</f>
        <v>0.20441999999999999</v>
      </c>
      <c r="N2566" s="1">
        <f>'Electricity Rates'!$J$3</f>
        <v>0.19270000000000001</v>
      </c>
      <c r="O2566" s="145">
        <f>L2566-K2566</f>
        <v>-6.4137238663105212</v>
      </c>
      <c r="P2566">
        <f t="shared" si="243"/>
        <v>1.2359245890380375</v>
      </c>
      <c r="Q2566">
        <f>IF(O2566&gt;0, IF(Q2565+O2566*Variables!$B$5&lt;Variables!$B$4, Q2565+O2566*Variables!$B$5, Variables!$B$4), IF(Q2565&gt;-O2566, Q2565+O2566/Variables!$B$5, 0))</f>
        <v>0</v>
      </c>
      <c r="R2566">
        <f>IF(O2566&gt;0, 0, IF(Q2565&gt;-O2566, 0, -O2566 - Q2565*Variables!$B$5))</f>
        <v>6.4137238663105212</v>
      </c>
      <c r="S2566">
        <f t="shared" si="244"/>
        <v>1.3110934327511967</v>
      </c>
      <c r="T2566">
        <f t="shared" si="245"/>
        <v>0</v>
      </c>
    </row>
    <row r="2567" spans="1:20" x14ac:dyDescent="0.3">
      <c r="A2567" s="3">
        <f t="shared" si="240"/>
        <v>43207</v>
      </c>
      <c r="B2567">
        <v>4</v>
      </c>
      <c r="C2567">
        <v>17</v>
      </c>
      <c r="D2567">
        <v>22</v>
      </c>
      <c r="E2567">
        <v>1</v>
      </c>
      <c r="F2567" s="1">
        <f>VLOOKUP(A2567,Weather!$A$1:$E$366, 5)</f>
        <v>0.46153846153846279</v>
      </c>
      <c r="G2567" s="1">
        <f>VLOOKUP(D2567, Spring!$A$1:$E$25, 2)</f>
        <v>345.13274336283098</v>
      </c>
      <c r="H2567" s="1">
        <f>VLOOKUP(D2567, Spring!$A$1:$E$25, 3)</f>
        <v>289.79820627802701</v>
      </c>
      <c r="I2567" s="1">
        <f>VLOOKUP(D2567, Spring!$A$1:$E$25, 5)</f>
        <v>275.85953137878198</v>
      </c>
      <c r="J2567" s="1">
        <f t="shared" si="241"/>
        <v>315.33722339409047</v>
      </c>
      <c r="K2567" s="47">
        <f t="shared" si="242"/>
        <v>5.8993363028097674</v>
      </c>
      <c r="L2567" s="48">
        <f>Solar!K2584/1000*Variables!$B$3</f>
        <v>0</v>
      </c>
      <c r="M2567" s="1">
        <f>IF(E2567=1, VLOOKUP(D2567, Sheet1!$E$2:$G$26, 2), Sheet1!$G$3)</f>
        <v>0.18618000000000001</v>
      </c>
      <c r="N2567" s="1">
        <f>'Electricity Rates'!$J$3</f>
        <v>0.19270000000000001</v>
      </c>
      <c r="O2567" s="145">
        <f>L2567-K2567</f>
        <v>-5.8993363028097674</v>
      </c>
      <c r="P2567">
        <f t="shared" si="243"/>
        <v>1.1368021055514423</v>
      </c>
      <c r="Q2567">
        <f>IF(O2567&gt;0, IF(Q2566+O2567*Variables!$B$5&lt;Variables!$B$4, Q2566+O2567*Variables!$B$5, Variables!$B$4), IF(Q2566&gt;-O2567, Q2566+O2567/Variables!$B$5, 0))</f>
        <v>0</v>
      </c>
      <c r="R2567">
        <f>IF(O2567&gt;0, 0, IF(Q2566&gt;-O2567, 0, -O2567 - Q2566*Variables!$B$5))</f>
        <v>5.8993363028097674</v>
      </c>
      <c r="S2567">
        <f t="shared" si="244"/>
        <v>1.0983384328571226</v>
      </c>
      <c r="T2567">
        <f t="shared" si="245"/>
        <v>0</v>
      </c>
    </row>
    <row r="2568" spans="1:20" x14ac:dyDescent="0.3">
      <c r="A2568" s="3">
        <f t="shared" si="240"/>
        <v>43207</v>
      </c>
      <c r="B2568">
        <v>4</v>
      </c>
      <c r="C2568">
        <v>17</v>
      </c>
      <c r="D2568">
        <v>23</v>
      </c>
      <c r="E2568">
        <v>1</v>
      </c>
      <c r="F2568" s="1">
        <f>VLOOKUP(A2568,Weather!$A$1:$E$366, 5)</f>
        <v>0.46153846153846279</v>
      </c>
      <c r="G2568" s="1">
        <f>VLOOKUP(D2568, Spring!$A$1:$E$25, 2)</f>
        <v>318.58407079646003</v>
      </c>
      <c r="H2568" s="1">
        <f>VLOOKUP(D2568, Spring!$A$1:$E$25, 3)</f>
        <v>270.57975656630401</v>
      </c>
      <c r="I2568" s="1">
        <f>VLOOKUP(D2568, Spring!$A$1:$E$25, 5)</f>
        <v>271.64527650221697</v>
      </c>
      <c r="J2568" s="1">
        <f t="shared" si="241"/>
        <v>292.73559390329916</v>
      </c>
      <c r="K2568" s="47">
        <f t="shared" si="242"/>
        <v>5.476504478762636</v>
      </c>
      <c r="L2568" s="48">
        <f>Solar!K2585/1000*Variables!$B$3</f>
        <v>0</v>
      </c>
      <c r="M2568" s="1">
        <f>IF(E2568=1, VLOOKUP(D2568, Sheet1!$E$2:$G$26, 2), Sheet1!$G$3)</f>
        <v>0.18618000000000001</v>
      </c>
      <c r="N2568" s="1">
        <f>'Electricity Rates'!$J$3</f>
        <v>0.19270000000000001</v>
      </c>
      <c r="O2568" s="145">
        <f>L2568-K2568</f>
        <v>-5.476504478762636</v>
      </c>
      <c r="P2568">
        <f t="shared" si="243"/>
        <v>1.05532241305756</v>
      </c>
      <c r="Q2568">
        <f>IF(O2568&gt;0, IF(Q2567+O2568*Variables!$B$5&lt;Variables!$B$4, Q2567+O2568*Variables!$B$5, Variables!$B$4), IF(Q2567&gt;-O2568, Q2567+O2568/Variables!$B$5, 0))</f>
        <v>0</v>
      </c>
      <c r="R2568">
        <f>IF(O2568&gt;0, 0, IF(Q2567&gt;-O2568, 0, -O2568 - Q2567*Variables!$B$5))</f>
        <v>5.476504478762636</v>
      </c>
      <c r="S2568">
        <f t="shared" si="244"/>
        <v>1.0196156038560276</v>
      </c>
      <c r="T2568">
        <f t="shared" si="245"/>
        <v>0</v>
      </c>
    </row>
    <row r="2569" spans="1:20" x14ac:dyDescent="0.3">
      <c r="A2569" s="3">
        <f t="shared" si="240"/>
        <v>43207</v>
      </c>
      <c r="B2569">
        <v>4</v>
      </c>
      <c r="C2569">
        <v>17</v>
      </c>
      <c r="D2569">
        <v>24</v>
      </c>
      <c r="E2569">
        <v>1</v>
      </c>
      <c r="F2569" s="1">
        <f>VLOOKUP(A2569,Weather!$A$1:$E$366, 5)</f>
        <v>0.46153846153846279</v>
      </c>
      <c r="G2569" s="1">
        <f>VLOOKUP(D2569, Spring!$A$1:$E$25, 2)</f>
        <v>287.61061946902601</v>
      </c>
      <c r="H2569" s="1">
        <f>VLOOKUP(D2569, Spring!$A$1:$E$25, 3)</f>
        <v>251.20115310698301</v>
      </c>
      <c r="I2569" s="1">
        <f>VLOOKUP(D2569, Spring!$A$1:$E$25, 5)</f>
        <v>267.465363632795</v>
      </c>
      <c r="J2569" s="1">
        <f t="shared" si="241"/>
        <v>268.00552219715672</v>
      </c>
      <c r="K2569" s="47">
        <f t="shared" si="242"/>
        <v>5.0138537069417382</v>
      </c>
      <c r="L2569" s="48">
        <f>Solar!K2586/1000*Variables!$B$3</f>
        <v>0</v>
      </c>
      <c r="M2569" s="1">
        <f>IF(E2569=1, VLOOKUP(D2569, Sheet1!$E$2:$G$26, 2), Sheet1!$G$3)</f>
        <v>0.18618000000000001</v>
      </c>
      <c r="N2569" s="1">
        <f>'Electricity Rates'!$J$3</f>
        <v>0.19270000000000001</v>
      </c>
      <c r="O2569" s="145">
        <f>L2569-K2569</f>
        <v>-5.0138537069417382</v>
      </c>
      <c r="P2569">
        <f t="shared" si="243"/>
        <v>0.96616960932767304</v>
      </c>
      <c r="Q2569">
        <f>IF(O2569&gt;0, IF(Q2568+O2569*Variables!$B$5&lt;Variables!$B$4, Q2568+O2569*Variables!$B$5, Variables!$B$4), IF(Q2568&gt;-O2569, Q2568+O2569/Variables!$B$5, 0))</f>
        <v>0</v>
      </c>
      <c r="R2569">
        <f>IF(O2569&gt;0, 0, IF(Q2568&gt;-O2569, 0, -O2569 - Q2568*Variables!$B$5))</f>
        <v>5.0138537069417382</v>
      </c>
      <c r="S2569">
        <f t="shared" si="244"/>
        <v>0.93347928315841289</v>
      </c>
      <c r="T2569">
        <f t="shared" si="245"/>
        <v>0</v>
      </c>
    </row>
    <row r="2570" spans="1:20" x14ac:dyDescent="0.3">
      <c r="A2570" s="3">
        <f t="shared" si="240"/>
        <v>43208</v>
      </c>
      <c r="B2570">
        <v>4</v>
      </c>
      <c r="C2570">
        <v>18</v>
      </c>
      <c r="D2570">
        <v>1</v>
      </c>
      <c r="E2570">
        <v>1</v>
      </c>
      <c r="F2570" s="1">
        <f>VLOOKUP(A2570,Weather!$A$1:$E$366, 5)</f>
        <v>0.487179487179487</v>
      </c>
      <c r="G2570" s="1">
        <f>VLOOKUP(D2570, Spring!$A$1:$E$25, 2)</f>
        <v>284.91351697629602</v>
      </c>
      <c r="H2570" s="1">
        <f>VLOOKUP(D2570, Spring!$A$1:$E$25, 3)</f>
        <v>272.00797092955099</v>
      </c>
      <c r="I2570" s="1">
        <f>VLOOKUP(D2570, Spring!$A$1:$E$25, 5)</f>
        <v>272.01322657875102</v>
      </c>
      <c r="J2570" s="1">
        <f t="shared" si="241"/>
        <v>278.2952882343755</v>
      </c>
      <c r="K2570" s="47">
        <f t="shared" si="242"/>
        <v>5.2063548955975438</v>
      </c>
      <c r="L2570" s="48">
        <f>Solar!K2587/1000*Variables!$B$3</f>
        <v>0</v>
      </c>
      <c r="M2570" s="1">
        <f>IF(E2570=1, VLOOKUP(D2570, Sheet1!$E$2:$G$26, 2), Sheet1!$G$3)</f>
        <v>0.18618000000000001</v>
      </c>
      <c r="N2570" s="1">
        <f>'Electricity Rates'!$J$3</f>
        <v>0.19270000000000001</v>
      </c>
      <c r="O2570" s="145">
        <f>L2570-K2570</f>
        <v>-5.2063548955975438</v>
      </c>
      <c r="P2570">
        <f t="shared" si="243"/>
        <v>1.0032645883816467</v>
      </c>
      <c r="Q2570">
        <f>IF(O2570&gt;0, IF(Q2569+O2570*Variables!$B$5&lt;Variables!$B$4, Q2569+O2570*Variables!$B$5, Variables!$B$4), IF(Q2569&gt;-O2570, Q2569+O2570/Variables!$B$5, 0))</f>
        <v>0</v>
      </c>
      <c r="R2570">
        <f>IF(O2570&gt;0, 0, IF(Q2569&gt;-O2570, 0, -O2570 - Q2569*Variables!$B$5))</f>
        <v>5.2063548955975438</v>
      </c>
      <c r="S2570">
        <f t="shared" si="244"/>
        <v>0.96931915446235073</v>
      </c>
      <c r="T2570">
        <f t="shared" si="245"/>
        <v>0</v>
      </c>
    </row>
    <row r="2571" spans="1:20" x14ac:dyDescent="0.3">
      <c r="A2571" s="3">
        <f t="shared" si="240"/>
        <v>43208</v>
      </c>
      <c r="B2571">
        <v>4</v>
      </c>
      <c r="C2571">
        <v>18</v>
      </c>
      <c r="D2571">
        <v>2</v>
      </c>
      <c r="E2571">
        <v>1</v>
      </c>
      <c r="F2571" s="1">
        <f>VLOOKUP(A2571,Weather!$A$1:$E$366, 5)</f>
        <v>0.487179487179487</v>
      </c>
      <c r="G2571" s="1">
        <f>VLOOKUP(D2571, Spring!$A$1:$E$25, 2)</f>
        <v>283.47213324791699</v>
      </c>
      <c r="H2571" s="1">
        <f>VLOOKUP(D2571, Spring!$A$1:$E$25, 3)</f>
        <v>272.193568553901</v>
      </c>
      <c r="I2571" s="1">
        <f>VLOOKUP(D2571, Spring!$A$1:$E$25, 5)</f>
        <v>263.43263079398702</v>
      </c>
      <c r="J2571" s="1">
        <f t="shared" si="241"/>
        <v>277.68825391765239</v>
      </c>
      <c r="K2571" s="47">
        <f t="shared" si="242"/>
        <v>5.1949984831095062</v>
      </c>
      <c r="L2571" s="48">
        <f>Solar!K2588/1000*Variables!$B$3</f>
        <v>0</v>
      </c>
      <c r="M2571" s="1">
        <f>IF(E2571=1, VLOOKUP(D2571, Sheet1!$E$2:$G$26, 2), Sheet1!$G$3)</f>
        <v>0.18618000000000001</v>
      </c>
      <c r="N2571" s="1">
        <f>'Electricity Rates'!$J$3</f>
        <v>0.19270000000000001</v>
      </c>
      <c r="O2571" s="145">
        <f>L2571-K2571</f>
        <v>-5.1949984831095062</v>
      </c>
      <c r="P2571">
        <f t="shared" si="243"/>
        <v>1.001076207695202</v>
      </c>
      <c r="Q2571">
        <f>IF(O2571&gt;0, IF(Q2570+O2571*Variables!$B$5&lt;Variables!$B$4, Q2570+O2571*Variables!$B$5, Variables!$B$4), IF(Q2570&gt;-O2571, Q2570+O2571/Variables!$B$5, 0))</f>
        <v>0</v>
      </c>
      <c r="R2571">
        <f>IF(O2571&gt;0, 0, IF(Q2570&gt;-O2571, 0, -O2571 - Q2570*Variables!$B$5))</f>
        <v>5.1949984831095062</v>
      </c>
      <c r="S2571">
        <f t="shared" si="244"/>
        <v>0.96720481758532795</v>
      </c>
      <c r="T2571">
        <f t="shared" si="245"/>
        <v>0</v>
      </c>
    </row>
    <row r="2572" spans="1:20" x14ac:dyDescent="0.3">
      <c r="A2572" s="3">
        <f t="shared" si="240"/>
        <v>43208</v>
      </c>
      <c r="B2572">
        <v>4</v>
      </c>
      <c r="C2572">
        <v>18</v>
      </c>
      <c r="D2572">
        <v>3</v>
      </c>
      <c r="E2572">
        <v>1</v>
      </c>
      <c r="F2572" s="1">
        <f>VLOOKUP(A2572,Weather!$A$1:$E$366, 5)</f>
        <v>0.487179487179487</v>
      </c>
      <c r="G2572" s="1">
        <f>VLOOKUP(D2572, Spring!$A$1:$E$25, 2)</f>
        <v>282.03074951953801</v>
      </c>
      <c r="H2572" s="1">
        <f>VLOOKUP(D2572, Spring!$A$1:$E$25, 3)</f>
        <v>263.612120501699</v>
      </c>
      <c r="I2572" s="1">
        <f>VLOOKUP(D2572, Spring!$A$1:$E$25, 5)</f>
        <v>268.00502374504498</v>
      </c>
      <c r="J2572" s="1">
        <f t="shared" si="241"/>
        <v>272.58529874115902</v>
      </c>
      <c r="K2572" s="47">
        <f t="shared" si="242"/>
        <v>5.0995322758527868</v>
      </c>
      <c r="L2572" s="48">
        <f>Solar!K2589/1000*Variables!$B$3</f>
        <v>0</v>
      </c>
      <c r="M2572" s="1">
        <f>IF(E2572=1, VLOOKUP(D2572, Sheet1!$E$2:$G$26, 2), Sheet1!$G$3)</f>
        <v>0.18618000000000001</v>
      </c>
      <c r="N2572" s="1">
        <f>'Electricity Rates'!$J$3</f>
        <v>0.19270000000000001</v>
      </c>
      <c r="O2572" s="145">
        <f>L2572-K2572</f>
        <v>-5.0995322758527868</v>
      </c>
      <c r="P2572">
        <f t="shared" si="243"/>
        <v>0.98267986955683206</v>
      </c>
      <c r="Q2572">
        <f>IF(O2572&gt;0, IF(Q2571+O2572*Variables!$B$5&lt;Variables!$B$4, Q2571+O2572*Variables!$B$5, Variables!$B$4), IF(Q2571&gt;-O2572, Q2571+O2572/Variables!$B$5, 0))</f>
        <v>0</v>
      </c>
      <c r="R2572">
        <f>IF(O2572&gt;0, 0, IF(Q2571&gt;-O2572, 0, -O2572 - Q2571*Variables!$B$5))</f>
        <v>5.0995322758527868</v>
      </c>
      <c r="S2572">
        <f t="shared" si="244"/>
        <v>0.94943091911827193</v>
      </c>
      <c r="T2572">
        <f t="shared" si="245"/>
        <v>0</v>
      </c>
    </row>
    <row r="2573" spans="1:20" x14ac:dyDescent="0.3">
      <c r="A2573" s="3">
        <f t="shared" si="240"/>
        <v>43208</v>
      </c>
      <c r="B2573">
        <v>4</v>
      </c>
      <c r="C2573">
        <v>18</v>
      </c>
      <c r="D2573">
        <v>4</v>
      </c>
      <c r="E2573">
        <v>1</v>
      </c>
      <c r="F2573" s="1">
        <f>VLOOKUP(A2573,Weather!$A$1:$E$366, 5)</f>
        <v>0.487179487179487</v>
      </c>
      <c r="G2573" s="1">
        <f>VLOOKUP(D2573, Spring!$A$1:$E$25, 2)</f>
        <v>287.61061946902601</v>
      </c>
      <c r="H2573" s="1">
        <f>VLOOKUP(D2573, Spring!$A$1:$E$25, 3)</f>
        <v>280.54932735425899</v>
      </c>
      <c r="I2573" s="1">
        <f>VLOOKUP(D2573, Spring!$A$1:$E$25, 5)</f>
        <v>263.81039287256101</v>
      </c>
      <c r="J2573" s="1">
        <f t="shared" si="241"/>
        <v>283.98944402555571</v>
      </c>
      <c r="K2573" s="47">
        <f t="shared" si="242"/>
        <v>5.3128812980666336</v>
      </c>
      <c r="L2573" s="48">
        <f>Solar!K2590/1000*Variables!$B$3</f>
        <v>0</v>
      </c>
      <c r="M2573" s="1">
        <f>IF(E2573=1, VLOOKUP(D2573, Sheet1!$E$2:$G$26, 2), Sheet1!$G$3)</f>
        <v>0.18618000000000001</v>
      </c>
      <c r="N2573" s="1">
        <f>'Electricity Rates'!$J$3</f>
        <v>0.19270000000000001</v>
      </c>
      <c r="O2573" s="145">
        <f>L2573-K2573</f>
        <v>-5.3128812980666336</v>
      </c>
      <c r="P2573">
        <f t="shared" si="243"/>
        <v>1.0237922261374404</v>
      </c>
      <c r="Q2573">
        <f>IF(O2573&gt;0, IF(Q2572+O2573*Variables!$B$5&lt;Variables!$B$4, Q2572+O2573*Variables!$B$5, Variables!$B$4), IF(Q2572&gt;-O2573, Q2572+O2573/Variables!$B$5, 0))</f>
        <v>0</v>
      </c>
      <c r="R2573">
        <f>IF(O2573&gt;0, 0, IF(Q2572&gt;-O2573, 0, -O2573 - Q2572*Variables!$B$5))</f>
        <v>5.3128812980666336</v>
      </c>
      <c r="S2573">
        <f t="shared" si="244"/>
        <v>0.9891522400740459</v>
      </c>
      <c r="T2573">
        <f t="shared" si="245"/>
        <v>0</v>
      </c>
    </row>
    <row r="2574" spans="1:20" x14ac:dyDescent="0.3">
      <c r="A2574" s="3">
        <f t="shared" si="240"/>
        <v>43208</v>
      </c>
      <c r="B2574">
        <v>4</v>
      </c>
      <c r="C2574">
        <v>18</v>
      </c>
      <c r="D2574">
        <v>5</v>
      </c>
      <c r="E2574">
        <v>1</v>
      </c>
      <c r="F2574" s="1">
        <f>VLOOKUP(A2574,Weather!$A$1:$E$366, 5)</f>
        <v>0.487179487179487</v>
      </c>
      <c r="G2574" s="1">
        <f>VLOOKUP(D2574, Spring!$A$1:$E$25, 2)</f>
        <v>318.58407079646003</v>
      </c>
      <c r="H2574" s="1">
        <f>VLOOKUP(D2574, Spring!$A$1:$E$25, 3)</f>
        <v>296.96508648302301</v>
      </c>
      <c r="I2574" s="1">
        <f>VLOOKUP(D2574, Spring!$A$1:$E$25, 5)</f>
        <v>263.982102908277</v>
      </c>
      <c r="J2574" s="1">
        <f t="shared" si="241"/>
        <v>307.49741217418466</v>
      </c>
      <c r="K2574" s="47">
        <f t="shared" si="242"/>
        <v>5.7526689273601974</v>
      </c>
      <c r="L2574" s="48">
        <f>Solar!K2591/1000*Variables!$B$3</f>
        <v>0</v>
      </c>
      <c r="M2574" s="1">
        <f>IF(E2574=1, VLOOKUP(D2574, Sheet1!$E$2:$G$26, 2), Sheet1!$G$3)</f>
        <v>0.18618000000000001</v>
      </c>
      <c r="N2574" s="1">
        <f>'Electricity Rates'!$J$3</f>
        <v>0.19270000000000001</v>
      </c>
      <c r="O2574" s="145">
        <f>L2574-K2574</f>
        <v>-5.7526689273601974</v>
      </c>
      <c r="P2574">
        <f t="shared" si="243"/>
        <v>1.10853930230231</v>
      </c>
      <c r="Q2574">
        <f>IF(O2574&gt;0, IF(Q2573+O2574*Variables!$B$5&lt;Variables!$B$4, Q2573+O2574*Variables!$B$5, Variables!$B$4), IF(Q2573&gt;-O2574, Q2573+O2574/Variables!$B$5, 0))</f>
        <v>0</v>
      </c>
      <c r="R2574">
        <f>IF(O2574&gt;0, 0, IF(Q2573&gt;-O2574, 0, -O2574 - Q2573*Variables!$B$5))</f>
        <v>5.7526689273601974</v>
      </c>
      <c r="S2574">
        <f t="shared" si="244"/>
        <v>1.0710319008959217</v>
      </c>
      <c r="T2574">
        <f t="shared" si="245"/>
        <v>0</v>
      </c>
    </row>
    <row r="2575" spans="1:20" x14ac:dyDescent="0.3">
      <c r="A2575" s="3">
        <f t="shared" si="240"/>
        <v>43208</v>
      </c>
      <c r="B2575">
        <v>4</v>
      </c>
      <c r="C2575">
        <v>18</v>
      </c>
      <c r="D2575">
        <v>6</v>
      </c>
      <c r="E2575">
        <v>1</v>
      </c>
      <c r="F2575" s="1">
        <f>VLOOKUP(A2575,Weather!$A$1:$E$366, 5)</f>
        <v>0.487179487179487</v>
      </c>
      <c r="G2575" s="1">
        <f>VLOOKUP(D2575, Spring!$A$1:$E$25, 2)</f>
        <v>389.38053097345102</v>
      </c>
      <c r="H2575" s="1">
        <f>VLOOKUP(D2575, Spring!$A$1:$E$25, 3)</f>
        <v>340.20659833439998</v>
      </c>
      <c r="I2575" s="1">
        <f>VLOOKUP(D2575, Spring!$A$1:$E$25, 5)</f>
        <v>264.16853094705402</v>
      </c>
      <c r="J2575" s="1">
        <f t="shared" si="241"/>
        <v>364.16312962009152</v>
      </c>
      <c r="K2575" s="47">
        <f t="shared" si="242"/>
        <v>6.8127725220304107</v>
      </c>
      <c r="L2575" s="48">
        <f>Solar!K2592/1000*Variables!$B$3</f>
        <v>0.1089</v>
      </c>
      <c r="M2575" s="1">
        <f>IF(E2575=1, VLOOKUP(D2575, Sheet1!$E$2:$G$26, 2), Sheet1!$G$3)</f>
        <v>0.18618000000000001</v>
      </c>
      <c r="N2575" s="1">
        <f>'Electricity Rates'!$J$3</f>
        <v>0.19270000000000001</v>
      </c>
      <c r="O2575" s="145">
        <f>L2575-K2575</f>
        <v>-6.7038725220304105</v>
      </c>
      <c r="P2575">
        <f t="shared" si="243"/>
        <v>1.3128212649952602</v>
      </c>
      <c r="Q2575">
        <f>IF(O2575&gt;0, IF(Q2574+O2575*Variables!$B$5&lt;Variables!$B$4, Q2574+O2575*Variables!$B$5, Variables!$B$4), IF(Q2574&gt;-O2575, Q2574+O2575/Variables!$B$5, 0))</f>
        <v>0</v>
      </c>
      <c r="R2575">
        <f>IF(O2575&gt;0, 0, IF(Q2574&gt;-O2575, 0, -O2575 - Q2574*Variables!$B$5))</f>
        <v>6.7038725220304105</v>
      </c>
      <c r="S2575">
        <f t="shared" si="244"/>
        <v>1.248126986151622</v>
      </c>
      <c r="T2575">
        <f t="shared" si="245"/>
        <v>0</v>
      </c>
    </row>
    <row r="2576" spans="1:20" x14ac:dyDescent="0.3">
      <c r="A2576" s="3">
        <f t="shared" si="240"/>
        <v>43208</v>
      </c>
      <c r="B2576">
        <v>4</v>
      </c>
      <c r="C2576">
        <v>18</v>
      </c>
      <c r="D2576">
        <v>7</v>
      </c>
      <c r="E2576">
        <v>1</v>
      </c>
      <c r="F2576" s="1">
        <f>VLOOKUP(A2576,Weather!$A$1:$E$366, 5)</f>
        <v>0.487179487179487</v>
      </c>
      <c r="G2576" s="1">
        <f>VLOOKUP(D2576, Spring!$A$1:$E$25, 2)</f>
        <v>623.89380530973403</v>
      </c>
      <c r="H2576" s="1">
        <f>VLOOKUP(D2576, Spring!$A$1:$E$25, 3)</f>
        <v>374.47950032030701</v>
      </c>
      <c r="I2576" s="1">
        <f>VLOOKUP(D2576, Spring!$A$1:$E$25, 5)</f>
        <v>251.18725224694799</v>
      </c>
      <c r="J2576" s="1">
        <f t="shared" si="241"/>
        <v>495.98903352028424</v>
      </c>
      <c r="K2576" s="47">
        <f t="shared" si="242"/>
        <v>9.278974679069167</v>
      </c>
      <c r="L2576" s="48">
        <f>Solar!K2593/1000*Variables!$B$3</f>
        <v>3.3784000000000001</v>
      </c>
      <c r="M2576" s="1">
        <f>IF(E2576=1, VLOOKUP(D2576, Sheet1!$E$2:$G$26, 2), Sheet1!$G$3)</f>
        <v>0.18618000000000001</v>
      </c>
      <c r="N2576" s="1">
        <f>'Electricity Rates'!$J$3</f>
        <v>0.19270000000000001</v>
      </c>
      <c r="O2576" s="145">
        <f>L2576-K2576</f>
        <v>-5.9005746790691669</v>
      </c>
      <c r="P2576">
        <f t="shared" si="243"/>
        <v>1.7880584206566286</v>
      </c>
      <c r="Q2576">
        <f>IF(O2576&gt;0, IF(Q2575+O2576*Variables!$B$5&lt;Variables!$B$4, Q2575+O2576*Variables!$B$5, Variables!$B$4), IF(Q2575&gt;-O2576, Q2575+O2576/Variables!$B$5, 0))</f>
        <v>0</v>
      </c>
      <c r="R2576">
        <f>IF(O2576&gt;0, 0, IF(Q2575&gt;-O2576, 0, -O2576 - Q2575*Variables!$B$5))</f>
        <v>5.9005746790691669</v>
      </c>
      <c r="S2576">
        <f t="shared" si="244"/>
        <v>1.0985689937490977</v>
      </c>
      <c r="T2576">
        <f t="shared" si="245"/>
        <v>0</v>
      </c>
    </row>
    <row r="2577" spans="1:20" x14ac:dyDescent="0.3">
      <c r="A2577" s="3">
        <f t="shared" si="240"/>
        <v>43208</v>
      </c>
      <c r="B2577">
        <v>4</v>
      </c>
      <c r="C2577">
        <v>18</v>
      </c>
      <c r="D2577">
        <v>8</v>
      </c>
      <c r="E2577">
        <v>1</v>
      </c>
      <c r="F2577" s="1">
        <f>VLOOKUP(A2577,Weather!$A$1:$E$366, 5)</f>
        <v>0.487179487179487</v>
      </c>
      <c r="G2577" s="1">
        <f>VLOOKUP(D2577, Spring!$A$1:$E$25, 2)</f>
        <v>871.68141592920301</v>
      </c>
      <c r="H2577" s="1">
        <f>VLOOKUP(D2577, Spring!$A$1:$E$25, 3)</f>
        <v>578.35522101217202</v>
      </c>
      <c r="I2577" s="1">
        <f>VLOOKUP(D2577, Spring!$A$1:$E$25, 5)</f>
        <v>268.91753993484798</v>
      </c>
      <c r="J2577" s="1">
        <f t="shared" si="241"/>
        <v>721.25772622816146</v>
      </c>
      <c r="K2577" s="47">
        <f t="shared" si="242"/>
        <v>13.493306759735871</v>
      </c>
      <c r="L2577" s="48">
        <f>Solar!K2594/1000*Variables!$B$3</f>
        <v>1.0861000000000001</v>
      </c>
      <c r="M2577" s="1">
        <f>IF(E2577=1, VLOOKUP(D2577, Sheet1!$E$2:$G$26, 2), Sheet1!$G$3)</f>
        <v>0.18618000000000001</v>
      </c>
      <c r="N2577" s="1">
        <f>'Electricity Rates'!$J$3</f>
        <v>0.19270000000000001</v>
      </c>
      <c r="O2577" s="145">
        <f>L2577-K2577</f>
        <v>-12.407206759735871</v>
      </c>
      <c r="P2577">
        <f t="shared" si="243"/>
        <v>2.6001602126011023</v>
      </c>
      <c r="Q2577">
        <f>IF(O2577&gt;0, IF(Q2576+O2577*Variables!$B$5&lt;Variables!$B$4, Q2576+O2577*Variables!$B$5, Variables!$B$4), IF(Q2576&gt;-O2577, Q2576+O2577/Variables!$B$5, 0))</f>
        <v>0</v>
      </c>
      <c r="R2577">
        <f>IF(O2577&gt;0, 0, IF(Q2576&gt;-O2577, 0, -O2577 - Q2576*Variables!$B$5))</f>
        <v>12.407206759735871</v>
      </c>
      <c r="S2577">
        <f t="shared" si="244"/>
        <v>2.3099737545276247</v>
      </c>
      <c r="T2577">
        <f t="shared" si="245"/>
        <v>0</v>
      </c>
    </row>
    <row r="2578" spans="1:20" x14ac:dyDescent="0.3">
      <c r="A2578" s="3">
        <f t="shared" si="240"/>
        <v>43208</v>
      </c>
      <c r="B2578">
        <v>4</v>
      </c>
      <c r="C2578">
        <v>18</v>
      </c>
      <c r="D2578">
        <v>9</v>
      </c>
      <c r="E2578">
        <v>1</v>
      </c>
      <c r="F2578" s="1">
        <f>VLOOKUP(A2578,Weather!$A$1:$E$366, 5)</f>
        <v>0.487179487179487</v>
      </c>
      <c r="G2578" s="1">
        <f>VLOOKUP(D2578, Spring!$A$1:$E$25, 2)</f>
        <v>1137.1681415929199</v>
      </c>
      <c r="H2578" s="1">
        <f>VLOOKUP(D2578, Spring!$A$1:$E$25, 3)</f>
        <v>786.77530429212004</v>
      </c>
      <c r="I2578" s="1">
        <f>VLOOKUP(D2578, Spring!$A$1:$E$25, 5)</f>
        <v>317.33977000667198</v>
      </c>
      <c r="J2578" s="1">
        <f t="shared" si="241"/>
        <v>957.47950707968914</v>
      </c>
      <c r="K2578" s="47">
        <f t="shared" si="242"/>
        <v>17.912549474859954</v>
      </c>
      <c r="L2578" s="48">
        <f>Solar!K2595/1000*Variables!$B$3</f>
        <v>23.116949999999999</v>
      </c>
      <c r="M2578" s="1">
        <f>IF(E2578=1, VLOOKUP(D2578, Sheet1!$E$2:$G$26, 2), Sheet1!$G$3)</f>
        <v>0.20441999999999999</v>
      </c>
      <c r="N2578" s="1">
        <f>'Electricity Rates'!$J$3</f>
        <v>0.19270000000000001</v>
      </c>
      <c r="O2578" s="145">
        <f>L2578-K2578</f>
        <v>5.2044005251400449</v>
      </c>
      <c r="P2578">
        <f t="shared" si="243"/>
        <v>3.4517482838055136</v>
      </c>
      <c r="Q2578">
        <f>IF(O2578&gt;0, IF(Q2577+O2578*Variables!$B$5&lt;Variables!$B$4, Q2577+O2578*Variables!$B$5, Variables!$B$4), IF(Q2577&gt;-O2578, Q2577+O2578/Variables!$B$5, 0))</f>
        <v>4.892136493631642</v>
      </c>
      <c r="R2578">
        <f>IF(O2578&gt;0, 0, IF(Q2577&gt;-O2578, 0, -O2578 - Q2577*Variables!$B$5))</f>
        <v>0</v>
      </c>
      <c r="S2578">
        <f t="shared" si="244"/>
        <v>0</v>
      </c>
      <c r="T2578">
        <f t="shared" si="245"/>
        <v>0</v>
      </c>
    </row>
    <row r="2579" spans="1:20" x14ac:dyDescent="0.3">
      <c r="A2579" s="3">
        <f t="shared" si="240"/>
        <v>43208</v>
      </c>
      <c r="B2579">
        <v>4</v>
      </c>
      <c r="C2579">
        <v>18</v>
      </c>
      <c r="D2579">
        <v>10</v>
      </c>
      <c r="E2579">
        <v>1</v>
      </c>
      <c r="F2579" s="1">
        <f>VLOOKUP(A2579,Weather!$A$1:$E$366, 5)</f>
        <v>0.487179487179487</v>
      </c>
      <c r="G2579" s="1">
        <f>VLOOKUP(D2579, Spring!$A$1:$E$25, 2)</f>
        <v>1207.9646017699099</v>
      </c>
      <c r="H2579" s="1">
        <f>VLOOKUP(D2579, Spring!$A$1:$E$25, 3)</f>
        <v>923.64670083279998</v>
      </c>
      <c r="I2579" s="1">
        <f>VLOOKUP(D2579, Spring!$A$1:$E$25, 5)</f>
        <v>339.44621060481097</v>
      </c>
      <c r="J2579" s="1">
        <f t="shared" si="241"/>
        <v>1062.1605500072894</v>
      </c>
      <c r="K2579" s="47">
        <f t="shared" si="242"/>
        <v>19.870924924836576</v>
      </c>
      <c r="L2579" s="48">
        <f>Solar!K2596/1000*Variables!$B$3</f>
        <v>15.909549999999999</v>
      </c>
      <c r="M2579" s="1">
        <f>IF(E2579=1, VLOOKUP(D2579, Sheet1!$E$2:$G$26, 2), Sheet1!$G$3)</f>
        <v>0.20441999999999999</v>
      </c>
      <c r="N2579" s="1">
        <f>'Electricity Rates'!$J$3</f>
        <v>0.19270000000000001</v>
      </c>
      <c r="O2579" s="145">
        <f>L2579-K2579</f>
        <v>-3.9613749248365764</v>
      </c>
      <c r="P2579">
        <f t="shared" si="243"/>
        <v>3.8291272330160084</v>
      </c>
      <c r="Q2579">
        <f>IF(O2579&gt;0, IF(Q2578+O2579*Variables!$B$5&lt;Variables!$B$4, Q2578+O2579*Variables!$B$5, Variables!$B$4), IF(Q2578&gt;-O2579, Q2578+O2579/Variables!$B$5, 0))</f>
        <v>0.67790785018847544</v>
      </c>
      <c r="R2579">
        <f>IF(O2579&gt;0, 0, IF(Q2578&gt;-O2579, 0, -O2579 - Q2578*Variables!$B$5))</f>
        <v>0</v>
      </c>
      <c r="S2579">
        <f t="shared" si="244"/>
        <v>0</v>
      </c>
      <c r="T2579">
        <f t="shared" si="245"/>
        <v>0</v>
      </c>
    </row>
    <row r="2580" spans="1:20" x14ac:dyDescent="0.3">
      <c r="A2580" s="3">
        <f t="shared" si="240"/>
        <v>43208</v>
      </c>
      <c r="B2580">
        <v>4</v>
      </c>
      <c r="C2580">
        <v>18</v>
      </c>
      <c r="D2580">
        <v>11</v>
      </c>
      <c r="E2580">
        <v>1</v>
      </c>
      <c r="F2580" s="1">
        <f>VLOOKUP(A2580,Weather!$A$1:$E$366, 5)</f>
        <v>0.487179487179487</v>
      </c>
      <c r="G2580" s="1">
        <f>VLOOKUP(D2580, Spring!$A$1:$E$25, 2)</f>
        <v>1274.3362831858401</v>
      </c>
      <c r="H2580" s="1">
        <f>VLOOKUP(D2580, Spring!$A$1:$E$25, 3)</f>
        <v>962.46396540679098</v>
      </c>
      <c r="I2580" s="1">
        <f>VLOOKUP(D2580, Spring!$A$1:$E$25, 5)</f>
        <v>352.80034538247099</v>
      </c>
      <c r="J2580" s="1">
        <f t="shared" si="241"/>
        <v>1114.401761247866</v>
      </c>
      <c r="K2580" s="47">
        <f t="shared" si="242"/>
        <v>20.848254751798141</v>
      </c>
      <c r="L2580" s="48">
        <f>Solar!K2597/1000*Variables!$B$3</f>
        <v>15.043149999999999</v>
      </c>
      <c r="M2580" s="1">
        <f>IF(E2580=1, VLOOKUP(D2580, Sheet1!$E$2:$G$26, 2), Sheet1!$G$3)</f>
        <v>0.20441999999999999</v>
      </c>
      <c r="N2580" s="1">
        <f>'Electricity Rates'!$J$3</f>
        <v>0.19270000000000001</v>
      </c>
      <c r="O2580" s="145">
        <f>L2580-K2580</f>
        <v>-5.805104751798142</v>
      </c>
      <c r="P2580">
        <f t="shared" si="243"/>
        <v>4.0174586906715017</v>
      </c>
      <c r="Q2580">
        <f>IF(O2580&gt;0, IF(Q2579+O2580*Variables!$B$5&lt;Variables!$B$4, Q2579+O2580*Variables!$B$5, Variables!$B$4), IF(Q2579&gt;-O2580, Q2579+O2580/Variables!$B$5, 0))</f>
        <v>0</v>
      </c>
      <c r="R2580">
        <f>IF(O2580&gt;0, 0, IF(Q2579&gt;-O2580, 0, -O2580 - Q2579*Variables!$B$5))</f>
        <v>5.1678713726209748</v>
      </c>
      <c r="S2580">
        <f t="shared" si="244"/>
        <v>1.0564162659911795</v>
      </c>
      <c r="T2580">
        <f t="shared" si="245"/>
        <v>0</v>
      </c>
    </row>
    <row r="2581" spans="1:20" x14ac:dyDescent="0.3">
      <c r="A2581" s="3">
        <f t="shared" si="240"/>
        <v>43208</v>
      </c>
      <c r="B2581">
        <v>4</v>
      </c>
      <c r="C2581">
        <v>18</v>
      </c>
      <c r="D2581">
        <v>12</v>
      </c>
      <c r="E2581">
        <v>1</v>
      </c>
      <c r="F2581" s="1">
        <f>VLOOKUP(A2581,Weather!$A$1:$E$366, 5)</f>
        <v>0.487179487179487</v>
      </c>
      <c r="G2581" s="1">
        <f>VLOOKUP(D2581, Spring!$A$1:$E$25, 2)</f>
        <v>1314.1592920353901</v>
      </c>
      <c r="H2581" s="1">
        <f>VLOOKUP(D2581, Spring!$A$1:$E$25, 3)</f>
        <v>983.10377962844302</v>
      </c>
      <c r="I2581" s="1">
        <f>VLOOKUP(D2581, Spring!$A$1:$E$25, 5)</f>
        <v>344.20503159464602</v>
      </c>
      <c r="J2581" s="1">
        <f t="shared" si="241"/>
        <v>1144.3872343908017</v>
      </c>
      <c r="K2581" s="47">
        <f t="shared" si="242"/>
        <v>21.409223699152559</v>
      </c>
      <c r="L2581" s="48">
        <f>Solar!K2598/1000*Variables!$B$3</f>
        <v>8.3728499999999997</v>
      </c>
      <c r="M2581" s="1">
        <f>IF(E2581=1, VLOOKUP(D2581, Sheet1!$E$2:$G$26, 2), Sheet1!$G$3)</f>
        <v>0.20441999999999999</v>
      </c>
      <c r="N2581" s="1">
        <f>'Electricity Rates'!$J$3</f>
        <v>0.19270000000000001</v>
      </c>
      <c r="O2581" s="145">
        <f>L2581-K2581</f>
        <v>-13.036373699152559</v>
      </c>
      <c r="P2581">
        <f t="shared" si="243"/>
        <v>4.1255574068266982</v>
      </c>
      <c r="Q2581">
        <f>IF(O2581&gt;0, IF(Q2580+O2581*Variables!$B$5&lt;Variables!$B$4, Q2580+O2581*Variables!$B$5, Variables!$B$4), IF(Q2580&gt;-O2581, Q2580+O2581/Variables!$B$5, 0))</f>
        <v>0</v>
      </c>
      <c r="R2581">
        <f>IF(O2581&gt;0, 0, IF(Q2580&gt;-O2581, 0, -O2581 - Q2580*Variables!$B$5))</f>
        <v>13.036373699152559</v>
      </c>
      <c r="S2581">
        <f t="shared" si="244"/>
        <v>2.6648955115807662</v>
      </c>
      <c r="T2581">
        <f t="shared" si="245"/>
        <v>0</v>
      </c>
    </row>
    <row r="2582" spans="1:20" x14ac:dyDescent="0.3">
      <c r="A2582" s="3">
        <f t="shared" si="240"/>
        <v>43208</v>
      </c>
      <c r="B2582">
        <v>4</v>
      </c>
      <c r="C2582">
        <v>18</v>
      </c>
      <c r="D2582">
        <v>13</v>
      </c>
      <c r="E2582">
        <v>1</v>
      </c>
      <c r="F2582" s="1">
        <f>VLOOKUP(A2582,Weather!$A$1:$E$366, 5)</f>
        <v>0.487179487179487</v>
      </c>
      <c r="G2582" s="1">
        <f>VLOOKUP(D2582, Spring!$A$1:$E$25, 2)</f>
        <v>1362.8318584070701</v>
      </c>
      <c r="H2582" s="1">
        <f>VLOOKUP(D2582, Spring!$A$1:$E$25, 3)</f>
        <v>999.59961563100603</v>
      </c>
      <c r="I2582" s="1">
        <f>VLOOKUP(D2582, Spring!$A$1:$E$25, 5)</f>
        <v>326.84269398328001</v>
      </c>
      <c r="J2582" s="1">
        <f t="shared" si="241"/>
        <v>1176.5589133937037</v>
      </c>
      <c r="K2582" s="47">
        <f t="shared" si="242"/>
        <v>22.011092237923105</v>
      </c>
      <c r="L2582" s="48">
        <f>Solar!K2599/1000*Variables!$B$3</f>
        <v>16.605550000000001</v>
      </c>
      <c r="M2582" s="1">
        <f>IF(E2582=1, VLOOKUP(D2582, Sheet1!$E$2:$G$26, 2), Sheet1!$G$3)</f>
        <v>0.20441999999999999</v>
      </c>
      <c r="N2582" s="1">
        <f>'Electricity Rates'!$J$3</f>
        <v>0.19270000000000001</v>
      </c>
      <c r="O2582" s="145">
        <f>L2582-K2582</f>
        <v>-5.405542237923104</v>
      </c>
      <c r="P2582">
        <f t="shared" si="243"/>
        <v>4.2415374742477825</v>
      </c>
      <c r="Q2582">
        <f>IF(O2582&gt;0, IF(Q2581+O2582*Variables!$B$5&lt;Variables!$B$4, Q2581+O2582*Variables!$B$5, Variables!$B$4), IF(Q2581&gt;-O2582, Q2581+O2582/Variables!$B$5, 0))</f>
        <v>0</v>
      </c>
      <c r="R2582">
        <f>IF(O2582&gt;0, 0, IF(Q2581&gt;-O2582, 0, -O2582 - Q2581*Variables!$B$5))</f>
        <v>5.405542237923104</v>
      </c>
      <c r="S2582">
        <f t="shared" si="244"/>
        <v>1.105000944276241</v>
      </c>
      <c r="T2582">
        <f t="shared" si="245"/>
        <v>0</v>
      </c>
    </row>
    <row r="2583" spans="1:20" x14ac:dyDescent="0.3">
      <c r="A2583" s="3">
        <f t="shared" si="240"/>
        <v>43208</v>
      </c>
      <c r="B2583">
        <v>4</v>
      </c>
      <c r="C2583">
        <v>18</v>
      </c>
      <c r="D2583">
        <v>14</v>
      </c>
      <c r="E2583">
        <v>1</v>
      </c>
      <c r="F2583" s="1">
        <f>VLOOKUP(A2583,Weather!$A$1:$E$366, 5)</f>
        <v>0.487179487179487</v>
      </c>
      <c r="G2583" s="1">
        <f>VLOOKUP(D2583, Spring!$A$1:$E$25, 2)</f>
        <v>1402.65486725663</v>
      </c>
      <c r="H2583" s="1">
        <f>VLOOKUP(D2583, Spring!$A$1:$E$25, 3)</f>
        <v>1011.55108904548</v>
      </c>
      <c r="I2583" s="1">
        <f>VLOOKUP(D2583, Spring!$A$1:$E$25, 5)</f>
        <v>309.49016837395499</v>
      </c>
      <c r="J2583" s="1">
        <f t="shared" si="241"/>
        <v>1202.0888271483479</v>
      </c>
      <c r="K2583" s="47">
        <f t="shared" si="242"/>
        <v>22.488706473880754</v>
      </c>
      <c r="L2583" s="48">
        <f>Solar!K2600/1000*Variables!$B$3</f>
        <v>11.3079</v>
      </c>
      <c r="M2583" s="1">
        <f>IF(E2583=1, VLOOKUP(D2583, Sheet1!$E$2:$G$26, 2), Sheet1!$G$3)</f>
        <v>0.20441999999999999</v>
      </c>
      <c r="N2583" s="1">
        <f>'Electricity Rates'!$J$3</f>
        <v>0.19270000000000001</v>
      </c>
      <c r="O2583" s="145">
        <f>L2583-K2583</f>
        <v>-11.180806473880754</v>
      </c>
      <c r="P2583">
        <f t="shared" si="243"/>
        <v>4.3335737375168213</v>
      </c>
      <c r="Q2583">
        <f>IF(O2583&gt;0, IF(Q2582+O2583*Variables!$B$5&lt;Variables!$B$4, Q2582+O2583*Variables!$B$5, Variables!$B$4), IF(Q2582&gt;-O2583, Q2582+O2583/Variables!$B$5, 0))</f>
        <v>0</v>
      </c>
      <c r="R2583">
        <f>IF(O2583&gt;0, 0, IF(Q2582&gt;-O2583, 0, -O2583 - Q2582*Variables!$B$5))</f>
        <v>11.180806473880754</v>
      </c>
      <c r="S2583">
        <f t="shared" si="244"/>
        <v>2.2855804593907036</v>
      </c>
      <c r="T2583">
        <f t="shared" si="245"/>
        <v>0</v>
      </c>
    </row>
    <row r="2584" spans="1:20" x14ac:dyDescent="0.3">
      <c r="A2584" s="3">
        <f t="shared" si="240"/>
        <v>43208</v>
      </c>
      <c r="B2584">
        <v>4</v>
      </c>
      <c r="C2584">
        <v>18</v>
      </c>
      <c r="D2584">
        <v>15</v>
      </c>
      <c r="E2584">
        <v>1</v>
      </c>
      <c r="F2584" s="1">
        <f>VLOOKUP(A2584,Weather!$A$1:$E$366, 5)</f>
        <v>0.487179487179487</v>
      </c>
      <c r="G2584" s="1">
        <f>VLOOKUP(D2584, Spring!$A$1:$E$25, 2)</f>
        <v>1371.6814159292001</v>
      </c>
      <c r="H2584" s="1">
        <f>VLOOKUP(D2584, Spring!$A$1:$E$25, 3)</f>
        <v>1005.48526585522</v>
      </c>
      <c r="I2584" s="1">
        <f>VLOOKUP(D2584, Spring!$A$1:$E$25, 5)</f>
        <v>300.89485458612899</v>
      </c>
      <c r="J2584" s="1">
        <f t="shared" si="241"/>
        <v>1183.888518455364</v>
      </c>
      <c r="K2584" s="47">
        <f t="shared" si="242"/>
        <v>22.148214664384863</v>
      </c>
      <c r="L2584" s="48">
        <f>Solar!K2601/1000*Variables!$B$3</f>
        <v>16.062999999999999</v>
      </c>
      <c r="M2584" s="1">
        <f>IF(E2584=1, VLOOKUP(D2584, Sheet1!$E$2:$G$26, 2), Sheet1!$G$3)</f>
        <v>0.20441999999999999</v>
      </c>
      <c r="N2584" s="1">
        <f>'Electricity Rates'!$J$3</f>
        <v>0.19270000000000001</v>
      </c>
      <c r="O2584" s="145">
        <f>L2584-K2584</f>
        <v>-6.0852146643848641</v>
      </c>
      <c r="P2584">
        <f t="shared" si="243"/>
        <v>4.2679609658269637</v>
      </c>
      <c r="Q2584">
        <f>IF(O2584&gt;0, IF(Q2583+O2584*Variables!$B$5&lt;Variables!$B$4, Q2583+O2584*Variables!$B$5, Variables!$B$4), IF(Q2583&gt;-O2584, Q2583+O2584/Variables!$B$5, 0))</f>
        <v>0</v>
      </c>
      <c r="R2584">
        <f>IF(O2584&gt;0, 0, IF(Q2583&gt;-O2584, 0, -O2584 - Q2583*Variables!$B$5))</f>
        <v>6.0852146643848641</v>
      </c>
      <c r="S2584">
        <f t="shared" si="244"/>
        <v>1.2439395816935539</v>
      </c>
      <c r="T2584">
        <f t="shared" si="245"/>
        <v>0</v>
      </c>
    </row>
    <row r="2585" spans="1:20" x14ac:dyDescent="0.3">
      <c r="A2585" s="3">
        <f t="shared" si="240"/>
        <v>43208</v>
      </c>
      <c r="B2585">
        <v>4</v>
      </c>
      <c r="C2585">
        <v>18</v>
      </c>
      <c r="D2585">
        <v>16</v>
      </c>
      <c r="E2585">
        <v>1</v>
      </c>
      <c r="F2585" s="1">
        <f>VLOOKUP(A2585,Weather!$A$1:$E$366, 5)</f>
        <v>0.487179487179487</v>
      </c>
      <c r="G2585" s="1">
        <f>VLOOKUP(D2585, Spring!$A$1:$E$25, 2)</f>
        <v>1283.1858407079601</v>
      </c>
      <c r="H2585" s="1">
        <f>VLOOKUP(D2585, Spring!$A$1:$E$25, 3)</f>
        <v>954.93673926969905</v>
      </c>
      <c r="I2585" s="1">
        <f>VLOOKUP(D2585, Spring!$A$1:$E$25, 5)</f>
        <v>270.36971623690101</v>
      </c>
      <c r="J2585" s="1">
        <f t="shared" si="241"/>
        <v>1114.8529681755185</v>
      </c>
      <c r="K2585" s="47">
        <f t="shared" si="242"/>
        <v>20.856695941771623</v>
      </c>
      <c r="L2585" s="48">
        <f>Solar!K2602/1000*Variables!$B$3</f>
        <v>20.547250000000002</v>
      </c>
      <c r="M2585" s="1">
        <f>IF(E2585=1, VLOOKUP(D2585, Sheet1!$E$2:$G$26, 2), Sheet1!$G$3)</f>
        <v>0.20441999999999999</v>
      </c>
      <c r="N2585" s="1">
        <f>'Electricity Rates'!$J$3</f>
        <v>0.19270000000000001</v>
      </c>
      <c r="O2585" s="145">
        <f>L2585-K2585</f>
        <v>-0.30944594177162088</v>
      </c>
      <c r="P2585">
        <f t="shared" si="243"/>
        <v>4.0190853079793918</v>
      </c>
      <c r="Q2585">
        <f>IF(O2585&gt;0, IF(Q2584+O2585*Variables!$B$5&lt;Variables!$B$4, Q2584+O2585*Variables!$B$5, Variables!$B$4), IF(Q2584&gt;-O2585, Q2584+O2585/Variables!$B$5, 0))</f>
        <v>0</v>
      </c>
      <c r="R2585">
        <f>IF(O2585&gt;0, 0, IF(Q2584&gt;-O2585, 0, -O2585 - Q2584*Variables!$B$5))</f>
        <v>0.30944594177162088</v>
      </c>
      <c r="S2585">
        <f t="shared" si="244"/>
        <v>6.3256939416954733E-2</v>
      </c>
      <c r="T2585">
        <f t="shared" si="245"/>
        <v>0</v>
      </c>
    </row>
    <row r="2586" spans="1:20" x14ac:dyDescent="0.3">
      <c r="A2586" s="3">
        <f t="shared" si="240"/>
        <v>43208</v>
      </c>
      <c r="B2586">
        <v>4</v>
      </c>
      <c r="C2586">
        <v>18</v>
      </c>
      <c r="D2586">
        <v>17</v>
      </c>
      <c r="E2586">
        <v>1</v>
      </c>
      <c r="F2586" s="1">
        <f>VLOOKUP(A2586,Weather!$A$1:$E$366, 5)</f>
        <v>0.487179487179487</v>
      </c>
      <c r="G2586" s="1">
        <f>VLOOKUP(D2586, Spring!$A$1:$E$25, 2)</f>
        <v>973.45132743362797</v>
      </c>
      <c r="H2586" s="1">
        <f>VLOOKUP(D2586, Spring!$A$1:$E$25, 3)</f>
        <v>850.97693786034597</v>
      </c>
      <c r="I2586" s="1">
        <f>VLOOKUP(D2586, Spring!$A$1:$E$25, 5)</f>
        <v>257.39334353781499</v>
      </c>
      <c r="J2586" s="1">
        <f t="shared" si="241"/>
        <v>910.64394816527818</v>
      </c>
      <c r="K2586" s="47">
        <f t="shared" si="242"/>
        <v>17.036348720656992</v>
      </c>
      <c r="L2586" s="48">
        <f>Solar!K2603/1000*Variables!$B$3</f>
        <v>10.841699999999999</v>
      </c>
      <c r="M2586" s="1">
        <f>IF(E2586=1, VLOOKUP(D2586, Sheet1!$E$2:$G$26, 2), Sheet1!$G$3)</f>
        <v>0.20441999999999999</v>
      </c>
      <c r="N2586" s="1">
        <f>'Electricity Rates'!$J$3</f>
        <v>0.19270000000000001</v>
      </c>
      <c r="O2586" s="145">
        <f>L2586-K2586</f>
        <v>-6.1946487206569927</v>
      </c>
      <c r="P2586">
        <f t="shared" si="243"/>
        <v>3.2829043984706026</v>
      </c>
      <c r="Q2586">
        <f>IF(O2586&gt;0, IF(Q2585+O2586*Variables!$B$5&lt;Variables!$B$4, Q2585+O2586*Variables!$B$5, Variables!$B$4), IF(Q2585&gt;-O2586, Q2585+O2586/Variables!$B$5, 0))</f>
        <v>0</v>
      </c>
      <c r="R2586">
        <f>IF(O2586&gt;0, 0, IF(Q2585&gt;-O2586, 0, -O2586 - Q2585*Variables!$B$5))</f>
        <v>6.1946487206569927</v>
      </c>
      <c r="S2586">
        <f t="shared" si="244"/>
        <v>1.2663100914767025</v>
      </c>
      <c r="T2586">
        <f t="shared" si="245"/>
        <v>0</v>
      </c>
    </row>
    <row r="2587" spans="1:20" x14ac:dyDescent="0.3">
      <c r="A2587" s="3">
        <f t="shared" si="240"/>
        <v>43208</v>
      </c>
      <c r="B2587">
        <v>4</v>
      </c>
      <c r="C2587">
        <v>18</v>
      </c>
      <c r="D2587">
        <v>18</v>
      </c>
      <c r="E2587">
        <v>1</v>
      </c>
      <c r="F2587" s="1">
        <f>VLOOKUP(A2587,Weather!$A$1:$E$366, 5)</f>
        <v>0.487179487179487</v>
      </c>
      <c r="G2587" s="1">
        <f>VLOOKUP(D2587, Spring!$A$1:$E$25, 2)</f>
        <v>690.26548672566298</v>
      </c>
      <c r="H2587" s="1">
        <f>VLOOKUP(D2587, Spring!$A$1:$E$25, 3)</f>
        <v>590.923299339663</v>
      </c>
      <c r="I2587" s="1">
        <f>VLOOKUP(D2587, Spring!$A$1:$E$25, 5)</f>
        <v>248.81274775305101</v>
      </c>
      <c r="J2587" s="1">
        <f t="shared" si="241"/>
        <v>639.32077524566296</v>
      </c>
      <c r="K2587" s="47">
        <f t="shared" si="242"/>
        <v>11.960428324802406</v>
      </c>
      <c r="L2587" s="48">
        <f>Solar!K2604/1000*Variables!$B$3</f>
        <v>3.7927999999999997</v>
      </c>
      <c r="M2587" s="1">
        <f>IF(E2587=1, VLOOKUP(D2587, Sheet1!$E$2:$G$26, 2), Sheet1!$G$3)</f>
        <v>0.20441999999999999</v>
      </c>
      <c r="N2587" s="1">
        <f>'Electricity Rates'!$J$3</f>
        <v>0.19270000000000001</v>
      </c>
      <c r="O2587" s="145">
        <f>L2587-K2587</f>
        <v>-8.167628324802406</v>
      </c>
      <c r="P2587">
        <f t="shared" si="243"/>
        <v>2.3047745381894238</v>
      </c>
      <c r="Q2587">
        <f>IF(O2587&gt;0, IF(Q2586+O2587*Variables!$B$5&lt;Variables!$B$4, Q2586+O2587*Variables!$B$5, Variables!$B$4), IF(Q2586&gt;-O2587, Q2586+O2587/Variables!$B$5, 0))</f>
        <v>0</v>
      </c>
      <c r="R2587">
        <f>IF(O2587&gt;0, 0, IF(Q2586&gt;-O2587, 0, -O2587 - Q2586*Variables!$B$5))</f>
        <v>8.167628324802406</v>
      </c>
      <c r="S2587">
        <f t="shared" si="244"/>
        <v>1.6696265821561078</v>
      </c>
      <c r="T2587">
        <f t="shared" si="245"/>
        <v>0</v>
      </c>
    </row>
    <row r="2588" spans="1:20" x14ac:dyDescent="0.3">
      <c r="A2588" s="3">
        <f t="shared" si="240"/>
        <v>43208</v>
      </c>
      <c r="B2588">
        <v>4</v>
      </c>
      <c r="C2588">
        <v>18</v>
      </c>
      <c r="D2588">
        <v>19</v>
      </c>
      <c r="E2588">
        <v>1</v>
      </c>
      <c r="F2588" s="1">
        <f>VLOOKUP(A2588,Weather!$A$1:$E$366, 5)</f>
        <v>0.487179487179487</v>
      </c>
      <c r="G2588" s="1">
        <f>VLOOKUP(D2588, Spring!$A$1:$E$25, 2)</f>
        <v>482.300884955752</v>
      </c>
      <c r="H2588" s="1">
        <f>VLOOKUP(D2588, Spring!$A$1:$E$25, 3)</f>
        <v>454.99679692504799</v>
      </c>
      <c r="I2588" s="1">
        <f>VLOOKUP(D2588, Spring!$A$1:$E$25, 5)</f>
        <v>266.52341143686903</v>
      </c>
      <c r="J2588" s="1">
        <f t="shared" si="241"/>
        <v>468.29878852974991</v>
      </c>
      <c r="K2588" s="47">
        <f t="shared" si="242"/>
        <v>8.7609449147802732</v>
      </c>
      <c r="L2588" s="48">
        <f>Solar!K2605/1000*Variables!$B$3</f>
        <v>0.75359999999999994</v>
      </c>
      <c r="M2588" s="1">
        <f>IF(E2588=1, VLOOKUP(D2588, Sheet1!$E$2:$G$26, 2), Sheet1!$G$3)</f>
        <v>0.20441999999999999</v>
      </c>
      <c r="N2588" s="1">
        <f>'Electricity Rates'!$J$3</f>
        <v>0.19270000000000001</v>
      </c>
      <c r="O2588" s="145">
        <f>L2588-K2588</f>
        <v>-8.0073449147802727</v>
      </c>
      <c r="P2588">
        <f t="shared" si="243"/>
        <v>1.6882340850781588</v>
      </c>
      <c r="Q2588">
        <f>IF(O2588&gt;0, IF(Q2587+O2588*Variables!$B$5&lt;Variables!$B$4, Q2587+O2588*Variables!$B$5, Variables!$B$4), IF(Q2587&gt;-O2588, Q2587+O2588/Variables!$B$5, 0))</f>
        <v>0</v>
      </c>
      <c r="R2588">
        <f>IF(O2588&gt;0, 0, IF(Q2587&gt;-O2588, 0, -O2588 - Q2587*Variables!$B$5))</f>
        <v>8.0073449147802727</v>
      </c>
      <c r="S2588">
        <f t="shared" si="244"/>
        <v>1.6368614474793832</v>
      </c>
      <c r="T2588">
        <f t="shared" si="245"/>
        <v>0</v>
      </c>
    </row>
    <row r="2589" spans="1:20" x14ac:dyDescent="0.3">
      <c r="A2589" s="3">
        <f t="shared" si="240"/>
        <v>43208</v>
      </c>
      <c r="B2589">
        <v>4</v>
      </c>
      <c r="C2589">
        <v>18</v>
      </c>
      <c r="D2589">
        <v>20</v>
      </c>
      <c r="E2589">
        <v>1</v>
      </c>
      <c r="F2589" s="1">
        <f>VLOOKUP(A2589,Weather!$A$1:$E$366, 5)</f>
        <v>0.487179487179487</v>
      </c>
      <c r="G2589" s="1">
        <f>VLOOKUP(D2589, Spring!$A$1:$E$25, 2)</f>
        <v>415.92920353982299</v>
      </c>
      <c r="H2589" s="1">
        <f>VLOOKUP(D2589, Spring!$A$1:$E$25, 3)</f>
        <v>371.98648067830999</v>
      </c>
      <c r="I2589" s="1">
        <f>VLOOKUP(D2589, Spring!$A$1:$E$25, 5)</f>
        <v>284.25369912476901</v>
      </c>
      <c r="J2589" s="1">
        <f t="shared" si="241"/>
        <v>393.3944738672522</v>
      </c>
      <c r="K2589" s="47">
        <f t="shared" si="242"/>
        <v>7.3596332080005276</v>
      </c>
      <c r="L2589" s="48">
        <f>Solar!K2606/1000*Variables!$B$3</f>
        <v>0</v>
      </c>
      <c r="M2589" s="1">
        <f>IF(E2589=1, VLOOKUP(D2589, Sheet1!$E$2:$G$26, 2), Sheet1!$G$3)</f>
        <v>0.20441999999999999</v>
      </c>
      <c r="N2589" s="1">
        <f>'Electricity Rates'!$J$3</f>
        <v>0.19270000000000001</v>
      </c>
      <c r="O2589" s="145">
        <f>L2589-K2589</f>
        <v>-7.3596332080005276</v>
      </c>
      <c r="P2589">
        <f t="shared" si="243"/>
        <v>1.4182013191817018</v>
      </c>
      <c r="Q2589">
        <f>IF(O2589&gt;0, IF(Q2588+O2589*Variables!$B$5&lt;Variables!$B$4, Q2588+O2589*Variables!$B$5, Variables!$B$4), IF(Q2588&gt;-O2589, Q2588+O2589/Variables!$B$5, 0))</f>
        <v>0</v>
      </c>
      <c r="R2589">
        <f>IF(O2589&gt;0, 0, IF(Q2588&gt;-O2589, 0, -O2589 - Q2588*Variables!$B$5))</f>
        <v>7.3596332080005276</v>
      </c>
      <c r="S2589">
        <f t="shared" si="244"/>
        <v>1.5044562203794678</v>
      </c>
      <c r="T2589">
        <f t="shared" si="245"/>
        <v>0</v>
      </c>
    </row>
    <row r="2590" spans="1:20" x14ac:dyDescent="0.3">
      <c r="A2590" s="3">
        <f t="shared" si="240"/>
        <v>43208</v>
      </c>
      <c r="B2590">
        <v>4</v>
      </c>
      <c r="C2590">
        <v>18</v>
      </c>
      <c r="D2590">
        <v>21</v>
      </c>
      <c r="E2590">
        <v>1</v>
      </c>
      <c r="F2590" s="1">
        <f>VLOOKUP(A2590,Weather!$A$1:$E$366, 5)</f>
        <v>0.487179487179487</v>
      </c>
      <c r="G2590" s="1">
        <f>VLOOKUP(D2590, Spring!$A$1:$E$25, 2)</f>
        <v>371.68141592920301</v>
      </c>
      <c r="H2590" s="1">
        <f>VLOOKUP(D2590, Spring!$A$1:$E$25, 3)</f>
        <v>318.10538116591903</v>
      </c>
      <c r="I2590" s="1">
        <f>VLOOKUP(D2590, Spring!$A$1:$E$25, 5)</f>
        <v>271.28223242670401</v>
      </c>
      <c r="J2590" s="1">
        <f t="shared" si="241"/>
        <v>344.20652630700607</v>
      </c>
      <c r="K2590" s="47">
        <f t="shared" si="242"/>
        <v>6.4394239108563802</v>
      </c>
      <c r="L2590" s="48">
        <f>Solar!K2607/1000*Variables!$B$3</f>
        <v>0</v>
      </c>
      <c r="M2590" s="1">
        <f>IF(E2590=1, VLOOKUP(D2590, Sheet1!$E$2:$G$26, 2), Sheet1!$G$3)</f>
        <v>0.20441999999999999</v>
      </c>
      <c r="N2590" s="1">
        <f>'Electricity Rates'!$J$3</f>
        <v>0.19270000000000001</v>
      </c>
      <c r="O2590" s="145">
        <f>L2590-K2590</f>
        <v>-6.4394239108563802</v>
      </c>
      <c r="P2590">
        <f t="shared" si="243"/>
        <v>1.2408769876220245</v>
      </c>
      <c r="Q2590">
        <f>IF(O2590&gt;0, IF(Q2589+O2590*Variables!$B$5&lt;Variables!$B$4, Q2589+O2590*Variables!$B$5, Variables!$B$4), IF(Q2589&gt;-O2590, Q2589+O2590/Variables!$B$5, 0))</f>
        <v>0</v>
      </c>
      <c r="R2590">
        <f>IF(O2590&gt;0, 0, IF(Q2589&gt;-O2590, 0, -O2590 - Q2589*Variables!$B$5))</f>
        <v>6.4394239108563802</v>
      </c>
      <c r="S2590">
        <f t="shared" si="244"/>
        <v>1.3163470358572611</v>
      </c>
      <c r="T2590">
        <f t="shared" si="245"/>
        <v>0</v>
      </c>
    </row>
    <row r="2591" spans="1:20" x14ac:dyDescent="0.3">
      <c r="A2591" s="3">
        <f t="shared" si="240"/>
        <v>43208</v>
      </c>
      <c r="B2591">
        <v>4</v>
      </c>
      <c r="C2591">
        <v>18</v>
      </c>
      <c r="D2591">
        <v>22</v>
      </c>
      <c r="E2591">
        <v>1</v>
      </c>
      <c r="F2591" s="1">
        <f>VLOOKUP(A2591,Weather!$A$1:$E$366, 5)</f>
        <v>0.487179487179487</v>
      </c>
      <c r="G2591" s="1">
        <f>VLOOKUP(D2591, Spring!$A$1:$E$25, 2)</f>
        <v>345.13274336283098</v>
      </c>
      <c r="H2591" s="1">
        <f>VLOOKUP(D2591, Spring!$A$1:$E$25, 3)</f>
        <v>289.79820627802701</v>
      </c>
      <c r="I2591" s="1">
        <f>VLOOKUP(D2591, Spring!$A$1:$E$25, 5)</f>
        <v>275.85953137878198</v>
      </c>
      <c r="J2591" s="1">
        <f t="shared" si="241"/>
        <v>316.7560576783161</v>
      </c>
      <c r="K2591" s="47">
        <f t="shared" si="242"/>
        <v>5.9258798884686747</v>
      </c>
      <c r="L2591" s="48">
        <f>Solar!K2608/1000*Variables!$B$3</f>
        <v>0</v>
      </c>
      <c r="M2591" s="1">
        <f>IF(E2591=1, VLOOKUP(D2591, Sheet1!$E$2:$G$26, 2), Sheet1!$G$3)</f>
        <v>0.18618000000000001</v>
      </c>
      <c r="N2591" s="1">
        <f>'Electricity Rates'!$J$3</f>
        <v>0.19270000000000001</v>
      </c>
      <c r="O2591" s="145">
        <f>L2591-K2591</f>
        <v>-5.9258798884686747</v>
      </c>
      <c r="P2591">
        <f t="shared" si="243"/>
        <v>1.1419170545079136</v>
      </c>
      <c r="Q2591">
        <f>IF(O2591&gt;0, IF(Q2590+O2591*Variables!$B$5&lt;Variables!$B$4, Q2590+O2591*Variables!$B$5, Variables!$B$4), IF(Q2590&gt;-O2591, Q2590+O2591/Variables!$B$5, 0))</f>
        <v>0</v>
      </c>
      <c r="R2591">
        <f>IF(O2591&gt;0, 0, IF(Q2590&gt;-O2591, 0, -O2591 - Q2590*Variables!$B$5))</f>
        <v>5.9258798884686747</v>
      </c>
      <c r="S2591">
        <f t="shared" si="244"/>
        <v>1.103280317635098</v>
      </c>
      <c r="T2591">
        <f t="shared" si="245"/>
        <v>0</v>
      </c>
    </row>
    <row r="2592" spans="1:20" x14ac:dyDescent="0.3">
      <c r="A2592" s="3">
        <f t="shared" si="240"/>
        <v>43208</v>
      </c>
      <c r="B2592">
        <v>4</v>
      </c>
      <c r="C2592">
        <v>18</v>
      </c>
      <c r="D2592">
        <v>23</v>
      </c>
      <c r="E2592">
        <v>1</v>
      </c>
      <c r="F2592" s="1">
        <f>VLOOKUP(A2592,Weather!$A$1:$E$366, 5)</f>
        <v>0.487179487179487</v>
      </c>
      <c r="G2592" s="1">
        <f>VLOOKUP(D2592, Spring!$A$1:$E$25, 2)</f>
        <v>318.58407079646003</v>
      </c>
      <c r="H2592" s="1">
        <f>VLOOKUP(D2592, Spring!$A$1:$E$25, 3)</f>
        <v>270.57975656630401</v>
      </c>
      <c r="I2592" s="1">
        <f>VLOOKUP(D2592, Spring!$A$1:$E$25, 5)</f>
        <v>271.64527650221697</v>
      </c>
      <c r="J2592" s="1">
        <f t="shared" si="241"/>
        <v>293.96647375535434</v>
      </c>
      <c r="K2592" s="47">
        <f t="shared" si="242"/>
        <v>5.4995318084177569</v>
      </c>
      <c r="L2592" s="48">
        <f>Solar!K2609/1000*Variables!$B$3</f>
        <v>0</v>
      </c>
      <c r="M2592" s="1">
        <f>IF(E2592=1, VLOOKUP(D2592, Sheet1!$E$2:$G$26, 2), Sheet1!$G$3)</f>
        <v>0.18618000000000001</v>
      </c>
      <c r="N2592" s="1">
        <f>'Electricity Rates'!$J$3</f>
        <v>0.19270000000000001</v>
      </c>
      <c r="O2592" s="145">
        <f>L2592-K2592</f>
        <v>-5.4995318084177569</v>
      </c>
      <c r="P2592">
        <f t="shared" si="243"/>
        <v>1.0597597794821019</v>
      </c>
      <c r="Q2592">
        <f>IF(O2592&gt;0, IF(Q2591+O2592*Variables!$B$5&lt;Variables!$B$4, Q2591+O2592*Variables!$B$5, Variables!$B$4), IF(Q2591&gt;-O2592, Q2591+O2592/Variables!$B$5, 0))</f>
        <v>0</v>
      </c>
      <c r="R2592">
        <f>IF(O2592&gt;0, 0, IF(Q2591&gt;-O2592, 0, -O2592 - Q2591*Variables!$B$5))</f>
        <v>5.4995318084177569</v>
      </c>
      <c r="S2592">
        <f t="shared" si="244"/>
        <v>1.023902832091218</v>
      </c>
      <c r="T2592">
        <f t="shared" si="245"/>
        <v>0</v>
      </c>
    </row>
    <row r="2593" spans="1:20" x14ac:dyDescent="0.3">
      <c r="A2593" s="3">
        <f t="shared" si="240"/>
        <v>43208</v>
      </c>
      <c r="B2593">
        <v>4</v>
      </c>
      <c r="C2593">
        <v>18</v>
      </c>
      <c r="D2593">
        <v>24</v>
      </c>
      <c r="E2593">
        <v>1</v>
      </c>
      <c r="F2593" s="1">
        <f>VLOOKUP(A2593,Weather!$A$1:$E$366, 5)</f>
        <v>0.487179487179487</v>
      </c>
      <c r="G2593" s="1">
        <f>VLOOKUP(D2593, Spring!$A$1:$E$25, 2)</f>
        <v>287.61061946902601</v>
      </c>
      <c r="H2593" s="1">
        <f>VLOOKUP(D2593, Spring!$A$1:$E$25, 3)</f>
        <v>251.20115310698301</v>
      </c>
      <c r="I2593" s="1">
        <f>VLOOKUP(D2593, Spring!$A$1:$E$25, 5)</f>
        <v>267.465363632795</v>
      </c>
      <c r="J2593" s="1">
        <f t="shared" si="241"/>
        <v>268.93909825772192</v>
      </c>
      <c r="K2593" s="47">
        <f t="shared" si="242"/>
        <v>5.0313190701685953</v>
      </c>
      <c r="L2593" s="48">
        <f>Solar!K2610/1000*Variables!$B$3</f>
        <v>0</v>
      </c>
      <c r="M2593" s="1">
        <f>IF(E2593=1, VLOOKUP(D2593, Sheet1!$E$2:$G$26, 2), Sheet1!$G$3)</f>
        <v>0.18618000000000001</v>
      </c>
      <c r="N2593" s="1">
        <f>'Electricity Rates'!$J$3</f>
        <v>0.19270000000000001</v>
      </c>
      <c r="O2593" s="145">
        <f>L2593-K2593</f>
        <v>-5.0313190701685953</v>
      </c>
      <c r="P2593">
        <f t="shared" si="243"/>
        <v>0.96953518482148837</v>
      </c>
      <c r="Q2593">
        <f>IF(O2593&gt;0, IF(Q2592+O2593*Variables!$B$5&lt;Variables!$B$4, Q2592+O2593*Variables!$B$5, Variables!$B$4), IF(Q2592&gt;-O2593, Q2592+O2593/Variables!$B$5, 0))</f>
        <v>0</v>
      </c>
      <c r="R2593">
        <f>IF(O2593&gt;0, 0, IF(Q2592&gt;-O2593, 0, -O2593 - Q2592*Variables!$B$5))</f>
        <v>5.0313190701685953</v>
      </c>
      <c r="S2593">
        <f t="shared" si="244"/>
        <v>0.93673098448398917</v>
      </c>
      <c r="T2593">
        <f t="shared" si="245"/>
        <v>0</v>
      </c>
    </row>
    <row r="2594" spans="1:20" x14ac:dyDescent="0.3">
      <c r="A2594" s="3">
        <f t="shared" si="240"/>
        <v>43209</v>
      </c>
      <c r="B2594">
        <v>4</v>
      </c>
      <c r="C2594">
        <v>19</v>
      </c>
      <c r="D2594">
        <v>1</v>
      </c>
      <c r="E2594">
        <v>1</v>
      </c>
      <c r="F2594" s="1">
        <f>VLOOKUP(A2594,Weather!$A$1:$E$366, 5)</f>
        <v>0.487179487179487</v>
      </c>
      <c r="G2594" s="1">
        <f>VLOOKUP(D2594, Spring!$A$1:$E$25, 2)</f>
        <v>284.91351697629602</v>
      </c>
      <c r="H2594" s="1">
        <f>VLOOKUP(D2594, Spring!$A$1:$E$25, 3)</f>
        <v>272.00797092955099</v>
      </c>
      <c r="I2594" s="1">
        <f>VLOOKUP(D2594, Spring!$A$1:$E$25, 5)</f>
        <v>272.01322657875102</v>
      </c>
      <c r="J2594" s="1">
        <f t="shared" si="241"/>
        <v>278.2952882343755</v>
      </c>
      <c r="K2594" s="47">
        <f t="shared" si="242"/>
        <v>5.2063548955975438</v>
      </c>
      <c r="L2594" s="48">
        <f>Solar!K2611/1000*Variables!$B$3</f>
        <v>0</v>
      </c>
      <c r="M2594" s="1">
        <f>IF(E2594=1, VLOOKUP(D2594, Sheet1!$E$2:$G$26, 2), Sheet1!$G$3)</f>
        <v>0.18618000000000001</v>
      </c>
      <c r="N2594" s="1">
        <f>'Electricity Rates'!$J$3</f>
        <v>0.19270000000000001</v>
      </c>
      <c r="O2594" s="145">
        <f>L2594-K2594</f>
        <v>-5.2063548955975438</v>
      </c>
      <c r="P2594">
        <f t="shared" si="243"/>
        <v>1.0032645883816467</v>
      </c>
      <c r="Q2594">
        <f>IF(O2594&gt;0, IF(Q2593+O2594*Variables!$B$5&lt;Variables!$B$4, Q2593+O2594*Variables!$B$5, Variables!$B$4), IF(Q2593&gt;-O2594, Q2593+O2594/Variables!$B$5, 0))</f>
        <v>0</v>
      </c>
      <c r="R2594">
        <f>IF(O2594&gt;0, 0, IF(Q2593&gt;-O2594, 0, -O2594 - Q2593*Variables!$B$5))</f>
        <v>5.2063548955975438</v>
      </c>
      <c r="S2594">
        <f t="shared" si="244"/>
        <v>0.96931915446235073</v>
      </c>
      <c r="T2594">
        <f t="shared" si="245"/>
        <v>0</v>
      </c>
    </row>
    <row r="2595" spans="1:20" x14ac:dyDescent="0.3">
      <c r="A2595" s="3">
        <f t="shared" si="240"/>
        <v>43209</v>
      </c>
      <c r="B2595">
        <v>4</v>
      </c>
      <c r="C2595">
        <v>19</v>
      </c>
      <c r="D2595">
        <v>2</v>
      </c>
      <c r="E2595">
        <v>1</v>
      </c>
      <c r="F2595" s="1">
        <f>VLOOKUP(A2595,Weather!$A$1:$E$366, 5)</f>
        <v>0.487179487179487</v>
      </c>
      <c r="G2595" s="1">
        <f>VLOOKUP(D2595, Spring!$A$1:$E$25, 2)</f>
        <v>283.47213324791699</v>
      </c>
      <c r="H2595" s="1">
        <f>VLOOKUP(D2595, Spring!$A$1:$E$25, 3)</f>
        <v>272.193568553901</v>
      </c>
      <c r="I2595" s="1">
        <f>VLOOKUP(D2595, Spring!$A$1:$E$25, 5)</f>
        <v>263.43263079398702</v>
      </c>
      <c r="J2595" s="1">
        <f t="shared" si="241"/>
        <v>277.68825391765239</v>
      </c>
      <c r="K2595" s="47">
        <f t="shared" si="242"/>
        <v>5.1949984831095062</v>
      </c>
      <c r="L2595" s="48">
        <f>Solar!K2612/1000*Variables!$B$3</f>
        <v>0</v>
      </c>
      <c r="M2595" s="1">
        <f>IF(E2595=1, VLOOKUP(D2595, Sheet1!$E$2:$G$26, 2), Sheet1!$G$3)</f>
        <v>0.18618000000000001</v>
      </c>
      <c r="N2595" s="1">
        <f>'Electricity Rates'!$J$3</f>
        <v>0.19270000000000001</v>
      </c>
      <c r="O2595" s="145">
        <f>L2595-K2595</f>
        <v>-5.1949984831095062</v>
      </c>
      <c r="P2595">
        <f t="shared" si="243"/>
        <v>1.001076207695202</v>
      </c>
      <c r="Q2595">
        <f>IF(O2595&gt;0, IF(Q2594+O2595*Variables!$B$5&lt;Variables!$B$4, Q2594+O2595*Variables!$B$5, Variables!$B$4), IF(Q2594&gt;-O2595, Q2594+O2595/Variables!$B$5, 0))</f>
        <v>0</v>
      </c>
      <c r="R2595">
        <f>IF(O2595&gt;0, 0, IF(Q2594&gt;-O2595, 0, -O2595 - Q2594*Variables!$B$5))</f>
        <v>5.1949984831095062</v>
      </c>
      <c r="S2595">
        <f t="shared" si="244"/>
        <v>0.96720481758532795</v>
      </c>
      <c r="T2595">
        <f t="shared" si="245"/>
        <v>0</v>
      </c>
    </row>
    <row r="2596" spans="1:20" x14ac:dyDescent="0.3">
      <c r="A2596" s="3">
        <f t="shared" si="240"/>
        <v>43209</v>
      </c>
      <c r="B2596">
        <v>4</v>
      </c>
      <c r="C2596">
        <v>19</v>
      </c>
      <c r="D2596">
        <v>3</v>
      </c>
      <c r="E2596">
        <v>1</v>
      </c>
      <c r="F2596" s="1">
        <f>VLOOKUP(A2596,Weather!$A$1:$E$366, 5)</f>
        <v>0.487179487179487</v>
      </c>
      <c r="G2596" s="1">
        <f>VLOOKUP(D2596, Spring!$A$1:$E$25, 2)</f>
        <v>282.03074951953801</v>
      </c>
      <c r="H2596" s="1">
        <f>VLOOKUP(D2596, Spring!$A$1:$E$25, 3)</f>
        <v>263.612120501699</v>
      </c>
      <c r="I2596" s="1">
        <f>VLOOKUP(D2596, Spring!$A$1:$E$25, 5)</f>
        <v>268.00502374504498</v>
      </c>
      <c r="J2596" s="1">
        <f t="shared" si="241"/>
        <v>272.58529874115902</v>
      </c>
      <c r="K2596" s="47">
        <f t="shared" si="242"/>
        <v>5.0995322758527868</v>
      </c>
      <c r="L2596" s="48">
        <f>Solar!K2613/1000*Variables!$B$3</f>
        <v>0</v>
      </c>
      <c r="M2596" s="1">
        <f>IF(E2596=1, VLOOKUP(D2596, Sheet1!$E$2:$G$26, 2), Sheet1!$G$3)</f>
        <v>0.18618000000000001</v>
      </c>
      <c r="N2596" s="1">
        <f>'Electricity Rates'!$J$3</f>
        <v>0.19270000000000001</v>
      </c>
      <c r="O2596" s="145">
        <f>L2596-K2596</f>
        <v>-5.0995322758527868</v>
      </c>
      <c r="P2596">
        <f t="shared" si="243"/>
        <v>0.98267986955683206</v>
      </c>
      <c r="Q2596">
        <f>IF(O2596&gt;0, IF(Q2595+O2596*Variables!$B$5&lt;Variables!$B$4, Q2595+O2596*Variables!$B$5, Variables!$B$4), IF(Q2595&gt;-O2596, Q2595+O2596/Variables!$B$5, 0))</f>
        <v>0</v>
      </c>
      <c r="R2596">
        <f>IF(O2596&gt;0, 0, IF(Q2595&gt;-O2596, 0, -O2596 - Q2595*Variables!$B$5))</f>
        <v>5.0995322758527868</v>
      </c>
      <c r="S2596">
        <f t="shared" si="244"/>
        <v>0.94943091911827193</v>
      </c>
      <c r="T2596">
        <f t="shared" si="245"/>
        <v>0</v>
      </c>
    </row>
    <row r="2597" spans="1:20" x14ac:dyDescent="0.3">
      <c r="A2597" s="3">
        <f t="shared" si="240"/>
        <v>43209</v>
      </c>
      <c r="B2597">
        <v>4</v>
      </c>
      <c r="C2597">
        <v>19</v>
      </c>
      <c r="D2597">
        <v>4</v>
      </c>
      <c r="E2597">
        <v>1</v>
      </c>
      <c r="F2597" s="1">
        <f>VLOOKUP(A2597,Weather!$A$1:$E$366, 5)</f>
        <v>0.487179487179487</v>
      </c>
      <c r="G2597" s="1">
        <f>VLOOKUP(D2597, Spring!$A$1:$E$25, 2)</f>
        <v>287.61061946902601</v>
      </c>
      <c r="H2597" s="1">
        <f>VLOOKUP(D2597, Spring!$A$1:$E$25, 3)</f>
        <v>280.54932735425899</v>
      </c>
      <c r="I2597" s="1">
        <f>VLOOKUP(D2597, Spring!$A$1:$E$25, 5)</f>
        <v>263.81039287256101</v>
      </c>
      <c r="J2597" s="1">
        <f t="shared" si="241"/>
        <v>283.98944402555571</v>
      </c>
      <c r="K2597" s="47">
        <f t="shared" si="242"/>
        <v>5.3128812980666336</v>
      </c>
      <c r="L2597" s="48">
        <f>Solar!K2614/1000*Variables!$B$3</f>
        <v>0</v>
      </c>
      <c r="M2597" s="1">
        <f>IF(E2597=1, VLOOKUP(D2597, Sheet1!$E$2:$G$26, 2), Sheet1!$G$3)</f>
        <v>0.18618000000000001</v>
      </c>
      <c r="N2597" s="1">
        <f>'Electricity Rates'!$J$3</f>
        <v>0.19270000000000001</v>
      </c>
      <c r="O2597" s="145">
        <f>L2597-K2597</f>
        <v>-5.3128812980666336</v>
      </c>
      <c r="P2597">
        <f t="shared" si="243"/>
        <v>1.0237922261374404</v>
      </c>
      <c r="Q2597">
        <f>IF(O2597&gt;0, IF(Q2596+O2597*Variables!$B$5&lt;Variables!$B$4, Q2596+O2597*Variables!$B$5, Variables!$B$4), IF(Q2596&gt;-O2597, Q2596+O2597/Variables!$B$5, 0))</f>
        <v>0</v>
      </c>
      <c r="R2597">
        <f>IF(O2597&gt;0, 0, IF(Q2596&gt;-O2597, 0, -O2597 - Q2596*Variables!$B$5))</f>
        <v>5.3128812980666336</v>
      </c>
      <c r="S2597">
        <f t="shared" si="244"/>
        <v>0.9891522400740459</v>
      </c>
      <c r="T2597">
        <f t="shared" si="245"/>
        <v>0</v>
      </c>
    </row>
    <row r="2598" spans="1:20" x14ac:dyDescent="0.3">
      <c r="A2598" s="3">
        <f t="shared" si="240"/>
        <v>43209</v>
      </c>
      <c r="B2598">
        <v>4</v>
      </c>
      <c r="C2598">
        <v>19</v>
      </c>
      <c r="D2598">
        <v>5</v>
      </c>
      <c r="E2598">
        <v>1</v>
      </c>
      <c r="F2598" s="1">
        <f>VLOOKUP(A2598,Weather!$A$1:$E$366, 5)</f>
        <v>0.487179487179487</v>
      </c>
      <c r="G2598" s="1">
        <f>VLOOKUP(D2598, Spring!$A$1:$E$25, 2)</f>
        <v>318.58407079646003</v>
      </c>
      <c r="H2598" s="1">
        <f>VLOOKUP(D2598, Spring!$A$1:$E$25, 3)</f>
        <v>296.96508648302301</v>
      </c>
      <c r="I2598" s="1">
        <f>VLOOKUP(D2598, Spring!$A$1:$E$25, 5)</f>
        <v>263.982102908277</v>
      </c>
      <c r="J2598" s="1">
        <f t="shared" si="241"/>
        <v>307.49741217418466</v>
      </c>
      <c r="K2598" s="47">
        <f t="shared" si="242"/>
        <v>5.7526689273601974</v>
      </c>
      <c r="L2598" s="48">
        <f>Solar!K2615/1000*Variables!$B$3</f>
        <v>0</v>
      </c>
      <c r="M2598" s="1">
        <f>IF(E2598=1, VLOOKUP(D2598, Sheet1!$E$2:$G$26, 2), Sheet1!$G$3)</f>
        <v>0.18618000000000001</v>
      </c>
      <c r="N2598" s="1">
        <f>'Electricity Rates'!$J$3</f>
        <v>0.19270000000000001</v>
      </c>
      <c r="O2598" s="145">
        <f>L2598-K2598</f>
        <v>-5.7526689273601974</v>
      </c>
      <c r="P2598">
        <f t="shared" si="243"/>
        <v>1.10853930230231</v>
      </c>
      <c r="Q2598">
        <f>IF(O2598&gt;0, IF(Q2597+O2598*Variables!$B$5&lt;Variables!$B$4, Q2597+O2598*Variables!$B$5, Variables!$B$4), IF(Q2597&gt;-O2598, Q2597+O2598/Variables!$B$5, 0))</f>
        <v>0</v>
      </c>
      <c r="R2598">
        <f>IF(O2598&gt;0, 0, IF(Q2597&gt;-O2598, 0, -O2598 - Q2597*Variables!$B$5))</f>
        <v>5.7526689273601974</v>
      </c>
      <c r="S2598">
        <f t="shared" si="244"/>
        <v>1.0710319008959217</v>
      </c>
      <c r="T2598">
        <f t="shared" si="245"/>
        <v>0</v>
      </c>
    </row>
    <row r="2599" spans="1:20" x14ac:dyDescent="0.3">
      <c r="A2599" s="3">
        <f t="shared" si="240"/>
        <v>43209</v>
      </c>
      <c r="B2599">
        <v>4</v>
      </c>
      <c r="C2599">
        <v>19</v>
      </c>
      <c r="D2599">
        <v>6</v>
      </c>
      <c r="E2599">
        <v>1</v>
      </c>
      <c r="F2599" s="1">
        <f>VLOOKUP(A2599,Weather!$A$1:$E$366, 5)</f>
        <v>0.487179487179487</v>
      </c>
      <c r="G2599" s="1">
        <f>VLOOKUP(D2599, Spring!$A$1:$E$25, 2)</f>
        <v>389.38053097345102</v>
      </c>
      <c r="H2599" s="1">
        <f>VLOOKUP(D2599, Spring!$A$1:$E$25, 3)</f>
        <v>340.20659833439998</v>
      </c>
      <c r="I2599" s="1">
        <f>VLOOKUP(D2599, Spring!$A$1:$E$25, 5)</f>
        <v>264.16853094705402</v>
      </c>
      <c r="J2599" s="1">
        <f t="shared" si="241"/>
        <v>364.16312962009152</v>
      </c>
      <c r="K2599" s="47">
        <f t="shared" si="242"/>
        <v>6.8127725220304107</v>
      </c>
      <c r="L2599" s="48">
        <f>Solar!K2616/1000*Variables!$B$3</f>
        <v>0.10300000000000001</v>
      </c>
      <c r="M2599" s="1">
        <f>IF(E2599=1, VLOOKUP(D2599, Sheet1!$E$2:$G$26, 2), Sheet1!$G$3)</f>
        <v>0.18618000000000001</v>
      </c>
      <c r="N2599" s="1">
        <f>'Electricity Rates'!$J$3</f>
        <v>0.19270000000000001</v>
      </c>
      <c r="O2599" s="145">
        <f>L2599-K2599</f>
        <v>-6.709772522030411</v>
      </c>
      <c r="P2599">
        <f t="shared" si="243"/>
        <v>1.3128212649952602</v>
      </c>
      <c r="Q2599">
        <f>IF(O2599&gt;0, IF(Q2598+O2599*Variables!$B$5&lt;Variables!$B$4, Q2598+O2599*Variables!$B$5, Variables!$B$4), IF(Q2598&gt;-O2599, Q2598+O2599/Variables!$B$5, 0))</f>
        <v>0</v>
      </c>
      <c r="R2599">
        <f>IF(O2599&gt;0, 0, IF(Q2598&gt;-O2599, 0, -O2599 - Q2598*Variables!$B$5))</f>
        <v>6.709772522030411</v>
      </c>
      <c r="S2599">
        <f t="shared" si="244"/>
        <v>1.2492254481516221</v>
      </c>
      <c r="T2599">
        <f t="shared" si="245"/>
        <v>0</v>
      </c>
    </row>
    <row r="2600" spans="1:20" x14ac:dyDescent="0.3">
      <c r="A2600" s="3">
        <f t="shared" si="240"/>
        <v>43209</v>
      </c>
      <c r="B2600">
        <v>4</v>
      </c>
      <c r="C2600">
        <v>19</v>
      </c>
      <c r="D2600">
        <v>7</v>
      </c>
      <c r="E2600">
        <v>1</v>
      </c>
      <c r="F2600" s="1">
        <f>VLOOKUP(A2600,Weather!$A$1:$E$366, 5)</f>
        <v>0.487179487179487</v>
      </c>
      <c r="G2600" s="1">
        <f>VLOOKUP(D2600, Spring!$A$1:$E$25, 2)</f>
        <v>623.89380530973403</v>
      </c>
      <c r="H2600" s="1">
        <f>VLOOKUP(D2600, Spring!$A$1:$E$25, 3)</f>
        <v>374.47950032030701</v>
      </c>
      <c r="I2600" s="1">
        <f>VLOOKUP(D2600, Spring!$A$1:$E$25, 5)</f>
        <v>251.18725224694799</v>
      </c>
      <c r="J2600" s="1">
        <f t="shared" si="241"/>
        <v>495.98903352028424</v>
      </c>
      <c r="K2600" s="47">
        <f t="shared" si="242"/>
        <v>9.278974679069167</v>
      </c>
      <c r="L2600" s="48">
        <f>Solar!K2617/1000*Variables!$B$3</f>
        <v>2.8525</v>
      </c>
      <c r="M2600" s="1">
        <f>IF(E2600=1, VLOOKUP(D2600, Sheet1!$E$2:$G$26, 2), Sheet1!$G$3)</f>
        <v>0.18618000000000001</v>
      </c>
      <c r="N2600" s="1">
        <f>'Electricity Rates'!$J$3</f>
        <v>0.19270000000000001</v>
      </c>
      <c r="O2600" s="145">
        <f>L2600-K2600</f>
        <v>-6.4264746790691669</v>
      </c>
      <c r="P2600">
        <f t="shared" si="243"/>
        <v>1.7880584206566286</v>
      </c>
      <c r="Q2600">
        <f>IF(O2600&gt;0, IF(Q2599+O2600*Variables!$B$5&lt;Variables!$B$4, Q2599+O2600*Variables!$B$5, Variables!$B$4), IF(Q2599&gt;-O2600, Q2599+O2600/Variables!$B$5, 0))</f>
        <v>0</v>
      </c>
      <c r="R2600">
        <f>IF(O2600&gt;0, 0, IF(Q2599&gt;-O2600, 0, -O2600 - Q2599*Variables!$B$5))</f>
        <v>6.4264746790691669</v>
      </c>
      <c r="S2600">
        <f t="shared" si="244"/>
        <v>1.1964810557490975</v>
      </c>
      <c r="T2600">
        <f t="shared" si="245"/>
        <v>0</v>
      </c>
    </row>
    <row r="2601" spans="1:20" x14ac:dyDescent="0.3">
      <c r="A2601" s="3">
        <f t="shared" si="240"/>
        <v>43209</v>
      </c>
      <c r="B2601">
        <v>4</v>
      </c>
      <c r="C2601">
        <v>19</v>
      </c>
      <c r="D2601">
        <v>8</v>
      </c>
      <c r="E2601">
        <v>1</v>
      </c>
      <c r="F2601" s="1">
        <f>VLOOKUP(A2601,Weather!$A$1:$E$366, 5)</f>
        <v>0.487179487179487</v>
      </c>
      <c r="G2601" s="1">
        <f>VLOOKUP(D2601, Spring!$A$1:$E$25, 2)</f>
        <v>871.68141592920301</v>
      </c>
      <c r="H2601" s="1">
        <f>VLOOKUP(D2601, Spring!$A$1:$E$25, 3)</f>
        <v>578.35522101217202</v>
      </c>
      <c r="I2601" s="1">
        <f>VLOOKUP(D2601, Spring!$A$1:$E$25, 5)</f>
        <v>268.91753993484798</v>
      </c>
      <c r="J2601" s="1">
        <f t="shared" si="241"/>
        <v>721.25772622816146</v>
      </c>
      <c r="K2601" s="47">
        <f t="shared" si="242"/>
        <v>13.493306759735871</v>
      </c>
      <c r="L2601" s="48">
        <f>Solar!K2618/1000*Variables!$B$3</f>
        <v>12.552849999999999</v>
      </c>
      <c r="M2601" s="1">
        <f>IF(E2601=1, VLOOKUP(D2601, Sheet1!$E$2:$G$26, 2), Sheet1!$G$3)</f>
        <v>0.18618000000000001</v>
      </c>
      <c r="N2601" s="1">
        <f>'Electricity Rates'!$J$3</f>
        <v>0.19270000000000001</v>
      </c>
      <c r="O2601" s="145">
        <f>L2601-K2601</f>
        <v>-0.94045675973587173</v>
      </c>
      <c r="P2601">
        <f t="shared" si="243"/>
        <v>2.6001602126011023</v>
      </c>
      <c r="Q2601">
        <f>IF(O2601&gt;0, IF(Q2600+O2601*Variables!$B$5&lt;Variables!$B$4, Q2600+O2601*Variables!$B$5, Variables!$B$4), IF(Q2600&gt;-O2601, Q2600+O2601/Variables!$B$5, 0))</f>
        <v>0</v>
      </c>
      <c r="R2601">
        <f>IF(O2601&gt;0, 0, IF(Q2600&gt;-O2601, 0, -O2601 - Q2600*Variables!$B$5))</f>
        <v>0.94045675973587173</v>
      </c>
      <c r="S2601">
        <f t="shared" si="244"/>
        <v>0.17509423952762462</v>
      </c>
      <c r="T2601">
        <f t="shared" si="245"/>
        <v>0</v>
      </c>
    </row>
    <row r="2602" spans="1:20" x14ac:dyDescent="0.3">
      <c r="A2602" s="3">
        <f t="shared" si="240"/>
        <v>43209</v>
      </c>
      <c r="B2602">
        <v>4</v>
      </c>
      <c r="C2602">
        <v>19</v>
      </c>
      <c r="D2602">
        <v>9</v>
      </c>
      <c r="E2602">
        <v>1</v>
      </c>
      <c r="F2602" s="1">
        <f>VLOOKUP(A2602,Weather!$A$1:$E$366, 5)</f>
        <v>0.487179487179487</v>
      </c>
      <c r="G2602" s="1">
        <f>VLOOKUP(D2602, Spring!$A$1:$E$25, 2)</f>
        <v>1137.1681415929199</v>
      </c>
      <c r="H2602" s="1">
        <f>VLOOKUP(D2602, Spring!$A$1:$E$25, 3)</f>
        <v>786.77530429212004</v>
      </c>
      <c r="I2602" s="1">
        <f>VLOOKUP(D2602, Spring!$A$1:$E$25, 5)</f>
        <v>317.33977000667198</v>
      </c>
      <c r="J2602" s="1">
        <f t="shared" si="241"/>
        <v>957.47950707968914</v>
      </c>
      <c r="K2602" s="47">
        <f t="shared" si="242"/>
        <v>17.912549474859954</v>
      </c>
      <c r="L2602" s="48">
        <f>Solar!K2619/1000*Variables!$B$3</f>
        <v>18.790000000000003</v>
      </c>
      <c r="M2602" s="1">
        <f>IF(E2602=1, VLOOKUP(D2602, Sheet1!$E$2:$G$26, 2), Sheet1!$G$3)</f>
        <v>0.20441999999999999</v>
      </c>
      <c r="N2602" s="1">
        <f>'Electricity Rates'!$J$3</f>
        <v>0.19270000000000001</v>
      </c>
      <c r="O2602" s="145">
        <f>L2602-K2602</f>
        <v>0.8774505251400484</v>
      </c>
      <c r="P2602">
        <f t="shared" si="243"/>
        <v>3.4517482838055136</v>
      </c>
      <c r="Q2602">
        <f>IF(O2602&gt;0, IF(Q2601+O2602*Variables!$B$5&lt;Variables!$B$4, Q2601+O2602*Variables!$B$5, Variables!$B$4), IF(Q2601&gt;-O2602, Q2601+O2602/Variables!$B$5, 0))</f>
        <v>0.8248034936316454</v>
      </c>
      <c r="R2602">
        <f>IF(O2602&gt;0, 0, IF(Q2601&gt;-O2602, 0, -O2602 - Q2601*Variables!$B$5))</f>
        <v>0</v>
      </c>
      <c r="S2602">
        <f t="shared" si="244"/>
        <v>0</v>
      </c>
      <c r="T2602">
        <f t="shared" si="245"/>
        <v>0</v>
      </c>
    </row>
    <row r="2603" spans="1:20" x14ac:dyDescent="0.3">
      <c r="A2603" s="3">
        <f t="shared" si="240"/>
        <v>43209</v>
      </c>
      <c r="B2603">
        <v>4</v>
      </c>
      <c r="C2603">
        <v>19</v>
      </c>
      <c r="D2603">
        <v>10</v>
      </c>
      <c r="E2603">
        <v>1</v>
      </c>
      <c r="F2603" s="1">
        <f>VLOOKUP(A2603,Weather!$A$1:$E$366, 5)</f>
        <v>0.487179487179487</v>
      </c>
      <c r="G2603" s="1">
        <f>VLOOKUP(D2603, Spring!$A$1:$E$25, 2)</f>
        <v>1207.9646017699099</v>
      </c>
      <c r="H2603" s="1">
        <f>VLOOKUP(D2603, Spring!$A$1:$E$25, 3)</f>
        <v>923.64670083279998</v>
      </c>
      <c r="I2603" s="1">
        <f>VLOOKUP(D2603, Spring!$A$1:$E$25, 5)</f>
        <v>339.44621060481097</v>
      </c>
      <c r="J2603" s="1">
        <f t="shared" si="241"/>
        <v>1062.1605500072894</v>
      </c>
      <c r="K2603" s="47">
        <f t="shared" si="242"/>
        <v>19.870924924836576</v>
      </c>
      <c r="L2603" s="48">
        <f>Solar!K2620/1000*Variables!$B$3</f>
        <v>30.707149999999999</v>
      </c>
      <c r="M2603" s="1">
        <f>IF(E2603=1, VLOOKUP(D2603, Sheet1!$E$2:$G$26, 2), Sheet1!$G$3)</f>
        <v>0.20441999999999999</v>
      </c>
      <c r="N2603" s="1">
        <f>'Electricity Rates'!$J$3</f>
        <v>0.19270000000000001</v>
      </c>
      <c r="O2603" s="145">
        <f>L2603-K2603</f>
        <v>10.836225075163423</v>
      </c>
      <c r="P2603">
        <f t="shared" si="243"/>
        <v>3.8291272330160084</v>
      </c>
      <c r="Q2603">
        <f>IF(O2603&gt;0, IF(Q2602+O2603*Variables!$B$5&lt;Variables!$B$4, Q2602+O2603*Variables!$B$5, Variables!$B$4), IF(Q2602&gt;-O2603, Q2602+O2603/Variables!$B$5, 0))</f>
        <v>11.010855064285263</v>
      </c>
      <c r="R2603">
        <f>IF(O2603&gt;0, 0, IF(Q2602&gt;-O2603, 0, -O2603 - Q2602*Variables!$B$5))</f>
        <v>0</v>
      </c>
      <c r="S2603">
        <f t="shared" si="244"/>
        <v>0</v>
      </c>
      <c r="T2603">
        <f t="shared" si="245"/>
        <v>0</v>
      </c>
    </row>
    <row r="2604" spans="1:20" x14ac:dyDescent="0.3">
      <c r="A2604" s="3">
        <f t="shared" si="240"/>
        <v>43209</v>
      </c>
      <c r="B2604">
        <v>4</v>
      </c>
      <c r="C2604">
        <v>19</v>
      </c>
      <c r="D2604">
        <v>11</v>
      </c>
      <c r="E2604">
        <v>1</v>
      </c>
      <c r="F2604" s="1">
        <f>VLOOKUP(A2604,Weather!$A$1:$E$366, 5)</f>
        <v>0.487179487179487</v>
      </c>
      <c r="G2604" s="1">
        <f>VLOOKUP(D2604, Spring!$A$1:$E$25, 2)</f>
        <v>1274.3362831858401</v>
      </c>
      <c r="H2604" s="1">
        <f>VLOOKUP(D2604, Spring!$A$1:$E$25, 3)</f>
        <v>962.46396540679098</v>
      </c>
      <c r="I2604" s="1">
        <f>VLOOKUP(D2604, Spring!$A$1:$E$25, 5)</f>
        <v>352.80034538247099</v>
      </c>
      <c r="J2604" s="1">
        <f t="shared" si="241"/>
        <v>1114.401761247866</v>
      </c>
      <c r="K2604" s="47">
        <f t="shared" si="242"/>
        <v>20.848254751798141</v>
      </c>
      <c r="L2604" s="48">
        <f>Solar!K2621/1000*Variables!$B$3</f>
        <v>38.132150000000003</v>
      </c>
      <c r="M2604" s="1">
        <f>IF(E2604=1, VLOOKUP(D2604, Sheet1!$E$2:$G$26, 2), Sheet1!$G$3)</f>
        <v>0.20441999999999999</v>
      </c>
      <c r="N2604" s="1">
        <f>'Electricity Rates'!$J$3</f>
        <v>0.19270000000000001</v>
      </c>
      <c r="O2604" s="145">
        <f>L2604-K2604</f>
        <v>17.283895248201862</v>
      </c>
      <c r="P2604">
        <f t="shared" si="243"/>
        <v>4.0174586906715017</v>
      </c>
      <c r="Q2604">
        <f>IF(O2604&gt;0, IF(Q2603+O2604*Variables!$B$5&lt;Variables!$B$4, Q2603+O2604*Variables!$B$5, Variables!$B$4), IF(Q2603&gt;-O2604, Q2603+O2604/Variables!$B$5, 0))</f>
        <v>27.257716597595014</v>
      </c>
      <c r="R2604">
        <f>IF(O2604&gt;0, 0, IF(Q2603&gt;-O2604, 0, -O2604 - Q2603*Variables!$B$5))</f>
        <v>0</v>
      </c>
      <c r="S2604">
        <f t="shared" si="244"/>
        <v>0</v>
      </c>
      <c r="T2604">
        <f t="shared" si="245"/>
        <v>0</v>
      </c>
    </row>
    <row r="2605" spans="1:20" x14ac:dyDescent="0.3">
      <c r="A2605" s="3">
        <f t="shared" si="240"/>
        <v>43209</v>
      </c>
      <c r="B2605">
        <v>4</v>
      </c>
      <c r="C2605">
        <v>19</v>
      </c>
      <c r="D2605">
        <v>12</v>
      </c>
      <c r="E2605">
        <v>1</v>
      </c>
      <c r="F2605" s="1">
        <f>VLOOKUP(A2605,Weather!$A$1:$E$366, 5)</f>
        <v>0.487179487179487</v>
      </c>
      <c r="G2605" s="1">
        <f>VLOOKUP(D2605, Spring!$A$1:$E$25, 2)</f>
        <v>1314.1592920353901</v>
      </c>
      <c r="H2605" s="1">
        <f>VLOOKUP(D2605, Spring!$A$1:$E$25, 3)</f>
        <v>983.10377962844302</v>
      </c>
      <c r="I2605" s="1">
        <f>VLOOKUP(D2605, Spring!$A$1:$E$25, 5)</f>
        <v>344.20503159464602</v>
      </c>
      <c r="J2605" s="1">
        <f t="shared" si="241"/>
        <v>1144.3872343908017</v>
      </c>
      <c r="K2605" s="47">
        <f t="shared" si="242"/>
        <v>21.409223699152559</v>
      </c>
      <c r="L2605" s="48">
        <f>Solar!K2622/1000*Variables!$B$3</f>
        <v>41.223999999999997</v>
      </c>
      <c r="M2605" s="1">
        <f>IF(E2605=1, VLOOKUP(D2605, Sheet1!$E$2:$G$26, 2), Sheet1!$G$3)</f>
        <v>0.20441999999999999</v>
      </c>
      <c r="N2605" s="1">
        <f>'Electricity Rates'!$J$3</f>
        <v>0.19270000000000001</v>
      </c>
      <c r="O2605" s="145">
        <f>L2605-K2605</f>
        <v>19.814776300847438</v>
      </c>
      <c r="P2605">
        <f t="shared" si="243"/>
        <v>4.1255574068266982</v>
      </c>
      <c r="Q2605">
        <f>IF(O2605&gt;0, IF(Q2604+O2605*Variables!$B$5&lt;Variables!$B$4, Q2604+O2605*Variables!$B$5, Variables!$B$4), IF(Q2604&gt;-O2605, Q2604+O2605/Variables!$B$5, 0))</f>
        <v>45.883606320391607</v>
      </c>
      <c r="R2605">
        <f>IF(O2605&gt;0, 0, IF(Q2604&gt;-O2605, 0, -O2605 - Q2604*Variables!$B$5))</f>
        <v>0</v>
      </c>
      <c r="S2605">
        <f t="shared" si="244"/>
        <v>0</v>
      </c>
      <c r="T2605">
        <f t="shared" si="245"/>
        <v>0</v>
      </c>
    </row>
    <row r="2606" spans="1:20" x14ac:dyDescent="0.3">
      <c r="A2606" s="3">
        <f t="shared" si="240"/>
        <v>43209</v>
      </c>
      <c r="B2606">
        <v>4</v>
      </c>
      <c r="C2606">
        <v>19</v>
      </c>
      <c r="D2606">
        <v>13</v>
      </c>
      <c r="E2606">
        <v>1</v>
      </c>
      <c r="F2606" s="1">
        <f>VLOOKUP(A2606,Weather!$A$1:$E$366, 5)</f>
        <v>0.487179487179487</v>
      </c>
      <c r="G2606" s="1">
        <f>VLOOKUP(D2606, Spring!$A$1:$E$25, 2)</f>
        <v>1362.8318584070701</v>
      </c>
      <c r="H2606" s="1">
        <f>VLOOKUP(D2606, Spring!$A$1:$E$25, 3)</f>
        <v>999.59961563100603</v>
      </c>
      <c r="I2606" s="1">
        <f>VLOOKUP(D2606, Spring!$A$1:$E$25, 5)</f>
        <v>326.84269398328001</v>
      </c>
      <c r="J2606" s="1">
        <f t="shared" si="241"/>
        <v>1176.5589133937037</v>
      </c>
      <c r="K2606" s="47">
        <f t="shared" si="242"/>
        <v>22.011092237923105</v>
      </c>
      <c r="L2606" s="48">
        <f>Solar!K2623/1000*Variables!$B$3</f>
        <v>41.577050000000007</v>
      </c>
      <c r="M2606" s="1">
        <f>IF(E2606=1, VLOOKUP(D2606, Sheet1!$E$2:$G$26, 2), Sheet1!$G$3)</f>
        <v>0.20441999999999999</v>
      </c>
      <c r="N2606" s="1">
        <f>'Electricity Rates'!$J$3</f>
        <v>0.19270000000000001</v>
      </c>
      <c r="O2606" s="145">
        <f>L2606-K2606</f>
        <v>19.565957762076902</v>
      </c>
      <c r="P2606">
        <f t="shared" si="243"/>
        <v>4.2415374742477825</v>
      </c>
      <c r="Q2606">
        <f>IF(O2606&gt;0, IF(Q2605+O2606*Variables!$B$5&lt;Variables!$B$4, Q2605+O2606*Variables!$B$5, Variables!$B$4), IF(Q2605&gt;-O2606, Q2605+O2606/Variables!$B$5, 0))</f>
        <v>64.275606616743886</v>
      </c>
      <c r="R2606">
        <f>IF(O2606&gt;0, 0, IF(Q2605&gt;-O2606, 0, -O2606 - Q2605*Variables!$B$5))</f>
        <v>0</v>
      </c>
      <c r="S2606">
        <f t="shared" si="244"/>
        <v>0</v>
      </c>
      <c r="T2606">
        <f t="shared" si="245"/>
        <v>0</v>
      </c>
    </row>
    <row r="2607" spans="1:20" x14ac:dyDescent="0.3">
      <c r="A2607" s="3">
        <f t="shared" si="240"/>
        <v>43209</v>
      </c>
      <c r="B2607">
        <v>4</v>
      </c>
      <c r="C2607">
        <v>19</v>
      </c>
      <c r="D2607">
        <v>14</v>
      </c>
      <c r="E2607">
        <v>1</v>
      </c>
      <c r="F2607" s="1">
        <f>VLOOKUP(A2607,Weather!$A$1:$E$366, 5)</f>
        <v>0.487179487179487</v>
      </c>
      <c r="G2607" s="1">
        <f>VLOOKUP(D2607, Spring!$A$1:$E$25, 2)</f>
        <v>1402.65486725663</v>
      </c>
      <c r="H2607" s="1">
        <f>VLOOKUP(D2607, Spring!$A$1:$E$25, 3)</f>
        <v>1011.55108904548</v>
      </c>
      <c r="I2607" s="1">
        <f>VLOOKUP(D2607, Spring!$A$1:$E$25, 5)</f>
        <v>309.49016837395499</v>
      </c>
      <c r="J2607" s="1">
        <f t="shared" si="241"/>
        <v>1202.0888271483479</v>
      </c>
      <c r="K2607" s="47">
        <f t="shared" si="242"/>
        <v>22.488706473880754</v>
      </c>
      <c r="L2607" s="48">
        <f>Solar!K2624/1000*Variables!$B$3</f>
        <v>40.061350000000004</v>
      </c>
      <c r="M2607" s="1">
        <f>IF(E2607=1, VLOOKUP(D2607, Sheet1!$E$2:$G$26, 2), Sheet1!$G$3)</f>
        <v>0.20441999999999999</v>
      </c>
      <c r="N2607" s="1">
        <f>'Electricity Rates'!$J$3</f>
        <v>0.19270000000000001</v>
      </c>
      <c r="O2607" s="145">
        <f>L2607-K2607</f>
        <v>17.572643526119251</v>
      </c>
      <c r="P2607">
        <f t="shared" si="243"/>
        <v>4.3335737375168213</v>
      </c>
      <c r="Q2607">
        <f>IF(O2607&gt;0, IF(Q2606+O2607*Variables!$B$5&lt;Variables!$B$4, Q2606+O2607*Variables!$B$5, Variables!$B$4), IF(Q2606&gt;-O2607, Q2606+O2607/Variables!$B$5, 0))</f>
        <v>80.793891531295984</v>
      </c>
      <c r="R2607">
        <f>IF(O2607&gt;0, 0, IF(Q2606&gt;-O2607, 0, -O2607 - Q2606*Variables!$B$5))</f>
        <v>0</v>
      </c>
      <c r="S2607">
        <f t="shared" si="244"/>
        <v>0</v>
      </c>
      <c r="T2607">
        <f t="shared" si="245"/>
        <v>0</v>
      </c>
    </row>
    <row r="2608" spans="1:20" x14ac:dyDescent="0.3">
      <c r="A2608" s="3">
        <f t="shared" si="240"/>
        <v>43209</v>
      </c>
      <c r="B2608">
        <v>4</v>
      </c>
      <c r="C2608">
        <v>19</v>
      </c>
      <c r="D2608">
        <v>15</v>
      </c>
      <c r="E2608">
        <v>1</v>
      </c>
      <c r="F2608" s="1">
        <f>VLOOKUP(A2608,Weather!$A$1:$E$366, 5)</f>
        <v>0.487179487179487</v>
      </c>
      <c r="G2608" s="1">
        <f>VLOOKUP(D2608, Spring!$A$1:$E$25, 2)</f>
        <v>1371.6814159292001</v>
      </c>
      <c r="H2608" s="1">
        <f>VLOOKUP(D2608, Spring!$A$1:$E$25, 3)</f>
        <v>1005.48526585522</v>
      </c>
      <c r="I2608" s="1">
        <f>VLOOKUP(D2608, Spring!$A$1:$E$25, 5)</f>
        <v>300.89485458612899</v>
      </c>
      <c r="J2608" s="1">
        <f t="shared" si="241"/>
        <v>1183.888518455364</v>
      </c>
      <c r="K2608" s="47">
        <f t="shared" si="242"/>
        <v>22.148214664384863</v>
      </c>
      <c r="L2608" s="48">
        <f>Solar!K2625/1000*Variables!$B$3</f>
        <v>34.320999999999998</v>
      </c>
      <c r="M2608" s="1">
        <f>IF(E2608=1, VLOOKUP(D2608, Sheet1!$E$2:$G$26, 2), Sheet1!$G$3)</f>
        <v>0.20441999999999999</v>
      </c>
      <c r="N2608" s="1">
        <f>'Electricity Rates'!$J$3</f>
        <v>0.19270000000000001</v>
      </c>
      <c r="O2608" s="145">
        <f>L2608-K2608</f>
        <v>12.172785335615135</v>
      </c>
      <c r="P2608">
        <f t="shared" si="243"/>
        <v>4.2679609658269637</v>
      </c>
      <c r="Q2608">
        <f>IF(O2608&gt;0, IF(Q2607+O2608*Variables!$B$5&lt;Variables!$B$4, Q2607+O2608*Variables!$B$5, Variables!$B$4), IF(Q2607&gt;-O2608, Q2607+O2608/Variables!$B$5, 0))</f>
        <v>92.236309746774211</v>
      </c>
      <c r="R2608">
        <f>IF(O2608&gt;0, 0, IF(Q2607&gt;-O2608, 0, -O2608 - Q2607*Variables!$B$5))</f>
        <v>0</v>
      </c>
      <c r="S2608">
        <f t="shared" si="244"/>
        <v>0</v>
      </c>
      <c r="T2608">
        <f t="shared" si="245"/>
        <v>0</v>
      </c>
    </row>
    <row r="2609" spans="1:20" x14ac:dyDescent="0.3">
      <c r="A2609" s="3">
        <f t="shared" si="240"/>
        <v>43209</v>
      </c>
      <c r="B2609">
        <v>4</v>
      </c>
      <c r="C2609">
        <v>19</v>
      </c>
      <c r="D2609">
        <v>16</v>
      </c>
      <c r="E2609">
        <v>1</v>
      </c>
      <c r="F2609" s="1">
        <f>VLOOKUP(A2609,Weather!$A$1:$E$366, 5)</f>
        <v>0.487179487179487</v>
      </c>
      <c r="G2609" s="1">
        <f>VLOOKUP(D2609, Spring!$A$1:$E$25, 2)</f>
        <v>1283.1858407079601</v>
      </c>
      <c r="H2609" s="1">
        <f>VLOOKUP(D2609, Spring!$A$1:$E$25, 3)</f>
        <v>954.93673926969905</v>
      </c>
      <c r="I2609" s="1">
        <f>VLOOKUP(D2609, Spring!$A$1:$E$25, 5)</f>
        <v>270.36971623690101</v>
      </c>
      <c r="J2609" s="1">
        <f t="shared" si="241"/>
        <v>1114.8529681755185</v>
      </c>
      <c r="K2609" s="47">
        <f t="shared" si="242"/>
        <v>20.856695941771623</v>
      </c>
      <c r="L2609" s="48">
        <f>Solar!K2626/1000*Variables!$B$3</f>
        <v>27.058300000000003</v>
      </c>
      <c r="M2609" s="1">
        <f>IF(E2609=1, VLOOKUP(D2609, Sheet1!$E$2:$G$26, 2), Sheet1!$G$3)</f>
        <v>0.20441999999999999</v>
      </c>
      <c r="N2609" s="1">
        <f>'Electricity Rates'!$J$3</f>
        <v>0.19270000000000001</v>
      </c>
      <c r="O2609" s="145">
        <f>L2609-K2609</f>
        <v>6.20160405822838</v>
      </c>
      <c r="P2609">
        <f t="shared" si="243"/>
        <v>4.0190853079793918</v>
      </c>
      <c r="Q2609">
        <f>IF(O2609&gt;0, IF(Q2608+O2609*Variables!$B$5&lt;Variables!$B$4, Q2608+O2609*Variables!$B$5, Variables!$B$4), IF(Q2608&gt;-O2609, Q2608+O2609/Variables!$B$5, 0))</f>
        <v>98.065817561508894</v>
      </c>
      <c r="R2609">
        <f>IF(O2609&gt;0, 0, IF(Q2608&gt;-O2609, 0, -O2609 - Q2608*Variables!$B$5))</f>
        <v>0</v>
      </c>
      <c r="S2609">
        <f t="shared" si="244"/>
        <v>0</v>
      </c>
      <c r="T2609">
        <f t="shared" si="245"/>
        <v>0</v>
      </c>
    </row>
    <row r="2610" spans="1:20" x14ac:dyDescent="0.3">
      <c r="A2610" s="3">
        <f t="shared" si="240"/>
        <v>43209</v>
      </c>
      <c r="B2610">
        <v>4</v>
      </c>
      <c r="C2610">
        <v>19</v>
      </c>
      <c r="D2610">
        <v>17</v>
      </c>
      <c r="E2610">
        <v>1</v>
      </c>
      <c r="F2610" s="1">
        <f>VLOOKUP(A2610,Weather!$A$1:$E$366, 5)</f>
        <v>0.487179487179487</v>
      </c>
      <c r="G2610" s="1">
        <f>VLOOKUP(D2610, Spring!$A$1:$E$25, 2)</f>
        <v>973.45132743362797</v>
      </c>
      <c r="H2610" s="1">
        <f>VLOOKUP(D2610, Spring!$A$1:$E$25, 3)</f>
        <v>850.97693786034597</v>
      </c>
      <c r="I2610" s="1">
        <f>VLOOKUP(D2610, Spring!$A$1:$E$25, 5)</f>
        <v>257.39334353781499</v>
      </c>
      <c r="J2610" s="1">
        <f t="shared" si="241"/>
        <v>910.64394816527818</v>
      </c>
      <c r="K2610" s="47">
        <f t="shared" si="242"/>
        <v>17.036348720656992</v>
      </c>
      <c r="L2610" s="48">
        <f>Solar!K2627/1000*Variables!$B$3</f>
        <v>16.6358</v>
      </c>
      <c r="M2610" s="1">
        <f>IF(E2610=1, VLOOKUP(D2610, Sheet1!$E$2:$G$26, 2), Sheet1!$G$3)</f>
        <v>0.20441999999999999</v>
      </c>
      <c r="N2610" s="1">
        <f>'Electricity Rates'!$J$3</f>
        <v>0.19270000000000001</v>
      </c>
      <c r="O2610" s="145">
        <f>L2610-K2610</f>
        <v>-0.40054872065699243</v>
      </c>
      <c r="P2610">
        <f t="shared" si="243"/>
        <v>3.2829043984706026</v>
      </c>
      <c r="Q2610">
        <f>IF(O2610&gt;0, IF(Q2609+O2610*Variables!$B$5&lt;Variables!$B$4, Q2609+O2610*Variables!$B$5, Variables!$B$4), IF(Q2609&gt;-O2610, Q2609+O2610/Variables!$B$5, 0))</f>
        <v>97.639701901235497</v>
      </c>
      <c r="R2610">
        <f>IF(O2610&gt;0, 0, IF(Q2609&gt;-O2610, 0, -O2610 - Q2609*Variables!$B$5))</f>
        <v>0</v>
      </c>
      <c r="S2610">
        <f t="shared" si="244"/>
        <v>0</v>
      </c>
      <c r="T2610">
        <f t="shared" si="245"/>
        <v>0</v>
      </c>
    </row>
    <row r="2611" spans="1:20" x14ac:dyDescent="0.3">
      <c r="A2611" s="3">
        <f t="shared" si="240"/>
        <v>43209</v>
      </c>
      <c r="B2611">
        <v>4</v>
      </c>
      <c r="C2611">
        <v>19</v>
      </c>
      <c r="D2611">
        <v>18</v>
      </c>
      <c r="E2611">
        <v>1</v>
      </c>
      <c r="F2611" s="1">
        <f>VLOOKUP(A2611,Weather!$A$1:$E$366, 5)</f>
        <v>0.487179487179487</v>
      </c>
      <c r="G2611" s="1">
        <f>VLOOKUP(D2611, Spring!$A$1:$E$25, 2)</f>
        <v>690.26548672566298</v>
      </c>
      <c r="H2611" s="1">
        <f>VLOOKUP(D2611, Spring!$A$1:$E$25, 3)</f>
        <v>590.923299339663</v>
      </c>
      <c r="I2611" s="1">
        <f>VLOOKUP(D2611, Spring!$A$1:$E$25, 5)</f>
        <v>248.81274775305101</v>
      </c>
      <c r="J2611" s="1">
        <f t="shared" si="241"/>
        <v>639.32077524566296</v>
      </c>
      <c r="K2611" s="47">
        <f t="shared" si="242"/>
        <v>11.960428324802406</v>
      </c>
      <c r="L2611" s="48">
        <f>Solar!K2628/1000*Variables!$B$3</f>
        <v>5.9371</v>
      </c>
      <c r="M2611" s="1">
        <f>IF(E2611=1, VLOOKUP(D2611, Sheet1!$E$2:$G$26, 2), Sheet1!$G$3)</f>
        <v>0.20441999999999999</v>
      </c>
      <c r="N2611" s="1">
        <f>'Electricity Rates'!$J$3</f>
        <v>0.19270000000000001</v>
      </c>
      <c r="O2611" s="145">
        <f>L2611-K2611</f>
        <v>-6.0233283248024057</v>
      </c>
      <c r="P2611">
        <f t="shared" si="243"/>
        <v>2.3047745381894238</v>
      </c>
      <c r="Q2611">
        <f>IF(O2611&gt;0, IF(Q2610+O2611*Variables!$B$5&lt;Variables!$B$4, Q2610+O2611*Variables!$B$5, Variables!$B$4), IF(Q2610&gt;-O2611, Q2610+O2611/Variables!$B$5, 0))</f>
        <v>91.231905811020169</v>
      </c>
      <c r="R2611">
        <f>IF(O2611&gt;0, 0, IF(Q2610&gt;-O2611, 0, -O2611 - Q2610*Variables!$B$5))</f>
        <v>0</v>
      </c>
      <c r="S2611">
        <f t="shared" si="244"/>
        <v>0</v>
      </c>
      <c r="T2611">
        <f t="shared" si="245"/>
        <v>0</v>
      </c>
    </row>
    <row r="2612" spans="1:20" x14ac:dyDescent="0.3">
      <c r="A2612" s="3">
        <f t="shared" si="240"/>
        <v>43209</v>
      </c>
      <c r="B2612">
        <v>4</v>
      </c>
      <c r="C2612">
        <v>19</v>
      </c>
      <c r="D2612">
        <v>19</v>
      </c>
      <c r="E2612">
        <v>1</v>
      </c>
      <c r="F2612" s="1">
        <f>VLOOKUP(A2612,Weather!$A$1:$E$366, 5)</f>
        <v>0.487179487179487</v>
      </c>
      <c r="G2612" s="1">
        <f>VLOOKUP(D2612, Spring!$A$1:$E$25, 2)</f>
        <v>482.300884955752</v>
      </c>
      <c r="H2612" s="1">
        <f>VLOOKUP(D2612, Spring!$A$1:$E$25, 3)</f>
        <v>454.99679692504799</v>
      </c>
      <c r="I2612" s="1">
        <f>VLOOKUP(D2612, Spring!$A$1:$E$25, 5)</f>
        <v>266.52341143686903</v>
      </c>
      <c r="J2612" s="1">
        <f t="shared" si="241"/>
        <v>468.29878852974991</v>
      </c>
      <c r="K2612" s="47">
        <f t="shared" si="242"/>
        <v>8.7609449147802732</v>
      </c>
      <c r="L2612" s="48">
        <f>Solar!K2629/1000*Variables!$B$3</f>
        <v>0.55384999999999995</v>
      </c>
      <c r="M2612" s="1">
        <f>IF(E2612=1, VLOOKUP(D2612, Sheet1!$E$2:$G$26, 2), Sheet1!$G$3)</f>
        <v>0.20441999999999999</v>
      </c>
      <c r="N2612" s="1">
        <f>'Electricity Rates'!$J$3</f>
        <v>0.19270000000000001</v>
      </c>
      <c r="O2612" s="145">
        <f>L2612-K2612</f>
        <v>-8.2070949147802725</v>
      </c>
      <c r="P2612">
        <f t="shared" si="243"/>
        <v>1.6882340850781588</v>
      </c>
      <c r="Q2612">
        <f>IF(O2612&gt;0, IF(Q2611+O2612*Variables!$B$5&lt;Variables!$B$4, Q2611+O2612*Variables!$B$5, Variables!$B$4), IF(Q2611&gt;-O2612, Q2611+O2612/Variables!$B$5, 0))</f>
        <v>82.500953774019877</v>
      </c>
      <c r="R2612">
        <f>IF(O2612&gt;0, 0, IF(Q2611&gt;-O2612, 0, -O2612 - Q2611*Variables!$B$5))</f>
        <v>0</v>
      </c>
      <c r="S2612">
        <f t="shared" si="244"/>
        <v>0</v>
      </c>
      <c r="T2612">
        <f t="shared" si="245"/>
        <v>0</v>
      </c>
    </row>
    <row r="2613" spans="1:20" x14ac:dyDescent="0.3">
      <c r="A2613" s="3">
        <f t="shared" si="240"/>
        <v>43209</v>
      </c>
      <c r="B2613">
        <v>4</v>
      </c>
      <c r="C2613">
        <v>19</v>
      </c>
      <c r="D2613">
        <v>20</v>
      </c>
      <c r="E2613">
        <v>1</v>
      </c>
      <c r="F2613" s="1">
        <f>VLOOKUP(A2613,Weather!$A$1:$E$366, 5)</f>
        <v>0.487179487179487</v>
      </c>
      <c r="G2613" s="1">
        <f>VLOOKUP(D2613, Spring!$A$1:$E$25, 2)</f>
        <v>415.92920353982299</v>
      </c>
      <c r="H2613" s="1">
        <f>VLOOKUP(D2613, Spring!$A$1:$E$25, 3)</f>
        <v>371.98648067830999</v>
      </c>
      <c r="I2613" s="1">
        <f>VLOOKUP(D2613, Spring!$A$1:$E$25, 5)</f>
        <v>284.25369912476901</v>
      </c>
      <c r="J2613" s="1">
        <f t="shared" si="241"/>
        <v>393.3944738672522</v>
      </c>
      <c r="K2613" s="47">
        <f t="shared" si="242"/>
        <v>7.3596332080005276</v>
      </c>
      <c r="L2613" s="48">
        <f>Solar!K2630/1000*Variables!$B$3</f>
        <v>0</v>
      </c>
      <c r="M2613" s="1">
        <f>IF(E2613=1, VLOOKUP(D2613, Sheet1!$E$2:$G$26, 2), Sheet1!$G$3)</f>
        <v>0.20441999999999999</v>
      </c>
      <c r="N2613" s="1">
        <f>'Electricity Rates'!$J$3</f>
        <v>0.19270000000000001</v>
      </c>
      <c r="O2613" s="145">
        <f>L2613-K2613</f>
        <v>-7.3596332080005276</v>
      </c>
      <c r="P2613">
        <f t="shared" si="243"/>
        <v>1.4182013191817018</v>
      </c>
      <c r="Q2613">
        <f>IF(O2613&gt;0, IF(Q2612+O2613*Variables!$B$5&lt;Variables!$B$4, Q2612+O2613*Variables!$B$5, Variables!$B$4), IF(Q2612&gt;-O2613, Q2612+O2613/Variables!$B$5, 0))</f>
        <v>74.671556744232078</v>
      </c>
      <c r="R2613">
        <f>IF(O2613&gt;0, 0, IF(Q2612&gt;-O2613, 0, -O2613 - Q2612*Variables!$B$5))</f>
        <v>0</v>
      </c>
      <c r="S2613">
        <f t="shared" si="244"/>
        <v>0</v>
      </c>
      <c r="T2613">
        <f t="shared" si="245"/>
        <v>0</v>
      </c>
    </row>
    <row r="2614" spans="1:20" x14ac:dyDescent="0.3">
      <c r="A2614" s="3">
        <f t="shared" si="240"/>
        <v>43209</v>
      </c>
      <c r="B2614">
        <v>4</v>
      </c>
      <c r="C2614">
        <v>19</v>
      </c>
      <c r="D2614">
        <v>21</v>
      </c>
      <c r="E2614">
        <v>1</v>
      </c>
      <c r="F2614" s="1">
        <f>VLOOKUP(A2614,Weather!$A$1:$E$366, 5)</f>
        <v>0.487179487179487</v>
      </c>
      <c r="G2614" s="1">
        <f>VLOOKUP(D2614, Spring!$A$1:$E$25, 2)</f>
        <v>371.68141592920301</v>
      </c>
      <c r="H2614" s="1">
        <f>VLOOKUP(D2614, Spring!$A$1:$E$25, 3)</f>
        <v>318.10538116591903</v>
      </c>
      <c r="I2614" s="1">
        <f>VLOOKUP(D2614, Spring!$A$1:$E$25, 5)</f>
        <v>271.28223242670401</v>
      </c>
      <c r="J2614" s="1">
        <f t="shared" si="241"/>
        <v>344.20652630700607</v>
      </c>
      <c r="K2614" s="47">
        <f t="shared" si="242"/>
        <v>6.4394239108563802</v>
      </c>
      <c r="L2614" s="48">
        <f>Solar!K2631/1000*Variables!$B$3</f>
        <v>0</v>
      </c>
      <c r="M2614" s="1">
        <f>IF(E2614=1, VLOOKUP(D2614, Sheet1!$E$2:$G$26, 2), Sheet1!$G$3)</f>
        <v>0.20441999999999999</v>
      </c>
      <c r="N2614" s="1">
        <f>'Electricity Rates'!$J$3</f>
        <v>0.19270000000000001</v>
      </c>
      <c r="O2614" s="145">
        <f>L2614-K2614</f>
        <v>-6.4394239108563802</v>
      </c>
      <c r="P2614">
        <f t="shared" si="243"/>
        <v>1.2408769876220245</v>
      </c>
      <c r="Q2614">
        <f>IF(O2614&gt;0, IF(Q2613+O2614*Variables!$B$5&lt;Variables!$B$4, Q2613+O2614*Variables!$B$5, Variables!$B$4), IF(Q2613&gt;-O2614, Q2613+O2614/Variables!$B$5, 0))</f>
        <v>67.821105775235935</v>
      </c>
      <c r="R2614">
        <f>IF(O2614&gt;0, 0, IF(Q2613&gt;-O2614, 0, -O2614 - Q2613*Variables!$B$5))</f>
        <v>0</v>
      </c>
      <c r="S2614">
        <f t="shared" si="244"/>
        <v>0</v>
      </c>
      <c r="T2614">
        <f t="shared" si="245"/>
        <v>0</v>
      </c>
    </row>
    <row r="2615" spans="1:20" x14ac:dyDescent="0.3">
      <c r="A2615" s="3">
        <f t="shared" si="240"/>
        <v>43209</v>
      </c>
      <c r="B2615">
        <v>4</v>
      </c>
      <c r="C2615">
        <v>19</v>
      </c>
      <c r="D2615">
        <v>22</v>
      </c>
      <c r="E2615">
        <v>1</v>
      </c>
      <c r="F2615" s="1">
        <f>VLOOKUP(A2615,Weather!$A$1:$E$366, 5)</f>
        <v>0.487179487179487</v>
      </c>
      <c r="G2615" s="1">
        <f>VLOOKUP(D2615, Spring!$A$1:$E$25, 2)</f>
        <v>345.13274336283098</v>
      </c>
      <c r="H2615" s="1">
        <f>VLOOKUP(D2615, Spring!$A$1:$E$25, 3)</f>
        <v>289.79820627802701</v>
      </c>
      <c r="I2615" s="1">
        <f>VLOOKUP(D2615, Spring!$A$1:$E$25, 5)</f>
        <v>275.85953137878198</v>
      </c>
      <c r="J2615" s="1">
        <f t="shared" si="241"/>
        <v>316.7560576783161</v>
      </c>
      <c r="K2615" s="47">
        <f t="shared" si="242"/>
        <v>5.9258798884686747</v>
      </c>
      <c r="L2615" s="48">
        <f>Solar!K2632/1000*Variables!$B$3</f>
        <v>0</v>
      </c>
      <c r="M2615" s="1">
        <f>IF(E2615=1, VLOOKUP(D2615, Sheet1!$E$2:$G$26, 2), Sheet1!$G$3)</f>
        <v>0.18618000000000001</v>
      </c>
      <c r="N2615" s="1">
        <f>'Electricity Rates'!$J$3</f>
        <v>0.19270000000000001</v>
      </c>
      <c r="O2615" s="145">
        <f>L2615-K2615</f>
        <v>-5.9258798884686747</v>
      </c>
      <c r="P2615">
        <f t="shared" si="243"/>
        <v>1.1419170545079136</v>
      </c>
      <c r="Q2615">
        <f>IF(O2615&gt;0, IF(Q2614+O2615*Variables!$B$5&lt;Variables!$B$4, Q2614+O2615*Variables!$B$5, Variables!$B$4), IF(Q2614&gt;-O2615, Q2614+O2615/Variables!$B$5, 0))</f>
        <v>61.516978234311814</v>
      </c>
      <c r="R2615">
        <f>IF(O2615&gt;0, 0, IF(Q2614&gt;-O2615, 0, -O2615 - Q2614*Variables!$B$5))</f>
        <v>0</v>
      </c>
      <c r="S2615">
        <f t="shared" si="244"/>
        <v>0</v>
      </c>
      <c r="T2615">
        <f t="shared" si="245"/>
        <v>0</v>
      </c>
    </row>
    <row r="2616" spans="1:20" x14ac:dyDescent="0.3">
      <c r="A2616" s="3">
        <f t="shared" si="240"/>
        <v>43209</v>
      </c>
      <c r="B2616">
        <v>4</v>
      </c>
      <c r="C2616">
        <v>19</v>
      </c>
      <c r="D2616">
        <v>23</v>
      </c>
      <c r="E2616">
        <v>1</v>
      </c>
      <c r="F2616" s="1">
        <f>VLOOKUP(A2616,Weather!$A$1:$E$366, 5)</f>
        <v>0.487179487179487</v>
      </c>
      <c r="G2616" s="1">
        <f>VLOOKUP(D2616, Spring!$A$1:$E$25, 2)</f>
        <v>318.58407079646003</v>
      </c>
      <c r="H2616" s="1">
        <f>VLOOKUP(D2616, Spring!$A$1:$E$25, 3)</f>
        <v>270.57975656630401</v>
      </c>
      <c r="I2616" s="1">
        <f>VLOOKUP(D2616, Spring!$A$1:$E$25, 5)</f>
        <v>271.64527650221697</v>
      </c>
      <c r="J2616" s="1">
        <f t="shared" si="241"/>
        <v>293.96647375535434</v>
      </c>
      <c r="K2616" s="47">
        <f t="shared" si="242"/>
        <v>5.4995318084177569</v>
      </c>
      <c r="L2616" s="48">
        <f>Solar!K2633/1000*Variables!$B$3</f>
        <v>0</v>
      </c>
      <c r="M2616" s="1">
        <f>IF(E2616=1, VLOOKUP(D2616, Sheet1!$E$2:$G$26, 2), Sheet1!$G$3)</f>
        <v>0.18618000000000001</v>
      </c>
      <c r="N2616" s="1">
        <f>'Electricity Rates'!$J$3</f>
        <v>0.19270000000000001</v>
      </c>
      <c r="O2616" s="145">
        <f>L2616-K2616</f>
        <v>-5.4995318084177569</v>
      </c>
      <c r="P2616">
        <f t="shared" si="243"/>
        <v>1.0597597794821019</v>
      </c>
      <c r="Q2616">
        <f>IF(O2616&gt;0, IF(Q2615+O2616*Variables!$B$5&lt;Variables!$B$4, Q2615+O2616*Variables!$B$5, Variables!$B$4), IF(Q2615&gt;-O2616, Q2615+O2616/Variables!$B$5, 0))</f>
        <v>55.666412480675902</v>
      </c>
      <c r="R2616">
        <f>IF(O2616&gt;0, 0, IF(Q2615&gt;-O2616, 0, -O2616 - Q2615*Variables!$B$5))</f>
        <v>0</v>
      </c>
      <c r="S2616">
        <f t="shared" si="244"/>
        <v>0</v>
      </c>
      <c r="T2616">
        <f t="shared" si="245"/>
        <v>0</v>
      </c>
    </row>
    <row r="2617" spans="1:20" x14ac:dyDescent="0.3">
      <c r="A2617" s="3">
        <f t="shared" si="240"/>
        <v>43209</v>
      </c>
      <c r="B2617">
        <v>4</v>
      </c>
      <c r="C2617">
        <v>19</v>
      </c>
      <c r="D2617">
        <v>24</v>
      </c>
      <c r="E2617">
        <v>1</v>
      </c>
      <c r="F2617" s="1">
        <f>VLOOKUP(A2617,Weather!$A$1:$E$366, 5)</f>
        <v>0.487179487179487</v>
      </c>
      <c r="G2617" s="1">
        <f>VLOOKUP(D2617, Spring!$A$1:$E$25, 2)</f>
        <v>287.61061946902601</v>
      </c>
      <c r="H2617" s="1">
        <f>VLOOKUP(D2617, Spring!$A$1:$E$25, 3)</f>
        <v>251.20115310698301</v>
      </c>
      <c r="I2617" s="1">
        <f>VLOOKUP(D2617, Spring!$A$1:$E$25, 5)</f>
        <v>267.465363632795</v>
      </c>
      <c r="J2617" s="1">
        <f t="shared" si="241"/>
        <v>268.93909825772192</v>
      </c>
      <c r="K2617" s="47">
        <f t="shared" si="242"/>
        <v>5.0313190701685953</v>
      </c>
      <c r="L2617" s="48">
        <f>Solar!K2634/1000*Variables!$B$3</f>
        <v>0</v>
      </c>
      <c r="M2617" s="1">
        <f>IF(E2617=1, VLOOKUP(D2617, Sheet1!$E$2:$G$26, 2), Sheet1!$G$3)</f>
        <v>0.18618000000000001</v>
      </c>
      <c r="N2617" s="1">
        <f>'Electricity Rates'!$J$3</f>
        <v>0.19270000000000001</v>
      </c>
      <c r="O2617" s="145">
        <f>L2617-K2617</f>
        <v>-5.0313190701685953</v>
      </c>
      <c r="P2617">
        <f t="shared" si="243"/>
        <v>0.96953518482148837</v>
      </c>
      <c r="Q2617">
        <f>IF(O2617&gt;0, IF(Q2616+O2617*Variables!$B$5&lt;Variables!$B$4, Q2616+O2617*Variables!$B$5, Variables!$B$4), IF(Q2616&gt;-O2617, Q2616+O2617/Variables!$B$5, 0))</f>
        <v>50.313945384751861</v>
      </c>
      <c r="R2617">
        <f>IF(O2617&gt;0, 0, IF(Q2616&gt;-O2617, 0, -O2617 - Q2616*Variables!$B$5))</f>
        <v>0</v>
      </c>
      <c r="S2617">
        <f t="shared" si="244"/>
        <v>0</v>
      </c>
      <c r="T2617">
        <f t="shared" si="245"/>
        <v>0</v>
      </c>
    </row>
    <row r="2618" spans="1:20" x14ac:dyDescent="0.3">
      <c r="A2618" s="3">
        <f t="shared" si="240"/>
        <v>43210</v>
      </c>
      <c r="B2618">
        <v>4</v>
      </c>
      <c r="C2618">
        <v>20</v>
      </c>
      <c r="D2618">
        <v>1</v>
      </c>
      <c r="E2618">
        <v>1</v>
      </c>
      <c r="F2618" s="1">
        <f>VLOOKUP(A2618,Weather!$A$1:$E$366, 5)</f>
        <v>0.512820512820513</v>
      </c>
      <c r="G2618" s="1">
        <f>VLOOKUP(D2618, Spring!$A$1:$E$25, 2)</f>
        <v>284.91351697629602</v>
      </c>
      <c r="H2618" s="1">
        <f>VLOOKUP(D2618, Spring!$A$1:$E$25, 3)</f>
        <v>272.00797092955099</v>
      </c>
      <c r="I2618" s="1">
        <f>VLOOKUP(D2618, Spring!$A$1:$E$25, 5)</f>
        <v>272.01322657875102</v>
      </c>
      <c r="J2618" s="1">
        <f t="shared" si="241"/>
        <v>278.62619967147151</v>
      </c>
      <c r="K2618" s="47">
        <f t="shared" si="242"/>
        <v>5.2125455946620676</v>
      </c>
      <c r="L2618" s="48">
        <f>Solar!K2635/1000*Variables!$B$3</f>
        <v>0</v>
      </c>
      <c r="M2618" s="1">
        <f>IF(E2618=1, VLOOKUP(D2618, Sheet1!$E$2:$G$26, 2), Sheet1!$G$3)</f>
        <v>0.18618000000000001</v>
      </c>
      <c r="N2618" s="1">
        <f>'Electricity Rates'!$J$3</f>
        <v>0.19270000000000001</v>
      </c>
      <c r="O2618" s="145">
        <f>L2618-K2618</f>
        <v>-5.2125455946620676</v>
      </c>
      <c r="P2618">
        <f t="shared" si="243"/>
        <v>1.0044575360913806</v>
      </c>
      <c r="Q2618">
        <f>IF(O2618&gt;0, IF(Q2617+O2618*Variables!$B$5&lt;Variables!$B$4, Q2617+O2618*Variables!$B$5, Variables!$B$4), IF(Q2617&gt;-O2618, Q2617+O2618/Variables!$B$5, 0))</f>
        <v>44.768684113834766</v>
      </c>
      <c r="R2618">
        <f>IF(O2618&gt;0, 0, IF(Q2617&gt;-O2618, 0, -O2618 - Q2617*Variables!$B$5))</f>
        <v>0</v>
      </c>
      <c r="S2618">
        <f t="shared" si="244"/>
        <v>0</v>
      </c>
      <c r="T2618">
        <f t="shared" si="245"/>
        <v>0</v>
      </c>
    </row>
    <row r="2619" spans="1:20" x14ac:dyDescent="0.3">
      <c r="A2619" s="3">
        <f t="shared" si="240"/>
        <v>43210</v>
      </c>
      <c r="B2619">
        <v>4</v>
      </c>
      <c r="C2619">
        <v>20</v>
      </c>
      <c r="D2619">
        <v>2</v>
      </c>
      <c r="E2619">
        <v>1</v>
      </c>
      <c r="F2619" s="1">
        <f>VLOOKUP(A2619,Weather!$A$1:$E$366, 5)</f>
        <v>0.512820512820513</v>
      </c>
      <c r="G2619" s="1">
        <f>VLOOKUP(D2619, Spring!$A$1:$E$25, 2)</f>
        <v>283.47213324791699</v>
      </c>
      <c r="H2619" s="1">
        <f>VLOOKUP(D2619, Spring!$A$1:$E$25, 3)</f>
        <v>272.193568553901</v>
      </c>
      <c r="I2619" s="1">
        <f>VLOOKUP(D2619, Spring!$A$1:$E$25, 5)</f>
        <v>263.43263079398702</v>
      </c>
      <c r="J2619" s="1">
        <f t="shared" si="241"/>
        <v>277.9774478841656</v>
      </c>
      <c r="K2619" s="47">
        <f t="shared" si="242"/>
        <v>5.200408730738511</v>
      </c>
      <c r="L2619" s="48">
        <f>Solar!K2636/1000*Variables!$B$3</f>
        <v>0</v>
      </c>
      <c r="M2619" s="1">
        <f>IF(E2619=1, VLOOKUP(D2619, Sheet1!$E$2:$G$26, 2), Sheet1!$G$3)</f>
        <v>0.18618000000000001</v>
      </c>
      <c r="N2619" s="1">
        <f>'Electricity Rates'!$J$3</f>
        <v>0.19270000000000001</v>
      </c>
      <c r="O2619" s="145">
        <f>L2619-K2619</f>
        <v>-5.200408730738511</v>
      </c>
      <c r="P2619">
        <f t="shared" si="243"/>
        <v>1.0021187624133112</v>
      </c>
      <c r="Q2619">
        <f>IF(O2619&gt;0, IF(Q2618+O2619*Variables!$B$5&lt;Variables!$B$4, Q2618+O2619*Variables!$B$5, Variables!$B$4), IF(Q2618&gt;-O2619, Q2618+O2619/Variables!$B$5, 0))</f>
        <v>39.236334400283155</v>
      </c>
      <c r="R2619">
        <f>IF(O2619&gt;0, 0, IF(Q2618&gt;-O2619, 0, -O2619 - Q2618*Variables!$B$5))</f>
        <v>0</v>
      </c>
      <c r="S2619">
        <f t="shared" si="244"/>
        <v>0</v>
      </c>
      <c r="T2619">
        <f t="shared" si="245"/>
        <v>0</v>
      </c>
    </row>
    <row r="2620" spans="1:20" x14ac:dyDescent="0.3">
      <c r="A2620" s="3">
        <f t="shared" si="240"/>
        <v>43210</v>
      </c>
      <c r="B2620">
        <v>4</v>
      </c>
      <c r="C2620">
        <v>20</v>
      </c>
      <c r="D2620">
        <v>3</v>
      </c>
      <c r="E2620">
        <v>1</v>
      </c>
      <c r="F2620" s="1">
        <f>VLOOKUP(A2620,Weather!$A$1:$E$366, 5)</f>
        <v>0.512820512820513</v>
      </c>
      <c r="G2620" s="1">
        <f>VLOOKUP(D2620, Spring!$A$1:$E$25, 2)</f>
        <v>282.03074951953801</v>
      </c>
      <c r="H2620" s="1">
        <f>VLOOKUP(D2620, Spring!$A$1:$E$25, 3)</f>
        <v>263.612120501699</v>
      </c>
      <c r="I2620" s="1">
        <f>VLOOKUP(D2620, Spring!$A$1:$E$25, 5)</f>
        <v>268.00502374504498</v>
      </c>
      <c r="J2620" s="1">
        <f t="shared" si="241"/>
        <v>273.05757128007798</v>
      </c>
      <c r="K2620" s="47">
        <f t="shared" si="242"/>
        <v>5.108367561784708</v>
      </c>
      <c r="L2620" s="48">
        <f>Solar!K2637/1000*Variables!$B$3</f>
        <v>0</v>
      </c>
      <c r="M2620" s="1">
        <f>IF(E2620=1, VLOOKUP(D2620, Sheet1!$E$2:$G$26, 2), Sheet1!$G$3)</f>
        <v>0.18618000000000001</v>
      </c>
      <c r="N2620" s="1">
        <f>'Electricity Rates'!$J$3</f>
        <v>0.19270000000000001</v>
      </c>
      <c r="O2620" s="145">
        <f>L2620-K2620</f>
        <v>-5.108367561784708</v>
      </c>
      <c r="P2620">
        <f t="shared" si="243"/>
        <v>0.98438242915591323</v>
      </c>
      <c r="Q2620">
        <f>IF(O2620&gt;0, IF(Q2619+O2620*Variables!$B$5&lt;Variables!$B$4, Q2619+O2620*Variables!$B$5, Variables!$B$4), IF(Q2619&gt;-O2620, Q2619+O2620/Variables!$B$5, 0))</f>
        <v>33.801900823916441</v>
      </c>
      <c r="R2620">
        <f>IF(O2620&gt;0, 0, IF(Q2619&gt;-O2620, 0, -O2620 - Q2619*Variables!$B$5))</f>
        <v>0</v>
      </c>
      <c r="S2620">
        <f t="shared" si="244"/>
        <v>0</v>
      </c>
      <c r="T2620">
        <f t="shared" si="245"/>
        <v>0</v>
      </c>
    </row>
    <row r="2621" spans="1:20" x14ac:dyDescent="0.3">
      <c r="A2621" s="3">
        <f t="shared" si="240"/>
        <v>43210</v>
      </c>
      <c r="B2621">
        <v>4</v>
      </c>
      <c r="C2621">
        <v>20</v>
      </c>
      <c r="D2621">
        <v>4</v>
      </c>
      <c r="E2621">
        <v>1</v>
      </c>
      <c r="F2621" s="1">
        <f>VLOOKUP(A2621,Weather!$A$1:$E$366, 5)</f>
        <v>0.512820512820513</v>
      </c>
      <c r="G2621" s="1">
        <f>VLOOKUP(D2621, Spring!$A$1:$E$25, 2)</f>
        <v>287.61061946902601</v>
      </c>
      <c r="H2621" s="1">
        <f>VLOOKUP(D2621, Spring!$A$1:$E$25, 3)</f>
        <v>280.54932735425899</v>
      </c>
      <c r="I2621" s="1">
        <f>VLOOKUP(D2621, Spring!$A$1:$E$25, 5)</f>
        <v>263.81039287256101</v>
      </c>
      <c r="J2621" s="1">
        <f t="shared" si="241"/>
        <v>284.17050279772928</v>
      </c>
      <c r="K2621" s="47">
        <f t="shared" si="242"/>
        <v>5.3162685498985889</v>
      </c>
      <c r="L2621" s="48">
        <f>Solar!K2638/1000*Variables!$B$3</f>
        <v>0</v>
      </c>
      <c r="M2621" s="1">
        <f>IF(E2621=1, VLOOKUP(D2621, Sheet1!$E$2:$G$26, 2), Sheet1!$G$3)</f>
        <v>0.18618000000000001</v>
      </c>
      <c r="N2621" s="1">
        <f>'Electricity Rates'!$J$3</f>
        <v>0.19270000000000001</v>
      </c>
      <c r="O2621" s="145">
        <f>L2621-K2621</f>
        <v>-5.3162685498985889</v>
      </c>
      <c r="P2621">
        <f t="shared" si="243"/>
        <v>1.0244449495654582</v>
      </c>
      <c r="Q2621">
        <f>IF(O2621&gt;0, IF(Q2620+O2621*Variables!$B$5&lt;Variables!$B$4, Q2620+O2621*Variables!$B$5, Variables!$B$4), IF(Q2620&gt;-O2621, Q2620+O2621/Variables!$B$5, 0))</f>
        <v>28.146295983598794</v>
      </c>
      <c r="R2621">
        <f>IF(O2621&gt;0, 0, IF(Q2620&gt;-O2621, 0, -O2621 - Q2620*Variables!$B$5))</f>
        <v>0</v>
      </c>
      <c r="S2621">
        <f t="shared" si="244"/>
        <v>0</v>
      </c>
      <c r="T2621">
        <f t="shared" si="245"/>
        <v>0</v>
      </c>
    </row>
    <row r="2622" spans="1:20" x14ac:dyDescent="0.3">
      <c r="A2622" s="3">
        <f t="shared" si="240"/>
        <v>43210</v>
      </c>
      <c r="B2622">
        <v>4</v>
      </c>
      <c r="C2622">
        <v>20</v>
      </c>
      <c r="D2622">
        <v>5</v>
      </c>
      <c r="E2622">
        <v>1</v>
      </c>
      <c r="F2622" s="1">
        <f>VLOOKUP(A2622,Weather!$A$1:$E$366, 5)</f>
        <v>0.512820512820513</v>
      </c>
      <c r="G2622" s="1">
        <f>VLOOKUP(D2622, Spring!$A$1:$E$25, 2)</f>
        <v>318.58407079646003</v>
      </c>
      <c r="H2622" s="1">
        <f>VLOOKUP(D2622, Spring!$A$1:$E$25, 3)</f>
        <v>296.96508648302301</v>
      </c>
      <c r="I2622" s="1">
        <f>VLOOKUP(D2622, Spring!$A$1:$E$25, 5)</f>
        <v>263.982102908277</v>
      </c>
      <c r="J2622" s="1">
        <f t="shared" si="241"/>
        <v>308.05174510529844</v>
      </c>
      <c r="K2622" s="47">
        <f t="shared" si="242"/>
        <v>5.7630394010681982</v>
      </c>
      <c r="L2622" s="48">
        <f>Solar!K2639/1000*Variables!$B$3</f>
        <v>0</v>
      </c>
      <c r="M2622" s="1">
        <f>IF(E2622=1, VLOOKUP(D2622, Sheet1!$E$2:$G$26, 2), Sheet1!$G$3)</f>
        <v>0.18618000000000001</v>
      </c>
      <c r="N2622" s="1">
        <f>'Electricity Rates'!$J$3</f>
        <v>0.19270000000000001</v>
      </c>
      <c r="O2622" s="145">
        <f>L2622-K2622</f>
        <v>-5.7630394010681982</v>
      </c>
      <c r="P2622">
        <f t="shared" si="243"/>
        <v>1.1105376925858419</v>
      </c>
      <c r="Q2622">
        <f>IF(O2622&gt;0, IF(Q2621+O2622*Variables!$B$5&lt;Variables!$B$4, Q2621+O2622*Variables!$B$5, Variables!$B$4), IF(Q2621&gt;-O2622, Q2621+O2622/Variables!$B$5, 0))</f>
        <v>22.01540300373901</v>
      </c>
      <c r="R2622">
        <f>IF(O2622&gt;0, 0, IF(Q2621&gt;-O2622, 0, -O2622 - Q2621*Variables!$B$5))</f>
        <v>0</v>
      </c>
      <c r="S2622">
        <f t="shared" si="244"/>
        <v>0</v>
      </c>
      <c r="T2622">
        <f t="shared" si="245"/>
        <v>0</v>
      </c>
    </row>
    <row r="2623" spans="1:20" x14ac:dyDescent="0.3">
      <c r="A2623" s="3">
        <f t="shared" si="240"/>
        <v>43210</v>
      </c>
      <c r="B2623">
        <v>4</v>
      </c>
      <c r="C2623">
        <v>20</v>
      </c>
      <c r="D2623">
        <v>6</v>
      </c>
      <c r="E2623">
        <v>1</v>
      </c>
      <c r="F2623" s="1">
        <f>VLOOKUP(A2623,Weather!$A$1:$E$366, 5)</f>
        <v>0.512820512820513</v>
      </c>
      <c r="G2623" s="1">
        <f>VLOOKUP(D2623, Spring!$A$1:$E$25, 2)</f>
        <v>389.38053097345102</v>
      </c>
      <c r="H2623" s="1">
        <f>VLOOKUP(D2623, Spring!$A$1:$E$25, 3)</f>
        <v>340.20659833439998</v>
      </c>
      <c r="I2623" s="1">
        <f>VLOOKUP(D2623, Spring!$A$1:$E$25, 5)</f>
        <v>264.16853094705402</v>
      </c>
      <c r="J2623" s="1">
        <f t="shared" si="241"/>
        <v>365.42399968775948</v>
      </c>
      <c r="K2623" s="47">
        <f t="shared" si="242"/>
        <v>6.8363609093551254</v>
      </c>
      <c r="L2623" s="48">
        <f>Solar!K2640/1000*Variables!$B$3</f>
        <v>0.21604999999999996</v>
      </c>
      <c r="M2623" s="1">
        <f>IF(E2623=1, VLOOKUP(D2623, Sheet1!$E$2:$G$26, 2), Sheet1!$G$3)</f>
        <v>0.18618000000000001</v>
      </c>
      <c r="N2623" s="1">
        <f>'Electricity Rates'!$J$3</f>
        <v>0.19270000000000001</v>
      </c>
      <c r="O2623" s="145">
        <f>L2623-K2623</f>
        <v>-6.6203109093551253</v>
      </c>
      <c r="P2623">
        <f t="shared" si="243"/>
        <v>1.3173667472327328</v>
      </c>
      <c r="Q2623">
        <f>IF(O2623&gt;0, IF(Q2622+O2623*Variables!$B$5&lt;Variables!$B$4, Q2622+O2623*Variables!$B$5, Variables!$B$4), IF(Q2622&gt;-O2623, Q2622+O2623/Variables!$B$5, 0))</f>
        <v>14.972519057616536</v>
      </c>
      <c r="R2623">
        <f>IF(O2623&gt;0, 0, IF(Q2622&gt;-O2623, 0, -O2623 - Q2622*Variables!$B$5))</f>
        <v>0</v>
      </c>
      <c r="S2623">
        <f t="shared" si="244"/>
        <v>0</v>
      </c>
      <c r="T2623">
        <f t="shared" si="245"/>
        <v>0</v>
      </c>
    </row>
    <row r="2624" spans="1:20" x14ac:dyDescent="0.3">
      <c r="A2624" s="3">
        <f t="shared" si="240"/>
        <v>43210</v>
      </c>
      <c r="B2624">
        <v>4</v>
      </c>
      <c r="C2624">
        <v>20</v>
      </c>
      <c r="D2624">
        <v>7</v>
      </c>
      <c r="E2624">
        <v>1</v>
      </c>
      <c r="F2624" s="1">
        <f>VLOOKUP(A2624,Weather!$A$1:$E$366, 5)</f>
        <v>0.512820512820513</v>
      </c>
      <c r="G2624" s="1">
        <f>VLOOKUP(D2624, Spring!$A$1:$E$25, 2)</f>
        <v>623.89380530973403</v>
      </c>
      <c r="H2624" s="1">
        <f>VLOOKUP(D2624, Spring!$A$1:$E$25, 3)</f>
        <v>374.47950032030701</v>
      </c>
      <c r="I2624" s="1">
        <f>VLOOKUP(D2624, Spring!$A$1:$E$25, 5)</f>
        <v>251.18725224694799</v>
      </c>
      <c r="J2624" s="1">
        <f t="shared" si="241"/>
        <v>502.38427210975681</v>
      </c>
      <c r="K2624" s="47">
        <f t="shared" si="242"/>
        <v>9.3986169552645649</v>
      </c>
      <c r="L2624" s="48">
        <f>Solar!K2641/1000*Variables!$B$3</f>
        <v>3.3973999999999998</v>
      </c>
      <c r="M2624" s="1">
        <f>IF(E2624=1, VLOOKUP(D2624, Sheet1!$E$2:$G$26, 2), Sheet1!$G$3)</f>
        <v>0.18618000000000001</v>
      </c>
      <c r="N2624" s="1">
        <f>'Electricity Rates'!$J$3</f>
        <v>0.19270000000000001</v>
      </c>
      <c r="O2624" s="145">
        <f>L2624-K2624</f>
        <v>-6.0012169552645656</v>
      </c>
      <c r="P2624">
        <f t="shared" si="243"/>
        <v>1.8111134872794818</v>
      </c>
      <c r="Q2624">
        <f>IF(O2624&gt;0, IF(Q2623+O2624*Variables!$B$5&lt;Variables!$B$4, Q2623+O2624*Variables!$B$5, Variables!$B$4), IF(Q2623&gt;-O2624, Q2623+O2624/Variables!$B$5, 0))</f>
        <v>8.588245700952104</v>
      </c>
      <c r="R2624">
        <f>IF(O2624&gt;0, 0, IF(Q2623&gt;-O2624, 0, -O2624 - Q2623*Variables!$B$5))</f>
        <v>0</v>
      </c>
      <c r="S2624">
        <f t="shared" si="244"/>
        <v>0</v>
      </c>
      <c r="T2624">
        <f t="shared" si="245"/>
        <v>0</v>
      </c>
    </row>
    <row r="2625" spans="1:20" x14ac:dyDescent="0.3">
      <c r="A2625" s="3">
        <f t="shared" si="240"/>
        <v>43210</v>
      </c>
      <c r="B2625">
        <v>4</v>
      </c>
      <c r="C2625">
        <v>20</v>
      </c>
      <c r="D2625">
        <v>8</v>
      </c>
      <c r="E2625">
        <v>1</v>
      </c>
      <c r="F2625" s="1">
        <f>VLOOKUP(A2625,Weather!$A$1:$E$366, 5)</f>
        <v>0.512820512820513</v>
      </c>
      <c r="G2625" s="1">
        <f>VLOOKUP(D2625, Spring!$A$1:$E$25, 2)</f>
        <v>871.68141592920301</v>
      </c>
      <c r="H2625" s="1">
        <f>VLOOKUP(D2625, Spring!$A$1:$E$25, 3)</f>
        <v>578.35522101217202</v>
      </c>
      <c r="I2625" s="1">
        <f>VLOOKUP(D2625, Spring!$A$1:$E$25, 5)</f>
        <v>268.91753993484798</v>
      </c>
      <c r="J2625" s="1">
        <f t="shared" si="241"/>
        <v>728.77891071321358</v>
      </c>
      <c r="K2625" s="47">
        <f t="shared" si="242"/>
        <v>13.634013258623717</v>
      </c>
      <c r="L2625" s="48">
        <f>Solar!K2642/1000*Variables!$B$3</f>
        <v>12.940700000000001</v>
      </c>
      <c r="M2625" s="1">
        <f>IF(E2625=1, VLOOKUP(D2625, Sheet1!$E$2:$G$26, 2), Sheet1!$G$3)</f>
        <v>0.18618000000000001</v>
      </c>
      <c r="N2625" s="1">
        <f>'Electricity Rates'!$J$3</f>
        <v>0.19270000000000001</v>
      </c>
      <c r="O2625" s="145">
        <f>L2625-K2625</f>
        <v>-0.69331325862371607</v>
      </c>
      <c r="P2625">
        <f t="shared" si="243"/>
        <v>2.6272743549367905</v>
      </c>
      <c r="Q2625">
        <f>IF(O2625&gt;0, IF(Q2624+O2625*Variables!$B$5&lt;Variables!$B$4, Q2624+O2625*Variables!$B$5, Variables!$B$4), IF(Q2624&gt;-O2625, Q2624+O2625/Variables!$B$5, 0))</f>
        <v>7.8506784045438955</v>
      </c>
      <c r="R2625">
        <f>IF(O2625&gt;0, 0, IF(Q2624&gt;-O2625, 0, -O2625 - Q2624*Variables!$B$5))</f>
        <v>0</v>
      </c>
      <c r="S2625">
        <f t="shared" si="244"/>
        <v>0</v>
      </c>
      <c r="T2625">
        <f t="shared" si="245"/>
        <v>0</v>
      </c>
    </row>
    <row r="2626" spans="1:20" x14ac:dyDescent="0.3">
      <c r="A2626" s="3">
        <f t="shared" si="240"/>
        <v>43210</v>
      </c>
      <c r="B2626">
        <v>4</v>
      </c>
      <c r="C2626">
        <v>20</v>
      </c>
      <c r="D2626">
        <v>9</v>
      </c>
      <c r="E2626">
        <v>1</v>
      </c>
      <c r="F2626" s="1">
        <f>VLOOKUP(A2626,Weather!$A$1:$E$366, 5)</f>
        <v>0.512820512820513</v>
      </c>
      <c r="G2626" s="1">
        <f>VLOOKUP(D2626, Spring!$A$1:$E$25, 2)</f>
        <v>1137.1681415929199</v>
      </c>
      <c r="H2626" s="1">
        <f>VLOOKUP(D2626, Spring!$A$1:$E$25, 3)</f>
        <v>786.77530429212004</v>
      </c>
      <c r="I2626" s="1">
        <f>VLOOKUP(D2626, Spring!$A$1:$E$25, 5)</f>
        <v>317.33977000667198</v>
      </c>
      <c r="J2626" s="1">
        <f t="shared" si="241"/>
        <v>966.46393880535084</v>
      </c>
      <c r="K2626" s="47">
        <f t="shared" si="242"/>
        <v>18.080630438054943</v>
      </c>
      <c r="L2626" s="48">
        <f>Solar!K2643/1000*Variables!$B$3</f>
        <v>23.005950000000002</v>
      </c>
      <c r="M2626" s="1">
        <f>IF(E2626=1, VLOOKUP(D2626, Sheet1!$E$2:$G$26, 2), Sheet1!$G$3)</f>
        <v>0.20441999999999999</v>
      </c>
      <c r="N2626" s="1">
        <f>'Electricity Rates'!$J$3</f>
        <v>0.19270000000000001</v>
      </c>
      <c r="O2626" s="145">
        <f>L2626-K2626</f>
        <v>4.9253195619450594</v>
      </c>
      <c r="P2626">
        <f t="shared" si="243"/>
        <v>3.4841374854131875</v>
      </c>
      <c r="Q2626">
        <f>IF(O2626&gt;0, IF(Q2625+O2626*Variables!$B$5&lt;Variables!$B$4, Q2625+O2626*Variables!$B$5, Variables!$B$4), IF(Q2625&gt;-O2626, Q2625+O2626/Variables!$B$5, 0))</f>
        <v>12.480478792772251</v>
      </c>
      <c r="R2626">
        <f>IF(O2626&gt;0, 0, IF(Q2625&gt;-O2626, 0, -O2626 - Q2625*Variables!$B$5))</f>
        <v>0</v>
      </c>
      <c r="S2626">
        <f t="shared" si="244"/>
        <v>0</v>
      </c>
      <c r="T2626">
        <f t="shared" si="245"/>
        <v>0</v>
      </c>
    </row>
    <row r="2627" spans="1:20" x14ac:dyDescent="0.3">
      <c r="A2627" s="3">
        <f t="shared" ref="A2627:A2690" si="246">DATE(2018, B2627, C2627)</f>
        <v>43210</v>
      </c>
      <c r="B2627">
        <v>4</v>
      </c>
      <c r="C2627">
        <v>20</v>
      </c>
      <c r="D2627">
        <v>10</v>
      </c>
      <c r="E2627">
        <v>1</v>
      </c>
      <c r="F2627" s="1">
        <f>VLOOKUP(A2627,Weather!$A$1:$E$366, 5)</f>
        <v>0.512820512820513</v>
      </c>
      <c r="G2627" s="1">
        <f>VLOOKUP(D2627, Spring!$A$1:$E$25, 2)</f>
        <v>1207.9646017699099</v>
      </c>
      <c r="H2627" s="1">
        <f>VLOOKUP(D2627, Spring!$A$1:$E$25, 3)</f>
        <v>923.64670083279998</v>
      </c>
      <c r="I2627" s="1">
        <f>VLOOKUP(D2627, Spring!$A$1:$E$25, 5)</f>
        <v>339.44621060481097</v>
      </c>
      <c r="J2627" s="1">
        <f t="shared" ref="J2627:J2690" si="247">IF(E2627=0, I2627, H2627 + (G2627-H2627)*F2627)</f>
        <v>1069.4507525954205</v>
      </c>
      <c r="K2627" s="47">
        <f t="shared" ref="K2627:K2690" si="248">J2627*1000/53453</f>
        <v>20.007310208882952</v>
      </c>
      <c r="L2627" s="48">
        <f>Solar!K2644/1000*Variables!$B$3</f>
        <v>31.537649999999999</v>
      </c>
      <c r="M2627" s="1">
        <f>IF(E2627=1, VLOOKUP(D2627, Sheet1!$E$2:$G$26, 2), Sheet1!$G$3)</f>
        <v>0.20441999999999999</v>
      </c>
      <c r="N2627" s="1">
        <f>'Electricity Rates'!$J$3</f>
        <v>0.19270000000000001</v>
      </c>
      <c r="O2627" s="145">
        <f>L2627-K2627</f>
        <v>11.530339791117047</v>
      </c>
      <c r="P2627">
        <f t="shared" ref="P2627:P2690" si="249">N2627*K2627</f>
        <v>3.8554086772517451</v>
      </c>
      <c r="Q2627">
        <f>IF(O2627&gt;0, IF(Q2626+O2627*Variables!$B$5&lt;Variables!$B$4, Q2626+O2627*Variables!$B$5, Variables!$B$4), IF(Q2626&gt;-O2627, Q2626+O2627/Variables!$B$5, 0))</f>
        <v>23.318998196422275</v>
      </c>
      <c r="R2627">
        <f>IF(O2627&gt;0, 0, IF(Q2626&gt;-O2627, 0, -O2627 - Q2626*Variables!$B$5))</f>
        <v>0</v>
      </c>
      <c r="S2627">
        <f t="shared" ref="S2627:S2690" si="250">R2627*M2627</f>
        <v>0</v>
      </c>
      <c r="T2627">
        <f t="shared" ref="T2627:T2690" si="251">IF(AND(R2627&gt;0, M2627&gt;0.3), 1, 0)</f>
        <v>0</v>
      </c>
    </row>
    <row r="2628" spans="1:20" x14ac:dyDescent="0.3">
      <c r="A2628" s="3">
        <f t="shared" si="246"/>
        <v>43210</v>
      </c>
      <c r="B2628">
        <v>4</v>
      </c>
      <c r="C2628">
        <v>20</v>
      </c>
      <c r="D2628">
        <v>11</v>
      </c>
      <c r="E2628">
        <v>1</v>
      </c>
      <c r="F2628" s="1">
        <f>VLOOKUP(A2628,Weather!$A$1:$E$366, 5)</f>
        <v>0.512820512820513</v>
      </c>
      <c r="G2628" s="1">
        <f>VLOOKUP(D2628, Spring!$A$1:$E$25, 2)</f>
        <v>1274.3362831858401</v>
      </c>
      <c r="H2628" s="1">
        <f>VLOOKUP(D2628, Spring!$A$1:$E$25, 3)</f>
        <v>962.46396540679098</v>
      </c>
      <c r="I2628" s="1">
        <f>VLOOKUP(D2628, Spring!$A$1:$E$25, 5)</f>
        <v>352.80034538247099</v>
      </c>
      <c r="J2628" s="1">
        <f t="shared" si="247"/>
        <v>1122.3984873447648</v>
      </c>
      <c r="K2628" s="47">
        <f t="shared" si="248"/>
        <v>20.99785769451228</v>
      </c>
      <c r="L2628" s="48">
        <f>Solar!K2645/1000*Variables!$B$3</f>
        <v>38.004049999999999</v>
      </c>
      <c r="M2628" s="1">
        <f>IF(E2628=1, VLOOKUP(D2628, Sheet1!$E$2:$G$26, 2), Sheet1!$G$3)</f>
        <v>0.20441999999999999</v>
      </c>
      <c r="N2628" s="1">
        <f>'Electricity Rates'!$J$3</f>
        <v>0.19270000000000001</v>
      </c>
      <c r="O2628" s="145">
        <f>L2628-K2628</f>
        <v>17.006192305487719</v>
      </c>
      <c r="P2628">
        <f t="shared" si="249"/>
        <v>4.0462871777325162</v>
      </c>
      <c r="Q2628">
        <f>IF(O2628&gt;0, IF(Q2627+O2628*Variables!$B$5&lt;Variables!$B$4, Q2627+O2628*Variables!$B$5, Variables!$B$4), IF(Q2627&gt;-O2628, Q2627+O2628/Variables!$B$5, 0))</f>
        <v>39.304818963580729</v>
      </c>
      <c r="R2628">
        <f>IF(O2628&gt;0, 0, IF(Q2627&gt;-O2628, 0, -O2628 - Q2627*Variables!$B$5))</f>
        <v>0</v>
      </c>
      <c r="S2628">
        <f t="shared" si="250"/>
        <v>0</v>
      </c>
      <c r="T2628">
        <f t="shared" si="251"/>
        <v>0</v>
      </c>
    </row>
    <row r="2629" spans="1:20" x14ac:dyDescent="0.3">
      <c r="A2629" s="3">
        <f t="shared" si="246"/>
        <v>43210</v>
      </c>
      <c r="B2629">
        <v>4</v>
      </c>
      <c r="C2629">
        <v>20</v>
      </c>
      <c r="D2629">
        <v>12</v>
      </c>
      <c r="E2629">
        <v>1</v>
      </c>
      <c r="F2629" s="1">
        <f>VLOOKUP(A2629,Weather!$A$1:$E$366, 5)</f>
        <v>0.512820512820513</v>
      </c>
      <c r="G2629" s="1">
        <f>VLOOKUP(D2629, Spring!$A$1:$E$25, 2)</f>
        <v>1314.1592920353901</v>
      </c>
      <c r="H2629" s="1">
        <f>VLOOKUP(D2629, Spring!$A$1:$E$25, 3)</f>
        <v>983.10377962844302</v>
      </c>
      <c r="I2629" s="1">
        <f>VLOOKUP(D2629, Spring!$A$1:$E$25, 5)</f>
        <v>344.20503159464602</v>
      </c>
      <c r="J2629" s="1">
        <f t="shared" si="247"/>
        <v>1152.8758372730313</v>
      </c>
      <c r="K2629" s="47">
        <f t="shared" si="248"/>
        <v>21.568028684508469</v>
      </c>
      <c r="L2629" s="48">
        <f>Solar!K2646/1000*Variables!$B$3</f>
        <v>41.0627</v>
      </c>
      <c r="M2629" s="1">
        <f>IF(E2629=1, VLOOKUP(D2629, Sheet1!$E$2:$G$26, 2), Sheet1!$G$3)</f>
        <v>0.20441999999999999</v>
      </c>
      <c r="N2629" s="1">
        <f>'Electricity Rates'!$J$3</f>
        <v>0.19270000000000001</v>
      </c>
      <c r="O2629" s="145">
        <f>L2629-K2629</f>
        <v>19.49467131549153</v>
      </c>
      <c r="P2629">
        <f t="shared" si="249"/>
        <v>4.1561591275047824</v>
      </c>
      <c r="Q2629">
        <f>IF(O2629&gt;0, IF(Q2628+O2629*Variables!$B$5&lt;Variables!$B$4, Q2628+O2629*Variables!$B$5, Variables!$B$4), IF(Q2628&gt;-O2629, Q2628+O2629/Variables!$B$5, 0))</f>
        <v>57.629810000142768</v>
      </c>
      <c r="R2629">
        <f>IF(O2629&gt;0, 0, IF(Q2628&gt;-O2629, 0, -O2629 - Q2628*Variables!$B$5))</f>
        <v>0</v>
      </c>
      <c r="S2629">
        <f t="shared" si="250"/>
        <v>0</v>
      </c>
      <c r="T2629">
        <f t="shared" si="251"/>
        <v>0</v>
      </c>
    </row>
    <row r="2630" spans="1:20" x14ac:dyDescent="0.3">
      <c r="A2630" s="3">
        <f t="shared" si="246"/>
        <v>43210</v>
      </c>
      <c r="B2630">
        <v>4</v>
      </c>
      <c r="C2630">
        <v>20</v>
      </c>
      <c r="D2630">
        <v>13</v>
      </c>
      <c r="E2630">
        <v>1</v>
      </c>
      <c r="F2630" s="1">
        <f>VLOOKUP(A2630,Weather!$A$1:$E$366, 5)</f>
        <v>0.512820512820513</v>
      </c>
      <c r="G2630" s="1">
        <f>VLOOKUP(D2630, Spring!$A$1:$E$25, 2)</f>
        <v>1362.8318584070701</v>
      </c>
      <c r="H2630" s="1">
        <f>VLOOKUP(D2630, Spring!$A$1:$E$25, 3)</f>
        <v>999.59961563100603</v>
      </c>
      <c r="I2630" s="1">
        <f>VLOOKUP(D2630, Spring!$A$1:$E$25, 5)</f>
        <v>326.84269398328001</v>
      </c>
      <c r="J2630" s="1">
        <f t="shared" si="247"/>
        <v>1185.8725606443722</v>
      </c>
      <c r="K2630" s="47">
        <f t="shared" si="248"/>
        <v>22.185332173018768</v>
      </c>
      <c r="L2630" s="48">
        <f>Solar!K2647/1000*Variables!$B$3</f>
        <v>42.038849999999996</v>
      </c>
      <c r="M2630" s="1">
        <f>IF(E2630=1, VLOOKUP(D2630, Sheet1!$E$2:$G$26, 2), Sheet1!$G$3)</f>
        <v>0.20441999999999999</v>
      </c>
      <c r="N2630" s="1">
        <f>'Electricity Rates'!$J$3</f>
        <v>0.19270000000000001</v>
      </c>
      <c r="O2630" s="145">
        <f>L2630-K2630</f>
        <v>19.853517826981228</v>
      </c>
      <c r="P2630">
        <f t="shared" si="249"/>
        <v>4.2751135097407165</v>
      </c>
      <c r="Q2630">
        <f>IF(O2630&gt;0, IF(Q2629+O2630*Variables!$B$5&lt;Variables!$B$4, Q2629+O2630*Variables!$B$5, Variables!$B$4), IF(Q2629&gt;-O2630, Q2629+O2630/Variables!$B$5, 0))</f>
        <v>76.292116757505127</v>
      </c>
      <c r="R2630">
        <f>IF(O2630&gt;0, 0, IF(Q2629&gt;-O2630, 0, -O2630 - Q2629*Variables!$B$5))</f>
        <v>0</v>
      </c>
      <c r="S2630">
        <f t="shared" si="250"/>
        <v>0</v>
      </c>
      <c r="T2630">
        <f t="shared" si="251"/>
        <v>0</v>
      </c>
    </row>
    <row r="2631" spans="1:20" x14ac:dyDescent="0.3">
      <c r="A2631" s="3">
        <f t="shared" si="246"/>
        <v>43210</v>
      </c>
      <c r="B2631">
        <v>4</v>
      </c>
      <c r="C2631">
        <v>20</v>
      </c>
      <c r="D2631">
        <v>14</v>
      </c>
      <c r="E2631">
        <v>1</v>
      </c>
      <c r="F2631" s="1">
        <f>VLOOKUP(A2631,Weather!$A$1:$E$366, 5)</f>
        <v>0.512820512820513</v>
      </c>
      <c r="G2631" s="1">
        <f>VLOOKUP(D2631, Spring!$A$1:$E$25, 2)</f>
        <v>1402.65486725663</v>
      </c>
      <c r="H2631" s="1">
        <f>VLOOKUP(D2631, Spring!$A$1:$E$25, 3)</f>
        <v>1011.55108904548</v>
      </c>
      <c r="I2631" s="1">
        <f>VLOOKUP(D2631, Spring!$A$1:$E$25, 5)</f>
        <v>309.49016837395499</v>
      </c>
      <c r="J2631" s="1">
        <f t="shared" si="247"/>
        <v>1212.1171291537621</v>
      </c>
      <c r="K2631" s="47">
        <f t="shared" si="248"/>
        <v>22.676316187188036</v>
      </c>
      <c r="L2631" s="48">
        <f>Solar!K2648/1000*Variables!$B$3</f>
        <v>39.842199999999998</v>
      </c>
      <c r="M2631" s="1">
        <f>IF(E2631=1, VLOOKUP(D2631, Sheet1!$E$2:$G$26, 2), Sheet1!$G$3)</f>
        <v>0.20441999999999999</v>
      </c>
      <c r="N2631" s="1">
        <f>'Electricity Rates'!$J$3</f>
        <v>0.19270000000000001</v>
      </c>
      <c r="O2631" s="145">
        <f>L2631-K2631</f>
        <v>17.165883812811963</v>
      </c>
      <c r="P2631">
        <f t="shared" si="249"/>
        <v>4.3697261292711351</v>
      </c>
      <c r="Q2631">
        <f>IF(O2631&gt;0, IF(Q2630+O2631*Variables!$B$5&lt;Variables!$B$4, Q2630+O2631*Variables!$B$5, Variables!$B$4), IF(Q2630&gt;-O2631, Q2630+O2631/Variables!$B$5, 0))</f>
        <v>92.428047541548366</v>
      </c>
      <c r="R2631">
        <f>IF(O2631&gt;0, 0, IF(Q2630&gt;-O2631, 0, -O2631 - Q2630*Variables!$B$5))</f>
        <v>0</v>
      </c>
      <c r="S2631">
        <f t="shared" si="250"/>
        <v>0</v>
      </c>
      <c r="T2631">
        <f t="shared" si="251"/>
        <v>0</v>
      </c>
    </row>
    <row r="2632" spans="1:20" x14ac:dyDescent="0.3">
      <c r="A2632" s="3">
        <f t="shared" si="246"/>
        <v>43210</v>
      </c>
      <c r="B2632">
        <v>4</v>
      </c>
      <c r="C2632">
        <v>20</v>
      </c>
      <c r="D2632">
        <v>15</v>
      </c>
      <c r="E2632">
        <v>1</v>
      </c>
      <c r="F2632" s="1">
        <f>VLOOKUP(A2632,Weather!$A$1:$E$366, 5)</f>
        <v>0.512820512820513</v>
      </c>
      <c r="G2632" s="1">
        <f>VLOOKUP(D2632, Spring!$A$1:$E$25, 2)</f>
        <v>1371.6814159292001</v>
      </c>
      <c r="H2632" s="1">
        <f>VLOOKUP(D2632, Spring!$A$1:$E$25, 3)</f>
        <v>1005.48526585522</v>
      </c>
      <c r="I2632" s="1">
        <f>VLOOKUP(D2632, Spring!$A$1:$E$25, 5)</f>
        <v>300.89485458612899</v>
      </c>
      <c r="J2632" s="1">
        <f t="shared" si="247"/>
        <v>1193.278163329056</v>
      </c>
      <c r="K2632" s="47">
        <f t="shared" si="248"/>
        <v>22.323876364826223</v>
      </c>
      <c r="L2632" s="48">
        <f>Solar!K2649/1000*Variables!$B$3</f>
        <v>34.419350000000001</v>
      </c>
      <c r="M2632" s="1">
        <f>IF(E2632=1, VLOOKUP(D2632, Sheet1!$E$2:$G$26, 2), Sheet1!$G$3)</f>
        <v>0.20441999999999999</v>
      </c>
      <c r="N2632" s="1">
        <f>'Electricity Rates'!$J$3</f>
        <v>0.19270000000000001</v>
      </c>
      <c r="O2632" s="145">
        <f>L2632-K2632</f>
        <v>12.095473635173779</v>
      </c>
      <c r="P2632">
        <f t="shared" si="249"/>
        <v>4.3018109755020131</v>
      </c>
      <c r="Q2632">
        <f>IF(O2632&gt;0, IF(Q2631+O2632*Variables!$B$5&lt;Variables!$B$4, Q2631+O2632*Variables!$B$5, Variables!$B$4), IF(Q2631&gt;-O2632, Q2631+O2632/Variables!$B$5, 0))</f>
        <v>100</v>
      </c>
      <c r="R2632">
        <f>IF(O2632&gt;0, 0, IF(Q2631&gt;-O2632, 0, -O2632 - Q2631*Variables!$B$5))</f>
        <v>0</v>
      </c>
      <c r="S2632">
        <f t="shared" si="250"/>
        <v>0</v>
      </c>
      <c r="T2632">
        <f t="shared" si="251"/>
        <v>0</v>
      </c>
    </row>
    <row r="2633" spans="1:20" x14ac:dyDescent="0.3">
      <c r="A2633" s="3">
        <f t="shared" si="246"/>
        <v>43210</v>
      </c>
      <c r="B2633">
        <v>4</v>
      </c>
      <c r="C2633">
        <v>20</v>
      </c>
      <c r="D2633">
        <v>16</v>
      </c>
      <c r="E2633">
        <v>1</v>
      </c>
      <c r="F2633" s="1">
        <f>VLOOKUP(A2633,Weather!$A$1:$E$366, 5)</f>
        <v>0.512820512820513</v>
      </c>
      <c r="G2633" s="1">
        <f>VLOOKUP(D2633, Spring!$A$1:$E$25, 2)</f>
        <v>1283.1858407079601</v>
      </c>
      <c r="H2633" s="1">
        <f>VLOOKUP(D2633, Spring!$A$1:$E$25, 3)</f>
        <v>954.93673926969905</v>
      </c>
      <c r="I2633" s="1">
        <f>VLOOKUP(D2633, Spring!$A$1:$E$25, 5)</f>
        <v>270.36971623690101</v>
      </c>
      <c r="J2633" s="1">
        <f t="shared" si="247"/>
        <v>1123.2696118021406</v>
      </c>
      <c r="K2633" s="47">
        <f t="shared" si="248"/>
        <v>21.014154711655859</v>
      </c>
      <c r="L2633" s="48">
        <f>Solar!K2650/1000*Variables!$B$3</f>
        <v>26.3337</v>
      </c>
      <c r="M2633" s="1">
        <f>IF(E2633=1, VLOOKUP(D2633, Sheet1!$E$2:$G$26, 2), Sheet1!$G$3)</f>
        <v>0.20441999999999999</v>
      </c>
      <c r="N2633" s="1">
        <f>'Electricity Rates'!$J$3</f>
        <v>0.19270000000000001</v>
      </c>
      <c r="O2633" s="145">
        <f>L2633-K2633</f>
        <v>5.3195452883441412</v>
      </c>
      <c r="P2633">
        <f t="shared" si="249"/>
        <v>4.0494276129360847</v>
      </c>
      <c r="Q2633">
        <f>IF(O2633&gt;0, IF(Q2632+O2633*Variables!$B$5&lt;Variables!$B$4, Q2632+O2633*Variables!$B$5, Variables!$B$4), IF(Q2632&gt;-O2633, Q2632+O2633/Variables!$B$5, 0))</f>
        <v>100</v>
      </c>
      <c r="R2633">
        <f>IF(O2633&gt;0, 0, IF(Q2632&gt;-O2633, 0, -O2633 - Q2632*Variables!$B$5))</f>
        <v>0</v>
      </c>
      <c r="S2633">
        <f t="shared" si="250"/>
        <v>0</v>
      </c>
      <c r="T2633">
        <f t="shared" si="251"/>
        <v>0</v>
      </c>
    </row>
    <row r="2634" spans="1:20" x14ac:dyDescent="0.3">
      <c r="A2634" s="3">
        <f t="shared" si="246"/>
        <v>43210</v>
      </c>
      <c r="B2634">
        <v>4</v>
      </c>
      <c r="C2634">
        <v>20</v>
      </c>
      <c r="D2634">
        <v>17</v>
      </c>
      <c r="E2634">
        <v>1</v>
      </c>
      <c r="F2634" s="1">
        <f>VLOOKUP(A2634,Weather!$A$1:$E$366, 5)</f>
        <v>0.512820512820513</v>
      </c>
      <c r="G2634" s="1">
        <f>VLOOKUP(D2634, Spring!$A$1:$E$25, 2)</f>
        <v>973.45132743362797</v>
      </c>
      <c r="H2634" s="1">
        <f>VLOOKUP(D2634, Spring!$A$1:$E$25, 3)</f>
        <v>850.97693786034597</v>
      </c>
      <c r="I2634" s="1">
        <f>VLOOKUP(D2634, Spring!$A$1:$E$25, 5)</f>
        <v>257.39334353781499</v>
      </c>
      <c r="J2634" s="1">
        <f t="shared" si="247"/>
        <v>913.78431712869576</v>
      </c>
      <c r="K2634" s="47">
        <f t="shared" si="248"/>
        <v>17.095098818189733</v>
      </c>
      <c r="L2634" s="48">
        <f>Solar!K2651/1000*Variables!$B$3</f>
        <v>16.157</v>
      </c>
      <c r="M2634" s="1">
        <f>IF(E2634=1, VLOOKUP(D2634, Sheet1!$E$2:$G$26, 2), Sheet1!$G$3)</f>
        <v>0.20441999999999999</v>
      </c>
      <c r="N2634" s="1">
        <f>'Electricity Rates'!$J$3</f>
        <v>0.19270000000000001</v>
      </c>
      <c r="O2634" s="145">
        <f>L2634-K2634</f>
        <v>-0.93809881818973295</v>
      </c>
      <c r="P2634">
        <f t="shared" si="249"/>
        <v>3.2942255422651616</v>
      </c>
      <c r="Q2634">
        <f>IF(O2634&gt;0, IF(Q2633+O2634*Variables!$B$5&lt;Variables!$B$4, Q2633+O2634*Variables!$B$5, Variables!$B$4), IF(Q2633&gt;-O2634, Q2633+O2634/Variables!$B$5, 0))</f>
        <v>99.002022533840716</v>
      </c>
      <c r="R2634">
        <f>IF(O2634&gt;0, 0, IF(Q2633&gt;-O2634, 0, -O2634 - Q2633*Variables!$B$5))</f>
        <v>0</v>
      </c>
      <c r="S2634">
        <f t="shared" si="250"/>
        <v>0</v>
      </c>
      <c r="T2634">
        <f t="shared" si="251"/>
        <v>0</v>
      </c>
    </row>
    <row r="2635" spans="1:20" x14ac:dyDescent="0.3">
      <c r="A2635" s="3">
        <f t="shared" si="246"/>
        <v>43210</v>
      </c>
      <c r="B2635">
        <v>4</v>
      </c>
      <c r="C2635">
        <v>20</v>
      </c>
      <c r="D2635">
        <v>18</v>
      </c>
      <c r="E2635">
        <v>1</v>
      </c>
      <c r="F2635" s="1">
        <f>VLOOKUP(A2635,Weather!$A$1:$E$366, 5)</f>
        <v>0.512820512820513</v>
      </c>
      <c r="G2635" s="1">
        <f>VLOOKUP(D2635, Spring!$A$1:$E$25, 2)</f>
        <v>690.26548672566298</v>
      </c>
      <c r="H2635" s="1">
        <f>VLOOKUP(D2635, Spring!$A$1:$E$25, 3)</f>
        <v>590.923299339663</v>
      </c>
      <c r="I2635" s="1">
        <f>VLOOKUP(D2635, Spring!$A$1:$E$25, 5)</f>
        <v>248.81274775305101</v>
      </c>
      <c r="J2635" s="1">
        <f t="shared" si="247"/>
        <v>641.86801081966303</v>
      </c>
      <c r="K2635" s="47">
        <f t="shared" si="248"/>
        <v>12.008082068726976</v>
      </c>
      <c r="L2635" s="48">
        <f>Solar!K2652/1000*Variables!$B$3</f>
        <v>5.7027000000000001</v>
      </c>
      <c r="M2635" s="1">
        <f>IF(E2635=1, VLOOKUP(D2635, Sheet1!$E$2:$G$26, 2), Sheet1!$G$3)</f>
        <v>0.20441999999999999</v>
      </c>
      <c r="N2635" s="1">
        <f>'Electricity Rates'!$J$3</f>
        <v>0.19270000000000001</v>
      </c>
      <c r="O2635" s="145">
        <f>L2635-K2635</f>
        <v>-6.3053820687269759</v>
      </c>
      <c r="P2635">
        <f t="shared" si="249"/>
        <v>2.3139574146436885</v>
      </c>
      <c r="Q2635">
        <f>IF(O2635&gt;0, IF(Q2634+O2635*Variables!$B$5&lt;Variables!$B$4, Q2634+O2635*Variables!$B$5, Variables!$B$4), IF(Q2634&gt;-O2635, Q2634+O2635/Variables!$B$5, 0))</f>
        <v>92.294169269237557</v>
      </c>
      <c r="R2635">
        <f>IF(O2635&gt;0, 0, IF(Q2634&gt;-O2635, 0, -O2635 - Q2634*Variables!$B$5))</f>
        <v>0</v>
      </c>
      <c r="S2635">
        <f t="shared" si="250"/>
        <v>0</v>
      </c>
      <c r="T2635">
        <f t="shared" si="251"/>
        <v>0</v>
      </c>
    </row>
    <row r="2636" spans="1:20" x14ac:dyDescent="0.3">
      <c r="A2636" s="3">
        <f t="shared" si="246"/>
        <v>43210</v>
      </c>
      <c r="B2636">
        <v>4</v>
      </c>
      <c r="C2636">
        <v>20</v>
      </c>
      <c r="D2636">
        <v>19</v>
      </c>
      <c r="E2636">
        <v>1</v>
      </c>
      <c r="F2636" s="1">
        <f>VLOOKUP(A2636,Weather!$A$1:$E$366, 5)</f>
        <v>0.512820512820513</v>
      </c>
      <c r="G2636" s="1">
        <f>VLOOKUP(D2636, Spring!$A$1:$E$25, 2)</f>
        <v>482.300884955752</v>
      </c>
      <c r="H2636" s="1">
        <f>VLOOKUP(D2636, Spring!$A$1:$E$25, 3)</f>
        <v>454.99679692504799</v>
      </c>
      <c r="I2636" s="1">
        <f>VLOOKUP(D2636, Spring!$A$1:$E$25, 5)</f>
        <v>266.52341143686903</v>
      </c>
      <c r="J2636" s="1">
        <f t="shared" si="247"/>
        <v>468.99889335105007</v>
      </c>
      <c r="K2636" s="47">
        <f t="shared" si="248"/>
        <v>8.7740424924896647</v>
      </c>
      <c r="L2636" s="48">
        <f>Solar!K2653/1000*Variables!$B$3</f>
        <v>0.64850000000000008</v>
      </c>
      <c r="M2636" s="1">
        <f>IF(E2636=1, VLOOKUP(D2636, Sheet1!$E$2:$G$26, 2), Sheet1!$G$3)</f>
        <v>0.20441999999999999</v>
      </c>
      <c r="N2636" s="1">
        <f>'Electricity Rates'!$J$3</f>
        <v>0.19270000000000001</v>
      </c>
      <c r="O2636" s="145">
        <f>L2636-K2636</f>
        <v>-8.1255424924896644</v>
      </c>
      <c r="P2636">
        <f t="shared" si="249"/>
        <v>1.6907579883027586</v>
      </c>
      <c r="Q2636">
        <f>IF(O2636&gt;0, IF(Q2635+O2636*Variables!$B$5&lt;Variables!$B$4, Q2635+O2636*Variables!$B$5, Variables!$B$4), IF(Q2635&gt;-O2636, Q2635+O2636/Variables!$B$5, 0))</f>
        <v>83.649975128291103</v>
      </c>
      <c r="R2636">
        <f>IF(O2636&gt;0, 0, IF(Q2635&gt;-O2636, 0, -O2636 - Q2635*Variables!$B$5))</f>
        <v>0</v>
      </c>
      <c r="S2636">
        <f t="shared" si="250"/>
        <v>0</v>
      </c>
      <c r="T2636">
        <f t="shared" si="251"/>
        <v>0</v>
      </c>
    </row>
    <row r="2637" spans="1:20" x14ac:dyDescent="0.3">
      <c r="A2637" s="3">
        <f t="shared" si="246"/>
        <v>43210</v>
      </c>
      <c r="B2637">
        <v>4</v>
      </c>
      <c r="C2637">
        <v>20</v>
      </c>
      <c r="D2637">
        <v>20</v>
      </c>
      <c r="E2637">
        <v>1</v>
      </c>
      <c r="F2637" s="1">
        <f>VLOOKUP(A2637,Weather!$A$1:$E$366, 5)</f>
        <v>0.512820512820513</v>
      </c>
      <c r="G2637" s="1">
        <f>VLOOKUP(D2637, Spring!$A$1:$E$25, 2)</f>
        <v>415.92920353982299</v>
      </c>
      <c r="H2637" s="1">
        <f>VLOOKUP(D2637, Spring!$A$1:$E$25, 3)</f>
        <v>371.98648067830999</v>
      </c>
      <c r="I2637" s="1">
        <f>VLOOKUP(D2637, Spring!$A$1:$E$25, 5)</f>
        <v>284.25369912476901</v>
      </c>
      <c r="J2637" s="1">
        <f t="shared" si="247"/>
        <v>394.52121035088078</v>
      </c>
      <c r="K2637" s="47">
        <f t="shared" si="248"/>
        <v>7.3807122210330718</v>
      </c>
      <c r="L2637" s="48">
        <f>Solar!K2654/1000*Variables!$B$3</f>
        <v>0</v>
      </c>
      <c r="M2637" s="1">
        <f>IF(E2637=1, VLOOKUP(D2637, Sheet1!$E$2:$G$26, 2), Sheet1!$G$3)</f>
        <v>0.20441999999999999</v>
      </c>
      <c r="N2637" s="1">
        <f>'Electricity Rates'!$J$3</f>
        <v>0.19270000000000001</v>
      </c>
      <c r="O2637" s="145">
        <f>L2637-K2637</f>
        <v>-7.3807122210330718</v>
      </c>
      <c r="P2637">
        <f t="shared" si="249"/>
        <v>1.422263244993073</v>
      </c>
      <c r="Q2637">
        <f>IF(O2637&gt;0, IF(Q2636+O2637*Variables!$B$5&lt;Variables!$B$4, Q2636+O2637*Variables!$B$5, Variables!$B$4), IF(Q2636&gt;-O2637, Q2636+O2637/Variables!$B$5, 0))</f>
        <v>75.79815361655379</v>
      </c>
      <c r="R2637">
        <f>IF(O2637&gt;0, 0, IF(Q2636&gt;-O2637, 0, -O2637 - Q2636*Variables!$B$5))</f>
        <v>0</v>
      </c>
      <c r="S2637">
        <f t="shared" si="250"/>
        <v>0</v>
      </c>
      <c r="T2637">
        <f t="shared" si="251"/>
        <v>0</v>
      </c>
    </row>
    <row r="2638" spans="1:20" x14ac:dyDescent="0.3">
      <c r="A2638" s="3">
        <f t="shared" si="246"/>
        <v>43210</v>
      </c>
      <c r="B2638">
        <v>4</v>
      </c>
      <c r="C2638">
        <v>20</v>
      </c>
      <c r="D2638">
        <v>21</v>
      </c>
      <c r="E2638">
        <v>1</v>
      </c>
      <c r="F2638" s="1">
        <f>VLOOKUP(A2638,Weather!$A$1:$E$366, 5)</f>
        <v>0.512820512820513</v>
      </c>
      <c r="G2638" s="1">
        <f>VLOOKUP(D2638, Spring!$A$1:$E$25, 2)</f>
        <v>371.68141592920301</v>
      </c>
      <c r="H2638" s="1">
        <f>VLOOKUP(D2638, Spring!$A$1:$E$25, 3)</f>
        <v>318.10538116591903</v>
      </c>
      <c r="I2638" s="1">
        <f>VLOOKUP(D2638, Spring!$A$1:$E$25, 5)</f>
        <v>271.28223242670401</v>
      </c>
      <c r="J2638" s="1">
        <f t="shared" si="247"/>
        <v>345.58027078811597</v>
      </c>
      <c r="K2638" s="47">
        <f t="shared" si="248"/>
        <v>6.4651239554022411</v>
      </c>
      <c r="L2638" s="48">
        <f>Solar!K2655/1000*Variables!$B$3</f>
        <v>0</v>
      </c>
      <c r="M2638" s="1">
        <f>IF(E2638=1, VLOOKUP(D2638, Sheet1!$E$2:$G$26, 2), Sheet1!$G$3)</f>
        <v>0.20441999999999999</v>
      </c>
      <c r="N2638" s="1">
        <f>'Electricity Rates'!$J$3</f>
        <v>0.19270000000000001</v>
      </c>
      <c r="O2638" s="145">
        <f>L2638-K2638</f>
        <v>-6.4651239554022411</v>
      </c>
      <c r="P2638">
        <f t="shared" si="249"/>
        <v>1.2458293862060119</v>
      </c>
      <c r="Q2638">
        <f>IF(O2638&gt;0, IF(Q2637+O2638*Variables!$B$5&lt;Variables!$B$4, Q2637+O2638*Variables!$B$5, Variables!$B$4), IF(Q2637&gt;-O2638, Q2637+O2638/Variables!$B$5, 0))</f>
        <v>68.920362174636509</v>
      </c>
      <c r="R2638">
        <f>IF(O2638&gt;0, 0, IF(Q2637&gt;-O2638, 0, -O2638 - Q2637*Variables!$B$5))</f>
        <v>0</v>
      </c>
      <c r="S2638">
        <f t="shared" si="250"/>
        <v>0</v>
      </c>
      <c r="T2638">
        <f t="shared" si="251"/>
        <v>0</v>
      </c>
    </row>
    <row r="2639" spans="1:20" x14ac:dyDescent="0.3">
      <c r="A2639" s="3">
        <f t="shared" si="246"/>
        <v>43210</v>
      </c>
      <c r="B2639">
        <v>4</v>
      </c>
      <c r="C2639">
        <v>20</v>
      </c>
      <c r="D2639">
        <v>22</v>
      </c>
      <c r="E2639">
        <v>1</v>
      </c>
      <c r="F2639" s="1">
        <f>VLOOKUP(A2639,Weather!$A$1:$E$366, 5)</f>
        <v>0.512820512820513</v>
      </c>
      <c r="G2639" s="1">
        <f>VLOOKUP(D2639, Spring!$A$1:$E$25, 2)</f>
        <v>345.13274336283098</v>
      </c>
      <c r="H2639" s="1">
        <f>VLOOKUP(D2639, Spring!$A$1:$E$25, 3)</f>
        <v>289.79820627802701</v>
      </c>
      <c r="I2639" s="1">
        <f>VLOOKUP(D2639, Spring!$A$1:$E$25, 5)</f>
        <v>275.85953137878198</v>
      </c>
      <c r="J2639" s="1">
        <f t="shared" si="247"/>
        <v>318.17489196254189</v>
      </c>
      <c r="K2639" s="47">
        <f t="shared" si="248"/>
        <v>5.9524234741275874</v>
      </c>
      <c r="L2639" s="48">
        <f>Solar!K2656/1000*Variables!$B$3</f>
        <v>0</v>
      </c>
      <c r="M2639" s="1">
        <f>IF(E2639=1, VLOOKUP(D2639, Sheet1!$E$2:$G$26, 2), Sheet1!$G$3)</f>
        <v>0.18618000000000001</v>
      </c>
      <c r="N2639" s="1">
        <f>'Electricity Rates'!$J$3</f>
        <v>0.19270000000000001</v>
      </c>
      <c r="O2639" s="145">
        <f>L2639-K2639</f>
        <v>-5.9524234741275874</v>
      </c>
      <c r="P2639">
        <f t="shared" si="249"/>
        <v>1.1470320034643862</v>
      </c>
      <c r="Q2639">
        <f>IF(O2639&gt;0, IF(Q2638+O2639*Variables!$B$5&lt;Variables!$B$4, Q2638+O2639*Variables!$B$5, Variables!$B$4), IF(Q2638&gt;-O2639, Q2638+O2639/Variables!$B$5, 0))</f>
        <v>62.587996776628437</v>
      </c>
      <c r="R2639">
        <f>IF(O2639&gt;0, 0, IF(Q2638&gt;-O2639, 0, -O2639 - Q2638*Variables!$B$5))</f>
        <v>0</v>
      </c>
      <c r="S2639">
        <f t="shared" si="250"/>
        <v>0</v>
      </c>
      <c r="T2639">
        <f t="shared" si="251"/>
        <v>0</v>
      </c>
    </row>
    <row r="2640" spans="1:20" x14ac:dyDescent="0.3">
      <c r="A2640" s="3">
        <f t="shared" si="246"/>
        <v>43210</v>
      </c>
      <c r="B2640">
        <v>4</v>
      </c>
      <c r="C2640">
        <v>20</v>
      </c>
      <c r="D2640">
        <v>23</v>
      </c>
      <c r="E2640">
        <v>1</v>
      </c>
      <c r="F2640" s="1">
        <f>VLOOKUP(A2640,Weather!$A$1:$E$366, 5)</f>
        <v>0.512820512820513</v>
      </c>
      <c r="G2640" s="1">
        <f>VLOOKUP(D2640, Spring!$A$1:$E$25, 2)</f>
        <v>318.58407079646003</v>
      </c>
      <c r="H2640" s="1">
        <f>VLOOKUP(D2640, Spring!$A$1:$E$25, 3)</f>
        <v>270.57975656630401</v>
      </c>
      <c r="I2640" s="1">
        <f>VLOOKUP(D2640, Spring!$A$1:$E$25, 5)</f>
        <v>271.64527650221697</v>
      </c>
      <c r="J2640" s="1">
        <f t="shared" si="247"/>
        <v>295.1973536074097</v>
      </c>
      <c r="K2640" s="47">
        <f t="shared" si="248"/>
        <v>5.5225591380728805</v>
      </c>
      <c r="L2640" s="48">
        <f>Solar!K2657/1000*Variables!$B$3</f>
        <v>0</v>
      </c>
      <c r="M2640" s="1">
        <f>IF(E2640=1, VLOOKUP(D2640, Sheet1!$E$2:$G$26, 2), Sheet1!$G$3)</f>
        <v>0.18618000000000001</v>
      </c>
      <c r="N2640" s="1">
        <f>'Electricity Rates'!$J$3</f>
        <v>0.19270000000000001</v>
      </c>
      <c r="O2640" s="145">
        <f>L2640-K2640</f>
        <v>-5.5225591380728805</v>
      </c>
      <c r="P2640">
        <f t="shared" si="249"/>
        <v>1.0641971459066442</v>
      </c>
      <c r="Q2640">
        <f>IF(O2640&gt;0, IF(Q2639+O2640*Variables!$B$5&lt;Variables!$B$4, Q2639+O2640*Variables!$B$5, Variables!$B$4), IF(Q2639&gt;-O2640, Q2639+O2640/Variables!$B$5, 0))</f>
        <v>56.712933863784947</v>
      </c>
      <c r="R2640">
        <f>IF(O2640&gt;0, 0, IF(Q2639&gt;-O2640, 0, -O2640 - Q2639*Variables!$B$5))</f>
        <v>0</v>
      </c>
      <c r="S2640">
        <f t="shared" si="250"/>
        <v>0</v>
      </c>
      <c r="T2640">
        <f t="shared" si="251"/>
        <v>0</v>
      </c>
    </row>
    <row r="2641" spans="1:20" x14ac:dyDescent="0.3">
      <c r="A2641" s="3">
        <f t="shared" si="246"/>
        <v>43210</v>
      </c>
      <c r="B2641">
        <v>4</v>
      </c>
      <c r="C2641">
        <v>20</v>
      </c>
      <c r="D2641">
        <v>24</v>
      </c>
      <c r="E2641">
        <v>1</v>
      </c>
      <c r="F2641" s="1">
        <f>VLOOKUP(A2641,Weather!$A$1:$E$366, 5)</f>
        <v>0.512820512820513</v>
      </c>
      <c r="G2641" s="1">
        <f>VLOOKUP(D2641, Spring!$A$1:$E$25, 2)</f>
        <v>287.61061946902601</v>
      </c>
      <c r="H2641" s="1">
        <f>VLOOKUP(D2641, Spring!$A$1:$E$25, 3)</f>
        <v>251.20115310698301</v>
      </c>
      <c r="I2641" s="1">
        <f>VLOOKUP(D2641, Spring!$A$1:$E$25, 5)</f>
        <v>267.465363632795</v>
      </c>
      <c r="J2641" s="1">
        <f t="shared" si="247"/>
        <v>269.87267431828712</v>
      </c>
      <c r="K2641" s="47">
        <f t="shared" si="248"/>
        <v>5.0487844333954524</v>
      </c>
      <c r="L2641" s="48">
        <f>Solar!K2658/1000*Variables!$B$3</f>
        <v>0</v>
      </c>
      <c r="M2641" s="1">
        <f>IF(E2641=1, VLOOKUP(D2641, Sheet1!$E$2:$G$26, 2), Sheet1!$G$3)</f>
        <v>0.18618000000000001</v>
      </c>
      <c r="N2641" s="1">
        <f>'Electricity Rates'!$J$3</f>
        <v>0.19270000000000001</v>
      </c>
      <c r="O2641" s="145">
        <f>L2641-K2641</f>
        <v>-5.0487844333954524</v>
      </c>
      <c r="P2641">
        <f t="shared" si="249"/>
        <v>0.9729007603153037</v>
      </c>
      <c r="Q2641">
        <f>IF(O2641&gt;0, IF(Q2640+O2641*Variables!$B$5&lt;Variables!$B$4, Q2640+O2641*Variables!$B$5, Variables!$B$4), IF(Q2640&gt;-O2641, Q2640+O2641/Variables!$B$5, 0))</f>
        <v>51.341886594215318</v>
      </c>
      <c r="R2641">
        <f>IF(O2641&gt;0, 0, IF(Q2640&gt;-O2641, 0, -O2641 - Q2640*Variables!$B$5))</f>
        <v>0</v>
      </c>
      <c r="S2641">
        <f t="shared" si="250"/>
        <v>0</v>
      </c>
      <c r="T2641">
        <f t="shared" si="251"/>
        <v>0</v>
      </c>
    </row>
    <row r="2642" spans="1:20" x14ac:dyDescent="0.3">
      <c r="A2642" s="3">
        <f t="shared" si="246"/>
        <v>43211</v>
      </c>
      <c r="B2642">
        <v>4</v>
      </c>
      <c r="C2642">
        <v>21</v>
      </c>
      <c r="D2642">
        <v>1</v>
      </c>
      <c r="E2642">
        <v>0</v>
      </c>
      <c r="F2642" s="1">
        <f>VLOOKUP(A2642,Weather!$A$1:$E$366, 5)</f>
        <v>0.512820512820513</v>
      </c>
      <c r="G2642" s="1">
        <f>VLOOKUP(D2642, Spring!$A$1:$E$25, 2)</f>
        <v>284.91351697629602</v>
      </c>
      <c r="H2642" s="1">
        <f>VLOOKUP(D2642, Spring!$A$1:$E$25, 3)</f>
        <v>272.00797092955099</v>
      </c>
      <c r="I2642" s="1">
        <f>VLOOKUP(D2642, Spring!$A$1:$E$25, 5)</f>
        <v>272.01322657875102</v>
      </c>
      <c r="J2642" s="1">
        <f t="shared" si="247"/>
        <v>272.01322657875102</v>
      </c>
      <c r="K2642" s="47">
        <f t="shared" si="248"/>
        <v>5.0888299361822726</v>
      </c>
      <c r="L2642" s="48">
        <f>Solar!K2659/1000*Variables!$B$3</f>
        <v>0</v>
      </c>
      <c r="M2642" s="1">
        <f>IF(E2642=1, VLOOKUP(D2642, Sheet1!$E$2:$G$26, 2), Sheet1!$G$3)</f>
        <v>0.18618000000000001</v>
      </c>
      <c r="N2642" s="1">
        <f>'Electricity Rates'!$J$3</f>
        <v>0.19270000000000001</v>
      </c>
      <c r="O2642" s="145">
        <f>L2642-K2642</f>
        <v>-5.0888299361822726</v>
      </c>
      <c r="P2642">
        <f t="shared" si="249"/>
        <v>0.98061752870232399</v>
      </c>
      <c r="Q2642">
        <f>IF(O2642&gt;0, IF(Q2641+O2642*Variables!$B$5&lt;Variables!$B$4, Q2641+O2642*Variables!$B$5, Variables!$B$4), IF(Q2641&gt;-O2642, Q2641+O2642/Variables!$B$5, 0))</f>
        <v>45.928237725936306</v>
      </c>
      <c r="R2642">
        <f>IF(O2642&gt;0, 0, IF(Q2641&gt;-O2642, 0, -O2642 - Q2641*Variables!$B$5))</f>
        <v>0</v>
      </c>
      <c r="S2642">
        <f t="shared" si="250"/>
        <v>0</v>
      </c>
      <c r="T2642">
        <f t="shared" si="251"/>
        <v>0</v>
      </c>
    </row>
    <row r="2643" spans="1:20" x14ac:dyDescent="0.3">
      <c r="A2643" s="3">
        <f t="shared" si="246"/>
        <v>43211</v>
      </c>
      <c r="B2643">
        <v>4</v>
      </c>
      <c r="C2643">
        <v>21</v>
      </c>
      <c r="D2643">
        <v>2</v>
      </c>
      <c r="E2643">
        <v>0</v>
      </c>
      <c r="F2643" s="1">
        <f>VLOOKUP(A2643,Weather!$A$1:$E$366, 5)</f>
        <v>0.512820512820513</v>
      </c>
      <c r="G2643" s="1">
        <f>VLOOKUP(D2643, Spring!$A$1:$E$25, 2)</f>
        <v>283.47213324791699</v>
      </c>
      <c r="H2643" s="1">
        <f>VLOOKUP(D2643, Spring!$A$1:$E$25, 3)</f>
        <v>272.193568553901</v>
      </c>
      <c r="I2643" s="1">
        <f>VLOOKUP(D2643, Spring!$A$1:$E$25, 5)</f>
        <v>263.43263079398702</v>
      </c>
      <c r="J2643" s="1">
        <f t="shared" si="247"/>
        <v>263.43263079398702</v>
      </c>
      <c r="K2643" s="47">
        <f t="shared" si="248"/>
        <v>4.928303945409743</v>
      </c>
      <c r="L2643" s="48">
        <f>Solar!K2660/1000*Variables!$B$3</f>
        <v>0</v>
      </c>
      <c r="M2643" s="1">
        <f>IF(E2643=1, VLOOKUP(D2643, Sheet1!$E$2:$G$26, 2), Sheet1!$G$3)</f>
        <v>0.18618000000000001</v>
      </c>
      <c r="N2643" s="1">
        <f>'Electricity Rates'!$J$3</f>
        <v>0.19270000000000001</v>
      </c>
      <c r="O2643" s="145">
        <f>L2643-K2643</f>
        <v>-4.928303945409743</v>
      </c>
      <c r="P2643">
        <f t="shared" si="249"/>
        <v>0.94968417028045748</v>
      </c>
      <c r="Q2643">
        <f>IF(O2643&gt;0, IF(Q2642+O2643*Variables!$B$5&lt;Variables!$B$4, Q2642+O2643*Variables!$B$5, Variables!$B$4), IF(Q2642&gt;-O2643, Q2642+O2643/Variables!$B$5, 0))</f>
        <v>40.68536118826637</v>
      </c>
      <c r="R2643">
        <f>IF(O2643&gt;0, 0, IF(Q2642&gt;-O2643, 0, -O2643 - Q2642*Variables!$B$5))</f>
        <v>0</v>
      </c>
      <c r="S2643">
        <f t="shared" si="250"/>
        <v>0</v>
      </c>
      <c r="T2643">
        <f t="shared" si="251"/>
        <v>0</v>
      </c>
    </row>
    <row r="2644" spans="1:20" x14ac:dyDescent="0.3">
      <c r="A2644" s="3">
        <f t="shared" si="246"/>
        <v>43211</v>
      </c>
      <c r="B2644">
        <v>4</v>
      </c>
      <c r="C2644">
        <v>21</v>
      </c>
      <c r="D2644">
        <v>3</v>
      </c>
      <c r="E2644">
        <v>0</v>
      </c>
      <c r="F2644" s="1">
        <f>VLOOKUP(A2644,Weather!$A$1:$E$366, 5)</f>
        <v>0.512820512820513</v>
      </c>
      <c r="G2644" s="1">
        <f>VLOOKUP(D2644, Spring!$A$1:$E$25, 2)</f>
        <v>282.03074951953801</v>
      </c>
      <c r="H2644" s="1">
        <f>VLOOKUP(D2644, Spring!$A$1:$E$25, 3)</f>
        <v>263.612120501699</v>
      </c>
      <c r="I2644" s="1">
        <f>VLOOKUP(D2644, Spring!$A$1:$E$25, 5)</f>
        <v>268.00502374504498</v>
      </c>
      <c r="J2644" s="1">
        <f t="shared" si="247"/>
        <v>268.00502374504498</v>
      </c>
      <c r="K2644" s="47">
        <f t="shared" si="248"/>
        <v>5.0138443818877336</v>
      </c>
      <c r="L2644" s="48">
        <f>Solar!K2661/1000*Variables!$B$3</f>
        <v>0</v>
      </c>
      <c r="M2644" s="1">
        <f>IF(E2644=1, VLOOKUP(D2644, Sheet1!$E$2:$G$26, 2), Sheet1!$G$3)</f>
        <v>0.18618000000000001</v>
      </c>
      <c r="N2644" s="1">
        <f>'Electricity Rates'!$J$3</f>
        <v>0.19270000000000001</v>
      </c>
      <c r="O2644" s="145">
        <f>L2644-K2644</f>
        <v>-5.0138443818877336</v>
      </c>
      <c r="P2644">
        <f t="shared" si="249"/>
        <v>0.96616781238976635</v>
      </c>
      <c r="Q2644">
        <f>IF(O2644&gt;0, IF(Q2643+O2644*Variables!$B$5&lt;Variables!$B$4, Q2643+O2644*Variables!$B$5, Variables!$B$4), IF(Q2643&gt;-O2644, Q2643+O2644/Variables!$B$5, 0))</f>
        <v>35.351484186258141</v>
      </c>
      <c r="R2644">
        <f>IF(O2644&gt;0, 0, IF(Q2643&gt;-O2644, 0, -O2644 - Q2643*Variables!$B$5))</f>
        <v>0</v>
      </c>
      <c r="S2644">
        <f t="shared" si="250"/>
        <v>0</v>
      </c>
      <c r="T2644">
        <f t="shared" si="251"/>
        <v>0</v>
      </c>
    </row>
    <row r="2645" spans="1:20" x14ac:dyDescent="0.3">
      <c r="A2645" s="3">
        <f t="shared" si="246"/>
        <v>43211</v>
      </c>
      <c r="B2645">
        <v>4</v>
      </c>
      <c r="C2645">
        <v>21</v>
      </c>
      <c r="D2645">
        <v>4</v>
      </c>
      <c r="E2645">
        <v>0</v>
      </c>
      <c r="F2645" s="1">
        <f>VLOOKUP(A2645,Weather!$A$1:$E$366, 5)</f>
        <v>0.512820512820513</v>
      </c>
      <c r="G2645" s="1">
        <f>VLOOKUP(D2645, Spring!$A$1:$E$25, 2)</f>
        <v>287.61061946902601</v>
      </c>
      <c r="H2645" s="1">
        <f>VLOOKUP(D2645, Spring!$A$1:$E$25, 3)</f>
        <v>280.54932735425899</v>
      </c>
      <c r="I2645" s="1">
        <f>VLOOKUP(D2645, Spring!$A$1:$E$25, 5)</f>
        <v>263.81039287256101</v>
      </c>
      <c r="J2645" s="1">
        <f t="shared" si="247"/>
        <v>263.81039287256101</v>
      </c>
      <c r="K2645" s="47">
        <f t="shared" si="248"/>
        <v>4.93537112739343</v>
      </c>
      <c r="L2645" s="48">
        <f>Solar!K2662/1000*Variables!$B$3</f>
        <v>0</v>
      </c>
      <c r="M2645" s="1">
        <f>IF(E2645=1, VLOOKUP(D2645, Sheet1!$E$2:$G$26, 2), Sheet1!$G$3)</f>
        <v>0.18618000000000001</v>
      </c>
      <c r="N2645" s="1">
        <f>'Electricity Rates'!$J$3</f>
        <v>0.19270000000000001</v>
      </c>
      <c r="O2645" s="145">
        <f>L2645-K2645</f>
        <v>-4.93537112739343</v>
      </c>
      <c r="P2645">
        <f t="shared" si="249"/>
        <v>0.95104601624871399</v>
      </c>
      <c r="Q2645">
        <f>IF(O2645&gt;0, IF(Q2644+O2645*Variables!$B$5&lt;Variables!$B$4, Q2644+O2645*Variables!$B$5, Variables!$B$4), IF(Q2644&gt;-O2645, Q2644+O2645/Variables!$B$5, 0))</f>
        <v>30.10108936988215</v>
      </c>
      <c r="R2645">
        <f>IF(O2645&gt;0, 0, IF(Q2644&gt;-O2645, 0, -O2645 - Q2644*Variables!$B$5))</f>
        <v>0</v>
      </c>
      <c r="S2645">
        <f t="shared" si="250"/>
        <v>0</v>
      </c>
      <c r="T2645">
        <f t="shared" si="251"/>
        <v>0</v>
      </c>
    </row>
    <row r="2646" spans="1:20" x14ac:dyDescent="0.3">
      <c r="A2646" s="3">
        <f t="shared" si="246"/>
        <v>43211</v>
      </c>
      <c r="B2646">
        <v>4</v>
      </c>
      <c r="C2646">
        <v>21</v>
      </c>
      <c r="D2646">
        <v>5</v>
      </c>
      <c r="E2646">
        <v>0</v>
      </c>
      <c r="F2646" s="1">
        <f>VLOOKUP(A2646,Weather!$A$1:$E$366, 5)</f>
        <v>0.512820512820513</v>
      </c>
      <c r="G2646" s="1">
        <f>VLOOKUP(D2646, Spring!$A$1:$E$25, 2)</f>
        <v>318.58407079646003</v>
      </c>
      <c r="H2646" s="1">
        <f>VLOOKUP(D2646, Spring!$A$1:$E$25, 3)</f>
        <v>296.96508648302301</v>
      </c>
      <c r="I2646" s="1">
        <f>VLOOKUP(D2646, Spring!$A$1:$E$25, 5)</f>
        <v>263.982102908277</v>
      </c>
      <c r="J2646" s="1">
        <f t="shared" si="247"/>
        <v>263.982102908277</v>
      </c>
      <c r="K2646" s="47">
        <f t="shared" si="248"/>
        <v>4.9385834828405706</v>
      </c>
      <c r="L2646" s="48">
        <f>Solar!K2663/1000*Variables!$B$3</f>
        <v>0</v>
      </c>
      <c r="M2646" s="1">
        <f>IF(E2646=1, VLOOKUP(D2646, Sheet1!$E$2:$G$26, 2), Sheet1!$G$3)</f>
        <v>0.18618000000000001</v>
      </c>
      <c r="N2646" s="1">
        <f>'Electricity Rates'!$J$3</f>
        <v>0.19270000000000001</v>
      </c>
      <c r="O2646" s="145">
        <f>L2646-K2646</f>
        <v>-4.9385834828405706</v>
      </c>
      <c r="P2646">
        <f t="shared" si="249"/>
        <v>0.95166503714337802</v>
      </c>
      <c r="Q2646">
        <f>IF(O2646&gt;0, IF(Q2645+O2646*Variables!$B$5&lt;Variables!$B$4, Q2645+O2646*Variables!$B$5, Variables!$B$4), IF(Q2645&gt;-O2646, Q2645+O2646/Variables!$B$5, 0))</f>
        <v>24.847277154094307</v>
      </c>
      <c r="R2646">
        <f>IF(O2646&gt;0, 0, IF(Q2645&gt;-O2646, 0, -O2646 - Q2645*Variables!$B$5))</f>
        <v>0</v>
      </c>
      <c r="S2646">
        <f t="shared" si="250"/>
        <v>0</v>
      </c>
      <c r="T2646">
        <f t="shared" si="251"/>
        <v>0</v>
      </c>
    </row>
    <row r="2647" spans="1:20" x14ac:dyDescent="0.3">
      <c r="A2647" s="3">
        <f t="shared" si="246"/>
        <v>43211</v>
      </c>
      <c r="B2647">
        <v>4</v>
      </c>
      <c r="C2647">
        <v>21</v>
      </c>
      <c r="D2647">
        <v>6</v>
      </c>
      <c r="E2647">
        <v>0</v>
      </c>
      <c r="F2647" s="1">
        <f>VLOOKUP(A2647,Weather!$A$1:$E$366, 5)</f>
        <v>0.512820512820513</v>
      </c>
      <c r="G2647" s="1">
        <f>VLOOKUP(D2647, Spring!$A$1:$E$25, 2)</f>
        <v>389.38053097345102</v>
      </c>
      <c r="H2647" s="1">
        <f>VLOOKUP(D2647, Spring!$A$1:$E$25, 3)</f>
        <v>340.20659833439998</v>
      </c>
      <c r="I2647" s="1">
        <f>VLOOKUP(D2647, Spring!$A$1:$E$25, 5)</f>
        <v>264.16853094705402</v>
      </c>
      <c r="J2647" s="1">
        <f t="shared" si="247"/>
        <v>264.16853094705402</v>
      </c>
      <c r="K2647" s="47">
        <f t="shared" si="248"/>
        <v>4.9420711830403166</v>
      </c>
      <c r="L2647" s="48">
        <f>Solar!K2664/1000*Variables!$B$3</f>
        <v>0.14165</v>
      </c>
      <c r="M2647" s="1">
        <f>IF(E2647=1, VLOOKUP(D2647, Sheet1!$E$2:$G$26, 2), Sheet1!$G$3)</f>
        <v>0.18618000000000001</v>
      </c>
      <c r="N2647" s="1">
        <f>'Electricity Rates'!$J$3</f>
        <v>0.19270000000000001</v>
      </c>
      <c r="O2647" s="145">
        <f>L2647-K2647</f>
        <v>-4.8004211830403163</v>
      </c>
      <c r="P2647">
        <f t="shared" si="249"/>
        <v>0.95233711697186907</v>
      </c>
      <c r="Q2647">
        <f>IF(O2647&gt;0, IF(Q2646+O2647*Variables!$B$5&lt;Variables!$B$4, Q2646+O2647*Variables!$B$5, Variables!$B$4), IF(Q2646&gt;-O2647, Q2646+O2647/Variables!$B$5, 0))</f>
        <v>19.740446108306735</v>
      </c>
      <c r="R2647">
        <f>IF(O2647&gt;0, 0, IF(Q2646&gt;-O2647, 0, -O2647 - Q2646*Variables!$B$5))</f>
        <v>0</v>
      </c>
      <c r="S2647">
        <f t="shared" si="250"/>
        <v>0</v>
      </c>
      <c r="T2647">
        <f t="shared" si="251"/>
        <v>0</v>
      </c>
    </row>
    <row r="2648" spans="1:20" x14ac:dyDescent="0.3">
      <c r="A2648" s="3">
        <f t="shared" si="246"/>
        <v>43211</v>
      </c>
      <c r="B2648">
        <v>4</v>
      </c>
      <c r="C2648">
        <v>21</v>
      </c>
      <c r="D2648">
        <v>7</v>
      </c>
      <c r="E2648">
        <v>0</v>
      </c>
      <c r="F2648" s="1">
        <f>VLOOKUP(A2648,Weather!$A$1:$E$366, 5)</f>
        <v>0.512820512820513</v>
      </c>
      <c r="G2648" s="1">
        <f>VLOOKUP(D2648, Spring!$A$1:$E$25, 2)</f>
        <v>623.89380530973403</v>
      </c>
      <c r="H2648" s="1">
        <f>VLOOKUP(D2648, Spring!$A$1:$E$25, 3)</f>
        <v>374.47950032030701</v>
      </c>
      <c r="I2648" s="1">
        <f>VLOOKUP(D2648, Spring!$A$1:$E$25, 5)</f>
        <v>251.18725224694799</v>
      </c>
      <c r="J2648" s="1">
        <f t="shared" si="247"/>
        <v>251.18725224694799</v>
      </c>
      <c r="K2648" s="47">
        <f t="shared" si="248"/>
        <v>4.699217111236937</v>
      </c>
      <c r="L2648" s="48">
        <f>Solar!K2665/1000*Variables!$B$3</f>
        <v>3.3161499999999995</v>
      </c>
      <c r="M2648" s="1">
        <f>IF(E2648=1, VLOOKUP(D2648, Sheet1!$E$2:$G$26, 2), Sheet1!$G$3)</f>
        <v>0.18618000000000001</v>
      </c>
      <c r="N2648" s="1">
        <f>'Electricity Rates'!$J$3</f>
        <v>0.19270000000000001</v>
      </c>
      <c r="O2648" s="145">
        <f>L2648-K2648</f>
        <v>-1.3830671112369375</v>
      </c>
      <c r="P2648">
        <f t="shared" si="249"/>
        <v>0.90553913733535785</v>
      </c>
      <c r="Q2648">
        <f>IF(O2648&gt;0, IF(Q2647+O2648*Variables!$B$5&lt;Variables!$B$4, Q2647+O2648*Variables!$B$5, Variables!$B$4), IF(Q2647&gt;-O2648, Q2647+O2648/Variables!$B$5, 0))</f>
        <v>18.269098117629142</v>
      </c>
      <c r="R2648">
        <f>IF(O2648&gt;0, 0, IF(Q2647&gt;-O2648, 0, -O2648 - Q2647*Variables!$B$5))</f>
        <v>0</v>
      </c>
      <c r="S2648">
        <f t="shared" si="250"/>
        <v>0</v>
      </c>
      <c r="T2648">
        <f t="shared" si="251"/>
        <v>0</v>
      </c>
    </row>
    <row r="2649" spans="1:20" x14ac:dyDescent="0.3">
      <c r="A2649" s="3">
        <f t="shared" si="246"/>
        <v>43211</v>
      </c>
      <c r="B2649">
        <v>4</v>
      </c>
      <c r="C2649">
        <v>21</v>
      </c>
      <c r="D2649">
        <v>8</v>
      </c>
      <c r="E2649">
        <v>0</v>
      </c>
      <c r="F2649" s="1">
        <f>VLOOKUP(A2649,Weather!$A$1:$E$366, 5)</f>
        <v>0.512820512820513</v>
      </c>
      <c r="G2649" s="1">
        <f>VLOOKUP(D2649, Spring!$A$1:$E$25, 2)</f>
        <v>871.68141592920301</v>
      </c>
      <c r="H2649" s="1">
        <f>VLOOKUP(D2649, Spring!$A$1:$E$25, 3)</f>
        <v>578.35522101217202</v>
      </c>
      <c r="I2649" s="1">
        <f>VLOOKUP(D2649, Spring!$A$1:$E$25, 5)</f>
        <v>268.91753993484798</v>
      </c>
      <c r="J2649" s="1">
        <f t="shared" si="247"/>
        <v>268.91753993484798</v>
      </c>
      <c r="K2649" s="47">
        <f t="shared" si="248"/>
        <v>5.030915756549641</v>
      </c>
      <c r="L2649" s="48">
        <f>Solar!K2666/1000*Variables!$B$3</f>
        <v>12.2782</v>
      </c>
      <c r="M2649" s="1">
        <f>IF(E2649=1, VLOOKUP(D2649, Sheet1!$E$2:$G$26, 2), Sheet1!$G$3)</f>
        <v>0.18618000000000001</v>
      </c>
      <c r="N2649" s="1">
        <f>'Electricity Rates'!$J$3</f>
        <v>0.19270000000000001</v>
      </c>
      <c r="O2649" s="145">
        <f>L2649-K2649</f>
        <v>7.247284243450359</v>
      </c>
      <c r="P2649">
        <f t="shared" si="249"/>
        <v>0.96945746628711582</v>
      </c>
      <c r="Q2649">
        <f>IF(O2649&gt;0, IF(Q2648+O2649*Variables!$B$5&lt;Variables!$B$4, Q2648+O2649*Variables!$B$5, Variables!$B$4), IF(Q2648&gt;-O2649, Q2648+O2649/Variables!$B$5, 0))</f>
        <v>25.081545306472478</v>
      </c>
      <c r="R2649">
        <f>IF(O2649&gt;0, 0, IF(Q2648&gt;-O2649, 0, -O2649 - Q2648*Variables!$B$5))</f>
        <v>0</v>
      </c>
      <c r="S2649">
        <f t="shared" si="250"/>
        <v>0</v>
      </c>
      <c r="T2649">
        <f t="shared" si="251"/>
        <v>0</v>
      </c>
    </row>
    <row r="2650" spans="1:20" x14ac:dyDescent="0.3">
      <c r="A2650" s="3">
        <f t="shared" si="246"/>
        <v>43211</v>
      </c>
      <c r="B2650">
        <v>4</v>
      </c>
      <c r="C2650">
        <v>21</v>
      </c>
      <c r="D2650">
        <v>9</v>
      </c>
      <c r="E2650">
        <v>0</v>
      </c>
      <c r="F2650" s="1">
        <f>VLOOKUP(A2650,Weather!$A$1:$E$366, 5)</f>
        <v>0.512820512820513</v>
      </c>
      <c r="G2650" s="1">
        <f>VLOOKUP(D2650, Spring!$A$1:$E$25, 2)</f>
        <v>1137.1681415929199</v>
      </c>
      <c r="H2650" s="1">
        <f>VLOOKUP(D2650, Spring!$A$1:$E$25, 3)</f>
        <v>786.77530429212004</v>
      </c>
      <c r="I2650" s="1">
        <f>VLOOKUP(D2650, Spring!$A$1:$E$25, 5)</f>
        <v>317.33977000667198</v>
      </c>
      <c r="J2650" s="1">
        <f t="shared" si="247"/>
        <v>317.33977000667198</v>
      </c>
      <c r="K2650" s="47">
        <f t="shared" si="248"/>
        <v>5.9367999926416095</v>
      </c>
      <c r="L2650" s="48">
        <f>Solar!K2667/1000*Variables!$B$3</f>
        <v>21.080099999999998</v>
      </c>
      <c r="M2650" s="1">
        <f>IF(E2650=1, VLOOKUP(D2650, Sheet1!$E$2:$G$26, 2), Sheet1!$G$3)</f>
        <v>0.18618000000000001</v>
      </c>
      <c r="N2650" s="1">
        <f>'Electricity Rates'!$J$3</f>
        <v>0.19270000000000001</v>
      </c>
      <c r="O2650" s="145">
        <f>L2650-K2650</f>
        <v>15.143300007358388</v>
      </c>
      <c r="P2650">
        <f t="shared" si="249"/>
        <v>1.1440213585820382</v>
      </c>
      <c r="Q2650">
        <f>IF(O2650&gt;0, IF(Q2649+O2650*Variables!$B$5&lt;Variables!$B$4, Q2649+O2650*Variables!$B$5, Variables!$B$4), IF(Q2649&gt;-O2650, Q2649+O2650/Variables!$B$5, 0))</f>
        <v>39.316247313389361</v>
      </c>
      <c r="R2650">
        <f>IF(O2650&gt;0, 0, IF(Q2649&gt;-O2650, 0, -O2650 - Q2649*Variables!$B$5))</f>
        <v>0</v>
      </c>
      <c r="S2650">
        <f t="shared" si="250"/>
        <v>0</v>
      </c>
      <c r="T2650">
        <f t="shared" si="251"/>
        <v>0</v>
      </c>
    </row>
    <row r="2651" spans="1:20" x14ac:dyDescent="0.3">
      <c r="A2651" s="3">
        <f t="shared" si="246"/>
        <v>43211</v>
      </c>
      <c r="B2651">
        <v>4</v>
      </c>
      <c r="C2651">
        <v>21</v>
      </c>
      <c r="D2651">
        <v>10</v>
      </c>
      <c r="E2651">
        <v>0</v>
      </c>
      <c r="F2651" s="1">
        <f>VLOOKUP(A2651,Weather!$A$1:$E$366, 5)</f>
        <v>0.512820512820513</v>
      </c>
      <c r="G2651" s="1">
        <f>VLOOKUP(D2651, Spring!$A$1:$E$25, 2)</f>
        <v>1207.9646017699099</v>
      </c>
      <c r="H2651" s="1">
        <f>VLOOKUP(D2651, Spring!$A$1:$E$25, 3)</f>
        <v>923.64670083279998</v>
      </c>
      <c r="I2651" s="1">
        <f>VLOOKUP(D2651, Spring!$A$1:$E$25, 5)</f>
        <v>339.44621060481097</v>
      </c>
      <c r="J2651" s="1">
        <f t="shared" si="247"/>
        <v>339.44621060481097</v>
      </c>
      <c r="K2651" s="47">
        <f t="shared" si="248"/>
        <v>6.3503678110641308</v>
      </c>
      <c r="L2651" s="48">
        <f>Solar!K2668/1000*Variables!$B$3</f>
        <v>31.561500000000002</v>
      </c>
      <c r="M2651" s="1">
        <f>IF(E2651=1, VLOOKUP(D2651, Sheet1!$E$2:$G$26, 2), Sheet1!$G$3)</f>
        <v>0.18618000000000001</v>
      </c>
      <c r="N2651" s="1">
        <f>'Electricity Rates'!$J$3</f>
        <v>0.19270000000000001</v>
      </c>
      <c r="O2651" s="145">
        <f>L2651-K2651</f>
        <v>25.211132188935871</v>
      </c>
      <c r="P2651">
        <f t="shared" si="249"/>
        <v>1.223715877192058</v>
      </c>
      <c r="Q2651">
        <f>IF(O2651&gt;0, IF(Q2650+O2651*Variables!$B$5&lt;Variables!$B$4, Q2650+O2651*Variables!$B$5, Variables!$B$4), IF(Q2650&gt;-O2651, Q2650+O2651/Variables!$B$5, 0))</f>
        <v>63.014711570989078</v>
      </c>
      <c r="R2651">
        <f>IF(O2651&gt;0, 0, IF(Q2650&gt;-O2651, 0, -O2651 - Q2650*Variables!$B$5))</f>
        <v>0</v>
      </c>
      <c r="S2651">
        <f t="shared" si="250"/>
        <v>0</v>
      </c>
      <c r="T2651">
        <f t="shared" si="251"/>
        <v>0</v>
      </c>
    </row>
    <row r="2652" spans="1:20" x14ac:dyDescent="0.3">
      <c r="A2652" s="3">
        <f t="shared" si="246"/>
        <v>43211</v>
      </c>
      <c r="B2652">
        <v>4</v>
      </c>
      <c r="C2652">
        <v>21</v>
      </c>
      <c r="D2652">
        <v>11</v>
      </c>
      <c r="E2652">
        <v>0</v>
      </c>
      <c r="F2652" s="1">
        <f>VLOOKUP(A2652,Weather!$A$1:$E$366, 5)</f>
        <v>0.512820512820513</v>
      </c>
      <c r="G2652" s="1">
        <f>VLOOKUP(D2652, Spring!$A$1:$E$25, 2)</f>
        <v>1274.3362831858401</v>
      </c>
      <c r="H2652" s="1">
        <f>VLOOKUP(D2652, Spring!$A$1:$E$25, 3)</f>
        <v>962.46396540679098</v>
      </c>
      <c r="I2652" s="1">
        <f>VLOOKUP(D2652, Spring!$A$1:$E$25, 5)</f>
        <v>352.80034538247099</v>
      </c>
      <c r="J2652" s="1">
        <f t="shared" si="247"/>
        <v>352.80034538247099</v>
      </c>
      <c r="K2652" s="47">
        <f t="shared" si="248"/>
        <v>6.6001972832670006</v>
      </c>
      <c r="L2652" s="48">
        <f>Solar!K2669/1000*Variables!$B$3</f>
        <v>37.6768</v>
      </c>
      <c r="M2652" s="1">
        <f>IF(E2652=1, VLOOKUP(D2652, Sheet1!$E$2:$G$26, 2), Sheet1!$G$3)</f>
        <v>0.18618000000000001</v>
      </c>
      <c r="N2652" s="1">
        <f>'Electricity Rates'!$J$3</f>
        <v>0.19270000000000001</v>
      </c>
      <c r="O2652" s="145">
        <f>L2652-K2652</f>
        <v>31.076602716732999</v>
      </c>
      <c r="P2652">
        <f t="shared" si="249"/>
        <v>1.2718580164855511</v>
      </c>
      <c r="Q2652">
        <f>IF(O2652&gt;0, IF(Q2651+O2652*Variables!$B$5&lt;Variables!$B$4, Q2651+O2652*Variables!$B$5, Variables!$B$4), IF(Q2651&gt;-O2652, Q2651+O2652/Variables!$B$5, 0))</f>
        <v>92.226718124718104</v>
      </c>
      <c r="R2652">
        <f>IF(O2652&gt;0, 0, IF(Q2651&gt;-O2652, 0, -O2652 - Q2651*Variables!$B$5))</f>
        <v>0</v>
      </c>
      <c r="S2652">
        <f t="shared" si="250"/>
        <v>0</v>
      </c>
      <c r="T2652">
        <f t="shared" si="251"/>
        <v>0</v>
      </c>
    </row>
    <row r="2653" spans="1:20" x14ac:dyDescent="0.3">
      <c r="A2653" s="3">
        <f t="shared" si="246"/>
        <v>43211</v>
      </c>
      <c r="B2653">
        <v>4</v>
      </c>
      <c r="C2653">
        <v>21</v>
      </c>
      <c r="D2653">
        <v>12</v>
      </c>
      <c r="E2653">
        <v>0</v>
      </c>
      <c r="F2653" s="1">
        <f>VLOOKUP(A2653,Weather!$A$1:$E$366, 5)</f>
        <v>0.512820512820513</v>
      </c>
      <c r="G2653" s="1">
        <f>VLOOKUP(D2653, Spring!$A$1:$E$25, 2)</f>
        <v>1314.1592920353901</v>
      </c>
      <c r="H2653" s="1">
        <f>VLOOKUP(D2653, Spring!$A$1:$E$25, 3)</f>
        <v>983.10377962844302</v>
      </c>
      <c r="I2653" s="1">
        <f>VLOOKUP(D2653, Spring!$A$1:$E$25, 5)</f>
        <v>344.20503159464602</v>
      </c>
      <c r="J2653" s="1">
        <f t="shared" si="247"/>
        <v>344.20503159464602</v>
      </c>
      <c r="K2653" s="47">
        <f t="shared" si="248"/>
        <v>6.4393959477418665</v>
      </c>
      <c r="L2653" s="48">
        <f>Solar!K2670/1000*Variables!$B$3</f>
        <v>41.208550000000002</v>
      </c>
      <c r="M2653" s="1">
        <f>IF(E2653=1, VLOOKUP(D2653, Sheet1!$E$2:$G$26, 2), Sheet1!$G$3)</f>
        <v>0.18618000000000001</v>
      </c>
      <c r="N2653" s="1">
        <f>'Electricity Rates'!$J$3</f>
        <v>0.19270000000000001</v>
      </c>
      <c r="O2653" s="145">
        <f>L2653-K2653</f>
        <v>34.769154052258138</v>
      </c>
      <c r="P2653">
        <f t="shared" si="249"/>
        <v>1.2408715991298578</v>
      </c>
      <c r="Q2653">
        <f>IF(O2653&gt;0, IF(Q2652+O2653*Variables!$B$5&lt;Variables!$B$4, Q2652+O2653*Variables!$B$5, Variables!$B$4), IF(Q2652&gt;-O2653, Q2652+O2653/Variables!$B$5, 0))</f>
        <v>100</v>
      </c>
      <c r="R2653">
        <f>IF(O2653&gt;0, 0, IF(Q2652&gt;-O2653, 0, -O2653 - Q2652*Variables!$B$5))</f>
        <v>0</v>
      </c>
      <c r="S2653">
        <f t="shared" si="250"/>
        <v>0</v>
      </c>
      <c r="T2653">
        <f t="shared" si="251"/>
        <v>0</v>
      </c>
    </row>
    <row r="2654" spans="1:20" x14ac:dyDescent="0.3">
      <c r="A2654" s="3">
        <f t="shared" si="246"/>
        <v>43211</v>
      </c>
      <c r="B2654">
        <v>4</v>
      </c>
      <c r="C2654">
        <v>21</v>
      </c>
      <c r="D2654">
        <v>13</v>
      </c>
      <c r="E2654">
        <v>0</v>
      </c>
      <c r="F2654" s="1">
        <f>VLOOKUP(A2654,Weather!$A$1:$E$366, 5)</f>
        <v>0.512820512820513</v>
      </c>
      <c r="G2654" s="1">
        <f>VLOOKUP(D2654, Spring!$A$1:$E$25, 2)</f>
        <v>1362.8318584070701</v>
      </c>
      <c r="H2654" s="1">
        <f>VLOOKUP(D2654, Spring!$A$1:$E$25, 3)</f>
        <v>999.59961563100603</v>
      </c>
      <c r="I2654" s="1">
        <f>VLOOKUP(D2654, Spring!$A$1:$E$25, 5)</f>
        <v>326.84269398328001</v>
      </c>
      <c r="J2654" s="1">
        <f t="shared" si="247"/>
        <v>326.84269398328001</v>
      </c>
      <c r="K2654" s="47">
        <f t="shared" si="248"/>
        <v>6.1145809212444586</v>
      </c>
      <c r="L2654" s="48">
        <f>Solar!K2671/1000*Variables!$B$3</f>
        <v>41.542850000000001</v>
      </c>
      <c r="M2654" s="1">
        <f>IF(E2654=1, VLOOKUP(D2654, Sheet1!$E$2:$G$26, 2), Sheet1!$G$3)</f>
        <v>0.18618000000000001</v>
      </c>
      <c r="N2654" s="1">
        <f>'Electricity Rates'!$J$3</f>
        <v>0.19270000000000001</v>
      </c>
      <c r="O2654" s="145">
        <f>L2654-K2654</f>
        <v>35.428269078755541</v>
      </c>
      <c r="P2654">
        <f t="shared" si="249"/>
        <v>1.1782797435238073</v>
      </c>
      <c r="Q2654">
        <f>IF(O2654&gt;0, IF(Q2653+O2654*Variables!$B$5&lt;Variables!$B$4, Q2653+O2654*Variables!$B$5, Variables!$B$4), IF(Q2653&gt;-O2654, Q2653+O2654/Variables!$B$5, 0))</f>
        <v>100</v>
      </c>
      <c r="R2654">
        <f>IF(O2654&gt;0, 0, IF(Q2653&gt;-O2654, 0, -O2654 - Q2653*Variables!$B$5))</f>
        <v>0</v>
      </c>
      <c r="S2654">
        <f t="shared" si="250"/>
        <v>0</v>
      </c>
      <c r="T2654">
        <f t="shared" si="251"/>
        <v>0</v>
      </c>
    </row>
    <row r="2655" spans="1:20" x14ac:dyDescent="0.3">
      <c r="A2655" s="3">
        <f t="shared" si="246"/>
        <v>43211</v>
      </c>
      <c r="B2655">
        <v>4</v>
      </c>
      <c r="C2655">
        <v>21</v>
      </c>
      <c r="D2655">
        <v>14</v>
      </c>
      <c r="E2655">
        <v>0</v>
      </c>
      <c r="F2655" s="1">
        <f>VLOOKUP(A2655,Weather!$A$1:$E$366, 5)</f>
        <v>0.512820512820513</v>
      </c>
      <c r="G2655" s="1">
        <f>VLOOKUP(D2655, Spring!$A$1:$E$25, 2)</f>
        <v>1402.65486725663</v>
      </c>
      <c r="H2655" s="1">
        <f>VLOOKUP(D2655, Spring!$A$1:$E$25, 3)</f>
        <v>1011.55108904548</v>
      </c>
      <c r="I2655" s="1">
        <f>VLOOKUP(D2655, Spring!$A$1:$E$25, 5)</f>
        <v>309.49016837395499</v>
      </c>
      <c r="J2655" s="1">
        <f t="shared" si="247"/>
        <v>309.49016837395499</v>
      </c>
      <c r="K2655" s="47">
        <f t="shared" si="248"/>
        <v>5.7899494579154585</v>
      </c>
      <c r="L2655" s="48">
        <f>Solar!K2672/1000*Variables!$B$3</f>
        <v>39.160849999999996</v>
      </c>
      <c r="M2655" s="1">
        <f>IF(E2655=1, VLOOKUP(D2655, Sheet1!$E$2:$G$26, 2), Sheet1!$G$3)</f>
        <v>0.18618000000000001</v>
      </c>
      <c r="N2655" s="1">
        <f>'Electricity Rates'!$J$3</f>
        <v>0.19270000000000001</v>
      </c>
      <c r="O2655" s="145">
        <f>L2655-K2655</f>
        <v>33.370900542084541</v>
      </c>
      <c r="P2655">
        <f t="shared" si="249"/>
        <v>1.1157232605403089</v>
      </c>
      <c r="Q2655">
        <f>IF(O2655&gt;0, IF(Q2654+O2655*Variables!$B$5&lt;Variables!$B$4, Q2654+O2655*Variables!$B$5, Variables!$B$4), IF(Q2654&gt;-O2655, Q2654+O2655/Variables!$B$5, 0))</f>
        <v>100</v>
      </c>
      <c r="R2655">
        <f>IF(O2655&gt;0, 0, IF(Q2654&gt;-O2655, 0, -O2655 - Q2654*Variables!$B$5))</f>
        <v>0</v>
      </c>
      <c r="S2655">
        <f t="shared" si="250"/>
        <v>0</v>
      </c>
      <c r="T2655">
        <f t="shared" si="251"/>
        <v>0</v>
      </c>
    </row>
    <row r="2656" spans="1:20" x14ac:dyDescent="0.3">
      <c r="A2656" s="3">
        <f t="shared" si="246"/>
        <v>43211</v>
      </c>
      <c r="B2656">
        <v>4</v>
      </c>
      <c r="C2656">
        <v>21</v>
      </c>
      <c r="D2656">
        <v>15</v>
      </c>
      <c r="E2656">
        <v>0</v>
      </c>
      <c r="F2656" s="1">
        <f>VLOOKUP(A2656,Weather!$A$1:$E$366, 5)</f>
        <v>0.512820512820513</v>
      </c>
      <c r="G2656" s="1">
        <f>VLOOKUP(D2656, Spring!$A$1:$E$25, 2)</f>
        <v>1371.6814159292001</v>
      </c>
      <c r="H2656" s="1">
        <f>VLOOKUP(D2656, Spring!$A$1:$E$25, 3)</f>
        <v>1005.48526585522</v>
      </c>
      <c r="I2656" s="1">
        <f>VLOOKUP(D2656, Spring!$A$1:$E$25, 5)</f>
        <v>300.89485458612899</v>
      </c>
      <c r="J2656" s="1">
        <f t="shared" si="247"/>
        <v>300.89485458612899</v>
      </c>
      <c r="K2656" s="47">
        <f t="shared" si="248"/>
        <v>5.6291481223903048</v>
      </c>
      <c r="L2656" s="48">
        <f>Solar!K2673/1000*Variables!$B$3</f>
        <v>34.320100000000004</v>
      </c>
      <c r="M2656" s="1">
        <f>IF(E2656=1, VLOOKUP(D2656, Sheet1!$E$2:$G$26, 2), Sheet1!$G$3)</f>
        <v>0.18618000000000001</v>
      </c>
      <c r="N2656" s="1">
        <f>'Electricity Rates'!$J$3</f>
        <v>0.19270000000000001</v>
      </c>
      <c r="O2656" s="145">
        <f>L2656-K2656</f>
        <v>28.690951877609699</v>
      </c>
      <c r="P2656">
        <f t="shared" si="249"/>
        <v>1.0847368431846118</v>
      </c>
      <c r="Q2656">
        <f>IF(O2656&gt;0, IF(Q2655+O2656*Variables!$B$5&lt;Variables!$B$4, Q2655+O2656*Variables!$B$5, Variables!$B$4), IF(Q2655&gt;-O2656, Q2655+O2656/Variables!$B$5, 0))</f>
        <v>100</v>
      </c>
      <c r="R2656">
        <f>IF(O2656&gt;0, 0, IF(Q2655&gt;-O2656, 0, -O2656 - Q2655*Variables!$B$5))</f>
        <v>0</v>
      </c>
      <c r="S2656">
        <f t="shared" si="250"/>
        <v>0</v>
      </c>
      <c r="T2656">
        <f t="shared" si="251"/>
        <v>0</v>
      </c>
    </row>
    <row r="2657" spans="1:20" x14ac:dyDescent="0.3">
      <c r="A2657" s="3">
        <f t="shared" si="246"/>
        <v>43211</v>
      </c>
      <c r="B2657">
        <v>4</v>
      </c>
      <c r="C2657">
        <v>21</v>
      </c>
      <c r="D2657">
        <v>16</v>
      </c>
      <c r="E2657">
        <v>0</v>
      </c>
      <c r="F2657" s="1">
        <f>VLOOKUP(A2657,Weather!$A$1:$E$366, 5)</f>
        <v>0.512820512820513</v>
      </c>
      <c r="G2657" s="1">
        <f>VLOOKUP(D2657, Spring!$A$1:$E$25, 2)</f>
        <v>1283.1858407079601</v>
      </c>
      <c r="H2657" s="1">
        <f>VLOOKUP(D2657, Spring!$A$1:$E$25, 3)</f>
        <v>954.93673926969905</v>
      </c>
      <c r="I2657" s="1">
        <f>VLOOKUP(D2657, Spring!$A$1:$E$25, 5)</f>
        <v>270.36971623690101</v>
      </c>
      <c r="J2657" s="1">
        <f t="shared" si="247"/>
        <v>270.36971623690101</v>
      </c>
      <c r="K2657" s="47">
        <f t="shared" si="248"/>
        <v>5.0580831054739868</v>
      </c>
      <c r="L2657" s="48">
        <f>Solar!K2674/1000*Variables!$B$3</f>
        <v>26.119400000000002</v>
      </c>
      <c r="M2657" s="1">
        <f>IF(E2657=1, VLOOKUP(D2657, Sheet1!$E$2:$G$26, 2), Sheet1!$G$3)</f>
        <v>0.18618000000000001</v>
      </c>
      <c r="N2657" s="1">
        <f>'Electricity Rates'!$J$3</f>
        <v>0.19270000000000001</v>
      </c>
      <c r="O2657" s="145">
        <f>L2657-K2657</f>
        <v>21.061316894526016</v>
      </c>
      <c r="P2657">
        <f t="shared" si="249"/>
        <v>0.97469261442483734</v>
      </c>
      <c r="Q2657">
        <f>IF(O2657&gt;0, IF(Q2656+O2657*Variables!$B$5&lt;Variables!$B$4, Q2656+O2657*Variables!$B$5, Variables!$B$4), IF(Q2656&gt;-O2657, Q2656+O2657/Variables!$B$5, 0))</f>
        <v>100</v>
      </c>
      <c r="R2657">
        <f>IF(O2657&gt;0, 0, IF(Q2656&gt;-O2657, 0, -O2657 - Q2656*Variables!$B$5))</f>
        <v>0</v>
      </c>
      <c r="S2657">
        <f t="shared" si="250"/>
        <v>0</v>
      </c>
      <c r="T2657">
        <f t="shared" si="251"/>
        <v>0</v>
      </c>
    </row>
    <row r="2658" spans="1:20" x14ac:dyDescent="0.3">
      <c r="A2658" s="3">
        <f t="shared" si="246"/>
        <v>43211</v>
      </c>
      <c r="B2658">
        <v>4</v>
      </c>
      <c r="C2658">
        <v>21</v>
      </c>
      <c r="D2658">
        <v>17</v>
      </c>
      <c r="E2658">
        <v>0</v>
      </c>
      <c r="F2658" s="1">
        <f>VLOOKUP(A2658,Weather!$A$1:$E$366, 5)</f>
        <v>0.512820512820513</v>
      </c>
      <c r="G2658" s="1">
        <f>VLOOKUP(D2658, Spring!$A$1:$E$25, 2)</f>
        <v>973.45132743362797</v>
      </c>
      <c r="H2658" s="1">
        <f>VLOOKUP(D2658, Spring!$A$1:$E$25, 3)</f>
        <v>850.97693786034597</v>
      </c>
      <c r="I2658" s="1">
        <f>VLOOKUP(D2658, Spring!$A$1:$E$25, 5)</f>
        <v>257.39334353781499</v>
      </c>
      <c r="J2658" s="1">
        <f t="shared" si="247"/>
        <v>257.39334353781499</v>
      </c>
      <c r="K2658" s="47">
        <f t="shared" si="248"/>
        <v>4.815320815254803</v>
      </c>
      <c r="L2658" s="48">
        <f>Solar!K2675/1000*Variables!$B$3</f>
        <v>16.023400000000002</v>
      </c>
      <c r="M2658" s="1">
        <f>IF(E2658=1, VLOOKUP(D2658, Sheet1!$E$2:$G$26, 2), Sheet1!$G$3)</f>
        <v>0.18618000000000001</v>
      </c>
      <c r="N2658" s="1">
        <f>'Electricity Rates'!$J$3</f>
        <v>0.19270000000000001</v>
      </c>
      <c r="O2658" s="145">
        <f>L2658-K2658</f>
        <v>11.208079184745198</v>
      </c>
      <c r="P2658">
        <f t="shared" si="249"/>
        <v>0.92791232109960065</v>
      </c>
      <c r="Q2658">
        <f>IF(O2658&gt;0, IF(Q2657+O2658*Variables!$B$5&lt;Variables!$B$4, Q2657+O2658*Variables!$B$5, Variables!$B$4), IF(Q2657&gt;-O2658, Q2657+O2658/Variables!$B$5, 0))</f>
        <v>100</v>
      </c>
      <c r="R2658">
        <f>IF(O2658&gt;0, 0, IF(Q2657&gt;-O2658, 0, -O2658 - Q2657*Variables!$B$5))</f>
        <v>0</v>
      </c>
      <c r="S2658">
        <f t="shared" si="250"/>
        <v>0</v>
      </c>
      <c r="T2658">
        <f t="shared" si="251"/>
        <v>0</v>
      </c>
    </row>
    <row r="2659" spans="1:20" x14ac:dyDescent="0.3">
      <c r="A2659" s="3">
        <f t="shared" si="246"/>
        <v>43211</v>
      </c>
      <c r="B2659">
        <v>4</v>
      </c>
      <c r="C2659">
        <v>21</v>
      </c>
      <c r="D2659">
        <v>18</v>
      </c>
      <c r="E2659">
        <v>0</v>
      </c>
      <c r="F2659" s="1">
        <f>VLOOKUP(A2659,Weather!$A$1:$E$366, 5)</f>
        <v>0.512820512820513</v>
      </c>
      <c r="G2659" s="1">
        <f>VLOOKUP(D2659, Spring!$A$1:$E$25, 2)</f>
        <v>690.26548672566298</v>
      </c>
      <c r="H2659" s="1">
        <f>VLOOKUP(D2659, Spring!$A$1:$E$25, 3)</f>
        <v>590.923299339663</v>
      </c>
      <c r="I2659" s="1">
        <f>VLOOKUP(D2659, Spring!$A$1:$E$25, 5)</f>
        <v>248.81274775305101</v>
      </c>
      <c r="J2659" s="1">
        <f t="shared" si="247"/>
        <v>248.81274775305101</v>
      </c>
      <c r="K2659" s="47">
        <f t="shared" si="248"/>
        <v>4.6547948244822743</v>
      </c>
      <c r="L2659" s="48">
        <f>Solar!K2676/1000*Variables!$B$3</f>
        <v>5.3802500000000002</v>
      </c>
      <c r="M2659" s="1">
        <f>IF(E2659=1, VLOOKUP(D2659, Sheet1!$E$2:$G$26, 2), Sheet1!$G$3)</f>
        <v>0.18618000000000001</v>
      </c>
      <c r="N2659" s="1">
        <f>'Electricity Rates'!$J$3</f>
        <v>0.19270000000000001</v>
      </c>
      <c r="O2659" s="145">
        <f>L2659-K2659</f>
        <v>0.72545517551772587</v>
      </c>
      <c r="P2659">
        <f t="shared" si="249"/>
        <v>0.89697896267773436</v>
      </c>
      <c r="Q2659">
        <f>IF(O2659&gt;0, IF(Q2658+O2659*Variables!$B$5&lt;Variables!$B$4, Q2658+O2659*Variables!$B$5, Variables!$B$4), IF(Q2658&gt;-O2659, Q2658+O2659/Variables!$B$5, 0))</f>
        <v>100</v>
      </c>
      <c r="R2659">
        <f>IF(O2659&gt;0, 0, IF(Q2658&gt;-O2659, 0, -O2659 - Q2658*Variables!$B$5))</f>
        <v>0</v>
      </c>
      <c r="S2659">
        <f t="shared" si="250"/>
        <v>0</v>
      </c>
      <c r="T2659">
        <f t="shared" si="251"/>
        <v>0</v>
      </c>
    </row>
    <row r="2660" spans="1:20" x14ac:dyDescent="0.3">
      <c r="A2660" s="3">
        <f t="shared" si="246"/>
        <v>43211</v>
      </c>
      <c r="B2660">
        <v>4</v>
      </c>
      <c r="C2660">
        <v>21</v>
      </c>
      <c r="D2660">
        <v>19</v>
      </c>
      <c r="E2660">
        <v>0</v>
      </c>
      <c r="F2660" s="1">
        <f>VLOOKUP(A2660,Weather!$A$1:$E$366, 5)</f>
        <v>0.512820512820513</v>
      </c>
      <c r="G2660" s="1">
        <f>VLOOKUP(D2660, Spring!$A$1:$E$25, 2)</f>
        <v>482.300884955752</v>
      </c>
      <c r="H2660" s="1">
        <f>VLOOKUP(D2660, Spring!$A$1:$E$25, 3)</f>
        <v>454.99679692504799</v>
      </c>
      <c r="I2660" s="1">
        <f>VLOOKUP(D2660, Spring!$A$1:$E$25, 5)</f>
        <v>266.52341143686903</v>
      </c>
      <c r="J2660" s="1">
        <f t="shared" si="247"/>
        <v>266.52341143686903</v>
      </c>
      <c r="K2660" s="47">
        <f t="shared" si="248"/>
        <v>4.9861263434581593</v>
      </c>
      <c r="L2660" s="48">
        <f>Solar!K2677/1000*Variables!$B$3</f>
        <v>0.75370000000000004</v>
      </c>
      <c r="M2660" s="1">
        <f>IF(E2660=1, VLOOKUP(D2660, Sheet1!$E$2:$G$26, 2), Sheet1!$G$3)</f>
        <v>0.18618000000000001</v>
      </c>
      <c r="N2660" s="1">
        <f>'Electricity Rates'!$J$3</f>
        <v>0.19270000000000001</v>
      </c>
      <c r="O2660" s="145">
        <f>L2660-K2660</f>
        <v>-4.232426343458159</v>
      </c>
      <c r="P2660">
        <f t="shared" si="249"/>
        <v>0.96082654638438736</v>
      </c>
      <c r="Q2660">
        <f>IF(O2660&gt;0, IF(Q2659+O2660*Variables!$B$5&lt;Variables!$B$4, Q2659+O2660*Variables!$B$5, Variables!$B$4), IF(Q2659&gt;-O2660, Q2659+O2660/Variables!$B$5, 0))</f>
        <v>95.497418783555148</v>
      </c>
      <c r="R2660">
        <f>IF(O2660&gt;0, 0, IF(Q2659&gt;-O2660, 0, -O2660 - Q2659*Variables!$B$5))</f>
        <v>0</v>
      </c>
      <c r="S2660">
        <f t="shared" si="250"/>
        <v>0</v>
      </c>
      <c r="T2660">
        <f t="shared" si="251"/>
        <v>0</v>
      </c>
    </row>
    <row r="2661" spans="1:20" x14ac:dyDescent="0.3">
      <c r="A2661" s="3">
        <f t="shared" si="246"/>
        <v>43211</v>
      </c>
      <c r="B2661">
        <v>4</v>
      </c>
      <c r="C2661">
        <v>21</v>
      </c>
      <c r="D2661">
        <v>20</v>
      </c>
      <c r="E2661">
        <v>0</v>
      </c>
      <c r="F2661" s="1">
        <f>VLOOKUP(A2661,Weather!$A$1:$E$366, 5)</f>
        <v>0.512820512820513</v>
      </c>
      <c r="G2661" s="1">
        <f>VLOOKUP(D2661, Spring!$A$1:$E$25, 2)</f>
        <v>415.92920353982299</v>
      </c>
      <c r="H2661" s="1">
        <f>VLOOKUP(D2661, Spring!$A$1:$E$25, 3)</f>
        <v>371.98648067830999</v>
      </c>
      <c r="I2661" s="1">
        <f>VLOOKUP(D2661, Spring!$A$1:$E$25, 5)</f>
        <v>284.25369912476901</v>
      </c>
      <c r="J2661" s="1">
        <f t="shared" si="247"/>
        <v>284.25369912476901</v>
      </c>
      <c r="K2661" s="47">
        <f t="shared" si="248"/>
        <v>5.3178249887708642</v>
      </c>
      <c r="L2661" s="48">
        <f>Solar!K2678/1000*Variables!$B$3</f>
        <v>0</v>
      </c>
      <c r="M2661" s="1">
        <f>IF(E2661=1, VLOOKUP(D2661, Sheet1!$E$2:$G$26, 2), Sheet1!$G$3)</f>
        <v>0.18618000000000001</v>
      </c>
      <c r="N2661" s="1">
        <f>'Electricity Rates'!$J$3</f>
        <v>0.19270000000000001</v>
      </c>
      <c r="O2661" s="145">
        <f>L2661-K2661</f>
        <v>-5.3178249887708642</v>
      </c>
      <c r="P2661">
        <f t="shared" si="249"/>
        <v>1.0247448753361457</v>
      </c>
      <c r="Q2661">
        <f>IF(O2661&gt;0, IF(Q2660+O2661*Variables!$B$5&lt;Variables!$B$4, Q2660+O2661*Variables!$B$5, Variables!$B$4), IF(Q2660&gt;-O2661, Q2660+O2661/Variables!$B$5, 0))</f>
        <v>89.840158157203163</v>
      </c>
      <c r="R2661">
        <f>IF(O2661&gt;0, 0, IF(Q2660&gt;-O2661, 0, -O2661 - Q2660*Variables!$B$5))</f>
        <v>0</v>
      </c>
      <c r="S2661">
        <f t="shared" si="250"/>
        <v>0</v>
      </c>
      <c r="T2661">
        <f t="shared" si="251"/>
        <v>0</v>
      </c>
    </row>
    <row r="2662" spans="1:20" x14ac:dyDescent="0.3">
      <c r="A2662" s="3">
        <f t="shared" si="246"/>
        <v>43211</v>
      </c>
      <c r="B2662">
        <v>4</v>
      </c>
      <c r="C2662">
        <v>21</v>
      </c>
      <c r="D2662">
        <v>21</v>
      </c>
      <c r="E2662">
        <v>0</v>
      </c>
      <c r="F2662" s="1">
        <f>VLOOKUP(A2662,Weather!$A$1:$E$366, 5)</f>
        <v>0.512820512820513</v>
      </c>
      <c r="G2662" s="1">
        <f>VLOOKUP(D2662, Spring!$A$1:$E$25, 2)</f>
        <v>371.68141592920301</v>
      </c>
      <c r="H2662" s="1">
        <f>VLOOKUP(D2662, Spring!$A$1:$E$25, 3)</f>
        <v>318.10538116591903</v>
      </c>
      <c r="I2662" s="1">
        <f>VLOOKUP(D2662, Spring!$A$1:$E$25, 5)</f>
        <v>271.28223242670401</v>
      </c>
      <c r="J2662" s="1">
        <f t="shared" si="247"/>
        <v>271.28223242670401</v>
      </c>
      <c r="K2662" s="47">
        <f t="shared" si="248"/>
        <v>5.0751544801358959</v>
      </c>
      <c r="L2662" s="48">
        <f>Solar!K2679/1000*Variables!$B$3</f>
        <v>0</v>
      </c>
      <c r="M2662" s="1">
        <f>IF(E2662=1, VLOOKUP(D2662, Sheet1!$E$2:$G$26, 2), Sheet1!$G$3)</f>
        <v>0.18618000000000001</v>
      </c>
      <c r="N2662" s="1">
        <f>'Electricity Rates'!$J$3</f>
        <v>0.19270000000000001</v>
      </c>
      <c r="O2662" s="145">
        <f>L2662-K2662</f>
        <v>-5.0751544801358959</v>
      </c>
      <c r="P2662">
        <f t="shared" si="249"/>
        <v>0.97798226832218715</v>
      </c>
      <c r="Q2662">
        <f>IF(O2662&gt;0, IF(Q2661+O2662*Variables!$B$5&lt;Variables!$B$4, Q2661+O2662*Variables!$B$5, Variables!$B$4), IF(Q2661&gt;-O2662, Q2661+O2662/Variables!$B$5, 0))</f>
        <v>84.44105764642029</v>
      </c>
      <c r="R2662">
        <f>IF(O2662&gt;0, 0, IF(Q2661&gt;-O2662, 0, -O2662 - Q2661*Variables!$B$5))</f>
        <v>0</v>
      </c>
      <c r="S2662">
        <f t="shared" si="250"/>
        <v>0</v>
      </c>
      <c r="T2662">
        <f t="shared" si="251"/>
        <v>0</v>
      </c>
    </row>
    <row r="2663" spans="1:20" x14ac:dyDescent="0.3">
      <c r="A2663" s="3">
        <f t="shared" si="246"/>
        <v>43211</v>
      </c>
      <c r="B2663">
        <v>4</v>
      </c>
      <c r="C2663">
        <v>21</v>
      </c>
      <c r="D2663">
        <v>22</v>
      </c>
      <c r="E2663">
        <v>0</v>
      </c>
      <c r="F2663" s="1">
        <f>VLOOKUP(A2663,Weather!$A$1:$E$366, 5)</f>
        <v>0.512820512820513</v>
      </c>
      <c r="G2663" s="1">
        <f>VLOOKUP(D2663, Spring!$A$1:$E$25, 2)</f>
        <v>345.13274336283098</v>
      </c>
      <c r="H2663" s="1">
        <f>VLOOKUP(D2663, Spring!$A$1:$E$25, 3)</f>
        <v>289.79820627802701</v>
      </c>
      <c r="I2663" s="1">
        <f>VLOOKUP(D2663, Spring!$A$1:$E$25, 5)</f>
        <v>275.85953137878198</v>
      </c>
      <c r="J2663" s="1">
        <f t="shared" si="247"/>
        <v>275.85953137878198</v>
      </c>
      <c r="K2663" s="47">
        <f t="shared" si="248"/>
        <v>5.1607866981980806</v>
      </c>
      <c r="L2663" s="48">
        <f>Solar!K2680/1000*Variables!$B$3</f>
        <v>0</v>
      </c>
      <c r="M2663" s="1">
        <f>IF(E2663=1, VLOOKUP(D2663, Sheet1!$E$2:$G$26, 2), Sheet1!$G$3)</f>
        <v>0.18618000000000001</v>
      </c>
      <c r="N2663" s="1">
        <f>'Electricity Rates'!$J$3</f>
        <v>0.19270000000000001</v>
      </c>
      <c r="O2663" s="145">
        <f>L2663-K2663</f>
        <v>-5.1607866981980806</v>
      </c>
      <c r="P2663">
        <f t="shared" si="249"/>
        <v>0.9944835967427702</v>
      </c>
      <c r="Q2663">
        <f>IF(O2663&gt;0, IF(Q2662+O2663*Variables!$B$5&lt;Variables!$B$4, Q2662+O2663*Variables!$B$5, Variables!$B$4), IF(Q2662&gt;-O2663, Q2662+O2663/Variables!$B$5, 0))</f>
        <v>78.950859031315943</v>
      </c>
      <c r="R2663">
        <f>IF(O2663&gt;0, 0, IF(Q2662&gt;-O2663, 0, -O2663 - Q2662*Variables!$B$5))</f>
        <v>0</v>
      </c>
      <c r="S2663">
        <f t="shared" si="250"/>
        <v>0</v>
      </c>
      <c r="T2663">
        <f t="shared" si="251"/>
        <v>0</v>
      </c>
    </row>
    <row r="2664" spans="1:20" x14ac:dyDescent="0.3">
      <c r="A2664" s="3">
        <f t="shared" si="246"/>
        <v>43211</v>
      </c>
      <c r="B2664">
        <v>4</v>
      </c>
      <c r="C2664">
        <v>21</v>
      </c>
      <c r="D2664">
        <v>23</v>
      </c>
      <c r="E2664">
        <v>0</v>
      </c>
      <c r="F2664" s="1">
        <f>VLOOKUP(A2664,Weather!$A$1:$E$366, 5)</f>
        <v>0.512820512820513</v>
      </c>
      <c r="G2664" s="1">
        <f>VLOOKUP(D2664, Spring!$A$1:$E$25, 2)</f>
        <v>318.58407079646003</v>
      </c>
      <c r="H2664" s="1">
        <f>VLOOKUP(D2664, Spring!$A$1:$E$25, 3)</f>
        <v>270.57975656630401</v>
      </c>
      <c r="I2664" s="1">
        <f>VLOOKUP(D2664, Spring!$A$1:$E$25, 5)</f>
        <v>271.64527650221697</v>
      </c>
      <c r="J2664" s="1">
        <f t="shared" si="247"/>
        <v>271.64527650221697</v>
      </c>
      <c r="K2664" s="47">
        <f t="shared" si="248"/>
        <v>5.0819463173669766</v>
      </c>
      <c r="L2664" s="48">
        <f>Solar!K2681/1000*Variables!$B$3</f>
        <v>0</v>
      </c>
      <c r="M2664" s="1">
        <f>IF(E2664=1, VLOOKUP(D2664, Sheet1!$E$2:$G$26, 2), Sheet1!$G$3)</f>
        <v>0.18618000000000001</v>
      </c>
      <c r="N2664" s="1">
        <f>'Electricity Rates'!$J$3</f>
        <v>0.19270000000000001</v>
      </c>
      <c r="O2664" s="145">
        <f>L2664-K2664</f>
        <v>-5.0819463173669766</v>
      </c>
      <c r="P2664">
        <f t="shared" si="249"/>
        <v>0.97929105535661642</v>
      </c>
      <c r="Q2664">
        <f>IF(O2664&gt;0, IF(Q2663+O2664*Variables!$B$5&lt;Variables!$B$4, Q2663+O2664*Variables!$B$5, Variables!$B$4), IF(Q2663&gt;-O2664, Q2663+O2664/Variables!$B$5, 0))</f>
        <v>73.544533161776599</v>
      </c>
      <c r="R2664">
        <f>IF(O2664&gt;0, 0, IF(Q2663&gt;-O2664, 0, -O2664 - Q2663*Variables!$B$5))</f>
        <v>0</v>
      </c>
      <c r="S2664">
        <f t="shared" si="250"/>
        <v>0</v>
      </c>
      <c r="T2664">
        <f t="shared" si="251"/>
        <v>0</v>
      </c>
    </row>
    <row r="2665" spans="1:20" x14ac:dyDescent="0.3">
      <c r="A2665" s="3">
        <f t="shared" si="246"/>
        <v>43211</v>
      </c>
      <c r="B2665">
        <v>4</v>
      </c>
      <c r="C2665">
        <v>21</v>
      </c>
      <c r="D2665">
        <v>24</v>
      </c>
      <c r="E2665">
        <v>0</v>
      </c>
      <c r="F2665" s="1">
        <f>VLOOKUP(A2665,Weather!$A$1:$E$366, 5)</f>
        <v>0.512820512820513</v>
      </c>
      <c r="G2665" s="1">
        <f>VLOOKUP(D2665, Spring!$A$1:$E$25, 2)</f>
        <v>287.61061946902601</v>
      </c>
      <c r="H2665" s="1">
        <f>VLOOKUP(D2665, Spring!$A$1:$E$25, 3)</f>
        <v>251.20115310698301</v>
      </c>
      <c r="I2665" s="1">
        <f>VLOOKUP(D2665, Spring!$A$1:$E$25, 5)</f>
        <v>267.465363632795</v>
      </c>
      <c r="J2665" s="1">
        <f t="shared" si="247"/>
        <v>267.465363632795</v>
      </c>
      <c r="K2665" s="47">
        <f t="shared" si="248"/>
        <v>5.0037484076252969</v>
      </c>
      <c r="L2665" s="48">
        <f>Solar!K2682/1000*Variables!$B$3</f>
        <v>0</v>
      </c>
      <c r="M2665" s="1">
        <f>IF(E2665=1, VLOOKUP(D2665, Sheet1!$E$2:$G$26, 2), Sheet1!$G$3)</f>
        <v>0.18618000000000001</v>
      </c>
      <c r="N2665" s="1">
        <f>'Electricity Rates'!$J$3</f>
        <v>0.19270000000000001</v>
      </c>
      <c r="O2665" s="145">
        <f>L2665-K2665</f>
        <v>-5.0037484076252969</v>
      </c>
      <c r="P2665">
        <f t="shared" si="249"/>
        <v>0.96422231814939474</v>
      </c>
      <c r="Q2665">
        <f>IF(O2665&gt;0, IF(Q2664+O2665*Variables!$B$5&lt;Variables!$B$4, Q2664+O2665*Variables!$B$5, Variables!$B$4), IF(Q2664&gt;-O2665, Q2664+O2665/Variables!$B$5, 0))</f>
        <v>68.221396557919903</v>
      </c>
      <c r="R2665">
        <f>IF(O2665&gt;0, 0, IF(Q2664&gt;-O2665, 0, -O2665 - Q2664*Variables!$B$5))</f>
        <v>0</v>
      </c>
      <c r="S2665">
        <f t="shared" si="250"/>
        <v>0</v>
      </c>
      <c r="T2665">
        <f t="shared" si="251"/>
        <v>0</v>
      </c>
    </row>
    <row r="2666" spans="1:20" x14ac:dyDescent="0.3">
      <c r="A2666" s="3">
        <f t="shared" si="246"/>
        <v>43212</v>
      </c>
      <c r="B2666">
        <v>4</v>
      </c>
      <c r="C2666">
        <v>22</v>
      </c>
      <c r="D2666">
        <v>1</v>
      </c>
      <c r="E2666">
        <v>0</v>
      </c>
      <c r="F2666" s="1">
        <f>VLOOKUP(A2666,Weather!$A$1:$E$366, 5)</f>
        <v>0.512820512820513</v>
      </c>
      <c r="G2666" s="1">
        <f>VLOOKUP(D2666, Spring!$A$1:$E$25, 2)</f>
        <v>284.91351697629602</v>
      </c>
      <c r="H2666" s="1">
        <f>VLOOKUP(D2666, Spring!$A$1:$E$25, 3)</f>
        <v>272.00797092955099</v>
      </c>
      <c r="I2666" s="1">
        <f>VLOOKUP(D2666, Spring!$A$1:$E$25, 5)</f>
        <v>272.01322657875102</v>
      </c>
      <c r="J2666" s="1">
        <f t="shared" si="247"/>
        <v>272.01322657875102</v>
      </c>
      <c r="K2666" s="47">
        <f t="shared" si="248"/>
        <v>5.0888299361822726</v>
      </c>
      <c r="L2666" s="48">
        <f>Solar!K2683/1000*Variables!$B$3</f>
        <v>0</v>
      </c>
      <c r="M2666" s="1">
        <f>IF(E2666=1, VLOOKUP(D2666, Sheet1!$E$2:$G$26, 2), Sheet1!$G$3)</f>
        <v>0.18618000000000001</v>
      </c>
      <c r="N2666" s="1">
        <f>'Electricity Rates'!$J$3</f>
        <v>0.19270000000000001</v>
      </c>
      <c r="O2666" s="145">
        <f>L2666-K2666</f>
        <v>-5.0888299361822726</v>
      </c>
      <c r="P2666">
        <f t="shared" si="249"/>
        <v>0.98061752870232399</v>
      </c>
      <c r="Q2666">
        <f>IF(O2666&gt;0, IF(Q2665+O2666*Variables!$B$5&lt;Variables!$B$4, Q2665+O2666*Variables!$B$5, Variables!$B$4), IF(Q2665&gt;-O2666, Q2665+O2666/Variables!$B$5, 0))</f>
        <v>62.807747689640891</v>
      </c>
      <c r="R2666">
        <f>IF(O2666&gt;0, 0, IF(Q2665&gt;-O2666, 0, -O2666 - Q2665*Variables!$B$5))</f>
        <v>0</v>
      </c>
      <c r="S2666">
        <f t="shared" si="250"/>
        <v>0</v>
      </c>
      <c r="T2666">
        <f t="shared" si="251"/>
        <v>0</v>
      </c>
    </row>
    <row r="2667" spans="1:20" x14ac:dyDescent="0.3">
      <c r="A2667" s="3">
        <f t="shared" si="246"/>
        <v>43212</v>
      </c>
      <c r="B2667">
        <v>4</v>
      </c>
      <c r="C2667">
        <v>22</v>
      </c>
      <c r="D2667">
        <v>2</v>
      </c>
      <c r="E2667">
        <v>0</v>
      </c>
      <c r="F2667" s="1">
        <f>VLOOKUP(A2667,Weather!$A$1:$E$366, 5)</f>
        <v>0.512820512820513</v>
      </c>
      <c r="G2667" s="1">
        <f>VLOOKUP(D2667, Spring!$A$1:$E$25, 2)</f>
        <v>283.47213324791699</v>
      </c>
      <c r="H2667" s="1">
        <f>VLOOKUP(D2667, Spring!$A$1:$E$25, 3)</f>
        <v>272.193568553901</v>
      </c>
      <c r="I2667" s="1">
        <f>VLOOKUP(D2667, Spring!$A$1:$E$25, 5)</f>
        <v>263.43263079398702</v>
      </c>
      <c r="J2667" s="1">
        <f t="shared" si="247"/>
        <v>263.43263079398702</v>
      </c>
      <c r="K2667" s="47">
        <f t="shared" si="248"/>
        <v>4.928303945409743</v>
      </c>
      <c r="L2667" s="48">
        <f>Solar!K2684/1000*Variables!$B$3</f>
        <v>0</v>
      </c>
      <c r="M2667" s="1">
        <f>IF(E2667=1, VLOOKUP(D2667, Sheet1!$E$2:$G$26, 2), Sheet1!$G$3)</f>
        <v>0.18618000000000001</v>
      </c>
      <c r="N2667" s="1">
        <f>'Electricity Rates'!$J$3</f>
        <v>0.19270000000000001</v>
      </c>
      <c r="O2667" s="145">
        <f>L2667-K2667</f>
        <v>-4.928303945409743</v>
      </c>
      <c r="P2667">
        <f t="shared" si="249"/>
        <v>0.94968417028045748</v>
      </c>
      <c r="Q2667">
        <f>IF(O2667&gt;0, IF(Q2666+O2667*Variables!$B$5&lt;Variables!$B$4, Q2666+O2667*Variables!$B$5, Variables!$B$4), IF(Q2666&gt;-O2667, Q2666+O2667/Variables!$B$5, 0))</f>
        <v>57.564871151970948</v>
      </c>
      <c r="R2667">
        <f>IF(O2667&gt;0, 0, IF(Q2666&gt;-O2667, 0, -O2667 - Q2666*Variables!$B$5))</f>
        <v>0</v>
      </c>
      <c r="S2667">
        <f t="shared" si="250"/>
        <v>0</v>
      </c>
      <c r="T2667">
        <f t="shared" si="251"/>
        <v>0</v>
      </c>
    </row>
    <row r="2668" spans="1:20" x14ac:dyDescent="0.3">
      <c r="A2668" s="3">
        <f t="shared" si="246"/>
        <v>43212</v>
      </c>
      <c r="B2668">
        <v>4</v>
      </c>
      <c r="C2668">
        <v>22</v>
      </c>
      <c r="D2668">
        <v>3</v>
      </c>
      <c r="E2668">
        <v>0</v>
      </c>
      <c r="F2668" s="1">
        <f>VLOOKUP(A2668,Weather!$A$1:$E$366, 5)</f>
        <v>0.512820512820513</v>
      </c>
      <c r="G2668" s="1">
        <f>VLOOKUP(D2668, Spring!$A$1:$E$25, 2)</f>
        <v>282.03074951953801</v>
      </c>
      <c r="H2668" s="1">
        <f>VLOOKUP(D2668, Spring!$A$1:$E$25, 3)</f>
        <v>263.612120501699</v>
      </c>
      <c r="I2668" s="1">
        <f>VLOOKUP(D2668, Spring!$A$1:$E$25, 5)</f>
        <v>268.00502374504498</v>
      </c>
      <c r="J2668" s="1">
        <f t="shared" si="247"/>
        <v>268.00502374504498</v>
      </c>
      <c r="K2668" s="47">
        <f t="shared" si="248"/>
        <v>5.0138443818877336</v>
      </c>
      <c r="L2668" s="48">
        <f>Solar!K2685/1000*Variables!$B$3</f>
        <v>0</v>
      </c>
      <c r="M2668" s="1">
        <f>IF(E2668=1, VLOOKUP(D2668, Sheet1!$E$2:$G$26, 2), Sheet1!$G$3)</f>
        <v>0.18618000000000001</v>
      </c>
      <c r="N2668" s="1">
        <f>'Electricity Rates'!$J$3</f>
        <v>0.19270000000000001</v>
      </c>
      <c r="O2668" s="145">
        <f>L2668-K2668</f>
        <v>-5.0138443818877336</v>
      </c>
      <c r="P2668">
        <f t="shared" si="249"/>
        <v>0.96616781238976635</v>
      </c>
      <c r="Q2668">
        <f>IF(O2668&gt;0, IF(Q2667+O2668*Variables!$B$5&lt;Variables!$B$4, Q2667+O2668*Variables!$B$5, Variables!$B$4), IF(Q2667&gt;-O2668, Q2667+O2668/Variables!$B$5, 0))</f>
        <v>52.230994149962719</v>
      </c>
      <c r="R2668">
        <f>IF(O2668&gt;0, 0, IF(Q2667&gt;-O2668, 0, -O2668 - Q2667*Variables!$B$5))</f>
        <v>0</v>
      </c>
      <c r="S2668">
        <f t="shared" si="250"/>
        <v>0</v>
      </c>
      <c r="T2668">
        <f t="shared" si="251"/>
        <v>0</v>
      </c>
    </row>
    <row r="2669" spans="1:20" x14ac:dyDescent="0.3">
      <c r="A2669" s="3">
        <f t="shared" si="246"/>
        <v>43212</v>
      </c>
      <c r="B2669">
        <v>4</v>
      </c>
      <c r="C2669">
        <v>22</v>
      </c>
      <c r="D2669">
        <v>4</v>
      </c>
      <c r="E2669">
        <v>0</v>
      </c>
      <c r="F2669" s="1">
        <f>VLOOKUP(A2669,Weather!$A$1:$E$366, 5)</f>
        <v>0.512820512820513</v>
      </c>
      <c r="G2669" s="1">
        <f>VLOOKUP(D2669, Spring!$A$1:$E$25, 2)</f>
        <v>287.61061946902601</v>
      </c>
      <c r="H2669" s="1">
        <f>VLOOKUP(D2669, Spring!$A$1:$E$25, 3)</f>
        <v>280.54932735425899</v>
      </c>
      <c r="I2669" s="1">
        <f>VLOOKUP(D2669, Spring!$A$1:$E$25, 5)</f>
        <v>263.81039287256101</v>
      </c>
      <c r="J2669" s="1">
        <f t="shared" si="247"/>
        <v>263.81039287256101</v>
      </c>
      <c r="K2669" s="47">
        <f t="shared" si="248"/>
        <v>4.93537112739343</v>
      </c>
      <c r="L2669" s="48">
        <f>Solar!K2686/1000*Variables!$B$3</f>
        <v>0</v>
      </c>
      <c r="M2669" s="1">
        <f>IF(E2669=1, VLOOKUP(D2669, Sheet1!$E$2:$G$26, 2), Sheet1!$G$3)</f>
        <v>0.18618000000000001</v>
      </c>
      <c r="N2669" s="1">
        <f>'Electricity Rates'!$J$3</f>
        <v>0.19270000000000001</v>
      </c>
      <c r="O2669" s="145">
        <f>L2669-K2669</f>
        <v>-4.93537112739343</v>
      </c>
      <c r="P2669">
        <f t="shared" si="249"/>
        <v>0.95104601624871399</v>
      </c>
      <c r="Q2669">
        <f>IF(O2669&gt;0, IF(Q2668+O2669*Variables!$B$5&lt;Variables!$B$4, Q2668+O2669*Variables!$B$5, Variables!$B$4), IF(Q2668&gt;-O2669, Q2668+O2669/Variables!$B$5, 0))</f>
        <v>46.980599333586731</v>
      </c>
      <c r="R2669">
        <f>IF(O2669&gt;0, 0, IF(Q2668&gt;-O2669, 0, -O2669 - Q2668*Variables!$B$5))</f>
        <v>0</v>
      </c>
      <c r="S2669">
        <f t="shared" si="250"/>
        <v>0</v>
      </c>
      <c r="T2669">
        <f t="shared" si="251"/>
        <v>0</v>
      </c>
    </row>
    <row r="2670" spans="1:20" x14ac:dyDescent="0.3">
      <c r="A2670" s="3">
        <f t="shared" si="246"/>
        <v>43212</v>
      </c>
      <c r="B2670">
        <v>4</v>
      </c>
      <c r="C2670">
        <v>22</v>
      </c>
      <c r="D2670">
        <v>5</v>
      </c>
      <c r="E2670">
        <v>0</v>
      </c>
      <c r="F2670" s="1">
        <f>VLOOKUP(A2670,Weather!$A$1:$E$366, 5)</f>
        <v>0.512820512820513</v>
      </c>
      <c r="G2670" s="1">
        <f>VLOOKUP(D2670, Spring!$A$1:$E$25, 2)</f>
        <v>318.58407079646003</v>
      </c>
      <c r="H2670" s="1">
        <f>VLOOKUP(D2670, Spring!$A$1:$E$25, 3)</f>
        <v>296.96508648302301</v>
      </c>
      <c r="I2670" s="1">
        <f>VLOOKUP(D2670, Spring!$A$1:$E$25, 5)</f>
        <v>263.982102908277</v>
      </c>
      <c r="J2670" s="1">
        <f t="shared" si="247"/>
        <v>263.982102908277</v>
      </c>
      <c r="K2670" s="47">
        <f t="shared" si="248"/>
        <v>4.9385834828405706</v>
      </c>
      <c r="L2670" s="48">
        <f>Solar!K2687/1000*Variables!$B$3</f>
        <v>0</v>
      </c>
      <c r="M2670" s="1">
        <f>IF(E2670=1, VLOOKUP(D2670, Sheet1!$E$2:$G$26, 2), Sheet1!$G$3)</f>
        <v>0.18618000000000001</v>
      </c>
      <c r="N2670" s="1">
        <f>'Electricity Rates'!$J$3</f>
        <v>0.19270000000000001</v>
      </c>
      <c r="O2670" s="145">
        <f>L2670-K2670</f>
        <v>-4.9385834828405706</v>
      </c>
      <c r="P2670">
        <f t="shared" si="249"/>
        <v>0.95166503714337802</v>
      </c>
      <c r="Q2670">
        <f>IF(O2670&gt;0, IF(Q2669+O2670*Variables!$B$5&lt;Variables!$B$4, Q2669+O2670*Variables!$B$5, Variables!$B$4), IF(Q2669&gt;-O2670, Q2669+O2670/Variables!$B$5, 0))</f>
        <v>41.726787117798892</v>
      </c>
      <c r="R2670">
        <f>IF(O2670&gt;0, 0, IF(Q2669&gt;-O2670, 0, -O2670 - Q2669*Variables!$B$5))</f>
        <v>0</v>
      </c>
      <c r="S2670">
        <f t="shared" si="250"/>
        <v>0</v>
      </c>
      <c r="T2670">
        <f t="shared" si="251"/>
        <v>0</v>
      </c>
    </row>
    <row r="2671" spans="1:20" x14ac:dyDescent="0.3">
      <c r="A2671" s="3">
        <f t="shared" si="246"/>
        <v>43212</v>
      </c>
      <c r="B2671">
        <v>4</v>
      </c>
      <c r="C2671">
        <v>22</v>
      </c>
      <c r="D2671">
        <v>6</v>
      </c>
      <c r="E2671">
        <v>0</v>
      </c>
      <c r="F2671" s="1">
        <f>VLOOKUP(A2671,Weather!$A$1:$E$366, 5)</f>
        <v>0.512820512820513</v>
      </c>
      <c r="G2671" s="1">
        <f>VLOOKUP(D2671, Spring!$A$1:$E$25, 2)</f>
        <v>389.38053097345102</v>
      </c>
      <c r="H2671" s="1">
        <f>VLOOKUP(D2671, Spring!$A$1:$E$25, 3)</f>
        <v>340.20659833439998</v>
      </c>
      <c r="I2671" s="1">
        <f>VLOOKUP(D2671, Spring!$A$1:$E$25, 5)</f>
        <v>264.16853094705402</v>
      </c>
      <c r="J2671" s="1">
        <f t="shared" si="247"/>
        <v>264.16853094705402</v>
      </c>
      <c r="K2671" s="47">
        <f t="shared" si="248"/>
        <v>4.9420711830403166</v>
      </c>
      <c r="L2671" s="48">
        <f>Solar!K2688/1000*Variables!$B$3</f>
        <v>0</v>
      </c>
      <c r="M2671" s="1">
        <f>IF(E2671=1, VLOOKUP(D2671, Sheet1!$E$2:$G$26, 2), Sheet1!$G$3)</f>
        <v>0.18618000000000001</v>
      </c>
      <c r="N2671" s="1">
        <f>'Electricity Rates'!$J$3</f>
        <v>0.19270000000000001</v>
      </c>
      <c r="O2671" s="145">
        <f>L2671-K2671</f>
        <v>-4.9420711830403166</v>
      </c>
      <c r="P2671">
        <f t="shared" si="249"/>
        <v>0.95233711697186907</v>
      </c>
      <c r="Q2671">
        <f>IF(O2671&gt;0, IF(Q2670+O2671*Variables!$B$5&lt;Variables!$B$4, Q2670+O2671*Variables!$B$5, Variables!$B$4), IF(Q2670&gt;-O2671, Q2670+O2671/Variables!$B$5, 0))</f>
        <v>36.469264582649622</v>
      </c>
      <c r="R2671">
        <f>IF(O2671&gt;0, 0, IF(Q2670&gt;-O2671, 0, -O2671 - Q2670*Variables!$B$5))</f>
        <v>0</v>
      </c>
      <c r="S2671">
        <f t="shared" si="250"/>
        <v>0</v>
      </c>
      <c r="T2671">
        <f t="shared" si="251"/>
        <v>0</v>
      </c>
    </row>
    <row r="2672" spans="1:20" x14ac:dyDescent="0.3">
      <c r="A2672" s="3">
        <f t="shared" si="246"/>
        <v>43212</v>
      </c>
      <c r="B2672">
        <v>4</v>
      </c>
      <c r="C2672">
        <v>22</v>
      </c>
      <c r="D2672">
        <v>7</v>
      </c>
      <c r="E2672">
        <v>0</v>
      </c>
      <c r="F2672" s="1">
        <f>VLOOKUP(A2672,Weather!$A$1:$E$366, 5)</f>
        <v>0.512820512820513</v>
      </c>
      <c r="G2672" s="1">
        <f>VLOOKUP(D2672, Spring!$A$1:$E$25, 2)</f>
        <v>623.89380530973403</v>
      </c>
      <c r="H2672" s="1">
        <f>VLOOKUP(D2672, Spring!$A$1:$E$25, 3)</f>
        <v>374.47950032030701</v>
      </c>
      <c r="I2672" s="1">
        <f>VLOOKUP(D2672, Spring!$A$1:$E$25, 5)</f>
        <v>251.18725224694799</v>
      </c>
      <c r="J2672" s="1">
        <f t="shared" si="247"/>
        <v>251.18725224694799</v>
      </c>
      <c r="K2672" s="47">
        <f t="shared" si="248"/>
        <v>4.699217111236937</v>
      </c>
      <c r="L2672" s="48">
        <f>Solar!K2689/1000*Variables!$B$3</f>
        <v>1.8813500000000001</v>
      </c>
      <c r="M2672" s="1">
        <f>IF(E2672=1, VLOOKUP(D2672, Sheet1!$E$2:$G$26, 2), Sheet1!$G$3)</f>
        <v>0.18618000000000001</v>
      </c>
      <c r="N2672" s="1">
        <f>'Electricity Rates'!$J$3</f>
        <v>0.19270000000000001</v>
      </c>
      <c r="O2672" s="145">
        <f>L2672-K2672</f>
        <v>-2.8178671112369367</v>
      </c>
      <c r="P2672">
        <f t="shared" si="249"/>
        <v>0.90553913733535785</v>
      </c>
      <c r="Q2672">
        <f>IF(O2672&gt;0, IF(Q2671+O2672*Variables!$B$5&lt;Variables!$B$4, Q2671+O2672*Variables!$B$5, Variables!$B$4), IF(Q2671&gt;-O2672, Q2671+O2672/Variables!$B$5, 0))</f>
        <v>33.471533613248624</v>
      </c>
      <c r="R2672">
        <f>IF(O2672&gt;0, 0, IF(Q2671&gt;-O2672, 0, -O2672 - Q2671*Variables!$B$5))</f>
        <v>0</v>
      </c>
      <c r="S2672">
        <f t="shared" si="250"/>
        <v>0</v>
      </c>
      <c r="T2672">
        <f t="shared" si="251"/>
        <v>0</v>
      </c>
    </row>
    <row r="2673" spans="1:20" x14ac:dyDescent="0.3">
      <c r="A2673" s="3">
        <f t="shared" si="246"/>
        <v>43212</v>
      </c>
      <c r="B2673">
        <v>4</v>
      </c>
      <c r="C2673">
        <v>22</v>
      </c>
      <c r="D2673">
        <v>8</v>
      </c>
      <c r="E2673">
        <v>0</v>
      </c>
      <c r="F2673" s="1">
        <f>VLOOKUP(A2673,Weather!$A$1:$E$366, 5)</f>
        <v>0.512820512820513</v>
      </c>
      <c r="G2673" s="1">
        <f>VLOOKUP(D2673, Spring!$A$1:$E$25, 2)</f>
        <v>871.68141592920301</v>
      </c>
      <c r="H2673" s="1">
        <f>VLOOKUP(D2673, Spring!$A$1:$E$25, 3)</f>
        <v>578.35522101217202</v>
      </c>
      <c r="I2673" s="1">
        <f>VLOOKUP(D2673, Spring!$A$1:$E$25, 5)</f>
        <v>268.91753993484798</v>
      </c>
      <c r="J2673" s="1">
        <f t="shared" si="247"/>
        <v>268.91753993484798</v>
      </c>
      <c r="K2673" s="47">
        <f t="shared" si="248"/>
        <v>5.030915756549641</v>
      </c>
      <c r="L2673" s="48">
        <f>Solar!K2690/1000*Variables!$B$3</f>
        <v>4.6666499999999997</v>
      </c>
      <c r="M2673" s="1">
        <f>IF(E2673=1, VLOOKUP(D2673, Sheet1!$E$2:$G$26, 2), Sheet1!$G$3)</f>
        <v>0.18618000000000001</v>
      </c>
      <c r="N2673" s="1">
        <f>'Electricity Rates'!$J$3</f>
        <v>0.19270000000000001</v>
      </c>
      <c r="O2673" s="145">
        <f>L2673-K2673</f>
        <v>-0.36426575654964122</v>
      </c>
      <c r="P2673">
        <f t="shared" si="249"/>
        <v>0.96945746628711582</v>
      </c>
      <c r="Q2673">
        <f>IF(O2673&gt;0, IF(Q2672+O2673*Variables!$B$5&lt;Variables!$B$4, Q2672+O2673*Variables!$B$5, Variables!$B$4), IF(Q2672&gt;-O2673, Q2672+O2673/Variables!$B$5, 0))</f>
        <v>33.084016850961774</v>
      </c>
      <c r="R2673">
        <f>IF(O2673&gt;0, 0, IF(Q2672&gt;-O2673, 0, -O2673 - Q2672*Variables!$B$5))</f>
        <v>0</v>
      </c>
      <c r="S2673">
        <f t="shared" si="250"/>
        <v>0</v>
      </c>
      <c r="T2673">
        <f t="shared" si="251"/>
        <v>0</v>
      </c>
    </row>
    <row r="2674" spans="1:20" x14ac:dyDescent="0.3">
      <c r="A2674" s="3">
        <f t="shared" si="246"/>
        <v>43212</v>
      </c>
      <c r="B2674">
        <v>4</v>
      </c>
      <c r="C2674">
        <v>22</v>
      </c>
      <c r="D2674">
        <v>9</v>
      </c>
      <c r="E2674">
        <v>0</v>
      </c>
      <c r="F2674" s="1">
        <f>VLOOKUP(A2674,Weather!$A$1:$E$366, 5)</f>
        <v>0.512820512820513</v>
      </c>
      <c r="G2674" s="1">
        <f>VLOOKUP(D2674, Spring!$A$1:$E$25, 2)</f>
        <v>1137.1681415929199</v>
      </c>
      <c r="H2674" s="1">
        <f>VLOOKUP(D2674, Spring!$A$1:$E$25, 3)</f>
        <v>786.77530429212004</v>
      </c>
      <c r="I2674" s="1">
        <f>VLOOKUP(D2674, Spring!$A$1:$E$25, 5)</f>
        <v>317.33977000667198</v>
      </c>
      <c r="J2674" s="1">
        <f t="shared" si="247"/>
        <v>317.33977000667198</v>
      </c>
      <c r="K2674" s="47">
        <f t="shared" si="248"/>
        <v>5.9367999926416095</v>
      </c>
      <c r="L2674" s="48">
        <f>Solar!K2691/1000*Variables!$B$3</f>
        <v>11.104900000000001</v>
      </c>
      <c r="M2674" s="1">
        <f>IF(E2674=1, VLOOKUP(D2674, Sheet1!$E$2:$G$26, 2), Sheet1!$G$3)</f>
        <v>0.18618000000000001</v>
      </c>
      <c r="N2674" s="1">
        <f>'Electricity Rates'!$J$3</f>
        <v>0.19270000000000001</v>
      </c>
      <c r="O2674" s="145">
        <f>L2674-K2674</f>
        <v>5.1681000073583911</v>
      </c>
      <c r="P2674">
        <f t="shared" si="249"/>
        <v>1.1440213585820382</v>
      </c>
      <c r="Q2674">
        <f>IF(O2674&gt;0, IF(Q2673+O2674*Variables!$B$5&lt;Variables!$B$4, Q2673+O2674*Variables!$B$5, Variables!$B$4), IF(Q2673&gt;-O2674, Q2673+O2674/Variables!$B$5, 0))</f>
        <v>37.942030857878663</v>
      </c>
      <c r="R2674">
        <f>IF(O2674&gt;0, 0, IF(Q2673&gt;-O2674, 0, -O2674 - Q2673*Variables!$B$5))</f>
        <v>0</v>
      </c>
      <c r="S2674">
        <f t="shared" si="250"/>
        <v>0</v>
      </c>
      <c r="T2674">
        <f t="shared" si="251"/>
        <v>0</v>
      </c>
    </row>
    <row r="2675" spans="1:20" x14ac:dyDescent="0.3">
      <c r="A2675" s="3">
        <f t="shared" si="246"/>
        <v>43212</v>
      </c>
      <c r="B2675">
        <v>4</v>
      </c>
      <c r="C2675">
        <v>22</v>
      </c>
      <c r="D2675">
        <v>10</v>
      </c>
      <c r="E2675">
        <v>0</v>
      </c>
      <c r="F2675" s="1">
        <f>VLOOKUP(A2675,Weather!$A$1:$E$366, 5)</f>
        <v>0.512820512820513</v>
      </c>
      <c r="G2675" s="1">
        <f>VLOOKUP(D2675, Spring!$A$1:$E$25, 2)</f>
        <v>1207.9646017699099</v>
      </c>
      <c r="H2675" s="1">
        <f>VLOOKUP(D2675, Spring!$A$1:$E$25, 3)</f>
        <v>923.64670083279998</v>
      </c>
      <c r="I2675" s="1">
        <f>VLOOKUP(D2675, Spring!$A$1:$E$25, 5)</f>
        <v>339.44621060481097</v>
      </c>
      <c r="J2675" s="1">
        <f t="shared" si="247"/>
        <v>339.44621060481097</v>
      </c>
      <c r="K2675" s="47">
        <f t="shared" si="248"/>
        <v>6.3503678110641308</v>
      </c>
      <c r="L2675" s="48">
        <f>Solar!K2692/1000*Variables!$B$3</f>
        <v>11.30325</v>
      </c>
      <c r="M2675" s="1">
        <f>IF(E2675=1, VLOOKUP(D2675, Sheet1!$E$2:$G$26, 2), Sheet1!$G$3)</f>
        <v>0.18618000000000001</v>
      </c>
      <c r="N2675" s="1">
        <f>'Electricity Rates'!$J$3</f>
        <v>0.19270000000000001</v>
      </c>
      <c r="O2675" s="145">
        <f>L2675-K2675</f>
        <v>4.9528821889358694</v>
      </c>
      <c r="P2675">
        <f t="shared" si="249"/>
        <v>1.223715877192058</v>
      </c>
      <c r="Q2675">
        <f>IF(O2675&gt;0, IF(Q2674+O2675*Variables!$B$5&lt;Variables!$B$4, Q2674+O2675*Variables!$B$5, Variables!$B$4), IF(Q2674&gt;-O2675, Q2674+O2675/Variables!$B$5, 0))</f>
        <v>42.597740115478381</v>
      </c>
      <c r="R2675">
        <f>IF(O2675&gt;0, 0, IF(Q2674&gt;-O2675, 0, -O2675 - Q2674*Variables!$B$5))</f>
        <v>0</v>
      </c>
      <c r="S2675">
        <f t="shared" si="250"/>
        <v>0</v>
      </c>
      <c r="T2675">
        <f t="shared" si="251"/>
        <v>0</v>
      </c>
    </row>
    <row r="2676" spans="1:20" x14ac:dyDescent="0.3">
      <c r="A2676" s="3">
        <f t="shared" si="246"/>
        <v>43212</v>
      </c>
      <c r="B2676">
        <v>4</v>
      </c>
      <c r="C2676">
        <v>22</v>
      </c>
      <c r="D2676">
        <v>11</v>
      </c>
      <c r="E2676">
        <v>0</v>
      </c>
      <c r="F2676" s="1">
        <f>VLOOKUP(A2676,Weather!$A$1:$E$366, 5)</f>
        <v>0.512820512820513</v>
      </c>
      <c r="G2676" s="1">
        <f>VLOOKUP(D2676, Spring!$A$1:$E$25, 2)</f>
        <v>1274.3362831858401</v>
      </c>
      <c r="H2676" s="1">
        <f>VLOOKUP(D2676, Spring!$A$1:$E$25, 3)</f>
        <v>962.46396540679098</v>
      </c>
      <c r="I2676" s="1">
        <f>VLOOKUP(D2676, Spring!$A$1:$E$25, 5)</f>
        <v>352.80034538247099</v>
      </c>
      <c r="J2676" s="1">
        <f t="shared" si="247"/>
        <v>352.80034538247099</v>
      </c>
      <c r="K2676" s="47">
        <f t="shared" si="248"/>
        <v>6.6001972832670006</v>
      </c>
      <c r="L2676" s="48">
        <f>Solar!K2693/1000*Variables!$B$3</f>
        <v>35.248599999999996</v>
      </c>
      <c r="M2676" s="1">
        <f>IF(E2676=1, VLOOKUP(D2676, Sheet1!$E$2:$G$26, 2), Sheet1!$G$3)</f>
        <v>0.18618000000000001</v>
      </c>
      <c r="N2676" s="1">
        <f>'Electricity Rates'!$J$3</f>
        <v>0.19270000000000001</v>
      </c>
      <c r="O2676" s="145">
        <f>L2676-K2676</f>
        <v>28.648402716732996</v>
      </c>
      <c r="P2676">
        <f t="shared" si="249"/>
        <v>1.2718580164855511</v>
      </c>
      <c r="Q2676">
        <f>IF(O2676&gt;0, IF(Q2675+O2676*Variables!$B$5&lt;Variables!$B$4, Q2675+O2676*Variables!$B$5, Variables!$B$4), IF(Q2675&gt;-O2676, Q2675+O2676/Variables!$B$5, 0))</f>
        <v>69.527238669207392</v>
      </c>
      <c r="R2676">
        <f>IF(O2676&gt;0, 0, IF(Q2675&gt;-O2676, 0, -O2676 - Q2675*Variables!$B$5))</f>
        <v>0</v>
      </c>
      <c r="S2676">
        <f t="shared" si="250"/>
        <v>0</v>
      </c>
      <c r="T2676">
        <f t="shared" si="251"/>
        <v>0</v>
      </c>
    </row>
    <row r="2677" spans="1:20" x14ac:dyDescent="0.3">
      <c r="A2677" s="3">
        <f t="shared" si="246"/>
        <v>43212</v>
      </c>
      <c r="B2677">
        <v>4</v>
      </c>
      <c r="C2677">
        <v>22</v>
      </c>
      <c r="D2677">
        <v>12</v>
      </c>
      <c r="E2677">
        <v>0</v>
      </c>
      <c r="F2677" s="1">
        <f>VLOOKUP(A2677,Weather!$A$1:$E$366, 5)</f>
        <v>0.512820512820513</v>
      </c>
      <c r="G2677" s="1">
        <f>VLOOKUP(D2677, Spring!$A$1:$E$25, 2)</f>
        <v>1314.1592920353901</v>
      </c>
      <c r="H2677" s="1">
        <f>VLOOKUP(D2677, Spring!$A$1:$E$25, 3)</f>
        <v>983.10377962844302</v>
      </c>
      <c r="I2677" s="1">
        <f>VLOOKUP(D2677, Spring!$A$1:$E$25, 5)</f>
        <v>344.20503159464602</v>
      </c>
      <c r="J2677" s="1">
        <f t="shared" si="247"/>
        <v>344.20503159464602</v>
      </c>
      <c r="K2677" s="47">
        <f t="shared" si="248"/>
        <v>6.4393959477418665</v>
      </c>
      <c r="L2677" s="48">
        <f>Solar!K2694/1000*Variables!$B$3</f>
        <v>35.384750000000004</v>
      </c>
      <c r="M2677" s="1">
        <f>IF(E2677=1, VLOOKUP(D2677, Sheet1!$E$2:$G$26, 2), Sheet1!$G$3)</f>
        <v>0.18618000000000001</v>
      </c>
      <c r="N2677" s="1">
        <f>'Electricity Rates'!$J$3</f>
        <v>0.19270000000000001</v>
      </c>
      <c r="O2677" s="145">
        <f>L2677-K2677</f>
        <v>28.945354052258139</v>
      </c>
      <c r="P2677">
        <f t="shared" si="249"/>
        <v>1.2408715991298578</v>
      </c>
      <c r="Q2677">
        <f>IF(O2677&gt;0, IF(Q2676+O2677*Variables!$B$5&lt;Variables!$B$4, Q2676+O2677*Variables!$B$5, Variables!$B$4), IF(Q2676&gt;-O2677, Q2676+O2677/Variables!$B$5, 0))</f>
        <v>96.73587147833004</v>
      </c>
      <c r="R2677">
        <f>IF(O2677&gt;0, 0, IF(Q2676&gt;-O2677, 0, -O2677 - Q2676*Variables!$B$5))</f>
        <v>0</v>
      </c>
      <c r="S2677">
        <f t="shared" si="250"/>
        <v>0</v>
      </c>
      <c r="T2677">
        <f t="shared" si="251"/>
        <v>0</v>
      </c>
    </row>
    <row r="2678" spans="1:20" x14ac:dyDescent="0.3">
      <c r="A2678" s="3">
        <f t="shared" si="246"/>
        <v>43212</v>
      </c>
      <c r="B2678">
        <v>4</v>
      </c>
      <c r="C2678">
        <v>22</v>
      </c>
      <c r="D2678">
        <v>13</v>
      </c>
      <c r="E2678">
        <v>0</v>
      </c>
      <c r="F2678" s="1">
        <f>VLOOKUP(A2678,Weather!$A$1:$E$366, 5)</f>
        <v>0.512820512820513</v>
      </c>
      <c r="G2678" s="1">
        <f>VLOOKUP(D2678, Spring!$A$1:$E$25, 2)</f>
        <v>1362.8318584070701</v>
      </c>
      <c r="H2678" s="1">
        <f>VLOOKUP(D2678, Spring!$A$1:$E$25, 3)</f>
        <v>999.59961563100603</v>
      </c>
      <c r="I2678" s="1">
        <f>VLOOKUP(D2678, Spring!$A$1:$E$25, 5)</f>
        <v>326.84269398328001</v>
      </c>
      <c r="J2678" s="1">
        <f t="shared" si="247"/>
        <v>326.84269398328001</v>
      </c>
      <c r="K2678" s="47">
        <f t="shared" si="248"/>
        <v>6.1145809212444586</v>
      </c>
      <c r="L2678" s="48">
        <f>Solar!K2695/1000*Variables!$B$3</f>
        <v>38.255200000000002</v>
      </c>
      <c r="M2678" s="1">
        <f>IF(E2678=1, VLOOKUP(D2678, Sheet1!$E$2:$G$26, 2), Sheet1!$G$3)</f>
        <v>0.18618000000000001</v>
      </c>
      <c r="N2678" s="1">
        <f>'Electricity Rates'!$J$3</f>
        <v>0.19270000000000001</v>
      </c>
      <c r="O2678" s="145">
        <f>L2678-K2678</f>
        <v>32.140619078755542</v>
      </c>
      <c r="P2678">
        <f t="shared" si="249"/>
        <v>1.1782797435238073</v>
      </c>
      <c r="Q2678">
        <f>IF(O2678&gt;0, IF(Q2677+O2678*Variables!$B$5&lt;Variables!$B$4, Q2677+O2678*Variables!$B$5, Variables!$B$4), IF(Q2677&gt;-O2678, Q2677+O2678/Variables!$B$5, 0))</f>
        <v>100</v>
      </c>
      <c r="R2678">
        <f>IF(O2678&gt;0, 0, IF(Q2677&gt;-O2678, 0, -O2678 - Q2677*Variables!$B$5))</f>
        <v>0</v>
      </c>
      <c r="S2678">
        <f t="shared" si="250"/>
        <v>0</v>
      </c>
      <c r="T2678">
        <f t="shared" si="251"/>
        <v>0</v>
      </c>
    </row>
    <row r="2679" spans="1:20" x14ac:dyDescent="0.3">
      <c r="A2679" s="3">
        <f t="shared" si="246"/>
        <v>43212</v>
      </c>
      <c r="B2679">
        <v>4</v>
      </c>
      <c r="C2679">
        <v>22</v>
      </c>
      <c r="D2679">
        <v>14</v>
      </c>
      <c r="E2679">
        <v>0</v>
      </c>
      <c r="F2679" s="1">
        <f>VLOOKUP(A2679,Weather!$A$1:$E$366, 5)</f>
        <v>0.512820512820513</v>
      </c>
      <c r="G2679" s="1">
        <f>VLOOKUP(D2679, Spring!$A$1:$E$25, 2)</f>
        <v>1402.65486725663</v>
      </c>
      <c r="H2679" s="1">
        <f>VLOOKUP(D2679, Spring!$A$1:$E$25, 3)</f>
        <v>1011.55108904548</v>
      </c>
      <c r="I2679" s="1">
        <f>VLOOKUP(D2679, Spring!$A$1:$E$25, 5)</f>
        <v>309.49016837395499</v>
      </c>
      <c r="J2679" s="1">
        <f t="shared" si="247"/>
        <v>309.49016837395499</v>
      </c>
      <c r="K2679" s="47">
        <f t="shared" si="248"/>
        <v>5.7899494579154585</v>
      </c>
      <c r="L2679" s="48">
        <f>Solar!K2696/1000*Variables!$B$3</f>
        <v>37.897100000000002</v>
      </c>
      <c r="M2679" s="1">
        <f>IF(E2679=1, VLOOKUP(D2679, Sheet1!$E$2:$G$26, 2), Sheet1!$G$3)</f>
        <v>0.18618000000000001</v>
      </c>
      <c r="N2679" s="1">
        <f>'Electricity Rates'!$J$3</f>
        <v>0.19270000000000001</v>
      </c>
      <c r="O2679" s="145">
        <f>L2679-K2679</f>
        <v>32.10715054208454</v>
      </c>
      <c r="P2679">
        <f t="shared" si="249"/>
        <v>1.1157232605403089</v>
      </c>
      <c r="Q2679">
        <f>IF(O2679&gt;0, IF(Q2678+O2679*Variables!$B$5&lt;Variables!$B$4, Q2678+O2679*Variables!$B$5, Variables!$B$4), IF(Q2678&gt;-O2679, Q2678+O2679/Variables!$B$5, 0))</f>
        <v>100</v>
      </c>
      <c r="R2679">
        <f>IF(O2679&gt;0, 0, IF(Q2678&gt;-O2679, 0, -O2679 - Q2678*Variables!$B$5))</f>
        <v>0</v>
      </c>
      <c r="S2679">
        <f t="shared" si="250"/>
        <v>0</v>
      </c>
      <c r="T2679">
        <f t="shared" si="251"/>
        <v>0</v>
      </c>
    </row>
    <row r="2680" spans="1:20" x14ac:dyDescent="0.3">
      <c r="A2680" s="3">
        <f t="shared" si="246"/>
        <v>43212</v>
      </c>
      <c r="B2680">
        <v>4</v>
      </c>
      <c r="C2680">
        <v>22</v>
      </c>
      <c r="D2680">
        <v>15</v>
      </c>
      <c r="E2680">
        <v>0</v>
      </c>
      <c r="F2680" s="1">
        <f>VLOOKUP(A2680,Weather!$A$1:$E$366, 5)</f>
        <v>0.512820512820513</v>
      </c>
      <c r="G2680" s="1">
        <f>VLOOKUP(D2680, Spring!$A$1:$E$25, 2)</f>
        <v>1371.6814159292001</v>
      </c>
      <c r="H2680" s="1">
        <f>VLOOKUP(D2680, Spring!$A$1:$E$25, 3)</f>
        <v>1005.48526585522</v>
      </c>
      <c r="I2680" s="1">
        <f>VLOOKUP(D2680, Spring!$A$1:$E$25, 5)</f>
        <v>300.89485458612899</v>
      </c>
      <c r="J2680" s="1">
        <f t="shared" si="247"/>
        <v>300.89485458612899</v>
      </c>
      <c r="K2680" s="47">
        <f t="shared" si="248"/>
        <v>5.6291481223903048</v>
      </c>
      <c r="L2680" s="48">
        <f>Solar!K2697/1000*Variables!$B$3</f>
        <v>22.1401</v>
      </c>
      <c r="M2680" s="1">
        <f>IF(E2680=1, VLOOKUP(D2680, Sheet1!$E$2:$G$26, 2), Sheet1!$G$3)</f>
        <v>0.18618000000000001</v>
      </c>
      <c r="N2680" s="1">
        <f>'Electricity Rates'!$J$3</f>
        <v>0.19270000000000001</v>
      </c>
      <c r="O2680" s="145">
        <f>L2680-K2680</f>
        <v>16.510951877609696</v>
      </c>
      <c r="P2680">
        <f t="shared" si="249"/>
        <v>1.0847368431846118</v>
      </c>
      <c r="Q2680">
        <f>IF(O2680&gt;0, IF(Q2679+O2680*Variables!$B$5&lt;Variables!$B$4, Q2679+O2680*Variables!$B$5, Variables!$B$4), IF(Q2679&gt;-O2680, Q2679+O2680/Variables!$B$5, 0))</f>
        <v>100</v>
      </c>
      <c r="R2680">
        <f>IF(O2680&gt;0, 0, IF(Q2679&gt;-O2680, 0, -O2680 - Q2679*Variables!$B$5))</f>
        <v>0</v>
      </c>
      <c r="S2680">
        <f t="shared" si="250"/>
        <v>0</v>
      </c>
      <c r="T2680">
        <f t="shared" si="251"/>
        <v>0</v>
      </c>
    </row>
    <row r="2681" spans="1:20" x14ac:dyDescent="0.3">
      <c r="A2681" s="3">
        <f t="shared" si="246"/>
        <v>43212</v>
      </c>
      <c r="B2681">
        <v>4</v>
      </c>
      <c r="C2681">
        <v>22</v>
      </c>
      <c r="D2681">
        <v>16</v>
      </c>
      <c r="E2681">
        <v>0</v>
      </c>
      <c r="F2681" s="1">
        <f>VLOOKUP(A2681,Weather!$A$1:$E$366, 5)</f>
        <v>0.512820512820513</v>
      </c>
      <c r="G2681" s="1">
        <f>VLOOKUP(D2681, Spring!$A$1:$E$25, 2)</f>
        <v>1283.1858407079601</v>
      </c>
      <c r="H2681" s="1">
        <f>VLOOKUP(D2681, Spring!$A$1:$E$25, 3)</f>
        <v>954.93673926969905</v>
      </c>
      <c r="I2681" s="1">
        <f>VLOOKUP(D2681, Spring!$A$1:$E$25, 5)</f>
        <v>270.36971623690101</v>
      </c>
      <c r="J2681" s="1">
        <f t="shared" si="247"/>
        <v>270.36971623690101</v>
      </c>
      <c r="K2681" s="47">
        <f t="shared" si="248"/>
        <v>5.0580831054739868</v>
      </c>
      <c r="L2681" s="48">
        <f>Solar!K2698/1000*Variables!$B$3</f>
        <v>24.913550000000001</v>
      </c>
      <c r="M2681" s="1">
        <f>IF(E2681=1, VLOOKUP(D2681, Sheet1!$E$2:$G$26, 2), Sheet1!$G$3)</f>
        <v>0.18618000000000001</v>
      </c>
      <c r="N2681" s="1">
        <f>'Electricity Rates'!$J$3</f>
        <v>0.19270000000000001</v>
      </c>
      <c r="O2681" s="145">
        <f>L2681-K2681</f>
        <v>19.855466894526014</v>
      </c>
      <c r="P2681">
        <f t="shared" si="249"/>
        <v>0.97469261442483734</v>
      </c>
      <c r="Q2681">
        <f>IF(O2681&gt;0, IF(Q2680+O2681*Variables!$B$5&lt;Variables!$B$4, Q2680+O2681*Variables!$B$5, Variables!$B$4), IF(Q2680&gt;-O2681, Q2680+O2681/Variables!$B$5, 0))</f>
        <v>100</v>
      </c>
      <c r="R2681">
        <f>IF(O2681&gt;0, 0, IF(Q2680&gt;-O2681, 0, -O2681 - Q2680*Variables!$B$5))</f>
        <v>0</v>
      </c>
      <c r="S2681">
        <f t="shared" si="250"/>
        <v>0</v>
      </c>
      <c r="T2681">
        <f t="shared" si="251"/>
        <v>0</v>
      </c>
    </row>
    <row r="2682" spans="1:20" x14ac:dyDescent="0.3">
      <c r="A2682" s="3">
        <f t="shared" si="246"/>
        <v>43212</v>
      </c>
      <c r="B2682">
        <v>4</v>
      </c>
      <c r="C2682">
        <v>22</v>
      </c>
      <c r="D2682">
        <v>17</v>
      </c>
      <c r="E2682">
        <v>0</v>
      </c>
      <c r="F2682" s="1">
        <f>VLOOKUP(A2682,Weather!$A$1:$E$366, 5)</f>
        <v>0.512820512820513</v>
      </c>
      <c r="G2682" s="1">
        <f>VLOOKUP(D2682, Spring!$A$1:$E$25, 2)</f>
        <v>973.45132743362797</v>
      </c>
      <c r="H2682" s="1">
        <f>VLOOKUP(D2682, Spring!$A$1:$E$25, 3)</f>
        <v>850.97693786034597</v>
      </c>
      <c r="I2682" s="1">
        <f>VLOOKUP(D2682, Spring!$A$1:$E$25, 5)</f>
        <v>257.39334353781499</v>
      </c>
      <c r="J2682" s="1">
        <f t="shared" si="247"/>
        <v>257.39334353781499</v>
      </c>
      <c r="K2682" s="47">
        <f t="shared" si="248"/>
        <v>4.815320815254803</v>
      </c>
      <c r="L2682" s="48">
        <f>Solar!K2699/1000*Variables!$B$3</f>
        <v>12.532599999999999</v>
      </c>
      <c r="M2682" s="1">
        <f>IF(E2682=1, VLOOKUP(D2682, Sheet1!$E$2:$G$26, 2), Sheet1!$G$3)</f>
        <v>0.18618000000000001</v>
      </c>
      <c r="N2682" s="1">
        <f>'Electricity Rates'!$J$3</f>
        <v>0.19270000000000001</v>
      </c>
      <c r="O2682" s="145">
        <f>L2682-K2682</f>
        <v>7.7172791847451956</v>
      </c>
      <c r="P2682">
        <f t="shared" si="249"/>
        <v>0.92791232109960065</v>
      </c>
      <c r="Q2682">
        <f>IF(O2682&gt;0, IF(Q2681+O2682*Variables!$B$5&lt;Variables!$B$4, Q2681+O2682*Variables!$B$5, Variables!$B$4), IF(Q2681&gt;-O2682, Q2681+O2682/Variables!$B$5, 0))</f>
        <v>100</v>
      </c>
      <c r="R2682">
        <f>IF(O2682&gt;0, 0, IF(Q2681&gt;-O2682, 0, -O2682 - Q2681*Variables!$B$5))</f>
        <v>0</v>
      </c>
      <c r="S2682">
        <f t="shared" si="250"/>
        <v>0</v>
      </c>
      <c r="T2682">
        <f t="shared" si="251"/>
        <v>0</v>
      </c>
    </row>
    <row r="2683" spans="1:20" x14ac:dyDescent="0.3">
      <c r="A2683" s="3">
        <f t="shared" si="246"/>
        <v>43212</v>
      </c>
      <c r="B2683">
        <v>4</v>
      </c>
      <c r="C2683">
        <v>22</v>
      </c>
      <c r="D2683">
        <v>18</v>
      </c>
      <c r="E2683">
        <v>0</v>
      </c>
      <c r="F2683" s="1">
        <f>VLOOKUP(A2683,Weather!$A$1:$E$366, 5)</f>
        <v>0.512820512820513</v>
      </c>
      <c r="G2683" s="1">
        <f>VLOOKUP(D2683, Spring!$A$1:$E$25, 2)</f>
        <v>690.26548672566298</v>
      </c>
      <c r="H2683" s="1">
        <f>VLOOKUP(D2683, Spring!$A$1:$E$25, 3)</f>
        <v>590.923299339663</v>
      </c>
      <c r="I2683" s="1">
        <f>VLOOKUP(D2683, Spring!$A$1:$E$25, 5)</f>
        <v>248.81274775305101</v>
      </c>
      <c r="J2683" s="1">
        <f t="shared" si="247"/>
        <v>248.81274775305101</v>
      </c>
      <c r="K2683" s="47">
        <f t="shared" si="248"/>
        <v>4.6547948244822743</v>
      </c>
      <c r="L2683" s="48">
        <f>Solar!K2700/1000*Variables!$B$3</f>
        <v>3.5622500000000001</v>
      </c>
      <c r="M2683" s="1">
        <f>IF(E2683=1, VLOOKUP(D2683, Sheet1!$E$2:$G$26, 2), Sheet1!$G$3)</f>
        <v>0.18618000000000001</v>
      </c>
      <c r="N2683" s="1">
        <f>'Electricity Rates'!$J$3</f>
        <v>0.19270000000000001</v>
      </c>
      <c r="O2683" s="145">
        <f>L2683-K2683</f>
        <v>-1.0925448244822742</v>
      </c>
      <c r="P2683">
        <f t="shared" si="249"/>
        <v>0.89697896267773436</v>
      </c>
      <c r="Q2683">
        <f>IF(O2683&gt;0, IF(Q2682+O2683*Variables!$B$5&lt;Variables!$B$4, Q2682+O2683*Variables!$B$5, Variables!$B$4), IF(Q2682&gt;-O2683, Q2682+O2683/Variables!$B$5, 0))</f>
        <v>98.83771827182737</v>
      </c>
      <c r="R2683">
        <f>IF(O2683&gt;0, 0, IF(Q2682&gt;-O2683, 0, -O2683 - Q2682*Variables!$B$5))</f>
        <v>0</v>
      </c>
      <c r="S2683">
        <f t="shared" si="250"/>
        <v>0</v>
      </c>
      <c r="T2683">
        <f t="shared" si="251"/>
        <v>0</v>
      </c>
    </row>
    <row r="2684" spans="1:20" x14ac:dyDescent="0.3">
      <c r="A2684" s="3">
        <f t="shared" si="246"/>
        <v>43212</v>
      </c>
      <c r="B2684">
        <v>4</v>
      </c>
      <c r="C2684">
        <v>22</v>
      </c>
      <c r="D2684">
        <v>19</v>
      </c>
      <c r="E2684">
        <v>0</v>
      </c>
      <c r="F2684" s="1">
        <f>VLOOKUP(A2684,Weather!$A$1:$E$366, 5)</f>
        <v>0.512820512820513</v>
      </c>
      <c r="G2684" s="1">
        <f>VLOOKUP(D2684, Spring!$A$1:$E$25, 2)</f>
        <v>482.300884955752</v>
      </c>
      <c r="H2684" s="1">
        <f>VLOOKUP(D2684, Spring!$A$1:$E$25, 3)</f>
        <v>454.99679692504799</v>
      </c>
      <c r="I2684" s="1">
        <f>VLOOKUP(D2684, Spring!$A$1:$E$25, 5)</f>
        <v>266.52341143686903</v>
      </c>
      <c r="J2684" s="1">
        <f t="shared" si="247"/>
        <v>266.52341143686903</v>
      </c>
      <c r="K2684" s="47">
        <f t="shared" si="248"/>
        <v>4.9861263434581593</v>
      </c>
      <c r="L2684" s="48">
        <f>Solar!K2701/1000*Variables!$B$3</f>
        <v>0.60285</v>
      </c>
      <c r="M2684" s="1">
        <f>IF(E2684=1, VLOOKUP(D2684, Sheet1!$E$2:$G$26, 2), Sheet1!$G$3)</f>
        <v>0.18618000000000001</v>
      </c>
      <c r="N2684" s="1">
        <f>'Electricity Rates'!$J$3</f>
        <v>0.19270000000000001</v>
      </c>
      <c r="O2684" s="145">
        <f>L2684-K2684</f>
        <v>-4.3832763434581592</v>
      </c>
      <c r="P2684">
        <f t="shared" si="249"/>
        <v>0.96082654638438736</v>
      </c>
      <c r="Q2684">
        <f>IF(O2684&gt;0, IF(Q2683+O2684*Variables!$B$5&lt;Variables!$B$4, Q2683+O2684*Variables!$B$5, Variables!$B$4), IF(Q2683&gt;-O2684, Q2683+O2684/Variables!$B$5, 0))</f>
        <v>94.174658331978264</v>
      </c>
      <c r="R2684">
        <f>IF(O2684&gt;0, 0, IF(Q2683&gt;-O2684, 0, -O2684 - Q2683*Variables!$B$5))</f>
        <v>0</v>
      </c>
      <c r="S2684">
        <f t="shared" si="250"/>
        <v>0</v>
      </c>
      <c r="T2684">
        <f t="shared" si="251"/>
        <v>0</v>
      </c>
    </row>
    <row r="2685" spans="1:20" x14ac:dyDescent="0.3">
      <c r="A2685" s="3">
        <f t="shared" si="246"/>
        <v>43212</v>
      </c>
      <c r="B2685">
        <v>4</v>
      </c>
      <c r="C2685">
        <v>22</v>
      </c>
      <c r="D2685">
        <v>20</v>
      </c>
      <c r="E2685">
        <v>0</v>
      </c>
      <c r="F2685" s="1">
        <f>VLOOKUP(A2685,Weather!$A$1:$E$366, 5)</f>
        <v>0.512820512820513</v>
      </c>
      <c r="G2685" s="1">
        <f>VLOOKUP(D2685, Spring!$A$1:$E$25, 2)</f>
        <v>415.92920353982299</v>
      </c>
      <c r="H2685" s="1">
        <f>VLOOKUP(D2685, Spring!$A$1:$E$25, 3)</f>
        <v>371.98648067830999</v>
      </c>
      <c r="I2685" s="1">
        <f>VLOOKUP(D2685, Spring!$A$1:$E$25, 5)</f>
        <v>284.25369912476901</v>
      </c>
      <c r="J2685" s="1">
        <f t="shared" si="247"/>
        <v>284.25369912476901</v>
      </c>
      <c r="K2685" s="47">
        <f t="shared" si="248"/>
        <v>5.3178249887708642</v>
      </c>
      <c r="L2685" s="48">
        <f>Solar!K2702/1000*Variables!$B$3</f>
        <v>0</v>
      </c>
      <c r="M2685" s="1">
        <f>IF(E2685=1, VLOOKUP(D2685, Sheet1!$E$2:$G$26, 2), Sheet1!$G$3)</f>
        <v>0.18618000000000001</v>
      </c>
      <c r="N2685" s="1">
        <f>'Electricity Rates'!$J$3</f>
        <v>0.19270000000000001</v>
      </c>
      <c r="O2685" s="145">
        <f>L2685-K2685</f>
        <v>-5.3178249887708642</v>
      </c>
      <c r="P2685">
        <f t="shared" si="249"/>
        <v>1.0247448753361457</v>
      </c>
      <c r="Q2685">
        <f>IF(O2685&gt;0, IF(Q2684+O2685*Variables!$B$5&lt;Variables!$B$4, Q2684+O2685*Variables!$B$5, Variables!$B$4), IF(Q2684&gt;-O2685, Q2684+O2685/Variables!$B$5, 0))</f>
        <v>88.51739770562628</v>
      </c>
      <c r="R2685">
        <f>IF(O2685&gt;0, 0, IF(Q2684&gt;-O2685, 0, -O2685 - Q2684*Variables!$B$5))</f>
        <v>0</v>
      </c>
      <c r="S2685">
        <f t="shared" si="250"/>
        <v>0</v>
      </c>
      <c r="T2685">
        <f t="shared" si="251"/>
        <v>0</v>
      </c>
    </row>
    <row r="2686" spans="1:20" x14ac:dyDescent="0.3">
      <c r="A2686" s="3">
        <f t="shared" si="246"/>
        <v>43212</v>
      </c>
      <c r="B2686">
        <v>4</v>
      </c>
      <c r="C2686">
        <v>22</v>
      </c>
      <c r="D2686">
        <v>21</v>
      </c>
      <c r="E2686">
        <v>0</v>
      </c>
      <c r="F2686" s="1">
        <f>VLOOKUP(A2686,Weather!$A$1:$E$366, 5)</f>
        <v>0.512820512820513</v>
      </c>
      <c r="G2686" s="1">
        <f>VLOOKUP(D2686, Spring!$A$1:$E$25, 2)</f>
        <v>371.68141592920301</v>
      </c>
      <c r="H2686" s="1">
        <f>VLOOKUP(D2686, Spring!$A$1:$E$25, 3)</f>
        <v>318.10538116591903</v>
      </c>
      <c r="I2686" s="1">
        <f>VLOOKUP(D2686, Spring!$A$1:$E$25, 5)</f>
        <v>271.28223242670401</v>
      </c>
      <c r="J2686" s="1">
        <f t="shared" si="247"/>
        <v>271.28223242670401</v>
      </c>
      <c r="K2686" s="47">
        <f t="shared" si="248"/>
        <v>5.0751544801358959</v>
      </c>
      <c r="L2686" s="48">
        <f>Solar!K2703/1000*Variables!$B$3</f>
        <v>0</v>
      </c>
      <c r="M2686" s="1">
        <f>IF(E2686=1, VLOOKUP(D2686, Sheet1!$E$2:$G$26, 2), Sheet1!$G$3)</f>
        <v>0.18618000000000001</v>
      </c>
      <c r="N2686" s="1">
        <f>'Electricity Rates'!$J$3</f>
        <v>0.19270000000000001</v>
      </c>
      <c r="O2686" s="145">
        <f>L2686-K2686</f>
        <v>-5.0751544801358959</v>
      </c>
      <c r="P2686">
        <f t="shared" si="249"/>
        <v>0.97798226832218715</v>
      </c>
      <c r="Q2686">
        <f>IF(O2686&gt;0, IF(Q2685+O2686*Variables!$B$5&lt;Variables!$B$4, Q2685+O2686*Variables!$B$5, Variables!$B$4), IF(Q2685&gt;-O2686, Q2685+O2686/Variables!$B$5, 0))</f>
        <v>83.118297194843407</v>
      </c>
      <c r="R2686">
        <f>IF(O2686&gt;0, 0, IF(Q2685&gt;-O2686, 0, -O2686 - Q2685*Variables!$B$5))</f>
        <v>0</v>
      </c>
      <c r="S2686">
        <f t="shared" si="250"/>
        <v>0</v>
      </c>
      <c r="T2686">
        <f t="shared" si="251"/>
        <v>0</v>
      </c>
    </row>
    <row r="2687" spans="1:20" x14ac:dyDescent="0.3">
      <c r="A2687" s="3">
        <f t="shared" si="246"/>
        <v>43212</v>
      </c>
      <c r="B2687">
        <v>4</v>
      </c>
      <c r="C2687">
        <v>22</v>
      </c>
      <c r="D2687">
        <v>22</v>
      </c>
      <c r="E2687">
        <v>0</v>
      </c>
      <c r="F2687" s="1">
        <f>VLOOKUP(A2687,Weather!$A$1:$E$366, 5)</f>
        <v>0.512820512820513</v>
      </c>
      <c r="G2687" s="1">
        <f>VLOOKUP(D2687, Spring!$A$1:$E$25, 2)</f>
        <v>345.13274336283098</v>
      </c>
      <c r="H2687" s="1">
        <f>VLOOKUP(D2687, Spring!$A$1:$E$25, 3)</f>
        <v>289.79820627802701</v>
      </c>
      <c r="I2687" s="1">
        <f>VLOOKUP(D2687, Spring!$A$1:$E$25, 5)</f>
        <v>275.85953137878198</v>
      </c>
      <c r="J2687" s="1">
        <f t="shared" si="247"/>
        <v>275.85953137878198</v>
      </c>
      <c r="K2687" s="47">
        <f t="shared" si="248"/>
        <v>5.1607866981980806</v>
      </c>
      <c r="L2687" s="48">
        <f>Solar!K2704/1000*Variables!$B$3</f>
        <v>0</v>
      </c>
      <c r="M2687" s="1">
        <f>IF(E2687=1, VLOOKUP(D2687, Sheet1!$E$2:$G$26, 2), Sheet1!$G$3)</f>
        <v>0.18618000000000001</v>
      </c>
      <c r="N2687" s="1">
        <f>'Electricity Rates'!$J$3</f>
        <v>0.19270000000000001</v>
      </c>
      <c r="O2687" s="145">
        <f>L2687-K2687</f>
        <v>-5.1607866981980806</v>
      </c>
      <c r="P2687">
        <f t="shared" si="249"/>
        <v>0.9944835967427702</v>
      </c>
      <c r="Q2687">
        <f>IF(O2687&gt;0, IF(Q2686+O2687*Variables!$B$5&lt;Variables!$B$4, Q2686+O2687*Variables!$B$5, Variables!$B$4), IF(Q2686&gt;-O2687, Q2686+O2687/Variables!$B$5, 0))</f>
        <v>77.62809857973906</v>
      </c>
      <c r="R2687">
        <f>IF(O2687&gt;0, 0, IF(Q2686&gt;-O2687, 0, -O2687 - Q2686*Variables!$B$5))</f>
        <v>0</v>
      </c>
      <c r="S2687">
        <f t="shared" si="250"/>
        <v>0</v>
      </c>
      <c r="T2687">
        <f t="shared" si="251"/>
        <v>0</v>
      </c>
    </row>
    <row r="2688" spans="1:20" x14ac:dyDescent="0.3">
      <c r="A2688" s="3">
        <f t="shared" si="246"/>
        <v>43212</v>
      </c>
      <c r="B2688">
        <v>4</v>
      </c>
      <c r="C2688">
        <v>22</v>
      </c>
      <c r="D2688">
        <v>23</v>
      </c>
      <c r="E2688">
        <v>0</v>
      </c>
      <c r="F2688" s="1">
        <f>VLOOKUP(A2688,Weather!$A$1:$E$366, 5)</f>
        <v>0.512820512820513</v>
      </c>
      <c r="G2688" s="1">
        <f>VLOOKUP(D2688, Spring!$A$1:$E$25, 2)</f>
        <v>318.58407079646003</v>
      </c>
      <c r="H2688" s="1">
        <f>VLOOKUP(D2688, Spring!$A$1:$E$25, 3)</f>
        <v>270.57975656630401</v>
      </c>
      <c r="I2688" s="1">
        <f>VLOOKUP(D2688, Spring!$A$1:$E$25, 5)</f>
        <v>271.64527650221697</v>
      </c>
      <c r="J2688" s="1">
        <f t="shared" si="247"/>
        <v>271.64527650221697</v>
      </c>
      <c r="K2688" s="47">
        <f t="shared" si="248"/>
        <v>5.0819463173669766</v>
      </c>
      <c r="L2688" s="48">
        <f>Solar!K2705/1000*Variables!$B$3</f>
        <v>0</v>
      </c>
      <c r="M2688" s="1">
        <f>IF(E2688=1, VLOOKUP(D2688, Sheet1!$E$2:$G$26, 2), Sheet1!$G$3)</f>
        <v>0.18618000000000001</v>
      </c>
      <c r="N2688" s="1">
        <f>'Electricity Rates'!$J$3</f>
        <v>0.19270000000000001</v>
      </c>
      <c r="O2688" s="145">
        <f>L2688-K2688</f>
        <v>-5.0819463173669766</v>
      </c>
      <c r="P2688">
        <f t="shared" si="249"/>
        <v>0.97929105535661642</v>
      </c>
      <c r="Q2688">
        <f>IF(O2688&gt;0, IF(Q2687+O2688*Variables!$B$5&lt;Variables!$B$4, Q2687+O2688*Variables!$B$5, Variables!$B$4), IF(Q2687&gt;-O2688, Q2687+O2688/Variables!$B$5, 0))</f>
        <v>72.22177271019973</v>
      </c>
      <c r="R2688">
        <f>IF(O2688&gt;0, 0, IF(Q2687&gt;-O2688, 0, -O2688 - Q2687*Variables!$B$5))</f>
        <v>0</v>
      </c>
      <c r="S2688">
        <f t="shared" si="250"/>
        <v>0</v>
      </c>
      <c r="T2688">
        <f t="shared" si="251"/>
        <v>0</v>
      </c>
    </row>
    <row r="2689" spans="1:20" x14ac:dyDescent="0.3">
      <c r="A2689" s="3">
        <f t="shared" si="246"/>
        <v>43212</v>
      </c>
      <c r="B2689">
        <v>4</v>
      </c>
      <c r="C2689">
        <v>22</v>
      </c>
      <c r="D2689">
        <v>24</v>
      </c>
      <c r="E2689">
        <v>0</v>
      </c>
      <c r="F2689" s="1">
        <f>VLOOKUP(A2689,Weather!$A$1:$E$366, 5)</f>
        <v>0.512820512820513</v>
      </c>
      <c r="G2689" s="1">
        <f>VLOOKUP(D2689, Spring!$A$1:$E$25, 2)</f>
        <v>287.61061946902601</v>
      </c>
      <c r="H2689" s="1">
        <f>VLOOKUP(D2689, Spring!$A$1:$E$25, 3)</f>
        <v>251.20115310698301</v>
      </c>
      <c r="I2689" s="1">
        <f>VLOOKUP(D2689, Spring!$A$1:$E$25, 5)</f>
        <v>267.465363632795</v>
      </c>
      <c r="J2689" s="1">
        <f t="shared" si="247"/>
        <v>267.465363632795</v>
      </c>
      <c r="K2689" s="47">
        <f t="shared" si="248"/>
        <v>5.0037484076252969</v>
      </c>
      <c r="L2689" s="48">
        <f>Solar!K2706/1000*Variables!$B$3</f>
        <v>0</v>
      </c>
      <c r="M2689" s="1">
        <f>IF(E2689=1, VLOOKUP(D2689, Sheet1!$E$2:$G$26, 2), Sheet1!$G$3)</f>
        <v>0.18618000000000001</v>
      </c>
      <c r="N2689" s="1">
        <f>'Electricity Rates'!$J$3</f>
        <v>0.19270000000000001</v>
      </c>
      <c r="O2689" s="145">
        <f>L2689-K2689</f>
        <v>-5.0037484076252969</v>
      </c>
      <c r="P2689">
        <f t="shared" si="249"/>
        <v>0.96422231814939474</v>
      </c>
      <c r="Q2689">
        <f>IF(O2689&gt;0, IF(Q2688+O2689*Variables!$B$5&lt;Variables!$B$4, Q2688+O2689*Variables!$B$5, Variables!$B$4), IF(Q2688&gt;-O2689, Q2688+O2689/Variables!$B$5, 0))</f>
        <v>66.898636106343034</v>
      </c>
      <c r="R2689">
        <f>IF(O2689&gt;0, 0, IF(Q2688&gt;-O2689, 0, -O2689 - Q2688*Variables!$B$5))</f>
        <v>0</v>
      </c>
      <c r="S2689">
        <f t="shared" si="250"/>
        <v>0</v>
      </c>
      <c r="T2689">
        <f t="shared" si="251"/>
        <v>0</v>
      </c>
    </row>
    <row r="2690" spans="1:20" x14ac:dyDescent="0.3">
      <c r="A2690" s="3">
        <f t="shared" si="246"/>
        <v>43213</v>
      </c>
      <c r="B2690">
        <v>4</v>
      </c>
      <c r="C2690">
        <v>23</v>
      </c>
      <c r="D2690">
        <v>1</v>
      </c>
      <c r="E2690">
        <v>1</v>
      </c>
      <c r="F2690" s="1">
        <f>VLOOKUP(A2690,Weather!$A$1:$E$366, 5)</f>
        <v>0.53846153846153899</v>
      </c>
      <c r="G2690" s="1">
        <f>VLOOKUP(D2690, Spring!$A$1:$E$25, 2)</f>
        <v>284.91351697629602</v>
      </c>
      <c r="H2690" s="1">
        <f>VLOOKUP(D2690, Spring!$A$1:$E$25, 3)</f>
        <v>272.00797092955099</v>
      </c>
      <c r="I2690" s="1">
        <f>VLOOKUP(D2690, Spring!$A$1:$E$25, 5)</f>
        <v>272.01322657875102</v>
      </c>
      <c r="J2690" s="1">
        <f t="shared" si="247"/>
        <v>278.95711110856757</v>
      </c>
      <c r="K2690" s="47">
        <f t="shared" si="248"/>
        <v>5.2187362937265931</v>
      </c>
      <c r="L2690" s="48">
        <f>Solar!K2707/1000*Variables!$B$3</f>
        <v>0</v>
      </c>
      <c r="M2690" s="1">
        <f>IF(E2690=1, VLOOKUP(D2690, Sheet1!$E$2:$G$26, 2), Sheet1!$G$3)</f>
        <v>0.18618000000000001</v>
      </c>
      <c r="N2690" s="1">
        <f>'Electricity Rates'!$J$3</f>
        <v>0.19270000000000001</v>
      </c>
      <c r="O2690" s="145">
        <f>L2690-K2690</f>
        <v>-5.2187362937265931</v>
      </c>
      <c r="P2690">
        <f t="shared" si="249"/>
        <v>1.0056504838011144</v>
      </c>
      <c r="Q2690">
        <f>IF(O2690&gt;0, IF(Q2689+O2690*Variables!$B$5&lt;Variables!$B$4, Q2689+O2690*Variables!$B$5, Variables!$B$4), IF(Q2689&gt;-O2690, Q2689+O2690/Variables!$B$5, 0))</f>
        <v>61.346788985357293</v>
      </c>
      <c r="R2690">
        <f>IF(O2690&gt;0, 0, IF(Q2689&gt;-O2690, 0, -O2690 - Q2689*Variables!$B$5))</f>
        <v>0</v>
      </c>
      <c r="S2690">
        <f t="shared" si="250"/>
        <v>0</v>
      </c>
      <c r="T2690">
        <f t="shared" si="251"/>
        <v>0</v>
      </c>
    </row>
    <row r="2691" spans="1:20" x14ac:dyDescent="0.3">
      <c r="A2691" s="3">
        <f t="shared" ref="A2691:A2754" si="252">DATE(2018, B2691, C2691)</f>
        <v>43213</v>
      </c>
      <c r="B2691">
        <v>4</v>
      </c>
      <c r="C2691">
        <v>23</v>
      </c>
      <c r="D2691">
        <v>2</v>
      </c>
      <c r="E2691">
        <v>1</v>
      </c>
      <c r="F2691" s="1">
        <f>VLOOKUP(A2691,Weather!$A$1:$E$366, 5)</f>
        <v>0.53846153846153899</v>
      </c>
      <c r="G2691" s="1">
        <f>VLOOKUP(D2691, Spring!$A$1:$E$25, 2)</f>
        <v>283.47213324791699</v>
      </c>
      <c r="H2691" s="1">
        <f>VLOOKUP(D2691, Spring!$A$1:$E$25, 3)</f>
        <v>272.193568553901</v>
      </c>
      <c r="I2691" s="1">
        <f>VLOOKUP(D2691, Spring!$A$1:$E$25, 5)</f>
        <v>263.43263079398702</v>
      </c>
      <c r="J2691" s="1">
        <f t="shared" ref="J2691:J2754" si="253">IF(E2691=0, I2691, H2691 + (G2691-H2691)*F2691)</f>
        <v>278.26664185067887</v>
      </c>
      <c r="K2691" s="47">
        <f t="shared" ref="K2691:K2754" si="254">J2691*1000/53453</f>
        <v>5.2058189783675175</v>
      </c>
      <c r="L2691" s="48">
        <f>Solar!K2708/1000*Variables!$B$3</f>
        <v>0</v>
      </c>
      <c r="M2691" s="1">
        <f>IF(E2691=1, VLOOKUP(D2691, Sheet1!$E$2:$G$26, 2), Sheet1!$G$3)</f>
        <v>0.18618000000000001</v>
      </c>
      <c r="N2691" s="1">
        <f>'Electricity Rates'!$J$3</f>
        <v>0.19270000000000001</v>
      </c>
      <c r="O2691" s="145">
        <f>L2691-K2691</f>
        <v>-5.2058189783675175</v>
      </c>
      <c r="P2691">
        <f t="shared" ref="P2691:P2754" si="255">N2691*K2691</f>
        <v>1.0031613171314206</v>
      </c>
      <c r="Q2691">
        <f>IF(O2691&gt;0, IF(Q2690+O2691*Variables!$B$5&lt;Variables!$B$4, Q2690+O2691*Variables!$B$5, Variables!$B$4), IF(Q2690&gt;-O2691, Q2690+O2691/Variables!$B$5, 0))</f>
        <v>55.808683689221638</v>
      </c>
      <c r="R2691">
        <f>IF(O2691&gt;0, 0, IF(Q2690&gt;-O2691, 0, -O2691 - Q2690*Variables!$B$5))</f>
        <v>0</v>
      </c>
      <c r="S2691">
        <f t="shared" ref="S2691:S2754" si="256">R2691*M2691</f>
        <v>0</v>
      </c>
      <c r="T2691">
        <f t="shared" ref="T2691:T2754" si="257">IF(AND(R2691&gt;0, M2691&gt;0.3), 1, 0)</f>
        <v>0</v>
      </c>
    </row>
    <row r="2692" spans="1:20" x14ac:dyDescent="0.3">
      <c r="A2692" s="3">
        <f t="shared" si="252"/>
        <v>43213</v>
      </c>
      <c r="B2692">
        <v>4</v>
      </c>
      <c r="C2692">
        <v>23</v>
      </c>
      <c r="D2692">
        <v>3</v>
      </c>
      <c r="E2692">
        <v>1</v>
      </c>
      <c r="F2692" s="1">
        <f>VLOOKUP(A2692,Weather!$A$1:$E$366, 5)</f>
        <v>0.53846153846153899</v>
      </c>
      <c r="G2692" s="1">
        <f>VLOOKUP(D2692, Spring!$A$1:$E$25, 2)</f>
        <v>282.03074951953801</v>
      </c>
      <c r="H2692" s="1">
        <f>VLOOKUP(D2692, Spring!$A$1:$E$25, 3)</f>
        <v>263.612120501699</v>
      </c>
      <c r="I2692" s="1">
        <f>VLOOKUP(D2692, Spring!$A$1:$E$25, 5)</f>
        <v>268.00502374504498</v>
      </c>
      <c r="J2692" s="1">
        <f t="shared" si="253"/>
        <v>273.52984381899694</v>
      </c>
      <c r="K2692" s="47">
        <f t="shared" si="254"/>
        <v>5.1172028477166283</v>
      </c>
      <c r="L2692" s="48">
        <f>Solar!K2709/1000*Variables!$B$3</f>
        <v>0</v>
      </c>
      <c r="M2692" s="1">
        <f>IF(E2692=1, VLOOKUP(D2692, Sheet1!$E$2:$G$26, 2), Sheet1!$G$3)</f>
        <v>0.18618000000000001</v>
      </c>
      <c r="N2692" s="1">
        <f>'Electricity Rates'!$J$3</f>
        <v>0.19270000000000001</v>
      </c>
      <c r="O2692" s="145">
        <f>L2692-K2692</f>
        <v>-5.1172028477166283</v>
      </c>
      <c r="P2692">
        <f t="shared" si="255"/>
        <v>0.98608498875499428</v>
      </c>
      <c r="Q2692">
        <f>IF(O2692&gt;0, IF(Q2691+O2692*Variables!$B$5&lt;Variables!$B$4, Q2691+O2692*Variables!$B$5, Variables!$B$4), IF(Q2691&gt;-O2692, Q2691+O2692/Variables!$B$5, 0))</f>
        <v>50.364850872501819</v>
      </c>
      <c r="R2692">
        <f>IF(O2692&gt;0, 0, IF(Q2691&gt;-O2692, 0, -O2692 - Q2691*Variables!$B$5))</f>
        <v>0</v>
      </c>
      <c r="S2692">
        <f t="shared" si="256"/>
        <v>0</v>
      </c>
      <c r="T2692">
        <f t="shared" si="257"/>
        <v>0</v>
      </c>
    </row>
    <row r="2693" spans="1:20" x14ac:dyDescent="0.3">
      <c r="A2693" s="3">
        <f t="shared" si="252"/>
        <v>43213</v>
      </c>
      <c r="B2693">
        <v>4</v>
      </c>
      <c r="C2693">
        <v>23</v>
      </c>
      <c r="D2693">
        <v>4</v>
      </c>
      <c r="E2693">
        <v>1</v>
      </c>
      <c r="F2693" s="1">
        <f>VLOOKUP(A2693,Weather!$A$1:$E$366, 5)</f>
        <v>0.53846153846153899</v>
      </c>
      <c r="G2693" s="1">
        <f>VLOOKUP(D2693, Spring!$A$1:$E$25, 2)</f>
        <v>287.61061946902601</v>
      </c>
      <c r="H2693" s="1">
        <f>VLOOKUP(D2693, Spring!$A$1:$E$25, 3)</f>
        <v>280.54932735425899</v>
      </c>
      <c r="I2693" s="1">
        <f>VLOOKUP(D2693, Spring!$A$1:$E$25, 5)</f>
        <v>263.81039287256101</v>
      </c>
      <c r="J2693" s="1">
        <f t="shared" si="253"/>
        <v>284.3515615699028</v>
      </c>
      <c r="K2693" s="47">
        <f t="shared" si="254"/>
        <v>5.3196558017305451</v>
      </c>
      <c r="L2693" s="48">
        <f>Solar!K2710/1000*Variables!$B$3</f>
        <v>0</v>
      </c>
      <c r="M2693" s="1">
        <f>IF(E2693=1, VLOOKUP(D2693, Sheet1!$E$2:$G$26, 2), Sheet1!$G$3)</f>
        <v>0.18618000000000001</v>
      </c>
      <c r="N2693" s="1">
        <f>'Electricity Rates'!$J$3</f>
        <v>0.19270000000000001</v>
      </c>
      <c r="O2693" s="145">
        <f>L2693-K2693</f>
        <v>-5.3196558017305451</v>
      </c>
      <c r="P2693">
        <f t="shared" si="255"/>
        <v>1.025097672993476</v>
      </c>
      <c r="Q2693">
        <f>IF(O2693&gt;0, IF(Q2692+O2693*Variables!$B$5&lt;Variables!$B$4, Q2692+O2693*Variables!$B$5, Variables!$B$4), IF(Q2692&gt;-O2693, Q2692+O2693/Variables!$B$5, 0))</f>
        <v>44.70564257278847</v>
      </c>
      <c r="R2693">
        <f>IF(O2693&gt;0, 0, IF(Q2692&gt;-O2693, 0, -O2693 - Q2692*Variables!$B$5))</f>
        <v>0</v>
      </c>
      <c r="S2693">
        <f t="shared" si="256"/>
        <v>0</v>
      </c>
      <c r="T2693">
        <f t="shared" si="257"/>
        <v>0</v>
      </c>
    </row>
    <row r="2694" spans="1:20" x14ac:dyDescent="0.3">
      <c r="A2694" s="3">
        <f t="shared" si="252"/>
        <v>43213</v>
      </c>
      <c r="B2694">
        <v>4</v>
      </c>
      <c r="C2694">
        <v>23</v>
      </c>
      <c r="D2694">
        <v>5</v>
      </c>
      <c r="E2694">
        <v>1</v>
      </c>
      <c r="F2694" s="1">
        <f>VLOOKUP(A2694,Weather!$A$1:$E$366, 5)</f>
        <v>0.53846153846153899</v>
      </c>
      <c r="G2694" s="1">
        <f>VLOOKUP(D2694, Spring!$A$1:$E$25, 2)</f>
        <v>318.58407079646003</v>
      </c>
      <c r="H2694" s="1">
        <f>VLOOKUP(D2694, Spring!$A$1:$E$25, 3)</f>
        <v>296.96508648302301</v>
      </c>
      <c r="I2694" s="1">
        <f>VLOOKUP(D2694, Spring!$A$1:$E$25, 5)</f>
        <v>263.982102908277</v>
      </c>
      <c r="J2694" s="1">
        <f t="shared" si="253"/>
        <v>308.60607803641221</v>
      </c>
      <c r="K2694" s="47">
        <f t="shared" si="254"/>
        <v>5.773409874776199</v>
      </c>
      <c r="L2694" s="48">
        <f>Solar!K2711/1000*Variables!$B$3</f>
        <v>0</v>
      </c>
      <c r="M2694" s="1">
        <f>IF(E2694=1, VLOOKUP(D2694, Sheet1!$E$2:$G$26, 2), Sheet1!$G$3)</f>
        <v>0.18618000000000001</v>
      </c>
      <c r="N2694" s="1">
        <f>'Electricity Rates'!$J$3</f>
        <v>0.19270000000000001</v>
      </c>
      <c r="O2694" s="145">
        <f>L2694-K2694</f>
        <v>-5.773409874776199</v>
      </c>
      <c r="P2694">
        <f t="shared" si="255"/>
        <v>1.1125360828693736</v>
      </c>
      <c r="Q2694">
        <f>IF(O2694&gt;0, IF(Q2693+O2694*Variables!$B$5&lt;Variables!$B$4, Q2693+O2694*Variables!$B$5, Variables!$B$4), IF(Q2693&gt;-O2694, Q2693+O2694/Variables!$B$5, 0))</f>
        <v>38.563717174090385</v>
      </c>
      <c r="R2694">
        <f>IF(O2694&gt;0, 0, IF(Q2693&gt;-O2694, 0, -O2694 - Q2693*Variables!$B$5))</f>
        <v>0</v>
      </c>
      <c r="S2694">
        <f t="shared" si="256"/>
        <v>0</v>
      </c>
      <c r="T2694">
        <f t="shared" si="257"/>
        <v>0</v>
      </c>
    </row>
    <row r="2695" spans="1:20" x14ac:dyDescent="0.3">
      <c r="A2695" s="3">
        <f t="shared" si="252"/>
        <v>43213</v>
      </c>
      <c r="B2695">
        <v>4</v>
      </c>
      <c r="C2695">
        <v>23</v>
      </c>
      <c r="D2695">
        <v>6</v>
      </c>
      <c r="E2695">
        <v>1</v>
      </c>
      <c r="F2695" s="1">
        <f>VLOOKUP(A2695,Weather!$A$1:$E$366, 5)</f>
        <v>0.53846153846153899</v>
      </c>
      <c r="G2695" s="1">
        <f>VLOOKUP(D2695, Spring!$A$1:$E$25, 2)</f>
        <v>389.38053097345102</v>
      </c>
      <c r="H2695" s="1">
        <f>VLOOKUP(D2695, Spring!$A$1:$E$25, 3)</f>
        <v>340.20659833439998</v>
      </c>
      <c r="I2695" s="1">
        <f>VLOOKUP(D2695, Spring!$A$1:$E$25, 5)</f>
        <v>264.16853094705402</v>
      </c>
      <c r="J2695" s="1">
        <f t="shared" si="253"/>
        <v>366.68486975542748</v>
      </c>
      <c r="K2695" s="47">
        <f t="shared" si="254"/>
        <v>6.8599492966798401</v>
      </c>
      <c r="L2695" s="48">
        <f>Solar!K2712/1000*Variables!$B$3</f>
        <v>0</v>
      </c>
      <c r="M2695" s="1">
        <f>IF(E2695=1, VLOOKUP(D2695, Sheet1!$E$2:$G$26, 2), Sheet1!$G$3)</f>
        <v>0.18618000000000001</v>
      </c>
      <c r="N2695" s="1">
        <f>'Electricity Rates'!$J$3</f>
        <v>0.19270000000000001</v>
      </c>
      <c r="O2695" s="145">
        <f>L2695-K2695</f>
        <v>-6.8599492966798401</v>
      </c>
      <c r="P2695">
        <f t="shared" si="255"/>
        <v>1.3219122294702053</v>
      </c>
      <c r="Q2695">
        <f>IF(O2695&gt;0, IF(Q2694+O2695*Variables!$B$5&lt;Variables!$B$4, Q2694+O2695*Variables!$B$5, Variables!$B$4), IF(Q2694&gt;-O2695, Q2694+O2695/Variables!$B$5, 0))</f>
        <v>31.265898773367152</v>
      </c>
      <c r="R2695">
        <f>IF(O2695&gt;0, 0, IF(Q2694&gt;-O2695, 0, -O2695 - Q2694*Variables!$B$5))</f>
        <v>0</v>
      </c>
      <c r="S2695">
        <f t="shared" si="256"/>
        <v>0</v>
      </c>
      <c r="T2695">
        <f t="shared" si="257"/>
        <v>0</v>
      </c>
    </row>
    <row r="2696" spans="1:20" x14ac:dyDescent="0.3">
      <c r="A2696" s="3">
        <f t="shared" si="252"/>
        <v>43213</v>
      </c>
      <c r="B2696">
        <v>4</v>
      </c>
      <c r="C2696">
        <v>23</v>
      </c>
      <c r="D2696">
        <v>7</v>
      </c>
      <c r="E2696">
        <v>1</v>
      </c>
      <c r="F2696" s="1">
        <f>VLOOKUP(A2696,Weather!$A$1:$E$366, 5)</f>
        <v>0.53846153846153899</v>
      </c>
      <c r="G2696" s="1">
        <f>VLOOKUP(D2696, Spring!$A$1:$E$25, 2)</f>
        <v>623.89380530973403</v>
      </c>
      <c r="H2696" s="1">
        <f>VLOOKUP(D2696, Spring!$A$1:$E$25, 3)</f>
        <v>374.47950032030701</v>
      </c>
      <c r="I2696" s="1">
        <f>VLOOKUP(D2696, Spring!$A$1:$E$25, 5)</f>
        <v>251.18725224694799</v>
      </c>
      <c r="J2696" s="1">
        <f t="shared" si="253"/>
        <v>508.77951069922938</v>
      </c>
      <c r="K2696" s="47">
        <f t="shared" si="254"/>
        <v>9.5182592314599628</v>
      </c>
      <c r="L2696" s="48">
        <f>Solar!K2713/1000*Variables!$B$3</f>
        <v>0.80005000000000004</v>
      </c>
      <c r="M2696" s="1">
        <f>IF(E2696=1, VLOOKUP(D2696, Sheet1!$E$2:$G$26, 2), Sheet1!$G$3)</f>
        <v>0.18618000000000001</v>
      </c>
      <c r="N2696" s="1">
        <f>'Electricity Rates'!$J$3</f>
        <v>0.19270000000000001</v>
      </c>
      <c r="O2696" s="145">
        <f>L2696-K2696</f>
        <v>-8.7182092314599622</v>
      </c>
      <c r="P2696">
        <f t="shared" si="255"/>
        <v>1.8341685539023349</v>
      </c>
      <c r="Q2696">
        <f>IF(O2696&gt;0, IF(Q2695+O2696*Variables!$B$5&lt;Variables!$B$4, Q2695+O2696*Variables!$B$5, Variables!$B$4), IF(Q2695&gt;-O2696, Q2695+O2696/Variables!$B$5, 0))</f>
        <v>21.991208101601234</v>
      </c>
      <c r="R2696">
        <f>IF(O2696&gt;0, 0, IF(Q2695&gt;-O2696, 0, -O2696 - Q2695*Variables!$B$5))</f>
        <v>0</v>
      </c>
      <c r="S2696">
        <f t="shared" si="256"/>
        <v>0</v>
      </c>
      <c r="T2696">
        <f t="shared" si="257"/>
        <v>0</v>
      </c>
    </row>
    <row r="2697" spans="1:20" x14ac:dyDescent="0.3">
      <c r="A2697" s="3">
        <f t="shared" si="252"/>
        <v>43213</v>
      </c>
      <c r="B2697">
        <v>4</v>
      </c>
      <c r="C2697">
        <v>23</v>
      </c>
      <c r="D2697">
        <v>8</v>
      </c>
      <c r="E2697">
        <v>1</v>
      </c>
      <c r="F2697" s="1">
        <f>VLOOKUP(A2697,Weather!$A$1:$E$366, 5)</f>
        <v>0.53846153846153899</v>
      </c>
      <c r="G2697" s="1">
        <f>VLOOKUP(D2697, Spring!$A$1:$E$25, 2)</f>
        <v>871.68141592920301</v>
      </c>
      <c r="H2697" s="1">
        <f>VLOOKUP(D2697, Spring!$A$1:$E$25, 3)</f>
        <v>578.35522101217202</v>
      </c>
      <c r="I2697" s="1">
        <f>VLOOKUP(D2697, Spring!$A$1:$E$25, 5)</f>
        <v>268.91753993484798</v>
      </c>
      <c r="J2697" s="1">
        <f t="shared" si="253"/>
        <v>736.30009519826581</v>
      </c>
      <c r="K2697" s="47">
        <f t="shared" si="254"/>
        <v>13.774719757511567</v>
      </c>
      <c r="L2697" s="48">
        <f>Solar!K2714/1000*Variables!$B$3</f>
        <v>2.8074000000000003</v>
      </c>
      <c r="M2697" s="1">
        <f>IF(E2697=1, VLOOKUP(D2697, Sheet1!$E$2:$G$26, 2), Sheet1!$G$3)</f>
        <v>0.18618000000000001</v>
      </c>
      <c r="N2697" s="1">
        <f>'Electricity Rates'!$J$3</f>
        <v>0.19270000000000001</v>
      </c>
      <c r="O2697" s="145">
        <f>L2697-K2697</f>
        <v>-10.967319757511568</v>
      </c>
      <c r="P2697">
        <f t="shared" si="255"/>
        <v>2.6543884972724792</v>
      </c>
      <c r="Q2697">
        <f>IF(O2697&gt;0, IF(Q2696+O2697*Variables!$B$5&lt;Variables!$B$4, Q2696+O2697*Variables!$B$5, Variables!$B$4), IF(Q2696&gt;-O2697, Q2696+O2697/Variables!$B$5, 0))</f>
        <v>10.323846657439992</v>
      </c>
      <c r="R2697">
        <f>IF(O2697&gt;0, 0, IF(Q2696&gt;-O2697, 0, -O2697 - Q2696*Variables!$B$5))</f>
        <v>0</v>
      </c>
      <c r="S2697">
        <f t="shared" si="256"/>
        <v>0</v>
      </c>
      <c r="T2697">
        <f t="shared" si="257"/>
        <v>0</v>
      </c>
    </row>
    <row r="2698" spans="1:20" x14ac:dyDescent="0.3">
      <c r="A2698" s="3">
        <f t="shared" si="252"/>
        <v>43213</v>
      </c>
      <c r="B2698">
        <v>4</v>
      </c>
      <c r="C2698">
        <v>23</v>
      </c>
      <c r="D2698">
        <v>9</v>
      </c>
      <c r="E2698">
        <v>1</v>
      </c>
      <c r="F2698" s="1">
        <f>VLOOKUP(A2698,Weather!$A$1:$E$366, 5)</f>
        <v>0.53846153846153899</v>
      </c>
      <c r="G2698" s="1">
        <f>VLOOKUP(D2698, Spring!$A$1:$E$25, 2)</f>
        <v>1137.1681415929199</v>
      </c>
      <c r="H2698" s="1">
        <f>VLOOKUP(D2698, Spring!$A$1:$E$25, 3)</f>
        <v>786.77530429212004</v>
      </c>
      <c r="I2698" s="1">
        <f>VLOOKUP(D2698, Spring!$A$1:$E$25, 5)</f>
        <v>317.33977000667198</v>
      </c>
      <c r="J2698" s="1">
        <f t="shared" si="253"/>
        <v>975.44837053101242</v>
      </c>
      <c r="K2698" s="47">
        <f t="shared" si="254"/>
        <v>18.248711401249928</v>
      </c>
      <c r="L2698" s="48">
        <f>Solar!K2715/1000*Variables!$B$3</f>
        <v>5.5569500000000005</v>
      </c>
      <c r="M2698" s="1">
        <f>IF(E2698=1, VLOOKUP(D2698, Sheet1!$E$2:$G$26, 2), Sheet1!$G$3)</f>
        <v>0.20441999999999999</v>
      </c>
      <c r="N2698" s="1">
        <f>'Electricity Rates'!$J$3</f>
        <v>0.19270000000000001</v>
      </c>
      <c r="O2698" s="145">
        <f>L2698-K2698</f>
        <v>-12.691761401249927</v>
      </c>
      <c r="P2698">
        <f t="shared" si="255"/>
        <v>3.5165266870208614</v>
      </c>
      <c r="Q2698">
        <f>IF(O2698&gt;0, IF(Q2697+O2698*Variables!$B$5&lt;Variables!$B$4, Q2697+O2698*Variables!$B$5, Variables!$B$4), IF(Q2697&gt;-O2698, Q2697+O2698/Variables!$B$5, 0))</f>
        <v>0</v>
      </c>
      <c r="R2698">
        <f>IF(O2698&gt;0, 0, IF(Q2697&gt;-O2698, 0, -O2698 - Q2697*Variables!$B$5))</f>
        <v>2.9873455432563354</v>
      </c>
      <c r="S2698">
        <f t="shared" si="256"/>
        <v>0.61067317595246007</v>
      </c>
      <c r="T2698">
        <f t="shared" si="257"/>
        <v>0</v>
      </c>
    </row>
    <row r="2699" spans="1:20" x14ac:dyDescent="0.3">
      <c r="A2699" s="3">
        <f t="shared" si="252"/>
        <v>43213</v>
      </c>
      <c r="B2699">
        <v>4</v>
      </c>
      <c r="C2699">
        <v>23</v>
      </c>
      <c r="D2699">
        <v>10</v>
      </c>
      <c r="E2699">
        <v>1</v>
      </c>
      <c r="F2699" s="1">
        <f>VLOOKUP(A2699,Weather!$A$1:$E$366, 5)</f>
        <v>0.53846153846153899</v>
      </c>
      <c r="G2699" s="1">
        <f>VLOOKUP(D2699, Spring!$A$1:$E$25, 2)</f>
        <v>1207.9646017699099</v>
      </c>
      <c r="H2699" s="1">
        <f>VLOOKUP(D2699, Spring!$A$1:$E$25, 3)</f>
        <v>923.64670083279998</v>
      </c>
      <c r="I2699" s="1">
        <f>VLOOKUP(D2699, Spring!$A$1:$E$25, 5)</f>
        <v>339.44621060481097</v>
      </c>
      <c r="J2699" s="1">
        <f t="shared" si="253"/>
        <v>1076.7409551835517</v>
      </c>
      <c r="K2699" s="47">
        <f t="shared" si="254"/>
        <v>20.143695492929332</v>
      </c>
      <c r="L2699" s="48">
        <f>Solar!K2716/1000*Variables!$B$3</f>
        <v>11.2486</v>
      </c>
      <c r="M2699" s="1">
        <f>IF(E2699=1, VLOOKUP(D2699, Sheet1!$E$2:$G$26, 2), Sheet1!$G$3)</f>
        <v>0.20441999999999999</v>
      </c>
      <c r="N2699" s="1">
        <f>'Electricity Rates'!$J$3</f>
        <v>0.19270000000000001</v>
      </c>
      <c r="O2699" s="145">
        <f>L2699-K2699</f>
        <v>-8.8950954929293324</v>
      </c>
      <c r="P2699">
        <f t="shared" si="255"/>
        <v>3.8816901214874826</v>
      </c>
      <c r="Q2699">
        <f>IF(O2699&gt;0, IF(Q2698+O2699*Variables!$B$5&lt;Variables!$B$4, Q2698+O2699*Variables!$B$5, Variables!$B$4), IF(Q2698&gt;-O2699, Q2698+O2699/Variables!$B$5, 0))</f>
        <v>0</v>
      </c>
      <c r="R2699">
        <f>IF(O2699&gt;0, 0, IF(Q2698&gt;-O2699, 0, -O2699 - Q2698*Variables!$B$5))</f>
        <v>8.8950954929293324</v>
      </c>
      <c r="S2699">
        <f t="shared" si="256"/>
        <v>1.8183354206646141</v>
      </c>
      <c r="T2699">
        <f t="shared" si="257"/>
        <v>0</v>
      </c>
    </row>
    <row r="2700" spans="1:20" x14ac:dyDescent="0.3">
      <c r="A2700" s="3">
        <f t="shared" si="252"/>
        <v>43213</v>
      </c>
      <c r="B2700">
        <v>4</v>
      </c>
      <c r="C2700">
        <v>23</v>
      </c>
      <c r="D2700">
        <v>11</v>
      </c>
      <c r="E2700">
        <v>1</v>
      </c>
      <c r="F2700" s="1">
        <f>VLOOKUP(A2700,Weather!$A$1:$E$366, 5)</f>
        <v>0.53846153846153899</v>
      </c>
      <c r="G2700" s="1">
        <f>VLOOKUP(D2700, Spring!$A$1:$E$25, 2)</f>
        <v>1274.3362831858401</v>
      </c>
      <c r="H2700" s="1">
        <f>VLOOKUP(D2700, Spring!$A$1:$E$25, 3)</f>
        <v>962.46396540679098</v>
      </c>
      <c r="I2700" s="1">
        <f>VLOOKUP(D2700, Spring!$A$1:$E$25, 5)</f>
        <v>352.80034538247099</v>
      </c>
      <c r="J2700" s="1">
        <f t="shared" si="253"/>
        <v>1130.3952134416638</v>
      </c>
      <c r="K2700" s="47">
        <f t="shared" si="254"/>
        <v>21.14746063722642</v>
      </c>
      <c r="L2700" s="48">
        <f>Solar!K2717/1000*Variables!$B$3</f>
        <v>18.661899999999999</v>
      </c>
      <c r="M2700" s="1">
        <f>IF(E2700=1, VLOOKUP(D2700, Sheet1!$E$2:$G$26, 2), Sheet1!$G$3)</f>
        <v>0.20441999999999999</v>
      </c>
      <c r="N2700" s="1">
        <f>'Electricity Rates'!$J$3</f>
        <v>0.19270000000000001</v>
      </c>
      <c r="O2700" s="145">
        <f>L2700-K2700</f>
        <v>-2.4855606372264205</v>
      </c>
      <c r="P2700">
        <f t="shared" si="255"/>
        <v>4.0751156647935316</v>
      </c>
      <c r="Q2700">
        <f>IF(O2700&gt;0, IF(Q2699+O2700*Variables!$B$5&lt;Variables!$B$4, Q2699+O2700*Variables!$B$5, Variables!$B$4), IF(Q2699&gt;-O2700, Q2699+O2700/Variables!$B$5, 0))</f>
        <v>0</v>
      </c>
      <c r="R2700">
        <f>IF(O2700&gt;0, 0, IF(Q2699&gt;-O2700, 0, -O2700 - Q2699*Variables!$B$5))</f>
        <v>2.4855606372264205</v>
      </c>
      <c r="S2700">
        <f t="shared" si="256"/>
        <v>0.50809830546182488</v>
      </c>
      <c r="T2700">
        <f t="shared" si="257"/>
        <v>0</v>
      </c>
    </row>
    <row r="2701" spans="1:20" x14ac:dyDescent="0.3">
      <c r="A2701" s="3">
        <f t="shared" si="252"/>
        <v>43213</v>
      </c>
      <c r="B2701">
        <v>4</v>
      </c>
      <c r="C2701">
        <v>23</v>
      </c>
      <c r="D2701">
        <v>12</v>
      </c>
      <c r="E2701">
        <v>1</v>
      </c>
      <c r="F2701" s="1">
        <f>VLOOKUP(A2701,Weather!$A$1:$E$366, 5)</f>
        <v>0.53846153846153899</v>
      </c>
      <c r="G2701" s="1">
        <f>VLOOKUP(D2701, Spring!$A$1:$E$25, 2)</f>
        <v>1314.1592920353901</v>
      </c>
      <c r="H2701" s="1">
        <f>VLOOKUP(D2701, Spring!$A$1:$E$25, 3)</f>
        <v>983.10377962844302</v>
      </c>
      <c r="I2701" s="1">
        <f>VLOOKUP(D2701, Spring!$A$1:$E$25, 5)</f>
        <v>344.20503159464602</v>
      </c>
      <c r="J2701" s="1">
        <f t="shared" si="253"/>
        <v>1161.3644401552608</v>
      </c>
      <c r="K2701" s="47">
        <f t="shared" si="254"/>
        <v>21.72683366986438</v>
      </c>
      <c r="L2701" s="48">
        <f>Solar!K2718/1000*Variables!$B$3</f>
        <v>26.104349999999997</v>
      </c>
      <c r="M2701" s="1">
        <f>IF(E2701=1, VLOOKUP(D2701, Sheet1!$E$2:$G$26, 2), Sheet1!$G$3)</f>
        <v>0.20441999999999999</v>
      </c>
      <c r="N2701" s="1">
        <f>'Electricity Rates'!$J$3</f>
        <v>0.19270000000000001</v>
      </c>
      <c r="O2701" s="145">
        <f>L2701-K2701</f>
        <v>4.3775163301356166</v>
      </c>
      <c r="P2701">
        <f t="shared" si="255"/>
        <v>4.1867608481828666</v>
      </c>
      <c r="Q2701">
        <f>IF(O2701&gt;0, IF(Q2700+O2701*Variables!$B$5&lt;Variables!$B$4, Q2700+O2701*Variables!$B$5, Variables!$B$4), IF(Q2700&gt;-O2701, Q2700+O2701/Variables!$B$5, 0))</f>
        <v>4.114865350327479</v>
      </c>
      <c r="R2701">
        <f>IF(O2701&gt;0, 0, IF(Q2700&gt;-O2701, 0, -O2701 - Q2700*Variables!$B$5))</f>
        <v>0</v>
      </c>
      <c r="S2701">
        <f t="shared" si="256"/>
        <v>0</v>
      </c>
      <c r="T2701">
        <f t="shared" si="257"/>
        <v>0</v>
      </c>
    </row>
    <row r="2702" spans="1:20" x14ac:dyDescent="0.3">
      <c r="A2702" s="3">
        <f t="shared" si="252"/>
        <v>43213</v>
      </c>
      <c r="B2702">
        <v>4</v>
      </c>
      <c r="C2702">
        <v>23</v>
      </c>
      <c r="D2702">
        <v>13</v>
      </c>
      <c r="E2702">
        <v>1</v>
      </c>
      <c r="F2702" s="1">
        <f>VLOOKUP(A2702,Weather!$A$1:$E$366, 5)</f>
        <v>0.53846153846153899</v>
      </c>
      <c r="G2702" s="1">
        <f>VLOOKUP(D2702, Spring!$A$1:$E$25, 2)</f>
        <v>1362.8318584070701</v>
      </c>
      <c r="H2702" s="1">
        <f>VLOOKUP(D2702, Spring!$A$1:$E$25, 3)</f>
        <v>999.59961563100603</v>
      </c>
      <c r="I2702" s="1">
        <f>VLOOKUP(D2702, Spring!$A$1:$E$25, 5)</f>
        <v>326.84269398328001</v>
      </c>
      <c r="J2702" s="1">
        <f t="shared" si="253"/>
        <v>1195.1862078950408</v>
      </c>
      <c r="K2702" s="47">
        <f t="shared" si="254"/>
        <v>22.359572108114431</v>
      </c>
      <c r="L2702" s="48">
        <f>Solar!K2719/1000*Variables!$B$3</f>
        <v>14.920150000000001</v>
      </c>
      <c r="M2702" s="1">
        <f>IF(E2702=1, VLOOKUP(D2702, Sheet1!$E$2:$G$26, 2), Sheet1!$G$3)</f>
        <v>0.20441999999999999</v>
      </c>
      <c r="N2702" s="1">
        <f>'Electricity Rates'!$J$3</f>
        <v>0.19270000000000001</v>
      </c>
      <c r="O2702" s="145">
        <f>L2702-K2702</f>
        <v>-7.4394221081144298</v>
      </c>
      <c r="P2702">
        <f t="shared" si="255"/>
        <v>4.3086895452336513</v>
      </c>
      <c r="Q2702">
        <f>IF(O2702&gt;0, IF(Q2701+O2702*Variables!$B$5&lt;Variables!$B$4, Q2701+O2702*Variables!$B$5, Variables!$B$4), IF(Q2701&gt;-O2702, Q2701+O2702/Variables!$B$5, 0))</f>
        <v>0</v>
      </c>
      <c r="R2702">
        <f>IF(O2702&gt;0, 0, IF(Q2701&gt;-O2702, 0, -O2702 - Q2701*Variables!$B$5))</f>
        <v>3.5714486788065996</v>
      </c>
      <c r="S2702">
        <f t="shared" si="256"/>
        <v>0.73007553892164501</v>
      </c>
      <c r="T2702">
        <f t="shared" si="257"/>
        <v>0</v>
      </c>
    </row>
    <row r="2703" spans="1:20" x14ac:dyDescent="0.3">
      <c r="A2703" s="3">
        <f t="shared" si="252"/>
        <v>43213</v>
      </c>
      <c r="B2703">
        <v>4</v>
      </c>
      <c r="C2703">
        <v>23</v>
      </c>
      <c r="D2703">
        <v>14</v>
      </c>
      <c r="E2703">
        <v>1</v>
      </c>
      <c r="F2703" s="1">
        <f>VLOOKUP(A2703,Weather!$A$1:$E$366, 5)</f>
        <v>0.53846153846153899</v>
      </c>
      <c r="G2703" s="1">
        <f>VLOOKUP(D2703, Spring!$A$1:$E$25, 2)</f>
        <v>1402.65486725663</v>
      </c>
      <c r="H2703" s="1">
        <f>VLOOKUP(D2703, Spring!$A$1:$E$25, 3)</f>
        <v>1011.55108904548</v>
      </c>
      <c r="I2703" s="1">
        <f>VLOOKUP(D2703, Spring!$A$1:$E$25, 5)</f>
        <v>309.49016837395499</v>
      </c>
      <c r="J2703" s="1">
        <f t="shared" si="253"/>
        <v>1222.1454311591765</v>
      </c>
      <c r="K2703" s="47">
        <f t="shared" si="254"/>
        <v>22.863925900495321</v>
      </c>
      <c r="L2703" s="48">
        <f>Solar!K2720/1000*Variables!$B$3</f>
        <v>28.756349999999998</v>
      </c>
      <c r="M2703" s="1">
        <f>IF(E2703=1, VLOOKUP(D2703, Sheet1!$E$2:$G$26, 2), Sheet1!$G$3)</f>
        <v>0.20441999999999999</v>
      </c>
      <c r="N2703" s="1">
        <f>'Electricity Rates'!$J$3</f>
        <v>0.19270000000000001</v>
      </c>
      <c r="O2703" s="145">
        <f>L2703-K2703</f>
        <v>5.8924240995046766</v>
      </c>
      <c r="P2703">
        <f t="shared" si="255"/>
        <v>4.405878521025449</v>
      </c>
      <c r="Q2703">
        <f>IF(O2703&gt;0, IF(Q2702+O2703*Variables!$B$5&lt;Variables!$B$4, Q2702+O2703*Variables!$B$5, Variables!$B$4), IF(Q2702&gt;-O2703, Q2702+O2703/Variables!$B$5, 0))</f>
        <v>5.5388786535343959</v>
      </c>
      <c r="R2703">
        <f>IF(O2703&gt;0, 0, IF(Q2702&gt;-O2703, 0, -O2703 - Q2702*Variables!$B$5))</f>
        <v>0</v>
      </c>
      <c r="S2703">
        <f t="shared" si="256"/>
        <v>0</v>
      </c>
      <c r="T2703">
        <f t="shared" si="257"/>
        <v>0</v>
      </c>
    </row>
    <row r="2704" spans="1:20" x14ac:dyDescent="0.3">
      <c r="A2704" s="3">
        <f t="shared" si="252"/>
        <v>43213</v>
      </c>
      <c r="B2704">
        <v>4</v>
      </c>
      <c r="C2704">
        <v>23</v>
      </c>
      <c r="D2704">
        <v>15</v>
      </c>
      <c r="E2704">
        <v>1</v>
      </c>
      <c r="F2704" s="1">
        <f>VLOOKUP(A2704,Weather!$A$1:$E$366, 5)</f>
        <v>0.53846153846153899</v>
      </c>
      <c r="G2704" s="1">
        <f>VLOOKUP(D2704, Spring!$A$1:$E$25, 2)</f>
        <v>1371.6814159292001</v>
      </c>
      <c r="H2704" s="1">
        <f>VLOOKUP(D2704, Spring!$A$1:$E$25, 3)</f>
        <v>1005.48526585522</v>
      </c>
      <c r="I2704" s="1">
        <f>VLOOKUP(D2704, Spring!$A$1:$E$25, 5)</f>
        <v>300.89485458612899</v>
      </c>
      <c r="J2704" s="1">
        <f t="shared" si="253"/>
        <v>1202.6678082027479</v>
      </c>
      <c r="K2704" s="47">
        <f t="shared" si="254"/>
        <v>22.499538065267579</v>
      </c>
      <c r="L2704" s="48">
        <f>Solar!K2721/1000*Variables!$B$3</f>
        <v>20.403449999999999</v>
      </c>
      <c r="M2704" s="1">
        <f>IF(E2704=1, VLOOKUP(D2704, Sheet1!$E$2:$G$26, 2), Sheet1!$G$3)</f>
        <v>0.20441999999999999</v>
      </c>
      <c r="N2704" s="1">
        <f>'Electricity Rates'!$J$3</f>
        <v>0.19270000000000001</v>
      </c>
      <c r="O2704" s="145">
        <f>L2704-K2704</f>
        <v>-2.0960880652675797</v>
      </c>
      <c r="P2704">
        <f t="shared" si="255"/>
        <v>4.3356609851770624</v>
      </c>
      <c r="Q2704">
        <f>IF(O2704&gt;0, IF(Q2703+O2704*Variables!$B$5&lt;Variables!$B$4, Q2703+O2704*Variables!$B$5, Variables!$B$4), IF(Q2703&gt;-O2704, Q2703+O2704/Variables!$B$5, 0))</f>
        <v>3.3089977330369704</v>
      </c>
      <c r="R2704">
        <f>IF(O2704&gt;0, 0, IF(Q2703&gt;-O2704, 0, -O2704 - Q2703*Variables!$B$5))</f>
        <v>0</v>
      </c>
      <c r="S2704">
        <f t="shared" si="256"/>
        <v>0</v>
      </c>
      <c r="T2704">
        <f t="shared" si="257"/>
        <v>0</v>
      </c>
    </row>
    <row r="2705" spans="1:20" x14ac:dyDescent="0.3">
      <c r="A2705" s="3">
        <f t="shared" si="252"/>
        <v>43213</v>
      </c>
      <c r="B2705">
        <v>4</v>
      </c>
      <c r="C2705">
        <v>23</v>
      </c>
      <c r="D2705">
        <v>16</v>
      </c>
      <c r="E2705">
        <v>1</v>
      </c>
      <c r="F2705" s="1">
        <f>VLOOKUP(A2705,Weather!$A$1:$E$366, 5)</f>
        <v>0.53846153846153899</v>
      </c>
      <c r="G2705" s="1">
        <f>VLOOKUP(D2705, Spring!$A$1:$E$25, 2)</f>
        <v>1283.1858407079601</v>
      </c>
      <c r="H2705" s="1">
        <f>VLOOKUP(D2705, Spring!$A$1:$E$25, 3)</f>
        <v>954.93673926969905</v>
      </c>
      <c r="I2705" s="1">
        <f>VLOOKUP(D2705, Spring!$A$1:$E$25, 5)</f>
        <v>270.36971623690101</v>
      </c>
      <c r="J2705" s="1">
        <f t="shared" si="253"/>
        <v>1131.6862554287629</v>
      </c>
      <c r="K2705" s="47">
        <f t="shared" si="254"/>
        <v>21.171613481540099</v>
      </c>
      <c r="L2705" s="48">
        <f>Solar!K2722/1000*Variables!$B$3</f>
        <v>19.971049999999998</v>
      </c>
      <c r="M2705" s="1">
        <f>IF(E2705=1, VLOOKUP(D2705, Sheet1!$E$2:$G$26, 2), Sheet1!$G$3)</f>
        <v>0.20441999999999999</v>
      </c>
      <c r="N2705" s="1">
        <f>'Electricity Rates'!$J$3</f>
        <v>0.19270000000000001</v>
      </c>
      <c r="O2705" s="145">
        <f>L2705-K2705</f>
        <v>-1.200563481540101</v>
      </c>
      <c r="P2705">
        <f t="shared" si="255"/>
        <v>4.0797699178927775</v>
      </c>
      <c r="Q2705">
        <f>IF(O2705&gt;0, IF(Q2704+O2705*Variables!$B$5&lt;Variables!$B$4, Q2704+O2705*Variables!$B$5, Variables!$B$4), IF(Q2704&gt;-O2705, Q2704+O2705/Variables!$B$5, 0))</f>
        <v>2.0318025399092035</v>
      </c>
      <c r="R2705">
        <f>IF(O2705&gt;0, 0, IF(Q2704&gt;-O2705, 0, -O2705 - Q2704*Variables!$B$5))</f>
        <v>0</v>
      </c>
      <c r="S2705">
        <f t="shared" si="256"/>
        <v>0</v>
      </c>
      <c r="T2705">
        <f t="shared" si="257"/>
        <v>0</v>
      </c>
    </row>
    <row r="2706" spans="1:20" x14ac:dyDescent="0.3">
      <c r="A2706" s="3">
        <f t="shared" si="252"/>
        <v>43213</v>
      </c>
      <c r="B2706">
        <v>4</v>
      </c>
      <c r="C2706">
        <v>23</v>
      </c>
      <c r="D2706">
        <v>17</v>
      </c>
      <c r="E2706">
        <v>1</v>
      </c>
      <c r="F2706" s="1">
        <f>VLOOKUP(A2706,Weather!$A$1:$E$366, 5)</f>
        <v>0.53846153846153899</v>
      </c>
      <c r="G2706" s="1">
        <f>VLOOKUP(D2706, Spring!$A$1:$E$25, 2)</f>
        <v>973.45132743362797</v>
      </c>
      <c r="H2706" s="1">
        <f>VLOOKUP(D2706, Spring!$A$1:$E$25, 3)</f>
        <v>850.97693786034597</v>
      </c>
      <c r="I2706" s="1">
        <f>VLOOKUP(D2706, Spring!$A$1:$E$25, 5)</f>
        <v>257.39334353781499</v>
      </c>
      <c r="J2706" s="1">
        <f t="shared" si="253"/>
        <v>916.92468609211323</v>
      </c>
      <c r="K2706" s="47">
        <f t="shared" si="254"/>
        <v>17.15384891572247</v>
      </c>
      <c r="L2706" s="48">
        <f>Solar!K2723/1000*Variables!$B$3</f>
        <v>11.757199999999999</v>
      </c>
      <c r="M2706" s="1">
        <f>IF(E2706=1, VLOOKUP(D2706, Sheet1!$E$2:$G$26, 2), Sheet1!$G$3)</f>
        <v>0.20441999999999999</v>
      </c>
      <c r="N2706" s="1">
        <f>'Electricity Rates'!$J$3</f>
        <v>0.19270000000000001</v>
      </c>
      <c r="O2706" s="145">
        <f>L2706-K2706</f>
        <v>-5.3966489157224711</v>
      </c>
      <c r="P2706">
        <f t="shared" si="255"/>
        <v>3.3055466860597202</v>
      </c>
      <c r="Q2706">
        <f>IF(O2706&gt;0, IF(Q2705+O2706*Variables!$B$5&lt;Variables!$B$4, Q2705+O2706*Variables!$B$5, Variables!$B$4), IF(Q2705&gt;-O2706, Q2705+O2706/Variables!$B$5, 0))</f>
        <v>0</v>
      </c>
      <c r="R2706">
        <f>IF(O2706&gt;0, 0, IF(Q2705&gt;-O2706, 0, -O2706 - Q2705*Variables!$B$5))</f>
        <v>3.4867545282078201</v>
      </c>
      <c r="S2706">
        <f t="shared" si="256"/>
        <v>0.71276236065624254</v>
      </c>
      <c r="T2706">
        <f t="shared" si="257"/>
        <v>0</v>
      </c>
    </row>
    <row r="2707" spans="1:20" x14ac:dyDescent="0.3">
      <c r="A2707" s="3">
        <f t="shared" si="252"/>
        <v>43213</v>
      </c>
      <c r="B2707">
        <v>4</v>
      </c>
      <c r="C2707">
        <v>23</v>
      </c>
      <c r="D2707">
        <v>18</v>
      </c>
      <c r="E2707">
        <v>1</v>
      </c>
      <c r="F2707" s="1">
        <f>VLOOKUP(A2707,Weather!$A$1:$E$366, 5)</f>
        <v>0.53846153846153899</v>
      </c>
      <c r="G2707" s="1">
        <f>VLOOKUP(D2707, Spring!$A$1:$E$25, 2)</f>
        <v>690.26548672566298</v>
      </c>
      <c r="H2707" s="1">
        <f>VLOOKUP(D2707, Spring!$A$1:$E$25, 3)</f>
        <v>590.923299339663</v>
      </c>
      <c r="I2707" s="1">
        <f>VLOOKUP(D2707, Spring!$A$1:$E$25, 5)</f>
        <v>248.81274775305101</v>
      </c>
      <c r="J2707" s="1">
        <f t="shared" si="253"/>
        <v>644.4152463936631</v>
      </c>
      <c r="K2707" s="47">
        <f t="shared" si="254"/>
        <v>12.055735812651546</v>
      </c>
      <c r="L2707" s="48">
        <f>Solar!K2724/1000*Variables!$B$3</f>
        <v>4.9686500000000002</v>
      </c>
      <c r="M2707" s="1">
        <f>IF(E2707=1, VLOOKUP(D2707, Sheet1!$E$2:$G$26, 2), Sheet1!$G$3)</f>
        <v>0.20441999999999999</v>
      </c>
      <c r="N2707" s="1">
        <f>'Electricity Rates'!$J$3</f>
        <v>0.19270000000000001</v>
      </c>
      <c r="O2707" s="145">
        <f>L2707-K2707</f>
        <v>-7.0870858126515461</v>
      </c>
      <c r="P2707">
        <f t="shared" si="255"/>
        <v>2.3231402910979533</v>
      </c>
      <c r="Q2707">
        <f>IF(O2707&gt;0, IF(Q2706+O2707*Variables!$B$5&lt;Variables!$B$4, Q2706+O2707*Variables!$B$5, Variables!$B$4), IF(Q2706&gt;-O2707, Q2706+O2707/Variables!$B$5, 0))</f>
        <v>0</v>
      </c>
      <c r="R2707">
        <f>IF(O2707&gt;0, 0, IF(Q2706&gt;-O2707, 0, -O2707 - Q2706*Variables!$B$5))</f>
        <v>7.0870858126515461</v>
      </c>
      <c r="S2707">
        <f t="shared" si="256"/>
        <v>1.448742081822229</v>
      </c>
      <c r="T2707">
        <f t="shared" si="257"/>
        <v>0</v>
      </c>
    </row>
    <row r="2708" spans="1:20" x14ac:dyDescent="0.3">
      <c r="A2708" s="3">
        <f t="shared" si="252"/>
        <v>43213</v>
      </c>
      <c r="B2708">
        <v>4</v>
      </c>
      <c r="C2708">
        <v>23</v>
      </c>
      <c r="D2708">
        <v>19</v>
      </c>
      <c r="E2708">
        <v>1</v>
      </c>
      <c r="F2708" s="1">
        <f>VLOOKUP(A2708,Weather!$A$1:$E$366, 5)</f>
        <v>0.53846153846153899</v>
      </c>
      <c r="G2708" s="1">
        <f>VLOOKUP(D2708, Spring!$A$1:$E$25, 2)</f>
        <v>482.300884955752</v>
      </c>
      <c r="H2708" s="1">
        <f>VLOOKUP(D2708, Spring!$A$1:$E$25, 3)</f>
        <v>454.99679692504799</v>
      </c>
      <c r="I2708" s="1">
        <f>VLOOKUP(D2708, Spring!$A$1:$E$25, 5)</f>
        <v>266.52341143686903</v>
      </c>
      <c r="J2708" s="1">
        <f t="shared" si="253"/>
        <v>469.69899817235017</v>
      </c>
      <c r="K2708" s="47">
        <f t="shared" si="254"/>
        <v>8.7871400701990563</v>
      </c>
      <c r="L2708" s="48">
        <f>Solar!K2725/1000*Variables!$B$3</f>
        <v>0.10389999999999999</v>
      </c>
      <c r="M2708" s="1">
        <f>IF(E2708=1, VLOOKUP(D2708, Sheet1!$E$2:$G$26, 2), Sheet1!$G$3)</f>
        <v>0.20441999999999999</v>
      </c>
      <c r="N2708" s="1">
        <f>'Electricity Rates'!$J$3</f>
        <v>0.19270000000000001</v>
      </c>
      <c r="O2708" s="145">
        <f>L2708-K2708</f>
        <v>-8.6832400701990569</v>
      </c>
      <c r="P2708">
        <f t="shared" si="255"/>
        <v>1.6932818915273582</v>
      </c>
      <c r="Q2708">
        <f>IF(O2708&gt;0, IF(Q2707+O2708*Variables!$B$5&lt;Variables!$B$4, Q2707+O2708*Variables!$B$5, Variables!$B$4), IF(Q2707&gt;-O2708, Q2707+O2708/Variables!$B$5, 0))</f>
        <v>0</v>
      </c>
      <c r="R2708">
        <f>IF(O2708&gt;0, 0, IF(Q2707&gt;-O2708, 0, -O2708 - Q2707*Variables!$B$5))</f>
        <v>8.6832400701990569</v>
      </c>
      <c r="S2708">
        <f t="shared" si="256"/>
        <v>1.7750279351500911</v>
      </c>
      <c r="T2708">
        <f t="shared" si="257"/>
        <v>0</v>
      </c>
    </row>
    <row r="2709" spans="1:20" x14ac:dyDescent="0.3">
      <c r="A2709" s="3">
        <f t="shared" si="252"/>
        <v>43213</v>
      </c>
      <c r="B2709">
        <v>4</v>
      </c>
      <c r="C2709">
        <v>23</v>
      </c>
      <c r="D2709">
        <v>20</v>
      </c>
      <c r="E2709">
        <v>1</v>
      </c>
      <c r="F2709" s="1">
        <f>VLOOKUP(A2709,Weather!$A$1:$E$366, 5)</f>
        <v>0.53846153846153899</v>
      </c>
      <c r="G2709" s="1">
        <f>VLOOKUP(D2709, Spring!$A$1:$E$25, 2)</f>
        <v>415.92920353982299</v>
      </c>
      <c r="H2709" s="1">
        <f>VLOOKUP(D2709, Spring!$A$1:$E$25, 3)</f>
        <v>371.98648067830999</v>
      </c>
      <c r="I2709" s="1">
        <f>VLOOKUP(D2709, Spring!$A$1:$E$25, 5)</f>
        <v>284.25369912476901</v>
      </c>
      <c r="J2709" s="1">
        <f t="shared" si="253"/>
        <v>395.6479468345093</v>
      </c>
      <c r="K2709" s="47">
        <f t="shared" si="254"/>
        <v>7.4017912340656151</v>
      </c>
      <c r="L2709" s="48">
        <f>Solar!K2726/1000*Variables!$B$3</f>
        <v>0</v>
      </c>
      <c r="M2709" s="1">
        <f>IF(E2709=1, VLOOKUP(D2709, Sheet1!$E$2:$G$26, 2), Sheet1!$G$3)</f>
        <v>0.20441999999999999</v>
      </c>
      <c r="N2709" s="1">
        <f>'Electricity Rates'!$J$3</f>
        <v>0.19270000000000001</v>
      </c>
      <c r="O2709" s="145">
        <f>L2709-K2709</f>
        <v>-7.4017912340656151</v>
      </c>
      <c r="P2709">
        <f t="shared" si="255"/>
        <v>1.4263251708044442</v>
      </c>
      <c r="Q2709">
        <f>IF(O2709&gt;0, IF(Q2708+O2709*Variables!$B$5&lt;Variables!$B$4, Q2708+O2709*Variables!$B$5, Variables!$B$4), IF(Q2708&gt;-O2709, Q2708+O2709/Variables!$B$5, 0))</f>
        <v>0</v>
      </c>
      <c r="R2709">
        <f>IF(O2709&gt;0, 0, IF(Q2708&gt;-O2709, 0, -O2709 - Q2708*Variables!$B$5))</f>
        <v>7.4017912340656151</v>
      </c>
      <c r="S2709">
        <f t="shared" si="256"/>
        <v>1.513074164067693</v>
      </c>
      <c r="T2709">
        <f t="shared" si="257"/>
        <v>0</v>
      </c>
    </row>
    <row r="2710" spans="1:20" x14ac:dyDescent="0.3">
      <c r="A2710" s="3">
        <f t="shared" si="252"/>
        <v>43213</v>
      </c>
      <c r="B2710">
        <v>4</v>
      </c>
      <c r="C2710">
        <v>23</v>
      </c>
      <c r="D2710">
        <v>21</v>
      </c>
      <c r="E2710">
        <v>1</v>
      </c>
      <c r="F2710" s="1">
        <f>VLOOKUP(A2710,Weather!$A$1:$E$366, 5)</f>
        <v>0.53846153846153899</v>
      </c>
      <c r="G2710" s="1">
        <f>VLOOKUP(D2710, Spring!$A$1:$E$25, 2)</f>
        <v>371.68141592920301</v>
      </c>
      <c r="H2710" s="1">
        <f>VLOOKUP(D2710, Spring!$A$1:$E$25, 3)</f>
        <v>318.10538116591903</v>
      </c>
      <c r="I2710" s="1">
        <f>VLOOKUP(D2710, Spring!$A$1:$E$25, 5)</f>
        <v>271.28223242670401</v>
      </c>
      <c r="J2710" s="1">
        <f t="shared" si="253"/>
        <v>346.95401526922581</v>
      </c>
      <c r="K2710" s="47">
        <f t="shared" si="254"/>
        <v>6.4908239999481001</v>
      </c>
      <c r="L2710" s="48">
        <f>Solar!K2727/1000*Variables!$B$3</f>
        <v>0</v>
      </c>
      <c r="M2710" s="1">
        <f>IF(E2710=1, VLOOKUP(D2710, Sheet1!$E$2:$G$26, 2), Sheet1!$G$3)</f>
        <v>0.20441999999999999</v>
      </c>
      <c r="N2710" s="1">
        <f>'Electricity Rates'!$J$3</f>
        <v>0.19270000000000001</v>
      </c>
      <c r="O2710" s="145">
        <f>L2710-K2710</f>
        <v>-6.4908239999481001</v>
      </c>
      <c r="P2710">
        <f t="shared" si="255"/>
        <v>1.2507817847899989</v>
      </c>
      <c r="Q2710">
        <f>IF(O2710&gt;0, IF(Q2709+O2710*Variables!$B$5&lt;Variables!$B$4, Q2709+O2710*Variables!$B$5, Variables!$B$4), IF(Q2709&gt;-O2710, Q2709+O2710/Variables!$B$5, 0))</f>
        <v>0</v>
      </c>
      <c r="R2710">
        <f>IF(O2710&gt;0, 0, IF(Q2709&gt;-O2710, 0, -O2710 - Q2709*Variables!$B$5))</f>
        <v>6.4908239999481001</v>
      </c>
      <c r="S2710">
        <f t="shared" si="256"/>
        <v>1.3268542420693905</v>
      </c>
      <c r="T2710">
        <f t="shared" si="257"/>
        <v>0</v>
      </c>
    </row>
    <row r="2711" spans="1:20" x14ac:dyDescent="0.3">
      <c r="A2711" s="3">
        <f t="shared" si="252"/>
        <v>43213</v>
      </c>
      <c r="B2711">
        <v>4</v>
      </c>
      <c r="C2711">
        <v>23</v>
      </c>
      <c r="D2711">
        <v>22</v>
      </c>
      <c r="E2711">
        <v>1</v>
      </c>
      <c r="F2711" s="1">
        <f>VLOOKUP(A2711,Weather!$A$1:$E$366, 5)</f>
        <v>0.53846153846153899</v>
      </c>
      <c r="G2711" s="1">
        <f>VLOOKUP(D2711, Spring!$A$1:$E$25, 2)</f>
        <v>345.13274336283098</v>
      </c>
      <c r="H2711" s="1">
        <f>VLOOKUP(D2711, Spring!$A$1:$E$25, 3)</f>
        <v>289.79820627802701</v>
      </c>
      <c r="I2711" s="1">
        <f>VLOOKUP(D2711, Spring!$A$1:$E$25, 5)</f>
        <v>275.85953137878198</v>
      </c>
      <c r="J2711" s="1">
        <f t="shared" si="253"/>
        <v>319.59372624676763</v>
      </c>
      <c r="K2711" s="47">
        <f t="shared" si="254"/>
        <v>5.9789670597864966</v>
      </c>
      <c r="L2711" s="48">
        <f>Solar!K2728/1000*Variables!$B$3</f>
        <v>0</v>
      </c>
      <c r="M2711" s="1">
        <f>IF(E2711=1, VLOOKUP(D2711, Sheet1!$E$2:$G$26, 2), Sheet1!$G$3)</f>
        <v>0.18618000000000001</v>
      </c>
      <c r="N2711" s="1">
        <f>'Electricity Rates'!$J$3</f>
        <v>0.19270000000000001</v>
      </c>
      <c r="O2711" s="145">
        <f>L2711-K2711</f>
        <v>-5.9789670597864966</v>
      </c>
      <c r="P2711">
        <f t="shared" si="255"/>
        <v>1.1521469524208579</v>
      </c>
      <c r="Q2711">
        <f>IF(O2711&gt;0, IF(Q2710+O2711*Variables!$B$5&lt;Variables!$B$4, Q2710+O2711*Variables!$B$5, Variables!$B$4), IF(Q2710&gt;-O2711, Q2710+O2711/Variables!$B$5, 0))</f>
        <v>0</v>
      </c>
      <c r="R2711">
        <f>IF(O2711&gt;0, 0, IF(Q2710&gt;-O2711, 0, -O2711 - Q2710*Variables!$B$5))</f>
        <v>5.9789670597864966</v>
      </c>
      <c r="S2711">
        <f t="shared" si="256"/>
        <v>1.11316408719105</v>
      </c>
      <c r="T2711">
        <f t="shared" si="257"/>
        <v>0</v>
      </c>
    </row>
    <row r="2712" spans="1:20" x14ac:dyDescent="0.3">
      <c r="A2712" s="3">
        <f t="shared" si="252"/>
        <v>43213</v>
      </c>
      <c r="B2712">
        <v>4</v>
      </c>
      <c r="C2712">
        <v>23</v>
      </c>
      <c r="D2712">
        <v>23</v>
      </c>
      <c r="E2712">
        <v>1</v>
      </c>
      <c r="F2712" s="1">
        <f>VLOOKUP(A2712,Weather!$A$1:$E$366, 5)</f>
        <v>0.53846153846153899</v>
      </c>
      <c r="G2712" s="1">
        <f>VLOOKUP(D2712, Spring!$A$1:$E$25, 2)</f>
        <v>318.58407079646003</v>
      </c>
      <c r="H2712" s="1">
        <f>VLOOKUP(D2712, Spring!$A$1:$E$25, 3)</f>
        <v>270.57975656630401</v>
      </c>
      <c r="I2712" s="1">
        <f>VLOOKUP(D2712, Spring!$A$1:$E$25, 5)</f>
        <v>271.64527650221697</v>
      </c>
      <c r="J2712" s="1">
        <f t="shared" si="253"/>
        <v>296.42823345946499</v>
      </c>
      <c r="K2712" s="47">
        <f t="shared" si="254"/>
        <v>5.5455864677280031</v>
      </c>
      <c r="L2712" s="48">
        <f>Solar!K2729/1000*Variables!$B$3</f>
        <v>0</v>
      </c>
      <c r="M2712" s="1">
        <f>IF(E2712=1, VLOOKUP(D2712, Sheet1!$E$2:$G$26, 2), Sheet1!$G$3)</f>
        <v>0.18618000000000001</v>
      </c>
      <c r="N2712" s="1">
        <f>'Electricity Rates'!$J$3</f>
        <v>0.19270000000000001</v>
      </c>
      <c r="O2712" s="145">
        <f>L2712-K2712</f>
        <v>-5.5455864677280031</v>
      </c>
      <c r="P2712">
        <f t="shared" si="255"/>
        <v>1.0686345123311862</v>
      </c>
      <c r="Q2712">
        <f>IF(O2712&gt;0, IF(Q2711+O2712*Variables!$B$5&lt;Variables!$B$4, Q2711+O2712*Variables!$B$5, Variables!$B$4), IF(Q2711&gt;-O2712, Q2711+O2712/Variables!$B$5, 0))</f>
        <v>0</v>
      </c>
      <c r="R2712">
        <f>IF(O2712&gt;0, 0, IF(Q2711&gt;-O2712, 0, -O2712 - Q2711*Variables!$B$5))</f>
        <v>5.5455864677280031</v>
      </c>
      <c r="S2712">
        <f t="shared" si="256"/>
        <v>1.0324772885615996</v>
      </c>
      <c r="T2712">
        <f t="shared" si="257"/>
        <v>0</v>
      </c>
    </row>
    <row r="2713" spans="1:20" x14ac:dyDescent="0.3">
      <c r="A2713" s="3">
        <f t="shared" si="252"/>
        <v>43213</v>
      </c>
      <c r="B2713">
        <v>4</v>
      </c>
      <c r="C2713">
        <v>23</v>
      </c>
      <c r="D2713">
        <v>24</v>
      </c>
      <c r="E2713">
        <v>1</v>
      </c>
      <c r="F2713" s="1">
        <f>VLOOKUP(A2713,Weather!$A$1:$E$366, 5)</f>
        <v>0.53846153846153899</v>
      </c>
      <c r="G2713" s="1">
        <f>VLOOKUP(D2713, Spring!$A$1:$E$25, 2)</f>
        <v>287.61061946902601</v>
      </c>
      <c r="H2713" s="1">
        <f>VLOOKUP(D2713, Spring!$A$1:$E$25, 3)</f>
        <v>251.20115310698301</v>
      </c>
      <c r="I2713" s="1">
        <f>VLOOKUP(D2713, Spring!$A$1:$E$25, 5)</f>
        <v>267.465363632795</v>
      </c>
      <c r="J2713" s="1">
        <f t="shared" si="253"/>
        <v>270.80625037885233</v>
      </c>
      <c r="K2713" s="47">
        <f t="shared" si="254"/>
        <v>5.0662497966223095</v>
      </c>
      <c r="L2713" s="48">
        <f>Solar!K2730/1000*Variables!$B$3</f>
        <v>0</v>
      </c>
      <c r="M2713" s="1">
        <f>IF(E2713=1, VLOOKUP(D2713, Sheet1!$E$2:$G$26, 2), Sheet1!$G$3)</f>
        <v>0.18618000000000001</v>
      </c>
      <c r="N2713" s="1">
        <f>'Electricity Rates'!$J$3</f>
        <v>0.19270000000000001</v>
      </c>
      <c r="O2713" s="145">
        <f>L2713-K2713</f>
        <v>-5.0662497966223095</v>
      </c>
      <c r="P2713">
        <f t="shared" si="255"/>
        <v>0.97626633580911903</v>
      </c>
      <c r="Q2713">
        <f>IF(O2713&gt;0, IF(Q2712+O2713*Variables!$B$5&lt;Variables!$B$4, Q2712+O2713*Variables!$B$5, Variables!$B$4), IF(Q2712&gt;-O2713, Q2712+O2713/Variables!$B$5, 0))</f>
        <v>0</v>
      </c>
      <c r="R2713">
        <f>IF(O2713&gt;0, 0, IF(Q2712&gt;-O2713, 0, -O2713 - Q2712*Variables!$B$5))</f>
        <v>5.0662497966223095</v>
      </c>
      <c r="S2713">
        <f t="shared" si="256"/>
        <v>0.94323438713514163</v>
      </c>
      <c r="T2713">
        <f t="shared" si="257"/>
        <v>0</v>
      </c>
    </row>
    <row r="2714" spans="1:20" x14ac:dyDescent="0.3">
      <c r="A2714" s="3">
        <f t="shared" si="252"/>
        <v>43214</v>
      </c>
      <c r="B2714">
        <v>4</v>
      </c>
      <c r="C2714">
        <v>24</v>
      </c>
      <c r="D2714">
        <v>1</v>
      </c>
      <c r="E2714">
        <v>1</v>
      </c>
      <c r="F2714" s="1">
        <f>VLOOKUP(A2714,Weather!$A$1:$E$366, 5)</f>
        <v>0.53846153846153899</v>
      </c>
      <c r="G2714" s="1">
        <f>VLOOKUP(D2714, Spring!$A$1:$E$25, 2)</f>
        <v>284.91351697629602</v>
      </c>
      <c r="H2714" s="1">
        <f>VLOOKUP(D2714, Spring!$A$1:$E$25, 3)</f>
        <v>272.00797092955099</v>
      </c>
      <c r="I2714" s="1">
        <f>VLOOKUP(D2714, Spring!$A$1:$E$25, 5)</f>
        <v>272.01322657875102</v>
      </c>
      <c r="J2714" s="1">
        <f t="shared" si="253"/>
        <v>278.95711110856757</v>
      </c>
      <c r="K2714" s="47">
        <f t="shared" si="254"/>
        <v>5.2187362937265931</v>
      </c>
      <c r="L2714" s="48">
        <f>Solar!K2731/1000*Variables!$B$3</f>
        <v>0</v>
      </c>
      <c r="M2714" s="1">
        <f>IF(E2714=1, VLOOKUP(D2714, Sheet1!$E$2:$G$26, 2), Sheet1!$G$3)</f>
        <v>0.18618000000000001</v>
      </c>
      <c r="N2714" s="1">
        <f>'Electricity Rates'!$J$3</f>
        <v>0.19270000000000001</v>
      </c>
      <c r="O2714" s="145">
        <f>L2714-K2714</f>
        <v>-5.2187362937265931</v>
      </c>
      <c r="P2714">
        <f t="shared" si="255"/>
        <v>1.0056504838011144</v>
      </c>
      <c r="Q2714">
        <f>IF(O2714&gt;0, IF(Q2713+O2714*Variables!$B$5&lt;Variables!$B$4, Q2713+O2714*Variables!$B$5, Variables!$B$4), IF(Q2713&gt;-O2714, Q2713+O2714/Variables!$B$5, 0))</f>
        <v>0</v>
      </c>
      <c r="R2714">
        <f>IF(O2714&gt;0, 0, IF(Q2713&gt;-O2714, 0, -O2714 - Q2713*Variables!$B$5))</f>
        <v>5.2187362937265931</v>
      </c>
      <c r="S2714">
        <f t="shared" si="256"/>
        <v>0.97162432316601721</v>
      </c>
      <c r="T2714">
        <f t="shared" si="257"/>
        <v>0</v>
      </c>
    </row>
    <row r="2715" spans="1:20" x14ac:dyDescent="0.3">
      <c r="A2715" s="3">
        <f t="shared" si="252"/>
        <v>43214</v>
      </c>
      <c r="B2715">
        <v>4</v>
      </c>
      <c r="C2715">
        <v>24</v>
      </c>
      <c r="D2715">
        <v>2</v>
      </c>
      <c r="E2715">
        <v>1</v>
      </c>
      <c r="F2715" s="1">
        <f>VLOOKUP(A2715,Weather!$A$1:$E$366, 5)</f>
        <v>0.53846153846153899</v>
      </c>
      <c r="G2715" s="1">
        <f>VLOOKUP(D2715, Spring!$A$1:$E$25, 2)</f>
        <v>283.47213324791699</v>
      </c>
      <c r="H2715" s="1">
        <f>VLOOKUP(D2715, Spring!$A$1:$E$25, 3)</f>
        <v>272.193568553901</v>
      </c>
      <c r="I2715" s="1">
        <f>VLOOKUP(D2715, Spring!$A$1:$E$25, 5)</f>
        <v>263.43263079398702</v>
      </c>
      <c r="J2715" s="1">
        <f t="shared" si="253"/>
        <v>278.26664185067887</v>
      </c>
      <c r="K2715" s="47">
        <f t="shared" si="254"/>
        <v>5.2058189783675175</v>
      </c>
      <c r="L2715" s="48">
        <f>Solar!K2732/1000*Variables!$B$3</f>
        <v>0</v>
      </c>
      <c r="M2715" s="1">
        <f>IF(E2715=1, VLOOKUP(D2715, Sheet1!$E$2:$G$26, 2), Sheet1!$G$3)</f>
        <v>0.18618000000000001</v>
      </c>
      <c r="N2715" s="1">
        <f>'Electricity Rates'!$J$3</f>
        <v>0.19270000000000001</v>
      </c>
      <c r="O2715" s="145">
        <f>L2715-K2715</f>
        <v>-5.2058189783675175</v>
      </c>
      <c r="P2715">
        <f t="shared" si="255"/>
        <v>1.0031613171314206</v>
      </c>
      <c r="Q2715">
        <f>IF(O2715&gt;0, IF(Q2714+O2715*Variables!$B$5&lt;Variables!$B$4, Q2714+O2715*Variables!$B$5, Variables!$B$4), IF(Q2714&gt;-O2715, Q2714+O2715/Variables!$B$5, 0))</f>
        <v>0</v>
      </c>
      <c r="R2715">
        <f>IF(O2715&gt;0, 0, IF(Q2714&gt;-O2715, 0, -O2715 - Q2714*Variables!$B$5))</f>
        <v>5.2058189783675175</v>
      </c>
      <c r="S2715">
        <f t="shared" si="256"/>
        <v>0.96921937739246444</v>
      </c>
      <c r="T2715">
        <f t="shared" si="257"/>
        <v>0</v>
      </c>
    </row>
    <row r="2716" spans="1:20" x14ac:dyDescent="0.3">
      <c r="A2716" s="3">
        <f t="shared" si="252"/>
        <v>43214</v>
      </c>
      <c r="B2716">
        <v>4</v>
      </c>
      <c r="C2716">
        <v>24</v>
      </c>
      <c r="D2716">
        <v>3</v>
      </c>
      <c r="E2716">
        <v>1</v>
      </c>
      <c r="F2716" s="1">
        <f>VLOOKUP(A2716,Weather!$A$1:$E$366, 5)</f>
        <v>0.53846153846153899</v>
      </c>
      <c r="G2716" s="1">
        <f>VLOOKUP(D2716, Spring!$A$1:$E$25, 2)</f>
        <v>282.03074951953801</v>
      </c>
      <c r="H2716" s="1">
        <f>VLOOKUP(D2716, Spring!$A$1:$E$25, 3)</f>
        <v>263.612120501699</v>
      </c>
      <c r="I2716" s="1">
        <f>VLOOKUP(D2716, Spring!$A$1:$E$25, 5)</f>
        <v>268.00502374504498</v>
      </c>
      <c r="J2716" s="1">
        <f t="shared" si="253"/>
        <v>273.52984381899694</v>
      </c>
      <c r="K2716" s="47">
        <f t="shared" si="254"/>
        <v>5.1172028477166283</v>
      </c>
      <c r="L2716" s="48">
        <f>Solar!K2733/1000*Variables!$B$3</f>
        <v>0</v>
      </c>
      <c r="M2716" s="1">
        <f>IF(E2716=1, VLOOKUP(D2716, Sheet1!$E$2:$G$26, 2), Sheet1!$G$3)</f>
        <v>0.18618000000000001</v>
      </c>
      <c r="N2716" s="1">
        <f>'Electricity Rates'!$J$3</f>
        <v>0.19270000000000001</v>
      </c>
      <c r="O2716" s="145">
        <f>L2716-K2716</f>
        <v>-5.1172028477166283</v>
      </c>
      <c r="P2716">
        <f t="shared" si="255"/>
        <v>0.98608498875499428</v>
      </c>
      <c r="Q2716">
        <f>IF(O2716&gt;0, IF(Q2715+O2716*Variables!$B$5&lt;Variables!$B$4, Q2715+O2716*Variables!$B$5, Variables!$B$4), IF(Q2715&gt;-O2716, Q2715+O2716/Variables!$B$5, 0))</f>
        <v>0</v>
      </c>
      <c r="R2716">
        <f>IF(O2716&gt;0, 0, IF(Q2715&gt;-O2716, 0, -O2716 - Q2715*Variables!$B$5))</f>
        <v>5.1172028477166283</v>
      </c>
      <c r="S2716">
        <f t="shared" si="256"/>
        <v>0.9527208261878819</v>
      </c>
      <c r="T2716">
        <f t="shared" si="257"/>
        <v>0</v>
      </c>
    </row>
    <row r="2717" spans="1:20" x14ac:dyDescent="0.3">
      <c r="A2717" s="3">
        <f t="shared" si="252"/>
        <v>43214</v>
      </c>
      <c r="B2717">
        <v>4</v>
      </c>
      <c r="C2717">
        <v>24</v>
      </c>
      <c r="D2717">
        <v>4</v>
      </c>
      <c r="E2717">
        <v>1</v>
      </c>
      <c r="F2717" s="1">
        <f>VLOOKUP(A2717,Weather!$A$1:$E$366, 5)</f>
        <v>0.53846153846153899</v>
      </c>
      <c r="G2717" s="1">
        <f>VLOOKUP(D2717, Spring!$A$1:$E$25, 2)</f>
        <v>287.61061946902601</v>
      </c>
      <c r="H2717" s="1">
        <f>VLOOKUP(D2717, Spring!$A$1:$E$25, 3)</f>
        <v>280.54932735425899</v>
      </c>
      <c r="I2717" s="1">
        <f>VLOOKUP(D2717, Spring!$A$1:$E$25, 5)</f>
        <v>263.81039287256101</v>
      </c>
      <c r="J2717" s="1">
        <f t="shared" si="253"/>
        <v>284.3515615699028</v>
      </c>
      <c r="K2717" s="47">
        <f t="shared" si="254"/>
        <v>5.3196558017305451</v>
      </c>
      <c r="L2717" s="48">
        <f>Solar!K2734/1000*Variables!$B$3</f>
        <v>0</v>
      </c>
      <c r="M2717" s="1">
        <f>IF(E2717=1, VLOOKUP(D2717, Sheet1!$E$2:$G$26, 2), Sheet1!$G$3)</f>
        <v>0.18618000000000001</v>
      </c>
      <c r="N2717" s="1">
        <f>'Electricity Rates'!$J$3</f>
        <v>0.19270000000000001</v>
      </c>
      <c r="O2717" s="145">
        <f>L2717-K2717</f>
        <v>-5.3196558017305451</v>
      </c>
      <c r="P2717">
        <f t="shared" si="255"/>
        <v>1.025097672993476</v>
      </c>
      <c r="Q2717">
        <f>IF(O2717&gt;0, IF(Q2716+O2717*Variables!$B$5&lt;Variables!$B$4, Q2716+O2717*Variables!$B$5, Variables!$B$4), IF(Q2716&gt;-O2717, Q2716+O2717/Variables!$B$5, 0))</f>
        <v>0</v>
      </c>
      <c r="R2717">
        <f>IF(O2717&gt;0, 0, IF(Q2716&gt;-O2717, 0, -O2717 - Q2716*Variables!$B$5))</f>
        <v>5.3196558017305451</v>
      </c>
      <c r="S2717">
        <f t="shared" si="256"/>
        <v>0.99041351716619297</v>
      </c>
      <c r="T2717">
        <f t="shared" si="257"/>
        <v>0</v>
      </c>
    </row>
    <row r="2718" spans="1:20" x14ac:dyDescent="0.3">
      <c r="A2718" s="3">
        <f t="shared" si="252"/>
        <v>43214</v>
      </c>
      <c r="B2718">
        <v>4</v>
      </c>
      <c r="C2718">
        <v>24</v>
      </c>
      <c r="D2718">
        <v>5</v>
      </c>
      <c r="E2718">
        <v>1</v>
      </c>
      <c r="F2718" s="1">
        <f>VLOOKUP(A2718,Weather!$A$1:$E$366, 5)</f>
        <v>0.53846153846153899</v>
      </c>
      <c r="G2718" s="1">
        <f>VLOOKUP(D2718, Spring!$A$1:$E$25, 2)</f>
        <v>318.58407079646003</v>
      </c>
      <c r="H2718" s="1">
        <f>VLOOKUP(D2718, Spring!$A$1:$E$25, 3)</f>
        <v>296.96508648302301</v>
      </c>
      <c r="I2718" s="1">
        <f>VLOOKUP(D2718, Spring!$A$1:$E$25, 5)</f>
        <v>263.982102908277</v>
      </c>
      <c r="J2718" s="1">
        <f t="shared" si="253"/>
        <v>308.60607803641221</v>
      </c>
      <c r="K2718" s="47">
        <f t="shared" si="254"/>
        <v>5.773409874776199</v>
      </c>
      <c r="L2718" s="48">
        <f>Solar!K2735/1000*Variables!$B$3</f>
        <v>0</v>
      </c>
      <c r="M2718" s="1">
        <f>IF(E2718=1, VLOOKUP(D2718, Sheet1!$E$2:$G$26, 2), Sheet1!$G$3)</f>
        <v>0.18618000000000001</v>
      </c>
      <c r="N2718" s="1">
        <f>'Electricity Rates'!$J$3</f>
        <v>0.19270000000000001</v>
      </c>
      <c r="O2718" s="145">
        <f>L2718-K2718</f>
        <v>-5.773409874776199</v>
      </c>
      <c r="P2718">
        <f t="shared" si="255"/>
        <v>1.1125360828693736</v>
      </c>
      <c r="Q2718">
        <f>IF(O2718&gt;0, IF(Q2717+O2718*Variables!$B$5&lt;Variables!$B$4, Q2717+O2718*Variables!$B$5, Variables!$B$4), IF(Q2717&gt;-O2718, Q2717+O2718/Variables!$B$5, 0))</f>
        <v>0</v>
      </c>
      <c r="R2718">
        <f>IF(O2718&gt;0, 0, IF(Q2717&gt;-O2718, 0, -O2718 - Q2717*Variables!$B$5))</f>
        <v>5.773409874776199</v>
      </c>
      <c r="S2718">
        <f t="shared" si="256"/>
        <v>1.0748934504858327</v>
      </c>
      <c r="T2718">
        <f t="shared" si="257"/>
        <v>0</v>
      </c>
    </row>
    <row r="2719" spans="1:20" x14ac:dyDescent="0.3">
      <c r="A2719" s="3">
        <f t="shared" si="252"/>
        <v>43214</v>
      </c>
      <c r="B2719">
        <v>4</v>
      </c>
      <c r="C2719">
        <v>24</v>
      </c>
      <c r="D2719">
        <v>6</v>
      </c>
      <c r="E2719">
        <v>1</v>
      </c>
      <c r="F2719" s="1">
        <f>VLOOKUP(A2719,Weather!$A$1:$E$366, 5)</f>
        <v>0.53846153846153899</v>
      </c>
      <c r="G2719" s="1">
        <f>VLOOKUP(D2719, Spring!$A$1:$E$25, 2)</f>
        <v>389.38053097345102</v>
      </c>
      <c r="H2719" s="1">
        <f>VLOOKUP(D2719, Spring!$A$1:$E$25, 3)</f>
        <v>340.20659833439998</v>
      </c>
      <c r="I2719" s="1">
        <f>VLOOKUP(D2719, Spring!$A$1:$E$25, 5)</f>
        <v>264.16853094705402</v>
      </c>
      <c r="J2719" s="1">
        <f t="shared" si="253"/>
        <v>366.68486975542748</v>
      </c>
      <c r="K2719" s="47">
        <f t="shared" si="254"/>
        <v>6.8599492966798401</v>
      </c>
      <c r="L2719" s="48">
        <f>Solar!K2736/1000*Variables!$B$3</f>
        <v>0.24304999999999999</v>
      </c>
      <c r="M2719" s="1">
        <f>IF(E2719=1, VLOOKUP(D2719, Sheet1!$E$2:$G$26, 2), Sheet1!$G$3)</f>
        <v>0.18618000000000001</v>
      </c>
      <c r="N2719" s="1">
        <f>'Electricity Rates'!$J$3</f>
        <v>0.19270000000000001</v>
      </c>
      <c r="O2719" s="145">
        <f>L2719-K2719</f>
        <v>-6.6168992966798399</v>
      </c>
      <c r="P2719">
        <f t="shared" si="255"/>
        <v>1.3219122294702053</v>
      </c>
      <c r="Q2719">
        <f>IF(O2719&gt;0, IF(Q2718+O2719*Variables!$B$5&lt;Variables!$B$4, Q2718+O2719*Variables!$B$5, Variables!$B$4), IF(Q2718&gt;-O2719, Q2718+O2719/Variables!$B$5, 0))</f>
        <v>0</v>
      </c>
      <c r="R2719">
        <f>IF(O2719&gt;0, 0, IF(Q2718&gt;-O2719, 0, -O2719 - Q2718*Variables!$B$5))</f>
        <v>6.6168992966798399</v>
      </c>
      <c r="S2719">
        <f t="shared" si="256"/>
        <v>1.2319343110558527</v>
      </c>
      <c r="T2719">
        <f t="shared" si="257"/>
        <v>0</v>
      </c>
    </row>
    <row r="2720" spans="1:20" x14ac:dyDescent="0.3">
      <c r="A2720" s="3">
        <f t="shared" si="252"/>
        <v>43214</v>
      </c>
      <c r="B2720">
        <v>4</v>
      </c>
      <c r="C2720">
        <v>24</v>
      </c>
      <c r="D2720">
        <v>7</v>
      </c>
      <c r="E2720">
        <v>1</v>
      </c>
      <c r="F2720" s="1">
        <f>VLOOKUP(A2720,Weather!$A$1:$E$366, 5)</f>
        <v>0.53846153846153899</v>
      </c>
      <c r="G2720" s="1">
        <f>VLOOKUP(D2720, Spring!$A$1:$E$25, 2)</f>
        <v>623.89380530973403</v>
      </c>
      <c r="H2720" s="1">
        <f>VLOOKUP(D2720, Spring!$A$1:$E$25, 3)</f>
        <v>374.47950032030701</v>
      </c>
      <c r="I2720" s="1">
        <f>VLOOKUP(D2720, Spring!$A$1:$E$25, 5)</f>
        <v>251.18725224694799</v>
      </c>
      <c r="J2720" s="1">
        <f t="shared" si="253"/>
        <v>508.77951069922938</v>
      </c>
      <c r="K2720" s="47">
        <f t="shared" si="254"/>
        <v>9.5182592314599628</v>
      </c>
      <c r="L2720" s="48">
        <f>Solar!K2737/1000*Variables!$B$3</f>
        <v>1.3146000000000002</v>
      </c>
      <c r="M2720" s="1">
        <f>IF(E2720=1, VLOOKUP(D2720, Sheet1!$E$2:$G$26, 2), Sheet1!$G$3)</f>
        <v>0.18618000000000001</v>
      </c>
      <c r="N2720" s="1">
        <f>'Electricity Rates'!$J$3</f>
        <v>0.19270000000000001</v>
      </c>
      <c r="O2720" s="145">
        <f>L2720-K2720</f>
        <v>-8.2036592314599623</v>
      </c>
      <c r="P2720">
        <f t="shared" si="255"/>
        <v>1.8341685539023349</v>
      </c>
      <c r="Q2720">
        <f>IF(O2720&gt;0, IF(Q2719+O2720*Variables!$B$5&lt;Variables!$B$4, Q2719+O2720*Variables!$B$5, Variables!$B$4), IF(Q2719&gt;-O2720, Q2719+O2720/Variables!$B$5, 0))</f>
        <v>0</v>
      </c>
      <c r="R2720">
        <f>IF(O2720&gt;0, 0, IF(Q2719&gt;-O2720, 0, -O2720 - Q2719*Variables!$B$5))</f>
        <v>8.2036592314599623</v>
      </c>
      <c r="S2720">
        <f t="shared" si="256"/>
        <v>1.5273572757132159</v>
      </c>
      <c r="T2720">
        <f t="shared" si="257"/>
        <v>0</v>
      </c>
    </row>
    <row r="2721" spans="1:20" x14ac:dyDescent="0.3">
      <c r="A2721" s="3">
        <f t="shared" si="252"/>
        <v>43214</v>
      </c>
      <c r="B2721">
        <v>4</v>
      </c>
      <c r="C2721">
        <v>24</v>
      </c>
      <c r="D2721">
        <v>8</v>
      </c>
      <c r="E2721">
        <v>1</v>
      </c>
      <c r="F2721" s="1">
        <f>VLOOKUP(A2721,Weather!$A$1:$E$366, 5)</f>
        <v>0.53846153846153899</v>
      </c>
      <c r="G2721" s="1">
        <f>VLOOKUP(D2721, Spring!$A$1:$E$25, 2)</f>
        <v>871.68141592920301</v>
      </c>
      <c r="H2721" s="1">
        <f>VLOOKUP(D2721, Spring!$A$1:$E$25, 3)</f>
        <v>578.35522101217202</v>
      </c>
      <c r="I2721" s="1">
        <f>VLOOKUP(D2721, Spring!$A$1:$E$25, 5)</f>
        <v>268.91753993484798</v>
      </c>
      <c r="J2721" s="1">
        <f t="shared" si="253"/>
        <v>736.30009519826581</v>
      </c>
      <c r="K2721" s="47">
        <f t="shared" si="254"/>
        <v>13.774719757511567</v>
      </c>
      <c r="L2721" s="48">
        <f>Solar!K2738/1000*Variables!$B$3</f>
        <v>6.0137999999999998</v>
      </c>
      <c r="M2721" s="1">
        <f>IF(E2721=1, VLOOKUP(D2721, Sheet1!$E$2:$G$26, 2), Sheet1!$G$3)</f>
        <v>0.18618000000000001</v>
      </c>
      <c r="N2721" s="1">
        <f>'Electricity Rates'!$J$3</f>
        <v>0.19270000000000001</v>
      </c>
      <c r="O2721" s="145">
        <f>L2721-K2721</f>
        <v>-7.7609197575115676</v>
      </c>
      <c r="P2721">
        <f t="shared" si="255"/>
        <v>2.6543884972724792</v>
      </c>
      <c r="Q2721">
        <f>IF(O2721&gt;0, IF(Q2720+O2721*Variables!$B$5&lt;Variables!$B$4, Q2720+O2721*Variables!$B$5, Variables!$B$4), IF(Q2720&gt;-O2721, Q2720+O2721/Variables!$B$5, 0))</f>
        <v>0</v>
      </c>
      <c r="R2721">
        <f>IF(O2721&gt;0, 0, IF(Q2720&gt;-O2721, 0, -O2721 - Q2720*Variables!$B$5))</f>
        <v>7.7609197575115676</v>
      </c>
      <c r="S2721">
        <f t="shared" si="256"/>
        <v>1.4449280404535036</v>
      </c>
      <c r="T2721">
        <f t="shared" si="257"/>
        <v>0</v>
      </c>
    </row>
    <row r="2722" spans="1:20" x14ac:dyDescent="0.3">
      <c r="A2722" s="3">
        <f t="shared" si="252"/>
        <v>43214</v>
      </c>
      <c r="B2722">
        <v>4</v>
      </c>
      <c r="C2722">
        <v>24</v>
      </c>
      <c r="D2722">
        <v>9</v>
      </c>
      <c r="E2722">
        <v>1</v>
      </c>
      <c r="F2722" s="1">
        <f>VLOOKUP(A2722,Weather!$A$1:$E$366, 5)</f>
        <v>0.53846153846153899</v>
      </c>
      <c r="G2722" s="1">
        <f>VLOOKUP(D2722, Spring!$A$1:$E$25, 2)</f>
        <v>1137.1681415929199</v>
      </c>
      <c r="H2722" s="1">
        <f>VLOOKUP(D2722, Spring!$A$1:$E$25, 3)</f>
        <v>786.77530429212004</v>
      </c>
      <c r="I2722" s="1">
        <f>VLOOKUP(D2722, Spring!$A$1:$E$25, 5)</f>
        <v>317.33977000667198</v>
      </c>
      <c r="J2722" s="1">
        <f t="shared" si="253"/>
        <v>975.44837053101242</v>
      </c>
      <c r="K2722" s="47">
        <f t="shared" si="254"/>
        <v>18.248711401249928</v>
      </c>
      <c r="L2722" s="48">
        <f>Solar!K2739/1000*Variables!$B$3</f>
        <v>4.8250000000000002</v>
      </c>
      <c r="M2722" s="1">
        <f>IF(E2722=1, VLOOKUP(D2722, Sheet1!$E$2:$G$26, 2), Sheet1!$G$3)</f>
        <v>0.20441999999999999</v>
      </c>
      <c r="N2722" s="1">
        <f>'Electricity Rates'!$J$3</f>
        <v>0.19270000000000001</v>
      </c>
      <c r="O2722" s="145">
        <f>L2722-K2722</f>
        <v>-13.423711401249928</v>
      </c>
      <c r="P2722">
        <f t="shared" si="255"/>
        <v>3.5165266870208614</v>
      </c>
      <c r="Q2722">
        <f>IF(O2722&gt;0, IF(Q2721+O2722*Variables!$B$5&lt;Variables!$B$4, Q2721+O2722*Variables!$B$5, Variables!$B$4), IF(Q2721&gt;-O2722, Q2721+O2722/Variables!$B$5, 0))</f>
        <v>0</v>
      </c>
      <c r="R2722">
        <f>IF(O2722&gt;0, 0, IF(Q2721&gt;-O2722, 0, -O2722 - Q2721*Variables!$B$5))</f>
        <v>13.423711401249928</v>
      </c>
      <c r="S2722">
        <f t="shared" si="256"/>
        <v>2.74407508464351</v>
      </c>
      <c r="T2722">
        <f t="shared" si="257"/>
        <v>0</v>
      </c>
    </row>
    <row r="2723" spans="1:20" x14ac:dyDescent="0.3">
      <c r="A2723" s="3">
        <f t="shared" si="252"/>
        <v>43214</v>
      </c>
      <c r="B2723">
        <v>4</v>
      </c>
      <c r="C2723">
        <v>24</v>
      </c>
      <c r="D2723">
        <v>10</v>
      </c>
      <c r="E2723">
        <v>1</v>
      </c>
      <c r="F2723" s="1">
        <f>VLOOKUP(A2723,Weather!$A$1:$E$366, 5)</f>
        <v>0.53846153846153899</v>
      </c>
      <c r="G2723" s="1">
        <f>VLOOKUP(D2723, Spring!$A$1:$E$25, 2)</f>
        <v>1207.9646017699099</v>
      </c>
      <c r="H2723" s="1">
        <f>VLOOKUP(D2723, Spring!$A$1:$E$25, 3)</f>
        <v>923.64670083279998</v>
      </c>
      <c r="I2723" s="1">
        <f>VLOOKUP(D2723, Spring!$A$1:$E$25, 5)</f>
        <v>339.44621060481097</v>
      </c>
      <c r="J2723" s="1">
        <f t="shared" si="253"/>
        <v>1076.7409551835517</v>
      </c>
      <c r="K2723" s="47">
        <f t="shared" si="254"/>
        <v>20.143695492929332</v>
      </c>
      <c r="L2723" s="48">
        <f>Solar!K2740/1000*Variables!$B$3</f>
        <v>20.721299999999999</v>
      </c>
      <c r="M2723" s="1">
        <f>IF(E2723=1, VLOOKUP(D2723, Sheet1!$E$2:$G$26, 2), Sheet1!$G$3)</f>
        <v>0.20441999999999999</v>
      </c>
      <c r="N2723" s="1">
        <f>'Electricity Rates'!$J$3</f>
        <v>0.19270000000000001</v>
      </c>
      <c r="O2723" s="145">
        <f>L2723-K2723</f>
        <v>0.57760450707066724</v>
      </c>
      <c r="P2723">
        <f t="shared" si="255"/>
        <v>3.8816901214874826</v>
      </c>
      <c r="Q2723">
        <f>IF(O2723&gt;0, IF(Q2722+O2723*Variables!$B$5&lt;Variables!$B$4, Q2722+O2723*Variables!$B$5, Variables!$B$4), IF(Q2722&gt;-O2723, Q2722+O2723/Variables!$B$5, 0))</f>
        <v>0.54294823664642722</v>
      </c>
      <c r="R2723">
        <f>IF(O2723&gt;0, 0, IF(Q2722&gt;-O2723, 0, -O2723 - Q2722*Variables!$B$5))</f>
        <v>0</v>
      </c>
      <c r="S2723">
        <f t="shared" si="256"/>
        <v>0</v>
      </c>
      <c r="T2723">
        <f t="shared" si="257"/>
        <v>0</v>
      </c>
    </row>
    <row r="2724" spans="1:20" x14ac:dyDescent="0.3">
      <c r="A2724" s="3">
        <f t="shared" si="252"/>
        <v>43214</v>
      </c>
      <c r="B2724">
        <v>4</v>
      </c>
      <c r="C2724">
        <v>24</v>
      </c>
      <c r="D2724">
        <v>11</v>
      </c>
      <c r="E2724">
        <v>1</v>
      </c>
      <c r="F2724" s="1">
        <f>VLOOKUP(A2724,Weather!$A$1:$E$366, 5)</f>
        <v>0.53846153846153899</v>
      </c>
      <c r="G2724" s="1">
        <f>VLOOKUP(D2724, Spring!$A$1:$E$25, 2)</f>
        <v>1274.3362831858401</v>
      </c>
      <c r="H2724" s="1">
        <f>VLOOKUP(D2724, Spring!$A$1:$E$25, 3)</f>
        <v>962.46396540679098</v>
      </c>
      <c r="I2724" s="1">
        <f>VLOOKUP(D2724, Spring!$A$1:$E$25, 5)</f>
        <v>352.80034538247099</v>
      </c>
      <c r="J2724" s="1">
        <f t="shared" si="253"/>
        <v>1130.3952134416638</v>
      </c>
      <c r="K2724" s="47">
        <f t="shared" si="254"/>
        <v>21.14746063722642</v>
      </c>
      <c r="L2724" s="48">
        <f>Solar!K2741/1000*Variables!$B$3</f>
        <v>26.19415</v>
      </c>
      <c r="M2724" s="1">
        <f>IF(E2724=1, VLOOKUP(D2724, Sheet1!$E$2:$G$26, 2), Sheet1!$G$3)</f>
        <v>0.20441999999999999</v>
      </c>
      <c r="N2724" s="1">
        <f>'Electricity Rates'!$J$3</f>
        <v>0.19270000000000001</v>
      </c>
      <c r="O2724" s="145">
        <f>L2724-K2724</f>
        <v>5.0466893627735807</v>
      </c>
      <c r="P2724">
        <f t="shared" si="255"/>
        <v>4.0751156647935316</v>
      </c>
      <c r="Q2724">
        <f>IF(O2724&gt;0, IF(Q2723+O2724*Variables!$B$5&lt;Variables!$B$4, Q2723+O2724*Variables!$B$5, Variables!$B$4), IF(Q2723&gt;-O2724, Q2723+O2724/Variables!$B$5, 0))</f>
        <v>5.2868362376535929</v>
      </c>
      <c r="R2724">
        <f>IF(O2724&gt;0, 0, IF(Q2723&gt;-O2724, 0, -O2724 - Q2723*Variables!$B$5))</f>
        <v>0</v>
      </c>
      <c r="S2724">
        <f t="shared" si="256"/>
        <v>0</v>
      </c>
      <c r="T2724">
        <f t="shared" si="257"/>
        <v>0</v>
      </c>
    </row>
    <row r="2725" spans="1:20" x14ac:dyDescent="0.3">
      <c r="A2725" s="3">
        <f t="shared" si="252"/>
        <v>43214</v>
      </c>
      <c r="B2725">
        <v>4</v>
      </c>
      <c r="C2725">
        <v>24</v>
      </c>
      <c r="D2725">
        <v>12</v>
      </c>
      <c r="E2725">
        <v>1</v>
      </c>
      <c r="F2725" s="1">
        <f>VLOOKUP(A2725,Weather!$A$1:$E$366, 5)</f>
        <v>0.53846153846153899</v>
      </c>
      <c r="G2725" s="1">
        <f>VLOOKUP(D2725, Spring!$A$1:$E$25, 2)</f>
        <v>1314.1592920353901</v>
      </c>
      <c r="H2725" s="1">
        <f>VLOOKUP(D2725, Spring!$A$1:$E$25, 3)</f>
        <v>983.10377962844302</v>
      </c>
      <c r="I2725" s="1">
        <f>VLOOKUP(D2725, Spring!$A$1:$E$25, 5)</f>
        <v>344.20503159464602</v>
      </c>
      <c r="J2725" s="1">
        <f t="shared" si="253"/>
        <v>1161.3644401552608</v>
      </c>
      <c r="K2725" s="47">
        <f t="shared" si="254"/>
        <v>21.72683366986438</v>
      </c>
      <c r="L2725" s="48">
        <f>Solar!K2742/1000*Variables!$B$3</f>
        <v>33.621449999999996</v>
      </c>
      <c r="M2725" s="1">
        <f>IF(E2725=1, VLOOKUP(D2725, Sheet1!$E$2:$G$26, 2), Sheet1!$G$3)</f>
        <v>0.20441999999999999</v>
      </c>
      <c r="N2725" s="1">
        <f>'Electricity Rates'!$J$3</f>
        <v>0.19270000000000001</v>
      </c>
      <c r="O2725" s="145">
        <f>L2725-K2725</f>
        <v>11.894616330135616</v>
      </c>
      <c r="P2725">
        <f t="shared" si="255"/>
        <v>4.1867608481828666</v>
      </c>
      <c r="Q2725">
        <f>IF(O2725&gt;0, IF(Q2724+O2725*Variables!$B$5&lt;Variables!$B$4, Q2724+O2725*Variables!$B$5, Variables!$B$4), IF(Q2724&gt;-O2725, Q2724+O2725/Variables!$B$5, 0))</f>
        <v>16.46777558798107</v>
      </c>
      <c r="R2725">
        <f>IF(O2725&gt;0, 0, IF(Q2724&gt;-O2725, 0, -O2725 - Q2724*Variables!$B$5))</f>
        <v>0</v>
      </c>
      <c r="S2725">
        <f t="shared" si="256"/>
        <v>0</v>
      </c>
      <c r="T2725">
        <f t="shared" si="257"/>
        <v>0</v>
      </c>
    </row>
    <row r="2726" spans="1:20" x14ac:dyDescent="0.3">
      <c r="A2726" s="3">
        <f t="shared" si="252"/>
        <v>43214</v>
      </c>
      <c r="B2726">
        <v>4</v>
      </c>
      <c r="C2726">
        <v>24</v>
      </c>
      <c r="D2726">
        <v>13</v>
      </c>
      <c r="E2726">
        <v>1</v>
      </c>
      <c r="F2726" s="1">
        <f>VLOOKUP(A2726,Weather!$A$1:$E$366, 5)</f>
        <v>0.53846153846153899</v>
      </c>
      <c r="G2726" s="1">
        <f>VLOOKUP(D2726, Spring!$A$1:$E$25, 2)</f>
        <v>1362.8318584070701</v>
      </c>
      <c r="H2726" s="1">
        <f>VLOOKUP(D2726, Spring!$A$1:$E$25, 3)</f>
        <v>999.59961563100603</v>
      </c>
      <c r="I2726" s="1">
        <f>VLOOKUP(D2726, Spring!$A$1:$E$25, 5)</f>
        <v>326.84269398328001</v>
      </c>
      <c r="J2726" s="1">
        <f t="shared" si="253"/>
        <v>1195.1862078950408</v>
      </c>
      <c r="K2726" s="47">
        <f t="shared" si="254"/>
        <v>22.359572108114431</v>
      </c>
      <c r="L2726" s="48">
        <f>Solar!K2743/1000*Variables!$B$3</f>
        <v>38.623450000000005</v>
      </c>
      <c r="M2726" s="1">
        <f>IF(E2726=1, VLOOKUP(D2726, Sheet1!$E$2:$G$26, 2), Sheet1!$G$3)</f>
        <v>0.20441999999999999</v>
      </c>
      <c r="N2726" s="1">
        <f>'Electricity Rates'!$J$3</f>
        <v>0.19270000000000001</v>
      </c>
      <c r="O2726" s="145">
        <f>L2726-K2726</f>
        <v>16.263877891885574</v>
      </c>
      <c r="P2726">
        <f t="shared" si="255"/>
        <v>4.3086895452336513</v>
      </c>
      <c r="Q2726">
        <f>IF(O2726&gt;0, IF(Q2725+O2726*Variables!$B$5&lt;Variables!$B$4, Q2725+O2726*Variables!$B$5, Variables!$B$4), IF(Q2725&gt;-O2726, Q2725+O2726/Variables!$B$5, 0))</f>
        <v>31.755820806353508</v>
      </c>
      <c r="R2726">
        <f>IF(O2726&gt;0, 0, IF(Q2725&gt;-O2726, 0, -O2726 - Q2725*Variables!$B$5))</f>
        <v>0</v>
      </c>
      <c r="S2726">
        <f t="shared" si="256"/>
        <v>0</v>
      </c>
      <c r="T2726">
        <f t="shared" si="257"/>
        <v>0</v>
      </c>
    </row>
    <row r="2727" spans="1:20" x14ac:dyDescent="0.3">
      <c r="A2727" s="3">
        <f t="shared" si="252"/>
        <v>43214</v>
      </c>
      <c r="B2727">
        <v>4</v>
      </c>
      <c r="C2727">
        <v>24</v>
      </c>
      <c r="D2727">
        <v>14</v>
      </c>
      <c r="E2727">
        <v>1</v>
      </c>
      <c r="F2727" s="1">
        <f>VLOOKUP(A2727,Weather!$A$1:$E$366, 5)</f>
        <v>0.53846153846153899</v>
      </c>
      <c r="G2727" s="1">
        <f>VLOOKUP(D2727, Spring!$A$1:$E$25, 2)</f>
        <v>1402.65486725663</v>
      </c>
      <c r="H2727" s="1">
        <f>VLOOKUP(D2727, Spring!$A$1:$E$25, 3)</f>
        <v>1011.55108904548</v>
      </c>
      <c r="I2727" s="1">
        <f>VLOOKUP(D2727, Spring!$A$1:$E$25, 5)</f>
        <v>309.49016837395499</v>
      </c>
      <c r="J2727" s="1">
        <f t="shared" si="253"/>
        <v>1222.1454311591765</v>
      </c>
      <c r="K2727" s="47">
        <f t="shared" si="254"/>
        <v>22.863925900495321</v>
      </c>
      <c r="L2727" s="48">
        <f>Solar!K2744/1000*Variables!$B$3</f>
        <v>30.521350000000002</v>
      </c>
      <c r="M2727" s="1">
        <f>IF(E2727=1, VLOOKUP(D2727, Sheet1!$E$2:$G$26, 2), Sheet1!$G$3)</f>
        <v>0.20441999999999999</v>
      </c>
      <c r="N2727" s="1">
        <f>'Electricity Rates'!$J$3</f>
        <v>0.19270000000000001</v>
      </c>
      <c r="O2727" s="145">
        <f>L2727-K2727</f>
        <v>7.6574240995046807</v>
      </c>
      <c r="P2727">
        <f t="shared" si="255"/>
        <v>4.405878521025449</v>
      </c>
      <c r="Q2727">
        <f>IF(O2727&gt;0, IF(Q2726+O2727*Variables!$B$5&lt;Variables!$B$4, Q2726+O2727*Variables!$B$5, Variables!$B$4), IF(Q2726&gt;-O2727, Q2726+O2727/Variables!$B$5, 0))</f>
        <v>38.953799459887911</v>
      </c>
      <c r="R2727">
        <f>IF(O2727&gt;0, 0, IF(Q2726&gt;-O2727, 0, -O2727 - Q2726*Variables!$B$5))</f>
        <v>0</v>
      </c>
      <c r="S2727">
        <f t="shared" si="256"/>
        <v>0</v>
      </c>
      <c r="T2727">
        <f t="shared" si="257"/>
        <v>0</v>
      </c>
    </row>
    <row r="2728" spans="1:20" x14ac:dyDescent="0.3">
      <c r="A2728" s="3">
        <f t="shared" si="252"/>
        <v>43214</v>
      </c>
      <c r="B2728">
        <v>4</v>
      </c>
      <c r="C2728">
        <v>24</v>
      </c>
      <c r="D2728">
        <v>15</v>
      </c>
      <c r="E2728">
        <v>1</v>
      </c>
      <c r="F2728" s="1">
        <f>VLOOKUP(A2728,Weather!$A$1:$E$366, 5)</f>
        <v>0.53846153846153899</v>
      </c>
      <c r="G2728" s="1">
        <f>VLOOKUP(D2728, Spring!$A$1:$E$25, 2)</f>
        <v>1371.6814159292001</v>
      </c>
      <c r="H2728" s="1">
        <f>VLOOKUP(D2728, Spring!$A$1:$E$25, 3)</f>
        <v>1005.48526585522</v>
      </c>
      <c r="I2728" s="1">
        <f>VLOOKUP(D2728, Spring!$A$1:$E$25, 5)</f>
        <v>300.89485458612899</v>
      </c>
      <c r="J2728" s="1">
        <f t="shared" si="253"/>
        <v>1202.6678082027479</v>
      </c>
      <c r="K2728" s="47">
        <f t="shared" si="254"/>
        <v>22.499538065267579</v>
      </c>
      <c r="L2728" s="48">
        <f>Solar!K2745/1000*Variables!$B$3</f>
        <v>21.5244</v>
      </c>
      <c r="M2728" s="1">
        <f>IF(E2728=1, VLOOKUP(D2728, Sheet1!$E$2:$G$26, 2), Sheet1!$G$3)</f>
        <v>0.20441999999999999</v>
      </c>
      <c r="N2728" s="1">
        <f>'Electricity Rates'!$J$3</f>
        <v>0.19270000000000001</v>
      </c>
      <c r="O2728" s="145">
        <f>L2728-K2728</f>
        <v>-0.97513806526757918</v>
      </c>
      <c r="P2728">
        <f t="shared" si="255"/>
        <v>4.3356609851770624</v>
      </c>
      <c r="Q2728">
        <f>IF(O2728&gt;0, IF(Q2727+O2728*Variables!$B$5&lt;Variables!$B$4, Q2727+O2728*Variables!$B$5, Variables!$B$4), IF(Q2727&gt;-O2728, Q2727+O2728/Variables!$B$5, 0))</f>
        <v>37.916418539390484</v>
      </c>
      <c r="R2728">
        <f>IF(O2728&gt;0, 0, IF(Q2727&gt;-O2728, 0, -O2728 - Q2727*Variables!$B$5))</f>
        <v>0</v>
      </c>
      <c r="S2728">
        <f t="shared" si="256"/>
        <v>0</v>
      </c>
      <c r="T2728">
        <f t="shared" si="257"/>
        <v>0</v>
      </c>
    </row>
    <row r="2729" spans="1:20" x14ac:dyDescent="0.3">
      <c r="A2729" s="3">
        <f t="shared" si="252"/>
        <v>43214</v>
      </c>
      <c r="B2729">
        <v>4</v>
      </c>
      <c r="C2729">
        <v>24</v>
      </c>
      <c r="D2729">
        <v>16</v>
      </c>
      <c r="E2729">
        <v>1</v>
      </c>
      <c r="F2729" s="1">
        <f>VLOOKUP(A2729,Weather!$A$1:$E$366, 5)</f>
        <v>0.53846153846153899</v>
      </c>
      <c r="G2729" s="1">
        <f>VLOOKUP(D2729, Spring!$A$1:$E$25, 2)</f>
        <v>1283.1858407079601</v>
      </c>
      <c r="H2729" s="1">
        <f>VLOOKUP(D2729, Spring!$A$1:$E$25, 3)</f>
        <v>954.93673926969905</v>
      </c>
      <c r="I2729" s="1">
        <f>VLOOKUP(D2729, Spring!$A$1:$E$25, 5)</f>
        <v>270.36971623690101</v>
      </c>
      <c r="J2729" s="1">
        <f t="shared" si="253"/>
        <v>1131.6862554287629</v>
      </c>
      <c r="K2729" s="47">
        <f t="shared" si="254"/>
        <v>21.171613481540099</v>
      </c>
      <c r="L2729" s="48">
        <f>Solar!K2746/1000*Variables!$B$3</f>
        <v>21.098300000000002</v>
      </c>
      <c r="M2729" s="1">
        <f>IF(E2729=1, VLOOKUP(D2729, Sheet1!$E$2:$G$26, 2), Sheet1!$G$3)</f>
        <v>0.20441999999999999</v>
      </c>
      <c r="N2729" s="1">
        <f>'Electricity Rates'!$J$3</f>
        <v>0.19270000000000001</v>
      </c>
      <c r="O2729" s="145">
        <f>L2729-K2729</f>
        <v>-7.3313481540097314E-2</v>
      </c>
      <c r="P2729">
        <f t="shared" si="255"/>
        <v>4.0797699178927775</v>
      </c>
      <c r="Q2729">
        <f>IF(O2729&gt;0, IF(Q2728+O2729*Variables!$B$5&lt;Variables!$B$4, Q2728+O2729*Variables!$B$5, Variables!$B$4), IF(Q2728&gt;-O2729, Q2728+O2729/Variables!$B$5, 0))</f>
        <v>37.838425473922292</v>
      </c>
      <c r="R2729">
        <f>IF(O2729&gt;0, 0, IF(Q2728&gt;-O2729, 0, -O2729 - Q2728*Variables!$B$5))</f>
        <v>0</v>
      </c>
      <c r="S2729">
        <f t="shared" si="256"/>
        <v>0</v>
      </c>
      <c r="T2729">
        <f t="shared" si="257"/>
        <v>0</v>
      </c>
    </row>
    <row r="2730" spans="1:20" x14ac:dyDescent="0.3">
      <c r="A2730" s="3">
        <f t="shared" si="252"/>
        <v>43214</v>
      </c>
      <c r="B2730">
        <v>4</v>
      </c>
      <c r="C2730">
        <v>24</v>
      </c>
      <c r="D2730">
        <v>17</v>
      </c>
      <c r="E2730">
        <v>1</v>
      </c>
      <c r="F2730" s="1">
        <f>VLOOKUP(A2730,Weather!$A$1:$E$366, 5)</f>
        <v>0.53846153846153899</v>
      </c>
      <c r="G2730" s="1">
        <f>VLOOKUP(D2730, Spring!$A$1:$E$25, 2)</f>
        <v>973.45132743362797</v>
      </c>
      <c r="H2730" s="1">
        <f>VLOOKUP(D2730, Spring!$A$1:$E$25, 3)</f>
        <v>850.97693786034597</v>
      </c>
      <c r="I2730" s="1">
        <f>VLOOKUP(D2730, Spring!$A$1:$E$25, 5)</f>
        <v>257.39334353781499</v>
      </c>
      <c r="J2730" s="1">
        <f t="shared" si="253"/>
        <v>916.92468609211323</v>
      </c>
      <c r="K2730" s="47">
        <f t="shared" si="254"/>
        <v>17.15384891572247</v>
      </c>
      <c r="L2730" s="48">
        <f>Solar!K2747/1000*Variables!$B$3</f>
        <v>13.2553</v>
      </c>
      <c r="M2730" s="1">
        <f>IF(E2730=1, VLOOKUP(D2730, Sheet1!$E$2:$G$26, 2), Sheet1!$G$3)</f>
        <v>0.20441999999999999</v>
      </c>
      <c r="N2730" s="1">
        <f>'Electricity Rates'!$J$3</f>
        <v>0.19270000000000001</v>
      </c>
      <c r="O2730" s="145">
        <f>L2730-K2730</f>
        <v>-3.8985489157224702</v>
      </c>
      <c r="P2730">
        <f t="shared" si="255"/>
        <v>3.3055466860597202</v>
      </c>
      <c r="Q2730">
        <f>IF(O2730&gt;0, IF(Q2729+O2730*Variables!$B$5&lt;Variables!$B$4, Q2729+O2730*Variables!$B$5, Variables!$B$4), IF(Q2729&gt;-O2730, Q2729+O2730/Variables!$B$5, 0))</f>
        <v>33.691033010387748</v>
      </c>
      <c r="R2730">
        <f>IF(O2730&gt;0, 0, IF(Q2729&gt;-O2730, 0, -O2730 - Q2729*Variables!$B$5))</f>
        <v>0</v>
      </c>
      <c r="S2730">
        <f t="shared" si="256"/>
        <v>0</v>
      </c>
      <c r="T2730">
        <f t="shared" si="257"/>
        <v>0</v>
      </c>
    </row>
    <row r="2731" spans="1:20" x14ac:dyDescent="0.3">
      <c r="A2731" s="3">
        <f t="shared" si="252"/>
        <v>43214</v>
      </c>
      <c r="B2731">
        <v>4</v>
      </c>
      <c r="C2731">
        <v>24</v>
      </c>
      <c r="D2731">
        <v>18</v>
      </c>
      <c r="E2731">
        <v>1</v>
      </c>
      <c r="F2731" s="1">
        <f>VLOOKUP(A2731,Weather!$A$1:$E$366, 5)</f>
        <v>0.53846153846153899</v>
      </c>
      <c r="G2731" s="1">
        <f>VLOOKUP(D2731, Spring!$A$1:$E$25, 2)</f>
        <v>690.26548672566298</v>
      </c>
      <c r="H2731" s="1">
        <f>VLOOKUP(D2731, Spring!$A$1:$E$25, 3)</f>
        <v>590.923299339663</v>
      </c>
      <c r="I2731" s="1">
        <f>VLOOKUP(D2731, Spring!$A$1:$E$25, 5)</f>
        <v>248.81274775305101</v>
      </c>
      <c r="J2731" s="1">
        <f t="shared" si="253"/>
        <v>644.4152463936631</v>
      </c>
      <c r="K2731" s="47">
        <f t="shared" si="254"/>
        <v>12.055735812651546</v>
      </c>
      <c r="L2731" s="48">
        <f>Solar!K2748/1000*Variables!$B$3</f>
        <v>4.9662499999999996</v>
      </c>
      <c r="M2731" s="1">
        <f>IF(E2731=1, VLOOKUP(D2731, Sheet1!$E$2:$G$26, 2), Sheet1!$G$3)</f>
        <v>0.20441999999999999</v>
      </c>
      <c r="N2731" s="1">
        <f>'Electricity Rates'!$J$3</f>
        <v>0.19270000000000001</v>
      </c>
      <c r="O2731" s="145">
        <f>L2731-K2731</f>
        <v>-7.0894858126515468</v>
      </c>
      <c r="P2731">
        <f t="shared" si="255"/>
        <v>2.3231402910979533</v>
      </c>
      <c r="Q2731">
        <f>IF(O2731&gt;0, IF(Q2730+O2731*Variables!$B$5&lt;Variables!$B$4, Q2730+O2731*Variables!$B$5, Variables!$B$4), IF(Q2730&gt;-O2731, Q2730+O2731/Variables!$B$5, 0))</f>
        <v>26.14902682671589</v>
      </c>
      <c r="R2731">
        <f>IF(O2731&gt;0, 0, IF(Q2730&gt;-O2731, 0, -O2731 - Q2730*Variables!$B$5))</f>
        <v>0</v>
      </c>
      <c r="S2731">
        <f t="shared" si="256"/>
        <v>0</v>
      </c>
      <c r="T2731">
        <f t="shared" si="257"/>
        <v>0</v>
      </c>
    </row>
    <row r="2732" spans="1:20" x14ac:dyDescent="0.3">
      <c r="A2732" s="3">
        <f t="shared" si="252"/>
        <v>43214</v>
      </c>
      <c r="B2732">
        <v>4</v>
      </c>
      <c r="C2732">
        <v>24</v>
      </c>
      <c r="D2732">
        <v>19</v>
      </c>
      <c r="E2732">
        <v>1</v>
      </c>
      <c r="F2732" s="1">
        <f>VLOOKUP(A2732,Weather!$A$1:$E$366, 5)</f>
        <v>0.53846153846153899</v>
      </c>
      <c r="G2732" s="1">
        <f>VLOOKUP(D2732, Spring!$A$1:$E$25, 2)</f>
        <v>482.300884955752</v>
      </c>
      <c r="H2732" s="1">
        <f>VLOOKUP(D2732, Spring!$A$1:$E$25, 3)</f>
        <v>454.99679692504799</v>
      </c>
      <c r="I2732" s="1">
        <f>VLOOKUP(D2732, Spring!$A$1:$E$25, 5)</f>
        <v>266.52341143686903</v>
      </c>
      <c r="J2732" s="1">
        <f t="shared" si="253"/>
        <v>469.69899817235017</v>
      </c>
      <c r="K2732" s="47">
        <f t="shared" si="254"/>
        <v>8.7871400701990563</v>
      </c>
      <c r="L2732" s="48">
        <f>Solar!K2749/1000*Variables!$B$3</f>
        <v>0.64429999999999998</v>
      </c>
      <c r="M2732" s="1">
        <f>IF(E2732=1, VLOOKUP(D2732, Sheet1!$E$2:$G$26, 2), Sheet1!$G$3)</f>
        <v>0.20441999999999999</v>
      </c>
      <c r="N2732" s="1">
        <f>'Electricity Rates'!$J$3</f>
        <v>0.19270000000000001</v>
      </c>
      <c r="O2732" s="145">
        <f>L2732-K2732</f>
        <v>-8.1428400701990569</v>
      </c>
      <c r="P2732">
        <f t="shared" si="255"/>
        <v>1.6932818915273582</v>
      </c>
      <c r="Q2732">
        <f>IF(O2732&gt;0, IF(Q2731+O2732*Variables!$B$5&lt;Variables!$B$4, Q2731+O2732*Variables!$B$5, Variables!$B$4), IF(Q2731&gt;-O2732, Q2731+O2732/Variables!$B$5, 0))</f>
        <v>17.48643100735519</v>
      </c>
      <c r="R2732">
        <f>IF(O2732&gt;0, 0, IF(Q2731&gt;-O2732, 0, -O2732 - Q2731*Variables!$B$5))</f>
        <v>0</v>
      </c>
      <c r="S2732">
        <f t="shared" si="256"/>
        <v>0</v>
      </c>
      <c r="T2732">
        <f t="shared" si="257"/>
        <v>0</v>
      </c>
    </row>
    <row r="2733" spans="1:20" x14ac:dyDescent="0.3">
      <c r="A2733" s="3">
        <f t="shared" si="252"/>
        <v>43214</v>
      </c>
      <c r="B2733">
        <v>4</v>
      </c>
      <c r="C2733">
        <v>24</v>
      </c>
      <c r="D2733">
        <v>20</v>
      </c>
      <c r="E2733">
        <v>1</v>
      </c>
      <c r="F2733" s="1">
        <f>VLOOKUP(A2733,Weather!$A$1:$E$366, 5)</f>
        <v>0.53846153846153899</v>
      </c>
      <c r="G2733" s="1">
        <f>VLOOKUP(D2733, Spring!$A$1:$E$25, 2)</f>
        <v>415.92920353982299</v>
      </c>
      <c r="H2733" s="1">
        <f>VLOOKUP(D2733, Spring!$A$1:$E$25, 3)</f>
        <v>371.98648067830999</v>
      </c>
      <c r="I2733" s="1">
        <f>VLOOKUP(D2733, Spring!$A$1:$E$25, 5)</f>
        <v>284.25369912476901</v>
      </c>
      <c r="J2733" s="1">
        <f t="shared" si="253"/>
        <v>395.6479468345093</v>
      </c>
      <c r="K2733" s="47">
        <f t="shared" si="254"/>
        <v>7.4017912340656151</v>
      </c>
      <c r="L2733" s="48">
        <f>Solar!K2750/1000*Variables!$B$3</f>
        <v>0</v>
      </c>
      <c r="M2733" s="1">
        <f>IF(E2733=1, VLOOKUP(D2733, Sheet1!$E$2:$G$26, 2), Sheet1!$G$3)</f>
        <v>0.20441999999999999</v>
      </c>
      <c r="N2733" s="1">
        <f>'Electricity Rates'!$J$3</f>
        <v>0.19270000000000001</v>
      </c>
      <c r="O2733" s="145">
        <f>L2733-K2733</f>
        <v>-7.4017912340656151</v>
      </c>
      <c r="P2733">
        <f t="shared" si="255"/>
        <v>1.4263251708044442</v>
      </c>
      <c r="Q2733">
        <f>IF(O2733&gt;0, IF(Q2732+O2733*Variables!$B$5&lt;Variables!$B$4, Q2732+O2733*Variables!$B$5, Variables!$B$4), IF(Q2732&gt;-O2733, Q2732+O2733/Variables!$B$5, 0))</f>
        <v>9.6121850136683644</v>
      </c>
      <c r="R2733">
        <f>IF(O2733&gt;0, 0, IF(Q2732&gt;-O2733, 0, -O2733 - Q2732*Variables!$B$5))</f>
        <v>0</v>
      </c>
      <c r="S2733">
        <f t="shared" si="256"/>
        <v>0</v>
      </c>
      <c r="T2733">
        <f t="shared" si="257"/>
        <v>0</v>
      </c>
    </row>
    <row r="2734" spans="1:20" x14ac:dyDescent="0.3">
      <c r="A2734" s="3">
        <f t="shared" si="252"/>
        <v>43214</v>
      </c>
      <c r="B2734">
        <v>4</v>
      </c>
      <c r="C2734">
        <v>24</v>
      </c>
      <c r="D2734">
        <v>21</v>
      </c>
      <c r="E2734">
        <v>1</v>
      </c>
      <c r="F2734" s="1">
        <f>VLOOKUP(A2734,Weather!$A$1:$E$366, 5)</f>
        <v>0.53846153846153899</v>
      </c>
      <c r="G2734" s="1">
        <f>VLOOKUP(D2734, Spring!$A$1:$E$25, 2)</f>
        <v>371.68141592920301</v>
      </c>
      <c r="H2734" s="1">
        <f>VLOOKUP(D2734, Spring!$A$1:$E$25, 3)</f>
        <v>318.10538116591903</v>
      </c>
      <c r="I2734" s="1">
        <f>VLOOKUP(D2734, Spring!$A$1:$E$25, 5)</f>
        <v>271.28223242670401</v>
      </c>
      <c r="J2734" s="1">
        <f t="shared" si="253"/>
        <v>346.95401526922581</v>
      </c>
      <c r="K2734" s="47">
        <f t="shared" si="254"/>
        <v>6.4908239999481001</v>
      </c>
      <c r="L2734" s="48">
        <f>Solar!K2751/1000*Variables!$B$3</f>
        <v>0</v>
      </c>
      <c r="M2734" s="1">
        <f>IF(E2734=1, VLOOKUP(D2734, Sheet1!$E$2:$G$26, 2), Sheet1!$G$3)</f>
        <v>0.20441999999999999</v>
      </c>
      <c r="N2734" s="1">
        <f>'Electricity Rates'!$J$3</f>
        <v>0.19270000000000001</v>
      </c>
      <c r="O2734" s="145">
        <f>L2734-K2734</f>
        <v>-6.4908239999481001</v>
      </c>
      <c r="P2734">
        <f t="shared" si="255"/>
        <v>1.2507817847899989</v>
      </c>
      <c r="Q2734">
        <f>IF(O2734&gt;0, IF(Q2733+O2734*Variables!$B$5&lt;Variables!$B$4, Q2733+O2734*Variables!$B$5, Variables!$B$4), IF(Q2733&gt;-O2734, Q2733+O2734/Variables!$B$5, 0))</f>
        <v>2.7070530988299595</v>
      </c>
      <c r="R2734">
        <f>IF(O2734&gt;0, 0, IF(Q2733&gt;-O2734, 0, -O2734 - Q2733*Variables!$B$5))</f>
        <v>0</v>
      </c>
      <c r="S2734">
        <f t="shared" si="256"/>
        <v>0</v>
      </c>
      <c r="T2734">
        <f t="shared" si="257"/>
        <v>0</v>
      </c>
    </row>
    <row r="2735" spans="1:20" x14ac:dyDescent="0.3">
      <c r="A2735" s="3">
        <f t="shared" si="252"/>
        <v>43214</v>
      </c>
      <c r="B2735">
        <v>4</v>
      </c>
      <c r="C2735">
        <v>24</v>
      </c>
      <c r="D2735">
        <v>22</v>
      </c>
      <c r="E2735">
        <v>1</v>
      </c>
      <c r="F2735" s="1">
        <f>VLOOKUP(A2735,Weather!$A$1:$E$366, 5)</f>
        <v>0.53846153846153899</v>
      </c>
      <c r="G2735" s="1">
        <f>VLOOKUP(D2735, Spring!$A$1:$E$25, 2)</f>
        <v>345.13274336283098</v>
      </c>
      <c r="H2735" s="1">
        <f>VLOOKUP(D2735, Spring!$A$1:$E$25, 3)</f>
        <v>289.79820627802701</v>
      </c>
      <c r="I2735" s="1">
        <f>VLOOKUP(D2735, Spring!$A$1:$E$25, 5)</f>
        <v>275.85953137878198</v>
      </c>
      <c r="J2735" s="1">
        <f t="shared" si="253"/>
        <v>319.59372624676763</v>
      </c>
      <c r="K2735" s="47">
        <f t="shared" si="254"/>
        <v>5.9789670597864966</v>
      </c>
      <c r="L2735" s="48">
        <f>Solar!K2752/1000*Variables!$B$3</f>
        <v>0</v>
      </c>
      <c r="M2735" s="1">
        <f>IF(E2735=1, VLOOKUP(D2735, Sheet1!$E$2:$G$26, 2), Sheet1!$G$3)</f>
        <v>0.18618000000000001</v>
      </c>
      <c r="N2735" s="1">
        <f>'Electricity Rates'!$J$3</f>
        <v>0.19270000000000001</v>
      </c>
      <c r="O2735" s="145">
        <f>L2735-K2735</f>
        <v>-5.9789670597864966</v>
      </c>
      <c r="P2735">
        <f t="shared" si="255"/>
        <v>1.1521469524208579</v>
      </c>
      <c r="Q2735">
        <f>IF(O2735&gt;0, IF(Q2734+O2735*Variables!$B$5&lt;Variables!$B$4, Q2734+O2735*Variables!$B$5, Variables!$B$4), IF(Q2734&gt;-O2735, Q2734+O2735/Variables!$B$5, 0))</f>
        <v>0</v>
      </c>
      <c r="R2735">
        <f>IF(O2735&gt;0, 0, IF(Q2734&gt;-O2735, 0, -O2735 - Q2734*Variables!$B$5))</f>
        <v>3.4343371468863348</v>
      </c>
      <c r="S2735">
        <f t="shared" si="256"/>
        <v>0.63940489000729783</v>
      </c>
      <c r="T2735">
        <f t="shared" si="257"/>
        <v>0</v>
      </c>
    </row>
    <row r="2736" spans="1:20" x14ac:dyDescent="0.3">
      <c r="A2736" s="3">
        <f t="shared" si="252"/>
        <v>43214</v>
      </c>
      <c r="B2736">
        <v>4</v>
      </c>
      <c r="C2736">
        <v>24</v>
      </c>
      <c r="D2736">
        <v>23</v>
      </c>
      <c r="E2736">
        <v>1</v>
      </c>
      <c r="F2736" s="1">
        <f>VLOOKUP(A2736,Weather!$A$1:$E$366, 5)</f>
        <v>0.53846153846153899</v>
      </c>
      <c r="G2736" s="1">
        <f>VLOOKUP(D2736, Spring!$A$1:$E$25, 2)</f>
        <v>318.58407079646003</v>
      </c>
      <c r="H2736" s="1">
        <f>VLOOKUP(D2736, Spring!$A$1:$E$25, 3)</f>
        <v>270.57975656630401</v>
      </c>
      <c r="I2736" s="1">
        <f>VLOOKUP(D2736, Spring!$A$1:$E$25, 5)</f>
        <v>271.64527650221697</v>
      </c>
      <c r="J2736" s="1">
        <f t="shared" si="253"/>
        <v>296.42823345946499</v>
      </c>
      <c r="K2736" s="47">
        <f t="shared" si="254"/>
        <v>5.5455864677280031</v>
      </c>
      <c r="L2736" s="48">
        <f>Solar!K2753/1000*Variables!$B$3</f>
        <v>0</v>
      </c>
      <c r="M2736" s="1">
        <f>IF(E2736=1, VLOOKUP(D2736, Sheet1!$E$2:$G$26, 2), Sheet1!$G$3)</f>
        <v>0.18618000000000001</v>
      </c>
      <c r="N2736" s="1">
        <f>'Electricity Rates'!$J$3</f>
        <v>0.19270000000000001</v>
      </c>
      <c r="O2736" s="145">
        <f>L2736-K2736</f>
        <v>-5.5455864677280031</v>
      </c>
      <c r="P2736">
        <f t="shared" si="255"/>
        <v>1.0686345123311862</v>
      </c>
      <c r="Q2736">
        <f>IF(O2736&gt;0, IF(Q2735+O2736*Variables!$B$5&lt;Variables!$B$4, Q2735+O2736*Variables!$B$5, Variables!$B$4), IF(Q2735&gt;-O2736, Q2735+O2736/Variables!$B$5, 0))</f>
        <v>0</v>
      </c>
      <c r="R2736">
        <f>IF(O2736&gt;0, 0, IF(Q2735&gt;-O2736, 0, -O2736 - Q2735*Variables!$B$5))</f>
        <v>5.5455864677280031</v>
      </c>
      <c r="S2736">
        <f t="shared" si="256"/>
        <v>1.0324772885615996</v>
      </c>
      <c r="T2736">
        <f t="shared" si="257"/>
        <v>0</v>
      </c>
    </row>
    <row r="2737" spans="1:20" x14ac:dyDescent="0.3">
      <c r="A2737" s="3">
        <f t="shared" si="252"/>
        <v>43214</v>
      </c>
      <c r="B2737">
        <v>4</v>
      </c>
      <c r="C2737">
        <v>24</v>
      </c>
      <c r="D2737">
        <v>24</v>
      </c>
      <c r="E2737">
        <v>1</v>
      </c>
      <c r="F2737" s="1">
        <f>VLOOKUP(A2737,Weather!$A$1:$E$366, 5)</f>
        <v>0.53846153846153899</v>
      </c>
      <c r="G2737" s="1">
        <f>VLOOKUP(D2737, Spring!$A$1:$E$25, 2)</f>
        <v>287.61061946902601</v>
      </c>
      <c r="H2737" s="1">
        <f>VLOOKUP(D2737, Spring!$A$1:$E$25, 3)</f>
        <v>251.20115310698301</v>
      </c>
      <c r="I2737" s="1">
        <f>VLOOKUP(D2737, Spring!$A$1:$E$25, 5)</f>
        <v>267.465363632795</v>
      </c>
      <c r="J2737" s="1">
        <f t="shared" si="253"/>
        <v>270.80625037885233</v>
      </c>
      <c r="K2737" s="47">
        <f t="shared" si="254"/>
        <v>5.0662497966223095</v>
      </c>
      <c r="L2737" s="48">
        <f>Solar!K2754/1000*Variables!$B$3</f>
        <v>0</v>
      </c>
      <c r="M2737" s="1">
        <f>IF(E2737=1, VLOOKUP(D2737, Sheet1!$E$2:$G$26, 2), Sheet1!$G$3)</f>
        <v>0.18618000000000001</v>
      </c>
      <c r="N2737" s="1">
        <f>'Electricity Rates'!$J$3</f>
        <v>0.19270000000000001</v>
      </c>
      <c r="O2737" s="145">
        <f>L2737-K2737</f>
        <v>-5.0662497966223095</v>
      </c>
      <c r="P2737">
        <f t="shared" si="255"/>
        <v>0.97626633580911903</v>
      </c>
      <c r="Q2737">
        <f>IF(O2737&gt;0, IF(Q2736+O2737*Variables!$B$5&lt;Variables!$B$4, Q2736+O2737*Variables!$B$5, Variables!$B$4), IF(Q2736&gt;-O2737, Q2736+O2737/Variables!$B$5, 0))</f>
        <v>0</v>
      </c>
      <c r="R2737">
        <f>IF(O2737&gt;0, 0, IF(Q2736&gt;-O2737, 0, -O2737 - Q2736*Variables!$B$5))</f>
        <v>5.0662497966223095</v>
      </c>
      <c r="S2737">
        <f t="shared" si="256"/>
        <v>0.94323438713514163</v>
      </c>
      <c r="T2737">
        <f t="shared" si="257"/>
        <v>0</v>
      </c>
    </row>
    <row r="2738" spans="1:20" x14ac:dyDescent="0.3">
      <c r="A2738" s="3">
        <f t="shared" si="252"/>
        <v>43215</v>
      </c>
      <c r="B2738">
        <v>4</v>
      </c>
      <c r="C2738">
        <v>25</v>
      </c>
      <c r="D2738">
        <v>1</v>
      </c>
      <c r="E2738">
        <v>1</v>
      </c>
      <c r="F2738" s="1">
        <f>VLOOKUP(A2738,Weather!$A$1:$E$366, 5)</f>
        <v>0.53846153846153899</v>
      </c>
      <c r="G2738" s="1">
        <f>VLOOKUP(D2738, Spring!$A$1:$E$25, 2)</f>
        <v>284.91351697629602</v>
      </c>
      <c r="H2738" s="1">
        <f>VLOOKUP(D2738, Spring!$A$1:$E$25, 3)</f>
        <v>272.00797092955099</v>
      </c>
      <c r="I2738" s="1">
        <f>VLOOKUP(D2738, Spring!$A$1:$E$25, 5)</f>
        <v>272.01322657875102</v>
      </c>
      <c r="J2738" s="1">
        <f t="shared" si="253"/>
        <v>278.95711110856757</v>
      </c>
      <c r="K2738" s="47">
        <f t="shared" si="254"/>
        <v>5.2187362937265931</v>
      </c>
      <c r="L2738" s="48">
        <f>Solar!K2755/1000*Variables!$B$3</f>
        <v>0</v>
      </c>
      <c r="M2738" s="1">
        <f>IF(E2738=1, VLOOKUP(D2738, Sheet1!$E$2:$G$26, 2), Sheet1!$G$3)</f>
        <v>0.18618000000000001</v>
      </c>
      <c r="N2738" s="1">
        <f>'Electricity Rates'!$J$3</f>
        <v>0.19270000000000001</v>
      </c>
      <c r="O2738" s="145">
        <f>L2738-K2738</f>
        <v>-5.2187362937265931</v>
      </c>
      <c r="P2738">
        <f t="shared" si="255"/>
        <v>1.0056504838011144</v>
      </c>
      <c r="Q2738">
        <f>IF(O2738&gt;0, IF(Q2737+O2738*Variables!$B$5&lt;Variables!$B$4, Q2737+O2738*Variables!$B$5, Variables!$B$4), IF(Q2737&gt;-O2738, Q2737+O2738/Variables!$B$5, 0))</f>
        <v>0</v>
      </c>
      <c r="R2738">
        <f>IF(O2738&gt;0, 0, IF(Q2737&gt;-O2738, 0, -O2738 - Q2737*Variables!$B$5))</f>
        <v>5.2187362937265931</v>
      </c>
      <c r="S2738">
        <f t="shared" si="256"/>
        <v>0.97162432316601721</v>
      </c>
      <c r="T2738">
        <f t="shared" si="257"/>
        <v>0</v>
      </c>
    </row>
    <row r="2739" spans="1:20" x14ac:dyDescent="0.3">
      <c r="A2739" s="3">
        <f t="shared" si="252"/>
        <v>43215</v>
      </c>
      <c r="B2739">
        <v>4</v>
      </c>
      <c r="C2739">
        <v>25</v>
      </c>
      <c r="D2739">
        <v>2</v>
      </c>
      <c r="E2739">
        <v>1</v>
      </c>
      <c r="F2739" s="1">
        <f>VLOOKUP(A2739,Weather!$A$1:$E$366, 5)</f>
        <v>0.53846153846153899</v>
      </c>
      <c r="G2739" s="1">
        <f>VLOOKUP(D2739, Spring!$A$1:$E$25, 2)</f>
        <v>283.47213324791699</v>
      </c>
      <c r="H2739" s="1">
        <f>VLOOKUP(D2739, Spring!$A$1:$E$25, 3)</f>
        <v>272.193568553901</v>
      </c>
      <c r="I2739" s="1">
        <f>VLOOKUP(D2739, Spring!$A$1:$E$25, 5)</f>
        <v>263.43263079398702</v>
      </c>
      <c r="J2739" s="1">
        <f t="shared" si="253"/>
        <v>278.26664185067887</v>
      </c>
      <c r="K2739" s="47">
        <f t="shared" si="254"/>
        <v>5.2058189783675175</v>
      </c>
      <c r="L2739" s="48">
        <f>Solar!K2756/1000*Variables!$B$3</f>
        <v>0</v>
      </c>
      <c r="M2739" s="1">
        <f>IF(E2739=1, VLOOKUP(D2739, Sheet1!$E$2:$G$26, 2), Sheet1!$G$3)</f>
        <v>0.18618000000000001</v>
      </c>
      <c r="N2739" s="1">
        <f>'Electricity Rates'!$J$3</f>
        <v>0.19270000000000001</v>
      </c>
      <c r="O2739" s="145">
        <f>L2739-K2739</f>
        <v>-5.2058189783675175</v>
      </c>
      <c r="P2739">
        <f t="shared" si="255"/>
        <v>1.0031613171314206</v>
      </c>
      <c r="Q2739">
        <f>IF(O2739&gt;0, IF(Q2738+O2739*Variables!$B$5&lt;Variables!$B$4, Q2738+O2739*Variables!$B$5, Variables!$B$4), IF(Q2738&gt;-O2739, Q2738+O2739/Variables!$B$5, 0))</f>
        <v>0</v>
      </c>
      <c r="R2739">
        <f>IF(O2739&gt;0, 0, IF(Q2738&gt;-O2739, 0, -O2739 - Q2738*Variables!$B$5))</f>
        <v>5.2058189783675175</v>
      </c>
      <c r="S2739">
        <f t="shared" si="256"/>
        <v>0.96921937739246444</v>
      </c>
      <c r="T2739">
        <f t="shared" si="257"/>
        <v>0</v>
      </c>
    </row>
    <row r="2740" spans="1:20" x14ac:dyDescent="0.3">
      <c r="A2740" s="3">
        <f t="shared" si="252"/>
        <v>43215</v>
      </c>
      <c r="B2740">
        <v>4</v>
      </c>
      <c r="C2740">
        <v>25</v>
      </c>
      <c r="D2740">
        <v>3</v>
      </c>
      <c r="E2740">
        <v>1</v>
      </c>
      <c r="F2740" s="1">
        <f>VLOOKUP(A2740,Weather!$A$1:$E$366, 5)</f>
        <v>0.53846153846153899</v>
      </c>
      <c r="G2740" s="1">
        <f>VLOOKUP(D2740, Spring!$A$1:$E$25, 2)</f>
        <v>282.03074951953801</v>
      </c>
      <c r="H2740" s="1">
        <f>VLOOKUP(D2740, Spring!$A$1:$E$25, 3)</f>
        <v>263.612120501699</v>
      </c>
      <c r="I2740" s="1">
        <f>VLOOKUP(D2740, Spring!$A$1:$E$25, 5)</f>
        <v>268.00502374504498</v>
      </c>
      <c r="J2740" s="1">
        <f t="shared" si="253"/>
        <v>273.52984381899694</v>
      </c>
      <c r="K2740" s="47">
        <f t="shared" si="254"/>
        <v>5.1172028477166283</v>
      </c>
      <c r="L2740" s="48">
        <f>Solar!K2757/1000*Variables!$B$3</f>
        <v>0</v>
      </c>
      <c r="M2740" s="1">
        <f>IF(E2740=1, VLOOKUP(D2740, Sheet1!$E$2:$G$26, 2), Sheet1!$G$3)</f>
        <v>0.18618000000000001</v>
      </c>
      <c r="N2740" s="1">
        <f>'Electricity Rates'!$J$3</f>
        <v>0.19270000000000001</v>
      </c>
      <c r="O2740" s="145">
        <f>L2740-K2740</f>
        <v>-5.1172028477166283</v>
      </c>
      <c r="P2740">
        <f t="shared" si="255"/>
        <v>0.98608498875499428</v>
      </c>
      <c r="Q2740">
        <f>IF(O2740&gt;0, IF(Q2739+O2740*Variables!$B$5&lt;Variables!$B$4, Q2739+O2740*Variables!$B$5, Variables!$B$4), IF(Q2739&gt;-O2740, Q2739+O2740/Variables!$B$5, 0))</f>
        <v>0</v>
      </c>
      <c r="R2740">
        <f>IF(O2740&gt;0, 0, IF(Q2739&gt;-O2740, 0, -O2740 - Q2739*Variables!$B$5))</f>
        <v>5.1172028477166283</v>
      </c>
      <c r="S2740">
        <f t="shared" si="256"/>
        <v>0.9527208261878819</v>
      </c>
      <c r="T2740">
        <f t="shared" si="257"/>
        <v>0</v>
      </c>
    </row>
    <row r="2741" spans="1:20" x14ac:dyDescent="0.3">
      <c r="A2741" s="3">
        <f t="shared" si="252"/>
        <v>43215</v>
      </c>
      <c r="B2741">
        <v>4</v>
      </c>
      <c r="C2741">
        <v>25</v>
      </c>
      <c r="D2741">
        <v>4</v>
      </c>
      <c r="E2741">
        <v>1</v>
      </c>
      <c r="F2741" s="1">
        <f>VLOOKUP(A2741,Weather!$A$1:$E$366, 5)</f>
        <v>0.53846153846153899</v>
      </c>
      <c r="G2741" s="1">
        <f>VLOOKUP(D2741, Spring!$A$1:$E$25, 2)</f>
        <v>287.61061946902601</v>
      </c>
      <c r="H2741" s="1">
        <f>VLOOKUP(D2741, Spring!$A$1:$E$25, 3)</f>
        <v>280.54932735425899</v>
      </c>
      <c r="I2741" s="1">
        <f>VLOOKUP(D2741, Spring!$A$1:$E$25, 5)</f>
        <v>263.81039287256101</v>
      </c>
      <c r="J2741" s="1">
        <f t="shared" si="253"/>
        <v>284.3515615699028</v>
      </c>
      <c r="K2741" s="47">
        <f t="shared" si="254"/>
        <v>5.3196558017305451</v>
      </c>
      <c r="L2741" s="48">
        <f>Solar!K2758/1000*Variables!$B$3</f>
        <v>0</v>
      </c>
      <c r="M2741" s="1">
        <f>IF(E2741=1, VLOOKUP(D2741, Sheet1!$E$2:$G$26, 2), Sheet1!$G$3)</f>
        <v>0.18618000000000001</v>
      </c>
      <c r="N2741" s="1">
        <f>'Electricity Rates'!$J$3</f>
        <v>0.19270000000000001</v>
      </c>
      <c r="O2741" s="145">
        <f>L2741-K2741</f>
        <v>-5.3196558017305451</v>
      </c>
      <c r="P2741">
        <f t="shared" si="255"/>
        <v>1.025097672993476</v>
      </c>
      <c r="Q2741">
        <f>IF(O2741&gt;0, IF(Q2740+O2741*Variables!$B$5&lt;Variables!$B$4, Q2740+O2741*Variables!$B$5, Variables!$B$4), IF(Q2740&gt;-O2741, Q2740+O2741/Variables!$B$5, 0))</f>
        <v>0</v>
      </c>
      <c r="R2741">
        <f>IF(O2741&gt;0, 0, IF(Q2740&gt;-O2741, 0, -O2741 - Q2740*Variables!$B$5))</f>
        <v>5.3196558017305451</v>
      </c>
      <c r="S2741">
        <f t="shared" si="256"/>
        <v>0.99041351716619297</v>
      </c>
      <c r="T2741">
        <f t="shared" si="257"/>
        <v>0</v>
      </c>
    </row>
    <row r="2742" spans="1:20" x14ac:dyDescent="0.3">
      <c r="A2742" s="3">
        <f t="shared" si="252"/>
        <v>43215</v>
      </c>
      <c r="B2742">
        <v>4</v>
      </c>
      <c r="C2742">
        <v>25</v>
      </c>
      <c r="D2742">
        <v>5</v>
      </c>
      <c r="E2742">
        <v>1</v>
      </c>
      <c r="F2742" s="1">
        <f>VLOOKUP(A2742,Weather!$A$1:$E$366, 5)</f>
        <v>0.53846153846153899</v>
      </c>
      <c r="G2742" s="1">
        <f>VLOOKUP(D2742, Spring!$A$1:$E$25, 2)</f>
        <v>318.58407079646003</v>
      </c>
      <c r="H2742" s="1">
        <f>VLOOKUP(D2742, Spring!$A$1:$E$25, 3)</f>
        <v>296.96508648302301</v>
      </c>
      <c r="I2742" s="1">
        <f>VLOOKUP(D2742, Spring!$A$1:$E$25, 5)</f>
        <v>263.982102908277</v>
      </c>
      <c r="J2742" s="1">
        <f t="shared" si="253"/>
        <v>308.60607803641221</v>
      </c>
      <c r="K2742" s="47">
        <f t="shared" si="254"/>
        <v>5.773409874776199</v>
      </c>
      <c r="L2742" s="48">
        <f>Solar!K2759/1000*Variables!$B$3</f>
        <v>0</v>
      </c>
      <c r="M2742" s="1">
        <f>IF(E2742=1, VLOOKUP(D2742, Sheet1!$E$2:$G$26, 2), Sheet1!$G$3)</f>
        <v>0.18618000000000001</v>
      </c>
      <c r="N2742" s="1">
        <f>'Electricity Rates'!$J$3</f>
        <v>0.19270000000000001</v>
      </c>
      <c r="O2742" s="145">
        <f>L2742-K2742</f>
        <v>-5.773409874776199</v>
      </c>
      <c r="P2742">
        <f t="shared" si="255"/>
        <v>1.1125360828693736</v>
      </c>
      <c r="Q2742">
        <f>IF(O2742&gt;0, IF(Q2741+O2742*Variables!$B$5&lt;Variables!$B$4, Q2741+O2742*Variables!$B$5, Variables!$B$4), IF(Q2741&gt;-O2742, Q2741+O2742/Variables!$B$5, 0))</f>
        <v>0</v>
      </c>
      <c r="R2742">
        <f>IF(O2742&gt;0, 0, IF(Q2741&gt;-O2742, 0, -O2742 - Q2741*Variables!$B$5))</f>
        <v>5.773409874776199</v>
      </c>
      <c r="S2742">
        <f t="shared" si="256"/>
        <v>1.0748934504858327</v>
      </c>
      <c r="T2742">
        <f t="shared" si="257"/>
        <v>0</v>
      </c>
    </row>
    <row r="2743" spans="1:20" x14ac:dyDescent="0.3">
      <c r="A2743" s="3">
        <f t="shared" si="252"/>
        <v>43215</v>
      </c>
      <c r="B2743">
        <v>4</v>
      </c>
      <c r="C2743">
        <v>25</v>
      </c>
      <c r="D2743">
        <v>6</v>
      </c>
      <c r="E2743">
        <v>1</v>
      </c>
      <c r="F2743" s="1">
        <f>VLOOKUP(A2743,Weather!$A$1:$E$366, 5)</f>
        <v>0.53846153846153899</v>
      </c>
      <c r="G2743" s="1">
        <f>VLOOKUP(D2743, Spring!$A$1:$E$25, 2)</f>
        <v>389.38053097345102</v>
      </c>
      <c r="H2743" s="1">
        <f>VLOOKUP(D2743, Spring!$A$1:$E$25, 3)</f>
        <v>340.20659833439998</v>
      </c>
      <c r="I2743" s="1">
        <f>VLOOKUP(D2743, Spring!$A$1:$E$25, 5)</f>
        <v>264.16853094705402</v>
      </c>
      <c r="J2743" s="1">
        <f t="shared" si="253"/>
        <v>366.68486975542748</v>
      </c>
      <c r="K2743" s="47">
        <f t="shared" si="254"/>
        <v>6.8599492966798401</v>
      </c>
      <c r="L2743" s="48">
        <f>Solar!K2760/1000*Variables!$B$3</f>
        <v>0.45370000000000005</v>
      </c>
      <c r="M2743" s="1">
        <f>IF(E2743=1, VLOOKUP(D2743, Sheet1!$E$2:$G$26, 2), Sheet1!$G$3)</f>
        <v>0.18618000000000001</v>
      </c>
      <c r="N2743" s="1">
        <f>'Electricity Rates'!$J$3</f>
        <v>0.19270000000000001</v>
      </c>
      <c r="O2743" s="145">
        <f>L2743-K2743</f>
        <v>-6.4062492966798397</v>
      </c>
      <c r="P2743">
        <f t="shared" si="255"/>
        <v>1.3219122294702053</v>
      </c>
      <c r="Q2743">
        <f>IF(O2743&gt;0, IF(Q2742+O2743*Variables!$B$5&lt;Variables!$B$4, Q2742+O2743*Variables!$B$5, Variables!$B$4), IF(Q2742&gt;-O2743, Q2742+O2743/Variables!$B$5, 0))</f>
        <v>0</v>
      </c>
      <c r="R2743">
        <f>IF(O2743&gt;0, 0, IF(Q2742&gt;-O2743, 0, -O2743 - Q2742*Variables!$B$5))</f>
        <v>6.4062492966798397</v>
      </c>
      <c r="S2743">
        <f t="shared" si="256"/>
        <v>1.1927154940558526</v>
      </c>
      <c r="T2743">
        <f t="shared" si="257"/>
        <v>0</v>
      </c>
    </row>
    <row r="2744" spans="1:20" x14ac:dyDescent="0.3">
      <c r="A2744" s="3">
        <f t="shared" si="252"/>
        <v>43215</v>
      </c>
      <c r="B2744">
        <v>4</v>
      </c>
      <c r="C2744">
        <v>25</v>
      </c>
      <c r="D2744">
        <v>7</v>
      </c>
      <c r="E2744">
        <v>1</v>
      </c>
      <c r="F2744" s="1">
        <f>VLOOKUP(A2744,Weather!$A$1:$E$366, 5)</f>
        <v>0.53846153846153899</v>
      </c>
      <c r="G2744" s="1">
        <f>VLOOKUP(D2744, Spring!$A$1:$E$25, 2)</f>
        <v>623.89380530973403</v>
      </c>
      <c r="H2744" s="1">
        <f>VLOOKUP(D2744, Spring!$A$1:$E$25, 3)</f>
        <v>374.47950032030701</v>
      </c>
      <c r="I2744" s="1">
        <f>VLOOKUP(D2744, Spring!$A$1:$E$25, 5)</f>
        <v>251.18725224694799</v>
      </c>
      <c r="J2744" s="1">
        <f t="shared" si="253"/>
        <v>508.77951069922938</v>
      </c>
      <c r="K2744" s="47">
        <f t="shared" si="254"/>
        <v>9.5182592314599628</v>
      </c>
      <c r="L2744" s="48">
        <f>Solar!K2761/1000*Variables!$B$3</f>
        <v>3.6776000000000004</v>
      </c>
      <c r="M2744" s="1">
        <f>IF(E2744=1, VLOOKUP(D2744, Sheet1!$E$2:$G$26, 2), Sheet1!$G$3)</f>
        <v>0.18618000000000001</v>
      </c>
      <c r="N2744" s="1">
        <f>'Electricity Rates'!$J$3</f>
        <v>0.19270000000000001</v>
      </c>
      <c r="O2744" s="145">
        <f>L2744-K2744</f>
        <v>-5.8406592314599628</v>
      </c>
      <c r="P2744">
        <f t="shared" si="255"/>
        <v>1.8341685539023349</v>
      </c>
      <c r="Q2744">
        <f>IF(O2744&gt;0, IF(Q2743+O2744*Variables!$B$5&lt;Variables!$B$4, Q2743+O2744*Variables!$B$5, Variables!$B$4), IF(Q2743&gt;-O2744, Q2743+O2744/Variables!$B$5, 0))</f>
        <v>0</v>
      </c>
      <c r="R2744">
        <f>IF(O2744&gt;0, 0, IF(Q2743&gt;-O2744, 0, -O2744 - Q2743*Variables!$B$5))</f>
        <v>5.8406592314599628</v>
      </c>
      <c r="S2744">
        <f t="shared" si="256"/>
        <v>1.087413935713216</v>
      </c>
      <c r="T2744">
        <f t="shared" si="257"/>
        <v>0</v>
      </c>
    </row>
    <row r="2745" spans="1:20" x14ac:dyDescent="0.3">
      <c r="A2745" s="3">
        <f t="shared" si="252"/>
        <v>43215</v>
      </c>
      <c r="B2745">
        <v>4</v>
      </c>
      <c r="C2745">
        <v>25</v>
      </c>
      <c r="D2745">
        <v>8</v>
      </c>
      <c r="E2745">
        <v>1</v>
      </c>
      <c r="F2745" s="1">
        <f>VLOOKUP(A2745,Weather!$A$1:$E$366, 5)</f>
        <v>0.53846153846153899</v>
      </c>
      <c r="G2745" s="1">
        <f>VLOOKUP(D2745, Spring!$A$1:$E$25, 2)</f>
        <v>871.68141592920301</v>
      </c>
      <c r="H2745" s="1">
        <f>VLOOKUP(D2745, Spring!$A$1:$E$25, 3)</f>
        <v>578.35522101217202</v>
      </c>
      <c r="I2745" s="1">
        <f>VLOOKUP(D2745, Spring!$A$1:$E$25, 5)</f>
        <v>268.91753993484798</v>
      </c>
      <c r="J2745" s="1">
        <f t="shared" si="253"/>
        <v>736.30009519826581</v>
      </c>
      <c r="K2745" s="47">
        <f t="shared" si="254"/>
        <v>13.774719757511567</v>
      </c>
      <c r="L2745" s="48">
        <f>Solar!K2762/1000*Variables!$B$3</f>
        <v>8.082749999999999</v>
      </c>
      <c r="M2745" s="1">
        <f>IF(E2745=1, VLOOKUP(D2745, Sheet1!$E$2:$G$26, 2), Sheet1!$G$3)</f>
        <v>0.18618000000000001</v>
      </c>
      <c r="N2745" s="1">
        <f>'Electricity Rates'!$J$3</f>
        <v>0.19270000000000001</v>
      </c>
      <c r="O2745" s="145">
        <f>L2745-K2745</f>
        <v>-5.6919697575115684</v>
      </c>
      <c r="P2745">
        <f t="shared" si="255"/>
        <v>2.6543884972724792</v>
      </c>
      <c r="Q2745">
        <f>IF(O2745&gt;0, IF(Q2744+O2745*Variables!$B$5&lt;Variables!$B$4, Q2744+O2745*Variables!$B$5, Variables!$B$4), IF(Q2744&gt;-O2745, Q2744+O2745/Variables!$B$5, 0))</f>
        <v>0</v>
      </c>
      <c r="R2745">
        <f>IF(O2745&gt;0, 0, IF(Q2744&gt;-O2745, 0, -O2745 - Q2744*Variables!$B$5))</f>
        <v>5.6919697575115684</v>
      </c>
      <c r="S2745">
        <f t="shared" si="256"/>
        <v>1.0597309294535038</v>
      </c>
      <c r="T2745">
        <f t="shared" si="257"/>
        <v>0</v>
      </c>
    </row>
    <row r="2746" spans="1:20" x14ac:dyDescent="0.3">
      <c r="A2746" s="3">
        <f t="shared" si="252"/>
        <v>43215</v>
      </c>
      <c r="B2746">
        <v>4</v>
      </c>
      <c r="C2746">
        <v>25</v>
      </c>
      <c r="D2746">
        <v>9</v>
      </c>
      <c r="E2746">
        <v>1</v>
      </c>
      <c r="F2746" s="1">
        <f>VLOOKUP(A2746,Weather!$A$1:$E$366, 5)</f>
        <v>0.53846153846153899</v>
      </c>
      <c r="G2746" s="1">
        <f>VLOOKUP(D2746, Spring!$A$1:$E$25, 2)</f>
        <v>1137.1681415929199</v>
      </c>
      <c r="H2746" s="1">
        <f>VLOOKUP(D2746, Spring!$A$1:$E$25, 3)</f>
        <v>786.77530429212004</v>
      </c>
      <c r="I2746" s="1">
        <f>VLOOKUP(D2746, Spring!$A$1:$E$25, 5)</f>
        <v>317.33977000667198</v>
      </c>
      <c r="J2746" s="1">
        <f t="shared" si="253"/>
        <v>975.44837053101242</v>
      </c>
      <c r="K2746" s="47">
        <f t="shared" si="254"/>
        <v>18.248711401249928</v>
      </c>
      <c r="L2746" s="48">
        <f>Solar!K2763/1000*Variables!$B$3</f>
        <v>15.193950000000001</v>
      </c>
      <c r="M2746" s="1">
        <f>IF(E2746=1, VLOOKUP(D2746, Sheet1!$E$2:$G$26, 2), Sheet1!$G$3)</f>
        <v>0.20441999999999999</v>
      </c>
      <c r="N2746" s="1">
        <f>'Electricity Rates'!$J$3</f>
        <v>0.19270000000000001</v>
      </c>
      <c r="O2746" s="145">
        <f>L2746-K2746</f>
        <v>-3.0547614012499267</v>
      </c>
      <c r="P2746">
        <f t="shared" si="255"/>
        <v>3.5165266870208614</v>
      </c>
      <c r="Q2746">
        <f>IF(O2746&gt;0, IF(Q2745+O2746*Variables!$B$5&lt;Variables!$B$4, Q2745+O2746*Variables!$B$5, Variables!$B$4), IF(Q2745&gt;-O2746, Q2745+O2746/Variables!$B$5, 0))</f>
        <v>0</v>
      </c>
      <c r="R2746">
        <f>IF(O2746&gt;0, 0, IF(Q2745&gt;-O2746, 0, -O2746 - Q2745*Variables!$B$5))</f>
        <v>3.0547614012499267</v>
      </c>
      <c r="S2746">
        <f t="shared" si="256"/>
        <v>0.62445432564351</v>
      </c>
      <c r="T2746">
        <f t="shared" si="257"/>
        <v>0</v>
      </c>
    </row>
    <row r="2747" spans="1:20" x14ac:dyDescent="0.3">
      <c r="A2747" s="3">
        <f t="shared" si="252"/>
        <v>43215</v>
      </c>
      <c r="B2747">
        <v>4</v>
      </c>
      <c r="C2747">
        <v>25</v>
      </c>
      <c r="D2747">
        <v>10</v>
      </c>
      <c r="E2747">
        <v>1</v>
      </c>
      <c r="F2747" s="1">
        <f>VLOOKUP(A2747,Weather!$A$1:$E$366, 5)</f>
        <v>0.53846153846153899</v>
      </c>
      <c r="G2747" s="1">
        <f>VLOOKUP(D2747, Spring!$A$1:$E$25, 2)</f>
        <v>1207.9646017699099</v>
      </c>
      <c r="H2747" s="1">
        <f>VLOOKUP(D2747, Spring!$A$1:$E$25, 3)</f>
        <v>923.64670083279998</v>
      </c>
      <c r="I2747" s="1">
        <f>VLOOKUP(D2747, Spring!$A$1:$E$25, 5)</f>
        <v>339.44621060481097</v>
      </c>
      <c r="J2747" s="1">
        <f t="shared" si="253"/>
        <v>1076.7409551835517</v>
      </c>
      <c r="K2747" s="47">
        <f t="shared" si="254"/>
        <v>20.143695492929332</v>
      </c>
      <c r="L2747" s="48">
        <f>Solar!K2764/1000*Variables!$B$3</f>
        <v>22.936</v>
      </c>
      <c r="M2747" s="1">
        <f>IF(E2747=1, VLOOKUP(D2747, Sheet1!$E$2:$G$26, 2), Sheet1!$G$3)</f>
        <v>0.20441999999999999</v>
      </c>
      <c r="N2747" s="1">
        <f>'Electricity Rates'!$J$3</f>
        <v>0.19270000000000001</v>
      </c>
      <c r="O2747" s="145">
        <f>L2747-K2747</f>
        <v>2.7923045070706678</v>
      </c>
      <c r="P2747">
        <f t="shared" si="255"/>
        <v>3.8816901214874826</v>
      </c>
      <c r="Q2747">
        <f>IF(O2747&gt;0, IF(Q2746+O2747*Variables!$B$5&lt;Variables!$B$4, Q2746+O2747*Variables!$B$5, Variables!$B$4), IF(Q2746&gt;-O2747, Q2746+O2747/Variables!$B$5, 0))</f>
        <v>2.6247662366464275</v>
      </c>
      <c r="R2747">
        <f>IF(O2747&gt;0, 0, IF(Q2746&gt;-O2747, 0, -O2747 - Q2746*Variables!$B$5))</f>
        <v>0</v>
      </c>
      <c r="S2747">
        <f t="shared" si="256"/>
        <v>0</v>
      </c>
      <c r="T2747">
        <f t="shared" si="257"/>
        <v>0</v>
      </c>
    </row>
    <row r="2748" spans="1:20" x14ac:dyDescent="0.3">
      <c r="A2748" s="3">
        <f t="shared" si="252"/>
        <v>43215</v>
      </c>
      <c r="B2748">
        <v>4</v>
      </c>
      <c r="C2748">
        <v>25</v>
      </c>
      <c r="D2748">
        <v>11</v>
      </c>
      <c r="E2748">
        <v>1</v>
      </c>
      <c r="F2748" s="1">
        <f>VLOOKUP(A2748,Weather!$A$1:$E$366, 5)</f>
        <v>0.53846153846153899</v>
      </c>
      <c r="G2748" s="1">
        <f>VLOOKUP(D2748, Spring!$A$1:$E$25, 2)</f>
        <v>1274.3362831858401</v>
      </c>
      <c r="H2748" s="1">
        <f>VLOOKUP(D2748, Spring!$A$1:$E$25, 3)</f>
        <v>962.46396540679098</v>
      </c>
      <c r="I2748" s="1">
        <f>VLOOKUP(D2748, Spring!$A$1:$E$25, 5)</f>
        <v>352.80034538247099</v>
      </c>
      <c r="J2748" s="1">
        <f t="shared" si="253"/>
        <v>1130.3952134416638</v>
      </c>
      <c r="K2748" s="47">
        <f t="shared" si="254"/>
        <v>21.14746063722642</v>
      </c>
      <c r="L2748" s="48">
        <f>Solar!K2765/1000*Variables!$B$3</f>
        <v>29.535149999999998</v>
      </c>
      <c r="M2748" s="1">
        <f>IF(E2748=1, VLOOKUP(D2748, Sheet1!$E$2:$G$26, 2), Sheet1!$G$3)</f>
        <v>0.20441999999999999</v>
      </c>
      <c r="N2748" s="1">
        <f>'Electricity Rates'!$J$3</f>
        <v>0.19270000000000001</v>
      </c>
      <c r="O2748" s="145">
        <f>L2748-K2748</f>
        <v>8.3876893627735782</v>
      </c>
      <c r="P2748">
        <f t="shared" si="255"/>
        <v>4.0751156647935316</v>
      </c>
      <c r="Q2748">
        <f>IF(O2748&gt;0, IF(Q2747+O2748*Variables!$B$5&lt;Variables!$B$4, Q2747+O2748*Variables!$B$5, Variables!$B$4), IF(Q2747&gt;-O2748, Q2747+O2748/Variables!$B$5, 0))</f>
        <v>10.50919423765359</v>
      </c>
      <c r="R2748">
        <f>IF(O2748&gt;0, 0, IF(Q2747&gt;-O2748, 0, -O2748 - Q2747*Variables!$B$5))</f>
        <v>0</v>
      </c>
      <c r="S2748">
        <f t="shared" si="256"/>
        <v>0</v>
      </c>
      <c r="T2748">
        <f t="shared" si="257"/>
        <v>0</v>
      </c>
    </row>
    <row r="2749" spans="1:20" x14ac:dyDescent="0.3">
      <c r="A2749" s="3">
        <f t="shared" si="252"/>
        <v>43215</v>
      </c>
      <c r="B2749">
        <v>4</v>
      </c>
      <c r="C2749">
        <v>25</v>
      </c>
      <c r="D2749">
        <v>12</v>
      </c>
      <c r="E2749">
        <v>1</v>
      </c>
      <c r="F2749" s="1">
        <f>VLOOKUP(A2749,Weather!$A$1:$E$366, 5)</f>
        <v>0.53846153846153899</v>
      </c>
      <c r="G2749" s="1">
        <f>VLOOKUP(D2749, Spring!$A$1:$E$25, 2)</f>
        <v>1314.1592920353901</v>
      </c>
      <c r="H2749" s="1">
        <f>VLOOKUP(D2749, Spring!$A$1:$E$25, 3)</f>
        <v>983.10377962844302</v>
      </c>
      <c r="I2749" s="1">
        <f>VLOOKUP(D2749, Spring!$A$1:$E$25, 5)</f>
        <v>344.20503159464602</v>
      </c>
      <c r="J2749" s="1">
        <f t="shared" si="253"/>
        <v>1161.3644401552608</v>
      </c>
      <c r="K2749" s="47">
        <f t="shared" si="254"/>
        <v>21.72683366986438</v>
      </c>
      <c r="L2749" s="48">
        <f>Solar!K2766/1000*Variables!$B$3</f>
        <v>36.186349999999997</v>
      </c>
      <c r="M2749" s="1">
        <f>IF(E2749=1, VLOOKUP(D2749, Sheet1!$E$2:$G$26, 2), Sheet1!$G$3)</f>
        <v>0.20441999999999999</v>
      </c>
      <c r="N2749" s="1">
        <f>'Electricity Rates'!$J$3</f>
        <v>0.19270000000000001</v>
      </c>
      <c r="O2749" s="145">
        <f>L2749-K2749</f>
        <v>14.459516330135617</v>
      </c>
      <c r="P2749">
        <f t="shared" si="255"/>
        <v>4.1867608481828666</v>
      </c>
      <c r="Q2749">
        <f>IF(O2749&gt;0, IF(Q2748+O2749*Variables!$B$5&lt;Variables!$B$4, Q2748+O2749*Variables!$B$5, Variables!$B$4), IF(Q2748&gt;-O2749, Q2748+O2749/Variables!$B$5, 0))</f>
        <v>24.10113958798107</v>
      </c>
      <c r="R2749">
        <f>IF(O2749&gt;0, 0, IF(Q2748&gt;-O2749, 0, -O2749 - Q2748*Variables!$B$5))</f>
        <v>0</v>
      </c>
      <c r="S2749">
        <f t="shared" si="256"/>
        <v>0</v>
      </c>
      <c r="T2749">
        <f t="shared" si="257"/>
        <v>0</v>
      </c>
    </row>
    <row r="2750" spans="1:20" x14ac:dyDescent="0.3">
      <c r="A2750" s="3">
        <f t="shared" si="252"/>
        <v>43215</v>
      </c>
      <c r="B2750">
        <v>4</v>
      </c>
      <c r="C2750">
        <v>25</v>
      </c>
      <c r="D2750">
        <v>13</v>
      </c>
      <c r="E2750">
        <v>1</v>
      </c>
      <c r="F2750" s="1">
        <f>VLOOKUP(A2750,Weather!$A$1:$E$366, 5)</f>
        <v>0.53846153846153899</v>
      </c>
      <c r="G2750" s="1">
        <f>VLOOKUP(D2750, Spring!$A$1:$E$25, 2)</f>
        <v>1362.8318584070701</v>
      </c>
      <c r="H2750" s="1">
        <f>VLOOKUP(D2750, Spring!$A$1:$E$25, 3)</f>
        <v>999.59961563100603</v>
      </c>
      <c r="I2750" s="1">
        <f>VLOOKUP(D2750, Spring!$A$1:$E$25, 5)</f>
        <v>326.84269398328001</v>
      </c>
      <c r="J2750" s="1">
        <f t="shared" si="253"/>
        <v>1195.1862078950408</v>
      </c>
      <c r="K2750" s="47">
        <f t="shared" si="254"/>
        <v>22.359572108114431</v>
      </c>
      <c r="L2750" s="48">
        <f>Solar!K2767/1000*Variables!$B$3</f>
        <v>35.918599999999998</v>
      </c>
      <c r="M2750" s="1">
        <f>IF(E2750=1, VLOOKUP(D2750, Sheet1!$E$2:$G$26, 2), Sheet1!$G$3)</f>
        <v>0.20441999999999999</v>
      </c>
      <c r="N2750" s="1">
        <f>'Electricity Rates'!$J$3</f>
        <v>0.19270000000000001</v>
      </c>
      <c r="O2750" s="145">
        <f>L2750-K2750</f>
        <v>13.559027891885567</v>
      </c>
      <c r="P2750">
        <f t="shared" si="255"/>
        <v>4.3086895452336513</v>
      </c>
      <c r="Q2750">
        <f>IF(O2750&gt;0, IF(Q2749+O2750*Variables!$B$5&lt;Variables!$B$4, Q2749+O2750*Variables!$B$5, Variables!$B$4), IF(Q2749&gt;-O2750, Q2749+O2750/Variables!$B$5, 0))</f>
        <v>36.846625806353501</v>
      </c>
      <c r="R2750">
        <f>IF(O2750&gt;0, 0, IF(Q2749&gt;-O2750, 0, -O2750 - Q2749*Variables!$B$5))</f>
        <v>0</v>
      </c>
      <c r="S2750">
        <f t="shared" si="256"/>
        <v>0</v>
      </c>
      <c r="T2750">
        <f t="shared" si="257"/>
        <v>0</v>
      </c>
    </row>
    <row r="2751" spans="1:20" x14ac:dyDescent="0.3">
      <c r="A2751" s="3">
        <f t="shared" si="252"/>
        <v>43215</v>
      </c>
      <c r="B2751">
        <v>4</v>
      </c>
      <c r="C2751">
        <v>25</v>
      </c>
      <c r="D2751">
        <v>14</v>
      </c>
      <c r="E2751">
        <v>1</v>
      </c>
      <c r="F2751" s="1">
        <f>VLOOKUP(A2751,Weather!$A$1:$E$366, 5)</f>
        <v>0.53846153846153899</v>
      </c>
      <c r="G2751" s="1">
        <f>VLOOKUP(D2751, Spring!$A$1:$E$25, 2)</f>
        <v>1402.65486725663</v>
      </c>
      <c r="H2751" s="1">
        <f>VLOOKUP(D2751, Spring!$A$1:$E$25, 3)</f>
        <v>1011.55108904548</v>
      </c>
      <c r="I2751" s="1">
        <f>VLOOKUP(D2751, Spring!$A$1:$E$25, 5)</f>
        <v>309.49016837395499</v>
      </c>
      <c r="J2751" s="1">
        <f t="shared" si="253"/>
        <v>1222.1454311591765</v>
      </c>
      <c r="K2751" s="47">
        <f t="shared" si="254"/>
        <v>22.863925900495321</v>
      </c>
      <c r="L2751" s="48">
        <f>Solar!K2768/1000*Variables!$B$3</f>
        <v>30.038400000000003</v>
      </c>
      <c r="M2751" s="1">
        <f>IF(E2751=1, VLOOKUP(D2751, Sheet1!$E$2:$G$26, 2), Sheet1!$G$3)</f>
        <v>0.20441999999999999</v>
      </c>
      <c r="N2751" s="1">
        <f>'Electricity Rates'!$J$3</f>
        <v>0.19270000000000001</v>
      </c>
      <c r="O2751" s="145">
        <f>L2751-K2751</f>
        <v>7.1744740995046818</v>
      </c>
      <c r="P2751">
        <f t="shared" si="255"/>
        <v>4.405878521025449</v>
      </c>
      <c r="Q2751">
        <f>IF(O2751&gt;0, IF(Q2750+O2751*Variables!$B$5&lt;Variables!$B$4, Q2750+O2751*Variables!$B$5, Variables!$B$4), IF(Q2750&gt;-O2751, Q2750+O2751/Variables!$B$5, 0))</f>
        <v>43.590631459887902</v>
      </c>
      <c r="R2751">
        <f>IF(O2751&gt;0, 0, IF(Q2750&gt;-O2751, 0, -O2751 - Q2750*Variables!$B$5))</f>
        <v>0</v>
      </c>
      <c r="S2751">
        <f t="shared" si="256"/>
        <v>0</v>
      </c>
      <c r="T2751">
        <f t="shared" si="257"/>
        <v>0</v>
      </c>
    </row>
    <row r="2752" spans="1:20" x14ac:dyDescent="0.3">
      <c r="A2752" s="3">
        <f t="shared" si="252"/>
        <v>43215</v>
      </c>
      <c r="B2752">
        <v>4</v>
      </c>
      <c r="C2752">
        <v>25</v>
      </c>
      <c r="D2752">
        <v>15</v>
      </c>
      <c r="E2752">
        <v>1</v>
      </c>
      <c r="F2752" s="1">
        <f>VLOOKUP(A2752,Weather!$A$1:$E$366, 5)</f>
        <v>0.53846153846153899</v>
      </c>
      <c r="G2752" s="1">
        <f>VLOOKUP(D2752, Spring!$A$1:$E$25, 2)</f>
        <v>1371.6814159292001</v>
      </c>
      <c r="H2752" s="1">
        <f>VLOOKUP(D2752, Spring!$A$1:$E$25, 3)</f>
        <v>1005.48526585522</v>
      </c>
      <c r="I2752" s="1">
        <f>VLOOKUP(D2752, Spring!$A$1:$E$25, 5)</f>
        <v>300.89485458612899</v>
      </c>
      <c r="J2752" s="1">
        <f t="shared" si="253"/>
        <v>1202.6678082027479</v>
      </c>
      <c r="K2752" s="47">
        <f t="shared" si="254"/>
        <v>22.499538065267579</v>
      </c>
      <c r="L2752" s="48">
        <f>Solar!K2769/1000*Variables!$B$3</f>
        <v>26.628600000000002</v>
      </c>
      <c r="M2752" s="1">
        <f>IF(E2752=1, VLOOKUP(D2752, Sheet1!$E$2:$G$26, 2), Sheet1!$G$3)</f>
        <v>0.20441999999999999</v>
      </c>
      <c r="N2752" s="1">
        <f>'Electricity Rates'!$J$3</f>
        <v>0.19270000000000001</v>
      </c>
      <c r="O2752" s="145">
        <f>L2752-K2752</f>
        <v>4.1290619347324231</v>
      </c>
      <c r="P2752">
        <f t="shared" si="255"/>
        <v>4.3356609851770624</v>
      </c>
      <c r="Q2752">
        <f>IF(O2752&gt;0, IF(Q2751+O2752*Variables!$B$5&lt;Variables!$B$4, Q2751+O2752*Variables!$B$5, Variables!$B$4), IF(Q2751&gt;-O2752, Q2751+O2752/Variables!$B$5, 0))</f>
        <v>47.471949678536376</v>
      </c>
      <c r="R2752">
        <f>IF(O2752&gt;0, 0, IF(Q2751&gt;-O2752, 0, -O2752 - Q2751*Variables!$B$5))</f>
        <v>0</v>
      </c>
      <c r="S2752">
        <f t="shared" si="256"/>
        <v>0</v>
      </c>
      <c r="T2752">
        <f t="shared" si="257"/>
        <v>0</v>
      </c>
    </row>
    <row r="2753" spans="1:20" x14ac:dyDescent="0.3">
      <c r="A2753" s="3">
        <f t="shared" si="252"/>
        <v>43215</v>
      </c>
      <c r="B2753">
        <v>4</v>
      </c>
      <c r="C2753">
        <v>25</v>
      </c>
      <c r="D2753">
        <v>16</v>
      </c>
      <c r="E2753">
        <v>1</v>
      </c>
      <c r="F2753" s="1">
        <f>VLOOKUP(A2753,Weather!$A$1:$E$366, 5)</f>
        <v>0.53846153846153899</v>
      </c>
      <c r="G2753" s="1">
        <f>VLOOKUP(D2753, Spring!$A$1:$E$25, 2)</f>
        <v>1283.1858407079601</v>
      </c>
      <c r="H2753" s="1">
        <f>VLOOKUP(D2753, Spring!$A$1:$E$25, 3)</f>
        <v>954.93673926969905</v>
      </c>
      <c r="I2753" s="1">
        <f>VLOOKUP(D2753, Spring!$A$1:$E$25, 5)</f>
        <v>270.36971623690101</v>
      </c>
      <c r="J2753" s="1">
        <f t="shared" si="253"/>
        <v>1131.6862554287629</v>
      </c>
      <c r="K2753" s="47">
        <f t="shared" si="254"/>
        <v>21.171613481540099</v>
      </c>
      <c r="L2753" s="48">
        <f>Solar!K2770/1000*Variables!$B$3</f>
        <v>18.157050000000002</v>
      </c>
      <c r="M2753" s="1">
        <f>IF(E2753=1, VLOOKUP(D2753, Sheet1!$E$2:$G$26, 2), Sheet1!$G$3)</f>
        <v>0.20441999999999999</v>
      </c>
      <c r="N2753" s="1">
        <f>'Electricity Rates'!$J$3</f>
        <v>0.19270000000000001</v>
      </c>
      <c r="O2753" s="145">
        <f>L2753-K2753</f>
        <v>-3.0145634815400975</v>
      </c>
      <c r="P2753">
        <f t="shared" si="255"/>
        <v>4.0797699178927775</v>
      </c>
      <c r="Q2753">
        <f>IF(O2753&gt;0, IF(Q2752+O2753*Variables!$B$5&lt;Variables!$B$4, Q2752+O2753*Variables!$B$5, Variables!$B$4), IF(Q2752&gt;-O2753, Q2752+O2753/Variables!$B$5, 0))</f>
        <v>44.264967251366059</v>
      </c>
      <c r="R2753">
        <f>IF(O2753&gt;0, 0, IF(Q2752&gt;-O2753, 0, -O2753 - Q2752*Variables!$B$5))</f>
        <v>0</v>
      </c>
      <c r="S2753">
        <f t="shared" si="256"/>
        <v>0</v>
      </c>
      <c r="T2753">
        <f t="shared" si="257"/>
        <v>0</v>
      </c>
    </row>
    <row r="2754" spans="1:20" x14ac:dyDescent="0.3">
      <c r="A2754" s="3">
        <f t="shared" si="252"/>
        <v>43215</v>
      </c>
      <c r="B2754">
        <v>4</v>
      </c>
      <c r="C2754">
        <v>25</v>
      </c>
      <c r="D2754">
        <v>17</v>
      </c>
      <c r="E2754">
        <v>1</v>
      </c>
      <c r="F2754" s="1">
        <f>VLOOKUP(A2754,Weather!$A$1:$E$366, 5)</f>
        <v>0.53846153846153899</v>
      </c>
      <c r="G2754" s="1">
        <f>VLOOKUP(D2754, Spring!$A$1:$E$25, 2)</f>
        <v>973.45132743362797</v>
      </c>
      <c r="H2754" s="1">
        <f>VLOOKUP(D2754, Spring!$A$1:$E$25, 3)</f>
        <v>850.97693786034597</v>
      </c>
      <c r="I2754" s="1">
        <f>VLOOKUP(D2754, Spring!$A$1:$E$25, 5)</f>
        <v>257.39334353781499</v>
      </c>
      <c r="J2754" s="1">
        <f t="shared" si="253"/>
        <v>916.92468609211323</v>
      </c>
      <c r="K2754" s="47">
        <f t="shared" si="254"/>
        <v>17.15384891572247</v>
      </c>
      <c r="L2754" s="48">
        <f>Solar!K2771/1000*Variables!$B$3</f>
        <v>9.2544000000000004</v>
      </c>
      <c r="M2754" s="1">
        <f>IF(E2754=1, VLOOKUP(D2754, Sheet1!$E$2:$G$26, 2), Sheet1!$G$3)</f>
        <v>0.20441999999999999</v>
      </c>
      <c r="N2754" s="1">
        <f>'Electricity Rates'!$J$3</f>
        <v>0.19270000000000001</v>
      </c>
      <c r="O2754" s="145">
        <f>L2754-K2754</f>
        <v>-7.8994489157224699</v>
      </c>
      <c r="P2754">
        <f t="shared" si="255"/>
        <v>3.3055466860597202</v>
      </c>
      <c r="Q2754">
        <f>IF(O2754&gt;0, IF(Q2753+O2754*Variables!$B$5&lt;Variables!$B$4, Q2753+O2754*Variables!$B$5, Variables!$B$4), IF(Q2753&gt;-O2754, Q2753+O2754/Variables!$B$5, 0))</f>
        <v>35.861298192086835</v>
      </c>
      <c r="R2754">
        <f>IF(O2754&gt;0, 0, IF(Q2753&gt;-O2754, 0, -O2754 - Q2753*Variables!$B$5))</f>
        <v>0</v>
      </c>
      <c r="S2754">
        <f t="shared" si="256"/>
        <v>0</v>
      </c>
      <c r="T2754">
        <f t="shared" si="257"/>
        <v>0</v>
      </c>
    </row>
    <row r="2755" spans="1:20" x14ac:dyDescent="0.3">
      <c r="A2755" s="3">
        <f t="shared" ref="A2755:A2818" si="258">DATE(2018, B2755, C2755)</f>
        <v>43215</v>
      </c>
      <c r="B2755">
        <v>4</v>
      </c>
      <c r="C2755">
        <v>25</v>
      </c>
      <c r="D2755">
        <v>18</v>
      </c>
      <c r="E2755">
        <v>1</v>
      </c>
      <c r="F2755" s="1">
        <f>VLOOKUP(A2755,Weather!$A$1:$E$366, 5)</f>
        <v>0.53846153846153899</v>
      </c>
      <c r="G2755" s="1">
        <f>VLOOKUP(D2755, Spring!$A$1:$E$25, 2)</f>
        <v>690.26548672566298</v>
      </c>
      <c r="H2755" s="1">
        <f>VLOOKUP(D2755, Spring!$A$1:$E$25, 3)</f>
        <v>590.923299339663</v>
      </c>
      <c r="I2755" s="1">
        <f>VLOOKUP(D2755, Spring!$A$1:$E$25, 5)</f>
        <v>248.81274775305101</v>
      </c>
      <c r="J2755" s="1">
        <f t="shared" ref="J2755:J2818" si="259">IF(E2755=0, I2755, H2755 + (G2755-H2755)*F2755)</f>
        <v>644.4152463936631</v>
      </c>
      <c r="K2755" s="47">
        <f t="shared" ref="K2755:K2818" si="260">J2755*1000/53453</f>
        <v>12.055735812651546</v>
      </c>
      <c r="L2755" s="48">
        <f>Solar!K2772/1000*Variables!$B$3</f>
        <v>2.8554499999999998</v>
      </c>
      <c r="M2755" s="1">
        <f>IF(E2755=1, VLOOKUP(D2755, Sheet1!$E$2:$G$26, 2), Sheet1!$G$3)</f>
        <v>0.20441999999999999</v>
      </c>
      <c r="N2755" s="1">
        <f>'Electricity Rates'!$J$3</f>
        <v>0.19270000000000001</v>
      </c>
      <c r="O2755" s="145">
        <f>L2755-K2755</f>
        <v>-9.200285812651547</v>
      </c>
      <c r="P2755">
        <f t="shared" ref="P2755:P2818" si="261">N2755*K2755</f>
        <v>2.3231402910979533</v>
      </c>
      <c r="Q2755">
        <f>IF(O2755&gt;0, IF(Q2754+O2755*Variables!$B$5&lt;Variables!$B$4, Q2754+O2755*Variables!$B$5, Variables!$B$4), IF(Q2754&gt;-O2755, Q2754+O2755/Variables!$B$5, 0))</f>
        <v>26.073760093521358</v>
      </c>
      <c r="R2755">
        <f>IF(O2755&gt;0, 0, IF(Q2754&gt;-O2755, 0, -O2755 - Q2754*Variables!$B$5))</f>
        <v>0</v>
      </c>
      <c r="S2755">
        <f t="shared" ref="S2755:S2818" si="262">R2755*M2755</f>
        <v>0</v>
      </c>
      <c r="T2755">
        <f t="shared" ref="T2755:T2818" si="263">IF(AND(R2755&gt;0, M2755&gt;0.3), 1, 0)</f>
        <v>0</v>
      </c>
    </row>
    <row r="2756" spans="1:20" x14ac:dyDescent="0.3">
      <c r="A2756" s="3">
        <f t="shared" si="258"/>
        <v>43215</v>
      </c>
      <c r="B2756">
        <v>4</v>
      </c>
      <c r="C2756">
        <v>25</v>
      </c>
      <c r="D2756">
        <v>19</v>
      </c>
      <c r="E2756">
        <v>1</v>
      </c>
      <c r="F2756" s="1">
        <f>VLOOKUP(A2756,Weather!$A$1:$E$366, 5)</f>
        <v>0.53846153846153899</v>
      </c>
      <c r="G2756" s="1">
        <f>VLOOKUP(D2756, Spring!$A$1:$E$25, 2)</f>
        <v>482.300884955752</v>
      </c>
      <c r="H2756" s="1">
        <f>VLOOKUP(D2756, Spring!$A$1:$E$25, 3)</f>
        <v>454.99679692504799</v>
      </c>
      <c r="I2756" s="1">
        <f>VLOOKUP(D2756, Spring!$A$1:$E$25, 5)</f>
        <v>266.52341143686903</v>
      </c>
      <c r="J2756" s="1">
        <f t="shared" si="259"/>
        <v>469.69899817235017</v>
      </c>
      <c r="K2756" s="47">
        <f t="shared" si="260"/>
        <v>8.7871400701990563</v>
      </c>
      <c r="L2756" s="48">
        <f>Solar!K2773/1000*Variables!$B$3</f>
        <v>0.26905000000000001</v>
      </c>
      <c r="M2756" s="1">
        <f>IF(E2756=1, VLOOKUP(D2756, Sheet1!$E$2:$G$26, 2), Sheet1!$G$3)</f>
        <v>0.20441999999999999</v>
      </c>
      <c r="N2756" s="1">
        <f>'Electricity Rates'!$J$3</f>
        <v>0.19270000000000001</v>
      </c>
      <c r="O2756" s="145">
        <f>L2756-K2756</f>
        <v>-8.5180900701990563</v>
      </c>
      <c r="P2756">
        <f t="shared" si="261"/>
        <v>1.6932818915273582</v>
      </c>
      <c r="Q2756">
        <f>IF(O2756&gt;0, IF(Q2755+O2756*Variables!$B$5&lt;Variables!$B$4, Q2755+O2756*Variables!$B$5, Variables!$B$4), IF(Q2755&gt;-O2756, Q2755+O2756/Variables!$B$5, 0))</f>
        <v>17.011962146501084</v>
      </c>
      <c r="R2756">
        <f>IF(O2756&gt;0, 0, IF(Q2755&gt;-O2756, 0, -O2756 - Q2755*Variables!$B$5))</f>
        <v>0</v>
      </c>
      <c r="S2756">
        <f t="shared" si="262"/>
        <v>0</v>
      </c>
      <c r="T2756">
        <f t="shared" si="263"/>
        <v>0</v>
      </c>
    </row>
    <row r="2757" spans="1:20" x14ac:dyDescent="0.3">
      <c r="A2757" s="3">
        <f t="shared" si="258"/>
        <v>43215</v>
      </c>
      <c r="B2757">
        <v>4</v>
      </c>
      <c r="C2757">
        <v>25</v>
      </c>
      <c r="D2757">
        <v>20</v>
      </c>
      <c r="E2757">
        <v>1</v>
      </c>
      <c r="F2757" s="1">
        <f>VLOOKUP(A2757,Weather!$A$1:$E$366, 5)</f>
        <v>0.53846153846153899</v>
      </c>
      <c r="G2757" s="1">
        <f>VLOOKUP(D2757, Spring!$A$1:$E$25, 2)</f>
        <v>415.92920353982299</v>
      </c>
      <c r="H2757" s="1">
        <f>VLOOKUP(D2757, Spring!$A$1:$E$25, 3)</f>
        <v>371.98648067830999</v>
      </c>
      <c r="I2757" s="1">
        <f>VLOOKUP(D2757, Spring!$A$1:$E$25, 5)</f>
        <v>284.25369912476901</v>
      </c>
      <c r="J2757" s="1">
        <f t="shared" si="259"/>
        <v>395.6479468345093</v>
      </c>
      <c r="K2757" s="47">
        <f t="shared" si="260"/>
        <v>7.4017912340656151</v>
      </c>
      <c r="L2757" s="48">
        <f>Solar!K2774/1000*Variables!$B$3</f>
        <v>0</v>
      </c>
      <c r="M2757" s="1">
        <f>IF(E2757=1, VLOOKUP(D2757, Sheet1!$E$2:$G$26, 2), Sheet1!$G$3)</f>
        <v>0.20441999999999999</v>
      </c>
      <c r="N2757" s="1">
        <f>'Electricity Rates'!$J$3</f>
        <v>0.19270000000000001</v>
      </c>
      <c r="O2757" s="145">
        <f>L2757-K2757</f>
        <v>-7.4017912340656151</v>
      </c>
      <c r="P2757">
        <f t="shared" si="261"/>
        <v>1.4263251708044442</v>
      </c>
      <c r="Q2757">
        <f>IF(O2757&gt;0, IF(Q2756+O2757*Variables!$B$5&lt;Variables!$B$4, Q2756+O2757*Variables!$B$5, Variables!$B$4), IF(Q2756&gt;-O2757, Q2756+O2757/Variables!$B$5, 0))</f>
        <v>9.1377161528142583</v>
      </c>
      <c r="R2757">
        <f>IF(O2757&gt;0, 0, IF(Q2756&gt;-O2757, 0, -O2757 - Q2756*Variables!$B$5))</f>
        <v>0</v>
      </c>
      <c r="S2757">
        <f t="shared" si="262"/>
        <v>0</v>
      </c>
      <c r="T2757">
        <f t="shared" si="263"/>
        <v>0</v>
      </c>
    </row>
    <row r="2758" spans="1:20" x14ac:dyDescent="0.3">
      <c r="A2758" s="3">
        <f t="shared" si="258"/>
        <v>43215</v>
      </c>
      <c r="B2758">
        <v>4</v>
      </c>
      <c r="C2758">
        <v>25</v>
      </c>
      <c r="D2758">
        <v>21</v>
      </c>
      <c r="E2758">
        <v>1</v>
      </c>
      <c r="F2758" s="1">
        <f>VLOOKUP(A2758,Weather!$A$1:$E$366, 5)</f>
        <v>0.53846153846153899</v>
      </c>
      <c r="G2758" s="1">
        <f>VLOOKUP(D2758, Spring!$A$1:$E$25, 2)</f>
        <v>371.68141592920301</v>
      </c>
      <c r="H2758" s="1">
        <f>VLOOKUP(D2758, Spring!$A$1:$E$25, 3)</f>
        <v>318.10538116591903</v>
      </c>
      <c r="I2758" s="1">
        <f>VLOOKUP(D2758, Spring!$A$1:$E$25, 5)</f>
        <v>271.28223242670401</v>
      </c>
      <c r="J2758" s="1">
        <f t="shared" si="259"/>
        <v>346.95401526922581</v>
      </c>
      <c r="K2758" s="47">
        <f t="shared" si="260"/>
        <v>6.4908239999481001</v>
      </c>
      <c r="L2758" s="48">
        <f>Solar!K2775/1000*Variables!$B$3</f>
        <v>0</v>
      </c>
      <c r="M2758" s="1">
        <f>IF(E2758=1, VLOOKUP(D2758, Sheet1!$E$2:$G$26, 2), Sheet1!$G$3)</f>
        <v>0.20441999999999999</v>
      </c>
      <c r="N2758" s="1">
        <f>'Electricity Rates'!$J$3</f>
        <v>0.19270000000000001</v>
      </c>
      <c r="O2758" s="145">
        <f>L2758-K2758</f>
        <v>-6.4908239999481001</v>
      </c>
      <c r="P2758">
        <f t="shared" si="261"/>
        <v>1.2507817847899989</v>
      </c>
      <c r="Q2758">
        <f>IF(O2758&gt;0, IF(Q2757+O2758*Variables!$B$5&lt;Variables!$B$4, Q2757+O2758*Variables!$B$5, Variables!$B$4), IF(Q2757&gt;-O2758, Q2757+O2758/Variables!$B$5, 0))</f>
        <v>2.2325842379758534</v>
      </c>
      <c r="R2758">
        <f>IF(O2758&gt;0, 0, IF(Q2757&gt;-O2758, 0, -O2758 - Q2757*Variables!$B$5))</f>
        <v>0</v>
      </c>
      <c r="S2758">
        <f t="shared" si="262"/>
        <v>0</v>
      </c>
      <c r="T2758">
        <f t="shared" si="263"/>
        <v>0</v>
      </c>
    </row>
    <row r="2759" spans="1:20" x14ac:dyDescent="0.3">
      <c r="A2759" s="3">
        <f t="shared" si="258"/>
        <v>43215</v>
      </c>
      <c r="B2759">
        <v>4</v>
      </c>
      <c r="C2759">
        <v>25</v>
      </c>
      <c r="D2759">
        <v>22</v>
      </c>
      <c r="E2759">
        <v>1</v>
      </c>
      <c r="F2759" s="1">
        <f>VLOOKUP(A2759,Weather!$A$1:$E$366, 5)</f>
        <v>0.53846153846153899</v>
      </c>
      <c r="G2759" s="1">
        <f>VLOOKUP(D2759, Spring!$A$1:$E$25, 2)</f>
        <v>345.13274336283098</v>
      </c>
      <c r="H2759" s="1">
        <f>VLOOKUP(D2759, Spring!$A$1:$E$25, 3)</f>
        <v>289.79820627802701</v>
      </c>
      <c r="I2759" s="1">
        <f>VLOOKUP(D2759, Spring!$A$1:$E$25, 5)</f>
        <v>275.85953137878198</v>
      </c>
      <c r="J2759" s="1">
        <f t="shared" si="259"/>
        <v>319.59372624676763</v>
      </c>
      <c r="K2759" s="47">
        <f t="shared" si="260"/>
        <v>5.9789670597864966</v>
      </c>
      <c r="L2759" s="48">
        <f>Solar!K2776/1000*Variables!$B$3</f>
        <v>0</v>
      </c>
      <c r="M2759" s="1">
        <f>IF(E2759=1, VLOOKUP(D2759, Sheet1!$E$2:$G$26, 2), Sheet1!$G$3)</f>
        <v>0.18618000000000001</v>
      </c>
      <c r="N2759" s="1">
        <f>'Electricity Rates'!$J$3</f>
        <v>0.19270000000000001</v>
      </c>
      <c r="O2759" s="145">
        <f>L2759-K2759</f>
        <v>-5.9789670597864966</v>
      </c>
      <c r="P2759">
        <f t="shared" si="261"/>
        <v>1.1521469524208579</v>
      </c>
      <c r="Q2759">
        <f>IF(O2759&gt;0, IF(Q2758+O2759*Variables!$B$5&lt;Variables!$B$4, Q2758+O2759*Variables!$B$5, Variables!$B$4), IF(Q2758&gt;-O2759, Q2758+O2759/Variables!$B$5, 0))</f>
        <v>0</v>
      </c>
      <c r="R2759">
        <f>IF(O2759&gt;0, 0, IF(Q2758&gt;-O2759, 0, -O2759 - Q2758*Variables!$B$5))</f>
        <v>3.8803378760891944</v>
      </c>
      <c r="S2759">
        <f t="shared" si="262"/>
        <v>0.72244130577028631</v>
      </c>
      <c r="T2759">
        <f t="shared" si="263"/>
        <v>0</v>
      </c>
    </row>
    <row r="2760" spans="1:20" x14ac:dyDescent="0.3">
      <c r="A2760" s="3">
        <f t="shared" si="258"/>
        <v>43215</v>
      </c>
      <c r="B2760">
        <v>4</v>
      </c>
      <c r="C2760">
        <v>25</v>
      </c>
      <c r="D2760">
        <v>23</v>
      </c>
      <c r="E2760">
        <v>1</v>
      </c>
      <c r="F2760" s="1">
        <f>VLOOKUP(A2760,Weather!$A$1:$E$366, 5)</f>
        <v>0.53846153846153899</v>
      </c>
      <c r="G2760" s="1">
        <f>VLOOKUP(D2760, Spring!$A$1:$E$25, 2)</f>
        <v>318.58407079646003</v>
      </c>
      <c r="H2760" s="1">
        <f>VLOOKUP(D2760, Spring!$A$1:$E$25, 3)</f>
        <v>270.57975656630401</v>
      </c>
      <c r="I2760" s="1">
        <f>VLOOKUP(D2760, Spring!$A$1:$E$25, 5)</f>
        <v>271.64527650221697</v>
      </c>
      <c r="J2760" s="1">
        <f t="shared" si="259"/>
        <v>296.42823345946499</v>
      </c>
      <c r="K2760" s="47">
        <f t="shared" si="260"/>
        <v>5.5455864677280031</v>
      </c>
      <c r="L2760" s="48">
        <f>Solar!K2777/1000*Variables!$B$3</f>
        <v>0</v>
      </c>
      <c r="M2760" s="1">
        <f>IF(E2760=1, VLOOKUP(D2760, Sheet1!$E$2:$G$26, 2), Sheet1!$G$3)</f>
        <v>0.18618000000000001</v>
      </c>
      <c r="N2760" s="1">
        <f>'Electricity Rates'!$J$3</f>
        <v>0.19270000000000001</v>
      </c>
      <c r="O2760" s="145">
        <f>L2760-K2760</f>
        <v>-5.5455864677280031</v>
      </c>
      <c r="P2760">
        <f t="shared" si="261"/>
        <v>1.0686345123311862</v>
      </c>
      <c r="Q2760">
        <f>IF(O2760&gt;0, IF(Q2759+O2760*Variables!$B$5&lt;Variables!$B$4, Q2759+O2760*Variables!$B$5, Variables!$B$4), IF(Q2759&gt;-O2760, Q2759+O2760/Variables!$B$5, 0))</f>
        <v>0</v>
      </c>
      <c r="R2760">
        <f>IF(O2760&gt;0, 0, IF(Q2759&gt;-O2760, 0, -O2760 - Q2759*Variables!$B$5))</f>
        <v>5.5455864677280031</v>
      </c>
      <c r="S2760">
        <f t="shared" si="262"/>
        <v>1.0324772885615996</v>
      </c>
      <c r="T2760">
        <f t="shared" si="263"/>
        <v>0</v>
      </c>
    </row>
    <row r="2761" spans="1:20" x14ac:dyDescent="0.3">
      <c r="A2761" s="3">
        <f t="shared" si="258"/>
        <v>43215</v>
      </c>
      <c r="B2761">
        <v>4</v>
      </c>
      <c r="C2761">
        <v>25</v>
      </c>
      <c r="D2761">
        <v>24</v>
      </c>
      <c r="E2761">
        <v>1</v>
      </c>
      <c r="F2761" s="1">
        <f>VLOOKUP(A2761,Weather!$A$1:$E$366, 5)</f>
        <v>0.53846153846153899</v>
      </c>
      <c r="G2761" s="1">
        <f>VLOOKUP(D2761, Spring!$A$1:$E$25, 2)</f>
        <v>287.61061946902601</v>
      </c>
      <c r="H2761" s="1">
        <f>VLOOKUP(D2761, Spring!$A$1:$E$25, 3)</f>
        <v>251.20115310698301</v>
      </c>
      <c r="I2761" s="1">
        <f>VLOOKUP(D2761, Spring!$A$1:$E$25, 5)</f>
        <v>267.465363632795</v>
      </c>
      <c r="J2761" s="1">
        <f t="shared" si="259"/>
        <v>270.80625037885233</v>
      </c>
      <c r="K2761" s="47">
        <f t="shared" si="260"/>
        <v>5.0662497966223095</v>
      </c>
      <c r="L2761" s="48">
        <f>Solar!K2778/1000*Variables!$B$3</f>
        <v>0</v>
      </c>
      <c r="M2761" s="1">
        <f>IF(E2761=1, VLOOKUP(D2761, Sheet1!$E$2:$G$26, 2), Sheet1!$G$3)</f>
        <v>0.18618000000000001</v>
      </c>
      <c r="N2761" s="1">
        <f>'Electricity Rates'!$J$3</f>
        <v>0.19270000000000001</v>
      </c>
      <c r="O2761" s="145">
        <f>L2761-K2761</f>
        <v>-5.0662497966223095</v>
      </c>
      <c r="P2761">
        <f t="shared" si="261"/>
        <v>0.97626633580911903</v>
      </c>
      <c r="Q2761">
        <f>IF(O2761&gt;0, IF(Q2760+O2761*Variables!$B$5&lt;Variables!$B$4, Q2760+O2761*Variables!$B$5, Variables!$B$4), IF(Q2760&gt;-O2761, Q2760+O2761/Variables!$B$5, 0))</f>
        <v>0</v>
      </c>
      <c r="R2761">
        <f>IF(O2761&gt;0, 0, IF(Q2760&gt;-O2761, 0, -O2761 - Q2760*Variables!$B$5))</f>
        <v>5.0662497966223095</v>
      </c>
      <c r="S2761">
        <f t="shared" si="262"/>
        <v>0.94323438713514163</v>
      </c>
      <c r="T2761">
        <f t="shared" si="263"/>
        <v>0</v>
      </c>
    </row>
    <row r="2762" spans="1:20" x14ac:dyDescent="0.3">
      <c r="A2762" s="3">
        <f t="shared" si="258"/>
        <v>43216</v>
      </c>
      <c r="B2762">
        <v>4</v>
      </c>
      <c r="C2762">
        <v>26</v>
      </c>
      <c r="D2762">
        <v>1</v>
      </c>
      <c r="E2762">
        <v>1</v>
      </c>
      <c r="F2762" s="1">
        <f>VLOOKUP(A2762,Weather!$A$1:$E$366, 5)</f>
        <v>0.56410256410256499</v>
      </c>
      <c r="G2762" s="1">
        <f>VLOOKUP(D2762, Spring!$A$1:$E$25, 2)</f>
        <v>284.91351697629602</v>
      </c>
      <c r="H2762" s="1">
        <f>VLOOKUP(D2762, Spring!$A$1:$E$25, 3)</f>
        <v>272.00797092955099</v>
      </c>
      <c r="I2762" s="1">
        <f>VLOOKUP(D2762, Spring!$A$1:$E$25, 5)</f>
        <v>272.01322657875102</v>
      </c>
      <c r="J2762" s="1">
        <f t="shared" si="259"/>
        <v>279.28802254566358</v>
      </c>
      <c r="K2762" s="47">
        <f t="shared" si="260"/>
        <v>5.2249269927911168</v>
      </c>
      <c r="L2762" s="48">
        <f>Solar!K2779/1000*Variables!$B$3</f>
        <v>0</v>
      </c>
      <c r="M2762" s="1">
        <f>IF(E2762=1, VLOOKUP(D2762, Sheet1!$E$2:$G$26, 2), Sheet1!$G$3)</f>
        <v>0.18618000000000001</v>
      </c>
      <c r="N2762" s="1">
        <f>'Electricity Rates'!$J$3</f>
        <v>0.19270000000000001</v>
      </c>
      <c r="O2762" s="145">
        <f>L2762-K2762</f>
        <v>-5.2249269927911168</v>
      </c>
      <c r="P2762">
        <f t="shared" si="261"/>
        <v>1.0068434315108483</v>
      </c>
      <c r="Q2762">
        <f>IF(O2762&gt;0, IF(Q2761+O2762*Variables!$B$5&lt;Variables!$B$4, Q2761+O2762*Variables!$B$5, Variables!$B$4), IF(Q2761&gt;-O2762, Q2761+O2762/Variables!$B$5, 0))</f>
        <v>0</v>
      </c>
      <c r="R2762">
        <f>IF(O2762&gt;0, 0, IF(Q2761&gt;-O2762, 0, -O2762 - Q2761*Variables!$B$5))</f>
        <v>5.2249269927911168</v>
      </c>
      <c r="S2762">
        <f t="shared" si="262"/>
        <v>0.97277690751785018</v>
      </c>
      <c r="T2762">
        <f t="shared" si="263"/>
        <v>0</v>
      </c>
    </row>
    <row r="2763" spans="1:20" x14ac:dyDescent="0.3">
      <c r="A2763" s="3">
        <f t="shared" si="258"/>
        <v>43216</v>
      </c>
      <c r="B2763">
        <v>4</v>
      </c>
      <c r="C2763">
        <v>26</v>
      </c>
      <c r="D2763">
        <v>2</v>
      </c>
      <c r="E2763">
        <v>1</v>
      </c>
      <c r="F2763" s="1">
        <f>VLOOKUP(A2763,Weather!$A$1:$E$366, 5)</f>
        <v>0.56410256410256499</v>
      </c>
      <c r="G2763" s="1">
        <f>VLOOKUP(D2763, Spring!$A$1:$E$25, 2)</f>
        <v>283.47213324791699</v>
      </c>
      <c r="H2763" s="1">
        <f>VLOOKUP(D2763, Spring!$A$1:$E$25, 3)</f>
        <v>272.193568553901</v>
      </c>
      <c r="I2763" s="1">
        <f>VLOOKUP(D2763, Spring!$A$1:$E$25, 5)</f>
        <v>263.43263079398702</v>
      </c>
      <c r="J2763" s="1">
        <f t="shared" si="259"/>
        <v>278.55583581719208</v>
      </c>
      <c r="K2763" s="47">
        <f t="shared" si="260"/>
        <v>5.2112292259965223</v>
      </c>
      <c r="L2763" s="48">
        <f>Solar!K2780/1000*Variables!$B$3</f>
        <v>0</v>
      </c>
      <c r="M2763" s="1">
        <f>IF(E2763=1, VLOOKUP(D2763, Sheet1!$E$2:$G$26, 2), Sheet1!$G$3)</f>
        <v>0.18618000000000001</v>
      </c>
      <c r="N2763" s="1">
        <f>'Electricity Rates'!$J$3</f>
        <v>0.19270000000000001</v>
      </c>
      <c r="O2763" s="145">
        <f>L2763-K2763</f>
        <v>-5.2112292259965223</v>
      </c>
      <c r="P2763">
        <f t="shared" si="261"/>
        <v>1.0042038718495299</v>
      </c>
      <c r="Q2763">
        <f>IF(O2763&gt;0, IF(Q2762+O2763*Variables!$B$5&lt;Variables!$B$4, Q2762+O2763*Variables!$B$5, Variables!$B$4), IF(Q2762&gt;-O2763, Q2762+O2763/Variables!$B$5, 0))</f>
        <v>0</v>
      </c>
      <c r="R2763">
        <f>IF(O2763&gt;0, 0, IF(Q2762&gt;-O2763, 0, -O2763 - Q2762*Variables!$B$5))</f>
        <v>5.2112292259965223</v>
      </c>
      <c r="S2763">
        <f t="shared" si="262"/>
        <v>0.97022665729603264</v>
      </c>
      <c r="T2763">
        <f t="shared" si="263"/>
        <v>0</v>
      </c>
    </row>
    <row r="2764" spans="1:20" x14ac:dyDescent="0.3">
      <c r="A2764" s="3">
        <f t="shared" si="258"/>
        <v>43216</v>
      </c>
      <c r="B2764">
        <v>4</v>
      </c>
      <c r="C2764">
        <v>26</v>
      </c>
      <c r="D2764">
        <v>3</v>
      </c>
      <c r="E2764">
        <v>1</v>
      </c>
      <c r="F2764" s="1">
        <f>VLOOKUP(A2764,Weather!$A$1:$E$366, 5)</f>
        <v>0.56410256410256499</v>
      </c>
      <c r="G2764" s="1">
        <f>VLOOKUP(D2764, Spring!$A$1:$E$25, 2)</f>
        <v>282.03074951953801</v>
      </c>
      <c r="H2764" s="1">
        <f>VLOOKUP(D2764, Spring!$A$1:$E$25, 3)</f>
        <v>263.612120501699</v>
      </c>
      <c r="I2764" s="1">
        <f>VLOOKUP(D2764, Spring!$A$1:$E$25, 5)</f>
        <v>268.00502374504498</v>
      </c>
      <c r="J2764" s="1">
        <f t="shared" si="259"/>
        <v>274.0021163579159</v>
      </c>
      <c r="K2764" s="47">
        <f t="shared" si="260"/>
        <v>5.1260381336485494</v>
      </c>
      <c r="L2764" s="48">
        <f>Solar!K2781/1000*Variables!$B$3</f>
        <v>0</v>
      </c>
      <c r="M2764" s="1">
        <f>IF(E2764=1, VLOOKUP(D2764, Sheet1!$E$2:$G$26, 2), Sheet1!$G$3)</f>
        <v>0.18618000000000001</v>
      </c>
      <c r="N2764" s="1">
        <f>'Electricity Rates'!$J$3</f>
        <v>0.19270000000000001</v>
      </c>
      <c r="O2764" s="145">
        <f>L2764-K2764</f>
        <v>-5.1260381336485494</v>
      </c>
      <c r="P2764">
        <f t="shared" si="261"/>
        <v>0.98778754835407556</v>
      </c>
      <c r="Q2764">
        <f>IF(O2764&gt;0, IF(Q2763+O2764*Variables!$B$5&lt;Variables!$B$4, Q2763+O2764*Variables!$B$5, Variables!$B$4), IF(Q2763&gt;-O2764, Q2763+O2764/Variables!$B$5, 0))</f>
        <v>0</v>
      </c>
      <c r="R2764">
        <f>IF(O2764&gt;0, 0, IF(Q2763&gt;-O2764, 0, -O2764 - Q2763*Variables!$B$5))</f>
        <v>5.1260381336485494</v>
      </c>
      <c r="S2764">
        <f t="shared" si="262"/>
        <v>0.95436577972268699</v>
      </c>
      <c r="T2764">
        <f t="shared" si="263"/>
        <v>0</v>
      </c>
    </row>
    <row r="2765" spans="1:20" x14ac:dyDescent="0.3">
      <c r="A2765" s="3">
        <f t="shared" si="258"/>
        <v>43216</v>
      </c>
      <c r="B2765">
        <v>4</v>
      </c>
      <c r="C2765">
        <v>26</v>
      </c>
      <c r="D2765">
        <v>4</v>
      </c>
      <c r="E2765">
        <v>1</v>
      </c>
      <c r="F2765" s="1">
        <f>VLOOKUP(A2765,Weather!$A$1:$E$366, 5)</f>
        <v>0.56410256410256499</v>
      </c>
      <c r="G2765" s="1">
        <f>VLOOKUP(D2765, Spring!$A$1:$E$25, 2)</f>
        <v>287.61061946902601</v>
      </c>
      <c r="H2765" s="1">
        <f>VLOOKUP(D2765, Spring!$A$1:$E$25, 3)</f>
        <v>280.54932735425899</v>
      </c>
      <c r="I2765" s="1">
        <f>VLOOKUP(D2765, Spring!$A$1:$E$25, 5)</f>
        <v>263.81039287256101</v>
      </c>
      <c r="J2765" s="1">
        <f t="shared" si="259"/>
        <v>284.53262034207631</v>
      </c>
      <c r="K2765" s="47">
        <f t="shared" si="260"/>
        <v>5.3230430535624995</v>
      </c>
      <c r="L2765" s="48">
        <f>Solar!K2782/1000*Variables!$B$3</f>
        <v>0</v>
      </c>
      <c r="M2765" s="1">
        <f>IF(E2765=1, VLOOKUP(D2765, Sheet1!$E$2:$G$26, 2), Sheet1!$G$3)</f>
        <v>0.18618000000000001</v>
      </c>
      <c r="N2765" s="1">
        <f>'Electricity Rates'!$J$3</f>
        <v>0.19270000000000001</v>
      </c>
      <c r="O2765" s="145">
        <f>L2765-K2765</f>
        <v>-5.3230430535624995</v>
      </c>
      <c r="P2765">
        <f t="shared" si="261"/>
        <v>1.0257503964214938</v>
      </c>
      <c r="Q2765">
        <f>IF(O2765&gt;0, IF(Q2764+O2765*Variables!$B$5&lt;Variables!$B$4, Q2764+O2765*Variables!$B$5, Variables!$B$4), IF(Q2764&gt;-O2765, Q2764+O2765/Variables!$B$5, 0))</f>
        <v>0</v>
      </c>
      <c r="R2765">
        <f>IF(O2765&gt;0, 0, IF(Q2764&gt;-O2765, 0, -O2765 - Q2764*Variables!$B$5))</f>
        <v>5.3230430535624995</v>
      </c>
      <c r="S2765">
        <f t="shared" si="262"/>
        <v>0.99104415571226623</v>
      </c>
      <c r="T2765">
        <f t="shared" si="263"/>
        <v>0</v>
      </c>
    </row>
    <row r="2766" spans="1:20" x14ac:dyDescent="0.3">
      <c r="A2766" s="3">
        <f t="shared" si="258"/>
        <v>43216</v>
      </c>
      <c r="B2766">
        <v>4</v>
      </c>
      <c r="C2766">
        <v>26</v>
      </c>
      <c r="D2766">
        <v>5</v>
      </c>
      <c r="E2766">
        <v>1</v>
      </c>
      <c r="F2766" s="1">
        <f>VLOOKUP(A2766,Weather!$A$1:$E$366, 5)</f>
        <v>0.56410256410256499</v>
      </c>
      <c r="G2766" s="1">
        <f>VLOOKUP(D2766, Spring!$A$1:$E$25, 2)</f>
        <v>318.58407079646003</v>
      </c>
      <c r="H2766" s="1">
        <f>VLOOKUP(D2766, Spring!$A$1:$E$25, 3)</f>
        <v>296.96508648302301</v>
      </c>
      <c r="I2766" s="1">
        <f>VLOOKUP(D2766, Spring!$A$1:$E$25, 5)</f>
        <v>263.982102908277</v>
      </c>
      <c r="J2766" s="1">
        <f t="shared" si="259"/>
        <v>309.16041096752599</v>
      </c>
      <c r="K2766" s="47">
        <f t="shared" si="260"/>
        <v>5.7837803484842008</v>
      </c>
      <c r="L2766" s="48">
        <f>Solar!K2783/1000*Variables!$B$3</f>
        <v>0</v>
      </c>
      <c r="M2766" s="1">
        <f>IF(E2766=1, VLOOKUP(D2766, Sheet1!$E$2:$G$26, 2), Sheet1!$G$3)</f>
        <v>0.18618000000000001</v>
      </c>
      <c r="N2766" s="1">
        <f>'Electricity Rates'!$J$3</f>
        <v>0.19270000000000001</v>
      </c>
      <c r="O2766" s="145">
        <f>L2766-K2766</f>
        <v>-5.7837803484842008</v>
      </c>
      <c r="P2766">
        <f t="shared" si="261"/>
        <v>1.1145344731529054</v>
      </c>
      <c r="Q2766">
        <f>IF(O2766&gt;0, IF(Q2765+O2766*Variables!$B$5&lt;Variables!$B$4, Q2765+O2766*Variables!$B$5, Variables!$B$4), IF(Q2765&gt;-O2766, Q2765+O2766/Variables!$B$5, 0))</f>
        <v>0</v>
      </c>
      <c r="R2766">
        <f>IF(O2766&gt;0, 0, IF(Q2765&gt;-O2766, 0, -O2766 - Q2765*Variables!$B$5))</f>
        <v>5.7837803484842008</v>
      </c>
      <c r="S2766">
        <f t="shared" si="262"/>
        <v>1.0768242252807885</v>
      </c>
      <c r="T2766">
        <f t="shared" si="263"/>
        <v>0</v>
      </c>
    </row>
    <row r="2767" spans="1:20" x14ac:dyDescent="0.3">
      <c r="A2767" s="3">
        <f t="shared" si="258"/>
        <v>43216</v>
      </c>
      <c r="B2767">
        <v>4</v>
      </c>
      <c r="C2767">
        <v>26</v>
      </c>
      <c r="D2767">
        <v>6</v>
      </c>
      <c r="E2767">
        <v>1</v>
      </c>
      <c r="F2767" s="1">
        <f>VLOOKUP(A2767,Weather!$A$1:$E$366, 5)</f>
        <v>0.56410256410256499</v>
      </c>
      <c r="G2767" s="1">
        <f>VLOOKUP(D2767, Spring!$A$1:$E$25, 2)</f>
        <v>389.38053097345102</v>
      </c>
      <c r="H2767" s="1">
        <f>VLOOKUP(D2767, Spring!$A$1:$E$25, 3)</f>
        <v>340.20659833439998</v>
      </c>
      <c r="I2767" s="1">
        <f>VLOOKUP(D2767, Spring!$A$1:$E$25, 5)</f>
        <v>264.16853094705402</v>
      </c>
      <c r="J2767" s="1">
        <f t="shared" si="259"/>
        <v>367.94573982309549</v>
      </c>
      <c r="K2767" s="47">
        <f t="shared" si="260"/>
        <v>6.8835376840045557</v>
      </c>
      <c r="L2767" s="48">
        <f>Solar!K2784/1000*Variables!$B$3</f>
        <v>0.4</v>
      </c>
      <c r="M2767" s="1">
        <f>IF(E2767=1, VLOOKUP(D2767, Sheet1!$E$2:$G$26, 2), Sheet1!$G$3)</f>
        <v>0.18618000000000001</v>
      </c>
      <c r="N2767" s="1">
        <f>'Electricity Rates'!$J$3</f>
        <v>0.19270000000000001</v>
      </c>
      <c r="O2767" s="145">
        <f>L2767-K2767</f>
        <v>-6.4835376840045553</v>
      </c>
      <c r="P2767">
        <f t="shared" si="261"/>
        <v>1.3264577117076779</v>
      </c>
      <c r="Q2767">
        <f>IF(O2767&gt;0, IF(Q2766+O2767*Variables!$B$5&lt;Variables!$B$4, Q2766+O2767*Variables!$B$5, Variables!$B$4), IF(Q2766&gt;-O2767, Q2766+O2767/Variables!$B$5, 0))</f>
        <v>0</v>
      </c>
      <c r="R2767">
        <f>IF(O2767&gt;0, 0, IF(Q2766&gt;-O2767, 0, -O2767 - Q2766*Variables!$B$5))</f>
        <v>6.4835376840045553</v>
      </c>
      <c r="S2767">
        <f t="shared" si="262"/>
        <v>1.2071050460079682</v>
      </c>
      <c r="T2767">
        <f t="shared" si="263"/>
        <v>0</v>
      </c>
    </row>
    <row r="2768" spans="1:20" x14ac:dyDescent="0.3">
      <c r="A2768" s="3">
        <f t="shared" si="258"/>
        <v>43216</v>
      </c>
      <c r="B2768">
        <v>4</v>
      </c>
      <c r="C2768">
        <v>26</v>
      </c>
      <c r="D2768">
        <v>7</v>
      </c>
      <c r="E2768">
        <v>1</v>
      </c>
      <c r="F2768" s="1">
        <f>VLOOKUP(A2768,Weather!$A$1:$E$366, 5)</f>
        <v>0.56410256410256499</v>
      </c>
      <c r="G2768" s="1">
        <f>VLOOKUP(D2768, Spring!$A$1:$E$25, 2)</f>
        <v>623.89380530973403</v>
      </c>
      <c r="H2768" s="1">
        <f>VLOOKUP(D2768, Spring!$A$1:$E$25, 3)</f>
        <v>374.47950032030701</v>
      </c>
      <c r="I2768" s="1">
        <f>VLOOKUP(D2768, Spring!$A$1:$E$25, 5)</f>
        <v>251.18725224694799</v>
      </c>
      <c r="J2768" s="1">
        <f t="shared" si="259"/>
        <v>515.17474928870195</v>
      </c>
      <c r="K2768" s="47">
        <f t="shared" si="260"/>
        <v>9.6379015076553589</v>
      </c>
      <c r="L2768" s="48">
        <f>Solar!K2785/1000*Variables!$B$3</f>
        <v>3.0781000000000001</v>
      </c>
      <c r="M2768" s="1">
        <f>IF(E2768=1, VLOOKUP(D2768, Sheet1!$E$2:$G$26, 2), Sheet1!$G$3)</f>
        <v>0.18618000000000001</v>
      </c>
      <c r="N2768" s="1">
        <f>'Electricity Rates'!$J$3</f>
        <v>0.19270000000000001</v>
      </c>
      <c r="O2768" s="145">
        <f>L2768-K2768</f>
        <v>-6.5598015076553589</v>
      </c>
      <c r="P2768">
        <f t="shared" si="261"/>
        <v>1.8572236205251877</v>
      </c>
      <c r="Q2768">
        <f>IF(O2768&gt;0, IF(Q2767+O2768*Variables!$B$5&lt;Variables!$B$4, Q2767+O2768*Variables!$B$5, Variables!$B$4), IF(Q2767&gt;-O2768, Q2767+O2768/Variables!$B$5, 0))</f>
        <v>0</v>
      </c>
      <c r="R2768">
        <f>IF(O2768&gt;0, 0, IF(Q2767&gt;-O2768, 0, -O2768 - Q2767*Variables!$B$5))</f>
        <v>6.5598015076553589</v>
      </c>
      <c r="S2768">
        <f t="shared" si="262"/>
        <v>1.2213038446952749</v>
      </c>
      <c r="T2768">
        <f t="shared" si="263"/>
        <v>0</v>
      </c>
    </row>
    <row r="2769" spans="1:20" x14ac:dyDescent="0.3">
      <c r="A2769" s="3">
        <f t="shared" si="258"/>
        <v>43216</v>
      </c>
      <c r="B2769">
        <v>4</v>
      </c>
      <c r="C2769">
        <v>26</v>
      </c>
      <c r="D2769">
        <v>8</v>
      </c>
      <c r="E2769">
        <v>1</v>
      </c>
      <c r="F2769" s="1">
        <f>VLOOKUP(A2769,Weather!$A$1:$E$366, 5)</f>
        <v>0.56410256410256499</v>
      </c>
      <c r="G2769" s="1">
        <f>VLOOKUP(D2769, Spring!$A$1:$E$25, 2)</f>
        <v>871.68141592920301</v>
      </c>
      <c r="H2769" s="1">
        <f>VLOOKUP(D2769, Spring!$A$1:$E$25, 3)</f>
        <v>578.35522101217202</v>
      </c>
      <c r="I2769" s="1">
        <f>VLOOKUP(D2769, Spring!$A$1:$E$25, 5)</f>
        <v>268.91753993484798</v>
      </c>
      <c r="J2769" s="1">
        <f t="shared" si="259"/>
        <v>743.82127968331793</v>
      </c>
      <c r="K2769" s="47">
        <f t="shared" si="260"/>
        <v>13.915426256399414</v>
      </c>
      <c r="L2769" s="48">
        <f>Solar!K2786/1000*Variables!$B$3</f>
        <v>4.8013500000000002</v>
      </c>
      <c r="M2769" s="1">
        <f>IF(E2769=1, VLOOKUP(D2769, Sheet1!$E$2:$G$26, 2), Sheet1!$G$3)</f>
        <v>0.18618000000000001</v>
      </c>
      <c r="N2769" s="1">
        <f>'Electricity Rates'!$J$3</f>
        <v>0.19270000000000001</v>
      </c>
      <c r="O2769" s="145">
        <f>L2769-K2769</f>
        <v>-9.1140762563994144</v>
      </c>
      <c r="P2769">
        <f t="shared" si="261"/>
        <v>2.6815026396081674</v>
      </c>
      <c r="Q2769">
        <f>IF(O2769&gt;0, IF(Q2768+O2769*Variables!$B$5&lt;Variables!$B$4, Q2768+O2769*Variables!$B$5, Variables!$B$4), IF(Q2768&gt;-O2769, Q2768+O2769/Variables!$B$5, 0))</f>
        <v>0</v>
      </c>
      <c r="R2769">
        <f>IF(O2769&gt;0, 0, IF(Q2768&gt;-O2769, 0, -O2769 - Q2768*Variables!$B$5))</f>
        <v>9.1140762563994144</v>
      </c>
      <c r="S2769">
        <f t="shared" si="262"/>
        <v>1.6968587174164431</v>
      </c>
      <c r="T2769">
        <f t="shared" si="263"/>
        <v>0</v>
      </c>
    </row>
    <row r="2770" spans="1:20" x14ac:dyDescent="0.3">
      <c r="A2770" s="3">
        <f t="shared" si="258"/>
        <v>43216</v>
      </c>
      <c r="B2770">
        <v>4</v>
      </c>
      <c r="C2770">
        <v>26</v>
      </c>
      <c r="D2770">
        <v>9</v>
      </c>
      <c r="E2770">
        <v>1</v>
      </c>
      <c r="F2770" s="1">
        <f>VLOOKUP(A2770,Weather!$A$1:$E$366, 5)</f>
        <v>0.56410256410256499</v>
      </c>
      <c r="G2770" s="1">
        <f>VLOOKUP(D2770, Spring!$A$1:$E$25, 2)</f>
        <v>1137.1681415929199</v>
      </c>
      <c r="H2770" s="1">
        <f>VLOOKUP(D2770, Spring!$A$1:$E$25, 3)</f>
        <v>786.77530429212004</v>
      </c>
      <c r="I2770" s="1">
        <f>VLOOKUP(D2770, Spring!$A$1:$E$25, 5)</f>
        <v>317.33977000667198</v>
      </c>
      <c r="J2770" s="1">
        <f t="shared" si="259"/>
        <v>984.43280225667411</v>
      </c>
      <c r="K2770" s="47">
        <f t="shared" si="260"/>
        <v>18.416792364444916</v>
      </c>
      <c r="L2770" s="48">
        <f>Solar!K2787/1000*Variables!$B$3</f>
        <v>4.9068000000000005</v>
      </c>
      <c r="M2770" s="1">
        <f>IF(E2770=1, VLOOKUP(D2770, Sheet1!$E$2:$G$26, 2), Sheet1!$G$3)</f>
        <v>0.20441999999999999</v>
      </c>
      <c r="N2770" s="1">
        <f>'Electricity Rates'!$J$3</f>
        <v>0.19270000000000001</v>
      </c>
      <c r="O2770" s="145">
        <f>L2770-K2770</f>
        <v>-13.509992364444916</v>
      </c>
      <c r="P2770">
        <f t="shared" si="261"/>
        <v>3.5489158886285357</v>
      </c>
      <c r="Q2770">
        <f>IF(O2770&gt;0, IF(Q2769+O2770*Variables!$B$5&lt;Variables!$B$4, Q2769+O2770*Variables!$B$5, Variables!$B$4), IF(Q2769&gt;-O2770, Q2769+O2770/Variables!$B$5, 0))</f>
        <v>0</v>
      </c>
      <c r="R2770">
        <f>IF(O2770&gt;0, 0, IF(Q2769&gt;-O2770, 0, -O2770 - Q2769*Variables!$B$5))</f>
        <v>13.509992364444916</v>
      </c>
      <c r="S2770">
        <f t="shared" si="262"/>
        <v>2.7617126391398297</v>
      </c>
      <c r="T2770">
        <f t="shared" si="263"/>
        <v>0</v>
      </c>
    </row>
    <row r="2771" spans="1:20" x14ac:dyDescent="0.3">
      <c r="A2771" s="3">
        <f t="shared" si="258"/>
        <v>43216</v>
      </c>
      <c r="B2771">
        <v>4</v>
      </c>
      <c r="C2771">
        <v>26</v>
      </c>
      <c r="D2771">
        <v>10</v>
      </c>
      <c r="E2771">
        <v>1</v>
      </c>
      <c r="F2771" s="1">
        <f>VLOOKUP(A2771,Weather!$A$1:$E$366, 5)</f>
        <v>0.56410256410256499</v>
      </c>
      <c r="G2771" s="1">
        <f>VLOOKUP(D2771, Spring!$A$1:$E$25, 2)</f>
        <v>1207.9646017699099</v>
      </c>
      <c r="H2771" s="1">
        <f>VLOOKUP(D2771, Spring!$A$1:$E$25, 3)</f>
        <v>923.64670083279998</v>
      </c>
      <c r="I2771" s="1">
        <f>VLOOKUP(D2771, Spring!$A$1:$E$25, 5)</f>
        <v>339.44621060481097</v>
      </c>
      <c r="J2771" s="1">
        <f t="shared" si="259"/>
        <v>1084.0311577716827</v>
      </c>
      <c r="K2771" s="47">
        <f t="shared" si="260"/>
        <v>20.280080776975712</v>
      </c>
      <c r="L2771" s="48">
        <f>Solar!K2788/1000*Variables!$B$3</f>
        <v>9.1591999999999985</v>
      </c>
      <c r="M2771" s="1">
        <f>IF(E2771=1, VLOOKUP(D2771, Sheet1!$E$2:$G$26, 2), Sheet1!$G$3)</f>
        <v>0.20441999999999999</v>
      </c>
      <c r="N2771" s="1">
        <f>'Electricity Rates'!$J$3</f>
        <v>0.19270000000000001</v>
      </c>
      <c r="O2771" s="145">
        <f>L2771-K2771</f>
        <v>-11.120880776975714</v>
      </c>
      <c r="P2771">
        <f t="shared" si="261"/>
        <v>3.9079715657232201</v>
      </c>
      <c r="Q2771">
        <f>IF(O2771&gt;0, IF(Q2770+O2771*Variables!$B$5&lt;Variables!$B$4, Q2770+O2771*Variables!$B$5, Variables!$B$4), IF(Q2770&gt;-O2771, Q2770+O2771/Variables!$B$5, 0))</f>
        <v>0</v>
      </c>
      <c r="R2771">
        <f>IF(O2771&gt;0, 0, IF(Q2770&gt;-O2771, 0, -O2771 - Q2770*Variables!$B$5))</f>
        <v>11.120880776975714</v>
      </c>
      <c r="S2771">
        <f t="shared" si="262"/>
        <v>2.2733304484293755</v>
      </c>
      <c r="T2771">
        <f t="shared" si="263"/>
        <v>0</v>
      </c>
    </row>
    <row r="2772" spans="1:20" x14ac:dyDescent="0.3">
      <c r="A2772" s="3">
        <f t="shared" si="258"/>
        <v>43216</v>
      </c>
      <c r="B2772">
        <v>4</v>
      </c>
      <c r="C2772">
        <v>26</v>
      </c>
      <c r="D2772">
        <v>11</v>
      </c>
      <c r="E2772">
        <v>1</v>
      </c>
      <c r="F2772" s="1">
        <f>VLOOKUP(A2772,Weather!$A$1:$E$366, 5)</f>
        <v>0.56410256410256499</v>
      </c>
      <c r="G2772" s="1">
        <f>VLOOKUP(D2772, Spring!$A$1:$E$25, 2)</f>
        <v>1274.3362831858401</v>
      </c>
      <c r="H2772" s="1">
        <f>VLOOKUP(D2772, Spring!$A$1:$E$25, 3)</f>
        <v>962.46396540679098</v>
      </c>
      <c r="I2772" s="1">
        <f>VLOOKUP(D2772, Spring!$A$1:$E$25, 5)</f>
        <v>352.80034538247099</v>
      </c>
      <c r="J2772" s="1">
        <f t="shared" si="259"/>
        <v>1138.3919395385626</v>
      </c>
      <c r="K2772" s="47">
        <f t="shared" si="260"/>
        <v>21.297063579940559</v>
      </c>
      <c r="L2772" s="48">
        <f>Solar!K2789/1000*Variables!$B$3</f>
        <v>14.3292</v>
      </c>
      <c r="M2772" s="1">
        <f>IF(E2772=1, VLOOKUP(D2772, Sheet1!$E$2:$G$26, 2), Sheet1!$G$3)</f>
        <v>0.20441999999999999</v>
      </c>
      <c r="N2772" s="1">
        <f>'Electricity Rates'!$J$3</f>
        <v>0.19270000000000001</v>
      </c>
      <c r="O2772" s="145">
        <f>L2772-K2772</f>
        <v>-6.967863579940559</v>
      </c>
      <c r="P2772">
        <f t="shared" si="261"/>
        <v>4.1039441518545461</v>
      </c>
      <c r="Q2772">
        <f>IF(O2772&gt;0, IF(Q2771+O2772*Variables!$B$5&lt;Variables!$B$4, Q2771+O2772*Variables!$B$5, Variables!$B$4), IF(Q2771&gt;-O2772, Q2771+O2772/Variables!$B$5, 0))</f>
        <v>0</v>
      </c>
      <c r="R2772">
        <f>IF(O2772&gt;0, 0, IF(Q2771&gt;-O2772, 0, -O2772 - Q2771*Variables!$B$5))</f>
        <v>6.967863579940559</v>
      </c>
      <c r="S2772">
        <f t="shared" si="262"/>
        <v>1.4243706730114489</v>
      </c>
      <c r="T2772">
        <f t="shared" si="263"/>
        <v>0</v>
      </c>
    </row>
    <row r="2773" spans="1:20" x14ac:dyDescent="0.3">
      <c r="A2773" s="3">
        <f t="shared" si="258"/>
        <v>43216</v>
      </c>
      <c r="B2773">
        <v>4</v>
      </c>
      <c r="C2773">
        <v>26</v>
      </c>
      <c r="D2773">
        <v>12</v>
      </c>
      <c r="E2773">
        <v>1</v>
      </c>
      <c r="F2773" s="1">
        <f>VLOOKUP(A2773,Weather!$A$1:$E$366, 5)</f>
        <v>0.56410256410256499</v>
      </c>
      <c r="G2773" s="1">
        <f>VLOOKUP(D2773, Spring!$A$1:$E$25, 2)</f>
        <v>1314.1592920353901</v>
      </c>
      <c r="H2773" s="1">
        <f>VLOOKUP(D2773, Spring!$A$1:$E$25, 3)</f>
        <v>983.10377962844302</v>
      </c>
      <c r="I2773" s="1">
        <f>VLOOKUP(D2773, Spring!$A$1:$E$25, 5)</f>
        <v>344.20503159464602</v>
      </c>
      <c r="J2773" s="1">
        <f t="shared" si="259"/>
        <v>1169.8530430374904</v>
      </c>
      <c r="K2773" s="47">
        <f t="shared" si="260"/>
        <v>21.885638655220294</v>
      </c>
      <c r="L2773" s="48">
        <f>Solar!K2790/1000*Variables!$B$3</f>
        <v>18.3231</v>
      </c>
      <c r="M2773" s="1">
        <f>IF(E2773=1, VLOOKUP(D2773, Sheet1!$E$2:$G$26, 2), Sheet1!$G$3)</f>
        <v>0.20441999999999999</v>
      </c>
      <c r="N2773" s="1">
        <f>'Electricity Rates'!$J$3</f>
        <v>0.19270000000000001</v>
      </c>
      <c r="O2773" s="145">
        <f>L2773-K2773</f>
        <v>-3.562538655220294</v>
      </c>
      <c r="P2773">
        <f t="shared" si="261"/>
        <v>4.2173625688609508</v>
      </c>
      <c r="Q2773">
        <f>IF(O2773&gt;0, IF(Q2772+O2773*Variables!$B$5&lt;Variables!$B$4, Q2772+O2773*Variables!$B$5, Variables!$B$4), IF(Q2772&gt;-O2773, Q2772+O2773/Variables!$B$5, 0))</f>
        <v>0</v>
      </c>
      <c r="R2773">
        <f>IF(O2773&gt;0, 0, IF(Q2772&gt;-O2773, 0, -O2773 - Q2772*Variables!$B$5))</f>
        <v>3.562538655220294</v>
      </c>
      <c r="S2773">
        <f t="shared" si="262"/>
        <v>0.72825415190013243</v>
      </c>
      <c r="T2773">
        <f t="shared" si="263"/>
        <v>0</v>
      </c>
    </row>
    <row r="2774" spans="1:20" x14ac:dyDescent="0.3">
      <c r="A2774" s="3">
        <f t="shared" si="258"/>
        <v>43216</v>
      </c>
      <c r="B2774">
        <v>4</v>
      </c>
      <c r="C2774">
        <v>26</v>
      </c>
      <c r="D2774">
        <v>13</v>
      </c>
      <c r="E2774">
        <v>1</v>
      </c>
      <c r="F2774" s="1">
        <f>VLOOKUP(A2774,Weather!$A$1:$E$366, 5)</f>
        <v>0.56410256410256499</v>
      </c>
      <c r="G2774" s="1">
        <f>VLOOKUP(D2774, Spring!$A$1:$E$25, 2)</f>
        <v>1362.8318584070701</v>
      </c>
      <c r="H2774" s="1">
        <f>VLOOKUP(D2774, Spring!$A$1:$E$25, 3)</f>
        <v>999.59961563100603</v>
      </c>
      <c r="I2774" s="1">
        <f>VLOOKUP(D2774, Spring!$A$1:$E$25, 5)</f>
        <v>326.84269398328001</v>
      </c>
      <c r="J2774" s="1">
        <f t="shared" si="259"/>
        <v>1204.4998551457093</v>
      </c>
      <c r="K2774" s="47">
        <f t="shared" si="260"/>
        <v>22.533812043210098</v>
      </c>
      <c r="L2774" s="48">
        <f>Solar!K2791/1000*Variables!$B$3</f>
        <v>23.796849999999999</v>
      </c>
      <c r="M2774" s="1">
        <f>IF(E2774=1, VLOOKUP(D2774, Sheet1!$E$2:$G$26, 2), Sheet1!$G$3)</f>
        <v>0.20441999999999999</v>
      </c>
      <c r="N2774" s="1">
        <f>'Electricity Rates'!$J$3</f>
        <v>0.19270000000000001</v>
      </c>
      <c r="O2774" s="145">
        <f>L2774-K2774</f>
        <v>1.2630379567899013</v>
      </c>
      <c r="P2774">
        <f t="shared" si="261"/>
        <v>4.3422655807265862</v>
      </c>
      <c r="Q2774">
        <f>IF(O2774&gt;0, IF(Q2773+O2774*Variables!$B$5&lt;Variables!$B$4, Q2773+O2774*Variables!$B$5, Variables!$B$4), IF(Q2773&gt;-O2774, Q2773+O2774/Variables!$B$5, 0))</f>
        <v>1.1872556793825071</v>
      </c>
      <c r="R2774">
        <f>IF(O2774&gt;0, 0, IF(Q2773&gt;-O2774, 0, -O2774 - Q2773*Variables!$B$5))</f>
        <v>0</v>
      </c>
      <c r="S2774">
        <f t="shared" si="262"/>
        <v>0</v>
      </c>
      <c r="T2774">
        <f t="shared" si="263"/>
        <v>0</v>
      </c>
    </row>
    <row r="2775" spans="1:20" x14ac:dyDescent="0.3">
      <c r="A2775" s="3">
        <f t="shared" si="258"/>
        <v>43216</v>
      </c>
      <c r="B2775">
        <v>4</v>
      </c>
      <c r="C2775">
        <v>26</v>
      </c>
      <c r="D2775">
        <v>14</v>
      </c>
      <c r="E2775">
        <v>1</v>
      </c>
      <c r="F2775" s="1">
        <f>VLOOKUP(A2775,Weather!$A$1:$E$366, 5)</f>
        <v>0.56410256410256499</v>
      </c>
      <c r="G2775" s="1">
        <f>VLOOKUP(D2775, Spring!$A$1:$E$25, 2)</f>
        <v>1402.65486725663</v>
      </c>
      <c r="H2775" s="1">
        <f>VLOOKUP(D2775, Spring!$A$1:$E$25, 3)</f>
        <v>1011.55108904548</v>
      </c>
      <c r="I2775" s="1">
        <f>VLOOKUP(D2775, Spring!$A$1:$E$25, 5)</f>
        <v>309.49016837395499</v>
      </c>
      <c r="J2775" s="1">
        <f t="shared" si="259"/>
        <v>1232.1737331645907</v>
      </c>
      <c r="K2775" s="47">
        <f t="shared" si="260"/>
        <v>23.051535613802603</v>
      </c>
      <c r="L2775" s="48">
        <f>Solar!K2792/1000*Variables!$B$3</f>
        <v>24.354050000000001</v>
      </c>
      <c r="M2775" s="1">
        <f>IF(E2775=1, VLOOKUP(D2775, Sheet1!$E$2:$G$26, 2), Sheet1!$G$3)</f>
        <v>0.20441999999999999</v>
      </c>
      <c r="N2775" s="1">
        <f>'Electricity Rates'!$J$3</f>
        <v>0.19270000000000001</v>
      </c>
      <c r="O2775" s="145">
        <f>L2775-K2775</f>
        <v>1.302514386197398</v>
      </c>
      <c r="P2775">
        <f t="shared" si="261"/>
        <v>4.4420309127797619</v>
      </c>
      <c r="Q2775">
        <f>IF(O2775&gt;0, IF(Q2774+O2775*Variables!$B$5&lt;Variables!$B$4, Q2774+O2775*Variables!$B$5, Variables!$B$4), IF(Q2774&gt;-O2775, Q2774+O2775/Variables!$B$5, 0))</f>
        <v>2.4116192024080609</v>
      </c>
      <c r="R2775">
        <f>IF(O2775&gt;0, 0, IF(Q2774&gt;-O2775, 0, -O2775 - Q2774*Variables!$B$5))</f>
        <v>0</v>
      </c>
      <c r="S2775">
        <f t="shared" si="262"/>
        <v>0</v>
      </c>
      <c r="T2775">
        <f t="shared" si="263"/>
        <v>0</v>
      </c>
    </row>
    <row r="2776" spans="1:20" x14ac:dyDescent="0.3">
      <c r="A2776" s="3">
        <f t="shared" si="258"/>
        <v>43216</v>
      </c>
      <c r="B2776">
        <v>4</v>
      </c>
      <c r="C2776">
        <v>26</v>
      </c>
      <c r="D2776">
        <v>15</v>
      </c>
      <c r="E2776">
        <v>1</v>
      </c>
      <c r="F2776" s="1">
        <f>VLOOKUP(A2776,Weather!$A$1:$E$366, 5)</f>
        <v>0.56410256410256499</v>
      </c>
      <c r="G2776" s="1">
        <f>VLOOKUP(D2776, Spring!$A$1:$E$25, 2)</f>
        <v>1371.6814159292001</v>
      </c>
      <c r="H2776" s="1">
        <f>VLOOKUP(D2776, Spring!$A$1:$E$25, 3)</f>
        <v>1005.48526585522</v>
      </c>
      <c r="I2776" s="1">
        <f>VLOOKUP(D2776, Spring!$A$1:$E$25, 5)</f>
        <v>300.89485458612899</v>
      </c>
      <c r="J2776" s="1">
        <f t="shared" si="259"/>
        <v>1212.0574530764397</v>
      </c>
      <c r="K2776" s="47">
        <f t="shared" si="260"/>
        <v>22.675199765708935</v>
      </c>
      <c r="L2776" s="48">
        <f>Solar!K2793/1000*Variables!$B$3</f>
        <v>25.484400000000001</v>
      </c>
      <c r="M2776" s="1">
        <f>IF(E2776=1, VLOOKUP(D2776, Sheet1!$E$2:$G$26, 2), Sheet1!$G$3)</f>
        <v>0.20441999999999999</v>
      </c>
      <c r="N2776" s="1">
        <f>'Electricity Rates'!$J$3</f>
        <v>0.19270000000000001</v>
      </c>
      <c r="O2776" s="145">
        <f>L2776-K2776</f>
        <v>2.8092002342910654</v>
      </c>
      <c r="P2776">
        <f t="shared" si="261"/>
        <v>4.3695109948521118</v>
      </c>
      <c r="Q2776">
        <f>IF(O2776&gt;0, IF(Q2775+O2776*Variables!$B$5&lt;Variables!$B$4, Q2775+O2776*Variables!$B$5, Variables!$B$4), IF(Q2775&gt;-O2776, Q2775+O2776/Variables!$B$5, 0))</f>
        <v>5.0522674226416626</v>
      </c>
      <c r="R2776">
        <f>IF(O2776&gt;0, 0, IF(Q2775&gt;-O2776, 0, -O2776 - Q2775*Variables!$B$5))</f>
        <v>0</v>
      </c>
      <c r="S2776">
        <f t="shared" si="262"/>
        <v>0</v>
      </c>
      <c r="T2776">
        <f t="shared" si="263"/>
        <v>0</v>
      </c>
    </row>
    <row r="2777" spans="1:20" x14ac:dyDescent="0.3">
      <c r="A2777" s="3">
        <f t="shared" si="258"/>
        <v>43216</v>
      </c>
      <c r="B2777">
        <v>4</v>
      </c>
      <c r="C2777">
        <v>26</v>
      </c>
      <c r="D2777">
        <v>16</v>
      </c>
      <c r="E2777">
        <v>1</v>
      </c>
      <c r="F2777" s="1">
        <f>VLOOKUP(A2777,Weather!$A$1:$E$366, 5)</f>
        <v>0.56410256410256499</v>
      </c>
      <c r="G2777" s="1">
        <f>VLOOKUP(D2777, Spring!$A$1:$E$25, 2)</f>
        <v>1283.1858407079601</v>
      </c>
      <c r="H2777" s="1">
        <f>VLOOKUP(D2777, Spring!$A$1:$E$25, 3)</f>
        <v>954.93673926969905</v>
      </c>
      <c r="I2777" s="1">
        <f>VLOOKUP(D2777, Spring!$A$1:$E$25, 5)</f>
        <v>270.36971623690101</v>
      </c>
      <c r="J2777" s="1">
        <f t="shared" si="259"/>
        <v>1140.102899055385</v>
      </c>
      <c r="K2777" s="47">
        <f t="shared" si="260"/>
        <v>21.329072251424336</v>
      </c>
      <c r="L2777" s="48">
        <f>Solar!K2794/1000*Variables!$B$3</f>
        <v>24.9682</v>
      </c>
      <c r="M2777" s="1">
        <f>IF(E2777=1, VLOOKUP(D2777, Sheet1!$E$2:$G$26, 2), Sheet1!$G$3)</f>
        <v>0.20441999999999999</v>
      </c>
      <c r="N2777" s="1">
        <f>'Electricity Rates'!$J$3</f>
        <v>0.19270000000000001</v>
      </c>
      <c r="O2777" s="145">
        <f>L2777-K2777</f>
        <v>3.6391277485756639</v>
      </c>
      <c r="P2777">
        <f t="shared" si="261"/>
        <v>4.1101122228494695</v>
      </c>
      <c r="Q2777">
        <f>IF(O2777&gt;0, IF(Q2776+O2777*Variables!$B$5&lt;Variables!$B$4, Q2776+O2777*Variables!$B$5, Variables!$B$4), IF(Q2776&gt;-O2777, Q2776+O2777/Variables!$B$5, 0))</f>
        <v>8.4730475063027875</v>
      </c>
      <c r="R2777">
        <f>IF(O2777&gt;0, 0, IF(Q2776&gt;-O2777, 0, -O2777 - Q2776*Variables!$B$5))</f>
        <v>0</v>
      </c>
      <c r="S2777">
        <f t="shared" si="262"/>
        <v>0</v>
      </c>
      <c r="T2777">
        <f t="shared" si="263"/>
        <v>0</v>
      </c>
    </row>
    <row r="2778" spans="1:20" x14ac:dyDescent="0.3">
      <c r="A2778" s="3">
        <f t="shared" si="258"/>
        <v>43216</v>
      </c>
      <c r="B2778">
        <v>4</v>
      </c>
      <c r="C2778">
        <v>26</v>
      </c>
      <c r="D2778">
        <v>17</v>
      </c>
      <c r="E2778">
        <v>1</v>
      </c>
      <c r="F2778" s="1">
        <f>VLOOKUP(A2778,Weather!$A$1:$E$366, 5)</f>
        <v>0.56410256410256499</v>
      </c>
      <c r="G2778" s="1">
        <f>VLOOKUP(D2778, Spring!$A$1:$E$25, 2)</f>
        <v>973.45132743362797</v>
      </c>
      <c r="H2778" s="1">
        <f>VLOOKUP(D2778, Spring!$A$1:$E$25, 3)</f>
        <v>850.97693786034597</v>
      </c>
      <c r="I2778" s="1">
        <f>VLOOKUP(D2778, Spring!$A$1:$E$25, 5)</f>
        <v>257.39334353781499</v>
      </c>
      <c r="J2778" s="1">
        <f t="shared" si="259"/>
        <v>920.06505505553082</v>
      </c>
      <c r="K2778" s="47">
        <f t="shared" si="260"/>
        <v>17.212599013255211</v>
      </c>
      <c r="L2778" s="48">
        <f>Solar!K2795/1000*Variables!$B$3</f>
        <v>12.890450000000001</v>
      </c>
      <c r="M2778" s="1">
        <f>IF(E2778=1, VLOOKUP(D2778, Sheet1!$E$2:$G$26, 2), Sheet1!$G$3)</f>
        <v>0.20441999999999999</v>
      </c>
      <c r="N2778" s="1">
        <f>'Electricity Rates'!$J$3</f>
        <v>0.19270000000000001</v>
      </c>
      <c r="O2778" s="145">
        <f>L2778-K2778</f>
        <v>-4.3221490132552098</v>
      </c>
      <c r="P2778">
        <f t="shared" si="261"/>
        <v>3.3168678298542793</v>
      </c>
      <c r="Q2778">
        <f>IF(O2778&gt;0, IF(Q2777+O2778*Variables!$B$5&lt;Variables!$B$4, Q2777+O2778*Variables!$B$5, Variables!$B$4), IF(Q2777&gt;-O2778, Q2777+O2778/Variables!$B$5, 0))</f>
        <v>3.8750166411376705</v>
      </c>
      <c r="R2778">
        <f>IF(O2778&gt;0, 0, IF(Q2777&gt;-O2778, 0, -O2778 - Q2777*Variables!$B$5))</f>
        <v>0</v>
      </c>
      <c r="S2778">
        <f t="shared" si="262"/>
        <v>0</v>
      </c>
      <c r="T2778">
        <f t="shared" si="263"/>
        <v>0</v>
      </c>
    </row>
    <row r="2779" spans="1:20" x14ac:dyDescent="0.3">
      <c r="A2779" s="3">
        <f t="shared" si="258"/>
        <v>43216</v>
      </c>
      <c r="B2779">
        <v>4</v>
      </c>
      <c r="C2779">
        <v>26</v>
      </c>
      <c r="D2779">
        <v>18</v>
      </c>
      <c r="E2779">
        <v>1</v>
      </c>
      <c r="F2779" s="1">
        <f>VLOOKUP(A2779,Weather!$A$1:$E$366, 5)</f>
        <v>0.56410256410256499</v>
      </c>
      <c r="G2779" s="1">
        <f>VLOOKUP(D2779, Spring!$A$1:$E$25, 2)</f>
        <v>690.26548672566298</v>
      </c>
      <c r="H2779" s="1">
        <f>VLOOKUP(D2779, Spring!$A$1:$E$25, 3)</f>
        <v>590.923299339663</v>
      </c>
      <c r="I2779" s="1">
        <f>VLOOKUP(D2779, Spring!$A$1:$E$25, 5)</f>
        <v>248.81274775305101</v>
      </c>
      <c r="J2779" s="1">
        <f t="shared" si="259"/>
        <v>646.96248196766305</v>
      </c>
      <c r="K2779" s="47">
        <f t="shared" si="260"/>
        <v>12.103389556576115</v>
      </c>
      <c r="L2779" s="48">
        <f>Solar!K2796/1000*Variables!$B$3</f>
        <v>5.9722499999999998</v>
      </c>
      <c r="M2779" s="1">
        <f>IF(E2779=1, VLOOKUP(D2779, Sheet1!$E$2:$G$26, 2), Sheet1!$G$3)</f>
        <v>0.20441999999999999</v>
      </c>
      <c r="N2779" s="1">
        <f>'Electricity Rates'!$J$3</f>
        <v>0.19270000000000001</v>
      </c>
      <c r="O2779" s="145">
        <f>L2779-K2779</f>
        <v>-6.1311395565761151</v>
      </c>
      <c r="P2779">
        <f t="shared" si="261"/>
        <v>2.3323231675522176</v>
      </c>
      <c r="Q2779">
        <f>IF(O2779&gt;0, IF(Q2778+O2779*Variables!$B$5&lt;Variables!$B$4, Q2778+O2779*Variables!$B$5, Variables!$B$4), IF(Q2778&gt;-O2779, Q2778+O2779/Variables!$B$5, 0))</f>
        <v>0</v>
      </c>
      <c r="R2779">
        <f>IF(O2779&gt;0, 0, IF(Q2778&gt;-O2779, 0, -O2779 - Q2778*Variables!$B$5))</f>
        <v>2.488623913906705</v>
      </c>
      <c r="S2779">
        <f t="shared" si="262"/>
        <v>0.50872450048080864</v>
      </c>
      <c r="T2779">
        <f t="shared" si="263"/>
        <v>0</v>
      </c>
    </row>
    <row r="2780" spans="1:20" x14ac:dyDescent="0.3">
      <c r="A2780" s="3">
        <f t="shared" si="258"/>
        <v>43216</v>
      </c>
      <c r="B2780">
        <v>4</v>
      </c>
      <c r="C2780">
        <v>26</v>
      </c>
      <c r="D2780">
        <v>19</v>
      </c>
      <c r="E2780">
        <v>1</v>
      </c>
      <c r="F2780" s="1">
        <f>VLOOKUP(A2780,Weather!$A$1:$E$366, 5)</f>
        <v>0.56410256410256499</v>
      </c>
      <c r="G2780" s="1">
        <f>VLOOKUP(D2780, Spring!$A$1:$E$25, 2)</f>
        <v>482.300884955752</v>
      </c>
      <c r="H2780" s="1">
        <f>VLOOKUP(D2780, Spring!$A$1:$E$25, 3)</f>
        <v>454.99679692504799</v>
      </c>
      <c r="I2780" s="1">
        <f>VLOOKUP(D2780, Spring!$A$1:$E$25, 5)</f>
        <v>266.52341143686903</v>
      </c>
      <c r="J2780" s="1">
        <f t="shared" si="259"/>
        <v>470.39910299365027</v>
      </c>
      <c r="K2780" s="47">
        <f t="shared" si="260"/>
        <v>8.8002376479084479</v>
      </c>
      <c r="L2780" s="48">
        <f>Solar!K2797/1000*Variables!$B$3</f>
        <v>0.53129999999999999</v>
      </c>
      <c r="M2780" s="1">
        <f>IF(E2780=1, VLOOKUP(D2780, Sheet1!$E$2:$G$26, 2), Sheet1!$G$3)</f>
        <v>0.20441999999999999</v>
      </c>
      <c r="N2780" s="1">
        <f>'Electricity Rates'!$J$3</f>
        <v>0.19270000000000001</v>
      </c>
      <c r="O2780" s="145">
        <f>L2780-K2780</f>
        <v>-8.268937647908448</v>
      </c>
      <c r="P2780">
        <f t="shared" si="261"/>
        <v>1.695805794751958</v>
      </c>
      <c r="Q2780">
        <f>IF(O2780&gt;0, IF(Q2779+O2780*Variables!$B$5&lt;Variables!$B$4, Q2779+O2780*Variables!$B$5, Variables!$B$4), IF(Q2779&gt;-O2780, Q2779+O2780/Variables!$B$5, 0))</f>
        <v>0</v>
      </c>
      <c r="R2780">
        <f>IF(O2780&gt;0, 0, IF(Q2779&gt;-O2780, 0, -O2780 - Q2779*Variables!$B$5))</f>
        <v>8.268937647908448</v>
      </c>
      <c r="S2780">
        <f t="shared" si="262"/>
        <v>1.6903362339854449</v>
      </c>
      <c r="T2780">
        <f t="shared" si="263"/>
        <v>0</v>
      </c>
    </row>
    <row r="2781" spans="1:20" x14ac:dyDescent="0.3">
      <c r="A2781" s="3">
        <f t="shared" si="258"/>
        <v>43216</v>
      </c>
      <c r="B2781">
        <v>4</v>
      </c>
      <c r="C2781">
        <v>26</v>
      </c>
      <c r="D2781">
        <v>20</v>
      </c>
      <c r="E2781">
        <v>1</v>
      </c>
      <c r="F2781" s="1">
        <f>VLOOKUP(A2781,Weather!$A$1:$E$366, 5)</f>
        <v>0.56410256410256499</v>
      </c>
      <c r="G2781" s="1">
        <f>VLOOKUP(D2781, Spring!$A$1:$E$25, 2)</f>
        <v>415.92920353982299</v>
      </c>
      <c r="H2781" s="1">
        <f>VLOOKUP(D2781, Spring!$A$1:$E$25, 3)</f>
        <v>371.98648067830999</v>
      </c>
      <c r="I2781" s="1">
        <f>VLOOKUP(D2781, Spring!$A$1:$E$25, 5)</f>
        <v>284.25369912476901</v>
      </c>
      <c r="J2781" s="1">
        <f t="shared" si="259"/>
        <v>396.77468331813787</v>
      </c>
      <c r="K2781" s="47">
        <f t="shared" si="260"/>
        <v>7.4228702470981593</v>
      </c>
      <c r="L2781" s="48">
        <f>Solar!K2798/1000*Variables!$B$3</f>
        <v>0</v>
      </c>
      <c r="M2781" s="1">
        <f>IF(E2781=1, VLOOKUP(D2781, Sheet1!$E$2:$G$26, 2), Sheet1!$G$3)</f>
        <v>0.20441999999999999</v>
      </c>
      <c r="N2781" s="1">
        <f>'Electricity Rates'!$J$3</f>
        <v>0.19270000000000001</v>
      </c>
      <c r="O2781" s="145">
        <f>L2781-K2781</f>
        <v>-7.4228702470981593</v>
      </c>
      <c r="P2781">
        <f t="shared" si="261"/>
        <v>1.4303870966158154</v>
      </c>
      <c r="Q2781">
        <f>IF(O2781&gt;0, IF(Q2780+O2781*Variables!$B$5&lt;Variables!$B$4, Q2780+O2781*Variables!$B$5, Variables!$B$4), IF(Q2780&gt;-O2781, Q2780+O2781/Variables!$B$5, 0))</f>
        <v>0</v>
      </c>
      <c r="R2781">
        <f>IF(O2781&gt;0, 0, IF(Q2780&gt;-O2781, 0, -O2781 - Q2780*Variables!$B$5))</f>
        <v>7.4228702470981593</v>
      </c>
      <c r="S2781">
        <f t="shared" si="262"/>
        <v>1.5173831359118057</v>
      </c>
      <c r="T2781">
        <f t="shared" si="263"/>
        <v>0</v>
      </c>
    </row>
    <row r="2782" spans="1:20" x14ac:dyDescent="0.3">
      <c r="A2782" s="3">
        <f t="shared" si="258"/>
        <v>43216</v>
      </c>
      <c r="B2782">
        <v>4</v>
      </c>
      <c r="C2782">
        <v>26</v>
      </c>
      <c r="D2782">
        <v>21</v>
      </c>
      <c r="E2782">
        <v>1</v>
      </c>
      <c r="F2782" s="1">
        <f>VLOOKUP(A2782,Weather!$A$1:$E$366, 5)</f>
        <v>0.56410256410256499</v>
      </c>
      <c r="G2782" s="1">
        <f>VLOOKUP(D2782, Spring!$A$1:$E$25, 2)</f>
        <v>371.68141592920301</v>
      </c>
      <c r="H2782" s="1">
        <f>VLOOKUP(D2782, Spring!$A$1:$E$25, 3)</f>
        <v>318.10538116591903</v>
      </c>
      <c r="I2782" s="1">
        <f>VLOOKUP(D2782, Spring!$A$1:$E$25, 5)</f>
        <v>271.28223242670401</v>
      </c>
      <c r="J2782" s="1">
        <f t="shared" si="259"/>
        <v>348.3277597503357</v>
      </c>
      <c r="K2782" s="47">
        <f t="shared" si="260"/>
        <v>6.5165240444939609</v>
      </c>
      <c r="L2782" s="48">
        <f>Solar!K2799/1000*Variables!$B$3</f>
        <v>0</v>
      </c>
      <c r="M2782" s="1">
        <f>IF(E2782=1, VLOOKUP(D2782, Sheet1!$E$2:$G$26, 2), Sheet1!$G$3)</f>
        <v>0.20441999999999999</v>
      </c>
      <c r="N2782" s="1">
        <f>'Electricity Rates'!$J$3</f>
        <v>0.19270000000000001</v>
      </c>
      <c r="O2782" s="145">
        <f>L2782-K2782</f>
        <v>-6.5165240444939609</v>
      </c>
      <c r="P2782">
        <f t="shared" si="261"/>
        <v>1.2557341833739863</v>
      </c>
      <c r="Q2782">
        <f>IF(O2782&gt;0, IF(Q2781+O2782*Variables!$B$5&lt;Variables!$B$4, Q2781+O2782*Variables!$B$5, Variables!$B$4), IF(Q2781&gt;-O2782, Q2781+O2782/Variables!$B$5, 0))</f>
        <v>0</v>
      </c>
      <c r="R2782">
        <f>IF(O2782&gt;0, 0, IF(Q2781&gt;-O2782, 0, -O2782 - Q2781*Variables!$B$5))</f>
        <v>6.5165240444939609</v>
      </c>
      <c r="S2782">
        <f t="shared" si="262"/>
        <v>1.3321078451754553</v>
      </c>
      <c r="T2782">
        <f t="shared" si="263"/>
        <v>0</v>
      </c>
    </row>
    <row r="2783" spans="1:20" x14ac:dyDescent="0.3">
      <c r="A2783" s="3">
        <f t="shared" si="258"/>
        <v>43216</v>
      </c>
      <c r="B2783">
        <v>4</v>
      </c>
      <c r="C2783">
        <v>26</v>
      </c>
      <c r="D2783">
        <v>22</v>
      </c>
      <c r="E2783">
        <v>1</v>
      </c>
      <c r="F2783" s="1">
        <f>VLOOKUP(A2783,Weather!$A$1:$E$366, 5)</f>
        <v>0.56410256410256499</v>
      </c>
      <c r="G2783" s="1">
        <f>VLOOKUP(D2783, Spring!$A$1:$E$25, 2)</f>
        <v>345.13274336283098</v>
      </c>
      <c r="H2783" s="1">
        <f>VLOOKUP(D2783, Spring!$A$1:$E$25, 3)</f>
        <v>289.79820627802701</v>
      </c>
      <c r="I2783" s="1">
        <f>VLOOKUP(D2783, Spring!$A$1:$E$25, 5)</f>
        <v>275.85953137878198</v>
      </c>
      <c r="J2783" s="1">
        <f t="shared" si="259"/>
        <v>321.01256053099343</v>
      </c>
      <c r="K2783" s="47">
        <f t="shared" si="260"/>
        <v>6.0055106454454092</v>
      </c>
      <c r="L2783" s="48">
        <f>Solar!K2800/1000*Variables!$B$3</f>
        <v>0</v>
      </c>
      <c r="M2783" s="1">
        <f>IF(E2783=1, VLOOKUP(D2783, Sheet1!$E$2:$G$26, 2), Sheet1!$G$3)</f>
        <v>0.18618000000000001</v>
      </c>
      <c r="N2783" s="1">
        <f>'Electricity Rates'!$J$3</f>
        <v>0.19270000000000001</v>
      </c>
      <c r="O2783" s="145">
        <f>L2783-K2783</f>
        <v>-6.0055106454454092</v>
      </c>
      <c r="P2783">
        <f t="shared" si="261"/>
        <v>1.1572619013773304</v>
      </c>
      <c r="Q2783">
        <f>IF(O2783&gt;0, IF(Q2782+O2783*Variables!$B$5&lt;Variables!$B$4, Q2782+O2783*Variables!$B$5, Variables!$B$4), IF(Q2782&gt;-O2783, Q2782+O2783/Variables!$B$5, 0))</f>
        <v>0</v>
      </c>
      <c r="R2783">
        <f>IF(O2783&gt;0, 0, IF(Q2782&gt;-O2783, 0, -O2783 - Q2782*Variables!$B$5))</f>
        <v>6.0055106454454092</v>
      </c>
      <c r="S2783">
        <f t="shared" si="262"/>
        <v>1.1181059719690263</v>
      </c>
      <c r="T2783">
        <f t="shared" si="263"/>
        <v>0</v>
      </c>
    </row>
    <row r="2784" spans="1:20" x14ac:dyDescent="0.3">
      <c r="A2784" s="3">
        <f t="shared" si="258"/>
        <v>43216</v>
      </c>
      <c r="B2784">
        <v>4</v>
      </c>
      <c r="C2784">
        <v>26</v>
      </c>
      <c r="D2784">
        <v>23</v>
      </c>
      <c r="E2784">
        <v>1</v>
      </c>
      <c r="F2784" s="1">
        <f>VLOOKUP(A2784,Weather!$A$1:$E$366, 5)</f>
        <v>0.56410256410256499</v>
      </c>
      <c r="G2784" s="1">
        <f>VLOOKUP(D2784, Spring!$A$1:$E$25, 2)</f>
        <v>318.58407079646003</v>
      </c>
      <c r="H2784" s="1">
        <f>VLOOKUP(D2784, Spring!$A$1:$E$25, 3)</f>
        <v>270.57975656630401</v>
      </c>
      <c r="I2784" s="1">
        <f>VLOOKUP(D2784, Spring!$A$1:$E$25, 5)</f>
        <v>271.64527650221697</v>
      </c>
      <c r="J2784" s="1">
        <f t="shared" si="259"/>
        <v>297.65911331152029</v>
      </c>
      <c r="K2784" s="47">
        <f t="shared" si="260"/>
        <v>5.5686137973831276</v>
      </c>
      <c r="L2784" s="48">
        <f>Solar!K2801/1000*Variables!$B$3</f>
        <v>0</v>
      </c>
      <c r="M2784" s="1">
        <f>IF(E2784=1, VLOOKUP(D2784, Sheet1!$E$2:$G$26, 2), Sheet1!$G$3)</f>
        <v>0.18618000000000001</v>
      </c>
      <c r="N2784" s="1">
        <f>'Electricity Rates'!$J$3</f>
        <v>0.19270000000000001</v>
      </c>
      <c r="O2784" s="145">
        <f>L2784-K2784</f>
        <v>-5.5686137973831276</v>
      </c>
      <c r="P2784">
        <f t="shared" si="261"/>
        <v>1.0730718787557287</v>
      </c>
      <c r="Q2784">
        <f>IF(O2784&gt;0, IF(Q2783+O2784*Variables!$B$5&lt;Variables!$B$4, Q2783+O2784*Variables!$B$5, Variables!$B$4), IF(Q2783&gt;-O2784, Q2783+O2784/Variables!$B$5, 0))</f>
        <v>0</v>
      </c>
      <c r="R2784">
        <f>IF(O2784&gt;0, 0, IF(Q2783&gt;-O2784, 0, -O2784 - Q2783*Variables!$B$5))</f>
        <v>5.5686137973831276</v>
      </c>
      <c r="S2784">
        <f t="shared" si="262"/>
        <v>1.0367645167967907</v>
      </c>
      <c r="T2784">
        <f t="shared" si="263"/>
        <v>0</v>
      </c>
    </row>
    <row r="2785" spans="1:20" x14ac:dyDescent="0.3">
      <c r="A2785" s="3">
        <f t="shared" si="258"/>
        <v>43216</v>
      </c>
      <c r="B2785">
        <v>4</v>
      </c>
      <c r="C2785">
        <v>26</v>
      </c>
      <c r="D2785">
        <v>24</v>
      </c>
      <c r="E2785">
        <v>1</v>
      </c>
      <c r="F2785" s="1">
        <f>VLOOKUP(A2785,Weather!$A$1:$E$366, 5)</f>
        <v>0.56410256410256499</v>
      </c>
      <c r="G2785" s="1">
        <f>VLOOKUP(D2785, Spring!$A$1:$E$25, 2)</f>
        <v>287.61061946902601</v>
      </c>
      <c r="H2785" s="1">
        <f>VLOOKUP(D2785, Spring!$A$1:$E$25, 3)</f>
        <v>251.20115310698301</v>
      </c>
      <c r="I2785" s="1">
        <f>VLOOKUP(D2785, Spring!$A$1:$E$25, 5)</f>
        <v>267.465363632795</v>
      </c>
      <c r="J2785" s="1">
        <f t="shared" si="259"/>
        <v>271.73982643941758</v>
      </c>
      <c r="K2785" s="47">
        <f t="shared" si="260"/>
        <v>5.0837151598491683</v>
      </c>
      <c r="L2785" s="48">
        <f>Solar!K2802/1000*Variables!$B$3</f>
        <v>0</v>
      </c>
      <c r="M2785" s="1">
        <f>IF(E2785=1, VLOOKUP(D2785, Sheet1!$E$2:$G$26, 2), Sheet1!$G$3)</f>
        <v>0.18618000000000001</v>
      </c>
      <c r="N2785" s="1">
        <f>'Electricity Rates'!$J$3</f>
        <v>0.19270000000000001</v>
      </c>
      <c r="O2785" s="145">
        <f>L2785-K2785</f>
        <v>-5.0837151598491683</v>
      </c>
      <c r="P2785">
        <f t="shared" si="261"/>
        <v>0.97963191130293481</v>
      </c>
      <c r="Q2785">
        <f>IF(O2785&gt;0, IF(Q2784+O2785*Variables!$B$5&lt;Variables!$B$4, Q2784+O2785*Variables!$B$5, Variables!$B$4), IF(Q2784&gt;-O2785, Q2784+O2785/Variables!$B$5, 0))</f>
        <v>0</v>
      </c>
      <c r="R2785">
        <f>IF(O2785&gt;0, 0, IF(Q2784&gt;-O2785, 0, -O2785 - Q2784*Variables!$B$5))</f>
        <v>5.0837151598491683</v>
      </c>
      <c r="S2785">
        <f t="shared" si="262"/>
        <v>0.94648608846071824</v>
      </c>
      <c r="T2785">
        <f t="shared" si="263"/>
        <v>0</v>
      </c>
    </row>
    <row r="2786" spans="1:20" x14ac:dyDescent="0.3">
      <c r="A2786" s="3">
        <f t="shared" si="258"/>
        <v>43217</v>
      </c>
      <c r="B2786">
        <v>4</v>
      </c>
      <c r="C2786">
        <v>27</v>
      </c>
      <c r="D2786">
        <v>1</v>
      </c>
      <c r="E2786">
        <v>1</v>
      </c>
      <c r="F2786" s="1">
        <f>VLOOKUP(A2786,Weather!$A$1:$E$366, 5)</f>
        <v>0.56410256410256499</v>
      </c>
      <c r="G2786" s="1">
        <f>VLOOKUP(D2786, Spring!$A$1:$E$25, 2)</f>
        <v>284.91351697629602</v>
      </c>
      <c r="H2786" s="1">
        <f>VLOOKUP(D2786, Spring!$A$1:$E$25, 3)</f>
        <v>272.00797092955099</v>
      </c>
      <c r="I2786" s="1">
        <f>VLOOKUP(D2786, Spring!$A$1:$E$25, 5)</f>
        <v>272.01322657875102</v>
      </c>
      <c r="J2786" s="1">
        <f t="shared" si="259"/>
        <v>279.28802254566358</v>
      </c>
      <c r="K2786" s="47">
        <f t="shared" si="260"/>
        <v>5.2249269927911168</v>
      </c>
      <c r="L2786" s="48">
        <f>Solar!K2803/1000*Variables!$B$3</f>
        <v>0</v>
      </c>
      <c r="M2786" s="1">
        <f>IF(E2786=1, VLOOKUP(D2786, Sheet1!$E$2:$G$26, 2), Sheet1!$G$3)</f>
        <v>0.18618000000000001</v>
      </c>
      <c r="N2786" s="1">
        <f>'Electricity Rates'!$J$3</f>
        <v>0.19270000000000001</v>
      </c>
      <c r="O2786" s="145">
        <f>L2786-K2786</f>
        <v>-5.2249269927911168</v>
      </c>
      <c r="P2786">
        <f t="shared" si="261"/>
        <v>1.0068434315108483</v>
      </c>
      <c r="Q2786">
        <f>IF(O2786&gt;0, IF(Q2785+O2786*Variables!$B$5&lt;Variables!$B$4, Q2785+O2786*Variables!$B$5, Variables!$B$4), IF(Q2785&gt;-O2786, Q2785+O2786/Variables!$B$5, 0))</f>
        <v>0</v>
      </c>
      <c r="R2786">
        <f>IF(O2786&gt;0, 0, IF(Q2785&gt;-O2786, 0, -O2786 - Q2785*Variables!$B$5))</f>
        <v>5.2249269927911168</v>
      </c>
      <c r="S2786">
        <f t="shared" si="262"/>
        <v>0.97277690751785018</v>
      </c>
      <c r="T2786">
        <f t="shared" si="263"/>
        <v>0</v>
      </c>
    </row>
    <row r="2787" spans="1:20" x14ac:dyDescent="0.3">
      <c r="A2787" s="3">
        <f t="shared" si="258"/>
        <v>43217</v>
      </c>
      <c r="B2787">
        <v>4</v>
      </c>
      <c r="C2787">
        <v>27</v>
      </c>
      <c r="D2787">
        <v>2</v>
      </c>
      <c r="E2787">
        <v>1</v>
      </c>
      <c r="F2787" s="1">
        <f>VLOOKUP(A2787,Weather!$A$1:$E$366, 5)</f>
        <v>0.56410256410256499</v>
      </c>
      <c r="G2787" s="1">
        <f>VLOOKUP(D2787, Spring!$A$1:$E$25, 2)</f>
        <v>283.47213324791699</v>
      </c>
      <c r="H2787" s="1">
        <f>VLOOKUP(D2787, Spring!$A$1:$E$25, 3)</f>
        <v>272.193568553901</v>
      </c>
      <c r="I2787" s="1">
        <f>VLOOKUP(D2787, Spring!$A$1:$E$25, 5)</f>
        <v>263.43263079398702</v>
      </c>
      <c r="J2787" s="1">
        <f t="shared" si="259"/>
        <v>278.55583581719208</v>
      </c>
      <c r="K2787" s="47">
        <f t="shared" si="260"/>
        <v>5.2112292259965223</v>
      </c>
      <c r="L2787" s="48">
        <f>Solar!K2804/1000*Variables!$B$3</f>
        <v>0</v>
      </c>
      <c r="M2787" s="1">
        <f>IF(E2787=1, VLOOKUP(D2787, Sheet1!$E$2:$G$26, 2), Sheet1!$G$3)</f>
        <v>0.18618000000000001</v>
      </c>
      <c r="N2787" s="1">
        <f>'Electricity Rates'!$J$3</f>
        <v>0.19270000000000001</v>
      </c>
      <c r="O2787" s="145">
        <f>L2787-K2787</f>
        <v>-5.2112292259965223</v>
      </c>
      <c r="P2787">
        <f t="shared" si="261"/>
        <v>1.0042038718495299</v>
      </c>
      <c r="Q2787">
        <f>IF(O2787&gt;0, IF(Q2786+O2787*Variables!$B$5&lt;Variables!$B$4, Q2786+O2787*Variables!$B$5, Variables!$B$4), IF(Q2786&gt;-O2787, Q2786+O2787/Variables!$B$5, 0))</f>
        <v>0</v>
      </c>
      <c r="R2787">
        <f>IF(O2787&gt;0, 0, IF(Q2786&gt;-O2787, 0, -O2787 - Q2786*Variables!$B$5))</f>
        <v>5.2112292259965223</v>
      </c>
      <c r="S2787">
        <f t="shared" si="262"/>
        <v>0.97022665729603264</v>
      </c>
      <c r="T2787">
        <f t="shared" si="263"/>
        <v>0</v>
      </c>
    </row>
    <row r="2788" spans="1:20" x14ac:dyDescent="0.3">
      <c r="A2788" s="3">
        <f t="shared" si="258"/>
        <v>43217</v>
      </c>
      <c r="B2788">
        <v>4</v>
      </c>
      <c r="C2788">
        <v>27</v>
      </c>
      <c r="D2788">
        <v>3</v>
      </c>
      <c r="E2788">
        <v>1</v>
      </c>
      <c r="F2788" s="1">
        <f>VLOOKUP(A2788,Weather!$A$1:$E$366, 5)</f>
        <v>0.56410256410256499</v>
      </c>
      <c r="G2788" s="1">
        <f>VLOOKUP(D2788, Spring!$A$1:$E$25, 2)</f>
        <v>282.03074951953801</v>
      </c>
      <c r="H2788" s="1">
        <f>VLOOKUP(D2788, Spring!$A$1:$E$25, 3)</f>
        <v>263.612120501699</v>
      </c>
      <c r="I2788" s="1">
        <f>VLOOKUP(D2788, Spring!$A$1:$E$25, 5)</f>
        <v>268.00502374504498</v>
      </c>
      <c r="J2788" s="1">
        <f t="shared" si="259"/>
        <v>274.0021163579159</v>
      </c>
      <c r="K2788" s="47">
        <f t="shared" si="260"/>
        <v>5.1260381336485494</v>
      </c>
      <c r="L2788" s="48">
        <f>Solar!K2805/1000*Variables!$B$3</f>
        <v>0</v>
      </c>
      <c r="M2788" s="1">
        <f>IF(E2788=1, VLOOKUP(D2788, Sheet1!$E$2:$G$26, 2), Sheet1!$G$3)</f>
        <v>0.18618000000000001</v>
      </c>
      <c r="N2788" s="1">
        <f>'Electricity Rates'!$J$3</f>
        <v>0.19270000000000001</v>
      </c>
      <c r="O2788" s="145">
        <f>L2788-K2788</f>
        <v>-5.1260381336485494</v>
      </c>
      <c r="P2788">
        <f t="shared" si="261"/>
        <v>0.98778754835407556</v>
      </c>
      <c r="Q2788">
        <f>IF(O2788&gt;0, IF(Q2787+O2788*Variables!$B$5&lt;Variables!$B$4, Q2787+O2788*Variables!$B$5, Variables!$B$4), IF(Q2787&gt;-O2788, Q2787+O2788/Variables!$B$5, 0))</f>
        <v>0</v>
      </c>
      <c r="R2788">
        <f>IF(O2788&gt;0, 0, IF(Q2787&gt;-O2788, 0, -O2788 - Q2787*Variables!$B$5))</f>
        <v>5.1260381336485494</v>
      </c>
      <c r="S2788">
        <f t="shared" si="262"/>
        <v>0.95436577972268699</v>
      </c>
      <c r="T2788">
        <f t="shared" si="263"/>
        <v>0</v>
      </c>
    </row>
    <row r="2789" spans="1:20" x14ac:dyDescent="0.3">
      <c r="A2789" s="3">
        <f t="shared" si="258"/>
        <v>43217</v>
      </c>
      <c r="B2789">
        <v>4</v>
      </c>
      <c r="C2789">
        <v>27</v>
      </c>
      <c r="D2789">
        <v>4</v>
      </c>
      <c r="E2789">
        <v>1</v>
      </c>
      <c r="F2789" s="1">
        <f>VLOOKUP(A2789,Weather!$A$1:$E$366, 5)</f>
        <v>0.56410256410256499</v>
      </c>
      <c r="G2789" s="1">
        <f>VLOOKUP(D2789, Spring!$A$1:$E$25, 2)</f>
        <v>287.61061946902601</v>
      </c>
      <c r="H2789" s="1">
        <f>VLOOKUP(D2789, Spring!$A$1:$E$25, 3)</f>
        <v>280.54932735425899</v>
      </c>
      <c r="I2789" s="1">
        <f>VLOOKUP(D2789, Spring!$A$1:$E$25, 5)</f>
        <v>263.81039287256101</v>
      </c>
      <c r="J2789" s="1">
        <f t="shared" si="259"/>
        <v>284.53262034207631</v>
      </c>
      <c r="K2789" s="47">
        <f t="shared" si="260"/>
        <v>5.3230430535624995</v>
      </c>
      <c r="L2789" s="48">
        <f>Solar!K2806/1000*Variables!$B$3</f>
        <v>0</v>
      </c>
      <c r="M2789" s="1">
        <f>IF(E2789=1, VLOOKUP(D2789, Sheet1!$E$2:$G$26, 2), Sheet1!$G$3)</f>
        <v>0.18618000000000001</v>
      </c>
      <c r="N2789" s="1">
        <f>'Electricity Rates'!$J$3</f>
        <v>0.19270000000000001</v>
      </c>
      <c r="O2789" s="145">
        <f>L2789-K2789</f>
        <v>-5.3230430535624995</v>
      </c>
      <c r="P2789">
        <f t="shared" si="261"/>
        <v>1.0257503964214938</v>
      </c>
      <c r="Q2789">
        <f>IF(O2789&gt;0, IF(Q2788+O2789*Variables!$B$5&lt;Variables!$B$4, Q2788+O2789*Variables!$B$5, Variables!$B$4), IF(Q2788&gt;-O2789, Q2788+O2789/Variables!$B$5, 0))</f>
        <v>0</v>
      </c>
      <c r="R2789">
        <f>IF(O2789&gt;0, 0, IF(Q2788&gt;-O2789, 0, -O2789 - Q2788*Variables!$B$5))</f>
        <v>5.3230430535624995</v>
      </c>
      <c r="S2789">
        <f t="shared" si="262"/>
        <v>0.99104415571226623</v>
      </c>
      <c r="T2789">
        <f t="shared" si="263"/>
        <v>0</v>
      </c>
    </row>
    <row r="2790" spans="1:20" x14ac:dyDescent="0.3">
      <c r="A2790" s="3">
        <f t="shared" si="258"/>
        <v>43217</v>
      </c>
      <c r="B2790">
        <v>4</v>
      </c>
      <c r="C2790">
        <v>27</v>
      </c>
      <c r="D2790">
        <v>5</v>
      </c>
      <c r="E2790">
        <v>1</v>
      </c>
      <c r="F2790" s="1">
        <f>VLOOKUP(A2790,Weather!$A$1:$E$366, 5)</f>
        <v>0.56410256410256499</v>
      </c>
      <c r="G2790" s="1">
        <f>VLOOKUP(D2790, Spring!$A$1:$E$25, 2)</f>
        <v>318.58407079646003</v>
      </c>
      <c r="H2790" s="1">
        <f>VLOOKUP(D2790, Spring!$A$1:$E$25, 3)</f>
        <v>296.96508648302301</v>
      </c>
      <c r="I2790" s="1">
        <f>VLOOKUP(D2790, Spring!$A$1:$E$25, 5)</f>
        <v>263.982102908277</v>
      </c>
      <c r="J2790" s="1">
        <f t="shared" si="259"/>
        <v>309.16041096752599</v>
      </c>
      <c r="K2790" s="47">
        <f t="shared" si="260"/>
        <v>5.7837803484842008</v>
      </c>
      <c r="L2790" s="48">
        <f>Solar!K2807/1000*Variables!$B$3</f>
        <v>0</v>
      </c>
      <c r="M2790" s="1">
        <f>IF(E2790=1, VLOOKUP(D2790, Sheet1!$E$2:$G$26, 2), Sheet1!$G$3)</f>
        <v>0.18618000000000001</v>
      </c>
      <c r="N2790" s="1">
        <f>'Electricity Rates'!$J$3</f>
        <v>0.19270000000000001</v>
      </c>
      <c r="O2790" s="145">
        <f>L2790-K2790</f>
        <v>-5.7837803484842008</v>
      </c>
      <c r="P2790">
        <f t="shared" si="261"/>
        <v>1.1145344731529054</v>
      </c>
      <c r="Q2790">
        <f>IF(O2790&gt;0, IF(Q2789+O2790*Variables!$B$5&lt;Variables!$B$4, Q2789+O2790*Variables!$B$5, Variables!$B$4), IF(Q2789&gt;-O2790, Q2789+O2790/Variables!$B$5, 0))</f>
        <v>0</v>
      </c>
      <c r="R2790">
        <f>IF(O2790&gt;0, 0, IF(Q2789&gt;-O2790, 0, -O2790 - Q2789*Variables!$B$5))</f>
        <v>5.7837803484842008</v>
      </c>
      <c r="S2790">
        <f t="shared" si="262"/>
        <v>1.0768242252807885</v>
      </c>
      <c r="T2790">
        <f t="shared" si="263"/>
        <v>0</v>
      </c>
    </row>
    <row r="2791" spans="1:20" x14ac:dyDescent="0.3">
      <c r="A2791" s="3">
        <f t="shared" si="258"/>
        <v>43217</v>
      </c>
      <c r="B2791">
        <v>4</v>
      </c>
      <c r="C2791">
        <v>27</v>
      </c>
      <c r="D2791">
        <v>6</v>
      </c>
      <c r="E2791">
        <v>1</v>
      </c>
      <c r="F2791" s="1">
        <f>VLOOKUP(A2791,Weather!$A$1:$E$366, 5)</f>
        <v>0.56410256410256499</v>
      </c>
      <c r="G2791" s="1">
        <f>VLOOKUP(D2791, Spring!$A$1:$E$25, 2)</f>
        <v>389.38053097345102</v>
      </c>
      <c r="H2791" s="1">
        <f>VLOOKUP(D2791, Spring!$A$1:$E$25, 3)</f>
        <v>340.20659833439998</v>
      </c>
      <c r="I2791" s="1">
        <f>VLOOKUP(D2791, Spring!$A$1:$E$25, 5)</f>
        <v>264.16853094705402</v>
      </c>
      <c r="J2791" s="1">
        <f t="shared" si="259"/>
        <v>367.94573982309549</v>
      </c>
      <c r="K2791" s="47">
        <f t="shared" si="260"/>
        <v>6.8835376840045557</v>
      </c>
      <c r="L2791" s="48">
        <f>Solar!K2808/1000*Variables!$B$3</f>
        <v>0.31209999999999999</v>
      </c>
      <c r="M2791" s="1">
        <f>IF(E2791=1, VLOOKUP(D2791, Sheet1!$E$2:$G$26, 2), Sheet1!$G$3)</f>
        <v>0.18618000000000001</v>
      </c>
      <c r="N2791" s="1">
        <f>'Electricity Rates'!$J$3</f>
        <v>0.19270000000000001</v>
      </c>
      <c r="O2791" s="145">
        <f>L2791-K2791</f>
        <v>-6.5714376840045556</v>
      </c>
      <c r="P2791">
        <f t="shared" si="261"/>
        <v>1.3264577117076779</v>
      </c>
      <c r="Q2791">
        <f>IF(O2791&gt;0, IF(Q2790+O2791*Variables!$B$5&lt;Variables!$B$4, Q2790+O2791*Variables!$B$5, Variables!$B$4), IF(Q2790&gt;-O2791, Q2790+O2791/Variables!$B$5, 0))</f>
        <v>0</v>
      </c>
      <c r="R2791">
        <f>IF(O2791&gt;0, 0, IF(Q2790&gt;-O2791, 0, -O2791 - Q2790*Variables!$B$5))</f>
        <v>6.5714376840045556</v>
      </c>
      <c r="S2791">
        <f t="shared" si="262"/>
        <v>1.2234702680079683</v>
      </c>
      <c r="T2791">
        <f t="shared" si="263"/>
        <v>0</v>
      </c>
    </row>
    <row r="2792" spans="1:20" x14ac:dyDescent="0.3">
      <c r="A2792" s="3">
        <f t="shared" si="258"/>
        <v>43217</v>
      </c>
      <c r="B2792">
        <v>4</v>
      </c>
      <c r="C2792">
        <v>27</v>
      </c>
      <c r="D2792">
        <v>7</v>
      </c>
      <c r="E2792">
        <v>1</v>
      </c>
      <c r="F2792" s="1">
        <f>VLOOKUP(A2792,Weather!$A$1:$E$366, 5)</f>
        <v>0.56410256410256499</v>
      </c>
      <c r="G2792" s="1">
        <f>VLOOKUP(D2792, Spring!$A$1:$E$25, 2)</f>
        <v>623.89380530973403</v>
      </c>
      <c r="H2792" s="1">
        <f>VLOOKUP(D2792, Spring!$A$1:$E$25, 3)</f>
        <v>374.47950032030701</v>
      </c>
      <c r="I2792" s="1">
        <f>VLOOKUP(D2792, Spring!$A$1:$E$25, 5)</f>
        <v>251.18725224694799</v>
      </c>
      <c r="J2792" s="1">
        <f t="shared" si="259"/>
        <v>515.17474928870195</v>
      </c>
      <c r="K2792" s="47">
        <f t="shared" si="260"/>
        <v>9.6379015076553589</v>
      </c>
      <c r="L2792" s="48">
        <f>Solar!K2809/1000*Variables!$B$3</f>
        <v>4.0720000000000001</v>
      </c>
      <c r="M2792" s="1">
        <f>IF(E2792=1, VLOOKUP(D2792, Sheet1!$E$2:$G$26, 2), Sheet1!$G$3)</f>
        <v>0.18618000000000001</v>
      </c>
      <c r="N2792" s="1">
        <f>'Electricity Rates'!$J$3</f>
        <v>0.19270000000000001</v>
      </c>
      <c r="O2792" s="145">
        <f>L2792-K2792</f>
        <v>-5.5659015076553588</v>
      </c>
      <c r="P2792">
        <f t="shared" si="261"/>
        <v>1.8572236205251877</v>
      </c>
      <c r="Q2792">
        <f>IF(O2792&gt;0, IF(Q2791+O2792*Variables!$B$5&lt;Variables!$B$4, Q2791+O2792*Variables!$B$5, Variables!$B$4), IF(Q2791&gt;-O2792, Q2791+O2792/Variables!$B$5, 0))</f>
        <v>0</v>
      </c>
      <c r="R2792">
        <f>IF(O2792&gt;0, 0, IF(Q2791&gt;-O2792, 0, -O2792 - Q2791*Variables!$B$5))</f>
        <v>5.5659015076553588</v>
      </c>
      <c r="S2792">
        <f t="shared" si="262"/>
        <v>1.0362595426952748</v>
      </c>
      <c r="T2792">
        <f t="shared" si="263"/>
        <v>0</v>
      </c>
    </row>
    <row r="2793" spans="1:20" x14ac:dyDescent="0.3">
      <c r="A2793" s="3">
        <f t="shared" si="258"/>
        <v>43217</v>
      </c>
      <c r="B2793">
        <v>4</v>
      </c>
      <c r="C2793">
        <v>27</v>
      </c>
      <c r="D2793">
        <v>8</v>
      </c>
      <c r="E2793">
        <v>1</v>
      </c>
      <c r="F2793" s="1">
        <f>VLOOKUP(A2793,Weather!$A$1:$E$366, 5)</f>
        <v>0.56410256410256499</v>
      </c>
      <c r="G2793" s="1">
        <f>VLOOKUP(D2793, Spring!$A$1:$E$25, 2)</f>
        <v>871.68141592920301</v>
      </c>
      <c r="H2793" s="1">
        <f>VLOOKUP(D2793, Spring!$A$1:$E$25, 3)</f>
        <v>578.35522101217202</v>
      </c>
      <c r="I2793" s="1">
        <f>VLOOKUP(D2793, Spring!$A$1:$E$25, 5)</f>
        <v>268.91753993484798</v>
      </c>
      <c r="J2793" s="1">
        <f t="shared" si="259"/>
        <v>743.82127968331793</v>
      </c>
      <c r="K2793" s="47">
        <f t="shared" si="260"/>
        <v>13.915426256399414</v>
      </c>
      <c r="L2793" s="48">
        <f>Solar!K2810/1000*Variables!$B$3</f>
        <v>14.281200000000002</v>
      </c>
      <c r="M2793" s="1">
        <f>IF(E2793=1, VLOOKUP(D2793, Sheet1!$E$2:$G$26, 2), Sheet1!$G$3)</f>
        <v>0.18618000000000001</v>
      </c>
      <c r="N2793" s="1">
        <f>'Electricity Rates'!$J$3</f>
        <v>0.19270000000000001</v>
      </c>
      <c r="O2793" s="145">
        <f>L2793-K2793</f>
        <v>0.36577374360058812</v>
      </c>
      <c r="P2793">
        <f t="shared" si="261"/>
        <v>2.6815026396081674</v>
      </c>
      <c r="Q2793">
        <f>IF(O2793&gt;0, IF(Q2792+O2793*Variables!$B$5&lt;Variables!$B$4, Q2792+O2793*Variables!$B$5, Variables!$B$4), IF(Q2792&gt;-O2793, Q2792+O2793/Variables!$B$5, 0))</f>
        <v>0.34382731898455282</v>
      </c>
      <c r="R2793">
        <f>IF(O2793&gt;0, 0, IF(Q2792&gt;-O2793, 0, -O2793 - Q2792*Variables!$B$5))</f>
        <v>0</v>
      </c>
      <c r="S2793">
        <f t="shared" si="262"/>
        <v>0</v>
      </c>
      <c r="T2793">
        <f t="shared" si="263"/>
        <v>0</v>
      </c>
    </row>
    <row r="2794" spans="1:20" x14ac:dyDescent="0.3">
      <c r="A2794" s="3">
        <f t="shared" si="258"/>
        <v>43217</v>
      </c>
      <c r="B2794">
        <v>4</v>
      </c>
      <c r="C2794">
        <v>27</v>
      </c>
      <c r="D2794">
        <v>9</v>
      </c>
      <c r="E2794">
        <v>1</v>
      </c>
      <c r="F2794" s="1">
        <f>VLOOKUP(A2794,Weather!$A$1:$E$366, 5)</f>
        <v>0.56410256410256499</v>
      </c>
      <c r="G2794" s="1">
        <f>VLOOKUP(D2794, Spring!$A$1:$E$25, 2)</f>
        <v>1137.1681415929199</v>
      </c>
      <c r="H2794" s="1">
        <f>VLOOKUP(D2794, Spring!$A$1:$E$25, 3)</f>
        <v>786.77530429212004</v>
      </c>
      <c r="I2794" s="1">
        <f>VLOOKUP(D2794, Spring!$A$1:$E$25, 5)</f>
        <v>317.33977000667198</v>
      </c>
      <c r="J2794" s="1">
        <f t="shared" si="259"/>
        <v>984.43280225667411</v>
      </c>
      <c r="K2794" s="47">
        <f t="shared" si="260"/>
        <v>18.416792364444916</v>
      </c>
      <c r="L2794" s="48">
        <f>Solar!K2811/1000*Variables!$B$3</f>
        <v>24.326450000000001</v>
      </c>
      <c r="M2794" s="1">
        <f>IF(E2794=1, VLOOKUP(D2794, Sheet1!$E$2:$G$26, 2), Sheet1!$G$3)</f>
        <v>0.20441999999999999</v>
      </c>
      <c r="N2794" s="1">
        <f>'Electricity Rates'!$J$3</f>
        <v>0.19270000000000001</v>
      </c>
      <c r="O2794" s="145">
        <f>L2794-K2794</f>
        <v>5.9096576355550852</v>
      </c>
      <c r="P2794">
        <f t="shared" si="261"/>
        <v>3.5489158886285357</v>
      </c>
      <c r="Q2794">
        <f>IF(O2794&gt;0, IF(Q2793+O2794*Variables!$B$5&lt;Variables!$B$4, Q2793+O2794*Variables!$B$5, Variables!$B$4), IF(Q2793&gt;-O2794, Q2793+O2794/Variables!$B$5, 0))</f>
        <v>5.8989054964063321</v>
      </c>
      <c r="R2794">
        <f>IF(O2794&gt;0, 0, IF(Q2793&gt;-O2794, 0, -O2794 - Q2793*Variables!$B$5))</f>
        <v>0</v>
      </c>
      <c r="S2794">
        <f t="shared" si="262"/>
        <v>0</v>
      </c>
      <c r="T2794">
        <f t="shared" si="263"/>
        <v>0</v>
      </c>
    </row>
    <row r="2795" spans="1:20" x14ac:dyDescent="0.3">
      <c r="A2795" s="3">
        <f t="shared" si="258"/>
        <v>43217</v>
      </c>
      <c r="B2795">
        <v>4</v>
      </c>
      <c r="C2795">
        <v>27</v>
      </c>
      <c r="D2795">
        <v>10</v>
      </c>
      <c r="E2795">
        <v>1</v>
      </c>
      <c r="F2795" s="1">
        <f>VLOOKUP(A2795,Weather!$A$1:$E$366, 5)</f>
        <v>0.56410256410256499</v>
      </c>
      <c r="G2795" s="1">
        <f>VLOOKUP(D2795, Spring!$A$1:$E$25, 2)</f>
        <v>1207.9646017699099</v>
      </c>
      <c r="H2795" s="1">
        <f>VLOOKUP(D2795, Spring!$A$1:$E$25, 3)</f>
        <v>923.64670083279998</v>
      </c>
      <c r="I2795" s="1">
        <f>VLOOKUP(D2795, Spring!$A$1:$E$25, 5)</f>
        <v>339.44621060481097</v>
      </c>
      <c r="J2795" s="1">
        <f t="shared" si="259"/>
        <v>1084.0311577716827</v>
      </c>
      <c r="K2795" s="47">
        <f t="shared" si="260"/>
        <v>20.280080776975712</v>
      </c>
      <c r="L2795" s="48">
        <f>Solar!K2812/1000*Variables!$B$3</f>
        <v>32.009949999999996</v>
      </c>
      <c r="M2795" s="1">
        <f>IF(E2795=1, VLOOKUP(D2795, Sheet1!$E$2:$G$26, 2), Sheet1!$G$3)</f>
        <v>0.20441999999999999</v>
      </c>
      <c r="N2795" s="1">
        <f>'Electricity Rates'!$J$3</f>
        <v>0.19270000000000001</v>
      </c>
      <c r="O2795" s="145">
        <f>L2795-K2795</f>
        <v>11.729869223024284</v>
      </c>
      <c r="P2795">
        <f t="shared" si="261"/>
        <v>3.9079715657232201</v>
      </c>
      <c r="Q2795">
        <f>IF(O2795&gt;0, IF(Q2794+O2795*Variables!$B$5&lt;Variables!$B$4, Q2794+O2795*Variables!$B$5, Variables!$B$4), IF(Q2794&gt;-O2795, Q2794+O2795/Variables!$B$5, 0))</f>
        <v>16.92498256604916</v>
      </c>
      <c r="R2795">
        <f>IF(O2795&gt;0, 0, IF(Q2794&gt;-O2795, 0, -O2795 - Q2794*Variables!$B$5))</f>
        <v>0</v>
      </c>
      <c r="S2795">
        <f t="shared" si="262"/>
        <v>0</v>
      </c>
      <c r="T2795">
        <f t="shared" si="263"/>
        <v>0</v>
      </c>
    </row>
    <row r="2796" spans="1:20" x14ac:dyDescent="0.3">
      <c r="A2796" s="3">
        <f t="shared" si="258"/>
        <v>43217</v>
      </c>
      <c r="B2796">
        <v>4</v>
      </c>
      <c r="C2796">
        <v>27</v>
      </c>
      <c r="D2796">
        <v>11</v>
      </c>
      <c r="E2796">
        <v>1</v>
      </c>
      <c r="F2796" s="1">
        <f>VLOOKUP(A2796,Weather!$A$1:$E$366, 5)</f>
        <v>0.56410256410256499</v>
      </c>
      <c r="G2796" s="1">
        <f>VLOOKUP(D2796, Spring!$A$1:$E$25, 2)</f>
        <v>1274.3362831858401</v>
      </c>
      <c r="H2796" s="1">
        <f>VLOOKUP(D2796, Spring!$A$1:$E$25, 3)</f>
        <v>962.46396540679098</v>
      </c>
      <c r="I2796" s="1">
        <f>VLOOKUP(D2796, Spring!$A$1:$E$25, 5)</f>
        <v>352.80034538247099</v>
      </c>
      <c r="J2796" s="1">
        <f t="shared" si="259"/>
        <v>1138.3919395385626</v>
      </c>
      <c r="K2796" s="47">
        <f t="shared" si="260"/>
        <v>21.297063579940559</v>
      </c>
      <c r="L2796" s="48">
        <f>Solar!K2813/1000*Variables!$B$3</f>
        <v>38.457500000000003</v>
      </c>
      <c r="M2796" s="1">
        <f>IF(E2796=1, VLOOKUP(D2796, Sheet1!$E$2:$G$26, 2), Sheet1!$G$3)</f>
        <v>0.20441999999999999</v>
      </c>
      <c r="N2796" s="1">
        <f>'Electricity Rates'!$J$3</f>
        <v>0.19270000000000001</v>
      </c>
      <c r="O2796" s="145">
        <f>L2796-K2796</f>
        <v>17.160436420059444</v>
      </c>
      <c r="P2796">
        <f t="shared" si="261"/>
        <v>4.1039441518545461</v>
      </c>
      <c r="Q2796">
        <f>IF(O2796&gt;0, IF(Q2795+O2796*Variables!$B$5&lt;Variables!$B$4, Q2795+O2796*Variables!$B$5, Variables!$B$4), IF(Q2795&gt;-O2796, Q2795+O2796/Variables!$B$5, 0))</f>
        <v>33.055792800905039</v>
      </c>
      <c r="R2796">
        <f>IF(O2796&gt;0, 0, IF(Q2795&gt;-O2796, 0, -O2796 - Q2795*Variables!$B$5))</f>
        <v>0</v>
      </c>
      <c r="S2796">
        <f t="shared" si="262"/>
        <v>0</v>
      </c>
      <c r="T2796">
        <f t="shared" si="263"/>
        <v>0</v>
      </c>
    </row>
    <row r="2797" spans="1:20" x14ac:dyDescent="0.3">
      <c r="A2797" s="3">
        <f t="shared" si="258"/>
        <v>43217</v>
      </c>
      <c r="B2797">
        <v>4</v>
      </c>
      <c r="C2797">
        <v>27</v>
      </c>
      <c r="D2797">
        <v>12</v>
      </c>
      <c r="E2797">
        <v>1</v>
      </c>
      <c r="F2797" s="1">
        <f>VLOOKUP(A2797,Weather!$A$1:$E$366, 5)</f>
        <v>0.56410256410256499</v>
      </c>
      <c r="G2797" s="1">
        <f>VLOOKUP(D2797, Spring!$A$1:$E$25, 2)</f>
        <v>1314.1592920353901</v>
      </c>
      <c r="H2797" s="1">
        <f>VLOOKUP(D2797, Spring!$A$1:$E$25, 3)</f>
        <v>983.10377962844302</v>
      </c>
      <c r="I2797" s="1">
        <f>VLOOKUP(D2797, Spring!$A$1:$E$25, 5)</f>
        <v>344.20503159464602</v>
      </c>
      <c r="J2797" s="1">
        <f t="shared" si="259"/>
        <v>1169.8530430374904</v>
      </c>
      <c r="K2797" s="47">
        <f t="shared" si="260"/>
        <v>21.885638655220294</v>
      </c>
      <c r="L2797" s="48">
        <f>Solar!K2814/1000*Variables!$B$3</f>
        <v>41.593999999999994</v>
      </c>
      <c r="M2797" s="1">
        <f>IF(E2797=1, VLOOKUP(D2797, Sheet1!$E$2:$G$26, 2), Sheet1!$G$3)</f>
        <v>0.20441999999999999</v>
      </c>
      <c r="N2797" s="1">
        <f>'Electricity Rates'!$J$3</f>
        <v>0.19270000000000001</v>
      </c>
      <c r="O2797" s="145">
        <f>L2797-K2797</f>
        <v>19.7083613447797</v>
      </c>
      <c r="P2797">
        <f t="shared" si="261"/>
        <v>4.2173625688609508</v>
      </c>
      <c r="Q2797">
        <f>IF(O2797&gt;0, IF(Q2796+O2797*Variables!$B$5&lt;Variables!$B$4, Q2796+O2797*Variables!$B$5, Variables!$B$4), IF(Q2796&gt;-O2797, Q2796+O2797/Variables!$B$5, 0))</f>
        <v>51.581652464997958</v>
      </c>
      <c r="R2797">
        <f>IF(O2797&gt;0, 0, IF(Q2796&gt;-O2797, 0, -O2797 - Q2796*Variables!$B$5))</f>
        <v>0</v>
      </c>
      <c r="S2797">
        <f t="shared" si="262"/>
        <v>0</v>
      </c>
      <c r="T2797">
        <f t="shared" si="263"/>
        <v>0</v>
      </c>
    </row>
    <row r="2798" spans="1:20" x14ac:dyDescent="0.3">
      <c r="A2798" s="3">
        <f t="shared" si="258"/>
        <v>43217</v>
      </c>
      <c r="B2798">
        <v>4</v>
      </c>
      <c r="C2798">
        <v>27</v>
      </c>
      <c r="D2798">
        <v>13</v>
      </c>
      <c r="E2798">
        <v>1</v>
      </c>
      <c r="F2798" s="1">
        <f>VLOOKUP(A2798,Weather!$A$1:$E$366, 5)</f>
        <v>0.56410256410256499</v>
      </c>
      <c r="G2798" s="1">
        <f>VLOOKUP(D2798, Spring!$A$1:$E$25, 2)</f>
        <v>1362.8318584070701</v>
      </c>
      <c r="H2798" s="1">
        <f>VLOOKUP(D2798, Spring!$A$1:$E$25, 3)</f>
        <v>999.59961563100603</v>
      </c>
      <c r="I2798" s="1">
        <f>VLOOKUP(D2798, Spring!$A$1:$E$25, 5)</f>
        <v>326.84269398328001</v>
      </c>
      <c r="J2798" s="1">
        <f t="shared" si="259"/>
        <v>1204.4998551457093</v>
      </c>
      <c r="K2798" s="47">
        <f t="shared" si="260"/>
        <v>22.533812043210098</v>
      </c>
      <c r="L2798" s="48">
        <f>Solar!K2815/1000*Variables!$B$3</f>
        <v>42.195499999999996</v>
      </c>
      <c r="M2798" s="1">
        <f>IF(E2798=1, VLOOKUP(D2798, Sheet1!$E$2:$G$26, 2), Sheet1!$G$3)</f>
        <v>0.20441999999999999</v>
      </c>
      <c r="N2798" s="1">
        <f>'Electricity Rates'!$J$3</f>
        <v>0.19270000000000001</v>
      </c>
      <c r="O2798" s="145">
        <f>L2798-K2798</f>
        <v>19.661687956789898</v>
      </c>
      <c r="P2798">
        <f t="shared" si="261"/>
        <v>4.3422655807265862</v>
      </c>
      <c r="Q2798">
        <f>IF(O2798&gt;0, IF(Q2797+O2798*Variables!$B$5&lt;Variables!$B$4, Q2797+O2798*Variables!$B$5, Variables!$B$4), IF(Q2797&gt;-O2798, Q2797+O2798/Variables!$B$5, 0))</f>
        <v>70.06363914438046</v>
      </c>
      <c r="R2798">
        <f>IF(O2798&gt;0, 0, IF(Q2797&gt;-O2798, 0, -O2798 - Q2797*Variables!$B$5))</f>
        <v>0</v>
      </c>
      <c r="S2798">
        <f t="shared" si="262"/>
        <v>0</v>
      </c>
      <c r="T2798">
        <f t="shared" si="263"/>
        <v>0</v>
      </c>
    </row>
    <row r="2799" spans="1:20" x14ac:dyDescent="0.3">
      <c r="A2799" s="3">
        <f t="shared" si="258"/>
        <v>43217</v>
      </c>
      <c r="B2799">
        <v>4</v>
      </c>
      <c r="C2799">
        <v>27</v>
      </c>
      <c r="D2799">
        <v>14</v>
      </c>
      <c r="E2799">
        <v>1</v>
      </c>
      <c r="F2799" s="1">
        <f>VLOOKUP(A2799,Weather!$A$1:$E$366, 5)</f>
        <v>0.56410256410256499</v>
      </c>
      <c r="G2799" s="1">
        <f>VLOOKUP(D2799, Spring!$A$1:$E$25, 2)</f>
        <v>1402.65486725663</v>
      </c>
      <c r="H2799" s="1">
        <f>VLOOKUP(D2799, Spring!$A$1:$E$25, 3)</f>
        <v>1011.55108904548</v>
      </c>
      <c r="I2799" s="1">
        <f>VLOOKUP(D2799, Spring!$A$1:$E$25, 5)</f>
        <v>309.49016837395499</v>
      </c>
      <c r="J2799" s="1">
        <f t="shared" si="259"/>
        <v>1232.1737331645907</v>
      </c>
      <c r="K2799" s="47">
        <f t="shared" si="260"/>
        <v>23.051535613802603</v>
      </c>
      <c r="L2799" s="48">
        <f>Solar!K2816/1000*Variables!$B$3</f>
        <v>39.938049999999997</v>
      </c>
      <c r="M2799" s="1">
        <f>IF(E2799=1, VLOOKUP(D2799, Sheet1!$E$2:$G$26, 2), Sheet1!$G$3)</f>
        <v>0.20441999999999999</v>
      </c>
      <c r="N2799" s="1">
        <f>'Electricity Rates'!$J$3</f>
        <v>0.19270000000000001</v>
      </c>
      <c r="O2799" s="145">
        <f>L2799-K2799</f>
        <v>16.886514386197394</v>
      </c>
      <c r="P2799">
        <f t="shared" si="261"/>
        <v>4.4420309127797619</v>
      </c>
      <c r="Q2799">
        <f>IF(O2799&gt;0, IF(Q2798+O2799*Variables!$B$5&lt;Variables!$B$4, Q2798+O2799*Variables!$B$5, Variables!$B$4), IF(Q2798&gt;-O2799, Q2798+O2799/Variables!$B$5, 0))</f>
        <v>85.936962667406007</v>
      </c>
      <c r="R2799">
        <f>IF(O2799&gt;0, 0, IF(Q2798&gt;-O2799, 0, -O2799 - Q2798*Variables!$B$5))</f>
        <v>0</v>
      </c>
      <c r="S2799">
        <f t="shared" si="262"/>
        <v>0</v>
      </c>
      <c r="T2799">
        <f t="shared" si="263"/>
        <v>0</v>
      </c>
    </row>
    <row r="2800" spans="1:20" x14ac:dyDescent="0.3">
      <c r="A2800" s="3">
        <f t="shared" si="258"/>
        <v>43217</v>
      </c>
      <c r="B2800">
        <v>4</v>
      </c>
      <c r="C2800">
        <v>27</v>
      </c>
      <c r="D2800">
        <v>15</v>
      </c>
      <c r="E2800">
        <v>1</v>
      </c>
      <c r="F2800" s="1">
        <f>VLOOKUP(A2800,Weather!$A$1:$E$366, 5)</f>
        <v>0.56410256410256499</v>
      </c>
      <c r="G2800" s="1">
        <f>VLOOKUP(D2800, Spring!$A$1:$E$25, 2)</f>
        <v>1371.6814159292001</v>
      </c>
      <c r="H2800" s="1">
        <f>VLOOKUP(D2800, Spring!$A$1:$E$25, 3)</f>
        <v>1005.48526585522</v>
      </c>
      <c r="I2800" s="1">
        <f>VLOOKUP(D2800, Spring!$A$1:$E$25, 5)</f>
        <v>300.89485458612899</v>
      </c>
      <c r="J2800" s="1">
        <f t="shared" si="259"/>
        <v>1212.0574530764397</v>
      </c>
      <c r="K2800" s="47">
        <f t="shared" si="260"/>
        <v>22.675199765708935</v>
      </c>
      <c r="L2800" s="48">
        <f>Solar!K2817/1000*Variables!$B$3</f>
        <v>34.981949999999998</v>
      </c>
      <c r="M2800" s="1">
        <f>IF(E2800=1, VLOOKUP(D2800, Sheet1!$E$2:$G$26, 2), Sheet1!$G$3)</f>
        <v>0.20441999999999999</v>
      </c>
      <c r="N2800" s="1">
        <f>'Electricity Rates'!$J$3</f>
        <v>0.19270000000000001</v>
      </c>
      <c r="O2800" s="145">
        <f>L2800-K2800</f>
        <v>12.306750234291062</v>
      </c>
      <c r="P2800">
        <f t="shared" si="261"/>
        <v>4.3695109948521118</v>
      </c>
      <c r="Q2800">
        <f>IF(O2800&gt;0, IF(Q2799+O2800*Variables!$B$5&lt;Variables!$B$4, Q2799+O2800*Variables!$B$5, Variables!$B$4), IF(Q2799&gt;-O2800, Q2799+O2800/Variables!$B$5, 0))</f>
        <v>97.505307887639603</v>
      </c>
      <c r="R2800">
        <f>IF(O2800&gt;0, 0, IF(Q2799&gt;-O2800, 0, -O2800 - Q2799*Variables!$B$5))</f>
        <v>0</v>
      </c>
      <c r="S2800">
        <f t="shared" si="262"/>
        <v>0</v>
      </c>
      <c r="T2800">
        <f t="shared" si="263"/>
        <v>0</v>
      </c>
    </row>
    <row r="2801" spans="1:20" x14ac:dyDescent="0.3">
      <c r="A2801" s="3">
        <f t="shared" si="258"/>
        <v>43217</v>
      </c>
      <c r="B2801">
        <v>4</v>
      </c>
      <c r="C2801">
        <v>27</v>
      </c>
      <c r="D2801">
        <v>16</v>
      </c>
      <c r="E2801">
        <v>1</v>
      </c>
      <c r="F2801" s="1">
        <f>VLOOKUP(A2801,Weather!$A$1:$E$366, 5)</f>
        <v>0.56410256410256499</v>
      </c>
      <c r="G2801" s="1">
        <f>VLOOKUP(D2801, Spring!$A$1:$E$25, 2)</f>
        <v>1283.1858407079601</v>
      </c>
      <c r="H2801" s="1">
        <f>VLOOKUP(D2801, Spring!$A$1:$E$25, 3)</f>
        <v>954.93673926969905</v>
      </c>
      <c r="I2801" s="1">
        <f>VLOOKUP(D2801, Spring!$A$1:$E$25, 5)</f>
        <v>270.36971623690101</v>
      </c>
      <c r="J2801" s="1">
        <f t="shared" si="259"/>
        <v>1140.102899055385</v>
      </c>
      <c r="K2801" s="47">
        <f t="shared" si="260"/>
        <v>21.329072251424336</v>
      </c>
      <c r="L2801" s="48">
        <f>Solar!K2818/1000*Variables!$B$3</f>
        <v>27.438000000000002</v>
      </c>
      <c r="M2801" s="1">
        <f>IF(E2801=1, VLOOKUP(D2801, Sheet1!$E$2:$G$26, 2), Sheet1!$G$3)</f>
        <v>0.20441999999999999</v>
      </c>
      <c r="N2801" s="1">
        <f>'Electricity Rates'!$J$3</f>
        <v>0.19270000000000001</v>
      </c>
      <c r="O2801" s="145">
        <f>L2801-K2801</f>
        <v>6.1089277485756668</v>
      </c>
      <c r="P2801">
        <f t="shared" si="261"/>
        <v>4.1101122228494695</v>
      </c>
      <c r="Q2801">
        <f>IF(O2801&gt;0, IF(Q2800+O2801*Variables!$B$5&lt;Variables!$B$4, Q2800+O2801*Variables!$B$5, Variables!$B$4), IF(Q2800&gt;-O2801, Q2800+O2801/Variables!$B$5, 0))</f>
        <v>100</v>
      </c>
      <c r="R2801">
        <f>IF(O2801&gt;0, 0, IF(Q2800&gt;-O2801, 0, -O2801 - Q2800*Variables!$B$5))</f>
        <v>0</v>
      </c>
      <c r="S2801">
        <f t="shared" si="262"/>
        <v>0</v>
      </c>
      <c r="T2801">
        <f t="shared" si="263"/>
        <v>0</v>
      </c>
    </row>
    <row r="2802" spans="1:20" x14ac:dyDescent="0.3">
      <c r="A2802" s="3">
        <f t="shared" si="258"/>
        <v>43217</v>
      </c>
      <c r="B2802">
        <v>4</v>
      </c>
      <c r="C2802">
        <v>27</v>
      </c>
      <c r="D2802">
        <v>17</v>
      </c>
      <c r="E2802">
        <v>1</v>
      </c>
      <c r="F2802" s="1">
        <f>VLOOKUP(A2802,Weather!$A$1:$E$366, 5)</f>
        <v>0.56410256410256499</v>
      </c>
      <c r="G2802" s="1">
        <f>VLOOKUP(D2802, Spring!$A$1:$E$25, 2)</f>
        <v>973.45132743362797</v>
      </c>
      <c r="H2802" s="1">
        <f>VLOOKUP(D2802, Spring!$A$1:$E$25, 3)</f>
        <v>850.97693786034597</v>
      </c>
      <c r="I2802" s="1">
        <f>VLOOKUP(D2802, Spring!$A$1:$E$25, 5)</f>
        <v>257.39334353781499</v>
      </c>
      <c r="J2802" s="1">
        <f t="shared" si="259"/>
        <v>920.06505505553082</v>
      </c>
      <c r="K2802" s="47">
        <f t="shared" si="260"/>
        <v>17.212599013255211</v>
      </c>
      <c r="L2802" s="48">
        <f>Solar!K2819/1000*Variables!$B$3</f>
        <v>17.335800000000003</v>
      </c>
      <c r="M2802" s="1">
        <f>IF(E2802=1, VLOOKUP(D2802, Sheet1!$E$2:$G$26, 2), Sheet1!$G$3)</f>
        <v>0.20441999999999999</v>
      </c>
      <c r="N2802" s="1">
        <f>'Electricity Rates'!$J$3</f>
        <v>0.19270000000000001</v>
      </c>
      <c r="O2802" s="145">
        <f>L2802-K2802</f>
        <v>0.12320098674479141</v>
      </c>
      <c r="P2802">
        <f t="shared" si="261"/>
        <v>3.3168678298542793</v>
      </c>
      <c r="Q2802">
        <f>IF(O2802&gt;0, IF(Q2801+O2802*Variables!$B$5&lt;Variables!$B$4, Q2801+O2802*Variables!$B$5, Variables!$B$4), IF(Q2801&gt;-O2802, Q2801+O2802/Variables!$B$5, 0))</f>
        <v>100</v>
      </c>
      <c r="R2802">
        <f>IF(O2802&gt;0, 0, IF(Q2801&gt;-O2802, 0, -O2802 - Q2801*Variables!$B$5))</f>
        <v>0</v>
      </c>
      <c r="S2802">
        <f t="shared" si="262"/>
        <v>0</v>
      </c>
      <c r="T2802">
        <f t="shared" si="263"/>
        <v>0</v>
      </c>
    </row>
    <row r="2803" spans="1:20" x14ac:dyDescent="0.3">
      <c r="A2803" s="3">
        <f t="shared" si="258"/>
        <v>43217</v>
      </c>
      <c r="B2803">
        <v>4</v>
      </c>
      <c r="C2803">
        <v>27</v>
      </c>
      <c r="D2803">
        <v>18</v>
      </c>
      <c r="E2803">
        <v>1</v>
      </c>
      <c r="F2803" s="1">
        <f>VLOOKUP(A2803,Weather!$A$1:$E$366, 5)</f>
        <v>0.56410256410256499</v>
      </c>
      <c r="G2803" s="1">
        <f>VLOOKUP(D2803, Spring!$A$1:$E$25, 2)</f>
        <v>690.26548672566298</v>
      </c>
      <c r="H2803" s="1">
        <f>VLOOKUP(D2803, Spring!$A$1:$E$25, 3)</f>
        <v>590.923299339663</v>
      </c>
      <c r="I2803" s="1">
        <f>VLOOKUP(D2803, Spring!$A$1:$E$25, 5)</f>
        <v>248.81274775305101</v>
      </c>
      <c r="J2803" s="1">
        <f t="shared" si="259"/>
        <v>646.96248196766305</v>
      </c>
      <c r="K2803" s="47">
        <f t="shared" si="260"/>
        <v>12.103389556576115</v>
      </c>
      <c r="L2803" s="48">
        <f>Solar!K2820/1000*Variables!$B$3</f>
        <v>6.3400499999999997</v>
      </c>
      <c r="M2803" s="1">
        <f>IF(E2803=1, VLOOKUP(D2803, Sheet1!$E$2:$G$26, 2), Sheet1!$G$3)</f>
        <v>0.20441999999999999</v>
      </c>
      <c r="N2803" s="1">
        <f>'Electricity Rates'!$J$3</f>
        <v>0.19270000000000001</v>
      </c>
      <c r="O2803" s="145">
        <f>L2803-K2803</f>
        <v>-5.7633395565761152</v>
      </c>
      <c r="P2803">
        <f t="shared" si="261"/>
        <v>2.3323231675522176</v>
      </c>
      <c r="Q2803">
        <f>IF(O2803&gt;0, IF(Q2802+O2803*Variables!$B$5&lt;Variables!$B$4, Q2802+O2803*Variables!$B$5, Variables!$B$4), IF(Q2802&gt;-O2803, Q2802+O2803/Variables!$B$5, 0))</f>
        <v>93.868787705770089</v>
      </c>
      <c r="R2803">
        <f>IF(O2803&gt;0, 0, IF(Q2802&gt;-O2803, 0, -O2803 - Q2802*Variables!$B$5))</f>
        <v>0</v>
      </c>
      <c r="S2803">
        <f t="shared" si="262"/>
        <v>0</v>
      </c>
      <c r="T2803">
        <f t="shared" si="263"/>
        <v>0</v>
      </c>
    </row>
    <row r="2804" spans="1:20" x14ac:dyDescent="0.3">
      <c r="A2804" s="3">
        <f t="shared" si="258"/>
        <v>43217</v>
      </c>
      <c r="B2804">
        <v>4</v>
      </c>
      <c r="C2804">
        <v>27</v>
      </c>
      <c r="D2804">
        <v>19</v>
      </c>
      <c r="E2804">
        <v>1</v>
      </c>
      <c r="F2804" s="1">
        <f>VLOOKUP(A2804,Weather!$A$1:$E$366, 5)</f>
        <v>0.56410256410256499</v>
      </c>
      <c r="G2804" s="1">
        <f>VLOOKUP(D2804, Spring!$A$1:$E$25, 2)</f>
        <v>482.300884955752</v>
      </c>
      <c r="H2804" s="1">
        <f>VLOOKUP(D2804, Spring!$A$1:$E$25, 3)</f>
        <v>454.99679692504799</v>
      </c>
      <c r="I2804" s="1">
        <f>VLOOKUP(D2804, Spring!$A$1:$E$25, 5)</f>
        <v>266.52341143686903</v>
      </c>
      <c r="J2804" s="1">
        <f t="shared" si="259"/>
        <v>470.39910299365027</v>
      </c>
      <c r="K2804" s="47">
        <f t="shared" si="260"/>
        <v>8.8002376479084479</v>
      </c>
      <c r="L2804" s="48">
        <f>Solar!K2821/1000*Variables!$B$3</f>
        <v>0.51150000000000007</v>
      </c>
      <c r="M2804" s="1">
        <f>IF(E2804=1, VLOOKUP(D2804, Sheet1!$E$2:$G$26, 2), Sheet1!$G$3)</f>
        <v>0.20441999999999999</v>
      </c>
      <c r="N2804" s="1">
        <f>'Electricity Rates'!$J$3</f>
        <v>0.19270000000000001</v>
      </c>
      <c r="O2804" s="145">
        <f>L2804-K2804</f>
        <v>-8.288737647908448</v>
      </c>
      <c r="P2804">
        <f t="shared" si="261"/>
        <v>1.695805794751958</v>
      </c>
      <c r="Q2804">
        <f>IF(O2804&gt;0, IF(Q2803+O2804*Variables!$B$5&lt;Variables!$B$4, Q2803+O2804*Variables!$B$5, Variables!$B$4), IF(Q2803&gt;-O2804, Q2803+O2804/Variables!$B$5, 0))</f>
        <v>85.050981697356846</v>
      </c>
      <c r="R2804">
        <f>IF(O2804&gt;0, 0, IF(Q2803&gt;-O2804, 0, -O2804 - Q2803*Variables!$B$5))</f>
        <v>0</v>
      </c>
      <c r="S2804">
        <f t="shared" si="262"/>
        <v>0</v>
      </c>
      <c r="T2804">
        <f t="shared" si="263"/>
        <v>0</v>
      </c>
    </row>
    <row r="2805" spans="1:20" x14ac:dyDescent="0.3">
      <c r="A2805" s="3">
        <f t="shared" si="258"/>
        <v>43217</v>
      </c>
      <c r="B2805">
        <v>4</v>
      </c>
      <c r="C2805">
        <v>27</v>
      </c>
      <c r="D2805">
        <v>20</v>
      </c>
      <c r="E2805">
        <v>1</v>
      </c>
      <c r="F2805" s="1">
        <f>VLOOKUP(A2805,Weather!$A$1:$E$366, 5)</f>
        <v>0.56410256410256499</v>
      </c>
      <c r="G2805" s="1">
        <f>VLOOKUP(D2805, Spring!$A$1:$E$25, 2)</f>
        <v>415.92920353982299</v>
      </c>
      <c r="H2805" s="1">
        <f>VLOOKUP(D2805, Spring!$A$1:$E$25, 3)</f>
        <v>371.98648067830999</v>
      </c>
      <c r="I2805" s="1">
        <f>VLOOKUP(D2805, Spring!$A$1:$E$25, 5)</f>
        <v>284.25369912476901</v>
      </c>
      <c r="J2805" s="1">
        <f t="shared" si="259"/>
        <v>396.77468331813787</v>
      </c>
      <c r="K2805" s="47">
        <f t="shared" si="260"/>
        <v>7.4228702470981593</v>
      </c>
      <c r="L2805" s="48">
        <f>Solar!K2822/1000*Variables!$B$3</f>
        <v>0</v>
      </c>
      <c r="M2805" s="1">
        <f>IF(E2805=1, VLOOKUP(D2805, Sheet1!$E$2:$G$26, 2), Sheet1!$G$3)</f>
        <v>0.20441999999999999</v>
      </c>
      <c r="N2805" s="1">
        <f>'Electricity Rates'!$J$3</f>
        <v>0.19270000000000001</v>
      </c>
      <c r="O2805" s="145">
        <f>L2805-K2805</f>
        <v>-7.4228702470981593</v>
      </c>
      <c r="P2805">
        <f t="shared" si="261"/>
        <v>1.4303870966158154</v>
      </c>
      <c r="Q2805">
        <f>IF(O2805&gt;0, IF(Q2804+O2805*Variables!$B$5&lt;Variables!$B$4, Q2804+O2805*Variables!$B$5, Variables!$B$4), IF(Q2804&gt;-O2805, Q2804+O2805/Variables!$B$5, 0))</f>
        <v>77.154311221720505</v>
      </c>
      <c r="R2805">
        <f>IF(O2805&gt;0, 0, IF(Q2804&gt;-O2805, 0, -O2805 - Q2804*Variables!$B$5))</f>
        <v>0</v>
      </c>
      <c r="S2805">
        <f t="shared" si="262"/>
        <v>0</v>
      </c>
      <c r="T2805">
        <f t="shared" si="263"/>
        <v>0</v>
      </c>
    </row>
    <row r="2806" spans="1:20" x14ac:dyDescent="0.3">
      <c r="A2806" s="3">
        <f t="shared" si="258"/>
        <v>43217</v>
      </c>
      <c r="B2806">
        <v>4</v>
      </c>
      <c r="C2806">
        <v>27</v>
      </c>
      <c r="D2806">
        <v>21</v>
      </c>
      <c r="E2806">
        <v>1</v>
      </c>
      <c r="F2806" s="1">
        <f>VLOOKUP(A2806,Weather!$A$1:$E$366, 5)</f>
        <v>0.56410256410256499</v>
      </c>
      <c r="G2806" s="1">
        <f>VLOOKUP(D2806, Spring!$A$1:$E$25, 2)</f>
        <v>371.68141592920301</v>
      </c>
      <c r="H2806" s="1">
        <f>VLOOKUP(D2806, Spring!$A$1:$E$25, 3)</f>
        <v>318.10538116591903</v>
      </c>
      <c r="I2806" s="1">
        <f>VLOOKUP(D2806, Spring!$A$1:$E$25, 5)</f>
        <v>271.28223242670401</v>
      </c>
      <c r="J2806" s="1">
        <f t="shared" si="259"/>
        <v>348.3277597503357</v>
      </c>
      <c r="K2806" s="47">
        <f t="shared" si="260"/>
        <v>6.5165240444939609</v>
      </c>
      <c r="L2806" s="48">
        <f>Solar!K2823/1000*Variables!$B$3</f>
        <v>0</v>
      </c>
      <c r="M2806" s="1">
        <f>IF(E2806=1, VLOOKUP(D2806, Sheet1!$E$2:$G$26, 2), Sheet1!$G$3)</f>
        <v>0.20441999999999999</v>
      </c>
      <c r="N2806" s="1">
        <f>'Electricity Rates'!$J$3</f>
        <v>0.19270000000000001</v>
      </c>
      <c r="O2806" s="145">
        <f>L2806-K2806</f>
        <v>-6.5165240444939609</v>
      </c>
      <c r="P2806">
        <f t="shared" si="261"/>
        <v>1.2557341833739863</v>
      </c>
      <c r="Q2806">
        <f>IF(O2806&gt;0, IF(Q2805+O2806*Variables!$B$5&lt;Variables!$B$4, Q2805+O2806*Variables!$B$5, Variables!$B$4), IF(Q2805&gt;-O2806, Q2805+O2806/Variables!$B$5, 0))</f>
        <v>70.221838833960973</v>
      </c>
      <c r="R2806">
        <f>IF(O2806&gt;0, 0, IF(Q2805&gt;-O2806, 0, -O2806 - Q2805*Variables!$B$5))</f>
        <v>0</v>
      </c>
      <c r="S2806">
        <f t="shared" si="262"/>
        <v>0</v>
      </c>
      <c r="T2806">
        <f t="shared" si="263"/>
        <v>0</v>
      </c>
    </row>
    <row r="2807" spans="1:20" x14ac:dyDescent="0.3">
      <c r="A2807" s="3">
        <f t="shared" si="258"/>
        <v>43217</v>
      </c>
      <c r="B2807">
        <v>4</v>
      </c>
      <c r="C2807">
        <v>27</v>
      </c>
      <c r="D2807">
        <v>22</v>
      </c>
      <c r="E2807">
        <v>1</v>
      </c>
      <c r="F2807" s="1">
        <f>VLOOKUP(A2807,Weather!$A$1:$E$366, 5)</f>
        <v>0.56410256410256499</v>
      </c>
      <c r="G2807" s="1">
        <f>VLOOKUP(D2807, Spring!$A$1:$E$25, 2)</f>
        <v>345.13274336283098</v>
      </c>
      <c r="H2807" s="1">
        <f>VLOOKUP(D2807, Spring!$A$1:$E$25, 3)</f>
        <v>289.79820627802701</v>
      </c>
      <c r="I2807" s="1">
        <f>VLOOKUP(D2807, Spring!$A$1:$E$25, 5)</f>
        <v>275.85953137878198</v>
      </c>
      <c r="J2807" s="1">
        <f t="shared" si="259"/>
        <v>321.01256053099343</v>
      </c>
      <c r="K2807" s="47">
        <f t="shared" si="260"/>
        <v>6.0055106454454092</v>
      </c>
      <c r="L2807" s="48">
        <f>Solar!K2824/1000*Variables!$B$3</f>
        <v>0</v>
      </c>
      <c r="M2807" s="1">
        <f>IF(E2807=1, VLOOKUP(D2807, Sheet1!$E$2:$G$26, 2), Sheet1!$G$3)</f>
        <v>0.18618000000000001</v>
      </c>
      <c r="N2807" s="1">
        <f>'Electricity Rates'!$J$3</f>
        <v>0.19270000000000001</v>
      </c>
      <c r="O2807" s="145">
        <f>L2807-K2807</f>
        <v>-6.0055106454454092</v>
      </c>
      <c r="P2807">
        <f t="shared" si="261"/>
        <v>1.1572619013773304</v>
      </c>
      <c r="Q2807">
        <f>IF(O2807&gt;0, IF(Q2806+O2807*Variables!$B$5&lt;Variables!$B$4, Q2806+O2807*Variables!$B$5, Variables!$B$4), IF(Q2806&gt;-O2807, Q2806+O2807/Variables!$B$5, 0))</f>
        <v>63.832997721785006</v>
      </c>
      <c r="R2807">
        <f>IF(O2807&gt;0, 0, IF(Q2806&gt;-O2807, 0, -O2807 - Q2806*Variables!$B$5))</f>
        <v>0</v>
      </c>
      <c r="S2807">
        <f t="shared" si="262"/>
        <v>0</v>
      </c>
      <c r="T2807">
        <f t="shared" si="263"/>
        <v>0</v>
      </c>
    </row>
    <row r="2808" spans="1:20" x14ac:dyDescent="0.3">
      <c r="A2808" s="3">
        <f t="shared" si="258"/>
        <v>43217</v>
      </c>
      <c r="B2808">
        <v>4</v>
      </c>
      <c r="C2808">
        <v>27</v>
      </c>
      <c r="D2808">
        <v>23</v>
      </c>
      <c r="E2808">
        <v>1</v>
      </c>
      <c r="F2808" s="1">
        <f>VLOOKUP(A2808,Weather!$A$1:$E$366, 5)</f>
        <v>0.56410256410256499</v>
      </c>
      <c r="G2808" s="1">
        <f>VLOOKUP(D2808, Spring!$A$1:$E$25, 2)</f>
        <v>318.58407079646003</v>
      </c>
      <c r="H2808" s="1">
        <f>VLOOKUP(D2808, Spring!$A$1:$E$25, 3)</f>
        <v>270.57975656630401</v>
      </c>
      <c r="I2808" s="1">
        <f>VLOOKUP(D2808, Spring!$A$1:$E$25, 5)</f>
        <v>271.64527650221697</v>
      </c>
      <c r="J2808" s="1">
        <f t="shared" si="259"/>
        <v>297.65911331152029</v>
      </c>
      <c r="K2808" s="47">
        <f t="shared" si="260"/>
        <v>5.5686137973831276</v>
      </c>
      <c r="L2808" s="48">
        <f>Solar!K2825/1000*Variables!$B$3</f>
        <v>0</v>
      </c>
      <c r="M2808" s="1">
        <f>IF(E2808=1, VLOOKUP(D2808, Sheet1!$E$2:$G$26, 2), Sheet1!$G$3)</f>
        <v>0.18618000000000001</v>
      </c>
      <c r="N2808" s="1">
        <f>'Electricity Rates'!$J$3</f>
        <v>0.19270000000000001</v>
      </c>
      <c r="O2808" s="145">
        <f>L2808-K2808</f>
        <v>-5.5686137973831276</v>
      </c>
      <c r="P2808">
        <f t="shared" si="261"/>
        <v>1.0730718787557287</v>
      </c>
      <c r="Q2808">
        <f>IF(O2808&gt;0, IF(Q2807+O2808*Variables!$B$5&lt;Variables!$B$4, Q2807+O2808*Variables!$B$5, Variables!$B$4), IF(Q2807&gt;-O2808, Q2807+O2808/Variables!$B$5, 0))</f>
        <v>57.908940490526362</v>
      </c>
      <c r="R2808">
        <f>IF(O2808&gt;0, 0, IF(Q2807&gt;-O2808, 0, -O2808 - Q2807*Variables!$B$5))</f>
        <v>0</v>
      </c>
      <c r="S2808">
        <f t="shared" si="262"/>
        <v>0</v>
      </c>
      <c r="T2808">
        <f t="shared" si="263"/>
        <v>0</v>
      </c>
    </row>
    <row r="2809" spans="1:20" x14ac:dyDescent="0.3">
      <c r="A2809" s="3">
        <f t="shared" si="258"/>
        <v>43217</v>
      </c>
      <c r="B2809">
        <v>4</v>
      </c>
      <c r="C2809">
        <v>27</v>
      </c>
      <c r="D2809">
        <v>24</v>
      </c>
      <c r="E2809">
        <v>1</v>
      </c>
      <c r="F2809" s="1">
        <f>VLOOKUP(A2809,Weather!$A$1:$E$366, 5)</f>
        <v>0.56410256410256499</v>
      </c>
      <c r="G2809" s="1">
        <f>VLOOKUP(D2809, Spring!$A$1:$E$25, 2)</f>
        <v>287.61061946902601</v>
      </c>
      <c r="H2809" s="1">
        <f>VLOOKUP(D2809, Spring!$A$1:$E$25, 3)</f>
        <v>251.20115310698301</v>
      </c>
      <c r="I2809" s="1">
        <f>VLOOKUP(D2809, Spring!$A$1:$E$25, 5)</f>
        <v>267.465363632795</v>
      </c>
      <c r="J2809" s="1">
        <f t="shared" si="259"/>
        <v>271.73982643941758</v>
      </c>
      <c r="K2809" s="47">
        <f t="shared" si="260"/>
        <v>5.0837151598491683</v>
      </c>
      <c r="L2809" s="48">
        <f>Solar!K2826/1000*Variables!$B$3</f>
        <v>0</v>
      </c>
      <c r="M2809" s="1">
        <f>IF(E2809=1, VLOOKUP(D2809, Sheet1!$E$2:$G$26, 2), Sheet1!$G$3)</f>
        <v>0.18618000000000001</v>
      </c>
      <c r="N2809" s="1">
        <f>'Electricity Rates'!$J$3</f>
        <v>0.19270000000000001</v>
      </c>
      <c r="O2809" s="145">
        <f>L2809-K2809</f>
        <v>-5.0837151598491683</v>
      </c>
      <c r="P2809">
        <f t="shared" si="261"/>
        <v>0.97963191130293481</v>
      </c>
      <c r="Q2809">
        <f>IF(O2809&gt;0, IF(Q2808+O2809*Variables!$B$5&lt;Variables!$B$4, Q2808+O2809*Variables!$B$5, Variables!$B$4), IF(Q2808&gt;-O2809, Q2808+O2809/Variables!$B$5, 0))</f>
        <v>52.500732873665541</v>
      </c>
      <c r="R2809">
        <f>IF(O2809&gt;0, 0, IF(Q2808&gt;-O2809, 0, -O2809 - Q2808*Variables!$B$5))</f>
        <v>0</v>
      </c>
      <c r="S2809">
        <f t="shared" si="262"/>
        <v>0</v>
      </c>
      <c r="T2809">
        <f t="shared" si="263"/>
        <v>0</v>
      </c>
    </row>
    <row r="2810" spans="1:20" x14ac:dyDescent="0.3">
      <c r="A2810" s="3">
        <f t="shared" si="258"/>
        <v>43218</v>
      </c>
      <c r="B2810">
        <v>4</v>
      </c>
      <c r="C2810">
        <v>28</v>
      </c>
      <c r="D2810">
        <v>1</v>
      </c>
      <c r="E2810">
        <v>0</v>
      </c>
      <c r="F2810" s="1">
        <f>VLOOKUP(A2810,Weather!$A$1:$E$366, 5)</f>
        <v>0.56410256410256499</v>
      </c>
      <c r="G2810" s="1">
        <f>VLOOKUP(D2810, Spring!$A$1:$E$25, 2)</f>
        <v>284.91351697629602</v>
      </c>
      <c r="H2810" s="1">
        <f>VLOOKUP(D2810, Spring!$A$1:$E$25, 3)</f>
        <v>272.00797092955099</v>
      </c>
      <c r="I2810" s="1">
        <f>VLOOKUP(D2810, Spring!$A$1:$E$25, 5)</f>
        <v>272.01322657875102</v>
      </c>
      <c r="J2810" s="1">
        <f t="shared" si="259"/>
        <v>272.01322657875102</v>
      </c>
      <c r="K2810" s="47">
        <f t="shared" si="260"/>
        <v>5.0888299361822726</v>
      </c>
      <c r="L2810" s="48">
        <f>Solar!K2827/1000*Variables!$B$3</f>
        <v>0</v>
      </c>
      <c r="M2810" s="1">
        <f>IF(E2810=1, VLOOKUP(D2810, Sheet1!$E$2:$G$26, 2), Sheet1!$G$3)</f>
        <v>0.18618000000000001</v>
      </c>
      <c r="N2810" s="1">
        <f>'Electricity Rates'!$J$3</f>
        <v>0.19270000000000001</v>
      </c>
      <c r="O2810" s="145">
        <f>L2810-K2810</f>
        <v>-5.0888299361822726</v>
      </c>
      <c r="P2810">
        <f t="shared" si="261"/>
        <v>0.98061752870232399</v>
      </c>
      <c r="Q2810">
        <f>IF(O2810&gt;0, IF(Q2809+O2810*Variables!$B$5&lt;Variables!$B$4, Q2809+O2810*Variables!$B$5, Variables!$B$4), IF(Q2809&gt;-O2810, Q2809+O2810/Variables!$B$5, 0))</f>
        <v>47.087084005386529</v>
      </c>
      <c r="R2810">
        <f>IF(O2810&gt;0, 0, IF(Q2809&gt;-O2810, 0, -O2810 - Q2809*Variables!$B$5))</f>
        <v>0</v>
      </c>
      <c r="S2810">
        <f t="shared" si="262"/>
        <v>0</v>
      </c>
      <c r="T2810">
        <f t="shared" si="263"/>
        <v>0</v>
      </c>
    </row>
    <row r="2811" spans="1:20" x14ac:dyDescent="0.3">
      <c r="A2811" s="3">
        <f t="shared" si="258"/>
        <v>43218</v>
      </c>
      <c r="B2811">
        <v>4</v>
      </c>
      <c r="C2811">
        <v>28</v>
      </c>
      <c r="D2811">
        <v>2</v>
      </c>
      <c r="E2811">
        <v>0</v>
      </c>
      <c r="F2811" s="1">
        <f>VLOOKUP(A2811,Weather!$A$1:$E$366, 5)</f>
        <v>0.56410256410256499</v>
      </c>
      <c r="G2811" s="1">
        <f>VLOOKUP(D2811, Spring!$A$1:$E$25, 2)</f>
        <v>283.47213324791699</v>
      </c>
      <c r="H2811" s="1">
        <f>VLOOKUP(D2811, Spring!$A$1:$E$25, 3)</f>
        <v>272.193568553901</v>
      </c>
      <c r="I2811" s="1">
        <f>VLOOKUP(D2811, Spring!$A$1:$E$25, 5)</f>
        <v>263.43263079398702</v>
      </c>
      <c r="J2811" s="1">
        <f t="shared" si="259"/>
        <v>263.43263079398702</v>
      </c>
      <c r="K2811" s="47">
        <f t="shared" si="260"/>
        <v>4.928303945409743</v>
      </c>
      <c r="L2811" s="48">
        <f>Solar!K2828/1000*Variables!$B$3</f>
        <v>0</v>
      </c>
      <c r="M2811" s="1">
        <f>IF(E2811=1, VLOOKUP(D2811, Sheet1!$E$2:$G$26, 2), Sheet1!$G$3)</f>
        <v>0.18618000000000001</v>
      </c>
      <c r="N2811" s="1">
        <f>'Electricity Rates'!$J$3</f>
        <v>0.19270000000000001</v>
      </c>
      <c r="O2811" s="145">
        <f>L2811-K2811</f>
        <v>-4.928303945409743</v>
      </c>
      <c r="P2811">
        <f t="shared" si="261"/>
        <v>0.94968417028045748</v>
      </c>
      <c r="Q2811">
        <f>IF(O2811&gt;0, IF(Q2810+O2811*Variables!$B$5&lt;Variables!$B$4, Q2810+O2811*Variables!$B$5, Variables!$B$4), IF(Q2810&gt;-O2811, Q2810+O2811/Variables!$B$5, 0))</f>
        <v>41.844207467716586</v>
      </c>
      <c r="R2811">
        <f>IF(O2811&gt;0, 0, IF(Q2810&gt;-O2811, 0, -O2811 - Q2810*Variables!$B$5))</f>
        <v>0</v>
      </c>
      <c r="S2811">
        <f t="shared" si="262"/>
        <v>0</v>
      </c>
      <c r="T2811">
        <f t="shared" si="263"/>
        <v>0</v>
      </c>
    </row>
    <row r="2812" spans="1:20" x14ac:dyDescent="0.3">
      <c r="A2812" s="3">
        <f t="shared" si="258"/>
        <v>43218</v>
      </c>
      <c r="B2812">
        <v>4</v>
      </c>
      <c r="C2812">
        <v>28</v>
      </c>
      <c r="D2812">
        <v>3</v>
      </c>
      <c r="E2812">
        <v>0</v>
      </c>
      <c r="F2812" s="1">
        <f>VLOOKUP(A2812,Weather!$A$1:$E$366, 5)</f>
        <v>0.56410256410256499</v>
      </c>
      <c r="G2812" s="1">
        <f>VLOOKUP(D2812, Spring!$A$1:$E$25, 2)</f>
        <v>282.03074951953801</v>
      </c>
      <c r="H2812" s="1">
        <f>VLOOKUP(D2812, Spring!$A$1:$E$25, 3)</f>
        <v>263.612120501699</v>
      </c>
      <c r="I2812" s="1">
        <f>VLOOKUP(D2812, Spring!$A$1:$E$25, 5)</f>
        <v>268.00502374504498</v>
      </c>
      <c r="J2812" s="1">
        <f t="shared" si="259"/>
        <v>268.00502374504498</v>
      </c>
      <c r="K2812" s="47">
        <f t="shared" si="260"/>
        <v>5.0138443818877336</v>
      </c>
      <c r="L2812" s="48">
        <f>Solar!K2829/1000*Variables!$B$3</f>
        <v>0</v>
      </c>
      <c r="M2812" s="1">
        <f>IF(E2812=1, VLOOKUP(D2812, Sheet1!$E$2:$G$26, 2), Sheet1!$G$3)</f>
        <v>0.18618000000000001</v>
      </c>
      <c r="N2812" s="1">
        <f>'Electricity Rates'!$J$3</f>
        <v>0.19270000000000001</v>
      </c>
      <c r="O2812" s="145">
        <f>L2812-K2812</f>
        <v>-5.0138443818877336</v>
      </c>
      <c r="P2812">
        <f t="shared" si="261"/>
        <v>0.96616781238976635</v>
      </c>
      <c r="Q2812">
        <f>IF(O2812&gt;0, IF(Q2811+O2812*Variables!$B$5&lt;Variables!$B$4, Q2811+O2812*Variables!$B$5, Variables!$B$4), IF(Q2811&gt;-O2812, Q2811+O2812/Variables!$B$5, 0))</f>
        <v>36.510330465708357</v>
      </c>
      <c r="R2812">
        <f>IF(O2812&gt;0, 0, IF(Q2811&gt;-O2812, 0, -O2812 - Q2811*Variables!$B$5))</f>
        <v>0</v>
      </c>
      <c r="S2812">
        <f t="shared" si="262"/>
        <v>0</v>
      </c>
      <c r="T2812">
        <f t="shared" si="263"/>
        <v>0</v>
      </c>
    </row>
    <row r="2813" spans="1:20" x14ac:dyDescent="0.3">
      <c r="A2813" s="3">
        <f t="shared" si="258"/>
        <v>43218</v>
      </c>
      <c r="B2813">
        <v>4</v>
      </c>
      <c r="C2813">
        <v>28</v>
      </c>
      <c r="D2813">
        <v>4</v>
      </c>
      <c r="E2813">
        <v>0</v>
      </c>
      <c r="F2813" s="1">
        <f>VLOOKUP(A2813,Weather!$A$1:$E$366, 5)</f>
        <v>0.56410256410256499</v>
      </c>
      <c r="G2813" s="1">
        <f>VLOOKUP(D2813, Spring!$A$1:$E$25, 2)</f>
        <v>287.61061946902601</v>
      </c>
      <c r="H2813" s="1">
        <f>VLOOKUP(D2813, Spring!$A$1:$E$25, 3)</f>
        <v>280.54932735425899</v>
      </c>
      <c r="I2813" s="1">
        <f>VLOOKUP(D2813, Spring!$A$1:$E$25, 5)</f>
        <v>263.81039287256101</v>
      </c>
      <c r="J2813" s="1">
        <f t="shared" si="259"/>
        <v>263.81039287256101</v>
      </c>
      <c r="K2813" s="47">
        <f t="shared" si="260"/>
        <v>4.93537112739343</v>
      </c>
      <c r="L2813" s="48">
        <f>Solar!K2830/1000*Variables!$B$3</f>
        <v>0</v>
      </c>
      <c r="M2813" s="1">
        <f>IF(E2813=1, VLOOKUP(D2813, Sheet1!$E$2:$G$26, 2), Sheet1!$G$3)</f>
        <v>0.18618000000000001</v>
      </c>
      <c r="N2813" s="1">
        <f>'Electricity Rates'!$J$3</f>
        <v>0.19270000000000001</v>
      </c>
      <c r="O2813" s="145">
        <f>L2813-K2813</f>
        <v>-4.93537112739343</v>
      </c>
      <c r="P2813">
        <f t="shared" si="261"/>
        <v>0.95104601624871399</v>
      </c>
      <c r="Q2813">
        <f>IF(O2813&gt;0, IF(Q2812+O2813*Variables!$B$5&lt;Variables!$B$4, Q2812+O2813*Variables!$B$5, Variables!$B$4), IF(Q2812&gt;-O2813, Q2812+O2813/Variables!$B$5, 0))</f>
        <v>31.259935649332366</v>
      </c>
      <c r="R2813">
        <f>IF(O2813&gt;0, 0, IF(Q2812&gt;-O2813, 0, -O2813 - Q2812*Variables!$B$5))</f>
        <v>0</v>
      </c>
      <c r="S2813">
        <f t="shared" si="262"/>
        <v>0</v>
      </c>
      <c r="T2813">
        <f t="shared" si="263"/>
        <v>0</v>
      </c>
    </row>
    <row r="2814" spans="1:20" x14ac:dyDescent="0.3">
      <c r="A2814" s="3">
        <f t="shared" si="258"/>
        <v>43218</v>
      </c>
      <c r="B2814">
        <v>4</v>
      </c>
      <c r="C2814">
        <v>28</v>
      </c>
      <c r="D2814">
        <v>5</v>
      </c>
      <c r="E2814">
        <v>0</v>
      </c>
      <c r="F2814" s="1">
        <f>VLOOKUP(A2814,Weather!$A$1:$E$366, 5)</f>
        <v>0.56410256410256499</v>
      </c>
      <c r="G2814" s="1">
        <f>VLOOKUP(D2814, Spring!$A$1:$E$25, 2)</f>
        <v>318.58407079646003</v>
      </c>
      <c r="H2814" s="1">
        <f>VLOOKUP(D2814, Spring!$A$1:$E$25, 3)</f>
        <v>296.96508648302301</v>
      </c>
      <c r="I2814" s="1">
        <f>VLOOKUP(D2814, Spring!$A$1:$E$25, 5)</f>
        <v>263.982102908277</v>
      </c>
      <c r="J2814" s="1">
        <f t="shared" si="259"/>
        <v>263.982102908277</v>
      </c>
      <c r="K2814" s="47">
        <f t="shared" si="260"/>
        <v>4.9385834828405706</v>
      </c>
      <c r="L2814" s="48">
        <f>Solar!K2831/1000*Variables!$B$3</f>
        <v>0</v>
      </c>
      <c r="M2814" s="1">
        <f>IF(E2814=1, VLOOKUP(D2814, Sheet1!$E$2:$G$26, 2), Sheet1!$G$3)</f>
        <v>0.18618000000000001</v>
      </c>
      <c r="N2814" s="1">
        <f>'Electricity Rates'!$J$3</f>
        <v>0.19270000000000001</v>
      </c>
      <c r="O2814" s="145">
        <f>L2814-K2814</f>
        <v>-4.9385834828405706</v>
      </c>
      <c r="P2814">
        <f t="shared" si="261"/>
        <v>0.95166503714337802</v>
      </c>
      <c r="Q2814">
        <f>IF(O2814&gt;0, IF(Q2813+O2814*Variables!$B$5&lt;Variables!$B$4, Q2813+O2814*Variables!$B$5, Variables!$B$4), IF(Q2813&gt;-O2814, Q2813+O2814/Variables!$B$5, 0))</f>
        <v>26.006123433544523</v>
      </c>
      <c r="R2814">
        <f>IF(O2814&gt;0, 0, IF(Q2813&gt;-O2814, 0, -O2814 - Q2813*Variables!$B$5))</f>
        <v>0</v>
      </c>
      <c r="S2814">
        <f t="shared" si="262"/>
        <v>0</v>
      </c>
      <c r="T2814">
        <f t="shared" si="263"/>
        <v>0</v>
      </c>
    </row>
    <row r="2815" spans="1:20" x14ac:dyDescent="0.3">
      <c r="A2815" s="3">
        <f t="shared" si="258"/>
        <v>43218</v>
      </c>
      <c r="B2815">
        <v>4</v>
      </c>
      <c r="C2815">
        <v>28</v>
      </c>
      <c r="D2815">
        <v>6</v>
      </c>
      <c r="E2815">
        <v>0</v>
      </c>
      <c r="F2815" s="1">
        <f>VLOOKUP(A2815,Weather!$A$1:$E$366, 5)</f>
        <v>0.56410256410256499</v>
      </c>
      <c r="G2815" s="1">
        <f>VLOOKUP(D2815, Spring!$A$1:$E$25, 2)</f>
        <v>389.38053097345102</v>
      </c>
      <c r="H2815" s="1">
        <f>VLOOKUP(D2815, Spring!$A$1:$E$25, 3)</f>
        <v>340.20659833439998</v>
      </c>
      <c r="I2815" s="1">
        <f>VLOOKUP(D2815, Spring!$A$1:$E$25, 5)</f>
        <v>264.16853094705402</v>
      </c>
      <c r="J2815" s="1">
        <f t="shared" si="259"/>
        <v>264.16853094705402</v>
      </c>
      <c r="K2815" s="47">
        <f t="shared" si="260"/>
        <v>4.9420711830403166</v>
      </c>
      <c r="L2815" s="48">
        <f>Solar!K2832/1000*Variables!$B$3</f>
        <v>0.56405000000000005</v>
      </c>
      <c r="M2815" s="1">
        <f>IF(E2815=1, VLOOKUP(D2815, Sheet1!$E$2:$G$26, 2), Sheet1!$G$3)</f>
        <v>0.18618000000000001</v>
      </c>
      <c r="N2815" s="1">
        <f>'Electricity Rates'!$J$3</f>
        <v>0.19270000000000001</v>
      </c>
      <c r="O2815" s="145">
        <f>L2815-K2815</f>
        <v>-4.3780211830403166</v>
      </c>
      <c r="P2815">
        <f t="shared" si="261"/>
        <v>0.95233711697186907</v>
      </c>
      <c r="Q2815">
        <f>IF(O2815&gt;0, IF(Q2814+O2815*Variables!$B$5&lt;Variables!$B$4, Q2814+O2815*Variables!$B$5, Variables!$B$4), IF(Q2814&gt;-O2815, Q2814+O2815/Variables!$B$5, 0))</f>
        <v>21.348654089884612</v>
      </c>
      <c r="R2815">
        <f>IF(O2815&gt;0, 0, IF(Q2814&gt;-O2815, 0, -O2815 - Q2814*Variables!$B$5))</f>
        <v>0</v>
      </c>
      <c r="S2815">
        <f t="shared" si="262"/>
        <v>0</v>
      </c>
      <c r="T2815">
        <f t="shared" si="263"/>
        <v>0</v>
      </c>
    </row>
    <row r="2816" spans="1:20" x14ac:dyDescent="0.3">
      <c r="A2816" s="3">
        <f t="shared" si="258"/>
        <v>43218</v>
      </c>
      <c r="B2816">
        <v>4</v>
      </c>
      <c r="C2816">
        <v>28</v>
      </c>
      <c r="D2816">
        <v>7</v>
      </c>
      <c r="E2816">
        <v>0</v>
      </c>
      <c r="F2816" s="1">
        <f>VLOOKUP(A2816,Weather!$A$1:$E$366, 5)</f>
        <v>0.56410256410256499</v>
      </c>
      <c r="G2816" s="1">
        <f>VLOOKUP(D2816, Spring!$A$1:$E$25, 2)</f>
        <v>623.89380530973403</v>
      </c>
      <c r="H2816" s="1">
        <f>VLOOKUP(D2816, Spring!$A$1:$E$25, 3)</f>
        <v>374.47950032030701</v>
      </c>
      <c r="I2816" s="1">
        <f>VLOOKUP(D2816, Spring!$A$1:$E$25, 5)</f>
        <v>251.18725224694799</v>
      </c>
      <c r="J2816" s="1">
        <f t="shared" si="259"/>
        <v>251.18725224694799</v>
      </c>
      <c r="K2816" s="47">
        <f t="shared" si="260"/>
        <v>4.699217111236937</v>
      </c>
      <c r="L2816" s="48">
        <f>Solar!K2833/1000*Variables!$B$3</f>
        <v>3.9124499999999998</v>
      </c>
      <c r="M2816" s="1">
        <f>IF(E2816=1, VLOOKUP(D2816, Sheet1!$E$2:$G$26, 2), Sheet1!$G$3)</f>
        <v>0.18618000000000001</v>
      </c>
      <c r="N2816" s="1">
        <f>'Electricity Rates'!$J$3</f>
        <v>0.19270000000000001</v>
      </c>
      <c r="O2816" s="145">
        <f>L2816-K2816</f>
        <v>-0.78676711123693721</v>
      </c>
      <c r="P2816">
        <f t="shared" si="261"/>
        <v>0.90553913733535785</v>
      </c>
      <c r="Q2816">
        <f>IF(O2816&gt;0, IF(Q2815+O2816*Variables!$B$5&lt;Variables!$B$4, Q2815+O2816*Variables!$B$5, Variables!$B$4), IF(Q2815&gt;-O2816, Q2815+O2816/Variables!$B$5, 0))</f>
        <v>20.511667801334678</v>
      </c>
      <c r="R2816">
        <f>IF(O2816&gt;0, 0, IF(Q2815&gt;-O2816, 0, -O2816 - Q2815*Variables!$B$5))</f>
        <v>0</v>
      </c>
      <c r="S2816">
        <f t="shared" si="262"/>
        <v>0</v>
      </c>
      <c r="T2816">
        <f t="shared" si="263"/>
        <v>0</v>
      </c>
    </row>
    <row r="2817" spans="1:20" x14ac:dyDescent="0.3">
      <c r="A2817" s="3">
        <f t="shared" si="258"/>
        <v>43218</v>
      </c>
      <c r="B2817">
        <v>4</v>
      </c>
      <c r="C2817">
        <v>28</v>
      </c>
      <c r="D2817">
        <v>8</v>
      </c>
      <c r="E2817">
        <v>0</v>
      </c>
      <c r="F2817" s="1">
        <f>VLOOKUP(A2817,Weather!$A$1:$E$366, 5)</f>
        <v>0.56410256410256499</v>
      </c>
      <c r="G2817" s="1">
        <f>VLOOKUP(D2817, Spring!$A$1:$E$25, 2)</f>
        <v>871.68141592920301</v>
      </c>
      <c r="H2817" s="1">
        <f>VLOOKUP(D2817, Spring!$A$1:$E$25, 3)</f>
        <v>578.35522101217202</v>
      </c>
      <c r="I2817" s="1">
        <f>VLOOKUP(D2817, Spring!$A$1:$E$25, 5)</f>
        <v>268.91753993484798</v>
      </c>
      <c r="J2817" s="1">
        <f t="shared" si="259"/>
        <v>268.91753993484798</v>
      </c>
      <c r="K2817" s="47">
        <f t="shared" si="260"/>
        <v>5.030915756549641</v>
      </c>
      <c r="L2817" s="48">
        <f>Solar!K2834/1000*Variables!$B$3</f>
        <v>12.124299999999998</v>
      </c>
      <c r="M2817" s="1">
        <f>IF(E2817=1, VLOOKUP(D2817, Sheet1!$E$2:$G$26, 2), Sheet1!$G$3)</f>
        <v>0.18618000000000001</v>
      </c>
      <c r="N2817" s="1">
        <f>'Electricity Rates'!$J$3</f>
        <v>0.19270000000000001</v>
      </c>
      <c r="O2817" s="145">
        <f>L2817-K2817</f>
        <v>7.0933842434503571</v>
      </c>
      <c r="P2817">
        <f t="shared" si="261"/>
        <v>0.96945746628711582</v>
      </c>
      <c r="Q2817">
        <f>IF(O2817&gt;0, IF(Q2816+O2817*Variables!$B$5&lt;Variables!$B$4, Q2816+O2817*Variables!$B$5, Variables!$B$4), IF(Q2816&gt;-O2817, Q2816+O2817/Variables!$B$5, 0))</f>
        <v>27.179448990178013</v>
      </c>
      <c r="R2817">
        <f>IF(O2817&gt;0, 0, IF(Q2816&gt;-O2817, 0, -O2817 - Q2816*Variables!$B$5))</f>
        <v>0</v>
      </c>
      <c r="S2817">
        <f t="shared" si="262"/>
        <v>0</v>
      </c>
      <c r="T2817">
        <f t="shared" si="263"/>
        <v>0</v>
      </c>
    </row>
    <row r="2818" spans="1:20" x14ac:dyDescent="0.3">
      <c r="A2818" s="3">
        <f t="shared" si="258"/>
        <v>43218</v>
      </c>
      <c r="B2818">
        <v>4</v>
      </c>
      <c r="C2818">
        <v>28</v>
      </c>
      <c r="D2818">
        <v>9</v>
      </c>
      <c r="E2818">
        <v>0</v>
      </c>
      <c r="F2818" s="1">
        <f>VLOOKUP(A2818,Weather!$A$1:$E$366, 5)</f>
        <v>0.56410256410256499</v>
      </c>
      <c r="G2818" s="1">
        <f>VLOOKUP(D2818, Spring!$A$1:$E$25, 2)</f>
        <v>1137.1681415929199</v>
      </c>
      <c r="H2818" s="1">
        <f>VLOOKUP(D2818, Spring!$A$1:$E$25, 3)</f>
        <v>786.77530429212004</v>
      </c>
      <c r="I2818" s="1">
        <f>VLOOKUP(D2818, Spring!$A$1:$E$25, 5)</f>
        <v>317.33977000667198</v>
      </c>
      <c r="J2818" s="1">
        <f t="shared" si="259"/>
        <v>317.33977000667198</v>
      </c>
      <c r="K2818" s="47">
        <f t="shared" si="260"/>
        <v>5.9367999926416095</v>
      </c>
      <c r="L2818" s="48">
        <f>Solar!K2835/1000*Variables!$B$3</f>
        <v>20.94445</v>
      </c>
      <c r="M2818" s="1">
        <f>IF(E2818=1, VLOOKUP(D2818, Sheet1!$E$2:$G$26, 2), Sheet1!$G$3)</f>
        <v>0.18618000000000001</v>
      </c>
      <c r="N2818" s="1">
        <f>'Electricity Rates'!$J$3</f>
        <v>0.19270000000000001</v>
      </c>
      <c r="O2818" s="145">
        <f>L2818-K2818</f>
        <v>15.007650007358389</v>
      </c>
      <c r="P2818">
        <f t="shared" si="261"/>
        <v>1.1440213585820382</v>
      </c>
      <c r="Q2818">
        <f>IF(O2818&gt;0, IF(Q2817+O2818*Variables!$B$5&lt;Variables!$B$4, Q2817+O2818*Variables!$B$5, Variables!$B$4), IF(Q2817&gt;-O2818, Q2817+O2818/Variables!$B$5, 0))</f>
        <v>41.286639997094895</v>
      </c>
      <c r="R2818">
        <f>IF(O2818&gt;0, 0, IF(Q2817&gt;-O2818, 0, -O2818 - Q2817*Variables!$B$5))</f>
        <v>0</v>
      </c>
      <c r="S2818">
        <f t="shared" si="262"/>
        <v>0</v>
      </c>
      <c r="T2818">
        <f t="shared" si="263"/>
        <v>0</v>
      </c>
    </row>
    <row r="2819" spans="1:20" x14ac:dyDescent="0.3">
      <c r="A2819" s="3">
        <f t="shared" ref="A2819:A2882" si="264">DATE(2018, B2819, C2819)</f>
        <v>43218</v>
      </c>
      <c r="B2819">
        <v>4</v>
      </c>
      <c r="C2819">
        <v>28</v>
      </c>
      <c r="D2819">
        <v>10</v>
      </c>
      <c r="E2819">
        <v>0</v>
      </c>
      <c r="F2819" s="1">
        <f>VLOOKUP(A2819,Weather!$A$1:$E$366, 5)</f>
        <v>0.56410256410256499</v>
      </c>
      <c r="G2819" s="1">
        <f>VLOOKUP(D2819, Spring!$A$1:$E$25, 2)</f>
        <v>1207.9646017699099</v>
      </c>
      <c r="H2819" s="1">
        <f>VLOOKUP(D2819, Spring!$A$1:$E$25, 3)</f>
        <v>923.64670083279998</v>
      </c>
      <c r="I2819" s="1">
        <f>VLOOKUP(D2819, Spring!$A$1:$E$25, 5)</f>
        <v>339.44621060481097</v>
      </c>
      <c r="J2819" s="1">
        <f t="shared" ref="J2819:J2882" si="265">IF(E2819=0, I2819, H2819 + (G2819-H2819)*F2819)</f>
        <v>339.44621060481097</v>
      </c>
      <c r="K2819" s="47">
        <f t="shared" ref="K2819:K2882" si="266">J2819*1000/53453</f>
        <v>6.3503678110641308</v>
      </c>
      <c r="L2819" s="48">
        <f>Solar!K2836/1000*Variables!$B$3</f>
        <v>29.09065</v>
      </c>
      <c r="M2819" s="1">
        <f>IF(E2819=1, VLOOKUP(D2819, Sheet1!$E$2:$G$26, 2), Sheet1!$G$3)</f>
        <v>0.18618000000000001</v>
      </c>
      <c r="N2819" s="1">
        <f>'Electricity Rates'!$J$3</f>
        <v>0.19270000000000001</v>
      </c>
      <c r="O2819" s="145">
        <f>L2819-K2819</f>
        <v>22.740282188935868</v>
      </c>
      <c r="P2819">
        <f t="shared" ref="P2819:P2882" si="267">N2819*K2819</f>
        <v>1.223715877192058</v>
      </c>
      <c r="Q2819">
        <f>IF(O2819&gt;0, IF(Q2818+O2819*Variables!$B$5&lt;Variables!$B$4, Q2818+O2819*Variables!$B$5, Variables!$B$4), IF(Q2818&gt;-O2819, Q2818+O2819/Variables!$B$5, 0))</f>
        <v>62.662505254694608</v>
      </c>
      <c r="R2819">
        <f>IF(O2819&gt;0, 0, IF(Q2818&gt;-O2819, 0, -O2819 - Q2818*Variables!$B$5))</f>
        <v>0</v>
      </c>
      <c r="S2819">
        <f t="shared" ref="S2819:S2882" si="268">R2819*M2819</f>
        <v>0</v>
      </c>
      <c r="T2819">
        <f t="shared" ref="T2819:T2882" si="269">IF(AND(R2819&gt;0, M2819&gt;0.3), 1, 0)</f>
        <v>0</v>
      </c>
    </row>
    <row r="2820" spans="1:20" x14ac:dyDescent="0.3">
      <c r="A2820" s="3">
        <f t="shared" si="264"/>
        <v>43218</v>
      </c>
      <c r="B2820">
        <v>4</v>
      </c>
      <c r="C2820">
        <v>28</v>
      </c>
      <c r="D2820">
        <v>11</v>
      </c>
      <c r="E2820">
        <v>0</v>
      </c>
      <c r="F2820" s="1">
        <f>VLOOKUP(A2820,Weather!$A$1:$E$366, 5)</f>
        <v>0.56410256410256499</v>
      </c>
      <c r="G2820" s="1">
        <f>VLOOKUP(D2820, Spring!$A$1:$E$25, 2)</f>
        <v>1274.3362831858401</v>
      </c>
      <c r="H2820" s="1">
        <f>VLOOKUP(D2820, Spring!$A$1:$E$25, 3)</f>
        <v>962.46396540679098</v>
      </c>
      <c r="I2820" s="1">
        <f>VLOOKUP(D2820, Spring!$A$1:$E$25, 5)</f>
        <v>352.80034538247099</v>
      </c>
      <c r="J2820" s="1">
        <f t="shared" si="265"/>
        <v>352.80034538247099</v>
      </c>
      <c r="K2820" s="47">
        <f t="shared" si="266"/>
        <v>6.6001972832670006</v>
      </c>
      <c r="L2820" s="48">
        <f>Solar!K2837/1000*Variables!$B$3</f>
        <v>34.279600000000002</v>
      </c>
      <c r="M2820" s="1">
        <f>IF(E2820=1, VLOOKUP(D2820, Sheet1!$E$2:$G$26, 2), Sheet1!$G$3)</f>
        <v>0.18618000000000001</v>
      </c>
      <c r="N2820" s="1">
        <f>'Electricity Rates'!$J$3</f>
        <v>0.19270000000000001</v>
      </c>
      <c r="O2820" s="145">
        <f>L2820-K2820</f>
        <v>27.679402716733001</v>
      </c>
      <c r="P2820">
        <f t="shared" si="267"/>
        <v>1.2718580164855511</v>
      </c>
      <c r="Q2820">
        <f>IF(O2820&gt;0, IF(Q2819+O2820*Variables!$B$5&lt;Variables!$B$4, Q2819+O2820*Variables!$B$5, Variables!$B$4), IF(Q2819&gt;-O2820, Q2819+O2820/Variables!$B$5, 0))</f>
        <v>88.681143808423627</v>
      </c>
      <c r="R2820">
        <f>IF(O2820&gt;0, 0, IF(Q2819&gt;-O2820, 0, -O2820 - Q2819*Variables!$B$5))</f>
        <v>0</v>
      </c>
      <c r="S2820">
        <f t="shared" si="268"/>
        <v>0</v>
      </c>
      <c r="T2820">
        <f t="shared" si="269"/>
        <v>0</v>
      </c>
    </row>
    <row r="2821" spans="1:20" x14ac:dyDescent="0.3">
      <c r="A2821" s="3">
        <f t="shared" si="264"/>
        <v>43218</v>
      </c>
      <c r="B2821">
        <v>4</v>
      </c>
      <c r="C2821">
        <v>28</v>
      </c>
      <c r="D2821">
        <v>12</v>
      </c>
      <c r="E2821">
        <v>0</v>
      </c>
      <c r="F2821" s="1">
        <f>VLOOKUP(A2821,Weather!$A$1:$E$366, 5)</f>
        <v>0.56410256410256499</v>
      </c>
      <c r="G2821" s="1">
        <f>VLOOKUP(D2821, Spring!$A$1:$E$25, 2)</f>
        <v>1314.1592920353901</v>
      </c>
      <c r="H2821" s="1">
        <f>VLOOKUP(D2821, Spring!$A$1:$E$25, 3)</f>
        <v>983.10377962844302</v>
      </c>
      <c r="I2821" s="1">
        <f>VLOOKUP(D2821, Spring!$A$1:$E$25, 5)</f>
        <v>344.20503159464602</v>
      </c>
      <c r="J2821" s="1">
        <f t="shared" si="265"/>
        <v>344.20503159464602</v>
      </c>
      <c r="K2821" s="47">
        <f t="shared" si="266"/>
        <v>6.4393959477418665</v>
      </c>
      <c r="L2821" s="48">
        <f>Solar!K2838/1000*Variables!$B$3</f>
        <v>38.152850000000001</v>
      </c>
      <c r="M2821" s="1">
        <f>IF(E2821=1, VLOOKUP(D2821, Sheet1!$E$2:$G$26, 2), Sheet1!$G$3)</f>
        <v>0.18618000000000001</v>
      </c>
      <c r="N2821" s="1">
        <f>'Electricity Rates'!$J$3</f>
        <v>0.19270000000000001</v>
      </c>
      <c r="O2821" s="145">
        <f>L2821-K2821</f>
        <v>31.713454052258136</v>
      </c>
      <c r="P2821">
        <f t="shared" si="267"/>
        <v>1.2408715991298578</v>
      </c>
      <c r="Q2821">
        <f>IF(O2821&gt;0, IF(Q2820+O2821*Variables!$B$5&lt;Variables!$B$4, Q2820+O2821*Variables!$B$5, Variables!$B$4), IF(Q2820&gt;-O2821, Q2820+O2821/Variables!$B$5, 0))</f>
        <v>100</v>
      </c>
      <c r="R2821">
        <f>IF(O2821&gt;0, 0, IF(Q2820&gt;-O2821, 0, -O2821 - Q2820*Variables!$B$5))</f>
        <v>0</v>
      </c>
      <c r="S2821">
        <f t="shared" si="268"/>
        <v>0</v>
      </c>
      <c r="T2821">
        <f t="shared" si="269"/>
        <v>0</v>
      </c>
    </row>
    <row r="2822" spans="1:20" x14ac:dyDescent="0.3">
      <c r="A2822" s="3">
        <f t="shared" si="264"/>
        <v>43218</v>
      </c>
      <c r="B2822">
        <v>4</v>
      </c>
      <c r="C2822">
        <v>28</v>
      </c>
      <c r="D2822">
        <v>13</v>
      </c>
      <c r="E2822">
        <v>0</v>
      </c>
      <c r="F2822" s="1">
        <f>VLOOKUP(A2822,Weather!$A$1:$E$366, 5)</f>
        <v>0.56410256410256499</v>
      </c>
      <c r="G2822" s="1">
        <f>VLOOKUP(D2822, Spring!$A$1:$E$25, 2)</f>
        <v>1362.8318584070701</v>
      </c>
      <c r="H2822" s="1">
        <f>VLOOKUP(D2822, Spring!$A$1:$E$25, 3)</f>
        <v>999.59961563100603</v>
      </c>
      <c r="I2822" s="1">
        <f>VLOOKUP(D2822, Spring!$A$1:$E$25, 5)</f>
        <v>326.84269398328001</v>
      </c>
      <c r="J2822" s="1">
        <f t="shared" si="265"/>
        <v>326.84269398328001</v>
      </c>
      <c r="K2822" s="47">
        <f t="shared" si="266"/>
        <v>6.1145809212444586</v>
      </c>
      <c r="L2822" s="48">
        <f>Solar!K2839/1000*Variables!$B$3</f>
        <v>38.705500000000001</v>
      </c>
      <c r="M2822" s="1">
        <f>IF(E2822=1, VLOOKUP(D2822, Sheet1!$E$2:$G$26, 2), Sheet1!$G$3)</f>
        <v>0.18618000000000001</v>
      </c>
      <c r="N2822" s="1">
        <f>'Electricity Rates'!$J$3</f>
        <v>0.19270000000000001</v>
      </c>
      <c r="O2822" s="145">
        <f>L2822-K2822</f>
        <v>32.59091907875554</v>
      </c>
      <c r="P2822">
        <f t="shared" si="267"/>
        <v>1.1782797435238073</v>
      </c>
      <c r="Q2822">
        <f>IF(O2822&gt;0, IF(Q2821+O2822*Variables!$B$5&lt;Variables!$B$4, Q2821+O2822*Variables!$B$5, Variables!$B$4), IF(Q2821&gt;-O2822, Q2821+O2822/Variables!$B$5, 0))</f>
        <v>100</v>
      </c>
      <c r="R2822">
        <f>IF(O2822&gt;0, 0, IF(Q2821&gt;-O2822, 0, -O2822 - Q2821*Variables!$B$5))</f>
        <v>0</v>
      </c>
      <c r="S2822">
        <f t="shared" si="268"/>
        <v>0</v>
      </c>
      <c r="T2822">
        <f t="shared" si="269"/>
        <v>0</v>
      </c>
    </row>
    <row r="2823" spans="1:20" x14ac:dyDescent="0.3">
      <c r="A2823" s="3">
        <f t="shared" si="264"/>
        <v>43218</v>
      </c>
      <c r="B2823">
        <v>4</v>
      </c>
      <c r="C2823">
        <v>28</v>
      </c>
      <c r="D2823">
        <v>14</v>
      </c>
      <c r="E2823">
        <v>0</v>
      </c>
      <c r="F2823" s="1">
        <f>VLOOKUP(A2823,Weather!$A$1:$E$366, 5)</f>
        <v>0.56410256410256499</v>
      </c>
      <c r="G2823" s="1">
        <f>VLOOKUP(D2823, Spring!$A$1:$E$25, 2)</f>
        <v>1402.65486725663</v>
      </c>
      <c r="H2823" s="1">
        <f>VLOOKUP(D2823, Spring!$A$1:$E$25, 3)</f>
        <v>1011.55108904548</v>
      </c>
      <c r="I2823" s="1">
        <f>VLOOKUP(D2823, Spring!$A$1:$E$25, 5)</f>
        <v>309.49016837395499</v>
      </c>
      <c r="J2823" s="1">
        <f t="shared" si="265"/>
        <v>309.49016837395499</v>
      </c>
      <c r="K2823" s="47">
        <f t="shared" si="266"/>
        <v>5.7899494579154585</v>
      </c>
      <c r="L2823" s="48">
        <f>Solar!K2840/1000*Variables!$B$3</f>
        <v>37.147800000000004</v>
      </c>
      <c r="M2823" s="1">
        <f>IF(E2823=1, VLOOKUP(D2823, Sheet1!$E$2:$G$26, 2), Sheet1!$G$3)</f>
        <v>0.18618000000000001</v>
      </c>
      <c r="N2823" s="1">
        <f>'Electricity Rates'!$J$3</f>
        <v>0.19270000000000001</v>
      </c>
      <c r="O2823" s="145">
        <f>L2823-K2823</f>
        <v>31.357850542084545</v>
      </c>
      <c r="P2823">
        <f t="shared" si="267"/>
        <v>1.1157232605403089</v>
      </c>
      <c r="Q2823">
        <f>IF(O2823&gt;0, IF(Q2822+O2823*Variables!$B$5&lt;Variables!$B$4, Q2822+O2823*Variables!$B$5, Variables!$B$4), IF(Q2822&gt;-O2823, Q2822+O2823/Variables!$B$5, 0))</f>
        <v>100</v>
      </c>
      <c r="R2823">
        <f>IF(O2823&gt;0, 0, IF(Q2822&gt;-O2823, 0, -O2823 - Q2822*Variables!$B$5))</f>
        <v>0</v>
      </c>
      <c r="S2823">
        <f t="shared" si="268"/>
        <v>0</v>
      </c>
      <c r="T2823">
        <f t="shared" si="269"/>
        <v>0</v>
      </c>
    </row>
    <row r="2824" spans="1:20" x14ac:dyDescent="0.3">
      <c r="A2824" s="3">
        <f t="shared" si="264"/>
        <v>43218</v>
      </c>
      <c r="B2824">
        <v>4</v>
      </c>
      <c r="C2824">
        <v>28</v>
      </c>
      <c r="D2824">
        <v>15</v>
      </c>
      <c r="E2824">
        <v>0</v>
      </c>
      <c r="F2824" s="1">
        <f>VLOOKUP(A2824,Weather!$A$1:$E$366, 5)</f>
        <v>0.56410256410256499</v>
      </c>
      <c r="G2824" s="1">
        <f>VLOOKUP(D2824, Spring!$A$1:$E$25, 2)</f>
        <v>1371.6814159292001</v>
      </c>
      <c r="H2824" s="1">
        <f>VLOOKUP(D2824, Spring!$A$1:$E$25, 3)</f>
        <v>1005.48526585522</v>
      </c>
      <c r="I2824" s="1">
        <f>VLOOKUP(D2824, Spring!$A$1:$E$25, 5)</f>
        <v>300.89485458612899</v>
      </c>
      <c r="J2824" s="1">
        <f t="shared" si="265"/>
        <v>300.89485458612899</v>
      </c>
      <c r="K2824" s="47">
        <f t="shared" si="266"/>
        <v>5.6291481223903048</v>
      </c>
      <c r="L2824" s="48">
        <f>Solar!K2841/1000*Variables!$B$3</f>
        <v>31.736200000000004</v>
      </c>
      <c r="M2824" s="1">
        <f>IF(E2824=1, VLOOKUP(D2824, Sheet1!$E$2:$G$26, 2), Sheet1!$G$3)</f>
        <v>0.18618000000000001</v>
      </c>
      <c r="N2824" s="1">
        <f>'Electricity Rates'!$J$3</f>
        <v>0.19270000000000001</v>
      </c>
      <c r="O2824" s="145">
        <f>L2824-K2824</f>
        <v>26.107051877609699</v>
      </c>
      <c r="P2824">
        <f t="shared" si="267"/>
        <v>1.0847368431846118</v>
      </c>
      <c r="Q2824">
        <f>IF(O2824&gt;0, IF(Q2823+O2824*Variables!$B$5&lt;Variables!$B$4, Q2823+O2824*Variables!$B$5, Variables!$B$4), IF(Q2823&gt;-O2824, Q2823+O2824/Variables!$B$5, 0))</f>
        <v>100</v>
      </c>
      <c r="R2824">
        <f>IF(O2824&gt;0, 0, IF(Q2823&gt;-O2824, 0, -O2824 - Q2823*Variables!$B$5))</f>
        <v>0</v>
      </c>
      <c r="S2824">
        <f t="shared" si="268"/>
        <v>0</v>
      </c>
      <c r="T2824">
        <f t="shared" si="269"/>
        <v>0</v>
      </c>
    </row>
    <row r="2825" spans="1:20" x14ac:dyDescent="0.3">
      <c r="A2825" s="3">
        <f t="shared" si="264"/>
        <v>43218</v>
      </c>
      <c r="B2825">
        <v>4</v>
      </c>
      <c r="C2825">
        <v>28</v>
      </c>
      <c r="D2825">
        <v>16</v>
      </c>
      <c r="E2825">
        <v>0</v>
      </c>
      <c r="F2825" s="1">
        <f>VLOOKUP(A2825,Weather!$A$1:$E$366, 5)</f>
        <v>0.56410256410256499</v>
      </c>
      <c r="G2825" s="1">
        <f>VLOOKUP(D2825, Spring!$A$1:$E$25, 2)</f>
        <v>1283.1858407079601</v>
      </c>
      <c r="H2825" s="1">
        <f>VLOOKUP(D2825, Spring!$A$1:$E$25, 3)</f>
        <v>954.93673926969905</v>
      </c>
      <c r="I2825" s="1">
        <f>VLOOKUP(D2825, Spring!$A$1:$E$25, 5)</f>
        <v>270.36971623690101</v>
      </c>
      <c r="J2825" s="1">
        <f t="shared" si="265"/>
        <v>270.36971623690101</v>
      </c>
      <c r="K2825" s="47">
        <f t="shared" si="266"/>
        <v>5.0580831054739868</v>
      </c>
      <c r="L2825" s="48">
        <f>Solar!K2842/1000*Variables!$B$3</f>
        <v>23.886000000000003</v>
      </c>
      <c r="M2825" s="1">
        <f>IF(E2825=1, VLOOKUP(D2825, Sheet1!$E$2:$G$26, 2), Sheet1!$G$3)</f>
        <v>0.18618000000000001</v>
      </c>
      <c r="N2825" s="1">
        <f>'Electricity Rates'!$J$3</f>
        <v>0.19270000000000001</v>
      </c>
      <c r="O2825" s="145">
        <f>L2825-K2825</f>
        <v>18.827916894526016</v>
      </c>
      <c r="P2825">
        <f t="shared" si="267"/>
        <v>0.97469261442483734</v>
      </c>
      <c r="Q2825">
        <f>IF(O2825&gt;0, IF(Q2824+O2825*Variables!$B$5&lt;Variables!$B$4, Q2824+O2825*Variables!$B$5, Variables!$B$4), IF(Q2824&gt;-O2825, Q2824+O2825/Variables!$B$5, 0))</f>
        <v>100</v>
      </c>
      <c r="R2825">
        <f>IF(O2825&gt;0, 0, IF(Q2824&gt;-O2825, 0, -O2825 - Q2824*Variables!$B$5))</f>
        <v>0</v>
      </c>
      <c r="S2825">
        <f t="shared" si="268"/>
        <v>0</v>
      </c>
      <c r="T2825">
        <f t="shared" si="269"/>
        <v>0</v>
      </c>
    </row>
    <row r="2826" spans="1:20" x14ac:dyDescent="0.3">
      <c r="A2826" s="3">
        <f t="shared" si="264"/>
        <v>43218</v>
      </c>
      <c r="B2826">
        <v>4</v>
      </c>
      <c r="C2826">
        <v>28</v>
      </c>
      <c r="D2826">
        <v>17</v>
      </c>
      <c r="E2826">
        <v>0</v>
      </c>
      <c r="F2826" s="1">
        <f>VLOOKUP(A2826,Weather!$A$1:$E$366, 5)</f>
        <v>0.56410256410256499</v>
      </c>
      <c r="G2826" s="1">
        <f>VLOOKUP(D2826, Spring!$A$1:$E$25, 2)</f>
        <v>973.45132743362797</v>
      </c>
      <c r="H2826" s="1">
        <f>VLOOKUP(D2826, Spring!$A$1:$E$25, 3)</f>
        <v>850.97693786034597</v>
      </c>
      <c r="I2826" s="1">
        <f>VLOOKUP(D2826, Spring!$A$1:$E$25, 5)</f>
        <v>257.39334353781499</v>
      </c>
      <c r="J2826" s="1">
        <f t="shared" si="265"/>
        <v>257.39334353781499</v>
      </c>
      <c r="K2826" s="47">
        <f t="shared" si="266"/>
        <v>4.815320815254803</v>
      </c>
      <c r="L2826" s="48">
        <f>Solar!K2843/1000*Variables!$B$3</f>
        <v>14.255049999999999</v>
      </c>
      <c r="M2826" s="1">
        <f>IF(E2826=1, VLOOKUP(D2826, Sheet1!$E$2:$G$26, 2), Sheet1!$G$3)</f>
        <v>0.18618000000000001</v>
      </c>
      <c r="N2826" s="1">
        <f>'Electricity Rates'!$J$3</f>
        <v>0.19270000000000001</v>
      </c>
      <c r="O2826" s="145">
        <f>L2826-K2826</f>
        <v>9.4397291847451967</v>
      </c>
      <c r="P2826">
        <f t="shared" si="267"/>
        <v>0.92791232109960065</v>
      </c>
      <c r="Q2826">
        <f>IF(O2826&gt;0, IF(Q2825+O2826*Variables!$B$5&lt;Variables!$B$4, Q2825+O2826*Variables!$B$5, Variables!$B$4), IF(Q2825&gt;-O2826, Q2825+O2826/Variables!$B$5, 0))</f>
        <v>100</v>
      </c>
      <c r="R2826">
        <f>IF(O2826&gt;0, 0, IF(Q2825&gt;-O2826, 0, -O2826 - Q2825*Variables!$B$5))</f>
        <v>0</v>
      </c>
      <c r="S2826">
        <f t="shared" si="268"/>
        <v>0</v>
      </c>
      <c r="T2826">
        <f t="shared" si="269"/>
        <v>0</v>
      </c>
    </row>
    <row r="2827" spans="1:20" x14ac:dyDescent="0.3">
      <c r="A2827" s="3">
        <f t="shared" si="264"/>
        <v>43218</v>
      </c>
      <c r="B2827">
        <v>4</v>
      </c>
      <c r="C2827">
        <v>28</v>
      </c>
      <c r="D2827">
        <v>18</v>
      </c>
      <c r="E2827">
        <v>0</v>
      </c>
      <c r="F2827" s="1">
        <f>VLOOKUP(A2827,Weather!$A$1:$E$366, 5)</f>
        <v>0.56410256410256499</v>
      </c>
      <c r="G2827" s="1">
        <f>VLOOKUP(D2827, Spring!$A$1:$E$25, 2)</f>
        <v>690.26548672566298</v>
      </c>
      <c r="H2827" s="1">
        <f>VLOOKUP(D2827, Spring!$A$1:$E$25, 3)</f>
        <v>590.923299339663</v>
      </c>
      <c r="I2827" s="1">
        <f>VLOOKUP(D2827, Spring!$A$1:$E$25, 5)</f>
        <v>248.81274775305101</v>
      </c>
      <c r="J2827" s="1">
        <f t="shared" si="265"/>
        <v>248.81274775305101</v>
      </c>
      <c r="K2827" s="47">
        <f t="shared" si="266"/>
        <v>4.6547948244822743</v>
      </c>
      <c r="L2827" s="48">
        <f>Solar!K2844/1000*Variables!$B$3</f>
        <v>4.7037000000000004</v>
      </c>
      <c r="M2827" s="1">
        <f>IF(E2827=1, VLOOKUP(D2827, Sheet1!$E$2:$G$26, 2), Sheet1!$G$3)</f>
        <v>0.18618000000000001</v>
      </c>
      <c r="N2827" s="1">
        <f>'Electricity Rates'!$J$3</f>
        <v>0.19270000000000001</v>
      </c>
      <c r="O2827" s="145">
        <f>L2827-K2827</f>
        <v>4.8905175517726107E-2</v>
      </c>
      <c r="P2827">
        <f t="shared" si="267"/>
        <v>0.89697896267773436</v>
      </c>
      <c r="Q2827">
        <f>IF(O2827&gt;0, IF(Q2826+O2827*Variables!$B$5&lt;Variables!$B$4, Q2826+O2827*Variables!$B$5, Variables!$B$4), IF(Q2826&gt;-O2827, Q2826+O2827/Variables!$B$5, 0))</f>
        <v>100</v>
      </c>
      <c r="R2827">
        <f>IF(O2827&gt;0, 0, IF(Q2826&gt;-O2827, 0, -O2827 - Q2826*Variables!$B$5))</f>
        <v>0</v>
      </c>
      <c r="S2827">
        <f t="shared" si="268"/>
        <v>0</v>
      </c>
      <c r="T2827">
        <f t="shared" si="269"/>
        <v>0</v>
      </c>
    </row>
    <row r="2828" spans="1:20" x14ac:dyDescent="0.3">
      <c r="A2828" s="3">
        <f t="shared" si="264"/>
        <v>43218</v>
      </c>
      <c r="B2828">
        <v>4</v>
      </c>
      <c r="C2828">
        <v>28</v>
      </c>
      <c r="D2828">
        <v>19</v>
      </c>
      <c r="E2828">
        <v>0</v>
      </c>
      <c r="F2828" s="1">
        <f>VLOOKUP(A2828,Weather!$A$1:$E$366, 5)</f>
        <v>0.56410256410256499</v>
      </c>
      <c r="G2828" s="1">
        <f>VLOOKUP(D2828, Spring!$A$1:$E$25, 2)</f>
        <v>482.300884955752</v>
      </c>
      <c r="H2828" s="1">
        <f>VLOOKUP(D2828, Spring!$A$1:$E$25, 3)</f>
        <v>454.99679692504799</v>
      </c>
      <c r="I2828" s="1">
        <f>VLOOKUP(D2828, Spring!$A$1:$E$25, 5)</f>
        <v>266.52341143686903</v>
      </c>
      <c r="J2828" s="1">
        <f t="shared" si="265"/>
        <v>266.52341143686903</v>
      </c>
      <c r="K2828" s="47">
        <f t="shared" si="266"/>
        <v>4.9861263434581593</v>
      </c>
      <c r="L2828" s="48">
        <f>Solar!K2845/1000*Variables!$B$3</f>
        <v>0.74895</v>
      </c>
      <c r="M2828" s="1">
        <f>IF(E2828=1, VLOOKUP(D2828, Sheet1!$E$2:$G$26, 2), Sheet1!$G$3)</f>
        <v>0.18618000000000001</v>
      </c>
      <c r="N2828" s="1">
        <f>'Electricity Rates'!$J$3</f>
        <v>0.19270000000000001</v>
      </c>
      <c r="O2828" s="145">
        <f>L2828-K2828</f>
        <v>-4.2371763434581595</v>
      </c>
      <c r="P2828">
        <f t="shared" si="267"/>
        <v>0.96082654638438736</v>
      </c>
      <c r="Q2828">
        <f>IF(O2828&gt;0, IF(Q2827+O2828*Variables!$B$5&lt;Variables!$B$4, Q2827+O2828*Variables!$B$5, Variables!$B$4), IF(Q2827&gt;-O2828, Q2827+O2828/Variables!$B$5, 0))</f>
        <v>95.492365592065795</v>
      </c>
      <c r="R2828">
        <f>IF(O2828&gt;0, 0, IF(Q2827&gt;-O2828, 0, -O2828 - Q2827*Variables!$B$5))</f>
        <v>0</v>
      </c>
      <c r="S2828">
        <f t="shared" si="268"/>
        <v>0</v>
      </c>
      <c r="T2828">
        <f t="shared" si="269"/>
        <v>0</v>
      </c>
    </row>
    <row r="2829" spans="1:20" x14ac:dyDescent="0.3">
      <c r="A2829" s="3">
        <f t="shared" si="264"/>
        <v>43218</v>
      </c>
      <c r="B2829">
        <v>4</v>
      </c>
      <c r="C2829">
        <v>28</v>
      </c>
      <c r="D2829">
        <v>20</v>
      </c>
      <c r="E2829">
        <v>0</v>
      </c>
      <c r="F2829" s="1">
        <f>VLOOKUP(A2829,Weather!$A$1:$E$366, 5)</f>
        <v>0.56410256410256499</v>
      </c>
      <c r="G2829" s="1">
        <f>VLOOKUP(D2829, Spring!$A$1:$E$25, 2)</f>
        <v>415.92920353982299</v>
      </c>
      <c r="H2829" s="1">
        <f>VLOOKUP(D2829, Spring!$A$1:$E$25, 3)</f>
        <v>371.98648067830999</v>
      </c>
      <c r="I2829" s="1">
        <f>VLOOKUP(D2829, Spring!$A$1:$E$25, 5)</f>
        <v>284.25369912476901</v>
      </c>
      <c r="J2829" s="1">
        <f t="shared" si="265"/>
        <v>284.25369912476901</v>
      </c>
      <c r="K2829" s="47">
        <f t="shared" si="266"/>
        <v>5.3178249887708642</v>
      </c>
      <c r="L2829" s="48">
        <f>Solar!K2846/1000*Variables!$B$3</f>
        <v>0</v>
      </c>
      <c r="M2829" s="1">
        <f>IF(E2829=1, VLOOKUP(D2829, Sheet1!$E$2:$G$26, 2), Sheet1!$G$3)</f>
        <v>0.18618000000000001</v>
      </c>
      <c r="N2829" s="1">
        <f>'Electricity Rates'!$J$3</f>
        <v>0.19270000000000001</v>
      </c>
      <c r="O2829" s="145">
        <f>L2829-K2829</f>
        <v>-5.3178249887708642</v>
      </c>
      <c r="P2829">
        <f t="shared" si="267"/>
        <v>1.0247448753361457</v>
      </c>
      <c r="Q2829">
        <f>IF(O2829&gt;0, IF(Q2828+O2829*Variables!$B$5&lt;Variables!$B$4, Q2828+O2829*Variables!$B$5, Variables!$B$4), IF(Q2828&gt;-O2829, Q2828+O2829/Variables!$B$5, 0))</f>
        <v>89.835104965713811</v>
      </c>
      <c r="R2829">
        <f>IF(O2829&gt;0, 0, IF(Q2828&gt;-O2829, 0, -O2829 - Q2828*Variables!$B$5))</f>
        <v>0</v>
      </c>
      <c r="S2829">
        <f t="shared" si="268"/>
        <v>0</v>
      </c>
      <c r="T2829">
        <f t="shared" si="269"/>
        <v>0</v>
      </c>
    </row>
    <row r="2830" spans="1:20" x14ac:dyDescent="0.3">
      <c r="A2830" s="3">
        <f t="shared" si="264"/>
        <v>43218</v>
      </c>
      <c r="B2830">
        <v>4</v>
      </c>
      <c r="C2830">
        <v>28</v>
      </c>
      <c r="D2830">
        <v>21</v>
      </c>
      <c r="E2830">
        <v>0</v>
      </c>
      <c r="F2830" s="1">
        <f>VLOOKUP(A2830,Weather!$A$1:$E$366, 5)</f>
        <v>0.56410256410256499</v>
      </c>
      <c r="G2830" s="1">
        <f>VLOOKUP(D2830, Spring!$A$1:$E$25, 2)</f>
        <v>371.68141592920301</v>
      </c>
      <c r="H2830" s="1">
        <f>VLOOKUP(D2830, Spring!$A$1:$E$25, 3)</f>
        <v>318.10538116591903</v>
      </c>
      <c r="I2830" s="1">
        <f>VLOOKUP(D2830, Spring!$A$1:$E$25, 5)</f>
        <v>271.28223242670401</v>
      </c>
      <c r="J2830" s="1">
        <f t="shared" si="265"/>
        <v>271.28223242670401</v>
      </c>
      <c r="K2830" s="47">
        <f t="shared" si="266"/>
        <v>5.0751544801358959</v>
      </c>
      <c r="L2830" s="48">
        <f>Solar!K2847/1000*Variables!$B$3</f>
        <v>0</v>
      </c>
      <c r="M2830" s="1">
        <f>IF(E2830=1, VLOOKUP(D2830, Sheet1!$E$2:$G$26, 2), Sheet1!$G$3)</f>
        <v>0.18618000000000001</v>
      </c>
      <c r="N2830" s="1">
        <f>'Electricity Rates'!$J$3</f>
        <v>0.19270000000000001</v>
      </c>
      <c r="O2830" s="145">
        <f>L2830-K2830</f>
        <v>-5.0751544801358959</v>
      </c>
      <c r="P2830">
        <f t="shared" si="267"/>
        <v>0.97798226832218715</v>
      </c>
      <c r="Q2830">
        <f>IF(O2830&gt;0, IF(Q2829+O2830*Variables!$B$5&lt;Variables!$B$4, Q2829+O2830*Variables!$B$5, Variables!$B$4), IF(Q2829&gt;-O2830, Q2829+O2830/Variables!$B$5, 0))</f>
        <v>84.436004454930938</v>
      </c>
      <c r="R2830">
        <f>IF(O2830&gt;0, 0, IF(Q2829&gt;-O2830, 0, -O2830 - Q2829*Variables!$B$5))</f>
        <v>0</v>
      </c>
      <c r="S2830">
        <f t="shared" si="268"/>
        <v>0</v>
      </c>
      <c r="T2830">
        <f t="shared" si="269"/>
        <v>0</v>
      </c>
    </row>
    <row r="2831" spans="1:20" x14ac:dyDescent="0.3">
      <c r="A2831" s="3">
        <f t="shared" si="264"/>
        <v>43218</v>
      </c>
      <c r="B2831">
        <v>4</v>
      </c>
      <c r="C2831">
        <v>28</v>
      </c>
      <c r="D2831">
        <v>22</v>
      </c>
      <c r="E2831">
        <v>0</v>
      </c>
      <c r="F2831" s="1">
        <f>VLOOKUP(A2831,Weather!$A$1:$E$366, 5)</f>
        <v>0.56410256410256499</v>
      </c>
      <c r="G2831" s="1">
        <f>VLOOKUP(D2831, Spring!$A$1:$E$25, 2)</f>
        <v>345.13274336283098</v>
      </c>
      <c r="H2831" s="1">
        <f>VLOOKUP(D2831, Spring!$A$1:$E$25, 3)</f>
        <v>289.79820627802701</v>
      </c>
      <c r="I2831" s="1">
        <f>VLOOKUP(D2831, Spring!$A$1:$E$25, 5)</f>
        <v>275.85953137878198</v>
      </c>
      <c r="J2831" s="1">
        <f t="shared" si="265"/>
        <v>275.85953137878198</v>
      </c>
      <c r="K2831" s="47">
        <f t="shared" si="266"/>
        <v>5.1607866981980806</v>
      </c>
      <c r="L2831" s="48">
        <f>Solar!K2848/1000*Variables!$B$3</f>
        <v>0</v>
      </c>
      <c r="M2831" s="1">
        <f>IF(E2831=1, VLOOKUP(D2831, Sheet1!$E$2:$G$26, 2), Sheet1!$G$3)</f>
        <v>0.18618000000000001</v>
      </c>
      <c r="N2831" s="1">
        <f>'Electricity Rates'!$J$3</f>
        <v>0.19270000000000001</v>
      </c>
      <c r="O2831" s="145">
        <f>L2831-K2831</f>
        <v>-5.1607866981980806</v>
      </c>
      <c r="P2831">
        <f t="shared" si="267"/>
        <v>0.9944835967427702</v>
      </c>
      <c r="Q2831">
        <f>IF(O2831&gt;0, IF(Q2830+O2831*Variables!$B$5&lt;Variables!$B$4, Q2830+O2831*Variables!$B$5, Variables!$B$4), IF(Q2830&gt;-O2831, Q2830+O2831/Variables!$B$5, 0))</f>
        <v>78.94580583982659</v>
      </c>
      <c r="R2831">
        <f>IF(O2831&gt;0, 0, IF(Q2830&gt;-O2831, 0, -O2831 - Q2830*Variables!$B$5))</f>
        <v>0</v>
      </c>
      <c r="S2831">
        <f t="shared" si="268"/>
        <v>0</v>
      </c>
      <c r="T2831">
        <f t="shared" si="269"/>
        <v>0</v>
      </c>
    </row>
    <row r="2832" spans="1:20" x14ac:dyDescent="0.3">
      <c r="A2832" s="3">
        <f t="shared" si="264"/>
        <v>43218</v>
      </c>
      <c r="B2832">
        <v>4</v>
      </c>
      <c r="C2832">
        <v>28</v>
      </c>
      <c r="D2832">
        <v>23</v>
      </c>
      <c r="E2832">
        <v>0</v>
      </c>
      <c r="F2832" s="1">
        <f>VLOOKUP(A2832,Weather!$A$1:$E$366, 5)</f>
        <v>0.56410256410256499</v>
      </c>
      <c r="G2832" s="1">
        <f>VLOOKUP(D2832, Spring!$A$1:$E$25, 2)</f>
        <v>318.58407079646003</v>
      </c>
      <c r="H2832" s="1">
        <f>VLOOKUP(D2832, Spring!$A$1:$E$25, 3)</f>
        <v>270.57975656630401</v>
      </c>
      <c r="I2832" s="1">
        <f>VLOOKUP(D2832, Spring!$A$1:$E$25, 5)</f>
        <v>271.64527650221697</v>
      </c>
      <c r="J2832" s="1">
        <f t="shared" si="265"/>
        <v>271.64527650221697</v>
      </c>
      <c r="K2832" s="47">
        <f t="shared" si="266"/>
        <v>5.0819463173669766</v>
      </c>
      <c r="L2832" s="48">
        <f>Solar!K2849/1000*Variables!$B$3</f>
        <v>0</v>
      </c>
      <c r="M2832" s="1">
        <f>IF(E2832=1, VLOOKUP(D2832, Sheet1!$E$2:$G$26, 2), Sheet1!$G$3)</f>
        <v>0.18618000000000001</v>
      </c>
      <c r="N2832" s="1">
        <f>'Electricity Rates'!$J$3</f>
        <v>0.19270000000000001</v>
      </c>
      <c r="O2832" s="145">
        <f>L2832-K2832</f>
        <v>-5.0819463173669766</v>
      </c>
      <c r="P2832">
        <f t="shared" si="267"/>
        <v>0.97929105535661642</v>
      </c>
      <c r="Q2832">
        <f>IF(O2832&gt;0, IF(Q2831+O2832*Variables!$B$5&lt;Variables!$B$4, Q2831+O2832*Variables!$B$5, Variables!$B$4), IF(Q2831&gt;-O2832, Q2831+O2832/Variables!$B$5, 0))</f>
        <v>73.53947997028726</v>
      </c>
      <c r="R2832">
        <f>IF(O2832&gt;0, 0, IF(Q2831&gt;-O2832, 0, -O2832 - Q2831*Variables!$B$5))</f>
        <v>0</v>
      </c>
      <c r="S2832">
        <f t="shared" si="268"/>
        <v>0</v>
      </c>
      <c r="T2832">
        <f t="shared" si="269"/>
        <v>0</v>
      </c>
    </row>
    <row r="2833" spans="1:20" x14ac:dyDescent="0.3">
      <c r="A2833" s="3">
        <f t="shared" si="264"/>
        <v>43218</v>
      </c>
      <c r="B2833">
        <v>4</v>
      </c>
      <c r="C2833">
        <v>28</v>
      </c>
      <c r="D2833">
        <v>24</v>
      </c>
      <c r="E2833">
        <v>0</v>
      </c>
      <c r="F2833" s="1">
        <f>VLOOKUP(A2833,Weather!$A$1:$E$366, 5)</f>
        <v>0.56410256410256499</v>
      </c>
      <c r="G2833" s="1">
        <f>VLOOKUP(D2833, Spring!$A$1:$E$25, 2)</f>
        <v>287.61061946902601</v>
      </c>
      <c r="H2833" s="1">
        <f>VLOOKUP(D2833, Spring!$A$1:$E$25, 3)</f>
        <v>251.20115310698301</v>
      </c>
      <c r="I2833" s="1">
        <f>VLOOKUP(D2833, Spring!$A$1:$E$25, 5)</f>
        <v>267.465363632795</v>
      </c>
      <c r="J2833" s="1">
        <f t="shared" si="265"/>
        <v>267.465363632795</v>
      </c>
      <c r="K2833" s="47">
        <f t="shared" si="266"/>
        <v>5.0037484076252969</v>
      </c>
      <c r="L2833" s="48">
        <f>Solar!K2850/1000*Variables!$B$3</f>
        <v>0</v>
      </c>
      <c r="M2833" s="1">
        <f>IF(E2833=1, VLOOKUP(D2833, Sheet1!$E$2:$G$26, 2), Sheet1!$G$3)</f>
        <v>0.18618000000000001</v>
      </c>
      <c r="N2833" s="1">
        <f>'Electricity Rates'!$J$3</f>
        <v>0.19270000000000001</v>
      </c>
      <c r="O2833" s="145">
        <f>L2833-K2833</f>
        <v>-5.0037484076252969</v>
      </c>
      <c r="P2833">
        <f t="shared" si="267"/>
        <v>0.96422231814939474</v>
      </c>
      <c r="Q2833">
        <f>IF(O2833&gt;0, IF(Q2832+O2833*Variables!$B$5&lt;Variables!$B$4, Q2832+O2833*Variables!$B$5, Variables!$B$4), IF(Q2832&gt;-O2833, Q2832+O2833/Variables!$B$5, 0))</f>
        <v>68.216343366430564</v>
      </c>
      <c r="R2833">
        <f>IF(O2833&gt;0, 0, IF(Q2832&gt;-O2833, 0, -O2833 - Q2832*Variables!$B$5))</f>
        <v>0</v>
      </c>
      <c r="S2833">
        <f t="shared" si="268"/>
        <v>0</v>
      </c>
      <c r="T2833">
        <f t="shared" si="269"/>
        <v>0</v>
      </c>
    </row>
    <row r="2834" spans="1:20" x14ac:dyDescent="0.3">
      <c r="A2834" s="3">
        <f t="shared" si="264"/>
        <v>43219</v>
      </c>
      <c r="B2834">
        <v>4</v>
      </c>
      <c r="C2834">
        <v>29</v>
      </c>
      <c r="D2834">
        <v>1</v>
      </c>
      <c r="E2834">
        <v>0</v>
      </c>
      <c r="F2834" s="1">
        <f>VLOOKUP(A2834,Weather!$A$1:$E$366, 5)</f>
        <v>0.58974358974359109</v>
      </c>
      <c r="G2834" s="1">
        <f>VLOOKUP(D2834, Spring!$A$1:$E$25, 2)</f>
        <v>284.91351697629602</v>
      </c>
      <c r="H2834" s="1">
        <f>VLOOKUP(D2834, Spring!$A$1:$E$25, 3)</f>
        <v>272.00797092955099</v>
      </c>
      <c r="I2834" s="1">
        <f>VLOOKUP(D2834, Spring!$A$1:$E$25, 5)</f>
        <v>272.01322657875102</v>
      </c>
      <c r="J2834" s="1">
        <f t="shared" si="265"/>
        <v>272.01322657875102</v>
      </c>
      <c r="K2834" s="47">
        <f t="shared" si="266"/>
        <v>5.0888299361822726</v>
      </c>
      <c r="L2834" s="48">
        <f>Solar!K2851/1000*Variables!$B$3</f>
        <v>0</v>
      </c>
      <c r="M2834" s="1">
        <f>IF(E2834=1, VLOOKUP(D2834, Sheet1!$E$2:$G$26, 2), Sheet1!$G$3)</f>
        <v>0.18618000000000001</v>
      </c>
      <c r="N2834" s="1">
        <f>'Electricity Rates'!$J$3</f>
        <v>0.19270000000000001</v>
      </c>
      <c r="O2834" s="145">
        <f>L2834-K2834</f>
        <v>-5.0888299361822726</v>
      </c>
      <c r="P2834">
        <f t="shared" si="267"/>
        <v>0.98061752870232399</v>
      </c>
      <c r="Q2834">
        <f>IF(O2834&gt;0, IF(Q2833+O2834*Variables!$B$5&lt;Variables!$B$4, Q2833+O2834*Variables!$B$5, Variables!$B$4), IF(Q2833&gt;-O2834, Q2833+O2834/Variables!$B$5, 0))</f>
        <v>62.802694498151553</v>
      </c>
      <c r="R2834">
        <f>IF(O2834&gt;0, 0, IF(Q2833&gt;-O2834, 0, -O2834 - Q2833*Variables!$B$5))</f>
        <v>0</v>
      </c>
      <c r="S2834">
        <f t="shared" si="268"/>
        <v>0</v>
      </c>
      <c r="T2834">
        <f t="shared" si="269"/>
        <v>0</v>
      </c>
    </row>
    <row r="2835" spans="1:20" x14ac:dyDescent="0.3">
      <c r="A2835" s="3">
        <f t="shared" si="264"/>
        <v>43219</v>
      </c>
      <c r="B2835">
        <v>4</v>
      </c>
      <c r="C2835">
        <v>29</v>
      </c>
      <c r="D2835">
        <v>2</v>
      </c>
      <c r="E2835">
        <v>0</v>
      </c>
      <c r="F2835" s="1">
        <f>VLOOKUP(A2835,Weather!$A$1:$E$366, 5)</f>
        <v>0.58974358974359109</v>
      </c>
      <c r="G2835" s="1">
        <f>VLOOKUP(D2835, Spring!$A$1:$E$25, 2)</f>
        <v>283.47213324791699</v>
      </c>
      <c r="H2835" s="1">
        <f>VLOOKUP(D2835, Spring!$A$1:$E$25, 3)</f>
        <v>272.193568553901</v>
      </c>
      <c r="I2835" s="1">
        <f>VLOOKUP(D2835, Spring!$A$1:$E$25, 5)</f>
        <v>263.43263079398702</v>
      </c>
      <c r="J2835" s="1">
        <f t="shared" si="265"/>
        <v>263.43263079398702</v>
      </c>
      <c r="K2835" s="47">
        <f t="shared" si="266"/>
        <v>4.928303945409743</v>
      </c>
      <c r="L2835" s="48">
        <f>Solar!K2852/1000*Variables!$B$3</f>
        <v>0</v>
      </c>
      <c r="M2835" s="1">
        <f>IF(E2835=1, VLOOKUP(D2835, Sheet1!$E$2:$G$26, 2), Sheet1!$G$3)</f>
        <v>0.18618000000000001</v>
      </c>
      <c r="N2835" s="1">
        <f>'Electricity Rates'!$J$3</f>
        <v>0.19270000000000001</v>
      </c>
      <c r="O2835" s="145">
        <f>L2835-K2835</f>
        <v>-4.928303945409743</v>
      </c>
      <c r="P2835">
        <f t="shared" si="267"/>
        <v>0.94968417028045748</v>
      </c>
      <c r="Q2835">
        <f>IF(O2835&gt;0, IF(Q2834+O2835*Variables!$B$5&lt;Variables!$B$4, Q2834+O2835*Variables!$B$5, Variables!$B$4), IF(Q2834&gt;-O2835, Q2834+O2835/Variables!$B$5, 0))</f>
        <v>57.55981796048161</v>
      </c>
      <c r="R2835">
        <f>IF(O2835&gt;0, 0, IF(Q2834&gt;-O2835, 0, -O2835 - Q2834*Variables!$B$5))</f>
        <v>0</v>
      </c>
      <c r="S2835">
        <f t="shared" si="268"/>
        <v>0</v>
      </c>
      <c r="T2835">
        <f t="shared" si="269"/>
        <v>0</v>
      </c>
    </row>
    <row r="2836" spans="1:20" x14ac:dyDescent="0.3">
      <c r="A2836" s="3">
        <f t="shared" si="264"/>
        <v>43219</v>
      </c>
      <c r="B2836">
        <v>4</v>
      </c>
      <c r="C2836">
        <v>29</v>
      </c>
      <c r="D2836">
        <v>3</v>
      </c>
      <c r="E2836">
        <v>0</v>
      </c>
      <c r="F2836" s="1">
        <f>VLOOKUP(A2836,Weather!$A$1:$E$366, 5)</f>
        <v>0.58974358974359109</v>
      </c>
      <c r="G2836" s="1">
        <f>VLOOKUP(D2836, Spring!$A$1:$E$25, 2)</f>
        <v>282.03074951953801</v>
      </c>
      <c r="H2836" s="1">
        <f>VLOOKUP(D2836, Spring!$A$1:$E$25, 3)</f>
        <v>263.612120501699</v>
      </c>
      <c r="I2836" s="1">
        <f>VLOOKUP(D2836, Spring!$A$1:$E$25, 5)</f>
        <v>268.00502374504498</v>
      </c>
      <c r="J2836" s="1">
        <f t="shared" si="265"/>
        <v>268.00502374504498</v>
      </c>
      <c r="K2836" s="47">
        <f t="shared" si="266"/>
        <v>5.0138443818877336</v>
      </c>
      <c r="L2836" s="48">
        <f>Solar!K2853/1000*Variables!$B$3</f>
        <v>0</v>
      </c>
      <c r="M2836" s="1">
        <f>IF(E2836=1, VLOOKUP(D2836, Sheet1!$E$2:$G$26, 2), Sheet1!$G$3)</f>
        <v>0.18618000000000001</v>
      </c>
      <c r="N2836" s="1">
        <f>'Electricity Rates'!$J$3</f>
        <v>0.19270000000000001</v>
      </c>
      <c r="O2836" s="145">
        <f>L2836-K2836</f>
        <v>-5.0138443818877336</v>
      </c>
      <c r="P2836">
        <f t="shared" si="267"/>
        <v>0.96616781238976635</v>
      </c>
      <c r="Q2836">
        <f>IF(O2836&gt;0, IF(Q2835+O2836*Variables!$B$5&lt;Variables!$B$4, Q2835+O2836*Variables!$B$5, Variables!$B$4), IF(Q2835&gt;-O2836, Q2835+O2836/Variables!$B$5, 0))</f>
        <v>52.22594095847338</v>
      </c>
      <c r="R2836">
        <f>IF(O2836&gt;0, 0, IF(Q2835&gt;-O2836, 0, -O2836 - Q2835*Variables!$B$5))</f>
        <v>0</v>
      </c>
      <c r="S2836">
        <f t="shared" si="268"/>
        <v>0</v>
      </c>
      <c r="T2836">
        <f t="shared" si="269"/>
        <v>0</v>
      </c>
    </row>
    <row r="2837" spans="1:20" x14ac:dyDescent="0.3">
      <c r="A2837" s="3">
        <f t="shared" si="264"/>
        <v>43219</v>
      </c>
      <c r="B2837">
        <v>4</v>
      </c>
      <c r="C2837">
        <v>29</v>
      </c>
      <c r="D2837">
        <v>4</v>
      </c>
      <c r="E2837">
        <v>0</v>
      </c>
      <c r="F2837" s="1">
        <f>VLOOKUP(A2837,Weather!$A$1:$E$366, 5)</f>
        <v>0.58974358974359109</v>
      </c>
      <c r="G2837" s="1">
        <f>VLOOKUP(D2837, Spring!$A$1:$E$25, 2)</f>
        <v>287.61061946902601</v>
      </c>
      <c r="H2837" s="1">
        <f>VLOOKUP(D2837, Spring!$A$1:$E$25, 3)</f>
        <v>280.54932735425899</v>
      </c>
      <c r="I2837" s="1">
        <f>VLOOKUP(D2837, Spring!$A$1:$E$25, 5)</f>
        <v>263.81039287256101</v>
      </c>
      <c r="J2837" s="1">
        <f t="shared" si="265"/>
        <v>263.81039287256101</v>
      </c>
      <c r="K2837" s="47">
        <f t="shared" si="266"/>
        <v>4.93537112739343</v>
      </c>
      <c r="L2837" s="48">
        <f>Solar!K2854/1000*Variables!$B$3</f>
        <v>0</v>
      </c>
      <c r="M2837" s="1">
        <f>IF(E2837=1, VLOOKUP(D2837, Sheet1!$E$2:$G$26, 2), Sheet1!$G$3)</f>
        <v>0.18618000000000001</v>
      </c>
      <c r="N2837" s="1">
        <f>'Electricity Rates'!$J$3</f>
        <v>0.19270000000000001</v>
      </c>
      <c r="O2837" s="145">
        <f>L2837-K2837</f>
        <v>-4.93537112739343</v>
      </c>
      <c r="P2837">
        <f t="shared" si="267"/>
        <v>0.95104601624871399</v>
      </c>
      <c r="Q2837">
        <f>IF(O2837&gt;0, IF(Q2836+O2837*Variables!$B$5&lt;Variables!$B$4, Q2836+O2837*Variables!$B$5, Variables!$B$4), IF(Q2836&gt;-O2837, Q2836+O2837/Variables!$B$5, 0))</f>
        <v>46.975546142097393</v>
      </c>
      <c r="R2837">
        <f>IF(O2837&gt;0, 0, IF(Q2836&gt;-O2837, 0, -O2837 - Q2836*Variables!$B$5))</f>
        <v>0</v>
      </c>
      <c r="S2837">
        <f t="shared" si="268"/>
        <v>0</v>
      </c>
      <c r="T2837">
        <f t="shared" si="269"/>
        <v>0</v>
      </c>
    </row>
    <row r="2838" spans="1:20" x14ac:dyDescent="0.3">
      <c r="A2838" s="3">
        <f t="shared" si="264"/>
        <v>43219</v>
      </c>
      <c r="B2838">
        <v>4</v>
      </c>
      <c r="C2838">
        <v>29</v>
      </c>
      <c r="D2838">
        <v>5</v>
      </c>
      <c r="E2838">
        <v>0</v>
      </c>
      <c r="F2838" s="1">
        <f>VLOOKUP(A2838,Weather!$A$1:$E$366, 5)</f>
        <v>0.58974358974359109</v>
      </c>
      <c r="G2838" s="1">
        <f>VLOOKUP(D2838, Spring!$A$1:$E$25, 2)</f>
        <v>318.58407079646003</v>
      </c>
      <c r="H2838" s="1">
        <f>VLOOKUP(D2838, Spring!$A$1:$E$25, 3)</f>
        <v>296.96508648302301</v>
      </c>
      <c r="I2838" s="1">
        <f>VLOOKUP(D2838, Spring!$A$1:$E$25, 5)</f>
        <v>263.982102908277</v>
      </c>
      <c r="J2838" s="1">
        <f t="shared" si="265"/>
        <v>263.982102908277</v>
      </c>
      <c r="K2838" s="47">
        <f t="shared" si="266"/>
        <v>4.9385834828405706</v>
      </c>
      <c r="L2838" s="48">
        <f>Solar!K2855/1000*Variables!$B$3</f>
        <v>0</v>
      </c>
      <c r="M2838" s="1">
        <f>IF(E2838=1, VLOOKUP(D2838, Sheet1!$E$2:$G$26, 2), Sheet1!$G$3)</f>
        <v>0.18618000000000001</v>
      </c>
      <c r="N2838" s="1">
        <f>'Electricity Rates'!$J$3</f>
        <v>0.19270000000000001</v>
      </c>
      <c r="O2838" s="145">
        <f>L2838-K2838</f>
        <v>-4.9385834828405706</v>
      </c>
      <c r="P2838">
        <f t="shared" si="267"/>
        <v>0.95166503714337802</v>
      </c>
      <c r="Q2838">
        <f>IF(O2838&gt;0, IF(Q2837+O2838*Variables!$B$5&lt;Variables!$B$4, Q2837+O2838*Variables!$B$5, Variables!$B$4), IF(Q2837&gt;-O2838, Q2837+O2838/Variables!$B$5, 0))</f>
        <v>41.721733926309554</v>
      </c>
      <c r="R2838">
        <f>IF(O2838&gt;0, 0, IF(Q2837&gt;-O2838, 0, -O2838 - Q2837*Variables!$B$5))</f>
        <v>0</v>
      </c>
      <c r="S2838">
        <f t="shared" si="268"/>
        <v>0</v>
      </c>
      <c r="T2838">
        <f t="shared" si="269"/>
        <v>0</v>
      </c>
    </row>
    <row r="2839" spans="1:20" x14ac:dyDescent="0.3">
      <c r="A2839" s="3">
        <f t="shared" si="264"/>
        <v>43219</v>
      </c>
      <c r="B2839">
        <v>4</v>
      </c>
      <c r="C2839">
        <v>29</v>
      </c>
      <c r="D2839">
        <v>6</v>
      </c>
      <c r="E2839">
        <v>0</v>
      </c>
      <c r="F2839" s="1">
        <f>VLOOKUP(A2839,Weather!$A$1:$E$366, 5)</f>
        <v>0.58974358974359109</v>
      </c>
      <c r="G2839" s="1">
        <f>VLOOKUP(D2839, Spring!$A$1:$E$25, 2)</f>
        <v>389.38053097345102</v>
      </c>
      <c r="H2839" s="1">
        <f>VLOOKUP(D2839, Spring!$A$1:$E$25, 3)</f>
        <v>340.20659833439998</v>
      </c>
      <c r="I2839" s="1">
        <f>VLOOKUP(D2839, Spring!$A$1:$E$25, 5)</f>
        <v>264.16853094705402</v>
      </c>
      <c r="J2839" s="1">
        <f t="shared" si="265"/>
        <v>264.16853094705402</v>
      </c>
      <c r="K2839" s="47">
        <f t="shared" si="266"/>
        <v>4.9420711830403166</v>
      </c>
      <c r="L2839" s="48">
        <f>Solar!K2856/1000*Variables!$B$3</f>
        <v>0.55690000000000006</v>
      </c>
      <c r="M2839" s="1">
        <f>IF(E2839=1, VLOOKUP(D2839, Sheet1!$E$2:$G$26, 2), Sheet1!$G$3)</f>
        <v>0.18618000000000001</v>
      </c>
      <c r="N2839" s="1">
        <f>'Electricity Rates'!$J$3</f>
        <v>0.19270000000000001</v>
      </c>
      <c r="O2839" s="145">
        <f>L2839-K2839</f>
        <v>-4.3851711830403168</v>
      </c>
      <c r="P2839">
        <f t="shared" si="267"/>
        <v>0.95233711697186907</v>
      </c>
      <c r="Q2839">
        <f>IF(O2839&gt;0, IF(Q2838+O2839*Variables!$B$5&lt;Variables!$B$4, Q2838+O2839*Variables!$B$5, Variables!$B$4), IF(Q2838&gt;-O2839, Q2838+O2839/Variables!$B$5, 0))</f>
        <v>37.05665819967092</v>
      </c>
      <c r="R2839">
        <f>IF(O2839&gt;0, 0, IF(Q2838&gt;-O2839, 0, -O2839 - Q2838*Variables!$B$5))</f>
        <v>0</v>
      </c>
      <c r="S2839">
        <f t="shared" si="268"/>
        <v>0</v>
      </c>
      <c r="T2839">
        <f t="shared" si="269"/>
        <v>0</v>
      </c>
    </row>
    <row r="2840" spans="1:20" x14ac:dyDescent="0.3">
      <c r="A2840" s="3">
        <f t="shared" si="264"/>
        <v>43219</v>
      </c>
      <c r="B2840">
        <v>4</v>
      </c>
      <c r="C2840">
        <v>29</v>
      </c>
      <c r="D2840">
        <v>7</v>
      </c>
      <c r="E2840">
        <v>0</v>
      </c>
      <c r="F2840" s="1">
        <f>VLOOKUP(A2840,Weather!$A$1:$E$366, 5)</f>
        <v>0.58974358974359109</v>
      </c>
      <c r="G2840" s="1">
        <f>VLOOKUP(D2840, Spring!$A$1:$E$25, 2)</f>
        <v>623.89380530973403</v>
      </c>
      <c r="H2840" s="1">
        <f>VLOOKUP(D2840, Spring!$A$1:$E$25, 3)</f>
        <v>374.47950032030701</v>
      </c>
      <c r="I2840" s="1">
        <f>VLOOKUP(D2840, Spring!$A$1:$E$25, 5)</f>
        <v>251.18725224694799</v>
      </c>
      <c r="J2840" s="1">
        <f t="shared" si="265"/>
        <v>251.18725224694799</v>
      </c>
      <c r="K2840" s="47">
        <f t="shared" si="266"/>
        <v>4.699217111236937</v>
      </c>
      <c r="L2840" s="48">
        <f>Solar!K2857/1000*Variables!$B$3</f>
        <v>4.0664499999999997</v>
      </c>
      <c r="M2840" s="1">
        <f>IF(E2840=1, VLOOKUP(D2840, Sheet1!$E$2:$G$26, 2), Sheet1!$G$3)</f>
        <v>0.18618000000000001</v>
      </c>
      <c r="N2840" s="1">
        <f>'Electricity Rates'!$J$3</f>
        <v>0.19270000000000001</v>
      </c>
      <c r="O2840" s="145">
        <f>L2840-K2840</f>
        <v>-0.6327671112369373</v>
      </c>
      <c r="P2840">
        <f t="shared" si="267"/>
        <v>0.90553913733535785</v>
      </c>
      <c r="Q2840">
        <f>IF(O2840&gt;0, IF(Q2839+O2840*Variables!$B$5&lt;Variables!$B$4, Q2839+O2840*Variables!$B$5, Variables!$B$4), IF(Q2839&gt;-O2840, Q2839+O2840/Variables!$B$5, 0))</f>
        <v>36.383501698355026</v>
      </c>
      <c r="R2840">
        <f>IF(O2840&gt;0, 0, IF(Q2839&gt;-O2840, 0, -O2840 - Q2839*Variables!$B$5))</f>
        <v>0</v>
      </c>
      <c r="S2840">
        <f t="shared" si="268"/>
        <v>0</v>
      </c>
      <c r="T2840">
        <f t="shared" si="269"/>
        <v>0</v>
      </c>
    </row>
    <row r="2841" spans="1:20" x14ac:dyDescent="0.3">
      <c r="A2841" s="3">
        <f t="shared" si="264"/>
        <v>43219</v>
      </c>
      <c r="B2841">
        <v>4</v>
      </c>
      <c r="C2841">
        <v>29</v>
      </c>
      <c r="D2841">
        <v>8</v>
      </c>
      <c r="E2841">
        <v>0</v>
      </c>
      <c r="F2841" s="1">
        <f>VLOOKUP(A2841,Weather!$A$1:$E$366, 5)</f>
        <v>0.58974358974359109</v>
      </c>
      <c r="G2841" s="1">
        <f>VLOOKUP(D2841, Spring!$A$1:$E$25, 2)</f>
        <v>871.68141592920301</v>
      </c>
      <c r="H2841" s="1">
        <f>VLOOKUP(D2841, Spring!$A$1:$E$25, 3)</f>
        <v>578.35522101217202</v>
      </c>
      <c r="I2841" s="1">
        <f>VLOOKUP(D2841, Spring!$A$1:$E$25, 5)</f>
        <v>268.91753993484798</v>
      </c>
      <c r="J2841" s="1">
        <f t="shared" si="265"/>
        <v>268.91753993484798</v>
      </c>
      <c r="K2841" s="47">
        <f t="shared" si="266"/>
        <v>5.030915756549641</v>
      </c>
      <c r="L2841" s="48">
        <f>Solar!K2858/1000*Variables!$B$3</f>
        <v>13.092650000000001</v>
      </c>
      <c r="M2841" s="1">
        <f>IF(E2841=1, VLOOKUP(D2841, Sheet1!$E$2:$G$26, 2), Sheet1!$G$3)</f>
        <v>0.18618000000000001</v>
      </c>
      <c r="N2841" s="1">
        <f>'Electricity Rates'!$J$3</f>
        <v>0.19270000000000001</v>
      </c>
      <c r="O2841" s="145">
        <f>L2841-K2841</f>
        <v>8.0617342434503598</v>
      </c>
      <c r="P2841">
        <f t="shared" si="267"/>
        <v>0.96945746628711582</v>
      </c>
      <c r="Q2841">
        <f>IF(O2841&gt;0, IF(Q2840+O2841*Variables!$B$5&lt;Variables!$B$4, Q2840+O2841*Variables!$B$5, Variables!$B$4), IF(Q2840&gt;-O2841, Q2840+O2841/Variables!$B$5, 0))</f>
        <v>43.961531887198362</v>
      </c>
      <c r="R2841">
        <f>IF(O2841&gt;0, 0, IF(Q2840&gt;-O2841, 0, -O2841 - Q2840*Variables!$B$5))</f>
        <v>0</v>
      </c>
      <c r="S2841">
        <f t="shared" si="268"/>
        <v>0</v>
      </c>
      <c r="T2841">
        <f t="shared" si="269"/>
        <v>0</v>
      </c>
    </row>
    <row r="2842" spans="1:20" x14ac:dyDescent="0.3">
      <c r="A2842" s="3">
        <f t="shared" si="264"/>
        <v>43219</v>
      </c>
      <c r="B2842">
        <v>4</v>
      </c>
      <c r="C2842">
        <v>29</v>
      </c>
      <c r="D2842">
        <v>9</v>
      </c>
      <c r="E2842">
        <v>0</v>
      </c>
      <c r="F2842" s="1">
        <f>VLOOKUP(A2842,Weather!$A$1:$E$366, 5)</f>
        <v>0.58974358974359109</v>
      </c>
      <c r="G2842" s="1">
        <f>VLOOKUP(D2842, Spring!$A$1:$E$25, 2)</f>
        <v>1137.1681415929199</v>
      </c>
      <c r="H2842" s="1">
        <f>VLOOKUP(D2842, Spring!$A$1:$E$25, 3)</f>
        <v>786.77530429212004</v>
      </c>
      <c r="I2842" s="1">
        <f>VLOOKUP(D2842, Spring!$A$1:$E$25, 5)</f>
        <v>317.33977000667198</v>
      </c>
      <c r="J2842" s="1">
        <f t="shared" si="265"/>
        <v>317.33977000667198</v>
      </c>
      <c r="K2842" s="47">
        <f t="shared" si="266"/>
        <v>5.9367999926416095</v>
      </c>
      <c r="L2842" s="48">
        <f>Solar!K2859/1000*Variables!$B$3</f>
        <v>21.4222</v>
      </c>
      <c r="M2842" s="1">
        <f>IF(E2842=1, VLOOKUP(D2842, Sheet1!$E$2:$G$26, 2), Sheet1!$G$3)</f>
        <v>0.18618000000000001</v>
      </c>
      <c r="N2842" s="1">
        <f>'Electricity Rates'!$J$3</f>
        <v>0.19270000000000001</v>
      </c>
      <c r="O2842" s="145">
        <f>L2842-K2842</f>
        <v>15.48540000735839</v>
      </c>
      <c r="P2842">
        <f t="shared" si="267"/>
        <v>1.1440213585820382</v>
      </c>
      <c r="Q2842">
        <f>IF(O2842&gt;0, IF(Q2841+O2842*Variables!$B$5&lt;Variables!$B$4, Q2841+O2842*Variables!$B$5, Variables!$B$4), IF(Q2841&gt;-O2842, Q2841+O2842/Variables!$B$5, 0))</f>
        <v>58.517807894115251</v>
      </c>
      <c r="R2842">
        <f>IF(O2842&gt;0, 0, IF(Q2841&gt;-O2842, 0, -O2842 - Q2841*Variables!$B$5))</f>
        <v>0</v>
      </c>
      <c r="S2842">
        <f t="shared" si="268"/>
        <v>0</v>
      </c>
      <c r="T2842">
        <f t="shared" si="269"/>
        <v>0</v>
      </c>
    </row>
    <row r="2843" spans="1:20" x14ac:dyDescent="0.3">
      <c r="A2843" s="3">
        <f t="shared" si="264"/>
        <v>43219</v>
      </c>
      <c r="B2843">
        <v>4</v>
      </c>
      <c r="C2843">
        <v>29</v>
      </c>
      <c r="D2843">
        <v>10</v>
      </c>
      <c r="E2843">
        <v>0</v>
      </c>
      <c r="F2843" s="1">
        <f>VLOOKUP(A2843,Weather!$A$1:$E$366, 5)</f>
        <v>0.58974358974359109</v>
      </c>
      <c r="G2843" s="1">
        <f>VLOOKUP(D2843, Spring!$A$1:$E$25, 2)</f>
        <v>1207.9646017699099</v>
      </c>
      <c r="H2843" s="1">
        <f>VLOOKUP(D2843, Spring!$A$1:$E$25, 3)</f>
        <v>923.64670083279998</v>
      </c>
      <c r="I2843" s="1">
        <f>VLOOKUP(D2843, Spring!$A$1:$E$25, 5)</f>
        <v>339.44621060481097</v>
      </c>
      <c r="J2843" s="1">
        <f t="shared" si="265"/>
        <v>339.44621060481097</v>
      </c>
      <c r="K2843" s="47">
        <f t="shared" si="266"/>
        <v>6.3503678110641308</v>
      </c>
      <c r="L2843" s="48">
        <f>Solar!K2860/1000*Variables!$B$3</f>
        <v>27.879300000000001</v>
      </c>
      <c r="M2843" s="1">
        <f>IF(E2843=1, VLOOKUP(D2843, Sheet1!$E$2:$G$26, 2), Sheet1!$G$3)</f>
        <v>0.18618000000000001</v>
      </c>
      <c r="N2843" s="1">
        <f>'Electricity Rates'!$J$3</f>
        <v>0.19270000000000001</v>
      </c>
      <c r="O2843" s="145">
        <f>L2843-K2843</f>
        <v>21.528932188935869</v>
      </c>
      <c r="P2843">
        <f t="shared" si="267"/>
        <v>1.223715877192058</v>
      </c>
      <c r="Q2843">
        <f>IF(O2843&gt;0, IF(Q2842+O2843*Variables!$B$5&lt;Variables!$B$4, Q2842+O2843*Variables!$B$5, Variables!$B$4), IF(Q2842&gt;-O2843, Q2842+O2843/Variables!$B$5, 0))</f>
        <v>78.755004151714971</v>
      </c>
      <c r="R2843">
        <f>IF(O2843&gt;0, 0, IF(Q2842&gt;-O2843, 0, -O2843 - Q2842*Variables!$B$5))</f>
        <v>0</v>
      </c>
      <c r="S2843">
        <f t="shared" si="268"/>
        <v>0</v>
      </c>
      <c r="T2843">
        <f t="shared" si="269"/>
        <v>0</v>
      </c>
    </row>
    <row r="2844" spans="1:20" x14ac:dyDescent="0.3">
      <c r="A2844" s="3">
        <f t="shared" si="264"/>
        <v>43219</v>
      </c>
      <c r="B2844">
        <v>4</v>
      </c>
      <c r="C2844">
        <v>29</v>
      </c>
      <c r="D2844">
        <v>11</v>
      </c>
      <c r="E2844">
        <v>0</v>
      </c>
      <c r="F2844" s="1">
        <f>VLOOKUP(A2844,Weather!$A$1:$E$366, 5)</f>
        <v>0.58974358974359109</v>
      </c>
      <c r="G2844" s="1">
        <f>VLOOKUP(D2844, Spring!$A$1:$E$25, 2)</f>
        <v>1274.3362831858401</v>
      </c>
      <c r="H2844" s="1">
        <f>VLOOKUP(D2844, Spring!$A$1:$E$25, 3)</f>
        <v>962.46396540679098</v>
      </c>
      <c r="I2844" s="1">
        <f>VLOOKUP(D2844, Spring!$A$1:$E$25, 5)</f>
        <v>352.80034538247099</v>
      </c>
      <c r="J2844" s="1">
        <f t="shared" si="265"/>
        <v>352.80034538247099</v>
      </c>
      <c r="K2844" s="47">
        <f t="shared" si="266"/>
        <v>6.6001972832670006</v>
      </c>
      <c r="L2844" s="48">
        <f>Solar!K2861/1000*Variables!$B$3</f>
        <v>34.742200000000004</v>
      </c>
      <c r="M2844" s="1">
        <f>IF(E2844=1, VLOOKUP(D2844, Sheet1!$E$2:$G$26, 2), Sheet1!$G$3)</f>
        <v>0.18618000000000001</v>
      </c>
      <c r="N2844" s="1">
        <f>'Electricity Rates'!$J$3</f>
        <v>0.19270000000000001</v>
      </c>
      <c r="O2844" s="145">
        <f>L2844-K2844</f>
        <v>28.142002716733003</v>
      </c>
      <c r="P2844">
        <f t="shared" si="267"/>
        <v>1.2718580164855511</v>
      </c>
      <c r="Q2844">
        <f>IF(O2844&gt;0, IF(Q2843+O2844*Variables!$B$5&lt;Variables!$B$4, Q2843+O2844*Variables!$B$5, Variables!$B$4), IF(Q2843&gt;-O2844, Q2843+O2844/Variables!$B$5, 0))</f>
        <v>100</v>
      </c>
      <c r="R2844">
        <f>IF(O2844&gt;0, 0, IF(Q2843&gt;-O2844, 0, -O2844 - Q2843*Variables!$B$5))</f>
        <v>0</v>
      </c>
      <c r="S2844">
        <f t="shared" si="268"/>
        <v>0</v>
      </c>
      <c r="T2844">
        <f t="shared" si="269"/>
        <v>0</v>
      </c>
    </row>
    <row r="2845" spans="1:20" x14ac:dyDescent="0.3">
      <c r="A2845" s="3">
        <f t="shared" si="264"/>
        <v>43219</v>
      </c>
      <c r="B2845">
        <v>4</v>
      </c>
      <c r="C2845">
        <v>29</v>
      </c>
      <c r="D2845">
        <v>12</v>
      </c>
      <c r="E2845">
        <v>0</v>
      </c>
      <c r="F2845" s="1">
        <f>VLOOKUP(A2845,Weather!$A$1:$E$366, 5)</f>
        <v>0.58974358974359109</v>
      </c>
      <c r="G2845" s="1">
        <f>VLOOKUP(D2845, Spring!$A$1:$E$25, 2)</f>
        <v>1314.1592920353901</v>
      </c>
      <c r="H2845" s="1">
        <f>VLOOKUP(D2845, Spring!$A$1:$E$25, 3)</f>
        <v>983.10377962844302</v>
      </c>
      <c r="I2845" s="1">
        <f>VLOOKUP(D2845, Spring!$A$1:$E$25, 5)</f>
        <v>344.20503159464602</v>
      </c>
      <c r="J2845" s="1">
        <f t="shared" si="265"/>
        <v>344.20503159464602</v>
      </c>
      <c r="K2845" s="47">
        <f t="shared" si="266"/>
        <v>6.4393959477418665</v>
      </c>
      <c r="L2845" s="48">
        <f>Solar!K2862/1000*Variables!$B$3</f>
        <v>35.486849999999997</v>
      </c>
      <c r="M2845" s="1">
        <f>IF(E2845=1, VLOOKUP(D2845, Sheet1!$E$2:$G$26, 2), Sheet1!$G$3)</f>
        <v>0.18618000000000001</v>
      </c>
      <c r="N2845" s="1">
        <f>'Electricity Rates'!$J$3</f>
        <v>0.19270000000000001</v>
      </c>
      <c r="O2845" s="145">
        <f>L2845-K2845</f>
        <v>29.047454052258132</v>
      </c>
      <c r="P2845">
        <f t="shared" si="267"/>
        <v>1.2408715991298578</v>
      </c>
      <c r="Q2845">
        <f>IF(O2845&gt;0, IF(Q2844+O2845*Variables!$B$5&lt;Variables!$B$4, Q2844+O2845*Variables!$B$5, Variables!$B$4), IF(Q2844&gt;-O2845, Q2844+O2845/Variables!$B$5, 0))</f>
        <v>100</v>
      </c>
      <c r="R2845">
        <f>IF(O2845&gt;0, 0, IF(Q2844&gt;-O2845, 0, -O2845 - Q2844*Variables!$B$5))</f>
        <v>0</v>
      </c>
      <c r="S2845">
        <f t="shared" si="268"/>
        <v>0</v>
      </c>
      <c r="T2845">
        <f t="shared" si="269"/>
        <v>0</v>
      </c>
    </row>
    <row r="2846" spans="1:20" x14ac:dyDescent="0.3">
      <c r="A2846" s="3">
        <f t="shared" si="264"/>
        <v>43219</v>
      </c>
      <c r="B2846">
        <v>4</v>
      </c>
      <c r="C2846">
        <v>29</v>
      </c>
      <c r="D2846">
        <v>13</v>
      </c>
      <c r="E2846">
        <v>0</v>
      </c>
      <c r="F2846" s="1">
        <f>VLOOKUP(A2846,Weather!$A$1:$E$366, 5)</f>
        <v>0.58974358974359109</v>
      </c>
      <c r="G2846" s="1">
        <f>VLOOKUP(D2846, Spring!$A$1:$E$25, 2)</f>
        <v>1362.8318584070701</v>
      </c>
      <c r="H2846" s="1">
        <f>VLOOKUP(D2846, Spring!$A$1:$E$25, 3)</f>
        <v>999.59961563100603</v>
      </c>
      <c r="I2846" s="1">
        <f>VLOOKUP(D2846, Spring!$A$1:$E$25, 5)</f>
        <v>326.84269398328001</v>
      </c>
      <c r="J2846" s="1">
        <f t="shared" si="265"/>
        <v>326.84269398328001</v>
      </c>
      <c r="K2846" s="47">
        <f t="shared" si="266"/>
        <v>6.1145809212444586</v>
      </c>
      <c r="L2846" s="48">
        <f>Solar!K2863/1000*Variables!$B$3</f>
        <v>33.536000000000001</v>
      </c>
      <c r="M2846" s="1">
        <f>IF(E2846=1, VLOOKUP(D2846, Sheet1!$E$2:$G$26, 2), Sheet1!$G$3)</f>
        <v>0.18618000000000001</v>
      </c>
      <c r="N2846" s="1">
        <f>'Electricity Rates'!$J$3</f>
        <v>0.19270000000000001</v>
      </c>
      <c r="O2846" s="145">
        <f>L2846-K2846</f>
        <v>27.421419078755541</v>
      </c>
      <c r="P2846">
        <f t="shared" si="267"/>
        <v>1.1782797435238073</v>
      </c>
      <c r="Q2846">
        <f>IF(O2846&gt;0, IF(Q2845+O2846*Variables!$B$5&lt;Variables!$B$4, Q2845+O2846*Variables!$B$5, Variables!$B$4), IF(Q2845&gt;-O2846, Q2845+O2846/Variables!$B$5, 0))</f>
        <v>100</v>
      </c>
      <c r="R2846">
        <f>IF(O2846&gt;0, 0, IF(Q2845&gt;-O2846, 0, -O2846 - Q2845*Variables!$B$5))</f>
        <v>0</v>
      </c>
      <c r="S2846">
        <f t="shared" si="268"/>
        <v>0</v>
      </c>
      <c r="T2846">
        <f t="shared" si="269"/>
        <v>0</v>
      </c>
    </row>
    <row r="2847" spans="1:20" x14ac:dyDescent="0.3">
      <c r="A2847" s="3">
        <f t="shared" si="264"/>
        <v>43219</v>
      </c>
      <c r="B2847">
        <v>4</v>
      </c>
      <c r="C2847">
        <v>29</v>
      </c>
      <c r="D2847">
        <v>14</v>
      </c>
      <c r="E2847">
        <v>0</v>
      </c>
      <c r="F2847" s="1">
        <f>VLOOKUP(A2847,Weather!$A$1:$E$366, 5)</f>
        <v>0.58974358974359109</v>
      </c>
      <c r="G2847" s="1">
        <f>VLOOKUP(D2847, Spring!$A$1:$E$25, 2)</f>
        <v>1402.65486725663</v>
      </c>
      <c r="H2847" s="1">
        <f>VLOOKUP(D2847, Spring!$A$1:$E$25, 3)</f>
        <v>1011.55108904548</v>
      </c>
      <c r="I2847" s="1">
        <f>VLOOKUP(D2847, Spring!$A$1:$E$25, 5)</f>
        <v>309.49016837395499</v>
      </c>
      <c r="J2847" s="1">
        <f t="shared" si="265"/>
        <v>309.49016837395499</v>
      </c>
      <c r="K2847" s="47">
        <f t="shared" si="266"/>
        <v>5.7899494579154585</v>
      </c>
      <c r="L2847" s="48">
        <f>Solar!K2864/1000*Variables!$B$3</f>
        <v>33.52955</v>
      </c>
      <c r="M2847" s="1">
        <f>IF(E2847=1, VLOOKUP(D2847, Sheet1!$E$2:$G$26, 2), Sheet1!$G$3)</f>
        <v>0.18618000000000001</v>
      </c>
      <c r="N2847" s="1">
        <f>'Electricity Rates'!$J$3</f>
        <v>0.19270000000000001</v>
      </c>
      <c r="O2847" s="145">
        <f>L2847-K2847</f>
        <v>27.739600542084542</v>
      </c>
      <c r="P2847">
        <f t="shared" si="267"/>
        <v>1.1157232605403089</v>
      </c>
      <c r="Q2847">
        <f>IF(O2847&gt;0, IF(Q2846+O2847*Variables!$B$5&lt;Variables!$B$4, Q2846+O2847*Variables!$B$5, Variables!$B$4), IF(Q2846&gt;-O2847, Q2846+O2847/Variables!$B$5, 0))</f>
        <v>100</v>
      </c>
      <c r="R2847">
        <f>IF(O2847&gt;0, 0, IF(Q2846&gt;-O2847, 0, -O2847 - Q2846*Variables!$B$5))</f>
        <v>0</v>
      </c>
      <c r="S2847">
        <f t="shared" si="268"/>
        <v>0</v>
      </c>
      <c r="T2847">
        <f t="shared" si="269"/>
        <v>0</v>
      </c>
    </row>
    <row r="2848" spans="1:20" x14ac:dyDescent="0.3">
      <c r="A2848" s="3">
        <f t="shared" si="264"/>
        <v>43219</v>
      </c>
      <c r="B2848">
        <v>4</v>
      </c>
      <c r="C2848">
        <v>29</v>
      </c>
      <c r="D2848">
        <v>15</v>
      </c>
      <c r="E2848">
        <v>0</v>
      </c>
      <c r="F2848" s="1">
        <f>VLOOKUP(A2848,Weather!$A$1:$E$366, 5)</f>
        <v>0.58974358974359109</v>
      </c>
      <c r="G2848" s="1">
        <f>VLOOKUP(D2848, Spring!$A$1:$E$25, 2)</f>
        <v>1371.6814159292001</v>
      </c>
      <c r="H2848" s="1">
        <f>VLOOKUP(D2848, Spring!$A$1:$E$25, 3)</f>
        <v>1005.48526585522</v>
      </c>
      <c r="I2848" s="1">
        <f>VLOOKUP(D2848, Spring!$A$1:$E$25, 5)</f>
        <v>300.89485458612899</v>
      </c>
      <c r="J2848" s="1">
        <f t="shared" si="265"/>
        <v>300.89485458612899</v>
      </c>
      <c r="K2848" s="47">
        <f t="shared" si="266"/>
        <v>5.6291481223903048</v>
      </c>
      <c r="L2848" s="48">
        <f>Solar!K2865/1000*Variables!$B$3</f>
        <v>24.7288</v>
      </c>
      <c r="M2848" s="1">
        <f>IF(E2848=1, VLOOKUP(D2848, Sheet1!$E$2:$G$26, 2), Sheet1!$G$3)</f>
        <v>0.18618000000000001</v>
      </c>
      <c r="N2848" s="1">
        <f>'Electricity Rates'!$J$3</f>
        <v>0.19270000000000001</v>
      </c>
      <c r="O2848" s="145">
        <f>L2848-K2848</f>
        <v>19.099651877609695</v>
      </c>
      <c r="P2848">
        <f t="shared" si="267"/>
        <v>1.0847368431846118</v>
      </c>
      <c r="Q2848">
        <f>IF(O2848&gt;0, IF(Q2847+O2848*Variables!$B$5&lt;Variables!$B$4, Q2847+O2848*Variables!$B$5, Variables!$B$4), IF(Q2847&gt;-O2848, Q2847+O2848/Variables!$B$5, 0))</f>
        <v>100</v>
      </c>
      <c r="R2848">
        <f>IF(O2848&gt;0, 0, IF(Q2847&gt;-O2848, 0, -O2848 - Q2847*Variables!$B$5))</f>
        <v>0</v>
      </c>
      <c r="S2848">
        <f t="shared" si="268"/>
        <v>0</v>
      </c>
      <c r="T2848">
        <f t="shared" si="269"/>
        <v>0</v>
      </c>
    </row>
    <row r="2849" spans="1:20" x14ac:dyDescent="0.3">
      <c r="A2849" s="3">
        <f t="shared" si="264"/>
        <v>43219</v>
      </c>
      <c r="B2849">
        <v>4</v>
      </c>
      <c r="C2849">
        <v>29</v>
      </c>
      <c r="D2849">
        <v>16</v>
      </c>
      <c r="E2849">
        <v>0</v>
      </c>
      <c r="F2849" s="1">
        <f>VLOOKUP(A2849,Weather!$A$1:$E$366, 5)</f>
        <v>0.58974358974359109</v>
      </c>
      <c r="G2849" s="1">
        <f>VLOOKUP(D2849, Spring!$A$1:$E$25, 2)</f>
        <v>1283.1858407079601</v>
      </c>
      <c r="H2849" s="1">
        <f>VLOOKUP(D2849, Spring!$A$1:$E$25, 3)</f>
        <v>954.93673926969905</v>
      </c>
      <c r="I2849" s="1">
        <f>VLOOKUP(D2849, Spring!$A$1:$E$25, 5)</f>
        <v>270.36971623690101</v>
      </c>
      <c r="J2849" s="1">
        <f t="shared" si="265"/>
        <v>270.36971623690101</v>
      </c>
      <c r="K2849" s="47">
        <f t="shared" si="266"/>
        <v>5.0580831054739868</v>
      </c>
      <c r="L2849" s="48">
        <f>Solar!K2866/1000*Variables!$B$3</f>
        <v>22.353149999999999</v>
      </c>
      <c r="M2849" s="1">
        <f>IF(E2849=1, VLOOKUP(D2849, Sheet1!$E$2:$G$26, 2), Sheet1!$G$3)</f>
        <v>0.18618000000000001</v>
      </c>
      <c r="N2849" s="1">
        <f>'Electricity Rates'!$J$3</f>
        <v>0.19270000000000001</v>
      </c>
      <c r="O2849" s="145">
        <f>L2849-K2849</f>
        <v>17.295066894526013</v>
      </c>
      <c r="P2849">
        <f t="shared" si="267"/>
        <v>0.97469261442483734</v>
      </c>
      <c r="Q2849">
        <f>IF(O2849&gt;0, IF(Q2848+O2849*Variables!$B$5&lt;Variables!$B$4, Q2848+O2849*Variables!$B$5, Variables!$B$4), IF(Q2848&gt;-O2849, Q2848+O2849/Variables!$B$5, 0))</f>
        <v>100</v>
      </c>
      <c r="R2849">
        <f>IF(O2849&gt;0, 0, IF(Q2848&gt;-O2849, 0, -O2849 - Q2848*Variables!$B$5))</f>
        <v>0</v>
      </c>
      <c r="S2849">
        <f t="shared" si="268"/>
        <v>0</v>
      </c>
      <c r="T2849">
        <f t="shared" si="269"/>
        <v>0</v>
      </c>
    </row>
    <row r="2850" spans="1:20" x14ac:dyDescent="0.3">
      <c r="A2850" s="3">
        <f t="shared" si="264"/>
        <v>43219</v>
      </c>
      <c r="B2850">
        <v>4</v>
      </c>
      <c r="C2850">
        <v>29</v>
      </c>
      <c r="D2850">
        <v>17</v>
      </c>
      <c r="E2850">
        <v>0</v>
      </c>
      <c r="F2850" s="1">
        <f>VLOOKUP(A2850,Weather!$A$1:$E$366, 5)</f>
        <v>0.58974358974359109</v>
      </c>
      <c r="G2850" s="1">
        <f>VLOOKUP(D2850, Spring!$A$1:$E$25, 2)</f>
        <v>973.45132743362797</v>
      </c>
      <c r="H2850" s="1">
        <f>VLOOKUP(D2850, Spring!$A$1:$E$25, 3)</f>
        <v>850.97693786034597</v>
      </c>
      <c r="I2850" s="1">
        <f>VLOOKUP(D2850, Spring!$A$1:$E$25, 5)</f>
        <v>257.39334353781499</v>
      </c>
      <c r="J2850" s="1">
        <f t="shared" si="265"/>
        <v>257.39334353781499</v>
      </c>
      <c r="K2850" s="47">
        <f t="shared" si="266"/>
        <v>4.815320815254803</v>
      </c>
      <c r="L2850" s="48">
        <f>Solar!K2867/1000*Variables!$B$3</f>
        <v>12.0374</v>
      </c>
      <c r="M2850" s="1">
        <f>IF(E2850=1, VLOOKUP(D2850, Sheet1!$E$2:$G$26, 2), Sheet1!$G$3)</f>
        <v>0.18618000000000001</v>
      </c>
      <c r="N2850" s="1">
        <f>'Electricity Rates'!$J$3</f>
        <v>0.19270000000000001</v>
      </c>
      <c r="O2850" s="145">
        <f>L2850-K2850</f>
        <v>7.2220791847451968</v>
      </c>
      <c r="P2850">
        <f t="shared" si="267"/>
        <v>0.92791232109960065</v>
      </c>
      <c r="Q2850">
        <f>IF(O2850&gt;0, IF(Q2849+O2850*Variables!$B$5&lt;Variables!$B$4, Q2849+O2850*Variables!$B$5, Variables!$B$4), IF(Q2849&gt;-O2850, Q2849+O2850/Variables!$B$5, 0))</f>
        <v>100</v>
      </c>
      <c r="R2850">
        <f>IF(O2850&gt;0, 0, IF(Q2849&gt;-O2850, 0, -O2850 - Q2849*Variables!$B$5))</f>
        <v>0</v>
      </c>
      <c r="S2850">
        <f t="shared" si="268"/>
        <v>0</v>
      </c>
      <c r="T2850">
        <f t="shared" si="269"/>
        <v>0</v>
      </c>
    </row>
    <row r="2851" spans="1:20" x14ac:dyDescent="0.3">
      <c r="A2851" s="3">
        <f t="shared" si="264"/>
        <v>43219</v>
      </c>
      <c r="B2851">
        <v>4</v>
      </c>
      <c r="C2851">
        <v>29</v>
      </c>
      <c r="D2851">
        <v>18</v>
      </c>
      <c r="E2851">
        <v>0</v>
      </c>
      <c r="F2851" s="1">
        <f>VLOOKUP(A2851,Weather!$A$1:$E$366, 5)</f>
        <v>0.58974358974359109</v>
      </c>
      <c r="G2851" s="1">
        <f>VLOOKUP(D2851, Spring!$A$1:$E$25, 2)</f>
        <v>690.26548672566298</v>
      </c>
      <c r="H2851" s="1">
        <f>VLOOKUP(D2851, Spring!$A$1:$E$25, 3)</f>
        <v>590.923299339663</v>
      </c>
      <c r="I2851" s="1">
        <f>VLOOKUP(D2851, Spring!$A$1:$E$25, 5)</f>
        <v>248.81274775305101</v>
      </c>
      <c r="J2851" s="1">
        <f t="shared" si="265"/>
        <v>248.81274775305101</v>
      </c>
      <c r="K2851" s="47">
        <f t="shared" si="266"/>
        <v>4.6547948244822743</v>
      </c>
      <c r="L2851" s="48">
        <f>Solar!K2868/1000*Variables!$B$3</f>
        <v>5.4447000000000001</v>
      </c>
      <c r="M2851" s="1">
        <f>IF(E2851=1, VLOOKUP(D2851, Sheet1!$E$2:$G$26, 2), Sheet1!$G$3)</f>
        <v>0.18618000000000001</v>
      </c>
      <c r="N2851" s="1">
        <f>'Electricity Rates'!$J$3</f>
        <v>0.19270000000000001</v>
      </c>
      <c r="O2851" s="145">
        <f>L2851-K2851</f>
        <v>0.78990517551772577</v>
      </c>
      <c r="P2851">
        <f t="shared" si="267"/>
        <v>0.89697896267773436</v>
      </c>
      <c r="Q2851">
        <f>IF(O2851&gt;0, IF(Q2850+O2851*Variables!$B$5&lt;Variables!$B$4, Q2850+O2851*Variables!$B$5, Variables!$B$4), IF(Q2850&gt;-O2851, Q2850+O2851/Variables!$B$5, 0))</f>
        <v>100</v>
      </c>
      <c r="R2851">
        <f>IF(O2851&gt;0, 0, IF(Q2850&gt;-O2851, 0, -O2851 - Q2850*Variables!$B$5))</f>
        <v>0</v>
      </c>
      <c r="S2851">
        <f t="shared" si="268"/>
        <v>0</v>
      </c>
      <c r="T2851">
        <f t="shared" si="269"/>
        <v>0</v>
      </c>
    </row>
    <row r="2852" spans="1:20" x14ac:dyDescent="0.3">
      <c r="A2852" s="3">
        <f t="shared" si="264"/>
        <v>43219</v>
      </c>
      <c r="B2852">
        <v>4</v>
      </c>
      <c r="C2852">
        <v>29</v>
      </c>
      <c r="D2852">
        <v>19</v>
      </c>
      <c r="E2852">
        <v>0</v>
      </c>
      <c r="F2852" s="1">
        <f>VLOOKUP(A2852,Weather!$A$1:$E$366, 5)</f>
        <v>0.58974358974359109</v>
      </c>
      <c r="G2852" s="1">
        <f>VLOOKUP(D2852, Spring!$A$1:$E$25, 2)</f>
        <v>482.300884955752</v>
      </c>
      <c r="H2852" s="1">
        <f>VLOOKUP(D2852, Spring!$A$1:$E$25, 3)</f>
        <v>454.99679692504799</v>
      </c>
      <c r="I2852" s="1">
        <f>VLOOKUP(D2852, Spring!$A$1:$E$25, 5)</f>
        <v>266.52341143686903</v>
      </c>
      <c r="J2852" s="1">
        <f t="shared" si="265"/>
        <v>266.52341143686903</v>
      </c>
      <c r="K2852" s="47">
        <f t="shared" si="266"/>
        <v>4.9861263434581593</v>
      </c>
      <c r="L2852" s="48">
        <f>Solar!K2869/1000*Variables!$B$3</f>
        <v>0.89870000000000005</v>
      </c>
      <c r="M2852" s="1">
        <f>IF(E2852=1, VLOOKUP(D2852, Sheet1!$E$2:$G$26, 2), Sheet1!$G$3)</f>
        <v>0.18618000000000001</v>
      </c>
      <c r="N2852" s="1">
        <f>'Electricity Rates'!$J$3</f>
        <v>0.19270000000000001</v>
      </c>
      <c r="O2852" s="145">
        <f>L2852-K2852</f>
        <v>-4.0874263434581595</v>
      </c>
      <c r="P2852">
        <f t="shared" si="267"/>
        <v>0.96082654638438736</v>
      </c>
      <c r="Q2852">
        <f>IF(O2852&gt;0, IF(Q2851+O2852*Variables!$B$5&lt;Variables!$B$4, Q2851+O2852*Variables!$B$5, Variables!$B$4), IF(Q2851&gt;-O2852, Q2851+O2852/Variables!$B$5, 0))</f>
        <v>95.651674102704078</v>
      </c>
      <c r="R2852">
        <f>IF(O2852&gt;0, 0, IF(Q2851&gt;-O2852, 0, -O2852 - Q2851*Variables!$B$5))</f>
        <v>0</v>
      </c>
      <c r="S2852">
        <f t="shared" si="268"/>
        <v>0</v>
      </c>
      <c r="T2852">
        <f t="shared" si="269"/>
        <v>0</v>
      </c>
    </row>
    <row r="2853" spans="1:20" x14ac:dyDescent="0.3">
      <c r="A2853" s="3">
        <f t="shared" si="264"/>
        <v>43219</v>
      </c>
      <c r="B2853">
        <v>4</v>
      </c>
      <c r="C2853">
        <v>29</v>
      </c>
      <c r="D2853">
        <v>20</v>
      </c>
      <c r="E2853">
        <v>0</v>
      </c>
      <c r="F2853" s="1">
        <f>VLOOKUP(A2853,Weather!$A$1:$E$366, 5)</f>
        <v>0.58974358974359109</v>
      </c>
      <c r="G2853" s="1">
        <f>VLOOKUP(D2853, Spring!$A$1:$E$25, 2)</f>
        <v>415.92920353982299</v>
      </c>
      <c r="H2853" s="1">
        <f>VLOOKUP(D2853, Spring!$A$1:$E$25, 3)</f>
        <v>371.98648067830999</v>
      </c>
      <c r="I2853" s="1">
        <f>VLOOKUP(D2853, Spring!$A$1:$E$25, 5)</f>
        <v>284.25369912476901</v>
      </c>
      <c r="J2853" s="1">
        <f t="shared" si="265"/>
        <v>284.25369912476901</v>
      </c>
      <c r="K2853" s="47">
        <f t="shared" si="266"/>
        <v>5.3178249887708642</v>
      </c>
      <c r="L2853" s="48">
        <f>Solar!K2870/1000*Variables!$B$3</f>
        <v>0</v>
      </c>
      <c r="M2853" s="1">
        <f>IF(E2853=1, VLOOKUP(D2853, Sheet1!$E$2:$G$26, 2), Sheet1!$G$3)</f>
        <v>0.18618000000000001</v>
      </c>
      <c r="N2853" s="1">
        <f>'Electricity Rates'!$J$3</f>
        <v>0.19270000000000001</v>
      </c>
      <c r="O2853" s="145">
        <f>L2853-K2853</f>
        <v>-5.3178249887708642</v>
      </c>
      <c r="P2853">
        <f t="shared" si="267"/>
        <v>1.0247448753361457</v>
      </c>
      <c r="Q2853">
        <f>IF(O2853&gt;0, IF(Q2852+O2853*Variables!$B$5&lt;Variables!$B$4, Q2852+O2853*Variables!$B$5, Variables!$B$4), IF(Q2852&gt;-O2853, Q2852+O2853/Variables!$B$5, 0))</f>
        <v>89.994413476352094</v>
      </c>
      <c r="R2853">
        <f>IF(O2853&gt;0, 0, IF(Q2852&gt;-O2853, 0, -O2853 - Q2852*Variables!$B$5))</f>
        <v>0</v>
      </c>
      <c r="S2853">
        <f t="shared" si="268"/>
        <v>0</v>
      </c>
      <c r="T2853">
        <f t="shared" si="269"/>
        <v>0</v>
      </c>
    </row>
    <row r="2854" spans="1:20" x14ac:dyDescent="0.3">
      <c r="A2854" s="3">
        <f t="shared" si="264"/>
        <v>43219</v>
      </c>
      <c r="B2854">
        <v>4</v>
      </c>
      <c r="C2854">
        <v>29</v>
      </c>
      <c r="D2854">
        <v>21</v>
      </c>
      <c r="E2854">
        <v>0</v>
      </c>
      <c r="F2854" s="1">
        <f>VLOOKUP(A2854,Weather!$A$1:$E$366, 5)</f>
        <v>0.58974358974359109</v>
      </c>
      <c r="G2854" s="1">
        <f>VLOOKUP(D2854, Spring!$A$1:$E$25, 2)</f>
        <v>371.68141592920301</v>
      </c>
      <c r="H2854" s="1">
        <f>VLOOKUP(D2854, Spring!$A$1:$E$25, 3)</f>
        <v>318.10538116591903</v>
      </c>
      <c r="I2854" s="1">
        <f>VLOOKUP(D2854, Spring!$A$1:$E$25, 5)</f>
        <v>271.28223242670401</v>
      </c>
      <c r="J2854" s="1">
        <f t="shared" si="265"/>
        <v>271.28223242670401</v>
      </c>
      <c r="K2854" s="47">
        <f t="shared" si="266"/>
        <v>5.0751544801358959</v>
      </c>
      <c r="L2854" s="48">
        <f>Solar!K2871/1000*Variables!$B$3</f>
        <v>0</v>
      </c>
      <c r="M2854" s="1">
        <f>IF(E2854=1, VLOOKUP(D2854, Sheet1!$E$2:$G$26, 2), Sheet1!$G$3)</f>
        <v>0.18618000000000001</v>
      </c>
      <c r="N2854" s="1">
        <f>'Electricity Rates'!$J$3</f>
        <v>0.19270000000000001</v>
      </c>
      <c r="O2854" s="145">
        <f>L2854-K2854</f>
        <v>-5.0751544801358959</v>
      </c>
      <c r="P2854">
        <f t="shared" si="267"/>
        <v>0.97798226832218715</v>
      </c>
      <c r="Q2854">
        <f>IF(O2854&gt;0, IF(Q2853+O2854*Variables!$B$5&lt;Variables!$B$4, Q2853+O2854*Variables!$B$5, Variables!$B$4), IF(Q2853&gt;-O2854, Q2853+O2854/Variables!$B$5, 0))</f>
        <v>84.595312965569221</v>
      </c>
      <c r="R2854">
        <f>IF(O2854&gt;0, 0, IF(Q2853&gt;-O2854, 0, -O2854 - Q2853*Variables!$B$5))</f>
        <v>0</v>
      </c>
      <c r="S2854">
        <f t="shared" si="268"/>
        <v>0</v>
      </c>
      <c r="T2854">
        <f t="shared" si="269"/>
        <v>0</v>
      </c>
    </row>
    <row r="2855" spans="1:20" x14ac:dyDescent="0.3">
      <c r="A2855" s="3">
        <f t="shared" si="264"/>
        <v>43219</v>
      </c>
      <c r="B2855">
        <v>4</v>
      </c>
      <c r="C2855">
        <v>29</v>
      </c>
      <c r="D2855">
        <v>22</v>
      </c>
      <c r="E2855">
        <v>0</v>
      </c>
      <c r="F2855" s="1">
        <f>VLOOKUP(A2855,Weather!$A$1:$E$366, 5)</f>
        <v>0.58974358974359109</v>
      </c>
      <c r="G2855" s="1">
        <f>VLOOKUP(D2855, Spring!$A$1:$E$25, 2)</f>
        <v>345.13274336283098</v>
      </c>
      <c r="H2855" s="1">
        <f>VLOOKUP(D2855, Spring!$A$1:$E$25, 3)</f>
        <v>289.79820627802701</v>
      </c>
      <c r="I2855" s="1">
        <f>VLOOKUP(D2855, Spring!$A$1:$E$25, 5)</f>
        <v>275.85953137878198</v>
      </c>
      <c r="J2855" s="1">
        <f t="shared" si="265"/>
        <v>275.85953137878198</v>
      </c>
      <c r="K2855" s="47">
        <f t="shared" si="266"/>
        <v>5.1607866981980806</v>
      </c>
      <c r="L2855" s="48">
        <f>Solar!K2872/1000*Variables!$B$3</f>
        <v>0</v>
      </c>
      <c r="M2855" s="1">
        <f>IF(E2855=1, VLOOKUP(D2855, Sheet1!$E$2:$G$26, 2), Sheet1!$G$3)</f>
        <v>0.18618000000000001</v>
      </c>
      <c r="N2855" s="1">
        <f>'Electricity Rates'!$J$3</f>
        <v>0.19270000000000001</v>
      </c>
      <c r="O2855" s="145">
        <f>L2855-K2855</f>
        <v>-5.1607866981980806</v>
      </c>
      <c r="P2855">
        <f t="shared" si="267"/>
        <v>0.9944835967427702</v>
      </c>
      <c r="Q2855">
        <f>IF(O2855&gt;0, IF(Q2854+O2855*Variables!$B$5&lt;Variables!$B$4, Q2854+O2855*Variables!$B$5, Variables!$B$4), IF(Q2854&gt;-O2855, Q2854+O2855/Variables!$B$5, 0))</f>
        <v>79.105114350464873</v>
      </c>
      <c r="R2855">
        <f>IF(O2855&gt;0, 0, IF(Q2854&gt;-O2855, 0, -O2855 - Q2854*Variables!$B$5))</f>
        <v>0</v>
      </c>
      <c r="S2855">
        <f t="shared" si="268"/>
        <v>0</v>
      </c>
      <c r="T2855">
        <f t="shared" si="269"/>
        <v>0</v>
      </c>
    </row>
    <row r="2856" spans="1:20" x14ac:dyDescent="0.3">
      <c r="A2856" s="3">
        <f t="shared" si="264"/>
        <v>43219</v>
      </c>
      <c r="B2856">
        <v>4</v>
      </c>
      <c r="C2856">
        <v>29</v>
      </c>
      <c r="D2856">
        <v>23</v>
      </c>
      <c r="E2856">
        <v>0</v>
      </c>
      <c r="F2856" s="1">
        <f>VLOOKUP(A2856,Weather!$A$1:$E$366, 5)</f>
        <v>0.58974358974359109</v>
      </c>
      <c r="G2856" s="1">
        <f>VLOOKUP(D2856, Spring!$A$1:$E$25, 2)</f>
        <v>318.58407079646003</v>
      </c>
      <c r="H2856" s="1">
        <f>VLOOKUP(D2856, Spring!$A$1:$E$25, 3)</f>
        <v>270.57975656630401</v>
      </c>
      <c r="I2856" s="1">
        <f>VLOOKUP(D2856, Spring!$A$1:$E$25, 5)</f>
        <v>271.64527650221697</v>
      </c>
      <c r="J2856" s="1">
        <f t="shared" si="265"/>
        <v>271.64527650221697</v>
      </c>
      <c r="K2856" s="47">
        <f t="shared" si="266"/>
        <v>5.0819463173669766</v>
      </c>
      <c r="L2856" s="48">
        <f>Solar!K2873/1000*Variables!$B$3</f>
        <v>0</v>
      </c>
      <c r="M2856" s="1">
        <f>IF(E2856=1, VLOOKUP(D2856, Sheet1!$E$2:$G$26, 2), Sheet1!$G$3)</f>
        <v>0.18618000000000001</v>
      </c>
      <c r="N2856" s="1">
        <f>'Electricity Rates'!$J$3</f>
        <v>0.19270000000000001</v>
      </c>
      <c r="O2856" s="145">
        <f>L2856-K2856</f>
        <v>-5.0819463173669766</v>
      </c>
      <c r="P2856">
        <f t="shared" si="267"/>
        <v>0.97929105535661642</v>
      </c>
      <c r="Q2856">
        <f>IF(O2856&gt;0, IF(Q2855+O2856*Variables!$B$5&lt;Variables!$B$4, Q2855+O2856*Variables!$B$5, Variables!$B$4), IF(Q2855&gt;-O2856, Q2855+O2856/Variables!$B$5, 0))</f>
        <v>73.698788480925543</v>
      </c>
      <c r="R2856">
        <f>IF(O2856&gt;0, 0, IF(Q2855&gt;-O2856, 0, -O2856 - Q2855*Variables!$B$5))</f>
        <v>0</v>
      </c>
      <c r="S2856">
        <f t="shared" si="268"/>
        <v>0</v>
      </c>
      <c r="T2856">
        <f t="shared" si="269"/>
        <v>0</v>
      </c>
    </row>
    <row r="2857" spans="1:20" x14ac:dyDescent="0.3">
      <c r="A2857" s="3">
        <f t="shared" si="264"/>
        <v>43219</v>
      </c>
      <c r="B2857">
        <v>4</v>
      </c>
      <c r="C2857">
        <v>29</v>
      </c>
      <c r="D2857">
        <v>24</v>
      </c>
      <c r="E2857">
        <v>0</v>
      </c>
      <c r="F2857" s="1">
        <f>VLOOKUP(A2857,Weather!$A$1:$E$366, 5)</f>
        <v>0.58974358974359109</v>
      </c>
      <c r="G2857" s="1">
        <f>VLOOKUP(D2857, Spring!$A$1:$E$25, 2)</f>
        <v>287.61061946902601</v>
      </c>
      <c r="H2857" s="1">
        <f>VLOOKUP(D2857, Spring!$A$1:$E$25, 3)</f>
        <v>251.20115310698301</v>
      </c>
      <c r="I2857" s="1">
        <f>VLOOKUP(D2857, Spring!$A$1:$E$25, 5)</f>
        <v>267.465363632795</v>
      </c>
      <c r="J2857" s="1">
        <f t="shared" si="265"/>
        <v>267.465363632795</v>
      </c>
      <c r="K2857" s="47">
        <f t="shared" si="266"/>
        <v>5.0037484076252969</v>
      </c>
      <c r="L2857" s="48">
        <f>Solar!K2874/1000*Variables!$B$3</f>
        <v>0</v>
      </c>
      <c r="M2857" s="1">
        <f>IF(E2857=1, VLOOKUP(D2857, Sheet1!$E$2:$G$26, 2), Sheet1!$G$3)</f>
        <v>0.18618000000000001</v>
      </c>
      <c r="N2857" s="1">
        <f>'Electricity Rates'!$J$3</f>
        <v>0.19270000000000001</v>
      </c>
      <c r="O2857" s="145">
        <f>L2857-K2857</f>
        <v>-5.0037484076252969</v>
      </c>
      <c r="P2857">
        <f t="shared" si="267"/>
        <v>0.96422231814939474</v>
      </c>
      <c r="Q2857">
        <f>IF(O2857&gt;0, IF(Q2856+O2857*Variables!$B$5&lt;Variables!$B$4, Q2856+O2857*Variables!$B$5, Variables!$B$4), IF(Q2856&gt;-O2857, Q2856+O2857/Variables!$B$5, 0))</f>
        <v>68.375651877068847</v>
      </c>
      <c r="R2857">
        <f>IF(O2857&gt;0, 0, IF(Q2856&gt;-O2857, 0, -O2857 - Q2856*Variables!$B$5))</f>
        <v>0</v>
      </c>
      <c r="S2857">
        <f t="shared" si="268"/>
        <v>0</v>
      </c>
      <c r="T2857">
        <f t="shared" si="269"/>
        <v>0</v>
      </c>
    </row>
    <row r="2858" spans="1:20" x14ac:dyDescent="0.3">
      <c r="A2858" s="3">
        <f t="shared" si="264"/>
        <v>43220</v>
      </c>
      <c r="B2858">
        <v>4</v>
      </c>
      <c r="C2858">
        <v>30</v>
      </c>
      <c r="D2858">
        <v>1</v>
      </c>
      <c r="E2858">
        <v>1</v>
      </c>
      <c r="F2858" s="1">
        <f>VLOOKUP(A2858,Weather!$A$1:$E$366, 5)</f>
        <v>0.58974358974359109</v>
      </c>
      <c r="G2858" s="1">
        <f>VLOOKUP(D2858, Spring!$A$1:$E$25, 2)</f>
        <v>284.91351697629602</v>
      </c>
      <c r="H2858" s="1">
        <f>VLOOKUP(D2858, Spring!$A$1:$E$25, 3)</f>
        <v>272.00797092955099</v>
      </c>
      <c r="I2858" s="1">
        <f>VLOOKUP(D2858, Spring!$A$1:$E$25, 5)</f>
        <v>272.01322657875102</v>
      </c>
      <c r="J2858" s="1">
        <f t="shared" si="265"/>
        <v>279.61893398275964</v>
      </c>
      <c r="K2858" s="47">
        <f t="shared" si="266"/>
        <v>5.2311176918556423</v>
      </c>
      <c r="L2858" s="48">
        <f>Solar!K2875/1000*Variables!$B$3</f>
        <v>0</v>
      </c>
      <c r="M2858" s="1">
        <f>IF(E2858=1, VLOOKUP(D2858, Sheet1!$E$2:$G$26, 2), Sheet1!$G$3)</f>
        <v>0.18618000000000001</v>
      </c>
      <c r="N2858" s="1">
        <f>'Electricity Rates'!$J$3</f>
        <v>0.19270000000000001</v>
      </c>
      <c r="O2858" s="145">
        <f>L2858-K2858</f>
        <v>-5.2311176918556423</v>
      </c>
      <c r="P2858">
        <f t="shared" si="267"/>
        <v>1.0080363792205824</v>
      </c>
      <c r="Q2858">
        <f>IF(O2858&gt;0, IF(Q2857+O2858*Variables!$B$5&lt;Variables!$B$4, Q2857+O2858*Variables!$B$5, Variables!$B$4), IF(Q2857&gt;-O2858, Q2857+O2858/Variables!$B$5, 0))</f>
        <v>62.810633055945821</v>
      </c>
      <c r="R2858">
        <f>IF(O2858&gt;0, 0, IF(Q2857&gt;-O2858, 0, -O2858 - Q2857*Variables!$B$5))</f>
        <v>0</v>
      </c>
      <c r="S2858">
        <f t="shared" si="268"/>
        <v>0</v>
      </c>
      <c r="T2858">
        <f t="shared" si="269"/>
        <v>0</v>
      </c>
    </row>
    <row r="2859" spans="1:20" x14ac:dyDescent="0.3">
      <c r="A2859" s="3">
        <f t="shared" si="264"/>
        <v>43220</v>
      </c>
      <c r="B2859">
        <v>4</v>
      </c>
      <c r="C2859">
        <v>30</v>
      </c>
      <c r="D2859">
        <v>2</v>
      </c>
      <c r="E2859">
        <v>1</v>
      </c>
      <c r="F2859" s="1">
        <f>VLOOKUP(A2859,Weather!$A$1:$E$366, 5)</f>
        <v>0.58974358974359109</v>
      </c>
      <c r="G2859" s="1">
        <f>VLOOKUP(D2859, Spring!$A$1:$E$25, 2)</f>
        <v>283.47213324791699</v>
      </c>
      <c r="H2859" s="1">
        <f>VLOOKUP(D2859, Spring!$A$1:$E$25, 3)</f>
        <v>272.193568553901</v>
      </c>
      <c r="I2859" s="1">
        <f>VLOOKUP(D2859, Spring!$A$1:$E$25, 5)</f>
        <v>263.43263079398702</v>
      </c>
      <c r="J2859" s="1">
        <f t="shared" si="265"/>
        <v>278.84502978370534</v>
      </c>
      <c r="K2859" s="47">
        <f t="shared" si="266"/>
        <v>5.2166394736255279</v>
      </c>
      <c r="L2859" s="48">
        <f>Solar!K2876/1000*Variables!$B$3</f>
        <v>0</v>
      </c>
      <c r="M2859" s="1">
        <f>IF(E2859=1, VLOOKUP(D2859, Sheet1!$E$2:$G$26, 2), Sheet1!$G$3)</f>
        <v>0.18618000000000001</v>
      </c>
      <c r="N2859" s="1">
        <f>'Electricity Rates'!$J$3</f>
        <v>0.19270000000000001</v>
      </c>
      <c r="O2859" s="145">
        <f>L2859-K2859</f>
        <v>-5.2166394736255279</v>
      </c>
      <c r="P2859">
        <f t="shared" si="267"/>
        <v>1.0052464265676393</v>
      </c>
      <c r="Q2859">
        <f>IF(O2859&gt;0, IF(Q2858+O2859*Variables!$B$5&lt;Variables!$B$4, Q2858+O2859*Variables!$B$5, Variables!$B$4), IF(Q2858&gt;-O2859, Q2858+O2859/Variables!$B$5, 0))</f>
        <v>57.261016594642065</v>
      </c>
      <c r="R2859">
        <f>IF(O2859&gt;0, 0, IF(Q2858&gt;-O2859, 0, -O2859 - Q2858*Variables!$B$5))</f>
        <v>0</v>
      </c>
      <c r="S2859">
        <f t="shared" si="268"/>
        <v>0</v>
      </c>
      <c r="T2859">
        <f t="shared" si="269"/>
        <v>0</v>
      </c>
    </row>
    <row r="2860" spans="1:20" x14ac:dyDescent="0.3">
      <c r="A2860" s="3">
        <f t="shared" si="264"/>
        <v>43220</v>
      </c>
      <c r="B2860">
        <v>4</v>
      </c>
      <c r="C2860">
        <v>30</v>
      </c>
      <c r="D2860">
        <v>3</v>
      </c>
      <c r="E2860">
        <v>1</v>
      </c>
      <c r="F2860" s="1">
        <f>VLOOKUP(A2860,Weather!$A$1:$E$366, 5)</f>
        <v>0.58974358974359109</v>
      </c>
      <c r="G2860" s="1">
        <f>VLOOKUP(D2860, Spring!$A$1:$E$25, 2)</f>
        <v>282.03074951953801</v>
      </c>
      <c r="H2860" s="1">
        <f>VLOOKUP(D2860, Spring!$A$1:$E$25, 3)</f>
        <v>263.612120501699</v>
      </c>
      <c r="I2860" s="1">
        <f>VLOOKUP(D2860, Spring!$A$1:$E$25, 5)</f>
        <v>268.00502374504498</v>
      </c>
      <c r="J2860" s="1">
        <f t="shared" si="265"/>
        <v>274.47438889683485</v>
      </c>
      <c r="K2860" s="47">
        <f t="shared" si="266"/>
        <v>5.1348734195804697</v>
      </c>
      <c r="L2860" s="48">
        <f>Solar!K2877/1000*Variables!$B$3</f>
        <v>0</v>
      </c>
      <c r="M2860" s="1">
        <f>IF(E2860=1, VLOOKUP(D2860, Sheet1!$E$2:$G$26, 2), Sheet1!$G$3)</f>
        <v>0.18618000000000001</v>
      </c>
      <c r="N2860" s="1">
        <f>'Electricity Rates'!$J$3</f>
        <v>0.19270000000000001</v>
      </c>
      <c r="O2860" s="145">
        <f>L2860-K2860</f>
        <v>-5.1348734195804697</v>
      </c>
      <c r="P2860">
        <f t="shared" si="267"/>
        <v>0.98949010795315662</v>
      </c>
      <c r="Q2860">
        <f>IF(O2860&gt;0, IF(Q2859+O2860*Variables!$B$5&lt;Variables!$B$4, Q2859+O2860*Variables!$B$5, Variables!$B$4), IF(Q2859&gt;-O2860, Q2859+O2860/Variables!$B$5, 0))</f>
        <v>51.798385297216029</v>
      </c>
      <c r="R2860">
        <f>IF(O2860&gt;0, 0, IF(Q2859&gt;-O2860, 0, -O2860 - Q2859*Variables!$B$5))</f>
        <v>0</v>
      </c>
      <c r="S2860">
        <f t="shared" si="268"/>
        <v>0</v>
      </c>
      <c r="T2860">
        <f t="shared" si="269"/>
        <v>0</v>
      </c>
    </row>
    <row r="2861" spans="1:20" x14ac:dyDescent="0.3">
      <c r="A2861" s="3">
        <f t="shared" si="264"/>
        <v>43220</v>
      </c>
      <c r="B2861">
        <v>4</v>
      </c>
      <c r="C2861">
        <v>30</v>
      </c>
      <c r="D2861">
        <v>4</v>
      </c>
      <c r="E2861">
        <v>1</v>
      </c>
      <c r="F2861" s="1">
        <f>VLOOKUP(A2861,Weather!$A$1:$E$366, 5)</f>
        <v>0.58974358974359109</v>
      </c>
      <c r="G2861" s="1">
        <f>VLOOKUP(D2861, Spring!$A$1:$E$25, 2)</f>
        <v>287.61061946902601</v>
      </c>
      <c r="H2861" s="1">
        <f>VLOOKUP(D2861, Spring!$A$1:$E$25, 3)</f>
        <v>280.54932735425899</v>
      </c>
      <c r="I2861" s="1">
        <f>VLOOKUP(D2861, Spring!$A$1:$E$25, 5)</f>
        <v>263.81039287256101</v>
      </c>
      <c r="J2861" s="1">
        <f t="shared" si="265"/>
        <v>284.71367911424983</v>
      </c>
      <c r="K2861" s="47">
        <f t="shared" si="266"/>
        <v>5.3264303053944557</v>
      </c>
      <c r="L2861" s="48">
        <f>Solar!K2878/1000*Variables!$B$3</f>
        <v>0</v>
      </c>
      <c r="M2861" s="1">
        <f>IF(E2861=1, VLOOKUP(D2861, Sheet1!$E$2:$G$26, 2), Sheet1!$G$3)</f>
        <v>0.18618000000000001</v>
      </c>
      <c r="N2861" s="1">
        <f>'Electricity Rates'!$J$3</f>
        <v>0.19270000000000001</v>
      </c>
      <c r="O2861" s="145">
        <f>L2861-K2861</f>
        <v>-5.3264303053944557</v>
      </c>
      <c r="P2861">
        <f t="shared" si="267"/>
        <v>1.0264031198495116</v>
      </c>
      <c r="Q2861">
        <f>IF(O2861&gt;0, IF(Q2860+O2861*Variables!$B$5&lt;Variables!$B$4, Q2860+O2861*Variables!$B$5, Variables!$B$4), IF(Q2860&gt;-O2861, Q2860+O2861/Variables!$B$5, 0))</f>
        <v>46.131970078711291</v>
      </c>
      <c r="R2861">
        <f>IF(O2861&gt;0, 0, IF(Q2860&gt;-O2861, 0, -O2861 - Q2860*Variables!$B$5))</f>
        <v>0</v>
      </c>
      <c r="S2861">
        <f t="shared" si="268"/>
        <v>0</v>
      </c>
      <c r="T2861">
        <f t="shared" si="269"/>
        <v>0</v>
      </c>
    </row>
    <row r="2862" spans="1:20" x14ac:dyDescent="0.3">
      <c r="A2862" s="3">
        <f t="shared" si="264"/>
        <v>43220</v>
      </c>
      <c r="B2862">
        <v>4</v>
      </c>
      <c r="C2862">
        <v>30</v>
      </c>
      <c r="D2862">
        <v>5</v>
      </c>
      <c r="E2862">
        <v>1</v>
      </c>
      <c r="F2862" s="1">
        <f>VLOOKUP(A2862,Weather!$A$1:$E$366, 5)</f>
        <v>0.58974358974359109</v>
      </c>
      <c r="G2862" s="1">
        <f>VLOOKUP(D2862, Spring!$A$1:$E$25, 2)</f>
        <v>318.58407079646003</v>
      </c>
      <c r="H2862" s="1">
        <f>VLOOKUP(D2862, Spring!$A$1:$E$25, 3)</f>
        <v>296.96508648302301</v>
      </c>
      <c r="I2862" s="1">
        <f>VLOOKUP(D2862, Spring!$A$1:$E$25, 5)</f>
        <v>263.982102908277</v>
      </c>
      <c r="J2862" s="1">
        <f t="shared" si="265"/>
        <v>309.71474389863977</v>
      </c>
      <c r="K2862" s="47">
        <f t="shared" si="266"/>
        <v>5.7941508221922016</v>
      </c>
      <c r="L2862" s="48">
        <f>Solar!K2879/1000*Variables!$B$3</f>
        <v>0</v>
      </c>
      <c r="M2862" s="1">
        <f>IF(E2862=1, VLOOKUP(D2862, Sheet1!$E$2:$G$26, 2), Sheet1!$G$3)</f>
        <v>0.18618000000000001</v>
      </c>
      <c r="N2862" s="1">
        <f>'Electricity Rates'!$J$3</f>
        <v>0.19270000000000001</v>
      </c>
      <c r="O2862" s="145">
        <f>L2862-K2862</f>
        <v>-5.7941508221922016</v>
      </c>
      <c r="P2862">
        <f t="shared" si="267"/>
        <v>1.1165328634364373</v>
      </c>
      <c r="Q2862">
        <f>IF(O2862&gt;0, IF(Q2861+O2862*Variables!$B$5&lt;Variables!$B$4, Q2861+O2862*Variables!$B$5, Variables!$B$4), IF(Q2861&gt;-O2862, Q2861+O2862/Variables!$B$5, 0))</f>
        <v>39.967979842336611</v>
      </c>
      <c r="R2862">
        <f>IF(O2862&gt;0, 0, IF(Q2861&gt;-O2862, 0, -O2862 - Q2861*Variables!$B$5))</f>
        <v>0</v>
      </c>
      <c r="S2862">
        <f t="shared" si="268"/>
        <v>0</v>
      </c>
      <c r="T2862">
        <f t="shared" si="269"/>
        <v>0</v>
      </c>
    </row>
    <row r="2863" spans="1:20" x14ac:dyDescent="0.3">
      <c r="A2863" s="3">
        <f t="shared" si="264"/>
        <v>43220</v>
      </c>
      <c r="B2863">
        <v>4</v>
      </c>
      <c r="C2863">
        <v>30</v>
      </c>
      <c r="D2863">
        <v>6</v>
      </c>
      <c r="E2863">
        <v>1</v>
      </c>
      <c r="F2863" s="1">
        <f>VLOOKUP(A2863,Weather!$A$1:$E$366, 5)</f>
        <v>0.58974358974359109</v>
      </c>
      <c r="G2863" s="1">
        <f>VLOOKUP(D2863, Spring!$A$1:$E$25, 2)</f>
        <v>389.38053097345102</v>
      </c>
      <c r="H2863" s="1">
        <f>VLOOKUP(D2863, Spring!$A$1:$E$25, 3)</f>
        <v>340.20659833439998</v>
      </c>
      <c r="I2863" s="1">
        <f>VLOOKUP(D2863, Spring!$A$1:$E$25, 5)</f>
        <v>264.16853094705402</v>
      </c>
      <c r="J2863" s="1">
        <f t="shared" si="265"/>
        <v>369.2066098907635</v>
      </c>
      <c r="K2863" s="47">
        <f t="shared" si="266"/>
        <v>6.9071260713292713</v>
      </c>
      <c r="L2863" s="48">
        <f>Solar!K2880/1000*Variables!$B$3</f>
        <v>0.51760000000000006</v>
      </c>
      <c r="M2863" s="1">
        <f>IF(E2863=1, VLOOKUP(D2863, Sheet1!$E$2:$G$26, 2), Sheet1!$G$3)</f>
        <v>0.18618000000000001</v>
      </c>
      <c r="N2863" s="1">
        <f>'Electricity Rates'!$J$3</f>
        <v>0.19270000000000001</v>
      </c>
      <c r="O2863" s="145">
        <f>L2863-K2863</f>
        <v>-6.3895260713292714</v>
      </c>
      <c r="P2863">
        <f t="shared" si="267"/>
        <v>1.3310031939451505</v>
      </c>
      <c r="Q2863">
        <f>IF(O2863&gt;0, IF(Q2862+O2863*Variables!$B$5&lt;Variables!$B$4, Q2862+O2863*Variables!$B$5, Variables!$B$4), IF(Q2862&gt;-O2863, Q2862+O2863/Variables!$B$5, 0))</f>
        <v>33.170611681348021</v>
      </c>
      <c r="R2863">
        <f>IF(O2863&gt;0, 0, IF(Q2862&gt;-O2863, 0, -O2863 - Q2862*Variables!$B$5))</f>
        <v>0</v>
      </c>
      <c r="S2863">
        <f t="shared" si="268"/>
        <v>0</v>
      </c>
      <c r="T2863">
        <f t="shared" si="269"/>
        <v>0</v>
      </c>
    </row>
    <row r="2864" spans="1:20" x14ac:dyDescent="0.3">
      <c r="A2864" s="3">
        <f t="shared" si="264"/>
        <v>43220</v>
      </c>
      <c r="B2864">
        <v>4</v>
      </c>
      <c r="C2864">
        <v>30</v>
      </c>
      <c r="D2864">
        <v>7</v>
      </c>
      <c r="E2864">
        <v>1</v>
      </c>
      <c r="F2864" s="1">
        <f>VLOOKUP(A2864,Weather!$A$1:$E$366, 5)</f>
        <v>0.58974358974359109</v>
      </c>
      <c r="G2864" s="1">
        <f>VLOOKUP(D2864, Spring!$A$1:$E$25, 2)</f>
        <v>623.89380530973403</v>
      </c>
      <c r="H2864" s="1">
        <f>VLOOKUP(D2864, Spring!$A$1:$E$25, 3)</f>
        <v>374.47950032030701</v>
      </c>
      <c r="I2864" s="1">
        <f>VLOOKUP(D2864, Spring!$A$1:$E$25, 5)</f>
        <v>251.18725224694799</v>
      </c>
      <c r="J2864" s="1">
        <f t="shared" si="265"/>
        <v>521.56998787817452</v>
      </c>
      <c r="K2864" s="47">
        <f t="shared" si="266"/>
        <v>9.7575437838507568</v>
      </c>
      <c r="L2864" s="48">
        <f>Solar!K2881/1000*Variables!$B$3</f>
        <v>2.9829000000000003</v>
      </c>
      <c r="M2864" s="1">
        <f>IF(E2864=1, VLOOKUP(D2864, Sheet1!$E$2:$G$26, 2), Sheet1!$G$3)</f>
        <v>0.18618000000000001</v>
      </c>
      <c r="N2864" s="1">
        <f>'Electricity Rates'!$J$3</f>
        <v>0.19270000000000001</v>
      </c>
      <c r="O2864" s="145">
        <f>L2864-K2864</f>
        <v>-6.7746437838507561</v>
      </c>
      <c r="P2864">
        <f t="shared" si="267"/>
        <v>1.880278687148041</v>
      </c>
      <c r="Q2864">
        <f>IF(O2864&gt;0, IF(Q2863+O2864*Variables!$B$5&lt;Variables!$B$4, Q2863+O2864*Variables!$B$5, Variables!$B$4), IF(Q2863&gt;-O2864, Q2863+O2864/Variables!$B$5, 0))</f>
        <v>25.963543826187642</v>
      </c>
      <c r="R2864">
        <f>IF(O2864&gt;0, 0, IF(Q2863&gt;-O2864, 0, -O2864 - Q2863*Variables!$B$5))</f>
        <v>0</v>
      </c>
      <c r="S2864">
        <f t="shared" si="268"/>
        <v>0</v>
      </c>
      <c r="T2864">
        <f t="shared" si="269"/>
        <v>0</v>
      </c>
    </row>
    <row r="2865" spans="1:20" x14ac:dyDescent="0.3">
      <c r="A2865" s="3">
        <f t="shared" si="264"/>
        <v>43220</v>
      </c>
      <c r="B2865">
        <v>4</v>
      </c>
      <c r="C2865">
        <v>30</v>
      </c>
      <c r="D2865">
        <v>8</v>
      </c>
      <c r="E2865">
        <v>1</v>
      </c>
      <c r="F2865" s="1">
        <f>VLOOKUP(A2865,Weather!$A$1:$E$366, 5)</f>
        <v>0.58974358974359109</v>
      </c>
      <c r="G2865" s="1">
        <f>VLOOKUP(D2865, Spring!$A$1:$E$25, 2)</f>
        <v>871.68141592920301</v>
      </c>
      <c r="H2865" s="1">
        <f>VLOOKUP(D2865, Spring!$A$1:$E$25, 3)</f>
        <v>578.35522101217202</v>
      </c>
      <c r="I2865" s="1">
        <f>VLOOKUP(D2865, Spring!$A$1:$E$25, 5)</f>
        <v>268.91753993484798</v>
      </c>
      <c r="J2865" s="1">
        <f t="shared" si="265"/>
        <v>751.34246416837016</v>
      </c>
      <c r="K2865" s="47">
        <f t="shared" si="266"/>
        <v>14.056132755287264</v>
      </c>
      <c r="L2865" s="48">
        <f>Solar!K2882/1000*Variables!$B$3</f>
        <v>5.7776000000000005</v>
      </c>
      <c r="M2865" s="1">
        <f>IF(E2865=1, VLOOKUP(D2865, Sheet1!$E$2:$G$26, 2), Sheet1!$G$3)</f>
        <v>0.18618000000000001</v>
      </c>
      <c r="N2865" s="1">
        <f>'Electricity Rates'!$J$3</f>
        <v>0.19270000000000001</v>
      </c>
      <c r="O2865" s="145">
        <f>L2865-K2865</f>
        <v>-8.2785327552872623</v>
      </c>
      <c r="P2865">
        <f t="shared" si="267"/>
        <v>2.708616781943856</v>
      </c>
      <c r="Q2865">
        <f>IF(O2865&gt;0, IF(Q2864+O2865*Variables!$B$5&lt;Variables!$B$4, Q2864+O2865*Variables!$B$5, Variables!$B$4), IF(Q2864&gt;-O2865, Q2864+O2865/Variables!$B$5, 0))</f>
        <v>17.156594086520343</v>
      </c>
      <c r="R2865">
        <f>IF(O2865&gt;0, 0, IF(Q2864&gt;-O2865, 0, -O2865 - Q2864*Variables!$B$5))</f>
        <v>0</v>
      </c>
      <c r="S2865">
        <f t="shared" si="268"/>
        <v>0</v>
      </c>
      <c r="T2865">
        <f t="shared" si="269"/>
        <v>0</v>
      </c>
    </row>
    <row r="2866" spans="1:20" x14ac:dyDescent="0.3">
      <c r="A2866" s="3">
        <f t="shared" si="264"/>
        <v>43220</v>
      </c>
      <c r="B2866">
        <v>4</v>
      </c>
      <c r="C2866">
        <v>30</v>
      </c>
      <c r="D2866">
        <v>9</v>
      </c>
      <c r="E2866">
        <v>1</v>
      </c>
      <c r="F2866" s="1">
        <f>VLOOKUP(A2866,Weather!$A$1:$E$366, 5)</f>
        <v>0.58974358974359109</v>
      </c>
      <c r="G2866" s="1">
        <f>VLOOKUP(D2866, Spring!$A$1:$E$25, 2)</f>
        <v>1137.1681415929199</v>
      </c>
      <c r="H2866" s="1">
        <f>VLOOKUP(D2866, Spring!$A$1:$E$25, 3)</f>
        <v>786.77530429212004</v>
      </c>
      <c r="I2866" s="1">
        <f>VLOOKUP(D2866, Spring!$A$1:$E$25, 5)</f>
        <v>317.33977000667198</v>
      </c>
      <c r="J2866" s="1">
        <f t="shared" si="265"/>
        <v>993.4172339823358</v>
      </c>
      <c r="K2866" s="47">
        <f t="shared" si="266"/>
        <v>18.584873327639905</v>
      </c>
      <c r="L2866" s="48">
        <f>Solar!K2883/1000*Variables!$B$3</f>
        <v>13.059100000000001</v>
      </c>
      <c r="M2866" s="1">
        <f>IF(E2866=1, VLOOKUP(D2866, Sheet1!$E$2:$G$26, 2), Sheet1!$G$3)</f>
        <v>0.20441999999999999</v>
      </c>
      <c r="N2866" s="1">
        <f>'Electricity Rates'!$J$3</f>
        <v>0.19270000000000001</v>
      </c>
      <c r="O2866" s="145">
        <f>L2866-K2866</f>
        <v>-5.5257733276399037</v>
      </c>
      <c r="P2866">
        <f t="shared" si="267"/>
        <v>3.5813050902362096</v>
      </c>
      <c r="Q2866">
        <f>IF(O2866&gt;0, IF(Q2865+O2866*Variables!$B$5&lt;Variables!$B$4, Q2865+O2866*Variables!$B$5, Variables!$B$4), IF(Q2865&gt;-O2866, Q2865+O2866/Variables!$B$5, 0))</f>
        <v>11.278111823073637</v>
      </c>
      <c r="R2866">
        <f>IF(O2866&gt;0, 0, IF(Q2865&gt;-O2866, 0, -O2866 - Q2865*Variables!$B$5))</f>
        <v>0</v>
      </c>
      <c r="S2866">
        <f t="shared" si="268"/>
        <v>0</v>
      </c>
      <c r="T2866">
        <f t="shared" si="269"/>
        <v>0</v>
      </c>
    </row>
    <row r="2867" spans="1:20" x14ac:dyDescent="0.3">
      <c r="A2867" s="3">
        <f t="shared" si="264"/>
        <v>43220</v>
      </c>
      <c r="B2867">
        <v>4</v>
      </c>
      <c r="C2867">
        <v>30</v>
      </c>
      <c r="D2867">
        <v>10</v>
      </c>
      <c r="E2867">
        <v>1</v>
      </c>
      <c r="F2867" s="1">
        <f>VLOOKUP(A2867,Weather!$A$1:$E$366, 5)</f>
        <v>0.58974358974359109</v>
      </c>
      <c r="G2867" s="1">
        <f>VLOOKUP(D2867, Spring!$A$1:$E$25, 2)</f>
        <v>1207.9646017699099</v>
      </c>
      <c r="H2867" s="1">
        <f>VLOOKUP(D2867, Spring!$A$1:$E$25, 3)</f>
        <v>923.64670083279998</v>
      </c>
      <c r="I2867" s="1">
        <f>VLOOKUP(D2867, Spring!$A$1:$E$25, 5)</f>
        <v>339.44621060481097</v>
      </c>
      <c r="J2867" s="1">
        <f t="shared" si="265"/>
        <v>1091.321360359814</v>
      </c>
      <c r="K2867" s="47">
        <f t="shared" si="266"/>
        <v>20.416466061022096</v>
      </c>
      <c r="L2867" s="48">
        <f>Solar!K2884/1000*Variables!$B$3</f>
        <v>32.539649999999995</v>
      </c>
      <c r="M2867" s="1">
        <f>IF(E2867=1, VLOOKUP(D2867, Sheet1!$E$2:$G$26, 2), Sheet1!$G$3)</f>
        <v>0.20441999999999999</v>
      </c>
      <c r="N2867" s="1">
        <f>'Electricity Rates'!$J$3</f>
        <v>0.19270000000000001</v>
      </c>
      <c r="O2867" s="145">
        <f>L2867-K2867</f>
        <v>12.123183938977899</v>
      </c>
      <c r="P2867">
        <f t="shared" si="267"/>
        <v>3.9342530099589581</v>
      </c>
      <c r="Q2867">
        <f>IF(O2867&gt;0, IF(Q2866+O2867*Variables!$B$5&lt;Variables!$B$4, Q2866+O2867*Variables!$B$5, Variables!$B$4), IF(Q2866&gt;-O2867, Q2866+O2867/Variables!$B$5, 0))</f>
        <v>22.673904725712859</v>
      </c>
      <c r="R2867">
        <f>IF(O2867&gt;0, 0, IF(Q2866&gt;-O2867, 0, -O2867 - Q2866*Variables!$B$5))</f>
        <v>0</v>
      </c>
      <c r="S2867">
        <f t="shared" si="268"/>
        <v>0</v>
      </c>
      <c r="T2867">
        <f t="shared" si="269"/>
        <v>0</v>
      </c>
    </row>
    <row r="2868" spans="1:20" x14ac:dyDescent="0.3">
      <c r="A2868" s="3">
        <f t="shared" si="264"/>
        <v>43220</v>
      </c>
      <c r="B2868">
        <v>4</v>
      </c>
      <c r="C2868">
        <v>30</v>
      </c>
      <c r="D2868">
        <v>11</v>
      </c>
      <c r="E2868">
        <v>1</v>
      </c>
      <c r="F2868" s="1">
        <f>VLOOKUP(A2868,Weather!$A$1:$E$366, 5)</f>
        <v>0.58974358974359109</v>
      </c>
      <c r="G2868" s="1">
        <f>VLOOKUP(D2868, Spring!$A$1:$E$25, 2)</f>
        <v>1274.3362831858401</v>
      </c>
      <c r="H2868" s="1">
        <f>VLOOKUP(D2868, Spring!$A$1:$E$25, 3)</f>
        <v>962.46396540679098</v>
      </c>
      <c r="I2868" s="1">
        <f>VLOOKUP(D2868, Spring!$A$1:$E$25, 5)</f>
        <v>352.80034538247099</v>
      </c>
      <c r="J2868" s="1">
        <f t="shared" si="265"/>
        <v>1146.3886656354614</v>
      </c>
      <c r="K2868" s="47">
        <f t="shared" si="266"/>
        <v>21.446666522654695</v>
      </c>
      <c r="L2868" s="48">
        <f>Solar!K2885/1000*Variables!$B$3</f>
        <v>35.477849999999997</v>
      </c>
      <c r="M2868" s="1">
        <f>IF(E2868=1, VLOOKUP(D2868, Sheet1!$E$2:$G$26, 2), Sheet1!$G$3)</f>
        <v>0.20441999999999999</v>
      </c>
      <c r="N2868" s="1">
        <f>'Electricity Rates'!$J$3</f>
        <v>0.19270000000000001</v>
      </c>
      <c r="O2868" s="145">
        <f>L2868-K2868</f>
        <v>14.031183477345301</v>
      </c>
      <c r="P2868">
        <f t="shared" si="267"/>
        <v>4.1327726389155597</v>
      </c>
      <c r="Q2868">
        <f>IF(O2868&gt;0, IF(Q2867+O2868*Variables!$B$5&lt;Variables!$B$4, Q2867+O2868*Variables!$B$5, Variables!$B$4), IF(Q2867&gt;-O2868, Q2867+O2868/Variables!$B$5, 0))</f>
        <v>35.863217194417444</v>
      </c>
      <c r="R2868">
        <f>IF(O2868&gt;0, 0, IF(Q2867&gt;-O2868, 0, -O2868 - Q2867*Variables!$B$5))</f>
        <v>0</v>
      </c>
      <c r="S2868">
        <f t="shared" si="268"/>
        <v>0</v>
      </c>
      <c r="T2868">
        <f t="shared" si="269"/>
        <v>0</v>
      </c>
    </row>
    <row r="2869" spans="1:20" x14ac:dyDescent="0.3">
      <c r="A2869" s="3">
        <f t="shared" si="264"/>
        <v>43220</v>
      </c>
      <c r="B2869">
        <v>4</v>
      </c>
      <c r="C2869">
        <v>30</v>
      </c>
      <c r="D2869">
        <v>12</v>
      </c>
      <c r="E2869">
        <v>1</v>
      </c>
      <c r="F2869" s="1">
        <f>VLOOKUP(A2869,Weather!$A$1:$E$366, 5)</f>
        <v>0.58974358974359109</v>
      </c>
      <c r="G2869" s="1">
        <f>VLOOKUP(D2869, Spring!$A$1:$E$25, 2)</f>
        <v>1314.1592920353901</v>
      </c>
      <c r="H2869" s="1">
        <f>VLOOKUP(D2869, Spring!$A$1:$E$25, 3)</f>
        <v>983.10377962844302</v>
      </c>
      <c r="I2869" s="1">
        <f>VLOOKUP(D2869, Spring!$A$1:$E$25, 5)</f>
        <v>344.20503159464602</v>
      </c>
      <c r="J2869" s="1">
        <f t="shared" si="265"/>
        <v>1178.3416459197199</v>
      </c>
      <c r="K2869" s="47">
        <f t="shared" si="266"/>
        <v>22.044443640576205</v>
      </c>
      <c r="L2869" s="48">
        <f>Solar!K2886/1000*Variables!$B$3</f>
        <v>39.334150000000001</v>
      </c>
      <c r="M2869" s="1">
        <f>IF(E2869=1, VLOOKUP(D2869, Sheet1!$E$2:$G$26, 2), Sheet1!$G$3)</f>
        <v>0.20441999999999999</v>
      </c>
      <c r="N2869" s="1">
        <f>'Electricity Rates'!$J$3</f>
        <v>0.19270000000000001</v>
      </c>
      <c r="O2869" s="145">
        <f>L2869-K2869</f>
        <v>17.289706359423796</v>
      </c>
      <c r="P2869">
        <f t="shared" si="267"/>
        <v>4.247964289539035</v>
      </c>
      <c r="Q2869">
        <f>IF(O2869&gt;0, IF(Q2868+O2869*Variables!$B$5&lt;Variables!$B$4, Q2868+O2869*Variables!$B$5, Variables!$B$4), IF(Q2868&gt;-O2869, Q2868+O2869/Variables!$B$5, 0))</f>
        <v>52.115541172275812</v>
      </c>
      <c r="R2869">
        <f>IF(O2869&gt;0, 0, IF(Q2868&gt;-O2869, 0, -O2869 - Q2868*Variables!$B$5))</f>
        <v>0</v>
      </c>
      <c r="S2869">
        <f t="shared" si="268"/>
        <v>0</v>
      </c>
      <c r="T2869">
        <f t="shared" si="269"/>
        <v>0</v>
      </c>
    </row>
    <row r="2870" spans="1:20" x14ac:dyDescent="0.3">
      <c r="A2870" s="3">
        <f t="shared" si="264"/>
        <v>43220</v>
      </c>
      <c r="B2870">
        <v>4</v>
      </c>
      <c r="C2870">
        <v>30</v>
      </c>
      <c r="D2870">
        <v>13</v>
      </c>
      <c r="E2870">
        <v>1</v>
      </c>
      <c r="F2870" s="1">
        <f>VLOOKUP(A2870,Weather!$A$1:$E$366, 5)</f>
        <v>0.58974358974359109</v>
      </c>
      <c r="G2870" s="1">
        <f>VLOOKUP(D2870, Spring!$A$1:$E$25, 2)</f>
        <v>1362.8318584070701</v>
      </c>
      <c r="H2870" s="1">
        <f>VLOOKUP(D2870, Spring!$A$1:$E$25, 3)</f>
        <v>999.59961563100603</v>
      </c>
      <c r="I2870" s="1">
        <f>VLOOKUP(D2870, Spring!$A$1:$E$25, 5)</f>
        <v>326.84269398328001</v>
      </c>
      <c r="J2870" s="1">
        <f t="shared" si="265"/>
        <v>1213.8135023963775</v>
      </c>
      <c r="K2870" s="47">
        <f t="shared" si="266"/>
        <v>22.708051978305754</v>
      </c>
      <c r="L2870" s="48">
        <f>Solar!K2887/1000*Variables!$B$3</f>
        <v>39.310400000000001</v>
      </c>
      <c r="M2870" s="1">
        <f>IF(E2870=1, VLOOKUP(D2870, Sheet1!$E$2:$G$26, 2), Sheet1!$G$3)</f>
        <v>0.20441999999999999</v>
      </c>
      <c r="N2870" s="1">
        <f>'Electricity Rates'!$J$3</f>
        <v>0.19270000000000001</v>
      </c>
      <c r="O2870" s="145">
        <f>L2870-K2870</f>
        <v>16.602348021694247</v>
      </c>
      <c r="P2870">
        <f t="shared" si="267"/>
        <v>4.3758416162195193</v>
      </c>
      <c r="Q2870">
        <f>IF(O2870&gt;0, IF(Q2869+O2870*Variables!$B$5&lt;Variables!$B$4, Q2869+O2870*Variables!$B$5, Variables!$B$4), IF(Q2869&gt;-O2870, Q2869+O2870/Variables!$B$5, 0))</f>
        <v>67.72174831266841</v>
      </c>
      <c r="R2870">
        <f>IF(O2870&gt;0, 0, IF(Q2869&gt;-O2870, 0, -O2870 - Q2869*Variables!$B$5))</f>
        <v>0</v>
      </c>
      <c r="S2870">
        <f t="shared" si="268"/>
        <v>0</v>
      </c>
      <c r="T2870">
        <f t="shared" si="269"/>
        <v>0</v>
      </c>
    </row>
    <row r="2871" spans="1:20" x14ac:dyDescent="0.3">
      <c r="A2871" s="3">
        <f t="shared" si="264"/>
        <v>43220</v>
      </c>
      <c r="B2871">
        <v>4</v>
      </c>
      <c r="C2871">
        <v>30</v>
      </c>
      <c r="D2871">
        <v>14</v>
      </c>
      <c r="E2871">
        <v>1</v>
      </c>
      <c r="F2871" s="1">
        <f>VLOOKUP(A2871,Weather!$A$1:$E$366, 5)</f>
        <v>0.58974358974359109</v>
      </c>
      <c r="G2871" s="1">
        <f>VLOOKUP(D2871, Spring!$A$1:$E$25, 2)</f>
        <v>1402.65486725663</v>
      </c>
      <c r="H2871" s="1">
        <f>VLOOKUP(D2871, Spring!$A$1:$E$25, 3)</f>
        <v>1011.55108904548</v>
      </c>
      <c r="I2871" s="1">
        <f>VLOOKUP(D2871, Spring!$A$1:$E$25, 5)</f>
        <v>309.49016837395499</v>
      </c>
      <c r="J2871" s="1">
        <f t="shared" si="265"/>
        <v>1242.2020351700048</v>
      </c>
      <c r="K2871" s="47">
        <f t="shared" si="266"/>
        <v>23.239145327109885</v>
      </c>
      <c r="L2871" s="48">
        <f>Solar!K2888/1000*Variables!$B$3</f>
        <v>36.846350000000001</v>
      </c>
      <c r="M2871" s="1">
        <f>IF(E2871=1, VLOOKUP(D2871, Sheet1!$E$2:$G$26, 2), Sheet1!$G$3)</f>
        <v>0.20441999999999999</v>
      </c>
      <c r="N2871" s="1">
        <f>'Electricity Rates'!$J$3</f>
        <v>0.19270000000000001</v>
      </c>
      <c r="O2871" s="145">
        <f>L2871-K2871</f>
        <v>13.607204672890116</v>
      </c>
      <c r="P2871">
        <f t="shared" si="267"/>
        <v>4.4781833045340749</v>
      </c>
      <c r="Q2871">
        <f>IF(O2871&gt;0, IF(Q2870+O2871*Variables!$B$5&lt;Variables!$B$4, Q2870+O2871*Variables!$B$5, Variables!$B$4), IF(Q2870&gt;-O2871, Q2870+O2871/Variables!$B$5, 0))</f>
        <v>80.512520705185125</v>
      </c>
      <c r="R2871">
        <f>IF(O2871&gt;0, 0, IF(Q2870&gt;-O2871, 0, -O2871 - Q2870*Variables!$B$5))</f>
        <v>0</v>
      </c>
      <c r="S2871">
        <f t="shared" si="268"/>
        <v>0</v>
      </c>
      <c r="T2871">
        <f t="shared" si="269"/>
        <v>0</v>
      </c>
    </row>
    <row r="2872" spans="1:20" x14ac:dyDescent="0.3">
      <c r="A2872" s="3">
        <f t="shared" si="264"/>
        <v>43220</v>
      </c>
      <c r="B2872">
        <v>4</v>
      </c>
      <c r="C2872">
        <v>30</v>
      </c>
      <c r="D2872">
        <v>15</v>
      </c>
      <c r="E2872">
        <v>1</v>
      </c>
      <c r="F2872" s="1">
        <f>VLOOKUP(A2872,Weather!$A$1:$E$366, 5)</f>
        <v>0.58974358974359109</v>
      </c>
      <c r="G2872" s="1">
        <f>VLOOKUP(D2872, Spring!$A$1:$E$25, 2)</f>
        <v>1371.6814159292001</v>
      </c>
      <c r="H2872" s="1">
        <f>VLOOKUP(D2872, Spring!$A$1:$E$25, 3)</f>
        <v>1005.48526585522</v>
      </c>
      <c r="I2872" s="1">
        <f>VLOOKUP(D2872, Spring!$A$1:$E$25, 5)</f>
        <v>300.89485458612899</v>
      </c>
      <c r="J2872" s="1">
        <f t="shared" si="265"/>
        <v>1221.4470979501318</v>
      </c>
      <c r="K2872" s="47">
        <f t="shared" si="266"/>
        <v>22.850861466150299</v>
      </c>
      <c r="L2872" s="48">
        <f>Solar!K2889/1000*Variables!$B$3</f>
        <v>30.465299999999999</v>
      </c>
      <c r="M2872" s="1">
        <f>IF(E2872=1, VLOOKUP(D2872, Sheet1!$E$2:$G$26, 2), Sheet1!$G$3)</f>
        <v>0.20441999999999999</v>
      </c>
      <c r="N2872" s="1">
        <f>'Electricity Rates'!$J$3</f>
        <v>0.19270000000000001</v>
      </c>
      <c r="O2872" s="145">
        <f>L2872-K2872</f>
        <v>7.6144385338497003</v>
      </c>
      <c r="P2872">
        <f t="shared" si="267"/>
        <v>4.4033610045271629</v>
      </c>
      <c r="Q2872">
        <f>IF(O2872&gt;0, IF(Q2871+O2872*Variables!$B$5&lt;Variables!$B$4, Q2871+O2872*Variables!$B$5, Variables!$B$4), IF(Q2871&gt;-O2872, Q2871+O2872/Variables!$B$5, 0))</f>
        <v>87.67009292700385</v>
      </c>
      <c r="R2872">
        <f>IF(O2872&gt;0, 0, IF(Q2871&gt;-O2872, 0, -O2872 - Q2871*Variables!$B$5))</f>
        <v>0</v>
      </c>
      <c r="S2872">
        <f t="shared" si="268"/>
        <v>0</v>
      </c>
      <c r="T2872">
        <f t="shared" si="269"/>
        <v>0</v>
      </c>
    </row>
    <row r="2873" spans="1:20" x14ac:dyDescent="0.3">
      <c r="A2873" s="3">
        <f t="shared" si="264"/>
        <v>43220</v>
      </c>
      <c r="B2873">
        <v>4</v>
      </c>
      <c r="C2873">
        <v>30</v>
      </c>
      <c r="D2873">
        <v>16</v>
      </c>
      <c r="E2873">
        <v>1</v>
      </c>
      <c r="F2873" s="1">
        <f>VLOOKUP(A2873,Weather!$A$1:$E$366, 5)</f>
        <v>0.58974358974359109</v>
      </c>
      <c r="G2873" s="1">
        <f>VLOOKUP(D2873, Spring!$A$1:$E$25, 2)</f>
        <v>1283.1858407079601</v>
      </c>
      <c r="H2873" s="1">
        <f>VLOOKUP(D2873, Spring!$A$1:$E$25, 3)</f>
        <v>954.93673926969905</v>
      </c>
      <c r="I2873" s="1">
        <f>VLOOKUP(D2873, Spring!$A$1:$E$25, 5)</f>
        <v>270.36971623690101</v>
      </c>
      <c r="J2873" s="1">
        <f t="shared" si="265"/>
        <v>1148.5195426820073</v>
      </c>
      <c r="K2873" s="47">
        <f t="shared" si="266"/>
        <v>21.486531021308579</v>
      </c>
      <c r="L2873" s="48">
        <f>Solar!K2890/1000*Variables!$B$3</f>
        <v>12.874000000000002</v>
      </c>
      <c r="M2873" s="1">
        <f>IF(E2873=1, VLOOKUP(D2873, Sheet1!$E$2:$G$26, 2), Sheet1!$G$3)</f>
        <v>0.20441999999999999</v>
      </c>
      <c r="N2873" s="1">
        <f>'Electricity Rates'!$J$3</f>
        <v>0.19270000000000001</v>
      </c>
      <c r="O2873" s="145">
        <f>L2873-K2873</f>
        <v>-8.6125310213085768</v>
      </c>
      <c r="P2873">
        <f t="shared" si="267"/>
        <v>4.1404545278061633</v>
      </c>
      <c r="Q2873">
        <f>IF(O2873&gt;0, IF(Q2872+O2873*Variables!$B$5&lt;Variables!$B$4, Q2872+O2873*Variables!$B$5, Variables!$B$4), IF(Q2872&gt;-O2873, Q2872+O2873/Variables!$B$5, 0))</f>
        <v>78.507825883058558</v>
      </c>
      <c r="R2873">
        <f>IF(O2873&gt;0, 0, IF(Q2872&gt;-O2873, 0, -O2873 - Q2872*Variables!$B$5))</f>
        <v>0</v>
      </c>
      <c r="S2873">
        <f t="shared" si="268"/>
        <v>0</v>
      </c>
      <c r="T2873">
        <f t="shared" si="269"/>
        <v>0</v>
      </c>
    </row>
    <row r="2874" spans="1:20" x14ac:dyDescent="0.3">
      <c r="A2874" s="3">
        <f t="shared" si="264"/>
        <v>43220</v>
      </c>
      <c r="B2874">
        <v>4</v>
      </c>
      <c r="C2874">
        <v>30</v>
      </c>
      <c r="D2874">
        <v>17</v>
      </c>
      <c r="E2874">
        <v>1</v>
      </c>
      <c r="F2874" s="1">
        <f>VLOOKUP(A2874,Weather!$A$1:$E$366, 5)</f>
        <v>0.58974358974359109</v>
      </c>
      <c r="G2874" s="1">
        <f>VLOOKUP(D2874, Spring!$A$1:$E$25, 2)</f>
        <v>973.45132743362797</v>
      </c>
      <c r="H2874" s="1">
        <f>VLOOKUP(D2874, Spring!$A$1:$E$25, 3)</f>
        <v>850.97693786034597</v>
      </c>
      <c r="I2874" s="1">
        <f>VLOOKUP(D2874, Spring!$A$1:$E$25, 5)</f>
        <v>257.39334353781499</v>
      </c>
      <c r="J2874" s="1">
        <f t="shared" si="265"/>
        <v>923.20542401894829</v>
      </c>
      <c r="K2874" s="47">
        <f t="shared" si="266"/>
        <v>17.271349110787952</v>
      </c>
      <c r="L2874" s="48">
        <f>Solar!K2891/1000*Variables!$B$3</f>
        <v>8.8556499999999989</v>
      </c>
      <c r="M2874" s="1">
        <f>IF(E2874=1, VLOOKUP(D2874, Sheet1!$E$2:$G$26, 2), Sheet1!$G$3)</f>
        <v>0.20441999999999999</v>
      </c>
      <c r="N2874" s="1">
        <f>'Electricity Rates'!$J$3</f>
        <v>0.19270000000000001</v>
      </c>
      <c r="O2874" s="145">
        <f>L2874-K2874</f>
        <v>-8.4156991107879531</v>
      </c>
      <c r="P2874">
        <f t="shared" si="267"/>
        <v>3.3281889736488384</v>
      </c>
      <c r="Q2874">
        <f>IF(O2874&gt;0, IF(Q2873+O2874*Variables!$B$5&lt;Variables!$B$4, Q2873+O2874*Variables!$B$5, Variables!$B$4), IF(Q2873&gt;-O2874, Q2873+O2874/Variables!$B$5, 0))</f>
        <v>69.554954488603286</v>
      </c>
      <c r="R2874">
        <f>IF(O2874&gt;0, 0, IF(Q2873&gt;-O2874, 0, -O2874 - Q2873*Variables!$B$5))</f>
        <v>0</v>
      </c>
      <c r="S2874">
        <f t="shared" si="268"/>
        <v>0</v>
      </c>
      <c r="T2874">
        <f t="shared" si="269"/>
        <v>0</v>
      </c>
    </row>
    <row r="2875" spans="1:20" x14ac:dyDescent="0.3">
      <c r="A2875" s="3">
        <f t="shared" si="264"/>
        <v>43220</v>
      </c>
      <c r="B2875">
        <v>4</v>
      </c>
      <c r="C2875">
        <v>30</v>
      </c>
      <c r="D2875">
        <v>18</v>
      </c>
      <c r="E2875">
        <v>1</v>
      </c>
      <c r="F2875" s="1">
        <f>VLOOKUP(A2875,Weather!$A$1:$E$366, 5)</f>
        <v>0.58974358974359109</v>
      </c>
      <c r="G2875" s="1">
        <f>VLOOKUP(D2875, Spring!$A$1:$E$25, 2)</f>
        <v>690.26548672566298</v>
      </c>
      <c r="H2875" s="1">
        <f>VLOOKUP(D2875, Spring!$A$1:$E$25, 3)</f>
        <v>590.923299339663</v>
      </c>
      <c r="I2875" s="1">
        <f>VLOOKUP(D2875, Spring!$A$1:$E$25, 5)</f>
        <v>248.81274775305101</v>
      </c>
      <c r="J2875" s="1">
        <f t="shared" si="265"/>
        <v>649.50971754166312</v>
      </c>
      <c r="K2875" s="47">
        <f t="shared" si="266"/>
        <v>12.151043300500685</v>
      </c>
      <c r="L2875" s="48">
        <f>Solar!K2892/1000*Variables!$B$3</f>
        <v>5.9499999999999993</v>
      </c>
      <c r="M2875" s="1">
        <f>IF(E2875=1, VLOOKUP(D2875, Sheet1!$E$2:$G$26, 2), Sheet1!$G$3)</f>
        <v>0.20441999999999999</v>
      </c>
      <c r="N2875" s="1">
        <f>'Electricity Rates'!$J$3</f>
        <v>0.19270000000000001</v>
      </c>
      <c r="O2875" s="145">
        <f>L2875-K2875</f>
        <v>-6.201043300500686</v>
      </c>
      <c r="P2875">
        <f t="shared" si="267"/>
        <v>2.3415060440064823</v>
      </c>
      <c r="Q2875">
        <f>IF(O2875&gt;0, IF(Q2874+O2875*Variables!$B$5&lt;Variables!$B$4, Q2874+O2875*Variables!$B$5, Variables!$B$4), IF(Q2874&gt;-O2875, Q2874+O2875/Variables!$B$5, 0))</f>
        <v>62.958099913602553</v>
      </c>
      <c r="R2875">
        <f>IF(O2875&gt;0, 0, IF(Q2874&gt;-O2875, 0, -O2875 - Q2874*Variables!$B$5))</f>
        <v>0</v>
      </c>
      <c r="S2875">
        <f t="shared" si="268"/>
        <v>0</v>
      </c>
      <c r="T2875">
        <f t="shared" si="269"/>
        <v>0</v>
      </c>
    </row>
    <row r="2876" spans="1:20" x14ac:dyDescent="0.3">
      <c r="A2876" s="3">
        <f t="shared" si="264"/>
        <v>43220</v>
      </c>
      <c r="B2876">
        <v>4</v>
      </c>
      <c r="C2876">
        <v>30</v>
      </c>
      <c r="D2876">
        <v>19</v>
      </c>
      <c r="E2876">
        <v>1</v>
      </c>
      <c r="F2876" s="1">
        <f>VLOOKUP(A2876,Weather!$A$1:$E$366, 5)</f>
        <v>0.58974358974359109</v>
      </c>
      <c r="G2876" s="1">
        <f>VLOOKUP(D2876, Spring!$A$1:$E$25, 2)</f>
        <v>482.300884955752</v>
      </c>
      <c r="H2876" s="1">
        <f>VLOOKUP(D2876, Spring!$A$1:$E$25, 3)</f>
        <v>454.99679692504799</v>
      </c>
      <c r="I2876" s="1">
        <f>VLOOKUP(D2876, Spring!$A$1:$E$25, 5)</f>
        <v>266.52341143686903</v>
      </c>
      <c r="J2876" s="1">
        <f t="shared" si="265"/>
        <v>471.09920781495038</v>
      </c>
      <c r="K2876" s="47">
        <f t="shared" si="266"/>
        <v>8.8133352256178394</v>
      </c>
      <c r="L2876" s="48">
        <f>Solar!K2893/1000*Variables!$B$3</f>
        <v>0.8609500000000001</v>
      </c>
      <c r="M2876" s="1">
        <f>IF(E2876=1, VLOOKUP(D2876, Sheet1!$E$2:$G$26, 2), Sheet1!$G$3)</f>
        <v>0.20441999999999999</v>
      </c>
      <c r="N2876" s="1">
        <f>'Electricity Rates'!$J$3</f>
        <v>0.19270000000000001</v>
      </c>
      <c r="O2876" s="145">
        <f>L2876-K2876</f>
        <v>-7.9523852256178396</v>
      </c>
      <c r="P2876">
        <f t="shared" si="267"/>
        <v>1.6983296979765576</v>
      </c>
      <c r="Q2876">
        <f>IF(O2876&gt;0, IF(Q2875+O2876*Variables!$B$5&lt;Variables!$B$4, Q2875+O2876*Variables!$B$5, Variables!$B$4), IF(Q2875&gt;-O2876, Q2875+O2876/Variables!$B$5, 0))</f>
        <v>54.49811563103038</v>
      </c>
      <c r="R2876">
        <f>IF(O2876&gt;0, 0, IF(Q2875&gt;-O2876, 0, -O2876 - Q2875*Variables!$B$5))</f>
        <v>0</v>
      </c>
      <c r="S2876">
        <f t="shared" si="268"/>
        <v>0</v>
      </c>
      <c r="T2876">
        <f t="shared" si="269"/>
        <v>0</v>
      </c>
    </row>
    <row r="2877" spans="1:20" x14ac:dyDescent="0.3">
      <c r="A2877" s="3">
        <f t="shared" si="264"/>
        <v>43220</v>
      </c>
      <c r="B2877">
        <v>4</v>
      </c>
      <c r="C2877">
        <v>30</v>
      </c>
      <c r="D2877">
        <v>20</v>
      </c>
      <c r="E2877">
        <v>1</v>
      </c>
      <c r="F2877" s="1">
        <f>VLOOKUP(A2877,Weather!$A$1:$E$366, 5)</f>
        <v>0.58974358974359109</v>
      </c>
      <c r="G2877" s="1">
        <f>VLOOKUP(D2877, Spring!$A$1:$E$25, 2)</f>
        <v>415.92920353982299</v>
      </c>
      <c r="H2877" s="1">
        <f>VLOOKUP(D2877, Spring!$A$1:$E$25, 3)</f>
        <v>371.98648067830999</v>
      </c>
      <c r="I2877" s="1">
        <f>VLOOKUP(D2877, Spring!$A$1:$E$25, 5)</f>
        <v>284.25369912476901</v>
      </c>
      <c r="J2877" s="1">
        <f t="shared" si="265"/>
        <v>397.90141980176645</v>
      </c>
      <c r="K2877" s="47">
        <f t="shared" si="266"/>
        <v>7.4439492601307027</v>
      </c>
      <c r="L2877" s="48">
        <f>Solar!K2894/1000*Variables!$B$3</f>
        <v>0</v>
      </c>
      <c r="M2877" s="1">
        <f>IF(E2877=1, VLOOKUP(D2877, Sheet1!$E$2:$G$26, 2), Sheet1!$G$3)</f>
        <v>0.20441999999999999</v>
      </c>
      <c r="N2877" s="1">
        <f>'Electricity Rates'!$J$3</f>
        <v>0.19270000000000001</v>
      </c>
      <c r="O2877" s="145">
        <f>L2877-K2877</f>
        <v>-7.4439492601307027</v>
      </c>
      <c r="P2877">
        <f t="shared" si="267"/>
        <v>1.4344490224271864</v>
      </c>
      <c r="Q2877">
        <f>IF(O2877&gt;0, IF(Q2876+O2877*Variables!$B$5&lt;Variables!$B$4, Q2876+O2877*Variables!$B$5, Variables!$B$4), IF(Q2876&gt;-O2877, Q2876+O2877/Variables!$B$5, 0))</f>
        <v>46.579020673444525</v>
      </c>
      <c r="R2877">
        <f>IF(O2877&gt;0, 0, IF(Q2876&gt;-O2877, 0, -O2877 - Q2876*Variables!$B$5))</f>
        <v>0</v>
      </c>
      <c r="S2877">
        <f t="shared" si="268"/>
        <v>0</v>
      </c>
      <c r="T2877">
        <f t="shared" si="269"/>
        <v>0</v>
      </c>
    </row>
    <row r="2878" spans="1:20" x14ac:dyDescent="0.3">
      <c r="A2878" s="3">
        <f t="shared" si="264"/>
        <v>43220</v>
      </c>
      <c r="B2878">
        <v>4</v>
      </c>
      <c r="C2878">
        <v>30</v>
      </c>
      <c r="D2878">
        <v>21</v>
      </c>
      <c r="E2878">
        <v>1</v>
      </c>
      <c r="F2878" s="1">
        <f>VLOOKUP(A2878,Weather!$A$1:$E$366, 5)</f>
        <v>0.58974358974359109</v>
      </c>
      <c r="G2878" s="1">
        <f>VLOOKUP(D2878, Spring!$A$1:$E$25, 2)</f>
        <v>371.68141592920301</v>
      </c>
      <c r="H2878" s="1">
        <f>VLOOKUP(D2878, Spring!$A$1:$E$25, 3)</f>
        <v>318.10538116591903</v>
      </c>
      <c r="I2878" s="1">
        <f>VLOOKUP(D2878, Spring!$A$1:$E$25, 5)</f>
        <v>271.28223242670401</v>
      </c>
      <c r="J2878" s="1">
        <f t="shared" si="265"/>
        <v>349.70150423144554</v>
      </c>
      <c r="K2878" s="47">
        <f t="shared" si="266"/>
        <v>6.5422240890398209</v>
      </c>
      <c r="L2878" s="48">
        <f>Solar!K2895/1000*Variables!$B$3</f>
        <v>0</v>
      </c>
      <c r="M2878" s="1">
        <f>IF(E2878=1, VLOOKUP(D2878, Sheet1!$E$2:$G$26, 2), Sheet1!$G$3)</f>
        <v>0.20441999999999999</v>
      </c>
      <c r="N2878" s="1">
        <f>'Electricity Rates'!$J$3</f>
        <v>0.19270000000000001</v>
      </c>
      <c r="O2878" s="145">
        <f>L2878-K2878</f>
        <v>-6.5422240890398209</v>
      </c>
      <c r="P2878">
        <f t="shared" si="267"/>
        <v>1.2606865819579736</v>
      </c>
      <c r="Q2878">
        <f>IF(O2878&gt;0, IF(Q2877+O2878*Variables!$B$5&lt;Variables!$B$4, Q2877+O2878*Variables!$B$5, Variables!$B$4), IF(Q2877&gt;-O2878, Q2877+O2878/Variables!$B$5, 0))</f>
        <v>39.619207812763861</v>
      </c>
      <c r="R2878">
        <f>IF(O2878&gt;0, 0, IF(Q2877&gt;-O2878, 0, -O2878 - Q2877*Variables!$B$5))</f>
        <v>0</v>
      </c>
      <c r="S2878">
        <f t="shared" si="268"/>
        <v>0</v>
      </c>
      <c r="T2878">
        <f t="shared" si="269"/>
        <v>0</v>
      </c>
    </row>
    <row r="2879" spans="1:20" x14ac:dyDescent="0.3">
      <c r="A2879" s="3">
        <f t="shared" si="264"/>
        <v>43220</v>
      </c>
      <c r="B2879">
        <v>4</v>
      </c>
      <c r="C2879">
        <v>30</v>
      </c>
      <c r="D2879">
        <v>22</v>
      </c>
      <c r="E2879">
        <v>1</v>
      </c>
      <c r="F2879" s="1">
        <f>VLOOKUP(A2879,Weather!$A$1:$E$366, 5)</f>
        <v>0.58974358974359109</v>
      </c>
      <c r="G2879" s="1">
        <f>VLOOKUP(D2879, Spring!$A$1:$E$25, 2)</f>
        <v>345.13274336283098</v>
      </c>
      <c r="H2879" s="1">
        <f>VLOOKUP(D2879, Spring!$A$1:$E$25, 3)</f>
        <v>289.79820627802701</v>
      </c>
      <c r="I2879" s="1">
        <f>VLOOKUP(D2879, Spring!$A$1:$E$25, 5)</f>
        <v>275.85953137878198</v>
      </c>
      <c r="J2879" s="1">
        <f t="shared" si="265"/>
        <v>322.43139481521916</v>
      </c>
      <c r="K2879" s="47">
        <f t="shared" si="266"/>
        <v>6.0320542311043193</v>
      </c>
      <c r="L2879" s="48">
        <f>Solar!K2896/1000*Variables!$B$3</f>
        <v>0</v>
      </c>
      <c r="M2879" s="1">
        <f>IF(E2879=1, VLOOKUP(D2879, Sheet1!$E$2:$G$26, 2), Sheet1!$G$3)</f>
        <v>0.18618000000000001</v>
      </c>
      <c r="N2879" s="1">
        <f>'Electricity Rates'!$J$3</f>
        <v>0.19270000000000001</v>
      </c>
      <c r="O2879" s="145">
        <f>L2879-K2879</f>
        <v>-6.0320542311043193</v>
      </c>
      <c r="P2879">
        <f t="shared" si="267"/>
        <v>1.1623768503338023</v>
      </c>
      <c r="Q2879">
        <f>IF(O2879&gt;0, IF(Q2878+O2879*Variables!$B$5&lt;Variables!$B$4, Q2878+O2879*Variables!$B$5, Variables!$B$4), IF(Q2878&gt;-O2879, Q2878+O2879/Variables!$B$5, 0))</f>
        <v>33.202128843503949</v>
      </c>
      <c r="R2879">
        <f>IF(O2879&gt;0, 0, IF(Q2878&gt;-O2879, 0, -O2879 - Q2878*Variables!$B$5))</f>
        <v>0</v>
      </c>
      <c r="S2879">
        <f t="shared" si="268"/>
        <v>0</v>
      </c>
      <c r="T2879">
        <f t="shared" si="269"/>
        <v>0</v>
      </c>
    </row>
    <row r="2880" spans="1:20" x14ac:dyDescent="0.3">
      <c r="A2880" s="3">
        <f t="shared" si="264"/>
        <v>43220</v>
      </c>
      <c r="B2880">
        <v>4</v>
      </c>
      <c r="C2880">
        <v>30</v>
      </c>
      <c r="D2880">
        <v>23</v>
      </c>
      <c r="E2880">
        <v>1</v>
      </c>
      <c r="F2880" s="1">
        <f>VLOOKUP(A2880,Weather!$A$1:$E$366, 5)</f>
        <v>0.58974358974359109</v>
      </c>
      <c r="G2880" s="1">
        <f>VLOOKUP(D2880, Spring!$A$1:$E$25, 2)</f>
        <v>318.58407079646003</v>
      </c>
      <c r="H2880" s="1">
        <f>VLOOKUP(D2880, Spring!$A$1:$E$25, 3)</f>
        <v>270.57975656630401</v>
      </c>
      <c r="I2880" s="1">
        <f>VLOOKUP(D2880, Spring!$A$1:$E$25, 5)</f>
        <v>271.64527650221697</v>
      </c>
      <c r="J2880" s="1">
        <f t="shared" si="265"/>
        <v>298.88999316357558</v>
      </c>
      <c r="K2880" s="47">
        <f t="shared" si="266"/>
        <v>5.5916411270382502</v>
      </c>
      <c r="L2880" s="48">
        <f>Solar!K2897/1000*Variables!$B$3</f>
        <v>0</v>
      </c>
      <c r="M2880" s="1">
        <f>IF(E2880=1, VLOOKUP(D2880, Sheet1!$E$2:$G$26, 2), Sheet1!$G$3)</f>
        <v>0.18618000000000001</v>
      </c>
      <c r="N2880" s="1">
        <f>'Electricity Rates'!$J$3</f>
        <v>0.19270000000000001</v>
      </c>
      <c r="O2880" s="145">
        <f>L2880-K2880</f>
        <v>-5.5916411270382502</v>
      </c>
      <c r="P2880">
        <f t="shared" si="267"/>
        <v>1.0775092451802708</v>
      </c>
      <c r="Q2880">
        <f>IF(O2880&gt;0, IF(Q2879+O2880*Variables!$B$5&lt;Variables!$B$4, Q2879+O2880*Variables!$B$5, Variables!$B$4), IF(Q2879&gt;-O2880, Q2879+O2880/Variables!$B$5, 0))</f>
        <v>27.253574453037725</v>
      </c>
      <c r="R2880">
        <f>IF(O2880&gt;0, 0, IF(Q2879&gt;-O2880, 0, -O2880 - Q2879*Variables!$B$5))</f>
        <v>0</v>
      </c>
      <c r="S2880">
        <f t="shared" si="268"/>
        <v>0</v>
      </c>
      <c r="T2880">
        <f t="shared" si="269"/>
        <v>0</v>
      </c>
    </row>
    <row r="2881" spans="1:20" x14ac:dyDescent="0.3">
      <c r="A2881" s="3">
        <f t="shared" si="264"/>
        <v>43220</v>
      </c>
      <c r="B2881">
        <v>4</v>
      </c>
      <c r="C2881">
        <v>30</v>
      </c>
      <c r="D2881">
        <v>24</v>
      </c>
      <c r="E2881">
        <v>1</v>
      </c>
      <c r="F2881" s="1">
        <f>VLOOKUP(A2881,Weather!$A$1:$E$366, 5)</f>
        <v>0.58974358974359109</v>
      </c>
      <c r="G2881" s="1">
        <f>VLOOKUP(D2881, Spring!$A$1:$E$25, 2)</f>
        <v>287.61061946902601</v>
      </c>
      <c r="H2881" s="1">
        <f>VLOOKUP(D2881, Spring!$A$1:$E$25, 3)</f>
        <v>251.20115310698301</v>
      </c>
      <c r="I2881" s="1">
        <f>VLOOKUP(D2881, Spring!$A$1:$E$25, 5)</f>
        <v>267.465363632795</v>
      </c>
      <c r="J2881" s="1">
        <f t="shared" si="265"/>
        <v>272.67340249998279</v>
      </c>
      <c r="K2881" s="47">
        <f t="shared" si="266"/>
        <v>5.1011805230760254</v>
      </c>
      <c r="L2881" s="48">
        <f>Solar!K2898/1000*Variables!$B$3</f>
        <v>0</v>
      </c>
      <c r="M2881" s="1">
        <f>IF(E2881=1, VLOOKUP(D2881, Sheet1!$E$2:$G$26, 2), Sheet1!$G$3)</f>
        <v>0.18618000000000001</v>
      </c>
      <c r="N2881" s="1">
        <f>'Electricity Rates'!$J$3</f>
        <v>0.19270000000000001</v>
      </c>
      <c r="O2881" s="145">
        <f>L2881-K2881</f>
        <v>-5.1011805230760254</v>
      </c>
      <c r="P2881">
        <f t="shared" si="267"/>
        <v>0.98299748679675014</v>
      </c>
      <c r="Q2881">
        <f>IF(O2881&gt;0, IF(Q2880+O2881*Variables!$B$5&lt;Variables!$B$4, Q2880+O2881*Variables!$B$5, Variables!$B$4), IF(Q2880&gt;-O2881, Q2880+O2881/Variables!$B$5, 0))</f>
        <v>21.826786662531315</v>
      </c>
      <c r="R2881">
        <f>IF(O2881&gt;0, 0, IF(Q2880&gt;-O2881, 0, -O2881 - Q2880*Variables!$B$5))</f>
        <v>0</v>
      </c>
      <c r="S2881">
        <f t="shared" si="268"/>
        <v>0</v>
      </c>
      <c r="T2881">
        <f t="shared" si="269"/>
        <v>0</v>
      </c>
    </row>
    <row r="2882" spans="1:20" x14ac:dyDescent="0.3">
      <c r="A2882" s="3">
        <f t="shared" si="264"/>
        <v>43221</v>
      </c>
      <c r="B2882">
        <v>5</v>
      </c>
      <c r="C2882">
        <v>1</v>
      </c>
      <c r="D2882">
        <v>1</v>
      </c>
      <c r="E2882">
        <v>1</v>
      </c>
      <c r="F2882" s="1">
        <f>VLOOKUP(A2882,Weather!$A$1:$E$366, 5)</f>
        <v>0.58974358974359109</v>
      </c>
      <c r="G2882" s="1">
        <f>VLOOKUP(D2882, Spring!$A$1:$E$25, 2)</f>
        <v>284.91351697629602</v>
      </c>
      <c r="H2882" s="1">
        <f>VLOOKUP(D2882, Spring!$A$1:$E$25, 3)</f>
        <v>272.00797092955099</v>
      </c>
      <c r="I2882" s="1">
        <f>VLOOKUP(D2882, Spring!$A$1:$E$25, 5)</f>
        <v>272.01322657875102</v>
      </c>
      <c r="J2882" s="1">
        <f t="shared" si="265"/>
        <v>279.61893398275964</v>
      </c>
      <c r="K2882" s="47">
        <f t="shared" si="266"/>
        <v>5.2311176918556423</v>
      </c>
      <c r="L2882" s="48">
        <f>Solar!K2899/1000*Variables!$B$3</f>
        <v>0</v>
      </c>
      <c r="M2882">
        <f>IF(E2882=1, VLOOKUP(D2882, Sheet1!$A$2:$C$26, 2), Sheet1!$C$3)</f>
        <v>0.18637999999999999</v>
      </c>
      <c r="N2882" s="1">
        <f>'Electricity Rates'!$J$2</f>
        <v>0.24729999999999999</v>
      </c>
      <c r="O2882" s="145">
        <f>L2882-K2882</f>
        <v>-5.2311176918556423</v>
      </c>
      <c r="P2882">
        <f t="shared" si="267"/>
        <v>1.2936554051959004</v>
      </c>
      <c r="Q2882">
        <f>IF(O2882&gt;0, IF(Q2881+O2882*Variables!$B$5&lt;Variables!$B$4, Q2881+O2882*Variables!$B$5, Variables!$B$4), IF(Q2881&gt;-O2882, Q2881+O2882/Variables!$B$5, 0))</f>
        <v>16.261767841408293</v>
      </c>
      <c r="R2882">
        <f>IF(O2882&gt;0, 0, IF(Q2881&gt;-O2882, 0, -O2882 - Q2881*Variables!$B$5))</f>
        <v>0</v>
      </c>
      <c r="S2882">
        <f t="shared" si="268"/>
        <v>0</v>
      </c>
      <c r="T2882">
        <f t="shared" si="269"/>
        <v>0</v>
      </c>
    </row>
    <row r="2883" spans="1:20" x14ac:dyDescent="0.3">
      <c r="A2883" s="3">
        <f t="shared" ref="A2883:A2946" si="270">DATE(2018, B2883, C2883)</f>
        <v>43221</v>
      </c>
      <c r="B2883">
        <v>5</v>
      </c>
      <c r="C2883">
        <v>1</v>
      </c>
      <c r="D2883">
        <v>2</v>
      </c>
      <c r="E2883">
        <v>1</v>
      </c>
      <c r="F2883" s="1">
        <f>VLOOKUP(A2883,Weather!$A$1:$E$366, 5)</f>
        <v>0.58974358974359109</v>
      </c>
      <c r="G2883" s="1">
        <f>VLOOKUP(D2883, Spring!$A$1:$E$25, 2)</f>
        <v>283.47213324791699</v>
      </c>
      <c r="H2883" s="1">
        <f>VLOOKUP(D2883, Spring!$A$1:$E$25, 3)</f>
        <v>272.193568553901</v>
      </c>
      <c r="I2883" s="1">
        <f>VLOOKUP(D2883, Spring!$A$1:$E$25, 5)</f>
        <v>263.43263079398702</v>
      </c>
      <c r="J2883" s="1">
        <f t="shared" ref="J2883:J2946" si="271">IF(E2883=0, I2883, H2883 + (G2883-H2883)*F2883)</f>
        <v>278.84502978370534</v>
      </c>
      <c r="K2883" s="47">
        <f t="shared" ref="K2883:K2946" si="272">J2883*1000/53453</f>
        <v>5.2166394736255279</v>
      </c>
      <c r="L2883" s="48">
        <f>Solar!K2900/1000*Variables!$B$3</f>
        <v>0</v>
      </c>
      <c r="M2883">
        <f>IF(E2883=1, VLOOKUP(D2883, Sheet1!$A$2:$C$26, 2), Sheet1!$C$3)</f>
        <v>0.18637999999999999</v>
      </c>
      <c r="N2883" s="1">
        <f>'Electricity Rates'!$J$2</f>
        <v>0.24729999999999999</v>
      </c>
      <c r="O2883" s="145">
        <f>L2883-K2883</f>
        <v>-5.2166394736255279</v>
      </c>
      <c r="P2883">
        <f t="shared" ref="P2883:P2946" si="273">N2883*K2883</f>
        <v>1.290074941827593</v>
      </c>
      <c r="Q2883">
        <f>IF(O2883&gt;0, IF(Q2882+O2883*Variables!$B$5&lt;Variables!$B$4, Q2882+O2883*Variables!$B$5, Variables!$B$4), IF(Q2882&gt;-O2883, Q2882+O2883/Variables!$B$5, 0))</f>
        <v>10.71215138010454</v>
      </c>
      <c r="R2883">
        <f>IF(O2883&gt;0, 0, IF(Q2882&gt;-O2883, 0, -O2883 - Q2882*Variables!$B$5))</f>
        <v>0</v>
      </c>
      <c r="S2883">
        <f t="shared" ref="S2883:S2946" si="274">R2883*M2883</f>
        <v>0</v>
      </c>
      <c r="T2883">
        <f t="shared" ref="T2883:T2946" si="275">IF(AND(R2883&gt;0, M2883&gt;0.3), 1, 0)</f>
        <v>0</v>
      </c>
    </row>
    <row r="2884" spans="1:20" x14ac:dyDescent="0.3">
      <c r="A2884" s="3">
        <f t="shared" si="270"/>
        <v>43221</v>
      </c>
      <c r="B2884">
        <v>5</v>
      </c>
      <c r="C2884">
        <v>1</v>
      </c>
      <c r="D2884">
        <v>3</v>
      </c>
      <c r="E2884">
        <v>1</v>
      </c>
      <c r="F2884" s="1">
        <f>VLOOKUP(A2884,Weather!$A$1:$E$366, 5)</f>
        <v>0.58974358974359109</v>
      </c>
      <c r="G2884" s="1">
        <f>VLOOKUP(D2884, Spring!$A$1:$E$25, 2)</f>
        <v>282.03074951953801</v>
      </c>
      <c r="H2884" s="1">
        <f>VLOOKUP(D2884, Spring!$A$1:$E$25, 3)</f>
        <v>263.612120501699</v>
      </c>
      <c r="I2884" s="1">
        <f>VLOOKUP(D2884, Spring!$A$1:$E$25, 5)</f>
        <v>268.00502374504498</v>
      </c>
      <c r="J2884" s="1">
        <f t="shared" si="271"/>
        <v>274.47438889683485</v>
      </c>
      <c r="K2884" s="47">
        <f t="shared" si="272"/>
        <v>5.1348734195804697</v>
      </c>
      <c r="L2884" s="48">
        <f>Solar!K2901/1000*Variables!$B$3</f>
        <v>0</v>
      </c>
      <c r="M2884">
        <f>IF(E2884=1, VLOOKUP(D2884, Sheet1!$A$2:$C$26, 2), Sheet1!$C$3)</f>
        <v>0.18637999999999999</v>
      </c>
      <c r="N2884" s="1">
        <f>'Electricity Rates'!$J$2</f>
        <v>0.24729999999999999</v>
      </c>
      <c r="O2884" s="145">
        <f>L2884-K2884</f>
        <v>-5.1348734195804697</v>
      </c>
      <c r="P2884">
        <f t="shared" si="273"/>
        <v>1.2698541966622501</v>
      </c>
      <c r="Q2884">
        <f>IF(O2884&gt;0, IF(Q2883+O2884*Variables!$B$5&lt;Variables!$B$4, Q2883+O2884*Variables!$B$5, Variables!$B$4), IF(Q2883&gt;-O2884, Q2883+O2884/Variables!$B$5, 0))</f>
        <v>5.249520082678508</v>
      </c>
      <c r="R2884">
        <f>IF(O2884&gt;0, 0, IF(Q2883&gt;-O2884, 0, -O2884 - Q2883*Variables!$B$5))</f>
        <v>0</v>
      </c>
      <c r="S2884">
        <f t="shared" si="274"/>
        <v>0</v>
      </c>
      <c r="T2884">
        <f t="shared" si="275"/>
        <v>0</v>
      </c>
    </row>
    <row r="2885" spans="1:20" x14ac:dyDescent="0.3">
      <c r="A2885" s="3">
        <f t="shared" si="270"/>
        <v>43221</v>
      </c>
      <c r="B2885">
        <v>5</v>
      </c>
      <c r="C2885">
        <v>1</v>
      </c>
      <c r="D2885">
        <v>4</v>
      </c>
      <c r="E2885">
        <v>1</v>
      </c>
      <c r="F2885" s="1">
        <f>VLOOKUP(A2885,Weather!$A$1:$E$366, 5)</f>
        <v>0.58974358974359109</v>
      </c>
      <c r="G2885" s="1">
        <f>VLOOKUP(D2885, Spring!$A$1:$E$25, 2)</f>
        <v>287.61061946902601</v>
      </c>
      <c r="H2885" s="1">
        <f>VLOOKUP(D2885, Spring!$A$1:$E$25, 3)</f>
        <v>280.54932735425899</v>
      </c>
      <c r="I2885" s="1">
        <f>VLOOKUP(D2885, Spring!$A$1:$E$25, 5)</f>
        <v>263.81039287256101</v>
      </c>
      <c r="J2885" s="1">
        <f t="shared" si="271"/>
        <v>284.71367911424983</v>
      </c>
      <c r="K2885" s="47">
        <f t="shared" si="272"/>
        <v>5.3264303053944557</v>
      </c>
      <c r="L2885" s="48">
        <f>Solar!K2902/1000*Variables!$B$3</f>
        <v>0</v>
      </c>
      <c r="M2885">
        <f>IF(E2885=1, VLOOKUP(D2885, Sheet1!$A$2:$C$26, 2), Sheet1!$C$3)</f>
        <v>0.18637999999999999</v>
      </c>
      <c r="N2885" s="1">
        <f>'Electricity Rates'!$J$2</f>
        <v>0.24729999999999999</v>
      </c>
      <c r="O2885" s="145">
        <f>L2885-K2885</f>
        <v>-5.3264303053944557</v>
      </c>
      <c r="P2885">
        <f t="shared" si="273"/>
        <v>1.3172262145240488</v>
      </c>
      <c r="Q2885">
        <f>IF(O2885&gt;0, IF(Q2884+O2885*Variables!$B$5&lt;Variables!$B$4, Q2884+O2885*Variables!$B$5, Variables!$B$4), IF(Q2884&gt;-O2885, Q2884+O2885/Variables!$B$5, 0))</f>
        <v>0</v>
      </c>
      <c r="R2885">
        <f>IF(O2885&gt;0, 0, IF(Q2884&gt;-O2885, 0, -O2885 - Q2884*Variables!$B$5))</f>
        <v>0.39188142767665823</v>
      </c>
      <c r="S2885">
        <f t="shared" si="274"/>
        <v>7.3038860490375557E-2</v>
      </c>
      <c r="T2885">
        <f t="shared" si="275"/>
        <v>0</v>
      </c>
    </row>
    <row r="2886" spans="1:20" x14ac:dyDescent="0.3">
      <c r="A2886" s="3">
        <f t="shared" si="270"/>
        <v>43221</v>
      </c>
      <c r="B2886">
        <v>5</v>
      </c>
      <c r="C2886">
        <v>1</v>
      </c>
      <c r="D2886">
        <v>5</v>
      </c>
      <c r="E2886">
        <v>1</v>
      </c>
      <c r="F2886" s="1">
        <f>VLOOKUP(A2886,Weather!$A$1:$E$366, 5)</f>
        <v>0.58974358974359109</v>
      </c>
      <c r="G2886" s="1">
        <f>VLOOKUP(D2886, Spring!$A$1:$E$25, 2)</f>
        <v>318.58407079646003</v>
      </c>
      <c r="H2886" s="1">
        <f>VLOOKUP(D2886, Spring!$A$1:$E$25, 3)</f>
        <v>296.96508648302301</v>
      </c>
      <c r="I2886" s="1">
        <f>VLOOKUP(D2886, Spring!$A$1:$E$25, 5)</f>
        <v>263.982102908277</v>
      </c>
      <c r="J2886" s="1">
        <f t="shared" si="271"/>
        <v>309.71474389863977</v>
      </c>
      <c r="K2886" s="47">
        <f t="shared" si="272"/>
        <v>5.7941508221922016</v>
      </c>
      <c r="L2886" s="48">
        <f>Solar!K2903/1000*Variables!$B$3</f>
        <v>0</v>
      </c>
      <c r="M2886">
        <f>IF(E2886=1, VLOOKUP(D2886, Sheet1!$A$2:$C$26, 2), Sheet1!$C$3)</f>
        <v>0.18637999999999999</v>
      </c>
      <c r="N2886" s="1">
        <f>'Electricity Rates'!$J$2</f>
        <v>0.24729999999999999</v>
      </c>
      <c r="O2886" s="145">
        <f>L2886-K2886</f>
        <v>-5.7941508221922016</v>
      </c>
      <c r="P2886">
        <f t="shared" si="273"/>
        <v>1.4328934983281314</v>
      </c>
      <c r="Q2886">
        <f>IF(O2886&gt;0, IF(Q2885+O2886*Variables!$B$5&lt;Variables!$B$4, Q2885+O2886*Variables!$B$5, Variables!$B$4), IF(Q2885&gt;-O2886, Q2885+O2886/Variables!$B$5, 0))</f>
        <v>0</v>
      </c>
      <c r="R2886">
        <f>IF(O2886&gt;0, 0, IF(Q2885&gt;-O2886, 0, -O2886 - Q2885*Variables!$B$5))</f>
        <v>5.7941508221922016</v>
      </c>
      <c r="S2886">
        <f t="shared" si="274"/>
        <v>1.0799138302401825</v>
      </c>
      <c r="T2886">
        <f t="shared" si="275"/>
        <v>0</v>
      </c>
    </row>
    <row r="2887" spans="1:20" x14ac:dyDescent="0.3">
      <c r="A2887" s="3">
        <f t="shared" si="270"/>
        <v>43221</v>
      </c>
      <c r="B2887">
        <v>5</v>
      </c>
      <c r="C2887">
        <v>1</v>
      </c>
      <c r="D2887">
        <v>6</v>
      </c>
      <c r="E2887">
        <v>1</v>
      </c>
      <c r="F2887" s="1">
        <f>VLOOKUP(A2887,Weather!$A$1:$E$366, 5)</f>
        <v>0.58974358974359109</v>
      </c>
      <c r="G2887" s="1">
        <f>VLOOKUP(D2887, Spring!$A$1:$E$25, 2)</f>
        <v>389.38053097345102</v>
      </c>
      <c r="H2887" s="1">
        <f>VLOOKUP(D2887, Spring!$A$1:$E$25, 3)</f>
        <v>340.20659833439998</v>
      </c>
      <c r="I2887" s="1">
        <f>VLOOKUP(D2887, Spring!$A$1:$E$25, 5)</f>
        <v>264.16853094705402</v>
      </c>
      <c r="J2887" s="1">
        <f t="shared" si="271"/>
        <v>369.2066098907635</v>
      </c>
      <c r="K2887" s="47">
        <f t="shared" si="272"/>
        <v>6.9071260713292713</v>
      </c>
      <c r="L2887" s="48">
        <f>Solar!K2904/1000*Variables!$B$3</f>
        <v>0.44089999999999996</v>
      </c>
      <c r="M2887">
        <f>IF(E2887=1, VLOOKUP(D2887, Sheet1!$A$2:$C$26, 2), Sheet1!$C$3)</f>
        <v>0.18637999999999999</v>
      </c>
      <c r="N2887" s="1">
        <f>'Electricity Rates'!$J$2</f>
        <v>0.24729999999999999</v>
      </c>
      <c r="O2887" s="145">
        <f>L2887-K2887</f>
        <v>-6.4662260713292712</v>
      </c>
      <c r="P2887">
        <f t="shared" si="273"/>
        <v>1.7081322774397287</v>
      </c>
      <c r="Q2887">
        <f>IF(O2887&gt;0, IF(Q2886+O2887*Variables!$B$5&lt;Variables!$B$4, Q2886+O2887*Variables!$B$5, Variables!$B$4), IF(Q2886&gt;-O2887, Q2886+O2887/Variables!$B$5, 0))</f>
        <v>0</v>
      </c>
      <c r="R2887">
        <f>IF(O2887&gt;0, 0, IF(Q2886&gt;-O2887, 0, -O2887 - Q2886*Variables!$B$5))</f>
        <v>6.4662260713292712</v>
      </c>
      <c r="S2887">
        <f t="shared" si="274"/>
        <v>1.2051752151743496</v>
      </c>
      <c r="T2887">
        <f t="shared" si="275"/>
        <v>0</v>
      </c>
    </row>
    <row r="2888" spans="1:20" x14ac:dyDescent="0.3">
      <c r="A2888" s="3">
        <f t="shared" si="270"/>
        <v>43221</v>
      </c>
      <c r="B2888">
        <v>5</v>
      </c>
      <c r="C2888">
        <v>1</v>
      </c>
      <c r="D2888">
        <v>7</v>
      </c>
      <c r="E2888">
        <v>1</v>
      </c>
      <c r="F2888" s="1">
        <f>VLOOKUP(A2888,Weather!$A$1:$E$366, 5)</f>
        <v>0.58974358974359109</v>
      </c>
      <c r="G2888" s="1">
        <f>VLOOKUP(D2888, Spring!$A$1:$E$25, 2)</f>
        <v>623.89380530973403</v>
      </c>
      <c r="H2888" s="1">
        <f>VLOOKUP(D2888, Spring!$A$1:$E$25, 3)</f>
        <v>374.47950032030701</v>
      </c>
      <c r="I2888" s="1">
        <f>VLOOKUP(D2888, Spring!$A$1:$E$25, 5)</f>
        <v>251.18725224694799</v>
      </c>
      <c r="J2888" s="1">
        <f t="shared" si="271"/>
        <v>521.56998787817452</v>
      </c>
      <c r="K2888" s="47">
        <f t="shared" si="272"/>
        <v>9.7575437838507568</v>
      </c>
      <c r="L2888" s="48">
        <f>Solar!K2905/1000*Variables!$B$3</f>
        <v>2.8379499999999998</v>
      </c>
      <c r="M2888">
        <f>IF(E2888=1, VLOOKUP(D2888, Sheet1!$A$2:$C$26, 2), Sheet1!$C$3)</f>
        <v>0.18637999999999999</v>
      </c>
      <c r="N2888" s="1">
        <f>'Electricity Rates'!$J$2</f>
        <v>0.24729999999999999</v>
      </c>
      <c r="O2888" s="145">
        <f>L2888-K2888</f>
        <v>-6.9195937838507575</v>
      </c>
      <c r="P2888">
        <f t="shared" si="273"/>
        <v>2.4130405777462922</v>
      </c>
      <c r="Q2888">
        <f>IF(O2888&gt;0, IF(Q2887+O2888*Variables!$B$5&lt;Variables!$B$4, Q2887+O2888*Variables!$B$5, Variables!$B$4), IF(Q2887&gt;-O2888, Q2887+O2888/Variables!$B$5, 0))</f>
        <v>0</v>
      </c>
      <c r="R2888">
        <f>IF(O2888&gt;0, 0, IF(Q2887&gt;-O2888, 0, -O2888 - Q2887*Variables!$B$5))</f>
        <v>6.9195937838507575</v>
      </c>
      <c r="S2888">
        <f t="shared" si="274"/>
        <v>1.2896738894341042</v>
      </c>
      <c r="T2888">
        <f t="shared" si="275"/>
        <v>0</v>
      </c>
    </row>
    <row r="2889" spans="1:20" x14ac:dyDescent="0.3">
      <c r="A2889" s="3">
        <f t="shared" si="270"/>
        <v>43221</v>
      </c>
      <c r="B2889">
        <v>5</v>
      </c>
      <c r="C2889">
        <v>1</v>
      </c>
      <c r="D2889">
        <v>8</v>
      </c>
      <c r="E2889">
        <v>1</v>
      </c>
      <c r="F2889" s="1">
        <f>VLOOKUP(A2889,Weather!$A$1:$E$366, 5)</f>
        <v>0.58974358974359109</v>
      </c>
      <c r="G2889" s="1">
        <f>VLOOKUP(D2889, Spring!$A$1:$E$25, 2)</f>
        <v>871.68141592920301</v>
      </c>
      <c r="H2889" s="1">
        <f>VLOOKUP(D2889, Spring!$A$1:$E$25, 3)</f>
        <v>578.35522101217202</v>
      </c>
      <c r="I2889" s="1">
        <f>VLOOKUP(D2889, Spring!$A$1:$E$25, 5)</f>
        <v>268.91753993484798</v>
      </c>
      <c r="J2889" s="1">
        <f t="shared" si="271"/>
        <v>751.34246416837016</v>
      </c>
      <c r="K2889" s="47">
        <f t="shared" si="272"/>
        <v>14.056132755287264</v>
      </c>
      <c r="L2889" s="48">
        <f>Solar!K2906/1000*Variables!$B$3</f>
        <v>5.9499499999999994</v>
      </c>
      <c r="M2889">
        <f>IF(E2889=1, VLOOKUP(D2889, Sheet1!$A$2:$C$26, 2), Sheet1!$C$3)</f>
        <v>0.18637999999999999</v>
      </c>
      <c r="N2889" s="1">
        <f>'Electricity Rates'!$J$2</f>
        <v>0.24729999999999999</v>
      </c>
      <c r="O2889" s="145">
        <f>L2889-K2889</f>
        <v>-8.1061827552872643</v>
      </c>
      <c r="P2889">
        <f t="shared" si="273"/>
        <v>3.4760816303825401</v>
      </c>
      <c r="Q2889">
        <f>IF(O2889&gt;0, IF(Q2888+O2889*Variables!$B$5&lt;Variables!$B$4, Q2888+O2889*Variables!$B$5, Variables!$B$4), IF(Q2888&gt;-O2889, Q2888+O2889/Variables!$B$5, 0))</f>
        <v>0</v>
      </c>
      <c r="R2889">
        <f>IF(O2889&gt;0, 0, IF(Q2888&gt;-O2889, 0, -O2889 - Q2888*Variables!$B$5))</f>
        <v>8.1061827552872643</v>
      </c>
      <c r="S2889">
        <f t="shared" si="274"/>
        <v>1.5108303419304403</v>
      </c>
      <c r="T2889">
        <f t="shared" si="275"/>
        <v>0</v>
      </c>
    </row>
    <row r="2890" spans="1:20" x14ac:dyDescent="0.3">
      <c r="A2890" s="3">
        <f t="shared" si="270"/>
        <v>43221</v>
      </c>
      <c r="B2890">
        <v>5</v>
      </c>
      <c r="C2890">
        <v>1</v>
      </c>
      <c r="D2890">
        <v>9</v>
      </c>
      <c r="E2890">
        <v>1</v>
      </c>
      <c r="F2890" s="1">
        <f>VLOOKUP(A2890,Weather!$A$1:$E$366, 5)</f>
        <v>0.58974358974359109</v>
      </c>
      <c r="G2890" s="1">
        <f>VLOOKUP(D2890, Spring!$A$1:$E$25, 2)</f>
        <v>1137.1681415929199</v>
      </c>
      <c r="H2890" s="1">
        <f>VLOOKUP(D2890, Spring!$A$1:$E$25, 3)</f>
        <v>786.77530429212004</v>
      </c>
      <c r="I2890" s="1">
        <f>VLOOKUP(D2890, Spring!$A$1:$E$25, 5)</f>
        <v>317.33977000667198</v>
      </c>
      <c r="J2890" s="1">
        <f t="shared" si="271"/>
        <v>993.4172339823358</v>
      </c>
      <c r="K2890" s="47">
        <f t="shared" si="272"/>
        <v>18.584873327639905</v>
      </c>
      <c r="L2890" s="48">
        <f>Solar!K2907/1000*Variables!$B$3</f>
        <v>8.2421000000000006</v>
      </c>
      <c r="M2890">
        <f>IF(E2890=1, VLOOKUP(D2890, Sheet1!$A$2:$C$26, 2), Sheet1!$C$3)</f>
        <v>0.25796000000000002</v>
      </c>
      <c r="N2890" s="1">
        <f>'Electricity Rates'!$J$2</f>
        <v>0.24729999999999999</v>
      </c>
      <c r="O2890" s="145">
        <f>L2890-K2890</f>
        <v>-10.342773327639904</v>
      </c>
      <c r="P2890">
        <f t="shared" si="273"/>
        <v>4.5960391739253481</v>
      </c>
      <c r="Q2890">
        <f>IF(O2890&gt;0, IF(Q2889+O2890*Variables!$B$5&lt;Variables!$B$4, Q2889+O2890*Variables!$B$5, Variables!$B$4), IF(Q2889&gt;-O2890, Q2889+O2890/Variables!$B$5, 0))</f>
        <v>0</v>
      </c>
      <c r="R2890">
        <f>IF(O2890&gt;0, 0, IF(Q2889&gt;-O2890, 0, -O2890 - Q2889*Variables!$B$5))</f>
        <v>10.342773327639904</v>
      </c>
      <c r="S2890">
        <f t="shared" si="274"/>
        <v>2.6680218075979898</v>
      </c>
      <c r="T2890">
        <f t="shared" si="275"/>
        <v>0</v>
      </c>
    </row>
    <row r="2891" spans="1:20" x14ac:dyDescent="0.3">
      <c r="A2891" s="3">
        <f t="shared" si="270"/>
        <v>43221</v>
      </c>
      <c r="B2891">
        <v>5</v>
      </c>
      <c r="C2891">
        <v>1</v>
      </c>
      <c r="D2891">
        <v>10</v>
      </c>
      <c r="E2891">
        <v>1</v>
      </c>
      <c r="F2891" s="1">
        <f>VLOOKUP(A2891,Weather!$A$1:$E$366, 5)</f>
        <v>0.58974358974359109</v>
      </c>
      <c r="G2891" s="1">
        <f>VLOOKUP(D2891, Spring!$A$1:$E$25, 2)</f>
        <v>1207.9646017699099</v>
      </c>
      <c r="H2891" s="1">
        <f>VLOOKUP(D2891, Spring!$A$1:$E$25, 3)</f>
        <v>923.64670083279998</v>
      </c>
      <c r="I2891" s="1">
        <f>VLOOKUP(D2891, Spring!$A$1:$E$25, 5)</f>
        <v>339.44621060481097</v>
      </c>
      <c r="J2891" s="1">
        <f t="shared" si="271"/>
        <v>1091.321360359814</v>
      </c>
      <c r="K2891" s="47">
        <f t="shared" si="272"/>
        <v>20.416466061022096</v>
      </c>
      <c r="L2891" s="48">
        <f>Solar!K2908/1000*Variables!$B$3</f>
        <v>10.79285</v>
      </c>
      <c r="M2891">
        <f>IF(E2891=1, VLOOKUP(D2891, Sheet1!$A$2:$C$26, 2), Sheet1!$C$3)</f>
        <v>0.25796000000000002</v>
      </c>
      <c r="N2891" s="1">
        <f>'Electricity Rates'!$J$2</f>
        <v>0.24729999999999999</v>
      </c>
      <c r="O2891" s="145">
        <f>L2891-K2891</f>
        <v>-9.623616061022096</v>
      </c>
      <c r="P2891">
        <f t="shared" si="273"/>
        <v>5.0489920568907642</v>
      </c>
      <c r="Q2891">
        <f>IF(O2891&gt;0, IF(Q2890+O2891*Variables!$B$5&lt;Variables!$B$4, Q2890+O2891*Variables!$B$5, Variables!$B$4), IF(Q2890&gt;-O2891, Q2890+O2891/Variables!$B$5, 0))</f>
        <v>0</v>
      </c>
      <c r="R2891">
        <f>IF(O2891&gt;0, 0, IF(Q2890&gt;-O2891, 0, -O2891 - Q2890*Variables!$B$5))</f>
        <v>9.623616061022096</v>
      </c>
      <c r="S2891">
        <f t="shared" si="274"/>
        <v>2.48250799910126</v>
      </c>
      <c r="T2891">
        <f t="shared" si="275"/>
        <v>0</v>
      </c>
    </row>
    <row r="2892" spans="1:20" x14ac:dyDescent="0.3">
      <c r="A2892" s="3">
        <f t="shared" si="270"/>
        <v>43221</v>
      </c>
      <c r="B2892">
        <v>5</v>
      </c>
      <c r="C2892">
        <v>1</v>
      </c>
      <c r="D2892">
        <v>11</v>
      </c>
      <c r="E2892">
        <v>1</v>
      </c>
      <c r="F2892" s="1">
        <f>VLOOKUP(A2892,Weather!$A$1:$E$366, 5)</f>
        <v>0.58974358974359109</v>
      </c>
      <c r="G2892" s="1">
        <f>VLOOKUP(D2892, Spring!$A$1:$E$25, 2)</f>
        <v>1274.3362831858401</v>
      </c>
      <c r="H2892" s="1">
        <f>VLOOKUP(D2892, Spring!$A$1:$E$25, 3)</f>
        <v>962.46396540679098</v>
      </c>
      <c r="I2892" s="1">
        <f>VLOOKUP(D2892, Spring!$A$1:$E$25, 5)</f>
        <v>352.80034538247099</v>
      </c>
      <c r="J2892" s="1">
        <f t="shared" si="271"/>
        <v>1146.3886656354614</v>
      </c>
      <c r="K2892" s="47">
        <f t="shared" si="272"/>
        <v>21.446666522654695</v>
      </c>
      <c r="L2892" s="48">
        <f>Solar!K2909/1000*Variables!$B$3</f>
        <v>16.67905</v>
      </c>
      <c r="M2892">
        <f>IF(E2892=1, VLOOKUP(D2892, Sheet1!$A$2:$C$26, 2), Sheet1!$C$3)</f>
        <v>0.25796000000000002</v>
      </c>
      <c r="N2892" s="1">
        <f>'Electricity Rates'!$J$2</f>
        <v>0.24729999999999999</v>
      </c>
      <c r="O2892" s="145">
        <f>L2892-K2892</f>
        <v>-4.7676165226546949</v>
      </c>
      <c r="P2892">
        <f t="shared" si="273"/>
        <v>5.3037606310525058</v>
      </c>
      <c r="Q2892">
        <f>IF(O2892&gt;0, IF(Q2891+O2892*Variables!$B$5&lt;Variables!$B$4, Q2891+O2892*Variables!$B$5, Variables!$B$4), IF(Q2891&gt;-O2892, Q2891+O2892/Variables!$B$5, 0))</f>
        <v>0</v>
      </c>
      <c r="R2892">
        <f>IF(O2892&gt;0, 0, IF(Q2891&gt;-O2892, 0, -O2892 - Q2891*Variables!$B$5))</f>
        <v>4.7676165226546949</v>
      </c>
      <c r="S2892">
        <f t="shared" si="274"/>
        <v>1.2298543581840051</v>
      </c>
      <c r="T2892">
        <f t="shared" si="275"/>
        <v>0</v>
      </c>
    </row>
    <row r="2893" spans="1:20" x14ac:dyDescent="0.3">
      <c r="A2893" s="3">
        <f t="shared" si="270"/>
        <v>43221</v>
      </c>
      <c r="B2893">
        <v>5</v>
      </c>
      <c r="C2893">
        <v>1</v>
      </c>
      <c r="D2893">
        <v>12</v>
      </c>
      <c r="E2893">
        <v>1</v>
      </c>
      <c r="F2893" s="1">
        <f>VLOOKUP(A2893,Weather!$A$1:$E$366, 5)</f>
        <v>0.58974358974359109</v>
      </c>
      <c r="G2893" s="1">
        <f>VLOOKUP(D2893, Spring!$A$1:$E$25, 2)</f>
        <v>1314.1592920353901</v>
      </c>
      <c r="H2893" s="1">
        <f>VLOOKUP(D2893, Spring!$A$1:$E$25, 3)</f>
        <v>983.10377962844302</v>
      </c>
      <c r="I2893" s="1">
        <f>VLOOKUP(D2893, Spring!$A$1:$E$25, 5)</f>
        <v>344.20503159464602</v>
      </c>
      <c r="J2893" s="1">
        <f t="shared" si="271"/>
        <v>1178.3416459197199</v>
      </c>
      <c r="K2893" s="47">
        <f t="shared" si="272"/>
        <v>22.044443640576205</v>
      </c>
      <c r="L2893" s="48">
        <f>Solar!K2910/1000*Variables!$B$3</f>
        <v>18.775899999999996</v>
      </c>
      <c r="M2893">
        <f>IF(E2893=1, VLOOKUP(D2893, Sheet1!$A$2:$C$26, 2), Sheet1!$C$3)</f>
        <v>0.25796000000000002</v>
      </c>
      <c r="N2893" s="1">
        <f>'Electricity Rates'!$J$2</f>
        <v>0.24729999999999999</v>
      </c>
      <c r="O2893" s="145">
        <f>L2893-K2893</f>
        <v>-3.2685436405762083</v>
      </c>
      <c r="P2893">
        <f t="shared" si="273"/>
        <v>5.4515909123144954</v>
      </c>
      <c r="Q2893">
        <f>IF(O2893&gt;0, IF(Q2892+O2893*Variables!$B$5&lt;Variables!$B$4, Q2892+O2893*Variables!$B$5, Variables!$B$4), IF(Q2892&gt;-O2893, Q2892+O2893/Variables!$B$5, 0))</f>
        <v>0</v>
      </c>
      <c r="R2893">
        <f>IF(O2893&gt;0, 0, IF(Q2892&gt;-O2893, 0, -O2893 - Q2892*Variables!$B$5))</f>
        <v>3.2685436405762083</v>
      </c>
      <c r="S2893">
        <f t="shared" si="274"/>
        <v>0.8431535175230388</v>
      </c>
      <c r="T2893">
        <f t="shared" si="275"/>
        <v>0</v>
      </c>
    </row>
    <row r="2894" spans="1:20" x14ac:dyDescent="0.3">
      <c r="A2894" s="3">
        <f t="shared" si="270"/>
        <v>43221</v>
      </c>
      <c r="B2894">
        <v>5</v>
      </c>
      <c r="C2894">
        <v>1</v>
      </c>
      <c r="D2894">
        <v>13</v>
      </c>
      <c r="E2894">
        <v>1</v>
      </c>
      <c r="F2894" s="1">
        <f>VLOOKUP(A2894,Weather!$A$1:$E$366, 5)</f>
        <v>0.58974358974359109</v>
      </c>
      <c r="G2894" s="1">
        <f>VLOOKUP(D2894, Spring!$A$1:$E$25, 2)</f>
        <v>1362.8318584070701</v>
      </c>
      <c r="H2894" s="1">
        <f>VLOOKUP(D2894, Spring!$A$1:$E$25, 3)</f>
        <v>999.59961563100603</v>
      </c>
      <c r="I2894" s="1">
        <f>VLOOKUP(D2894, Spring!$A$1:$E$25, 5)</f>
        <v>326.84269398328001</v>
      </c>
      <c r="J2894" s="1">
        <f t="shared" si="271"/>
        <v>1213.8135023963775</v>
      </c>
      <c r="K2894" s="47">
        <f t="shared" si="272"/>
        <v>22.708051978305754</v>
      </c>
      <c r="L2894" s="48">
        <f>Solar!K2911/1000*Variables!$B$3</f>
        <v>14.385200000000001</v>
      </c>
      <c r="M2894">
        <f>IF(E2894=1, VLOOKUP(D2894, Sheet1!$A$2:$C$26, 2), Sheet1!$C$3)</f>
        <v>0.55478000000000005</v>
      </c>
      <c r="N2894" s="1">
        <f>'Electricity Rates'!$J$2</f>
        <v>0.24729999999999999</v>
      </c>
      <c r="O2894" s="145">
        <f>L2894-K2894</f>
        <v>-8.3228519783057529</v>
      </c>
      <c r="P2894">
        <f t="shared" si="273"/>
        <v>5.6157012542350131</v>
      </c>
      <c r="Q2894">
        <f>IF(O2894&gt;0, IF(Q2893+O2894*Variables!$B$5&lt;Variables!$B$4, Q2893+O2894*Variables!$B$5, Variables!$B$4), IF(Q2893&gt;-O2894, Q2893+O2894/Variables!$B$5, 0))</f>
        <v>0</v>
      </c>
      <c r="R2894">
        <f>IF(O2894&gt;0, 0, IF(Q2893&gt;-O2894, 0, -O2894 - Q2893*Variables!$B$5))</f>
        <v>8.3228519783057529</v>
      </c>
      <c r="S2894">
        <f t="shared" si="274"/>
        <v>4.6173518205244664</v>
      </c>
      <c r="T2894">
        <f t="shared" si="275"/>
        <v>1</v>
      </c>
    </row>
    <row r="2895" spans="1:20" x14ac:dyDescent="0.3">
      <c r="A2895" s="3">
        <f t="shared" si="270"/>
        <v>43221</v>
      </c>
      <c r="B2895">
        <v>5</v>
      </c>
      <c r="C2895">
        <v>1</v>
      </c>
      <c r="D2895">
        <v>14</v>
      </c>
      <c r="E2895">
        <v>1</v>
      </c>
      <c r="F2895" s="1">
        <f>VLOOKUP(A2895,Weather!$A$1:$E$366, 5)</f>
        <v>0.58974358974359109</v>
      </c>
      <c r="G2895" s="1">
        <f>VLOOKUP(D2895, Spring!$A$1:$E$25, 2)</f>
        <v>1402.65486725663</v>
      </c>
      <c r="H2895" s="1">
        <f>VLOOKUP(D2895, Spring!$A$1:$E$25, 3)</f>
        <v>1011.55108904548</v>
      </c>
      <c r="I2895" s="1">
        <f>VLOOKUP(D2895, Spring!$A$1:$E$25, 5)</f>
        <v>309.49016837395499</v>
      </c>
      <c r="J2895" s="1">
        <f t="shared" si="271"/>
        <v>1242.2020351700048</v>
      </c>
      <c r="K2895" s="47">
        <f t="shared" si="272"/>
        <v>23.239145327109885</v>
      </c>
      <c r="L2895" s="48">
        <f>Solar!K2912/1000*Variables!$B$3</f>
        <v>14.494649999999998</v>
      </c>
      <c r="M2895">
        <f>IF(E2895=1, VLOOKUP(D2895, Sheet1!$A$2:$C$26, 2), Sheet1!$C$3)</f>
        <v>0.55478000000000005</v>
      </c>
      <c r="N2895" s="1">
        <f>'Electricity Rates'!$J$2</f>
        <v>0.24729999999999999</v>
      </c>
      <c r="O2895" s="145">
        <f>L2895-K2895</f>
        <v>-8.7444953271098864</v>
      </c>
      <c r="P2895">
        <f t="shared" si="273"/>
        <v>5.7470406393942746</v>
      </c>
      <c r="Q2895">
        <f>IF(O2895&gt;0, IF(Q2894+O2895*Variables!$B$5&lt;Variables!$B$4, Q2894+O2895*Variables!$B$5, Variables!$B$4), IF(Q2894&gt;-O2895, Q2894+O2895/Variables!$B$5, 0))</f>
        <v>0</v>
      </c>
      <c r="R2895">
        <f>IF(O2895&gt;0, 0, IF(Q2894&gt;-O2895, 0, -O2895 - Q2894*Variables!$B$5))</f>
        <v>8.7444953271098864</v>
      </c>
      <c r="S2895">
        <f t="shared" si="274"/>
        <v>4.8512711175740231</v>
      </c>
      <c r="T2895">
        <f t="shared" si="275"/>
        <v>1</v>
      </c>
    </row>
    <row r="2896" spans="1:20" x14ac:dyDescent="0.3">
      <c r="A2896" s="3">
        <f t="shared" si="270"/>
        <v>43221</v>
      </c>
      <c r="B2896">
        <v>5</v>
      </c>
      <c r="C2896">
        <v>1</v>
      </c>
      <c r="D2896">
        <v>15</v>
      </c>
      <c r="E2896">
        <v>1</v>
      </c>
      <c r="F2896" s="1">
        <f>VLOOKUP(A2896,Weather!$A$1:$E$366, 5)</f>
        <v>0.58974358974359109</v>
      </c>
      <c r="G2896" s="1">
        <f>VLOOKUP(D2896, Spring!$A$1:$E$25, 2)</f>
        <v>1371.6814159292001</v>
      </c>
      <c r="H2896" s="1">
        <f>VLOOKUP(D2896, Spring!$A$1:$E$25, 3)</f>
        <v>1005.48526585522</v>
      </c>
      <c r="I2896" s="1">
        <f>VLOOKUP(D2896, Spring!$A$1:$E$25, 5)</f>
        <v>300.89485458612899</v>
      </c>
      <c r="J2896" s="1">
        <f t="shared" si="271"/>
        <v>1221.4470979501318</v>
      </c>
      <c r="K2896" s="47">
        <f t="shared" si="272"/>
        <v>22.850861466150299</v>
      </c>
      <c r="L2896" s="48">
        <f>Solar!K2913/1000*Variables!$B$3</f>
        <v>15.117750000000003</v>
      </c>
      <c r="M2896">
        <f>IF(E2896=1, VLOOKUP(D2896, Sheet1!$A$2:$C$26, 2), Sheet1!$C$3)</f>
        <v>0.55478000000000005</v>
      </c>
      <c r="N2896" s="1">
        <f>'Electricity Rates'!$J$2</f>
        <v>0.24729999999999999</v>
      </c>
      <c r="O2896" s="145">
        <f>L2896-K2896</f>
        <v>-7.7331114661502962</v>
      </c>
      <c r="P2896">
        <f t="shared" si="273"/>
        <v>5.6510180405789692</v>
      </c>
      <c r="Q2896">
        <f>IF(O2896&gt;0, IF(Q2895+O2896*Variables!$B$5&lt;Variables!$B$4, Q2895+O2896*Variables!$B$5, Variables!$B$4), IF(Q2895&gt;-O2896, Q2895+O2896/Variables!$B$5, 0))</f>
        <v>0</v>
      </c>
      <c r="R2896">
        <f>IF(O2896&gt;0, 0, IF(Q2895&gt;-O2896, 0, -O2896 - Q2895*Variables!$B$5))</f>
        <v>7.7331114661502962</v>
      </c>
      <c r="S2896">
        <f t="shared" si="274"/>
        <v>4.290175579190862</v>
      </c>
      <c r="T2896">
        <f t="shared" si="275"/>
        <v>1</v>
      </c>
    </row>
    <row r="2897" spans="1:20" x14ac:dyDescent="0.3">
      <c r="A2897" s="3">
        <f t="shared" si="270"/>
        <v>43221</v>
      </c>
      <c r="B2897">
        <v>5</v>
      </c>
      <c r="C2897">
        <v>1</v>
      </c>
      <c r="D2897">
        <v>16</v>
      </c>
      <c r="E2897">
        <v>1</v>
      </c>
      <c r="F2897" s="1">
        <f>VLOOKUP(A2897,Weather!$A$1:$E$366, 5)</f>
        <v>0.58974358974359109</v>
      </c>
      <c r="G2897" s="1">
        <f>VLOOKUP(D2897, Spring!$A$1:$E$25, 2)</f>
        <v>1283.1858407079601</v>
      </c>
      <c r="H2897" s="1">
        <f>VLOOKUP(D2897, Spring!$A$1:$E$25, 3)</f>
        <v>954.93673926969905</v>
      </c>
      <c r="I2897" s="1">
        <f>VLOOKUP(D2897, Spring!$A$1:$E$25, 5)</f>
        <v>270.36971623690101</v>
      </c>
      <c r="J2897" s="1">
        <f t="shared" si="271"/>
        <v>1148.5195426820073</v>
      </c>
      <c r="K2897" s="47">
        <f t="shared" si="272"/>
        <v>21.486531021308579</v>
      </c>
      <c r="L2897" s="48">
        <f>Solar!K2914/1000*Variables!$B$3</f>
        <v>11.85215</v>
      </c>
      <c r="M2897">
        <f>IF(E2897=1, VLOOKUP(D2897, Sheet1!$A$2:$C$26, 2), Sheet1!$C$3)</f>
        <v>0.55478000000000005</v>
      </c>
      <c r="N2897" s="1">
        <f>'Electricity Rates'!$J$2</f>
        <v>0.24729999999999999</v>
      </c>
      <c r="O2897" s="145">
        <f>L2897-K2897</f>
        <v>-9.6343810213085792</v>
      </c>
      <c r="P2897">
        <f t="shared" si="273"/>
        <v>5.3136191215696114</v>
      </c>
      <c r="Q2897">
        <f>IF(O2897&gt;0, IF(Q2896+O2897*Variables!$B$5&lt;Variables!$B$4, Q2896+O2897*Variables!$B$5, Variables!$B$4), IF(Q2896&gt;-O2897, Q2896+O2897/Variables!$B$5, 0))</f>
        <v>0</v>
      </c>
      <c r="R2897">
        <f>IF(O2897&gt;0, 0, IF(Q2896&gt;-O2897, 0, -O2897 - Q2896*Variables!$B$5))</f>
        <v>9.6343810213085792</v>
      </c>
      <c r="S2897">
        <f t="shared" si="274"/>
        <v>5.3449619030015745</v>
      </c>
      <c r="T2897">
        <f t="shared" si="275"/>
        <v>1</v>
      </c>
    </row>
    <row r="2898" spans="1:20" x14ac:dyDescent="0.3">
      <c r="A2898" s="3">
        <f t="shared" si="270"/>
        <v>43221</v>
      </c>
      <c r="B2898">
        <v>5</v>
      </c>
      <c r="C2898">
        <v>1</v>
      </c>
      <c r="D2898">
        <v>17</v>
      </c>
      <c r="E2898">
        <v>1</v>
      </c>
      <c r="F2898" s="1">
        <f>VLOOKUP(A2898,Weather!$A$1:$E$366, 5)</f>
        <v>0.58974358974359109</v>
      </c>
      <c r="G2898" s="1">
        <f>VLOOKUP(D2898, Spring!$A$1:$E$25, 2)</f>
        <v>973.45132743362797</v>
      </c>
      <c r="H2898" s="1">
        <f>VLOOKUP(D2898, Spring!$A$1:$E$25, 3)</f>
        <v>850.97693786034597</v>
      </c>
      <c r="I2898" s="1">
        <f>VLOOKUP(D2898, Spring!$A$1:$E$25, 5)</f>
        <v>257.39334353781499</v>
      </c>
      <c r="J2898" s="1">
        <f t="shared" si="271"/>
        <v>923.20542401894829</v>
      </c>
      <c r="K2898" s="47">
        <f t="shared" si="272"/>
        <v>17.271349110787952</v>
      </c>
      <c r="L2898" s="48">
        <f>Solar!K2915/1000*Variables!$B$3</f>
        <v>7.3819999999999997</v>
      </c>
      <c r="M2898">
        <f>IF(E2898=1, VLOOKUP(D2898, Sheet1!$A$2:$C$26, 2), Sheet1!$C$3)</f>
        <v>0.55478000000000005</v>
      </c>
      <c r="N2898" s="1">
        <f>'Electricity Rates'!$J$2</f>
        <v>0.24729999999999999</v>
      </c>
      <c r="O2898" s="145">
        <f>L2898-K2898</f>
        <v>-9.8893491107879523</v>
      </c>
      <c r="P2898">
        <f t="shared" si="273"/>
        <v>4.2712046350978605</v>
      </c>
      <c r="Q2898">
        <f>IF(O2898&gt;0, IF(Q2897+O2898*Variables!$B$5&lt;Variables!$B$4, Q2897+O2898*Variables!$B$5, Variables!$B$4), IF(Q2897&gt;-O2898, Q2897+O2898/Variables!$B$5, 0))</f>
        <v>0</v>
      </c>
      <c r="R2898">
        <f>IF(O2898&gt;0, 0, IF(Q2897&gt;-O2898, 0, -O2898 - Q2897*Variables!$B$5))</f>
        <v>9.8893491107879523</v>
      </c>
      <c r="S2898">
        <f t="shared" si="274"/>
        <v>5.4864130996829408</v>
      </c>
      <c r="T2898">
        <f t="shared" si="275"/>
        <v>1</v>
      </c>
    </row>
    <row r="2899" spans="1:20" x14ac:dyDescent="0.3">
      <c r="A2899" s="3">
        <f t="shared" si="270"/>
        <v>43221</v>
      </c>
      <c r="B2899">
        <v>5</v>
      </c>
      <c r="C2899">
        <v>1</v>
      </c>
      <c r="D2899">
        <v>18</v>
      </c>
      <c r="E2899">
        <v>1</v>
      </c>
      <c r="F2899" s="1">
        <f>VLOOKUP(A2899,Weather!$A$1:$E$366, 5)</f>
        <v>0.58974358974359109</v>
      </c>
      <c r="G2899" s="1">
        <f>VLOOKUP(D2899, Spring!$A$1:$E$25, 2)</f>
        <v>690.26548672566298</v>
      </c>
      <c r="H2899" s="1">
        <f>VLOOKUP(D2899, Spring!$A$1:$E$25, 3)</f>
        <v>590.923299339663</v>
      </c>
      <c r="I2899" s="1">
        <f>VLOOKUP(D2899, Spring!$A$1:$E$25, 5)</f>
        <v>248.81274775305101</v>
      </c>
      <c r="J2899" s="1">
        <f t="shared" si="271"/>
        <v>649.50971754166312</v>
      </c>
      <c r="K2899" s="47">
        <f t="shared" si="272"/>
        <v>12.151043300500685</v>
      </c>
      <c r="L2899" s="48">
        <f>Solar!K2916/1000*Variables!$B$3</f>
        <v>3.7697000000000003</v>
      </c>
      <c r="M2899">
        <f>IF(E2899=1, VLOOKUP(D2899, Sheet1!$A$2:$C$26, 2), Sheet1!$C$3)</f>
        <v>0.55478000000000005</v>
      </c>
      <c r="N2899" s="1">
        <f>'Electricity Rates'!$J$2</f>
        <v>0.24729999999999999</v>
      </c>
      <c r="O2899" s="145">
        <f>L2899-K2899</f>
        <v>-8.381343300500685</v>
      </c>
      <c r="P2899">
        <f t="shared" si="273"/>
        <v>3.0049530082138194</v>
      </c>
      <c r="Q2899">
        <f>IF(O2899&gt;0, IF(Q2898+O2899*Variables!$B$5&lt;Variables!$B$4, Q2898+O2899*Variables!$B$5, Variables!$B$4), IF(Q2898&gt;-O2899, Q2898+O2899/Variables!$B$5, 0))</f>
        <v>0</v>
      </c>
      <c r="R2899">
        <f>IF(O2899&gt;0, 0, IF(Q2898&gt;-O2899, 0, -O2899 - Q2898*Variables!$B$5))</f>
        <v>8.381343300500685</v>
      </c>
      <c r="S2899">
        <f t="shared" si="274"/>
        <v>4.6498016362517705</v>
      </c>
      <c r="T2899">
        <f t="shared" si="275"/>
        <v>1</v>
      </c>
    </row>
    <row r="2900" spans="1:20" x14ac:dyDescent="0.3">
      <c r="A2900" s="3">
        <f t="shared" si="270"/>
        <v>43221</v>
      </c>
      <c r="B2900">
        <v>5</v>
      </c>
      <c r="C2900">
        <v>1</v>
      </c>
      <c r="D2900">
        <v>19</v>
      </c>
      <c r="E2900">
        <v>1</v>
      </c>
      <c r="F2900" s="1">
        <f>VLOOKUP(A2900,Weather!$A$1:$E$366, 5)</f>
        <v>0.58974358974359109</v>
      </c>
      <c r="G2900" s="1">
        <f>VLOOKUP(D2900, Spring!$A$1:$E$25, 2)</f>
        <v>482.300884955752</v>
      </c>
      <c r="H2900" s="1">
        <f>VLOOKUP(D2900, Spring!$A$1:$E$25, 3)</f>
        <v>454.99679692504799</v>
      </c>
      <c r="I2900" s="1">
        <f>VLOOKUP(D2900, Spring!$A$1:$E$25, 5)</f>
        <v>266.52341143686903</v>
      </c>
      <c r="J2900" s="1">
        <f t="shared" si="271"/>
        <v>471.09920781495038</v>
      </c>
      <c r="K2900" s="47">
        <f t="shared" si="272"/>
        <v>8.8133352256178394</v>
      </c>
      <c r="L2900" s="48">
        <f>Solar!K2917/1000*Variables!$B$3</f>
        <v>0.72275</v>
      </c>
      <c r="M2900">
        <f>IF(E2900=1, VLOOKUP(D2900, Sheet1!$A$2:$C$26, 2), Sheet1!$C$3)</f>
        <v>0.25796000000000002</v>
      </c>
      <c r="N2900" s="1">
        <f>'Electricity Rates'!$J$2</f>
        <v>0.24729999999999999</v>
      </c>
      <c r="O2900" s="145">
        <f>L2900-K2900</f>
        <v>-8.0905852256178399</v>
      </c>
      <c r="P2900">
        <f t="shared" si="273"/>
        <v>2.1795378012952917</v>
      </c>
      <c r="Q2900">
        <f>IF(O2900&gt;0, IF(Q2899+O2900*Variables!$B$5&lt;Variables!$B$4, Q2899+O2900*Variables!$B$5, Variables!$B$4), IF(Q2899&gt;-O2900, Q2899+O2900/Variables!$B$5, 0))</f>
        <v>0</v>
      </c>
      <c r="R2900">
        <f>IF(O2900&gt;0, 0, IF(Q2899&gt;-O2900, 0, -O2900 - Q2899*Variables!$B$5))</f>
        <v>8.0905852256178399</v>
      </c>
      <c r="S2900">
        <f t="shared" si="274"/>
        <v>2.087047364800378</v>
      </c>
      <c r="T2900">
        <f t="shared" si="275"/>
        <v>0</v>
      </c>
    </row>
    <row r="2901" spans="1:20" x14ac:dyDescent="0.3">
      <c r="A2901" s="3">
        <f t="shared" si="270"/>
        <v>43221</v>
      </c>
      <c r="B2901">
        <v>5</v>
      </c>
      <c r="C2901">
        <v>1</v>
      </c>
      <c r="D2901">
        <v>20</v>
      </c>
      <c r="E2901">
        <v>1</v>
      </c>
      <c r="F2901" s="1">
        <f>VLOOKUP(A2901,Weather!$A$1:$E$366, 5)</f>
        <v>0.58974358974359109</v>
      </c>
      <c r="G2901" s="1">
        <f>VLOOKUP(D2901, Spring!$A$1:$E$25, 2)</f>
        <v>415.92920353982299</v>
      </c>
      <c r="H2901" s="1">
        <f>VLOOKUP(D2901, Spring!$A$1:$E$25, 3)</f>
        <v>371.98648067830999</v>
      </c>
      <c r="I2901" s="1">
        <f>VLOOKUP(D2901, Spring!$A$1:$E$25, 5)</f>
        <v>284.25369912476901</v>
      </c>
      <c r="J2901" s="1">
        <f t="shared" si="271"/>
        <v>397.90141980176645</v>
      </c>
      <c r="K2901" s="47">
        <f t="shared" si="272"/>
        <v>7.4439492601307027</v>
      </c>
      <c r="L2901" s="48">
        <f>Solar!K2918/1000*Variables!$B$3</f>
        <v>0</v>
      </c>
      <c r="M2901">
        <f>IF(E2901=1, VLOOKUP(D2901, Sheet1!$A$2:$C$26, 2), Sheet1!$C$3)</f>
        <v>0.25796000000000002</v>
      </c>
      <c r="N2901" s="1">
        <f>'Electricity Rates'!$J$2</f>
        <v>0.24729999999999999</v>
      </c>
      <c r="O2901" s="145">
        <f>L2901-K2901</f>
        <v>-7.4439492601307027</v>
      </c>
      <c r="P2901">
        <f t="shared" si="273"/>
        <v>1.8408886520303227</v>
      </c>
      <c r="Q2901">
        <f>IF(O2901&gt;0, IF(Q2900+O2901*Variables!$B$5&lt;Variables!$B$4, Q2900+O2901*Variables!$B$5, Variables!$B$4), IF(Q2900&gt;-O2901, Q2900+O2901/Variables!$B$5, 0))</f>
        <v>0</v>
      </c>
      <c r="R2901">
        <f>IF(O2901&gt;0, 0, IF(Q2900&gt;-O2901, 0, -O2901 - Q2900*Variables!$B$5))</f>
        <v>7.4439492601307027</v>
      </c>
      <c r="S2901">
        <f t="shared" si="274"/>
        <v>1.9202411511433162</v>
      </c>
      <c r="T2901">
        <f t="shared" si="275"/>
        <v>0</v>
      </c>
    </row>
    <row r="2902" spans="1:20" x14ac:dyDescent="0.3">
      <c r="A2902" s="3">
        <f t="shared" si="270"/>
        <v>43221</v>
      </c>
      <c r="B2902">
        <v>5</v>
      </c>
      <c r="C2902">
        <v>1</v>
      </c>
      <c r="D2902">
        <v>21</v>
      </c>
      <c r="E2902">
        <v>1</v>
      </c>
      <c r="F2902" s="1">
        <f>VLOOKUP(A2902,Weather!$A$1:$E$366, 5)</f>
        <v>0.58974358974359109</v>
      </c>
      <c r="G2902" s="1">
        <f>VLOOKUP(D2902, Spring!$A$1:$E$25, 2)</f>
        <v>371.68141592920301</v>
      </c>
      <c r="H2902" s="1">
        <f>VLOOKUP(D2902, Spring!$A$1:$E$25, 3)</f>
        <v>318.10538116591903</v>
      </c>
      <c r="I2902" s="1">
        <f>VLOOKUP(D2902, Spring!$A$1:$E$25, 5)</f>
        <v>271.28223242670401</v>
      </c>
      <c r="J2902" s="1">
        <f t="shared" si="271"/>
        <v>349.70150423144554</v>
      </c>
      <c r="K2902" s="47">
        <f t="shared" si="272"/>
        <v>6.5422240890398209</v>
      </c>
      <c r="L2902" s="48">
        <f>Solar!K2919/1000*Variables!$B$3</f>
        <v>0</v>
      </c>
      <c r="M2902">
        <f>IF(E2902=1, VLOOKUP(D2902, Sheet1!$A$2:$C$26, 2), Sheet1!$C$3)</f>
        <v>0.25796000000000002</v>
      </c>
      <c r="N2902" s="1">
        <f>'Electricity Rates'!$J$2</f>
        <v>0.24729999999999999</v>
      </c>
      <c r="O2902" s="145">
        <f>L2902-K2902</f>
        <v>-6.5422240890398209</v>
      </c>
      <c r="P2902">
        <f t="shared" si="273"/>
        <v>1.6178920172195477</v>
      </c>
      <c r="Q2902">
        <f>IF(O2902&gt;0, IF(Q2901+O2902*Variables!$B$5&lt;Variables!$B$4, Q2901+O2902*Variables!$B$5, Variables!$B$4), IF(Q2901&gt;-O2902, Q2901+O2902/Variables!$B$5, 0))</f>
        <v>0</v>
      </c>
      <c r="R2902">
        <f>IF(O2902&gt;0, 0, IF(Q2901&gt;-O2902, 0, -O2902 - Q2901*Variables!$B$5))</f>
        <v>6.5422240890398209</v>
      </c>
      <c r="S2902">
        <f t="shared" si="274"/>
        <v>1.6876321260087124</v>
      </c>
      <c r="T2902">
        <f t="shared" si="275"/>
        <v>0</v>
      </c>
    </row>
    <row r="2903" spans="1:20" x14ac:dyDescent="0.3">
      <c r="A2903" s="3">
        <f t="shared" si="270"/>
        <v>43221</v>
      </c>
      <c r="B2903">
        <v>5</v>
      </c>
      <c r="C2903">
        <v>1</v>
      </c>
      <c r="D2903">
        <v>22</v>
      </c>
      <c r="E2903">
        <v>1</v>
      </c>
      <c r="F2903" s="1">
        <f>VLOOKUP(A2903,Weather!$A$1:$E$366, 5)</f>
        <v>0.58974358974359109</v>
      </c>
      <c r="G2903" s="1">
        <f>VLOOKUP(D2903, Spring!$A$1:$E$25, 2)</f>
        <v>345.13274336283098</v>
      </c>
      <c r="H2903" s="1">
        <f>VLOOKUP(D2903, Spring!$A$1:$E$25, 3)</f>
        <v>289.79820627802701</v>
      </c>
      <c r="I2903" s="1">
        <f>VLOOKUP(D2903, Spring!$A$1:$E$25, 5)</f>
        <v>275.85953137878198</v>
      </c>
      <c r="J2903" s="1">
        <f t="shared" si="271"/>
        <v>322.43139481521916</v>
      </c>
      <c r="K2903" s="47">
        <f t="shared" si="272"/>
        <v>6.0320542311043193</v>
      </c>
      <c r="L2903" s="48">
        <f>Solar!K2920/1000*Variables!$B$3</f>
        <v>0</v>
      </c>
      <c r="M2903">
        <f>IF(E2903=1, VLOOKUP(D2903, Sheet1!$A$2:$C$26, 2), Sheet1!$C$3)</f>
        <v>0.18637999999999999</v>
      </c>
      <c r="N2903" s="1">
        <f>'Electricity Rates'!$J$2</f>
        <v>0.24729999999999999</v>
      </c>
      <c r="O2903" s="145">
        <f>L2903-K2903</f>
        <v>-6.0320542311043193</v>
      </c>
      <c r="P2903">
        <f t="shared" si="273"/>
        <v>1.4917270113520982</v>
      </c>
      <c r="Q2903">
        <f>IF(O2903&gt;0, IF(Q2902+O2903*Variables!$B$5&lt;Variables!$B$4, Q2902+O2903*Variables!$B$5, Variables!$B$4), IF(Q2902&gt;-O2903, Q2902+O2903/Variables!$B$5, 0))</f>
        <v>0</v>
      </c>
      <c r="R2903">
        <f>IF(O2903&gt;0, 0, IF(Q2902&gt;-O2903, 0, -O2903 - Q2902*Variables!$B$5))</f>
        <v>6.0320542311043193</v>
      </c>
      <c r="S2903">
        <f t="shared" si="274"/>
        <v>1.124254267593223</v>
      </c>
      <c r="T2903">
        <f t="shared" si="275"/>
        <v>0</v>
      </c>
    </row>
    <row r="2904" spans="1:20" x14ac:dyDescent="0.3">
      <c r="A2904" s="3">
        <f t="shared" si="270"/>
        <v>43221</v>
      </c>
      <c r="B2904">
        <v>5</v>
      </c>
      <c r="C2904">
        <v>1</v>
      </c>
      <c r="D2904">
        <v>23</v>
      </c>
      <c r="E2904">
        <v>1</v>
      </c>
      <c r="F2904" s="1">
        <f>VLOOKUP(A2904,Weather!$A$1:$E$366, 5)</f>
        <v>0.58974358974359109</v>
      </c>
      <c r="G2904" s="1">
        <f>VLOOKUP(D2904, Spring!$A$1:$E$25, 2)</f>
        <v>318.58407079646003</v>
      </c>
      <c r="H2904" s="1">
        <f>VLOOKUP(D2904, Spring!$A$1:$E$25, 3)</f>
        <v>270.57975656630401</v>
      </c>
      <c r="I2904" s="1">
        <f>VLOOKUP(D2904, Spring!$A$1:$E$25, 5)</f>
        <v>271.64527650221697</v>
      </c>
      <c r="J2904" s="1">
        <f t="shared" si="271"/>
        <v>298.88999316357558</v>
      </c>
      <c r="K2904" s="47">
        <f t="shared" si="272"/>
        <v>5.5916411270382502</v>
      </c>
      <c r="L2904" s="48">
        <f>Solar!K2921/1000*Variables!$B$3</f>
        <v>0</v>
      </c>
      <c r="M2904">
        <f>IF(E2904=1, VLOOKUP(D2904, Sheet1!$A$2:$C$26, 2), Sheet1!$C$3)</f>
        <v>0.18637999999999999</v>
      </c>
      <c r="N2904" s="1">
        <f>'Electricity Rates'!$J$2</f>
        <v>0.24729999999999999</v>
      </c>
      <c r="O2904" s="145">
        <f>L2904-K2904</f>
        <v>-5.5916411270382502</v>
      </c>
      <c r="P2904">
        <f t="shared" si="273"/>
        <v>1.3828128507165591</v>
      </c>
      <c r="Q2904">
        <f>IF(O2904&gt;0, IF(Q2903+O2904*Variables!$B$5&lt;Variables!$B$4, Q2903+O2904*Variables!$B$5, Variables!$B$4), IF(Q2903&gt;-O2904, Q2903+O2904/Variables!$B$5, 0))</f>
        <v>0</v>
      </c>
      <c r="R2904">
        <f>IF(O2904&gt;0, 0, IF(Q2903&gt;-O2904, 0, -O2904 - Q2903*Variables!$B$5))</f>
        <v>5.5916411270382502</v>
      </c>
      <c r="S2904">
        <f t="shared" si="274"/>
        <v>1.0421700732573891</v>
      </c>
      <c r="T2904">
        <f t="shared" si="275"/>
        <v>0</v>
      </c>
    </row>
    <row r="2905" spans="1:20" x14ac:dyDescent="0.3">
      <c r="A2905" s="3">
        <f t="shared" si="270"/>
        <v>43221</v>
      </c>
      <c r="B2905">
        <v>5</v>
      </c>
      <c r="C2905">
        <v>1</v>
      </c>
      <c r="D2905">
        <v>24</v>
      </c>
      <c r="E2905">
        <v>1</v>
      </c>
      <c r="F2905" s="1">
        <f>VLOOKUP(A2905,Weather!$A$1:$E$366, 5)</f>
        <v>0.58974358974359109</v>
      </c>
      <c r="G2905" s="1">
        <f>VLOOKUP(D2905, Spring!$A$1:$E$25, 2)</f>
        <v>287.61061946902601</v>
      </c>
      <c r="H2905" s="1">
        <f>VLOOKUP(D2905, Spring!$A$1:$E$25, 3)</f>
        <v>251.20115310698301</v>
      </c>
      <c r="I2905" s="1">
        <f>VLOOKUP(D2905, Spring!$A$1:$E$25, 5)</f>
        <v>267.465363632795</v>
      </c>
      <c r="J2905" s="1">
        <f t="shared" si="271"/>
        <v>272.67340249998279</v>
      </c>
      <c r="K2905" s="47">
        <f t="shared" si="272"/>
        <v>5.1011805230760254</v>
      </c>
      <c r="L2905" s="48">
        <f>Solar!K2922/1000*Variables!$B$3</f>
        <v>0</v>
      </c>
      <c r="M2905">
        <f>IF(E2905=1, VLOOKUP(D2905, Sheet1!$A$2:$C$26, 2), Sheet1!$C$3)</f>
        <v>0.18637999999999999</v>
      </c>
      <c r="N2905" s="1">
        <f>'Electricity Rates'!$J$2</f>
        <v>0.24729999999999999</v>
      </c>
      <c r="O2905" s="145">
        <f>L2905-K2905</f>
        <v>-5.1011805230760254</v>
      </c>
      <c r="P2905">
        <f t="shared" si="273"/>
        <v>1.2615219433567011</v>
      </c>
      <c r="Q2905">
        <f>IF(O2905&gt;0, IF(Q2904+O2905*Variables!$B$5&lt;Variables!$B$4, Q2904+O2905*Variables!$B$5, Variables!$B$4), IF(Q2904&gt;-O2905, Q2904+O2905/Variables!$B$5, 0))</f>
        <v>0</v>
      </c>
      <c r="R2905">
        <f>IF(O2905&gt;0, 0, IF(Q2904&gt;-O2905, 0, -O2905 - Q2904*Variables!$B$5))</f>
        <v>5.1011805230760254</v>
      </c>
      <c r="S2905">
        <f t="shared" si="274"/>
        <v>0.95075802589090952</v>
      </c>
      <c r="T2905">
        <f t="shared" si="275"/>
        <v>0</v>
      </c>
    </row>
    <row r="2906" spans="1:20" x14ac:dyDescent="0.3">
      <c r="A2906" s="3">
        <f t="shared" si="270"/>
        <v>43222</v>
      </c>
      <c r="B2906">
        <v>5</v>
      </c>
      <c r="C2906">
        <v>2</v>
      </c>
      <c r="D2906">
        <v>1</v>
      </c>
      <c r="E2906">
        <v>1</v>
      </c>
      <c r="F2906" s="1">
        <f>VLOOKUP(A2906,Weather!$A$1:$E$366, 5)</f>
        <v>0.58974358974359109</v>
      </c>
      <c r="G2906" s="1">
        <f>VLOOKUP(D2906, Spring!$A$1:$E$25, 2)</f>
        <v>284.91351697629602</v>
      </c>
      <c r="H2906" s="1">
        <f>VLOOKUP(D2906, Spring!$A$1:$E$25, 3)</f>
        <v>272.00797092955099</v>
      </c>
      <c r="I2906" s="1">
        <f>VLOOKUP(D2906, Spring!$A$1:$E$25, 5)</f>
        <v>272.01322657875102</v>
      </c>
      <c r="J2906" s="1">
        <f t="shared" si="271"/>
        <v>279.61893398275964</v>
      </c>
      <c r="K2906" s="47">
        <f t="shared" si="272"/>
        <v>5.2311176918556423</v>
      </c>
      <c r="L2906" s="48">
        <f>Solar!K2923/1000*Variables!$B$3</f>
        <v>0</v>
      </c>
      <c r="M2906">
        <f>IF(E2906=1, VLOOKUP(D2906, Sheet1!$A$2:$C$26, 2), Sheet1!$C$3)</f>
        <v>0.18637999999999999</v>
      </c>
      <c r="N2906" s="1">
        <f>'Electricity Rates'!$J$2</f>
        <v>0.24729999999999999</v>
      </c>
      <c r="O2906" s="145">
        <f>L2906-K2906</f>
        <v>-5.2311176918556423</v>
      </c>
      <c r="P2906">
        <f t="shared" si="273"/>
        <v>1.2936554051959004</v>
      </c>
      <c r="Q2906">
        <f>IF(O2906&gt;0, IF(Q2905+O2906*Variables!$B$5&lt;Variables!$B$4, Q2905+O2906*Variables!$B$5, Variables!$B$4), IF(Q2905&gt;-O2906, Q2905+O2906/Variables!$B$5, 0))</f>
        <v>0</v>
      </c>
      <c r="R2906">
        <f>IF(O2906&gt;0, 0, IF(Q2905&gt;-O2906, 0, -O2906 - Q2905*Variables!$B$5))</f>
        <v>5.2311176918556423</v>
      </c>
      <c r="S2906">
        <f t="shared" si="274"/>
        <v>0.97497571540805461</v>
      </c>
      <c r="T2906">
        <f t="shared" si="275"/>
        <v>0</v>
      </c>
    </row>
    <row r="2907" spans="1:20" x14ac:dyDescent="0.3">
      <c r="A2907" s="3">
        <f t="shared" si="270"/>
        <v>43222</v>
      </c>
      <c r="B2907">
        <v>5</v>
      </c>
      <c r="C2907">
        <v>2</v>
      </c>
      <c r="D2907">
        <v>2</v>
      </c>
      <c r="E2907">
        <v>1</v>
      </c>
      <c r="F2907" s="1">
        <f>VLOOKUP(A2907,Weather!$A$1:$E$366, 5)</f>
        <v>0.58974358974359109</v>
      </c>
      <c r="G2907" s="1">
        <f>VLOOKUP(D2907, Spring!$A$1:$E$25, 2)</f>
        <v>283.47213324791699</v>
      </c>
      <c r="H2907" s="1">
        <f>VLOOKUP(D2907, Spring!$A$1:$E$25, 3)</f>
        <v>272.193568553901</v>
      </c>
      <c r="I2907" s="1">
        <f>VLOOKUP(D2907, Spring!$A$1:$E$25, 5)</f>
        <v>263.43263079398702</v>
      </c>
      <c r="J2907" s="1">
        <f t="shared" si="271"/>
        <v>278.84502978370534</v>
      </c>
      <c r="K2907" s="47">
        <f t="shared" si="272"/>
        <v>5.2166394736255279</v>
      </c>
      <c r="L2907" s="48">
        <f>Solar!K2924/1000*Variables!$B$3</f>
        <v>0</v>
      </c>
      <c r="M2907">
        <f>IF(E2907=1, VLOOKUP(D2907, Sheet1!$A$2:$C$26, 2), Sheet1!$C$3)</f>
        <v>0.18637999999999999</v>
      </c>
      <c r="N2907" s="1">
        <f>'Electricity Rates'!$J$2</f>
        <v>0.24729999999999999</v>
      </c>
      <c r="O2907" s="145">
        <f>L2907-K2907</f>
        <v>-5.2166394736255279</v>
      </c>
      <c r="P2907">
        <f t="shared" si="273"/>
        <v>1.290074941827593</v>
      </c>
      <c r="Q2907">
        <f>IF(O2907&gt;0, IF(Q2906+O2907*Variables!$B$5&lt;Variables!$B$4, Q2906+O2907*Variables!$B$5, Variables!$B$4), IF(Q2906&gt;-O2907, Q2906+O2907/Variables!$B$5, 0))</f>
        <v>0</v>
      </c>
      <c r="R2907">
        <f>IF(O2907&gt;0, 0, IF(Q2906&gt;-O2907, 0, -O2907 - Q2906*Variables!$B$5))</f>
        <v>5.2166394736255279</v>
      </c>
      <c r="S2907">
        <f t="shared" si="274"/>
        <v>0.97227726509432588</v>
      </c>
      <c r="T2907">
        <f t="shared" si="275"/>
        <v>0</v>
      </c>
    </row>
    <row r="2908" spans="1:20" x14ac:dyDescent="0.3">
      <c r="A2908" s="3">
        <f t="shared" si="270"/>
        <v>43222</v>
      </c>
      <c r="B2908">
        <v>5</v>
      </c>
      <c r="C2908">
        <v>2</v>
      </c>
      <c r="D2908">
        <v>3</v>
      </c>
      <c r="E2908">
        <v>1</v>
      </c>
      <c r="F2908" s="1">
        <f>VLOOKUP(A2908,Weather!$A$1:$E$366, 5)</f>
        <v>0.58974358974359109</v>
      </c>
      <c r="G2908" s="1">
        <f>VLOOKUP(D2908, Spring!$A$1:$E$25, 2)</f>
        <v>282.03074951953801</v>
      </c>
      <c r="H2908" s="1">
        <f>VLOOKUP(D2908, Spring!$A$1:$E$25, 3)</f>
        <v>263.612120501699</v>
      </c>
      <c r="I2908" s="1">
        <f>VLOOKUP(D2908, Spring!$A$1:$E$25, 5)</f>
        <v>268.00502374504498</v>
      </c>
      <c r="J2908" s="1">
        <f t="shared" si="271"/>
        <v>274.47438889683485</v>
      </c>
      <c r="K2908" s="47">
        <f t="shared" si="272"/>
        <v>5.1348734195804697</v>
      </c>
      <c r="L2908" s="48">
        <f>Solar!K2925/1000*Variables!$B$3</f>
        <v>0</v>
      </c>
      <c r="M2908">
        <f>IF(E2908=1, VLOOKUP(D2908, Sheet1!$A$2:$C$26, 2), Sheet1!$C$3)</f>
        <v>0.18637999999999999</v>
      </c>
      <c r="N2908" s="1">
        <f>'Electricity Rates'!$J$2</f>
        <v>0.24729999999999999</v>
      </c>
      <c r="O2908" s="145">
        <f>L2908-K2908</f>
        <v>-5.1348734195804697</v>
      </c>
      <c r="P2908">
        <f t="shared" si="273"/>
        <v>1.2698541966622501</v>
      </c>
      <c r="Q2908">
        <f>IF(O2908&gt;0, IF(Q2907+O2908*Variables!$B$5&lt;Variables!$B$4, Q2907+O2908*Variables!$B$5, Variables!$B$4), IF(Q2907&gt;-O2908, Q2907+O2908/Variables!$B$5, 0))</f>
        <v>0</v>
      </c>
      <c r="R2908">
        <f>IF(O2908&gt;0, 0, IF(Q2907&gt;-O2908, 0, -O2908 - Q2907*Variables!$B$5))</f>
        <v>5.1348734195804697</v>
      </c>
      <c r="S2908">
        <f t="shared" si="274"/>
        <v>0.95703770794140786</v>
      </c>
      <c r="T2908">
        <f t="shared" si="275"/>
        <v>0</v>
      </c>
    </row>
    <row r="2909" spans="1:20" x14ac:dyDescent="0.3">
      <c r="A2909" s="3">
        <f t="shared" si="270"/>
        <v>43222</v>
      </c>
      <c r="B2909">
        <v>5</v>
      </c>
      <c r="C2909">
        <v>2</v>
      </c>
      <c r="D2909">
        <v>4</v>
      </c>
      <c r="E2909">
        <v>1</v>
      </c>
      <c r="F2909" s="1">
        <f>VLOOKUP(A2909,Weather!$A$1:$E$366, 5)</f>
        <v>0.58974358974359109</v>
      </c>
      <c r="G2909" s="1">
        <f>VLOOKUP(D2909, Spring!$A$1:$E$25, 2)</f>
        <v>287.61061946902601</v>
      </c>
      <c r="H2909" s="1">
        <f>VLOOKUP(D2909, Spring!$A$1:$E$25, 3)</f>
        <v>280.54932735425899</v>
      </c>
      <c r="I2909" s="1">
        <f>VLOOKUP(D2909, Spring!$A$1:$E$25, 5)</f>
        <v>263.81039287256101</v>
      </c>
      <c r="J2909" s="1">
        <f t="shared" si="271"/>
        <v>284.71367911424983</v>
      </c>
      <c r="K2909" s="47">
        <f t="shared" si="272"/>
        <v>5.3264303053944557</v>
      </c>
      <c r="L2909" s="48">
        <f>Solar!K2926/1000*Variables!$B$3</f>
        <v>0</v>
      </c>
      <c r="M2909">
        <f>IF(E2909=1, VLOOKUP(D2909, Sheet1!$A$2:$C$26, 2), Sheet1!$C$3)</f>
        <v>0.18637999999999999</v>
      </c>
      <c r="N2909" s="1">
        <f>'Electricity Rates'!$J$2</f>
        <v>0.24729999999999999</v>
      </c>
      <c r="O2909" s="145">
        <f>L2909-K2909</f>
        <v>-5.3264303053944557</v>
      </c>
      <c r="P2909">
        <f t="shared" si="273"/>
        <v>1.3172262145240488</v>
      </c>
      <c r="Q2909">
        <f>IF(O2909&gt;0, IF(Q2908+O2909*Variables!$B$5&lt;Variables!$B$4, Q2908+O2909*Variables!$B$5, Variables!$B$4), IF(Q2908&gt;-O2909, Q2908+O2909/Variables!$B$5, 0))</f>
        <v>0</v>
      </c>
      <c r="R2909">
        <f>IF(O2909&gt;0, 0, IF(Q2908&gt;-O2909, 0, -O2909 - Q2908*Variables!$B$5))</f>
        <v>5.3264303053944557</v>
      </c>
      <c r="S2909">
        <f t="shared" si="274"/>
        <v>0.99274008031941863</v>
      </c>
      <c r="T2909">
        <f t="shared" si="275"/>
        <v>0</v>
      </c>
    </row>
    <row r="2910" spans="1:20" x14ac:dyDescent="0.3">
      <c r="A2910" s="3">
        <f t="shared" si="270"/>
        <v>43222</v>
      </c>
      <c r="B2910">
        <v>5</v>
      </c>
      <c r="C2910">
        <v>2</v>
      </c>
      <c r="D2910">
        <v>5</v>
      </c>
      <c r="E2910">
        <v>1</v>
      </c>
      <c r="F2910" s="1">
        <f>VLOOKUP(A2910,Weather!$A$1:$E$366, 5)</f>
        <v>0.58974358974359109</v>
      </c>
      <c r="G2910" s="1">
        <f>VLOOKUP(D2910, Spring!$A$1:$E$25, 2)</f>
        <v>318.58407079646003</v>
      </c>
      <c r="H2910" s="1">
        <f>VLOOKUP(D2910, Spring!$A$1:$E$25, 3)</f>
        <v>296.96508648302301</v>
      </c>
      <c r="I2910" s="1">
        <f>VLOOKUP(D2910, Spring!$A$1:$E$25, 5)</f>
        <v>263.982102908277</v>
      </c>
      <c r="J2910" s="1">
        <f t="shared" si="271"/>
        <v>309.71474389863977</v>
      </c>
      <c r="K2910" s="47">
        <f t="shared" si="272"/>
        <v>5.7941508221922016</v>
      </c>
      <c r="L2910" s="48">
        <f>Solar!K2927/1000*Variables!$B$3</f>
        <v>0</v>
      </c>
      <c r="M2910">
        <f>IF(E2910=1, VLOOKUP(D2910, Sheet1!$A$2:$C$26, 2), Sheet1!$C$3)</f>
        <v>0.18637999999999999</v>
      </c>
      <c r="N2910" s="1">
        <f>'Electricity Rates'!$J$2</f>
        <v>0.24729999999999999</v>
      </c>
      <c r="O2910" s="145">
        <f>L2910-K2910</f>
        <v>-5.7941508221922016</v>
      </c>
      <c r="P2910">
        <f t="shared" si="273"/>
        <v>1.4328934983281314</v>
      </c>
      <c r="Q2910">
        <f>IF(O2910&gt;0, IF(Q2909+O2910*Variables!$B$5&lt;Variables!$B$4, Q2909+O2910*Variables!$B$5, Variables!$B$4), IF(Q2909&gt;-O2910, Q2909+O2910/Variables!$B$5, 0))</f>
        <v>0</v>
      </c>
      <c r="R2910">
        <f>IF(O2910&gt;0, 0, IF(Q2909&gt;-O2910, 0, -O2910 - Q2909*Variables!$B$5))</f>
        <v>5.7941508221922016</v>
      </c>
      <c r="S2910">
        <f t="shared" si="274"/>
        <v>1.0799138302401825</v>
      </c>
      <c r="T2910">
        <f t="shared" si="275"/>
        <v>0</v>
      </c>
    </row>
    <row r="2911" spans="1:20" x14ac:dyDescent="0.3">
      <c r="A2911" s="3">
        <f t="shared" si="270"/>
        <v>43222</v>
      </c>
      <c r="B2911">
        <v>5</v>
      </c>
      <c r="C2911">
        <v>2</v>
      </c>
      <c r="D2911">
        <v>6</v>
      </c>
      <c r="E2911">
        <v>1</v>
      </c>
      <c r="F2911" s="1">
        <f>VLOOKUP(A2911,Weather!$A$1:$E$366, 5)</f>
        <v>0.58974358974359109</v>
      </c>
      <c r="G2911" s="1">
        <f>VLOOKUP(D2911, Spring!$A$1:$E$25, 2)</f>
        <v>389.38053097345102</v>
      </c>
      <c r="H2911" s="1">
        <f>VLOOKUP(D2911, Spring!$A$1:$E$25, 3)</f>
        <v>340.20659833439998</v>
      </c>
      <c r="I2911" s="1">
        <f>VLOOKUP(D2911, Spring!$A$1:$E$25, 5)</f>
        <v>264.16853094705402</v>
      </c>
      <c r="J2911" s="1">
        <f t="shared" si="271"/>
        <v>369.2066098907635</v>
      </c>
      <c r="K2911" s="47">
        <f t="shared" si="272"/>
        <v>6.9071260713292713</v>
      </c>
      <c r="L2911" s="48">
        <f>Solar!K2928/1000*Variables!$B$3</f>
        <v>0.54835</v>
      </c>
      <c r="M2911">
        <f>IF(E2911=1, VLOOKUP(D2911, Sheet1!$A$2:$C$26, 2), Sheet1!$C$3)</f>
        <v>0.18637999999999999</v>
      </c>
      <c r="N2911" s="1">
        <f>'Electricity Rates'!$J$2</f>
        <v>0.24729999999999999</v>
      </c>
      <c r="O2911" s="145">
        <f>L2911-K2911</f>
        <v>-6.3587760713292711</v>
      </c>
      <c r="P2911">
        <f t="shared" si="273"/>
        <v>1.7081322774397287</v>
      </c>
      <c r="Q2911">
        <f>IF(O2911&gt;0, IF(Q2910+O2911*Variables!$B$5&lt;Variables!$B$4, Q2910+O2911*Variables!$B$5, Variables!$B$4), IF(Q2910&gt;-O2911, Q2910+O2911/Variables!$B$5, 0))</f>
        <v>0</v>
      </c>
      <c r="R2911">
        <f>IF(O2911&gt;0, 0, IF(Q2910&gt;-O2911, 0, -O2911 - Q2910*Variables!$B$5))</f>
        <v>6.3587760713292711</v>
      </c>
      <c r="S2911">
        <f t="shared" si="274"/>
        <v>1.1851486841743495</v>
      </c>
      <c r="T2911">
        <f t="shared" si="275"/>
        <v>0</v>
      </c>
    </row>
    <row r="2912" spans="1:20" x14ac:dyDescent="0.3">
      <c r="A2912" s="3">
        <f t="shared" si="270"/>
        <v>43222</v>
      </c>
      <c r="B2912">
        <v>5</v>
      </c>
      <c r="C2912">
        <v>2</v>
      </c>
      <c r="D2912">
        <v>7</v>
      </c>
      <c r="E2912">
        <v>1</v>
      </c>
      <c r="F2912" s="1">
        <f>VLOOKUP(A2912,Weather!$A$1:$E$366, 5)</f>
        <v>0.58974358974359109</v>
      </c>
      <c r="G2912" s="1">
        <f>VLOOKUP(D2912, Spring!$A$1:$E$25, 2)</f>
        <v>623.89380530973403</v>
      </c>
      <c r="H2912" s="1">
        <f>VLOOKUP(D2912, Spring!$A$1:$E$25, 3)</f>
        <v>374.47950032030701</v>
      </c>
      <c r="I2912" s="1">
        <f>VLOOKUP(D2912, Spring!$A$1:$E$25, 5)</f>
        <v>251.18725224694799</v>
      </c>
      <c r="J2912" s="1">
        <f t="shared" si="271"/>
        <v>521.56998787817452</v>
      </c>
      <c r="K2912" s="47">
        <f t="shared" si="272"/>
        <v>9.7575437838507568</v>
      </c>
      <c r="L2912" s="48">
        <f>Solar!K2929/1000*Variables!$B$3</f>
        <v>3.8231000000000002</v>
      </c>
      <c r="M2912">
        <f>IF(E2912=1, VLOOKUP(D2912, Sheet1!$A$2:$C$26, 2), Sheet1!$C$3)</f>
        <v>0.18637999999999999</v>
      </c>
      <c r="N2912" s="1">
        <f>'Electricity Rates'!$J$2</f>
        <v>0.24729999999999999</v>
      </c>
      <c r="O2912" s="145">
        <f>L2912-K2912</f>
        <v>-5.9344437838507567</v>
      </c>
      <c r="P2912">
        <f t="shared" si="273"/>
        <v>2.4130405777462922</v>
      </c>
      <c r="Q2912">
        <f>IF(O2912&gt;0, IF(Q2911+O2912*Variables!$B$5&lt;Variables!$B$4, Q2911+O2912*Variables!$B$5, Variables!$B$4), IF(Q2911&gt;-O2912, Q2911+O2912/Variables!$B$5, 0))</f>
        <v>0</v>
      </c>
      <c r="R2912">
        <f>IF(O2912&gt;0, 0, IF(Q2911&gt;-O2912, 0, -O2912 - Q2911*Variables!$B$5))</f>
        <v>5.9344437838507567</v>
      </c>
      <c r="S2912">
        <f t="shared" si="274"/>
        <v>1.1060616324341039</v>
      </c>
      <c r="T2912">
        <f t="shared" si="275"/>
        <v>0</v>
      </c>
    </row>
    <row r="2913" spans="1:20" x14ac:dyDescent="0.3">
      <c r="A2913" s="3">
        <f t="shared" si="270"/>
        <v>43222</v>
      </c>
      <c r="B2913">
        <v>5</v>
      </c>
      <c r="C2913">
        <v>2</v>
      </c>
      <c r="D2913">
        <v>8</v>
      </c>
      <c r="E2913">
        <v>1</v>
      </c>
      <c r="F2913" s="1">
        <f>VLOOKUP(A2913,Weather!$A$1:$E$366, 5)</f>
        <v>0.58974358974359109</v>
      </c>
      <c r="G2913" s="1">
        <f>VLOOKUP(D2913, Spring!$A$1:$E$25, 2)</f>
        <v>871.68141592920301</v>
      </c>
      <c r="H2913" s="1">
        <f>VLOOKUP(D2913, Spring!$A$1:$E$25, 3)</f>
        <v>578.35522101217202</v>
      </c>
      <c r="I2913" s="1">
        <f>VLOOKUP(D2913, Spring!$A$1:$E$25, 5)</f>
        <v>268.91753993484798</v>
      </c>
      <c r="J2913" s="1">
        <f t="shared" si="271"/>
        <v>751.34246416837016</v>
      </c>
      <c r="K2913" s="47">
        <f t="shared" si="272"/>
        <v>14.056132755287264</v>
      </c>
      <c r="L2913" s="48">
        <f>Solar!K2930/1000*Variables!$B$3</f>
        <v>9.3751499999999979</v>
      </c>
      <c r="M2913">
        <f>IF(E2913=1, VLOOKUP(D2913, Sheet1!$A$2:$C$26, 2), Sheet1!$C$3)</f>
        <v>0.18637999999999999</v>
      </c>
      <c r="N2913" s="1">
        <f>'Electricity Rates'!$J$2</f>
        <v>0.24729999999999999</v>
      </c>
      <c r="O2913" s="145">
        <f>L2913-K2913</f>
        <v>-4.6809827552872658</v>
      </c>
      <c r="P2913">
        <f t="shared" si="273"/>
        <v>3.4760816303825401</v>
      </c>
      <c r="Q2913">
        <f>IF(O2913&gt;0, IF(Q2912+O2913*Variables!$B$5&lt;Variables!$B$4, Q2912+O2913*Variables!$B$5, Variables!$B$4), IF(Q2912&gt;-O2913, Q2912+O2913/Variables!$B$5, 0))</f>
        <v>0</v>
      </c>
      <c r="R2913">
        <f>IF(O2913&gt;0, 0, IF(Q2912&gt;-O2913, 0, -O2913 - Q2912*Variables!$B$5))</f>
        <v>4.6809827552872658</v>
      </c>
      <c r="S2913">
        <f t="shared" si="274"/>
        <v>0.87244156593044053</v>
      </c>
      <c r="T2913">
        <f t="shared" si="275"/>
        <v>0</v>
      </c>
    </row>
    <row r="2914" spans="1:20" x14ac:dyDescent="0.3">
      <c r="A2914" s="3">
        <f t="shared" si="270"/>
        <v>43222</v>
      </c>
      <c r="B2914">
        <v>5</v>
      </c>
      <c r="C2914">
        <v>2</v>
      </c>
      <c r="D2914">
        <v>9</v>
      </c>
      <c r="E2914">
        <v>1</v>
      </c>
      <c r="F2914" s="1">
        <f>VLOOKUP(A2914,Weather!$A$1:$E$366, 5)</f>
        <v>0.58974358974359109</v>
      </c>
      <c r="G2914" s="1">
        <f>VLOOKUP(D2914, Spring!$A$1:$E$25, 2)</f>
        <v>1137.1681415929199</v>
      </c>
      <c r="H2914" s="1">
        <f>VLOOKUP(D2914, Spring!$A$1:$E$25, 3)</f>
        <v>786.77530429212004</v>
      </c>
      <c r="I2914" s="1">
        <f>VLOOKUP(D2914, Spring!$A$1:$E$25, 5)</f>
        <v>317.33977000667198</v>
      </c>
      <c r="J2914" s="1">
        <f t="shared" si="271"/>
        <v>993.4172339823358</v>
      </c>
      <c r="K2914" s="47">
        <f t="shared" si="272"/>
        <v>18.584873327639905</v>
      </c>
      <c r="L2914" s="48">
        <f>Solar!K2931/1000*Variables!$B$3</f>
        <v>20.2257</v>
      </c>
      <c r="M2914">
        <f>IF(E2914=1, VLOOKUP(D2914, Sheet1!$A$2:$C$26, 2), Sheet1!$C$3)</f>
        <v>0.25796000000000002</v>
      </c>
      <c r="N2914" s="1">
        <f>'Electricity Rates'!$J$2</f>
        <v>0.24729999999999999</v>
      </c>
      <c r="O2914" s="145">
        <f>L2914-K2914</f>
        <v>1.6408266723600953</v>
      </c>
      <c r="P2914">
        <f t="shared" si="273"/>
        <v>4.5960391739253481</v>
      </c>
      <c r="Q2914">
        <f>IF(O2914&gt;0, IF(Q2913+O2914*Variables!$B$5&lt;Variables!$B$4, Q2913+O2914*Variables!$B$5, Variables!$B$4), IF(Q2913&gt;-O2914, Q2913+O2914/Variables!$B$5, 0))</f>
        <v>1.5423770720184895</v>
      </c>
      <c r="R2914">
        <f>IF(O2914&gt;0, 0, IF(Q2913&gt;-O2914, 0, -O2914 - Q2913*Variables!$B$5))</f>
        <v>0</v>
      </c>
      <c r="S2914">
        <f t="shared" si="274"/>
        <v>0</v>
      </c>
      <c r="T2914">
        <f t="shared" si="275"/>
        <v>0</v>
      </c>
    </row>
    <row r="2915" spans="1:20" x14ac:dyDescent="0.3">
      <c r="A2915" s="3">
        <f t="shared" si="270"/>
        <v>43222</v>
      </c>
      <c r="B2915">
        <v>5</v>
      </c>
      <c r="C2915">
        <v>2</v>
      </c>
      <c r="D2915">
        <v>10</v>
      </c>
      <c r="E2915">
        <v>1</v>
      </c>
      <c r="F2915" s="1">
        <f>VLOOKUP(A2915,Weather!$A$1:$E$366, 5)</f>
        <v>0.58974358974359109</v>
      </c>
      <c r="G2915" s="1">
        <f>VLOOKUP(D2915, Spring!$A$1:$E$25, 2)</f>
        <v>1207.9646017699099</v>
      </c>
      <c r="H2915" s="1">
        <f>VLOOKUP(D2915, Spring!$A$1:$E$25, 3)</f>
        <v>923.64670083279998</v>
      </c>
      <c r="I2915" s="1">
        <f>VLOOKUP(D2915, Spring!$A$1:$E$25, 5)</f>
        <v>339.44621060481097</v>
      </c>
      <c r="J2915" s="1">
        <f t="shared" si="271"/>
        <v>1091.321360359814</v>
      </c>
      <c r="K2915" s="47">
        <f t="shared" si="272"/>
        <v>20.416466061022096</v>
      </c>
      <c r="L2915" s="48">
        <f>Solar!K2932/1000*Variables!$B$3</f>
        <v>29.674149999999997</v>
      </c>
      <c r="M2915">
        <f>IF(E2915=1, VLOOKUP(D2915, Sheet1!$A$2:$C$26, 2), Sheet1!$C$3)</f>
        <v>0.25796000000000002</v>
      </c>
      <c r="N2915" s="1">
        <f>'Electricity Rates'!$J$2</f>
        <v>0.24729999999999999</v>
      </c>
      <c r="O2915" s="145">
        <f>L2915-K2915</f>
        <v>9.2576839389779018</v>
      </c>
      <c r="P2915">
        <f t="shared" si="273"/>
        <v>5.0489920568907642</v>
      </c>
      <c r="Q2915">
        <f>IF(O2915&gt;0, IF(Q2914+O2915*Variables!$B$5&lt;Variables!$B$4, Q2914+O2915*Variables!$B$5, Variables!$B$4), IF(Q2914&gt;-O2915, Q2914+O2915/Variables!$B$5, 0))</f>
        <v>10.244599974657715</v>
      </c>
      <c r="R2915">
        <f>IF(O2915&gt;0, 0, IF(Q2914&gt;-O2915, 0, -O2915 - Q2914*Variables!$B$5))</f>
        <v>0</v>
      </c>
      <c r="S2915">
        <f t="shared" si="274"/>
        <v>0</v>
      </c>
      <c r="T2915">
        <f t="shared" si="275"/>
        <v>0</v>
      </c>
    </row>
    <row r="2916" spans="1:20" x14ac:dyDescent="0.3">
      <c r="A2916" s="3">
        <f t="shared" si="270"/>
        <v>43222</v>
      </c>
      <c r="B2916">
        <v>5</v>
      </c>
      <c r="C2916">
        <v>2</v>
      </c>
      <c r="D2916">
        <v>11</v>
      </c>
      <c r="E2916">
        <v>1</v>
      </c>
      <c r="F2916" s="1">
        <f>VLOOKUP(A2916,Weather!$A$1:$E$366, 5)</f>
        <v>0.58974358974359109</v>
      </c>
      <c r="G2916" s="1">
        <f>VLOOKUP(D2916, Spring!$A$1:$E$25, 2)</f>
        <v>1274.3362831858401</v>
      </c>
      <c r="H2916" s="1">
        <f>VLOOKUP(D2916, Spring!$A$1:$E$25, 3)</f>
        <v>962.46396540679098</v>
      </c>
      <c r="I2916" s="1">
        <f>VLOOKUP(D2916, Spring!$A$1:$E$25, 5)</f>
        <v>352.80034538247099</v>
      </c>
      <c r="J2916" s="1">
        <f t="shared" si="271"/>
        <v>1146.3886656354614</v>
      </c>
      <c r="K2916" s="47">
        <f t="shared" si="272"/>
        <v>21.446666522654695</v>
      </c>
      <c r="L2916" s="48">
        <f>Solar!K2933/1000*Variables!$B$3</f>
        <v>21.749700000000001</v>
      </c>
      <c r="M2916">
        <f>IF(E2916=1, VLOOKUP(D2916, Sheet1!$A$2:$C$26, 2), Sheet1!$C$3)</f>
        <v>0.25796000000000002</v>
      </c>
      <c r="N2916" s="1">
        <f>'Electricity Rates'!$J$2</f>
        <v>0.24729999999999999</v>
      </c>
      <c r="O2916" s="145">
        <f>L2916-K2916</f>
        <v>0.30303347734530561</v>
      </c>
      <c r="P2916">
        <f t="shared" si="273"/>
        <v>5.3037606310525058</v>
      </c>
      <c r="Q2916">
        <f>IF(O2916&gt;0, IF(Q2915+O2916*Variables!$B$5&lt;Variables!$B$4, Q2915+O2916*Variables!$B$5, Variables!$B$4), IF(Q2915&gt;-O2916, Q2915+O2916/Variables!$B$5, 0))</f>
        <v>10.529451443362303</v>
      </c>
      <c r="R2916">
        <f>IF(O2916&gt;0, 0, IF(Q2915&gt;-O2916, 0, -O2916 - Q2915*Variables!$B$5))</f>
        <v>0</v>
      </c>
      <c r="S2916">
        <f t="shared" si="274"/>
        <v>0</v>
      </c>
      <c r="T2916">
        <f t="shared" si="275"/>
        <v>0</v>
      </c>
    </row>
    <row r="2917" spans="1:20" x14ac:dyDescent="0.3">
      <c r="A2917" s="3">
        <f t="shared" si="270"/>
        <v>43222</v>
      </c>
      <c r="B2917">
        <v>5</v>
      </c>
      <c r="C2917">
        <v>2</v>
      </c>
      <c r="D2917">
        <v>12</v>
      </c>
      <c r="E2917">
        <v>1</v>
      </c>
      <c r="F2917" s="1">
        <f>VLOOKUP(A2917,Weather!$A$1:$E$366, 5)</f>
        <v>0.58974358974359109</v>
      </c>
      <c r="G2917" s="1">
        <f>VLOOKUP(D2917, Spring!$A$1:$E$25, 2)</f>
        <v>1314.1592920353901</v>
      </c>
      <c r="H2917" s="1">
        <f>VLOOKUP(D2917, Spring!$A$1:$E$25, 3)</f>
        <v>983.10377962844302</v>
      </c>
      <c r="I2917" s="1">
        <f>VLOOKUP(D2917, Spring!$A$1:$E$25, 5)</f>
        <v>344.20503159464602</v>
      </c>
      <c r="J2917" s="1">
        <f t="shared" si="271"/>
        <v>1178.3416459197199</v>
      </c>
      <c r="K2917" s="47">
        <f t="shared" si="272"/>
        <v>22.044443640576205</v>
      </c>
      <c r="L2917" s="48">
        <f>Solar!K2934/1000*Variables!$B$3</f>
        <v>14.9482</v>
      </c>
      <c r="M2917">
        <f>IF(E2917=1, VLOOKUP(D2917, Sheet1!$A$2:$C$26, 2), Sheet1!$C$3)</f>
        <v>0.25796000000000002</v>
      </c>
      <c r="N2917" s="1">
        <f>'Electricity Rates'!$J$2</f>
        <v>0.24729999999999999</v>
      </c>
      <c r="O2917" s="145">
        <f>L2917-K2917</f>
        <v>-7.0962436405762048</v>
      </c>
      <c r="P2917">
        <f t="shared" si="273"/>
        <v>5.4515909123144954</v>
      </c>
      <c r="Q2917">
        <f>IF(O2917&gt;0, IF(Q2916+O2917*Variables!$B$5&lt;Variables!$B$4, Q2916+O2917*Variables!$B$5, Variables!$B$4), IF(Q2916&gt;-O2917, Q2916+O2917/Variables!$B$5, 0))</f>
        <v>2.980256081047191</v>
      </c>
      <c r="R2917">
        <f>IF(O2917&gt;0, 0, IF(Q2916&gt;-O2917, 0, -O2917 - Q2916*Variables!$B$5))</f>
        <v>0</v>
      </c>
      <c r="S2917">
        <f t="shared" si="274"/>
        <v>0</v>
      </c>
      <c r="T2917">
        <f t="shared" si="275"/>
        <v>0</v>
      </c>
    </row>
    <row r="2918" spans="1:20" x14ac:dyDescent="0.3">
      <c r="A2918" s="3">
        <f t="shared" si="270"/>
        <v>43222</v>
      </c>
      <c r="B2918">
        <v>5</v>
      </c>
      <c r="C2918">
        <v>2</v>
      </c>
      <c r="D2918">
        <v>13</v>
      </c>
      <c r="E2918">
        <v>1</v>
      </c>
      <c r="F2918" s="1">
        <f>VLOOKUP(A2918,Weather!$A$1:$E$366, 5)</f>
        <v>0.58974358974359109</v>
      </c>
      <c r="G2918" s="1">
        <f>VLOOKUP(D2918, Spring!$A$1:$E$25, 2)</f>
        <v>1362.8318584070701</v>
      </c>
      <c r="H2918" s="1">
        <f>VLOOKUP(D2918, Spring!$A$1:$E$25, 3)</f>
        <v>999.59961563100603</v>
      </c>
      <c r="I2918" s="1">
        <f>VLOOKUP(D2918, Spring!$A$1:$E$25, 5)</f>
        <v>326.84269398328001</v>
      </c>
      <c r="J2918" s="1">
        <f t="shared" si="271"/>
        <v>1213.8135023963775</v>
      </c>
      <c r="K2918" s="47">
        <f t="shared" si="272"/>
        <v>22.708051978305754</v>
      </c>
      <c r="L2918" s="48">
        <f>Solar!K2935/1000*Variables!$B$3</f>
        <v>13.958349999999999</v>
      </c>
      <c r="M2918">
        <f>IF(E2918=1, VLOOKUP(D2918, Sheet1!$A$2:$C$26, 2), Sheet1!$C$3)</f>
        <v>0.55478000000000005</v>
      </c>
      <c r="N2918" s="1">
        <f>'Electricity Rates'!$J$2</f>
        <v>0.24729999999999999</v>
      </c>
      <c r="O2918" s="145">
        <f>L2918-K2918</f>
        <v>-8.7497019783057546</v>
      </c>
      <c r="P2918">
        <f t="shared" si="273"/>
        <v>5.6157012542350131</v>
      </c>
      <c r="Q2918">
        <f>IF(O2918&gt;0, IF(Q2917+O2918*Variables!$B$5&lt;Variables!$B$4, Q2917+O2918*Variables!$B$5, Variables!$B$4), IF(Q2917&gt;-O2918, Q2917+O2918/Variables!$B$5, 0))</f>
        <v>0</v>
      </c>
      <c r="R2918">
        <f>IF(O2918&gt;0, 0, IF(Q2917&gt;-O2918, 0, -O2918 - Q2917*Variables!$B$5))</f>
        <v>5.9482612621213953</v>
      </c>
      <c r="S2918">
        <f t="shared" si="274"/>
        <v>3.299976382999708</v>
      </c>
      <c r="T2918">
        <f t="shared" si="275"/>
        <v>1</v>
      </c>
    </row>
    <row r="2919" spans="1:20" x14ac:dyDescent="0.3">
      <c r="A2919" s="3">
        <f t="shared" si="270"/>
        <v>43222</v>
      </c>
      <c r="B2919">
        <v>5</v>
      </c>
      <c r="C2919">
        <v>2</v>
      </c>
      <c r="D2919">
        <v>14</v>
      </c>
      <c r="E2919">
        <v>1</v>
      </c>
      <c r="F2919" s="1">
        <f>VLOOKUP(A2919,Weather!$A$1:$E$366, 5)</f>
        <v>0.58974358974359109</v>
      </c>
      <c r="G2919" s="1">
        <f>VLOOKUP(D2919, Spring!$A$1:$E$25, 2)</f>
        <v>1402.65486725663</v>
      </c>
      <c r="H2919" s="1">
        <f>VLOOKUP(D2919, Spring!$A$1:$E$25, 3)</f>
        <v>1011.55108904548</v>
      </c>
      <c r="I2919" s="1">
        <f>VLOOKUP(D2919, Spring!$A$1:$E$25, 5)</f>
        <v>309.49016837395499</v>
      </c>
      <c r="J2919" s="1">
        <f t="shared" si="271"/>
        <v>1242.2020351700048</v>
      </c>
      <c r="K2919" s="47">
        <f t="shared" si="272"/>
        <v>23.239145327109885</v>
      </c>
      <c r="L2919" s="48">
        <f>Solar!K2936/1000*Variables!$B$3</f>
        <v>15.010149999999999</v>
      </c>
      <c r="M2919">
        <f>IF(E2919=1, VLOOKUP(D2919, Sheet1!$A$2:$C$26, 2), Sheet1!$C$3)</f>
        <v>0.55478000000000005</v>
      </c>
      <c r="N2919" s="1">
        <f>'Electricity Rates'!$J$2</f>
        <v>0.24729999999999999</v>
      </c>
      <c r="O2919" s="145">
        <f>L2919-K2919</f>
        <v>-8.2289953271098852</v>
      </c>
      <c r="P2919">
        <f t="shared" si="273"/>
        <v>5.7470406393942746</v>
      </c>
      <c r="Q2919">
        <f>IF(O2919&gt;0, IF(Q2918+O2919*Variables!$B$5&lt;Variables!$B$4, Q2918+O2919*Variables!$B$5, Variables!$B$4), IF(Q2918&gt;-O2919, Q2918+O2919/Variables!$B$5, 0))</f>
        <v>0</v>
      </c>
      <c r="R2919">
        <f>IF(O2919&gt;0, 0, IF(Q2918&gt;-O2919, 0, -O2919 - Q2918*Variables!$B$5))</f>
        <v>8.2289953271098852</v>
      </c>
      <c r="S2919">
        <f t="shared" si="274"/>
        <v>4.5652820275740229</v>
      </c>
      <c r="T2919">
        <f t="shared" si="275"/>
        <v>1</v>
      </c>
    </row>
    <row r="2920" spans="1:20" x14ac:dyDescent="0.3">
      <c r="A2920" s="3">
        <f t="shared" si="270"/>
        <v>43222</v>
      </c>
      <c r="B2920">
        <v>5</v>
      </c>
      <c r="C2920">
        <v>2</v>
      </c>
      <c r="D2920">
        <v>15</v>
      </c>
      <c r="E2920">
        <v>1</v>
      </c>
      <c r="F2920" s="1">
        <f>VLOOKUP(A2920,Weather!$A$1:$E$366, 5)</f>
        <v>0.58974358974359109</v>
      </c>
      <c r="G2920" s="1">
        <f>VLOOKUP(D2920, Spring!$A$1:$E$25, 2)</f>
        <v>1371.6814159292001</v>
      </c>
      <c r="H2920" s="1">
        <f>VLOOKUP(D2920, Spring!$A$1:$E$25, 3)</f>
        <v>1005.48526585522</v>
      </c>
      <c r="I2920" s="1">
        <f>VLOOKUP(D2920, Spring!$A$1:$E$25, 5)</f>
        <v>300.89485458612899</v>
      </c>
      <c r="J2920" s="1">
        <f t="shared" si="271"/>
        <v>1221.4470979501318</v>
      </c>
      <c r="K2920" s="47">
        <f t="shared" si="272"/>
        <v>22.850861466150299</v>
      </c>
      <c r="L2920" s="48">
        <f>Solar!K2937/1000*Variables!$B$3</f>
        <v>19.310500000000001</v>
      </c>
      <c r="M2920">
        <f>IF(E2920=1, VLOOKUP(D2920, Sheet1!$A$2:$C$26, 2), Sheet1!$C$3)</f>
        <v>0.55478000000000005</v>
      </c>
      <c r="N2920" s="1">
        <f>'Electricity Rates'!$J$2</f>
        <v>0.24729999999999999</v>
      </c>
      <c r="O2920" s="145">
        <f>L2920-K2920</f>
        <v>-3.5403614661502978</v>
      </c>
      <c r="P2920">
        <f t="shared" si="273"/>
        <v>5.6510180405789692</v>
      </c>
      <c r="Q2920">
        <f>IF(O2920&gt;0, IF(Q2919+O2920*Variables!$B$5&lt;Variables!$B$4, Q2919+O2920*Variables!$B$5, Variables!$B$4), IF(Q2919&gt;-O2920, Q2919+O2920/Variables!$B$5, 0))</f>
        <v>0</v>
      </c>
      <c r="R2920">
        <f>IF(O2920&gt;0, 0, IF(Q2919&gt;-O2920, 0, -O2920 - Q2919*Variables!$B$5))</f>
        <v>3.5403614661502978</v>
      </c>
      <c r="S2920">
        <f t="shared" si="274"/>
        <v>1.9641217341908623</v>
      </c>
      <c r="T2920">
        <f t="shared" si="275"/>
        <v>1</v>
      </c>
    </row>
    <row r="2921" spans="1:20" x14ac:dyDescent="0.3">
      <c r="A2921" s="3">
        <f t="shared" si="270"/>
        <v>43222</v>
      </c>
      <c r="B2921">
        <v>5</v>
      </c>
      <c r="C2921">
        <v>2</v>
      </c>
      <c r="D2921">
        <v>16</v>
      </c>
      <c r="E2921">
        <v>1</v>
      </c>
      <c r="F2921" s="1">
        <f>VLOOKUP(A2921,Weather!$A$1:$E$366, 5)</f>
        <v>0.58974358974359109</v>
      </c>
      <c r="G2921" s="1">
        <f>VLOOKUP(D2921, Spring!$A$1:$E$25, 2)</f>
        <v>1283.1858407079601</v>
      </c>
      <c r="H2921" s="1">
        <f>VLOOKUP(D2921, Spring!$A$1:$E$25, 3)</f>
        <v>954.93673926969905</v>
      </c>
      <c r="I2921" s="1">
        <f>VLOOKUP(D2921, Spring!$A$1:$E$25, 5)</f>
        <v>270.36971623690101</v>
      </c>
      <c r="J2921" s="1">
        <f t="shared" si="271"/>
        <v>1148.5195426820073</v>
      </c>
      <c r="K2921" s="47">
        <f t="shared" si="272"/>
        <v>21.486531021308579</v>
      </c>
      <c r="L2921" s="48">
        <f>Solar!K2938/1000*Variables!$B$3</f>
        <v>12.974350000000001</v>
      </c>
      <c r="M2921">
        <f>IF(E2921=1, VLOOKUP(D2921, Sheet1!$A$2:$C$26, 2), Sheet1!$C$3)</f>
        <v>0.55478000000000005</v>
      </c>
      <c r="N2921" s="1">
        <f>'Electricity Rates'!$J$2</f>
        <v>0.24729999999999999</v>
      </c>
      <c r="O2921" s="145">
        <f>L2921-K2921</f>
        <v>-8.512181021308578</v>
      </c>
      <c r="P2921">
        <f t="shared" si="273"/>
        <v>5.3136191215696114</v>
      </c>
      <c r="Q2921">
        <f>IF(O2921&gt;0, IF(Q2920+O2921*Variables!$B$5&lt;Variables!$B$4, Q2920+O2921*Variables!$B$5, Variables!$B$4), IF(Q2920&gt;-O2921, Q2920+O2921/Variables!$B$5, 0))</f>
        <v>0</v>
      </c>
      <c r="R2921">
        <f>IF(O2921&gt;0, 0, IF(Q2920&gt;-O2921, 0, -O2921 - Q2920*Variables!$B$5))</f>
        <v>8.512181021308578</v>
      </c>
      <c r="S2921">
        <f t="shared" si="274"/>
        <v>4.7223877870015736</v>
      </c>
      <c r="T2921">
        <f t="shared" si="275"/>
        <v>1</v>
      </c>
    </row>
    <row r="2922" spans="1:20" x14ac:dyDescent="0.3">
      <c r="A2922" s="3">
        <f t="shared" si="270"/>
        <v>43222</v>
      </c>
      <c r="B2922">
        <v>5</v>
      </c>
      <c r="C2922">
        <v>2</v>
      </c>
      <c r="D2922">
        <v>17</v>
      </c>
      <c r="E2922">
        <v>1</v>
      </c>
      <c r="F2922" s="1">
        <f>VLOOKUP(A2922,Weather!$A$1:$E$366, 5)</f>
        <v>0.58974358974359109</v>
      </c>
      <c r="G2922" s="1">
        <f>VLOOKUP(D2922, Spring!$A$1:$E$25, 2)</f>
        <v>973.45132743362797</v>
      </c>
      <c r="H2922" s="1">
        <f>VLOOKUP(D2922, Spring!$A$1:$E$25, 3)</f>
        <v>850.97693786034597</v>
      </c>
      <c r="I2922" s="1">
        <f>VLOOKUP(D2922, Spring!$A$1:$E$25, 5)</f>
        <v>257.39334353781499</v>
      </c>
      <c r="J2922" s="1">
        <f t="shared" si="271"/>
        <v>923.20542401894829</v>
      </c>
      <c r="K2922" s="47">
        <f t="shared" si="272"/>
        <v>17.271349110787952</v>
      </c>
      <c r="L2922" s="48">
        <f>Solar!K2939/1000*Variables!$B$3</f>
        <v>7.8200500000000002</v>
      </c>
      <c r="M2922">
        <f>IF(E2922=1, VLOOKUP(D2922, Sheet1!$A$2:$C$26, 2), Sheet1!$C$3)</f>
        <v>0.55478000000000005</v>
      </c>
      <c r="N2922" s="1">
        <f>'Electricity Rates'!$J$2</f>
        <v>0.24729999999999999</v>
      </c>
      <c r="O2922" s="145">
        <f>L2922-K2922</f>
        <v>-9.4512991107879518</v>
      </c>
      <c r="P2922">
        <f t="shared" si="273"/>
        <v>4.2712046350978605</v>
      </c>
      <c r="Q2922">
        <f>IF(O2922&gt;0, IF(Q2921+O2922*Variables!$B$5&lt;Variables!$B$4, Q2921+O2922*Variables!$B$5, Variables!$B$4), IF(Q2921&gt;-O2922, Q2921+O2922/Variables!$B$5, 0))</f>
        <v>0</v>
      </c>
      <c r="R2922">
        <f>IF(O2922&gt;0, 0, IF(Q2921&gt;-O2922, 0, -O2922 - Q2921*Variables!$B$5))</f>
        <v>9.4512991107879518</v>
      </c>
      <c r="S2922">
        <f t="shared" si="274"/>
        <v>5.2433917206829408</v>
      </c>
      <c r="T2922">
        <f t="shared" si="275"/>
        <v>1</v>
      </c>
    </row>
    <row r="2923" spans="1:20" x14ac:dyDescent="0.3">
      <c r="A2923" s="3">
        <f t="shared" si="270"/>
        <v>43222</v>
      </c>
      <c r="B2923">
        <v>5</v>
      </c>
      <c r="C2923">
        <v>2</v>
      </c>
      <c r="D2923">
        <v>18</v>
      </c>
      <c r="E2923">
        <v>1</v>
      </c>
      <c r="F2923" s="1">
        <f>VLOOKUP(A2923,Weather!$A$1:$E$366, 5)</f>
        <v>0.58974358974359109</v>
      </c>
      <c r="G2923" s="1">
        <f>VLOOKUP(D2923, Spring!$A$1:$E$25, 2)</f>
        <v>690.26548672566298</v>
      </c>
      <c r="H2923" s="1">
        <f>VLOOKUP(D2923, Spring!$A$1:$E$25, 3)</f>
        <v>590.923299339663</v>
      </c>
      <c r="I2923" s="1">
        <f>VLOOKUP(D2923, Spring!$A$1:$E$25, 5)</f>
        <v>248.81274775305101</v>
      </c>
      <c r="J2923" s="1">
        <f t="shared" si="271"/>
        <v>649.50971754166312</v>
      </c>
      <c r="K2923" s="47">
        <f t="shared" si="272"/>
        <v>12.151043300500685</v>
      </c>
      <c r="L2923" s="48">
        <f>Solar!K2940/1000*Variables!$B$3</f>
        <v>4.0433500000000002</v>
      </c>
      <c r="M2923">
        <f>IF(E2923=1, VLOOKUP(D2923, Sheet1!$A$2:$C$26, 2), Sheet1!$C$3)</f>
        <v>0.55478000000000005</v>
      </c>
      <c r="N2923" s="1">
        <f>'Electricity Rates'!$J$2</f>
        <v>0.24729999999999999</v>
      </c>
      <c r="O2923" s="145">
        <f>L2923-K2923</f>
        <v>-8.107693300500685</v>
      </c>
      <c r="P2923">
        <f t="shared" si="273"/>
        <v>3.0049530082138194</v>
      </c>
      <c r="Q2923">
        <f>IF(O2923&gt;0, IF(Q2922+O2923*Variables!$B$5&lt;Variables!$B$4, Q2922+O2923*Variables!$B$5, Variables!$B$4), IF(Q2922&gt;-O2923, Q2922+O2923/Variables!$B$5, 0))</f>
        <v>0</v>
      </c>
      <c r="R2923">
        <f>IF(O2923&gt;0, 0, IF(Q2922&gt;-O2923, 0, -O2923 - Q2922*Variables!$B$5))</f>
        <v>8.107693300500685</v>
      </c>
      <c r="S2923">
        <f t="shared" si="274"/>
        <v>4.4979860892517705</v>
      </c>
      <c r="T2923">
        <f t="shared" si="275"/>
        <v>1</v>
      </c>
    </row>
    <row r="2924" spans="1:20" x14ac:dyDescent="0.3">
      <c r="A2924" s="3">
        <f t="shared" si="270"/>
        <v>43222</v>
      </c>
      <c r="B2924">
        <v>5</v>
      </c>
      <c r="C2924">
        <v>2</v>
      </c>
      <c r="D2924">
        <v>19</v>
      </c>
      <c r="E2924">
        <v>1</v>
      </c>
      <c r="F2924" s="1">
        <f>VLOOKUP(A2924,Weather!$A$1:$E$366, 5)</f>
        <v>0.58974358974359109</v>
      </c>
      <c r="G2924" s="1">
        <f>VLOOKUP(D2924, Spring!$A$1:$E$25, 2)</f>
        <v>482.300884955752</v>
      </c>
      <c r="H2924" s="1">
        <f>VLOOKUP(D2924, Spring!$A$1:$E$25, 3)</f>
        <v>454.99679692504799</v>
      </c>
      <c r="I2924" s="1">
        <f>VLOOKUP(D2924, Spring!$A$1:$E$25, 5)</f>
        <v>266.52341143686903</v>
      </c>
      <c r="J2924" s="1">
        <f t="shared" si="271"/>
        <v>471.09920781495038</v>
      </c>
      <c r="K2924" s="47">
        <f t="shared" si="272"/>
        <v>8.8133352256178394</v>
      </c>
      <c r="L2924" s="48">
        <f>Solar!K2941/1000*Variables!$B$3</f>
        <v>0.38610000000000005</v>
      </c>
      <c r="M2924">
        <f>IF(E2924=1, VLOOKUP(D2924, Sheet1!$A$2:$C$26, 2), Sheet1!$C$3)</f>
        <v>0.25796000000000002</v>
      </c>
      <c r="N2924" s="1">
        <f>'Electricity Rates'!$J$2</f>
        <v>0.24729999999999999</v>
      </c>
      <c r="O2924" s="145">
        <f>L2924-K2924</f>
        <v>-8.4272352256178387</v>
      </c>
      <c r="P2924">
        <f t="shared" si="273"/>
        <v>2.1795378012952917</v>
      </c>
      <c r="Q2924">
        <f>IF(O2924&gt;0, IF(Q2923+O2924*Variables!$B$5&lt;Variables!$B$4, Q2923+O2924*Variables!$B$5, Variables!$B$4), IF(Q2923&gt;-O2924, Q2923+O2924/Variables!$B$5, 0))</f>
        <v>0</v>
      </c>
      <c r="R2924">
        <f>IF(O2924&gt;0, 0, IF(Q2923&gt;-O2924, 0, -O2924 - Q2923*Variables!$B$5))</f>
        <v>8.4272352256178387</v>
      </c>
      <c r="S2924">
        <f t="shared" si="274"/>
        <v>2.1738895988003777</v>
      </c>
      <c r="T2924">
        <f t="shared" si="275"/>
        <v>0</v>
      </c>
    </row>
    <row r="2925" spans="1:20" x14ac:dyDescent="0.3">
      <c r="A2925" s="3">
        <f t="shared" si="270"/>
        <v>43222</v>
      </c>
      <c r="B2925">
        <v>5</v>
      </c>
      <c r="C2925">
        <v>2</v>
      </c>
      <c r="D2925">
        <v>20</v>
      </c>
      <c r="E2925">
        <v>1</v>
      </c>
      <c r="F2925" s="1">
        <f>VLOOKUP(A2925,Weather!$A$1:$E$366, 5)</f>
        <v>0.58974358974359109</v>
      </c>
      <c r="G2925" s="1">
        <f>VLOOKUP(D2925, Spring!$A$1:$E$25, 2)</f>
        <v>415.92920353982299</v>
      </c>
      <c r="H2925" s="1">
        <f>VLOOKUP(D2925, Spring!$A$1:$E$25, 3)</f>
        <v>371.98648067830999</v>
      </c>
      <c r="I2925" s="1">
        <f>VLOOKUP(D2925, Spring!$A$1:$E$25, 5)</f>
        <v>284.25369912476901</v>
      </c>
      <c r="J2925" s="1">
        <f t="shared" si="271"/>
        <v>397.90141980176645</v>
      </c>
      <c r="K2925" s="47">
        <f t="shared" si="272"/>
        <v>7.4439492601307027</v>
      </c>
      <c r="L2925" s="48">
        <f>Solar!K2942/1000*Variables!$B$3</f>
        <v>0</v>
      </c>
      <c r="M2925">
        <f>IF(E2925=1, VLOOKUP(D2925, Sheet1!$A$2:$C$26, 2), Sheet1!$C$3)</f>
        <v>0.25796000000000002</v>
      </c>
      <c r="N2925" s="1">
        <f>'Electricity Rates'!$J$2</f>
        <v>0.24729999999999999</v>
      </c>
      <c r="O2925" s="145">
        <f>L2925-K2925</f>
        <v>-7.4439492601307027</v>
      </c>
      <c r="P2925">
        <f t="shared" si="273"/>
        <v>1.8408886520303227</v>
      </c>
      <c r="Q2925">
        <f>IF(O2925&gt;0, IF(Q2924+O2925*Variables!$B$5&lt;Variables!$B$4, Q2924+O2925*Variables!$B$5, Variables!$B$4), IF(Q2924&gt;-O2925, Q2924+O2925/Variables!$B$5, 0))</f>
        <v>0</v>
      </c>
      <c r="R2925">
        <f>IF(O2925&gt;0, 0, IF(Q2924&gt;-O2925, 0, -O2925 - Q2924*Variables!$B$5))</f>
        <v>7.4439492601307027</v>
      </c>
      <c r="S2925">
        <f t="shared" si="274"/>
        <v>1.9202411511433162</v>
      </c>
      <c r="T2925">
        <f t="shared" si="275"/>
        <v>0</v>
      </c>
    </row>
    <row r="2926" spans="1:20" x14ac:dyDescent="0.3">
      <c r="A2926" s="3">
        <f t="shared" si="270"/>
        <v>43222</v>
      </c>
      <c r="B2926">
        <v>5</v>
      </c>
      <c r="C2926">
        <v>2</v>
      </c>
      <c r="D2926">
        <v>21</v>
      </c>
      <c r="E2926">
        <v>1</v>
      </c>
      <c r="F2926" s="1">
        <f>VLOOKUP(A2926,Weather!$A$1:$E$366, 5)</f>
        <v>0.58974358974359109</v>
      </c>
      <c r="G2926" s="1">
        <f>VLOOKUP(D2926, Spring!$A$1:$E$25, 2)</f>
        <v>371.68141592920301</v>
      </c>
      <c r="H2926" s="1">
        <f>VLOOKUP(D2926, Spring!$A$1:$E$25, 3)</f>
        <v>318.10538116591903</v>
      </c>
      <c r="I2926" s="1">
        <f>VLOOKUP(D2926, Spring!$A$1:$E$25, 5)</f>
        <v>271.28223242670401</v>
      </c>
      <c r="J2926" s="1">
        <f t="shared" si="271"/>
        <v>349.70150423144554</v>
      </c>
      <c r="K2926" s="47">
        <f t="shared" si="272"/>
        <v>6.5422240890398209</v>
      </c>
      <c r="L2926" s="48">
        <f>Solar!K2943/1000*Variables!$B$3</f>
        <v>0</v>
      </c>
      <c r="M2926">
        <f>IF(E2926=1, VLOOKUP(D2926, Sheet1!$A$2:$C$26, 2), Sheet1!$C$3)</f>
        <v>0.25796000000000002</v>
      </c>
      <c r="N2926" s="1">
        <f>'Electricity Rates'!$J$2</f>
        <v>0.24729999999999999</v>
      </c>
      <c r="O2926" s="145">
        <f>L2926-K2926</f>
        <v>-6.5422240890398209</v>
      </c>
      <c r="P2926">
        <f t="shared" si="273"/>
        <v>1.6178920172195477</v>
      </c>
      <c r="Q2926">
        <f>IF(O2926&gt;0, IF(Q2925+O2926*Variables!$B$5&lt;Variables!$B$4, Q2925+O2926*Variables!$B$5, Variables!$B$4), IF(Q2925&gt;-O2926, Q2925+O2926/Variables!$B$5, 0))</f>
        <v>0</v>
      </c>
      <c r="R2926">
        <f>IF(O2926&gt;0, 0, IF(Q2925&gt;-O2926, 0, -O2926 - Q2925*Variables!$B$5))</f>
        <v>6.5422240890398209</v>
      </c>
      <c r="S2926">
        <f t="shared" si="274"/>
        <v>1.6876321260087124</v>
      </c>
      <c r="T2926">
        <f t="shared" si="275"/>
        <v>0</v>
      </c>
    </row>
    <row r="2927" spans="1:20" x14ac:dyDescent="0.3">
      <c r="A2927" s="3">
        <f t="shared" si="270"/>
        <v>43222</v>
      </c>
      <c r="B2927">
        <v>5</v>
      </c>
      <c r="C2927">
        <v>2</v>
      </c>
      <c r="D2927">
        <v>22</v>
      </c>
      <c r="E2927">
        <v>1</v>
      </c>
      <c r="F2927" s="1">
        <f>VLOOKUP(A2927,Weather!$A$1:$E$366, 5)</f>
        <v>0.58974358974359109</v>
      </c>
      <c r="G2927" s="1">
        <f>VLOOKUP(D2927, Spring!$A$1:$E$25, 2)</f>
        <v>345.13274336283098</v>
      </c>
      <c r="H2927" s="1">
        <f>VLOOKUP(D2927, Spring!$A$1:$E$25, 3)</f>
        <v>289.79820627802701</v>
      </c>
      <c r="I2927" s="1">
        <f>VLOOKUP(D2927, Spring!$A$1:$E$25, 5)</f>
        <v>275.85953137878198</v>
      </c>
      <c r="J2927" s="1">
        <f t="shared" si="271"/>
        <v>322.43139481521916</v>
      </c>
      <c r="K2927" s="47">
        <f t="shared" si="272"/>
        <v>6.0320542311043193</v>
      </c>
      <c r="L2927" s="48">
        <f>Solar!K2944/1000*Variables!$B$3</f>
        <v>0</v>
      </c>
      <c r="M2927">
        <f>IF(E2927=1, VLOOKUP(D2927, Sheet1!$A$2:$C$26, 2), Sheet1!$C$3)</f>
        <v>0.18637999999999999</v>
      </c>
      <c r="N2927" s="1">
        <f>'Electricity Rates'!$J$2</f>
        <v>0.24729999999999999</v>
      </c>
      <c r="O2927" s="145">
        <f>L2927-K2927</f>
        <v>-6.0320542311043193</v>
      </c>
      <c r="P2927">
        <f t="shared" si="273"/>
        <v>1.4917270113520982</v>
      </c>
      <c r="Q2927">
        <f>IF(O2927&gt;0, IF(Q2926+O2927*Variables!$B$5&lt;Variables!$B$4, Q2926+O2927*Variables!$B$5, Variables!$B$4), IF(Q2926&gt;-O2927, Q2926+O2927/Variables!$B$5, 0))</f>
        <v>0</v>
      </c>
      <c r="R2927">
        <f>IF(O2927&gt;0, 0, IF(Q2926&gt;-O2927, 0, -O2927 - Q2926*Variables!$B$5))</f>
        <v>6.0320542311043193</v>
      </c>
      <c r="S2927">
        <f t="shared" si="274"/>
        <v>1.124254267593223</v>
      </c>
      <c r="T2927">
        <f t="shared" si="275"/>
        <v>0</v>
      </c>
    </row>
    <row r="2928" spans="1:20" x14ac:dyDescent="0.3">
      <c r="A2928" s="3">
        <f t="shared" si="270"/>
        <v>43222</v>
      </c>
      <c r="B2928">
        <v>5</v>
      </c>
      <c r="C2928">
        <v>2</v>
      </c>
      <c r="D2928">
        <v>23</v>
      </c>
      <c r="E2928">
        <v>1</v>
      </c>
      <c r="F2928" s="1">
        <f>VLOOKUP(A2928,Weather!$A$1:$E$366, 5)</f>
        <v>0.58974358974359109</v>
      </c>
      <c r="G2928" s="1">
        <f>VLOOKUP(D2928, Spring!$A$1:$E$25, 2)</f>
        <v>318.58407079646003</v>
      </c>
      <c r="H2928" s="1">
        <f>VLOOKUP(D2928, Spring!$A$1:$E$25, 3)</f>
        <v>270.57975656630401</v>
      </c>
      <c r="I2928" s="1">
        <f>VLOOKUP(D2928, Spring!$A$1:$E$25, 5)</f>
        <v>271.64527650221697</v>
      </c>
      <c r="J2928" s="1">
        <f t="shared" si="271"/>
        <v>298.88999316357558</v>
      </c>
      <c r="K2928" s="47">
        <f t="shared" si="272"/>
        <v>5.5916411270382502</v>
      </c>
      <c r="L2928" s="48">
        <f>Solar!K2945/1000*Variables!$B$3</f>
        <v>0</v>
      </c>
      <c r="M2928">
        <f>IF(E2928=1, VLOOKUP(D2928, Sheet1!$A$2:$C$26, 2), Sheet1!$C$3)</f>
        <v>0.18637999999999999</v>
      </c>
      <c r="N2928" s="1">
        <f>'Electricity Rates'!$J$2</f>
        <v>0.24729999999999999</v>
      </c>
      <c r="O2928" s="145">
        <f>L2928-K2928</f>
        <v>-5.5916411270382502</v>
      </c>
      <c r="P2928">
        <f t="shared" si="273"/>
        <v>1.3828128507165591</v>
      </c>
      <c r="Q2928">
        <f>IF(O2928&gt;0, IF(Q2927+O2928*Variables!$B$5&lt;Variables!$B$4, Q2927+O2928*Variables!$B$5, Variables!$B$4), IF(Q2927&gt;-O2928, Q2927+O2928/Variables!$B$5, 0))</f>
        <v>0</v>
      </c>
      <c r="R2928">
        <f>IF(O2928&gt;0, 0, IF(Q2927&gt;-O2928, 0, -O2928 - Q2927*Variables!$B$5))</f>
        <v>5.5916411270382502</v>
      </c>
      <c r="S2928">
        <f t="shared" si="274"/>
        <v>1.0421700732573891</v>
      </c>
      <c r="T2928">
        <f t="shared" si="275"/>
        <v>0</v>
      </c>
    </row>
    <row r="2929" spans="1:20" x14ac:dyDescent="0.3">
      <c r="A2929" s="3">
        <f t="shared" si="270"/>
        <v>43222</v>
      </c>
      <c r="B2929">
        <v>5</v>
      </c>
      <c r="C2929">
        <v>2</v>
      </c>
      <c r="D2929">
        <v>24</v>
      </c>
      <c r="E2929">
        <v>1</v>
      </c>
      <c r="F2929" s="1">
        <f>VLOOKUP(A2929,Weather!$A$1:$E$366, 5)</f>
        <v>0.58974358974359109</v>
      </c>
      <c r="G2929" s="1">
        <f>VLOOKUP(D2929, Spring!$A$1:$E$25, 2)</f>
        <v>287.61061946902601</v>
      </c>
      <c r="H2929" s="1">
        <f>VLOOKUP(D2929, Spring!$A$1:$E$25, 3)</f>
        <v>251.20115310698301</v>
      </c>
      <c r="I2929" s="1">
        <f>VLOOKUP(D2929, Spring!$A$1:$E$25, 5)</f>
        <v>267.465363632795</v>
      </c>
      <c r="J2929" s="1">
        <f t="shared" si="271"/>
        <v>272.67340249998279</v>
      </c>
      <c r="K2929" s="47">
        <f t="shared" si="272"/>
        <v>5.1011805230760254</v>
      </c>
      <c r="L2929" s="48">
        <f>Solar!K2946/1000*Variables!$B$3</f>
        <v>0</v>
      </c>
      <c r="M2929">
        <f>IF(E2929=1, VLOOKUP(D2929, Sheet1!$A$2:$C$26, 2), Sheet1!$C$3)</f>
        <v>0.18637999999999999</v>
      </c>
      <c r="N2929" s="1">
        <f>'Electricity Rates'!$J$2</f>
        <v>0.24729999999999999</v>
      </c>
      <c r="O2929" s="145">
        <f>L2929-K2929</f>
        <v>-5.1011805230760254</v>
      </c>
      <c r="P2929">
        <f t="shared" si="273"/>
        <v>1.2615219433567011</v>
      </c>
      <c r="Q2929">
        <f>IF(O2929&gt;0, IF(Q2928+O2929*Variables!$B$5&lt;Variables!$B$4, Q2928+O2929*Variables!$B$5, Variables!$B$4), IF(Q2928&gt;-O2929, Q2928+O2929/Variables!$B$5, 0))</f>
        <v>0</v>
      </c>
      <c r="R2929">
        <f>IF(O2929&gt;0, 0, IF(Q2928&gt;-O2929, 0, -O2929 - Q2928*Variables!$B$5))</f>
        <v>5.1011805230760254</v>
      </c>
      <c r="S2929">
        <f t="shared" si="274"/>
        <v>0.95075802589090952</v>
      </c>
      <c r="T2929">
        <f t="shared" si="275"/>
        <v>0</v>
      </c>
    </row>
    <row r="2930" spans="1:20" x14ac:dyDescent="0.3">
      <c r="A2930" s="3">
        <f t="shared" si="270"/>
        <v>43223</v>
      </c>
      <c r="B2930">
        <v>5</v>
      </c>
      <c r="C2930">
        <v>3</v>
      </c>
      <c r="D2930">
        <v>1</v>
      </c>
      <c r="E2930">
        <v>1</v>
      </c>
      <c r="F2930" s="1">
        <f>VLOOKUP(A2930,Weather!$A$1:$E$366, 5)</f>
        <v>0.6153846153846152</v>
      </c>
      <c r="G2930" s="1">
        <f>VLOOKUP(D2930, Spring!$A$1:$E$25, 2)</f>
        <v>284.91351697629602</v>
      </c>
      <c r="H2930" s="1">
        <f>VLOOKUP(D2930, Spring!$A$1:$E$25, 3)</f>
        <v>272.00797092955099</v>
      </c>
      <c r="I2930" s="1">
        <f>VLOOKUP(D2930, Spring!$A$1:$E$25, 5)</f>
        <v>272.01322657875102</v>
      </c>
      <c r="J2930" s="1">
        <f t="shared" si="271"/>
        <v>279.94984541985565</v>
      </c>
      <c r="K2930" s="47">
        <f t="shared" si="272"/>
        <v>5.237308390920167</v>
      </c>
      <c r="L2930" s="48">
        <f>Solar!K2947/1000*Variables!$B$3</f>
        <v>0</v>
      </c>
      <c r="M2930">
        <f>IF(E2930=1, VLOOKUP(D2930, Sheet1!$A$2:$C$26, 2), Sheet1!$C$3)</f>
        <v>0.18637999999999999</v>
      </c>
      <c r="N2930" s="1">
        <f>'Electricity Rates'!$J$2</f>
        <v>0.24729999999999999</v>
      </c>
      <c r="O2930" s="145">
        <f>L2930-K2930</f>
        <v>-5.237308390920167</v>
      </c>
      <c r="P2930">
        <f t="shared" si="273"/>
        <v>1.2951863650745572</v>
      </c>
      <c r="Q2930">
        <f>IF(O2930&gt;0, IF(Q2929+O2930*Variables!$B$5&lt;Variables!$B$4, Q2929+O2930*Variables!$B$5, Variables!$B$4), IF(Q2929&gt;-O2930, Q2929+O2930/Variables!$B$5, 0))</f>
        <v>0</v>
      </c>
      <c r="R2930">
        <f>IF(O2930&gt;0, 0, IF(Q2929&gt;-O2930, 0, -O2930 - Q2929*Variables!$B$5))</f>
        <v>5.237308390920167</v>
      </c>
      <c r="S2930">
        <f t="shared" si="274"/>
        <v>0.97612953789970069</v>
      </c>
      <c r="T2930">
        <f t="shared" si="275"/>
        <v>0</v>
      </c>
    </row>
    <row r="2931" spans="1:20" x14ac:dyDescent="0.3">
      <c r="A2931" s="3">
        <f t="shared" si="270"/>
        <v>43223</v>
      </c>
      <c r="B2931">
        <v>5</v>
      </c>
      <c r="C2931">
        <v>3</v>
      </c>
      <c r="D2931">
        <v>2</v>
      </c>
      <c r="E2931">
        <v>1</v>
      </c>
      <c r="F2931" s="1">
        <f>VLOOKUP(A2931,Weather!$A$1:$E$366, 5)</f>
        <v>0.6153846153846152</v>
      </c>
      <c r="G2931" s="1">
        <f>VLOOKUP(D2931, Spring!$A$1:$E$25, 2)</f>
        <v>283.47213324791699</v>
      </c>
      <c r="H2931" s="1">
        <f>VLOOKUP(D2931, Spring!$A$1:$E$25, 3)</f>
        <v>272.193568553901</v>
      </c>
      <c r="I2931" s="1">
        <f>VLOOKUP(D2931, Spring!$A$1:$E$25, 5)</f>
        <v>263.43263079398702</v>
      </c>
      <c r="J2931" s="1">
        <f t="shared" si="271"/>
        <v>279.13422375021855</v>
      </c>
      <c r="K2931" s="47">
        <f t="shared" si="272"/>
        <v>5.2220497212545336</v>
      </c>
      <c r="L2931" s="48">
        <f>Solar!K2948/1000*Variables!$B$3</f>
        <v>0</v>
      </c>
      <c r="M2931">
        <f>IF(E2931=1, VLOOKUP(D2931, Sheet1!$A$2:$C$26, 2), Sheet1!$C$3)</f>
        <v>0.18637999999999999</v>
      </c>
      <c r="N2931" s="1">
        <f>'Electricity Rates'!$J$2</f>
        <v>0.24729999999999999</v>
      </c>
      <c r="O2931" s="145">
        <f>L2931-K2931</f>
        <v>-5.2220497212545336</v>
      </c>
      <c r="P2931">
        <f t="shared" si="273"/>
        <v>1.2914128960662461</v>
      </c>
      <c r="Q2931">
        <f>IF(O2931&gt;0, IF(Q2930+O2931*Variables!$B$5&lt;Variables!$B$4, Q2930+O2931*Variables!$B$5, Variables!$B$4), IF(Q2930&gt;-O2931, Q2930+O2931/Variables!$B$5, 0))</f>
        <v>0</v>
      </c>
      <c r="R2931">
        <f>IF(O2931&gt;0, 0, IF(Q2930&gt;-O2931, 0, -O2931 - Q2930*Variables!$B$5))</f>
        <v>5.2220497212545336</v>
      </c>
      <c r="S2931">
        <f t="shared" si="274"/>
        <v>0.97328562704741994</v>
      </c>
      <c r="T2931">
        <f t="shared" si="275"/>
        <v>0</v>
      </c>
    </row>
    <row r="2932" spans="1:20" x14ac:dyDescent="0.3">
      <c r="A2932" s="3">
        <f t="shared" si="270"/>
        <v>43223</v>
      </c>
      <c r="B2932">
        <v>5</v>
      </c>
      <c r="C2932">
        <v>3</v>
      </c>
      <c r="D2932">
        <v>3</v>
      </c>
      <c r="E2932">
        <v>1</v>
      </c>
      <c r="F2932" s="1">
        <f>VLOOKUP(A2932,Weather!$A$1:$E$366, 5)</f>
        <v>0.6153846153846152</v>
      </c>
      <c r="G2932" s="1">
        <f>VLOOKUP(D2932, Spring!$A$1:$E$25, 2)</f>
        <v>282.03074951953801</v>
      </c>
      <c r="H2932" s="1">
        <f>VLOOKUP(D2932, Spring!$A$1:$E$25, 3)</f>
        <v>263.612120501699</v>
      </c>
      <c r="I2932" s="1">
        <f>VLOOKUP(D2932, Spring!$A$1:$E$25, 5)</f>
        <v>268.00502374504498</v>
      </c>
      <c r="J2932" s="1">
        <f t="shared" si="271"/>
        <v>274.94666143575375</v>
      </c>
      <c r="K2932" s="47">
        <f t="shared" si="272"/>
        <v>5.1437087055123891</v>
      </c>
      <c r="L2932" s="48">
        <f>Solar!K2949/1000*Variables!$B$3</f>
        <v>0</v>
      </c>
      <c r="M2932">
        <f>IF(E2932=1, VLOOKUP(D2932, Sheet1!$A$2:$C$26, 2), Sheet1!$C$3)</f>
        <v>0.18637999999999999</v>
      </c>
      <c r="N2932" s="1">
        <f>'Electricity Rates'!$J$2</f>
        <v>0.24729999999999999</v>
      </c>
      <c r="O2932" s="145">
        <f>L2932-K2932</f>
        <v>-5.1437087055123891</v>
      </c>
      <c r="P2932">
        <f t="shared" si="273"/>
        <v>1.2720391628732137</v>
      </c>
      <c r="Q2932">
        <f>IF(O2932&gt;0, IF(Q2931+O2932*Variables!$B$5&lt;Variables!$B$4, Q2931+O2932*Variables!$B$5, Variables!$B$4), IF(Q2931&gt;-O2932, Q2931+O2932/Variables!$B$5, 0))</f>
        <v>0</v>
      </c>
      <c r="R2932">
        <f>IF(O2932&gt;0, 0, IF(Q2931&gt;-O2932, 0, -O2932 - Q2931*Variables!$B$5))</f>
        <v>5.1437087055123891</v>
      </c>
      <c r="S2932">
        <f t="shared" si="274"/>
        <v>0.95868442853339908</v>
      </c>
      <c r="T2932">
        <f t="shared" si="275"/>
        <v>0</v>
      </c>
    </row>
    <row r="2933" spans="1:20" x14ac:dyDescent="0.3">
      <c r="A2933" s="3">
        <f t="shared" si="270"/>
        <v>43223</v>
      </c>
      <c r="B2933">
        <v>5</v>
      </c>
      <c r="C2933">
        <v>3</v>
      </c>
      <c r="D2933">
        <v>4</v>
      </c>
      <c r="E2933">
        <v>1</v>
      </c>
      <c r="F2933" s="1">
        <f>VLOOKUP(A2933,Weather!$A$1:$E$366, 5)</f>
        <v>0.6153846153846152</v>
      </c>
      <c r="G2933" s="1">
        <f>VLOOKUP(D2933, Spring!$A$1:$E$25, 2)</f>
        <v>287.61061946902601</v>
      </c>
      <c r="H2933" s="1">
        <f>VLOOKUP(D2933, Spring!$A$1:$E$25, 3)</f>
        <v>280.54932735425899</v>
      </c>
      <c r="I2933" s="1">
        <f>VLOOKUP(D2933, Spring!$A$1:$E$25, 5)</f>
        <v>263.81039287256101</v>
      </c>
      <c r="J2933" s="1">
        <f t="shared" si="271"/>
        <v>284.89473788642329</v>
      </c>
      <c r="K2933" s="47">
        <f t="shared" si="272"/>
        <v>5.3298175572264102</v>
      </c>
      <c r="L2933" s="48">
        <f>Solar!K2950/1000*Variables!$B$3</f>
        <v>0</v>
      </c>
      <c r="M2933">
        <f>IF(E2933=1, VLOOKUP(D2933, Sheet1!$A$2:$C$26, 2), Sheet1!$C$3)</f>
        <v>0.18637999999999999</v>
      </c>
      <c r="N2933" s="1">
        <f>'Electricity Rates'!$J$2</f>
        <v>0.24729999999999999</v>
      </c>
      <c r="O2933" s="145">
        <f>L2933-K2933</f>
        <v>-5.3298175572264102</v>
      </c>
      <c r="P2933">
        <f t="shared" si="273"/>
        <v>1.3180638819020911</v>
      </c>
      <c r="Q2933">
        <f>IF(O2933&gt;0, IF(Q2932+O2933*Variables!$B$5&lt;Variables!$B$4, Q2932+O2933*Variables!$B$5, Variables!$B$4), IF(Q2932&gt;-O2933, Q2932+O2933/Variables!$B$5, 0))</f>
        <v>0</v>
      </c>
      <c r="R2933">
        <f>IF(O2933&gt;0, 0, IF(Q2932&gt;-O2933, 0, -O2933 - Q2932*Variables!$B$5))</f>
        <v>5.3298175572264102</v>
      </c>
      <c r="S2933">
        <f t="shared" si="274"/>
        <v>0.99337139631585825</v>
      </c>
      <c r="T2933">
        <f t="shared" si="275"/>
        <v>0</v>
      </c>
    </row>
    <row r="2934" spans="1:20" x14ac:dyDescent="0.3">
      <c r="A2934" s="3">
        <f t="shared" si="270"/>
        <v>43223</v>
      </c>
      <c r="B2934">
        <v>5</v>
      </c>
      <c r="C2934">
        <v>3</v>
      </c>
      <c r="D2934">
        <v>5</v>
      </c>
      <c r="E2934">
        <v>1</v>
      </c>
      <c r="F2934" s="1">
        <f>VLOOKUP(A2934,Weather!$A$1:$E$366, 5)</f>
        <v>0.6153846153846152</v>
      </c>
      <c r="G2934" s="1">
        <f>VLOOKUP(D2934, Spring!$A$1:$E$25, 2)</f>
        <v>318.58407079646003</v>
      </c>
      <c r="H2934" s="1">
        <f>VLOOKUP(D2934, Spring!$A$1:$E$25, 3)</f>
        <v>296.96508648302301</v>
      </c>
      <c r="I2934" s="1">
        <f>VLOOKUP(D2934, Spring!$A$1:$E$25, 5)</f>
        <v>263.982102908277</v>
      </c>
      <c r="J2934" s="1">
        <f t="shared" si="271"/>
        <v>310.26907682975349</v>
      </c>
      <c r="K2934" s="47">
        <f t="shared" si="272"/>
        <v>5.8045212959002015</v>
      </c>
      <c r="L2934" s="48">
        <f>Solar!K2951/1000*Variables!$B$3</f>
        <v>0</v>
      </c>
      <c r="M2934">
        <f>IF(E2934=1, VLOOKUP(D2934, Sheet1!$A$2:$C$26, 2), Sheet1!$C$3)</f>
        <v>0.18637999999999999</v>
      </c>
      <c r="N2934" s="1">
        <f>'Electricity Rates'!$J$2</f>
        <v>0.24729999999999999</v>
      </c>
      <c r="O2934" s="145">
        <f>L2934-K2934</f>
        <v>-5.8045212959002015</v>
      </c>
      <c r="P2934">
        <f t="shared" si="273"/>
        <v>1.4354581164761198</v>
      </c>
      <c r="Q2934">
        <f>IF(O2934&gt;0, IF(Q2933+O2934*Variables!$B$5&lt;Variables!$B$4, Q2933+O2934*Variables!$B$5, Variables!$B$4), IF(Q2933&gt;-O2934, Q2933+O2934/Variables!$B$5, 0))</f>
        <v>0</v>
      </c>
      <c r="R2934">
        <f>IF(O2934&gt;0, 0, IF(Q2933&gt;-O2934, 0, -O2934 - Q2933*Variables!$B$5))</f>
        <v>5.8045212959002015</v>
      </c>
      <c r="S2934">
        <f t="shared" si="274"/>
        <v>1.0818466791298795</v>
      </c>
      <c r="T2934">
        <f t="shared" si="275"/>
        <v>0</v>
      </c>
    </row>
    <row r="2935" spans="1:20" x14ac:dyDescent="0.3">
      <c r="A2935" s="3">
        <f t="shared" si="270"/>
        <v>43223</v>
      </c>
      <c r="B2935">
        <v>5</v>
      </c>
      <c r="C2935">
        <v>3</v>
      </c>
      <c r="D2935">
        <v>6</v>
      </c>
      <c r="E2935">
        <v>1</v>
      </c>
      <c r="F2935" s="1">
        <f>VLOOKUP(A2935,Weather!$A$1:$E$366, 5)</f>
        <v>0.6153846153846152</v>
      </c>
      <c r="G2935" s="1">
        <f>VLOOKUP(D2935, Spring!$A$1:$E$25, 2)</f>
        <v>389.38053097345102</v>
      </c>
      <c r="H2935" s="1">
        <f>VLOOKUP(D2935, Spring!$A$1:$E$25, 3)</f>
        <v>340.20659833439998</v>
      </c>
      <c r="I2935" s="1">
        <f>VLOOKUP(D2935, Spring!$A$1:$E$25, 5)</f>
        <v>264.16853094705402</v>
      </c>
      <c r="J2935" s="1">
        <f t="shared" si="271"/>
        <v>370.4674799584314</v>
      </c>
      <c r="K2935" s="47">
        <f t="shared" si="272"/>
        <v>6.9307144586539833</v>
      </c>
      <c r="L2935" s="48">
        <f>Solar!K2952/1000*Variables!$B$3</f>
        <v>1.5650000000000001E-2</v>
      </c>
      <c r="M2935">
        <f>IF(E2935=1, VLOOKUP(D2935, Sheet1!$A$2:$C$26, 2), Sheet1!$C$3)</f>
        <v>0.18637999999999999</v>
      </c>
      <c r="N2935" s="1">
        <f>'Electricity Rates'!$J$2</f>
        <v>0.24729999999999999</v>
      </c>
      <c r="O2935" s="145">
        <f>L2935-K2935</f>
        <v>-6.9150644586539833</v>
      </c>
      <c r="P2935">
        <f t="shared" si="273"/>
        <v>1.71396568562513</v>
      </c>
      <c r="Q2935">
        <f>IF(O2935&gt;0, IF(Q2934+O2935*Variables!$B$5&lt;Variables!$B$4, Q2934+O2935*Variables!$B$5, Variables!$B$4), IF(Q2934&gt;-O2935, Q2934+O2935/Variables!$B$5, 0))</f>
        <v>0</v>
      </c>
      <c r="R2935">
        <f>IF(O2935&gt;0, 0, IF(Q2934&gt;-O2935, 0, -O2935 - Q2934*Variables!$B$5))</f>
        <v>6.9150644586539833</v>
      </c>
      <c r="S2935">
        <f t="shared" si="274"/>
        <v>1.2888297138039293</v>
      </c>
      <c r="T2935">
        <f t="shared" si="275"/>
        <v>0</v>
      </c>
    </row>
    <row r="2936" spans="1:20" x14ac:dyDescent="0.3">
      <c r="A2936" s="3">
        <f t="shared" si="270"/>
        <v>43223</v>
      </c>
      <c r="B2936">
        <v>5</v>
      </c>
      <c r="C2936">
        <v>3</v>
      </c>
      <c r="D2936">
        <v>7</v>
      </c>
      <c r="E2936">
        <v>1</v>
      </c>
      <c r="F2936" s="1">
        <f>VLOOKUP(A2936,Weather!$A$1:$E$366, 5)</f>
        <v>0.6153846153846152</v>
      </c>
      <c r="G2936" s="1">
        <f>VLOOKUP(D2936, Spring!$A$1:$E$25, 2)</f>
        <v>623.89380530973403</v>
      </c>
      <c r="H2936" s="1">
        <f>VLOOKUP(D2936, Spring!$A$1:$E$25, 3)</f>
        <v>374.47950032030701</v>
      </c>
      <c r="I2936" s="1">
        <f>VLOOKUP(D2936, Spring!$A$1:$E$25, 5)</f>
        <v>251.18725224694799</v>
      </c>
      <c r="J2936" s="1">
        <f t="shared" si="271"/>
        <v>527.96522646764663</v>
      </c>
      <c r="K2936" s="47">
        <f t="shared" si="272"/>
        <v>9.8771860600461459</v>
      </c>
      <c r="L2936" s="48">
        <f>Solar!K2953/1000*Variables!$B$3</f>
        <v>2.4922999999999997</v>
      </c>
      <c r="M2936">
        <f>IF(E2936=1, VLOOKUP(D2936, Sheet1!$A$2:$C$26, 2), Sheet1!$C$3)</f>
        <v>0.18637999999999999</v>
      </c>
      <c r="N2936" s="1">
        <f>'Electricity Rates'!$J$2</f>
        <v>0.24729999999999999</v>
      </c>
      <c r="O2936" s="145">
        <f>L2936-K2936</f>
        <v>-7.3848860600461457</v>
      </c>
      <c r="P2936">
        <f t="shared" si="273"/>
        <v>2.4426281126494116</v>
      </c>
      <c r="Q2936">
        <f>IF(O2936&gt;0, IF(Q2935+O2936*Variables!$B$5&lt;Variables!$B$4, Q2935+O2936*Variables!$B$5, Variables!$B$4), IF(Q2935&gt;-O2936, Q2935+O2936/Variables!$B$5, 0))</f>
        <v>0</v>
      </c>
      <c r="R2936">
        <f>IF(O2936&gt;0, 0, IF(Q2935&gt;-O2936, 0, -O2936 - Q2935*Variables!$B$5))</f>
        <v>7.3848860600461457</v>
      </c>
      <c r="S2936">
        <f t="shared" si="274"/>
        <v>1.3763950638714006</v>
      </c>
      <c r="T2936">
        <f t="shared" si="275"/>
        <v>0</v>
      </c>
    </row>
    <row r="2937" spans="1:20" x14ac:dyDescent="0.3">
      <c r="A2937" s="3">
        <f t="shared" si="270"/>
        <v>43223</v>
      </c>
      <c r="B2937">
        <v>5</v>
      </c>
      <c r="C2937">
        <v>3</v>
      </c>
      <c r="D2937">
        <v>8</v>
      </c>
      <c r="E2937">
        <v>1</v>
      </c>
      <c r="F2937" s="1">
        <f>VLOOKUP(A2937,Weather!$A$1:$E$366, 5)</f>
        <v>0.6153846153846152</v>
      </c>
      <c r="G2937" s="1">
        <f>VLOOKUP(D2937, Spring!$A$1:$E$25, 2)</f>
        <v>871.68141592920301</v>
      </c>
      <c r="H2937" s="1">
        <f>VLOOKUP(D2937, Spring!$A$1:$E$25, 3)</f>
        <v>578.35522101217202</v>
      </c>
      <c r="I2937" s="1">
        <f>VLOOKUP(D2937, Spring!$A$1:$E$25, 5)</f>
        <v>268.91753993484798</v>
      </c>
      <c r="J2937" s="1">
        <f t="shared" si="271"/>
        <v>758.86364865342182</v>
      </c>
      <c r="K2937" s="47">
        <f t="shared" si="272"/>
        <v>14.196839254175103</v>
      </c>
      <c r="L2937" s="48">
        <f>Solar!K2954/1000*Variables!$B$3</f>
        <v>9.3483500000000017</v>
      </c>
      <c r="M2937">
        <f>IF(E2937=1, VLOOKUP(D2937, Sheet1!$A$2:$C$26, 2), Sheet1!$C$3)</f>
        <v>0.18637999999999999</v>
      </c>
      <c r="N2937" s="1">
        <f>'Electricity Rates'!$J$2</f>
        <v>0.24729999999999999</v>
      </c>
      <c r="O2937" s="145">
        <f>L2937-K2937</f>
        <v>-4.8484892541751012</v>
      </c>
      <c r="P2937">
        <f t="shared" si="273"/>
        <v>3.5108783475575027</v>
      </c>
      <c r="Q2937">
        <f>IF(O2937&gt;0, IF(Q2936+O2937*Variables!$B$5&lt;Variables!$B$4, Q2936+O2937*Variables!$B$5, Variables!$B$4), IF(Q2936&gt;-O2937, Q2936+O2937/Variables!$B$5, 0))</f>
        <v>0</v>
      </c>
      <c r="R2937">
        <f>IF(O2937&gt;0, 0, IF(Q2936&gt;-O2937, 0, -O2937 - Q2936*Variables!$B$5))</f>
        <v>4.8484892541751012</v>
      </c>
      <c r="S2937">
        <f t="shared" si="274"/>
        <v>0.90366142719315534</v>
      </c>
      <c r="T2937">
        <f t="shared" si="275"/>
        <v>0</v>
      </c>
    </row>
    <row r="2938" spans="1:20" x14ac:dyDescent="0.3">
      <c r="A2938" s="3">
        <f t="shared" si="270"/>
        <v>43223</v>
      </c>
      <c r="B2938">
        <v>5</v>
      </c>
      <c r="C2938">
        <v>3</v>
      </c>
      <c r="D2938">
        <v>9</v>
      </c>
      <c r="E2938">
        <v>1</v>
      </c>
      <c r="F2938" s="1">
        <f>VLOOKUP(A2938,Weather!$A$1:$E$366, 5)</f>
        <v>0.6153846153846152</v>
      </c>
      <c r="G2938" s="1">
        <f>VLOOKUP(D2938, Spring!$A$1:$E$25, 2)</f>
        <v>1137.1681415929199</v>
      </c>
      <c r="H2938" s="1">
        <f>VLOOKUP(D2938, Spring!$A$1:$E$25, 3)</f>
        <v>786.77530429212004</v>
      </c>
      <c r="I2938" s="1">
        <f>VLOOKUP(D2938, Spring!$A$1:$E$25, 5)</f>
        <v>317.33977000667198</v>
      </c>
      <c r="J2938" s="1">
        <f t="shared" si="271"/>
        <v>1002.4016657079968</v>
      </c>
      <c r="K2938" s="47">
        <f t="shared" si="272"/>
        <v>18.752954290834879</v>
      </c>
      <c r="L2938" s="48">
        <f>Solar!K2955/1000*Variables!$B$3</f>
        <v>9.9799500000000005</v>
      </c>
      <c r="M2938">
        <f>IF(E2938=1, VLOOKUP(D2938, Sheet1!$A$2:$C$26, 2), Sheet1!$C$3)</f>
        <v>0.25796000000000002</v>
      </c>
      <c r="N2938" s="1">
        <f>'Electricity Rates'!$J$2</f>
        <v>0.24729999999999999</v>
      </c>
      <c r="O2938" s="145">
        <f>L2938-K2938</f>
        <v>-8.7730042908348782</v>
      </c>
      <c r="P2938">
        <f t="shared" si="273"/>
        <v>4.637605596123465</v>
      </c>
      <c r="Q2938">
        <f>IF(O2938&gt;0, IF(Q2937+O2938*Variables!$B$5&lt;Variables!$B$4, Q2937+O2938*Variables!$B$5, Variables!$B$4), IF(Q2937&gt;-O2938, Q2937+O2938/Variables!$B$5, 0))</f>
        <v>0</v>
      </c>
      <c r="R2938">
        <f>IF(O2938&gt;0, 0, IF(Q2937&gt;-O2938, 0, -O2938 - Q2937*Variables!$B$5))</f>
        <v>8.7730042908348782</v>
      </c>
      <c r="S2938">
        <f t="shared" si="274"/>
        <v>2.2630841868637654</v>
      </c>
      <c r="T2938">
        <f t="shared" si="275"/>
        <v>0</v>
      </c>
    </row>
    <row r="2939" spans="1:20" x14ac:dyDescent="0.3">
      <c r="A2939" s="3">
        <f t="shared" si="270"/>
        <v>43223</v>
      </c>
      <c r="B2939">
        <v>5</v>
      </c>
      <c r="C2939">
        <v>3</v>
      </c>
      <c r="D2939">
        <v>10</v>
      </c>
      <c r="E2939">
        <v>1</v>
      </c>
      <c r="F2939" s="1">
        <f>VLOOKUP(A2939,Weather!$A$1:$E$366, 5)</f>
        <v>0.6153846153846152</v>
      </c>
      <c r="G2939" s="1">
        <f>VLOOKUP(D2939, Spring!$A$1:$E$25, 2)</f>
        <v>1207.9646017699099</v>
      </c>
      <c r="H2939" s="1">
        <f>VLOOKUP(D2939, Spring!$A$1:$E$25, 3)</f>
        <v>923.64670083279998</v>
      </c>
      <c r="I2939" s="1">
        <f>VLOOKUP(D2939, Spring!$A$1:$E$25, 5)</f>
        <v>339.44621060481097</v>
      </c>
      <c r="J2939" s="1">
        <f t="shared" si="271"/>
        <v>1098.6115629479445</v>
      </c>
      <c r="K2939" s="47">
        <f t="shared" si="272"/>
        <v>20.552851345068461</v>
      </c>
      <c r="L2939" s="48">
        <f>Solar!K2956/1000*Variables!$B$3</f>
        <v>14.1648</v>
      </c>
      <c r="M2939">
        <f>IF(E2939=1, VLOOKUP(D2939, Sheet1!$A$2:$C$26, 2), Sheet1!$C$3)</f>
        <v>0.25796000000000002</v>
      </c>
      <c r="N2939" s="1">
        <f>'Electricity Rates'!$J$2</f>
        <v>0.24729999999999999</v>
      </c>
      <c r="O2939" s="145">
        <f>L2939-K2939</f>
        <v>-6.3880513450684617</v>
      </c>
      <c r="P2939">
        <f t="shared" si="273"/>
        <v>5.0827201376354303</v>
      </c>
      <c r="Q2939">
        <f>IF(O2939&gt;0, IF(Q2938+O2939*Variables!$B$5&lt;Variables!$B$4, Q2938+O2939*Variables!$B$5, Variables!$B$4), IF(Q2938&gt;-O2939, Q2938+O2939/Variables!$B$5, 0))</f>
        <v>0</v>
      </c>
      <c r="R2939">
        <f>IF(O2939&gt;0, 0, IF(Q2938&gt;-O2939, 0, -O2939 - Q2938*Variables!$B$5))</f>
        <v>6.3880513450684617</v>
      </c>
      <c r="S2939">
        <f t="shared" si="274"/>
        <v>1.6478617249738605</v>
      </c>
      <c r="T2939">
        <f t="shared" si="275"/>
        <v>0</v>
      </c>
    </row>
    <row r="2940" spans="1:20" x14ac:dyDescent="0.3">
      <c r="A2940" s="3">
        <f t="shared" si="270"/>
        <v>43223</v>
      </c>
      <c r="B2940">
        <v>5</v>
      </c>
      <c r="C2940">
        <v>3</v>
      </c>
      <c r="D2940">
        <v>11</v>
      </c>
      <c r="E2940">
        <v>1</v>
      </c>
      <c r="F2940" s="1">
        <f>VLOOKUP(A2940,Weather!$A$1:$E$366, 5)</f>
        <v>0.6153846153846152</v>
      </c>
      <c r="G2940" s="1">
        <f>VLOOKUP(D2940, Spring!$A$1:$E$25, 2)</f>
        <v>1274.3362831858401</v>
      </c>
      <c r="H2940" s="1">
        <f>VLOOKUP(D2940, Spring!$A$1:$E$25, 3)</f>
        <v>962.46396540679098</v>
      </c>
      <c r="I2940" s="1">
        <f>VLOOKUP(D2940, Spring!$A$1:$E$25, 5)</f>
        <v>352.80034538247099</v>
      </c>
      <c r="J2940" s="1">
        <f t="shared" si="271"/>
        <v>1154.3853917323595</v>
      </c>
      <c r="K2940" s="47">
        <f t="shared" si="272"/>
        <v>21.59626946536882</v>
      </c>
      <c r="L2940" s="48">
        <f>Solar!K2957/1000*Variables!$B$3</f>
        <v>17.358650000000001</v>
      </c>
      <c r="M2940">
        <f>IF(E2940=1, VLOOKUP(D2940, Sheet1!$A$2:$C$26, 2), Sheet1!$C$3)</f>
        <v>0.25796000000000002</v>
      </c>
      <c r="N2940" s="1">
        <f>'Electricity Rates'!$J$2</f>
        <v>0.24729999999999999</v>
      </c>
      <c r="O2940" s="145">
        <f>L2940-K2940</f>
        <v>-4.2376194653688195</v>
      </c>
      <c r="P2940">
        <f t="shared" si="273"/>
        <v>5.3407574387857091</v>
      </c>
      <c r="Q2940">
        <f>IF(O2940&gt;0, IF(Q2939+O2940*Variables!$B$5&lt;Variables!$B$4, Q2939+O2940*Variables!$B$5, Variables!$B$4), IF(Q2939&gt;-O2940, Q2939+O2940/Variables!$B$5, 0))</f>
        <v>0</v>
      </c>
      <c r="R2940">
        <f>IF(O2940&gt;0, 0, IF(Q2939&gt;-O2940, 0, -O2940 - Q2939*Variables!$B$5))</f>
        <v>4.2376194653688195</v>
      </c>
      <c r="S2940">
        <f t="shared" si="274"/>
        <v>1.0931363172865407</v>
      </c>
      <c r="T2940">
        <f t="shared" si="275"/>
        <v>0</v>
      </c>
    </row>
    <row r="2941" spans="1:20" x14ac:dyDescent="0.3">
      <c r="A2941" s="3">
        <f t="shared" si="270"/>
        <v>43223</v>
      </c>
      <c r="B2941">
        <v>5</v>
      </c>
      <c r="C2941">
        <v>3</v>
      </c>
      <c r="D2941">
        <v>12</v>
      </c>
      <c r="E2941">
        <v>1</v>
      </c>
      <c r="F2941" s="1">
        <f>VLOOKUP(A2941,Weather!$A$1:$E$366, 5)</f>
        <v>0.6153846153846152</v>
      </c>
      <c r="G2941" s="1">
        <f>VLOOKUP(D2941, Spring!$A$1:$E$25, 2)</f>
        <v>1314.1592920353901</v>
      </c>
      <c r="H2941" s="1">
        <f>VLOOKUP(D2941, Spring!$A$1:$E$25, 3)</f>
        <v>983.10377962844302</v>
      </c>
      <c r="I2941" s="1">
        <f>VLOOKUP(D2941, Spring!$A$1:$E$25, 5)</f>
        <v>344.20503159464602</v>
      </c>
      <c r="J2941" s="1">
        <f t="shared" si="271"/>
        <v>1186.8302488019488</v>
      </c>
      <c r="K2941" s="47">
        <f t="shared" si="272"/>
        <v>22.203248625932105</v>
      </c>
      <c r="L2941" s="48">
        <f>Solar!K2958/1000*Variables!$B$3</f>
        <v>21.31015</v>
      </c>
      <c r="M2941">
        <f>IF(E2941=1, VLOOKUP(D2941, Sheet1!$A$2:$C$26, 2), Sheet1!$C$3)</f>
        <v>0.25796000000000002</v>
      </c>
      <c r="N2941" s="1">
        <f>'Electricity Rates'!$J$2</f>
        <v>0.24729999999999999</v>
      </c>
      <c r="O2941" s="145">
        <f>L2941-K2941</f>
        <v>-0.89309862593210454</v>
      </c>
      <c r="P2941">
        <f t="shared" si="273"/>
        <v>5.4908633851930091</v>
      </c>
      <c r="Q2941">
        <f>IF(O2941&gt;0, IF(Q2940+O2941*Variables!$B$5&lt;Variables!$B$4, Q2940+O2941*Variables!$B$5, Variables!$B$4), IF(Q2940&gt;-O2941, Q2940+O2941/Variables!$B$5, 0))</f>
        <v>0</v>
      </c>
      <c r="R2941">
        <f>IF(O2941&gt;0, 0, IF(Q2940&gt;-O2941, 0, -O2941 - Q2940*Variables!$B$5))</f>
        <v>0.89309862593210454</v>
      </c>
      <c r="S2941">
        <f t="shared" si="274"/>
        <v>0.2303837215454457</v>
      </c>
      <c r="T2941">
        <f t="shared" si="275"/>
        <v>0</v>
      </c>
    </row>
    <row r="2942" spans="1:20" x14ac:dyDescent="0.3">
      <c r="A2942" s="3">
        <f t="shared" si="270"/>
        <v>43223</v>
      </c>
      <c r="B2942">
        <v>5</v>
      </c>
      <c r="C2942">
        <v>3</v>
      </c>
      <c r="D2942">
        <v>13</v>
      </c>
      <c r="E2942">
        <v>1</v>
      </c>
      <c r="F2942" s="1">
        <f>VLOOKUP(A2942,Weather!$A$1:$E$366, 5)</f>
        <v>0.6153846153846152</v>
      </c>
      <c r="G2942" s="1">
        <f>VLOOKUP(D2942, Spring!$A$1:$E$25, 2)</f>
        <v>1362.8318584070701</v>
      </c>
      <c r="H2942" s="1">
        <f>VLOOKUP(D2942, Spring!$A$1:$E$25, 3)</f>
        <v>999.59961563100603</v>
      </c>
      <c r="I2942" s="1">
        <f>VLOOKUP(D2942, Spring!$A$1:$E$25, 5)</f>
        <v>326.84269398328001</v>
      </c>
      <c r="J2942" s="1">
        <f t="shared" si="271"/>
        <v>1223.1271496470454</v>
      </c>
      <c r="K2942" s="47">
        <f t="shared" si="272"/>
        <v>22.882291913401406</v>
      </c>
      <c r="L2942" s="48">
        <f>Solar!K2959/1000*Variables!$B$3</f>
        <v>36.541600000000003</v>
      </c>
      <c r="M2942">
        <f>IF(E2942=1, VLOOKUP(D2942, Sheet1!$A$2:$C$26, 2), Sheet1!$C$3)</f>
        <v>0.55478000000000005</v>
      </c>
      <c r="N2942" s="1">
        <f>'Electricity Rates'!$J$2</f>
        <v>0.24729999999999999</v>
      </c>
      <c r="O2942" s="145">
        <f>L2942-K2942</f>
        <v>13.659308086598596</v>
      </c>
      <c r="P2942">
        <f t="shared" si="273"/>
        <v>5.6587907901841676</v>
      </c>
      <c r="Q2942">
        <f>IF(O2942&gt;0, IF(Q2941+O2942*Variables!$B$5&lt;Variables!$B$4, Q2941+O2942*Variables!$B$5, Variables!$B$4), IF(Q2941&gt;-O2942, Q2941+O2942/Variables!$B$5, 0))</f>
        <v>12.83974960140268</v>
      </c>
      <c r="R2942">
        <f>IF(O2942&gt;0, 0, IF(Q2941&gt;-O2942, 0, -O2942 - Q2941*Variables!$B$5))</f>
        <v>0</v>
      </c>
      <c r="S2942">
        <f t="shared" si="274"/>
        <v>0</v>
      </c>
      <c r="T2942">
        <f t="shared" si="275"/>
        <v>0</v>
      </c>
    </row>
    <row r="2943" spans="1:20" x14ac:dyDescent="0.3">
      <c r="A2943" s="3">
        <f t="shared" si="270"/>
        <v>43223</v>
      </c>
      <c r="B2943">
        <v>5</v>
      </c>
      <c r="C2943">
        <v>3</v>
      </c>
      <c r="D2943">
        <v>14</v>
      </c>
      <c r="E2943">
        <v>1</v>
      </c>
      <c r="F2943" s="1">
        <f>VLOOKUP(A2943,Weather!$A$1:$E$366, 5)</f>
        <v>0.6153846153846152</v>
      </c>
      <c r="G2943" s="1">
        <f>VLOOKUP(D2943, Spring!$A$1:$E$25, 2)</f>
        <v>1402.65486725663</v>
      </c>
      <c r="H2943" s="1">
        <f>VLOOKUP(D2943, Spring!$A$1:$E$25, 3)</f>
        <v>1011.55108904548</v>
      </c>
      <c r="I2943" s="1">
        <f>VLOOKUP(D2943, Spring!$A$1:$E$25, 5)</f>
        <v>309.49016837395499</v>
      </c>
      <c r="J2943" s="1">
        <f t="shared" si="271"/>
        <v>1252.2303371754183</v>
      </c>
      <c r="K2943" s="47">
        <f t="shared" si="272"/>
        <v>23.426755040417159</v>
      </c>
      <c r="L2943" s="48">
        <f>Solar!K2960/1000*Variables!$B$3</f>
        <v>25.398099999999999</v>
      </c>
      <c r="M2943">
        <f>IF(E2943=1, VLOOKUP(D2943, Sheet1!$A$2:$C$26, 2), Sheet1!$C$3)</f>
        <v>0.55478000000000005</v>
      </c>
      <c r="N2943" s="1">
        <f>'Electricity Rates'!$J$2</f>
        <v>0.24729999999999999</v>
      </c>
      <c r="O2943" s="145">
        <f>L2943-K2943</f>
        <v>1.9713449595828401</v>
      </c>
      <c r="P2943">
        <f t="shared" si="273"/>
        <v>5.7934365214951633</v>
      </c>
      <c r="Q2943">
        <f>IF(O2943&gt;0, IF(Q2942+O2943*Variables!$B$5&lt;Variables!$B$4, Q2942+O2943*Variables!$B$5, Variables!$B$4), IF(Q2942&gt;-O2943, Q2942+O2943/Variables!$B$5, 0))</f>
        <v>14.692813863410549</v>
      </c>
      <c r="R2943">
        <f>IF(O2943&gt;0, 0, IF(Q2942&gt;-O2943, 0, -O2943 - Q2942*Variables!$B$5))</f>
        <v>0</v>
      </c>
      <c r="S2943">
        <f t="shared" si="274"/>
        <v>0</v>
      </c>
      <c r="T2943">
        <f t="shared" si="275"/>
        <v>0</v>
      </c>
    </row>
    <row r="2944" spans="1:20" x14ac:dyDescent="0.3">
      <c r="A2944" s="3">
        <f t="shared" si="270"/>
        <v>43223</v>
      </c>
      <c r="B2944">
        <v>5</v>
      </c>
      <c r="C2944">
        <v>3</v>
      </c>
      <c r="D2944">
        <v>15</v>
      </c>
      <c r="E2944">
        <v>1</v>
      </c>
      <c r="F2944" s="1">
        <f>VLOOKUP(A2944,Weather!$A$1:$E$366, 5)</f>
        <v>0.6153846153846152</v>
      </c>
      <c r="G2944" s="1">
        <f>VLOOKUP(D2944, Spring!$A$1:$E$25, 2)</f>
        <v>1371.6814159292001</v>
      </c>
      <c r="H2944" s="1">
        <f>VLOOKUP(D2944, Spring!$A$1:$E$25, 3)</f>
        <v>1005.48526585522</v>
      </c>
      <c r="I2944" s="1">
        <f>VLOOKUP(D2944, Spring!$A$1:$E$25, 5)</f>
        <v>300.89485458612899</v>
      </c>
      <c r="J2944" s="1">
        <f t="shared" si="271"/>
        <v>1230.836742823823</v>
      </c>
      <c r="K2944" s="47">
        <f t="shared" si="272"/>
        <v>23.026523166591637</v>
      </c>
      <c r="L2944" s="48">
        <f>Solar!K2961/1000*Variables!$B$3</f>
        <v>23.0687</v>
      </c>
      <c r="M2944">
        <f>IF(E2944=1, VLOOKUP(D2944, Sheet1!$A$2:$C$26, 2), Sheet1!$C$3)</f>
        <v>0.55478000000000005</v>
      </c>
      <c r="N2944" s="1">
        <f>'Electricity Rates'!$J$2</f>
        <v>0.24729999999999999</v>
      </c>
      <c r="O2944" s="145">
        <f>L2944-K2944</f>
        <v>4.2176833408362313E-2</v>
      </c>
      <c r="P2944">
        <f t="shared" si="273"/>
        <v>5.6944591790981116</v>
      </c>
      <c r="Q2944">
        <f>IF(O2944&gt;0, IF(Q2943+O2944*Variables!$B$5&lt;Variables!$B$4, Q2943+O2944*Variables!$B$5, Variables!$B$4), IF(Q2943&gt;-O2944, Q2943+O2944/Variables!$B$5, 0))</f>
        <v>14.73246008681441</v>
      </c>
      <c r="R2944">
        <f>IF(O2944&gt;0, 0, IF(Q2943&gt;-O2944, 0, -O2944 - Q2943*Variables!$B$5))</f>
        <v>0</v>
      </c>
      <c r="S2944">
        <f t="shared" si="274"/>
        <v>0</v>
      </c>
      <c r="T2944">
        <f t="shared" si="275"/>
        <v>0</v>
      </c>
    </row>
    <row r="2945" spans="1:20" x14ac:dyDescent="0.3">
      <c r="A2945" s="3">
        <f t="shared" si="270"/>
        <v>43223</v>
      </c>
      <c r="B2945">
        <v>5</v>
      </c>
      <c r="C2945">
        <v>3</v>
      </c>
      <c r="D2945">
        <v>16</v>
      </c>
      <c r="E2945">
        <v>1</v>
      </c>
      <c r="F2945" s="1">
        <f>VLOOKUP(A2945,Weather!$A$1:$E$366, 5)</f>
        <v>0.6153846153846152</v>
      </c>
      <c r="G2945" s="1">
        <f>VLOOKUP(D2945, Spring!$A$1:$E$25, 2)</f>
        <v>1283.1858407079601</v>
      </c>
      <c r="H2945" s="1">
        <f>VLOOKUP(D2945, Spring!$A$1:$E$25, 3)</f>
        <v>954.93673926969905</v>
      </c>
      <c r="I2945" s="1">
        <f>VLOOKUP(D2945, Spring!$A$1:$E$25, 5)</f>
        <v>270.36971623690101</v>
      </c>
      <c r="J2945" s="1">
        <f t="shared" si="271"/>
        <v>1156.9361863086287</v>
      </c>
      <c r="K2945" s="47">
        <f t="shared" si="272"/>
        <v>21.643989791192798</v>
      </c>
      <c r="L2945" s="48">
        <f>Solar!K2962/1000*Variables!$B$3</f>
        <v>23.49755</v>
      </c>
      <c r="M2945">
        <f>IF(E2945=1, VLOOKUP(D2945, Sheet1!$A$2:$C$26, 2), Sheet1!$C$3)</f>
        <v>0.55478000000000005</v>
      </c>
      <c r="N2945" s="1">
        <f>'Electricity Rates'!$J$2</f>
        <v>0.24729999999999999</v>
      </c>
      <c r="O2945" s="145">
        <f>L2945-K2945</f>
        <v>1.8535602088072025</v>
      </c>
      <c r="P2945">
        <f t="shared" si="273"/>
        <v>5.3525586753619789</v>
      </c>
      <c r="Q2945">
        <f>IF(O2945&gt;0, IF(Q2944+O2945*Variables!$B$5&lt;Variables!$B$4, Q2944+O2945*Variables!$B$5, Variables!$B$4), IF(Q2944&gt;-O2945, Q2944+O2945/Variables!$B$5, 0))</f>
        <v>16.474806683093181</v>
      </c>
      <c r="R2945">
        <f>IF(O2945&gt;0, 0, IF(Q2944&gt;-O2945, 0, -O2945 - Q2944*Variables!$B$5))</f>
        <v>0</v>
      </c>
      <c r="S2945">
        <f t="shared" si="274"/>
        <v>0</v>
      </c>
      <c r="T2945">
        <f t="shared" si="275"/>
        <v>0</v>
      </c>
    </row>
    <row r="2946" spans="1:20" x14ac:dyDescent="0.3">
      <c r="A2946" s="3">
        <f t="shared" si="270"/>
        <v>43223</v>
      </c>
      <c r="B2946">
        <v>5</v>
      </c>
      <c r="C2946">
        <v>3</v>
      </c>
      <c r="D2946">
        <v>17</v>
      </c>
      <c r="E2946">
        <v>1</v>
      </c>
      <c r="F2946" s="1">
        <f>VLOOKUP(A2946,Weather!$A$1:$E$366, 5)</f>
        <v>0.6153846153846152</v>
      </c>
      <c r="G2946" s="1">
        <f>VLOOKUP(D2946, Spring!$A$1:$E$25, 2)</f>
        <v>973.45132743362797</v>
      </c>
      <c r="H2946" s="1">
        <f>VLOOKUP(D2946, Spring!$A$1:$E$25, 3)</f>
        <v>850.97693786034597</v>
      </c>
      <c r="I2946" s="1">
        <f>VLOOKUP(D2946, Spring!$A$1:$E$25, 5)</f>
        <v>257.39334353781499</v>
      </c>
      <c r="J2946" s="1">
        <f t="shared" si="271"/>
        <v>926.34579298236565</v>
      </c>
      <c r="K2946" s="47">
        <f t="shared" si="272"/>
        <v>17.330099208320686</v>
      </c>
      <c r="L2946" s="48">
        <f>Solar!K2963/1000*Variables!$B$3</f>
        <v>12.629149999999999</v>
      </c>
      <c r="M2946">
        <f>IF(E2946=1, VLOOKUP(D2946, Sheet1!$A$2:$C$26, 2), Sheet1!$C$3)</f>
        <v>0.55478000000000005</v>
      </c>
      <c r="N2946" s="1">
        <f>'Electricity Rates'!$J$2</f>
        <v>0.24729999999999999</v>
      </c>
      <c r="O2946" s="145">
        <f>L2946-K2946</f>
        <v>-4.7009492083206865</v>
      </c>
      <c r="P2946">
        <f t="shared" si="273"/>
        <v>4.2857335342177052</v>
      </c>
      <c r="Q2946">
        <f>IF(O2946&gt;0, IF(Q2945+O2946*Variables!$B$5&lt;Variables!$B$4, Q2945+O2946*Variables!$B$5, Variables!$B$4), IF(Q2945&gt;-O2946, Q2945+O2946/Variables!$B$5, 0))</f>
        <v>11.473796887007344</v>
      </c>
      <c r="R2946">
        <f>IF(O2946&gt;0, 0, IF(Q2945&gt;-O2946, 0, -O2946 - Q2945*Variables!$B$5))</f>
        <v>0</v>
      </c>
      <c r="S2946">
        <f t="shared" si="274"/>
        <v>0</v>
      </c>
      <c r="T2946">
        <f t="shared" si="275"/>
        <v>0</v>
      </c>
    </row>
    <row r="2947" spans="1:20" x14ac:dyDescent="0.3">
      <c r="A2947" s="3">
        <f t="shared" ref="A2947:A3010" si="276">DATE(2018, B2947, C2947)</f>
        <v>43223</v>
      </c>
      <c r="B2947">
        <v>5</v>
      </c>
      <c r="C2947">
        <v>3</v>
      </c>
      <c r="D2947">
        <v>18</v>
      </c>
      <c r="E2947">
        <v>1</v>
      </c>
      <c r="F2947" s="1">
        <f>VLOOKUP(A2947,Weather!$A$1:$E$366, 5)</f>
        <v>0.6153846153846152</v>
      </c>
      <c r="G2947" s="1">
        <f>VLOOKUP(D2947, Spring!$A$1:$E$25, 2)</f>
        <v>690.26548672566298</v>
      </c>
      <c r="H2947" s="1">
        <f>VLOOKUP(D2947, Spring!$A$1:$E$25, 3)</f>
        <v>590.923299339663</v>
      </c>
      <c r="I2947" s="1">
        <f>VLOOKUP(D2947, Spring!$A$1:$E$25, 5)</f>
        <v>248.81274775305101</v>
      </c>
      <c r="J2947" s="1">
        <f t="shared" ref="J2947:J3010" si="277">IF(E2947=0, I2947, H2947 + (G2947-H2947)*F2947)</f>
        <v>652.05695311566296</v>
      </c>
      <c r="K2947" s="47">
        <f t="shared" ref="K2947:K3010" si="278">J2947*1000/53453</f>
        <v>12.19869704442525</v>
      </c>
      <c r="L2947" s="48">
        <f>Solar!K2964/1000*Variables!$B$3</f>
        <v>5.1677499999999998</v>
      </c>
      <c r="M2947">
        <f>IF(E2947=1, VLOOKUP(D2947, Sheet1!$A$2:$C$26, 2), Sheet1!$C$3)</f>
        <v>0.55478000000000005</v>
      </c>
      <c r="N2947" s="1">
        <f>'Electricity Rates'!$J$2</f>
        <v>0.24729999999999999</v>
      </c>
      <c r="O2947" s="145">
        <f>L2947-K2947</f>
        <v>-7.0309470444252504</v>
      </c>
      <c r="P2947">
        <f t="shared" ref="P2947:P3010" si="279">N2947*K2947</f>
        <v>3.0167377790863643</v>
      </c>
      <c r="Q2947">
        <f>IF(O2947&gt;0, IF(Q2946+O2947*Variables!$B$5&lt;Variables!$B$4, Q2946+O2947*Variables!$B$5, Variables!$B$4), IF(Q2946&gt;-O2947, Q2946+O2947/Variables!$B$5, 0))</f>
        <v>3.9940659886826095</v>
      </c>
      <c r="R2947">
        <f>IF(O2947&gt;0, 0, IF(Q2946&gt;-O2947, 0, -O2947 - Q2946*Variables!$B$5))</f>
        <v>0</v>
      </c>
      <c r="S2947">
        <f t="shared" ref="S2947:S3010" si="280">R2947*M2947</f>
        <v>0</v>
      </c>
      <c r="T2947">
        <f t="shared" ref="T2947:T3010" si="281">IF(AND(R2947&gt;0, M2947&gt;0.3), 1, 0)</f>
        <v>0</v>
      </c>
    </row>
    <row r="2948" spans="1:20" x14ac:dyDescent="0.3">
      <c r="A2948" s="3">
        <f t="shared" si="276"/>
        <v>43223</v>
      </c>
      <c r="B2948">
        <v>5</v>
      </c>
      <c r="C2948">
        <v>3</v>
      </c>
      <c r="D2948">
        <v>19</v>
      </c>
      <c r="E2948">
        <v>1</v>
      </c>
      <c r="F2948" s="1">
        <f>VLOOKUP(A2948,Weather!$A$1:$E$366, 5)</f>
        <v>0.6153846153846152</v>
      </c>
      <c r="G2948" s="1">
        <f>VLOOKUP(D2948, Spring!$A$1:$E$25, 2)</f>
        <v>482.300884955752</v>
      </c>
      <c r="H2948" s="1">
        <f>VLOOKUP(D2948, Spring!$A$1:$E$25, 3)</f>
        <v>454.99679692504799</v>
      </c>
      <c r="I2948" s="1">
        <f>VLOOKUP(D2948, Spring!$A$1:$E$25, 5)</f>
        <v>266.52341143686903</v>
      </c>
      <c r="J2948" s="1">
        <f t="shared" si="277"/>
        <v>471.79931263625042</v>
      </c>
      <c r="K2948" s="47">
        <f t="shared" si="278"/>
        <v>8.8264328033272292</v>
      </c>
      <c r="L2948" s="48">
        <f>Solar!K2965/1000*Variables!$B$3</f>
        <v>0.64195000000000002</v>
      </c>
      <c r="M2948">
        <f>IF(E2948=1, VLOOKUP(D2948, Sheet1!$A$2:$C$26, 2), Sheet1!$C$3)</f>
        <v>0.25796000000000002</v>
      </c>
      <c r="N2948" s="1">
        <f>'Electricity Rates'!$J$2</f>
        <v>0.24729999999999999</v>
      </c>
      <c r="O2948" s="145">
        <f>L2948-K2948</f>
        <v>-8.1844828033272297</v>
      </c>
      <c r="P2948">
        <f t="shared" si="279"/>
        <v>2.1827768322628236</v>
      </c>
      <c r="Q2948">
        <f>IF(O2948&gt;0, IF(Q2947+O2948*Variables!$B$5&lt;Variables!$B$4, Q2947+O2948*Variables!$B$5, Variables!$B$4), IF(Q2947&gt;-O2948, Q2947+O2948/Variables!$B$5, 0))</f>
        <v>0</v>
      </c>
      <c r="R2948">
        <f>IF(O2948&gt;0, 0, IF(Q2947&gt;-O2948, 0, -O2948 - Q2947*Variables!$B$5))</f>
        <v>4.4300607739655771</v>
      </c>
      <c r="S2948">
        <f t="shared" si="280"/>
        <v>1.1427784772521603</v>
      </c>
      <c r="T2948">
        <f t="shared" si="281"/>
        <v>0</v>
      </c>
    </row>
    <row r="2949" spans="1:20" x14ac:dyDescent="0.3">
      <c r="A2949" s="3">
        <f t="shared" si="276"/>
        <v>43223</v>
      </c>
      <c r="B2949">
        <v>5</v>
      </c>
      <c r="C2949">
        <v>3</v>
      </c>
      <c r="D2949">
        <v>20</v>
      </c>
      <c r="E2949">
        <v>1</v>
      </c>
      <c r="F2949" s="1">
        <f>VLOOKUP(A2949,Weather!$A$1:$E$366, 5)</f>
        <v>0.6153846153846152</v>
      </c>
      <c r="G2949" s="1">
        <f>VLOOKUP(D2949, Spring!$A$1:$E$25, 2)</f>
        <v>415.92920353982299</v>
      </c>
      <c r="H2949" s="1">
        <f>VLOOKUP(D2949, Spring!$A$1:$E$25, 3)</f>
        <v>371.98648067830999</v>
      </c>
      <c r="I2949" s="1">
        <f>VLOOKUP(D2949, Spring!$A$1:$E$25, 5)</f>
        <v>284.25369912476901</v>
      </c>
      <c r="J2949" s="1">
        <f t="shared" si="277"/>
        <v>399.02815628539491</v>
      </c>
      <c r="K2949" s="47">
        <f t="shared" si="278"/>
        <v>7.4650282731632442</v>
      </c>
      <c r="L2949" s="48">
        <f>Solar!K2966/1000*Variables!$B$3</f>
        <v>0</v>
      </c>
      <c r="M2949">
        <f>IF(E2949=1, VLOOKUP(D2949, Sheet1!$A$2:$C$26, 2), Sheet1!$C$3)</f>
        <v>0.25796000000000002</v>
      </c>
      <c r="N2949" s="1">
        <f>'Electricity Rates'!$J$2</f>
        <v>0.24729999999999999</v>
      </c>
      <c r="O2949" s="145">
        <f>L2949-K2949</f>
        <v>-7.4650282731632442</v>
      </c>
      <c r="P2949">
        <f t="shared" si="279"/>
        <v>1.8461014919532703</v>
      </c>
      <c r="Q2949">
        <f>IF(O2949&gt;0, IF(Q2948+O2949*Variables!$B$5&lt;Variables!$B$4, Q2948+O2949*Variables!$B$5, Variables!$B$4), IF(Q2948&gt;-O2949, Q2948+O2949/Variables!$B$5, 0))</f>
        <v>0</v>
      </c>
      <c r="R2949">
        <f>IF(O2949&gt;0, 0, IF(Q2948&gt;-O2949, 0, -O2949 - Q2948*Variables!$B$5))</f>
        <v>7.4650282731632442</v>
      </c>
      <c r="S2949">
        <f t="shared" si="280"/>
        <v>1.9256786933451906</v>
      </c>
      <c r="T2949">
        <f t="shared" si="281"/>
        <v>0</v>
      </c>
    </row>
    <row r="2950" spans="1:20" x14ac:dyDescent="0.3">
      <c r="A2950" s="3">
        <f t="shared" si="276"/>
        <v>43223</v>
      </c>
      <c r="B2950">
        <v>5</v>
      </c>
      <c r="C2950">
        <v>3</v>
      </c>
      <c r="D2950">
        <v>21</v>
      </c>
      <c r="E2950">
        <v>1</v>
      </c>
      <c r="F2950" s="1">
        <f>VLOOKUP(A2950,Weather!$A$1:$E$366, 5)</f>
        <v>0.6153846153846152</v>
      </c>
      <c r="G2950" s="1">
        <f>VLOOKUP(D2950, Spring!$A$1:$E$25, 2)</f>
        <v>371.68141592920301</v>
      </c>
      <c r="H2950" s="1">
        <f>VLOOKUP(D2950, Spring!$A$1:$E$25, 3)</f>
        <v>318.10538116591903</v>
      </c>
      <c r="I2950" s="1">
        <f>VLOOKUP(D2950, Spring!$A$1:$E$25, 5)</f>
        <v>271.28223242670401</v>
      </c>
      <c r="J2950" s="1">
        <f t="shared" si="277"/>
        <v>351.07524871255532</v>
      </c>
      <c r="K2950" s="47">
        <f t="shared" si="278"/>
        <v>6.5679241335856799</v>
      </c>
      <c r="L2950" s="48">
        <f>Solar!K2967/1000*Variables!$B$3</f>
        <v>0</v>
      </c>
      <c r="M2950">
        <f>IF(E2950=1, VLOOKUP(D2950, Sheet1!$A$2:$C$26, 2), Sheet1!$C$3)</f>
        <v>0.25796000000000002</v>
      </c>
      <c r="N2950" s="1">
        <f>'Electricity Rates'!$J$2</f>
        <v>0.24729999999999999</v>
      </c>
      <c r="O2950" s="145">
        <f>L2950-K2950</f>
        <v>-6.5679241335856799</v>
      </c>
      <c r="P2950">
        <f t="shared" si="279"/>
        <v>1.6242476382357387</v>
      </c>
      <c r="Q2950">
        <f>IF(O2950&gt;0, IF(Q2949+O2950*Variables!$B$5&lt;Variables!$B$4, Q2949+O2950*Variables!$B$5, Variables!$B$4), IF(Q2949&gt;-O2950, Q2949+O2950/Variables!$B$5, 0))</f>
        <v>0</v>
      </c>
      <c r="R2950">
        <f>IF(O2950&gt;0, 0, IF(Q2949&gt;-O2950, 0, -O2950 - Q2949*Variables!$B$5))</f>
        <v>6.5679241335856799</v>
      </c>
      <c r="S2950">
        <f t="shared" si="280"/>
        <v>1.6942617094997621</v>
      </c>
      <c r="T2950">
        <f t="shared" si="281"/>
        <v>0</v>
      </c>
    </row>
    <row r="2951" spans="1:20" x14ac:dyDescent="0.3">
      <c r="A2951" s="3">
        <f t="shared" si="276"/>
        <v>43223</v>
      </c>
      <c r="B2951">
        <v>5</v>
      </c>
      <c r="C2951">
        <v>3</v>
      </c>
      <c r="D2951">
        <v>22</v>
      </c>
      <c r="E2951">
        <v>1</v>
      </c>
      <c r="F2951" s="1">
        <f>VLOOKUP(A2951,Weather!$A$1:$E$366, 5)</f>
        <v>0.6153846153846152</v>
      </c>
      <c r="G2951" s="1">
        <f>VLOOKUP(D2951, Spring!$A$1:$E$25, 2)</f>
        <v>345.13274336283098</v>
      </c>
      <c r="H2951" s="1">
        <f>VLOOKUP(D2951, Spring!$A$1:$E$25, 3)</f>
        <v>289.79820627802701</v>
      </c>
      <c r="I2951" s="1">
        <f>VLOOKUP(D2951, Spring!$A$1:$E$25, 5)</f>
        <v>275.85953137878198</v>
      </c>
      <c r="J2951" s="1">
        <f t="shared" si="277"/>
        <v>323.85022909944485</v>
      </c>
      <c r="K2951" s="47">
        <f t="shared" si="278"/>
        <v>6.0585978167632284</v>
      </c>
      <c r="L2951" s="48">
        <f>Solar!K2968/1000*Variables!$B$3</f>
        <v>0</v>
      </c>
      <c r="M2951">
        <f>IF(E2951=1, VLOOKUP(D2951, Sheet1!$A$2:$C$26, 2), Sheet1!$C$3)</f>
        <v>0.18637999999999999</v>
      </c>
      <c r="N2951" s="1">
        <f>'Electricity Rates'!$J$2</f>
        <v>0.24729999999999999</v>
      </c>
      <c r="O2951" s="145">
        <f>L2951-K2951</f>
        <v>-6.0585978167632284</v>
      </c>
      <c r="P2951">
        <f t="shared" si="279"/>
        <v>1.4982912400855464</v>
      </c>
      <c r="Q2951">
        <f>IF(O2951&gt;0, IF(Q2950+O2951*Variables!$B$5&lt;Variables!$B$4, Q2950+O2951*Variables!$B$5, Variables!$B$4), IF(Q2950&gt;-O2951, Q2950+O2951/Variables!$B$5, 0))</f>
        <v>0</v>
      </c>
      <c r="R2951">
        <f>IF(O2951&gt;0, 0, IF(Q2950&gt;-O2951, 0, -O2951 - Q2950*Variables!$B$5))</f>
        <v>6.0585978167632284</v>
      </c>
      <c r="S2951">
        <f t="shared" si="280"/>
        <v>1.1292014610883305</v>
      </c>
      <c r="T2951">
        <f t="shared" si="281"/>
        <v>0</v>
      </c>
    </row>
    <row r="2952" spans="1:20" x14ac:dyDescent="0.3">
      <c r="A2952" s="3">
        <f t="shared" si="276"/>
        <v>43223</v>
      </c>
      <c r="B2952">
        <v>5</v>
      </c>
      <c r="C2952">
        <v>3</v>
      </c>
      <c r="D2952">
        <v>23</v>
      </c>
      <c r="E2952">
        <v>1</v>
      </c>
      <c r="F2952" s="1">
        <f>VLOOKUP(A2952,Weather!$A$1:$E$366, 5)</f>
        <v>0.6153846153846152</v>
      </c>
      <c r="G2952" s="1">
        <f>VLOOKUP(D2952, Spring!$A$1:$E$25, 2)</f>
        <v>318.58407079646003</v>
      </c>
      <c r="H2952" s="1">
        <f>VLOOKUP(D2952, Spring!$A$1:$E$25, 3)</f>
        <v>270.57975656630401</v>
      </c>
      <c r="I2952" s="1">
        <f>VLOOKUP(D2952, Spring!$A$1:$E$25, 5)</f>
        <v>271.64527650221697</v>
      </c>
      <c r="J2952" s="1">
        <f t="shared" si="277"/>
        <v>300.12087301563076</v>
      </c>
      <c r="K2952" s="47">
        <f t="shared" si="278"/>
        <v>5.6146684566933711</v>
      </c>
      <c r="L2952" s="48">
        <f>Solar!K2969/1000*Variables!$B$3</f>
        <v>0</v>
      </c>
      <c r="M2952">
        <f>IF(E2952=1, VLOOKUP(D2952, Sheet1!$A$2:$C$26, 2), Sheet1!$C$3)</f>
        <v>0.18637999999999999</v>
      </c>
      <c r="N2952" s="1">
        <f>'Electricity Rates'!$J$2</f>
        <v>0.24729999999999999</v>
      </c>
      <c r="O2952" s="145">
        <f>L2952-K2952</f>
        <v>-5.6146684566933711</v>
      </c>
      <c r="P2952">
        <f t="shared" si="279"/>
        <v>1.3885075093402706</v>
      </c>
      <c r="Q2952">
        <f>IF(O2952&gt;0, IF(Q2951+O2952*Variables!$B$5&lt;Variables!$B$4, Q2951+O2952*Variables!$B$5, Variables!$B$4), IF(Q2951&gt;-O2952, Q2951+O2952/Variables!$B$5, 0))</f>
        <v>0</v>
      </c>
      <c r="R2952">
        <f>IF(O2952&gt;0, 0, IF(Q2951&gt;-O2952, 0, -O2952 - Q2951*Variables!$B$5))</f>
        <v>5.6146684566933711</v>
      </c>
      <c r="S2952">
        <f t="shared" si="280"/>
        <v>1.0464619069585104</v>
      </c>
      <c r="T2952">
        <f t="shared" si="281"/>
        <v>0</v>
      </c>
    </row>
    <row r="2953" spans="1:20" x14ac:dyDescent="0.3">
      <c r="A2953" s="3">
        <f t="shared" si="276"/>
        <v>43223</v>
      </c>
      <c r="B2953">
        <v>5</v>
      </c>
      <c r="C2953">
        <v>3</v>
      </c>
      <c r="D2953">
        <v>24</v>
      </c>
      <c r="E2953">
        <v>1</v>
      </c>
      <c r="F2953" s="1">
        <f>VLOOKUP(A2953,Weather!$A$1:$E$366, 5)</f>
        <v>0.6153846153846152</v>
      </c>
      <c r="G2953" s="1">
        <f>VLOOKUP(D2953, Spring!$A$1:$E$25, 2)</f>
        <v>287.61061946902601</v>
      </c>
      <c r="H2953" s="1">
        <f>VLOOKUP(D2953, Spring!$A$1:$E$25, 3)</f>
        <v>251.20115310698301</v>
      </c>
      <c r="I2953" s="1">
        <f>VLOOKUP(D2953, Spring!$A$1:$E$25, 5)</f>
        <v>267.465363632795</v>
      </c>
      <c r="J2953" s="1">
        <f t="shared" si="277"/>
        <v>273.60697856054793</v>
      </c>
      <c r="K2953" s="47">
        <f t="shared" si="278"/>
        <v>5.1186458863028816</v>
      </c>
      <c r="L2953" s="48">
        <f>Solar!K2970/1000*Variables!$B$3</f>
        <v>0</v>
      </c>
      <c r="M2953">
        <f>IF(E2953=1, VLOOKUP(D2953, Sheet1!$A$2:$C$26, 2), Sheet1!$C$3)</f>
        <v>0.18637999999999999</v>
      </c>
      <c r="N2953" s="1">
        <f>'Electricity Rates'!$J$2</f>
        <v>0.24729999999999999</v>
      </c>
      <c r="O2953" s="145">
        <f>L2953-K2953</f>
        <v>-5.1186458863028816</v>
      </c>
      <c r="P2953">
        <f t="shared" si="279"/>
        <v>1.2658411276827026</v>
      </c>
      <c r="Q2953">
        <f>IF(O2953&gt;0, IF(Q2952+O2953*Variables!$B$5&lt;Variables!$B$4, Q2952+O2953*Variables!$B$5, Variables!$B$4), IF(Q2952&gt;-O2953, Q2952+O2953/Variables!$B$5, 0))</f>
        <v>0</v>
      </c>
      <c r="R2953">
        <f>IF(O2953&gt;0, 0, IF(Q2952&gt;-O2953, 0, -O2953 - Q2952*Variables!$B$5))</f>
        <v>5.1186458863028816</v>
      </c>
      <c r="S2953">
        <f t="shared" si="280"/>
        <v>0.95401322028913105</v>
      </c>
      <c r="T2953">
        <f t="shared" si="281"/>
        <v>0</v>
      </c>
    </row>
    <row r="2954" spans="1:20" x14ac:dyDescent="0.3">
      <c r="A2954" s="3">
        <f t="shared" si="276"/>
        <v>43224</v>
      </c>
      <c r="B2954">
        <v>5</v>
      </c>
      <c r="C2954">
        <v>4</v>
      </c>
      <c r="D2954">
        <v>1</v>
      </c>
      <c r="E2954">
        <v>1</v>
      </c>
      <c r="F2954" s="1">
        <f>VLOOKUP(A2954,Weather!$A$1:$E$366, 5)</f>
        <v>0.6153846153846152</v>
      </c>
      <c r="G2954" s="1">
        <f>VLOOKUP(D2954, Spring!$A$1:$E$25, 2)</f>
        <v>284.91351697629602</v>
      </c>
      <c r="H2954" s="1">
        <f>VLOOKUP(D2954, Spring!$A$1:$E$25, 3)</f>
        <v>272.00797092955099</v>
      </c>
      <c r="I2954" s="1">
        <f>VLOOKUP(D2954, Spring!$A$1:$E$25, 5)</f>
        <v>272.01322657875102</v>
      </c>
      <c r="J2954" s="1">
        <f t="shared" si="277"/>
        <v>279.94984541985565</v>
      </c>
      <c r="K2954" s="47">
        <f t="shared" si="278"/>
        <v>5.237308390920167</v>
      </c>
      <c r="L2954" s="48">
        <f>Solar!K2971/1000*Variables!$B$3</f>
        <v>0</v>
      </c>
      <c r="M2954">
        <f>IF(E2954=1, VLOOKUP(D2954, Sheet1!$A$2:$C$26, 2), Sheet1!$C$3)</f>
        <v>0.18637999999999999</v>
      </c>
      <c r="N2954" s="1">
        <f>'Electricity Rates'!$J$2</f>
        <v>0.24729999999999999</v>
      </c>
      <c r="O2954" s="145">
        <f>L2954-K2954</f>
        <v>-5.237308390920167</v>
      </c>
      <c r="P2954">
        <f t="shared" si="279"/>
        <v>1.2951863650745572</v>
      </c>
      <c r="Q2954">
        <f>IF(O2954&gt;0, IF(Q2953+O2954*Variables!$B$5&lt;Variables!$B$4, Q2953+O2954*Variables!$B$5, Variables!$B$4), IF(Q2953&gt;-O2954, Q2953+O2954/Variables!$B$5, 0))</f>
        <v>0</v>
      </c>
      <c r="R2954">
        <f>IF(O2954&gt;0, 0, IF(Q2953&gt;-O2954, 0, -O2954 - Q2953*Variables!$B$5))</f>
        <v>5.237308390920167</v>
      </c>
      <c r="S2954">
        <f t="shared" si="280"/>
        <v>0.97612953789970069</v>
      </c>
      <c r="T2954">
        <f t="shared" si="281"/>
        <v>0</v>
      </c>
    </row>
    <row r="2955" spans="1:20" x14ac:dyDescent="0.3">
      <c r="A2955" s="3">
        <f t="shared" si="276"/>
        <v>43224</v>
      </c>
      <c r="B2955">
        <v>5</v>
      </c>
      <c r="C2955">
        <v>4</v>
      </c>
      <c r="D2955">
        <v>2</v>
      </c>
      <c r="E2955">
        <v>1</v>
      </c>
      <c r="F2955" s="1">
        <f>VLOOKUP(A2955,Weather!$A$1:$E$366, 5)</f>
        <v>0.6153846153846152</v>
      </c>
      <c r="G2955" s="1">
        <f>VLOOKUP(D2955, Spring!$A$1:$E$25, 2)</f>
        <v>283.47213324791699</v>
      </c>
      <c r="H2955" s="1">
        <f>VLOOKUP(D2955, Spring!$A$1:$E$25, 3)</f>
        <v>272.193568553901</v>
      </c>
      <c r="I2955" s="1">
        <f>VLOOKUP(D2955, Spring!$A$1:$E$25, 5)</f>
        <v>263.43263079398702</v>
      </c>
      <c r="J2955" s="1">
        <f t="shared" si="277"/>
        <v>279.13422375021855</v>
      </c>
      <c r="K2955" s="47">
        <f t="shared" si="278"/>
        <v>5.2220497212545336</v>
      </c>
      <c r="L2955" s="48">
        <f>Solar!K2972/1000*Variables!$B$3</f>
        <v>0</v>
      </c>
      <c r="M2955">
        <f>IF(E2955=1, VLOOKUP(D2955, Sheet1!$A$2:$C$26, 2), Sheet1!$C$3)</f>
        <v>0.18637999999999999</v>
      </c>
      <c r="N2955" s="1">
        <f>'Electricity Rates'!$J$2</f>
        <v>0.24729999999999999</v>
      </c>
      <c r="O2955" s="145">
        <f>L2955-K2955</f>
        <v>-5.2220497212545336</v>
      </c>
      <c r="P2955">
        <f t="shared" si="279"/>
        <v>1.2914128960662461</v>
      </c>
      <c r="Q2955">
        <f>IF(O2955&gt;0, IF(Q2954+O2955*Variables!$B$5&lt;Variables!$B$4, Q2954+O2955*Variables!$B$5, Variables!$B$4), IF(Q2954&gt;-O2955, Q2954+O2955/Variables!$B$5, 0))</f>
        <v>0</v>
      </c>
      <c r="R2955">
        <f>IF(O2955&gt;0, 0, IF(Q2954&gt;-O2955, 0, -O2955 - Q2954*Variables!$B$5))</f>
        <v>5.2220497212545336</v>
      </c>
      <c r="S2955">
        <f t="shared" si="280"/>
        <v>0.97328562704741994</v>
      </c>
      <c r="T2955">
        <f t="shared" si="281"/>
        <v>0</v>
      </c>
    </row>
    <row r="2956" spans="1:20" x14ac:dyDescent="0.3">
      <c r="A2956" s="3">
        <f t="shared" si="276"/>
        <v>43224</v>
      </c>
      <c r="B2956">
        <v>5</v>
      </c>
      <c r="C2956">
        <v>4</v>
      </c>
      <c r="D2956">
        <v>3</v>
      </c>
      <c r="E2956">
        <v>1</v>
      </c>
      <c r="F2956" s="1">
        <f>VLOOKUP(A2956,Weather!$A$1:$E$366, 5)</f>
        <v>0.6153846153846152</v>
      </c>
      <c r="G2956" s="1">
        <f>VLOOKUP(D2956, Spring!$A$1:$E$25, 2)</f>
        <v>282.03074951953801</v>
      </c>
      <c r="H2956" s="1">
        <f>VLOOKUP(D2956, Spring!$A$1:$E$25, 3)</f>
        <v>263.612120501699</v>
      </c>
      <c r="I2956" s="1">
        <f>VLOOKUP(D2956, Spring!$A$1:$E$25, 5)</f>
        <v>268.00502374504498</v>
      </c>
      <c r="J2956" s="1">
        <f t="shared" si="277"/>
        <v>274.94666143575375</v>
      </c>
      <c r="K2956" s="47">
        <f t="shared" si="278"/>
        <v>5.1437087055123891</v>
      </c>
      <c r="L2956" s="48">
        <f>Solar!K2973/1000*Variables!$B$3</f>
        <v>0</v>
      </c>
      <c r="M2956">
        <f>IF(E2956=1, VLOOKUP(D2956, Sheet1!$A$2:$C$26, 2), Sheet1!$C$3)</f>
        <v>0.18637999999999999</v>
      </c>
      <c r="N2956" s="1">
        <f>'Electricity Rates'!$J$2</f>
        <v>0.24729999999999999</v>
      </c>
      <c r="O2956" s="145">
        <f>L2956-K2956</f>
        <v>-5.1437087055123891</v>
      </c>
      <c r="P2956">
        <f t="shared" si="279"/>
        <v>1.2720391628732137</v>
      </c>
      <c r="Q2956">
        <f>IF(O2956&gt;0, IF(Q2955+O2956*Variables!$B$5&lt;Variables!$B$4, Q2955+O2956*Variables!$B$5, Variables!$B$4), IF(Q2955&gt;-O2956, Q2955+O2956/Variables!$B$5, 0))</f>
        <v>0</v>
      </c>
      <c r="R2956">
        <f>IF(O2956&gt;0, 0, IF(Q2955&gt;-O2956, 0, -O2956 - Q2955*Variables!$B$5))</f>
        <v>5.1437087055123891</v>
      </c>
      <c r="S2956">
        <f t="shared" si="280"/>
        <v>0.95868442853339908</v>
      </c>
      <c r="T2956">
        <f t="shared" si="281"/>
        <v>0</v>
      </c>
    </row>
    <row r="2957" spans="1:20" x14ac:dyDescent="0.3">
      <c r="A2957" s="3">
        <f t="shared" si="276"/>
        <v>43224</v>
      </c>
      <c r="B2957">
        <v>5</v>
      </c>
      <c r="C2957">
        <v>4</v>
      </c>
      <c r="D2957">
        <v>4</v>
      </c>
      <c r="E2957">
        <v>1</v>
      </c>
      <c r="F2957" s="1">
        <f>VLOOKUP(A2957,Weather!$A$1:$E$366, 5)</f>
        <v>0.6153846153846152</v>
      </c>
      <c r="G2957" s="1">
        <f>VLOOKUP(D2957, Spring!$A$1:$E$25, 2)</f>
        <v>287.61061946902601</v>
      </c>
      <c r="H2957" s="1">
        <f>VLOOKUP(D2957, Spring!$A$1:$E$25, 3)</f>
        <v>280.54932735425899</v>
      </c>
      <c r="I2957" s="1">
        <f>VLOOKUP(D2957, Spring!$A$1:$E$25, 5)</f>
        <v>263.81039287256101</v>
      </c>
      <c r="J2957" s="1">
        <f t="shared" si="277"/>
        <v>284.89473788642329</v>
      </c>
      <c r="K2957" s="47">
        <f t="shared" si="278"/>
        <v>5.3298175572264102</v>
      </c>
      <c r="L2957" s="48">
        <f>Solar!K2974/1000*Variables!$B$3</f>
        <v>0</v>
      </c>
      <c r="M2957">
        <f>IF(E2957=1, VLOOKUP(D2957, Sheet1!$A$2:$C$26, 2), Sheet1!$C$3)</f>
        <v>0.18637999999999999</v>
      </c>
      <c r="N2957" s="1">
        <f>'Electricity Rates'!$J$2</f>
        <v>0.24729999999999999</v>
      </c>
      <c r="O2957" s="145">
        <f>L2957-K2957</f>
        <v>-5.3298175572264102</v>
      </c>
      <c r="P2957">
        <f t="shared" si="279"/>
        <v>1.3180638819020911</v>
      </c>
      <c r="Q2957">
        <f>IF(O2957&gt;0, IF(Q2956+O2957*Variables!$B$5&lt;Variables!$B$4, Q2956+O2957*Variables!$B$5, Variables!$B$4), IF(Q2956&gt;-O2957, Q2956+O2957/Variables!$B$5, 0))</f>
        <v>0</v>
      </c>
      <c r="R2957">
        <f>IF(O2957&gt;0, 0, IF(Q2956&gt;-O2957, 0, -O2957 - Q2956*Variables!$B$5))</f>
        <v>5.3298175572264102</v>
      </c>
      <c r="S2957">
        <f t="shared" si="280"/>
        <v>0.99337139631585825</v>
      </c>
      <c r="T2957">
        <f t="shared" si="281"/>
        <v>0</v>
      </c>
    </row>
    <row r="2958" spans="1:20" x14ac:dyDescent="0.3">
      <c r="A2958" s="3">
        <f t="shared" si="276"/>
        <v>43224</v>
      </c>
      <c r="B2958">
        <v>5</v>
      </c>
      <c r="C2958">
        <v>4</v>
      </c>
      <c r="D2958">
        <v>5</v>
      </c>
      <c r="E2958">
        <v>1</v>
      </c>
      <c r="F2958" s="1">
        <f>VLOOKUP(A2958,Weather!$A$1:$E$366, 5)</f>
        <v>0.6153846153846152</v>
      </c>
      <c r="G2958" s="1">
        <f>VLOOKUP(D2958, Spring!$A$1:$E$25, 2)</f>
        <v>318.58407079646003</v>
      </c>
      <c r="H2958" s="1">
        <f>VLOOKUP(D2958, Spring!$A$1:$E$25, 3)</f>
        <v>296.96508648302301</v>
      </c>
      <c r="I2958" s="1">
        <f>VLOOKUP(D2958, Spring!$A$1:$E$25, 5)</f>
        <v>263.982102908277</v>
      </c>
      <c r="J2958" s="1">
        <f t="shared" si="277"/>
        <v>310.26907682975349</v>
      </c>
      <c r="K2958" s="47">
        <f t="shared" si="278"/>
        <v>5.8045212959002015</v>
      </c>
      <c r="L2958" s="48">
        <f>Solar!K2975/1000*Variables!$B$3</f>
        <v>0</v>
      </c>
      <c r="M2958">
        <f>IF(E2958=1, VLOOKUP(D2958, Sheet1!$A$2:$C$26, 2), Sheet1!$C$3)</f>
        <v>0.18637999999999999</v>
      </c>
      <c r="N2958" s="1">
        <f>'Electricity Rates'!$J$2</f>
        <v>0.24729999999999999</v>
      </c>
      <c r="O2958" s="145">
        <f>L2958-K2958</f>
        <v>-5.8045212959002015</v>
      </c>
      <c r="P2958">
        <f t="shared" si="279"/>
        <v>1.4354581164761198</v>
      </c>
      <c r="Q2958">
        <f>IF(O2958&gt;0, IF(Q2957+O2958*Variables!$B$5&lt;Variables!$B$4, Q2957+O2958*Variables!$B$5, Variables!$B$4), IF(Q2957&gt;-O2958, Q2957+O2958/Variables!$B$5, 0))</f>
        <v>0</v>
      </c>
      <c r="R2958">
        <f>IF(O2958&gt;0, 0, IF(Q2957&gt;-O2958, 0, -O2958 - Q2957*Variables!$B$5))</f>
        <v>5.8045212959002015</v>
      </c>
      <c r="S2958">
        <f t="shared" si="280"/>
        <v>1.0818466791298795</v>
      </c>
      <c r="T2958">
        <f t="shared" si="281"/>
        <v>0</v>
      </c>
    </row>
    <row r="2959" spans="1:20" x14ac:dyDescent="0.3">
      <c r="A2959" s="3">
        <f t="shared" si="276"/>
        <v>43224</v>
      </c>
      <c r="B2959">
        <v>5</v>
      </c>
      <c r="C2959">
        <v>4</v>
      </c>
      <c r="D2959">
        <v>6</v>
      </c>
      <c r="E2959">
        <v>1</v>
      </c>
      <c r="F2959" s="1">
        <f>VLOOKUP(A2959,Weather!$A$1:$E$366, 5)</f>
        <v>0.6153846153846152</v>
      </c>
      <c r="G2959" s="1">
        <f>VLOOKUP(D2959, Spring!$A$1:$E$25, 2)</f>
        <v>389.38053097345102</v>
      </c>
      <c r="H2959" s="1">
        <f>VLOOKUP(D2959, Spring!$A$1:$E$25, 3)</f>
        <v>340.20659833439998</v>
      </c>
      <c r="I2959" s="1">
        <f>VLOOKUP(D2959, Spring!$A$1:$E$25, 5)</f>
        <v>264.16853094705402</v>
      </c>
      <c r="J2959" s="1">
        <f t="shared" si="277"/>
        <v>370.4674799584314</v>
      </c>
      <c r="K2959" s="47">
        <f t="shared" si="278"/>
        <v>6.9307144586539833</v>
      </c>
      <c r="L2959" s="48">
        <f>Solar!K2976/1000*Variables!$B$3</f>
        <v>0.47329999999999994</v>
      </c>
      <c r="M2959">
        <f>IF(E2959=1, VLOOKUP(D2959, Sheet1!$A$2:$C$26, 2), Sheet1!$C$3)</f>
        <v>0.18637999999999999</v>
      </c>
      <c r="N2959" s="1">
        <f>'Electricity Rates'!$J$2</f>
        <v>0.24729999999999999</v>
      </c>
      <c r="O2959" s="145">
        <f>L2959-K2959</f>
        <v>-6.4574144586539832</v>
      </c>
      <c r="P2959">
        <f t="shared" si="279"/>
        <v>1.71396568562513</v>
      </c>
      <c r="Q2959">
        <f>IF(O2959&gt;0, IF(Q2958+O2959*Variables!$B$5&lt;Variables!$B$4, Q2958+O2959*Variables!$B$5, Variables!$B$4), IF(Q2958&gt;-O2959, Q2958+O2959/Variables!$B$5, 0))</f>
        <v>0</v>
      </c>
      <c r="R2959">
        <f>IF(O2959&gt;0, 0, IF(Q2958&gt;-O2959, 0, -O2959 - Q2958*Variables!$B$5))</f>
        <v>6.4574144586539832</v>
      </c>
      <c r="S2959">
        <f t="shared" si="280"/>
        <v>1.2035329068039293</v>
      </c>
      <c r="T2959">
        <f t="shared" si="281"/>
        <v>0</v>
      </c>
    </row>
    <row r="2960" spans="1:20" x14ac:dyDescent="0.3">
      <c r="A2960" s="3">
        <f t="shared" si="276"/>
        <v>43224</v>
      </c>
      <c r="B2960">
        <v>5</v>
      </c>
      <c r="C2960">
        <v>4</v>
      </c>
      <c r="D2960">
        <v>7</v>
      </c>
      <c r="E2960">
        <v>1</v>
      </c>
      <c r="F2960" s="1">
        <f>VLOOKUP(A2960,Weather!$A$1:$E$366, 5)</f>
        <v>0.6153846153846152</v>
      </c>
      <c r="G2960" s="1">
        <f>VLOOKUP(D2960, Spring!$A$1:$E$25, 2)</f>
        <v>623.89380530973403</v>
      </c>
      <c r="H2960" s="1">
        <f>VLOOKUP(D2960, Spring!$A$1:$E$25, 3)</f>
        <v>374.47950032030701</v>
      </c>
      <c r="I2960" s="1">
        <f>VLOOKUP(D2960, Spring!$A$1:$E$25, 5)</f>
        <v>251.18725224694799</v>
      </c>
      <c r="J2960" s="1">
        <f t="shared" si="277"/>
        <v>527.96522646764663</v>
      </c>
      <c r="K2960" s="47">
        <f t="shared" si="278"/>
        <v>9.8771860600461459</v>
      </c>
      <c r="L2960" s="48">
        <f>Solar!K2977/1000*Variables!$B$3</f>
        <v>4.72295</v>
      </c>
      <c r="M2960">
        <f>IF(E2960=1, VLOOKUP(D2960, Sheet1!$A$2:$C$26, 2), Sheet1!$C$3)</f>
        <v>0.18637999999999999</v>
      </c>
      <c r="N2960" s="1">
        <f>'Electricity Rates'!$J$2</f>
        <v>0.24729999999999999</v>
      </c>
      <c r="O2960" s="145">
        <f>L2960-K2960</f>
        <v>-5.1542360600461459</v>
      </c>
      <c r="P2960">
        <f t="shared" si="279"/>
        <v>2.4426281126494116</v>
      </c>
      <c r="Q2960">
        <f>IF(O2960&gt;0, IF(Q2959+O2960*Variables!$B$5&lt;Variables!$B$4, Q2959+O2960*Variables!$B$5, Variables!$B$4), IF(Q2959&gt;-O2960, Q2959+O2960/Variables!$B$5, 0))</f>
        <v>0</v>
      </c>
      <c r="R2960">
        <f>IF(O2960&gt;0, 0, IF(Q2959&gt;-O2960, 0, -O2960 - Q2959*Variables!$B$5))</f>
        <v>5.1542360600461459</v>
      </c>
      <c r="S2960">
        <f t="shared" si="280"/>
        <v>0.96064651687140057</v>
      </c>
      <c r="T2960">
        <f t="shared" si="281"/>
        <v>0</v>
      </c>
    </row>
    <row r="2961" spans="1:20" x14ac:dyDescent="0.3">
      <c r="A2961" s="3">
        <f t="shared" si="276"/>
        <v>43224</v>
      </c>
      <c r="B2961">
        <v>5</v>
      </c>
      <c r="C2961">
        <v>4</v>
      </c>
      <c r="D2961">
        <v>8</v>
      </c>
      <c r="E2961">
        <v>1</v>
      </c>
      <c r="F2961" s="1">
        <f>VLOOKUP(A2961,Weather!$A$1:$E$366, 5)</f>
        <v>0.6153846153846152</v>
      </c>
      <c r="G2961" s="1">
        <f>VLOOKUP(D2961, Spring!$A$1:$E$25, 2)</f>
        <v>871.68141592920301</v>
      </c>
      <c r="H2961" s="1">
        <f>VLOOKUP(D2961, Spring!$A$1:$E$25, 3)</f>
        <v>578.35522101217202</v>
      </c>
      <c r="I2961" s="1">
        <f>VLOOKUP(D2961, Spring!$A$1:$E$25, 5)</f>
        <v>268.91753993484798</v>
      </c>
      <c r="J2961" s="1">
        <f t="shared" si="277"/>
        <v>758.86364865342182</v>
      </c>
      <c r="K2961" s="47">
        <f t="shared" si="278"/>
        <v>14.196839254175103</v>
      </c>
      <c r="L2961" s="48">
        <f>Solar!K2978/1000*Variables!$B$3</f>
        <v>13.391550000000002</v>
      </c>
      <c r="M2961">
        <f>IF(E2961=1, VLOOKUP(D2961, Sheet1!$A$2:$C$26, 2), Sheet1!$C$3)</f>
        <v>0.18637999999999999</v>
      </c>
      <c r="N2961" s="1">
        <f>'Electricity Rates'!$J$2</f>
        <v>0.24729999999999999</v>
      </c>
      <c r="O2961" s="145">
        <f>L2961-K2961</f>
        <v>-0.80528925417510067</v>
      </c>
      <c r="P2961">
        <f t="shared" si="279"/>
        <v>3.5108783475575027</v>
      </c>
      <c r="Q2961">
        <f>IF(O2961&gt;0, IF(Q2960+O2961*Variables!$B$5&lt;Variables!$B$4, Q2960+O2961*Variables!$B$5, Variables!$B$4), IF(Q2960&gt;-O2961, Q2960+O2961/Variables!$B$5, 0))</f>
        <v>0</v>
      </c>
      <c r="R2961">
        <f>IF(O2961&gt;0, 0, IF(Q2960&gt;-O2961, 0, -O2961 - Q2960*Variables!$B$5))</f>
        <v>0.80528925417510067</v>
      </c>
      <c r="S2961">
        <f t="shared" si="280"/>
        <v>0.15008981119315526</v>
      </c>
      <c r="T2961">
        <f t="shared" si="281"/>
        <v>0</v>
      </c>
    </row>
    <row r="2962" spans="1:20" x14ac:dyDescent="0.3">
      <c r="A2962" s="3">
        <f t="shared" si="276"/>
        <v>43224</v>
      </c>
      <c r="B2962">
        <v>5</v>
      </c>
      <c r="C2962">
        <v>4</v>
      </c>
      <c r="D2962">
        <v>9</v>
      </c>
      <c r="E2962">
        <v>1</v>
      </c>
      <c r="F2962" s="1">
        <f>VLOOKUP(A2962,Weather!$A$1:$E$366, 5)</f>
        <v>0.6153846153846152</v>
      </c>
      <c r="G2962" s="1">
        <f>VLOOKUP(D2962, Spring!$A$1:$E$25, 2)</f>
        <v>1137.1681415929199</v>
      </c>
      <c r="H2962" s="1">
        <f>VLOOKUP(D2962, Spring!$A$1:$E$25, 3)</f>
        <v>786.77530429212004</v>
      </c>
      <c r="I2962" s="1">
        <f>VLOOKUP(D2962, Spring!$A$1:$E$25, 5)</f>
        <v>317.33977000667198</v>
      </c>
      <c r="J2962" s="1">
        <f t="shared" si="277"/>
        <v>1002.4016657079968</v>
      </c>
      <c r="K2962" s="47">
        <f t="shared" si="278"/>
        <v>18.752954290834879</v>
      </c>
      <c r="L2962" s="48">
        <f>Solar!K2979/1000*Variables!$B$3</f>
        <v>17.993000000000002</v>
      </c>
      <c r="M2962">
        <f>IF(E2962=1, VLOOKUP(D2962, Sheet1!$A$2:$C$26, 2), Sheet1!$C$3)</f>
        <v>0.25796000000000002</v>
      </c>
      <c r="N2962" s="1">
        <f>'Electricity Rates'!$J$2</f>
        <v>0.24729999999999999</v>
      </c>
      <c r="O2962" s="145">
        <f>L2962-K2962</f>
        <v>-0.75995429083487664</v>
      </c>
      <c r="P2962">
        <f t="shared" si="279"/>
        <v>4.637605596123465</v>
      </c>
      <c r="Q2962">
        <f>IF(O2962&gt;0, IF(Q2961+O2962*Variables!$B$5&lt;Variables!$B$4, Q2961+O2962*Variables!$B$5, Variables!$B$4), IF(Q2961&gt;-O2962, Q2961+O2962/Variables!$B$5, 0))</f>
        <v>0</v>
      </c>
      <c r="R2962">
        <f>IF(O2962&gt;0, 0, IF(Q2961&gt;-O2962, 0, -O2962 - Q2961*Variables!$B$5))</f>
        <v>0.75995429083487664</v>
      </c>
      <c r="S2962">
        <f t="shared" si="280"/>
        <v>0.19603780886376479</v>
      </c>
      <c r="T2962">
        <f t="shared" si="281"/>
        <v>0</v>
      </c>
    </row>
    <row r="2963" spans="1:20" x14ac:dyDescent="0.3">
      <c r="A2963" s="3">
        <f t="shared" si="276"/>
        <v>43224</v>
      </c>
      <c r="B2963">
        <v>5</v>
      </c>
      <c r="C2963">
        <v>4</v>
      </c>
      <c r="D2963">
        <v>10</v>
      </c>
      <c r="E2963">
        <v>1</v>
      </c>
      <c r="F2963" s="1">
        <f>VLOOKUP(A2963,Weather!$A$1:$E$366, 5)</f>
        <v>0.6153846153846152</v>
      </c>
      <c r="G2963" s="1">
        <f>VLOOKUP(D2963, Spring!$A$1:$E$25, 2)</f>
        <v>1207.9646017699099</v>
      </c>
      <c r="H2963" s="1">
        <f>VLOOKUP(D2963, Spring!$A$1:$E$25, 3)</f>
        <v>923.64670083279998</v>
      </c>
      <c r="I2963" s="1">
        <f>VLOOKUP(D2963, Spring!$A$1:$E$25, 5)</f>
        <v>339.44621060481097</v>
      </c>
      <c r="J2963" s="1">
        <f t="shared" si="277"/>
        <v>1098.6115629479445</v>
      </c>
      <c r="K2963" s="47">
        <f t="shared" si="278"/>
        <v>20.552851345068461</v>
      </c>
      <c r="L2963" s="48">
        <f>Solar!K2980/1000*Variables!$B$3</f>
        <v>17.015450000000001</v>
      </c>
      <c r="M2963">
        <f>IF(E2963=1, VLOOKUP(D2963, Sheet1!$A$2:$C$26, 2), Sheet1!$C$3)</f>
        <v>0.25796000000000002</v>
      </c>
      <c r="N2963" s="1">
        <f>'Electricity Rates'!$J$2</f>
        <v>0.24729999999999999</v>
      </c>
      <c r="O2963" s="145">
        <f>L2963-K2963</f>
        <v>-3.53740134506846</v>
      </c>
      <c r="P2963">
        <f t="shared" si="279"/>
        <v>5.0827201376354303</v>
      </c>
      <c r="Q2963">
        <f>IF(O2963&gt;0, IF(Q2962+O2963*Variables!$B$5&lt;Variables!$B$4, Q2962+O2963*Variables!$B$5, Variables!$B$4), IF(Q2962&gt;-O2963, Q2962+O2963/Variables!$B$5, 0))</f>
        <v>0</v>
      </c>
      <c r="R2963">
        <f>IF(O2963&gt;0, 0, IF(Q2962&gt;-O2963, 0, -O2963 - Q2962*Variables!$B$5))</f>
        <v>3.53740134506846</v>
      </c>
      <c r="S2963">
        <f t="shared" si="280"/>
        <v>0.91250805097386001</v>
      </c>
      <c r="T2963">
        <f t="shared" si="281"/>
        <v>0</v>
      </c>
    </row>
    <row r="2964" spans="1:20" x14ac:dyDescent="0.3">
      <c r="A2964" s="3">
        <f t="shared" si="276"/>
        <v>43224</v>
      </c>
      <c r="B2964">
        <v>5</v>
      </c>
      <c r="C2964">
        <v>4</v>
      </c>
      <c r="D2964">
        <v>11</v>
      </c>
      <c r="E2964">
        <v>1</v>
      </c>
      <c r="F2964" s="1">
        <f>VLOOKUP(A2964,Weather!$A$1:$E$366, 5)</f>
        <v>0.6153846153846152</v>
      </c>
      <c r="G2964" s="1">
        <f>VLOOKUP(D2964, Spring!$A$1:$E$25, 2)</f>
        <v>1274.3362831858401</v>
      </c>
      <c r="H2964" s="1">
        <f>VLOOKUP(D2964, Spring!$A$1:$E$25, 3)</f>
        <v>962.46396540679098</v>
      </c>
      <c r="I2964" s="1">
        <f>VLOOKUP(D2964, Spring!$A$1:$E$25, 5)</f>
        <v>352.80034538247099</v>
      </c>
      <c r="J2964" s="1">
        <f t="shared" si="277"/>
        <v>1154.3853917323595</v>
      </c>
      <c r="K2964" s="47">
        <f t="shared" si="278"/>
        <v>21.59626946536882</v>
      </c>
      <c r="L2964" s="48">
        <f>Solar!K2981/1000*Variables!$B$3</f>
        <v>27.803549999999998</v>
      </c>
      <c r="M2964">
        <f>IF(E2964=1, VLOOKUP(D2964, Sheet1!$A$2:$C$26, 2), Sheet1!$C$3)</f>
        <v>0.25796000000000002</v>
      </c>
      <c r="N2964" s="1">
        <f>'Electricity Rates'!$J$2</f>
        <v>0.24729999999999999</v>
      </c>
      <c r="O2964" s="145">
        <f>L2964-K2964</f>
        <v>6.2072805346311775</v>
      </c>
      <c r="P2964">
        <f t="shared" si="279"/>
        <v>5.3407574387857091</v>
      </c>
      <c r="Q2964">
        <f>IF(O2964&gt;0, IF(Q2963+O2964*Variables!$B$5&lt;Variables!$B$4, Q2963+O2964*Variables!$B$5, Variables!$B$4), IF(Q2963&gt;-O2964, Q2963+O2964/Variables!$B$5, 0))</f>
        <v>5.8348437025533064</v>
      </c>
      <c r="R2964">
        <f>IF(O2964&gt;0, 0, IF(Q2963&gt;-O2964, 0, -O2964 - Q2963*Variables!$B$5))</f>
        <v>0</v>
      </c>
      <c r="S2964">
        <f t="shared" si="280"/>
        <v>0</v>
      </c>
      <c r="T2964">
        <f t="shared" si="281"/>
        <v>0</v>
      </c>
    </row>
    <row r="2965" spans="1:20" x14ac:dyDescent="0.3">
      <c r="A2965" s="3">
        <f t="shared" si="276"/>
        <v>43224</v>
      </c>
      <c r="B2965">
        <v>5</v>
      </c>
      <c r="C2965">
        <v>4</v>
      </c>
      <c r="D2965">
        <v>12</v>
      </c>
      <c r="E2965">
        <v>1</v>
      </c>
      <c r="F2965" s="1">
        <f>VLOOKUP(A2965,Weather!$A$1:$E$366, 5)</f>
        <v>0.6153846153846152</v>
      </c>
      <c r="G2965" s="1">
        <f>VLOOKUP(D2965, Spring!$A$1:$E$25, 2)</f>
        <v>1314.1592920353901</v>
      </c>
      <c r="H2965" s="1">
        <f>VLOOKUP(D2965, Spring!$A$1:$E$25, 3)</f>
        <v>983.10377962844302</v>
      </c>
      <c r="I2965" s="1">
        <f>VLOOKUP(D2965, Spring!$A$1:$E$25, 5)</f>
        <v>344.20503159464602</v>
      </c>
      <c r="J2965" s="1">
        <f t="shared" si="277"/>
        <v>1186.8302488019488</v>
      </c>
      <c r="K2965" s="47">
        <f t="shared" si="278"/>
        <v>22.203248625932105</v>
      </c>
      <c r="L2965" s="48">
        <f>Solar!K2982/1000*Variables!$B$3</f>
        <v>31.076350000000001</v>
      </c>
      <c r="M2965">
        <f>IF(E2965=1, VLOOKUP(D2965, Sheet1!$A$2:$C$26, 2), Sheet1!$C$3)</f>
        <v>0.25796000000000002</v>
      </c>
      <c r="N2965" s="1">
        <f>'Electricity Rates'!$J$2</f>
        <v>0.24729999999999999</v>
      </c>
      <c r="O2965" s="145">
        <f>L2965-K2965</f>
        <v>8.8731013740678968</v>
      </c>
      <c r="P2965">
        <f t="shared" si="279"/>
        <v>5.4908633851930091</v>
      </c>
      <c r="Q2965">
        <f>IF(O2965&gt;0, IF(Q2964+O2965*Variables!$B$5&lt;Variables!$B$4, Q2964+O2965*Variables!$B$5, Variables!$B$4), IF(Q2964&gt;-O2965, Q2964+O2965/Variables!$B$5, 0))</f>
        <v>14.175558994177131</v>
      </c>
      <c r="R2965">
        <f>IF(O2965&gt;0, 0, IF(Q2964&gt;-O2965, 0, -O2965 - Q2964*Variables!$B$5))</f>
        <v>0</v>
      </c>
      <c r="S2965">
        <f t="shared" si="280"/>
        <v>0</v>
      </c>
      <c r="T2965">
        <f t="shared" si="281"/>
        <v>0</v>
      </c>
    </row>
    <row r="2966" spans="1:20" x14ac:dyDescent="0.3">
      <c r="A2966" s="3">
        <f t="shared" si="276"/>
        <v>43224</v>
      </c>
      <c r="B2966">
        <v>5</v>
      </c>
      <c r="C2966">
        <v>4</v>
      </c>
      <c r="D2966">
        <v>13</v>
      </c>
      <c r="E2966">
        <v>1</v>
      </c>
      <c r="F2966" s="1">
        <f>VLOOKUP(A2966,Weather!$A$1:$E$366, 5)</f>
        <v>0.6153846153846152</v>
      </c>
      <c r="G2966" s="1">
        <f>VLOOKUP(D2966, Spring!$A$1:$E$25, 2)</f>
        <v>1362.8318584070701</v>
      </c>
      <c r="H2966" s="1">
        <f>VLOOKUP(D2966, Spring!$A$1:$E$25, 3)</f>
        <v>999.59961563100603</v>
      </c>
      <c r="I2966" s="1">
        <f>VLOOKUP(D2966, Spring!$A$1:$E$25, 5)</f>
        <v>326.84269398328001</v>
      </c>
      <c r="J2966" s="1">
        <f t="shared" si="277"/>
        <v>1223.1271496470454</v>
      </c>
      <c r="K2966" s="47">
        <f t="shared" si="278"/>
        <v>22.882291913401406</v>
      </c>
      <c r="L2966" s="48">
        <f>Solar!K2983/1000*Variables!$B$3</f>
        <v>38.468349999999994</v>
      </c>
      <c r="M2966">
        <f>IF(E2966=1, VLOOKUP(D2966, Sheet1!$A$2:$C$26, 2), Sheet1!$C$3)</f>
        <v>0.55478000000000005</v>
      </c>
      <c r="N2966" s="1">
        <f>'Electricity Rates'!$J$2</f>
        <v>0.24729999999999999</v>
      </c>
      <c r="O2966" s="145">
        <f>L2966-K2966</f>
        <v>15.586058086598587</v>
      </c>
      <c r="P2966">
        <f t="shared" si="279"/>
        <v>5.6587907901841676</v>
      </c>
      <c r="Q2966">
        <f>IF(O2966&gt;0, IF(Q2965+O2966*Variables!$B$5&lt;Variables!$B$4, Q2965+O2966*Variables!$B$5, Variables!$B$4), IF(Q2965&gt;-O2966, Q2965+O2966/Variables!$B$5, 0))</f>
        <v>28.8264535955798</v>
      </c>
      <c r="R2966">
        <f>IF(O2966&gt;0, 0, IF(Q2965&gt;-O2966, 0, -O2966 - Q2965*Variables!$B$5))</f>
        <v>0</v>
      </c>
      <c r="S2966">
        <f t="shared" si="280"/>
        <v>0</v>
      </c>
      <c r="T2966">
        <f t="shared" si="281"/>
        <v>0</v>
      </c>
    </row>
    <row r="2967" spans="1:20" x14ac:dyDescent="0.3">
      <c r="A2967" s="3">
        <f t="shared" si="276"/>
        <v>43224</v>
      </c>
      <c r="B2967">
        <v>5</v>
      </c>
      <c r="C2967">
        <v>4</v>
      </c>
      <c r="D2967">
        <v>14</v>
      </c>
      <c r="E2967">
        <v>1</v>
      </c>
      <c r="F2967" s="1">
        <f>VLOOKUP(A2967,Weather!$A$1:$E$366, 5)</f>
        <v>0.6153846153846152</v>
      </c>
      <c r="G2967" s="1">
        <f>VLOOKUP(D2967, Spring!$A$1:$E$25, 2)</f>
        <v>1402.65486725663</v>
      </c>
      <c r="H2967" s="1">
        <f>VLOOKUP(D2967, Spring!$A$1:$E$25, 3)</f>
        <v>1011.55108904548</v>
      </c>
      <c r="I2967" s="1">
        <f>VLOOKUP(D2967, Spring!$A$1:$E$25, 5)</f>
        <v>309.49016837395499</v>
      </c>
      <c r="J2967" s="1">
        <f t="shared" si="277"/>
        <v>1252.2303371754183</v>
      </c>
      <c r="K2967" s="47">
        <f t="shared" si="278"/>
        <v>23.426755040417159</v>
      </c>
      <c r="L2967" s="48">
        <f>Solar!K2984/1000*Variables!$B$3</f>
        <v>36.819799999999994</v>
      </c>
      <c r="M2967">
        <f>IF(E2967=1, VLOOKUP(D2967, Sheet1!$A$2:$C$26, 2), Sheet1!$C$3)</f>
        <v>0.55478000000000005</v>
      </c>
      <c r="N2967" s="1">
        <f>'Electricity Rates'!$J$2</f>
        <v>0.24729999999999999</v>
      </c>
      <c r="O2967" s="145">
        <f>L2967-K2967</f>
        <v>13.393044959582834</v>
      </c>
      <c r="P2967">
        <f t="shared" si="279"/>
        <v>5.7934365214951633</v>
      </c>
      <c r="Q2967">
        <f>IF(O2967&gt;0, IF(Q2966+O2967*Variables!$B$5&lt;Variables!$B$4, Q2966+O2967*Variables!$B$5, Variables!$B$4), IF(Q2966&gt;-O2967, Q2966+O2967/Variables!$B$5, 0))</f>
        <v>41.415915857587663</v>
      </c>
      <c r="R2967">
        <f>IF(O2967&gt;0, 0, IF(Q2966&gt;-O2967, 0, -O2967 - Q2966*Variables!$B$5))</f>
        <v>0</v>
      </c>
      <c r="S2967">
        <f t="shared" si="280"/>
        <v>0</v>
      </c>
      <c r="T2967">
        <f t="shared" si="281"/>
        <v>0</v>
      </c>
    </row>
    <row r="2968" spans="1:20" x14ac:dyDescent="0.3">
      <c r="A2968" s="3">
        <f t="shared" si="276"/>
        <v>43224</v>
      </c>
      <c r="B2968">
        <v>5</v>
      </c>
      <c r="C2968">
        <v>4</v>
      </c>
      <c r="D2968">
        <v>15</v>
      </c>
      <c r="E2968">
        <v>1</v>
      </c>
      <c r="F2968" s="1">
        <f>VLOOKUP(A2968,Weather!$A$1:$E$366, 5)</f>
        <v>0.6153846153846152</v>
      </c>
      <c r="G2968" s="1">
        <f>VLOOKUP(D2968, Spring!$A$1:$E$25, 2)</f>
        <v>1371.6814159292001</v>
      </c>
      <c r="H2968" s="1">
        <f>VLOOKUP(D2968, Spring!$A$1:$E$25, 3)</f>
        <v>1005.48526585522</v>
      </c>
      <c r="I2968" s="1">
        <f>VLOOKUP(D2968, Spring!$A$1:$E$25, 5)</f>
        <v>300.89485458612899</v>
      </c>
      <c r="J2968" s="1">
        <f t="shared" si="277"/>
        <v>1230.836742823823</v>
      </c>
      <c r="K2968" s="47">
        <f t="shared" si="278"/>
        <v>23.026523166591637</v>
      </c>
      <c r="L2968" s="48">
        <f>Solar!K2985/1000*Variables!$B$3</f>
        <v>32.450899999999997</v>
      </c>
      <c r="M2968">
        <f>IF(E2968=1, VLOOKUP(D2968, Sheet1!$A$2:$C$26, 2), Sheet1!$C$3)</f>
        <v>0.55478000000000005</v>
      </c>
      <c r="N2968" s="1">
        <f>'Electricity Rates'!$J$2</f>
        <v>0.24729999999999999</v>
      </c>
      <c r="O2968" s="145">
        <f>L2968-K2968</f>
        <v>9.4243768334083597</v>
      </c>
      <c r="P2968">
        <f t="shared" si="279"/>
        <v>5.6944591790981116</v>
      </c>
      <c r="Q2968">
        <f>IF(O2968&gt;0, IF(Q2967+O2968*Variables!$B$5&lt;Variables!$B$4, Q2967+O2968*Variables!$B$5, Variables!$B$4), IF(Q2967&gt;-O2968, Q2967+O2968/Variables!$B$5, 0))</f>
        <v>50.274830080991521</v>
      </c>
      <c r="R2968">
        <f>IF(O2968&gt;0, 0, IF(Q2967&gt;-O2968, 0, -O2968 - Q2967*Variables!$B$5))</f>
        <v>0</v>
      </c>
      <c r="S2968">
        <f t="shared" si="280"/>
        <v>0</v>
      </c>
      <c r="T2968">
        <f t="shared" si="281"/>
        <v>0</v>
      </c>
    </row>
    <row r="2969" spans="1:20" x14ac:dyDescent="0.3">
      <c r="A2969" s="3">
        <f t="shared" si="276"/>
        <v>43224</v>
      </c>
      <c r="B2969">
        <v>5</v>
      </c>
      <c r="C2969">
        <v>4</v>
      </c>
      <c r="D2969">
        <v>16</v>
      </c>
      <c r="E2969">
        <v>1</v>
      </c>
      <c r="F2969" s="1">
        <f>VLOOKUP(A2969,Weather!$A$1:$E$366, 5)</f>
        <v>0.6153846153846152</v>
      </c>
      <c r="G2969" s="1">
        <f>VLOOKUP(D2969, Spring!$A$1:$E$25, 2)</f>
        <v>1283.1858407079601</v>
      </c>
      <c r="H2969" s="1">
        <f>VLOOKUP(D2969, Spring!$A$1:$E$25, 3)</f>
        <v>954.93673926969905</v>
      </c>
      <c r="I2969" s="1">
        <f>VLOOKUP(D2969, Spring!$A$1:$E$25, 5)</f>
        <v>270.36971623690101</v>
      </c>
      <c r="J2969" s="1">
        <f t="shared" si="277"/>
        <v>1156.9361863086287</v>
      </c>
      <c r="K2969" s="47">
        <f t="shared" si="278"/>
        <v>21.643989791192798</v>
      </c>
      <c r="L2969" s="48">
        <f>Solar!K2986/1000*Variables!$B$3</f>
        <v>25.067299999999999</v>
      </c>
      <c r="M2969">
        <f>IF(E2969=1, VLOOKUP(D2969, Sheet1!$A$2:$C$26, 2), Sheet1!$C$3)</f>
        <v>0.55478000000000005</v>
      </c>
      <c r="N2969" s="1">
        <f>'Electricity Rates'!$J$2</f>
        <v>0.24729999999999999</v>
      </c>
      <c r="O2969" s="145">
        <f>L2969-K2969</f>
        <v>3.4233102088072016</v>
      </c>
      <c r="P2969">
        <f t="shared" si="279"/>
        <v>5.3525586753619789</v>
      </c>
      <c r="Q2969">
        <f>IF(O2969&gt;0, IF(Q2968+O2969*Variables!$B$5&lt;Variables!$B$4, Q2968+O2969*Variables!$B$5, Variables!$B$4), IF(Q2968&gt;-O2969, Q2968+O2969/Variables!$B$5, 0))</f>
        <v>53.492741677270288</v>
      </c>
      <c r="R2969">
        <f>IF(O2969&gt;0, 0, IF(Q2968&gt;-O2969, 0, -O2969 - Q2968*Variables!$B$5))</f>
        <v>0</v>
      </c>
      <c r="S2969">
        <f t="shared" si="280"/>
        <v>0</v>
      </c>
      <c r="T2969">
        <f t="shared" si="281"/>
        <v>0</v>
      </c>
    </row>
    <row r="2970" spans="1:20" x14ac:dyDescent="0.3">
      <c r="A2970" s="3">
        <f t="shared" si="276"/>
        <v>43224</v>
      </c>
      <c r="B2970">
        <v>5</v>
      </c>
      <c r="C2970">
        <v>4</v>
      </c>
      <c r="D2970">
        <v>17</v>
      </c>
      <c r="E2970">
        <v>1</v>
      </c>
      <c r="F2970" s="1">
        <f>VLOOKUP(A2970,Weather!$A$1:$E$366, 5)</f>
        <v>0.6153846153846152</v>
      </c>
      <c r="G2970" s="1">
        <f>VLOOKUP(D2970, Spring!$A$1:$E$25, 2)</f>
        <v>973.45132743362797</v>
      </c>
      <c r="H2970" s="1">
        <f>VLOOKUP(D2970, Spring!$A$1:$E$25, 3)</f>
        <v>850.97693786034597</v>
      </c>
      <c r="I2970" s="1">
        <f>VLOOKUP(D2970, Spring!$A$1:$E$25, 5)</f>
        <v>257.39334353781499</v>
      </c>
      <c r="J2970" s="1">
        <f t="shared" si="277"/>
        <v>926.34579298236565</v>
      </c>
      <c r="K2970" s="47">
        <f t="shared" si="278"/>
        <v>17.330099208320686</v>
      </c>
      <c r="L2970" s="48">
        <f>Solar!K2987/1000*Variables!$B$3</f>
        <v>15.985550000000002</v>
      </c>
      <c r="M2970">
        <f>IF(E2970=1, VLOOKUP(D2970, Sheet1!$A$2:$C$26, 2), Sheet1!$C$3)</f>
        <v>0.55478000000000005</v>
      </c>
      <c r="N2970" s="1">
        <f>'Electricity Rates'!$J$2</f>
        <v>0.24729999999999999</v>
      </c>
      <c r="O2970" s="145">
        <f>L2970-K2970</f>
        <v>-1.344549208320684</v>
      </c>
      <c r="P2970">
        <f t="shared" si="279"/>
        <v>4.2857335342177052</v>
      </c>
      <c r="Q2970">
        <f>IF(O2970&gt;0, IF(Q2969+O2970*Variables!$B$5&lt;Variables!$B$4, Q2969+O2970*Variables!$B$5, Variables!$B$4), IF(Q2969&gt;-O2970, Q2969+O2970/Variables!$B$5, 0))</f>
        <v>52.062370179056792</v>
      </c>
      <c r="R2970">
        <f>IF(O2970&gt;0, 0, IF(Q2969&gt;-O2970, 0, -O2970 - Q2969*Variables!$B$5))</f>
        <v>0</v>
      </c>
      <c r="S2970">
        <f t="shared" si="280"/>
        <v>0</v>
      </c>
      <c r="T2970">
        <f t="shared" si="281"/>
        <v>0</v>
      </c>
    </row>
    <row r="2971" spans="1:20" x14ac:dyDescent="0.3">
      <c r="A2971" s="3">
        <f t="shared" si="276"/>
        <v>43224</v>
      </c>
      <c r="B2971">
        <v>5</v>
      </c>
      <c r="C2971">
        <v>4</v>
      </c>
      <c r="D2971">
        <v>18</v>
      </c>
      <c r="E2971">
        <v>1</v>
      </c>
      <c r="F2971" s="1">
        <f>VLOOKUP(A2971,Weather!$A$1:$E$366, 5)</f>
        <v>0.6153846153846152</v>
      </c>
      <c r="G2971" s="1">
        <f>VLOOKUP(D2971, Spring!$A$1:$E$25, 2)</f>
        <v>690.26548672566298</v>
      </c>
      <c r="H2971" s="1">
        <f>VLOOKUP(D2971, Spring!$A$1:$E$25, 3)</f>
        <v>590.923299339663</v>
      </c>
      <c r="I2971" s="1">
        <f>VLOOKUP(D2971, Spring!$A$1:$E$25, 5)</f>
        <v>248.81274775305101</v>
      </c>
      <c r="J2971" s="1">
        <f t="shared" si="277"/>
        <v>652.05695311566296</v>
      </c>
      <c r="K2971" s="47">
        <f t="shared" si="278"/>
        <v>12.19869704442525</v>
      </c>
      <c r="L2971" s="48">
        <f>Solar!K2988/1000*Variables!$B$3</f>
        <v>6.6140000000000008</v>
      </c>
      <c r="M2971">
        <f>IF(E2971=1, VLOOKUP(D2971, Sheet1!$A$2:$C$26, 2), Sheet1!$C$3)</f>
        <v>0.55478000000000005</v>
      </c>
      <c r="N2971" s="1">
        <f>'Electricity Rates'!$J$2</f>
        <v>0.24729999999999999</v>
      </c>
      <c r="O2971" s="145">
        <f>L2971-K2971</f>
        <v>-5.5846970444252495</v>
      </c>
      <c r="P2971">
        <f t="shared" si="279"/>
        <v>3.0167377790863643</v>
      </c>
      <c r="Q2971">
        <f>IF(O2971&gt;0, IF(Q2970+O2971*Variables!$B$5&lt;Variables!$B$4, Q2970+O2971*Variables!$B$5, Variables!$B$4), IF(Q2970&gt;-O2971, Q2970+O2971/Variables!$B$5, 0))</f>
        <v>46.121203110519289</v>
      </c>
      <c r="R2971">
        <f>IF(O2971&gt;0, 0, IF(Q2970&gt;-O2971, 0, -O2971 - Q2970*Variables!$B$5))</f>
        <v>0</v>
      </c>
      <c r="S2971">
        <f t="shared" si="280"/>
        <v>0</v>
      </c>
      <c r="T2971">
        <f t="shared" si="281"/>
        <v>0</v>
      </c>
    </row>
    <row r="2972" spans="1:20" x14ac:dyDescent="0.3">
      <c r="A2972" s="3">
        <f t="shared" si="276"/>
        <v>43224</v>
      </c>
      <c r="B2972">
        <v>5</v>
      </c>
      <c r="C2972">
        <v>4</v>
      </c>
      <c r="D2972">
        <v>19</v>
      </c>
      <c r="E2972">
        <v>1</v>
      </c>
      <c r="F2972" s="1">
        <f>VLOOKUP(A2972,Weather!$A$1:$E$366, 5)</f>
        <v>0.6153846153846152</v>
      </c>
      <c r="G2972" s="1">
        <f>VLOOKUP(D2972, Spring!$A$1:$E$25, 2)</f>
        <v>482.300884955752</v>
      </c>
      <c r="H2972" s="1">
        <f>VLOOKUP(D2972, Spring!$A$1:$E$25, 3)</f>
        <v>454.99679692504799</v>
      </c>
      <c r="I2972" s="1">
        <f>VLOOKUP(D2972, Spring!$A$1:$E$25, 5)</f>
        <v>266.52341143686903</v>
      </c>
      <c r="J2972" s="1">
        <f t="shared" si="277"/>
        <v>471.79931263625042</v>
      </c>
      <c r="K2972" s="47">
        <f t="shared" si="278"/>
        <v>8.8264328033272292</v>
      </c>
      <c r="L2972" s="48">
        <f>Solar!K2989/1000*Variables!$B$3</f>
        <v>0.67165000000000008</v>
      </c>
      <c r="M2972">
        <f>IF(E2972=1, VLOOKUP(D2972, Sheet1!$A$2:$C$26, 2), Sheet1!$C$3)</f>
        <v>0.25796000000000002</v>
      </c>
      <c r="N2972" s="1">
        <f>'Electricity Rates'!$J$2</f>
        <v>0.24729999999999999</v>
      </c>
      <c r="O2972" s="145">
        <f>L2972-K2972</f>
        <v>-8.1547828033272296</v>
      </c>
      <c r="P2972">
        <f t="shared" si="279"/>
        <v>2.1827768322628236</v>
      </c>
      <c r="Q2972">
        <f>IF(O2972&gt;0, IF(Q2971+O2972*Variables!$B$5&lt;Variables!$B$4, Q2971+O2972*Variables!$B$5, Variables!$B$4), IF(Q2971&gt;-O2972, Q2971+O2972/Variables!$B$5, 0))</f>
        <v>37.445902255915854</v>
      </c>
      <c r="R2972">
        <f>IF(O2972&gt;0, 0, IF(Q2971&gt;-O2972, 0, -O2972 - Q2971*Variables!$B$5))</f>
        <v>0</v>
      </c>
      <c r="S2972">
        <f t="shared" si="280"/>
        <v>0</v>
      </c>
      <c r="T2972">
        <f t="shared" si="281"/>
        <v>0</v>
      </c>
    </row>
    <row r="2973" spans="1:20" x14ac:dyDescent="0.3">
      <c r="A2973" s="3">
        <f t="shared" si="276"/>
        <v>43224</v>
      </c>
      <c r="B2973">
        <v>5</v>
      </c>
      <c r="C2973">
        <v>4</v>
      </c>
      <c r="D2973">
        <v>20</v>
      </c>
      <c r="E2973">
        <v>1</v>
      </c>
      <c r="F2973" s="1">
        <f>VLOOKUP(A2973,Weather!$A$1:$E$366, 5)</f>
        <v>0.6153846153846152</v>
      </c>
      <c r="G2973" s="1">
        <f>VLOOKUP(D2973, Spring!$A$1:$E$25, 2)</f>
        <v>415.92920353982299</v>
      </c>
      <c r="H2973" s="1">
        <f>VLOOKUP(D2973, Spring!$A$1:$E$25, 3)</f>
        <v>371.98648067830999</v>
      </c>
      <c r="I2973" s="1">
        <f>VLOOKUP(D2973, Spring!$A$1:$E$25, 5)</f>
        <v>284.25369912476901</v>
      </c>
      <c r="J2973" s="1">
        <f t="shared" si="277"/>
        <v>399.02815628539491</v>
      </c>
      <c r="K2973" s="47">
        <f t="shared" si="278"/>
        <v>7.4650282731632442</v>
      </c>
      <c r="L2973" s="48">
        <f>Solar!K2990/1000*Variables!$B$3</f>
        <v>0</v>
      </c>
      <c r="M2973">
        <f>IF(E2973=1, VLOOKUP(D2973, Sheet1!$A$2:$C$26, 2), Sheet1!$C$3)</f>
        <v>0.25796000000000002</v>
      </c>
      <c r="N2973" s="1">
        <f>'Electricity Rates'!$J$2</f>
        <v>0.24729999999999999</v>
      </c>
      <c r="O2973" s="145">
        <f>L2973-K2973</f>
        <v>-7.4650282731632442</v>
      </c>
      <c r="P2973">
        <f t="shared" si="279"/>
        <v>1.8461014919532703</v>
      </c>
      <c r="Q2973">
        <f>IF(O2973&gt;0, IF(Q2972+O2973*Variables!$B$5&lt;Variables!$B$4, Q2972+O2973*Variables!$B$5, Variables!$B$4), IF(Q2972&gt;-O2973, Q2972+O2973/Variables!$B$5, 0))</f>
        <v>29.504382816380488</v>
      </c>
      <c r="R2973">
        <f>IF(O2973&gt;0, 0, IF(Q2972&gt;-O2973, 0, -O2973 - Q2972*Variables!$B$5))</f>
        <v>0</v>
      </c>
      <c r="S2973">
        <f t="shared" si="280"/>
        <v>0</v>
      </c>
      <c r="T2973">
        <f t="shared" si="281"/>
        <v>0</v>
      </c>
    </row>
    <row r="2974" spans="1:20" x14ac:dyDescent="0.3">
      <c r="A2974" s="3">
        <f t="shared" si="276"/>
        <v>43224</v>
      </c>
      <c r="B2974">
        <v>5</v>
      </c>
      <c r="C2974">
        <v>4</v>
      </c>
      <c r="D2974">
        <v>21</v>
      </c>
      <c r="E2974">
        <v>1</v>
      </c>
      <c r="F2974" s="1">
        <f>VLOOKUP(A2974,Weather!$A$1:$E$366, 5)</f>
        <v>0.6153846153846152</v>
      </c>
      <c r="G2974" s="1">
        <f>VLOOKUP(D2974, Spring!$A$1:$E$25, 2)</f>
        <v>371.68141592920301</v>
      </c>
      <c r="H2974" s="1">
        <f>VLOOKUP(D2974, Spring!$A$1:$E$25, 3)</f>
        <v>318.10538116591903</v>
      </c>
      <c r="I2974" s="1">
        <f>VLOOKUP(D2974, Spring!$A$1:$E$25, 5)</f>
        <v>271.28223242670401</v>
      </c>
      <c r="J2974" s="1">
        <f t="shared" si="277"/>
        <v>351.07524871255532</v>
      </c>
      <c r="K2974" s="47">
        <f t="shared" si="278"/>
        <v>6.5679241335856799</v>
      </c>
      <c r="L2974" s="48">
        <f>Solar!K2991/1000*Variables!$B$3</f>
        <v>0</v>
      </c>
      <c r="M2974">
        <f>IF(E2974=1, VLOOKUP(D2974, Sheet1!$A$2:$C$26, 2), Sheet1!$C$3)</f>
        <v>0.25796000000000002</v>
      </c>
      <c r="N2974" s="1">
        <f>'Electricity Rates'!$J$2</f>
        <v>0.24729999999999999</v>
      </c>
      <c r="O2974" s="145">
        <f>L2974-K2974</f>
        <v>-6.5679241335856799</v>
      </c>
      <c r="P2974">
        <f t="shared" si="279"/>
        <v>1.6242476382357387</v>
      </c>
      <c r="Q2974">
        <f>IF(O2974&gt;0, IF(Q2973+O2974*Variables!$B$5&lt;Variables!$B$4, Q2973+O2974*Variables!$B$5, Variables!$B$4), IF(Q2973&gt;-O2974, Q2973+O2974/Variables!$B$5, 0))</f>
        <v>22.517229482778703</v>
      </c>
      <c r="R2974">
        <f>IF(O2974&gt;0, 0, IF(Q2973&gt;-O2974, 0, -O2974 - Q2973*Variables!$B$5))</f>
        <v>0</v>
      </c>
      <c r="S2974">
        <f t="shared" si="280"/>
        <v>0</v>
      </c>
      <c r="T2974">
        <f t="shared" si="281"/>
        <v>0</v>
      </c>
    </row>
    <row r="2975" spans="1:20" x14ac:dyDescent="0.3">
      <c r="A2975" s="3">
        <f t="shared" si="276"/>
        <v>43224</v>
      </c>
      <c r="B2975">
        <v>5</v>
      </c>
      <c r="C2975">
        <v>4</v>
      </c>
      <c r="D2975">
        <v>22</v>
      </c>
      <c r="E2975">
        <v>1</v>
      </c>
      <c r="F2975" s="1">
        <f>VLOOKUP(A2975,Weather!$A$1:$E$366, 5)</f>
        <v>0.6153846153846152</v>
      </c>
      <c r="G2975" s="1">
        <f>VLOOKUP(D2975, Spring!$A$1:$E$25, 2)</f>
        <v>345.13274336283098</v>
      </c>
      <c r="H2975" s="1">
        <f>VLOOKUP(D2975, Spring!$A$1:$E$25, 3)</f>
        <v>289.79820627802701</v>
      </c>
      <c r="I2975" s="1">
        <f>VLOOKUP(D2975, Spring!$A$1:$E$25, 5)</f>
        <v>275.85953137878198</v>
      </c>
      <c r="J2975" s="1">
        <f t="shared" si="277"/>
        <v>323.85022909944485</v>
      </c>
      <c r="K2975" s="47">
        <f t="shared" si="278"/>
        <v>6.0585978167632284</v>
      </c>
      <c r="L2975" s="48">
        <f>Solar!K2992/1000*Variables!$B$3</f>
        <v>0</v>
      </c>
      <c r="M2975">
        <f>IF(E2975=1, VLOOKUP(D2975, Sheet1!$A$2:$C$26, 2), Sheet1!$C$3)</f>
        <v>0.18637999999999999</v>
      </c>
      <c r="N2975" s="1">
        <f>'Electricity Rates'!$J$2</f>
        <v>0.24729999999999999</v>
      </c>
      <c r="O2975" s="145">
        <f>L2975-K2975</f>
        <v>-6.0585978167632284</v>
      </c>
      <c r="P2975">
        <f t="shared" si="279"/>
        <v>1.4982912400855464</v>
      </c>
      <c r="Q2975">
        <f>IF(O2975&gt;0, IF(Q2974+O2975*Variables!$B$5&lt;Variables!$B$4, Q2974+O2975*Variables!$B$5, Variables!$B$4), IF(Q2974&gt;-O2975, Q2974+O2975/Variables!$B$5, 0))</f>
        <v>16.071912656434844</v>
      </c>
      <c r="R2975">
        <f>IF(O2975&gt;0, 0, IF(Q2974&gt;-O2975, 0, -O2975 - Q2974*Variables!$B$5))</f>
        <v>0</v>
      </c>
      <c r="S2975">
        <f t="shared" si="280"/>
        <v>0</v>
      </c>
      <c r="T2975">
        <f t="shared" si="281"/>
        <v>0</v>
      </c>
    </row>
    <row r="2976" spans="1:20" x14ac:dyDescent="0.3">
      <c r="A2976" s="3">
        <f t="shared" si="276"/>
        <v>43224</v>
      </c>
      <c r="B2976">
        <v>5</v>
      </c>
      <c r="C2976">
        <v>4</v>
      </c>
      <c r="D2976">
        <v>23</v>
      </c>
      <c r="E2976">
        <v>1</v>
      </c>
      <c r="F2976" s="1">
        <f>VLOOKUP(A2976,Weather!$A$1:$E$366, 5)</f>
        <v>0.6153846153846152</v>
      </c>
      <c r="G2976" s="1">
        <f>VLOOKUP(D2976, Spring!$A$1:$E$25, 2)</f>
        <v>318.58407079646003</v>
      </c>
      <c r="H2976" s="1">
        <f>VLOOKUP(D2976, Spring!$A$1:$E$25, 3)</f>
        <v>270.57975656630401</v>
      </c>
      <c r="I2976" s="1">
        <f>VLOOKUP(D2976, Spring!$A$1:$E$25, 5)</f>
        <v>271.64527650221697</v>
      </c>
      <c r="J2976" s="1">
        <f t="shared" si="277"/>
        <v>300.12087301563076</v>
      </c>
      <c r="K2976" s="47">
        <f t="shared" si="278"/>
        <v>5.6146684566933711</v>
      </c>
      <c r="L2976" s="48">
        <f>Solar!K2993/1000*Variables!$B$3</f>
        <v>0</v>
      </c>
      <c r="M2976">
        <f>IF(E2976=1, VLOOKUP(D2976, Sheet1!$A$2:$C$26, 2), Sheet1!$C$3)</f>
        <v>0.18637999999999999</v>
      </c>
      <c r="N2976" s="1">
        <f>'Electricity Rates'!$J$2</f>
        <v>0.24729999999999999</v>
      </c>
      <c r="O2976" s="145">
        <f>L2976-K2976</f>
        <v>-5.6146684566933711</v>
      </c>
      <c r="P2976">
        <f t="shared" si="279"/>
        <v>1.3885075093402706</v>
      </c>
      <c r="Q2976">
        <f>IF(O2976&gt;0, IF(Q2975+O2976*Variables!$B$5&lt;Variables!$B$4, Q2975+O2976*Variables!$B$5, Variables!$B$4), IF(Q2975&gt;-O2976, Q2975+O2976/Variables!$B$5, 0))</f>
        <v>10.098861106761044</v>
      </c>
      <c r="R2976">
        <f>IF(O2976&gt;0, 0, IF(Q2975&gt;-O2976, 0, -O2976 - Q2975*Variables!$B$5))</f>
        <v>0</v>
      </c>
      <c r="S2976">
        <f t="shared" si="280"/>
        <v>0</v>
      </c>
      <c r="T2976">
        <f t="shared" si="281"/>
        <v>0</v>
      </c>
    </row>
    <row r="2977" spans="1:20" x14ac:dyDescent="0.3">
      <c r="A2977" s="3">
        <f t="shared" si="276"/>
        <v>43224</v>
      </c>
      <c r="B2977">
        <v>5</v>
      </c>
      <c r="C2977">
        <v>4</v>
      </c>
      <c r="D2977">
        <v>24</v>
      </c>
      <c r="E2977">
        <v>1</v>
      </c>
      <c r="F2977" s="1">
        <f>VLOOKUP(A2977,Weather!$A$1:$E$366, 5)</f>
        <v>0.6153846153846152</v>
      </c>
      <c r="G2977" s="1">
        <f>VLOOKUP(D2977, Spring!$A$1:$E$25, 2)</f>
        <v>287.61061946902601</v>
      </c>
      <c r="H2977" s="1">
        <f>VLOOKUP(D2977, Spring!$A$1:$E$25, 3)</f>
        <v>251.20115310698301</v>
      </c>
      <c r="I2977" s="1">
        <f>VLOOKUP(D2977, Spring!$A$1:$E$25, 5)</f>
        <v>267.465363632795</v>
      </c>
      <c r="J2977" s="1">
        <f t="shared" si="277"/>
        <v>273.60697856054793</v>
      </c>
      <c r="K2977" s="47">
        <f t="shared" si="278"/>
        <v>5.1186458863028816</v>
      </c>
      <c r="L2977" s="48">
        <f>Solar!K2994/1000*Variables!$B$3</f>
        <v>0</v>
      </c>
      <c r="M2977">
        <f>IF(E2977=1, VLOOKUP(D2977, Sheet1!$A$2:$C$26, 2), Sheet1!$C$3)</f>
        <v>0.18637999999999999</v>
      </c>
      <c r="N2977" s="1">
        <f>'Electricity Rates'!$J$2</f>
        <v>0.24729999999999999</v>
      </c>
      <c r="O2977" s="145">
        <f>L2977-K2977</f>
        <v>-5.1186458863028816</v>
      </c>
      <c r="P2977">
        <f t="shared" si="279"/>
        <v>1.2658411276827026</v>
      </c>
      <c r="Q2977">
        <f>IF(O2977&gt;0, IF(Q2976+O2977*Variables!$B$5&lt;Variables!$B$4, Q2976+O2977*Variables!$B$5, Variables!$B$4), IF(Q2976&gt;-O2977, Q2976+O2977/Variables!$B$5, 0))</f>
        <v>4.653493142609042</v>
      </c>
      <c r="R2977">
        <f>IF(O2977&gt;0, 0, IF(Q2976&gt;-O2977, 0, -O2977 - Q2976*Variables!$B$5))</f>
        <v>0</v>
      </c>
      <c r="S2977">
        <f t="shared" si="280"/>
        <v>0</v>
      </c>
      <c r="T2977">
        <f t="shared" si="281"/>
        <v>0</v>
      </c>
    </row>
    <row r="2978" spans="1:20" x14ac:dyDescent="0.3">
      <c r="A2978" s="3">
        <f t="shared" si="276"/>
        <v>43225</v>
      </c>
      <c r="B2978">
        <v>5</v>
      </c>
      <c r="C2978">
        <v>5</v>
      </c>
      <c r="D2978">
        <v>1</v>
      </c>
      <c r="E2978">
        <v>0</v>
      </c>
      <c r="F2978" s="1">
        <f>VLOOKUP(A2978,Weather!$A$1:$E$366, 5)</f>
        <v>0.6153846153846152</v>
      </c>
      <c r="G2978" s="1">
        <f>VLOOKUP(D2978, Spring!$A$1:$E$25, 2)</f>
        <v>284.91351697629602</v>
      </c>
      <c r="H2978" s="1">
        <f>VLOOKUP(D2978, Spring!$A$1:$E$25, 3)</f>
        <v>272.00797092955099</v>
      </c>
      <c r="I2978" s="1">
        <f>VLOOKUP(D2978, Spring!$A$1:$E$25, 5)</f>
        <v>272.01322657875102</v>
      </c>
      <c r="J2978" s="1">
        <f t="shared" si="277"/>
        <v>272.01322657875102</v>
      </c>
      <c r="K2978" s="47">
        <f t="shared" si="278"/>
        <v>5.0888299361822726</v>
      </c>
      <c r="L2978" s="48">
        <f>Solar!K2995/1000*Variables!$B$3</f>
        <v>0</v>
      </c>
      <c r="M2978">
        <f>IF(E2978=1, VLOOKUP(D2978, Sheet1!$A$2:$C$26, 2), Sheet1!$C$3)</f>
        <v>0.18637999999999999</v>
      </c>
      <c r="N2978" s="1">
        <f>'Electricity Rates'!$J$2</f>
        <v>0.24729999999999999</v>
      </c>
      <c r="O2978" s="145">
        <f>L2978-K2978</f>
        <v>-5.0888299361822726</v>
      </c>
      <c r="P2978">
        <f t="shared" si="279"/>
        <v>1.2584676432178761</v>
      </c>
      <c r="Q2978">
        <f>IF(O2978&gt;0, IF(Q2977+O2978*Variables!$B$5&lt;Variables!$B$4, Q2977+O2978*Variables!$B$5, Variables!$B$4), IF(Q2977&gt;-O2978, Q2977+O2978/Variables!$B$5, 0))</f>
        <v>0</v>
      </c>
      <c r="R2978">
        <f>IF(O2978&gt;0, 0, IF(Q2977&gt;-O2978, 0, -O2978 - Q2977*Variables!$B$5))</f>
        <v>0.71454638212977351</v>
      </c>
      <c r="S2978">
        <f t="shared" si="280"/>
        <v>0.13317715470134717</v>
      </c>
      <c r="T2978">
        <f t="shared" si="281"/>
        <v>0</v>
      </c>
    </row>
    <row r="2979" spans="1:20" x14ac:dyDescent="0.3">
      <c r="A2979" s="3">
        <f t="shared" si="276"/>
        <v>43225</v>
      </c>
      <c r="B2979">
        <v>5</v>
      </c>
      <c r="C2979">
        <v>5</v>
      </c>
      <c r="D2979">
        <v>2</v>
      </c>
      <c r="E2979">
        <v>0</v>
      </c>
      <c r="F2979" s="1">
        <f>VLOOKUP(A2979,Weather!$A$1:$E$366, 5)</f>
        <v>0.6153846153846152</v>
      </c>
      <c r="G2979" s="1">
        <f>VLOOKUP(D2979, Spring!$A$1:$E$25, 2)</f>
        <v>283.47213324791699</v>
      </c>
      <c r="H2979" s="1">
        <f>VLOOKUP(D2979, Spring!$A$1:$E$25, 3)</f>
        <v>272.193568553901</v>
      </c>
      <c r="I2979" s="1">
        <f>VLOOKUP(D2979, Spring!$A$1:$E$25, 5)</f>
        <v>263.43263079398702</v>
      </c>
      <c r="J2979" s="1">
        <f t="shared" si="277"/>
        <v>263.43263079398702</v>
      </c>
      <c r="K2979" s="47">
        <f t="shared" si="278"/>
        <v>4.928303945409743</v>
      </c>
      <c r="L2979" s="48">
        <f>Solar!K2996/1000*Variables!$B$3</f>
        <v>0</v>
      </c>
      <c r="M2979">
        <f>IF(E2979=1, VLOOKUP(D2979, Sheet1!$A$2:$C$26, 2), Sheet1!$C$3)</f>
        <v>0.18637999999999999</v>
      </c>
      <c r="N2979" s="1">
        <f>'Electricity Rates'!$J$2</f>
        <v>0.24729999999999999</v>
      </c>
      <c r="O2979" s="145">
        <f>L2979-K2979</f>
        <v>-4.928303945409743</v>
      </c>
      <c r="P2979">
        <f t="shared" si="279"/>
        <v>1.2187695656998294</v>
      </c>
      <c r="Q2979">
        <f>IF(O2979&gt;0, IF(Q2978+O2979*Variables!$B$5&lt;Variables!$B$4, Q2978+O2979*Variables!$B$5, Variables!$B$4), IF(Q2978&gt;-O2979, Q2978+O2979/Variables!$B$5, 0))</f>
        <v>0</v>
      </c>
      <c r="R2979">
        <f>IF(O2979&gt;0, 0, IF(Q2978&gt;-O2979, 0, -O2979 - Q2978*Variables!$B$5))</f>
        <v>4.928303945409743</v>
      </c>
      <c r="S2979">
        <f t="shared" si="280"/>
        <v>0.91853728934546786</v>
      </c>
      <c r="T2979">
        <f t="shared" si="281"/>
        <v>0</v>
      </c>
    </row>
    <row r="2980" spans="1:20" x14ac:dyDescent="0.3">
      <c r="A2980" s="3">
        <f t="shared" si="276"/>
        <v>43225</v>
      </c>
      <c r="B2980">
        <v>5</v>
      </c>
      <c r="C2980">
        <v>5</v>
      </c>
      <c r="D2980">
        <v>3</v>
      </c>
      <c r="E2980">
        <v>0</v>
      </c>
      <c r="F2980" s="1">
        <f>VLOOKUP(A2980,Weather!$A$1:$E$366, 5)</f>
        <v>0.6153846153846152</v>
      </c>
      <c r="G2980" s="1">
        <f>VLOOKUP(D2980, Spring!$A$1:$E$25, 2)</f>
        <v>282.03074951953801</v>
      </c>
      <c r="H2980" s="1">
        <f>VLOOKUP(D2980, Spring!$A$1:$E$25, 3)</f>
        <v>263.612120501699</v>
      </c>
      <c r="I2980" s="1">
        <f>VLOOKUP(D2980, Spring!$A$1:$E$25, 5)</f>
        <v>268.00502374504498</v>
      </c>
      <c r="J2980" s="1">
        <f t="shared" si="277"/>
        <v>268.00502374504498</v>
      </c>
      <c r="K2980" s="47">
        <f t="shared" si="278"/>
        <v>5.0138443818877336</v>
      </c>
      <c r="L2980" s="48">
        <f>Solar!K2997/1000*Variables!$B$3</f>
        <v>0</v>
      </c>
      <c r="M2980">
        <f>IF(E2980=1, VLOOKUP(D2980, Sheet1!$A$2:$C$26, 2), Sheet1!$C$3)</f>
        <v>0.18637999999999999</v>
      </c>
      <c r="N2980" s="1">
        <f>'Electricity Rates'!$J$2</f>
        <v>0.24729999999999999</v>
      </c>
      <c r="O2980" s="145">
        <f>L2980-K2980</f>
        <v>-5.0138443818877336</v>
      </c>
      <c r="P2980">
        <f t="shared" si="279"/>
        <v>1.2399237156408365</v>
      </c>
      <c r="Q2980">
        <f>IF(O2980&gt;0, IF(Q2979+O2980*Variables!$B$5&lt;Variables!$B$4, Q2979+O2980*Variables!$B$5, Variables!$B$4), IF(Q2979&gt;-O2980, Q2979+O2980/Variables!$B$5, 0))</f>
        <v>0</v>
      </c>
      <c r="R2980">
        <f>IF(O2980&gt;0, 0, IF(Q2979&gt;-O2980, 0, -O2980 - Q2979*Variables!$B$5))</f>
        <v>5.0138443818877336</v>
      </c>
      <c r="S2980">
        <f t="shared" si="280"/>
        <v>0.9344803158962357</v>
      </c>
      <c r="T2980">
        <f t="shared" si="281"/>
        <v>0</v>
      </c>
    </row>
    <row r="2981" spans="1:20" x14ac:dyDescent="0.3">
      <c r="A2981" s="3">
        <f t="shared" si="276"/>
        <v>43225</v>
      </c>
      <c r="B2981">
        <v>5</v>
      </c>
      <c r="C2981">
        <v>5</v>
      </c>
      <c r="D2981">
        <v>4</v>
      </c>
      <c r="E2981">
        <v>0</v>
      </c>
      <c r="F2981" s="1">
        <f>VLOOKUP(A2981,Weather!$A$1:$E$366, 5)</f>
        <v>0.6153846153846152</v>
      </c>
      <c r="G2981" s="1">
        <f>VLOOKUP(D2981, Spring!$A$1:$E$25, 2)</f>
        <v>287.61061946902601</v>
      </c>
      <c r="H2981" s="1">
        <f>VLOOKUP(D2981, Spring!$A$1:$E$25, 3)</f>
        <v>280.54932735425899</v>
      </c>
      <c r="I2981" s="1">
        <f>VLOOKUP(D2981, Spring!$A$1:$E$25, 5)</f>
        <v>263.81039287256101</v>
      </c>
      <c r="J2981" s="1">
        <f t="shared" si="277"/>
        <v>263.81039287256101</v>
      </c>
      <c r="K2981" s="47">
        <f t="shared" si="278"/>
        <v>4.93537112739343</v>
      </c>
      <c r="L2981" s="48">
        <f>Solar!K2998/1000*Variables!$B$3</f>
        <v>0</v>
      </c>
      <c r="M2981">
        <f>IF(E2981=1, VLOOKUP(D2981, Sheet1!$A$2:$C$26, 2), Sheet1!$C$3)</f>
        <v>0.18637999999999999</v>
      </c>
      <c r="N2981" s="1">
        <f>'Electricity Rates'!$J$2</f>
        <v>0.24729999999999999</v>
      </c>
      <c r="O2981" s="145">
        <f>L2981-K2981</f>
        <v>-4.93537112739343</v>
      </c>
      <c r="P2981">
        <f t="shared" si="279"/>
        <v>1.2205172798043953</v>
      </c>
      <c r="Q2981">
        <f>IF(O2981&gt;0, IF(Q2980+O2981*Variables!$B$5&lt;Variables!$B$4, Q2980+O2981*Variables!$B$5, Variables!$B$4), IF(Q2980&gt;-O2981, Q2980+O2981/Variables!$B$5, 0))</f>
        <v>0</v>
      </c>
      <c r="R2981">
        <f>IF(O2981&gt;0, 0, IF(Q2980&gt;-O2981, 0, -O2981 - Q2980*Variables!$B$5))</f>
        <v>4.93537112739343</v>
      </c>
      <c r="S2981">
        <f t="shared" si="280"/>
        <v>0.91985447072358739</v>
      </c>
      <c r="T2981">
        <f t="shared" si="281"/>
        <v>0</v>
      </c>
    </row>
    <row r="2982" spans="1:20" x14ac:dyDescent="0.3">
      <c r="A2982" s="3">
        <f t="shared" si="276"/>
        <v>43225</v>
      </c>
      <c r="B2982">
        <v>5</v>
      </c>
      <c r="C2982">
        <v>5</v>
      </c>
      <c r="D2982">
        <v>5</v>
      </c>
      <c r="E2982">
        <v>0</v>
      </c>
      <c r="F2982" s="1">
        <f>VLOOKUP(A2982,Weather!$A$1:$E$366, 5)</f>
        <v>0.6153846153846152</v>
      </c>
      <c r="G2982" s="1">
        <f>VLOOKUP(D2982, Spring!$A$1:$E$25, 2)</f>
        <v>318.58407079646003</v>
      </c>
      <c r="H2982" s="1">
        <f>VLOOKUP(D2982, Spring!$A$1:$E$25, 3)</f>
        <v>296.96508648302301</v>
      </c>
      <c r="I2982" s="1">
        <f>VLOOKUP(D2982, Spring!$A$1:$E$25, 5)</f>
        <v>263.982102908277</v>
      </c>
      <c r="J2982" s="1">
        <f t="shared" si="277"/>
        <v>263.982102908277</v>
      </c>
      <c r="K2982" s="47">
        <f t="shared" si="278"/>
        <v>4.9385834828405706</v>
      </c>
      <c r="L2982" s="48">
        <f>Solar!K2999/1000*Variables!$B$3</f>
        <v>0</v>
      </c>
      <c r="M2982">
        <f>IF(E2982=1, VLOOKUP(D2982, Sheet1!$A$2:$C$26, 2), Sheet1!$C$3)</f>
        <v>0.18637999999999999</v>
      </c>
      <c r="N2982" s="1">
        <f>'Electricity Rates'!$J$2</f>
        <v>0.24729999999999999</v>
      </c>
      <c r="O2982" s="145">
        <f>L2982-K2982</f>
        <v>-4.9385834828405706</v>
      </c>
      <c r="P2982">
        <f t="shared" si="279"/>
        <v>1.2213116953064731</v>
      </c>
      <c r="Q2982">
        <f>IF(O2982&gt;0, IF(Q2981+O2982*Variables!$B$5&lt;Variables!$B$4, Q2981+O2982*Variables!$B$5, Variables!$B$4), IF(Q2981&gt;-O2982, Q2981+O2982/Variables!$B$5, 0))</f>
        <v>0</v>
      </c>
      <c r="R2982">
        <f>IF(O2982&gt;0, 0, IF(Q2981&gt;-O2982, 0, -O2982 - Q2981*Variables!$B$5))</f>
        <v>4.9385834828405706</v>
      </c>
      <c r="S2982">
        <f t="shared" si="280"/>
        <v>0.92045318953182553</v>
      </c>
      <c r="T2982">
        <f t="shared" si="281"/>
        <v>0</v>
      </c>
    </row>
    <row r="2983" spans="1:20" x14ac:dyDescent="0.3">
      <c r="A2983" s="3">
        <f t="shared" si="276"/>
        <v>43225</v>
      </c>
      <c r="B2983">
        <v>5</v>
      </c>
      <c r="C2983">
        <v>5</v>
      </c>
      <c r="D2983">
        <v>6</v>
      </c>
      <c r="E2983">
        <v>0</v>
      </c>
      <c r="F2983" s="1">
        <f>VLOOKUP(A2983,Weather!$A$1:$E$366, 5)</f>
        <v>0.6153846153846152</v>
      </c>
      <c r="G2983" s="1">
        <f>VLOOKUP(D2983, Spring!$A$1:$E$25, 2)</f>
        <v>389.38053097345102</v>
      </c>
      <c r="H2983" s="1">
        <f>VLOOKUP(D2983, Spring!$A$1:$E$25, 3)</f>
        <v>340.20659833439998</v>
      </c>
      <c r="I2983" s="1">
        <f>VLOOKUP(D2983, Spring!$A$1:$E$25, 5)</f>
        <v>264.16853094705402</v>
      </c>
      <c r="J2983" s="1">
        <f t="shared" si="277"/>
        <v>264.16853094705402</v>
      </c>
      <c r="K2983" s="47">
        <f t="shared" si="278"/>
        <v>4.9420711830403166</v>
      </c>
      <c r="L2983" s="48">
        <f>Solar!K3000/1000*Variables!$B$3</f>
        <v>0.18409999999999999</v>
      </c>
      <c r="M2983">
        <f>IF(E2983=1, VLOOKUP(D2983, Sheet1!$A$2:$C$26, 2), Sheet1!$C$3)</f>
        <v>0.18637999999999999</v>
      </c>
      <c r="N2983" s="1">
        <f>'Electricity Rates'!$J$2</f>
        <v>0.24729999999999999</v>
      </c>
      <c r="O2983" s="145">
        <f>L2983-K2983</f>
        <v>-4.7579711830403166</v>
      </c>
      <c r="P2983">
        <f t="shared" si="279"/>
        <v>1.2221742035658703</v>
      </c>
      <c r="Q2983">
        <f>IF(O2983&gt;0, IF(Q2982+O2983*Variables!$B$5&lt;Variables!$B$4, Q2982+O2983*Variables!$B$5, Variables!$B$4), IF(Q2982&gt;-O2983, Q2982+O2983/Variables!$B$5, 0))</f>
        <v>0</v>
      </c>
      <c r="R2983">
        <f>IF(O2983&gt;0, 0, IF(Q2982&gt;-O2983, 0, -O2983 - Q2982*Variables!$B$5))</f>
        <v>4.7579711830403166</v>
      </c>
      <c r="S2983">
        <f t="shared" si="280"/>
        <v>0.88679066909505422</v>
      </c>
      <c r="T2983">
        <f t="shared" si="281"/>
        <v>0</v>
      </c>
    </row>
    <row r="2984" spans="1:20" x14ac:dyDescent="0.3">
      <c r="A2984" s="3">
        <f t="shared" si="276"/>
        <v>43225</v>
      </c>
      <c r="B2984">
        <v>5</v>
      </c>
      <c r="C2984">
        <v>5</v>
      </c>
      <c r="D2984">
        <v>7</v>
      </c>
      <c r="E2984">
        <v>0</v>
      </c>
      <c r="F2984" s="1">
        <f>VLOOKUP(A2984,Weather!$A$1:$E$366, 5)</f>
        <v>0.6153846153846152</v>
      </c>
      <c r="G2984" s="1">
        <f>VLOOKUP(D2984, Spring!$A$1:$E$25, 2)</f>
        <v>623.89380530973403</v>
      </c>
      <c r="H2984" s="1">
        <f>VLOOKUP(D2984, Spring!$A$1:$E$25, 3)</f>
        <v>374.47950032030701</v>
      </c>
      <c r="I2984" s="1">
        <f>VLOOKUP(D2984, Spring!$A$1:$E$25, 5)</f>
        <v>251.18725224694799</v>
      </c>
      <c r="J2984" s="1">
        <f t="shared" si="277"/>
        <v>251.18725224694799</v>
      </c>
      <c r="K2984" s="47">
        <f t="shared" si="278"/>
        <v>4.699217111236937</v>
      </c>
      <c r="L2984" s="48">
        <f>Solar!K3001/1000*Variables!$B$3</f>
        <v>2.2099000000000002</v>
      </c>
      <c r="M2984">
        <f>IF(E2984=1, VLOOKUP(D2984, Sheet1!$A$2:$C$26, 2), Sheet1!$C$3)</f>
        <v>0.18637999999999999</v>
      </c>
      <c r="N2984" s="1">
        <f>'Electricity Rates'!$J$2</f>
        <v>0.24729999999999999</v>
      </c>
      <c r="O2984" s="145">
        <f>L2984-K2984</f>
        <v>-2.4893171112369368</v>
      </c>
      <c r="P2984">
        <f t="shared" si="279"/>
        <v>1.1621163916088946</v>
      </c>
      <c r="Q2984">
        <f>IF(O2984&gt;0, IF(Q2983+O2984*Variables!$B$5&lt;Variables!$B$4, Q2983+O2984*Variables!$B$5, Variables!$B$4), IF(Q2983&gt;-O2984, Q2983+O2984/Variables!$B$5, 0))</f>
        <v>0</v>
      </c>
      <c r="R2984">
        <f>IF(O2984&gt;0, 0, IF(Q2983&gt;-O2984, 0, -O2984 - Q2983*Variables!$B$5))</f>
        <v>2.4893171112369368</v>
      </c>
      <c r="S2984">
        <f t="shared" si="280"/>
        <v>0.46395892319234028</v>
      </c>
      <c r="T2984">
        <f t="shared" si="281"/>
        <v>0</v>
      </c>
    </row>
    <row r="2985" spans="1:20" x14ac:dyDescent="0.3">
      <c r="A2985" s="3">
        <f t="shared" si="276"/>
        <v>43225</v>
      </c>
      <c r="B2985">
        <v>5</v>
      </c>
      <c r="C2985">
        <v>5</v>
      </c>
      <c r="D2985">
        <v>8</v>
      </c>
      <c r="E2985">
        <v>0</v>
      </c>
      <c r="F2985" s="1">
        <f>VLOOKUP(A2985,Weather!$A$1:$E$366, 5)</f>
        <v>0.6153846153846152</v>
      </c>
      <c r="G2985" s="1">
        <f>VLOOKUP(D2985, Spring!$A$1:$E$25, 2)</f>
        <v>871.68141592920301</v>
      </c>
      <c r="H2985" s="1">
        <f>VLOOKUP(D2985, Spring!$A$1:$E$25, 3)</f>
        <v>578.35522101217202</v>
      </c>
      <c r="I2985" s="1">
        <f>VLOOKUP(D2985, Spring!$A$1:$E$25, 5)</f>
        <v>268.91753993484798</v>
      </c>
      <c r="J2985" s="1">
        <f t="shared" si="277"/>
        <v>268.91753993484798</v>
      </c>
      <c r="K2985" s="47">
        <f t="shared" si="278"/>
        <v>5.030915756549641</v>
      </c>
      <c r="L2985" s="48">
        <f>Solar!K3002/1000*Variables!$B$3</f>
        <v>8.4981000000000009</v>
      </c>
      <c r="M2985">
        <f>IF(E2985=1, VLOOKUP(D2985, Sheet1!$A$2:$C$26, 2), Sheet1!$C$3)</f>
        <v>0.18637999999999999</v>
      </c>
      <c r="N2985" s="1">
        <f>'Electricity Rates'!$J$2</f>
        <v>0.24729999999999999</v>
      </c>
      <c r="O2985" s="145">
        <f>L2985-K2985</f>
        <v>3.4671842434503599</v>
      </c>
      <c r="P2985">
        <f t="shared" si="279"/>
        <v>1.2441454665947262</v>
      </c>
      <c r="Q2985">
        <f>IF(O2985&gt;0, IF(Q2984+O2985*Variables!$B$5&lt;Variables!$B$4, Q2984+O2985*Variables!$B$5, Variables!$B$4), IF(Q2984&gt;-O2985, Q2984+O2985/Variables!$B$5, 0))</f>
        <v>3.2591531888433383</v>
      </c>
      <c r="R2985">
        <f>IF(O2985&gt;0, 0, IF(Q2984&gt;-O2985, 0, -O2985 - Q2984*Variables!$B$5))</f>
        <v>0</v>
      </c>
      <c r="S2985">
        <f t="shared" si="280"/>
        <v>0</v>
      </c>
      <c r="T2985">
        <f t="shared" si="281"/>
        <v>0</v>
      </c>
    </row>
    <row r="2986" spans="1:20" x14ac:dyDescent="0.3">
      <c r="A2986" s="3">
        <f t="shared" si="276"/>
        <v>43225</v>
      </c>
      <c r="B2986">
        <v>5</v>
      </c>
      <c r="C2986">
        <v>5</v>
      </c>
      <c r="D2986">
        <v>9</v>
      </c>
      <c r="E2986">
        <v>0</v>
      </c>
      <c r="F2986" s="1">
        <f>VLOOKUP(A2986,Weather!$A$1:$E$366, 5)</f>
        <v>0.6153846153846152</v>
      </c>
      <c r="G2986" s="1">
        <f>VLOOKUP(D2986, Spring!$A$1:$E$25, 2)</f>
        <v>1137.1681415929199</v>
      </c>
      <c r="H2986" s="1">
        <f>VLOOKUP(D2986, Spring!$A$1:$E$25, 3)</f>
        <v>786.77530429212004</v>
      </c>
      <c r="I2986" s="1">
        <f>VLOOKUP(D2986, Spring!$A$1:$E$25, 5)</f>
        <v>317.33977000667198</v>
      </c>
      <c r="J2986" s="1">
        <f t="shared" si="277"/>
        <v>317.33977000667198</v>
      </c>
      <c r="K2986" s="47">
        <f t="shared" si="278"/>
        <v>5.9367999926416095</v>
      </c>
      <c r="L2986" s="48">
        <f>Solar!K3003/1000*Variables!$B$3</f>
        <v>18.583649999999999</v>
      </c>
      <c r="M2986">
        <f>IF(E2986=1, VLOOKUP(D2986, Sheet1!$A$2:$C$26, 2), Sheet1!$C$3)</f>
        <v>0.18637999999999999</v>
      </c>
      <c r="N2986" s="1">
        <f>'Electricity Rates'!$J$2</f>
        <v>0.24729999999999999</v>
      </c>
      <c r="O2986" s="145">
        <f>L2986-K2986</f>
        <v>12.646850007358388</v>
      </c>
      <c r="P2986">
        <f t="shared" si="279"/>
        <v>1.4681706381802699</v>
      </c>
      <c r="Q2986">
        <f>IF(O2986&gt;0, IF(Q2985+O2986*Variables!$B$5&lt;Variables!$B$4, Q2985+O2986*Variables!$B$5, Variables!$B$4), IF(Q2985&gt;-O2986, Q2985+O2986/Variables!$B$5, 0))</f>
        <v>15.147192195760223</v>
      </c>
      <c r="R2986">
        <f>IF(O2986&gt;0, 0, IF(Q2985&gt;-O2986, 0, -O2986 - Q2985*Variables!$B$5))</f>
        <v>0</v>
      </c>
      <c r="S2986">
        <f t="shared" si="280"/>
        <v>0</v>
      </c>
      <c r="T2986">
        <f t="shared" si="281"/>
        <v>0</v>
      </c>
    </row>
    <row r="2987" spans="1:20" x14ac:dyDescent="0.3">
      <c r="A2987" s="3">
        <f t="shared" si="276"/>
        <v>43225</v>
      </c>
      <c r="B2987">
        <v>5</v>
      </c>
      <c r="C2987">
        <v>5</v>
      </c>
      <c r="D2987">
        <v>10</v>
      </c>
      <c r="E2987">
        <v>0</v>
      </c>
      <c r="F2987" s="1">
        <f>VLOOKUP(A2987,Weather!$A$1:$E$366, 5)</f>
        <v>0.6153846153846152</v>
      </c>
      <c r="G2987" s="1">
        <f>VLOOKUP(D2987, Spring!$A$1:$E$25, 2)</f>
        <v>1207.9646017699099</v>
      </c>
      <c r="H2987" s="1">
        <f>VLOOKUP(D2987, Spring!$A$1:$E$25, 3)</f>
        <v>923.64670083279998</v>
      </c>
      <c r="I2987" s="1">
        <f>VLOOKUP(D2987, Spring!$A$1:$E$25, 5)</f>
        <v>339.44621060481097</v>
      </c>
      <c r="J2987" s="1">
        <f t="shared" si="277"/>
        <v>339.44621060481097</v>
      </c>
      <c r="K2987" s="47">
        <f t="shared" si="278"/>
        <v>6.3503678110641308</v>
      </c>
      <c r="L2987" s="48">
        <f>Solar!K3004/1000*Variables!$B$3</f>
        <v>24.233499999999999</v>
      </c>
      <c r="M2987">
        <f>IF(E2987=1, VLOOKUP(D2987, Sheet1!$A$2:$C$26, 2), Sheet1!$C$3)</f>
        <v>0.18637999999999999</v>
      </c>
      <c r="N2987" s="1">
        <f>'Electricity Rates'!$J$2</f>
        <v>0.24729999999999999</v>
      </c>
      <c r="O2987" s="145">
        <f>L2987-K2987</f>
        <v>17.883132188935868</v>
      </c>
      <c r="P2987">
        <f t="shared" si="279"/>
        <v>1.5704459596761595</v>
      </c>
      <c r="Q2987">
        <f>IF(O2987&gt;0, IF(Q2986+O2987*Variables!$B$5&lt;Variables!$B$4, Q2986+O2987*Variables!$B$5, Variables!$B$4), IF(Q2986&gt;-O2987, Q2986+O2987/Variables!$B$5, 0))</f>
        <v>31.957336453359936</v>
      </c>
      <c r="R2987">
        <f>IF(O2987&gt;0, 0, IF(Q2986&gt;-O2987, 0, -O2987 - Q2986*Variables!$B$5))</f>
        <v>0</v>
      </c>
      <c r="S2987">
        <f t="shared" si="280"/>
        <v>0</v>
      </c>
      <c r="T2987">
        <f t="shared" si="281"/>
        <v>0</v>
      </c>
    </row>
    <row r="2988" spans="1:20" x14ac:dyDescent="0.3">
      <c r="A2988" s="3">
        <f t="shared" si="276"/>
        <v>43225</v>
      </c>
      <c r="B2988">
        <v>5</v>
      </c>
      <c r="C2988">
        <v>5</v>
      </c>
      <c r="D2988">
        <v>11</v>
      </c>
      <c r="E2988">
        <v>0</v>
      </c>
      <c r="F2988" s="1">
        <f>VLOOKUP(A2988,Weather!$A$1:$E$366, 5)</f>
        <v>0.6153846153846152</v>
      </c>
      <c r="G2988" s="1">
        <f>VLOOKUP(D2988, Spring!$A$1:$E$25, 2)</f>
        <v>1274.3362831858401</v>
      </c>
      <c r="H2988" s="1">
        <f>VLOOKUP(D2988, Spring!$A$1:$E$25, 3)</f>
        <v>962.46396540679098</v>
      </c>
      <c r="I2988" s="1">
        <f>VLOOKUP(D2988, Spring!$A$1:$E$25, 5)</f>
        <v>352.80034538247099</v>
      </c>
      <c r="J2988" s="1">
        <f t="shared" si="277"/>
        <v>352.80034538247099</v>
      </c>
      <c r="K2988" s="47">
        <f t="shared" si="278"/>
        <v>6.6001972832670006</v>
      </c>
      <c r="L2988" s="48">
        <f>Solar!K3005/1000*Variables!$B$3</f>
        <v>20.829900000000002</v>
      </c>
      <c r="M2988">
        <f>IF(E2988=1, VLOOKUP(D2988, Sheet1!$A$2:$C$26, 2), Sheet1!$C$3)</f>
        <v>0.18637999999999999</v>
      </c>
      <c r="N2988" s="1">
        <f>'Electricity Rates'!$J$2</f>
        <v>0.24729999999999999</v>
      </c>
      <c r="O2988" s="145">
        <f>L2988-K2988</f>
        <v>14.229702716733001</v>
      </c>
      <c r="P2988">
        <f t="shared" si="279"/>
        <v>1.6322287881519293</v>
      </c>
      <c r="Q2988">
        <f>IF(O2988&gt;0, IF(Q2987+O2988*Variables!$B$5&lt;Variables!$B$4, Q2987+O2988*Variables!$B$5, Variables!$B$4), IF(Q2987&gt;-O2988, Q2987+O2988/Variables!$B$5, 0))</f>
        <v>45.33325700708896</v>
      </c>
      <c r="R2988">
        <f>IF(O2988&gt;0, 0, IF(Q2987&gt;-O2988, 0, -O2988 - Q2987*Variables!$B$5))</f>
        <v>0</v>
      </c>
      <c r="S2988">
        <f t="shared" si="280"/>
        <v>0</v>
      </c>
      <c r="T2988">
        <f t="shared" si="281"/>
        <v>0</v>
      </c>
    </row>
    <row r="2989" spans="1:20" x14ac:dyDescent="0.3">
      <c r="A2989" s="3">
        <f t="shared" si="276"/>
        <v>43225</v>
      </c>
      <c r="B2989">
        <v>5</v>
      </c>
      <c r="C2989">
        <v>5</v>
      </c>
      <c r="D2989">
        <v>12</v>
      </c>
      <c r="E2989">
        <v>0</v>
      </c>
      <c r="F2989" s="1">
        <f>VLOOKUP(A2989,Weather!$A$1:$E$366, 5)</f>
        <v>0.6153846153846152</v>
      </c>
      <c r="G2989" s="1">
        <f>VLOOKUP(D2989, Spring!$A$1:$E$25, 2)</f>
        <v>1314.1592920353901</v>
      </c>
      <c r="H2989" s="1">
        <f>VLOOKUP(D2989, Spring!$A$1:$E$25, 3)</f>
        <v>983.10377962844302</v>
      </c>
      <c r="I2989" s="1">
        <f>VLOOKUP(D2989, Spring!$A$1:$E$25, 5)</f>
        <v>344.20503159464602</v>
      </c>
      <c r="J2989" s="1">
        <f t="shared" si="277"/>
        <v>344.20503159464602</v>
      </c>
      <c r="K2989" s="47">
        <f t="shared" si="278"/>
        <v>6.4393959477418665</v>
      </c>
      <c r="L2989" s="48">
        <f>Solar!K3006/1000*Variables!$B$3</f>
        <v>30.380399999999995</v>
      </c>
      <c r="M2989">
        <f>IF(E2989=1, VLOOKUP(D2989, Sheet1!$A$2:$C$26, 2), Sheet1!$C$3)</f>
        <v>0.18637999999999999</v>
      </c>
      <c r="N2989" s="1">
        <f>'Electricity Rates'!$J$2</f>
        <v>0.24729999999999999</v>
      </c>
      <c r="O2989" s="145">
        <f>L2989-K2989</f>
        <v>23.94100405225813</v>
      </c>
      <c r="P2989">
        <f t="shared" si="279"/>
        <v>1.5924626178765635</v>
      </c>
      <c r="Q2989">
        <f>IF(O2989&gt;0, IF(Q2988+O2989*Variables!$B$5&lt;Variables!$B$4, Q2988+O2989*Variables!$B$5, Variables!$B$4), IF(Q2988&gt;-O2989, Q2988+O2989/Variables!$B$5, 0))</f>
        <v>67.837800816211598</v>
      </c>
      <c r="R2989">
        <f>IF(O2989&gt;0, 0, IF(Q2988&gt;-O2989, 0, -O2989 - Q2988*Variables!$B$5))</f>
        <v>0</v>
      </c>
      <c r="S2989">
        <f t="shared" si="280"/>
        <v>0</v>
      </c>
      <c r="T2989">
        <f t="shared" si="281"/>
        <v>0</v>
      </c>
    </row>
    <row r="2990" spans="1:20" x14ac:dyDescent="0.3">
      <c r="A2990" s="3">
        <f t="shared" si="276"/>
        <v>43225</v>
      </c>
      <c r="B2990">
        <v>5</v>
      </c>
      <c r="C2990">
        <v>5</v>
      </c>
      <c r="D2990">
        <v>13</v>
      </c>
      <c r="E2990">
        <v>0</v>
      </c>
      <c r="F2990" s="1">
        <f>VLOOKUP(A2990,Weather!$A$1:$E$366, 5)</f>
        <v>0.6153846153846152</v>
      </c>
      <c r="G2990" s="1">
        <f>VLOOKUP(D2990, Spring!$A$1:$E$25, 2)</f>
        <v>1362.8318584070701</v>
      </c>
      <c r="H2990" s="1">
        <f>VLOOKUP(D2990, Spring!$A$1:$E$25, 3)</f>
        <v>999.59961563100603</v>
      </c>
      <c r="I2990" s="1">
        <f>VLOOKUP(D2990, Spring!$A$1:$E$25, 5)</f>
        <v>326.84269398328001</v>
      </c>
      <c r="J2990" s="1">
        <f t="shared" si="277"/>
        <v>326.84269398328001</v>
      </c>
      <c r="K2990" s="47">
        <f t="shared" si="278"/>
        <v>6.1145809212444586</v>
      </c>
      <c r="L2990" s="48">
        <f>Solar!K3007/1000*Variables!$B$3</f>
        <v>38.566800000000001</v>
      </c>
      <c r="M2990">
        <f>IF(E2990=1, VLOOKUP(D2990, Sheet1!$A$2:$C$26, 2), Sheet1!$C$3)</f>
        <v>0.18637999999999999</v>
      </c>
      <c r="N2990" s="1">
        <f>'Electricity Rates'!$J$2</f>
        <v>0.24729999999999999</v>
      </c>
      <c r="O2990" s="145">
        <f>L2990-K2990</f>
        <v>32.45221907875554</v>
      </c>
      <c r="P2990">
        <f t="shared" si="279"/>
        <v>1.5121358618237546</v>
      </c>
      <c r="Q2990">
        <f>IF(O2990&gt;0, IF(Q2989+O2990*Variables!$B$5&lt;Variables!$B$4, Q2989+O2990*Variables!$B$5, Variables!$B$4), IF(Q2989&gt;-O2990, Q2989+O2990/Variables!$B$5, 0))</f>
        <v>98.342886750241803</v>
      </c>
      <c r="R2990">
        <f>IF(O2990&gt;0, 0, IF(Q2989&gt;-O2990, 0, -O2990 - Q2989*Variables!$B$5))</f>
        <v>0</v>
      </c>
      <c r="S2990">
        <f t="shared" si="280"/>
        <v>0</v>
      </c>
      <c r="T2990">
        <f t="shared" si="281"/>
        <v>0</v>
      </c>
    </row>
    <row r="2991" spans="1:20" x14ac:dyDescent="0.3">
      <c r="A2991" s="3">
        <f t="shared" si="276"/>
        <v>43225</v>
      </c>
      <c r="B2991">
        <v>5</v>
      </c>
      <c r="C2991">
        <v>5</v>
      </c>
      <c r="D2991">
        <v>14</v>
      </c>
      <c r="E2991">
        <v>0</v>
      </c>
      <c r="F2991" s="1">
        <f>VLOOKUP(A2991,Weather!$A$1:$E$366, 5)</f>
        <v>0.6153846153846152</v>
      </c>
      <c r="G2991" s="1">
        <f>VLOOKUP(D2991, Spring!$A$1:$E$25, 2)</f>
        <v>1402.65486725663</v>
      </c>
      <c r="H2991" s="1">
        <f>VLOOKUP(D2991, Spring!$A$1:$E$25, 3)</f>
        <v>1011.55108904548</v>
      </c>
      <c r="I2991" s="1">
        <f>VLOOKUP(D2991, Spring!$A$1:$E$25, 5)</f>
        <v>309.49016837395499</v>
      </c>
      <c r="J2991" s="1">
        <f t="shared" si="277"/>
        <v>309.49016837395499</v>
      </c>
      <c r="K2991" s="47">
        <f t="shared" si="278"/>
        <v>5.7899494579154585</v>
      </c>
      <c r="L2991" s="48">
        <f>Solar!K3008/1000*Variables!$B$3</f>
        <v>7.2634000000000007</v>
      </c>
      <c r="M2991">
        <f>IF(E2991=1, VLOOKUP(D2991, Sheet1!$A$2:$C$26, 2), Sheet1!$C$3)</f>
        <v>0.18637999999999999</v>
      </c>
      <c r="N2991" s="1">
        <f>'Electricity Rates'!$J$2</f>
        <v>0.24729999999999999</v>
      </c>
      <c r="O2991" s="145">
        <f>L2991-K2991</f>
        <v>1.4734505420845423</v>
      </c>
      <c r="P2991">
        <f t="shared" si="279"/>
        <v>1.4318545009424928</v>
      </c>
      <c r="Q2991">
        <f>IF(O2991&gt;0, IF(Q2990+O2991*Variables!$B$5&lt;Variables!$B$4, Q2990+O2991*Variables!$B$5, Variables!$B$4), IF(Q2990&gt;-O2991, Q2990+O2991/Variables!$B$5, 0))</f>
        <v>99.727930259801269</v>
      </c>
      <c r="R2991">
        <f>IF(O2991&gt;0, 0, IF(Q2990&gt;-O2991, 0, -O2991 - Q2990*Variables!$B$5))</f>
        <v>0</v>
      </c>
      <c r="S2991">
        <f t="shared" si="280"/>
        <v>0</v>
      </c>
      <c r="T2991">
        <f t="shared" si="281"/>
        <v>0</v>
      </c>
    </row>
    <row r="2992" spans="1:20" x14ac:dyDescent="0.3">
      <c r="A2992" s="3">
        <f t="shared" si="276"/>
        <v>43225</v>
      </c>
      <c r="B2992">
        <v>5</v>
      </c>
      <c r="C2992">
        <v>5</v>
      </c>
      <c r="D2992">
        <v>15</v>
      </c>
      <c r="E2992">
        <v>0</v>
      </c>
      <c r="F2992" s="1">
        <f>VLOOKUP(A2992,Weather!$A$1:$E$366, 5)</f>
        <v>0.6153846153846152</v>
      </c>
      <c r="G2992" s="1">
        <f>VLOOKUP(D2992, Spring!$A$1:$E$25, 2)</f>
        <v>1371.6814159292001</v>
      </c>
      <c r="H2992" s="1">
        <f>VLOOKUP(D2992, Spring!$A$1:$E$25, 3)</f>
        <v>1005.48526585522</v>
      </c>
      <c r="I2992" s="1">
        <f>VLOOKUP(D2992, Spring!$A$1:$E$25, 5)</f>
        <v>300.89485458612899</v>
      </c>
      <c r="J2992" s="1">
        <f t="shared" si="277"/>
        <v>300.89485458612899</v>
      </c>
      <c r="K2992" s="47">
        <f t="shared" si="278"/>
        <v>5.6291481223903048</v>
      </c>
      <c r="L2992" s="48">
        <f>Solar!K3009/1000*Variables!$B$3</f>
        <v>14.5488</v>
      </c>
      <c r="M2992">
        <f>IF(E2992=1, VLOOKUP(D2992, Sheet1!$A$2:$C$26, 2), Sheet1!$C$3)</f>
        <v>0.18637999999999999</v>
      </c>
      <c r="N2992" s="1">
        <f>'Electricity Rates'!$J$2</f>
        <v>0.24729999999999999</v>
      </c>
      <c r="O2992" s="145">
        <f>L2992-K2992</f>
        <v>8.9196518776096951</v>
      </c>
      <c r="P2992">
        <f t="shared" si="279"/>
        <v>1.3920883306671223</v>
      </c>
      <c r="Q2992">
        <f>IF(O2992&gt;0, IF(Q2991+O2992*Variables!$B$5&lt;Variables!$B$4, Q2991+O2992*Variables!$B$5, Variables!$B$4), IF(Q2991&gt;-O2992, Q2991+O2992/Variables!$B$5, 0))</f>
        <v>100</v>
      </c>
      <c r="R2992">
        <f>IF(O2992&gt;0, 0, IF(Q2991&gt;-O2992, 0, -O2992 - Q2991*Variables!$B$5))</f>
        <v>0</v>
      </c>
      <c r="S2992">
        <f t="shared" si="280"/>
        <v>0</v>
      </c>
      <c r="T2992">
        <f t="shared" si="281"/>
        <v>0</v>
      </c>
    </row>
    <row r="2993" spans="1:20" x14ac:dyDescent="0.3">
      <c r="A2993" s="3">
        <f t="shared" si="276"/>
        <v>43225</v>
      </c>
      <c r="B2993">
        <v>5</v>
      </c>
      <c r="C2993">
        <v>5</v>
      </c>
      <c r="D2993">
        <v>16</v>
      </c>
      <c r="E2993">
        <v>0</v>
      </c>
      <c r="F2993" s="1">
        <f>VLOOKUP(A2993,Weather!$A$1:$E$366, 5)</f>
        <v>0.6153846153846152</v>
      </c>
      <c r="G2993" s="1">
        <f>VLOOKUP(D2993, Spring!$A$1:$E$25, 2)</f>
        <v>1283.1858407079601</v>
      </c>
      <c r="H2993" s="1">
        <f>VLOOKUP(D2993, Spring!$A$1:$E$25, 3)</f>
        <v>954.93673926969905</v>
      </c>
      <c r="I2993" s="1">
        <f>VLOOKUP(D2993, Spring!$A$1:$E$25, 5)</f>
        <v>270.36971623690101</v>
      </c>
      <c r="J2993" s="1">
        <f t="shared" si="277"/>
        <v>270.36971623690101</v>
      </c>
      <c r="K2993" s="47">
        <f t="shared" si="278"/>
        <v>5.0580831054739868</v>
      </c>
      <c r="L2993" s="48">
        <f>Solar!K3010/1000*Variables!$B$3</f>
        <v>19.175299999999996</v>
      </c>
      <c r="M2993">
        <f>IF(E2993=1, VLOOKUP(D2993, Sheet1!$A$2:$C$26, 2), Sheet1!$C$3)</f>
        <v>0.18637999999999999</v>
      </c>
      <c r="N2993" s="1">
        <f>'Electricity Rates'!$J$2</f>
        <v>0.24729999999999999</v>
      </c>
      <c r="O2993" s="145">
        <f>L2993-K2993</f>
        <v>14.11721689452601</v>
      </c>
      <c r="P2993">
        <f t="shared" si="279"/>
        <v>1.2508639519837168</v>
      </c>
      <c r="Q2993">
        <f>IF(O2993&gt;0, IF(Q2992+O2993*Variables!$B$5&lt;Variables!$B$4, Q2992+O2993*Variables!$B$5, Variables!$B$4), IF(Q2992&gt;-O2993, Q2992+O2993/Variables!$B$5, 0))</f>
        <v>100</v>
      </c>
      <c r="R2993">
        <f>IF(O2993&gt;0, 0, IF(Q2992&gt;-O2993, 0, -O2993 - Q2992*Variables!$B$5))</f>
        <v>0</v>
      </c>
      <c r="S2993">
        <f t="shared" si="280"/>
        <v>0</v>
      </c>
      <c r="T2993">
        <f t="shared" si="281"/>
        <v>0</v>
      </c>
    </row>
    <row r="2994" spans="1:20" x14ac:dyDescent="0.3">
      <c r="A2994" s="3">
        <f t="shared" si="276"/>
        <v>43225</v>
      </c>
      <c r="B2994">
        <v>5</v>
      </c>
      <c r="C2994">
        <v>5</v>
      </c>
      <c r="D2994">
        <v>17</v>
      </c>
      <c r="E2994">
        <v>0</v>
      </c>
      <c r="F2994" s="1">
        <f>VLOOKUP(A2994,Weather!$A$1:$E$366, 5)</f>
        <v>0.6153846153846152</v>
      </c>
      <c r="G2994" s="1">
        <f>VLOOKUP(D2994, Spring!$A$1:$E$25, 2)</f>
        <v>973.45132743362797</v>
      </c>
      <c r="H2994" s="1">
        <f>VLOOKUP(D2994, Spring!$A$1:$E$25, 3)</f>
        <v>850.97693786034597</v>
      </c>
      <c r="I2994" s="1">
        <f>VLOOKUP(D2994, Spring!$A$1:$E$25, 5)</f>
        <v>257.39334353781499</v>
      </c>
      <c r="J2994" s="1">
        <f t="shared" si="277"/>
        <v>257.39334353781499</v>
      </c>
      <c r="K2994" s="47">
        <f t="shared" si="278"/>
        <v>4.815320815254803</v>
      </c>
      <c r="L2994" s="48">
        <f>Solar!K3011/1000*Variables!$B$3</f>
        <v>7.0230999999999986</v>
      </c>
      <c r="M2994">
        <f>IF(E2994=1, VLOOKUP(D2994, Sheet1!$A$2:$C$26, 2), Sheet1!$C$3)</f>
        <v>0.18637999999999999</v>
      </c>
      <c r="N2994" s="1">
        <f>'Electricity Rates'!$J$2</f>
        <v>0.24729999999999999</v>
      </c>
      <c r="O2994" s="145">
        <f>L2994-K2994</f>
        <v>2.2077791847451955</v>
      </c>
      <c r="P2994">
        <f t="shared" si="279"/>
        <v>1.1908288376125127</v>
      </c>
      <c r="Q2994">
        <f>IF(O2994&gt;0, IF(Q2993+O2994*Variables!$B$5&lt;Variables!$B$4, Q2993+O2994*Variables!$B$5, Variables!$B$4), IF(Q2993&gt;-O2994, Q2993+O2994/Variables!$B$5, 0))</f>
        <v>100</v>
      </c>
      <c r="R2994">
        <f>IF(O2994&gt;0, 0, IF(Q2993&gt;-O2994, 0, -O2994 - Q2993*Variables!$B$5))</f>
        <v>0</v>
      </c>
      <c r="S2994">
        <f t="shared" si="280"/>
        <v>0</v>
      </c>
      <c r="T2994">
        <f t="shared" si="281"/>
        <v>0</v>
      </c>
    </row>
    <row r="2995" spans="1:20" x14ac:dyDescent="0.3">
      <c r="A2995" s="3">
        <f t="shared" si="276"/>
        <v>43225</v>
      </c>
      <c r="B2995">
        <v>5</v>
      </c>
      <c r="C2995">
        <v>5</v>
      </c>
      <c r="D2995">
        <v>18</v>
      </c>
      <c r="E2995">
        <v>0</v>
      </c>
      <c r="F2995" s="1">
        <f>VLOOKUP(A2995,Weather!$A$1:$E$366, 5)</f>
        <v>0.6153846153846152</v>
      </c>
      <c r="G2995" s="1">
        <f>VLOOKUP(D2995, Spring!$A$1:$E$25, 2)</f>
        <v>690.26548672566298</v>
      </c>
      <c r="H2995" s="1">
        <f>VLOOKUP(D2995, Spring!$A$1:$E$25, 3)</f>
        <v>590.923299339663</v>
      </c>
      <c r="I2995" s="1">
        <f>VLOOKUP(D2995, Spring!$A$1:$E$25, 5)</f>
        <v>248.81274775305101</v>
      </c>
      <c r="J2995" s="1">
        <f t="shared" si="277"/>
        <v>248.81274775305101</v>
      </c>
      <c r="K2995" s="47">
        <f t="shared" si="278"/>
        <v>4.6547948244822743</v>
      </c>
      <c r="L2995" s="48">
        <f>Solar!K3012/1000*Variables!$B$3</f>
        <v>6.2454000000000001</v>
      </c>
      <c r="M2995">
        <f>IF(E2995=1, VLOOKUP(D2995, Sheet1!$A$2:$C$26, 2), Sheet1!$C$3)</f>
        <v>0.18637999999999999</v>
      </c>
      <c r="N2995" s="1">
        <f>'Electricity Rates'!$J$2</f>
        <v>0.24729999999999999</v>
      </c>
      <c r="O2995" s="145">
        <f>L2995-K2995</f>
        <v>1.5906051755177257</v>
      </c>
      <c r="P2995">
        <f t="shared" si="279"/>
        <v>1.1511307600944665</v>
      </c>
      <c r="Q2995">
        <f>IF(O2995&gt;0, IF(Q2994+O2995*Variables!$B$5&lt;Variables!$B$4, Q2994+O2995*Variables!$B$5, Variables!$B$4), IF(Q2994&gt;-O2995, Q2994+O2995/Variables!$B$5, 0))</f>
        <v>100</v>
      </c>
      <c r="R2995">
        <f>IF(O2995&gt;0, 0, IF(Q2994&gt;-O2995, 0, -O2995 - Q2994*Variables!$B$5))</f>
        <v>0</v>
      </c>
      <c r="S2995">
        <f t="shared" si="280"/>
        <v>0</v>
      </c>
      <c r="T2995">
        <f t="shared" si="281"/>
        <v>0</v>
      </c>
    </row>
    <row r="2996" spans="1:20" x14ac:dyDescent="0.3">
      <c r="A2996" s="3">
        <f t="shared" si="276"/>
        <v>43225</v>
      </c>
      <c r="B2996">
        <v>5</v>
      </c>
      <c r="C2996">
        <v>5</v>
      </c>
      <c r="D2996">
        <v>19</v>
      </c>
      <c r="E2996">
        <v>0</v>
      </c>
      <c r="F2996" s="1">
        <f>VLOOKUP(A2996,Weather!$A$1:$E$366, 5)</f>
        <v>0.6153846153846152</v>
      </c>
      <c r="G2996" s="1">
        <f>VLOOKUP(D2996, Spring!$A$1:$E$25, 2)</f>
        <v>482.300884955752</v>
      </c>
      <c r="H2996" s="1">
        <f>VLOOKUP(D2996, Spring!$A$1:$E$25, 3)</f>
        <v>454.99679692504799</v>
      </c>
      <c r="I2996" s="1">
        <f>VLOOKUP(D2996, Spring!$A$1:$E$25, 5)</f>
        <v>266.52341143686903</v>
      </c>
      <c r="J2996" s="1">
        <f t="shared" si="277"/>
        <v>266.52341143686903</v>
      </c>
      <c r="K2996" s="47">
        <f t="shared" si="278"/>
        <v>4.9861263434581593</v>
      </c>
      <c r="L2996" s="48">
        <f>Solar!K3013/1000*Variables!$B$3</f>
        <v>1.0545</v>
      </c>
      <c r="M2996">
        <f>IF(E2996=1, VLOOKUP(D2996, Sheet1!$A$2:$C$26, 2), Sheet1!$C$3)</f>
        <v>0.18637999999999999</v>
      </c>
      <c r="N2996" s="1">
        <f>'Electricity Rates'!$J$2</f>
        <v>0.24729999999999999</v>
      </c>
      <c r="O2996" s="145">
        <f>L2996-K2996</f>
        <v>-3.9316263434581593</v>
      </c>
      <c r="P2996">
        <f t="shared" si="279"/>
        <v>1.2330690447372028</v>
      </c>
      <c r="Q2996">
        <f>IF(O2996&gt;0, IF(Q2995+O2996*Variables!$B$5&lt;Variables!$B$4, Q2995+O2996*Variables!$B$5, Variables!$B$4), IF(Q2995&gt;-O2996, Q2995+O2996/Variables!$B$5, 0))</f>
        <v>95.817418783555155</v>
      </c>
      <c r="R2996">
        <f>IF(O2996&gt;0, 0, IF(Q2995&gt;-O2996, 0, -O2996 - Q2995*Variables!$B$5))</f>
        <v>0</v>
      </c>
      <c r="S2996">
        <f t="shared" si="280"/>
        <v>0</v>
      </c>
      <c r="T2996">
        <f t="shared" si="281"/>
        <v>0</v>
      </c>
    </row>
    <row r="2997" spans="1:20" x14ac:dyDescent="0.3">
      <c r="A2997" s="3">
        <f t="shared" si="276"/>
        <v>43225</v>
      </c>
      <c r="B2997">
        <v>5</v>
      </c>
      <c r="C2997">
        <v>5</v>
      </c>
      <c r="D2997">
        <v>20</v>
      </c>
      <c r="E2997">
        <v>0</v>
      </c>
      <c r="F2997" s="1">
        <f>VLOOKUP(A2997,Weather!$A$1:$E$366, 5)</f>
        <v>0.6153846153846152</v>
      </c>
      <c r="G2997" s="1">
        <f>VLOOKUP(D2997, Spring!$A$1:$E$25, 2)</f>
        <v>415.92920353982299</v>
      </c>
      <c r="H2997" s="1">
        <f>VLOOKUP(D2997, Spring!$A$1:$E$25, 3)</f>
        <v>371.98648067830999</v>
      </c>
      <c r="I2997" s="1">
        <f>VLOOKUP(D2997, Spring!$A$1:$E$25, 5)</f>
        <v>284.25369912476901</v>
      </c>
      <c r="J2997" s="1">
        <f t="shared" si="277"/>
        <v>284.25369912476901</v>
      </c>
      <c r="K2997" s="47">
        <f t="shared" si="278"/>
        <v>5.3178249887708642</v>
      </c>
      <c r="L2997" s="48">
        <f>Solar!K3014/1000*Variables!$B$3</f>
        <v>0</v>
      </c>
      <c r="M2997">
        <f>IF(E2997=1, VLOOKUP(D2997, Sheet1!$A$2:$C$26, 2), Sheet1!$C$3)</f>
        <v>0.18637999999999999</v>
      </c>
      <c r="N2997" s="1">
        <f>'Electricity Rates'!$J$2</f>
        <v>0.24729999999999999</v>
      </c>
      <c r="O2997" s="145">
        <f>L2997-K2997</f>
        <v>-5.3178249887708642</v>
      </c>
      <c r="P2997">
        <f t="shared" si="279"/>
        <v>1.3150981197230347</v>
      </c>
      <c r="Q2997">
        <f>IF(O2997&gt;0, IF(Q2996+O2997*Variables!$B$5&lt;Variables!$B$4, Q2996+O2997*Variables!$B$5, Variables!$B$4), IF(Q2996&gt;-O2997, Q2996+O2997/Variables!$B$5, 0))</f>
        <v>90.160158157203171</v>
      </c>
      <c r="R2997">
        <f>IF(O2997&gt;0, 0, IF(Q2996&gt;-O2997, 0, -O2997 - Q2996*Variables!$B$5))</f>
        <v>0</v>
      </c>
      <c r="S2997">
        <f t="shared" si="280"/>
        <v>0</v>
      </c>
      <c r="T2997">
        <f t="shared" si="281"/>
        <v>0</v>
      </c>
    </row>
    <row r="2998" spans="1:20" x14ac:dyDescent="0.3">
      <c r="A2998" s="3">
        <f t="shared" si="276"/>
        <v>43225</v>
      </c>
      <c r="B2998">
        <v>5</v>
      </c>
      <c r="C2998">
        <v>5</v>
      </c>
      <c r="D2998">
        <v>21</v>
      </c>
      <c r="E2998">
        <v>0</v>
      </c>
      <c r="F2998" s="1">
        <f>VLOOKUP(A2998,Weather!$A$1:$E$366, 5)</f>
        <v>0.6153846153846152</v>
      </c>
      <c r="G2998" s="1">
        <f>VLOOKUP(D2998, Spring!$A$1:$E$25, 2)</f>
        <v>371.68141592920301</v>
      </c>
      <c r="H2998" s="1">
        <f>VLOOKUP(D2998, Spring!$A$1:$E$25, 3)</f>
        <v>318.10538116591903</v>
      </c>
      <c r="I2998" s="1">
        <f>VLOOKUP(D2998, Spring!$A$1:$E$25, 5)</f>
        <v>271.28223242670401</v>
      </c>
      <c r="J2998" s="1">
        <f t="shared" si="277"/>
        <v>271.28223242670401</v>
      </c>
      <c r="K2998" s="47">
        <f t="shared" si="278"/>
        <v>5.0751544801358959</v>
      </c>
      <c r="L2998" s="48">
        <f>Solar!K3015/1000*Variables!$B$3</f>
        <v>0</v>
      </c>
      <c r="M2998">
        <f>IF(E2998=1, VLOOKUP(D2998, Sheet1!$A$2:$C$26, 2), Sheet1!$C$3)</f>
        <v>0.18637999999999999</v>
      </c>
      <c r="N2998" s="1">
        <f>'Electricity Rates'!$J$2</f>
        <v>0.24729999999999999</v>
      </c>
      <c r="O2998" s="145">
        <f>L2998-K2998</f>
        <v>-5.0751544801358959</v>
      </c>
      <c r="P2998">
        <f t="shared" si="279"/>
        <v>1.255085702937607</v>
      </c>
      <c r="Q2998">
        <f>IF(O2998&gt;0, IF(Q2997+O2998*Variables!$B$5&lt;Variables!$B$4, Q2997+O2998*Variables!$B$5, Variables!$B$4), IF(Q2997&gt;-O2998, Q2997+O2998/Variables!$B$5, 0))</f>
        <v>84.761057646420298</v>
      </c>
      <c r="R2998">
        <f>IF(O2998&gt;0, 0, IF(Q2997&gt;-O2998, 0, -O2998 - Q2997*Variables!$B$5))</f>
        <v>0</v>
      </c>
      <c r="S2998">
        <f t="shared" si="280"/>
        <v>0</v>
      </c>
      <c r="T2998">
        <f t="shared" si="281"/>
        <v>0</v>
      </c>
    </row>
    <row r="2999" spans="1:20" x14ac:dyDescent="0.3">
      <c r="A2999" s="3">
        <f t="shared" si="276"/>
        <v>43225</v>
      </c>
      <c r="B2999">
        <v>5</v>
      </c>
      <c r="C2999">
        <v>5</v>
      </c>
      <c r="D2999">
        <v>22</v>
      </c>
      <c r="E2999">
        <v>0</v>
      </c>
      <c r="F2999" s="1">
        <f>VLOOKUP(A2999,Weather!$A$1:$E$366, 5)</f>
        <v>0.6153846153846152</v>
      </c>
      <c r="G2999" s="1">
        <f>VLOOKUP(D2999, Spring!$A$1:$E$25, 2)</f>
        <v>345.13274336283098</v>
      </c>
      <c r="H2999" s="1">
        <f>VLOOKUP(D2999, Spring!$A$1:$E$25, 3)</f>
        <v>289.79820627802701</v>
      </c>
      <c r="I2999" s="1">
        <f>VLOOKUP(D2999, Spring!$A$1:$E$25, 5)</f>
        <v>275.85953137878198</v>
      </c>
      <c r="J2999" s="1">
        <f t="shared" si="277"/>
        <v>275.85953137878198</v>
      </c>
      <c r="K2999" s="47">
        <f t="shared" si="278"/>
        <v>5.1607866981980806</v>
      </c>
      <c r="L2999" s="48">
        <f>Solar!K3016/1000*Variables!$B$3</f>
        <v>0</v>
      </c>
      <c r="M2999">
        <f>IF(E2999=1, VLOOKUP(D2999, Sheet1!$A$2:$C$26, 2), Sheet1!$C$3)</f>
        <v>0.18637999999999999</v>
      </c>
      <c r="N2999" s="1">
        <f>'Electricity Rates'!$J$2</f>
        <v>0.24729999999999999</v>
      </c>
      <c r="O2999" s="145">
        <f>L2999-K2999</f>
        <v>-5.1607866981980806</v>
      </c>
      <c r="P2999">
        <f t="shared" si="279"/>
        <v>1.2762625504643852</v>
      </c>
      <c r="Q2999">
        <f>IF(O2999&gt;0, IF(Q2998+O2999*Variables!$B$5&lt;Variables!$B$4, Q2998+O2999*Variables!$B$5, Variables!$B$4), IF(Q2998&gt;-O2999, Q2998+O2999/Variables!$B$5, 0))</f>
        <v>79.27085903131595</v>
      </c>
      <c r="R2999">
        <f>IF(O2999&gt;0, 0, IF(Q2998&gt;-O2999, 0, -O2999 - Q2998*Variables!$B$5))</f>
        <v>0</v>
      </c>
      <c r="S2999">
        <f t="shared" si="280"/>
        <v>0</v>
      </c>
      <c r="T2999">
        <f t="shared" si="281"/>
        <v>0</v>
      </c>
    </row>
    <row r="3000" spans="1:20" x14ac:dyDescent="0.3">
      <c r="A3000" s="3">
        <f t="shared" si="276"/>
        <v>43225</v>
      </c>
      <c r="B3000">
        <v>5</v>
      </c>
      <c r="C3000">
        <v>5</v>
      </c>
      <c r="D3000">
        <v>23</v>
      </c>
      <c r="E3000">
        <v>0</v>
      </c>
      <c r="F3000" s="1">
        <f>VLOOKUP(A3000,Weather!$A$1:$E$366, 5)</f>
        <v>0.6153846153846152</v>
      </c>
      <c r="G3000" s="1">
        <f>VLOOKUP(D3000, Spring!$A$1:$E$25, 2)</f>
        <v>318.58407079646003</v>
      </c>
      <c r="H3000" s="1">
        <f>VLOOKUP(D3000, Spring!$A$1:$E$25, 3)</f>
        <v>270.57975656630401</v>
      </c>
      <c r="I3000" s="1">
        <f>VLOOKUP(D3000, Spring!$A$1:$E$25, 5)</f>
        <v>271.64527650221697</v>
      </c>
      <c r="J3000" s="1">
        <f t="shared" si="277"/>
        <v>271.64527650221697</v>
      </c>
      <c r="K3000" s="47">
        <f t="shared" si="278"/>
        <v>5.0819463173669766</v>
      </c>
      <c r="L3000" s="48">
        <f>Solar!K3017/1000*Variables!$B$3</f>
        <v>0</v>
      </c>
      <c r="M3000">
        <f>IF(E3000=1, VLOOKUP(D3000, Sheet1!$A$2:$C$26, 2), Sheet1!$C$3)</f>
        <v>0.18637999999999999</v>
      </c>
      <c r="N3000" s="1">
        <f>'Electricity Rates'!$J$2</f>
        <v>0.24729999999999999</v>
      </c>
      <c r="O3000" s="145">
        <f>L3000-K3000</f>
        <v>-5.0819463173669766</v>
      </c>
      <c r="P3000">
        <f t="shared" si="279"/>
        <v>1.2567653242848533</v>
      </c>
      <c r="Q3000">
        <f>IF(O3000&gt;0, IF(Q2999+O3000*Variables!$B$5&lt;Variables!$B$4, Q2999+O3000*Variables!$B$5, Variables!$B$4), IF(Q2999&gt;-O3000, Q2999+O3000/Variables!$B$5, 0))</f>
        <v>73.86453316177662</v>
      </c>
      <c r="R3000">
        <f>IF(O3000&gt;0, 0, IF(Q2999&gt;-O3000, 0, -O3000 - Q2999*Variables!$B$5))</f>
        <v>0</v>
      </c>
      <c r="S3000">
        <f t="shared" si="280"/>
        <v>0</v>
      </c>
      <c r="T3000">
        <f t="shared" si="281"/>
        <v>0</v>
      </c>
    </row>
    <row r="3001" spans="1:20" x14ac:dyDescent="0.3">
      <c r="A3001" s="3">
        <f t="shared" si="276"/>
        <v>43225</v>
      </c>
      <c r="B3001">
        <v>5</v>
      </c>
      <c r="C3001">
        <v>5</v>
      </c>
      <c r="D3001">
        <v>24</v>
      </c>
      <c r="E3001">
        <v>0</v>
      </c>
      <c r="F3001" s="1">
        <f>VLOOKUP(A3001,Weather!$A$1:$E$366, 5)</f>
        <v>0.6153846153846152</v>
      </c>
      <c r="G3001" s="1">
        <f>VLOOKUP(D3001, Spring!$A$1:$E$25, 2)</f>
        <v>287.61061946902601</v>
      </c>
      <c r="H3001" s="1">
        <f>VLOOKUP(D3001, Spring!$A$1:$E$25, 3)</f>
        <v>251.20115310698301</v>
      </c>
      <c r="I3001" s="1">
        <f>VLOOKUP(D3001, Spring!$A$1:$E$25, 5)</f>
        <v>267.465363632795</v>
      </c>
      <c r="J3001" s="1">
        <f t="shared" si="277"/>
        <v>267.465363632795</v>
      </c>
      <c r="K3001" s="47">
        <f t="shared" si="278"/>
        <v>5.0037484076252969</v>
      </c>
      <c r="L3001" s="48">
        <f>Solar!K3018/1000*Variables!$B$3</f>
        <v>0</v>
      </c>
      <c r="M3001">
        <f>IF(E3001=1, VLOOKUP(D3001, Sheet1!$A$2:$C$26, 2), Sheet1!$C$3)</f>
        <v>0.18637999999999999</v>
      </c>
      <c r="N3001" s="1">
        <f>'Electricity Rates'!$J$2</f>
        <v>0.24729999999999999</v>
      </c>
      <c r="O3001" s="145">
        <f>L3001-K3001</f>
        <v>-5.0037484076252969</v>
      </c>
      <c r="P3001">
        <f t="shared" si="279"/>
        <v>1.2374269812057359</v>
      </c>
      <c r="Q3001">
        <f>IF(O3001&gt;0, IF(Q3000+O3001*Variables!$B$5&lt;Variables!$B$4, Q3000+O3001*Variables!$B$5, Variables!$B$4), IF(Q3000&gt;-O3001, Q3000+O3001/Variables!$B$5, 0))</f>
        <v>68.541396557919924</v>
      </c>
      <c r="R3001">
        <f>IF(O3001&gt;0, 0, IF(Q3000&gt;-O3001, 0, -O3001 - Q3000*Variables!$B$5))</f>
        <v>0</v>
      </c>
      <c r="S3001">
        <f t="shared" si="280"/>
        <v>0</v>
      </c>
      <c r="T3001">
        <f t="shared" si="281"/>
        <v>0</v>
      </c>
    </row>
    <row r="3002" spans="1:20" x14ac:dyDescent="0.3">
      <c r="A3002" s="3">
        <f t="shared" si="276"/>
        <v>43226</v>
      </c>
      <c r="B3002">
        <v>5</v>
      </c>
      <c r="C3002">
        <v>6</v>
      </c>
      <c r="D3002">
        <v>1</v>
      </c>
      <c r="E3002">
        <v>0</v>
      </c>
      <c r="F3002" s="1">
        <f>VLOOKUP(A3002,Weather!$A$1:$E$366, 5)</f>
        <v>0.6153846153846152</v>
      </c>
      <c r="G3002" s="1">
        <f>VLOOKUP(D3002, Spring!$A$1:$E$25, 2)</f>
        <v>284.91351697629602</v>
      </c>
      <c r="H3002" s="1">
        <f>VLOOKUP(D3002, Spring!$A$1:$E$25, 3)</f>
        <v>272.00797092955099</v>
      </c>
      <c r="I3002" s="1">
        <f>VLOOKUP(D3002, Spring!$A$1:$E$25, 5)</f>
        <v>272.01322657875102</v>
      </c>
      <c r="J3002" s="1">
        <f t="shared" si="277"/>
        <v>272.01322657875102</v>
      </c>
      <c r="K3002" s="47">
        <f t="shared" si="278"/>
        <v>5.0888299361822726</v>
      </c>
      <c r="L3002" s="48">
        <f>Solar!K3019/1000*Variables!$B$3</f>
        <v>0</v>
      </c>
      <c r="M3002">
        <f>IF(E3002=1, VLOOKUP(D3002, Sheet1!$A$2:$C$26, 2), Sheet1!$C$3)</f>
        <v>0.18637999999999999</v>
      </c>
      <c r="N3002" s="1">
        <f>'Electricity Rates'!$J$2</f>
        <v>0.24729999999999999</v>
      </c>
      <c r="O3002" s="145">
        <f>L3002-K3002</f>
        <v>-5.0888299361822726</v>
      </c>
      <c r="P3002">
        <f t="shared" si="279"/>
        <v>1.2584676432178761</v>
      </c>
      <c r="Q3002">
        <f>IF(O3002&gt;0, IF(Q3001+O3002*Variables!$B$5&lt;Variables!$B$4, Q3001+O3002*Variables!$B$5, Variables!$B$4), IF(Q3001&gt;-O3002, Q3001+O3002/Variables!$B$5, 0))</f>
        <v>63.127747689640913</v>
      </c>
      <c r="R3002">
        <f>IF(O3002&gt;0, 0, IF(Q3001&gt;-O3002, 0, -O3002 - Q3001*Variables!$B$5))</f>
        <v>0</v>
      </c>
      <c r="S3002">
        <f t="shared" si="280"/>
        <v>0</v>
      </c>
      <c r="T3002">
        <f t="shared" si="281"/>
        <v>0</v>
      </c>
    </row>
    <row r="3003" spans="1:20" x14ac:dyDescent="0.3">
      <c r="A3003" s="3">
        <f t="shared" si="276"/>
        <v>43226</v>
      </c>
      <c r="B3003">
        <v>5</v>
      </c>
      <c r="C3003">
        <v>6</v>
      </c>
      <c r="D3003">
        <v>2</v>
      </c>
      <c r="E3003">
        <v>0</v>
      </c>
      <c r="F3003" s="1">
        <f>VLOOKUP(A3003,Weather!$A$1:$E$366, 5)</f>
        <v>0.6153846153846152</v>
      </c>
      <c r="G3003" s="1">
        <f>VLOOKUP(D3003, Spring!$A$1:$E$25, 2)</f>
        <v>283.47213324791699</v>
      </c>
      <c r="H3003" s="1">
        <f>VLOOKUP(D3003, Spring!$A$1:$E$25, 3)</f>
        <v>272.193568553901</v>
      </c>
      <c r="I3003" s="1">
        <f>VLOOKUP(D3003, Spring!$A$1:$E$25, 5)</f>
        <v>263.43263079398702</v>
      </c>
      <c r="J3003" s="1">
        <f t="shared" si="277"/>
        <v>263.43263079398702</v>
      </c>
      <c r="K3003" s="47">
        <f t="shared" si="278"/>
        <v>4.928303945409743</v>
      </c>
      <c r="L3003" s="48">
        <f>Solar!K3020/1000*Variables!$B$3</f>
        <v>0</v>
      </c>
      <c r="M3003">
        <f>IF(E3003=1, VLOOKUP(D3003, Sheet1!$A$2:$C$26, 2), Sheet1!$C$3)</f>
        <v>0.18637999999999999</v>
      </c>
      <c r="N3003" s="1">
        <f>'Electricity Rates'!$J$2</f>
        <v>0.24729999999999999</v>
      </c>
      <c r="O3003" s="145">
        <f>L3003-K3003</f>
        <v>-4.928303945409743</v>
      </c>
      <c r="P3003">
        <f t="shared" si="279"/>
        <v>1.2187695656998294</v>
      </c>
      <c r="Q3003">
        <f>IF(O3003&gt;0, IF(Q3002+O3003*Variables!$B$5&lt;Variables!$B$4, Q3002+O3003*Variables!$B$5, Variables!$B$4), IF(Q3002&gt;-O3003, Q3002+O3003/Variables!$B$5, 0))</f>
        <v>57.88487115197097</v>
      </c>
      <c r="R3003">
        <f>IF(O3003&gt;0, 0, IF(Q3002&gt;-O3003, 0, -O3003 - Q3002*Variables!$B$5))</f>
        <v>0</v>
      </c>
      <c r="S3003">
        <f t="shared" si="280"/>
        <v>0</v>
      </c>
      <c r="T3003">
        <f t="shared" si="281"/>
        <v>0</v>
      </c>
    </row>
    <row r="3004" spans="1:20" x14ac:dyDescent="0.3">
      <c r="A3004" s="3">
        <f t="shared" si="276"/>
        <v>43226</v>
      </c>
      <c r="B3004">
        <v>5</v>
      </c>
      <c r="C3004">
        <v>6</v>
      </c>
      <c r="D3004">
        <v>3</v>
      </c>
      <c r="E3004">
        <v>0</v>
      </c>
      <c r="F3004" s="1">
        <f>VLOOKUP(A3004,Weather!$A$1:$E$366, 5)</f>
        <v>0.6153846153846152</v>
      </c>
      <c r="G3004" s="1">
        <f>VLOOKUP(D3004, Spring!$A$1:$E$25, 2)</f>
        <v>282.03074951953801</v>
      </c>
      <c r="H3004" s="1">
        <f>VLOOKUP(D3004, Spring!$A$1:$E$25, 3)</f>
        <v>263.612120501699</v>
      </c>
      <c r="I3004" s="1">
        <f>VLOOKUP(D3004, Spring!$A$1:$E$25, 5)</f>
        <v>268.00502374504498</v>
      </c>
      <c r="J3004" s="1">
        <f t="shared" si="277"/>
        <v>268.00502374504498</v>
      </c>
      <c r="K3004" s="47">
        <f t="shared" si="278"/>
        <v>5.0138443818877336</v>
      </c>
      <c r="L3004" s="48">
        <f>Solar!K3021/1000*Variables!$B$3</f>
        <v>0</v>
      </c>
      <c r="M3004">
        <f>IF(E3004=1, VLOOKUP(D3004, Sheet1!$A$2:$C$26, 2), Sheet1!$C$3)</f>
        <v>0.18637999999999999</v>
      </c>
      <c r="N3004" s="1">
        <f>'Electricity Rates'!$J$2</f>
        <v>0.24729999999999999</v>
      </c>
      <c r="O3004" s="145">
        <f>L3004-K3004</f>
        <v>-5.0138443818877336</v>
      </c>
      <c r="P3004">
        <f t="shared" si="279"/>
        <v>1.2399237156408365</v>
      </c>
      <c r="Q3004">
        <f>IF(O3004&gt;0, IF(Q3003+O3004*Variables!$B$5&lt;Variables!$B$4, Q3003+O3004*Variables!$B$5, Variables!$B$4), IF(Q3003&gt;-O3004, Q3003+O3004/Variables!$B$5, 0))</f>
        <v>52.55099414996274</v>
      </c>
      <c r="R3004">
        <f>IF(O3004&gt;0, 0, IF(Q3003&gt;-O3004, 0, -O3004 - Q3003*Variables!$B$5))</f>
        <v>0</v>
      </c>
      <c r="S3004">
        <f t="shared" si="280"/>
        <v>0</v>
      </c>
      <c r="T3004">
        <f t="shared" si="281"/>
        <v>0</v>
      </c>
    </row>
    <row r="3005" spans="1:20" x14ac:dyDescent="0.3">
      <c r="A3005" s="3">
        <f t="shared" si="276"/>
        <v>43226</v>
      </c>
      <c r="B3005">
        <v>5</v>
      </c>
      <c r="C3005">
        <v>6</v>
      </c>
      <c r="D3005">
        <v>4</v>
      </c>
      <c r="E3005">
        <v>0</v>
      </c>
      <c r="F3005" s="1">
        <f>VLOOKUP(A3005,Weather!$A$1:$E$366, 5)</f>
        <v>0.6153846153846152</v>
      </c>
      <c r="G3005" s="1">
        <f>VLOOKUP(D3005, Spring!$A$1:$E$25, 2)</f>
        <v>287.61061946902601</v>
      </c>
      <c r="H3005" s="1">
        <f>VLOOKUP(D3005, Spring!$A$1:$E$25, 3)</f>
        <v>280.54932735425899</v>
      </c>
      <c r="I3005" s="1">
        <f>VLOOKUP(D3005, Spring!$A$1:$E$25, 5)</f>
        <v>263.81039287256101</v>
      </c>
      <c r="J3005" s="1">
        <f t="shared" si="277"/>
        <v>263.81039287256101</v>
      </c>
      <c r="K3005" s="47">
        <f t="shared" si="278"/>
        <v>4.93537112739343</v>
      </c>
      <c r="L3005" s="48">
        <f>Solar!K3022/1000*Variables!$B$3</f>
        <v>0</v>
      </c>
      <c r="M3005">
        <f>IF(E3005=1, VLOOKUP(D3005, Sheet1!$A$2:$C$26, 2), Sheet1!$C$3)</f>
        <v>0.18637999999999999</v>
      </c>
      <c r="N3005" s="1">
        <f>'Electricity Rates'!$J$2</f>
        <v>0.24729999999999999</v>
      </c>
      <c r="O3005" s="145">
        <f>L3005-K3005</f>
        <v>-4.93537112739343</v>
      </c>
      <c r="P3005">
        <f t="shared" si="279"/>
        <v>1.2205172798043953</v>
      </c>
      <c r="Q3005">
        <f>IF(O3005&gt;0, IF(Q3004+O3005*Variables!$B$5&lt;Variables!$B$4, Q3004+O3005*Variables!$B$5, Variables!$B$4), IF(Q3004&gt;-O3005, Q3004+O3005/Variables!$B$5, 0))</f>
        <v>47.300599333586753</v>
      </c>
      <c r="R3005">
        <f>IF(O3005&gt;0, 0, IF(Q3004&gt;-O3005, 0, -O3005 - Q3004*Variables!$B$5))</f>
        <v>0</v>
      </c>
      <c r="S3005">
        <f t="shared" si="280"/>
        <v>0</v>
      </c>
      <c r="T3005">
        <f t="shared" si="281"/>
        <v>0</v>
      </c>
    </row>
    <row r="3006" spans="1:20" x14ac:dyDescent="0.3">
      <c r="A3006" s="3">
        <f t="shared" si="276"/>
        <v>43226</v>
      </c>
      <c r="B3006">
        <v>5</v>
      </c>
      <c r="C3006">
        <v>6</v>
      </c>
      <c r="D3006">
        <v>5</v>
      </c>
      <c r="E3006">
        <v>0</v>
      </c>
      <c r="F3006" s="1">
        <f>VLOOKUP(A3006,Weather!$A$1:$E$366, 5)</f>
        <v>0.6153846153846152</v>
      </c>
      <c r="G3006" s="1">
        <f>VLOOKUP(D3006, Spring!$A$1:$E$25, 2)</f>
        <v>318.58407079646003</v>
      </c>
      <c r="H3006" s="1">
        <f>VLOOKUP(D3006, Spring!$A$1:$E$25, 3)</f>
        <v>296.96508648302301</v>
      </c>
      <c r="I3006" s="1">
        <f>VLOOKUP(D3006, Spring!$A$1:$E$25, 5)</f>
        <v>263.982102908277</v>
      </c>
      <c r="J3006" s="1">
        <f t="shared" si="277"/>
        <v>263.982102908277</v>
      </c>
      <c r="K3006" s="47">
        <f t="shared" si="278"/>
        <v>4.9385834828405706</v>
      </c>
      <c r="L3006" s="48">
        <f>Solar!K3023/1000*Variables!$B$3</f>
        <v>0</v>
      </c>
      <c r="M3006">
        <f>IF(E3006=1, VLOOKUP(D3006, Sheet1!$A$2:$C$26, 2), Sheet1!$C$3)</f>
        <v>0.18637999999999999</v>
      </c>
      <c r="N3006" s="1">
        <f>'Electricity Rates'!$J$2</f>
        <v>0.24729999999999999</v>
      </c>
      <c r="O3006" s="145">
        <f>L3006-K3006</f>
        <v>-4.9385834828405706</v>
      </c>
      <c r="P3006">
        <f t="shared" si="279"/>
        <v>1.2213116953064731</v>
      </c>
      <c r="Q3006">
        <f>IF(O3006&gt;0, IF(Q3005+O3006*Variables!$B$5&lt;Variables!$B$4, Q3005+O3006*Variables!$B$5, Variables!$B$4), IF(Q3005&gt;-O3006, Q3005+O3006/Variables!$B$5, 0))</f>
        <v>42.046787117798914</v>
      </c>
      <c r="R3006">
        <f>IF(O3006&gt;0, 0, IF(Q3005&gt;-O3006, 0, -O3006 - Q3005*Variables!$B$5))</f>
        <v>0</v>
      </c>
      <c r="S3006">
        <f t="shared" si="280"/>
        <v>0</v>
      </c>
      <c r="T3006">
        <f t="shared" si="281"/>
        <v>0</v>
      </c>
    </row>
    <row r="3007" spans="1:20" x14ac:dyDescent="0.3">
      <c r="A3007" s="3">
        <f t="shared" si="276"/>
        <v>43226</v>
      </c>
      <c r="B3007">
        <v>5</v>
      </c>
      <c r="C3007">
        <v>6</v>
      </c>
      <c r="D3007">
        <v>6</v>
      </c>
      <c r="E3007">
        <v>0</v>
      </c>
      <c r="F3007" s="1">
        <f>VLOOKUP(A3007,Weather!$A$1:$E$366, 5)</f>
        <v>0.6153846153846152</v>
      </c>
      <c r="G3007" s="1">
        <f>VLOOKUP(D3007, Spring!$A$1:$E$25, 2)</f>
        <v>389.38053097345102</v>
      </c>
      <c r="H3007" s="1">
        <f>VLOOKUP(D3007, Spring!$A$1:$E$25, 3)</f>
        <v>340.20659833439998</v>
      </c>
      <c r="I3007" s="1">
        <f>VLOOKUP(D3007, Spring!$A$1:$E$25, 5)</f>
        <v>264.16853094705402</v>
      </c>
      <c r="J3007" s="1">
        <f t="shared" si="277"/>
        <v>264.16853094705402</v>
      </c>
      <c r="K3007" s="47">
        <f t="shared" si="278"/>
        <v>4.9420711830403166</v>
      </c>
      <c r="L3007" s="48">
        <f>Solar!K3024/1000*Variables!$B$3</f>
        <v>0.51475000000000004</v>
      </c>
      <c r="M3007">
        <f>IF(E3007=1, VLOOKUP(D3007, Sheet1!$A$2:$C$26, 2), Sheet1!$C$3)</f>
        <v>0.18637999999999999</v>
      </c>
      <c r="N3007" s="1">
        <f>'Electricity Rates'!$J$2</f>
        <v>0.24729999999999999</v>
      </c>
      <c r="O3007" s="145">
        <f>L3007-K3007</f>
        <v>-4.4273211830403163</v>
      </c>
      <c r="P3007">
        <f t="shared" si="279"/>
        <v>1.2221742035658703</v>
      </c>
      <c r="Q3007">
        <f>IF(O3007&gt;0, IF(Q3006+O3007*Variables!$B$5&lt;Variables!$B$4, Q3006+O3007*Variables!$B$5, Variables!$B$4), IF(Q3006&gt;-O3007, Q3006+O3007/Variables!$B$5, 0))</f>
        <v>37.336870965628364</v>
      </c>
      <c r="R3007">
        <f>IF(O3007&gt;0, 0, IF(Q3006&gt;-O3007, 0, -O3007 - Q3006*Variables!$B$5))</f>
        <v>0</v>
      </c>
      <c r="S3007">
        <f t="shared" si="280"/>
        <v>0</v>
      </c>
      <c r="T3007">
        <f t="shared" si="281"/>
        <v>0</v>
      </c>
    </row>
    <row r="3008" spans="1:20" x14ac:dyDescent="0.3">
      <c r="A3008" s="3">
        <f t="shared" si="276"/>
        <v>43226</v>
      </c>
      <c r="B3008">
        <v>5</v>
      </c>
      <c r="C3008">
        <v>6</v>
      </c>
      <c r="D3008">
        <v>7</v>
      </c>
      <c r="E3008">
        <v>0</v>
      </c>
      <c r="F3008" s="1">
        <f>VLOOKUP(A3008,Weather!$A$1:$E$366, 5)</f>
        <v>0.6153846153846152</v>
      </c>
      <c r="G3008" s="1">
        <f>VLOOKUP(D3008, Spring!$A$1:$E$25, 2)</f>
        <v>623.89380530973403</v>
      </c>
      <c r="H3008" s="1">
        <f>VLOOKUP(D3008, Spring!$A$1:$E$25, 3)</f>
        <v>374.47950032030701</v>
      </c>
      <c r="I3008" s="1">
        <f>VLOOKUP(D3008, Spring!$A$1:$E$25, 5)</f>
        <v>251.18725224694799</v>
      </c>
      <c r="J3008" s="1">
        <f t="shared" si="277"/>
        <v>251.18725224694799</v>
      </c>
      <c r="K3008" s="47">
        <f t="shared" si="278"/>
        <v>4.699217111236937</v>
      </c>
      <c r="L3008" s="48">
        <f>Solar!K3025/1000*Variables!$B$3</f>
        <v>4.8201499999999999</v>
      </c>
      <c r="M3008">
        <f>IF(E3008=1, VLOOKUP(D3008, Sheet1!$A$2:$C$26, 2), Sheet1!$C$3)</f>
        <v>0.18637999999999999</v>
      </c>
      <c r="N3008" s="1">
        <f>'Electricity Rates'!$J$2</f>
        <v>0.24729999999999999</v>
      </c>
      <c r="O3008" s="145">
        <f>L3008-K3008</f>
        <v>0.12093288876306296</v>
      </c>
      <c r="P3008">
        <f t="shared" si="279"/>
        <v>1.1621163916088946</v>
      </c>
      <c r="Q3008">
        <f>IF(O3008&gt;0, IF(Q3007+O3008*Variables!$B$5&lt;Variables!$B$4, Q3007+O3008*Variables!$B$5, Variables!$B$4), IF(Q3007&gt;-O3008, Q3007+O3008/Variables!$B$5, 0))</f>
        <v>37.450547881065646</v>
      </c>
      <c r="R3008">
        <f>IF(O3008&gt;0, 0, IF(Q3007&gt;-O3008, 0, -O3008 - Q3007*Variables!$B$5))</f>
        <v>0</v>
      </c>
      <c r="S3008">
        <f t="shared" si="280"/>
        <v>0</v>
      </c>
      <c r="T3008">
        <f t="shared" si="281"/>
        <v>0</v>
      </c>
    </row>
    <row r="3009" spans="1:20" x14ac:dyDescent="0.3">
      <c r="A3009" s="3">
        <f t="shared" si="276"/>
        <v>43226</v>
      </c>
      <c r="B3009">
        <v>5</v>
      </c>
      <c r="C3009">
        <v>6</v>
      </c>
      <c r="D3009">
        <v>8</v>
      </c>
      <c r="E3009">
        <v>0</v>
      </c>
      <c r="F3009" s="1">
        <f>VLOOKUP(A3009,Weather!$A$1:$E$366, 5)</f>
        <v>0.6153846153846152</v>
      </c>
      <c r="G3009" s="1">
        <f>VLOOKUP(D3009, Spring!$A$1:$E$25, 2)</f>
        <v>871.68141592920301</v>
      </c>
      <c r="H3009" s="1">
        <f>VLOOKUP(D3009, Spring!$A$1:$E$25, 3)</f>
        <v>578.35522101217202</v>
      </c>
      <c r="I3009" s="1">
        <f>VLOOKUP(D3009, Spring!$A$1:$E$25, 5)</f>
        <v>268.91753993484798</v>
      </c>
      <c r="J3009" s="1">
        <f t="shared" si="277"/>
        <v>268.91753993484798</v>
      </c>
      <c r="K3009" s="47">
        <f t="shared" si="278"/>
        <v>5.030915756549641</v>
      </c>
      <c r="L3009" s="48">
        <f>Solar!K3026/1000*Variables!$B$3</f>
        <v>14.0512</v>
      </c>
      <c r="M3009">
        <f>IF(E3009=1, VLOOKUP(D3009, Sheet1!$A$2:$C$26, 2), Sheet1!$C$3)</f>
        <v>0.18637999999999999</v>
      </c>
      <c r="N3009" s="1">
        <f>'Electricity Rates'!$J$2</f>
        <v>0.24729999999999999</v>
      </c>
      <c r="O3009" s="145">
        <f>L3009-K3009</f>
        <v>9.0202842434503587</v>
      </c>
      <c r="P3009">
        <f t="shared" si="279"/>
        <v>1.2441454665947262</v>
      </c>
      <c r="Q3009">
        <f>IF(O3009&gt;0, IF(Q3008+O3009*Variables!$B$5&lt;Variables!$B$4, Q3008+O3009*Variables!$B$5, Variables!$B$4), IF(Q3008&gt;-O3009, Q3008+O3009/Variables!$B$5, 0))</f>
        <v>45.929615069908984</v>
      </c>
      <c r="R3009">
        <f>IF(O3009&gt;0, 0, IF(Q3008&gt;-O3009, 0, -O3009 - Q3008*Variables!$B$5))</f>
        <v>0</v>
      </c>
      <c r="S3009">
        <f t="shared" si="280"/>
        <v>0</v>
      </c>
      <c r="T3009">
        <f t="shared" si="281"/>
        <v>0</v>
      </c>
    </row>
    <row r="3010" spans="1:20" x14ac:dyDescent="0.3">
      <c r="A3010" s="3">
        <f t="shared" si="276"/>
        <v>43226</v>
      </c>
      <c r="B3010">
        <v>5</v>
      </c>
      <c r="C3010">
        <v>6</v>
      </c>
      <c r="D3010">
        <v>9</v>
      </c>
      <c r="E3010">
        <v>0</v>
      </c>
      <c r="F3010" s="1">
        <f>VLOOKUP(A3010,Weather!$A$1:$E$366, 5)</f>
        <v>0.6153846153846152</v>
      </c>
      <c r="G3010" s="1">
        <f>VLOOKUP(D3010, Spring!$A$1:$E$25, 2)</f>
        <v>1137.1681415929199</v>
      </c>
      <c r="H3010" s="1">
        <f>VLOOKUP(D3010, Spring!$A$1:$E$25, 3)</f>
        <v>786.77530429212004</v>
      </c>
      <c r="I3010" s="1">
        <f>VLOOKUP(D3010, Spring!$A$1:$E$25, 5)</f>
        <v>317.33977000667198</v>
      </c>
      <c r="J3010" s="1">
        <f t="shared" si="277"/>
        <v>317.33977000667198</v>
      </c>
      <c r="K3010" s="47">
        <f t="shared" si="278"/>
        <v>5.9367999926416095</v>
      </c>
      <c r="L3010" s="48">
        <f>Solar!K3027/1000*Variables!$B$3</f>
        <v>24.259149999999998</v>
      </c>
      <c r="M3010">
        <f>IF(E3010=1, VLOOKUP(D3010, Sheet1!$A$2:$C$26, 2), Sheet1!$C$3)</f>
        <v>0.18637999999999999</v>
      </c>
      <c r="N3010" s="1">
        <f>'Electricity Rates'!$J$2</f>
        <v>0.24729999999999999</v>
      </c>
      <c r="O3010" s="145">
        <f>L3010-K3010</f>
        <v>18.322350007358388</v>
      </c>
      <c r="P3010">
        <f t="shared" si="279"/>
        <v>1.4681706381802699</v>
      </c>
      <c r="Q3010">
        <f>IF(O3010&gt;0, IF(Q3009+O3010*Variables!$B$5&lt;Variables!$B$4, Q3009+O3010*Variables!$B$5, Variables!$B$4), IF(Q3009&gt;-O3010, Q3009+O3010/Variables!$B$5, 0))</f>
        <v>63.152624076825866</v>
      </c>
      <c r="R3010">
        <f>IF(O3010&gt;0, 0, IF(Q3009&gt;-O3010, 0, -O3010 - Q3009*Variables!$B$5))</f>
        <v>0</v>
      </c>
      <c r="S3010">
        <f t="shared" si="280"/>
        <v>0</v>
      </c>
      <c r="T3010">
        <f t="shared" si="281"/>
        <v>0</v>
      </c>
    </row>
    <row r="3011" spans="1:20" x14ac:dyDescent="0.3">
      <c r="A3011" s="3">
        <f t="shared" ref="A3011:A3074" si="282">DATE(2018, B3011, C3011)</f>
        <v>43226</v>
      </c>
      <c r="B3011">
        <v>5</v>
      </c>
      <c r="C3011">
        <v>6</v>
      </c>
      <c r="D3011">
        <v>10</v>
      </c>
      <c r="E3011">
        <v>0</v>
      </c>
      <c r="F3011" s="1">
        <f>VLOOKUP(A3011,Weather!$A$1:$E$366, 5)</f>
        <v>0.6153846153846152</v>
      </c>
      <c r="G3011" s="1">
        <f>VLOOKUP(D3011, Spring!$A$1:$E$25, 2)</f>
        <v>1207.9646017699099</v>
      </c>
      <c r="H3011" s="1">
        <f>VLOOKUP(D3011, Spring!$A$1:$E$25, 3)</f>
        <v>923.64670083279998</v>
      </c>
      <c r="I3011" s="1">
        <f>VLOOKUP(D3011, Spring!$A$1:$E$25, 5)</f>
        <v>339.44621060481097</v>
      </c>
      <c r="J3011" s="1">
        <f t="shared" ref="J3011:J3074" si="283">IF(E3011=0, I3011, H3011 + (G3011-H3011)*F3011)</f>
        <v>339.44621060481097</v>
      </c>
      <c r="K3011" s="47">
        <f t="shared" ref="K3011:K3074" si="284">J3011*1000/53453</f>
        <v>6.3503678110641308</v>
      </c>
      <c r="L3011" s="48">
        <f>Solar!K3028/1000*Variables!$B$3</f>
        <v>30.205100000000002</v>
      </c>
      <c r="M3011">
        <f>IF(E3011=1, VLOOKUP(D3011, Sheet1!$A$2:$C$26, 2), Sheet1!$C$3)</f>
        <v>0.18637999999999999</v>
      </c>
      <c r="N3011" s="1">
        <f>'Electricity Rates'!$J$2</f>
        <v>0.24729999999999999</v>
      </c>
      <c r="O3011" s="145">
        <f>L3011-K3011</f>
        <v>23.85473218893587</v>
      </c>
      <c r="P3011">
        <f t="shared" ref="P3011:P3074" si="285">N3011*K3011</f>
        <v>1.5704459596761595</v>
      </c>
      <c r="Q3011">
        <f>IF(O3011&gt;0, IF(Q3010+O3011*Variables!$B$5&lt;Variables!$B$4, Q3010+O3011*Variables!$B$5, Variables!$B$4), IF(Q3010&gt;-O3011, Q3010+O3011/Variables!$B$5, 0))</f>
        <v>85.576072334425589</v>
      </c>
      <c r="R3011">
        <f>IF(O3011&gt;0, 0, IF(Q3010&gt;-O3011, 0, -O3011 - Q3010*Variables!$B$5))</f>
        <v>0</v>
      </c>
      <c r="S3011">
        <f t="shared" ref="S3011:S3074" si="286">R3011*M3011</f>
        <v>0</v>
      </c>
      <c r="T3011">
        <f t="shared" ref="T3011:T3074" si="287">IF(AND(R3011&gt;0, M3011&gt;0.3), 1, 0)</f>
        <v>0</v>
      </c>
    </row>
    <row r="3012" spans="1:20" x14ac:dyDescent="0.3">
      <c r="A3012" s="3">
        <f t="shared" si="282"/>
        <v>43226</v>
      </c>
      <c r="B3012">
        <v>5</v>
      </c>
      <c r="C3012">
        <v>6</v>
      </c>
      <c r="D3012">
        <v>11</v>
      </c>
      <c r="E3012">
        <v>0</v>
      </c>
      <c r="F3012" s="1">
        <f>VLOOKUP(A3012,Weather!$A$1:$E$366, 5)</f>
        <v>0.6153846153846152</v>
      </c>
      <c r="G3012" s="1">
        <f>VLOOKUP(D3012, Spring!$A$1:$E$25, 2)</f>
        <v>1274.3362831858401</v>
      </c>
      <c r="H3012" s="1">
        <f>VLOOKUP(D3012, Spring!$A$1:$E$25, 3)</f>
        <v>962.46396540679098</v>
      </c>
      <c r="I3012" s="1">
        <f>VLOOKUP(D3012, Spring!$A$1:$E$25, 5)</f>
        <v>352.80034538247099</v>
      </c>
      <c r="J3012" s="1">
        <f t="shared" si="283"/>
        <v>352.80034538247099</v>
      </c>
      <c r="K3012" s="47">
        <f t="shared" si="284"/>
        <v>6.6001972832670006</v>
      </c>
      <c r="L3012" s="48">
        <f>Solar!K3029/1000*Variables!$B$3</f>
        <v>26.209800000000001</v>
      </c>
      <c r="M3012">
        <f>IF(E3012=1, VLOOKUP(D3012, Sheet1!$A$2:$C$26, 2), Sheet1!$C$3)</f>
        <v>0.18637999999999999</v>
      </c>
      <c r="N3012" s="1">
        <f>'Electricity Rates'!$J$2</f>
        <v>0.24729999999999999</v>
      </c>
      <c r="O3012" s="145">
        <f>L3012-K3012</f>
        <v>19.609602716733001</v>
      </c>
      <c r="P3012">
        <f t="shared" si="285"/>
        <v>1.6322287881519293</v>
      </c>
      <c r="Q3012">
        <f>IF(O3012&gt;0, IF(Q3011+O3012*Variables!$B$5&lt;Variables!$B$4, Q3011+O3012*Variables!$B$5, Variables!$B$4), IF(Q3011&gt;-O3012, Q3011+O3012/Variables!$B$5, 0))</f>
        <v>100</v>
      </c>
      <c r="R3012">
        <f>IF(O3012&gt;0, 0, IF(Q3011&gt;-O3012, 0, -O3012 - Q3011*Variables!$B$5))</f>
        <v>0</v>
      </c>
      <c r="S3012">
        <f t="shared" si="286"/>
        <v>0</v>
      </c>
      <c r="T3012">
        <f t="shared" si="287"/>
        <v>0</v>
      </c>
    </row>
    <row r="3013" spans="1:20" x14ac:dyDescent="0.3">
      <c r="A3013" s="3">
        <f t="shared" si="282"/>
        <v>43226</v>
      </c>
      <c r="B3013">
        <v>5</v>
      </c>
      <c r="C3013">
        <v>6</v>
      </c>
      <c r="D3013">
        <v>12</v>
      </c>
      <c r="E3013">
        <v>0</v>
      </c>
      <c r="F3013" s="1">
        <f>VLOOKUP(A3013,Weather!$A$1:$E$366, 5)</f>
        <v>0.6153846153846152</v>
      </c>
      <c r="G3013" s="1">
        <f>VLOOKUP(D3013, Spring!$A$1:$E$25, 2)</f>
        <v>1314.1592920353901</v>
      </c>
      <c r="H3013" s="1">
        <f>VLOOKUP(D3013, Spring!$A$1:$E$25, 3)</f>
        <v>983.10377962844302</v>
      </c>
      <c r="I3013" s="1">
        <f>VLOOKUP(D3013, Spring!$A$1:$E$25, 5)</f>
        <v>344.20503159464602</v>
      </c>
      <c r="J3013" s="1">
        <f t="shared" si="283"/>
        <v>344.20503159464602</v>
      </c>
      <c r="K3013" s="47">
        <f t="shared" si="284"/>
        <v>6.4393959477418665</v>
      </c>
      <c r="L3013" s="48">
        <f>Solar!K3030/1000*Variables!$B$3</f>
        <v>41.138100000000001</v>
      </c>
      <c r="M3013">
        <f>IF(E3013=1, VLOOKUP(D3013, Sheet1!$A$2:$C$26, 2), Sheet1!$C$3)</f>
        <v>0.18637999999999999</v>
      </c>
      <c r="N3013" s="1">
        <f>'Electricity Rates'!$J$2</f>
        <v>0.24729999999999999</v>
      </c>
      <c r="O3013" s="145">
        <f>L3013-K3013</f>
        <v>34.698704052258137</v>
      </c>
      <c r="P3013">
        <f t="shared" si="285"/>
        <v>1.5924626178765635</v>
      </c>
      <c r="Q3013">
        <f>IF(O3013&gt;0, IF(Q3012+O3013*Variables!$B$5&lt;Variables!$B$4, Q3012+O3013*Variables!$B$5, Variables!$B$4), IF(Q3012&gt;-O3013, Q3012+O3013/Variables!$B$5, 0))</f>
        <v>100</v>
      </c>
      <c r="R3013">
        <f>IF(O3013&gt;0, 0, IF(Q3012&gt;-O3013, 0, -O3013 - Q3012*Variables!$B$5))</f>
        <v>0</v>
      </c>
      <c r="S3013">
        <f t="shared" si="286"/>
        <v>0</v>
      </c>
      <c r="T3013">
        <f t="shared" si="287"/>
        <v>0</v>
      </c>
    </row>
    <row r="3014" spans="1:20" x14ac:dyDescent="0.3">
      <c r="A3014" s="3">
        <f t="shared" si="282"/>
        <v>43226</v>
      </c>
      <c r="B3014">
        <v>5</v>
      </c>
      <c r="C3014">
        <v>6</v>
      </c>
      <c r="D3014">
        <v>13</v>
      </c>
      <c r="E3014">
        <v>0</v>
      </c>
      <c r="F3014" s="1">
        <f>VLOOKUP(A3014,Weather!$A$1:$E$366, 5)</f>
        <v>0.6153846153846152</v>
      </c>
      <c r="G3014" s="1">
        <f>VLOOKUP(D3014, Spring!$A$1:$E$25, 2)</f>
        <v>1362.8318584070701</v>
      </c>
      <c r="H3014" s="1">
        <f>VLOOKUP(D3014, Spring!$A$1:$E$25, 3)</f>
        <v>999.59961563100603</v>
      </c>
      <c r="I3014" s="1">
        <f>VLOOKUP(D3014, Spring!$A$1:$E$25, 5)</f>
        <v>326.84269398328001</v>
      </c>
      <c r="J3014" s="1">
        <f t="shared" si="283"/>
        <v>326.84269398328001</v>
      </c>
      <c r="K3014" s="47">
        <f t="shared" si="284"/>
        <v>6.1145809212444586</v>
      </c>
      <c r="L3014" s="48">
        <f>Solar!K3031/1000*Variables!$B$3</f>
        <v>14.522599999999999</v>
      </c>
      <c r="M3014">
        <f>IF(E3014=1, VLOOKUP(D3014, Sheet1!$A$2:$C$26, 2), Sheet1!$C$3)</f>
        <v>0.18637999999999999</v>
      </c>
      <c r="N3014" s="1">
        <f>'Electricity Rates'!$J$2</f>
        <v>0.24729999999999999</v>
      </c>
      <c r="O3014" s="145">
        <f>L3014-K3014</f>
        <v>8.4080190787555402</v>
      </c>
      <c r="P3014">
        <f t="shared" si="285"/>
        <v>1.5121358618237546</v>
      </c>
      <c r="Q3014">
        <f>IF(O3014&gt;0, IF(Q3013+O3014*Variables!$B$5&lt;Variables!$B$4, Q3013+O3014*Variables!$B$5, Variables!$B$4), IF(Q3013&gt;-O3014, Q3013+O3014/Variables!$B$5, 0))</f>
        <v>100</v>
      </c>
      <c r="R3014">
        <f>IF(O3014&gt;0, 0, IF(Q3013&gt;-O3014, 0, -O3014 - Q3013*Variables!$B$5))</f>
        <v>0</v>
      </c>
      <c r="S3014">
        <f t="shared" si="286"/>
        <v>0</v>
      </c>
      <c r="T3014">
        <f t="shared" si="287"/>
        <v>0</v>
      </c>
    </row>
    <row r="3015" spans="1:20" x14ac:dyDescent="0.3">
      <c r="A3015" s="3">
        <f t="shared" si="282"/>
        <v>43226</v>
      </c>
      <c r="B3015">
        <v>5</v>
      </c>
      <c r="C3015">
        <v>6</v>
      </c>
      <c r="D3015">
        <v>14</v>
      </c>
      <c r="E3015">
        <v>0</v>
      </c>
      <c r="F3015" s="1">
        <f>VLOOKUP(A3015,Weather!$A$1:$E$366, 5)</f>
        <v>0.6153846153846152</v>
      </c>
      <c r="G3015" s="1">
        <f>VLOOKUP(D3015, Spring!$A$1:$E$25, 2)</f>
        <v>1402.65486725663</v>
      </c>
      <c r="H3015" s="1">
        <f>VLOOKUP(D3015, Spring!$A$1:$E$25, 3)</f>
        <v>1011.55108904548</v>
      </c>
      <c r="I3015" s="1">
        <f>VLOOKUP(D3015, Spring!$A$1:$E$25, 5)</f>
        <v>309.49016837395499</v>
      </c>
      <c r="J3015" s="1">
        <f t="shared" si="283"/>
        <v>309.49016837395499</v>
      </c>
      <c r="K3015" s="47">
        <f t="shared" si="284"/>
        <v>5.7899494579154585</v>
      </c>
      <c r="L3015" s="48">
        <f>Solar!K3032/1000*Variables!$B$3</f>
        <v>34.300899999999999</v>
      </c>
      <c r="M3015">
        <f>IF(E3015=1, VLOOKUP(D3015, Sheet1!$A$2:$C$26, 2), Sheet1!$C$3)</f>
        <v>0.18637999999999999</v>
      </c>
      <c r="N3015" s="1">
        <f>'Electricity Rates'!$J$2</f>
        <v>0.24729999999999999</v>
      </c>
      <c r="O3015" s="145">
        <f>L3015-K3015</f>
        <v>28.51095054208454</v>
      </c>
      <c r="P3015">
        <f t="shared" si="285"/>
        <v>1.4318545009424928</v>
      </c>
      <c r="Q3015">
        <f>IF(O3015&gt;0, IF(Q3014+O3015*Variables!$B$5&lt;Variables!$B$4, Q3014+O3015*Variables!$B$5, Variables!$B$4), IF(Q3014&gt;-O3015, Q3014+O3015/Variables!$B$5, 0))</f>
        <v>100</v>
      </c>
      <c r="R3015">
        <f>IF(O3015&gt;0, 0, IF(Q3014&gt;-O3015, 0, -O3015 - Q3014*Variables!$B$5))</f>
        <v>0</v>
      </c>
      <c r="S3015">
        <f t="shared" si="286"/>
        <v>0</v>
      </c>
      <c r="T3015">
        <f t="shared" si="287"/>
        <v>0</v>
      </c>
    </row>
    <row r="3016" spans="1:20" x14ac:dyDescent="0.3">
      <c r="A3016" s="3">
        <f t="shared" si="282"/>
        <v>43226</v>
      </c>
      <c r="B3016">
        <v>5</v>
      </c>
      <c r="C3016">
        <v>6</v>
      </c>
      <c r="D3016">
        <v>15</v>
      </c>
      <c r="E3016">
        <v>0</v>
      </c>
      <c r="F3016" s="1">
        <f>VLOOKUP(A3016,Weather!$A$1:$E$366, 5)</f>
        <v>0.6153846153846152</v>
      </c>
      <c r="G3016" s="1">
        <f>VLOOKUP(D3016, Spring!$A$1:$E$25, 2)</f>
        <v>1371.6814159292001</v>
      </c>
      <c r="H3016" s="1">
        <f>VLOOKUP(D3016, Spring!$A$1:$E$25, 3)</f>
        <v>1005.48526585522</v>
      </c>
      <c r="I3016" s="1">
        <f>VLOOKUP(D3016, Spring!$A$1:$E$25, 5)</f>
        <v>300.89485458612899</v>
      </c>
      <c r="J3016" s="1">
        <f t="shared" si="283"/>
        <v>300.89485458612899</v>
      </c>
      <c r="K3016" s="47">
        <f t="shared" si="284"/>
        <v>5.6291481223903048</v>
      </c>
      <c r="L3016" s="48">
        <f>Solar!K3033/1000*Variables!$B$3</f>
        <v>32.444099999999999</v>
      </c>
      <c r="M3016">
        <f>IF(E3016=1, VLOOKUP(D3016, Sheet1!$A$2:$C$26, 2), Sheet1!$C$3)</f>
        <v>0.18637999999999999</v>
      </c>
      <c r="N3016" s="1">
        <f>'Electricity Rates'!$J$2</f>
        <v>0.24729999999999999</v>
      </c>
      <c r="O3016" s="145">
        <f>L3016-K3016</f>
        <v>26.814951877609694</v>
      </c>
      <c r="P3016">
        <f t="shared" si="285"/>
        <v>1.3920883306671223</v>
      </c>
      <c r="Q3016">
        <f>IF(O3016&gt;0, IF(Q3015+O3016*Variables!$B$5&lt;Variables!$B$4, Q3015+O3016*Variables!$B$5, Variables!$B$4), IF(Q3015&gt;-O3016, Q3015+O3016/Variables!$B$5, 0))</f>
        <v>100</v>
      </c>
      <c r="R3016">
        <f>IF(O3016&gt;0, 0, IF(Q3015&gt;-O3016, 0, -O3016 - Q3015*Variables!$B$5))</f>
        <v>0</v>
      </c>
      <c r="S3016">
        <f t="shared" si="286"/>
        <v>0</v>
      </c>
      <c r="T3016">
        <f t="shared" si="287"/>
        <v>0</v>
      </c>
    </row>
    <row r="3017" spans="1:20" x14ac:dyDescent="0.3">
      <c r="A3017" s="3">
        <f t="shared" si="282"/>
        <v>43226</v>
      </c>
      <c r="B3017">
        <v>5</v>
      </c>
      <c r="C3017">
        <v>6</v>
      </c>
      <c r="D3017">
        <v>16</v>
      </c>
      <c r="E3017">
        <v>0</v>
      </c>
      <c r="F3017" s="1">
        <f>VLOOKUP(A3017,Weather!$A$1:$E$366, 5)</f>
        <v>0.6153846153846152</v>
      </c>
      <c r="G3017" s="1">
        <f>VLOOKUP(D3017, Spring!$A$1:$E$25, 2)</f>
        <v>1283.1858407079601</v>
      </c>
      <c r="H3017" s="1">
        <f>VLOOKUP(D3017, Spring!$A$1:$E$25, 3)</f>
        <v>954.93673926969905</v>
      </c>
      <c r="I3017" s="1">
        <f>VLOOKUP(D3017, Spring!$A$1:$E$25, 5)</f>
        <v>270.36971623690101</v>
      </c>
      <c r="J3017" s="1">
        <f t="shared" si="283"/>
        <v>270.36971623690101</v>
      </c>
      <c r="K3017" s="47">
        <f t="shared" si="284"/>
        <v>5.0580831054739868</v>
      </c>
      <c r="L3017" s="48">
        <f>Solar!K3034/1000*Variables!$B$3</f>
        <v>25.203049999999998</v>
      </c>
      <c r="M3017">
        <f>IF(E3017=1, VLOOKUP(D3017, Sheet1!$A$2:$C$26, 2), Sheet1!$C$3)</f>
        <v>0.18637999999999999</v>
      </c>
      <c r="N3017" s="1">
        <f>'Electricity Rates'!$J$2</f>
        <v>0.24729999999999999</v>
      </c>
      <c r="O3017" s="145">
        <f>L3017-K3017</f>
        <v>20.144966894526011</v>
      </c>
      <c r="P3017">
        <f t="shared" si="285"/>
        <v>1.2508639519837168</v>
      </c>
      <c r="Q3017">
        <f>IF(O3017&gt;0, IF(Q3016+O3017*Variables!$B$5&lt;Variables!$B$4, Q3016+O3017*Variables!$B$5, Variables!$B$4), IF(Q3016&gt;-O3017, Q3016+O3017/Variables!$B$5, 0))</f>
        <v>100</v>
      </c>
      <c r="R3017">
        <f>IF(O3017&gt;0, 0, IF(Q3016&gt;-O3017, 0, -O3017 - Q3016*Variables!$B$5))</f>
        <v>0</v>
      </c>
      <c r="S3017">
        <f t="shared" si="286"/>
        <v>0</v>
      </c>
      <c r="T3017">
        <f t="shared" si="287"/>
        <v>0</v>
      </c>
    </row>
    <row r="3018" spans="1:20" x14ac:dyDescent="0.3">
      <c r="A3018" s="3">
        <f t="shared" si="282"/>
        <v>43226</v>
      </c>
      <c r="B3018">
        <v>5</v>
      </c>
      <c r="C3018">
        <v>6</v>
      </c>
      <c r="D3018">
        <v>17</v>
      </c>
      <c r="E3018">
        <v>0</v>
      </c>
      <c r="F3018" s="1">
        <f>VLOOKUP(A3018,Weather!$A$1:$E$366, 5)</f>
        <v>0.6153846153846152</v>
      </c>
      <c r="G3018" s="1">
        <f>VLOOKUP(D3018, Spring!$A$1:$E$25, 2)</f>
        <v>973.45132743362797</v>
      </c>
      <c r="H3018" s="1">
        <f>VLOOKUP(D3018, Spring!$A$1:$E$25, 3)</f>
        <v>850.97693786034597</v>
      </c>
      <c r="I3018" s="1">
        <f>VLOOKUP(D3018, Spring!$A$1:$E$25, 5)</f>
        <v>257.39334353781499</v>
      </c>
      <c r="J3018" s="1">
        <f t="shared" si="283"/>
        <v>257.39334353781499</v>
      </c>
      <c r="K3018" s="47">
        <f t="shared" si="284"/>
        <v>4.815320815254803</v>
      </c>
      <c r="L3018" s="48">
        <f>Solar!K3035/1000*Variables!$B$3</f>
        <v>13.958349999999999</v>
      </c>
      <c r="M3018">
        <f>IF(E3018=1, VLOOKUP(D3018, Sheet1!$A$2:$C$26, 2), Sheet1!$C$3)</f>
        <v>0.18637999999999999</v>
      </c>
      <c r="N3018" s="1">
        <f>'Electricity Rates'!$J$2</f>
        <v>0.24729999999999999</v>
      </c>
      <c r="O3018" s="145">
        <f>L3018-K3018</f>
        <v>9.1430291847451954</v>
      </c>
      <c r="P3018">
        <f t="shared" si="285"/>
        <v>1.1908288376125127</v>
      </c>
      <c r="Q3018">
        <f>IF(O3018&gt;0, IF(Q3017+O3018*Variables!$B$5&lt;Variables!$B$4, Q3017+O3018*Variables!$B$5, Variables!$B$4), IF(Q3017&gt;-O3018, Q3017+O3018/Variables!$B$5, 0))</f>
        <v>100</v>
      </c>
      <c r="R3018">
        <f>IF(O3018&gt;0, 0, IF(Q3017&gt;-O3018, 0, -O3018 - Q3017*Variables!$B$5))</f>
        <v>0</v>
      </c>
      <c r="S3018">
        <f t="shared" si="286"/>
        <v>0</v>
      </c>
      <c r="T3018">
        <f t="shared" si="287"/>
        <v>0</v>
      </c>
    </row>
    <row r="3019" spans="1:20" x14ac:dyDescent="0.3">
      <c r="A3019" s="3">
        <f t="shared" si="282"/>
        <v>43226</v>
      </c>
      <c r="B3019">
        <v>5</v>
      </c>
      <c r="C3019">
        <v>6</v>
      </c>
      <c r="D3019">
        <v>18</v>
      </c>
      <c r="E3019">
        <v>0</v>
      </c>
      <c r="F3019" s="1">
        <f>VLOOKUP(A3019,Weather!$A$1:$E$366, 5)</f>
        <v>0.6153846153846152</v>
      </c>
      <c r="G3019" s="1">
        <f>VLOOKUP(D3019, Spring!$A$1:$E$25, 2)</f>
        <v>690.26548672566298</v>
      </c>
      <c r="H3019" s="1">
        <f>VLOOKUP(D3019, Spring!$A$1:$E$25, 3)</f>
        <v>590.923299339663</v>
      </c>
      <c r="I3019" s="1">
        <f>VLOOKUP(D3019, Spring!$A$1:$E$25, 5)</f>
        <v>248.81274775305101</v>
      </c>
      <c r="J3019" s="1">
        <f t="shared" si="283"/>
        <v>248.81274775305101</v>
      </c>
      <c r="K3019" s="47">
        <f t="shared" si="284"/>
        <v>4.6547948244822743</v>
      </c>
      <c r="L3019" s="48">
        <f>Solar!K3036/1000*Variables!$B$3</f>
        <v>6.4341999999999997</v>
      </c>
      <c r="M3019">
        <f>IF(E3019=1, VLOOKUP(D3019, Sheet1!$A$2:$C$26, 2), Sheet1!$C$3)</f>
        <v>0.18637999999999999</v>
      </c>
      <c r="N3019" s="1">
        <f>'Electricity Rates'!$J$2</f>
        <v>0.24729999999999999</v>
      </c>
      <c r="O3019" s="145">
        <f>L3019-K3019</f>
        <v>1.7794051755177254</v>
      </c>
      <c r="P3019">
        <f t="shared" si="285"/>
        <v>1.1511307600944665</v>
      </c>
      <c r="Q3019">
        <f>IF(O3019&gt;0, IF(Q3018+O3019*Variables!$B$5&lt;Variables!$B$4, Q3018+O3019*Variables!$B$5, Variables!$B$4), IF(Q3018&gt;-O3019, Q3018+O3019/Variables!$B$5, 0))</f>
        <v>100</v>
      </c>
      <c r="R3019">
        <f>IF(O3019&gt;0, 0, IF(Q3018&gt;-O3019, 0, -O3019 - Q3018*Variables!$B$5))</f>
        <v>0</v>
      </c>
      <c r="S3019">
        <f t="shared" si="286"/>
        <v>0</v>
      </c>
      <c r="T3019">
        <f t="shared" si="287"/>
        <v>0</v>
      </c>
    </row>
    <row r="3020" spans="1:20" x14ac:dyDescent="0.3">
      <c r="A3020" s="3">
        <f t="shared" si="282"/>
        <v>43226</v>
      </c>
      <c r="B3020">
        <v>5</v>
      </c>
      <c r="C3020">
        <v>6</v>
      </c>
      <c r="D3020">
        <v>19</v>
      </c>
      <c r="E3020">
        <v>0</v>
      </c>
      <c r="F3020" s="1">
        <f>VLOOKUP(A3020,Weather!$A$1:$E$366, 5)</f>
        <v>0.6153846153846152</v>
      </c>
      <c r="G3020" s="1">
        <f>VLOOKUP(D3020, Spring!$A$1:$E$25, 2)</f>
        <v>482.300884955752</v>
      </c>
      <c r="H3020" s="1">
        <f>VLOOKUP(D3020, Spring!$A$1:$E$25, 3)</f>
        <v>454.99679692504799</v>
      </c>
      <c r="I3020" s="1">
        <f>VLOOKUP(D3020, Spring!$A$1:$E$25, 5)</f>
        <v>266.52341143686903</v>
      </c>
      <c r="J3020" s="1">
        <f t="shared" si="283"/>
        <v>266.52341143686903</v>
      </c>
      <c r="K3020" s="47">
        <f t="shared" si="284"/>
        <v>4.9861263434581593</v>
      </c>
      <c r="L3020" s="48">
        <f>Solar!K3037/1000*Variables!$B$3</f>
        <v>0.78250000000000008</v>
      </c>
      <c r="M3020">
        <f>IF(E3020=1, VLOOKUP(D3020, Sheet1!$A$2:$C$26, 2), Sheet1!$C$3)</f>
        <v>0.18637999999999999</v>
      </c>
      <c r="N3020" s="1">
        <f>'Electricity Rates'!$J$2</f>
        <v>0.24729999999999999</v>
      </c>
      <c r="O3020" s="145">
        <f>L3020-K3020</f>
        <v>-4.2036263434581596</v>
      </c>
      <c r="P3020">
        <f t="shared" si="285"/>
        <v>1.2330690447372028</v>
      </c>
      <c r="Q3020">
        <f>IF(O3020&gt;0, IF(Q3019+O3020*Variables!$B$5&lt;Variables!$B$4, Q3019+O3020*Variables!$B$5, Variables!$B$4), IF(Q3019&gt;-O3020, Q3019+O3020/Variables!$B$5, 0))</f>
        <v>95.528057081427491</v>
      </c>
      <c r="R3020">
        <f>IF(O3020&gt;0, 0, IF(Q3019&gt;-O3020, 0, -O3020 - Q3019*Variables!$B$5))</f>
        <v>0</v>
      </c>
      <c r="S3020">
        <f t="shared" si="286"/>
        <v>0</v>
      </c>
      <c r="T3020">
        <f t="shared" si="287"/>
        <v>0</v>
      </c>
    </row>
    <row r="3021" spans="1:20" x14ac:dyDescent="0.3">
      <c r="A3021" s="3">
        <f t="shared" si="282"/>
        <v>43226</v>
      </c>
      <c r="B3021">
        <v>5</v>
      </c>
      <c r="C3021">
        <v>6</v>
      </c>
      <c r="D3021">
        <v>20</v>
      </c>
      <c r="E3021">
        <v>0</v>
      </c>
      <c r="F3021" s="1">
        <f>VLOOKUP(A3021,Weather!$A$1:$E$366, 5)</f>
        <v>0.6153846153846152</v>
      </c>
      <c r="G3021" s="1">
        <f>VLOOKUP(D3021, Spring!$A$1:$E$25, 2)</f>
        <v>415.92920353982299</v>
      </c>
      <c r="H3021" s="1">
        <f>VLOOKUP(D3021, Spring!$A$1:$E$25, 3)</f>
        <v>371.98648067830999</v>
      </c>
      <c r="I3021" s="1">
        <f>VLOOKUP(D3021, Spring!$A$1:$E$25, 5)</f>
        <v>284.25369912476901</v>
      </c>
      <c r="J3021" s="1">
        <f t="shared" si="283"/>
        <v>284.25369912476901</v>
      </c>
      <c r="K3021" s="47">
        <f t="shared" si="284"/>
        <v>5.3178249887708642</v>
      </c>
      <c r="L3021" s="48">
        <f>Solar!K3038/1000*Variables!$B$3</f>
        <v>0</v>
      </c>
      <c r="M3021">
        <f>IF(E3021=1, VLOOKUP(D3021, Sheet1!$A$2:$C$26, 2), Sheet1!$C$3)</f>
        <v>0.18637999999999999</v>
      </c>
      <c r="N3021" s="1">
        <f>'Electricity Rates'!$J$2</f>
        <v>0.24729999999999999</v>
      </c>
      <c r="O3021" s="145">
        <f>L3021-K3021</f>
        <v>-5.3178249887708642</v>
      </c>
      <c r="P3021">
        <f t="shared" si="285"/>
        <v>1.3150981197230347</v>
      </c>
      <c r="Q3021">
        <f>IF(O3021&gt;0, IF(Q3020+O3021*Variables!$B$5&lt;Variables!$B$4, Q3020+O3021*Variables!$B$5, Variables!$B$4), IF(Q3020&gt;-O3021, Q3020+O3021/Variables!$B$5, 0))</f>
        <v>89.870796455075507</v>
      </c>
      <c r="R3021">
        <f>IF(O3021&gt;0, 0, IF(Q3020&gt;-O3021, 0, -O3021 - Q3020*Variables!$B$5))</f>
        <v>0</v>
      </c>
      <c r="S3021">
        <f t="shared" si="286"/>
        <v>0</v>
      </c>
      <c r="T3021">
        <f t="shared" si="287"/>
        <v>0</v>
      </c>
    </row>
    <row r="3022" spans="1:20" x14ac:dyDescent="0.3">
      <c r="A3022" s="3">
        <f t="shared" si="282"/>
        <v>43226</v>
      </c>
      <c r="B3022">
        <v>5</v>
      </c>
      <c r="C3022">
        <v>6</v>
      </c>
      <c r="D3022">
        <v>21</v>
      </c>
      <c r="E3022">
        <v>0</v>
      </c>
      <c r="F3022" s="1">
        <f>VLOOKUP(A3022,Weather!$A$1:$E$366, 5)</f>
        <v>0.6153846153846152</v>
      </c>
      <c r="G3022" s="1">
        <f>VLOOKUP(D3022, Spring!$A$1:$E$25, 2)</f>
        <v>371.68141592920301</v>
      </c>
      <c r="H3022" s="1">
        <f>VLOOKUP(D3022, Spring!$A$1:$E$25, 3)</f>
        <v>318.10538116591903</v>
      </c>
      <c r="I3022" s="1">
        <f>VLOOKUP(D3022, Spring!$A$1:$E$25, 5)</f>
        <v>271.28223242670401</v>
      </c>
      <c r="J3022" s="1">
        <f t="shared" si="283"/>
        <v>271.28223242670401</v>
      </c>
      <c r="K3022" s="47">
        <f t="shared" si="284"/>
        <v>5.0751544801358959</v>
      </c>
      <c r="L3022" s="48">
        <f>Solar!K3039/1000*Variables!$B$3</f>
        <v>0</v>
      </c>
      <c r="M3022">
        <f>IF(E3022=1, VLOOKUP(D3022, Sheet1!$A$2:$C$26, 2), Sheet1!$C$3)</f>
        <v>0.18637999999999999</v>
      </c>
      <c r="N3022" s="1">
        <f>'Electricity Rates'!$J$2</f>
        <v>0.24729999999999999</v>
      </c>
      <c r="O3022" s="145">
        <f>L3022-K3022</f>
        <v>-5.0751544801358959</v>
      </c>
      <c r="P3022">
        <f t="shared" si="285"/>
        <v>1.255085702937607</v>
      </c>
      <c r="Q3022">
        <f>IF(O3022&gt;0, IF(Q3021+O3022*Variables!$B$5&lt;Variables!$B$4, Q3021+O3022*Variables!$B$5, Variables!$B$4), IF(Q3021&gt;-O3022, Q3021+O3022/Variables!$B$5, 0))</f>
        <v>84.471695944292634</v>
      </c>
      <c r="R3022">
        <f>IF(O3022&gt;0, 0, IF(Q3021&gt;-O3022, 0, -O3022 - Q3021*Variables!$B$5))</f>
        <v>0</v>
      </c>
      <c r="S3022">
        <f t="shared" si="286"/>
        <v>0</v>
      </c>
      <c r="T3022">
        <f t="shared" si="287"/>
        <v>0</v>
      </c>
    </row>
    <row r="3023" spans="1:20" x14ac:dyDescent="0.3">
      <c r="A3023" s="3">
        <f t="shared" si="282"/>
        <v>43226</v>
      </c>
      <c r="B3023">
        <v>5</v>
      </c>
      <c r="C3023">
        <v>6</v>
      </c>
      <c r="D3023">
        <v>22</v>
      </c>
      <c r="E3023">
        <v>0</v>
      </c>
      <c r="F3023" s="1">
        <f>VLOOKUP(A3023,Weather!$A$1:$E$366, 5)</f>
        <v>0.6153846153846152</v>
      </c>
      <c r="G3023" s="1">
        <f>VLOOKUP(D3023, Spring!$A$1:$E$25, 2)</f>
        <v>345.13274336283098</v>
      </c>
      <c r="H3023" s="1">
        <f>VLOOKUP(D3023, Spring!$A$1:$E$25, 3)</f>
        <v>289.79820627802701</v>
      </c>
      <c r="I3023" s="1">
        <f>VLOOKUP(D3023, Spring!$A$1:$E$25, 5)</f>
        <v>275.85953137878198</v>
      </c>
      <c r="J3023" s="1">
        <f t="shared" si="283"/>
        <v>275.85953137878198</v>
      </c>
      <c r="K3023" s="47">
        <f t="shared" si="284"/>
        <v>5.1607866981980806</v>
      </c>
      <c r="L3023" s="48">
        <f>Solar!K3040/1000*Variables!$B$3</f>
        <v>0</v>
      </c>
      <c r="M3023">
        <f>IF(E3023=1, VLOOKUP(D3023, Sheet1!$A$2:$C$26, 2), Sheet1!$C$3)</f>
        <v>0.18637999999999999</v>
      </c>
      <c r="N3023" s="1">
        <f>'Electricity Rates'!$J$2</f>
        <v>0.24729999999999999</v>
      </c>
      <c r="O3023" s="145">
        <f>L3023-K3023</f>
        <v>-5.1607866981980806</v>
      </c>
      <c r="P3023">
        <f t="shared" si="285"/>
        <v>1.2762625504643852</v>
      </c>
      <c r="Q3023">
        <f>IF(O3023&gt;0, IF(Q3022+O3023*Variables!$B$5&lt;Variables!$B$4, Q3022+O3023*Variables!$B$5, Variables!$B$4), IF(Q3022&gt;-O3023, Q3022+O3023/Variables!$B$5, 0))</f>
        <v>78.981497329188286</v>
      </c>
      <c r="R3023">
        <f>IF(O3023&gt;0, 0, IF(Q3022&gt;-O3023, 0, -O3023 - Q3022*Variables!$B$5))</f>
        <v>0</v>
      </c>
      <c r="S3023">
        <f t="shared" si="286"/>
        <v>0</v>
      </c>
      <c r="T3023">
        <f t="shared" si="287"/>
        <v>0</v>
      </c>
    </row>
    <row r="3024" spans="1:20" x14ac:dyDescent="0.3">
      <c r="A3024" s="3">
        <f t="shared" si="282"/>
        <v>43226</v>
      </c>
      <c r="B3024">
        <v>5</v>
      </c>
      <c r="C3024">
        <v>6</v>
      </c>
      <c r="D3024">
        <v>23</v>
      </c>
      <c r="E3024">
        <v>0</v>
      </c>
      <c r="F3024" s="1">
        <f>VLOOKUP(A3024,Weather!$A$1:$E$366, 5)</f>
        <v>0.6153846153846152</v>
      </c>
      <c r="G3024" s="1">
        <f>VLOOKUP(D3024, Spring!$A$1:$E$25, 2)</f>
        <v>318.58407079646003</v>
      </c>
      <c r="H3024" s="1">
        <f>VLOOKUP(D3024, Spring!$A$1:$E$25, 3)</f>
        <v>270.57975656630401</v>
      </c>
      <c r="I3024" s="1">
        <f>VLOOKUP(D3024, Spring!$A$1:$E$25, 5)</f>
        <v>271.64527650221697</v>
      </c>
      <c r="J3024" s="1">
        <f t="shared" si="283"/>
        <v>271.64527650221697</v>
      </c>
      <c r="K3024" s="47">
        <f t="shared" si="284"/>
        <v>5.0819463173669766</v>
      </c>
      <c r="L3024" s="48">
        <f>Solar!K3041/1000*Variables!$B$3</f>
        <v>0</v>
      </c>
      <c r="M3024">
        <f>IF(E3024=1, VLOOKUP(D3024, Sheet1!$A$2:$C$26, 2), Sheet1!$C$3)</f>
        <v>0.18637999999999999</v>
      </c>
      <c r="N3024" s="1">
        <f>'Electricity Rates'!$J$2</f>
        <v>0.24729999999999999</v>
      </c>
      <c r="O3024" s="145">
        <f>L3024-K3024</f>
        <v>-5.0819463173669766</v>
      </c>
      <c r="P3024">
        <f t="shared" si="285"/>
        <v>1.2567653242848533</v>
      </c>
      <c r="Q3024">
        <f>IF(O3024&gt;0, IF(Q3023+O3024*Variables!$B$5&lt;Variables!$B$4, Q3023+O3024*Variables!$B$5, Variables!$B$4), IF(Q3023&gt;-O3024, Q3023+O3024/Variables!$B$5, 0))</f>
        <v>73.575171459648942</v>
      </c>
      <c r="R3024">
        <f>IF(O3024&gt;0, 0, IF(Q3023&gt;-O3024, 0, -O3024 - Q3023*Variables!$B$5))</f>
        <v>0</v>
      </c>
      <c r="S3024">
        <f t="shared" si="286"/>
        <v>0</v>
      </c>
      <c r="T3024">
        <f t="shared" si="287"/>
        <v>0</v>
      </c>
    </row>
    <row r="3025" spans="1:20" x14ac:dyDescent="0.3">
      <c r="A3025" s="3">
        <f t="shared" si="282"/>
        <v>43226</v>
      </c>
      <c r="B3025">
        <v>5</v>
      </c>
      <c r="C3025">
        <v>6</v>
      </c>
      <c r="D3025">
        <v>24</v>
      </c>
      <c r="E3025">
        <v>0</v>
      </c>
      <c r="F3025" s="1">
        <f>VLOOKUP(A3025,Weather!$A$1:$E$366, 5)</f>
        <v>0.6153846153846152</v>
      </c>
      <c r="G3025" s="1">
        <f>VLOOKUP(D3025, Spring!$A$1:$E$25, 2)</f>
        <v>287.61061946902601</v>
      </c>
      <c r="H3025" s="1">
        <f>VLOOKUP(D3025, Spring!$A$1:$E$25, 3)</f>
        <v>251.20115310698301</v>
      </c>
      <c r="I3025" s="1">
        <f>VLOOKUP(D3025, Spring!$A$1:$E$25, 5)</f>
        <v>267.465363632795</v>
      </c>
      <c r="J3025" s="1">
        <f t="shared" si="283"/>
        <v>267.465363632795</v>
      </c>
      <c r="K3025" s="47">
        <f t="shared" si="284"/>
        <v>5.0037484076252969</v>
      </c>
      <c r="L3025" s="48">
        <f>Solar!K3042/1000*Variables!$B$3</f>
        <v>0</v>
      </c>
      <c r="M3025">
        <f>IF(E3025=1, VLOOKUP(D3025, Sheet1!$A$2:$C$26, 2), Sheet1!$C$3)</f>
        <v>0.18637999999999999</v>
      </c>
      <c r="N3025" s="1">
        <f>'Electricity Rates'!$J$2</f>
        <v>0.24729999999999999</v>
      </c>
      <c r="O3025" s="145">
        <f>L3025-K3025</f>
        <v>-5.0037484076252969</v>
      </c>
      <c r="P3025">
        <f t="shared" si="285"/>
        <v>1.2374269812057359</v>
      </c>
      <c r="Q3025">
        <f>IF(O3025&gt;0, IF(Q3024+O3025*Variables!$B$5&lt;Variables!$B$4, Q3024+O3025*Variables!$B$5, Variables!$B$4), IF(Q3024&gt;-O3025, Q3024+O3025/Variables!$B$5, 0))</f>
        <v>68.252034855792246</v>
      </c>
      <c r="R3025">
        <f>IF(O3025&gt;0, 0, IF(Q3024&gt;-O3025, 0, -O3025 - Q3024*Variables!$B$5))</f>
        <v>0</v>
      </c>
      <c r="S3025">
        <f t="shared" si="286"/>
        <v>0</v>
      </c>
      <c r="T3025">
        <f t="shared" si="287"/>
        <v>0</v>
      </c>
    </row>
    <row r="3026" spans="1:20" x14ac:dyDescent="0.3">
      <c r="A3026" s="3">
        <f t="shared" si="282"/>
        <v>43227</v>
      </c>
      <c r="B3026">
        <v>5</v>
      </c>
      <c r="C3026">
        <v>7</v>
      </c>
      <c r="D3026">
        <v>1</v>
      </c>
      <c r="E3026">
        <v>1</v>
      </c>
      <c r="F3026" s="1">
        <f>VLOOKUP(A3026,Weather!$A$1:$E$366, 5)</f>
        <v>0.6410256410256413</v>
      </c>
      <c r="G3026" s="1">
        <f>VLOOKUP(D3026, Spring!$A$1:$E$25, 2)</f>
        <v>284.91351697629602</v>
      </c>
      <c r="H3026" s="1">
        <f>VLOOKUP(D3026, Spring!$A$1:$E$25, 3)</f>
        <v>272.00797092955099</v>
      </c>
      <c r="I3026" s="1">
        <f>VLOOKUP(D3026, Spring!$A$1:$E$25, 5)</f>
        <v>272.01322657875102</v>
      </c>
      <c r="J3026" s="1">
        <f t="shared" si="283"/>
        <v>280.28075685695165</v>
      </c>
      <c r="K3026" s="47">
        <f t="shared" si="284"/>
        <v>5.2434990899846898</v>
      </c>
      <c r="L3026" s="48">
        <f>Solar!K3043/1000*Variables!$B$3</f>
        <v>0</v>
      </c>
      <c r="M3026">
        <f>IF(E3026=1, VLOOKUP(D3026, Sheet1!$A$2:$C$26, 2), Sheet1!$C$3)</f>
        <v>0.18637999999999999</v>
      </c>
      <c r="N3026" s="1">
        <f>'Electricity Rates'!$J$2</f>
        <v>0.24729999999999999</v>
      </c>
      <c r="O3026" s="145">
        <f>L3026-K3026</f>
        <v>-5.2434990899846898</v>
      </c>
      <c r="P3026">
        <f t="shared" si="285"/>
        <v>1.2967173249532138</v>
      </c>
      <c r="Q3026">
        <f>IF(O3026&gt;0, IF(Q3025+O3026*Variables!$B$5&lt;Variables!$B$4, Q3025+O3026*Variables!$B$5, Variables!$B$4), IF(Q3025&gt;-O3026, Q3025+O3026/Variables!$B$5, 0))</f>
        <v>62.673844334531935</v>
      </c>
      <c r="R3026">
        <f>IF(O3026&gt;0, 0, IF(Q3025&gt;-O3026, 0, -O3026 - Q3025*Variables!$B$5))</f>
        <v>0</v>
      </c>
      <c r="S3026">
        <f t="shared" si="286"/>
        <v>0</v>
      </c>
      <c r="T3026">
        <f t="shared" si="287"/>
        <v>0</v>
      </c>
    </row>
    <row r="3027" spans="1:20" x14ac:dyDescent="0.3">
      <c r="A3027" s="3">
        <f t="shared" si="282"/>
        <v>43227</v>
      </c>
      <c r="B3027">
        <v>5</v>
      </c>
      <c r="C3027">
        <v>7</v>
      </c>
      <c r="D3027">
        <v>2</v>
      </c>
      <c r="E3027">
        <v>1</v>
      </c>
      <c r="F3027" s="1">
        <f>VLOOKUP(A3027,Weather!$A$1:$E$366, 5)</f>
        <v>0.6410256410256413</v>
      </c>
      <c r="G3027" s="1">
        <f>VLOOKUP(D3027, Spring!$A$1:$E$25, 2)</f>
        <v>283.47213324791699</v>
      </c>
      <c r="H3027" s="1">
        <f>VLOOKUP(D3027, Spring!$A$1:$E$25, 3)</f>
        <v>272.193568553901</v>
      </c>
      <c r="I3027" s="1">
        <f>VLOOKUP(D3027, Spring!$A$1:$E$25, 5)</f>
        <v>263.43263079398702</v>
      </c>
      <c r="J3027" s="1">
        <f t="shared" si="283"/>
        <v>279.42341771673176</v>
      </c>
      <c r="K3027" s="47">
        <f t="shared" si="284"/>
        <v>5.2274599688835384</v>
      </c>
      <c r="L3027" s="48">
        <f>Solar!K3044/1000*Variables!$B$3</f>
        <v>0</v>
      </c>
      <c r="M3027">
        <f>IF(E3027=1, VLOOKUP(D3027, Sheet1!$A$2:$C$26, 2), Sheet1!$C$3)</f>
        <v>0.18637999999999999</v>
      </c>
      <c r="N3027" s="1">
        <f>'Electricity Rates'!$J$2</f>
        <v>0.24729999999999999</v>
      </c>
      <c r="O3027" s="145">
        <f>L3027-K3027</f>
        <v>-5.2274599688835384</v>
      </c>
      <c r="P3027">
        <f t="shared" si="285"/>
        <v>1.292750850304899</v>
      </c>
      <c r="Q3027">
        <f>IF(O3027&gt;0, IF(Q3026+O3027*Variables!$B$5&lt;Variables!$B$4, Q3026+O3027*Variables!$B$5, Variables!$B$4), IF(Q3026&gt;-O3027, Q3026+O3027/Variables!$B$5, 0))</f>
        <v>57.112716708060084</v>
      </c>
      <c r="R3027">
        <f>IF(O3027&gt;0, 0, IF(Q3026&gt;-O3027, 0, -O3027 - Q3026*Variables!$B$5))</f>
        <v>0</v>
      </c>
      <c r="S3027">
        <f t="shared" si="286"/>
        <v>0</v>
      </c>
      <c r="T3027">
        <f t="shared" si="287"/>
        <v>0</v>
      </c>
    </row>
    <row r="3028" spans="1:20" x14ac:dyDescent="0.3">
      <c r="A3028" s="3">
        <f t="shared" si="282"/>
        <v>43227</v>
      </c>
      <c r="B3028">
        <v>5</v>
      </c>
      <c r="C3028">
        <v>7</v>
      </c>
      <c r="D3028">
        <v>3</v>
      </c>
      <c r="E3028">
        <v>1</v>
      </c>
      <c r="F3028" s="1">
        <f>VLOOKUP(A3028,Weather!$A$1:$E$366, 5)</f>
        <v>0.6410256410256413</v>
      </c>
      <c r="G3028" s="1">
        <f>VLOOKUP(D3028, Spring!$A$1:$E$25, 2)</f>
        <v>282.03074951953801</v>
      </c>
      <c r="H3028" s="1">
        <f>VLOOKUP(D3028, Spring!$A$1:$E$25, 3)</f>
        <v>263.612120501699</v>
      </c>
      <c r="I3028" s="1">
        <f>VLOOKUP(D3028, Spring!$A$1:$E$25, 5)</f>
        <v>268.00502374504498</v>
      </c>
      <c r="J3028" s="1">
        <f t="shared" si="283"/>
        <v>275.41893397467271</v>
      </c>
      <c r="K3028" s="47">
        <f t="shared" si="284"/>
        <v>5.1525439914443094</v>
      </c>
      <c r="L3028" s="48">
        <f>Solar!K3045/1000*Variables!$B$3</f>
        <v>0</v>
      </c>
      <c r="M3028">
        <f>IF(E3028=1, VLOOKUP(D3028, Sheet1!$A$2:$C$26, 2), Sheet1!$C$3)</f>
        <v>0.18637999999999999</v>
      </c>
      <c r="N3028" s="1">
        <f>'Electricity Rates'!$J$2</f>
        <v>0.24729999999999999</v>
      </c>
      <c r="O3028" s="145">
        <f>L3028-K3028</f>
        <v>-5.1525439914443094</v>
      </c>
      <c r="P3028">
        <f t="shared" si="285"/>
        <v>1.2742241290841776</v>
      </c>
      <c r="Q3028">
        <f>IF(O3028&gt;0, IF(Q3027+O3028*Variables!$B$5&lt;Variables!$B$4, Q3027+O3028*Variables!$B$5, Variables!$B$4), IF(Q3027&gt;-O3028, Q3027+O3028/Variables!$B$5, 0))</f>
        <v>51.631286929927839</v>
      </c>
      <c r="R3028">
        <f>IF(O3028&gt;0, 0, IF(Q3027&gt;-O3028, 0, -O3028 - Q3027*Variables!$B$5))</f>
        <v>0</v>
      </c>
      <c r="S3028">
        <f t="shared" si="286"/>
        <v>0</v>
      </c>
      <c r="T3028">
        <f t="shared" si="287"/>
        <v>0</v>
      </c>
    </row>
    <row r="3029" spans="1:20" x14ac:dyDescent="0.3">
      <c r="A3029" s="3">
        <f t="shared" si="282"/>
        <v>43227</v>
      </c>
      <c r="B3029">
        <v>5</v>
      </c>
      <c r="C3029">
        <v>7</v>
      </c>
      <c r="D3029">
        <v>4</v>
      </c>
      <c r="E3029">
        <v>1</v>
      </c>
      <c r="F3029" s="1">
        <f>VLOOKUP(A3029,Weather!$A$1:$E$366, 5)</f>
        <v>0.6410256410256413</v>
      </c>
      <c r="G3029" s="1">
        <f>VLOOKUP(D3029, Spring!$A$1:$E$25, 2)</f>
        <v>287.61061946902601</v>
      </c>
      <c r="H3029" s="1">
        <f>VLOOKUP(D3029, Spring!$A$1:$E$25, 3)</f>
        <v>280.54932735425899</v>
      </c>
      <c r="I3029" s="1">
        <f>VLOOKUP(D3029, Spring!$A$1:$E$25, 5)</f>
        <v>263.81039287256101</v>
      </c>
      <c r="J3029" s="1">
        <f t="shared" si="283"/>
        <v>285.0757966585968</v>
      </c>
      <c r="K3029" s="47">
        <f t="shared" si="284"/>
        <v>5.3332048090583646</v>
      </c>
      <c r="L3029" s="48">
        <f>Solar!K3046/1000*Variables!$B$3</f>
        <v>0</v>
      </c>
      <c r="M3029">
        <f>IF(E3029=1, VLOOKUP(D3029, Sheet1!$A$2:$C$26, 2), Sheet1!$C$3)</f>
        <v>0.18637999999999999</v>
      </c>
      <c r="N3029" s="1">
        <f>'Electricity Rates'!$J$2</f>
        <v>0.24729999999999999</v>
      </c>
      <c r="O3029" s="145">
        <f>L3029-K3029</f>
        <v>-5.3332048090583646</v>
      </c>
      <c r="P3029">
        <f t="shared" si="285"/>
        <v>1.3189015492801335</v>
      </c>
      <c r="Q3029">
        <f>IF(O3029&gt;0, IF(Q3028+O3029*Variables!$B$5&lt;Variables!$B$4, Q3028+O3029*Variables!$B$5, Variables!$B$4), IF(Q3028&gt;-O3029, Q3028+O3029/Variables!$B$5, 0))</f>
        <v>45.957664792631704</v>
      </c>
      <c r="R3029">
        <f>IF(O3029&gt;0, 0, IF(Q3028&gt;-O3029, 0, -O3029 - Q3028*Variables!$B$5))</f>
        <v>0</v>
      </c>
      <c r="S3029">
        <f t="shared" si="286"/>
        <v>0</v>
      </c>
      <c r="T3029">
        <f t="shared" si="287"/>
        <v>0</v>
      </c>
    </row>
    <row r="3030" spans="1:20" x14ac:dyDescent="0.3">
      <c r="A3030" s="3">
        <f t="shared" si="282"/>
        <v>43227</v>
      </c>
      <c r="B3030">
        <v>5</v>
      </c>
      <c r="C3030">
        <v>7</v>
      </c>
      <c r="D3030">
        <v>5</v>
      </c>
      <c r="E3030">
        <v>1</v>
      </c>
      <c r="F3030" s="1">
        <f>VLOOKUP(A3030,Weather!$A$1:$E$366, 5)</f>
        <v>0.6410256410256413</v>
      </c>
      <c r="G3030" s="1">
        <f>VLOOKUP(D3030, Spring!$A$1:$E$25, 2)</f>
        <v>318.58407079646003</v>
      </c>
      <c r="H3030" s="1">
        <f>VLOOKUP(D3030, Spring!$A$1:$E$25, 3)</f>
        <v>296.96508648302301</v>
      </c>
      <c r="I3030" s="1">
        <f>VLOOKUP(D3030, Spring!$A$1:$E$25, 5)</f>
        <v>263.982102908277</v>
      </c>
      <c r="J3030" s="1">
        <f t="shared" si="283"/>
        <v>310.82340976086726</v>
      </c>
      <c r="K3030" s="47">
        <f t="shared" si="284"/>
        <v>5.8148917696082023</v>
      </c>
      <c r="L3030" s="48">
        <f>Solar!K3047/1000*Variables!$B$3</f>
        <v>0</v>
      </c>
      <c r="M3030">
        <f>IF(E3030=1, VLOOKUP(D3030, Sheet1!$A$2:$C$26, 2), Sheet1!$C$3)</f>
        <v>0.18637999999999999</v>
      </c>
      <c r="N3030" s="1">
        <f>'Electricity Rates'!$J$2</f>
        <v>0.24729999999999999</v>
      </c>
      <c r="O3030" s="145">
        <f>L3030-K3030</f>
        <v>-5.8148917696082023</v>
      </c>
      <c r="P3030">
        <f t="shared" si="285"/>
        <v>1.4380227346241083</v>
      </c>
      <c r="Q3030">
        <f>IF(O3030&gt;0, IF(Q3029+O3030*Variables!$B$5&lt;Variables!$B$4, Q3029+O3030*Variables!$B$5, Variables!$B$4), IF(Q3029&gt;-O3030, Q3029+O3030/Variables!$B$5, 0))</f>
        <v>39.771609718580422</v>
      </c>
      <c r="R3030">
        <f>IF(O3030&gt;0, 0, IF(Q3029&gt;-O3030, 0, -O3030 - Q3029*Variables!$B$5))</f>
        <v>0</v>
      </c>
      <c r="S3030">
        <f t="shared" si="286"/>
        <v>0</v>
      </c>
      <c r="T3030">
        <f t="shared" si="287"/>
        <v>0</v>
      </c>
    </row>
    <row r="3031" spans="1:20" x14ac:dyDescent="0.3">
      <c r="A3031" s="3">
        <f t="shared" si="282"/>
        <v>43227</v>
      </c>
      <c r="B3031">
        <v>5</v>
      </c>
      <c r="C3031">
        <v>7</v>
      </c>
      <c r="D3031">
        <v>6</v>
      </c>
      <c r="E3031">
        <v>1</v>
      </c>
      <c r="F3031" s="1">
        <f>VLOOKUP(A3031,Weather!$A$1:$E$366, 5)</f>
        <v>0.6410256410256413</v>
      </c>
      <c r="G3031" s="1">
        <f>VLOOKUP(D3031, Spring!$A$1:$E$25, 2)</f>
        <v>389.38053097345102</v>
      </c>
      <c r="H3031" s="1">
        <f>VLOOKUP(D3031, Spring!$A$1:$E$25, 3)</f>
        <v>340.20659833439998</v>
      </c>
      <c r="I3031" s="1">
        <f>VLOOKUP(D3031, Spring!$A$1:$E$25, 5)</f>
        <v>264.16853094705402</v>
      </c>
      <c r="J3031" s="1">
        <f t="shared" si="283"/>
        <v>371.72835002609941</v>
      </c>
      <c r="K3031" s="47">
        <f t="shared" si="284"/>
        <v>6.9543028459786997</v>
      </c>
      <c r="L3031" s="48">
        <f>Solar!K3048/1000*Variables!$B$3</f>
        <v>0.7468499999999999</v>
      </c>
      <c r="M3031">
        <f>IF(E3031=1, VLOOKUP(D3031, Sheet1!$A$2:$C$26, 2), Sheet1!$C$3)</f>
        <v>0.18637999999999999</v>
      </c>
      <c r="N3031" s="1">
        <f>'Electricity Rates'!$J$2</f>
        <v>0.24729999999999999</v>
      </c>
      <c r="O3031" s="145">
        <f>L3031-K3031</f>
        <v>-6.2074528459786995</v>
      </c>
      <c r="P3031">
        <f t="shared" si="285"/>
        <v>1.7197990938105323</v>
      </c>
      <c r="Q3031">
        <f>IF(O3031&gt;0, IF(Q3030+O3031*Variables!$B$5&lt;Variables!$B$4, Q3030+O3031*Variables!$B$5, Variables!$B$4), IF(Q3030&gt;-O3031, Q3030+O3031/Variables!$B$5, 0))</f>
        <v>33.167936478177552</v>
      </c>
      <c r="R3031">
        <f>IF(O3031&gt;0, 0, IF(Q3030&gt;-O3031, 0, -O3031 - Q3030*Variables!$B$5))</f>
        <v>0</v>
      </c>
      <c r="S3031">
        <f t="shared" si="286"/>
        <v>0</v>
      </c>
      <c r="T3031">
        <f t="shared" si="287"/>
        <v>0</v>
      </c>
    </row>
    <row r="3032" spans="1:20" x14ac:dyDescent="0.3">
      <c r="A3032" s="3">
        <f t="shared" si="282"/>
        <v>43227</v>
      </c>
      <c r="B3032">
        <v>5</v>
      </c>
      <c r="C3032">
        <v>7</v>
      </c>
      <c r="D3032">
        <v>7</v>
      </c>
      <c r="E3032">
        <v>1</v>
      </c>
      <c r="F3032" s="1">
        <f>VLOOKUP(A3032,Weather!$A$1:$E$366, 5)</f>
        <v>0.6410256410256413</v>
      </c>
      <c r="G3032" s="1">
        <f>VLOOKUP(D3032, Spring!$A$1:$E$25, 2)</f>
        <v>623.89380530973403</v>
      </c>
      <c r="H3032" s="1">
        <f>VLOOKUP(D3032, Spring!$A$1:$E$25, 3)</f>
        <v>374.47950032030701</v>
      </c>
      <c r="I3032" s="1">
        <f>VLOOKUP(D3032, Spring!$A$1:$E$25, 5)</f>
        <v>251.18725224694799</v>
      </c>
      <c r="J3032" s="1">
        <f t="shared" si="283"/>
        <v>534.36046505711931</v>
      </c>
      <c r="K3032" s="47">
        <f t="shared" si="284"/>
        <v>9.9968283362415438</v>
      </c>
      <c r="L3032" s="48">
        <f>Solar!K3049/1000*Variables!$B$3</f>
        <v>4.7837499999999995</v>
      </c>
      <c r="M3032">
        <f>IF(E3032=1, VLOOKUP(D3032, Sheet1!$A$2:$C$26, 2), Sheet1!$C$3)</f>
        <v>0.18637999999999999</v>
      </c>
      <c r="N3032" s="1">
        <f>'Electricity Rates'!$J$2</f>
        <v>0.24729999999999999</v>
      </c>
      <c r="O3032" s="145">
        <f>L3032-K3032</f>
        <v>-5.2130783362415443</v>
      </c>
      <c r="P3032">
        <f t="shared" si="285"/>
        <v>2.4722156475525336</v>
      </c>
      <c r="Q3032">
        <f>IF(O3032&gt;0, IF(Q3031+O3032*Variables!$B$5&lt;Variables!$B$4, Q3031+O3032*Variables!$B$5, Variables!$B$4), IF(Q3031&gt;-O3032, Q3031+O3032/Variables!$B$5, 0))</f>
        <v>27.622108460899312</v>
      </c>
      <c r="R3032">
        <f>IF(O3032&gt;0, 0, IF(Q3031&gt;-O3032, 0, -O3032 - Q3031*Variables!$B$5))</f>
        <v>0</v>
      </c>
      <c r="S3032">
        <f t="shared" si="286"/>
        <v>0</v>
      </c>
      <c r="T3032">
        <f t="shared" si="287"/>
        <v>0</v>
      </c>
    </row>
    <row r="3033" spans="1:20" x14ac:dyDescent="0.3">
      <c r="A3033" s="3">
        <f t="shared" si="282"/>
        <v>43227</v>
      </c>
      <c r="B3033">
        <v>5</v>
      </c>
      <c r="C3033">
        <v>7</v>
      </c>
      <c r="D3033">
        <v>8</v>
      </c>
      <c r="E3033">
        <v>1</v>
      </c>
      <c r="F3033" s="1">
        <f>VLOOKUP(A3033,Weather!$A$1:$E$366, 5)</f>
        <v>0.6410256410256413</v>
      </c>
      <c r="G3033" s="1">
        <f>VLOOKUP(D3033, Spring!$A$1:$E$25, 2)</f>
        <v>871.68141592920301</v>
      </c>
      <c r="H3033" s="1">
        <f>VLOOKUP(D3033, Spring!$A$1:$E$25, 3)</f>
        <v>578.35522101217202</v>
      </c>
      <c r="I3033" s="1">
        <f>VLOOKUP(D3033, Spring!$A$1:$E$25, 5)</f>
        <v>268.91753993484798</v>
      </c>
      <c r="J3033" s="1">
        <f t="shared" si="283"/>
        <v>766.38483313847405</v>
      </c>
      <c r="K3033" s="47">
        <f t="shared" si="284"/>
        <v>14.337545753062953</v>
      </c>
      <c r="L3033" s="48">
        <f>Solar!K3050/1000*Variables!$B$3</f>
        <v>14.398549999999998</v>
      </c>
      <c r="M3033">
        <f>IF(E3033=1, VLOOKUP(D3033, Sheet1!$A$2:$C$26, 2), Sheet1!$C$3)</f>
        <v>0.18637999999999999</v>
      </c>
      <c r="N3033" s="1">
        <f>'Electricity Rates'!$J$2</f>
        <v>0.24729999999999999</v>
      </c>
      <c r="O3033" s="145">
        <f>L3033-K3033</f>
        <v>6.1004246937045536E-2</v>
      </c>
      <c r="P3033">
        <f t="shared" si="285"/>
        <v>3.545675064732468</v>
      </c>
      <c r="Q3033">
        <f>IF(O3033&gt;0, IF(Q3032+O3033*Variables!$B$5&lt;Variables!$B$4, Q3032+O3033*Variables!$B$5, Variables!$B$4), IF(Q3032&gt;-O3033, Q3032+O3033/Variables!$B$5, 0))</f>
        <v>27.679452453020136</v>
      </c>
      <c r="R3033">
        <f>IF(O3033&gt;0, 0, IF(Q3032&gt;-O3033, 0, -O3033 - Q3032*Variables!$B$5))</f>
        <v>0</v>
      </c>
      <c r="S3033">
        <f t="shared" si="286"/>
        <v>0</v>
      </c>
      <c r="T3033">
        <f t="shared" si="287"/>
        <v>0</v>
      </c>
    </row>
    <row r="3034" spans="1:20" x14ac:dyDescent="0.3">
      <c r="A3034" s="3">
        <f t="shared" si="282"/>
        <v>43227</v>
      </c>
      <c r="B3034">
        <v>5</v>
      </c>
      <c r="C3034">
        <v>7</v>
      </c>
      <c r="D3034">
        <v>9</v>
      </c>
      <c r="E3034">
        <v>1</v>
      </c>
      <c r="F3034" s="1">
        <f>VLOOKUP(A3034,Weather!$A$1:$E$366, 5)</f>
        <v>0.6410256410256413</v>
      </c>
      <c r="G3034" s="1">
        <f>VLOOKUP(D3034, Spring!$A$1:$E$25, 2)</f>
        <v>1137.1681415929199</v>
      </c>
      <c r="H3034" s="1">
        <f>VLOOKUP(D3034, Spring!$A$1:$E$25, 3)</f>
        <v>786.77530429212004</v>
      </c>
      <c r="I3034" s="1">
        <f>VLOOKUP(D3034, Spring!$A$1:$E$25, 5)</f>
        <v>317.33977000667198</v>
      </c>
      <c r="J3034" s="1">
        <f t="shared" si="283"/>
        <v>1011.3860974336585</v>
      </c>
      <c r="K3034" s="47">
        <f t="shared" si="284"/>
        <v>18.921035254029867</v>
      </c>
      <c r="L3034" s="48">
        <f>Solar!K3051/1000*Variables!$B$3</f>
        <v>24.405750000000001</v>
      </c>
      <c r="M3034">
        <f>IF(E3034=1, VLOOKUP(D3034, Sheet1!$A$2:$C$26, 2), Sheet1!$C$3)</f>
        <v>0.25796000000000002</v>
      </c>
      <c r="N3034" s="1">
        <f>'Electricity Rates'!$J$2</f>
        <v>0.24729999999999999</v>
      </c>
      <c r="O3034" s="145">
        <f>L3034-K3034</f>
        <v>5.484714745970134</v>
      </c>
      <c r="P3034">
        <f t="shared" si="285"/>
        <v>4.6791720183215864</v>
      </c>
      <c r="Q3034">
        <f>IF(O3034&gt;0, IF(Q3033+O3034*Variables!$B$5&lt;Variables!$B$4, Q3033+O3034*Variables!$B$5, Variables!$B$4), IF(Q3033&gt;-O3034, Q3033+O3034/Variables!$B$5, 0))</f>
        <v>32.835084314232063</v>
      </c>
      <c r="R3034">
        <f>IF(O3034&gt;0, 0, IF(Q3033&gt;-O3034, 0, -O3034 - Q3033*Variables!$B$5))</f>
        <v>0</v>
      </c>
      <c r="S3034">
        <f t="shared" si="286"/>
        <v>0</v>
      </c>
      <c r="T3034">
        <f t="shared" si="287"/>
        <v>0</v>
      </c>
    </row>
    <row r="3035" spans="1:20" x14ac:dyDescent="0.3">
      <c r="A3035" s="3">
        <f t="shared" si="282"/>
        <v>43227</v>
      </c>
      <c r="B3035">
        <v>5</v>
      </c>
      <c r="C3035">
        <v>7</v>
      </c>
      <c r="D3035">
        <v>10</v>
      </c>
      <c r="E3035">
        <v>1</v>
      </c>
      <c r="F3035" s="1">
        <f>VLOOKUP(A3035,Weather!$A$1:$E$366, 5)</f>
        <v>0.6410256410256413</v>
      </c>
      <c r="G3035" s="1">
        <f>VLOOKUP(D3035, Spring!$A$1:$E$25, 2)</f>
        <v>1207.9646017699099</v>
      </c>
      <c r="H3035" s="1">
        <f>VLOOKUP(D3035, Spring!$A$1:$E$25, 3)</f>
        <v>923.64670083279998</v>
      </c>
      <c r="I3035" s="1">
        <f>VLOOKUP(D3035, Spring!$A$1:$E$25, 5)</f>
        <v>339.44621060481097</v>
      </c>
      <c r="J3035" s="1">
        <f t="shared" si="283"/>
        <v>1105.9017655360756</v>
      </c>
      <c r="K3035" s="47">
        <f t="shared" si="284"/>
        <v>20.689236629114838</v>
      </c>
      <c r="L3035" s="48">
        <f>Solar!K3052/1000*Variables!$B$3</f>
        <v>32.77525</v>
      </c>
      <c r="M3035">
        <f>IF(E3035=1, VLOOKUP(D3035, Sheet1!$A$2:$C$26, 2), Sheet1!$C$3)</f>
        <v>0.25796000000000002</v>
      </c>
      <c r="N3035" s="1">
        <f>'Electricity Rates'!$J$2</f>
        <v>0.24729999999999999</v>
      </c>
      <c r="O3035" s="145">
        <f>L3035-K3035</f>
        <v>12.086013370885162</v>
      </c>
      <c r="P3035">
        <f t="shared" si="285"/>
        <v>5.116448218380099</v>
      </c>
      <c r="Q3035">
        <f>IF(O3035&gt;0, IF(Q3034+O3035*Variables!$B$5&lt;Variables!$B$4, Q3034+O3035*Variables!$B$5, Variables!$B$4), IF(Q3034&gt;-O3035, Q3034+O3035/Variables!$B$5, 0))</f>
        <v>44.195936882864117</v>
      </c>
      <c r="R3035">
        <f>IF(O3035&gt;0, 0, IF(Q3034&gt;-O3035, 0, -O3035 - Q3034*Variables!$B$5))</f>
        <v>0</v>
      </c>
      <c r="S3035">
        <f t="shared" si="286"/>
        <v>0</v>
      </c>
      <c r="T3035">
        <f t="shared" si="287"/>
        <v>0</v>
      </c>
    </row>
    <row r="3036" spans="1:20" x14ac:dyDescent="0.3">
      <c r="A3036" s="3">
        <f t="shared" si="282"/>
        <v>43227</v>
      </c>
      <c r="B3036">
        <v>5</v>
      </c>
      <c r="C3036">
        <v>7</v>
      </c>
      <c r="D3036">
        <v>11</v>
      </c>
      <c r="E3036">
        <v>1</v>
      </c>
      <c r="F3036" s="1">
        <f>VLOOKUP(A3036,Weather!$A$1:$E$366, 5)</f>
        <v>0.6410256410256413</v>
      </c>
      <c r="G3036" s="1">
        <f>VLOOKUP(D3036, Spring!$A$1:$E$25, 2)</f>
        <v>1274.3362831858401</v>
      </c>
      <c r="H3036" s="1">
        <f>VLOOKUP(D3036, Spring!$A$1:$E$25, 3)</f>
        <v>962.46396540679098</v>
      </c>
      <c r="I3036" s="1">
        <f>VLOOKUP(D3036, Spring!$A$1:$E$25, 5)</f>
        <v>352.80034538247099</v>
      </c>
      <c r="J3036" s="1">
        <f t="shared" si="283"/>
        <v>1162.3821178292585</v>
      </c>
      <c r="K3036" s="47">
        <f t="shared" si="284"/>
        <v>21.745872408082963</v>
      </c>
      <c r="L3036" s="48">
        <f>Solar!K3053/1000*Variables!$B$3</f>
        <v>38.102350000000001</v>
      </c>
      <c r="M3036">
        <f>IF(E3036=1, VLOOKUP(D3036, Sheet1!$A$2:$C$26, 2), Sheet1!$C$3)</f>
        <v>0.25796000000000002</v>
      </c>
      <c r="N3036" s="1">
        <f>'Electricity Rates'!$J$2</f>
        <v>0.24729999999999999</v>
      </c>
      <c r="O3036" s="145">
        <f>L3036-K3036</f>
        <v>16.356477591917038</v>
      </c>
      <c r="P3036">
        <f t="shared" si="285"/>
        <v>5.3777542465189168</v>
      </c>
      <c r="Q3036">
        <f>IF(O3036&gt;0, IF(Q3035+O3036*Variables!$B$5&lt;Variables!$B$4, Q3035+O3036*Variables!$B$5, Variables!$B$4), IF(Q3035&gt;-O3036, Q3035+O3036/Variables!$B$5, 0))</f>
        <v>59.571025819266133</v>
      </c>
      <c r="R3036">
        <f>IF(O3036&gt;0, 0, IF(Q3035&gt;-O3036, 0, -O3036 - Q3035*Variables!$B$5))</f>
        <v>0</v>
      </c>
      <c r="S3036">
        <f t="shared" si="286"/>
        <v>0</v>
      </c>
      <c r="T3036">
        <f t="shared" si="287"/>
        <v>0</v>
      </c>
    </row>
    <row r="3037" spans="1:20" x14ac:dyDescent="0.3">
      <c r="A3037" s="3">
        <f t="shared" si="282"/>
        <v>43227</v>
      </c>
      <c r="B3037">
        <v>5</v>
      </c>
      <c r="C3037">
        <v>7</v>
      </c>
      <c r="D3037">
        <v>12</v>
      </c>
      <c r="E3037">
        <v>1</v>
      </c>
      <c r="F3037" s="1">
        <f>VLOOKUP(A3037,Weather!$A$1:$E$366, 5)</f>
        <v>0.6410256410256413</v>
      </c>
      <c r="G3037" s="1">
        <f>VLOOKUP(D3037, Spring!$A$1:$E$25, 2)</f>
        <v>1314.1592920353901</v>
      </c>
      <c r="H3037" s="1">
        <f>VLOOKUP(D3037, Spring!$A$1:$E$25, 3)</f>
        <v>983.10377962844302</v>
      </c>
      <c r="I3037" s="1">
        <f>VLOOKUP(D3037, Spring!$A$1:$E$25, 5)</f>
        <v>344.20503159464602</v>
      </c>
      <c r="J3037" s="1">
        <f t="shared" si="283"/>
        <v>1195.3188516841783</v>
      </c>
      <c r="K3037" s="47">
        <f t="shared" si="284"/>
        <v>22.362053611288015</v>
      </c>
      <c r="L3037" s="48">
        <f>Solar!K3054/1000*Variables!$B$3</f>
        <v>41.134350000000005</v>
      </c>
      <c r="M3037">
        <f>IF(E3037=1, VLOOKUP(D3037, Sheet1!$A$2:$C$26, 2), Sheet1!$C$3)</f>
        <v>0.25796000000000002</v>
      </c>
      <c r="N3037" s="1">
        <f>'Electricity Rates'!$J$2</f>
        <v>0.24729999999999999</v>
      </c>
      <c r="O3037" s="145">
        <f>L3037-K3037</f>
        <v>18.77229638871199</v>
      </c>
      <c r="P3037">
        <f t="shared" si="285"/>
        <v>5.5301358580715263</v>
      </c>
      <c r="Q3037">
        <f>IF(O3037&gt;0, IF(Q3036+O3037*Variables!$B$5&lt;Variables!$B$4, Q3036+O3037*Variables!$B$5, Variables!$B$4), IF(Q3036&gt;-O3037, Q3036+O3037/Variables!$B$5, 0))</f>
        <v>77.216984424655408</v>
      </c>
      <c r="R3037">
        <f>IF(O3037&gt;0, 0, IF(Q3036&gt;-O3037, 0, -O3037 - Q3036*Variables!$B$5))</f>
        <v>0</v>
      </c>
      <c r="S3037">
        <f t="shared" si="286"/>
        <v>0</v>
      </c>
      <c r="T3037">
        <f t="shared" si="287"/>
        <v>0</v>
      </c>
    </row>
    <row r="3038" spans="1:20" x14ac:dyDescent="0.3">
      <c r="A3038" s="3">
        <f t="shared" si="282"/>
        <v>43227</v>
      </c>
      <c r="B3038">
        <v>5</v>
      </c>
      <c r="C3038">
        <v>7</v>
      </c>
      <c r="D3038">
        <v>13</v>
      </c>
      <c r="E3038">
        <v>1</v>
      </c>
      <c r="F3038" s="1">
        <f>VLOOKUP(A3038,Weather!$A$1:$E$366, 5)</f>
        <v>0.6410256410256413</v>
      </c>
      <c r="G3038" s="1">
        <f>VLOOKUP(D3038, Spring!$A$1:$E$25, 2)</f>
        <v>1362.8318584070701</v>
      </c>
      <c r="H3038" s="1">
        <f>VLOOKUP(D3038, Spring!$A$1:$E$25, 3)</f>
        <v>999.59961563100603</v>
      </c>
      <c r="I3038" s="1">
        <f>VLOOKUP(D3038, Spring!$A$1:$E$25, 5)</f>
        <v>326.84269398328001</v>
      </c>
      <c r="J3038" s="1">
        <f t="shared" si="283"/>
        <v>1232.4407968977139</v>
      </c>
      <c r="K3038" s="47">
        <f t="shared" si="284"/>
        <v>23.05653184849707</v>
      </c>
      <c r="L3038" s="48">
        <f>Solar!K3055/1000*Variables!$B$3</f>
        <v>41.513550000000002</v>
      </c>
      <c r="M3038">
        <f>IF(E3038=1, VLOOKUP(D3038, Sheet1!$A$2:$C$26, 2), Sheet1!$C$3)</f>
        <v>0.55478000000000005</v>
      </c>
      <c r="N3038" s="1">
        <f>'Electricity Rates'!$J$2</f>
        <v>0.24729999999999999</v>
      </c>
      <c r="O3038" s="145">
        <f>L3038-K3038</f>
        <v>18.457018151502933</v>
      </c>
      <c r="P3038">
        <f t="shared" si="285"/>
        <v>5.7018803261333248</v>
      </c>
      <c r="Q3038">
        <f>IF(O3038&gt;0, IF(Q3037+O3038*Variables!$B$5&lt;Variables!$B$4, Q3037+O3038*Variables!$B$5, Variables!$B$4), IF(Q3037&gt;-O3038, Q3037+O3038/Variables!$B$5, 0))</f>
        <v>94.566581487068163</v>
      </c>
      <c r="R3038">
        <f>IF(O3038&gt;0, 0, IF(Q3037&gt;-O3038, 0, -O3038 - Q3037*Variables!$B$5))</f>
        <v>0</v>
      </c>
      <c r="S3038">
        <f t="shared" si="286"/>
        <v>0</v>
      </c>
      <c r="T3038">
        <f t="shared" si="287"/>
        <v>0</v>
      </c>
    </row>
    <row r="3039" spans="1:20" x14ac:dyDescent="0.3">
      <c r="A3039" s="3">
        <f t="shared" si="282"/>
        <v>43227</v>
      </c>
      <c r="B3039">
        <v>5</v>
      </c>
      <c r="C3039">
        <v>7</v>
      </c>
      <c r="D3039">
        <v>14</v>
      </c>
      <c r="E3039">
        <v>1</v>
      </c>
      <c r="F3039" s="1">
        <f>VLOOKUP(A3039,Weather!$A$1:$E$366, 5)</f>
        <v>0.6410256410256413</v>
      </c>
      <c r="G3039" s="1">
        <f>VLOOKUP(D3039, Spring!$A$1:$E$25, 2)</f>
        <v>1402.65486725663</v>
      </c>
      <c r="H3039" s="1">
        <f>VLOOKUP(D3039, Spring!$A$1:$E$25, 3)</f>
        <v>1011.55108904548</v>
      </c>
      <c r="I3039" s="1">
        <f>VLOOKUP(D3039, Spring!$A$1:$E$25, 5)</f>
        <v>309.49016837395499</v>
      </c>
      <c r="J3039" s="1">
        <f t="shared" si="283"/>
        <v>1262.2586391808327</v>
      </c>
      <c r="K3039" s="47">
        <f t="shared" si="284"/>
        <v>23.614364753724445</v>
      </c>
      <c r="L3039" s="48">
        <f>Solar!K3056/1000*Variables!$B$3</f>
        <v>39.14405</v>
      </c>
      <c r="M3039">
        <f>IF(E3039=1, VLOOKUP(D3039, Sheet1!$A$2:$C$26, 2), Sheet1!$C$3)</f>
        <v>0.55478000000000005</v>
      </c>
      <c r="N3039" s="1">
        <f>'Electricity Rates'!$J$2</f>
        <v>0.24729999999999999</v>
      </c>
      <c r="O3039" s="145">
        <f>L3039-K3039</f>
        <v>15.529685246275555</v>
      </c>
      <c r="P3039">
        <f t="shared" si="285"/>
        <v>5.8398324035960547</v>
      </c>
      <c r="Q3039">
        <f>IF(O3039&gt;0, IF(Q3038+O3039*Variables!$B$5&lt;Variables!$B$4, Q3038+O3039*Variables!$B$5, Variables!$B$4), IF(Q3038&gt;-O3039, Q3038+O3039/Variables!$B$5, 0))</f>
        <v>100</v>
      </c>
      <c r="R3039">
        <f>IF(O3039&gt;0, 0, IF(Q3038&gt;-O3039, 0, -O3039 - Q3038*Variables!$B$5))</f>
        <v>0</v>
      </c>
      <c r="S3039">
        <f t="shared" si="286"/>
        <v>0</v>
      </c>
      <c r="T3039">
        <f t="shared" si="287"/>
        <v>0</v>
      </c>
    </row>
    <row r="3040" spans="1:20" x14ac:dyDescent="0.3">
      <c r="A3040" s="3">
        <f t="shared" si="282"/>
        <v>43227</v>
      </c>
      <c r="B3040">
        <v>5</v>
      </c>
      <c r="C3040">
        <v>7</v>
      </c>
      <c r="D3040">
        <v>15</v>
      </c>
      <c r="E3040">
        <v>1</v>
      </c>
      <c r="F3040" s="1">
        <f>VLOOKUP(A3040,Weather!$A$1:$E$366, 5)</f>
        <v>0.6410256410256413</v>
      </c>
      <c r="G3040" s="1">
        <f>VLOOKUP(D3040, Spring!$A$1:$E$25, 2)</f>
        <v>1371.6814159292001</v>
      </c>
      <c r="H3040" s="1">
        <f>VLOOKUP(D3040, Spring!$A$1:$E$25, 3)</f>
        <v>1005.48526585522</v>
      </c>
      <c r="I3040" s="1">
        <f>VLOOKUP(D3040, Spring!$A$1:$E$25, 5)</f>
        <v>300.89485458612899</v>
      </c>
      <c r="J3040" s="1">
        <f t="shared" si="283"/>
        <v>1240.2263876975151</v>
      </c>
      <c r="K3040" s="47">
        <f t="shared" si="284"/>
        <v>23.202184867033001</v>
      </c>
      <c r="L3040" s="48">
        <f>Solar!K3057/1000*Variables!$B$3</f>
        <v>33.911299999999997</v>
      </c>
      <c r="M3040">
        <f>IF(E3040=1, VLOOKUP(D3040, Sheet1!$A$2:$C$26, 2), Sheet1!$C$3)</f>
        <v>0.55478000000000005</v>
      </c>
      <c r="N3040" s="1">
        <f>'Electricity Rates'!$J$2</f>
        <v>0.24729999999999999</v>
      </c>
      <c r="O3040" s="145">
        <f>L3040-K3040</f>
        <v>10.709115132966996</v>
      </c>
      <c r="P3040">
        <f t="shared" si="285"/>
        <v>5.7379003176172612</v>
      </c>
      <c r="Q3040">
        <f>IF(O3040&gt;0, IF(Q3039+O3040*Variables!$B$5&lt;Variables!$B$4, Q3039+O3040*Variables!$B$5, Variables!$B$4), IF(Q3039&gt;-O3040, Q3039+O3040/Variables!$B$5, 0))</f>
        <v>100</v>
      </c>
      <c r="R3040">
        <f>IF(O3040&gt;0, 0, IF(Q3039&gt;-O3040, 0, -O3040 - Q3039*Variables!$B$5))</f>
        <v>0</v>
      </c>
      <c r="S3040">
        <f t="shared" si="286"/>
        <v>0</v>
      </c>
      <c r="T3040">
        <f t="shared" si="287"/>
        <v>0</v>
      </c>
    </row>
    <row r="3041" spans="1:20" x14ac:dyDescent="0.3">
      <c r="A3041" s="3">
        <f t="shared" si="282"/>
        <v>43227</v>
      </c>
      <c r="B3041">
        <v>5</v>
      </c>
      <c r="C3041">
        <v>7</v>
      </c>
      <c r="D3041">
        <v>16</v>
      </c>
      <c r="E3041">
        <v>1</v>
      </c>
      <c r="F3041" s="1">
        <f>VLOOKUP(A3041,Weather!$A$1:$E$366, 5)</f>
        <v>0.6410256410256413</v>
      </c>
      <c r="G3041" s="1">
        <f>VLOOKUP(D3041, Spring!$A$1:$E$25, 2)</f>
        <v>1283.1858407079601</v>
      </c>
      <c r="H3041" s="1">
        <f>VLOOKUP(D3041, Spring!$A$1:$E$25, 3)</f>
        <v>954.93673926969905</v>
      </c>
      <c r="I3041" s="1">
        <f>VLOOKUP(D3041, Spring!$A$1:$E$25, 5)</f>
        <v>270.36971623690101</v>
      </c>
      <c r="J3041" s="1">
        <f t="shared" si="283"/>
        <v>1165.3528299352511</v>
      </c>
      <c r="K3041" s="47">
        <f t="shared" si="284"/>
        <v>21.801448561077041</v>
      </c>
      <c r="L3041" s="48">
        <f>Solar!K3058/1000*Variables!$B$3</f>
        <v>26.25515</v>
      </c>
      <c r="M3041">
        <f>IF(E3041=1, VLOOKUP(D3041, Sheet1!$A$2:$C$26, 2), Sheet1!$C$3)</f>
        <v>0.55478000000000005</v>
      </c>
      <c r="N3041" s="1">
        <f>'Electricity Rates'!$J$2</f>
        <v>0.24729999999999999</v>
      </c>
      <c r="O3041" s="145">
        <f>L3041-K3041</f>
        <v>4.453701438922959</v>
      </c>
      <c r="P3041">
        <f t="shared" si="285"/>
        <v>5.3914982291543518</v>
      </c>
      <c r="Q3041">
        <f>IF(O3041&gt;0, IF(Q3040+O3041*Variables!$B$5&lt;Variables!$B$4, Q3040+O3041*Variables!$B$5, Variables!$B$4), IF(Q3040&gt;-O3041, Q3040+O3041/Variables!$B$5, 0))</f>
        <v>100</v>
      </c>
      <c r="R3041">
        <f>IF(O3041&gt;0, 0, IF(Q3040&gt;-O3041, 0, -O3041 - Q3040*Variables!$B$5))</f>
        <v>0</v>
      </c>
      <c r="S3041">
        <f t="shared" si="286"/>
        <v>0</v>
      </c>
      <c r="T3041">
        <f t="shared" si="287"/>
        <v>0</v>
      </c>
    </row>
    <row r="3042" spans="1:20" x14ac:dyDescent="0.3">
      <c r="A3042" s="3">
        <f t="shared" si="282"/>
        <v>43227</v>
      </c>
      <c r="B3042">
        <v>5</v>
      </c>
      <c r="C3042">
        <v>7</v>
      </c>
      <c r="D3042">
        <v>17</v>
      </c>
      <c r="E3042">
        <v>1</v>
      </c>
      <c r="F3042" s="1">
        <f>VLOOKUP(A3042,Weather!$A$1:$E$366, 5)</f>
        <v>0.6410256410256413</v>
      </c>
      <c r="G3042" s="1">
        <f>VLOOKUP(D3042, Spring!$A$1:$E$25, 2)</f>
        <v>973.45132743362797</v>
      </c>
      <c r="H3042" s="1">
        <f>VLOOKUP(D3042, Spring!$A$1:$E$25, 3)</f>
        <v>850.97693786034597</v>
      </c>
      <c r="I3042" s="1">
        <f>VLOOKUP(D3042, Spring!$A$1:$E$25, 5)</f>
        <v>257.39334353781499</v>
      </c>
      <c r="J3042" s="1">
        <f t="shared" si="283"/>
        <v>929.48616194578312</v>
      </c>
      <c r="K3042" s="47">
        <f t="shared" si="284"/>
        <v>17.388849305853423</v>
      </c>
      <c r="L3042" s="48">
        <f>Solar!K3059/1000*Variables!$B$3</f>
        <v>16.459399999999999</v>
      </c>
      <c r="M3042">
        <f>IF(E3042=1, VLOOKUP(D3042, Sheet1!$A$2:$C$26, 2), Sheet1!$C$3)</f>
        <v>0.55478000000000005</v>
      </c>
      <c r="N3042" s="1">
        <f>'Electricity Rates'!$J$2</f>
        <v>0.24729999999999999</v>
      </c>
      <c r="O3042" s="145">
        <f>L3042-K3042</f>
        <v>-0.92944930585342433</v>
      </c>
      <c r="P3042">
        <f t="shared" si="285"/>
        <v>4.3002624333375516</v>
      </c>
      <c r="Q3042">
        <f>IF(O3042&gt;0, IF(Q3041+O3042*Variables!$B$5&lt;Variables!$B$4, Q3041+O3042*Variables!$B$5, Variables!$B$4), IF(Q3041&gt;-O3042, Q3041+O3042/Variables!$B$5, 0))</f>
        <v>99.011224142709125</v>
      </c>
      <c r="R3042">
        <f>IF(O3042&gt;0, 0, IF(Q3041&gt;-O3042, 0, -O3042 - Q3041*Variables!$B$5))</f>
        <v>0</v>
      </c>
      <c r="S3042">
        <f t="shared" si="286"/>
        <v>0</v>
      </c>
      <c r="T3042">
        <f t="shared" si="287"/>
        <v>0</v>
      </c>
    </row>
    <row r="3043" spans="1:20" x14ac:dyDescent="0.3">
      <c r="A3043" s="3">
        <f t="shared" si="282"/>
        <v>43227</v>
      </c>
      <c r="B3043">
        <v>5</v>
      </c>
      <c r="C3043">
        <v>7</v>
      </c>
      <c r="D3043">
        <v>18</v>
      </c>
      <c r="E3043">
        <v>1</v>
      </c>
      <c r="F3043" s="1">
        <f>VLOOKUP(A3043,Weather!$A$1:$E$366, 5)</f>
        <v>0.6410256410256413</v>
      </c>
      <c r="G3043" s="1">
        <f>VLOOKUP(D3043, Spring!$A$1:$E$25, 2)</f>
        <v>690.26548672566298</v>
      </c>
      <c r="H3043" s="1">
        <f>VLOOKUP(D3043, Spring!$A$1:$E$25, 3)</f>
        <v>590.923299339663</v>
      </c>
      <c r="I3043" s="1">
        <f>VLOOKUP(D3043, Spring!$A$1:$E$25, 5)</f>
        <v>248.81274775305101</v>
      </c>
      <c r="J3043" s="1">
        <f t="shared" si="283"/>
        <v>654.60418868966303</v>
      </c>
      <c r="K3043" s="47">
        <f t="shared" si="284"/>
        <v>12.246350788349822</v>
      </c>
      <c r="L3043" s="48">
        <f>Solar!K3060/1000*Variables!$B$3</f>
        <v>6.40665</v>
      </c>
      <c r="M3043">
        <f>IF(E3043=1, VLOOKUP(D3043, Sheet1!$A$2:$C$26, 2), Sheet1!$C$3)</f>
        <v>0.55478000000000005</v>
      </c>
      <c r="N3043" s="1">
        <f>'Electricity Rates'!$J$2</f>
        <v>0.24729999999999999</v>
      </c>
      <c r="O3043" s="145">
        <f>L3043-K3043</f>
        <v>-5.8397007883498224</v>
      </c>
      <c r="P3043">
        <f t="shared" si="285"/>
        <v>3.028522549958911</v>
      </c>
      <c r="Q3043">
        <f>IF(O3043&gt;0, IF(Q3042+O3043*Variables!$B$5&lt;Variables!$B$4, Q3042+O3043*Variables!$B$5, Variables!$B$4), IF(Q3042&gt;-O3043, Q3042+O3043/Variables!$B$5, 0))</f>
        <v>92.798776495528458</v>
      </c>
      <c r="R3043">
        <f>IF(O3043&gt;0, 0, IF(Q3042&gt;-O3043, 0, -O3043 - Q3042*Variables!$B$5))</f>
        <v>0</v>
      </c>
      <c r="S3043">
        <f t="shared" si="286"/>
        <v>0</v>
      </c>
      <c r="T3043">
        <f t="shared" si="287"/>
        <v>0</v>
      </c>
    </row>
    <row r="3044" spans="1:20" x14ac:dyDescent="0.3">
      <c r="A3044" s="3">
        <f t="shared" si="282"/>
        <v>43227</v>
      </c>
      <c r="B3044">
        <v>5</v>
      </c>
      <c r="C3044">
        <v>7</v>
      </c>
      <c r="D3044">
        <v>19</v>
      </c>
      <c r="E3044">
        <v>1</v>
      </c>
      <c r="F3044" s="1">
        <f>VLOOKUP(A3044,Weather!$A$1:$E$366, 5)</f>
        <v>0.6410256410256413</v>
      </c>
      <c r="G3044" s="1">
        <f>VLOOKUP(D3044, Spring!$A$1:$E$25, 2)</f>
        <v>482.300884955752</v>
      </c>
      <c r="H3044" s="1">
        <f>VLOOKUP(D3044, Spring!$A$1:$E$25, 3)</f>
        <v>454.99679692504799</v>
      </c>
      <c r="I3044" s="1">
        <f>VLOOKUP(D3044, Spring!$A$1:$E$25, 5)</f>
        <v>266.52341143686903</v>
      </c>
      <c r="J3044" s="1">
        <f t="shared" si="283"/>
        <v>472.49941745755058</v>
      </c>
      <c r="K3044" s="47">
        <f t="shared" si="284"/>
        <v>8.8395303810366226</v>
      </c>
      <c r="L3044" s="48">
        <f>Solar!K3061/1000*Variables!$B$3</f>
        <v>0.96155000000000013</v>
      </c>
      <c r="M3044">
        <f>IF(E3044=1, VLOOKUP(D3044, Sheet1!$A$2:$C$26, 2), Sheet1!$C$3)</f>
        <v>0.25796000000000002</v>
      </c>
      <c r="N3044" s="1">
        <f>'Electricity Rates'!$J$2</f>
        <v>0.24729999999999999</v>
      </c>
      <c r="O3044" s="145">
        <f>L3044-K3044</f>
        <v>-7.8779803810366227</v>
      </c>
      <c r="P3044">
        <f t="shared" si="285"/>
        <v>2.1860158632303568</v>
      </c>
      <c r="Q3044">
        <f>IF(O3044&gt;0, IF(Q3043+O3044*Variables!$B$5&lt;Variables!$B$4, Q3043+O3044*Variables!$B$5, Variables!$B$4), IF(Q3043&gt;-O3044, Q3043+O3044/Variables!$B$5, 0))</f>
        <v>84.417946302936301</v>
      </c>
      <c r="R3044">
        <f>IF(O3044&gt;0, 0, IF(Q3043&gt;-O3044, 0, -O3044 - Q3043*Variables!$B$5))</f>
        <v>0</v>
      </c>
      <c r="S3044">
        <f t="shared" si="286"/>
        <v>0</v>
      </c>
      <c r="T3044">
        <f t="shared" si="287"/>
        <v>0</v>
      </c>
    </row>
    <row r="3045" spans="1:20" x14ac:dyDescent="0.3">
      <c r="A3045" s="3">
        <f t="shared" si="282"/>
        <v>43227</v>
      </c>
      <c r="B3045">
        <v>5</v>
      </c>
      <c r="C3045">
        <v>7</v>
      </c>
      <c r="D3045">
        <v>20</v>
      </c>
      <c r="E3045">
        <v>1</v>
      </c>
      <c r="F3045" s="1">
        <f>VLOOKUP(A3045,Weather!$A$1:$E$366, 5)</f>
        <v>0.6410256410256413</v>
      </c>
      <c r="G3045" s="1">
        <f>VLOOKUP(D3045, Spring!$A$1:$E$25, 2)</f>
        <v>415.92920353982299</v>
      </c>
      <c r="H3045" s="1">
        <f>VLOOKUP(D3045, Spring!$A$1:$E$25, 3)</f>
        <v>371.98648067830999</v>
      </c>
      <c r="I3045" s="1">
        <f>VLOOKUP(D3045, Spring!$A$1:$E$25, 5)</f>
        <v>284.25369912476901</v>
      </c>
      <c r="J3045" s="1">
        <f t="shared" si="283"/>
        <v>400.15489276902349</v>
      </c>
      <c r="K3045" s="47">
        <f t="shared" si="284"/>
        <v>7.4861072861957885</v>
      </c>
      <c r="L3045" s="48">
        <f>Solar!K3062/1000*Variables!$B$3</f>
        <v>0</v>
      </c>
      <c r="M3045">
        <f>IF(E3045=1, VLOOKUP(D3045, Sheet1!$A$2:$C$26, 2), Sheet1!$C$3)</f>
        <v>0.25796000000000002</v>
      </c>
      <c r="N3045" s="1">
        <f>'Electricity Rates'!$J$2</f>
        <v>0.24729999999999999</v>
      </c>
      <c r="O3045" s="145">
        <f>L3045-K3045</f>
        <v>-7.4861072861957885</v>
      </c>
      <c r="P3045">
        <f t="shared" si="285"/>
        <v>1.8513143318762184</v>
      </c>
      <c r="Q3045">
        <f>IF(O3045&gt;0, IF(Q3044+O3045*Variables!$B$5&lt;Variables!$B$4, Q3044+O3045*Variables!$B$5, Variables!$B$4), IF(Q3044&gt;-O3045, Q3044+O3045/Variables!$B$5, 0))</f>
        <v>76.454002381451417</v>
      </c>
      <c r="R3045">
        <f>IF(O3045&gt;0, 0, IF(Q3044&gt;-O3045, 0, -O3045 - Q3044*Variables!$B$5))</f>
        <v>0</v>
      </c>
      <c r="S3045">
        <f t="shared" si="286"/>
        <v>0</v>
      </c>
      <c r="T3045">
        <f t="shared" si="287"/>
        <v>0</v>
      </c>
    </row>
    <row r="3046" spans="1:20" x14ac:dyDescent="0.3">
      <c r="A3046" s="3">
        <f t="shared" si="282"/>
        <v>43227</v>
      </c>
      <c r="B3046">
        <v>5</v>
      </c>
      <c r="C3046">
        <v>7</v>
      </c>
      <c r="D3046">
        <v>21</v>
      </c>
      <c r="E3046">
        <v>1</v>
      </c>
      <c r="F3046" s="1">
        <f>VLOOKUP(A3046,Weather!$A$1:$E$366, 5)</f>
        <v>0.6410256410256413</v>
      </c>
      <c r="G3046" s="1">
        <f>VLOOKUP(D3046, Spring!$A$1:$E$25, 2)</f>
        <v>371.68141592920301</v>
      </c>
      <c r="H3046" s="1">
        <f>VLOOKUP(D3046, Spring!$A$1:$E$25, 3)</f>
        <v>318.10538116591903</v>
      </c>
      <c r="I3046" s="1">
        <f>VLOOKUP(D3046, Spring!$A$1:$E$25, 5)</f>
        <v>271.28223242670401</v>
      </c>
      <c r="J3046" s="1">
        <f t="shared" si="283"/>
        <v>352.44899319366516</v>
      </c>
      <c r="K3046" s="47">
        <f t="shared" si="284"/>
        <v>6.593624178131539</v>
      </c>
      <c r="L3046" s="48">
        <f>Solar!K3063/1000*Variables!$B$3</f>
        <v>0</v>
      </c>
      <c r="M3046">
        <f>IF(E3046=1, VLOOKUP(D3046, Sheet1!$A$2:$C$26, 2), Sheet1!$C$3)</f>
        <v>0.25796000000000002</v>
      </c>
      <c r="N3046" s="1">
        <f>'Electricity Rates'!$J$2</f>
        <v>0.24729999999999999</v>
      </c>
      <c r="O3046" s="145">
        <f>L3046-K3046</f>
        <v>-6.593624178131539</v>
      </c>
      <c r="P3046">
        <f t="shared" si="285"/>
        <v>1.6306032592519295</v>
      </c>
      <c r="Q3046">
        <f>IF(O3046&gt;0, IF(Q3045+O3046*Variables!$B$5&lt;Variables!$B$4, Q3045+O3046*Variables!$B$5, Variables!$B$4), IF(Q3045&gt;-O3046, Q3045+O3046/Variables!$B$5, 0))</f>
        <v>69.43950857492851</v>
      </c>
      <c r="R3046">
        <f>IF(O3046&gt;0, 0, IF(Q3045&gt;-O3046, 0, -O3046 - Q3045*Variables!$B$5))</f>
        <v>0</v>
      </c>
      <c r="S3046">
        <f t="shared" si="286"/>
        <v>0</v>
      </c>
      <c r="T3046">
        <f t="shared" si="287"/>
        <v>0</v>
      </c>
    </row>
    <row r="3047" spans="1:20" x14ac:dyDescent="0.3">
      <c r="A3047" s="3">
        <f t="shared" si="282"/>
        <v>43227</v>
      </c>
      <c r="B3047">
        <v>5</v>
      </c>
      <c r="C3047">
        <v>7</v>
      </c>
      <c r="D3047">
        <v>22</v>
      </c>
      <c r="E3047">
        <v>1</v>
      </c>
      <c r="F3047" s="1">
        <f>VLOOKUP(A3047,Weather!$A$1:$E$366, 5)</f>
        <v>0.6410256410256413</v>
      </c>
      <c r="G3047" s="1">
        <f>VLOOKUP(D3047, Spring!$A$1:$E$25, 2)</f>
        <v>345.13274336283098</v>
      </c>
      <c r="H3047" s="1">
        <f>VLOOKUP(D3047, Spring!$A$1:$E$25, 3)</f>
        <v>289.79820627802701</v>
      </c>
      <c r="I3047" s="1">
        <f>VLOOKUP(D3047, Spring!$A$1:$E$25, 5)</f>
        <v>275.85953137878198</v>
      </c>
      <c r="J3047" s="1">
        <f t="shared" si="283"/>
        <v>325.26906338367058</v>
      </c>
      <c r="K3047" s="47">
        <f t="shared" si="284"/>
        <v>6.0851414024221384</v>
      </c>
      <c r="L3047" s="48">
        <f>Solar!K3064/1000*Variables!$B$3</f>
        <v>0</v>
      </c>
      <c r="M3047">
        <f>IF(E3047=1, VLOOKUP(D3047, Sheet1!$A$2:$C$26, 2), Sheet1!$C$3)</f>
        <v>0.18637999999999999</v>
      </c>
      <c r="N3047" s="1">
        <f>'Electricity Rates'!$J$2</f>
        <v>0.24729999999999999</v>
      </c>
      <c r="O3047" s="145">
        <f>L3047-K3047</f>
        <v>-6.0851414024221384</v>
      </c>
      <c r="P3047">
        <f t="shared" si="285"/>
        <v>1.5048554688189948</v>
      </c>
      <c r="Q3047">
        <f>IF(O3047&gt;0, IF(Q3046+O3047*Variables!$B$5&lt;Variables!$B$4, Q3046+O3047*Variables!$B$5, Variables!$B$4), IF(Q3046&gt;-O3047, Q3046+O3047/Variables!$B$5, 0))</f>
        <v>62.965953891500703</v>
      </c>
      <c r="R3047">
        <f>IF(O3047&gt;0, 0, IF(Q3046&gt;-O3047, 0, -O3047 - Q3046*Variables!$B$5))</f>
        <v>0</v>
      </c>
      <c r="S3047">
        <f t="shared" si="286"/>
        <v>0</v>
      </c>
      <c r="T3047">
        <f t="shared" si="287"/>
        <v>0</v>
      </c>
    </row>
    <row r="3048" spans="1:20" x14ac:dyDescent="0.3">
      <c r="A3048" s="3">
        <f t="shared" si="282"/>
        <v>43227</v>
      </c>
      <c r="B3048">
        <v>5</v>
      </c>
      <c r="C3048">
        <v>7</v>
      </c>
      <c r="D3048">
        <v>23</v>
      </c>
      <c r="E3048">
        <v>1</v>
      </c>
      <c r="F3048" s="1">
        <f>VLOOKUP(A3048,Weather!$A$1:$E$366, 5)</f>
        <v>0.6410256410256413</v>
      </c>
      <c r="G3048" s="1">
        <f>VLOOKUP(D3048, Spring!$A$1:$E$25, 2)</f>
        <v>318.58407079646003</v>
      </c>
      <c r="H3048" s="1">
        <f>VLOOKUP(D3048, Spring!$A$1:$E$25, 3)</f>
        <v>270.57975656630401</v>
      </c>
      <c r="I3048" s="1">
        <f>VLOOKUP(D3048, Spring!$A$1:$E$25, 5)</f>
        <v>271.64527650221697</v>
      </c>
      <c r="J3048" s="1">
        <f t="shared" si="283"/>
        <v>301.35175286768606</v>
      </c>
      <c r="K3048" s="47">
        <f t="shared" si="284"/>
        <v>5.6376957863484938</v>
      </c>
      <c r="L3048" s="48">
        <f>Solar!K3065/1000*Variables!$B$3</f>
        <v>0</v>
      </c>
      <c r="M3048">
        <f>IF(E3048=1, VLOOKUP(D3048, Sheet1!$A$2:$C$26, 2), Sheet1!$C$3)</f>
        <v>0.18637999999999999</v>
      </c>
      <c r="N3048" s="1">
        <f>'Electricity Rates'!$J$2</f>
        <v>0.24729999999999999</v>
      </c>
      <c r="O3048" s="145">
        <f>L3048-K3048</f>
        <v>-5.6376957863484938</v>
      </c>
      <c r="P3048">
        <f t="shared" si="285"/>
        <v>1.3942021679639824</v>
      </c>
      <c r="Q3048">
        <f>IF(O3048&gt;0, IF(Q3047+O3048*Variables!$B$5&lt;Variables!$B$4, Q3047+O3048*Variables!$B$5, Variables!$B$4), IF(Q3047&gt;-O3048, Q3047+O3048/Variables!$B$5, 0))</f>
        <v>56.968405182619328</v>
      </c>
      <c r="R3048">
        <f>IF(O3048&gt;0, 0, IF(Q3047&gt;-O3048, 0, -O3048 - Q3047*Variables!$B$5))</f>
        <v>0</v>
      </c>
      <c r="S3048">
        <f t="shared" si="286"/>
        <v>0</v>
      </c>
      <c r="T3048">
        <f t="shared" si="287"/>
        <v>0</v>
      </c>
    </row>
    <row r="3049" spans="1:20" x14ac:dyDescent="0.3">
      <c r="A3049" s="3">
        <f t="shared" si="282"/>
        <v>43227</v>
      </c>
      <c r="B3049">
        <v>5</v>
      </c>
      <c r="C3049">
        <v>7</v>
      </c>
      <c r="D3049">
        <v>24</v>
      </c>
      <c r="E3049">
        <v>1</v>
      </c>
      <c r="F3049" s="1">
        <f>VLOOKUP(A3049,Weather!$A$1:$E$366, 5)</f>
        <v>0.6410256410256413</v>
      </c>
      <c r="G3049" s="1">
        <f>VLOOKUP(D3049, Spring!$A$1:$E$25, 2)</f>
        <v>287.61061946902601</v>
      </c>
      <c r="H3049" s="1">
        <f>VLOOKUP(D3049, Spring!$A$1:$E$25, 3)</f>
        <v>251.20115310698301</v>
      </c>
      <c r="I3049" s="1">
        <f>VLOOKUP(D3049, Spring!$A$1:$E$25, 5)</f>
        <v>267.465363632795</v>
      </c>
      <c r="J3049" s="1">
        <f t="shared" si="283"/>
        <v>274.54055462111313</v>
      </c>
      <c r="K3049" s="47">
        <f t="shared" si="284"/>
        <v>5.1361112495297387</v>
      </c>
      <c r="L3049" s="48">
        <f>Solar!K3066/1000*Variables!$B$3</f>
        <v>0</v>
      </c>
      <c r="M3049">
        <f>IF(E3049=1, VLOOKUP(D3049, Sheet1!$A$2:$C$26, 2), Sheet1!$C$3)</f>
        <v>0.18637999999999999</v>
      </c>
      <c r="N3049" s="1">
        <f>'Electricity Rates'!$J$2</f>
        <v>0.24729999999999999</v>
      </c>
      <c r="O3049" s="145">
        <f>L3049-K3049</f>
        <v>-5.1361112495297387</v>
      </c>
      <c r="P3049">
        <f t="shared" si="285"/>
        <v>1.2701603120087044</v>
      </c>
      <c r="Q3049">
        <f>IF(O3049&gt;0, IF(Q3048+O3049*Variables!$B$5&lt;Variables!$B$4, Q3048+O3049*Variables!$B$5, Variables!$B$4), IF(Q3048&gt;-O3049, Q3048+O3049/Variables!$B$5, 0))</f>
        <v>51.504457044821734</v>
      </c>
      <c r="R3049">
        <f>IF(O3049&gt;0, 0, IF(Q3048&gt;-O3049, 0, -O3049 - Q3048*Variables!$B$5))</f>
        <v>0</v>
      </c>
      <c r="S3049">
        <f t="shared" si="286"/>
        <v>0</v>
      </c>
      <c r="T3049">
        <f t="shared" si="287"/>
        <v>0</v>
      </c>
    </row>
    <row r="3050" spans="1:20" x14ac:dyDescent="0.3">
      <c r="A3050" s="3">
        <f t="shared" si="282"/>
        <v>43228</v>
      </c>
      <c r="B3050">
        <v>5</v>
      </c>
      <c r="C3050">
        <v>8</v>
      </c>
      <c r="D3050">
        <v>1</v>
      </c>
      <c r="E3050">
        <v>1</v>
      </c>
      <c r="F3050" s="1">
        <f>VLOOKUP(A3050,Weather!$A$1:$E$366, 5)</f>
        <v>0.6410256410256413</v>
      </c>
      <c r="G3050" s="1">
        <f>VLOOKUP(D3050, Spring!$A$1:$E$25, 2)</f>
        <v>284.91351697629602</v>
      </c>
      <c r="H3050" s="1">
        <f>VLOOKUP(D3050, Spring!$A$1:$E$25, 3)</f>
        <v>272.00797092955099</v>
      </c>
      <c r="I3050" s="1">
        <f>VLOOKUP(D3050, Spring!$A$1:$E$25, 5)</f>
        <v>272.01322657875102</v>
      </c>
      <c r="J3050" s="1">
        <f t="shared" si="283"/>
        <v>280.28075685695165</v>
      </c>
      <c r="K3050" s="47">
        <f t="shared" si="284"/>
        <v>5.2434990899846898</v>
      </c>
      <c r="L3050" s="48">
        <f>Solar!K3067/1000*Variables!$B$3</f>
        <v>0</v>
      </c>
      <c r="M3050">
        <f>IF(E3050=1, VLOOKUP(D3050, Sheet1!$A$2:$C$26, 2), Sheet1!$C$3)</f>
        <v>0.18637999999999999</v>
      </c>
      <c r="N3050" s="1">
        <f>'Electricity Rates'!$J$2</f>
        <v>0.24729999999999999</v>
      </c>
      <c r="O3050" s="145">
        <f>L3050-K3050</f>
        <v>-5.2434990899846898</v>
      </c>
      <c r="P3050">
        <f t="shared" si="285"/>
        <v>1.2967173249532138</v>
      </c>
      <c r="Q3050">
        <f>IF(O3050&gt;0, IF(Q3049+O3050*Variables!$B$5&lt;Variables!$B$4, Q3049+O3050*Variables!$B$5, Variables!$B$4), IF(Q3049&gt;-O3050, Q3049+O3050/Variables!$B$5, 0))</f>
        <v>45.926266523561424</v>
      </c>
      <c r="R3050">
        <f>IF(O3050&gt;0, 0, IF(Q3049&gt;-O3050, 0, -O3050 - Q3049*Variables!$B$5))</f>
        <v>0</v>
      </c>
      <c r="S3050">
        <f t="shared" si="286"/>
        <v>0</v>
      </c>
      <c r="T3050">
        <f t="shared" si="287"/>
        <v>0</v>
      </c>
    </row>
    <row r="3051" spans="1:20" x14ac:dyDescent="0.3">
      <c r="A3051" s="3">
        <f t="shared" si="282"/>
        <v>43228</v>
      </c>
      <c r="B3051">
        <v>5</v>
      </c>
      <c r="C3051">
        <v>8</v>
      </c>
      <c r="D3051">
        <v>2</v>
      </c>
      <c r="E3051">
        <v>1</v>
      </c>
      <c r="F3051" s="1">
        <f>VLOOKUP(A3051,Weather!$A$1:$E$366, 5)</f>
        <v>0.6410256410256413</v>
      </c>
      <c r="G3051" s="1">
        <f>VLOOKUP(D3051, Spring!$A$1:$E$25, 2)</f>
        <v>283.47213324791699</v>
      </c>
      <c r="H3051" s="1">
        <f>VLOOKUP(D3051, Spring!$A$1:$E$25, 3)</f>
        <v>272.193568553901</v>
      </c>
      <c r="I3051" s="1">
        <f>VLOOKUP(D3051, Spring!$A$1:$E$25, 5)</f>
        <v>263.43263079398702</v>
      </c>
      <c r="J3051" s="1">
        <f t="shared" si="283"/>
        <v>279.42341771673176</v>
      </c>
      <c r="K3051" s="47">
        <f t="shared" si="284"/>
        <v>5.2274599688835384</v>
      </c>
      <c r="L3051" s="48">
        <f>Solar!K3068/1000*Variables!$B$3</f>
        <v>0</v>
      </c>
      <c r="M3051">
        <f>IF(E3051=1, VLOOKUP(D3051, Sheet1!$A$2:$C$26, 2), Sheet1!$C$3)</f>
        <v>0.18637999999999999</v>
      </c>
      <c r="N3051" s="1">
        <f>'Electricity Rates'!$J$2</f>
        <v>0.24729999999999999</v>
      </c>
      <c r="O3051" s="145">
        <f>L3051-K3051</f>
        <v>-5.2274599688835384</v>
      </c>
      <c r="P3051">
        <f t="shared" si="285"/>
        <v>1.292750850304899</v>
      </c>
      <c r="Q3051">
        <f>IF(O3051&gt;0, IF(Q3050+O3051*Variables!$B$5&lt;Variables!$B$4, Q3050+O3051*Variables!$B$5, Variables!$B$4), IF(Q3050&gt;-O3051, Q3050+O3051/Variables!$B$5, 0))</f>
        <v>40.365138897089572</v>
      </c>
      <c r="R3051">
        <f>IF(O3051&gt;0, 0, IF(Q3050&gt;-O3051, 0, -O3051 - Q3050*Variables!$B$5))</f>
        <v>0</v>
      </c>
      <c r="S3051">
        <f t="shared" si="286"/>
        <v>0</v>
      </c>
      <c r="T3051">
        <f t="shared" si="287"/>
        <v>0</v>
      </c>
    </row>
    <row r="3052" spans="1:20" x14ac:dyDescent="0.3">
      <c r="A3052" s="3">
        <f t="shared" si="282"/>
        <v>43228</v>
      </c>
      <c r="B3052">
        <v>5</v>
      </c>
      <c r="C3052">
        <v>8</v>
      </c>
      <c r="D3052">
        <v>3</v>
      </c>
      <c r="E3052">
        <v>1</v>
      </c>
      <c r="F3052" s="1">
        <f>VLOOKUP(A3052,Weather!$A$1:$E$366, 5)</f>
        <v>0.6410256410256413</v>
      </c>
      <c r="G3052" s="1">
        <f>VLOOKUP(D3052, Spring!$A$1:$E$25, 2)</f>
        <v>282.03074951953801</v>
      </c>
      <c r="H3052" s="1">
        <f>VLOOKUP(D3052, Spring!$A$1:$E$25, 3)</f>
        <v>263.612120501699</v>
      </c>
      <c r="I3052" s="1">
        <f>VLOOKUP(D3052, Spring!$A$1:$E$25, 5)</f>
        <v>268.00502374504498</v>
      </c>
      <c r="J3052" s="1">
        <f t="shared" si="283"/>
        <v>275.41893397467271</v>
      </c>
      <c r="K3052" s="47">
        <f t="shared" si="284"/>
        <v>5.1525439914443094</v>
      </c>
      <c r="L3052" s="48">
        <f>Solar!K3069/1000*Variables!$B$3</f>
        <v>0</v>
      </c>
      <c r="M3052">
        <f>IF(E3052=1, VLOOKUP(D3052, Sheet1!$A$2:$C$26, 2), Sheet1!$C$3)</f>
        <v>0.18637999999999999</v>
      </c>
      <c r="N3052" s="1">
        <f>'Electricity Rates'!$J$2</f>
        <v>0.24729999999999999</v>
      </c>
      <c r="O3052" s="145">
        <f>L3052-K3052</f>
        <v>-5.1525439914443094</v>
      </c>
      <c r="P3052">
        <f t="shared" si="285"/>
        <v>1.2742241290841776</v>
      </c>
      <c r="Q3052">
        <f>IF(O3052&gt;0, IF(Q3051+O3052*Variables!$B$5&lt;Variables!$B$4, Q3051+O3052*Variables!$B$5, Variables!$B$4), IF(Q3051&gt;-O3052, Q3051+O3052/Variables!$B$5, 0))</f>
        <v>34.883709118957327</v>
      </c>
      <c r="R3052">
        <f>IF(O3052&gt;0, 0, IF(Q3051&gt;-O3052, 0, -O3052 - Q3051*Variables!$B$5))</f>
        <v>0</v>
      </c>
      <c r="S3052">
        <f t="shared" si="286"/>
        <v>0</v>
      </c>
      <c r="T3052">
        <f t="shared" si="287"/>
        <v>0</v>
      </c>
    </row>
    <row r="3053" spans="1:20" x14ac:dyDescent="0.3">
      <c r="A3053" s="3">
        <f t="shared" si="282"/>
        <v>43228</v>
      </c>
      <c r="B3053">
        <v>5</v>
      </c>
      <c r="C3053">
        <v>8</v>
      </c>
      <c r="D3053">
        <v>4</v>
      </c>
      <c r="E3053">
        <v>1</v>
      </c>
      <c r="F3053" s="1">
        <f>VLOOKUP(A3053,Weather!$A$1:$E$366, 5)</f>
        <v>0.6410256410256413</v>
      </c>
      <c r="G3053" s="1">
        <f>VLOOKUP(D3053, Spring!$A$1:$E$25, 2)</f>
        <v>287.61061946902601</v>
      </c>
      <c r="H3053" s="1">
        <f>VLOOKUP(D3053, Spring!$A$1:$E$25, 3)</f>
        <v>280.54932735425899</v>
      </c>
      <c r="I3053" s="1">
        <f>VLOOKUP(D3053, Spring!$A$1:$E$25, 5)</f>
        <v>263.81039287256101</v>
      </c>
      <c r="J3053" s="1">
        <f t="shared" si="283"/>
        <v>285.0757966585968</v>
      </c>
      <c r="K3053" s="47">
        <f t="shared" si="284"/>
        <v>5.3332048090583646</v>
      </c>
      <c r="L3053" s="48">
        <f>Solar!K3070/1000*Variables!$B$3</f>
        <v>0</v>
      </c>
      <c r="M3053">
        <f>IF(E3053=1, VLOOKUP(D3053, Sheet1!$A$2:$C$26, 2), Sheet1!$C$3)</f>
        <v>0.18637999999999999</v>
      </c>
      <c r="N3053" s="1">
        <f>'Electricity Rates'!$J$2</f>
        <v>0.24729999999999999</v>
      </c>
      <c r="O3053" s="145">
        <f>L3053-K3053</f>
        <v>-5.3332048090583646</v>
      </c>
      <c r="P3053">
        <f t="shared" si="285"/>
        <v>1.3189015492801335</v>
      </c>
      <c r="Q3053">
        <f>IF(O3053&gt;0, IF(Q3052+O3053*Variables!$B$5&lt;Variables!$B$4, Q3052+O3053*Variables!$B$5, Variables!$B$4), IF(Q3052&gt;-O3053, Q3052+O3053/Variables!$B$5, 0))</f>
        <v>29.210086981661195</v>
      </c>
      <c r="R3053">
        <f>IF(O3053&gt;0, 0, IF(Q3052&gt;-O3053, 0, -O3053 - Q3052*Variables!$B$5))</f>
        <v>0</v>
      </c>
      <c r="S3053">
        <f t="shared" si="286"/>
        <v>0</v>
      </c>
      <c r="T3053">
        <f t="shared" si="287"/>
        <v>0</v>
      </c>
    </row>
    <row r="3054" spans="1:20" x14ac:dyDescent="0.3">
      <c r="A3054" s="3">
        <f t="shared" si="282"/>
        <v>43228</v>
      </c>
      <c r="B3054">
        <v>5</v>
      </c>
      <c r="C3054">
        <v>8</v>
      </c>
      <c r="D3054">
        <v>5</v>
      </c>
      <c r="E3054">
        <v>1</v>
      </c>
      <c r="F3054" s="1">
        <f>VLOOKUP(A3054,Weather!$A$1:$E$366, 5)</f>
        <v>0.6410256410256413</v>
      </c>
      <c r="G3054" s="1">
        <f>VLOOKUP(D3054, Spring!$A$1:$E$25, 2)</f>
        <v>318.58407079646003</v>
      </c>
      <c r="H3054" s="1">
        <f>VLOOKUP(D3054, Spring!$A$1:$E$25, 3)</f>
        <v>296.96508648302301</v>
      </c>
      <c r="I3054" s="1">
        <f>VLOOKUP(D3054, Spring!$A$1:$E$25, 5)</f>
        <v>263.982102908277</v>
      </c>
      <c r="J3054" s="1">
        <f t="shared" si="283"/>
        <v>310.82340976086726</v>
      </c>
      <c r="K3054" s="47">
        <f t="shared" si="284"/>
        <v>5.8148917696082023</v>
      </c>
      <c r="L3054" s="48">
        <f>Solar!K3071/1000*Variables!$B$3</f>
        <v>0</v>
      </c>
      <c r="M3054">
        <f>IF(E3054=1, VLOOKUP(D3054, Sheet1!$A$2:$C$26, 2), Sheet1!$C$3)</f>
        <v>0.18637999999999999</v>
      </c>
      <c r="N3054" s="1">
        <f>'Electricity Rates'!$J$2</f>
        <v>0.24729999999999999</v>
      </c>
      <c r="O3054" s="145">
        <f>L3054-K3054</f>
        <v>-5.8148917696082023</v>
      </c>
      <c r="P3054">
        <f t="shared" si="285"/>
        <v>1.4380227346241083</v>
      </c>
      <c r="Q3054">
        <f>IF(O3054&gt;0, IF(Q3053+O3054*Variables!$B$5&lt;Variables!$B$4, Q3053+O3054*Variables!$B$5, Variables!$B$4), IF(Q3053&gt;-O3054, Q3053+O3054/Variables!$B$5, 0))</f>
        <v>23.024031907609917</v>
      </c>
      <c r="R3054">
        <f>IF(O3054&gt;0, 0, IF(Q3053&gt;-O3054, 0, -O3054 - Q3053*Variables!$B$5))</f>
        <v>0</v>
      </c>
      <c r="S3054">
        <f t="shared" si="286"/>
        <v>0</v>
      </c>
      <c r="T3054">
        <f t="shared" si="287"/>
        <v>0</v>
      </c>
    </row>
    <row r="3055" spans="1:20" x14ac:dyDescent="0.3">
      <c r="A3055" s="3">
        <f t="shared" si="282"/>
        <v>43228</v>
      </c>
      <c r="B3055">
        <v>5</v>
      </c>
      <c r="C3055">
        <v>8</v>
      </c>
      <c r="D3055">
        <v>6</v>
      </c>
      <c r="E3055">
        <v>1</v>
      </c>
      <c r="F3055" s="1">
        <f>VLOOKUP(A3055,Weather!$A$1:$E$366, 5)</f>
        <v>0.6410256410256413</v>
      </c>
      <c r="G3055" s="1">
        <f>VLOOKUP(D3055, Spring!$A$1:$E$25, 2)</f>
        <v>389.38053097345102</v>
      </c>
      <c r="H3055" s="1">
        <f>VLOOKUP(D3055, Spring!$A$1:$E$25, 3)</f>
        <v>340.20659833439998</v>
      </c>
      <c r="I3055" s="1">
        <f>VLOOKUP(D3055, Spring!$A$1:$E$25, 5)</f>
        <v>264.16853094705402</v>
      </c>
      <c r="J3055" s="1">
        <f t="shared" si="283"/>
        <v>371.72835002609941</v>
      </c>
      <c r="K3055" s="47">
        <f t="shared" si="284"/>
        <v>6.9543028459786997</v>
      </c>
      <c r="L3055" s="48">
        <f>Solar!K3072/1000*Variables!$B$3</f>
        <v>0.78869999999999996</v>
      </c>
      <c r="M3055">
        <f>IF(E3055=1, VLOOKUP(D3055, Sheet1!$A$2:$C$26, 2), Sheet1!$C$3)</f>
        <v>0.18637999999999999</v>
      </c>
      <c r="N3055" s="1">
        <f>'Electricity Rates'!$J$2</f>
        <v>0.24729999999999999</v>
      </c>
      <c r="O3055" s="145">
        <f>L3055-K3055</f>
        <v>-6.1656028459787002</v>
      </c>
      <c r="P3055">
        <f t="shared" si="285"/>
        <v>1.7197990938105323</v>
      </c>
      <c r="Q3055">
        <f>IF(O3055&gt;0, IF(Q3054+O3055*Variables!$B$5&lt;Variables!$B$4, Q3054+O3055*Variables!$B$5, Variables!$B$4), IF(Q3054&gt;-O3055, Q3054+O3055/Variables!$B$5, 0))</f>
        <v>16.464879943802789</v>
      </c>
      <c r="R3055">
        <f>IF(O3055&gt;0, 0, IF(Q3054&gt;-O3055, 0, -O3055 - Q3054*Variables!$B$5))</f>
        <v>0</v>
      </c>
      <c r="S3055">
        <f t="shared" si="286"/>
        <v>0</v>
      </c>
      <c r="T3055">
        <f t="shared" si="287"/>
        <v>0</v>
      </c>
    </row>
    <row r="3056" spans="1:20" x14ac:dyDescent="0.3">
      <c r="A3056" s="3">
        <f t="shared" si="282"/>
        <v>43228</v>
      </c>
      <c r="B3056">
        <v>5</v>
      </c>
      <c r="C3056">
        <v>8</v>
      </c>
      <c r="D3056">
        <v>7</v>
      </c>
      <c r="E3056">
        <v>1</v>
      </c>
      <c r="F3056" s="1">
        <f>VLOOKUP(A3056,Weather!$A$1:$E$366, 5)</f>
        <v>0.6410256410256413</v>
      </c>
      <c r="G3056" s="1">
        <f>VLOOKUP(D3056, Spring!$A$1:$E$25, 2)</f>
        <v>623.89380530973403</v>
      </c>
      <c r="H3056" s="1">
        <f>VLOOKUP(D3056, Spring!$A$1:$E$25, 3)</f>
        <v>374.47950032030701</v>
      </c>
      <c r="I3056" s="1">
        <f>VLOOKUP(D3056, Spring!$A$1:$E$25, 5)</f>
        <v>251.18725224694799</v>
      </c>
      <c r="J3056" s="1">
        <f t="shared" si="283"/>
        <v>534.36046505711931</v>
      </c>
      <c r="K3056" s="47">
        <f t="shared" si="284"/>
        <v>9.9968283362415438</v>
      </c>
      <c r="L3056" s="48">
        <f>Solar!K3073/1000*Variables!$B$3</f>
        <v>4.8022499999999999</v>
      </c>
      <c r="M3056">
        <f>IF(E3056=1, VLOOKUP(D3056, Sheet1!$A$2:$C$26, 2), Sheet1!$C$3)</f>
        <v>0.18637999999999999</v>
      </c>
      <c r="N3056" s="1">
        <f>'Electricity Rates'!$J$2</f>
        <v>0.24729999999999999</v>
      </c>
      <c r="O3056" s="145">
        <f>L3056-K3056</f>
        <v>-5.1945783362415439</v>
      </c>
      <c r="P3056">
        <f t="shared" si="285"/>
        <v>2.4722156475525336</v>
      </c>
      <c r="Q3056">
        <f>IF(O3056&gt;0, IF(Q3055+O3056*Variables!$B$5&lt;Variables!$B$4, Q3055+O3056*Variables!$B$5, Variables!$B$4), IF(Q3055&gt;-O3056, Q3055+O3056/Variables!$B$5, 0))</f>
        <v>10.938732777588381</v>
      </c>
      <c r="R3056">
        <f>IF(O3056&gt;0, 0, IF(Q3055&gt;-O3056, 0, -O3056 - Q3055*Variables!$B$5))</f>
        <v>0</v>
      </c>
      <c r="S3056">
        <f t="shared" si="286"/>
        <v>0</v>
      </c>
      <c r="T3056">
        <f t="shared" si="287"/>
        <v>0</v>
      </c>
    </row>
    <row r="3057" spans="1:20" x14ac:dyDescent="0.3">
      <c r="A3057" s="3">
        <f t="shared" si="282"/>
        <v>43228</v>
      </c>
      <c r="B3057">
        <v>5</v>
      </c>
      <c r="C3057">
        <v>8</v>
      </c>
      <c r="D3057">
        <v>8</v>
      </c>
      <c r="E3057">
        <v>1</v>
      </c>
      <c r="F3057" s="1">
        <f>VLOOKUP(A3057,Weather!$A$1:$E$366, 5)</f>
        <v>0.6410256410256413</v>
      </c>
      <c r="G3057" s="1">
        <f>VLOOKUP(D3057, Spring!$A$1:$E$25, 2)</f>
        <v>871.68141592920301</v>
      </c>
      <c r="H3057" s="1">
        <f>VLOOKUP(D3057, Spring!$A$1:$E$25, 3)</f>
        <v>578.35522101217202</v>
      </c>
      <c r="I3057" s="1">
        <f>VLOOKUP(D3057, Spring!$A$1:$E$25, 5)</f>
        <v>268.91753993484798</v>
      </c>
      <c r="J3057" s="1">
        <f t="shared" si="283"/>
        <v>766.38483313847405</v>
      </c>
      <c r="K3057" s="47">
        <f t="shared" si="284"/>
        <v>14.337545753062953</v>
      </c>
      <c r="L3057" s="48">
        <f>Solar!K3074/1000*Variables!$B$3</f>
        <v>13.87185</v>
      </c>
      <c r="M3057">
        <f>IF(E3057=1, VLOOKUP(D3057, Sheet1!$A$2:$C$26, 2), Sheet1!$C$3)</f>
        <v>0.18637999999999999</v>
      </c>
      <c r="N3057" s="1">
        <f>'Electricity Rates'!$J$2</f>
        <v>0.24729999999999999</v>
      </c>
      <c r="O3057" s="145">
        <f>L3057-K3057</f>
        <v>-0.46569575306295263</v>
      </c>
      <c r="P3057">
        <f t="shared" si="285"/>
        <v>3.545675064732468</v>
      </c>
      <c r="Q3057">
        <f>IF(O3057&gt;0, IF(Q3056+O3057*Variables!$B$5&lt;Variables!$B$4, Q3056+O3057*Variables!$B$5, Variables!$B$4), IF(Q3056&gt;-O3057, Q3056+O3057/Variables!$B$5, 0))</f>
        <v>10.443311763691623</v>
      </c>
      <c r="R3057">
        <f>IF(O3057&gt;0, 0, IF(Q3056&gt;-O3057, 0, -O3057 - Q3056*Variables!$B$5))</f>
        <v>0</v>
      </c>
      <c r="S3057">
        <f t="shared" si="286"/>
        <v>0</v>
      </c>
      <c r="T3057">
        <f t="shared" si="287"/>
        <v>0</v>
      </c>
    </row>
    <row r="3058" spans="1:20" x14ac:dyDescent="0.3">
      <c r="A3058" s="3">
        <f t="shared" si="282"/>
        <v>43228</v>
      </c>
      <c r="B3058">
        <v>5</v>
      </c>
      <c r="C3058">
        <v>8</v>
      </c>
      <c r="D3058">
        <v>9</v>
      </c>
      <c r="E3058">
        <v>1</v>
      </c>
      <c r="F3058" s="1">
        <f>VLOOKUP(A3058,Weather!$A$1:$E$366, 5)</f>
        <v>0.6410256410256413</v>
      </c>
      <c r="G3058" s="1">
        <f>VLOOKUP(D3058, Spring!$A$1:$E$25, 2)</f>
        <v>1137.1681415929199</v>
      </c>
      <c r="H3058" s="1">
        <f>VLOOKUP(D3058, Spring!$A$1:$E$25, 3)</f>
        <v>786.77530429212004</v>
      </c>
      <c r="I3058" s="1">
        <f>VLOOKUP(D3058, Spring!$A$1:$E$25, 5)</f>
        <v>317.33977000667198</v>
      </c>
      <c r="J3058" s="1">
        <f t="shared" si="283"/>
        <v>1011.3860974336585</v>
      </c>
      <c r="K3058" s="47">
        <f t="shared" si="284"/>
        <v>18.921035254029867</v>
      </c>
      <c r="L3058" s="48">
        <f>Solar!K3075/1000*Variables!$B$3</f>
        <v>23.496500000000001</v>
      </c>
      <c r="M3058">
        <f>IF(E3058=1, VLOOKUP(D3058, Sheet1!$A$2:$C$26, 2), Sheet1!$C$3)</f>
        <v>0.25796000000000002</v>
      </c>
      <c r="N3058" s="1">
        <f>'Electricity Rates'!$J$2</f>
        <v>0.24729999999999999</v>
      </c>
      <c r="O3058" s="145">
        <f>L3058-K3058</f>
        <v>4.5754647459701339</v>
      </c>
      <c r="P3058">
        <f t="shared" si="285"/>
        <v>4.6791720183215864</v>
      </c>
      <c r="Q3058">
        <f>IF(O3058&gt;0, IF(Q3057+O3058*Variables!$B$5&lt;Variables!$B$4, Q3057+O3058*Variables!$B$5, Variables!$B$4), IF(Q3057&gt;-O3058, Q3057+O3058/Variables!$B$5, 0))</f>
        <v>14.744248624903548</v>
      </c>
      <c r="R3058">
        <f>IF(O3058&gt;0, 0, IF(Q3057&gt;-O3058, 0, -O3058 - Q3057*Variables!$B$5))</f>
        <v>0</v>
      </c>
      <c r="S3058">
        <f t="shared" si="286"/>
        <v>0</v>
      </c>
      <c r="T3058">
        <f t="shared" si="287"/>
        <v>0</v>
      </c>
    </row>
    <row r="3059" spans="1:20" x14ac:dyDescent="0.3">
      <c r="A3059" s="3">
        <f t="shared" si="282"/>
        <v>43228</v>
      </c>
      <c r="B3059">
        <v>5</v>
      </c>
      <c r="C3059">
        <v>8</v>
      </c>
      <c r="D3059">
        <v>10</v>
      </c>
      <c r="E3059">
        <v>1</v>
      </c>
      <c r="F3059" s="1">
        <f>VLOOKUP(A3059,Weather!$A$1:$E$366, 5)</f>
        <v>0.6410256410256413</v>
      </c>
      <c r="G3059" s="1">
        <f>VLOOKUP(D3059, Spring!$A$1:$E$25, 2)</f>
        <v>1207.9646017699099</v>
      </c>
      <c r="H3059" s="1">
        <f>VLOOKUP(D3059, Spring!$A$1:$E$25, 3)</f>
        <v>923.64670083279998</v>
      </c>
      <c r="I3059" s="1">
        <f>VLOOKUP(D3059, Spring!$A$1:$E$25, 5)</f>
        <v>339.44621060481097</v>
      </c>
      <c r="J3059" s="1">
        <f t="shared" si="283"/>
        <v>1105.9017655360756</v>
      </c>
      <c r="K3059" s="47">
        <f t="shared" si="284"/>
        <v>20.689236629114838</v>
      </c>
      <c r="L3059" s="48">
        <f>Solar!K3076/1000*Variables!$B$3</f>
        <v>31.063400000000001</v>
      </c>
      <c r="M3059">
        <f>IF(E3059=1, VLOOKUP(D3059, Sheet1!$A$2:$C$26, 2), Sheet1!$C$3)</f>
        <v>0.25796000000000002</v>
      </c>
      <c r="N3059" s="1">
        <f>'Electricity Rates'!$J$2</f>
        <v>0.24729999999999999</v>
      </c>
      <c r="O3059" s="145">
        <f>L3059-K3059</f>
        <v>10.374163370885164</v>
      </c>
      <c r="P3059">
        <f t="shared" si="285"/>
        <v>5.116448218380099</v>
      </c>
      <c r="Q3059">
        <f>IF(O3059&gt;0, IF(Q3058+O3059*Variables!$B$5&lt;Variables!$B$4, Q3058+O3059*Variables!$B$5, Variables!$B$4), IF(Q3058&gt;-O3059, Q3058+O3059/Variables!$B$5, 0))</f>
        <v>24.495962193535604</v>
      </c>
      <c r="R3059">
        <f>IF(O3059&gt;0, 0, IF(Q3058&gt;-O3059, 0, -O3059 - Q3058*Variables!$B$5))</f>
        <v>0</v>
      </c>
      <c r="S3059">
        <f t="shared" si="286"/>
        <v>0</v>
      </c>
      <c r="T3059">
        <f t="shared" si="287"/>
        <v>0</v>
      </c>
    </row>
    <row r="3060" spans="1:20" x14ac:dyDescent="0.3">
      <c r="A3060" s="3">
        <f t="shared" si="282"/>
        <v>43228</v>
      </c>
      <c r="B3060">
        <v>5</v>
      </c>
      <c r="C3060">
        <v>8</v>
      </c>
      <c r="D3060">
        <v>11</v>
      </c>
      <c r="E3060">
        <v>1</v>
      </c>
      <c r="F3060" s="1">
        <f>VLOOKUP(A3060,Weather!$A$1:$E$366, 5)</f>
        <v>0.6410256410256413</v>
      </c>
      <c r="G3060" s="1">
        <f>VLOOKUP(D3060, Spring!$A$1:$E$25, 2)</f>
        <v>1274.3362831858401</v>
      </c>
      <c r="H3060" s="1">
        <f>VLOOKUP(D3060, Spring!$A$1:$E$25, 3)</f>
        <v>962.46396540679098</v>
      </c>
      <c r="I3060" s="1">
        <f>VLOOKUP(D3060, Spring!$A$1:$E$25, 5)</f>
        <v>352.80034538247099</v>
      </c>
      <c r="J3060" s="1">
        <f t="shared" si="283"/>
        <v>1162.3821178292585</v>
      </c>
      <c r="K3060" s="47">
        <f t="shared" si="284"/>
        <v>21.745872408082963</v>
      </c>
      <c r="L3060" s="48">
        <f>Solar!K3077/1000*Variables!$B$3</f>
        <v>36.241250000000001</v>
      </c>
      <c r="M3060">
        <f>IF(E3060=1, VLOOKUP(D3060, Sheet1!$A$2:$C$26, 2), Sheet1!$C$3)</f>
        <v>0.25796000000000002</v>
      </c>
      <c r="N3060" s="1">
        <f>'Electricity Rates'!$J$2</f>
        <v>0.24729999999999999</v>
      </c>
      <c r="O3060" s="145">
        <f>L3060-K3060</f>
        <v>14.495377591917038</v>
      </c>
      <c r="P3060">
        <f t="shared" si="285"/>
        <v>5.3777542465189168</v>
      </c>
      <c r="Q3060">
        <f>IF(O3060&gt;0, IF(Q3059+O3060*Variables!$B$5&lt;Variables!$B$4, Q3059+O3060*Variables!$B$5, Variables!$B$4), IF(Q3059&gt;-O3060, Q3059+O3060/Variables!$B$5, 0))</f>
        <v>38.121617129937619</v>
      </c>
      <c r="R3060">
        <f>IF(O3060&gt;0, 0, IF(Q3059&gt;-O3060, 0, -O3060 - Q3059*Variables!$B$5))</f>
        <v>0</v>
      </c>
      <c r="S3060">
        <f t="shared" si="286"/>
        <v>0</v>
      </c>
      <c r="T3060">
        <f t="shared" si="287"/>
        <v>0</v>
      </c>
    </row>
    <row r="3061" spans="1:20" x14ac:dyDescent="0.3">
      <c r="A3061" s="3">
        <f t="shared" si="282"/>
        <v>43228</v>
      </c>
      <c r="B3061">
        <v>5</v>
      </c>
      <c r="C3061">
        <v>8</v>
      </c>
      <c r="D3061">
        <v>12</v>
      </c>
      <c r="E3061">
        <v>1</v>
      </c>
      <c r="F3061" s="1">
        <f>VLOOKUP(A3061,Weather!$A$1:$E$366, 5)</f>
        <v>0.6410256410256413</v>
      </c>
      <c r="G3061" s="1">
        <f>VLOOKUP(D3061, Spring!$A$1:$E$25, 2)</f>
        <v>1314.1592920353901</v>
      </c>
      <c r="H3061" s="1">
        <f>VLOOKUP(D3061, Spring!$A$1:$E$25, 3)</f>
        <v>983.10377962844302</v>
      </c>
      <c r="I3061" s="1">
        <f>VLOOKUP(D3061, Spring!$A$1:$E$25, 5)</f>
        <v>344.20503159464602</v>
      </c>
      <c r="J3061" s="1">
        <f t="shared" si="283"/>
        <v>1195.3188516841783</v>
      </c>
      <c r="K3061" s="47">
        <f t="shared" si="284"/>
        <v>22.362053611288015</v>
      </c>
      <c r="L3061" s="48">
        <f>Solar!K3078/1000*Variables!$B$3</f>
        <v>39.61965</v>
      </c>
      <c r="M3061">
        <f>IF(E3061=1, VLOOKUP(D3061, Sheet1!$A$2:$C$26, 2), Sheet1!$C$3)</f>
        <v>0.25796000000000002</v>
      </c>
      <c r="N3061" s="1">
        <f>'Electricity Rates'!$J$2</f>
        <v>0.24729999999999999</v>
      </c>
      <c r="O3061" s="145">
        <f>L3061-K3061</f>
        <v>17.257596388711985</v>
      </c>
      <c r="P3061">
        <f t="shared" si="285"/>
        <v>5.5301358580715263</v>
      </c>
      <c r="Q3061">
        <f>IF(O3061&gt;0, IF(Q3060+O3061*Variables!$B$5&lt;Variables!$B$4, Q3060+O3061*Variables!$B$5, Variables!$B$4), IF(Q3060&gt;-O3061, Q3060+O3061/Variables!$B$5, 0))</f>
        <v>54.343757735326882</v>
      </c>
      <c r="R3061">
        <f>IF(O3061&gt;0, 0, IF(Q3060&gt;-O3061, 0, -O3061 - Q3060*Variables!$B$5))</f>
        <v>0</v>
      </c>
      <c r="S3061">
        <f t="shared" si="286"/>
        <v>0</v>
      </c>
      <c r="T3061">
        <f t="shared" si="287"/>
        <v>0</v>
      </c>
    </row>
    <row r="3062" spans="1:20" x14ac:dyDescent="0.3">
      <c r="A3062" s="3">
        <f t="shared" si="282"/>
        <v>43228</v>
      </c>
      <c r="B3062">
        <v>5</v>
      </c>
      <c r="C3062">
        <v>8</v>
      </c>
      <c r="D3062">
        <v>13</v>
      </c>
      <c r="E3062">
        <v>1</v>
      </c>
      <c r="F3062" s="1">
        <f>VLOOKUP(A3062,Weather!$A$1:$E$366, 5)</f>
        <v>0.6410256410256413</v>
      </c>
      <c r="G3062" s="1">
        <f>VLOOKUP(D3062, Spring!$A$1:$E$25, 2)</f>
        <v>1362.8318584070701</v>
      </c>
      <c r="H3062" s="1">
        <f>VLOOKUP(D3062, Spring!$A$1:$E$25, 3)</f>
        <v>999.59961563100603</v>
      </c>
      <c r="I3062" s="1">
        <f>VLOOKUP(D3062, Spring!$A$1:$E$25, 5)</f>
        <v>326.84269398328001</v>
      </c>
      <c r="J3062" s="1">
        <f t="shared" si="283"/>
        <v>1232.4407968977139</v>
      </c>
      <c r="K3062" s="47">
        <f t="shared" si="284"/>
        <v>23.05653184849707</v>
      </c>
      <c r="L3062" s="48">
        <f>Solar!K3079/1000*Variables!$B$3</f>
        <v>40.027200000000001</v>
      </c>
      <c r="M3062">
        <f>IF(E3062=1, VLOOKUP(D3062, Sheet1!$A$2:$C$26, 2), Sheet1!$C$3)</f>
        <v>0.55478000000000005</v>
      </c>
      <c r="N3062" s="1">
        <f>'Electricity Rates'!$J$2</f>
        <v>0.24729999999999999</v>
      </c>
      <c r="O3062" s="145">
        <f>L3062-K3062</f>
        <v>16.970668151502931</v>
      </c>
      <c r="P3062">
        <f t="shared" si="285"/>
        <v>5.7018803261333248</v>
      </c>
      <c r="Q3062">
        <f>IF(O3062&gt;0, IF(Q3061+O3062*Variables!$B$5&lt;Variables!$B$4, Q3061+O3062*Variables!$B$5, Variables!$B$4), IF(Q3061&gt;-O3062, Q3061+O3062/Variables!$B$5, 0))</f>
        <v>70.296185797739639</v>
      </c>
      <c r="R3062">
        <f>IF(O3062&gt;0, 0, IF(Q3061&gt;-O3062, 0, -O3062 - Q3061*Variables!$B$5))</f>
        <v>0</v>
      </c>
      <c r="S3062">
        <f t="shared" si="286"/>
        <v>0</v>
      </c>
      <c r="T3062">
        <f t="shared" si="287"/>
        <v>0</v>
      </c>
    </row>
    <row r="3063" spans="1:20" x14ac:dyDescent="0.3">
      <c r="A3063" s="3">
        <f t="shared" si="282"/>
        <v>43228</v>
      </c>
      <c r="B3063">
        <v>5</v>
      </c>
      <c r="C3063">
        <v>8</v>
      </c>
      <c r="D3063">
        <v>14</v>
      </c>
      <c r="E3063">
        <v>1</v>
      </c>
      <c r="F3063" s="1">
        <f>VLOOKUP(A3063,Weather!$A$1:$E$366, 5)</f>
        <v>0.6410256410256413</v>
      </c>
      <c r="G3063" s="1">
        <f>VLOOKUP(D3063, Spring!$A$1:$E$25, 2)</f>
        <v>1402.65486725663</v>
      </c>
      <c r="H3063" s="1">
        <f>VLOOKUP(D3063, Spring!$A$1:$E$25, 3)</f>
        <v>1011.55108904548</v>
      </c>
      <c r="I3063" s="1">
        <f>VLOOKUP(D3063, Spring!$A$1:$E$25, 5)</f>
        <v>309.49016837395499</v>
      </c>
      <c r="J3063" s="1">
        <f t="shared" si="283"/>
        <v>1262.2586391808327</v>
      </c>
      <c r="K3063" s="47">
        <f t="shared" si="284"/>
        <v>23.614364753724445</v>
      </c>
      <c r="L3063" s="48">
        <f>Solar!K3080/1000*Variables!$B$3</f>
        <v>38.524099999999997</v>
      </c>
      <c r="M3063">
        <f>IF(E3063=1, VLOOKUP(D3063, Sheet1!$A$2:$C$26, 2), Sheet1!$C$3)</f>
        <v>0.55478000000000005</v>
      </c>
      <c r="N3063" s="1">
        <f>'Electricity Rates'!$J$2</f>
        <v>0.24729999999999999</v>
      </c>
      <c r="O3063" s="145">
        <f>L3063-K3063</f>
        <v>14.909735246275552</v>
      </c>
      <c r="P3063">
        <f t="shared" si="285"/>
        <v>5.8398324035960547</v>
      </c>
      <c r="Q3063">
        <f>IF(O3063&gt;0, IF(Q3062+O3063*Variables!$B$5&lt;Variables!$B$4, Q3062+O3063*Variables!$B$5, Variables!$B$4), IF(Q3062&gt;-O3063, Q3062+O3063/Variables!$B$5, 0))</f>
        <v>84.311336929238664</v>
      </c>
      <c r="R3063">
        <f>IF(O3063&gt;0, 0, IF(Q3062&gt;-O3063, 0, -O3063 - Q3062*Variables!$B$5))</f>
        <v>0</v>
      </c>
      <c r="S3063">
        <f t="shared" si="286"/>
        <v>0</v>
      </c>
      <c r="T3063">
        <f t="shared" si="287"/>
        <v>0</v>
      </c>
    </row>
    <row r="3064" spans="1:20" x14ac:dyDescent="0.3">
      <c r="A3064" s="3">
        <f t="shared" si="282"/>
        <v>43228</v>
      </c>
      <c r="B3064">
        <v>5</v>
      </c>
      <c r="C3064">
        <v>8</v>
      </c>
      <c r="D3064">
        <v>15</v>
      </c>
      <c r="E3064">
        <v>1</v>
      </c>
      <c r="F3064" s="1">
        <f>VLOOKUP(A3064,Weather!$A$1:$E$366, 5)</f>
        <v>0.6410256410256413</v>
      </c>
      <c r="G3064" s="1">
        <f>VLOOKUP(D3064, Spring!$A$1:$E$25, 2)</f>
        <v>1371.6814159292001</v>
      </c>
      <c r="H3064" s="1">
        <f>VLOOKUP(D3064, Spring!$A$1:$E$25, 3)</f>
        <v>1005.48526585522</v>
      </c>
      <c r="I3064" s="1">
        <f>VLOOKUP(D3064, Spring!$A$1:$E$25, 5)</f>
        <v>300.89485458612899</v>
      </c>
      <c r="J3064" s="1">
        <f t="shared" si="283"/>
        <v>1240.2263876975151</v>
      </c>
      <c r="K3064" s="47">
        <f t="shared" si="284"/>
        <v>23.202184867033001</v>
      </c>
      <c r="L3064" s="48">
        <f>Solar!K3081/1000*Variables!$B$3</f>
        <v>33.494149999999998</v>
      </c>
      <c r="M3064">
        <f>IF(E3064=1, VLOOKUP(D3064, Sheet1!$A$2:$C$26, 2), Sheet1!$C$3)</f>
        <v>0.55478000000000005</v>
      </c>
      <c r="N3064" s="1">
        <f>'Electricity Rates'!$J$2</f>
        <v>0.24729999999999999</v>
      </c>
      <c r="O3064" s="145">
        <f>L3064-K3064</f>
        <v>10.291965132966997</v>
      </c>
      <c r="P3064">
        <f t="shared" si="285"/>
        <v>5.7379003176172612</v>
      </c>
      <c r="Q3064">
        <f>IF(O3064&gt;0, IF(Q3063+O3064*Variables!$B$5&lt;Variables!$B$4, Q3063+O3064*Variables!$B$5, Variables!$B$4), IF(Q3063&gt;-O3064, Q3063+O3064/Variables!$B$5, 0))</f>
        <v>93.985784154227645</v>
      </c>
      <c r="R3064">
        <f>IF(O3064&gt;0, 0, IF(Q3063&gt;-O3064, 0, -O3064 - Q3063*Variables!$B$5))</f>
        <v>0</v>
      </c>
      <c r="S3064">
        <f t="shared" si="286"/>
        <v>0</v>
      </c>
      <c r="T3064">
        <f t="shared" si="287"/>
        <v>0</v>
      </c>
    </row>
    <row r="3065" spans="1:20" x14ac:dyDescent="0.3">
      <c r="A3065" s="3">
        <f t="shared" si="282"/>
        <v>43228</v>
      </c>
      <c r="B3065">
        <v>5</v>
      </c>
      <c r="C3065">
        <v>8</v>
      </c>
      <c r="D3065">
        <v>16</v>
      </c>
      <c r="E3065">
        <v>1</v>
      </c>
      <c r="F3065" s="1">
        <f>VLOOKUP(A3065,Weather!$A$1:$E$366, 5)</f>
        <v>0.6410256410256413</v>
      </c>
      <c r="G3065" s="1">
        <f>VLOOKUP(D3065, Spring!$A$1:$E$25, 2)</f>
        <v>1283.1858407079601</v>
      </c>
      <c r="H3065" s="1">
        <f>VLOOKUP(D3065, Spring!$A$1:$E$25, 3)</f>
        <v>954.93673926969905</v>
      </c>
      <c r="I3065" s="1">
        <f>VLOOKUP(D3065, Spring!$A$1:$E$25, 5)</f>
        <v>270.36971623690101</v>
      </c>
      <c r="J3065" s="1">
        <f t="shared" si="283"/>
        <v>1165.3528299352511</v>
      </c>
      <c r="K3065" s="47">
        <f t="shared" si="284"/>
        <v>21.801448561077041</v>
      </c>
      <c r="L3065" s="48">
        <f>Solar!K3082/1000*Variables!$B$3</f>
        <v>25.633650000000003</v>
      </c>
      <c r="M3065">
        <f>IF(E3065=1, VLOOKUP(D3065, Sheet1!$A$2:$C$26, 2), Sheet1!$C$3)</f>
        <v>0.55478000000000005</v>
      </c>
      <c r="N3065" s="1">
        <f>'Electricity Rates'!$J$2</f>
        <v>0.24729999999999999</v>
      </c>
      <c r="O3065" s="145">
        <f>L3065-K3065</f>
        <v>3.8322014389229615</v>
      </c>
      <c r="P3065">
        <f t="shared" si="285"/>
        <v>5.3914982291543518</v>
      </c>
      <c r="Q3065">
        <f>IF(O3065&gt;0, IF(Q3064+O3065*Variables!$B$5&lt;Variables!$B$4, Q3064+O3065*Variables!$B$5, Variables!$B$4), IF(Q3064&gt;-O3065, Q3064+O3065/Variables!$B$5, 0))</f>
        <v>97.588053506815228</v>
      </c>
      <c r="R3065">
        <f>IF(O3065&gt;0, 0, IF(Q3064&gt;-O3065, 0, -O3065 - Q3064*Variables!$B$5))</f>
        <v>0</v>
      </c>
      <c r="S3065">
        <f t="shared" si="286"/>
        <v>0</v>
      </c>
      <c r="T3065">
        <f t="shared" si="287"/>
        <v>0</v>
      </c>
    </row>
    <row r="3066" spans="1:20" x14ac:dyDescent="0.3">
      <c r="A3066" s="3">
        <f t="shared" si="282"/>
        <v>43228</v>
      </c>
      <c r="B3066">
        <v>5</v>
      </c>
      <c r="C3066">
        <v>8</v>
      </c>
      <c r="D3066">
        <v>17</v>
      </c>
      <c r="E3066">
        <v>1</v>
      </c>
      <c r="F3066" s="1">
        <f>VLOOKUP(A3066,Weather!$A$1:$E$366, 5)</f>
        <v>0.6410256410256413</v>
      </c>
      <c r="G3066" s="1">
        <f>VLOOKUP(D3066, Spring!$A$1:$E$25, 2)</f>
        <v>973.45132743362797</v>
      </c>
      <c r="H3066" s="1">
        <f>VLOOKUP(D3066, Spring!$A$1:$E$25, 3)</f>
        <v>850.97693786034597</v>
      </c>
      <c r="I3066" s="1">
        <f>VLOOKUP(D3066, Spring!$A$1:$E$25, 5)</f>
        <v>257.39334353781499</v>
      </c>
      <c r="J3066" s="1">
        <f t="shared" si="283"/>
        <v>929.48616194578312</v>
      </c>
      <c r="K3066" s="47">
        <f t="shared" si="284"/>
        <v>17.388849305853423</v>
      </c>
      <c r="L3066" s="48">
        <f>Solar!K3083/1000*Variables!$B$3</f>
        <v>16.007999999999999</v>
      </c>
      <c r="M3066">
        <f>IF(E3066=1, VLOOKUP(D3066, Sheet1!$A$2:$C$26, 2), Sheet1!$C$3)</f>
        <v>0.55478000000000005</v>
      </c>
      <c r="N3066" s="1">
        <f>'Electricity Rates'!$J$2</f>
        <v>0.24729999999999999</v>
      </c>
      <c r="O3066" s="145">
        <f>L3066-K3066</f>
        <v>-1.3808493058534239</v>
      </c>
      <c r="P3066">
        <f t="shared" si="285"/>
        <v>4.3002624333375516</v>
      </c>
      <c r="Q3066">
        <f>IF(O3066&gt;0, IF(Q3065+O3066*Variables!$B$5&lt;Variables!$B$4, Q3065+O3066*Variables!$B$5, Variables!$B$4), IF(Q3065&gt;-O3066, Q3065+O3066/Variables!$B$5, 0))</f>
        <v>96.119064883566907</v>
      </c>
      <c r="R3066">
        <f>IF(O3066&gt;0, 0, IF(Q3065&gt;-O3066, 0, -O3066 - Q3065*Variables!$B$5))</f>
        <v>0</v>
      </c>
      <c r="S3066">
        <f t="shared" si="286"/>
        <v>0</v>
      </c>
      <c r="T3066">
        <f t="shared" si="287"/>
        <v>0</v>
      </c>
    </row>
    <row r="3067" spans="1:20" x14ac:dyDescent="0.3">
      <c r="A3067" s="3">
        <f t="shared" si="282"/>
        <v>43228</v>
      </c>
      <c r="B3067">
        <v>5</v>
      </c>
      <c r="C3067">
        <v>8</v>
      </c>
      <c r="D3067">
        <v>18</v>
      </c>
      <c r="E3067">
        <v>1</v>
      </c>
      <c r="F3067" s="1">
        <f>VLOOKUP(A3067,Weather!$A$1:$E$366, 5)</f>
        <v>0.6410256410256413</v>
      </c>
      <c r="G3067" s="1">
        <f>VLOOKUP(D3067, Spring!$A$1:$E$25, 2)</f>
        <v>690.26548672566298</v>
      </c>
      <c r="H3067" s="1">
        <f>VLOOKUP(D3067, Spring!$A$1:$E$25, 3)</f>
        <v>590.923299339663</v>
      </c>
      <c r="I3067" s="1">
        <f>VLOOKUP(D3067, Spring!$A$1:$E$25, 5)</f>
        <v>248.81274775305101</v>
      </c>
      <c r="J3067" s="1">
        <f t="shared" si="283"/>
        <v>654.60418868966303</v>
      </c>
      <c r="K3067" s="47">
        <f t="shared" si="284"/>
        <v>12.246350788349822</v>
      </c>
      <c r="L3067" s="48">
        <f>Solar!K3084/1000*Variables!$B$3</f>
        <v>6.2627000000000006</v>
      </c>
      <c r="M3067">
        <f>IF(E3067=1, VLOOKUP(D3067, Sheet1!$A$2:$C$26, 2), Sheet1!$C$3)</f>
        <v>0.55478000000000005</v>
      </c>
      <c r="N3067" s="1">
        <f>'Electricity Rates'!$J$2</f>
        <v>0.24729999999999999</v>
      </c>
      <c r="O3067" s="145">
        <f>L3067-K3067</f>
        <v>-5.9836507883498218</v>
      </c>
      <c r="P3067">
        <f t="shared" si="285"/>
        <v>3.028522549958911</v>
      </c>
      <c r="Q3067">
        <f>IF(O3067&gt;0, IF(Q3066+O3067*Variables!$B$5&lt;Variables!$B$4, Q3066+O3067*Variables!$B$5, Variables!$B$4), IF(Q3066&gt;-O3067, Q3066+O3067/Variables!$B$5, 0))</f>
        <v>89.753478938513908</v>
      </c>
      <c r="R3067">
        <f>IF(O3067&gt;0, 0, IF(Q3066&gt;-O3067, 0, -O3067 - Q3066*Variables!$B$5))</f>
        <v>0</v>
      </c>
      <c r="S3067">
        <f t="shared" si="286"/>
        <v>0</v>
      </c>
      <c r="T3067">
        <f t="shared" si="287"/>
        <v>0</v>
      </c>
    </row>
    <row r="3068" spans="1:20" x14ac:dyDescent="0.3">
      <c r="A3068" s="3">
        <f t="shared" si="282"/>
        <v>43228</v>
      </c>
      <c r="B3068">
        <v>5</v>
      </c>
      <c r="C3068">
        <v>8</v>
      </c>
      <c r="D3068">
        <v>19</v>
      </c>
      <c r="E3068">
        <v>1</v>
      </c>
      <c r="F3068" s="1">
        <f>VLOOKUP(A3068,Weather!$A$1:$E$366, 5)</f>
        <v>0.6410256410256413</v>
      </c>
      <c r="G3068" s="1">
        <f>VLOOKUP(D3068, Spring!$A$1:$E$25, 2)</f>
        <v>482.300884955752</v>
      </c>
      <c r="H3068" s="1">
        <f>VLOOKUP(D3068, Spring!$A$1:$E$25, 3)</f>
        <v>454.99679692504799</v>
      </c>
      <c r="I3068" s="1">
        <f>VLOOKUP(D3068, Spring!$A$1:$E$25, 5)</f>
        <v>266.52341143686903</v>
      </c>
      <c r="J3068" s="1">
        <f t="shared" si="283"/>
        <v>472.49941745755058</v>
      </c>
      <c r="K3068" s="47">
        <f t="shared" si="284"/>
        <v>8.8395303810366226</v>
      </c>
      <c r="L3068" s="48">
        <f>Solar!K3085/1000*Variables!$B$3</f>
        <v>0.71245000000000003</v>
      </c>
      <c r="M3068">
        <f>IF(E3068=1, VLOOKUP(D3068, Sheet1!$A$2:$C$26, 2), Sheet1!$C$3)</f>
        <v>0.25796000000000002</v>
      </c>
      <c r="N3068" s="1">
        <f>'Electricity Rates'!$J$2</f>
        <v>0.24729999999999999</v>
      </c>
      <c r="O3068" s="145">
        <f>L3068-K3068</f>
        <v>-8.1270803810366221</v>
      </c>
      <c r="P3068">
        <f t="shared" si="285"/>
        <v>2.1860158632303568</v>
      </c>
      <c r="Q3068">
        <f>IF(O3068&gt;0, IF(Q3067+O3068*Variables!$B$5&lt;Variables!$B$4, Q3067+O3068*Variables!$B$5, Variables!$B$4), IF(Q3067&gt;-O3068, Q3067+O3068/Variables!$B$5, 0))</f>
        <v>81.10764874592175</v>
      </c>
      <c r="R3068">
        <f>IF(O3068&gt;0, 0, IF(Q3067&gt;-O3068, 0, -O3068 - Q3067*Variables!$B$5))</f>
        <v>0</v>
      </c>
      <c r="S3068">
        <f t="shared" si="286"/>
        <v>0</v>
      </c>
      <c r="T3068">
        <f t="shared" si="287"/>
        <v>0</v>
      </c>
    </row>
    <row r="3069" spans="1:20" x14ac:dyDescent="0.3">
      <c r="A3069" s="3">
        <f t="shared" si="282"/>
        <v>43228</v>
      </c>
      <c r="B3069">
        <v>5</v>
      </c>
      <c r="C3069">
        <v>8</v>
      </c>
      <c r="D3069">
        <v>20</v>
      </c>
      <c r="E3069">
        <v>1</v>
      </c>
      <c r="F3069" s="1">
        <f>VLOOKUP(A3069,Weather!$A$1:$E$366, 5)</f>
        <v>0.6410256410256413</v>
      </c>
      <c r="G3069" s="1">
        <f>VLOOKUP(D3069, Spring!$A$1:$E$25, 2)</f>
        <v>415.92920353982299</v>
      </c>
      <c r="H3069" s="1">
        <f>VLOOKUP(D3069, Spring!$A$1:$E$25, 3)</f>
        <v>371.98648067830999</v>
      </c>
      <c r="I3069" s="1">
        <f>VLOOKUP(D3069, Spring!$A$1:$E$25, 5)</f>
        <v>284.25369912476901</v>
      </c>
      <c r="J3069" s="1">
        <f t="shared" si="283"/>
        <v>400.15489276902349</v>
      </c>
      <c r="K3069" s="47">
        <f t="shared" si="284"/>
        <v>7.4861072861957885</v>
      </c>
      <c r="L3069" s="48">
        <f>Solar!K3086/1000*Variables!$B$3</f>
        <v>0</v>
      </c>
      <c r="M3069">
        <f>IF(E3069=1, VLOOKUP(D3069, Sheet1!$A$2:$C$26, 2), Sheet1!$C$3)</f>
        <v>0.25796000000000002</v>
      </c>
      <c r="N3069" s="1">
        <f>'Electricity Rates'!$J$2</f>
        <v>0.24729999999999999</v>
      </c>
      <c r="O3069" s="145">
        <f>L3069-K3069</f>
        <v>-7.4861072861957885</v>
      </c>
      <c r="P3069">
        <f t="shared" si="285"/>
        <v>1.8513143318762184</v>
      </c>
      <c r="Q3069">
        <f>IF(O3069&gt;0, IF(Q3068+O3069*Variables!$B$5&lt;Variables!$B$4, Q3068+O3069*Variables!$B$5, Variables!$B$4), IF(Q3068&gt;-O3069, Q3068+O3069/Variables!$B$5, 0))</f>
        <v>73.143704824436867</v>
      </c>
      <c r="R3069">
        <f>IF(O3069&gt;0, 0, IF(Q3068&gt;-O3069, 0, -O3069 - Q3068*Variables!$B$5))</f>
        <v>0</v>
      </c>
      <c r="S3069">
        <f t="shared" si="286"/>
        <v>0</v>
      </c>
      <c r="T3069">
        <f t="shared" si="287"/>
        <v>0</v>
      </c>
    </row>
    <row r="3070" spans="1:20" x14ac:dyDescent="0.3">
      <c r="A3070" s="3">
        <f t="shared" si="282"/>
        <v>43228</v>
      </c>
      <c r="B3070">
        <v>5</v>
      </c>
      <c r="C3070">
        <v>8</v>
      </c>
      <c r="D3070">
        <v>21</v>
      </c>
      <c r="E3070">
        <v>1</v>
      </c>
      <c r="F3070" s="1">
        <f>VLOOKUP(A3070,Weather!$A$1:$E$366, 5)</f>
        <v>0.6410256410256413</v>
      </c>
      <c r="G3070" s="1">
        <f>VLOOKUP(D3070, Spring!$A$1:$E$25, 2)</f>
        <v>371.68141592920301</v>
      </c>
      <c r="H3070" s="1">
        <f>VLOOKUP(D3070, Spring!$A$1:$E$25, 3)</f>
        <v>318.10538116591903</v>
      </c>
      <c r="I3070" s="1">
        <f>VLOOKUP(D3070, Spring!$A$1:$E$25, 5)</f>
        <v>271.28223242670401</v>
      </c>
      <c r="J3070" s="1">
        <f t="shared" si="283"/>
        <v>352.44899319366516</v>
      </c>
      <c r="K3070" s="47">
        <f t="shared" si="284"/>
        <v>6.593624178131539</v>
      </c>
      <c r="L3070" s="48">
        <f>Solar!K3087/1000*Variables!$B$3</f>
        <v>0</v>
      </c>
      <c r="M3070">
        <f>IF(E3070=1, VLOOKUP(D3070, Sheet1!$A$2:$C$26, 2), Sheet1!$C$3)</f>
        <v>0.25796000000000002</v>
      </c>
      <c r="N3070" s="1">
        <f>'Electricity Rates'!$J$2</f>
        <v>0.24729999999999999</v>
      </c>
      <c r="O3070" s="145">
        <f>L3070-K3070</f>
        <v>-6.593624178131539</v>
      </c>
      <c r="P3070">
        <f t="shared" si="285"/>
        <v>1.6306032592519295</v>
      </c>
      <c r="Q3070">
        <f>IF(O3070&gt;0, IF(Q3069+O3070*Variables!$B$5&lt;Variables!$B$4, Q3069+O3070*Variables!$B$5, Variables!$B$4), IF(Q3069&gt;-O3070, Q3069+O3070/Variables!$B$5, 0))</f>
        <v>66.129211017913946</v>
      </c>
      <c r="R3070">
        <f>IF(O3070&gt;0, 0, IF(Q3069&gt;-O3070, 0, -O3070 - Q3069*Variables!$B$5))</f>
        <v>0</v>
      </c>
      <c r="S3070">
        <f t="shared" si="286"/>
        <v>0</v>
      </c>
      <c r="T3070">
        <f t="shared" si="287"/>
        <v>0</v>
      </c>
    </row>
    <row r="3071" spans="1:20" x14ac:dyDescent="0.3">
      <c r="A3071" s="3">
        <f t="shared" si="282"/>
        <v>43228</v>
      </c>
      <c r="B3071">
        <v>5</v>
      </c>
      <c r="C3071">
        <v>8</v>
      </c>
      <c r="D3071">
        <v>22</v>
      </c>
      <c r="E3071">
        <v>1</v>
      </c>
      <c r="F3071" s="1">
        <f>VLOOKUP(A3071,Weather!$A$1:$E$366, 5)</f>
        <v>0.6410256410256413</v>
      </c>
      <c r="G3071" s="1">
        <f>VLOOKUP(D3071, Spring!$A$1:$E$25, 2)</f>
        <v>345.13274336283098</v>
      </c>
      <c r="H3071" s="1">
        <f>VLOOKUP(D3071, Spring!$A$1:$E$25, 3)</f>
        <v>289.79820627802701</v>
      </c>
      <c r="I3071" s="1">
        <f>VLOOKUP(D3071, Spring!$A$1:$E$25, 5)</f>
        <v>275.85953137878198</v>
      </c>
      <c r="J3071" s="1">
        <f t="shared" si="283"/>
        <v>325.26906338367058</v>
      </c>
      <c r="K3071" s="47">
        <f t="shared" si="284"/>
        <v>6.0851414024221384</v>
      </c>
      <c r="L3071" s="48">
        <f>Solar!K3088/1000*Variables!$B$3</f>
        <v>0</v>
      </c>
      <c r="M3071">
        <f>IF(E3071=1, VLOOKUP(D3071, Sheet1!$A$2:$C$26, 2), Sheet1!$C$3)</f>
        <v>0.18637999999999999</v>
      </c>
      <c r="N3071" s="1">
        <f>'Electricity Rates'!$J$2</f>
        <v>0.24729999999999999</v>
      </c>
      <c r="O3071" s="145">
        <f>L3071-K3071</f>
        <v>-6.0851414024221384</v>
      </c>
      <c r="P3071">
        <f t="shared" si="285"/>
        <v>1.5048554688189948</v>
      </c>
      <c r="Q3071">
        <f>IF(O3071&gt;0, IF(Q3070+O3071*Variables!$B$5&lt;Variables!$B$4, Q3070+O3071*Variables!$B$5, Variables!$B$4), IF(Q3070&gt;-O3071, Q3070+O3071/Variables!$B$5, 0))</f>
        <v>59.655656334486139</v>
      </c>
      <c r="R3071">
        <f>IF(O3071&gt;0, 0, IF(Q3070&gt;-O3071, 0, -O3071 - Q3070*Variables!$B$5))</f>
        <v>0</v>
      </c>
      <c r="S3071">
        <f t="shared" si="286"/>
        <v>0</v>
      </c>
      <c r="T3071">
        <f t="shared" si="287"/>
        <v>0</v>
      </c>
    </row>
    <row r="3072" spans="1:20" x14ac:dyDescent="0.3">
      <c r="A3072" s="3">
        <f t="shared" si="282"/>
        <v>43228</v>
      </c>
      <c r="B3072">
        <v>5</v>
      </c>
      <c r="C3072">
        <v>8</v>
      </c>
      <c r="D3072">
        <v>23</v>
      </c>
      <c r="E3072">
        <v>1</v>
      </c>
      <c r="F3072" s="1">
        <f>VLOOKUP(A3072,Weather!$A$1:$E$366, 5)</f>
        <v>0.6410256410256413</v>
      </c>
      <c r="G3072" s="1">
        <f>VLOOKUP(D3072, Spring!$A$1:$E$25, 2)</f>
        <v>318.58407079646003</v>
      </c>
      <c r="H3072" s="1">
        <f>VLOOKUP(D3072, Spring!$A$1:$E$25, 3)</f>
        <v>270.57975656630401</v>
      </c>
      <c r="I3072" s="1">
        <f>VLOOKUP(D3072, Spring!$A$1:$E$25, 5)</f>
        <v>271.64527650221697</v>
      </c>
      <c r="J3072" s="1">
        <f t="shared" si="283"/>
        <v>301.35175286768606</v>
      </c>
      <c r="K3072" s="47">
        <f t="shared" si="284"/>
        <v>5.6376957863484938</v>
      </c>
      <c r="L3072" s="48">
        <f>Solar!K3089/1000*Variables!$B$3</f>
        <v>0</v>
      </c>
      <c r="M3072">
        <f>IF(E3072=1, VLOOKUP(D3072, Sheet1!$A$2:$C$26, 2), Sheet1!$C$3)</f>
        <v>0.18637999999999999</v>
      </c>
      <c r="N3072" s="1">
        <f>'Electricity Rates'!$J$2</f>
        <v>0.24729999999999999</v>
      </c>
      <c r="O3072" s="145">
        <f>L3072-K3072</f>
        <v>-5.6376957863484938</v>
      </c>
      <c r="P3072">
        <f t="shared" si="285"/>
        <v>1.3942021679639824</v>
      </c>
      <c r="Q3072">
        <f>IF(O3072&gt;0, IF(Q3071+O3072*Variables!$B$5&lt;Variables!$B$4, Q3071+O3072*Variables!$B$5, Variables!$B$4), IF(Q3071&gt;-O3072, Q3071+O3072/Variables!$B$5, 0))</f>
        <v>53.658107625604764</v>
      </c>
      <c r="R3072">
        <f>IF(O3072&gt;0, 0, IF(Q3071&gt;-O3072, 0, -O3072 - Q3071*Variables!$B$5))</f>
        <v>0</v>
      </c>
      <c r="S3072">
        <f t="shared" si="286"/>
        <v>0</v>
      </c>
      <c r="T3072">
        <f t="shared" si="287"/>
        <v>0</v>
      </c>
    </row>
    <row r="3073" spans="1:20" x14ac:dyDescent="0.3">
      <c r="A3073" s="3">
        <f t="shared" si="282"/>
        <v>43228</v>
      </c>
      <c r="B3073">
        <v>5</v>
      </c>
      <c r="C3073">
        <v>8</v>
      </c>
      <c r="D3073">
        <v>24</v>
      </c>
      <c r="E3073">
        <v>1</v>
      </c>
      <c r="F3073" s="1">
        <f>VLOOKUP(A3073,Weather!$A$1:$E$366, 5)</f>
        <v>0.6410256410256413</v>
      </c>
      <c r="G3073" s="1">
        <f>VLOOKUP(D3073, Spring!$A$1:$E$25, 2)</f>
        <v>287.61061946902601</v>
      </c>
      <c r="H3073" s="1">
        <f>VLOOKUP(D3073, Spring!$A$1:$E$25, 3)</f>
        <v>251.20115310698301</v>
      </c>
      <c r="I3073" s="1">
        <f>VLOOKUP(D3073, Spring!$A$1:$E$25, 5)</f>
        <v>267.465363632795</v>
      </c>
      <c r="J3073" s="1">
        <f t="shared" si="283"/>
        <v>274.54055462111313</v>
      </c>
      <c r="K3073" s="47">
        <f t="shared" si="284"/>
        <v>5.1361112495297387</v>
      </c>
      <c r="L3073" s="48">
        <f>Solar!K3090/1000*Variables!$B$3</f>
        <v>0</v>
      </c>
      <c r="M3073">
        <f>IF(E3073=1, VLOOKUP(D3073, Sheet1!$A$2:$C$26, 2), Sheet1!$C$3)</f>
        <v>0.18637999999999999</v>
      </c>
      <c r="N3073" s="1">
        <f>'Electricity Rates'!$J$2</f>
        <v>0.24729999999999999</v>
      </c>
      <c r="O3073" s="145">
        <f>L3073-K3073</f>
        <v>-5.1361112495297387</v>
      </c>
      <c r="P3073">
        <f t="shared" si="285"/>
        <v>1.2701603120087044</v>
      </c>
      <c r="Q3073">
        <f>IF(O3073&gt;0, IF(Q3072+O3073*Variables!$B$5&lt;Variables!$B$4, Q3072+O3073*Variables!$B$5, Variables!$B$4), IF(Q3072&gt;-O3073, Q3072+O3073/Variables!$B$5, 0))</f>
        <v>48.19415948780717</v>
      </c>
      <c r="R3073">
        <f>IF(O3073&gt;0, 0, IF(Q3072&gt;-O3073, 0, -O3073 - Q3072*Variables!$B$5))</f>
        <v>0</v>
      </c>
      <c r="S3073">
        <f t="shared" si="286"/>
        <v>0</v>
      </c>
      <c r="T3073">
        <f t="shared" si="287"/>
        <v>0</v>
      </c>
    </row>
    <row r="3074" spans="1:20" x14ac:dyDescent="0.3">
      <c r="A3074" s="3">
        <f t="shared" si="282"/>
        <v>43229</v>
      </c>
      <c r="B3074">
        <v>5</v>
      </c>
      <c r="C3074">
        <v>9</v>
      </c>
      <c r="D3074">
        <v>1</v>
      </c>
      <c r="E3074">
        <v>1</v>
      </c>
      <c r="F3074" s="1">
        <f>VLOOKUP(A3074,Weather!$A$1:$E$366, 5)</f>
        <v>0.6410256410256413</v>
      </c>
      <c r="G3074" s="1">
        <f>VLOOKUP(D3074, Spring!$A$1:$E$25, 2)</f>
        <v>284.91351697629602</v>
      </c>
      <c r="H3074" s="1">
        <f>VLOOKUP(D3074, Spring!$A$1:$E$25, 3)</f>
        <v>272.00797092955099</v>
      </c>
      <c r="I3074" s="1">
        <f>VLOOKUP(D3074, Spring!$A$1:$E$25, 5)</f>
        <v>272.01322657875102</v>
      </c>
      <c r="J3074" s="1">
        <f t="shared" si="283"/>
        <v>280.28075685695165</v>
      </c>
      <c r="K3074" s="47">
        <f t="shared" si="284"/>
        <v>5.2434990899846898</v>
      </c>
      <c r="L3074" s="48">
        <f>Solar!K3091/1000*Variables!$B$3</f>
        <v>0</v>
      </c>
      <c r="M3074">
        <f>IF(E3074=1, VLOOKUP(D3074, Sheet1!$A$2:$C$26, 2), Sheet1!$C$3)</f>
        <v>0.18637999999999999</v>
      </c>
      <c r="N3074" s="1">
        <f>'Electricity Rates'!$J$2</f>
        <v>0.24729999999999999</v>
      </c>
      <c r="O3074" s="145">
        <f>L3074-K3074</f>
        <v>-5.2434990899846898</v>
      </c>
      <c r="P3074">
        <f t="shared" si="285"/>
        <v>1.2967173249532138</v>
      </c>
      <c r="Q3074">
        <f>IF(O3074&gt;0, IF(Q3073+O3074*Variables!$B$5&lt;Variables!$B$4, Q3073+O3074*Variables!$B$5, Variables!$B$4), IF(Q3073&gt;-O3074, Q3073+O3074/Variables!$B$5, 0))</f>
        <v>42.615968966546859</v>
      </c>
      <c r="R3074">
        <f>IF(O3074&gt;0, 0, IF(Q3073&gt;-O3074, 0, -O3074 - Q3073*Variables!$B$5))</f>
        <v>0</v>
      </c>
      <c r="S3074">
        <f t="shared" si="286"/>
        <v>0</v>
      </c>
      <c r="T3074">
        <f t="shared" si="287"/>
        <v>0</v>
      </c>
    </row>
    <row r="3075" spans="1:20" x14ac:dyDescent="0.3">
      <c r="A3075" s="3">
        <f t="shared" ref="A3075:A3138" si="288">DATE(2018, B3075, C3075)</f>
        <v>43229</v>
      </c>
      <c r="B3075">
        <v>5</v>
      </c>
      <c r="C3075">
        <v>9</v>
      </c>
      <c r="D3075">
        <v>2</v>
      </c>
      <c r="E3075">
        <v>1</v>
      </c>
      <c r="F3075" s="1">
        <f>VLOOKUP(A3075,Weather!$A$1:$E$366, 5)</f>
        <v>0.6410256410256413</v>
      </c>
      <c r="G3075" s="1">
        <f>VLOOKUP(D3075, Spring!$A$1:$E$25, 2)</f>
        <v>283.47213324791699</v>
      </c>
      <c r="H3075" s="1">
        <f>VLOOKUP(D3075, Spring!$A$1:$E$25, 3)</f>
        <v>272.193568553901</v>
      </c>
      <c r="I3075" s="1">
        <f>VLOOKUP(D3075, Spring!$A$1:$E$25, 5)</f>
        <v>263.43263079398702</v>
      </c>
      <c r="J3075" s="1">
        <f t="shared" ref="J3075:J3138" si="289">IF(E3075=0, I3075, H3075 + (G3075-H3075)*F3075)</f>
        <v>279.42341771673176</v>
      </c>
      <c r="K3075" s="47">
        <f t="shared" ref="K3075:K3138" si="290">J3075*1000/53453</f>
        <v>5.2274599688835384</v>
      </c>
      <c r="L3075" s="48">
        <f>Solar!K3092/1000*Variables!$B$3</f>
        <v>0</v>
      </c>
      <c r="M3075">
        <f>IF(E3075=1, VLOOKUP(D3075, Sheet1!$A$2:$C$26, 2), Sheet1!$C$3)</f>
        <v>0.18637999999999999</v>
      </c>
      <c r="N3075" s="1">
        <f>'Electricity Rates'!$J$2</f>
        <v>0.24729999999999999</v>
      </c>
      <c r="O3075" s="145">
        <f>L3075-K3075</f>
        <v>-5.2274599688835384</v>
      </c>
      <c r="P3075">
        <f t="shared" ref="P3075:P3138" si="291">N3075*K3075</f>
        <v>1.292750850304899</v>
      </c>
      <c r="Q3075">
        <f>IF(O3075&gt;0, IF(Q3074+O3075*Variables!$B$5&lt;Variables!$B$4, Q3074+O3075*Variables!$B$5, Variables!$B$4), IF(Q3074&gt;-O3075, Q3074+O3075/Variables!$B$5, 0))</f>
        <v>37.054841340075008</v>
      </c>
      <c r="R3075">
        <f>IF(O3075&gt;0, 0, IF(Q3074&gt;-O3075, 0, -O3075 - Q3074*Variables!$B$5))</f>
        <v>0</v>
      </c>
      <c r="S3075">
        <f t="shared" ref="S3075:S3138" si="292">R3075*M3075</f>
        <v>0</v>
      </c>
      <c r="T3075">
        <f t="shared" ref="T3075:T3138" si="293">IF(AND(R3075&gt;0, M3075&gt;0.3), 1, 0)</f>
        <v>0</v>
      </c>
    </row>
    <row r="3076" spans="1:20" x14ac:dyDescent="0.3">
      <c r="A3076" s="3">
        <f t="shared" si="288"/>
        <v>43229</v>
      </c>
      <c r="B3076">
        <v>5</v>
      </c>
      <c r="C3076">
        <v>9</v>
      </c>
      <c r="D3076">
        <v>3</v>
      </c>
      <c r="E3076">
        <v>1</v>
      </c>
      <c r="F3076" s="1">
        <f>VLOOKUP(A3076,Weather!$A$1:$E$366, 5)</f>
        <v>0.6410256410256413</v>
      </c>
      <c r="G3076" s="1">
        <f>VLOOKUP(D3076, Spring!$A$1:$E$25, 2)</f>
        <v>282.03074951953801</v>
      </c>
      <c r="H3076" s="1">
        <f>VLOOKUP(D3076, Spring!$A$1:$E$25, 3)</f>
        <v>263.612120501699</v>
      </c>
      <c r="I3076" s="1">
        <f>VLOOKUP(D3076, Spring!$A$1:$E$25, 5)</f>
        <v>268.00502374504498</v>
      </c>
      <c r="J3076" s="1">
        <f t="shared" si="289"/>
        <v>275.41893397467271</v>
      </c>
      <c r="K3076" s="47">
        <f t="shared" si="290"/>
        <v>5.1525439914443094</v>
      </c>
      <c r="L3076" s="48">
        <f>Solar!K3093/1000*Variables!$B$3</f>
        <v>0</v>
      </c>
      <c r="M3076">
        <f>IF(E3076=1, VLOOKUP(D3076, Sheet1!$A$2:$C$26, 2), Sheet1!$C$3)</f>
        <v>0.18637999999999999</v>
      </c>
      <c r="N3076" s="1">
        <f>'Electricity Rates'!$J$2</f>
        <v>0.24729999999999999</v>
      </c>
      <c r="O3076" s="145">
        <f>L3076-K3076</f>
        <v>-5.1525439914443094</v>
      </c>
      <c r="P3076">
        <f t="shared" si="291"/>
        <v>1.2742241290841776</v>
      </c>
      <c r="Q3076">
        <f>IF(O3076&gt;0, IF(Q3075+O3076*Variables!$B$5&lt;Variables!$B$4, Q3075+O3076*Variables!$B$5, Variables!$B$4), IF(Q3075&gt;-O3076, Q3075+O3076/Variables!$B$5, 0))</f>
        <v>31.573411561942763</v>
      </c>
      <c r="R3076">
        <f>IF(O3076&gt;0, 0, IF(Q3075&gt;-O3076, 0, -O3076 - Q3075*Variables!$B$5))</f>
        <v>0</v>
      </c>
      <c r="S3076">
        <f t="shared" si="292"/>
        <v>0</v>
      </c>
      <c r="T3076">
        <f t="shared" si="293"/>
        <v>0</v>
      </c>
    </row>
    <row r="3077" spans="1:20" x14ac:dyDescent="0.3">
      <c r="A3077" s="3">
        <f t="shared" si="288"/>
        <v>43229</v>
      </c>
      <c r="B3077">
        <v>5</v>
      </c>
      <c r="C3077">
        <v>9</v>
      </c>
      <c r="D3077">
        <v>4</v>
      </c>
      <c r="E3077">
        <v>1</v>
      </c>
      <c r="F3077" s="1">
        <f>VLOOKUP(A3077,Weather!$A$1:$E$366, 5)</f>
        <v>0.6410256410256413</v>
      </c>
      <c r="G3077" s="1">
        <f>VLOOKUP(D3077, Spring!$A$1:$E$25, 2)</f>
        <v>287.61061946902601</v>
      </c>
      <c r="H3077" s="1">
        <f>VLOOKUP(D3077, Spring!$A$1:$E$25, 3)</f>
        <v>280.54932735425899</v>
      </c>
      <c r="I3077" s="1">
        <f>VLOOKUP(D3077, Spring!$A$1:$E$25, 5)</f>
        <v>263.81039287256101</v>
      </c>
      <c r="J3077" s="1">
        <f t="shared" si="289"/>
        <v>285.0757966585968</v>
      </c>
      <c r="K3077" s="47">
        <f t="shared" si="290"/>
        <v>5.3332048090583646</v>
      </c>
      <c r="L3077" s="48">
        <f>Solar!K3094/1000*Variables!$B$3</f>
        <v>0</v>
      </c>
      <c r="M3077">
        <f>IF(E3077=1, VLOOKUP(D3077, Sheet1!$A$2:$C$26, 2), Sheet1!$C$3)</f>
        <v>0.18637999999999999</v>
      </c>
      <c r="N3077" s="1">
        <f>'Electricity Rates'!$J$2</f>
        <v>0.24729999999999999</v>
      </c>
      <c r="O3077" s="145">
        <f>L3077-K3077</f>
        <v>-5.3332048090583646</v>
      </c>
      <c r="P3077">
        <f t="shared" si="291"/>
        <v>1.3189015492801335</v>
      </c>
      <c r="Q3077">
        <f>IF(O3077&gt;0, IF(Q3076+O3077*Variables!$B$5&lt;Variables!$B$4, Q3076+O3077*Variables!$B$5, Variables!$B$4), IF(Q3076&gt;-O3077, Q3076+O3077/Variables!$B$5, 0))</f>
        <v>25.899789424646631</v>
      </c>
      <c r="R3077">
        <f>IF(O3077&gt;0, 0, IF(Q3076&gt;-O3077, 0, -O3077 - Q3076*Variables!$B$5))</f>
        <v>0</v>
      </c>
      <c r="S3077">
        <f t="shared" si="292"/>
        <v>0</v>
      </c>
      <c r="T3077">
        <f t="shared" si="293"/>
        <v>0</v>
      </c>
    </row>
    <row r="3078" spans="1:20" x14ac:dyDescent="0.3">
      <c r="A3078" s="3">
        <f t="shared" si="288"/>
        <v>43229</v>
      </c>
      <c r="B3078">
        <v>5</v>
      </c>
      <c r="C3078">
        <v>9</v>
      </c>
      <c r="D3078">
        <v>5</v>
      </c>
      <c r="E3078">
        <v>1</v>
      </c>
      <c r="F3078" s="1">
        <f>VLOOKUP(A3078,Weather!$A$1:$E$366, 5)</f>
        <v>0.6410256410256413</v>
      </c>
      <c r="G3078" s="1">
        <f>VLOOKUP(D3078, Spring!$A$1:$E$25, 2)</f>
        <v>318.58407079646003</v>
      </c>
      <c r="H3078" s="1">
        <f>VLOOKUP(D3078, Spring!$A$1:$E$25, 3)</f>
        <v>296.96508648302301</v>
      </c>
      <c r="I3078" s="1">
        <f>VLOOKUP(D3078, Spring!$A$1:$E$25, 5)</f>
        <v>263.982102908277</v>
      </c>
      <c r="J3078" s="1">
        <f t="shared" si="289"/>
        <v>310.82340976086726</v>
      </c>
      <c r="K3078" s="47">
        <f t="shared" si="290"/>
        <v>5.8148917696082023</v>
      </c>
      <c r="L3078" s="48">
        <f>Solar!K3095/1000*Variables!$B$3</f>
        <v>0</v>
      </c>
      <c r="M3078">
        <f>IF(E3078=1, VLOOKUP(D3078, Sheet1!$A$2:$C$26, 2), Sheet1!$C$3)</f>
        <v>0.18637999999999999</v>
      </c>
      <c r="N3078" s="1">
        <f>'Electricity Rates'!$J$2</f>
        <v>0.24729999999999999</v>
      </c>
      <c r="O3078" s="145">
        <f>L3078-K3078</f>
        <v>-5.8148917696082023</v>
      </c>
      <c r="P3078">
        <f t="shared" si="291"/>
        <v>1.4380227346241083</v>
      </c>
      <c r="Q3078">
        <f>IF(O3078&gt;0, IF(Q3077+O3078*Variables!$B$5&lt;Variables!$B$4, Q3077+O3078*Variables!$B$5, Variables!$B$4), IF(Q3077&gt;-O3078, Q3077+O3078/Variables!$B$5, 0))</f>
        <v>19.713734350595352</v>
      </c>
      <c r="R3078">
        <f>IF(O3078&gt;0, 0, IF(Q3077&gt;-O3078, 0, -O3078 - Q3077*Variables!$B$5))</f>
        <v>0</v>
      </c>
      <c r="S3078">
        <f t="shared" si="292"/>
        <v>0</v>
      </c>
      <c r="T3078">
        <f t="shared" si="293"/>
        <v>0</v>
      </c>
    </row>
    <row r="3079" spans="1:20" x14ac:dyDescent="0.3">
      <c r="A3079" s="3">
        <f t="shared" si="288"/>
        <v>43229</v>
      </c>
      <c r="B3079">
        <v>5</v>
      </c>
      <c r="C3079">
        <v>9</v>
      </c>
      <c r="D3079">
        <v>6</v>
      </c>
      <c r="E3079">
        <v>1</v>
      </c>
      <c r="F3079" s="1">
        <f>VLOOKUP(A3079,Weather!$A$1:$E$366, 5)</f>
        <v>0.6410256410256413</v>
      </c>
      <c r="G3079" s="1">
        <f>VLOOKUP(D3079, Spring!$A$1:$E$25, 2)</f>
        <v>389.38053097345102</v>
      </c>
      <c r="H3079" s="1">
        <f>VLOOKUP(D3079, Spring!$A$1:$E$25, 3)</f>
        <v>340.20659833439998</v>
      </c>
      <c r="I3079" s="1">
        <f>VLOOKUP(D3079, Spring!$A$1:$E$25, 5)</f>
        <v>264.16853094705402</v>
      </c>
      <c r="J3079" s="1">
        <f t="shared" si="289"/>
        <v>371.72835002609941</v>
      </c>
      <c r="K3079" s="47">
        <f t="shared" si="290"/>
        <v>6.9543028459786997</v>
      </c>
      <c r="L3079" s="48">
        <f>Solar!K3096/1000*Variables!$B$3</f>
        <v>0.63900000000000001</v>
      </c>
      <c r="M3079">
        <f>IF(E3079=1, VLOOKUP(D3079, Sheet1!$A$2:$C$26, 2), Sheet1!$C$3)</f>
        <v>0.18637999999999999</v>
      </c>
      <c r="N3079" s="1">
        <f>'Electricity Rates'!$J$2</f>
        <v>0.24729999999999999</v>
      </c>
      <c r="O3079" s="145">
        <f>L3079-K3079</f>
        <v>-6.3153028459786995</v>
      </c>
      <c r="P3079">
        <f t="shared" si="291"/>
        <v>1.7197990938105323</v>
      </c>
      <c r="Q3079">
        <f>IF(O3079&gt;0, IF(Q3078+O3079*Variables!$B$5&lt;Variables!$B$4, Q3078+O3079*Variables!$B$5, Variables!$B$4), IF(Q3078&gt;-O3079, Q3078+O3079/Variables!$B$5, 0))</f>
        <v>12.995327067639288</v>
      </c>
      <c r="R3079">
        <f>IF(O3079&gt;0, 0, IF(Q3078&gt;-O3079, 0, -O3079 - Q3078*Variables!$B$5))</f>
        <v>0</v>
      </c>
      <c r="S3079">
        <f t="shared" si="292"/>
        <v>0</v>
      </c>
      <c r="T3079">
        <f t="shared" si="293"/>
        <v>0</v>
      </c>
    </row>
    <row r="3080" spans="1:20" x14ac:dyDescent="0.3">
      <c r="A3080" s="3">
        <f t="shared" si="288"/>
        <v>43229</v>
      </c>
      <c r="B3080">
        <v>5</v>
      </c>
      <c r="C3080">
        <v>9</v>
      </c>
      <c r="D3080">
        <v>7</v>
      </c>
      <c r="E3080">
        <v>1</v>
      </c>
      <c r="F3080" s="1">
        <f>VLOOKUP(A3080,Weather!$A$1:$E$366, 5)</f>
        <v>0.6410256410256413</v>
      </c>
      <c r="G3080" s="1">
        <f>VLOOKUP(D3080, Spring!$A$1:$E$25, 2)</f>
        <v>623.89380530973403</v>
      </c>
      <c r="H3080" s="1">
        <f>VLOOKUP(D3080, Spring!$A$1:$E$25, 3)</f>
        <v>374.47950032030701</v>
      </c>
      <c r="I3080" s="1">
        <f>VLOOKUP(D3080, Spring!$A$1:$E$25, 5)</f>
        <v>251.18725224694799</v>
      </c>
      <c r="J3080" s="1">
        <f t="shared" si="289"/>
        <v>534.36046505711931</v>
      </c>
      <c r="K3080" s="47">
        <f t="shared" si="290"/>
        <v>9.9968283362415438</v>
      </c>
      <c r="L3080" s="48">
        <f>Solar!K3097/1000*Variables!$B$3</f>
        <v>5.0728</v>
      </c>
      <c r="M3080">
        <f>IF(E3080=1, VLOOKUP(D3080, Sheet1!$A$2:$C$26, 2), Sheet1!$C$3)</f>
        <v>0.18637999999999999</v>
      </c>
      <c r="N3080" s="1">
        <f>'Electricity Rates'!$J$2</f>
        <v>0.24729999999999999</v>
      </c>
      <c r="O3080" s="145">
        <f>L3080-K3080</f>
        <v>-4.9240283362415438</v>
      </c>
      <c r="P3080">
        <f t="shared" si="291"/>
        <v>2.4722156475525336</v>
      </c>
      <c r="Q3080">
        <f>IF(O3080&gt;0, IF(Q3079+O3080*Variables!$B$5&lt;Variables!$B$4, Q3079+O3080*Variables!$B$5, Variables!$B$4), IF(Q3079&gt;-O3080, Q3079+O3080/Variables!$B$5, 0))</f>
        <v>7.7569990503610491</v>
      </c>
      <c r="R3080">
        <f>IF(O3080&gt;0, 0, IF(Q3079&gt;-O3080, 0, -O3080 - Q3079*Variables!$B$5))</f>
        <v>0</v>
      </c>
      <c r="S3080">
        <f t="shared" si="292"/>
        <v>0</v>
      </c>
      <c r="T3080">
        <f t="shared" si="293"/>
        <v>0</v>
      </c>
    </row>
    <row r="3081" spans="1:20" x14ac:dyDescent="0.3">
      <c r="A3081" s="3">
        <f t="shared" si="288"/>
        <v>43229</v>
      </c>
      <c r="B3081">
        <v>5</v>
      </c>
      <c r="C3081">
        <v>9</v>
      </c>
      <c r="D3081">
        <v>8</v>
      </c>
      <c r="E3081">
        <v>1</v>
      </c>
      <c r="F3081" s="1">
        <f>VLOOKUP(A3081,Weather!$A$1:$E$366, 5)</f>
        <v>0.6410256410256413</v>
      </c>
      <c r="G3081" s="1">
        <f>VLOOKUP(D3081, Spring!$A$1:$E$25, 2)</f>
        <v>871.68141592920301</v>
      </c>
      <c r="H3081" s="1">
        <f>VLOOKUP(D3081, Spring!$A$1:$E$25, 3)</f>
        <v>578.35522101217202</v>
      </c>
      <c r="I3081" s="1">
        <f>VLOOKUP(D3081, Spring!$A$1:$E$25, 5)</f>
        <v>268.91753993484798</v>
      </c>
      <c r="J3081" s="1">
        <f t="shared" si="289"/>
        <v>766.38483313847405</v>
      </c>
      <c r="K3081" s="47">
        <f t="shared" si="290"/>
        <v>14.337545753062953</v>
      </c>
      <c r="L3081" s="48">
        <f>Solar!K3098/1000*Variables!$B$3</f>
        <v>13.191399999999998</v>
      </c>
      <c r="M3081">
        <f>IF(E3081=1, VLOOKUP(D3081, Sheet1!$A$2:$C$26, 2), Sheet1!$C$3)</f>
        <v>0.18637999999999999</v>
      </c>
      <c r="N3081" s="1">
        <f>'Electricity Rates'!$J$2</f>
        <v>0.24729999999999999</v>
      </c>
      <c r="O3081" s="145">
        <f>L3081-K3081</f>
        <v>-1.1461457530629549</v>
      </c>
      <c r="P3081">
        <f t="shared" si="291"/>
        <v>3.545675064732468</v>
      </c>
      <c r="Q3081">
        <f>IF(O3081&gt;0, IF(Q3080+O3081*Variables!$B$5&lt;Variables!$B$4, Q3080+O3081*Variables!$B$5, Variables!$B$4), IF(Q3080&gt;-O3081, Q3080+O3081/Variables!$B$5, 0))</f>
        <v>6.5376950577408843</v>
      </c>
      <c r="R3081">
        <f>IF(O3081&gt;0, 0, IF(Q3080&gt;-O3081, 0, -O3081 - Q3080*Variables!$B$5))</f>
        <v>0</v>
      </c>
      <c r="S3081">
        <f t="shared" si="292"/>
        <v>0</v>
      </c>
      <c r="T3081">
        <f t="shared" si="293"/>
        <v>0</v>
      </c>
    </row>
    <row r="3082" spans="1:20" x14ac:dyDescent="0.3">
      <c r="A3082" s="3">
        <f t="shared" si="288"/>
        <v>43229</v>
      </c>
      <c r="B3082">
        <v>5</v>
      </c>
      <c r="C3082">
        <v>9</v>
      </c>
      <c r="D3082">
        <v>9</v>
      </c>
      <c r="E3082">
        <v>1</v>
      </c>
      <c r="F3082" s="1">
        <f>VLOOKUP(A3082,Weather!$A$1:$E$366, 5)</f>
        <v>0.6410256410256413</v>
      </c>
      <c r="G3082" s="1">
        <f>VLOOKUP(D3082, Spring!$A$1:$E$25, 2)</f>
        <v>1137.1681415929199</v>
      </c>
      <c r="H3082" s="1">
        <f>VLOOKUP(D3082, Spring!$A$1:$E$25, 3)</f>
        <v>786.77530429212004</v>
      </c>
      <c r="I3082" s="1">
        <f>VLOOKUP(D3082, Spring!$A$1:$E$25, 5)</f>
        <v>317.33977000667198</v>
      </c>
      <c r="J3082" s="1">
        <f t="shared" si="289"/>
        <v>1011.3860974336585</v>
      </c>
      <c r="K3082" s="47">
        <f t="shared" si="290"/>
        <v>18.921035254029867</v>
      </c>
      <c r="L3082" s="48">
        <f>Solar!K3099/1000*Variables!$B$3</f>
        <v>20.5258</v>
      </c>
      <c r="M3082">
        <f>IF(E3082=1, VLOOKUP(D3082, Sheet1!$A$2:$C$26, 2), Sheet1!$C$3)</f>
        <v>0.25796000000000002</v>
      </c>
      <c r="N3082" s="1">
        <f>'Electricity Rates'!$J$2</f>
        <v>0.24729999999999999</v>
      </c>
      <c r="O3082" s="145">
        <f>L3082-K3082</f>
        <v>1.6047647459701331</v>
      </c>
      <c r="P3082">
        <f t="shared" si="291"/>
        <v>4.6791720183215864</v>
      </c>
      <c r="Q3082">
        <f>IF(O3082&gt;0, IF(Q3081+O3082*Variables!$B$5&lt;Variables!$B$4, Q3081+O3082*Variables!$B$5, Variables!$B$4), IF(Q3081&gt;-O3082, Q3081+O3082/Variables!$B$5, 0))</f>
        <v>8.0461739189528103</v>
      </c>
      <c r="R3082">
        <f>IF(O3082&gt;0, 0, IF(Q3081&gt;-O3082, 0, -O3082 - Q3081*Variables!$B$5))</f>
        <v>0</v>
      </c>
      <c r="S3082">
        <f t="shared" si="292"/>
        <v>0</v>
      </c>
      <c r="T3082">
        <f t="shared" si="293"/>
        <v>0</v>
      </c>
    </row>
    <row r="3083" spans="1:20" x14ac:dyDescent="0.3">
      <c r="A3083" s="3">
        <f t="shared" si="288"/>
        <v>43229</v>
      </c>
      <c r="B3083">
        <v>5</v>
      </c>
      <c r="C3083">
        <v>9</v>
      </c>
      <c r="D3083">
        <v>10</v>
      </c>
      <c r="E3083">
        <v>1</v>
      </c>
      <c r="F3083" s="1">
        <f>VLOOKUP(A3083,Weather!$A$1:$E$366, 5)</f>
        <v>0.6410256410256413</v>
      </c>
      <c r="G3083" s="1">
        <f>VLOOKUP(D3083, Spring!$A$1:$E$25, 2)</f>
        <v>1207.9646017699099</v>
      </c>
      <c r="H3083" s="1">
        <f>VLOOKUP(D3083, Spring!$A$1:$E$25, 3)</f>
        <v>923.64670083279998</v>
      </c>
      <c r="I3083" s="1">
        <f>VLOOKUP(D3083, Spring!$A$1:$E$25, 5)</f>
        <v>339.44621060481097</v>
      </c>
      <c r="J3083" s="1">
        <f t="shared" si="289"/>
        <v>1105.9017655360756</v>
      </c>
      <c r="K3083" s="47">
        <f t="shared" si="290"/>
        <v>20.689236629114838</v>
      </c>
      <c r="L3083" s="48">
        <f>Solar!K3100/1000*Variables!$B$3</f>
        <v>27.352999999999998</v>
      </c>
      <c r="M3083">
        <f>IF(E3083=1, VLOOKUP(D3083, Sheet1!$A$2:$C$26, 2), Sheet1!$C$3)</f>
        <v>0.25796000000000002</v>
      </c>
      <c r="N3083" s="1">
        <f>'Electricity Rates'!$J$2</f>
        <v>0.24729999999999999</v>
      </c>
      <c r="O3083" s="145">
        <f>L3083-K3083</f>
        <v>6.6637633708851602</v>
      </c>
      <c r="P3083">
        <f t="shared" si="291"/>
        <v>5.116448218380099</v>
      </c>
      <c r="Q3083">
        <f>IF(O3083&gt;0, IF(Q3082+O3083*Variables!$B$5&lt;Variables!$B$4, Q3082+O3083*Variables!$B$5, Variables!$B$4), IF(Q3082&gt;-O3083, Q3082+O3083/Variables!$B$5, 0))</f>
        <v>14.310111487584861</v>
      </c>
      <c r="R3083">
        <f>IF(O3083&gt;0, 0, IF(Q3082&gt;-O3083, 0, -O3083 - Q3082*Variables!$B$5))</f>
        <v>0</v>
      </c>
      <c r="S3083">
        <f t="shared" si="292"/>
        <v>0</v>
      </c>
      <c r="T3083">
        <f t="shared" si="293"/>
        <v>0</v>
      </c>
    </row>
    <row r="3084" spans="1:20" x14ac:dyDescent="0.3">
      <c r="A3084" s="3">
        <f t="shared" si="288"/>
        <v>43229</v>
      </c>
      <c r="B3084">
        <v>5</v>
      </c>
      <c r="C3084">
        <v>9</v>
      </c>
      <c r="D3084">
        <v>11</v>
      </c>
      <c r="E3084">
        <v>1</v>
      </c>
      <c r="F3084" s="1">
        <f>VLOOKUP(A3084,Weather!$A$1:$E$366, 5)</f>
        <v>0.6410256410256413</v>
      </c>
      <c r="G3084" s="1">
        <f>VLOOKUP(D3084, Spring!$A$1:$E$25, 2)</f>
        <v>1274.3362831858401</v>
      </c>
      <c r="H3084" s="1">
        <f>VLOOKUP(D3084, Spring!$A$1:$E$25, 3)</f>
        <v>962.46396540679098</v>
      </c>
      <c r="I3084" s="1">
        <f>VLOOKUP(D3084, Spring!$A$1:$E$25, 5)</f>
        <v>352.80034538247099</v>
      </c>
      <c r="J3084" s="1">
        <f t="shared" si="289"/>
        <v>1162.3821178292585</v>
      </c>
      <c r="K3084" s="47">
        <f t="shared" si="290"/>
        <v>21.745872408082963</v>
      </c>
      <c r="L3084" s="48">
        <f>Solar!K3101/1000*Variables!$B$3</f>
        <v>35.316800000000001</v>
      </c>
      <c r="M3084">
        <f>IF(E3084=1, VLOOKUP(D3084, Sheet1!$A$2:$C$26, 2), Sheet1!$C$3)</f>
        <v>0.25796000000000002</v>
      </c>
      <c r="N3084" s="1">
        <f>'Electricity Rates'!$J$2</f>
        <v>0.24729999999999999</v>
      </c>
      <c r="O3084" s="145">
        <f>L3084-K3084</f>
        <v>13.570927591917037</v>
      </c>
      <c r="P3084">
        <f t="shared" si="291"/>
        <v>5.3777542465189168</v>
      </c>
      <c r="Q3084">
        <f>IF(O3084&gt;0, IF(Q3083+O3084*Variables!$B$5&lt;Variables!$B$4, Q3083+O3084*Variables!$B$5, Variables!$B$4), IF(Q3083&gt;-O3084, Q3083+O3084/Variables!$B$5, 0))</f>
        <v>27.066783423986877</v>
      </c>
      <c r="R3084">
        <f>IF(O3084&gt;0, 0, IF(Q3083&gt;-O3084, 0, -O3084 - Q3083*Variables!$B$5))</f>
        <v>0</v>
      </c>
      <c r="S3084">
        <f t="shared" si="292"/>
        <v>0</v>
      </c>
      <c r="T3084">
        <f t="shared" si="293"/>
        <v>0</v>
      </c>
    </row>
    <row r="3085" spans="1:20" x14ac:dyDescent="0.3">
      <c r="A3085" s="3">
        <f t="shared" si="288"/>
        <v>43229</v>
      </c>
      <c r="B3085">
        <v>5</v>
      </c>
      <c r="C3085">
        <v>9</v>
      </c>
      <c r="D3085">
        <v>12</v>
      </c>
      <c r="E3085">
        <v>1</v>
      </c>
      <c r="F3085" s="1">
        <f>VLOOKUP(A3085,Weather!$A$1:$E$366, 5)</f>
        <v>0.6410256410256413</v>
      </c>
      <c r="G3085" s="1">
        <f>VLOOKUP(D3085, Spring!$A$1:$E$25, 2)</f>
        <v>1314.1592920353901</v>
      </c>
      <c r="H3085" s="1">
        <f>VLOOKUP(D3085, Spring!$A$1:$E$25, 3)</f>
        <v>983.10377962844302</v>
      </c>
      <c r="I3085" s="1">
        <f>VLOOKUP(D3085, Spring!$A$1:$E$25, 5)</f>
        <v>344.20503159464602</v>
      </c>
      <c r="J3085" s="1">
        <f t="shared" si="289"/>
        <v>1195.3188516841783</v>
      </c>
      <c r="K3085" s="47">
        <f t="shared" si="290"/>
        <v>22.362053611288015</v>
      </c>
      <c r="L3085" s="48">
        <f>Solar!K3102/1000*Variables!$B$3</f>
        <v>37.147100000000002</v>
      </c>
      <c r="M3085">
        <f>IF(E3085=1, VLOOKUP(D3085, Sheet1!$A$2:$C$26, 2), Sheet1!$C$3)</f>
        <v>0.25796000000000002</v>
      </c>
      <c r="N3085" s="1">
        <f>'Electricity Rates'!$J$2</f>
        <v>0.24729999999999999</v>
      </c>
      <c r="O3085" s="145">
        <f>L3085-K3085</f>
        <v>14.785046388711987</v>
      </c>
      <c r="P3085">
        <f t="shared" si="291"/>
        <v>5.5301358580715263</v>
      </c>
      <c r="Q3085">
        <f>IF(O3085&gt;0, IF(Q3084+O3085*Variables!$B$5&lt;Variables!$B$4, Q3084+O3085*Variables!$B$5, Variables!$B$4), IF(Q3084&gt;-O3085, Q3084+O3085/Variables!$B$5, 0))</f>
        <v>40.964727029376142</v>
      </c>
      <c r="R3085">
        <f>IF(O3085&gt;0, 0, IF(Q3084&gt;-O3085, 0, -O3085 - Q3084*Variables!$B$5))</f>
        <v>0</v>
      </c>
      <c r="S3085">
        <f t="shared" si="292"/>
        <v>0</v>
      </c>
      <c r="T3085">
        <f t="shared" si="293"/>
        <v>0</v>
      </c>
    </row>
    <row r="3086" spans="1:20" x14ac:dyDescent="0.3">
      <c r="A3086" s="3">
        <f t="shared" si="288"/>
        <v>43229</v>
      </c>
      <c r="B3086">
        <v>5</v>
      </c>
      <c r="C3086">
        <v>9</v>
      </c>
      <c r="D3086">
        <v>13</v>
      </c>
      <c r="E3086">
        <v>1</v>
      </c>
      <c r="F3086" s="1">
        <f>VLOOKUP(A3086,Weather!$A$1:$E$366, 5)</f>
        <v>0.6410256410256413</v>
      </c>
      <c r="G3086" s="1">
        <f>VLOOKUP(D3086, Spring!$A$1:$E$25, 2)</f>
        <v>1362.8318584070701</v>
      </c>
      <c r="H3086" s="1">
        <f>VLOOKUP(D3086, Spring!$A$1:$E$25, 3)</f>
        <v>999.59961563100603</v>
      </c>
      <c r="I3086" s="1">
        <f>VLOOKUP(D3086, Spring!$A$1:$E$25, 5)</f>
        <v>326.84269398328001</v>
      </c>
      <c r="J3086" s="1">
        <f t="shared" si="289"/>
        <v>1232.4407968977139</v>
      </c>
      <c r="K3086" s="47">
        <f t="shared" si="290"/>
        <v>23.05653184849707</v>
      </c>
      <c r="L3086" s="48">
        <f>Solar!K3103/1000*Variables!$B$3</f>
        <v>39.189950000000003</v>
      </c>
      <c r="M3086">
        <f>IF(E3086=1, VLOOKUP(D3086, Sheet1!$A$2:$C$26, 2), Sheet1!$C$3)</f>
        <v>0.55478000000000005</v>
      </c>
      <c r="N3086" s="1">
        <f>'Electricity Rates'!$J$2</f>
        <v>0.24729999999999999</v>
      </c>
      <c r="O3086" s="145">
        <f>L3086-K3086</f>
        <v>16.133418151502934</v>
      </c>
      <c r="P3086">
        <f t="shared" si="291"/>
        <v>5.7018803261333248</v>
      </c>
      <c r="Q3086">
        <f>IF(O3086&gt;0, IF(Q3085+O3086*Variables!$B$5&lt;Variables!$B$4, Q3085+O3086*Variables!$B$5, Variables!$B$4), IF(Q3085&gt;-O3086, Q3085+O3086/Variables!$B$5, 0))</f>
        <v>56.130140091788903</v>
      </c>
      <c r="R3086">
        <f>IF(O3086&gt;0, 0, IF(Q3085&gt;-O3086, 0, -O3086 - Q3085*Variables!$B$5))</f>
        <v>0</v>
      </c>
      <c r="S3086">
        <f t="shared" si="292"/>
        <v>0</v>
      </c>
      <c r="T3086">
        <f t="shared" si="293"/>
        <v>0</v>
      </c>
    </row>
    <row r="3087" spans="1:20" x14ac:dyDescent="0.3">
      <c r="A3087" s="3">
        <f t="shared" si="288"/>
        <v>43229</v>
      </c>
      <c r="B3087">
        <v>5</v>
      </c>
      <c r="C3087">
        <v>9</v>
      </c>
      <c r="D3087">
        <v>14</v>
      </c>
      <c r="E3087">
        <v>1</v>
      </c>
      <c r="F3087" s="1">
        <f>VLOOKUP(A3087,Weather!$A$1:$E$366, 5)</f>
        <v>0.6410256410256413</v>
      </c>
      <c r="G3087" s="1">
        <f>VLOOKUP(D3087, Spring!$A$1:$E$25, 2)</f>
        <v>1402.65486725663</v>
      </c>
      <c r="H3087" s="1">
        <f>VLOOKUP(D3087, Spring!$A$1:$E$25, 3)</f>
        <v>1011.55108904548</v>
      </c>
      <c r="I3087" s="1">
        <f>VLOOKUP(D3087, Spring!$A$1:$E$25, 5)</f>
        <v>309.49016837395499</v>
      </c>
      <c r="J3087" s="1">
        <f t="shared" si="289"/>
        <v>1262.2586391808327</v>
      </c>
      <c r="K3087" s="47">
        <f t="shared" si="290"/>
        <v>23.614364753724445</v>
      </c>
      <c r="L3087" s="48">
        <f>Solar!K3104/1000*Variables!$B$3</f>
        <v>31.103050000000003</v>
      </c>
      <c r="M3087">
        <f>IF(E3087=1, VLOOKUP(D3087, Sheet1!$A$2:$C$26, 2), Sheet1!$C$3)</f>
        <v>0.55478000000000005</v>
      </c>
      <c r="N3087" s="1">
        <f>'Electricity Rates'!$J$2</f>
        <v>0.24729999999999999</v>
      </c>
      <c r="O3087" s="145">
        <f>L3087-K3087</f>
        <v>7.4886852462755584</v>
      </c>
      <c r="P3087">
        <f t="shared" si="291"/>
        <v>5.8398324035960547</v>
      </c>
      <c r="Q3087">
        <f>IF(O3087&gt;0, IF(Q3086+O3087*Variables!$B$5&lt;Variables!$B$4, Q3086+O3087*Variables!$B$5, Variables!$B$4), IF(Q3086&gt;-O3087, Q3086+O3087/Variables!$B$5, 0))</f>
        <v>63.16950422328793</v>
      </c>
      <c r="R3087">
        <f>IF(O3087&gt;0, 0, IF(Q3086&gt;-O3087, 0, -O3087 - Q3086*Variables!$B$5))</f>
        <v>0</v>
      </c>
      <c r="S3087">
        <f t="shared" si="292"/>
        <v>0</v>
      </c>
      <c r="T3087">
        <f t="shared" si="293"/>
        <v>0</v>
      </c>
    </row>
    <row r="3088" spans="1:20" x14ac:dyDescent="0.3">
      <c r="A3088" s="3">
        <f t="shared" si="288"/>
        <v>43229</v>
      </c>
      <c r="B3088">
        <v>5</v>
      </c>
      <c r="C3088">
        <v>9</v>
      </c>
      <c r="D3088">
        <v>15</v>
      </c>
      <c r="E3088">
        <v>1</v>
      </c>
      <c r="F3088" s="1">
        <f>VLOOKUP(A3088,Weather!$A$1:$E$366, 5)</f>
        <v>0.6410256410256413</v>
      </c>
      <c r="G3088" s="1">
        <f>VLOOKUP(D3088, Spring!$A$1:$E$25, 2)</f>
        <v>1371.6814159292001</v>
      </c>
      <c r="H3088" s="1">
        <f>VLOOKUP(D3088, Spring!$A$1:$E$25, 3)</f>
        <v>1005.48526585522</v>
      </c>
      <c r="I3088" s="1">
        <f>VLOOKUP(D3088, Spring!$A$1:$E$25, 5)</f>
        <v>300.89485458612899</v>
      </c>
      <c r="J3088" s="1">
        <f t="shared" si="289"/>
        <v>1240.2263876975151</v>
      </c>
      <c r="K3088" s="47">
        <f t="shared" si="290"/>
        <v>23.202184867033001</v>
      </c>
      <c r="L3088" s="48">
        <f>Solar!K3105/1000*Variables!$B$3</f>
        <v>31.844049999999996</v>
      </c>
      <c r="M3088">
        <f>IF(E3088=1, VLOOKUP(D3088, Sheet1!$A$2:$C$26, 2), Sheet1!$C$3)</f>
        <v>0.55478000000000005</v>
      </c>
      <c r="N3088" s="1">
        <f>'Electricity Rates'!$J$2</f>
        <v>0.24729999999999999</v>
      </c>
      <c r="O3088" s="145">
        <f>L3088-K3088</f>
        <v>8.6418651329669949</v>
      </c>
      <c r="P3088">
        <f t="shared" si="291"/>
        <v>5.7379003176172612</v>
      </c>
      <c r="Q3088">
        <f>IF(O3088&gt;0, IF(Q3087+O3088*Variables!$B$5&lt;Variables!$B$4, Q3087+O3088*Variables!$B$5, Variables!$B$4), IF(Q3087&gt;-O3088, Q3087+O3088/Variables!$B$5, 0))</f>
        <v>71.292857448276905</v>
      </c>
      <c r="R3088">
        <f>IF(O3088&gt;0, 0, IF(Q3087&gt;-O3088, 0, -O3088 - Q3087*Variables!$B$5))</f>
        <v>0</v>
      </c>
      <c r="S3088">
        <f t="shared" si="292"/>
        <v>0</v>
      </c>
      <c r="T3088">
        <f t="shared" si="293"/>
        <v>0</v>
      </c>
    </row>
    <row r="3089" spans="1:20" x14ac:dyDescent="0.3">
      <c r="A3089" s="3">
        <f t="shared" si="288"/>
        <v>43229</v>
      </c>
      <c r="B3089">
        <v>5</v>
      </c>
      <c r="C3089">
        <v>9</v>
      </c>
      <c r="D3089">
        <v>16</v>
      </c>
      <c r="E3089">
        <v>1</v>
      </c>
      <c r="F3089" s="1">
        <f>VLOOKUP(A3089,Weather!$A$1:$E$366, 5)</f>
        <v>0.6410256410256413</v>
      </c>
      <c r="G3089" s="1">
        <f>VLOOKUP(D3089, Spring!$A$1:$E$25, 2)</f>
        <v>1283.1858407079601</v>
      </c>
      <c r="H3089" s="1">
        <f>VLOOKUP(D3089, Spring!$A$1:$E$25, 3)</f>
        <v>954.93673926969905</v>
      </c>
      <c r="I3089" s="1">
        <f>VLOOKUP(D3089, Spring!$A$1:$E$25, 5)</f>
        <v>270.36971623690101</v>
      </c>
      <c r="J3089" s="1">
        <f t="shared" si="289"/>
        <v>1165.3528299352511</v>
      </c>
      <c r="K3089" s="47">
        <f t="shared" si="290"/>
        <v>21.801448561077041</v>
      </c>
      <c r="L3089" s="48">
        <f>Solar!K3106/1000*Variables!$B$3</f>
        <v>22.636649999999999</v>
      </c>
      <c r="M3089">
        <f>IF(E3089=1, VLOOKUP(D3089, Sheet1!$A$2:$C$26, 2), Sheet1!$C$3)</f>
        <v>0.55478000000000005</v>
      </c>
      <c r="N3089" s="1">
        <f>'Electricity Rates'!$J$2</f>
        <v>0.24729999999999999</v>
      </c>
      <c r="O3089" s="145">
        <f>L3089-K3089</f>
        <v>0.83520143892295806</v>
      </c>
      <c r="P3089">
        <f t="shared" si="291"/>
        <v>5.3914982291543518</v>
      </c>
      <c r="Q3089">
        <f>IF(O3089&gt;0, IF(Q3088+O3089*Variables!$B$5&lt;Variables!$B$4, Q3088+O3089*Variables!$B$5, Variables!$B$4), IF(Q3088&gt;-O3089, Q3088+O3089/Variables!$B$5, 0))</f>
        <v>72.077946800864481</v>
      </c>
      <c r="R3089">
        <f>IF(O3089&gt;0, 0, IF(Q3088&gt;-O3089, 0, -O3089 - Q3088*Variables!$B$5))</f>
        <v>0</v>
      </c>
      <c r="S3089">
        <f t="shared" si="292"/>
        <v>0</v>
      </c>
      <c r="T3089">
        <f t="shared" si="293"/>
        <v>0</v>
      </c>
    </row>
    <row r="3090" spans="1:20" x14ac:dyDescent="0.3">
      <c r="A3090" s="3">
        <f t="shared" si="288"/>
        <v>43229</v>
      </c>
      <c r="B3090">
        <v>5</v>
      </c>
      <c r="C3090">
        <v>9</v>
      </c>
      <c r="D3090">
        <v>17</v>
      </c>
      <c r="E3090">
        <v>1</v>
      </c>
      <c r="F3090" s="1">
        <f>VLOOKUP(A3090,Weather!$A$1:$E$366, 5)</f>
        <v>0.6410256410256413</v>
      </c>
      <c r="G3090" s="1">
        <f>VLOOKUP(D3090, Spring!$A$1:$E$25, 2)</f>
        <v>973.45132743362797</v>
      </c>
      <c r="H3090" s="1">
        <f>VLOOKUP(D3090, Spring!$A$1:$E$25, 3)</f>
        <v>850.97693786034597</v>
      </c>
      <c r="I3090" s="1">
        <f>VLOOKUP(D3090, Spring!$A$1:$E$25, 5)</f>
        <v>257.39334353781499</v>
      </c>
      <c r="J3090" s="1">
        <f t="shared" si="289"/>
        <v>929.48616194578312</v>
      </c>
      <c r="K3090" s="47">
        <f t="shared" si="290"/>
        <v>17.388849305853423</v>
      </c>
      <c r="L3090" s="48">
        <f>Solar!K3107/1000*Variables!$B$3</f>
        <v>16.0091</v>
      </c>
      <c r="M3090">
        <f>IF(E3090=1, VLOOKUP(D3090, Sheet1!$A$2:$C$26, 2), Sheet1!$C$3)</f>
        <v>0.55478000000000005</v>
      </c>
      <c r="N3090" s="1">
        <f>'Electricity Rates'!$J$2</f>
        <v>0.24729999999999999</v>
      </c>
      <c r="O3090" s="145">
        <f>L3090-K3090</f>
        <v>-1.3797493058534229</v>
      </c>
      <c r="P3090">
        <f t="shared" si="291"/>
        <v>4.3002624333375516</v>
      </c>
      <c r="Q3090">
        <f>IF(O3090&gt;0, IF(Q3089+O3090*Variables!$B$5&lt;Variables!$B$4, Q3089+O3090*Variables!$B$5, Variables!$B$4), IF(Q3089&gt;-O3090, Q3089+O3090/Variables!$B$5, 0))</f>
        <v>70.610128390382116</v>
      </c>
      <c r="R3090">
        <f>IF(O3090&gt;0, 0, IF(Q3089&gt;-O3090, 0, -O3090 - Q3089*Variables!$B$5))</f>
        <v>0</v>
      </c>
      <c r="S3090">
        <f t="shared" si="292"/>
        <v>0</v>
      </c>
      <c r="T3090">
        <f t="shared" si="293"/>
        <v>0</v>
      </c>
    </row>
    <row r="3091" spans="1:20" x14ac:dyDescent="0.3">
      <c r="A3091" s="3">
        <f t="shared" si="288"/>
        <v>43229</v>
      </c>
      <c r="B3091">
        <v>5</v>
      </c>
      <c r="C3091">
        <v>9</v>
      </c>
      <c r="D3091">
        <v>18</v>
      </c>
      <c r="E3091">
        <v>1</v>
      </c>
      <c r="F3091" s="1">
        <f>VLOOKUP(A3091,Weather!$A$1:$E$366, 5)</f>
        <v>0.6410256410256413</v>
      </c>
      <c r="G3091" s="1">
        <f>VLOOKUP(D3091, Spring!$A$1:$E$25, 2)</f>
        <v>690.26548672566298</v>
      </c>
      <c r="H3091" s="1">
        <f>VLOOKUP(D3091, Spring!$A$1:$E$25, 3)</f>
        <v>590.923299339663</v>
      </c>
      <c r="I3091" s="1">
        <f>VLOOKUP(D3091, Spring!$A$1:$E$25, 5)</f>
        <v>248.81274775305101</v>
      </c>
      <c r="J3091" s="1">
        <f t="shared" si="289"/>
        <v>654.60418868966303</v>
      </c>
      <c r="K3091" s="47">
        <f t="shared" si="290"/>
        <v>12.246350788349822</v>
      </c>
      <c r="L3091" s="48">
        <f>Solar!K3108/1000*Variables!$B$3</f>
        <v>6.2756999999999996</v>
      </c>
      <c r="M3091">
        <f>IF(E3091=1, VLOOKUP(D3091, Sheet1!$A$2:$C$26, 2), Sheet1!$C$3)</f>
        <v>0.55478000000000005</v>
      </c>
      <c r="N3091" s="1">
        <f>'Electricity Rates'!$J$2</f>
        <v>0.24729999999999999</v>
      </c>
      <c r="O3091" s="145">
        <f>L3091-K3091</f>
        <v>-5.9706507883498228</v>
      </c>
      <c r="P3091">
        <f t="shared" si="291"/>
        <v>3.028522549958911</v>
      </c>
      <c r="Q3091">
        <f>IF(O3091&gt;0, IF(Q3090+O3091*Variables!$B$5&lt;Variables!$B$4, Q3090+O3091*Variables!$B$5, Variables!$B$4), IF(Q3090&gt;-O3091, Q3090+O3091/Variables!$B$5, 0))</f>
        <v>64.258372232563161</v>
      </c>
      <c r="R3091">
        <f>IF(O3091&gt;0, 0, IF(Q3090&gt;-O3091, 0, -O3091 - Q3090*Variables!$B$5))</f>
        <v>0</v>
      </c>
      <c r="S3091">
        <f t="shared" si="292"/>
        <v>0</v>
      </c>
      <c r="T3091">
        <f t="shared" si="293"/>
        <v>0</v>
      </c>
    </row>
    <row r="3092" spans="1:20" x14ac:dyDescent="0.3">
      <c r="A3092" s="3">
        <f t="shared" si="288"/>
        <v>43229</v>
      </c>
      <c r="B3092">
        <v>5</v>
      </c>
      <c r="C3092">
        <v>9</v>
      </c>
      <c r="D3092">
        <v>19</v>
      </c>
      <c r="E3092">
        <v>1</v>
      </c>
      <c r="F3092" s="1">
        <f>VLOOKUP(A3092,Weather!$A$1:$E$366, 5)</f>
        <v>0.6410256410256413</v>
      </c>
      <c r="G3092" s="1">
        <f>VLOOKUP(D3092, Spring!$A$1:$E$25, 2)</f>
        <v>482.300884955752</v>
      </c>
      <c r="H3092" s="1">
        <f>VLOOKUP(D3092, Spring!$A$1:$E$25, 3)</f>
        <v>454.99679692504799</v>
      </c>
      <c r="I3092" s="1">
        <f>VLOOKUP(D3092, Spring!$A$1:$E$25, 5)</f>
        <v>266.52341143686903</v>
      </c>
      <c r="J3092" s="1">
        <f t="shared" si="289"/>
        <v>472.49941745755058</v>
      </c>
      <c r="K3092" s="47">
        <f t="shared" si="290"/>
        <v>8.8395303810366226</v>
      </c>
      <c r="L3092" s="48">
        <f>Solar!K3109/1000*Variables!$B$3</f>
        <v>1.0922499999999999</v>
      </c>
      <c r="M3092">
        <f>IF(E3092=1, VLOOKUP(D3092, Sheet1!$A$2:$C$26, 2), Sheet1!$C$3)</f>
        <v>0.25796000000000002</v>
      </c>
      <c r="N3092" s="1">
        <f>'Electricity Rates'!$J$2</f>
        <v>0.24729999999999999</v>
      </c>
      <c r="O3092" s="145">
        <f>L3092-K3092</f>
        <v>-7.7472803810366226</v>
      </c>
      <c r="P3092">
        <f t="shared" si="291"/>
        <v>2.1860158632303568</v>
      </c>
      <c r="Q3092">
        <f>IF(O3092&gt;0, IF(Q3091+O3092*Variables!$B$5&lt;Variables!$B$4, Q3091+O3092*Variables!$B$5, Variables!$B$4), IF(Q3091&gt;-O3092, Q3091+O3092/Variables!$B$5, 0))</f>
        <v>56.016584593162499</v>
      </c>
      <c r="R3092">
        <f>IF(O3092&gt;0, 0, IF(Q3091&gt;-O3092, 0, -O3092 - Q3091*Variables!$B$5))</f>
        <v>0</v>
      </c>
      <c r="S3092">
        <f t="shared" si="292"/>
        <v>0</v>
      </c>
      <c r="T3092">
        <f t="shared" si="293"/>
        <v>0</v>
      </c>
    </row>
    <row r="3093" spans="1:20" x14ac:dyDescent="0.3">
      <c r="A3093" s="3">
        <f t="shared" si="288"/>
        <v>43229</v>
      </c>
      <c r="B3093">
        <v>5</v>
      </c>
      <c r="C3093">
        <v>9</v>
      </c>
      <c r="D3093">
        <v>20</v>
      </c>
      <c r="E3093">
        <v>1</v>
      </c>
      <c r="F3093" s="1">
        <f>VLOOKUP(A3093,Weather!$A$1:$E$366, 5)</f>
        <v>0.6410256410256413</v>
      </c>
      <c r="G3093" s="1">
        <f>VLOOKUP(D3093, Spring!$A$1:$E$25, 2)</f>
        <v>415.92920353982299</v>
      </c>
      <c r="H3093" s="1">
        <f>VLOOKUP(D3093, Spring!$A$1:$E$25, 3)</f>
        <v>371.98648067830999</v>
      </c>
      <c r="I3093" s="1">
        <f>VLOOKUP(D3093, Spring!$A$1:$E$25, 5)</f>
        <v>284.25369912476901</v>
      </c>
      <c r="J3093" s="1">
        <f t="shared" si="289"/>
        <v>400.15489276902349</v>
      </c>
      <c r="K3093" s="47">
        <f t="shared" si="290"/>
        <v>7.4861072861957885</v>
      </c>
      <c r="L3093" s="48">
        <f>Solar!K3110/1000*Variables!$B$3</f>
        <v>0</v>
      </c>
      <c r="M3093">
        <f>IF(E3093=1, VLOOKUP(D3093, Sheet1!$A$2:$C$26, 2), Sheet1!$C$3)</f>
        <v>0.25796000000000002</v>
      </c>
      <c r="N3093" s="1">
        <f>'Electricity Rates'!$J$2</f>
        <v>0.24729999999999999</v>
      </c>
      <c r="O3093" s="145">
        <f>L3093-K3093</f>
        <v>-7.4861072861957885</v>
      </c>
      <c r="P3093">
        <f t="shared" si="291"/>
        <v>1.8513143318762184</v>
      </c>
      <c r="Q3093">
        <f>IF(O3093&gt;0, IF(Q3092+O3093*Variables!$B$5&lt;Variables!$B$4, Q3092+O3093*Variables!$B$5, Variables!$B$4), IF(Q3092&gt;-O3093, Q3092+O3093/Variables!$B$5, 0))</f>
        <v>48.052640671677615</v>
      </c>
      <c r="R3093">
        <f>IF(O3093&gt;0, 0, IF(Q3092&gt;-O3093, 0, -O3093 - Q3092*Variables!$B$5))</f>
        <v>0</v>
      </c>
      <c r="S3093">
        <f t="shared" si="292"/>
        <v>0</v>
      </c>
      <c r="T3093">
        <f t="shared" si="293"/>
        <v>0</v>
      </c>
    </row>
    <row r="3094" spans="1:20" x14ac:dyDescent="0.3">
      <c r="A3094" s="3">
        <f t="shared" si="288"/>
        <v>43229</v>
      </c>
      <c r="B3094">
        <v>5</v>
      </c>
      <c r="C3094">
        <v>9</v>
      </c>
      <c r="D3094">
        <v>21</v>
      </c>
      <c r="E3094">
        <v>1</v>
      </c>
      <c r="F3094" s="1">
        <f>VLOOKUP(A3094,Weather!$A$1:$E$366, 5)</f>
        <v>0.6410256410256413</v>
      </c>
      <c r="G3094" s="1">
        <f>VLOOKUP(D3094, Spring!$A$1:$E$25, 2)</f>
        <v>371.68141592920301</v>
      </c>
      <c r="H3094" s="1">
        <f>VLOOKUP(D3094, Spring!$A$1:$E$25, 3)</f>
        <v>318.10538116591903</v>
      </c>
      <c r="I3094" s="1">
        <f>VLOOKUP(D3094, Spring!$A$1:$E$25, 5)</f>
        <v>271.28223242670401</v>
      </c>
      <c r="J3094" s="1">
        <f t="shared" si="289"/>
        <v>352.44899319366516</v>
      </c>
      <c r="K3094" s="47">
        <f t="shared" si="290"/>
        <v>6.593624178131539</v>
      </c>
      <c r="L3094" s="48">
        <f>Solar!K3111/1000*Variables!$B$3</f>
        <v>0</v>
      </c>
      <c r="M3094">
        <f>IF(E3094=1, VLOOKUP(D3094, Sheet1!$A$2:$C$26, 2), Sheet1!$C$3)</f>
        <v>0.25796000000000002</v>
      </c>
      <c r="N3094" s="1">
        <f>'Electricity Rates'!$J$2</f>
        <v>0.24729999999999999</v>
      </c>
      <c r="O3094" s="145">
        <f>L3094-K3094</f>
        <v>-6.593624178131539</v>
      </c>
      <c r="P3094">
        <f t="shared" si="291"/>
        <v>1.6306032592519295</v>
      </c>
      <c r="Q3094">
        <f>IF(O3094&gt;0, IF(Q3093+O3094*Variables!$B$5&lt;Variables!$B$4, Q3093+O3094*Variables!$B$5, Variables!$B$4), IF(Q3093&gt;-O3094, Q3093+O3094/Variables!$B$5, 0))</f>
        <v>41.038146865154701</v>
      </c>
      <c r="R3094">
        <f>IF(O3094&gt;0, 0, IF(Q3093&gt;-O3094, 0, -O3094 - Q3093*Variables!$B$5))</f>
        <v>0</v>
      </c>
      <c r="S3094">
        <f t="shared" si="292"/>
        <v>0</v>
      </c>
      <c r="T3094">
        <f t="shared" si="293"/>
        <v>0</v>
      </c>
    </row>
    <row r="3095" spans="1:20" x14ac:dyDescent="0.3">
      <c r="A3095" s="3">
        <f t="shared" si="288"/>
        <v>43229</v>
      </c>
      <c r="B3095">
        <v>5</v>
      </c>
      <c r="C3095">
        <v>9</v>
      </c>
      <c r="D3095">
        <v>22</v>
      </c>
      <c r="E3095">
        <v>1</v>
      </c>
      <c r="F3095" s="1">
        <f>VLOOKUP(A3095,Weather!$A$1:$E$366, 5)</f>
        <v>0.6410256410256413</v>
      </c>
      <c r="G3095" s="1">
        <f>VLOOKUP(D3095, Spring!$A$1:$E$25, 2)</f>
        <v>345.13274336283098</v>
      </c>
      <c r="H3095" s="1">
        <f>VLOOKUP(D3095, Spring!$A$1:$E$25, 3)</f>
        <v>289.79820627802701</v>
      </c>
      <c r="I3095" s="1">
        <f>VLOOKUP(D3095, Spring!$A$1:$E$25, 5)</f>
        <v>275.85953137878198</v>
      </c>
      <c r="J3095" s="1">
        <f t="shared" si="289"/>
        <v>325.26906338367058</v>
      </c>
      <c r="K3095" s="47">
        <f t="shared" si="290"/>
        <v>6.0851414024221384</v>
      </c>
      <c r="L3095" s="48">
        <f>Solar!K3112/1000*Variables!$B$3</f>
        <v>0</v>
      </c>
      <c r="M3095">
        <f>IF(E3095=1, VLOOKUP(D3095, Sheet1!$A$2:$C$26, 2), Sheet1!$C$3)</f>
        <v>0.18637999999999999</v>
      </c>
      <c r="N3095" s="1">
        <f>'Electricity Rates'!$J$2</f>
        <v>0.24729999999999999</v>
      </c>
      <c r="O3095" s="145">
        <f>L3095-K3095</f>
        <v>-6.0851414024221384</v>
      </c>
      <c r="P3095">
        <f t="shared" si="291"/>
        <v>1.5048554688189948</v>
      </c>
      <c r="Q3095">
        <f>IF(O3095&gt;0, IF(Q3094+O3095*Variables!$B$5&lt;Variables!$B$4, Q3094+O3095*Variables!$B$5, Variables!$B$4), IF(Q3094&gt;-O3095, Q3094+O3095/Variables!$B$5, 0))</f>
        <v>34.564592181726894</v>
      </c>
      <c r="R3095">
        <f>IF(O3095&gt;0, 0, IF(Q3094&gt;-O3095, 0, -O3095 - Q3094*Variables!$B$5))</f>
        <v>0</v>
      </c>
      <c r="S3095">
        <f t="shared" si="292"/>
        <v>0</v>
      </c>
      <c r="T3095">
        <f t="shared" si="293"/>
        <v>0</v>
      </c>
    </row>
    <row r="3096" spans="1:20" x14ac:dyDescent="0.3">
      <c r="A3096" s="3">
        <f t="shared" si="288"/>
        <v>43229</v>
      </c>
      <c r="B3096">
        <v>5</v>
      </c>
      <c r="C3096">
        <v>9</v>
      </c>
      <c r="D3096">
        <v>23</v>
      </c>
      <c r="E3096">
        <v>1</v>
      </c>
      <c r="F3096" s="1">
        <f>VLOOKUP(A3096,Weather!$A$1:$E$366, 5)</f>
        <v>0.6410256410256413</v>
      </c>
      <c r="G3096" s="1">
        <f>VLOOKUP(D3096, Spring!$A$1:$E$25, 2)</f>
        <v>318.58407079646003</v>
      </c>
      <c r="H3096" s="1">
        <f>VLOOKUP(D3096, Spring!$A$1:$E$25, 3)</f>
        <v>270.57975656630401</v>
      </c>
      <c r="I3096" s="1">
        <f>VLOOKUP(D3096, Spring!$A$1:$E$25, 5)</f>
        <v>271.64527650221697</v>
      </c>
      <c r="J3096" s="1">
        <f t="shared" si="289"/>
        <v>301.35175286768606</v>
      </c>
      <c r="K3096" s="47">
        <f t="shared" si="290"/>
        <v>5.6376957863484938</v>
      </c>
      <c r="L3096" s="48">
        <f>Solar!K3113/1000*Variables!$B$3</f>
        <v>0</v>
      </c>
      <c r="M3096">
        <f>IF(E3096=1, VLOOKUP(D3096, Sheet1!$A$2:$C$26, 2), Sheet1!$C$3)</f>
        <v>0.18637999999999999</v>
      </c>
      <c r="N3096" s="1">
        <f>'Electricity Rates'!$J$2</f>
        <v>0.24729999999999999</v>
      </c>
      <c r="O3096" s="145">
        <f>L3096-K3096</f>
        <v>-5.6376957863484938</v>
      </c>
      <c r="P3096">
        <f t="shared" si="291"/>
        <v>1.3942021679639824</v>
      </c>
      <c r="Q3096">
        <f>IF(O3096&gt;0, IF(Q3095+O3096*Variables!$B$5&lt;Variables!$B$4, Q3095+O3096*Variables!$B$5, Variables!$B$4), IF(Q3095&gt;-O3096, Q3095+O3096/Variables!$B$5, 0))</f>
        <v>28.567043472845519</v>
      </c>
      <c r="R3096">
        <f>IF(O3096&gt;0, 0, IF(Q3095&gt;-O3096, 0, -O3096 - Q3095*Variables!$B$5))</f>
        <v>0</v>
      </c>
      <c r="S3096">
        <f t="shared" si="292"/>
        <v>0</v>
      </c>
      <c r="T3096">
        <f t="shared" si="293"/>
        <v>0</v>
      </c>
    </row>
    <row r="3097" spans="1:20" x14ac:dyDescent="0.3">
      <c r="A3097" s="3">
        <f t="shared" si="288"/>
        <v>43229</v>
      </c>
      <c r="B3097">
        <v>5</v>
      </c>
      <c r="C3097">
        <v>9</v>
      </c>
      <c r="D3097">
        <v>24</v>
      </c>
      <c r="E3097">
        <v>1</v>
      </c>
      <c r="F3097" s="1">
        <f>VLOOKUP(A3097,Weather!$A$1:$E$366, 5)</f>
        <v>0.6410256410256413</v>
      </c>
      <c r="G3097" s="1">
        <f>VLOOKUP(D3097, Spring!$A$1:$E$25, 2)</f>
        <v>287.61061946902601</v>
      </c>
      <c r="H3097" s="1">
        <f>VLOOKUP(D3097, Spring!$A$1:$E$25, 3)</f>
        <v>251.20115310698301</v>
      </c>
      <c r="I3097" s="1">
        <f>VLOOKUP(D3097, Spring!$A$1:$E$25, 5)</f>
        <v>267.465363632795</v>
      </c>
      <c r="J3097" s="1">
        <f t="shared" si="289"/>
        <v>274.54055462111313</v>
      </c>
      <c r="K3097" s="47">
        <f t="shared" si="290"/>
        <v>5.1361112495297387</v>
      </c>
      <c r="L3097" s="48">
        <f>Solar!K3114/1000*Variables!$B$3</f>
        <v>0</v>
      </c>
      <c r="M3097">
        <f>IF(E3097=1, VLOOKUP(D3097, Sheet1!$A$2:$C$26, 2), Sheet1!$C$3)</f>
        <v>0.18637999999999999</v>
      </c>
      <c r="N3097" s="1">
        <f>'Electricity Rates'!$J$2</f>
        <v>0.24729999999999999</v>
      </c>
      <c r="O3097" s="145">
        <f>L3097-K3097</f>
        <v>-5.1361112495297387</v>
      </c>
      <c r="P3097">
        <f t="shared" si="291"/>
        <v>1.2701603120087044</v>
      </c>
      <c r="Q3097">
        <f>IF(O3097&gt;0, IF(Q3096+O3097*Variables!$B$5&lt;Variables!$B$4, Q3096+O3097*Variables!$B$5, Variables!$B$4), IF(Q3096&gt;-O3097, Q3096+O3097/Variables!$B$5, 0))</f>
        <v>23.103095335047925</v>
      </c>
      <c r="R3097">
        <f>IF(O3097&gt;0, 0, IF(Q3096&gt;-O3097, 0, -O3097 - Q3096*Variables!$B$5))</f>
        <v>0</v>
      </c>
      <c r="S3097">
        <f t="shared" si="292"/>
        <v>0</v>
      </c>
      <c r="T3097">
        <f t="shared" si="293"/>
        <v>0</v>
      </c>
    </row>
    <row r="3098" spans="1:20" x14ac:dyDescent="0.3">
      <c r="A3098" s="3">
        <f t="shared" si="288"/>
        <v>43230</v>
      </c>
      <c r="B3098">
        <v>5</v>
      </c>
      <c r="C3098">
        <v>10</v>
      </c>
      <c r="D3098">
        <v>1</v>
      </c>
      <c r="E3098">
        <v>1</v>
      </c>
      <c r="F3098" s="1">
        <f>VLOOKUP(A3098,Weather!$A$1:$E$366, 5)</f>
        <v>0.6666666666666673</v>
      </c>
      <c r="G3098" s="1">
        <f>VLOOKUP(D3098, Spring!$A$1:$E$25, 2)</f>
        <v>284.91351697629602</v>
      </c>
      <c r="H3098" s="1">
        <f>VLOOKUP(D3098, Spring!$A$1:$E$25, 3)</f>
        <v>272.00797092955099</v>
      </c>
      <c r="I3098" s="1">
        <f>VLOOKUP(D3098, Spring!$A$1:$E$25, 5)</f>
        <v>272.01322657875102</v>
      </c>
      <c r="J3098" s="1">
        <f t="shared" si="289"/>
        <v>280.61166829404766</v>
      </c>
      <c r="K3098" s="47">
        <f t="shared" si="290"/>
        <v>5.2496897890492145</v>
      </c>
      <c r="L3098" s="48">
        <f>Solar!K3115/1000*Variables!$B$3</f>
        <v>0</v>
      </c>
      <c r="M3098">
        <f>IF(E3098=1, VLOOKUP(D3098, Sheet1!$A$2:$C$26, 2), Sheet1!$C$3)</f>
        <v>0.18637999999999999</v>
      </c>
      <c r="N3098" s="1">
        <f>'Electricity Rates'!$J$2</f>
        <v>0.24729999999999999</v>
      </c>
      <c r="O3098" s="145">
        <f>L3098-K3098</f>
        <v>-5.2496897890492145</v>
      </c>
      <c r="P3098">
        <f t="shared" si="291"/>
        <v>1.2982482848318706</v>
      </c>
      <c r="Q3098">
        <f>IF(O3098&gt;0, IF(Q3097+O3098*Variables!$B$5&lt;Variables!$B$4, Q3097+O3098*Variables!$B$5, Variables!$B$4), IF(Q3097&gt;-O3098, Q3097+O3098/Variables!$B$5, 0))</f>
        <v>17.518318963718972</v>
      </c>
      <c r="R3098">
        <f>IF(O3098&gt;0, 0, IF(Q3097&gt;-O3098, 0, -O3098 - Q3097*Variables!$B$5))</f>
        <v>0</v>
      </c>
      <c r="S3098">
        <f t="shared" si="292"/>
        <v>0</v>
      </c>
      <c r="T3098">
        <f t="shared" si="293"/>
        <v>0</v>
      </c>
    </row>
    <row r="3099" spans="1:20" x14ac:dyDescent="0.3">
      <c r="A3099" s="3">
        <f t="shared" si="288"/>
        <v>43230</v>
      </c>
      <c r="B3099">
        <v>5</v>
      </c>
      <c r="C3099">
        <v>10</v>
      </c>
      <c r="D3099">
        <v>2</v>
      </c>
      <c r="E3099">
        <v>1</v>
      </c>
      <c r="F3099" s="1">
        <f>VLOOKUP(A3099,Weather!$A$1:$E$366, 5)</f>
        <v>0.6666666666666673</v>
      </c>
      <c r="G3099" s="1">
        <f>VLOOKUP(D3099, Spring!$A$1:$E$25, 2)</f>
        <v>283.47213324791699</v>
      </c>
      <c r="H3099" s="1">
        <f>VLOOKUP(D3099, Spring!$A$1:$E$25, 3)</f>
        <v>272.193568553901</v>
      </c>
      <c r="I3099" s="1">
        <f>VLOOKUP(D3099, Spring!$A$1:$E$25, 5)</f>
        <v>263.43263079398702</v>
      </c>
      <c r="J3099" s="1">
        <f t="shared" si="289"/>
        <v>279.71261168324497</v>
      </c>
      <c r="K3099" s="47">
        <f t="shared" si="290"/>
        <v>5.2328702165125431</v>
      </c>
      <c r="L3099" s="48">
        <f>Solar!K3116/1000*Variables!$B$3</f>
        <v>0</v>
      </c>
      <c r="M3099">
        <f>IF(E3099=1, VLOOKUP(D3099, Sheet1!$A$2:$C$26, 2), Sheet1!$C$3)</f>
        <v>0.18637999999999999</v>
      </c>
      <c r="N3099" s="1">
        <f>'Electricity Rates'!$J$2</f>
        <v>0.24729999999999999</v>
      </c>
      <c r="O3099" s="145">
        <f>L3099-K3099</f>
        <v>-5.2328702165125431</v>
      </c>
      <c r="P3099">
        <f t="shared" si="291"/>
        <v>1.2940888045435519</v>
      </c>
      <c r="Q3099">
        <f>IF(O3099&gt;0, IF(Q3098+O3099*Variables!$B$5&lt;Variables!$B$4, Q3098+O3099*Variables!$B$5, Variables!$B$4), IF(Q3098&gt;-O3099, Q3098+O3099/Variables!$B$5, 0))</f>
        <v>11.951435754663075</v>
      </c>
      <c r="R3099">
        <f>IF(O3099&gt;0, 0, IF(Q3098&gt;-O3099, 0, -O3099 - Q3098*Variables!$B$5))</f>
        <v>0</v>
      </c>
      <c r="S3099">
        <f t="shared" si="292"/>
        <v>0</v>
      </c>
      <c r="T3099">
        <f t="shared" si="293"/>
        <v>0</v>
      </c>
    </row>
    <row r="3100" spans="1:20" x14ac:dyDescent="0.3">
      <c r="A3100" s="3">
        <f t="shared" si="288"/>
        <v>43230</v>
      </c>
      <c r="B3100">
        <v>5</v>
      </c>
      <c r="C3100">
        <v>10</v>
      </c>
      <c r="D3100">
        <v>3</v>
      </c>
      <c r="E3100">
        <v>1</v>
      </c>
      <c r="F3100" s="1">
        <f>VLOOKUP(A3100,Weather!$A$1:$E$366, 5)</f>
        <v>0.6666666666666673</v>
      </c>
      <c r="G3100" s="1">
        <f>VLOOKUP(D3100, Spring!$A$1:$E$25, 2)</f>
        <v>282.03074951953801</v>
      </c>
      <c r="H3100" s="1">
        <f>VLOOKUP(D3100, Spring!$A$1:$E$25, 3)</f>
        <v>263.612120501699</v>
      </c>
      <c r="I3100" s="1">
        <f>VLOOKUP(D3100, Spring!$A$1:$E$25, 5)</f>
        <v>268.00502374504498</v>
      </c>
      <c r="J3100" s="1">
        <f t="shared" si="289"/>
        <v>275.89120651359167</v>
      </c>
      <c r="K3100" s="47">
        <f t="shared" si="290"/>
        <v>5.1613792773762315</v>
      </c>
      <c r="L3100" s="48">
        <f>Solar!K3117/1000*Variables!$B$3</f>
        <v>0</v>
      </c>
      <c r="M3100">
        <f>IF(E3100=1, VLOOKUP(D3100, Sheet1!$A$2:$C$26, 2), Sheet1!$C$3)</f>
        <v>0.18637999999999999</v>
      </c>
      <c r="N3100" s="1">
        <f>'Electricity Rates'!$J$2</f>
        <v>0.24729999999999999</v>
      </c>
      <c r="O3100" s="145">
        <f>L3100-K3100</f>
        <v>-5.1613792773762315</v>
      </c>
      <c r="P3100">
        <f t="shared" si="291"/>
        <v>1.2764090952951419</v>
      </c>
      <c r="Q3100">
        <f>IF(O3100&gt;0, IF(Q3099+O3100*Variables!$B$5&lt;Variables!$B$4, Q3099+O3100*Variables!$B$5, Variables!$B$4), IF(Q3099&gt;-O3100, Q3099+O3100/Variables!$B$5, 0))</f>
        <v>6.4606067361777226</v>
      </c>
      <c r="R3100">
        <f>IF(O3100&gt;0, 0, IF(Q3099&gt;-O3100, 0, -O3100 - Q3099*Variables!$B$5))</f>
        <v>0</v>
      </c>
      <c r="S3100">
        <f t="shared" si="292"/>
        <v>0</v>
      </c>
      <c r="T3100">
        <f t="shared" si="293"/>
        <v>0</v>
      </c>
    </row>
    <row r="3101" spans="1:20" x14ac:dyDescent="0.3">
      <c r="A3101" s="3">
        <f t="shared" si="288"/>
        <v>43230</v>
      </c>
      <c r="B3101">
        <v>5</v>
      </c>
      <c r="C3101">
        <v>10</v>
      </c>
      <c r="D3101">
        <v>4</v>
      </c>
      <c r="E3101">
        <v>1</v>
      </c>
      <c r="F3101" s="1">
        <f>VLOOKUP(A3101,Weather!$A$1:$E$366, 5)</f>
        <v>0.6666666666666673</v>
      </c>
      <c r="G3101" s="1">
        <f>VLOOKUP(D3101, Spring!$A$1:$E$25, 2)</f>
        <v>287.61061946902601</v>
      </c>
      <c r="H3101" s="1">
        <f>VLOOKUP(D3101, Spring!$A$1:$E$25, 3)</f>
        <v>280.54932735425899</v>
      </c>
      <c r="I3101" s="1">
        <f>VLOOKUP(D3101, Spring!$A$1:$E$25, 5)</f>
        <v>263.81039287256101</v>
      </c>
      <c r="J3101" s="1">
        <f t="shared" si="289"/>
        <v>285.25685543077032</v>
      </c>
      <c r="K3101" s="47">
        <f t="shared" si="290"/>
        <v>5.3365920608903208</v>
      </c>
      <c r="L3101" s="48">
        <f>Solar!K3118/1000*Variables!$B$3</f>
        <v>0</v>
      </c>
      <c r="M3101">
        <f>IF(E3101=1, VLOOKUP(D3101, Sheet1!$A$2:$C$26, 2), Sheet1!$C$3)</f>
        <v>0.18637999999999999</v>
      </c>
      <c r="N3101" s="1">
        <f>'Electricity Rates'!$J$2</f>
        <v>0.24729999999999999</v>
      </c>
      <c r="O3101" s="145">
        <f>L3101-K3101</f>
        <v>-5.3365920608903208</v>
      </c>
      <c r="P3101">
        <f t="shared" si="291"/>
        <v>1.3197392166581763</v>
      </c>
      <c r="Q3101">
        <f>IF(O3101&gt;0, IF(Q3100+O3101*Variables!$B$5&lt;Variables!$B$4, Q3100+O3101*Variables!$B$5, Variables!$B$4), IF(Q3100&gt;-O3101, Q3100+O3101/Variables!$B$5, 0))</f>
        <v>0.78338113948589161</v>
      </c>
      <c r="R3101">
        <f>IF(O3101&gt;0, 0, IF(Q3100&gt;-O3101, 0, -O3101 - Q3100*Variables!$B$5))</f>
        <v>0</v>
      </c>
      <c r="S3101">
        <f t="shared" si="292"/>
        <v>0</v>
      </c>
      <c r="T3101">
        <f t="shared" si="293"/>
        <v>0</v>
      </c>
    </row>
    <row r="3102" spans="1:20" x14ac:dyDescent="0.3">
      <c r="A3102" s="3">
        <f t="shared" si="288"/>
        <v>43230</v>
      </c>
      <c r="B3102">
        <v>5</v>
      </c>
      <c r="C3102">
        <v>10</v>
      </c>
      <c r="D3102">
        <v>5</v>
      </c>
      <c r="E3102">
        <v>1</v>
      </c>
      <c r="F3102" s="1">
        <f>VLOOKUP(A3102,Weather!$A$1:$E$366, 5)</f>
        <v>0.6666666666666673</v>
      </c>
      <c r="G3102" s="1">
        <f>VLOOKUP(D3102, Spring!$A$1:$E$25, 2)</f>
        <v>318.58407079646003</v>
      </c>
      <c r="H3102" s="1">
        <f>VLOOKUP(D3102, Spring!$A$1:$E$25, 3)</f>
        <v>296.96508648302301</v>
      </c>
      <c r="I3102" s="1">
        <f>VLOOKUP(D3102, Spring!$A$1:$E$25, 5)</f>
        <v>263.982102908277</v>
      </c>
      <c r="J3102" s="1">
        <f t="shared" si="289"/>
        <v>311.37774269198104</v>
      </c>
      <c r="K3102" s="47">
        <f t="shared" si="290"/>
        <v>5.8252622433162031</v>
      </c>
      <c r="L3102" s="48">
        <f>Solar!K3119/1000*Variables!$B$3</f>
        <v>0</v>
      </c>
      <c r="M3102">
        <f>IF(E3102=1, VLOOKUP(D3102, Sheet1!$A$2:$C$26, 2), Sheet1!$C$3)</f>
        <v>0.18637999999999999</v>
      </c>
      <c r="N3102" s="1">
        <f>'Electricity Rates'!$J$2</f>
        <v>0.24729999999999999</v>
      </c>
      <c r="O3102" s="145">
        <f>L3102-K3102</f>
        <v>-5.8252622433162031</v>
      </c>
      <c r="P3102">
        <f t="shared" si="291"/>
        <v>1.4405873527720969</v>
      </c>
      <c r="Q3102">
        <f>IF(O3102&gt;0, IF(Q3101+O3102*Variables!$B$5&lt;Variables!$B$4, Q3101+O3102*Variables!$B$5, Variables!$B$4), IF(Q3101&gt;-O3102, Q3101+O3102/Variables!$B$5, 0))</f>
        <v>0</v>
      </c>
      <c r="R3102">
        <f>IF(O3102&gt;0, 0, IF(Q3101&gt;-O3102, 0, -O3102 - Q3101*Variables!$B$5))</f>
        <v>5.088883972199465</v>
      </c>
      <c r="S3102">
        <f t="shared" si="292"/>
        <v>0.94846619473853622</v>
      </c>
      <c r="T3102">
        <f t="shared" si="293"/>
        <v>0</v>
      </c>
    </row>
    <row r="3103" spans="1:20" x14ac:dyDescent="0.3">
      <c r="A3103" s="3">
        <f t="shared" si="288"/>
        <v>43230</v>
      </c>
      <c r="B3103">
        <v>5</v>
      </c>
      <c r="C3103">
        <v>10</v>
      </c>
      <c r="D3103">
        <v>6</v>
      </c>
      <c r="E3103">
        <v>1</v>
      </c>
      <c r="F3103" s="1">
        <f>VLOOKUP(A3103,Weather!$A$1:$E$366, 5)</f>
        <v>0.6666666666666673</v>
      </c>
      <c r="G3103" s="1">
        <f>VLOOKUP(D3103, Spring!$A$1:$E$25, 2)</f>
        <v>389.38053097345102</v>
      </c>
      <c r="H3103" s="1">
        <f>VLOOKUP(D3103, Spring!$A$1:$E$25, 3)</f>
        <v>340.20659833439998</v>
      </c>
      <c r="I3103" s="1">
        <f>VLOOKUP(D3103, Spring!$A$1:$E$25, 5)</f>
        <v>264.16853094705402</v>
      </c>
      <c r="J3103" s="1">
        <f t="shared" si="289"/>
        <v>372.98922009376736</v>
      </c>
      <c r="K3103" s="47">
        <f t="shared" si="290"/>
        <v>6.9778912333034127</v>
      </c>
      <c r="L3103" s="48">
        <f>Solar!K3120/1000*Variables!$B$3</f>
        <v>0.58695000000000008</v>
      </c>
      <c r="M3103">
        <f>IF(E3103=1, VLOOKUP(D3103, Sheet1!$A$2:$C$26, 2), Sheet1!$C$3)</f>
        <v>0.18637999999999999</v>
      </c>
      <c r="N3103" s="1">
        <f>'Electricity Rates'!$J$2</f>
        <v>0.24729999999999999</v>
      </c>
      <c r="O3103" s="145">
        <f>L3103-K3103</f>
        <v>-6.3909412333034128</v>
      </c>
      <c r="P3103">
        <f t="shared" si="291"/>
        <v>1.725632501995934</v>
      </c>
      <c r="Q3103">
        <f>IF(O3103&gt;0, IF(Q3102+O3103*Variables!$B$5&lt;Variables!$B$4, Q3102+O3103*Variables!$B$5, Variables!$B$4), IF(Q3102&gt;-O3103, Q3102+O3103/Variables!$B$5, 0))</f>
        <v>0</v>
      </c>
      <c r="R3103">
        <f>IF(O3103&gt;0, 0, IF(Q3102&gt;-O3103, 0, -O3103 - Q3102*Variables!$B$5))</f>
        <v>6.3909412333034128</v>
      </c>
      <c r="S3103">
        <f t="shared" si="292"/>
        <v>1.19114362706309</v>
      </c>
      <c r="T3103">
        <f t="shared" si="293"/>
        <v>0</v>
      </c>
    </row>
    <row r="3104" spans="1:20" x14ac:dyDescent="0.3">
      <c r="A3104" s="3">
        <f t="shared" si="288"/>
        <v>43230</v>
      </c>
      <c r="B3104">
        <v>5</v>
      </c>
      <c r="C3104">
        <v>10</v>
      </c>
      <c r="D3104">
        <v>7</v>
      </c>
      <c r="E3104">
        <v>1</v>
      </c>
      <c r="F3104" s="1">
        <f>VLOOKUP(A3104,Weather!$A$1:$E$366, 5)</f>
        <v>0.6666666666666673</v>
      </c>
      <c r="G3104" s="1">
        <f>VLOOKUP(D3104, Spring!$A$1:$E$25, 2)</f>
        <v>623.89380530973403</v>
      </c>
      <c r="H3104" s="1">
        <f>VLOOKUP(D3104, Spring!$A$1:$E$25, 3)</f>
        <v>374.47950032030701</v>
      </c>
      <c r="I3104" s="1">
        <f>VLOOKUP(D3104, Spring!$A$1:$E$25, 5)</f>
        <v>251.18725224694799</v>
      </c>
      <c r="J3104" s="1">
        <f t="shared" si="289"/>
        <v>540.75570364659188</v>
      </c>
      <c r="K3104" s="47">
        <f t="shared" si="290"/>
        <v>10.116470612436942</v>
      </c>
      <c r="L3104" s="48">
        <f>Solar!K3121/1000*Variables!$B$3</f>
        <v>5.0209999999999999</v>
      </c>
      <c r="M3104">
        <f>IF(E3104=1, VLOOKUP(D3104, Sheet1!$A$2:$C$26, 2), Sheet1!$C$3)</f>
        <v>0.18637999999999999</v>
      </c>
      <c r="N3104" s="1">
        <f>'Electricity Rates'!$J$2</f>
        <v>0.24729999999999999</v>
      </c>
      <c r="O3104" s="145">
        <f>L3104-K3104</f>
        <v>-5.0954706124369418</v>
      </c>
      <c r="P3104">
        <f t="shared" si="291"/>
        <v>2.5018031824556557</v>
      </c>
      <c r="Q3104">
        <f>IF(O3104&gt;0, IF(Q3103+O3104*Variables!$B$5&lt;Variables!$B$4, Q3103+O3104*Variables!$B$5, Variables!$B$4), IF(Q3103&gt;-O3104, Q3103+O3104/Variables!$B$5, 0))</f>
        <v>0</v>
      </c>
      <c r="R3104">
        <f>IF(O3104&gt;0, 0, IF(Q3103&gt;-O3104, 0, -O3104 - Q3103*Variables!$B$5))</f>
        <v>5.0954706124369418</v>
      </c>
      <c r="S3104">
        <f t="shared" si="292"/>
        <v>0.94969381274599718</v>
      </c>
      <c r="T3104">
        <f t="shared" si="293"/>
        <v>0</v>
      </c>
    </row>
    <row r="3105" spans="1:20" x14ac:dyDescent="0.3">
      <c r="A3105" s="3">
        <f t="shared" si="288"/>
        <v>43230</v>
      </c>
      <c r="B3105">
        <v>5</v>
      </c>
      <c r="C3105">
        <v>10</v>
      </c>
      <c r="D3105">
        <v>8</v>
      </c>
      <c r="E3105">
        <v>1</v>
      </c>
      <c r="F3105" s="1">
        <f>VLOOKUP(A3105,Weather!$A$1:$E$366, 5)</f>
        <v>0.6666666666666673</v>
      </c>
      <c r="G3105" s="1">
        <f>VLOOKUP(D3105, Spring!$A$1:$E$25, 2)</f>
        <v>871.68141592920301</v>
      </c>
      <c r="H3105" s="1">
        <f>VLOOKUP(D3105, Spring!$A$1:$E$25, 3)</f>
        <v>578.35522101217202</v>
      </c>
      <c r="I3105" s="1">
        <f>VLOOKUP(D3105, Spring!$A$1:$E$25, 5)</f>
        <v>268.91753993484798</v>
      </c>
      <c r="J3105" s="1">
        <f t="shared" si="289"/>
        <v>773.90601762352617</v>
      </c>
      <c r="K3105" s="47">
        <f t="shared" si="290"/>
        <v>14.478252251950801</v>
      </c>
      <c r="L3105" s="48">
        <f>Solar!K3122/1000*Variables!$B$3</f>
        <v>14.98725</v>
      </c>
      <c r="M3105">
        <f>IF(E3105=1, VLOOKUP(D3105, Sheet1!$A$2:$C$26, 2), Sheet1!$C$3)</f>
        <v>0.18637999999999999</v>
      </c>
      <c r="N3105" s="1">
        <f>'Electricity Rates'!$J$2</f>
        <v>0.24729999999999999</v>
      </c>
      <c r="O3105" s="145">
        <f>L3105-K3105</f>
        <v>0.50899774804919851</v>
      </c>
      <c r="P3105">
        <f t="shared" si="291"/>
        <v>3.5804717819074328</v>
      </c>
      <c r="Q3105">
        <f>IF(O3105&gt;0, IF(Q3104+O3105*Variables!$B$5&lt;Variables!$B$4, Q3104+O3105*Variables!$B$5, Variables!$B$4), IF(Q3104&gt;-O3105, Q3104+O3105/Variables!$B$5, 0))</f>
        <v>0.47845788316624654</v>
      </c>
      <c r="R3105">
        <f>IF(O3105&gt;0, 0, IF(Q3104&gt;-O3105, 0, -O3105 - Q3104*Variables!$B$5))</f>
        <v>0</v>
      </c>
      <c r="S3105">
        <f t="shared" si="292"/>
        <v>0</v>
      </c>
      <c r="T3105">
        <f t="shared" si="293"/>
        <v>0</v>
      </c>
    </row>
    <row r="3106" spans="1:20" x14ac:dyDescent="0.3">
      <c r="A3106" s="3">
        <f t="shared" si="288"/>
        <v>43230</v>
      </c>
      <c r="B3106">
        <v>5</v>
      </c>
      <c r="C3106">
        <v>10</v>
      </c>
      <c r="D3106">
        <v>9</v>
      </c>
      <c r="E3106">
        <v>1</v>
      </c>
      <c r="F3106" s="1">
        <f>VLOOKUP(A3106,Weather!$A$1:$E$366, 5)</f>
        <v>0.6666666666666673</v>
      </c>
      <c r="G3106" s="1">
        <f>VLOOKUP(D3106, Spring!$A$1:$E$25, 2)</f>
        <v>1137.1681415929199</v>
      </c>
      <c r="H3106" s="1">
        <f>VLOOKUP(D3106, Spring!$A$1:$E$25, 3)</f>
        <v>786.77530429212004</v>
      </c>
      <c r="I3106" s="1">
        <f>VLOOKUP(D3106, Spring!$A$1:$E$25, 5)</f>
        <v>317.33977000667198</v>
      </c>
      <c r="J3106" s="1">
        <f t="shared" si="289"/>
        <v>1020.3705291593202</v>
      </c>
      <c r="K3106" s="47">
        <f t="shared" si="290"/>
        <v>19.089116217224856</v>
      </c>
      <c r="L3106" s="48">
        <f>Solar!K3123/1000*Variables!$B$3</f>
        <v>24.765550000000001</v>
      </c>
      <c r="M3106">
        <f>IF(E3106=1, VLOOKUP(D3106, Sheet1!$A$2:$C$26, 2), Sheet1!$C$3)</f>
        <v>0.25796000000000002</v>
      </c>
      <c r="N3106" s="1">
        <f>'Electricity Rates'!$J$2</f>
        <v>0.24729999999999999</v>
      </c>
      <c r="O3106" s="145">
        <f>L3106-K3106</f>
        <v>5.6764337827751454</v>
      </c>
      <c r="P3106">
        <f t="shared" si="291"/>
        <v>4.7207384405197068</v>
      </c>
      <c r="Q3106">
        <f>IF(O3106&gt;0, IF(Q3105+O3106*Variables!$B$5&lt;Variables!$B$4, Q3105+O3106*Variables!$B$5, Variables!$B$4), IF(Q3105&gt;-O3106, Q3105+O3106/Variables!$B$5, 0))</f>
        <v>5.8143056389748828</v>
      </c>
      <c r="R3106">
        <f>IF(O3106&gt;0, 0, IF(Q3105&gt;-O3106, 0, -O3106 - Q3105*Variables!$B$5))</f>
        <v>0</v>
      </c>
      <c r="S3106">
        <f t="shared" si="292"/>
        <v>0</v>
      </c>
      <c r="T3106">
        <f t="shared" si="293"/>
        <v>0</v>
      </c>
    </row>
    <row r="3107" spans="1:20" x14ac:dyDescent="0.3">
      <c r="A3107" s="3">
        <f t="shared" si="288"/>
        <v>43230</v>
      </c>
      <c r="B3107">
        <v>5</v>
      </c>
      <c r="C3107">
        <v>10</v>
      </c>
      <c r="D3107">
        <v>10</v>
      </c>
      <c r="E3107">
        <v>1</v>
      </c>
      <c r="F3107" s="1">
        <f>VLOOKUP(A3107,Weather!$A$1:$E$366, 5)</f>
        <v>0.6666666666666673</v>
      </c>
      <c r="G3107" s="1">
        <f>VLOOKUP(D3107, Spring!$A$1:$E$25, 2)</f>
        <v>1207.9646017699099</v>
      </c>
      <c r="H3107" s="1">
        <f>VLOOKUP(D3107, Spring!$A$1:$E$25, 3)</f>
        <v>923.64670083279998</v>
      </c>
      <c r="I3107" s="1">
        <f>VLOOKUP(D3107, Spring!$A$1:$E$25, 5)</f>
        <v>339.44621060481097</v>
      </c>
      <c r="J3107" s="1">
        <f t="shared" si="289"/>
        <v>1113.1919681242068</v>
      </c>
      <c r="K3107" s="47">
        <f t="shared" si="290"/>
        <v>20.825621913161225</v>
      </c>
      <c r="L3107" s="48">
        <f>Solar!K3124/1000*Variables!$B$3</f>
        <v>33.460949999999997</v>
      </c>
      <c r="M3107">
        <f>IF(E3107=1, VLOOKUP(D3107, Sheet1!$A$2:$C$26, 2), Sheet1!$C$3)</f>
        <v>0.25796000000000002</v>
      </c>
      <c r="N3107" s="1">
        <f>'Electricity Rates'!$J$2</f>
        <v>0.24729999999999999</v>
      </c>
      <c r="O3107" s="145">
        <f>L3107-K3107</f>
        <v>12.635328086838772</v>
      </c>
      <c r="P3107">
        <f t="shared" si="291"/>
        <v>5.1501762991247704</v>
      </c>
      <c r="Q3107">
        <f>IF(O3107&gt;0, IF(Q3106+O3107*Variables!$B$5&lt;Variables!$B$4, Q3106+O3107*Variables!$B$5, Variables!$B$4), IF(Q3106&gt;-O3107, Q3106+O3107/Variables!$B$5, 0))</f>
        <v>17.69151404060333</v>
      </c>
      <c r="R3107">
        <f>IF(O3107&gt;0, 0, IF(Q3106&gt;-O3107, 0, -O3107 - Q3106*Variables!$B$5))</f>
        <v>0</v>
      </c>
      <c r="S3107">
        <f t="shared" si="292"/>
        <v>0</v>
      </c>
      <c r="T3107">
        <f t="shared" si="293"/>
        <v>0</v>
      </c>
    </row>
    <row r="3108" spans="1:20" x14ac:dyDescent="0.3">
      <c r="A3108" s="3">
        <f t="shared" si="288"/>
        <v>43230</v>
      </c>
      <c r="B3108">
        <v>5</v>
      </c>
      <c r="C3108">
        <v>10</v>
      </c>
      <c r="D3108">
        <v>11</v>
      </c>
      <c r="E3108">
        <v>1</v>
      </c>
      <c r="F3108" s="1">
        <f>VLOOKUP(A3108,Weather!$A$1:$E$366, 5)</f>
        <v>0.6666666666666673</v>
      </c>
      <c r="G3108" s="1">
        <f>VLOOKUP(D3108, Spring!$A$1:$E$25, 2)</f>
        <v>1274.3362831858401</v>
      </c>
      <c r="H3108" s="1">
        <f>VLOOKUP(D3108, Spring!$A$1:$E$25, 3)</f>
        <v>962.46396540679098</v>
      </c>
      <c r="I3108" s="1">
        <f>VLOOKUP(D3108, Spring!$A$1:$E$25, 5)</f>
        <v>352.80034538247099</v>
      </c>
      <c r="J3108" s="1">
        <f t="shared" si="289"/>
        <v>1170.3788439261573</v>
      </c>
      <c r="K3108" s="47">
        <f t="shared" si="290"/>
        <v>21.895475350797099</v>
      </c>
      <c r="L3108" s="48">
        <f>Solar!K3125/1000*Variables!$B$3</f>
        <v>39.447000000000003</v>
      </c>
      <c r="M3108">
        <f>IF(E3108=1, VLOOKUP(D3108, Sheet1!$A$2:$C$26, 2), Sheet1!$C$3)</f>
        <v>0.25796000000000002</v>
      </c>
      <c r="N3108" s="1">
        <f>'Electricity Rates'!$J$2</f>
        <v>0.24729999999999999</v>
      </c>
      <c r="O3108" s="145">
        <f>L3108-K3108</f>
        <v>17.551524649202904</v>
      </c>
      <c r="P3108">
        <f t="shared" si="291"/>
        <v>5.4147510542521227</v>
      </c>
      <c r="Q3108">
        <f>IF(O3108&gt;0, IF(Q3107+O3108*Variables!$B$5&lt;Variables!$B$4, Q3107+O3108*Variables!$B$5, Variables!$B$4), IF(Q3107&gt;-O3108, Q3107+O3108/Variables!$B$5, 0))</f>
        <v>34.189947210854058</v>
      </c>
      <c r="R3108">
        <f>IF(O3108&gt;0, 0, IF(Q3107&gt;-O3108, 0, -O3108 - Q3107*Variables!$B$5))</f>
        <v>0</v>
      </c>
      <c r="S3108">
        <f t="shared" si="292"/>
        <v>0</v>
      </c>
      <c r="T3108">
        <f t="shared" si="293"/>
        <v>0</v>
      </c>
    </row>
    <row r="3109" spans="1:20" x14ac:dyDescent="0.3">
      <c r="A3109" s="3">
        <f t="shared" si="288"/>
        <v>43230</v>
      </c>
      <c r="B3109">
        <v>5</v>
      </c>
      <c r="C3109">
        <v>10</v>
      </c>
      <c r="D3109">
        <v>12</v>
      </c>
      <c r="E3109">
        <v>1</v>
      </c>
      <c r="F3109" s="1">
        <f>VLOOKUP(A3109,Weather!$A$1:$E$366, 5)</f>
        <v>0.6666666666666673</v>
      </c>
      <c r="G3109" s="1">
        <f>VLOOKUP(D3109, Spring!$A$1:$E$25, 2)</f>
        <v>1314.1592920353901</v>
      </c>
      <c r="H3109" s="1">
        <f>VLOOKUP(D3109, Spring!$A$1:$E$25, 3)</f>
        <v>983.10377962844302</v>
      </c>
      <c r="I3109" s="1">
        <f>VLOOKUP(D3109, Spring!$A$1:$E$25, 5)</f>
        <v>344.20503159464602</v>
      </c>
      <c r="J3109" s="1">
        <f t="shared" si="289"/>
        <v>1203.8074545664078</v>
      </c>
      <c r="K3109" s="47">
        <f t="shared" si="290"/>
        <v>22.520858596643929</v>
      </c>
      <c r="L3109" s="48">
        <f>Solar!K3126/1000*Variables!$B$3</f>
        <v>42.261400000000002</v>
      </c>
      <c r="M3109">
        <f>IF(E3109=1, VLOOKUP(D3109, Sheet1!$A$2:$C$26, 2), Sheet1!$C$3)</f>
        <v>0.25796000000000002</v>
      </c>
      <c r="N3109" s="1">
        <f>'Electricity Rates'!$J$2</f>
        <v>0.24729999999999999</v>
      </c>
      <c r="O3109" s="145">
        <f>L3109-K3109</f>
        <v>19.740541403356072</v>
      </c>
      <c r="P3109">
        <f t="shared" si="291"/>
        <v>5.5694083309500435</v>
      </c>
      <c r="Q3109">
        <f>IF(O3109&gt;0, IF(Q3108+O3109*Variables!$B$5&lt;Variables!$B$4, Q3108+O3109*Variables!$B$5, Variables!$B$4), IF(Q3108&gt;-O3109, Q3108+O3109/Variables!$B$5, 0))</f>
        <v>52.746056130008768</v>
      </c>
      <c r="R3109">
        <f>IF(O3109&gt;0, 0, IF(Q3108&gt;-O3109, 0, -O3109 - Q3108*Variables!$B$5))</f>
        <v>0</v>
      </c>
      <c r="S3109">
        <f t="shared" si="292"/>
        <v>0</v>
      </c>
      <c r="T3109">
        <f t="shared" si="293"/>
        <v>0</v>
      </c>
    </row>
    <row r="3110" spans="1:20" x14ac:dyDescent="0.3">
      <c r="A3110" s="3">
        <f t="shared" si="288"/>
        <v>43230</v>
      </c>
      <c r="B3110">
        <v>5</v>
      </c>
      <c r="C3110">
        <v>10</v>
      </c>
      <c r="D3110">
        <v>13</v>
      </c>
      <c r="E3110">
        <v>1</v>
      </c>
      <c r="F3110" s="1">
        <f>VLOOKUP(A3110,Weather!$A$1:$E$366, 5)</f>
        <v>0.6666666666666673</v>
      </c>
      <c r="G3110" s="1">
        <f>VLOOKUP(D3110, Spring!$A$1:$E$25, 2)</f>
        <v>1362.8318584070701</v>
      </c>
      <c r="H3110" s="1">
        <f>VLOOKUP(D3110, Spring!$A$1:$E$25, 3)</f>
        <v>999.59961563100603</v>
      </c>
      <c r="I3110" s="1">
        <f>VLOOKUP(D3110, Spring!$A$1:$E$25, 5)</f>
        <v>326.84269398328001</v>
      </c>
      <c r="J3110" s="1">
        <f t="shared" si="289"/>
        <v>1241.7544441483824</v>
      </c>
      <c r="K3110" s="47">
        <f t="shared" si="290"/>
        <v>23.230771783592733</v>
      </c>
      <c r="L3110" s="48">
        <f>Solar!K3127/1000*Variables!$B$3</f>
        <v>43.064400000000006</v>
      </c>
      <c r="M3110">
        <f>IF(E3110=1, VLOOKUP(D3110, Sheet1!$A$2:$C$26, 2), Sheet1!$C$3)</f>
        <v>0.55478000000000005</v>
      </c>
      <c r="N3110" s="1">
        <f>'Electricity Rates'!$J$2</f>
        <v>0.24729999999999999</v>
      </c>
      <c r="O3110" s="145">
        <f>L3110-K3110</f>
        <v>19.833628216407273</v>
      </c>
      <c r="P3110">
        <f t="shared" si="291"/>
        <v>5.7449698620824829</v>
      </c>
      <c r="Q3110">
        <f>IF(O3110&gt;0, IF(Q3109+O3110*Variables!$B$5&lt;Variables!$B$4, Q3109+O3110*Variables!$B$5, Variables!$B$4), IF(Q3109&gt;-O3110, Q3109+O3110/Variables!$B$5, 0))</f>
        <v>71.389666653431604</v>
      </c>
      <c r="R3110">
        <f>IF(O3110&gt;0, 0, IF(Q3109&gt;-O3110, 0, -O3110 - Q3109*Variables!$B$5))</f>
        <v>0</v>
      </c>
      <c r="S3110">
        <f t="shared" si="292"/>
        <v>0</v>
      </c>
      <c r="T3110">
        <f t="shared" si="293"/>
        <v>0</v>
      </c>
    </row>
    <row r="3111" spans="1:20" x14ac:dyDescent="0.3">
      <c r="A3111" s="3">
        <f t="shared" si="288"/>
        <v>43230</v>
      </c>
      <c r="B3111">
        <v>5</v>
      </c>
      <c r="C3111">
        <v>10</v>
      </c>
      <c r="D3111">
        <v>14</v>
      </c>
      <c r="E3111">
        <v>1</v>
      </c>
      <c r="F3111" s="1">
        <f>VLOOKUP(A3111,Weather!$A$1:$E$366, 5)</f>
        <v>0.6666666666666673</v>
      </c>
      <c r="G3111" s="1">
        <f>VLOOKUP(D3111, Spring!$A$1:$E$25, 2)</f>
        <v>1402.65486725663</v>
      </c>
      <c r="H3111" s="1">
        <f>VLOOKUP(D3111, Spring!$A$1:$E$25, 3)</f>
        <v>1011.55108904548</v>
      </c>
      <c r="I3111" s="1">
        <f>VLOOKUP(D3111, Spring!$A$1:$E$25, 5)</f>
        <v>309.49016837395499</v>
      </c>
      <c r="J3111" s="1">
        <f t="shared" si="289"/>
        <v>1272.2869411862471</v>
      </c>
      <c r="K3111" s="47">
        <f t="shared" si="290"/>
        <v>23.80197446703173</v>
      </c>
      <c r="L3111" s="48">
        <f>Solar!K3128/1000*Variables!$B$3</f>
        <v>40.672150000000002</v>
      </c>
      <c r="M3111">
        <f>IF(E3111=1, VLOOKUP(D3111, Sheet1!$A$2:$C$26, 2), Sheet1!$C$3)</f>
        <v>0.55478000000000005</v>
      </c>
      <c r="N3111" s="1">
        <f>'Electricity Rates'!$J$2</f>
        <v>0.24729999999999999</v>
      </c>
      <c r="O3111" s="145">
        <f>L3111-K3111</f>
        <v>16.870175532968272</v>
      </c>
      <c r="P3111">
        <f t="shared" si="291"/>
        <v>5.886228285696947</v>
      </c>
      <c r="Q3111">
        <f>IF(O3111&gt;0, IF(Q3110+O3111*Variables!$B$5&lt;Variables!$B$4, Q3110+O3111*Variables!$B$5, Variables!$B$4), IF(Q3110&gt;-O3111, Q3110+O3111/Variables!$B$5, 0))</f>
        <v>87.247631654421781</v>
      </c>
      <c r="R3111">
        <f>IF(O3111&gt;0, 0, IF(Q3110&gt;-O3111, 0, -O3111 - Q3110*Variables!$B$5))</f>
        <v>0</v>
      </c>
      <c r="S3111">
        <f t="shared" si="292"/>
        <v>0</v>
      </c>
      <c r="T3111">
        <f t="shared" si="293"/>
        <v>0</v>
      </c>
    </row>
    <row r="3112" spans="1:20" x14ac:dyDescent="0.3">
      <c r="A3112" s="3">
        <f t="shared" si="288"/>
        <v>43230</v>
      </c>
      <c r="B3112">
        <v>5</v>
      </c>
      <c r="C3112">
        <v>10</v>
      </c>
      <c r="D3112">
        <v>15</v>
      </c>
      <c r="E3112">
        <v>1</v>
      </c>
      <c r="F3112" s="1">
        <f>VLOOKUP(A3112,Weather!$A$1:$E$366, 5)</f>
        <v>0.6666666666666673</v>
      </c>
      <c r="G3112" s="1">
        <f>VLOOKUP(D3112, Spring!$A$1:$E$25, 2)</f>
        <v>1371.6814159292001</v>
      </c>
      <c r="H3112" s="1">
        <f>VLOOKUP(D3112, Spring!$A$1:$E$25, 3)</f>
        <v>1005.48526585522</v>
      </c>
      <c r="I3112" s="1">
        <f>VLOOKUP(D3112, Spring!$A$1:$E$25, 5)</f>
        <v>300.89485458612899</v>
      </c>
      <c r="J3112" s="1">
        <f t="shared" si="289"/>
        <v>1249.6160325712069</v>
      </c>
      <c r="K3112" s="47">
        <f t="shared" si="290"/>
        <v>23.377846567474357</v>
      </c>
      <c r="L3112" s="48">
        <f>Solar!K3129/1000*Variables!$B$3</f>
        <v>35.520899999999997</v>
      </c>
      <c r="M3112">
        <f>IF(E3112=1, VLOOKUP(D3112, Sheet1!$A$2:$C$26, 2), Sheet1!$C$3)</f>
        <v>0.55478000000000005</v>
      </c>
      <c r="N3112" s="1">
        <f>'Electricity Rates'!$J$2</f>
        <v>0.24729999999999999</v>
      </c>
      <c r="O3112" s="145">
        <f>L3112-K3112</f>
        <v>12.14305343252564</v>
      </c>
      <c r="P3112">
        <f t="shared" si="291"/>
        <v>5.781341456136408</v>
      </c>
      <c r="Q3112">
        <f>IF(O3112&gt;0, IF(Q3111+O3112*Variables!$B$5&lt;Variables!$B$4, Q3111+O3112*Variables!$B$5, Variables!$B$4), IF(Q3111&gt;-O3112, Q3111+O3112/Variables!$B$5, 0))</f>
        <v>98.662101880995877</v>
      </c>
      <c r="R3112">
        <f>IF(O3112&gt;0, 0, IF(Q3111&gt;-O3112, 0, -O3112 - Q3111*Variables!$B$5))</f>
        <v>0</v>
      </c>
      <c r="S3112">
        <f t="shared" si="292"/>
        <v>0</v>
      </c>
      <c r="T3112">
        <f t="shared" si="293"/>
        <v>0</v>
      </c>
    </row>
    <row r="3113" spans="1:20" x14ac:dyDescent="0.3">
      <c r="A3113" s="3">
        <f t="shared" si="288"/>
        <v>43230</v>
      </c>
      <c r="B3113">
        <v>5</v>
      </c>
      <c r="C3113">
        <v>10</v>
      </c>
      <c r="D3113">
        <v>16</v>
      </c>
      <c r="E3113">
        <v>1</v>
      </c>
      <c r="F3113" s="1">
        <f>VLOOKUP(A3113,Weather!$A$1:$E$366, 5)</f>
        <v>0.6666666666666673</v>
      </c>
      <c r="G3113" s="1">
        <f>VLOOKUP(D3113, Spring!$A$1:$E$25, 2)</f>
        <v>1283.1858407079601</v>
      </c>
      <c r="H3113" s="1">
        <f>VLOOKUP(D3113, Spring!$A$1:$E$25, 3)</f>
        <v>954.93673926969905</v>
      </c>
      <c r="I3113" s="1">
        <f>VLOOKUP(D3113, Spring!$A$1:$E$25, 5)</f>
        <v>270.36971623690101</v>
      </c>
      <c r="J3113" s="1">
        <f t="shared" si="289"/>
        <v>1173.7694735618734</v>
      </c>
      <c r="K3113" s="47">
        <f t="shared" si="290"/>
        <v>21.958907330961281</v>
      </c>
      <c r="L3113" s="48">
        <f>Solar!K3130/1000*Variables!$B$3</f>
        <v>27.695999999999998</v>
      </c>
      <c r="M3113">
        <f>IF(E3113=1, VLOOKUP(D3113, Sheet1!$A$2:$C$26, 2), Sheet1!$C$3)</f>
        <v>0.55478000000000005</v>
      </c>
      <c r="N3113" s="1">
        <f>'Electricity Rates'!$J$2</f>
        <v>0.24729999999999999</v>
      </c>
      <c r="O3113" s="145">
        <f>L3113-K3113</f>
        <v>5.7370926690387165</v>
      </c>
      <c r="P3113">
        <f t="shared" si="291"/>
        <v>5.4304377829467247</v>
      </c>
      <c r="Q3113">
        <f>IF(O3113&gt;0, IF(Q3112+O3113*Variables!$B$5&lt;Variables!$B$4, Q3112+O3113*Variables!$B$5, Variables!$B$4), IF(Q3112&gt;-O3113, Q3112+O3113/Variables!$B$5, 0))</f>
        <v>100</v>
      </c>
      <c r="R3113">
        <f>IF(O3113&gt;0, 0, IF(Q3112&gt;-O3113, 0, -O3113 - Q3112*Variables!$B$5))</f>
        <v>0</v>
      </c>
      <c r="S3113">
        <f t="shared" si="292"/>
        <v>0</v>
      </c>
      <c r="T3113">
        <f t="shared" si="293"/>
        <v>0</v>
      </c>
    </row>
    <row r="3114" spans="1:20" x14ac:dyDescent="0.3">
      <c r="A3114" s="3">
        <f t="shared" si="288"/>
        <v>43230</v>
      </c>
      <c r="B3114">
        <v>5</v>
      </c>
      <c r="C3114">
        <v>10</v>
      </c>
      <c r="D3114">
        <v>17</v>
      </c>
      <c r="E3114">
        <v>1</v>
      </c>
      <c r="F3114" s="1">
        <f>VLOOKUP(A3114,Weather!$A$1:$E$366, 5)</f>
        <v>0.6666666666666673</v>
      </c>
      <c r="G3114" s="1">
        <f>VLOOKUP(D3114, Spring!$A$1:$E$25, 2)</f>
        <v>973.45132743362797</v>
      </c>
      <c r="H3114" s="1">
        <f>VLOOKUP(D3114, Spring!$A$1:$E$25, 3)</f>
        <v>850.97693786034597</v>
      </c>
      <c r="I3114" s="1">
        <f>VLOOKUP(D3114, Spring!$A$1:$E$25, 5)</f>
        <v>257.39334353781499</v>
      </c>
      <c r="J3114" s="1">
        <f t="shared" si="289"/>
        <v>932.62653090920071</v>
      </c>
      <c r="K3114" s="47">
        <f t="shared" si="290"/>
        <v>17.447599403386164</v>
      </c>
      <c r="L3114" s="48">
        <f>Solar!K3131/1000*Variables!$B$3</f>
        <v>17.622049999999998</v>
      </c>
      <c r="M3114">
        <f>IF(E3114=1, VLOOKUP(D3114, Sheet1!$A$2:$C$26, 2), Sheet1!$C$3)</f>
        <v>0.55478000000000005</v>
      </c>
      <c r="N3114" s="1">
        <f>'Electricity Rates'!$J$2</f>
        <v>0.24729999999999999</v>
      </c>
      <c r="O3114" s="145">
        <f>L3114-K3114</f>
        <v>0.17445059661383411</v>
      </c>
      <c r="P3114">
        <f t="shared" si="291"/>
        <v>4.3147913324573981</v>
      </c>
      <c r="Q3114">
        <f>IF(O3114&gt;0, IF(Q3113+O3114*Variables!$B$5&lt;Variables!$B$4, Q3113+O3114*Variables!$B$5, Variables!$B$4), IF(Q3113&gt;-O3114, Q3113+O3114/Variables!$B$5, 0))</f>
        <v>100</v>
      </c>
      <c r="R3114">
        <f>IF(O3114&gt;0, 0, IF(Q3113&gt;-O3114, 0, -O3114 - Q3113*Variables!$B$5))</f>
        <v>0</v>
      </c>
      <c r="S3114">
        <f t="shared" si="292"/>
        <v>0</v>
      </c>
      <c r="T3114">
        <f t="shared" si="293"/>
        <v>0</v>
      </c>
    </row>
    <row r="3115" spans="1:20" x14ac:dyDescent="0.3">
      <c r="A3115" s="3">
        <f t="shared" si="288"/>
        <v>43230</v>
      </c>
      <c r="B3115">
        <v>5</v>
      </c>
      <c r="C3115">
        <v>10</v>
      </c>
      <c r="D3115">
        <v>18</v>
      </c>
      <c r="E3115">
        <v>1</v>
      </c>
      <c r="F3115" s="1">
        <f>VLOOKUP(A3115,Weather!$A$1:$E$366, 5)</f>
        <v>0.6666666666666673</v>
      </c>
      <c r="G3115" s="1">
        <f>VLOOKUP(D3115, Spring!$A$1:$E$25, 2)</f>
        <v>690.26548672566298</v>
      </c>
      <c r="H3115" s="1">
        <f>VLOOKUP(D3115, Spring!$A$1:$E$25, 3)</f>
        <v>590.923299339663</v>
      </c>
      <c r="I3115" s="1">
        <f>VLOOKUP(D3115, Spring!$A$1:$E$25, 5)</f>
        <v>248.81274775305101</v>
      </c>
      <c r="J3115" s="1">
        <f t="shared" si="289"/>
        <v>657.1514242636631</v>
      </c>
      <c r="K3115" s="47">
        <f t="shared" si="290"/>
        <v>12.294004532274393</v>
      </c>
      <c r="L3115" s="48">
        <f>Solar!K3132/1000*Variables!$B$3</f>
        <v>6.95465</v>
      </c>
      <c r="M3115">
        <f>IF(E3115=1, VLOOKUP(D3115, Sheet1!$A$2:$C$26, 2), Sheet1!$C$3)</f>
        <v>0.55478000000000005</v>
      </c>
      <c r="N3115" s="1">
        <f>'Electricity Rates'!$J$2</f>
        <v>0.24729999999999999</v>
      </c>
      <c r="O3115" s="145">
        <f>L3115-K3115</f>
        <v>-5.3393545322743927</v>
      </c>
      <c r="P3115">
        <f t="shared" si="291"/>
        <v>3.0403073208314573</v>
      </c>
      <c r="Q3115">
        <f>IF(O3115&gt;0, IF(Q3114+O3115*Variables!$B$5&lt;Variables!$B$4, Q3114+O3115*Variables!$B$5, Variables!$B$4), IF(Q3114&gt;-O3115, Q3114+O3115/Variables!$B$5, 0))</f>
        <v>94.319835603963412</v>
      </c>
      <c r="R3115">
        <f>IF(O3115&gt;0, 0, IF(Q3114&gt;-O3115, 0, -O3115 - Q3114*Variables!$B$5))</f>
        <v>0</v>
      </c>
      <c r="S3115">
        <f t="shared" si="292"/>
        <v>0</v>
      </c>
      <c r="T3115">
        <f t="shared" si="293"/>
        <v>0</v>
      </c>
    </row>
    <row r="3116" spans="1:20" x14ac:dyDescent="0.3">
      <c r="A3116" s="3">
        <f t="shared" si="288"/>
        <v>43230</v>
      </c>
      <c r="B3116">
        <v>5</v>
      </c>
      <c r="C3116">
        <v>10</v>
      </c>
      <c r="D3116">
        <v>19</v>
      </c>
      <c r="E3116">
        <v>1</v>
      </c>
      <c r="F3116" s="1">
        <f>VLOOKUP(A3116,Weather!$A$1:$E$366, 5)</f>
        <v>0.6666666666666673</v>
      </c>
      <c r="G3116" s="1">
        <f>VLOOKUP(D3116, Spring!$A$1:$E$25, 2)</f>
        <v>482.300884955752</v>
      </c>
      <c r="H3116" s="1">
        <f>VLOOKUP(D3116, Spring!$A$1:$E$25, 3)</f>
        <v>454.99679692504799</v>
      </c>
      <c r="I3116" s="1">
        <f>VLOOKUP(D3116, Spring!$A$1:$E$25, 5)</f>
        <v>266.52341143686903</v>
      </c>
      <c r="J3116" s="1">
        <f t="shared" si="289"/>
        <v>473.19952227885068</v>
      </c>
      <c r="K3116" s="47">
        <f t="shared" si="290"/>
        <v>8.8526279587460142</v>
      </c>
      <c r="L3116" s="48">
        <f>Solar!K3133/1000*Variables!$B$3</f>
        <v>0.77504999999999991</v>
      </c>
      <c r="M3116">
        <f>IF(E3116=1, VLOOKUP(D3116, Sheet1!$A$2:$C$26, 2), Sheet1!$C$3)</f>
        <v>0.25796000000000002</v>
      </c>
      <c r="N3116" s="1">
        <f>'Electricity Rates'!$J$2</f>
        <v>0.24729999999999999</v>
      </c>
      <c r="O3116" s="145">
        <f>L3116-K3116</f>
        <v>-8.0775779587460139</v>
      </c>
      <c r="P3116">
        <f t="shared" si="291"/>
        <v>2.1892548941978891</v>
      </c>
      <c r="Q3116">
        <f>IF(O3116&gt;0, IF(Q3115+O3116*Variables!$B$5&lt;Variables!$B$4, Q3115+O3116*Variables!$B$5, Variables!$B$4), IF(Q3115&gt;-O3116, Q3115+O3116/Variables!$B$5, 0))</f>
        <v>85.726667562744254</v>
      </c>
      <c r="R3116">
        <f>IF(O3116&gt;0, 0, IF(Q3115&gt;-O3116, 0, -O3116 - Q3115*Variables!$B$5))</f>
        <v>0</v>
      </c>
      <c r="S3116">
        <f t="shared" si="292"/>
        <v>0</v>
      </c>
      <c r="T3116">
        <f t="shared" si="293"/>
        <v>0</v>
      </c>
    </row>
    <row r="3117" spans="1:20" x14ac:dyDescent="0.3">
      <c r="A3117" s="3">
        <f t="shared" si="288"/>
        <v>43230</v>
      </c>
      <c r="B3117">
        <v>5</v>
      </c>
      <c r="C3117">
        <v>10</v>
      </c>
      <c r="D3117">
        <v>20</v>
      </c>
      <c r="E3117">
        <v>1</v>
      </c>
      <c r="F3117" s="1">
        <f>VLOOKUP(A3117,Weather!$A$1:$E$366, 5)</f>
        <v>0.6666666666666673</v>
      </c>
      <c r="G3117" s="1">
        <f>VLOOKUP(D3117, Spring!$A$1:$E$25, 2)</f>
        <v>415.92920353982299</v>
      </c>
      <c r="H3117" s="1">
        <f>VLOOKUP(D3117, Spring!$A$1:$E$25, 3)</f>
        <v>371.98648067830999</v>
      </c>
      <c r="I3117" s="1">
        <f>VLOOKUP(D3117, Spring!$A$1:$E$25, 5)</f>
        <v>284.25369912476901</v>
      </c>
      <c r="J3117" s="1">
        <f t="shared" si="289"/>
        <v>401.28162925265201</v>
      </c>
      <c r="K3117" s="47">
        <f t="shared" si="290"/>
        <v>7.5071862992283318</v>
      </c>
      <c r="L3117" s="48">
        <f>Solar!K3134/1000*Variables!$B$3</f>
        <v>0</v>
      </c>
      <c r="M3117">
        <f>IF(E3117=1, VLOOKUP(D3117, Sheet1!$A$2:$C$26, 2), Sheet1!$C$3)</f>
        <v>0.25796000000000002</v>
      </c>
      <c r="N3117" s="1">
        <f>'Electricity Rates'!$J$2</f>
        <v>0.24729999999999999</v>
      </c>
      <c r="O3117" s="145">
        <f>L3117-K3117</f>
        <v>-7.5071862992283318</v>
      </c>
      <c r="P3117">
        <f t="shared" si="291"/>
        <v>1.8565271717991665</v>
      </c>
      <c r="Q3117">
        <f>IF(O3117&gt;0, IF(Q3116+O3117*Variables!$B$5&lt;Variables!$B$4, Q3116+O3117*Variables!$B$5, Variables!$B$4), IF(Q3116&gt;-O3117, Q3116+O3117/Variables!$B$5, 0))</f>
        <v>77.740299159309856</v>
      </c>
      <c r="R3117">
        <f>IF(O3117&gt;0, 0, IF(Q3116&gt;-O3117, 0, -O3117 - Q3116*Variables!$B$5))</f>
        <v>0</v>
      </c>
      <c r="S3117">
        <f t="shared" si="292"/>
        <v>0</v>
      </c>
      <c r="T3117">
        <f t="shared" si="293"/>
        <v>0</v>
      </c>
    </row>
    <row r="3118" spans="1:20" x14ac:dyDescent="0.3">
      <c r="A3118" s="3">
        <f t="shared" si="288"/>
        <v>43230</v>
      </c>
      <c r="B3118">
        <v>5</v>
      </c>
      <c r="C3118">
        <v>10</v>
      </c>
      <c r="D3118">
        <v>21</v>
      </c>
      <c r="E3118">
        <v>1</v>
      </c>
      <c r="F3118" s="1">
        <f>VLOOKUP(A3118,Weather!$A$1:$E$366, 5)</f>
        <v>0.6666666666666673</v>
      </c>
      <c r="G3118" s="1">
        <f>VLOOKUP(D3118, Spring!$A$1:$E$25, 2)</f>
        <v>371.68141592920301</v>
      </c>
      <c r="H3118" s="1">
        <f>VLOOKUP(D3118, Spring!$A$1:$E$25, 3)</f>
        <v>318.10538116591903</v>
      </c>
      <c r="I3118" s="1">
        <f>VLOOKUP(D3118, Spring!$A$1:$E$25, 5)</f>
        <v>271.28223242670401</v>
      </c>
      <c r="J3118" s="1">
        <f t="shared" si="289"/>
        <v>353.82273767477506</v>
      </c>
      <c r="K3118" s="47">
        <f t="shared" si="290"/>
        <v>6.6193242226773998</v>
      </c>
      <c r="L3118" s="48">
        <f>Solar!K3135/1000*Variables!$B$3</f>
        <v>0</v>
      </c>
      <c r="M3118">
        <f>IF(E3118=1, VLOOKUP(D3118, Sheet1!$A$2:$C$26, 2), Sheet1!$C$3)</f>
        <v>0.25796000000000002</v>
      </c>
      <c r="N3118" s="1">
        <f>'Electricity Rates'!$J$2</f>
        <v>0.24729999999999999</v>
      </c>
      <c r="O3118" s="145">
        <f>L3118-K3118</f>
        <v>-6.6193242226773998</v>
      </c>
      <c r="P3118">
        <f t="shared" si="291"/>
        <v>1.636958880268121</v>
      </c>
      <c r="Q3118">
        <f>IF(O3118&gt;0, IF(Q3117+O3118*Variables!$B$5&lt;Variables!$B$4, Q3117+O3118*Variables!$B$5, Variables!$B$4), IF(Q3117&gt;-O3118, Q3117+O3118/Variables!$B$5, 0))</f>
        <v>70.69846487986581</v>
      </c>
      <c r="R3118">
        <f>IF(O3118&gt;0, 0, IF(Q3117&gt;-O3118, 0, -O3118 - Q3117*Variables!$B$5))</f>
        <v>0</v>
      </c>
      <c r="S3118">
        <f t="shared" si="292"/>
        <v>0</v>
      </c>
      <c r="T3118">
        <f t="shared" si="293"/>
        <v>0</v>
      </c>
    </row>
    <row r="3119" spans="1:20" x14ac:dyDescent="0.3">
      <c r="A3119" s="3">
        <f t="shared" si="288"/>
        <v>43230</v>
      </c>
      <c r="B3119">
        <v>5</v>
      </c>
      <c r="C3119">
        <v>10</v>
      </c>
      <c r="D3119">
        <v>22</v>
      </c>
      <c r="E3119">
        <v>1</v>
      </c>
      <c r="F3119" s="1">
        <f>VLOOKUP(A3119,Weather!$A$1:$E$366, 5)</f>
        <v>0.6666666666666673</v>
      </c>
      <c r="G3119" s="1">
        <f>VLOOKUP(D3119, Spring!$A$1:$E$25, 2)</f>
        <v>345.13274336283098</v>
      </c>
      <c r="H3119" s="1">
        <f>VLOOKUP(D3119, Spring!$A$1:$E$25, 3)</f>
        <v>289.79820627802701</v>
      </c>
      <c r="I3119" s="1">
        <f>VLOOKUP(D3119, Spring!$A$1:$E$25, 5)</f>
        <v>275.85953137878198</v>
      </c>
      <c r="J3119" s="1">
        <f t="shared" si="289"/>
        <v>326.68789766789638</v>
      </c>
      <c r="K3119" s="47">
        <f t="shared" si="290"/>
        <v>6.1116849880810493</v>
      </c>
      <c r="L3119" s="48">
        <f>Solar!K3136/1000*Variables!$B$3</f>
        <v>0</v>
      </c>
      <c r="M3119">
        <f>IF(E3119=1, VLOOKUP(D3119, Sheet1!$A$2:$C$26, 2), Sheet1!$C$3)</f>
        <v>0.18637999999999999</v>
      </c>
      <c r="N3119" s="1">
        <f>'Electricity Rates'!$J$2</f>
        <v>0.24729999999999999</v>
      </c>
      <c r="O3119" s="145">
        <f>L3119-K3119</f>
        <v>-6.1116849880810493</v>
      </c>
      <c r="P3119">
        <f t="shared" si="291"/>
        <v>1.5114196975524434</v>
      </c>
      <c r="Q3119">
        <f>IF(O3119&gt;0, IF(Q3118+O3119*Variables!$B$5&lt;Variables!$B$4, Q3118+O3119*Variables!$B$5, Variables!$B$4), IF(Q3118&gt;-O3119, Q3118+O3119/Variables!$B$5, 0))</f>
        <v>64.196672339354052</v>
      </c>
      <c r="R3119">
        <f>IF(O3119&gt;0, 0, IF(Q3118&gt;-O3119, 0, -O3119 - Q3118*Variables!$B$5))</f>
        <v>0</v>
      </c>
      <c r="S3119">
        <f t="shared" si="292"/>
        <v>0</v>
      </c>
      <c r="T3119">
        <f t="shared" si="293"/>
        <v>0</v>
      </c>
    </row>
    <row r="3120" spans="1:20" x14ac:dyDescent="0.3">
      <c r="A3120" s="3">
        <f t="shared" si="288"/>
        <v>43230</v>
      </c>
      <c r="B3120">
        <v>5</v>
      </c>
      <c r="C3120">
        <v>10</v>
      </c>
      <c r="D3120">
        <v>23</v>
      </c>
      <c r="E3120">
        <v>1</v>
      </c>
      <c r="F3120" s="1">
        <f>VLOOKUP(A3120,Weather!$A$1:$E$366, 5)</f>
        <v>0.6666666666666673</v>
      </c>
      <c r="G3120" s="1">
        <f>VLOOKUP(D3120, Spring!$A$1:$E$25, 2)</f>
        <v>318.58407079646003</v>
      </c>
      <c r="H3120" s="1">
        <f>VLOOKUP(D3120, Spring!$A$1:$E$25, 3)</f>
        <v>270.57975656630401</v>
      </c>
      <c r="I3120" s="1">
        <f>VLOOKUP(D3120, Spring!$A$1:$E$25, 5)</f>
        <v>271.64527650221697</v>
      </c>
      <c r="J3120" s="1">
        <f t="shared" si="289"/>
        <v>302.58263271974135</v>
      </c>
      <c r="K3120" s="47">
        <f t="shared" si="290"/>
        <v>5.6607231160036173</v>
      </c>
      <c r="L3120" s="48">
        <f>Solar!K3137/1000*Variables!$B$3</f>
        <v>0</v>
      </c>
      <c r="M3120">
        <f>IF(E3120=1, VLOOKUP(D3120, Sheet1!$A$2:$C$26, 2), Sheet1!$C$3)</f>
        <v>0.18637999999999999</v>
      </c>
      <c r="N3120" s="1">
        <f>'Electricity Rates'!$J$2</f>
        <v>0.24729999999999999</v>
      </c>
      <c r="O3120" s="145">
        <f>L3120-K3120</f>
        <v>-5.6607231160036173</v>
      </c>
      <c r="P3120">
        <f t="shared" si="291"/>
        <v>1.3998968265876945</v>
      </c>
      <c r="Q3120">
        <f>IF(O3120&gt;0, IF(Q3119+O3120*Variables!$B$5&lt;Variables!$B$4, Q3119+O3120*Variables!$B$5, Variables!$B$4), IF(Q3119&gt;-O3120, Q3119+O3120/Variables!$B$5, 0))</f>
        <v>58.1746264712651</v>
      </c>
      <c r="R3120">
        <f>IF(O3120&gt;0, 0, IF(Q3119&gt;-O3120, 0, -O3120 - Q3119*Variables!$B$5))</f>
        <v>0</v>
      </c>
      <c r="S3120">
        <f t="shared" si="292"/>
        <v>0</v>
      </c>
      <c r="T3120">
        <f t="shared" si="293"/>
        <v>0</v>
      </c>
    </row>
    <row r="3121" spans="1:20" x14ac:dyDescent="0.3">
      <c r="A3121" s="3">
        <f t="shared" si="288"/>
        <v>43230</v>
      </c>
      <c r="B3121">
        <v>5</v>
      </c>
      <c r="C3121">
        <v>10</v>
      </c>
      <c r="D3121">
        <v>24</v>
      </c>
      <c r="E3121">
        <v>1</v>
      </c>
      <c r="F3121" s="1">
        <f>VLOOKUP(A3121,Weather!$A$1:$E$366, 5)</f>
        <v>0.6666666666666673</v>
      </c>
      <c r="G3121" s="1">
        <f>VLOOKUP(D3121, Spring!$A$1:$E$25, 2)</f>
        <v>287.61061946902601</v>
      </c>
      <c r="H3121" s="1">
        <f>VLOOKUP(D3121, Spring!$A$1:$E$25, 3)</f>
        <v>251.20115310698301</v>
      </c>
      <c r="I3121" s="1">
        <f>VLOOKUP(D3121, Spring!$A$1:$E$25, 5)</f>
        <v>267.465363632795</v>
      </c>
      <c r="J3121" s="1">
        <f t="shared" si="289"/>
        <v>275.47413068167839</v>
      </c>
      <c r="K3121" s="47">
        <f t="shared" si="290"/>
        <v>5.1535766127565967</v>
      </c>
      <c r="L3121" s="48">
        <f>Solar!K3138/1000*Variables!$B$3</f>
        <v>0</v>
      </c>
      <c r="M3121">
        <f>IF(E3121=1, VLOOKUP(D3121, Sheet1!$A$2:$C$26, 2), Sheet1!$C$3)</f>
        <v>0.18637999999999999</v>
      </c>
      <c r="N3121" s="1">
        <f>'Electricity Rates'!$J$2</f>
        <v>0.24729999999999999</v>
      </c>
      <c r="O3121" s="145">
        <f>L3121-K3121</f>
        <v>-5.1535766127565967</v>
      </c>
      <c r="P3121">
        <f t="shared" si="291"/>
        <v>1.2744794963347064</v>
      </c>
      <c r="Q3121">
        <f>IF(O3121&gt;0, IF(Q3120+O3121*Variables!$B$5&lt;Variables!$B$4, Q3120+O3121*Variables!$B$5, Variables!$B$4), IF(Q3120&gt;-O3121, Q3120+O3121/Variables!$B$5, 0))</f>
        <v>52.69209815982191</v>
      </c>
      <c r="R3121">
        <f>IF(O3121&gt;0, 0, IF(Q3120&gt;-O3121, 0, -O3121 - Q3120*Variables!$B$5))</f>
        <v>0</v>
      </c>
      <c r="S3121">
        <f t="shared" si="292"/>
        <v>0</v>
      </c>
      <c r="T3121">
        <f t="shared" si="293"/>
        <v>0</v>
      </c>
    </row>
    <row r="3122" spans="1:20" x14ac:dyDescent="0.3">
      <c r="A3122" s="3">
        <f t="shared" si="288"/>
        <v>43231</v>
      </c>
      <c r="B3122">
        <v>5</v>
      </c>
      <c r="C3122">
        <v>11</v>
      </c>
      <c r="D3122">
        <v>1</v>
      </c>
      <c r="E3122">
        <v>1</v>
      </c>
      <c r="F3122" s="1">
        <f>VLOOKUP(A3122,Weather!$A$1:$E$366, 5)</f>
        <v>0.6666666666666673</v>
      </c>
      <c r="G3122" s="1">
        <f>VLOOKUP(D3122, Spring!$A$1:$E$25, 2)</f>
        <v>284.91351697629602</v>
      </c>
      <c r="H3122" s="1">
        <f>VLOOKUP(D3122, Spring!$A$1:$E$25, 3)</f>
        <v>272.00797092955099</v>
      </c>
      <c r="I3122" s="1">
        <f>VLOOKUP(D3122, Spring!$A$1:$E$25, 5)</f>
        <v>272.01322657875102</v>
      </c>
      <c r="J3122" s="1">
        <f t="shared" si="289"/>
        <v>280.61166829404766</v>
      </c>
      <c r="K3122" s="47">
        <f t="shared" si="290"/>
        <v>5.2496897890492145</v>
      </c>
      <c r="L3122" s="48">
        <f>Solar!K3139/1000*Variables!$B$3</f>
        <v>0</v>
      </c>
      <c r="M3122">
        <f>IF(E3122=1, VLOOKUP(D3122, Sheet1!$A$2:$C$26, 2), Sheet1!$C$3)</f>
        <v>0.18637999999999999</v>
      </c>
      <c r="N3122" s="1">
        <f>'Electricity Rates'!$J$2</f>
        <v>0.24729999999999999</v>
      </c>
      <c r="O3122" s="145">
        <f>L3122-K3122</f>
        <v>-5.2496897890492145</v>
      </c>
      <c r="P3122">
        <f t="shared" si="291"/>
        <v>1.2982482848318706</v>
      </c>
      <c r="Q3122">
        <f>IF(O3122&gt;0, IF(Q3121+O3122*Variables!$B$5&lt;Variables!$B$4, Q3121+O3122*Variables!$B$5, Variables!$B$4), IF(Q3121&gt;-O3122, Q3121+O3122/Variables!$B$5, 0))</f>
        <v>47.10732178849296</v>
      </c>
      <c r="R3122">
        <f>IF(O3122&gt;0, 0, IF(Q3121&gt;-O3122, 0, -O3122 - Q3121*Variables!$B$5))</f>
        <v>0</v>
      </c>
      <c r="S3122">
        <f t="shared" si="292"/>
        <v>0</v>
      </c>
      <c r="T3122">
        <f t="shared" si="293"/>
        <v>0</v>
      </c>
    </row>
    <row r="3123" spans="1:20" x14ac:dyDescent="0.3">
      <c r="A3123" s="3">
        <f t="shared" si="288"/>
        <v>43231</v>
      </c>
      <c r="B3123">
        <v>5</v>
      </c>
      <c r="C3123">
        <v>11</v>
      </c>
      <c r="D3123">
        <v>2</v>
      </c>
      <c r="E3123">
        <v>1</v>
      </c>
      <c r="F3123" s="1">
        <f>VLOOKUP(A3123,Weather!$A$1:$E$366, 5)</f>
        <v>0.6666666666666673</v>
      </c>
      <c r="G3123" s="1">
        <f>VLOOKUP(D3123, Spring!$A$1:$E$25, 2)</f>
        <v>283.47213324791699</v>
      </c>
      <c r="H3123" s="1">
        <f>VLOOKUP(D3123, Spring!$A$1:$E$25, 3)</f>
        <v>272.193568553901</v>
      </c>
      <c r="I3123" s="1">
        <f>VLOOKUP(D3123, Spring!$A$1:$E$25, 5)</f>
        <v>263.43263079398702</v>
      </c>
      <c r="J3123" s="1">
        <f t="shared" si="289"/>
        <v>279.71261168324497</v>
      </c>
      <c r="K3123" s="47">
        <f t="shared" si="290"/>
        <v>5.2328702165125431</v>
      </c>
      <c r="L3123" s="48">
        <f>Solar!K3140/1000*Variables!$B$3</f>
        <v>0</v>
      </c>
      <c r="M3123">
        <f>IF(E3123=1, VLOOKUP(D3123, Sheet1!$A$2:$C$26, 2), Sheet1!$C$3)</f>
        <v>0.18637999999999999</v>
      </c>
      <c r="N3123" s="1">
        <f>'Electricity Rates'!$J$2</f>
        <v>0.24729999999999999</v>
      </c>
      <c r="O3123" s="145">
        <f>L3123-K3123</f>
        <v>-5.2328702165125431</v>
      </c>
      <c r="P3123">
        <f t="shared" si="291"/>
        <v>1.2940888045435519</v>
      </c>
      <c r="Q3123">
        <f>IF(O3123&gt;0, IF(Q3122+O3123*Variables!$B$5&lt;Variables!$B$4, Q3122+O3123*Variables!$B$5, Variables!$B$4), IF(Q3122&gt;-O3123, Q3122+O3123/Variables!$B$5, 0))</f>
        <v>41.540438579437065</v>
      </c>
      <c r="R3123">
        <f>IF(O3123&gt;0, 0, IF(Q3122&gt;-O3123, 0, -O3123 - Q3122*Variables!$B$5))</f>
        <v>0</v>
      </c>
      <c r="S3123">
        <f t="shared" si="292"/>
        <v>0</v>
      </c>
      <c r="T3123">
        <f t="shared" si="293"/>
        <v>0</v>
      </c>
    </row>
    <row r="3124" spans="1:20" x14ac:dyDescent="0.3">
      <c r="A3124" s="3">
        <f t="shared" si="288"/>
        <v>43231</v>
      </c>
      <c r="B3124">
        <v>5</v>
      </c>
      <c r="C3124">
        <v>11</v>
      </c>
      <c r="D3124">
        <v>3</v>
      </c>
      <c r="E3124">
        <v>1</v>
      </c>
      <c r="F3124" s="1">
        <f>VLOOKUP(A3124,Weather!$A$1:$E$366, 5)</f>
        <v>0.6666666666666673</v>
      </c>
      <c r="G3124" s="1">
        <f>VLOOKUP(D3124, Spring!$A$1:$E$25, 2)</f>
        <v>282.03074951953801</v>
      </c>
      <c r="H3124" s="1">
        <f>VLOOKUP(D3124, Spring!$A$1:$E$25, 3)</f>
        <v>263.612120501699</v>
      </c>
      <c r="I3124" s="1">
        <f>VLOOKUP(D3124, Spring!$A$1:$E$25, 5)</f>
        <v>268.00502374504498</v>
      </c>
      <c r="J3124" s="1">
        <f t="shared" si="289"/>
        <v>275.89120651359167</v>
      </c>
      <c r="K3124" s="47">
        <f t="shared" si="290"/>
        <v>5.1613792773762315</v>
      </c>
      <c r="L3124" s="48">
        <f>Solar!K3141/1000*Variables!$B$3</f>
        <v>0</v>
      </c>
      <c r="M3124">
        <f>IF(E3124=1, VLOOKUP(D3124, Sheet1!$A$2:$C$26, 2), Sheet1!$C$3)</f>
        <v>0.18637999999999999</v>
      </c>
      <c r="N3124" s="1">
        <f>'Electricity Rates'!$J$2</f>
        <v>0.24729999999999999</v>
      </c>
      <c r="O3124" s="145">
        <f>L3124-K3124</f>
        <v>-5.1613792773762315</v>
      </c>
      <c r="P3124">
        <f t="shared" si="291"/>
        <v>1.2764090952951419</v>
      </c>
      <c r="Q3124">
        <f>IF(O3124&gt;0, IF(Q3123+O3124*Variables!$B$5&lt;Variables!$B$4, Q3123+O3124*Variables!$B$5, Variables!$B$4), IF(Q3123&gt;-O3124, Q3123+O3124/Variables!$B$5, 0))</f>
        <v>36.049609560951716</v>
      </c>
      <c r="R3124">
        <f>IF(O3124&gt;0, 0, IF(Q3123&gt;-O3124, 0, -O3124 - Q3123*Variables!$B$5))</f>
        <v>0</v>
      </c>
      <c r="S3124">
        <f t="shared" si="292"/>
        <v>0</v>
      </c>
      <c r="T3124">
        <f t="shared" si="293"/>
        <v>0</v>
      </c>
    </row>
    <row r="3125" spans="1:20" x14ac:dyDescent="0.3">
      <c r="A3125" s="3">
        <f t="shared" si="288"/>
        <v>43231</v>
      </c>
      <c r="B3125">
        <v>5</v>
      </c>
      <c r="C3125">
        <v>11</v>
      </c>
      <c r="D3125">
        <v>4</v>
      </c>
      <c r="E3125">
        <v>1</v>
      </c>
      <c r="F3125" s="1">
        <f>VLOOKUP(A3125,Weather!$A$1:$E$366, 5)</f>
        <v>0.6666666666666673</v>
      </c>
      <c r="G3125" s="1">
        <f>VLOOKUP(D3125, Spring!$A$1:$E$25, 2)</f>
        <v>287.61061946902601</v>
      </c>
      <c r="H3125" s="1">
        <f>VLOOKUP(D3125, Spring!$A$1:$E$25, 3)</f>
        <v>280.54932735425899</v>
      </c>
      <c r="I3125" s="1">
        <f>VLOOKUP(D3125, Spring!$A$1:$E$25, 5)</f>
        <v>263.81039287256101</v>
      </c>
      <c r="J3125" s="1">
        <f t="shared" si="289"/>
        <v>285.25685543077032</v>
      </c>
      <c r="K3125" s="47">
        <f t="shared" si="290"/>
        <v>5.3365920608903208</v>
      </c>
      <c r="L3125" s="48">
        <f>Solar!K3142/1000*Variables!$B$3</f>
        <v>0</v>
      </c>
      <c r="M3125">
        <f>IF(E3125=1, VLOOKUP(D3125, Sheet1!$A$2:$C$26, 2), Sheet1!$C$3)</f>
        <v>0.18637999999999999</v>
      </c>
      <c r="N3125" s="1">
        <f>'Electricity Rates'!$J$2</f>
        <v>0.24729999999999999</v>
      </c>
      <c r="O3125" s="145">
        <f>L3125-K3125</f>
        <v>-5.3365920608903208</v>
      </c>
      <c r="P3125">
        <f t="shared" si="291"/>
        <v>1.3197392166581763</v>
      </c>
      <c r="Q3125">
        <f>IF(O3125&gt;0, IF(Q3124+O3125*Variables!$B$5&lt;Variables!$B$4, Q3124+O3125*Variables!$B$5, Variables!$B$4), IF(Q3124&gt;-O3125, Q3124+O3125/Variables!$B$5, 0))</f>
        <v>30.372383964259885</v>
      </c>
      <c r="R3125">
        <f>IF(O3125&gt;0, 0, IF(Q3124&gt;-O3125, 0, -O3125 - Q3124*Variables!$B$5))</f>
        <v>0</v>
      </c>
      <c r="S3125">
        <f t="shared" si="292"/>
        <v>0</v>
      </c>
      <c r="T3125">
        <f t="shared" si="293"/>
        <v>0</v>
      </c>
    </row>
    <row r="3126" spans="1:20" x14ac:dyDescent="0.3">
      <c r="A3126" s="3">
        <f t="shared" si="288"/>
        <v>43231</v>
      </c>
      <c r="B3126">
        <v>5</v>
      </c>
      <c r="C3126">
        <v>11</v>
      </c>
      <c r="D3126">
        <v>5</v>
      </c>
      <c r="E3126">
        <v>1</v>
      </c>
      <c r="F3126" s="1">
        <f>VLOOKUP(A3126,Weather!$A$1:$E$366, 5)</f>
        <v>0.6666666666666673</v>
      </c>
      <c r="G3126" s="1">
        <f>VLOOKUP(D3126, Spring!$A$1:$E$25, 2)</f>
        <v>318.58407079646003</v>
      </c>
      <c r="H3126" s="1">
        <f>VLOOKUP(D3126, Spring!$A$1:$E$25, 3)</f>
        <v>296.96508648302301</v>
      </c>
      <c r="I3126" s="1">
        <f>VLOOKUP(D3126, Spring!$A$1:$E$25, 5)</f>
        <v>263.982102908277</v>
      </c>
      <c r="J3126" s="1">
        <f t="shared" si="289"/>
        <v>311.37774269198104</v>
      </c>
      <c r="K3126" s="47">
        <f t="shared" si="290"/>
        <v>5.8252622433162031</v>
      </c>
      <c r="L3126" s="48">
        <f>Solar!K3143/1000*Variables!$B$3</f>
        <v>0</v>
      </c>
      <c r="M3126">
        <f>IF(E3126=1, VLOOKUP(D3126, Sheet1!$A$2:$C$26, 2), Sheet1!$C$3)</f>
        <v>0.18637999999999999</v>
      </c>
      <c r="N3126" s="1">
        <f>'Electricity Rates'!$J$2</f>
        <v>0.24729999999999999</v>
      </c>
      <c r="O3126" s="145">
        <f>L3126-K3126</f>
        <v>-5.8252622433162031</v>
      </c>
      <c r="P3126">
        <f t="shared" si="291"/>
        <v>1.4405873527720969</v>
      </c>
      <c r="Q3126">
        <f>IF(O3126&gt;0, IF(Q3125+O3126*Variables!$B$5&lt;Variables!$B$4, Q3125+O3126*Variables!$B$5, Variables!$B$4), IF(Q3125&gt;-O3126, Q3125+O3126/Variables!$B$5, 0))</f>
        <v>24.175296471370309</v>
      </c>
      <c r="R3126">
        <f>IF(O3126&gt;0, 0, IF(Q3125&gt;-O3126, 0, -O3126 - Q3125*Variables!$B$5))</f>
        <v>0</v>
      </c>
      <c r="S3126">
        <f t="shared" si="292"/>
        <v>0</v>
      </c>
      <c r="T3126">
        <f t="shared" si="293"/>
        <v>0</v>
      </c>
    </row>
    <row r="3127" spans="1:20" x14ac:dyDescent="0.3">
      <c r="A3127" s="3">
        <f t="shared" si="288"/>
        <v>43231</v>
      </c>
      <c r="B3127">
        <v>5</v>
      </c>
      <c r="C3127">
        <v>11</v>
      </c>
      <c r="D3127">
        <v>6</v>
      </c>
      <c r="E3127">
        <v>1</v>
      </c>
      <c r="F3127" s="1">
        <f>VLOOKUP(A3127,Weather!$A$1:$E$366, 5)</f>
        <v>0.6666666666666673</v>
      </c>
      <c r="G3127" s="1">
        <f>VLOOKUP(D3127, Spring!$A$1:$E$25, 2)</f>
        <v>389.38053097345102</v>
      </c>
      <c r="H3127" s="1">
        <f>VLOOKUP(D3127, Spring!$A$1:$E$25, 3)</f>
        <v>340.20659833439998</v>
      </c>
      <c r="I3127" s="1">
        <f>VLOOKUP(D3127, Spring!$A$1:$E$25, 5)</f>
        <v>264.16853094705402</v>
      </c>
      <c r="J3127" s="1">
        <f t="shared" si="289"/>
        <v>372.98922009376736</v>
      </c>
      <c r="K3127" s="47">
        <f t="shared" si="290"/>
        <v>6.9778912333034127</v>
      </c>
      <c r="L3127" s="48">
        <f>Solar!K3144/1000*Variables!$B$3</f>
        <v>0.43140000000000001</v>
      </c>
      <c r="M3127">
        <f>IF(E3127=1, VLOOKUP(D3127, Sheet1!$A$2:$C$26, 2), Sheet1!$C$3)</f>
        <v>0.18637999999999999</v>
      </c>
      <c r="N3127" s="1">
        <f>'Electricity Rates'!$J$2</f>
        <v>0.24729999999999999</v>
      </c>
      <c r="O3127" s="145">
        <f>L3127-K3127</f>
        <v>-6.5464912333034126</v>
      </c>
      <c r="P3127">
        <f t="shared" si="291"/>
        <v>1.725632501995934</v>
      </c>
      <c r="Q3127">
        <f>IF(O3127&gt;0, IF(Q3126+O3127*Variables!$B$5&lt;Variables!$B$4, Q3126+O3127*Variables!$B$5, Variables!$B$4), IF(Q3126&gt;-O3127, Q3126+O3127/Variables!$B$5, 0))</f>
        <v>17.210944095515615</v>
      </c>
      <c r="R3127">
        <f>IF(O3127&gt;0, 0, IF(Q3126&gt;-O3127, 0, -O3127 - Q3126*Variables!$B$5))</f>
        <v>0</v>
      </c>
      <c r="S3127">
        <f t="shared" si="292"/>
        <v>0</v>
      </c>
      <c r="T3127">
        <f t="shared" si="293"/>
        <v>0</v>
      </c>
    </row>
    <row r="3128" spans="1:20" x14ac:dyDescent="0.3">
      <c r="A3128" s="3">
        <f t="shared" si="288"/>
        <v>43231</v>
      </c>
      <c r="B3128">
        <v>5</v>
      </c>
      <c r="C3128">
        <v>11</v>
      </c>
      <c r="D3128">
        <v>7</v>
      </c>
      <c r="E3128">
        <v>1</v>
      </c>
      <c r="F3128" s="1">
        <f>VLOOKUP(A3128,Weather!$A$1:$E$366, 5)</f>
        <v>0.6666666666666673</v>
      </c>
      <c r="G3128" s="1">
        <f>VLOOKUP(D3128, Spring!$A$1:$E$25, 2)</f>
        <v>623.89380530973403</v>
      </c>
      <c r="H3128" s="1">
        <f>VLOOKUP(D3128, Spring!$A$1:$E$25, 3)</f>
        <v>374.47950032030701</v>
      </c>
      <c r="I3128" s="1">
        <f>VLOOKUP(D3128, Spring!$A$1:$E$25, 5)</f>
        <v>251.18725224694799</v>
      </c>
      <c r="J3128" s="1">
        <f t="shared" si="289"/>
        <v>540.75570364659188</v>
      </c>
      <c r="K3128" s="47">
        <f t="shared" si="290"/>
        <v>10.116470612436942</v>
      </c>
      <c r="L3128" s="48">
        <f>Solar!K3145/1000*Variables!$B$3</f>
        <v>5.2136000000000005</v>
      </c>
      <c r="M3128">
        <f>IF(E3128=1, VLOOKUP(D3128, Sheet1!$A$2:$C$26, 2), Sheet1!$C$3)</f>
        <v>0.18637999999999999</v>
      </c>
      <c r="N3128" s="1">
        <f>'Electricity Rates'!$J$2</f>
        <v>0.24729999999999999</v>
      </c>
      <c r="O3128" s="145">
        <f>L3128-K3128</f>
        <v>-4.9028706124369412</v>
      </c>
      <c r="P3128">
        <f t="shared" si="291"/>
        <v>2.5018031824556557</v>
      </c>
      <c r="Q3128">
        <f>IF(O3128&gt;0, IF(Q3127+O3128*Variables!$B$5&lt;Variables!$B$4, Q3127+O3128*Variables!$B$5, Variables!$B$4), IF(Q3127&gt;-O3128, Q3127+O3128/Variables!$B$5, 0))</f>
        <v>11.995124295050783</v>
      </c>
      <c r="R3128">
        <f>IF(O3128&gt;0, 0, IF(Q3127&gt;-O3128, 0, -O3128 - Q3127*Variables!$B$5))</f>
        <v>0</v>
      </c>
      <c r="S3128">
        <f t="shared" si="292"/>
        <v>0</v>
      </c>
      <c r="T3128">
        <f t="shared" si="293"/>
        <v>0</v>
      </c>
    </row>
    <row r="3129" spans="1:20" x14ac:dyDescent="0.3">
      <c r="A3129" s="3">
        <f t="shared" si="288"/>
        <v>43231</v>
      </c>
      <c r="B3129">
        <v>5</v>
      </c>
      <c r="C3129">
        <v>11</v>
      </c>
      <c r="D3129">
        <v>8</v>
      </c>
      <c r="E3129">
        <v>1</v>
      </c>
      <c r="F3129" s="1">
        <f>VLOOKUP(A3129,Weather!$A$1:$E$366, 5)</f>
        <v>0.6666666666666673</v>
      </c>
      <c r="G3129" s="1">
        <f>VLOOKUP(D3129, Spring!$A$1:$E$25, 2)</f>
        <v>871.68141592920301</v>
      </c>
      <c r="H3129" s="1">
        <f>VLOOKUP(D3129, Spring!$A$1:$E$25, 3)</f>
        <v>578.35522101217202</v>
      </c>
      <c r="I3129" s="1">
        <f>VLOOKUP(D3129, Spring!$A$1:$E$25, 5)</f>
        <v>268.91753993484798</v>
      </c>
      <c r="J3129" s="1">
        <f t="shared" si="289"/>
        <v>773.90601762352617</v>
      </c>
      <c r="K3129" s="47">
        <f t="shared" si="290"/>
        <v>14.478252251950801</v>
      </c>
      <c r="L3129" s="48">
        <f>Solar!K3146/1000*Variables!$B$3</f>
        <v>15.5336</v>
      </c>
      <c r="M3129">
        <f>IF(E3129=1, VLOOKUP(D3129, Sheet1!$A$2:$C$26, 2), Sheet1!$C$3)</f>
        <v>0.18637999999999999</v>
      </c>
      <c r="N3129" s="1">
        <f>'Electricity Rates'!$J$2</f>
        <v>0.24729999999999999</v>
      </c>
      <c r="O3129" s="145">
        <f>L3129-K3129</f>
        <v>1.0553477480491988</v>
      </c>
      <c r="P3129">
        <f t="shared" si="291"/>
        <v>3.5804717819074328</v>
      </c>
      <c r="Q3129">
        <f>IF(O3129&gt;0, IF(Q3128+O3129*Variables!$B$5&lt;Variables!$B$4, Q3128+O3129*Variables!$B$5, Variables!$B$4), IF(Q3128&gt;-O3129, Q3128+O3129/Variables!$B$5, 0))</f>
        <v>12.987151178217029</v>
      </c>
      <c r="R3129">
        <f>IF(O3129&gt;0, 0, IF(Q3128&gt;-O3129, 0, -O3129 - Q3128*Variables!$B$5))</f>
        <v>0</v>
      </c>
      <c r="S3129">
        <f t="shared" si="292"/>
        <v>0</v>
      </c>
      <c r="T3129">
        <f t="shared" si="293"/>
        <v>0</v>
      </c>
    </row>
    <row r="3130" spans="1:20" x14ac:dyDescent="0.3">
      <c r="A3130" s="3">
        <f t="shared" si="288"/>
        <v>43231</v>
      </c>
      <c r="B3130">
        <v>5</v>
      </c>
      <c r="C3130">
        <v>11</v>
      </c>
      <c r="D3130">
        <v>9</v>
      </c>
      <c r="E3130">
        <v>1</v>
      </c>
      <c r="F3130" s="1">
        <f>VLOOKUP(A3130,Weather!$A$1:$E$366, 5)</f>
        <v>0.6666666666666673</v>
      </c>
      <c r="G3130" s="1">
        <f>VLOOKUP(D3130, Spring!$A$1:$E$25, 2)</f>
        <v>1137.1681415929199</v>
      </c>
      <c r="H3130" s="1">
        <f>VLOOKUP(D3130, Spring!$A$1:$E$25, 3)</f>
        <v>786.77530429212004</v>
      </c>
      <c r="I3130" s="1">
        <f>VLOOKUP(D3130, Spring!$A$1:$E$25, 5)</f>
        <v>317.33977000667198</v>
      </c>
      <c r="J3130" s="1">
        <f t="shared" si="289"/>
        <v>1020.3705291593202</v>
      </c>
      <c r="K3130" s="47">
        <f t="shared" si="290"/>
        <v>19.089116217224856</v>
      </c>
      <c r="L3130" s="48">
        <f>Solar!K3147/1000*Variables!$B$3</f>
        <v>25.146250000000002</v>
      </c>
      <c r="M3130">
        <f>IF(E3130=1, VLOOKUP(D3130, Sheet1!$A$2:$C$26, 2), Sheet1!$C$3)</f>
        <v>0.25796000000000002</v>
      </c>
      <c r="N3130" s="1">
        <f>'Electricity Rates'!$J$2</f>
        <v>0.24729999999999999</v>
      </c>
      <c r="O3130" s="145">
        <f>L3130-K3130</f>
        <v>6.0571337827751464</v>
      </c>
      <c r="P3130">
        <f t="shared" si="291"/>
        <v>4.7207384405197068</v>
      </c>
      <c r="Q3130">
        <f>IF(O3130&gt;0, IF(Q3129+O3130*Variables!$B$5&lt;Variables!$B$4, Q3129+O3130*Variables!$B$5, Variables!$B$4), IF(Q3129&gt;-O3130, Q3129+O3130/Variables!$B$5, 0))</f>
        <v>18.680856934025666</v>
      </c>
      <c r="R3130">
        <f>IF(O3130&gt;0, 0, IF(Q3129&gt;-O3130, 0, -O3130 - Q3129*Variables!$B$5))</f>
        <v>0</v>
      </c>
      <c r="S3130">
        <f t="shared" si="292"/>
        <v>0</v>
      </c>
      <c r="T3130">
        <f t="shared" si="293"/>
        <v>0</v>
      </c>
    </row>
    <row r="3131" spans="1:20" x14ac:dyDescent="0.3">
      <c r="A3131" s="3">
        <f t="shared" si="288"/>
        <v>43231</v>
      </c>
      <c r="B3131">
        <v>5</v>
      </c>
      <c r="C3131">
        <v>11</v>
      </c>
      <c r="D3131">
        <v>10</v>
      </c>
      <c r="E3131">
        <v>1</v>
      </c>
      <c r="F3131" s="1">
        <f>VLOOKUP(A3131,Weather!$A$1:$E$366, 5)</f>
        <v>0.6666666666666673</v>
      </c>
      <c r="G3131" s="1">
        <f>VLOOKUP(D3131, Spring!$A$1:$E$25, 2)</f>
        <v>1207.9646017699099</v>
      </c>
      <c r="H3131" s="1">
        <f>VLOOKUP(D3131, Spring!$A$1:$E$25, 3)</f>
        <v>923.64670083279998</v>
      </c>
      <c r="I3131" s="1">
        <f>VLOOKUP(D3131, Spring!$A$1:$E$25, 5)</f>
        <v>339.44621060481097</v>
      </c>
      <c r="J3131" s="1">
        <f t="shared" si="289"/>
        <v>1113.1919681242068</v>
      </c>
      <c r="K3131" s="47">
        <f t="shared" si="290"/>
        <v>20.825621913161225</v>
      </c>
      <c r="L3131" s="48">
        <f>Solar!K3148/1000*Variables!$B$3</f>
        <v>32.770299999999999</v>
      </c>
      <c r="M3131">
        <f>IF(E3131=1, VLOOKUP(D3131, Sheet1!$A$2:$C$26, 2), Sheet1!$C$3)</f>
        <v>0.25796000000000002</v>
      </c>
      <c r="N3131" s="1">
        <f>'Electricity Rates'!$J$2</f>
        <v>0.24729999999999999</v>
      </c>
      <c r="O3131" s="145">
        <f>L3131-K3131</f>
        <v>11.944678086838774</v>
      </c>
      <c r="P3131">
        <f t="shared" si="291"/>
        <v>5.1501762991247704</v>
      </c>
      <c r="Q3131">
        <f>IF(O3131&gt;0, IF(Q3130+O3131*Variables!$B$5&lt;Variables!$B$4, Q3130+O3131*Variables!$B$5, Variables!$B$4), IF(Q3130&gt;-O3131, Q3130+O3131/Variables!$B$5, 0))</f>
        <v>29.908854335654112</v>
      </c>
      <c r="R3131">
        <f>IF(O3131&gt;0, 0, IF(Q3130&gt;-O3131, 0, -O3131 - Q3130*Variables!$B$5))</f>
        <v>0</v>
      </c>
      <c r="S3131">
        <f t="shared" si="292"/>
        <v>0</v>
      </c>
      <c r="T3131">
        <f t="shared" si="293"/>
        <v>0</v>
      </c>
    </row>
    <row r="3132" spans="1:20" x14ac:dyDescent="0.3">
      <c r="A3132" s="3">
        <f t="shared" si="288"/>
        <v>43231</v>
      </c>
      <c r="B3132">
        <v>5</v>
      </c>
      <c r="C3132">
        <v>11</v>
      </c>
      <c r="D3132">
        <v>11</v>
      </c>
      <c r="E3132">
        <v>1</v>
      </c>
      <c r="F3132" s="1">
        <f>VLOOKUP(A3132,Weather!$A$1:$E$366, 5)</f>
        <v>0.6666666666666673</v>
      </c>
      <c r="G3132" s="1">
        <f>VLOOKUP(D3132, Spring!$A$1:$E$25, 2)</f>
        <v>1274.3362831858401</v>
      </c>
      <c r="H3132" s="1">
        <f>VLOOKUP(D3132, Spring!$A$1:$E$25, 3)</f>
        <v>962.46396540679098</v>
      </c>
      <c r="I3132" s="1">
        <f>VLOOKUP(D3132, Spring!$A$1:$E$25, 5)</f>
        <v>352.80034538247099</v>
      </c>
      <c r="J3132" s="1">
        <f t="shared" si="289"/>
        <v>1170.3788439261573</v>
      </c>
      <c r="K3132" s="47">
        <f t="shared" si="290"/>
        <v>21.895475350797099</v>
      </c>
      <c r="L3132" s="48">
        <f>Solar!K3149/1000*Variables!$B$3</f>
        <v>37.856699999999996</v>
      </c>
      <c r="M3132">
        <f>IF(E3132=1, VLOOKUP(D3132, Sheet1!$A$2:$C$26, 2), Sheet1!$C$3)</f>
        <v>0.25796000000000002</v>
      </c>
      <c r="N3132" s="1">
        <f>'Electricity Rates'!$J$2</f>
        <v>0.24729999999999999</v>
      </c>
      <c r="O3132" s="145">
        <f>L3132-K3132</f>
        <v>15.961224649202897</v>
      </c>
      <c r="P3132">
        <f t="shared" si="291"/>
        <v>5.4147510542521227</v>
      </c>
      <c r="Q3132">
        <f>IF(O3132&gt;0, IF(Q3131+O3132*Variables!$B$5&lt;Variables!$B$4, Q3131+O3132*Variables!$B$5, Variables!$B$4), IF(Q3131&gt;-O3132, Q3131+O3132/Variables!$B$5, 0))</f>
        <v>44.912405505904836</v>
      </c>
      <c r="R3132">
        <f>IF(O3132&gt;0, 0, IF(Q3131&gt;-O3132, 0, -O3132 - Q3131*Variables!$B$5))</f>
        <v>0</v>
      </c>
      <c r="S3132">
        <f t="shared" si="292"/>
        <v>0</v>
      </c>
      <c r="T3132">
        <f t="shared" si="293"/>
        <v>0</v>
      </c>
    </row>
    <row r="3133" spans="1:20" x14ac:dyDescent="0.3">
      <c r="A3133" s="3">
        <f t="shared" si="288"/>
        <v>43231</v>
      </c>
      <c r="B3133">
        <v>5</v>
      </c>
      <c r="C3133">
        <v>11</v>
      </c>
      <c r="D3133">
        <v>12</v>
      </c>
      <c r="E3133">
        <v>1</v>
      </c>
      <c r="F3133" s="1">
        <f>VLOOKUP(A3133,Weather!$A$1:$E$366, 5)</f>
        <v>0.6666666666666673</v>
      </c>
      <c r="G3133" s="1">
        <f>VLOOKUP(D3133, Spring!$A$1:$E$25, 2)</f>
        <v>1314.1592920353901</v>
      </c>
      <c r="H3133" s="1">
        <f>VLOOKUP(D3133, Spring!$A$1:$E$25, 3)</f>
        <v>983.10377962844302</v>
      </c>
      <c r="I3133" s="1">
        <f>VLOOKUP(D3133, Spring!$A$1:$E$25, 5)</f>
        <v>344.20503159464602</v>
      </c>
      <c r="J3133" s="1">
        <f t="shared" si="289"/>
        <v>1203.8074545664078</v>
      </c>
      <c r="K3133" s="47">
        <f t="shared" si="290"/>
        <v>22.520858596643929</v>
      </c>
      <c r="L3133" s="48">
        <f>Solar!K3150/1000*Variables!$B$3</f>
        <v>41.354700000000001</v>
      </c>
      <c r="M3133">
        <f>IF(E3133=1, VLOOKUP(D3133, Sheet1!$A$2:$C$26, 2), Sheet1!$C$3)</f>
        <v>0.25796000000000002</v>
      </c>
      <c r="N3133" s="1">
        <f>'Electricity Rates'!$J$2</f>
        <v>0.24729999999999999</v>
      </c>
      <c r="O3133" s="145">
        <f>L3133-K3133</f>
        <v>18.833841403356072</v>
      </c>
      <c r="P3133">
        <f t="shared" si="291"/>
        <v>5.5694083309500435</v>
      </c>
      <c r="Q3133">
        <f>IF(O3133&gt;0, IF(Q3132+O3133*Variables!$B$5&lt;Variables!$B$4, Q3132+O3133*Variables!$B$5, Variables!$B$4), IF(Q3132&gt;-O3133, Q3132+O3133/Variables!$B$5, 0))</f>
        <v>62.616216425059541</v>
      </c>
      <c r="R3133">
        <f>IF(O3133&gt;0, 0, IF(Q3132&gt;-O3133, 0, -O3133 - Q3132*Variables!$B$5))</f>
        <v>0</v>
      </c>
      <c r="S3133">
        <f t="shared" si="292"/>
        <v>0</v>
      </c>
      <c r="T3133">
        <f t="shared" si="293"/>
        <v>0</v>
      </c>
    </row>
    <row r="3134" spans="1:20" x14ac:dyDescent="0.3">
      <c r="A3134" s="3">
        <f t="shared" si="288"/>
        <v>43231</v>
      </c>
      <c r="B3134">
        <v>5</v>
      </c>
      <c r="C3134">
        <v>11</v>
      </c>
      <c r="D3134">
        <v>13</v>
      </c>
      <c r="E3134">
        <v>1</v>
      </c>
      <c r="F3134" s="1">
        <f>VLOOKUP(A3134,Weather!$A$1:$E$366, 5)</f>
        <v>0.6666666666666673</v>
      </c>
      <c r="G3134" s="1">
        <f>VLOOKUP(D3134, Spring!$A$1:$E$25, 2)</f>
        <v>1362.8318584070701</v>
      </c>
      <c r="H3134" s="1">
        <f>VLOOKUP(D3134, Spring!$A$1:$E$25, 3)</f>
        <v>999.59961563100603</v>
      </c>
      <c r="I3134" s="1">
        <f>VLOOKUP(D3134, Spring!$A$1:$E$25, 5)</f>
        <v>326.84269398328001</v>
      </c>
      <c r="J3134" s="1">
        <f t="shared" si="289"/>
        <v>1241.7544441483824</v>
      </c>
      <c r="K3134" s="47">
        <f t="shared" si="290"/>
        <v>23.230771783592733</v>
      </c>
      <c r="L3134" s="48">
        <f>Solar!K3151/1000*Variables!$B$3</f>
        <v>42.018599999999999</v>
      </c>
      <c r="M3134">
        <f>IF(E3134=1, VLOOKUP(D3134, Sheet1!$A$2:$C$26, 2), Sheet1!$C$3)</f>
        <v>0.55478000000000005</v>
      </c>
      <c r="N3134" s="1">
        <f>'Electricity Rates'!$J$2</f>
        <v>0.24729999999999999</v>
      </c>
      <c r="O3134" s="145">
        <f>L3134-K3134</f>
        <v>18.787828216407267</v>
      </c>
      <c r="P3134">
        <f t="shared" si="291"/>
        <v>5.7449698620824829</v>
      </c>
      <c r="Q3134">
        <f>IF(O3134&gt;0, IF(Q3133+O3134*Variables!$B$5&lt;Variables!$B$4, Q3133+O3134*Variables!$B$5, Variables!$B$4), IF(Q3133&gt;-O3134, Q3133+O3134/Variables!$B$5, 0))</f>
        <v>80.27677494848237</v>
      </c>
      <c r="R3134">
        <f>IF(O3134&gt;0, 0, IF(Q3133&gt;-O3134, 0, -O3134 - Q3133*Variables!$B$5))</f>
        <v>0</v>
      </c>
      <c r="S3134">
        <f t="shared" si="292"/>
        <v>0</v>
      </c>
      <c r="T3134">
        <f t="shared" si="293"/>
        <v>0</v>
      </c>
    </row>
    <row r="3135" spans="1:20" x14ac:dyDescent="0.3">
      <c r="A3135" s="3">
        <f t="shared" si="288"/>
        <v>43231</v>
      </c>
      <c r="B3135">
        <v>5</v>
      </c>
      <c r="C3135">
        <v>11</v>
      </c>
      <c r="D3135">
        <v>14</v>
      </c>
      <c r="E3135">
        <v>1</v>
      </c>
      <c r="F3135" s="1">
        <f>VLOOKUP(A3135,Weather!$A$1:$E$366, 5)</f>
        <v>0.6666666666666673</v>
      </c>
      <c r="G3135" s="1">
        <f>VLOOKUP(D3135, Spring!$A$1:$E$25, 2)</f>
        <v>1402.65486725663</v>
      </c>
      <c r="H3135" s="1">
        <f>VLOOKUP(D3135, Spring!$A$1:$E$25, 3)</f>
        <v>1011.55108904548</v>
      </c>
      <c r="I3135" s="1">
        <f>VLOOKUP(D3135, Spring!$A$1:$E$25, 5)</f>
        <v>309.49016837395499</v>
      </c>
      <c r="J3135" s="1">
        <f t="shared" si="289"/>
        <v>1272.2869411862471</v>
      </c>
      <c r="K3135" s="47">
        <f t="shared" si="290"/>
        <v>23.80197446703173</v>
      </c>
      <c r="L3135" s="48">
        <f>Solar!K3152/1000*Variables!$B$3</f>
        <v>40.334150000000001</v>
      </c>
      <c r="M3135">
        <f>IF(E3135=1, VLOOKUP(D3135, Sheet1!$A$2:$C$26, 2), Sheet1!$C$3)</f>
        <v>0.55478000000000005</v>
      </c>
      <c r="N3135" s="1">
        <f>'Electricity Rates'!$J$2</f>
        <v>0.24729999999999999</v>
      </c>
      <c r="O3135" s="145">
        <f>L3135-K3135</f>
        <v>16.532175532968271</v>
      </c>
      <c r="P3135">
        <f t="shared" si="291"/>
        <v>5.886228285696947</v>
      </c>
      <c r="Q3135">
        <f>IF(O3135&gt;0, IF(Q3134+O3135*Variables!$B$5&lt;Variables!$B$4, Q3134+O3135*Variables!$B$5, Variables!$B$4), IF(Q3134&gt;-O3135, Q3134+O3135/Variables!$B$5, 0))</f>
        <v>95.817019949472538</v>
      </c>
      <c r="R3135">
        <f>IF(O3135&gt;0, 0, IF(Q3134&gt;-O3135, 0, -O3135 - Q3134*Variables!$B$5))</f>
        <v>0</v>
      </c>
      <c r="S3135">
        <f t="shared" si="292"/>
        <v>0</v>
      </c>
      <c r="T3135">
        <f t="shared" si="293"/>
        <v>0</v>
      </c>
    </row>
    <row r="3136" spans="1:20" x14ac:dyDescent="0.3">
      <c r="A3136" s="3">
        <f t="shared" si="288"/>
        <v>43231</v>
      </c>
      <c r="B3136">
        <v>5</v>
      </c>
      <c r="C3136">
        <v>11</v>
      </c>
      <c r="D3136">
        <v>15</v>
      </c>
      <c r="E3136">
        <v>1</v>
      </c>
      <c r="F3136" s="1">
        <f>VLOOKUP(A3136,Weather!$A$1:$E$366, 5)</f>
        <v>0.6666666666666673</v>
      </c>
      <c r="G3136" s="1">
        <f>VLOOKUP(D3136, Spring!$A$1:$E$25, 2)</f>
        <v>1371.6814159292001</v>
      </c>
      <c r="H3136" s="1">
        <f>VLOOKUP(D3136, Spring!$A$1:$E$25, 3)</f>
        <v>1005.48526585522</v>
      </c>
      <c r="I3136" s="1">
        <f>VLOOKUP(D3136, Spring!$A$1:$E$25, 5)</f>
        <v>300.89485458612899</v>
      </c>
      <c r="J3136" s="1">
        <f t="shared" si="289"/>
        <v>1249.6160325712069</v>
      </c>
      <c r="K3136" s="47">
        <f t="shared" si="290"/>
        <v>23.377846567474357</v>
      </c>
      <c r="L3136" s="48">
        <f>Solar!K3153/1000*Variables!$B$3</f>
        <v>35.208600000000004</v>
      </c>
      <c r="M3136">
        <f>IF(E3136=1, VLOOKUP(D3136, Sheet1!$A$2:$C$26, 2), Sheet1!$C$3)</f>
        <v>0.55478000000000005</v>
      </c>
      <c r="N3136" s="1">
        <f>'Electricity Rates'!$J$2</f>
        <v>0.24729999999999999</v>
      </c>
      <c r="O3136" s="145">
        <f>L3136-K3136</f>
        <v>11.830753432525647</v>
      </c>
      <c r="P3136">
        <f t="shared" si="291"/>
        <v>5.781341456136408</v>
      </c>
      <c r="Q3136">
        <f>IF(O3136&gt;0, IF(Q3135+O3136*Variables!$B$5&lt;Variables!$B$4, Q3135+O3136*Variables!$B$5, Variables!$B$4), IF(Q3135&gt;-O3136, Q3135+O3136/Variables!$B$5, 0))</f>
        <v>100</v>
      </c>
      <c r="R3136">
        <f>IF(O3136&gt;0, 0, IF(Q3135&gt;-O3136, 0, -O3136 - Q3135*Variables!$B$5))</f>
        <v>0</v>
      </c>
      <c r="S3136">
        <f t="shared" si="292"/>
        <v>0</v>
      </c>
      <c r="T3136">
        <f t="shared" si="293"/>
        <v>0</v>
      </c>
    </row>
    <row r="3137" spans="1:20" x14ac:dyDescent="0.3">
      <c r="A3137" s="3">
        <f t="shared" si="288"/>
        <v>43231</v>
      </c>
      <c r="B3137">
        <v>5</v>
      </c>
      <c r="C3137">
        <v>11</v>
      </c>
      <c r="D3137">
        <v>16</v>
      </c>
      <c r="E3137">
        <v>1</v>
      </c>
      <c r="F3137" s="1">
        <f>VLOOKUP(A3137,Weather!$A$1:$E$366, 5)</f>
        <v>0.6666666666666673</v>
      </c>
      <c r="G3137" s="1">
        <f>VLOOKUP(D3137, Spring!$A$1:$E$25, 2)</f>
        <v>1283.1858407079601</v>
      </c>
      <c r="H3137" s="1">
        <f>VLOOKUP(D3137, Spring!$A$1:$E$25, 3)</f>
        <v>954.93673926969905</v>
      </c>
      <c r="I3137" s="1">
        <f>VLOOKUP(D3137, Spring!$A$1:$E$25, 5)</f>
        <v>270.36971623690101</v>
      </c>
      <c r="J3137" s="1">
        <f t="shared" si="289"/>
        <v>1173.7694735618734</v>
      </c>
      <c r="K3137" s="47">
        <f t="shared" si="290"/>
        <v>21.958907330961281</v>
      </c>
      <c r="L3137" s="48">
        <f>Solar!K3154/1000*Variables!$B$3</f>
        <v>27.594049999999999</v>
      </c>
      <c r="M3137">
        <f>IF(E3137=1, VLOOKUP(D3137, Sheet1!$A$2:$C$26, 2), Sheet1!$C$3)</f>
        <v>0.55478000000000005</v>
      </c>
      <c r="N3137" s="1">
        <f>'Electricity Rates'!$J$2</f>
        <v>0.24729999999999999</v>
      </c>
      <c r="O3137" s="145">
        <f>L3137-K3137</f>
        <v>5.6351426690387179</v>
      </c>
      <c r="P3137">
        <f t="shared" si="291"/>
        <v>5.4304377829467247</v>
      </c>
      <c r="Q3137">
        <f>IF(O3137&gt;0, IF(Q3136+O3137*Variables!$B$5&lt;Variables!$B$4, Q3136+O3137*Variables!$B$5, Variables!$B$4), IF(Q3136&gt;-O3137, Q3136+O3137/Variables!$B$5, 0))</f>
        <v>100</v>
      </c>
      <c r="R3137">
        <f>IF(O3137&gt;0, 0, IF(Q3136&gt;-O3137, 0, -O3137 - Q3136*Variables!$B$5))</f>
        <v>0</v>
      </c>
      <c r="S3137">
        <f t="shared" si="292"/>
        <v>0</v>
      </c>
      <c r="T3137">
        <f t="shared" si="293"/>
        <v>0</v>
      </c>
    </row>
    <row r="3138" spans="1:20" x14ac:dyDescent="0.3">
      <c r="A3138" s="3">
        <f t="shared" si="288"/>
        <v>43231</v>
      </c>
      <c r="B3138">
        <v>5</v>
      </c>
      <c r="C3138">
        <v>11</v>
      </c>
      <c r="D3138">
        <v>17</v>
      </c>
      <c r="E3138">
        <v>1</v>
      </c>
      <c r="F3138" s="1">
        <f>VLOOKUP(A3138,Weather!$A$1:$E$366, 5)</f>
        <v>0.6666666666666673</v>
      </c>
      <c r="G3138" s="1">
        <f>VLOOKUP(D3138, Spring!$A$1:$E$25, 2)</f>
        <v>973.45132743362797</v>
      </c>
      <c r="H3138" s="1">
        <f>VLOOKUP(D3138, Spring!$A$1:$E$25, 3)</f>
        <v>850.97693786034597</v>
      </c>
      <c r="I3138" s="1">
        <f>VLOOKUP(D3138, Spring!$A$1:$E$25, 5)</f>
        <v>257.39334353781499</v>
      </c>
      <c r="J3138" s="1">
        <f t="shared" si="289"/>
        <v>932.62653090920071</v>
      </c>
      <c r="K3138" s="47">
        <f t="shared" si="290"/>
        <v>17.447599403386164</v>
      </c>
      <c r="L3138" s="48">
        <f>Solar!K3155/1000*Variables!$B$3</f>
        <v>17.868600000000001</v>
      </c>
      <c r="M3138">
        <f>IF(E3138=1, VLOOKUP(D3138, Sheet1!$A$2:$C$26, 2), Sheet1!$C$3)</f>
        <v>0.55478000000000005</v>
      </c>
      <c r="N3138" s="1">
        <f>'Electricity Rates'!$J$2</f>
        <v>0.24729999999999999</v>
      </c>
      <c r="O3138" s="145">
        <f>L3138-K3138</f>
        <v>0.42100059661383682</v>
      </c>
      <c r="P3138">
        <f t="shared" si="291"/>
        <v>4.3147913324573981</v>
      </c>
      <c r="Q3138">
        <f>IF(O3138&gt;0, IF(Q3137+O3138*Variables!$B$5&lt;Variables!$B$4, Q3137+O3138*Variables!$B$5, Variables!$B$4), IF(Q3137&gt;-O3138, Q3137+O3138/Variables!$B$5, 0))</f>
        <v>100</v>
      </c>
      <c r="R3138">
        <f>IF(O3138&gt;0, 0, IF(Q3137&gt;-O3138, 0, -O3138 - Q3137*Variables!$B$5))</f>
        <v>0</v>
      </c>
      <c r="S3138">
        <f t="shared" si="292"/>
        <v>0</v>
      </c>
      <c r="T3138">
        <f t="shared" si="293"/>
        <v>0</v>
      </c>
    </row>
    <row r="3139" spans="1:20" x14ac:dyDescent="0.3">
      <c r="A3139" s="3">
        <f t="shared" ref="A3139:A3202" si="294">DATE(2018, B3139, C3139)</f>
        <v>43231</v>
      </c>
      <c r="B3139">
        <v>5</v>
      </c>
      <c r="C3139">
        <v>11</v>
      </c>
      <c r="D3139">
        <v>18</v>
      </c>
      <c r="E3139">
        <v>1</v>
      </c>
      <c r="F3139" s="1">
        <f>VLOOKUP(A3139,Weather!$A$1:$E$366, 5)</f>
        <v>0.6666666666666673</v>
      </c>
      <c r="G3139" s="1">
        <f>VLOOKUP(D3139, Spring!$A$1:$E$25, 2)</f>
        <v>690.26548672566298</v>
      </c>
      <c r="H3139" s="1">
        <f>VLOOKUP(D3139, Spring!$A$1:$E$25, 3)</f>
        <v>590.923299339663</v>
      </c>
      <c r="I3139" s="1">
        <f>VLOOKUP(D3139, Spring!$A$1:$E$25, 5)</f>
        <v>248.81274775305101</v>
      </c>
      <c r="J3139" s="1">
        <f t="shared" ref="J3139:J3202" si="295">IF(E3139=0, I3139, H3139 + (G3139-H3139)*F3139)</f>
        <v>657.1514242636631</v>
      </c>
      <c r="K3139" s="47">
        <f t="shared" ref="K3139:K3202" si="296">J3139*1000/53453</f>
        <v>12.294004532274393</v>
      </c>
      <c r="L3139" s="48">
        <f>Solar!K3156/1000*Variables!$B$3</f>
        <v>7.0894500000000003</v>
      </c>
      <c r="M3139">
        <f>IF(E3139=1, VLOOKUP(D3139, Sheet1!$A$2:$C$26, 2), Sheet1!$C$3)</f>
        <v>0.55478000000000005</v>
      </c>
      <c r="N3139" s="1">
        <f>'Electricity Rates'!$J$2</f>
        <v>0.24729999999999999</v>
      </c>
      <c r="O3139" s="145">
        <f>L3139-K3139</f>
        <v>-5.2045545322743925</v>
      </c>
      <c r="P3139">
        <f t="shared" ref="P3139:P3202" si="297">N3139*K3139</f>
        <v>3.0403073208314573</v>
      </c>
      <c r="Q3139">
        <f>IF(O3139&gt;0, IF(Q3138+O3139*Variables!$B$5&lt;Variables!$B$4, Q3138+O3139*Variables!$B$5, Variables!$B$4), IF(Q3138&gt;-O3139, Q3138+O3139/Variables!$B$5, 0))</f>
        <v>94.463239859282567</v>
      </c>
      <c r="R3139">
        <f>IF(O3139&gt;0, 0, IF(Q3138&gt;-O3139, 0, -O3139 - Q3138*Variables!$B$5))</f>
        <v>0</v>
      </c>
      <c r="S3139">
        <f t="shared" ref="S3139:S3202" si="298">R3139*M3139</f>
        <v>0</v>
      </c>
      <c r="T3139">
        <f t="shared" ref="T3139:T3202" si="299">IF(AND(R3139&gt;0, M3139&gt;0.3), 1, 0)</f>
        <v>0</v>
      </c>
    </row>
    <row r="3140" spans="1:20" x14ac:dyDescent="0.3">
      <c r="A3140" s="3">
        <f t="shared" si="294"/>
        <v>43231</v>
      </c>
      <c r="B3140">
        <v>5</v>
      </c>
      <c r="C3140">
        <v>11</v>
      </c>
      <c r="D3140">
        <v>19</v>
      </c>
      <c r="E3140">
        <v>1</v>
      </c>
      <c r="F3140" s="1">
        <f>VLOOKUP(A3140,Weather!$A$1:$E$366, 5)</f>
        <v>0.6666666666666673</v>
      </c>
      <c r="G3140" s="1">
        <f>VLOOKUP(D3140, Spring!$A$1:$E$25, 2)</f>
        <v>482.300884955752</v>
      </c>
      <c r="H3140" s="1">
        <f>VLOOKUP(D3140, Spring!$A$1:$E$25, 3)</f>
        <v>454.99679692504799</v>
      </c>
      <c r="I3140" s="1">
        <f>VLOOKUP(D3140, Spring!$A$1:$E$25, 5)</f>
        <v>266.52341143686903</v>
      </c>
      <c r="J3140" s="1">
        <f t="shared" si="295"/>
        <v>473.19952227885068</v>
      </c>
      <c r="K3140" s="47">
        <f t="shared" si="296"/>
        <v>8.8526279587460142</v>
      </c>
      <c r="L3140" s="48">
        <f>Solar!K3157/1000*Variables!$B$3</f>
        <v>0.58415000000000006</v>
      </c>
      <c r="M3140">
        <f>IF(E3140=1, VLOOKUP(D3140, Sheet1!$A$2:$C$26, 2), Sheet1!$C$3)</f>
        <v>0.25796000000000002</v>
      </c>
      <c r="N3140" s="1">
        <f>'Electricity Rates'!$J$2</f>
        <v>0.24729999999999999</v>
      </c>
      <c r="O3140" s="145">
        <f>L3140-K3140</f>
        <v>-8.2684779587460149</v>
      </c>
      <c r="P3140">
        <f t="shared" si="297"/>
        <v>2.1892548941978891</v>
      </c>
      <c r="Q3140">
        <f>IF(O3140&gt;0, IF(Q3139+O3140*Variables!$B$5&lt;Variables!$B$4, Q3139+O3140*Variables!$B$5, Variables!$B$4), IF(Q3139&gt;-O3140, Q3139+O3140/Variables!$B$5, 0))</f>
        <v>85.666986711680423</v>
      </c>
      <c r="R3140">
        <f>IF(O3140&gt;0, 0, IF(Q3139&gt;-O3140, 0, -O3140 - Q3139*Variables!$B$5))</f>
        <v>0</v>
      </c>
      <c r="S3140">
        <f t="shared" si="298"/>
        <v>0</v>
      </c>
      <c r="T3140">
        <f t="shared" si="299"/>
        <v>0</v>
      </c>
    </row>
    <row r="3141" spans="1:20" x14ac:dyDescent="0.3">
      <c r="A3141" s="3">
        <f t="shared" si="294"/>
        <v>43231</v>
      </c>
      <c r="B3141">
        <v>5</v>
      </c>
      <c r="C3141">
        <v>11</v>
      </c>
      <c r="D3141">
        <v>20</v>
      </c>
      <c r="E3141">
        <v>1</v>
      </c>
      <c r="F3141" s="1">
        <f>VLOOKUP(A3141,Weather!$A$1:$E$366, 5)</f>
        <v>0.6666666666666673</v>
      </c>
      <c r="G3141" s="1">
        <f>VLOOKUP(D3141, Spring!$A$1:$E$25, 2)</f>
        <v>415.92920353982299</v>
      </c>
      <c r="H3141" s="1">
        <f>VLOOKUP(D3141, Spring!$A$1:$E$25, 3)</f>
        <v>371.98648067830999</v>
      </c>
      <c r="I3141" s="1">
        <f>VLOOKUP(D3141, Spring!$A$1:$E$25, 5)</f>
        <v>284.25369912476901</v>
      </c>
      <c r="J3141" s="1">
        <f t="shared" si="295"/>
        <v>401.28162925265201</v>
      </c>
      <c r="K3141" s="47">
        <f t="shared" si="296"/>
        <v>7.5071862992283318</v>
      </c>
      <c r="L3141" s="48">
        <f>Solar!K3158/1000*Variables!$B$3</f>
        <v>0</v>
      </c>
      <c r="M3141">
        <f>IF(E3141=1, VLOOKUP(D3141, Sheet1!$A$2:$C$26, 2), Sheet1!$C$3)</f>
        <v>0.25796000000000002</v>
      </c>
      <c r="N3141" s="1">
        <f>'Electricity Rates'!$J$2</f>
        <v>0.24729999999999999</v>
      </c>
      <c r="O3141" s="145">
        <f>L3141-K3141</f>
        <v>-7.5071862992283318</v>
      </c>
      <c r="P3141">
        <f t="shared" si="297"/>
        <v>1.8565271717991665</v>
      </c>
      <c r="Q3141">
        <f>IF(O3141&gt;0, IF(Q3140+O3141*Variables!$B$5&lt;Variables!$B$4, Q3140+O3141*Variables!$B$5, Variables!$B$4), IF(Q3140&gt;-O3141, Q3140+O3141/Variables!$B$5, 0))</f>
        <v>77.680618308246025</v>
      </c>
      <c r="R3141">
        <f>IF(O3141&gt;0, 0, IF(Q3140&gt;-O3141, 0, -O3141 - Q3140*Variables!$B$5))</f>
        <v>0</v>
      </c>
      <c r="S3141">
        <f t="shared" si="298"/>
        <v>0</v>
      </c>
      <c r="T3141">
        <f t="shared" si="299"/>
        <v>0</v>
      </c>
    </row>
    <row r="3142" spans="1:20" x14ac:dyDescent="0.3">
      <c r="A3142" s="3">
        <f t="shared" si="294"/>
        <v>43231</v>
      </c>
      <c r="B3142">
        <v>5</v>
      </c>
      <c r="C3142">
        <v>11</v>
      </c>
      <c r="D3142">
        <v>21</v>
      </c>
      <c r="E3142">
        <v>1</v>
      </c>
      <c r="F3142" s="1">
        <f>VLOOKUP(A3142,Weather!$A$1:$E$366, 5)</f>
        <v>0.6666666666666673</v>
      </c>
      <c r="G3142" s="1">
        <f>VLOOKUP(D3142, Spring!$A$1:$E$25, 2)</f>
        <v>371.68141592920301</v>
      </c>
      <c r="H3142" s="1">
        <f>VLOOKUP(D3142, Spring!$A$1:$E$25, 3)</f>
        <v>318.10538116591903</v>
      </c>
      <c r="I3142" s="1">
        <f>VLOOKUP(D3142, Spring!$A$1:$E$25, 5)</f>
        <v>271.28223242670401</v>
      </c>
      <c r="J3142" s="1">
        <f t="shared" si="295"/>
        <v>353.82273767477506</v>
      </c>
      <c r="K3142" s="47">
        <f t="shared" si="296"/>
        <v>6.6193242226773998</v>
      </c>
      <c r="L3142" s="48">
        <f>Solar!K3159/1000*Variables!$B$3</f>
        <v>0</v>
      </c>
      <c r="M3142">
        <f>IF(E3142=1, VLOOKUP(D3142, Sheet1!$A$2:$C$26, 2), Sheet1!$C$3)</f>
        <v>0.25796000000000002</v>
      </c>
      <c r="N3142" s="1">
        <f>'Electricity Rates'!$J$2</f>
        <v>0.24729999999999999</v>
      </c>
      <c r="O3142" s="145">
        <f>L3142-K3142</f>
        <v>-6.6193242226773998</v>
      </c>
      <c r="P3142">
        <f t="shared" si="297"/>
        <v>1.636958880268121</v>
      </c>
      <c r="Q3142">
        <f>IF(O3142&gt;0, IF(Q3141+O3142*Variables!$B$5&lt;Variables!$B$4, Q3141+O3142*Variables!$B$5, Variables!$B$4), IF(Q3141&gt;-O3142, Q3141+O3142/Variables!$B$5, 0))</f>
        <v>70.638784028801979</v>
      </c>
      <c r="R3142">
        <f>IF(O3142&gt;0, 0, IF(Q3141&gt;-O3142, 0, -O3142 - Q3141*Variables!$B$5))</f>
        <v>0</v>
      </c>
      <c r="S3142">
        <f t="shared" si="298"/>
        <v>0</v>
      </c>
      <c r="T3142">
        <f t="shared" si="299"/>
        <v>0</v>
      </c>
    </row>
    <row r="3143" spans="1:20" x14ac:dyDescent="0.3">
      <c r="A3143" s="3">
        <f t="shared" si="294"/>
        <v>43231</v>
      </c>
      <c r="B3143">
        <v>5</v>
      </c>
      <c r="C3143">
        <v>11</v>
      </c>
      <c r="D3143">
        <v>22</v>
      </c>
      <c r="E3143">
        <v>1</v>
      </c>
      <c r="F3143" s="1">
        <f>VLOOKUP(A3143,Weather!$A$1:$E$366, 5)</f>
        <v>0.6666666666666673</v>
      </c>
      <c r="G3143" s="1">
        <f>VLOOKUP(D3143, Spring!$A$1:$E$25, 2)</f>
        <v>345.13274336283098</v>
      </c>
      <c r="H3143" s="1">
        <f>VLOOKUP(D3143, Spring!$A$1:$E$25, 3)</f>
        <v>289.79820627802701</v>
      </c>
      <c r="I3143" s="1">
        <f>VLOOKUP(D3143, Spring!$A$1:$E$25, 5)</f>
        <v>275.85953137878198</v>
      </c>
      <c r="J3143" s="1">
        <f t="shared" si="295"/>
        <v>326.68789766789638</v>
      </c>
      <c r="K3143" s="47">
        <f t="shared" si="296"/>
        <v>6.1116849880810493</v>
      </c>
      <c r="L3143" s="48">
        <f>Solar!K3160/1000*Variables!$B$3</f>
        <v>0</v>
      </c>
      <c r="M3143">
        <f>IF(E3143=1, VLOOKUP(D3143, Sheet1!$A$2:$C$26, 2), Sheet1!$C$3)</f>
        <v>0.18637999999999999</v>
      </c>
      <c r="N3143" s="1">
        <f>'Electricity Rates'!$J$2</f>
        <v>0.24729999999999999</v>
      </c>
      <c r="O3143" s="145">
        <f>L3143-K3143</f>
        <v>-6.1116849880810493</v>
      </c>
      <c r="P3143">
        <f t="shared" si="297"/>
        <v>1.5114196975524434</v>
      </c>
      <c r="Q3143">
        <f>IF(O3143&gt;0, IF(Q3142+O3143*Variables!$B$5&lt;Variables!$B$4, Q3142+O3143*Variables!$B$5, Variables!$B$4), IF(Q3142&gt;-O3143, Q3142+O3143/Variables!$B$5, 0))</f>
        <v>64.136991488290221</v>
      </c>
      <c r="R3143">
        <f>IF(O3143&gt;0, 0, IF(Q3142&gt;-O3143, 0, -O3143 - Q3142*Variables!$B$5))</f>
        <v>0</v>
      </c>
      <c r="S3143">
        <f t="shared" si="298"/>
        <v>0</v>
      </c>
      <c r="T3143">
        <f t="shared" si="299"/>
        <v>0</v>
      </c>
    </row>
    <row r="3144" spans="1:20" x14ac:dyDescent="0.3">
      <c r="A3144" s="3">
        <f t="shared" si="294"/>
        <v>43231</v>
      </c>
      <c r="B3144">
        <v>5</v>
      </c>
      <c r="C3144">
        <v>11</v>
      </c>
      <c r="D3144">
        <v>23</v>
      </c>
      <c r="E3144">
        <v>1</v>
      </c>
      <c r="F3144" s="1">
        <f>VLOOKUP(A3144,Weather!$A$1:$E$366, 5)</f>
        <v>0.6666666666666673</v>
      </c>
      <c r="G3144" s="1">
        <f>VLOOKUP(D3144, Spring!$A$1:$E$25, 2)</f>
        <v>318.58407079646003</v>
      </c>
      <c r="H3144" s="1">
        <f>VLOOKUP(D3144, Spring!$A$1:$E$25, 3)</f>
        <v>270.57975656630401</v>
      </c>
      <c r="I3144" s="1">
        <f>VLOOKUP(D3144, Spring!$A$1:$E$25, 5)</f>
        <v>271.64527650221697</v>
      </c>
      <c r="J3144" s="1">
        <f t="shared" si="295"/>
        <v>302.58263271974135</v>
      </c>
      <c r="K3144" s="47">
        <f t="shared" si="296"/>
        <v>5.6607231160036173</v>
      </c>
      <c r="L3144" s="48">
        <f>Solar!K3161/1000*Variables!$B$3</f>
        <v>0</v>
      </c>
      <c r="M3144">
        <f>IF(E3144=1, VLOOKUP(D3144, Sheet1!$A$2:$C$26, 2), Sheet1!$C$3)</f>
        <v>0.18637999999999999</v>
      </c>
      <c r="N3144" s="1">
        <f>'Electricity Rates'!$J$2</f>
        <v>0.24729999999999999</v>
      </c>
      <c r="O3144" s="145">
        <f>L3144-K3144</f>
        <v>-5.6607231160036173</v>
      </c>
      <c r="P3144">
        <f t="shared" si="297"/>
        <v>1.3998968265876945</v>
      </c>
      <c r="Q3144">
        <f>IF(O3144&gt;0, IF(Q3143+O3144*Variables!$B$5&lt;Variables!$B$4, Q3143+O3144*Variables!$B$5, Variables!$B$4), IF(Q3143&gt;-O3144, Q3143+O3144/Variables!$B$5, 0))</f>
        <v>58.114945620201269</v>
      </c>
      <c r="R3144">
        <f>IF(O3144&gt;0, 0, IF(Q3143&gt;-O3144, 0, -O3144 - Q3143*Variables!$B$5))</f>
        <v>0</v>
      </c>
      <c r="S3144">
        <f t="shared" si="298"/>
        <v>0</v>
      </c>
      <c r="T3144">
        <f t="shared" si="299"/>
        <v>0</v>
      </c>
    </row>
    <row r="3145" spans="1:20" x14ac:dyDescent="0.3">
      <c r="A3145" s="3">
        <f t="shared" si="294"/>
        <v>43231</v>
      </c>
      <c r="B3145">
        <v>5</v>
      </c>
      <c r="C3145">
        <v>11</v>
      </c>
      <c r="D3145">
        <v>24</v>
      </c>
      <c r="E3145">
        <v>1</v>
      </c>
      <c r="F3145" s="1">
        <f>VLOOKUP(A3145,Weather!$A$1:$E$366, 5)</f>
        <v>0.6666666666666673</v>
      </c>
      <c r="G3145" s="1">
        <f>VLOOKUP(D3145, Spring!$A$1:$E$25, 2)</f>
        <v>287.61061946902601</v>
      </c>
      <c r="H3145" s="1">
        <f>VLOOKUP(D3145, Spring!$A$1:$E$25, 3)</f>
        <v>251.20115310698301</v>
      </c>
      <c r="I3145" s="1">
        <f>VLOOKUP(D3145, Spring!$A$1:$E$25, 5)</f>
        <v>267.465363632795</v>
      </c>
      <c r="J3145" s="1">
        <f t="shared" si="295"/>
        <v>275.47413068167839</v>
      </c>
      <c r="K3145" s="47">
        <f t="shared" si="296"/>
        <v>5.1535766127565967</v>
      </c>
      <c r="L3145" s="48">
        <f>Solar!K3162/1000*Variables!$B$3</f>
        <v>0</v>
      </c>
      <c r="M3145">
        <f>IF(E3145=1, VLOOKUP(D3145, Sheet1!$A$2:$C$26, 2), Sheet1!$C$3)</f>
        <v>0.18637999999999999</v>
      </c>
      <c r="N3145" s="1">
        <f>'Electricity Rates'!$J$2</f>
        <v>0.24729999999999999</v>
      </c>
      <c r="O3145" s="145">
        <f>L3145-K3145</f>
        <v>-5.1535766127565967</v>
      </c>
      <c r="P3145">
        <f t="shared" si="297"/>
        <v>1.2744794963347064</v>
      </c>
      <c r="Q3145">
        <f>IF(O3145&gt;0, IF(Q3144+O3145*Variables!$B$5&lt;Variables!$B$4, Q3144+O3145*Variables!$B$5, Variables!$B$4), IF(Q3144&gt;-O3145, Q3144+O3145/Variables!$B$5, 0))</f>
        <v>52.632417308758079</v>
      </c>
      <c r="R3145">
        <f>IF(O3145&gt;0, 0, IF(Q3144&gt;-O3145, 0, -O3145 - Q3144*Variables!$B$5))</f>
        <v>0</v>
      </c>
      <c r="S3145">
        <f t="shared" si="298"/>
        <v>0</v>
      </c>
      <c r="T3145">
        <f t="shared" si="299"/>
        <v>0</v>
      </c>
    </row>
    <row r="3146" spans="1:20" x14ac:dyDescent="0.3">
      <c r="A3146" s="3">
        <f t="shared" si="294"/>
        <v>43232</v>
      </c>
      <c r="B3146">
        <v>5</v>
      </c>
      <c r="C3146">
        <v>12</v>
      </c>
      <c r="D3146">
        <v>1</v>
      </c>
      <c r="E3146">
        <v>0</v>
      </c>
      <c r="F3146" s="1">
        <f>VLOOKUP(A3146,Weather!$A$1:$E$366, 5)</f>
        <v>0.6666666666666673</v>
      </c>
      <c r="G3146" s="1">
        <f>VLOOKUP(D3146, Spring!$A$1:$E$25, 2)</f>
        <v>284.91351697629602</v>
      </c>
      <c r="H3146" s="1">
        <f>VLOOKUP(D3146, Spring!$A$1:$E$25, 3)</f>
        <v>272.00797092955099</v>
      </c>
      <c r="I3146" s="1">
        <f>VLOOKUP(D3146, Spring!$A$1:$E$25, 5)</f>
        <v>272.01322657875102</v>
      </c>
      <c r="J3146" s="1">
        <f t="shared" si="295"/>
        <v>272.01322657875102</v>
      </c>
      <c r="K3146" s="47">
        <f t="shared" si="296"/>
        <v>5.0888299361822726</v>
      </c>
      <c r="L3146" s="48">
        <f>Solar!K3163/1000*Variables!$B$3</f>
        <v>0</v>
      </c>
      <c r="M3146">
        <f>IF(E3146=1, VLOOKUP(D3146, Sheet1!$A$2:$C$26, 2), Sheet1!$C$3)</f>
        <v>0.18637999999999999</v>
      </c>
      <c r="N3146" s="1">
        <f>'Electricity Rates'!$J$2</f>
        <v>0.24729999999999999</v>
      </c>
      <c r="O3146" s="145">
        <f>L3146-K3146</f>
        <v>-5.0888299361822726</v>
      </c>
      <c r="P3146">
        <f t="shared" si="297"/>
        <v>1.2584676432178761</v>
      </c>
      <c r="Q3146">
        <f>IF(O3146&gt;0, IF(Q3145+O3146*Variables!$B$5&lt;Variables!$B$4, Q3145+O3146*Variables!$B$5, Variables!$B$4), IF(Q3145&gt;-O3146, Q3145+O3146/Variables!$B$5, 0))</f>
        <v>47.218768440479067</v>
      </c>
      <c r="R3146">
        <f>IF(O3146&gt;0, 0, IF(Q3145&gt;-O3146, 0, -O3146 - Q3145*Variables!$B$5))</f>
        <v>0</v>
      </c>
      <c r="S3146">
        <f t="shared" si="298"/>
        <v>0</v>
      </c>
      <c r="T3146">
        <f t="shared" si="299"/>
        <v>0</v>
      </c>
    </row>
    <row r="3147" spans="1:20" x14ac:dyDescent="0.3">
      <c r="A3147" s="3">
        <f t="shared" si="294"/>
        <v>43232</v>
      </c>
      <c r="B3147">
        <v>5</v>
      </c>
      <c r="C3147">
        <v>12</v>
      </c>
      <c r="D3147">
        <v>2</v>
      </c>
      <c r="E3147">
        <v>0</v>
      </c>
      <c r="F3147" s="1">
        <f>VLOOKUP(A3147,Weather!$A$1:$E$366, 5)</f>
        <v>0.6666666666666673</v>
      </c>
      <c r="G3147" s="1">
        <f>VLOOKUP(D3147, Spring!$A$1:$E$25, 2)</f>
        <v>283.47213324791699</v>
      </c>
      <c r="H3147" s="1">
        <f>VLOOKUP(D3147, Spring!$A$1:$E$25, 3)</f>
        <v>272.193568553901</v>
      </c>
      <c r="I3147" s="1">
        <f>VLOOKUP(D3147, Spring!$A$1:$E$25, 5)</f>
        <v>263.43263079398702</v>
      </c>
      <c r="J3147" s="1">
        <f t="shared" si="295"/>
        <v>263.43263079398702</v>
      </c>
      <c r="K3147" s="47">
        <f t="shared" si="296"/>
        <v>4.928303945409743</v>
      </c>
      <c r="L3147" s="48">
        <f>Solar!K3164/1000*Variables!$B$3</f>
        <v>0</v>
      </c>
      <c r="M3147">
        <f>IF(E3147=1, VLOOKUP(D3147, Sheet1!$A$2:$C$26, 2), Sheet1!$C$3)</f>
        <v>0.18637999999999999</v>
      </c>
      <c r="N3147" s="1">
        <f>'Electricity Rates'!$J$2</f>
        <v>0.24729999999999999</v>
      </c>
      <c r="O3147" s="145">
        <f>L3147-K3147</f>
        <v>-4.928303945409743</v>
      </c>
      <c r="P3147">
        <f t="shared" si="297"/>
        <v>1.2187695656998294</v>
      </c>
      <c r="Q3147">
        <f>IF(O3147&gt;0, IF(Q3146+O3147*Variables!$B$5&lt;Variables!$B$4, Q3146+O3147*Variables!$B$5, Variables!$B$4), IF(Q3146&gt;-O3147, Q3146+O3147/Variables!$B$5, 0))</f>
        <v>41.975891902809124</v>
      </c>
      <c r="R3147">
        <f>IF(O3147&gt;0, 0, IF(Q3146&gt;-O3147, 0, -O3147 - Q3146*Variables!$B$5))</f>
        <v>0</v>
      </c>
      <c r="S3147">
        <f t="shared" si="298"/>
        <v>0</v>
      </c>
      <c r="T3147">
        <f t="shared" si="299"/>
        <v>0</v>
      </c>
    </row>
    <row r="3148" spans="1:20" x14ac:dyDescent="0.3">
      <c r="A3148" s="3">
        <f t="shared" si="294"/>
        <v>43232</v>
      </c>
      <c r="B3148">
        <v>5</v>
      </c>
      <c r="C3148">
        <v>12</v>
      </c>
      <c r="D3148">
        <v>3</v>
      </c>
      <c r="E3148">
        <v>0</v>
      </c>
      <c r="F3148" s="1">
        <f>VLOOKUP(A3148,Weather!$A$1:$E$366, 5)</f>
        <v>0.6666666666666673</v>
      </c>
      <c r="G3148" s="1">
        <f>VLOOKUP(D3148, Spring!$A$1:$E$25, 2)</f>
        <v>282.03074951953801</v>
      </c>
      <c r="H3148" s="1">
        <f>VLOOKUP(D3148, Spring!$A$1:$E$25, 3)</f>
        <v>263.612120501699</v>
      </c>
      <c r="I3148" s="1">
        <f>VLOOKUP(D3148, Spring!$A$1:$E$25, 5)</f>
        <v>268.00502374504498</v>
      </c>
      <c r="J3148" s="1">
        <f t="shared" si="295"/>
        <v>268.00502374504498</v>
      </c>
      <c r="K3148" s="47">
        <f t="shared" si="296"/>
        <v>5.0138443818877336</v>
      </c>
      <c r="L3148" s="48">
        <f>Solar!K3165/1000*Variables!$B$3</f>
        <v>0</v>
      </c>
      <c r="M3148">
        <f>IF(E3148=1, VLOOKUP(D3148, Sheet1!$A$2:$C$26, 2), Sheet1!$C$3)</f>
        <v>0.18637999999999999</v>
      </c>
      <c r="N3148" s="1">
        <f>'Electricity Rates'!$J$2</f>
        <v>0.24729999999999999</v>
      </c>
      <c r="O3148" s="145">
        <f>L3148-K3148</f>
        <v>-5.0138443818877336</v>
      </c>
      <c r="P3148">
        <f t="shared" si="297"/>
        <v>1.2399237156408365</v>
      </c>
      <c r="Q3148">
        <f>IF(O3148&gt;0, IF(Q3147+O3148*Variables!$B$5&lt;Variables!$B$4, Q3147+O3148*Variables!$B$5, Variables!$B$4), IF(Q3147&gt;-O3148, Q3147+O3148/Variables!$B$5, 0))</f>
        <v>36.642014900800895</v>
      </c>
      <c r="R3148">
        <f>IF(O3148&gt;0, 0, IF(Q3147&gt;-O3148, 0, -O3148 - Q3147*Variables!$B$5))</f>
        <v>0</v>
      </c>
      <c r="S3148">
        <f t="shared" si="298"/>
        <v>0</v>
      </c>
      <c r="T3148">
        <f t="shared" si="299"/>
        <v>0</v>
      </c>
    </row>
    <row r="3149" spans="1:20" x14ac:dyDescent="0.3">
      <c r="A3149" s="3">
        <f t="shared" si="294"/>
        <v>43232</v>
      </c>
      <c r="B3149">
        <v>5</v>
      </c>
      <c r="C3149">
        <v>12</v>
      </c>
      <c r="D3149">
        <v>4</v>
      </c>
      <c r="E3149">
        <v>0</v>
      </c>
      <c r="F3149" s="1">
        <f>VLOOKUP(A3149,Weather!$A$1:$E$366, 5)</f>
        <v>0.6666666666666673</v>
      </c>
      <c r="G3149" s="1">
        <f>VLOOKUP(D3149, Spring!$A$1:$E$25, 2)</f>
        <v>287.61061946902601</v>
      </c>
      <c r="H3149" s="1">
        <f>VLOOKUP(D3149, Spring!$A$1:$E$25, 3)</f>
        <v>280.54932735425899</v>
      </c>
      <c r="I3149" s="1">
        <f>VLOOKUP(D3149, Spring!$A$1:$E$25, 5)</f>
        <v>263.81039287256101</v>
      </c>
      <c r="J3149" s="1">
        <f t="shared" si="295"/>
        <v>263.81039287256101</v>
      </c>
      <c r="K3149" s="47">
        <f t="shared" si="296"/>
        <v>4.93537112739343</v>
      </c>
      <c r="L3149" s="48">
        <f>Solar!K3166/1000*Variables!$B$3</f>
        <v>0</v>
      </c>
      <c r="M3149">
        <f>IF(E3149=1, VLOOKUP(D3149, Sheet1!$A$2:$C$26, 2), Sheet1!$C$3)</f>
        <v>0.18637999999999999</v>
      </c>
      <c r="N3149" s="1">
        <f>'Electricity Rates'!$J$2</f>
        <v>0.24729999999999999</v>
      </c>
      <c r="O3149" s="145">
        <f>L3149-K3149</f>
        <v>-4.93537112739343</v>
      </c>
      <c r="P3149">
        <f t="shared" si="297"/>
        <v>1.2205172798043953</v>
      </c>
      <c r="Q3149">
        <f>IF(O3149&gt;0, IF(Q3148+O3149*Variables!$B$5&lt;Variables!$B$4, Q3148+O3149*Variables!$B$5, Variables!$B$4), IF(Q3148&gt;-O3149, Q3148+O3149/Variables!$B$5, 0))</f>
        <v>31.391620084424904</v>
      </c>
      <c r="R3149">
        <f>IF(O3149&gt;0, 0, IF(Q3148&gt;-O3149, 0, -O3149 - Q3148*Variables!$B$5))</f>
        <v>0</v>
      </c>
      <c r="S3149">
        <f t="shared" si="298"/>
        <v>0</v>
      </c>
      <c r="T3149">
        <f t="shared" si="299"/>
        <v>0</v>
      </c>
    </row>
    <row r="3150" spans="1:20" x14ac:dyDescent="0.3">
      <c r="A3150" s="3">
        <f t="shared" si="294"/>
        <v>43232</v>
      </c>
      <c r="B3150">
        <v>5</v>
      </c>
      <c r="C3150">
        <v>12</v>
      </c>
      <c r="D3150">
        <v>5</v>
      </c>
      <c r="E3150">
        <v>0</v>
      </c>
      <c r="F3150" s="1">
        <f>VLOOKUP(A3150,Weather!$A$1:$E$366, 5)</f>
        <v>0.6666666666666673</v>
      </c>
      <c r="G3150" s="1">
        <f>VLOOKUP(D3150, Spring!$A$1:$E$25, 2)</f>
        <v>318.58407079646003</v>
      </c>
      <c r="H3150" s="1">
        <f>VLOOKUP(D3150, Spring!$A$1:$E$25, 3)</f>
        <v>296.96508648302301</v>
      </c>
      <c r="I3150" s="1">
        <f>VLOOKUP(D3150, Spring!$A$1:$E$25, 5)</f>
        <v>263.982102908277</v>
      </c>
      <c r="J3150" s="1">
        <f t="shared" si="295"/>
        <v>263.982102908277</v>
      </c>
      <c r="K3150" s="47">
        <f t="shared" si="296"/>
        <v>4.9385834828405706</v>
      </c>
      <c r="L3150" s="48">
        <f>Solar!K3167/1000*Variables!$B$3</f>
        <v>0</v>
      </c>
      <c r="M3150">
        <f>IF(E3150=1, VLOOKUP(D3150, Sheet1!$A$2:$C$26, 2), Sheet1!$C$3)</f>
        <v>0.18637999999999999</v>
      </c>
      <c r="N3150" s="1">
        <f>'Electricity Rates'!$J$2</f>
        <v>0.24729999999999999</v>
      </c>
      <c r="O3150" s="145">
        <f>L3150-K3150</f>
        <v>-4.9385834828405706</v>
      </c>
      <c r="P3150">
        <f t="shared" si="297"/>
        <v>1.2213116953064731</v>
      </c>
      <c r="Q3150">
        <f>IF(O3150&gt;0, IF(Q3149+O3150*Variables!$B$5&lt;Variables!$B$4, Q3149+O3150*Variables!$B$5, Variables!$B$4), IF(Q3149&gt;-O3150, Q3149+O3150/Variables!$B$5, 0))</f>
        <v>26.137807868637061</v>
      </c>
      <c r="R3150">
        <f>IF(O3150&gt;0, 0, IF(Q3149&gt;-O3150, 0, -O3150 - Q3149*Variables!$B$5))</f>
        <v>0</v>
      </c>
      <c r="S3150">
        <f t="shared" si="298"/>
        <v>0</v>
      </c>
      <c r="T3150">
        <f t="shared" si="299"/>
        <v>0</v>
      </c>
    </row>
    <row r="3151" spans="1:20" x14ac:dyDescent="0.3">
      <c r="A3151" s="3">
        <f t="shared" si="294"/>
        <v>43232</v>
      </c>
      <c r="B3151">
        <v>5</v>
      </c>
      <c r="C3151">
        <v>12</v>
      </c>
      <c r="D3151">
        <v>6</v>
      </c>
      <c r="E3151">
        <v>0</v>
      </c>
      <c r="F3151" s="1">
        <f>VLOOKUP(A3151,Weather!$A$1:$E$366, 5)</f>
        <v>0.6666666666666673</v>
      </c>
      <c r="G3151" s="1">
        <f>VLOOKUP(D3151, Spring!$A$1:$E$25, 2)</f>
        <v>389.38053097345102</v>
      </c>
      <c r="H3151" s="1">
        <f>VLOOKUP(D3151, Spring!$A$1:$E$25, 3)</f>
        <v>340.20659833439998</v>
      </c>
      <c r="I3151" s="1">
        <f>VLOOKUP(D3151, Spring!$A$1:$E$25, 5)</f>
        <v>264.16853094705402</v>
      </c>
      <c r="J3151" s="1">
        <f t="shared" si="295"/>
        <v>264.16853094705402</v>
      </c>
      <c r="K3151" s="47">
        <f t="shared" si="296"/>
        <v>4.9420711830403166</v>
      </c>
      <c r="L3151" s="48">
        <f>Solar!K3168/1000*Variables!$B$3</f>
        <v>0.62419999999999998</v>
      </c>
      <c r="M3151">
        <f>IF(E3151=1, VLOOKUP(D3151, Sheet1!$A$2:$C$26, 2), Sheet1!$C$3)</f>
        <v>0.18637999999999999</v>
      </c>
      <c r="N3151" s="1">
        <f>'Electricity Rates'!$J$2</f>
        <v>0.24729999999999999</v>
      </c>
      <c r="O3151" s="145">
        <f>L3151-K3151</f>
        <v>-4.3178711830403165</v>
      </c>
      <c r="P3151">
        <f t="shared" si="297"/>
        <v>1.2221742035658703</v>
      </c>
      <c r="Q3151">
        <f>IF(O3151&gt;0, IF(Q3150+O3151*Variables!$B$5&lt;Variables!$B$4, Q3150+O3151*Variables!$B$5, Variables!$B$4), IF(Q3150&gt;-O3151, Q3150+O3151/Variables!$B$5, 0))</f>
        <v>21.544327886679277</v>
      </c>
      <c r="R3151">
        <f>IF(O3151&gt;0, 0, IF(Q3150&gt;-O3151, 0, -O3151 - Q3150*Variables!$B$5))</f>
        <v>0</v>
      </c>
      <c r="S3151">
        <f t="shared" si="298"/>
        <v>0</v>
      </c>
      <c r="T3151">
        <f t="shared" si="299"/>
        <v>0</v>
      </c>
    </row>
    <row r="3152" spans="1:20" x14ac:dyDescent="0.3">
      <c r="A3152" s="3">
        <f t="shared" si="294"/>
        <v>43232</v>
      </c>
      <c r="B3152">
        <v>5</v>
      </c>
      <c r="C3152">
        <v>12</v>
      </c>
      <c r="D3152">
        <v>7</v>
      </c>
      <c r="E3152">
        <v>0</v>
      </c>
      <c r="F3152" s="1">
        <f>VLOOKUP(A3152,Weather!$A$1:$E$366, 5)</f>
        <v>0.6666666666666673</v>
      </c>
      <c r="G3152" s="1">
        <f>VLOOKUP(D3152, Spring!$A$1:$E$25, 2)</f>
        <v>623.89380530973403</v>
      </c>
      <c r="H3152" s="1">
        <f>VLOOKUP(D3152, Spring!$A$1:$E$25, 3)</f>
        <v>374.47950032030701</v>
      </c>
      <c r="I3152" s="1">
        <f>VLOOKUP(D3152, Spring!$A$1:$E$25, 5)</f>
        <v>251.18725224694799</v>
      </c>
      <c r="J3152" s="1">
        <f t="shared" si="295"/>
        <v>251.18725224694799</v>
      </c>
      <c r="K3152" s="47">
        <f t="shared" si="296"/>
        <v>4.699217111236937</v>
      </c>
      <c r="L3152" s="48">
        <f>Solar!K3169/1000*Variables!$B$3</f>
        <v>5.2308500000000002</v>
      </c>
      <c r="M3152">
        <f>IF(E3152=1, VLOOKUP(D3152, Sheet1!$A$2:$C$26, 2), Sheet1!$C$3)</f>
        <v>0.18637999999999999</v>
      </c>
      <c r="N3152" s="1">
        <f>'Electricity Rates'!$J$2</f>
        <v>0.24729999999999999</v>
      </c>
      <c r="O3152" s="145">
        <f>L3152-K3152</f>
        <v>0.53163288876306325</v>
      </c>
      <c r="P3152">
        <f t="shared" si="297"/>
        <v>1.1621163916088946</v>
      </c>
      <c r="Q3152">
        <f>IF(O3152&gt;0, IF(Q3151+O3152*Variables!$B$5&lt;Variables!$B$4, Q3151+O3152*Variables!$B$5, Variables!$B$4), IF(Q3151&gt;-O3152, Q3151+O3152/Variables!$B$5, 0))</f>
        <v>22.044062802116557</v>
      </c>
      <c r="R3152">
        <f>IF(O3152&gt;0, 0, IF(Q3151&gt;-O3152, 0, -O3152 - Q3151*Variables!$B$5))</f>
        <v>0</v>
      </c>
      <c r="S3152">
        <f t="shared" si="298"/>
        <v>0</v>
      </c>
      <c r="T3152">
        <f t="shared" si="299"/>
        <v>0</v>
      </c>
    </row>
    <row r="3153" spans="1:20" x14ac:dyDescent="0.3">
      <c r="A3153" s="3">
        <f t="shared" si="294"/>
        <v>43232</v>
      </c>
      <c r="B3153">
        <v>5</v>
      </c>
      <c r="C3153">
        <v>12</v>
      </c>
      <c r="D3153">
        <v>8</v>
      </c>
      <c r="E3153">
        <v>0</v>
      </c>
      <c r="F3153" s="1">
        <f>VLOOKUP(A3153,Weather!$A$1:$E$366, 5)</f>
        <v>0.6666666666666673</v>
      </c>
      <c r="G3153" s="1">
        <f>VLOOKUP(D3153, Spring!$A$1:$E$25, 2)</f>
        <v>871.68141592920301</v>
      </c>
      <c r="H3153" s="1">
        <f>VLOOKUP(D3153, Spring!$A$1:$E$25, 3)</f>
        <v>578.35522101217202</v>
      </c>
      <c r="I3153" s="1">
        <f>VLOOKUP(D3153, Spring!$A$1:$E$25, 5)</f>
        <v>268.91753993484798</v>
      </c>
      <c r="J3153" s="1">
        <f t="shared" si="295"/>
        <v>268.91753993484798</v>
      </c>
      <c r="K3153" s="47">
        <f t="shared" si="296"/>
        <v>5.030915756549641</v>
      </c>
      <c r="L3153" s="48">
        <f>Solar!K3170/1000*Variables!$B$3</f>
        <v>15.260900000000003</v>
      </c>
      <c r="M3153">
        <f>IF(E3153=1, VLOOKUP(D3153, Sheet1!$A$2:$C$26, 2), Sheet1!$C$3)</f>
        <v>0.18637999999999999</v>
      </c>
      <c r="N3153" s="1">
        <f>'Electricity Rates'!$J$2</f>
        <v>0.24729999999999999</v>
      </c>
      <c r="O3153" s="145">
        <f>L3153-K3153</f>
        <v>10.229984243450362</v>
      </c>
      <c r="P3153">
        <f t="shared" si="297"/>
        <v>1.2441454665947262</v>
      </c>
      <c r="Q3153">
        <f>IF(O3153&gt;0, IF(Q3152+O3153*Variables!$B$5&lt;Variables!$B$4, Q3152+O3153*Variables!$B$5, Variables!$B$4), IF(Q3152&gt;-O3153, Q3152+O3153/Variables!$B$5, 0))</f>
        <v>31.660247990959896</v>
      </c>
      <c r="R3153">
        <f>IF(O3153&gt;0, 0, IF(Q3152&gt;-O3153, 0, -O3153 - Q3152*Variables!$B$5))</f>
        <v>0</v>
      </c>
      <c r="S3153">
        <f t="shared" si="298"/>
        <v>0</v>
      </c>
      <c r="T3153">
        <f t="shared" si="299"/>
        <v>0</v>
      </c>
    </row>
    <row r="3154" spans="1:20" x14ac:dyDescent="0.3">
      <c r="A3154" s="3">
        <f t="shared" si="294"/>
        <v>43232</v>
      </c>
      <c r="B3154">
        <v>5</v>
      </c>
      <c r="C3154">
        <v>12</v>
      </c>
      <c r="D3154">
        <v>9</v>
      </c>
      <c r="E3154">
        <v>0</v>
      </c>
      <c r="F3154" s="1">
        <f>VLOOKUP(A3154,Weather!$A$1:$E$366, 5)</f>
        <v>0.6666666666666673</v>
      </c>
      <c r="G3154" s="1">
        <f>VLOOKUP(D3154, Spring!$A$1:$E$25, 2)</f>
        <v>1137.1681415929199</v>
      </c>
      <c r="H3154" s="1">
        <f>VLOOKUP(D3154, Spring!$A$1:$E$25, 3)</f>
        <v>786.77530429212004</v>
      </c>
      <c r="I3154" s="1">
        <f>VLOOKUP(D3154, Spring!$A$1:$E$25, 5)</f>
        <v>317.33977000667198</v>
      </c>
      <c r="J3154" s="1">
        <f t="shared" si="295"/>
        <v>317.33977000667198</v>
      </c>
      <c r="K3154" s="47">
        <f t="shared" si="296"/>
        <v>5.9367999926416095</v>
      </c>
      <c r="L3154" s="48">
        <f>Solar!K3171/1000*Variables!$B$3</f>
        <v>24.921199999999999</v>
      </c>
      <c r="M3154">
        <f>IF(E3154=1, VLOOKUP(D3154, Sheet1!$A$2:$C$26, 2), Sheet1!$C$3)</f>
        <v>0.18637999999999999</v>
      </c>
      <c r="N3154" s="1">
        <f>'Electricity Rates'!$J$2</f>
        <v>0.24729999999999999</v>
      </c>
      <c r="O3154" s="145">
        <f>L3154-K3154</f>
        <v>18.984400007358389</v>
      </c>
      <c r="P3154">
        <f t="shared" si="297"/>
        <v>1.4681706381802699</v>
      </c>
      <c r="Q3154">
        <f>IF(O3154&gt;0, IF(Q3153+O3154*Variables!$B$5&lt;Variables!$B$4, Q3153+O3154*Variables!$B$5, Variables!$B$4), IF(Q3153&gt;-O3154, Q3153+O3154/Variables!$B$5, 0))</f>
        <v>49.505583997876784</v>
      </c>
      <c r="R3154">
        <f>IF(O3154&gt;0, 0, IF(Q3153&gt;-O3154, 0, -O3154 - Q3153*Variables!$B$5))</f>
        <v>0</v>
      </c>
      <c r="S3154">
        <f t="shared" si="298"/>
        <v>0</v>
      </c>
      <c r="T3154">
        <f t="shared" si="299"/>
        <v>0</v>
      </c>
    </row>
    <row r="3155" spans="1:20" x14ac:dyDescent="0.3">
      <c r="A3155" s="3">
        <f t="shared" si="294"/>
        <v>43232</v>
      </c>
      <c r="B3155">
        <v>5</v>
      </c>
      <c r="C3155">
        <v>12</v>
      </c>
      <c r="D3155">
        <v>10</v>
      </c>
      <c r="E3155">
        <v>0</v>
      </c>
      <c r="F3155" s="1">
        <f>VLOOKUP(A3155,Weather!$A$1:$E$366, 5)</f>
        <v>0.6666666666666673</v>
      </c>
      <c r="G3155" s="1">
        <f>VLOOKUP(D3155, Spring!$A$1:$E$25, 2)</f>
        <v>1207.9646017699099</v>
      </c>
      <c r="H3155" s="1">
        <f>VLOOKUP(D3155, Spring!$A$1:$E$25, 3)</f>
        <v>923.64670083279998</v>
      </c>
      <c r="I3155" s="1">
        <f>VLOOKUP(D3155, Spring!$A$1:$E$25, 5)</f>
        <v>339.44621060481097</v>
      </c>
      <c r="J3155" s="1">
        <f t="shared" si="295"/>
        <v>339.44621060481097</v>
      </c>
      <c r="K3155" s="47">
        <f t="shared" si="296"/>
        <v>6.3503678110641308</v>
      </c>
      <c r="L3155" s="48">
        <f>Solar!K3172/1000*Variables!$B$3</f>
        <v>32.276499999999999</v>
      </c>
      <c r="M3155">
        <f>IF(E3155=1, VLOOKUP(D3155, Sheet1!$A$2:$C$26, 2), Sheet1!$C$3)</f>
        <v>0.18637999999999999</v>
      </c>
      <c r="N3155" s="1">
        <f>'Electricity Rates'!$J$2</f>
        <v>0.24729999999999999</v>
      </c>
      <c r="O3155" s="145">
        <f>L3155-K3155</f>
        <v>25.926132188935867</v>
      </c>
      <c r="P3155">
        <f t="shared" si="297"/>
        <v>1.5704459596761595</v>
      </c>
      <c r="Q3155">
        <f>IF(O3155&gt;0, IF(Q3154+O3155*Variables!$B$5&lt;Variables!$B$4, Q3154+O3155*Variables!$B$5, Variables!$B$4), IF(Q3154&gt;-O3155, Q3154+O3155/Variables!$B$5, 0))</f>
        <v>73.876148255476494</v>
      </c>
      <c r="R3155">
        <f>IF(O3155&gt;0, 0, IF(Q3154&gt;-O3155, 0, -O3155 - Q3154*Variables!$B$5))</f>
        <v>0</v>
      </c>
      <c r="S3155">
        <f t="shared" si="298"/>
        <v>0</v>
      </c>
      <c r="T3155">
        <f t="shared" si="299"/>
        <v>0</v>
      </c>
    </row>
    <row r="3156" spans="1:20" x14ac:dyDescent="0.3">
      <c r="A3156" s="3">
        <f t="shared" si="294"/>
        <v>43232</v>
      </c>
      <c r="B3156">
        <v>5</v>
      </c>
      <c r="C3156">
        <v>12</v>
      </c>
      <c r="D3156">
        <v>11</v>
      </c>
      <c r="E3156">
        <v>0</v>
      </c>
      <c r="F3156" s="1">
        <f>VLOOKUP(A3156,Weather!$A$1:$E$366, 5)</f>
        <v>0.6666666666666673</v>
      </c>
      <c r="G3156" s="1">
        <f>VLOOKUP(D3156, Spring!$A$1:$E$25, 2)</f>
        <v>1274.3362831858401</v>
      </c>
      <c r="H3156" s="1">
        <f>VLOOKUP(D3156, Spring!$A$1:$E$25, 3)</f>
        <v>962.46396540679098</v>
      </c>
      <c r="I3156" s="1">
        <f>VLOOKUP(D3156, Spring!$A$1:$E$25, 5)</f>
        <v>352.80034538247099</v>
      </c>
      <c r="J3156" s="1">
        <f t="shared" si="295"/>
        <v>352.80034538247099</v>
      </c>
      <c r="K3156" s="47">
        <f t="shared" si="296"/>
        <v>6.6001972832670006</v>
      </c>
      <c r="L3156" s="48">
        <f>Solar!K3173/1000*Variables!$B$3</f>
        <v>36.553600000000003</v>
      </c>
      <c r="M3156">
        <f>IF(E3156=1, VLOOKUP(D3156, Sheet1!$A$2:$C$26, 2), Sheet1!$C$3)</f>
        <v>0.18637999999999999</v>
      </c>
      <c r="N3156" s="1">
        <f>'Electricity Rates'!$J$2</f>
        <v>0.24729999999999999</v>
      </c>
      <c r="O3156" s="145">
        <f>L3156-K3156</f>
        <v>29.953402716733002</v>
      </c>
      <c r="P3156">
        <f t="shared" si="297"/>
        <v>1.6322287881519293</v>
      </c>
      <c r="Q3156">
        <f>IF(O3156&gt;0, IF(Q3155+O3156*Variables!$B$5&lt;Variables!$B$4, Q3155+O3156*Variables!$B$5, Variables!$B$4), IF(Q3155&gt;-O3156, Q3155+O3156/Variables!$B$5, 0))</f>
        <v>100</v>
      </c>
      <c r="R3156">
        <f>IF(O3156&gt;0, 0, IF(Q3155&gt;-O3156, 0, -O3156 - Q3155*Variables!$B$5))</f>
        <v>0</v>
      </c>
      <c r="S3156">
        <f t="shared" si="298"/>
        <v>0</v>
      </c>
      <c r="T3156">
        <f t="shared" si="299"/>
        <v>0</v>
      </c>
    </row>
    <row r="3157" spans="1:20" x14ac:dyDescent="0.3">
      <c r="A3157" s="3">
        <f t="shared" si="294"/>
        <v>43232</v>
      </c>
      <c r="B3157">
        <v>5</v>
      </c>
      <c r="C3157">
        <v>12</v>
      </c>
      <c r="D3157">
        <v>12</v>
      </c>
      <c r="E3157">
        <v>0</v>
      </c>
      <c r="F3157" s="1">
        <f>VLOOKUP(A3157,Weather!$A$1:$E$366, 5)</f>
        <v>0.6666666666666673</v>
      </c>
      <c r="G3157" s="1">
        <f>VLOOKUP(D3157, Spring!$A$1:$E$25, 2)</f>
        <v>1314.1592920353901</v>
      </c>
      <c r="H3157" s="1">
        <f>VLOOKUP(D3157, Spring!$A$1:$E$25, 3)</f>
        <v>983.10377962844302</v>
      </c>
      <c r="I3157" s="1">
        <f>VLOOKUP(D3157, Spring!$A$1:$E$25, 5)</f>
        <v>344.20503159464602</v>
      </c>
      <c r="J3157" s="1">
        <f t="shared" si="295"/>
        <v>344.20503159464602</v>
      </c>
      <c r="K3157" s="47">
        <f t="shared" si="296"/>
        <v>6.4393959477418665</v>
      </c>
      <c r="L3157" s="48">
        <f>Solar!K3174/1000*Variables!$B$3</f>
        <v>39.255200000000002</v>
      </c>
      <c r="M3157">
        <f>IF(E3157=1, VLOOKUP(D3157, Sheet1!$A$2:$C$26, 2), Sheet1!$C$3)</f>
        <v>0.18637999999999999</v>
      </c>
      <c r="N3157" s="1">
        <f>'Electricity Rates'!$J$2</f>
        <v>0.24729999999999999</v>
      </c>
      <c r="O3157" s="145">
        <f>L3157-K3157</f>
        <v>32.815804052258137</v>
      </c>
      <c r="P3157">
        <f t="shared" si="297"/>
        <v>1.5924626178765635</v>
      </c>
      <c r="Q3157">
        <f>IF(O3157&gt;0, IF(Q3156+O3157*Variables!$B$5&lt;Variables!$B$4, Q3156+O3157*Variables!$B$5, Variables!$B$4), IF(Q3156&gt;-O3157, Q3156+O3157/Variables!$B$5, 0))</f>
        <v>100</v>
      </c>
      <c r="R3157">
        <f>IF(O3157&gt;0, 0, IF(Q3156&gt;-O3157, 0, -O3157 - Q3156*Variables!$B$5))</f>
        <v>0</v>
      </c>
      <c r="S3157">
        <f t="shared" si="298"/>
        <v>0</v>
      </c>
      <c r="T3157">
        <f t="shared" si="299"/>
        <v>0</v>
      </c>
    </row>
    <row r="3158" spans="1:20" x14ac:dyDescent="0.3">
      <c r="A3158" s="3">
        <f t="shared" si="294"/>
        <v>43232</v>
      </c>
      <c r="B3158">
        <v>5</v>
      </c>
      <c r="C3158">
        <v>12</v>
      </c>
      <c r="D3158">
        <v>13</v>
      </c>
      <c r="E3158">
        <v>0</v>
      </c>
      <c r="F3158" s="1">
        <f>VLOOKUP(A3158,Weather!$A$1:$E$366, 5)</f>
        <v>0.6666666666666673</v>
      </c>
      <c r="G3158" s="1">
        <f>VLOOKUP(D3158, Spring!$A$1:$E$25, 2)</f>
        <v>1362.8318584070701</v>
      </c>
      <c r="H3158" s="1">
        <f>VLOOKUP(D3158, Spring!$A$1:$E$25, 3)</f>
        <v>999.59961563100603</v>
      </c>
      <c r="I3158" s="1">
        <f>VLOOKUP(D3158, Spring!$A$1:$E$25, 5)</f>
        <v>326.84269398328001</v>
      </c>
      <c r="J3158" s="1">
        <f t="shared" si="295"/>
        <v>326.84269398328001</v>
      </c>
      <c r="K3158" s="47">
        <f t="shared" si="296"/>
        <v>6.1145809212444586</v>
      </c>
      <c r="L3158" s="48">
        <f>Solar!K3175/1000*Variables!$B$3</f>
        <v>40.926899999999996</v>
      </c>
      <c r="M3158">
        <f>IF(E3158=1, VLOOKUP(D3158, Sheet1!$A$2:$C$26, 2), Sheet1!$C$3)</f>
        <v>0.18637999999999999</v>
      </c>
      <c r="N3158" s="1">
        <f>'Electricity Rates'!$J$2</f>
        <v>0.24729999999999999</v>
      </c>
      <c r="O3158" s="145">
        <f>L3158-K3158</f>
        <v>34.812319078755536</v>
      </c>
      <c r="P3158">
        <f t="shared" si="297"/>
        <v>1.5121358618237546</v>
      </c>
      <c r="Q3158">
        <f>IF(O3158&gt;0, IF(Q3157+O3158*Variables!$B$5&lt;Variables!$B$4, Q3157+O3158*Variables!$B$5, Variables!$B$4), IF(Q3157&gt;-O3158, Q3157+O3158/Variables!$B$5, 0))</f>
        <v>100</v>
      </c>
      <c r="R3158">
        <f>IF(O3158&gt;0, 0, IF(Q3157&gt;-O3158, 0, -O3158 - Q3157*Variables!$B$5))</f>
        <v>0</v>
      </c>
      <c r="S3158">
        <f t="shared" si="298"/>
        <v>0</v>
      </c>
      <c r="T3158">
        <f t="shared" si="299"/>
        <v>0</v>
      </c>
    </row>
    <row r="3159" spans="1:20" x14ac:dyDescent="0.3">
      <c r="A3159" s="3">
        <f t="shared" si="294"/>
        <v>43232</v>
      </c>
      <c r="B3159">
        <v>5</v>
      </c>
      <c r="C3159">
        <v>12</v>
      </c>
      <c r="D3159">
        <v>14</v>
      </c>
      <c r="E3159">
        <v>0</v>
      </c>
      <c r="F3159" s="1">
        <f>VLOOKUP(A3159,Weather!$A$1:$E$366, 5)</f>
        <v>0.6666666666666673</v>
      </c>
      <c r="G3159" s="1">
        <f>VLOOKUP(D3159, Spring!$A$1:$E$25, 2)</f>
        <v>1402.65486725663</v>
      </c>
      <c r="H3159" s="1">
        <f>VLOOKUP(D3159, Spring!$A$1:$E$25, 3)</f>
        <v>1011.55108904548</v>
      </c>
      <c r="I3159" s="1">
        <f>VLOOKUP(D3159, Spring!$A$1:$E$25, 5)</f>
        <v>309.49016837395499</v>
      </c>
      <c r="J3159" s="1">
        <f t="shared" si="295"/>
        <v>309.49016837395499</v>
      </c>
      <c r="K3159" s="47">
        <f t="shared" si="296"/>
        <v>5.7899494579154585</v>
      </c>
      <c r="L3159" s="48">
        <f>Solar!K3176/1000*Variables!$B$3</f>
        <v>38.744099999999996</v>
      </c>
      <c r="M3159">
        <f>IF(E3159=1, VLOOKUP(D3159, Sheet1!$A$2:$C$26, 2), Sheet1!$C$3)</f>
        <v>0.18637999999999999</v>
      </c>
      <c r="N3159" s="1">
        <f>'Electricity Rates'!$J$2</f>
        <v>0.24729999999999999</v>
      </c>
      <c r="O3159" s="145">
        <f>L3159-K3159</f>
        <v>32.954150542084534</v>
      </c>
      <c r="P3159">
        <f t="shared" si="297"/>
        <v>1.4318545009424928</v>
      </c>
      <c r="Q3159">
        <f>IF(O3159&gt;0, IF(Q3158+O3159*Variables!$B$5&lt;Variables!$B$4, Q3158+O3159*Variables!$B$5, Variables!$B$4), IF(Q3158&gt;-O3159, Q3158+O3159/Variables!$B$5, 0))</f>
        <v>100</v>
      </c>
      <c r="R3159">
        <f>IF(O3159&gt;0, 0, IF(Q3158&gt;-O3159, 0, -O3159 - Q3158*Variables!$B$5))</f>
        <v>0</v>
      </c>
      <c r="S3159">
        <f t="shared" si="298"/>
        <v>0</v>
      </c>
      <c r="T3159">
        <f t="shared" si="299"/>
        <v>0</v>
      </c>
    </row>
    <row r="3160" spans="1:20" x14ac:dyDescent="0.3">
      <c r="A3160" s="3">
        <f t="shared" si="294"/>
        <v>43232</v>
      </c>
      <c r="B3160">
        <v>5</v>
      </c>
      <c r="C3160">
        <v>12</v>
      </c>
      <c r="D3160">
        <v>15</v>
      </c>
      <c r="E3160">
        <v>0</v>
      </c>
      <c r="F3160" s="1">
        <f>VLOOKUP(A3160,Weather!$A$1:$E$366, 5)</f>
        <v>0.6666666666666673</v>
      </c>
      <c r="G3160" s="1">
        <f>VLOOKUP(D3160, Spring!$A$1:$E$25, 2)</f>
        <v>1371.6814159292001</v>
      </c>
      <c r="H3160" s="1">
        <f>VLOOKUP(D3160, Spring!$A$1:$E$25, 3)</f>
        <v>1005.48526585522</v>
      </c>
      <c r="I3160" s="1">
        <f>VLOOKUP(D3160, Spring!$A$1:$E$25, 5)</f>
        <v>300.89485458612899</v>
      </c>
      <c r="J3160" s="1">
        <f t="shared" si="295"/>
        <v>300.89485458612899</v>
      </c>
      <c r="K3160" s="47">
        <f t="shared" si="296"/>
        <v>5.6291481223903048</v>
      </c>
      <c r="L3160" s="48">
        <f>Solar!K3177/1000*Variables!$B$3</f>
        <v>34.059899999999999</v>
      </c>
      <c r="M3160">
        <f>IF(E3160=1, VLOOKUP(D3160, Sheet1!$A$2:$C$26, 2), Sheet1!$C$3)</f>
        <v>0.18637999999999999</v>
      </c>
      <c r="N3160" s="1">
        <f>'Electricity Rates'!$J$2</f>
        <v>0.24729999999999999</v>
      </c>
      <c r="O3160" s="145">
        <f>L3160-K3160</f>
        <v>28.430751877609694</v>
      </c>
      <c r="P3160">
        <f t="shared" si="297"/>
        <v>1.3920883306671223</v>
      </c>
      <c r="Q3160">
        <f>IF(O3160&gt;0, IF(Q3159+O3160*Variables!$B$5&lt;Variables!$B$4, Q3159+O3160*Variables!$B$5, Variables!$B$4), IF(Q3159&gt;-O3160, Q3159+O3160/Variables!$B$5, 0))</f>
        <v>100</v>
      </c>
      <c r="R3160">
        <f>IF(O3160&gt;0, 0, IF(Q3159&gt;-O3160, 0, -O3160 - Q3159*Variables!$B$5))</f>
        <v>0</v>
      </c>
      <c r="S3160">
        <f t="shared" si="298"/>
        <v>0</v>
      </c>
      <c r="T3160">
        <f t="shared" si="299"/>
        <v>0</v>
      </c>
    </row>
    <row r="3161" spans="1:20" x14ac:dyDescent="0.3">
      <c r="A3161" s="3">
        <f t="shared" si="294"/>
        <v>43232</v>
      </c>
      <c r="B3161">
        <v>5</v>
      </c>
      <c r="C3161">
        <v>12</v>
      </c>
      <c r="D3161">
        <v>16</v>
      </c>
      <c r="E3161">
        <v>0</v>
      </c>
      <c r="F3161" s="1">
        <f>VLOOKUP(A3161,Weather!$A$1:$E$366, 5)</f>
        <v>0.6666666666666673</v>
      </c>
      <c r="G3161" s="1">
        <f>VLOOKUP(D3161, Spring!$A$1:$E$25, 2)</f>
        <v>1283.1858407079601</v>
      </c>
      <c r="H3161" s="1">
        <f>VLOOKUP(D3161, Spring!$A$1:$E$25, 3)</f>
        <v>954.93673926969905</v>
      </c>
      <c r="I3161" s="1">
        <f>VLOOKUP(D3161, Spring!$A$1:$E$25, 5)</f>
        <v>270.36971623690101</v>
      </c>
      <c r="J3161" s="1">
        <f t="shared" si="295"/>
        <v>270.36971623690101</v>
      </c>
      <c r="K3161" s="47">
        <f t="shared" si="296"/>
        <v>5.0580831054739868</v>
      </c>
      <c r="L3161" s="48">
        <f>Solar!K3178/1000*Variables!$B$3</f>
        <v>26.829199999999997</v>
      </c>
      <c r="M3161">
        <f>IF(E3161=1, VLOOKUP(D3161, Sheet1!$A$2:$C$26, 2), Sheet1!$C$3)</f>
        <v>0.18637999999999999</v>
      </c>
      <c r="N3161" s="1">
        <f>'Electricity Rates'!$J$2</f>
        <v>0.24729999999999999</v>
      </c>
      <c r="O3161" s="145">
        <f>L3161-K3161</f>
        <v>21.77111689452601</v>
      </c>
      <c r="P3161">
        <f t="shared" si="297"/>
        <v>1.2508639519837168</v>
      </c>
      <c r="Q3161">
        <f>IF(O3161&gt;0, IF(Q3160+O3161*Variables!$B$5&lt;Variables!$B$4, Q3160+O3161*Variables!$B$5, Variables!$B$4), IF(Q3160&gt;-O3161, Q3160+O3161/Variables!$B$5, 0))</f>
        <v>100</v>
      </c>
      <c r="R3161">
        <f>IF(O3161&gt;0, 0, IF(Q3160&gt;-O3161, 0, -O3161 - Q3160*Variables!$B$5))</f>
        <v>0</v>
      </c>
      <c r="S3161">
        <f t="shared" si="298"/>
        <v>0</v>
      </c>
      <c r="T3161">
        <f t="shared" si="299"/>
        <v>0</v>
      </c>
    </row>
    <row r="3162" spans="1:20" x14ac:dyDescent="0.3">
      <c r="A3162" s="3">
        <f t="shared" si="294"/>
        <v>43232</v>
      </c>
      <c r="B3162">
        <v>5</v>
      </c>
      <c r="C3162">
        <v>12</v>
      </c>
      <c r="D3162">
        <v>17</v>
      </c>
      <c r="E3162">
        <v>0</v>
      </c>
      <c r="F3162" s="1">
        <f>VLOOKUP(A3162,Weather!$A$1:$E$366, 5)</f>
        <v>0.6666666666666673</v>
      </c>
      <c r="G3162" s="1">
        <f>VLOOKUP(D3162, Spring!$A$1:$E$25, 2)</f>
        <v>973.45132743362797</v>
      </c>
      <c r="H3162" s="1">
        <f>VLOOKUP(D3162, Spring!$A$1:$E$25, 3)</f>
        <v>850.97693786034597</v>
      </c>
      <c r="I3162" s="1">
        <f>VLOOKUP(D3162, Spring!$A$1:$E$25, 5)</f>
        <v>257.39334353781499</v>
      </c>
      <c r="J3162" s="1">
        <f t="shared" si="295"/>
        <v>257.39334353781499</v>
      </c>
      <c r="K3162" s="47">
        <f t="shared" si="296"/>
        <v>4.815320815254803</v>
      </c>
      <c r="L3162" s="48">
        <f>Solar!K3179/1000*Variables!$B$3</f>
        <v>17.350850000000001</v>
      </c>
      <c r="M3162">
        <f>IF(E3162=1, VLOOKUP(D3162, Sheet1!$A$2:$C$26, 2), Sheet1!$C$3)</f>
        <v>0.18637999999999999</v>
      </c>
      <c r="N3162" s="1">
        <f>'Electricity Rates'!$J$2</f>
        <v>0.24729999999999999</v>
      </c>
      <c r="O3162" s="145">
        <f>L3162-K3162</f>
        <v>12.535529184745197</v>
      </c>
      <c r="P3162">
        <f t="shared" si="297"/>
        <v>1.1908288376125127</v>
      </c>
      <c r="Q3162">
        <f>IF(O3162&gt;0, IF(Q3161+O3162*Variables!$B$5&lt;Variables!$B$4, Q3161+O3162*Variables!$B$5, Variables!$B$4), IF(Q3161&gt;-O3162, Q3161+O3162/Variables!$B$5, 0))</f>
        <v>100</v>
      </c>
      <c r="R3162">
        <f>IF(O3162&gt;0, 0, IF(Q3161&gt;-O3162, 0, -O3162 - Q3161*Variables!$B$5))</f>
        <v>0</v>
      </c>
      <c r="S3162">
        <f t="shared" si="298"/>
        <v>0</v>
      </c>
      <c r="T3162">
        <f t="shared" si="299"/>
        <v>0</v>
      </c>
    </row>
    <row r="3163" spans="1:20" x14ac:dyDescent="0.3">
      <c r="A3163" s="3">
        <f t="shared" si="294"/>
        <v>43232</v>
      </c>
      <c r="B3163">
        <v>5</v>
      </c>
      <c r="C3163">
        <v>12</v>
      </c>
      <c r="D3163">
        <v>18</v>
      </c>
      <c r="E3163">
        <v>0</v>
      </c>
      <c r="F3163" s="1">
        <f>VLOOKUP(A3163,Weather!$A$1:$E$366, 5)</f>
        <v>0.6666666666666673</v>
      </c>
      <c r="G3163" s="1">
        <f>VLOOKUP(D3163, Spring!$A$1:$E$25, 2)</f>
        <v>690.26548672566298</v>
      </c>
      <c r="H3163" s="1">
        <f>VLOOKUP(D3163, Spring!$A$1:$E$25, 3)</f>
        <v>590.923299339663</v>
      </c>
      <c r="I3163" s="1">
        <f>VLOOKUP(D3163, Spring!$A$1:$E$25, 5)</f>
        <v>248.81274775305101</v>
      </c>
      <c r="J3163" s="1">
        <f t="shared" si="295"/>
        <v>248.81274775305101</v>
      </c>
      <c r="K3163" s="47">
        <f t="shared" si="296"/>
        <v>4.6547948244822743</v>
      </c>
      <c r="L3163" s="48">
        <f>Solar!K3180/1000*Variables!$B$3</f>
        <v>6.9346000000000005</v>
      </c>
      <c r="M3163">
        <f>IF(E3163=1, VLOOKUP(D3163, Sheet1!$A$2:$C$26, 2), Sheet1!$C$3)</f>
        <v>0.18637999999999999</v>
      </c>
      <c r="N3163" s="1">
        <f>'Electricity Rates'!$J$2</f>
        <v>0.24729999999999999</v>
      </c>
      <c r="O3163" s="145">
        <f>L3163-K3163</f>
        <v>2.2798051755177262</v>
      </c>
      <c r="P3163">
        <f t="shared" si="297"/>
        <v>1.1511307600944665</v>
      </c>
      <c r="Q3163">
        <f>IF(O3163&gt;0, IF(Q3162+O3163*Variables!$B$5&lt;Variables!$B$4, Q3162+O3163*Variables!$B$5, Variables!$B$4), IF(Q3162&gt;-O3163, Q3162+O3163/Variables!$B$5, 0))</f>
        <v>100</v>
      </c>
      <c r="R3163">
        <f>IF(O3163&gt;0, 0, IF(Q3162&gt;-O3163, 0, -O3163 - Q3162*Variables!$B$5))</f>
        <v>0</v>
      </c>
      <c r="S3163">
        <f t="shared" si="298"/>
        <v>0</v>
      </c>
      <c r="T3163">
        <f t="shared" si="299"/>
        <v>0</v>
      </c>
    </row>
    <row r="3164" spans="1:20" x14ac:dyDescent="0.3">
      <c r="A3164" s="3">
        <f t="shared" si="294"/>
        <v>43232</v>
      </c>
      <c r="B3164">
        <v>5</v>
      </c>
      <c r="C3164">
        <v>12</v>
      </c>
      <c r="D3164">
        <v>19</v>
      </c>
      <c r="E3164">
        <v>0</v>
      </c>
      <c r="F3164" s="1">
        <f>VLOOKUP(A3164,Weather!$A$1:$E$366, 5)</f>
        <v>0.6666666666666673</v>
      </c>
      <c r="G3164" s="1">
        <f>VLOOKUP(D3164, Spring!$A$1:$E$25, 2)</f>
        <v>482.300884955752</v>
      </c>
      <c r="H3164" s="1">
        <f>VLOOKUP(D3164, Spring!$A$1:$E$25, 3)</f>
        <v>454.99679692504799</v>
      </c>
      <c r="I3164" s="1">
        <f>VLOOKUP(D3164, Spring!$A$1:$E$25, 5)</f>
        <v>266.52341143686903</v>
      </c>
      <c r="J3164" s="1">
        <f t="shared" si="295"/>
        <v>266.52341143686903</v>
      </c>
      <c r="K3164" s="47">
        <f t="shared" si="296"/>
        <v>4.9861263434581593</v>
      </c>
      <c r="L3164" s="48">
        <f>Solar!K3181/1000*Variables!$B$3</f>
        <v>0.82104999999999995</v>
      </c>
      <c r="M3164">
        <f>IF(E3164=1, VLOOKUP(D3164, Sheet1!$A$2:$C$26, 2), Sheet1!$C$3)</f>
        <v>0.18637999999999999</v>
      </c>
      <c r="N3164" s="1">
        <f>'Electricity Rates'!$J$2</f>
        <v>0.24729999999999999</v>
      </c>
      <c r="O3164" s="145">
        <f>L3164-K3164</f>
        <v>-4.1650763434581597</v>
      </c>
      <c r="P3164">
        <f t="shared" si="297"/>
        <v>1.2330690447372028</v>
      </c>
      <c r="Q3164">
        <f>IF(O3164&gt;0, IF(Q3163+O3164*Variables!$B$5&lt;Variables!$B$4, Q3163+O3164*Variables!$B$5, Variables!$B$4), IF(Q3163&gt;-O3164, Q3163+O3164/Variables!$B$5, 0))</f>
        <v>95.569067719725368</v>
      </c>
      <c r="R3164">
        <f>IF(O3164&gt;0, 0, IF(Q3163&gt;-O3164, 0, -O3164 - Q3163*Variables!$B$5))</f>
        <v>0</v>
      </c>
      <c r="S3164">
        <f t="shared" si="298"/>
        <v>0</v>
      </c>
      <c r="T3164">
        <f t="shared" si="299"/>
        <v>0</v>
      </c>
    </row>
    <row r="3165" spans="1:20" x14ac:dyDescent="0.3">
      <c r="A3165" s="3">
        <f t="shared" si="294"/>
        <v>43232</v>
      </c>
      <c r="B3165">
        <v>5</v>
      </c>
      <c r="C3165">
        <v>12</v>
      </c>
      <c r="D3165">
        <v>20</v>
      </c>
      <c r="E3165">
        <v>0</v>
      </c>
      <c r="F3165" s="1">
        <f>VLOOKUP(A3165,Weather!$A$1:$E$366, 5)</f>
        <v>0.6666666666666673</v>
      </c>
      <c r="G3165" s="1">
        <f>VLOOKUP(D3165, Spring!$A$1:$E$25, 2)</f>
        <v>415.92920353982299</v>
      </c>
      <c r="H3165" s="1">
        <f>VLOOKUP(D3165, Spring!$A$1:$E$25, 3)</f>
        <v>371.98648067830999</v>
      </c>
      <c r="I3165" s="1">
        <f>VLOOKUP(D3165, Spring!$A$1:$E$25, 5)</f>
        <v>284.25369912476901</v>
      </c>
      <c r="J3165" s="1">
        <f t="shared" si="295"/>
        <v>284.25369912476901</v>
      </c>
      <c r="K3165" s="47">
        <f t="shared" si="296"/>
        <v>5.3178249887708642</v>
      </c>
      <c r="L3165" s="48">
        <f>Solar!K3182/1000*Variables!$B$3</f>
        <v>0</v>
      </c>
      <c r="M3165">
        <f>IF(E3165=1, VLOOKUP(D3165, Sheet1!$A$2:$C$26, 2), Sheet1!$C$3)</f>
        <v>0.18637999999999999</v>
      </c>
      <c r="N3165" s="1">
        <f>'Electricity Rates'!$J$2</f>
        <v>0.24729999999999999</v>
      </c>
      <c r="O3165" s="145">
        <f>L3165-K3165</f>
        <v>-5.3178249887708642</v>
      </c>
      <c r="P3165">
        <f t="shared" si="297"/>
        <v>1.3150981197230347</v>
      </c>
      <c r="Q3165">
        <f>IF(O3165&gt;0, IF(Q3164+O3165*Variables!$B$5&lt;Variables!$B$4, Q3164+O3165*Variables!$B$5, Variables!$B$4), IF(Q3164&gt;-O3165, Q3164+O3165/Variables!$B$5, 0))</f>
        <v>89.911807093373383</v>
      </c>
      <c r="R3165">
        <f>IF(O3165&gt;0, 0, IF(Q3164&gt;-O3165, 0, -O3165 - Q3164*Variables!$B$5))</f>
        <v>0</v>
      </c>
      <c r="S3165">
        <f t="shared" si="298"/>
        <v>0</v>
      </c>
      <c r="T3165">
        <f t="shared" si="299"/>
        <v>0</v>
      </c>
    </row>
    <row r="3166" spans="1:20" x14ac:dyDescent="0.3">
      <c r="A3166" s="3">
        <f t="shared" si="294"/>
        <v>43232</v>
      </c>
      <c r="B3166">
        <v>5</v>
      </c>
      <c r="C3166">
        <v>12</v>
      </c>
      <c r="D3166">
        <v>21</v>
      </c>
      <c r="E3166">
        <v>0</v>
      </c>
      <c r="F3166" s="1">
        <f>VLOOKUP(A3166,Weather!$A$1:$E$366, 5)</f>
        <v>0.6666666666666673</v>
      </c>
      <c r="G3166" s="1">
        <f>VLOOKUP(D3166, Spring!$A$1:$E$25, 2)</f>
        <v>371.68141592920301</v>
      </c>
      <c r="H3166" s="1">
        <f>VLOOKUP(D3166, Spring!$A$1:$E$25, 3)</f>
        <v>318.10538116591903</v>
      </c>
      <c r="I3166" s="1">
        <f>VLOOKUP(D3166, Spring!$A$1:$E$25, 5)</f>
        <v>271.28223242670401</v>
      </c>
      <c r="J3166" s="1">
        <f t="shared" si="295"/>
        <v>271.28223242670401</v>
      </c>
      <c r="K3166" s="47">
        <f t="shared" si="296"/>
        <v>5.0751544801358959</v>
      </c>
      <c r="L3166" s="48">
        <f>Solar!K3183/1000*Variables!$B$3</f>
        <v>0</v>
      </c>
      <c r="M3166">
        <f>IF(E3166=1, VLOOKUP(D3166, Sheet1!$A$2:$C$26, 2), Sheet1!$C$3)</f>
        <v>0.18637999999999999</v>
      </c>
      <c r="N3166" s="1">
        <f>'Electricity Rates'!$J$2</f>
        <v>0.24729999999999999</v>
      </c>
      <c r="O3166" s="145">
        <f>L3166-K3166</f>
        <v>-5.0751544801358959</v>
      </c>
      <c r="P3166">
        <f t="shared" si="297"/>
        <v>1.255085702937607</v>
      </c>
      <c r="Q3166">
        <f>IF(O3166&gt;0, IF(Q3165+O3166*Variables!$B$5&lt;Variables!$B$4, Q3165+O3166*Variables!$B$5, Variables!$B$4), IF(Q3165&gt;-O3166, Q3165+O3166/Variables!$B$5, 0))</f>
        <v>84.512706582590511</v>
      </c>
      <c r="R3166">
        <f>IF(O3166&gt;0, 0, IF(Q3165&gt;-O3166, 0, -O3166 - Q3165*Variables!$B$5))</f>
        <v>0</v>
      </c>
      <c r="S3166">
        <f t="shared" si="298"/>
        <v>0</v>
      </c>
      <c r="T3166">
        <f t="shared" si="299"/>
        <v>0</v>
      </c>
    </row>
    <row r="3167" spans="1:20" x14ac:dyDescent="0.3">
      <c r="A3167" s="3">
        <f t="shared" si="294"/>
        <v>43232</v>
      </c>
      <c r="B3167">
        <v>5</v>
      </c>
      <c r="C3167">
        <v>12</v>
      </c>
      <c r="D3167">
        <v>22</v>
      </c>
      <c r="E3167">
        <v>0</v>
      </c>
      <c r="F3167" s="1">
        <f>VLOOKUP(A3167,Weather!$A$1:$E$366, 5)</f>
        <v>0.6666666666666673</v>
      </c>
      <c r="G3167" s="1">
        <f>VLOOKUP(D3167, Spring!$A$1:$E$25, 2)</f>
        <v>345.13274336283098</v>
      </c>
      <c r="H3167" s="1">
        <f>VLOOKUP(D3167, Spring!$A$1:$E$25, 3)</f>
        <v>289.79820627802701</v>
      </c>
      <c r="I3167" s="1">
        <f>VLOOKUP(D3167, Spring!$A$1:$E$25, 5)</f>
        <v>275.85953137878198</v>
      </c>
      <c r="J3167" s="1">
        <f t="shared" si="295"/>
        <v>275.85953137878198</v>
      </c>
      <c r="K3167" s="47">
        <f t="shared" si="296"/>
        <v>5.1607866981980806</v>
      </c>
      <c r="L3167" s="48">
        <f>Solar!K3184/1000*Variables!$B$3</f>
        <v>0</v>
      </c>
      <c r="M3167">
        <f>IF(E3167=1, VLOOKUP(D3167, Sheet1!$A$2:$C$26, 2), Sheet1!$C$3)</f>
        <v>0.18637999999999999</v>
      </c>
      <c r="N3167" s="1">
        <f>'Electricity Rates'!$J$2</f>
        <v>0.24729999999999999</v>
      </c>
      <c r="O3167" s="145">
        <f>L3167-K3167</f>
        <v>-5.1607866981980806</v>
      </c>
      <c r="P3167">
        <f t="shared" si="297"/>
        <v>1.2762625504643852</v>
      </c>
      <c r="Q3167">
        <f>IF(O3167&gt;0, IF(Q3166+O3167*Variables!$B$5&lt;Variables!$B$4, Q3166+O3167*Variables!$B$5, Variables!$B$4), IF(Q3166&gt;-O3167, Q3166+O3167/Variables!$B$5, 0))</f>
        <v>79.022507967486163</v>
      </c>
      <c r="R3167">
        <f>IF(O3167&gt;0, 0, IF(Q3166&gt;-O3167, 0, -O3167 - Q3166*Variables!$B$5))</f>
        <v>0</v>
      </c>
      <c r="S3167">
        <f t="shared" si="298"/>
        <v>0</v>
      </c>
      <c r="T3167">
        <f t="shared" si="299"/>
        <v>0</v>
      </c>
    </row>
    <row r="3168" spans="1:20" x14ac:dyDescent="0.3">
      <c r="A3168" s="3">
        <f t="shared" si="294"/>
        <v>43232</v>
      </c>
      <c r="B3168">
        <v>5</v>
      </c>
      <c r="C3168">
        <v>12</v>
      </c>
      <c r="D3168">
        <v>23</v>
      </c>
      <c r="E3168">
        <v>0</v>
      </c>
      <c r="F3168" s="1">
        <f>VLOOKUP(A3168,Weather!$A$1:$E$366, 5)</f>
        <v>0.6666666666666673</v>
      </c>
      <c r="G3168" s="1">
        <f>VLOOKUP(D3168, Spring!$A$1:$E$25, 2)</f>
        <v>318.58407079646003</v>
      </c>
      <c r="H3168" s="1">
        <f>VLOOKUP(D3168, Spring!$A$1:$E$25, 3)</f>
        <v>270.57975656630401</v>
      </c>
      <c r="I3168" s="1">
        <f>VLOOKUP(D3168, Spring!$A$1:$E$25, 5)</f>
        <v>271.64527650221697</v>
      </c>
      <c r="J3168" s="1">
        <f t="shared" si="295"/>
        <v>271.64527650221697</v>
      </c>
      <c r="K3168" s="47">
        <f t="shared" si="296"/>
        <v>5.0819463173669766</v>
      </c>
      <c r="L3168" s="48">
        <f>Solar!K3185/1000*Variables!$B$3</f>
        <v>0</v>
      </c>
      <c r="M3168">
        <f>IF(E3168=1, VLOOKUP(D3168, Sheet1!$A$2:$C$26, 2), Sheet1!$C$3)</f>
        <v>0.18637999999999999</v>
      </c>
      <c r="N3168" s="1">
        <f>'Electricity Rates'!$J$2</f>
        <v>0.24729999999999999</v>
      </c>
      <c r="O3168" s="145">
        <f>L3168-K3168</f>
        <v>-5.0819463173669766</v>
      </c>
      <c r="P3168">
        <f t="shared" si="297"/>
        <v>1.2567653242848533</v>
      </c>
      <c r="Q3168">
        <f>IF(O3168&gt;0, IF(Q3167+O3168*Variables!$B$5&lt;Variables!$B$4, Q3167+O3168*Variables!$B$5, Variables!$B$4), IF(Q3167&gt;-O3168, Q3167+O3168/Variables!$B$5, 0))</f>
        <v>73.616182097946819</v>
      </c>
      <c r="R3168">
        <f>IF(O3168&gt;0, 0, IF(Q3167&gt;-O3168, 0, -O3168 - Q3167*Variables!$B$5))</f>
        <v>0</v>
      </c>
      <c r="S3168">
        <f t="shared" si="298"/>
        <v>0</v>
      </c>
      <c r="T3168">
        <f t="shared" si="299"/>
        <v>0</v>
      </c>
    </row>
    <row r="3169" spans="1:20" x14ac:dyDescent="0.3">
      <c r="A3169" s="3">
        <f t="shared" si="294"/>
        <v>43232</v>
      </c>
      <c r="B3169">
        <v>5</v>
      </c>
      <c r="C3169">
        <v>12</v>
      </c>
      <c r="D3169">
        <v>24</v>
      </c>
      <c r="E3169">
        <v>0</v>
      </c>
      <c r="F3169" s="1">
        <f>VLOOKUP(A3169,Weather!$A$1:$E$366, 5)</f>
        <v>0.6666666666666673</v>
      </c>
      <c r="G3169" s="1">
        <f>VLOOKUP(D3169, Spring!$A$1:$E$25, 2)</f>
        <v>287.61061946902601</v>
      </c>
      <c r="H3169" s="1">
        <f>VLOOKUP(D3169, Spring!$A$1:$E$25, 3)</f>
        <v>251.20115310698301</v>
      </c>
      <c r="I3169" s="1">
        <f>VLOOKUP(D3169, Spring!$A$1:$E$25, 5)</f>
        <v>267.465363632795</v>
      </c>
      <c r="J3169" s="1">
        <f t="shared" si="295"/>
        <v>267.465363632795</v>
      </c>
      <c r="K3169" s="47">
        <f t="shared" si="296"/>
        <v>5.0037484076252969</v>
      </c>
      <c r="L3169" s="48">
        <f>Solar!K3186/1000*Variables!$B$3</f>
        <v>0</v>
      </c>
      <c r="M3169">
        <f>IF(E3169=1, VLOOKUP(D3169, Sheet1!$A$2:$C$26, 2), Sheet1!$C$3)</f>
        <v>0.18637999999999999</v>
      </c>
      <c r="N3169" s="1">
        <f>'Electricity Rates'!$J$2</f>
        <v>0.24729999999999999</v>
      </c>
      <c r="O3169" s="145">
        <f>L3169-K3169</f>
        <v>-5.0037484076252969</v>
      </c>
      <c r="P3169">
        <f t="shared" si="297"/>
        <v>1.2374269812057359</v>
      </c>
      <c r="Q3169">
        <f>IF(O3169&gt;0, IF(Q3168+O3169*Variables!$B$5&lt;Variables!$B$4, Q3168+O3169*Variables!$B$5, Variables!$B$4), IF(Q3168&gt;-O3169, Q3168+O3169/Variables!$B$5, 0))</f>
        <v>68.293045494090123</v>
      </c>
      <c r="R3169">
        <f>IF(O3169&gt;0, 0, IF(Q3168&gt;-O3169, 0, -O3169 - Q3168*Variables!$B$5))</f>
        <v>0</v>
      </c>
      <c r="S3169">
        <f t="shared" si="298"/>
        <v>0</v>
      </c>
      <c r="T3169">
        <f t="shared" si="299"/>
        <v>0</v>
      </c>
    </row>
    <row r="3170" spans="1:20" x14ac:dyDescent="0.3">
      <c r="A3170" s="3">
        <f t="shared" si="294"/>
        <v>43233</v>
      </c>
      <c r="B3170">
        <v>5</v>
      </c>
      <c r="C3170">
        <v>13</v>
      </c>
      <c r="D3170">
        <v>1</v>
      </c>
      <c r="E3170">
        <v>0</v>
      </c>
      <c r="F3170" s="1">
        <f>VLOOKUP(A3170,Weather!$A$1:$E$366, 5)</f>
        <v>0.69230769230769151</v>
      </c>
      <c r="G3170" s="1">
        <f>VLOOKUP(D3170, Spring!$A$1:$E$25, 2)</f>
        <v>284.91351697629602</v>
      </c>
      <c r="H3170" s="1">
        <f>VLOOKUP(D3170, Spring!$A$1:$E$25, 3)</f>
        <v>272.00797092955099</v>
      </c>
      <c r="I3170" s="1">
        <f>VLOOKUP(D3170, Spring!$A$1:$E$25, 5)</f>
        <v>272.01322657875102</v>
      </c>
      <c r="J3170" s="1">
        <f t="shared" si="295"/>
        <v>272.01322657875102</v>
      </c>
      <c r="K3170" s="47">
        <f t="shared" si="296"/>
        <v>5.0888299361822726</v>
      </c>
      <c r="L3170" s="48">
        <f>Solar!K3187/1000*Variables!$B$3</f>
        <v>0</v>
      </c>
      <c r="M3170">
        <f>IF(E3170=1, VLOOKUP(D3170, Sheet1!$A$2:$C$26, 2), Sheet1!$C$3)</f>
        <v>0.18637999999999999</v>
      </c>
      <c r="N3170" s="1">
        <f>'Electricity Rates'!$J$2</f>
        <v>0.24729999999999999</v>
      </c>
      <c r="O3170" s="145">
        <f>L3170-K3170</f>
        <v>-5.0888299361822726</v>
      </c>
      <c r="P3170">
        <f t="shared" si="297"/>
        <v>1.2584676432178761</v>
      </c>
      <c r="Q3170">
        <f>IF(O3170&gt;0, IF(Q3169+O3170*Variables!$B$5&lt;Variables!$B$4, Q3169+O3170*Variables!$B$5, Variables!$B$4), IF(Q3169&gt;-O3170, Q3169+O3170/Variables!$B$5, 0))</f>
        <v>62.879396625811111</v>
      </c>
      <c r="R3170">
        <f>IF(O3170&gt;0, 0, IF(Q3169&gt;-O3170, 0, -O3170 - Q3169*Variables!$B$5))</f>
        <v>0</v>
      </c>
      <c r="S3170">
        <f t="shared" si="298"/>
        <v>0</v>
      </c>
      <c r="T3170">
        <f t="shared" si="299"/>
        <v>0</v>
      </c>
    </row>
    <row r="3171" spans="1:20" x14ac:dyDescent="0.3">
      <c r="A3171" s="3">
        <f t="shared" si="294"/>
        <v>43233</v>
      </c>
      <c r="B3171">
        <v>5</v>
      </c>
      <c r="C3171">
        <v>13</v>
      </c>
      <c r="D3171">
        <v>2</v>
      </c>
      <c r="E3171">
        <v>0</v>
      </c>
      <c r="F3171" s="1">
        <f>VLOOKUP(A3171,Weather!$A$1:$E$366, 5)</f>
        <v>0.69230769230769151</v>
      </c>
      <c r="G3171" s="1">
        <f>VLOOKUP(D3171, Spring!$A$1:$E$25, 2)</f>
        <v>283.47213324791699</v>
      </c>
      <c r="H3171" s="1">
        <f>VLOOKUP(D3171, Spring!$A$1:$E$25, 3)</f>
        <v>272.193568553901</v>
      </c>
      <c r="I3171" s="1">
        <f>VLOOKUP(D3171, Spring!$A$1:$E$25, 5)</f>
        <v>263.43263079398702</v>
      </c>
      <c r="J3171" s="1">
        <f t="shared" si="295"/>
        <v>263.43263079398702</v>
      </c>
      <c r="K3171" s="47">
        <f t="shared" si="296"/>
        <v>4.928303945409743</v>
      </c>
      <c r="L3171" s="48">
        <f>Solar!K3188/1000*Variables!$B$3</f>
        <v>0</v>
      </c>
      <c r="M3171">
        <f>IF(E3171=1, VLOOKUP(D3171, Sheet1!$A$2:$C$26, 2), Sheet1!$C$3)</f>
        <v>0.18637999999999999</v>
      </c>
      <c r="N3171" s="1">
        <f>'Electricity Rates'!$J$2</f>
        <v>0.24729999999999999</v>
      </c>
      <c r="O3171" s="145">
        <f>L3171-K3171</f>
        <v>-4.928303945409743</v>
      </c>
      <c r="P3171">
        <f t="shared" si="297"/>
        <v>1.2187695656998294</v>
      </c>
      <c r="Q3171">
        <f>IF(O3171&gt;0, IF(Q3170+O3171*Variables!$B$5&lt;Variables!$B$4, Q3170+O3171*Variables!$B$5, Variables!$B$4), IF(Q3170&gt;-O3171, Q3170+O3171/Variables!$B$5, 0))</f>
        <v>57.636520088141168</v>
      </c>
      <c r="R3171">
        <f>IF(O3171&gt;0, 0, IF(Q3170&gt;-O3171, 0, -O3171 - Q3170*Variables!$B$5))</f>
        <v>0</v>
      </c>
      <c r="S3171">
        <f t="shared" si="298"/>
        <v>0</v>
      </c>
      <c r="T3171">
        <f t="shared" si="299"/>
        <v>0</v>
      </c>
    </row>
    <row r="3172" spans="1:20" x14ac:dyDescent="0.3">
      <c r="A3172" s="3">
        <f t="shared" si="294"/>
        <v>43233</v>
      </c>
      <c r="B3172">
        <v>5</v>
      </c>
      <c r="C3172">
        <v>13</v>
      </c>
      <c r="D3172">
        <v>3</v>
      </c>
      <c r="E3172">
        <v>0</v>
      </c>
      <c r="F3172" s="1">
        <f>VLOOKUP(A3172,Weather!$A$1:$E$366, 5)</f>
        <v>0.69230769230769151</v>
      </c>
      <c r="G3172" s="1">
        <f>VLOOKUP(D3172, Spring!$A$1:$E$25, 2)</f>
        <v>282.03074951953801</v>
      </c>
      <c r="H3172" s="1">
        <f>VLOOKUP(D3172, Spring!$A$1:$E$25, 3)</f>
        <v>263.612120501699</v>
      </c>
      <c r="I3172" s="1">
        <f>VLOOKUP(D3172, Spring!$A$1:$E$25, 5)</f>
        <v>268.00502374504498</v>
      </c>
      <c r="J3172" s="1">
        <f t="shared" si="295"/>
        <v>268.00502374504498</v>
      </c>
      <c r="K3172" s="47">
        <f t="shared" si="296"/>
        <v>5.0138443818877336</v>
      </c>
      <c r="L3172" s="48">
        <f>Solar!K3189/1000*Variables!$B$3</f>
        <v>0</v>
      </c>
      <c r="M3172">
        <f>IF(E3172=1, VLOOKUP(D3172, Sheet1!$A$2:$C$26, 2), Sheet1!$C$3)</f>
        <v>0.18637999999999999</v>
      </c>
      <c r="N3172" s="1">
        <f>'Electricity Rates'!$J$2</f>
        <v>0.24729999999999999</v>
      </c>
      <c r="O3172" s="145">
        <f>L3172-K3172</f>
        <v>-5.0138443818877336</v>
      </c>
      <c r="P3172">
        <f t="shared" si="297"/>
        <v>1.2399237156408365</v>
      </c>
      <c r="Q3172">
        <f>IF(O3172&gt;0, IF(Q3171+O3172*Variables!$B$5&lt;Variables!$B$4, Q3171+O3172*Variables!$B$5, Variables!$B$4), IF(Q3171&gt;-O3172, Q3171+O3172/Variables!$B$5, 0))</f>
        <v>52.302643086132939</v>
      </c>
      <c r="R3172">
        <f>IF(O3172&gt;0, 0, IF(Q3171&gt;-O3172, 0, -O3172 - Q3171*Variables!$B$5))</f>
        <v>0</v>
      </c>
      <c r="S3172">
        <f t="shared" si="298"/>
        <v>0</v>
      </c>
      <c r="T3172">
        <f t="shared" si="299"/>
        <v>0</v>
      </c>
    </row>
    <row r="3173" spans="1:20" x14ac:dyDescent="0.3">
      <c r="A3173" s="3">
        <f t="shared" si="294"/>
        <v>43233</v>
      </c>
      <c r="B3173">
        <v>5</v>
      </c>
      <c r="C3173">
        <v>13</v>
      </c>
      <c r="D3173">
        <v>4</v>
      </c>
      <c r="E3173">
        <v>0</v>
      </c>
      <c r="F3173" s="1">
        <f>VLOOKUP(A3173,Weather!$A$1:$E$366, 5)</f>
        <v>0.69230769230769151</v>
      </c>
      <c r="G3173" s="1">
        <f>VLOOKUP(D3173, Spring!$A$1:$E$25, 2)</f>
        <v>287.61061946902601</v>
      </c>
      <c r="H3173" s="1">
        <f>VLOOKUP(D3173, Spring!$A$1:$E$25, 3)</f>
        <v>280.54932735425899</v>
      </c>
      <c r="I3173" s="1">
        <f>VLOOKUP(D3173, Spring!$A$1:$E$25, 5)</f>
        <v>263.81039287256101</v>
      </c>
      <c r="J3173" s="1">
        <f t="shared" si="295"/>
        <v>263.81039287256101</v>
      </c>
      <c r="K3173" s="47">
        <f t="shared" si="296"/>
        <v>4.93537112739343</v>
      </c>
      <c r="L3173" s="48">
        <f>Solar!K3190/1000*Variables!$B$3</f>
        <v>0</v>
      </c>
      <c r="M3173">
        <f>IF(E3173=1, VLOOKUP(D3173, Sheet1!$A$2:$C$26, 2), Sheet1!$C$3)</f>
        <v>0.18637999999999999</v>
      </c>
      <c r="N3173" s="1">
        <f>'Electricity Rates'!$J$2</f>
        <v>0.24729999999999999</v>
      </c>
      <c r="O3173" s="145">
        <f>L3173-K3173</f>
        <v>-4.93537112739343</v>
      </c>
      <c r="P3173">
        <f t="shared" si="297"/>
        <v>1.2205172798043953</v>
      </c>
      <c r="Q3173">
        <f>IF(O3173&gt;0, IF(Q3172+O3173*Variables!$B$5&lt;Variables!$B$4, Q3172+O3173*Variables!$B$5, Variables!$B$4), IF(Q3172&gt;-O3173, Q3172+O3173/Variables!$B$5, 0))</f>
        <v>47.052248269756952</v>
      </c>
      <c r="R3173">
        <f>IF(O3173&gt;0, 0, IF(Q3172&gt;-O3173, 0, -O3173 - Q3172*Variables!$B$5))</f>
        <v>0</v>
      </c>
      <c r="S3173">
        <f t="shared" si="298"/>
        <v>0</v>
      </c>
      <c r="T3173">
        <f t="shared" si="299"/>
        <v>0</v>
      </c>
    </row>
    <row r="3174" spans="1:20" x14ac:dyDescent="0.3">
      <c r="A3174" s="3">
        <f t="shared" si="294"/>
        <v>43233</v>
      </c>
      <c r="B3174">
        <v>5</v>
      </c>
      <c r="C3174">
        <v>13</v>
      </c>
      <c r="D3174">
        <v>5</v>
      </c>
      <c r="E3174">
        <v>0</v>
      </c>
      <c r="F3174" s="1">
        <f>VLOOKUP(A3174,Weather!$A$1:$E$366, 5)</f>
        <v>0.69230769230769151</v>
      </c>
      <c r="G3174" s="1">
        <f>VLOOKUP(D3174, Spring!$A$1:$E$25, 2)</f>
        <v>318.58407079646003</v>
      </c>
      <c r="H3174" s="1">
        <f>VLOOKUP(D3174, Spring!$A$1:$E$25, 3)</f>
        <v>296.96508648302301</v>
      </c>
      <c r="I3174" s="1">
        <f>VLOOKUP(D3174, Spring!$A$1:$E$25, 5)</f>
        <v>263.982102908277</v>
      </c>
      <c r="J3174" s="1">
        <f t="shared" si="295"/>
        <v>263.982102908277</v>
      </c>
      <c r="K3174" s="47">
        <f t="shared" si="296"/>
        <v>4.9385834828405706</v>
      </c>
      <c r="L3174" s="48">
        <f>Solar!K3191/1000*Variables!$B$3</f>
        <v>0</v>
      </c>
      <c r="M3174">
        <f>IF(E3174=1, VLOOKUP(D3174, Sheet1!$A$2:$C$26, 2), Sheet1!$C$3)</f>
        <v>0.18637999999999999</v>
      </c>
      <c r="N3174" s="1">
        <f>'Electricity Rates'!$J$2</f>
        <v>0.24729999999999999</v>
      </c>
      <c r="O3174" s="145">
        <f>L3174-K3174</f>
        <v>-4.9385834828405706</v>
      </c>
      <c r="P3174">
        <f t="shared" si="297"/>
        <v>1.2213116953064731</v>
      </c>
      <c r="Q3174">
        <f>IF(O3174&gt;0, IF(Q3173+O3174*Variables!$B$5&lt;Variables!$B$4, Q3173+O3174*Variables!$B$5, Variables!$B$4), IF(Q3173&gt;-O3174, Q3173+O3174/Variables!$B$5, 0))</f>
        <v>41.798436053969112</v>
      </c>
      <c r="R3174">
        <f>IF(O3174&gt;0, 0, IF(Q3173&gt;-O3174, 0, -O3174 - Q3173*Variables!$B$5))</f>
        <v>0</v>
      </c>
      <c r="S3174">
        <f t="shared" si="298"/>
        <v>0</v>
      </c>
      <c r="T3174">
        <f t="shared" si="299"/>
        <v>0</v>
      </c>
    </row>
    <row r="3175" spans="1:20" x14ac:dyDescent="0.3">
      <c r="A3175" s="3">
        <f t="shared" si="294"/>
        <v>43233</v>
      </c>
      <c r="B3175">
        <v>5</v>
      </c>
      <c r="C3175">
        <v>13</v>
      </c>
      <c r="D3175">
        <v>6</v>
      </c>
      <c r="E3175">
        <v>0</v>
      </c>
      <c r="F3175" s="1">
        <f>VLOOKUP(A3175,Weather!$A$1:$E$366, 5)</f>
        <v>0.69230769230769151</v>
      </c>
      <c r="G3175" s="1">
        <f>VLOOKUP(D3175, Spring!$A$1:$E$25, 2)</f>
        <v>389.38053097345102</v>
      </c>
      <c r="H3175" s="1">
        <f>VLOOKUP(D3175, Spring!$A$1:$E$25, 3)</f>
        <v>340.20659833439998</v>
      </c>
      <c r="I3175" s="1">
        <f>VLOOKUP(D3175, Spring!$A$1:$E$25, 5)</f>
        <v>264.16853094705402</v>
      </c>
      <c r="J3175" s="1">
        <f t="shared" si="295"/>
        <v>264.16853094705402</v>
      </c>
      <c r="K3175" s="47">
        <f t="shared" si="296"/>
        <v>4.9420711830403166</v>
      </c>
      <c r="L3175" s="48">
        <f>Solar!K3192/1000*Variables!$B$3</f>
        <v>0.93290000000000006</v>
      </c>
      <c r="M3175">
        <f>IF(E3175=1, VLOOKUP(D3175, Sheet1!$A$2:$C$26, 2), Sheet1!$C$3)</f>
        <v>0.18637999999999999</v>
      </c>
      <c r="N3175" s="1">
        <f>'Electricity Rates'!$J$2</f>
        <v>0.24729999999999999</v>
      </c>
      <c r="O3175" s="145">
        <f>L3175-K3175</f>
        <v>-4.0091711830403165</v>
      </c>
      <c r="P3175">
        <f t="shared" si="297"/>
        <v>1.2221742035658703</v>
      </c>
      <c r="Q3175">
        <f>IF(O3175&gt;0, IF(Q3174+O3175*Variables!$B$5&lt;Variables!$B$4, Q3174+O3175*Variables!$B$5, Variables!$B$4), IF(Q3174&gt;-O3175, Q3174+O3175/Variables!$B$5, 0))</f>
        <v>37.533360327330477</v>
      </c>
      <c r="R3175">
        <f>IF(O3175&gt;0, 0, IF(Q3174&gt;-O3175, 0, -O3175 - Q3174*Variables!$B$5))</f>
        <v>0</v>
      </c>
      <c r="S3175">
        <f t="shared" si="298"/>
        <v>0</v>
      </c>
      <c r="T3175">
        <f t="shared" si="299"/>
        <v>0</v>
      </c>
    </row>
    <row r="3176" spans="1:20" x14ac:dyDescent="0.3">
      <c r="A3176" s="3">
        <f t="shared" si="294"/>
        <v>43233</v>
      </c>
      <c r="B3176">
        <v>5</v>
      </c>
      <c r="C3176">
        <v>13</v>
      </c>
      <c r="D3176">
        <v>7</v>
      </c>
      <c r="E3176">
        <v>0</v>
      </c>
      <c r="F3176" s="1">
        <f>VLOOKUP(A3176,Weather!$A$1:$E$366, 5)</f>
        <v>0.69230769230769151</v>
      </c>
      <c r="G3176" s="1">
        <f>VLOOKUP(D3176, Spring!$A$1:$E$25, 2)</f>
        <v>623.89380530973403</v>
      </c>
      <c r="H3176" s="1">
        <f>VLOOKUP(D3176, Spring!$A$1:$E$25, 3)</f>
        <v>374.47950032030701</v>
      </c>
      <c r="I3176" s="1">
        <f>VLOOKUP(D3176, Spring!$A$1:$E$25, 5)</f>
        <v>251.18725224694799</v>
      </c>
      <c r="J3176" s="1">
        <f t="shared" si="295"/>
        <v>251.18725224694799</v>
      </c>
      <c r="K3176" s="47">
        <f t="shared" si="296"/>
        <v>4.699217111236937</v>
      </c>
      <c r="L3176" s="48">
        <f>Solar!K3193/1000*Variables!$B$3</f>
        <v>4.9720500000000003</v>
      </c>
      <c r="M3176">
        <f>IF(E3176=1, VLOOKUP(D3176, Sheet1!$A$2:$C$26, 2), Sheet1!$C$3)</f>
        <v>0.18637999999999999</v>
      </c>
      <c r="N3176" s="1">
        <f>'Electricity Rates'!$J$2</f>
        <v>0.24729999999999999</v>
      </c>
      <c r="O3176" s="145">
        <f>L3176-K3176</f>
        <v>0.27283288876306333</v>
      </c>
      <c r="P3176">
        <f t="shared" si="297"/>
        <v>1.1621163916088946</v>
      </c>
      <c r="Q3176">
        <f>IF(O3176&gt;0, IF(Q3175+O3176*Variables!$B$5&lt;Variables!$B$4, Q3175+O3176*Variables!$B$5, Variables!$B$4), IF(Q3175&gt;-O3176, Q3175+O3176/Variables!$B$5, 0))</f>
        <v>37.78982324276776</v>
      </c>
      <c r="R3176">
        <f>IF(O3176&gt;0, 0, IF(Q3175&gt;-O3176, 0, -O3176 - Q3175*Variables!$B$5))</f>
        <v>0</v>
      </c>
      <c r="S3176">
        <f t="shared" si="298"/>
        <v>0</v>
      </c>
      <c r="T3176">
        <f t="shared" si="299"/>
        <v>0</v>
      </c>
    </row>
    <row r="3177" spans="1:20" x14ac:dyDescent="0.3">
      <c r="A3177" s="3">
        <f t="shared" si="294"/>
        <v>43233</v>
      </c>
      <c r="B3177">
        <v>5</v>
      </c>
      <c r="C3177">
        <v>13</v>
      </c>
      <c r="D3177">
        <v>8</v>
      </c>
      <c r="E3177">
        <v>0</v>
      </c>
      <c r="F3177" s="1">
        <f>VLOOKUP(A3177,Weather!$A$1:$E$366, 5)</f>
        <v>0.69230769230769151</v>
      </c>
      <c r="G3177" s="1">
        <f>VLOOKUP(D3177, Spring!$A$1:$E$25, 2)</f>
        <v>871.68141592920301</v>
      </c>
      <c r="H3177" s="1">
        <f>VLOOKUP(D3177, Spring!$A$1:$E$25, 3)</f>
        <v>578.35522101217202</v>
      </c>
      <c r="I3177" s="1">
        <f>VLOOKUP(D3177, Spring!$A$1:$E$25, 5)</f>
        <v>268.91753993484798</v>
      </c>
      <c r="J3177" s="1">
        <f t="shared" si="295"/>
        <v>268.91753993484798</v>
      </c>
      <c r="K3177" s="47">
        <f t="shared" si="296"/>
        <v>5.030915756549641</v>
      </c>
      <c r="L3177" s="48">
        <f>Solar!K3194/1000*Variables!$B$3</f>
        <v>13.192199999999998</v>
      </c>
      <c r="M3177">
        <f>IF(E3177=1, VLOOKUP(D3177, Sheet1!$A$2:$C$26, 2), Sheet1!$C$3)</f>
        <v>0.18637999999999999</v>
      </c>
      <c r="N3177" s="1">
        <f>'Electricity Rates'!$J$2</f>
        <v>0.24729999999999999</v>
      </c>
      <c r="O3177" s="145">
        <f>L3177-K3177</f>
        <v>8.161284243450357</v>
      </c>
      <c r="P3177">
        <f t="shared" si="297"/>
        <v>1.2441454665947262</v>
      </c>
      <c r="Q3177">
        <f>IF(O3177&gt;0, IF(Q3176+O3177*Variables!$B$5&lt;Variables!$B$4, Q3176+O3177*Variables!$B$5, Variables!$B$4), IF(Q3176&gt;-O3177, Q3176+O3177/Variables!$B$5, 0))</f>
        <v>45.461430431611092</v>
      </c>
      <c r="R3177">
        <f>IF(O3177&gt;0, 0, IF(Q3176&gt;-O3177, 0, -O3177 - Q3176*Variables!$B$5))</f>
        <v>0</v>
      </c>
      <c r="S3177">
        <f t="shared" si="298"/>
        <v>0</v>
      </c>
      <c r="T3177">
        <f t="shared" si="299"/>
        <v>0</v>
      </c>
    </row>
    <row r="3178" spans="1:20" x14ac:dyDescent="0.3">
      <c r="A3178" s="3">
        <f t="shared" si="294"/>
        <v>43233</v>
      </c>
      <c r="B3178">
        <v>5</v>
      </c>
      <c r="C3178">
        <v>13</v>
      </c>
      <c r="D3178">
        <v>9</v>
      </c>
      <c r="E3178">
        <v>0</v>
      </c>
      <c r="F3178" s="1">
        <f>VLOOKUP(A3178,Weather!$A$1:$E$366, 5)</f>
        <v>0.69230769230769151</v>
      </c>
      <c r="G3178" s="1">
        <f>VLOOKUP(D3178, Spring!$A$1:$E$25, 2)</f>
        <v>1137.1681415929199</v>
      </c>
      <c r="H3178" s="1">
        <f>VLOOKUP(D3178, Spring!$A$1:$E$25, 3)</f>
        <v>786.77530429212004</v>
      </c>
      <c r="I3178" s="1">
        <f>VLOOKUP(D3178, Spring!$A$1:$E$25, 5)</f>
        <v>317.33977000667198</v>
      </c>
      <c r="J3178" s="1">
        <f t="shared" si="295"/>
        <v>317.33977000667198</v>
      </c>
      <c r="K3178" s="47">
        <f t="shared" si="296"/>
        <v>5.9367999926416095</v>
      </c>
      <c r="L3178" s="48">
        <f>Solar!K3195/1000*Variables!$B$3</f>
        <v>21.80105</v>
      </c>
      <c r="M3178">
        <f>IF(E3178=1, VLOOKUP(D3178, Sheet1!$A$2:$C$26, 2), Sheet1!$C$3)</f>
        <v>0.18637999999999999</v>
      </c>
      <c r="N3178" s="1">
        <f>'Electricity Rates'!$J$2</f>
        <v>0.24729999999999999</v>
      </c>
      <c r="O3178" s="145">
        <f>L3178-K3178</f>
        <v>15.86425000735839</v>
      </c>
      <c r="P3178">
        <f t="shared" si="297"/>
        <v>1.4681706381802699</v>
      </c>
      <c r="Q3178">
        <f>IF(O3178&gt;0, IF(Q3177+O3178*Variables!$B$5&lt;Variables!$B$4, Q3177+O3178*Variables!$B$5, Variables!$B$4), IF(Q3177&gt;-O3178, Q3177+O3178/Variables!$B$5, 0))</f>
        <v>60.373825438527973</v>
      </c>
      <c r="R3178">
        <f>IF(O3178&gt;0, 0, IF(Q3177&gt;-O3178, 0, -O3178 - Q3177*Variables!$B$5))</f>
        <v>0</v>
      </c>
      <c r="S3178">
        <f t="shared" si="298"/>
        <v>0</v>
      </c>
      <c r="T3178">
        <f t="shared" si="299"/>
        <v>0</v>
      </c>
    </row>
    <row r="3179" spans="1:20" x14ac:dyDescent="0.3">
      <c r="A3179" s="3">
        <f t="shared" si="294"/>
        <v>43233</v>
      </c>
      <c r="B3179">
        <v>5</v>
      </c>
      <c r="C3179">
        <v>13</v>
      </c>
      <c r="D3179">
        <v>10</v>
      </c>
      <c r="E3179">
        <v>0</v>
      </c>
      <c r="F3179" s="1">
        <f>VLOOKUP(A3179,Weather!$A$1:$E$366, 5)</f>
        <v>0.69230769230769151</v>
      </c>
      <c r="G3179" s="1">
        <f>VLOOKUP(D3179, Spring!$A$1:$E$25, 2)</f>
        <v>1207.9646017699099</v>
      </c>
      <c r="H3179" s="1">
        <f>VLOOKUP(D3179, Spring!$A$1:$E$25, 3)</f>
        <v>923.64670083279998</v>
      </c>
      <c r="I3179" s="1">
        <f>VLOOKUP(D3179, Spring!$A$1:$E$25, 5)</f>
        <v>339.44621060481097</v>
      </c>
      <c r="J3179" s="1">
        <f t="shared" si="295"/>
        <v>339.44621060481097</v>
      </c>
      <c r="K3179" s="47">
        <f t="shared" si="296"/>
        <v>6.3503678110641308</v>
      </c>
      <c r="L3179" s="48">
        <f>Solar!K3196/1000*Variables!$B$3</f>
        <v>25.666250000000002</v>
      </c>
      <c r="M3179">
        <f>IF(E3179=1, VLOOKUP(D3179, Sheet1!$A$2:$C$26, 2), Sheet1!$C$3)</f>
        <v>0.18637999999999999</v>
      </c>
      <c r="N3179" s="1">
        <f>'Electricity Rates'!$J$2</f>
        <v>0.24729999999999999</v>
      </c>
      <c r="O3179" s="145">
        <f>L3179-K3179</f>
        <v>19.31588218893587</v>
      </c>
      <c r="P3179">
        <f t="shared" si="297"/>
        <v>1.5704459596761595</v>
      </c>
      <c r="Q3179">
        <f>IF(O3179&gt;0, IF(Q3178+O3179*Variables!$B$5&lt;Variables!$B$4, Q3178+O3179*Variables!$B$5, Variables!$B$4), IF(Q3178&gt;-O3179, Q3178+O3179/Variables!$B$5, 0))</f>
        <v>78.530754696127687</v>
      </c>
      <c r="R3179">
        <f>IF(O3179&gt;0, 0, IF(Q3178&gt;-O3179, 0, -O3179 - Q3178*Variables!$B$5))</f>
        <v>0</v>
      </c>
      <c r="S3179">
        <f t="shared" si="298"/>
        <v>0</v>
      </c>
      <c r="T3179">
        <f t="shared" si="299"/>
        <v>0</v>
      </c>
    </row>
    <row r="3180" spans="1:20" x14ac:dyDescent="0.3">
      <c r="A3180" s="3">
        <f t="shared" si="294"/>
        <v>43233</v>
      </c>
      <c r="B3180">
        <v>5</v>
      </c>
      <c r="C3180">
        <v>13</v>
      </c>
      <c r="D3180">
        <v>11</v>
      </c>
      <c r="E3180">
        <v>0</v>
      </c>
      <c r="F3180" s="1">
        <f>VLOOKUP(A3180,Weather!$A$1:$E$366, 5)</f>
        <v>0.69230769230769151</v>
      </c>
      <c r="G3180" s="1">
        <f>VLOOKUP(D3180, Spring!$A$1:$E$25, 2)</f>
        <v>1274.3362831858401</v>
      </c>
      <c r="H3180" s="1">
        <f>VLOOKUP(D3180, Spring!$A$1:$E$25, 3)</f>
        <v>962.46396540679098</v>
      </c>
      <c r="I3180" s="1">
        <f>VLOOKUP(D3180, Spring!$A$1:$E$25, 5)</f>
        <v>352.80034538247099</v>
      </c>
      <c r="J3180" s="1">
        <f t="shared" si="295"/>
        <v>352.80034538247099</v>
      </c>
      <c r="K3180" s="47">
        <f t="shared" si="296"/>
        <v>6.6001972832670006</v>
      </c>
      <c r="L3180" s="48">
        <f>Solar!K3197/1000*Variables!$B$3</f>
        <v>26.105550000000001</v>
      </c>
      <c r="M3180">
        <f>IF(E3180=1, VLOOKUP(D3180, Sheet1!$A$2:$C$26, 2), Sheet1!$C$3)</f>
        <v>0.18637999999999999</v>
      </c>
      <c r="N3180" s="1">
        <f>'Electricity Rates'!$J$2</f>
        <v>0.24729999999999999</v>
      </c>
      <c r="O3180" s="145">
        <f>L3180-K3180</f>
        <v>19.505352716733</v>
      </c>
      <c r="P3180">
        <f t="shared" si="297"/>
        <v>1.6322287881519293</v>
      </c>
      <c r="Q3180">
        <f>IF(O3180&gt;0, IF(Q3179+O3180*Variables!$B$5&lt;Variables!$B$4, Q3179+O3180*Variables!$B$5, Variables!$B$4), IF(Q3179&gt;-O3180, Q3179+O3180/Variables!$B$5, 0))</f>
        <v>96.865786249856711</v>
      </c>
      <c r="R3180">
        <f>IF(O3180&gt;0, 0, IF(Q3179&gt;-O3180, 0, -O3180 - Q3179*Variables!$B$5))</f>
        <v>0</v>
      </c>
      <c r="S3180">
        <f t="shared" si="298"/>
        <v>0</v>
      </c>
      <c r="T3180">
        <f t="shared" si="299"/>
        <v>0</v>
      </c>
    </row>
    <row r="3181" spans="1:20" x14ac:dyDescent="0.3">
      <c r="A3181" s="3">
        <f t="shared" si="294"/>
        <v>43233</v>
      </c>
      <c r="B3181">
        <v>5</v>
      </c>
      <c r="C3181">
        <v>13</v>
      </c>
      <c r="D3181">
        <v>12</v>
      </c>
      <c r="E3181">
        <v>0</v>
      </c>
      <c r="F3181" s="1">
        <f>VLOOKUP(A3181,Weather!$A$1:$E$366, 5)</f>
        <v>0.69230769230769151</v>
      </c>
      <c r="G3181" s="1">
        <f>VLOOKUP(D3181, Spring!$A$1:$E$25, 2)</f>
        <v>1314.1592920353901</v>
      </c>
      <c r="H3181" s="1">
        <f>VLOOKUP(D3181, Spring!$A$1:$E$25, 3)</f>
        <v>983.10377962844302</v>
      </c>
      <c r="I3181" s="1">
        <f>VLOOKUP(D3181, Spring!$A$1:$E$25, 5)</f>
        <v>344.20503159464602</v>
      </c>
      <c r="J3181" s="1">
        <f t="shared" si="295"/>
        <v>344.20503159464602</v>
      </c>
      <c r="K3181" s="47">
        <f t="shared" si="296"/>
        <v>6.4393959477418665</v>
      </c>
      <c r="L3181" s="48">
        <f>Solar!K3198/1000*Variables!$B$3</f>
        <v>33.709600000000002</v>
      </c>
      <c r="M3181">
        <f>IF(E3181=1, VLOOKUP(D3181, Sheet1!$A$2:$C$26, 2), Sheet1!$C$3)</f>
        <v>0.18637999999999999</v>
      </c>
      <c r="N3181" s="1">
        <f>'Electricity Rates'!$J$2</f>
        <v>0.24729999999999999</v>
      </c>
      <c r="O3181" s="145">
        <f>L3181-K3181</f>
        <v>27.270204052258137</v>
      </c>
      <c r="P3181">
        <f t="shared" si="297"/>
        <v>1.5924626178765635</v>
      </c>
      <c r="Q3181">
        <f>IF(O3181&gt;0, IF(Q3180+O3181*Variables!$B$5&lt;Variables!$B$4, Q3180+O3181*Variables!$B$5, Variables!$B$4), IF(Q3180&gt;-O3181, Q3180+O3181/Variables!$B$5, 0))</f>
        <v>100</v>
      </c>
      <c r="R3181">
        <f>IF(O3181&gt;0, 0, IF(Q3180&gt;-O3181, 0, -O3181 - Q3180*Variables!$B$5))</f>
        <v>0</v>
      </c>
      <c r="S3181">
        <f t="shared" si="298"/>
        <v>0</v>
      </c>
      <c r="T3181">
        <f t="shared" si="299"/>
        <v>0</v>
      </c>
    </row>
    <row r="3182" spans="1:20" x14ac:dyDescent="0.3">
      <c r="A3182" s="3">
        <f t="shared" si="294"/>
        <v>43233</v>
      </c>
      <c r="B3182">
        <v>5</v>
      </c>
      <c r="C3182">
        <v>13</v>
      </c>
      <c r="D3182">
        <v>13</v>
      </c>
      <c r="E3182">
        <v>0</v>
      </c>
      <c r="F3182" s="1">
        <f>VLOOKUP(A3182,Weather!$A$1:$E$366, 5)</f>
        <v>0.69230769230769151</v>
      </c>
      <c r="G3182" s="1">
        <f>VLOOKUP(D3182, Spring!$A$1:$E$25, 2)</f>
        <v>1362.8318584070701</v>
      </c>
      <c r="H3182" s="1">
        <f>VLOOKUP(D3182, Spring!$A$1:$E$25, 3)</f>
        <v>999.59961563100603</v>
      </c>
      <c r="I3182" s="1">
        <f>VLOOKUP(D3182, Spring!$A$1:$E$25, 5)</f>
        <v>326.84269398328001</v>
      </c>
      <c r="J3182" s="1">
        <f t="shared" si="295"/>
        <v>326.84269398328001</v>
      </c>
      <c r="K3182" s="47">
        <f t="shared" si="296"/>
        <v>6.1145809212444586</v>
      </c>
      <c r="L3182" s="48">
        <f>Solar!K3199/1000*Variables!$B$3</f>
        <v>36.168150000000004</v>
      </c>
      <c r="M3182">
        <f>IF(E3182=1, VLOOKUP(D3182, Sheet1!$A$2:$C$26, 2), Sheet1!$C$3)</f>
        <v>0.18637999999999999</v>
      </c>
      <c r="N3182" s="1">
        <f>'Electricity Rates'!$J$2</f>
        <v>0.24729999999999999</v>
      </c>
      <c r="O3182" s="145">
        <f>L3182-K3182</f>
        <v>30.053569078755544</v>
      </c>
      <c r="P3182">
        <f t="shared" si="297"/>
        <v>1.5121358618237546</v>
      </c>
      <c r="Q3182">
        <f>IF(O3182&gt;0, IF(Q3181+O3182*Variables!$B$5&lt;Variables!$B$4, Q3181+O3182*Variables!$B$5, Variables!$B$4), IF(Q3181&gt;-O3182, Q3181+O3182/Variables!$B$5, 0))</f>
        <v>100</v>
      </c>
      <c r="R3182">
        <f>IF(O3182&gt;0, 0, IF(Q3181&gt;-O3182, 0, -O3182 - Q3181*Variables!$B$5))</f>
        <v>0</v>
      </c>
      <c r="S3182">
        <f t="shared" si="298"/>
        <v>0</v>
      </c>
      <c r="T3182">
        <f t="shared" si="299"/>
        <v>0</v>
      </c>
    </row>
    <row r="3183" spans="1:20" x14ac:dyDescent="0.3">
      <c r="A3183" s="3">
        <f t="shared" si="294"/>
        <v>43233</v>
      </c>
      <c r="B3183">
        <v>5</v>
      </c>
      <c r="C3183">
        <v>13</v>
      </c>
      <c r="D3183">
        <v>14</v>
      </c>
      <c r="E3183">
        <v>0</v>
      </c>
      <c r="F3183" s="1">
        <f>VLOOKUP(A3183,Weather!$A$1:$E$366, 5)</f>
        <v>0.69230769230769151</v>
      </c>
      <c r="G3183" s="1">
        <f>VLOOKUP(D3183, Spring!$A$1:$E$25, 2)</f>
        <v>1402.65486725663</v>
      </c>
      <c r="H3183" s="1">
        <f>VLOOKUP(D3183, Spring!$A$1:$E$25, 3)</f>
        <v>1011.55108904548</v>
      </c>
      <c r="I3183" s="1">
        <f>VLOOKUP(D3183, Spring!$A$1:$E$25, 5)</f>
        <v>309.49016837395499</v>
      </c>
      <c r="J3183" s="1">
        <f t="shared" si="295"/>
        <v>309.49016837395499</v>
      </c>
      <c r="K3183" s="47">
        <f t="shared" si="296"/>
        <v>5.7899494579154585</v>
      </c>
      <c r="L3183" s="48">
        <f>Solar!K3200/1000*Variables!$B$3</f>
        <v>34.408699999999996</v>
      </c>
      <c r="M3183">
        <f>IF(E3183=1, VLOOKUP(D3183, Sheet1!$A$2:$C$26, 2), Sheet1!$C$3)</f>
        <v>0.18637999999999999</v>
      </c>
      <c r="N3183" s="1">
        <f>'Electricity Rates'!$J$2</f>
        <v>0.24729999999999999</v>
      </c>
      <c r="O3183" s="145">
        <f>L3183-K3183</f>
        <v>28.618750542084538</v>
      </c>
      <c r="P3183">
        <f t="shared" si="297"/>
        <v>1.4318545009424928</v>
      </c>
      <c r="Q3183">
        <f>IF(O3183&gt;0, IF(Q3182+O3183*Variables!$B$5&lt;Variables!$B$4, Q3182+O3183*Variables!$B$5, Variables!$B$4), IF(Q3182&gt;-O3183, Q3182+O3183/Variables!$B$5, 0))</f>
        <v>100</v>
      </c>
      <c r="R3183">
        <f>IF(O3183&gt;0, 0, IF(Q3182&gt;-O3183, 0, -O3183 - Q3182*Variables!$B$5))</f>
        <v>0</v>
      </c>
      <c r="S3183">
        <f t="shared" si="298"/>
        <v>0</v>
      </c>
      <c r="T3183">
        <f t="shared" si="299"/>
        <v>0</v>
      </c>
    </row>
    <row r="3184" spans="1:20" x14ac:dyDescent="0.3">
      <c r="A3184" s="3">
        <f t="shared" si="294"/>
        <v>43233</v>
      </c>
      <c r="B3184">
        <v>5</v>
      </c>
      <c r="C3184">
        <v>13</v>
      </c>
      <c r="D3184">
        <v>15</v>
      </c>
      <c r="E3184">
        <v>0</v>
      </c>
      <c r="F3184" s="1">
        <f>VLOOKUP(A3184,Weather!$A$1:$E$366, 5)</f>
        <v>0.69230769230769151</v>
      </c>
      <c r="G3184" s="1">
        <f>VLOOKUP(D3184, Spring!$A$1:$E$25, 2)</f>
        <v>1371.6814159292001</v>
      </c>
      <c r="H3184" s="1">
        <f>VLOOKUP(D3184, Spring!$A$1:$E$25, 3)</f>
        <v>1005.48526585522</v>
      </c>
      <c r="I3184" s="1">
        <f>VLOOKUP(D3184, Spring!$A$1:$E$25, 5)</f>
        <v>300.89485458612899</v>
      </c>
      <c r="J3184" s="1">
        <f t="shared" si="295"/>
        <v>300.89485458612899</v>
      </c>
      <c r="K3184" s="47">
        <f t="shared" si="296"/>
        <v>5.6291481223903048</v>
      </c>
      <c r="L3184" s="48">
        <f>Solar!K3201/1000*Variables!$B$3</f>
        <v>30.87265</v>
      </c>
      <c r="M3184">
        <f>IF(E3184=1, VLOOKUP(D3184, Sheet1!$A$2:$C$26, 2), Sheet1!$C$3)</f>
        <v>0.18637999999999999</v>
      </c>
      <c r="N3184" s="1">
        <f>'Electricity Rates'!$J$2</f>
        <v>0.24729999999999999</v>
      </c>
      <c r="O3184" s="145">
        <f>L3184-K3184</f>
        <v>25.243501877609695</v>
      </c>
      <c r="P3184">
        <f t="shared" si="297"/>
        <v>1.3920883306671223</v>
      </c>
      <c r="Q3184">
        <f>IF(O3184&gt;0, IF(Q3183+O3184*Variables!$B$5&lt;Variables!$B$4, Q3183+O3184*Variables!$B$5, Variables!$B$4), IF(Q3183&gt;-O3184, Q3183+O3184/Variables!$B$5, 0))</f>
        <v>100</v>
      </c>
      <c r="R3184">
        <f>IF(O3184&gt;0, 0, IF(Q3183&gt;-O3184, 0, -O3184 - Q3183*Variables!$B$5))</f>
        <v>0</v>
      </c>
      <c r="S3184">
        <f t="shared" si="298"/>
        <v>0</v>
      </c>
      <c r="T3184">
        <f t="shared" si="299"/>
        <v>0</v>
      </c>
    </row>
    <row r="3185" spans="1:20" x14ac:dyDescent="0.3">
      <c r="A3185" s="3">
        <f t="shared" si="294"/>
        <v>43233</v>
      </c>
      <c r="B3185">
        <v>5</v>
      </c>
      <c r="C3185">
        <v>13</v>
      </c>
      <c r="D3185">
        <v>16</v>
      </c>
      <c r="E3185">
        <v>0</v>
      </c>
      <c r="F3185" s="1">
        <f>VLOOKUP(A3185,Weather!$A$1:$E$366, 5)</f>
        <v>0.69230769230769151</v>
      </c>
      <c r="G3185" s="1">
        <f>VLOOKUP(D3185, Spring!$A$1:$E$25, 2)</f>
        <v>1283.1858407079601</v>
      </c>
      <c r="H3185" s="1">
        <f>VLOOKUP(D3185, Spring!$A$1:$E$25, 3)</f>
        <v>954.93673926969905</v>
      </c>
      <c r="I3185" s="1">
        <f>VLOOKUP(D3185, Spring!$A$1:$E$25, 5)</f>
        <v>270.36971623690101</v>
      </c>
      <c r="J3185" s="1">
        <f t="shared" si="295"/>
        <v>270.36971623690101</v>
      </c>
      <c r="K3185" s="47">
        <f t="shared" si="296"/>
        <v>5.0580831054739868</v>
      </c>
      <c r="L3185" s="48">
        <f>Solar!K3202/1000*Variables!$B$3</f>
        <v>23.496799999999997</v>
      </c>
      <c r="M3185">
        <f>IF(E3185=1, VLOOKUP(D3185, Sheet1!$A$2:$C$26, 2), Sheet1!$C$3)</f>
        <v>0.18637999999999999</v>
      </c>
      <c r="N3185" s="1">
        <f>'Electricity Rates'!$J$2</f>
        <v>0.24729999999999999</v>
      </c>
      <c r="O3185" s="145">
        <f>L3185-K3185</f>
        <v>18.43871689452601</v>
      </c>
      <c r="P3185">
        <f t="shared" si="297"/>
        <v>1.2508639519837168</v>
      </c>
      <c r="Q3185">
        <f>IF(O3185&gt;0, IF(Q3184+O3185*Variables!$B$5&lt;Variables!$B$4, Q3184+O3185*Variables!$B$5, Variables!$B$4), IF(Q3184&gt;-O3185, Q3184+O3185/Variables!$B$5, 0))</f>
        <v>100</v>
      </c>
      <c r="R3185">
        <f>IF(O3185&gt;0, 0, IF(Q3184&gt;-O3185, 0, -O3185 - Q3184*Variables!$B$5))</f>
        <v>0</v>
      </c>
      <c r="S3185">
        <f t="shared" si="298"/>
        <v>0</v>
      </c>
      <c r="T3185">
        <f t="shared" si="299"/>
        <v>0</v>
      </c>
    </row>
    <row r="3186" spans="1:20" x14ac:dyDescent="0.3">
      <c r="A3186" s="3">
        <f t="shared" si="294"/>
        <v>43233</v>
      </c>
      <c r="B3186">
        <v>5</v>
      </c>
      <c r="C3186">
        <v>13</v>
      </c>
      <c r="D3186">
        <v>17</v>
      </c>
      <c r="E3186">
        <v>0</v>
      </c>
      <c r="F3186" s="1">
        <f>VLOOKUP(A3186,Weather!$A$1:$E$366, 5)</f>
        <v>0.69230769230769151</v>
      </c>
      <c r="G3186" s="1">
        <f>VLOOKUP(D3186, Spring!$A$1:$E$25, 2)</f>
        <v>973.45132743362797</v>
      </c>
      <c r="H3186" s="1">
        <f>VLOOKUP(D3186, Spring!$A$1:$E$25, 3)</f>
        <v>850.97693786034597</v>
      </c>
      <c r="I3186" s="1">
        <f>VLOOKUP(D3186, Spring!$A$1:$E$25, 5)</f>
        <v>257.39334353781499</v>
      </c>
      <c r="J3186" s="1">
        <f t="shared" si="295"/>
        <v>257.39334353781499</v>
      </c>
      <c r="K3186" s="47">
        <f t="shared" si="296"/>
        <v>4.815320815254803</v>
      </c>
      <c r="L3186" s="48">
        <f>Solar!K3203/1000*Variables!$B$3</f>
        <v>14.418999999999999</v>
      </c>
      <c r="M3186">
        <f>IF(E3186=1, VLOOKUP(D3186, Sheet1!$A$2:$C$26, 2), Sheet1!$C$3)</f>
        <v>0.18637999999999999</v>
      </c>
      <c r="N3186" s="1">
        <f>'Electricity Rates'!$J$2</f>
        <v>0.24729999999999999</v>
      </c>
      <c r="O3186" s="145">
        <f>L3186-K3186</f>
        <v>9.6036791847451966</v>
      </c>
      <c r="P3186">
        <f t="shared" si="297"/>
        <v>1.1908288376125127</v>
      </c>
      <c r="Q3186">
        <f>IF(O3186&gt;0, IF(Q3185+O3186*Variables!$B$5&lt;Variables!$B$4, Q3185+O3186*Variables!$B$5, Variables!$B$4), IF(Q3185&gt;-O3186, Q3185+O3186/Variables!$B$5, 0))</f>
        <v>100</v>
      </c>
      <c r="R3186">
        <f>IF(O3186&gt;0, 0, IF(Q3185&gt;-O3186, 0, -O3186 - Q3185*Variables!$B$5))</f>
        <v>0</v>
      </c>
      <c r="S3186">
        <f t="shared" si="298"/>
        <v>0</v>
      </c>
      <c r="T3186">
        <f t="shared" si="299"/>
        <v>0</v>
      </c>
    </row>
    <row r="3187" spans="1:20" x14ac:dyDescent="0.3">
      <c r="A3187" s="3">
        <f t="shared" si="294"/>
        <v>43233</v>
      </c>
      <c r="B3187">
        <v>5</v>
      </c>
      <c r="C3187">
        <v>13</v>
      </c>
      <c r="D3187">
        <v>18</v>
      </c>
      <c r="E3187">
        <v>0</v>
      </c>
      <c r="F3187" s="1">
        <f>VLOOKUP(A3187,Weather!$A$1:$E$366, 5)</f>
        <v>0.69230769230769151</v>
      </c>
      <c r="G3187" s="1">
        <f>VLOOKUP(D3187, Spring!$A$1:$E$25, 2)</f>
        <v>690.26548672566298</v>
      </c>
      <c r="H3187" s="1">
        <f>VLOOKUP(D3187, Spring!$A$1:$E$25, 3)</f>
        <v>590.923299339663</v>
      </c>
      <c r="I3187" s="1">
        <f>VLOOKUP(D3187, Spring!$A$1:$E$25, 5)</f>
        <v>248.81274775305101</v>
      </c>
      <c r="J3187" s="1">
        <f t="shared" si="295"/>
        <v>248.81274775305101</v>
      </c>
      <c r="K3187" s="47">
        <f t="shared" si="296"/>
        <v>4.6547948244822743</v>
      </c>
      <c r="L3187" s="48">
        <f>Solar!K3204/1000*Variables!$B$3</f>
        <v>6.6278000000000006</v>
      </c>
      <c r="M3187">
        <f>IF(E3187=1, VLOOKUP(D3187, Sheet1!$A$2:$C$26, 2), Sheet1!$C$3)</f>
        <v>0.18637999999999999</v>
      </c>
      <c r="N3187" s="1">
        <f>'Electricity Rates'!$J$2</f>
        <v>0.24729999999999999</v>
      </c>
      <c r="O3187" s="145">
        <f>L3187-K3187</f>
        <v>1.9730051755177263</v>
      </c>
      <c r="P3187">
        <f t="shared" si="297"/>
        <v>1.1511307600944665</v>
      </c>
      <c r="Q3187">
        <f>IF(O3187&gt;0, IF(Q3186+O3187*Variables!$B$5&lt;Variables!$B$4, Q3186+O3187*Variables!$B$5, Variables!$B$4), IF(Q3186&gt;-O3187, Q3186+O3187/Variables!$B$5, 0))</f>
        <v>100</v>
      </c>
      <c r="R3187">
        <f>IF(O3187&gt;0, 0, IF(Q3186&gt;-O3187, 0, -O3187 - Q3186*Variables!$B$5))</f>
        <v>0</v>
      </c>
      <c r="S3187">
        <f t="shared" si="298"/>
        <v>0</v>
      </c>
      <c r="T3187">
        <f t="shared" si="299"/>
        <v>0</v>
      </c>
    </row>
    <row r="3188" spans="1:20" x14ac:dyDescent="0.3">
      <c r="A3188" s="3">
        <f t="shared" si="294"/>
        <v>43233</v>
      </c>
      <c r="B3188">
        <v>5</v>
      </c>
      <c r="C3188">
        <v>13</v>
      </c>
      <c r="D3188">
        <v>19</v>
      </c>
      <c r="E3188">
        <v>0</v>
      </c>
      <c r="F3188" s="1">
        <f>VLOOKUP(A3188,Weather!$A$1:$E$366, 5)</f>
        <v>0.69230769230769151</v>
      </c>
      <c r="G3188" s="1">
        <f>VLOOKUP(D3188, Spring!$A$1:$E$25, 2)</f>
        <v>482.300884955752</v>
      </c>
      <c r="H3188" s="1">
        <f>VLOOKUP(D3188, Spring!$A$1:$E$25, 3)</f>
        <v>454.99679692504799</v>
      </c>
      <c r="I3188" s="1">
        <f>VLOOKUP(D3188, Spring!$A$1:$E$25, 5)</f>
        <v>266.52341143686903</v>
      </c>
      <c r="J3188" s="1">
        <f t="shared" si="295"/>
        <v>266.52341143686903</v>
      </c>
      <c r="K3188" s="47">
        <f t="shared" si="296"/>
        <v>4.9861263434581593</v>
      </c>
      <c r="L3188" s="48">
        <f>Solar!K3205/1000*Variables!$B$3</f>
        <v>1.0016</v>
      </c>
      <c r="M3188">
        <f>IF(E3188=1, VLOOKUP(D3188, Sheet1!$A$2:$C$26, 2), Sheet1!$C$3)</f>
        <v>0.18637999999999999</v>
      </c>
      <c r="N3188" s="1">
        <f>'Electricity Rates'!$J$2</f>
        <v>0.24729999999999999</v>
      </c>
      <c r="O3188" s="145">
        <f>L3188-K3188</f>
        <v>-3.9845263434581595</v>
      </c>
      <c r="P3188">
        <f t="shared" si="297"/>
        <v>1.2330690447372028</v>
      </c>
      <c r="Q3188">
        <f>IF(O3188&gt;0, IF(Q3187+O3188*Variables!$B$5&lt;Variables!$B$4, Q3187+O3188*Variables!$B$5, Variables!$B$4), IF(Q3187&gt;-O3188, Q3187+O3188/Variables!$B$5, 0))</f>
        <v>95.761142187810464</v>
      </c>
      <c r="R3188">
        <f>IF(O3188&gt;0, 0, IF(Q3187&gt;-O3188, 0, -O3188 - Q3187*Variables!$B$5))</f>
        <v>0</v>
      </c>
      <c r="S3188">
        <f t="shared" si="298"/>
        <v>0</v>
      </c>
      <c r="T3188">
        <f t="shared" si="299"/>
        <v>0</v>
      </c>
    </row>
    <row r="3189" spans="1:20" x14ac:dyDescent="0.3">
      <c r="A3189" s="3">
        <f t="shared" si="294"/>
        <v>43233</v>
      </c>
      <c r="B3189">
        <v>5</v>
      </c>
      <c r="C3189">
        <v>13</v>
      </c>
      <c r="D3189">
        <v>20</v>
      </c>
      <c r="E3189">
        <v>0</v>
      </c>
      <c r="F3189" s="1">
        <f>VLOOKUP(A3189,Weather!$A$1:$E$366, 5)</f>
        <v>0.69230769230769151</v>
      </c>
      <c r="G3189" s="1">
        <f>VLOOKUP(D3189, Spring!$A$1:$E$25, 2)</f>
        <v>415.92920353982299</v>
      </c>
      <c r="H3189" s="1">
        <f>VLOOKUP(D3189, Spring!$A$1:$E$25, 3)</f>
        <v>371.98648067830999</v>
      </c>
      <c r="I3189" s="1">
        <f>VLOOKUP(D3189, Spring!$A$1:$E$25, 5)</f>
        <v>284.25369912476901</v>
      </c>
      <c r="J3189" s="1">
        <f t="shared" si="295"/>
        <v>284.25369912476901</v>
      </c>
      <c r="K3189" s="47">
        <f t="shared" si="296"/>
        <v>5.3178249887708642</v>
      </c>
      <c r="L3189" s="48">
        <f>Solar!K3206/1000*Variables!$B$3</f>
        <v>0</v>
      </c>
      <c r="M3189">
        <f>IF(E3189=1, VLOOKUP(D3189, Sheet1!$A$2:$C$26, 2), Sheet1!$C$3)</f>
        <v>0.18637999999999999</v>
      </c>
      <c r="N3189" s="1">
        <f>'Electricity Rates'!$J$2</f>
        <v>0.24729999999999999</v>
      </c>
      <c r="O3189" s="145">
        <f>L3189-K3189</f>
        <v>-5.3178249887708642</v>
      </c>
      <c r="P3189">
        <f t="shared" si="297"/>
        <v>1.3150981197230347</v>
      </c>
      <c r="Q3189">
        <f>IF(O3189&gt;0, IF(Q3188+O3189*Variables!$B$5&lt;Variables!$B$4, Q3188+O3189*Variables!$B$5, Variables!$B$4), IF(Q3188&gt;-O3189, Q3188+O3189/Variables!$B$5, 0))</f>
        <v>90.103881561458479</v>
      </c>
      <c r="R3189">
        <f>IF(O3189&gt;0, 0, IF(Q3188&gt;-O3189, 0, -O3189 - Q3188*Variables!$B$5))</f>
        <v>0</v>
      </c>
      <c r="S3189">
        <f t="shared" si="298"/>
        <v>0</v>
      </c>
      <c r="T3189">
        <f t="shared" si="299"/>
        <v>0</v>
      </c>
    </row>
    <row r="3190" spans="1:20" x14ac:dyDescent="0.3">
      <c r="A3190" s="3">
        <f t="shared" si="294"/>
        <v>43233</v>
      </c>
      <c r="B3190">
        <v>5</v>
      </c>
      <c r="C3190">
        <v>13</v>
      </c>
      <c r="D3190">
        <v>21</v>
      </c>
      <c r="E3190">
        <v>0</v>
      </c>
      <c r="F3190" s="1">
        <f>VLOOKUP(A3190,Weather!$A$1:$E$366, 5)</f>
        <v>0.69230769230769151</v>
      </c>
      <c r="G3190" s="1">
        <f>VLOOKUP(D3190, Spring!$A$1:$E$25, 2)</f>
        <v>371.68141592920301</v>
      </c>
      <c r="H3190" s="1">
        <f>VLOOKUP(D3190, Spring!$A$1:$E$25, 3)</f>
        <v>318.10538116591903</v>
      </c>
      <c r="I3190" s="1">
        <f>VLOOKUP(D3190, Spring!$A$1:$E$25, 5)</f>
        <v>271.28223242670401</v>
      </c>
      <c r="J3190" s="1">
        <f t="shared" si="295"/>
        <v>271.28223242670401</v>
      </c>
      <c r="K3190" s="47">
        <f t="shared" si="296"/>
        <v>5.0751544801358959</v>
      </c>
      <c r="L3190" s="48">
        <f>Solar!K3207/1000*Variables!$B$3</f>
        <v>0</v>
      </c>
      <c r="M3190">
        <f>IF(E3190=1, VLOOKUP(D3190, Sheet1!$A$2:$C$26, 2), Sheet1!$C$3)</f>
        <v>0.18637999999999999</v>
      </c>
      <c r="N3190" s="1">
        <f>'Electricity Rates'!$J$2</f>
        <v>0.24729999999999999</v>
      </c>
      <c r="O3190" s="145">
        <f>L3190-K3190</f>
        <v>-5.0751544801358959</v>
      </c>
      <c r="P3190">
        <f t="shared" si="297"/>
        <v>1.255085702937607</v>
      </c>
      <c r="Q3190">
        <f>IF(O3190&gt;0, IF(Q3189+O3190*Variables!$B$5&lt;Variables!$B$4, Q3189+O3190*Variables!$B$5, Variables!$B$4), IF(Q3189&gt;-O3190, Q3189+O3190/Variables!$B$5, 0))</f>
        <v>84.704781050675606</v>
      </c>
      <c r="R3190">
        <f>IF(O3190&gt;0, 0, IF(Q3189&gt;-O3190, 0, -O3190 - Q3189*Variables!$B$5))</f>
        <v>0</v>
      </c>
      <c r="S3190">
        <f t="shared" si="298"/>
        <v>0</v>
      </c>
      <c r="T3190">
        <f t="shared" si="299"/>
        <v>0</v>
      </c>
    </row>
    <row r="3191" spans="1:20" x14ac:dyDescent="0.3">
      <c r="A3191" s="3">
        <f t="shared" si="294"/>
        <v>43233</v>
      </c>
      <c r="B3191">
        <v>5</v>
      </c>
      <c r="C3191">
        <v>13</v>
      </c>
      <c r="D3191">
        <v>22</v>
      </c>
      <c r="E3191">
        <v>0</v>
      </c>
      <c r="F3191" s="1">
        <f>VLOOKUP(A3191,Weather!$A$1:$E$366, 5)</f>
        <v>0.69230769230769151</v>
      </c>
      <c r="G3191" s="1">
        <f>VLOOKUP(D3191, Spring!$A$1:$E$25, 2)</f>
        <v>345.13274336283098</v>
      </c>
      <c r="H3191" s="1">
        <f>VLOOKUP(D3191, Spring!$A$1:$E$25, 3)</f>
        <v>289.79820627802701</v>
      </c>
      <c r="I3191" s="1">
        <f>VLOOKUP(D3191, Spring!$A$1:$E$25, 5)</f>
        <v>275.85953137878198</v>
      </c>
      <c r="J3191" s="1">
        <f t="shared" si="295"/>
        <v>275.85953137878198</v>
      </c>
      <c r="K3191" s="47">
        <f t="shared" si="296"/>
        <v>5.1607866981980806</v>
      </c>
      <c r="L3191" s="48">
        <f>Solar!K3208/1000*Variables!$B$3</f>
        <v>0</v>
      </c>
      <c r="M3191">
        <f>IF(E3191=1, VLOOKUP(D3191, Sheet1!$A$2:$C$26, 2), Sheet1!$C$3)</f>
        <v>0.18637999999999999</v>
      </c>
      <c r="N3191" s="1">
        <f>'Electricity Rates'!$J$2</f>
        <v>0.24729999999999999</v>
      </c>
      <c r="O3191" s="145">
        <f>L3191-K3191</f>
        <v>-5.1607866981980806</v>
      </c>
      <c r="P3191">
        <f t="shared" si="297"/>
        <v>1.2762625504643852</v>
      </c>
      <c r="Q3191">
        <f>IF(O3191&gt;0, IF(Q3190+O3191*Variables!$B$5&lt;Variables!$B$4, Q3190+O3191*Variables!$B$5, Variables!$B$4), IF(Q3190&gt;-O3191, Q3190+O3191/Variables!$B$5, 0))</f>
        <v>79.214582435571259</v>
      </c>
      <c r="R3191">
        <f>IF(O3191&gt;0, 0, IF(Q3190&gt;-O3191, 0, -O3191 - Q3190*Variables!$B$5))</f>
        <v>0</v>
      </c>
      <c r="S3191">
        <f t="shared" si="298"/>
        <v>0</v>
      </c>
      <c r="T3191">
        <f t="shared" si="299"/>
        <v>0</v>
      </c>
    </row>
    <row r="3192" spans="1:20" x14ac:dyDescent="0.3">
      <c r="A3192" s="3">
        <f t="shared" si="294"/>
        <v>43233</v>
      </c>
      <c r="B3192">
        <v>5</v>
      </c>
      <c r="C3192">
        <v>13</v>
      </c>
      <c r="D3192">
        <v>23</v>
      </c>
      <c r="E3192">
        <v>0</v>
      </c>
      <c r="F3192" s="1">
        <f>VLOOKUP(A3192,Weather!$A$1:$E$366, 5)</f>
        <v>0.69230769230769151</v>
      </c>
      <c r="G3192" s="1">
        <f>VLOOKUP(D3192, Spring!$A$1:$E$25, 2)</f>
        <v>318.58407079646003</v>
      </c>
      <c r="H3192" s="1">
        <f>VLOOKUP(D3192, Spring!$A$1:$E$25, 3)</f>
        <v>270.57975656630401</v>
      </c>
      <c r="I3192" s="1">
        <f>VLOOKUP(D3192, Spring!$A$1:$E$25, 5)</f>
        <v>271.64527650221697</v>
      </c>
      <c r="J3192" s="1">
        <f t="shared" si="295"/>
        <v>271.64527650221697</v>
      </c>
      <c r="K3192" s="47">
        <f t="shared" si="296"/>
        <v>5.0819463173669766</v>
      </c>
      <c r="L3192" s="48">
        <f>Solar!K3209/1000*Variables!$B$3</f>
        <v>0</v>
      </c>
      <c r="M3192">
        <f>IF(E3192=1, VLOOKUP(D3192, Sheet1!$A$2:$C$26, 2), Sheet1!$C$3)</f>
        <v>0.18637999999999999</v>
      </c>
      <c r="N3192" s="1">
        <f>'Electricity Rates'!$J$2</f>
        <v>0.24729999999999999</v>
      </c>
      <c r="O3192" s="145">
        <f>L3192-K3192</f>
        <v>-5.0819463173669766</v>
      </c>
      <c r="P3192">
        <f t="shared" si="297"/>
        <v>1.2567653242848533</v>
      </c>
      <c r="Q3192">
        <f>IF(O3192&gt;0, IF(Q3191+O3192*Variables!$B$5&lt;Variables!$B$4, Q3191+O3192*Variables!$B$5, Variables!$B$4), IF(Q3191&gt;-O3192, Q3191+O3192/Variables!$B$5, 0))</f>
        <v>73.808256566031929</v>
      </c>
      <c r="R3192">
        <f>IF(O3192&gt;0, 0, IF(Q3191&gt;-O3192, 0, -O3192 - Q3191*Variables!$B$5))</f>
        <v>0</v>
      </c>
      <c r="S3192">
        <f t="shared" si="298"/>
        <v>0</v>
      </c>
      <c r="T3192">
        <f t="shared" si="299"/>
        <v>0</v>
      </c>
    </row>
    <row r="3193" spans="1:20" x14ac:dyDescent="0.3">
      <c r="A3193" s="3">
        <f t="shared" si="294"/>
        <v>43233</v>
      </c>
      <c r="B3193">
        <v>5</v>
      </c>
      <c r="C3193">
        <v>13</v>
      </c>
      <c r="D3193">
        <v>24</v>
      </c>
      <c r="E3193">
        <v>0</v>
      </c>
      <c r="F3193" s="1">
        <f>VLOOKUP(A3193,Weather!$A$1:$E$366, 5)</f>
        <v>0.69230769230769151</v>
      </c>
      <c r="G3193" s="1">
        <f>VLOOKUP(D3193, Spring!$A$1:$E$25, 2)</f>
        <v>287.61061946902601</v>
      </c>
      <c r="H3193" s="1">
        <f>VLOOKUP(D3193, Spring!$A$1:$E$25, 3)</f>
        <v>251.20115310698301</v>
      </c>
      <c r="I3193" s="1">
        <f>VLOOKUP(D3193, Spring!$A$1:$E$25, 5)</f>
        <v>267.465363632795</v>
      </c>
      <c r="J3193" s="1">
        <f t="shared" si="295"/>
        <v>267.465363632795</v>
      </c>
      <c r="K3193" s="47">
        <f t="shared" si="296"/>
        <v>5.0037484076252969</v>
      </c>
      <c r="L3193" s="48">
        <f>Solar!K3210/1000*Variables!$B$3</f>
        <v>0</v>
      </c>
      <c r="M3193">
        <f>IF(E3193=1, VLOOKUP(D3193, Sheet1!$A$2:$C$26, 2), Sheet1!$C$3)</f>
        <v>0.18637999999999999</v>
      </c>
      <c r="N3193" s="1">
        <f>'Electricity Rates'!$J$2</f>
        <v>0.24729999999999999</v>
      </c>
      <c r="O3193" s="145">
        <f>L3193-K3193</f>
        <v>-5.0037484076252969</v>
      </c>
      <c r="P3193">
        <f t="shared" si="297"/>
        <v>1.2374269812057359</v>
      </c>
      <c r="Q3193">
        <f>IF(O3193&gt;0, IF(Q3192+O3193*Variables!$B$5&lt;Variables!$B$4, Q3192+O3193*Variables!$B$5, Variables!$B$4), IF(Q3192&gt;-O3193, Q3192+O3193/Variables!$B$5, 0))</f>
        <v>68.485119962175233</v>
      </c>
      <c r="R3193">
        <f>IF(O3193&gt;0, 0, IF(Q3192&gt;-O3193, 0, -O3193 - Q3192*Variables!$B$5))</f>
        <v>0</v>
      </c>
      <c r="S3193">
        <f t="shared" si="298"/>
        <v>0</v>
      </c>
      <c r="T3193">
        <f t="shared" si="299"/>
        <v>0</v>
      </c>
    </row>
    <row r="3194" spans="1:20" x14ac:dyDescent="0.3">
      <c r="A3194" s="3">
        <f t="shared" si="294"/>
        <v>43234</v>
      </c>
      <c r="B3194">
        <v>5</v>
      </c>
      <c r="C3194">
        <v>14</v>
      </c>
      <c r="D3194">
        <v>1</v>
      </c>
      <c r="E3194">
        <v>1</v>
      </c>
      <c r="F3194" s="1">
        <f>VLOOKUP(A3194,Weather!$A$1:$E$366, 5)</f>
        <v>0.69230769230769151</v>
      </c>
      <c r="G3194" s="1">
        <f>VLOOKUP(D3194, Spring!$A$1:$E$25, 2)</f>
        <v>284.91351697629602</v>
      </c>
      <c r="H3194" s="1">
        <f>VLOOKUP(D3194, Spring!$A$1:$E$25, 3)</f>
        <v>272.00797092955099</v>
      </c>
      <c r="I3194" s="1">
        <f>VLOOKUP(D3194, Spring!$A$1:$E$25, 5)</f>
        <v>272.01322657875102</v>
      </c>
      <c r="J3194" s="1">
        <f t="shared" si="295"/>
        <v>280.94257973114372</v>
      </c>
      <c r="K3194" s="47">
        <f t="shared" si="296"/>
        <v>5.25588048811374</v>
      </c>
      <c r="L3194" s="48">
        <f>Solar!K3211/1000*Variables!$B$3</f>
        <v>0</v>
      </c>
      <c r="M3194">
        <f>IF(E3194=1, VLOOKUP(D3194, Sheet1!$A$2:$C$26, 2), Sheet1!$C$3)</f>
        <v>0.18637999999999999</v>
      </c>
      <c r="N3194" s="1">
        <f>'Electricity Rates'!$J$2</f>
        <v>0.24729999999999999</v>
      </c>
      <c r="O3194" s="145">
        <f>L3194-K3194</f>
        <v>-5.25588048811374</v>
      </c>
      <c r="P3194">
        <f t="shared" si="297"/>
        <v>1.2997792447105279</v>
      </c>
      <c r="Q3194">
        <f>IF(O3194&gt;0, IF(Q3193+O3194*Variables!$B$5&lt;Variables!$B$4, Q3193+O3194*Variables!$B$5, Variables!$B$4), IF(Q3193&gt;-O3194, Q3193+O3194/Variables!$B$5, 0))</f>
        <v>62.893757740777637</v>
      </c>
      <c r="R3194">
        <f>IF(O3194&gt;0, 0, IF(Q3193&gt;-O3194, 0, -O3194 - Q3193*Variables!$B$5))</f>
        <v>0</v>
      </c>
      <c r="S3194">
        <f t="shared" si="298"/>
        <v>0</v>
      </c>
      <c r="T3194">
        <f t="shared" si="299"/>
        <v>0</v>
      </c>
    </row>
    <row r="3195" spans="1:20" x14ac:dyDescent="0.3">
      <c r="A3195" s="3">
        <f t="shared" si="294"/>
        <v>43234</v>
      </c>
      <c r="B3195">
        <v>5</v>
      </c>
      <c r="C3195">
        <v>14</v>
      </c>
      <c r="D3195">
        <v>2</v>
      </c>
      <c r="E3195">
        <v>1</v>
      </c>
      <c r="F3195" s="1">
        <f>VLOOKUP(A3195,Weather!$A$1:$E$366, 5)</f>
        <v>0.69230769230769151</v>
      </c>
      <c r="G3195" s="1">
        <f>VLOOKUP(D3195, Spring!$A$1:$E$25, 2)</f>
        <v>283.47213324791699</v>
      </c>
      <c r="H3195" s="1">
        <f>VLOOKUP(D3195, Spring!$A$1:$E$25, 3)</f>
        <v>272.193568553901</v>
      </c>
      <c r="I3195" s="1">
        <f>VLOOKUP(D3195, Spring!$A$1:$E$25, 5)</f>
        <v>263.43263079398702</v>
      </c>
      <c r="J3195" s="1">
        <f t="shared" si="295"/>
        <v>280.00180564975824</v>
      </c>
      <c r="K3195" s="47">
        <f t="shared" si="296"/>
        <v>5.2382804641415497</v>
      </c>
      <c r="L3195" s="48">
        <f>Solar!K3212/1000*Variables!$B$3</f>
        <v>0</v>
      </c>
      <c r="M3195">
        <f>IF(E3195=1, VLOOKUP(D3195, Sheet1!$A$2:$C$26, 2), Sheet1!$C$3)</f>
        <v>0.18637999999999999</v>
      </c>
      <c r="N3195" s="1">
        <f>'Electricity Rates'!$J$2</f>
        <v>0.24729999999999999</v>
      </c>
      <c r="O3195" s="145">
        <f>L3195-K3195</f>
        <v>-5.2382804641415497</v>
      </c>
      <c r="P3195">
        <f t="shared" si="297"/>
        <v>1.2954267587822053</v>
      </c>
      <c r="Q3195">
        <f>IF(O3195&gt;0, IF(Q3194+O3195*Variables!$B$5&lt;Variables!$B$4, Q3194+O3195*Variables!$B$5, Variables!$B$4), IF(Q3194&gt;-O3195, Q3194+O3195/Variables!$B$5, 0))</f>
        <v>57.321118949137691</v>
      </c>
      <c r="R3195">
        <f>IF(O3195&gt;0, 0, IF(Q3194&gt;-O3195, 0, -O3195 - Q3194*Variables!$B$5))</f>
        <v>0</v>
      </c>
      <c r="S3195">
        <f t="shared" si="298"/>
        <v>0</v>
      </c>
      <c r="T3195">
        <f t="shared" si="299"/>
        <v>0</v>
      </c>
    </row>
    <row r="3196" spans="1:20" x14ac:dyDescent="0.3">
      <c r="A3196" s="3">
        <f t="shared" si="294"/>
        <v>43234</v>
      </c>
      <c r="B3196">
        <v>5</v>
      </c>
      <c r="C3196">
        <v>14</v>
      </c>
      <c r="D3196">
        <v>3</v>
      </c>
      <c r="E3196">
        <v>1</v>
      </c>
      <c r="F3196" s="1">
        <f>VLOOKUP(A3196,Weather!$A$1:$E$366, 5)</f>
        <v>0.69230769230769151</v>
      </c>
      <c r="G3196" s="1">
        <f>VLOOKUP(D3196, Spring!$A$1:$E$25, 2)</f>
        <v>282.03074951953801</v>
      </c>
      <c r="H3196" s="1">
        <f>VLOOKUP(D3196, Spring!$A$1:$E$25, 3)</f>
        <v>263.612120501699</v>
      </c>
      <c r="I3196" s="1">
        <f>VLOOKUP(D3196, Spring!$A$1:$E$25, 5)</f>
        <v>268.00502374504498</v>
      </c>
      <c r="J3196" s="1">
        <f t="shared" si="295"/>
        <v>276.36347905251063</v>
      </c>
      <c r="K3196" s="47">
        <f t="shared" si="296"/>
        <v>5.1702145633081518</v>
      </c>
      <c r="L3196" s="48">
        <f>Solar!K3213/1000*Variables!$B$3</f>
        <v>0</v>
      </c>
      <c r="M3196">
        <f>IF(E3196=1, VLOOKUP(D3196, Sheet1!$A$2:$C$26, 2), Sheet1!$C$3)</f>
        <v>0.18637999999999999</v>
      </c>
      <c r="N3196" s="1">
        <f>'Electricity Rates'!$J$2</f>
        <v>0.24729999999999999</v>
      </c>
      <c r="O3196" s="145">
        <f>L3196-K3196</f>
        <v>-5.1702145633081518</v>
      </c>
      <c r="P3196">
        <f t="shared" si="297"/>
        <v>1.278594061506106</v>
      </c>
      <c r="Q3196">
        <f>IF(O3196&gt;0, IF(Q3195+O3196*Variables!$B$5&lt;Variables!$B$4, Q3195+O3196*Variables!$B$5, Variables!$B$4), IF(Q3195&gt;-O3196, Q3195+O3196/Variables!$B$5, 0))</f>
        <v>51.82089069029923</v>
      </c>
      <c r="R3196">
        <f>IF(O3196&gt;0, 0, IF(Q3195&gt;-O3196, 0, -O3196 - Q3195*Variables!$B$5))</f>
        <v>0</v>
      </c>
      <c r="S3196">
        <f t="shared" si="298"/>
        <v>0</v>
      </c>
      <c r="T3196">
        <f t="shared" si="299"/>
        <v>0</v>
      </c>
    </row>
    <row r="3197" spans="1:20" x14ac:dyDescent="0.3">
      <c r="A3197" s="3">
        <f t="shared" si="294"/>
        <v>43234</v>
      </c>
      <c r="B3197">
        <v>5</v>
      </c>
      <c r="C3197">
        <v>14</v>
      </c>
      <c r="D3197">
        <v>4</v>
      </c>
      <c r="E3197">
        <v>1</v>
      </c>
      <c r="F3197" s="1">
        <f>VLOOKUP(A3197,Weather!$A$1:$E$366, 5)</f>
        <v>0.69230769230769151</v>
      </c>
      <c r="G3197" s="1">
        <f>VLOOKUP(D3197, Spring!$A$1:$E$25, 2)</f>
        <v>287.61061946902601</v>
      </c>
      <c r="H3197" s="1">
        <f>VLOOKUP(D3197, Spring!$A$1:$E$25, 3)</f>
        <v>280.54932735425899</v>
      </c>
      <c r="I3197" s="1">
        <f>VLOOKUP(D3197, Spring!$A$1:$E$25, 5)</f>
        <v>263.81039287256101</v>
      </c>
      <c r="J3197" s="1">
        <f t="shared" si="295"/>
        <v>285.43791420294383</v>
      </c>
      <c r="K3197" s="47">
        <f t="shared" si="296"/>
        <v>5.339979312722277</v>
      </c>
      <c r="L3197" s="48">
        <f>Solar!K3214/1000*Variables!$B$3</f>
        <v>0</v>
      </c>
      <c r="M3197">
        <f>IF(E3197=1, VLOOKUP(D3197, Sheet1!$A$2:$C$26, 2), Sheet1!$C$3)</f>
        <v>0.18637999999999999</v>
      </c>
      <c r="N3197" s="1">
        <f>'Electricity Rates'!$J$2</f>
        <v>0.24729999999999999</v>
      </c>
      <c r="O3197" s="145">
        <f>L3197-K3197</f>
        <v>-5.339979312722277</v>
      </c>
      <c r="P3197">
        <f t="shared" si="297"/>
        <v>1.3205768840362191</v>
      </c>
      <c r="Q3197">
        <f>IF(O3197&gt;0, IF(Q3196+O3197*Variables!$B$5&lt;Variables!$B$4, Q3196+O3197*Variables!$B$5, Variables!$B$4), IF(Q3196&gt;-O3197, Q3196+O3197/Variables!$B$5, 0))</f>
        <v>46.140061634211698</v>
      </c>
      <c r="R3197">
        <f>IF(O3197&gt;0, 0, IF(Q3196&gt;-O3197, 0, -O3197 - Q3196*Variables!$B$5))</f>
        <v>0</v>
      </c>
      <c r="S3197">
        <f t="shared" si="298"/>
        <v>0</v>
      </c>
      <c r="T3197">
        <f t="shared" si="299"/>
        <v>0</v>
      </c>
    </row>
    <row r="3198" spans="1:20" x14ac:dyDescent="0.3">
      <c r="A3198" s="3">
        <f t="shared" si="294"/>
        <v>43234</v>
      </c>
      <c r="B3198">
        <v>5</v>
      </c>
      <c r="C3198">
        <v>14</v>
      </c>
      <c r="D3198">
        <v>5</v>
      </c>
      <c r="E3198">
        <v>1</v>
      </c>
      <c r="F3198" s="1">
        <f>VLOOKUP(A3198,Weather!$A$1:$E$366, 5)</f>
        <v>0.69230769230769151</v>
      </c>
      <c r="G3198" s="1">
        <f>VLOOKUP(D3198, Spring!$A$1:$E$25, 2)</f>
        <v>318.58407079646003</v>
      </c>
      <c r="H3198" s="1">
        <f>VLOOKUP(D3198, Spring!$A$1:$E$25, 3)</f>
        <v>296.96508648302301</v>
      </c>
      <c r="I3198" s="1">
        <f>VLOOKUP(D3198, Spring!$A$1:$E$25, 5)</f>
        <v>263.982102908277</v>
      </c>
      <c r="J3198" s="1">
        <f t="shared" si="295"/>
        <v>311.93207562309476</v>
      </c>
      <c r="K3198" s="47">
        <f t="shared" si="296"/>
        <v>5.8356327170242031</v>
      </c>
      <c r="L3198" s="48">
        <f>Solar!K3215/1000*Variables!$B$3</f>
        <v>0</v>
      </c>
      <c r="M3198">
        <f>IF(E3198=1, VLOOKUP(D3198, Sheet1!$A$2:$C$26, 2), Sheet1!$C$3)</f>
        <v>0.18637999999999999</v>
      </c>
      <c r="N3198" s="1">
        <f>'Electricity Rates'!$J$2</f>
        <v>0.24729999999999999</v>
      </c>
      <c r="O3198" s="145">
        <f>L3198-K3198</f>
        <v>-5.8356327170242031</v>
      </c>
      <c r="P3198">
        <f t="shared" si="297"/>
        <v>1.4431519709200853</v>
      </c>
      <c r="Q3198">
        <f>IF(O3198&gt;0, IF(Q3197+O3198*Variables!$B$5&lt;Variables!$B$4, Q3197+O3198*Variables!$B$5, Variables!$B$4), IF(Q3197&gt;-O3198, Q3197+O3198/Variables!$B$5, 0))</f>
        <v>39.93194172248382</v>
      </c>
      <c r="R3198">
        <f>IF(O3198&gt;0, 0, IF(Q3197&gt;-O3198, 0, -O3198 - Q3197*Variables!$B$5))</f>
        <v>0</v>
      </c>
      <c r="S3198">
        <f t="shared" si="298"/>
        <v>0</v>
      </c>
      <c r="T3198">
        <f t="shared" si="299"/>
        <v>0</v>
      </c>
    </row>
    <row r="3199" spans="1:20" x14ac:dyDescent="0.3">
      <c r="A3199" s="3">
        <f t="shared" si="294"/>
        <v>43234</v>
      </c>
      <c r="B3199">
        <v>5</v>
      </c>
      <c r="C3199">
        <v>14</v>
      </c>
      <c r="D3199">
        <v>6</v>
      </c>
      <c r="E3199">
        <v>1</v>
      </c>
      <c r="F3199" s="1">
        <f>VLOOKUP(A3199,Weather!$A$1:$E$366, 5)</f>
        <v>0.69230769230769151</v>
      </c>
      <c r="G3199" s="1">
        <f>VLOOKUP(D3199, Spring!$A$1:$E$25, 2)</f>
        <v>389.38053097345102</v>
      </c>
      <c r="H3199" s="1">
        <f>VLOOKUP(D3199, Spring!$A$1:$E$25, 3)</f>
        <v>340.20659833439998</v>
      </c>
      <c r="I3199" s="1">
        <f>VLOOKUP(D3199, Spring!$A$1:$E$25, 5)</f>
        <v>264.16853094705402</v>
      </c>
      <c r="J3199" s="1">
        <f t="shared" si="295"/>
        <v>374.25009016143525</v>
      </c>
      <c r="K3199" s="47">
        <f t="shared" si="296"/>
        <v>7.0014796206281265</v>
      </c>
      <c r="L3199" s="48">
        <f>Solar!K3216/1000*Variables!$B$3</f>
        <v>0.99914999999999998</v>
      </c>
      <c r="M3199">
        <f>IF(E3199=1, VLOOKUP(D3199, Sheet1!$A$2:$C$26, 2), Sheet1!$C$3)</f>
        <v>0.18637999999999999</v>
      </c>
      <c r="N3199" s="1">
        <f>'Electricity Rates'!$J$2</f>
        <v>0.24729999999999999</v>
      </c>
      <c r="O3199" s="145">
        <f>L3199-K3199</f>
        <v>-6.0023296206281262</v>
      </c>
      <c r="P3199">
        <f t="shared" si="297"/>
        <v>1.7314659101813357</v>
      </c>
      <c r="Q3199">
        <f>IF(O3199&gt;0, IF(Q3198+O3199*Variables!$B$5&lt;Variables!$B$4, Q3198+O3199*Variables!$B$5, Variables!$B$4), IF(Q3198&gt;-O3199, Q3198+O3199/Variables!$B$5, 0))</f>
        <v>33.546484679262406</v>
      </c>
      <c r="R3199">
        <f>IF(O3199&gt;0, 0, IF(Q3198&gt;-O3199, 0, -O3199 - Q3198*Variables!$B$5))</f>
        <v>0</v>
      </c>
      <c r="S3199">
        <f t="shared" si="298"/>
        <v>0</v>
      </c>
      <c r="T3199">
        <f t="shared" si="299"/>
        <v>0</v>
      </c>
    </row>
    <row r="3200" spans="1:20" x14ac:dyDescent="0.3">
      <c r="A3200" s="3">
        <f t="shared" si="294"/>
        <v>43234</v>
      </c>
      <c r="B3200">
        <v>5</v>
      </c>
      <c r="C3200">
        <v>14</v>
      </c>
      <c r="D3200">
        <v>7</v>
      </c>
      <c r="E3200">
        <v>1</v>
      </c>
      <c r="F3200" s="1">
        <f>VLOOKUP(A3200,Weather!$A$1:$E$366, 5)</f>
        <v>0.69230769230769151</v>
      </c>
      <c r="G3200" s="1">
        <f>VLOOKUP(D3200, Spring!$A$1:$E$25, 2)</f>
        <v>623.89380530973403</v>
      </c>
      <c r="H3200" s="1">
        <f>VLOOKUP(D3200, Spring!$A$1:$E$25, 3)</f>
        <v>374.47950032030701</v>
      </c>
      <c r="I3200" s="1">
        <f>VLOOKUP(D3200, Spring!$A$1:$E$25, 5)</f>
        <v>251.18725224694799</v>
      </c>
      <c r="J3200" s="1">
        <f t="shared" si="295"/>
        <v>547.150942236064</v>
      </c>
      <c r="K3200" s="47">
        <f t="shared" si="296"/>
        <v>10.236112888632331</v>
      </c>
      <c r="L3200" s="48">
        <f>Solar!K3217/1000*Variables!$B$3</f>
        <v>5.0840000000000005</v>
      </c>
      <c r="M3200">
        <f>IF(E3200=1, VLOOKUP(D3200, Sheet1!$A$2:$C$26, 2), Sheet1!$C$3)</f>
        <v>0.18637999999999999</v>
      </c>
      <c r="N3200" s="1">
        <f>'Electricity Rates'!$J$2</f>
        <v>0.24729999999999999</v>
      </c>
      <c r="O3200" s="145">
        <f>L3200-K3200</f>
        <v>-5.1521128886323302</v>
      </c>
      <c r="P3200">
        <f t="shared" si="297"/>
        <v>2.5313907173587755</v>
      </c>
      <c r="Q3200">
        <f>IF(O3200&gt;0, IF(Q3199+O3200*Variables!$B$5&lt;Variables!$B$4, Q3199+O3200*Variables!$B$5, Variables!$B$4), IF(Q3199&gt;-O3200, Q3199+O3200/Variables!$B$5, 0))</f>
        <v>28.065513521142904</v>
      </c>
      <c r="R3200">
        <f>IF(O3200&gt;0, 0, IF(Q3199&gt;-O3200, 0, -O3200 - Q3199*Variables!$B$5))</f>
        <v>0</v>
      </c>
      <c r="S3200">
        <f t="shared" si="298"/>
        <v>0</v>
      </c>
      <c r="T3200">
        <f t="shared" si="299"/>
        <v>0</v>
      </c>
    </row>
    <row r="3201" spans="1:20" x14ac:dyDescent="0.3">
      <c r="A3201" s="3">
        <f t="shared" si="294"/>
        <v>43234</v>
      </c>
      <c r="B3201">
        <v>5</v>
      </c>
      <c r="C3201">
        <v>14</v>
      </c>
      <c r="D3201">
        <v>8</v>
      </c>
      <c r="E3201">
        <v>1</v>
      </c>
      <c r="F3201" s="1">
        <f>VLOOKUP(A3201,Weather!$A$1:$E$366, 5)</f>
        <v>0.69230769230769151</v>
      </c>
      <c r="G3201" s="1">
        <f>VLOOKUP(D3201, Spring!$A$1:$E$25, 2)</f>
        <v>871.68141592920301</v>
      </c>
      <c r="H3201" s="1">
        <f>VLOOKUP(D3201, Spring!$A$1:$E$25, 3)</f>
        <v>578.35522101217202</v>
      </c>
      <c r="I3201" s="1">
        <f>VLOOKUP(D3201, Spring!$A$1:$E$25, 5)</f>
        <v>268.91753993484798</v>
      </c>
      <c r="J3201" s="1">
        <f t="shared" si="295"/>
        <v>781.42720210857783</v>
      </c>
      <c r="K3201" s="47">
        <f t="shared" si="296"/>
        <v>14.61895875083864</v>
      </c>
      <c r="L3201" s="48">
        <f>Solar!K3218/1000*Variables!$B$3</f>
        <v>13.927350000000002</v>
      </c>
      <c r="M3201">
        <f>IF(E3201=1, VLOOKUP(D3201, Sheet1!$A$2:$C$26, 2), Sheet1!$C$3)</f>
        <v>0.18637999999999999</v>
      </c>
      <c r="N3201" s="1">
        <f>'Electricity Rates'!$J$2</f>
        <v>0.24729999999999999</v>
      </c>
      <c r="O3201" s="145">
        <f>L3201-K3201</f>
        <v>-0.69160875083863793</v>
      </c>
      <c r="P3201">
        <f t="shared" si="297"/>
        <v>3.6152684990823958</v>
      </c>
      <c r="Q3201">
        <f>IF(O3201&gt;0, IF(Q3200+O3201*Variables!$B$5&lt;Variables!$B$4, Q3200+O3201*Variables!$B$5, Variables!$B$4), IF(Q3200&gt;-O3201, Q3200+O3201/Variables!$B$5, 0))</f>
        <v>27.329759530889035</v>
      </c>
      <c r="R3201">
        <f>IF(O3201&gt;0, 0, IF(Q3200&gt;-O3201, 0, -O3201 - Q3200*Variables!$B$5))</f>
        <v>0</v>
      </c>
      <c r="S3201">
        <f t="shared" si="298"/>
        <v>0</v>
      </c>
      <c r="T3201">
        <f t="shared" si="299"/>
        <v>0</v>
      </c>
    </row>
    <row r="3202" spans="1:20" x14ac:dyDescent="0.3">
      <c r="A3202" s="3">
        <f t="shared" si="294"/>
        <v>43234</v>
      </c>
      <c r="B3202">
        <v>5</v>
      </c>
      <c r="C3202">
        <v>14</v>
      </c>
      <c r="D3202">
        <v>9</v>
      </c>
      <c r="E3202">
        <v>1</v>
      </c>
      <c r="F3202" s="1">
        <f>VLOOKUP(A3202,Weather!$A$1:$E$366, 5)</f>
        <v>0.69230769230769151</v>
      </c>
      <c r="G3202" s="1">
        <f>VLOOKUP(D3202, Spring!$A$1:$E$25, 2)</f>
        <v>1137.1681415929199</v>
      </c>
      <c r="H3202" s="1">
        <f>VLOOKUP(D3202, Spring!$A$1:$E$25, 3)</f>
        <v>786.77530429212004</v>
      </c>
      <c r="I3202" s="1">
        <f>VLOOKUP(D3202, Spring!$A$1:$E$25, 5)</f>
        <v>317.33977000667198</v>
      </c>
      <c r="J3202" s="1">
        <f t="shared" si="295"/>
        <v>1029.3549608849812</v>
      </c>
      <c r="K3202" s="47">
        <f t="shared" si="296"/>
        <v>19.25719718041983</v>
      </c>
      <c r="L3202" s="48">
        <f>Solar!K3219/1000*Variables!$B$3</f>
        <v>22.323949999999996</v>
      </c>
      <c r="M3202">
        <f>IF(E3202=1, VLOOKUP(D3202, Sheet1!$A$2:$C$26, 2), Sheet1!$C$3)</f>
        <v>0.25796000000000002</v>
      </c>
      <c r="N3202" s="1">
        <f>'Electricity Rates'!$J$2</f>
        <v>0.24729999999999999</v>
      </c>
      <c r="O3202" s="145">
        <f>L3202-K3202</f>
        <v>3.0667528195801665</v>
      </c>
      <c r="P3202">
        <f t="shared" si="297"/>
        <v>4.7623048627178237</v>
      </c>
      <c r="Q3202">
        <f>IF(O3202&gt;0, IF(Q3201+O3202*Variables!$B$5&lt;Variables!$B$4, Q3201+O3202*Variables!$B$5, Variables!$B$4), IF(Q3201&gt;-O3202, Q3201+O3202/Variables!$B$5, 0))</f>
        <v>30.212507181294392</v>
      </c>
      <c r="R3202">
        <f>IF(O3202&gt;0, 0, IF(Q3201&gt;-O3202, 0, -O3202 - Q3201*Variables!$B$5))</f>
        <v>0</v>
      </c>
      <c r="S3202">
        <f t="shared" si="298"/>
        <v>0</v>
      </c>
      <c r="T3202">
        <f t="shared" si="299"/>
        <v>0</v>
      </c>
    </row>
    <row r="3203" spans="1:20" x14ac:dyDescent="0.3">
      <c r="A3203" s="3">
        <f t="shared" ref="A3203:A3266" si="300">DATE(2018, B3203, C3203)</f>
        <v>43234</v>
      </c>
      <c r="B3203">
        <v>5</v>
      </c>
      <c r="C3203">
        <v>14</v>
      </c>
      <c r="D3203">
        <v>10</v>
      </c>
      <c r="E3203">
        <v>1</v>
      </c>
      <c r="F3203" s="1">
        <f>VLOOKUP(A3203,Weather!$A$1:$E$366, 5)</f>
        <v>0.69230769230769151</v>
      </c>
      <c r="G3203" s="1">
        <f>VLOOKUP(D3203, Spring!$A$1:$E$25, 2)</f>
        <v>1207.9646017699099</v>
      </c>
      <c r="H3203" s="1">
        <f>VLOOKUP(D3203, Spring!$A$1:$E$25, 3)</f>
        <v>923.64670083279998</v>
      </c>
      <c r="I3203" s="1">
        <f>VLOOKUP(D3203, Spring!$A$1:$E$25, 5)</f>
        <v>339.44621060481097</v>
      </c>
      <c r="J3203" s="1">
        <f t="shared" ref="J3203:J3266" si="301">IF(E3203=0, I3203, H3203 + (G3203-H3203)*F3203)</f>
        <v>1120.4821707123374</v>
      </c>
      <c r="K3203" s="47">
        <f t="shared" ref="K3203:K3266" si="302">J3203*1000/53453</f>
        <v>20.962007197207591</v>
      </c>
      <c r="L3203" s="48">
        <f>Solar!K3220/1000*Variables!$B$3</f>
        <v>30.266950000000005</v>
      </c>
      <c r="M3203">
        <f>IF(E3203=1, VLOOKUP(D3203, Sheet1!$A$2:$C$26, 2), Sheet1!$C$3)</f>
        <v>0.25796000000000002</v>
      </c>
      <c r="N3203" s="1">
        <f>'Electricity Rates'!$J$2</f>
        <v>0.24729999999999999</v>
      </c>
      <c r="O3203" s="145">
        <f>L3203-K3203</f>
        <v>9.3049428027924144</v>
      </c>
      <c r="P3203">
        <f t="shared" ref="P3203:P3266" si="303">N3203*K3203</f>
        <v>5.1839043798694373</v>
      </c>
      <c r="Q3203">
        <f>IF(O3203&gt;0, IF(Q3202+O3203*Variables!$B$5&lt;Variables!$B$4, Q3202+O3203*Variables!$B$5, Variables!$B$4), IF(Q3202&gt;-O3203, Q3202+O3203/Variables!$B$5, 0))</f>
        <v>38.959153415919261</v>
      </c>
      <c r="R3203">
        <f>IF(O3203&gt;0, 0, IF(Q3202&gt;-O3203, 0, -O3203 - Q3202*Variables!$B$5))</f>
        <v>0</v>
      </c>
      <c r="S3203">
        <f t="shared" ref="S3203:S3266" si="304">R3203*M3203</f>
        <v>0</v>
      </c>
      <c r="T3203">
        <f t="shared" ref="T3203:T3266" si="305">IF(AND(R3203&gt;0, M3203&gt;0.3), 1, 0)</f>
        <v>0</v>
      </c>
    </row>
    <row r="3204" spans="1:20" x14ac:dyDescent="0.3">
      <c r="A3204" s="3">
        <f t="shared" si="300"/>
        <v>43234</v>
      </c>
      <c r="B3204">
        <v>5</v>
      </c>
      <c r="C3204">
        <v>14</v>
      </c>
      <c r="D3204">
        <v>11</v>
      </c>
      <c r="E3204">
        <v>1</v>
      </c>
      <c r="F3204" s="1">
        <f>VLOOKUP(A3204,Weather!$A$1:$E$366, 5)</f>
        <v>0.69230769230769151</v>
      </c>
      <c r="G3204" s="1">
        <f>VLOOKUP(D3204, Spring!$A$1:$E$25, 2)</f>
        <v>1274.3362831858401</v>
      </c>
      <c r="H3204" s="1">
        <f>VLOOKUP(D3204, Spring!$A$1:$E$25, 3)</f>
        <v>962.46396540679098</v>
      </c>
      <c r="I3204" s="1">
        <f>VLOOKUP(D3204, Spring!$A$1:$E$25, 5)</f>
        <v>352.80034538247099</v>
      </c>
      <c r="J3204" s="1">
        <f t="shared" si="301"/>
        <v>1178.3755700230554</v>
      </c>
      <c r="K3204" s="47">
        <f t="shared" si="302"/>
        <v>22.045078293511224</v>
      </c>
      <c r="L3204" s="48">
        <f>Solar!K3221/1000*Variables!$B$3</f>
        <v>35.213250000000002</v>
      </c>
      <c r="M3204">
        <f>IF(E3204=1, VLOOKUP(D3204, Sheet1!$A$2:$C$26, 2), Sheet1!$C$3)</f>
        <v>0.25796000000000002</v>
      </c>
      <c r="N3204" s="1">
        <f>'Electricity Rates'!$J$2</f>
        <v>0.24729999999999999</v>
      </c>
      <c r="O3204" s="145">
        <f>L3204-K3204</f>
        <v>13.168171706488778</v>
      </c>
      <c r="P3204">
        <f t="shared" si="303"/>
        <v>5.4517478619853259</v>
      </c>
      <c r="Q3204">
        <f>IF(O3204&gt;0, IF(Q3203+O3204*Variables!$B$5&lt;Variables!$B$4, Q3203+O3204*Variables!$B$5, Variables!$B$4), IF(Q3203&gt;-O3204, Q3203+O3204/Variables!$B$5, 0))</f>
        <v>51.337234820018708</v>
      </c>
      <c r="R3204">
        <f>IF(O3204&gt;0, 0, IF(Q3203&gt;-O3204, 0, -O3204 - Q3203*Variables!$B$5))</f>
        <v>0</v>
      </c>
      <c r="S3204">
        <f t="shared" si="304"/>
        <v>0</v>
      </c>
      <c r="T3204">
        <f t="shared" si="305"/>
        <v>0</v>
      </c>
    </row>
    <row r="3205" spans="1:20" x14ac:dyDescent="0.3">
      <c r="A3205" s="3">
        <f t="shared" si="300"/>
        <v>43234</v>
      </c>
      <c r="B3205">
        <v>5</v>
      </c>
      <c r="C3205">
        <v>14</v>
      </c>
      <c r="D3205">
        <v>12</v>
      </c>
      <c r="E3205">
        <v>1</v>
      </c>
      <c r="F3205" s="1">
        <f>VLOOKUP(A3205,Weather!$A$1:$E$366, 5)</f>
        <v>0.69230769230769151</v>
      </c>
      <c r="G3205" s="1">
        <f>VLOOKUP(D3205, Spring!$A$1:$E$25, 2)</f>
        <v>1314.1592920353901</v>
      </c>
      <c r="H3205" s="1">
        <f>VLOOKUP(D3205, Spring!$A$1:$E$25, 3)</f>
        <v>983.10377962844302</v>
      </c>
      <c r="I3205" s="1">
        <f>VLOOKUP(D3205, Spring!$A$1:$E$25, 5)</f>
        <v>344.20503159464602</v>
      </c>
      <c r="J3205" s="1">
        <f t="shared" si="301"/>
        <v>1212.2960574486369</v>
      </c>
      <c r="K3205" s="47">
        <f t="shared" si="302"/>
        <v>22.679663581999833</v>
      </c>
      <c r="L3205" s="48">
        <f>Solar!K3222/1000*Variables!$B$3</f>
        <v>35.379750000000001</v>
      </c>
      <c r="M3205">
        <f>IF(E3205=1, VLOOKUP(D3205, Sheet1!$A$2:$C$26, 2), Sheet1!$C$3)</f>
        <v>0.25796000000000002</v>
      </c>
      <c r="N3205" s="1">
        <f>'Electricity Rates'!$J$2</f>
        <v>0.24729999999999999</v>
      </c>
      <c r="O3205" s="145">
        <f>L3205-K3205</f>
        <v>12.700086418000168</v>
      </c>
      <c r="P3205">
        <f t="shared" si="303"/>
        <v>5.6086808038285589</v>
      </c>
      <c r="Q3205">
        <f>IF(O3205&gt;0, IF(Q3204+O3205*Variables!$B$5&lt;Variables!$B$4, Q3204+O3205*Variables!$B$5, Variables!$B$4), IF(Q3204&gt;-O3205, Q3204+O3205/Variables!$B$5, 0))</f>
        <v>63.275316052938862</v>
      </c>
      <c r="R3205">
        <f>IF(O3205&gt;0, 0, IF(Q3204&gt;-O3205, 0, -O3205 - Q3204*Variables!$B$5))</f>
        <v>0</v>
      </c>
      <c r="S3205">
        <f t="shared" si="304"/>
        <v>0</v>
      </c>
      <c r="T3205">
        <f t="shared" si="305"/>
        <v>0</v>
      </c>
    </row>
    <row r="3206" spans="1:20" x14ac:dyDescent="0.3">
      <c r="A3206" s="3">
        <f t="shared" si="300"/>
        <v>43234</v>
      </c>
      <c r="B3206">
        <v>5</v>
      </c>
      <c r="C3206">
        <v>14</v>
      </c>
      <c r="D3206">
        <v>13</v>
      </c>
      <c r="E3206">
        <v>1</v>
      </c>
      <c r="F3206" s="1">
        <f>VLOOKUP(A3206,Weather!$A$1:$E$366, 5)</f>
        <v>0.69230769230769151</v>
      </c>
      <c r="G3206" s="1">
        <f>VLOOKUP(D3206, Spring!$A$1:$E$25, 2)</f>
        <v>1362.8318584070701</v>
      </c>
      <c r="H3206" s="1">
        <f>VLOOKUP(D3206, Spring!$A$1:$E$25, 3)</f>
        <v>999.59961563100603</v>
      </c>
      <c r="I3206" s="1">
        <f>VLOOKUP(D3206, Spring!$A$1:$E$25, 5)</f>
        <v>326.84269398328001</v>
      </c>
      <c r="J3206" s="1">
        <f t="shared" si="301"/>
        <v>1251.06809139905</v>
      </c>
      <c r="K3206" s="47">
        <f t="shared" si="302"/>
        <v>23.405011718688382</v>
      </c>
      <c r="L3206" s="48">
        <f>Solar!K3223/1000*Variables!$B$3</f>
        <v>36.706599999999995</v>
      </c>
      <c r="M3206">
        <f>IF(E3206=1, VLOOKUP(D3206, Sheet1!$A$2:$C$26, 2), Sheet1!$C$3)</f>
        <v>0.55478000000000005</v>
      </c>
      <c r="N3206" s="1">
        <f>'Electricity Rates'!$J$2</f>
        <v>0.24729999999999999</v>
      </c>
      <c r="O3206" s="145">
        <f>L3206-K3206</f>
        <v>13.301588281311613</v>
      </c>
      <c r="P3206">
        <f t="shared" si="303"/>
        <v>5.7880593980316366</v>
      </c>
      <c r="Q3206">
        <f>IF(O3206&gt;0, IF(Q3205+O3206*Variables!$B$5&lt;Variables!$B$4, Q3205+O3206*Variables!$B$5, Variables!$B$4), IF(Q3205&gt;-O3206, Q3205+O3206/Variables!$B$5, 0))</f>
        <v>75.778809037371772</v>
      </c>
      <c r="R3206">
        <f>IF(O3206&gt;0, 0, IF(Q3205&gt;-O3206, 0, -O3206 - Q3205*Variables!$B$5))</f>
        <v>0</v>
      </c>
      <c r="S3206">
        <f t="shared" si="304"/>
        <v>0</v>
      </c>
      <c r="T3206">
        <f t="shared" si="305"/>
        <v>0</v>
      </c>
    </row>
    <row r="3207" spans="1:20" x14ac:dyDescent="0.3">
      <c r="A3207" s="3">
        <f t="shared" si="300"/>
        <v>43234</v>
      </c>
      <c r="B3207">
        <v>5</v>
      </c>
      <c r="C3207">
        <v>14</v>
      </c>
      <c r="D3207">
        <v>14</v>
      </c>
      <c r="E3207">
        <v>1</v>
      </c>
      <c r="F3207" s="1">
        <f>VLOOKUP(A3207,Weather!$A$1:$E$366, 5)</f>
        <v>0.69230769230769151</v>
      </c>
      <c r="G3207" s="1">
        <f>VLOOKUP(D3207, Spring!$A$1:$E$25, 2)</f>
        <v>1402.65486725663</v>
      </c>
      <c r="H3207" s="1">
        <f>VLOOKUP(D3207, Spring!$A$1:$E$25, 3)</f>
        <v>1011.55108904548</v>
      </c>
      <c r="I3207" s="1">
        <f>VLOOKUP(D3207, Spring!$A$1:$E$25, 5)</f>
        <v>309.49016837395499</v>
      </c>
      <c r="J3207" s="1">
        <f t="shared" si="301"/>
        <v>1282.3152431916606</v>
      </c>
      <c r="K3207" s="47">
        <f t="shared" si="302"/>
        <v>23.989584180339001</v>
      </c>
      <c r="L3207" s="48">
        <f>Solar!K3224/1000*Variables!$B$3</f>
        <v>36.075949999999999</v>
      </c>
      <c r="M3207">
        <f>IF(E3207=1, VLOOKUP(D3207, Sheet1!$A$2:$C$26, 2), Sheet1!$C$3)</f>
        <v>0.55478000000000005</v>
      </c>
      <c r="N3207" s="1">
        <f>'Electricity Rates'!$J$2</f>
        <v>0.24729999999999999</v>
      </c>
      <c r="O3207" s="145">
        <f>L3207-K3207</f>
        <v>12.086365819660998</v>
      </c>
      <c r="P3207">
        <f t="shared" si="303"/>
        <v>5.9326241677978349</v>
      </c>
      <c r="Q3207">
        <f>IF(O3207&gt;0, IF(Q3206+O3207*Variables!$B$5&lt;Variables!$B$4, Q3206+O3207*Variables!$B$5, Variables!$B$4), IF(Q3206&gt;-O3207, Q3206+O3207/Variables!$B$5, 0))</f>
        <v>87.139992907853113</v>
      </c>
      <c r="R3207">
        <f>IF(O3207&gt;0, 0, IF(Q3206&gt;-O3207, 0, -O3207 - Q3206*Variables!$B$5))</f>
        <v>0</v>
      </c>
      <c r="S3207">
        <f t="shared" si="304"/>
        <v>0</v>
      </c>
      <c r="T3207">
        <f t="shared" si="305"/>
        <v>0</v>
      </c>
    </row>
    <row r="3208" spans="1:20" x14ac:dyDescent="0.3">
      <c r="A3208" s="3">
        <f t="shared" si="300"/>
        <v>43234</v>
      </c>
      <c r="B3208">
        <v>5</v>
      </c>
      <c r="C3208">
        <v>14</v>
      </c>
      <c r="D3208">
        <v>15</v>
      </c>
      <c r="E3208">
        <v>1</v>
      </c>
      <c r="F3208" s="1">
        <f>VLOOKUP(A3208,Weather!$A$1:$E$366, 5)</f>
        <v>0.69230769230769151</v>
      </c>
      <c r="G3208" s="1">
        <f>VLOOKUP(D3208, Spring!$A$1:$E$25, 2)</f>
        <v>1371.6814159292001</v>
      </c>
      <c r="H3208" s="1">
        <f>VLOOKUP(D3208, Spring!$A$1:$E$25, 3)</f>
        <v>1005.48526585522</v>
      </c>
      <c r="I3208" s="1">
        <f>VLOOKUP(D3208, Spring!$A$1:$E$25, 5)</f>
        <v>300.89485458612899</v>
      </c>
      <c r="J3208" s="1">
        <f t="shared" si="301"/>
        <v>1259.0056774448981</v>
      </c>
      <c r="K3208" s="47">
        <f t="shared" si="302"/>
        <v>23.553508267915703</v>
      </c>
      <c r="L3208" s="48">
        <f>Solar!K3225/1000*Variables!$B$3</f>
        <v>32.177249999999994</v>
      </c>
      <c r="M3208">
        <f>IF(E3208=1, VLOOKUP(D3208, Sheet1!$A$2:$C$26, 2), Sheet1!$C$3)</f>
        <v>0.55478000000000005</v>
      </c>
      <c r="N3208" s="1">
        <f>'Electricity Rates'!$J$2</f>
        <v>0.24729999999999999</v>
      </c>
      <c r="O3208" s="145">
        <f>L3208-K3208</f>
        <v>8.6237417320842908</v>
      </c>
      <c r="P3208">
        <f t="shared" si="303"/>
        <v>5.8247825946555531</v>
      </c>
      <c r="Q3208">
        <f>IF(O3208&gt;0, IF(Q3207+O3208*Variables!$B$5&lt;Variables!$B$4, Q3207+O3208*Variables!$B$5, Variables!$B$4), IF(Q3207&gt;-O3208, Q3207+O3208/Variables!$B$5, 0))</f>
        <v>95.24631013601234</v>
      </c>
      <c r="R3208">
        <f>IF(O3208&gt;0, 0, IF(Q3207&gt;-O3208, 0, -O3208 - Q3207*Variables!$B$5))</f>
        <v>0</v>
      </c>
      <c r="S3208">
        <f t="shared" si="304"/>
        <v>0</v>
      </c>
      <c r="T3208">
        <f t="shared" si="305"/>
        <v>0</v>
      </c>
    </row>
    <row r="3209" spans="1:20" x14ac:dyDescent="0.3">
      <c r="A3209" s="3">
        <f t="shared" si="300"/>
        <v>43234</v>
      </c>
      <c r="B3209">
        <v>5</v>
      </c>
      <c r="C3209">
        <v>14</v>
      </c>
      <c r="D3209">
        <v>16</v>
      </c>
      <c r="E3209">
        <v>1</v>
      </c>
      <c r="F3209" s="1">
        <f>VLOOKUP(A3209,Weather!$A$1:$E$366, 5)</f>
        <v>0.69230769230769151</v>
      </c>
      <c r="G3209" s="1">
        <f>VLOOKUP(D3209, Spring!$A$1:$E$25, 2)</f>
        <v>1283.1858407079601</v>
      </c>
      <c r="H3209" s="1">
        <f>VLOOKUP(D3209, Spring!$A$1:$E$25, 3)</f>
        <v>954.93673926969905</v>
      </c>
      <c r="I3209" s="1">
        <f>VLOOKUP(D3209, Spring!$A$1:$E$25, 5)</f>
        <v>270.36971623690101</v>
      </c>
      <c r="J3209" s="1">
        <f t="shared" si="301"/>
        <v>1182.1861171884948</v>
      </c>
      <c r="K3209" s="47">
        <f t="shared" si="302"/>
        <v>22.116366100845507</v>
      </c>
      <c r="L3209" s="48">
        <f>Solar!K3226/1000*Variables!$B$3</f>
        <v>16.996350000000003</v>
      </c>
      <c r="M3209">
        <f>IF(E3209=1, VLOOKUP(D3209, Sheet1!$A$2:$C$26, 2), Sheet1!$C$3)</f>
        <v>0.55478000000000005</v>
      </c>
      <c r="N3209" s="1">
        <f>'Electricity Rates'!$J$2</f>
        <v>0.24729999999999999</v>
      </c>
      <c r="O3209" s="145">
        <f>L3209-K3209</f>
        <v>-5.1200161008455041</v>
      </c>
      <c r="P3209">
        <f t="shared" si="303"/>
        <v>5.4693773367390941</v>
      </c>
      <c r="Q3209">
        <f>IF(O3209&gt;0, IF(Q3208+O3209*Variables!$B$5&lt;Variables!$B$4, Q3208+O3209*Variables!$B$5, Variables!$B$4), IF(Q3208&gt;-O3209, Q3208+O3209/Variables!$B$5, 0))</f>
        <v>89.799484496814998</v>
      </c>
      <c r="R3209">
        <f>IF(O3209&gt;0, 0, IF(Q3208&gt;-O3209, 0, -O3209 - Q3208*Variables!$B$5))</f>
        <v>0</v>
      </c>
      <c r="S3209">
        <f t="shared" si="304"/>
        <v>0</v>
      </c>
      <c r="T3209">
        <f t="shared" si="305"/>
        <v>0</v>
      </c>
    </row>
    <row r="3210" spans="1:20" x14ac:dyDescent="0.3">
      <c r="A3210" s="3">
        <f t="shared" si="300"/>
        <v>43234</v>
      </c>
      <c r="B3210">
        <v>5</v>
      </c>
      <c r="C3210">
        <v>14</v>
      </c>
      <c r="D3210">
        <v>17</v>
      </c>
      <c r="E3210">
        <v>1</v>
      </c>
      <c r="F3210" s="1">
        <f>VLOOKUP(A3210,Weather!$A$1:$E$366, 5)</f>
        <v>0.69230769230769151</v>
      </c>
      <c r="G3210" s="1">
        <f>VLOOKUP(D3210, Spring!$A$1:$E$25, 2)</f>
        <v>973.45132743362797</v>
      </c>
      <c r="H3210" s="1">
        <f>VLOOKUP(D3210, Spring!$A$1:$E$25, 3)</f>
        <v>850.97693786034597</v>
      </c>
      <c r="I3210" s="1">
        <f>VLOOKUP(D3210, Spring!$A$1:$E$25, 5)</f>
        <v>257.39334353781499</v>
      </c>
      <c r="J3210" s="1">
        <f t="shared" si="301"/>
        <v>935.76689987261807</v>
      </c>
      <c r="K3210" s="47">
        <f t="shared" si="302"/>
        <v>17.506349500918901</v>
      </c>
      <c r="L3210" s="48">
        <f>Solar!K3227/1000*Variables!$B$3</f>
        <v>12.338849999999999</v>
      </c>
      <c r="M3210">
        <f>IF(E3210=1, VLOOKUP(D3210, Sheet1!$A$2:$C$26, 2), Sheet1!$C$3)</f>
        <v>0.55478000000000005</v>
      </c>
      <c r="N3210" s="1">
        <f>'Electricity Rates'!$J$2</f>
        <v>0.24729999999999999</v>
      </c>
      <c r="O3210" s="145">
        <f>L3210-K3210</f>
        <v>-5.1674995009189022</v>
      </c>
      <c r="P3210">
        <f t="shared" si="303"/>
        <v>4.3293202315772445</v>
      </c>
      <c r="Q3210">
        <f>IF(O3210&gt;0, IF(Q3209+O3210*Variables!$B$5&lt;Variables!$B$4, Q3209+O3210*Variables!$B$5, Variables!$B$4), IF(Q3209&gt;-O3210, Q3209+O3210/Variables!$B$5, 0))</f>
        <v>84.302144602220423</v>
      </c>
      <c r="R3210">
        <f>IF(O3210&gt;0, 0, IF(Q3209&gt;-O3210, 0, -O3210 - Q3209*Variables!$B$5))</f>
        <v>0</v>
      </c>
      <c r="S3210">
        <f t="shared" si="304"/>
        <v>0</v>
      </c>
      <c r="T3210">
        <f t="shared" si="305"/>
        <v>0</v>
      </c>
    </row>
    <row r="3211" spans="1:20" x14ac:dyDescent="0.3">
      <c r="A3211" s="3">
        <f t="shared" si="300"/>
        <v>43234</v>
      </c>
      <c r="B3211">
        <v>5</v>
      </c>
      <c r="C3211">
        <v>14</v>
      </c>
      <c r="D3211">
        <v>18</v>
      </c>
      <c r="E3211">
        <v>1</v>
      </c>
      <c r="F3211" s="1">
        <f>VLOOKUP(A3211,Weather!$A$1:$E$366, 5)</f>
        <v>0.69230769230769151</v>
      </c>
      <c r="G3211" s="1">
        <f>VLOOKUP(D3211, Spring!$A$1:$E$25, 2)</f>
        <v>690.26548672566298</v>
      </c>
      <c r="H3211" s="1">
        <f>VLOOKUP(D3211, Spring!$A$1:$E$25, 3)</f>
        <v>590.923299339663</v>
      </c>
      <c r="I3211" s="1">
        <f>VLOOKUP(D3211, Spring!$A$1:$E$25, 5)</f>
        <v>248.81274775305101</v>
      </c>
      <c r="J3211" s="1">
        <f t="shared" si="301"/>
        <v>659.69865983766294</v>
      </c>
      <c r="K3211" s="47">
        <f t="shared" si="302"/>
        <v>12.341658276198959</v>
      </c>
      <c r="L3211" s="48">
        <f>Solar!K3228/1000*Variables!$B$3</f>
        <v>6.3234500000000002</v>
      </c>
      <c r="M3211">
        <f>IF(E3211=1, VLOOKUP(D3211, Sheet1!$A$2:$C$26, 2), Sheet1!$C$3)</f>
        <v>0.55478000000000005</v>
      </c>
      <c r="N3211" s="1">
        <f>'Electricity Rates'!$J$2</f>
        <v>0.24729999999999999</v>
      </c>
      <c r="O3211" s="145">
        <f>L3211-K3211</f>
        <v>-6.0182082761989593</v>
      </c>
      <c r="P3211">
        <f t="shared" si="303"/>
        <v>3.0520920917040026</v>
      </c>
      <c r="Q3211">
        <f>IF(O3211&gt;0, IF(Q3210+O3211*Variables!$B$5&lt;Variables!$B$4, Q3210+O3211*Variables!$B$5, Variables!$B$4), IF(Q3210&gt;-O3211, Q3210+O3211/Variables!$B$5, 0))</f>
        <v>77.899795372221533</v>
      </c>
      <c r="R3211">
        <f>IF(O3211&gt;0, 0, IF(Q3210&gt;-O3211, 0, -O3211 - Q3210*Variables!$B$5))</f>
        <v>0</v>
      </c>
      <c r="S3211">
        <f t="shared" si="304"/>
        <v>0</v>
      </c>
      <c r="T3211">
        <f t="shared" si="305"/>
        <v>0</v>
      </c>
    </row>
    <row r="3212" spans="1:20" x14ac:dyDescent="0.3">
      <c r="A3212" s="3">
        <f t="shared" si="300"/>
        <v>43234</v>
      </c>
      <c r="B3212">
        <v>5</v>
      </c>
      <c r="C3212">
        <v>14</v>
      </c>
      <c r="D3212">
        <v>19</v>
      </c>
      <c r="E3212">
        <v>1</v>
      </c>
      <c r="F3212" s="1">
        <f>VLOOKUP(A3212,Weather!$A$1:$E$366, 5)</f>
        <v>0.69230769230769151</v>
      </c>
      <c r="G3212" s="1">
        <f>VLOOKUP(D3212, Spring!$A$1:$E$25, 2)</f>
        <v>482.300884955752</v>
      </c>
      <c r="H3212" s="1">
        <f>VLOOKUP(D3212, Spring!$A$1:$E$25, 3)</f>
        <v>454.99679692504799</v>
      </c>
      <c r="I3212" s="1">
        <f>VLOOKUP(D3212, Spring!$A$1:$E$25, 5)</f>
        <v>266.52341143686903</v>
      </c>
      <c r="J3212" s="1">
        <f t="shared" si="301"/>
        <v>473.89962710015072</v>
      </c>
      <c r="K3212" s="47">
        <f t="shared" si="302"/>
        <v>8.865725536455404</v>
      </c>
      <c r="L3212" s="48">
        <f>Solar!K3229/1000*Variables!$B$3</f>
        <v>1.15215</v>
      </c>
      <c r="M3212">
        <f>IF(E3212=1, VLOOKUP(D3212, Sheet1!$A$2:$C$26, 2), Sheet1!$C$3)</f>
        <v>0.25796000000000002</v>
      </c>
      <c r="N3212" s="1">
        <f>'Electricity Rates'!$J$2</f>
        <v>0.24729999999999999</v>
      </c>
      <c r="O3212" s="145">
        <f>L3212-K3212</f>
        <v>-7.7135755364554042</v>
      </c>
      <c r="P3212">
        <f t="shared" si="303"/>
        <v>2.1924939251654214</v>
      </c>
      <c r="Q3212">
        <f>IF(O3212&gt;0, IF(Q3211+O3212*Variables!$B$5&lt;Variables!$B$4, Q3211+O3212*Variables!$B$5, Variables!$B$4), IF(Q3211&gt;-O3212, Q3211+O3212/Variables!$B$5, 0))</f>
        <v>69.693863950460468</v>
      </c>
      <c r="R3212">
        <f>IF(O3212&gt;0, 0, IF(Q3211&gt;-O3212, 0, -O3212 - Q3211*Variables!$B$5))</f>
        <v>0</v>
      </c>
      <c r="S3212">
        <f t="shared" si="304"/>
        <v>0</v>
      </c>
      <c r="T3212">
        <f t="shared" si="305"/>
        <v>0</v>
      </c>
    </row>
    <row r="3213" spans="1:20" x14ac:dyDescent="0.3">
      <c r="A3213" s="3">
        <f t="shared" si="300"/>
        <v>43234</v>
      </c>
      <c r="B3213">
        <v>5</v>
      </c>
      <c r="C3213">
        <v>14</v>
      </c>
      <c r="D3213">
        <v>20</v>
      </c>
      <c r="E3213">
        <v>1</v>
      </c>
      <c r="F3213" s="1">
        <f>VLOOKUP(A3213,Weather!$A$1:$E$366, 5)</f>
        <v>0.69230769230769151</v>
      </c>
      <c r="G3213" s="1">
        <f>VLOOKUP(D3213, Spring!$A$1:$E$25, 2)</f>
        <v>415.92920353982299</v>
      </c>
      <c r="H3213" s="1">
        <f>VLOOKUP(D3213, Spring!$A$1:$E$25, 3)</f>
        <v>371.98648067830999</v>
      </c>
      <c r="I3213" s="1">
        <f>VLOOKUP(D3213, Spring!$A$1:$E$25, 5)</f>
        <v>284.25369912476901</v>
      </c>
      <c r="J3213" s="1">
        <f t="shared" si="301"/>
        <v>402.40836573628047</v>
      </c>
      <c r="K3213" s="47">
        <f t="shared" si="302"/>
        <v>7.5282653122608734</v>
      </c>
      <c r="L3213" s="48">
        <f>Solar!K3230/1000*Variables!$B$3</f>
        <v>0</v>
      </c>
      <c r="M3213">
        <f>IF(E3213=1, VLOOKUP(D3213, Sheet1!$A$2:$C$26, 2), Sheet1!$C$3)</f>
        <v>0.25796000000000002</v>
      </c>
      <c r="N3213" s="1">
        <f>'Electricity Rates'!$J$2</f>
        <v>0.24729999999999999</v>
      </c>
      <c r="O3213" s="145">
        <f>L3213-K3213</f>
        <v>-7.5282653122608734</v>
      </c>
      <c r="P3213">
        <f t="shared" si="303"/>
        <v>1.8617400117221139</v>
      </c>
      <c r="Q3213">
        <f>IF(O3213&gt;0, IF(Q3212+O3213*Variables!$B$5&lt;Variables!$B$4, Q3212+O3213*Variables!$B$5, Variables!$B$4), IF(Q3212&gt;-O3213, Q3212+O3213/Variables!$B$5, 0))</f>
        <v>61.685071065076556</v>
      </c>
      <c r="R3213">
        <f>IF(O3213&gt;0, 0, IF(Q3212&gt;-O3213, 0, -O3213 - Q3212*Variables!$B$5))</f>
        <v>0</v>
      </c>
      <c r="S3213">
        <f t="shared" si="304"/>
        <v>0</v>
      </c>
      <c r="T3213">
        <f t="shared" si="305"/>
        <v>0</v>
      </c>
    </row>
    <row r="3214" spans="1:20" x14ac:dyDescent="0.3">
      <c r="A3214" s="3">
        <f t="shared" si="300"/>
        <v>43234</v>
      </c>
      <c r="B3214">
        <v>5</v>
      </c>
      <c r="C3214">
        <v>14</v>
      </c>
      <c r="D3214">
        <v>21</v>
      </c>
      <c r="E3214">
        <v>1</v>
      </c>
      <c r="F3214" s="1">
        <f>VLOOKUP(A3214,Weather!$A$1:$E$366, 5)</f>
        <v>0.69230769230769151</v>
      </c>
      <c r="G3214" s="1">
        <f>VLOOKUP(D3214, Spring!$A$1:$E$25, 2)</f>
        <v>371.68141592920301</v>
      </c>
      <c r="H3214" s="1">
        <f>VLOOKUP(D3214, Spring!$A$1:$E$25, 3)</f>
        <v>318.10538116591903</v>
      </c>
      <c r="I3214" s="1">
        <f>VLOOKUP(D3214, Spring!$A$1:$E$25, 5)</f>
        <v>271.28223242670401</v>
      </c>
      <c r="J3214" s="1">
        <f t="shared" si="301"/>
        <v>355.19648215588484</v>
      </c>
      <c r="K3214" s="47">
        <f t="shared" si="302"/>
        <v>6.6450242672232589</v>
      </c>
      <c r="L3214" s="48">
        <f>Solar!K3231/1000*Variables!$B$3</f>
        <v>0</v>
      </c>
      <c r="M3214">
        <f>IF(E3214=1, VLOOKUP(D3214, Sheet1!$A$2:$C$26, 2), Sheet1!$C$3)</f>
        <v>0.25796000000000002</v>
      </c>
      <c r="N3214" s="1">
        <f>'Electricity Rates'!$J$2</f>
        <v>0.24729999999999999</v>
      </c>
      <c r="O3214" s="145">
        <f>L3214-K3214</f>
        <v>-6.6450242672232589</v>
      </c>
      <c r="P3214">
        <f t="shared" si="303"/>
        <v>1.6433145012843118</v>
      </c>
      <c r="Q3214">
        <f>IF(O3214&gt;0, IF(Q3213+O3214*Variables!$B$5&lt;Variables!$B$4, Q3213+O3214*Variables!$B$5, Variables!$B$4), IF(Q3213&gt;-O3214, Q3213+O3214/Variables!$B$5, 0))</f>
        <v>54.615896312711385</v>
      </c>
      <c r="R3214">
        <f>IF(O3214&gt;0, 0, IF(Q3213&gt;-O3214, 0, -O3214 - Q3213*Variables!$B$5))</f>
        <v>0</v>
      </c>
      <c r="S3214">
        <f t="shared" si="304"/>
        <v>0</v>
      </c>
      <c r="T3214">
        <f t="shared" si="305"/>
        <v>0</v>
      </c>
    </row>
    <row r="3215" spans="1:20" x14ac:dyDescent="0.3">
      <c r="A3215" s="3">
        <f t="shared" si="300"/>
        <v>43234</v>
      </c>
      <c r="B3215">
        <v>5</v>
      </c>
      <c r="C3215">
        <v>14</v>
      </c>
      <c r="D3215">
        <v>22</v>
      </c>
      <c r="E3215">
        <v>1</v>
      </c>
      <c r="F3215" s="1">
        <f>VLOOKUP(A3215,Weather!$A$1:$E$366, 5)</f>
        <v>0.69230769230769151</v>
      </c>
      <c r="G3215" s="1">
        <f>VLOOKUP(D3215, Spring!$A$1:$E$25, 2)</f>
        <v>345.13274336283098</v>
      </c>
      <c r="H3215" s="1">
        <f>VLOOKUP(D3215, Spring!$A$1:$E$25, 3)</f>
        <v>289.79820627802701</v>
      </c>
      <c r="I3215" s="1">
        <f>VLOOKUP(D3215, Spring!$A$1:$E$25, 5)</f>
        <v>275.85953137878198</v>
      </c>
      <c r="J3215" s="1">
        <f t="shared" si="301"/>
        <v>328.106731952122</v>
      </c>
      <c r="K3215" s="47">
        <f t="shared" si="302"/>
        <v>6.1382285737399584</v>
      </c>
      <c r="L3215" s="48">
        <f>Solar!K3232/1000*Variables!$B$3</f>
        <v>0</v>
      </c>
      <c r="M3215">
        <f>IF(E3215=1, VLOOKUP(D3215, Sheet1!$A$2:$C$26, 2), Sheet1!$C$3)</f>
        <v>0.18637999999999999</v>
      </c>
      <c r="N3215" s="1">
        <f>'Electricity Rates'!$J$2</f>
        <v>0.24729999999999999</v>
      </c>
      <c r="O3215" s="145">
        <f>L3215-K3215</f>
        <v>-6.1382285737399584</v>
      </c>
      <c r="P3215">
        <f t="shared" si="303"/>
        <v>1.5179839262858916</v>
      </c>
      <c r="Q3215">
        <f>IF(O3215&gt;0, IF(Q3214+O3215*Variables!$B$5&lt;Variables!$B$4, Q3214+O3215*Variables!$B$5, Variables!$B$4), IF(Q3214&gt;-O3215, Q3214+O3215/Variables!$B$5, 0))</f>
        <v>48.085865915115683</v>
      </c>
      <c r="R3215">
        <f>IF(O3215&gt;0, 0, IF(Q3214&gt;-O3215, 0, -O3215 - Q3214*Variables!$B$5))</f>
        <v>0</v>
      </c>
      <c r="S3215">
        <f t="shared" si="304"/>
        <v>0</v>
      </c>
      <c r="T3215">
        <f t="shared" si="305"/>
        <v>0</v>
      </c>
    </row>
    <row r="3216" spans="1:20" x14ac:dyDescent="0.3">
      <c r="A3216" s="3">
        <f t="shared" si="300"/>
        <v>43234</v>
      </c>
      <c r="B3216">
        <v>5</v>
      </c>
      <c r="C3216">
        <v>14</v>
      </c>
      <c r="D3216">
        <v>23</v>
      </c>
      <c r="E3216">
        <v>1</v>
      </c>
      <c r="F3216" s="1">
        <f>VLOOKUP(A3216,Weather!$A$1:$E$366, 5)</f>
        <v>0.69230769230769151</v>
      </c>
      <c r="G3216" s="1">
        <f>VLOOKUP(D3216, Spring!$A$1:$E$25, 2)</f>
        <v>318.58407079646003</v>
      </c>
      <c r="H3216" s="1">
        <f>VLOOKUP(D3216, Spring!$A$1:$E$25, 3)</f>
        <v>270.57975656630401</v>
      </c>
      <c r="I3216" s="1">
        <f>VLOOKUP(D3216, Spring!$A$1:$E$25, 5)</f>
        <v>271.64527650221697</v>
      </c>
      <c r="J3216" s="1">
        <f t="shared" si="301"/>
        <v>303.81351257179659</v>
      </c>
      <c r="K3216" s="47">
        <f t="shared" si="302"/>
        <v>5.6837504456587391</v>
      </c>
      <c r="L3216" s="48">
        <f>Solar!K3233/1000*Variables!$B$3</f>
        <v>0</v>
      </c>
      <c r="M3216">
        <f>IF(E3216=1, VLOOKUP(D3216, Sheet1!$A$2:$C$26, 2), Sheet1!$C$3)</f>
        <v>0.18637999999999999</v>
      </c>
      <c r="N3216" s="1">
        <f>'Electricity Rates'!$J$2</f>
        <v>0.24729999999999999</v>
      </c>
      <c r="O3216" s="145">
        <f>L3216-K3216</f>
        <v>-5.6837504456587391</v>
      </c>
      <c r="P3216">
        <f t="shared" si="303"/>
        <v>1.4055914852114062</v>
      </c>
      <c r="Q3216">
        <f>IF(O3216&gt;0, IF(Q3215+O3216*Variables!$B$5&lt;Variables!$B$4, Q3215+O3216*Variables!$B$5, Variables!$B$4), IF(Q3215&gt;-O3216, Q3215+O3216/Variables!$B$5, 0))</f>
        <v>42.039322887819154</v>
      </c>
      <c r="R3216">
        <f>IF(O3216&gt;0, 0, IF(Q3215&gt;-O3216, 0, -O3216 - Q3215*Variables!$B$5))</f>
        <v>0</v>
      </c>
      <c r="S3216">
        <f t="shared" si="304"/>
        <v>0</v>
      </c>
      <c r="T3216">
        <f t="shared" si="305"/>
        <v>0</v>
      </c>
    </row>
    <row r="3217" spans="1:20" x14ac:dyDescent="0.3">
      <c r="A3217" s="3">
        <f t="shared" si="300"/>
        <v>43234</v>
      </c>
      <c r="B3217">
        <v>5</v>
      </c>
      <c r="C3217">
        <v>14</v>
      </c>
      <c r="D3217">
        <v>24</v>
      </c>
      <c r="E3217">
        <v>1</v>
      </c>
      <c r="F3217" s="1">
        <f>VLOOKUP(A3217,Weather!$A$1:$E$366, 5)</f>
        <v>0.69230769230769151</v>
      </c>
      <c r="G3217" s="1">
        <f>VLOOKUP(D3217, Spring!$A$1:$E$25, 2)</f>
        <v>287.61061946902601</v>
      </c>
      <c r="H3217" s="1">
        <f>VLOOKUP(D3217, Spring!$A$1:$E$25, 3)</f>
        <v>251.20115310698301</v>
      </c>
      <c r="I3217" s="1">
        <f>VLOOKUP(D3217, Spring!$A$1:$E$25, 5)</f>
        <v>267.465363632795</v>
      </c>
      <c r="J3217" s="1">
        <f t="shared" si="301"/>
        <v>276.40770674224353</v>
      </c>
      <c r="K3217" s="47">
        <f t="shared" si="302"/>
        <v>5.1710419759834538</v>
      </c>
      <c r="L3217" s="48">
        <f>Solar!K3234/1000*Variables!$B$3</f>
        <v>0</v>
      </c>
      <c r="M3217">
        <f>IF(E3217=1, VLOOKUP(D3217, Sheet1!$A$2:$C$26, 2), Sheet1!$C$3)</f>
        <v>0.18637999999999999</v>
      </c>
      <c r="N3217" s="1">
        <f>'Electricity Rates'!$J$2</f>
        <v>0.24729999999999999</v>
      </c>
      <c r="O3217" s="145">
        <f>L3217-K3217</f>
        <v>-5.1710419759834538</v>
      </c>
      <c r="P3217">
        <f t="shared" si="303"/>
        <v>1.2787986806607081</v>
      </c>
      <c r="Q3217">
        <f>IF(O3217&gt;0, IF(Q3216+O3217*Variables!$B$5&lt;Variables!$B$4, Q3216+O3217*Variables!$B$5, Variables!$B$4), IF(Q3216&gt;-O3217, Q3216+O3217/Variables!$B$5, 0))</f>
        <v>36.538214402730375</v>
      </c>
      <c r="R3217">
        <f>IF(O3217&gt;0, 0, IF(Q3216&gt;-O3217, 0, -O3217 - Q3216*Variables!$B$5))</f>
        <v>0</v>
      </c>
      <c r="S3217">
        <f t="shared" si="304"/>
        <v>0</v>
      </c>
      <c r="T3217">
        <f t="shared" si="305"/>
        <v>0</v>
      </c>
    </row>
    <row r="3218" spans="1:20" x14ac:dyDescent="0.3">
      <c r="A3218" s="3">
        <f t="shared" si="300"/>
        <v>43235</v>
      </c>
      <c r="B3218">
        <v>5</v>
      </c>
      <c r="C3218">
        <v>15</v>
      </c>
      <c r="D3218">
        <v>1</v>
      </c>
      <c r="E3218">
        <v>1</v>
      </c>
      <c r="F3218" s="1">
        <f>VLOOKUP(A3218,Weather!$A$1:$E$366, 5)</f>
        <v>0.69230769230769151</v>
      </c>
      <c r="G3218" s="1">
        <f>VLOOKUP(D3218, Spring!$A$1:$E$25, 2)</f>
        <v>284.91351697629602</v>
      </c>
      <c r="H3218" s="1">
        <f>VLOOKUP(D3218, Spring!$A$1:$E$25, 3)</f>
        <v>272.00797092955099</v>
      </c>
      <c r="I3218" s="1">
        <f>VLOOKUP(D3218, Spring!$A$1:$E$25, 5)</f>
        <v>272.01322657875102</v>
      </c>
      <c r="J3218" s="1">
        <f t="shared" si="301"/>
        <v>280.94257973114372</v>
      </c>
      <c r="K3218" s="47">
        <f t="shared" si="302"/>
        <v>5.25588048811374</v>
      </c>
      <c r="L3218" s="48">
        <f>Solar!K3235/1000*Variables!$B$3</f>
        <v>0</v>
      </c>
      <c r="M3218">
        <f>IF(E3218=1, VLOOKUP(D3218, Sheet1!$A$2:$C$26, 2), Sheet1!$C$3)</f>
        <v>0.18637999999999999</v>
      </c>
      <c r="N3218" s="1">
        <f>'Electricity Rates'!$J$2</f>
        <v>0.24729999999999999</v>
      </c>
      <c r="O3218" s="145">
        <f>L3218-K3218</f>
        <v>-5.25588048811374</v>
      </c>
      <c r="P3218">
        <f t="shared" si="303"/>
        <v>1.2997792447105279</v>
      </c>
      <c r="Q3218">
        <f>IF(O3218&gt;0, IF(Q3217+O3218*Variables!$B$5&lt;Variables!$B$4, Q3217+O3218*Variables!$B$5, Variables!$B$4), IF(Q3217&gt;-O3218, Q3217+O3218/Variables!$B$5, 0))</f>
        <v>30.94685218133278</v>
      </c>
      <c r="R3218">
        <f>IF(O3218&gt;0, 0, IF(Q3217&gt;-O3218, 0, -O3218 - Q3217*Variables!$B$5))</f>
        <v>0</v>
      </c>
      <c r="S3218">
        <f t="shared" si="304"/>
        <v>0</v>
      </c>
      <c r="T3218">
        <f t="shared" si="305"/>
        <v>0</v>
      </c>
    </row>
    <row r="3219" spans="1:20" x14ac:dyDescent="0.3">
      <c r="A3219" s="3">
        <f t="shared" si="300"/>
        <v>43235</v>
      </c>
      <c r="B3219">
        <v>5</v>
      </c>
      <c r="C3219">
        <v>15</v>
      </c>
      <c r="D3219">
        <v>2</v>
      </c>
      <c r="E3219">
        <v>1</v>
      </c>
      <c r="F3219" s="1">
        <f>VLOOKUP(A3219,Weather!$A$1:$E$366, 5)</f>
        <v>0.69230769230769151</v>
      </c>
      <c r="G3219" s="1">
        <f>VLOOKUP(D3219, Spring!$A$1:$E$25, 2)</f>
        <v>283.47213324791699</v>
      </c>
      <c r="H3219" s="1">
        <f>VLOOKUP(D3219, Spring!$A$1:$E$25, 3)</f>
        <v>272.193568553901</v>
      </c>
      <c r="I3219" s="1">
        <f>VLOOKUP(D3219, Spring!$A$1:$E$25, 5)</f>
        <v>263.43263079398702</v>
      </c>
      <c r="J3219" s="1">
        <f t="shared" si="301"/>
        <v>280.00180564975824</v>
      </c>
      <c r="K3219" s="47">
        <f t="shared" si="302"/>
        <v>5.2382804641415497</v>
      </c>
      <c r="L3219" s="48">
        <f>Solar!K3236/1000*Variables!$B$3</f>
        <v>0</v>
      </c>
      <c r="M3219">
        <f>IF(E3219=1, VLOOKUP(D3219, Sheet1!$A$2:$C$26, 2), Sheet1!$C$3)</f>
        <v>0.18637999999999999</v>
      </c>
      <c r="N3219" s="1">
        <f>'Electricity Rates'!$J$2</f>
        <v>0.24729999999999999</v>
      </c>
      <c r="O3219" s="145">
        <f>L3219-K3219</f>
        <v>-5.2382804641415497</v>
      </c>
      <c r="P3219">
        <f t="shared" si="303"/>
        <v>1.2954267587822053</v>
      </c>
      <c r="Q3219">
        <f>IF(O3219&gt;0, IF(Q3218+O3219*Variables!$B$5&lt;Variables!$B$4, Q3218+O3219*Variables!$B$5, Variables!$B$4), IF(Q3218&gt;-O3219, Q3218+O3219/Variables!$B$5, 0))</f>
        <v>25.374213389692834</v>
      </c>
      <c r="R3219">
        <f>IF(O3219&gt;0, 0, IF(Q3218&gt;-O3219, 0, -O3219 - Q3218*Variables!$B$5))</f>
        <v>0</v>
      </c>
      <c r="S3219">
        <f t="shared" si="304"/>
        <v>0</v>
      </c>
      <c r="T3219">
        <f t="shared" si="305"/>
        <v>0</v>
      </c>
    </row>
    <row r="3220" spans="1:20" x14ac:dyDescent="0.3">
      <c r="A3220" s="3">
        <f t="shared" si="300"/>
        <v>43235</v>
      </c>
      <c r="B3220">
        <v>5</v>
      </c>
      <c r="C3220">
        <v>15</v>
      </c>
      <c r="D3220">
        <v>3</v>
      </c>
      <c r="E3220">
        <v>1</v>
      </c>
      <c r="F3220" s="1">
        <f>VLOOKUP(A3220,Weather!$A$1:$E$366, 5)</f>
        <v>0.69230769230769151</v>
      </c>
      <c r="G3220" s="1">
        <f>VLOOKUP(D3220, Spring!$A$1:$E$25, 2)</f>
        <v>282.03074951953801</v>
      </c>
      <c r="H3220" s="1">
        <f>VLOOKUP(D3220, Spring!$A$1:$E$25, 3)</f>
        <v>263.612120501699</v>
      </c>
      <c r="I3220" s="1">
        <f>VLOOKUP(D3220, Spring!$A$1:$E$25, 5)</f>
        <v>268.00502374504498</v>
      </c>
      <c r="J3220" s="1">
        <f t="shared" si="301"/>
        <v>276.36347905251063</v>
      </c>
      <c r="K3220" s="47">
        <f t="shared" si="302"/>
        <v>5.1702145633081518</v>
      </c>
      <c r="L3220" s="48">
        <f>Solar!K3237/1000*Variables!$B$3</f>
        <v>0</v>
      </c>
      <c r="M3220">
        <f>IF(E3220=1, VLOOKUP(D3220, Sheet1!$A$2:$C$26, 2), Sheet1!$C$3)</f>
        <v>0.18637999999999999</v>
      </c>
      <c r="N3220" s="1">
        <f>'Electricity Rates'!$J$2</f>
        <v>0.24729999999999999</v>
      </c>
      <c r="O3220" s="145">
        <f>L3220-K3220</f>
        <v>-5.1702145633081518</v>
      </c>
      <c r="P3220">
        <f t="shared" si="303"/>
        <v>1.278594061506106</v>
      </c>
      <c r="Q3220">
        <f>IF(O3220&gt;0, IF(Q3219+O3220*Variables!$B$5&lt;Variables!$B$4, Q3219+O3220*Variables!$B$5, Variables!$B$4), IF(Q3219&gt;-O3220, Q3219+O3220/Variables!$B$5, 0))</f>
        <v>19.873985130854372</v>
      </c>
      <c r="R3220">
        <f>IF(O3220&gt;0, 0, IF(Q3219&gt;-O3220, 0, -O3220 - Q3219*Variables!$B$5))</f>
        <v>0</v>
      </c>
      <c r="S3220">
        <f t="shared" si="304"/>
        <v>0</v>
      </c>
      <c r="T3220">
        <f t="shared" si="305"/>
        <v>0</v>
      </c>
    </row>
    <row r="3221" spans="1:20" x14ac:dyDescent="0.3">
      <c r="A3221" s="3">
        <f t="shared" si="300"/>
        <v>43235</v>
      </c>
      <c r="B3221">
        <v>5</v>
      </c>
      <c r="C3221">
        <v>15</v>
      </c>
      <c r="D3221">
        <v>4</v>
      </c>
      <c r="E3221">
        <v>1</v>
      </c>
      <c r="F3221" s="1">
        <f>VLOOKUP(A3221,Weather!$A$1:$E$366, 5)</f>
        <v>0.69230769230769151</v>
      </c>
      <c r="G3221" s="1">
        <f>VLOOKUP(D3221, Spring!$A$1:$E$25, 2)</f>
        <v>287.61061946902601</v>
      </c>
      <c r="H3221" s="1">
        <f>VLOOKUP(D3221, Spring!$A$1:$E$25, 3)</f>
        <v>280.54932735425899</v>
      </c>
      <c r="I3221" s="1">
        <f>VLOOKUP(D3221, Spring!$A$1:$E$25, 5)</f>
        <v>263.81039287256101</v>
      </c>
      <c r="J3221" s="1">
        <f t="shared" si="301"/>
        <v>285.43791420294383</v>
      </c>
      <c r="K3221" s="47">
        <f t="shared" si="302"/>
        <v>5.339979312722277</v>
      </c>
      <c r="L3221" s="48">
        <f>Solar!K3238/1000*Variables!$B$3</f>
        <v>0</v>
      </c>
      <c r="M3221">
        <f>IF(E3221=1, VLOOKUP(D3221, Sheet1!$A$2:$C$26, 2), Sheet1!$C$3)</f>
        <v>0.18637999999999999</v>
      </c>
      <c r="N3221" s="1">
        <f>'Electricity Rates'!$J$2</f>
        <v>0.24729999999999999</v>
      </c>
      <c r="O3221" s="145">
        <f>L3221-K3221</f>
        <v>-5.339979312722277</v>
      </c>
      <c r="P3221">
        <f t="shared" si="303"/>
        <v>1.3205768840362191</v>
      </c>
      <c r="Q3221">
        <f>IF(O3221&gt;0, IF(Q3220+O3221*Variables!$B$5&lt;Variables!$B$4, Q3220+O3221*Variables!$B$5, Variables!$B$4), IF(Q3220&gt;-O3221, Q3220+O3221/Variables!$B$5, 0))</f>
        <v>14.193156074766843</v>
      </c>
      <c r="R3221">
        <f>IF(O3221&gt;0, 0, IF(Q3220&gt;-O3221, 0, -O3221 - Q3220*Variables!$B$5))</f>
        <v>0</v>
      </c>
      <c r="S3221">
        <f t="shared" si="304"/>
        <v>0</v>
      </c>
      <c r="T3221">
        <f t="shared" si="305"/>
        <v>0</v>
      </c>
    </row>
    <row r="3222" spans="1:20" x14ac:dyDescent="0.3">
      <c r="A3222" s="3">
        <f t="shared" si="300"/>
        <v>43235</v>
      </c>
      <c r="B3222">
        <v>5</v>
      </c>
      <c r="C3222">
        <v>15</v>
      </c>
      <c r="D3222">
        <v>5</v>
      </c>
      <c r="E3222">
        <v>1</v>
      </c>
      <c r="F3222" s="1">
        <f>VLOOKUP(A3222,Weather!$A$1:$E$366, 5)</f>
        <v>0.69230769230769151</v>
      </c>
      <c r="G3222" s="1">
        <f>VLOOKUP(D3222, Spring!$A$1:$E$25, 2)</f>
        <v>318.58407079646003</v>
      </c>
      <c r="H3222" s="1">
        <f>VLOOKUP(D3222, Spring!$A$1:$E$25, 3)</f>
        <v>296.96508648302301</v>
      </c>
      <c r="I3222" s="1">
        <f>VLOOKUP(D3222, Spring!$A$1:$E$25, 5)</f>
        <v>263.982102908277</v>
      </c>
      <c r="J3222" s="1">
        <f t="shared" si="301"/>
        <v>311.93207562309476</v>
      </c>
      <c r="K3222" s="47">
        <f t="shared" si="302"/>
        <v>5.8356327170242031</v>
      </c>
      <c r="L3222" s="48">
        <f>Solar!K3239/1000*Variables!$B$3</f>
        <v>0</v>
      </c>
      <c r="M3222">
        <f>IF(E3222=1, VLOOKUP(D3222, Sheet1!$A$2:$C$26, 2), Sheet1!$C$3)</f>
        <v>0.18637999999999999</v>
      </c>
      <c r="N3222" s="1">
        <f>'Electricity Rates'!$J$2</f>
        <v>0.24729999999999999</v>
      </c>
      <c r="O3222" s="145">
        <f>L3222-K3222</f>
        <v>-5.8356327170242031</v>
      </c>
      <c r="P3222">
        <f t="shared" si="303"/>
        <v>1.4431519709200853</v>
      </c>
      <c r="Q3222">
        <f>IF(O3222&gt;0, IF(Q3221+O3222*Variables!$B$5&lt;Variables!$B$4, Q3221+O3222*Variables!$B$5, Variables!$B$4), IF(Q3221&gt;-O3222, Q3221+O3222/Variables!$B$5, 0))</f>
        <v>7.9850361630389672</v>
      </c>
      <c r="R3222">
        <f>IF(O3222&gt;0, 0, IF(Q3221&gt;-O3222, 0, -O3222 - Q3221*Variables!$B$5))</f>
        <v>0</v>
      </c>
      <c r="S3222">
        <f t="shared" si="304"/>
        <v>0</v>
      </c>
      <c r="T3222">
        <f t="shared" si="305"/>
        <v>0</v>
      </c>
    </row>
    <row r="3223" spans="1:20" x14ac:dyDescent="0.3">
      <c r="A3223" s="3">
        <f t="shared" si="300"/>
        <v>43235</v>
      </c>
      <c r="B3223">
        <v>5</v>
      </c>
      <c r="C3223">
        <v>15</v>
      </c>
      <c r="D3223">
        <v>6</v>
      </c>
      <c r="E3223">
        <v>1</v>
      </c>
      <c r="F3223" s="1">
        <f>VLOOKUP(A3223,Weather!$A$1:$E$366, 5)</f>
        <v>0.69230769230769151</v>
      </c>
      <c r="G3223" s="1">
        <f>VLOOKUP(D3223, Spring!$A$1:$E$25, 2)</f>
        <v>389.38053097345102</v>
      </c>
      <c r="H3223" s="1">
        <f>VLOOKUP(D3223, Spring!$A$1:$E$25, 3)</f>
        <v>340.20659833439998</v>
      </c>
      <c r="I3223" s="1">
        <f>VLOOKUP(D3223, Spring!$A$1:$E$25, 5)</f>
        <v>264.16853094705402</v>
      </c>
      <c r="J3223" s="1">
        <f t="shared" si="301"/>
        <v>374.25009016143525</v>
      </c>
      <c r="K3223" s="47">
        <f t="shared" si="302"/>
        <v>7.0014796206281265</v>
      </c>
      <c r="L3223" s="48">
        <f>Solar!K3240/1000*Variables!$B$3</f>
        <v>0.76</v>
      </c>
      <c r="M3223">
        <f>IF(E3223=1, VLOOKUP(D3223, Sheet1!$A$2:$C$26, 2), Sheet1!$C$3)</f>
        <v>0.18637999999999999</v>
      </c>
      <c r="N3223" s="1">
        <f>'Electricity Rates'!$J$2</f>
        <v>0.24729999999999999</v>
      </c>
      <c r="O3223" s="145">
        <f>L3223-K3223</f>
        <v>-6.2414796206281267</v>
      </c>
      <c r="P3223">
        <f t="shared" si="303"/>
        <v>1.7314659101813357</v>
      </c>
      <c r="Q3223">
        <f>IF(O3223&gt;0, IF(Q3222+O3223*Variables!$B$5&lt;Variables!$B$4, Q3222+O3223*Variables!$B$5, Variables!$B$4), IF(Q3222&gt;-O3223, Q3222+O3223/Variables!$B$5, 0))</f>
        <v>1.3451642262005343</v>
      </c>
      <c r="R3223">
        <f>IF(O3223&gt;0, 0, IF(Q3222&gt;-O3223, 0, -O3223 - Q3222*Variables!$B$5))</f>
        <v>0</v>
      </c>
      <c r="S3223">
        <f t="shared" si="304"/>
        <v>0</v>
      </c>
      <c r="T3223">
        <f t="shared" si="305"/>
        <v>0</v>
      </c>
    </row>
    <row r="3224" spans="1:20" x14ac:dyDescent="0.3">
      <c r="A3224" s="3">
        <f t="shared" si="300"/>
        <v>43235</v>
      </c>
      <c r="B3224">
        <v>5</v>
      </c>
      <c r="C3224">
        <v>15</v>
      </c>
      <c r="D3224">
        <v>7</v>
      </c>
      <c r="E3224">
        <v>1</v>
      </c>
      <c r="F3224" s="1">
        <f>VLOOKUP(A3224,Weather!$A$1:$E$366, 5)</f>
        <v>0.69230769230769151</v>
      </c>
      <c r="G3224" s="1">
        <f>VLOOKUP(D3224, Spring!$A$1:$E$25, 2)</f>
        <v>623.89380530973403</v>
      </c>
      <c r="H3224" s="1">
        <f>VLOOKUP(D3224, Spring!$A$1:$E$25, 3)</f>
        <v>374.47950032030701</v>
      </c>
      <c r="I3224" s="1">
        <f>VLOOKUP(D3224, Spring!$A$1:$E$25, 5)</f>
        <v>251.18725224694799</v>
      </c>
      <c r="J3224" s="1">
        <f t="shared" si="301"/>
        <v>547.150942236064</v>
      </c>
      <c r="K3224" s="47">
        <f t="shared" si="302"/>
        <v>10.236112888632331</v>
      </c>
      <c r="L3224" s="48">
        <f>Solar!K3241/1000*Variables!$B$3</f>
        <v>5.3491999999999997</v>
      </c>
      <c r="M3224">
        <f>IF(E3224=1, VLOOKUP(D3224, Sheet1!$A$2:$C$26, 2), Sheet1!$C$3)</f>
        <v>0.18637999999999999</v>
      </c>
      <c r="N3224" s="1">
        <f>'Electricity Rates'!$J$2</f>
        <v>0.24729999999999999</v>
      </c>
      <c r="O3224" s="145">
        <f>L3224-K3224</f>
        <v>-4.886912888632331</v>
      </c>
      <c r="P3224">
        <f t="shared" si="303"/>
        <v>2.5313907173587755</v>
      </c>
      <c r="Q3224">
        <f>IF(O3224&gt;0, IF(Q3223+O3224*Variables!$B$5&lt;Variables!$B$4, Q3223+O3224*Variables!$B$5, Variables!$B$4), IF(Q3223&gt;-O3224, Q3223+O3224/Variables!$B$5, 0))</f>
        <v>0</v>
      </c>
      <c r="R3224">
        <f>IF(O3224&gt;0, 0, IF(Q3223&gt;-O3224, 0, -O3224 - Q3223*Variables!$B$5))</f>
        <v>3.622458516003829</v>
      </c>
      <c r="S3224">
        <f t="shared" si="304"/>
        <v>0.67515381821279363</v>
      </c>
      <c r="T3224">
        <f t="shared" si="305"/>
        <v>0</v>
      </c>
    </row>
    <row r="3225" spans="1:20" x14ac:dyDescent="0.3">
      <c r="A3225" s="3">
        <f t="shared" si="300"/>
        <v>43235</v>
      </c>
      <c r="B3225">
        <v>5</v>
      </c>
      <c r="C3225">
        <v>15</v>
      </c>
      <c r="D3225">
        <v>8</v>
      </c>
      <c r="E3225">
        <v>1</v>
      </c>
      <c r="F3225" s="1">
        <f>VLOOKUP(A3225,Weather!$A$1:$E$366, 5)</f>
        <v>0.69230769230769151</v>
      </c>
      <c r="G3225" s="1">
        <f>VLOOKUP(D3225, Spring!$A$1:$E$25, 2)</f>
        <v>871.68141592920301</v>
      </c>
      <c r="H3225" s="1">
        <f>VLOOKUP(D3225, Spring!$A$1:$E$25, 3)</f>
        <v>578.35522101217202</v>
      </c>
      <c r="I3225" s="1">
        <f>VLOOKUP(D3225, Spring!$A$1:$E$25, 5)</f>
        <v>268.91753993484798</v>
      </c>
      <c r="J3225" s="1">
        <f t="shared" si="301"/>
        <v>781.42720210857783</v>
      </c>
      <c r="K3225" s="47">
        <f t="shared" si="302"/>
        <v>14.61895875083864</v>
      </c>
      <c r="L3225" s="48">
        <f>Solar!K3242/1000*Variables!$B$3</f>
        <v>14.576000000000001</v>
      </c>
      <c r="M3225">
        <f>IF(E3225=1, VLOOKUP(D3225, Sheet1!$A$2:$C$26, 2), Sheet1!$C$3)</f>
        <v>0.18637999999999999</v>
      </c>
      <c r="N3225" s="1">
        <f>'Electricity Rates'!$J$2</f>
        <v>0.24729999999999999</v>
      </c>
      <c r="O3225" s="145">
        <f>L3225-K3225</f>
        <v>-4.2958750838639759E-2</v>
      </c>
      <c r="P3225">
        <f t="shared" si="303"/>
        <v>3.6152684990823958</v>
      </c>
      <c r="Q3225">
        <f>IF(O3225&gt;0, IF(Q3224+O3225*Variables!$B$5&lt;Variables!$B$4, Q3224+O3225*Variables!$B$5, Variables!$B$4), IF(Q3224&gt;-O3225, Q3224+O3225/Variables!$B$5, 0))</f>
        <v>0</v>
      </c>
      <c r="R3225">
        <f>IF(O3225&gt;0, 0, IF(Q3224&gt;-O3225, 0, -O3225 - Q3224*Variables!$B$5))</f>
        <v>4.2958750838639759E-2</v>
      </c>
      <c r="S3225">
        <f t="shared" si="304"/>
        <v>8.0066519813056774E-3</v>
      </c>
      <c r="T3225">
        <f t="shared" si="305"/>
        <v>0</v>
      </c>
    </row>
    <row r="3226" spans="1:20" x14ac:dyDescent="0.3">
      <c r="A3226" s="3">
        <f t="shared" si="300"/>
        <v>43235</v>
      </c>
      <c r="B3226">
        <v>5</v>
      </c>
      <c r="C3226">
        <v>15</v>
      </c>
      <c r="D3226">
        <v>9</v>
      </c>
      <c r="E3226">
        <v>1</v>
      </c>
      <c r="F3226" s="1">
        <f>VLOOKUP(A3226,Weather!$A$1:$E$366, 5)</f>
        <v>0.69230769230769151</v>
      </c>
      <c r="G3226" s="1">
        <f>VLOOKUP(D3226, Spring!$A$1:$E$25, 2)</f>
        <v>1137.1681415929199</v>
      </c>
      <c r="H3226" s="1">
        <f>VLOOKUP(D3226, Spring!$A$1:$E$25, 3)</f>
        <v>786.77530429212004</v>
      </c>
      <c r="I3226" s="1">
        <f>VLOOKUP(D3226, Spring!$A$1:$E$25, 5)</f>
        <v>317.33977000667198</v>
      </c>
      <c r="J3226" s="1">
        <f t="shared" si="301"/>
        <v>1029.3549608849812</v>
      </c>
      <c r="K3226" s="47">
        <f t="shared" si="302"/>
        <v>19.25719718041983</v>
      </c>
      <c r="L3226" s="48">
        <f>Solar!K3243/1000*Variables!$B$3</f>
        <v>23.959</v>
      </c>
      <c r="M3226">
        <f>IF(E3226=1, VLOOKUP(D3226, Sheet1!$A$2:$C$26, 2), Sheet1!$C$3)</f>
        <v>0.25796000000000002</v>
      </c>
      <c r="N3226" s="1">
        <f>'Electricity Rates'!$J$2</f>
        <v>0.24729999999999999</v>
      </c>
      <c r="O3226" s="145">
        <f>L3226-K3226</f>
        <v>4.7018028195801698</v>
      </c>
      <c r="P3226">
        <f t="shared" si="303"/>
        <v>4.7623048627178237</v>
      </c>
      <c r="Q3226">
        <f>IF(O3226&gt;0, IF(Q3225+O3226*Variables!$B$5&lt;Variables!$B$4, Q3225+O3226*Variables!$B$5, Variables!$B$4), IF(Q3225&gt;-O3226, Q3225+O3226/Variables!$B$5, 0))</f>
        <v>4.4196946504053596</v>
      </c>
      <c r="R3226">
        <f>IF(O3226&gt;0, 0, IF(Q3225&gt;-O3226, 0, -O3226 - Q3225*Variables!$B$5))</f>
        <v>0</v>
      </c>
      <c r="S3226">
        <f t="shared" si="304"/>
        <v>0</v>
      </c>
      <c r="T3226">
        <f t="shared" si="305"/>
        <v>0</v>
      </c>
    </row>
    <row r="3227" spans="1:20" x14ac:dyDescent="0.3">
      <c r="A3227" s="3">
        <f t="shared" si="300"/>
        <v>43235</v>
      </c>
      <c r="B3227">
        <v>5</v>
      </c>
      <c r="C3227">
        <v>15</v>
      </c>
      <c r="D3227">
        <v>10</v>
      </c>
      <c r="E3227">
        <v>1</v>
      </c>
      <c r="F3227" s="1">
        <f>VLOOKUP(A3227,Weather!$A$1:$E$366, 5)</f>
        <v>0.69230769230769151</v>
      </c>
      <c r="G3227" s="1">
        <f>VLOOKUP(D3227, Spring!$A$1:$E$25, 2)</f>
        <v>1207.9646017699099</v>
      </c>
      <c r="H3227" s="1">
        <f>VLOOKUP(D3227, Spring!$A$1:$E$25, 3)</f>
        <v>923.64670083279998</v>
      </c>
      <c r="I3227" s="1">
        <f>VLOOKUP(D3227, Spring!$A$1:$E$25, 5)</f>
        <v>339.44621060481097</v>
      </c>
      <c r="J3227" s="1">
        <f t="shared" si="301"/>
        <v>1120.4821707123374</v>
      </c>
      <c r="K3227" s="47">
        <f t="shared" si="302"/>
        <v>20.962007197207591</v>
      </c>
      <c r="L3227" s="48">
        <f>Solar!K3244/1000*Variables!$B$3</f>
        <v>31.10885</v>
      </c>
      <c r="M3227">
        <f>IF(E3227=1, VLOOKUP(D3227, Sheet1!$A$2:$C$26, 2), Sheet1!$C$3)</f>
        <v>0.25796000000000002</v>
      </c>
      <c r="N3227" s="1">
        <f>'Electricity Rates'!$J$2</f>
        <v>0.24729999999999999</v>
      </c>
      <c r="O3227" s="145">
        <f>L3227-K3227</f>
        <v>10.14684280279241</v>
      </c>
      <c r="P3227">
        <f t="shared" si="303"/>
        <v>5.1839043798694373</v>
      </c>
      <c r="Q3227">
        <f>IF(O3227&gt;0, IF(Q3226+O3227*Variables!$B$5&lt;Variables!$B$4, Q3226+O3227*Variables!$B$5, Variables!$B$4), IF(Q3226&gt;-O3227, Q3226+O3227/Variables!$B$5, 0))</f>
        <v>13.957726885030224</v>
      </c>
      <c r="R3227">
        <f>IF(O3227&gt;0, 0, IF(Q3226&gt;-O3227, 0, -O3227 - Q3226*Variables!$B$5))</f>
        <v>0</v>
      </c>
      <c r="S3227">
        <f t="shared" si="304"/>
        <v>0</v>
      </c>
      <c r="T3227">
        <f t="shared" si="305"/>
        <v>0</v>
      </c>
    </row>
    <row r="3228" spans="1:20" x14ac:dyDescent="0.3">
      <c r="A3228" s="3">
        <f t="shared" si="300"/>
        <v>43235</v>
      </c>
      <c r="B3228">
        <v>5</v>
      </c>
      <c r="C3228">
        <v>15</v>
      </c>
      <c r="D3228">
        <v>11</v>
      </c>
      <c r="E3228">
        <v>1</v>
      </c>
      <c r="F3228" s="1">
        <f>VLOOKUP(A3228,Weather!$A$1:$E$366, 5)</f>
        <v>0.69230769230769151</v>
      </c>
      <c r="G3228" s="1">
        <f>VLOOKUP(D3228, Spring!$A$1:$E$25, 2)</f>
        <v>1274.3362831858401</v>
      </c>
      <c r="H3228" s="1">
        <f>VLOOKUP(D3228, Spring!$A$1:$E$25, 3)</f>
        <v>962.46396540679098</v>
      </c>
      <c r="I3228" s="1">
        <f>VLOOKUP(D3228, Spring!$A$1:$E$25, 5)</f>
        <v>352.80034538247099</v>
      </c>
      <c r="J3228" s="1">
        <f t="shared" si="301"/>
        <v>1178.3755700230554</v>
      </c>
      <c r="K3228" s="47">
        <f t="shared" si="302"/>
        <v>22.045078293511224</v>
      </c>
      <c r="L3228" s="48">
        <f>Solar!K3245/1000*Variables!$B$3</f>
        <v>36.087400000000002</v>
      </c>
      <c r="M3228">
        <f>IF(E3228=1, VLOOKUP(D3228, Sheet1!$A$2:$C$26, 2), Sheet1!$C$3)</f>
        <v>0.25796000000000002</v>
      </c>
      <c r="N3228" s="1">
        <f>'Electricity Rates'!$J$2</f>
        <v>0.24729999999999999</v>
      </c>
      <c r="O3228" s="145">
        <f>L3228-K3228</f>
        <v>14.042321706488778</v>
      </c>
      <c r="P3228">
        <f t="shared" si="303"/>
        <v>5.4517478619853259</v>
      </c>
      <c r="Q3228">
        <f>IF(O3228&gt;0, IF(Q3227+O3228*Variables!$B$5&lt;Variables!$B$4, Q3227+O3228*Variables!$B$5, Variables!$B$4), IF(Q3227&gt;-O3228, Q3227+O3228/Variables!$B$5, 0))</f>
        <v>27.157509289129674</v>
      </c>
      <c r="R3228">
        <f>IF(O3228&gt;0, 0, IF(Q3227&gt;-O3228, 0, -O3228 - Q3227*Variables!$B$5))</f>
        <v>0</v>
      </c>
      <c r="S3228">
        <f t="shared" si="304"/>
        <v>0</v>
      </c>
      <c r="T3228">
        <f t="shared" si="305"/>
        <v>0</v>
      </c>
    </row>
    <row r="3229" spans="1:20" x14ac:dyDescent="0.3">
      <c r="A3229" s="3">
        <f t="shared" si="300"/>
        <v>43235</v>
      </c>
      <c r="B3229">
        <v>5</v>
      </c>
      <c r="C3229">
        <v>15</v>
      </c>
      <c r="D3229">
        <v>12</v>
      </c>
      <c r="E3229">
        <v>1</v>
      </c>
      <c r="F3229" s="1">
        <f>VLOOKUP(A3229,Weather!$A$1:$E$366, 5)</f>
        <v>0.69230769230769151</v>
      </c>
      <c r="G3229" s="1">
        <f>VLOOKUP(D3229, Spring!$A$1:$E$25, 2)</f>
        <v>1314.1592920353901</v>
      </c>
      <c r="H3229" s="1">
        <f>VLOOKUP(D3229, Spring!$A$1:$E$25, 3)</f>
        <v>983.10377962844302</v>
      </c>
      <c r="I3229" s="1">
        <f>VLOOKUP(D3229, Spring!$A$1:$E$25, 5)</f>
        <v>344.20503159464602</v>
      </c>
      <c r="J3229" s="1">
        <f t="shared" si="301"/>
        <v>1212.2960574486369</v>
      </c>
      <c r="K3229" s="47">
        <f t="shared" si="302"/>
        <v>22.679663581999833</v>
      </c>
      <c r="L3229" s="48">
        <f>Solar!K3246/1000*Variables!$B$3</f>
        <v>38.904300000000006</v>
      </c>
      <c r="M3229">
        <f>IF(E3229=1, VLOOKUP(D3229, Sheet1!$A$2:$C$26, 2), Sheet1!$C$3)</f>
        <v>0.25796000000000002</v>
      </c>
      <c r="N3229" s="1">
        <f>'Electricity Rates'!$J$2</f>
        <v>0.24729999999999999</v>
      </c>
      <c r="O3229" s="145">
        <f>L3229-K3229</f>
        <v>16.224636418000173</v>
      </c>
      <c r="P3229">
        <f t="shared" si="303"/>
        <v>5.6086808038285589</v>
      </c>
      <c r="Q3229">
        <f>IF(O3229&gt;0, IF(Q3228+O3229*Variables!$B$5&lt;Variables!$B$4, Q3228+O3229*Variables!$B$5, Variables!$B$4), IF(Q3228&gt;-O3229, Q3228+O3229/Variables!$B$5, 0))</f>
        <v>42.408667522049839</v>
      </c>
      <c r="R3229">
        <f>IF(O3229&gt;0, 0, IF(Q3228&gt;-O3229, 0, -O3229 - Q3228*Variables!$B$5))</f>
        <v>0</v>
      </c>
      <c r="S3229">
        <f t="shared" si="304"/>
        <v>0</v>
      </c>
      <c r="T3229">
        <f t="shared" si="305"/>
        <v>0</v>
      </c>
    </row>
    <row r="3230" spans="1:20" x14ac:dyDescent="0.3">
      <c r="A3230" s="3">
        <f t="shared" si="300"/>
        <v>43235</v>
      </c>
      <c r="B3230">
        <v>5</v>
      </c>
      <c r="C3230">
        <v>15</v>
      </c>
      <c r="D3230">
        <v>13</v>
      </c>
      <c r="E3230">
        <v>1</v>
      </c>
      <c r="F3230" s="1">
        <f>VLOOKUP(A3230,Weather!$A$1:$E$366, 5)</f>
        <v>0.69230769230769151</v>
      </c>
      <c r="G3230" s="1">
        <f>VLOOKUP(D3230, Spring!$A$1:$E$25, 2)</f>
        <v>1362.8318584070701</v>
      </c>
      <c r="H3230" s="1">
        <f>VLOOKUP(D3230, Spring!$A$1:$E$25, 3)</f>
        <v>999.59961563100603</v>
      </c>
      <c r="I3230" s="1">
        <f>VLOOKUP(D3230, Spring!$A$1:$E$25, 5)</f>
        <v>326.84269398328001</v>
      </c>
      <c r="J3230" s="1">
        <f t="shared" si="301"/>
        <v>1251.06809139905</v>
      </c>
      <c r="K3230" s="47">
        <f t="shared" si="302"/>
        <v>23.405011718688382</v>
      </c>
      <c r="L3230" s="48">
        <f>Solar!K3247/1000*Variables!$B$3</f>
        <v>38.470999999999997</v>
      </c>
      <c r="M3230">
        <f>IF(E3230=1, VLOOKUP(D3230, Sheet1!$A$2:$C$26, 2), Sheet1!$C$3)</f>
        <v>0.55478000000000005</v>
      </c>
      <c r="N3230" s="1">
        <f>'Electricity Rates'!$J$2</f>
        <v>0.24729999999999999</v>
      </c>
      <c r="O3230" s="145">
        <f>L3230-K3230</f>
        <v>15.065988281311615</v>
      </c>
      <c r="P3230">
        <f t="shared" si="303"/>
        <v>5.7880593980316366</v>
      </c>
      <c r="Q3230">
        <f>IF(O3230&gt;0, IF(Q3229+O3230*Variables!$B$5&lt;Variables!$B$4, Q3229+O3230*Variables!$B$5, Variables!$B$4), IF(Q3229&gt;-O3230, Q3229+O3230/Variables!$B$5, 0))</f>
        <v>56.570696506482754</v>
      </c>
      <c r="R3230">
        <f>IF(O3230&gt;0, 0, IF(Q3229&gt;-O3230, 0, -O3230 - Q3229*Variables!$B$5))</f>
        <v>0</v>
      </c>
      <c r="S3230">
        <f t="shared" si="304"/>
        <v>0</v>
      </c>
      <c r="T3230">
        <f t="shared" si="305"/>
        <v>0</v>
      </c>
    </row>
    <row r="3231" spans="1:20" x14ac:dyDescent="0.3">
      <c r="A3231" s="3">
        <f t="shared" si="300"/>
        <v>43235</v>
      </c>
      <c r="B3231">
        <v>5</v>
      </c>
      <c r="C3231">
        <v>15</v>
      </c>
      <c r="D3231">
        <v>14</v>
      </c>
      <c r="E3231">
        <v>1</v>
      </c>
      <c r="F3231" s="1">
        <f>VLOOKUP(A3231,Weather!$A$1:$E$366, 5)</f>
        <v>0.69230769230769151</v>
      </c>
      <c r="G3231" s="1">
        <f>VLOOKUP(D3231, Spring!$A$1:$E$25, 2)</f>
        <v>1402.65486725663</v>
      </c>
      <c r="H3231" s="1">
        <f>VLOOKUP(D3231, Spring!$A$1:$E$25, 3)</f>
        <v>1011.55108904548</v>
      </c>
      <c r="I3231" s="1">
        <f>VLOOKUP(D3231, Spring!$A$1:$E$25, 5)</f>
        <v>309.49016837395499</v>
      </c>
      <c r="J3231" s="1">
        <f t="shared" si="301"/>
        <v>1282.3152431916606</v>
      </c>
      <c r="K3231" s="47">
        <f t="shared" si="302"/>
        <v>23.989584180339001</v>
      </c>
      <c r="L3231" s="48">
        <f>Solar!K3248/1000*Variables!$B$3</f>
        <v>37.289100000000005</v>
      </c>
      <c r="M3231">
        <f>IF(E3231=1, VLOOKUP(D3231, Sheet1!$A$2:$C$26, 2), Sheet1!$C$3)</f>
        <v>0.55478000000000005</v>
      </c>
      <c r="N3231" s="1">
        <f>'Electricity Rates'!$J$2</f>
        <v>0.24729999999999999</v>
      </c>
      <c r="O3231" s="145">
        <f>L3231-K3231</f>
        <v>13.299515819661003</v>
      </c>
      <c r="P3231">
        <f t="shared" si="303"/>
        <v>5.9326241677978349</v>
      </c>
      <c r="Q3231">
        <f>IF(O3231&gt;0, IF(Q3230+O3231*Variables!$B$5&lt;Variables!$B$4, Q3230+O3231*Variables!$B$5, Variables!$B$4), IF(Q3230&gt;-O3231, Q3230+O3231/Variables!$B$5, 0))</f>
        <v>69.072241376964101</v>
      </c>
      <c r="R3231">
        <f>IF(O3231&gt;0, 0, IF(Q3230&gt;-O3231, 0, -O3231 - Q3230*Variables!$B$5))</f>
        <v>0</v>
      </c>
      <c r="S3231">
        <f t="shared" si="304"/>
        <v>0</v>
      </c>
      <c r="T3231">
        <f t="shared" si="305"/>
        <v>0</v>
      </c>
    </row>
    <row r="3232" spans="1:20" x14ac:dyDescent="0.3">
      <c r="A3232" s="3">
        <f t="shared" si="300"/>
        <v>43235</v>
      </c>
      <c r="B3232">
        <v>5</v>
      </c>
      <c r="C3232">
        <v>15</v>
      </c>
      <c r="D3232">
        <v>15</v>
      </c>
      <c r="E3232">
        <v>1</v>
      </c>
      <c r="F3232" s="1">
        <f>VLOOKUP(A3232,Weather!$A$1:$E$366, 5)</f>
        <v>0.69230769230769151</v>
      </c>
      <c r="G3232" s="1">
        <f>VLOOKUP(D3232, Spring!$A$1:$E$25, 2)</f>
        <v>1371.6814159292001</v>
      </c>
      <c r="H3232" s="1">
        <f>VLOOKUP(D3232, Spring!$A$1:$E$25, 3)</f>
        <v>1005.48526585522</v>
      </c>
      <c r="I3232" s="1">
        <f>VLOOKUP(D3232, Spring!$A$1:$E$25, 5)</f>
        <v>300.89485458612899</v>
      </c>
      <c r="J3232" s="1">
        <f t="shared" si="301"/>
        <v>1259.0056774448981</v>
      </c>
      <c r="K3232" s="47">
        <f t="shared" si="302"/>
        <v>23.553508267915703</v>
      </c>
      <c r="L3232" s="48">
        <f>Solar!K3249/1000*Variables!$B$3</f>
        <v>32.442500000000003</v>
      </c>
      <c r="M3232">
        <f>IF(E3232=1, VLOOKUP(D3232, Sheet1!$A$2:$C$26, 2), Sheet1!$C$3)</f>
        <v>0.55478000000000005</v>
      </c>
      <c r="N3232" s="1">
        <f>'Electricity Rates'!$J$2</f>
        <v>0.24729999999999999</v>
      </c>
      <c r="O3232" s="145">
        <f>L3232-K3232</f>
        <v>8.8889917320842997</v>
      </c>
      <c r="P3232">
        <f t="shared" si="303"/>
        <v>5.8247825946555531</v>
      </c>
      <c r="Q3232">
        <f>IF(O3232&gt;0, IF(Q3231+O3232*Variables!$B$5&lt;Variables!$B$4, Q3231+O3232*Variables!$B$5, Variables!$B$4), IF(Q3231&gt;-O3232, Q3231+O3232/Variables!$B$5, 0))</f>
        <v>77.427893605123344</v>
      </c>
      <c r="R3232">
        <f>IF(O3232&gt;0, 0, IF(Q3231&gt;-O3232, 0, -O3232 - Q3231*Variables!$B$5))</f>
        <v>0</v>
      </c>
      <c r="S3232">
        <f t="shared" si="304"/>
        <v>0</v>
      </c>
      <c r="T3232">
        <f t="shared" si="305"/>
        <v>0</v>
      </c>
    </row>
    <row r="3233" spans="1:20" x14ac:dyDescent="0.3">
      <c r="A3233" s="3">
        <f t="shared" si="300"/>
        <v>43235</v>
      </c>
      <c r="B3233">
        <v>5</v>
      </c>
      <c r="C3233">
        <v>15</v>
      </c>
      <c r="D3233">
        <v>16</v>
      </c>
      <c r="E3233">
        <v>1</v>
      </c>
      <c r="F3233" s="1">
        <f>VLOOKUP(A3233,Weather!$A$1:$E$366, 5)</f>
        <v>0.69230769230769151</v>
      </c>
      <c r="G3233" s="1">
        <f>VLOOKUP(D3233, Spring!$A$1:$E$25, 2)</f>
        <v>1283.1858407079601</v>
      </c>
      <c r="H3233" s="1">
        <f>VLOOKUP(D3233, Spring!$A$1:$E$25, 3)</f>
        <v>954.93673926969905</v>
      </c>
      <c r="I3233" s="1">
        <f>VLOOKUP(D3233, Spring!$A$1:$E$25, 5)</f>
        <v>270.36971623690101</v>
      </c>
      <c r="J3233" s="1">
        <f t="shared" si="301"/>
        <v>1182.1861171884948</v>
      </c>
      <c r="K3233" s="47">
        <f t="shared" si="302"/>
        <v>22.116366100845507</v>
      </c>
      <c r="L3233" s="48">
        <f>Solar!K3250/1000*Variables!$B$3</f>
        <v>25.611250000000002</v>
      </c>
      <c r="M3233">
        <f>IF(E3233=1, VLOOKUP(D3233, Sheet1!$A$2:$C$26, 2), Sheet1!$C$3)</f>
        <v>0.55478000000000005</v>
      </c>
      <c r="N3233" s="1">
        <f>'Electricity Rates'!$J$2</f>
        <v>0.24729999999999999</v>
      </c>
      <c r="O3233" s="145">
        <f>L3233-K3233</f>
        <v>3.4948838991544946</v>
      </c>
      <c r="P3233">
        <f t="shared" si="303"/>
        <v>5.4693773367390941</v>
      </c>
      <c r="Q3233">
        <f>IF(O3233&gt;0, IF(Q3232+O3233*Variables!$B$5&lt;Variables!$B$4, Q3232+O3233*Variables!$B$5, Variables!$B$4), IF(Q3232&gt;-O3233, Q3232+O3233/Variables!$B$5, 0))</f>
        <v>80.713084470328567</v>
      </c>
      <c r="R3233">
        <f>IF(O3233&gt;0, 0, IF(Q3232&gt;-O3233, 0, -O3233 - Q3232*Variables!$B$5))</f>
        <v>0</v>
      </c>
      <c r="S3233">
        <f t="shared" si="304"/>
        <v>0</v>
      </c>
      <c r="T3233">
        <f t="shared" si="305"/>
        <v>0</v>
      </c>
    </row>
    <row r="3234" spans="1:20" x14ac:dyDescent="0.3">
      <c r="A3234" s="3">
        <f t="shared" si="300"/>
        <v>43235</v>
      </c>
      <c r="B3234">
        <v>5</v>
      </c>
      <c r="C3234">
        <v>15</v>
      </c>
      <c r="D3234">
        <v>17</v>
      </c>
      <c r="E3234">
        <v>1</v>
      </c>
      <c r="F3234" s="1">
        <f>VLOOKUP(A3234,Weather!$A$1:$E$366, 5)</f>
        <v>0.69230769230769151</v>
      </c>
      <c r="G3234" s="1">
        <f>VLOOKUP(D3234, Spring!$A$1:$E$25, 2)</f>
        <v>973.45132743362797</v>
      </c>
      <c r="H3234" s="1">
        <f>VLOOKUP(D3234, Spring!$A$1:$E$25, 3)</f>
        <v>850.97693786034597</v>
      </c>
      <c r="I3234" s="1">
        <f>VLOOKUP(D3234, Spring!$A$1:$E$25, 5)</f>
        <v>257.39334353781499</v>
      </c>
      <c r="J3234" s="1">
        <f t="shared" si="301"/>
        <v>935.76689987261807</v>
      </c>
      <c r="K3234" s="47">
        <f t="shared" si="302"/>
        <v>17.506349500918901</v>
      </c>
      <c r="L3234" s="48">
        <f>Solar!K3251/1000*Variables!$B$3</f>
        <v>15.611499999999999</v>
      </c>
      <c r="M3234">
        <f>IF(E3234=1, VLOOKUP(D3234, Sheet1!$A$2:$C$26, 2), Sheet1!$C$3)</f>
        <v>0.55478000000000005</v>
      </c>
      <c r="N3234" s="1">
        <f>'Electricity Rates'!$J$2</f>
        <v>0.24729999999999999</v>
      </c>
      <c r="O3234" s="145">
        <f>L3234-K3234</f>
        <v>-1.8948495009189017</v>
      </c>
      <c r="P3234">
        <f t="shared" si="303"/>
        <v>4.3293202315772445</v>
      </c>
      <c r="Q3234">
        <f>IF(O3234&gt;0, IF(Q3233+O3234*Variables!$B$5&lt;Variables!$B$4, Q3233+O3234*Variables!$B$5, Variables!$B$4), IF(Q3233&gt;-O3234, Q3233+O3234/Variables!$B$5, 0))</f>
        <v>78.697287128925481</v>
      </c>
      <c r="R3234">
        <f>IF(O3234&gt;0, 0, IF(Q3233&gt;-O3234, 0, -O3234 - Q3233*Variables!$B$5))</f>
        <v>0</v>
      </c>
      <c r="S3234">
        <f t="shared" si="304"/>
        <v>0</v>
      </c>
      <c r="T3234">
        <f t="shared" si="305"/>
        <v>0</v>
      </c>
    </row>
    <row r="3235" spans="1:20" x14ac:dyDescent="0.3">
      <c r="A3235" s="3">
        <f t="shared" si="300"/>
        <v>43235</v>
      </c>
      <c r="B3235">
        <v>5</v>
      </c>
      <c r="C3235">
        <v>15</v>
      </c>
      <c r="D3235">
        <v>18</v>
      </c>
      <c r="E3235">
        <v>1</v>
      </c>
      <c r="F3235" s="1">
        <f>VLOOKUP(A3235,Weather!$A$1:$E$366, 5)</f>
        <v>0.69230769230769151</v>
      </c>
      <c r="G3235" s="1">
        <f>VLOOKUP(D3235, Spring!$A$1:$E$25, 2)</f>
        <v>690.26548672566298</v>
      </c>
      <c r="H3235" s="1">
        <f>VLOOKUP(D3235, Spring!$A$1:$E$25, 3)</f>
        <v>590.923299339663</v>
      </c>
      <c r="I3235" s="1">
        <f>VLOOKUP(D3235, Spring!$A$1:$E$25, 5)</f>
        <v>248.81274775305101</v>
      </c>
      <c r="J3235" s="1">
        <f t="shared" si="301"/>
        <v>659.69865983766294</v>
      </c>
      <c r="K3235" s="47">
        <f t="shared" si="302"/>
        <v>12.341658276198959</v>
      </c>
      <c r="L3235" s="48">
        <f>Solar!K3252/1000*Variables!$B$3</f>
        <v>6.7588999999999997</v>
      </c>
      <c r="M3235">
        <f>IF(E3235=1, VLOOKUP(D3235, Sheet1!$A$2:$C$26, 2), Sheet1!$C$3)</f>
        <v>0.55478000000000005</v>
      </c>
      <c r="N3235" s="1">
        <f>'Electricity Rates'!$J$2</f>
        <v>0.24729999999999999</v>
      </c>
      <c r="O3235" s="145">
        <f>L3235-K3235</f>
        <v>-5.5827582761989598</v>
      </c>
      <c r="P3235">
        <f t="shared" si="303"/>
        <v>3.0520920917040026</v>
      </c>
      <c r="Q3235">
        <f>IF(O3235&gt;0, IF(Q3234+O3235*Variables!$B$5&lt;Variables!$B$4, Q3234+O3235*Variables!$B$5, Variables!$B$4), IF(Q3234&gt;-O3235, Q3234+O3235/Variables!$B$5, 0))</f>
        <v>72.758182579777653</v>
      </c>
      <c r="R3235">
        <f>IF(O3235&gt;0, 0, IF(Q3234&gt;-O3235, 0, -O3235 - Q3234*Variables!$B$5))</f>
        <v>0</v>
      </c>
      <c r="S3235">
        <f t="shared" si="304"/>
        <v>0</v>
      </c>
      <c r="T3235">
        <f t="shared" si="305"/>
        <v>0</v>
      </c>
    </row>
    <row r="3236" spans="1:20" x14ac:dyDescent="0.3">
      <c r="A3236" s="3">
        <f t="shared" si="300"/>
        <v>43235</v>
      </c>
      <c r="B3236">
        <v>5</v>
      </c>
      <c r="C3236">
        <v>15</v>
      </c>
      <c r="D3236">
        <v>19</v>
      </c>
      <c r="E3236">
        <v>1</v>
      </c>
      <c r="F3236" s="1">
        <f>VLOOKUP(A3236,Weather!$A$1:$E$366, 5)</f>
        <v>0.69230769230769151</v>
      </c>
      <c r="G3236" s="1">
        <f>VLOOKUP(D3236, Spring!$A$1:$E$25, 2)</f>
        <v>482.300884955752</v>
      </c>
      <c r="H3236" s="1">
        <f>VLOOKUP(D3236, Spring!$A$1:$E$25, 3)</f>
        <v>454.99679692504799</v>
      </c>
      <c r="I3236" s="1">
        <f>VLOOKUP(D3236, Spring!$A$1:$E$25, 5)</f>
        <v>266.52341143686903</v>
      </c>
      <c r="J3236" s="1">
        <f t="shared" si="301"/>
        <v>473.89962710015072</v>
      </c>
      <c r="K3236" s="47">
        <f t="shared" si="302"/>
        <v>8.865725536455404</v>
      </c>
      <c r="L3236" s="48">
        <f>Solar!K3253/1000*Variables!$B$3</f>
        <v>1.3444499999999999</v>
      </c>
      <c r="M3236">
        <f>IF(E3236=1, VLOOKUP(D3236, Sheet1!$A$2:$C$26, 2), Sheet1!$C$3)</f>
        <v>0.25796000000000002</v>
      </c>
      <c r="N3236" s="1">
        <f>'Electricity Rates'!$J$2</f>
        <v>0.24729999999999999</v>
      </c>
      <c r="O3236" s="145">
        <f>L3236-K3236</f>
        <v>-7.5212755364554038</v>
      </c>
      <c r="P3236">
        <f t="shared" si="303"/>
        <v>2.1924939251654214</v>
      </c>
      <c r="Q3236">
        <f>IF(O3236&gt;0, IF(Q3235+O3236*Variables!$B$5&lt;Variables!$B$4, Q3235+O3236*Variables!$B$5, Variables!$B$4), IF(Q3235&gt;-O3236, Q3235+O3236/Variables!$B$5, 0))</f>
        <v>64.756825626101687</v>
      </c>
      <c r="R3236">
        <f>IF(O3236&gt;0, 0, IF(Q3235&gt;-O3236, 0, -O3236 - Q3235*Variables!$B$5))</f>
        <v>0</v>
      </c>
      <c r="S3236">
        <f t="shared" si="304"/>
        <v>0</v>
      </c>
      <c r="T3236">
        <f t="shared" si="305"/>
        <v>0</v>
      </c>
    </row>
    <row r="3237" spans="1:20" x14ac:dyDescent="0.3">
      <c r="A3237" s="3">
        <f t="shared" si="300"/>
        <v>43235</v>
      </c>
      <c r="B3237">
        <v>5</v>
      </c>
      <c r="C3237">
        <v>15</v>
      </c>
      <c r="D3237">
        <v>20</v>
      </c>
      <c r="E3237">
        <v>1</v>
      </c>
      <c r="F3237" s="1">
        <f>VLOOKUP(A3237,Weather!$A$1:$E$366, 5)</f>
        <v>0.69230769230769151</v>
      </c>
      <c r="G3237" s="1">
        <f>VLOOKUP(D3237, Spring!$A$1:$E$25, 2)</f>
        <v>415.92920353982299</v>
      </c>
      <c r="H3237" s="1">
        <f>VLOOKUP(D3237, Spring!$A$1:$E$25, 3)</f>
        <v>371.98648067830999</v>
      </c>
      <c r="I3237" s="1">
        <f>VLOOKUP(D3237, Spring!$A$1:$E$25, 5)</f>
        <v>284.25369912476901</v>
      </c>
      <c r="J3237" s="1">
        <f t="shared" si="301"/>
        <v>402.40836573628047</v>
      </c>
      <c r="K3237" s="47">
        <f t="shared" si="302"/>
        <v>7.5282653122608734</v>
      </c>
      <c r="L3237" s="48">
        <f>Solar!K3254/1000*Variables!$B$3</f>
        <v>0</v>
      </c>
      <c r="M3237">
        <f>IF(E3237=1, VLOOKUP(D3237, Sheet1!$A$2:$C$26, 2), Sheet1!$C$3)</f>
        <v>0.25796000000000002</v>
      </c>
      <c r="N3237" s="1">
        <f>'Electricity Rates'!$J$2</f>
        <v>0.24729999999999999</v>
      </c>
      <c r="O3237" s="145">
        <f>L3237-K3237</f>
        <v>-7.5282653122608734</v>
      </c>
      <c r="P3237">
        <f t="shared" si="303"/>
        <v>1.8617400117221139</v>
      </c>
      <c r="Q3237">
        <f>IF(O3237&gt;0, IF(Q3236+O3237*Variables!$B$5&lt;Variables!$B$4, Q3236+O3237*Variables!$B$5, Variables!$B$4), IF(Q3236&gt;-O3237, Q3236+O3237/Variables!$B$5, 0))</f>
        <v>56.748032740717775</v>
      </c>
      <c r="R3237">
        <f>IF(O3237&gt;0, 0, IF(Q3236&gt;-O3237, 0, -O3237 - Q3236*Variables!$B$5))</f>
        <v>0</v>
      </c>
      <c r="S3237">
        <f t="shared" si="304"/>
        <v>0</v>
      </c>
      <c r="T3237">
        <f t="shared" si="305"/>
        <v>0</v>
      </c>
    </row>
    <row r="3238" spans="1:20" x14ac:dyDescent="0.3">
      <c r="A3238" s="3">
        <f t="shared" si="300"/>
        <v>43235</v>
      </c>
      <c r="B3238">
        <v>5</v>
      </c>
      <c r="C3238">
        <v>15</v>
      </c>
      <c r="D3238">
        <v>21</v>
      </c>
      <c r="E3238">
        <v>1</v>
      </c>
      <c r="F3238" s="1">
        <f>VLOOKUP(A3238,Weather!$A$1:$E$366, 5)</f>
        <v>0.69230769230769151</v>
      </c>
      <c r="G3238" s="1">
        <f>VLOOKUP(D3238, Spring!$A$1:$E$25, 2)</f>
        <v>371.68141592920301</v>
      </c>
      <c r="H3238" s="1">
        <f>VLOOKUP(D3238, Spring!$A$1:$E$25, 3)</f>
        <v>318.10538116591903</v>
      </c>
      <c r="I3238" s="1">
        <f>VLOOKUP(D3238, Spring!$A$1:$E$25, 5)</f>
        <v>271.28223242670401</v>
      </c>
      <c r="J3238" s="1">
        <f t="shared" si="301"/>
        <v>355.19648215588484</v>
      </c>
      <c r="K3238" s="47">
        <f t="shared" si="302"/>
        <v>6.6450242672232589</v>
      </c>
      <c r="L3238" s="48">
        <f>Solar!K3255/1000*Variables!$B$3</f>
        <v>0</v>
      </c>
      <c r="M3238">
        <f>IF(E3238=1, VLOOKUP(D3238, Sheet1!$A$2:$C$26, 2), Sheet1!$C$3)</f>
        <v>0.25796000000000002</v>
      </c>
      <c r="N3238" s="1">
        <f>'Electricity Rates'!$J$2</f>
        <v>0.24729999999999999</v>
      </c>
      <c r="O3238" s="145">
        <f>L3238-K3238</f>
        <v>-6.6450242672232589</v>
      </c>
      <c r="P3238">
        <f t="shared" si="303"/>
        <v>1.6433145012843118</v>
      </c>
      <c r="Q3238">
        <f>IF(O3238&gt;0, IF(Q3237+O3238*Variables!$B$5&lt;Variables!$B$4, Q3237+O3238*Variables!$B$5, Variables!$B$4), IF(Q3237&gt;-O3238, Q3237+O3238/Variables!$B$5, 0))</f>
        <v>49.678857988352604</v>
      </c>
      <c r="R3238">
        <f>IF(O3238&gt;0, 0, IF(Q3237&gt;-O3238, 0, -O3238 - Q3237*Variables!$B$5))</f>
        <v>0</v>
      </c>
      <c r="S3238">
        <f t="shared" si="304"/>
        <v>0</v>
      </c>
      <c r="T3238">
        <f t="shared" si="305"/>
        <v>0</v>
      </c>
    </row>
    <row r="3239" spans="1:20" x14ac:dyDescent="0.3">
      <c r="A3239" s="3">
        <f t="shared" si="300"/>
        <v>43235</v>
      </c>
      <c r="B3239">
        <v>5</v>
      </c>
      <c r="C3239">
        <v>15</v>
      </c>
      <c r="D3239">
        <v>22</v>
      </c>
      <c r="E3239">
        <v>1</v>
      </c>
      <c r="F3239" s="1">
        <f>VLOOKUP(A3239,Weather!$A$1:$E$366, 5)</f>
        <v>0.69230769230769151</v>
      </c>
      <c r="G3239" s="1">
        <f>VLOOKUP(D3239, Spring!$A$1:$E$25, 2)</f>
        <v>345.13274336283098</v>
      </c>
      <c r="H3239" s="1">
        <f>VLOOKUP(D3239, Spring!$A$1:$E$25, 3)</f>
        <v>289.79820627802701</v>
      </c>
      <c r="I3239" s="1">
        <f>VLOOKUP(D3239, Spring!$A$1:$E$25, 5)</f>
        <v>275.85953137878198</v>
      </c>
      <c r="J3239" s="1">
        <f t="shared" si="301"/>
        <v>328.106731952122</v>
      </c>
      <c r="K3239" s="47">
        <f t="shared" si="302"/>
        <v>6.1382285737399584</v>
      </c>
      <c r="L3239" s="48">
        <f>Solar!K3256/1000*Variables!$B$3</f>
        <v>0</v>
      </c>
      <c r="M3239">
        <f>IF(E3239=1, VLOOKUP(D3239, Sheet1!$A$2:$C$26, 2), Sheet1!$C$3)</f>
        <v>0.18637999999999999</v>
      </c>
      <c r="N3239" s="1">
        <f>'Electricity Rates'!$J$2</f>
        <v>0.24729999999999999</v>
      </c>
      <c r="O3239" s="145">
        <f>L3239-K3239</f>
        <v>-6.1382285737399584</v>
      </c>
      <c r="P3239">
        <f t="shared" si="303"/>
        <v>1.5179839262858916</v>
      </c>
      <c r="Q3239">
        <f>IF(O3239&gt;0, IF(Q3238+O3239*Variables!$B$5&lt;Variables!$B$4, Q3238+O3239*Variables!$B$5, Variables!$B$4), IF(Q3238&gt;-O3239, Q3238+O3239/Variables!$B$5, 0))</f>
        <v>43.148827590756902</v>
      </c>
      <c r="R3239">
        <f>IF(O3239&gt;0, 0, IF(Q3238&gt;-O3239, 0, -O3239 - Q3238*Variables!$B$5))</f>
        <v>0</v>
      </c>
      <c r="S3239">
        <f t="shared" si="304"/>
        <v>0</v>
      </c>
      <c r="T3239">
        <f t="shared" si="305"/>
        <v>0</v>
      </c>
    </row>
    <row r="3240" spans="1:20" x14ac:dyDescent="0.3">
      <c r="A3240" s="3">
        <f t="shared" si="300"/>
        <v>43235</v>
      </c>
      <c r="B3240">
        <v>5</v>
      </c>
      <c r="C3240">
        <v>15</v>
      </c>
      <c r="D3240">
        <v>23</v>
      </c>
      <c r="E3240">
        <v>1</v>
      </c>
      <c r="F3240" s="1">
        <f>VLOOKUP(A3240,Weather!$A$1:$E$366, 5)</f>
        <v>0.69230769230769151</v>
      </c>
      <c r="G3240" s="1">
        <f>VLOOKUP(D3240, Spring!$A$1:$E$25, 2)</f>
        <v>318.58407079646003</v>
      </c>
      <c r="H3240" s="1">
        <f>VLOOKUP(D3240, Spring!$A$1:$E$25, 3)</f>
        <v>270.57975656630401</v>
      </c>
      <c r="I3240" s="1">
        <f>VLOOKUP(D3240, Spring!$A$1:$E$25, 5)</f>
        <v>271.64527650221697</v>
      </c>
      <c r="J3240" s="1">
        <f t="shared" si="301"/>
        <v>303.81351257179659</v>
      </c>
      <c r="K3240" s="47">
        <f t="shared" si="302"/>
        <v>5.6837504456587391</v>
      </c>
      <c r="L3240" s="48">
        <f>Solar!K3257/1000*Variables!$B$3</f>
        <v>0</v>
      </c>
      <c r="M3240">
        <f>IF(E3240=1, VLOOKUP(D3240, Sheet1!$A$2:$C$26, 2), Sheet1!$C$3)</f>
        <v>0.18637999999999999</v>
      </c>
      <c r="N3240" s="1">
        <f>'Electricity Rates'!$J$2</f>
        <v>0.24729999999999999</v>
      </c>
      <c r="O3240" s="145">
        <f>L3240-K3240</f>
        <v>-5.6837504456587391</v>
      </c>
      <c r="P3240">
        <f t="shared" si="303"/>
        <v>1.4055914852114062</v>
      </c>
      <c r="Q3240">
        <f>IF(O3240&gt;0, IF(Q3239+O3240*Variables!$B$5&lt;Variables!$B$4, Q3239+O3240*Variables!$B$5, Variables!$B$4), IF(Q3239&gt;-O3240, Q3239+O3240/Variables!$B$5, 0))</f>
        <v>37.102284563460373</v>
      </c>
      <c r="R3240">
        <f>IF(O3240&gt;0, 0, IF(Q3239&gt;-O3240, 0, -O3240 - Q3239*Variables!$B$5))</f>
        <v>0</v>
      </c>
      <c r="S3240">
        <f t="shared" si="304"/>
        <v>0</v>
      </c>
      <c r="T3240">
        <f t="shared" si="305"/>
        <v>0</v>
      </c>
    </row>
    <row r="3241" spans="1:20" x14ac:dyDescent="0.3">
      <c r="A3241" s="3">
        <f t="shared" si="300"/>
        <v>43235</v>
      </c>
      <c r="B3241">
        <v>5</v>
      </c>
      <c r="C3241">
        <v>15</v>
      </c>
      <c r="D3241">
        <v>24</v>
      </c>
      <c r="E3241">
        <v>1</v>
      </c>
      <c r="F3241" s="1">
        <f>VLOOKUP(A3241,Weather!$A$1:$E$366, 5)</f>
        <v>0.69230769230769151</v>
      </c>
      <c r="G3241" s="1">
        <f>VLOOKUP(D3241, Spring!$A$1:$E$25, 2)</f>
        <v>287.61061946902601</v>
      </c>
      <c r="H3241" s="1">
        <f>VLOOKUP(D3241, Spring!$A$1:$E$25, 3)</f>
        <v>251.20115310698301</v>
      </c>
      <c r="I3241" s="1">
        <f>VLOOKUP(D3241, Spring!$A$1:$E$25, 5)</f>
        <v>267.465363632795</v>
      </c>
      <c r="J3241" s="1">
        <f t="shared" si="301"/>
        <v>276.40770674224353</v>
      </c>
      <c r="K3241" s="47">
        <f t="shared" si="302"/>
        <v>5.1710419759834538</v>
      </c>
      <c r="L3241" s="48">
        <f>Solar!K3258/1000*Variables!$B$3</f>
        <v>0</v>
      </c>
      <c r="M3241">
        <f>IF(E3241=1, VLOOKUP(D3241, Sheet1!$A$2:$C$26, 2), Sheet1!$C$3)</f>
        <v>0.18637999999999999</v>
      </c>
      <c r="N3241" s="1">
        <f>'Electricity Rates'!$J$2</f>
        <v>0.24729999999999999</v>
      </c>
      <c r="O3241" s="145">
        <f>L3241-K3241</f>
        <v>-5.1710419759834538</v>
      </c>
      <c r="P3241">
        <f t="shared" si="303"/>
        <v>1.2787986806607081</v>
      </c>
      <c r="Q3241">
        <f>IF(O3241&gt;0, IF(Q3240+O3241*Variables!$B$5&lt;Variables!$B$4, Q3240+O3241*Variables!$B$5, Variables!$B$4), IF(Q3240&gt;-O3241, Q3240+O3241/Variables!$B$5, 0))</f>
        <v>31.601176078371591</v>
      </c>
      <c r="R3241">
        <f>IF(O3241&gt;0, 0, IF(Q3240&gt;-O3241, 0, -O3241 - Q3240*Variables!$B$5))</f>
        <v>0</v>
      </c>
      <c r="S3241">
        <f t="shared" si="304"/>
        <v>0</v>
      </c>
      <c r="T3241">
        <f t="shared" si="305"/>
        <v>0</v>
      </c>
    </row>
    <row r="3242" spans="1:20" x14ac:dyDescent="0.3">
      <c r="A3242" s="3">
        <f t="shared" si="300"/>
        <v>43236</v>
      </c>
      <c r="B3242">
        <v>5</v>
      </c>
      <c r="C3242">
        <v>16</v>
      </c>
      <c r="D3242">
        <v>1</v>
      </c>
      <c r="E3242">
        <v>1</v>
      </c>
      <c r="F3242" s="1">
        <f>VLOOKUP(A3242,Weather!$A$1:$E$366, 5)</f>
        <v>0.71794871794871928</v>
      </c>
      <c r="G3242" s="1">
        <f>VLOOKUP(D3242, Spring!$A$1:$E$25, 2)</f>
        <v>284.91351697629602</v>
      </c>
      <c r="H3242" s="1">
        <f>VLOOKUP(D3242, Spring!$A$1:$E$25, 3)</f>
        <v>272.00797092955099</v>
      </c>
      <c r="I3242" s="1">
        <f>VLOOKUP(D3242, Spring!$A$1:$E$25, 5)</f>
        <v>272.01322657875102</v>
      </c>
      <c r="J3242" s="1">
        <f t="shared" si="301"/>
        <v>281.27349116823973</v>
      </c>
      <c r="K3242" s="47">
        <f t="shared" si="302"/>
        <v>5.2620711871782637</v>
      </c>
      <c r="L3242" s="48">
        <f>Solar!K3259/1000*Variables!$B$3</f>
        <v>0</v>
      </c>
      <c r="M3242">
        <f>IF(E3242=1, VLOOKUP(D3242, Sheet1!$A$2:$C$26, 2), Sheet1!$C$3)</f>
        <v>0.18637999999999999</v>
      </c>
      <c r="N3242" s="1">
        <f>'Electricity Rates'!$J$2</f>
        <v>0.24729999999999999</v>
      </c>
      <c r="O3242" s="145">
        <f>L3242-K3242</f>
        <v>-5.2620711871782637</v>
      </c>
      <c r="P3242">
        <f t="shared" si="303"/>
        <v>1.3013102045891847</v>
      </c>
      <c r="Q3242">
        <f>IF(O3242&gt;0, IF(Q3241+O3242*Variables!$B$5&lt;Variables!$B$4, Q3241+O3242*Variables!$B$5, Variables!$B$4), IF(Q3241&gt;-O3242, Q3241+O3242/Variables!$B$5, 0))</f>
        <v>26.003228006905353</v>
      </c>
      <c r="R3242">
        <f>IF(O3242&gt;0, 0, IF(Q3241&gt;-O3242, 0, -O3242 - Q3241*Variables!$B$5))</f>
        <v>0</v>
      </c>
      <c r="S3242">
        <f t="shared" si="304"/>
        <v>0</v>
      </c>
      <c r="T3242">
        <f t="shared" si="305"/>
        <v>0</v>
      </c>
    </row>
    <row r="3243" spans="1:20" x14ac:dyDescent="0.3">
      <c r="A3243" s="3">
        <f t="shared" si="300"/>
        <v>43236</v>
      </c>
      <c r="B3243">
        <v>5</v>
      </c>
      <c r="C3243">
        <v>16</v>
      </c>
      <c r="D3243">
        <v>2</v>
      </c>
      <c r="E3243">
        <v>1</v>
      </c>
      <c r="F3243" s="1">
        <f>VLOOKUP(A3243,Weather!$A$1:$E$366, 5)</f>
        <v>0.71794871794871928</v>
      </c>
      <c r="G3243" s="1">
        <f>VLOOKUP(D3243, Spring!$A$1:$E$25, 2)</f>
        <v>283.47213324791699</v>
      </c>
      <c r="H3243" s="1">
        <f>VLOOKUP(D3243, Spring!$A$1:$E$25, 3)</f>
        <v>272.193568553901</v>
      </c>
      <c r="I3243" s="1">
        <f>VLOOKUP(D3243, Spring!$A$1:$E$25, 5)</f>
        <v>263.43263079398702</v>
      </c>
      <c r="J3243" s="1">
        <f t="shared" si="301"/>
        <v>280.29099961627145</v>
      </c>
      <c r="K3243" s="47">
        <f t="shared" si="302"/>
        <v>5.2436907117705545</v>
      </c>
      <c r="L3243" s="48">
        <f>Solar!K3260/1000*Variables!$B$3</f>
        <v>0</v>
      </c>
      <c r="M3243">
        <f>IF(E3243=1, VLOOKUP(D3243, Sheet1!$A$2:$C$26, 2), Sheet1!$C$3)</f>
        <v>0.18637999999999999</v>
      </c>
      <c r="N3243" s="1">
        <f>'Electricity Rates'!$J$2</f>
        <v>0.24729999999999999</v>
      </c>
      <c r="O3243" s="145">
        <f>L3243-K3243</f>
        <v>-5.2436907117705545</v>
      </c>
      <c r="P3243">
        <f t="shared" si="303"/>
        <v>1.2967647130208582</v>
      </c>
      <c r="Q3243">
        <f>IF(O3243&gt;0, IF(Q3242+O3243*Variables!$B$5&lt;Variables!$B$4, Q3242+O3243*Variables!$B$5, Variables!$B$4), IF(Q3242&gt;-O3243, Q3242+O3243/Variables!$B$5, 0))</f>
        <v>20.424833632681359</v>
      </c>
      <c r="R3243">
        <f>IF(O3243&gt;0, 0, IF(Q3242&gt;-O3243, 0, -O3243 - Q3242*Variables!$B$5))</f>
        <v>0</v>
      </c>
      <c r="S3243">
        <f t="shared" si="304"/>
        <v>0</v>
      </c>
      <c r="T3243">
        <f t="shared" si="305"/>
        <v>0</v>
      </c>
    </row>
    <row r="3244" spans="1:20" x14ac:dyDescent="0.3">
      <c r="A3244" s="3">
        <f t="shared" si="300"/>
        <v>43236</v>
      </c>
      <c r="B3244">
        <v>5</v>
      </c>
      <c r="C3244">
        <v>16</v>
      </c>
      <c r="D3244">
        <v>3</v>
      </c>
      <c r="E3244">
        <v>1</v>
      </c>
      <c r="F3244" s="1">
        <f>VLOOKUP(A3244,Weather!$A$1:$E$366, 5)</f>
        <v>0.71794871794871928</v>
      </c>
      <c r="G3244" s="1">
        <f>VLOOKUP(D3244, Spring!$A$1:$E$25, 2)</f>
        <v>282.03074951953801</v>
      </c>
      <c r="H3244" s="1">
        <f>VLOOKUP(D3244, Spring!$A$1:$E$25, 3)</f>
        <v>263.612120501699</v>
      </c>
      <c r="I3244" s="1">
        <f>VLOOKUP(D3244, Spring!$A$1:$E$25, 5)</f>
        <v>268.00502374504498</v>
      </c>
      <c r="J3244" s="1">
        <f t="shared" si="301"/>
        <v>276.83575159142958</v>
      </c>
      <c r="K3244" s="47">
        <f t="shared" si="302"/>
        <v>5.1790498492400721</v>
      </c>
      <c r="L3244" s="48">
        <f>Solar!K3261/1000*Variables!$B$3</f>
        <v>0</v>
      </c>
      <c r="M3244">
        <f>IF(E3244=1, VLOOKUP(D3244, Sheet1!$A$2:$C$26, 2), Sheet1!$C$3)</f>
        <v>0.18637999999999999</v>
      </c>
      <c r="N3244" s="1">
        <f>'Electricity Rates'!$J$2</f>
        <v>0.24729999999999999</v>
      </c>
      <c r="O3244" s="145">
        <f>L3244-K3244</f>
        <v>-5.1790498492400721</v>
      </c>
      <c r="P3244">
        <f t="shared" si="303"/>
        <v>1.2807790277170699</v>
      </c>
      <c r="Q3244">
        <f>IF(O3244&gt;0, IF(Q3243+O3244*Variables!$B$5&lt;Variables!$B$4, Q3243+O3244*Variables!$B$5, Variables!$B$4), IF(Q3243&gt;-O3244, Q3243+O3244/Variables!$B$5, 0))</f>
        <v>14.915206133489793</v>
      </c>
      <c r="R3244">
        <f>IF(O3244&gt;0, 0, IF(Q3243&gt;-O3244, 0, -O3244 - Q3243*Variables!$B$5))</f>
        <v>0</v>
      </c>
      <c r="S3244">
        <f t="shared" si="304"/>
        <v>0</v>
      </c>
      <c r="T3244">
        <f t="shared" si="305"/>
        <v>0</v>
      </c>
    </row>
    <row r="3245" spans="1:20" x14ac:dyDescent="0.3">
      <c r="A3245" s="3">
        <f t="shared" si="300"/>
        <v>43236</v>
      </c>
      <c r="B3245">
        <v>5</v>
      </c>
      <c r="C3245">
        <v>16</v>
      </c>
      <c r="D3245">
        <v>4</v>
      </c>
      <c r="E3245">
        <v>1</v>
      </c>
      <c r="F3245" s="1">
        <f>VLOOKUP(A3245,Weather!$A$1:$E$366, 5)</f>
        <v>0.71794871794871928</v>
      </c>
      <c r="G3245" s="1">
        <f>VLOOKUP(D3245, Spring!$A$1:$E$25, 2)</f>
        <v>287.61061946902601</v>
      </c>
      <c r="H3245" s="1">
        <f>VLOOKUP(D3245, Spring!$A$1:$E$25, 3)</f>
        <v>280.54932735425899</v>
      </c>
      <c r="I3245" s="1">
        <f>VLOOKUP(D3245, Spring!$A$1:$E$25, 5)</f>
        <v>263.81039287256101</v>
      </c>
      <c r="J3245" s="1">
        <f t="shared" si="301"/>
        <v>285.61897297511734</v>
      </c>
      <c r="K3245" s="47">
        <f t="shared" si="302"/>
        <v>5.3433665645542314</v>
      </c>
      <c r="L3245" s="48">
        <f>Solar!K3262/1000*Variables!$B$3</f>
        <v>0</v>
      </c>
      <c r="M3245">
        <f>IF(E3245=1, VLOOKUP(D3245, Sheet1!$A$2:$C$26, 2), Sheet1!$C$3)</f>
        <v>0.18637999999999999</v>
      </c>
      <c r="N3245" s="1">
        <f>'Electricity Rates'!$J$2</f>
        <v>0.24729999999999999</v>
      </c>
      <c r="O3245" s="145">
        <f>L3245-K3245</f>
        <v>-5.3433665645542314</v>
      </c>
      <c r="P3245">
        <f t="shared" si="303"/>
        <v>1.3214145514142615</v>
      </c>
      <c r="Q3245">
        <f>IF(O3245&gt;0, IF(Q3244+O3245*Variables!$B$5&lt;Variables!$B$4, Q3244+O3245*Variables!$B$5, Variables!$B$4), IF(Q3244&gt;-O3245, Q3244+O3245/Variables!$B$5, 0))</f>
        <v>9.2307736180065678</v>
      </c>
      <c r="R3245">
        <f>IF(O3245&gt;0, 0, IF(Q3244&gt;-O3245, 0, -O3245 - Q3244*Variables!$B$5))</f>
        <v>0</v>
      </c>
      <c r="S3245">
        <f t="shared" si="304"/>
        <v>0</v>
      </c>
      <c r="T3245">
        <f t="shared" si="305"/>
        <v>0</v>
      </c>
    </row>
    <row r="3246" spans="1:20" x14ac:dyDescent="0.3">
      <c r="A3246" s="3">
        <f t="shared" si="300"/>
        <v>43236</v>
      </c>
      <c r="B3246">
        <v>5</v>
      </c>
      <c r="C3246">
        <v>16</v>
      </c>
      <c r="D3246">
        <v>5</v>
      </c>
      <c r="E3246">
        <v>1</v>
      </c>
      <c r="F3246" s="1">
        <f>VLOOKUP(A3246,Weather!$A$1:$E$366, 5)</f>
        <v>0.71794871794871928</v>
      </c>
      <c r="G3246" s="1">
        <f>VLOOKUP(D3246, Spring!$A$1:$E$25, 2)</f>
        <v>318.58407079646003</v>
      </c>
      <c r="H3246" s="1">
        <f>VLOOKUP(D3246, Spring!$A$1:$E$25, 3)</f>
        <v>296.96508648302301</v>
      </c>
      <c r="I3246" s="1">
        <f>VLOOKUP(D3246, Spring!$A$1:$E$25, 5)</f>
        <v>263.982102908277</v>
      </c>
      <c r="J3246" s="1">
        <f t="shared" si="301"/>
        <v>312.48640855420859</v>
      </c>
      <c r="K3246" s="47">
        <f t="shared" si="302"/>
        <v>5.8460031907322056</v>
      </c>
      <c r="L3246" s="48">
        <f>Solar!K3263/1000*Variables!$B$3</f>
        <v>0</v>
      </c>
      <c r="M3246">
        <f>IF(E3246=1, VLOOKUP(D3246, Sheet1!$A$2:$C$26, 2), Sheet1!$C$3)</f>
        <v>0.18637999999999999</v>
      </c>
      <c r="N3246" s="1">
        <f>'Electricity Rates'!$J$2</f>
        <v>0.24729999999999999</v>
      </c>
      <c r="O3246" s="145">
        <f>L3246-K3246</f>
        <v>-5.8460031907322056</v>
      </c>
      <c r="P3246">
        <f t="shared" si="303"/>
        <v>1.4457165890680743</v>
      </c>
      <c r="Q3246">
        <f>IF(O3246&gt;0, IF(Q3245+O3246*Variables!$B$5&lt;Variables!$B$4, Q3245+O3246*Variables!$B$5, Variables!$B$4), IF(Q3245&gt;-O3246, Q3245+O3246/Variables!$B$5, 0))</f>
        <v>3.0116212874403914</v>
      </c>
      <c r="R3246">
        <f>IF(O3246&gt;0, 0, IF(Q3245&gt;-O3246, 0, -O3246 - Q3245*Variables!$B$5))</f>
        <v>0</v>
      </c>
      <c r="S3246">
        <f t="shared" si="304"/>
        <v>0</v>
      </c>
      <c r="T3246">
        <f t="shared" si="305"/>
        <v>0</v>
      </c>
    </row>
    <row r="3247" spans="1:20" x14ac:dyDescent="0.3">
      <c r="A3247" s="3">
        <f t="shared" si="300"/>
        <v>43236</v>
      </c>
      <c r="B3247">
        <v>5</v>
      </c>
      <c r="C3247">
        <v>16</v>
      </c>
      <c r="D3247">
        <v>6</v>
      </c>
      <c r="E3247">
        <v>1</v>
      </c>
      <c r="F3247" s="1">
        <f>VLOOKUP(A3247,Weather!$A$1:$E$366, 5)</f>
        <v>0.71794871794871928</v>
      </c>
      <c r="G3247" s="1">
        <f>VLOOKUP(D3247, Spring!$A$1:$E$25, 2)</f>
        <v>389.38053097345102</v>
      </c>
      <c r="H3247" s="1">
        <f>VLOOKUP(D3247, Spring!$A$1:$E$25, 3)</f>
        <v>340.20659833439998</v>
      </c>
      <c r="I3247" s="1">
        <f>VLOOKUP(D3247, Spring!$A$1:$E$25, 5)</f>
        <v>264.16853094705402</v>
      </c>
      <c r="J3247" s="1">
        <f t="shared" si="301"/>
        <v>375.51096022910338</v>
      </c>
      <c r="K3247" s="47">
        <f t="shared" si="302"/>
        <v>7.0250680079528447</v>
      </c>
      <c r="L3247" s="48">
        <f>Solar!K3264/1000*Variables!$B$3</f>
        <v>0.6179</v>
      </c>
      <c r="M3247">
        <f>IF(E3247=1, VLOOKUP(D3247, Sheet1!$A$2:$C$26, 2), Sheet1!$C$3)</f>
        <v>0.18637999999999999</v>
      </c>
      <c r="N3247" s="1">
        <f>'Electricity Rates'!$J$2</f>
        <v>0.24729999999999999</v>
      </c>
      <c r="O3247" s="145">
        <f>L3247-K3247</f>
        <v>-6.407168007952845</v>
      </c>
      <c r="P3247">
        <f t="shared" si="303"/>
        <v>1.7372993183667385</v>
      </c>
      <c r="Q3247">
        <f>IF(O3247&gt;0, IF(Q3246+O3247*Variables!$B$5&lt;Variables!$B$4, Q3246+O3247*Variables!$B$5, Variables!$B$4), IF(Q3246&gt;-O3247, Q3246+O3247/Variables!$B$5, 0))</f>
        <v>0</v>
      </c>
      <c r="R3247">
        <f>IF(O3247&gt;0, 0, IF(Q3246&gt;-O3247, 0, -O3247 - Q3246*Variables!$B$5))</f>
        <v>3.5762439977588771</v>
      </c>
      <c r="S3247">
        <f t="shared" si="304"/>
        <v>0.66654035630229946</v>
      </c>
      <c r="T3247">
        <f t="shared" si="305"/>
        <v>0</v>
      </c>
    </row>
    <row r="3248" spans="1:20" x14ac:dyDescent="0.3">
      <c r="A3248" s="3">
        <f t="shared" si="300"/>
        <v>43236</v>
      </c>
      <c r="B3248">
        <v>5</v>
      </c>
      <c r="C3248">
        <v>16</v>
      </c>
      <c r="D3248">
        <v>7</v>
      </c>
      <c r="E3248">
        <v>1</v>
      </c>
      <c r="F3248" s="1">
        <f>VLOOKUP(A3248,Weather!$A$1:$E$366, 5)</f>
        <v>0.71794871794871928</v>
      </c>
      <c r="G3248" s="1">
        <f>VLOOKUP(D3248, Spring!$A$1:$E$25, 2)</f>
        <v>623.89380530973403</v>
      </c>
      <c r="H3248" s="1">
        <f>VLOOKUP(D3248, Spring!$A$1:$E$25, 3)</f>
        <v>374.47950032030701</v>
      </c>
      <c r="I3248" s="1">
        <f>VLOOKUP(D3248, Spring!$A$1:$E$25, 5)</f>
        <v>251.18725224694799</v>
      </c>
      <c r="J3248" s="1">
        <f t="shared" si="301"/>
        <v>553.54618082553702</v>
      </c>
      <c r="K3248" s="47">
        <f t="shared" si="302"/>
        <v>10.355755164827738</v>
      </c>
      <c r="L3248" s="48">
        <f>Solar!K3265/1000*Variables!$B$3</f>
        <v>5.3435999999999995</v>
      </c>
      <c r="M3248">
        <f>IF(E3248=1, VLOOKUP(D3248, Sheet1!$A$2:$C$26, 2), Sheet1!$C$3)</f>
        <v>0.18637999999999999</v>
      </c>
      <c r="N3248" s="1">
        <f>'Electricity Rates'!$J$2</f>
        <v>0.24729999999999999</v>
      </c>
      <c r="O3248" s="145">
        <f>L3248-K3248</f>
        <v>-5.012155164827738</v>
      </c>
      <c r="P3248">
        <f t="shared" si="303"/>
        <v>2.5609782522618993</v>
      </c>
      <c r="Q3248">
        <f>IF(O3248&gt;0, IF(Q3247+O3248*Variables!$B$5&lt;Variables!$B$4, Q3247+O3248*Variables!$B$5, Variables!$B$4), IF(Q3247&gt;-O3248, Q3247+O3248/Variables!$B$5, 0))</f>
        <v>0</v>
      </c>
      <c r="R3248">
        <f>IF(O3248&gt;0, 0, IF(Q3247&gt;-O3248, 0, -O3248 - Q3247*Variables!$B$5))</f>
        <v>5.012155164827738</v>
      </c>
      <c r="S3248">
        <f t="shared" si="304"/>
        <v>0.93416547962059382</v>
      </c>
      <c r="T3248">
        <f t="shared" si="305"/>
        <v>0</v>
      </c>
    </row>
    <row r="3249" spans="1:20" x14ac:dyDescent="0.3">
      <c r="A3249" s="3">
        <f t="shared" si="300"/>
        <v>43236</v>
      </c>
      <c r="B3249">
        <v>5</v>
      </c>
      <c r="C3249">
        <v>16</v>
      </c>
      <c r="D3249">
        <v>8</v>
      </c>
      <c r="E3249">
        <v>1</v>
      </c>
      <c r="F3249" s="1">
        <f>VLOOKUP(A3249,Weather!$A$1:$E$366, 5)</f>
        <v>0.71794871794871928</v>
      </c>
      <c r="G3249" s="1">
        <f>VLOOKUP(D3249, Spring!$A$1:$E$25, 2)</f>
        <v>871.68141592920301</v>
      </c>
      <c r="H3249" s="1">
        <f>VLOOKUP(D3249, Spring!$A$1:$E$25, 3)</f>
        <v>578.35522101217202</v>
      </c>
      <c r="I3249" s="1">
        <f>VLOOKUP(D3249, Spring!$A$1:$E$25, 5)</f>
        <v>268.91753993484798</v>
      </c>
      <c r="J3249" s="1">
        <f t="shared" si="301"/>
        <v>788.94838659363063</v>
      </c>
      <c r="K3249" s="47">
        <f t="shared" si="302"/>
        <v>14.759665249726501</v>
      </c>
      <c r="L3249" s="48">
        <f>Solar!K3266/1000*Variables!$B$3</f>
        <v>15.220400000000001</v>
      </c>
      <c r="M3249">
        <f>IF(E3249=1, VLOOKUP(D3249, Sheet1!$A$2:$C$26, 2), Sheet1!$C$3)</f>
        <v>0.18637999999999999</v>
      </c>
      <c r="N3249" s="1">
        <f>'Electricity Rates'!$J$2</f>
        <v>0.24729999999999999</v>
      </c>
      <c r="O3249" s="145">
        <f>L3249-K3249</f>
        <v>0.46073475027350064</v>
      </c>
      <c r="P3249">
        <f t="shared" si="303"/>
        <v>3.6500652162573637</v>
      </c>
      <c r="Q3249">
        <f>IF(O3249&gt;0, IF(Q3248+O3249*Variables!$B$5&lt;Variables!$B$4, Q3248+O3249*Variables!$B$5, Variables!$B$4), IF(Q3248&gt;-O3249, Q3248+O3249/Variables!$B$5, 0))</f>
        <v>0.43309066525709056</v>
      </c>
      <c r="R3249">
        <f>IF(O3249&gt;0, 0, IF(Q3248&gt;-O3249, 0, -O3249 - Q3248*Variables!$B$5))</f>
        <v>0</v>
      </c>
      <c r="S3249">
        <f t="shared" si="304"/>
        <v>0</v>
      </c>
      <c r="T3249">
        <f t="shared" si="305"/>
        <v>0</v>
      </c>
    </row>
    <row r="3250" spans="1:20" x14ac:dyDescent="0.3">
      <c r="A3250" s="3">
        <f t="shared" si="300"/>
        <v>43236</v>
      </c>
      <c r="B3250">
        <v>5</v>
      </c>
      <c r="C3250">
        <v>16</v>
      </c>
      <c r="D3250">
        <v>9</v>
      </c>
      <c r="E3250">
        <v>1</v>
      </c>
      <c r="F3250" s="1">
        <f>VLOOKUP(A3250,Weather!$A$1:$E$366, 5)</f>
        <v>0.71794871794871928</v>
      </c>
      <c r="G3250" s="1">
        <f>VLOOKUP(D3250, Spring!$A$1:$E$25, 2)</f>
        <v>1137.1681415929199</v>
      </c>
      <c r="H3250" s="1">
        <f>VLOOKUP(D3250, Spring!$A$1:$E$25, 3)</f>
        <v>786.77530429212004</v>
      </c>
      <c r="I3250" s="1">
        <f>VLOOKUP(D3250, Spring!$A$1:$E$25, 5)</f>
        <v>317.33977000667198</v>
      </c>
      <c r="J3250" s="1">
        <f t="shared" si="301"/>
        <v>1038.3393926106435</v>
      </c>
      <c r="K3250" s="47">
        <f t="shared" si="302"/>
        <v>19.425278143614829</v>
      </c>
      <c r="L3250" s="48">
        <f>Solar!K3267/1000*Variables!$B$3</f>
        <v>20.8626</v>
      </c>
      <c r="M3250">
        <f>IF(E3250=1, VLOOKUP(D3250, Sheet1!$A$2:$C$26, 2), Sheet1!$C$3)</f>
        <v>0.25796000000000002</v>
      </c>
      <c r="N3250" s="1">
        <f>'Electricity Rates'!$J$2</f>
        <v>0.24729999999999999</v>
      </c>
      <c r="O3250" s="145">
        <f>L3250-K3250</f>
        <v>1.4373218563851715</v>
      </c>
      <c r="P3250">
        <f t="shared" si="303"/>
        <v>4.8038712849159468</v>
      </c>
      <c r="Q3250">
        <f>IF(O3250&gt;0, IF(Q3249+O3250*Variables!$B$5&lt;Variables!$B$4, Q3249+O3250*Variables!$B$5, Variables!$B$4), IF(Q3249&gt;-O3250, Q3249+O3250/Variables!$B$5, 0))</f>
        <v>1.7841732102591517</v>
      </c>
      <c r="R3250">
        <f>IF(O3250&gt;0, 0, IF(Q3249&gt;-O3250, 0, -O3250 - Q3249*Variables!$B$5))</f>
        <v>0</v>
      </c>
      <c r="S3250">
        <f t="shared" si="304"/>
        <v>0</v>
      </c>
      <c r="T3250">
        <f t="shared" si="305"/>
        <v>0</v>
      </c>
    </row>
    <row r="3251" spans="1:20" x14ac:dyDescent="0.3">
      <c r="A3251" s="3">
        <f t="shared" si="300"/>
        <v>43236</v>
      </c>
      <c r="B3251">
        <v>5</v>
      </c>
      <c r="C3251">
        <v>16</v>
      </c>
      <c r="D3251">
        <v>10</v>
      </c>
      <c r="E3251">
        <v>1</v>
      </c>
      <c r="F3251" s="1">
        <f>VLOOKUP(A3251,Weather!$A$1:$E$366, 5)</f>
        <v>0.71794871794871928</v>
      </c>
      <c r="G3251" s="1">
        <f>VLOOKUP(D3251, Spring!$A$1:$E$25, 2)</f>
        <v>1207.9646017699099</v>
      </c>
      <c r="H3251" s="1">
        <f>VLOOKUP(D3251, Spring!$A$1:$E$25, 3)</f>
        <v>923.64670083279998</v>
      </c>
      <c r="I3251" s="1">
        <f>VLOOKUP(D3251, Spring!$A$1:$E$25, 5)</f>
        <v>339.44621060481097</v>
      </c>
      <c r="J3251" s="1">
        <f t="shared" si="301"/>
        <v>1127.7723733004691</v>
      </c>
      <c r="K3251" s="47">
        <f t="shared" si="302"/>
        <v>21.098392481253981</v>
      </c>
      <c r="L3251" s="48">
        <f>Solar!K3268/1000*Variables!$B$3</f>
        <v>28.578250000000004</v>
      </c>
      <c r="M3251">
        <f>IF(E3251=1, VLOOKUP(D3251, Sheet1!$A$2:$C$26, 2), Sheet1!$C$3)</f>
        <v>0.25796000000000002</v>
      </c>
      <c r="N3251" s="1">
        <f>'Electricity Rates'!$J$2</f>
        <v>0.24729999999999999</v>
      </c>
      <c r="O3251" s="145">
        <f>L3251-K3251</f>
        <v>7.479857518746023</v>
      </c>
      <c r="P3251">
        <f t="shared" si="303"/>
        <v>5.2176324606141096</v>
      </c>
      <c r="Q3251">
        <f>IF(O3251&gt;0, IF(Q3250+O3251*Variables!$B$5&lt;Variables!$B$4, Q3250+O3251*Variables!$B$5, Variables!$B$4), IF(Q3250&gt;-O3251, Q3250+O3251/Variables!$B$5, 0))</f>
        <v>8.8152392778804138</v>
      </c>
      <c r="R3251">
        <f>IF(O3251&gt;0, 0, IF(Q3250&gt;-O3251, 0, -O3251 - Q3250*Variables!$B$5))</f>
        <v>0</v>
      </c>
      <c r="S3251">
        <f t="shared" si="304"/>
        <v>0</v>
      </c>
      <c r="T3251">
        <f t="shared" si="305"/>
        <v>0</v>
      </c>
    </row>
    <row r="3252" spans="1:20" x14ac:dyDescent="0.3">
      <c r="A3252" s="3">
        <f t="shared" si="300"/>
        <v>43236</v>
      </c>
      <c r="B3252">
        <v>5</v>
      </c>
      <c r="C3252">
        <v>16</v>
      </c>
      <c r="D3252">
        <v>11</v>
      </c>
      <c r="E3252">
        <v>1</v>
      </c>
      <c r="F3252" s="1">
        <f>VLOOKUP(A3252,Weather!$A$1:$E$366, 5)</f>
        <v>0.71794871794871928</v>
      </c>
      <c r="G3252" s="1">
        <f>VLOOKUP(D3252, Spring!$A$1:$E$25, 2)</f>
        <v>1274.3362831858401</v>
      </c>
      <c r="H3252" s="1">
        <f>VLOOKUP(D3252, Spring!$A$1:$E$25, 3)</f>
        <v>962.46396540679098</v>
      </c>
      <c r="I3252" s="1">
        <f>VLOOKUP(D3252, Spring!$A$1:$E$25, 5)</f>
        <v>352.80034538247099</v>
      </c>
      <c r="J3252" s="1">
        <f t="shared" si="301"/>
        <v>1186.3722961199549</v>
      </c>
      <c r="K3252" s="47">
        <f t="shared" si="302"/>
        <v>22.194681236225374</v>
      </c>
      <c r="L3252" s="48">
        <f>Solar!K3269/1000*Variables!$B$3</f>
        <v>32.576049999999995</v>
      </c>
      <c r="M3252">
        <f>IF(E3252=1, VLOOKUP(D3252, Sheet1!$A$2:$C$26, 2), Sheet1!$C$3)</f>
        <v>0.25796000000000002</v>
      </c>
      <c r="N3252" s="1">
        <f>'Electricity Rates'!$J$2</f>
        <v>0.24729999999999999</v>
      </c>
      <c r="O3252" s="145">
        <f>L3252-K3252</f>
        <v>10.381368763774621</v>
      </c>
      <c r="P3252">
        <f t="shared" si="303"/>
        <v>5.4887446697185354</v>
      </c>
      <c r="Q3252">
        <f>IF(O3252&gt;0, IF(Q3251+O3252*Variables!$B$5&lt;Variables!$B$4, Q3251+O3252*Variables!$B$5, Variables!$B$4), IF(Q3251&gt;-O3252, Q3251+O3252/Variables!$B$5, 0))</f>
        <v>18.573725915828557</v>
      </c>
      <c r="R3252">
        <f>IF(O3252&gt;0, 0, IF(Q3251&gt;-O3252, 0, -O3252 - Q3251*Variables!$B$5))</f>
        <v>0</v>
      </c>
      <c r="S3252">
        <f t="shared" si="304"/>
        <v>0</v>
      </c>
      <c r="T3252">
        <f t="shared" si="305"/>
        <v>0</v>
      </c>
    </row>
    <row r="3253" spans="1:20" x14ac:dyDescent="0.3">
      <c r="A3253" s="3">
        <f t="shared" si="300"/>
        <v>43236</v>
      </c>
      <c r="B3253">
        <v>5</v>
      </c>
      <c r="C3253">
        <v>16</v>
      </c>
      <c r="D3253">
        <v>12</v>
      </c>
      <c r="E3253">
        <v>1</v>
      </c>
      <c r="F3253" s="1">
        <f>VLOOKUP(A3253,Weather!$A$1:$E$366, 5)</f>
        <v>0.71794871794871928</v>
      </c>
      <c r="G3253" s="1">
        <f>VLOOKUP(D3253, Spring!$A$1:$E$25, 2)</f>
        <v>1314.1592920353901</v>
      </c>
      <c r="H3253" s="1">
        <f>VLOOKUP(D3253, Spring!$A$1:$E$25, 3)</f>
        <v>983.10377962844302</v>
      </c>
      <c r="I3253" s="1">
        <f>VLOOKUP(D3253, Spring!$A$1:$E$25, 5)</f>
        <v>344.20503159464602</v>
      </c>
      <c r="J3253" s="1">
        <f t="shared" si="301"/>
        <v>1220.7846603308669</v>
      </c>
      <c r="K3253" s="47">
        <f t="shared" si="302"/>
        <v>22.838468567355751</v>
      </c>
      <c r="L3253" s="48">
        <f>Solar!K3270/1000*Variables!$B$3</f>
        <v>37.928899999999999</v>
      </c>
      <c r="M3253">
        <f>IF(E3253=1, VLOOKUP(D3253, Sheet1!$A$2:$C$26, 2), Sheet1!$C$3)</f>
        <v>0.25796000000000002</v>
      </c>
      <c r="N3253" s="1">
        <f>'Electricity Rates'!$J$2</f>
        <v>0.24729999999999999</v>
      </c>
      <c r="O3253" s="145">
        <f>L3253-K3253</f>
        <v>15.090431432644248</v>
      </c>
      <c r="P3253">
        <f t="shared" si="303"/>
        <v>5.647953276707077</v>
      </c>
      <c r="Q3253">
        <f>IF(O3253&gt;0, IF(Q3252+O3253*Variables!$B$5&lt;Variables!$B$4, Q3252+O3253*Variables!$B$5, Variables!$B$4), IF(Q3252&gt;-O3253, Q3252+O3253/Variables!$B$5, 0))</f>
        <v>32.758731462514149</v>
      </c>
      <c r="R3253">
        <f>IF(O3253&gt;0, 0, IF(Q3252&gt;-O3253, 0, -O3253 - Q3252*Variables!$B$5))</f>
        <v>0</v>
      </c>
      <c r="S3253">
        <f t="shared" si="304"/>
        <v>0</v>
      </c>
      <c r="T3253">
        <f t="shared" si="305"/>
        <v>0</v>
      </c>
    </row>
    <row r="3254" spans="1:20" x14ac:dyDescent="0.3">
      <c r="A3254" s="3">
        <f t="shared" si="300"/>
        <v>43236</v>
      </c>
      <c r="B3254">
        <v>5</v>
      </c>
      <c r="C3254">
        <v>16</v>
      </c>
      <c r="D3254">
        <v>13</v>
      </c>
      <c r="E3254">
        <v>1</v>
      </c>
      <c r="F3254" s="1">
        <f>VLOOKUP(A3254,Weather!$A$1:$E$366, 5)</f>
        <v>0.71794871794871928</v>
      </c>
      <c r="G3254" s="1">
        <f>VLOOKUP(D3254, Spring!$A$1:$E$25, 2)</f>
        <v>1362.8318584070701</v>
      </c>
      <c r="H3254" s="1">
        <f>VLOOKUP(D3254, Spring!$A$1:$E$25, 3)</f>
        <v>999.59961563100603</v>
      </c>
      <c r="I3254" s="1">
        <f>VLOOKUP(D3254, Spring!$A$1:$E$25, 5)</f>
        <v>326.84269398328001</v>
      </c>
      <c r="J3254" s="1">
        <f t="shared" si="301"/>
        <v>1260.3817386497192</v>
      </c>
      <c r="K3254" s="47">
        <f t="shared" si="302"/>
        <v>23.579251653784056</v>
      </c>
      <c r="L3254" s="48">
        <f>Solar!K3271/1000*Variables!$B$3</f>
        <v>40.729700000000001</v>
      </c>
      <c r="M3254">
        <f>IF(E3254=1, VLOOKUP(D3254, Sheet1!$A$2:$C$26, 2), Sheet1!$C$3)</f>
        <v>0.55478000000000005</v>
      </c>
      <c r="N3254" s="1">
        <f>'Electricity Rates'!$J$2</f>
        <v>0.24729999999999999</v>
      </c>
      <c r="O3254" s="145">
        <f>L3254-K3254</f>
        <v>17.150448346215946</v>
      </c>
      <c r="P3254">
        <f t="shared" si="303"/>
        <v>5.8311489339807965</v>
      </c>
      <c r="Q3254">
        <f>IF(O3254&gt;0, IF(Q3253+O3254*Variables!$B$5&lt;Variables!$B$4, Q3253+O3254*Variables!$B$5, Variables!$B$4), IF(Q3253&gt;-O3254, Q3253+O3254/Variables!$B$5, 0))</f>
        <v>48.88015290795714</v>
      </c>
      <c r="R3254">
        <f>IF(O3254&gt;0, 0, IF(Q3253&gt;-O3254, 0, -O3254 - Q3253*Variables!$B$5))</f>
        <v>0</v>
      </c>
      <c r="S3254">
        <f t="shared" si="304"/>
        <v>0</v>
      </c>
      <c r="T3254">
        <f t="shared" si="305"/>
        <v>0</v>
      </c>
    </row>
    <row r="3255" spans="1:20" x14ac:dyDescent="0.3">
      <c r="A3255" s="3">
        <f t="shared" si="300"/>
        <v>43236</v>
      </c>
      <c r="B3255">
        <v>5</v>
      </c>
      <c r="C3255">
        <v>16</v>
      </c>
      <c r="D3255">
        <v>14</v>
      </c>
      <c r="E3255">
        <v>1</v>
      </c>
      <c r="F3255" s="1">
        <f>VLOOKUP(A3255,Weather!$A$1:$E$366, 5)</f>
        <v>0.71794871794871928</v>
      </c>
      <c r="G3255" s="1">
        <f>VLOOKUP(D3255, Spring!$A$1:$E$25, 2)</f>
        <v>1402.65486725663</v>
      </c>
      <c r="H3255" s="1">
        <f>VLOOKUP(D3255, Spring!$A$1:$E$25, 3)</f>
        <v>1011.55108904548</v>
      </c>
      <c r="I3255" s="1">
        <f>VLOOKUP(D3255, Spring!$A$1:$E$25, 5)</f>
        <v>309.49016837395499</v>
      </c>
      <c r="J3255" s="1">
        <f t="shared" si="301"/>
        <v>1292.3435451970754</v>
      </c>
      <c r="K3255" s="47">
        <f t="shared" si="302"/>
        <v>24.177193893646297</v>
      </c>
      <c r="L3255" s="48">
        <f>Solar!K3272/1000*Variables!$B$3</f>
        <v>35.854300000000002</v>
      </c>
      <c r="M3255">
        <f>IF(E3255=1, VLOOKUP(D3255, Sheet1!$A$2:$C$26, 2), Sheet1!$C$3)</f>
        <v>0.55478000000000005</v>
      </c>
      <c r="N3255" s="1">
        <f>'Electricity Rates'!$J$2</f>
        <v>0.24729999999999999</v>
      </c>
      <c r="O3255" s="145">
        <f>L3255-K3255</f>
        <v>11.677106106353705</v>
      </c>
      <c r="P3255">
        <f t="shared" si="303"/>
        <v>5.9790200498987289</v>
      </c>
      <c r="Q3255">
        <f>IF(O3255&gt;0, IF(Q3254+O3255*Variables!$B$5&lt;Variables!$B$4, Q3254+O3255*Variables!$B$5, Variables!$B$4), IF(Q3254&gt;-O3255, Q3254+O3255/Variables!$B$5, 0))</f>
        <v>59.856632647929622</v>
      </c>
      <c r="R3255">
        <f>IF(O3255&gt;0, 0, IF(Q3254&gt;-O3255, 0, -O3255 - Q3254*Variables!$B$5))</f>
        <v>0</v>
      </c>
      <c r="S3255">
        <f t="shared" si="304"/>
        <v>0</v>
      </c>
      <c r="T3255">
        <f t="shared" si="305"/>
        <v>0</v>
      </c>
    </row>
    <row r="3256" spans="1:20" x14ac:dyDescent="0.3">
      <c r="A3256" s="3">
        <f t="shared" si="300"/>
        <v>43236</v>
      </c>
      <c r="B3256">
        <v>5</v>
      </c>
      <c r="C3256">
        <v>16</v>
      </c>
      <c r="D3256">
        <v>15</v>
      </c>
      <c r="E3256">
        <v>1</v>
      </c>
      <c r="F3256" s="1">
        <f>VLOOKUP(A3256,Weather!$A$1:$E$366, 5)</f>
        <v>0.71794871794871928</v>
      </c>
      <c r="G3256" s="1">
        <f>VLOOKUP(D3256, Spring!$A$1:$E$25, 2)</f>
        <v>1371.6814159292001</v>
      </c>
      <c r="H3256" s="1">
        <f>VLOOKUP(D3256, Spring!$A$1:$E$25, 3)</f>
        <v>1005.48526585522</v>
      </c>
      <c r="I3256" s="1">
        <f>VLOOKUP(D3256, Spring!$A$1:$E$25, 5)</f>
        <v>300.89485458612899</v>
      </c>
      <c r="J3256" s="1">
        <f t="shared" si="301"/>
        <v>1268.3953223185908</v>
      </c>
      <c r="K3256" s="47">
        <f t="shared" si="302"/>
        <v>23.72916996835708</v>
      </c>
      <c r="L3256" s="48">
        <f>Solar!K3273/1000*Variables!$B$3</f>
        <v>31.628399999999999</v>
      </c>
      <c r="M3256">
        <f>IF(E3256=1, VLOOKUP(D3256, Sheet1!$A$2:$C$26, 2), Sheet1!$C$3)</f>
        <v>0.55478000000000005</v>
      </c>
      <c r="N3256" s="1">
        <f>'Electricity Rates'!$J$2</f>
        <v>0.24729999999999999</v>
      </c>
      <c r="O3256" s="145">
        <f>L3256-K3256</f>
        <v>7.8992300316429187</v>
      </c>
      <c r="P3256">
        <f t="shared" si="303"/>
        <v>5.8682237331747062</v>
      </c>
      <c r="Q3256">
        <f>IF(O3256&gt;0, IF(Q3255+O3256*Variables!$B$5&lt;Variables!$B$4, Q3255+O3256*Variables!$B$5, Variables!$B$4), IF(Q3255&gt;-O3256, Q3255+O3256/Variables!$B$5, 0))</f>
        <v>67.28190887767397</v>
      </c>
      <c r="R3256">
        <f>IF(O3256&gt;0, 0, IF(Q3255&gt;-O3256, 0, -O3256 - Q3255*Variables!$B$5))</f>
        <v>0</v>
      </c>
      <c r="S3256">
        <f t="shared" si="304"/>
        <v>0</v>
      </c>
      <c r="T3256">
        <f t="shared" si="305"/>
        <v>0</v>
      </c>
    </row>
    <row r="3257" spans="1:20" x14ac:dyDescent="0.3">
      <c r="A3257" s="3">
        <f t="shared" si="300"/>
        <v>43236</v>
      </c>
      <c r="B3257">
        <v>5</v>
      </c>
      <c r="C3257">
        <v>16</v>
      </c>
      <c r="D3257">
        <v>16</v>
      </c>
      <c r="E3257">
        <v>1</v>
      </c>
      <c r="F3257" s="1">
        <f>VLOOKUP(A3257,Weather!$A$1:$E$366, 5)</f>
        <v>0.71794871794871928</v>
      </c>
      <c r="G3257" s="1">
        <f>VLOOKUP(D3257, Spring!$A$1:$E$25, 2)</f>
        <v>1283.1858407079601</v>
      </c>
      <c r="H3257" s="1">
        <f>VLOOKUP(D3257, Spring!$A$1:$E$25, 3)</f>
        <v>954.93673926969905</v>
      </c>
      <c r="I3257" s="1">
        <f>VLOOKUP(D3257, Spring!$A$1:$E$25, 5)</f>
        <v>270.36971623690101</v>
      </c>
      <c r="J3257" s="1">
        <f t="shared" si="301"/>
        <v>1190.6027608151176</v>
      </c>
      <c r="K3257" s="47">
        <f t="shared" si="302"/>
        <v>22.273824870729754</v>
      </c>
      <c r="L3257" s="48">
        <f>Solar!K3274/1000*Variables!$B$3</f>
        <v>24.545400000000001</v>
      </c>
      <c r="M3257">
        <f>IF(E3257=1, VLOOKUP(D3257, Sheet1!$A$2:$C$26, 2), Sheet1!$C$3)</f>
        <v>0.55478000000000005</v>
      </c>
      <c r="N3257" s="1">
        <f>'Electricity Rates'!$J$2</f>
        <v>0.24729999999999999</v>
      </c>
      <c r="O3257" s="145">
        <f>L3257-K3257</f>
        <v>2.2715751292702464</v>
      </c>
      <c r="P3257">
        <f t="shared" si="303"/>
        <v>5.5083168905314679</v>
      </c>
      <c r="Q3257">
        <f>IF(O3257&gt;0, IF(Q3256+O3257*Variables!$B$5&lt;Variables!$B$4, Q3256+O3257*Variables!$B$5, Variables!$B$4), IF(Q3256&gt;-O3257, Q3256+O3257/Variables!$B$5, 0))</f>
        <v>69.417189499187998</v>
      </c>
      <c r="R3257">
        <f>IF(O3257&gt;0, 0, IF(Q3256&gt;-O3257, 0, -O3257 - Q3256*Variables!$B$5))</f>
        <v>0</v>
      </c>
      <c r="S3257">
        <f t="shared" si="304"/>
        <v>0</v>
      </c>
      <c r="T3257">
        <f t="shared" si="305"/>
        <v>0</v>
      </c>
    </row>
    <row r="3258" spans="1:20" x14ac:dyDescent="0.3">
      <c r="A3258" s="3">
        <f t="shared" si="300"/>
        <v>43236</v>
      </c>
      <c r="B3258">
        <v>5</v>
      </c>
      <c r="C3258">
        <v>16</v>
      </c>
      <c r="D3258">
        <v>17</v>
      </c>
      <c r="E3258">
        <v>1</v>
      </c>
      <c r="F3258" s="1">
        <f>VLOOKUP(A3258,Weather!$A$1:$E$366, 5)</f>
        <v>0.71794871794871928</v>
      </c>
      <c r="G3258" s="1">
        <f>VLOOKUP(D3258, Spring!$A$1:$E$25, 2)</f>
        <v>973.45132743362797</v>
      </c>
      <c r="H3258" s="1">
        <f>VLOOKUP(D3258, Spring!$A$1:$E$25, 3)</f>
        <v>850.97693786034597</v>
      </c>
      <c r="I3258" s="1">
        <f>VLOOKUP(D3258, Spring!$A$1:$E$25, 5)</f>
        <v>257.39334353781499</v>
      </c>
      <c r="J3258" s="1">
        <f t="shared" si="301"/>
        <v>938.90726883603577</v>
      </c>
      <c r="K3258" s="47">
        <f t="shared" si="302"/>
        <v>17.565099598451646</v>
      </c>
      <c r="L3258" s="48">
        <f>Solar!K3275/1000*Variables!$B$3</f>
        <v>15.950000000000001</v>
      </c>
      <c r="M3258">
        <f>IF(E3258=1, VLOOKUP(D3258, Sheet1!$A$2:$C$26, 2), Sheet1!$C$3)</f>
        <v>0.55478000000000005</v>
      </c>
      <c r="N3258" s="1">
        <f>'Electricity Rates'!$J$2</f>
        <v>0.24729999999999999</v>
      </c>
      <c r="O3258" s="145">
        <f>L3258-K3258</f>
        <v>-1.6150995984516445</v>
      </c>
      <c r="P3258">
        <f t="shared" si="303"/>
        <v>4.3438491306970919</v>
      </c>
      <c r="Q3258">
        <f>IF(O3258&gt;0, IF(Q3257+O3258*Variables!$B$5&lt;Variables!$B$4, Q3257+O3258*Variables!$B$5, Variables!$B$4), IF(Q3257&gt;-O3258, Q3257+O3258/Variables!$B$5, 0))</f>
        <v>67.6989984370054</v>
      </c>
      <c r="R3258">
        <f>IF(O3258&gt;0, 0, IF(Q3257&gt;-O3258, 0, -O3258 - Q3257*Variables!$B$5))</f>
        <v>0</v>
      </c>
      <c r="S3258">
        <f t="shared" si="304"/>
        <v>0</v>
      </c>
      <c r="T3258">
        <f t="shared" si="305"/>
        <v>0</v>
      </c>
    </row>
    <row r="3259" spans="1:20" x14ac:dyDescent="0.3">
      <c r="A3259" s="3">
        <f t="shared" si="300"/>
        <v>43236</v>
      </c>
      <c r="B3259">
        <v>5</v>
      </c>
      <c r="C3259">
        <v>16</v>
      </c>
      <c r="D3259">
        <v>18</v>
      </c>
      <c r="E3259">
        <v>1</v>
      </c>
      <c r="F3259" s="1">
        <f>VLOOKUP(A3259,Weather!$A$1:$E$366, 5)</f>
        <v>0.71794871794871928</v>
      </c>
      <c r="G3259" s="1">
        <f>VLOOKUP(D3259, Spring!$A$1:$E$25, 2)</f>
        <v>690.26548672566298</v>
      </c>
      <c r="H3259" s="1">
        <f>VLOOKUP(D3259, Spring!$A$1:$E$25, 3)</f>
        <v>590.923299339663</v>
      </c>
      <c r="I3259" s="1">
        <f>VLOOKUP(D3259, Spring!$A$1:$E$25, 5)</f>
        <v>248.81274775305101</v>
      </c>
      <c r="J3259" s="1">
        <f t="shared" si="301"/>
        <v>662.24589541166313</v>
      </c>
      <c r="K3259" s="47">
        <f t="shared" si="302"/>
        <v>12.389312020123532</v>
      </c>
      <c r="L3259" s="48">
        <f>Solar!K3276/1000*Variables!$B$3</f>
        <v>6.9156999999999993</v>
      </c>
      <c r="M3259">
        <f>IF(E3259=1, VLOOKUP(D3259, Sheet1!$A$2:$C$26, 2), Sheet1!$C$3)</f>
        <v>0.55478000000000005</v>
      </c>
      <c r="N3259" s="1">
        <f>'Electricity Rates'!$J$2</f>
        <v>0.24729999999999999</v>
      </c>
      <c r="O3259" s="145">
        <f>L3259-K3259</f>
        <v>-5.4736120201235323</v>
      </c>
      <c r="P3259">
        <f t="shared" si="303"/>
        <v>3.0638768625765493</v>
      </c>
      <c r="Q3259">
        <f>IF(O3259&gt;0, IF(Q3258+O3259*Variables!$B$5&lt;Variables!$B$4, Q3258+O3259*Variables!$B$5, Variables!$B$4), IF(Q3258&gt;-O3259, Q3258+O3259/Variables!$B$5, 0))</f>
        <v>61.876006926235682</v>
      </c>
      <c r="R3259">
        <f>IF(O3259&gt;0, 0, IF(Q3258&gt;-O3259, 0, -O3259 - Q3258*Variables!$B$5))</f>
        <v>0</v>
      </c>
      <c r="S3259">
        <f t="shared" si="304"/>
        <v>0</v>
      </c>
      <c r="T3259">
        <f t="shared" si="305"/>
        <v>0</v>
      </c>
    </row>
    <row r="3260" spans="1:20" x14ac:dyDescent="0.3">
      <c r="A3260" s="3">
        <f t="shared" si="300"/>
        <v>43236</v>
      </c>
      <c r="B3260">
        <v>5</v>
      </c>
      <c r="C3260">
        <v>16</v>
      </c>
      <c r="D3260">
        <v>19</v>
      </c>
      <c r="E3260">
        <v>1</v>
      </c>
      <c r="F3260" s="1">
        <f>VLOOKUP(A3260,Weather!$A$1:$E$366, 5)</f>
        <v>0.71794871794871928</v>
      </c>
      <c r="G3260" s="1">
        <f>VLOOKUP(D3260, Spring!$A$1:$E$25, 2)</f>
        <v>482.300884955752</v>
      </c>
      <c r="H3260" s="1">
        <f>VLOOKUP(D3260, Spring!$A$1:$E$25, 3)</f>
        <v>454.99679692504799</v>
      </c>
      <c r="I3260" s="1">
        <f>VLOOKUP(D3260, Spring!$A$1:$E$25, 5)</f>
        <v>266.52341143686903</v>
      </c>
      <c r="J3260" s="1">
        <f t="shared" si="301"/>
        <v>474.59973192145088</v>
      </c>
      <c r="K3260" s="47">
        <f t="shared" si="302"/>
        <v>8.8788231141647973</v>
      </c>
      <c r="L3260" s="48">
        <f>Solar!K3277/1000*Variables!$B$3</f>
        <v>1.10585</v>
      </c>
      <c r="M3260">
        <f>IF(E3260=1, VLOOKUP(D3260, Sheet1!$A$2:$C$26, 2), Sheet1!$C$3)</f>
        <v>0.25796000000000002</v>
      </c>
      <c r="N3260" s="1">
        <f>'Electricity Rates'!$J$2</f>
        <v>0.24729999999999999</v>
      </c>
      <c r="O3260" s="145">
        <f>L3260-K3260</f>
        <v>-7.7729731141647971</v>
      </c>
      <c r="P3260">
        <f t="shared" si="303"/>
        <v>2.1957329561329542</v>
      </c>
      <c r="Q3260">
        <f>IF(O3260&gt;0, IF(Q3259+O3260*Variables!$B$5&lt;Variables!$B$4, Q3259+O3260*Variables!$B$5, Variables!$B$4), IF(Q3259&gt;-O3260, Q3259+O3260/Variables!$B$5, 0))</f>
        <v>53.606886592017815</v>
      </c>
      <c r="R3260">
        <f>IF(O3260&gt;0, 0, IF(Q3259&gt;-O3260, 0, -O3260 - Q3259*Variables!$B$5))</f>
        <v>0</v>
      </c>
      <c r="S3260">
        <f t="shared" si="304"/>
        <v>0</v>
      </c>
      <c r="T3260">
        <f t="shared" si="305"/>
        <v>0</v>
      </c>
    </row>
    <row r="3261" spans="1:20" x14ac:dyDescent="0.3">
      <c r="A3261" s="3">
        <f t="shared" si="300"/>
        <v>43236</v>
      </c>
      <c r="B3261">
        <v>5</v>
      </c>
      <c r="C3261">
        <v>16</v>
      </c>
      <c r="D3261">
        <v>20</v>
      </c>
      <c r="E3261">
        <v>1</v>
      </c>
      <c r="F3261" s="1">
        <f>VLOOKUP(A3261,Weather!$A$1:$E$366, 5)</f>
        <v>0.71794871794871928</v>
      </c>
      <c r="G3261" s="1">
        <f>VLOOKUP(D3261, Spring!$A$1:$E$25, 2)</f>
        <v>415.92920353982299</v>
      </c>
      <c r="H3261" s="1">
        <f>VLOOKUP(D3261, Spring!$A$1:$E$25, 3)</f>
        <v>371.98648067830999</v>
      </c>
      <c r="I3261" s="1">
        <f>VLOOKUP(D3261, Spring!$A$1:$E$25, 5)</f>
        <v>284.25369912476901</v>
      </c>
      <c r="J3261" s="1">
        <f t="shared" si="301"/>
        <v>403.53510221990911</v>
      </c>
      <c r="K3261" s="47">
        <f t="shared" si="302"/>
        <v>7.5493443252934185</v>
      </c>
      <c r="L3261" s="48">
        <f>Solar!K3278/1000*Variables!$B$3</f>
        <v>0</v>
      </c>
      <c r="M3261">
        <f>IF(E3261=1, VLOOKUP(D3261, Sheet1!$A$2:$C$26, 2), Sheet1!$C$3)</f>
        <v>0.25796000000000002</v>
      </c>
      <c r="N3261" s="1">
        <f>'Electricity Rates'!$J$2</f>
        <v>0.24729999999999999</v>
      </c>
      <c r="O3261" s="145">
        <f>L3261-K3261</f>
        <v>-7.5493443252934185</v>
      </c>
      <c r="P3261">
        <f t="shared" si="303"/>
        <v>1.8669528516450624</v>
      </c>
      <c r="Q3261">
        <f>IF(O3261&gt;0, IF(Q3260+O3261*Variables!$B$5&lt;Variables!$B$4, Q3260+O3261*Variables!$B$5, Variables!$B$4), IF(Q3260&gt;-O3261, Q3260+O3261/Variables!$B$5, 0))</f>
        <v>45.57566922468439</v>
      </c>
      <c r="R3261">
        <f>IF(O3261&gt;0, 0, IF(Q3260&gt;-O3261, 0, -O3261 - Q3260*Variables!$B$5))</f>
        <v>0</v>
      </c>
      <c r="S3261">
        <f t="shared" si="304"/>
        <v>0</v>
      </c>
      <c r="T3261">
        <f t="shared" si="305"/>
        <v>0</v>
      </c>
    </row>
    <row r="3262" spans="1:20" x14ac:dyDescent="0.3">
      <c r="A3262" s="3">
        <f t="shared" si="300"/>
        <v>43236</v>
      </c>
      <c r="B3262">
        <v>5</v>
      </c>
      <c r="C3262">
        <v>16</v>
      </c>
      <c r="D3262">
        <v>21</v>
      </c>
      <c r="E3262">
        <v>1</v>
      </c>
      <c r="F3262" s="1">
        <f>VLOOKUP(A3262,Weather!$A$1:$E$366, 5)</f>
        <v>0.71794871794871928</v>
      </c>
      <c r="G3262" s="1">
        <f>VLOOKUP(D3262, Spring!$A$1:$E$25, 2)</f>
        <v>371.68141592920301</v>
      </c>
      <c r="H3262" s="1">
        <f>VLOOKUP(D3262, Spring!$A$1:$E$25, 3)</f>
        <v>318.10538116591903</v>
      </c>
      <c r="I3262" s="1">
        <f>VLOOKUP(D3262, Spring!$A$1:$E$25, 5)</f>
        <v>271.28223242670401</v>
      </c>
      <c r="J3262" s="1">
        <f t="shared" si="301"/>
        <v>356.57022663699479</v>
      </c>
      <c r="K3262" s="47">
        <f t="shared" si="302"/>
        <v>6.6707243117691206</v>
      </c>
      <c r="L3262" s="48">
        <f>Solar!K3279/1000*Variables!$B$3</f>
        <v>0</v>
      </c>
      <c r="M3262">
        <f>IF(E3262=1, VLOOKUP(D3262, Sheet1!$A$2:$C$26, 2), Sheet1!$C$3)</f>
        <v>0.25796000000000002</v>
      </c>
      <c r="N3262" s="1">
        <f>'Electricity Rates'!$J$2</f>
        <v>0.24729999999999999</v>
      </c>
      <c r="O3262" s="145">
        <f>L3262-K3262</f>
        <v>-6.6707243117691206</v>
      </c>
      <c r="P3262">
        <f t="shared" si="303"/>
        <v>1.6496701223005035</v>
      </c>
      <c r="Q3262">
        <f>IF(O3262&gt;0, IF(Q3261+O3262*Variables!$B$5&lt;Variables!$B$4, Q3261+O3262*Variables!$B$5, Variables!$B$4), IF(Q3261&gt;-O3262, Q3261+O3262/Variables!$B$5, 0))</f>
        <v>38.479153999398093</v>
      </c>
      <c r="R3262">
        <f>IF(O3262&gt;0, 0, IF(Q3261&gt;-O3262, 0, -O3262 - Q3261*Variables!$B$5))</f>
        <v>0</v>
      </c>
      <c r="S3262">
        <f t="shared" si="304"/>
        <v>0</v>
      </c>
      <c r="T3262">
        <f t="shared" si="305"/>
        <v>0</v>
      </c>
    </row>
    <row r="3263" spans="1:20" x14ac:dyDescent="0.3">
      <c r="A3263" s="3">
        <f t="shared" si="300"/>
        <v>43236</v>
      </c>
      <c r="B3263">
        <v>5</v>
      </c>
      <c r="C3263">
        <v>16</v>
      </c>
      <c r="D3263">
        <v>22</v>
      </c>
      <c r="E3263">
        <v>1</v>
      </c>
      <c r="F3263" s="1">
        <f>VLOOKUP(A3263,Weather!$A$1:$E$366, 5)</f>
        <v>0.71794871794871928</v>
      </c>
      <c r="G3263" s="1">
        <f>VLOOKUP(D3263, Spring!$A$1:$E$25, 2)</f>
        <v>345.13274336283098</v>
      </c>
      <c r="H3263" s="1">
        <f>VLOOKUP(D3263, Spring!$A$1:$E$25, 3)</f>
        <v>289.79820627802701</v>
      </c>
      <c r="I3263" s="1">
        <f>VLOOKUP(D3263, Spring!$A$1:$E$25, 5)</f>
        <v>275.85953137878198</v>
      </c>
      <c r="J3263" s="1">
        <f t="shared" si="301"/>
        <v>329.52556623634791</v>
      </c>
      <c r="K3263" s="47">
        <f t="shared" si="302"/>
        <v>6.164772159398872</v>
      </c>
      <c r="L3263" s="48">
        <f>Solar!K3280/1000*Variables!$B$3</f>
        <v>0</v>
      </c>
      <c r="M3263">
        <f>IF(E3263=1, VLOOKUP(D3263, Sheet1!$A$2:$C$26, 2), Sheet1!$C$3)</f>
        <v>0.18637999999999999</v>
      </c>
      <c r="N3263" s="1">
        <f>'Electricity Rates'!$J$2</f>
        <v>0.24729999999999999</v>
      </c>
      <c r="O3263" s="145">
        <f>L3263-K3263</f>
        <v>-6.164772159398872</v>
      </c>
      <c r="P3263">
        <f t="shared" si="303"/>
        <v>1.5245481550193409</v>
      </c>
      <c r="Q3263">
        <f>IF(O3263&gt;0, IF(Q3262+O3263*Variables!$B$5&lt;Variables!$B$4, Q3262+O3263*Variables!$B$5, Variables!$B$4), IF(Q3262&gt;-O3263, Q3262+O3263/Variables!$B$5, 0))</f>
        <v>31.92088574471844</v>
      </c>
      <c r="R3263">
        <f>IF(O3263&gt;0, 0, IF(Q3262&gt;-O3263, 0, -O3263 - Q3262*Variables!$B$5))</f>
        <v>0</v>
      </c>
      <c r="S3263">
        <f t="shared" si="304"/>
        <v>0</v>
      </c>
      <c r="T3263">
        <f t="shared" si="305"/>
        <v>0</v>
      </c>
    </row>
    <row r="3264" spans="1:20" x14ac:dyDescent="0.3">
      <c r="A3264" s="3">
        <f t="shared" si="300"/>
        <v>43236</v>
      </c>
      <c r="B3264">
        <v>5</v>
      </c>
      <c r="C3264">
        <v>16</v>
      </c>
      <c r="D3264">
        <v>23</v>
      </c>
      <c r="E3264">
        <v>1</v>
      </c>
      <c r="F3264" s="1">
        <f>VLOOKUP(A3264,Weather!$A$1:$E$366, 5)</f>
        <v>0.71794871794871928</v>
      </c>
      <c r="G3264" s="1">
        <f>VLOOKUP(D3264, Spring!$A$1:$E$25, 2)</f>
        <v>318.58407079646003</v>
      </c>
      <c r="H3264" s="1">
        <f>VLOOKUP(D3264, Spring!$A$1:$E$25, 3)</f>
        <v>270.57975656630401</v>
      </c>
      <c r="I3264" s="1">
        <f>VLOOKUP(D3264, Spring!$A$1:$E$25, 5)</f>
        <v>271.64527650221697</v>
      </c>
      <c r="J3264" s="1">
        <f t="shared" si="301"/>
        <v>305.044392423852</v>
      </c>
      <c r="K3264" s="47">
        <f t="shared" si="302"/>
        <v>5.7067777753138644</v>
      </c>
      <c r="L3264" s="48">
        <f>Solar!K3281/1000*Variables!$B$3</f>
        <v>0</v>
      </c>
      <c r="M3264">
        <f>IF(E3264=1, VLOOKUP(D3264, Sheet1!$A$2:$C$26, 2), Sheet1!$C$3)</f>
        <v>0.18637999999999999</v>
      </c>
      <c r="N3264" s="1">
        <f>'Electricity Rates'!$J$2</f>
        <v>0.24729999999999999</v>
      </c>
      <c r="O3264" s="145">
        <f>L3264-K3264</f>
        <v>-5.7067777753138644</v>
      </c>
      <c r="P3264">
        <f t="shared" si="303"/>
        <v>1.4112861438351185</v>
      </c>
      <c r="Q3264">
        <f>IF(O3264&gt;0, IF(Q3263+O3264*Variables!$B$5&lt;Variables!$B$4, Q3263+O3264*Variables!$B$5, Variables!$B$4), IF(Q3263&gt;-O3264, Q3263+O3264/Variables!$B$5, 0))</f>
        <v>25.849845558214327</v>
      </c>
      <c r="R3264">
        <f>IF(O3264&gt;0, 0, IF(Q3263&gt;-O3264, 0, -O3264 - Q3263*Variables!$B$5))</f>
        <v>0</v>
      </c>
      <c r="S3264">
        <f t="shared" si="304"/>
        <v>0</v>
      </c>
      <c r="T3264">
        <f t="shared" si="305"/>
        <v>0</v>
      </c>
    </row>
    <row r="3265" spans="1:20" x14ac:dyDescent="0.3">
      <c r="A3265" s="3">
        <f t="shared" si="300"/>
        <v>43236</v>
      </c>
      <c r="B3265">
        <v>5</v>
      </c>
      <c r="C3265">
        <v>16</v>
      </c>
      <c r="D3265">
        <v>24</v>
      </c>
      <c r="E3265">
        <v>1</v>
      </c>
      <c r="F3265" s="1">
        <f>VLOOKUP(A3265,Weather!$A$1:$E$366, 5)</f>
        <v>0.71794871794871928</v>
      </c>
      <c r="G3265" s="1">
        <f>VLOOKUP(D3265, Spring!$A$1:$E$25, 2)</f>
        <v>287.61061946902601</v>
      </c>
      <c r="H3265" s="1">
        <f>VLOOKUP(D3265, Spring!$A$1:$E$25, 3)</f>
        <v>251.20115310698301</v>
      </c>
      <c r="I3265" s="1">
        <f>VLOOKUP(D3265, Spring!$A$1:$E$25, 5)</f>
        <v>267.465363632795</v>
      </c>
      <c r="J3265" s="1">
        <f t="shared" si="301"/>
        <v>277.34128280280879</v>
      </c>
      <c r="K3265" s="47">
        <f t="shared" si="302"/>
        <v>5.1885073392103118</v>
      </c>
      <c r="L3265" s="48">
        <f>Solar!K3282/1000*Variables!$B$3</f>
        <v>0</v>
      </c>
      <c r="M3265">
        <f>IF(E3265=1, VLOOKUP(D3265, Sheet1!$A$2:$C$26, 2), Sheet1!$C$3)</f>
        <v>0.18637999999999999</v>
      </c>
      <c r="N3265" s="1">
        <f>'Electricity Rates'!$J$2</f>
        <v>0.24729999999999999</v>
      </c>
      <c r="O3265" s="145">
        <f>L3265-K3265</f>
        <v>-5.1885073392103118</v>
      </c>
      <c r="P3265">
        <f t="shared" si="303"/>
        <v>1.2831178649867101</v>
      </c>
      <c r="Q3265">
        <f>IF(O3265&gt;0, IF(Q3264+O3265*Variables!$B$5&lt;Variables!$B$4, Q3264+O3265*Variables!$B$5, Variables!$B$4), IF(Q3264&gt;-O3265, Q3264+O3265/Variables!$B$5, 0))</f>
        <v>20.330156899479952</v>
      </c>
      <c r="R3265">
        <f>IF(O3265&gt;0, 0, IF(Q3264&gt;-O3265, 0, -O3265 - Q3264*Variables!$B$5))</f>
        <v>0</v>
      </c>
      <c r="S3265">
        <f t="shared" si="304"/>
        <v>0</v>
      </c>
      <c r="T3265">
        <f t="shared" si="305"/>
        <v>0</v>
      </c>
    </row>
    <row r="3266" spans="1:20" x14ac:dyDescent="0.3">
      <c r="A3266" s="3">
        <f t="shared" si="300"/>
        <v>43237</v>
      </c>
      <c r="B3266">
        <v>5</v>
      </c>
      <c r="C3266">
        <v>17</v>
      </c>
      <c r="D3266">
        <v>1</v>
      </c>
      <c r="E3266">
        <v>1</v>
      </c>
      <c r="F3266" s="1">
        <f>VLOOKUP(A3266,Weather!$A$1:$E$366, 5)</f>
        <v>0.71794871794871928</v>
      </c>
      <c r="G3266" s="1">
        <f>VLOOKUP(D3266, Spring!$A$1:$E$25, 2)</f>
        <v>284.91351697629602</v>
      </c>
      <c r="H3266" s="1">
        <f>VLOOKUP(D3266, Spring!$A$1:$E$25, 3)</f>
        <v>272.00797092955099</v>
      </c>
      <c r="I3266" s="1">
        <f>VLOOKUP(D3266, Spring!$A$1:$E$25, 5)</f>
        <v>272.01322657875102</v>
      </c>
      <c r="J3266" s="1">
        <f t="shared" si="301"/>
        <v>281.27349116823973</v>
      </c>
      <c r="K3266" s="47">
        <f t="shared" si="302"/>
        <v>5.2620711871782637</v>
      </c>
      <c r="L3266" s="48">
        <f>Solar!K3283/1000*Variables!$B$3</f>
        <v>0</v>
      </c>
      <c r="M3266">
        <f>IF(E3266=1, VLOOKUP(D3266, Sheet1!$A$2:$C$26, 2), Sheet1!$C$3)</f>
        <v>0.18637999999999999</v>
      </c>
      <c r="N3266" s="1">
        <f>'Electricity Rates'!$J$2</f>
        <v>0.24729999999999999</v>
      </c>
      <c r="O3266" s="145">
        <f>L3266-K3266</f>
        <v>-5.2620711871782637</v>
      </c>
      <c r="P3266">
        <f t="shared" si="303"/>
        <v>1.3013102045891847</v>
      </c>
      <c r="Q3266">
        <f>IF(O3266&gt;0, IF(Q3265+O3266*Variables!$B$5&lt;Variables!$B$4, Q3265+O3266*Variables!$B$5, Variables!$B$4), IF(Q3265&gt;-O3266, Q3265+O3266/Variables!$B$5, 0))</f>
        <v>14.732208828013714</v>
      </c>
      <c r="R3266">
        <f>IF(O3266&gt;0, 0, IF(Q3265&gt;-O3266, 0, -O3266 - Q3265*Variables!$B$5))</f>
        <v>0</v>
      </c>
      <c r="S3266">
        <f t="shared" si="304"/>
        <v>0</v>
      </c>
      <c r="T3266">
        <f t="shared" si="305"/>
        <v>0</v>
      </c>
    </row>
    <row r="3267" spans="1:20" x14ac:dyDescent="0.3">
      <c r="A3267" s="3">
        <f t="shared" ref="A3267:A3330" si="306">DATE(2018, B3267, C3267)</f>
        <v>43237</v>
      </c>
      <c r="B3267">
        <v>5</v>
      </c>
      <c r="C3267">
        <v>17</v>
      </c>
      <c r="D3267">
        <v>2</v>
      </c>
      <c r="E3267">
        <v>1</v>
      </c>
      <c r="F3267" s="1">
        <f>VLOOKUP(A3267,Weather!$A$1:$E$366, 5)</f>
        <v>0.71794871794871928</v>
      </c>
      <c r="G3267" s="1">
        <f>VLOOKUP(D3267, Spring!$A$1:$E$25, 2)</f>
        <v>283.47213324791699</v>
      </c>
      <c r="H3267" s="1">
        <f>VLOOKUP(D3267, Spring!$A$1:$E$25, 3)</f>
        <v>272.193568553901</v>
      </c>
      <c r="I3267" s="1">
        <f>VLOOKUP(D3267, Spring!$A$1:$E$25, 5)</f>
        <v>263.43263079398702</v>
      </c>
      <c r="J3267" s="1">
        <f t="shared" ref="J3267:J3330" si="307">IF(E3267=0, I3267, H3267 + (G3267-H3267)*F3267)</f>
        <v>280.29099961627145</v>
      </c>
      <c r="K3267" s="47">
        <f t="shared" ref="K3267:K3330" si="308">J3267*1000/53453</f>
        <v>5.2436907117705545</v>
      </c>
      <c r="L3267" s="48">
        <f>Solar!K3284/1000*Variables!$B$3</f>
        <v>0</v>
      </c>
      <c r="M3267">
        <f>IF(E3267=1, VLOOKUP(D3267, Sheet1!$A$2:$C$26, 2), Sheet1!$C$3)</f>
        <v>0.18637999999999999</v>
      </c>
      <c r="N3267" s="1">
        <f>'Electricity Rates'!$J$2</f>
        <v>0.24729999999999999</v>
      </c>
      <c r="O3267" s="145">
        <f>L3267-K3267</f>
        <v>-5.2436907117705545</v>
      </c>
      <c r="P3267">
        <f t="shared" ref="P3267:P3330" si="309">N3267*K3267</f>
        <v>1.2967647130208582</v>
      </c>
      <c r="Q3267">
        <f>IF(O3267&gt;0, IF(Q3266+O3267*Variables!$B$5&lt;Variables!$B$4, Q3266+O3267*Variables!$B$5, Variables!$B$4), IF(Q3266&gt;-O3267, Q3266+O3267/Variables!$B$5, 0))</f>
        <v>9.153814453789721</v>
      </c>
      <c r="R3267">
        <f>IF(O3267&gt;0, 0, IF(Q3266&gt;-O3267, 0, -O3267 - Q3266*Variables!$B$5))</f>
        <v>0</v>
      </c>
      <c r="S3267">
        <f t="shared" ref="S3267:S3330" si="310">R3267*M3267</f>
        <v>0</v>
      </c>
      <c r="T3267">
        <f t="shared" ref="T3267:T3330" si="311">IF(AND(R3267&gt;0, M3267&gt;0.3), 1, 0)</f>
        <v>0</v>
      </c>
    </row>
    <row r="3268" spans="1:20" x14ac:dyDescent="0.3">
      <c r="A3268" s="3">
        <f t="shared" si="306"/>
        <v>43237</v>
      </c>
      <c r="B3268">
        <v>5</v>
      </c>
      <c r="C3268">
        <v>17</v>
      </c>
      <c r="D3268">
        <v>3</v>
      </c>
      <c r="E3268">
        <v>1</v>
      </c>
      <c r="F3268" s="1">
        <f>VLOOKUP(A3268,Weather!$A$1:$E$366, 5)</f>
        <v>0.71794871794871928</v>
      </c>
      <c r="G3268" s="1">
        <f>VLOOKUP(D3268, Spring!$A$1:$E$25, 2)</f>
        <v>282.03074951953801</v>
      </c>
      <c r="H3268" s="1">
        <f>VLOOKUP(D3268, Spring!$A$1:$E$25, 3)</f>
        <v>263.612120501699</v>
      </c>
      <c r="I3268" s="1">
        <f>VLOOKUP(D3268, Spring!$A$1:$E$25, 5)</f>
        <v>268.00502374504498</v>
      </c>
      <c r="J3268" s="1">
        <f t="shared" si="307"/>
        <v>276.83575159142958</v>
      </c>
      <c r="K3268" s="47">
        <f t="shared" si="308"/>
        <v>5.1790498492400721</v>
      </c>
      <c r="L3268" s="48">
        <f>Solar!K3285/1000*Variables!$B$3</f>
        <v>0</v>
      </c>
      <c r="M3268">
        <f>IF(E3268=1, VLOOKUP(D3268, Sheet1!$A$2:$C$26, 2), Sheet1!$C$3)</f>
        <v>0.18637999999999999</v>
      </c>
      <c r="N3268" s="1">
        <f>'Electricity Rates'!$J$2</f>
        <v>0.24729999999999999</v>
      </c>
      <c r="O3268" s="145">
        <f>L3268-K3268</f>
        <v>-5.1790498492400721</v>
      </c>
      <c r="P3268">
        <f t="shared" si="309"/>
        <v>1.2807790277170699</v>
      </c>
      <c r="Q3268">
        <f>IF(O3268&gt;0, IF(Q3267+O3268*Variables!$B$5&lt;Variables!$B$4, Q3267+O3268*Variables!$B$5, Variables!$B$4), IF(Q3267&gt;-O3268, Q3267+O3268/Variables!$B$5, 0))</f>
        <v>3.6441869545981547</v>
      </c>
      <c r="R3268">
        <f>IF(O3268&gt;0, 0, IF(Q3267&gt;-O3268, 0, -O3268 - Q3267*Variables!$B$5))</f>
        <v>0</v>
      </c>
      <c r="S3268">
        <f t="shared" si="310"/>
        <v>0</v>
      </c>
      <c r="T3268">
        <f t="shared" si="311"/>
        <v>0</v>
      </c>
    </row>
    <row r="3269" spans="1:20" x14ac:dyDescent="0.3">
      <c r="A3269" s="3">
        <f t="shared" si="306"/>
        <v>43237</v>
      </c>
      <c r="B3269">
        <v>5</v>
      </c>
      <c r="C3269">
        <v>17</v>
      </c>
      <c r="D3269">
        <v>4</v>
      </c>
      <c r="E3269">
        <v>1</v>
      </c>
      <c r="F3269" s="1">
        <f>VLOOKUP(A3269,Weather!$A$1:$E$366, 5)</f>
        <v>0.71794871794871928</v>
      </c>
      <c r="G3269" s="1">
        <f>VLOOKUP(D3269, Spring!$A$1:$E$25, 2)</f>
        <v>287.61061946902601</v>
      </c>
      <c r="H3269" s="1">
        <f>VLOOKUP(D3269, Spring!$A$1:$E$25, 3)</f>
        <v>280.54932735425899</v>
      </c>
      <c r="I3269" s="1">
        <f>VLOOKUP(D3269, Spring!$A$1:$E$25, 5)</f>
        <v>263.81039287256101</v>
      </c>
      <c r="J3269" s="1">
        <f t="shared" si="307"/>
        <v>285.61897297511734</v>
      </c>
      <c r="K3269" s="47">
        <f t="shared" si="308"/>
        <v>5.3433665645542314</v>
      </c>
      <c r="L3269" s="48">
        <f>Solar!K3286/1000*Variables!$B$3</f>
        <v>0</v>
      </c>
      <c r="M3269">
        <f>IF(E3269=1, VLOOKUP(D3269, Sheet1!$A$2:$C$26, 2), Sheet1!$C$3)</f>
        <v>0.18637999999999999</v>
      </c>
      <c r="N3269" s="1">
        <f>'Electricity Rates'!$J$2</f>
        <v>0.24729999999999999</v>
      </c>
      <c r="O3269" s="145">
        <f>L3269-K3269</f>
        <v>-5.3433665645542314</v>
      </c>
      <c r="P3269">
        <f t="shared" si="309"/>
        <v>1.3214145514142615</v>
      </c>
      <c r="Q3269">
        <f>IF(O3269&gt;0, IF(Q3268+O3269*Variables!$B$5&lt;Variables!$B$4, Q3268+O3269*Variables!$B$5, Variables!$B$4), IF(Q3268&gt;-O3269, Q3268+O3269/Variables!$B$5, 0))</f>
        <v>0</v>
      </c>
      <c r="R3269">
        <f>IF(O3269&gt;0, 0, IF(Q3268&gt;-O3269, 0, -O3269 - Q3268*Variables!$B$5))</f>
        <v>1.9178308272319664</v>
      </c>
      <c r="S3269">
        <f t="shared" si="310"/>
        <v>0.35744530957949389</v>
      </c>
      <c r="T3269">
        <f t="shared" si="311"/>
        <v>0</v>
      </c>
    </row>
    <row r="3270" spans="1:20" x14ac:dyDescent="0.3">
      <c r="A3270" s="3">
        <f t="shared" si="306"/>
        <v>43237</v>
      </c>
      <c r="B3270">
        <v>5</v>
      </c>
      <c r="C3270">
        <v>17</v>
      </c>
      <c r="D3270">
        <v>5</v>
      </c>
      <c r="E3270">
        <v>1</v>
      </c>
      <c r="F3270" s="1">
        <f>VLOOKUP(A3270,Weather!$A$1:$E$366, 5)</f>
        <v>0.71794871794871928</v>
      </c>
      <c r="G3270" s="1">
        <f>VLOOKUP(D3270, Spring!$A$1:$E$25, 2)</f>
        <v>318.58407079646003</v>
      </c>
      <c r="H3270" s="1">
        <f>VLOOKUP(D3270, Spring!$A$1:$E$25, 3)</f>
        <v>296.96508648302301</v>
      </c>
      <c r="I3270" s="1">
        <f>VLOOKUP(D3270, Spring!$A$1:$E$25, 5)</f>
        <v>263.982102908277</v>
      </c>
      <c r="J3270" s="1">
        <f t="shared" si="307"/>
        <v>312.48640855420859</v>
      </c>
      <c r="K3270" s="47">
        <f t="shared" si="308"/>
        <v>5.8460031907322056</v>
      </c>
      <c r="L3270" s="48">
        <f>Solar!K3287/1000*Variables!$B$3</f>
        <v>0</v>
      </c>
      <c r="M3270">
        <f>IF(E3270=1, VLOOKUP(D3270, Sheet1!$A$2:$C$26, 2), Sheet1!$C$3)</f>
        <v>0.18637999999999999</v>
      </c>
      <c r="N3270" s="1">
        <f>'Electricity Rates'!$J$2</f>
        <v>0.24729999999999999</v>
      </c>
      <c r="O3270" s="145">
        <f>L3270-K3270</f>
        <v>-5.8460031907322056</v>
      </c>
      <c r="P3270">
        <f t="shared" si="309"/>
        <v>1.4457165890680743</v>
      </c>
      <c r="Q3270">
        <f>IF(O3270&gt;0, IF(Q3269+O3270*Variables!$B$5&lt;Variables!$B$4, Q3269+O3270*Variables!$B$5, Variables!$B$4), IF(Q3269&gt;-O3270, Q3269+O3270/Variables!$B$5, 0))</f>
        <v>0</v>
      </c>
      <c r="R3270">
        <f>IF(O3270&gt;0, 0, IF(Q3269&gt;-O3270, 0, -O3270 - Q3269*Variables!$B$5))</f>
        <v>5.8460031907322056</v>
      </c>
      <c r="S3270">
        <f t="shared" si="310"/>
        <v>1.0895780746886685</v>
      </c>
      <c r="T3270">
        <f t="shared" si="311"/>
        <v>0</v>
      </c>
    </row>
    <row r="3271" spans="1:20" x14ac:dyDescent="0.3">
      <c r="A3271" s="3">
        <f t="shared" si="306"/>
        <v>43237</v>
      </c>
      <c r="B3271">
        <v>5</v>
      </c>
      <c r="C3271">
        <v>17</v>
      </c>
      <c r="D3271">
        <v>6</v>
      </c>
      <c r="E3271">
        <v>1</v>
      </c>
      <c r="F3271" s="1">
        <f>VLOOKUP(A3271,Weather!$A$1:$E$366, 5)</f>
        <v>0.71794871794871928</v>
      </c>
      <c r="G3271" s="1">
        <f>VLOOKUP(D3271, Spring!$A$1:$E$25, 2)</f>
        <v>389.38053097345102</v>
      </c>
      <c r="H3271" s="1">
        <f>VLOOKUP(D3271, Spring!$A$1:$E$25, 3)</f>
        <v>340.20659833439998</v>
      </c>
      <c r="I3271" s="1">
        <f>VLOOKUP(D3271, Spring!$A$1:$E$25, 5)</f>
        <v>264.16853094705402</v>
      </c>
      <c r="J3271" s="1">
        <f t="shared" si="307"/>
        <v>375.51096022910338</v>
      </c>
      <c r="K3271" s="47">
        <f t="shared" si="308"/>
        <v>7.0250680079528447</v>
      </c>
      <c r="L3271" s="48">
        <f>Solar!K3288/1000*Variables!$B$3</f>
        <v>0.90120000000000011</v>
      </c>
      <c r="M3271">
        <f>IF(E3271=1, VLOOKUP(D3271, Sheet1!$A$2:$C$26, 2), Sheet1!$C$3)</f>
        <v>0.18637999999999999</v>
      </c>
      <c r="N3271" s="1">
        <f>'Electricity Rates'!$J$2</f>
        <v>0.24729999999999999</v>
      </c>
      <c r="O3271" s="145">
        <f>L3271-K3271</f>
        <v>-6.1238680079528445</v>
      </c>
      <c r="P3271">
        <f t="shared" si="309"/>
        <v>1.7372993183667385</v>
      </c>
      <c r="Q3271">
        <f>IF(O3271&gt;0, IF(Q3270+O3271*Variables!$B$5&lt;Variables!$B$4, Q3270+O3271*Variables!$B$5, Variables!$B$4), IF(Q3270&gt;-O3271, Q3270+O3271/Variables!$B$5, 0))</f>
        <v>0</v>
      </c>
      <c r="R3271">
        <f>IF(O3271&gt;0, 0, IF(Q3270&gt;-O3271, 0, -O3271 - Q3270*Variables!$B$5))</f>
        <v>6.1238680079528445</v>
      </c>
      <c r="S3271">
        <f t="shared" si="310"/>
        <v>1.1413665193222511</v>
      </c>
      <c r="T3271">
        <f t="shared" si="311"/>
        <v>0</v>
      </c>
    </row>
    <row r="3272" spans="1:20" x14ac:dyDescent="0.3">
      <c r="A3272" s="3">
        <f t="shared" si="306"/>
        <v>43237</v>
      </c>
      <c r="B3272">
        <v>5</v>
      </c>
      <c r="C3272">
        <v>17</v>
      </c>
      <c r="D3272">
        <v>7</v>
      </c>
      <c r="E3272">
        <v>1</v>
      </c>
      <c r="F3272" s="1">
        <f>VLOOKUP(A3272,Weather!$A$1:$E$366, 5)</f>
        <v>0.71794871794871928</v>
      </c>
      <c r="G3272" s="1">
        <f>VLOOKUP(D3272, Spring!$A$1:$E$25, 2)</f>
        <v>623.89380530973403</v>
      </c>
      <c r="H3272" s="1">
        <f>VLOOKUP(D3272, Spring!$A$1:$E$25, 3)</f>
        <v>374.47950032030701</v>
      </c>
      <c r="I3272" s="1">
        <f>VLOOKUP(D3272, Spring!$A$1:$E$25, 5)</f>
        <v>251.18725224694799</v>
      </c>
      <c r="J3272" s="1">
        <f t="shared" si="307"/>
        <v>553.54618082553702</v>
      </c>
      <c r="K3272" s="47">
        <f t="shared" si="308"/>
        <v>10.355755164827738</v>
      </c>
      <c r="L3272" s="48">
        <f>Solar!K3289/1000*Variables!$B$3</f>
        <v>5.1578999999999997</v>
      </c>
      <c r="M3272">
        <f>IF(E3272=1, VLOOKUP(D3272, Sheet1!$A$2:$C$26, 2), Sheet1!$C$3)</f>
        <v>0.18637999999999999</v>
      </c>
      <c r="N3272" s="1">
        <f>'Electricity Rates'!$J$2</f>
        <v>0.24729999999999999</v>
      </c>
      <c r="O3272" s="145">
        <f>L3272-K3272</f>
        <v>-5.1978551648277378</v>
      </c>
      <c r="P3272">
        <f t="shared" si="309"/>
        <v>2.5609782522618993</v>
      </c>
      <c r="Q3272">
        <f>IF(O3272&gt;0, IF(Q3271+O3272*Variables!$B$5&lt;Variables!$B$4, Q3271+O3272*Variables!$B$5, Variables!$B$4), IF(Q3271&gt;-O3272, Q3271+O3272/Variables!$B$5, 0))</f>
        <v>0</v>
      </c>
      <c r="R3272">
        <f>IF(O3272&gt;0, 0, IF(Q3271&gt;-O3272, 0, -O3272 - Q3271*Variables!$B$5))</f>
        <v>5.1978551648277378</v>
      </c>
      <c r="S3272">
        <f t="shared" si="310"/>
        <v>0.96877624562059372</v>
      </c>
      <c r="T3272">
        <f t="shared" si="311"/>
        <v>0</v>
      </c>
    </row>
    <row r="3273" spans="1:20" x14ac:dyDescent="0.3">
      <c r="A3273" s="3">
        <f t="shared" si="306"/>
        <v>43237</v>
      </c>
      <c r="B3273">
        <v>5</v>
      </c>
      <c r="C3273">
        <v>17</v>
      </c>
      <c r="D3273">
        <v>8</v>
      </c>
      <c r="E3273">
        <v>1</v>
      </c>
      <c r="F3273" s="1">
        <f>VLOOKUP(A3273,Weather!$A$1:$E$366, 5)</f>
        <v>0.71794871794871928</v>
      </c>
      <c r="G3273" s="1">
        <f>VLOOKUP(D3273, Spring!$A$1:$E$25, 2)</f>
        <v>871.68141592920301</v>
      </c>
      <c r="H3273" s="1">
        <f>VLOOKUP(D3273, Spring!$A$1:$E$25, 3)</f>
        <v>578.35522101217202</v>
      </c>
      <c r="I3273" s="1">
        <f>VLOOKUP(D3273, Spring!$A$1:$E$25, 5)</f>
        <v>268.91753993484798</v>
      </c>
      <c r="J3273" s="1">
        <f t="shared" si="307"/>
        <v>788.94838659363063</v>
      </c>
      <c r="K3273" s="47">
        <f t="shared" si="308"/>
        <v>14.759665249726501</v>
      </c>
      <c r="L3273" s="48">
        <f>Solar!K3290/1000*Variables!$B$3</f>
        <v>12.640200000000002</v>
      </c>
      <c r="M3273">
        <f>IF(E3273=1, VLOOKUP(D3273, Sheet1!$A$2:$C$26, 2), Sheet1!$C$3)</f>
        <v>0.18637999999999999</v>
      </c>
      <c r="N3273" s="1">
        <f>'Electricity Rates'!$J$2</f>
        <v>0.24729999999999999</v>
      </c>
      <c r="O3273" s="145">
        <f>L3273-K3273</f>
        <v>-2.119465249726499</v>
      </c>
      <c r="P3273">
        <f t="shared" si="309"/>
        <v>3.6500652162573637</v>
      </c>
      <c r="Q3273">
        <f>IF(O3273&gt;0, IF(Q3272+O3273*Variables!$B$5&lt;Variables!$B$4, Q3272+O3273*Variables!$B$5, Variables!$B$4), IF(Q3272&gt;-O3273, Q3272+O3273/Variables!$B$5, 0))</f>
        <v>0</v>
      </c>
      <c r="R3273">
        <f>IF(O3273&gt;0, 0, IF(Q3272&gt;-O3273, 0, -O3273 - Q3272*Variables!$B$5))</f>
        <v>2.119465249726499</v>
      </c>
      <c r="S3273">
        <f t="shared" si="310"/>
        <v>0.39502593324402485</v>
      </c>
      <c r="T3273">
        <f t="shared" si="311"/>
        <v>0</v>
      </c>
    </row>
    <row r="3274" spans="1:20" x14ac:dyDescent="0.3">
      <c r="A3274" s="3">
        <f t="shared" si="306"/>
        <v>43237</v>
      </c>
      <c r="B3274">
        <v>5</v>
      </c>
      <c r="C3274">
        <v>17</v>
      </c>
      <c r="D3274">
        <v>9</v>
      </c>
      <c r="E3274">
        <v>1</v>
      </c>
      <c r="F3274" s="1">
        <f>VLOOKUP(A3274,Weather!$A$1:$E$366, 5)</f>
        <v>0.71794871794871928</v>
      </c>
      <c r="G3274" s="1">
        <f>VLOOKUP(D3274, Spring!$A$1:$E$25, 2)</f>
        <v>1137.1681415929199</v>
      </c>
      <c r="H3274" s="1">
        <f>VLOOKUP(D3274, Spring!$A$1:$E$25, 3)</f>
        <v>786.77530429212004</v>
      </c>
      <c r="I3274" s="1">
        <f>VLOOKUP(D3274, Spring!$A$1:$E$25, 5)</f>
        <v>317.33977000667198</v>
      </c>
      <c r="J3274" s="1">
        <f t="shared" si="307"/>
        <v>1038.3393926106435</v>
      </c>
      <c r="K3274" s="47">
        <f t="shared" si="308"/>
        <v>19.425278143614829</v>
      </c>
      <c r="L3274" s="48">
        <f>Solar!K3291/1000*Variables!$B$3</f>
        <v>20.599550000000001</v>
      </c>
      <c r="M3274">
        <f>IF(E3274=1, VLOOKUP(D3274, Sheet1!$A$2:$C$26, 2), Sheet1!$C$3)</f>
        <v>0.25796000000000002</v>
      </c>
      <c r="N3274" s="1">
        <f>'Electricity Rates'!$J$2</f>
        <v>0.24729999999999999</v>
      </c>
      <c r="O3274" s="145">
        <f>L3274-K3274</f>
        <v>1.1742718563851717</v>
      </c>
      <c r="P3274">
        <f t="shared" si="309"/>
        <v>4.8038712849159468</v>
      </c>
      <c r="Q3274">
        <f>IF(O3274&gt;0, IF(Q3273+O3274*Variables!$B$5&lt;Variables!$B$4, Q3273+O3274*Variables!$B$5, Variables!$B$4), IF(Q3273&gt;-O3274, Q3273+O3274/Variables!$B$5, 0))</f>
        <v>1.1038155450020615</v>
      </c>
      <c r="R3274">
        <f>IF(O3274&gt;0, 0, IF(Q3273&gt;-O3274, 0, -O3274 - Q3273*Variables!$B$5))</f>
        <v>0</v>
      </c>
      <c r="S3274">
        <f t="shared" si="310"/>
        <v>0</v>
      </c>
      <c r="T3274">
        <f t="shared" si="311"/>
        <v>0</v>
      </c>
    </row>
    <row r="3275" spans="1:20" x14ac:dyDescent="0.3">
      <c r="A3275" s="3">
        <f t="shared" si="306"/>
        <v>43237</v>
      </c>
      <c r="B3275">
        <v>5</v>
      </c>
      <c r="C3275">
        <v>17</v>
      </c>
      <c r="D3275">
        <v>10</v>
      </c>
      <c r="E3275">
        <v>1</v>
      </c>
      <c r="F3275" s="1">
        <f>VLOOKUP(A3275,Weather!$A$1:$E$366, 5)</f>
        <v>0.71794871794871928</v>
      </c>
      <c r="G3275" s="1">
        <f>VLOOKUP(D3275, Spring!$A$1:$E$25, 2)</f>
        <v>1207.9646017699099</v>
      </c>
      <c r="H3275" s="1">
        <f>VLOOKUP(D3275, Spring!$A$1:$E$25, 3)</f>
        <v>923.64670083279998</v>
      </c>
      <c r="I3275" s="1">
        <f>VLOOKUP(D3275, Spring!$A$1:$E$25, 5)</f>
        <v>339.44621060481097</v>
      </c>
      <c r="J3275" s="1">
        <f t="shared" si="307"/>
        <v>1127.7723733004691</v>
      </c>
      <c r="K3275" s="47">
        <f t="shared" si="308"/>
        <v>21.098392481253981</v>
      </c>
      <c r="L3275" s="48">
        <f>Solar!K3292/1000*Variables!$B$3</f>
        <v>29.196650000000002</v>
      </c>
      <c r="M3275">
        <f>IF(E3275=1, VLOOKUP(D3275, Sheet1!$A$2:$C$26, 2), Sheet1!$C$3)</f>
        <v>0.25796000000000002</v>
      </c>
      <c r="N3275" s="1">
        <f>'Electricity Rates'!$J$2</f>
        <v>0.24729999999999999</v>
      </c>
      <c r="O3275" s="145">
        <f>L3275-K3275</f>
        <v>8.0982575187460206</v>
      </c>
      <c r="P3275">
        <f t="shared" si="309"/>
        <v>5.2176324606141096</v>
      </c>
      <c r="Q3275">
        <f>IF(O3275&gt;0, IF(Q3274+O3275*Variables!$B$5&lt;Variables!$B$4, Q3274+O3275*Variables!$B$5, Variables!$B$4), IF(Q3274&gt;-O3275, Q3274+O3275/Variables!$B$5, 0))</f>
        <v>8.716177612623321</v>
      </c>
      <c r="R3275">
        <f>IF(O3275&gt;0, 0, IF(Q3274&gt;-O3275, 0, -O3275 - Q3274*Variables!$B$5))</f>
        <v>0</v>
      </c>
      <c r="S3275">
        <f t="shared" si="310"/>
        <v>0</v>
      </c>
      <c r="T3275">
        <f t="shared" si="311"/>
        <v>0</v>
      </c>
    </row>
    <row r="3276" spans="1:20" x14ac:dyDescent="0.3">
      <c r="A3276" s="3">
        <f t="shared" si="306"/>
        <v>43237</v>
      </c>
      <c r="B3276">
        <v>5</v>
      </c>
      <c r="C3276">
        <v>17</v>
      </c>
      <c r="D3276">
        <v>11</v>
      </c>
      <c r="E3276">
        <v>1</v>
      </c>
      <c r="F3276" s="1">
        <f>VLOOKUP(A3276,Weather!$A$1:$E$366, 5)</f>
        <v>0.71794871794871928</v>
      </c>
      <c r="G3276" s="1">
        <f>VLOOKUP(D3276, Spring!$A$1:$E$25, 2)</f>
        <v>1274.3362831858401</v>
      </c>
      <c r="H3276" s="1">
        <f>VLOOKUP(D3276, Spring!$A$1:$E$25, 3)</f>
        <v>962.46396540679098</v>
      </c>
      <c r="I3276" s="1">
        <f>VLOOKUP(D3276, Spring!$A$1:$E$25, 5)</f>
        <v>352.80034538247099</v>
      </c>
      <c r="J3276" s="1">
        <f t="shared" si="307"/>
        <v>1186.3722961199549</v>
      </c>
      <c r="K3276" s="47">
        <f t="shared" si="308"/>
        <v>22.194681236225374</v>
      </c>
      <c r="L3276" s="48">
        <f>Solar!K3293/1000*Variables!$B$3</f>
        <v>33.445600000000006</v>
      </c>
      <c r="M3276">
        <f>IF(E3276=1, VLOOKUP(D3276, Sheet1!$A$2:$C$26, 2), Sheet1!$C$3)</f>
        <v>0.25796000000000002</v>
      </c>
      <c r="N3276" s="1">
        <f>'Electricity Rates'!$J$2</f>
        <v>0.24729999999999999</v>
      </c>
      <c r="O3276" s="145">
        <f>L3276-K3276</f>
        <v>11.250918763774632</v>
      </c>
      <c r="P3276">
        <f t="shared" si="309"/>
        <v>5.4887446697185354</v>
      </c>
      <c r="Q3276">
        <f>IF(O3276&gt;0, IF(Q3275+O3276*Variables!$B$5&lt;Variables!$B$4, Q3275+O3276*Variables!$B$5, Variables!$B$4), IF(Q3275&gt;-O3276, Q3275+O3276/Variables!$B$5, 0))</f>
        <v>19.292041250571472</v>
      </c>
      <c r="R3276">
        <f>IF(O3276&gt;0, 0, IF(Q3275&gt;-O3276, 0, -O3276 - Q3275*Variables!$B$5))</f>
        <v>0</v>
      </c>
      <c r="S3276">
        <f t="shared" si="310"/>
        <v>0</v>
      </c>
      <c r="T3276">
        <f t="shared" si="311"/>
        <v>0</v>
      </c>
    </row>
    <row r="3277" spans="1:20" x14ac:dyDescent="0.3">
      <c r="A3277" s="3">
        <f t="shared" si="306"/>
        <v>43237</v>
      </c>
      <c r="B3277">
        <v>5</v>
      </c>
      <c r="C3277">
        <v>17</v>
      </c>
      <c r="D3277">
        <v>12</v>
      </c>
      <c r="E3277">
        <v>1</v>
      </c>
      <c r="F3277" s="1">
        <f>VLOOKUP(A3277,Weather!$A$1:$E$366, 5)</f>
        <v>0.71794871794871928</v>
      </c>
      <c r="G3277" s="1">
        <f>VLOOKUP(D3277, Spring!$A$1:$E$25, 2)</f>
        <v>1314.1592920353901</v>
      </c>
      <c r="H3277" s="1">
        <f>VLOOKUP(D3277, Spring!$A$1:$E$25, 3)</f>
        <v>983.10377962844302</v>
      </c>
      <c r="I3277" s="1">
        <f>VLOOKUP(D3277, Spring!$A$1:$E$25, 5)</f>
        <v>344.20503159464602</v>
      </c>
      <c r="J3277" s="1">
        <f t="shared" si="307"/>
        <v>1220.7846603308669</v>
      </c>
      <c r="K3277" s="47">
        <f t="shared" si="308"/>
        <v>22.838468567355751</v>
      </c>
      <c r="L3277" s="48">
        <f>Solar!K3294/1000*Variables!$B$3</f>
        <v>33.024100000000004</v>
      </c>
      <c r="M3277">
        <f>IF(E3277=1, VLOOKUP(D3277, Sheet1!$A$2:$C$26, 2), Sheet1!$C$3)</f>
        <v>0.25796000000000002</v>
      </c>
      <c r="N3277" s="1">
        <f>'Electricity Rates'!$J$2</f>
        <v>0.24729999999999999</v>
      </c>
      <c r="O3277" s="145">
        <f>L3277-K3277</f>
        <v>10.185631432644254</v>
      </c>
      <c r="P3277">
        <f t="shared" si="309"/>
        <v>5.647953276707077</v>
      </c>
      <c r="Q3277">
        <f>IF(O3277&gt;0, IF(Q3276+O3277*Variables!$B$5&lt;Variables!$B$4, Q3276+O3277*Variables!$B$5, Variables!$B$4), IF(Q3276&gt;-O3277, Q3276+O3277/Variables!$B$5, 0))</f>
        <v>28.866534797257071</v>
      </c>
      <c r="R3277">
        <f>IF(O3277&gt;0, 0, IF(Q3276&gt;-O3277, 0, -O3277 - Q3276*Variables!$B$5))</f>
        <v>0</v>
      </c>
      <c r="S3277">
        <f t="shared" si="310"/>
        <v>0</v>
      </c>
      <c r="T3277">
        <f t="shared" si="311"/>
        <v>0</v>
      </c>
    </row>
    <row r="3278" spans="1:20" x14ac:dyDescent="0.3">
      <c r="A3278" s="3">
        <f t="shared" si="306"/>
        <v>43237</v>
      </c>
      <c r="B3278">
        <v>5</v>
      </c>
      <c r="C3278">
        <v>17</v>
      </c>
      <c r="D3278">
        <v>13</v>
      </c>
      <c r="E3278">
        <v>1</v>
      </c>
      <c r="F3278" s="1">
        <f>VLOOKUP(A3278,Weather!$A$1:$E$366, 5)</f>
        <v>0.71794871794871928</v>
      </c>
      <c r="G3278" s="1">
        <f>VLOOKUP(D3278, Spring!$A$1:$E$25, 2)</f>
        <v>1362.8318584070701</v>
      </c>
      <c r="H3278" s="1">
        <f>VLOOKUP(D3278, Spring!$A$1:$E$25, 3)</f>
        <v>999.59961563100603</v>
      </c>
      <c r="I3278" s="1">
        <f>VLOOKUP(D3278, Spring!$A$1:$E$25, 5)</f>
        <v>326.84269398328001</v>
      </c>
      <c r="J3278" s="1">
        <f t="shared" si="307"/>
        <v>1260.3817386497192</v>
      </c>
      <c r="K3278" s="47">
        <f t="shared" si="308"/>
        <v>23.579251653784056</v>
      </c>
      <c r="L3278" s="48">
        <f>Solar!K3295/1000*Variables!$B$3</f>
        <v>35.830950000000001</v>
      </c>
      <c r="M3278">
        <f>IF(E3278=1, VLOOKUP(D3278, Sheet1!$A$2:$C$26, 2), Sheet1!$C$3)</f>
        <v>0.55478000000000005</v>
      </c>
      <c r="N3278" s="1">
        <f>'Electricity Rates'!$J$2</f>
        <v>0.24729999999999999</v>
      </c>
      <c r="O3278" s="145">
        <f>L3278-K3278</f>
        <v>12.251698346215946</v>
      </c>
      <c r="P3278">
        <f t="shared" si="309"/>
        <v>5.8311489339807965</v>
      </c>
      <c r="Q3278">
        <f>IF(O3278&gt;0, IF(Q3277+O3278*Variables!$B$5&lt;Variables!$B$4, Q3277+O3278*Variables!$B$5, Variables!$B$4), IF(Q3277&gt;-O3278, Q3277+O3278/Variables!$B$5, 0))</f>
        <v>40.38313124270006</v>
      </c>
      <c r="R3278">
        <f>IF(O3278&gt;0, 0, IF(Q3277&gt;-O3278, 0, -O3278 - Q3277*Variables!$B$5))</f>
        <v>0</v>
      </c>
      <c r="S3278">
        <f t="shared" si="310"/>
        <v>0</v>
      </c>
      <c r="T3278">
        <f t="shared" si="311"/>
        <v>0</v>
      </c>
    </row>
    <row r="3279" spans="1:20" x14ac:dyDescent="0.3">
      <c r="A3279" s="3">
        <f t="shared" si="306"/>
        <v>43237</v>
      </c>
      <c r="B3279">
        <v>5</v>
      </c>
      <c r="C3279">
        <v>17</v>
      </c>
      <c r="D3279">
        <v>14</v>
      </c>
      <c r="E3279">
        <v>1</v>
      </c>
      <c r="F3279" s="1">
        <f>VLOOKUP(A3279,Weather!$A$1:$E$366, 5)</f>
        <v>0.71794871794871928</v>
      </c>
      <c r="G3279" s="1">
        <f>VLOOKUP(D3279, Spring!$A$1:$E$25, 2)</f>
        <v>1402.65486725663</v>
      </c>
      <c r="H3279" s="1">
        <f>VLOOKUP(D3279, Spring!$A$1:$E$25, 3)</f>
        <v>1011.55108904548</v>
      </c>
      <c r="I3279" s="1">
        <f>VLOOKUP(D3279, Spring!$A$1:$E$25, 5)</f>
        <v>309.49016837395499</v>
      </c>
      <c r="J3279" s="1">
        <f t="shared" si="307"/>
        <v>1292.3435451970754</v>
      </c>
      <c r="K3279" s="47">
        <f t="shared" si="308"/>
        <v>24.177193893646297</v>
      </c>
      <c r="L3279" s="48">
        <f>Solar!K3296/1000*Variables!$B$3</f>
        <v>34.401900000000005</v>
      </c>
      <c r="M3279">
        <f>IF(E3279=1, VLOOKUP(D3279, Sheet1!$A$2:$C$26, 2), Sheet1!$C$3)</f>
        <v>0.55478000000000005</v>
      </c>
      <c r="N3279" s="1">
        <f>'Electricity Rates'!$J$2</f>
        <v>0.24729999999999999</v>
      </c>
      <c r="O3279" s="145">
        <f>L3279-K3279</f>
        <v>10.224706106353707</v>
      </c>
      <c r="P3279">
        <f t="shared" si="309"/>
        <v>5.9790200498987289</v>
      </c>
      <c r="Q3279">
        <f>IF(O3279&gt;0, IF(Q3278+O3279*Variables!$B$5&lt;Variables!$B$4, Q3278+O3279*Variables!$B$5, Variables!$B$4), IF(Q3278&gt;-O3279, Q3278+O3279/Variables!$B$5, 0))</f>
        <v>49.994354982672547</v>
      </c>
      <c r="R3279">
        <f>IF(O3279&gt;0, 0, IF(Q3278&gt;-O3279, 0, -O3279 - Q3278*Variables!$B$5))</f>
        <v>0</v>
      </c>
      <c r="S3279">
        <f t="shared" si="310"/>
        <v>0</v>
      </c>
      <c r="T3279">
        <f t="shared" si="311"/>
        <v>0</v>
      </c>
    </row>
    <row r="3280" spans="1:20" x14ac:dyDescent="0.3">
      <c r="A3280" s="3">
        <f t="shared" si="306"/>
        <v>43237</v>
      </c>
      <c r="B3280">
        <v>5</v>
      </c>
      <c r="C3280">
        <v>17</v>
      </c>
      <c r="D3280">
        <v>15</v>
      </c>
      <c r="E3280">
        <v>1</v>
      </c>
      <c r="F3280" s="1">
        <f>VLOOKUP(A3280,Weather!$A$1:$E$366, 5)</f>
        <v>0.71794871794871928</v>
      </c>
      <c r="G3280" s="1">
        <f>VLOOKUP(D3280, Spring!$A$1:$E$25, 2)</f>
        <v>1371.6814159292001</v>
      </c>
      <c r="H3280" s="1">
        <f>VLOOKUP(D3280, Spring!$A$1:$E$25, 3)</f>
        <v>1005.48526585522</v>
      </c>
      <c r="I3280" s="1">
        <f>VLOOKUP(D3280, Spring!$A$1:$E$25, 5)</f>
        <v>300.89485458612899</v>
      </c>
      <c r="J3280" s="1">
        <f t="shared" si="307"/>
        <v>1268.3953223185908</v>
      </c>
      <c r="K3280" s="47">
        <f t="shared" si="308"/>
        <v>23.72916996835708</v>
      </c>
      <c r="L3280" s="48">
        <f>Solar!K3297/1000*Variables!$B$3</f>
        <v>30.45485</v>
      </c>
      <c r="M3280">
        <f>IF(E3280=1, VLOOKUP(D3280, Sheet1!$A$2:$C$26, 2), Sheet1!$C$3)</f>
        <v>0.55478000000000005</v>
      </c>
      <c r="N3280" s="1">
        <f>'Electricity Rates'!$J$2</f>
        <v>0.24729999999999999</v>
      </c>
      <c r="O3280" s="145">
        <f>L3280-K3280</f>
        <v>6.7256800316429199</v>
      </c>
      <c r="P3280">
        <f t="shared" si="309"/>
        <v>5.8682237331747062</v>
      </c>
      <c r="Q3280">
        <f>IF(O3280&gt;0, IF(Q3279+O3280*Variables!$B$5&lt;Variables!$B$4, Q3279+O3280*Variables!$B$5, Variables!$B$4), IF(Q3279&gt;-O3280, Q3279+O3280/Variables!$B$5, 0))</f>
        <v>56.316494212416892</v>
      </c>
      <c r="R3280">
        <f>IF(O3280&gt;0, 0, IF(Q3279&gt;-O3280, 0, -O3280 - Q3279*Variables!$B$5))</f>
        <v>0</v>
      </c>
      <c r="S3280">
        <f t="shared" si="310"/>
        <v>0</v>
      </c>
      <c r="T3280">
        <f t="shared" si="311"/>
        <v>0</v>
      </c>
    </row>
    <row r="3281" spans="1:20" x14ac:dyDescent="0.3">
      <c r="A3281" s="3">
        <f t="shared" si="306"/>
        <v>43237</v>
      </c>
      <c r="B3281">
        <v>5</v>
      </c>
      <c r="C3281">
        <v>17</v>
      </c>
      <c r="D3281">
        <v>16</v>
      </c>
      <c r="E3281">
        <v>1</v>
      </c>
      <c r="F3281" s="1">
        <f>VLOOKUP(A3281,Weather!$A$1:$E$366, 5)</f>
        <v>0.71794871794871928</v>
      </c>
      <c r="G3281" s="1">
        <f>VLOOKUP(D3281, Spring!$A$1:$E$25, 2)</f>
        <v>1283.1858407079601</v>
      </c>
      <c r="H3281" s="1">
        <f>VLOOKUP(D3281, Spring!$A$1:$E$25, 3)</f>
        <v>954.93673926969905</v>
      </c>
      <c r="I3281" s="1">
        <f>VLOOKUP(D3281, Spring!$A$1:$E$25, 5)</f>
        <v>270.36971623690101</v>
      </c>
      <c r="J3281" s="1">
        <f t="shared" si="307"/>
        <v>1190.6027608151176</v>
      </c>
      <c r="K3281" s="47">
        <f t="shared" si="308"/>
        <v>22.273824870729754</v>
      </c>
      <c r="L3281" s="48">
        <f>Solar!K3298/1000*Variables!$B$3</f>
        <v>21.0778</v>
      </c>
      <c r="M3281">
        <f>IF(E3281=1, VLOOKUP(D3281, Sheet1!$A$2:$C$26, 2), Sheet1!$C$3)</f>
        <v>0.55478000000000005</v>
      </c>
      <c r="N3281" s="1">
        <f>'Electricity Rates'!$J$2</f>
        <v>0.24729999999999999</v>
      </c>
      <c r="O3281" s="145">
        <f>L3281-K3281</f>
        <v>-1.1960248707297545</v>
      </c>
      <c r="P3281">
        <f t="shared" si="309"/>
        <v>5.5083168905314679</v>
      </c>
      <c r="Q3281">
        <f>IF(O3281&gt;0, IF(Q3280+O3281*Variables!$B$5&lt;Variables!$B$4, Q3280+O3281*Variables!$B$5, Variables!$B$4), IF(Q3280&gt;-O3281, Q3280+O3281/Variables!$B$5, 0))</f>
        <v>55.044127328661837</v>
      </c>
      <c r="R3281">
        <f>IF(O3281&gt;0, 0, IF(Q3280&gt;-O3281, 0, -O3281 - Q3280*Variables!$B$5))</f>
        <v>0</v>
      </c>
      <c r="S3281">
        <f t="shared" si="310"/>
        <v>0</v>
      </c>
      <c r="T3281">
        <f t="shared" si="311"/>
        <v>0</v>
      </c>
    </row>
    <row r="3282" spans="1:20" x14ac:dyDescent="0.3">
      <c r="A3282" s="3">
        <f t="shared" si="306"/>
        <v>43237</v>
      </c>
      <c r="B3282">
        <v>5</v>
      </c>
      <c r="C3282">
        <v>17</v>
      </c>
      <c r="D3282">
        <v>17</v>
      </c>
      <c r="E3282">
        <v>1</v>
      </c>
      <c r="F3282" s="1">
        <f>VLOOKUP(A3282,Weather!$A$1:$E$366, 5)</f>
        <v>0.71794871794871928</v>
      </c>
      <c r="G3282" s="1">
        <f>VLOOKUP(D3282, Spring!$A$1:$E$25, 2)</f>
        <v>973.45132743362797</v>
      </c>
      <c r="H3282" s="1">
        <f>VLOOKUP(D3282, Spring!$A$1:$E$25, 3)</f>
        <v>850.97693786034597</v>
      </c>
      <c r="I3282" s="1">
        <f>VLOOKUP(D3282, Spring!$A$1:$E$25, 5)</f>
        <v>257.39334353781499</v>
      </c>
      <c r="J3282" s="1">
        <f t="shared" si="307"/>
        <v>938.90726883603577</v>
      </c>
      <c r="K3282" s="47">
        <f t="shared" si="308"/>
        <v>17.565099598451646</v>
      </c>
      <c r="L3282" s="48">
        <f>Solar!K3299/1000*Variables!$B$3</f>
        <v>14.4617</v>
      </c>
      <c r="M3282">
        <f>IF(E3282=1, VLOOKUP(D3282, Sheet1!$A$2:$C$26, 2), Sheet1!$C$3)</f>
        <v>0.55478000000000005</v>
      </c>
      <c r="N3282" s="1">
        <f>'Electricity Rates'!$J$2</f>
        <v>0.24729999999999999</v>
      </c>
      <c r="O3282" s="145">
        <f>L3282-K3282</f>
        <v>-3.1033995984516451</v>
      </c>
      <c r="P3282">
        <f t="shared" si="309"/>
        <v>4.3438491306970919</v>
      </c>
      <c r="Q3282">
        <f>IF(O3282&gt;0, IF(Q3281+O3282*Variables!$B$5&lt;Variables!$B$4, Q3281+O3282*Variables!$B$5, Variables!$B$4), IF(Q3281&gt;-O3282, Q3281+O3282/Variables!$B$5, 0))</f>
        <v>51.742638394138808</v>
      </c>
      <c r="R3282">
        <f>IF(O3282&gt;0, 0, IF(Q3281&gt;-O3282, 0, -O3282 - Q3281*Variables!$B$5))</f>
        <v>0</v>
      </c>
      <c r="S3282">
        <f t="shared" si="310"/>
        <v>0</v>
      </c>
      <c r="T3282">
        <f t="shared" si="311"/>
        <v>0</v>
      </c>
    </row>
    <row r="3283" spans="1:20" x14ac:dyDescent="0.3">
      <c r="A3283" s="3">
        <f t="shared" si="306"/>
        <v>43237</v>
      </c>
      <c r="B3283">
        <v>5</v>
      </c>
      <c r="C3283">
        <v>17</v>
      </c>
      <c r="D3283">
        <v>18</v>
      </c>
      <c r="E3283">
        <v>1</v>
      </c>
      <c r="F3283" s="1">
        <f>VLOOKUP(A3283,Weather!$A$1:$E$366, 5)</f>
        <v>0.71794871794871928</v>
      </c>
      <c r="G3283" s="1">
        <f>VLOOKUP(D3283, Spring!$A$1:$E$25, 2)</f>
        <v>690.26548672566298</v>
      </c>
      <c r="H3283" s="1">
        <f>VLOOKUP(D3283, Spring!$A$1:$E$25, 3)</f>
        <v>590.923299339663</v>
      </c>
      <c r="I3283" s="1">
        <f>VLOOKUP(D3283, Spring!$A$1:$E$25, 5)</f>
        <v>248.81274775305101</v>
      </c>
      <c r="J3283" s="1">
        <f t="shared" si="307"/>
        <v>662.24589541166313</v>
      </c>
      <c r="K3283" s="47">
        <f t="shared" si="308"/>
        <v>12.389312020123532</v>
      </c>
      <c r="L3283" s="48">
        <f>Solar!K3300/1000*Variables!$B$3</f>
        <v>6.8598500000000007</v>
      </c>
      <c r="M3283">
        <f>IF(E3283=1, VLOOKUP(D3283, Sheet1!$A$2:$C$26, 2), Sheet1!$C$3)</f>
        <v>0.55478000000000005</v>
      </c>
      <c r="N3283" s="1">
        <f>'Electricity Rates'!$J$2</f>
        <v>0.24729999999999999</v>
      </c>
      <c r="O3283" s="145">
        <f>L3283-K3283</f>
        <v>-5.5294620201235309</v>
      </c>
      <c r="P3283">
        <f t="shared" si="309"/>
        <v>3.0638768625765493</v>
      </c>
      <c r="Q3283">
        <f>IF(O3283&gt;0, IF(Q3282+O3283*Variables!$B$5&lt;Variables!$B$4, Q3282+O3283*Variables!$B$5, Variables!$B$4), IF(Q3282&gt;-O3283, Q3282+O3283/Variables!$B$5, 0))</f>
        <v>45.860231989752073</v>
      </c>
      <c r="R3283">
        <f>IF(O3283&gt;0, 0, IF(Q3282&gt;-O3283, 0, -O3283 - Q3282*Variables!$B$5))</f>
        <v>0</v>
      </c>
      <c r="S3283">
        <f t="shared" si="310"/>
        <v>0</v>
      </c>
      <c r="T3283">
        <f t="shared" si="311"/>
        <v>0</v>
      </c>
    </row>
    <row r="3284" spans="1:20" x14ac:dyDescent="0.3">
      <c r="A3284" s="3">
        <f t="shared" si="306"/>
        <v>43237</v>
      </c>
      <c r="B3284">
        <v>5</v>
      </c>
      <c r="C3284">
        <v>17</v>
      </c>
      <c r="D3284">
        <v>19</v>
      </c>
      <c r="E3284">
        <v>1</v>
      </c>
      <c r="F3284" s="1">
        <f>VLOOKUP(A3284,Weather!$A$1:$E$366, 5)</f>
        <v>0.71794871794871928</v>
      </c>
      <c r="G3284" s="1">
        <f>VLOOKUP(D3284, Spring!$A$1:$E$25, 2)</f>
        <v>482.300884955752</v>
      </c>
      <c r="H3284" s="1">
        <f>VLOOKUP(D3284, Spring!$A$1:$E$25, 3)</f>
        <v>454.99679692504799</v>
      </c>
      <c r="I3284" s="1">
        <f>VLOOKUP(D3284, Spring!$A$1:$E$25, 5)</f>
        <v>266.52341143686903</v>
      </c>
      <c r="J3284" s="1">
        <f t="shared" si="307"/>
        <v>474.59973192145088</v>
      </c>
      <c r="K3284" s="47">
        <f t="shared" si="308"/>
        <v>8.8788231141647973</v>
      </c>
      <c r="L3284" s="48">
        <f>Solar!K3301/1000*Variables!$B$3</f>
        <v>1.3246</v>
      </c>
      <c r="M3284">
        <f>IF(E3284=1, VLOOKUP(D3284, Sheet1!$A$2:$C$26, 2), Sheet1!$C$3)</f>
        <v>0.25796000000000002</v>
      </c>
      <c r="N3284" s="1">
        <f>'Electricity Rates'!$J$2</f>
        <v>0.24729999999999999</v>
      </c>
      <c r="O3284" s="145">
        <f>L3284-K3284</f>
        <v>-7.5542231141647971</v>
      </c>
      <c r="P3284">
        <f t="shared" si="309"/>
        <v>2.1957329561329542</v>
      </c>
      <c r="Q3284">
        <f>IF(O3284&gt;0, IF(Q3283+O3284*Variables!$B$5&lt;Variables!$B$4, Q3283+O3284*Variables!$B$5, Variables!$B$4), IF(Q3283&gt;-O3284, Q3283+O3284/Variables!$B$5, 0))</f>
        <v>37.823824421491651</v>
      </c>
      <c r="R3284">
        <f>IF(O3284&gt;0, 0, IF(Q3283&gt;-O3284, 0, -O3284 - Q3283*Variables!$B$5))</f>
        <v>0</v>
      </c>
      <c r="S3284">
        <f t="shared" si="310"/>
        <v>0</v>
      </c>
      <c r="T3284">
        <f t="shared" si="311"/>
        <v>0</v>
      </c>
    </row>
    <row r="3285" spans="1:20" x14ac:dyDescent="0.3">
      <c r="A3285" s="3">
        <f t="shared" si="306"/>
        <v>43237</v>
      </c>
      <c r="B3285">
        <v>5</v>
      </c>
      <c r="C3285">
        <v>17</v>
      </c>
      <c r="D3285">
        <v>20</v>
      </c>
      <c r="E3285">
        <v>1</v>
      </c>
      <c r="F3285" s="1">
        <f>VLOOKUP(A3285,Weather!$A$1:$E$366, 5)</f>
        <v>0.71794871794871928</v>
      </c>
      <c r="G3285" s="1">
        <f>VLOOKUP(D3285, Spring!$A$1:$E$25, 2)</f>
        <v>415.92920353982299</v>
      </c>
      <c r="H3285" s="1">
        <f>VLOOKUP(D3285, Spring!$A$1:$E$25, 3)</f>
        <v>371.98648067830999</v>
      </c>
      <c r="I3285" s="1">
        <f>VLOOKUP(D3285, Spring!$A$1:$E$25, 5)</f>
        <v>284.25369912476901</v>
      </c>
      <c r="J3285" s="1">
        <f t="shared" si="307"/>
        <v>403.53510221990911</v>
      </c>
      <c r="K3285" s="47">
        <f t="shared" si="308"/>
        <v>7.5493443252934185</v>
      </c>
      <c r="L3285" s="48">
        <f>Solar!K3302/1000*Variables!$B$3</f>
        <v>0</v>
      </c>
      <c r="M3285">
        <f>IF(E3285=1, VLOOKUP(D3285, Sheet1!$A$2:$C$26, 2), Sheet1!$C$3)</f>
        <v>0.25796000000000002</v>
      </c>
      <c r="N3285" s="1">
        <f>'Electricity Rates'!$J$2</f>
        <v>0.24729999999999999</v>
      </c>
      <c r="O3285" s="145">
        <f>L3285-K3285</f>
        <v>-7.5493443252934185</v>
      </c>
      <c r="P3285">
        <f t="shared" si="309"/>
        <v>1.8669528516450624</v>
      </c>
      <c r="Q3285">
        <f>IF(O3285&gt;0, IF(Q3284+O3285*Variables!$B$5&lt;Variables!$B$4, Q3284+O3285*Variables!$B$5, Variables!$B$4), IF(Q3284&gt;-O3285, Q3284+O3285/Variables!$B$5, 0))</f>
        <v>29.792607054158225</v>
      </c>
      <c r="R3285">
        <f>IF(O3285&gt;0, 0, IF(Q3284&gt;-O3285, 0, -O3285 - Q3284*Variables!$B$5))</f>
        <v>0</v>
      </c>
      <c r="S3285">
        <f t="shared" si="310"/>
        <v>0</v>
      </c>
      <c r="T3285">
        <f t="shared" si="311"/>
        <v>0</v>
      </c>
    </row>
    <row r="3286" spans="1:20" x14ac:dyDescent="0.3">
      <c r="A3286" s="3">
        <f t="shared" si="306"/>
        <v>43237</v>
      </c>
      <c r="B3286">
        <v>5</v>
      </c>
      <c r="C3286">
        <v>17</v>
      </c>
      <c r="D3286">
        <v>21</v>
      </c>
      <c r="E3286">
        <v>1</v>
      </c>
      <c r="F3286" s="1">
        <f>VLOOKUP(A3286,Weather!$A$1:$E$366, 5)</f>
        <v>0.71794871794871928</v>
      </c>
      <c r="G3286" s="1">
        <f>VLOOKUP(D3286, Spring!$A$1:$E$25, 2)</f>
        <v>371.68141592920301</v>
      </c>
      <c r="H3286" s="1">
        <f>VLOOKUP(D3286, Spring!$A$1:$E$25, 3)</f>
        <v>318.10538116591903</v>
      </c>
      <c r="I3286" s="1">
        <f>VLOOKUP(D3286, Spring!$A$1:$E$25, 5)</f>
        <v>271.28223242670401</v>
      </c>
      <c r="J3286" s="1">
        <f t="shared" si="307"/>
        <v>356.57022663699479</v>
      </c>
      <c r="K3286" s="47">
        <f t="shared" si="308"/>
        <v>6.6707243117691206</v>
      </c>
      <c r="L3286" s="48">
        <f>Solar!K3303/1000*Variables!$B$3</f>
        <v>0</v>
      </c>
      <c r="M3286">
        <f>IF(E3286=1, VLOOKUP(D3286, Sheet1!$A$2:$C$26, 2), Sheet1!$C$3)</f>
        <v>0.25796000000000002</v>
      </c>
      <c r="N3286" s="1">
        <f>'Electricity Rates'!$J$2</f>
        <v>0.24729999999999999</v>
      </c>
      <c r="O3286" s="145">
        <f>L3286-K3286</f>
        <v>-6.6707243117691206</v>
      </c>
      <c r="P3286">
        <f t="shared" si="309"/>
        <v>1.6496701223005035</v>
      </c>
      <c r="Q3286">
        <f>IF(O3286&gt;0, IF(Q3285+O3286*Variables!$B$5&lt;Variables!$B$4, Q3285+O3286*Variables!$B$5, Variables!$B$4), IF(Q3285&gt;-O3286, Q3285+O3286/Variables!$B$5, 0))</f>
        <v>22.696091828871925</v>
      </c>
      <c r="R3286">
        <f>IF(O3286&gt;0, 0, IF(Q3285&gt;-O3286, 0, -O3286 - Q3285*Variables!$B$5))</f>
        <v>0</v>
      </c>
      <c r="S3286">
        <f t="shared" si="310"/>
        <v>0</v>
      </c>
      <c r="T3286">
        <f t="shared" si="311"/>
        <v>0</v>
      </c>
    </row>
    <row r="3287" spans="1:20" x14ac:dyDescent="0.3">
      <c r="A3287" s="3">
        <f t="shared" si="306"/>
        <v>43237</v>
      </c>
      <c r="B3287">
        <v>5</v>
      </c>
      <c r="C3287">
        <v>17</v>
      </c>
      <c r="D3287">
        <v>22</v>
      </c>
      <c r="E3287">
        <v>1</v>
      </c>
      <c r="F3287" s="1">
        <f>VLOOKUP(A3287,Weather!$A$1:$E$366, 5)</f>
        <v>0.71794871794871928</v>
      </c>
      <c r="G3287" s="1">
        <f>VLOOKUP(D3287, Spring!$A$1:$E$25, 2)</f>
        <v>345.13274336283098</v>
      </c>
      <c r="H3287" s="1">
        <f>VLOOKUP(D3287, Spring!$A$1:$E$25, 3)</f>
        <v>289.79820627802701</v>
      </c>
      <c r="I3287" s="1">
        <f>VLOOKUP(D3287, Spring!$A$1:$E$25, 5)</f>
        <v>275.85953137878198</v>
      </c>
      <c r="J3287" s="1">
        <f t="shared" si="307"/>
        <v>329.52556623634791</v>
      </c>
      <c r="K3287" s="47">
        <f t="shared" si="308"/>
        <v>6.164772159398872</v>
      </c>
      <c r="L3287" s="48">
        <f>Solar!K3304/1000*Variables!$B$3</f>
        <v>0</v>
      </c>
      <c r="M3287">
        <f>IF(E3287=1, VLOOKUP(D3287, Sheet1!$A$2:$C$26, 2), Sheet1!$C$3)</f>
        <v>0.18637999999999999</v>
      </c>
      <c r="N3287" s="1">
        <f>'Electricity Rates'!$J$2</f>
        <v>0.24729999999999999</v>
      </c>
      <c r="O3287" s="145">
        <f>L3287-K3287</f>
        <v>-6.164772159398872</v>
      </c>
      <c r="P3287">
        <f t="shared" si="309"/>
        <v>1.5245481550193409</v>
      </c>
      <c r="Q3287">
        <f>IF(O3287&gt;0, IF(Q3286+O3287*Variables!$B$5&lt;Variables!$B$4, Q3286+O3287*Variables!$B$5, Variables!$B$4), IF(Q3286&gt;-O3287, Q3286+O3287/Variables!$B$5, 0))</f>
        <v>16.137823574192275</v>
      </c>
      <c r="R3287">
        <f>IF(O3287&gt;0, 0, IF(Q3286&gt;-O3287, 0, -O3287 - Q3286*Variables!$B$5))</f>
        <v>0</v>
      </c>
      <c r="S3287">
        <f t="shared" si="310"/>
        <v>0</v>
      </c>
      <c r="T3287">
        <f t="shared" si="311"/>
        <v>0</v>
      </c>
    </row>
    <row r="3288" spans="1:20" x14ac:dyDescent="0.3">
      <c r="A3288" s="3">
        <f t="shared" si="306"/>
        <v>43237</v>
      </c>
      <c r="B3288">
        <v>5</v>
      </c>
      <c r="C3288">
        <v>17</v>
      </c>
      <c r="D3288">
        <v>23</v>
      </c>
      <c r="E3288">
        <v>1</v>
      </c>
      <c r="F3288" s="1">
        <f>VLOOKUP(A3288,Weather!$A$1:$E$366, 5)</f>
        <v>0.71794871794871928</v>
      </c>
      <c r="G3288" s="1">
        <f>VLOOKUP(D3288, Spring!$A$1:$E$25, 2)</f>
        <v>318.58407079646003</v>
      </c>
      <c r="H3288" s="1">
        <f>VLOOKUP(D3288, Spring!$A$1:$E$25, 3)</f>
        <v>270.57975656630401</v>
      </c>
      <c r="I3288" s="1">
        <f>VLOOKUP(D3288, Spring!$A$1:$E$25, 5)</f>
        <v>271.64527650221697</v>
      </c>
      <c r="J3288" s="1">
        <f t="shared" si="307"/>
        <v>305.044392423852</v>
      </c>
      <c r="K3288" s="47">
        <f t="shared" si="308"/>
        <v>5.7067777753138644</v>
      </c>
      <c r="L3288" s="48">
        <f>Solar!K3305/1000*Variables!$B$3</f>
        <v>0</v>
      </c>
      <c r="M3288">
        <f>IF(E3288=1, VLOOKUP(D3288, Sheet1!$A$2:$C$26, 2), Sheet1!$C$3)</f>
        <v>0.18637999999999999</v>
      </c>
      <c r="N3288" s="1">
        <f>'Electricity Rates'!$J$2</f>
        <v>0.24729999999999999</v>
      </c>
      <c r="O3288" s="145">
        <f>L3288-K3288</f>
        <v>-5.7067777753138644</v>
      </c>
      <c r="P3288">
        <f t="shared" si="309"/>
        <v>1.4112861438351185</v>
      </c>
      <c r="Q3288">
        <f>IF(O3288&gt;0, IF(Q3287+O3288*Variables!$B$5&lt;Variables!$B$4, Q3287+O3288*Variables!$B$5, Variables!$B$4), IF(Q3287&gt;-O3288, Q3287+O3288/Variables!$B$5, 0))</f>
        <v>10.066783387688163</v>
      </c>
      <c r="R3288">
        <f>IF(O3288&gt;0, 0, IF(Q3287&gt;-O3288, 0, -O3288 - Q3287*Variables!$B$5))</f>
        <v>0</v>
      </c>
      <c r="S3288">
        <f t="shared" si="310"/>
        <v>0</v>
      </c>
      <c r="T3288">
        <f t="shared" si="311"/>
        <v>0</v>
      </c>
    </row>
    <row r="3289" spans="1:20" x14ac:dyDescent="0.3">
      <c r="A3289" s="3">
        <f t="shared" si="306"/>
        <v>43237</v>
      </c>
      <c r="B3289">
        <v>5</v>
      </c>
      <c r="C3289">
        <v>17</v>
      </c>
      <c r="D3289">
        <v>24</v>
      </c>
      <c r="E3289">
        <v>1</v>
      </c>
      <c r="F3289" s="1">
        <f>VLOOKUP(A3289,Weather!$A$1:$E$366, 5)</f>
        <v>0.71794871794871928</v>
      </c>
      <c r="G3289" s="1">
        <f>VLOOKUP(D3289, Spring!$A$1:$E$25, 2)</f>
        <v>287.61061946902601</v>
      </c>
      <c r="H3289" s="1">
        <f>VLOOKUP(D3289, Spring!$A$1:$E$25, 3)</f>
        <v>251.20115310698301</v>
      </c>
      <c r="I3289" s="1">
        <f>VLOOKUP(D3289, Spring!$A$1:$E$25, 5)</f>
        <v>267.465363632795</v>
      </c>
      <c r="J3289" s="1">
        <f t="shared" si="307"/>
        <v>277.34128280280879</v>
      </c>
      <c r="K3289" s="47">
        <f t="shared" si="308"/>
        <v>5.1885073392103118</v>
      </c>
      <c r="L3289" s="48">
        <f>Solar!K3306/1000*Variables!$B$3</f>
        <v>0</v>
      </c>
      <c r="M3289">
        <f>IF(E3289=1, VLOOKUP(D3289, Sheet1!$A$2:$C$26, 2), Sheet1!$C$3)</f>
        <v>0.18637999999999999</v>
      </c>
      <c r="N3289" s="1">
        <f>'Electricity Rates'!$J$2</f>
        <v>0.24729999999999999</v>
      </c>
      <c r="O3289" s="145">
        <f>L3289-K3289</f>
        <v>-5.1885073392103118</v>
      </c>
      <c r="P3289">
        <f t="shared" si="309"/>
        <v>1.2831178649867101</v>
      </c>
      <c r="Q3289">
        <f>IF(O3289&gt;0, IF(Q3288+O3289*Variables!$B$5&lt;Variables!$B$4, Q3288+O3289*Variables!$B$5, Variables!$B$4), IF(Q3288&gt;-O3289, Q3288+O3289/Variables!$B$5, 0))</f>
        <v>4.5470947289537884</v>
      </c>
      <c r="R3289">
        <f>IF(O3289&gt;0, 0, IF(Q3288&gt;-O3289, 0, -O3289 - Q3288*Variables!$B$5))</f>
        <v>0</v>
      </c>
      <c r="S3289">
        <f t="shared" si="310"/>
        <v>0</v>
      </c>
      <c r="T3289">
        <f t="shared" si="311"/>
        <v>0</v>
      </c>
    </row>
    <row r="3290" spans="1:20" x14ac:dyDescent="0.3">
      <c r="A3290" s="3">
        <f t="shared" si="306"/>
        <v>43238</v>
      </c>
      <c r="B3290">
        <v>5</v>
      </c>
      <c r="C3290">
        <v>18</v>
      </c>
      <c r="D3290">
        <v>1</v>
      </c>
      <c r="E3290">
        <v>1</v>
      </c>
      <c r="F3290" s="1">
        <f>VLOOKUP(A3290,Weather!$A$1:$E$366, 5)</f>
        <v>0.7435897435897435</v>
      </c>
      <c r="G3290" s="1">
        <f>VLOOKUP(D3290, Spring!$A$1:$E$25, 2)</f>
        <v>284.91351697629602</v>
      </c>
      <c r="H3290" s="1">
        <f>VLOOKUP(D3290, Spring!$A$1:$E$25, 3)</f>
        <v>272.00797092955099</v>
      </c>
      <c r="I3290" s="1">
        <f>VLOOKUP(D3290, Spring!$A$1:$E$25, 5)</f>
        <v>272.01322657875102</v>
      </c>
      <c r="J3290" s="1">
        <f t="shared" si="307"/>
        <v>281.60440260533574</v>
      </c>
      <c r="K3290" s="47">
        <f t="shared" si="308"/>
        <v>5.2682618862427883</v>
      </c>
      <c r="L3290" s="48">
        <f>Solar!K3307/1000*Variables!$B$3</f>
        <v>0</v>
      </c>
      <c r="M3290">
        <f>IF(E3290=1, VLOOKUP(D3290, Sheet1!$A$2:$C$26, 2), Sheet1!$C$3)</f>
        <v>0.18637999999999999</v>
      </c>
      <c r="N3290" s="1">
        <f>'Electricity Rates'!$J$2</f>
        <v>0.24729999999999999</v>
      </c>
      <c r="O3290" s="145">
        <f>L3290-K3290</f>
        <v>-5.2682618862427883</v>
      </c>
      <c r="P3290">
        <f t="shared" si="309"/>
        <v>1.3028411644678415</v>
      </c>
      <c r="Q3290">
        <f>IF(O3290&gt;0, IF(Q3289+O3290*Variables!$B$5&lt;Variables!$B$4, Q3289+O3290*Variables!$B$5, Variables!$B$4), IF(Q3289&gt;-O3290, Q3289+O3290/Variables!$B$5, 0))</f>
        <v>0</v>
      </c>
      <c r="R3290">
        <f>IF(O3290&gt;0, 0, IF(Q3289&gt;-O3290, 0, -O3290 - Q3289*Variables!$B$5))</f>
        <v>0.99399284102622776</v>
      </c>
      <c r="S3290">
        <f t="shared" si="310"/>
        <v>0.18526038571046832</v>
      </c>
      <c r="T3290">
        <f t="shared" si="311"/>
        <v>0</v>
      </c>
    </row>
    <row r="3291" spans="1:20" x14ac:dyDescent="0.3">
      <c r="A3291" s="3">
        <f t="shared" si="306"/>
        <v>43238</v>
      </c>
      <c r="B3291">
        <v>5</v>
      </c>
      <c r="C3291">
        <v>18</v>
      </c>
      <c r="D3291">
        <v>2</v>
      </c>
      <c r="E3291">
        <v>1</v>
      </c>
      <c r="F3291" s="1">
        <f>VLOOKUP(A3291,Weather!$A$1:$E$366, 5)</f>
        <v>0.7435897435897435</v>
      </c>
      <c r="G3291" s="1">
        <f>VLOOKUP(D3291, Spring!$A$1:$E$25, 2)</f>
        <v>283.47213324791699</v>
      </c>
      <c r="H3291" s="1">
        <f>VLOOKUP(D3291, Spring!$A$1:$E$25, 3)</f>
        <v>272.193568553901</v>
      </c>
      <c r="I3291" s="1">
        <f>VLOOKUP(D3291, Spring!$A$1:$E$25, 5)</f>
        <v>263.43263079398702</v>
      </c>
      <c r="J3291" s="1">
        <f t="shared" si="307"/>
        <v>280.58019358278466</v>
      </c>
      <c r="K3291" s="47">
        <f t="shared" si="308"/>
        <v>5.2491009593995601</v>
      </c>
      <c r="L3291" s="48">
        <f>Solar!K3308/1000*Variables!$B$3</f>
        <v>0</v>
      </c>
      <c r="M3291">
        <f>IF(E3291=1, VLOOKUP(D3291, Sheet1!$A$2:$C$26, 2), Sheet1!$C$3)</f>
        <v>0.18637999999999999</v>
      </c>
      <c r="N3291" s="1">
        <f>'Electricity Rates'!$J$2</f>
        <v>0.24729999999999999</v>
      </c>
      <c r="O3291" s="145">
        <f>L3291-K3291</f>
        <v>-5.2491009593995601</v>
      </c>
      <c r="P3291">
        <f t="shared" si="309"/>
        <v>1.2981026672595111</v>
      </c>
      <c r="Q3291">
        <f>IF(O3291&gt;0, IF(Q3290+O3291*Variables!$B$5&lt;Variables!$B$4, Q3290+O3291*Variables!$B$5, Variables!$B$4), IF(Q3290&gt;-O3291, Q3290+O3291/Variables!$B$5, 0))</f>
        <v>0</v>
      </c>
      <c r="R3291">
        <f>IF(O3291&gt;0, 0, IF(Q3290&gt;-O3291, 0, -O3291 - Q3290*Variables!$B$5))</f>
        <v>5.2491009593995601</v>
      </c>
      <c r="S3291">
        <f t="shared" si="310"/>
        <v>0.97832743681288992</v>
      </c>
      <c r="T3291">
        <f t="shared" si="311"/>
        <v>0</v>
      </c>
    </row>
    <row r="3292" spans="1:20" x14ac:dyDescent="0.3">
      <c r="A3292" s="3">
        <f t="shared" si="306"/>
        <v>43238</v>
      </c>
      <c r="B3292">
        <v>5</v>
      </c>
      <c r="C3292">
        <v>18</v>
      </c>
      <c r="D3292">
        <v>3</v>
      </c>
      <c r="E3292">
        <v>1</v>
      </c>
      <c r="F3292" s="1">
        <f>VLOOKUP(A3292,Weather!$A$1:$E$366, 5)</f>
        <v>0.7435897435897435</v>
      </c>
      <c r="G3292" s="1">
        <f>VLOOKUP(D3292, Spring!$A$1:$E$25, 2)</f>
        <v>282.03074951953801</v>
      </c>
      <c r="H3292" s="1">
        <f>VLOOKUP(D3292, Spring!$A$1:$E$25, 3)</f>
        <v>263.612120501699</v>
      </c>
      <c r="I3292" s="1">
        <f>VLOOKUP(D3292, Spring!$A$1:$E$25, 5)</f>
        <v>268.00502374504498</v>
      </c>
      <c r="J3292" s="1">
        <f t="shared" si="307"/>
        <v>277.30802413034849</v>
      </c>
      <c r="K3292" s="47">
        <f t="shared" si="308"/>
        <v>5.1878851351719915</v>
      </c>
      <c r="L3292" s="48">
        <f>Solar!K3309/1000*Variables!$B$3</f>
        <v>0</v>
      </c>
      <c r="M3292">
        <f>IF(E3292=1, VLOOKUP(D3292, Sheet1!$A$2:$C$26, 2), Sheet1!$C$3)</f>
        <v>0.18637999999999999</v>
      </c>
      <c r="N3292" s="1">
        <f>'Electricity Rates'!$J$2</f>
        <v>0.24729999999999999</v>
      </c>
      <c r="O3292" s="145">
        <f>L3292-K3292</f>
        <v>-5.1878851351719915</v>
      </c>
      <c r="P3292">
        <f t="shared" si="309"/>
        <v>1.2829639939280335</v>
      </c>
      <c r="Q3292">
        <f>IF(O3292&gt;0, IF(Q3291+O3292*Variables!$B$5&lt;Variables!$B$4, Q3291+O3292*Variables!$B$5, Variables!$B$4), IF(Q3291&gt;-O3292, Q3291+O3292/Variables!$B$5, 0))</f>
        <v>0</v>
      </c>
      <c r="R3292">
        <f>IF(O3292&gt;0, 0, IF(Q3291&gt;-O3292, 0, -O3292 - Q3291*Variables!$B$5))</f>
        <v>5.1878851351719915</v>
      </c>
      <c r="S3292">
        <f t="shared" si="310"/>
        <v>0.96691803149335576</v>
      </c>
      <c r="T3292">
        <f t="shared" si="311"/>
        <v>0</v>
      </c>
    </row>
    <row r="3293" spans="1:20" x14ac:dyDescent="0.3">
      <c r="A3293" s="3">
        <f t="shared" si="306"/>
        <v>43238</v>
      </c>
      <c r="B3293">
        <v>5</v>
      </c>
      <c r="C3293">
        <v>18</v>
      </c>
      <c r="D3293">
        <v>4</v>
      </c>
      <c r="E3293">
        <v>1</v>
      </c>
      <c r="F3293" s="1">
        <f>VLOOKUP(A3293,Weather!$A$1:$E$366, 5)</f>
        <v>0.7435897435897435</v>
      </c>
      <c r="G3293" s="1">
        <f>VLOOKUP(D3293, Spring!$A$1:$E$25, 2)</f>
        <v>287.61061946902601</v>
      </c>
      <c r="H3293" s="1">
        <f>VLOOKUP(D3293, Spring!$A$1:$E$25, 3)</f>
        <v>280.54932735425899</v>
      </c>
      <c r="I3293" s="1">
        <f>VLOOKUP(D3293, Spring!$A$1:$E$25, 5)</f>
        <v>263.81039287256101</v>
      </c>
      <c r="J3293" s="1">
        <f t="shared" si="307"/>
        <v>285.80003174729086</v>
      </c>
      <c r="K3293" s="47">
        <f t="shared" si="308"/>
        <v>5.3467538163861876</v>
      </c>
      <c r="L3293" s="48">
        <f>Solar!K3310/1000*Variables!$B$3</f>
        <v>0</v>
      </c>
      <c r="M3293">
        <f>IF(E3293=1, VLOOKUP(D3293, Sheet1!$A$2:$C$26, 2), Sheet1!$C$3)</f>
        <v>0.18637999999999999</v>
      </c>
      <c r="N3293" s="1">
        <f>'Electricity Rates'!$J$2</f>
        <v>0.24729999999999999</v>
      </c>
      <c r="O3293" s="145">
        <f>L3293-K3293</f>
        <v>-5.3467538163861876</v>
      </c>
      <c r="P3293">
        <f t="shared" si="309"/>
        <v>1.3222522187923043</v>
      </c>
      <c r="Q3293">
        <f>IF(O3293&gt;0, IF(Q3292+O3293*Variables!$B$5&lt;Variables!$B$4, Q3292+O3293*Variables!$B$5, Variables!$B$4), IF(Q3292&gt;-O3293, Q3292+O3293/Variables!$B$5, 0))</f>
        <v>0</v>
      </c>
      <c r="R3293">
        <f>IF(O3293&gt;0, 0, IF(Q3292&gt;-O3293, 0, -O3293 - Q3292*Variables!$B$5))</f>
        <v>5.3467538163861876</v>
      </c>
      <c r="S3293">
        <f t="shared" si="310"/>
        <v>0.99652797629805756</v>
      </c>
      <c r="T3293">
        <f t="shared" si="311"/>
        <v>0</v>
      </c>
    </row>
    <row r="3294" spans="1:20" x14ac:dyDescent="0.3">
      <c r="A3294" s="3">
        <f t="shared" si="306"/>
        <v>43238</v>
      </c>
      <c r="B3294">
        <v>5</v>
      </c>
      <c r="C3294">
        <v>18</v>
      </c>
      <c r="D3294">
        <v>5</v>
      </c>
      <c r="E3294">
        <v>1</v>
      </c>
      <c r="F3294" s="1">
        <f>VLOOKUP(A3294,Weather!$A$1:$E$366, 5)</f>
        <v>0.7435897435897435</v>
      </c>
      <c r="G3294" s="1">
        <f>VLOOKUP(D3294, Spring!$A$1:$E$25, 2)</f>
        <v>318.58407079646003</v>
      </c>
      <c r="H3294" s="1">
        <f>VLOOKUP(D3294, Spring!$A$1:$E$25, 3)</f>
        <v>296.96508648302301</v>
      </c>
      <c r="I3294" s="1">
        <f>VLOOKUP(D3294, Spring!$A$1:$E$25, 5)</f>
        <v>263.982102908277</v>
      </c>
      <c r="J3294" s="1">
        <f t="shared" si="307"/>
        <v>313.04074148532231</v>
      </c>
      <c r="K3294" s="47">
        <f t="shared" si="308"/>
        <v>5.8563736644402056</v>
      </c>
      <c r="L3294" s="48">
        <f>Solar!K3311/1000*Variables!$B$3</f>
        <v>0</v>
      </c>
      <c r="M3294">
        <f>IF(E3294=1, VLOOKUP(D3294, Sheet1!$A$2:$C$26, 2), Sheet1!$C$3)</f>
        <v>0.18637999999999999</v>
      </c>
      <c r="N3294" s="1">
        <f>'Electricity Rates'!$J$2</f>
        <v>0.24729999999999999</v>
      </c>
      <c r="O3294" s="145">
        <f>L3294-K3294</f>
        <v>-5.8563736644402056</v>
      </c>
      <c r="P3294">
        <f t="shared" si="309"/>
        <v>1.4482812072160627</v>
      </c>
      <c r="Q3294">
        <f>IF(O3294&gt;0, IF(Q3293+O3294*Variables!$B$5&lt;Variables!$B$4, Q3293+O3294*Variables!$B$5, Variables!$B$4), IF(Q3293&gt;-O3294, Q3293+O3294/Variables!$B$5, 0))</f>
        <v>0</v>
      </c>
      <c r="R3294">
        <f>IF(O3294&gt;0, 0, IF(Q3293&gt;-O3294, 0, -O3294 - Q3293*Variables!$B$5))</f>
        <v>5.8563736644402056</v>
      </c>
      <c r="S3294">
        <f t="shared" si="310"/>
        <v>1.0915109235783655</v>
      </c>
      <c r="T3294">
        <f t="shared" si="311"/>
        <v>0</v>
      </c>
    </row>
    <row r="3295" spans="1:20" x14ac:dyDescent="0.3">
      <c r="A3295" s="3">
        <f t="shared" si="306"/>
        <v>43238</v>
      </c>
      <c r="B3295">
        <v>5</v>
      </c>
      <c r="C3295">
        <v>18</v>
      </c>
      <c r="D3295">
        <v>6</v>
      </c>
      <c r="E3295">
        <v>1</v>
      </c>
      <c r="F3295" s="1">
        <f>VLOOKUP(A3295,Weather!$A$1:$E$366, 5)</f>
        <v>0.7435897435897435</v>
      </c>
      <c r="G3295" s="1">
        <f>VLOOKUP(D3295, Spring!$A$1:$E$25, 2)</f>
        <v>389.38053097345102</v>
      </c>
      <c r="H3295" s="1">
        <f>VLOOKUP(D3295, Spring!$A$1:$E$25, 3)</f>
        <v>340.20659833439998</v>
      </c>
      <c r="I3295" s="1">
        <f>VLOOKUP(D3295, Spring!$A$1:$E$25, 5)</f>
        <v>264.16853094705402</v>
      </c>
      <c r="J3295" s="1">
        <f t="shared" si="307"/>
        <v>376.77183029677127</v>
      </c>
      <c r="K3295" s="47">
        <f t="shared" si="308"/>
        <v>7.0486563952775567</v>
      </c>
      <c r="L3295" s="48">
        <f>Solar!K3312/1000*Variables!$B$3</f>
        <v>0.49214999999999998</v>
      </c>
      <c r="M3295">
        <f>IF(E3295=1, VLOOKUP(D3295, Sheet1!$A$2:$C$26, 2), Sheet1!$C$3)</f>
        <v>0.18637999999999999</v>
      </c>
      <c r="N3295" s="1">
        <f>'Electricity Rates'!$J$2</f>
        <v>0.24729999999999999</v>
      </c>
      <c r="O3295" s="145">
        <f>L3295-K3295</f>
        <v>-6.5565063952775571</v>
      </c>
      <c r="P3295">
        <f t="shared" si="309"/>
        <v>1.7431327265521397</v>
      </c>
      <c r="Q3295">
        <f>IF(O3295&gt;0, IF(Q3294+O3295*Variables!$B$5&lt;Variables!$B$4, Q3294+O3295*Variables!$B$5, Variables!$B$4), IF(Q3294&gt;-O3295, Q3294+O3295/Variables!$B$5, 0))</f>
        <v>0</v>
      </c>
      <c r="R3295">
        <f>IF(O3295&gt;0, 0, IF(Q3294&gt;-O3295, 0, -O3295 - Q3294*Variables!$B$5))</f>
        <v>6.5565063952775571</v>
      </c>
      <c r="S3295">
        <f t="shared" si="310"/>
        <v>1.222001661951831</v>
      </c>
      <c r="T3295">
        <f t="shared" si="311"/>
        <v>0</v>
      </c>
    </row>
    <row r="3296" spans="1:20" x14ac:dyDescent="0.3">
      <c r="A3296" s="3">
        <f t="shared" si="306"/>
        <v>43238</v>
      </c>
      <c r="B3296">
        <v>5</v>
      </c>
      <c r="C3296">
        <v>18</v>
      </c>
      <c r="D3296">
        <v>7</v>
      </c>
      <c r="E3296">
        <v>1</v>
      </c>
      <c r="F3296" s="1">
        <f>VLOOKUP(A3296,Weather!$A$1:$E$366, 5)</f>
        <v>0.7435897435897435</v>
      </c>
      <c r="G3296" s="1">
        <f>VLOOKUP(D3296, Spring!$A$1:$E$25, 2)</f>
        <v>623.89380530973403</v>
      </c>
      <c r="H3296" s="1">
        <f>VLOOKUP(D3296, Spring!$A$1:$E$25, 3)</f>
        <v>374.47950032030701</v>
      </c>
      <c r="I3296" s="1">
        <f>VLOOKUP(D3296, Spring!$A$1:$E$25, 5)</f>
        <v>251.18725224694799</v>
      </c>
      <c r="J3296" s="1">
        <f t="shared" si="307"/>
        <v>559.94141941500914</v>
      </c>
      <c r="K3296" s="47">
        <f t="shared" si="308"/>
        <v>10.475397441023125</v>
      </c>
      <c r="L3296" s="48">
        <f>Solar!K3313/1000*Variables!$B$3</f>
        <v>5.2529000000000003</v>
      </c>
      <c r="M3296">
        <f>IF(E3296=1, VLOOKUP(D3296, Sheet1!$A$2:$C$26, 2), Sheet1!$C$3)</f>
        <v>0.18637999999999999</v>
      </c>
      <c r="N3296" s="1">
        <f>'Electricity Rates'!$J$2</f>
        <v>0.24729999999999999</v>
      </c>
      <c r="O3296" s="145">
        <f>L3296-K3296</f>
        <v>-5.2224974410231244</v>
      </c>
      <c r="P3296">
        <f t="shared" si="309"/>
        <v>2.5905657871650187</v>
      </c>
      <c r="Q3296">
        <f>IF(O3296&gt;0, IF(Q3295+O3296*Variables!$B$5&lt;Variables!$B$4, Q3295+O3296*Variables!$B$5, Variables!$B$4), IF(Q3295&gt;-O3296, Q3295+O3296/Variables!$B$5, 0))</f>
        <v>0</v>
      </c>
      <c r="R3296">
        <f>IF(O3296&gt;0, 0, IF(Q3295&gt;-O3296, 0, -O3296 - Q3295*Variables!$B$5))</f>
        <v>5.2224974410231244</v>
      </c>
      <c r="S3296">
        <f t="shared" si="310"/>
        <v>0.97336907305788989</v>
      </c>
      <c r="T3296">
        <f t="shared" si="311"/>
        <v>0</v>
      </c>
    </row>
    <row r="3297" spans="1:20" x14ac:dyDescent="0.3">
      <c r="A3297" s="3">
        <f t="shared" si="306"/>
        <v>43238</v>
      </c>
      <c r="B3297">
        <v>5</v>
      </c>
      <c r="C3297">
        <v>18</v>
      </c>
      <c r="D3297">
        <v>8</v>
      </c>
      <c r="E3297">
        <v>1</v>
      </c>
      <c r="F3297" s="1">
        <f>VLOOKUP(A3297,Weather!$A$1:$E$366, 5)</f>
        <v>0.7435897435897435</v>
      </c>
      <c r="G3297" s="1">
        <f>VLOOKUP(D3297, Spring!$A$1:$E$25, 2)</f>
        <v>871.68141592920301</v>
      </c>
      <c r="H3297" s="1">
        <f>VLOOKUP(D3297, Spring!$A$1:$E$25, 3)</f>
        <v>578.35522101217202</v>
      </c>
      <c r="I3297" s="1">
        <f>VLOOKUP(D3297, Spring!$A$1:$E$25, 5)</f>
        <v>268.91753993484798</v>
      </c>
      <c r="J3297" s="1">
        <f t="shared" si="307"/>
        <v>796.46957107868218</v>
      </c>
      <c r="K3297" s="47">
        <f t="shared" si="308"/>
        <v>14.900371748614338</v>
      </c>
      <c r="L3297" s="48">
        <f>Solar!K3314/1000*Variables!$B$3</f>
        <v>14.9841</v>
      </c>
      <c r="M3297">
        <f>IF(E3297=1, VLOOKUP(D3297, Sheet1!$A$2:$C$26, 2), Sheet1!$C$3)</f>
        <v>0.18637999999999999</v>
      </c>
      <c r="N3297" s="1">
        <f>'Electricity Rates'!$J$2</f>
        <v>0.24729999999999999</v>
      </c>
      <c r="O3297" s="145">
        <f>L3297-K3297</f>
        <v>8.3728251385661423E-2</v>
      </c>
      <c r="P3297">
        <f t="shared" si="309"/>
        <v>3.6848619334323258</v>
      </c>
      <c r="Q3297">
        <f>IF(O3297&gt;0, IF(Q3296+O3297*Variables!$B$5&lt;Variables!$B$4, Q3296+O3297*Variables!$B$5, Variables!$B$4), IF(Q3296&gt;-O3297, Q3296+O3297/Variables!$B$5, 0))</f>
        <v>7.8704556302521739E-2</v>
      </c>
      <c r="R3297">
        <f>IF(O3297&gt;0, 0, IF(Q3296&gt;-O3297, 0, -O3297 - Q3296*Variables!$B$5))</f>
        <v>0</v>
      </c>
      <c r="S3297">
        <f t="shared" si="310"/>
        <v>0</v>
      </c>
      <c r="T3297">
        <f t="shared" si="311"/>
        <v>0</v>
      </c>
    </row>
    <row r="3298" spans="1:20" x14ac:dyDescent="0.3">
      <c r="A3298" s="3">
        <f t="shared" si="306"/>
        <v>43238</v>
      </c>
      <c r="B3298">
        <v>5</v>
      </c>
      <c r="C3298">
        <v>18</v>
      </c>
      <c r="D3298">
        <v>9</v>
      </c>
      <c r="E3298">
        <v>1</v>
      </c>
      <c r="F3298" s="1">
        <f>VLOOKUP(A3298,Weather!$A$1:$E$366, 5)</f>
        <v>0.7435897435897435</v>
      </c>
      <c r="G3298" s="1">
        <f>VLOOKUP(D3298, Spring!$A$1:$E$25, 2)</f>
        <v>1137.1681415929199</v>
      </c>
      <c r="H3298" s="1">
        <f>VLOOKUP(D3298, Spring!$A$1:$E$25, 3)</f>
        <v>786.77530429212004</v>
      </c>
      <c r="I3298" s="1">
        <f>VLOOKUP(D3298, Spring!$A$1:$E$25, 5)</f>
        <v>317.33977000667198</v>
      </c>
      <c r="J3298" s="1">
        <f t="shared" si="307"/>
        <v>1047.3238243363046</v>
      </c>
      <c r="K3298" s="47">
        <f t="shared" si="308"/>
        <v>19.593359106809807</v>
      </c>
      <c r="L3298" s="48">
        <f>Solar!K3315/1000*Variables!$B$3</f>
        <v>23.9452</v>
      </c>
      <c r="M3298">
        <f>IF(E3298=1, VLOOKUP(D3298, Sheet1!$A$2:$C$26, 2), Sheet1!$C$3)</f>
        <v>0.25796000000000002</v>
      </c>
      <c r="N3298" s="1">
        <f>'Electricity Rates'!$J$2</f>
        <v>0.24729999999999999</v>
      </c>
      <c r="O3298" s="145">
        <f>L3298-K3298</f>
        <v>4.3518408931901931</v>
      </c>
      <c r="P3298">
        <f t="shared" si="309"/>
        <v>4.8454377071140646</v>
      </c>
      <c r="Q3298">
        <f>IF(O3298&gt;0, IF(Q3297+O3298*Variables!$B$5&lt;Variables!$B$4, Q3297+O3298*Variables!$B$5, Variables!$B$4), IF(Q3297&gt;-O3298, Q3297+O3298/Variables!$B$5, 0))</f>
        <v>4.1694349959013026</v>
      </c>
      <c r="R3298">
        <f>IF(O3298&gt;0, 0, IF(Q3297&gt;-O3298, 0, -O3298 - Q3297*Variables!$B$5))</f>
        <v>0</v>
      </c>
      <c r="S3298">
        <f t="shared" si="310"/>
        <v>0</v>
      </c>
      <c r="T3298">
        <f t="shared" si="311"/>
        <v>0</v>
      </c>
    </row>
    <row r="3299" spans="1:20" x14ac:dyDescent="0.3">
      <c r="A3299" s="3">
        <f t="shared" si="306"/>
        <v>43238</v>
      </c>
      <c r="B3299">
        <v>5</v>
      </c>
      <c r="C3299">
        <v>18</v>
      </c>
      <c r="D3299">
        <v>10</v>
      </c>
      <c r="E3299">
        <v>1</v>
      </c>
      <c r="F3299" s="1">
        <f>VLOOKUP(A3299,Weather!$A$1:$E$366, 5)</f>
        <v>0.7435897435897435</v>
      </c>
      <c r="G3299" s="1">
        <f>VLOOKUP(D3299, Spring!$A$1:$E$25, 2)</f>
        <v>1207.9646017699099</v>
      </c>
      <c r="H3299" s="1">
        <f>VLOOKUP(D3299, Spring!$A$1:$E$25, 3)</f>
        <v>923.64670083279998</v>
      </c>
      <c r="I3299" s="1">
        <f>VLOOKUP(D3299, Spring!$A$1:$E$25, 5)</f>
        <v>339.44621060481097</v>
      </c>
      <c r="J3299" s="1">
        <f t="shared" si="307"/>
        <v>1135.0625758885997</v>
      </c>
      <c r="K3299" s="47">
        <f t="shared" si="308"/>
        <v>21.234777765300354</v>
      </c>
      <c r="L3299" s="48">
        <f>Solar!K3316/1000*Variables!$B$3</f>
        <v>31.411799999999999</v>
      </c>
      <c r="M3299">
        <f>IF(E3299=1, VLOOKUP(D3299, Sheet1!$A$2:$C$26, 2), Sheet1!$C$3)</f>
        <v>0.25796000000000002</v>
      </c>
      <c r="N3299" s="1">
        <f>'Electricity Rates'!$J$2</f>
        <v>0.24729999999999999</v>
      </c>
      <c r="O3299" s="145">
        <f>L3299-K3299</f>
        <v>10.177022234699646</v>
      </c>
      <c r="P3299">
        <f t="shared" si="309"/>
        <v>5.2513605413587774</v>
      </c>
      <c r="Q3299">
        <f>IF(O3299&gt;0, IF(Q3298+O3299*Variables!$B$5&lt;Variables!$B$4, Q3298+O3299*Variables!$B$5, Variables!$B$4), IF(Q3298&gt;-O3299, Q3298+O3299/Variables!$B$5, 0))</f>
        <v>13.735835896518967</v>
      </c>
      <c r="R3299">
        <f>IF(O3299&gt;0, 0, IF(Q3298&gt;-O3299, 0, -O3299 - Q3298*Variables!$B$5))</f>
        <v>0</v>
      </c>
      <c r="S3299">
        <f t="shared" si="310"/>
        <v>0</v>
      </c>
      <c r="T3299">
        <f t="shared" si="311"/>
        <v>0</v>
      </c>
    </row>
    <row r="3300" spans="1:20" x14ac:dyDescent="0.3">
      <c r="A3300" s="3">
        <f t="shared" si="306"/>
        <v>43238</v>
      </c>
      <c r="B3300">
        <v>5</v>
      </c>
      <c r="C3300">
        <v>18</v>
      </c>
      <c r="D3300">
        <v>11</v>
      </c>
      <c r="E3300">
        <v>1</v>
      </c>
      <c r="F3300" s="1">
        <f>VLOOKUP(A3300,Weather!$A$1:$E$366, 5)</f>
        <v>0.7435897435897435</v>
      </c>
      <c r="G3300" s="1">
        <f>VLOOKUP(D3300, Spring!$A$1:$E$25, 2)</f>
        <v>1274.3362831858401</v>
      </c>
      <c r="H3300" s="1">
        <f>VLOOKUP(D3300, Spring!$A$1:$E$25, 3)</f>
        <v>962.46396540679098</v>
      </c>
      <c r="I3300" s="1">
        <f>VLOOKUP(D3300, Spring!$A$1:$E$25, 5)</f>
        <v>352.80034538247099</v>
      </c>
      <c r="J3300" s="1">
        <f t="shared" si="307"/>
        <v>1194.3690222168532</v>
      </c>
      <c r="K3300" s="47">
        <f t="shared" si="308"/>
        <v>22.344284178939503</v>
      </c>
      <c r="L3300" s="48">
        <f>Solar!K3317/1000*Variables!$B$3</f>
        <v>37.478100000000005</v>
      </c>
      <c r="M3300">
        <f>IF(E3300=1, VLOOKUP(D3300, Sheet1!$A$2:$C$26, 2), Sheet1!$C$3)</f>
        <v>0.25796000000000002</v>
      </c>
      <c r="N3300" s="1">
        <f>'Electricity Rates'!$J$2</f>
        <v>0.24729999999999999</v>
      </c>
      <c r="O3300" s="145">
        <f>L3300-K3300</f>
        <v>15.133815821060502</v>
      </c>
      <c r="P3300">
        <f t="shared" si="309"/>
        <v>5.5257414774517386</v>
      </c>
      <c r="Q3300">
        <f>IF(O3300&gt;0, IF(Q3299+O3300*Variables!$B$5&lt;Variables!$B$4, Q3299+O3300*Variables!$B$5, Variables!$B$4), IF(Q3299&gt;-O3300, Q3299+O3300/Variables!$B$5, 0))</f>
        <v>27.961622768315838</v>
      </c>
      <c r="R3300">
        <f>IF(O3300&gt;0, 0, IF(Q3299&gt;-O3300, 0, -O3300 - Q3299*Variables!$B$5))</f>
        <v>0</v>
      </c>
      <c r="S3300">
        <f t="shared" si="310"/>
        <v>0</v>
      </c>
      <c r="T3300">
        <f t="shared" si="311"/>
        <v>0</v>
      </c>
    </row>
    <row r="3301" spans="1:20" x14ac:dyDescent="0.3">
      <c r="A3301" s="3">
        <f t="shared" si="306"/>
        <v>43238</v>
      </c>
      <c r="B3301">
        <v>5</v>
      </c>
      <c r="C3301">
        <v>18</v>
      </c>
      <c r="D3301">
        <v>12</v>
      </c>
      <c r="E3301">
        <v>1</v>
      </c>
      <c r="F3301" s="1">
        <f>VLOOKUP(A3301,Weather!$A$1:$E$366, 5)</f>
        <v>0.7435897435897435</v>
      </c>
      <c r="G3301" s="1">
        <f>VLOOKUP(D3301, Spring!$A$1:$E$25, 2)</f>
        <v>1314.1592920353901</v>
      </c>
      <c r="H3301" s="1">
        <f>VLOOKUP(D3301, Spring!$A$1:$E$25, 3)</f>
        <v>983.10377962844302</v>
      </c>
      <c r="I3301" s="1">
        <f>VLOOKUP(D3301, Spring!$A$1:$E$25, 5)</f>
        <v>344.20503159464602</v>
      </c>
      <c r="J3301" s="1">
        <f t="shared" si="307"/>
        <v>1229.273263213096</v>
      </c>
      <c r="K3301" s="47">
        <f t="shared" si="308"/>
        <v>22.997273552711654</v>
      </c>
      <c r="L3301" s="48">
        <f>Solar!K3318/1000*Variables!$B$3</f>
        <v>41.315050000000006</v>
      </c>
      <c r="M3301">
        <f>IF(E3301=1, VLOOKUP(D3301, Sheet1!$A$2:$C$26, 2), Sheet1!$C$3)</f>
        <v>0.25796000000000002</v>
      </c>
      <c r="N3301" s="1">
        <f>'Electricity Rates'!$J$2</f>
        <v>0.24729999999999999</v>
      </c>
      <c r="O3301" s="145">
        <f>L3301-K3301</f>
        <v>18.317776447288352</v>
      </c>
      <c r="P3301">
        <f t="shared" si="309"/>
        <v>5.6872257495855916</v>
      </c>
      <c r="Q3301">
        <f>IF(O3301&gt;0, IF(Q3300+O3301*Variables!$B$5&lt;Variables!$B$4, Q3300+O3301*Variables!$B$5, Variables!$B$4), IF(Q3300&gt;-O3301, Q3300+O3301/Variables!$B$5, 0))</f>
        <v>45.180332628766891</v>
      </c>
      <c r="R3301">
        <f>IF(O3301&gt;0, 0, IF(Q3300&gt;-O3301, 0, -O3301 - Q3300*Variables!$B$5))</f>
        <v>0</v>
      </c>
      <c r="S3301">
        <f t="shared" si="310"/>
        <v>0</v>
      </c>
      <c r="T3301">
        <f t="shared" si="311"/>
        <v>0</v>
      </c>
    </row>
    <row r="3302" spans="1:20" x14ac:dyDescent="0.3">
      <c r="A3302" s="3">
        <f t="shared" si="306"/>
        <v>43238</v>
      </c>
      <c r="B3302">
        <v>5</v>
      </c>
      <c r="C3302">
        <v>18</v>
      </c>
      <c r="D3302">
        <v>13</v>
      </c>
      <c r="E3302">
        <v>1</v>
      </c>
      <c r="F3302" s="1">
        <f>VLOOKUP(A3302,Weather!$A$1:$E$366, 5)</f>
        <v>0.7435897435897435</v>
      </c>
      <c r="G3302" s="1">
        <f>VLOOKUP(D3302, Spring!$A$1:$E$25, 2)</f>
        <v>1362.8318584070701</v>
      </c>
      <c r="H3302" s="1">
        <f>VLOOKUP(D3302, Spring!$A$1:$E$25, 3)</f>
        <v>999.59961563100603</v>
      </c>
      <c r="I3302" s="1">
        <f>VLOOKUP(D3302, Spring!$A$1:$E$25, 5)</f>
        <v>326.84269398328001</v>
      </c>
      <c r="J3302" s="1">
        <f t="shared" si="307"/>
        <v>1269.695385900387</v>
      </c>
      <c r="K3302" s="47">
        <f t="shared" si="308"/>
        <v>23.753491588879708</v>
      </c>
      <c r="L3302" s="48">
        <f>Solar!K3319/1000*Variables!$B$3</f>
        <v>40.26735</v>
      </c>
      <c r="M3302">
        <f>IF(E3302=1, VLOOKUP(D3302, Sheet1!$A$2:$C$26, 2), Sheet1!$C$3)</f>
        <v>0.55478000000000005</v>
      </c>
      <c r="N3302" s="1">
        <f>'Electricity Rates'!$J$2</f>
        <v>0.24729999999999999</v>
      </c>
      <c r="O3302" s="145">
        <f>L3302-K3302</f>
        <v>16.513858411120292</v>
      </c>
      <c r="P3302">
        <f t="shared" si="309"/>
        <v>5.8742384699299519</v>
      </c>
      <c r="Q3302">
        <f>IF(O3302&gt;0, IF(Q3301+O3302*Variables!$B$5&lt;Variables!$B$4, Q3301+O3302*Variables!$B$5, Variables!$B$4), IF(Q3301&gt;-O3302, Q3301+O3302/Variables!$B$5, 0))</f>
        <v>60.703359535219967</v>
      </c>
      <c r="R3302">
        <f>IF(O3302&gt;0, 0, IF(Q3301&gt;-O3302, 0, -O3302 - Q3301*Variables!$B$5))</f>
        <v>0</v>
      </c>
      <c r="S3302">
        <f t="shared" si="310"/>
        <v>0</v>
      </c>
      <c r="T3302">
        <f t="shared" si="311"/>
        <v>0</v>
      </c>
    </row>
    <row r="3303" spans="1:20" x14ac:dyDescent="0.3">
      <c r="A3303" s="3">
        <f t="shared" si="306"/>
        <v>43238</v>
      </c>
      <c r="B3303">
        <v>5</v>
      </c>
      <c r="C3303">
        <v>18</v>
      </c>
      <c r="D3303">
        <v>14</v>
      </c>
      <c r="E3303">
        <v>1</v>
      </c>
      <c r="F3303" s="1">
        <f>VLOOKUP(A3303,Weather!$A$1:$E$366, 5)</f>
        <v>0.7435897435897435</v>
      </c>
      <c r="G3303" s="1">
        <f>VLOOKUP(D3303, Spring!$A$1:$E$25, 2)</f>
        <v>1402.65486725663</v>
      </c>
      <c r="H3303" s="1">
        <f>VLOOKUP(D3303, Spring!$A$1:$E$25, 3)</f>
        <v>1011.55108904548</v>
      </c>
      <c r="I3303" s="1">
        <f>VLOOKUP(D3303, Spring!$A$1:$E$25, 5)</f>
        <v>309.49016837395499</v>
      </c>
      <c r="J3303" s="1">
        <f t="shared" si="307"/>
        <v>1302.3718472024889</v>
      </c>
      <c r="K3303" s="47">
        <f t="shared" si="308"/>
        <v>24.364803606953565</v>
      </c>
      <c r="L3303" s="48">
        <f>Solar!K3320/1000*Variables!$B$3</f>
        <v>39.985599999999998</v>
      </c>
      <c r="M3303">
        <f>IF(E3303=1, VLOOKUP(D3303, Sheet1!$A$2:$C$26, 2), Sheet1!$C$3)</f>
        <v>0.55478000000000005</v>
      </c>
      <c r="N3303" s="1">
        <f>'Electricity Rates'!$J$2</f>
        <v>0.24729999999999999</v>
      </c>
      <c r="O3303" s="145">
        <f>L3303-K3303</f>
        <v>15.620796393046433</v>
      </c>
      <c r="P3303">
        <f t="shared" si="309"/>
        <v>6.0254159319996168</v>
      </c>
      <c r="Q3303">
        <f>IF(O3303&gt;0, IF(Q3302+O3303*Variables!$B$5&lt;Variables!$B$4, Q3302+O3303*Variables!$B$5, Variables!$B$4), IF(Q3302&gt;-O3303, Q3302+O3303/Variables!$B$5, 0))</f>
        <v>75.386908144683616</v>
      </c>
      <c r="R3303">
        <f>IF(O3303&gt;0, 0, IF(Q3302&gt;-O3303, 0, -O3303 - Q3302*Variables!$B$5))</f>
        <v>0</v>
      </c>
      <c r="S3303">
        <f t="shared" si="310"/>
        <v>0</v>
      </c>
      <c r="T3303">
        <f t="shared" si="311"/>
        <v>0</v>
      </c>
    </row>
    <row r="3304" spans="1:20" x14ac:dyDescent="0.3">
      <c r="A3304" s="3">
        <f t="shared" si="306"/>
        <v>43238</v>
      </c>
      <c r="B3304">
        <v>5</v>
      </c>
      <c r="C3304">
        <v>18</v>
      </c>
      <c r="D3304">
        <v>15</v>
      </c>
      <c r="E3304">
        <v>1</v>
      </c>
      <c r="F3304" s="1">
        <f>VLOOKUP(A3304,Weather!$A$1:$E$366, 5)</f>
        <v>0.7435897435897435</v>
      </c>
      <c r="G3304" s="1">
        <f>VLOOKUP(D3304, Spring!$A$1:$E$25, 2)</f>
        <v>1371.6814159292001</v>
      </c>
      <c r="H3304" s="1">
        <f>VLOOKUP(D3304, Spring!$A$1:$E$25, 3)</f>
        <v>1005.48526585522</v>
      </c>
      <c r="I3304" s="1">
        <f>VLOOKUP(D3304, Spring!$A$1:$E$25, 5)</f>
        <v>300.89485458612899</v>
      </c>
      <c r="J3304" s="1">
        <f t="shared" si="307"/>
        <v>1277.784967192282</v>
      </c>
      <c r="K3304" s="47">
        <f t="shared" si="308"/>
        <v>23.904831668798419</v>
      </c>
      <c r="L3304" s="48">
        <f>Solar!K3321/1000*Variables!$B$3</f>
        <v>35.065849999999998</v>
      </c>
      <c r="M3304">
        <f>IF(E3304=1, VLOOKUP(D3304, Sheet1!$A$2:$C$26, 2), Sheet1!$C$3)</f>
        <v>0.55478000000000005</v>
      </c>
      <c r="N3304" s="1">
        <f>'Electricity Rates'!$J$2</f>
        <v>0.24729999999999999</v>
      </c>
      <c r="O3304" s="145">
        <f>L3304-K3304</f>
        <v>11.161018331201578</v>
      </c>
      <c r="P3304">
        <f t="shared" si="309"/>
        <v>5.9116648716938487</v>
      </c>
      <c r="Q3304">
        <f>IF(O3304&gt;0, IF(Q3303+O3304*Variables!$B$5&lt;Variables!$B$4, Q3303+O3304*Variables!$B$5, Variables!$B$4), IF(Q3303&gt;-O3304, Q3303+O3304/Variables!$B$5, 0))</f>
        <v>85.878265376013104</v>
      </c>
      <c r="R3304">
        <f>IF(O3304&gt;0, 0, IF(Q3303&gt;-O3304, 0, -O3304 - Q3303*Variables!$B$5))</f>
        <v>0</v>
      </c>
      <c r="S3304">
        <f t="shared" si="310"/>
        <v>0</v>
      </c>
      <c r="T3304">
        <f t="shared" si="311"/>
        <v>0</v>
      </c>
    </row>
    <row r="3305" spans="1:20" x14ac:dyDescent="0.3">
      <c r="A3305" s="3">
        <f t="shared" si="306"/>
        <v>43238</v>
      </c>
      <c r="B3305">
        <v>5</v>
      </c>
      <c r="C3305">
        <v>18</v>
      </c>
      <c r="D3305">
        <v>16</v>
      </c>
      <c r="E3305">
        <v>1</v>
      </c>
      <c r="F3305" s="1">
        <f>VLOOKUP(A3305,Weather!$A$1:$E$366, 5)</f>
        <v>0.7435897435897435</v>
      </c>
      <c r="G3305" s="1">
        <f>VLOOKUP(D3305, Spring!$A$1:$E$25, 2)</f>
        <v>1283.1858407079601</v>
      </c>
      <c r="H3305" s="1">
        <f>VLOOKUP(D3305, Spring!$A$1:$E$25, 3)</f>
        <v>954.93673926969905</v>
      </c>
      <c r="I3305" s="1">
        <f>VLOOKUP(D3305, Spring!$A$1:$E$25, 5)</f>
        <v>270.36971623690101</v>
      </c>
      <c r="J3305" s="1">
        <f t="shared" si="307"/>
        <v>1199.0194044417392</v>
      </c>
      <c r="K3305" s="47">
        <f t="shared" si="308"/>
        <v>22.431283640613984</v>
      </c>
      <c r="L3305" s="48">
        <f>Solar!K3322/1000*Variables!$B$3</f>
        <v>27.7455</v>
      </c>
      <c r="M3305">
        <f>IF(E3305=1, VLOOKUP(D3305, Sheet1!$A$2:$C$26, 2), Sheet1!$C$3)</f>
        <v>0.55478000000000005</v>
      </c>
      <c r="N3305" s="1">
        <f>'Electricity Rates'!$J$2</f>
        <v>0.24729999999999999</v>
      </c>
      <c r="O3305" s="145">
        <f>L3305-K3305</f>
        <v>5.3142163593860161</v>
      </c>
      <c r="P3305">
        <f t="shared" si="309"/>
        <v>5.5472564443238381</v>
      </c>
      <c r="Q3305">
        <f>IF(O3305&gt;0, IF(Q3304+O3305*Variables!$B$5&lt;Variables!$B$4, Q3304+O3305*Variables!$B$5, Variables!$B$4), IF(Q3304&gt;-O3305, Q3304+O3305/Variables!$B$5, 0))</f>
        <v>90.873628753835959</v>
      </c>
      <c r="R3305">
        <f>IF(O3305&gt;0, 0, IF(Q3304&gt;-O3305, 0, -O3305 - Q3304*Variables!$B$5))</f>
        <v>0</v>
      </c>
      <c r="S3305">
        <f t="shared" si="310"/>
        <v>0</v>
      </c>
      <c r="T3305">
        <f t="shared" si="311"/>
        <v>0</v>
      </c>
    </row>
    <row r="3306" spans="1:20" x14ac:dyDescent="0.3">
      <c r="A3306" s="3">
        <f t="shared" si="306"/>
        <v>43238</v>
      </c>
      <c r="B3306">
        <v>5</v>
      </c>
      <c r="C3306">
        <v>18</v>
      </c>
      <c r="D3306">
        <v>17</v>
      </c>
      <c r="E3306">
        <v>1</v>
      </c>
      <c r="F3306" s="1">
        <f>VLOOKUP(A3306,Weather!$A$1:$E$366, 5)</f>
        <v>0.7435897435897435</v>
      </c>
      <c r="G3306" s="1">
        <f>VLOOKUP(D3306, Spring!$A$1:$E$25, 2)</f>
        <v>973.45132743362797</v>
      </c>
      <c r="H3306" s="1">
        <f>VLOOKUP(D3306, Spring!$A$1:$E$25, 3)</f>
        <v>850.97693786034597</v>
      </c>
      <c r="I3306" s="1">
        <f>VLOOKUP(D3306, Spring!$A$1:$E$25, 5)</f>
        <v>257.39334353781499</v>
      </c>
      <c r="J3306" s="1">
        <f t="shared" si="307"/>
        <v>942.04763779945313</v>
      </c>
      <c r="K3306" s="47">
        <f t="shared" si="308"/>
        <v>17.623849695984379</v>
      </c>
      <c r="L3306" s="48">
        <f>Solar!K3323/1000*Variables!$B$3</f>
        <v>17.18235</v>
      </c>
      <c r="M3306">
        <f>IF(E3306=1, VLOOKUP(D3306, Sheet1!$A$2:$C$26, 2), Sheet1!$C$3)</f>
        <v>0.55478000000000005</v>
      </c>
      <c r="N3306" s="1">
        <f>'Electricity Rates'!$J$2</f>
        <v>0.24729999999999999</v>
      </c>
      <c r="O3306" s="145">
        <f>L3306-K3306</f>
        <v>-0.44149969598437977</v>
      </c>
      <c r="P3306">
        <f t="shared" si="309"/>
        <v>4.3583780298169366</v>
      </c>
      <c r="Q3306">
        <f>IF(O3306&gt;0, IF(Q3305+O3306*Variables!$B$5&lt;Variables!$B$4, Q3305+O3306*Variables!$B$5, Variables!$B$4), IF(Q3305&gt;-O3306, Q3305+O3306/Variables!$B$5, 0))</f>
        <v>90.403948226192995</v>
      </c>
      <c r="R3306">
        <f>IF(O3306&gt;0, 0, IF(Q3305&gt;-O3306, 0, -O3306 - Q3305*Variables!$B$5))</f>
        <v>0</v>
      </c>
      <c r="S3306">
        <f t="shared" si="310"/>
        <v>0</v>
      </c>
      <c r="T3306">
        <f t="shared" si="311"/>
        <v>0</v>
      </c>
    </row>
    <row r="3307" spans="1:20" x14ac:dyDescent="0.3">
      <c r="A3307" s="3">
        <f t="shared" si="306"/>
        <v>43238</v>
      </c>
      <c r="B3307">
        <v>5</v>
      </c>
      <c r="C3307">
        <v>18</v>
      </c>
      <c r="D3307">
        <v>18</v>
      </c>
      <c r="E3307">
        <v>1</v>
      </c>
      <c r="F3307" s="1">
        <f>VLOOKUP(A3307,Weather!$A$1:$E$366, 5)</f>
        <v>0.7435897435897435</v>
      </c>
      <c r="G3307" s="1">
        <f>VLOOKUP(D3307, Spring!$A$1:$E$25, 2)</f>
        <v>690.26548672566298</v>
      </c>
      <c r="H3307" s="1">
        <f>VLOOKUP(D3307, Spring!$A$1:$E$25, 3)</f>
        <v>590.923299339663</v>
      </c>
      <c r="I3307" s="1">
        <f>VLOOKUP(D3307, Spring!$A$1:$E$25, 5)</f>
        <v>248.81274775305101</v>
      </c>
      <c r="J3307" s="1">
        <f t="shared" si="307"/>
        <v>664.79313098566297</v>
      </c>
      <c r="K3307" s="47">
        <f t="shared" si="308"/>
        <v>12.436965764048097</v>
      </c>
      <c r="L3307" s="48">
        <f>Solar!K3324/1000*Variables!$B$3</f>
        <v>7.5175500000000008</v>
      </c>
      <c r="M3307">
        <f>IF(E3307=1, VLOOKUP(D3307, Sheet1!$A$2:$C$26, 2), Sheet1!$C$3)</f>
        <v>0.55478000000000005</v>
      </c>
      <c r="N3307" s="1">
        <f>'Electricity Rates'!$J$2</f>
        <v>0.24729999999999999</v>
      </c>
      <c r="O3307" s="145">
        <f>L3307-K3307</f>
        <v>-4.9194157640480958</v>
      </c>
      <c r="P3307">
        <f t="shared" si="309"/>
        <v>3.0756616334490943</v>
      </c>
      <c r="Q3307">
        <f>IF(O3307&gt;0, IF(Q3306+O3307*Variables!$B$5&lt;Variables!$B$4, Q3306+O3307*Variables!$B$5, Variables!$B$4), IF(Q3306&gt;-O3307, Q3306+O3307/Variables!$B$5, 0))</f>
        <v>85.170527200609911</v>
      </c>
      <c r="R3307">
        <f>IF(O3307&gt;0, 0, IF(Q3306&gt;-O3307, 0, -O3307 - Q3306*Variables!$B$5))</f>
        <v>0</v>
      </c>
      <c r="S3307">
        <f t="shared" si="310"/>
        <v>0</v>
      </c>
      <c r="T3307">
        <f t="shared" si="311"/>
        <v>0</v>
      </c>
    </row>
    <row r="3308" spans="1:20" x14ac:dyDescent="0.3">
      <c r="A3308" s="3">
        <f t="shared" si="306"/>
        <v>43238</v>
      </c>
      <c r="B3308">
        <v>5</v>
      </c>
      <c r="C3308">
        <v>18</v>
      </c>
      <c r="D3308">
        <v>19</v>
      </c>
      <c r="E3308">
        <v>1</v>
      </c>
      <c r="F3308" s="1">
        <f>VLOOKUP(A3308,Weather!$A$1:$E$366, 5)</f>
        <v>0.7435897435897435</v>
      </c>
      <c r="G3308" s="1">
        <f>VLOOKUP(D3308, Spring!$A$1:$E$25, 2)</f>
        <v>482.300884955752</v>
      </c>
      <c r="H3308" s="1">
        <f>VLOOKUP(D3308, Spring!$A$1:$E$25, 3)</f>
        <v>454.99679692504799</v>
      </c>
      <c r="I3308" s="1">
        <f>VLOOKUP(D3308, Spring!$A$1:$E$25, 5)</f>
        <v>266.52341143686903</v>
      </c>
      <c r="J3308" s="1">
        <f t="shared" si="307"/>
        <v>475.29983674275098</v>
      </c>
      <c r="K3308" s="47">
        <f t="shared" si="308"/>
        <v>8.8919206918741889</v>
      </c>
      <c r="L3308" s="48">
        <f>Solar!K3325/1000*Variables!$B$3</f>
        <v>1.5726500000000001</v>
      </c>
      <c r="M3308">
        <f>IF(E3308=1, VLOOKUP(D3308, Sheet1!$A$2:$C$26, 2), Sheet1!$C$3)</f>
        <v>0.25796000000000002</v>
      </c>
      <c r="N3308" s="1">
        <f>'Electricity Rates'!$J$2</f>
        <v>0.24729999999999999</v>
      </c>
      <c r="O3308" s="145">
        <f>L3308-K3308</f>
        <v>-7.3192706918741886</v>
      </c>
      <c r="P3308">
        <f t="shared" si="309"/>
        <v>2.1989719871004869</v>
      </c>
      <c r="Q3308">
        <f>IF(O3308&gt;0, IF(Q3307+O3308*Variables!$B$5&lt;Variables!$B$4, Q3307+O3308*Variables!$B$5, Variables!$B$4), IF(Q3307&gt;-O3308, Q3307+O3308/Variables!$B$5, 0))</f>
        <v>77.384069017765029</v>
      </c>
      <c r="R3308">
        <f>IF(O3308&gt;0, 0, IF(Q3307&gt;-O3308, 0, -O3308 - Q3307*Variables!$B$5))</f>
        <v>0</v>
      </c>
      <c r="S3308">
        <f t="shared" si="310"/>
        <v>0</v>
      </c>
      <c r="T3308">
        <f t="shared" si="311"/>
        <v>0</v>
      </c>
    </row>
    <row r="3309" spans="1:20" x14ac:dyDescent="0.3">
      <c r="A3309" s="3">
        <f t="shared" si="306"/>
        <v>43238</v>
      </c>
      <c r="B3309">
        <v>5</v>
      </c>
      <c r="C3309">
        <v>18</v>
      </c>
      <c r="D3309">
        <v>20</v>
      </c>
      <c r="E3309">
        <v>1</v>
      </c>
      <c r="F3309" s="1">
        <f>VLOOKUP(A3309,Weather!$A$1:$E$366, 5)</f>
        <v>0.7435897435897435</v>
      </c>
      <c r="G3309" s="1">
        <f>VLOOKUP(D3309, Spring!$A$1:$E$25, 2)</f>
        <v>415.92920353982299</v>
      </c>
      <c r="H3309" s="1">
        <f>VLOOKUP(D3309, Spring!$A$1:$E$25, 3)</f>
        <v>371.98648067830999</v>
      </c>
      <c r="I3309" s="1">
        <f>VLOOKUP(D3309, Spring!$A$1:$E$25, 5)</f>
        <v>284.25369912476901</v>
      </c>
      <c r="J3309" s="1">
        <f t="shared" si="307"/>
        <v>404.66183870353763</v>
      </c>
      <c r="K3309" s="47">
        <f t="shared" si="308"/>
        <v>7.5704233383259618</v>
      </c>
      <c r="L3309" s="48">
        <f>Solar!K3326/1000*Variables!$B$3</f>
        <v>0</v>
      </c>
      <c r="M3309">
        <f>IF(E3309=1, VLOOKUP(D3309, Sheet1!$A$2:$C$26, 2), Sheet1!$C$3)</f>
        <v>0.25796000000000002</v>
      </c>
      <c r="N3309" s="1">
        <f>'Electricity Rates'!$J$2</f>
        <v>0.24729999999999999</v>
      </c>
      <c r="O3309" s="145">
        <f>L3309-K3309</f>
        <v>-7.5704233383259618</v>
      </c>
      <c r="P3309">
        <f t="shared" si="309"/>
        <v>1.8721656915680103</v>
      </c>
      <c r="Q3309">
        <f>IF(O3309&gt;0, IF(Q3308+O3309*Variables!$B$5&lt;Variables!$B$4, Q3308+O3309*Variables!$B$5, Variables!$B$4), IF(Q3308&gt;-O3309, Q3308+O3309/Variables!$B$5, 0))</f>
        <v>69.330427168482089</v>
      </c>
      <c r="R3309">
        <f>IF(O3309&gt;0, 0, IF(Q3308&gt;-O3309, 0, -O3309 - Q3308*Variables!$B$5))</f>
        <v>0</v>
      </c>
      <c r="S3309">
        <f t="shared" si="310"/>
        <v>0</v>
      </c>
      <c r="T3309">
        <f t="shared" si="311"/>
        <v>0</v>
      </c>
    </row>
    <row r="3310" spans="1:20" x14ac:dyDescent="0.3">
      <c r="A3310" s="3">
        <f t="shared" si="306"/>
        <v>43238</v>
      </c>
      <c r="B3310">
        <v>5</v>
      </c>
      <c r="C3310">
        <v>18</v>
      </c>
      <c r="D3310">
        <v>21</v>
      </c>
      <c r="E3310">
        <v>1</v>
      </c>
      <c r="F3310" s="1">
        <f>VLOOKUP(A3310,Weather!$A$1:$E$366, 5)</f>
        <v>0.7435897435897435</v>
      </c>
      <c r="G3310" s="1">
        <f>VLOOKUP(D3310, Spring!$A$1:$E$25, 2)</f>
        <v>371.68141592920301</v>
      </c>
      <c r="H3310" s="1">
        <f>VLOOKUP(D3310, Spring!$A$1:$E$25, 3)</f>
        <v>318.10538116591903</v>
      </c>
      <c r="I3310" s="1">
        <f>VLOOKUP(D3310, Spring!$A$1:$E$25, 5)</f>
        <v>271.28223242670401</v>
      </c>
      <c r="J3310" s="1">
        <f t="shared" si="307"/>
        <v>357.94397111810457</v>
      </c>
      <c r="K3310" s="47">
        <f t="shared" si="308"/>
        <v>6.6964243563149797</v>
      </c>
      <c r="L3310" s="48">
        <f>Solar!K3327/1000*Variables!$B$3</f>
        <v>0</v>
      </c>
      <c r="M3310">
        <f>IF(E3310=1, VLOOKUP(D3310, Sheet1!$A$2:$C$26, 2), Sheet1!$C$3)</f>
        <v>0.25796000000000002</v>
      </c>
      <c r="N3310" s="1">
        <f>'Electricity Rates'!$J$2</f>
        <v>0.24729999999999999</v>
      </c>
      <c r="O3310" s="145">
        <f>L3310-K3310</f>
        <v>-6.6964243563149797</v>
      </c>
      <c r="P3310">
        <f t="shared" si="309"/>
        <v>1.6560257433166945</v>
      </c>
      <c r="Q3310">
        <f>IF(O3310&gt;0, IF(Q3309+O3310*Variables!$B$5&lt;Variables!$B$4, Q3309+O3310*Variables!$B$5, Variables!$B$4), IF(Q3309&gt;-O3310, Q3309+O3310/Variables!$B$5, 0))</f>
        <v>62.20657147027466</v>
      </c>
      <c r="R3310">
        <f>IF(O3310&gt;0, 0, IF(Q3309&gt;-O3310, 0, -O3310 - Q3309*Variables!$B$5))</f>
        <v>0</v>
      </c>
      <c r="S3310">
        <f t="shared" si="310"/>
        <v>0</v>
      </c>
      <c r="T3310">
        <f t="shared" si="311"/>
        <v>0</v>
      </c>
    </row>
    <row r="3311" spans="1:20" x14ac:dyDescent="0.3">
      <c r="A3311" s="3">
        <f t="shared" si="306"/>
        <v>43238</v>
      </c>
      <c r="B3311">
        <v>5</v>
      </c>
      <c r="C3311">
        <v>18</v>
      </c>
      <c r="D3311">
        <v>22</v>
      </c>
      <c r="E3311">
        <v>1</v>
      </c>
      <c r="F3311" s="1">
        <f>VLOOKUP(A3311,Weather!$A$1:$E$366, 5)</f>
        <v>0.7435897435897435</v>
      </c>
      <c r="G3311" s="1">
        <f>VLOOKUP(D3311, Spring!$A$1:$E$25, 2)</f>
        <v>345.13274336283098</v>
      </c>
      <c r="H3311" s="1">
        <f>VLOOKUP(D3311, Spring!$A$1:$E$25, 3)</f>
        <v>289.79820627802701</v>
      </c>
      <c r="I3311" s="1">
        <f>VLOOKUP(D3311, Spring!$A$1:$E$25, 5)</f>
        <v>275.85953137878198</v>
      </c>
      <c r="J3311" s="1">
        <f t="shared" si="307"/>
        <v>330.94440052057354</v>
      </c>
      <c r="K3311" s="47">
        <f t="shared" si="308"/>
        <v>6.1913157450577803</v>
      </c>
      <c r="L3311" s="48">
        <f>Solar!K3328/1000*Variables!$B$3</f>
        <v>0</v>
      </c>
      <c r="M3311">
        <f>IF(E3311=1, VLOOKUP(D3311, Sheet1!$A$2:$C$26, 2), Sheet1!$C$3)</f>
        <v>0.18637999999999999</v>
      </c>
      <c r="N3311" s="1">
        <f>'Electricity Rates'!$J$2</f>
        <v>0.24729999999999999</v>
      </c>
      <c r="O3311" s="145">
        <f>L3311-K3311</f>
        <v>-6.1913157450577803</v>
      </c>
      <c r="P3311">
        <f t="shared" si="309"/>
        <v>1.5311123837527889</v>
      </c>
      <c r="Q3311">
        <f>IF(O3311&gt;0, IF(Q3310+O3311*Variables!$B$5&lt;Variables!$B$4, Q3310+O3311*Variables!$B$5, Variables!$B$4), IF(Q3310&gt;-O3311, Q3310+O3311/Variables!$B$5, 0))</f>
        <v>55.620065358511063</v>
      </c>
      <c r="R3311">
        <f>IF(O3311&gt;0, 0, IF(Q3310&gt;-O3311, 0, -O3311 - Q3310*Variables!$B$5))</f>
        <v>0</v>
      </c>
      <c r="S3311">
        <f t="shared" si="310"/>
        <v>0</v>
      </c>
      <c r="T3311">
        <f t="shared" si="311"/>
        <v>0</v>
      </c>
    </row>
    <row r="3312" spans="1:20" x14ac:dyDescent="0.3">
      <c r="A3312" s="3">
        <f t="shared" si="306"/>
        <v>43238</v>
      </c>
      <c r="B3312">
        <v>5</v>
      </c>
      <c r="C3312">
        <v>18</v>
      </c>
      <c r="D3312">
        <v>23</v>
      </c>
      <c r="E3312">
        <v>1</v>
      </c>
      <c r="F3312" s="1">
        <f>VLOOKUP(A3312,Weather!$A$1:$E$366, 5)</f>
        <v>0.7435897435897435</v>
      </c>
      <c r="G3312" s="1">
        <f>VLOOKUP(D3312, Spring!$A$1:$E$25, 2)</f>
        <v>318.58407079646003</v>
      </c>
      <c r="H3312" s="1">
        <f>VLOOKUP(D3312, Spring!$A$1:$E$25, 3)</f>
        <v>270.57975656630401</v>
      </c>
      <c r="I3312" s="1">
        <f>VLOOKUP(D3312, Spring!$A$1:$E$25, 5)</f>
        <v>271.64527650221697</v>
      </c>
      <c r="J3312" s="1">
        <f t="shared" si="307"/>
        <v>306.27527227590718</v>
      </c>
      <c r="K3312" s="47">
        <f t="shared" si="308"/>
        <v>5.7298051049689853</v>
      </c>
      <c r="L3312" s="48">
        <f>Solar!K3329/1000*Variables!$B$3</f>
        <v>0</v>
      </c>
      <c r="M3312">
        <f>IF(E3312=1, VLOOKUP(D3312, Sheet1!$A$2:$C$26, 2), Sheet1!$C$3)</f>
        <v>0.18637999999999999</v>
      </c>
      <c r="N3312" s="1">
        <f>'Electricity Rates'!$J$2</f>
        <v>0.24729999999999999</v>
      </c>
      <c r="O3312" s="145">
        <f>L3312-K3312</f>
        <v>-5.7298051049689853</v>
      </c>
      <c r="P3312">
        <f t="shared" si="309"/>
        <v>1.41698080245883</v>
      </c>
      <c r="Q3312">
        <f>IF(O3312&gt;0, IF(Q3311+O3312*Variables!$B$5&lt;Variables!$B$4, Q3311+O3312*Variables!$B$5, Variables!$B$4), IF(Q3311&gt;-O3312, Q3311+O3312/Variables!$B$5, 0))</f>
        <v>49.524528012799379</v>
      </c>
      <c r="R3312">
        <f>IF(O3312&gt;0, 0, IF(Q3311&gt;-O3312, 0, -O3312 - Q3311*Variables!$B$5))</f>
        <v>0</v>
      </c>
      <c r="S3312">
        <f t="shared" si="310"/>
        <v>0</v>
      </c>
      <c r="T3312">
        <f t="shared" si="311"/>
        <v>0</v>
      </c>
    </row>
    <row r="3313" spans="1:20" x14ac:dyDescent="0.3">
      <c r="A3313" s="3">
        <f t="shared" si="306"/>
        <v>43238</v>
      </c>
      <c r="B3313">
        <v>5</v>
      </c>
      <c r="C3313">
        <v>18</v>
      </c>
      <c r="D3313">
        <v>24</v>
      </c>
      <c r="E3313">
        <v>1</v>
      </c>
      <c r="F3313" s="1">
        <f>VLOOKUP(A3313,Weather!$A$1:$E$366, 5)</f>
        <v>0.7435897435897435</v>
      </c>
      <c r="G3313" s="1">
        <f>VLOOKUP(D3313, Spring!$A$1:$E$25, 2)</f>
        <v>287.61061946902601</v>
      </c>
      <c r="H3313" s="1">
        <f>VLOOKUP(D3313, Spring!$A$1:$E$25, 3)</f>
        <v>251.20115310698301</v>
      </c>
      <c r="I3313" s="1">
        <f>VLOOKUP(D3313, Spring!$A$1:$E$25, 5)</f>
        <v>267.465363632795</v>
      </c>
      <c r="J3313" s="1">
        <f t="shared" si="307"/>
        <v>278.27485886337394</v>
      </c>
      <c r="K3313" s="47">
        <f t="shared" si="308"/>
        <v>5.205972702437168</v>
      </c>
      <c r="L3313" s="48">
        <f>Solar!K3330/1000*Variables!$B$3</f>
        <v>0</v>
      </c>
      <c r="M3313">
        <f>IF(E3313=1, VLOOKUP(D3313, Sheet1!$A$2:$C$26, 2), Sheet1!$C$3)</f>
        <v>0.18637999999999999</v>
      </c>
      <c r="N3313" s="1">
        <f>'Electricity Rates'!$J$2</f>
        <v>0.24729999999999999</v>
      </c>
      <c r="O3313" s="145">
        <f>L3313-K3313</f>
        <v>-5.205972702437168</v>
      </c>
      <c r="P3313">
        <f t="shared" si="309"/>
        <v>1.2874370493127116</v>
      </c>
      <c r="Q3313">
        <f>IF(O3313&gt;0, IF(Q3312+O3313*Variables!$B$5&lt;Variables!$B$4, Q3312+O3313*Variables!$B$5, Variables!$B$4), IF(Q3312&gt;-O3313, Q3312+O3313/Variables!$B$5, 0))</f>
        <v>43.98625918041941</v>
      </c>
      <c r="R3313">
        <f>IF(O3313&gt;0, 0, IF(Q3312&gt;-O3313, 0, -O3313 - Q3312*Variables!$B$5))</f>
        <v>0</v>
      </c>
      <c r="S3313">
        <f t="shared" si="310"/>
        <v>0</v>
      </c>
      <c r="T3313">
        <f t="shared" si="311"/>
        <v>0</v>
      </c>
    </row>
    <row r="3314" spans="1:20" x14ac:dyDescent="0.3">
      <c r="A3314" s="3">
        <f t="shared" si="306"/>
        <v>43239</v>
      </c>
      <c r="B3314">
        <v>5</v>
      </c>
      <c r="C3314">
        <v>19</v>
      </c>
      <c r="D3314">
        <v>1</v>
      </c>
      <c r="E3314">
        <v>0</v>
      </c>
      <c r="F3314" s="1">
        <f>VLOOKUP(A3314,Weather!$A$1:$E$366, 5)</f>
        <v>0.7435897435897435</v>
      </c>
      <c r="G3314" s="1">
        <f>VLOOKUP(D3314, Spring!$A$1:$E$25, 2)</f>
        <v>284.91351697629602</v>
      </c>
      <c r="H3314" s="1">
        <f>VLOOKUP(D3314, Spring!$A$1:$E$25, 3)</f>
        <v>272.00797092955099</v>
      </c>
      <c r="I3314" s="1">
        <f>VLOOKUP(D3314, Spring!$A$1:$E$25, 5)</f>
        <v>272.01322657875102</v>
      </c>
      <c r="J3314" s="1">
        <f t="shared" si="307"/>
        <v>272.01322657875102</v>
      </c>
      <c r="K3314" s="47">
        <f t="shared" si="308"/>
        <v>5.0888299361822726</v>
      </c>
      <c r="L3314" s="48">
        <f>Solar!K3331/1000*Variables!$B$3</f>
        <v>0</v>
      </c>
      <c r="M3314">
        <f>IF(E3314=1, VLOOKUP(D3314, Sheet1!$A$2:$C$26, 2), Sheet1!$C$3)</f>
        <v>0.18637999999999999</v>
      </c>
      <c r="N3314" s="1">
        <f>'Electricity Rates'!$J$2</f>
        <v>0.24729999999999999</v>
      </c>
      <c r="O3314" s="145">
        <f>L3314-K3314</f>
        <v>-5.0888299361822726</v>
      </c>
      <c r="P3314">
        <f t="shared" si="309"/>
        <v>1.2584676432178761</v>
      </c>
      <c r="Q3314">
        <f>IF(O3314&gt;0, IF(Q3313+O3314*Variables!$B$5&lt;Variables!$B$4, Q3313+O3314*Variables!$B$5, Variables!$B$4), IF(Q3313&gt;-O3314, Q3313+O3314/Variables!$B$5, 0))</f>
        <v>38.572610312140398</v>
      </c>
      <c r="R3314">
        <f>IF(O3314&gt;0, 0, IF(Q3313&gt;-O3314, 0, -O3314 - Q3313*Variables!$B$5))</f>
        <v>0</v>
      </c>
      <c r="S3314">
        <f t="shared" si="310"/>
        <v>0</v>
      </c>
      <c r="T3314">
        <f t="shared" si="311"/>
        <v>0</v>
      </c>
    </row>
    <row r="3315" spans="1:20" x14ac:dyDescent="0.3">
      <c r="A3315" s="3">
        <f t="shared" si="306"/>
        <v>43239</v>
      </c>
      <c r="B3315">
        <v>5</v>
      </c>
      <c r="C3315">
        <v>19</v>
      </c>
      <c r="D3315">
        <v>2</v>
      </c>
      <c r="E3315">
        <v>0</v>
      </c>
      <c r="F3315" s="1">
        <f>VLOOKUP(A3315,Weather!$A$1:$E$366, 5)</f>
        <v>0.7435897435897435</v>
      </c>
      <c r="G3315" s="1">
        <f>VLOOKUP(D3315, Spring!$A$1:$E$25, 2)</f>
        <v>283.47213324791699</v>
      </c>
      <c r="H3315" s="1">
        <f>VLOOKUP(D3315, Spring!$A$1:$E$25, 3)</f>
        <v>272.193568553901</v>
      </c>
      <c r="I3315" s="1">
        <f>VLOOKUP(D3315, Spring!$A$1:$E$25, 5)</f>
        <v>263.43263079398702</v>
      </c>
      <c r="J3315" s="1">
        <f t="shared" si="307"/>
        <v>263.43263079398702</v>
      </c>
      <c r="K3315" s="47">
        <f t="shared" si="308"/>
        <v>4.928303945409743</v>
      </c>
      <c r="L3315" s="48">
        <f>Solar!K3332/1000*Variables!$B$3</f>
        <v>0</v>
      </c>
      <c r="M3315">
        <f>IF(E3315=1, VLOOKUP(D3315, Sheet1!$A$2:$C$26, 2), Sheet1!$C$3)</f>
        <v>0.18637999999999999</v>
      </c>
      <c r="N3315" s="1">
        <f>'Electricity Rates'!$J$2</f>
        <v>0.24729999999999999</v>
      </c>
      <c r="O3315" s="145">
        <f>L3315-K3315</f>
        <v>-4.928303945409743</v>
      </c>
      <c r="P3315">
        <f t="shared" si="309"/>
        <v>1.2187695656998294</v>
      </c>
      <c r="Q3315">
        <f>IF(O3315&gt;0, IF(Q3314+O3315*Variables!$B$5&lt;Variables!$B$4, Q3314+O3315*Variables!$B$5, Variables!$B$4), IF(Q3314&gt;-O3315, Q3314+O3315/Variables!$B$5, 0))</f>
        <v>33.329733774470455</v>
      </c>
      <c r="R3315">
        <f>IF(O3315&gt;0, 0, IF(Q3314&gt;-O3315, 0, -O3315 - Q3314*Variables!$B$5))</f>
        <v>0</v>
      </c>
      <c r="S3315">
        <f t="shared" si="310"/>
        <v>0</v>
      </c>
      <c r="T3315">
        <f t="shared" si="311"/>
        <v>0</v>
      </c>
    </row>
    <row r="3316" spans="1:20" x14ac:dyDescent="0.3">
      <c r="A3316" s="3">
        <f t="shared" si="306"/>
        <v>43239</v>
      </c>
      <c r="B3316">
        <v>5</v>
      </c>
      <c r="C3316">
        <v>19</v>
      </c>
      <c r="D3316">
        <v>3</v>
      </c>
      <c r="E3316">
        <v>0</v>
      </c>
      <c r="F3316" s="1">
        <f>VLOOKUP(A3316,Weather!$A$1:$E$366, 5)</f>
        <v>0.7435897435897435</v>
      </c>
      <c r="G3316" s="1">
        <f>VLOOKUP(D3316, Spring!$A$1:$E$25, 2)</f>
        <v>282.03074951953801</v>
      </c>
      <c r="H3316" s="1">
        <f>VLOOKUP(D3316, Spring!$A$1:$E$25, 3)</f>
        <v>263.612120501699</v>
      </c>
      <c r="I3316" s="1">
        <f>VLOOKUP(D3316, Spring!$A$1:$E$25, 5)</f>
        <v>268.00502374504498</v>
      </c>
      <c r="J3316" s="1">
        <f t="shared" si="307"/>
        <v>268.00502374504498</v>
      </c>
      <c r="K3316" s="47">
        <f t="shared" si="308"/>
        <v>5.0138443818877336</v>
      </c>
      <c r="L3316" s="48">
        <f>Solar!K3333/1000*Variables!$B$3</f>
        <v>0</v>
      </c>
      <c r="M3316">
        <f>IF(E3316=1, VLOOKUP(D3316, Sheet1!$A$2:$C$26, 2), Sheet1!$C$3)</f>
        <v>0.18637999999999999</v>
      </c>
      <c r="N3316" s="1">
        <f>'Electricity Rates'!$J$2</f>
        <v>0.24729999999999999</v>
      </c>
      <c r="O3316" s="145">
        <f>L3316-K3316</f>
        <v>-5.0138443818877336</v>
      </c>
      <c r="P3316">
        <f t="shared" si="309"/>
        <v>1.2399237156408365</v>
      </c>
      <c r="Q3316">
        <f>IF(O3316&gt;0, IF(Q3315+O3316*Variables!$B$5&lt;Variables!$B$4, Q3315+O3316*Variables!$B$5, Variables!$B$4), IF(Q3315&gt;-O3316, Q3315+O3316/Variables!$B$5, 0))</f>
        <v>27.995856772462226</v>
      </c>
      <c r="R3316">
        <f>IF(O3316&gt;0, 0, IF(Q3315&gt;-O3316, 0, -O3316 - Q3315*Variables!$B$5))</f>
        <v>0</v>
      </c>
      <c r="S3316">
        <f t="shared" si="310"/>
        <v>0</v>
      </c>
      <c r="T3316">
        <f t="shared" si="311"/>
        <v>0</v>
      </c>
    </row>
    <row r="3317" spans="1:20" x14ac:dyDescent="0.3">
      <c r="A3317" s="3">
        <f t="shared" si="306"/>
        <v>43239</v>
      </c>
      <c r="B3317">
        <v>5</v>
      </c>
      <c r="C3317">
        <v>19</v>
      </c>
      <c r="D3317">
        <v>4</v>
      </c>
      <c r="E3317">
        <v>0</v>
      </c>
      <c r="F3317" s="1">
        <f>VLOOKUP(A3317,Weather!$A$1:$E$366, 5)</f>
        <v>0.7435897435897435</v>
      </c>
      <c r="G3317" s="1">
        <f>VLOOKUP(D3317, Spring!$A$1:$E$25, 2)</f>
        <v>287.61061946902601</v>
      </c>
      <c r="H3317" s="1">
        <f>VLOOKUP(D3317, Spring!$A$1:$E$25, 3)</f>
        <v>280.54932735425899</v>
      </c>
      <c r="I3317" s="1">
        <f>VLOOKUP(D3317, Spring!$A$1:$E$25, 5)</f>
        <v>263.81039287256101</v>
      </c>
      <c r="J3317" s="1">
        <f t="shared" si="307"/>
        <v>263.81039287256101</v>
      </c>
      <c r="K3317" s="47">
        <f t="shared" si="308"/>
        <v>4.93537112739343</v>
      </c>
      <c r="L3317" s="48">
        <f>Solar!K3334/1000*Variables!$B$3</f>
        <v>0</v>
      </c>
      <c r="M3317">
        <f>IF(E3317=1, VLOOKUP(D3317, Sheet1!$A$2:$C$26, 2), Sheet1!$C$3)</f>
        <v>0.18637999999999999</v>
      </c>
      <c r="N3317" s="1">
        <f>'Electricity Rates'!$J$2</f>
        <v>0.24729999999999999</v>
      </c>
      <c r="O3317" s="145">
        <f>L3317-K3317</f>
        <v>-4.93537112739343</v>
      </c>
      <c r="P3317">
        <f t="shared" si="309"/>
        <v>1.2205172798043953</v>
      </c>
      <c r="Q3317">
        <f>IF(O3317&gt;0, IF(Q3316+O3317*Variables!$B$5&lt;Variables!$B$4, Q3316+O3317*Variables!$B$5, Variables!$B$4), IF(Q3316&gt;-O3317, Q3316+O3317/Variables!$B$5, 0))</f>
        <v>22.745461956086235</v>
      </c>
      <c r="R3317">
        <f>IF(O3317&gt;0, 0, IF(Q3316&gt;-O3317, 0, -O3317 - Q3316*Variables!$B$5))</f>
        <v>0</v>
      </c>
      <c r="S3317">
        <f t="shared" si="310"/>
        <v>0</v>
      </c>
      <c r="T3317">
        <f t="shared" si="311"/>
        <v>0</v>
      </c>
    </row>
    <row r="3318" spans="1:20" x14ac:dyDescent="0.3">
      <c r="A3318" s="3">
        <f t="shared" si="306"/>
        <v>43239</v>
      </c>
      <c r="B3318">
        <v>5</v>
      </c>
      <c r="C3318">
        <v>19</v>
      </c>
      <c r="D3318">
        <v>5</v>
      </c>
      <c r="E3318">
        <v>0</v>
      </c>
      <c r="F3318" s="1">
        <f>VLOOKUP(A3318,Weather!$A$1:$E$366, 5)</f>
        <v>0.7435897435897435</v>
      </c>
      <c r="G3318" s="1">
        <f>VLOOKUP(D3318, Spring!$A$1:$E$25, 2)</f>
        <v>318.58407079646003</v>
      </c>
      <c r="H3318" s="1">
        <f>VLOOKUP(D3318, Spring!$A$1:$E$25, 3)</f>
        <v>296.96508648302301</v>
      </c>
      <c r="I3318" s="1">
        <f>VLOOKUP(D3318, Spring!$A$1:$E$25, 5)</f>
        <v>263.982102908277</v>
      </c>
      <c r="J3318" s="1">
        <f t="shared" si="307"/>
        <v>263.982102908277</v>
      </c>
      <c r="K3318" s="47">
        <f t="shared" si="308"/>
        <v>4.9385834828405706</v>
      </c>
      <c r="L3318" s="48">
        <f>Solar!K3335/1000*Variables!$B$3</f>
        <v>0</v>
      </c>
      <c r="M3318">
        <f>IF(E3318=1, VLOOKUP(D3318, Sheet1!$A$2:$C$26, 2), Sheet1!$C$3)</f>
        <v>0.18637999999999999</v>
      </c>
      <c r="N3318" s="1">
        <f>'Electricity Rates'!$J$2</f>
        <v>0.24729999999999999</v>
      </c>
      <c r="O3318" s="145">
        <f>L3318-K3318</f>
        <v>-4.9385834828405706</v>
      </c>
      <c r="P3318">
        <f t="shared" si="309"/>
        <v>1.2213116953064731</v>
      </c>
      <c r="Q3318">
        <f>IF(O3318&gt;0, IF(Q3317+O3318*Variables!$B$5&lt;Variables!$B$4, Q3317+O3318*Variables!$B$5, Variables!$B$4), IF(Q3317&gt;-O3318, Q3317+O3318/Variables!$B$5, 0))</f>
        <v>17.491649740298392</v>
      </c>
      <c r="R3318">
        <f>IF(O3318&gt;0, 0, IF(Q3317&gt;-O3318, 0, -O3318 - Q3317*Variables!$B$5))</f>
        <v>0</v>
      </c>
      <c r="S3318">
        <f t="shared" si="310"/>
        <v>0</v>
      </c>
      <c r="T3318">
        <f t="shared" si="311"/>
        <v>0</v>
      </c>
    </row>
    <row r="3319" spans="1:20" x14ac:dyDescent="0.3">
      <c r="A3319" s="3">
        <f t="shared" si="306"/>
        <v>43239</v>
      </c>
      <c r="B3319">
        <v>5</v>
      </c>
      <c r="C3319">
        <v>19</v>
      </c>
      <c r="D3319">
        <v>6</v>
      </c>
      <c r="E3319">
        <v>0</v>
      </c>
      <c r="F3319" s="1">
        <f>VLOOKUP(A3319,Weather!$A$1:$E$366, 5)</f>
        <v>0.7435897435897435</v>
      </c>
      <c r="G3319" s="1">
        <f>VLOOKUP(D3319, Spring!$A$1:$E$25, 2)</f>
        <v>389.38053097345102</v>
      </c>
      <c r="H3319" s="1">
        <f>VLOOKUP(D3319, Spring!$A$1:$E$25, 3)</f>
        <v>340.20659833439998</v>
      </c>
      <c r="I3319" s="1">
        <f>VLOOKUP(D3319, Spring!$A$1:$E$25, 5)</f>
        <v>264.16853094705402</v>
      </c>
      <c r="J3319" s="1">
        <f t="shared" si="307"/>
        <v>264.16853094705402</v>
      </c>
      <c r="K3319" s="47">
        <f t="shared" si="308"/>
        <v>4.9420711830403166</v>
      </c>
      <c r="L3319" s="48">
        <f>Solar!K3336/1000*Variables!$B$3</f>
        <v>0.90760000000000007</v>
      </c>
      <c r="M3319">
        <f>IF(E3319=1, VLOOKUP(D3319, Sheet1!$A$2:$C$26, 2), Sheet1!$C$3)</f>
        <v>0.18637999999999999</v>
      </c>
      <c r="N3319" s="1">
        <f>'Electricity Rates'!$J$2</f>
        <v>0.24729999999999999</v>
      </c>
      <c r="O3319" s="145">
        <f>L3319-K3319</f>
        <v>-4.0344711830403162</v>
      </c>
      <c r="P3319">
        <f t="shared" si="309"/>
        <v>1.2221742035658703</v>
      </c>
      <c r="Q3319">
        <f>IF(O3319&gt;0, IF(Q3318+O3319*Variables!$B$5&lt;Variables!$B$4, Q3318+O3319*Variables!$B$5, Variables!$B$4), IF(Q3318&gt;-O3319, Q3318+O3319/Variables!$B$5, 0))</f>
        <v>13.199659120042735</v>
      </c>
      <c r="R3319">
        <f>IF(O3319&gt;0, 0, IF(Q3318&gt;-O3319, 0, -O3319 - Q3318*Variables!$B$5))</f>
        <v>0</v>
      </c>
      <c r="S3319">
        <f t="shared" si="310"/>
        <v>0</v>
      </c>
      <c r="T3319">
        <f t="shared" si="311"/>
        <v>0</v>
      </c>
    </row>
    <row r="3320" spans="1:20" x14ac:dyDescent="0.3">
      <c r="A3320" s="3">
        <f t="shared" si="306"/>
        <v>43239</v>
      </c>
      <c r="B3320">
        <v>5</v>
      </c>
      <c r="C3320">
        <v>19</v>
      </c>
      <c r="D3320">
        <v>7</v>
      </c>
      <c r="E3320">
        <v>0</v>
      </c>
      <c r="F3320" s="1">
        <f>VLOOKUP(A3320,Weather!$A$1:$E$366, 5)</f>
        <v>0.7435897435897435</v>
      </c>
      <c r="G3320" s="1">
        <f>VLOOKUP(D3320, Spring!$A$1:$E$25, 2)</f>
        <v>623.89380530973403</v>
      </c>
      <c r="H3320" s="1">
        <f>VLOOKUP(D3320, Spring!$A$1:$E$25, 3)</f>
        <v>374.47950032030701</v>
      </c>
      <c r="I3320" s="1">
        <f>VLOOKUP(D3320, Spring!$A$1:$E$25, 5)</f>
        <v>251.18725224694799</v>
      </c>
      <c r="J3320" s="1">
        <f t="shared" si="307"/>
        <v>251.18725224694799</v>
      </c>
      <c r="K3320" s="47">
        <f t="shared" si="308"/>
        <v>4.699217111236937</v>
      </c>
      <c r="L3320" s="48">
        <f>Solar!K3337/1000*Variables!$B$3</f>
        <v>4.6613500000000005</v>
      </c>
      <c r="M3320">
        <f>IF(E3320=1, VLOOKUP(D3320, Sheet1!$A$2:$C$26, 2), Sheet1!$C$3)</f>
        <v>0.18637999999999999</v>
      </c>
      <c r="N3320" s="1">
        <f>'Electricity Rates'!$J$2</f>
        <v>0.24729999999999999</v>
      </c>
      <c r="O3320" s="145">
        <f>L3320-K3320</f>
        <v>-3.7867111236936424E-2</v>
      </c>
      <c r="P3320">
        <f t="shared" si="309"/>
        <v>1.1621163916088946</v>
      </c>
      <c r="Q3320">
        <f>IF(O3320&gt;0, IF(Q3319+O3320*Variables!$B$5&lt;Variables!$B$4, Q3319+O3320*Variables!$B$5, Variables!$B$4), IF(Q3319&gt;-O3320, Q3319+O3320/Variables!$B$5, 0))</f>
        <v>13.159374959152377</v>
      </c>
      <c r="R3320">
        <f>IF(O3320&gt;0, 0, IF(Q3319&gt;-O3320, 0, -O3320 - Q3319*Variables!$B$5))</f>
        <v>0</v>
      </c>
      <c r="S3320">
        <f t="shared" si="310"/>
        <v>0</v>
      </c>
      <c r="T3320">
        <f t="shared" si="311"/>
        <v>0</v>
      </c>
    </row>
    <row r="3321" spans="1:20" x14ac:dyDescent="0.3">
      <c r="A3321" s="3">
        <f t="shared" si="306"/>
        <v>43239</v>
      </c>
      <c r="B3321">
        <v>5</v>
      </c>
      <c r="C3321">
        <v>19</v>
      </c>
      <c r="D3321">
        <v>8</v>
      </c>
      <c r="E3321">
        <v>0</v>
      </c>
      <c r="F3321" s="1">
        <f>VLOOKUP(A3321,Weather!$A$1:$E$366, 5)</f>
        <v>0.7435897435897435</v>
      </c>
      <c r="G3321" s="1">
        <f>VLOOKUP(D3321, Spring!$A$1:$E$25, 2)</f>
        <v>871.68141592920301</v>
      </c>
      <c r="H3321" s="1">
        <f>VLOOKUP(D3321, Spring!$A$1:$E$25, 3)</f>
        <v>578.35522101217202</v>
      </c>
      <c r="I3321" s="1">
        <f>VLOOKUP(D3321, Spring!$A$1:$E$25, 5)</f>
        <v>268.91753993484798</v>
      </c>
      <c r="J3321" s="1">
        <f t="shared" si="307"/>
        <v>268.91753993484798</v>
      </c>
      <c r="K3321" s="47">
        <f t="shared" si="308"/>
        <v>5.030915756549641</v>
      </c>
      <c r="L3321" s="48">
        <f>Solar!K3338/1000*Variables!$B$3</f>
        <v>7.7466499999999989</v>
      </c>
      <c r="M3321">
        <f>IF(E3321=1, VLOOKUP(D3321, Sheet1!$A$2:$C$26, 2), Sheet1!$C$3)</f>
        <v>0.18637999999999999</v>
      </c>
      <c r="N3321" s="1">
        <f>'Electricity Rates'!$J$2</f>
        <v>0.24729999999999999</v>
      </c>
      <c r="O3321" s="145">
        <f>L3321-K3321</f>
        <v>2.715734243450358</v>
      </c>
      <c r="P3321">
        <f t="shared" si="309"/>
        <v>1.2441454665947262</v>
      </c>
      <c r="Q3321">
        <f>IF(O3321&gt;0, IF(Q3320+O3321*Variables!$B$5&lt;Variables!$B$4, Q3320+O3321*Variables!$B$5, Variables!$B$4), IF(Q3320&gt;-O3321, Q3320+O3321/Variables!$B$5, 0))</f>
        <v>15.712165147995712</v>
      </c>
      <c r="R3321">
        <f>IF(O3321&gt;0, 0, IF(Q3320&gt;-O3321, 0, -O3321 - Q3320*Variables!$B$5))</f>
        <v>0</v>
      </c>
      <c r="S3321">
        <f t="shared" si="310"/>
        <v>0</v>
      </c>
      <c r="T3321">
        <f t="shared" si="311"/>
        <v>0</v>
      </c>
    </row>
    <row r="3322" spans="1:20" x14ac:dyDescent="0.3">
      <c r="A3322" s="3">
        <f t="shared" si="306"/>
        <v>43239</v>
      </c>
      <c r="B3322">
        <v>5</v>
      </c>
      <c r="C3322">
        <v>19</v>
      </c>
      <c r="D3322">
        <v>9</v>
      </c>
      <c r="E3322">
        <v>0</v>
      </c>
      <c r="F3322" s="1">
        <f>VLOOKUP(A3322,Weather!$A$1:$E$366, 5)</f>
        <v>0.7435897435897435</v>
      </c>
      <c r="G3322" s="1">
        <f>VLOOKUP(D3322, Spring!$A$1:$E$25, 2)</f>
        <v>1137.1681415929199</v>
      </c>
      <c r="H3322" s="1">
        <f>VLOOKUP(D3322, Spring!$A$1:$E$25, 3)</f>
        <v>786.77530429212004</v>
      </c>
      <c r="I3322" s="1">
        <f>VLOOKUP(D3322, Spring!$A$1:$E$25, 5)</f>
        <v>317.33977000667198</v>
      </c>
      <c r="J3322" s="1">
        <f t="shared" si="307"/>
        <v>317.33977000667198</v>
      </c>
      <c r="K3322" s="47">
        <f t="shared" si="308"/>
        <v>5.9367999926416095</v>
      </c>
      <c r="L3322" s="48">
        <f>Solar!K3339/1000*Variables!$B$3</f>
        <v>21.464949999999998</v>
      </c>
      <c r="M3322">
        <f>IF(E3322=1, VLOOKUP(D3322, Sheet1!$A$2:$C$26, 2), Sheet1!$C$3)</f>
        <v>0.18637999999999999</v>
      </c>
      <c r="N3322" s="1">
        <f>'Electricity Rates'!$J$2</f>
        <v>0.24729999999999999</v>
      </c>
      <c r="O3322" s="145">
        <f>L3322-K3322</f>
        <v>15.528150007358388</v>
      </c>
      <c r="P3322">
        <f t="shared" si="309"/>
        <v>1.4681706381802699</v>
      </c>
      <c r="Q3322">
        <f>IF(O3322&gt;0, IF(Q3321+O3322*Variables!$B$5&lt;Variables!$B$4, Q3321+O3322*Variables!$B$5, Variables!$B$4), IF(Q3321&gt;-O3322, Q3321+O3322/Variables!$B$5, 0))</f>
        <v>30.308626154912595</v>
      </c>
      <c r="R3322">
        <f>IF(O3322&gt;0, 0, IF(Q3321&gt;-O3322, 0, -O3322 - Q3321*Variables!$B$5))</f>
        <v>0</v>
      </c>
      <c r="S3322">
        <f t="shared" si="310"/>
        <v>0</v>
      </c>
      <c r="T3322">
        <f t="shared" si="311"/>
        <v>0</v>
      </c>
    </row>
    <row r="3323" spans="1:20" x14ac:dyDescent="0.3">
      <c r="A3323" s="3">
        <f t="shared" si="306"/>
        <v>43239</v>
      </c>
      <c r="B3323">
        <v>5</v>
      </c>
      <c r="C3323">
        <v>19</v>
      </c>
      <c r="D3323">
        <v>10</v>
      </c>
      <c r="E3323">
        <v>0</v>
      </c>
      <c r="F3323" s="1">
        <f>VLOOKUP(A3323,Weather!$A$1:$E$366, 5)</f>
        <v>0.7435897435897435</v>
      </c>
      <c r="G3323" s="1">
        <f>VLOOKUP(D3323, Spring!$A$1:$E$25, 2)</f>
        <v>1207.9646017699099</v>
      </c>
      <c r="H3323" s="1">
        <f>VLOOKUP(D3323, Spring!$A$1:$E$25, 3)</f>
        <v>923.64670083279998</v>
      </c>
      <c r="I3323" s="1">
        <f>VLOOKUP(D3323, Spring!$A$1:$E$25, 5)</f>
        <v>339.44621060481097</v>
      </c>
      <c r="J3323" s="1">
        <f t="shared" si="307"/>
        <v>339.44621060481097</v>
      </c>
      <c r="K3323" s="47">
        <f t="shared" si="308"/>
        <v>6.3503678110641308</v>
      </c>
      <c r="L3323" s="48">
        <f>Solar!K3340/1000*Variables!$B$3</f>
        <v>26.513150000000003</v>
      </c>
      <c r="M3323">
        <f>IF(E3323=1, VLOOKUP(D3323, Sheet1!$A$2:$C$26, 2), Sheet1!$C$3)</f>
        <v>0.18637999999999999</v>
      </c>
      <c r="N3323" s="1">
        <f>'Electricity Rates'!$J$2</f>
        <v>0.24729999999999999</v>
      </c>
      <c r="O3323" s="145">
        <f>L3323-K3323</f>
        <v>20.162782188935871</v>
      </c>
      <c r="P3323">
        <f t="shared" si="309"/>
        <v>1.5704459596761595</v>
      </c>
      <c r="Q3323">
        <f>IF(O3323&gt;0, IF(Q3322+O3323*Variables!$B$5&lt;Variables!$B$4, Q3322+O3323*Variables!$B$5, Variables!$B$4), IF(Q3322&gt;-O3323, Q3322+O3323/Variables!$B$5, 0))</f>
        <v>49.261641412512311</v>
      </c>
      <c r="R3323">
        <f>IF(O3323&gt;0, 0, IF(Q3322&gt;-O3323, 0, -O3323 - Q3322*Variables!$B$5))</f>
        <v>0</v>
      </c>
      <c r="S3323">
        <f t="shared" si="310"/>
        <v>0</v>
      </c>
      <c r="T3323">
        <f t="shared" si="311"/>
        <v>0</v>
      </c>
    </row>
    <row r="3324" spans="1:20" x14ac:dyDescent="0.3">
      <c r="A3324" s="3">
        <f t="shared" si="306"/>
        <v>43239</v>
      </c>
      <c r="B3324">
        <v>5</v>
      </c>
      <c r="C3324">
        <v>19</v>
      </c>
      <c r="D3324">
        <v>11</v>
      </c>
      <c r="E3324">
        <v>0</v>
      </c>
      <c r="F3324" s="1">
        <f>VLOOKUP(A3324,Weather!$A$1:$E$366, 5)</f>
        <v>0.7435897435897435</v>
      </c>
      <c r="G3324" s="1">
        <f>VLOOKUP(D3324, Spring!$A$1:$E$25, 2)</f>
        <v>1274.3362831858401</v>
      </c>
      <c r="H3324" s="1">
        <f>VLOOKUP(D3324, Spring!$A$1:$E$25, 3)</f>
        <v>962.46396540679098</v>
      </c>
      <c r="I3324" s="1">
        <f>VLOOKUP(D3324, Spring!$A$1:$E$25, 5)</f>
        <v>352.80034538247099</v>
      </c>
      <c r="J3324" s="1">
        <f t="shared" si="307"/>
        <v>352.80034538247099</v>
      </c>
      <c r="K3324" s="47">
        <f t="shared" si="308"/>
        <v>6.6001972832670006</v>
      </c>
      <c r="L3324" s="48">
        <f>Solar!K3341/1000*Variables!$B$3</f>
        <v>34.850549999999998</v>
      </c>
      <c r="M3324">
        <f>IF(E3324=1, VLOOKUP(D3324, Sheet1!$A$2:$C$26, 2), Sheet1!$C$3)</f>
        <v>0.18637999999999999</v>
      </c>
      <c r="N3324" s="1">
        <f>'Electricity Rates'!$J$2</f>
        <v>0.24729999999999999</v>
      </c>
      <c r="O3324" s="145">
        <f>L3324-K3324</f>
        <v>28.250352716732998</v>
      </c>
      <c r="P3324">
        <f t="shared" si="309"/>
        <v>1.6322287881519293</v>
      </c>
      <c r="Q3324">
        <f>IF(O3324&gt;0, IF(Q3323+O3324*Variables!$B$5&lt;Variables!$B$4, Q3323+O3324*Variables!$B$5, Variables!$B$4), IF(Q3323&gt;-O3324, Q3323+O3324/Variables!$B$5, 0))</f>
        <v>75.816972966241323</v>
      </c>
      <c r="R3324">
        <f>IF(O3324&gt;0, 0, IF(Q3323&gt;-O3324, 0, -O3324 - Q3323*Variables!$B$5))</f>
        <v>0</v>
      </c>
      <c r="S3324">
        <f t="shared" si="310"/>
        <v>0</v>
      </c>
      <c r="T3324">
        <f t="shared" si="311"/>
        <v>0</v>
      </c>
    </row>
    <row r="3325" spans="1:20" x14ac:dyDescent="0.3">
      <c r="A3325" s="3">
        <f t="shared" si="306"/>
        <v>43239</v>
      </c>
      <c r="B3325">
        <v>5</v>
      </c>
      <c r="C3325">
        <v>19</v>
      </c>
      <c r="D3325">
        <v>12</v>
      </c>
      <c r="E3325">
        <v>0</v>
      </c>
      <c r="F3325" s="1">
        <f>VLOOKUP(A3325,Weather!$A$1:$E$366, 5)</f>
        <v>0.7435897435897435</v>
      </c>
      <c r="G3325" s="1">
        <f>VLOOKUP(D3325, Spring!$A$1:$E$25, 2)</f>
        <v>1314.1592920353901</v>
      </c>
      <c r="H3325" s="1">
        <f>VLOOKUP(D3325, Spring!$A$1:$E$25, 3)</f>
        <v>983.10377962844302</v>
      </c>
      <c r="I3325" s="1">
        <f>VLOOKUP(D3325, Spring!$A$1:$E$25, 5)</f>
        <v>344.20503159464602</v>
      </c>
      <c r="J3325" s="1">
        <f t="shared" si="307"/>
        <v>344.20503159464602</v>
      </c>
      <c r="K3325" s="47">
        <f t="shared" si="308"/>
        <v>6.4393959477418665</v>
      </c>
      <c r="L3325" s="48">
        <f>Solar!K3342/1000*Variables!$B$3</f>
        <v>38.74165</v>
      </c>
      <c r="M3325">
        <f>IF(E3325=1, VLOOKUP(D3325, Sheet1!$A$2:$C$26, 2), Sheet1!$C$3)</f>
        <v>0.18637999999999999</v>
      </c>
      <c r="N3325" s="1">
        <f>'Electricity Rates'!$J$2</f>
        <v>0.24729999999999999</v>
      </c>
      <c r="O3325" s="145">
        <f>L3325-K3325</f>
        <v>32.302254052258135</v>
      </c>
      <c r="P3325">
        <f t="shared" si="309"/>
        <v>1.5924626178765635</v>
      </c>
      <c r="Q3325">
        <f>IF(O3325&gt;0, IF(Q3324+O3325*Variables!$B$5&lt;Variables!$B$4, Q3324+O3325*Variables!$B$5, Variables!$B$4), IF(Q3324&gt;-O3325, Q3324+O3325/Variables!$B$5, 0))</f>
        <v>100</v>
      </c>
      <c r="R3325">
        <f>IF(O3325&gt;0, 0, IF(Q3324&gt;-O3325, 0, -O3325 - Q3324*Variables!$B$5))</f>
        <v>0</v>
      </c>
      <c r="S3325">
        <f t="shared" si="310"/>
        <v>0</v>
      </c>
      <c r="T3325">
        <f t="shared" si="311"/>
        <v>0</v>
      </c>
    </row>
    <row r="3326" spans="1:20" x14ac:dyDescent="0.3">
      <c r="A3326" s="3">
        <f t="shared" si="306"/>
        <v>43239</v>
      </c>
      <c r="B3326">
        <v>5</v>
      </c>
      <c r="C3326">
        <v>19</v>
      </c>
      <c r="D3326">
        <v>13</v>
      </c>
      <c r="E3326">
        <v>0</v>
      </c>
      <c r="F3326" s="1">
        <f>VLOOKUP(A3326,Weather!$A$1:$E$366, 5)</f>
        <v>0.7435897435897435</v>
      </c>
      <c r="G3326" s="1">
        <f>VLOOKUP(D3326, Spring!$A$1:$E$25, 2)</f>
        <v>1362.8318584070701</v>
      </c>
      <c r="H3326" s="1">
        <f>VLOOKUP(D3326, Spring!$A$1:$E$25, 3)</f>
        <v>999.59961563100603</v>
      </c>
      <c r="I3326" s="1">
        <f>VLOOKUP(D3326, Spring!$A$1:$E$25, 5)</f>
        <v>326.84269398328001</v>
      </c>
      <c r="J3326" s="1">
        <f t="shared" si="307"/>
        <v>326.84269398328001</v>
      </c>
      <c r="K3326" s="47">
        <f t="shared" si="308"/>
        <v>6.1145809212444586</v>
      </c>
      <c r="L3326" s="48">
        <f>Solar!K3343/1000*Variables!$B$3</f>
        <v>30.848950000000002</v>
      </c>
      <c r="M3326">
        <f>IF(E3326=1, VLOOKUP(D3326, Sheet1!$A$2:$C$26, 2), Sheet1!$C$3)</f>
        <v>0.18637999999999999</v>
      </c>
      <c r="N3326" s="1">
        <f>'Electricity Rates'!$J$2</f>
        <v>0.24729999999999999</v>
      </c>
      <c r="O3326" s="145">
        <f>L3326-K3326</f>
        <v>24.734369078755542</v>
      </c>
      <c r="P3326">
        <f t="shared" si="309"/>
        <v>1.5121358618237546</v>
      </c>
      <c r="Q3326">
        <f>IF(O3326&gt;0, IF(Q3325+O3326*Variables!$B$5&lt;Variables!$B$4, Q3325+O3326*Variables!$B$5, Variables!$B$4), IF(Q3325&gt;-O3326, Q3325+O3326/Variables!$B$5, 0))</f>
        <v>100</v>
      </c>
      <c r="R3326">
        <f>IF(O3326&gt;0, 0, IF(Q3325&gt;-O3326, 0, -O3326 - Q3325*Variables!$B$5))</f>
        <v>0</v>
      </c>
      <c r="S3326">
        <f t="shared" si="310"/>
        <v>0</v>
      </c>
      <c r="T3326">
        <f t="shared" si="311"/>
        <v>0</v>
      </c>
    </row>
    <row r="3327" spans="1:20" x14ac:dyDescent="0.3">
      <c r="A3327" s="3">
        <f t="shared" si="306"/>
        <v>43239</v>
      </c>
      <c r="B3327">
        <v>5</v>
      </c>
      <c r="C3327">
        <v>19</v>
      </c>
      <c r="D3327">
        <v>14</v>
      </c>
      <c r="E3327">
        <v>0</v>
      </c>
      <c r="F3327" s="1">
        <f>VLOOKUP(A3327,Weather!$A$1:$E$366, 5)</f>
        <v>0.7435897435897435</v>
      </c>
      <c r="G3327" s="1">
        <f>VLOOKUP(D3327, Spring!$A$1:$E$25, 2)</f>
        <v>1402.65486725663</v>
      </c>
      <c r="H3327" s="1">
        <f>VLOOKUP(D3327, Spring!$A$1:$E$25, 3)</f>
        <v>1011.55108904548</v>
      </c>
      <c r="I3327" s="1">
        <f>VLOOKUP(D3327, Spring!$A$1:$E$25, 5)</f>
        <v>309.49016837395499</v>
      </c>
      <c r="J3327" s="1">
        <f t="shared" si="307"/>
        <v>309.49016837395499</v>
      </c>
      <c r="K3327" s="47">
        <f t="shared" si="308"/>
        <v>5.7899494579154585</v>
      </c>
      <c r="L3327" s="48">
        <f>Solar!K3344/1000*Variables!$B$3</f>
        <v>34.831049999999998</v>
      </c>
      <c r="M3327">
        <f>IF(E3327=1, VLOOKUP(D3327, Sheet1!$A$2:$C$26, 2), Sheet1!$C$3)</f>
        <v>0.18637999999999999</v>
      </c>
      <c r="N3327" s="1">
        <f>'Electricity Rates'!$J$2</f>
        <v>0.24729999999999999</v>
      </c>
      <c r="O3327" s="145">
        <f>L3327-K3327</f>
        <v>29.041100542084539</v>
      </c>
      <c r="P3327">
        <f t="shared" si="309"/>
        <v>1.4318545009424928</v>
      </c>
      <c r="Q3327">
        <f>IF(O3327&gt;0, IF(Q3326+O3327*Variables!$B$5&lt;Variables!$B$4, Q3326+O3327*Variables!$B$5, Variables!$B$4), IF(Q3326&gt;-O3327, Q3326+O3327/Variables!$B$5, 0))</f>
        <v>100</v>
      </c>
      <c r="R3327">
        <f>IF(O3327&gt;0, 0, IF(Q3326&gt;-O3327, 0, -O3327 - Q3326*Variables!$B$5))</f>
        <v>0</v>
      </c>
      <c r="S3327">
        <f t="shared" si="310"/>
        <v>0</v>
      </c>
      <c r="T3327">
        <f t="shared" si="311"/>
        <v>0</v>
      </c>
    </row>
    <row r="3328" spans="1:20" x14ac:dyDescent="0.3">
      <c r="A3328" s="3">
        <f t="shared" si="306"/>
        <v>43239</v>
      </c>
      <c r="B3328">
        <v>5</v>
      </c>
      <c r="C3328">
        <v>19</v>
      </c>
      <c r="D3328">
        <v>15</v>
      </c>
      <c r="E3328">
        <v>0</v>
      </c>
      <c r="F3328" s="1">
        <f>VLOOKUP(A3328,Weather!$A$1:$E$366, 5)</f>
        <v>0.7435897435897435</v>
      </c>
      <c r="G3328" s="1">
        <f>VLOOKUP(D3328, Spring!$A$1:$E$25, 2)</f>
        <v>1371.6814159292001</v>
      </c>
      <c r="H3328" s="1">
        <f>VLOOKUP(D3328, Spring!$A$1:$E$25, 3)</f>
        <v>1005.48526585522</v>
      </c>
      <c r="I3328" s="1">
        <f>VLOOKUP(D3328, Spring!$A$1:$E$25, 5)</f>
        <v>300.89485458612899</v>
      </c>
      <c r="J3328" s="1">
        <f t="shared" si="307"/>
        <v>300.89485458612899</v>
      </c>
      <c r="K3328" s="47">
        <f t="shared" si="308"/>
        <v>5.6291481223903048</v>
      </c>
      <c r="L3328" s="48">
        <f>Solar!K3345/1000*Variables!$B$3</f>
        <v>17.9331</v>
      </c>
      <c r="M3328">
        <f>IF(E3328=1, VLOOKUP(D3328, Sheet1!$A$2:$C$26, 2), Sheet1!$C$3)</f>
        <v>0.18637999999999999</v>
      </c>
      <c r="N3328" s="1">
        <f>'Electricity Rates'!$J$2</f>
        <v>0.24729999999999999</v>
      </c>
      <c r="O3328" s="145">
        <f>L3328-K3328</f>
        <v>12.303951877609695</v>
      </c>
      <c r="P3328">
        <f t="shared" si="309"/>
        <v>1.3920883306671223</v>
      </c>
      <c r="Q3328">
        <f>IF(O3328&gt;0, IF(Q3327+O3328*Variables!$B$5&lt;Variables!$B$4, Q3327+O3328*Variables!$B$5, Variables!$B$4), IF(Q3327&gt;-O3328, Q3327+O3328/Variables!$B$5, 0))</f>
        <v>100</v>
      </c>
      <c r="R3328">
        <f>IF(O3328&gt;0, 0, IF(Q3327&gt;-O3328, 0, -O3328 - Q3327*Variables!$B$5))</f>
        <v>0</v>
      </c>
      <c r="S3328">
        <f t="shared" si="310"/>
        <v>0</v>
      </c>
      <c r="T3328">
        <f t="shared" si="311"/>
        <v>0</v>
      </c>
    </row>
    <row r="3329" spans="1:20" x14ac:dyDescent="0.3">
      <c r="A3329" s="3">
        <f t="shared" si="306"/>
        <v>43239</v>
      </c>
      <c r="B3329">
        <v>5</v>
      </c>
      <c r="C3329">
        <v>19</v>
      </c>
      <c r="D3329">
        <v>16</v>
      </c>
      <c r="E3329">
        <v>0</v>
      </c>
      <c r="F3329" s="1">
        <f>VLOOKUP(A3329,Weather!$A$1:$E$366, 5)</f>
        <v>0.7435897435897435</v>
      </c>
      <c r="G3329" s="1">
        <f>VLOOKUP(D3329, Spring!$A$1:$E$25, 2)</f>
        <v>1283.1858407079601</v>
      </c>
      <c r="H3329" s="1">
        <f>VLOOKUP(D3329, Spring!$A$1:$E$25, 3)</f>
        <v>954.93673926969905</v>
      </c>
      <c r="I3329" s="1">
        <f>VLOOKUP(D3329, Spring!$A$1:$E$25, 5)</f>
        <v>270.36971623690101</v>
      </c>
      <c r="J3329" s="1">
        <f t="shared" si="307"/>
        <v>270.36971623690101</v>
      </c>
      <c r="K3329" s="47">
        <f t="shared" si="308"/>
        <v>5.0580831054739868</v>
      </c>
      <c r="L3329" s="48">
        <f>Solar!K3346/1000*Variables!$B$3</f>
        <v>16.837599999999998</v>
      </c>
      <c r="M3329">
        <f>IF(E3329=1, VLOOKUP(D3329, Sheet1!$A$2:$C$26, 2), Sheet1!$C$3)</f>
        <v>0.18637999999999999</v>
      </c>
      <c r="N3329" s="1">
        <f>'Electricity Rates'!$J$2</f>
        <v>0.24729999999999999</v>
      </c>
      <c r="O3329" s="145">
        <f>L3329-K3329</f>
        <v>11.779516894526012</v>
      </c>
      <c r="P3329">
        <f t="shared" si="309"/>
        <v>1.2508639519837168</v>
      </c>
      <c r="Q3329">
        <f>IF(O3329&gt;0, IF(Q3328+O3329*Variables!$B$5&lt;Variables!$B$4, Q3328+O3329*Variables!$B$5, Variables!$B$4), IF(Q3328&gt;-O3329, Q3328+O3329/Variables!$B$5, 0))</f>
        <v>100</v>
      </c>
      <c r="R3329">
        <f>IF(O3329&gt;0, 0, IF(Q3328&gt;-O3329, 0, -O3329 - Q3328*Variables!$B$5))</f>
        <v>0</v>
      </c>
      <c r="S3329">
        <f t="shared" si="310"/>
        <v>0</v>
      </c>
      <c r="T3329">
        <f t="shared" si="311"/>
        <v>0</v>
      </c>
    </row>
    <row r="3330" spans="1:20" x14ac:dyDescent="0.3">
      <c r="A3330" s="3">
        <f t="shared" si="306"/>
        <v>43239</v>
      </c>
      <c r="B3330">
        <v>5</v>
      </c>
      <c r="C3330">
        <v>19</v>
      </c>
      <c r="D3330">
        <v>17</v>
      </c>
      <c r="E3330">
        <v>0</v>
      </c>
      <c r="F3330" s="1">
        <f>VLOOKUP(A3330,Weather!$A$1:$E$366, 5)</f>
        <v>0.7435897435897435</v>
      </c>
      <c r="G3330" s="1">
        <f>VLOOKUP(D3330, Spring!$A$1:$E$25, 2)</f>
        <v>973.45132743362797</v>
      </c>
      <c r="H3330" s="1">
        <f>VLOOKUP(D3330, Spring!$A$1:$E$25, 3)</f>
        <v>850.97693786034597</v>
      </c>
      <c r="I3330" s="1">
        <f>VLOOKUP(D3330, Spring!$A$1:$E$25, 5)</f>
        <v>257.39334353781499</v>
      </c>
      <c r="J3330" s="1">
        <f t="shared" si="307"/>
        <v>257.39334353781499</v>
      </c>
      <c r="K3330" s="47">
        <f t="shared" si="308"/>
        <v>4.815320815254803</v>
      </c>
      <c r="L3330" s="48">
        <f>Solar!K3347/1000*Variables!$B$3</f>
        <v>10.3474</v>
      </c>
      <c r="M3330">
        <f>IF(E3330=1, VLOOKUP(D3330, Sheet1!$A$2:$C$26, 2), Sheet1!$C$3)</f>
        <v>0.18637999999999999</v>
      </c>
      <c r="N3330" s="1">
        <f>'Electricity Rates'!$J$2</f>
        <v>0.24729999999999999</v>
      </c>
      <c r="O3330" s="145">
        <f>L3330-K3330</f>
        <v>5.5320791847451973</v>
      </c>
      <c r="P3330">
        <f t="shared" si="309"/>
        <v>1.1908288376125127</v>
      </c>
      <c r="Q3330">
        <f>IF(O3330&gt;0, IF(Q3329+O3330*Variables!$B$5&lt;Variables!$B$4, Q3329+O3330*Variables!$B$5, Variables!$B$4), IF(Q3329&gt;-O3330, Q3329+O3330/Variables!$B$5, 0))</f>
        <v>100</v>
      </c>
      <c r="R3330">
        <f>IF(O3330&gt;0, 0, IF(Q3329&gt;-O3330, 0, -O3330 - Q3329*Variables!$B$5))</f>
        <v>0</v>
      </c>
      <c r="S3330">
        <f t="shared" si="310"/>
        <v>0</v>
      </c>
      <c r="T3330">
        <f t="shared" si="311"/>
        <v>0</v>
      </c>
    </row>
    <row r="3331" spans="1:20" x14ac:dyDescent="0.3">
      <c r="A3331" s="3">
        <f t="shared" ref="A3331:A3394" si="312">DATE(2018, B3331, C3331)</f>
        <v>43239</v>
      </c>
      <c r="B3331">
        <v>5</v>
      </c>
      <c r="C3331">
        <v>19</v>
      </c>
      <c r="D3331">
        <v>18</v>
      </c>
      <c r="E3331">
        <v>0</v>
      </c>
      <c r="F3331" s="1">
        <f>VLOOKUP(A3331,Weather!$A$1:$E$366, 5)</f>
        <v>0.7435897435897435</v>
      </c>
      <c r="G3331" s="1">
        <f>VLOOKUP(D3331, Spring!$A$1:$E$25, 2)</f>
        <v>690.26548672566298</v>
      </c>
      <c r="H3331" s="1">
        <f>VLOOKUP(D3331, Spring!$A$1:$E$25, 3)</f>
        <v>590.923299339663</v>
      </c>
      <c r="I3331" s="1">
        <f>VLOOKUP(D3331, Spring!$A$1:$E$25, 5)</f>
        <v>248.81274775305101</v>
      </c>
      <c r="J3331" s="1">
        <f t="shared" ref="J3331:J3394" si="313">IF(E3331=0, I3331, H3331 + (G3331-H3331)*F3331)</f>
        <v>248.81274775305101</v>
      </c>
      <c r="K3331" s="47">
        <f t="shared" ref="K3331:K3394" si="314">J3331*1000/53453</f>
        <v>4.6547948244822743</v>
      </c>
      <c r="L3331" s="48">
        <f>Solar!K3348/1000*Variables!$B$3</f>
        <v>3.5071499999999998</v>
      </c>
      <c r="M3331">
        <f>IF(E3331=1, VLOOKUP(D3331, Sheet1!$A$2:$C$26, 2), Sheet1!$C$3)</f>
        <v>0.18637999999999999</v>
      </c>
      <c r="N3331" s="1">
        <f>'Electricity Rates'!$J$2</f>
        <v>0.24729999999999999</v>
      </c>
      <c r="O3331" s="145">
        <f>L3331-K3331</f>
        <v>-1.1476448244822746</v>
      </c>
      <c r="P3331">
        <f t="shared" ref="P3331:P3394" si="315">N3331*K3331</f>
        <v>1.1511307600944665</v>
      </c>
      <c r="Q3331">
        <f>IF(O3331&gt;0, IF(Q3330+O3331*Variables!$B$5&lt;Variables!$B$4, Q3330+O3331*Variables!$B$5, Variables!$B$4), IF(Q3330&gt;-O3331, Q3330+O3331/Variables!$B$5, 0))</f>
        <v>98.779101250550767</v>
      </c>
      <c r="R3331">
        <f>IF(O3331&gt;0, 0, IF(Q3330&gt;-O3331, 0, -O3331 - Q3330*Variables!$B$5))</f>
        <v>0</v>
      </c>
      <c r="S3331">
        <f t="shared" ref="S3331:S3394" si="316">R3331*M3331</f>
        <v>0</v>
      </c>
      <c r="T3331">
        <f t="shared" ref="T3331:T3394" si="317">IF(AND(R3331&gt;0, M3331&gt;0.3), 1, 0)</f>
        <v>0</v>
      </c>
    </row>
    <row r="3332" spans="1:20" x14ac:dyDescent="0.3">
      <c r="A3332" s="3">
        <f t="shared" si="312"/>
        <v>43239</v>
      </c>
      <c r="B3332">
        <v>5</v>
      </c>
      <c r="C3332">
        <v>19</v>
      </c>
      <c r="D3332">
        <v>19</v>
      </c>
      <c r="E3332">
        <v>0</v>
      </c>
      <c r="F3332" s="1">
        <f>VLOOKUP(A3332,Weather!$A$1:$E$366, 5)</f>
        <v>0.7435897435897435</v>
      </c>
      <c r="G3332" s="1">
        <f>VLOOKUP(D3332, Spring!$A$1:$E$25, 2)</f>
        <v>482.300884955752</v>
      </c>
      <c r="H3332" s="1">
        <f>VLOOKUP(D3332, Spring!$A$1:$E$25, 3)</f>
        <v>454.99679692504799</v>
      </c>
      <c r="I3332" s="1">
        <f>VLOOKUP(D3332, Spring!$A$1:$E$25, 5)</f>
        <v>266.52341143686903</v>
      </c>
      <c r="J3332" s="1">
        <f t="shared" si="313"/>
        <v>266.52341143686903</v>
      </c>
      <c r="K3332" s="47">
        <f t="shared" si="314"/>
        <v>4.9861263434581593</v>
      </c>
      <c r="L3332" s="48">
        <f>Solar!K3349/1000*Variables!$B$3</f>
        <v>0.76729999999999998</v>
      </c>
      <c r="M3332">
        <f>IF(E3332=1, VLOOKUP(D3332, Sheet1!$A$2:$C$26, 2), Sheet1!$C$3)</f>
        <v>0.18637999999999999</v>
      </c>
      <c r="N3332" s="1">
        <f>'Electricity Rates'!$J$2</f>
        <v>0.24729999999999999</v>
      </c>
      <c r="O3332" s="145">
        <f>L3332-K3332</f>
        <v>-4.2188263434581597</v>
      </c>
      <c r="P3332">
        <f t="shared" si="315"/>
        <v>1.2330690447372028</v>
      </c>
      <c r="Q3332">
        <f>IF(O3332&gt;0, IF(Q3331+O3332*Variables!$B$5&lt;Variables!$B$4, Q3331+O3332*Variables!$B$5, Variables!$B$4), IF(Q3331&gt;-O3332, Q3331+O3332/Variables!$B$5, 0))</f>
        <v>94.290988119212301</v>
      </c>
      <c r="R3332">
        <f>IF(O3332&gt;0, 0, IF(Q3331&gt;-O3332, 0, -O3332 - Q3331*Variables!$B$5))</f>
        <v>0</v>
      </c>
      <c r="S3332">
        <f t="shared" si="316"/>
        <v>0</v>
      </c>
      <c r="T3332">
        <f t="shared" si="317"/>
        <v>0</v>
      </c>
    </row>
    <row r="3333" spans="1:20" x14ac:dyDescent="0.3">
      <c r="A3333" s="3">
        <f t="shared" si="312"/>
        <v>43239</v>
      </c>
      <c r="B3333">
        <v>5</v>
      </c>
      <c r="C3333">
        <v>19</v>
      </c>
      <c r="D3333">
        <v>20</v>
      </c>
      <c r="E3333">
        <v>0</v>
      </c>
      <c r="F3333" s="1">
        <f>VLOOKUP(A3333,Weather!$A$1:$E$366, 5)</f>
        <v>0.7435897435897435</v>
      </c>
      <c r="G3333" s="1">
        <f>VLOOKUP(D3333, Spring!$A$1:$E$25, 2)</f>
        <v>415.92920353982299</v>
      </c>
      <c r="H3333" s="1">
        <f>VLOOKUP(D3333, Spring!$A$1:$E$25, 3)</f>
        <v>371.98648067830999</v>
      </c>
      <c r="I3333" s="1">
        <f>VLOOKUP(D3333, Spring!$A$1:$E$25, 5)</f>
        <v>284.25369912476901</v>
      </c>
      <c r="J3333" s="1">
        <f t="shared" si="313"/>
        <v>284.25369912476901</v>
      </c>
      <c r="K3333" s="47">
        <f t="shared" si="314"/>
        <v>5.3178249887708642</v>
      </c>
      <c r="L3333" s="48">
        <f>Solar!K3350/1000*Variables!$B$3</f>
        <v>0</v>
      </c>
      <c r="M3333">
        <f>IF(E3333=1, VLOOKUP(D3333, Sheet1!$A$2:$C$26, 2), Sheet1!$C$3)</f>
        <v>0.18637999999999999</v>
      </c>
      <c r="N3333" s="1">
        <f>'Electricity Rates'!$J$2</f>
        <v>0.24729999999999999</v>
      </c>
      <c r="O3333" s="145">
        <f>L3333-K3333</f>
        <v>-5.3178249887708642</v>
      </c>
      <c r="P3333">
        <f t="shared" si="315"/>
        <v>1.3150981197230347</v>
      </c>
      <c r="Q3333">
        <f>IF(O3333&gt;0, IF(Q3332+O3333*Variables!$B$5&lt;Variables!$B$4, Q3332+O3333*Variables!$B$5, Variables!$B$4), IF(Q3332&gt;-O3333, Q3332+O3333/Variables!$B$5, 0))</f>
        <v>88.633727492860316</v>
      </c>
      <c r="R3333">
        <f>IF(O3333&gt;0, 0, IF(Q3332&gt;-O3333, 0, -O3333 - Q3332*Variables!$B$5))</f>
        <v>0</v>
      </c>
      <c r="S3333">
        <f t="shared" si="316"/>
        <v>0</v>
      </c>
      <c r="T3333">
        <f t="shared" si="317"/>
        <v>0</v>
      </c>
    </row>
    <row r="3334" spans="1:20" x14ac:dyDescent="0.3">
      <c r="A3334" s="3">
        <f t="shared" si="312"/>
        <v>43239</v>
      </c>
      <c r="B3334">
        <v>5</v>
      </c>
      <c r="C3334">
        <v>19</v>
      </c>
      <c r="D3334">
        <v>21</v>
      </c>
      <c r="E3334">
        <v>0</v>
      </c>
      <c r="F3334" s="1">
        <f>VLOOKUP(A3334,Weather!$A$1:$E$366, 5)</f>
        <v>0.7435897435897435</v>
      </c>
      <c r="G3334" s="1">
        <f>VLOOKUP(D3334, Spring!$A$1:$E$25, 2)</f>
        <v>371.68141592920301</v>
      </c>
      <c r="H3334" s="1">
        <f>VLOOKUP(D3334, Spring!$A$1:$E$25, 3)</f>
        <v>318.10538116591903</v>
      </c>
      <c r="I3334" s="1">
        <f>VLOOKUP(D3334, Spring!$A$1:$E$25, 5)</f>
        <v>271.28223242670401</v>
      </c>
      <c r="J3334" s="1">
        <f t="shared" si="313"/>
        <v>271.28223242670401</v>
      </c>
      <c r="K3334" s="47">
        <f t="shared" si="314"/>
        <v>5.0751544801358959</v>
      </c>
      <c r="L3334" s="48">
        <f>Solar!K3351/1000*Variables!$B$3</f>
        <v>0</v>
      </c>
      <c r="M3334">
        <f>IF(E3334=1, VLOOKUP(D3334, Sheet1!$A$2:$C$26, 2), Sheet1!$C$3)</f>
        <v>0.18637999999999999</v>
      </c>
      <c r="N3334" s="1">
        <f>'Electricity Rates'!$J$2</f>
        <v>0.24729999999999999</v>
      </c>
      <c r="O3334" s="145">
        <f>L3334-K3334</f>
        <v>-5.0751544801358959</v>
      </c>
      <c r="P3334">
        <f t="shared" si="315"/>
        <v>1.255085702937607</v>
      </c>
      <c r="Q3334">
        <f>IF(O3334&gt;0, IF(Q3333+O3334*Variables!$B$5&lt;Variables!$B$4, Q3333+O3334*Variables!$B$5, Variables!$B$4), IF(Q3333&gt;-O3334, Q3333+O3334/Variables!$B$5, 0))</f>
        <v>83.234626982077444</v>
      </c>
      <c r="R3334">
        <f>IF(O3334&gt;0, 0, IF(Q3333&gt;-O3334, 0, -O3334 - Q3333*Variables!$B$5))</f>
        <v>0</v>
      </c>
      <c r="S3334">
        <f t="shared" si="316"/>
        <v>0</v>
      </c>
      <c r="T3334">
        <f t="shared" si="317"/>
        <v>0</v>
      </c>
    </row>
    <row r="3335" spans="1:20" x14ac:dyDescent="0.3">
      <c r="A3335" s="3">
        <f t="shared" si="312"/>
        <v>43239</v>
      </c>
      <c r="B3335">
        <v>5</v>
      </c>
      <c r="C3335">
        <v>19</v>
      </c>
      <c r="D3335">
        <v>22</v>
      </c>
      <c r="E3335">
        <v>0</v>
      </c>
      <c r="F3335" s="1">
        <f>VLOOKUP(A3335,Weather!$A$1:$E$366, 5)</f>
        <v>0.7435897435897435</v>
      </c>
      <c r="G3335" s="1">
        <f>VLOOKUP(D3335, Spring!$A$1:$E$25, 2)</f>
        <v>345.13274336283098</v>
      </c>
      <c r="H3335" s="1">
        <f>VLOOKUP(D3335, Spring!$A$1:$E$25, 3)</f>
        <v>289.79820627802701</v>
      </c>
      <c r="I3335" s="1">
        <f>VLOOKUP(D3335, Spring!$A$1:$E$25, 5)</f>
        <v>275.85953137878198</v>
      </c>
      <c r="J3335" s="1">
        <f t="shared" si="313"/>
        <v>275.85953137878198</v>
      </c>
      <c r="K3335" s="47">
        <f t="shared" si="314"/>
        <v>5.1607866981980806</v>
      </c>
      <c r="L3335" s="48">
        <f>Solar!K3352/1000*Variables!$B$3</f>
        <v>0</v>
      </c>
      <c r="M3335">
        <f>IF(E3335=1, VLOOKUP(D3335, Sheet1!$A$2:$C$26, 2), Sheet1!$C$3)</f>
        <v>0.18637999999999999</v>
      </c>
      <c r="N3335" s="1">
        <f>'Electricity Rates'!$J$2</f>
        <v>0.24729999999999999</v>
      </c>
      <c r="O3335" s="145">
        <f>L3335-K3335</f>
        <v>-5.1607866981980806</v>
      </c>
      <c r="P3335">
        <f t="shared" si="315"/>
        <v>1.2762625504643852</v>
      </c>
      <c r="Q3335">
        <f>IF(O3335&gt;0, IF(Q3334+O3335*Variables!$B$5&lt;Variables!$B$4, Q3334+O3335*Variables!$B$5, Variables!$B$4), IF(Q3334&gt;-O3335, Q3334+O3335/Variables!$B$5, 0))</f>
        <v>77.744428366973096</v>
      </c>
      <c r="R3335">
        <f>IF(O3335&gt;0, 0, IF(Q3334&gt;-O3335, 0, -O3335 - Q3334*Variables!$B$5))</f>
        <v>0</v>
      </c>
      <c r="S3335">
        <f t="shared" si="316"/>
        <v>0</v>
      </c>
      <c r="T3335">
        <f t="shared" si="317"/>
        <v>0</v>
      </c>
    </row>
    <row r="3336" spans="1:20" x14ac:dyDescent="0.3">
      <c r="A3336" s="3">
        <f t="shared" si="312"/>
        <v>43239</v>
      </c>
      <c r="B3336">
        <v>5</v>
      </c>
      <c r="C3336">
        <v>19</v>
      </c>
      <c r="D3336">
        <v>23</v>
      </c>
      <c r="E3336">
        <v>0</v>
      </c>
      <c r="F3336" s="1">
        <f>VLOOKUP(A3336,Weather!$A$1:$E$366, 5)</f>
        <v>0.7435897435897435</v>
      </c>
      <c r="G3336" s="1">
        <f>VLOOKUP(D3336, Spring!$A$1:$E$25, 2)</f>
        <v>318.58407079646003</v>
      </c>
      <c r="H3336" s="1">
        <f>VLOOKUP(D3336, Spring!$A$1:$E$25, 3)</f>
        <v>270.57975656630401</v>
      </c>
      <c r="I3336" s="1">
        <f>VLOOKUP(D3336, Spring!$A$1:$E$25, 5)</f>
        <v>271.64527650221697</v>
      </c>
      <c r="J3336" s="1">
        <f t="shared" si="313"/>
        <v>271.64527650221697</v>
      </c>
      <c r="K3336" s="47">
        <f t="shared" si="314"/>
        <v>5.0819463173669766</v>
      </c>
      <c r="L3336" s="48">
        <f>Solar!K3353/1000*Variables!$B$3</f>
        <v>0</v>
      </c>
      <c r="M3336">
        <f>IF(E3336=1, VLOOKUP(D3336, Sheet1!$A$2:$C$26, 2), Sheet1!$C$3)</f>
        <v>0.18637999999999999</v>
      </c>
      <c r="N3336" s="1">
        <f>'Electricity Rates'!$J$2</f>
        <v>0.24729999999999999</v>
      </c>
      <c r="O3336" s="145">
        <f>L3336-K3336</f>
        <v>-5.0819463173669766</v>
      </c>
      <c r="P3336">
        <f t="shared" si="315"/>
        <v>1.2567653242848533</v>
      </c>
      <c r="Q3336">
        <f>IF(O3336&gt;0, IF(Q3335+O3336*Variables!$B$5&lt;Variables!$B$4, Q3335+O3336*Variables!$B$5, Variables!$B$4), IF(Q3335&gt;-O3336, Q3335+O3336/Variables!$B$5, 0))</f>
        <v>72.338102497433766</v>
      </c>
      <c r="R3336">
        <f>IF(O3336&gt;0, 0, IF(Q3335&gt;-O3336, 0, -O3336 - Q3335*Variables!$B$5))</f>
        <v>0</v>
      </c>
      <c r="S3336">
        <f t="shared" si="316"/>
        <v>0</v>
      </c>
      <c r="T3336">
        <f t="shared" si="317"/>
        <v>0</v>
      </c>
    </row>
    <row r="3337" spans="1:20" x14ac:dyDescent="0.3">
      <c r="A3337" s="3">
        <f t="shared" si="312"/>
        <v>43239</v>
      </c>
      <c r="B3337">
        <v>5</v>
      </c>
      <c r="C3337">
        <v>19</v>
      </c>
      <c r="D3337">
        <v>24</v>
      </c>
      <c r="E3337">
        <v>0</v>
      </c>
      <c r="F3337" s="1">
        <f>VLOOKUP(A3337,Weather!$A$1:$E$366, 5)</f>
        <v>0.7435897435897435</v>
      </c>
      <c r="G3337" s="1">
        <f>VLOOKUP(D3337, Spring!$A$1:$E$25, 2)</f>
        <v>287.61061946902601</v>
      </c>
      <c r="H3337" s="1">
        <f>VLOOKUP(D3337, Spring!$A$1:$E$25, 3)</f>
        <v>251.20115310698301</v>
      </c>
      <c r="I3337" s="1">
        <f>VLOOKUP(D3337, Spring!$A$1:$E$25, 5)</f>
        <v>267.465363632795</v>
      </c>
      <c r="J3337" s="1">
        <f t="shared" si="313"/>
        <v>267.465363632795</v>
      </c>
      <c r="K3337" s="47">
        <f t="shared" si="314"/>
        <v>5.0037484076252969</v>
      </c>
      <c r="L3337" s="48">
        <f>Solar!K3354/1000*Variables!$B$3</f>
        <v>0</v>
      </c>
      <c r="M3337">
        <f>IF(E3337=1, VLOOKUP(D3337, Sheet1!$A$2:$C$26, 2), Sheet1!$C$3)</f>
        <v>0.18637999999999999</v>
      </c>
      <c r="N3337" s="1">
        <f>'Electricity Rates'!$J$2</f>
        <v>0.24729999999999999</v>
      </c>
      <c r="O3337" s="145">
        <f>L3337-K3337</f>
        <v>-5.0037484076252969</v>
      </c>
      <c r="P3337">
        <f t="shared" si="315"/>
        <v>1.2374269812057359</v>
      </c>
      <c r="Q3337">
        <f>IF(O3337&gt;0, IF(Q3336+O3337*Variables!$B$5&lt;Variables!$B$4, Q3336+O3337*Variables!$B$5, Variables!$B$4), IF(Q3336&gt;-O3337, Q3336+O3337/Variables!$B$5, 0))</f>
        <v>67.01496589357707</v>
      </c>
      <c r="R3337">
        <f>IF(O3337&gt;0, 0, IF(Q3336&gt;-O3337, 0, -O3337 - Q3336*Variables!$B$5))</f>
        <v>0</v>
      </c>
      <c r="S3337">
        <f t="shared" si="316"/>
        <v>0</v>
      </c>
      <c r="T3337">
        <f t="shared" si="317"/>
        <v>0</v>
      </c>
    </row>
    <row r="3338" spans="1:20" x14ac:dyDescent="0.3">
      <c r="A3338" s="3">
        <f t="shared" si="312"/>
        <v>43240</v>
      </c>
      <c r="B3338">
        <v>5</v>
      </c>
      <c r="C3338">
        <v>20</v>
      </c>
      <c r="D3338">
        <v>1</v>
      </c>
      <c r="E3338">
        <v>0</v>
      </c>
      <c r="F3338" s="1">
        <f>VLOOKUP(A3338,Weather!$A$1:$E$366, 5)</f>
        <v>0.76923076923077138</v>
      </c>
      <c r="G3338" s="1">
        <f>VLOOKUP(D3338, Spring!$A$1:$E$25, 2)</f>
        <v>284.91351697629602</v>
      </c>
      <c r="H3338" s="1">
        <f>VLOOKUP(D3338, Spring!$A$1:$E$25, 3)</f>
        <v>272.00797092955099</v>
      </c>
      <c r="I3338" s="1">
        <f>VLOOKUP(D3338, Spring!$A$1:$E$25, 5)</f>
        <v>272.01322657875102</v>
      </c>
      <c r="J3338" s="1">
        <f t="shared" si="313"/>
        <v>272.01322657875102</v>
      </c>
      <c r="K3338" s="47">
        <f t="shared" si="314"/>
        <v>5.0888299361822726</v>
      </c>
      <c r="L3338" s="48">
        <f>Solar!K3355/1000*Variables!$B$3</f>
        <v>0</v>
      </c>
      <c r="M3338">
        <f>IF(E3338=1, VLOOKUP(D3338, Sheet1!$A$2:$C$26, 2), Sheet1!$C$3)</f>
        <v>0.18637999999999999</v>
      </c>
      <c r="N3338" s="1">
        <f>'Electricity Rates'!$J$2</f>
        <v>0.24729999999999999</v>
      </c>
      <c r="O3338" s="145">
        <f>L3338-K3338</f>
        <v>-5.0888299361822726</v>
      </c>
      <c r="P3338">
        <f t="shared" si="315"/>
        <v>1.2584676432178761</v>
      </c>
      <c r="Q3338">
        <f>IF(O3338&gt;0, IF(Q3337+O3338*Variables!$B$5&lt;Variables!$B$4, Q3337+O3338*Variables!$B$5, Variables!$B$4), IF(Q3337&gt;-O3338, Q3337+O3338/Variables!$B$5, 0))</f>
        <v>61.601317025298059</v>
      </c>
      <c r="R3338">
        <f>IF(O3338&gt;0, 0, IF(Q3337&gt;-O3338, 0, -O3338 - Q3337*Variables!$B$5))</f>
        <v>0</v>
      </c>
      <c r="S3338">
        <f t="shared" si="316"/>
        <v>0</v>
      </c>
      <c r="T3338">
        <f t="shared" si="317"/>
        <v>0</v>
      </c>
    </row>
    <row r="3339" spans="1:20" x14ac:dyDescent="0.3">
      <c r="A3339" s="3">
        <f t="shared" si="312"/>
        <v>43240</v>
      </c>
      <c r="B3339">
        <v>5</v>
      </c>
      <c r="C3339">
        <v>20</v>
      </c>
      <c r="D3339">
        <v>2</v>
      </c>
      <c r="E3339">
        <v>0</v>
      </c>
      <c r="F3339" s="1">
        <f>VLOOKUP(A3339,Weather!$A$1:$E$366, 5)</f>
        <v>0.76923076923077138</v>
      </c>
      <c r="G3339" s="1">
        <f>VLOOKUP(D3339, Spring!$A$1:$E$25, 2)</f>
        <v>283.47213324791699</v>
      </c>
      <c r="H3339" s="1">
        <f>VLOOKUP(D3339, Spring!$A$1:$E$25, 3)</f>
        <v>272.193568553901</v>
      </c>
      <c r="I3339" s="1">
        <f>VLOOKUP(D3339, Spring!$A$1:$E$25, 5)</f>
        <v>263.43263079398702</v>
      </c>
      <c r="J3339" s="1">
        <f t="shared" si="313"/>
        <v>263.43263079398702</v>
      </c>
      <c r="K3339" s="47">
        <f t="shared" si="314"/>
        <v>4.928303945409743</v>
      </c>
      <c r="L3339" s="48">
        <f>Solar!K3356/1000*Variables!$B$3</f>
        <v>0</v>
      </c>
      <c r="M3339">
        <f>IF(E3339=1, VLOOKUP(D3339, Sheet1!$A$2:$C$26, 2), Sheet1!$C$3)</f>
        <v>0.18637999999999999</v>
      </c>
      <c r="N3339" s="1">
        <f>'Electricity Rates'!$J$2</f>
        <v>0.24729999999999999</v>
      </c>
      <c r="O3339" s="145">
        <f>L3339-K3339</f>
        <v>-4.928303945409743</v>
      </c>
      <c r="P3339">
        <f t="shared" si="315"/>
        <v>1.2187695656998294</v>
      </c>
      <c r="Q3339">
        <f>IF(O3339&gt;0, IF(Q3338+O3339*Variables!$B$5&lt;Variables!$B$4, Q3338+O3339*Variables!$B$5, Variables!$B$4), IF(Q3338&gt;-O3339, Q3338+O3339/Variables!$B$5, 0))</f>
        <v>56.358440487628116</v>
      </c>
      <c r="R3339">
        <f>IF(O3339&gt;0, 0, IF(Q3338&gt;-O3339, 0, -O3339 - Q3338*Variables!$B$5))</f>
        <v>0</v>
      </c>
      <c r="S3339">
        <f t="shared" si="316"/>
        <v>0</v>
      </c>
      <c r="T3339">
        <f t="shared" si="317"/>
        <v>0</v>
      </c>
    </row>
    <row r="3340" spans="1:20" x14ac:dyDescent="0.3">
      <c r="A3340" s="3">
        <f t="shared" si="312"/>
        <v>43240</v>
      </c>
      <c r="B3340">
        <v>5</v>
      </c>
      <c r="C3340">
        <v>20</v>
      </c>
      <c r="D3340">
        <v>3</v>
      </c>
      <c r="E3340">
        <v>0</v>
      </c>
      <c r="F3340" s="1">
        <f>VLOOKUP(A3340,Weather!$A$1:$E$366, 5)</f>
        <v>0.76923076923077138</v>
      </c>
      <c r="G3340" s="1">
        <f>VLOOKUP(D3340, Spring!$A$1:$E$25, 2)</f>
        <v>282.03074951953801</v>
      </c>
      <c r="H3340" s="1">
        <f>VLOOKUP(D3340, Spring!$A$1:$E$25, 3)</f>
        <v>263.612120501699</v>
      </c>
      <c r="I3340" s="1">
        <f>VLOOKUP(D3340, Spring!$A$1:$E$25, 5)</f>
        <v>268.00502374504498</v>
      </c>
      <c r="J3340" s="1">
        <f t="shared" si="313"/>
        <v>268.00502374504498</v>
      </c>
      <c r="K3340" s="47">
        <f t="shared" si="314"/>
        <v>5.0138443818877336</v>
      </c>
      <c r="L3340" s="48">
        <f>Solar!K3357/1000*Variables!$B$3</f>
        <v>0</v>
      </c>
      <c r="M3340">
        <f>IF(E3340=1, VLOOKUP(D3340, Sheet1!$A$2:$C$26, 2), Sheet1!$C$3)</f>
        <v>0.18637999999999999</v>
      </c>
      <c r="N3340" s="1">
        <f>'Electricity Rates'!$J$2</f>
        <v>0.24729999999999999</v>
      </c>
      <c r="O3340" s="145">
        <f>L3340-K3340</f>
        <v>-5.0138443818877336</v>
      </c>
      <c r="P3340">
        <f t="shared" si="315"/>
        <v>1.2399237156408365</v>
      </c>
      <c r="Q3340">
        <f>IF(O3340&gt;0, IF(Q3339+O3340*Variables!$B$5&lt;Variables!$B$4, Q3339+O3340*Variables!$B$5, Variables!$B$4), IF(Q3339&gt;-O3340, Q3339+O3340/Variables!$B$5, 0))</f>
        <v>51.024563485619886</v>
      </c>
      <c r="R3340">
        <f>IF(O3340&gt;0, 0, IF(Q3339&gt;-O3340, 0, -O3340 - Q3339*Variables!$B$5))</f>
        <v>0</v>
      </c>
      <c r="S3340">
        <f t="shared" si="316"/>
        <v>0</v>
      </c>
      <c r="T3340">
        <f t="shared" si="317"/>
        <v>0</v>
      </c>
    </row>
    <row r="3341" spans="1:20" x14ac:dyDescent="0.3">
      <c r="A3341" s="3">
        <f t="shared" si="312"/>
        <v>43240</v>
      </c>
      <c r="B3341">
        <v>5</v>
      </c>
      <c r="C3341">
        <v>20</v>
      </c>
      <c r="D3341">
        <v>4</v>
      </c>
      <c r="E3341">
        <v>0</v>
      </c>
      <c r="F3341" s="1">
        <f>VLOOKUP(A3341,Weather!$A$1:$E$366, 5)</f>
        <v>0.76923076923077138</v>
      </c>
      <c r="G3341" s="1">
        <f>VLOOKUP(D3341, Spring!$A$1:$E$25, 2)</f>
        <v>287.61061946902601</v>
      </c>
      <c r="H3341" s="1">
        <f>VLOOKUP(D3341, Spring!$A$1:$E$25, 3)</f>
        <v>280.54932735425899</v>
      </c>
      <c r="I3341" s="1">
        <f>VLOOKUP(D3341, Spring!$A$1:$E$25, 5)</f>
        <v>263.81039287256101</v>
      </c>
      <c r="J3341" s="1">
        <f t="shared" si="313"/>
        <v>263.81039287256101</v>
      </c>
      <c r="K3341" s="47">
        <f t="shared" si="314"/>
        <v>4.93537112739343</v>
      </c>
      <c r="L3341" s="48">
        <f>Solar!K3358/1000*Variables!$B$3</f>
        <v>0</v>
      </c>
      <c r="M3341">
        <f>IF(E3341=1, VLOOKUP(D3341, Sheet1!$A$2:$C$26, 2), Sheet1!$C$3)</f>
        <v>0.18637999999999999</v>
      </c>
      <c r="N3341" s="1">
        <f>'Electricity Rates'!$J$2</f>
        <v>0.24729999999999999</v>
      </c>
      <c r="O3341" s="145">
        <f>L3341-K3341</f>
        <v>-4.93537112739343</v>
      </c>
      <c r="P3341">
        <f t="shared" si="315"/>
        <v>1.2205172798043953</v>
      </c>
      <c r="Q3341">
        <f>IF(O3341&gt;0, IF(Q3340+O3341*Variables!$B$5&lt;Variables!$B$4, Q3340+O3341*Variables!$B$5, Variables!$B$4), IF(Q3340&gt;-O3341, Q3340+O3341/Variables!$B$5, 0))</f>
        <v>45.774168669243899</v>
      </c>
      <c r="R3341">
        <f>IF(O3341&gt;0, 0, IF(Q3340&gt;-O3341, 0, -O3341 - Q3340*Variables!$B$5))</f>
        <v>0</v>
      </c>
      <c r="S3341">
        <f t="shared" si="316"/>
        <v>0</v>
      </c>
      <c r="T3341">
        <f t="shared" si="317"/>
        <v>0</v>
      </c>
    </row>
    <row r="3342" spans="1:20" x14ac:dyDescent="0.3">
      <c r="A3342" s="3">
        <f t="shared" si="312"/>
        <v>43240</v>
      </c>
      <c r="B3342">
        <v>5</v>
      </c>
      <c r="C3342">
        <v>20</v>
      </c>
      <c r="D3342">
        <v>5</v>
      </c>
      <c r="E3342">
        <v>0</v>
      </c>
      <c r="F3342" s="1">
        <f>VLOOKUP(A3342,Weather!$A$1:$E$366, 5)</f>
        <v>0.76923076923077138</v>
      </c>
      <c r="G3342" s="1">
        <f>VLOOKUP(D3342, Spring!$A$1:$E$25, 2)</f>
        <v>318.58407079646003</v>
      </c>
      <c r="H3342" s="1">
        <f>VLOOKUP(D3342, Spring!$A$1:$E$25, 3)</f>
        <v>296.96508648302301</v>
      </c>
      <c r="I3342" s="1">
        <f>VLOOKUP(D3342, Spring!$A$1:$E$25, 5)</f>
        <v>263.982102908277</v>
      </c>
      <c r="J3342" s="1">
        <f t="shared" si="313"/>
        <v>263.982102908277</v>
      </c>
      <c r="K3342" s="47">
        <f t="shared" si="314"/>
        <v>4.9385834828405706</v>
      </c>
      <c r="L3342" s="48">
        <f>Solar!K3359/1000*Variables!$B$3</f>
        <v>0</v>
      </c>
      <c r="M3342">
        <f>IF(E3342=1, VLOOKUP(D3342, Sheet1!$A$2:$C$26, 2), Sheet1!$C$3)</f>
        <v>0.18637999999999999</v>
      </c>
      <c r="N3342" s="1">
        <f>'Electricity Rates'!$J$2</f>
        <v>0.24729999999999999</v>
      </c>
      <c r="O3342" s="145">
        <f>L3342-K3342</f>
        <v>-4.9385834828405706</v>
      </c>
      <c r="P3342">
        <f t="shared" si="315"/>
        <v>1.2213116953064731</v>
      </c>
      <c r="Q3342">
        <f>IF(O3342&gt;0, IF(Q3341+O3342*Variables!$B$5&lt;Variables!$B$4, Q3341+O3342*Variables!$B$5, Variables!$B$4), IF(Q3341&gt;-O3342, Q3341+O3342/Variables!$B$5, 0))</f>
        <v>40.52035645345606</v>
      </c>
      <c r="R3342">
        <f>IF(O3342&gt;0, 0, IF(Q3341&gt;-O3342, 0, -O3342 - Q3341*Variables!$B$5))</f>
        <v>0</v>
      </c>
      <c r="S3342">
        <f t="shared" si="316"/>
        <v>0</v>
      </c>
      <c r="T3342">
        <f t="shared" si="317"/>
        <v>0</v>
      </c>
    </row>
    <row r="3343" spans="1:20" x14ac:dyDescent="0.3">
      <c r="A3343" s="3">
        <f t="shared" si="312"/>
        <v>43240</v>
      </c>
      <c r="B3343">
        <v>5</v>
      </c>
      <c r="C3343">
        <v>20</v>
      </c>
      <c r="D3343">
        <v>6</v>
      </c>
      <c r="E3343">
        <v>0</v>
      </c>
      <c r="F3343" s="1">
        <f>VLOOKUP(A3343,Weather!$A$1:$E$366, 5)</f>
        <v>0.76923076923077138</v>
      </c>
      <c r="G3343" s="1">
        <f>VLOOKUP(D3343, Spring!$A$1:$E$25, 2)</f>
        <v>389.38053097345102</v>
      </c>
      <c r="H3343" s="1">
        <f>VLOOKUP(D3343, Spring!$A$1:$E$25, 3)</f>
        <v>340.20659833439998</v>
      </c>
      <c r="I3343" s="1">
        <f>VLOOKUP(D3343, Spring!$A$1:$E$25, 5)</f>
        <v>264.16853094705402</v>
      </c>
      <c r="J3343" s="1">
        <f t="shared" si="313"/>
        <v>264.16853094705402</v>
      </c>
      <c r="K3343" s="47">
        <f t="shared" si="314"/>
        <v>4.9420711830403166</v>
      </c>
      <c r="L3343" s="48">
        <f>Solar!K3360/1000*Variables!$B$3</f>
        <v>5.7499999999999996E-2</v>
      </c>
      <c r="M3343">
        <f>IF(E3343=1, VLOOKUP(D3343, Sheet1!$A$2:$C$26, 2), Sheet1!$C$3)</f>
        <v>0.18637999999999999</v>
      </c>
      <c r="N3343" s="1">
        <f>'Electricity Rates'!$J$2</f>
        <v>0.24729999999999999</v>
      </c>
      <c r="O3343" s="145">
        <f>L3343-K3343</f>
        <v>-4.8845711830403165</v>
      </c>
      <c r="P3343">
        <f t="shared" si="315"/>
        <v>1.2221742035658703</v>
      </c>
      <c r="Q3343">
        <f>IF(O3343&gt;0, IF(Q3342+O3343*Variables!$B$5&lt;Variables!$B$4, Q3342+O3343*Variables!$B$5, Variables!$B$4), IF(Q3342&gt;-O3343, Q3342+O3343/Variables!$B$5, 0))</f>
        <v>35.324004131072741</v>
      </c>
      <c r="R3343">
        <f>IF(O3343&gt;0, 0, IF(Q3342&gt;-O3343, 0, -O3343 - Q3342*Variables!$B$5))</f>
        <v>0</v>
      </c>
      <c r="S3343">
        <f t="shared" si="316"/>
        <v>0</v>
      </c>
      <c r="T3343">
        <f t="shared" si="317"/>
        <v>0</v>
      </c>
    </row>
    <row r="3344" spans="1:20" x14ac:dyDescent="0.3">
      <c r="A3344" s="3">
        <f t="shared" si="312"/>
        <v>43240</v>
      </c>
      <c r="B3344">
        <v>5</v>
      </c>
      <c r="C3344">
        <v>20</v>
      </c>
      <c r="D3344">
        <v>7</v>
      </c>
      <c r="E3344">
        <v>0</v>
      </c>
      <c r="F3344" s="1">
        <f>VLOOKUP(A3344,Weather!$A$1:$E$366, 5)</f>
        <v>0.76923076923077138</v>
      </c>
      <c r="G3344" s="1">
        <f>VLOOKUP(D3344, Spring!$A$1:$E$25, 2)</f>
        <v>623.89380530973403</v>
      </c>
      <c r="H3344" s="1">
        <f>VLOOKUP(D3344, Spring!$A$1:$E$25, 3)</f>
        <v>374.47950032030701</v>
      </c>
      <c r="I3344" s="1">
        <f>VLOOKUP(D3344, Spring!$A$1:$E$25, 5)</f>
        <v>251.18725224694799</v>
      </c>
      <c r="J3344" s="1">
        <f t="shared" si="313"/>
        <v>251.18725224694799</v>
      </c>
      <c r="K3344" s="47">
        <f t="shared" si="314"/>
        <v>4.699217111236937</v>
      </c>
      <c r="L3344" s="48">
        <f>Solar!K3361/1000*Variables!$B$3</f>
        <v>1.262</v>
      </c>
      <c r="M3344">
        <f>IF(E3344=1, VLOOKUP(D3344, Sheet1!$A$2:$C$26, 2), Sheet1!$C$3)</f>
        <v>0.18637999999999999</v>
      </c>
      <c r="N3344" s="1">
        <f>'Electricity Rates'!$J$2</f>
        <v>0.24729999999999999</v>
      </c>
      <c r="O3344" s="145">
        <f>L3344-K3344</f>
        <v>-3.437217111236937</v>
      </c>
      <c r="P3344">
        <f t="shared" si="315"/>
        <v>1.1621163916088946</v>
      </c>
      <c r="Q3344">
        <f>IF(O3344&gt;0, IF(Q3343+O3344*Variables!$B$5&lt;Variables!$B$4, Q3343+O3344*Variables!$B$5, Variables!$B$4), IF(Q3343&gt;-O3344, Q3343+O3344/Variables!$B$5, 0))</f>
        <v>31.667390182948338</v>
      </c>
      <c r="R3344">
        <f>IF(O3344&gt;0, 0, IF(Q3343&gt;-O3344, 0, -O3344 - Q3343*Variables!$B$5))</f>
        <v>0</v>
      </c>
      <c r="S3344">
        <f t="shared" si="316"/>
        <v>0</v>
      </c>
      <c r="T3344">
        <f t="shared" si="317"/>
        <v>0</v>
      </c>
    </row>
    <row r="3345" spans="1:20" x14ac:dyDescent="0.3">
      <c r="A3345" s="3">
        <f t="shared" si="312"/>
        <v>43240</v>
      </c>
      <c r="B3345">
        <v>5</v>
      </c>
      <c r="C3345">
        <v>20</v>
      </c>
      <c r="D3345">
        <v>8</v>
      </c>
      <c r="E3345">
        <v>0</v>
      </c>
      <c r="F3345" s="1">
        <f>VLOOKUP(A3345,Weather!$A$1:$E$366, 5)</f>
        <v>0.76923076923077138</v>
      </c>
      <c r="G3345" s="1">
        <f>VLOOKUP(D3345, Spring!$A$1:$E$25, 2)</f>
        <v>871.68141592920301</v>
      </c>
      <c r="H3345" s="1">
        <f>VLOOKUP(D3345, Spring!$A$1:$E$25, 3)</f>
        <v>578.35522101217202</v>
      </c>
      <c r="I3345" s="1">
        <f>VLOOKUP(D3345, Spring!$A$1:$E$25, 5)</f>
        <v>268.91753993484798</v>
      </c>
      <c r="J3345" s="1">
        <f t="shared" si="313"/>
        <v>268.91753993484798</v>
      </c>
      <c r="K3345" s="47">
        <f t="shared" si="314"/>
        <v>5.030915756549641</v>
      </c>
      <c r="L3345" s="48">
        <f>Solar!K3362/1000*Variables!$B$3</f>
        <v>3.5895000000000001</v>
      </c>
      <c r="M3345">
        <f>IF(E3345=1, VLOOKUP(D3345, Sheet1!$A$2:$C$26, 2), Sheet1!$C$3)</f>
        <v>0.18637999999999999</v>
      </c>
      <c r="N3345" s="1">
        <f>'Electricity Rates'!$J$2</f>
        <v>0.24729999999999999</v>
      </c>
      <c r="O3345" s="145">
        <f>L3345-K3345</f>
        <v>-1.4414157565496408</v>
      </c>
      <c r="P3345">
        <f t="shared" si="315"/>
        <v>1.2441454665947262</v>
      </c>
      <c r="Q3345">
        <f>IF(O3345&gt;0, IF(Q3344+O3345*Variables!$B$5&lt;Variables!$B$4, Q3344+O3345*Variables!$B$5, Variables!$B$4), IF(Q3344&gt;-O3345, Q3344+O3345/Variables!$B$5, 0))</f>
        <v>30.133969165342336</v>
      </c>
      <c r="R3345">
        <f>IF(O3345&gt;0, 0, IF(Q3344&gt;-O3345, 0, -O3345 - Q3344*Variables!$B$5))</f>
        <v>0</v>
      </c>
      <c r="S3345">
        <f t="shared" si="316"/>
        <v>0</v>
      </c>
      <c r="T3345">
        <f t="shared" si="317"/>
        <v>0</v>
      </c>
    </row>
    <row r="3346" spans="1:20" x14ac:dyDescent="0.3">
      <c r="A3346" s="3">
        <f t="shared" si="312"/>
        <v>43240</v>
      </c>
      <c r="B3346">
        <v>5</v>
      </c>
      <c r="C3346">
        <v>20</v>
      </c>
      <c r="D3346">
        <v>9</v>
      </c>
      <c r="E3346">
        <v>0</v>
      </c>
      <c r="F3346" s="1">
        <f>VLOOKUP(A3346,Weather!$A$1:$E$366, 5)</f>
        <v>0.76923076923077138</v>
      </c>
      <c r="G3346" s="1">
        <f>VLOOKUP(D3346, Spring!$A$1:$E$25, 2)</f>
        <v>1137.1681415929199</v>
      </c>
      <c r="H3346" s="1">
        <f>VLOOKUP(D3346, Spring!$A$1:$E$25, 3)</f>
        <v>786.77530429212004</v>
      </c>
      <c r="I3346" s="1">
        <f>VLOOKUP(D3346, Spring!$A$1:$E$25, 5)</f>
        <v>317.33977000667198</v>
      </c>
      <c r="J3346" s="1">
        <f t="shared" si="313"/>
        <v>317.33977000667198</v>
      </c>
      <c r="K3346" s="47">
        <f t="shared" si="314"/>
        <v>5.9367999926416095</v>
      </c>
      <c r="L3346" s="48">
        <f>Solar!K3363/1000*Variables!$B$3</f>
        <v>15.21585</v>
      </c>
      <c r="M3346">
        <f>IF(E3346=1, VLOOKUP(D3346, Sheet1!$A$2:$C$26, 2), Sheet1!$C$3)</f>
        <v>0.18637999999999999</v>
      </c>
      <c r="N3346" s="1">
        <f>'Electricity Rates'!$J$2</f>
        <v>0.24729999999999999</v>
      </c>
      <c r="O3346" s="145">
        <f>L3346-K3346</f>
        <v>9.2790500073583893</v>
      </c>
      <c r="P3346">
        <f t="shared" si="315"/>
        <v>1.4681706381802699</v>
      </c>
      <c r="Q3346">
        <f>IF(O3346&gt;0, IF(Q3345+O3346*Variables!$B$5&lt;Variables!$B$4, Q3345+O3346*Variables!$B$5, Variables!$B$4), IF(Q3345&gt;-O3346, Q3345+O3346/Variables!$B$5, 0))</f>
        <v>38.856276172259221</v>
      </c>
      <c r="R3346">
        <f>IF(O3346&gt;0, 0, IF(Q3345&gt;-O3346, 0, -O3346 - Q3345*Variables!$B$5))</f>
        <v>0</v>
      </c>
      <c r="S3346">
        <f t="shared" si="316"/>
        <v>0</v>
      </c>
      <c r="T3346">
        <f t="shared" si="317"/>
        <v>0</v>
      </c>
    </row>
    <row r="3347" spans="1:20" x14ac:dyDescent="0.3">
      <c r="A3347" s="3">
        <f t="shared" si="312"/>
        <v>43240</v>
      </c>
      <c r="B3347">
        <v>5</v>
      </c>
      <c r="C3347">
        <v>20</v>
      </c>
      <c r="D3347">
        <v>10</v>
      </c>
      <c r="E3347">
        <v>0</v>
      </c>
      <c r="F3347" s="1">
        <f>VLOOKUP(A3347,Weather!$A$1:$E$366, 5)</f>
        <v>0.76923076923077138</v>
      </c>
      <c r="G3347" s="1">
        <f>VLOOKUP(D3347, Spring!$A$1:$E$25, 2)</f>
        <v>1207.9646017699099</v>
      </c>
      <c r="H3347" s="1">
        <f>VLOOKUP(D3347, Spring!$A$1:$E$25, 3)</f>
        <v>923.64670083279998</v>
      </c>
      <c r="I3347" s="1">
        <f>VLOOKUP(D3347, Spring!$A$1:$E$25, 5)</f>
        <v>339.44621060481097</v>
      </c>
      <c r="J3347" s="1">
        <f t="shared" si="313"/>
        <v>339.44621060481097</v>
      </c>
      <c r="K3347" s="47">
        <f t="shared" si="314"/>
        <v>6.3503678110641308</v>
      </c>
      <c r="L3347" s="48">
        <f>Solar!K3364/1000*Variables!$B$3</f>
        <v>22.996400000000001</v>
      </c>
      <c r="M3347">
        <f>IF(E3347=1, VLOOKUP(D3347, Sheet1!$A$2:$C$26, 2), Sheet1!$C$3)</f>
        <v>0.18637999999999999</v>
      </c>
      <c r="N3347" s="1">
        <f>'Electricity Rates'!$J$2</f>
        <v>0.24729999999999999</v>
      </c>
      <c r="O3347" s="145">
        <f>L3347-K3347</f>
        <v>16.64603218893587</v>
      </c>
      <c r="P3347">
        <f t="shared" si="315"/>
        <v>1.5704459596761595</v>
      </c>
      <c r="Q3347">
        <f>IF(O3347&gt;0, IF(Q3346+O3347*Variables!$B$5&lt;Variables!$B$4, Q3346+O3347*Variables!$B$5, Variables!$B$4), IF(Q3346&gt;-O3347, Q3346+O3347/Variables!$B$5, 0))</f>
        <v>54.503546429858936</v>
      </c>
      <c r="R3347">
        <f>IF(O3347&gt;0, 0, IF(Q3346&gt;-O3347, 0, -O3347 - Q3346*Variables!$B$5))</f>
        <v>0</v>
      </c>
      <c r="S3347">
        <f t="shared" si="316"/>
        <v>0</v>
      </c>
      <c r="T3347">
        <f t="shared" si="317"/>
        <v>0</v>
      </c>
    </row>
    <row r="3348" spans="1:20" x14ac:dyDescent="0.3">
      <c r="A3348" s="3">
        <f t="shared" si="312"/>
        <v>43240</v>
      </c>
      <c r="B3348">
        <v>5</v>
      </c>
      <c r="C3348">
        <v>20</v>
      </c>
      <c r="D3348">
        <v>11</v>
      </c>
      <c r="E3348">
        <v>0</v>
      </c>
      <c r="F3348" s="1">
        <f>VLOOKUP(A3348,Weather!$A$1:$E$366, 5)</f>
        <v>0.76923076923077138</v>
      </c>
      <c r="G3348" s="1">
        <f>VLOOKUP(D3348, Spring!$A$1:$E$25, 2)</f>
        <v>1274.3362831858401</v>
      </c>
      <c r="H3348" s="1">
        <f>VLOOKUP(D3348, Spring!$A$1:$E$25, 3)</f>
        <v>962.46396540679098</v>
      </c>
      <c r="I3348" s="1">
        <f>VLOOKUP(D3348, Spring!$A$1:$E$25, 5)</f>
        <v>352.80034538247099</v>
      </c>
      <c r="J3348" s="1">
        <f t="shared" si="313"/>
        <v>352.80034538247099</v>
      </c>
      <c r="K3348" s="47">
        <f t="shared" si="314"/>
        <v>6.6001972832670006</v>
      </c>
      <c r="L3348" s="48">
        <f>Solar!K3365/1000*Variables!$B$3</f>
        <v>25.916500000000003</v>
      </c>
      <c r="M3348">
        <f>IF(E3348=1, VLOOKUP(D3348, Sheet1!$A$2:$C$26, 2), Sheet1!$C$3)</f>
        <v>0.18637999999999999</v>
      </c>
      <c r="N3348" s="1">
        <f>'Electricity Rates'!$J$2</f>
        <v>0.24729999999999999</v>
      </c>
      <c r="O3348" s="145">
        <f>L3348-K3348</f>
        <v>19.316302716733002</v>
      </c>
      <c r="P3348">
        <f t="shared" si="315"/>
        <v>1.6322287881519293</v>
      </c>
      <c r="Q3348">
        <f>IF(O3348&gt;0, IF(Q3347+O3348*Variables!$B$5&lt;Variables!$B$4, Q3347+O3348*Variables!$B$5, Variables!$B$4), IF(Q3347&gt;-O3348, Q3347+O3348/Variables!$B$5, 0))</f>
        <v>72.660870983587955</v>
      </c>
      <c r="R3348">
        <f>IF(O3348&gt;0, 0, IF(Q3347&gt;-O3348, 0, -O3348 - Q3347*Variables!$B$5))</f>
        <v>0</v>
      </c>
      <c r="S3348">
        <f t="shared" si="316"/>
        <v>0</v>
      </c>
      <c r="T3348">
        <f t="shared" si="317"/>
        <v>0</v>
      </c>
    </row>
    <row r="3349" spans="1:20" x14ac:dyDescent="0.3">
      <c r="A3349" s="3">
        <f t="shared" si="312"/>
        <v>43240</v>
      </c>
      <c r="B3349">
        <v>5</v>
      </c>
      <c r="C3349">
        <v>20</v>
      </c>
      <c r="D3349">
        <v>12</v>
      </c>
      <c r="E3349">
        <v>0</v>
      </c>
      <c r="F3349" s="1">
        <f>VLOOKUP(A3349,Weather!$A$1:$E$366, 5)</f>
        <v>0.76923076923077138</v>
      </c>
      <c r="G3349" s="1">
        <f>VLOOKUP(D3349, Spring!$A$1:$E$25, 2)</f>
        <v>1314.1592920353901</v>
      </c>
      <c r="H3349" s="1">
        <f>VLOOKUP(D3349, Spring!$A$1:$E$25, 3)</f>
        <v>983.10377962844302</v>
      </c>
      <c r="I3349" s="1">
        <f>VLOOKUP(D3349, Spring!$A$1:$E$25, 5)</f>
        <v>344.20503159464602</v>
      </c>
      <c r="J3349" s="1">
        <f t="shared" si="313"/>
        <v>344.20503159464602</v>
      </c>
      <c r="K3349" s="47">
        <f t="shared" si="314"/>
        <v>6.4393959477418665</v>
      </c>
      <c r="L3349" s="48">
        <f>Solar!K3366/1000*Variables!$B$3</f>
        <v>19.379799999999999</v>
      </c>
      <c r="M3349">
        <f>IF(E3349=1, VLOOKUP(D3349, Sheet1!$A$2:$C$26, 2), Sheet1!$C$3)</f>
        <v>0.18637999999999999</v>
      </c>
      <c r="N3349" s="1">
        <f>'Electricity Rates'!$J$2</f>
        <v>0.24729999999999999</v>
      </c>
      <c r="O3349" s="145">
        <f>L3349-K3349</f>
        <v>12.940404052258133</v>
      </c>
      <c r="P3349">
        <f t="shared" si="315"/>
        <v>1.5924626178765635</v>
      </c>
      <c r="Q3349">
        <f>IF(O3349&gt;0, IF(Q3348+O3349*Variables!$B$5&lt;Variables!$B$4, Q3348+O3349*Variables!$B$5, Variables!$B$4), IF(Q3348&gt;-O3349, Q3348+O3349/Variables!$B$5, 0))</f>
        <v>84.824850792710606</v>
      </c>
      <c r="R3349">
        <f>IF(O3349&gt;0, 0, IF(Q3348&gt;-O3349, 0, -O3349 - Q3348*Variables!$B$5))</f>
        <v>0</v>
      </c>
      <c r="S3349">
        <f t="shared" si="316"/>
        <v>0</v>
      </c>
      <c r="T3349">
        <f t="shared" si="317"/>
        <v>0</v>
      </c>
    </row>
    <row r="3350" spans="1:20" x14ac:dyDescent="0.3">
      <c r="A3350" s="3">
        <f t="shared" si="312"/>
        <v>43240</v>
      </c>
      <c r="B3350">
        <v>5</v>
      </c>
      <c r="C3350">
        <v>20</v>
      </c>
      <c r="D3350">
        <v>13</v>
      </c>
      <c r="E3350">
        <v>0</v>
      </c>
      <c r="F3350" s="1">
        <f>VLOOKUP(A3350,Weather!$A$1:$E$366, 5)</f>
        <v>0.76923076923077138</v>
      </c>
      <c r="G3350" s="1">
        <f>VLOOKUP(D3350, Spring!$A$1:$E$25, 2)</f>
        <v>1362.8318584070701</v>
      </c>
      <c r="H3350" s="1">
        <f>VLOOKUP(D3350, Spring!$A$1:$E$25, 3)</f>
        <v>999.59961563100603</v>
      </c>
      <c r="I3350" s="1">
        <f>VLOOKUP(D3350, Spring!$A$1:$E$25, 5)</f>
        <v>326.84269398328001</v>
      </c>
      <c r="J3350" s="1">
        <f t="shared" si="313"/>
        <v>326.84269398328001</v>
      </c>
      <c r="K3350" s="47">
        <f t="shared" si="314"/>
        <v>6.1145809212444586</v>
      </c>
      <c r="L3350" s="48">
        <f>Solar!K3367/1000*Variables!$B$3</f>
        <v>16.758849999999999</v>
      </c>
      <c r="M3350">
        <f>IF(E3350=1, VLOOKUP(D3350, Sheet1!$A$2:$C$26, 2), Sheet1!$C$3)</f>
        <v>0.18637999999999999</v>
      </c>
      <c r="N3350" s="1">
        <f>'Electricity Rates'!$J$2</f>
        <v>0.24729999999999999</v>
      </c>
      <c r="O3350" s="145">
        <f>L3350-K3350</f>
        <v>10.64426907875554</v>
      </c>
      <c r="P3350">
        <f t="shared" si="315"/>
        <v>1.5121358618237546</v>
      </c>
      <c r="Q3350">
        <f>IF(O3350&gt;0, IF(Q3349+O3350*Variables!$B$5&lt;Variables!$B$4, Q3349+O3350*Variables!$B$5, Variables!$B$4), IF(Q3349&gt;-O3350, Q3349+O3350/Variables!$B$5, 0))</f>
        <v>94.830463726740817</v>
      </c>
      <c r="R3350">
        <f>IF(O3350&gt;0, 0, IF(Q3349&gt;-O3350, 0, -O3350 - Q3349*Variables!$B$5))</f>
        <v>0</v>
      </c>
      <c r="S3350">
        <f t="shared" si="316"/>
        <v>0</v>
      </c>
      <c r="T3350">
        <f t="shared" si="317"/>
        <v>0</v>
      </c>
    </row>
    <row r="3351" spans="1:20" x14ac:dyDescent="0.3">
      <c r="A3351" s="3">
        <f t="shared" si="312"/>
        <v>43240</v>
      </c>
      <c r="B3351">
        <v>5</v>
      </c>
      <c r="C3351">
        <v>20</v>
      </c>
      <c r="D3351">
        <v>14</v>
      </c>
      <c r="E3351">
        <v>0</v>
      </c>
      <c r="F3351" s="1">
        <f>VLOOKUP(A3351,Weather!$A$1:$E$366, 5)</f>
        <v>0.76923076923077138</v>
      </c>
      <c r="G3351" s="1">
        <f>VLOOKUP(D3351, Spring!$A$1:$E$25, 2)</f>
        <v>1402.65486725663</v>
      </c>
      <c r="H3351" s="1">
        <f>VLOOKUP(D3351, Spring!$A$1:$E$25, 3)</f>
        <v>1011.55108904548</v>
      </c>
      <c r="I3351" s="1">
        <f>VLOOKUP(D3351, Spring!$A$1:$E$25, 5)</f>
        <v>309.49016837395499</v>
      </c>
      <c r="J3351" s="1">
        <f t="shared" si="313"/>
        <v>309.49016837395499</v>
      </c>
      <c r="K3351" s="47">
        <f t="shared" si="314"/>
        <v>5.7899494579154585</v>
      </c>
      <c r="L3351" s="48">
        <f>Solar!K3368/1000*Variables!$B$3</f>
        <v>23.4209</v>
      </c>
      <c r="M3351">
        <f>IF(E3351=1, VLOOKUP(D3351, Sheet1!$A$2:$C$26, 2), Sheet1!$C$3)</f>
        <v>0.18637999999999999</v>
      </c>
      <c r="N3351" s="1">
        <f>'Electricity Rates'!$J$2</f>
        <v>0.24729999999999999</v>
      </c>
      <c r="O3351" s="145">
        <f>L3351-K3351</f>
        <v>17.630950542084541</v>
      </c>
      <c r="P3351">
        <f t="shared" si="315"/>
        <v>1.4318545009424928</v>
      </c>
      <c r="Q3351">
        <f>IF(O3351&gt;0, IF(Q3350+O3351*Variables!$B$5&lt;Variables!$B$4, Q3350+O3351*Variables!$B$5, Variables!$B$4), IF(Q3350&gt;-O3351, Q3350+O3351/Variables!$B$5, 0))</f>
        <v>100</v>
      </c>
      <c r="R3351">
        <f>IF(O3351&gt;0, 0, IF(Q3350&gt;-O3351, 0, -O3351 - Q3350*Variables!$B$5))</f>
        <v>0</v>
      </c>
      <c r="S3351">
        <f t="shared" si="316"/>
        <v>0</v>
      </c>
      <c r="T3351">
        <f t="shared" si="317"/>
        <v>0</v>
      </c>
    </row>
    <row r="3352" spans="1:20" x14ac:dyDescent="0.3">
      <c r="A3352" s="3">
        <f t="shared" si="312"/>
        <v>43240</v>
      </c>
      <c r="B3352">
        <v>5</v>
      </c>
      <c r="C3352">
        <v>20</v>
      </c>
      <c r="D3352">
        <v>15</v>
      </c>
      <c r="E3352">
        <v>0</v>
      </c>
      <c r="F3352" s="1">
        <f>VLOOKUP(A3352,Weather!$A$1:$E$366, 5)</f>
        <v>0.76923076923077138</v>
      </c>
      <c r="G3352" s="1">
        <f>VLOOKUP(D3352, Spring!$A$1:$E$25, 2)</f>
        <v>1371.6814159292001</v>
      </c>
      <c r="H3352" s="1">
        <f>VLOOKUP(D3352, Spring!$A$1:$E$25, 3)</f>
        <v>1005.48526585522</v>
      </c>
      <c r="I3352" s="1">
        <f>VLOOKUP(D3352, Spring!$A$1:$E$25, 5)</f>
        <v>300.89485458612899</v>
      </c>
      <c r="J3352" s="1">
        <f t="shared" si="313"/>
        <v>300.89485458612899</v>
      </c>
      <c r="K3352" s="47">
        <f t="shared" si="314"/>
        <v>5.6291481223903048</v>
      </c>
      <c r="L3352" s="48">
        <f>Solar!K3369/1000*Variables!$B$3</f>
        <v>32.062049999999999</v>
      </c>
      <c r="M3352">
        <f>IF(E3352=1, VLOOKUP(D3352, Sheet1!$A$2:$C$26, 2), Sheet1!$C$3)</f>
        <v>0.18637999999999999</v>
      </c>
      <c r="N3352" s="1">
        <f>'Electricity Rates'!$J$2</f>
        <v>0.24729999999999999</v>
      </c>
      <c r="O3352" s="145">
        <f>L3352-K3352</f>
        <v>26.432901877609694</v>
      </c>
      <c r="P3352">
        <f t="shared" si="315"/>
        <v>1.3920883306671223</v>
      </c>
      <c r="Q3352">
        <f>IF(O3352&gt;0, IF(Q3351+O3352*Variables!$B$5&lt;Variables!$B$4, Q3351+O3352*Variables!$B$5, Variables!$B$4), IF(Q3351&gt;-O3352, Q3351+O3352/Variables!$B$5, 0))</f>
        <v>100</v>
      </c>
      <c r="R3352">
        <f>IF(O3352&gt;0, 0, IF(Q3351&gt;-O3352, 0, -O3352 - Q3351*Variables!$B$5))</f>
        <v>0</v>
      </c>
      <c r="S3352">
        <f t="shared" si="316"/>
        <v>0</v>
      </c>
      <c r="T3352">
        <f t="shared" si="317"/>
        <v>0</v>
      </c>
    </row>
    <row r="3353" spans="1:20" x14ac:dyDescent="0.3">
      <c r="A3353" s="3">
        <f t="shared" si="312"/>
        <v>43240</v>
      </c>
      <c r="B3353">
        <v>5</v>
      </c>
      <c r="C3353">
        <v>20</v>
      </c>
      <c r="D3353">
        <v>16</v>
      </c>
      <c r="E3353">
        <v>0</v>
      </c>
      <c r="F3353" s="1">
        <f>VLOOKUP(A3353,Weather!$A$1:$E$366, 5)</f>
        <v>0.76923076923077138</v>
      </c>
      <c r="G3353" s="1">
        <f>VLOOKUP(D3353, Spring!$A$1:$E$25, 2)</f>
        <v>1283.1858407079601</v>
      </c>
      <c r="H3353" s="1">
        <f>VLOOKUP(D3353, Spring!$A$1:$E$25, 3)</f>
        <v>954.93673926969905</v>
      </c>
      <c r="I3353" s="1">
        <f>VLOOKUP(D3353, Spring!$A$1:$E$25, 5)</f>
        <v>270.36971623690101</v>
      </c>
      <c r="J3353" s="1">
        <f t="shared" si="313"/>
        <v>270.36971623690101</v>
      </c>
      <c r="K3353" s="47">
        <f t="shared" si="314"/>
        <v>5.0580831054739868</v>
      </c>
      <c r="L3353" s="48">
        <f>Solar!K3370/1000*Variables!$B$3</f>
        <v>19.213000000000001</v>
      </c>
      <c r="M3353">
        <f>IF(E3353=1, VLOOKUP(D3353, Sheet1!$A$2:$C$26, 2), Sheet1!$C$3)</f>
        <v>0.18637999999999999</v>
      </c>
      <c r="N3353" s="1">
        <f>'Electricity Rates'!$J$2</f>
        <v>0.24729999999999999</v>
      </c>
      <c r="O3353" s="145">
        <f>L3353-K3353</f>
        <v>14.154916894526014</v>
      </c>
      <c r="P3353">
        <f t="shared" si="315"/>
        <v>1.2508639519837168</v>
      </c>
      <c r="Q3353">
        <f>IF(O3353&gt;0, IF(Q3352+O3353*Variables!$B$5&lt;Variables!$B$4, Q3352+O3353*Variables!$B$5, Variables!$B$4), IF(Q3352&gt;-O3353, Q3352+O3353/Variables!$B$5, 0))</f>
        <v>100</v>
      </c>
      <c r="R3353">
        <f>IF(O3353&gt;0, 0, IF(Q3352&gt;-O3353, 0, -O3353 - Q3352*Variables!$B$5))</f>
        <v>0</v>
      </c>
      <c r="S3353">
        <f t="shared" si="316"/>
        <v>0</v>
      </c>
      <c r="T3353">
        <f t="shared" si="317"/>
        <v>0</v>
      </c>
    </row>
    <row r="3354" spans="1:20" x14ac:dyDescent="0.3">
      <c r="A3354" s="3">
        <f t="shared" si="312"/>
        <v>43240</v>
      </c>
      <c r="B3354">
        <v>5</v>
      </c>
      <c r="C3354">
        <v>20</v>
      </c>
      <c r="D3354">
        <v>17</v>
      </c>
      <c r="E3354">
        <v>0</v>
      </c>
      <c r="F3354" s="1">
        <f>VLOOKUP(A3354,Weather!$A$1:$E$366, 5)</f>
        <v>0.76923076923077138</v>
      </c>
      <c r="G3354" s="1">
        <f>VLOOKUP(D3354, Spring!$A$1:$E$25, 2)</f>
        <v>973.45132743362797</v>
      </c>
      <c r="H3354" s="1">
        <f>VLOOKUP(D3354, Spring!$A$1:$E$25, 3)</f>
        <v>850.97693786034597</v>
      </c>
      <c r="I3354" s="1">
        <f>VLOOKUP(D3354, Spring!$A$1:$E$25, 5)</f>
        <v>257.39334353781499</v>
      </c>
      <c r="J3354" s="1">
        <f t="shared" si="313"/>
        <v>257.39334353781499</v>
      </c>
      <c r="K3354" s="47">
        <f t="shared" si="314"/>
        <v>4.815320815254803</v>
      </c>
      <c r="L3354" s="48">
        <f>Solar!K3371/1000*Variables!$B$3</f>
        <v>13.423599999999999</v>
      </c>
      <c r="M3354">
        <f>IF(E3354=1, VLOOKUP(D3354, Sheet1!$A$2:$C$26, 2), Sheet1!$C$3)</f>
        <v>0.18637999999999999</v>
      </c>
      <c r="N3354" s="1">
        <f>'Electricity Rates'!$J$2</f>
        <v>0.24729999999999999</v>
      </c>
      <c r="O3354" s="145">
        <f>L3354-K3354</f>
        <v>8.6082791847451965</v>
      </c>
      <c r="P3354">
        <f t="shared" si="315"/>
        <v>1.1908288376125127</v>
      </c>
      <c r="Q3354">
        <f>IF(O3354&gt;0, IF(Q3353+O3354*Variables!$B$5&lt;Variables!$B$4, Q3353+O3354*Variables!$B$5, Variables!$B$4), IF(Q3353&gt;-O3354, Q3353+O3354/Variables!$B$5, 0))</f>
        <v>100</v>
      </c>
      <c r="R3354">
        <f>IF(O3354&gt;0, 0, IF(Q3353&gt;-O3354, 0, -O3354 - Q3353*Variables!$B$5))</f>
        <v>0</v>
      </c>
      <c r="S3354">
        <f t="shared" si="316"/>
        <v>0</v>
      </c>
      <c r="T3354">
        <f t="shared" si="317"/>
        <v>0</v>
      </c>
    </row>
    <row r="3355" spans="1:20" x14ac:dyDescent="0.3">
      <c r="A3355" s="3">
        <f t="shared" si="312"/>
        <v>43240</v>
      </c>
      <c r="B3355">
        <v>5</v>
      </c>
      <c r="C3355">
        <v>20</v>
      </c>
      <c r="D3355">
        <v>18</v>
      </c>
      <c r="E3355">
        <v>0</v>
      </c>
      <c r="F3355" s="1">
        <f>VLOOKUP(A3355,Weather!$A$1:$E$366, 5)</f>
        <v>0.76923076923077138</v>
      </c>
      <c r="G3355" s="1">
        <f>VLOOKUP(D3355, Spring!$A$1:$E$25, 2)</f>
        <v>690.26548672566298</v>
      </c>
      <c r="H3355" s="1">
        <f>VLOOKUP(D3355, Spring!$A$1:$E$25, 3)</f>
        <v>590.923299339663</v>
      </c>
      <c r="I3355" s="1">
        <f>VLOOKUP(D3355, Spring!$A$1:$E$25, 5)</f>
        <v>248.81274775305101</v>
      </c>
      <c r="J3355" s="1">
        <f t="shared" si="313"/>
        <v>248.81274775305101</v>
      </c>
      <c r="K3355" s="47">
        <f t="shared" si="314"/>
        <v>4.6547948244822743</v>
      </c>
      <c r="L3355" s="48">
        <f>Solar!K3372/1000*Variables!$B$3</f>
        <v>4.8158000000000003</v>
      </c>
      <c r="M3355">
        <f>IF(E3355=1, VLOOKUP(D3355, Sheet1!$A$2:$C$26, 2), Sheet1!$C$3)</f>
        <v>0.18637999999999999</v>
      </c>
      <c r="N3355" s="1">
        <f>'Electricity Rates'!$J$2</f>
        <v>0.24729999999999999</v>
      </c>
      <c r="O3355" s="145">
        <f>L3355-K3355</f>
        <v>0.16100517551772597</v>
      </c>
      <c r="P3355">
        <f t="shared" si="315"/>
        <v>1.1511307600944665</v>
      </c>
      <c r="Q3355">
        <f>IF(O3355&gt;0, IF(Q3354+O3355*Variables!$B$5&lt;Variables!$B$4, Q3354+O3355*Variables!$B$5, Variables!$B$4), IF(Q3354&gt;-O3355, Q3354+O3355/Variables!$B$5, 0))</f>
        <v>100</v>
      </c>
      <c r="R3355">
        <f>IF(O3355&gt;0, 0, IF(Q3354&gt;-O3355, 0, -O3355 - Q3354*Variables!$B$5))</f>
        <v>0</v>
      </c>
      <c r="S3355">
        <f t="shared" si="316"/>
        <v>0</v>
      </c>
      <c r="T3355">
        <f t="shared" si="317"/>
        <v>0</v>
      </c>
    </row>
    <row r="3356" spans="1:20" x14ac:dyDescent="0.3">
      <c r="A3356" s="3">
        <f t="shared" si="312"/>
        <v>43240</v>
      </c>
      <c r="B3356">
        <v>5</v>
      </c>
      <c r="C3356">
        <v>20</v>
      </c>
      <c r="D3356">
        <v>19</v>
      </c>
      <c r="E3356">
        <v>0</v>
      </c>
      <c r="F3356" s="1">
        <f>VLOOKUP(A3356,Weather!$A$1:$E$366, 5)</f>
        <v>0.76923076923077138</v>
      </c>
      <c r="G3356" s="1">
        <f>VLOOKUP(D3356, Spring!$A$1:$E$25, 2)</f>
        <v>482.300884955752</v>
      </c>
      <c r="H3356" s="1">
        <f>VLOOKUP(D3356, Spring!$A$1:$E$25, 3)</f>
        <v>454.99679692504799</v>
      </c>
      <c r="I3356" s="1">
        <f>VLOOKUP(D3356, Spring!$A$1:$E$25, 5)</f>
        <v>266.52341143686903</v>
      </c>
      <c r="J3356" s="1">
        <f t="shared" si="313"/>
        <v>266.52341143686903</v>
      </c>
      <c r="K3356" s="47">
        <f t="shared" si="314"/>
        <v>4.9861263434581593</v>
      </c>
      <c r="L3356" s="48">
        <f>Solar!K3373/1000*Variables!$B$3</f>
        <v>1.1025499999999999</v>
      </c>
      <c r="M3356">
        <f>IF(E3356=1, VLOOKUP(D3356, Sheet1!$A$2:$C$26, 2), Sheet1!$C$3)</f>
        <v>0.18637999999999999</v>
      </c>
      <c r="N3356" s="1">
        <f>'Electricity Rates'!$J$2</f>
        <v>0.24729999999999999</v>
      </c>
      <c r="O3356" s="145">
        <f>L3356-K3356</f>
        <v>-3.8835763434581594</v>
      </c>
      <c r="P3356">
        <f t="shared" si="315"/>
        <v>1.2330690447372028</v>
      </c>
      <c r="Q3356">
        <f>IF(O3356&gt;0, IF(Q3355+O3356*Variables!$B$5&lt;Variables!$B$4, Q3355+O3356*Variables!$B$5, Variables!$B$4), IF(Q3355&gt;-O3356, Q3355+O3356/Variables!$B$5, 0))</f>
        <v>95.868535804831751</v>
      </c>
      <c r="R3356">
        <f>IF(O3356&gt;0, 0, IF(Q3355&gt;-O3356, 0, -O3356 - Q3355*Variables!$B$5))</f>
        <v>0</v>
      </c>
      <c r="S3356">
        <f t="shared" si="316"/>
        <v>0</v>
      </c>
      <c r="T3356">
        <f t="shared" si="317"/>
        <v>0</v>
      </c>
    </row>
    <row r="3357" spans="1:20" x14ac:dyDescent="0.3">
      <c r="A3357" s="3">
        <f t="shared" si="312"/>
        <v>43240</v>
      </c>
      <c r="B3357">
        <v>5</v>
      </c>
      <c r="C3357">
        <v>20</v>
      </c>
      <c r="D3357">
        <v>20</v>
      </c>
      <c r="E3357">
        <v>0</v>
      </c>
      <c r="F3357" s="1">
        <f>VLOOKUP(A3357,Weather!$A$1:$E$366, 5)</f>
        <v>0.76923076923077138</v>
      </c>
      <c r="G3357" s="1">
        <f>VLOOKUP(D3357, Spring!$A$1:$E$25, 2)</f>
        <v>415.92920353982299</v>
      </c>
      <c r="H3357" s="1">
        <f>VLOOKUP(D3357, Spring!$A$1:$E$25, 3)</f>
        <v>371.98648067830999</v>
      </c>
      <c r="I3357" s="1">
        <f>VLOOKUP(D3357, Spring!$A$1:$E$25, 5)</f>
        <v>284.25369912476901</v>
      </c>
      <c r="J3357" s="1">
        <f t="shared" si="313"/>
        <v>284.25369912476901</v>
      </c>
      <c r="K3357" s="47">
        <f t="shared" si="314"/>
        <v>5.3178249887708642</v>
      </c>
      <c r="L3357" s="48">
        <f>Solar!K3374/1000*Variables!$B$3</f>
        <v>0</v>
      </c>
      <c r="M3357">
        <f>IF(E3357=1, VLOOKUP(D3357, Sheet1!$A$2:$C$26, 2), Sheet1!$C$3)</f>
        <v>0.18637999999999999</v>
      </c>
      <c r="N3357" s="1">
        <f>'Electricity Rates'!$J$2</f>
        <v>0.24729999999999999</v>
      </c>
      <c r="O3357" s="145">
        <f>L3357-K3357</f>
        <v>-5.3178249887708642</v>
      </c>
      <c r="P3357">
        <f t="shared" si="315"/>
        <v>1.3150981197230347</v>
      </c>
      <c r="Q3357">
        <f>IF(O3357&gt;0, IF(Q3356+O3357*Variables!$B$5&lt;Variables!$B$4, Q3356+O3357*Variables!$B$5, Variables!$B$4), IF(Q3356&gt;-O3357, Q3356+O3357/Variables!$B$5, 0))</f>
        <v>90.211275178479767</v>
      </c>
      <c r="R3357">
        <f>IF(O3357&gt;0, 0, IF(Q3356&gt;-O3357, 0, -O3357 - Q3356*Variables!$B$5))</f>
        <v>0</v>
      </c>
      <c r="S3357">
        <f t="shared" si="316"/>
        <v>0</v>
      </c>
      <c r="T3357">
        <f t="shared" si="317"/>
        <v>0</v>
      </c>
    </row>
    <row r="3358" spans="1:20" x14ac:dyDescent="0.3">
      <c r="A3358" s="3">
        <f t="shared" si="312"/>
        <v>43240</v>
      </c>
      <c r="B3358">
        <v>5</v>
      </c>
      <c r="C3358">
        <v>20</v>
      </c>
      <c r="D3358">
        <v>21</v>
      </c>
      <c r="E3358">
        <v>0</v>
      </c>
      <c r="F3358" s="1">
        <f>VLOOKUP(A3358,Weather!$A$1:$E$366, 5)</f>
        <v>0.76923076923077138</v>
      </c>
      <c r="G3358" s="1">
        <f>VLOOKUP(D3358, Spring!$A$1:$E$25, 2)</f>
        <v>371.68141592920301</v>
      </c>
      <c r="H3358" s="1">
        <f>VLOOKUP(D3358, Spring!$A$1:$E$25, 3)</f>
        <v>318.10538116591903</v>
      </c>
      <c r="I3358" s="1">
        <f>VLOOKUP(D3358, Spring!$A$1:$E$25, 5)</f>
        <v>271.28223242670401</v>
      </c>
      <c r="J3358" s="1">
        <f t="shared" si="313"/>
        <v>271.28223242670401</v>
      </c>
      <c r="K3358" s="47">
        <f t="shared" si="314"/>
        <v>5.0751544801358959</v>
      </c>
      <c r="L3358" s="48">
        <f>Solar!K3375/1000*Variables!$B$3</f>
        <v>0</v>
      </c>
      <c r="M3358">
        <f>IF(E3358=1, VLOOKUP(D3358, Sheet1!$A$2:$C$26, 2), Sheet1!$C$3)</f>
        <v>0.18637999999999999</v>
      </c>
      <c r="N3358" s="1">
        <f>'Electricity Rates'!$J$2</f>
        <v>0.24729999999999999</v>
      </c>
      <c r="O3358" s="145">
        <f>L3358-K3358</f>
        <v>-5.0751544801358959</v>
      </c>
      <c r="P3358">
        <f t="shared" si="315"/>
        <v>1.255085702937607</v>
      </c>
      <c r="Q3358">
        <f>IF(O3358&gt;0, IF(Q3357+O3358*Variables!$B$5&lt;Variables!$B$4, Q3357+O3358*Variables!$B$5, Variables!$B$4), IF(Q3357&gt;-O3358, Q3357+O3358/Variables!$B$5, 0))</f>
        <v>84.812174667696894</v>
      </c>
      <c r="R3358">
        <f>IF(O3358&gt;0, 0, IF(Q3357&gt;-O3358, 0, -O3358 - Q3357*Variables!$B$5))</f>
        <v>0</v>
      </c>
      <c r="S3358">
        <f t="shared" si="316"/>
        <v>0</v>
      </c>
      <c r="T3358">
        <f t="shared" si="317"/>
        <v>0</v>
      </c>
    </row>
    <row r="3359" spans="1:20" x14ac:dyDescent="0.3">
      <c r="A3359" s="3">
        <f t="shared" si="312"/>
        <v>43240</v>
      </c>
      <c r="B3359">
        <v>5</v>
      </c>
      <c r="C3359">
        <v>20</v>
      </c>
      <c r="D3359">
        <v>22</v>
      </c>
      <c r="E3359">
        <v>0</v>
      </c>
      <c r="F3359" s="1">
        <f>VLOOKUP(A3359,Weather!$A$1:$E$366, 5)</f>
        <v>0.76923076923077138</v>
      </c>
      <c r="G3359" s="1">
        <f>VLOOKUP(D3359, Spring!$A$1:$E$25, 2)</f>
        <v>345.13274336283098</v>
      </c>
      <c r="H3359" s="1">
        <f>VLOOKUP(D3359, Spring!$A$1:$E$25, 3)</f>
        <v>289.79820627802701</v>
      </c>
      <c r="I3359" s="1">
        <f>VLOOKUP(D3359, Spring!$A$1:$E$25, 5)</f>
        <v>275.85953137878198</v>
      </c>
      <c r="J3359" s="1">
        <f t="shared" si="313"/>
        <v>275.85953137878198</v>
      </c>
      <c r="K3359" s="47">
        <f t="shared" si="314"/>
        <v>5.1607866981980806</v>
      </c>
      <c r="L3359" s="48">
        <f>Solar!K3376/1000*Variables!$B$3</f>
        <v>0</v>
      </c>
      <c r="M3359">
        <f>IF(E3359=1, VLOOKUP(D3359, Sheet1!$A$2:$C$26, 2), Sheet1!$C$3)</f>
        <v>0.18637999999999999</v>
      </c>
      <c r="N3359" s="1">
        <f>'Electricity Rates'!$J$2</f>
        <v>0.24729999999999999</v>
      </c>
      <c r="O3359" s="145">
        <f>L3359-K3359</f>
        <v>-5.1607866981980806</v>
      </c>
      <c r="P3359">
        <f t="shared" si="315"/>
        <v>1.2762625504643852</v>
      </c>
      <c r="Q3359">
        <f>IF(O3359&gt;0, IF(Q3358+O3359*Variables!$B$5&lt;Variables!$B$4, Q3358+O3359*Variables!$B$5, Variables!$B$4), IF(Q3358&gt;-O3359, Q3358+O3359/Variables!$B$5, 0))</f>
        <v>79.321976052592547</v>
      </c>
      <c r="R3359">
        <f>IF(O3359&gt;0, 0, IF(Q3358&gt;-O3359, 0, -O3359 - Q3358*Variables!$B$5))</f>
        <v>0</v>
      </c>
      <c r="S3359">
        <f t="shared" si="316"/>
        <v>0</v>
      </c>
      <c r="T3359">
        <f t="shared" si="317"/>
        <v>0</v>
      </c>
    </row>
    <row r="3360" spans="1:20" x14ac:dyDescent="0.3">
      <c r="A3360" s="3">
        <f t="shared" si="312"/>
        <v>43240</v>
      </c>
      <c r="B3360">
        <v>5</v>
      </c>
      <c r="C3360">
        <v>20</v>
      </c>
      <c r="D3360">
        <v>23</v>
      </c>
      <c r="E3360">
        <v>0</v>
      </c>
      <c r="F3360" s="1">
        <f>VLOOKUP(A3360,Weather!$A$1:$E$366, 5)</f>
        <v>0.76923076923077138</v>
      </c>
      <c r="G3360" s="1">
        <f>VLOOKUP(D3360, Spring!$A$1:$E$25, 2)</f>
        <v>318.58407079646003</v>
      </c>
      <c r="H3360" s="1">
        <f>VLOOKUP(D3360, Spring!$A$1:$E$25, 3)</f>
        <v>270.57975656630401</v>
      </c>
      <c r="I3360" s="1">
        <f>VLOOKUP(D3360, Spring!$A$1:$E$25, 5)</f>
        <v>271.64527650221697</v>
      </c>
      <c r="J3360" s="1">
        <f t="shared" si="313"/>
        <v>271.64527650221697</v>
      </c>
      <c r="K3360" s="47">
        <f t="shared" si="314"/>
        <v>5.0819463173669766</v>
      </c>
      <c r="L3360" s="48">
        <f>Solar!K3377/1000*Variables!$B$3</f>
        <v>0</v>
      </c>
      <c r="M3360">
        <f>IF(E3360=1, VLOOKUP(D3360, Sheet1!$A$2:$C$26, 2), Sheet1!$C$3)</f>
        <v>0.18637999999999999</v>
      </c>
      <c r="N3360" s="1">
        <f>'Electricity Rates'!$J$2</f>
        <v>0.24729999999999999</v>
      </c>
      <c r="O3360" s="145">
        <f>L3360-K3360</f>
        <v>-5.0819463173669766</v>
      </c>
      <c r="P3360">
        <f t="shared" si="315"/>
        <v>1.2567653242848533</v>
      </c>
      <c r="Q3360">
        <f>IF(O3360&gt;0, IF(Q3359+O3360*Variables!$B$5&lt;Variables!$B$4, Q3359+O3360*Variables!$B$5, Variables!$B$4), IF(Q3359&gt;-O3360, Q3359+O3360/Variables!$B$5, 0))</f>
        <v>73.915650183053202</v>
      </c>
      <c r="R3360">
        <f>IF(O3360&gt;0, 0, IF(Q3359&gt;-O3360, 0, -O3360 - Q3359*Variables!$B$5))</f>
        <v>0</v>
      </c>
      <c r="S3360">
        <f t="shared" si="316"/>
        <v>0</v>
      </c>
      <c r="T3360">
        <f t="shared" si="317"/>
        <v>0</v>
      </c>
    </row>
    <row r="3361" spans="1:20" x14ac:dyDescent="0.3">
      <c r="A3361" s="3">
        <f t="shared" si="312"/>
        <v>43240</v>
      </c>
      <c r="B3361">
        <v>5</v>
      </c>
      <c r="C3361">
        <v>20</v>
      </c>
      <c r="D3361">
        <v>24</v>
      </c>
      <c r="E3361">
        <v>0</v>
      </c>
      <c r="F3361" s="1">
        <f>VLOOKUP(A3361,Weather!$A$1:$E$366, 5)</f>
        <v>0.76923076923077138</v>
      </c>
      <c r="G3361" s="1">
        <f>VLOOKUP(D3361, Spring!$A$1:$E$25, 2)</f>
        <v>287.61061946902601</v>
      </c>
      <c r="H3361" s="1">
        <f>VLOOKUP(D3361, Spring!$A$1:$E$25, 3)</f>
        <v>251.20115310698301</v>
      </c>
      <c r="I3361" s="1">
        <f>VLOOKUP(D3361, Spring!$A$1:$E$25, 5)</f>
        <v>267.465363632795</v>
      </c>
      <c r="J3361" s="1">
        <f t="shared" si="313"/>
        <v>267.465363632795</v>
      </c>
      <c r="K3361" s="47">
        <f t="shared" si="314"/>
        <v>5.0037484076252969</v>
      </c>
      <c r="L3361" s="48">
        <f>Solar!K3378/1000*Variables!$B$3</f>
        <v>0</v>
      </c>
      <c r="M3361">
        <f>IF(E3361=1, VLOOKUP(D3361, Sheet1!$A$2:$C$26, 2), Sheet1!$C$3)</f>
        <v>0.18637999999999999</v>
      </c>
      <c r="N3361" s="1">
        <f>'Electricity Rates'!$J$2</f>
        <v>0.24729999999999999</v>
      </c>
      <c r="O3361" s="145">
        <f>L3361-K3361</f>
        <v>-5.0037484076252969</v>
      </c>
      <c r="P3361">
        <f t="shared" si="315"/>
        <v>1.2374269812057359</v>
      </c>
      <c r="Q3361">
        <f>IF(O3361&gt;0, IF(Q3360+O3361*Variables!$B$5&lt;Variables!$B$4, Q3360+O3361*Variables!$B$5, Variables!$B$4), IF(Q3360&gt;-O3361, Q3360+O3361/Variables!$B$5, 0))</f>
        <v>68.592513579196506</v>
      </c>
      <c r="R3361">
        <f>IF(O3361&gt;0, 0, IF(Q3360&gt;-O3361, 0, -O3361 - Q3360*Variables!$B$5))</f>
        <v>0</v>
      </c>
      <c r="S3361">
        <f t="shared" si="316"/>
        <v>0</v>
      </c>
      <c r="T3361">
        <f t="shared" si="317"/>
        <v>0</v>
      </c>
    </row>
    <row r="3362" spans="1:20" x14ac:dyDescent="0.3">
      <c r="A3362" s="3">
        <f t="shared" si="312"/>
        <v>43241</v>
      </c>
      <c r="B3362">
        <v>5</v>
      </c>
      <c r="C3362">
        <v>21</v>
      </c>
      <c r="D3362">
        <v>1</v>
      </c>
      <c r="E3362">
        <v>1</v>
      </c>
      <c r="F3362" s="1">
        <f>VLOOKUP(A3362,Weather!$A$1:$E$366, 5)</f>
        <v>0.79487179487179549</v>
      </c>
      <c r="G3362" s="1">
        <f>VLOOKUP(D3362, Spring!$A$1:$E$25, 2)</f>
        <v>284.91351697629602</v>
      </c>
      <c r="H3362" s="1">
        <f>VLOOKUP(D3362, Spring!$A$1:$E$25, 3)</f>
        <v>272.00797092955099</v>
      </c>
      <c r="I3362" s="1">
        <f>VLOOKUP(D3362, Spring!$A$1:$E$25, 5)</f>
        <v>272.01322657875102</v>
      </c>
      <c r="J3362" s="1">
        <f t="shared" si="313"/>
        <v>282.2662254795278</v>
      </c>
      <c r="K3362" s="47">
        <f t="shared" si="314"/>
        <v>5.2806432843718367</v>
      </c>
      <c r="L3362" s="48">
        <f>Solar!K3379/1000*Variables!$B$3</f>
        <v>0</v>
      </c>
      <c r="M3362">
        <f>IF(E3362=1, VLOOKUP(D3362, Sheet1!$A$2:$C$26, 2), Sheet1!$C$3)</f>
        <v>0.18637999999999999</v>
      </c>
      <c r="N3362" s="1">
        <f>'Electricity Rates'!$J$2</f>
        <v>0.24729999999999999</v>
      </c>
      <c r="O3362" s="145">
        <f>L3362-K3362</f>
        <v>-5.2806432843718367</v>
      </c>
      <c r="P3362">
        <f t="shared" si="315"/>
        <v>1.3059030842251551</v>
      </c>
      <c r="Q3362">
        <f>IF(O3362&gt;0, IF(Q3361+O3362*Variables!$B$5&lt;Variables!$B$4, Q3361+O3362*Variables!$B$5, Variables!$B$4), IF(Q3361&gt;-O3362, Q3361+O3362/Variables!$B$5, 0))</f>
        <v>62.974807957524341</v>
      </c>
      <c r="R3362">
        <f>IF(O3362&gt;0, 0, IF(Q3361&gt;-O3362, 0, -O3362 - Q3361*Variables!$B$5))</f>
        <v>0</v>
      </c>
      <c r="S3362">
        <f t="shared" si="316"/>
        <v>0</v>
      </c>
      <c r="T3362">
        <f t="shared" si="317"/>
        <v>0</v>
      </c>
    </row>
    <row r="3363" spans="1:20" x14ac:dyDescent="0.3">
      <c r="A3363" s="3">
        <f t="shared" si="312"/>
        <v>43241</v>
      </c>
      <c r="B3363">
        <v>5</v>
      </c>
      <c r="C3363">
        <v>21</v>
      </c>
      <c r="D3363">
        <v>2</v>
      </c>
      <c r="E3363">
        <v>1</v>
      </c>
      <c r="F3363" s="1">
        <f>VLOOKUP(A3363,Weather!$A$1:$E$366, 5)</f>
        <v>0.79487179487179549</v>
      </c>
      <c r="G3363" s="1">
        <f>VLOOKUP(D3363, Spring!$A$1:$E$25, 2)</f>
        <v>283.47213324791699</v>
      </c>
      <c r="H3363" s="1">
        <f>VLOOKUP(D3363, Spring!$A$1:$E$25, 3)</f>
        <v>272.193568553901</v>
      </c>
      <c r="I3363" s="1">
        <f>VLOOKUP(D3363, Spring!$A$1:$E$25, 5)</f>
        <v>263.43263079398702</v>
      </c>
      <c r="J3363" s="1">
        <f t="shared" si="313"/>
        <v>281.15858151581114</v>
      </c>
      <c r="K3363" s="47">
        <f t="shared" si="314"/>
        <v>5.2599214546575714</v>
      </c>
      <c r="L3363" s="48">
        <f>Solar!K3380/1000*Variables!$B$3</f>
        <v>0</v>
      </c>
      <c r="M3363">
        <f>IF(E3363=1, VLOOKUP(D3363, Sheet1!$A$2:$C$26, 2), Sheet1!$C$3)</f>
        <v>0.18637999999999999</v>
      </c>
      <c r="N3363" s="1">
        <f>'Electricity Rates'!$J$2</f>
        <v>0.24729999999999999</v>
      </c>
      <c r="O3363" s="145">
        <f>L3363-K3363</f>
        <v>-5.2599214546575714</v>
      </c>
      <c r="P3363">
        <f t="shared" si="315"/>
        <v>1.3007785757368173</v>
      </c>
      <c r="Q3363">
        <f>IF(O3363&gt;0, IF(Q3362+O3363*Variables!$B$5&lt;Variables!$B$4, Q3362+O3363*Variables!$B$5, Variables!$B$4), IF(Q3362&gt;-O3363, Q3362+O3363/Variables!$B$5, 0))</f>
        <v>57.379146835548198</v>
      </c>
      <c r="R3363">
        <f>IF(O3363&gt;0, 0, IF(Q3362&gt;-O3363, 0, -O3363 - Q3362*Variables!$B$5))</f>
        <v>0</v>
      </c>
      <c r="S3363">
        <f t="shared" si="316"/>
        <v>0</v>
      </c>
      <c r="T3363">
        <f t="shared" si="317"/>
        <v>0</v>
      </c>
    </row>
    <row r="3364" spans="1:20" x14ac:dyDescent="0.3">
      <c r="A3364" s="3">
        <f t="shared" si="312"/>
        <v>43241</v>
      </c>
      <c r="B3364">
        <v>5</v>
      </c>
      <c r="C3364">
        <v>21</v>
      </c>
      <c r="D3364">
        <v>3</v>
      </c>
      <c r="E3364">
        <v>1</v>
      </c>
      <c r="F3364" s="1">
        <f>VLOOKUP(A3364,Weather!$A$1:$E$366, 5)</f>
        <v>0.79487179487179549</v>
      </c>
      <c r="G3364" s="1">
        <f>VLOOKUP(D3364, Spring!$A$1:$E$25, 2)</f>
        <v>282.03074951953801</v>
      </c>
      <c r="H3364" s="1">
        <f>VLOOKUP(D3364, Spring!$A$1:$E$25, 3)</f>
        <v>263.612120501699</v>
      </c>
      <c r="I3364" s="1">
        <f>VLOOKUP(D3364, Spring!$A$1:$E$25, 5)</f>
        <v>268.00502374504498</v>
      </c>
      <c r="J3364" s="1">
        <f t="shared" si="313"/>
        <v>278.2525692081864</v>
      </c>
      <c r="K3364" s="47">
        <f t="shared" si="314"/>
        <v>5.2055557070358338</v>
      </c>
      <c r="L3364" s="48">
        <f>Solar!K3381/1000*Variables!$B$3</f>
        <v>0</v>
      </c>
      <c r="M3364">
        <f>IF(E3364=1, VLOOKUP(D3364, Sheet1!$A$2:$C$26, 2), Sheet1!$C$3)</f>
        <v>0.18637999999999999</v>
      </c>
      <c r="N3364" s="1">
        <f>'Electricity Rates'!$J$2</f>
        <v>0.24729999999999999</v>
      </c>
      <c r="O3364" s="145">
        <f>L3364-K3364</f>
        <v>-5.2055557070358338</v>
      </c>
      <c r="P3364">
        <f t="shared" si="315"/>
        <v>1.2873339263499617</v>
      </c>
      <c r="Q3364">
        <f>IF(O3364&gt;0, IF(Q3363+O3364*Variables!$B$5&lt;Variables!$B$4, Q3363+O3364*Variables!$B$5, Variables!$B$4), IF(Q3363&gt;-O3364, Q3363+O3364/Variables!$B$5, 0))</f>
        <v>51.841321615297311</v>
      </c>
      <c r="R3364">
        <f>IF(O3364&gt;0, 0, IF(Q3363&gt;-O3364, 0, -O3364 - Q3363*Variables!$B$5))</f>
        <v>0</v>
      </c>
      <c r="S3364">
        <f t="shared" si="316"/>
        <v>0</v>
      </c>
      <c r="T3364">
        <f t="shared" si="317"/>
        <v>0</v>
      </c>
    </row>
    <row r="3365" spans="1:20" x14ac:dyDescent="0.3">
      <c r="A3365" s="3">
        <f t="shared" si="312"/>
        <v>43241</v>
      </c>
      <c r="B3365">
        <v>5</v>
      </c>
      <c r="C3365">
        <v>21</v>
      </c>
      <c r="D3365">
        <v>4</v>
      </c>
      <c r="E3365">
        <v>1</v>
      </c>
      <c r="F3365" s="1">
        <f>VLOOKUP(A3365,Weather!$A$1:$E$366, 5)</f>
        <v>0.79487179487179549</v>
      </c>
      <c r="G3365" s="1">
        <f>VLOOKUP(D3365, Spring!$A$1:$E$25, 2)</f>
        <v>287.61061946902601</v>
      </c>
      <c r="H3365" s="1">
        <f>VLOOKUP(D3365, Spring!$A$1:$E$25, 3)</f>
        <v>280.54932735425899</v>
      </c>
      <c r="I3365" s="1">
        <f>VLOOKUP(D3365, Spring!$A$1:$E$25, 5)</f>
        <v>263.81039287256101</v>
      </c>
      <c r="J3365" s="1">
        <f t="shared" si="313"/>
        <v>286.16214929163789</v>
      </c>
      <c r="K3365" s="47">
        <f t="shared" si="314"/>
        <v>5.3535283200500974</v>
      </c>
      <c r="L3365" s="48">
        <f>Solar!K3382/1000*Variables!$B$3</f>
        <v>0</v>
      </c>
      <c r="M3365">
        <f>IF(E3365=1, VLOOKUP(D3365, Sheet1!$A$2:$C$26, 2), Sheet1!$C$3)</f>
        <v>0.18637999999999999</v>
      </c>
      <c r="N3365" s="1">
        <f>'Electricity Rates'!$J$2</f>
        <v>0.24729999999999999</v>
      </c>
      <c r="O3365" s="145">
        <f>L3365-K3365</f>
        <v>-5.3535283200500974</v>
      </c>
      <c r="P3365">
        <f t="shared" si="315"/>
        <v>1.323927553548389</v>
      </c>
      <c r="Q3365">
        <f>IF(O3365&gt;0, IF(Q3364+O3365*Variables!$B$5&lt;Variables!$B$4, Q3364+O3365*Variables!$B$5, Variables!$B$4), IF(Q3364&gt;-O3365, Q3364+O3365/Variables!$B$5, 0))</f>
        <v>46.146078721626992</v>
      </c>
      <c r="R3365">
        <f>IF(O3365&gt;0, 0, IF(Q3364&gt;-O3365, 0, -O3365 - Q3364*Variables!$B$5))</f>
        <v>0</v>
      </c>
      <c r="S3365">
        <f t="shared" si="316"/>
        <v>0</v>
      </c>
      <c r="T3365">
        <f t="shared" si="317"/>
        <v>0</v>
      </c>
    </row>
    <row r="3366" spans="1:20" x14ac:dyDescent="0.3">
      <c r="A3366" s="3">
        <f t="shared" si="312"/>
        <v>43241</v>
      </c>
      <c r="B3366">
        <v>5</v>
      </c>
      <c r="C3366">
        <v>21</v>
      </c>
      <c r="D3366">
        <v>5</v>
      </c>
      <c r="E3366">
        <v>1</v>
      </c>
      <c r="F3366" s="1">
        <f>VLOOKUP(A3366,Weather!$A$1:$E$366, 5)</f>
        <v>0.79487179487179549</v>
      </c>
      <c r="G3366" s="1">
        <f>VLOOKUP(D3366, Spring!$A$1:$E$25, 2)</f>
        <v>318.58407079646003</v>
      </c>
      <c r="H3366" s="1">
        <f>VLOOKUP(D3366, Spring!$A$1:$E$25, 3)</f>
        <v>296.96508648302301</v>
      </c>
      <c r="I3366" s="1">
        <f>VLOOKUP(D3366, Spring!$A$1:$E$25, 5)</f>
        <v>263.982102908277</v>
      </c>
      <c r="J3366" s="1">
        <f t="shared" si="313"/>
        <v>314.14940734754987</v>
      </c>
      <c r="K3366" s="47">
        <f t="shared" si="314"/>
        <v>5.8771146118562072</v>
      </c>
      <c r="L3366" s="48">
        <f>Solar!K3383/1000*Variables!$B$3</f>
        <v>0</v>
      </c>
      <c r="M3366">
        <f>IF(E3366=1, VLOOKUP(D3366, Sheet1!$A$2:$C$26, 2), Sheet1!$C$3)</f>
        <v>0.18637999999999999</v>
      </c>
      <c r="N3366" s="1">
        <f>'Electricity Rates'!$J$2</f>
        <v>0.24729999999999999</v>
      </c>
      <c r="O3366" s="145">
        <f>L3366-K3366</f>
        <v>-5.8771146118562072</v>
      </c>
      <c r="P3366">
        <f t="shared" si="315"/>
        <v>1.4534104435120401</v>
      </c>
      <c r="Q3366">
        <f>IF(O3366&gt;0, IF(Q3365+O3366*Variables!$B$5&lt;Variables!$B$4, Q3365+O3366*Variables!$B$5, Variables!$B$4), IF(Q3365&gt;-O3366, Q3365+O3366/Variables!$B$5, 0))</f>
        <v>39.893829134545918</v>
      </c>
      <c r="R3366">
        <f>IF(O3366&gt;0, 0, IF(Q3365&gt;-O3366, 0, -O3366 - Q3365*Variables!$B$5))</f>
        <v>0</v>
      </c>
      <c r="S3366">
        <f t="shared" si="316"/>
        <v>0</v>
      </c>
      <c r="T3366">
        <f t="shared" si="317"/>
        <v>0</v>
      </c>
    </row>
    <row r="3367" spans="1:20" x14ac:dyDescent="0.3">
      <c r="A3367" s="3">
        <f t="shared" si="312"/>
        <v>43241</v>
      </c>
      <c r="B3367">
        <v>5</v>
      </c>
      <c r="C3367">
        <v>21</v>
      </c>
      <c r="D3367">
        <v>6</v>
      </c>
      <c r="E3367">
        <v>1</v>
      </c>
      <c r="F3367" s="1">
        <f>VLOOKUP(A3367,Weather!$A$1:$E$366, 5)</f>
        <v>0.79487179487179549</v>
      </c>
      <c r="G3367" s="1">
        <f>VLOOKUP(D3367, Spring!$A$1:$E$25, 2)</f>
        <v>389.38053097345102</v>
      </c>
      <c r="H3367" s="1">
        <f>VLOOKUP(D3367, Spring!$A$1:$E$25, 3)</f>
        <v>340.20659833439998</v>
      </c>
      <c r="I3367" s="1">
        <f>VLOOKUP(D3367, Spring!$A$1:$E$25, 5)</f>
        <v>264.16853094705402</v>
      </c>
      <c r="J3367" s="1">
        <f t="shared" si="313"/>
        <v>379.29357043210723</v>
      </c>
      <c r="K3367" s="47">
        <f t="shared" si="314"/>
        <v>7.095833169926987</v>
      </c>
      <c r="L3367" s="48">
        <f>Solar!K3384/1000*Variables!$B$3</f>
        <v>0.64779999999999993</v>
      </c>
      <c r="M3367">
        <f>IF(E3367=1, VLOOKUP(D3367, Sheet1!$A$2:$C$26, 2), Sheet1!$C$3)</f>
        <v>0.18637999999999999</v>
      </c>
      <c r="N3367" s="1">
        <f>'Electricity Rates'!$J$2</f>
        <v>0.24729999999999999</v>
      </c>
      <c r="O3367" s="145">
        <f>L3367-K3367</f>
        <v>-6.4480331699269868</v>
      </c>
      <c r="P3367">
        <f t="shared" si="315"/>
        <v>1.7547995429229439</v>
      </c>
      <c r="Q3367">
        <f>IF(O3367&gt;0, IF(Q3366+O3367*Variables!$B$5&lt;Variables!$B$4, Q3366+O3367*Variables!$B$5, Variables!$B$4), IF(Q3366&gt;-O3367, Q3366+O3367/Variables!$B$5, 0))</f>
        <v>33.034219379304446</v>
      </c>
      <c r="R3367">
        <f>IF(O3367&gt;0, 0, IF(Q3366&gt;-O3367, 0, -O3367 - Q3366*Variables!$B$5))</f>
        <v>0</v>
      </c>
      <c r="S3367">
        <f t="shared" si="316"/>
        <v>0</v>
      </c>
      <c r="T3367">
        <f t="shared" si="317"/>
        <v>0</v>
      </c>
    </row>
    <row r="3368" spans="1:20" x14ac:dyDescent="0.3">
      <c r="A3368" s="3">
        <f t="shared" si="312"/>
        <v>43241</v>
      </c>
      <c r="B3368">
        <v>5</v>
      </c>
      <c r="C3368">
        <v>21</v>
      </c>
      <c r="D3368">
        <v>7</v>
      </c>
      <c r="E3368">
        <v>1</v>
      </c>
      <c r="F3368" s="1">
        <f>VLOOKUP(A3368,Weather!$A$1:$E$366, 5)</f>
        <v>0.79487179487179549</v>
      </c>
      <c r="G3368" s="1">
        <f>VLOOKUP(D3368, Spring!$A$1:$E$25, 2)</f>
        <v>623.89380530973403</v>
      </c>
      <c r="H3368" s="1">
        <f>VLOOKUP(D3368, Spring!$A$1:$E$25, 3)</f>
        <v>374.47950032030701</v>
      </c>
      <c r="I3368" s="1">
        <f>VLOOKUP(D3368, Spring!$A$1:$E$25, 5)</f>
        <v>251.18725224694799</v>
      </c>
      <c r="J3368" s="1">
        <f t="shared" si="313"/>
        <v>572.73189659395427</v>
      </c>
      <c r="K3368" s="47">
        <f t="shared" si="314"/>
        <v>10.714681993413921</v>
      </c>
      <c r="L3368" s="48">
        <f>Solar!K3385/1000*Variables!$B$3</f>
        <v>5.6163999999999996</v>
      </c>
      <c r="M3368">
        <f>IF(E3368=1, VLOOKUP(D3368, Sheet1!$A$2:$C$26, 2), Sheet1!$C$3)</f>
        <v>0.18637999999999999</v>
      </c>
      <c r="N3368" s="1">
        <f>'Electricity Rates'!$J$2</f>
        <v>0.24729999999999999</v>
      </c>
      <c r="O3368" s="145">
        <f>L3368-K3368</f>
        <v>-5.098281993413921</v>
      </c>
      <c r="P3368">
        <f t="shared" si="315"/>
        <v>2.6497408569712624</v>
      </c>
      <c r="Q3368">
        <f>IF(O3368&gt;0, IF(Q3367+O3368*Variables!$B$5&lt;Variables!$B$4, Q3367+O3368*Variables!$B$5, Variables!$B$4), IF(Q3367&gt;-O3368, Q3367+O3368/Variables!$B$5, 0))</f>
        <v>27.610515130991764</v>
      </c>
      <c r="R3368">
        <f>IF(O3368&gt;0, 0, IF(Q3367&gt;-O3368, 0, -O3368 - Q3367*Variables!$B$5))</f>
        <v>0</v>
      </c>
      <c r="S3368">
        <f t="shared" si="316"/>
        <v>0</v>
      </c>
      <c r="T3368">
        <f t="shared" si="317"/>
        <v>0</v>
      </c>
    </row>
    <row r="3369" spans="1:20" x14ac:dyDescent="0.3">
      <c r="A3369" s="3">
        <f t="shared" si="312"/>
        <v>43241</v>
      </c>
      <c r="B3369">
        <v>5</v>
      </c>
      <c r="C3369">
        <v>21</v>
      </c>
      <c r="D3369">
        <v>8</v>
      </c>
      <c r="E3369">
        <v>1</v>
      </c>
      <c r="F3369" s="1">
        <f>VLOOKUP(A3369,Weather!$A$1:$E$366, 5)</f>
        <v>0.79487179487179549</v>
      </c>
      <c r="G3369" s="1">
        <f>VLOOKUP(D3369, Spring!$A$1:$E$25, 2)</f>
        <v>871.68141592920301</v>
      </c>
      <c r="H3369" s="1">
        <f>VLOOKUP(D3369, Spring!$A$1:$E$25, 3)</f>
        <v>578.35522101217202</v>
      </c>
      <c r="I3369" s="1">
        <f>VLOOKUP(D3369, Spring!$A$1:$E$25, 5)</f>
        <v>268.91753993484798</v>
      </c>
      <c r="J3369" s="1">
        <f t="shared" si="313"/>
        <v>811.51194004878653</v>
      </c>
      <c r="K3369" s="47">
        <f t="shared" si="314"/>
        <v>15.181784746390036</v>
      </c>
      <c r="L3369" s="48">
        <f>Solar!K3386/1000*Variables!$B$3</f>
        <v>14.794049999999997</v>
      </c>
      <c r="M3369">
        <f>IF(E3369=1, VLOOKUP(D3369, Sheet1!$A$2:$C$26, 2), Sheet1!$C$3)</f>
        <v>0.18637999999999999</v>
      </c>
      <c r="N3369" s="1">
        <f>'Electricity Rates'!$J$2</f>
        <v>0.24729999999999999</v>
      </c>
      <c r="O3369" s="145">
        <f>L3369-K3369</f>
        <v>-0.38773474639003958</v>
      </c>
      <c r="P3369">
        <f t="shared" si="315"/>
        <v>3.7544553677822559</v>
      </c>
      <c r="Q3369">
        <f>IF(O3369&gt;0, IF(Q3368+O3369*Variables!$B$5&lt;Variables!$B$4, Q3368+O3369*Variables!$B$5, Variables!$B$4), IF(Q3368&gt;-O3369, Q3368+O3369/Variables!$B$5, 0))</f>
        <v>27.198031358236403</v>
      </c>
      <c r="R3369">
        <f>IF(O3369&gt;0, 0, IF(Q3368&gt;-O3369, 0, -O3369 - Q3368*Variables!$B$5))</f>
        <v>0</v>
      </c>
      <c r="S3369">
        <f t="shared" si="316"/>
        <v>0</v>
      </c>
      <c r="T3369">
        <f t="shared" si="317"/>
        <v>0</v>
      </c>
    </row>
    <row r="3370" spans="1:20" x14ac:dyDescent="0.3">
      <c r="A3370" s="3">
        <f t="shared" si="312"/>
        <v>43241</v>
      </c>
      <c r="B3370">
        <v>5</v>
      </c>
      <c r="C3370">
        <v>21</v>
      </c>
      <c r="D3370">
        <v>9</v>
      </c>
      <c r="E3370">
        <v>1</v>
      </c>
      <c r="F3370" s="1">
        <f>VLOOKUP(A3370,Weather!$A$1:$E$366, 5)</f>
        <v>0.79487179487179549</v>
      </c>
      <c r="G3370" s="1">
        <f>VLOOKUP(D3370, Spring!$A$1:$E$25, 2)</f>
        <v>1137.1681415929199</v>
      </c>
      <c r="H3370" s="1">
        <f>VLOOKUP(D3370, Spring!$A$1:$E$25, 3)</f>
        <v>786.77530429212004</v>
      </c>
      <c r="I3370" s="1">
        <f>VLOOKUP(D3370, Spring!$A$1:$E$25, 5)</f>
        <v>317.33977000667198</v>
      </c>
      <c r="J3370" s="1">
        <f t="shared" si="313"/>
        <v>1065.292687787628</v>
      </c>
      <c r="K3370" s="47">
        <f t="shared" si="314"/>
        <v>19.929521033199784</v>
      </c>
      <c r="L3370" s="48">
        <f>Solar!K3387/1000*Variables!$B$3</f>
        <v>24.99145</v>
      </c>
      <c r="M3370">
        <f>IF(E3370=1, VLOOKUP(D3370, Sheet1!$A$2:$C$26, 2), Sheet1!$C$3)</f>
        <v>0.25796000000000002</v>
      </c>
      <c r="N3370" s="1">
        <f>'Electricity Rates'!$J$2</f>
        <v>0.24729999999999999</v>
      </c>
      <c r="O3370" s="145">
        <f>L3370-K3370</f>
        <v>5.0619289668002168</v>
      </c>
      <c r="P3370">
        <f t="shared" si="315"/>
        <v>4.9285705515103064</v>
      </c>
      <c r="Q3370">
        <f>IF(O3370&gt;0, IF(Q3369+O3370*Variables!$B$5&lt;Variables!$B$4, Q3369+O3370*Variables!$B$5, Variables!$B$4), IF(Q3369&gt;-O3370, Q3369+O3370/Variables!$B$5, 0))</f>
        <v>31.956244587028607</v>
      </c>
      <c r="R3370">
        <f>IF(O3370&gt;0, 0, IF(Q3369&gt;-O3370, 0, -O3370 - Q3369*Variables!$B$5))</f>
        <v>0</v>
      </c>
      <c r="S3370">
        <f t="shared" si="316"/>
        <v>0</v>
      </c>
      <c r="T3370">
        <f t="shared" si="317"/>
        <v>0</v>
      </c>
    </row>
    <row r="3371" spans="1:20" x14ac:dyDescent="0.3">
      <c r="A3371" s="3">
        <f t="shared" si="312"/>
        <v>43241</v>
      </c>
      <c r="B3371">
        <v>5</v>
      </c>
      <c r="C3371">
        <v>21</v>
      </c>
      <c r="D3371">
        <v>10</v>
      </c>
      <c r="E3371">
        <v>1</v>
      </c>
      <c r="F3371" s="1">
        <f>VLOOKUP(A3371,Weather!$A$1:$E$366, 5)</f>
        <v>0.79487179487179549</v>
      </c>
      <c r="G3371" s="1">
        <f>VLOOKUP(D3371, Spring!$A$1:$E$25, 2)</f>
        <v>1207.9646017699099</v>
      </c>
      <c r="H3371" s="1">
        <f>VLOOKUP(D3371, Spring!$A$1:$E$25, 3)</f>
        <v>923.64670083279998</v>
      </c>
      <c r="I3371" s="1">
        <f>VLOOKUP(D3371, Spring!$A$1:$E$25, 5)</f>
        <v>339.44621060481097</v>
      </c>
      <c r="J3371" s="1">
        <f t="shared" si="313"/>
        <v>1149.6429810648619</v>
      </c>
      <c r="K3371" s="47">
        <f t="shared" si="314"/>
        <v>21.50754833339311</v>
      </c>
      <c r="L3371" s="48">
        <f>Solar!K3388/1000*Variables!$B$3</f>
        <v>33.687550000000002</v>
      </c>
      <c r="M3371">
        <f>IF(E3371=1, VLOOKUP(D3371, Sheet1!$A$2:$C$26, 2), Sheet1!$C$3)</f>
        <v>0.25796000000000002</v>
      </c>
      <c r="N3371" s="1">
        <f>'Electricity Rates'!$J$2</f>
        <v>0.24729999999999999</v>
      </c>
      <c r="O3371" s="145">
        <f>L3371-K3371</f>
        <v>12.180001666606891</v>
      </c>
      <c r="P3371">
        <f t="shared" si="315"/>
        <v>5.3188167028481157</v>
      </c>
      <c r="Q3371">
        <f>IF(O3371&gt;0, IF(Q3370+O3371*Variables!$B$5&lt;Variables!$B$4, Q3370+O3371*Variables!$B$5, Variables!$B$4), IF(Q3370&gt;-O3371, Q3370+O3371/Variables!$B$5, 0))</f>
        <v>43.405446153639083</v>
      </c>
      <c r="R3371">
        <f>IF(O3371&gt;0, 0, IF(Q3370&gt;-O3371, 0, -O3371 - Q3370*Variables!$B$5))</f>
        <v>0</v>
      </c>
      <c r="S3371">
        <f t="shared" si="316"/>
        <v>0</v>
      </c>
      <c r="T3371">
        <f t="shared" si="317"/>
        <v>0</v>
      </c>
    </row>
    <row r="3372" spans="1:20" x14ac:dyDescent="0.3">
      <c r="A3372" s="3">
        <f t="shared" si="312"/>
        <v>43241</v>
      </c>
      <c r="B3372">
        <v>5</v>
      </c>
      <c r="C3372">
        <v>21</v>
      </c>
      <c r="D3372">
        <v>11</v>
      </c>
      <c r="E3372">
        <v>1</v>
      </c>
      <c r="F3372" s="1">
        <f>VLOOKUP(A3372,Weather!$A$1:$E$366, 5)</f>
        <v>0.79487179487179549</v>
      </c>
      <c r="G3372" s="1">
        <f>VLOOKUP(D3372, Spring!$A$1:$E$25, 2)</f>
        <v>1274.3362831858401</v>
      </c>
      <c r="H3372" s="1">
        <f>VLOOKUP(D3372, Spring!$A$1:$E$25, 3)</f>
        <v>962.46396540679098</v>
      </c>
      <c r="I3372" s="1">
        <f>VLOOKUP(D3372, Spring!$A$1:$E$25, 5)</f>
        <v>352.80034538247099</v>
      </c>
      <c r="J3372" s="1">
        <f t="shared" si="313"/>
        <v>1210.3624744106507</v>
      </c>
      <c r="K3372" s="47">
        <f t="shared" si="314"/>
        <v>22.643490064367779</v>
      </c>
      <c r="L3372" s="48">
        <f>Solar!K3389/1000*Variables!$B$3</f>
        <v>38.895800000000001</v>
      </c>
      <c r="M3372">
        <f>IF(E3372=1, VLOOKUP(D3372, Sheet1!$A$2:$C$26, 2), Sheet1!$C$3)</f>
        <v>0.25796000000000002</v>
      </c>
      <c r="N3372" s="1">
        <f>'Electricity Rates'!$J$2</f>
        <v>0.24729999999999999</v>
      </c>
      <c r="O3372" s="145">
        <f>L3372-K3372</f>
        <v>16.252309935632223</v>
      </c>
      <c r="P3372">
        <f t="shared" si="315"/>
        <v>5.5997350929181513</v>
      </c>
      <c r="Q3372">
        <f>IF(O3372&gt;0, IF(Q3371+O3372*Variables!$B$5&lt;Variables!$B$4, Q3371+O3372*Variables!$B$5, Variables!$B$4), IF(Q3371&gt;-O3372, Q3371+O3372/Variables!$B$5, 0))</f>
        <v>58.682617493133371</v>
      </c>
      <c r="R3372">
        <f>IF(O3372&gt;0, 0, IF(Q3371&gt;-O3372, 0, -O3372 - Q3371*Variables!$B$5))</f>
        <v>0</v>
      </c>
      <c r="S3372">
        <f t="shared" si="316"/>
        <v>0</v>
      </c>
      <c r="T3372">
        <f t="shared" si="317"/>
        <v>0</v>
      </c>
    </row>
    <row r="3373" spans="1:20" x14ac:dyDescent="0.3">
      <c r="A3373" s="3">
        <f t="shared" si="312"/>
        <v>43241</v>
      </c>
      <c r="B3373">
        <v>5</v>
      </c>
      <c r="C3373">
        <v>21</v>
      </c>
      <c r="D3373">
        <v>12</v>
      </c>
      <c r="E3373">
        <v>1</v>
      </c>
      <c r="F3373" s="1">
        <f>VLOOKUP(A3373,Weather!$A$1:$E$366, 5)</f>
        <v>0.79487179487179549</v>
      </c>
      <c r="G3373" s="1">
        <f>VLOOKUP(D3373, Spring!$A$1:$E$25, 2)</f>
        <v>1314.1592920353901</v>
      </c>
      <c r="H3373" s="1">
        <f>VLOOKUP(D3373, Spring!$A$1:$E$25, 3)</f>
        <v>983.10377962844302</v>
      </c>
      <c r="I3373" s="1">
        <f>VLOOKUP(D3373, Spring!$A$1:$E$25, 5)</f>
        <v>344.20503159464602</v>
      </c>
      <c r="J3373" s="1">
        <f t="shared" si="313"/>
        <v>1246.2504689775551</v>
      </c>
      <c r="K3373" s="47">
        <f t="shared" si="314"/>
        <v>23.314883523423479</v>
      </c>
      <c r="L3373" s="48">
        <f>Solar!K3390/1000*Variables!$B$3</f>
        <v>42.189</v>
      </c>
      <c r="M3373">
        <f>IF(E3373=1, VLOOKUP(D3373, Sheet1!$A$2:$C$26, 2), Sheet1!$C$3)</f>
        <v>0.25796000000000002</v>
      </c>
      <c r="N3373" s="1">
        <f>'Electricity Rates'!$J$2</f>
        <v>0.24729999999999999</v>
      </c>
      <c r="O3373" s="145">
        <f>L3373-K3373</f>
        <v>18.874116476576521</v>
      </c>
      <c r="P3373">
        <f t="shared" si="315"/>
        <v>5.765770695342626</v>
      </c>
      <c r="Q3373">
        <f>IF(O3373&gt;0, IF(Q3372+O3373*Variables!$B$5&lt;Variables!$B$4, Q3372+O3373*Variables!$B$5, Variables!$B$4), IF(Q3372&gt;-O3373, Q3372+O3373/Variables!$B$5, 0))</f>
        <v>76.424286981115301</v>
      </c>
      <c r="R3373">
        <f>IF(O3373&gt;0, 0, IF(Q3372&gt;-O3373, 0, -O3373 - Q3372*Variables!$B$5))</f>
        <v>0</v>
      </c>
      <c r="S3373">
        <f t="shared" si="316"/>
        <v>0</v>
      </c>
      <c r="T3373">
        <f t="shared" si="317"/>
        <v>0</v>
      </c>
    </row>
    <row r="3374" spans="1:20" x14ac:dyDescent="0.3">
      <c r="A3374" s="3">
        <f t="shared" si="312"/>
        <v>43241</v>
      </c>
      <c r="B3374">
        <v>5</v>
      </c>
      <c r="C3374">
        <v>21</v>
      </c>
      <c r="D3374">
        <v>13</v>
      </c>
      <c r="E3374">
        <v>1</v>
      </c>
      <c r="F3374" s="1">
        <f>VLOOKUP(A3374,Weather!$A$1:$E$366, 5)</f>
        <v>0.79487179487179549</v>
      </c>
      <c r="G3374" s="1">
        <f>VLOOKUP(D3374, Spring!$A$1:$E$25, 2)</f>
        <v>1362.8318584070701</v>
      </c>
      <c r="H3374" s="1">
        <f>VLOOKUP(D3374, Spring!$A$1:$E$25, 3)</f>
        <v>999.59961563100603</v>
      </c>
      <c r="I3374" s="1">
        <f>VLOOKUP(D3374, Spring!$A$1:$E$25, 5)</f>
        <v>326.84269398328001</v>
      </c>
      <c r="J3374" s="1">
        <f t="shared" si="313"/>
        <v>1288.3226804017238</v>
      </c>
      <c r="K3374" s="47">
        <f t="shared" si="314"/>
        <v>24.101971459071031</v>
      </c>
      <c r="L3374" s="48">
        <f>Solar!K3391/1000*Variables!$B$3</f>
        <v>42.975349999999999</v>
      </c>
      <c r="M3374">
        <f>IF(E3374=1, VLOOKUP(D3374, Sheet1!$A$2:$C$26, 2), Sheet1!$C$3)</f>
        <v>0.55478000000000005</v>
      </c>
      <c r="N3374" s="1">
        <f>'Electricity Rates'!$J$2</f>
        <v>0.24729999999999999</v>
      </c>
      <c r="O3374" s="145">
        <f>L3374-K3374</f>
        <v>18.873378540928968</v>
      </c>
      <c r="P3374">
        <f t="shared" si="315"/>
        <v>5.9604175418282654</v>
      </c>
      <c r="Q3374">
        <f>IF(O3374&gt;0, IF(Q3373+O3374*Variables!$B$5&lt;Variables!$B$4, Q3373+O3374*Variables!$B$5, Variables!$B$4), IF(Q3373&gt;-O3374, Q3373+O3374/Variables!$B$5, 0))</f>
        <v>94.165262809588526</v>
      </c>
      <c r="R3374">
        <f>IF(O3374&gt;0, 0, IF(Q3373&gt;-O3374, 0, -O3374 - Q3373*Variables!$B$5))</f>
        <v>0</v>
      </c>
      <c r="S3374">
        <f t="shared" si="316"/>
        <v>0</v>
      </c>
      <c r="T3374">
        <f t="shared" si="317"/>
        <v>0</v>
      </c>
    </row>
    <row r="3375" spans="1:20" x14ac:dyDescent="0.3">
      <c r="A3375" s="3">
        <f t="shared" si="312"/>
        <v>43241</v>
      </c>
      <c r="B3375">
        <v>5</v>
      </c>
      <c r="C3375">
        <v>21</v>
      </c>
      <c r="D3375">
        <v>14</v>
      </c>
      <c r="E3375">
        <v>1</v>
      </c>
      <c r="F3375" s="1">
        <f>VLOOKUP(A3375,Weather!$A$1:$E$366, 5)</f>
        <v>0.79487179487179549</v>
      </c>
      <c r="G3375" s="1">
        <f>VLOOKUP(D3375, Spring!$A$1:$E$25, 2)</f>
        <v>1402.65486725663</v>
      </c>
      <c r="H3375" s="1">
        <f>VLOOKUP(D3375, Spring!$A$1:$E$25, 3)</f>
        <v>1011.55108904548</v>
      </c>
      <c r="I3375" s="1">
        <f>VLOOKUP(D3375, Spring!$A$1:$E$25, 5)</f>
        <v>309.49016837395499</v>
      </c>
      <c r="J3375" s="1">
        <f t="shared" si="313"/>
        <v>1322.4284512133174</v>
      </c>
      <c r="K3375" s="47">
        <f t="shared" si="314"/>
        <v>24.740023033568132</v>
      </c>
      <c r="L3375" s="48">
        <f>Solar!K3392/1000*Variables!$B$3</f>
        <v>40.000500000000002</v>
      </c>
      <c r="M3375">
        <f>IF(E3375=1, VLOOKUP(D3375, Sheet1!$A$2:$C$26, 2), Sheet1!$C$3)</f>
        <v>0.55478000000000005</v>
      </c>
      <c r="N3375" s="1">
        <f>'Electricity Rates'!$J$2</f>
        <v>0.24729999999999999</v>
      </c>
      <c r="O3375" s="145">
        <f>L3375-K3375</f>
        <v>15.26047696643187</v>
      </c>
      <c r="P3375">
        <f t="shared" si="315"/>
        <v>6.1182076962013987</v>
      </c>
      <c r="Q3375">
        <f>IF(O3375&gt;0, IF(Q3374+O3375*Variables!$B$5&lt;Variables!$B$4, Q3374+O3375*Variables!$B$5, Variables!$B$4), IF(Q3374&gt;-O3375, Q3374+O3375/Variables!$B$5, 0))</f>
        <v>100</v>
      </c>
      <c r="R3375">
        <f>IF(O3375&gt;0, 0, IF(Q3374&gt;-O3375, 0, -O3375 - Q3374*Variables!$B$5))</f>
        <v>0</v>
      </c>
      <c r="S3375">
        <f t="shared" si="316"/>
        <v>0</v>
      </c>
      <c r="T3375">
        <f t="shared" si="317"/>
        <v>0</v>
      </c>
    </row>
    <row r="3376" spans="1:20" x14ac:dyDescent="0.3">
      <c r="A3376" s="3">
        <f t="shared" si="312"/>
        <v>43241</v>
      </c>
      <c r="B3376">
        <v>5</v>
      </c>
      <c r="C3376">
        <v>21</v>
      </c>
      <c r="D3376">
        <v>15</v>
      </c>
      <c r="E3376">
        <v>1</v>
      </c>
      <c r="F3376" s="1">
        <f>VLOOKUP(A3376,Weather!$A$1:$E$366, 5)</f>
        <v>0.79487179487179549</v>
      </c>
      <c r="G3376" s="1">
        <f>VLOOKUP(D3376, Spring!$A$1:$E$25, 2)</f>
        <v>1371.6814159292001</v>
      </c>
      <c r="H3376" s="1">
        <f>VLOOKUP(D3376, Spring!$A$1:$E$25, 3)</f>
        <v>1005.48526585522</v>
      </c>
      <c r="I3376" s="1">
        <f>VLOOKUP(D3376, Spring!$A$1:$E$25, 5)</f>
        <v>300.89485458612899</v>
      </c>
      <c r="J3376" s="1">
        <f t="shared" si="313"/>
        <v>1296.5642569396659</v>
      </c>
      <c r="K3376" s="47">
        <f t="shared" si="314"/>
        <v>24.256155069681139</v>
      </c>
      <c r="L3376" s="48">
        <f>Solar!K3393/1000*Variables!$B$3</f>
        <v>35.328049999999998</v>
      </c>
      <c r="M3376">
        <f>IF(E3376=1, VLOOKUP(D3376, Sheet1!$A$2:$C$26, 2), Sheet1!$C$3)</f>
        <v>0.55478000000000005</v>
      </c>
      <c r="N3376" s="1">
        <f>'Electricity Rates'!$J$2</f>
        <v>0.24729999999999999</v>
      </c>
      <c r="O3376" s="145">
        <f>L3376-K3376</f>
        <v>11.071894930318859</v>
      </c>
      <c r="P3376">
        <f t="shared" si="315"/>
        <v>5.9985471487321451</v>
      </c>
      <c r="Q3376">
        <f>IF(O3376&gt;0, IF(Q3375+O3376*Variables!$B$5&lt;Variables!$B$4, Q3375+O3376*Variables!$B$5, Variables!$B$4), IF(Q3375&gt;-O3376, Q3375+O3376/Variables!$B$5, 0))</f>
        <v>100</v>
      </c>
      <c r="R3376">
        <f>IF(O3376&gt;0, 0, IF(Q3375&gt;-O3376, 0, -O3376 - Q3375*Variables!$B$5))</f>
        <v>0</v>
      </c>
      <c r="S3376">
        <f t="shared" si="316"/>
        <v>0</v>
      </c>
      <c r="T3376">
        <f t="shared" si="317"/>
        <v>0</v>
      </c>
    </row>
    <row r="3377" spans="1:20" x14ac:dyDescent="0.3">
      <c r="A3377" s="3">
        <f t="shared" si="312"/>
        <v>43241</v>
      </c>
      <c r="B3377">
        <v>5</v>
      </c>
      <c r="C3377">
        <v>21</v>
      </c>
      <c r="D3377">
        <v>16</v>
      </c>
      <c r="E3377">
        <v>1</v>
      </c>
      <c r="F3377" s="1">
        <f>VLOOKUP(A3377,Weather!$A$1:$E$366, 5)</f>
        <v>0.79487179487179549</v>
      </c>
      <c r="G3377" s="1">
        <f>VLOOKUP(D3377, Spring!$A$1:$E$25, 2)</f>
        <v>1283.1858407079601</v>
      </c>
      <c r="H3377" s="1">
        <f>VLOOKUP(D3377, Spring!$A$1:$E$25, 3)</f>
        <v>954.93673926969905</v>
      </c>
      <c r="I3377" s="1">
        <f>VLOOKUP(D3377, Spring!$A$1:$E$25, 5)</f>
        <v>270.36971623690101</v>
      </c>
      <c r="J3377" s="1">
        <f t="shared" si="313"/>
        <v>1215.8526916949836</v>
      </c>
      <c r="K3377" s="47">
        <f t="shared" si="314"/>
        <v>22.746201180382457</v>
      </c>
      <c r="L3377" s="48">
        <f>Solar!K3394/1000*Variables!$B$3</f>
        <v>27.619499999999995</v>
      </c>
      <c r="M3377">
        <f>IF(E3377=1, VLOOKUP(D3377, Sheet1!$A$2:$C$26, 2), Sheet1!$C$3)</f>
        <v>0.55478000000000005</v>
      </c>
      <c r="N3377" s="1">
        <f>'Electricity Rates'!$J$2</f>
        <v>0.24729999999999999</v>
      </c>
      <c r="O3377" s="145">
        <f>L3377-K3377</f>
        <v>4.8732988196175384</v>
      </c>
      <c r="P3377">
        <f t="shared" si="315"/>
        <v>5.6251355519085813</v>
      </c>
      <c r="Q3377">
        <f>IF(O3377&gt;0, IF(Q3376+O3377*Variables!$B$5&lt;Variables!$B$4, Q3376+O3377*Variables!$B$5, Variables!$B$4), IF(Q3376&gt;-O3377, Q3376+O3377/Variables!$B$5, 0))</f>
        <v>100</v>
      </c>
      <c r="R3377">
        <f>IF(O3377&gt;0, 0, IF(Q3376&gt;-O3377, 0, -O3377 - Q3376*Variables!$B$5))</f>
        <v>0</v>
      </c>
      <c r="S3377">
        <f t="shared" si="316"/>
        <v>0</v>
      </c>
      <c r="T3377">
        <f t="shared" si="317"/>
        <v>0</v>
      </c>
    </row>
    <row r="3378" spans="1:20" x14ac:dyDescent="0.3">
      <c r="A3378" s="3">
        <f t="shared" si="312"/>
        <v>43241</v>
      </c>
      <c r="B3378">
        <v>5</v>
      </c>
      <c r="C3378">
        <v>21</v>
      </c>
      <c r="D3378">
        <v>17</v>
      </c>
      <c r="E3378">
        <v>1</v>
      </c>
      <c r="F3378" s="1">
        <f>VLOOKUP(A3378,Weather!$A$1:$E$366, 5)</f>
        <v>0.79487179487179549</v>
      </c>
      <c r="G3378" s="1">
        <f>VLOOKUP(D3378, Spring!$A$1:$E$25, 2)</f>
        <v>973.45132743362797</v>
      </c>
      <c r="H3378" s="1">
        <f>VLOOKUP(D3378, Spring!$A$1:$E$25, 3)</f>
        <v>850.97693786034597</v>
      </c>
      <c r="I3378" s="1">
        <f>VLOOKUP(D3378, Spring!$A$1:$E$25, 5)</f>
        <v>257.39334353781499</v>
      </c>
      <c r="J3378" s="1">
        <f t="shared" si="313"/>
        <v>948.32837572628819</v>
      </c>
      <c r="K3378" s="47">
        <f t="shared" si="314"/>
        <v>17.741349891049861</v>
      </c>
      <c r="L3378" s="48">
        <f>Solar!K3395/1000*Variables!$B$3</f>
        <v>17.167249999999999</v>
      </c>
      <c r="M3378">
        <f>IF(E3378=1, VLOOKUP(D3378, Sheet1!$A$2:$C$26, 2), Sheet1!$C$3)</f>
        <v>0.55478000000000005</v>
      </c>
      <c r="N3378" s="1">
        <f>'Electricity Rates'!$J$2</f>
        <v>0.24729999999999999</v>
      </c>
      <c r="O3378" s="145">
        <f>L3378-K3378</f>
        <v>-0.57409989104986181</v>
      </c>
      <c r="P3378">
        <f t="shared" si="315"/>
        <v>4.3874358280566303</v>
      </c>
      <c r="Q3378">
        <f>IF(O3378&gt;0, IF(Q3377+O3378*Variables!$B$5&lt;Variables!$B$4, Q3377+O3378*Variables!$B$5, Variables!$B$4), IF(Q3377&gt;-O3378, Q3377+O3378/Variables!$B$5, 0))</f>
        <v>99.389255435053343</v>
      </c>
      <c r="R3378">
        <f>IF(O3378&gt;0, 0, IF(Q3377&gt;-O3378, 0, -O3378 - Q3377*Variables!$B$5))</f>
        <v>0</v>
      </c>
      <c r="S3378">
        <f t="shared" si="316"/>
        <v>0</v>
      </c>
      <c r="T3378">
        <f t="shared" si="317"/>
        <v>0</v>
      </c>
    </row>
    <row r="3379" spans="1:20" x14ac:dyDescent="0.3">
      <c r="A3379" s="3">
        <f t="shared" si="312"/>
        <v>43241</v>
      </c>
      <c r="B3379">
        <v>5</v>
      </c>
      <c r="C3379">
        <v>21</v>
      </c>
      <c r="D3379">
        <v>18</v>
      </c>
      <c r="E3379">
        <v>1</v>
      </c>
      <c r="F3379" s="1">
        <f>VLOOKUP(A3379,Weather!$A$1:$E$366, 5)</f>
        <v>0.79487179487179549</v>
      </c>
      <c r="G3379" s="1">
        <f>VLOOKUP(D3379, Spring!$A$1:$E$25, 2)</f>
        <v>690.26548672566298</v>
      </c>
      <c r="H3379" s="1">
        <f>VLOOKUP(D3379, Spring!$A$1:$E$25, 3)</f>
        <v>590.923299339663</v>
      </c>
      <c r="I3379" s="1">
        <f>VLOOKUP(D3379, Spring!$A$1:$E$25, 5)</f>
        <v>248.81274775305101</v>
      </c>
      <c r="J3379" s="1">
        <f t="shared" si="313"/>
        <v>669.88760213366299</v>
      </c>
      <c r="K3379" s="47">
        <f t="shared" si="314"/>
        <v>12.532273251897237</v>
      </c>
      <c r="L3379" s="48">
        <f>Solar!K3396/1000*Variables!$B$3</f>
        <v>7.4693999999999994</v>
      </c>
      <c r="M3379">
        <f>IF(E3379=1, VLOOKUP(D3379, Sheet1!$A$2:$C$26, 2), Sheet1!$C$3)</f>
        <v>0.55478000000000005</v>
      </c>
      <c r="N3379" s="1">
        <f>'Electricity Rates'!$J$2</f>
        <v>0.24729999999999999</v>
      </c>
      <c r="O3379" s="145">
        <f>L3379-K3379</f>
        <v>-5.0628732518972379</v>
      </c>
      <c r="P3379">
        <f t="shared" si="315"/>
        <v>3.0992311751941868</v>
      </c>
      <c r="Q3379">
        <f>IF(O3379&gt;0, IF(Q3378+O3379*Variables!$B$5&lt;Variables!$B$4, Q3378+O3379*Variables!$B$5, Variables!$B$4), IF(Q3378&gt;-O3379, Q3378+O3379/Variables!$B$5, 0))</f>
        <v>94.003220060694574</v>
      </c>
      <c r="R3379">
        <f>IF(O3379&gt;0, 0, IF(Q3378&gt;-O3379, 0, -O3379 - Q3378*Variables!$B$5))</f>
        <v>0</v>
      </c>
      <c r="S3379">
        <f t="shared" si="316"/>
        <v>0</v>
      </c>
      <c r="T3379">
        <f t="shared" si="317"/>
        <v>0</v>
      </c>
    </row>
    <row r="3380" spans="1:20" x14ac:dyDescent="0.3">
      <c r="A3380" s="3">
        <f t="shared" si="312"/>
        <v>43241</v>
      </c>
      <c r="B3380">
        <v>5</v>
      </c>
      <c r="C3380">
        <v>21</v>
      </c>
      <c r="D3380">
        <v>19</v>
      </c>
      <c r="E3380">
        <v>1</v>
      </c>
      <c r="F3380" s="1">
        <f>VLOOKUP(A3380,Weather!$A$1:$E$366, 5)</f>
        <v>0.79487179487179549</v>
      </c>
      <c r="G3380" s="1">
        <f>VLOOKUP(D3380, Spring!$A$1:$E$25, 2)</f>
        <v>482.300884955752</v>
      </c>
      <c r="H3380" s="1">
        <f>VLOOKUP(D3380, Spring!$A$1:$E$25, 3)</f>
        <v>454.99679692504799</v>
      </c>
      <c r="I3380" s="1">
        <f>VLOOKUP(D3380, Spring!$A$1:$E$25, 5)</f>
        <v>266.52341143686903</v>
      </c>
      <c r="J3380" s="1">
        <f t="shared" si="313"/>
        <v>476.70004638535119</v>
      </c>
      <c r="K3380" s="47">
        <f t="shared" si="314"/>
        <v>8.9181158472929702</v>
      </c>
      <c r="L3380" s="48">
        <f>Solar!K3397/1000*Variables!$B$3</f>
        <v>1.1275999999999999</v>
      </c>
      <c r="M3380">
        <f>IF(E3380=1, VLOOKUP(D3380, Sheet1!$A$2:$C$26, 2), Sheet1!$C$3)</f>
        <v>0.25796000000000002</v>
      </c>
      <c r="N3380" s="1">
        <f>'Electricity Rates'!$J$2</f>
        <v>0.24729999999999999</v>
      </c>
      <c r="O3380" s="145">
        <f>L3380-K3380</f>
        <v>-7.7905158472929701</v>
      </c>
      <c r="P3380">
        <f t="shared" si="315"/>
        <v>2.2054500490355515</v>
      </c>
      <c r="Q3380">
        <f>IF(O3380&gt;0, IF(Q3379+O3380*Variables!$B$5&lt;Variables!$B$4, Q3379+O3380*Variables!$B$5, Variables!$B$4), IF(Q3379&gt;-O3380, Q3379+O3380/Variables!$B$5, 0))</f>
        <v>85.715437244425459</v>
      </c>
      <c r="R3380">
        <f>IF(O3380&gt;0, 0, IF(Q3379&gt;-O3380, 0, -O3380 - Q3379*Variables!$B$5))</f>
        <v>0</v>
      </c>
      <c r="S3380">
        <f t="shared" si="316"/>
        <v>0</v>
      </c>
      <c r="T3380">
        <f t="shared" si="317"/>
        <v>0</v>
      </c>
    </row>
    <row r="3381" spans="1:20" x14ac:dyDescent="0.3">
      <c r="A3381" s="3">
        <f t="shared" si="312"/>
        <v>43241</v>
      </c>
      <c r="B3381">
        <v>5</v>
      </c>
      <c r="C3381">
        <v>21</v>
      </c>
      <c r="D3381">
        <v>20</v>
      </c>
      <c r="E3381">
        <v>1</v>
      </c>
      <c r="F3381" s="1">
        <f>VLOOKUP(A3381,Weather!$A$1:$E$366, 5)</f>
        <v>0.79487179487179549</v>
      </c>
      <c r="G3381" s="1">
        <f>VLOOKUP(D3381, Spring!$A$1:$E$25, 2)</f>
        <v>415.92920353982299</v>
      </c>
      <c r="H3381" s="1">
        <f>VLOOKUP(D3381, Spring!$A$1:$E$25, 3)</f>
        <v>371.98648067830999</v>
      </c>
      <c r="I3381" s="1">
        <f>VLOOKUP(D3381, Spring!$A$1:$E$25, 5)</f>
        <v>284.25369912476901</v>
      </c>
      <c r="J3381" s="1">
        <f t="shared" si="313"/>
        <v>406.91531167079472</v>
      </c>
      <c r="K3381" s="47">
        <f t="shared" si="314"/>
        <v>7.6125813643910485</v>
      </c>
      <c r="L3381" s="48">
        <f>Solar!K3398/1000*Variables!$B$3</f>
        <v>0</v>
      </c>
      <c r="M3381">
        <f>IF(E3381=1, VLOOKUP(D3381, Sheet1!$A$2:$C$26, 2), Sheet1!$C$3)</f>
        <v>0.25796000000000002</v>
      </c>
      <c r="N3381" s="1">
        <f>'Electricity Rates'!$J$2</f>
        <v>0.24729999999999999</v>
      </c>
      <c r="O3381" s="145">
        <f>L3381-K3381</f>
        <v>-7.6125813643910485</v>
      </c>
      <c r="P3381">
        <f t="shared" si="315"/>
        <v>1.8825913714139062</v>
      </c>
      <c r="Q3381">
        <f>IF(O3381&gt;0, IF(Q3380+O3381*Variables!$B$5&lt;Variables!$B$4, Q3380+O3381*Variables!$B$5, Variables!$B$4), IF(Q3380&gt;-O3381, Q3380+O3381/Variables!$B$5, 0))</f>
        <v>77.616946431243491</v>
      </c>
      <c r="R3381">
        <f>IF(O3381&gt;0, 0, IF(Q3380&gt;-O3381, 0, -O3381 - Q3380*Variables!$B$5))</f>
        <v>0</v>
      </c>
      <c r="S3381">
        <f t="shared" si="316"/>
        <v>0</v>
      </c>
      <c r="T3381">
        <f t="shared" si="317"/>
        <v>0</v>
      </c>
    </row>
    <row r="3382" spans="1:20" x14ac:dyDescent="0.3">
      <c r="A3382" s="3">
        <f t="shared" si="312"/>
        <v>43241</v>
      </c>
      <c r="B3382">
        <v>5</v>
      </c>
      <c r="C3382">
        <v>21</v>
      </c>
      <c r="D3382">
        <v>21</v>
      </c>
      <c r="E3382">
        <v>1</v>
      </c>
      <c r="F3382" s="1">
        <f>VLOOKUP(A3382,Weather!$A$1:$E$366, 5)</f>
        <v>0.79487179487179549</v>
      </c>
      <c r="G3382" s="1">
        <f>VLOOKUP(D3382, Spring!$A$1:$E$25, 2)</f>
        <v>371.68141592920301</v>
      </c>
      <c r="H3382" s="1">
        <f>VLOOKUP(D3382, Spring!$A$1:$E$25, 3)</f>
        <v>318.10538116591903</v>
      </c>
      <c r="I3382" s="1">
        <f>VLOOKUP(D3382, Spring!$A$1:$E$25, 5)</f>
        <v>271.28223242670401</v>
      </c>
      <c r="J3382" s="1">
        <f t="shared" si="313"/>
        <v>360.6914600803243</v>
      </c>
      <c r="K3382" s="47">
        <f t="shared" si="314"/>
        <v>6.7478244454066996</v>
      </c>
      <c r="L3382" s="48">
        <f>Solar!K3399/1000*Variables!$B$3</f>
        <v>0</v>
      </c>
      <c r="M3382">
        <f>IF(E3382=1, VLOOKUP(D3382, Sheet1!$A$2:$C$26, 2), Sheet1!$C$3)</f>
        <v>0.25796000000000002</v>
      </c>
      <c r="N3382" s="1">
        <f>'Electricity Rates'!$J$2</f>
        <v>0.24729999999999999</v>
      </c>
      <c r="O3382" s="145">
        <f>L3382-K3382</f>
        <v>-6.7478244454066996</v>
      </c>
      <c r="P3382">
        <f t="shared" si="315"/>
        <v>1.6687369853490768</v>
      </c>
      <c r="Q3382">
        <f>IF(O3382&gt;0, IF(Q3381+O3382*Variables!$B$5&lt;Variables!$B$4, Q3381+O3382*Variables!$B$5, Variables!$B$4), IF(Q3381&gt;-O3382, Q3381+O3382/Variables!$B$5, 0))</f>
        <v>70.438409787193805</v>
      </c>
      <c r="R3382">
        <f>IF(O3382&gt;0, 0, IF(Q3381&gt;-O3382, 0, -O3382 - Q3381*Variables!$B$5))</f>
        <v>0</v>
      </c>
      <c r="S3382">
        <f t="shared" si="316"/>
        <v>0</v>
      </c>
      <c r="T3382">
        <f t="shared" si="317"/>
        <v>0</v>
      </c>
    </row>
    <row r="3383" spans="1:20" x14ac:dyDescent="0.3">
      <c r="A3383" s="3">
        <f t="shared" si="312"/>
        <v>43241</v>
      </c>
      <c r="B3383">
        <v>5</v>
      </c>
      <c r="C3383">
        <v>21</v>
      </c>
      <c r="D3383">
        <v>22</v>
      </c>
      <c r="E3383">
        <v>1</v>
      </c>
      <c r="F3383" s="1">
        <f>VLOOKUP(A3383,Weather!$A$1:$E$366, 5)</f>
        <v>0.79487179487179549</v>
      </c>
      <c r="G3383" s="1">
        <f>VLOOKUP(D3383, Spring!$A$1:$E$25, 2)</f>
        <v>345.13274336283098</v>
      </c>
      <c r="H3383" s="1">
        <f>VLOOKUP(D3383, Spring!$A$1:$E$25, 3)</f>
        <v>289.79820627802701</v>
      </c>
      <c r="I3383" s="1">
        <f>VLOOKUP(D3383, Spring!$A$1:$E$25, 5)</f>
        <v>275.85953137878198</v>
      </c>
      <c r="J3383" s="1">
        <f t="shared" si="313"/>
        <v>333.78206908902507</v>
      </c>
      <c r="K3383" s="47">
        <f t="shared" si="314"/>
        <v>6.244402916375603</v>
      </c>
      <c r="L3383" s="48">
        <f>Solar!K3400/1000*Variables!$B$3</f>
        <v>0</v>
      </c>
      <c r="M3383">
        <f>IF(E3383=1, VLOOKUP(D3383, Sheet1!$A$2:$C$26, 2), Sheet1!$C$3)</f>
        <v>0.18637999999999999</v>
      </c>
      <c r="N3383" s="1">
        <f>'Electricity Rates'!$J$2</f>
        <v>0.24729999999999999</v>
      </c>
      <c r="O3383" s="145">
        <f>L3383-K3383</f>
        <v>-6.244402916375603</v>
      </c>
      <c r="P3383">
        <f t="shared" si="315"/>
        <v>1.5442408412196866</v>
      </c>
      <c r="Q3383">
        <f>IF(O3383&gt;0, IF(Q3382+O3383*Variables!$B$5&lt;Variables!$B$4, Q3382+O3383*Variables!$B$5, Variables!$B$4), IF(Q3382&gt;-O3383, Q3382+O3383/Variables!$B$5, 0))</f>
        <v>63.795427961262313</v>
      </c>
      <c r="R3383">
        <f>IF(O3383&gt;0, 0, IF(Q3382&gt;-O3383, 0, -O3383 - Q3382*Variables!$B$5))</f>
        <v>0</v>
      </c>
      <c r="S3383">
        <f t="shared" si="316"/>
        <v>0</v>
      </c>
      <c r="T3383">
        <f t="shared" si="317"/>
        <v>0</v>
      </c>
    </row>
    <row r="3384" spans="1:20" x14ac:dyDescent="0.3">
      <c r="A3384" s="3">
        <f t="shared" si="312"/>
        <v>43241</v>
      </c>
      <c r="B3384">
        <v>5</v>
      </c>
      <c r="C3384">
        <v>21</v>
      </c>
      <c r="D3384">
        <v>23</v>
      </c>
      <c r="E3384">
        <v>1</v>
      </c>
      <c r="F3384" s="1">
        <f>VLOOKUP(A3384,Weather!$A$1:$E$366, 5)</f>
        <v>0.79487179487179549</v>
      </c>
      <c r="G3384" s="1">
        <f>VLOOKUP(D3384, Spring!$A$1:$E$25, 2)</f>
        <v>318.58407079646003</v>
      </c>
      <c r="H3384" s="1">
        <f>VLOOKUP(D3384, Spring!$A$1:$E$25, 3)</f>
        <v>270.57975656630401</v>
      </c>
      <c r="I3384" s="1">
        <f>VLOOKUP(D3384, Spring!$A$1:$E$25, 5)</f>
        <v>271.64527650221697</v>
      </c>
      <c r="J3384" s="1">
        <f t="shared" si="313"/>
        <v>308.73703198001778</v>
      </c>
      <c r="K3384" s="47">
        <f t="shared" si="314"/>
        <v>5.7758597642792315</v>
      </c>
      <c r="L3384" s="48">
        <f>Solar!K3401/1000*Variables!$B$3</f>
        <v>0</v>
      </c>
      <c r="M3384">
        <f>IF(E3384=1, VLOOKUP(D3384, Sheet1!$A$2:$C$26, 2), Sheet1!$C$3)</f>
        <v>0.18637999999999999</v>
      </c>
      <c r="N3384" s="1">
        <f>'Electricity Rates'!$J$2</f>
        <v>0.24729999999999999</v>
      </c>
      <c r="O3384" s="145">
        <f>L3384-K3384</f>
        <v>-5.7758597642792315</v>
      </c>
      <c r="P3384">
        <f t="shared" si="315"/>
        <v>1.4283701197062539</v>
      </c>
      <c r="Q3384">
        <f>IF(O3384&gt;0, IF(Q3383+O3384*Variables!$B$5&lt;Variables!$B$4, Q3383+O3384*Variables!$B$5, Variables!$B$4), IF(Q3383&gt;-O3384, Q3383+O3384/Variables!$B$5, 0))</f>
        <v>57.650896297135468</v>
      </c>
      <c r="R3384">
        <f>IF(O3384&gt;0, 0, IF(Q3383&gt;-O3384, 0, -O3384 - Q3383*Variables!$B$5))</f>
        <v>0</v>
      </c>
      <c r="S3384">
        <f t="shared" si="316"/>
        <v>0</v>
      </c>
      <c r="T3384">
        <f t="shared" si="317"/>
        <v>0</v>
      </c>
    </row>
    <row r="3385" spans="1:20" x14ac:dyDescent="0.3">
      <c r="A3385" s="3">
        <f t="shared" si="312"/>
        <v>43241</v>
      </c>
      <c r="B3385">
        <v>5</v>
      </c>
      <c r="C3385">
        <v>21</v>
      </c>
      <c r="D3385">
        <v>24</v>
      </c>
      <c r="E3385">
        <v>1</v>
      </c>
      <c r="F3385" s="1">
        <f>VLOOKUP(A3385,Weather!$A$1:$E$366, 5)</f>
        <v>0.79487179487179549</v>
      </c>
      <c r="G3385" s="1">
        <f>VLOOKUP(D3385, Spring!$A$1:$E$25, 2)</f>
        <v>287.61061946902601</v>
      </c>
      <c r="H3385" s="1">
        <f>VLOOKUP(D3385, Spring!$A$1:$E$25, 3)</f>
        <v>251.20115310698301</v>
      </c>
      <c r="I3385" s="1">
        <f>VLOOKUP(D3385, Spring!$A$1:$E$25, 5)</f>
        <v>267.465363632795</v>
      </c>
      <c r="J3385" s="1">
        <f t="shared" si="313"/>
        <v>280.1420109845044</v>
      </c>
      <c r="K3385" s="47">
        <f t="shared" si="314"/>
        <v>5.240903428890884</v>
      </c>
      <c r="L3385" s="48">
        <f>Solar!K3402/1000*Variables!$B$3</f>
        <v>0</v>
      </c>
      <c r="M3385">
        <f>IF(E3385=1, VLOOKUP(D3385, Sheet1!$A$2:$C$26, 2), Sheet1!$C$3)</f>
        <v>0.18637999999999999</v>
      </c>
      <c r="N3385" s="1">
        <f>'Electricity Rates'!$J$2</f>
        <v>0.24729999999999999</v>
      </c>
      <c r="O3385" s="145">
        <f>L3385-K3385</f>
        <v>-5.240903428890884</v>
      </c>
      <c r="P3385">
        <f t="shared" si="315"/>
        <v>1.2960754179647156</v>
      </c>
      <c r="Q3385">
        <f>IF(O3385&gt;0, IF(Q3384+O3385*Variables!$B$5&lt;Variables!$B$4, Q3384+O3385*Variables!$B$5, Variables!$B$4), IF(Q3384&gt;-O3385, Q3384+O3385/Variables!$B$5, 0))</f>
        <v>52.075467117464314</v>
      </c>
      <c r="R3385">
        <f>IF(O3385&gt;0, 0, IF(Q3384&gt;-O3385, 0, -O3385 - Q3384*Variables!$B$5))</f>
        <v>0</v>
      </c>
      <c r="S3385">
        <f t="shared" si="316"/>
        <v>0</v>
      </c>
      <c r="T3385">
        <f t="shared" si="317"/>
        <v>0</v>
      </c>
    </row>
    <row r="3386" spans="1:20" x14ac:dyDescent="0.3">
      <c r="A3386" s="3">
        <f t="shared" si="312"/>
        <v>43242</v>
      </c>
      <c r="B3386">
        <v>5</v>
      </c>
      <c r="C3386">
        <v>22</v>
      </c>
      <c r="D3386">
        <v>1</v>
      </c>
      <c r="E3386">
        <v>1</v>
      </c>
      <c r="F3386" s="1">
        <f>VLOOKUP(A3386,Weather!$A$1:$E$366, 5)</f>
        <v>0.79487179487179549</v>
      </c>
      <c r="G3386" s="1">
        <f>VLOOKUP(D3386, Spring!$A$1:$E$25, 2)</f>
        <v>284.91351697629602</v>
      </c>
      <c r="H3386" s="1">
        <f>VLOOKUP(D3386, Spring!$A$1:$E$25, 3)</f>
        <v>272.00797092955099</v>
      </c>
      <c r="I3386" s="1">
        <f>VLOOKUP(D3386, Spring!$A$1:$E$25, 5)</f>
        <v>272.01322657875102</v>
      </c>
      <c r="J3386" s="1">
        <f t="shared" si="313"/>
        <v>282.2662254795278</v>
      </c>
      <c r="K3386" s="47">
        <f t="shared" si="314"/>
        <v>5.2806432843718367</v>
      </c>
      <c r="L3386" s="48">
        <f>Solar!K3403/1000*Variables!$B$3</f>
        <v>0</v>
      </c>
      <c r="M3386">
        <f>IF(E3386=1, VLOOKUP(D3386, Sheet1!$A$2:$C$26, 2), Sheet1!$C$3)</f>
        <v>0.18637999999999999</v>
      </c>
      <c r="N3386" s="1">
        <f>'Electricity Rates'!$J$2</f>
        <v>0.24729999999999999</v>
      </c>
      <c r="O3386" s="145">
        <f>L3386-K3386</f>
        <v>-5.2806432843718367</v>
      </c>
      <c r="P3386">
        <f t="shared" si="315"/>
        <v>1.3059030842251551</v>
      </c>
      <c r="Q3386">
        <f>IF(O3386&gt;0, IF(Q3385+O3386*Variables!$B$5&lt;Variables!$B$4, Q3385+O3386*Variables!$B$5, Variables!$B$4), IF(Q3385&gt;-O3386, Q3385+O3386/Variables!$B$5, 0))</f>
        <v>46.457761495792148</v>
      </c>
      <c r="R3386">
        <f>IF(O3386&gt;0, 0, IF(Q3385&gt;-O3386, 0, -O3386 - Q3385*Variables!$B$5))</f>
        <v>0</v>
      </c>
      <c r="S3386">
        <f t="shared" si="316"/>
        <v>0</v>
      </c>
      <c r="T3386">
        <f t="shared" si="317"/>
        <v>0</v>
      </c>
    </row>
    <row r="3387" spans="1:20" x14ac:dyDescent="0.3">
      <c r="A3387" s="3">
        <f t="shared" si="312"/>
        <v>43242</v>
      </c>
      <c r="B3387">
        <v>5</v>
      </c>
      <c r="C3387">
        <v>22</v>
      </c>
      <c r="D3387">
        <v>2</v>
      </c>
      <c r="E3387">
        <v>1</v>
      </c>
      <c r="F3387" s="1">
        <f>VLOOKUP(A3387,Weather!$A$1:$E$366, 5)</f>
        <v>0.79487179487179549</v>
      </c>
      <c r="G3387" s="1">
        <f>VLOOKUP(D3387, Spring!$A$1:$E$25, 2)</f>
        <v>283.47213324791699</v>
      </c>
      <c r="H3387" s="1">
        <f>VLOOKUP(D3387, Spring!$A$1:$E$25, 3)</f>
        <v>272.193568553901</v>
      </c>
      <c r="I3387" s="1">
        <f>VLOOKUP(D3387, Spring!$A$1:$E$25, 5)</f>
        <v>263.43263079398702</v>
      </c>
      <c r="J3387" s="1">
        <f t="shared" si="313"/>
        <v>281.15858151581114</v>
      </c>
      <c r="K3387" s="47">
        <f t="shared" si="314"/>
        <v>5.2599214546575714</v>
      </c>
      <c r="L3387" s="48">
        <f>Solar!K3404/1000*Variables!$B$3</f>
        <v>0</v>
      </c>
      <c r="M3387">
        <f>IF(E3387=1, VLOOKUP(D3387, Sheet1!$A$2:$C$26, 2), Sheet1!$C$3)</f>
        <v>0.18637999999999999</v>
      </c>
      <c r="N3387" s="1">
        <f>'Electricity Rates'!$J$2</f>
        <v>0.24729999999999999</v>
      </c>
      <c r="O3387" s="145">
        <f>L3387-K3387</f>
        <v>-5.2599214546575714</v>
      </c>
      <c r="P3387">
        <f t="shared" si="315"/>
        <v>1.3007785757368173</v>
      </c>
      <c r="Q3387">
        <f>IF(O3387&gt;0, IF(Q3386+O3387*Variables!$B$5&lt;Variables!$B$4, Q3386+O3387*Variables!$B$5, Variables!$B$4), IF(Q3386&gt;-O3387, Q3386+O3387/Variables!$B$5, 0))</f>
        <v>40.862100373816006</v>
      </c>
      <c r="R3387">
        <f>IF(O3387&gt;0, 0, IF(Q3386&gt;-O3387, 0, -O3387 - Q3386*Variables!$B$5))</f>
        <v>0</v>
      </c>
      <c r="S3387">
        <f t="shared" si="316"/>
        <v>0</v>
      </c>
      <c r="T3387">
        <f t="shared" si="317"/>
        <v>0</v>
      </c>
    </row>
    <row r="3388" spans="1:20" x14ac:dyDescent="0.3">
      <c r="A3388" s="3">
        <f t="shared" si="312"/>
        <v>43242</v>
      </c>
      <c r="B3388">
        <v>5</v>
      </c>
      <c r="C3388">
        <v>22</v>
      </c>
      <c r="D3388">
        <v>3</v>
      </c>
      <c r="E3388">
        <v>1</v>
      </c>
      <c r="F3388" s="1">
        <f>VLOOKUP(A3388,Weather!$A$1:$E$366, 5)</f>
        <v>0.79487179487179549</v>
      </c>
      <c r="G3388" s="1">
        <f>VLOOKUP(D3388, Spring!$A$1:$E$25, 2)</f>
        <v>282.03074951953801</v>
      </c>
      <c r="H3388" s="1">
        <f>VLOOKUP(D3388, Spring!$A$1:$E$25, 3)</f>
        <v>263.612120501699</v>
      </c>
      <c r="I3388" s="1">
        <f>VLOOKUP(D3388, Spring!$A$1:$E$25, 5)</f>
        <v>268.00502374504498</v>
      </c>
      <c r="J3388" s="1">
        <f t="shared" si="313"/>
        <v>278.2525692081864</v>
      </c>
      <c r="K3388" s="47">
        <f t="shared" si="314"/>
        <v>5.2055557070358338</v>
      </c>
      <c r="L3388" s="48">
        <f>Solar!K3405/1000*Variables!$B$3</f>
        <v>0</v>
      </c>
      <c r="M3388">
        <f>IF(E3388=1, VLOOKUP(D3388, Sheet1!$A$2:$C$26, 2), Sheet1!$C$3)</f>
        <v>0.18637999999999999</v>
      </c>
      <c r="N3388" s="1">
        <f>'Electricity Rates'!$J$2</f>
        <v>0.24729999999999999</v>
      </c>
      <c r="O3388" s="145">
        <f>L3388-K3388</f>
        <v>-5.2055557070358338</v>
      </c>
      <c r="P3388">
        <f t="shared" si="315"/>
        <v>1.2873339263499617</v>
      </c>
      <c r="Q3388">
        <f>IF(O3388&gt;0, IF(Q3387+O3388*Variables!$B$5&lt;Variables!$B$4, Q3387+O3388*Variables!$B$5, Variables!$B$4), IF(Q3387&gt;-O3388, Q3387+O3388/Variables!$B$5, 0))</f>
        <v>35.324275153565118</v>
      </c>
      <c r="R3388">
        <f>IF(O3388&gt;0, 0, IF(Q3387&gt;-O3388, 0, -O3388 - Q3387*Variables!$B$5))</f>
        <v>0</v>
      </c>
      <c r="S3388">
        <f t="shared" si="316"/>
        <v>0</v>
      </c>
      <c r="T3388">
        <f t="shared" si="317"/>
        <v>0</v>
      </c>
    </row>
    <row r="3389" spans="1:20" x14ac:dyDescent="0.3">
      <c r="A3389" s="3">
        <f t="shared" si="312"/>
        <v>43242</v>
      </c>
      <c r="B3389">
        <v>5</v>
      </c>
      <c r="C3389">
        <v>22</v>
      </c>
      <c r="D3389">
        <v>4</v>
      </c>
      <c r="E3389">
        <v>1</v>
      </c>
      <c r="F3389" s="1">
        <f>VLOOKUP(A3389,Weather!$A$1:$E$366, 5)</f>
        <v>0.79487179487179549</v>
      </c>
      <c r="G3389" s="1">
        <f>VLOOKUP(D3389, Spring!$A$1:$E$25, 2)</f>
        <v>287.61061946902601</v>
      </c>
      <c r="H3389" s="1">
        <f>VLOOKUP(D3389, Spring!$A$1:$E$25, 3)</f>
        <v>280.54932735425899</v>
      </c>
      <c r="I3389" s="1">
        <f>VLOOKUP(D3389, Spring!$A$1:$E$25, 5)</f>
        <v>263.81039287256101</v>
      </c>
      <c r="J3389" s="1">
        <f t="shared" si="313"/>
        <v>286.16214929163789</v>
      </c>
      <c r="K3389" s="47">
        <f t="shared" si="314"/>
        <v>5.3535283200500974</v>
      </c>
      <c r="L3389" s="48">
        <f>Solar!K3406/1000*Variables!$B$3</f>
        <v>0</v>
      </c>
      <c r="M3389">
        <f>IF(E3389=1, VLOOKUP(D3389, Sheet1!$A$2:$C$26, 2), Sheet1!$C$3)</f>
        <v>0.18637999999999999</v>
      </c>
      <c r="N3389" s="1">
        <f>'Electricity Rates'!$J$2</f>
        <v>0.24729999999999999</v>
      </c>
      <c r="O3389" s="145">
        <f>L3389-K3389</f>
        <v>-5.3535283200500974</v>
      </c>
      <c r="P3389">
        <f t="shared" si="315"/>
        <v>1.323927553548389</v>
      </c>
      <c r="Q3389">
        <f>IF(O3389&gt;0, IF(Q3388+O3389*Variables!$B$5&lt;Variables!$B$4, Q3388+O3389*Variables!$B$5, Variables!$B$4), IF(Q3388&gt;-O3389, Q3388+O3389/Variables!$B$5, 0))</f>
        <v>29.629032259894799</v>
      </c>
      <c r="R3389">
        <f>IF(O3389&gt;0, 0, IF(Q3388&gt;-O3389, 0, -O3389 - Q3388*Variables!$B$5))</f>
        <v>0</v>
      </c>
      <c r="S3389">
        <f t="shared" si="316"/>
        <v>0</v>
      </c>
      <c r="T3389">
        <f t="shared" si="317"/>
        <v>0</v>
      </c>
    </row>
    <row r="3390" spans="1:20" x14ac:dyDescent="0.3">
      <c r="A3390" s="3">
        <f t="shared" si="312"/>
        <v>43242</v>
      </c>
      <c r="B3390">
        <v>5</v>
      </c>
      <c r="C3390">
        <v>22</v>
      </c>
      <c r="D3390">
        <v>5</v>
      </c>
      <c r="E3390">
        <v>1</v>
      </c>
      <c r="F3390" s="1">
        <f>VLOOKUP(A3390,Weather!$A$1:$E$366, 5)</f>
        <v>0.79487179487179549</v>
      </c>
      <c r="G3390" s="1">
        <f>VLOOKUP(D3390, Spring!$A$1:$E$25, 2)</f>
        <v>318.58407079646003</v>
      </c>
      <c r="H3390" s="1">
        <f>VLOOKUP(D3390, Spring!$A$1:$E$25, 3)</f>
        <v>296.96508648302301</v>
      </c>
      <c r="I3390" s="1">
        <f>VLOOKUP(D3390, Spring!$A$1:$E$25, 5)</f>
        <v>263.982102908277</v>
      </c>
      <c r="J3390" s="1">
        <f t="shared" si="313"/>
        <v>314.14940734754987</v>
      </c>
      <c r="K3390" s="47">
        <f t="shared" si="314"/>
        <v>5.8771146118562072</v>
      </c>
      <c r="L3390" s="48">
        <f>Solar!K3407/1000*Variables!$B$3</f>
        <v>0</v>
      </c>
      <c r="M3390">
        <f>IF(E3390=1, VLOOKUP(D3390, Sheet1!$A$2:$C$26, 2), Sheet1!$C$3)</f>
        <v>0.18637999999999999</v>
      </c>
      <c r="N3390" s="1">
        <f>'Electricity Rates'!$J$2</f>
        <v>0.24729999999999999</v>
      </c>
      <c r="O3390" s="145">
        <f>L3390-K3390</f>
        <v>-5.8771146118562072</v>
      </c>
      <c r="P3390">
        <f t="shared" si="315"/>
        <v>1.4534104435120401</v>
      </c>
      <c r="Q3390">
        <f>IF(O3390&gt;0, IF(Q3389+O3390*Variables!$B$5&lt;Variables!$B$4, Q3389+O3390*Variables!$B$5, Variables!$B$4), IF(Q3389&gt;-O3390, Q3389+O3390/Variables!$B$5, 0))</f>
        <v>23.376782672813729</v>
      </c>
      <c r="R3390">
        <f>IF(O3390&gt;0, 0, IF(Q3389&gt;-O3390, 0, -O3390 - Q3389*Variables!$B$5))</f>
        <v>0</v>
      </c>
      <c r="S3390">
        <f t="shared" si="316"/>
        <v>0</v>
      </c>
      <c r="T3390">
        <f t="shared" si="317"/>
        <v>0</v>
      </c>
    </row>
    <row r="3391" spans="1:20" x14ac:dyDescent="0.3">
      <c r="A3391" s="3">
        <f t="shared" si="312"/>
        <v>43242</v>
      </c>
      <c r="B3391">
        <v>5</v>
      </c>
      <c r="C3391">
        <v>22</v>
      </c>
      <c r="D3391">
        <v>6</v>
      </c>
      <c r="E3391">
        <v>1</v>
      </c>
      <c r="F3391" s="1">
        <f>VLOOKUP(A3391,Weather!$A$1:$E$366, 5)</f>
        <v>0.79487179487179549</v>
      </c>
      <c r="G3391" s="1">
        <f>VLOOKUP(D3391, Spring!$A$1:$E$25, 2)</f>
        <v>389.38053097345102</v>
      </c>
      <c r="H3391" s="1">
        <f>VLOOKUP(D3391, Spring!$A$1:$E$25, 3)</f>
        <v>340.20659833439998</v>
      </c>
      <c r="I3391" s="1">
        <f>VLOOKUP(D3391, Spring!$A$1:$E$25, 5)</f>
        <v>264.16853094705402</v>
      </c>
      <c r="J3391" s="1">
        <f t="shared" si="313"/>
        <v>379.29357043210723</v>
      </c>
      <c r="K3391" s="47">
        <f t="shared" si="314"/>
        <v>7.095833169926987</v>
      </c>
      <c r="L3391" s="48">
        <f>Solar!K3408/1000*Variables!$B$3</f>
        <v>0.72824999999999995</v>
      </c>
      <c r="M3391">
        <f>IF(E3391=1, VLOOKUP(D3391, Sheet1!$A$2:$C$26, 2), Sheet1!$C$3)</f>
        <v>0.18637999999999999</v>
      </c>
      <c r="N3391" s="1">
        <f>'Electricity Rates'!$J$2</f>
        <v>0.24729999999999999</v>
      </c>
      <c r="O3391" s="145">
        <f>L3391-K3391</f>
        <v>-6.3675831699269869</v>
      </c>
      <c r="P3391">
        <f t="shared" si="315"/>
        <v>1.7547995429229439</v>
      </c>
      <c r="Q3391">
        <f>IF(O3391&gt;0, IF(Q3390+O3391*Variables!$B$5&lt;Variables!$B$4, Q3390+O3391*Variables!$B$5, Variables!$B$4), IF(Q3390&gt;-O3391, Q3390+O3391/Variables!$B$5, 0))</f>
        <v>16.602758023955232</v>
      </c>
      <c r="R3391">
        <f>IF(O3391&gt;0, 0, IF(Q3390&gt;-O3391, 0, -O3391 - Q3390*Variables!$B$5))</f>
        <v>0</v>
      </c>
      <c r="S3391">
        <f t="shared" si="316"/>
        <v>0</v>
      </c>
      <c r="T3391">
        <f t="shared" si="317"/>
        <v>0</v>
      </c>
    </row>
    <row r="3392" spans="1:20" x14ac:dyDescent="0.3">
      <c r="A3392" s="3">
        <f t="shared" si="312"/>
        <v>43242</v>
      </c>
      <c r="B3392">
        <v>5</v>
      </c>
      <c r="C3392">
        <v>22</v>
      </c>
      <c r="D3392">
        <v>7</v>
      </c>
      <c r="E3392">
        <v>1</v>
      </c>
      <c r="F3392" s="1">
        <f>VLOOKUP(A3392,Weather!$A$1:$E$366, 5)</f>
        <v>0.79487179487179549</v>
      </c>
      <c r="G3392" s="1">
        <f>VLOOKUP(D3392, Spring!$A$1:$E$25, 2)</f>
        <v>623.89380530973403</v>
      </c>
      <c r="H3392" s="1">
        <f>VLOOKUP(D3392, Spring!$A$1:$E$25, 3)</f>
        <v>374.47950032030701</v>
      </c>
      <c r="I3392" s="1">
        <f>VLOOKUP(D3392, Spring!$A$1:$E$25, 5)</f>
        <v>251.18725224694799</v>
      </c>
      <c r="J3392" s="1">
        <f t="shared" si="313"/>
        <v>572.73189659395427</v>
      </c>
      <c r="K3392" s="47">
        <f t="shared" si="314"/>
        <v>10.714681993413921</v>
      </c>
      <c r="L3392" s="48">
        <f>Solar!K3409/1000*Variables!$B$3</f>
        <v>5.7247500000000002</v>
      </c>
      <c r="M3392">
        <f>IF(E3392=1, VLOOKUP(D3392, Sheet1!$A$2:$C$26, 2), Sheet1!$C$3)</f>
        <v>0.18637999999999999</v>
      </c>
      <c r="N3392" s="1">
        <f>'Electricity Rates'!$J$2</f>
        <v>0.24729999999999999</v>
      </c>
      <c r="O3392" s="145">
        <f>L3392-K3392</f>
        <v>-4.9899319934139204</v>
      </c>
      <c r="P3392">
        <f t="shared" si="315"/>
        <v>2.6497408569712624</v>
      </c>
      <c r="Q3392">
        <f>IF(O3392&gt;0, IF(Q3391+O3392*Variables!$B$5&lt;Variables!$B$4, Q3391+O3392*Variables!$B$5, Variables!$B$4), IF(Q3391&gt;-O3392, Q3391+O3392/Variables!$B$5, 0))</f>
        <v>11.29431973308936</v>
      </c>
      <c r="R3392">
        <f>IF(O3392&gt;0, 0, IF(Q3391&gt;-O3392, 0, -O3392 - Q3391*Variables!$B$5))</f>
        <v>0</v>
      </c>
      <c r="S3392">
        <f t="shared" si="316"/>
        <v>0</v>
      </c>
      <c r="T3392">
        <f t="shared" si="317"/>
        <v>0</v>
      </c>
    </row>
    <row r="3393" spans="1:20" x14ac:dyDescent="0.3">
      <c r="A3393" s="3">
        <f t="shared" si="312"/>
        <v>43242</v>
      </c>
      <c r="B3393">
        <v>5</v>
      </c>
      <c r="C3393">
        <v>22</v>
      </c>
      <c r="D3393">
        <v>8</v>
      </c>
      <c r="E3393">
        <v>1</v>
      </c>
      <c r="F3393" s="1">
        <f>VLOOKUP(A3393,Weather!$A$1:$E$366, 5)</f>
        <v>0.79487179487179549</v>
      </c>
      <c r="G3393" s="1">
        <f>VLOOKUP(D3393, Spring!$A$1:$E$25, 2)</f>
        <v>871.68141592920301</v>
      </c>
      <c r="H3393" s="1">
        <f>VLOOKUP(D3393, Spring!$A$1:$E$25, 3)</f>
        <v>578.35522101217202</v>
      </c>
      <c r="I3393" s="1">
        <f>VLOOKUP(D3393, Spring!$A$1:$E$25, 5)</f>
        <v>268.91753993484798</v>
      </c>
      <c r="J3393" s="1">
        <f t="shared" si="313"/>
        <v>811.51194004878653</v>
      </c>
      <c r="K3393" s="47">
        <f t="shared" si="314"/>
        <v>15.181784746390036</v>
      </c>
      <c r="L3393" s="48">
        <f>Solar!K3410/1000*Variables!$B$3</f>
        <v>13.930249999999999</v>
      </c>
      <c r="M3393">
        <f>IF(E3393=1, VLOOKUP(D3393, Sheet1!$A$2:$C$26, 2), Sheet1!$C$3)</f>
        <v>0.18637999999999999</v>
      </c>
      <c r="N3393" s="1">
        <f>'Electricity Rates'!$J$2</f>
        <v>0.24729999999999999</v>
      </c>
      <c r="O3393" s="145">
        <f>L3393-K3393</f>
        <v>-1.2515347463900373</v>
      </c>
      <c r="P3393">
        <f t="shared" si="315"/>
        <v>3.7544553677822559</v>
      </c>
      <c r="Q3393">
        <f>IF(O3393&gt;0, IF(Q3392+O3393*Variables!$B$5&lt;Variables!$B$4, Q3392+O3393*Variables!$B$5, Variables!$B$4), IF(Q3392&gt;-O3393, Q3392+O3393/Variables!$B$5, 0))</f>
        <v>9.9628997901212344</v>
      </c>
      <c r="R3393">
        <f>IF(O3393&gt;0, 0, IF(Q3392&gt;-O3393, 0, -O3393 - Q3392*Variables!$B$5))</f>
        <v>0</v>
      </c>
      <c r="S3393">
        <f t="shared" si="316"/>
        <v>0</v>
      </c>
      <c r="T3393">
        <f t="shared" si="317"/>
        <v>0</v>
      </c>
    </row>
    <row r="3394" spans="1:20" x14ac:dyDescent="0.3">
      <c r="A3394" s="3">
        <f t="shared" si="312"/>
        <v>43242</v>
      </c>
      <c r="B3394">
        <v>5</v>
      </c>
      <c r="C3394">
        <v>22</v>
      </c>
      <c r="D3394">
        <v>9</v>
      </c>
      <c r="E3394">
        <v>1</v>
      </c>
      <c r="F3394" s="1">
        <f>VLOOKUP(A3394,Weather!$A$1:$E$366, 5)</f>
        <v>0.79487179487179549</v>
      </c>
      <c r="G3394" s="1">
        <f>VLOOKUP(D3394, Spring!$A$1:$E$25, 2)</f>
        <v>1137.1681415929199</v>
      </c>
      <c r="H3394" s="1">
        <f>VLOOKUP(D3394, Spring!$A$1:$E$25, 3)</f>
        <v>786.77530429212004</v>
      </c>
      <c r="I3394" s="1">
        <f>VLOOKUP(D3394, Spring!$A$1:$E$25, 5)</f>
        <v>317.33977000667198</v>
      </c>
      <c r="J3394" s="1">
        <f t="shared" si="313"/>
        <v>1065.292687787628</v>
      </c>
      <c r="K3394" s="47">
        <f t="shared" si="314"/>
        <v>19.929521033199784</v>
      </c>
      <c r="L3394" s="48">
        <f>Solar!K3411/1000*Variables!$B$3</f>
        <v>15.905050000000001</v>
      </c>
      <c r="M3394">
        <f>IF(E3394=1, VLOOKUP(D3394, Sheet1!$A$2:$C$26, 2), Sheet1!$C$3)</f>
        <v>0.25796000000000002</v>
      </c>
      <c r="N3394" s="1">
        <f>'Electricity Rates'!$J$2</f>
        <v>0.24729999999999999</v>
      </c>
      <c r="O3394" s="145">
        <f>L3394-K3394</f>
        <v>-4.0244710331997826</v>
      </c>
      <c r="P3394">
        <f t="shared" si="315"/>
        <v>4.9285705515103064</v>
      </c>
      <c r="Q3394">
        <f>IF(O3394&gt;0, IF(Q3393+O3394*Variables!$B$5&lt;Variables!$B$4, Q3393+O3394*Variables!$B$5, Variables!$B$4), IF(Q3393&gt;-O3394, Q3393+O3394/Variables!$B$5, 0))</f>
        <v>5.6815476271427423</v>
      </c>
      <c r="R3394">
        <f>IF(O3394&gt;0, 0, IF(Q3393&gt;-O3394, 0, -O3394 - Q3393*Variables!$B$5))</f>
        <v>0</v>
      </c>
      <c r="S3394">
        <f t="shared" si="316"/>
        <v>0</v>
      </c>
      <c r="T3394">
        <f t="shared" si="317"/>
        <v>0</v>
      </c>
    </row>
    <row r="3395" spans="1:20" x14ac:dyDescent="0.3">
      <c r="A3395" s="3">
        <f t="shared" ref="A3395:A3458" si="318">DATE(2018, B3395, C3395)</f>
        <v>43242</v>
      </c>
      <c r="B3395">
        <v>5</v>
      </c>
      <c r="C3395">
        <v>22</v>
      </c>
      <c r="D3395">
        <v>10</v>
      </c>
      <c r="E3395">
        <v>1</v>
      </c>
      <c r="F3395" s="1">
        <f>VLOOKUP(A3395,Weather!$A$1:$E$366, 5)</f>
        <v>0.79487179487179549</v>
      </c>
      <c r="G3395" s="1">
        <f>VLOOKUP(D3395, Spring!$A$1:$E$25, 2)</f>
        <v>1207.9646017699099</v>
      </c>
      <c r="H3395" s="1">
        <f>VLOOKUP(D3395, Spring!$A$1:$E$25, 3)</f>
        <v>923.64670083279998</v>
      </c>
      <c r="I3395" s="1">
        <f>VLOOKUP(D3395, Spring!$A$1:$E$25, 5)</f>
        <v>339.44621060481097</v>
      </c>
      <c r="J3395" s="1">
        <f t="shared" ref="J3395:J3458" si="319">IF(E3395=0, I3395, H3395 + (G3395-H3395)*F3395)</f>
        <v>1149.6429810648619</v>
      </c>
      <c r="K3395" s="47">
        <f t="shared" ref="K3395:K3458" si="320">J3395*1000/53453</f>
        <v>21.50754833339311</v>
      </c>
      <c r="L3395" s="48">
        <f>Solar!K3412/1000*Variables!$B$3</f>
        <v>25.924249999999997</v>
      </c>
      <c r="M3395">
        <f>IF(E3395=1, VLOOKUP(D3395, Sheet1!$A$2:$C$26, 2), Sheet1!$C$3)</f>
        <v>0.25796000000000002</v>
      </c>
      <c r="N3395" s="1">
        <f>'Electricity Rates'!$J$2</f>
        <v>0.24729999999999999</v>
      </c>
      <c r="O3395" s="145">
        <f>L3395-K3395</f>
        <v>4.4167016666068868</v>
      </c>
      <c r="P3395">
        <f t="shared" ref="P3395:P3458" si="321">N3395*K3395</f>
        <v>5.3188167028481157</v>
      </c>
      <c r="Q3395">
        <f>IF(O3395&gt;0, IF(Q3394+O3395*Variables!$B$5&lt;Variables!$B$4, Q3394+O3395*Variables!$B$5, Variables!$B$4), IF(Q3394&gt;-O3395, Q3394+O3395/Variables!$B$5, 0))</f>
        <v>9.8332471937532162</v>
      </c>
      <c r="R3395">
        <f>IF(O3395&gt;0, 0, IF(Q3394&gt;-O3395, 0, -O3395 - Q3394*Variables!$B$5))</f>
        <v>0</v>
      </c>
      <c r="S3395">
        <f t="shared" ref="S3395:S3458" si="322">R3395*M3395</f>
        <v>0</v>
      </c>
      <c r="T3395">
        <f t="shared" ref="T3395:T3458" si="323">IF(AND(R3395&gt;0, M3395&gt;0.3), 1, 0)</f>
        <v>0</v>
      </c>
    </row>
    <row r="3396" spans="1:20" x14ac:dyDescent="0.3">
      <c r="A3396" s="3">
        <f t="shared" si="318"/>
        <v>43242</v>
      </c>
      <c r="B3396">
        <v>5</v>
      </c>
      <c r="C3396">
        <v>22</v>
      </c>
      <c r="D3396">
        <v>11</v>
      </c>
      <c r="E3396">
        <v>1</v>
      </c>
      <c r="F3396" s="1">
        <f>VLOOKUP(A3396,Weather!$A$1:$E$366, 5)</f>
        <v>0.79487179487179549</v>
      </c>
      <c r="G3396" s="1">
        <f>VLOOKUP(D3396, Spring!$A$1:$E$25, 2)</f>
        <v>1274.3362831858401</v>
      </c>
      <c r="H3396" s="1">
        <f>VLOOKUP(D3396, Spring!$A$1:$E$25, 3)</f>
        <v>962.46396540679098</v>
      </c>
      <c r="I3396" s="1">
        <f>VLOOKUP(D3396, Spring!$A$1:$E$25, 5)</f>
        <v>352.80034538247099</v>
      </c>
      <c r="J3396" s="1">
        <f t="shared" si="319"/>
        <v>1210.3624744106507</v>
      </c>
      <c r="K3396" s="47">
        <f t="shared" si="320"/>
        <v>22.643490064367779</v>
      </c>
      <c r="L3396" s="48">
        <f>Solar!K3413/1000*Variables!$B$3</f>
        <v>30.497000000000003</v>
      </c>
      <c r="M3396">
        <f>IF(E3396=1, VLOOKUP(D3396, Sheet1!$A$2:$C$26, 2), Sheet1!$C$3)</f>
        <v>0.25796000000000002</v>
      </c>
      <c r="N3396" s="1">
        <f>'Electricity Rates'!$J$2</f>
        <v>0.24729999999999999</v>
      </c>
      <c r="O3396" s="145">
        <f>L3396-K3396</f>
        <v>7.8535099356322249</v>
      </c>
      <c r="P3396">
        <f t="shared" si="321"/>
        <v>5.5997350929181513</v>
      </c>
      <c r="Q3396">
        <f>IF(O3396&gt;0, IF(Q3395+O3396*Variables!$B$5&lt;Variables!$B$4, Q3395+O3396*Variables!$B$5, Variables!$B$4), IF(Q3395&gt;-O3396, Q3395+O3396/Variables!$B$5, 0))</f>
        <v>17.215546533247508</v>
      </c>
      <c r="R3396">
        <f>IF(O3396&gt;0, 0, IF(Q3395&gt;-O3396, 0, -O3396 - Q3395*Variables!$B$5))</f>
        <v>0</v>
      </c>
      <c r="S3396">
        <f t="shared" si="322"/>
        <v>0</v>
      </c>
      <c r="T3396">
        <f t="shared" si="323"/>
        <v>0</v>
      </c>
    </row>
    <row r="3397" spans="1:20" x14ac:dyDescent="0.3">
      <c r="A3397" s="3">
        <f t="shared" si="318"/>
        <v>43242</v>
      </c>
      <c r="B3397">
        <v>5</v>
      </c>
      <c r="C3397">
        <v>22</v>
      </c>
      <c r="D3397">
        <v>12</v>
      </c>
      <c r="E3397">
        <v>1</v>
      </c>
      <c r="F3397" s="1">
        <f>VLOOKUP(A3397,Weather!$A$1:$E$366, 5)</f>
        <v>0.79487179487179549</v>
      </c>
      <c r="G3397" s="1">
        <f>VLOOKUP(D3397, Spring!$A$1:$E$25, 2)</f>
        <v>1314.1592920353901</v>
      </c>
      <c r="H3397" s="1">
        <f>VLOOKUP(D3397, Spring!$A$1:$E$25, 3)</f>
        <v>983.10377962844302</v>
      </c>
      <c r="I3397" s="1">
        <f>VLOOKUP(D3397, Spring!$A$1:$E$25, 5)</f>
        <v>344.20503159464602</v>
      </c>
      <c r="J3397" s="1">
        <f t="shared" si="319"/>
        <v>1246.2504689775551</v>
      </c>
      <c r="K3397" s="47">
        <f t="shared" si="320"/>
        <v>23.314883523423479</v>
      </c>
      <c r="L3397" s="48">
        <f>Solar!K3414/1000*Variables!$B$3</f>
        <v>33.166350000000001</v>
      </c>
      <c r="M3397">
        <f>IF(E3397=1, VLOOKUP(D3397, Sheet1!$A$2:$C$26, 2), Sheet1!$C$3)</f>
        <v>0.25796000000000002</v>
      </c>
      <c r="N3397" s="1">
        <f>'Electricity Rates'!$J$2</f>
        <v>0.24729999999999999</v>
      </c>
      <c r="O3397" s="145">
        <f>L3397-K3397</f>
        <v>9.8514664765765225</v>
      </c>
      <c r="P3397">
        <f t="shared" si="321"/>
        <v>5.765770695342626</v>
      </c>
      <c r="Q3397">
        <f>IF(O3397&gt;0, IF(Q3396+O3397*Variables!$B$5&lt;Variables!$B$4, Q3396+O3397*Variables!$B$5, Variables!$B$4), IF(Q3396&gt;-O3397, Q3396+O3397/Variables!$B$5, 0))</f>
        <v>26.47592502122944</v>
      </c>
      <c r="R3397">
        <f>IF(O3397&gt;0, 0, IF(Q3396&gt;-O3397, 0, -O3397 - Q3396*Variables!$B$5))</f>
        <v>0</v>
      </c>
      <c r="S3397">
        <f t="shared" si="322"/>
        <v>0</v>
      </c>
      <c r="T3397">
        <f t="shared" si="323"/>
        <v>0</v>
      </c>
    </row>
    <row r="3398" spans="1:20" x14ac:dyDescent="0.3">
      <c r="A3398" s="3">
        <f t="shared" si="318"/>
        <v>43242</v>
      </c>
      <c r="B3398">
        <v>5</v>
      </c>
      <c r="C3398">
        <v>22</v>
      </c>
      <c r="D3398">
        <v>13</v>
      </c>
      <c r="E3398">
        <v>1</v>
      </c>
      <c r="F3398" s="1">
        <f>VLOOKUP(A3398,Weather!$A$1:$E$366, 5)</f>
        <v>0.79487179487179549</v>
      </c>
      <c r="G3398" s="1">
        <f>VLOOKUP(D3398, Spring!$A$1:$E$25, 2)</f>
        <v>1362.8318584070701</v>
      </c>
      <c r="H3398" s="1">
        <f>VLOOKUP(D3398, Spring!$A$1:$E$25, 3)</f>
        <v>999.59961563100603</v>
      </c>
      <c r="I3398" s="1">
        <f>VLOOKUP(D3398, Spring!$A$1:$E$25, 5)</f>
        <v>326.84269398328001</v>
      </c>
      <c r="J3398" s="1">
        <f t="shared" si="319"/>
        <v>1288.3226804017238</v>
      </c>
      <c r="K3398" s="47">
        <f t="shared" si="320"/>
        <v>24.101971459071031</v>
      </c>
      <c r="L3398" s="48">
        <f>Solar!K3415/1000*Variables!$B$3</f>
        <v>33.000099999999996</v>
      </c>
      <c r="M3398">
        <f>IF(E3398=1, VLOOKUP(D3398, Sheet1!$A$2:$C$26, 2), Sheet1!$C$3)</f>
        <v>0.55478000000000005</v>
      </c>
      <c r="N3398" s="1">
        <f>'Electricity Rates'!$J$2</f>
        <v>0.24729999999999999</v>
      </c>
      <c r="O3398" s="145">
        <f>L3398-K3398</f>
        <v>8.8981285409289654</v>
      </c>
      <c r="P3398">
        <f t="shared" si="321"/>
        <v>5.9604175418282654</v>
      </c>
      <c r="Q3398">
        <f>IF(O3398&gt;0, IF(Q3397+O3398*Variables!$B$5&lt;Variables!$B$4, Q3397+O3398*Variables!$B$5, Variables!$B$4), IF(Q3397&gt;-O3398, Q3397+O3398/Variables!$B$5, 0))</f>
        <v>34.840165849702665</v>
      </c>
      <c r="R3398">
        <f>IF(O3398&gt;0, 0, IF(Q3397&gt;-O3398, 0, -O3398 - Q3397*Variables!$B$5))</f>
        <v>0</v>
      </c>
      <c r="S3398">
        <f t="shared" si="322"/>
        <v>0</v>
      </c>
      <c r="T3398">
        <f t="shared" si="323"/>
        <v>0</v>
      </c>
    </row>
    <row r="3399" spans="1:20" x14ac:dyDescent="0.3">
      <c r="A3399" s="3">
        <f t="shared" si="318"/>
        <v>43242</v>
      </c>
      <c r="B3399">
        <v>5</v>
      </c>
      <c r="C3399">
        <v>22</v>
      </c>
      <c r="D3399">
        <v>14</v>
      </c>
      <c r="E3399">
        <v>1</v>
      </c>
      <c r="F3399" s="1">
        <f>VLOOKUP(A3399,Weather!$A$1:$E$366, 5)</f>
        <v>0.79487179487179549</v>
      </c>
      <c r="G3399" s="1">
        <f>VLOOKUP(D3399, Spring!$A$1:$E$25, 2)</f>
        <v>1402.65486725663</v>
      </c>
      <c r="H3399" s="1">
        <f>VLOOKUP(D3399, Spring!$A$1:$E$25, 3)</f>
        <v>1011.55108904548</v>
      </c>
      <c r="I3399" s="1">
        <f>VLOOKUP(D3399, Spring!$A$1:$E$25, 5)</f>
        <v>309.49016837395499</v>
      </c>
      <c r="J3399" s="1">
        <f t="shared" si="319"/>
        <v>1322.4284512133174</v>
      </c>
      <c r="K3399" s="47">
        <f t="shared" si="320"/>
        <v>24.740023033568132</v>
      </c>
      <c r="L3399" s="48">
        <f>Solar!K3416/1000*Variables!$B$3</f>
        <v>36.428149999999995</v>
      </c>
      <c r="M3399">
        <f>IF(E3399=1, VLOOKUP(D3399, Sheet1!$A$2:$C$26, 2), Sheet1!$C$3)</f>
        <v>0.55478000000000005</v>
      </c>
      <c r="N3399" s="1">
        <f>'Electricity Rates'!$J$2</f>
        <v>0.24729999999999999</v>
      </c>
      <c r="O3399" s="145">
        <f>L3399-K3399</f>
        <v>11.688126966431863</v>
      </c>
      <c r="P3399">
        <f t="shared" si="321"/>
        <v>6.1182076962013987</v>
      </c>
      <c r="Q3399">
        <f>IF(O3399&gt;0, IF(Q3398+O3399*Variables!$B$5&lt;Variables!$B$4, Q3398+O3399*Variables!$B$5, Variables!$B$4), IF(Q3398&gt;-O3399, Q3398+O3399/Variables!$B$5, 0))</f>
        <v>45.827005198148612</v>
      </c>
      <c r="R3399">
        <f>IF(O3399&gt;0, 0, IF(Q3398&gt;-O3399, 0, -O3399 - Q3398*Variables!$B$5))</f>
        <v>0</v>
      </c>
      <c r="S3399">
        <f t="shared" si="322"/>
        <v>0</v>
      </c>
      <c r="T3399">
        <f t="shared" si="323"/>
        <v>0</v>
      </c>
    </row>
    <row r="3400" spans="1:20" x14ac:dyDescent="0.3">
      <c r="A3400" s="3">
        <f t="shared" si="318"/>
        <v>43242</v>
      </c>
      <c r="B3400">
        <v>5</v>
      </c>
      <c r="C3400">
        <v>22</v>
      </c>
      <c r="D3400">
        <v>15</v>
      </c>
      <c r="E3400">
        <v>1</v>
      </c>
      <c r="F3400" s="1">
        <f>VLOOKUP(A3400,Weather!$A$1:$E$366, 5)</f>
        <v>0.79487179487179549</v>
      </c>
      <c r="G3400" s="1">
        <f>VLOOKUP(D3400, Spring!$A$1:$E$25, 2)</f>
        <v>1371.6814159292001</v>
      </c>
      <c r="H3400" s="1">
        <f>VLOOKUP(D3400, Spring!$A$1:$E$25, 3)</f>
        <v>1005.48526585522</v>
      </c>
      <c r="I3400" s="1">
        <f>VLOOKUP(D3400, Spring!$A$1:$E$25, 5)</f>
        <v>300.89485458612899</v>
      </c>
      <c r="J3400" s="1">
        <f t="shared" si="319"/>
        <v>1296.5642569396659</v>
      </c>
      <c r="K3400" s="47">
        <f t="shared" si="320"/>
        <v>24.256155069681139</v>
      </c>
      <c r="L3400" s="48">
        <f>Solar!K3417/1000*Variables!$B$3</f>
        <v>28.1373</v>
      </c>
      <c r="M3400">
        <f>IF(E3400=1, VLOOKUP(D3400, Sheet1!$A$2:$C$26, 2), Sheet1!$C$3)</f>
        <v>0.55478000000000005</v>
      </c>
      <c r="N3400" s="1">
        <f>'Electricity Rates'!$J$2</f>
        <v>0.24729999999999999</v>
      </c>
      <c r="O3400" s="145">
        <f>L3400-K3400</f>
        <v>3.881144930318861</v>
      </c>
      <c r="P3400">
        <f t="shared" si="321"/>
        <v>5.9985471487321451</v>
      </c>
      <c r="Q3400">
        <f>IF(O3400&gt;0, IF(Q3399+O3400*Variables!$B$5&lt;Variables!$B$4, Q3399+O3400*Variables!$B$5, Variables!$B$4), IF(Q3399&gt;-O3400, Q3399+O3400/Variables!$B$5, 0))</f>
        <v>49.475281432648345</v>
      </c>
      <c r="R3400">
        <f>IF(O3400&gt;0, 0, IF(Q3399&gt;-O3400, 0, -O3400 - Q3399*Variables!$B$5))</f>
        <v>0</v>
      </c>
      <c r="S3400">
        <f t="shared" si="322"/>
        <v>0</v>
      </c>
      <c r="T3400">
        <f t="shared" si="323"/>
        <v>0</v>
      </c>
    </row>
    <row r="3401" spans="1:20" x14ac:dyDescent="0.3">
      <c r="A3401" s="3">
        <f t="shared" si="318"/>
        <v>43242</v>
      </c>
      <c r="B3401">
        <v>5</v>
      </c>
      <c r="C3401">
        <v>22</v>
      </c>
      <c r="D3401">
        <v>16</v>
      </c>
      <c r="E3401">
        <v>1</v>
      </c>
      <c r="F3401" s="1">
        <f>VLOOKUP(A3401,Weather!$A$1:$E$366, 5)</f>
        <v>0.79487179487179549</v>
      </c>
      <c r="G3401" s="1">
        <f>VLOOKUP(D3401, Spring!$A$1:$E$25, 2)</f>
        <v>1283.1858407079601</v>
      </c>
      <c r="H3401" s="1">
        <f>VLOOKUP(D3401, Spring!$A$1:$E$25, 3)</f>
        <v>954.93673926969905</v>
      </c>
      <c r="I3401" s="1">
        <f>VLOOKUP(D3401, Spring!$A$1:$E$25, 5)</f>
        <v>270.36971623690101</v>
      </c>
      <c r="J3401" s="1">
        <f t="shared" si="319"/>
        <v>1215.8526916949836</v>
      </c>
      <c r="K3401" s="47">
        <f t="shared" si="320"/>
        <v>22.746201180382457</v>
      </c>
      <c r="L3401" s="48">
        <f>Solar!K3418/1000*Variables!$B$3</f>
        <v>17.400749999999999</v>
      </c>
      <c r="M3401">
        <f>IF(E3401=1, VLOOKUP(D3401, Sheet1!$A$2:$C$26, 2), Sheet1!$C$3)</f>
        <v>0.55478000000000005</v>
      </c>
      <c r="N3401" s="1">
        <f>'Electricity Rates'!$J$2</f>
        <v>0.24729999999999999</v>
      </c>
      <c r="O3401" s="145">
        <f>L3401-K3401</f>
        <v>-5.345451180382458</v>
      </c>
      <c r="P3401">
        <f t="shared" si="321"/>
        <v>5.6251355519085813</v>
      </c>
      <c r="Q3401">
        <f>IF(O3401&gt;0, IF(Q3400+O3401*Variables!$B$5&lt;Variables!$B$4, Q3400+O3401*Variables!$B$5, Variables!$B$4), IF(Q3400&gt;-O3401, Q3400+O3401/Variables!$B$5, 0))</f>
        <v>43.78863124075211</v>
      </c>
      <c r="R3401">
        <f>IF(O3401&gt;0, 0, IF(Q3400&gt;-O3401, 0, -O3401 - Q3400*Variables!$B$5))</f>
        <v>0</v>
      </c>
      <c r="S3401">
        <f t="shared" si="322"/>
        <v>0</v>
      </c>
      <c r="T3401">
        <f t="shared" si="323"/>
        <v>0</v>
      </c>
    </row>
    <row r="3402" spans="1:20" x14ac:dyDescent="0.3">
      <c r="A3402" s="3">
        <f t="shared" si="318"/>
        <v>43242</v>
      </c>
      <c r="B3402">
        <v>5</v>
      </c>
      <c r="C3402">
        <v>22</v>
      </c>
      <c r="D3402">
        <v>17</v>
      </c>
      <c r="E3402">
        <v>1</v>
      </c>
      <c r="F3402" s="1">
        <f>VLOOKUP(A3402,Weather!$A$1:$E$366, 5)</f>
        <v>0.79487179487179549</v>
      </c>
      <c r="G3402" s="1">
        <f>VLOOKUP(D3402, Spring!$A$1:$E$25, 2)</f>
        <v>973.45132743362797</v>
      </c>
      <c r="H3402" s="1">
        <f>VLOOKUP(D3402, Spring!$A$1:$E$25, 3)</f>
        <v>850.97693786034597</v>
      </c>
      <c r="I3402" s="1">
        <f>VLOOKUP(D3402, Spring!$A$1:$E$25, 5)</f>
        <v>257.39334353781499</v>
      </c>
      <c r="J3402" s="1">
        <f t="shared" si="319"/>
        <v>948.32837572628819</v>
      </c>
      <c r="K3402" s="47">
        <f t="shared" si="320"/>
        <v>17.741349891049861</v>
      </c>
      <c r="L3402" s="48">
        <f>Solar!K3419/1000*Variables!$B$3</f>
        <v>13.753350000000001</v>
      </c>
      <c r="M3402">
        <f>IF(E3402=1, VLOOKUP(D3402, Sheet1!$A$2:$C$26, 2), Sheet1!$C$3)</f>
        <v>0.55478000000000005</v>
      </c>
      <c r="N3402" s="1">
        <f>'Electricity Rates'!$J$2</f>
        <v>0.24729999999999999</v>
      </c>
      <c r="O3402" s="145">
        <f>L3402-K3402</f>
        <v>-3.98799989104986</v>
      </c>
      <c r="P3402">
        <f t="shared" si="321"/>
        <v>4.3874358280566303</v>
      </c>
      <c r="Q3402">
        <f>IF(O3402&gt;0, IF(Q3401+O3402*Variables!$B$5&lt;Variables!$B$4, Q3401+O3402*Variables!$B$5, Variables!$B$4), IF(Q3401&gt;-O3402, Q3401+O3402/Variables!$B$5, 0))</f>
        <v>39.546078165167152</v>
      </c>
      <c r="R3402">
        <f>IF(O3402&gt;0, 0, IF(Q3401&gt;-O3402, 0, -O3402 - Q3401*Variables!$B$5))</f>
        <v>0</v>
      </c>
      <c r="S3402">
        <f t="shared" si="322"/>
        <v>0</v>
      </c>
      <c r="T3402">
        <f t="shared" si="323"/>
        <v>0</v>
      </c>
    </row>
    <row r="3403" spans="1:20" x14ac:dyDescent="0.3">
      <c r="A3403" s="3">
        <f t="shared" si="318"/>
        <v>43242</v>
      </c>
      <c r="B3403">
        <v>5</v>
      </c>
      <c r="C3403">
        <v>22</v>
      </c>
      <c r="D3403">
        <v>18</v>
      </c>
      <c r="E3403">
        <v>1</v>
      </c>
      <c r="F3403" s="1">
        <f>VLOOKUP(A3403,Weather!$A$1:$E$366, 5)</f>
        <v>0.79487179487179549</v>
      </c>
      <c r="G3403" s="1">
        <f>VLOOKUP(D3403, Spring!$A$1:$E$25, 2)</f>
        <v>690.26548672566298</v>
      </c>
      <c r="H3403" s="1">
        <f>VLOOKUP(D3403, Spring!$A$1:$E$25, 3)</f>
        <v>590.923299339663</v>
      </c>
      <c r="I3403" s="1">
        <f>VLOOKUP(D3403, Spring!$A$1:$E$25, 5)</f>
        <v>248.81274775305101</v>
      </c>
      <c r="J3403" s="1">
        <f t="shared" si="319"/>
        <v>669.88760213366299</v>
      </c>
      <c r="K3403" s="47">
        <f t="shared" si="320"/>
        <v>12.532273251897237</v>
      </c>
      <c r="L3403" s="48">
        <f>Solar!K3420/1000*Variables!$B$3</f>
        <v>6.0041500000000001</v>
      </c>
      <c r="M3403">
        <f>IF(E3403=1, VLOOKUP(D3403, Sheet1!$A$2:$C$26, 2), Sheet1!$C$3)</f>
        <v>0.55478000000000005</v>
      </c>
      <c r="N3403" s="1">
        <f>'Electricity Rates'!$J$2</f>
        <v>0.24729999999999999</v>
      </c>
      <c r="O3403" s="145">
        <f>L3403-K3403</f>
        <v>-6.5281232518972372</v>
      </c>
      <c r="P3403">
        <f t="shared" si="321"/>
        <v>3.0992311751941868</v>
      </c>
      <c r="Q3403">
        <f>IF(O3403&gt;0, IF(Q3402+O3403*Variables!$B$5&lt;Variables!$B$4, Q3402+O3403*Variables!$B$5, Variables!$B$4), IF(Q3402&gt;-O3403, Q3402+O3403/Variables!$B$5, 0))</f>
        <v>32.601266195063708</v>
      </c>
      <c r="R3403">
        <f>IF(O3403&gt;0, 0, IF(Q3402&gt;-O3403, 0, -O3403 - Q3402*Variables!$B$5))</f>
        <v>0</v>
      </c>
      <c r="S3403">
        <f t="shared" si="322"/>
        <v>0</v>
      </c>
      <c r="T3403">
        <f t="shared" si="323"/>
        <v>0</v>
      </c>
    </row>
    <row r="3404" spans="1:20" x14ac:dyDescent="0.3">
      <c r="A3404" s="3">
        <f t="shared" si="318"/>
        <v>43242</v>
      </c>
      <c r="B3404">
        <v>5</v>
      </c>
      <c r="C3404">
        <v>22</v>
      </c>
      <c r="D3404">
        <v>19</v>
      </c>
      <c r="E3404">
        <v>1</v>
      </c>
      <c r="F3404" s="1">
        <f>VLOOKUP(A3404,Weather!$A$1:$E$366, 5)</f>
        <v>0.79487179487179549</v>
      </c>
      <c r="G3404" s="1">
        <f>VLOOKUP(D3404, Spring!$A$1:$E$25, 2)</f>
        <v>482.300884955752</v>
      </c>
      <c r="H3404" s="1">
        <f>VLOOKUP(D3404, Spring!$A$1:$E$25, 3)</f>
        <v>454.99679692504799</v>
      </c>
      <c r="I3404" s="1">
        <f>VLOOKUP(D3404, Spring!$A$1:$E$25, 5)</f>
        <v>266.52341143686903</v>
      </c>
      <c r="J3404" s="1">
        <f t="shared" si="319"/>
        <v>476.70004638535119</v>
      </c>
      <c r="K3404" s="47">
        <f t="shared" si="320"/>
        <v>8.9181158472929702</v>
      </c>
      <c r="L3404" s="48">
        <f>Solar!K3421/1000*Variables!$B$3</f>
        <v>1.5508999999999999</v>
      </c>
      <c r="M3404">
        <f>IF(E3404=1, VLOOKUP(D3404, Sheet1!$A$2:$C$26, 2), Sheet1!$C$3)</f>
        <v>0.25796000000000002</v>
      </c>
      <c r="N3404" s="1">
        <f>'Electricity Rates'!$J$2</f>
        <v>0.24729999999999999</v>
      </c>
      <c r="O3404" s="145">
        <f>L3404-K3404</f>
        <v>-7.3672158472929699</v>
      </c>
      <c r="P3404">
        <f t="shared" si="321"/>
        <v>2.2054500490355515</v>
      </c>
      <c r="Q3404">
        <f>IF(O3404&gt;0, IF(Q3403+O3404*Variables!$B$5&lt;Variables!$B$4, Q3403+O3404*Variables!$B$5, Variables!$B$4), IF(Q3403&gt;-O3404, Q3403+O3404/Variables!$B$5, 0))</f>
        <v>24.763802527730761</v>
      </c>
      <c r="R3404">
        <f>IF(O3404&gt;0, 0, IF(Q3403&gt;-O3404, 0, -O3404 - Q3403*Variables!$B$5))</f>
        <v>0</v>
      </c>
      <c r="S3404">
        <f t="shared" si="322"/>
        <v>0</v>
      </c>
      <c r="T3404">
        <f t="shared" si="323"/>
        <v>0</v>
      </c>
    </row>
    <row r="3405" spans="1:20" x14ac:dyDescent="0.3">
      <c r="A3405" s="3">
        <f t="shared" si="318"/>
        <v>43242</v>
      </c>
      <c r="B3405">
        <v>5</v>
      </c>
      <c r="C3405">
        <v>22</v>
      </c>
      <c r="D3405">
        <v>20</v>
      </c>
      <c r="E3405">
        <v>1</v>
      </c>
      <c r="F3405" s="1">
        <f>VLOOKUP(A3405,Weather!$A$1:$E$366, 5)</f>
        <v>0.79487179487179549</v>
      </c>
      <c r="G3405" s="1">
        <f>VLOOKUP(D3405, Spring!$A$1:$E$25, 2)</f>
        <v>415.92920353982299</v>
      </c>
      <c r="H3405" s="1">
        <f>VLOOKUP(D3405, Spring!$A$1:$E$25, 3)</f>
        <v>371.98648067830999</v>
      </c>
      <c r="I3405" s="1">
        <f>VLOOKUP(D3405, Spring!$A$1:$E$25, 5)</f>
        <v>284.25369912476901</v>
      </c>
      <c r="J3405" s="1">
        <f t="shared" si="319"/>
        <v>406.91531167079472</v>
      </c>
      <c r="K3405" s="47">
        <f t="shared" si="320"/>
        <v>7.6125813643910485</v>
      </c>
      <c r="L3405" s="48">
        <f>Solar!K3422/1000*Variables!$B$3</f>
        <v>0</v>
      </c>
      <c r="M3405">
        <f>IF(E3405=1, VLOOKUP(D3405, Sheet1!$A$2:$C$26, 2), Sheet1!$C$3)</f>
        <v>0.25796000000000002</v>
      </c>
      <c r="N3405" s="1">
        <f>'Electricity Rates'!$J$2</f>
        <v>0.24729999999999999</v>
      </c>
      <c r="O3405" s="145">
        <f>L3405-K3405</f>
        <v>-7.6125813643910485</v>
      </c>
      <c r="P3405">
        <f t="shared" si="321"/>
        <v>1.8825913714139062</v>
      </c>
      <c r="Q3405">
        <f>IF(O3405&gt;0, IF(Q3404+O3405*Variables!$B$5&lt;Variables!$B$4, Q3404+O3405*Variables!$B$5, Variables!$B$4), IF(Q3404&gt;-O3405, Q3404+O3405/Variables!$B$5, 0))</f>
        <v>16.665311714548793</v>
      </c>
      <c r="R3405">
        <f>IF(O3405&gt;0, 0, IF(Q3404&gt;-O3405, 0, -O3405 - Q3404*Variables!$B$5))</f>
        <v>0</v>
      </c>
      <c r="S3405">
        <f t="shared" si="322"/>
        <v>0</v>
      </c>
      <c r="T3405">
        <f t="shared" si="323"/>
        <v>0</v>
      </c>
    </row>
    <row r="3406" spans="1:20" x14ac:dyDescent="0.3">
      <c r="A3406" s="3">
        <f t="shared" si="318"/>
        <v>43242</v>
      </c>
      <c r="B3406">
        <v>5</v>
      </c>
      <c r="C3406">
        <v>22</v>
      </c>
      <c r="D3406">
        <v>21</v>
      </c>
      <c r="E3406">
        <v>1</v>
      </c>
      <c r="F3406" s="1">
        <f>VLOOKUP(A3406,Weather!$A$1:$E$366, 5)</f>
        <v>0.79487179487179549</v>
      </c>
      <c r="G3406" s="1">
        <f>VLOOKUP(D3406, Spring!$A$1:$E$25, 2)</f>
        <v>371.68141592920301</v>
      </c>
      <c r="H3406" s="1">
        <f>VLOOKUP(D3406, Spring!$A$1:$E$25, 3)</f>
        <v>318.10538116591903</v>
      </c>
      <c r="I3406" s="1">
        <f>VLOOKUP(D3406, Spring!$A$1:$E$25, 5)</f>
        <v>271.28223242670401</v>
      </c>
      <c r="J3406" s="1">
        <f t="shared" si="319"/>
        <v>360.6914600803243</v>
      </c>
      <c r="K3406" s="47">
        <f t="shared" si="320"/>
        <v>6.7478244454066996</v>
      </c>
      <c r="L3406" s="48">
        <f>Solar!K3423/1000*Variables!$B$3</f>
        <v>0</v>
      </c>
      <c r="M3406">
        <f>IF(E3406=1, VLOOKUP(D3406, Sheet1!$A$2:$C$26, 2), Sheet1!$C$3)</f>
        <v>0.25796000000000002</v>
      </c>
      <c r="N3406" s="1">
        <f>'Electricity Rates'!$J$2</f>
        <v>0.24729999999999999</v>
      </c>
      <c r="O3406" s="145">
        <f>L3406-K3406</f>
        <v>-6.7478244454066996</v>
      </c>
      <c r="P3406">
        <f t="shared" si="321"/>
        <v>1.6687369853490768</v>
      </c>
      <c r="Q3406">
        <f>IF(O3406&gt;0, IF(Q3405+O3406*Variables!$B$5&lt;Variables!$B$4, Q3405+O3406*Variables!$B$5, Variables!$B$4), IF(Q3405&gt;-O3406, Q3405+O3406/Variables!$B$5, 0))</f>
        <v>9.4867750704991121</v>
      </c>
      <c r="R3406">
        <f>IF(O3406&gt;0, 0, IF(Q3405&gt;-O3406, 0, -O3406 - Q3405*Variables!$B$5))</f>
        <v>0</v>
      </c>
      <c r="S3406">
        <f t="shared" si="322"/>
        <v>0</v>
      </c>
      <c r="T3406">
        <f t="shared" si="323"/>
        <v>0</v>
      </c>
    </row>
    <row r="3407" spans="1:20" x14ac:dyDescent="0.3">
      <c r="A3407" s="3">
        <f t="shared" si="318"/>
        <v>43242</v>
      </c>
      <c r="B3407">
        <v>5</v>
      </c>
      <c r="C3407">
        <v>22</v>
      </c>
      <c r="D3407">
        <v>22</v>
      </c>
      <c r="E3407">
        <v>1</v>
      </c>
      <c r="F3407" s="1">
        <f>VLOOKUP(A3407,Weather!$A$1:$E$366, 5)</f>
        <v>0.79487179487179549</v>
      </c>
      <c r="G3407" s="1">
        <f>VLOOKUP(D3407, Spring!$A$1:$E$25, 2)</f>
        <v>345.13274336283098</v>
      </c>
      <c r="H3407" s="1">
        <f>VLOOKUP(D3407, Spring!$A$1:$E$25, 3)</f>
        <v>289.79820627802701</v>
      </c>
      <c r="I3407" s="1">
        <f>VLOOKUP(D3407, Spring!$A$1:$E$25, 5)</f>
        <v>275.85953137878198</v>
      </c>
      <c r="J3407" s="1">
        <f t="shared" si="319"/>
        <v>333.78206908902507</v>
      </c>
      <c r="K3407" s="47">
        <f t="shared" si="320"/>
        <v>6.244402916375603</v>
      </c>
      <c r="L3407" s="48">
        <f>Solar!K3424/1000*Variables!$B$3</f>
        <v>0</v>
      </c>
      <c r="M3407">
        <f>IF(E3407=1, VLOOKUP(D3407, Sheet1!$A$2:$C$26, 2), Sheet1!$C$3)</f>
        <v>0.18637999999999999</v>
      </c>
      <c r="N3407" s="1">
        <f>'Electricity Rates'!$J$2</f>
        <v>0.24729999999999999</v>
      </c>
      <c r="O3407" s="145">
        <f>L3407-K3407</f>
        <v>-6.244402916375603</v>
      </c>
      <c r="P3407">
        <f t="shared" si="321"/>
        <v>1.5442408412196866</v>
      </c>
      <c r="Q3407">
        <f>IF(O3407&gt;0, IF(Q3406+O3407*Variables!$B$5&lt;Variables!$B$4, Q3406+O3407*Variables!$B$5, Variables!$B$4), IF(Q3406&gt;-O3407, Q3406+O3407/Variables!$B$5, 0))</f>
        <v>2.8437932445676193</v>
      </c>
      <c r="R3407">
        <f>IF(O3407&gt;0, 0, IF(Q3406&gt;-O3407, 0, -O3407 - Q3406*Variables!$B$5))</f>
        <v>0</v>
      </c>
      <c r="S3407">
        <f t="shared" si="322"/>
        <v>0</v>
      </c>
      <c r="T3407">
        <f t="shared" si="323"/>
        <v>0</v>
      </c>
    </row>
    <row r="3408" spans="1:20" x14ac:dyDescent="0.3">
      <c r="A3408" s="3">
        <f t="shared" si="318"/>
        <v>43242</v>
      </c>
      <c r="B3408">
        <v>5</v>
      </c>
      <c r="C3408">
        <v>22</v>
      </c>
      <c r="D3408">
        <v>23</v>
      </c>
      <c r="E3408">
        <v>1</v>
      </c>
      <c r="F3408" s="1">
        <f>VLOOKUP(A3408,Weather!$A$1:$E$366, 5)</f>
        <v>0.79487179487179549</v>
      </c>
      <c r="G3408" s="1">
        <f>VLOOKUP(D3408, Spring!$A$1:$E$25, 2)</f>
        <v>318.58407079646003</v>
      </c>
      <c r="H3408" s="1">
        <f>VLOOKUP(D3408, Spring!$A$1:$E$25, 3)</f>
        <v>270.57975656630401</v>
      </c>
      <c r="I3408" s="1">
        <f>VLOOKUP(D3408, Spring!$A$1:$E$25, 5)</f>
        <v>271.64527650221697</v>
      </c>
      <c r="J3408" s="1">
        <f t="shared" si="319"/>
        <v>308.73703198001778</v>
      </c>
      <c r="K3408" s="47">
        <f t="shared" si="320"/>
        <v>5.7758597642792315</v>
      </c>
      <c r="L3408" s="48">
        <f>Solar!K3425/1000*Variables!$B$3</f>
        <v>0</v>
      </c>
      <c r="M3408">
        <f>IF(E3408=1, VLOOKUP(D3408, Sheet1!$A$2:$C$26, 2), Sheet1!$C$3)</f>
        <v>0.18637999999999999</v>
      </c>
      <c r="N3408" s="1">
        <f>'Electricity Rates'!$J$2</f>
        <v>0.24729999999999999</v>
      </c>
      <c r="O3408" s="145">
        <f>L3408-K3408</f>
        <v>-5.7758597642792315</v>
      </c>
      <c r="P3408">
        <f t="shared" si="321"/>
        <v>1.4283701197062539</v>
      </c>
      <c r="Q3408">
        <f>IF(O3408&gt;0, IF(Q3407+O3408*Variables!$B$5&lt;Variables!$B$4, Q3407+O3408*Variables!$B$5, Variables!$B$4), IF(Q3407&gt;-O3408, Q3407+O3408/Variables!$B$5, 0))</f>
        <v>0</v>
      </c>
      <c r="R3408">
        <f>IF(O3408&gt;0, 0, IF(Q3407&gt;-O3408, 0, -O3408 - Q3407*Variables!$B$5))</f>
        <v>3.1026941143856694</v>
      </c>
      <c r="S3408">
        <f t="shared" si="322"/>
        <v>0.57828012903920101</v>
      </c>
      <c r="T3408">
        <f t="shared" si="323"/>
        <v>0</v>
      </c>
    </row>
    <row r="3409" spans="1:20" x14ac:dyDescent="0.3">
      <c r="A3409" s="3">
        <f t="shared" si="318"/>
        <v>43242</v>
      </c>
      <c r="B3409">
        <v>5</v>
      </c>
      <c r="C3409">
        <v>22</v>
      </c>
      <c r="D3409">
        <v>24</v>
      </c>
      <c r="E3409">
        <v>1</v>
      </c>
      <c r="F3409" s="1">
        <f>VLOOKUP(A3409,Weather!$A$1:$E$366, 5)</f>
        <v>0.79487179487179549</v>
      </c>
      <c r="G3409" s="1">
        <f>VLOOKUP(D3409, Spring!$A$1:$E$25, 2)</f>
        <v>287.61061946902601</v>
      </c>
      <c r="H3409" s="1">
        <f>VLOOKUP(D3409, Spring!$A$1:$E$25, 3)</f>
        <v>251.20115310698301</v>
      </c>
      <c r="I3409" s="1">
        <f>VLOOKUP(D3409, Spring!$A$1:$E$25, 5)</f>
        <v>267.465363632795</v>
      </c>
      <c r="J3409" s="1">
        <f t="shared" si="319"/>
        <v>280.1420109845044</v>
      </c>
      <c r="K3409" s="47">
        <f t="shared" si="320"/>
        <v>5.240903428890884</v>
      </c>
      <c r="L3409" s="48">
        <f>Solar!K3426/1000*Variables!$B$3</f>
        <v>0</v>
      </c>
      <c r="M3409">
        <f>IF(E3409=1, VLOOKUP(D3409, Sheet1!$A$2:$C$26, 2), Sheet1!$C$3)</f>
        <v>0.18637999999999999</v>
      </c>
      <c r="N3409" s="1">
        <f>'Electricity Rates'!$J$2</f>
        <v>0.24729999999999999</v>
      </c>
      <c r="O3409" s="145">
        <f>L3409-K3409</f>
        <v>-5.240903428890884</v>
      </c>
      <c r="P3409">
        <f t="shared" si="321"/>
        <v>1.2960754179647156</v>
      </c>
      <c r="Q3409">
        <f>IF(O3409&gt;0, IF(Q3408+O3409*Variables!$B$5&lt;Variables!$B$4, Q3408+O3409*Variables!$B$5, Variables!$B$4), IF(Q3408&gt;-O3409, Q3408+O3409/Variables!$B$5, 0))</f>
        <v>0</v>
      </c>
      <c r="R3409">
        <f>IF(O3409&gt;0, 0, IF(Q3408&gt;-O3409, 0, -O3409 - Q3408*Variables!$B$5))</f>
        <v>5.240903428890884</v>
      </c>
      <c r="S3409">
        <f t="shared" si="322"/>
        <v>0.97679958107668285</v>
      </c>
      <c r="T3409">
        <f t="shared" si="323"/>
        <v>0</v>
      </c>
    </row>
    <row r="3410" spans="1:20" x14ac:dyDescent="0.3">
      <c r="A3410" s="3">
        <f t="shared" si="318"/>
        <v>43243</v>
      </c>
      <c r="B3410">
        <v>5</v>
      </c>
      <c r="C3410">
        <v>23</v>
      </c>
      <c r="D3410">
        <v>1</v>
      </c>
      <c r="E3410">
        <v>1</v>
      </c>
      <c r="F3410" s="1">
        <f>VLOOKUP(A3410,Weather!$A$1:$E$366, 5)</f>
        <v>0.82051282051281971</v>
      </c>
      <c r="G3410" s="1">
        <f>VLOOKUP(D3410, Spring!$A$1:$E$25, 2)</f>
        <v>284.91351697629602</v>
      </c>
      <c r="H3410" s="1">
        <f>VLOOKUP(D3410, Spring!$A$1:$E$25, 3)</f>
        <v>272.00797092955099</v>
      </c>
      <c r="I3410" s="1">
        <f>VLOOKUP(D3410, Spring!$A$1:$E$25, 5)</f>
        <v>272.01322657875102</v>
      </c>
      <c r="J3410" s="1">
        <f t="shared" si="319"/>
        <v>282.59713691662381</v>
      </c>
      <c r="K3410" s="47">
        <f t="shared" si="320"/>
        <v>5.2868339834363614</v>
      </c>
      <c r="L3410" s="48">
        <f>Solar!K3427/1000*Variables!$B$3</f>
        <v>0</v>
      </c>
      <c r="M3410">
        <f>IF(E3410=1, VLOOKUP(D3410, Sheet1!$A$2:$C$26, 2), Sheet1!$C$3)</f>
        <v>0.18637999999999999</v>
      </c>
      <c r="N3410" s="1">
        <f>'Electricity Rates'!$J$2</f>
        <v>0.24729999999999999</v>
      </c>
      <c r="O3410" s="145">
        <f>L3410-K3410</f>
        <v>-5.2868339834363614</v>
      </c>
      <c r="P3410">
        <f t="shared" si="321"/>
        <v>1.3074340441038121</v>
      </c>
      <c r="Q3410">
        <f>IF(O3410&gt;0, IF(Q3409+O3410*Variables!$B$5&lt;Variables!$B$4, Q3409+O3410*Variables!$B$5, Variables!$B$4), IF(Q3409&gt;-O3410, Q3409+O3410/Variables!$B$5, 0))</f>
        <v>0</v>
      </c>
      <c r="R3410">
        <f>IF(O3410&gt;0, 0, IF(Q3409&gt;-O3410, 0, -O3410 - Q3409*Variables!$B$5))</f>
        <v>5.2868339834363614</v>
      </c>
      <c r="S3410">
        <f t="shared" si="322"/>
        <v>0.98536011783286903</v>
      </c>
      <c r="T3410">
        <f t="shared" si="323"/>
        <v>0</v>
      </c>
    </row>
    <row r="3411" spans="1:20" x14ac:dyDescent="0.3">
      <c r="A3411" s="3">
        <f t="shared" si="318"/>
        <v>43243</v>
      </c>
      <c r="B3411">
        <v>5</v>
      </c>
      <c r="C3411">
        <v>23</v>
      </c>
      <c r="D3411">
        <v>2</v>
      </c>
      <c r="E3411">
        <v>1</v>
      </c>
      <c r="F3411" s="1">
        <f>VLOOKUP(A3411,Weather!$A$1:$E$366, 5)</f>
        <v>0.82051282051281971</v>
      </c>
      <c r="G3411" s="1">
        <f>VLOOKUP(D3411, Spring!$A$1:$E$25, 2)</f>
        <v>283.47213324791699</v>
      </c>
      <c r="H3411" s="1">
        <f>VLOOKUP(D3411, Spring!$A$1:$E$25, 3)</f>
        <v>272.193568553901</v>
      </c>
      <c r="I3411" s="1">
        <f>VLOOKUP(D3411, Spring!$A$1:$E$25, 5)</f>
        <v>263.43263079398702</v>
      </c>
      <c r="J3411" s="1">
        <f t="shared" si="319"/>
        <v>281.44777548232435</v>
      </c>
      <c r="K3411" s="47">
        <f t="shared" si="320"/>
        <v>5.2653317022865762</v>
      </c>
      <c r="L3411" s="48">
        <f>Solar!K3428/1000*Variables!$B$3</f>
        <v>0</v>
      </c>
      <c r="M3411">
        <f>IF(E3411=1, VLOOKUP(D3411, Sheet1!$A$2:$C$26, 2), Sheet1!$C$3)</f>
        <v>0.18637999999999999</v>
      </c>
      <c r="N3411" s="1">
        <f>'Electricity Rates'!$J$2</f>
        <v>0.24729999999999999</v>
      </c>
      <c r="O3411" s="145">
        <f>L3411-K3411</f>
        <v>-5.2653317022865762</v>
      </c>
      <c r="P3411">
        <f t="shared" si="321"/>
        <v>1.3021165299754702</v>
      </c>
      <c r="Q3411">
        <f>IF(O3411&gt;0, IF(Q3410+O3411*Variables!$B$5&lt;Variables!$B$4, Q3410+O3411*Variables!$B$5, Variables!$B$4), IF(Q3410&gt;-O3411, Q3410+O3411/Variables!$B$5, 0))</f>
        <v>0</v>
      </c>
      <c r="R3411">
        <f>IF(O3411&gt;0, 0, IF(Q3410&gt;-O3411, 0, -O3411 - Q3410*Variables!$B$5))</f>
        <v>5.2653317022865762</v>
      </c>
      <c r="S3411">
        <f t="shared" si="322"/>
        <v>0.98135252267217199</v>
      </c>
      <c r="T3411">
        <f t="shared" si="323"/>
        <v>0</v>
      </c>
    </row>
    <row r="3412" spans="1:20" x14ac:dyDescent="0.3">
      <c r="A3412" s="3">
        <f t="shared" si="318"/>
        <v>43243</v>
      </c>
      <c r="B3412">
        <v>5</v>
      </c>
      <c r="C3412">
        <v>23</v>
      </c>
      <c r="D3412">
        <v>3</v>
      </c>
      <c r="E3412">
        <v>1</v>
      </c>
      <c r="F3412" s="1">
        <f>VLOOKUP(A3412,Weather!$A$1:$E$366, 5)</f>
        <v>0.82051282051281971</v>
      </c>
      <c r="G3412" s="1">
        <f>VLOOKUP(D3412, Spring!$A$1:$E$25, 2)</f>
        <v>282.03074951953801</v>
      </c>
      <c r="H3412" s="1">
        <f>VLOOKUP(D3412, Spring!$A$1:$E$25, 3)</f>
        <v>263.612120501699</v>
      </c>
      <c r="I3412" s="1">
        <f>VLOOKUP(D3412, Spring!$A$1:$E$25, 5)</f>
        <v>268.00502374504498</v>
      </c>
      <c r="J3412" s="1">
        <f t="shared" si="319"/>
        <v>278.72484174710536</v>
      </c>
      <c r="K3412" s="47">
        <f t="shared" si="320"/>
        <v>5.2143909929677541</v>
      </c>
      <c r="L3412" s="48">
        <f>Solar!K3429/1000*Variables!$B$3</f>
        <v>0</v>
      </c>
      <c r="M3412">
        <f>IF(E3412=1, VLOOKUP(D3412, Sheet1!$A$2:$C$26, 2), Sheet1!$C$3)</f>
        <v>0.18637999999999999</v>
      </c>
      <c r="N3412" s="1">
        <f>'Electricity Rates'!$J$2</f>
        <v>0.24729999999999999</v>
      </c>
      <c r="O3412" s="145">
        <f>L3412-K3412</f>
        <v>-5.2143909929677541</v>
      </c>
      <c r="P3412">
        <f t="shared" si="321"/>
        <v>1.2895188925609256</v>
      </c>
      <c r="Q3412">
        <f>IF(O3412&gt;0, IF(Q3411+O3412*Variables!$B$5&lt;Variables!$B$4, Q3411+O3412*Variables!$B$5, Variables!$B$4), IF(Q3411&gt;-O3412, Q3411+O3412/Variables!$B$5, 0))</f>
        <v>0</v>
      </c>
      <c r="R3412">
        <f>IF(O3412&gt;0, 0, IF(Q3411&gt;-O3412, 0, -O3412 - Q3411*Variables!$B$5))</f>
        <v>5.2143909929677541</v>
      </c>
      <c r="S3412">
        <f t="shared" si="322"/>
        <v>0.97185819326932998</v>
      </c>
      <c r="T3412">
        <f t="shared" si="323"/>
        <v>0</v>
      </c>
    </row>
    <row r="3413" spans="1:20" x14ac:dyDescent="0.3">
      <c r="A3413" s="3">
        <f t="shared" si="318"/>
        <v>43243</v>
      </c>
      <c r="B3413">
        <v>5</v>
      </c>
      <c r="C3413">
        <v>23</v>
      </c>
      <c r="D3413">
        <v>4</v>
      </c>
      <c r="E3413">
        <v>1</v>
      </c>
      <c r="F3413" s="1">
        <f>VLOOKUP(A3413,Weather!$A$1:$E$366, 5)</f>
        <v>0.82051282051281971</v>
      </c>
      <c r="G3413" s="1">
        <f>VLOOKUP(D3413, Spring!$A$1:$E$25, 2)</f>
        <v>287.61061946902601</v>
      </c>
      <c r="H3413" s="1">
        <f>VLOOKUP(D3413, Spring!$A$1:$E$25, 3)</f>
        <v>280.54932735425899</v>
      </c>
      <c r="I3413" s="1">
        <f>VLOOKUP(D3413, Spring!$A$1:$E$25, 5)</f>
        <v>263.81039287256101</v>
      </c>
      <c r="J3413" s="1">
        <f t="shared" si="319"/>
        <v>286.3432080638114</v>
      </c>
      <c r="K3413" s="47">
        <f t="shared" si="320"/>
        <v>5.3569155718820536</v>
      </c>
      <c r="L3413" s="48">
        <f>Solar!K3430/1000*Variables!$B$3</f>
        <v>0</v>
      </c>
      <c r="M3413">
        <f>IF(E3413=1, VLOOKUP(D3413, Sheet1!$A$2:$C$26, 2), Sheet1!$C$3)</f>
        <v>0.18637999999999999</v>
      </c>
      <c r="N3413" s="1">
        <f>'Electricity Rates'!$J$2</f>
        <v>0.24729999999999999</v>
      </c>
      <c r="O3413" s="145">
        <f>L3413-K3413</f>
        <v>-5.3569155718820536</v>
      </c>
      <c r="P3413">
        <f t="shared" si="321"/>
        <v>1.3247652209264318</v>
      </c>
      <c r="Q3413">
        <f>IF(O3413&gt;0, IF(Q3412+O3413*Variables!$B$5&lt;Variables!$B$4, Q3412+O3413*Variables!$B$5, Variables!$B$4), IF(Q3412&gt;-O3413, Q3412+O3413/Variables!$B$5, 0))</f>
        <v>0</v>
      </c>
      <c r="R3413">
        <f>IF(O3413&gt;0, 0, IF(Q3412&gt;-O3413, 0, -O3413 - Q3412*Variables!$B$5))</f>
        <v>5.3569155718820536</v>
      </c>
      <c r="S3413">
        <f t="shared" si="322"/>
        <v>0.99842192428737708</v>
      </c>
      <c r="T3413">
        <f t="shared" si="323"/>
        <v>0</v>
      </c>
    </row>
    <row r="3414" spans="1:20" x14ac:dyDescent="0.3">
      <c r="A3414" s="3">
        <f t="shared" si="318"/>
        <v>43243</v>
      </c>
      <c r="B3414">
        <v>5</v>
      </c>
      <c r="C3414">
        <v>23</v>
      </c>
      <c r="D3414">
        <v>5</v>
      </c>
      <c r="E3414">
        <v>1</v>
      </c>
      <c r="F3414" s="1">
        <f>VLOOKUP(A3414,Weather!$A$1:$E$366, 5)</f>
        <v>0.82051282051281971</v>
      </c>
      <c r="G3414" s="1">
        <f>VLOOKUP(D3414, Spring!$A$1:$E$25, 2)</f>
        <v>318.58407079646003</v>
      </c>
      <c r="H3414" s="1">
        <f>VLOOKUP(D3414, Spring!$A$1:$E$25, 3)</f>
        <v>296.96508648302301</v>
      </c>
      <c r="I3414" s="1">
        <f>VLOOKUP(D3414, Spring!$A$1:$E$25, 5)</f>
        <v>263.982102908277</v>
      </c>
      <c r="J3414" s="1">
        <f t="shared" si="319"/>
        <v>314.70374027866364</v>
      </c>
      <c r="K3414" s="47">
        <f t="shared" si="320"/>
        <v>5.8874850855642089</v>
      </c>
      <c r="L3414" s="48">
        <f>Solar!K3431/1000*Variables!$B$3</f>
        <v>0</v>
      </c>
      <c r="M3414">
        <f>IF(E3414=1, VLOOKUP(D3414, Sheet1!$A$2:$C$26, 2), Sheet1!$C$3)</f>
        <v>0.18637999999999999</v>
      </c>
      <c r="N3414" s="1">
        <f>'Electricity Rates'!$J$2</f>
        <v>0.24729999999999999</v>
      </c>
      <c r="O3414" s="145">
        <f>L3414-K3414</f>
        <v>-5.8874850855642089</v>
      </c>
      <c r="P3414">
        <f t="shared" si="321"/>
        <v>1.4559750616600289</v>
      </c>
      <c r="Q3414">
        <f>IF(O3414&gt;0, IF(Q3413+O3414*Variables!$B$5&lt;Variables!$B$4, Q3413+O3414*Variables!$B$5, Variables!$B$4), IF(Q3413&gt;-O3414, Q3413+O3414/Variables!$B$5, 0))</f>
        <v>0</v>
      </c>
      <c r="R3414">
        <f>IF(O3414&gt;0, 0, IF(Q3413&gt;-O3414, 0, -O3414 - Q3413*Variables!$B$5))</f>
        <v>5.8874850855642089</v>
      </c>
      <c r="S3414">
        <f t="shared" si="322"/>
        <v>1.0973094702474573</v>
      </c>
      <c r="T3414">
        <f t="shared" si="323"/>
        <v>0</v>
      </c>
    </row>
    <row r="3415" spans="1:20" x14ac:dyDescent="0.3">
      <c r="A3415" s="3">
        <f t="shared" si="318"/>
        <v>43243</v>
      </c>
      <c r="B3415">
        <v>5</v>
      </c>
      <c r="C3415">
        <v>23</v>
      </c>
      <c r="D3415">
        <v>6</v>
      </c>
      <c r="E3415">
        <v>1</v>
      </c>
      <c r="F3415" s="1">
        <f>VLOOKUP(A3415,Weather!$A$1:$E$366, 5)</f>
        <v>0.82051282051281971</v>
      </c>
      <c r="G3415" s="1">
        <f>VLOOKUP(D3415, Spring!$A$1:$E$25, 2)</f>
        <v>389.38053097345102</v>
      </c>
      <c r="H3415" s="1">
        <f>VLOOKUP(D3415, Spring!$A$1:$E$25, 3)</f>
        <v>340.20659833439998</v>
      </c>
      <c r="I3415" s="1">
        <f>VLOOKUP(D3415, Spring!$A$1:$E$25, 5)</f>
        <v>264.16853094705402</v>
      </c>
      <c r="J3415" s="1">
        <f t="shared" si="319"/>
        <v>380.55444049977513</v>
      </c>
      <c r="K3415" s="47">
        <f t="shared" si="320"/>
        <v>7.1194215572516999</v>
      </c>
      <c r="L3415" s="48">
        <f>Solar!K3432/1000*Variables!$B$3</f>
        <v>0.80385000000000006</v>
      </c>
      <c r="M3415">
        <f>IF(E3415=1, VLOOKUP(D3415, Sheet1!$A$2:$C$26, 2), Sheet1!$C$3)</f>
        <v>0.18637999999999999</v>
      </c>
      <c r="N3415" s="1">
        <f>'Electricity Rates'!$J$2</f>
        <v>0.24729999999999999</v>
      </c>
      <c r="O3415" s="145">
        <f>L3415-K3415</f>
        <v>-6.3155715572517002</v>
      </c>
      <c r="P3415">
        <f t="shared" si="321"/>
        <v>1.7606329511083454</v>
      </c>
      <c r="Q3415">
        <f>IF(O3415&gt;0, IF(Q3414+O3415*Variables!$B$5&lt;Variables!$B$4, Q3414+O3415*Variables!$B$5, Variables!$B$4), IF(Q3414&gt;-O3415, Q3414+O3415/Variables!$B$5, 0))</f>
        <v>0</v>
      </c>
      <c r="R3415">
        <f>IF(O3415&gt;0, 0, IF(Q3414&gt;-O3415, 0, -O3415 - Q3414*Variables!$B$5))</f>
        <v>6.3155715572517002</v>
      </c>
      <c r="S3415">
        <f t="shared" si="322"/>
        <v>1.1770962268405718</v>
      </c>
      <c r="T3415">
        <f t="shared" si="323"/>
        <v>0</v>
      </c>
    </row>
    <row r="3416" spans="1:20" x14ac:dyDescent="0.3">
      <c r="A3416" s="3">
        <f t="shared" si="318"/>
        <v>43243</v>
      </c>
      <c r="B3416">
        <v>5</v>
      </c>
      <c r="C3416">
        <v>23</v>
      </c>
      <c r="D3416">
        <v>7</v>
      </c>
      <c r="E3416">
        <v>1</v>
      </c>
      <c r="F3416" s="1">
        <f>VLOOKUP(A3416,Weather!$A$1:$E$366, 5)</f>
        <v>0.82051282051281971</v>
      </c>
      <c r="G3416" s="1">
        <f>VLOOKUP(D3416, Spring!$A$1:$E$25, 2)</f>
        <v>623.89380530973403</v>
      </c>
      <c r="H3416" s="1">
        <f>VLOOKUP(D3416, Spring!$A$1:$E$25, 3)</f>
        <v>374.47950032030701</v>
      </c>
      <c r="I3416" s="1">
        <f>VLOOKUP(D3416, Spring!$A$1:$E$25, 5)</f>
        <v>251.18725224694799</v>
      </c>
      <c r="J3416" s="1">
        <f t="shared" si="319"/>
        <v>579.12713518342639</v>
      </c>
      <c r="K3416" s="47">
        <f t="shared" si="320"/>
        <v>10.83432426960931</v>
      </c>
      <c r="L3416" s="48">
        <f>Solar!K3433/1000*Variables!$B$3</f>
        <v>4.1086499999999999</v>
      </c>
      <c r="M3416">
        <f>IF(E3416=1, VLOOKUP(D3416, Sheet1!$A$2:$C$26, 2), Sheet1!$C$3)</f>
        <v>0.18637999999999999</v>
      </c>
      <c r="N3416" s="1">
        <f>'Electricity Rates'!$J$2</f>
        <v>0.24729999999999999</v>
      </c>
      <c r="O3416" s="145">
        <f>L3416-K3416</f>
        <v>-6.7256742696093097</v>
      </c>
      <c r="P3416">
        <f t="shared" si="321"/>
        <v>2.6793283918743822</v>
      </c>
      <c r="Q3416">
        <f>IF(O3416&gt;0, IF(Q3415+O3416*Variables!$B$5&lt;Variables!$B$4, Q3415+O3416*Variables!$B$5, Variables!$B$4), IF(Q3415&gt;-O3416, Q3415+O3416/Variables!$B$5, 0))</f>
        <v>0</v>
      </c>
      <c r="R3416">
        <f>IF(O3416&gt;0, 0, IF(Q3415&gt;-O3416, 0, -O3416 - Q3415*Variables!$B$5))</f>
        <v>6.7256742696093097</v>
      </c>
      <c r="S3416">
        <f t="shared" si="322"/>
        <v>1.2535311703697831</v>
      </c>
      <c r="T3416">
        <f t="shared" si="323"/>
        <v>0</v>
      </c>
    </row>
    <row r="3417" spans="1:20" x14ac:dyDescent="0.3">
      <c r="A3417" s="3">
        <f t="shared" si="318"/>
        <v>43243</v>
      </c>
      <c r="B3417">
        <v>5</v>
      </c>
      <c r="C3417">
        <v>23</v>
      </c>
      <c r="D3417">
        <v>8</v>
      </c>
      <c r="E3417">
        <v>1</v>
      </c>
      <c r="F3417" s="1">
        <f>VLOOKUP(A3417,Weather!$A$1:$E$366, 5)</f>
        <v>0.82051282051281971</v>
      </c>
      <c r="G3417" s="1">
        <f>VLOOKUP(D3417, Spring!$A$1:$E$25, 2)</f>
        <v>871.68141592920301</v>
      </c>
      <c r="H3417" s="1">
        <f>VLOOKUP(D3417, Spring!$A$1:$E$25, 3)</f>
        <v>578.35522101217202</v>
      </c>
      <c r="I3417" s="1">
        <f>VLOOKUP(D3417, Spring!$A$1:$E$25, 5)</f>
        <v>268.91753993484798</v>
      </c>
      <c r="J3417" s="1">
        <f t="shared" si="319"/>
        <v>819.03312453383819</v>
      </c>
      <c r="K3417" s="47">
        <f t="shared" si="320"/>
        <v>15.322491245277876</v>
      </c>
      <c r="L3417" s="48">
        <f>Solar!K3434/1000*Variables!$B$3</f>
        <v>10.243549999999999</v>
      </c>
      <c r="M3417">
        <f>IF(E3417=1, VLOOKUP(D3417, Sheet1!$A$2:$C$26, 2), Sheet1!$C$3)</f>
        <v>0.18637999999999999</v>
      </c>
      <c r="N3417" s="1">
        <f>'Electricity Rates'!$J$2</f>
        <v>0.24729999999999999</v>
      </c>
      <c r="O3417" s="145">
        <f>L3417-K3417</f>
        <v>-5.0789412452778766</v>
      </c>
      <c r="P3417">
        <f t="shared" si="321"/>
        <v>3.7892520849572184</v>
      </c>
      <c r="Q3417">
        <f>IF(O3417&gt;0, IF(Q3416+O3417*Variables!$B$5&lt;Variables!$B$4, Q3416+O3417*Variables!$B$5, Variables!$B$4), IF(Q3416&gt;-O3417, Q3416+O3417/Variables!$B$5, 0))</f>
        <v>0</v>
      </c>
      <c r="R3417">
        <f>IF(O3417&gt;0, 0, IF(Q3416&gt;-O3417, 0, -O3417 - Q3416*Variables!$B$5))</f>
        <v>5.0789412452778766</v>
      </c>
      <c r="S3417">
        <f t="shared" si="322"/>
        <v>0.94661306929489064</v>
      </c>
      <c r="T3417">
        <f t="shared" si="323"/>
        <v>0</v>
      </c>
    </row>
    <row r="3418" spans="1:20" x14ac:dyDescent="0.3">
      <c r="A3418" s="3">
        <f t="shared" si="318"/>
        <v>43243</v>
      </c>
      <c r="B3418">
        <v>5</v>
      </c>
      <c r="C3418">
        <v>23</v>
      </c>
      <c r="D3418">
        <v>9</v>
      </c>
      <c r="E3418">
        <v>1</v>
      </c>
      <c r="F3418" s="1">
        <f>VLOOKUP(A3418,Weather!$A$1:$E$366, 5)</f>
        <v>0.82051282051281971</v>
      </c>
      <c r="G3418" s="1">
        <f>VLOOKUP(D3418, Spring!$A$1:$E$25, 2)</f>
        <v>1137.1681415929199</v>
      </c>
      <c r="H3418" s="1">
        <f>VLOOKUP(D3418, Spring!$A$1:$E$25, 3)</f>
        <v>786.77530429212004</v>
      </c>
      <c r="I3418" s="1">
        <f>VLOOKUP(D3418, Spring!$A$1:$E$25, 5)</f>
        <v>317.33977000667198</v>
      </c>
      <c r="J3418" s="1">
        <f t="shared" si="319"/>
        <v>1074.2771195132889</v>
      </c>
      <c r="K3418" s="47">
        <f t="shared" si="320"/>
        <v>20.097601996394754</v>
      </c>
      <c r="L3418" s="48">
        <f>Solar!K3435/1000*Variables!$B$3</f>
        <v>6.0710499999999996</v>
      </c>
      <c r="M3418">
        <f>IF(E3418=1, VLOOKUP(D3418, Sheet1!$A$2:$C$26, 2), Sheet1!$C$3)</f>
        <v>0.25796000000000002</v>
      </c>
      <c r="N3418" s="1">
        <f>'Electricity Rates'!$J$2</f>
        <v>0.24729999999999999</v>
      </c>
      <c r="O3418" s="145">
        <f>L3418-K3418</f>
        <v>-14.026551996394755</v>
      </c>
      <c r="P3418">
        <f t="shared" si="321"/>
        <v>4.9701369737084224</v>
      </c>
      <c r="Q3418">
        <f>IF(O3418&gt;0, IF(Q3417+O3418*Variables!$B$5&lt;Variables!$B$4, Q3417+O3418*Variables!$B$5, Variables!$B$4), IF(Q3417&gt;-O3418, Q3417+O3418/Variables!$B$5, 0))</f>
        <v>0</v>
      </c>
      <c r="R3418">
        <f>IF(O3418&gt;0, 0, IF(Q3417&gt;-O3418, 0, -O3418 - Q3417*Variables!$B$5))</f>
        <v>14.026551996394755</v>
      </c>
      <c r="S3418">
        <f t="shared" si="322"/>
        <v>3.6182893529899913</v>
      </c>
      <c r="T3418">
        <f t="shared" si="323"/>
        <v>0</v>
      </c>
    </row>
    <row r="3419" spans="1:20" x14ac:dyDescent="0.3">
      <c r="A3419" s="3">
        <f t="shared" si="318"/>
        <v>43243</v>
      </c>
      <c r="B3419">
        <v>5</v>
      </c>
      <c r="C3419">
        <v>23</v>
      </c>
      <c r="D3419">
        <v>10</v>
      </c>
      <c r="E3419">
        <v>1</v>
      </c>
      <c r="F3419" s="1">
        <f>VLOOKUP(A3419,Weather!$A$1:$E$366, 5)</f>
        <v>0.82051282051281971</v>
      </c>
      <c r="G3419" s="1">
        <f>VLOOKUP(D3419, Spring!$A$1:$E$25, 2)</f>
        <v>1207.9646017699099</v>
      </c>
      <c r="H3419" s="1">
        <f>VLOOKUP(D3419, Spring!$A$1:$E$25, 3)</f>
        <v>923.64670083279998</v>
      </c>
      <c r="I3419" s="1">
        <f>VLOOKUP(D3419, Spring!$A$1:$E$25, 5)</f>
        <v>339.44621060481097</v>
      </c>
      <c r="J3419" s="1">
        <f t="shared" si="319"/>
        <v>1156.9331836529925</v>
      </c>
      <c r="K3419" s="47">
        <f t="shared" si="320"/>
        <v>21.64393361743948</v>
      </c>
      <c r="L3419" s="48">
        <f>Solar!K3436/1000*Variables!$B$3</f>
        <v>10.1188</v>
      </c>
      <c r="M3419">
        <f>IF(E3419=1, VLOOKUP(D3419, Sheet1!$A$2:$C$26, 2), Sheet1!$C$3)</f>
        <v>0.25796000000000002</v>
      </c>
      <c r="N3419" s="1">
        <f>'Electricity Rates'!$J$2</f>
        <v>0.24729999999999999</v>
      </c>
      <c r="O3419" s="145">
        <f>L3419-K3419</f>
        <v>-11.525133617439479</v>
      </c>
      <c r="P3419">
        <f t="shared" si="321"/>
        <v>5.3525447835927835</v>
      </c>
      <c r="Q3419">
        <f>IF(O3419&gt;0, IF(Q3418+O3419*Variables!$B$5&lt;Variables!$B$4, Q3418+O3419*Variables!$B$5, Variables!$B$4), IF(Q3418&gt;-O3419, Q3418+O3419/Variables!$B$5, 0))</f>
        <v>0</v>
      </c>
      <c r="R3419">
        <f>IF(O3419&gt;0, 0, IF(Q3418&gt;-O3419, 0, -O3419 - Q3418*Variables!$B$5))</f>
        <v>11.525133617439479</v>
      </c>
      <c r="S3419">
        <f t="shared" si="322"/>
        <v>2.9730234679546883</v>
      </c>
      <c r="T3419">
        <f t="shared" si="323"/>
        <v>0</v>
      </c>
    </row>
    <row r="3420" spans="1:20" x14ac:dyDescent="0.3">
      <c r="A3420" s="3">
        <f t="shared" si="318"/>
        <v>43243</v>
      </c>
      <c r="B3420">
        <v>5</v>
      </c>
      <c r="C3420">
        <v>23</v>
      </c>
      <c r="D3420">
        <v>11</v>
      </c>
      <c r="E3420">
        <v>1</v>
      </c>
      <c r="F3420" s="1">
        <f>VLOOKUP(A3420,Weather!$A$1:$E$366, 5)</f>
        <v>0.82051282051281971</v>
      </c>
      <c r="G3420" s="1">
        <f>VLOOKUP(D3420, Spring!$A$1:$E$25, 2)</f>
        <v>1274.3362831858401</v>
      </c>
      <c r="H3420" s="1">
        <f>VLOOKUP(D3420, Spring!$A$1:$E$25, 3)</f>
        <v>962.46396540679098</v>
      </c>
      <c r="I3420" s="1">
        <f>VLOOKUP(D3420, Spring!$A$1:$E$25, 5)</f>
        <v>352.80034538247099</v>
      </c>
      <c r="J3420" s="1">
        <f t="shared" si="319"/>
        <v>1218.3592005075491</v>
      </c>
      <c r="K3420" s="47">
        <f t="shared" si="320"/>
        <v>22.793093007081907</v>
      </c>
      <c r="L3420" s="48">
        <f>Solar!K3437/1000*Variables!$B$3</f>
        <v>17.547799999999999</v>
      </c>
      <c r="M3420">
        <f>IF(E3420=1, VLOOKUP(D3420, Sheet1!$A$2:$C$26, 2), Sheet1!$C$3)</f>
        <v>0.25796000000000002</v>
      </c>
      <c r="N3420" s="1">
        <f>'Electricity Rates'!$J$2</f>
        <v>0.24729999999999999</v>
      </c>
      <c r="O3420" s="145">
        <f>L3420-K3420</f>
        <v>-5.2452930070819086</v>
      </c>
      <c r="P3420">
        <f t="shared" si="321"/>
        <v>5.6367319006513554</v>
      </c>
      <c r="Q3420">
        <f>IF(O3420&gt;0, IF(Q3419+O3420*Variables!$B$5&lt;Variables!$B$4, Q3419+O3420*Variables!$B$5, Variables!$B$4), IF(Q3419&gt;-O3420, Q3419+O3420/Variables!$B$5, 0))</f>
        <v>0</v>
      </c>
      <c r="R3420">
        <f>IF(O3420&gt;0, 0, IF(Q3419&gt;-O3420, 0, -O3420 - Q3419*Variables!$B$5))</f>
        <v>5.2452930070819086</v>
      </c>
      <c r="S3420">
        <f t="shared" si="322"/>
        <v>1.3530757841068493</v>
      </c>
      <c r="T3420">
        <f t="shared" si="323"/>
        <v>0</v>
      </c>
    </row>
    <row r="3421" spans="1:20" x14ac:dyDescent="0.3">
      <c r="A3421" s="3">
        <f t="shared" si="318"/>
        <v>43243</v>
      </c>
      <c r="B3421">
        <v>5</v>
      </c>
      <c r="C3421">
        <v>23</v>
      </c>
      <c r="D3421">
        <v>12</v>
      </c>
      <c r="E3421">
        <v>1</v>
      </c>
      <c r="F3421" s="1">
        <f>VLOOKUP(A3421,Weather!$A$1:$E$366, 5)</f>
        <v>0.82051282051281971</v>
      </c>
      <c r="G3421" s="1">
        <f>VLOOKUP(D3421, Spring!$A$1:$E$25, 2)</f>
        <v>1314.1592920353901</v>
      </c>
      <c r="H3421" s="1">
        <f>VLOOKUP(D3421, Spring!$A$1:$E$25, 3)</f>
        <v>983.10377962844302</v>
      </c>
      <c r="I3421" s="1">
        <f>VLOOKUP(D3421, Spring!$A$1:$E$25, 5)</f>
        <v>344.20503159464602</v>
      </c>
      <c r="J3421" s="1">
        <f t="shared" si="319"/>
        <v>1254.739071859784</v>
      </c>
      <c r="K3421" s="47">
        <f t="shared" si="320"/>
        <v>23.473688508779375</v>
      </c>
      <c r="L3421" s="48">
        <f>Solar!K3438/1000*Variables!$B$3</f>
        <v>21.1751</v>
      </c>
      <c r="M3421">
        <f>IF(E3421=1, VLOOKUP(D3421, Sheet1!$A$2:$C$26, 2), Sheet1!$C$3)</f>
        <v>0.25796000000000002</v>
      </c>
      <c r="N3421" s="1">
        <f>'Electricity Rates'!$J$2</f>
        <v>0.24729999999999999</v>
      </c>
      <c r="O3421" s="145">
        <f>L3421-K3421</f>
        <v>-2.2985885087793747</v>
      </c>
      <c r="P3421">
        <f t="shared" si="321"/>
        <v>5.8050431682211396</v>
      </c>
      <c r="Q3421">
        <f>IF(O3421&gt;0, IF(Q3420+O3421*Variables!$B$5&lt;Variables!$B$4, Q3420+O3421*Variables!$B$5, Variables!$B$4), IF(Q3420&gt;-O3421, Q3420+O3421/Variables!$B$5, 0))</f>
        <v>0</v>
      </c>
      <c r="R3421">
        <f>IF(O3421&gt;0, 0, IF(Q3420&gt;-O3421, 0, -O3421 - Q3420*Variables!$B$5))</f>
        <v>2.2985885087793747</v>
      </c>
      <c r="S3421">
        <f t="shared" si="322"/>
        <v>0.5929438917247275</v>
      </c>
      <c r="T3421">
        <f t="shared" si="323"/>
        <v>0</v>
      </c>
    </row>
    <row r="3422" spans="1:20" x14ac:dyDescent="0.3">
      <c r="A3422" s="3">
        <f t="shared" si="318"/>
        <v>43243</v>
      </c>
      <c r="B3422">
        <v>5</v>
      </c>
      <c r="C3422">
        <v>23</v>
      </c>
      <c r="D3422">
        <v>13</v>
      </c>
      <c r="E3422">
        <v>1</v>
      </c>
      <c r="F3422" s="1">
        <f>VLOOKUP(A3422,Weather!$A$1:$E$366, 5)</f>
        <v>0.82051282051281971</v>
      </c>
      <c r="G3422" s="1">
        <f>VLOOKUP(D3422, Spring!$A$1:$E$25, 2)</f>
        <v>1362.8318584070701</v>
      </c>
      <c r="H3422" s="1">
        <f>VLOOKUP(D3422, Spring!$A$1:$E$25, 3)</f>
        <v>999.59961563100603</v>
      </c>
      <c r="I3422" s="1">
        <f>VLOOKUP(D3422, Spring!$A$1:$E$25, 5)</f>
        <v>326.84269398328001</v>
      </c>
      <c r="J3422" s="1">
        <f t="shared" si="319"/>
        <v>1297.6363276523916</v>
      </c>
      <c r="K3422" s="47">
        <f t="shared" si="320"/>
        <v>24.27621139416668</v>
      </c>
      <c r="L3422" s="48">
        <f>Solar!K3439/1000*Variables!$B$3</f>
        <v>30.559150000000002</v>
      </c>
      <c r="M3422">
        <f>IF(E3422=1, VLOOKUP(D3422, Sheet1!$A$2:$C$26, 2), Sheet1!$C$3)</f>
        <v>0.55478000000000005</v>
      </c>
      <c r="N3422" s="1">
        <f>'Electricity Rates'!$J$2</f>
        <v>0.24729999999999999</v>
      </c>
      <c r="O3422" s="145">
        <f>L3422-K3422</f>
        <v>6.2829386058333228</v>
      </c>
      <c r="P3422">
        <f t="shared" si="321"/>
        <v>6.00350707777742</v>
      </c>
      <c r="Q3422">
        <f>IF(O3422&gt;0, IF(Q3421+O3422*Variables!$B$5&lt;Variables!$B$4, Q3421+O3422*Variables!$B$5, Variables!$B$4), IF(Q3421&gt;-O3422, Q3421+O3422/Variables!$B$5, 0))</f>
        <v>5.9059622894833232</v>
      </c>
      <c r="R3422">
        <f>IF(O3422&gt;0, 0, IF(Q3421&gt;-O3422, 0, -O3422 - Q3421*Variables!$B$5))</f>
        <v>0</v>
      </c>
      <c r="S3422">
        <f t="shared" si="322"/>
        <v>0</v>
      </c>
      <c r="T3422">
        <f t="shared" si="323"/>
        <v>0</v>
      </c>
    </row>
    <row r="3423" spans="1:20" x14ac:dyDescent="0.3">
      <c r="A3423" s="3">
        <f t="shared" si="318"/>
        <v>43243</v>
      </c>
      <c r="B3423">
        <v>5</v>
      </c>
      <c r="C3423">
        <v>23</v>
      </c>
      <c r="D3423">
        <v>14</v>
      </c>
      <c r="E3423">
        <v>1</v>
      </c>
      <c r="F3423" s="1">
        <f>VLOOKUP(A3423,Weather!$A$1:$E$366, 5)</f>
        <v>0.82051282051281971</v>
      </c>
      <c r="G3423" s="1">
        <f>VLOOKUP(D3423, Spring!$A$1:$E$25, 2)</f>
        <v>1402.65486725663</v>
      </c>
      <c r="H3423" s="1">
        <f>VLOOKUP(D3423, Spring!$A$1:$E$25, 3)</f>
        <v>1011.55108904548</v>
      </c>
      <c r="I3423" s="1">
        <f>VLOOKUP(D3423, Spring!$A$1:$E$25, 5)</f>
        <v>309.49016837395499</v>
      </c>
      <c r="J3423" s="1">
        <f t="shared" si="319"/>
        <v>1332.4567532187311</v>
      </c>
      <c r="K3423" s="47">
        <f t="shared" si="320"/>
        <v>24.927632746875407</v>
      </c>
      <c r="L3423" s="48">
        <f>Solar!K3440/1000*Variables!$B$3</f>
        <v>36.633949999999999</v>
      </c>
      <c r="M3423">
        <f>IF(E3423=1, VLOOKUP(D3423, Sheet1!$A$2:$C$26, 2), Sheet1!$C$3)</f>
        <v>0.55478000000000005</v>
      </c>
      <c r="N3423" s="1">
        <f>'Electricity Rates'!$J$2</f>
        <v>0.24729999999999999</v>
      </c>
      <c r="O3423" s="145">
        <f>L3423-K3423</f>
        <v>11.706317253124592</v>
      </c>
      <c r="P3423">
        <f t="shared" si="321"/>
        <v>6.1646035783022883</v>
      </c>
      <c r="Q3423">
        <f>IF(O3423&gt;0, IF(Q3422+O3423*Variables!$B$5&lt;Variables!$B$4, Q3422+O3423*Variables!$B$5, Variables!$B$4), IF(Q3422&gt;-O3423, Q3422+O3423/Variables!$B$5, 0))</f>
        <v>16.909900507420438</v>
      </c>
      <c r="R3423">
        <f>IF(O3423&gt;0, 0, IF(Q3422&gt;-O3423, 0, -O3423 - Q3422*Variables!$B$5))</f>
        <v>0</v>
      </c>
      <c r="S3423">
        <f t="shared" si="322"/>
        <v>0</v>
      </c>
      <c r="T3423">
        <f t="shared" si="323"/>
        <v>0</v>
      </c>
    </row>
    <row r="3424" spans="1:20" x14ac:dyDescent="0.3">
      <c r="A3424" s="3">
        <f t="shared" si="318"/>
        <v>43243</v>
      </c>
      <c r="B3424">
        <v>5</v>
      </c>
      <c r="C3424">
        <v>23</v>
      </c>
      <c r="D3424">
        <v>15</v>
      </c>
      <c r="E3424">
        <v>1</v>
      </c>
      <c r="F3424" s="1">
        <f>VLOOKUP(A3424,Weather!$A$1:$E$366, 5)</f>
        <v>0.82051282051281971</v>
      </c>
      <c r="G3424" s="1">
        <f>VLOOKUP(D3424, Spring!$A$1:$E$25, 2)</f>
        <v>1371.6814159292001</v>
      </c>
      <c r="H3424" s="1">
        <f>VLOOKUP(D3424, Spring!$A$1:$E$25, 3)</f>
        <v>1005.48526585522</v>
      </c>
      <c r="I3424" s="1">
        <f>VLOOKUP(D3424, Spring!$A$1:$E$25, 5)</f>
        <v>300.89485458612899</v>
      </c>
      <c r="J3424" s="1">
        <f t="shared" si="319"/>
        <v>1305.9539018133571</v>
      </c>
      <c r="K3424" s="47">
        <f t="shared" si="320"/>
        <v>24.431816770122484</v>
      </c>
      <c r="L3424" s="48">
        <f>Solar!K3441/1000*Variables!$B$3</f>
        <v>34.149950000000004</v>
      </c>
      <c r="M3424">
        <f>IF(E3424=1, VLOOKUP(D3424, Sheet1!$A$2:$C$26, 2), Sheet1!$C$3)</f>
        <v>0.55478000000000005</v>
      </c>
      <c r="N3424" s="1">
        <f>'Electricity Rates'!$J$2</f>
        <v>0.24729999999999999</v>
      </c>
      <c r="O3424" s="145">
        <f>L3424-K3424</f>
        <v>9.7181332298775196</v>
      </c>
      <c r="P3424">
        <f t="shared" si="321"/>
        <v>6.0419882872512902</v>
      </c>
      <c r="Q3424">
        <f>IF(O3424&gt;0, IF(Q3423+O3424*Variables!$B$5&lt;Variables!$B$4, Q3423+O3424*Variables!$B$5, Variables!$B$4), IF(Q3423&gt;-O3424, Q3423+O3424/Variables!$B$5, 0))</f>
        <v>26.044945743505306</v>
      </c>
      <c r="R3424">
        <f>IF(O3424&gt;0, 0, IF(Q3423&gt;-O3424, 0, -O3424 - Q3423*Variables!$B$5))</f>
        <v>0</v>
      </c>
      <c r="S3424">
        <f t="shared" si="322"/>
        <v>0</v>
      </c>
      <c r="T3424">
        <f t="shared" si="323"/>
        <v>0</v>
      </c>
    </row>
    <row r="3425" spans="1:20" x14ac:dyDescent="0.3">
      <c r="A3425" s="3">
        <f t="shared" si="318"/>
        <v>43243</v>
      </c>
      <c r="B3425">
        <v>5</v>
      </c>
      <c r="C3425">
        <v>23</v>
      </c>
      <c r="D3425">
        <v>16</v>
      </c>
      <c r="E3425">
        <v>1</v>
      </c>
      <c r="F3425" s="1">
        <f>VLOOKUP(A3425,Weather!$A$1:$E$366, 5)</f>
        <v>0.82051282051281971</v>
      </c>
      <c r="G3425" s="1">
        <f>VLOOKUP(D3425, Spring!$A$1:$E$25, 2)</f>
        <v>1283.1858407079601</v>
      </c>
      <c r="H3425" s="1">
        <f>VLOOKUP(D3425, Spring!$A$1:$E$25, 3)</f>
        <v>954.93673926969905</v>
      </c>
      <c r="I3425" s="1">
        <f>VLOOKUP(D3425, Spring!$A$1:$E$25, 5)</f>
        <v>270.36971623690101</v>
      </c>
      <c r="J3425" s="1">
        <f t="shared" si="319"/>
        <v>1224.2693353216052</v>
      </c>
      <c r="K3425" s="47">
        <f t="shared" si="320"/>
        <v>22.903659950266686</v>
      </c>
      <c r="L3425" s="48">
        <f>Solar!K3442/1000*Variables!$B$3</f>
        <v>26.6524</v>
      </c>
      <c r="M3425">
        <f>IF(E3425=1, VLOOKUP(D3425, Sheet1!$A$2:$C$26, 2), Sheet1!$C$3)</f>
        <v>0.55478000000000005</v>
      </c>
      <c r="N3425" s="1">
        <f>'Electricity Rates'!$J$2</f>
        <v>0.24729999999999999</v>
      </c>
      <c r="O3425" s="145">
        <f>L3425-K3425</f>
        <v>3.7487400497333141</v>
      </c>
      <c r="P3425">
        <f t="shared" si="321"/>
        <v>5.6640751057009515</v>
      </c>
      <c r="Q3425">
        <f>IF(O3425&gt;0, IF(Q3424+O3425*Variables!$B$5&lt;Variables!$B$4, Q3424+O3425*Variables!$B$5, Variables!$B$4), IF(Q3424&gt;-O3425, Q3424+O3425/Variables!$B$5, 0))</f>
        <v>29.568761390254622</v>
      </c>
      <c r="R3425">
        <f>IF(O3425&gt;0, 0, IF(Q3424&gt;-O3425, 0, -O3425 - Q3424*Variables!$B$5))</f>
        <v>0</v>
      </c>
      <c r="S3425">
        <f t="shared" si="322"/>
        <v>0</v>
      </c>
      <c r="T3425">
        <f t="shared" si="323"/>
        <v>0</v>
      </c>
    </row>
    <row r="3426" spans="1:20" x14ac:dyDescent="0.3">
      <c r="A3426" s="3">
        <f t="shared" si="318"/>
        <v>43243</v>
      </c>
      <c r="B3426">
        <v>5</v>
      </c>
      <c r="C3426">
        <v>23</v>
      </c>
      <c r="D3426">
        <v>17</v>
      </c>
      <c r="E3426">
        <v>1</v>
      </c>
      <c r="F3426" s="1">
        <f>VLOOKUP(A3426,Weather!$A$1:$E$366, 5)</f>
        <v>0.82051282051281971</v>
      </c>
      <c r="G3426" s="1">
        <f>VLOOKUP(D3426, Spring!$A$1:$E$25, 2)</f>
        <v>973.45132743362797</v>
      </c>
      <c r="H3426" s="1">
        <f>VLOOKUP(D3426, Spring!$A$1:$E$25, 3)</f>
        <v>850.97693786034597</v>
      </c>
      <c r="I3426" s="1">
        <f>VLOOKUP(D3426, Spring!$A$1:$E$25, 5)</f>
        <v>257.39334353781499</v>
      </c>
      <c r="J3426" s="1">
        <f t="shared" si="319"/>
        <v>951.46874468970543</v>
      </c>
      <c r="K3426" s="47">
        <f t="shared" si="320"/>
        <v>17.800099988582595</v>
      </c>
      <c r="L3426" s="48">
        <f>Solar!K3443/1000*Variables!$B$3</f>
        <v>17.252749999999999</v>
      </c>
      <c r="M3426">
        <f>IF(E3426=1, VLOOKUP(D3426, Sheet1!$A$2:$C$26, 2), Sheet1!$C$3)</f>
        <v>0.55478000000000005</v>
      </c>
      <c r="N3426" s="1">
        <f>'Electricity Rates'!$J$2</f>
        <v>0.24729999999999999</v>
      </c>
      <c r="O3426" s="145">
        <f>L3426-K3426</f>
        <v>-0.54734998858259587</v>
      </c>
      <c r="P3426">
        <f t="shared" si="321"/>
        <v>4.4019647271764759</v>
      </c>
      <c r="Q3426">
        <f>IF(O3426&gt;0, IF(Q3425+O3426*Variables!$B$5&lt;Variables!$B$4, Q3425+O3426*Variables!$B$5, Variables!$B$4), IF(Q3425&gt;-O3426, Q3425+O3426/Variables!$B$5, 0))</f>
        <v>28.986474168358242</v>
      </c>
      <c r="R3426">
        <f>IF(O3426&gt;0, 0, IF(Q3425&gt;-O3426, 0, -O3426 - Q3425*Variables!$B$5))</f>
        <v>0</v>
      </c>
      <c r="S3426">
        <f t="shared" si="322"/>
        <v>0</v>
      </c>
      <c r="T3426">
        <f t="shared" si="323"/>
        <v>0</v>
      </c>
    </row>
    <row r="3427" spans="1:20" x14ac:dyDescent="0.3">
      <c r="A3427" s="3">
        <f t="shared" si="318"/>
        <v>43243</v>
      </c>
      <c r="B3427">
        <v>5</v>
      </c>
      <c r="C3427">
        <v>23</v>
      </c>
      <c r="D3427">
        <v>18</v>
      </c>
      <c r="E3427">
        <v>1</v>
      </c>
      <c r="F3427" s="1">
        <f>VLOOKUP(A3427,Weather!$A$1:$E$366, 5)</f>
        <v>0.82051282051281971</v>
      </c>
      <c r="G3427" s="1">
        <f>VLOOKUP(D3427, Spring!$A$1:$E$25, 2)</f>
        <v>690.26548672566298</v>
      </c>
      <c r="H3427" s="1">
        <f>VLOOKUP(D3427, Spring!$A$1:$E$25, 3)</f>
        <v>590.923299339663</v>
      </c>
      <c r="I3427" s="1">
        <f>VLOOKUP(D3427, Spring!$A$1:$E$25, 5)</f>
        <v>248.81274775305101</v>
      </c>
      <c r="J3427" s="1">
        <f t="shared" si="319"/>
        <v>672.43483770766295</v>
      </c>
      <c r="K3427" s="47">
        <f t="shared" si="320"/>
        <v>12.579926995821806</v>
      </c>
      <c r="L3427" s="48">
        <f>Solar!K3444/1000*Variables!$B$3</f>
        <v>7.4956000000000005</v>
      </c>
      <c r="M3427">
        <f>IF(E3427=1, VLOOKUP(D3427, Sheet1!$A$2:$C$26, 2), Sheet1!$C$3)</f>
        <v>0.55478000000000005</v>
      </c>
      <c r="N3427" s="1">
        <f>'Electricity Rates'!$J$2</f>
        <v>0.24729999999999999</v>
      </c>
      <c r="O3427" s="145">
        <f>L3427-K3427</f>
        <v>-5.0843269958218054</v>
      </c>
      <c r="P3427">
        <f t="shared" si="321"/>
        <v>3.1110159460667326</v>
      </c>
      <c r="Q3427">
        <f>IF(O3427&gt;0, IF(Q3426+O3427*Variables!$B$5&lt;Variables!$B$4, Q3426+O3427*Variables!$B$5, Variables!$B$4), IF(Q3426&gt;-O3427, Q3426+O3427/Variables!$B$5, 0))</f>
        <v>23.577615662164831</v>
      </c>
      <c r="R3427">
        <f>IF(O3427&gt;0, 0, IF(Q3426&gt;-O3427, 0, -O3427 - Q3426*Variables!$B$5))</f>
        <v>0</v>
      </c>
      <c r="S3427">
        <f t="shared" si="322"/>
        <v>0</v>
      </c>
      <c r="T3427">
        <f t="shared" si="323"/>
        <v>0</v>
      </c>
    </row>
    <row r="3428" spans="1:20" x14ac:dyDescent="0.3">
      <c r="A3428" s="3">
        <f t="shared" si="318"/>
        <v>43243</v>
      </c>
      <c r="B3428">
        <v>5</v>
      </c>
      <c r="C3428">
        <v>23</v>
      </c>
      <c r="D3428">
        <v>19</v>
      </c>
      <c r="E3428">
        <v>1</v>
      </c>
      <c r="F3428" s="1">
        <f>VLOOKUP(A3428,Weather!$A$1:$E$366, 5)</f>
        <v>0.82051282051281971</v>
      </c>
      <c r="G3428" s="1">
        <f>VLOOKUP(D3428, Spring!$A$1:$E$25, 2)</f>
        <v>482.300884955752</v>
      </c>
      <c r="H3428" s="1">
        <f>VLOOKUP(D3428, Spring!$A$1:$E$25, 3)</f>
        <v>454.99679692504799</v>
      </c>
      <c r="I3428" s="1">
        <f>VLOOKUP(D3428, Spring!$A$1:$E$25, 5)</f>
        <v>266.52341143686903</v>
      </c>
      <c r="J3428" s="1">
        <f t="shared" si="319"/>
        <v>477.40015120665123</v>
      </c>
      <c r="K3428" s="47">
        <f t="shared" si="320"/>
        <v>8.9312134250023618</v>
      </c>
      <c r="L3428" s="48">
        <f>Solar!K3445/1000*Variables!$B$3</f>
        <v>1.4590000000000001</v>
      </c>
      <c r="M3428">
        <f>IF(E3428=1, VLOOKUP(D3428, Sheet1!$A$2:$C$26, 2), Sheet1!$C$3)</f>
        <v>0.25796000000000002</v>
      </c>
      <c r="N3428" s="1">
        <f>'Electricity Rates'!$J$2</f>
        <v>0.24729999999999999</v>
      </c>
      <c r="O3428" s="145">
        <f>L3428-K3428</f>
        <v>-7.4722134250023622</v>
      </c>
      <c r="P3428">
        <f t="shared" si="321"/>
        <v>2.2086890800030838</v>
      </c>
      <c r="Q3428">
        <f>IF(O3428&gt;0, IF(Q3427+O3428*Variables!$B$5&lt;Variables!$B$4, Q3427+O3428*Variables!$B$5, Variables!$B$4), IF(Q3427&gt;-O3428, Q3427+O3428/Variables!$B$5, 0))</f>
        <v>15.628452444077212</v>
      </c>
      <c r="R3428">
        <f>IF(O3428&gt;0, 0, IF(Q3427&gt;-O3428, 0, -O3428 - Q3427*Variables!$B$5))</f>
        <v>0</v>
      </c>
      <c r="S3428">
        <f t="shared" si="322"/>
        <v>0</v>
      </c>
      <c r="T3428">
        <f t="shared" si="323"/>
        <v>0</v>
      </c>
    </row>
    <row r="3429" spans="1:20" x14ac:dyDescent="0.3">
      <c r="A3429" s="3">
        <f t="shared" si="318"/>
        <v>43243</v>
      </c>
      <c r="B3429">
        <v>5</v>
      </c>
      <c r="C3429">
        <v>23</v>
      </c>
      <c r="D3429">
        <v>20</v>
      </c>
      <c r="E3429">
        <v>1</v>
      </c>
      <c r="F3429" s="1">
        <f>VLOOKUP(A3429,Weather!$A$1:$E$366, 5)</f>
        <v>0.82051282051281971</v>
      </c>
      <c r="G3429" s="1">
        <f>VLOOKUP(D3429, Spring!$A$1:$E$25, 2)</f>
        <v>415.92920353982299</v>
      </c>
      <c r="H3429" s="1">
        <f>VLOOKUP(D3429, Spring!$A$1:$E$25, 3)</f>
        <v>371.98648067830999</v>
      </c>
      <c r="I3429" s="1">
        <f>VLOOKUP(D3429, Spring!$A$1:$E$25, 5)</f>
        <v>284.25369912476901</v>
      </c>
      <c r="J3429" s="1">
        <f t="shared" si="319"/>
        <v>408.04204815442318</v>
      </c>
      <c r="K3429" s="47">
        <f t="shared" si="320"/>
        <v>7.6336603774235909</v>
      </c>
      <c r="L3429" s="48">
        <f>Solar!K3446/1000*Variables!$B$3</f>
        <v>0</v>
      </c>
      <c r="M3429">
        <f>IF(E3429=1, VLOOKUP(D3429, Sheet1!$A$2:$C$26, 2), Sheet1!$C$3)</f>
        <v>0.25796000000000002</v>
      </c>
      <c r="N3429" s="1">
        <f>'Electricity Rates'!$J$2</f>
        <v>0.24729999999999999</v>
      </c>
      <c r="O3429" s="145">
        <f>L3429-K3429</f>
        <v>-7.6336603774235909</v>
      </c>
      <c r="P3429">
        <f t="shared" si="321"/>
        <v>1.8878042113368541</v>
      </c>
      <c r="Q3429">
        <f>IF(O3429&gt;0, IF(Q3428+O3429*Variables!$B$5&lt;Variables!$B$4, Q3428+O3429*Variables!$B$5, Variables!$B$4), IF(Q3428&gt;-O3429, Q3428+O3429/Variables!$B$5, 0))</f>
        <v>7.5075371489457314</v>
      </c>
      <c r="R3429">
        <f>IF(O3429&gt;0, 0, IF(Q3428&gt;-O3429, 0, -O3429 - Q3428*Variables!$B$5))</f>
        <v>0</v>
      </c>
      <c r="S3429">
        <f t="shared" si="322"/>
        <v>0</v>
      </c>
      <c r="T3429">
        <f t="shared" si="323"/>
        <v>0</v>
      </c>
    </row>
    <row r="3430" spans="1:20" x14ac:dyDescent="0.3">
      <c r="A3430" s="3">
        <f t="shared" si="318"/>
        <v>43243</v>
      </c>
      <c r="B3430">
        <v>5</v>
      </c>
      <c r="C3430">
        <v>23</v>
      </c>
      <c r="D3430">
        <v>21</v>
      </c>
      <c r="E3430">
        <v>1</v>
      </c>
      <c r="F3430" s="1">
        <f>VLOOKUP(A3430,Weather!$A$1:$E$366, 5)</f>
        <v>0.82051282051281971</v>
      </c>
      <c r="G3430" s="1">
        <f>VLOOKUP(D3430, Spring!$A$1:$E$25, 2)</f>
        <v>371.68141592920301</v>
      </c>
      <c r="H3430" s="1">
        <f>VLOOKUP(D3430, Spring!$A$1:$E$25, 3)</f>
        <v>318.10538116591903</v>
      </c>
      <c r="I3430" s="1">
        <f>VLOOKUP(D3430, Spring!$A$1:$E$25, 5)</f>
        <v>271.28223242670401</v>
      </c>
      <c r="J3430" s="1">
        <f t="shared" si="319"/>
        <v>362.06520456143403</v>
      </c>
      <c r="K3430" s="47">
        <f t="shared" si="320"/>
        <v>6.7735244899525577</v>
      </c>
      <c r="L3430" s="48">
        <f>Solar!K3447/1000*Variables!$B$3</f>
        <v>0</v>
      </c>
      <c r="M3430">
        <f>IF(E3430=1, VLOOKUP(D3430, Sheet1!$A$2:$C$26, 2), Sheet1!$C$3)</f>
        <v>0.25796000000000002</v>
      </c>
      <c r="N3430" s="1">
        <f>'Electricity Rates'!$J$2</f>
        <v>0.24729999999999999</v>
      </c>
      <c r="O3430" s="145">
        <f>L3430-K3430</f>
        <v>-6.7735244899525577</v>
      </c>
      <c r="P3430">
        <f t="shared" si="321"/>
        <v>1.6750926063652676</v>
      </c>
      <c r="Q3430">
        <f>IF(O3430&gt;0, IF(Q3429+O3430*Variables!$B$5&lt;Variables!$B$4, Q3429+O3430*Variables!$B$5, Variables!$B$4), IF(Q3429&gt;-O3430, Q3429+O3430/Variables!$B$5, 0))</f>
        <v>0.30166003197492497</v>
      </c>
      <c r="R3430">
        <f>IF(O3430&gt;0, 0, IF(Q3429&gt;-O3430, 0, -O3430 - Q3429*Variables!$B$5))</f>
        <v>0</v>
      </c>
      <c r="S3430">
        <f t="shared" si="322"/>
        <v>0</v>
      </c>
      <c r="T3430">
        <f t="shared" si="323"/>
        <v>0</v>
      </c>
    </row>
    <row r="3431" spans="1:20" x14ac:dyDescent="0.3">
      <c r="A3431" s="3">
        <f t="shared" si="318"/>
        <v>43243</v>
      </c>
      <c r="B3431">
        <v>5</v>
      </c>
      <c r="C3431">
        <v>23</v>
      </c>
      <c r="D3431">
        <v>22</v>
      </c>
      <c r="E3431">
        <v>1</v>
      </c>
      <c r="F3431" s="1">
        <f>VLOOKUP(A3431,Weather!$A$1:$E$366, 5)</f>
        <v>0.82051282051281971</v>
      </c>
      <c r="G3431" s="1">
        <f>VLOOKUP(D3431, Spring!$A$1:$E$25, 2)</f>
        <v>345.13274336283098</v>
      </c>
      <c r="H3431" s="1">
        <f>VLOOKUP(D3431, Spring!$A$1:$E$25, 3)</f>
        <v>289.79820627802701</v>
      </c>
      <c r="I3431" s="1">
        <f>VLOOKUP(D3431, Spring!$A$1:$E$25, 5)</f>
        <v>275.85953137878198</v>
      </c>
      <c r="J3431" s="1">
        <f t="shared" si="319"/>
        <v>335.20090337325075</v>
      </c>
      <c r="K3431" s="47">
        <f t="shared" si="320"/>
        <v>6.2709465020345112</v>
      </c>
      <c r="L3431" s="48">
        <f>Solar!K3448/1000*Variables!$B$3</f>
        <v>0</v>
      </c>
      <c r="M3431">
        <f>IF(E3431=1, VLOOKUP(D3431, Sheet1!$A$2:$C$26, 2), Sheet1!$C$3)</f>
        <v>0.18637999999999999</v>
      </c>
      <c r="N3431" s="1">
        <f>'Electricity Rates'!$J$2</f>
        <v>0.24729999999999999</v>
      </c>
      <c r="O3431" s="145">
        <f>L3431-K3431</f>
        <v>-6.2709465020345112</v>
      </c>
      <c r="P3431">
        <f t="shared" si="321"/>
        <v>1.5508050699531346</v>
      </c>
      <c r="Q3431">
        <f>IF(O3431&gt;0, IF(Q3430+O3431*Variables!$B$5&lt;Variables!$B$4, Q3430+O3431*Variables!$B$5, Variables!$B$4), IF(Q3430&gt;-O3431, Q3430+O3431/Variables!$B$5, 0))</f>
        <v>0</v>
      </c>
      <c r="R3431">
        <f>IF(O3431&gt;0, 0, IF(Q3430&gt;-O3431, 0, -O3431 - Q3430*Variables!$B$5))</f>
        <v>5.987386071978082</v>
      </c>
      <c r="S3431">
        <f t="shared" si="322"/>
        <v>1.1159290160952748</v>
      </c>
      <c r="T3431">
        <f t="shared" si="323"/>
        <v>0</v>
      </c>
    </row>
    <row r="3432" spans="1:20" x14ac:dyDescent="0.3">
      <c r="A3432" s="3">
        <f t="shared" si="318"/>
        <v>43243</v>
      </c>
      <c r="B3432">
        <v>5</v>
      </c>
      <c r="C3432">
        <v>23</v>
      </c>
      <c r="D3432">
        <v>23</v>
      </c>
      <c r="E3432">
        <v>1</v>
      </c>
      <c r="F3432" s="1">
        <f>VLOOKUP(A3432,Weather!$A$1:$E$366, 5)</f>
        <v>0.82051282051281971</v>
      </c>
      <c r="G3432" s="1">
        <f>VLOOKUP(D3432, Spring!$A$1:$E$25, 2)</f>
        <v>318.58407079646003</v>
      </c>
      <c r="H3432" s="1">
        <f>VLOOKUP(D3432, Spring!$A$1:$E$25, 3)</f>
        <v>270.57975656630401</v>
      </c>
      <c r="I3432" s="1">
        <f>VLOOKUP(D3432, Spring!$A$1:$E$25, 5)</f>
        <v>271.64527650221697</v>
      </c>
      <c r="J3432" s="1">
        <f t="shared" si="319"/>
        <v>309.96791183207301</v>
      </c>
      <c r="K3432" s="47">
        <f t="shared" si="320"/>
        <v>5.7988870939343533</v>
      </c>
      <c r="L3432" s="48">
        <f>Solar!K3449/1000*Variables!$B$3</f>
        <v>0</v>
      </c>
      <c r="M3432">
        <f>IF(E3432=1, VLOOKUP(D3432, Sheet1!$A$2:$C$26, 2), Sheet1!$C$3)</f>
        <v>0.18637999999999999</v>
      </c>
      <c r="N3432" s="1">
        <f>'Electricity Rates'!$J$2</f>
        <v>0.24729999999999999</v>
      </c>
      <c r="O3432" s="145">
        <f>L3432-K3432</f>
        <v>-5.7988870939343533</v>
      </c>
      <c r="P3432">
        <f t="shared" si="321"/>
        <v>1.4340647783299656</v>
      </c>
      <c r="Q3432">
        <f>IF(O3432&gt;0, IF(Q3431+O3432*Variables!$B$5&lt;Variables!$B$4, Q3431+O3432*Variables!$B$5, Variables!$B$4), IF(Q3431&gt;-O3432, Q3431+O3432/Variables!$B$5, 0))</f>
        <v>0</v>
      </c>
      <c r="R3432">
        <f>IF(O3432&gt;0, 0, IF(Q3431&gt;-O3432, 0, -O3432 - Q3431*Variables!$B$5))</f>
        <v>5.7988870939343533</v>
      </c>
      <c r="S3432">
        <f t="shared" si="322"/>
        <v>1.0807965765674847</v>
      </c>
      <c r="T3432">
        <f t="shared" si="323"/>
        <v>0</v>
      </c>
    </row>
    <row r="3433" spans="1:20" x14ac:dyDescent="0.3">
      <c r="A3433" s="3">
        <f t="shared" si="318"/>
        <v>43243</v>
      </c>
      <c r="B3433">
        <v>5</v>
      </c>
      <c r="C3433">
        <v>23</v>
      </c>
      <c r="D3433">
        <v>24</v>
      </c>
      <c r="E3433">
        <v>1</v>
      </c>
      <c r="F3433" s="1">
        <f>VLOOKUP(A3433,Weather!$A$1:$E$366, 5)</f>
        <v>0.82051282051281971</v>
      </c>
      <c r="G3433" s="1">
        <f>VLOOKUP(D3433, Spring!$A$1:$E$25, 2)</f>
        <v>287.61061946902601</v>
      </c>
      <c r="H3433" s="1">
        <f>VLOOKUP(D3433, Spring!$A$1:$E$25, 3)</f>
        <v>251.20115310698301</v>
      </c>
      <c r="I3433" s="1">
        <f>VLOOKUP(D3433, Spring!$A$1:$E$25, 5)</f>
        <v>267.465363632795</v>
      </c>
      <c r="J3433" s="1">
        <f t="shared" si="319"/>
        <v>281.07558704506954</v>
      </c>
      <c r="K3433" s="47">
        <f t="shared" si="320"/>
        <v>5.2583687921177402</v>
      </c>
      <c r="L3433" s="48">
        <f>Solar!K3450/1000*Variables!$B$3</f>
        <v>0</v>
      </c>
      <c r="M3433">
        <f>IF(E3433=1, VLOOKUP(D3433, Sheet1!$A$2:$C$26, 2), Sheet1!$C$3)</f>
        <v>0.18637999999999999</v>
      </c>
      <c r="N3433" s="1">
        <f>'Electricity Rates'!$J$2</f>
        <v>0.24729999999999999</v>
      </c>
      <c r="O3433" s="145">
        <f>L3433-K3433</f>
        <v>-5.2583687921177402</v>
      </c>
      <c r="P3433">
        <f t="shared" si="321"/>
        <v>1.3003946022907171</v>
      </c>
      <c r="Q3433">
        <f>IF(O3433&gt;0, IF(Q3432+O3433*Variables!$B$5&lt;Variables!$B$4, Q3432+O3433*Variables!$B$5, Variables!$B$4), IF(Q3432&gt;-O3433, Q3432+O3433/Variables!$B$5, 0))</f>
        <v>0</v>
      </c>
      <c r="R3433">
        <f>IF(O3433&gt;0, 0, IF(Q3432&gt;-O3433, 0, -O3433 - Q3432*Variables!$B$5))</f>
        <v>5.2583687921177402</v>
      </c>
      <c r="S3433">
        <f t="shared" si="322"/>
        <v>0.98005477547490438</v>
      </c>
      <c r="T3433">
        <f t="shared" si="323"/>
        <v>0</v>
      </c>
    </row>
    <row r="3434" spans="1:20" x14ac:dyDescent="0.3">
      <c r="A3434" s="3">
        <f t="shared" si="318"/>
        <v>43244</v>
      </c>
      <c r="B3434">
        <v>5</v>
      </c>
      <c r="C3434">
        <v>24</v>
      </c>
      <c r="D3434">
        <v>1</v>
      </c>
      <c r="E3434">
        <v>1</v>
      </c>
      <c r="F3434" s="1">
        <f>VLOOKUP(A3434,Weather!$A$1:$E$366, 5)</f>
        <v>0.84615384615384759</v>
      </c>
      <c r="G3434" s="1">
        <f>VLOOKUP(D3434, Spring!$A$1:$E$25, 2)</f>
        <v>284.91351697629602</v>
      </c>
      <c r="H3434" s="1">
        <f>VLOOKUP(D3434, Spring!$A$1:$E$25, 3)</f>
        <v>272.00797092955099</v>
      </c>
      <c r="I3434" s="1">
        <f>VLOOKUP(D3434, Spring!$A$1:$E$25, 5)</f>
        <v>272.01322657875102</v>
      </c>
      <c r="J3434" s="1">
        <f t="shared" si="319"/>
        <v>282.92804835371987</v>
      </c>
      <c r="K3434" s="47">
        <f t="shared" si="320"/>
        <v>5.293024682500886</v>
      </c>
      <c r="L3434" s="48">
        <f>Solar!K3451/1000*Variables!$B$3</f>
        <v>0</v>
      </c>
      <c r="M3434">
        <f>IF(E3434=1, VLOOKUP(D3434, Sheet1!$A$2:$C$26, 2), Sheet1!$C$3)</f>
        <v>0.18637999999999999</v>
      </c>
      <c r="N3434" s="1">
        <f>'Electricity Rates'!$J$2</f>
        <v>0.24729999999999999</v>
      </c>
      <c r="O3434" s="145">
        <f>L3434-K3434</f>
        <v>-5.293024682500886</v>
      </c>
      <c r="P3434">
        <f t="shared" si="321"/>
        <v>1.308965003982469</v>
      </c>
      <c r="Q3434">
        <f>IF(O3434&gt;0, IF(Q3433+O3434*Variables!$B$5&lt;Variables!$B$4, Q3433+O3434*Variables!$B$5, Variables!$B$4), IF(Q3433&gt;-O3434, Q3433+O3434/Variables!$B$5, 0))</f>
        <v>0</v>
      </c>
      <c r="R3434">
        <f>IF(O3434&gt;0, 0, IF(Q3433&gt;-O3434, 0, -O3434 - Q3433*Variables!$B$5))</f>
        <v>5.293024682500886</v>
      </c>
      <c r="S3434">
        <f t="shared" si="322"/>
        <v>0.98651394032451512</v>
      </c>
      <c r="T3434">
        <f t="shared" si="323"/>
        <v>0</v>
      </c>
    </row>
    <row r="3435" spans="1:20" x14ac:dyDescent="0.3">
      <c r="A3435" s="3">
        <f t="shared" si="318"/>
        <v>43244</v>
      </c>
      <c r="B3435">
        <v>5</v>
      </c>
      <c r="C3435">
        <v>24</v>
      </c>
      <c r="D3435">
        <v>2</v>
      </c>
      <c r="E3435">
        <v>1</v>
      </c>
      <c r="F3435" s="1">
        <f>VLOOKUP(A3435,Weather!$A$1:$E$366, 5)</f>
        <v>0.84615384615384759</v>
      </c>
      <c r="G3435" s="1">
        <f>VLOOKUP(D3435, Spring!$A$1:$E$25, 2)</f>
        <v>283.47213324791699</v>
      </c>
      <c r="H3435" s="1">
        <f>VLOOKUP(D3435, Spring!$A$1:$E$25, 3)</f>
        <v>272.193568553901</v>
      </c>
      <c r="I3435" s="1">
        <f>VLOOKUP(D3435, Spring!$A$1:$E$25, 5)</f>
        <v>263.43263079398702</v>
      </c>
      <c r="J3435" s="1">
        <f t="shared" si="319"/>
        <v>281.73696944883761</v>
      </c>
      <c r="K3435" s="47">
        <f t="shared" si="320"/>
        <v>5.2707419499155828</v>
      </c>
      <c r="L3435" s="48">
        <f>Solar!K3452/1000*Variables!$B$3</f>
        <v>0</v>
      </c>
      <c r="M3435">
        <f>IF(E3435=1, VLOOKUP(D3435, Sheet1!$A$2:$C$26, 2), Sheet1!$C$3)</f>
        <v>0.18637999999999999</v>
      </c>
      <c r="N3435" s="1">
        <f>'Electricity Rates'!$J$2</f>
        <v>0.24729999999999999</v>
      </c>
      <c r="O3435" s="145">
        <f>L3435-K3435</f>
        <v>-5.2707419499155828</v>
      </c>
      <c r="P3435">
        <f t="shared" si="321"/>
        <v>1.3034544842141236</v>
      </c>
      <c r="Q3435">
        <f>IF(O3435&gt;0, IF(Q3434+O3435*Variables!$B$5&lt;Variables!$B$4, Q3434+O3435*Variables!$B$5, Variables!$B$4), IF(Q3434&gt;-O3435, Q3434+O3435/Variables!$B$5, 0))</f>
        <v>0</v>
      </c>
      <c r="R3435">
        <f>IF(O3435&gt;0, 0, IF(Q3434&gt;-O3435, 0, -O3435 - Q3434*Variables!$B$5))</f>
        <v>5.2707419499155828</v>
      </c>
      <c r="S3435">
        <f t="shared" si="322"/>
        <v>0.98236088462526627</v>
      </c>
      <c r="T3435">
        <f t="shared" si="323"/>
        <v>0</v>
      </c>
    </row>
    <row r="3436" spans="1:20" x14ac:dyDescent="0.3">
      <c r="A3436" s="3">
        <f t="shared" si="318"/>
        <v>43244</v>
      </c>
      <c r="B3436">
        <v>5</v>
      </c>
      <c r="C3436">
        <v>24</v>
      </c>
      <c r="D3436">
        <v>3</v>
      </c>
      <c r="E3436">
        <v>1</v>
      </c>
      <c r="F3436" s="1">
        <f>VLOOKUP(A3436,Weather!$A$1:$E$366, 5)</f>
        <v>0.84615384615384759</v>
      </c>
      <c r="G3436" s="1">
        <f>VLOOKUP(D3436, Spring!$A$1:$E$25, 2)</f>
        <v>282.03074951953801</v>
      </c>
      <c r="H3436" s="1">
        <f>VLOOKUP(D3436, Spring!$A$1:$E$25, 3)</f>
        <v>263.612120501699</v>
      </c>
      <c r="I3436" s="1">
        <f>VLOOKUP(D3436, Spring!$A$1:$E$25, 5)</f>
        <v>268.00502374504498</v>
      </c>
      <c r="J3436" s="1">
        <f t="shared" si="319"/>
        <v>279.19711428602432</v>
      </c>
      <c r="K3436" s="47">
        <f t="shared" si="320"/>
        <v>5.2232262788996744</v>
      </c>
      <c r="L3436" s="48">
        <f>Solar!K3453/1000*Variables!$B$3</f>
        <v>0</v>
      </c>
      <c r="M3436">
        <f>IF(E3436=1, VLOOKUP(D3436, Sheet1!$A$2:$C$26, 2), Sheet1!$C$3)</f>
        <v>0.18637999999999999</v>
      </c>
      <c r="N3436" s="1">
        <f>'Electricity Rates'!$J$2</f>
        <v>0.24729999999999999</v>
      </c>
      <c r="O3436" s="145">
        <f>L3436-K3436</f>
        <v>-5.2232262788996744</v>
      </c>
      <c r="P3436">
        <f t="shared" si="321"/>
        <v>1.2917038587718894</v>
      </c>
      <c r="Q3436">
        <f>IF(O3436&gt;0, IF(Q3435+O3436*Variables!$B$5&lt;Variables!$B$4, Q3435+O3436*Variables!$B$5, Variables!$B$4), IF(Q3435&gt;-O3436, Q3435+O3436/Variables!$B$5, 0))</f>
        <v>0</v>
      </c>
      <c r="R3436">
        <f>IF(O3436&gt;0, 0, IF(Q3435&gt;-O3436, 0, -O3436 - Q3435*Variables!$B$5))</f>
        <v>5.2232262788996744</v>
      </c>
      <c r="S3436">
        <f t="shared" si="322"/>
        <v>0.97350491386132121</v>
      </c>
      <c r="T3436">
        <f t="shared" si="323"/>
        <v>0</v>
      </c>
    </row>
    <row r="3437" spans="1:20" x14ac:dyDescent="0.3">
      <c r="A3437" s="3">
        <f t="shared" si="318"/>
        <v>43244</v>
      </c>
      <c r="B3437">
        <v>5</v>
      </c>
      <c r="C3437">
        <v>24</v>
      </c>
      <c r="D3437">
        <v>4</v>
      </c>
      <c r="E3437">
        <v>1</v>
      </c>
      <c r="F3437" s="1">
        <f>VLOOKUP(A3437,Weather!$A$1:$E$366, 5)</f>
        <v>0.84615384615384759</v>
      </c>
      <c r="G3437" s="1">
        <f>VLOOKUP(D3437, Spring!$A$1:$E$25, 2)</f>
        <v>287.61061946902601</v>
      </c>
      <c r="H3437" s="1">
        <f>VLOOKUP(D3437, Spring!$A$1:$E$25, 3)</f>
        <v>280.54932735425899</v>
      </c>
      <c r="I3437" s="1">
        <f>VLOOKUP(D3437, Spring!$A$1:$E$25, 5)</f>
        <v>263.81039287256101</v>
      </c>
      <c r="J3437" s="1">
        <f t="shared" si="319"/>
        <v>286.52426683598492</v>
      </c>
      <c r="K3437" s="47">
        <f t="shared" si="320"/>
        <v>5.360302823714008</v>
      </c>
      <c r="L3437" s="48">
        <f>Solar!K3454/1000*Variables!$B$3</f>
        <v>0</v>
      </c>
      <c r="M3437">
        <f>IF(E3437=1, VLOOKUP(D3437, Sheet1!$A$2:$C$26, 2), Sheet1!$C$3)</f>
        <v>0.18637999999999999</v>
      </c>
      <c r="N3437" s="1">
        <f>'Electricity Rates'!$J$2</f>
        <v>0.24729999999999999</v>
      </c>
      <c r="O3437" s="145">
        <f>L3437-K3437</f>
        <v>-5.360302823714008</v>
      </c>
      <c r="P3437">
        <f t="shared" si="321"/>
        <v>1.3256028883044741</v>
      </c>
      <c r="Q3437">
        <f>IF(O3437&gt;0, IF(Q3436+O3437*Variables!$B$5&lt;Variables!$B$4, Q3436+O3437*Variables!$B$5, Variables!$B$4), IF(Q3436&gt;-O3437, Q3436+O3437/Variables!$B$5, 0))</f>
        <v>0</v>
      </c>
      <c r="R3437">
        <f>IF(O3437&gt;0, 0, IF(Q3436&gt;-O3437, 0, -O3437 - Q3436*Variables!$B$5))</f>
        <v>5.360302823714008</v>
      </c>
      <c r="S3437">
        <f t="shared" si="322"/>
        <v>0.99905324028381681</v>
      </c>
      <c r="T3437">
        <f t="shared" si="323"/>
        <v>0</v>
      </c>
    </row>
    <row r="3438" spans="1:20" x14ac:dyDescent="0.3">
      <c r="A3438" s="3">
        <f t="shared" si="318"/>
        <v>43244</v>
      </c>
      <c r="B3438">
        <v>5</v>
      </c>
      <c r="C3438">
        <v>24</v>
      </c>
      <c r="D3438">
        <v>5</v>
      </c>
      <c r="E3438">
        <v>1</v>
      </c>
      <c r="F3438" s="1">
        <f>VLOOKUP(A3438,Weather!$A$1:$E$366, 5)</f>
        <v>0.84615384615384759</v>
      </c>
      <c r="G3438" s="1">
        <f>VLOOKUP(D3438, Spring!$A$1:$E$25, 2)</f>
        <v>318.58407079646003</v>
      </c>
      <c r="H3438" s="1">
        <f>VLOOKUP(D3438, Spring!$A$1:$E$25, 3)</f>
        <v>296.96508648302301</v>
      </c>
      <c r="I3438" s="1">
        <f>VLOOKUP(D3438, Spring!$A$1:$E$25, 5)</f>
        <v>263.982102908277</v>
      </c>
      <c r="J3438" s="1">
        <f t="shared" si="319"/>
        <v>315.25807320977742</v>
      </c>
      <c r="K3438" s="47">
        <f t="shared" si="320"/>
        <v>5.8978555592722097</v>
      </c>
      <c r="L3438" s="48">
        <f>Solar!K3455/1000*Variables!$B$3</f>
        <v>0</v>
      </c>
      <c r="M3438">
        <f>IF(E3438=1, VLOOKUP(D3438, Sheet1!$A$2:$C$26, 2), Sheet1!$C$3)</f>
        <v>0.18637999999999999</v>
      </c>
      <c r="N3438" s="1">
        <f>'Electricity Rates'!$J$2</f>
        <v>0.24729999999999999</v>
      </c>
      <c r="O3438" s="145">
        <f>L3438-K3438</f>
        <v>-5.8978555592722097</v>
      </c>
      <c r="P3438">
        <f t="shared" si="321"/>
        <v>1.4585396798080175</v>
      </c>
      <c r="Q3438">
        <f>IF(O3438&gt;0, IF(Q3437+O3438*Variables!$B$5&lt;Variables!$B$4, Q3437+O3438*Variables!$B$5, Variables!$B$4), IF(Q3437&gt;-O3438, Q3437+O3438/Variables!$B$5, 0))</f>
        <v>0</v>
      </c>
      <c r="R3438">
        <f>IF(O3438&gt;0, 0, IF(Q3437&gt;-O3438, 0, -O3438 - Q3437*Variables!$B$5))</f>
        <v>5.8978555592722097</v>
      </c>
      <c r="S3438">
        <f t="shared" si="322"/>
        <v>1.0992423191371543</v>
      </c>
      <c r="T3438">
        <f t="shared" si="323"/>
        <v>0</v>
      </c>
    </row>
    <row r="3439" spans="1:20" x14ac:dyDescent="0.3">
      <c r="A3439" s="3">
        <f t="shared" si="318"/>
        <v>43244</v>
      </c>
      <c r="B3439">
        <v>5</v>
      </c>
      <c r="C3439">
        <v>24</v>
      </c>
      <c r="D3439">
        <v>6</v>
      </c>
      <c r="E3439">
        <v>1</v>
      </c>
      <c r="F3439" s="1">
        <f>VLOOKUP(A3439,Weather!$A$1:$E$366, 5)</f>
        <v>0.84615384615384759</v>
      </c>
      <c r="G3439" s="1">
        <f>VLOOKUP(D3439, Spring!$A$1:$E$25, 2)</f>
        <v>389.38053097345102</v>
      </c>
      <c r="H3439" s="1">
        <f>VLOOKUP(D3439, Spring!$A$1:$E$25, 3)</f>
        <v>340.20659833439998</v>
      </c>
      <c r="I3439" s="1">
        <f>VLOOKUP(D3439, Spring!$A$1:$E$25, 5)</f>
        <v>264.16853094705402</v>
      </c>
      <c r="J3439" s="1">
        <f t="shared" si="319"/>
        <v>381.81531056744325</v>
      </c>
      <c r="K3439" s="47">
        <f t="shared" si="320"/>
        <v>7.1430099445764181</v>
      </c>
      <c r="L3439" s="48">
        <f>Solar!K3456/1000*Variables!$B$3</f>
        <v>0.67169999999999996</v>
      </c>
      <c r="M3439">
        <f>IF(E3439=1, VLOOKUP(D3439, Sheet1!$A$2:$C$26, 2), Sheet1!$C$3)</f>
        <v>0.18637999999999999</v>
      </c>
      <c r="N3439" s="1">
        <f>'Electricity Rates'!$J$2</f>
        <v>0.24729999999999999</v>
      </c>
      <c r="O3439" s="145">
        <f>L3439-K3439</f>
        <v>-6.4713099445764186</v>
      </c>
      <c r="P3439">
        <f t="shared" si="321"/>
        <v>1.7664663592937482</v>
      </c>
      <c r="Q3439">
        <f>IF(O3439&gt;0, IF(Q3438+O3439*Variables!$B$5&lt;Variables!$B$4, Q3438+O3439*Variables!$B$5, Variables!$B$4), IF(Q3438&gt;-O3439, Q3438+O3439/Variables!$B$5, 0))</f>
        <v>0</v>
      </c>
      <c r="R3439">
        <f>IF(O3439&gt;0, 0, IF(Q3438&gt;-O3439, 0, -O3439 - Q3438*Variables!$B$5))</f>
        <v>6.4713099445764186</v>
      </c>
      <c r="S3439">
        <f t="shared" si="322"/>
        <v>1.2061227474701528</v>
      </c>
      <c r="T3439">
        <f t="shared" si="323"/>
        <v>0</v>
      </c>
    </row>
    <row r="3440" spans="1:20" x14ac:dyDescent="0.3">
      <c r="A3440" s="3">
        <f t="shared" si="318"/>
        <v>43244</v>
      </c>
      <c r="B3440">
        <v>5</v>
      </c>
      <c r="C3440">
        <v>24</v>
      </c>
      <c r="D3440">
        <v>7</v>
      </c>
      <c r="E3440">
        <v>1</v>
      </c>
      <c r="F3440" s="1">
        <f>VLOOKUP(A3440,Weather!$A$1:$E$366, 5)</f>
        <v>0.84615384615384759</v>
      </c>
      <c r="G3440" s="1">
        <f>VLOOKUP(D3440, Spring!$A$1:$E$25, 2)</f>
        <v>623.89380530973403</v>
      </c>
      <c r="H3440" s="1">
        <f>VLOOKUP(D3440, Spring!$A$1:$E$25, 3)</f>
        <v>374.47950032030701</v>
      </c>
      <c r="I3440" s="1">
        <f>VLOOKUP(D3440, Spring!$A$1:$E$25, 5)</f>
        <v>251.18725224694799</v>
      </c>
      <c r="J3440" s="1">
        <f t="shared" si="319"/>
        <v>585.52237377289953</v>
      </c>
      <c r="K3440" s="47">
        <f t="shared" si="320"/>
        <v>10.953966545804716</v>
      </c>
      <c r="L3440" s="48">
        <f>Solar!K3457/1000*Variables!$B$3</f>
        <v>5.2783499999999997</v>
      </c>
      <c r="M3440">
        <f>IF(E3440=1, VLOOKUP(D3440, Sheet1!$A$2:$C$26, 2), Sheet1!$C$3)</f>
        <v>0.18637999999999999</v>
      </c>
      <c r="N3440" s="1">
        <f>'Electricity Rates'!$J$2</f>
        <v>0.24729999999999999</v>
      </c>
      <c r="O3440" s="145">
        <f>L3440-K3440</f>
        <v>-5.6756165458047168</v>
      </c>
      <c r="P3440">
        <f t="shared" si="321"/>
        <v>2.7089159267775065</v>
      </c>
      <c r="Q3440">
        <f>IF(O3440&gt;0, IF(Q3439+O3440*Variables!$B$5&lt;Variables!$B$4, Q3439+O3440*Variables!$B$5, Variables!$B$4), IF(Q3439&gt;-O3440, Q3439+O3440/Variables!$B$5, 0))</f>
        <v>0</v>
      </c>
      <c r="R3440">
        <f>IF(O3440&gt;0, 0, IF(Q3439&gt;-O3440, 0, -O3440 - Q3439*Variables!$B$5))</f>
        <v>5.6756165458047168</v>
      </c>
      <c r="S3440">
        <f t="shared" si="322"/>
        <v>1.057821411807083</v>
      </c>
      <c r="T3440">
        <f t="shared" si="323"/>
        <v>0</v>
      </c>
    </row>
    <row r="3441" spans="1:20" x14ac:dyDescent="0.3">
      <c r="A3441" s="3">
        <f t="shared" si="318"/>
        <v>43244</v>
      </c>
      <c r="B3441">
        <v>5</v>
      </c>
      <c r="C3441">
        <v>24</v>
      </c>
      <c r="D3441">
        <v>8</v>
      </c>
      <c r="E3441">
        <v>1</v>
      </c>
      <c r="F3441" s="1">
        <f>VLOOKUP(A3441,Weather!$A$1:$E$366, 5)</f>
        <v>0.84615384615384759</v>
      </c>
      <c r="G3441" s="1">
        <f>VLOOKUP(D3441, Spring!$A$1:$E$25, 2)</f>
        <v>871.68141592920301</v>
      </c>
      <c r="H3441" s="1">
        <f>VLOOKUP(D3441, Spring!$A$1:$E$25, 3)</f>
        <v>578.35522101217202</v>
      </c>
      <c r="I3441" s="1">
        <f>VLOOKUP(D3441, Spring!$A$1:$E$25, 5)</f>
        <v>268.91753993484798</v>
      </c>
      <c r="J3441" s="1">
        <f t="shared" si="319"/>
        <v>826.55430901889099</v>
      </c>
      <c r="K3441" s="47">
        <f t="shared" si="320"/>
        <v>15.463197744165733</v>
      </c>
      <c r="L3441" s="48">
        <f>Solar!K3458/1000*Variables!$B$3</f>
        <v>14.927600000000002</v>
      </c>
      <c r="M3441">
        <f>IF(E3441=1, VLOOKUP(D3441, Sheet1!$A$2:$C$26, 2), Sheet1!$C$3)</f>
        <v>0.18637999999999999</v>
      </c>
      <c r="N3441" s="1">
        <f>'Electricity Rates'!$J$2</f>
        <v>0.24729999999999999</v>
      </c>
      <c r="O3441" s="145">
        <f>L3441-K3441</f>
        <v>-0.53559774416573092</v>
      </c>
      <c r="P3441">
        <f t="shared" si="321"/>
        <v>3.8240488021321855</v>
      </c>
      <c r="Q3441">
        <f>IF(O3441&gt;0, IF(Q3440+O3441*Variables!$B$5&lt;Variables!$B$4, Q3440+O3441*Variables!$B$5, Variables!$B$4), IF(Q3440&gt;-O3441, Q3440+O3441/Variables!$B$5, 0))</f>
        <v>0</v>
      </c>
      <c r="R3441">
        <f>IF(O3441&gt;0, 0, IF(Q3440&gt;-O3441, 0, -O3441 - Q3440*Variables!$B$5))</f>
        <v>0.53559774416573092</v>
      </c>
      <c r="S3441">
        <f t="shared" si="322"/>
        <v>9.9824707557608916E-2</v>
      </c>
      <c r="T3441">
        <f t="shared" si="323"/>
        <v>0</v>
      </c>
    </row>
    <row r="3442" spans="1:20" x14ac:dyDescent="0.3">
      <c r="A3442" s="3">
        <f t="shared" si="318"/>
        <v>43244</v>
      </c>
      <c r="B3442">
        <v>5</v>
      </c>
      <c r="C3442">
        <v>24</v>
      </c>
      <c r="D3442">
        <v>9</v>
      </c>
      <c r="E3442">
        <v>1</v>
      </c>
      <c r="F3442" s="1">
        <f>VLOOKUP(A3442,Weather!$A$1:$E$366, 5)</f>
        <v>0.84615384615384759</v>
      </c>
      <c r="G3442" s="1">
        <f>VLOOKUP(D3442, Spring!$A$1:$E$25, 2)</f>
        <v>1137.1681415929199</v>
      </c>
      <c r="H3442" s="1">
        <f>VLOOKUP(D3442, Spring!$A$1:$E$25, 3)</f>
        <v>786.77530429212004</v>
      </c>
      <c r="I3442" s="1">
        <f>VLOOKUP(D3442, Spring!$A$1:$E$25, 5)</f>
        <v>317.33977000667198</v>
      </c>
      <c r="J3442" s="1">
        <f t="shared" si="319"/>
        <v>1083.2615512389511</v>
      </c>
      <c r="K3442" s="47">
        <f t="shared" si="320"/>
        <v>20.265682959589753</v>
      </c>
      <c r="L3442" s="48">
        <f>Solar!K3459/1000*Variables!$B$3</f>
        <v>24.743600000000001</v>
      </c>
      <c r="M3442">
        <f>IF(E3442=1, VLOOKUP(D3442, Sheet1!$A$2:$C$26, 2), Sheet1!$C$3)</f>
        <v>0.25796000000000002</v>
      </c>
      <c r="N3442" s="1">
        <f>'Electricity Rates'!$J$2</f>
        <v>0.24729999999999999</v>
      </c>
      <c r="O3442" s="145">
        <f>L3442-K3442</f>
        <v>4.4779170404102473</v>
      </c>
      <c r="P3442">
        <f t="shared" si="321"/>
        <v>5.0117033959065456</v>
      </c>
      <c r="Q3442">
        <f>IF(O3442&gt;0, IF(Q3441+O3442*Variables!$B$5&lt;Variables!$B$4, Q3441+O3442*Variables!$B$5, Variables!$B$4), IF(Q3441&gt;-O3442, Q3441+O3442/Variables!$B$5, 0))</f>
        <v>4.2092420179856322</v>
      </c>
      <c r="R3442">
        <f>IF(O3442&gt;0, 0, IF(Q3441&gt;-O3442, 0, -O3442 - Q3441*Variables!$B$5))</f>
        <v>0</v>
      </c>
      <c r="S3442">
        <f t="shared" si="322"/>
        <v>0</v>
      </c>
      <c r="T3442">
        <f t="shared" si="323"/>
        <v>0</v>
      </c>
    </row>
    <row r="3443" spans="1:20" x14ac:dyDescent="0.3">
      <c r="A3443" s="3">
        <f t="shared" si="318"/>
        <v>43244</v>
      </c>
      <c r="B3443">
        <v>5</v>
      </c>
      <c r="C3443">
        <v>24</v>
      </c>
      <c r="D3443">
        <v>10</v>
      </c>
      <c r="E3443">
        <v>1</v>
      </c>
      <c r="F3443" s="1">
        <f>VLOOKUP(A3443,Weather!$A$1:$E$366, 5)</f>
        <v>0.84615384615384759</v>
      </c>
      <c r="G3443" s="1">
        <f>VLOOKUP(D3443, Spring!$A$1:$E$25, 2)</f>
        <v>1207.9646017699099</v>
      </c>
      <c r="H3443" s="1">
        <f>VLOOKUP(D3443, Spring!$A$1:$E$25, 3)</f>
        <v>923.64670083279998</v>
      </c>
      <c r="I3443" s="1">
        <f>VLOOKUP(D3443, Spring!$A$1:$E$25, 5)</f>
        <v>339.44621060481097</v>
      </c>
      <c r="J3443" s="1">
        <f t="shared" si="319"/>
        <v>1164.2233862411242</v>
      </c>
      <c r="K3443" s="47">
        <f t="shared" si="320"/>
        <v>21.78031890148587</v>
      </c>
      <c r="L3443" s="48">
        <f>Solar!K3460/1000*Variables!$B$3</f>
        <v>31.921199999999999</v>
      </c>
      <c r="M3443">
        <f>IF(E3443=1, VLOOKUP(D3443, Sheet1!$A$2:$C$26, 2), Sheet1!$C$3)</f>
        <v>0.25796000000000002</v>
      </c>
      <c r="N3443" s="1">
        <f>'Electricity Rates'!$J$2</f>
        <v>0.24729999999999999</v>
      </c>
      <c r="O3443" s="145">
        <f>L3443-K3443</f>
        <v>10.140881098514129</v>
      </c>
      <c r="P3443">
        <f t="shared" si="321"/>
        <v>5.3862728643374558</v>
      </c>
      <c r="Q3443">
        <f>IF(O3443&gt;0, IF(Q3442+O3443*Variables!$B$5&lt;Variables!$B$4, Q3442+O3443*Variables!$B$5, Variables!$B$4), IF(Q3442&gt;-O3443, Q3442+O3443/Variables!$B$5, 0))</f>
        <v>13.741670250588912</v>
      </c>
      <c r="R3443">
        <f>IF(O3443&gt;0, 0, IF(Q3442&gt;-O3443, 0, -O3443 - Q3442*Variables!$B$5))</f>
        <v>0</v>
      </c>
      <c r="S3443">
        <f t="shared" si="322"/>
        <v>0</v>
      </c>
      <c r="T3443">
        <f t="shared" si="323"/>
        <v>0</v>
      </c>
    </row>
    <row r="3444" spans="1:20" x14ac:dyDescent="0.3">
      <c r="A3444" s="3">
        <f t="shared" si="318"/>
        <v>43244</v>
      </c>
      <c r="B3444">
        <v>5</v>
      </c>
      <c r="C3444">
        <v>24</v>
      </c>
      <c r="D3444">
        <v>11</v>
      </c>
      <c r="E3444">
        <v>1</v>
      </c>
      <c r="F3444" s="1">
        <f>VLOOKUP(A3444,Weather!$A$1:$E$366, 5)</f>
        <v>0.84615384615384759</v>
      </c>
      <c r="G3444" s="1">
        <f>VLOOKUP(D3444, Spring!$A$1:$E$25, 2)</f>
        <v>1274.3362831858401</v>
      </c>
      <c r="H3444" s="1">
        <f>VLOOKUP(D3444, Spring!$A$1:$E$25, 3)</f>
        <v>962.46396540679098</v>
      </c>
      <c r="I3444" s="1">
        <f>VLOOKUP(D3444, Spring!$A$1:$E$25, 5)</f>
        <v>352.80034538247099</v>
      </c>
      <c r="J3444" s="1">
        <f t="shared" si="319"/>
        <v>1226.3559266044483</v>
      </c>
      <c r="K3444" s="47">
        <f t="shared" si="320"/>
        <v>22.94269594979605</v>
      </c>
      <c r="L3444" s="48">
        <f>Solar!K3461/1000*Variables!$B$3</f>
        <v>36.825599999999994</v>
      </c>
      <c r="M3444">
        <f>IF(E3444=1, VLOOKUP(D3444, Sheet1!$A$2:$C$26, 2), Sheet1!$C$3)</f>
        <v>0.25796000000000002</v>
      </c>
      <c r="N3444" s="1">
        <f>'Electricity Rates'!$J$2</f>
        <v>0.24729999999999999</v>
      </c>
      <c r="O3444" s="145">
        <f>L3444-K3444</f>
        <v>13.882904050203944</v>
      </c>
      <c r="P3444">
        <f t="shared" si="321"/>
        <v>5.6737287083845631</v>
      </c>
      <c r="Q3444">
        <f>IF(O3444&gt;0, IF(Q3443+O3444*Variables!$B$5&lt;Variables!$B$4, Q3443+O3444*Variables!$B$5, Variables!$B$4), IF(Q3443&gt;-O3444, Q3443+O3444/Variables!$B$5, 0))</f>
        <v>26.79160005778062</v>
      </c>
      <c r="R3444">
        <f>IF(O3444&gt;0, 0, IF(Q3443&gt;-O3444, 0, -O3444 - Q3443*Variables!$B$5))</f>
        <v>0</v>
      </c>
      <c r="S3444">
        <f t="shared" si="322"/>
        <v>0</v>
      </c>
      <c r="T3444">
        <f t="shared" si="323"/>
        <v>0</v>
      </c>
    </row>
    <row r="3445" spans="1:20" x14ac:dyDescent="0.3">
      <c r="A3445" s="3">
        <f t="shared" si="318"/>
        <v>43244</v>
      </c>
      <c r="B3445">
        <v>5</v>
      </c>
      <c r="C3445">
        <v>24</v>
      </c>
      <c r="D3445">
        <v>12</v>
      </c>
      <c r="E3445">
        <v>1</v>
      </c>
      <c r="F3445" s="1">
        <f>VLOOKUP(A3445,Weather!$A$1:$E$366, 5)</f>
        <v>0.84615384615384759</v>
      </c>
      <c r="G3445" s="1">
        <f>VLOOKUP(D3445, Spring!$A$1:$E$25, 2)</f>
        <v>1314.1592920353901</v>
      </c>
      <c r="H3445" s="1">
        <f>VLOOKUP(D3445, Spring!$A$1:$E$25, 3)</f>
        <v>983.10377962844302</v>
      </c>
      <c r="I3445" s="1">
        <f>VLOOKUP(D3445, Spring!$A$1:$E$25, 5)</f>
        <v>344.20503159464602</v>
      </c>
      <c r="J3445" s="1">
        <f t="shared" si="319"/>
        <v>1263.2276747420142</v>
      </c>
      <c r="K3445" s="47">
        <f t="shared" si="320"/>
        <v>23.6324934941353</v>
      </c>
      <c r="L3445" s="48">
        <f>Solar!K3462/1000*Variables!$B$3</f>
        <v>40.1021</v>
      </c>
      <c r="M3445">
        <f>IF(E3445=1, VLOOKUP(D3445, Sheet1!$A$2:$C$26, 2), Sheet1!$C$3)</f>
        <v>0.25796000000000002</v>
      </c>
      <c r="N3445" s="1">
        <f>'Electricity Rates'!$J$2</f>
        <v>0.24729999999999999</v>
      </c>
      <c r="O3445" s="145">
        <f>L3445-K3445</f>
        <v>16.4696065058647</v>
      </c>
      <c r="P3445">
        <f t="shared" si="321"/>
        <v>5.8443156410996595</v>
      </c>
      <c r="Q3445">
        <f>IF(O3445&gt;0, IF(Q3444+O3445*Variables!$B$5&lt;Variables!$B$4, Q3444+O3445*Variables!$B$5, Variables!$B$4), IF(Q3444&gt;-O3445, Q3444+O3445/Variables!$B$5, 0))</f>
        <v>42.273030173293435</v>
      </c>
      <c r="R3445">
        <f>IF(O3445&gt;0, 0, IF(Q3444&gt;-O3445, 0, -O3445 - Q3444*Variables!$B$5))</f>
        <v>0</v>
      </c>
      <c r="S3445">
        <f t="shared" si="322"/>
        <v>0</v>
      </c>
      <c r="T3445">
        <f t="shared" si="323"/>
        <v>0</v>
      </c>
    </row>
    <row r="3446" spans="1:20" x14ac:dyDescent="0.3">
      <c r="A3446" s="3">
        <f t="shared" si="318"/>
        <v>43244</v>
      </c>
      <c r="B3446">
        <v>5</v>
      </c>
      <c r="C3446">
        <v>24</v>
      </c>
      <c r="D3446">
        <v>13</v>
      </c>
      <c r="E3446">
        <v>1</v>
      </c>
      <c r="F3446" s="1">
        <f>VLOOKUP(A3446,Weather!$A$1:$E$366, 5)</f>
        <v>0.84615384615384759</v>
      </c>
      <c r="G3446" s="1">
        <f>VLOOKUP(D3446, Spring!$A$1:$E$25, 2)</f>
        <v>1362.8318584070701</v>
      </c>
      <c r="H3446" s="1">
        <f>VLOOKUP(D3446, Spring!$A$1:$E$25, 3)</f>
        <v>999.59961563100603</v>
      </c>
      <c r="I3446" s="1">
        <f>VLOOKUP(D3446, Spring!$A$1:$E$25, 5)</f>
        <v>326.84269398328001</v>
      </c>
      <c r="J3446" s="1">
        <f t="shared" si="319"/>
        <v>1306.9499749030606</v>
      </c>
      <c r="K3446" s="47">
        <f t="shared" si="320"/>
        <v>24.450451329262354</v>
      </c>
      <c r="L3446" s="48">
        <f>Solar!K3463/1000*Variables!$B$3</f>
        <v>40.978500000000004</v>
      </c>
      <c r="M3446">
        <f>IF(E3446=1, VLOOKUP(D3446, Sheet1!$A$2:$C$26, 2), Sheet1!$C$3)</f>
        <v>0.55478000000000005</v>
      </c>
      <c r="N3446" s="1">
        <f>'Electricity Rates'!$J$2</f>
        <v>0.24729999999999999</v>
      </c>
      <c r="O3446" s="145">
        <f>L3446-K3446</f>
        <v>16.52804867073765</v>
      </c>
      <c r="P3446">
        <f t="shared" si="321"/>
        <v>6.0465966137265799</v>
      </c>
      <c r="Q3446">
        <f>IF(O3446&gt;0, IF(Q3445+O3446*Variables!$B$5&lt;Variables!$B$4, Q3445+O3446*Variables!$B$5, Variables!$B$4), IF(Q3445&gt;-O3446, Q3445+O3446/Variables!$B$5, 0))</f>
        <v>57.809395923786823</v>
      </c>
      <c r="R3446">
        <f>IF(O3446&gt;0, 0, IF(Q3445&gt;-O3446, 0, -O3446 - Q3445*Variables!$B$5))</f>
        <v>0</v>
      </c>
      <c r="S3446">
        <f t="shared" si="322"/>
        <v>0</v>
      </c>
      <c r="T3446">
        <f t="shared" si="323"/>
        <v>0</v>
      </c>
    </row>
    <row r="3447" spans="1:20" x14ac:dyDescent="0.3">
      <c r="A3447" s="3">
        <f t="shared" si="318"/>
        <v>43244</v>
      </c>
      <c r="B3447">
        <v>5</v>
      </c>
      <c r="C3447">
        <v>24</v>
      </c>
      <c r="D3447">
        <v>14</v>
      </c>
      <c r="E3447">
        <v>1</v>
      </c>
      <c r="F3447" s="1">
        <f>VLOOKUP(A3447,Weather!$A$1:$E$366, 5)</f>
        <v>0.84615384615384759</v>
      </c>
      <c r="G3447" s="1">
        <f>VLOOKUP(D3447, Spring!$A$1:$E$25, 2)</f>
        <v>1402.65486725663</v>
      </c>
      <c r="H3447" s="1">
        <f>VLOOKUP(D3447, Spring!$A$1:$E$25, 3)</f>
        <v>1011.55108904548</v>
      </c>
      <c r="I3447" s="1">
        <f>VLOOKUP(D3447, Spring!$A$1:$E$25, 5)</f>
        <v>309.49016837395499</v>
      </c>
      <c r="J3447" s="1">
        <f t="shared" si="319"/>
        <v>1342.485055224146</v>
      </c>
      <c r="K3447" s="47">
        <f t="shared" si="320"/>
        <v>25.115242460182703</v>
      </c>
      <c r="L3447" s="48">
        <f>Solar!K3464/1000*Variables!$B$3</f>
        <v>38.517749999999999</v>
      </c>
      <c r="M3447">
        <f>IF(E3447=1, VLOOKUP(D3447, Sheet1!$A$2:$C$26, 2), Sheet1!$C$3)</f>
        <v>0.55478000000000005</v>
      </c>
      <c r="N3447" s="1">
        <f>'Electricity Rates'!$J$2</f>
        <v>0.24729999999999999</v>
      </c>
      <c r="O3447" s="145">
        <f>L3447-K3447</f>
        <v>13.402507539817297</v>
      </c>
      <c r="P3447">
        <f t="shared" si="321"/>
        <v>6.2109994604031824</v>
      </c>
      <c r="Q3447">
        <f>IF(O3447&gt;0, IF(Q3446+O3447*Variables!$B$5&lt;Variables!$B$4, Q3446+O3447*Variables!$B$5, Variables!$B$4), IF(Q3446&gt;-O3447, Q3446+O3447/Variables!$B$5, 0))</f>
        <v>70.407753011215078</v>
      </c>
      <c r="R3447">
        <f>IF(O3447&gt;0, 0, IF(Q3446&gt;-O3447, 0, -O3447 - Q3446*Variables!$B$5))</f>
        <v>0</v>
      </c>
      <c r="S3447">
        <f t="shared" si="322"/>
        <v>0</v>
      </c>
      <c r="T3447">
        <f t="shared" si="323"/>
        <v>0</v>
      </c>
    </row>
    <row r="3448" spans="1:20" x14ac:dyDescent="0.3">
      <c r="A3448" s="3">
        <f t="shared" si="318"/>
        <v>43244</v>
      </c>
      <c r="B3448">
        <v>5</v>
      </c>
      <c r="C3448">
        <v>24</v>
      </c>
      <c r="D3448">
        <v>15</v>
      </c>
      <c r="E3448">
        <v>1</v>
      </c>
      <c r="F3448" s="1">
        <f>VLOOKUP(A3448,Weather!$A$1:$E$366, 5)</f>
        <v>0.84615384615384759</v>
      </c>
      <c r="G3448" s="1">
        <f>VLOOKUP(D3448, Spring!$A$1:$E$25, 2)</f>
        <v>1371.6814159292001</v>
      </c>
      <c r="H3448" s="1">
        <f>VLOOKUP(D3448, Spring!$A$1:$E$25, 3)</f>
        <v>1005.48526585522</v>
      </c>
      <c r="I3448" s="1">
        <f>VLOOKUP(D3448, Spring!$A$1:$E$25, 5)</f>
        <v>300.89485458612899</v>
      </c>
      <c r="J3448" s="1">
        <f t="shared" si="319"/>
        <v>1315.3435466870499</v>
      </c>
      <c r="K3448" s="47">
        <f t="shared" si="320"/>
        <v>24.607478470563855</v>
      </c>
      <c r="L3448" s="48">
        <f>Solar!K3465/1000*Variables!$B$3</f>
        <v>33.55545</v>
      </c>
      <c r="M3448">
        <f>IF(E3448=1, VLOOKUP(D3448, Sheet1!$A$2:$C$26, 2), Sheet1!$C$3)</f>
        <v>0.55478000000000005</v>
      </c>
      <c r="N3448" s="1">
        <f>'Electricity Rates'!$J$2</f>
        <v>0.24729999999999999</v>
      </c>
      <c r="O3448" s="145">
        <f>L3448-K3448</f>
        <v>8.9479715294361455</v>
      </c>
      <c r="P3448">
        <f t="shared" si="321"/>
        <v>6.0854294257704415</v>
      </c>
      <c r="Q3448">
        <f>IF(O3448&gt;0, IF(Q3447+O3448*Variables!$B$5&lt;Variables!$B$4, Q3447+O3448*Variables!$B$5, Variables!$B$4), IF(Q3447&gt;-O3448, Q3447+O3448/Variables!$B$5, 0))</f>
        <v>78.818846248885052</v>
      </c>
      <c r="R3448">
        <f>IF(O3448&gt;0, 0, IF(Q3447&gt;-O3448, 0, -O3448 - Q3447*Variables!$B$5))</f>
        <v>0</v>
      </c>
      <c r="S3448">
        <f t="shared" si="322"/>
        <v>0</v>
      </c>
      <c r="T3448">
        <f t="shared" si="323"/>
        <v>0</v>
      </c>
    </row>
    <row r="3449" spans="1:20" x14ac:dyDescent="0.3">
      <c r="A3449" s="3">
        <f t="shared" si="318"/>
        <v>43244</v>
      </c>
      <c r="B3449">
        <v>5</v>
      </c>
      <c r="C3449">
        <v>24</v>
      </c>
      <c r="D3449">
        <v>16</v>
      </c>
      <c r="E3449">
        <v>1</v>
      </c>
      <c r="F3449" s="1">
        <f>VLOOKUP(A3449,Weather!$A$1:$E$366, 5)</f>
        <v>0.84615384615384759</v>
      </c>
      <c r="G3449" s="1">
        <f>VLOOKUP(D3449, Spring!$A$1:$E$25, 2)</f>
        <v>1283.1858407079601</v>
      </c>
      <c r="H3449" s="1">
        <f>VLOOKUP(D3449, Spring!$A$1:$E$25, 3)</f>
        <v>954.93673926969905</v>
      </c>
      <c r="I3449" s="1">
        <f>VLOOKUP(D3449, Spring!$A$1:$E$25, 5)</f>
        <v>270.36971623690101</v>
      </c>
      <c r="J3449" s="1">
        <f t="shared" si="319"/>
        <v>1232.6859789482282</v>
      </c>
      <c r="K3449" s="47">
        <f t="shared" si="320"/>
        <v>23.06111872015094</v>
      </c>
      <c r="L3449" s="48">
        <f>Solar!K3466/1000*Variables!$B$3</f>
        <v>26.483350000000002</v>
      </c>
      <c r="M3449">
        <f>IF(E3449=1, VLOOKUP(D3449, Sheet1!$A$2:$C$26, 2), Sheet1!$C$3)</f>
        <v>0.55478000000000005</v>
      </c>
      <c r="N3449" s="1">
        <f>'Electricity Rates'!$J$2</f>
        <v>0.24729999999999999</v>
      </c>
      <c r="O3449" s="145">
        <f>L3449-K3449</f>
        <v>3.4222312798490613</v>
      </c>
      <c r="P3449">
        <f t="shared" si="321"/>
        <v>5.7030146594933271</v>
      </c>
      <c r="Q3449">
        <f>IF(O3449&gt;0, IF(Q3448+O3449*Variables!$B$5&lt;Variables!$B$4, Q3448+O3449*Variables!$B$5, Variables!$B$4), IF(Q3448&gt;-O3449, Q3448+O3449/Variables!$B$5, 0))</f>
        <v>82.035743651943164</v>
      </c>
      <c r="R3449">
        <f>IF(O3449&gt;0, 0, IF(Q3448&gt;-O3449, 0, -O3449 - Q3448*Variables!$B$5))</f>
        <v>0</v>
      </c>
      <c r="S3449">
        <f t="shared" si="322"/>
        <v>0</v>
      </c>
      <c r="T3449">
        <f t="shared" si="323"/>
        <v>0</v>
      </c>
    </row>
    <row r="3450" spans="1:20" x14ac:dyDescent="0.3">
      <c r="A3450" s="3">
        <f t="shared" si="318"/>
        <v>43244</v>
      </c>
      <c r="B3450">
        <v>5</v>
      </c>
      <c r="C3450">
        <v>24</v>
      </c>
      <c r="D3450">
        <v>17</v>
      </c>
      <c r="E3450">
        <v>1</v>
      </c>
      <c r="F3450" s="1">
        <f>VLOOKUP(A3450,Weather!$A$1:$E$366, 5)</f>
        <v>0.84615384615384759</v>
      </c>
      <c r="G3450" s="1">
        <f>VLOOKUP(D3450, Spring!$A$1:$E$25, 2)</f>
        <v>973.45132743362797</v>
      </c>
      <c r="H3450" s="1">
        <f>VLOOKUP(D3450, Spring!$A$1:$E$25, 3)</f>
        <v>850.97693786034597</v>
      </c>
      <c r="I3450" s="1">
        <f>VLOOKUP(D3450, Spring!$A$1:$E$25, 5)</f>
        <v>257.39334353781499</v>
      </c>
      <c r="J3450" s="1">
        <f t="shared" si="319"/>
        <v>954.60911365312325</v>
      </c>
      <c r="K3450" s="47">
        <f t="shared" si="320"/>
        <v>17.858850086115339</v>
      </c>
      <c r="L3450" s="48">
        <f>Solar!K3467/1000*Variables!$B$3</f>
        <v>17.355350000000001</v>
      </c>
      <c r="M3450">
        <f>IF(E3450=1, VLOOKUP(D3450, Sheet1!$A$2:$C$26, 2), Sheet1!$C$3)</f>
        <v>0.55478000000000005</v>
      </c>
      <c r="N3450" s="1">
        <f>'Electricity Rates'!$J$2</f>
        <v>0.24729999999999999</v>
      </c>
      <c r="O3450" s="145">
        <f>L3450-K3450</f>
        <v>-0.50350008611533781</v>
      </c>
      <c r="P3450">
        <f t="shared" si="321"/>
        <v>4.4164936262963232</v>
      </c>
      <c r="Q3450">
        <f>IF(O3450&gt;0, IF(Q3449+O3450*Variables!$B$5&lt;Variables!$B$4, Q3449+O3450*Variables!$B$5, Variables!$B$4), IF(Q3449&gt;-O3450, Q3449+O3450/Variables!$B$5, 0))</f>
        <v>81.50010526245876</v>
      </c>
      <c r="R3450">
        <f>IF(O3450&gt;0, 0, IF(Q3449&gt;-O3450, 0, -O3450 - Q3449*Variables!$B$5))</f>
        <v>0</v>
      </c>
      <c r="S3450">
        <f t="shared" si="322"/>
        <v>0</v>
      </c>
      <c r="T3450">
        <f t="shared" si="323"/>
        <v>0</v>
      </c>
    </row>
    <row r="3451" spans="1:20" x14ac:dyDescent="0.3">
      <c r="A3451" s="3">
        <f t="shared" si="318"/>
        <v>43244</v>
      </c>
      <c r="B3451">
        <v>5</v>
      </c>
      <c r="C3451">
        <v>24</v>
      </c>
      <c r="D3451">
        <v>18</v>
      </c>
      <c r="E3451">
        <v>1</v>
      </c>
      <c r="F3451" s="1">
        <f>VLOOKUP(A3451,Weather!$A$1:$E$366, 5)</f>
        <v>0.84615384615384759</v>
      </c>
      <c r="G3451" s="1">
        <f>VLOOKUP(D3451, Spring!$A$1:$E$25, 2)</f>
        <v>690.26548672566298</v>
      </c>
      <c r="H3451" s="1">
        <f>VLOOKUP(D3451, Spring!$A$1:$E$25, 3)</f>
        <v>590.923299339663</v>
      </c>
      <c r="I3451" s="1">
        <f>VLOOKUP(D3451, Spring!$A$1:$E$25, 5)</f>
        <v>248.81274775305101</v>
      </c>
      <c r="J3451" s="1">
        <f t="shared" si="319"/>
        <v>674.98207328166313</v>
      </c>
      <c r="K3451" s="47">
        <f t="shared" si="320"/>
        <v>12.627580739746378</v>
      </c>
      <c r="L3451" s="48">
        <f>Solar!K3468/1000*Variables!$B$3</f>
        <v>7.4723499999999996</v>
      </c>
      <c r="M3451">
        <f>IF(E3451=1, VLOOKUP(D3451, Sheet1!$A$2:$C$26, 2), Sheet1!$C$3)</f>
        <v>0.55478000000000005</v>
      </c>
      <c r="N3451" s="1">
        <f>'Electricity Rates'!$J$2</f>
        <v>0.24729999999999999</v>
      </c>
      <c r="O3451" s="145">
        <f>L3451-K3451</f>
        <v>-5.1552307397463784</v>
      </c>
      <c r="P3451">
        <f t="shared" si="321"/>
        <v>3.1228007169392793</v>
      </c>
      <c r="Q3451">
        <f>IF(O3451&gt;0, IF(Q3450+O3451*Variables!$B$5&lt;Variables!$B$4, Q3450+O3451*Variables!$B$5, Variables!$B$4), IF(Q3450&gt;-O3451, Q3450+O3451/Variables!$B$5, 0))</f>
        <v>76.01581724145197</v>
      </c>
      <c r="R3451">
        <f>IF(O3451&gt;0, 0, IF(Q3450&gt;-O3451, 0, -O3451 - Q3450*Variables!$B$5))</f>
        <v>0</v>
      </c>
      <c r="S3451">
        <f t="shared" si="322"/>
        <v>0</v>
      </c>
      <c r="T3451">
        <f t="shared" si="323"/>
        <v>0</v>
      </c>
    </row>
    <row r="3452" spans="1:20" x14ac:dyDescent="0.3">
      <c r="A3452" s="3">
        <f t="shared" si="318"/>
        <v>43244</v>
      </c>
      <c r="B3452">
        <v>5</v>
      </c>
      <c r="C3452">
        <v>24</v>
      </c>
      <c r="D3452">
        <v>19</v>
      </c>
      <c r="E3452">
        <v>1</v>
      </c>
      <c r="F3452" s="1">
        <f>VLOOKUP(A3452,Weather!$A$1:$E$366, 5)</f>
        <v>0.84615384615384759</v>
      </c>
      <c r="G3452" s="1">
        <f>VLOOKUP(D3452, Spring!$A$1:$E$25, 2)</f>
        <v>482.300884955752</v>
      </c>
      <c r="H3452" s="1">
        <f>VLOOKUP(D3452, Spring!$A$1:$E$25, 3)</f>
        <v>454.99679692504799</v>
      </c>
      <c r="I3452" s="1">
        <f>VLOOKUP(D3452, Spring!$A$1:$E$25, 5)</f>
        <v>266.52341143686903</v>
      </c>
      <c r="J3452" s="1">
        <f t="shared" si="319"/>
        <v>478.10025602795145</v>
      </c>
      <c r="K3452" s="47">
        <f t="shared" si="320"/>
        <v>8.9443110027117552</v>
      </c>
      <c r="L3452" s="48">
        <f>Solar!K3469/1000*Variables!$B$3</f>
        <v>1.3039500000000002</v>
      </c>
      <c r="M3452">
        <f>IF(E3452=1, VLOOKUP(D3452, Sheet1!$A$2:$C$26, 2), Sheet1!$C$3)</f>
        <v>0.25796000000000002</v>
      </c>
      <c r="N3452" s="1">
        <f>'Electricity Rates'!$J$2</f>
        <v>0.24729999999999999</v>
      </c>
      <c r="O3452" s="145">
        <f>L3452-K3452</f>
        <v>-7.6403610027117548</v>
      </c>
      <c r="P3452">
        <f t="shared" si="321"/>
        <v>2.211928110970617</v>
      </c>
      <c r="Q3452">
        <f>IF(O3452&gt;0, IF(Q3451+O3452*Variables!$B$5&lt;Variables!$B$4, Q3451+O3452*Variables!$B$5, Variables!$B$4), IF(Q3451&gt;-O3452, Q3451+O3452/Variables!$B$5, 0))</f>
        <v>67.887773621545847</v>
      </c>
      <c r="R3452">
        <f>IF(O3452&gt;0, 0, IF(Q3451&gt;-O3452, 0, -O3452 - Q3451*Variables!$B$5))</f>
        <v>0</v>
      </c>
      <c r="S3452">
        <f t="shared" si="322"/>
        <v>0</v>
      </c>
      <c r="T3452">
        <f t="shared" si="323"/>
        <v>0</v>
      </c>
    </row>
    <row r="3453" spans="1:20" x14ac:dyDescent="0.3">
      <c r="A3453" s="3">
        <f t="shared" si="318"/>
        <v>43244</v>
      </c>
      <c r="B3453">
        <v>5</v>
      </c>
      <c r="C3453">
        <v>24</v>
      </c>
      <c r="D3453">
        <v>20</v>
      </c>
      <c r="E3453">
        <v>1</v>
      </c>
      <c r="F3453" s="1">
        <f>VLOOKUP(A3453,Weather!$A$1:$E$366, 5)</f>
        <v>0.84615384615384759</v>
      </c>
      <c r="G3453" s="1">
        <f>VLOOKUP(D3453, Spring!$A$1:$E$25, 2)</f>
        <v>415.92920353982299</v>
      </c>
      <c r="H3453" s="1">
        <f>VLOOKUP(D3453, Spring!$A$1:$E$25, 3)</f>
        <v>371.98648067830999</v>
      </c>
      <c r="I3453" s="1">
        <f>VLOOKUP(D3453, Spring!$A$1:$E$25, 5)</f>
        <v>284.25369912476901</v>
      </c>
      <c r="J3453" s="1">
        <f t="shared" si="319"/>
        <v>409.16878463805182</v>
      </c>
      <c r="K3453" s="47">
        <f t="shared" si="320"/>
        <v>7.6547393904561361</v>
      </c>
      <c r="L3453" s="48">
        <f>Solar!K3470/1000*Variables!$B$3</f>
        <v>0</v>
      </c>
      <c r="M3453">
        <f>IF(E3453=1, VLOOKUP(D3453, Sheet1!$A$2:$C$26, 2), Sheet1!$C$3)</f>
        <v>0.25796000000000002</v>
      </c>
      <c r="N3453" s="1">
        <f>'Electricity Rates'!$J$2</f>
        <v>0.24729999999999999</v>
      </c>
      <c r="O3453" s="145">
        <f>L3453-K3453</f>
        <v>-7.6547393904561361</v>
      </c>
      <c r="P3453">
        <f t="shared" si="321"/>
        <v>1.8930170512598024</v>
      </c>
      <c r="Q3453">
        <f>IF(O3453&gt;0, IF(Q3452+O3453*Variables!$B$5&lt;Variables!$B$4, Q3452+O3453*Variables!$B$5, Variables!$B$4), IF(Q3452&gt;-O3453, Q3452+O3453/Variables!$B$5, 0))</f>
        <v>59.744433844464851</v>
      </c>
      <c r="R3453">
        <f>IF(O3453&gt;0, 0, IF(Q3452&gt;-O3453, 0, -O3453 - Q3452*Variables!$B$5))</f>
        <v>0</v>
      </c>
      <c r="S3453">
        <f t="shared" si="322"/>
        <v>0</v>
      </c>
      <c r="T3453">
        <f t="shared" si="323"/>
        <v>0</v>
      </c>
    </row>
    <row r="3454" spans="1:20" x14ac:dyDescent="0.3">
      <c r="A3454" s="3">
        <f t="shared" si="318"/>
        <v>43244</v>
      </c>
      <c r="B3454">
        <v>5</v>
      </c>
      <c r="C3454">
        <v>24</v>
      </c>
      <c r="D3454">
        <v>21</v>
      </c>
      <c r="E3454">
        <v>1</v>
      </c>
      <c r="F3454" s="1">
        <f>VLOOKUP(A3454,Weather!$A$1:$E$366, 5)</f>
        <v>0.84615384615384759</v>
      </c>
      <c r="G3454" s="1">
        <f>VLOOKUP(D3454, Spring!$A$1:$E$25, 2)</f>
        <v>371.68141592920301</v>
      </c>
      <c r="H3454" s="1">
        <f>VLOOKUP(D3454, Spring!$A$1:$E$25, 3)</f>
        <v>318.10538116591903</v>
      </c>
      <c r="I3454" s="1">
        <f>VLOOKUP(D3454, Spring!$A$1:$E$25, 5)</f>
        <v>271.28223242670401</v>
      </c>
      <c r="J3454" s="1">
        <f t="shared" si="319"/>
        <v>363.43894904254404</v>
      </c>
      <c r="K3454" s="47">
        <f t="shared" si="320"/>
        <v>6.7992245344984203</v>
      </c>
      <c r="L3454" s="48">
        <f>Solar!K3471/1000*Variables!$B$3</f>
        <v>0</v>
      </c>
      <c r="M3454">
        <f>IF(E3454=1, VLOOKUP(D3454, Sheet1!$A$2:$C$26, 2), Sheet1!$C$3)</f>
        <v>0.25796000000000002</v>
      </c>
      <c r="N3454" s="1">
        <f>'Electricity Rates'!$J$2</f>
        <v>0.24729999999999999</v>
      </c>
      <c r="O3454" s="145">
        <f>L3454-K3454</f>
        <v>-6.7992245344984203</v>
      </c>
      <c r="P3454">
        <f t="shared" si="321"/>
        <v>1.6814482273814593</v>
      </c>
      <c r="Q3454">
        <f>IF(O3454&gt;0, IF(Q3453+O3454*Variables!$B$5&lt;Variables!$B$4, Q3453+O3454*Variables!$B$5, Variables!$B$4), IF(Q3453&gt;-O3454, Q3453+O3454/Variables!$B$5, 0))</f>
        <v>52.511216254572915</v>
      </c>
      <c r="R3454">
        <f>IF(O3454&gt;0, 0, IF(Q3453&gt;-O3454, 0, -O3454 - Q3453*Variables!$B$5))</f>
        <v>0</v>
      </c>
      <c r="S3454">
        <f t="shared" si="322"/>
        <v>0</v>
      </c>
      <c r="T3454">
        <f t="shared" si="323"/>
        <v>0</v>
      </c>
    </row>
    <row r="3455" spans="1:20" x14ac:dyDescent="0.3">
      <c r="A3455" s="3">
        <f t="shared" si="318"/>
        <v>43244</v>
      </c>
      <c r="B3455">
        <v>5</v>
      </c>
      <c r="C3455">
        <v>24</v>
      </c>
      <c r="D3455">
        <v>22</v>
      </c>
      <c r="E3455">
        <v>1</v>
      </c>
      <c r="F3455" s="1">
        <f>VLOOKUP(A3455,Weather!$A$1:$E$366, 5)</f>
        <v>0.84615384615384759</v>
      </c>
      <c r="G3455" s="1">
        <f>VLOOKUP(D3455, Spring!$A$1:$E$25, 2)</f>
        <v>345.13274336283098</v>
      </c>
      <c r="H3455" s="1">
        <f>VLOOKUP(D3455, Spring!$A$1:$E$25, 3)</f>
        <v>289.79820627802701</v>
      </c>
      <c r="I3455" s="1">
        <f>VLOOKUP(D3455, Spring!$A$1:$E$25, 5)</f>
        <v>275.85953137878198</v>
      </c>
      <c r="J3455" s="1">
        <f t="shared" si="319"/>
        <v>336.61973765747661</v>
      </c>
      <c r="K3455" s="47">
        <f t="shared" si="320"/>
        <v>6.2974900876934248</v>
      </c>
      <c r="L3455" s="48">
        <f>Solar!K3472/1000*Variables!$B$3</f>
        <v>0</v>
      </c>
      <c r="M3455">
        <f>IF(E3455=1, VLOOKUP(D3455, Sheet1!$A$2:$C$26, 2), Sheet1!$C$3)</f>
        <v>0.18637999999999999</v>
      </c>
      <c r="N3455" s="1">
        <f>'Electricity Rates'!$J$2</f>
        <v>0.24729999999999999</v>
      </c>
      <c r="O3455" s="145">
        <f>L3455-K3455</f>
        <v>-6.2974900876934248</v>
      </c>
      <c r="P3455">
        <f t="shared" si="321"/>
        <v>1.5573692986865839</v>
      </c>
      <c r="Q3455">
        <f>IF(O3455&gt;0, IF(Q3454+O3455*Variables!$B$5&lt;Variables!$B$4, Q3454+O3455*Variables!$B$5, Variables!$B$4), IF(Q3454&gt;-O3455, Q3454+O3455/Variables!$B$5, 0))</f>
        <v>45.811758714473527</v>
      </c>
      <c r="R3455">
        <f>IF(O3455&gt;0, 0, IF(Q3454&gt;-O3455, 0, -O3455 - Q3454*Variables!$B$5))</f>
        <v>0</v>
      </c>
      <c r="S3455">
        <f t="shared" si="322"/>
        <v>0</v>
      </c>
      <c r="T3455">
        <f t="shared" si="323"/>
        <v>0</v>
      </c>
    </row>
    <row r="3456" spans="1:20" x14ac:dyDescent="0.3">
      <c r="A3456" s="3">
        <f t="shared" si="318"/>
        <v>43244</v>
      </c>
      <c r="B3456">
        <v>5</v>
      </c>
      <c r="C3456">
        <v>24</v>
      </c>
      <c r="D3456">
        <v>23</v>
      </c>
      <c r="E3456">
        <v>1</v>
      </c>
      <c r="F3456" s="1">
        <f>VLOOKUP(A3456,Weather!$A$1:$E$366, 5)</f>
        <v>0.84615384615384759</v>
      </c>
      <c r="G3456" s="1">
        <f>VLOOKUP(D3456, Spring!$A$1:$E$25, 2)</f>
        <v>318.58407079646003</v>
      </c>
      <c r="H3456" s="1">
        <f>VLOOKUP(D3456, Spring!$A$1:$E$25, 3)</f>
        <v>270.57975656630401</v>
      </c>
      <c r="I3456" s="1">
        <f>VLOOKUP(D3456, Spring!$A$1:$E$25, 5)</f>
        <v>271.64527650221697</v>
      </c>
      <c r="J3456" s="1">
        <f t="shared" si="319"/>
        <v>311.19879168412842</v>
      </c>
      <c r="K3456" s="47">
        <f t="shared" si="320"/>
        <v>5.8219144235894786</v>
      </c>
      <c r="L3456" s="48">
        <f>Solar!K3473/1000*Variables!$B$3</f>
        <v>0</v>
      </c>
      <c r="M3456">
        <f>IF(E3456=1, VLOOKUP(D3456, Sheet1!$A$2:$C$26, 2), Sheet1!$C$3)</f>
        <v>0.18637999999999999</v>
      </c>
      <c r="N3456" s="1">
        <f>'Electricity Rates'!$J$2</f>
        <v>0.24729999999999999</v>
      </c>
      <c r="O3456" s="145">
        <f>L3456-K3456</f>
        <v>-5.8219144235894786</v>
      </c>
      <c r="P3456">
        <f t="shared" si="321"/>
        <v>1.4397594369536779</v>
      </c>
      <c r="Q3456">
        <f>IF(O3456&gt;0, IF(Q3455+O3456*Variables!$B$5&lt;Variables!$B$4, Q3455+O3456*Variables!$B$5, Variables!$B$4), IF(Q3455&gt;-O3456, Q3455+O3456/Variables!$B$5, 0))</f>
        <v>39.618232731931528</v>
      </c>
      <c r="R3456">
        <f>IF(O3456&gt;0, 0, IF(Q3455&gt;-O3456, 0, -O3456 - Q3455*Variables!$B$5))</f>
        <v>0</v>
      </c>
      <c r="S3456">
        <f t="shared" si="322"/>
        <v>0</v>
      </c>
      <c r="T3456">
        <f t="shared" si="323"/>
        <v>0</v>
      </c>
    </row>
    <row r="3457" spans="1:20" x14ac:dyDescent="0.3">
      <c r="A3457" s="3">
        <f t="shared" si="318"/>
        <v>43244</v>
      </c>
      <c r="B3457">
        <v>5</v>
      </c>
      <c r="C3457">
        <v>24</v>
      </c>
      <c r="D3457">
        <v>24</v>
      </c>
      <c r="E3457">
        <v>1</v>
      </c>
      <c r="F3457" s="1">
        <f>VLOOKUP(A3457,Weather!$A$1:$E$366, 5)</f>
        <v>0.84615384615384759</v>
      </c>
      <c r="G3457" s="1">
        <f>VLOOKUP(D3457, Spring!$A$1:$E$25, 2)</f>
        <v>287.61061946902601</v>
      </c>
      <c r="H3457" s="1">
        <f>VLOOKUP(D3457, Spring!$A$1:$E$25, 3)</f>
        <v>251.20115310698301</v>
      </c>
      <c r="I3457" s="1">
        <f>VLOOKUP(D3457, Spring!$A$1:$E$25, 5)</f>
        <v>267.465363632795</v>
      </c>
      <c r="J3457" s="1">
        <f t="shared" si="319"/>
        <v>282.00916310563485</v>
      </c>
      <c r="K3457" s="47">
        <f t="shared" si="320"/>
        <v>5.2758341553445991</v>
      </c>
      <c r="L3457" s="48">
        <f>Solar!K3474/1000*Variables!$B$3</f>
        <v>0</v>
      </c>
      <c r="M3457">
        <f>IF(E3457=1, VLOOKUP(D3457, Sheet1!$A$2:$C$26, 2), Sheet1!$C$3)</f>
        <v>0.18637999999999999</v>
      </c>
      <c r="N3457" s="1">
        <f>'Electricity Rates'!$J$2</f>
        <v>0.24729999999999999</v>
      </c>
      <c r="O3457" s="145">
        <f>L3457-K3457</f>
        <v>-5.2758341553445991</v>
      </c>
      <c r="P3457">
        <f t="shared" si="321"/>
        <v>1.3047137866167193</v>
      </c>
      <c r="Q3457">
        <f>IF(O3457&gt;0, IF(Q3456+O3457*Variables!$B$5&lt;Variables!$B$4, Q3456+O3457*Variables!$B$5, Variables!$B$4), IF(Q3456&gt;-O3457, Q3456+O3457/Variables!$B$5, 0))</f>
        <v>34.005643204969189</v>
      </c>
      <c r="R3457">
        <f>IF(O3457&gt;0, 0, IF(Q3456&gt;-O3457, 0, -O3457 - Q3456*Variables!$B$5))</f>
        <v>0</v>
      </c>
      <c r="S3457">
        <f t="shared" si="322"/>
        <v>0</v>
      </c>
      <c r="T3457">
        <f t="shared" si="323"/>
        <v>0</v>
      </c>
    </row>
    <row r="3458" spans="1:20" x14ac:dyDescent="0.3">
      <c r="A3458" s="3">
        <f t="shared" si="318"/>
        <v>43245</v>
      </c>
      <c r="B3458">
        <v>5</v>
      </c>
      <c r="C3458">
        <v>25</v>
      </c>
      <c r="D3458">
        <v>1</v>
      </c>
      <c r="E3458">
        <v>1</v>
      </c>
      <c r="F3458" s="1">
        <f>VLOOKUP(A3458,Weather!$A$1:$E$366, 5)</f>
        <v>0.84615384615384759</v>
      </c>
      <c r="G3458" s="1">
        <f>VLOOKUP(D3458, Spring!$A$1:$E$25, 2)</f>
        <v>284.91351697629602</v>
      </c>
      <c r="H3458" s="1">
        <f>VLOOKUP(D3458, Spring!$A$1:$E$25, 3)</f>
        <v>272.00797092955099</v>
      </c>
      <c r="I3458" s="1">
        <f>VLOOKUP(D3458, Spring!$A$1:$E$25, 5)</f>
        <v>272.01322657875102</v>
      </c>
      <c r="J3458" s="1">
        <f t="shared" si="319"/>
        <v>282.92804835371987</v>
      </c>
      <c r="K3458" s="47">
        <f t="shared" si="320"/>
        <v>5.293024682500886</v>
      </c>
      <c r="L3458" s="48">
        <f>Solar!K3475/1000*Variables!$B$3</f>
        <v>0</v>
      </c>
      <c r="M3458">
        <f>IF(E3458=1, VLOOKUP(D3458, Sheet1!$A$2:$C$26, 2), Sheet1!$C$3)</f>
        <v>0.18637999999999999</v>
      </c>
      <c r="N3458" s="1">
        <f>'Electricity Rates'!$J$2</f>
        <v>0.24729999999999999</v>
      </c>
      <c r="O3458" s="145">
        <f>L3458-K3458</f>
        <v>-5.293024682500886</v>
      </c>
      <c r="P3458">
        <f t="shared" si="321"/>
        <v>1.308965003982469</v>
      </c>
      <c r="Q3458">
        <f>IF(O3458&gt;0, IF(Q3457+O3458*Variables!$B$5&lt;Variables!$B$4, Q3457+O3458*Variables!$B$5, Variables!$B$4), IF(Q3457&gt;-O3458, Q3457+O3458/Variables!$B$5, 0))</f>
        <v>28.374765883159736</v>
      </c>
      <c r="R3458">
        <f>IF(O3458&gt;0, 0, IF(Q3457&gt;-O3458, 0, -O3458 - Q3457*Variables!$B$5))</f>
        <v>0</v>
      </c>
      <c r="S3458">
        <f t="shared" si="322"/>
        <v>0</v>
      </c>
      <c r="T3458">
        <f t="shared" si="323"/>
        <v>0</v>
      </c>
    </row>
    <row r="3459" spans="1:20" x14ac:dyDescent="0.3">
      <c r="A3459" s="3">
        <f t="shared" ref="A3459:A3522" si="324">DATE(2018, B3459, C3459)</f>
        <v>43245</v>
      </c>
      <c r="B3459">
        <v>5</v>
      </c>
      <c r="C3459">
        <v>25</v>
      </c>
      <c r="D3459">
        <v>2</v>
      </c>
      <c r="E3459">
        <v>1</v>
      </c>
      <c r="F3459" s="1">
        <f>VLOOKUP(A3459,Weather!$A$1:$E$366, 5)</f>
        <v>0.84615384615384759</v>
      </c>
      <c r="G3459" s="1">
        <f>VLOOKUP(D3459, Spring!$A$1:$E$25, 2)</f>
        <v>283.47213324791699</v>
      </c>
      <c r="H3459" s="1">
        <f>VLOOKUP(D3459, Spring!$A$1:$E$25, 3)</f>
        <v>272.193568553901</v>
      </c>
      <c r="I3459" s="1">
        <f>VLOOKUP(D3459, Spring!$A$1:$E$25, 5)</f>
        <v>263.43263079398702</v>
      </c>
      <c r="J3459" s="1">
        <f t="shared" ref="J3459:J3522" si="325">IF(E3459=0, I3459, H3459 + (G3459-H3459)*F3459)</f>
        <v>281.73696944883761</v>
      </c>
      <c r="K3459" s="47">
        <f t="shared" ref="K3459:K3522" si="326">J3459*1000/53453</f>
        <v>5.2707419499155828</v>
      </c>
      <c r="L3459" s="48">
        <f>Solar!K3476/1000*Variables!$B$3</f>
        <v>0</v>
      </c>
      <c r="M3459">
        <f>IF(E3459=1, VLOOKUP(D3459, Sheet1!$A$2:$C$26, 2), Sheet1!$C$3)</f>
        <v>0.18637999999999999</v>
      </c>
      <c r="N3459" s="1">
        <f>'Electricity Rates'!$J$2</f>
        <v>0.24729999999999999</v>
      </c>
      <c r="O3459" s="145">
        <f>L3459-K3459</f>
        <v>-5.2707419499155828</v>
      </c>
      <c r="P3459">
        <f t="shared" ref="P3459:P3522" si="327">N3459*K3459</f>
        <v>1.3034544842141236</v>
      </c>
      <c r="Q3459">
        <f>IF(O3459&gt;0, IF(Q3458+O3459*Variables!$B$5&lt;Variables!$B$4, Q3458+O3459*Variables!$B$5, Variables!$B$4), IF(Q3458&gt;-O3459, Q3458+O3459/Variables!$B$5, 0))</f>
        <v>22.767593596015498</v>
      </c>
      <c r="R3459">
        <f>IF(O3459&gt;0, 0, IF(Q3458&gt;-O3459, 0, -O3459 - Q3458*Variables!$B$5))</f>
        <v>0</v>
      </c>
      <c r="S3459">
        <f t="shared" ref="S3459:S3522" si="328">R3459*M3459</f>
        <v>0</v>
      </c>
      <c r="T3459">
        <f t="shared" ref="T3459:T3522" si="329">IF(AND(R3459&gt;0, M3459&gt;0.3), 1, 0)</f>
        <v>0</v>
      </c>
    </row>
    <row r="3460" spans="1:20" x14ac:dyDescent="0.3">
      <c r="A3460" s="3">
        <f t="shared" si="324"/>
        <v>43245</v>
      </c>
      <c r="B3460">
        <v>5</v>
      </c>
      <c r="C3460">
        <v>25</v>
      </c>
      <c r="D3460">
        <v>3</v>
      </c>
      <c r="E3460">
        <v>1</v>
      </c>
      <c r="F3460" s="1">
        <f>VLOOKUP(A3460,Weather!$A$1:$E$366, 5)</f>
        <v>0.84615384615384759</v>
      </c>
      <c r="G3460" s="1">
        <f>VLOOKUP(D3460, Spring!$A$1:$E$25, 2)</f>
        <v>282.03074951953801</v>
      </c>
      <c r="H3460" s="1">
        <f>VLOOKUP(D3460, Spring!$A$1:$E$25, 3)</f>
        <v>263.612120501699</v>
      </c>
      <c r="I3460" s="1">
        <f>VLOOKUP(D3460, Spring!$A$1:$E$25, 5)</f>
        <v>268.00502374504498</v>
      </c>
      <c r="J3460" s="1">
        <f t="shared" si="325"/>
        <v>279.19711428602432</v>
      </c>
      <c r="K3460" s="47">
        <f t="shared" si="326"/>
        <v>5.2232262788996744</v>
      </c>
      <c r="L3460" s="48">
        <f>Solar!K3477/1000*Variables!$B$3</f>
        <v>0</v>
      </c>
      <c r="M3460">
        <f>IF(E3460=1, VLOOKUP(D3460, Sheet1!$A$2:$C$26, 2), Sheet1!$C$3)</f>
        <v>0.18637999999999999</v>
      </c>
      <c r="N3460" s="1">
        <f>'Electricity Rates'!$J$2</f>
        <v>0.24729999999999999</v>
      </c>
      <c r="O3460" s="145">
        <f>L3460-K3460</f>
        <v>-5.2232262788996744</v>
      </c>
      <c r="P3460">
        <f t="shared" si="327"/>
        <v>1.2917038587718894</v>
      </c>
      <c r="Q3460">
        <f>IF(O3460&gt;0, IF(Q3459+O3460*Variables!$B$5&lt;Variables!$B$4, Q3459+O3460*Variables!$B$5, Variables!$B$4), IF(Q3459&gt;-O3460, Q3459+O3460/Variables!$B$5, 0))</f>
        <v>17.210969895058398</v>
      </c>
      <c r="R3460">
        <f>IF(O3460&gt;0, 0, IF(Q3459&gt;-O3460, 0, -O3460 - Q3459*Variables!$B$5))</f>
        <v>0</v>
      </c>
      <c r="S3460">
        <f t="shared" si="328"/>
        <v>0</v>
      </c>
      <c r="T3460">
        <f t="shared" si="329"/>
        <v>0</v>
      </c>
    </row>
    <row r="3461" spans="1:20" x14ac:dyDescent="0.3">
      <c r="A3461" s="3">
        <f t="shared" si="324"/>
        <v>43245</v>
      </c>
      <c r="B3461">
        <v>5</v>
      </c>
      <c r="C3461">
        <v>25</v>
      </c>
      <c r="D3461">
        <v>4</v>
      </c>
      <c r="E3461">
        <v>1</v>
      </c>
      <c r="F3461" s="1">
        <f>VLOOKUP(A3461,Weather!$A$1:$E$366, 5)</f>
        <v>0.84615384615384759</v>
      </c>
      <c r="G3461" s="1">
        <f>VLOOKUP(D3461, Spring!$A$1:$E$25, 2)</f>
        <v>287.61061946902601</v>
      </c>
      <c r="H3461" s="1">
        <f>VLOOKUP(D3461, Spring!$A$1:$E$25, 3)</f>
        <v>280.54932735425899</v>
      </c>
      <c r="I3461" s="1">
        <f>VLOOKUP(D3461, Spring!$A$1:$E$25, 5)</f>
        <v>263.81039287256101</v>
      </c>
      <c r="J3461" s="1">
        <f t="shared" si="325"/>
        <v>286.52426683598492</v>
      </c>
      <c r="K3461" s="47">
        <f t="shared" si="326"/>
        <v>5.360302823714008</v>
      </c>
      <c r="L3461" s="48">
        <f>Solar!K3478/1000*Variables!$B$3</f>
        <v>0</v>
      </c>
      <c r="M3461">
        <f>IF(E3461=1, VLOOKUP(D3461, Sheet1!$A$2:$C$26, 2), Sheet1!$C$3)</f>
        <v>0.18637999999999999</v>
      </c>
      <c r="N3461" s="1">
        <f>'Electricity Rates'!$J$2</f>
        <v>0.24729999999999999</v>
      </c>
      <c r="O3461" s="145">
        <f>L3461-K3461</f>
        <v>-5.360302823714008</v>
      </c>
      <c r="P3461">
        <f t="shared" si="327"/>
        <v>1.3256028883044741</v>
      </c>
      <c r="Q3461">
        <f>IF(O3461&gt;0, IF(Q3460+O3461*Variables!$B$5&lt;Variables!$B$4, Q3460+O3461*Variables!$B$5, Variables!$B$4), IF(Q3460&gt;-O3461, Q3460+O3461/Variables!$B$5, 0))</f>
        <v>11.508520082596686</v>
      </c>
      <c r="R3461">
        <f>IF(O3461&gt;0, 0, IF(Q3460&gt;-O3461, 0, -O3461 - Q3460*Variables!$B$5))</f>
        <v>0</v>
      </c>
      <c r="S3461">
        <f t="shared" si="328"/>
        <v>0</v>
      </c>
      <c r="T3461">
        <f t="shared" si="329"/>
        <v>0</v>
      </c>
    </row>
    <row r="3462" spans="1:20" x14ac:dyDescent="0.3">
      <c r="A3462" s="3">
        <f t="shared" si="324"/>
        <v>43245</v>
      </c>
      <c r="B3462">
        <v>5</v>
      </c>
      <c r="C3462">
        <v>25</v>
      </c>
      <c r="D3462">
        <v>5</v>
      </c>
      <c r="E3462">
        <v>1</v>
      </c>
      <c r="F3462" s="1">
        <f>VLOOKUP(A3462,Weather!$A$1:$E$366, 5)</f>
        <v>0.84615384615384759</v>
      </c>
      <c r="G3462" s="1">
        <f>VLOOKUP(D3462, Spring!$A$1:$E$25, 2)</f>
        <v>318.58407079646003</v>
      </c>
      <c r="H3462" s="1">
        <f>VLOOKUP(D3462, Spring!$A$1:$E$25, 3)</f>
        <v>296.96508648302301</v>
      </c>
      <c r="I3462" s="1">
        <f>VLOOKUP(D3462, Spring!$A$1:$E$25, 5)</f>
        <v>263.982102908277</v>
      </c>
      <c r="J3462" s="1">
        <f t="shared" si="325"/>
        <v>315.25807320977742</v>
      </c>
      <c r="K3462" s="47">
        <f t="shared" si="326"/>
        <v>5.8978555592722097</v>
      </c>
      <c r="L3462" s="48">
        <f>Solar!K3479/1000*Variables!$B$3</f>
        <v>0</v>
      </c>
      <c r="M3462">
        <f>IF(E3462=1, VLOOKUP(D3462, Sheet1!$A$2:$C$26, 2), Sheet1!$C$3)</f>
        <v>0.18637999999999999</v>
      </c>
      <c r="N3462" s="1">
        <f>'Electricity Rates'!$J$2</f>
        <v>0.24729999999999999</v>
      </c>
      <c r="O3462" s="145">
        <f>L3462-K3462</f>
        <v>-5.8978555592722097</v>
      </c>
      <c r="P3462">
        <f t="shared" si="327"/>
        <v>1.4585396798080175</v>
      </c>
      <c r="Q3462">
        <f>IF(O3462&gt;0, IF(Q3461+O3462*Variables!$B$5&lt;Variables!$B$4, Q3461+O3462*Variables!$B$5, Variables!$B$4), IF(Q3461&gt;-O3462, Q3461+O3462/Variables!$B$5, 0))</f>
        <v>5.2342056578390155</v>
      </c>
      <c r="R3462">
        <f>IF(O3462&gt;0, 0, IF(Q3461&gt;-O3462, 0, -O3462 - Q3461*Variables!$B$5))</f>
        <v>0</v>
      </c>
      <c r="S3462">
        <f t="shared" si="328"/>
        <v>0</v>
      </c>
      <c r="T3462">
        <f t="shared" si="329"/>
        <v>0</v>
      </c>
    </row>
    <row r="3463" spans="1:20" x14ac:dyDescent="0.3">
      <c r="A3463" s="3">
        <f t="shared" si="324"/>
        <v>43245</v>
      </c>
      <c r="B3463">
        <v>5</v>
      </c>
      <c r="C3463">
        <v>25</v>
      </c>
      <c r="D3463">
        <v>6</v>
      </c>
      <c r="E3463">
        <v>1</v>
      </c>
      <c r="F3463" s="1">
        <f>VLOOKUP(A3463,Weather!$A$1:$E$366, 5)</f>
        <v>0.84615384615384759</v>
      </c>
      <c r="G3463" s="1">
        <f>VLOOKUP(D3463, Spring!$A$1:$E$25, 2)</f>
        <v>389.38053097345102</v>
      </c>
      <c r="H3463" s="1">
        <f>VLOOKUP(D3463, Spring!$A$1:$E$25, 3)</f>
        <v>340.20659833439998</v>
      </c>
      <c r="I3463" s="1">
        <f>VLOOKUP(D3463, Spring!$A$1:$E$25, 5)</f>
        <v>264.16853094705402</v>
      </c>
      <c r="J3463" s="1">
        <f t="shared" si="325"/>
        <v>381.81531056744325</v>
      </c>
      <c r="K3463" s="47">
        <f t="shared" si="326"/>
        <v>7.1430099445764181</v>
      </c>
      <c r="L3463" s="48">
        <f>Solar!K3480/1000*Variables!$B$3</f>
        <v>0.56185000000000007</v>
      </c>
      <c r="M3463">
        <f>IF(E3463=1, VLOOKUP(D3463, Sheet1!$A$2:$C$26, 2), Sheet1!$C$3)</f>
        <v>0.18637999999999999</v>
      </c>
      <c r="N3463" s="1">
        <f>'Electricity Rates'!$J$2</f>
        <v>0.24729999999999999</v>
      </c>
      <c r="O3463" s="145">
        <f>L3463-K3463</f>
        <v>-6.5811599445764184</v>
      </c>
      <c r="P3463">
        <f t="shared" si="327"/>
        <v>1.7664663592937482</v>
      </c>
      <c r="Q3463">
        <f>IF(O3463&gt;0, IF(Q3462+O3463*Variables!$B$5&lt;Variables!$B$4, Q3462+O3463*Variables!$B$5, Variables!$B$4), IF(Q3462&gt;-O3463, Q3462+O3463/Variables!$B$5, 0))</f>
        <v>0</v>
      </c>
      <c r="R3463">
        <f>IF(O3463&gt;0, 0, IF(Q3462&gt;-O3463, 0, -O3463 - Q3462*Variables!$B$5))</f>
        <v>1.6610066262077439</v>
      </c>
      <c r="S3463">
        <f t="shared" si="328"/>
        <v>0.3095784149925993</v>
      </c>
      <c r="T3463">
        <f t="shared" si="329"/>
        <v>0</v>
      </c>
    </row>
    <row r="3464" spans="1:20" x14ac:dyDescent="0.3">
      <c r="A3464" s="3">
        <f t="shared" si="324"/>
        <v>43245</v>
      </c>
      <c r="B3464">
        <v>5</v>
      </c>
      <c r="C3464">
        <v>25</v>
      </c>
      <c r="D3464">
        <v>7</v>
      </c>
      <c r="E3464">
        <v>1</v>
      </c>
      <c r="F3464" s="1">
        <f>VLOOKUP(A3464,Weather!$A$1:$E$366, 5)</f>
        <v>0.84615384615384759</v>
      </c>
      <c r="G3464" s="1">
        <f>VLOOKUP(D3464, Spring!$A$1:$E$25, 2)</f>
        <v>623.89380530973403</v>
      </c>
      <c r="H3464" s="1">
        <f>VLOOKUP(D3464, Spring!$A$1:$E$25, 3)</f>
        <v>374.47950032030701</v>
      </c>
      <c r="I3464" s="1">
        <f>VLOOKUP(D3464, Spring!$A$1:$E$25, 5)</f>
        <v>251.18725224694799</v>
      </c>
      <c r="J3464" s="1">
        <f t="shared" si="325"/>
        <v>585.52237377289953</v>
      </c>
      <c r="K3464" s="47">
        <f t="shared" si="326"/>
        <v>10.953966545804716</v>
      </c>
      <c r="L3464" s="48">
        <f>Solar!K3481/1000*Variables!$B$3</f>
        <v>2.7615500000000002</v>
      </c>
      <c r="M3464">
        <f>IF(E3464=1, VLOOKUP(D3464, Sheet1!$A$2:$C$26, 2), Sheet1!$C$3)</f>
        <v>0.18637999999999999</v>
      </c>
      <c r="N3464" s="1">
        <f>'Electricity Rates'!$J$2</f>
        <v>0.24729999999999999</v>
      </c>
      <c r="O3464" s="145">
        <f>L3464-K3464</f>
        <v>-8.1924165458047167</v>
      </c>
      <c r="P3464">
        <f t="shared" si="327"/>
        <v>2.7089159267775065</v>
      </c>
      <c r="Q3464">
        <f>IF(O3464&gt;0, IF(Q3463+O3464*Variables!$B$5&lt;Variables!$B$4, Q3463+O3464*Variables!$B$5, Variables!$B$4), IF(Q3463&gt;-O3464, Q3463+O3464/Variables!$B$5, 0))</f>
        <v>0</v>
      </c>
      <c r="R3464">
        <f>IF(O3464&gt;0, 0, IF(Q3463&gt;-O3464, 0, -O3464 - Q3463*Variables!$B$5))</f>
        <v>8.1924165458047167</v>
      </c>
      <c r="S3464">
        <f t="shared" si="328"/>
        <v>1.526902595807083</v>
      </c>
      <c r="T3464">
        <f t="shared" si="329"/>
        <v>0</v>
      </c>
    </row>
    <row r="3465" spans="1:20" x14ac:dyDescent="0.3">
      <c r="A3465" s="3">
        <f t="shared" si="324"/>
        <v>43245</v>
      </c>
      <c r="B3465">
        <v>5</v>
      </c>
      <c r="C3465">
        <v>25</v>
      </c>
      <c r="D3465">
        <v>8</v>
      </c>
      <c r="E3465">
        <v>1</v>
      </c>
      <c r="F3465" s="1">
        <f>VLOOKUP(A3465,Weather!$A$1:$E$366, 5)</f>
        <v>0.84615384615384759</v>
      </c>
      <c r="G3465" s="1">
        <f>VLOOKUP(D3465, Spring!$A$1:$E$25, 2)</f>
        <v>871.68141592920301</v>
      </c>
      <c r="H3465" s="1">
        <f>VLOOKUP(D3465, Spring!$A$1:$E$25, 3)</f>
        <v>578.35522101217202</v>
      </c>
      <c r="I3465" s="1">
        <f>VLOOKUP(D3465, Spring!$A$1:$E$25, 5)</f>
        <v>268.91753993484798</v>
      </c>
      <c r="J3465" s="1">
        <f t="shared" si="325"/>
        <v>826.55430901889099</v>
      </c>
      <c r="K3465" s="47">
        <f t="shared" si="326"/>
        <v>15.463197744165733</v>
      </c>
      <c r="L3465" s="48">
        <f>Solar!K3482/1000*Variables!$B$3</f>
        <v>14.87195</v>
      </c>
      <c r="M3465">
        <f>IF(E3465=1, VLOOKUP(D3465, Sheet1!$A$2:$C$26, 2), Sheet1!$C$3)</f>
        <v>0.18637999999999999</v>
      </c>
      <c r="N3465" s="1">
        <f>'Electricity Rates'!$J$2</f>
        <v>0.24729999999999999</v>
      </c>
      <c r="O3465" s="145">
        <f>L3465-K3465</f>
        <v>-0.59124774416573267</v>
      </c>
      <c r="P3465">
        <f t="shared" si="327"/>
        <v>3.8240488021321855</v>
      </c>
      <c r="Q3465">
        <f>IF(O3465&gt;0, IF(Q3464+O3465*Variables!$B$5&lt;Variables!$B$4, Q3464+O3465*Variables!$B$5, Variables!$B$4), IF(Q3464&gt;-O3465, Q3464+O3465/Variables!$B$5, 0))</f>
        <v>0</v>
      </c>
      <c r="R3465">
        <f>IF(O3465&gt;0, 0, IF(Q3464&gt;-O3465, 0, -O3465 - Q3464*Variables!$B$5))</f>
        <v>0.59124774416573267</v>
      </c>
      <c r="S3465">
        <f t="shared" si="328"/>
        <v>0.11019675455760924</v>
      </c>
      <c r="T3465">
        <f t="shared" si="329"/>
        <v>0</v>
      </c>
    </row>
    <row r="3466" spans="1:20" x14ac:dyDescent="0.3">
      <c r="A3466" s="3">
        <f t="shared" si="324"/>
        <v>43245</v>
      </c>
      <c r="B3466">
        <v>5</v>
      </c>
      <c r="C3466">
        <v>25</v>
      </c>
      <c r="D3466">
        <v>9</v>
      </c>
      <c r="E3466">
        <v>1</v>
      </c>
      <c r="F3466" s="1">
        <f>VLOOKUP(A3466,Weather!$A$1:$E$366, 5)</f>
        <v>0.84615384615384759</v>
      </c>
      <c r="G3466" s="1">
        <f>VLOOKUP(D3466, Spring!$A$1:$E$25, 2)</f>
        <v>1137.1681415929199</v>
      </c>
      <c r="H3466" s="1">
        <f>VLOOKUP(D3466, Spring!$A$1:$E$25, 3)</f>
        <v>786.77530429212004</v>
      </c>
      <c r="I3466" s="1">
        <f>VLOOKUP(D3466, Spring!$A$1:$E$25, 5)</f>
        <v>317.33977000667198</v>
      </c>
      <c r="J3466" s="1">
        <f t="shared" si="325"/>
        <v>1083.2615512389511</v>
      </c>
      <c r="K3466" s="47">
        <f t="shared" si="326"/>
        <v>20.265682959589753</v>
      </c>
      <c r="L3466" s="48">
        <f>Solar!K3483/1000*Variables!$B$3</f>
        <v>24.660049999999998</v>
      </c>
      <c r="M3466">
        <f>IF(E3466=1, VLOOKUP(D3466, Sheet1!$A$2:$C$26, 2), Sheet1!$C$3)</f>
        <v>0.25796000000000002</v>
      </c>
      <c r="N3466" s="1">
        <f>'Electricity Rates'!$J$2</f>
        <v>0.24729999999999999</v>
      </c>
      <c r="O3466" s="145">
        <f>L3466-K3466</f>
        <v>4.3943670404102448</v>
      </c>
      <c r="P3466">
        <f t="shared" si="327"/>
        <v>5.0117033959065456</v>
      </c>
      <c r="Q3466">
        <f>IF(O3466&gt;0, IF(Q3465+O3466*Variables!$B$5&lt;Variables!$B$4, Q3465+O3466*Variables!$B$5, Variables!$B$4), IF(Q3465&gt;-O3466, Q3465+O3466/Variables!$B$5, 0))</f>
        <v>4.1307050179856297</v>
      </c>
      <c r="R3466">
        <f>IF(O3466&gt;0, 0, IF(Q3465&gt;-O3466, 0, -O3466 - Q3465*Variables!$B$5))</f>
        <v>0</v>
      </c>
      <c r="S3466">
        <f t="shared" si="328"/>
        <v>0</v>
      </c>
      <c r="T3466">
        <f t="shared" si="329"/>
        <v>0</v>
      </c>
    </row>
    <row r="3467" spans="1:20" x14ac:dyDescent="0.3">
      <c r="A3467" s="3">
        <f t="shared" si="324"/>
        <v>43245</v>
      </c>
      <c r="B3467">
        <v>5</v>
      </c>
      <c r="C3467">
        <v>25</v>
      </c>
      <c r="D3467">
        <v>10</v>
      </c>
      <c r="E3467">
        <v>1</v>
      </c>
      <c r="F3467" s="1">
        <f>VLOOKUP(A3467,Weather!$A$1:$E$366, 5)</f>
        <v>0.84615384615384759</v>
      </c>
      <c r="G3467" s="1">
        <f>VLOOKUP(D3467, Spring!$A$1:$E$25, 2)</f>
        <v>1207.9646017699099</v>
      </c>
      <c r="H3467" s="1">
        <f>VLOOKUP(D3467, Spring!$A$1:$E$25, 3)</f>
        <v>923.64670083279998</v>
      </c>
      <c r="I3467" s="1">
        <f>VLOOKUP(D3467, Spring!$A$1:$E$25, 5)</f>
        <v>339.44621060481097</v>
      </c>
      <c r="J3467" s="1">
        <f t="shared" si="325"/>
        <v>1164.2233862411242</v>
      </c>
      <c r="K3467" s="47">
        <f t="shared" si="326"/>
        <v>21.78031890148587</v>
      </c>
      <c r="L3467" s="48">
        <f>Solar!K3484/1000*Variables!$B$3</f>
        <v>31.667950000000001</v>
      </c>
      <c r="M3467">
        <f>IF(E3467=1, VLOOKUP(D3467, Sheet1!$A$2:$C$26, 2), Sheet1!$C$3)</f>
        <v>0.25796000000000002</v>
      </c>
      <c r="N3467" s="1">
        <f>'Electricity Rates'!$J$2</f>
        <v>0.24729999999999999</v>
      </c>
      <c r="O3467" s="145">
        <f>L3467-K3467</f>
        <v>9.8876310985141309</v>
      </c>
      <c r="P3467">
        <f t="shared" si="327"/>
        <v>5.3862728643374558</v>
      </c>
      <c r="Q3467">
        <f>IF(O3467&gt;0, IF(Q3466+O3467*Variables!$B$5&lt;Variables!$B$4, Q3466+O3467*Variables!$B$5, Variables!$B$4), IF(Q3466&gt;-O3467, Q3466+O3467/Variables!$B$5, 0))</f>
        <v>13.425078250588912</v>
      </c>
      <c r="R3467">
        <f>IF(O3467&gt;0, 0, IF(Q3466&gt;-O3467, 0, -O3467 - Q3466*Variables!$B$5))</f>
        <v>0</v>
      </c>
      <c r="S3467">
        <f t="shared" si="328"/>
        <v>0</v>
      </c>
      <c r="T3467">
        <f t="shared" si="329"/>
        <v>0</v>
      </c>
    </row>
    <row r="3468" spans="1:20" x14ac:dyDescent="0.3">
      <c r="A3468" s="3">
        <f t="shared" si="324"/>
        <v>43245</v>
      </c>
      <c r="B3468">
        <v>5</v>
      </c>
      <c r="C3468">
        <v>25</v>
      </c>
      <c r="D3468">
        <v>11</v>
      </c>
      <c r="E3468">
        <v>1</v>
      </c>
      <c r="F3468" s="1">
        <f>VLOOKUP(A3468,Weather!$A$1:$E$366, 5)</f>
        <v>0.84615384615384759</v>
      </c>
      <c r="G3468" s="1">
        <f>VLOOKUP(D3468, Spring!$A$1:$E$25, 2)</f>
        <v>1274.3362831858401</v>
      </c>
      <c r="H3468" s="1">
        <f>VLOOKUP(D3468, Spring!$A$1:$E$25, 3)</f>
        <v>962.46396540679098</v>
      </c>
      <c r="I3468" s="1">
        <f>VLOOKUP(D3468, Spring!$A$1:$E$25, 5)</f>
        <v>352.80034538247099</v>
      </c>
      <c r="J3468" s="1">
        <f t="shared" si="325"/>
        <v>1226.3559266044483</v>
      </c>
      <c r="K3468" s="47">
        <f t="shared" si="326"/>
        <v>22.94269594979605</v>
      </c>
      <c r="L3468" s="48">
        <f>Solar!K3485/1000*Variables!$B$3</f>
        <v>37.359250000000003</v>
      </c>
      <c r="M3468">
        <f>IF(E3468=1, VLOOKUP(D3468, Sheet1!$A$2:$C$26, 2), Sheet1!$C$3)</f>
        <v>0.25796000000000002</v>
      </c>
      <c r="N3468" s="1">
        <f>'Electricity Rates'!$J$2</f>
        <v>0.24729999999999999</v>
      </c>
      <c r="O3468" s="145">
        <f>L3468-K3468</f>
        <v>14.416554050203953</v>
      </c>
      <c r="P3468">
        <f t="shared" si="327"/>
        <v>5.6737287083845631</v>
      </c>
      <c r="Q3468">
        <f>IF(O3468&gt;0, IF(Q3467+O3468*Variables!$B$5&lt;Variables!$B$4, Q3467+O3468*Variables!$B$5, Variables!$B$4), IF(Q3467&gt;-O3468, Q3467+O3468/Variables!$B$5, 0))</f>
        <v>26.976639057780627</v>
      </c>
      <c r="R3468">
        <f>IF(O3468&gt;0, 0, IF(Q3467&gt;-O3468, 0, -O3468 - Q3467*Variables!$B$5))</f>
        <v>0</v>
      </c>
      <c r="S3468">
        <f t="shared" si="328"/>
        <v>0</v>
      </c>
      <c r="T3468">
        <f t="shared" si="329"/>
        <v>0</v>
      </c>
    </row>
    <row r="3469" spans="1:20" x14ac:dyDescent="0.3">
      <c r="A3469" s="3">
        <f t="shared" si="324"/>
        <v>43245</v>
      </c>
      <c r="B3469">
        <v>5</v>
      </c>
      <c r="C3469">
        <v>25</v>
      </c>
      <c r="D3469">
        <v>12</v>
      </c>
      <c r="E3469">
        <v>1</v>
      </c>
      <c r="F3469" s="1">
        <f>VLOOKUP(A3469,Weather!$A$1:$E$366, 5)</f>
        <v>0.84615384615384759</v>
      </c>
      <c r="G3469" s="1">
        <f>VLOOKUP(D3469, Spring!$A$1:$E$25, 2)</f>
        <v>1314.1592920353901</v>
      </c>
      <c r="H3469" s="1">
        <f>VLOOKUP(D3469, Spring!$A$1:$E$25, 3)</f>
        <v>983.10377962844302</v>
      </c>
      <c r="I3469" s="1">
        <f>VLOOKUP(D3469, Spring!$A$1:$E$25, 5)</f>
        <v>344.20503159464602</v>
      </c>
      <c r="J3469" s="1">
        <f t="shared" si="325"/>
        <v>1263.2276747420142</v>
      </c>
      <c r="K3469" s="47">
        <f t="shared" si="326"/>
        <v>23.6324934941353</v>
      </c>
      <c r="L3469" s="48">
        <f>Solar!K3486/1000*Variables!$B$3</f>
        <v>40.834249999999997</v>
      </c>
      <c r="M3469">
        <f>IF(E3469=1, VLOOKUP(D3469, Sheet1!$A$2:$C$26, 2), Sheet1!$C$3)</f>
        <v>0.25796000000000002</v>
      </c>
      <c r="N3469" s="1">
        <f>'Electricity Rates'!$J$2</f>
        <v>0.24729999999999999</v>
      </c>
      <c r="O3469" s="145">
        <f>L3469-K3469</f>
        <v>17.201756505864697</v>
      </c>
      <c r="P3469">
        <f t="shared" si="327"/>
        <v>5.8443156410996595</v>
      </c>
      <c r="Q3469">
        <f>IF(O3469&gt;0, IF(Q3468+O3469*Variables!$B$5&lt;Variables!$B$4, Q3468+O3469*Variables!$B$5, Variables!$B$4), IF(Q3468&gt;-O3469, Q3468+O3469/Variables!$B$5, 0))</f>
        <v>43.146290173293437</v>
      </c>
      <c r="R3469">
        <f>IF(O3469&gt;0, 0, IF(Q3468&gt;-O3469, 0, -O3469 - Q3468*Variables!$B$5))</f>
        <v>0</v>
      </c>
      <c r="S3469">
        <f t="shared" si="328"/>
        <v>0</v>
      </c>
      <c r="T3469">
        <f t="shared" si="329"/>
        <v>0</v>
      </c>
    </row>
    <row r="3470" spans="1:20" x14ac:dyDescent="0.3">
      <c r="A3470" s="3">
        <f t="shared" si="324"/>
        <v>43245</v>
      </c>
      <c r="B3470">
        <v>5</v>
      </c>
      <c r="C3470">
        <v>25</v>
      </c>
      <c r="D3470">
        <v>13</v>
      </c>
      <c r="E3470">
        <v>1</v>
      </c>
      <c r="F3470" s="1">
        <f>VLOOKUP(A3470,Weather!$A$1:$E$366, 5)</f>
        <v>0.84615384615384759</v>
      </c>
      <c r="G3470" s="1">
        <f>VLOOKUP(D3470, Spring!$A$1:$E$25, 2)</f>
        <v>1362.8318584070701</v>
      </c>
      <c r="H3470" s="1">
        <f>VLOOKUP(D3470, Spring!$A$1:$E$25, 3)</f>
        <v>999.59961563100603</v>
      </c>
      <c r="I3470" s="1">
        <f>VLOOKUP(D3470, Spring!$A$1:$E$25, 5)</f>
        <v>326.84269398328001</v>
      </c>
      <c r="J3470" s="1">
        <f t="shared" si="325"/>
        <v>1306.9499749030606</v>
      </c>
      <c r="K3470" s="47">
        <f t="shared" si="326"/>
        <v>24.450451329262354</v>
      </c>
      <c r="L3470" s="48">
        <f>Solar!K3487/1000*Variables!$B$3</f>
        <v>40.812449999999998</v>
      </c>
      <c r="M3470">
        <f>IF(E3470=1, VLOOKUP(D3470, Sheet1!$A$2:$C$26, 2), Sheet1!$C$3)</f>
        <v>0.55478000000000005</v>
      </c>
      <c r="N3470" s="1">
        <f>'Electricity Rates'!$J$2</f>
        <v>0.24729999999999999</v>
      </c>
      <c r="O3470" s="145">
        <f>L3470-K3470</f>
        <v>16.361998670737645</v>
      </c>
      <c r="P3470">
        <f t="shared" si="327"/>
        <v>6.0465966137265799</v>
      </c>
      <c r="Q3470">
        <f>IF(O3470&gt;0, IF(Q3469+O3470*Variables!$B$5&lt;Variables!$B$4, Q3469+O3470*Variables!$B$5, Variables!$B$4), IF(Q3469&gt;-O3470, Q3469+O3470/Variables!$B$5, 0))</f>
        <v>58.526568923786826</v>
      </c>
      <c r="R3470">
        <f>IF(O3470&gt;0, 0, IF(Q3469&gt;-O3470, 0, -O3470 - Q3469*Variables!$B$5))</f>
        <v>0</v>
      </c>
      <c r="S3470">
        <f t="shared" si="328"/>
        <v>0</v>
      </c>
      <c r="T3470">
        <f t="shared" si="329"/>
        <v>0</v>
      </c>
    </row>
    <row r="3471" spans="1:20" x14ac:dyDescent="0.3">
      <c r="A3471" s="3">
        <f t="shared" si="324"/>
        <v>43245</v>
      </c>
      <c r="B3471">
        <v>5</v>
      </c>
      <c r="C3471">
        <v>25</v>
      </c>
      <c r="D3471">
        <v>14</v>
      </c>
      <c r="E3471">
        <v>1</v>
      </c>
      <c r="F3471" s="1">
        <f>VLOOKUP(A3471,Weather!$A$1:$E$366, 5)</f>
        <v>0.84615384615384759</v>
      </c>
      <c r="G3471" s="1">
        <f>VLOOKUP(D3471, Spring!$A$1:$E$25, 2)</f>
        <v>1402.65486725663</v>
      </c>
      <c r="H3471" s="1">
        <f>VLOOKUP(D3471, Spring!$A$1:$E$25, 3)</f>
        <v>1011.55108904548</v>
      </c>
      <c r="I3471" s="1">
        <f>VLOOKUP(D3471, Spring!$A$1:$E$25, 5)</f>
        <v>309.49016837395499</v>
      </c>
      <c r="J3471" s="1">
        <f t="shared" si="325"/>
        <v>1342.485055224146</v>
      </c>
      <c r="K3471" s="47">
        <f t="shared" si="326"/>
        <v>25.115242460182703</v>
      </c>
      <c r="L3471" s="48">
        <f>Solar!K3488/1000*Variables!$B$3</f>
        <v>38.916800000000002</v>
      </c>
      <c r="M3471">
        <f>IF(E3471=1, VLOOKUP(D3471, Sheet1!$A$2:$C$26, 2), Sheet1!$C$3)</f>
        <v>0.55478000000000005</v>
      </c>
      <c r="N3471" s="1">
        <f>'Electricity Rates'!$J$2</f>
        <v>0.24729999999999999</v>
      </c>
      <c r="O3471" s="145">
        <f>L3471-K3471</f>
        <v>13.801557539817299</v>
      </c>
      <c r="P3471">
        <f t="shared" si="327"/>
        <v>6.2109994604031824</v>
      </c>
      <c r="Q3471">
        <f>IF(O3471&gt;0, IF(Q3470+O3471*Variables!$B$5&lt;Variables!$B$4, Q3470+O3471*Variables!$B$5, Variables!$B$4), IF(Q3470&gt;-O3471, Q3470+O3471/Variables!$B$5, 0))</f>
        <v>71.500033011215081</v>
      </c>
      <c r="R3471">
        <f>IF(O3471&gt;0, 0, IF(Q3470&gt;-O3471, 0, -O3471 - Q3470*Variables!$B$5))</f>
        <v>0</v>
      </c>
      <c r="S3471">
        <f t="shared" si="328"/>
        <v>0</v>
      </c>
      <c r="T3471">
        <f t="shared" si="329"/>
        <v>0</v>
      </c>
    </row>
    <row r="3472" spans="1:20" x14ac:dyDescent="0.3">
      <c r="A3472" s="3">
        <f t="shared" si="324"/>
        <v>43245</v>
      </c>
      <c r="B3472">
        <v>5</v>
      </c>
      <c r="C3472">
        <v>25</v>
      </c>
      <c r="D3472">
        <v>15</v>
      </c>
      <c r="E3472">
        <v>1</v>
      </c>
      <c r="F3472" s="1">
        <f>VLOOKUP(A3472,Weather!$A$1:$E$366, 5)</f>
        <v>0.84615384615384759</v>
      </c>
      <c r="G3472" s="1">
        <f>VLOOKUP(D3472, Spring!$A$1:$E$25, 2)</f>
        <v>1371.6814159292001</v>
      </c>
      <c r="H3472" s="1">
        <f>VLOOKUP(D3472, Spring!$A$1:$E$25, 3)</f>
        <v>1005.48526585522</v>
      </c>
      <c r="I3472" s="1">
        <f>VLOOKUP(D3472, Spring!$A$1:$E$25, 5)</f>
        <v>300.89485458612899</v>
      </c>
      <c r="J3472" s="1">
        <f t="shared" si="325"/>
        <v>1315.3435466870499</v>
      </c>
      <c r="K3472" s="47">
        <f t="shared" si="326"/>
        <v>24.607478470563855</v>
      </c>
      <c r="L3472" s="48">
        <f>Solar!K3489/1000*Variables!$B$3</f>
        <v>34.086950000000002</v>
      </c>
      <c r="M3472">
        <f>IF(E3472=1, VLOOKUP(D3472, Sheet1!$A$2:$C$26, 2), Sheet1!$C$3)</f>
        <v>0.55478000000000005</v>
      </c>
      <c r="N3472" s="1">
        <f>'Electricity Rates'!$J$2</f>
        <v>0.24729999999999999</v>
      </c>
      <c r="O3472" s="145">
        <f>L3472-K3472</f>
        <v>9.4794715294361467</v>
      </c>
      <c r="P3472">
        <f t="shared" si="327"/>
        <v>6.0854294257704415</v>
      </c>
      <c r="Q3472">
        <f>IF(O3472&gt;0, IF(Q3471+O3472*Variables!$B$5&lt;Variables!$B$4, Q3471+O3472*Variables!$B$5, Variables!$B$4), IF(Q3471&gt;-O3472, Q3471+O3472/Variables!$B$5, 0))</f>
        <v>80.410736248885058</v>
      </c>
      <c r="R3472">
        <f>IF(O3472&gt;0, 0, IF(Q3471&gt;-O3472, 0, -O3472 - Q3471*Variables!$B$5))</f>
        <v>0</v>
      </c>
      <c r="S3472">
        <f t="shared" si="328"/>
        <v>0</v>
      </c>
      <c r="T3472">
        <f t="shared" si="329"/>
        <v>0</v>
      </c>
    </row>
    <row r="3473" spans="1:20" x14ac:dyDescent="0.3">
      <c r="A3473" s="3">
        <f t="shared" si="324"/>
        <v>43245</v>
      </c>
      <c r="B3473">
        <v>5</v>
      </c>
      <c r="C3473">
        <v>25</v>
      </c>
      <c r="D3473">
        <v>16</v>
      </c>
      <c r="E3473">
        <v>1</v>
      </c>
      <c r="F3473" s="1">
        <f>VLOOKUP(A3473,Weather!$A$1:$E$366, 5)</f>
        <v>0.84615384615384759</v>
      </c>
      <c r="G3473" s="1">
        <f>VLOOKUP(D3473, Spring!$A$1:$E$25, 2)</f>
        <v>1283.1858407079601</v>
      </c>
      <c r="H3473" s="1">
        <f>VLOOKUP(D3473, Spring!$A$1:$E$25, 3)</f>
        <v>954.93673926969905</v>
      </c>
      <c r="I3473" s="1">
        <f>VLOOKUP(D3473, Spring!$A$1:$E$25, 5)</f>
        <v>270.36971623690101</v>
      </c>
      <c r="J3473" s="1">
        <f t="shared" si="325"/>
        <v>1232.6859789482282</v>
      </c>
      <c r="K3473" s="47">
        <f t="shared" si="326"/>
        <v>23.06111872015094</v>
      </c>
      <c r="L3473" s="48">
        <f>Solar!K3490/1000*Variables!$B$3</f>
        <v>26.79335</v>
      </c>
      <c r="M3473">
        <f>IF(E3473=1, VLOOKUP(D3473, Sheet1!$A$2:$C$26, 2), Sheet1!$C$3)</f>
        <v>0.55478000000000005</v>
      </c>
      <c r="N3473" s="1">
        <f>'Electricity Rates'!$J$2</f>
        <v>0.24729999999999999</v>
      </c>
      <c r="O3473" s="145">
        <f>L3473-K3473</f>
        <v>3.73223127984906</v>
      </c>
      <c r="P3473">
        <f t="shared" si="327"/>
        <v>5.7030146594933271</v>
      </c>
      <c r="Q3473">
        <f>IF(O3473&gt;0, IF(Q3472+O3473*Variables!$B$5&lt;Variables!$B$4, Q3472+O3473*Variables!$B$5, Variables!$B$4), IF(Q3472&gt;-O3473, Q3472+O3473/Variables!$B$5, 0))</f>
        <v>83.919033651943181</v>
      </c>
      <c r="R3473">
        <f>IF(O3473&gt;0, 0, IF(Q3472&gt;-O3473, 0, -O3473 - Q3472*Variables!$B$5))</f>
        <v>0</v>
      </c>
      <c r="S3473">
        <f t="shared" si="328"/>
        <v>0</v>
      </c>
      <c r="T3473">
        <f t="shared" si="329"/>
        <v>0</v>
      </c>
    </row>
    <row r="3474" spans="1:20" x14ac:dyDescent="0.3">
      <c r="A3474" s="3">
        <f t="shared" si="324"/>
        <v>43245</v>
      </c>
      <c r="B3474">
        <v>5</v>
      </c>
      <c r="C3474">
        <v>25</v>
      </c>
      <c r="D3474">
        <v>17</v>
      </c>
      <c r="E3474">
        <v>1</v>
      </c>
      <c r="F3474" s="1">
        <f>VLOOKUP(A3474,Weather!$A$1:$E$366, 5)</f>
        <v>0.84615384615384759</v>
      </c>
      <c r="G3474" s="1">
        <f>VLOOKUP(D3474, Spring!$A$1:$E$25, 2)</f>
        <v>973.45132743362797</v>
      </c>
      <c r="H3474" s="1">
        <f>VLOOKUP(D3474, Spring!$A$1:$E$25, 3)</f>
        <v>850.97693786034597</v>
      </c>
      <c r="I3474" s="1">
        <f>VLOOKUP(D3474, Spring!$A$1:$E$25, 5)</f>
        <v>257.39334353781499</v>
      </c>
      <c r="J3474" s="1">
        <f t="shared" si="325"/>
        <v>954.60911365312325</v>
      </c>
      <c r="K3474" s="47">
        <f t="shared" si="326"/>
        <v>17.858850086115339</v>
      </c>
      <c r="L3474" s="48">
        <f>Solar!K3491/1000*Variables!$B$3</f>
        <v>17.58295</v>
      </c>
      <c r="M3474">
        <f>IF(E3474=1, VLOOKUP(D3474, Sheet1!$A$2:$C$26, 2), Sheet1!$C$3)</f>
        <v>0.55478000000000005</v>
      </c>
      <c r="N3474" s="1">
        <f>'Electricity Rates'!$J$2</f>
        <v>0.24729999999999999</v>
      </c>
      <c r="O3474" s="145">
        <f>L3474-K3474</f>
        <v>-0.27590008611533889</v>
      </c>
      <c r="P3474">
        <f t="shared" si="327"/>
        <v>4.4164936262963232</v>
      </c>
      <c r="Q3474">
        <f>IF(O3474&gt;0, IF(Q3473+O3474*Variables!$B$5&lt;Variables!$B$4, Q3473+O3474*Variables!$B$5, Variables!$B$4), IF(Q3473&gt;-O3474, Q3473+O3474/Variables!$B$5, 0))</f>
        <v>83.625522922033241</v>
      </c>
      <c r="R3474">
        <f>IF(O3474&gt;0, 0, IF(Q3473&gt;-O3474, 0, -O3474 - Q3473*Variables!$B$5))</f>
        <v>0</v>
      </c>
      <c r="S3474">
        <f t="shared" si="328"/>
        <v>0</v>
      </c>
      <c r="T3474">
        <f t="shared" si="329"/>
        <v>0</v>
      </c>
    </row>
    <row r="3475" spans="1:20" x14ac:dyDescent="0.3">
      <c r="A3475" s="3">
        <f t="shared" si="324"/>
        <v>43245</v>
      </c>
      <c r="B3475">
        <v>5</v>
      </c>
      <c r="C3475">
        <v>25</v>
      </c>
      <c r="D3475">
        <v>18</v>
      </c>
      <c r="E3475">
        <v>1</v>
      </c>
      <c r="F3475" s="1">
        <f>VLOOKUP(A3475,Weather!$A$1:$E$366, 5)</f>
        <v>0.84615384615384759</v>
      </c>
      <c r="G3475" s="1">
        <f>VLOOKUP(D3475, Spring!$A$1:$E$25, 2)</f>
        <v>690.26548672566298</v>
      </c>
      <c r="H3475" s="1">
        <f>VLOOKUP(D3475, Spring!$A$1:$E$25, 3)</f>
        <v>590.923299339663</v>
      </c>
      <c r="I3475" s="1">
        <f>VLOOKUP(D3475, Spring!$A$1:$E$25, 5)</f>
        <v>248.81274775305101</v>
      </c>
      <c r="J3475" s="1">
        <f t="shared" si="325"/>
        <v>674.98207328166313</v>
      </c>
      <c r="K3475" s="47">
        <f t="shared" si="326"/>
        <v>12.627580739746378</v>
      </c>
      <c r="L3475" s="48">
        <f>Solar!K3492/1000*Variables!$B$3</f>
        <v>7.5702500000000006</v>
      </c>
      <c r="M3475">
        <f>IF(E3475=1, VLOOKUP(D3475, Sheet1!$A$2:$C$26, 2), Sheet1!$C$3)</f>
        <v>0.55478000000000005</v>
      </c>
      <c r="N3475" s="1">
        <f>'Electricity Rates'!$J$2</f>
        <v>0.24729999999999999</v>
      </c>
      <c r="O3475" s="145">
        <f>L3475-K3475</f>
        <v>-5.0573307397463774</v>
      </c>
      <c r="P3475">
        <f t="shared" si="327"/>
        <v>3.1228007169392793</v>
      </c>
      <c r="Q3475">
        <f>IF(O3475&gt;0, IF(Q3474+O3475*Variables!$B$5&lt;Variables!$B$4, Q3474+O3475*Variables!$B$5, Variables!$B$4), IF(Q3474&gt;-O3475, Q3474+O3475/Variables!$B$5, 0))</f>
        <v>78.24538383719667</v>
      </c>
      <c r="R3475">
        <f>IF(O3475&gt;0, 0, IF(Q3474&gt;-O3475, 0, -O3475 - Q3474*Variables!$B$5))</f>
        <v>0</v>
      </c>
      <c r="S3475">
        <f t="shared" si="328"/>
        <v>0</v>
      </c>
      <c r="T3475">
        <f t="shared" si="329"/>
        <v>0</v>
      </c>
    </row>
    <row r="3476" spans="1:20" x14ac:dyDescent="0.3">
      <c r="A3476" s="3">
        <f t="shared" si="324"/>
        <v>43245</v>
      </c>
      <c r="B3476">
        <v>5</v>
      </c>
      <c r="C3476">
        <v>25</v>
      </c>
      <c r="D3476">
        <v>19</v>
      </c>
      <c r="E3476">
        <v>1</v>
      </c>
      <c r="F3476" s="1">
        <f>VLOOKUP(A3476,Weather!$A$1:$E$366, 5)</f>
        <v>0.84615384615384759</v>
      </c>
      <c r="G3476" s="1">
        <f>VLOOKUP(D3476, Spring!$A$1:$E$25, 2)</f>
        <v>482.300884955752</v>
      </c>
      <c r="H3476" s="1">
        <f>VLOOKUP(D3476, Spring!$A$1:$E$25, 3)</f>
        <v>454.99679692504799</v>
      </c>
      <c r="I3476" s="1">
        <f>VLOOKUP(D3476, Spring!$A$1:$E$25, 5)</f>
        <v>266.52341143686903</v>
      </c>
      <c r="J3476" s="1">
        <f t="shared" si="325"/>
        <v>478.10025602795145</v>
      </c>
      <c r="K3476" s="47">
        <f t="shared" si="326"/>
        <v>8.9443110027117552</v>
      </c>
      <c r="L3476" s="48">
        <f>Solar!K3493/1000*Variables!$B$3</f>
        <v>0.89815</v>
      </c>
      <c r="M3476">
        <f>IF(E3476=1, VLOOKUP(D3476, Sheet1!$A$2:$C$26, 2), Sheet1!$C$3)</f>
        <v>0.25796000000000002</v>
      </c>
      <c r="N3476" s="1">
        <f>'Electricity Rates'!$J$2</f>
        <v>0.24729999999999999</v>
      </c>
      <c r="O3476" s="145">
        <f>L3476-K3476</f>
        <v>-8.0461610027117558</v>
      </c>
      <c r="P3476">
        <f t="shared" si="327"/>
        <v>2.211928110970617</v>
      </c>
      <c r="Q3476">
        <f>IF(O3476&gt;0, IF(Q3475+O3476*Variables!$B$5&lt;Variables!$B$4, Q3475+O3476*Variables!$B$5, Variables!$B$4), IF(Q3475&gt;-O3476, Q3475+O3476/Variables!$B$5, 0))</f>
        <v>69.68563808963097</v>
      </c>
      <c r="R3476">
        <f>IF(O3476&gt;0, 0, IF(Q3475&gt;-O3476, 0, -O3476 - Q3475*Variables!$B$5))</f>
        <v>0</v>
      </c>
      <c r="S3476">
        <f t="shared" si="328"/>
        <v>0</v>
      </c>
      <c r="T3476">
        <f t="shared" si="329"/>
        <v>0</v>
      </c>
    </row>
    <row r="3477" spans="1:20" x14ac:dyDescent="0.3">
      <c r="A3477" s="3">
        <f t="shared" si="324"/>
        <v>43245</v>
      </c>
      <c r="B3477">
        <v>5</v>
      </c>
      <c r="C3477">
        <v>25</v>
      </c>
      <c r="D3477">
        <v>20</v>
      </c>
      <c r="E3477">
        <v>1</v>
      </c>
      <c r="F3477" s="1">
        <f>VLOOKUP(A3477,Weather!$A$1:$E$366, 5)</f>
        <v>0.84615384615384759</v>
      </c>
      <c r="G3477" s="1">
        <f>VLOOKUP(D3477, Spring!$A$1:$E$25, 2)</f>
        <v>415.92920353982299</v>
      </c>
      <c r="H3477" s="1">
        <f>VLOOKUP(D3477, Spring!$A$1:$E$25, 3)</f>
        <v>371.98648067830999</v>
      </c>
      <c r="I3477" s="1">
        <f>VLOOKUP(D3477, Spring!$A$1:$E$25, 5)</f>
        <v>284.25369912476901</v>
      </c>
      <c r="J3477" s="1">
        <f t="shared" si="325"/>
        <v>409.16878463805182</v>
      </c>
      <c r="K3477" s="47">
        <f t="shared" si="326"/>
        <v>7.6547393904561361</v>
      </c>
      <c r="L3477" s="48">
        <f>Solar!K3494/1000*Variables!$B$3</f>
        <v>0</v>
      </c>
      <c r="M3477">
        <f>IF(E3477=1, VLOOKUP(D3477, Sheet1!$A$2:$C$26, 2), Sheet1!$C$3)</f>
        <v>0.25796000000000002</v>
      </c>
      <c r="N3477" s="1">
        <f>'Electricity Rates'!$J$2</f>
        <v>0.24729999999999999</v>
      </c>
      <c r="O3477" s="145">
        <f>L3477-K3477</f>
        <v>-7.6547393904561361</v>
      </c>
      <c r="P3477">
        <f t="shared" si="327"/>
        <v>1.8930170512598024</v>
      </c>
      <c r="Q3477">
        <f>IF(O3477&gt;0, IF(Q3476+O3477*Variables!$B$5&lt;Variables!$B$4, Q3476+O3477*Variables!$B$5, Variables!$B$4), IF(Q3476&gt;-O3477, Q3476+O3477/Variables!$B$5, 0))</f>
        <v>61.542298312549974</v>
      </c>
      <c r="R3477">
        <f>IF(O3477&gt;0, 0, IF(Q3476&gt;-O3477, 0, -O3477 - Q3476*Variables!$B$5))</f>
        <v>0</v>
      </c>
      <c r="S3477">
        <f t="shared" si="328"/>
        <v>0</v>
      </c>
      <c r="T3477">
        <f t="shared" si="329"/>
        <v>0</v>
      </c>
    </row>
    <row r="3478" spans="1:20" x14ac:dyDescent="0.3">
      <c r="A3478" s="3">
        <f t="shared" si="324"/>
        <v>43245</v>
      </c>
      <c r="B3478">
        <v>5</v>
      </c>
      <c r="C3478">
        <v>25</v>
      </c>
      <c r="D3478">
        <v>21</v>
      </c>
      <c r="E3478">
        <v>1</v>
      </c>
      <c r="F3478" s="1">
        <f>VLOOKUP(A3478,Weather!$A$1:$E$366, 5)</f>
        <v>0.84615384615384759</v>
      </c>
      <c r="G3478" s="1">
        <f>VLOOKUP(D3478, Spring!$A$1:$E$25, 2)</f>
        <v>371.68141592920301</v>
      </c>
      <c r="H3478" s="1">
        <f>VLOOKUP(D3478, Spring!$A$1:$E$25, 3)</f>
        <v>318.10538116591903</v>
      </c>
      <c r="I3478" s="1">
        <f>VLOOKUP(D3478, Spring!$A$1:$E$25, 5)</f>
        <v>271.28223242670401</v>
      </c>
      <c r="J3478" s="1">
        <f t="shared" si="325"/>
        <v>363.43894904254404</v>
      </c>
      <c r="K3478" s="47">
        <f t="shared" si="326"/>
        <v>6.7992245344984203</v>
      </c>
      <c r="L3478" s="48">
        <f>Solar!K3495/1000*Variables!$B$3</f>
        <v>0</v>
      </c>
      <c r="M3478">
        <f>IF(E3478=1, VLOOKUP(D3478, Sheet1!$A$2:$C$26, 2), Sheet1!$C$3)</f>
        <v>0.25796000000000002</v>
      </c>
      <c r="N3478" s="1">
        <f>'Electricity Rates'!$J$2</f>
        <v>0.24729999999999999</v>
      </c>
      <c r="O3478" s="145">
        <f>L3478-K3478</f>
        <v>-6.7992245344984203</v>
      </c>
      <c r="P3478">
        <f t="shared" si="327"/>
        <v>1.6814482273814593</v>
      </c>
      <c r="Q3478">
        <f>IF(O3478&gt;0, IF(Q3477+O3478*Variables!$B$5&lt;Variables!$B$4, Q3477+O3478*Variables!$B$5, Variables!$B$4), IF(Q3477&gt;-O3478, Q3477+O3478/Variables!$B$5, 0))</f>
        <v>54.309080722658038</v>
      </c>
      <c r="R3478">
        <f>IF(O3478&gt;0, 0, IF(Q3477&gt;-O3478, 0, -O3478 - Q3477*Variables!$B$5))</f>
        <v>0</v>
      </c>
      <c r="S3478">
        <f t="shared" si="328"/>
        <v>0</v>
      </c>
      <c r="T3478">
        <f t="shared" si="329"/>
        <v>0</v>
      </c>
    </row>
    <row r="3479" spans="1:20" x14ac:dyDescent="0.3">
      <c r="A3479" s="3">
        <f t="shared" si="324"/>
        <v>43245</v>
      </c>
      <c r="B3479">
        <v>5</v>
      </c>
      <c r="C3479">
        <v>25</v>
      </c>
      <c r="D3479">
        <v>22</v>
      </c>
      <c r="E3479">
        <v>1</v>
      </c>
      <c r="F3479" s="1">
        <f>VLOOKUP(A3479,Weather!$A$1:$E$366, 5)</f>
        <v>0.84615384615384759</v>
      </c>
      <c r="G3479" s="1">
        <f>VLOOKUP(D3479, Spring!$A$1:$E$25, 2)</f>
        <v>345.13274336283098</v>
      </c>
      <c r="H3479" s="1">
        <f>VLOOKUP(D3479, Spring!$A$1:$E$25, 3)</f>
        <v>289.79820627802701</v>
      </c>
      <c r="I3479" s="1">
        <f>VLOOKUP(D3479, Spring!$A$1:$E$25, 5)</f>
        <v>275.85953137878198</v>
      </c>
      <c r="J3479" s="1">
        <f t="shared" si="325"/>
        <v>336.61973765747661</v>
      </c>
      <c r="K3479" s="47">
        <f t="shared" si="326"/>
        <v>6.2974900876934248</v>
      </c>
      <c r="L3479" s="48">
        <f>Solar!K3496/1000*Variables!$B$3</f>
        <v>0</v>
      </c>
      <c r="M3479">
        <f>IF(E3479=1, VLOOKUP(D3479, Sheet1!$A$2:$C$26, 2), Sheet1!$C$3)</f>
        <v>0.18637999999999999</v>
      </c>
      <c r="N3479" s="1">
        <f>'Electricity Rates'!$J$2</f>
        <v>0.24729999999999999</v>
      </c>
      <c r="O3479" s="145">
        <f>L3479-K3479</f>
        <v>-6.2974900876934248</v>
      </c>
      <c r="P3479">
        <f t="shared" si="327"/>
        <v>1.5573692986865839</v>
      </c>
      <c r="Q3479">
        <f>IF(O3479&gt;0, IF(Q3478+O3479*Variables!$B$5&lt;Variables!$B$4, Q3478+O3479*Variables!$B$5, Variables!$B$4), IF(Q3478&gt;-O3479, Q3478+O3479/Variables!$B$5, 0))</f>
        <v>47.60962318255865</v>
      </c>
      <c r="R3479">
        <f>IF(O3479&gt;0, 0, IF(Q3478&gt;-O3479, 0, -O3479 - Q3478*Variables!$B$5))</f>
        <v>0</v>
      </c>
      <c r="S3479">
        <f t="shared" si="328"/>
        <v>0</v>
      </c>
      <c r="T3479">
        <f t="shared" si="329"/>
        <v>0</v>
      </c>
    </row>
    <row r="3480" spans="1:20" x14ac:dyDescent="0.3">
      <c r="A3480" s="3">
        <f t="shared" si="324"/>
        <v>43245</v>
      </c>
      <c r="B3480">
        <v>5</v>
      </c>
      <c r="C3480">
        <v>25</v>
      </c>
      <c r="D3480">
        <v>23</v>
      </c>
      <c r="E3480">
        <v>1</v>
      </c>
      <c r="F3480" s="1">
        <f>VLOOKUP(A3480,Weather!$A$1:$E$366, 5)</f>
        <v>0.84615384615384759</v>
      </c>
      <c r="G3480" s="1">
        <f>VLOOKUP(D3480, Spring!$A$1:$E$25, 2)</f>
        <v>318.58407079646003</v>
      </c>
      <c r="H3480" s="1">
        <f>VLOOKUP(D3480, Spring!$A$1:$E$25, 3)</f>
        <v>270.57975656630401</v>
      </c>
      <c r="I3480" s="1">
        <f>VLOOKUP(D3480, Spring!$A$1:$E$25, 5)</f>
        <v>271.64527650221697</v>
      </c>
      <c r="J3480" s="1">
        <f t="shared" si="325"/>
        <v>311.19879168412842</v>
      </c>
      <c r="K3480" s="47">
        <f t="shared" si="326"/>
        <v>5.8219144235894786</v>
      </c>
      <c r="L3480" s="48">
        <f>Solar!K3497/1000*Variables!$B$3</f>
        <v>0</v>
      </c>
      <c r="M3480">
        <f>IF(E3480=1, VLOOKUP(D3480, Sheet1!$A$2:$C$26, 2), Sheet1!$C$3)</f>
        <v>0.18637999999999999</v>
      </c>
      <c r="N3480" s="1">
        <f>'Electricity Rates'!$J$2</f>
        <v>0.24729999999999999</v>
      </c>
      <c r="O3480" s="145">
        <f>L3480-K3480</f>
        <v>-5.8219144235894786</v>
      </c>
      <c r="P3480">
        <f t="shared" si="327"/>
        <v>1.4397594369536779</v>
      </c>
      <c r="Q3480">
        <f>IF(O3480&gt;0, IF(Q3479+O3480*Variables!$B$5&lt;Variables!$B$4, Q3479+O3480*Variables!$B$5, Variables!$B$4), IF(Q3479&gt;-O3480, Q3479+O3480/Variables!$B$5, 0))</f>
        <v>41.416097200016651</v>
      </c>
      <c r="R3480">
        <f>IF(O3480&gt;0, 0, IF(Q3479&gt;-O3480, 0, -O3480 - Q3479*Variables!$B$5))</f>
        <v>0</v>
      </c>
      <c r="S3480">
        <f t="shared" si="328"/>
        <v>0</v>
      </c>
      <c r="T3480">
        <f t="shared" si="329"/>
        <v>0</v>
      </c>
    </row>
    <row r="3481" spans="1:20" x14ac:dyDescent="0.3">
      <c r="A3481" s="3">
        <f t="shared" si="324"/>
        <v>43245</v>
      </c>
      <c r="B3481">
        <v>5</v>
      </c>
      <c r="C3481">
        <v>25</v>
      </c>
      <c r="D3481">
        <v>24</v>
      </c>
      <c r="E3481">
        <v>1</v>
      </c>
      <c r="F3481" s="1">
        <f>VLOOKUP(A3481,Weather!$A$1:$E$366, 5)</f>
        <v>0.84615384615384759</v>
      </c>
      <c r="G3481" s="1">
        <f>VLOOKUP(D3481, Spring!$A$1:$E$25, 2)</f>
        <v>287.61061946902601</v>
      </c>
      <c r="H3481" s="1">
        <f>VLOOKUP(D3481, Spring!$A$1:$E$25, 3)</f>
        <v>251.20115310698301</v>
      </c>
      <c r="I3481" s="1">
        <f>VLOOKUP(D3481, Spring!$A$1:$E$25, 5)</f>
        <v>267.465363632795</v>
      </c>
      <c r="J3481" s="1">
        <f t="shared" si="325"/>
        <v>282.00916310563485</v>
      </c>
      <c r="K3481" s="47">
        <f t="shared" si="326"/>
        <v>5.2758341553445991</v>
      </c>
      <c r="L3481" s="48">
        <f>Solar!K3498/1000*Variables!$B$3</f>
        <v>0</v>
      </c>
      <c r="M3481">
        <f>IF(E3481=1, VLOOKUP(D3481, Sheet1!$A$2:$C$26, 2), Sheet1!$C$3)</f>
        <v>0.18637999999999999</v>
      </c>
      <c r="N3481" s="1">
        <f>'Electricity Rates'!$J$2</f>
        <v>0.24729999999999999</v>
      </c>
      <c r="O3481" s="145">
        <f>L3481-K3481</f>
        <v>-5.2758341553445991</v>
      </c>
      <c r="P3481">
        <f t="shared" si="327"/>
        <v>1.3047137866167193</v>
      </c>
      <c r="Q3481">
        <f>IF(O3481&gt;0, IF(Q3480+O3481*Variables!$B$5&lt;Variables!$B$4, Q3480+O3481*Variables!$B$5, Variables!$B$4), IF(Q3480&gt;-O3481, Q3480+O3481/Variables!$B$5, 0))</f>
        <v>35.803507673054312</v>
      </c>
      <c r="R3481">
        <f>IF(O3481&gt;0, 0, IF(Q3480&gt;-O3481, 0, -O3481 - Q3480*Variables!$B$5))</f>
        <v>0</v>
      </c>
      <c r="S3481">
        <f t="shared" si="328"/>
        <v>0</v>
      </c>
      <c r="T3481">
        <f t="shared" si="329"/>
        <v>0</v>
      </c>
    </row>
    <row r="3482" spans="1:20" x14ac:dyDescent="0.3">
      <c r="A3482" s="3">
        <f t="shared" si="324"/>
        <v>43246</v>
      </c>
      <c r="B3482">
        <v>5</v>
      </c>
      <c r="C3482">
        <v>26</v>
      </c>
      <c r="D3482">
        <v>1</v>
      </c>
      <c r="E3482">
        <v>0</v>
      </c>
      <c r="F3482" s="1">
        <f>VLOOKUP(A3482,Weather!$A$1:$E$366, 5)</f>
        <v>0.8717948717948717</v>
      </c>
      <c r="G3482" s="1">
        <f>VLOOKUP(D3482, Spring!$A$1:$E$25, 2)</f>
        <v>284.91351697629602</v>
      </c>
      <c r="H3482" s="1">
        <f>VLOOKUP(D3482, Spring!$A$1:$E$25, 3)</f>
        <v>272.00797092955099</v>
      </c>
      <c r="I3482" s="1">
        <f>VLOOKUP(D3482, Spring!$A$1:$E$25, 5)</f>
        <v>272.01322657875102</v>
      </c>
      <c r="J3482" s="1">
        <f t="shared" si="325"/>
        <v>272.01322657875102</v>
      </c>
      <c r="K3482" s="47">
        <f t="shared" si="326"/>
        <v>5.0888299361822726</v>
      </c>
      <c r="L3482" s="48">
        <f>Solar!K3499/1000*Variables!$B$3</f>
        <v>0</v>
      </c>
      <c r="M3482">
        <f>IF(E3482=1, VLOOKUP(D3482, Sheet1!$A$2:$C$26, 2), Sheet1!$C$3)</f>
        <v>0.18637999999999999</v>
      </c>
      <c r="N3482" s="1">
        <f>'Electricity Rates'!$J$2</f>
        <v>0.24729999999999999</v>
      </c>
      <c r="O3482" s="145">
        <f>L3482-K3482</f>
        <v>-5.0888299361822726</v>
      </c>
      <c r="P3482">
        <f t="shared" si="327"/>
        <v>1.2584676432178761</v>
      </c>
      <c r="Q3482">
        <f>IF(O3482&gt;0, IF(Q3481+O3482*Variables!$B$5&lt;Variables!$B$4, Q3481+O3482*Variables!$B$5, Variables!$B$4), IF(Q3481&gt;-O3482, Q3481+O3482/Variables!$B$5, 0))</f>
        <v>30.389858804775301</v>
      </c>
      <c r="R3482">
        <f>IF(O3482&gt;0, 0, IF(Q3481&gt;-O3482, 0, -O3482 - Q3481*Variables!$B$5))</f>
        <v>0</v>
      </c>
      <c r="S3482">
        <f t="shared" si="328"/>
        <v>0</v>
      </c>
      <c r="T3482">
        <f t="shared" si="329"/>
        <v>0</v>
      </c>
    </row>
    <row r="3483" spans="1:20" x14ac:dyDescent="0.3">
      <c r="A3483" s="3">
        <f t="shared" si="324"/>
        <v>43246</v>
      </c>
      <c r="B3483">
        <v>5</v>
      </c>
      <c r="C3483">
        <v>26</v>
      </c>
      <c r="D3483">
        <v>2</v>
      </c>
      <c r="E3483">
        <v>0</v>
      </c>
      <c r="F3483" s="1">
        <f>VLOOKUP(A3483,Weather!$A$1:$E$366, 5)</f>
        <v>0.8717948717948717</v>
      </c>
      <c r="G3483" s="1">
        <f>VLOOKUP(D3483, Spring!$A$1:$E$25, 2)</f>
        <v>283.47213324791699</v>
      </c>
      <c r="H3483" s="1">
        <f>VLOOKUP(D3483, Spring!$A$1:$E$25, 3)</f>
        <v>272.193568553901</v>
      </c>
      <c r="I3483" s="1">
        <f>VLOOKUP(D3483, Spring!$A$1:$E$25, 5)</f>
        <v>263.43263079398702</v>
      </c>
      <c r="J3483" s="1">
        <f t="shared" si="325"/>
        <v>263.43263079398702</v>
      </c>
      <c r="K3483" s="47">
        <f t="shared" si="326"/>
        <v>4.928303945409743</v>
      </c>
      <c r="L3483" s="48">
        <f>Solar!K3500/1000*Variables!$B$3</f>
        <v>0</v>
      </c>
      <c r="M3483">
        <f>IF(E3483=1, VLOOKUP(D3483, Sheet1!$A$2:$C$26, 2), Sheet1!$C$3)</f>
        <v>0.18637999999999999</v>
      </c>
      <c r="N3483" s="1">
        <f>'Electricity Rates'!$J$2</f>
        <v>0.24729999999999999</v>
      </c>
      <c r="O3483" s="145">
        <f>L3483-K3483</f>
        <v>-4.928303945409743</v>
      </c>
      <c r="P3483">
        <f t="shared" si="327"/>
        <v>1.2187695656998294</v>
      </c>
      <c r="Q3483">
        <f>IF(O3483&gt;0, IF(Q3482+O3483*Variables!$B$5&lt;Variables!$B$4, Q3482+O3483*Variables!$B$5, Variables!$B$4), IF(Q3482&gt;-O3483, Q3482+O3483/Variables!$B$5, 0))</f>
        <v>25.146982267105361</v>
      </c>
      <c r="R3483">
        <f>IF(O3483&gt;0, 0, IF(Q3482&gt;-O3483, 0, -O3483 - Q3482*Variables!$B$5))</f>
        <v>0</v>
      </c>
      <c r="S3483">
        <f t="shared" si="328"/>
        <v>0</v>
      </c>
      <c r="T3483">
        <f t="shared" si="329"/>
        <v>0</v>
      </c>
    </row>
    <row r="3484" spans="1:20" x14ac:dyDescent="0.3">
      <c r="A3484" s="3">
        <f t="shared" si="324"/>
        <v>43246</v>
      </c>
      <c r="B3484">
        <v>5</v>
      </c>
      <c r="C3484">
        <v>26</v>
      </c>
      <c r="D3484">
        <v>3</v>
      </c>
      <c r="E3484">
        <v>0</v>
      </c>
      <c r="F3484" s="1">
        <f>VLOOKUP(A3484,Weather!$A$1:$E$366, 5)</f>
        <v>0.8717948717948717</v>
      </c>
      <c r="G3484" s="1">
        <f>VLOOKUP(D3484, Spring!$A$1:$E$25, 2)</f>
        <v>282.03074951953801</v>
      </c>
      <c r="H3484" s="1">
        <f>VLOOKUP(D3484, Spring!$A$1:$E$25, 3)</f>
        <v>263.612120501699</v>
      </c>
      <c r="I3484" s="1">
        <f>VLOOKUP(D3484, Spring!$A$1:$E$25, 5)</f>
        <v>268.00502374504498</v>
      </c>
      <c r="J3484" s="1">
        <f t="shared" si="325"/>
        <v>268.00502374504498</v>
      </c>
      <c r="K3484" s="47">
        <f t="shared" si="326"/>
        <v>5.0138443818877336</v>
      </c>
      <c r="L3484" s="48">
        <f>Solar!K3501/1000*Variables!$B$3</f>
        <v>0</v>
      </c>
      <c r="M3484">
        <f>IF(E3484=1, VLOOKUP(D3484, Sheet1!$A$2:$C$26, 2), Sheet1!$C$3)</f>
        <v>0.18637999999999999</v>
      </c>
      <c r="N3484" s="1">
        <f>'Electricity Rates'!$J$2</f>
        <v>0.24729999999999999</v>
      </c>
      <c r="O3484" s="145">
        <f>L3484-K3484</f>
        <v>-5.0138443818877336</v>
      </c>
      <c r="P3484">
        <f t="shared" si="327"/>
        <v>1.2399237156408365</v>
      </c>
      <c r="Q3484">
        <f>IF(O3484&gt;0, IF(Q3483+O3484*Variables!$B$5&lt;Variables!$B$4, Q3483+O3484*Variables!$B$5, Variables!$B$4), IF(Q3483&gt;-O3484, Q3483+O3484/Variables!$B$5, 0))</f>
        <v>19.813105265097136</v>
      </c>
      <c r="R3484">
        <f>IF(O3484&gt;0, 0, IF(Q3483&gt;-O3484, 0, -O3484 - Q3483*Variables!$B$5))</f>
        <v>0</v>
      </c>
      <c r="S3484">
        <f t="shared" si="328"/>
        <v>0</v>
      </c>
      <c r="T3484">
        <f t="shared" si="329"/>
        <v>0</v>
      </c>
    </row>
    <row r="3485" spans="1:20" x14ac:dyDescent="0.3">
      <c r="A3485" s="3">
        <f t="shared" si="324"/>
        <v>43246</v>
      </c>
      <c r="B3485">
        <v>5</v>
      </c>
      <c r="C3485">
        <v>26</v>
      </c>
      <c r="D3485">
        <v>4</v>
      </c>
      <c r="E3485">
        <v>0</v>
      </c>
      <c r="F3485" s="1">
        <f>VLOOKUP(A3485,Weather!$A$1:$E$366, 5)</f>
        <v>0.8717948717948717</v>
      </c>
      <c r="G3485" s="1">
        <f>VLOOKUP(D3485, Spring!$A$1:$E$25, 2)</f>
        <v>287.61061946902601</v>
      </c>
      <c r="H3485" s="1">
        <f>VLOOKUP(D3485, Spring!$A$1:$E$25, 3)</f>
        <v>280.54932735425899</v>
      </c>
      <c r="I3485" s="1">
        <f>VLOOKUP(D3485, Spring!$A$1:$E$25, 5)</f>
        <v>263.81039287256101</v>
      </c>
      <c r="J3485" s="1">
        <f t="shared" si="325"/>
        <v>263.81039287256101</v>
      </c>
      <c r="K3485" s="47">
        <f t="shared" si="326"/>
        <v>4.93537112739343</v>
      </c>
      <c r="L3485" s="48">
        <f>Solar!K3502/1000*Variables!$B$3</f>
        <v>0</v>
      </c>
      <c r="M3485">
        <f>IF(E3485=1, VLOOKUP(D3485, Sheet1!$A$2:$C$26, 2), Sheet1!$C$3)</f>
        <v>0.18637999999999999</v>
      </c>
      <c r="N3485" s="1">
        <f>'Electricity Rates'!$J$2</f>
        <v>0.24729999999999999</v>
      </c>
      <c r="O3485" s="145">
        <f>L3485-K3485</f>
        <v>-4.93537112739343</v>
      </c>
      <c r="P3485">
        <f t="shared" si="327"/>
        <v>1.2205172798043953</v>
      </c>
      <c r="Q3485">
        <f>IF(O3485&gt;0, IF(Q3484+O3485*Variables!$B$5&lt;Variables!$B$4, Q3484+O3485*Variables!$B$5, Variables!$B$4), IF(Q3484&gt;-O3485, Q3484+O3485/Variables!$B$5, 0))</f>
        <v>14.562710448721145</v>
      </c>
      <c r="R3485">
        <f>IF(O3485&gt;0, 0, IF(Q3484&gt;-O3485, 0, -O3485 - Q3484*Variables!$B$5))</f>
        <v>0</v>
      </c>
      <c r="S3485">
        <f t="shared" si="328"/>
        <v>0</v>
      </c>
      <c r="T3485">
        <f t="shared" si="329"/>
        <v>0</v>
      </c>
    </row>
    <row r="3486" spans="1:20" x14ac:dyDescent="0.3">
      <c r="A3486" s="3">
        <f t="shared" si="324"/>
        <v>43246</v>
      </c>
      <c r="B3486">
        <v>5</v>
      </c>
      <c r="C3486">
        <v>26</v>
      </c>
      <c r="D3486">
        <v>5</v>
      </c>
      <c r="E3486">
        <v>0</v>
      </c>
      <c r="F3486" s="1">
        <f>VLOOKUP(A3486,Weather!$A$1:$E$366, 5)</f>
        <v>0.8717948717948717</v>
      </c>
      <c r="G3486" s="1">
        <f>VLOOKUP(D3486, Spring!$A$1:$E$25, 2)</f>
        <v>318.58407079646003</v>
      </c>
      <c r="H3486" s="1">
        <f>VLOOKUP(D3486, Spring!$A$1:$E$25, 3)</f>
        <v>296.96508648302301</v>
      </c>
      <c r="I3486" s="1">
        <f>VLOOKUP(D3486, Spring!$A$1:$E$25, 5)</f>
        <v>263.982102908277</v>
      </c>
      <c r="J3486" s="1">
        <f t="shared" si="325"/>
        <v>263.982102908277</v>
      </c>
      <c r="K3486" s="47">
        <f t="shared" si="326"/>
        <v>4.9385834828405706</v>
      </c>
      <c r="L3486" s="48">
        <f>Solar!K3503/1000*Variables!$B$3</f>
        <v>0</v>
      </c>
      <c r="M3486">
        <f>IF(E3486=1, VLOOKUP(D3486, Sheet1!$A$2:$C$26, 2), Sheet1!$C$3)</f>
        <v>0.18637999999999999</v>
      </c>
      <c r="N3486" s="1">
        <f>'Electricity Rates'!$J$2</f>
        <v>0.24729999999999999</v>
      </c>
      <c r="O3486" s="145">
        <f>L3486-K3486</f>
        <v>-4.9385834828405706</v>
      </c>
      <c r="P3486">
        <f t="shared" si="327"/>
        <v>1.2213116953064731</v>
      </c>
      <c r="Q3486">
        <f>IF(O3486&gt;0, IF(Q3485+O3486*Variables!$B$5&lt;Variables!$B$4, Q3485+O3486*Variables!$B$5, Variables!$B$4), IF(Q3485&gt;-O3486, Q3485+O3486/Variables!$B$5, 0))</f>
        <v>9.3088982329333021</v>
      </c>
      <c r="R3486">
        <f>IF(O3486&gt;0, 0, IF(Q3485&gt;-O3486, 0, -O3486 - Q3485*Variables!$B$5))</f>
        <v>0</v>
      </c>
      <c r="S3486">
        <f t="shared" si="328"/>
        <v>0</v>
      </c>
      <c r="T3486">
        <f t="shared" si="329"/>
        <v>0</v>
      </c>
    </row>
    <row r="3487" spans="1:20" x14ac:dyDescent="0.3">
      <c r="A3487" s="3">
        <f t="shared" si="324"/>
        <v>43246</v>
      </c>
      <c r="B3487">
        <v>5</v>
      </c>
      <c r="C3487">
        <v>26</v>
      </c>
      <c r="D3487">
        <v>6</v>
      </c>
      <c r="E3487">
        <v>0</v>
      </c>
      <c r="F3487" s="1">
        <f>VLOOKUP(A3487,Weather!$A$1:$E$366, 5)</f>
        <v>0.8717948717948717</v>
      </c>
      <c r="G3487" s="1">
        <f>VLOOKUP(D3487, Spring!$A$1:$E$25, 2)</f>
        <v>389.38053097345102</v>
      </c>
      <c r="H3487" s="1">
        <f>VLOOKUP(D3487, Spring!$A$1:$E$25, 3)</f>
        <v>340.20659833439998</v>
      </c>
      <c r="I3487" s="1">
        <f>VLOOKUP(D3487, Spring!$A$1:$E$25, 5)</f>
        <v>264.16853094705402</v>
      </c>
      <c r="J3487" s="1">
        <f t="shared" si="325"/>
        <v>264.16853094705402</v>
      </c>
      <c r="K3487" s="47">
        <f t="shared" si="326"/>
        <v>4.9420711830403166</v>
      </c>
      <c r="L3487" s="48">
        <f>Solar!K3504/1000*Variables!$B$3</f>
        <v>0.94094999999999995</v>
      </c>
      <c r="M3487">
        <f>IF(E3487=1, VLOOKUP(D3487, Sheet1!$A$2:$C$26, 2), Sheet1!$C$3)</f>
        <v>0.18637999999999999</v>
      </c>
      <c r="N3487" s="1">
        <f>'Electricity Rates'!$J$2</f>
        <v>0.24729999999999999</v>
      </c>
      <c r="O3487" s="145">
        <f>L3487-K3487</f>
        <v>-4.0011211830403166</v>
      </c>
      <c r="P3487">
        <f t="shared" si="327"/>
        <v>1.2221742035658703</v>
      </c>
      <c r="Q3487">
        <f>IF(O3487&gt;0, IF(Q3486+O3487*Variables!$B$5&lt;Variables!$B$4, Q3486+O3487*Variables!$B$5, Variables!$B$4), IF(Q3486&gt;-O3487, Q3486+O3487/Variables!$B$5, 0))</f>
        <v>5.0523863360819012</v>
      </c>
      <c r="R3487">
        <f>IF(O3487&gt;0, 0, IF(Q3486&gt;-O3487, 0, -O3487 - Q3486*Variables!$B$5))</f>
        <v>0</v>
      </c>
      <c r="S3487">
        <f t="shared" si="328"/>
        <v>0</v>
      </c>
      <c r="T3487">
        <f t="shared" si="329"/>
        <v>0</v>
      </c>
    </row>
    <row r="3488" spans="1:20" x14ac:dyDescent="0.3">
      <c r="A3488" s="3">
        <f t="shared" si="324"/>
        <v>43246</v>
      </c>
      <c r="B3488">
        <v>5</v>
      </c>
      <c r="C3488">
        <v>26</v>
      </c>
      <c r="D3488">
        <v>7</v>
      </c>
      <c r="E3488">
        <v>0</v>
      </c>
      <c r="F3488" s="1">
        <f>VLOOKUP(A3488,Weather!$A$1:$E$366, 5)</f>
        <v>0.8717948717948717</v>
      </c>
      <c r="G3488" s="1">
        <f>VLOOKUP(D3488, Spring!$A$1:$E$25, 2)</f>
        <v>623.89380530973403</v>
      </c>
      <c r="H3488" s="1">
        <f>VLOOKUP(D3488, Spring!$A$1:$E$25, 3)</f>
        <v>374.47950032030701</v>
      </c>
      <c r="I3488" s="1">
        <f>VLOOKUP(D3488, Spring!$A$1:$E$25, 5)</f>
        <v>251.18725224694799</v>
      </c>
      <c r="J3488" s="1">
        <f t="shared" si="325"/>
        <v>251.18725224694799</v>
      </c>
      <c r="K3488" s="47">
        <f t="shared" si="326"/>
        <v>4.699217111236937</v>
      </c>
      <c r="L3488" s="48">
        <f>Solar!K3505/1000*Variables!$B$3</f>
        <v>4.9961000000000002</v>
      </c>
      <c r="M3488">
        <f>IF(E3488=1, VLOOKUP(D3488, Sheet1!$A$2:$C$26, 2), Sheet1!$C$3)</f>
        <v>0.18637999999999999</v>
      </c>
      <c r="N3488" s="1">
        <f>'Electricity Rates'!$J$2</f>
        <v>0.24729999999999999</v>
      </c>
      <c r="O3488" s="145">
        <f>L3488-K3488</f>
        <v>0.29688288876306324</v>
      </c>
      <c r="P3488">
        <f t="shared" si="327"/>
        <v>1.1621163916088946</v>
      </c>
      <c r="Q3488">
        <f>IF(O3488&gt;0, IF(Q3487+O3488*Variables!$B$5&lt;Variables!$B$4, Q3487+O3488*Variables!$B$5, Variables!$B$4), IF(Q3487&gt;-O3488, Q3487+O3488/Variables!$B$5, 0))</f>
        <v>5.3314562515191808</v>
      </c>
      <c r="R3488">
        <f>IF(O3488&gt;0, 0, IF(Q3487&gt;-O3488, 0, -O3488 - Q3487*Variables!$B$5))</f>
        <v>0</v>
      </c>
      <c r="S3488">
        <f t="shared" si="328"/>
        <v>0</v>
      </c>
      <c r="T3488">
        <f t="shared" si="329"/>
        <v>0</v>
      </c>
    </row>
    <row r="3489" spans="1:20" x14ac:dyDescent="0.3">
      <c r="A3489" s="3">
        <f t="shared" si="324"/>
        <v>43246</v>
      </c>
      <c r="B3489">
        <v>5</v>
      </c>
      <c r="C3489">
        <v>26</v>
      </c>
      <c r="D3489">
        <v>8</v>
      </c>
      <c r="E3489">
        <v>0</v>
      </c>
      <c r="F3489" s="1">
        <f>VLOOKUP(A3489,Weather!$A$1:$E$366, 5)</f>
        <v>0.8717948717948717</v>
      </c>
      <c r="G3489" s="1">
        <f>VLOOKUP(D3489, Spring!$A$1:$E$25, 2)</f>
        <v>871.68141592920301</v>
      </c>
      <c r="H3489" s="1">
        <f>VLOOKUP(D3489, Spring!$A$1:$E$25, 3)</f>
        <v>578.35522101217202</v>
      </c>
      <c r="I3489" s="1">
        <f>VLOOKUP(D3489, Spring!$A$1:$E$25, 5)</f>
        <v>268.91753993484798</v>
      </c>
      <c r="J3489" s="1">
        <f t="shared" si="325"/>
        <v>268.91753993484798</v>
      </c>
      <c r="K3489" s="47">
        <f t="shared" si="326"/>
        <v>5.030915756549641</v>
      </c>
      <c r="L3489" s="48">
        <f>Solar!K3506/1000*Variables!$B$3</f>
        <v>12.837299999999999</v>
      </c>
      <c r="M3489">
        <f>IF(E3489=1, VLOOKUP(D3489, Sheet1!$A$2:$C$26, 2), Sheet1!$C$3)</f>
        <v>0.18637999999999999</v>
      </c>
      <c r="N3489" s="1">
        <f>'Electricity Rates'!$J$2</f>
        <v>0.24729999999999999</v>
      </c>
      <c r="O3489" s="145">
        <f>L3489-K3489</f>
        <v>7.8063842434503581</v>
      </c>
      <c r="P3489">
        <f t="shared" si="327"/>
        <v>1.2441454665947262</v>
      </c>
      <c r="Q3489">
        <f>IF(O3489&gt;0, IF(Q3488+O3489*Variables!$B$5&lt;Variables!$B$4, Q3488+O3489*Variables!$B$5, Variables!$B$4), IF(Q3488&gt;-O3489, Q3488+O3489/Variables!$B$5, 0))</f>
        <v>12.669457440362518</v>
      </c>
      <c r="R3489">
        <f>IF(O3489&gt;0, 0, IF(Q3488&gt;-O3489, 0, -O3489 - Q3488*Variables!$B$5))</f>
        <v>0</v>
      </c>
      <c r="S3489">
        <f t="shared" si="328"/>
        <v>0</v>
      </c>
      <c r="T3489">
        <f t="shared" si="329"/>
        <v>0</v>
      </c>
    </row>
    <row r="3490" spans="1:20" x14ac:dyDescent="0.3">
      <c r="A3490" s="3">
        <f t="shared" si="324"/>
        <v>43246</v>
      </c>
      <c r="B3490">
        <v>5</v>
      </c>
      <c r="C3490">
        <v>26</v>
      </c>
      <c r="D3490">
        <v>9</v>
      </c>
      <c r="E3490">
        <v>0</v>
      </c>
      <c r="F3490" s="1">
        <f>VLOOKUP(A3490,Weather!$A$1:$E$366, 5)</f>
        <v>0.8717948717948717</v>
      </c>
      <c r="G3490" s="1">
        <f>VLOOKUP(D3490, Spring!$A$1:$E$25, 2)</f>
        <v>1137.1681415929199</v>
      </c>
      <c r="H3490" s="1">
        <f>VLOOKUP(D3490, Spring!$A$1:$E$25, 3)</f>
        <v>786.77530429212004</v>
      </c>
      <c r="I3490" s="1">
        <f>VLOOKUP(D3490, Spring!$A$1:$E$25, 5)</f>
        <v>317.33977000667198</v>
      </c>
      <c r="J3490" s="1">
        <f t="shared" si="325"/>
        <v>317.33977000667198</v>
      </c>
      <c r="K3490" s="47">
        <f t="shared" si="326"/>
        <v>5.9367999926416095</v>
      </c>
      <c r="L3490" s="48">
        <f>Solar!K3507/1000*Variables!$B$3</f>
        <v>21.830249999999999</v>
      </c>
      <c r="M3490">
        <f>IF(E3490=1, VLOOKUP(D3490, Sheet1!$A$2:$C$26, 2), Sheet1!$C$3)</f>
        <v>0.18637999999999999</v>
      </c>
      <c r="N3490" s="1">
        <f>'Electricity Rates'!$J$2</f>
        <v>0.24729999999999999</v>
      </c>
      <c r="O3490" s="145">
        <f>L3490-K3490</f>
        <v>15.893450007358389</v>
      </c>
      <c r="P3490">
        <f t="shared" si="327"/>
        <v>1.4681706381802699</v>
      </c>
      <c r="Q3490">
        <f>IF(O3490&gt;0, IF(Q3489+O3490*Variables!$B$5&lt;Variables!$B$4, Q3489+O3490*Variables!$B$5, Variables!$B$4), IF(Q3489&gt;-O3490, Q3489+O3490/Variables!$B$5, 0))</f>
        <v>27.609300447279402</v>
      </c>
      <c r="R3490">
        <f>IF(O3490&gt;0, 0, IF(Q3489&gt;-O3490, 0, -O3490 - Q3489*Variables!$B$5))</f>
        <v>0</v>
      </c>
      <c r="S3490">
        <f t="shared" si="328"/>
        <v>0</v>
      </c>
      <c r="T3490">
        <f t="shared" si="329"/>
        <v>0</v>
      </c>
    </row>
    <row r="3491" spans="1:20" x14ac:dyDescent="0.3">
      <c r="A3491" s="3">
        <f t="shared" si="324"/>
        <v>43246</v>
      </c>
      <c r="B3491">
        <v>5</v>
      </c>
      <c r="C3491">
        <v>26</v>
      </c>
      <c r="D3491">
        <v>10</v>
      </c>
      <c r="E3491">
        <v>0</v>
      </c>
      <c r="F3491" s="1">
        <f>VLOOKUP(A3491,Weather!$A$1:$E$366, 5)</f>
        <v>0.8717948717948717</v>
      </c>
      <c r="G3491" s="1">
        <f>VLOOKUP(D3491, Spring!$A$1:$E$25, 2)</f>
        <v>1207.9646017699099</v>
      </c>
      <c r="H3491" s="1">
        <f>VLOOKUP(D3491, Spring!$A$1:$E$25, 3)</f>
        <v>923.64670083279998</v>
      </c>
      <c r="I3491" s="1">
        <f>VLOOKUP(D3491, Spring!$A$1:$E$25, 5)</f>
        <v>339.44621060481097</v>
      </c>
      <c r="J3491" s="1">
        <f t="shared" si="325"/>
        <v>339.44621060481097</v>
      </c>
      <c r="K3491" s="47">
        <f t="shared" si="326"/>
        <v>6.3503678110641308</v>
      </c>
      <c r="L3491" s="48">
        <f>Solar!K3508/1000*Variables!$B$3</f>
        <v>29.909849999999999</v>
      </c>
      <c r="M3491">
        <f>IF(E3491=1, VLOOKUP(D3491, Sheet1!$A$2:$C$26, 2), Sheet1!$C$3)</f>
        <v>0.18637999999999999</v>
      </c>
      <c r="N3491" s="1">
        <f>'Electricity Rates'!$J$2</f>
        <v>0.24729999999999999</v>
      </c>
      <c r="O3491" s="145">
        <f>L3491-K3491</f>
        <v>23.559482188935867</v>
      </c>
      <c r="P3491">
        <f t="shared" si="327"/>
        <v>1.5704459596761595</v>
      </c>
      <c r="Q3491">
        <f>IF(O3491&gt;0, IF(Q3490+O3491*Variables!$B$5&lt;Variables!$B$4, Q3490+O3491*Variables!$B$5, Variables!$B$4), IF(Q3490&gt;-O3491, Q3490+O3491/Variables!$B$5, 0))</f>
        <v>49.755213704879111</v>
      </c>
      <c r="R3491">
        <f>IF(O3491&gt;0, 0, IF(Q3490&gt;-O3491, 0, -O3491 - Q3490*Variables!$B$5))</f>
        <v>0</v>
      </c>
      <c r="S3491">
        <f t="shared" si="328"/>
        <v>0</v>
      </c>
      <c r="T3491">
        <f t="shared" si="329"/>
        <v>0</v>
      </c>
    </row>
    <row r="3492" spans="1:20" x14ac:dyDescent="0.3">
      <c r="A3492" s="3">
        <f t="shared" si="324"/>
        <v>43246</v>
      </c>
      <c r="B3492">
        <v>5</v>
      </c>
      <c r="C3492">
        <v>26</v>
      </c>
      <c r="D3492">
        <v>11</v>
      </c>
      <c r="E3492">
        <v>0</v>
      </c>
      <c r="F3492" s="1">
        <f>VLOOKUP(A3492,Weather!$A$1:$E$366, 5)</f>
        <v>0.8717948717948717</v>
      </c>
      <c r="G3492" s="1">
        <f>VLOOKUP(D3492, Spring!$A$1:$E$25, 2)</f>
        <v>1274.3362831858401</v>
      </c>
      <c r="H3492" s="1">
        <f>VLOOKUP(D3492, Spring!$A$1:$E$25, 3)</f>
        <v>962.46396540679098</v>
      </c>
      <c r="I3492" s="1">
        <f>VLOOKUP(D3492, Spring!$A$1:$E$25, 5)</f>
        <v>352.80034538247099</v>
      </c>
      <c r="J3492" s="1">
        <f t="shared" si="325"/>
        <v>352.80034538247099</v>
      </c>
      <c r="K3492" s="47">
        <f t="shared" si="326"/>
        <v>6.6001972832670006</v>
      </c>
      <c r="L3492" s="48">
        <f>Solar!K3509/1000*Variables!$B$3</f>
        <v>34.593250000000005</v>
      </c>
      <c r="M3492">
        <f>IF(E3492=1, VLOOKUP(D3492, Sheet1!$A$2:$C$26, 2), Sheet1!$C$3)</f>
        <v>0.18637999999999999</v>
      </c>
      <c r="N3492" s="1">
        <f>'Electricity Rates'!$J$2</f>
        <v>0.24729999999999999</v>
      </c>
      <c r="O3492" s="145">
        <f>L3492-K3492</f>
        <v>27.993052716733004</v>
      </c>
      <c r="P3492">
        <f t="shared" si="327"/>
        <v>1.6322287881519293</v>
      </c>
      <c r="Q3492">
        <f>IF(O3492&gt;0, IF(Q3491+O3492*Variables!$B$5&lt;Variables!$B$4, Q3491+O3492*Variables!$B$5, Variables!$B$4), IF(Q3491&gt;-O3492, Q3491+O3492/Variables!$B$5, 0))</f>
        <v>76.068683258608132</v>
      </c>
      <c r="R3492">
        <f>IF(O3492&gt;0, 0, IF(Q3491&gt;-O3492, 0, -O3492 - Q3491*Variables!$B$5))</f>
        <v>0</v>
      </c>
      <c r="S3492">
        <f t="shared" si="328"/>
        <v>0</v>
      </c>
      <c r="T3492">
        <f t="shared" si="329"/>
        <v>0</v>
      </c>
    </row>
    <row r="3493" spans="1:20" x14ac:dyDescent="0.3">
      <c r="A3493" s="3">
        <f t="shared" si="324"/>
        <v>43246</v>
      </c>
      <c r="B3493">
        <v>5</v>
      </c>
      <c r="C3493">
        <v>26</v>
      </c>
      <c r="D3493">
        <v>12</v>
      </c>
      <c r="E3493">
        <v>0</v>
      </c>
      <c r="F3493" s="1">
        <f>VLOOKUP(A3493,Weather!$A$1:$E$366, 5)</f>
        <v>0.8717948717948717</v>
      </c>
      <c r="G3493" s="1">
        <f>VLOOKUP(D3493, Spring!$A$1:$E$25, 2)</f>
        <v>1314.1592920353901</v>
      </c>
      <c r="H3493" s="1">
        <f>VLOOKUP(D3493, Spring!$A$1:$E$25, 3)</f>
        <v>983.10377962844302</v>
      </c>
      <c r="I3493" s="1">
        <f>VLOOKUP(D3493, Spring!$A$1:$E$25, 5)</f>
        <v>344.20503159464602</v>
      </c>
      <c r="J3493" s="1">
        <f t="shared" si="325"/>
        <v>344.20503159464602</v>
      </c>
      <c r="K3493" s="47">
        <f t="shared" si="326"/>
        <v>6.4393959477418665</v>
      </c>
      <c r="L3493" s="48">
        <f>Solar!K3510/1000*Variables!$B$3</f>
        <v>39.091750000000005</v>
      </c>
      <c r="M3493">
        <f>IF(E3493=1, VLOOKUP(D3493, Sheet1!$A$2:$C$26, 2), Sheet1!$C$3)</f>
        <v>0.18637999999999999</v>
      </c>
      <c r="N3493" s="1">
        <f>'Electricity Rates'!$J$2</f>
        <v>0.24729999999999999</v>
      </c>
      <c r="O3493" s="145">
        <f>L3493-K3493</f>
        <v>32.65235405225814</v>
      </c>
      <c r="P3493">
        <f t="shared" si="327"/>
        <v>1.5924626178765635</v>
      </c>
      <c r="Q3493">
        <f>IF(O3493&gt;0, IF(Q3492+O3493*Variables!$B$5&lt;Variables!$B$4, Q3492+O3493*Variables!$B$5, Variables!$B$4), IF(Q3492&gt;-O3493, Q3492+O3493/Variables!$B$5, 0))</f>
        <v>100</v>
      </c>
      <c r="R3493">
        <f>IF(O3493&gt;0, 0, IF(Q3492&gt;-O3493, 0, -O3493 - Q3492*Variables!$B$5))</f>
        <v>0</v>
      </c>
      <c r="S3493">
        <f t="shared" si="328"/>
        <v>0</v>
      </c>
      <c r="T3493">
        <f t="shared" si="329"/>
        <v>0</v>
      </c>
    </row>
    <row r="3494" spans="1:20" x14ac:dyDescent="0.3">
      <c r="A3494" s="3">
        <f t="shared" si="324"/>
        <v>43246</v>
      </c>
      <c r="B3494">
        <v>5</v>
      </c>
      <c r="C3494">
        <v>26</v>
      </c>
      <c r="D3494">
        <v>13</v>
      </c>
      <c r="E3494">
        <v>0</v>
      </c>
      <c r="F3494" s="1">
        <f>VLOOKUP(A3494,Weather!$A$1:$E$366, 5)</f>
        <v>0.8717948717948717</v>
      </c>
      <c r="G3494" s="1">
        <f>VLOOKUP(D3494, Spring!$A$1:$E$25, 2)</f>
        <v>1362.8318584070701</v>
      </c>
      <c r="H3494" s="1">
        <f>VLOOKUP(D3494, Spring!$A$1:$E$25, 3)</f>
        <v>999.59961563100603</v>
      </c>
      <c r="I3494" s="1">
        <f>VLOOKUP(D3494, Spring!$A$1:$E$25, 5)</f>
        <v>326.84269398328001</v>
      </c>
      <c r="J3494" s="1">
        <f t="shared" si="325"/>
        <v>326.84269398328001</v>
      </c>
      <c r="K3494" s="47">
        <f t="shared" si="326"/>
        <v>6.1145809212444586</v>
      </c>
      <c r="L3494" s="48">
        <f>Solar!K3511/1000*Variables!$B$3</f>
        <v>37.608649999999997</v>
      </c>
      <c r="M3494">
        <f>IF(E3494=1, VLOOKUP(D3494, Sheet1!$A$2:$C$26, 2), Sheet1!$C$3)</f>
        <v>0.18637999999999999</v>
      </c>
      <c r="N3494" s="1">
        <f>'Electricity Rates'!$J$2</f>
        <v>0.24729999999999999</v>
      </c>
      <c r="O3494" s="145">
        <f>L3494-K3494</f>
        <v>31.494069078755537</v>
      </c>
      <c r="P3494">
        <f t="shared" si="327"/>
        <v>1.5121358618237546</v>
      </c>
      <c r="Q3494">
        <f>IF(O3494&gt;0, IF(Q3493+O3494*Variables!$B$5&lt;Variables!$B$4, Q3493+O3494*Variables!$B$5, Variables!$B$4), IF(Q3493&gt;-O3494, Q3493+O3494/Variables!$B$5, 0))</f>
        <v>100</v>
      </c>
      <c r="R3494">
        <f>IF(O3494&gt;0, 0, IF(Q3493&gt;-O3494, 0, -O3494 - Q3493*Variables!$B$5))</f>
        <v>0</v>
      </c>
      <c r="S3494">
        <f t="shared" si="328"/>
        <v>0</v>
      </c>
      <c r="T3494">
        <f t="shared" si="329"/>
        <v>0</v>
      </c>
    </row>
    <row r="3495" spans="1:20" x14ac:dyDescent="0.3">
      <c r="A3495" s="3">
        <f t="shared" si="324"/>
        <v>43246</v>
      </c>
      <c r="B3495">
        <v>5</v>
      </c>
      <c r="C3495">
        <v>26</v>
      </c>
      <c r="D3495">
        <v>14</v>
      </c>
      <c r="E3495">
        <v>0</v>
      </c>
      <c r="F3495" s="1">
        <f>VLOOKUP(A3495,Weather!$A$1:$E$366, 5)</f>
        <v>0.8717948717948717</v>
      </c>
      <c r="G3495" s="1">
        <f>VLOOKUP(D3495, Spring!$A$1:$E$25, 2)</f>
        <v>1402.65486725663</v>
      </c>
      <c r="H3495" s="1">
        <f>VLOOKUP(D3495, Spring!$A$1:$E$25, 3)</f>
        <v>1011.55108904548</v>
      </c>
      <c r="I3495" s="1">
        <f>VLOOKUP(D3495, Spring!$A$1:$E$25, 5)</f>
        <v>309.49016837395499</v>
      </c>
      <c r="J3495" s="1">
        <f t="shared" si="325"/>
        <v>309.49016837395499</v>
      </c>
      <c r="K3495" s="47">
        <f t="shared" si="326"/>
        <v>5.7899494579154585</v>
      </c>
      <c r="L3495" s="48">
        <f>Solar!K3512/1000*Variables!$B$3</f>
        <v>33.339700000000001</v>
      </c>
      <c r="M3495">
        <f>IF(E3495=1, VLOOKUP(D3495, Sheet1!$A$2:$C$26, 2), Sheet1!$C$3)</f>
        <v>0.18637999999999999</v>
      </c>
      <c r="N3495" s="1">
        <f>'Electricity Rates'!$J$2</f>
        <v>0.24729999999999999</v>
      </c>
      <c r="O3495" s="145">
        <f>L3495-K3495</f>
        <v>27.549750542084542</v>
      </c>
      <c r="P3495">
        <f t="shared" si="327"/>
        <v>1.4318545009424928</v>
      </c>
      <c r="Q3495">
        <f>IF(O3495&gt;0, IF(Q3494+O3495*Variables!$B$5&lt;Variables!$B$4, Q3494+O3495*Variables!$B$5, Variables!$B$4), IF(Q3494&gt;-O3495, Q3494+O3495/Variables!$B$5, 0))</f>
        <v>100</v>
      </c>
      <c r="R3495">
        <f>IF(O3495&gt;0, 0, IF(Q3494&gt;-O3495, 0, -O3495 - Q3494*Variables!$B$5))</f>
        <v>0</v>
      </c>
      <c r="S3495">
        <f t="shared" si="328"/>
        <v>0</v>
      </c>
      <c r="T3495">
        <f t="shared" si="329"/>
        <v>0</v>
      </c>
    </row>
    <row r="3496" spans="1:20" x14ac:dyDescent="0.3">
      <c r="A3496" s="3">
        <f t="shared" si="324"/>
        <v>43246</v>
      </c>
      <c r="B3496">
        <v>5</v>
      </c>
      <c r="C3496">
        <v>26</v>
      </c>
      <c r="D3496">
        <v>15</v>
      </c>
      <c r="E3496">
        <v>0</v>
      </c>
      <c r="F3496" s="1">
        <f>VLOOKUP(A3496,Weather!$A$1:$E$366, 5)</f>
        <v>0.8717948717948717</v>
      </c>
      <c r="G3496" s="1">
        <f>VLOOKUP(D3496, Spring!$A$1:$E$25, 2)</f>
        <v>1371.6814159292001</v>
      </c>
      <c r="H3496" s="1">
        <f>VLOOKUP(D3496, Spring!$A$1:$E$25, 3)</f>
        <v>1005.48526585522</v>
      </c>
      <c r="I3496" s="1">
        <f>VLOOKUP(D3496, Spring!$A$1:$E$25, 5)</f>
        <v>300.89485458612899</v>
      </c>
      <c r="J3496" s="1">
        <f t="shared" si="325"/>
        <v>300.89485458612899</v>
      </c>
      <c r="K3496" s="47">
        <f t="shared" si="326"/>
        <v>5.6291481223903048</v>
      </c>
      <c r="L3496" s="48">
        <f>Solar!K3513/1000*Variables!$B$3</f>
        <v>30.938549999999999</v>
      </c>
      <c r="M3496">
        <f>IF(E3496=1, VLOOKUP(D3496, Sheet1!$A$2:$C$26, 2), Sheet1!$C$3)</f>
        <v>0.18637999999999999</v>
      </c>
      <c r="N3496" s="1">
        <f>'Electricity Rates'!$J$2</f>
        <v>0.24729999999999999</v>
      </c>
      <c r="O3496" s="145">
        <f>L3496-K3496</f>
        <v>25.309401877609695</v>
      </c>
      <c r="P3496">
        <f t="shared" si="327"/>
        <v>1.3920883306671223</v>
      </c>
      <c r="Q3496">
        <f>IF(O3496&gt;0, IF(Q3495+O3496*Variables!$B$5&lt;Variables!$B$4, Q3495+O3496*Variables!$B$5, Variables!$B$4), IF(Q3495&gt;-O3496, Q3495+O3496/Variables!$B$5, 0))</f>
        <v>100</v>
      </c>
      <c r="R3496">
        <f>IF(O3496&gt;0, 0, IF(Q3495&gt;-O3496, 0, -O3496 - Q3495*Variables!$B$5))</f>
        <v>0</v>
      </c>
      <c r="S3496">
        <f t="shared" si="328"/>
        <v>0</v>
      </c>
      <c r="T3496">
        <f t="shared" si="329"/>
        <v>0</v>
      </c>
    </row>
    <row r="3497" spans="1:20" x14ac:dyDescent="0.3">
      <c r="A3497" s="3">
        <f t="shared" si="324"/>
        <v>43246</v>
      </c>
      <c r="B3497">
        <v>5</v>
      </c>
      <c r="C3497">
        <v>26</v>
      </c>
      <c r="D3497">
        <v>16</v>
      </c>
      <c r="E3497">
        <v>0</v>
      </c>
      <c r="F3497" s="1">
        <f>VLOOKUP(A3497,Weather!$A$1:$E$366, 5)</f>
        <v>0.8717948717948717</v>
      </c>
      <c r="G3497" s="1">
        <f>VLOOKUP(D3497, Spring!$A$1:$E$25, 2)</f>
        <v>1283.1858407079601</v>
      </c>
      <c r="H3497" s="1">
        <f>VLOOKUP(D3497, Spring!$A$1:$E$25, 3)</f>
        <v>954.93673926969905</v>
      </c>
      <c r="I3497" s="1">
        <f>VLOOKUP(D3497, Spring!$A$1:$E$25, 5)</f>
        <v>270.36971623690101</v>
      </c>
      <c r="J3497" s="1">
        <f t="shared" si="325"/>
        <v>270.36971623690101</v>
      </c>
      <c r="K3497" s="47">
        <f t="shared" si="326"/>
        <v>5.0580831054739868</v>
      </c>
      <c r="L3497" s="48">
        <f>Solar!K3514/1000*Variables!$B$3</f>
        <v>22.924099999999999</v>
      </c>
      <c r="M3497">
        <f>IF(E3497=1, VLOOKUP(D3497, Sheet1!$A$2:$C$26, 2), Sheet1!$C$3)</f>
        <v>0.18637999999999999</v>
      </c>
      <c r="N3497" s="1">
        <f>'Electricity Rates'!$J$2</f>
        <v>0.24729999999999999</v>
      </c>
      <c r="O3497" s="145">
        <f>L3497-K3497</f>
        <v>17.866016894526012</v>
      </c>
      <c r="P3497">
        <f t="shared" si="327"/>
        <v>1.2508639519837168</v>
      </c>
      <c r="Q3497">
        <f>IF(O3497&gt;0, IF(Q3496+O3497*Variables!$B$5&lt;Variables!$B$4, Q3496+O3497*Variables!$B$5, Variables!$B$4), IF(Q3496&gt;-O3497, Q3496+O3497/Variables!$B$5, 0))</f>
        <v>100</v>
      </c>
      <c r="R3497">
        <f>IF(O3497&gt;0, 0, IF(Q3496&gt;-O3497, 0, -O3497 - Q3496*Variables!$B$5))</f>
        <v>0</v>
      </c>
      <c r="S3497">
        <f t="shared" si="328"/>
        <v>0</v>
      </c>
      <c r="T3497">
        <f t="shared" si="329"/>
        <v>0</v>
      </c>
    </row>
    <row r="3498" spans="1:20" x14ac:dyDescent="0.3">
      <c r="A3498" s="3">
        <f t="shared" si="324"/>
        <v>43246</v>
      </c>
      <c r="B3498">
        <v>5</v>
      </c>
      <c r="C3498">
        <v>26</v>
      </c>
      <c r="D3498">
        <v>17</v>
      </c>
      <c r="E3498">
        <v>0</v>
      </c>
      <c r="F3498" s="1">
        <f>VLOOKUP(A3498,Weather!$A$1:$E$366, 5)</f>
        <v>0.8717948717948717</v>
      </c>
      <c r="G3498" s="1">
        <f>VLOOKUP(D3498, Spring!$A$1:$E$25, 2)</f>
        <v>973.45132743362797</v>
      </c>
      <c r="H3498" s="1">
        <f>VLOOKUP(D3498, Spring!$A$1:$E$25, 3)</f>
        <v>850.97693786034597</v>
      </c>
      <c r="I3498" s="1">
        <f>VLOOKUP(D3498, Spring!$A$1:$E$25, 5)</f>
        <v>257.39334353781499</v>
      </c>
      <c r="J3498" s="1">
        <f t="shared" si="325"/>
        <v>257.39334353781499</v>
      </c>
      <c r="K3498" s="47">
        <f t="shared" si="326"/>
        <v>4.815320815254803</v>
      </c>
      <c r="L3498" s="48">
        <f>Solar!K3515/1000*Variables!$B$3</f>
        <v>15.00155</v>
      </c>
      <c r="M3498">
        <f>IF(E3498=1, VLOOKUP(D3498, Sheet1!$A$2:$C$26, 2), Sheet1!$C$3)</f>
        <v>0.18637999999999999</v>
      </c>
      <c r="N3498" s="1">
        <f>'Electricity Rates'!$J$2</f>
        <v>0.24729999999999999</v>
      </c>
      <c r="O3498" s="145">
        <f>L3498-K3498</f>
        <v>10.186229184745198</v>
      </c>
      <c r="P3498">
        <f t="shared" si="327"/>
        <v>1.1908288376125127</v>
      </c>
      <c r="Q3498">
        <f>IF(O3498&gt;0, IF(Q3497+O3498*Variables!$B$5&lt;Variables!$B$4, Q3497+O3498*Variables!$B$5, Variables!$B$4), IF(Q3497&gt;-O3498, Q3497+O3498/Variables!$B$5, 0))</f>
        <v>100</v>
      </c>
      <c r="R3498">
        <f>IF(O3498&gt;0, 0, IF(Q3497&gt;-O3498, 0, -O3498 - Q3497*Variables!$B$5))</f>
        <v>0</v>
      </c>
      <c r="S3498">
        <f t="shared" si="328"/>
        <v>0</v>
      </c>
      <c r="T3498">
        <f t="shared" si="329"/>
        <v>0</v>
      </c>
    </row>
    <row r="3499" spans="1:20" x14ac:dyDescent="0.3">
      <c r="A3499" s="3">
        <f t="shared" si="324"/>
        <v>43246</v>
      </c>
      <c r="B3499">
        <v>5</v>
      </c>
      <c r="C3499">
        <v>26</v>
      </c>
      <c r="D3499">
        <v>18</v>
      </c>
      <c r="E3499">
        <v>0</v>
      </c>
      <c r="F3499" s="1">
        <f>VLOOKUP(A3499,Weather!$A$1:$E$366, 5)</f>
        <v>0.8717948717948717</v>
      </c>
      <c r="G3499" s="1">
        <f>VLOOKUP(D3499, Spring!$A$1:$E$25, 2)</f>
        <v>690.26548672566298</v>
      </c>
      <c r="H3499" s="1">
        <f>VLOOKUP(D3499, Spring!$A$1:$E$25, 3)</f>
        <v>590.923299339663</v>
      </c>
      <c r="I3499" s="1">
        <f>VLOOKUP(D3499, Spring!$A$1:$E$25, 5)</f>
        <v>248.81274775305101</v>
      </c>
      <c r="J3499" s="1">
        <f t="shared" si="325"/>
        <v>248.81274775305101</v>
      </c>
      <c r="K3499" s="47">
        <f t="shared" si="326"/>
        <v>4.6547948244822743</v>
      </c>
      <c r="L3499" s="48">
        <f>Solar!K3516/1000*Variables!$B$3</f>
        <v>6.9225499999999993</v>
      </c>
      <c r="M3499">
        <f>IF(E3499=1, VLOOKUP(D3499, Sheet1!$A$2:$C$26, 2), Sheet1!$C$3)</f>
        <v>0.18637999999999999</v>
      </c>
      <c r="N3499" s="1">
        <f>'Electricity Rates'!$J$2</f>
        <v>0.24729999999999999</v>
      </c>
      <c r="O3499" s="145">
        <f>L3499-K3499</f>
        <v>2.267755175517725</v>
      </c>
      <c r="P3499">
        <f t="shared" si="327"/>
        <v>1.1511307600944665</v>
      </c>
      <c r="Q3499">
        <f>IF(O3499&gt;0, IF(Q3498+O3499*Variables!$B$5&lt;Variables!$B$4, Q3498+O3499*Variables!$B$5, Variables!$B$4), IF(Q3498&gt;-O3499, Q3498+O3499/Variables!$B$5, 0))</f>
        <v>100</v>
      </c>
      <c r="R3499">
        <f>IF(O3499&gt;0, 0, IF(Q3498&gt;-O3499, 0, -O3499 - Q3498*Variables!$B$5))</f>
        <v>0</v>
      </c>
      <c r="S3499">
        <f t="shared" si="328"/>
        <v>0</v>
      </c>
      <c r="T3499">
        <f t="shared" si="329"/>
        <v>0</v>
      </c>
    </row>
    <row r="3500" spans="1:20" x14ac:dyDescent="0.3">
      <c r="A3500" s="3">
        <f t="shared" si="324"/>
        <v>43246</v>
      </c>
      <c r="B3500">
        <v>5</v>
      </c>
      <c r="C3500">
        <v>26</v>
      </c>
      <c r="D3500">
        <v>19</v>
      </c>
      <c r="E3500">
        <v>0</v>
      </c>
      <c r="F3500" s="1">
        <f>VLOOKUP(A3500,Weather!$A$1:$E$366, 5)</f>
        <v>0.8717948717948717</v>
      </c>
      <c r="G3500" s="1">
        <f>VLOOKUP(D3500, Spring!$A$1:$E$25, 2)</f>
        <v>482.300884955752</v>
      </c>
      <c r="H3500" s="1">
        <f>VLOOKUP(D3500, Spring!$A$1:$E$25, 3)</f>
        <v>454.99679692504799</v>
      </c>
      <c r="I3500" s="1">
        <f>VLOOKUP(D3500, Spring!$A$1:$E$25, 5)</f>
        <v>266.52341143686903</v>
      </c>
      <c r="J3500" s="1">
        <f t="shared" si="325"/>
        <v>266.52341143686903</v>
      </c>
      <c r="K3500" s="47">
        <f t="shared" si="326"/>
        <v>4.9861263434581593</v>
      </c>
      <c r="L3500" s="48">
        <f>Solar!K3517/1000*Variables!$B$3</f>
        <v>1.7118500000000001</v>
      </c>
      <c r="M3500">
        <f>IF(E3500=1, VLOOKUP(D3500, Sheet1!$A$2:$C$26, 2), Sheet1!$C$3)</f>
        <v>0.18637999999999999</v>
      </c>
      <c r="N3500" s="1">
        <f>'Electricity Rates'!$J$2</f>
        <v>0.24729999999999999</v>
      </c>
      <c r="O3500" s="145">
        <f>L3500-K3500</f>
        <v>-3.2742763434581592</v>
      </c>
      <c r="P3500">
        <f t="shared" si="327"/>
        <v>1.2330690447372028</v>
      </c>
      <c r="Q3500">
        <f>IF(O3500&gt;0, IF(Q3499+O3500*Variables!$B$5&lt;Variables!$B$4, Q3499+O3500*Variables!$B$5, Variables!$B$4), IF(Q3499&gt;-O3500, Q3499+O3500/Variables!$B$5, 0))</f>
        <v>96.516727294193444</v>
      </c>
      <c r="R3500">
        <f>IF(O3500&gt;0, 0, IF(Q3499&gt;-O3500, 0, -O3500 - Q3499*Variables!$B$5))</f>
        <v>0</v>
      </c>
      <c r="S3500">
        <f t="shared" si="328"/>
        <v>0</v>
      </c>
      <c r="T3500">
        <f t="shared" si="329"/>
        <v>0</v>
      </c>
    </row>
    <row r="3501" spans="1:20" x14ac:dyDescent="0.3">
      <c r="A3501" s="3">
        <f t="shared" si="324"/>
        <v>43246</v>
      </c>
      <c r="B3501">
        <v>5</v>
      </c>
      <c r="C3501">
        <v>26</v>
      </c>
      <c r="D3501">
        <v>20</v>
      </c>
      <c r="E3501">
        <v>0</v>
      </c>
      <c r="F3501" s="1">
        <f>VLOOKUP(A3501,Weather!$A$1:$E$366, 5)</f>
        <v>0.8717948717948717</v>
      </c>
      <c r="G3501" s="1">
        <f>VLOOKUP(D3501, Spring!$A$1:$E$25, 2)</f>
        <v>415.92920353982299</v>
      </c>
      <c r="H3501" s="1">
        <f>VLOOKUP(D3501, Spring!$A$1:$E$25, 3)</f>
        <v>371.98648067830999</v>
      </c>
      <c r="I3501" s="1">
        <f>VLOOKUP(D3501, Spring!$A$1:$E$25, 5)</f>
        <v>284.25369912476901</v>
      </c>
      <c r="J3501" s="1">
        <f t="shared" si="325"/>
        <v>284.25369912476901</v>
      </c>
      <c r="K3501" s="47">
        <f t="shared" si="326"/>
        <v>5.3178249887708642</v>
      </c>
      <c r="L3501" s="48">
        <f>Solar!K3518/1000*Variables!$B$3</f>
        <v>0</v>
      </c>
      <c r="M3501">
        <f>IF(E3501=1, VLOOKUP(D3501, Sheet1!$A$2:$C$26, 2), Sheet1!$C$3)</f>
        <v>0.18637999999999999</v>
      </c>
      <c r="N3501" s="1">
        <f>'Electricity Rates'!$J$2</f>
        <v>0.24729999999999999</v>
      </c>
      <c r="O3501" s="145">
        <f>L3501-K3501</f>
        <v>-5.3178249887708642</v>
      </c>
      <c r="P3501">
        <f t="shared" si="327"/>
        <v>1.3150981197230347</v>
      </c>
      <c r="Q3501">
        <f>IF(O3501&gt;0, IF(Q3500+O3501*Variables!$B$5&lt;Variables!$B$4, Q3500+O3501*Variables!$B$5, Variables!$B$4), IF(Q3500&gt;-O3501, Q3500+O3501/Variables!$B$5, 0))</f>
        <v>90.85946666784146</v>
      </c>
      <c r="R3501">
        <f>IF(O3501&gt;0, 0, IF(Q3500&gt;-O3501, 0, -O3501 - Q3500*Variables!$B$5))</f>
        <v>0</v>
      </c>
      <c r="S3501">
        <f t="shared" si="328"/>
        <v>0</v>
      </c>
      <c r="T3501">
        <f t="shared" si="329"/>
        <v>0</v>
      </c>
    </row>
    <row r="3502" spans="1:20" x14ac:dyDescent="0.3">
      <c r="A3502" s="3">
        <f t="shared" si="324"/>
        <v>43246</v>
      </c>
      <c r="B3502">
        <v>5</v>
      </c>
      <c r="C3502">
        <v>26</v>
      </c>
      <c r="D3502">
        <v>21</v>
      </c>
      <c r="E3502">
        <v>0</v>
      </c>
      <c r="F3502" s="1">
        <f>VLOOKUP(A3502,Weather!$A$1:$E$366, 5)</f>
        <v>0.8717948717948717</v>
      </c>
      <c r="G3502" s="1">
        <f>VLOOKUP(D3502, Spring!$A$1:$E$25, 2)</f>
        <v>371.68141592920301</v>
      </c>
      <c r="H3502" s="1">
        <f>VLOOKUP(D3502, Spring!$A$1:$E$25, 3)</f>
        <v>318.10538116591903</v>
      </c>
      <c r="I3502" s="1">
        <f>VLOOKUP(D3502, Spring!$A$1:$E$25, 5)</f>
        <v>271.28223242670401</v>
      </c>
      <c r="J3502" s="1">
        <f t="shared" si="325"/>
        <v>271.28223242670401</v>
      </c>
      <c r="K3502" s="47">
        <f t="shared" si="326"/>
        <v>5.0751544801358959</v>
      </c>
      <c r="L3502" s="48">
        <f>Solar!K3519/1000*Variables!$B$3</f>
        <v>0</v>
      </c>
      <c r="M3502">
        <f>IF(E3502=1, VLOOKUP(D3502, Sheet1!$A$2:$C$26, 2), Sheet1!$C$3)</f>
        <v>0.18637999999999999</v>
      </c>
      <c r="N3502" s="1">
        <f>'Electricity Rates'!$J$2</f>
        <v>0.24729999999999999</v>
      </c>
      <c r="O3502" s="145">
        <f>L3502-K3502</f>
        <v>-5.0751544801358959</v>
      </c>
      <c r="P3502">
        <f t="shared" si="327"/>
        <v>1.255085702937607</v>
      </c>
      <c r="Q3502">
        <f>IF(O3502&gt;0, IF(Q3501+O3502*Variables!$B$5&lt;Variables!$B$4, Q3501+O3502*Variables!$B$5, Variables!$B$4), IF(Q3501&gt;-O3502, Q3501+O3502/Variables!$B$5, 0))</f>
        <v>85.460366157058587</v>
      </c>
      <c r="R3502">
        <f>IF(O3502&gt;0, 0, IF(Q3501&gt;-O3502, 0, -O3502 - Q3501*Variables!$B$5))</f>
        <v>0</v>
      </c>
      <c r="S3502">
        <f t="shared" si="328"/>
        <v>0</v>
      </c>
      <c r="T3502">
        <f t="shared" si="329"/>
        <v>0</v>
      </c>
    </row>
    <row r="3503" spans="1:20" x14ac:dyDescent="0.3">
      <c r="A3503" s="3">
        <f t="shared" si="324"/>
        <v>43246</v>
      </c>
      <c r="B3503">
        <v>5</v>
      </c>
      <c r="C3503">
        <v>26</v>
      </c>
      <c r="D3503">
        <v>22</v>
      </c>
      <c r="E3503">
        <v>0</v>
      </c>
      <c r="F3503" s="1">
        <f>VLOOKUP(A3503,Weather!$A$1:$E$366, 5)</f>
        <v>0.8717948717948717</v>
      </c>
      <c r="G3503" s="1">
        <f>VLOOKUP(D3503, Spring!$A$1:$E$25, 2)</f>
        <v>345.13274336283098</v>
      </c>
      <c r="H3503" s="1">
        <f>VLOOKUP(D3503, Spring!$A$1:$E$25, 3)</f>
        <v>289.79820627802701</v>
      </c>
      <c r="I3503" s="1">
        <f>VLOOKUP(D3503, Spring!$A$1:$E$25, 5)</f>
        <v>275.85953137878198</v>
      </c>
      <c r="J3503" s="1">
        <f t="shared" si="325"/>
        <v>275.85953137878198</v>
      </c>
      <c r="K3503" s="47">
        <f t="shared" si="326"/>
        <v>5.1607866981980806</v>
      </c>
      <c r="L3503" s="48">
        <f>Solar!K3520/1000*Variables!$B$3</f>
        <v>0</v>
      </c>
      <c r="M3503">
        <f>IF(E3503=1, VLOOKUP(D3503, Sheet1!$A$2:$C$26, 2), Sheet1!$C$3)</f>
        <v>0.18637999999999999</v>
      </c>
      <c r="N3503" s="1">
        <f>'Electricity Rates'!$J$2</f>
        <v>0.24729999999999999</v>
      </c>
      <c r="O3503" s="145">
        <f>L3503-K3503</f>
        <v>-5.1607866981980806</v>
      </c>
      <c r="P3503">
        <f t="shared" si="327"/>
        <v>1.2762625504643852</v>
      </c>
      <c r="Q3503">
        <f>IF(O3503&gt;0, IF(Q3502+O3503*Variables!$B$5&lt;Variables!$B$4, Q3502+O3503*Variables!$B$5, Variables!$B$4), IF(Q3502&gt;-O3503, Q3502+O3503/Variables!$B$5, 0))</f>
        <v>79.97016754195424</v>
      </c>
      <c r="R3503">
        <f>IF(O3503&gt;0, 0, IF(Q3502&gt;-O3503, 0, -O3503 - Q3502*Variables!$B$5))</f>
        <v>0</v>
      </c>
      <c r="S3503">
        <f t="shared" si="328"/>
        <v>0</v>
      </c>
      <c r="T3503">
        <f t="shared" si="329"/>
        <v>0</v>
      </c>
    </row>
    <row r="3504" spans="1:20" x14ac:dyDescent="0.3">
      <c r="A3504" s="3">
        <f t="shared" si="324"/>
        <v>43246</v>
      </c>
      <c r="B3504">
        <v>5</v>
      </c>
      <c r="C3504">
        <v>26</v>
      </c>
      <c r="D3504">
        <v>23</v>
      </c>
      <c r="E3504">
        <v>0</v>
      </c>
      <c r="F3504" s="1">
        <f>VLOOKUP(A3504,Weather!$A$1:$E$366, 5)</f>
        <v>0.8717948717948717</v>
      </c>
      <c r="G3504" s="1">
        <f>VLOOKUP(D3504, Spring!$A$1:$E$25, 2)</f>
        <v>318.58407079646003</v>
      </c>
      <c r="H3504" s="1">
        <f>VLOOKUP(D3504, Spring!$A$1:$E$25, 3)</f>
        <v>270.57975656630401</v>
      </c>
      <c r="I3504" s="1">
        <f>VLOOKUP(D3504, Spring!$A$1:$E$25, 5)</f>
        <v>271.64527650221697</v>
      </c>
      <c r="J3504" s="1">
        <f t="shared" si="325"/>
        <v>271.64527650221697</v>
      </c>
      <c r="K3504" s="47">
        <f t="shared" si="326"/>
        <v>5.0819463173669766</v>
      </c>
      <c r="L3504" s="48">
        <f>Solar!K3521/1000*Variables!$B$3</f>
        <v>0</v>
      </c>
      <c r="M3504">
        <f>IF(E3504=1, VLOOKUP(D3504, Sheet1!$A$2:$C$26, 2), Sheet1!$C$3)</f>
        <v>0.18637999999999999</v>
      </c>
      <c r="N3504" s="1">
        <f>'Electricity Rates'!$J$2</f>
        <v>0.24729999999999999</v>
      </c>
      <c r="O3504" s="145">
        <f>L3504-K3504</f>
        <v>-5.0819463173669766</v>
      </c>
      <c r="P3504">
        <f t="shared" si="327"/>
        <v>1.2567653242848533</v>
      </c>
      <c r="Q3504">
        <f>IF(O3504&gt;0, IF(Q3503+O3504*Variables!$B$5&lt;Variables!$B$4, Q3503+O3504*Variables!$B$5, Variables!$B$4), IF(Q3503&gt;-O3504, Q3503+O3504/Variables!$B$5, 0))</f>
        <v>74.563841672414895</v>
      </c>
      <c r="R3504">
        <f>IF(O3504&gt;0, 0, IF(Q3503&gt;-O3504, 0, -O3504 - Q3503*Variables!$B$5))</f>
        <v>0</v>
      </c>
      <c r="S3504">
        <f t="shared" si="328"/>
        <v>0</v>
      </c>
      <c r="T3504">
        <f t="shared" si="329"/>
        <v>0</v>
      </c>
    </row>
    <row r="3505" spans="1:20" x14ac:dyDescent="0.3">
      <c r="A3505" s="3">
        <f t="shared" si="324"/>
        <v>43246</v>
      </c>
      <c r="B3505">
        <v>5</v>
      </c>
      <c r="C3505">
        <v>26</v>
      </c>
      <c r="D3505">
        <v>24</v>
      </c>
      <c r="E3505">
        <v>0</v>
      </c>
      <c r="F3505" s="1">
        <f>VLOOKUP(A3505,Weather!$A$1:$E$366, 5)</f>
        <v>0.8717948717948717</v>
      </c>
      <c r="G3505" s="1">
        <f>VLOOKUP(D3505, Spring!$A$1:$E$25, 2)</f>
        <v>287.61061946902601</v>
      </c>
      <c r="H3505" s="1">
        <f>VLOOKUP(D3505, Spring!$A$1:$E$25, 3)</f>
        <v>251.20115310698301</v>
      </c>
      <c r="I3505" s="1">
        <f>VLOOKUP(D3505, Spring!$A$1:$E$25, 5)</f>
        <v>267.465363632795</v>
      </c>
      <c r="J3505" s="1">
        <f t="shared" si="325"/>
        <v>267.465363632795</v>
      </c>
      <c r="K3505" s="47">
        <f t="shared" si="326"/>
        <v>5.0037484076252969</v>
      </c>
      <c r="L3505" s="48">
        <f>Solar!K3522/1000*Variables!$B$3</f>
        <v>0</v>
      </c>
      <c r="M3505">
        <f>IF(E3505=1, VLOOKUP(D3505, Sheet1!$A$2:$C$26, 2), Sheet1!$C$3)</f>
        <v>0.18637999999999999</v>
      </c>
      <c r="N3505" s="1">
        <f>'Electricity Rates'!$J$2</f>
        <v>0.24729999999999999</v>
      </c>
      <c r="O3505" s="145">
        <f>L3505-K3505</f>
        <v>-5.0037484076252969</v>
      </c>
      <c r="P3505">
        <f t="shared" si="327"/>
        <v>1.2374269812057359</v>
      </c>
      <c r="Q3505">
        <f>IF(O3505&gt;0, IF(Q3504+O3505*Variables!$B$5&lt;Variables!$B$4, Q3504+O3505*Variables!$B$5, Variables!$B$4), IF(Q3504&gt;-O3505, Q3504+O3505/Variables!$B$5, 0))</f>
        <v>69.240705068558199</v>
      </c>
      <c r="R3505">
        <f>IF(O3505&gt;0, 0, IF(Q3504&gt;-O3505, 0, -O3505 - Q3504*Variables!$B$5))</f>
        <v>0</v>
      </c>
      <c r="S3505">
        <f t="shared" si="328"/>
        <v>0</v>
      </c>
      <c r="T3505">
        <f t="shared" si="329"/>
        <v>0</v>
      </c>
    </row>
    <row r="3506" spans="1:20" x14ac:dyDescent="0.3">
      <c r="A3506" s="3">
        <f t="shared" si="324"/>
        <v>43247</v>
      </c>
      <c r="B3506">
        <v>5</v>
      </c>
      <c r="C3506">
        <v>27</v>
      </c>
      <c r="D3506">
        <v>1</v>
      </c>
      <c r="E3506">
        <v>0</v>
      </c>
      <c r="F3506" s="1">
        <f>VLOOKUP(A3506,Weather!$A$1:$E$366, 5)</f>
        <v>0.89743589743589958</v>
      </c>
      <c r="G3506" s="1">
        <f>VLOOKUP(D3506, Spring!$A$1:$E$25, 2)</f>
        <v>284.91351697629602</v>
      </c>
      <c r="H3506" s="1">
        <f>VLOOKUP(D3506, Spring!$A$1:$E$25, 3)</f>
        <v>272.00797092955099</v>
      </c>
      <c r="I3506" s="1">
        <f>VLOOKUP(D3506, Spring!$A$1:$E$25, 5)</f>
        <v>272.01322657875102</v>
      </c>
      <c r="J3506" s="1">
        <f t="shared" si="325"/>
        <v>272.01322657875102</v>
      </c>
      <c r="K3506" s="47">
        <f t="shared" si="326"/>
        <v>5.0888299361822726</v>
      </c>
      <c r="L3506" s="48">
        <f>Solar!K3523/1000*Variables!$B$3</f>
        <v>0</v>
      </c>
      <c r="M3506">
        <f>IF(E3506=1, VLOOKUP(D3506, Sheet1!$A$2:$C$26, 2), Sheet1!$C$3)</f>
        <v>0.18637999999999999</v>
      </c>
      <c r="N3506" s="1">
        <f>'Electricity Rates'!$J$2</f>
        <v>0.24729999999999999</v>
      </c>
      <c r="O3506" s="145">
        <f>L3506-K3506</f>
        <v>-5.0888299361822726</v>
      </c>
      <c r="P3506">
        <f t="shared" si="327"/>
        <v>1.2584676432178761</v>
      </c>
      <c r="Q3506">
        <f>IF(O3506&gt;0, IF(Q3505+O3506*Variables!$B$5&lt;Variables!$B$4, Q3505+O3506*Variables!$B$5, Variables!$B$4), IF(Q3505&gt;-O3506, Q3505+O3506/Variables!$B$5, 0))</f>
        <v>63.827056200279188</v>
      </c>
      <c r="R3506">
        <f>IF(O3506&gt;0, 0, IF(Q3505&gt;-O3506, 0, -O3506 - Q3505*Variables!$B$5))</f>
        <v>0</v>
      </c>
      <c r="S3506">
        <f t="shared" si="328"/>
        <v>0</v>
      </c>
      <c r="T3506">
        <f t="shared" si="329"/>
        <v>0</v>
      </c>
    </row>
    <row r="3507" spans="1:20" x14ac:dyDescent="0.3">
      <c r="A3507" s="3">
        <f t="shared" si="324"/>
        <v>43247</v>
      </c>
      <c r="B3507">
        <v>5</v>
      </c>
      <c r="C3507">
        <v>27</v>
      </c>
      <c r="D3507">
        <v>2</v>
      </c>
      <c r="E3507">
        <v>0</v>
      </c>
      <c r="F3507" s="1">
        <f>VLOOKUP(A3507,Weather!$A$1:$E$366, 5)</f>
        <v>0.89743589743589958</v>
      </c>
      <c r="G3507" s="1">
        <f>VLOOKUP(D3507, Spring!$A$1:$E$25, 2)</f>
        <v>283.47213324791699</v>
      </c>
      <c r="H3507" s="1">
        <f>VLOOKUP(D3507, Spring!$A$1:$E$25, 3)</f>
        <v>272.193568553901</v>
      </c>
      <c r="I3507" s="1">
        <f>VLOOKUP(D3507, Spring!$A$1:$E$25, 5)</f>
        <v>263.43263079398702</v>
      </c>
      <c r="J3507" s="1">
        <f t="shared" si="325"/>
        <v>263.43263079398702</v>
      </c>
      <c r="K3507" s="47">
        <f t="shared" si="326"/>
        <v>4.928303945409743</v>
      </c>
      <c r="L3507" s="48">
        <f>Solar!K3524/1000*Variables!$B$3</f>
        <v>0</v>
      </c>
      <c r="M3507">
        <f>IF(E3507=1, VLOOKUP(D3507, Sheet1!$A$2:$C$26, 2), Sheet1!$C$3)</f>
        <v>0.18637999999999999</v>
      </c>
      <c r="N3507" s="1">
        <f>'Electricity Rates'!$J$2</f>
        <v>0.24729999999999999</v>
      </c>
      <c r="O3507" s="145">
        <f>L3507-K3507</f>
        <v>-4.928303945409743</v>
      </c>
      <c r="P3507">
        <f t="shared" si="327"/>
        <v>1.2187695656998294</v>
      </c>
      <c r="Q3507">
        <f>IF(O3507&gt;0, IF(Q3506+O3507*Variables!$B$5&lt;Variables!$B$4, Q3506+O3507*Variables!$B$5, Variables!$B$4), IF(Q3506&gt;-O3507, Q3506+O3507/Variables!$B$5, 0))</f>
        <v>58.584179662609245</v>
      </c>
      <c r="R3507">
        <f>IF(O3507&gt;0, 0, IF(Q3506&gt;-O3507, 0, -O3507 - Q3506*Variables!$B$5))</f>
        <v>0</v>
      </c>
      <c r="S3507">
        <f t="shared" si="328"/>
        <v>0</v>
      </c>
      <c r="T3507">
        <f t="shared" si="329"/>
        <v>0</v>
      </c>
    </row>
    <row r="3508" spans="1:20" x14ac:dyDescent="0.3">
      <c r="A3508" s="3">
        <f t="shared" si="324"/>
        <v>43247</v>
      </c>
      <c r="B3508">
        <v>5</v>
      </c>
      <c r="C3508">
        <v>27</v>
      </c>
      <c r="D3508">
        <v>3</v>
      </c>
      <c r="E3508">
        <v>0</v>
      </c>
      <c r="F3508" s="1">
        <f>VLOOKUP(A3508,Weather!$A$1:$E$366, 5)</f>
        <v>0.89743589743589958</v>
      </c>
      <c r="G3508" s="1">
        <f>VLOOKUP(D3508, Spring!$A$1:$E$25, 2)</f>
        <v>282.03074951953801</v>
      </c>
      <c r="H3508" s="1">
        <f>VLOOKUP(D3508, Spring!$A$1:$E$25, 3)</f>
        <v>263.612120501699</v>
      </c>
      <c r="I3508" s="1">
        <f>VLOOKUP(D3508, Spring!$A$1:$E$25, 5)</f>
        <v>268.00502374504498</v>
      </c>
      <c r="J3508" s="1">
        <f t="shared" si="325"/>
        <v>268.00502374504498</v>
      </c>
      <c r="K3508" s="47">
        <f t="shared" si="326"/>
        <v>5.0138443818877336</v>
      </c>
      <c r="L3508" s="48">
        <f>Solar!K3525/1000*Variables!$B$3</f>
        <v>0</v>
      </c>
      <c r="M3508">
        <f>IF(E3508=1, VLOOKUP(D3508, Sheet1!$A$2:$C$26, 2), Sheet1!$C$3)</f>
        <v>0.18637999999999999</v>
      </c>
      <c r="N3508" s="1">
        <f>'Electricity Rates'!$J$2</f>
        <v>0.24729999999999999</v>
      </c>
      <c r="O3508" s="145">
        <f>L3508-K3508</f>
        <v>-5.0138443818877336</v>
      </c>
      <c r="P3508">
        <f t="shared" si="327"/>
        <v>1.2399237156408365</v>
      </c>
      <c r="Q3508">
        <f>IF(O3508&gt;0, IF(Q3507+O3508*Variables!$B$5&lt;Variables!$B$4, Q3507+O3508*Variables!$B$5, Variables!$B$4), IF(Q3507&gt;-O3508, Q3507+O3508/Variables!$B$5, 0))</f>
        <v>53.250302660601015</v>
      </c>
      <c r="R3508">
        <f>IF(O3508&gt;0, 0, IF(Q3507&gt;-O3508, 0, -O3508 - Q3507*Variables!$B$5))</f>
        <v>0</v>
      </c>
      <c r="S3508">
        <f t="shared" si="328"/>
        <v>0</v>
      </c>
      <c r="T3508">
        <f t="shared" si="329"/>
        <v>0</v>
      </c>
    </row>
    <row r="3509" spans="1:20" x14ac:dyDescent="0.3">
      <c r="A3509" s="3">
        <f t="shared" si="324"/>
        <v>43247</v>
      </c>
      <c r="B3509">
        <v>5</v>
      </c>
      <c r="C3509">
        <v>27</v>
      </c>
      <c r="D3509">
        <v>4</v>
      </c>
      <c r="E3509">
        <v>0</v>
      </c>
      <c r="F3509" s="1">
        <f>VLOOKUP(A3509,Weather!$A$1:$E$366, 5)</f>
        <v>0.89743589743589958</v>
      </c>
      <c r="G3509" s="1">
        <f>VLOOKUP(D3509, Spring!$A$1:$E$25, 2)</f>
        <v>287.61061946902601</v>
      </c>
      <c r="H3509" s="1">
        <f>VLOOKUP(D3509, Spring!$A$1:$E$25, 3)</f>
        <v>280.54932735425899</v>
      </c>
      <c r="I3509" s="1">
        <f>VLOOKUP(D3509, Spring!$A$1:$E$25, 5)</f>
        <v>263.81039287256101</v>
      </c>
      <c r="J3509" s="1">
        <f t="shared" si="325"/>
        <v>263.81039287256101</v>
      </c>
      <c r="K3509" s="47">
        <f t="shared" si="326"/>
        <v>4.93537112739343</v>
      </c>
      <c r="L3509" s="48">
        <f>Solar!K3526/1000*Variables!$B$3</f>
        <v>0</v>
      </c>
      <c r="M3509">
        <f>IF(E3509=1, VLOOKUP(D3509, Sheet1!$A$2:$C$26, 2), Sheet1!$C$3)</f>
        <v>0.18637999999999999</v>
      </c>
      <c r="N3509" s="1">
        <f>'Electricity Rates'!$J$2</f>
        <v>0.24729999999999999</v>
      </c>
      <c r="O3509" s="145">
        <f>L3509-K3509</f>
        <v>-4.93537112739343</v>
      </c>
      <c r="P3509">
        <f t="shared" si="327"/>
        <v>1.2205172798043953</v>
      </c>
      <c r="Q3509">
        <f>IF(O3509&gt;0, IF(Q3508+O3509*Variables!$B$5&lt;Variables!$B$4, Q3508+O3509*Variables!$B$5, Variables!$B$4), IF(Q3508&gt;-O3509, Q3508+O3509/Variables!$B$5, 0))</f>
        <v>47.999907844225028</v>
      </c>
      <c r="R3509">
        <f>IF(O3509&gt;0, 0, IF(Q3508&gt;-O3509, 0, -O3509 - Q3508*Variables!$B$5))</f>
        <v>0</v>
      </c>
      <c r="S3509">
        <f t="shared" si="328"/>
        <v>0</v>
      </c>
      <c r="T3509">
        <f t="shared" si="329"/>
        <v>0</v>
      </c>
    </row>
    <row r="3510" spans="1:20" x14ac:dyDescent="0.3">
      <c r="A3510" s="3">
        <f t="shared" si="324"/>
        <v>43247</v>
      </c>
      <c r="B3510">
        <v>5</v>
      </c>
      <c r="C3510">
        <v>27</v>
      </c>
      <c r="D3510">
        <v>5</v>
      </c>
      <c r="E3510">
        <v>0</v>
      </c>
      <c r="F3510" s="1">
        <f>VLOOKUP(A3510,Weather!$A$1:$E$366, 5)</f>
        <v>0.89743589743589958</v>
      </c>
      <c r="G3510" s="1">
        <f>VLOOKUP(D3510, Spring!$A$1:$E$25, 2)</f>
        <v>318.58407079646003</v>
      </c>
      <c r="H3510" s="1">
        <f>VLOOKUP(D3510, Spring!$A$1:$E$25, 3)</f>
        <v>296.96508648302301</v>
      </c>
      <c r="I3510" s="1">
        <f>VLOOKUP(D3510, Spring!$A$1:$E$25, 5)</f>
        <v>263.982102908277</v>
      </c>
      <c r="J3510" s="1">
        <f t="shared" si="325"/>
        <v>263.982102908277</v>
      </c>
      <c r="K3510" s="47">
        <f t="shared" si="326"/>
        <v>4.9385834828405706</v>
      </c>
      <c r="L3510" s="48">
        <f>Solar!K3527/1000*Variables!$B$3</f>
        <v>0</v>
      </c>
      <c r="M3510">
        <f>IF(E3510=1, VLOOKUP(D3510, Sheet1!$A$2:$C$26, 2), Sheet1!$C$3)</f>
        <v>0.18637999999999999</v>
      </c>
      <c r="N3510" s="1">
        <f>'Electricity Rates'!$J$2</f>
        <v>0.24729999999999999</v>
      </c>
      <c r="O3510" s="145">
        <f>L3510-K3510</f>
        <v>-4.9385834828405706</v>
      </c>
      <c r="P3510">
        <f t="shared" si="327"/>
        <v>1.2213116953064731</v>
      </c>
      <c r="Q3510">
        <f>IF(O3510&gt;0, IF(Q3509+O3510*Variables!$B$5&lt;Variables!$B$4, Q3509+O3510*Variables!$B$5, Variables!$B$4), IF(Q3509&gt;-O3510, Q3509+O3510/Variables!$B$5, 0))</f>
        <v>42.746095628437189</v>
      </c>
      <c r="R3510">
        <f>IF(O3510&gt;0, 0, IF(Q3509&gt;-O3510, 0, -O3510 - Q3509*Variables!$B$5))</f>
        <v>0</v>
      </c>
      <c r="S3510">
        <f t="shared" si="328"/>
        <v>0</v>
      </c>
      <c r="T3510">
        <f t="shared" si="329"/>
        <v>0</v>
      </c>
    </row>
    <row r="3511" spans="1:20" x14ac:dyDescent="0.3">
      <c r="A3511" s="3">
        <f t="shared" si="324"/>
        <v>43247</v>
      </c>
      <c r="B3511">
        <v>5</v>
      </c>
      <c r="C3511">
        <v>27</v>
      </c>
      <c r="D3511">
        <v>6</v>
      </c>
      <c r="E3511">
        <v>0</v>
      </c>
      <c r="F3511" s="1">
        <f>VLOOKUP(A3511,Weather!$A$1:$E$366, 5)</f>
        <v>0.89743589743589958</v>
      </c>
      <c r="G3511" s="1">
        <f>VLOOKUP(D3511, Spring!$A$1:$E$25, 2)</f>
        <v>389.38053097345102</v>
      </c>
      <c r="H3511" s="1">
        <f>VLOOKUP(D3511, Spring!$A$1:$E$25, 3)</f>
        <v>340.20659833439998</v>
      </c>
      <c r="I3511" s="1">
        <f>VLOOKUP(D3511, Spring!$A$1:$E$25, 5)</f>
        <v>264.16853094705402</v>
      </c>
      <c r="J3511" s="1">
        <f t="shared" si="325"/>
        <v>264.16853094705402</v>
      </c>
      <c r="K3511" s="47">
        <f t="shared" si="326"/>
        <v>4.9420711830403166</v>
      </c>
      <c r="L3511" s="48">
        <f>Solar!K3528/1000*Variables!$B$3</f>
        <v>0.81685000000000008</v>
      </c>
      <c r="M3511">
        <f>IF(E3511=1, VLOOKUP(D3511, Sheet1!$A$2:$C$26, 2), Sheet1!$C$3)</f>
        <v>0.18637999999999999</v>
      </c>
      <c r="N3511" s="1">
        <f>'Electricity Rates'!$J$2</f>
        <v>0.24729999999999999</v>
      </c>
      <c r="O3511" s="145">
        <f>L3511-K3511</f>
        <v>-4.1252211830403169</v>
      </c>
      <c r="P3511">
        <f t="shared" si="327"/>
        <v>1.2221742035658703</v>
      </c>
      <c r="Q3511">
        <f>IF(O3511&gt;0, IF(Q3510+O3511*Variables!$B$5&lt;Variables!$B$4, Q3510+O3511*Variables!$B$5, Variables!$B$4), IF(Q3510&gt;-O3511, Q3510+O3511/Variables!$B$5, 0))</f>
        <v>38.357562454990045</v>
      </c>
      <c r="R3511">
        <f>IF(O3511&gt;0, 0, IF(Q3510&gt;-O3511, 0, -O3511 - Q3510*Variables!$B$5))</f>
        <v>0</v>
      </c>
      <c r="S3511">
        <f t="shared" si="328"/>
        <v>0</v>
      </c>
      <c r="T3511">
        <f t="shared" si="329"/>
        <v>0</v>
      </c>
    </row>
    <row r="3512" spans="1:20" x14ac:dyDescent="0.3">
      <c r="A3512" s="3">
        <f t="shared" si="324"/>
        <v>43247</v>
      </c>
      <c r="B3512">
        <v>5</v>
      </c>
      <c r="C3512">
        <v>27</v>
      </c>
      <c r="D3512">
        <v>7</v>
      </c>
      <c r="E3512">
        <v>0</v>
      </c>
      <c r="F3512" s="1">
        <f>VLOOKUP(A3512,Weather!$A$1:$E$366, 5)</f>
        <v>0.89743589743589958</v>
      </c>
      <c r="G3512" s="1">
        <f>VLOOKUP(D3512, Spring!$A$1:$E$25, 2)</f>
        <v>623.89380530973403</v>
      </c>
      <c r="H3512" s="1">
        <f>VLOOKUP(D3512, Spring!$A$1:$E$25, 3)</f>
        <v>374.47950032030701</v>
      </c>
      <c r="I3512" s="1">
        <f>VLOOKUP(D3512, Spring!$A$1:$E$25, 5)</f>
        <v>251.18725224694799</v>
      </c>
      <c r="J3512" s="1">
        <f t="shared" si="325"/>
        <v>251.18725224694799</v>
      </c>
      <c r="K3512" s="47">
        <f t="shared" si="326"/>
        <v>4.699217111236937</v>
      </c>
      <c r="L3512" s="48">
        <f>Solar!K3529/1000*Variables!$B$3</f>
        <v>4.0055500000000004</v>
      </c>
      <c r="M3512">
        <f>IF(E3512=1, VLOOKUP(D3512, Sheet1!$A$2:$C$26, 2), Sheet1!$C$3)</f>
        <v>0.18637999999999999</v>
      </c>
      <c r="N3512" s="1">
        <f>'Electricity Rates'!$J$2</f>
        <v>0.24729999999999999</v>
      </c>
      <c r="O3512" s="145">
        <f>L3512-K3512</f>
        <v>-0.69366711123693658</v>
      </c>
      <c r="P3512">
        <f t="shared" si="327"/>
        <v>1.1621163916088946</v>
      </c>
      <c r="Q3512">
        <f>IF(O3512&gt;0, IF(Q3511+O3512*Variables!$B$5&lt;Variables!$B$4, Q3511+O3512*Variables!$B$5, Variables!$B$4), IF(Q3511&gt;-O3512, Q3511+O3512/Variables!$B$5, 0))</f>
        <v>37.619618719631603</v>
      </c>
      <c r="R3512">
        <f>IF(O3512&gt;0, 0, IF(Q3511&gt;-O3512, 0, -O3512 - Q3511*Variables!$B$5))</f>
        <v>0</v>
      </c>
      <c r="S3512">
        <f t="shared" si="328"/>
        <v>0</v>
      </c>
      <c r="T3512">
        <f t="shared" si="329"/>
        <v>0</v>
      </c>
    </row>
    <row r="3513" spans="1:20" x14ac:dyDescent="0.3">
      <c r="A3513" s="3">
        <f t="shared" si="324"/>
        <v>43247</v>
      </c>
      <c r="B3513">
        <v>5</v>
      </c>
      <c r="C3513">
        <v>27</v>
      </c>
      <c r="D3513">
        <v>8</v>
      </c>
      <c r="E3513">
        <v>0</v>
      </c>
      <c r="F3513" s="1">
        <f>VLOOKUP(A3513,Weather!$A$1:$E$366, 5)</f>
        <v>0.89743589743589958</v>
      </c>
      <c r="G3513" s="1">
        <f>VLOOKUP(D3513, Spring!$A$1:$E$25, 2)</f>
        <v>871.68141592920301</v>
      </c>
      <c r="H3513" s="1">
        <f>VLOOKUP(D3513, Spring!$A$1:$E$25, 3)</f>
        <v>578.35522101217202</v>
      </c>
      <c r="I3513" s="1">
        <f>VLOOKUP(D3513, Spring!$A$1:$E$25, 5)</f>
        <v>268.91753993484798</v>
      </c>
      <c r="J3513" s="1">
        <f t="shared" si="325"/>
        <v>268.91753993484798</v>
      </c>
      <c r="K3513" s="47">
        <f t="shared" si="326"/>
        <v>5.030915756549641</v>
      </c>
      <c r="L3513" s="48">
        <f>Solar!K3530/1000*Variables!$B$3</f>
        <v>9.9343500000000002</v>
      </c>
      <c r="M3513">
        <f>IF(E3513=1, VLOOKUP(D3513, Sheet1!$A$2:$C$26, 2), Sheet1!$C$3)</f>
        <v>0.18637999999999999</v>
      </c>
      <c r="N3513" s="1">
        <f>'Electricity Rates'!$J$2</f>
        <v>0.24729999999999999</v>
      </c>
      <c r="O3513" s="145">
        <f>L3513-K3513</f>
        <v>4.9034342434503593</v>
      </c>
      <c r="P3513">
        <f t="shared" si="327"/>
        <v>1.2441454665947262</v>
      </c>
      <c r="Q3513">
        <f>IF(O3513&gt;0, IF(Q3512+O3513*Variables!$B$5&lt;Variables!$B$4, Q3512+O3513*Variables!$B$5, Variables!$B$4), IF(Q3512&gt;-O3513, Q3512+O3513/Variables!$B$5, 0))</f>
        <v>42.228846908474942</v>
      </c>
      <c r="R3513">
        <f>IF(O3513&gt;0, 0, IF(Q3512&gt;-O3513, 0, -O3513 - Q3512*Variables!$B$5))</f>
        <v>0</v>
      </c>
      <c r="S3513">
        <f t="shared" si="328"/>
        <v>0</v>
      </c>
      <c r="T3513">
        <f t="shared" si="329"/>
        <v>0</v>
      </c>
    </row>
    <row r="3514" spans="1:20" x14ac:dyDescent="0.3">
      <c r="A3514" s="3">
        <f t="shared" si="324"/>
        <v>43247</v>
      </c>
      <c r="B3514">
        <v>5</v>
      </c>
      <c r="C3514">
        <v>27</v>
      </c>
      <c r="D3514">
        <v>9</v>
      </c>
      <c r="E3514">
        <v>0</v>
      </c>
      <c r="F3514" s="1">
        <f>VLOOKUP(A3514,Weather!$A$1:$E$366, 5)</f>
        <v>0.89743589743589958</v>
      </c>
      <c r="G3514" s="1">
        <f>VLOOKUP(D3514, Spring!$A$1:$E$25, 2)</f>
        <v>1137.1681415929199</v>
      </c>
      <c r="H3514" s="1">
        <f>VLOOKUP(D3514, Spring!$A$1:$E$25, 3)</f>
        <v>786.77530429212004</v>
      </c>
      <c r="I3514" s="1">
        <f>VLOOKUP(D3514, Spring!$A$1:$E$25, 5)</f>
        <v>317.33977000667198</v>
      </c>
      <c r="J3514" s="1">
        <f t="shared" si="325"/>
        <v>317.33977000667198</v>
      </c>
      <c r="K3514" s="47">
        <f t="shared" si="326"/>
        <v>5.9367999926416095</v>
      </c>
      <c r="L3514" s="48">
        <f>Solar!K3531/1000*Variables!$B$3</f>
        <v>11.713700000000001</v>
      </c>
      <c r="M3514">
        <f>IF(E3514=1, VLOOKUP(D3514, Sheet1!$A$2:$C$26, 2), Sheet1!$C$3)</f>
        <v>0.18637999999999999</v>
      </c>
      <c r="N3514" s="1">
        <f>'Electricity Rates'!$J$2</f>
        <v>0.24729999999999999</v>
      </c>
      <c r="O3514" s="145">
        <f>L3514-K3514</f>
        <v>5.7769000073583916</v>
      </c>
      <c r="P3514">
        <f t="shared" si="327"/>
        <v>1.4681706381802699</v>
      </c>
      <c r="Q3514">
        <f>IF(O3514&gt;0, IF(Q3513+O3514*Variables!$B$5&lt;Variables!$B$4, Q3513+O3514*Variables!$B$5, Variables!$B$4), IF(Q3513&gt;-O3514, Q3513+O3514/Variables!$B$5, 0))</f>
        <v>47.659132915391829</v>
      </c>
      <c r="R3514">
        <f>IF(O3514&gt;0, 0, IF(Q3513&gt;-O3514, 0, -O3514 - Q3513*Variables!$B$5))</f>
        <v>0</v>
      </c>
      <c r="S3514">
        <f t="shared" si="328"/>
        <v>0</v>
      </c>
      <c r="T3514">
        <f t="shared" si="329"/>
        <v>0</v>
      </c>
    </row>
    <row r="3515" spans="1:20" x14ac:dyDescent="0.3">
      <c r="A3515" s="3">
        <f t="shared" si="324"/>
        <v>43247</v>
      </c>
      <c r="B3515">
        <v>5</v>
      </c>
      <c r="C3515">
        <v>27</v>
      </c>
      <c r="D3515">
        <v>10</v>
      </c>
      <c r="E3515">
        <v>0</v>
      </c>
      <c r="F3515" s="1">
        <f>VLOOKUP(A3515,Weather!$A$1:$E$366, 5)</f>
        <v>0.89743589743589958</v>
      </c>
      <c r="G3515" s="1">
        <f>VLOOKUP(D3515, Spring!$A$1:$E$25, 2)</f>
        <v>1207.9646017699099</v>
      </c>
      <c r="H3515" s="1">
        <f>VLOOKUP(D3515, Spring!$A$1:$E$25, 3)</f>
        <v>923.64670083279998</v>
      </c>
      <c r="I3515" s="1">
        <f>VLOOKUP(D3515, Spring!$A$1:$E$25, 5)</f>
        <v>339.44621060481097</v>
      </c>
      <c r="J3515" s="1">
        <f t="shared" si="325"/>
        <v>339.44621060481097</v>
      </c>
      <c r="K3515" s="47">
        <f t="shared" si="326"/>
        <v>6.3503678110641308</v>
      </c>
      <c r="L3515" s="48">
        <f>Solar!K3532/1000*Variables!$B$3</f>
        <v>15.018750000000001</v>
      </c>
      <c r="M3515">
        <f>IF(E3515=1, VLOOKUP(D3515, Sheet1!$A$2:$C$26, 2), Sheet1!$C$3)</f>
        <v>0.18637999999999999</v>
      </c>
      <c r="N3515" s="1">
        <f>'Electricity Rates'!$J$2</f>
        <v>0.24729999999999999</v>
      </c>
      <c r="O3515" s="145">
        <f>L3515-K3515</f>
        <v>8.668382188935869</v>
      </c>
      <c r="P3515">
        <f t="shared" si="327"/>
        <v>1.5704459596761595</v>
      </c>
      <c r="Q3515">
        <f>IF(O3515&gt;0, IF(Q3514+O3515*Variables!$B$5&lt;Variables!$B$4, Q3514+O3515*Variables!$B$5, Variables!$B$4), IF(Q3514&gt;-O3515, Q3514+O3515/Variables!$B$5, 0))</f>
        <v>55.807412172991548</v>
      </c>
      <c r="R3515">
        <f>IF(O3515&gt;0, 0, IF(Q3514&gt;-O3515, 0, -O3515 - Q3514*Variables!$B$5))</f>
        <v>0</v>
      </c>
      <c r="S3515">
        <f t="shared" si="328"/>
        <v>0</v>
      </c>
      <c r="T3515">
        <f t="shared" si="329"/>
        <v>0</v>
      </c>
    </row>
    <row r="3516" spans="1:20" x14ac:dyDescent="0.3">
      <c r="A3516" s="3">
        <f t="shared" si="324"/>
        <v>43247</v>
      </c>
      <c r="B3516">
        <v>5</v>
      </c>
      <c r="C3516">
        <v>27</v>
      </c>
      <c r="D3516">
        <v>11</v>
      </c>
      <c r="E3516">
        <v>0</v>
      </c>
      <c r="F3516" s="1">
        <f>VLOOKUP(A3516,Weather!$A$1:$E$366, 5)</f>
        <v>0.89743589743589958</v>
      </c>
      <c r="G3516" s="1">
        <f>VLOOKUP(D3516, Spring!$A$1:$E$25, 2)</f>
        <v>1274.3362831858401</v>
      </c>
      <c r="H3516" s="1">
        <f>VLOOKUP(D3516, Spring!$A$1:$E$25, 3)</f>
        <v>962.46396540679098</v>
      </c>
      <c r="I3516" s="1">
        <f>VLOOKUP(D3516, Spring!$A$1:$E$25, 5)</f>
        <v>352.80034538247099</v>
      </c>
      <c r="J3516" s="1">
        <f t="shared" si="325"/>
        <v>352.80034538247099</v>
      </c>
      <c r="K3516" s="47">
        <f t="shared" si="326"/>
        <v>6.6001972832670006</v>
      </c>
      <c r="L3516" s="48">
        <f>Solar!K3533/1000*Variables!$B$3</f>
        <v>19.764699999999998</v>
      </c>
      <c r="M3516">
        <f>IF(E3516=1, VLOOKUP(D3516, Sheet1!$A$2:$C$26, 2), Sheet1!$C$3)</f>
        <v>0.18637999999999999</v>
      </c>
      <c r="N3516" s="1">
        <f>'Electricity Rates'!$J$2</f>
        <v>0.24729999999999999</v>
      </c>
      <c r="O3516" s="145">
        <f>L3516-K3516</f>
        <v>13.164502716732997</v>
      </c>
      <c r="P3516">
        <f t="shared" si="327"/>
        <v>1.6322287881519293</v>
      </c>
      <c r="Q3516">
        <f>IF(O3516&gt;0, IF(Q3515+O3516*Variables!$B$5&lt;Variables!$B$4, Q3515+O3516*Variables!$B$5, Variables!$B$4), IF(Q3515&gt;-O3516, Q3515+O3516/Variables!$B$5, 0))</f>
        <v>68.182044726720562</v>
      </c>
      <c r="R3516">
        <f>IF(O3516&gt;0, 0, IF(Q3515&gt;-O3516, 0, -O3516 - Q3515*Variables!$B$5))</f>
        <v>0</v>
      </c>
      <c r="S3516">
        <f t="shared" si="328"/>
        <v>0</v>
      </c>
      <c r="T3516">
        <f t="shared" si="329"/>
        <v>0</v>
      </c>
    </row>
    <row r="3517" spans="1:20" x14ac:dyDescent="0.3">
      <c r="A3517" s="3">
        <f t="shared" si="324"/>
        <v>43247</v>
      </c>
      <c r="B3517">
        <v>5</v>
      </c>
      <c r="C3517">
        <v>27</v>
      </c>
      <c r="D3517">
        <v>12</v>
      </c>
      <c r="E3517">
        <v>0</v>
      </c>
      <c r="F3517" s="1">
        <f>VLOOKUP(A3517,Weather!$A$1:$E$366, 5)</f>
        <v>0.89743589743589958</v>
      </c>
      <c r="G3517" s="1">
        <f>VLOOKUP(D3517, Spring!$A$1:$E$25, 2)</f>
        <v>1314.1592920353901</v>
      </c>
      <c r="H3517" s="1">
        <f>VLOOKUP(D3517, Spring!$A$1:$E$25, 3)</f>
        <v>983.10377962844302</v>
      </c>
      <c r="I3517" s="1">
        <f>VLOOKUP(D3517, Spring!$A$1:$E$25, 5)</f>
        <v>344.20503159464602</v>
      </c>
      <c r="J3517" s="1">
        <f t="shared" si="325"/>
        <v>344.20503159464602</v>
      </c>
      <c r="K3517" s="47">
        <f t="shared" si="326"/>
        <v>6.4393959477418665</v>
      </c>
      <c r="L3517" s="48">
        <f>Solar!K3534/1000*Variables!$B$3</f>
        <v>16.877500000000001</v>
      </c>
      <c r="M3517">
        <f>IF(E3517=1, VLOOKUP(D3517, Sheet1!$A$2:$C$26, 2), Sheet1!$C$3)</f>
        <v>0.18637999999999999</v>
      </c>
      <c r="N3517" s="1">
        <f>'Electricity Rates'!$J$2</f>
        <v>0.24729999999999999</v>
      </c>
      <c r="O3517" s="145">
        <f>L3517-K3517</f>
        <v>10.438104052258135</v>
      </c>
      <c r="P3517">
        <f t="shared" si="327"/>
        <v>1.5924626178765635</v>
      </c>
      <c r="Q3517">
        <f>IF(O3517&gt;0, IF(Q3516+O3517*Variables!$B$5&lt;Variables!$B$4, Q3516+O3517*Variables!$B$5, Variables!$B$4), IF(Q3516&gt;-O3517, Q3516+O3517/Variables!$B$5, 0))</f>
        <v>77.993862535843206</v>
      </c>
      <c r="R3517">
        <f>IF(O3517&gt;0, 0, IF(Q3516&gt;-O3517, 0, -O3517 - Q3516*Variables!$B$5))</f>
        <v>0</v>
      </c>
      <c r="S3517">
        <f t="shared" si="328"/>
        <v>0</v>
      </c>
      <c r="T3517">
        <f t="shared" si="329"/>
        <v>0</v>
      </c>
    </row>
    <row r="3518" spans="1:20" x14ac:dyDescent="0.3">
      <c r="A3518" s="3">
        <f t="shared" si="324"/>
        <v>43247</v>
      </c>
      <c r="B3518">
        <v>5</v>
      </c>
      <c r="C3518">
        <v>27</v>
      </c>
      <c r="D3518">
        <v>13</v>
      </c>
      <c r="E3518">
        <v>0</v>
      </c>
      <c r="F3518" s="1">
        <f>VLOOKUP(A3518,Weather!$A$1:$E$366, 5)</f>
        <v>0.89743589743589958</v>
      </c>
      <c r="G3518" s="1">
        <f>VLOOKUP(D3518, Spring!$A$1:$E$25, 2)</f>
        <v>1362.8318584070701</v>
      </c>
      <c r="H3518" s="1">
        <f>VLOOKUP(D3518, Spring!$A$1:$E$25, 3)</f>
        <v>999.59961563100603</v>
      </c>
      <c r="I3518" s="1">
        <f>VLOOKUP(D3518, Spring!$A$1:$E$25, 5)</f>
        <v>326.84269398328001</v>
      </c>
      <c r="J3518" s="1">
        <f t="shared" si="325"/>
        <v>326.84269398328001</v>
      </c>
      <c r="K3518" s="47">
        <f t="shared" si="326"/>
        <v>6.1145809212444586</v>
      </c>
      <c r="L3518" s="48">
        <f>Solar!K3535/1000*Variables!$B$3</f>
        <v>20.150600000000001</v>
      </c>
      <c r="M3518">
        <f>IF(E3518=1, VLOOKUP(D3518, Sheet1!$A$2:$C$26, 2), Sheet1!$C$3)</f>
        <v>0.18637999999999999</v>
      </c>
      <c r="N3518" s="1">
        <f>'Electricity Rates'!$J$2</f>
        <v>0.24729999999999999</v>
      </c>
      <c r="O3518" s="145">
        <f>L3518-K3518</f>
        <v>14.036019078755542</v>
      </c>
      <c r="P3518">
        <f t="shared" si="327"/>
        <v>1.5121358618237546</v>
      </c>
      <c r="Q3518">
        <f>IF(O3518&gt;0, IF(Q3517+O3518*Variables!$B$5&lt;Variables!$B$4, Q3517+O3518*Variables!$B$5, Variables!$B$4), IF(Q3517&gt;-O3518, Q3517+O3518/Variables!$B$5, 0))</f>
        <v>91.187720469873412</v>
      </c>
      <c r="R3518">
        <f>IF(O3518&gt;0, 0, IF(Q3517&gt;-O3518, 0, -O3518 - Q3517*Variables!$B$5))</f>
        <v>0</v>
      </c>
      <c r="S3518">
        <f t="shared" si="328"/>
        <v>0</v>
      </c>
      <c r="T3518">
        <f t="shared" si="329"/>
        <v>0</v>
      </c>
    </row>
    <row r="3519" spans="1:20" x14ac:dyDescent="0.3">
      <c r="A3519" s="3">
        <f t="shared" si="324"/>
        <v>43247</v>
      </c>
      <c r="B3519">
        <v>5</v>
      </c>
      <c r="C3519">
        <v>27</v>
      </c>
      <c r="D3519">
        <v>14</v>
      </c>
      <c r="E3519">
        <v>0</v>
      </c>
      <c r="F3519" s="1">
        <f>VLOOKUP(A3519,Weather!$A$1:$E$366, 5)</f>
        <v>0.89743589743589958</v>
      </c>
      <c r="G3519" s="1">
        <f>VLOOKUP(D3519, Spring!$A$1:$E$25, 2)</f>
        <v>1402.65486725663</v>
      </c>
      <c r="H3519" s="1">
        <f>VLOOKUP(D3519, Spring!$A$1:$E$25, 3)</f>
        <v>1011.55108904548</v>
      </c>
      <c r="I3519" s="1">
        <f>VLOOKUP(D3519, Spring!$A$1:$E$25, 5)</f>
        <v>309.49016837395499</v>
      </c>
      <c r="J3519" s="1">
        <f t="shared" si="325"/>
        <v>309.49016837395499</v>
      </c>
      <c r="K3519" s="47">
        <f t="shared" si="326"/>
        <v>5.7899494579154585</v>
      </c>
      <c r="L3519" s="48">
        <f>Solar!K3536/1000*Variables!$B$3</f>
        <v>20.745200000000001</v>
      </c>
      <c r="M3519">
        <f>IF(E3519=1, VLOOKUP(D3519, Sheet1!$A$2:$C$26, 2), Sheet1!$C$3)</f>
        <v>0.18637999999999999</v>
      </c>
      <c r="N3519" s="1">
        <f>'Electricity Rates'!$J$2</f>
        <v>0.24729999999999999</v>
      </c>
      <c r="O3519" s="145">
        <f>L3519-K3519</f>
        <v>14.955250542084542</v>
      </c>
      <c r="P3519">
        <f t="shared" si="327"/>
        <v>1.4318545009424928</v>
      </c>
      <c r="Q3519">
        <f>IF(O3519&gt;0, IF(Q3518+O3519*Variables!$B$5&lt;Variables!$B$4, Q3518+O3519*Variables!$B$5, Variables!$B$4), IF(Q3518&gt;-O3519, Q3518+O3519/Variables!$B$5, 0))</f>
        <v>100</v>
      </c>
      <c r="R3519">
        <f>IF(O3519&gt;0, 0, IF(Q3518&gt;-O3519, 0, -O3519 - Q3518*Variables!$B$5))</f>
        <v>0</v>
      </c>
      <c r="S3519">
        <f t="shared" si="328"/>
        <v>0</v>
      </c>
      <c r="T3519">
        <f t="shared" si="329"/>
        <v>0</v>
      </c>
    </row>
    <row r="3520" spans="1:20" x14ac:dyDescent="0.3">
      <c r="A3520" s="3">
        <f t="shared" si="324"/>
        <v>43247</v>
      </c>
      <c r="B3520">
        <v>5</v>
      </c>
      <c r="C3520">
        <v>27</v>
      </c>
      <c r="D3520">
        <v>15</v>
      </c>
      <c r="E3520">
        <v>0</v>
      </c>
      <c r="F3520" s="1">
        <f>VLOOKUP(A3520,Weather!$A$1:$E$366, 5)</f>
        <v>0.89743589743589958</v>
      </c>
      <c r="G3520" s="1">
        <f>VLOOKUP(D3520, Spring!$A$1:$E$25, 2)</f>
        <v>1371.6814159292001</v>
      </c>
      <c r="H3520" s="1">
        <f>VLOOKUP(D3520, Spring!$A$1:$E$25, 3)</f>
        <v>1005.48526585522</v>
      </c>
      <c r="I3520" s="1">
        <f>VLOOKUP(D3520, Spring!$A$1:$E$25, 5)</f>
        <v>300.89485458612899</v>
      </c>
      <c r="J3520" s="1">
        <f t="shared" si="325"/>
        <v>300.89485458612899</v>
      </c>
      <c r="K3520" s="47">
        <f t="shared" si="326"/>
        <v>5.6291481223903048</v>
      </c>
      <c r="L3520" s="48">
        <f>Solar!K3537/1000*Variables!$B$3</f>
        <v>31.986349999999998</v>
      </c>
      <c r="M3520">
        <f>IF(E3520=1, VLOOKUP(D3520, Sheet1!$A$2:$C$26, 2), Sheet1!$C$3)</f>
        <v>0.18637999999999999</v>
      </c>
      <c r="N3520" s="1">
        <f>'Electricity Rates'!$J$2</f>
        <v>0.24729999999999999</v>
      </c>
      <c r="O3520" s="145">
        <f>L3520-K3520</f>
        <v>26.357201877609693</v>
      </c>
      <c r="P3520">
        <f t="shared" si="327"/>
        <v>1.3920883306671223</v>
      </c>
      <c r="Q3520">
        <f>IF(O3520&gt;0, IF(Q3519+O3520*Variables!$B$5&lt;Variables!$B$4, Q3519+O3520*Variables!$B$5, Variables!$B$4), IF(Q3519&gt;-O3520, Q3519+O3520/Variables!$B$5, 0))</f>
        <v>100</v>
      </c>
      <c r="R3520">
        <f>IF(O3520&gt;0, 0, IF(Q3519&gt;-O3520, 0, -O3520 - Q3519*Variables!$B$5))</f>
        <v>0</v>
      </c>
      <c r="S3520">
        <f t="shared" si="328"/>
        <v>0</v>
      </c>
      <c r="T3520">
        <f t="shared" si="329"/>
        <v>0</v>
      </c>
    </row>
    <row r="3521" spans="1:20" x14ac:dyDescent="0.3">
      <c r="A3521" s="3">
        <f t="shared" si="324"/>
        <v>43247</v>
      </c>
      <c r="B3521">
        <v>5</v>
      </c>
      <c r="C3521">
        <v>27</v>
      </c>
      <c r="D3521">
        <v>16</v>
      </c>
      <c r="E3521">
        <v>0</v>
      </c>
      <c r="F3521" s="1">
        <f>VLOOKUP(A3521,Weather!$A$1:$E$366, 5)</f>
        <v>0.89743589743589958</v>
      </c>
      <c r="G3521" s="1">
        <f>VLOOKUP(D3521, Spring!$A$1:$E$25, 2)</f>
        <v>1283.1858407079601</v>
      </c>
      <c r="H3521" s="1">
        <f>VLOOKUP(D3521, Spring!$A$1:$E$25, 3)</f>
        <v>954.93673926969905</v>
      </c>
      <c r="I3521" s="1">
        <f>VLOOKUP(D3521, Spring!$A$1:$E$25, 5)</f>
        <v>270.36971623690101</v>
      </c>
      <c r="J3521" s="1">
        <f t="shared" si="325"/>
        <v>270.36971623690101</v>
      </c>
      <c r="K3521" s="47">
        <f t="shared" si="326"/>
        <v>5.0580831054739868</v>
      </c>
      <c r="L3521" s="48">
        <f>Solar!K3538/1000*Variables!$B$3</f>
        <v>16.458099999999998</v>
      </c>
      <c r="M3521">
        <f>IF(E3521=1, VLOOKUP(D3521, Sheet1!$A$2:$C$26, 2), Sheet1!$C$3)</f>
        <v>0.18637999999999999</v>
      </c>
      <c r="N3521" s="1">
        <f>'Electricity Rates'!$J$2</f>
        <v>0.24729999999999999</v>
      </c>
      <c r="O3521" s="145">
        <f>L3521-K3521</f>
        <v>11.400016894526011</v>
      </c>
      <c r="P3521">
        <f t="shared" si="327"/>
        <v>1.2508639519837168</v>
      </c>
      <c r="Q3521">
        <f>IF(O3521&gt;0, IF(Q3520+O3521*Variables!$B$5&lt;Variables!$B$4, Q3520+O3521*Variables!$B$5, Variables!$B$4), IF(Q3520&gt;-O3521, Q3520+O3521/Variables!$B$5, 0))</f>
        <v>100</v>
      </c>
      <c r="R3521">
        <f>IF(O3521&gt;0, 0, IF(Q3520&gt;-O3521, 0, -O3521 - Q3520*Variables!$B$5))</f>
        <v>0</v>
      </c>
      <c r="S3521">
        <f t="shared" si="328"/>
        <v>0</v>
      </c>
      <c r="T3521">
        <f t="shared" si="329"/>
        <v>0</v>
      </c>
    </row>
    <row r="3522" spans="1:20" x14ac:dyDescent="0.3">
      <c r="A3522" s="3">
        <f t="shared" si="324"/>
        <v>43247</v>
      </c>
      <c r="B3522">
        <v>5</v>
      </c>
      <c r="C3522">
        <v>27</v>
      </c>
      <c r="D3522">
        <v>17</v>
      </c>
      <c r="E3522">
        <v>0</v>
      </c>
      <c r="F3522" s="1">
        <f>VLOOKUP(A3522,Weather!$A$1:$E$366, 5)</f>
        <v>0.89743589743589958</v>
      </c>
      <c r="G3522" s="1">
        <f>VLOOKUP(D3522, Spring!$A$1:$E$25, 2)</f>
        <v>973.45132743362797</v>
      </c>
      <c r="H3522" s="1">
        <f>VLOOKUP(D3522, Spring!$A$1:$E$25, 3)</f>
        <v>850.97693786034597</v>
      </c>
      <c r="I3522" s="1">
        <f>VLOOKUP(D3522, Spring!$A$1:$E$25, 5)</f>
        <v>257.39334353781499</v>
      </c>
      <c r="J3522" s="1">
        <f t="shared" si="325"/>
        <v>257.39334353781499</v>
      </c>
      <c r="K3522" s="47">
        <f t="shared" si="326"/>
        <v>4.815320815254803</v>
      </c>
      <c r="L3522" s="48">
        <f>Solar!K3539/1000*Variables!$B$3</f>
        <v>16.685600000000001</v>
      </c>
      <c r="M3522">
        <f>IF(E3522=1, VLOOKUP(D3522, Sheet1!$A$2:$C$26, 2), Sheet1!$C$3)</f>
        <v>0.18637999999999999</v>
      </c>
      <c r="N3522" s="1">
        <f>'Electricity Rates'!$J$2</f>
        <v>0.24729999999999999</v>
      </c>
      <c r="O3522" s="145">
        <f>L3522-K3522</f>
        <v>11.870279184745197</v>
      </c>
      <c r="P3522">
        <f t="shared" si="327"/>
        <v>1.1908288376125127</v>
      </c>
      <c r="Q3522">
        <f>IF(O3522&gt;0, IF(Q3521+O3522*Variables!$B$5&lt;Variables!$B$4, Q3521+O3522*Variables!$B$5, Variables!$B$4), IF(Q3521&gt;-O3522, Q3521+O3522/Variables!$B$5, 0))</f>
        <v>100</v>
      </c>
      <c r="R3522">
        <f>IF(O3522&gt;0, 0, IF(Q3521&gt;-O3522, 0, -O3522 - Q3521*Variables!$B$5))</f>
        <v>0</v>
      </c>
      <c r="S3522">
        <f t="shared" si="328"/>
        <v>0</v>
      </c>
      <c r="T3522">
        <f t="shared" si="329"/>
        <v>0</v>
      </c>
    </row>
    <row r="3523" spans="1:20" x14ac:dyDescent="0.3">
      <c r="A3523" s="3">
        <f t="shared" ref="A3523:A3586" si="330">DATE(2018, B3523, C3523)</f>
        <v>43247</v>
      </c>
      <c r="B3523">
        <v>5</v>
      </c>
      <c r="C3523">
        <v>27</v>
      </c>
      <c r="D3523">
        <v>18</v>
      </c>
      <c r="E3523">
        <v>0</v>
      </c>
      <c r="F3523" s="1">
        <f>VLOOKUP(A3523,Weather!$A$1:$E$366, 5)</f>
        <v>0.89743589743589958</v>
      </c>
      <c r="G3523" s="1">
        <f>VLOOKUP(D3523, Spring!$A$1:$E$25, 2)</f>
        <v>690.26548672566298</v>
      </c>
      <c r="H3523" s="1">
        <f>VLOOKUP(D3523, Spring!$A$1:$E$25, 3)</f>
        <v>590.923299339663</v>
      </c>
      <c r="I3523" s="1">
        <f>VLOOKUP(D3523, Spring!$A$1:$E$25, 5)</f>
        <v>248.81274775305101</v>
      </c>
      <c r="J3523" s="1">
        <f t="shared" ref="J3523:J3586" si="331">IF(E3523=0, I3523, H3523 + (G3523-H3523)*F3523)</f>
        <v>248.81274775305101</v>
      </c>
      <c r="K3523" s="47">
        <f t="shared" ref="K3523:K3586" si="332">J3523*1000/53453</f>
        <v>4.6547948244822743</v>
      </c>
      <c r="L3523" s="48">
        <f>Solar!K3540/1000*Variables!$B$3</f>
        <v>7.6044</v>
      </c>
      <c r="M3523">
        <f>IF(E3523=1, VLOOKUP(D3523, Sheet1!$A$2:$C$26, 2), Sheet1!$C$3)</f>
        <v>0.18637999999999999</v>
      </c>
      <c r="N3523" s="1">
        <f>'Electricity Rates'!$J$2</f>
        <v>0.24729999999999999</v>
      </c>
      <c r="O3523" s="145">
        <f>L3523-K3523</f>
        <v>2.9496051755177257</v>
      </c>
      <c r="P3523">
        <f t="shared" ref="P3523:P3586" si="333">N3523*K3523</f>
        <v>1.1511307600944665</v>
      </c>
      <c r="Q3523">
        <f>IF(O3523&gt;0, IF(Q3522+O3523*Variables!$B$5&lt;Variables!$B$4, Q3522+O3523*Variables!$B$5, Variables!$B$4), IF(Q3522&gt;-O3523, Q3522+O3523/Variables!$B$5, 0))</f>
        <v>100</v>
      </c>
      <c r="R3523">
        <f>IF(O3523&gt;0, 0, IF(Q3522&gt;-O3523, 0, -O3523 - Q3522*Variables!$B$5))</f>
        <v>0</v>
      </c>
      <c r="S3523">
        <f t="shared" ref="S3523:S3586" si="334">R3523*M3523</f>
        <v>0</v>
      </c>
      <c r="T3523">
        <f t="shared" ref="T3523:T3586" si="335">IF(AND(R3523&gt;0, M3523&gt;0.3), 1, 0)</f>
        <v>0</v>
      </c>
    </row>
    <row r="3524" spans="1:20" x14ac:dyDescent="0.3">
      <c r="A3524" s="3">
        <f t="shared" si="330"/>
        <v>43247</v>
      </c>
      <c r="B3524">
        <v>5</v>
      </c>
      <c r="C3524">
        <v>27</v>
      </c>
      <c r="D3524">
        <v>19</v>
      </c>
      <c r="E3524">
        <v>0</v>
      </c>
      <c r="F3524" s="1">
        <f>VLOOKUP(A3524,Weather!$A$1:$E$366, 5)</f>
        <v>0.89743589743589958</v>
      </c>
      <c r="G3524" s="1">
        <f>VLOOKUP(D3524, Spring!$A$1:$E$25, 2)</f>
        <v>482.300884955752</v>
      </c>
      <c r="H3524" s="1">
        <f>VLOOKUP(D3524, Spring!$A$1:$E$25, 3)</f>
        <v>454.99679692504799</v>
      </c>
      <c r="I3524" s="1">
        <f>VLOOKUP(D3524, Spring!$A$1:$E$25, 5)</f>
        <v>266.52341143686903</v>
      </c>
      <c r="J3524" s="1">
        <f t="shared" si="331"/>
        <v>266.52341143686903</v>
      </c>
      <c r="K3524" s="47">
        <f t="shared" si="332"/>
        <v>4.9861263434581593</v>
      </c>
      <c r="L3524" s="48">
        <f>Solar!K3541/1000*Variables!$B$3</f>
        <v>1.0445</v>
      </c>
      <c r="M3524">
        <f>IF(E3524=1, VLOOKUP(D3524, Sheet1!$A$2:$C$26, 2), Sheet1!$C$3)</f>
        <v>0.18637999999999999</v>
      </c>
      <c r="N3524" s="1">
        <f>'Electricity Rates'!$J$2</f>
        <v>0.24729999999999999</v>
      </c>
      <c r="O3524" s="145">
        <f>L3524-K3524</f>
        <v>-3.9416263434581591</v>
      </c>
      <c r="P3524">
        <f t="shared" si="333"/>
        <v>1.2330690447372028</v>
      </c>
      <c r="Q3524">
        <f>IF(O3524&gt;0, IF(Q3523+O3524*Variables!$B$5&lt;Variables!$B$4, Q3523+O3524*Variables!$B$5, Variables!$B$4), IF(Q3523&gt;-O3524, Q3523+O3524/Variables!$B$5, 0))</f>
        <v>95.806780485682808</v>
      </c>
      <c r="R3524">
        <f>IF(O3524&gt;0, 0, IF(Q3523&gt;-O3524, 0, -O3524 - Q3523*Variables!$B$5))</f>
        <v>0</v>
      </c>
      <c r="S3524">
        <f t="shared" si="334"/>
        <v>0</v>
      </c>
      <c r="T3524">
        <f t="shared" si="335"/>
        <v>0</v>
      </c>
    </row>
    <row r="3525" spans="1:20" x14ac:dyDescent="0.3">
      <c r="A3525" s="3">
        <f t="shared" si="330"/>
        <v>43247</v>
      </c>
      <c r="B3525">
        <v>5</v>
      </c>
      <c r="C3525">
        <v>27</v>
      </c>
      <c r="D3525">
        <v>20</v>
      </c>
      <c r="E3525">
        <v>0</v>
      </c>
      <c r="F3525" s="1">
        <f>VLOOKUP(A3525,Weather!$A$1:$E$366, 5)</f>
        <v>0.89743589743589958</v>
      </c>
      <c r="G3525" s="1">
        <f>VLOOKUP(D3525, Spring!$A$1:$E$25, 2)</f>
        <v>415.92920353982299</v>
      </c>
      <c r="H3525" s="1">
        <f>VLOOKUP(D3525, Spring!$A$1:$E$25, 3)</f>
        <v>371.98648067830999</v>
      </c>
      <c r="I3525" s="1">
        <f>VLOOKUP(D3525, Spring!$A$1:$E$25, 5)</f>
        <v>284.25369912476901</v>
      </c>
      <c r="J3525" s="1">
        <f t="shared" si="331"/>
        <v>284.25369912476901</v>
      </c>
      <c r="K3525" s="47">
        <f t="shared" si="332"/>
        <v>5.3178249887708642</v>
      </c>
      <c r="L3525" s="48">
        <f>Solar!K3542/1000*Variables!$B$3</f>
        <v>0</v>
      </c>
      <c r="M3525">
        <f>IF(E3525=1, VLOOKUP(D3525, Sheet1!$A$2:$C$26, 2), Sheet1!$C$3)</f>
        <v>0.18637999999999999</v>
      </c>
      <c r="N3525" s="1">
        <f>'Electricity Rates'!$J$2</f>
        <v>0.24729999999999999</v>
      </c>
      <c r="O3525" s="145">
        <f>L3525-K3525</f>
        <v>-5.3178249887708642</v>
      </c>
      <c r="P3525">
        <f t="shared" si="333"/>
        <v>1.3150981197230347</v>
      </c>
      <c r="Q3525">
        <f>IF(O3525&gt;0, IF(Q3524+O3525*Variables!$B$5&lt;Variables!$B$4, Q3524+O3525*Variables!$B$5, Variables!$B$4), IF(Q3524&gt;-O3525, Q3524+O3525/Variables!$B$5, 0))</f>
        <v>90.149519859330823</v>
      </c>
      <c r="R3525">
        <f>IF(O3525&gt;0, 0, IF(Q3524&gt;-O3525, 0, -O3525 - Q3524*Variables!$B$5))</f>
        <v>0</v>
      </c>
      <c r="S3525">
        <f t="shared" si="334"/>
        <v>0</v>
      </c>
      <c r="T3525">
        <f t="shared" si="335"/>
        <v>0</v>
      </c>
    </row>
    <row r="3526" spans="1:20" x14ac:dyDescent="0.3">
      <c r="A3526" s="3">
        <f t="shared" si="330"/>
        <v>43247</v>
      </c>
      <c r="B3526">
        <v>5</v>
      </c>
      <c r="C3526">
        <v>27</v>
      </c>
      <c r="D3526">
        <v>21</v>
      </c>
      <c r="E3526">
        <v>0</v>
      </c>
      <c r="F3526" s="1">
        <f>VLOOKUP(A3526,Weather!$A$1:$E$366, 5)</f>
        <v>0.89743589743589958</v>
      </c>
      <c r="G3526" s="1">
        <f>VLOOKUP(D3526, Spring!$A$1:$E$25, 2)</f>
        <v>371.68141592920301</v>
      </c>
      <c r="H3526" s="1">
        <f>VLOOKUP(D3526, Spring!$A$1:$E$25, 3)</f>
        <v>318.10538116591903</v>
      </c>
      <c r="I3526" s="1">
        <f>VLOOKUP(D3526, Spring!$A$1:$E$25, 5)</f>
        <v>271.28223242670401</v>
      </c>
      <c r="J3526" s="1">
        <f t="shared" si="331"/>
        <v>271.28223242670401</v>
      </c>
      <c r="K3526" s="47">
        <f t="shared" si="332"/>
        <v>5.0751544801358959</v>
      </c>
      <c r="L3526" s="48">
        <f>Solar!K3543/1000*Variables!$B$3</f>
        <v>0</v>
      </c>
      <c r="M3526">
        <f>IF(E3526=1, VLOOKUP(D3526, Sheet1!$A$2:$C$26, 2), Sheet1!$C$3)</f>
        <v>0.18637999999999999</v>
      </c>
      <c r="N3526" s="1">
        <f>'Electricity Rates'!$J$2</f>
        <v>0.24729999999999999</v>
      </c>
      <c r="O3526" s="145">
        <f>L3526-K3526</f>
        <v>-5.0751544801358959</v>
      </c>
      <c r="P3526">
        <f t="shared" si="333"/>
        <v>1.255085702937607</v>
      </c>
      <c r="Q3526">
        <f>IF(O3526&gt;0, IF(Q3525+O3526*Variables!$B$5&lt;Variables!$B$4, Q3525+O3526*Variables!$B$5, Variables!$B$4), IF(Q3525&gt;-O3526, Q3525+O3526/Variables!$B$5, 0))</f>
        <v>84.75041934854795</v>
      </c>
      <c r="R3526">
        <f>IF(O3526&gt;0, 0, IF(Q3525&gt;-O3526, 0, -O3526 - Q3525*Variables!$B$5))</f>
        <v>0</v>
      </c>
      <c r="S3526">
        <f t="shared" si="334"/>
        <v>0</v>
      </c>
      <c r="T3526">
        <f t="shared" si="335"/>
        <v>0</v>
      </c>
    </row>
    <row r="3527" spans="1:20" x14ac:dyDescent="0.3">
      <c r="A3527" s="3">
        <f t="shared" si="330"/>
        <v>43247</v>
      </c>
      <c r="B3527">
        <v>5</v>
      </c>
      <c r="C3527">
        <v>27</v>
      </c>
      <c r="D3527">
        <v>22</v>
      </c>
      <c r="E3527">
        <v>0</v>
      </c>
      <c r="F3527" s="1">
        <f>VLOOKUP(A3527,Weather!$A$1:$E$366, 5)</f>
        <v>0.89743589743589958</v>
      </c>
      <c r="G3527" s="1">
        <f>VLOOKUP(D3527, Spring!$A$1:$E$25, 2)</f>
        <v>345.13274336283098</v>
      </c>
      <c r="H3527" s="1">
        <f>VLOOKUP(D3527, Spring!$A$1:$E$25, 3)</f>
        <v>289.79820627802701</v>
      </c>
      <c r="I3527" s="1">
        <f>VLOOKUP(D3527, Spring!$A$1:$E$25, 5)</f>
        <v>275.85953137878198</v>
      </c>
      <c r="J3527" s="1">
        <f t="shared" si="331"/>
        <v>275.85953137878198</v>
      </c>
      <c r="K3527" s="47">
        <f t="shared" si="332"/>
        <v>5.1607866981980806</v>
      </c>
      <c r="L3527" s="48">
        <f>Solar!K3544/1000*Variables!$B$3</f>
        <v>0</v>
      </c>
      <c r="M3527">
        <f>IF(E3527=1, VLOOKUP(D3527, Sheet1!$A$2:$C$26, 2), Sheet1!$C$3)</f>
        <v>0.18637999999999999</v>
      </c>
      <c r="N3527" s="1">
        <f>'Electricity Rates'!$J$2</f>
        <v>0.24729999999999999</v>
      </c>
      <c r="O3527" s="145">
        <f>L3527-K3527</f>
        <v>-5.1607866981980806</v>
      </c>
      <c r="P3527">
        <f t="shared" si="333"/>
        <v>1.2762625504643852</v>
      </c>
      <c r="Q3527">
        <f>IF(O3527&gt;0, IF(Q3526+O3527*Variables!$B$5&lt;Variables!$B$4, Q3526+O3527*Variables!$B$5, Variables!$B$4), IF(Q3526&gt;-O3527, Q3526+O3527/Variables!$B$5, 0))</f>
        <v>79.260220733443603</v>
      </c>
      <c r="R3527">
        <f>IF(O3527&gt;0, 0, IF(Q3526&gt;-O3527, 0, -O3527 - Q3526*Variables!$B$5))</f>
        <v>0</v>
      </c>
      <c r="S3527">
        <f t="shared" si="334"/>
        <v>0</v>
      </c>
      <c r="T3527">
        <f t="shared" si="335"/>
        <v>0</v>
      </c>
    </row>
    <row r="3528" spans="1:20" x14ac:dyDescent="0.3">
      <c r="A3528" s="3">
        <f t="shared" si="330"/>
        <v>43247</v>
      </c>
      <c r="B3528">
        <v>5</v>
      </c>
      <c r="C3528">
        <v>27</v>
      </c>
      <c r="D3528">
        <v>23</v>
      </c>
      <c r="E3528">
        <v>0</v>
      </c>
      <c r="F3528" s="1">
        <f>VLOOKUP(A3528,Weather!$A$1:$E$366, 5)</f>
        <v>0.89743589743589958</v>
      </c>
      <c r="G3528" s="1">
        <f>VLOOKUP(D3528, Spring!$A$1:$E$25, 2)</f>
        <v>318.58407079646003</v>
      </c>
      <c r="H3528" s="1">
        <f>VLOOKUP(D3528, Spring!$A$1:$E$25, 3)</f>
        <v>270.57975656630401</v>
      </c>
      <c r="I3528" s="1">
        <f>VLOOKUP(D3528, Spring!$A$1:$E$25, 5)</f>
        <v>271.64527650221697</v>
      </c>
      <c r="J3528" s="1">
        <f t="shared" si="331"/>
        <v>271.64527650221697</v>
      </c>
      <c r="K3528" s="47">
        <f t="shared" si="332"/>
        <v>5.0819463173669766</v>
      </c>
      <c r="L3528" s="48">
        <f>Solar!K3545/1000*Variables!$B$3</f>
        <v>0</v>
      </c>
      <c r="M3528">
        <f>IF(E3528=1, VLOOKUP(D3528, Sheet1!$A$2:$C$26, 2), Sheet1!$C$3)</f>
        <v>0.18637999999999999</v>
      </c>
      <c r="N3528" s="1">
        <f>'Electricity Rates'!$J$2</f>
        <v>0.24729999999999999</v>
      </c>
      <c r="O3528" s="145">
        <f>L3528-K3528</f>
        <v>-5.0819463173669766</v>
      </c>
      <c r="P3528">
        <f t="shared" si="333"/>
        <v>1.2567653242848533</v>
      </c>
      <c r="Q3528">
        <f>IF(O3528&gt;0, IF(Q3527+O3528*Variables!$B$5&lt;Variables!$B$4, Q3527+O3528*Variables!$B$5, Variables!$B$4), IF(Q3527&gt;-O3528, Q3527+O3528/Variables!$B$5, 0))</f>
        <v>73.853894863904259</v>
      </c>
      <c r="R3528">
        <f>IF(O3528&gt;0, 0, IF(Q3527&gt;-O3528, 0, -O3528 - Q3527*Variables!$B$5))</f>
        <v>0</v>
      </c>
      <c r="S3528">
        <f t="shared" si="334"/>
        <v>0</v>
      </c>
      <c r="T3528">
        <f t="shared" si="335"/>
        <v>0</v>
      </c>
    </row>
    <row r="3529" spans="1:20" x14ac:dyDescent="0.3">
      <c r="A3529" s="3">
        <f t="shared" si="330"/>
        <v>43247</v>
      </c>
      <c r="B3529">
        <v>5</v>
      </c>
      <c r="C3529">
        <v>27</v>
      </c>
      <c r="D3529">
        <v>24</v>
      </c>
      <c r="E3529">
        <v>0</v>
      </c>
      <c r="F3529" s="1">
        <f>VLOOKUP(A3529,Weather!$A$1:$E$366, 5)</f>
        <v>0.89743589743589958</v>
      </c>
      <c r="G3529" s="1">
        <f>VLOOKUP(D3529, Spring!$A$1:$E$25, 2)</f>
        <v>287.61061946902601</v>
      </c>
      <c r="H3529" s="1">
        <f>VLOOKUP(D3529, Spring!$A$1:$E$25, 3)</f>
        <v>251.20115310698301</v>
      </c>
      <c r="I3529" s="1">
        <f>VLOOKUP(D3529, Spring!$A$1:$E$25, 5)</f>
        <v>267.465363632795</v>
      </c>
      <c r="J3529" s="1">
        <f t="shared" si="331"/>
        <v>267.465363632795</v>
      </c>
      <c r="K3529" s="47">
        <f t="shared" si="332"/>
        <v>5.0037484076252969</v>
      </c>
      <c r="L3529" s="48">
        <f>Solar!K3546/1000*Variables!$B$3</f>
        <v>0</v>
      </c>
      <c r="M3529">
        <f>IF(E3529=1, VLOOKUP(D3529, Sheet1!$A$2:$C$26, 2), Sheet1!$C$3)</f>
        <v>0.18637999999999999</v>
      </c>
      <c r="N3529" s="1">
        <f>'Electricity Rates'!$J$2</f>
        <v>0.24729999999999999</v>
      </c>
      <c r="O3529" s="145">
        <f>L3529-K3529</f>
        <v>-5.0037484076252969</v>
      </c>
      <c r="P3529">
        <f t="shared" si="333"/>
        <v>1.2374269812057359</v>
      </c>
      <c r="Q3529">
        <f>IF(O3529&gt;0, IF(Q3528+O3529*Variables!$B$5&lt;Variables!$B$4, Q3528+O3529*Variables!$B$5, Variables!$B$4), IF(Q3528&gt;-O3529, Q3528+O3529/Variables!$B$5, 0))</f>
        <v>68.530758260047563</v>
      </c>
      <c r="R3529">
        <f>IF(O3529&gt;0, 0, IF(Q3528&gt;-O3529, 0, -O3529 - Q3528*Variables!$B$5))</f>
        <v>0</v>
      </c>
      <c r="S3529">
        <f t="shared" si="334"/>
        <v>0</v>
      </c>
      <c r="T3529">
        <f t="shared" si="335"/>
        <v>0</v>
      </c>
    </row>
    <row r="3530" spans="1:20" x14ac:dyDescent="0.3">
      <c r="A3530" s="3">
        <f t="shared" si="330"/>
        <v>43248</v>
      </c>
      <c r="B3530">
        <v>5</v>
      </c>
      <c r="C3530">
        <v>28</v>
      </c>
      <c r="D3530">
        <v>1</v>
      </c>
      <c r="E3530">
        <v>0</v>
      </c>
      <c r="F3530" s="1">
        <f>VLOOKUP(A3530,Weather!$A$1:$E$366, 5)</f>
        <v>0.92307692307692379</v>
      </c>
      <c r="G3530" s="1">
        <f>VLOOKUP(D3530, Spring!$A$1:$E$25, 2)</f>
        <v>284.91351697629602</v>
      </c>
      <c r="H3530" s="1">
        <f>VLOOKUP(D3530, Spring!$A$1:$E$25, 3)</f>
        <v>272.00797092955099</v>
      </c>
      <c r="I3530" s="1">
        <f>VLOOKUP(D3530, Spring!$A$1:$E$25, 5)</f>
        <v>272.01322657875102</v>
      </c>
      <c r="J3530" s="1">
        <f t="shared" si="331"/>
        <v>272.01322657875102</v>
      </c>
      <c r="K3530" s="47">
        <f t="shared" si="332"/>
        <v>5.0888299361822726</v>
      </c>
      <c r="L3530" s="48">
        <f>Solar!K3547/1000*Variables!$B$3</f>
        <v>0</v>
      </c>
      <c r="M3530">
        <f>IF(E3530=1, VLOOKUP(D3530, Sheet1!$A$2:$C$26, 2), Sheet1!$C$3)</f>
        <v>0.18637999999999999</v>
      </c>
      <c r="N3530" s="1">
        <f>'Electricity Rates'!$J$2</f>
        <v>0.24729999999999999</v>
      </c>
      <c r="O3530" s="145">
        <f>L3530-K3530</f>
        <v>-5.0888299361822726</v>
      </c>
      <c r="P3530">
        <f t="shared" si="333"/>
        <v>1.2584676432178761</v>
      </c>
      <c r="Q3530">
        <f>IF(O3530&gt;0, IF(Q3529+O3530*Variables!$B$5&lt;Variables!$B$4, Q3529+O3530*Variables!$B$5, Variables!$B$4), IF(Q3529&gt;-O3530, Q3529+O3530/Variables!$B$5, 0))</f>
        <v>63.117109391768551</v>
      </c>
      <c r="R3530">
        <f>IF(O3530&gt;0, 0, IF(Q3529&gt;-O3530, 0, -O3530 - Q3529*Variables!$B$5))</f>
        <v>0</v>
      </c>
      <c r="S3530">
        <f t="shared" si="334"/>
        <v>0</v>
      </c>
      <c r="T3530">
        <f t="shared" si="335"/>
        <v>0</v>
      </c>
    </row>
    <row r="3531" spans="1:20" x14ac:dyDescent="0.3">
      <c r="A3531" s="3">
        <f t="shared" si="330"/>
        <v>43248</v>
      </c>
      <c r="B3531">
        <v>5</v>
      </c>
      <c r="C3531">
        <v>28</v>
      </c>
      <c r="D3531">
        <v>2</v>
      </c>
      <c r="E3531">
        <v>0</v>
      </c>
      <c r="F3531" s="1">
        <f>VLOOKUP(A3531,Weather!$A$1:$E$366, 5)</f>
        <v>0.92307692307692379</v>
      </c>
      <c r="G3531" s="1">
        <f>VLOOKUP(D3531, Spring!$A$1:$E$25, 2)</f>
        <v>283.47213324791699</v>
      </c>
      <c r="H3531" s="1">
        <f>VLOOKUP(D3531, Spring!$A$1:$E$25, 3)</f>
        <v>272.193568553901</v>
      </c>
      <c r="I3531" s="1">
        <f>VLOOKUP(D3531, Spring!$A$1:$E$25, 5)</f>
        <v>263.43263079398702</v>
      </c>
      <c r="J3531" s="1">
        <f t="shared" si="331"/>
        <v>263.43263079398702</v>
      </c>
      <c r="K3531" s="47">
        <f t="shared" si="332"/>
        <v>4.928303945409743</v>
      </c>
      <c r="L3531" s="48">
        <f>Solar!K3548/1000*Variables!$B$3</f>
        <v>0</v>
      </c>
      <c r="M3531">
        <f>IF(E3531=1, VLOOKUP(D3531, Sheet1!$A$2:$C$26, 2), Sheet1!$C$3)</f>
        <v>0.18637999999999999</v>
      </c>
      <c r="N3531" s="1">
        <f>'Electricity Rates'!$J$2</f>
        <v>0.24729999999999999</v>
      </c>
      <c r="O3531" s="145">
        <f>L3531-K3531</f>
        <v>-4.928303945409743</v>
      </c>
      <c r="P3531">
        <f t="shared" si="333"/>
        <v>1.2187695656998294</v>
      </c>
      <c r="Q3531">
        <f>IF(O3531&gt;0, IF(Q3530+O3531*Variables!$B$5&lt;Variables!$B$4, Q3530+O3531*Variables!$B$5, Variables!$B$4), IF(Q3530&gt;-O3531, Q3530+O3531/Variables!$B$5, 0))</f>
        <v>57.874232854098608</v>
      </c>
      <c r="R3531">
        <f>IF(O3531&gt;0, 0, IF(Q3530&gt;-O3531, 0, -O3531 - Q3530*Variables!$B$5))</f>
        <v>0</v>
      </c>
      <c r="S3531">
        <f t="shared" si="334"/>
        <v>0</v>
      </c>
      <c r="T3531">
        <f t="shared" si="335"/>
        <v>0</v>
      </c>
    </row>
    <row r="3532" spans="1:20" x14ac:dyDescent="0.3">
      <c r="A3532" s="3">
        <f t="shared" si="330"/>
        <v>43248</v>
      </c>
      <c r="B3532">
        <v>5</v>
      </c>
      <c r="C3532">
        <v>28</v>
      </c>
      <c r="D3532">
        <v>3</v>
      </c>
      <c r="E3532">
        <v>0</v>
      </c>
      <c r="F3532" s="1">
        <f>VLOOKUP(A3532,Weather!$A$1:$E$366, 5)</f>
        <v>0.92307692307692379</v>
      </c>
      <c r="G3532" s="1">
        <f>VLOOKUP(D3532, Spring!$A$1:$E$25, 2)</f>
        <v>282.03074951953801</v>
      </c>
      <c r="H3532" s="1">
        <f>VLOOKUP(D3532, Spring!$A$1:$E$25, 3)</f>
        <v>263.612120501699</v>
      </c>
      <c r="I3532" s="1">
        <f>VLOOKUP(D3532, Spring!$A$1:$E$25, 5)</f>
        <v>268.00502374504498</v>
      </c>
      <c r="J3532" s="1">
        <f t="shared" si="331"/>
        <v>268.00502374504498</v>
      </c>
      <c r="K3532" s="47">
        <f t="shared" si="332"/>
        <v>5.0138443818877336</v>
      </c>
      <c r="L3532" s="48">
        <f>Solar!K3549/1000*Variables!$B$3</f>
        <v>0</v>
      </c>
      <c r="M3532">
        <f>IF(E3532=1, VLOOKUP(D3532, Sheet1!$A$2:$C$26, 2), Sheet1!$C$3)</f>
        <v>0.18637999999999999</v>
      </c>
      <c r="N3532" s="1">
        <f>'Electricity Rates'!$J$2</f>
        <v>0.24729999999999999</v>
      </c>
      <c r="O3532" s="145">
        <f>L3532-K3532</f>
        <v>-5.0138443818877336</v>
      </c>
      <c r="P3532">
        <f t="shared" si="333"/>
        <v>1.2399237156408365</v>
      </c>
      <c r="Q3532">
        <f>IF(O3532&gt;0, IF(Q3531+O3532*Variables!$B$5&lt;Variables!$B$4, Q3531+O3532*Variables!$B$5, Variables!$B$4), IF(Q3531&gt;-O3532, Q3531+O3532/Variables!$B$5, 0))</f>
        <v>52.540355852090379</v>
      </c>
      <c r="R3532">
        <f>IF(O3532&gt;0, 0, IF(Q3531&gt;-O3532, 0, -O3532 - Q3531*Variables!$B$5))</f>
        <v>0</v>
      </c>
      <c r="S3532">
        <f t="shared" si="334"/>
        <v>0</v>
      </c>
      <c r="T3532">
        <f t="shared" si="335"/>
        <v>0</v>
      </c>
    </row>
    <row r="3533" spans="1:20" x14ac:dyDescent="0.3">
      <c r="A3533" s="3">
        <f t="shared" si="330"/>
        <v>43248</v>
      </c>
      <c r="B3533">
        <v>5</v>
      </c>
      <c r="C3533">
        <v>28</v>
      </c>
      <c r="D3533">
        <v>4</v>
      </c>
      <c r="E3533">
        <v>0</v>
      </c>
      <c r="F3533" s="1">
        <f>VLOOKUP(A3533,Weather!$A$1:$E$366, 5)</f>
        <v>0.92307692307692379</v>
      </c>
      <c r="G3533" s="1">
        <f>VLOOKUP(D3533, Spring!$A$1:$E$25, 2)</f>
        <v>287.61061946902601</v>
      </c>
      <c r="H3533" s="1">
        <f>VLOOKUP(D3533, Spring!$A$1:$E$25, 3)</f>
        <v>280.54932735425899</v>
      </c>
      <c r="I3533" s="1">
        <f>VLOOKUP(D3533, Spring!$A$1:$E$25, 5)</f>
        <v>263.81039287256101</v>
      </c>
      <c r="J3533" s="1">
        <f t="shared" si="331"/>
        <v>263.81039287256101</v>
      </c>
      <c r="K3533" s="47">
        <f t="shared" si="332"/>
        <v>4.93537112739343</v>
      </c>
      <c r="L3533" s="48">
        <f>Solar!K3550/1000*Variables!$B$3</f>
        <v>0</v>
      </c>
      <c r="M3533">
        <f>IF(E3533=1, VLOOKUP(D3533, Sheet1!$A$2:$C$26, 2), Sheet1!$C$3)</f>
        <v>0.18637999999999999</v>
      </c>
      <c r="N3533" s="1">
        <f>'Electricity Rates'!$J$2</f>
        <v>0.24729999999999999</v>
      </c>
      <c r="O3533" s="145">
        <f>L3533-K3533</f>
        <v>-4.93537112739343</v>
      </c>
      <c r="P3533">
        <f t="shared" si="333"/>
        <v>1.2205172798043953</v>
      </c>
      <c r="Q3533">
        <f>IF(O3533&gt;0, IF(Q3532+O3533*Variables!$B$5&lt;Variables!$B$4, Q3532+O3533*Variables!$B$5, Variables!$B$4), IF(Q3532&gt;-O3533, Q3532+O3533/Variables!$B$5, 0))</f>
        <v>47.289961035714391</v>
      </c>
      <c r="R3533">
        <f>IF(O3533&gt;0, 0, IF(Q3532&gt;-O3533, 0, -O3533 - Q3532*Variables!$B$5))</f>
        <v>0</v>
      </c>
      <c r="S3533">
        <f t="shared" si="334"/>
        <v>0</v>
      </c>
      <c r="T3533">
        <f t="shared" si="335"/>
        <v>0</v>
      </c>
    </row>
    <row r="3534" spans="1:20" x14ac:dyDescent="0.3">
      <c r="A3534" s="3">
        <f t="shared" si="330"/>
        <v>43248</v>
      </c>
      <c r="B3534">
        <v>5</v>
      </c>
      <c r="C3534">
        <v>28</v>
      </c>
      <c r="D3534">
        <v>5</v>
      </c>
      <c r="E3534">
        <v>0</v>
      </c>
      <c r="F3534" s="1">
        <f>VLOOKUP(A3534,Weather!$A$1:$E$366, 5)</f>
        <v>0.92307692307692379</v>
      </c>
      <c r="G3534" s="1">
        <f>VLOOKUP(D3534, Spring!$A$1:$E$25, 2)</f>
        <v>318.58407079646003</v>
      </c>
      <c r="H3534" s="1">
        <f>VLOOKUP(D3534, Spring!$A$1:$E$25, 3)</f>
        <v>296.96508648302301</v>
      </c>
      <c r="I3534" s="1">
        <f>VLOOKUP(D3534, Spring!$A$1:$E$25, 5)</f>
        <v>263.982102908277</v>
      </c>
      <c r="J3534" s="1">
        <f t="shared" si="331"/>
        <v>263.982102908277</v>
      </c>
      <c r="K3534" s="47">
        <f t="shared" si="332"/>
        <v>4.9385834828405706</v>
      </c>
      <c r="L3534" s="48">
        <f>Solar!K3551/1000*Variables!$B$3</f>
        <v>0</v>
      </c>
      <c r="M3534">
        <f>IF(E3534=1, VLOOKUP(D3534, Sheet1!$A$2:$C$26, 2), Sheet1!$C$3)</f>
        <v>0.18637999999999999</v>
      </c>
      <c r="N3534" s="1">
        <f>'Electricity Rates'!$J$2</f>
        <v>0.24729999999999999</v>
      </c>
      <c r="O3534" s="145">
        <f>L3534-K3534</f>
        <v>-4.9385834828405706</v>
      </c>
      <c r="P3534">
        <f t="shared" si="333"/>
        <v>1.2213116953064731</v>
      </c>
      <c r="Q3534">
        <f>IF(O3534&gt;0, IF(Q3533+O3534*Variables!$B$5&lt;Variables!$B$4, Q3533+O3534*Variables!$B$5, Variables!$B$4), IF(Q3533&gt;-O3534, Q3533+O3534/Variables!$B$5, 0))</f>
        <v>42.036148819926552</v>
      </c>
      <c r="R3534">
        <f>IF(O3534&gt;0, 0, IF(Q3533&gt;-O3534, 0, -O3534 - Q3533*Variables!$B$5))</f>
        <v>0</v>
      </c>
      <c r="S3534">
        <f t="shared" si="334"/>
        <v>0</v>
      </c>
      <c r="T3534">
        <f t="shared" si="335"/>
        <v>0</v>
      </c>
    </row>
    <row r="3535" spans="1:20" x14ac:dyDescent="0.3">
      <c r="A3535" s="3">
        <f t="shared" si="330"/>
        <v>43248</v>
      </c>
      <c r="B3535">
        <v>5</v>
      </c>
      <c r="C3535">
        <v>28</v>
      </c>
      <c r="D3535">
        <v>6</v>
      </c>
      <c r="E3535">
        <v>0</v>
      </c>
      <c r="F3535" s="1">
        <f>VLOOKUP(A3535,Weather!$A$1:$E$366, 5)</f>
        <v>0.92307692307692379</v>
      </c>
      <c r="G3535" s="1">
        <f>VLOOKUP(D3535, Spring!$A$1:$E$25, 2)</f>
        <v>389.38053097345102</v>
      </c>
      <c r="H3535" s="1">
        <f>VLOOKUP(D3535, Spring!$A$1:$E$25, 3)</f>
        <v>340.20659833439998</v>
      </c>
      <c r="I3535" s="1">
        <f>VLOOKUP(D3535, Spring!$A$1:$E$25, 5)</f>
        <v>264.16853094705402</v>
      </c>
      <c r="J3535" s="1">
        <f t="shared" si="331"/>
        <v>264.16853094705402</v>
      </c>
      <c r="K3535" s="47">
        <f t="shared" si="332"/>
        <v>4.9420711830403166</v>
      </c>
      <c r="L3535" s="48">
        <f>Solar!K3552/1000*Variables!$B$3</f>
        <v>0.56600000000000006</v>
      </c>
      <c r="M3535">
        <f>IF(E3535=1, VLOOKUP(D3535, Sheet1!$A$2:$C$26, 2), Sheet1!$C$3)</f>
        <v>0.18637999999999999</v>
      </c>
      <c r="N3535" s="1">
        <f>'Electricity Rates'!$J$2</f>
        <v>0.24729999999999999</v>
      </c>
      <c r="O3535" s="145">
        <f>L3535-K3535</f>
        <v>-4.3760711830403167</v>
      </c>
      <c r="P3535">
        <f t="shared" si="333"/>
        <v>1.2221742035658703</v>
      </c>
      <c r="Q3535">
        <f>IF(O3535&gt;0, IF(Q3534+O3535*Variables!$B$5&lt;Variables!$B$4, Q3534+O3535*Variables!$B$5, Variables!$B$4), IF(Q3534&gt;-O3535, Q3534+O3535/Variables!$B$5, 0))</f>
        <v>37.380753944351746</v>
      </c>
      <c r="R3535">
        <f>IF(O3535&gt;0, 0, IF(Q3534&gt;-O3535, 0, -O3535 - Q3534*Variables!$B$5))</f>
        <v>0</v>
      </c>
      <c r="S3535">
        <f t="shared" si="334"/>
        <v>0</v>
      </c>
      <c r="T3535">
        <f t="shared" si="335"/>
        <v>0</v>
      </c>
    </row>
    <row r="3536" spans="1:20" x14ac:dyDescent="0.3">
      <c r="A3536" s="3">
        <f t="shared" si="330"/>
        <v>43248</v>
      </c>
      <c r="B3536">
        <v>5</v>
      </c>
      <c r="C3536">
        <v>28</v>
      </c>
      <c r="D3536">
        <v>7</v>
      </c>
      <c r="E3536">
        <v>0</v>
      </c>
      <c r="F3536" s="1">
        <f>VLOOKUP(A3536,Weather!$A$1:$E$366, 5)</f>
        <v>0.92307692307692379</v>
      </c>
      <c r="G3536" s="1">
        <f>VLOOKUP(D3536, Spring!$A$1:$E$25, 2)</f>
        <v>623.89380530973403</v>
      </c>
      <c r="H3536" s="1">
        <f>VLOOKUP(D3536, Spring!$A$1:$E$25, 3)</f>
        <v>374.47950032030701</v>
      </c>
      <c r="I3536" s="1">
        <f>VLOOKUP(D3536, Spring!$A$1:$E$25, 5)</f>
        <v>251.18725224694799</v>
      </c>
      <c r="J3536" s="1">
        <f t="shared" si="331"/>
        <v>251.18725224694799</v>
      </c>
      <c r="K3536" s="47">
        <f t="shared" si="332"/>
        <v>4.699217111236937</v>
      </c>
      <c r="L3536" s="48">
        <f>Solar!K3553/1000*Variables!$B$3</f>
        <v>3.4555000000000002</v>
      </c>
      <c r="M3536">
        <f>IF(E3536=1, VLOOKUP(D3536, Sheet1!$A$2:$C$26, 2), Sheet1!$C$3)</f>
        <v>0.18637999999999999</v>
      </c>
      <c r="N3536" s="1">
        <f>'Electricity Rates'!$J$2</f>
        <v>0.24729999999999999</v>
      </c>
      <c r="O3536" s="145">
        <f>L3536-K3536</f>
        <v>-1.2437171112369367</v>
      </c>
      <c r="P3536">
        <f t="shared" si="333"/>
        <v>1.1621163916088946</v>
      </c>
      <c r="Q3536">
        <f>IF(O3536&gt;0, IF(Q3535+O3536*Variables!$B$5&lt;Variables!$B$4, Q3535+O3536*Variables!$B$5, Variables!$B$4), IF(Q3535&gt;-O3536, Q3535+O3536/Variables!$B$5, 0))</f>
        <v>36.057650634525217</v>
      </c>
      <c r="R3536">
        <f>IF(O3536&gt;0, 0, IF(Q3535&gt;-O3536, 0, -O3536 - Q3535*Variables!$B$5))</f>
        <v>0</v>
      </c>
      <c r="S3536">
        <f t="shared" si="334"/>
        <v>0</v>
      </c>
      <c r="T3536">
        <f t="shared" si="335"/>
        <v>0</v>
      </c>
    </row>
    <row r="3537" spans="1:20" x14ac:dyDescent="0.3">
      <c r="A3537" s="3">
        <f t="shared" si="330"/>
        <v>43248</v>
      </c>
      <c r="B3537">
        <v>5</v>
      </c>
      <c r="C3537">
        <v>28</v>
      </c>
      <c r="D3537">
        <v>8</v>
      </c>
      <c r="E3537">
        <v>0</v>
      </c>
      <c r="F3537" s="1">
        <f>VLOOKUP(A3537,Weather!$A$1:$E$366, 5)</f>
        <v>0.92307692307692379</v>
      </c>
      <c r="G3537" s="1">
        <f>VLOOKUP(D3537, Spring!$A$1:$E$25, 2)</f>
        <v>871.68141592920301</v>
      </c>
      <c r="H3537" s="1">
        <f>VLOOKUP(D3537, Spring!$A$1:$E$25, 3)</f>
        <v>578.35522101217202</v>
      </c>
      <c r="I3537" s="1">
        <f>VLOOKUP(D3537, Spring!$A$1:$E$25, 5)</f>
        <v>268.91753993484798</v>
      </c>
      <c r="J3537" s="1">
        <f t="shared" si="331"/>
        <v>268.91753993484798</v>
      </c>
      <c r="K3537" s="47">
        <f t="shared" si="332"/>
        <v>5.030915756549641</v>
      </c>
      <c r="L3537" s="48">
        <f>Solar!K3554/1000*Variables!$B$3</f>
        <v>10.0479</v>
      </c>
      <c r="M3537">
        <f>IF(E3537=1, VLOOKUP(D3537, Sheet1!$A$2:$C$26, 2), Sheet1!$C$3)</f>
        <v>0.18637999999999999</v>
      </c>
      <c r="N3537" s="1">
        <f>'Electricity Rates'!$J$2</f>
        <v>0.24729999999999999</v>
      </c>
      <c r="O3537" s="145">
        <f>L3537-K3537</f>
        <v>5.0169842434503593</v>
      </c>
      <c r="P3537">
        <f t="shared" si="333"/>
        <v>1.2441454665947262</v>
      </c>
      <c r="Q3537">
        <f>IF(O3537&gt;0, IF(Q3536+O3537*Variables!$B$5&lt;Variables!$B$4, Q3536+O3537*Variables!$B$5, Variables!$B$4), IF(Q3536&gt;-O3537, Q3536+O3537/Variables!$B$5, 0))</f>
        <v>40.773615823368552</v>
      </c>
      <c r="R3537">
        <f>IF(O3537&gt;0, 0, IF(Q3536&gt;-O3537, 0, -O3537 - Q3536*Variables!$B$5))</f>
        <v>0</v>
      </c>
      <c r="S3537">
        <f t="shared" si="334"/>
        <v>0</v>
      </c>
      <c r="T3537">
        <f t="shared" si="335"/>
        <v>0</v>
      </c>
    </row>
    <row r="3538" spans="1:20" x14ac:dyDescent="0.3">
      <c r="A3538" s="3">
        <f t="shared" si="330"/>
        <v>43248</v>
      </c>
      <c r="B3538">
        <v>5</v>
      </c>
      <c r="C3538">
        <v>28</v>
      </c>
      <c r="D3538">
        <v>9</v>
      </c>
      <c r="E3538">
        <v>0</v>
      </c>
      <c r="F3538" s="1">
        <f>VLOOKUP(A3538,Weather!$A$1:$E$366, 5)</f>
        <v>0.92307692307692379</v>
      </c>
      <c r="G3538" s="1">
        <f>VLOOKUP(D3538, Spring!$A$1:$E$25, 2)</f>
        <v>1137.1681415929199</v>
      </c>
      <c r="H3538" s="1">
        <f>VLOOKUP(D3538, Spring!$A$1:$E$25, 3)</f>
        <v>786.77530429212004</v>
      </c>
      <c r="I3538" s="1">
        <f>VLOOKUP(D3538, Spring!$A$1:$E$25, 5)</f>
        <v>317.33977000667198</v>
      </c>
      <c r="J3538" s="1">
        <f t="shared" si="331"/>
        <v>317.33977000667198</v>
      </c>
      <c r="K3538" s="47">
        <f t="shared" si="332"/>
        <v>5.9367999926416095</v>
      </c>
      <c r="L3538" s="48">
        <f>Solar!K3555/1000*Variables!$B$3</f>
        <v>14.975649999999998</v>
      </c>
      <c r="M3538">
        <f>IF(E3538=1, VLOOKUP(D3538, Sheet1!$A$2:$C$26, 2), Sheet1!$C$3)</f>
        <v>0.18637999999999999</v>
      </c>
      <c r="N3538" s="1">
        <f>'Electricity Rates'!$J$2</f>
        <v>0.24729999999999999</v>
      </c>
      <c r="O3538" s="145">
        <f>L3538-K3538</f>
        <v>9.0388500073583877</v>
      </c>
      <c r="P3538">
        <f t="shared" si="333"/>
        <v>1.4681706381802699</v>
      </c>
      <c r="Q3538">
        <f>IF(O3538&gt;0, IF(Q3537+O3538*Variables!$B$5&lt;Variables!$B$4, Q3537+O3538*Variables!$B$5, Variables!$B$4), IF(Q3537&gt;-O3538, Q3537+O3538/Variables!$B$5, 0))</f>
        <v>49.270134830285436</v>
      </c>
      <c r="R3538">
        <f>IF(O3538&gt;0, 0, IF(Q3537&gt;-O3538, 0, -O3538 - Q3537*Variables!$B$5))</f>
        <v>0</v>
      </c>
      <c r="S3538">
        <f t="shared" si="334"/>
        <v>0</v>
      </c>
      <c r="T3538">
        <f t="shared" si="335"/>
        <v>0</v>
      </c>
    </row>
    <row r="3539" spans="1:20" x14ac:dyDescent="0.3">
      <c r="A3539" s="3">
        <f t="shared" si="330"/>
        <v>43248</v>
      </c>
      <c r="B3539">
        <v>5</v>
      </c>
      <c r="C3539">
        <v>28</v>
      </c>
      <c r="D3539">
        <v>10</v>
      </c>
      <c r="E3539">
        <v>0</v>
      </c>
      <c r="F3539" s="1">
        <f>VLOOKUP(A3539,Weather!$A$1:$E$366, 5)</f>
        <v>0.92307692307692379</v>
      </c>
      <c r="G3539" s="1">
        <f>VLOOKUP(D3539, Spring!$A$1:$E$25, 2)</f>
        <v>1207.9646017699099</v>
      </c>
      <c r="H3539" s="1">
        <f>VLOOKUP(D3539, Spring!$A$1:$E$25, 3)</f>
        <v>923.64670083279998</v>
      </c>
      <c r="I3539" s="1">
        <f>VLOOKUP(D3539, Spring!$A$1:$E$25, 5)</f>
        <v>339.44621060481097</v>
      </c>
      <c r="J3539" s="1">
        <f t="shared" si="331"/>
        <v>339.44621060481097</v>
      </c>
      <c r="K3539" s="47">
        <f t="shared" si="332"/>
        <v>6.3503678110641308</v>
      </c>
      <c r="L3539" s="48">
        <f>Solar!K3556/1000*Variables!$B$3</f>
        <v>24.000200000000003</v>
      </c>
      <c r="M3539">
        <f>IF(E3539=1, VLOOKUP(D3539, Sheet1!$A$2:$C$26, 2), Sheet1!$C$3)</f>
        <v>0.18637999999999999</v>
      </c>
      <c r="N3539" s="1">
        <f>'Electricity Rates'!$J$2</f>
        <v>0.24729999999999999</v>
      </c>
      <c r="O3539" s="145">
        <f>L3539-K3539</f>
        <v>17.649832188935871</v>
      </c>
      <c r="P3539">
        <f t="shared" si="333"/>
        <v>1.5704459596761595</v>
      </c>
      <c r="Q3539">
        <f>IF(O3539&gt;0, IF(Q3538+O3539*Variables!$B$5&lt;Variables!$B$4, Q3538+O3539*Variables!$B$5, Variables!$B$4), IF(Q3538&gt;-O3539, Q3538+O3539/Variables!$B$5, 0))</f>
        <v>65.860977087885146</v>
      </c>
      <c r="R3539">
        <f>IF(O3539&gt;0, 0, IF(Q3538&gt;-O3539, 0, -O3539 - Q3538*Variables!$B$5))</f>
        <v>0</v>
      </c>
      <c r="S3539">
        <f t="shared" si="334"/>
        <v>0</v>
      </c>
      <c r="T3539">
        <f t="shared" si="335"/>
        <v>0</v>
      </c>
    </row>
    <row r="3540" spans="1:20" x14ac:dyDescent="0.3">
      <c r="A3540" s="3">
        <f t="shared" si="330"/>
        <v>43248</v>
      </c>
      <c r="B3540">
        <v>5</v>
      </c>
      <c r="C3540">
        <v>28</v>
      </c>
      <c r="D3540">
        <v>11</v>
      </c>
      <c r="E3540">
        <v>0</v>
      </c>
      <c r="F3540" s="1">
        <f>VLOOKUP(A3540,Weather!$A$1:$E$366, 5)</f>
        <v>0.92307692307692379</v>
      </c>
      <c r="G3540" s="1">
        <f>VLOOKUP(D3540, Spring!$A$1:$E$25, 2)</f>
        <v>1274.3362831858401</v>
      </c>
      <c r="H3540" s="1">
        <f>VLOOKUP(D3540, Spring!$A$1:$E$25, 3)</f>
        <v>962.46396540679098</v>
      </c>
      <c r="I3540" s="1">
        <f>VLOOKUP(D3540, Spring!$A$1:$E$25, 5)</f>
        <v>352.80034538247099</v>
      </c>
      <c r="J3540" s="1">
        <f t="shared" si="331"/>
        <v>352.80034538247099</v>
      </c>
      <c r="K3540" s="47">
        <f t="shared" si="332"/>
        <v>6.6001972832670006</v>
      </c>
      <c r="L3540" s="48">
        <f>Solar!K3557/1000*Variables!$B$3</f>
        <v>34.935600000000001</v>
      </c>
      <c r="M3540">
        <f>IF(E3540=1, VLOOKUP(D3540, Sheet1!$A$2:$C$26, 2), Sheet1!$C$3)</f>
        <v>0.18637999999999999</v>
      </c>
      <c r="N3540" s="1">
        <f>'Electricity Rates'!$J$2</f>
        <v>0.24729999999999999</v>
      </c>
      <c r="O3540" s="145">
        <f>L3540-K3540</f>
        <v>28.335402716733</v>
      </c>
      <c r="P3540">
        <f t="shared" si="333"/>
        <v>1.6322287881519293</v>
      </c>
      <c r="Q3540">
        <f>IF(O3540&gt;0, IF(Q3539+O3540*Variables!$B$5&lt;Variables!$B$4, Q3539+O3540*Variables!$B$5, Variables!$B$4), IF(Q3539&gt;-O3540, Q3539+O3540/Variables!$B$5, 0))</f>
        <v>92.496255641614169</v>
      </c>
      <c r="R3540">
        <f>IF(O3540&gt;0, 0, IF(Q3539&gt;-O3540, 0, -O3540 - Q3539*Variables!$B$5))</f>
        <v>0</v>
      </c>
      <c r="S3540">
        <f t="shared" si="334"/>
        <v>0</v>
      </c>
      <c r="T3540">
        <f t="shared" si="335"/>
        <v>0</v>
      </c>
    </row>
    <row r="3541" spans="1:20" x14ac:dyDescent="0.3">
      <c r="A3541" s="3">
        <f t="shared" si="330"/>
        <v>43248</v>
      </c>
      <c r="B3541">
        <v>5</v>
      </c>
      <c r="C3541">
        <v>28</v>
      </c>
      <c r="D3541">
        <v>12</v>
      </c>
      <c r="E3541">
        <v>0</v>
      </c>
      <c r="F3541" s="1">
        <f>VLOOKUP(A3541,Weather!$A$1:$E$366, 5)</f>
        <v>0.92307692307692379</v>
      </c>
      <c r="G3541" s="1">
        <f>VLOOKUP(D3541, Spring!$A$1:$E$25, 2)</f>
        <v>1314.1592920353901</v>
      </c>
      <c r="H3541" s="1">
        <f>VLOOKUP(D3541, Spring!$A$1:$E$25, 3)</f>
        <v>983.10377962844302</v>
      </c>
      <c r="I3541" s="1">
        <f>VLOOKUP(D3541, Spring!$A$1:$E$25, 5)</f>
        <v>344.20503159464602</v>
      </c>
      <c r="J3541" s="1">
        <f t="shared" si="331"/>
        <v>344.20503159464602</v>
      </c>
      <c r="K3541" s="47">
        <f t="shared" si="332"/>
        <v>6.4393959477418665</v>
      </c>
      <c r="L3541" s="48">
        <f>Solar!K3558/1000*Variables!$B$3</f>
        <v>40.701150000000005</v>
      </c>
      <c r="M3541">
        <f>IF(E3541=1, VLOOKUP(D3541, Sheet1!$A$2:$C$26, 2), Sheet1!$C$3)</f>
        <v>0.18637999999999999</v>
      </c>
      <c r="N3541" s="1">
        <f>'Electricity Rates'!$J$2</f>
        <v>0.24729999999999999</v>
      </c>
      <c r="O3541" s="145">
        <f>L3541-K3541</f>
        <v>34.261754052258141</v>
      </c>
      <c r="P3541">
        <f t="shared" si="333"/>
        <v>1.5924626178765635</v>
      </c>
      <c r="Q3541">
        <f>IF(O3541&gt;0, IF(Q3540+O3541*Variables!$B$5&lt;Variables!$B$4, Q3540+O3541*Variables!$B$5, Variables!$B$4), IF(Q3540&gt;-O3541, Q3540+O3541/Variables!$B$5, 0))</f>
        <v>100</v>
      </c>
      <c r="R3541">
        <f>IF(O3541&gt;0, 0, IF(Q3540&gt;-O3541, 0, -O3541 - Q3540*Variables!$B$5))</f>
        <v>0</v>
      </c>
      <c r="S3541">
        <f t="shared" si="334"/>
        <v>0</v>
      </c>
      <c r="T3541">
        <f t="shared" si="335"/>
        <v>0</v>
      </c>
    </row>
    <row r="3542" spans="1:20" x14ac:dyDescent="0.3">
      <c r="A3542" s="3">
        <f t="shared" si="330"/>
        <v>43248</v>
      </c>
      <c r="B3542">
        <v>5</v>
      </c>
      <c r="C3542">
        <v>28</v>
      </c>
      <c r="D3542">
        <v>13</v>
      </c>
      <c r="E3542">
        <v>0</v>
      </c>
      <c r="F3542" s="1">
        <f>VLOOKUP(A3542,Weather!$A$1:$E$366, 5)</f>
        <v>0.92307692307692379</v>
      </c>
      <c r="G3542" s="1">
        <f>VLOOKUP(D3542, Spring!$A$1:$E$25, 2)</f>
        <v>1362.8318584070701</v>
      </c>
      <c r="H3542" s="1">
        <f>VLOOKUP(D3542, Spring!$A$1:$E$25, 3)</f>
        <v>999.59961563100603</v>
      </c>
      <c r="I3542" s="1">
        <f>VLOOKUP(D3542, Spring!$A$1:$E$25, 5)</f>
        <v>326.84269398328001</v>
      </c>
      <c r="J3542" s="1">
        <f t="shared" si="331"/>
        <v>326.84269398328001</v>
      </c>
      <c r="K3542" s="47">
        <f t="shared" si="332"/>
        <v>6.1145809212444586</v>
      </c>
      <c r="L3542" s="48">
        <f>Solar!K3559/1000*Variables!$B$3</f>
        <v>40.6676</v>
      </c>
      <c r="M3542">
        <f>IF(E3542=1, VLOOKUP(D3542, Sheet1!$A$2:$C$26, 2), Sheet1!$C$3)</f>
        <v>0.18637999999999999</v>
      </c>
      <c r="N3542" s="1">
        <f>'Electricity Rates'!$J$2</f>
        <v>0.24729999999999999</v>
      </c>
      <c r="O3542" s="145">
        <f>L3542-K3542</f>
        <v>34.55301907875554</v>
      </c>
      <c r="P3542">
        <f t="shared" si="333"/>
        <v>1.5121358618237546</v>
      </c>
      <c r="Q3542">
        <f>IF(O3542&gt;0, IF(Q3541+O3542*Variables!$B$5&lt;Variables!$B$4, Q3541+O3542*Variables!$B$5, Variables!$B$4), IF(Q3541&gt;-O3542, Q3541+O3542/Variables!$B$5, 0))</f>
        <v>100</v>
      </c>
      <c r="R3542">
        <f>IF(O3542&gt;0, 0, IF(Q3541&gt;-O3542, 0, -O3542 - Q3541*Variables!$B$5))</f>
        <v>0</v>
      </c>
      <c r="S3542">
        <f t="shared" si="334"/>
        <v>0</v>
      </c>
      <c r="T3542">
        <f t="shared" si="335"/>
        <v>0</v>
      </c>
    </row>
    <row r="3543" spans="1:20" x14ac:dyDescent="0.3">
      <c r="A3543" s="3">
        <f t="shared" si="330"/>
        <v>43248</v>
      </c>
      <c r="B3543">
        <v>5</v>
      </c>
      <c r="C3543">
        <v>28</v>
      </c>
      <c r="D3543">
        <v>14</v>
      </c>
      <c r="E3543">
        <v>0</v>
      </c>
      <c r="F3543" s="1">
        <f>VLOOKUP(A3543,Weather!$A$1:$E$366, 5)</f>
        <v>0.92307692307692379</v>
      </c>
      <c r="G3543" s="1">
        <f>VLOOKUP(D3543, Spring!$A$1:$E$25, 2)</f>
        <v>1402.65486725663</v>
      </c>
      <c r="H3543" s="1">
        <f>VLOOKUP(D3543, Spring!$A$1:$E$25, 3)</f>
        <v>1011.55108904548</v>
      </c>
      <c r="I3543" s="1">
        <f>VLOOKUP(D3543, Spring!$A$1:$E$25, 5)</f>
        <v>309.49016837395499</v>
      </c>
      <c r="J3543" s="1">
        <f t="shared" si="331"/>
        <v>309.49016837395499</v>
      </c>
      <c r="K3543" s="47">
        <f t="shared" si="332"/>
        <v>5.7899494579154585</v>
      </c>
      <c r="L3543" s="48">
        <f>Solar!K3560/1000*Variables!$B$3</f>
        <v>38.637299999999996</v>
      </c>
      <c r="M3543">
        <f>IF(E3543=1, VLOOKUP(D3543, Sheet1!$A$2:$C$26, 2), Sheet1!$C$3)</f>
        <v>0.18637999999999999</v>
      </c>
      <c r="N3543" s="1">
        <f>'Electricity Rates'!$J$2</f>
        <v>0.24729999999999999</v>
      </c>
      <c r="O3543" s="145">
        <f>L3543-K3543</f>
        <v>32.847350542084541</v>
      </c>
      <c r="P3543">
        <f t="shared" si="333"/>
        <v>1.4318545009424928</v>
      </c>
      <c r="Q3543">
        <f>IF(O3543&gt;0, IF(Q3542+O3543*Variables!$B$5&lt;Variables!$B$4, Q3542+O3543*Variables!$B$5, Variables!$B$4), IF(Q3542&gt;-O3543, Q3542+O3543/Variables!$B$5, 0))</f>
        <v>100</v>
      </c>
      <c r="R3543">
        <f>IF(O3543&gt;0, 0, IF(Q3542&gt;-O3543, 0, -O3543 - Q3542*Variables!$B$5))</f>
        <v>0</v>
      </c>
      <c r="S3543">
        <f t="shared" si="334"/>
        <v>0</v>
      </c>
      <c r="T3543">
        <f t="shared" si="335"/>
        <v>0</v>
      </c>
    </row>
    <row r="3544" spans="1:20" x14ac:dyDescent="0.3">
      <c r="A3544" s="3">
        <f t="shared" si="330"/>
        <v>43248</v>
      </c>
      <c r="B3544">
        <v>5</v>
      </c>
      <c r="C3544">
        <v>28</v>
      </c>
      <c r="D3544">
        <v>15</v>
      </c>
      <c r="E3544">
        <v>0</v>
      </c>
      <c r="F3544" s="1">
        <f>VLOOKUP(A3544,Weather!$A$1:$E$366, 5)</f>
        <v>0.92307692307692379</v>
      </c>
      <c r="G3544" s="1">
        <f>VLOOKUP(D3544, Spring!$A$1:$E$25, 2)</f>
        <v>1371.6814159292001</v>
      </c>
      <c r="H3544" s="1">
        <f>VLOOKUP(D3544, Spring!$A$1:$E$25, 3)</f>
        <v>1005.48526585522</v>
      </c>
      <c r="I3544" s="1">
        <f>VLOOKUP(D3544, Spring!$A$1:$E$25, 5)</f>
        <v>300.89485458612899</v>
      </c>
      <c r="J3544" s="1">
        <f t="shared" si="331"/>
        <v>300.89485458612899</v>
      </c>
      <c r="K3544" s="47">
        <f t="shared" si="332"/>
        <v>5.6291481223903048</v>
      </c>
      <c r="L3544" s="48">
        <f>Solar!K3561/1000*Variables!$B$3</f>
        <v>33.996749999999999</v>
      </c>
      <c r="M3544">
        <f>IF(E3544=1, VLOOKUP(D3544, Sheet1!$A$2:$C$26, 2), Sheet1!$C$3)</f>
        <v>0.18637999999999999</v>
      </c>
      <c r="N3544" s="1">
        <f>'Electricity Rates'!$J$2</f>
        <v>0.24729999999999999</v>
      </c>
      <c r="O3544" s="145">
        <f>L3544-K3544</f>
        <v>28.367601877609694</v>
      </c>
      <c r="P3544">
        <f t="shared" si="333"/>
        <v>1.3920883306671223</v>
      </c>
      <c r="Q3544">
        <f>IF(O3544&gt;0, IF(Q3543+O3544*Variables!$B$5&lt;Variables!$B$4, Q3543+O3544*Variables!$B$5, Variables!$B$4), IF(Q3543&gt;-O3544, Q3543+O3544/Variables!$B$5, 0))</f>
        <v>100</v>
      </c>
      <c r="R3544">
        <f>IF(O3544&gt;0, 0, IF(Q3543&gt;-O3544, 0, -O3544 - Q3543*Variables!$B$5))</f>
        <v>0</v>
      </c>
      <c r="S3544">
        <f t="shared" si="334"/>
        <v>0</v>
      </c>
      <c r="T3544">
        <f t="shared" si="335"/>
        <v>0</v>
      </c>
    </row>
    <row r="3545" spans="1:20" x14ac:dyDescent="0.3">
      <c r="A3545" s="3">
        <f t="shared" si="330"/>
        <v>43248</v>
      </c>
      <c r="B3545">
        <v>5</v>
      </c>
      <c r="C3545">
        <v>28</v>
      </c>
      <c r="D3545">
        <v>16</v>
      </c>
      <c r="E3545">
        <v>0</v>
      </c>
      <c r="F3545" s="1">
        <f>VLOOKUP(A3545,Weather!$A$1:$E$366, 5)</f>
        <v>0.92307692307692379</v>
      </c>
      <c r="G3545" s="1">
        <f>VLOOKUP(D3545, Spring!$A$1:$E$25, 2)</f>
        <v>1283.1858407079601</v>
      </c>
      <c r="H3545" s="1">
        <f>VLOOKUP(D3545, Spring!$A$1:$E$25, 3)</f>
        <v>954.93673926969905</v>
      </c>
      <c r="I3545" s="1">
        <f>VLOOKUP(D3545, Spring!$A$1:$E$25, 5)</f>
        <v>270.36971623690101</v>
      </c>
      <c r="J3545" s="1">
        <f t="shared" si="331"/>
        <v>270.36971623690101</v>
      </c>
      <c r="K3545" s="47">
        <f t="shared" si="332"/>
        <v>5.0580831054739868</v>
      </c>
      <c r="L3545" s="48">
        <f>Solar!K3562/1000*Variables!$B$3</f>
        <v>25.896199999999997</v>
      </c>
      <c r="M3545">
        <f>IF(E3545=1, VLOOKUP(D3545, Sheet1!$A$2:$C$26, 2), Sheet1!$C$3)</f>
        <v>0.18637999999999999</v>
      </c>
      <c r="N3545" s="1">
        <f>'Electricity Rates'!$J$2</f>
        <v>0.24729999999999999</v>
      </c>
      <c r="O3545" s="145">
        <f>L3545-K3545</f>
        <v>20.83811689452601</v>
      </c>
      <c r="P3545">
        <f t="shared" si="333"/>
        <v>1.2508639519837168</v>
      </c>
      <c r="Q3545">
        <f>IF(O3545&gt;0, IF(Q3544+O3545*Variables!$B$5&lt;Variables!$B$4, Q3544+O3545*Variables!$B$5, Variables!$B$4), IF(Q3544&gt;-O3545, Q3544+O3545/Variables!$B$5, 0))</f>
        <v>100</v>
      </c>
      <c r="R3545">
        <f>IF(O3545&gt;0, 0, IF(Q3544&gt;-O3545, 0, -O3545 - Q3544*Variables!$B$5))</f>
        <v>0</v>
      </c>
      <c r="S3545">
        <f t="shared" si="334"/>
        <v>0</v>
      </c>
      <c r="T3545">
        <f t="shared" si="335"/>
        <v>0</v>
      </c>
    </row>
    <row r="3546" spans="1:20" x14ac:dyDescent="0.3">
      <c r="A3546" s="3">
        <f t="shared" si="330"/>
        <v>43248</v>
      </c>
      <c r="B3546">
        <v>5</v>
      </c>
      <c r="C3546">
        <v>28</v>
      </c>
      <c r="D3546">
        <v>17</v>
      </c>
      <c r="E3546">
        <v>0</v>
      </c>
      <c r="F3546" s="1">
        <f>VLOOKUP(A3546,Weather!$A$1:$E$366, 5)</f>
        <v>0.92307692307692379</v>
      </c>
      <c r="G3546" s="1">
        <f>VLOOKUP(D3546, Spring!$A$1:$E$25, 2)</f>
        <v>973.45132743362797</v>
      </c>
      <c r="H3546" s="1">
        <f>VLOOKUP(D3546, Spring!$A$1:$E$25, 3)</f>
        <v>850.97693786034597</v>
      </c>
      <c r="I3546" s="1">
        <f>VLOOKUP(D3546, Spring!$A$1:$E$25, 5)</f>
        <v>257.39334353781499</v>
      </c>
      <c r="J3546" s="1">
        <f t="shared" si="331"/>
        <v>257.39334353781499</v>
      </c>
      <c r="K3546" s="47">
        <f t="shared" si="332"/>
        <v>4.815320815254803</v>
      </c>
      <c r="L3546" s="48">
        <f>Solar!K3563/1000*Variables!$B$3</f>
        <v>17.296149999999997</v>
      </c>
      <c r="M3546">
        <f>IF(E3546=1, VLOOKUP(D3546, Sheet1!$A$2:$C$26, 2), Sheet1!$C$3)</f>
        <v>0.18637999999999999</v>
      </c>
      <c r="N3546" s="1">
        <f>'Electricity Rates'!$J$2</f>
        <v>0.24729999999999999</v>
      </c>
      <c r="O3546" s="145">
        <f>L3546-K3546</f>
        <v>12.480829184745193</v>
      </c>
      <c r="P3546">
        <f t="shared" si="333"/>
        <v>1.1908288376125127</v>
      </c>
      <c r="Q3546">
        <f>IF(O3546&gt;0, IF(Q3545+O3546*Variables!$B$5&lt;Variables!$B$4, Q3545+O3546*Variables!$B$5, Variables!$B$4), IF(Q3545&gt;-O3546, Q3545+O3546/Variables!$B$5, 0))</f>
        <v>100</v>
      </c>
      <c r="R3546">
        <f>IF(O3546&gt;0, 0, IF(Q3545&gt;-O3546, 0, -O3546 - Q3545*Variables!$B$5))</f>
        <v>0</v>
      </c>
      <c r="S3546">
        <f t="shared" si="334"/>
        <v>0</v>
      </c>
      <c r="T3546">
        <f t="shared" si="335"/>
        <v>0</v>
      </c>
    </row>
    <row r="3547" spans="1:20" x14ac:dyDescent="0.3">
      <c r="A3547" s="3">
        <f t="shared" si="330"/>
        <v>43248</v>
      </c>
      <c r="B3547">
        <v>5</v>
      </c>
      <c r="C3547">
        <v>28</v>
      </c>
      <c r="D3547">
        <v>18</v>
      </c>
      <c r="E3547">
        <v>0</v>
      </c>
      <c r="F3547" s="1">
        <f>VLOOKUP(A3547,Weather!$A$1:$E$366, 5)</f>
        <v>0.92307692307692379</v>
      </c>
      <c r="G3547" s="1">
        <f>VLOOKUP(D3547, Spring!$A$1:$E$25, 2)</f>
        <v>690.26548672566298</v>
      </c>
      <c r="H3547" s="1">
        <f>VLOOKUP(D3547, Spring!$A$1:$E$25, 3)</f>
        <v>590.923299339663</v>
      </c>
      <c r="I3547" s="1">
        <f>VLOOKUP(D3547, Spring!$A$1:$E$25, 5)</f>
        <v>248.81274775305101</v>
      </c>
      <c r="J3547" s="1">
        <f t="shared" si="331"/>
        <v>248.81274775305101</v>
      </c>
      <c r="K3547" s="47">
        <f t="shared" si="332"/>
        <v>4.6547948244822743</v>
      </c>
      <c r="L3547" s="48">
        <f>Solar!K3564/1000*Variables!$B$3</f>
        <v>7.8487499999999999</v>
      </c>
      <c r="M3547">
        <f>IF(E3547=1, VLOOKUP(D3547, Sheet1!$A$2:$C$26, 2), Sheet1!$C$3)</f>
        <v>0.18637999999999999</v>
      </c>
      <c r="N3547" s="1">
        <f>'Electricity Rates'!$J$2</f>
        <v>0.24729999999999999</v>
      </c>
      <c r="O3547" s="145">
        <f>L3547-K3547</f>
        <v>3.1939551755177256</v>
      </c>
      <c r="P3547">
        <f t="shared" si="333"/>
        <v>1.1511307600944665</v>
      </c>
      <c r="Q3547">
        <f>IF(O3547&gt;0, IF(Q3546+O3547*Variables!$B$5&lt;Variables!$B$4, Q3546+O3547*Variables!$B$5, Variables!$B$4), IF(Q3546&gt;-O3547, Q3546+O3547/Variables!$B$5, 0))</f>
        <v>100</v>
      </c>
      <c r="R3547">
        <f>IF(O3547&gt;0, 0, IF(Q3546&gt;-O3547, 0, -O3547 - Q3546*Variables!$B$5))</f>
        <v>0</v>
      </c>
      <c r="S3547">
        <f t="shared" si="334"/>
        <v>0</v>
      </c>
      <c r="T3547">
        <f t="shared" si="335"/>
        <v>0</v>
      </c>
    </row>
    <row r="3548" spans="1:20" x14ac:dyDescent="0.3">
      <c r="A3548" s="3">
        <f t="shared" si="330"/>
        <v>43248</v>
      </c>
      <c r="B3548">
        <v>5</v>
      </c>
      <c r="C3548">
        <v>28</v>
      </c>
      <c r="D3548">
        <v>19</v>
      </c>
      <c r="E3548">
        <v>0</v>
      </c>
      <c r="F3548" s="1">
        <f>VLOOKUP(A3548,Weather!$A$1:$E$366, 5)</f>
        <v>0.92307692307692379</v>
      </c>
      <c r="G3548" s="1">
        <f>VLOOKUP(D3548, Spring!$A$1:$E$25, 2)</f>
        <v>482.300884955752</v>
      </c>
      <c r="H3548" s="1">
        <f>VLOOKUP(D3548, Spring!$A$1:$E$25, 3)</f>
        <v>454.99679692504799</v>
      </c>
      <c r="I3548" s="1">
        <f>VLOOKUP(D3548, Spring!$A$1:$E$25, 5)</f>
        <v>266.52341143686903</v>
      </c>
      <c r="J3548" s="1">
        <f t="shared" si="331"/>
        <v>266.52341143686903</v>
      </c>
      <c r="K3548" s="47">
        <f t="shared" si="332"/>
        <v>4.9861263434581593</v>
      </c>
      <c r="L3548" s="48">
        <f>Solar!K3565/1000*Variables!$B$3</f>
        <v>1.7672999999999999</v>
      </c>
      <c r="M3548">
        <f>IF(E3548=1, VLOOKUP(D3548, Sheet1!$A$2:$C$26, 2), Sheet1!$C$3)</f>
        <v>0.18637999999999999</v>
      </c>
      <c r="N3548" s="1">
        <f>'Electricity Rates'!$J$2</f>
        <v>0.24729999999999999</v>
      </c>
      <c r="O3548" s="145">
        <f>L3548-K3548</f>
        <v>-3.2188263434581597</v>
      </c>
      <c r="P3548">
        <f t="shared" si="333"/>
        <v>1.2330690447372028</v>
      </c>
      <c r="Q3548">
        <f>IF(O3548&gt;0, IF(Q3547+O3548*Variables!$B$5&lt;Variables!$B$4, Q3547+O3548*Variables!$B$5, Variables!$B$4), IF(Q3547&gt;-O3548, Q3547+O3548/Variables!$B$5, 0))</f>
        <v>96.575716655895576</v>
      </c>
      <c r="R3548">
        <f>IF(O3548&gt;0, 0, IF(Q3547&gt;-O3548, 0, -O3548 - Q3547*Variables!$B$5))</f>
        <v>0</v>
      </c>
      <c r="S3548">
        <f t="shared" si="334"/>
        <v>0</v>
      </c>
      <c r="T3548">
        <f t="shared" si="335"/>
        <v>0</v>
      </c>
    </row>
    <row r="3549" spans="1:20" x14ac:dyDescent="0.3">
      <c r="A3549" s="3">
        <f t="shared" si="330"/>
        <v>43248</v>
      </c>
      <c r="B3549">
        <v>5</v>
      </c>
      <c r="C3549">
        <v>28</v>
      </c>
      <c r="D3549">
        <v>20</v>
      </c>
      <c r="E3549">
        <v>0</v>
      </c>
      <c r="F3549" s="1">
        <f>VLOOKUP(A3549,Weather!$A$1:$E$366, 5)</f>
        <v>0.92307692307692379</v>
      </c>
      <c r="G3549" s="1">
        <f>VLOOKUP(D3549, Spring!$A$1:$E$25, 2)</f>
        <v>415.92920353982299</v>
      </c>
      <c r="H3549" s="1">
        <f>VLOOKUP(D3549, Spring!$A$1:$E$25, 3)</f>
        <v>371.98648067830999</v>
      </c>
      <c r="I3549" s="1">
        <f>VLOOKUP(D3549, Spring!$A$1:$E$25, 5)</f>
        <v>284.25369912476901</v>
      </c>
      <c r="J3549" s="1">
        <f t="shared" si="331"/>
        <v>284.25369912476901</v>
      </c>
      <c r="K3549" s="47">
        <f t="shared" si="332"/>
        <v>5.3178249887708642</v>
      </c>
      <c r="L3549" s="48">
        <f>Solar!K3566/1000*Variables!$B$3</f>
        <v>0</v>
      </c>
      <c r="M3549">
        <f>IF(E3549=1, VLOOKUP(D3549, Sheet1!$A$2:$C$26, 2), Sheet1!$C$3)</f>
        <v>0.18637999999999999</v>
      </c>
      <c r="N3549" s="1">
        <f>'Electricity Rates'!$J$2</f>
        <v>0.24729999999999999</v>
      </c>
      <c r="O3549" s="145">
        <f>L3549-K3549</f>
        <v>-5.3178249887708642</v>
      </c>
      <c r="P3549">
        <f t="shared" si="333"/>
        <v>1.3150981197230347</v>
      </c>
      <c r="Q3549">
        <f>IF(O3549&gt;0, IF(Q3548+O3549*Variables!$B$5&lt;Variables!$B$4, Q3548+O3549*Variables!$B$5, Variables!$B$4), IF(Q3548&gt;-O3549, Q3548+O3549/Variables!$B$5, 0))</f>
        <v>90.918456029543592</v>
      </c>
      <c r="R3549">
        <f>IF(O3549&gt;0, 0, IF(Q3548&gt;-O3549, 0, -O3549 - Q3548*Variables!$B$5))</f>
        <v>0</v>
      </c>
      <c r="S3549">
        <f t="shared" si="334"/>
        <v>0</v>
      </c>
      <c r="T3549">
        <f t="shared" si="335"/>
        <v>0</v>
      </c>
    </row>
    <row r="3550" spans="1:20" x14ac:dyDescent="0.3">
      <c r="A3550" s="3">
        <f t="shared" si="330"/>
        <v>43248</v>
      </c>
      <c r="B3550">
        <v>5</v>
      </c>
      <c r="C3550">
        <v>28</v>
      </c>
      <c r="D3550">
        <v>21</v>
      </c>
      <c r="E3550">
        <v>0</v>
      </c>
      <c r="F3550" s="1">
        <f>VLOOKUP(A3550,Weather!$A$1:$E$366, 5)</f>
        <v>0.92307692307692379</v>
      </c>
      <c r="G3550" s="1">
        <f>VLOOKUP(D3550, Spring!$A$1:$E$25, 2)</f>
        <v>371.68141592920301</v>
      </c>
      <c r="H3550" s="1">
        <f>VLOOKUP(D3550, Spring!$A$1:$E$25, 3)</f>
        <v>318.10538116591903</v>
      </c>
      <c r="I3550" s="1">
        <f>VLOOKUP(D3550, Spring!$A$1:$E$25, 5)</f>
        <v>271.28223242670401</v>
      </c>
      <c r="J3550" s="1">
        <f t="shared" si="331"/>
        <v>271.28223242670401</v>
      </c>
      <c r="K3550" s="47">
        <f t="shared" si="332"/>
        <v>5.0751544801358959</v>
      </c>
      <c r="L3550" s="48">
        <f>Solar!K3567/1000*Variables!$B$3</f>
        <v>0</v>
      </c>
      <c r="M3550">
        <f>IF(E3550=1, VLOOKUP(D3550, Sheet1!$A$2:$C$26, 2), Sheet1!$C$3)</f>
        <v>0.18637999999999999</v>
      </c>
      <c r="N3550" s="1">
        <f>'Electricity Rates'!$J$2</f>
        <v>0.24729999999999999</v>
      </c>
      <c r="O3550" s="145">
        <f>L3550-K3550</f>
        <v>-5.0751544801358959</v>
      </c>
      <c r="P3550">
        <f t="shared" si="333"/>
        <v>1.255085702937607</v>
      </c>
      <c r="Q3550">
        <f>IF(O3550&gt;0, IF(Q3549+O3550*Variables!$B$5&lt;Variables!$B$4, Q3549+O3550*Variables!$B$5, Variables!$B$4), IF(Q3549&gt;-O3550, Q3549+O3550/Variables!$B$5, 0))</f>
        <v>85.519355518760719</v>
      </c>
      <c r="R3550">
        <f>IF(O3550&gt;0, 0, IF(Q3549&gt;-O3550, 0, -O3550 - Q3549*Variables!$B$5))</f>
        <v>0</v>
      </c>
      <c r="S3550">
        <f t="shared" si="334"/>
        <v>0</v>
      </c>
      <c r="T3550">
        <f t="shared" si="335"/>
        <v>0</v>
      </c>
    </row>
    <row r="3551" spans="1:20" x14ac:dyDescent="0.3">
      <c r="A3551" s="3">
        <f t="shared" si="330"/>
        <v>43248</v>
      </c>
      <c r="B3551">
        <v>5</v>
      </c>
      <c r="C3551">
        <v>28</v>
      </c>
      <c r="D3551">
        <v>22</v>
      </c>
      <c r="E3551">
        <v>0</v>
      </c>
      <c r="F3551" s="1">
        <f>VLOOKUP(A3551,Weather!$A$1:$E$366, 5)</f>
        <v>0.92307692307692379</v>
      </c>
      <c r="G3551" s="1">
        <f>VLOOKUP(D3551, Spring!$A$1:$E$25, 2)</f>
        <v>345.13274336283098</v>
      </c>
      <c r="H3551" s="1">
        <f>VLOOKUP(D3551, Spring!$A$1:$E$25, 3)</f>
        <v>289.79820627802701</v>
      </c>
      <c r="I3551" s="1">
        <f>VLOOKUP(D3551, Spring!$A$1:$E$25, 5)</f>
        <v>275.85953137878198</v>
      </c>
      <c r="J3551" s="1">
        <f t="shared" si="331"/>
        <v>275.85953137878198</v>
      </c>
      <c r="K3551" s="47">
        <f t="shared" si="332"/>
        <v>5.1607866981980806</v>
      </c>
      <c r="L3551" s="48">
        <f>Solar!K3568/1000*Variables!$B$3</f>
        <v>0</v>
      </c>
      <c r="M3551">
        <f>IF(E3551=1, VLOOKUP(D3551, Sheet1!$A$2:$C$26, 2), Sheet1!$C$3)</f>
        <v>0.18637999999999999</v>
      </c>
      <c r="N3551" s="1">
        <f>'Electricity Rates'!$J$2</f>
        <v>0.24729999999999999</v>
      </c>
      <c r="O3551" s="145">
        <f>L3551-K3551</f>
        <v>-5.1607866981980806</v>
      </c>
      <c r="P3551">
        <f t="shared" si="333"/>
        <v>1.2762625504643852</v>
      </c>
      <c r="Q3551">
        <f>IF(O3551&gt;0, IF(Q3550+O3551*Variables!$B$5&lt;Variables!$B$4, Q3550+O3551*Variables!$B$5, Variables!$B$4), IF(Q3550&gt;-O3551, Q3550+O3551/Variables!$B$5, 0))</f>
        <v>80.029156903656371</v>
      </c>
      <c r="R3551">
        <f>IF(O3551&gt;0, 0, IF(Q3550&gt;-O3551, 0, -O3551 - Q3550*Variables!$B$5))</f>
        <v>0</v>
      </c>
      <c r="S3551">
        <f t="shared" si="334"/>
        <v>0</v>
      </c>
      <c r="T3551">
        <f t="shared" si="335"/>
        <v>0</v>
      </c>
    </row>
    <row r="3552" spans="1:20" x14ac:dyDescent="0.3">
      <c r="A3552" s="3">
        <f t="shared" si="330"/>
        <v>43248</v>
      </c>
      <c r="B3552">
        <v>5</v>
      </c>
      <c r="C3552">
        <v>28</v>
      </c>
      <c r="D3552">
        <v>23</v>
      </c>
      <c r="E3552">
        <v>0</v>
      </c>
      <c r="F3552" s="1">
        <f>VLOOKUP(A3552,Weather!$A$1:$E$366, 5)</f>
        <v>0.92307692307692379</v>
      </c>
      <c r="G3552" s="1">
        <f>VLOOKUP(D3552, Spring!$A$1:$E$25, 2)</f>
        <v>318.58407079646003</v>
      </c>
      <c r="H3552" s="1">
        <f>VLOOKUP(D3552, Spring!$A$1:$E$25, 3)</f>
        <v>270.57975656630401</v>
      </c>
      <c r="I3552" s="1">
        <f>VLOOKUP(D3552, Spring!$A$1:$E$25, 5)</f>
        <v>271.64527650221697</v>
      </c>
      <c r="J3552" s="1">
        <f t="shared" si="331"/>
        <v>271.64527650221697</v>
      </c>
      <c r="K3552" s="47">
        <f t="shared" si="332"/>
        <v>5.0819463173669766</v>
      </c>
      <c r="L3552" s="48">
        <f>Solar!K3569/1000*Variables!$B$3</f>
        <v>0</v>
      </c>
      <c r="M3552">
        <f>IF(E3552=1, VLOOKUP(D3552, Sheet1!$A$2:$C$26, 2), Sheet1!$C$3)</f>
        <v>0.18637999999999999</v>
      </c>
      <c r="N3552" s="1">
        <f>'Electricity Rates'!$J$2</f>
        <v>0.24729999999999999</v>
      </c>
      <c r="O3552" s="145">
        <f>L3552-K3552</f>
        <v>-5.0819463173669766</v>
      </c>
      <c r="P3552">
        <f t="shared" si="333"/>
        <v>1.2567653242848533</v>
      </c>
      <c r="Q3552">
        <f>IF(O3552&gt;0, IF(Q3551+O3552*Variables!$B$5&lt;Variables!$B$4, Q3551+O3552*Variables!$B$5, Variables!$B$4), IF(Q3551&gt;-O3552, Q3551+O3552/Variables!$B$5, 0))</f>
        <v>74.622831034117041</v>
      </c>
      <c r="R3552">
        <f>IF(O3552&gt;0, 0, IF(Q3551&gt;-O3552, 0, -O3552 - Q3551*Variables!$B$5))</f>
        <v>0</v>
      </c>
      <c r="S3552">
        <f t="shared" si="334"/>
        <v>0</v>
      </c>
      <c r="T3552">
        <f t="shared" si="335"/>
        <v>0</v>
      </c>
    </row>
    <row r="3553" spans="1:20" x14ac:dyDescent="0.3">
      <c r="A3553" s="3">
        <f t="shared" si="330"/>
        <v>43248</v>
      </c>
      <c r="B3553">
        <v>5</v>
      </c>
      <c r="C3553">
        <v>28</v>
      </c>
      <c r="D3553">
        <v>24</v>
      </c>
      <c r="E3553">
        <v>0</v>
      </c>
      <c r="F3553" s="1">
        <f>VLOOKUP(A3553,Weather!$A$1:$E$366, 5)</f>
        <v>0.92307692307692379</v>
      </c>
      <c r="G3553" s="1">
        <f>VLOOKUP(D3553, Spring!$A$1:$E$25, 2)</f>
        <v>287.61061946902601</v>
      </c>
      <c r="H3553" s="1">
        <f>VLOOKUP(D3553, Spring!$A$1:$E$25, 3)</f>
        <v>251.20115310698301</v>
      </c>
      <c r="I3553" s="1">
        <f>VLOOKUP(D3553, Spring!$A$1:$E$25, 5)</f>
        <v>267.465363632795</v>
      </c>
      <c r="J3553" s="1">
        <f t="shared" si="331"/>
        <v>267.465363632795</v>
      </c>
      <c r="K3553" s="47">
        <f t="shared" si="332"/>
        <v>5.0037484076252969</v>
      </c>
      <c r="L3553" s="48">
        <f>Solar!K3570/1000*Variables!$B$3</f>
        <v>0</v>
      </c>
      <c r="M3553">
        <f>IF(E3553=1, VLOOKUP(D3553, Sheet1!$A$2:$C$26, 2), Sheet1!$C$3)</f>
        <v>0.18637999999999999</v>
      </c>
      <c r="N3553" s="1">
        <f>'Electricity Rates'!$J$2</f>
        <v>0.24729999999999999</v>
      </c>
      <c r="O3553" s="145">
        <f>L3553-K3553</f>
        <v>-5.0037484076252969</v>
      </c>
      <c r="P3553">
        <f t="shared" si="333"/>
        <v>1.2374269812057359</v>
      </c>
      <c r="Q3553">
        <f>IF(O3553&gt;0, IF(Q3552+O3553*Variables!$B$5&lt;Variables!$B$4, Q3552+O3553*Variables!$B$5, Variables!$B$4), IF(Q3552&gt;-O3553, Q3552+O3553/Variables!$B$5, 0))</f>
        <v>69.299694430260345</v>
      </c>
      <c r="R3553">
        <f>IF(O3553&gt;0, 0, IF(Q3552&gt;-O3553, 0, -O3553 - Q3552*Variables!$B$5))</f>
        <v>0</v>
      </c>
      <c r="S3553">
        <f t="shared" si="334"/>
        <v>0</v>
      </c>
      <c r="T3553">
        <f t="shared" si="335"/>
        <v>0</v>
      </c>
    </row>
    <row r="3554" spans="1:20" x14ac:dyDescent="0.3">
      <c r="A3554" s="3">
        <f t="shared" si="330"/>
        <v>43249</v>
      </c>
      <c r="B3554">
        <v>5</v>
      </c>
      <c r="C3554">
        <v>29</v>
      </c>
      <c r="D3554">
        <v>1</v>
      </c>
      <c r="E3554">
        <v>1</v>
      </c>
      <c r="F3554" s="1">
        <f>VLOOKUP(A3554,Weather!$A$1:$E$366, 5)</f>
        <v>0.94871794871794801</v>
      </c>
      <c r="G3554" s="1">
        <f>VLOOKUP(D3554, Spring!$A$1:$E$25, 2)</f>
        <v>284.91351697629602</v>
      </c>
      <c r="H3554" s="1">
        <f>VLOOKUP(D3554, Spring!$A$1:$E$25, 3)</f>
        <v>272.00797092955099</v>
      </c>
      <c r="I3554" s="1">
        <f>VLOOKUP(D3554, Spring!$A$1:$E$25, 5)</f>
        <v>272.01322657875102</v>
      </c>
      <c r="J3554" s="1">
        <f t="shared" si="331"/>
        <v>284.25169410210395</v>
      </c>
      <c r="K3554" s="47">
        <f t="shared" si="332"/>
        <v>5.3177874787589836</v>
      </c>
      <c r="L3554" s="48">
        <f>Solar!K3571/1000*Variables!$B$3</f>
        <v>0</v>
      </c>
      <c r="M3554">
        <f>IF(E3554=1, VLOOKUP(D3554, Sheet1!$A$2:$C$26, 2), Sheet1!$C$3)</f>
        <v>0.18637999999999999</v>
      </c>
      <c r="N3554" s="1">
        <f>'Electricity Rates'!$J$2</f>
        <v>0.24729999999999999</v>
      </c>
      <c r="O3554" s="145">
        <f>L3554-K3554</f>
        <v>-5.3177874787589836</v>
      </c>
      <c r="P3554">
        <f t="shared" si="333"/>
        <v>1.3150888434970966</v>
      </c>
      <c r="Q3554">
        <f>IF(O3554&gt;0, IF(Q3553+O3554*Variables!$B$5&lt;Variables!$B$4, Q3553+O3554*Variables!$B$5, Variables!$B$4), IF(Q3553&gt;-O3554, Q3553+O3554/Variables!$B$5, 0))</f>
        <v>63.642473708176318</v>
      </c>
      <c r="R3554">
        <f>IF(O3554&gt;0, 0, IF(Q3553&gt;-O3554, 0, -O3554 - Q3553*Variables!$B$5))</f>
        <v>0</v>
      </c>
      <c r="S3554">
        <f t="shared" si="334"/>
        <v>0</v>
      </c>
      <c r="T3554">
        <f t="shared" si="335"/>
        <v>0</v>
      </c>
    </row>
    <row r="3555" spans="1:20" x14ac:dyDescent="0.3">
      <c r="A3555" s="3">
        <f t="shared" si="330"/>
        <v>43249</v>
      </c>
      <c r="B3555">
        <v>5</v>
      </c>
      <c r="C3555">
        <v>29</v>
      </c>
      <c r="D3555">
        <v>2</v>
      </c>
      <c r="E3555">
        <v>1</v>
      </c>
      <c r="F3555" s="1">
        <f>VLOOKUP(A3555,Weather!$A$1:$E$366, 5)</f>
        <v>0.94871794871794801</v>
      </c>
      <c r="G3555" s="1">
        <f>VLOOKUP(D3555, Spring!$A$1:$E$25, 2)</f>
        <v>283.47213324791699</v>
      </c>
      <c r="H3555" s="1">
        <f>VLOOKUP(D3555, Spring!$A$1:$E$25, 3)</f>
        <v>272.193568553901</v>
      </c>
      <c r="I3555" s="1">
        <f>VLOOKUP(D3555, Spring!$A$1:$E$25, 5)</f>
        <v>263.43263079398702</v>
      </c>
      <c r="J3555" s="1">
        <f t="shared" si="331"/>
        <v>282.89374531489051</v>
      </c>
      <c r="K3555" s="47">
        <f t="shared" si="332"/>
        <v>5.2923829404316036</v>
      </c>
      <c r="L3555" s="48">
        <f>Solar!K3572/1000*Variables!$B$3</f>
        <v>0</v>
      </c>
      <c r="M3555">
        <f>IF(E3555=1, VLOOKUP(D3555, Sheet1!$A$2:$C$26, 2), Sheet1!$C$3)</f>
        <v>0.18637999999999999</v>
      </c>
      <c r="N3555" s="1">
        <f>'Electricity Rates'!$J$2</f>
        <v>0.24729999999999999</v>
      </c>
      <c r="O3555" s="145">
        <f>L3555-K3555</f>
        <v>-5.2923829404316036</v>
      </c>
      <c r="P3555">
        <f t="shared" si="333"/>
        <v>1.3088063011687356</v>
      </c>
      <c r="Q3555">
        <f>IF(O3555&gt;0, IF(Q3554+O3555*Variables!$B$5&lt;Variables!$B$4, Q3554+O3555*Variables!$B$5, Variables!$B$4), IF(Q3554&gt;-O3555, Q3554+O3555/Variables!$B$5, 0))</f>
        <v>58.012279090695891</v>
      </c>
      <c r="R3555">
        <f>IF(O3555&gt;0, 0, IF(Q3554&gt;-O3555, 0, -O3555 - Q3554*Variables!$B$5))</f>
        <v>0</v>
      </c>
      <c r="S3555">
        <f t="shared" si="334"/>
        <v>0</v>
      </c>
      <c r="T3555">
        <f t="shared" si="335"/>
        <v>0</v>
      </c>
    </row>
    <row r="3556" spans="1:20" x14ac:dyDescent="0.3">
      <c r="A3556" s="3">
        <f t="shared" si="330"/>
        <v>43249</v>
      </c>
      <c r="B3556">
        <v>5</v>
      </c>
      <c r="C3556">
        <v>29</v>
      </c>
      <c r="D3556">
        <v>3</v>
      </c>
      <c r="E3556">
        <v>1</v>
      </c>
      <c r="F3556" s="1">
        <f>VLOOKUP(A3556,Weather!$A$1:$E$366, 5)</f>
        <v>0.94871794871794801</v>
      </c>
      <c r="G3556" s="1">
        <f>VLOOKUP(D3556, Spring!$A$1:$E$25, 2)</f>
        <v>282.03074951953801</v>
      </c>
      <c r="H3556" s="1">
        <f>VLOOKUP(D3556, Spring!$A$1:$E$25, 3)</f>
        <v>263.612120501699</v>
      </c>
      <c r="I3556" s="1">
        <f>VLOOKUP(D3556, Spring!$A$1:$E$25, 5)</f>
        <v>268.00502374504498</v>
      </c>
      <c r="J3556" s="1">
        <f t="shared" si="331"/>
        <v>281.08620444170009</v>
      </c>
      <c r="K3556" s="47">
        <f t="shared" si="332"/>
        <v>5.2585674226273564</v>
      </c>
      <c r="L3556" s="48">
        <f>Solar!K3573/1000*Variables!$B$3</f>
        <v>0</v>
      </c>
      <c r="M3556">
        <f>IF(E3556=1, VLOOKUP(D3556, Sheet1!$A$2:$C$26, 2), Sheet1!$C$3)</f>
        <v>0.18637999999999999</v>
      </c>
      <c r="N3556" s="1">
        <f>'Electricity Rates'!$J$2</f>
        <v>0.24729999999999999</v>
      </c>
      <c r="O3556" s="145">
        <f>L3556-K3556</f>
        <v>-5.2585674226273564</v>
      </c>
      <c r="P3556">
        <f t="shared" si="333"/>
        <v>1.3004437236157451</v>
      </c>
      <c r="Q3556">
        <f>IF(O3556&gt;0, IF(Q3555+O3556*Variables!$B$5&lt;Variables!$B$4, Q3555+O3556*Variables!$B$5, Variables!$B$4), IF(Q3555&gt;-O3556, Q3555+O3556/Variables!$B$5, 0))</f>
        <v>52.418058428326361</v>
      </c>
      <c r="R3556">
        <f>IF(O3556&gt;0, 0, IF(Q3555&gt;-O3556, 0, -O3556 - Q3555*Variables!$B$5))</f>
        <v>0</v>
      </c>
      <c r="S3556">
        <f t="shared" si="334"/>
        <v>0</v>
      </c>
      <c r="T3556">
        <f t="shared" si="335"/>
        <v>0</v>
      </c>
    </row>
    <row r="3557" spans="1:20" x14ac:dyDescent="0.3">
      <c r="A3557" s="3">
        <f t="shared" si="330"/>
        <v>43249</v>
      </c>
      <c r="B3557">
        <v>5</v>
      </c>
      <c r="C3557">
        <v>29</v>
      </c>
      <c r="D3557">
        <v>4</v>
      </c>
      <c r="E3557">
        <v>1</v>
      </c>
      <c r="F3557" s="1">
        <f>VLOOKUP(A3557,Weather!$A$1:$E$366, 5)</f>
        <v>0.94871794871794801</v>
      </c>
      <c r="G3557" s="1">
        <f>VLOOKUP(D3557, Spring!$A$1:$E$25, 2)</f>
        <v>287.61061946902601</v>
      </c>
      <c r="H3557" s="1">
        <f>VLOOKUP(D3557, Spring!$A$1:$E$25, 3)</f>
        <v>280.54932735425899</v>
      </c>
      <c r="I3557" s="1">
        <f>VLOOKUP(D3557, Spring!$A$1:$E$25, 5)</f>
        <v>263.81039287256101</v>
      </c>
      <c r="J3557" s="1">
        <f t="shared" si="331"/>
        <v>287.24850192467898</v>
      </c>
      <c r="K3557" s="47">
        <f t="shared" si="332"/>
        <v>5.3738518310418311</v>
      </c>
      <c r="L3557" s="48">
        <f>Solar!K3574/1000*Variables!$B$3</f>
        <v>0</v>
      </c>
      <c r="M3557">
        <f>IF(E3557=1, VLOOKUP(D3557, Sheet1!$A$2:$C$26, 2), Sheet1!$C$3)</f>
        <v>0.18637999999999999</v>
      </c>
      <c r="N3557" s="1">
        <f>'Electricity Rates'!$J$2</f>
        <v>0.24729999999999999</v>
      </c>
      <c r="O3557" s="145">
        <f>L3557-K3557</f>
        <v>-5.3738518310418311</v>
      </c>
      <c r="P3557">
        <f t="shared" si="333"/>
        <v>1.3289535578166447</v>
      </c>
      <c r="Q3557">
        <f>IF(O3557&gt;0, IF(Q3556+O3557*Variables!$B$5&lt;Variables!$B$4, Q3556+O3557*Variables!$B$5, Variables!$B$4), IF(Q3556&gt;-O3557, Q3556+O3557/Variables!$B$5, 0))</f>
        <v>46.701194778281859</v>
      </c>
      <c r="R3557">
        <f>IF(O3557&gt;0, 0, IF(Q3556&gt;-O3557, 0, -O3557 - Q3556*Variables!$B$5))</f>
        <v>0</v>
      </c>
      <c r="S3557">
        <f t="shared" si="334"/>
        <v>0</v>
      </c>
      <c r="T3557">
        <f t="shared" si="335"/>
        <v>0</v>
      </c>
    </row>
    <row r="3558" spans="1:20" x14ac:dyDescent="0.3">
      <c r="A3558" s="3">
        <f t="shared" si="330"/>
        <v>43249</v>
      </c>
      <c r="B3558">
        <v>5</v>
      </c>
      <c r="C3558">
        <v>29</v>
      </c>
      <c r="D3558">
        <v>5</v>
      </c>
      <c r="E3558">
        <v>1</v>
      </c>
      <c r="F3558" s="1">
        <f>VLOOKUP(A3558,Weather!$A$1:$E$366, 5)</f>
        <v>0.94871794871794801</v>
      </c>
      <c r="G3558" s="1">
        <f>VLOOKUP(D3558, Spring!$A$1:$E$25, 2)</f>
        <v>318.58407079646003</v>
      </c>
      <c r="H3558" s="1">
        <f>VLOOKUP(D3558, Spring!$A$1:$E$25, 3)</f>
        <v>296.96508648302301</v>
      </c>
      <c r="I3558" s="1">
        <f>VLOOKUP(D3558, Spring!$A$1:$E$25, 5)</f>
        <v>263.982102908277</v>
      </c>
      <c r="J3558" s="1">
        <f t="shared" si="331"/>
        <v>317.47540493423247</v>
      </c>
      <c r="K3558" s="47">
        <f t="shared" si="332"/>
        <v>5.9393374541042121</v>
      </c>
      <c r="L3558" s="48">
        <f>Solar!K3575/1000*Variables!$B$3</f>
        <v>0</v>
      </c>
      <c r="M3558">
        <f>IF(E3558=1, VLOOKUP(D3558, Sheet1!$A$2:$C$26, 2), Sheet1!$C$3)</f>
        <v>0.18637999999999999</v>
      </c>
      <c r="N3558" s="1">
        <f>'Electricity Rates'!$J$2</f>
        <v>0.24729999999999999</v>
      </c>
      <c r="O3558" s="145">
        <f>L3558-K3558</f>
        <v>-5.9393374541042121</v>
      </c>
      <c r="P3558">
        <f t="shared" si="333"/>
        <v>1.4687981523999716</v>
      </c>
      <c r="Q3558">
        <f>IF(O3558&gt;0, IF(Q3557+O3558*Variables!$B$5&lt;Variables!$B$4, Q3557+O3558*Variables!$B$5, Variables!$B$4), IF(Q3557&gt;-O3558, Q3557+O3558/Variables!$B$5, 0))</f>
        <v>40.382750678170993</v>
      </c>
      <c r="R3558">
        <f>IF(O3558&gt;0, 0, IF(Q3557&gt;-O3558, 0, -O3558 - Q3557*Variables!$B$5))</f>
        <v>0</v>
      </c>
      <c r="S3558">
        <f t="shared" si="334"/>
        <v>0</v>
      </c>
      <c r="T3558">
        <f t="shared" si="335"/>
        <v>0</v>
      </c>
    </row>
    <row r="3559" spans="1:20" x14ac:dyDescent="0.3">
      <c r="A3559" s="3">
        <f t="shared" si="330"/>
        <v>43249</v>
      </c>
      <c r="B3559">
        <v>5</v>
      </c>
      <c r="C3559">
        <v>29</v>
      </c>
      <c r="D3559">
        <v>6</v>
      </c>
      <c r="E3559">
        <v>1</v>
      </c>
      <c r="F3559" s="1">
        <f>VLOOKUP(A3559,Weather!$A$1:$E$366, 5)</f>
        <v>0.94871794871794801</v>
      </c>
      <c r="G3559" s="1">
        <f>VLOOKUP(D3559, Spring!$A$1:$E$25, 2)</f>
        <v>389.38053097345102</v>
      </c>
      <c r="H3559" s="1">
        <f>VLOOKUP(D3559, Spring!$A$1:$E$25, 3)</f>
        <v>340.20659833439998</v>
      </c>
      <c r="I3559" s="1">
        <f>VLOOKUP(D3559, Spring!$A$1:$E$25, 5)</f>
        <v>264.16853094705402</v>
      </c>
      <c r="J3559" s="1">
        <f t="shared" si="331"/>
        <v>386.85879083811506</v>
      </c>
      <c r="K3559" s="47">
        <f t="shared" si="332"/>
        <v>7.2373634938752742</v>
      </c>
      <c r="L3559" s="48">
        <f>Solar!K3576/1000*Variables!$B$3</f>
        <v>1.3304500000000001</v>
      </c>
      <c r="M3559">
        <f>IF(E3559=1, VLOOKUP(D3559, Sheet1!$A$2:$C$26, 2), Sheet1!$C$3)</f>
        <v>0.18637999999999999</v>
      </c>
      <c r="N3559" s="1">
        <f>'Electricity Rates'!$J$2</f>
        <v>0.24729999999999999</v>
      </c>
      <c r="O3559" s="145">
        <f>L3559-K3559</f>
        <v>-5.9069134938752743</v>
      </c>
      <c r="P3559">
        <f t="shared" si="333"/>
        <v>1.7897999920353553</v>
      </c>
      <c r="Q3559">
        <f>IF(O3559&gt;0, IF(Q3558+O3559*Variables!$B$5&lt;Variables!$B$4, Q3558+O3559*Variables!$B$5, Variables!$B$4), IF(Q3558&gt;-O3559, Q3558+O3559/Variables!$B$5, 0))</f>
        <v>34.098800152771766</v>
      </c>
      <c r="R3559">
        <f>IF(O3559&gt;0, 0, IF(Q3558&gt;-O3559, 0, -O3559 - Q3558*Variables!$B$5))</f>
        <v>0</v>
      </c>
      <c r="S3559">
        <f t="shared" si="334"/>
        <v>0</v>
      </c>
      <c r="T3559">
        <f t="shared" si="335"/>
        <v>0</v>
      </c>
    </row>
    <row r="3560" spans="1:20" x14ac:dyDescent="0.3">
      <c r="A3560" s="3">
        <f t="shared" si="330"/>
        <v>43249</v>
      </c>
      <c r="B3560">
        <v>5</v>
      </c>
      <c r="C3560">
        <v>29</v>
      </c>
      <c r="D3560">
        <v>7</v>
      </c>
      <c r="E3560">
        <v>1</v>
      </c>
      <c r="F3560" s="1">
        <f>VLOOKUP(A3560,Weather!$A$1:$E$366, 5)</f>
        <v>0.94871794871794801</v>
      </c>
      <c r="G3560" s="1">
        <f>VLOOKUP(D3560, Spring!$A$1:$E$25, 2)</f>
        <v>623.89380530973403</v>
      </c>
      <c r="H3560" s="1">
        <f>VLOOKUP(D3560, Spring!$A$1:$E$25, 3)</f>
        <v>374.47950032030701</v>
      </c>
      <c r="I3560" s="1">
        <f>VLOOKUP(D3560, Spring!$A$1:$E$25, 5)</f>
        <v>251.18725224694799</v>
      </c>
      <c r="J3560" s="1">
        <f t="shared" si="331"/>
        <v>611.1033281307889</v>
      </c>
      <c r="K3560" s="47">
        <f t="shared" si="332"/>
        <v>11.432535650586289</v>
      </c>
      <c r="L3560" s="48">
        <f>Solar!K3577/1000*Variables!$B$3</f>
        <v>3.3229999999999995</v>
      </c>
      <c r="M3560">
        <f>IF(E3560=1, VLOOKUP(D3560, Sheet1!$A$2:$C$26, 2), Sheet1!$C$3)</f>
        <v>0.18637999999999999</v>
      </c>
      <c r="N3560" s="1">
        <f>'Electricity Rates'!$J$2</f>
        <v>0.24729999999999999</v>
      </c>
      <c r="O3560" s="145">
        <f>L3560-K3560</f>
        <v>-8.1095356505862881</v>
      </c>
      <c r="P3560">
        <f t="shared" si="333"/>
        <v>2.8272660663899889</v>
      </c>
      <c r="Q3560">
        <f>IF(O3560&gt;0, IF(Q3559+O3560*Variables!$B$5&lt;Variables!$B$4, Q3559+O3560*Variables!$B$5, Variables!$B$4), IF(Q3559&gt;-O3560, Q3559+O3560/Variables!$B$5, 0))</f>
        <v>25.471634567041672</v>
      </c>
      <c r="R3560">
        <f>IF(O3560&gt;0, 0, IF(Q3559&gt;-O3560, 0, -O3560 - Q3559*Variables!$B$5))</f>
        <v>0</v>
      </c>
      <c r="S3560">
        <f t="shared" si="334"/>
        <v>0</v>
      </c>
      <c r="T3560">
        <f t="shared" si="335"/>
        <v>0</v>
      </c>
    </row>
    <row r="3561" spans="1:20" x14ac:dyDescent="0.3">
      <c r="A3561" s="3">
        <f t="shared" si="330"/>
        <v>43249</v>
      </c>
      <c r="B3561">
        <v>5</v>
      </c>
      <c r="C3561">
        <v>29</v>
      </c>
      <c r="D3561">
        <v>8</v>
      </c>
      <c r="E3561">
        <v>1</v>
      </c>
      <c r="F3561" s="1">
        <f>VLOOKUP(A3561,Weather!$A$1:$E$366, 5)</f>
        <v>0.94871794871794801</v>
      </c>
      <c r="G3561" s="1">
        <f>VLOOKUP(D3561, Spring!$A$1:$E$25, 2)</f>
        <v>871.68141592920301</v>
      </c>
      <c r="H3561" s="1">
        <f>VLOOKUP(D3561, Spring!$A$1:$E$25, 3)</f>
        <v>578.35522101217202</v>
      </c>
      <c r="I3561" s="1">
        <f>VLOOKUP(D3561, Spring!$A$1:$E$25, 5)</f>
        <v>268.91753993484798</v>
      </c>
      <c r="J3561" s="1">
        <f t="shared" si="331"/>
        <v>856.63904695909866</v>
      </c>
      <c r="K3561" s="47">
        <f t="shared" si="332"/>
        <v>16.026023739717111</v>
      </c>
      <c r="L3561" s="48">
        <f>Solar!K3578/1000*Variables!$B$3</f>
        <v>14.421350000000002</v>
      </c>
      <c r="M3561">
        <f>IF(E3561=1, VLOOKUP(D3561, Sheet1!$A$2:$C$26, 2), Sheet1!$C$3)</f>
        <v>0.18637999999999999</v>
      </c>
      <c r="N3561" s="1">
        <f>'Electricity Rates'!$J$2</f>
        <v>0.24729999999999999</v>
      </c>
      <c r="O3561" s="145">
        <f>L3561-K3561</f>
        <v>-1.6046737397171089</v>
      </c>
      <c r="P3561">
        <f t="shared" si="333"/>
        <v>3.9632356708320415</v>
      </c>
      <c r="Q3561">
        <f>IF(O3561&gt;0, IF(Q3560+O3561*Variables!$B$5&lt;Variables!$B$4, Q3560+O3561*Variables!$B$5, Variables!$B$4), IF(Q3560&gt;-O3561, Q3560+O3561/Variables!$B$5, 0))</f>
        <v>23.764534843938364</v>
      </c>
      <c r="R3561">
        <f>IF(O3561&gt;0, 0, IF(Q3560&gt;-O3561, 0, -O3561 - Q3560*Variables!$B$5))</f>
        <v>0</v>
      </c>
      <c r="S3561">
        <f t="shared" si="334"/>
        <v>0</v>
      </c>
      <c r="T3561">
        <f t="shared" si="335"/>
        <v>0</v>
      </c>
    </row>
    <row r="3562" spans="1:20" x14ac:dyDescent="0.3">
      <c r="A3562" s="3">
        <f t="shared" si="330"/>
        <v>43249</v>
      </c>
      <c r="B3562">
        <v>5</v>
      </c>
      <c r="C3562">
        <v>29</v>
      </c>
      <c r="D3562">
        <v>9</v>
      </c>
      <c r="E3562">
        <v>1</v>
      </c>
      <c r="F3562" s="1">
        <f>VLOOKUP(A3562,Weather!$A$1:$E$366, 5)</f>
        <v>0.94871794871794801</v>
      </c>
      <c r="G3562" s="1">
        <f>VLOOKUP(D3562, Spring!$A$1:$E$25, 2)</f>
        <v>1137.1681415929199</v>
      </c>
      <c r="H3562" s="1">
        <f>VLOOKUP(D3562, Spring!$A$1:$E$25, 3)</f>
        <v>786.77530429212004</v>
      </c>
      <c r="I3562" s="1">
        <f>VLOOKUP(D3562, Spring!$A$1:$E$25, 5)</f>
        <v>317.33977000667198</v>
      </c>
      <c r="J3562" s="1">
        <f t="shared" si="331"/>
        <v>1119.1992781415966</v>
      </c>
      <c r="K3562" s="47">
        <f t="shared" si="332"/>
        <v>20.938006812369682</v>
      </c>
      <c r="L3562" s="48">
        <f>Solar!K3579/1000*Variables!$B$3</f>
        <v>24.28595</v>
      </c>
      <c r="M3562">
        <f>IF(E3562=1, VLOOKUP(D3562, Sheet1!$A$2:$C$26, 2), Sheet1!$C$3)</f>
        <v>0.25796000000000002</v>
      </c>
      <c r="N3562" s="1">
        <f>'Electricity Rates'!$J$2</f>
        <v>0.24729999999999999</v>
      </c>
      <c r="O3562" s="145">
        <f>L3562-K3562</f>
        <v>3.3479431876303174</v>
      </c>
      <c r="P3562">
        <f t="shared" si="333"/>
        <v>5.1779690846990221</v>
      </c>
      <c r="Q3562">
        <f>IF(O3562&gt;0, IF(Q3561+O3562*Variables!$B$5&lt;Variables!$B$4, Q3561+O3562*Variables!$B$5, Variables!$B$4), IF(Q3561&gt;-O3562, Q3561+O3562/Variables!$B$5, 0))</f>
        <v>26.911601440310861</v>
      </c>
      <c r="R3562">
        <f>IF(O3562&gt;0, 0, IF(Q3561&gt;-O3562, 0, -O3562 - Q3561*Variables!$B$5))</f>
        <v>0</v>
      </c>
      <c r="S3562">
        <f t="shared" si="334"/>
        <v>0</v>
      </c>
      <c r="T3562">
        <f t="shared" si="335"/>
        <v>0</v>
      </c>
    </row>
    <row r="3563" spans="1:20" x14ac:dyDescent="0.3">
      <c r="A3563" s="3">
        <f t="shared" si="330"/>
        <v>43249</v>
      </c>
      <c r="B3563">
        <v>5</v>
      </c>
      <c r="C3563">
        <v>29</v>
      </c>
      <c r="D3563">
        <v>10</v>
      </c>
      <c r="E3563">
        <v>1</v>
      </c>
      <c r="F3563" s="1">
        <f>VLOOKUP(A3563,Weather!$A$1:$E$366, 5)</f>
        <v>0.94871794871794801</v>
      </c>
      <c r="G3563" s="1">
        <f>VLOOKUP(D3563, Spring!$A$1:$E$25, 2)</f>
        <v>1207.9646017699099</v>
      </c>
      <c r="H3563" s="1">
        <f>VLOOKUP(D3563, Spring!$A$1:$E$25, 3)</f>
        <v>923.64670083279998</v>
      </c>
      <c r="I3563" s="1">
        <f>VLOOKUP(D3563, Spring!$A$1:$E$25, 5)</f>
        <v>339.44621060481097</v>
      </c>
      <c r="J3563" s="1">
        <f t="shared" si="331"/>
        <v>1193.3841965936476</v>
      </c>
      <c r="K3563" s="47">
        <f t="shared" si="332"/>
        <v>22.325860037671369</v>
      </c>
      <c r="L3563" s="48">
        <f>Solar!K3580/1000*Variables!$B$3</f>
        <v>31.568999999999996</v>
      </c>
      <c r="M3563">
        <f>IF(E3563=1, VLOOKUP(D3563, Sheet1!$A$2:$C$26, 2), Sheet1!$C$3)</f>
        <v>0.25796000000000002</v>
      </c>
      <c r="N3563" s="1">
        <f>'Electricity Rates'!$J$2</f>
        <v>0.24729999999999999</v>
      </c>
      <c r="O3563" s="145">
        <f>L3563-K3563</f>
        <v>9.2431399623286268</v>
      </c>
      <c r="P3563">
        <f t="shared" si="333"/>
        <v>5.5211851873161297</v>
      </c>
      <c r="Q3563">
        <f>IF(O3563&gt;0, IF(Q3562+O3563*Variables!$B$5&lt;Variables!$B$4, Q3562+O3563*Variables!$B$5, Variables!$B$4), IF(Q3562&gt;-O3563, Q3562+O3563/Variables!$B$5, 0))</f>
        <v>35.600153004899767</v>
      </c>
      <c r="R3563">
        <f>IF(O3563&gt;0, 0, IF(Q3562&gt;-O3563, 0, -O3563 - Q3562*Variables!$B$5))</f>
        <v>0</v>
      </c>
      <c r="S3563">
        <f t="shared" si="334"/>
        <v>0</v>
      </c>
      <c r="T3563">
        <f t="shared" si="335"/>
        <v>0</v>
      </c>
    </row>
    <row r="3564" spans="1:20" x14ac:dyDescent="0.3">
      <c r="A3564" s="3">
        <f t="shared" si="330"/>
        <v>43249</v>
      </c>
      <c r="B3564">
        <v>5</v>
      </c>
      <c r="C3564">
        <v>29</v>
      </c>
      <c r="D3564">
        <v>11</v>
      </c>
      <c r="E3564">
        <v>1</v>
      </c>
      <c r="F3564" s="1">
        <f>VLOOKUP(A3564,Weather!$A$1:$E$366, 5)</f>
        <v>0.94871794871794801</v>
      </c>
      <c r="G3564" s="1">
        <f>VLOOKUP(D3564, Spring!$A$1:$E$25, 2)</f>
        <v>1274.3362831858401</v>
      </c>
      <c r="H3564" s="1">
        <f>VLOOKUP(D3564, Spring!$A$1:$E$25, 3)</f>
        <v>962.46396540679098</v>
      </c>
      <c r="I3564" s="1">
        <f>VLOOKUP(D3564, Spring!$A$1:$E$25, 5)</f>
        <v>352.80034538247099</v>
      </c>
      <c r="J3564" s="1">
        <f t="shared" si="331"/>
        <v>1258.3428309920425</v>
      </c>
      <c r="K3564" s="47">
        <f t="shared" si="332"/>
        <v>23.541107720652583</v>
      </c>
      <c r="L3564" s="48">
        <f>Solar!K3581/1000*Variables!$B$3</f>
        <v>36.755950000000006</v>
      </c>
      <c r="M3564">
        <f>IF(E3564=1, VLOOKUP(D3564, Sheet1!$A$2:$C$26, 2), Sheet1!$C$3)</f>
        <v>0.25796000000000002</v>
      </c>
      <c r="N3564" s="1">
        <f>'Electricity Rates'!$J$2</f>
        <v>0.24729999999999999</v>
      </c>
      <c r="O3564" s="145">
        <f>L3564-K3564</f>
        <v>13.214842279347423</v>
      </c>
      <c r="P3564">
        <f t="shared" si="333"/>
        <v>5.8217159393173841</v>
      </c>
      <c r="Q3564">
        <f>IF(O3564&gt;0, IF(Q3563+O3564*Variables!$B$5&lt;Variables!$B$4, Q3563+O3564*Variables!$B$5, Variables!$B$4), IF(Q3563&gt;-O3564, Q3563+O3564/Variables!$B$5, 0))</f>
        <v>48.022104747486345</v>
      </c>
      <c r="R3564">
        <f>IF(O3564&gt;0, 0, IF(Q3563&gt;-O3564, 0, -O3564 - Q3563*Variables!$B$5))</f>
        <v>0</v>
      </c>
      <c r="S3564">
        <f t="shared" si="334"/>
        <v>0</v>
      </c>
      <c r="T3564">
        <f t="shared" si="335"/>
        <v>0</v>
      </c>
    </row>
    <row r="3565" spans="1:20" x14ac:dyDescent="0.3">
      <c r="A3565" s="3">
        <f t="shared" si="330"/>
        <v>43249</v>
      </c>
      <c r="B3565">
        <v>5</v>
      </c>
      <c r="C3565">
        <v>29</v>
      </c>
      <c r="D3565">
        <v>12</v>
      </c>
      <c r="E3565">
        <v>1</v>
      </c>
      <c r="F3565" s="1">
        <f>VLOOKUP(A3565,Weather!$A$1:$E$366, 5)</f>
        <v>0.94871794871794801</v>
      </c>
      <c r="G3565" s="1">
        <f>VLOOKUP(D3565, Spring!$A$1:$E$25, 2)</f>
        <v>1314.1592920353901</v>
      </c>
      <c r="H3565" s="1">
        <f>VLOOKUP(D3565, Spring!$A$1:$E$25, 3)</f>
        <v>983.10377962844302</v>
      </c>
      <c r="I3565" s="1">
        <f>VLOOKUP(D3565, Spring!$A$1:$E$25, 5)</f>
        <v>344.20503159464602</v>
      </c>
      <c r="J3565" s="1">
        <f t="shared" si="331"/>
        <v>1297.182086270931</v>
      </c>
      <c r="K3565" s="47">
        <f t="shared" si="332"/>
        <v>24.267713435558921</v>
      </c>
      <c r="L3565" s="48">
        <f>Solar!K3582/1000*Variables!$B$3</f>
        <v>39.613749999999996</v>
      </c>
      <c r="M3565">
        <f>IF(E3565=1, VLOOKUP(D3565, Sheet1!$A$2:$C$26, 2), Sheet1!$C$3)</f>
        <v>0.25796000000000002</v>
      </c>
      <c r="N3565" s="1">
        <f>'Electricity Rates'!$J$2</f>
        <v>0.24729999999999999</v>
      </c>
      <c r="O3565" s="145">
        <f>L3565-K3565</f>
        <v>15.346036564441075</v>
      </c>
      <c r="P3565">
        <f t="shared" si="333"/>
        <v>6.0014055326137212</v>
      </c>
      <c r="Q3565">
        <f>IF(O3565&gt;0, IF(Q3564+O3565*Variables!$B$5&lt;Variables!$B$4, Q3564+O3565*Variables!$B$5, Variables!$B$4), IF(Q3564&gt;-O3565, Q3564+O3565/Variables!$B$5, 0))</f>
        <v>62.447379118060951</v>
      </c>
      <c r="R3565">
        <f>IF(O3565&gt;0, 0, IF(Q3564&gt;-O3565, 0, -O3565 - Q3564*Variables!$B$5))</f>
        <v>0</v>
      </c>
      <c r="S3565">
        <f t="shared" si="334"/>
        <v>0</v>
      </c>
      <c r="T3565">
        <f t="shared" si="335"/>
        <v>0</v>
      </c>
    </row>
    <row r="3566" spans="1:20" x14ac:dyDescent="0.3">
      <c r="A3566" s="3">
        <f t="shared" si="330"/>
        <v>43249</v>
      </c>
      <c r="B3566">
        <v>5</v>
      </c>
      <c r="C3566">
        <v>29</v>
      </c>
      <c r="D3566">
        <v>13</v>
      </c>
      <c r="E3566">
        <v>1</v>
      </c>
      <c r="F3566" s="1">
        <f>VLOOKUP(A3566,Weather!$A$1:$E$366, 5)</f>
        <v>0.94871794871794801</v>
      </c>
      <c r="G3566" s="1">
        <f>VLOOKUP(D3566, Spring!$A$1:$E$25, 2)</f>
        <v>1362.8318584070701</v>
      </c>
      <c r="H3566" s="1">
        <f>VLOOKUP(D3566, Spring!$A$1:$E$25, 3)</f>
        <v>999.59961563100603</v>
      </c>
      <c r="I3566" s="1">
        <f>VLOOKUP(D3566, Spring!$A$1:$E$25, 5)</f>
        <v>326.84269398328001</v>
      </c>
      <c r="J3566" s="1">
        <f t="shared" si="331"/>
        <v>1344.2045639057333</v>
      </c>
      <c r="K3566" s="47">
        <f t="shared" si="332"/>
        <v>25.147411069644981</v>
      </c>
      <c r="L3566" s="48">
        <f>Solar!K3583/1000*Variables!$B$3</f>
        <v>39.655749999999998</v>
      </c>
      <c r="M3566">
        <f>IF(E3566=1, VLOOKUP(D3566, Sheet1!$A$2:$C$26, 2), Sheet1!$C$3)</f>
        <v>0.55478000000000005</v>
      </c>
      <c r="N3566" s="1">
        <f>'Electricity Rates'!$J$2</f>
        <v>0.24729999999999999</v>
      </c>
      <c r="O3566" s="145">
        <f>L3566-K3566</f>
        <v>14.508338930355016</v>
      </c>
      <c r="P3566">
        <f t="shared" si="333"/>
        <v>6.2189547575232034</v>
      </c>
      <c r="Q3566">
        <f>IF(O3566&gt;0, IF(Q3565+O3566*Variables!$B$5&lt;Variables!$B$4, Q3565+O3566*Variables!$B$5, Variables!$B$4), IF(Q3565&gt;-O3566, Q3565+O3566/Variables!$B$5, 0))</f>
        <v>76.08521771259467</v>
      </c>
      <c r="R3566">
        <f>IF(O3566&gt;0, 0, IF(Q3565&gt;-O3566, 0, -O3566 - Q3565*Variables!$B$5))</f>
        <v>0</v>
      </c>
      <c r="S3566">
        <f t="shared" si="334"/>
        <v>0</v>
      </c>
      <c r="T3566">
        <f t="shared" si="335"/>
        <v>0</v>
      </c>
    </row>
    <row r="3567" spans="1:20" x14ac:dyDescent="0.3">
      <c r="A3567" s="3">
        <f t="shared" si="330"/>
        <v>43249</v>
      </c>
      <c r="B3567">
        <v>5</v>
      </c>
      <c r="C3567">
        <v>29</v>
      </c>
      <c r="D3567">
        <v>14</v>
      </c>
      <c r="E3567">
        <v>1</v>
      </c>
      <c r="F3567" s="1">
        <f>VLOOKUP(A3567,Weather!$A$1:$E$366, 5)</f>
        <v>0.94871794871794801</v>
      </c>
      <c r="G3567" s="1">
        <f>VLOOKUP(D3567, Spring!$A$1:$E$25, 2)</f>
        <v>1402.65486725663</v>
      </c>
      <c r="H3567" s="1">
        <f>VLOOKUP(D3567, Spring!$A$1:$E$25, 3)</f>
        <v>1011.55108904548</v>
      </c>
      <c r="I3567" s="1">
        <f>VLOOKUP(D3567, Spring!$A$1:$E$25, 5)</f>
        <v>309.49016837395499</v>
      </c>
      <c r="J3567" s="1">
        <f t="shared" si="331"/>
        <v>1382.5982632458015</v>
      </c>
      <c r="K3567" s="47">
        <f t="shared" si="332"/>
        <v>25.865681313411809</v>
      </c>
      <c r="L3567" s="48">
        <f>Solar!K3584/1000*Variables!$B$3</f>
        <v>37.789349999999999</v>
      </c>
      <c r="M3567">
        <f>IF(E3567=1, VLOOKUP(D3567, Sheet1!$A$2:$C$26, 2), Sheet1!$C$3)</f>
        <v>0.55478000000000005</v>
      </c>
      <c r="N3567" s="1">
        <f>'Electricity Rates'!$J$2</f>
        <v>0.24729999999999999</v>
      </c>
      <c r="O3567" s="145">
        <f>L3567-K3567</f>
        <v>11.92366868658819</v>
      </c>
      <c r="P3567">
        <f t="shared" si="333"/>
        <v>6.39658298880674</v>
      </c>
      <c r="Q3567">
        <f>IF(O3567&gt;0, IF(Q3566+O3567*Variables!$B$5&lt;Variables!$B$4, Q3566+O3567*Variables!$B$5, Variables!$B$4), IF(Q3566&gt;-O3567, Q3566+O3567/Variables!$B$5, 0))</f>
        <v>87.293466277987562</v>
      </c>
      <c r="R3567">
        <f>IF(O3567&gt;0, 0, IF(Q3566&gt;-O3567, 0, -O3567 - Q3566*Variables!$B$5))</f>
        <v>0</v>
      </c>
      <c r="S3567">
        <f t="shared" si="334"/>
        <v>0</v>
      </c>
      <c r="T3567">
        <f t="shared" si="335"/>
        <v>0</v>
      </c>
    </row>
    <row r="3568" spans="1:20" x14ac:dyDescent="0.3">
      <c r="A3568" s="3">
        <f t="shared" si="330"/>
        <v>43249</v>
      </c>
      <c r="B3568">
        <v>5</v>
      </c>
      <c r="C3568">
        <v>29</v>
      </c>
      <c r="D3568">
        <v>15</v>
      </c>
      <c r="E3568">
        <v>1</v>
      </c>
      <c r="F3568" s="1">
        <f>VLOOKUP(A3568,Weather!$A$1:$E$366, 5)</f>
        <v>0.94871794871794801</v>
      </c>
      <c r="G3568" s="1">
        <f>VLOOKUP(D3568, Spring!$A$1:$E$25, 2)</f>
        <v>1371.6814159292001</v>
      </c>
      <c r="H3568" s="1">
        <f>VLOOKUP(D3568, Spring!$A$1:$E$25, 3)</f>
        <v>1005.48526585522</v>
      </c>
      <c r="I3568" s="1">
        <f>VLOOKUP(D3568, Spring!$A$1:$E$25, 5)</f>
        <v>300.89485458612899</v>
      </c>
      <c r="J3568" s="1">
        <f t="shared" si="331"/>
        <v>1352.9021261818161</v>
      </c>
      <c r="K3568" s="47">
        <f t="shared" si="332"/>
        <v>25.310125272329266</v>
      </c>
      <c r="L3568" s="48">
        <f>Solar!K3585/1000*Variables!$B$3</f>
        <v>32.799349999999997</v>
      </c>
      <c r="M3568">
        <f>IF(E3568=1, VLOOKUP(D3568, Sheet1!$A$2:$C$26, 2), Sheet1!$C$3)</f>
        <v>0.55478000000000005</v>
      </c>
      <c r="N3568" s="1">
        <f>'Electricity Rates'!$J$2</f>
        <v>0.24729999999999999</v>
      </c>
      <c r="O3568" s="145">
        <f>L3568-K3568</f>
        <v>7.4892247276707309</v>
      </c>
      <c r="P3568">
        <f t="shared" si="333"/>
        <v>6.2591939798470273</v>
      </c>
      <c r="Q3568">
        <f>IF(O3568&gt;0, IF(Q3567+O3568*Variables!$B$5&lt;Variables!$B$4, Q3567+O3568*Variables!$B$5, Variables!$B$4), IF(Q3567&gt;-O3568, Q3567+O3568/Variables!$B$5, 0))</f>
        <v>94.333337521998047</v>
      </c>
      <c r="R3568">
        <f>IF(O3568&gt;0, 0, IF(Q3567&gt;-O3568, 0, -O3568 - Q3567*Variables!$B$5))</f>
        <v>0</v>
      </c>
      <c r="S3568">
        <f t="shared" si="334"/>
        <v>0</v>
      </c>
      <c r="T3568">
        <f t="shared" si="335"/>
        <v>0</v>
      </c>
    </row>
    <row r="3569" spans="1:20" x14ac:dyDescent="0.3">
      <c r="A3569" s="3">
        <f t="shared" si="330"/>
        <v>43249</v>
      </c>
      <c r="B3569">
        <v>5</v>
      </c>
      <c r="C3569">
        <v>29</v>
      </c>
      <c r="D3569">
        <v>16</v>
      </c>
      <c r="E3569">
        <v>1</v>
      </c>
      <c r="F3569" s="1">
        <f>VLOOKUP(A3569,Weather!$A$1:$E$366, 5)</f>
        <v>0.94871794871794801</v>
      </c>
      <c r="G3569" s="1">
        <f>VLOOKUP(D3569, Spring!$A$1:$E$25, 2)</f>
        <v>1283.1858407079601</v>
      </c>
      <c r="H3569" s="1">
        <f>VLOOKUP(D3569, Spring!$A$1:$E$25, 3)</f>
        <v>954.93673926969905</v>
      </c>
      <c r="I3569" s="1">
        <f>VLOOKUP(D3569, Spring!$A$1:$E$25, 5)</f>
        <v>270.36971623690101</v>
      </c>
      <c r="J3569" s="1">
        <f t="shared" si="331"/>
        <v>1266.3525534547157</v>
      </c>
      <c r="K3569" s="47">
        <f t="shared" si="332"/>
        <v>23.690953799687872</v>
      </c>
      <c r="L3569" s="48">
        <f>Solar!K3586/1000*Variables!$B$3</f>
        <v>24.875350000000001</v>
      </c>
      <c r="M3569">
        <f>IF(E3569=1, VLOOKUP(D3569, Sheet1!$A$2:$C$26, 2), Sheet1!$C$3)</f>
        <v>0.55478000000000005</v>
      </c>
      <c r="N3569" s="1">
        <f>'Electricity Rates'!$J$2</f>
        <v>0.24729999999999999</v>
      </c>
      <c r="O3569" s="145">
        <f>L3569-K3569</f>
        <v>1.1843962003121291</v>
      </c>
      <c r="P3569">
        <f t="shared" si="333"/>
        <v>5.8587728746628107</v>
      </c>
      <c r="Q3569">
        <f>IF(O3569&gt;0, IF(Q3568+O3569*Variables!$B$5&lt;Variables!$B$4, Q3568+O3569*Variables!$B$5, Variables!$B$4), IF(Q3568&gt;-O3569, Q3568+O3569/Variables!$B$5, 0))</f>
        <v>95.446669950291451</v>
      </c>
      <c r="R3569">
        <f>IF(O3569&gt;0, 0, IF(Q3568&gt;-O3569, 0, -O3569 - Q3568*Variables!$B$5))</f>
        <v>0</v>
      </c>
      <c r="S3569">
        <f t="shared" si="334"/>
        <v>0</v>
      </c>
      <c r="T3569">
        <f t="shared" si="335"/>
        <v>0</v>
      </c>
    </row>
    <row r="3570" spans="1:20" x14ac:dyDescent="0.3">
      <c r="A3570" s="3">
        <f t="shared" si="330"/>
        <v>43249</v>
      </c>
      <c r="B3570">
        <v>5</v>
      </c>
      <c r="C3570">
        <v>29</v>
      </c>
      <c r="D3570">
        <v>17</v>
      </c>
      <c r="E3570">
        <v>1</v>
      </c>
      <c r="F3570" s="1">
        <f>VLOOKUP(A3570,Weather!$A$1:$E$366, 5)</f>
        <v>0.94871794871794801</v>
      </c>
      <c r="G3570" s="1">
        <f>VLOOKUP(D3570, Spring!$A$1:$E$25, 2)</f>
        <v>973.45132743362797</v>
      </c>
      <c r="H3570" s="1">
        <f>VLOOKUP(D3570, Spring!$A$1:$E$25, 3)</f>
        <v>850.97693786034597</v>
      </c>
      <c r="I3570" s="1">
        <f>VLOOKUP(D3570, Spring!$A$1:$E$25, 5)</f>
        <v>257.39334353781499</v>
      </c>
      <c r="J3570" s="1">
        <f t="shared" si="331"/>
        <v>967.17058950679291</v>
      </c>
      <c r="K3570" s="47">
        <f t="shared" si="332"/>
        <v>18.093850476246292</v>
      </c>
      <c r="L3570" s="48">
        <f>Solar!K3587/1000*Variables!$B$3</f>
        <v>16.147449999999999</v>
      </c>
      <c r="M3570">
        <f>IF(E3570=1, VLOOKUP(D3570, Sheet1!$A$2:$C$26, 2), Sheet1!$C$3)</f>
        <v>0.55478000000000005</v>
      </c>
      <c r="N3570" s="1">
        <f>'Electricity Rates'!$J$2</f>
        <v>0.24729999999999999</v>
      </c>
      <c r="O3570" s="145">
        <f>L3570-K3570</f>
        <v>-1.9464004762462928</v>
      </c>
      <c r="P3570">
        <f t="shared" si="333"/>
        <v>4.4746092227757082</v>
      </c>
      <c r="Q3570">
        <f>IF(O3570&gt;0, IF(Q3569+O3570*Variables!$B$5&lt;Variables!$B$4, Q3569+O3570*Variables!$B$5, Variables!$B$4), IF(Q3569&gt;-O3570, Q3569+O3570/Variables!$B$5, 0))</f>
        <v>93.376031145774121</v>
      </c>
      <c r="R3570">
        <f>IF(O3570&gt;0, 0, IF(Q3569&gt;-O3570, 0, -O3570 - Q3569*Variables!$B$5))</f>
        <v>0</v>
      </c>
      <c r="S3570">
        <f t="shared" si="334"/>
        <v>0</v>
      </c>
      <c r="T3570">
        <f t="shared" si="335"/>
        <v>0</v>
      </c>
    </row>
    <row r="3571" spans="1:20" x14ac:dyDescent="0.3">
      <c r="A3571" s="3">
        <f t="shared" si="330"/>
        <v>43249</v>
      </c>
      <c r="B3571">
        <v>5</v>
      </c>
      <c r="C3571">
        <v>29</v>
      </c>
      <c r="D3571">
        <v>18</v>
      </c>
      <c r="E3571">
        <v>1</v>
      </c>
      <c r="F3571" s="1">
        <f>VLOOKUP(A3571,Weather!$A$1:$E$366, 5)</f>
        <v>0.94871794871794801</v>
      </c>
      <c r="G3571" s="1">
        <f>VLOOKUP(D3571, Spring!$A$1:$E$25, 2)</f>
        <v>690.26548672566298</v>
      </c>
      <c r="H3571" s="1">
        <f>VLOOKUP(D3571, Spring!$A$1:$E$25, 3)</f>
        <v>590.923299339663</v>
      </c>
      <c r="I3571" s="1">
        <f>VLOOKUP(D3571, Spring!$A$1:$E$25, 5)</f>
        <v>248.81274775305101</v>
      </c>
      <c r="J3571" s="1">
        <f t="shared" si="331"/>
        <v>685.17101557766296</v>
      </c>
      <c r="K3571" s="47">
        <f t="shared" si="332"/>
        <v>12.818195715444652</v>
      </c>
      <c r="L3571" s="48">
        <f>Solar!K3588/1000*Variables!$B$3</f>
        <v>7.315199999999999</v>
      </c>
      <c r="M3571">
        <f>IF(E3571=1, VLOOKUP(D3571, Sheet1!$A$2:$C$26, 2), Sheet1!$C$3)</f>
        <v>0.55478000000000005</v>
      </c>
      <c r="N3571" s="1">
        <f>'Electricity Rates'!$J$2</f>
        <v>0.24729999999999999</v>
      </c>
      <c r="O3571" s="145">
        <f>L3571-K3571</f>
        <v>-5.5029957154446532</v>
      </c>
      <c r="P3571">
        <f t="shared" si="333"/>
        <v>3.1699398004294626</v>
      </c>
      <c r="Q3571">
        <f>IF(O3571&gt;0, IF(Q3570+O3571*Variables!$B$5&lt;Variables!$B$4, Q3570+O3571*Variables!$B$5, Variables!$B$4), IF(Q3570&gt;-O3571, Q3570+O3571/Variables!$B$5, 0))</f>
        <v>87.52178038466279</v>
      </c>
      <c r="R3571">
        <f>IF(O3571&gt;0, 0, IF(Q3570&gt;-O3571, 0, -O3571 - Q3570*Variables!$B$5))</f>
        <v>0</v>
      </c>
      <c r="S3571">
        <f t="shared" si="334"/>
        <v>0</v>
      </c>
      <c r="T3571">
        <f t="shared" si="335"/>
        <v>0</v>
      </c>
    </row>
    <row r="3572" spans="1:20" x14ac:dyDescent="0.3">
      <c r="A3572" s="3">
        <f t="shared" si="330"/>
        <v>43249</v>
      </c>
      <c r="B3572">
        <v>5</v>
      </c>
      <c r="C3572">
        <v>29</v>
      </c>
      <c r="D3572">
        <v>19</v>
      </c>
      <c r="E3572">
        <v>1</v>
      </c>
      <c r="F3572" s="1">
        <f>VLOOKUP(A3572,Weather!$A$1:$E$366, 5)</f>
        <v>0.94871794871794801</v>
      </c>
      <c r="G3572" s="1">
        <f>VLOOKUP(D3572, Spring!$A$1:$E$25, 2)</f>
        <v>482.300884955752</v>
      </c>
      <c r="H3572" s="1">
        <f>VLOOKUP(D3572, Spring!$A$1:$E$25, 3)</f>
        <v>454.99679692504799</v>
      </c>
      <c r="I3572" s="1">
        <f>VLOOKUP(D3572, Spring!$A$1:$E$25, 5)</f>
        <v>266.52341143686903</v>
      </c>
      <c r="J3572" s="1">
        <f t="shared" si="331"/>
        <v>480.90067531315179</v>
      </c>
      <c r="K3572" s="47">
        <f t="shared" si="332"/>
        <v>8.9967013135493197</v>
      </c>
      <c r="L3572" s="48">
        <f>Solar!K3589/1000*Variables!$B$3</f>
        <v>1.4755499999999999</v>
      </c>
      <c r="M3572">
        <f>IF(E3572=1, VLOOKUP(D3572, Sheet1!$A$2:$C$26, 2), Sheet1!$C$3)</f>
        <v>0.25796000000000002</v>
      </c>
      <c r="N3572" s="1">
        <f>'Electricity Rates'!$J$2</f>
        <v>0.24729999999999999</v>
      </c>
      <c r="O3572" s="145">
        <f>L3572-K3572</f>
        <v>-7.5211513135493195</v>
      </c>
      <c r="P3572">
        <f t="shared" si="333"/>
        <v>2.2248842348407467</v>
      </c>
      <c r="Q3572">
        <f>IF(O3572&gt;0, IF(Q3571+O3572*Variables!$B$5&lt;Variables!$B$4, Q3571+O3572*Variables!$B$5, Variables!$B$4), IF(Q3571&gt;-O3572, Q3571+O3572/Variables!$B$5, 0))</f>
        <v>79.520555583014584</v>
      </c>
      <c r="R3572">
        <f>IF(O3572&gt;0, 0, IF(Q3571&gt;-O3572, 0, -O3572 - Q3571*Variables!$B$5))</f>
        <v>0</v>
      </c>
      <c r="S3572">
        <f t="shared" si="334"/>
        <v>0</v>
      </c>
      <c r="T3572">
        <f t="shared" si="335"/>
        <v>0</v>
      </c>
    </row>
    <row r="3573" spans="1:20" x14ac:dyDescent="0.3">
      <c r="A3573" s="3">
        <f t="shared" si="330"/>
        <v>43249</v>
      </c>
      <c r="B3573">
        <v>5</v>
      </c>
      <c r="C3573">
        <v>29</v>
      </c>
      <c r="D3573">
        <v>20</v>
      </c>
      <c r="E3573">
        <v>1</v>
      </c>
      <c r="F3573" s="1">
        <f>VLOOKUP(A3573,Weather!$A$1:$E$366, 5)</f>
        <v>0.94871794871794801</v>
      </c>
      <c r="G3573" s="1">
        <f>VLOOKUP(D3573, Spring!$A$1:$E$25, 2)</f>
        <v>415.92920353982299</v>
      </c>
      <c r="H3573" s="1">
        <f>VLOOKUP(D3573, Spring!$A$1:$E$25, 3)</f>
        <v>371.98648067830999</v>
      </c>
      <c r="I3573" s="1">
        <f>VLOOKUP(D3573, Spring!$A$1:$E$25, 5)</f>
        <v>284.25369912476901</v>
      </c>
      <c r="J3573" s="1">
        <f t="shared" si="331"/>
        <v>413.6757305725659</v>
      </c>
      <c r="K3573" s="47">
        <f t="shared" si="332"/>
        <v>7.7390554425863076</v>
      </c>
      <c r="L3573" s="48">
        <f>Solar!K3590/1000*Variables!$B$3</f>
        <v>0</v>
      </c>
      <c r="M3573">
        <f>IF(E3573=1, VLOOKUP(D3573, Sheet1!$A$2:$C$26, 2), Sheet1!$C$3)</f>
        <v>0.25796000000000002</v>
      </c>
      <c r="N3573" s="1">
        <f>'Electricity Rates'!$J$2</f>
        <v>0.24729999999999999</v>
      </c>
      <c r="O3573" s="145">
        <f>L3573-K3573</f>
        <v>-7.7390554425863076</v>
      </c>
      <c r="P3573">
        <f t="shared" si="333"/>
        <v>1.9138684109515938</v>
      </c>
      <c r="Q3573">
        <f>IF(O3573&gt;0, IF(Q3572+O3573*Variables!$B$5&lt;Variables!$B$4, Q3572+O3573*Variables!$B$5, Variables!$B$4), IF(Q3572&gt;-O3573, Q3572+O3573/Variables!$B$5, 0))</f>
        <v>71.287517878135532</v>
      </c>
      <c r="R3573">
        <f>IF(O3573&gt;0, 0, IF(Q3572&gt;-O3573, 0, -O3573 - Q3572*Variables!$B$5))</f>
        <v>0</v>
      </c>
      <c r="S3573">
        <f t="shared" si="334"/>
        <v>0</v>
      </c>
      <c r="T3573">
        <f t="shared" si="335"/>
        <v>0</v>
      </c>
    </row>
    <row r="3574" spans="1:20" x14ac:dyDescent="0.3">
      <c r="A3574" s="3">
        <f t="shared" si="330"/>
        <v>43249</v>
      </c>
      <c r="B3574">
        <v>5</v>
      </c>
      <c r="C3574">
        <v>29</v>
      </c>
      <c r="D3574">
        <v>21</v>
      </c>
      <c r="E3574">
        <v>1</v>
      </c>
      <c r="F3574" s="1">
        <f>VLOOKUP(A3574,Weather!$A$1:$E$366, 5)</f>
        <v>0.94871794871794801</v>
      </c>
      <c r="G3574" s="1">
        <f>VLOOKUP(D3574, Spring!$A$1:$E$25, 2)</f>
        <v>371.68141592920301</v>
      </c>
      <c r="H3574" s="1">
        <f>VLOOKUP(D3574, Spring!$A$1:$E$25, 3)</f>
        <v>318.10538116591903</v>
      </c>
      <c r="I3574" s="1">
        <f>VLOOKUP(D3574, Spring!$A$1:$E$25, 5)</f>
        <v>271.28223242670401</v>
      </c>
      <c r="J3574" s="1">
        <f t="shared" si="331"/>
        <v>368.93392696698328</v>
      </c>
      <c r="K3574" s="47">
        <f t="shared" si="332"/>
        <v>6.9020247126818566</v>
      </c>
      <c r="L3574" s="48">
        <f>Solar!K3591/1000*Variables!$B$3</f>
        <v>0</v>
      </c>
      <c r="M3574">
        <f>IF(E3574=1, VLOOKUP(D3574, Sheet1!$A$2:$C$26, 2), Sheet1!$C$3)</f>
        <v>0.25796000000000002</v>
      </c>
      <c r="N3574" s="1">
        <f>'Electricity Rates'!$J$2</f>
        <v>0.24729999999999999</v>
      </c>
      <c r="O3574" s="145">
        <f>L3574-K3574</f>
        <v>-6.9020247126818566</v>
      </c>
      <c r="P3574">
        <f t="shared" si="333"/>
        <v>1.7068707114462232</v>
      </c>
      <c r="Q3574">
        <f>IF(O3574&gt;0, IF(Q3573+O3574*Variables!$B$5&lt;Variables!$B$4, Q3573+O3574*Variables!$B$5, Variables!$B$4), IF(Q3573&gt;-O3574, Q3573+O3574/Variables!$B$5, 0))</f>
        <v>63.944938396559088</v>
      </c>
      <c r="R3574">
        <f>IF(O3574&gt;0, 0, IF(Q3573&gt;-O3574, 0, -O3574 - Q3573*Variables!$B$5))</f>
        <v>0</v>
      </c>
      <c r="S3574">
        <f t="shared" si="334"/>
        <v>0</v>
      </c>
      <c r="T3574">
        <f t="shared" si="335"/>
        <v>0</v>
      </c>
    </row>
    <row r="3575" spans="1:20" x14ac:dyDescent="0.3">
      <c r="A3575" s="3">
        <f t="shared" si="330"/>
        <v>43249</v>
      </c>
      <c r="B3575">
        <v>5</v>
      </c>
      <c r="C3575">
        <v>29</v>
      </c>
      <c r="D3575">
        <v>22</v>
      </c>
      <c r="E3575">
        <v>1</v>
      </c>
      <c r="F3575" s="1">
        <f>VLOOKUP(A3575,Weather!$A$1:$E$366, 5)</f>
        <v>0.94871794871794801</v>
      </c>
      <c r="G3575" s="1">
        <f>VLOOKUP(D3575, Spring!$A$1:$E$25, 2)</f>
        <v>345.13274336283098</v>
      </c>
      <c r="H3575" s="1">
        <f>VLOOKUP(D3575, Spring!$A$1:$E$25, 3)</f>
        <v>289.79820627802701</v>
      </c>
      <c r="I3575" s="1">
        <f>VLOOKUP(D3575, Spring!$A$1:$E$25, 5)</f>
        <v>275.85953137878198</v>
      </c>
      <c r="J3575" s="1">
        <f t="shared" si="331"/>
        <v>342.29507479437945</v>
      </c>
      <c r="K3575" s="47">
        <f t="shared" si="332"/>
        <v>6.403664430329064</v>
      </c>
      <c r="L3575" s="48">
        <f>Solar!K3592/1000*Variables!$B$3</f>
        <v>0</v>
      </c>
      <c r="M3575">
        <f>IF(E3575=1, VLOOKUP(D3575, Sheet1!$A$2:$C$26, 2), Sheet1!$C$3)</f>
        <v>0.18637999999999999</v>
      </c>
      <c r="N3575" s="1">
        <f>'Electricity Rates'!$J$2</f>
        <v>0.24729999999999999</v>
      </c>
      <c r="O3575" s="145">
        <f>L3575-K3575</f>
        <v>-6.403664430329064</v>
      </c>
      <c r="P3575">
        <f t="shared" si="333"/>
        <v>1.5836262136203774</v>
      </c>
      <c r="Q3575">
        <f>IF(O3575&gt;0, IF(Q3574+O3575*Variables!$B$5&lt;Variables!$B$4, Q3574+O3575*Variables!$B$5, Variables!$B$4), IF(Q3574&gt;-O3575, Q3574+O3575/Variables!$B$5, 0))</f>
        <v>57.132529428123917</v>
      </c>
      <c r="R3575">
        <f>IF(O3575&gt;0, 0, IF(Q3574&gt;-O3575, 0, -O3575 - Q3574*Variables!$B$5))</f>
        <v>0</v>
      </c>
      <c r="S3575">
        <f t="shared" si="334"/>
        <v>0</v>
      </c>
      <c r="T3575">
        <f t="shared" si="335"/>
        <v>0</v>
      </c>
    </row>
    <row r="3576" spans="1:20" x14ac:dyDescent="0.3">
      <c r="A3576" s="3">
        <f t="shared" si="330"/>
        <v>43249</v>
      </c>
      <c r="B3576">
        <v>5</v>
      </c>
      <c r="C3576">
        <v>29</v>
      </c>
      <c r="D3576">
        <v>23</v>
      </c>
      <c r="E3576">
        <v>1</v>
      </c>
      <c r="F3576" s="1">
        <f>VLOOKUP(A3576,Weather!$A$1:$E$366, 5)</f>
        <v>0.94871794871794801</v>
      </c>
      <c r="G3576" s="1">
        <f>VLOOKUP(D3576, Spring!$A$1:$E$25, 2)</f>
        <v>318.58407079646003</v>
      </c>
      <c r="H3576" s="1">
        <f>VLOOKUP(D3576, Spring!$A$1:$E$25, 3)</f>
        <v>270.57975656630401</v>
      </c>
      <c r="I3576" s="1">
        <f>VLOOKUP(D3576, Spring!$A$1:$E$25, 5)</f>
        <v>271.64527650221697</v>
      </c>
      <c r="J3576" s="1">
        <f t="shared" si="331"/>
        <v>316.12231109234943</v>
      </c>
      <c r="K3576" s="47">
        <f t="shared" si="332"/>
        <v>5.9140237422099675</v>
      </c>
      <c r="L3576" s="48">
        <f>Solar!K3593/1000*Variables!$B$3</f>
        <v>0</v>
      </c>
      <c r="M3576">
        <f>IF(E3576=1, VLOOKUP(D3576, Sheet1!$A$2:$C$26, 2), Sheet1!$C$3)</f>
        <v>0.18637999999999999</v>
      </c>
      <c r="N3576" s="1">
        <f>'Electricity Rates'!$J$2</f>
        <v>0.24729999999999999</v>
      </c>
      <c r="O3576" s="145">
        <f>L3576-K3576</f>
        <v>-5.9140237422099675</v>
      </c>
      <c r="P3576">
        <f t="shared" si="333"/>
        <v>1.462538071448525</v>
      </c>
      <c r="Q3576">
        <f>IF(O3576&gt;0, IF(Q3575+O3576*Variables!$B$5&lt;Variables!$B$4, Q3575+O3576*Variables!$B$5, Variables!$B$4), IF(Q3575&gt;-O3576, Q3575+O3576/Variables!$B$5, 0))</f>
        <v>50.841014808751609</v>
      </c>
      <c r="R3576">
        <f>IF(O3576&gt;0, 0, IF(Q3575&gt;-O3576, 0, -O3576 - Q3575*Variables!$B$5))</f>
        <v>0</v>
      </c>
      <c r="S3576">
        <f t="shared" si="334"/>
        <v>0</v>
      </c>
      <c r="T3576">
        <f t="shared" si="335"/>
        <v>0</v>
      </c>
    </row>
    <row r="3577" spans="1:20" x14ac:dyDescent="0.3">
      <c r="A3577" s="3">
        <f t="shared" si="330"/>
        <v>43249</v>
      </c>
      <c r="B3577">
        <v>5</v>
      </c>
      <c r="C3577">
        <v>29</v>
      </c>
      <c r="D3577">
        <v>24</v>
      </c>
      <c r="E3577">
        <v>1</v>
      </c>
      <c r="F3577" s="1">
        <f>VLOOKUP(A3577,Weather!$A$1:$E$366, 5)</f>
        <v>0.94871794871794801</v>
      </c>
      <c r="G3577" s="1">
        <f>VLOOKUP(D3577, Spring!$A$1:$E$25, 2)</f>
        <v>287.61061946902601</v>
      </c>
      <c r="H3577" s="1">
        <f>VLOOKUP(D3577, Spring!$A$1:$E$25, 3)</f>
        <v>251.20115310698301</v>
      </c>
      <c r="I3577" s="1">
        <f>VLOOKUP(D3577, Spring!$A$1:$E$25, 5)</f>
        <v>267.465363632795</v>
      </c>
      <c r="J3577" s="1">
        <f t="shared" si="331"/>
        <v>285.74346734789555</v>
      </c>
      <c r="K3577" s="47">
        <f t="shared" si="332"/>
        <v>5.3456956082520257</v>
      </c>
      <c r="L3577" s="48">
        <f>Solar!K3594/1000*Variables!$B$3</f>
        <v>0</v>
      </c>
      <c r="M3577">
        <f>IF(E3577=1, VLOOKUP(D3577, Sheet1!$A$2:$C$26, 2), Sheet1!$C$3)</f>
        <v>0.18637999999999999</v>
      </c>
      <c r="N3577" s="1">
        <f>'Electricity Rates'!$J$2</f>
        <v>0.24729999999999999</v>
      </c>
      <c r="O3577" s="145">
        <f>L3577-K3577</f>
        <v>-5.3456956082520257</v>
      </c>
      <c r="P3577">
        <f t="shared" si="333"/>
        <v>1.3219905239207259</v>
      </c>
      <c r="Q3577">
        <f>IF(O3577&gt;0, IF(Q3576+O3577*Variables!$B$5&lt;Variables!$B$4, Q3576+O3577*Variables!$B$5, Variables!$B$4), IF(Q3576&gt;-O3577, Q3576+O3577/Variables!$B$5, 0))</f>
        <v>45.154104587206902</v>
      </c>
      <c r="R3577">
        <f>IF(O3577&gt;0, 0, IF(Q3576&gt;-O3577, 0, -O3577 - Q3576*Variables!$B$5))</f>
        <v>0</v>
      </c>
      <c r="S3577">
        <f t="shared" si="334"/>
        <v>0</v>
      </c>
      <c r="T3577">
        <f t="shared" si="335"/>
        <v>0</v>
      </c>
    </row>
    <row r="3578" spans="1:20" x14ac:dyDescent="0.3">
      <c r="A3578" s="3">
        <f t="shared" si="330"/>
        <v>43250</v>
      </c>
      <c r="B3578">
        <v>5</v>
      </c>
      <c r="C3578">
        <v>30</v>
      </c>
      <c r="D3578">
        <v>1</v>
      </c>
      <c r="E3578">
        <v>1</v>
      </c>
      <c r="F3578" s="1">
        <f>VLOOKUP(A3578,Weather!$A$1:$E$366, 5)</f>
        <v>0.97435897435897578</v>
      </c>
      <c r="G3578" s="1">
        <f>VLOOKUP(D3578, Spring!$A$1:$E$25, 2)</f>
        <v>284.91351697629602</v>
      </c>
      <c r="H3578" s="1">
        <f>VLOOKUP(D3578, Spring!$A$1:$E$25, 3)</f>
        <v>272.00797092955099</v>
      </c>
      <c r="I3578" s="1">
        <f>VLOOKUP(D3578, Spring!$A$1:$E$25, 5)</f>
        <v>272.01322657875102</v>
      </c>
      <c r="J3578" s="1">
        <f t="shared" si="331"/>
        <v>284.58260553920002</v>
      </c>
      <c r="K3578" s="47">
        <f t="shared" si="332"/>
        <v>5.3239781778235091</v>
      </c>
      <c r="L3578" s="48">
        <f>Solar!K3595/1000*Variables!$B$3</f>
        <v>0</v>
      </c>
      <c r="M3578">
        <f>IF(E3578=1, VLOOKUP(D3578, Sheet1!$A$2:$C$26, 2), Sheet1!$C$3)</f>
        <v>0.18637999999999999</v>
      </c>
      <c r="N3578" s="1">
        <f>'Electricity Rates'!$J$2</f>
        <v>0.24729999999999999</v>
      </c>
      <c r="O3578" s="145">
        <f>L3578-K3578</f>
        <v>-5.3239781778235091</v>
      </c>
      <c r="P3578">
        <f t="shared" si="333"/>
        <v>1.3166198033757537</v>
      </c>
      <c r="Q3578">
        <f>IF(O3578&gt;0, IF(Q3577+O3578*Variables!$B$5&lt;Variables!$B$4, Q3577+O3578*Variables!$B$5, Variables!$B$4), IF(Q3577&gt;-O3578, Q3577+O3578/Variables!$B$5, 0))</f>
        <v>39.490298015054236</v>
      </c>
      <c r="R3578">
        <f>IF(O3578&gt;0, 0, IF(Q3577&gt;-O3578, 0, -O3578 - Q3577*Variables!$B$5))</f>
        <v>0</v>
      </c>
      <c r="S3578">
        <f t="shared" si="334"/>
        <v>0</v>
      </c>
      <c r="T3578">
        <f t="shared" si="335"/>
        <v>0</v>
      </c>
    </row>
    <row r="3579" spans="1:20" x14ac:dyDescent="0.3">
      <c r="A3579" s="3">
        <f t="shared" si="330"/>
        <v>43250</v>
      </c>
      <c r="B3579">
        <v>5</v>
      </c>
      <c r="C3579">
        <v>30</v>
      </c>
      <c r="D3579">
        <v>2</v>
      </c>
      <c r="E3579">
        <v>1</v>
      </c>
      <c r="F3579" s="1">
        <f>VLOOKUP(A3579,Weather!$A$1:$E$366, 5)</f>
        <v>0.97435897435897578</v>
      </c>
      <c r="G3579" s="1">
        <f>VLOOKUP(D3579, Spring!$A$1:$E$25, 2)</f>
        <v>283.47213324791699</v>
      </c>
      <c r="H3579" s="1">
        <f>VLOOKUP(D3579, Spring!$A$1:$E$25, 3)</f>
        <v>272.193568553901</v>
      </c>
      <c r="I3579" s="1">
        <f>VLOOKUP(D3579, Spring!$A$1:$E$25, 5)</f>
        <v>263.43263079398702</v>
      </c>
      <c r="J3579" s="1">
        <f t="shared" si="331"/>
        <v>283.18293928140378</v>
      </c>
      <c r="K3579" s="47">
        <f t="shared" si="332"/>
        <v>5.2977931880606102</v>
      </c>
      <c r="L3579" s="48">
        <f>Solar!K3596/1000*Variables!$B$3</f>
        <v>0</v>
      </c>
      <c r="M3579">
        <f>IF(E3579=1, VLOOKUP(D3579, Sheet1!$A$2:$C$26, 2), Sheet1!$C$3)</f>
        <v>0.18637999999999999</v>
      </c>
      <c r="N3579" s="1">
        <f>'Electricity Rates'!$J$2</f>
        <v>0.24729999999999999</v>
      </c>
      <c r="O3579" s="145">
        <f>L3579-K3579</f>
        <v>-5.2977931880606102</v>
      </c>
      <c r="P3579">
        <f t="shared" si="333"/>
        <v>1.3101442554073888</v>
      </c>
      <c r="Q3579">
        <f>IF(O3579&gt;0, IF(Q3578+O3579*Variables!$B$5&lt;Variables!$B$4, Q3578+O3579*Variables!$B$5, Variables!$B$4), IF(Q3578&gt;-O3579, Q3578+O3579/Variables!$B$5, 0))</f>
        <v>33.854347814989758</v>
      </c>
      <c r="R3579">
        <f>IF(O3579&gt;0, 0, IF(Q3578&gt;-O3579, 0, -O3579 - Q3578*Variables!$B$5))</f>
        <v>0</v>
      </c>
      <c r="S3579">
        <f t="shared" si="334"/>
        <v>0</v>
      </c>
      <c r="T3579">
        <f t="shared" si="335"/>
        <v>0</v>
      </c>
    </row>
    <row r="3580" spans="1:20" x14ac:dyDescent="0.3">
      <c r="A3580" s="3">
        <f t="shared" si="330"/>
        <v>43250</v>
      </c>
      <c r="B3580">
        <v>5</v>
      </c>
      <c r="C3580">
        <v>30</v>
      </c>
      <c r="D3580">
        <v>3</v>
      </c>
      <c r="E3580">
        <v>1</v>
      </c>
      <c r="F3580" s="1">
        <f>VLOOKUP(A3580,Weather!$A$1:$E$366, 5)</f>
        <v>0.97435897435897578</v>
      </c>
      <c r="G3580" s="1">
        <f>VLOOKUP(D3580, Spring!$A$1:$E$25, 2)</f>
        <v>282.03074951953801</v>
      </c>
      <c r="H3580" s="1">
        <f>VLOOKUP(D3580, Spring!$A$1:$E$25, 3)</f>
        <v>263.612120501699</v>
      </c>
      <c r="I3580" s="1">
        <f>VLOOKUP(D3580, Spring!$A$1:$E$25, 5)</f>
        <v>268.00502374504498</v>
      </c>
      <c r="J3580" s="1">
        <f t="shared" si="331"/>
        <v>281.5584769806191</v>
      </c>
      <c r="K3580" s="47">
        <f t="shared" si="332"/>
        <v>5.2674027085592785</v>
      </c>
      <c r="L3580" s="48">
        <f>Solar!K3597/1000*Variables!$B$3</f>
        <v>0</v>
      </c>
      <c r="M3580">
        <f>IF(E3580=1, VLOOKUP(D3580, Sheet1!$A$2:$C$26, 2), Sheet1!$C$3)</f>
        <v>0.18637999999999999</v>
      </c>
      <c r="N3580" s="1">
        <f>'Electricity Rates'!$J$2</f>
        <v>0.24729999999999999</v>
      </c>
      <c r="O3580" s="145">
        <f>L3580-K3580</f>
        <v>-5.2674027085592785</v>
      </c>
      <c r="P3580">
        <f t="shared" si="333"/>
        <v>1.3026286898267094</v>
      </c>
      <c r="Q3580">
        <f>IF(O3580&gt;0, IF(Q3579+O3580*Variables!$B$5&lt;Variables!$B$4, Q3579+O3580*Variables!$B$5, Variables!$B$4), IF(Q3579&gt;-O3580, Q3579+O3580/Variables!$B$5, 0))</f>
        <v>28.25072791226712</v>
      </c>
      <c r="R3580">
        <f>IF(O3580&gt;0, 0, IF(Q3579&gt;-O3580, 0, -O3580 - Q3579*Variables!$B$5))</f>
        <v>0</v>
      </c>
      <c r="S3580">
        <f t="shared" si="334"/>
        <v>0</v>
      </c>
      <c r="T3580">
        <f t="shared" si="335"/>
        <v>0</v>
      </c>
    </row>
    <row r="3581" spans="1:20" x14ac:dyDescent="0.3">
      <c r="A3581" s="3">
        <f t="shared" si="330"/>
        <v>43250</v>
      </c>
      <c r="B3581">
        <v>5</v>
      </c>
      <c r="C3581">
        <v>30</v>
      </c>
      <c r="D3581">
        <v>4</v>
      </c>
      <c r="E3581">
        <v>1</v>
      </c>
      <c r="F3581" s="1">
        <f>VLOOKUP(A3581,Weather!$A$1:$E$366, 5)</f>
        <v>0.97435897435897578</v>
      </c>
      <c r="G3581" s="1">
        <f>VLOOKUP(D3581, Spring!$A$1:$E$25, 2)</f>
        <v>287.61061946902601</v>
      </c>
      <c r="H3581" s="1">
        <f>VLOOKUP(D3581, Spring!$A$1:$E$25, 3)</f>
        <v>280.54932735425899</v>
      </c>
      <c r="I3581" s="1">
        <f>VLOOKUP(D3581, Spring!$A$1:$E$25, 5)</f>
        <v>263.81039287256101</v>
      </c>
      <c r="J3581" s="1">
        <f t="shared" si="331"/>
        <v>287.42956069685249</v>
      </c>
      <c r="K3581" s="47">
        <f t="shared" si="332"/>
        <v>5.3772390828737864</v>
      </c>
      <c r="L3581" s="48">
        <f>Solar!K3598/1000*Variables!$B$3</f>
        <v>0</v>
      </c>
      <c r="M3581">
        <f>IF(E3581=1, VLOOKUP(D3581, Sheet1!$A$2:$C$26, 2), Sheet1!$C$3)</f>
        <v>0.18637999999999999</v>
      </c>
      <c r="N3581" s="1">
        <f>'Electricity Rates'!$J$2</f>
        <v>0.24729999999999999</v>
      </c>
      <c r="O3581" s="145">
        <f>L3581-K3581</f>
        <v>-5.3772390828737864</v>
      </c>
      <c r="P3581">
        <f t="shared" si="333"/>
        <v>1.3297912251946873</v>
      </c>
      <c r="Q3581">
        <f>IF(O3581&gt;0, IF(Q3580+O3581*Variables!$B$5&lt;Variables!$B$4, Q3580+O3581*Variables!$B$5, Variables!$B$4), IF(Q3580&gt;-O3581, Q3580+O3581/Variables!$B$5, 0))</f>
        <v>22.530260802826923</v>
      </c>
      <c r="R3581">
        <f>IF(O3581&gt;0, 0, IF(Q3580&gt;-O3581, 0, -O3581 - Q3580*Variables!$B$5))</f>
        <v>0</v>
      </c>
      <c r="S3581">
        <f t="shared" si="334"/>
        <v>0</v>
      </c>
      <c r="T3581">
        <f t="shared" si="335"/>
        <v>0</v>
      </c>
    </row>
    <row r="3582" spans="1:20" x14ac:dyDescent="0.3">
      <c r="A3582" s="3">
        <f t="shared" si="330"/>
        <v>43250</v>
      </c>
      <c r="B3582">
        <v>5</v>
      </c>
      <c r="C3582">
        <v>30</v>
      </c>
      <c r="D3582">
        <v>5</v>
      </c>
      <c r="E3582">
        <v>1</v>
      </c>
      <c r="F3582" s="1">
        <f>VLOOKUP(A3582,Weather!$A$1:$E$366, 5)</f>
        <v>0.97435897435897578</v>
      </c>
      <c r="G3582" s="1">
        <f>VLOOKUP(D3582, Spring!$A$1:$E$25, 2)</f>
        <v>318.58407079646003</v>
      </c>
      <c r="H3582" s="1">
        <f>VLOOKUP(D3582, Spring!$A$1:$E$25, 3)</f>
        <v>296.96508648302301</v>
      </c>
      <c r="I3582" s="1">
        <f>VLOOKUP(D3582, Spring!$A$1:$E$25, 5)</f>
        <v>263.982102908277</v>
      </c>
      <c r="J3582" s="1">
        <f t="shared" si="331"/>
        <v>318.02973786534631</v>
      </c>
      <c r="K3582" s="47">
        <f t="shared" si="332"/>
        <v>5.9497079278122147</v>
      </c>
      <c r="L3582" s="48">
        <f>Solar!K3599/1000*Variables!$B$3</f>
        <v>0</v>
      </c>
      <c r="M3582">
        <f>IF(E3582=1, VLOOKUP(D3582, Sheet1!$A$2:$C$26, 2), Sheet1!$C$3)</f>
        <v>0.18637999999999999</v>
      </c>
      <c r="N3582" s="1">
        <f>'Electricity Rates'!$J$2</f>
        <v>0.24729999999999999</v>
      </c>
      <c r="O3582" s="145">
        <f>L3582-K3582</f>
        <v>-5.9497079278122147</v>
      </c>
      <c r="P3582">
        <f t="shared" si="333"/>
        <v>1.4713627705479606</v>
      </c>
      <c r="Q3582">
        <f>IF(O3582&gt;0, IF(Q3581+O3582*Variables!$B$5&lt;Variables!$B$4, Q3581+O3582*Variables!$B$5, Variables!$B$4), IF(Q3581&gt;-O3582, Q3581+O3582/Variables!$B$5, 0))</f>
        <v>16.200784283877759</v>
      </c>
      <c r="R3582">
        <f>IF(O3582&gt;0, 0, IF(Q3581&gt;-O3582, 0, -O3582 - Q3581*Variables!$B$5))</f>
        <v>0</v>
      </c>
      <c r="S3582">
        <f t="shared" si="334"/>
        <v>0</v>
      </c>
      <c r="T3582">
        <f t="shared" si="335"/>
        <v>0</v>
      </c>
    </row>
    <row r="3583" spans="1:20" x14ac:dyDescent="0.3">
      <c r="A3583" s="3">
        <f t="shared" si="330"/>
        <v>43250</v>
      </c>
      <c r="B3583">
        <v>5</v>
      </c>
      <c r="C3583">
        <v>30</v>
      </c>
      <c r="D3583">
        <v>6</v>
      </c>
      <c r="E3583">
        <v>1</v>
      </c>
      <c r="F3583" s="1">
        <f>VLOOKUP(A3583,Weather!$A$1:$E$366, 5)</f>
        <v>0.97435897435897578</v>
      </c>
      <c r="G3583" s="1">
        <f>VLOOKUP(D3583, Spring!$A$1:$E$25, 2)</f>
        <v>389.38053097345102</v>
      </c>
      <c r="H3583" s="1">
        <f>VLOOKUP(D3583, Spring!$A$1:$E$25, 3)</f>
        <v>340.20659833439998</v>
      </c>
      <c r="I3583" s="1">
        <f>VLOOKUP(D3583, Spring!$A$1:$E$25, 5)</f>
        <v>264.16853094705402</v>
      </c>
      <c r="J3583" s="1">
        <f t="shared" si="331"/>
        <v>388.11966090578312</v>
      </c>
      <c r="K3583" s="47">
        <f t="shared" si="332"/>
        <v>7.2609518811999907</v>
      </c>
      <c r="L3583" s="48">
        <f>Solar!K3600/1000*Variables!$B$3</f>
        <v>0.93204999999999993</v>
      </c>
      <c r="M3583">
        <f>IF(E3583=1, VLOOKUP(D3583, Sheet1!$A$2:$C$26, 2), Sheet1!$C$3)</f>
        <v>0.18637999999999999</v>
      </c>
      <c r="N3583" s="1">
        <f>'Electricity Rates'!$J$2</f>
        <v>0.24729999999999999</v>
      </c>
      <c r="O3583" s="145">
        <f>L3583-K3583</f>
        <v>-6.3289018811999904</v>
      </c>
      <c r="P3583">
        <f t="shared" si="333"/>
        <v>1.7956334002207577</v>
      </c>
      <c r="Q3583">
        <f>IF(O3583&gt;0, IF(Q3582+O3583*Variables!$B$5&lt;Variables!$B$4, Q3582+O3583*Variables!$B$5, Variables!$B$4), IF(Q3582&gt;-O3583, Q3582+O3583/Variables!$B$5, 0))</f>
        <v>9.4679099421756412</v>
      </c>
      <c r="R3583">
        <f>IF(O3583&gt;0, 0, IF(Q3582&gt;-O3583, 0, -O3583 - Q3582*Variables!$B$5))</f>
        <v>0</v>
      </c>
      <c r="S3583">
        <f t="shared" si="334"/>
        <v>0</v>
      </c>
      <c r="T3583">
        <f t="shared" si="335"/>
        <v>0</v>
      </c>
    </row>
    <row r="3584" spans="1:20" x14ac:dyDescent="0.3">
      <c r="A3584" s="3">
        <f t="shared" si="330"/>
        <v>43250</v>
      </c>
      <c r="B3584">
        <v>5</v>
      </c>
      <c r="C3584">
        <v>30</v>
      </c>
      <c r="D3584">
        <v>7</v>
      </c>
      <c r="E3584">
        <v>1</v>
      </c>
      <c r="F3584" s="1">
        <f>VLOOKUP(A3584,Weather!$A$1:$E$366, 5)</f>
        <v>0.97435897435897578</v>
      </c>
      <c r="G3584" s="1">
        <f>VLOOKUP(D3584, Spring!$A$1:$E$25, 2)</f>
        <v>623.89380530973403</v>
      </c>
      <c r="H3584" s="1">
        <f>VLOOKUP(D3584, Spring!$A$1:$E$25, 3)</f>
        <v>374.47950032030701</v>
      </c>
      <c r="I3584" s="1">
        <f>VLOOKUP(D3584, Spring!$A$1:$E$25, 5)</f>
        <v>251.18725224694799</v>
      </c>
      <c r="J3584" s="1">
        <f t="shared" si="331"/>
        <v>617.49856672026192</v>
      </c>
      <c r="K3584" s="47">
        <f t="shared" si="332"/>
        <v>11.552177926781695</v>
      </c>
      <c r="L3584" s="48">
        <f>Solar!K3601/1000*Variables!$B$3</f>
        <v>3.5514499999999996</v>
      </c>
      <c r="M3584">
        <f>IF(E3584=1, VLOOKUP(D3584, Sheet1!$A$2:$C$26, 2), Sheet1!$C$3)</f>
        <v>0.18637999999999999</v>
      </c>
      <c r="N3584" s="1">
        <f>'Electricity Rates'!$J$2</f>
        <v>0.24729999999999999</v>
      </c>
      <c r="O3584" s="145">
        <f>L3584-K3584</f>
        <v>-8.0007279267816962</v>
      </c>
      <c r="P3584">
        <f t="shared" si="333"/>
        <v>2.8568536012931132</v>
      </c>
      <c r="Q3584">
        <f>IF(O3584&gt;0, IF(Q3583+O3584*Variables!$B$5&lt;Variables!$B$4, Q3583+O3584*Variables!$B$5, Variables!$B$4), IF(Q3583&gt;-O3584, Q3583+O3584/Variables!$B$5, 0))</f>
        <v>0.95649725411000652</v>
      </c>
      <c r="R3584">
        <f>IF(O3584&gt;0, 0, IF(Q3583&gt;-O3584, 0, -O3584 - Q3583*Variables!$B$5))</f>
        <v>0</v>
      </c>
      <c r="S3584">
        <f t="shared" si="334"/>
        <v>0</v>
      </c>
      <c r="T3584">
        <f t="shared" si="335"/>
        <v>0</v>
      </c>
    </row>
    <row r="3585" spans="1:20" x14ac:dyDescent="0.3">
      <c r="A3585" s="3">
        <f t="shared" si="330"/>
        <v>43250</v>
      </c>
      <c r="B3585">
        <v>5</v>
      </c>
      <c r="C3585">
        <v>30</v>
      </c>
      <c r="D3585">
        <v>8</v>
      </c>
      <c r="E3585">
        <v>1</v>
      </c>
      <c r="F3585" s="1">
        <f>VLOOKUP(A3585,Weather!$A$1:$E$366, 5)</f>
        <v>0.97435897435897578</v>
      </c>
      <c r="G3585" s="1">
        <f>VLOOKUP(D3585, Spring!$A$1:$E$25, 2)</f>
        <v>871.68141592920301</v>
      </c>
      <c r="H3585" s="1">
        <f>VLOOKUP(D3585, Spring!$A$1:$E$25, 3)</f>
        <v>578.35522101217202</v>
      </c>
      <c r="I3585" s="1">
        <f>VLOOKUP(D3585, Spring!$A$1:$E$25, 5)</f>
        <v>268.91753993484798</v>
      </c>
      <c r="J3585" s="1">
        <f t="shared" si="331"/>
        <v>864.16023144415135</v>
      </c>
      <c r="K3585" s="47">
        <f t="shared" si="332"/>
        <v>16.16673023860497</v>
      </c>
      <c r="L3585" s="48">
        <f>Solar!K3602/1000*Variables!$B$3</f>
        <v>8.1540999999999997</v>
      </c>
      <c r="M3585">
        <f>IF(E3585=1, VLOOKUP(D3585, Sheet1!$A$2:$C$26, 2), Sheet1!$C$3)</f>
        <v>0.18637999999999999</v>
      </c>
      <c r="N3585" s="1">
        <f>'Electricity Rates'!$J$2</f>
        <v>0.24729999999999999</v>
      </c>
      <c r="O3585" s="145">
        <f>L3585-K3585</f>
        <v>-8.0126302386049701</v>
      </c>
      <c r="P3585">
        <f t="shared" si="333"/>
        <v>3.998032388007009</v>
      </c>
      <c r="Q3585">
        <f>IF(O3585&gt;0, IF(Q3584+O3585*Variables!$B$5&lt;Variables!$B$4, Q3584+O3585*Variables!$B$5, Variables!$B$4), IF(Q3584&gt;-O3585, Q3584+O3585/Variables!$B$5, 0))</f>
        <v>0</v>
      </c>
      <c r="R3585">
        <f>IF(O3585&gt;0, 0, IF(Q3584&gt;-O3585, 0, -O3585 - Q3584*Variables!$B$5))</f>
        <v>7.1135228197415641</v>
      </c>
      <c r="S3585">
        <f t="shared" si="334"/>
        <v>1.3258183831434327</v>
      </c>
      <c r="T3585">
        <f t="shared" si="335"/>
        <v>0</v>
      </c>
    </row>
    <row r="3586" spans="1:20" x14ac:dyDescent="0.3">
      <c r="A3586" s="3">
        <f t="shared" si="330"/>
        <v>43250</v>
      </c>
      <c r="B3586">
        <v>5</v>
      </c>
      <c r="C3586">
        <v>30</v>
      </c>
      <c r="D3586">
        <v>9</v>
      </c>
      <c r="E3586">
        <v>1</v>
      </c>
      <c r="F3586" s="1">
        <f>VLOOKUP(A3586,Weather!$A$1:$E$366, 5)</f>
        <v>0.97435897435897578</v>
      </c>
      <c r="G3586" s="1">
        <f>VLOOKUP(D3586, Spring!$A$1:$E$25, 2)</f>
        <v>1137.1681415929199</v>
      </c>
      <c r="H3586" s="1">
        <f>VLOOKUP(D3586, Spring!$A$1:$E$25, 3)</f>
        <v>786.77530429212004</v>
      </c>
      <c r="I3586" s="1">
        <f>VLOOKUP(D3586, Spring!$A$1:$E$25, 5)</f>
        <v>317.33977000667198</v>
      </c>
      <c r="J3586" s="1">
        <f t="shared" si="331"/>
        <v>1128.183709867259</v>
      </c>
      <c r="K3586" s="47">
        <f t="shared" si="332"/>
        <v>21.106087775564685</v>
      </c>
      <c r="L3586" s="48">
        <f>Solar!K3603/1000*Variables!$B$3</f>
        <v>22.201499999999999</v>
      </c>
      <c r="M3586">
        <f>IF(E3586=1, VLOOKUP(D3586, Sheet1!$A$2:$C$26, 2), Sheet1!$C$3)</f>
        <v>0.25796000000000002</v>
      </c>
      <c r="N3586" s="1">
        <f>'Electricity Rates'!$J$2</f>
        <v>0.24729999999999999</v>
      </c>
      <c r="O3586" s="145">
        <f>L3586-K3586</f>
        <v>1.0954122244353144</v>
      </c>
      <c r="P3586">
        <f t="shared" si="333"/>
        <v>5.2195355068971461</v>
      </c>
      <c r="Q3586">
        <f>IF(O3586&gt;0, IF(Q3585+O3586*Variables!$B$5&lt;Variables!$B$4, Q3585+O3586*Variables!$B$5, Variables!$B$4), IF(Q3585&gt;-O3586, Q3585+O3586/Variables!$B$5, 0))</f>
        <v>1.0296874909691955</v>
      </c>
      <c r="R3586">
        <f>IF(O3586&gt;0, 0, IF(Q3585&gt;-O3586, 0, -O3586 - Q3585*Variables!$B$5))</f>
        <v>0</v>
      </c>
      <c r="S3586">
        <f t="shared" si="334"/>
        <v>0</v>
      </c>
      <c r="T3586">
        <f t="shared" si="335"/>
        <v>0</v>
      </c>
    </row>
    <row r="3587" spans="1:20" x14ac:dyDescent="0.3">
      <c r="A3587" s="3">
        <f t="shared" ref="A3587:A3650" si="336">DATE(2018, B3587, C3587)</f>
        <v>43250</v>
      </c>
      <c r="B3587">
        <v>5</v>
      </c>
      <c r="C3587">
        <v>30</v>
      </c>
      <c r="D3587">
        <v>10</v>
      </c>
      <c r="E3587">
        <v>1</v>
      </c>
      <c r="F3587" s="1">
        <f>VLOOKUP(A3587,Weather!$A$1:$E$366, 5)</f>
        <v>0.97435897435897578</v>
      </c>
      <c r="G3587" s="1">
        <f>VLOOKUP(D3587, Spring!$A$1:$E$25, 2)</f>
        <v>1207.9646017699099</v>
      </c>
      <c r="H3587" s="1">
        <f>VLOOKUP(D3587, Spring!$A$1:$E$25, 3)</f>
        <v>923.64670083279998</v>
      </c>
      <c r="I3587" s="1">
        <f>VLOOKUP(D3587, Spring!$A$1:$E$25, 5)</f>
        <v>339.44621060481097</v>
      </c>
      <c r="J3587" s="1">
        <f t="shared" ref="J3587:J3650" si="337">IF(E3587=0, I3587, H3587 + (G3587-H3587)*F3587)</f>
        <v>1200.6743991817793</v>
      </c>
      <c r="K3587" s="47">
        <f t="shared" ref="K3587:K3650" si="338">J3587*1000/53453</f>
        <v>22.462245321717756</v>
      </c>
      <c r="L3587" s="48">
        <f>Solar!K3604/1000*Variables!$B$3</f>
        <v>27.930399999999999</v>
      </c>
      <c r="M3587">
        <f>IF(E3587=1, VLOOKUP(D3587, Sheet1!$A$2:$C$26, 2), Sheet1!$C$3)</f>
        <v>0.25796000000000002</v>
      </c>
      <c r="N3587" s="1">
        <f>'Electricity Rates'!$J$2</f>
        <v>0.24729999999999999</v>
      </c>
      <c r="O3587" s="145">
        <f>L3587-K3587</f>
        <v>5.468154678282243</v>
      </c>
      <c r="P3587">
        <f t="shared" ref="P3587:P3650" si="339">N3587*K3587</f>
        <v>5.5549132680608011</v>
      </c>
      <c r="Q3587">
        <f>IF(O3587&gt;0, IF(Q3586+O3587*Variables!$B$5&lt;Variables!$B$4, Q3586+O3587*Variables!$B$5, Variables!$B$4), IF(Q3586&gt;-O3587, Q3586+O3587/Variables!$B$5, 0))</f>
        <v>6.1697528885545037</v>
      </c>
      <c r="R3587">
        <f>IF(O3587&gt;0, 0, IF(Q3586&gt;-O3587, 0, -O3587 - Q3586*Variables!$B$5))</f>
        <v>0</v>
      </c>
      <c r="S3587">
        <f t="shared" ref="S3587:S3650" si="340">R3587*M3587</f>
        <v>0</v>
      </c>
      <c r="T3587">
        <f t="shared" ref="T3587:T3650" si="341">IF(AND(R3587&gt;0, M3587&gt;0.3), 1, 0)</f>
        <v>0</v>
      </c>
    </row>
    <row r="3588" spans="1:20" x14ac:dyDescent="0.3">
      <c r="A3588" s="3">
        <f t="shared" si="336"/>
        <v>43250</v>
      </c>
      <c r="B3588">
        <v>5</v>
      </c>
      <c r="C3588">
        <v>30</v>
      </c>
      <c r="D3588">
        <v>11</v>
      </c>
      <c r="E3588">
        <v>1</v>
      </c>
      <c r="F3588" s="1">
        <f>VLOOKUP(A3588,Weather!$A$1:$E$366, 5)</f>
        <v>0.97435897435897578</v>
      </c>
      <c r="G3588" s="1">
        <f>VLOOKUP(D3588, Spring!$A$1:$E$25, 2)</f>
        <v>1274.3362831858401</v>
      </c>
      <c r="H3588" s="1">
        <f>VLOOKUP(D3588, Spring!$A$1:$E$25, 3)</f>
        <v>962.46396540679098</v>
      </c>
      <c r="I3588" s="1">
        <f>VLOOKUP(D3588, Spring!$A$1:$E$25, 5)</f>
        <v>352.80034538247099</v>
      </c>
      <c r="J3588" s="1">
        <f t="shared" si="337"/>
        <v>1266.3395570889418</v>
      </c>
      <c r="K3588" s="47">
        <f t="shared" si="338"/>
        <v>23.69071066336673</v>
      </c>
      <c r="L3588" s="48">
        <f>Solar!K3605/1000*Variables!$B$3</f>
        <v>35.093799999999995</v>
      </c>
      <c r="M3588">
        <f>IF(E3588=1, VLOOKUP(D3588, Sheet1!$A$2:$C$26, 2), Sheet1!$C$3)</f>
        <v>0.25796000000000002</v>
      </c>
      <c r="N3588" s="1">
        <f>'Electricity Rates'!$J$2</f>
        <v>0.24729999999999999</v>
      </c>
      <c r="O3588" s="145">
        <f>L3588-K3588</f>
        <v>11.403089336633265</v>
      </c>
      <c r="P3588">
        <f t="shared" si="339"/>
        <v>5.8587127470505918</v>
      </c>
      <c r="Q3588">
        <f>IF(O3588&gt;0, IF(Q3587+O3588*Variables!$B$5&lt;Variables!$B$4, Q3587+O3588*Variables!$B$5, Variables!$B$4), IF(Q3587&gt;-O3588, Q3587+O3588/Variables!$B$5, 0))</f>
        <v>16.88865686498977</v>
      </c>
      <c r="R3588">
        <f>IF(O3588&gt;0, 0, IF(Q3587&gt;-O3588, 0, -O3588 - Q3587*Variables!$B$5))</f>
        <v>0</v>
      </c>
      <c r="S3588">
        <f t="shared" si="340"/>
        <v>0</v>
      </c>
      <c r="T3588">
        <f t="shared" si="341"/>
        <v>0</v>
      </c>
    </row>
    <row r="3589" spans="1:20" x14ac:dyDescent="0.3">
      <c r="A3589" s="3">
        <f t="shared" si="336"/>
        <v>43250</v>
      </c>
      <c r="B3589">
        <v>5</v>
      </c>
      <c r="C3589">
        <v>30</v>
      </c>
      <c r="D3589">
        <v>12</v>
      </c>
      <c r="E3589">
        <v>1</v>
      </c>
      <c r="F3589" s="1">
        <f>VLOOKUP(A3589,Weather!$A$1:$E$366, 5)</f>
        <v>0.97435897435897578</v>
      </c>
      <c r="G3589" s="1">
        <f>VLOOKUP(D3589, Spring!$A$1:$E$25, 2)</f>
        <v>1314.1592920353901</v>
      </c>
      <c r="H3589" s="1">
        <f>VLOOKUP(D3589, Spring!$A$1:$E$25, 3)</f>
        <v>983.10377962844302</v>
      </c>
      <c r="I3589" s="1">
        <f>VLOOKUP(D3589, Spring!$A$1:$E$25, 5)</f>
        <v>344.20503159464602</v>
      </c>
      <c r="J3589" s="1">
        <f t="shared" si="337"/>
        <v>1305.6706891531612</v>
      </c>
      <c r="K3589" s="47">
        <f t="shared" si="338"/>
        <v>24.426518420914842</v>
      </c>
      <c r="L3589" s="48">
        <f>Solar!K3606/1000*Variables!$B$3</f>
        <v>37.866149999999998</v>
      </c>
      <c r="M3589">
        <f>IF(E3589=1, VLOOKUP(D3589, Sheet1!$A$2:$C$26, 2), Sheet1!$C$3)</f>
        <v>0.25796000000000002</v>
      </c>
      <c r="N3589" s="1">
        <f>'Electricity Rates'!$J$2</f>
        <v>0.24729999999999999</v>
      </c>
      <c r="O3589" s="145">
        <f>L3589-K3589</f>
        <v>13.439631579085155</v>
      </c>
      <c r="P3589">
        <f t="shared" si="339"/>
        <v>6.0406780054922402</v>
      </c>
      <c r="Q3589">
        <f>IF(O3589&gt;0, IF(Q3588+O3589*Variables!$B$5&lt;Variables!$B$4, Q3588+O3589*Variables!$B$5, Variables!$B$4), IF(Q3588&gt;-O3589, Q3588+O3589/Variables!$B$5, 0))</f>
        <v>29.521910549329817</v>
      </c>
      <c r="R3589">
        <f>IF(O3589&gt;0, 0, IF(Q3588&gt;-O3589, 0, -O3589 - Q3588*Variables!$B$5))</f>
        <v>0</v>
      </c>
      <c r="S3589">
        <f t="shared" si="340"/>
        <v>0</v>
      </c>
      <c r="T3589">
        <f t="shared" si="341"/>
        <v>0</v>
      </c>
    </row>
    <row r="3590" spans="1:20" x14ac:dyDescent="0.3">
      <c r="A3590" s="3">
        <f t="shared" si="336"/>
        <v>43250</v>
      </c>
      <c r="B3590">
        <v>5</v>
      </c>
      <c r="C3590">
        <v>30</v>
      </c>
      <c r="D3590">
        <v>13</v>
      </c>
      <c r="E3590">
        <v>1</v>
      </c>
      <c r="F3590" s="1">
        <f>VLOOKUP(A3590,Weather!$A$1:$E$366, 5)</f>
        <v>0.97435897435897578</v>
      </c>
      <c r="G3590" s="1">
        <f>VLOOKUP(D3590, Spring!$A$1:$E$25, 2)</f>
        <v>1362.8318584070701</v>
      </c>
      <c r="H3590" s="1">
        <f>VLOOKUP(D3590, Spring!$A$1:$E$25, 3)</f>
        <v>999.59961563100603</v>
      </c>
      <c r="I3590" s="1">
        <f>VLOOKUP(D3590, Spring!$A$1:$E$25, 5)</f>
        <v>326.84269398328001</v>
      </c>
      <c r="J3590" s="1">
        <f t="shared" si="337"/>
        <v>1353.5182111564022</v>
      </c>
      <c r="K3590" s="47">
        <f t="shared" si="338"/>
        <v>25.321651004740655</v>
      </c>
      <c r="L3590" s="48">
        <f>Solar!K3607/1000*Variables!$B$3</f>
        <v>38.844349999999999</v>
      </c>
      <c r="M3590">
        <f>IF(E3590=1, VLOOKUP(D3590, Sheet1!$A$2:$C$26, 2), Sheet1!$C$3)</f>
        <v>0.55478000000000005</v>
      </c>
      <c r="N3590" s="1">
        <f>'Electricity Rates'!$J$2</f>
        <v>0.24729999999999999</v>
      </c>
      <c r="O3590" s="145">
        <f>L3590-K3590</f>
        <v>13.522698995259343</v>
      </c>
      <c r="P3590">
        <f t="shared" si="339"/>
        <v>6.2620442934723641</v>
      </c>
      <c r="Q3590">
        <f>IF(O3590&gt;0, IF(Q3589+O3590*Variables!$B$5&lt;Variables!$B$4, Q3589+O3590*Variables!$B$5, Variables!$B$4), IF(Q3589&gt;-O3590, Q3589+O3590/Variables!$B$5, 0))</f>
        <v>42.233247604873597</v>
      </c>
      <c r="R3590">
        <f>IF(O3590&gt;0, 0, IF(Q3589&gt;-O3590, 0, -O3590 - Q3589*Variables!$B$5))</f>
        <v>0</v>
      </c>
      <c r="S3590">
        <f t="shared" si="340"/>
        <v>0</v>
      </c>
      <c r="T3590">
        <f t="shared" si="341"/>
        <v>0</v>
      </c>
    </row>
    <row r="3591" spans="1:20" x14ac:dyDescent="0.3">
      <c r="A3591" s="3">
        <f t="shared" si="336"/>
        <v>43250</v>
      </c>
      <c r="B3591">
        <v>5</v>
      </c>
      <c r="C3591">
        <v>30</v>
      </c>
      <c r="D3591">
        <v>14</v>
      </c>
      <c r="E3591">
        <v>1</v>
      </c>
      <c r="F3591" s="1">
        <f>VLOOKUP(A3591,Weather!$A$1:$E$366, 5)</f>
        <v>0.97435897435897578</v>
      </c>
      <c r="G3591" s="1">
        <f>VLOOKUP(D3591, Spring!$A$1:$E$25, 2)</f>
        <v>1402.65486725663</v>
      </c>
      <c r="H3591" s="1">
        <f>VLOOKUP(D3591, Spring!$A$1:$E$25, 3)</f>
        <v>1011.55108904548</v>
      </c>
      <c r="I3591" s="1">
        <f>VLOOKUP(D3591, Spring!$A$1:$E$25, 5)</f>
        <v>309.49016837395499</v>
      </c>
      <c r="J3591" s="1">
        <f t="shared" si="337"/>
        <v>1392.6265652512166</v>
      </c>
      <c r="K3591" s="47">
        <f t="shared" si="338"/>
        <v>26.053291026719108</v>
      </c>
      <c r="L3591" s="48">
        <f>Solar!K3608/1000*Variables!$B$3</f>
        <v>36.020449999999997</v>
      </c>
      <c r="M3591">
        <f>IF(E3591=1, VLOOKUP(D3591, Sheet1!$A$2:$C$26, 2), Sheet1!$C$3)</f>
        <v>0.55478000000000005</v>
      </c>
      <c r="N3591" s="1">
        <f>'Electricity Rates'!$J$2</f>
        <v>0.24729999999999999</v>
      </c>
      <c r="O3591" s="145">
        <f>L3591-K3591</f>
        <v>9.9671589732808883</v>
      </c>
      <c r="P3591">
        <f t="shared" si="339"/>
        <v>6.442978870907635</v>
      </c>
      <c r="Q3591">
        <f>IF(O3591&gt;0, IF(Q3590+O3591*Variables!$B$5&lt;Variables!$B$4, Q3590+O3591*Variables!$B$5, Variables!$B$4), IF(Q3590&gt;-O3591, Q3590+O3591/Variables!$B$5, 0))</f>
        <v>51.602377039757627</v>
      </c>
      <c r="R3591">
        <f>IF(O3591&gt;0, 0, IF(Q3590&gt;-O3591, 0, -O3591 - Q3590*Variables!$B$5))</f>
        <v>0</v>
      </c>
      <c r="S3591">
        <f t="shared" si="340"/>
        <v>0</v>
      </c>
      <c r="T3591">
        <f t="shared" si="341"/>
        <v>0</v>
      </c>
    </row>
    <row r="3592" spans="1:20" x14ac:dyDescent="0.3">
      <c r="A3592" s="3">
        <f t="shared" si="336"/>
        <v>43250</v>
      </c>
      <c r="B3592">
        <v>5</v>
      </c>
      <c r="C3592">
        <v>30</v>
      </c>
      <c r="D3592">
        <v>15</v>
      </c>
      <c r="E3592">
        <v>1</v>
      </c>
      <c r="F3592" s="1">
        <f>VLOOKUP(A3592,Weather!$A$1:$E$366, 5)</f>
        <v>0.97435897435897578</v>
      </c>
      <c r="G3592" s="1">
        <f>VLOOKUP(D3592, Spring!$A$1:$E$25, 2)</f>
        <v>1371.6814159292001</v>
      </c>
      <c r="H3592" s="1">
        <f>VLOOKUP(D3592, Spring!$A$1:$E$25, 3)</f>
        <v>1005.48526585522</v>
      </c>
      <c r="I3592" s="1">
        <f>VLOOKUP(D3592, Spring!$A$1:$E$25, 5)</f>
        <v>300.89485458612899</v>
      </c>
      <c r="J3592" s="1">
        <f t="shared" si="337"/>
        <v>1362.2917710555089</v>
      </c>
      <c r="K3592" s="47">
        <f t="shared" si="338"/>
        <v>25.485786972770637</v>
      </c>
      <c r="L3592" s="48">
        <f>Solar!K3609/1000*Variables!$B$3</f>
        <v>31.31005</v>
      </c>
      <c r="M3592">
        <f>IF(E3592=1, VLOOKUP(D3592, Sheet1!$A$2:$C$26, 2), Sheet1!$C$3)</f>
        <v>0.55478000000000005</v>
      </c>
      <c r="N3592" s="1">
        <f>'Electricity Rates'!$J$2</f>
        <v>0.24729999999999999</v>
      </c>
      <c r="O3592" s="145">
        <f>L3592-K3592</f>
        <v>5.8242630272293638</v>
      </c>
      <c r="P3592">
        <f t="shared" si="339"/>
        <v>6.3026351183661786</v>
      </c>
      <c r="Q3592">
        <f>IF(O3592&gt;0, IF(Q3591+O3592*Variables!$B$5&lt;Variables!$B$4, Q3591+O3592*Variables!$B$5, Variables!$B$4), IF(Q3591&gt;-O3592, Q3591+O3592/Variables!$B$5, 0))</f>
        <v>57.077184285353226</v>
      </c>
      <c r="R3592">
        <f>IF(O3592&gt;0, 0, IF(Q3591&gt;-O3592, 0, -O3592 - Q3591*Variables!$B$5))</f>
        <v>0</v>
      </c>
      <c r="S3592">
        <f t="shared" si="340"/>
        <v>0</v>
      </c>
      <c r="T3592">
        <f t="shared" si="341"/>
        <v>0</v>
      </c>
    </row>
    <row r="3593" spans="1:20" x14ac:dyDescent="0.3">
      <c r="A3593" s="3">
        <f t="shared" si="336"/>
        <v>43250</v>
      </c>
      <c r="B3593">
        <v>5</v>
      </c>
      <c r="C3593">
        <v>30</v>
      </c>
      <c r="D3593">
        <v>16</v>
      </c>
      <c r="E3593">
        <v>1</v>
      </c>
      <c r="F3593" s="1">
        <f>VLOOKUP(A3593,Weather!$A$1:$E$366, 5)</f>
        <v>0.97435897435897578</v>
      </c>
      <c r="G3593" s="1">
        <f>VLOOKUP(D3593, Spring!$A$1:$E$25, 2)</f>
        <v>1283.1858407079601</v>
      </c>
      <c r="H3593" s="1">
        <f>VLOOKUP(D3593, Spring!$A$1:$E$25, 3)</f>
        <v>954.93673926969905</v>
      </c>
      <c r="I3593" s="1">
        <f>VLOOKUP(D3593, Spring!$A$1:$E$25, 5)</f>
        <v>270.36971623690101</v>
      </c>
      <c r="J3593" s="1">
        <f t="shared" si="337"/>
        <v>1274.7691970813385</v>
      </c>
      <c r="K3593" s="47">
        <f t="shared" si="338"/>
        <v>23.848412569572119</v>
      </c>
      <c r="L3593" s="48">
        <f>Solar!K3610/1000*Variables!$B$3</f>
        <v>19.277799999999999</v>
      </c>
      <c r="M3593">
        <f>IF(E3593=1, VLOOKUP(D3593, Sheet1!$A$2:$C$26, 2), Sheet1!$C$3)</f>
        <v>0.55478000000000005</v>
      </c>
      <c r="N3593" s="1">
        <f>'Electricity Rates'!$J$2</f>
        <v>0.24729999999999999</v>
      </c>
      <c r="O3593" s="145">
        <f>L3593-K3593</f>
        <v>-4.5706125695721198</v>
      </c>
      <c r="P3593">
        <f t="shared" si="339"/>
        <v>5.8977124284551845</v>
      </c>
      <c r="Q3593">
        <f>IF(O3593&gt;0, IF(Q3592+O3593*Variables!$B$5&lt;Variables!$B$4, Q3592+O3593*Variables!$B$5, Variables!$B$4), IF(Q3592&gt;-O3593, Q3592+O3593/Variables!$B$5, 0))</f>
        <v>52.214830487936077</v>
      </c>
      <c r="R3593">
        <f>IF(O3593&gt;0, 0, IF(Q3592&gt;-O3593, 0, -O3593 - Q3592*Variables!$B$5))</f>
        <v>0</v>
      </c>
      <c r="S3593">
        <f t="shared" si="340"/>
        <v>0</v>
      </c>
      <c r="T3593">
        <f t="shared" si="341"/>
        <v>0</v>
      </c>
    </row>
    <row r="3594" spans="1:20" x14ac:dyDescent="0.3">
      <c r="A3594" s="3">
        <f t="shared" si="336"/>
        <v>43250</v>
      </c>
      <c r="B3594">
        <v>5</v>
      </c>
      <c r="C3594">
        <v>30</v>
      </c>
      <c r="D3594">
        <v>17</v>
      </c>
      <c r="E3594">
        <v>1</v>
      </c>
      <c r="F3594" s="1">
        <f>VLOOKUP(A3594,Weather!$A$1:$E$366, 5)</f>
        <v>0.97435897435897578</v>
      </c>
      <c r="G3594" s="1">
        <f>VLOOKUP(D3594, Spring!$A$1:$E$25, 2)</f>
        <v>973.45132743362797</v>
      </c>
      <c r="H3594" s="1">
        <f>VLOOKUP(D3594, Spring!$A$1:$E$25, 3)</f>
        <v>850.97693786034597</v>
      </c>
      <c r="I3594" s="1">
        <f>VLOOKUP(D3594, Spring!$A$1:$E$25, 5)</f>
        <v>257.39334353781499</v>
      </c>
      <c r="J3594" s="1">
        <f t="shared" si="337"/>
        <v>970.31095847021061</v>
      </c>
      <c r="K3594" s="47">
        <f t="shared" si="338"/>
        <v>18.152600573779033</v>
      </c>
      <c r="L3594" s="48">
        <f>Solar!K3611/1000*Variables!$B$3</f>
        <v>15.891749999999998</v>
      </c>
      <c r="M3594">
        <f>IF(E3594=1, VLOOKUP(D3594, Sheet1!$A$2:$C$26, 2), Sheet1!$C$3)</f>
        <v>0.55478000000000005</v>
      </c>
      <c r="N3594" s="1">
        <f>'Electricity Rates'!$J$2</f>
        <v>0.24729999999999999</v>
      </c>
      <c r="O3594" s="145">
        <f>L3594-K3594</f>
        <v>-2.2608505737790345</v>
      </c>
      <c r="P3594">
        <f t="shared" si="339"/>
        <v>4.4891381218955546</v>
      </c>
      <c r="Q3594">
        <f>IF(O3594&gt;0, IF(Q3593+O3594*Variables!$B$5&lt;Variables!$B$4, Q3593+O3594*Variables!$B$5, Variables!$B$4), IF(Q3593&gt;-O3594, Q3593+O3594/Variables!$B$5, 0))</f>
        <v>49.809670303064763</v>
      </c>
      <c r="R3594">
        <f>IF(O3594&gt;0, 0, IF(Q3593&gt;-O3594, 0, -O3594 - Q3593*Variables!$B$5))</f>
        <v>0</v>
      </c>
      <c r="S3594">
        <f t="shared" si="340"/>
        <v>0</v>
      </c>
      <c r="T3594">
        <f t="shared" si="341"/>
        <v>0</v>
      </c>
    </row>
    <row r="3595" spans="1:20" x14ac:dyDescent="0.3">
      <c r="A3595" s="3">
        <f t="shared" si="336"/>
        <v>43250</v>
      </c>
      <c r="B3595">
        <v>5</v>
      </c>
      <c r="C3595">
        <v>30</v>
      </c>
      <c r="D3595">
        <v>18</v>
      </c>
      <c r="E3595">
        <v>1</v>
      </c>
      <c r="F3595" s="1">
        <f>VLOOKUP(A3595,Weather!$A$1:$E$366, 5)</f>
        <v>0.97435897435897578</v>
      </c>
      <c r="G3595" s="1">
        <f>VLOOKUP(D3595, Spring!$A$1:$E$25, 2)</f>
        <v>690.26548672566298</v>
      </c>
      <c r="H3595" s="1">
        <f>VLOOKUP(D3595, Spring!$A$1:$E$25, 3)</f>
        <v>590.923299339663</v>
      </c>
      <c r="I3595" s="1">
        <f>VLOOKUP(D3595, Spring!$A$1:$E$25, 5)</f>
        <v>248.81274775305101</v>
      </c>
      <c r="J3595" s="1">
        <f t="shared" si="337"/>
        <v>687.71825115166314</v>
      </c>
      <c r="K3595" s="47">
        <f t="shared" si="338"/>
        <v>12.865849459369224</v>
      </c>
      <c r="L3595" s="48">
        <f>Solar!K3612/1000*Variables!$B$3</f>
        <v>5.8654000000000002</v>
      </c>
      <c r="M3595">
        <f>IF(E3595=1, VLOOKUP(D3595, Sheet1!$A$2:$C$26, 2), Sheet1!$C$3)</f>
        <v>0.55478000000000005</v>
      </c>
      <c r="N3595" s="1">
        <f>'Electricity Rates'!$J$2</f>
        <v>0.24729999999999999</v>
      </c>
      <c r="O3595" s="145">
        <f>L3595-K3595</f>
        <v>-7.0004494593692241</v>
      </c>
      <c r="P3595">
        <f t="shared" si="339"/>
        <v>3.1817245713020093</v>
      </c>
      <c r="Q3595">
        <f>IF(O3595&gt;0, IF(Q3594+O3595*Variables!$B$5&lt;Variables!$B$4, Q3594+O3595*Variables!$B$5, Variables!$B$4), IF(Q3594&gt;-O3595, Q3594+O3595/Variables!$B$5, 0))</f>
        <v>42.362383644161334</v>
      </c>
      <c r="R3595">
        <f>IF(O3595&gt;0, 0, IF(Q3594&gt;-O3595, 0, -O3595 - Q3594*Variables!$B$5))</f>
        <v>0</v>
      </c>
      <c r="S3595">
        <f t="shared" si="340"/>
        <v>0</v>
      </c>
      <c r="T3595">
        <f t="shared" si="341"/>
        <v>0</v>
      </c>
    </row>
    <row r="3596" spans="1:20" x14ac:dyDescent="0.3">
      <c r="A3596" s="3">
        <f t="shared" si="336"/>
        <v>43250</v>
      </c>
      <c r="B3596">
        <v>5</v>
      </c>
      <c r="C3596">
        <v>30</v>
      </c>
      <c r="D3596">
        <v>19</v>
      </c>
      <c r="E3596">
        <v>1</v>
      </c>
      <c r="F3596" s="1">
        <f>VLOOKUP(A3596,Weather!$A$1:$E$366, 5)</f>
        <v>0.97435897435897578</v>
      </c>
      <c r="G3596" s="1">
        <f>VLOOKUP(D3596, Spring!$A$1:$E$25, 2)</f>
        <v>482.300884955752</v>
      </c>
      <c r="H3596" s="1">
        <f>VLOOKUP(D3596, Spring!$A$1:$E$25, 3)</f>
        <v>454.99679692504799</v>
      </c>
      <c r="I3596" s="1">
        <f>VLOOKUP(D3596, Spring!$A$1:$E$25, 5)</f>
        <v>266.52341143686903</v>
      </c>
      <c r="J3596" s="1">
        <f t="shared" si="337"/>
        <v>481.60078013445195</v>
      </c>
      <c r="K3596" s="47">
        <f t="shared" si="338"/>
        <v>9.0097988912587113</v>
      </c>
      <c r="L3596" s="48">
        <f>Solar!K3613/1000*Variables!$B$3</f>
        <v>1.5298500000000002</v>
      </c>
      <c r="M3596">
        <f>IF(E3596=1, VLOOKUP(D3596, Sheet1!$A$2:$C$26, 2), Sheet1!$C$3)</f>
        <v>0.25796000000000002</v>
      </c>
      <c r="N3596" s="1">
        <f>'Electricity Rates'!$J$2</f>
        <v>0.24729999999999999</v>
      </c>
      <c r="O3596" s="145">
        <f>L3596-K3596</f>
        <v>-7.4799488912587115</v>
      </c>
      <c r="P3596">
        <f t="shared" si="339"/>
        <v>2.228123265808279</v>
      </c>
      <c r="Q3596">
        <f>IF(O3596&gt;0, IF(Q3595+O3596*Variables!$B$5&lt;Variables!$B$4, Q3595+O3596*Variables!$B$5, Variables!$B$4), IF(Q3595&gt;-O3596, Q3595+O3596/Variables!$B$5, 0))</f>
        <v>34.404991206652063</v>
      </c>
      <c r="R3596">
        <f>IF(O3596&gt;0, 0, IF(Q3595&gt;-O3596, 0, -O3596 - Q3595*Variables!$B$5))</f>
        <v>0</v>
      </c>
      <c r="S3596">
        <f t="shared" si="340"/>
        <v>0</v>
      </c>
      <c r="T3596">
        <f t="shared" si="341"/>
        <v>0</v>
      </c>
    </row>
    <row r="3597" spans="1:20" x14ac:dyDescent="0.3">
      <c r="A3597" s="3">
        <f t="shared" si="336"/>
        <v>43250</v>
      </c>
      <c r="B3597">
        <v>5</v>
      </c>
      <c r="C3597">
        <v>30</v>
      </c>
      <c r="D3597">
        <v>20</v>
      </c>
      <c r="E3597">
        <v>1</v>
      </c>
      <c r="F3597" s="1">
        <f>VLOOKUP(A3597,Weather!$A$1:$E$366, 5)</f>
        <v>0.97435897435897578</v>
      </c>
      <c r="G3597" s="1">
        <f>VLOOKUP(D3597, Spring!$A$1:$E$25, 2)</f>
        <v>415.92920353982299</v>
      </c>
      <c r="H3597" s="1">
        <f>VLOOKUP(D3597, Spring!$A$1:$E$25, 3)</f>
        <v>371.98648067830999</v>
      </c>
      <c r="I3597" s="1">
        <f>VLOOKUP(D3597, Spring!$A$1:$E$25, 5)</f>
        <v>284.25369912476901</v>
      </c>
      <c r="J3597" s="1">
        <f t="shared" si="337"/>
        <v>414.80246705619453</v>
      </c>
      <c r="K3597" s="47">
        <f t="shared" si="338"/>
        <v>7.7601344556188527</v>
      </c>
      <c r="L3597" s="48">
        <f>Solar!K3614/1000*Variables!$B$3</f>
        <v>0</v>
      </c>
      <c r="M3597">
        <f>IF(E3597=1, VLOOKUP(D3597, Sheet1!$A$2:$C$26, 2), Sheet1!$C$3)</f>
        <v>0.25796000000000002</v>
      </c>
      <c r="N3597" s="1">
        <f>'Electricity Rates'!$J$2</f>
        <v>0.24729999999999999</v>
      </c>
      <c r="O3597" s="145">
        <f>L3597-K3597</f>
        <v>-7.7601344556188527</v>
      </c>
      <c r="P3597">
        <f t="shared" si="339"/>
        <v>1.9190812508745423</v>
      </c>
      <c r="Q3597">
        <f>IF(O3597&gt;0, IF(Q3596+O3597*Variables!$B$5&lt;Variables!$B$4, Q3596+O3597*Variables!$B$5, Variables!$B$4), IF(Q3596&gt;-O3597, Q3596+O3597/Variables!$B$5, 0))</f>
        <v>26.149529019823497</v>
      </c>
      <c r="R3597">
        <f>IF(O3597&gt;0, 0, IF(Q3596&gt;-O3597, 0, -O3597 - Q3596*Variables!$B$5))</f>
        <v>0</v>
      </c>
      <c r="S3597">
        <f t="shared" si="340"/>
        <v>0</v>
      </c>
      <c r="T3597">
        <f t="shared" si="341"/>
        <v>0</v>
      </c>
    </row>
    <row r="3598" spans="1:20" x14ac:dyDescent="0.3">
      <c r="A3598" s="3">
        <f t="shared" si="336"/>
        <v>43250</v>
      </c>
      <c r="B3598">
        <v>5</v>
      </c>
      <c r="C3598">
        <v>30</v>
      </c>
      <c r="D3598">
        <v>21</v>
      </c>
      <c r="E3598">
        <v>1</v>
      </c>
      <c r="F3598" s="1">
        <f>VLOOKUP(A3598,Weather!$A$1:$E$366, 5)</f>
        <v>0.97435897435897578</v>
      </c>
      <c r="G3598" s="1">
        <f>VLOOKUP(D3598, Spring!$A$1:$E$25, 2)</f>
        <v>371.68141592920301</v>
      </c>
      <c r="H3598" s="1">
        <f>VLOOKUP(D3598, Spring!$A$1:$E$25, 3)</f>
        <v>318.10538116591903</v>
      </c>
      <c r="I3598" s="1">
        <f>VLOOKUP(D3598, Spring!$A$1:$E$25, 5)</f>
        <v>271.28223242670401</v>
      </c>
      <c r="J3598" s="1">
        <f t="shared" si="337"/>
        <v>370.30767144809323</v>
      </c>
      <c r="K3598" s="47">
        <f t="shared" si="338"/>
        <v>6.9277247572277192</v>
      </c>
      <c r="L3598" s="48">
        <f>Solar!K3615/1000*Variables!$B$3</f>
        <v>0</v>
      </c>
      <c r="M3598">
        <f>IF(E3598=1, VLOOKUP(D3598, Sheet1!$A$2:$C$26, 2), Sheet1!$C$3)</f>
        <v>0.25796000000000002</v>
      </c>
      <c r="N3598" s="1">
        <f>'Electricity Rates'!$J$2</f>
        <v>0.24729999999999999</v>
      </c>
      <c r="O3598" s="145">
        <f>L3598-K3598</f>
        <v>-6.9277247572277192</v>
      </c>
      <c r="P3598">
        <f t="shared" si="339"/>
        <v>1.7132263324624148</v>
      </c>
      <c r="Q3598">
        <f>IF(O3598&gt;0, IF(Q3597+O3598*Variables!$B$5&lt;Variables!$B$4, Q3597+O3598*Variables!$B$5, Variables!$B$4), IF(Q3597&gt;-O3598, Q3597+O3598/Variables!$B$5, 0))</f>
        <v>18.779609065325921</v>
      </c>
      <c r="R3598">
        <f>IF(O3598&gt;0, 0, IF(Q3597&gt;-O3598, 0, -O3598 - Q3597*Variables!$B$5))</f>
        <v>0</v>
      </c>
      <c r="S3598">
        <f t="shared" si="340"/>
        <v>0</v>
      </c>
      <c r="T3598">
        <f t="shared" si="341"/>
        <v>0</v>
      </c>
    </row>
    <row r="3599" spans="1:20" x14ac:dyDescent="0.3">
      <c r="A3599" s="3">
        <f t="shared" si="336"/>
        <v>43250</v>
      </c>
      <c r="B3599">
        <v>5</v>
      </c>
      <c r="C3599">
        <v>30</v>
      </c>
      <c r="D3599">
        <v>22</v>
      </c>
      <c r="E3599">
        <v>1</v>
      </c>
      <c r="F3599" s="1">
        <f>VLOOKUP(A3599,Weather!$A$1:$E$366, 5)</f>
        <v>0.97435897435897578</v>
      </c>
      <c r="G3599" s="1">
        <f>VLOOKUP(D3599, Spring!$A$1:$E$25, 2)</f>
        <v>345.13274336283098</v>
      </c>
      <c r="H3599" s="1">
        <f>VLOOKUP(D3599, Spring!$A$1:$E$25, 3)</f>
        <v>289.79820627802701</v>
      </c>
      <c r="I3599" s="1">
        <f>VLOOKUP(D3599, Spring!$A$1:$E$25, 5)</f>
        <v>275.85953137878198</v>
      </c>
      <c r="J3599" s="1">
        <f t="shared" si="337"/>
        <v>343.7139090786053</v>
      </c>
      <c r="K3599" s="47">
        <f t="shared" si="338"/>
        <v>6.4302080159879766</v>
      </c>
      <c r="L3599" s="48">
        <f>Solar!K3616/1000*Variables!$B$3</f>
        <v>0</v>
      </c>
      <c r="M3599">
        <f>IF(E3599=1, VLOOKUP(D3599, Sheet1!$A$2:$C$26, 2), Sheet1!$C$3)</f>
        <v>0.18637999999999999</v>
      </c>
      <c r="N3599" s="1">
        <f>'Electricity Rates'!$J$2</f>
        <v>0.24729999999999999</v>
      </c>
      <c r="O3599" s="145">
        <f>L3599-K3599</f>
        <v>-6.4302080159879766</v>
      </c>
      <c r="P3599">
        <f t="shared" si="339"/>
        <v>1.5901904423538267</v>
      </c>
      <c r="Q3599">
        <f>IF(O3599&gt;0, IF(Q3598+O3599*Variables!$B$5&lt;Variables!$B$4, Q3598+O3599*Variables!$B$5, Variables!$B$4), IF(Q3598&gt;-O3599, Q3598+O3599/Variables!$B$5, 0))</f>
        <v>11.938962239806797</v>
      </c>
      <c r="R3599">
        <f>IF(O3599&gt;0, 0, IF(Q3598&gt;-O3599, 0, -O3599 - Q3598*Variables!$B$5))</f>
        <v>0</v>
      </c>
      <c r="S3599">
        <f t="shared" si="340"/>
        <v>0</v>
      </c>
      <c r="T3599">
        <f t="shared" si="341"/>
        <v>0</v>
      </c>
    </row>
    <row r="3600" spans="1:20" x14ac:dyDescent="0.3">
      <c r="A3600" s="3">
        <f t="shared" si="336"/>
        <v>43250</v>
      </c>
      <c r="B3600">
        <v>5</v>
      </c>
      <c r="C3600">
        <v>30</v>
      </c>
      <c r="D3600">
        <v>23</v>
      </c>
      <c r="E3600">
        <v>1</v>
      </c>
      <c r="F3600" s="1">
        <f>VLOOKUP(A3600,Weather!$A$1:$E$366, 5)</f>
        <v>0.97435897435897578</v>
      </c>
      <c r="G3600" s="1">
        <f>VLOOKUP(D3600, Spring!$A$1:$E$25, 2)</f>
        <v>318.58407079646003</v>
      </c>
      <c r="H3600" s="1">
        <f>VLOOKUP(D3600, Spring!$A$1:$E$25, 3)</f>
        <v>270.57975656630401</v>
      </c>
      <c r="I3600" s="1">
        <f>VLOOKUP(D3600, Spring!$A$1:$E$25, 5)</f>
        <v>271.64527650221697</v>
      </c>
      <c r="J3600" s="1">
        <f t="shared" si="337"/>
        <v>317.35319094440479</v>
      </c>
      <c r="K3600" s="47">
        <f t="shared" si="338"/>
        <v>5.9370510718650928</v>
      </c>
      <c r="L3600" s="48">
        <f>Solar!K3617/1000*Variables!$B$3</f>
        <v>0</v>
      </c>
      <c r="M3600">
        <f>IF(E3600=1, VLOOKUP(D3600, Sheet1!$A$2:$C$26, 2), Sheet1!$C$3)</f>
        <v>0.18637999999999999</v>
      </c>
      <c r="N3600" s="1">
        <f>'Electricity Rates'!$J$2</f>
        <v>0.24729999999999999</v>
      </c>
      <c r="O3600" s="145">
        <f>L3600-K3600</f>
        <v>-5.9370510718650928</v>
      </c>
      <c r="P3600">
        <f t="shared" si="339"/>
        <v>1.4682327300722373</v>
      </c>
      <c r="Q3600">
        <f>IF(O3600&gt;0, IF(Q3599+O3600*Variables!$B$5&lt;Variables!$B$4, Q3599+O3600*Variables!$B$5, Variables!$B$4), IF(Q3599&gt;-O3600, Q3599+O3600/Variables!$B$5, 0))</f>
        <v>5.6229504612269103</v>
      </c>
      <c r="R3600">
        <f>IF(O3600&gt;0, 0, IF(Q3599&gt;-O3600, 0, -O3600 - Q3599*Variables!$B$5))</f>
        <v>0</v>
      </c>
      <c r="S3600">
        <f t="shared" si="340"/>
        <v>0</v>
      </c>
      <c r="T3600">
        <f t="shared" si="341"/>
        <v>0</v>
      </c>
    </row>
    <row r="3601" spans="1:20" x14ac:dyDescent="0.3">
      <c r="A3601" s="3">
        <f t="shared" si="336"/>
        <v>43250</v>
      </c>
      <c r="B3601">
        <v>5</v>
      </c>
      <c r="C3601">
        <v>30</v>
      </c>
      <c r="D3601">
        <v>24</v>
      </c>
      <c r="E3601">
        <v>1</v>
      </c>
      <c r="F3601" s="1">
        <f>VLOOKUP(A3601,Weather!$A$1:$E$366, 5)</f>
        <v>0.97435897435897578</v>
      </c>
      <c r="G3601" s="1">
        <f>VLOOKUP(D3601, Spring!$A$1:$E$25, 2)</f>
        <v>287.61061946902601</v>
      </c>
      <c r="H3601" s="1">
        <f>VLOOKUP(D3601, Spring!$A$1:$E$25, 3)</f>
        <v>251.20115310698301</v>
      </c>
      <c r="I3601" s="1">
        <f>VLOOKUP(D3601, Spring!$A$1:$E$25, 5)</f>
        <v>267.465363632795</v>
      </c>
      <c r="J3601" s="1">
        <f t="shared" si="337"/>
        <v>286.67704340846086</v>
      </c>
      <c r="K3601" s="47">
        <f t="shared" si="338"/>
        <v>5.3631609714788855</v>
      </c>
      <c r="L3601" s="48">
        <f>Solar!K3618/1000*Variables!$B$3</f>
        <v>0</v>
      </c>
      <c r="M3601">
        <f>IF(E3601=1, VLOOKUP(D3601, Sheet1!$A$2:$C$26, 2), Sheet1!$C$3)</f>
        <v>0.18637999999999999</v>
      </c>
      <c r="N3601" s="1">
        <f>'Electricity Rates'!$J$2</f>
        <v>0.24729999999999999</v>
      </c>
      <c r="O3601" s="145">
        <f>L3601-K3601</f>
        <v>-5.3631609714788855</v>
      </c>
      <c r="P3601">
        <f t="shared" si="339"/>
        <v>1.3263097082467283</v>
      </c>
      <c r="Q3601">
        <f>IF(O3601&gt;0, IF(Q3600+O3601*Variables!$B$5&lt;Variables!$B$4, Q3600+O3601*Variables!$B$5, Variables!$B$4), IF(Q3600&gt;-O3601, Q3600+O3601/Variables!$B$5, 0))</f>
        <v>-8.253993396339343E-2</v>
      </c>
      <c r="R3601">
        <f>IF(O3601&gt;0, 0, IF(Q3600&gt;-O3601, 0, -O3601 - Q3600*Variables!$B$5))</f>
        <v>0</v>
      </c>
      <c r="S3601">
        <f t="shared" si="340"/>
        <v>0</v>
      </c>
      <c r="T3601">
        <f t="shared" si="341"/>
        <v>0</v>
      </c>
    </row>
    <row r="3602" spans="1:20" x14ac:dyDescent="0.3">
      <c r="A3602" s="3">
        <f t="shared" si="336"/>
        <v>43251</v>
      </c>
      <c r="B3602">
        <v>5</v>
      </c>
      <c r="C3602">
        <v>31</v>
      </c>
      <c r="D3602">
        <v>1</v>
      </c>
      <c r="E3602">
        <v>1</v>
      </c>
      <c r="F3602" s="1">
        <f>VLOOKUP(A3602,Weather!$A$1:$E$366, 5)</f>
        <v>1</v>
      </c>
      <c r="G3602" s="1">
        <f>VLOOKUP(D3602, Spring!$A$1:$E$25, 2)</f>
        <v>284.91351697629602</v>
      </c>
      <c r="H3602" s="1">
        <f>VLOOKUP(D3602, Spring!$A$1:$E$25, 3)</f>
        <v>272.00797092955099</v>
      </c>
      <c r="I3602" s="1">
        <f>VLOOKUP(D3602, Spring!$A$1:$E$25, 5)</f>
        <v>272.01322657875102</v>
      </c>
      <c r="J3602" s="1">
        <f t="shared" si="337"/>
        <v>284.91351697629602</v>
      </c>
      <c r="K3602" s="47">
        <f t="shared" si="338"/>
        <v>5.3301688768880329</v>
      </c>
      <c r="L3602" s="48">
        <f>Solar!K3619/1000*Variables!$B$3</f>
        <v>0</v>
      </c>
      <c r="M3602">
        <f>IF(E3602=1, VLOOKUP(D3602, Sheet1!$A$2:$C$26, 2), Sheet1!$C$3)</f>
        <v>0.18637999999999999</v>
      </c>
      <c r="N3602" s="1">
        <f>'Electricity Rates'!$J$2</f>
        <v>0.24729999999999999</v>
      </c>
      <c r="O3602" s="145">
        <f>L3602-K3602</f>
        <v>-5.3301688768880329</v>
      </c>
      <c r="P3602">
        <f t="shared" si="339"/>
        <v>1.3181507632544105</v>
      </c>
      <c r="Q3602">
        <f>IF(O3602&gt;0, IF(Q3601+O3602*Variables!$B$5&lt;Variables!$B$4, Q3601+O3602*Variables!$B$5, Variables!$B$4), IF(Q3601&gt;-O3602, Q3601+O3602/Variables!$B$5, 0))</f>
        <v>0</v>
      </c>
      <c r="R3602">
        <f>IF(O3602&gt;0, 0, IF(Q3601&gt;-O3602, 0, -O3602 - Q3601*Variables!$B$5))</f>
        <v>5.4077564148136226</v>
      </c>
      <c r="S3602">
        <f t="shared" si="340"/>
        <v>1.0078976405929629</v>
      </c>
      <c r="T3602">
        <f t="shared" si="341"/>
        <v>0</v>
      </c>
    </row>
    <row r="3603" spans="1:20" x14ac:dyDescent="0.3">
      <c r="A3603" s="3">
        <f t="shared" si="336"/>
        <v>43251</v>
      </c>
      <c r="B3603">
        <v>5</v>
      </c>
      <c r="C3603">
        <v>31</v>
      </c>
      <c r="D3603">
        <v>2</v>
      </c>
      <c r="E3603">
        <v>1</v>
      </c>
      <c r="F3603" s="1">
        <f>VLOOKUP(A3603,Weather!$A$1:$E$366, 5)</f>
        <v>1</v>
      </c>
      <c r="G3603" s="1">
        <f>VLOOKUP(D3603, Spring!$A$1:$E$25, 2)</f>
        <v>283.47213324791699</v>
      </c>
      <c r="H3603" s="1">
        <f>VLOOKUP(D3603, Spring!$A$1:$E$25, 3)</f>
        <v>272.193568553901</v>
      </c>
      <c r="I3603" s="1">
        <f>VLOOKUP(D3603, Spring!$A$1:$E$25, 5)</f>
        <v>263.43263079398702</v>
      </c>
      <c r="J3603" s="1">
        <f t="shared" si="337"/>
        <v>283.47213324791699</v>
      </c>
      <c r="K3603" s="47">
        <f t="shared" si="338"/>
        <v>5.3032034356896149</v>
      </c>
      <c r="L3603" s="48">
        <f>Solar!K3620/1000*Variables!$B$3</f>
        <v>0</v>
      </c>
      <c r="M3603">
        <f>IF(E3603=1, VLOOKUP(D3603, Sheet1!$A$2:$C$26, 2), Sheet1!$C$3)</f>
        <v>0.18637999999999999</v>
      </c>
      <c r="N3603" s="1">
        <f>'Electricity Rates'!$J$2</f>
        <v>0.24729999999999999</v>
      </c>
      <c r="O3603" s="145">
        <f>L3603-K3603</f>
        <v>-5.3032034356896149</v>
      </c>
      <c r="P3603">
        <f t="shared" si="339"/>
        <v>1.3114822096460417</v>
      </c>
      <c r="Q3603">
        <f>IF(O3603&gt;0, IF(Q3602+O3603*Variables!$B$5&lt;Variables!$B$4, Q3602+O3603*Variables!$B$5, Variables!$B$4), IF(Q3602&gt;-O3603, Q3602+O3603/Variables!$B$5, 0))</f>
        <v>0</v>
      </c>
      <c r="R3603">
        <f>IF(O3603&gt;0, 0, IF(Q3602&gt;-O3603, 0, -O3603 - Q3602*Variables!$B$5))</f>
        <v>5.3032034356896149</v>
      </c>
      <c r="S3603">
        <f t="shared" si="340"/>
        <v>0.98841105634383042</v>
      </c>
      <c r="T3603">
        <f t="shared" si="341"/>
        <v>0</v>
      </c>
    </row>
    <row r="3604" spans="1:20" x14ac:dyDescent="0.3">
      <c r="A3604" s="3">
        <f t="shared" si="336"/>
        <v>43251</v>
      </c>
      <c r="B3604">
        <v>5</v>
      </c>
      <c r="C3604">
        <v>31</v>
      </c>
      <c r="D3604">
        <v>3</v>
      </c>
      <c r="E3604">
        <v>1</v>
      </c>
      <c r="F3604" s="1">
        <f>VLOOKUP(A3604,Weather!$A$1:$E$366, 5)</f>
        <v>1</v>
      </c>
      <c r="G3604" s="1">
        <f>VLOOKUP(D3604, Spring!$A$1:$E$25, 2)</f>
        <v>282.03074951953801</v>
      </c>
      <c r="H3604" s="1">
        <f>VLOOKUP(D3604, Spring!$A$1:$E$25, 3)</f>
        <v>263.612120501699</v>
      </c>
      <c r="I3604" s="1">
        <f>VLOOKUP(D3604, Spring!$A$1:$E$25, 5)</f>
        <v>268.00502374504498</v>
      </c>
      <c r="J3604" s="1">
        <f t="shared" si="337"/>
        <v>282.03074951953801</v>
      </c>
      <c r="K3604" s="47">
        <f t="shared" si="338"/>
        <v>5.2762379944911979</v>
      </c>
      <c r="L3604" s="48">
        <f>Solar!K3621/1000*Variables!$B$3</f>
        <v>0</v>
      </c>
      <c r="M3604">
        <f>IF(E3604=1, VLOOKUP(D3604, Sheet1!$A$2:$C$26, 2), Sheet1!$C$3)</f>
        <v>0.18637999999999999</v>
      </c>
      <c r="N3604" s="1">
        <f>'Electricity Rates'!$J$2</f>
        <v>0.24729999999999999</v>
      </c>
      <c r="O3604" s="145">
        <f>L3604-K3604</f>
        <v>-5.2762379944911979</v>
      </c>
      <c r="P3604">
        <f t="shared" si="339"/>
        <v>1.3048136560376733</v>
      </c>
      <c r="Q3604">
        <f>IF(O3604&gt;0, IF(Q3603+O3604*Variables!$B$5&lt;Variables!$B$4, Q3603+O3604*Variables!$B$5, Variables!$B$4), IF(Q3603&gt;-O3604, Q3603+O3604/Variables!$B$5, 0))</f>
        <v>0</v>
      </c>
      <c r="R3604">
        <f>IF(O3604&gt;0, 0, IF(Q3603&gt;-O3604, 0, -O3604 - Q3603*Variables!$B$5))</f>
        <v>5.2762379944911979</v>
      </c>
      <c r="S3604">
        <f t="shared" si="340"/>
        <v>0.98338523741326944</v>
      </c>
      <c r="T3604">
        <f t="shared" si="341"/>
        <v>0</v>
      </c>
    </row>
    <row r="3605" spans="1:20" x14ac:dyDescent="0.3">
      <c r="A3605" s="3">
        <f t="shared" si="336"/>
        <v>43251</v>
      </c>
      <c r="B3605">
        <v>5</v>
      </c>
      <c r="C3605">
        <v>31</v>
      </c>
      <c r="D3605">
        <v>4</v>
      </c>
      <c r="E3605">
        <v>1</v>
      </c>
      <c r="F3605" s="1">
        <f>VLOOKUP(A3605,Weather!$A$1:$E$366, 5)</f>
        <v>1</v>
      </c>
      <c r="G3605" s="1">
        <f>VLOOKUP(D3605, Spring!$A$1:$E$25, 2)</f>
        <v>287.61061946902601</v>
      </c>
      <c r="H3605" s="1">
        <f>VLOOKUP(D3605, Spring!$A$1:$E$25, 3)</f>
        <v>280.54932735425899</v>
      </c>
      <c r="I3605" s="1">
        <f>VLOOKUP(D3605, Spring!$A$1:$E$25, 5)</f>
        <v>263.81039287256101</v>
      </c>
      <c r="J3605" s="1">
        <f t="shared" si="337"/>
        <v>287.61061946902601</v>
      </c>
      <c r="K3605" s="47">
        <f t="shared" si="338"/>
        <v>5.3806263347057408</v>
      </c>
      <c r="L3605" s="48">
        <f>Solar!K3622/1000*Variables!$B$3</f>
        <v>0</v>
      </c>
      <c r="M3605">
        <f>IF(E3605=1, VLOOKUP(D3605, Sheet1!$A$2:$C$26, 2), Sheet1!$C$3)</f>
        <v>0.18637999999999999</v>
      </c>
      <c r="N3605" s="1">
        <f>'Electricity Rates'!$J$2</f>
        <v>0.24729999999999999</v>
      </c>
      <c r="O3605" s="145">
        <f>L3605-K3605</f>
        <v>-5.3806263347057408</v>
      </c>
      <c r="P3605">
        <f t="shared" si="339"/>
        <v>1.3306288925727296</v>
      </c>
      <c r="Q3605">
        <f>IF(O3605&gt;0, IF(Q3604+O3605*Variables!$B$5&lt;Variables!$B$4, Q3604+O3605*Variables!$B$5, Variables!$B$4), IF(Q3604&gt;-O3605, Q3604+O3605/Variables!$B$5, 0))</f>
        <v>0</v>
      </c>
      <c r="R3605">
        <f>IF(O3605&gt;0, 0, IF(Q3604&gt;-O3605, 0, -O3605 - Q3604*Variables!$B$5))</f>
        <v>5.3806263347057408</v>
      </c>
      <c r="S3605">
        <f t="shared" si="340"/>
        <v>1.0028411362624559</v>
      </c>
      <c r="T3605">
        <f t="shared" si="341"/>
        <v>0</v>
      </c>
    </row>
    <row r="3606" spans="1:20" x14ac:dyDescent="0.3">
      <c r="A3606" s="3">
        <f t="shared" si="336"/>
        <v>43251</v>
      </c>
      <c r="B3606">
        <v>5</v>
      </c>
      <c r="C3606">
        <v>31</v>
      </c>
      <c r="D3606">
        <v>5</v>
      </c>
      <c r="E3606">
        <v>1</v>
      </c>
      <c r="F3606" s="1">
        <f>VLOOKUP(A3606,Weather!$A$1:$E$366, 5)</f>
        <v>1</v>
      </c>
      <c r="G3606" s="1">
        <f>VLOOKUP(D3606, Spring!$A$1:$E$25, 2)</f>
        <v>318.58407079646003</v>
      </c>
      <c r="H3606" s="1">
        <f>VLOOKUP(D3606, Spring!$A$1:$E$25, 3)</f>
        <v>296.96508648302301</v>
      </c>
      <c r="I3606" s="1">
        <f>VLOOKUP(D3606, Spring!$A$1:$E$25, 5)</f>
        <v>263.982102908277</v>
      </c>
      <c r="J3606" s="1">
        <f t="shared" si="337"/>
        <v>318.58407079646003</v>
      </c>
      <c r="K3606" s="47">
        <f t="shared" si="338"/>
        <v>5.9600784015202146</v>
      </c>
      <c r="L3606" s="48">
        <f>Solar!K3623/1000*Variables!$B$3</f>
        <v>0</v>
      </c>
      <c r="M3606">
        <f>IF(E3606=1, VLOOKUP(D3606, Sheet1!$A$2:$C$26, 2), Sheet1!$C$3)</f>
        <v>0.18637999999999999</v>
      </c>
      <c r="N3606" s="1">
        <f>'Electricity Rates'!$J$2</f>
        <v>0.24729999999999999</v>
      </c>
      <c r="O3606" s="145">
        <f>L3606-K3606</f>
        <v>-5.9600784015202146</v>
      </c>
      <c r="P3606">
        <f t="shared" si="339"/>
        <v>1.473927388695949</v>
      </c>
      <c r="Q3606">
        <f>IF(O3606&gt;0, IF(Q3605+O3606*Variables!$B$5&lt;Variables!$B$4, Q3605+O3606*Variables!$B$5, Variables!$B$4), IF(Q3605&gt;-O3606, Q3605+O3606/Variables!$B$5, 0))</f>
        <v>0</v>
      </c>
      <c r="R3606">
        <f>IF(O3606&gt;0, 0, IF(Q3605&gt;-O3606, 0, -O3606 - Q3605*Variables!$B$5))</f>
        <v>5.9600784015202146</v>
      </c>
      <c r="S3606">
        <f t="shared" si="340"/>
        <v>1.1108394124753376</v>
      </c>
      <c r="T3606">
        <f t="shared" si="341"/>
        <v>0</v>
      </c>
    </row>
    <row r="3607" spans="1:20" x14ac:dyDescent="0.3">
      <c r="A3607" s="3">
        <f t="shared" si="336"/>
        <v>43251</v>
      </c>
      <c r="B3607">
        <v>5</v>
      </c>
      <c r="C3607">
        <v>31</v>
      </c>
      <c r="D3607">
        <v>6</v>
      </c>
      <c r="E3607">
        <v>1</v>
      </c>
      <c r="F3607" s="1">
        <f>VLOOKUP(A3607,Weather!$A$1:$E$366, 5)</f>
        <v>1</v>
      </c>
      <c r="G3607" s="1">
        <f>VLOOKUP(D3607, Spring!$A$1:$E$25, 2)</f>
        <v>389.38053097345102</v>
      </c>
      <c r="H3607" s="1">
        <f>VLOOKUP(D3607, Spring!$A$1:$E$25, 3)</f>
        <v>340.20659833439998</v>
      </c>
      <c r="I3607" s="1">
        <f>VLOOKUP(D3607, Spring!$A$1:$E$25, 5)</f>
        <v>264.16853094705402</v>
      </c>
      <c r="J3607" s="1">
        <f t="shared" si="337"/>
        <v>389.38053097345102</v>
      </c>
      <c r="K3607" s="47">
        <f t="shared" si="338"/>
        <v>7.2845402685247045</v>
      </c>
      <c r="L3607" s="48">
        <f>Solar!K3624/1000*Variables!$B$3</f>
        <v>0.76744999999999997</v>
      </c>
      <c r="M3607">
        <f>IF(E3607=1, VLOOKUP(D3607, Sheet1!$A$2:$C$26, 2), Sheet1!$C$3)</f>
        <v>0.18637999999999999</v>
      </c>
      <c r="N3607" s="1">
        <f>'Electricity Rates'!$J$2</f>
        <v>0.24729999999999999</v>
      </c>
      <c r="O3607" s="145">
        <f>L3607-K3607</f>
        <v>-6.5170902685247043</v>
      </c>
      <c r="P3607">
        <f t="shared" si="339"/>
        <v>1.8014668084061594</v>
      </c>
      <c r="Q3607">
        <f>IF(O3607&gt;0, IF(Q3606+O3607*Variables!$B$5&lt;Variables!$B$4, Q3606+O3607*Variables!$B$5, Variables!$B$4), IF(Q3606&gt;-O3607, Q3606+O3607/Variables!$B$5, 0))</f>
        <v>0</v>
      </c>
      <c r="R3607">
        <f>IF(O3607&gt;0, 0, IF(Q3606&gt;-O3607, 0, -O3607 - Q3606*Variables!$B$5))</f>
        <v>6.5170902685247043</v>
      </c>
      <c r="S3607">
        <f t="shared" si="340"/>
        <v>1.2146552842476344</v>
      </c>
      <c r="T3607">
        <f t="shared" si="341"/>
        <v>0</v>
      </c>
    </row>
    <row r="3608" spans="1:20" x14ac:dyDescent="0.3">
      <c r="A3608" s="3">
        <f t="shared" si="336"/>
        <v>43251</v>
      </c>
      <c r="B3608">
        <v>5</v>
      </c>
      <c r="C3608">
        <v>31</v>
      </c>
      <c r="D3608">
        <v>7</v>
      </c>
      <c r="E3608">
        <v>1</v>
      </c>
      <c r="F3608" s="1">
        <f>VLOOKUP(A3608,Weather!$A$1:$E$366, 5)</f>
        <v>1</v>
      </c>
      <c r="G3608" s="1">
        <f>VLOOKUP(D3608, Spring!$A$1:$E$25, 2)</f>
        <v>623.89380530973403</v>
      </c>
      <c r="H3608" s="1">
        <f>VLOOKUP(D3608, Spring!$A$1:$E$25, 3)</f>
        <v>374.47950032030701</v>
      </c>
      <c r="I3608" s="1">
        <f>VLOOKUP(D3608, Spring!$A$1:$E$25, 5)</f>
        <v>251.18725224694799</v>
      </c>
      <c r="J3608" s="1">
        <f t="shared" si="337"/>
        <v>623.89380530973403</v>
      </c>
      <c r="K3608" s="47">
        <f t="shared" si="338"/>
        <v>11.671820202977084</v>
      </c>
      <c r="L3608" s="48">
        <f>Solar!K3625/1000*Variables!$B$3</f>
        <v>3.92015</v>
      </c>
      <c r="M3608">
        <f>IF(E3608=1, VLOOKUP(D3608, Sheet1!$A$2:$C$26, 2), Sheet1!$C$3)</f>
        <v>0.18637999999999999</v>
      </c>
      <c r="N3608" s="1">
        <f>'Electricity Rates'!$J$2</f>
        <v>0.24729999999999999</v>
      </c>
      <c r="O3608" s="145">
        <f>L3608-K3608</f>
        <v>-7.7516702029770848</v>
      </c>
      <c r="P3608">
        <f t="shared" si="339"/>
        <v>2.886441136196233</v>
      </c>
      <c r="Q3608">
        <f>IF(O3608&gt;0, IF(Q3607+O3608*Variables!$B$5&lt;Variables!$B$4, Q3607+O3608*Variables!$B$5, Variables!$B$4), IF(Q3607&gt;-O3608, Q3607+O3608/Variables!$B$5, 0))</f>
        <v>0</v>
      </c>
      <c r="R3608">
        <f>IF(O3608&gt;0, 0, IF(Q3607&gt;-O3608, 0, -O3608 - Q3607*Variables!$B$5))</f>
        <v>7.7516702029770848</v>
      </c>
      <c r="S3608">
        <f t="shared" si="340"/>
        <v>1.444756292430869</v>
      </c>
      <c r="T3608">
        <f t="shared" si="341"/>
        <v>0</v>
      </c>
    </row>
    <row r="3609" spans="1:20" x14ac:dyDescent="0.3">
      <c r="A3609" s="3">
        <f t="shared" si="336"/>
        <v>43251</v>
      </c>
      <c r="B3609">
        <v>5</v>
      </c>
      <c r="C3609">
        <v>31</v>
      </c>
      <c r="D3609">
        <v>8</v>
      </c>
      <c r="E3609">
        <v>1</v>
      </c>
      <c r="F3609" s="1">
        <f>VLOOKUP(A3609,Weather!$A$1:$E$366, 5)</f>
        <v>1</v>
      </c>
      <c r="G3609" s="1">
        <f>VLOOKUP(D3609, Spring!$A$1:$E$25, 2)</f>
        <v>871.68141592920301</v>
      </c>
      <c r="H3609" s="1">
        <f>VLOOKUP(D3609, Spring!$A$1:$E$25, 3)</f>
        <v>578.35522101217202</v>
      </c>
      <c r="I3609" s="1">
        <f>VLOOKUP(D3609, Spring!$A$1:$E$25, 5)</f>
        <v>268.91753993484798</v>
      </c>
      <c r="J3609" s="1">
        <f t="shared" si="337"/>
        <v>871.68141592920301</v>
      </c>
      <c r="K3609" s="47">
        <f t="shared" si="338"/>
        <v>16.307436737492807</v>
      </c>
      <c r="L3609" s="48">
        <f>Solar!K3626/1000*Variables!$B$3</f>
        <v>5.6180000000000003</v>
      </c>
      <c r="M3609">
        <f>IF(E3609=1, VLOOKUP(D3609, Sheet1!$A$2:$C$26, 2), Sheet1!$C$3)</f>
        <v>0.18637999999999999</v>
      </c>
      <c r="N3609" s="1">
        <f>'Electricity Rates'!$J$2</f>
        <v>0.24729999999999999</v>
      </c>
      <c r="O3609" s="145">
        <f>L3609-K3609</f>
        <v>-10.689436737492807</v>
      </c>
      <c r="P3609">
        <f t="shared" si="339"/>
        <v>4.0328291051819711</v>
      </c>
      <c r="Q3609">
        <f>IF(O3609&gt;0, IF(Q3608+O3609*Variables!$B$5&lt;Variables!$B$4, Q3608+O3609*Variables!$B$5, Variables!$B$4), IF(Q3608&gt;-O3609, Q3608+O3609/Variables!$B$5, 0))</f>
        <v>0</v>
      </c>
      <c r="R3609">
        <f>IF(O3609&gt;0, 0, IF(Q3608&gt;-O3609, 0, -O3609 - Q3608*Variables!$B$5))</f>
        <v>10.689436737492807</v>
      </c>
      <c r="S3609">
        <f t="shared" si="340"/>
        <v>1.9922972191339092</v>
      </c>
      <c r="T3609">
        <f t="shared" si="341"/>
        <v>0</v>
      </c>
    </row>
    <row r="3610" spans="1:20" x14ac:dyDescent="0.3">
      <c r="A3610" s="3">
        <f t="shared" si="336"/>
        <v>43251</v>
      </c>
      <c r="B3610">
        <v>5</v>
      </c>
      <c r="C3610">
        <v>31</v>
      </c>
      <c r="D3610">
        <v>9</v>
      </c>
      <c r="E3610">
        <v>1</v>
      </c>
      <c r="F3610" s="1">
        <f>VLOOKUP(A3610,Weather!$A$1:$E$366, 5)</f>
        <v>1</v>
      </c>
      <c r="G3610" s="1">
        <f>VLOOKUP(D3610, Spring!$A$1:$E$25, 2)</f>
        <v>1137.1681415929199</v>
      </c>
      <c r="H3610" s="1">
        <f>VLOOKUP(D3610, Spring!$A$1:$E$25, 3)</f>
        <v>786.77530429212004</v>
      </c>
      <c r="I3610" s="1">
        <f>VLOOKUP(D3610, Spring!$A$1:$E$25, 5)</f>
        <v>317.33977000667198</v>
      </c>
      <c r="J3610" s="1">
        <f t="shared" si="337"/>
        <v>1137.1681415929199</v>
      </c>
      <c r="K3610" s="47">
        <f t="shared" si="338"/>
        <v>21.274168738759656</v>
      </c>
      <c r="L3610" s="48">
        <f>Solar!K3627/1000*Variables!$B$3</f>
        <v>14.638349999999999</v>
      </c>
      <c r="M3610">
        <f>IF(E3610=1, VLOOKUP(D3610, Sheet1!$A$2:$C$26, 2), Sheet1!$C$3)</f>
        <v>0.25796000000000002</v>
      </c>
      <c r="N3610" s="1">
        <f>'Electricity Rates'!$J$2</f>
        <v>0.24729999999999999</v>
      </c>
      <c r="O3610" s="145">
        <f>L3610-K3610</f>
        <v>-6.6358187387596566</v>
      </c>
      <c r="P3610">
        <f t="shared" si="339"/>
        <v>5.261101929095263</v>
      </c>
      <c r="Q3610">
        <f>IF(O3610&gt;0, IF(Q3609+O3610*Variables!$B$5&lt;Variables!$B$4, Q3609+O3610*Variables!$B$5, Variables!$B$4), IF(Q3609&gt;-O3610, Q3609+O3610/Variables!$B$5, 0))</f>
        <v>0</v>
      </c>
      <c r="R3610">
        <f>IF(O3610&gt;0, 0, IF(Q3609&gt;-O3610, 0, -O3610 - Q3609*Variables!$B$5))</f>
        <v>6.6358187387596566</v>
      </c>
      <c r="S3610">
        <f t="shared" si="340"/>
        <v>1.7117758018504412</v>
      </c>
      <c r="T3610">
        <f t="shared" si="341"/>
        <v>0</v>
      </c>
    </row>
    <row r="3611" spans="1:20" x14ac:dyDescent="0.3">
      <c r="A3611" s="3">
        <f t="shared" si="336"/>
        <v>43251</v>
      </c>
      <c r="B3611">
        <v>5</v>
      </c>
      <c r="C3611">
        <v>31</v>
      </c>
      <c r="D3611">
        <v>10</v>
      </c>
      <c r="E3611">
        <v>1</v>
      </c>
      <c r="F3611" s="1">
        <f>VLOOKUP(A3611,Weather!$A$1:$E$366, 5)</f>
        <v>1</v>
      </c>
      <c r="G3611" s="1">
        <f>VLOOKUP(D3611, Spring!$A$1:$E$25, 2)</f>
        <v>1207.9646017699099</v>
      </c>
      <c r="H3611" s="1">
        <f>VLOOKUP(D3611, Spring!$A$1:$E$25, 3)</f>
        <v>923.64670083279998</v>
      </c>
      <c r="I3611" s="1">
        <f>VLOOKUP(D3611, Spring!$A$1:$E$25, 5)</f>
        <v>339.44621060481097</v>
      </c>
      <c r="J3611" s="1">
        <f t="shared" si="337"/>
        <v>1207.9646017699099</v>
      </c>
      <c r="K3611" s="47">
        <f t="shared" si="338"/>
        <v>22.598630605764129</v>
      </c>
      <c r="L3611" s="48">
        <f>Solar!K3628/1000*Variables!$B$3</f>
        <v>14.587199999999999</v>
      </c>
      <c r="M3611">
        <f>IF(E3611=1, VLOOKUP(D3611, Sheet1!$A$2:$C$26, 2), Sheet1!$C$3)</f>
        <v>0.25796000000000002</v>
      </c>
      <c r="N3611" s="1">
        <f>'Electricity Rates'!$J$2</f>
        <v>0.24729999999999999</v>
      </c>
      <c r="O3611" s="145">
        <f>L3611-K3611</f>
        <v>-8.0114306057641294</v>
      </c>
      <c r="P3611">
        <f t="shared" si="339"/>
        <v>5.5886413488054689</v>
      </c>
      <c r="Q3611">
        <f>IF(O3611&gt;0, IF(Q3610+O3611*Variables!$B$5&lt;Variables!$B$4, Q3610+O3611*Variables!$B$5, Variables!$B$4), IF(Q3610&gt;-O3611, Q3610+O3611/Variables!$B$5, 0))</f>
        <v>0</v>
      </c>
      <c r="R3611">
        <f>IF(O3611&gt;0, 0, IF(Q3610&gt;-O3611, 0, -O3611 - Q3610*Variables!$B$5))</f>
        <v>8.0114306057641294</v>
      </c>
      <c r="S3611">
        <f t="shared" si="340"/>
        <v>2.0666286390629152</v>
      </c>
      <c r="T3611">
        <f t="shared" si="341"/>
        <v>0</v>
      </c>
    </row>
    <row r="3612" spans="1:20" x14ac:dyDescent="0.3">
      <c r="A3612" s="3">
        <f t="shared" si="336"/>
        <v>43251</v>
      </c>
      <c r="B3612">
        <v>5</v>
      </c>
      <c r="C3612">
        <v>31</v>
      </c>
      <c r="D3612">
        <v>11</v>
      </c>
      <c r="E3612">
        <v>1</v>
      </c>
      <c r="F3612" s="1">
        <f>VLOOKUP(A3612,Weather!$A$1:$E$366, 5)</f>
        <v>1</v>
      </c>
      <c r="G3612" s="1">
        <f>VLOOKUP(D3612, Spring!$A$1:$E$25, 2)</f>
        <v>1274.3362831858401</v>
      </c>
      <c r="H3612" s="1">
        <f>VLOOKUP(D3612, Spring!$A$1:$E$25, 3)</f>
        <v>962.46396540679098</v>
      </c>
      <c r="I3612" s="1">
        <f>VLOOKUP(D3612, Spring!$A$1:$E$25, 5)</f>
        <v>352.80034538247099</v>
      </c>
      <c r="J3612" s="1">
        <f t="shared" si="337"/>
        <v>1274.3362831858401</v>
      </c>
      <c r="K3612" s="47">
        <f t="shared" si="338"/>
        <v>23.840313606080858</v>
      </c>
      <c r="L3612" s="48">
        <f>Solar!K3629/1000*Variables!$B$3</f>
        <v>26.257749999999998</v>
      </c>
      <c r="M3612">
        <f>IF(E3612=1, VLOOKUP(D3612, Sheet1!$A$2:$C$26, 2), Sheet1!$C$3)</f>
        <v>0.25796000000000002</v>
      </c>
      <c r="N3612" s="1">
        <f>'Electricity Rates'!$J$2</f>
        <v>0.24729999999999999</v>
      </c>
      <c r="O3612" s="145">
        <f>L3612-K3612</f>
        <v>2.4174363939191394</v>
      </c>
      <c r="P3612">
        <f t="shared" si="339"/>
        <v>5.8957095547837959</v>
      </c>
      <c r="Q3612">
        <f>IF(O3612&gt;0, IF(Q3611+O3612*Variables!$B$5&lt;Variables!$B$4, Q3611+O3612*Variables!$B$5, Variables!$B$4), IF(Q3611&gt;-O3612, Q3611+O3612/Variables!$B$5, 0))</f>
        <v>2.2723902102839908</v>
      </c>
      <c r="R3612">
        <f>IF(O3612&gt;0, 0, IF(Q3611&gt;-O3612, 0, -O3612 - Q3611*Variables!$B$5))</f>
        <v>0</v>
      </c>
      <c r="S3612">
        <f t="shared" si="340"/>
        <v>0</v>
      </c>
      <c r="T3612">
        <f t="shared" si="341"/>
        <v>0</v>
      </c>
    </row>
    <row r="3613" spans="1:20" x14ac:dyDescent="0.3">
      <c r="A3613" s="3">
        <f t="shared" si="336"/>
        <v>43251</v>
      </c>
      <c r="B3613">
        <v>5</v>
      </c>
      <c r="C3613">
        <v>31</v>
      </c>
      <c r="D3613">
        <v>12</v>
      </c>
      <c r="E3613">
        <v>1</v>
      </c>
      <c r="F3613" s="1">
        <f>VLOOKUP(A3613,Weather!$A$1:$E$366, 5)</f>
        <v>1</v>
      </c>
      <c r="G3613" s="1">
        <f>VLOOKUP(D3613, Spring!$A$1:$E$25, 2)</f>
        <v>1314.1592920353901</v>
      </c>
      <c r="H3613" s="1">
        <f>VLOOKUP(D3613, Spring!$A$1:$E$25, 3)</f>
        <v>983.10377962844302</v>
      </c>
      <c r="I3613" s="1">
        <f>VLOOKUP(D3613, Spring!$A$1:$E$25, 5)</f>
        <v>344.20503159464602</v>
      </c>
      <c r="J3613" s="1">
        <f t="shared" si="337"/>
        <v>1314.1592920353901</v>
      </c>
      <c r="K3613" s="47">
        <f t="shared" si="338"/>
        <v>24.585323406270746</v>
      </c>
      <c r="L3613" s="48">
        <f>Solar!K3630/1000*Variables!$B$3</f>
        <v>34.099699999999999</v>
      </c>
      <c r="M3613">
        <f>IF(E3613=1, VLOOKUP(D3613, Sheet1!$A$2:$C$26, 2), Sheet1!$C$3)</f>
        <v>0.25796000000000002</v>
      </c>
      <c r="N3613" s="1">
        <f>'Electricity Rates'!$J$2</f>
        <v>0.24729999999999999</v>
      </c>
      <c r="O3613" s="145">
        <f>L3613-K3613</f>
        <v>9.5143765937292528</v>
      </c>
      <c r="P3613">
        <f t="shared" si="339"/>
        <v>6.0799504783707556</v>
      </c>
      <c r="Q3613">
        <f>IF(O3613&gt;0, IF(Q3612+O3613*Variables!$B$5&lt;Variables!$B$4, Q3612+O3613*Variables!$B$5, Variables!$B$4), IF(Q3612&gt;-O3613, Q3612+O3613/Variables!$B$5, 0))</f>
        <v>11.215904208389487</v>
      </c>
      <c r="R3613">
        <f>IF(O3613&gt;0, 0, IF(Q3612&gt;-O3613, 0, -O3613 - Q3612*Variables!$B$5))</f>
        <v>0</v>
      </c>
      <c r="S3613">
        <f t="shared" si="340"/>
        <v>0</v>
      </c>
      <c r="T3613">
        <f t="shared" si="341"/>
        <v>0</v>
      </c>
    </row>
    <row r="3614" spans="1:20" x14ac:dyDescent="0.3">
      <c r="A3614" s="3">
        <f t="shared" si="336"/>
        <v>43251</v>
      </c>
      <c r="B3614">
        <v>5</v>
      </c>
      <c r="C3614">
        <v>31</v>
      </c>
      <c r="D3614">
        <v>13</v>
      </c>
      <c r="E3614">
        <v>1</v>
      </c>
      <c r="F3614" s="1">
        <f>VLOOKUP(A3614,Weather!$A$1:$E$366, 5)</f>
        <v>1</v>
      </c>
      <c r="G3614" s="1">
        <f>VLOOKUP(D3614, Spring!$A$1:$E$25, 2)</f>
        <v>1362.8318584070701</v>
      </c>
      <c r="H3614" s="1">
        <f>VLOOKUP(D3614, Spring!$A$1:$E$25, 3)</f>
        <v>999.59961563100603</v>
      </c>
      <c r="I3614" s="1">
        <f>VLOOKUP(D3614, Spring!$A$1:$E$25, 5)</f>
        <v>326.84269398328001</v>
      </c>
      <c r="J3614" s="1">
        <f t="shared" si="337"/>
        <v>1362.8318584070701</v>
      </c>
      <c r="K3614" s="47">
        <f t="shared" si="338"/>
        <v>25.495890939836308</v>
      </c>
      <c r="L3614" s="48">
        <f>Solar!K3631/1000*Variables!$B$3</f>
        <v>35.909199999999998</v>
      </c>
      <c r="M3614">
        <f>IF(E3614=1, VLOOKUP(D3614, Sheet1!$A$2:$C$26, 2), Sheet1!$C$3)</f>
        <v>0.55478000000000005</v>
      </c>
      <c r="N3614" s="1">
        <f>'Electricity Rates'!$J$2</f>
        <v>0.24729999999999999</v>
      </c>
      <c r="O3614" s="145">
        <f>L3614-K3614</f>
        <v>10.413309060163691</v>
      </c>
      <c r="P3614">
        <f t="shared" si="339"/>
        <v>6.3051338294215187</v>
      </c>
      <c r="Q3614">
        <f>IF(O3614&gt;0, IF(Q3613+O3614*Variables!$B$5&lt;Variables!$B$4, Q3613+O3614*Variables!$B$5, Variables!$B$4), IF(Q3613&gt;-O3614, Q3613+O3614/Variables!$B$5, 0))</f>
        <v>21.004414724943356</v>
      </c>
      <c r="R3614">
        <f>IF(O3614&gt;0, 0, IF(Q3613&gt;-O3614, 0, -O3614 - Q3613*Variables!$B$5))</f>
        <v>0</v>
      </c>
      <c r="S3614">
        <f t="shared" si="340"/>
        <v>0</v>
      </c>
      <c r="T3614">
        <f t="shared" si="341"/>
        <v>0</v>
      </c>
    </row>
    <row r="3615" spans="1:20" x14ac:dyDescent="0.3">
      <c r="A3615" s="3">
        <f t="shared" si="336"/>
        <v>43251</v>
      </c>
      <c r="B3615">
        <v>5</v>
      </c>
      <c r="C3615">
        <v>31</v>
      </c>
      <c r="D3615">
        <v>14</v>
      </c>
      <c r="E3615">
        <v>1</v>
      </c>
      <c r="F3615" s="1">
        <f>VLOOKUP(A3615,Weather!$A$1:$E$366, 5)</f>
        <v>1</v>
      </c>
      <c r="G3615" s="1">
        <f>VLOOKUP(D3615, Spring!$A$1:$E$25, 2)</f>
        <v>1402.65486725663</v>
      </c>
      <c r="H3615" s="1">
        <f>VLOOKUP(D3615, Spring!$A$1:$E$25, 3)</f>
        <v>1011.55108904548</v>
      </c>
      <c r="I3615" s="1">
        <f>VLOOKUP(D3615, Spring!$A$1:$E$25, 5)</f>
        <v>309.49016837395499</v>
      </c>
      <c r="J3615" s="1">
        <f t="shared" si="337"/>
        <v>1402.65486725663</v>
      </c>
      <c r="K3615" s="47">
        <f t="shared" si="338"/>
        <v>26.24090074002638</v>
      </c>
      <c r="L3615" s="48">
        <f>Solar!K3632/1000*Variables!$B$3</f>
        <v>25.42745</v>
      </c>
      <c r="M3615">
        <f>IF(E3615=1, VLOOKUP(D3615, Sheet1!$A$2:$C$26, 2), Sheet1!$C$3)</f>
        <v>0.55478000000000005</v>
      </c>
      <c r="N3615" s="1">
        <f>'Electricity Rates'!$J$2</f>
        <v>0.24729999999999999</v>
      </c>
      <c r="O3615" s="145">
        <f>L3615-K3615</f>
        <v>-0.81345074002637929</v>
      </c>
      <c r="P3615">
        <f t="shared" si="339"/>
        <v>6.4893747530085237</v>
      </c>
      <c r="Q3615">
        <f>IF(O3615&gt;0, IF(Q3614+O3615*Variables!$B$5&lt;Variables!$B$4, Q3614+O3615*Variables!$B$5, Variables!$B$4), IF(Q3614&gt;-O3615, Q3614+O3615/Variables!$B$5, 0))</f>
        <v>20.139041597255719</v>
      </c>
      <c r="R3615">
        <f>IF(O3615&gt;0, 0, IF(Q3614&gt;-O3615, 0, -O3615 - Q3614*Variables!$B$5))</f>
        <v>0</v>
      </c>
      <c r="S3615">
        <f t="shared" si="340"/>
        <v>0</v>
      </c>
      <c r="T3615">
        <f t="shared" si="341"/>
        <v>0</v>
      </c>
    </row>
    <row r="3616" spans="1:20" x14ac:dyDescent="0.3">
      <c r="A3616" s="3">
        <f t="shared" si="336"/>
        <v>43251</v>
      </c>
      <c r="B3616">
        <v>5</v>
      </c>
      <c r="C3616">
        <v>31</v>
      </c>
      <c r="D3616">
        <v>15</v>
      </c>
      <c r="E3616">
        <v>1</v>
      </c>
      <c r="F3616" s="1">
        <f>VLOOKUP(A3616,Weather!$A$1:$E$366, 5)</f>
        <v>1</v>
      </c>
      <c r="G3616" s="1">
        <f>VLOOKUP(D3616, Spring!$A$1:$E$25, 2)</f>
        <v>1371.6814159292001</v>
      </c>
      <c r="H3616" s="1">
        <f>VLOOKUP(D3616, Spring!$A$1:$E$25, 3)</f>
        <v>1005.48526585522</v>
      </c>
      <c r="I3616" s="1">
        <f>VLOOKUP(D3616, Spring!$A$1:$E$25, 5)</f>
        <v>300.89485458612899</v>
      </c>
      <c r="J3616" s="1">
        <f t="shared" si="337"/>
        <v>1371.6814159292001</v>
      </c>
      <c r="K3616" s="47">
        <f t="shared" si="338"/>
        <v>25.661448673211982</v>
      </c>
      <c r="L3616" s="48">
        <f>Solar!K3633/1000*Variables!$B$3</f>
        <v>29.345649999999999</v>
      </c>
      <c r="M3616">
        <f>IF(E3616=1, VLOOKUP(D3616, Sheet1!$A$2:$C$26, 2), Sheet1!$C$3)</f>
        <v>0.55478000000000005</v>
      </c>
      <c r="N3616" s="1">
        <f>'Electricity Rates'!$J$2</f>
        <v>0.24729999999999999</v>
      </c>
      <c r="O3616" s="145">
        <f>L3616-K3616</f>
        <v>3.6842013267880169</v>
      </c>
      <c r="P3616">
        <f t="shared" si="339"/>
        <v>6.3460762568853228</v>
      </c>
      <c r="Q3616">
        <f>IF(O3616&gt;0, IF(Q3615+O3616*Variables!$B$5&lt;Variables!$B$4, Q3615+O3616*Variables!$B$5, Variables!$B$4), IF(Q3615&gt;-O3616, Q3615+O3616/Variables!$B$5, 0))</f>
        <v>23.602190844436457</v>
      </c>
      <c r="R3616">
        <f>IF(O3616&gt;0, 0, IF(Q3615&gt;-O3616, 0, -O3616 - Q3615*Variables!$B$5))</f>
        <v>0</v>
      </c>
      <c r="S3616">
        <f t="shared" si="340"/>
        <v>0</v>
      </c>
      <c r="T3616">
        <f t="shared" si="341"/>
        <v>0</v>
      </c>
    </row>
    <row r="3617" spans="1:20" x14ac:dyDescent="0.3">
      <c r="A3617" s="3">
        <f t="shared" si="336"/>
        <v>43251</v>
      </c>
      <c r="B3617">
        <v>5</v>
      </c>
      <c r="C3617">
        <v>31</v>
      </c>
      <c r="D3617">
        <v>16</v>
      </c>
      <c r="E3617">
        <v>1</v>
      </c>
      <c r="F3617" s="1">
        <f>VLOOKUP(A3617,Weather!$A$1:$E$366, 5)</f>
        <v>1</v>
      </c>
      <c r="G3617" s="1">
        <f>VLOOKUP(D3617, Spring!$A$1:$E$25, 2)</f>
        <v>1283.1858407079601</v>
      </c>
      <c r="H3617" s="1">
        <f>VLOOKUP(D3617, Spring!$A$1:$E$25, 3)</f>
        <v>954.93673926969905</v>
      </c>
      <c r="I3617" s="1">
        <f>VLOOKUP(D3617, Spring!$A$1:$E$25, 5)</f>
        <v>270.36971623690101</v>
      </c>
      <c r="J3617" s="1">
        <f t="shared" si="337"/>
        <v>1283.1858407079601</v>
      </c>
      <c r="K3617" s="47">
        <f t="shared" si="338"/>
        <v>24.005871339456345</v>
      </c>
      <c r="L3617" s="48">
        <f>Solar!K3634/1000*Variables!$B$3</f>
        <v>19.2196</v>
      </c>
      <c r="M3617">
        <f>IF(E3617=1, VLOOKUP(D3617, Sheet1!$A$2:$C$26, 2), Sheet1!$C$3)</f>
        <v>0.55478000000000005</v>
      </c>
      <c r="N3617" s="1">
        <f>'Electricity Rates'!$J$2</f>
        <v>0.24729999999999999</v>
      </c>
      <c r="O3617" s="145">
        <f>L3617-K3617</f>
        <v>-4.786271339456345</v>
      </c>
      <c r="P3617">
        <f t="shared" si="339"/>
        <v>5.9366519822475539</v>
      </c>
      <c r="Q3617">
        <f>IF(O3617&gt;0, IF(Q3616+O3617*Variables!$B$5&lt;Variables!$B$4, Q3616+O3617*Variables!$B$5, Variables!$B$4), IF(Q3616&gt;-O3617, Q3616+O3617/Variables!$B$5, 0))</f>
        <v>18.510412823738218</v>
      </c>
      <c r="R3617">
        <f>IF(O3617&gt;0, 0, IF(Q3616&gt;-O3617, 0, -O3617 - Q3616*Variables!$B$5))</f>
        <v>0</v>
      </c>
      <c r="S3617">
        <f t="shared" si="340"/>
        <v>0</v>
      </c>
      <c r="T3617">
        <f t="shared" si="341"/>
        <v>0</v>
      </c>
    </row>
    <row r="3618" spans="1:20" x14ac:dyDescent="0.3">
      <c r="A3618" s="3">
        <f t="shared" si="336"/>
        <v>43251</v>
      </c>
      <c r="B3618">
        <v>5</v>
      </c>
      <c r="C3618">
        <v>31</v>
      </c>
      <c r="D3618">
        <v>17</v>
      </c>
      <c r="E3618">
        <v>1</v>
      </c>
      <c r="F3618" s="1">
        <f>VLOOKUP(A3618,Weather!$A$1:$E$366, 5)</f>
        <v>1</v>
      </c>
      <c r="G3618" s="1">
        <f>VLOOKUP(D3618, Spring!$A$1:$E$25, 2)</f>
        <v>973.45132743362797</v>
      </c>
      <c r="H3618" s="1">
        <f>VLOOKUP(D3618, Spring!$A$1:$E$25, 3)</f>
        <v>850.97693786034597</v>
      </c>
      <c r="I3618" s="1">
        <f>VLOOKUP(D3618, Spring!$A$1:$E$25, 5)</f>
        <v>257.39334353781499</v>
      </c>
      <c r="J3618" s="1">
        <f t="shared" si="337"/>
        <v>973.45132743362797</v>
      </c>
      <c r="K3618" s="47">
        <f t="shared" si="338"/>
        <v>18.211350671311767</v>
      </c>
      <c r="L3618" s="48">
        <f>Solar!K3635/1000*Variables!$B$3</f>
        <v>14.022599999999999</v>
      </c>
      <c r="M3618">
        <f>IF(E3618=1, VLOOKUP(D3618, Sheet1!$A$2:$C$26, 2), Sheet1!$C$3)</f>
        <v>0.55478000000000005</v>
      </c>
      <c r="N3618" s="1">
        <f>'Electricity Rates'!$J$2</f>
        <v>0.24729999999999999</v>
      </c>
      <c r="O3618" s="145">
        <f>L3618-K3618</f>
        <v>-4.1887506713117677</v>
      </c>
      <c r="P3618">
        <f t="shared" si="339"/>
        <v>4.5036670210153993</v>
      </c>
      <c r="Q3618">
        <f>IF(O3618&gt;0, IF(Q3617+O3618*Variables!$B$5&lt;Variables!$B$4, Q3617+O3618*Variables!$B$5, Variables!$B$4), IF(Q3617&gt;-O3618, Q3617+O3618/Variables!$B$5, 0))</f>
        <v>14.054295088300167</v>
      </c>
      <c r="R3618">
        <f>IF(O3618&gt;0, 0, IF(Q3617&gt;-O3618, 0, -O3618 - Q3617*Variables!$B$5))</f>
        <v>0</v>
      </c>
      <c r="S3618">
        <f t="shared" si="340"/>
        <v>0</v>
      </c>
      <c r="T3618">
        <f t="shared" si="341"/>
        <v>0</v>
      </c>
    </row>
    <row r="3619" spans="1:20" x14ac:dyDescent="0.3">
      <c r="A3619" s="3">
        <f t="shared" si="336"/>
        <v>43251</v>
      </c>
      <c r="B3619">
        <v>5</v>
      </c>
      <c r="C3619">
        <v>31</v>
      </c>
      <c r="D3619">
        <v>18</v>
      </c>
      <c r="E3619">
        <v>1</v>
      </c>
      <c r="F3619" s="1">
        <f>VLOOKUP(A3619,Weather!$A$1:$E$366, 5)</f>
        <v>1</v>
      </c>
      <c r="G3619" s="1">
        <f>VLOOKUP(D3619, Spring!$A$1:$E$25, 2)</f>
        <v>690.26548672566298</v>
      </c>
      <c r="H3619" s="1">
        <f>VLOOKUP(D3619, Spring!$A$1:$E$25, 3)</f>
        <v>590.923299339663</v>
      </c>
      <c r="I3619" s="1">
        <f>VLOOKUP(D3619, Spring!$A$1:$E$25, 5)</f>
        <v>248.81274775305101</v>
      </c>
      <c r="J3619" s="1">
        <f t="shared" si="337"/>
        <v>690.26548672566298</v>
      </c>
      <c r="K3619" s="47">
        <f t="shared" si="338"/>
        <v>12.913503203293789</v>
      </c>
      <c r="L3619" s="48">
        <f>Solar!K3636/1000*Variables!$B$3</f>
        <v>5.3489500000000003</v>
      </c>
      <c r="M3619">
        <f>IF(E3619=1, VLOOKUP(D3619, Sheet1!$A$2:$C$26, 2), Sheet1!$C$3)</f>
        <v>0.55478000000000005</v>
      </c>
      <c r="N3619" s="1">
        <f>'Electricity Rates'!$J$2</f>
        <v>0.24729999999999999</v>
      </c>
      <c r="O3619" s="145">
        <f>L3619-K3619</f>
        <v>-7.564553203293789</v>
      </c>
      <c r="P3619">
        <f t="shared" si="339"/>
        <v>3.1935093421745542</v>
      </c>
      <c r="Q3619">
        <f>IF(O3619&gt;0, IF(Q3618+O3619*Variables!$B$5&lt;Variables!$B$4, Q3618+O3619*Variables!$B$5, Variables!$B$4), IF(Q3618&gt;-O3619, Q3618+O3619/Variables!$B$5, 0))</f>
        <v>6.0068980635195395</v>
      </c>
      <c r="R3619">
        <f>IF(O3619&gt;0, 0, IF(Q3618&gt;-O3619, 0, -O3619 - Q3618*Variables!$B$5))</f>
        <v>0</v>
      </c>
      <c r="S3619">
        <f t="shared" si="340"/>
        <v>0</v>
      </c>
      <c r="T3619">
        <f t="shared" si="341"/>
        <v>0</v>
      </c>
    </row>
    <row r="3620" spans="1:20" x14ac:dyDescent="0.3">
      <c r="A3620" s="3">
        <f t="shared" si="336"/>
        <v>43251</v>
      </c>
      <c r="B3620">
        <v>5</v>
      </c>
      <c r="C3620">
        <v>31</v>
      </c>
      <c r="D3620">
        <v>19</v>
      </c>
      <c r="E3620">
        <v>1</v>
      </c>
      <c r="F3620" s="1">
        <f>VLOOKUP(A3620,Weather!$A$1:$E$366, 5)</f>
        <v>1</v>
      </c>
      <c r="G3620" s="1">
        <f>VLOOKUP(D3620, Spring!$A$1:$E$25, 2)</f>
        <v>482.300884955752</v>
      </c>
      <c r="H3620" s="1">
        <f>VLOOKUP(D3620, Spring!$A$1:$E$25, 3)</f>
        <v>454.99679692504799</v>
      </c>
      <c r="I3620" s="1">
        <f>VLOOKUP(D3620, Spring!$A$1:$E$25, 5)</f>
        <v>266.52341143686903</v>
      </c>
      <c r="J3620" s="1">
        <f t="shared" si="337"/>
        <v>482.300884955752</v>
      </c>
      <c r="K3620" s="47">
        <f t="shared" si="338"/>
        <v>9.0228964689681028</v>
      </c>
      <c r="L3620" s="48">
        <f>Solar!K3637/1000*Variables!$B$3</f>
        <v>1.4906999999999999</v>
      </c>
      <c r="M3620">
        <f>IF(E3620=1, VLOOKUP(D3620, Sheet1!$A$2:$C$26, 2), Sheet1!$C$3)</f>
        <v>0.25796000000000002</v>
      </c>
      <c r="N3620" s="1">
        <f>'Electricity Rates'!$J$2</f>
        <v>0.24729999999999999</v>
      </c>
      <c r="O3620" s="145">
        <f>L3620-K3620</f>
        <v>-7.5321964689681025</v>
      </c>
      <c r="P3620">
        <f t="shared" si="339"/>
        <v>2.2313622967758118</v>
      </c>
      <c r="Q3620">
        <f>IF(O3620&gt;0, IF(Q3619+O3620*Variables!$B$5&lt;Variables!$B$4, Q3619+O3620*Variables!$B$5, Variables!$B$4), IF(Q3619&gt;-O3620, Q3619+O3620/Variables!$B$5, 0))</f>
        <v>0</v>
      </c>
      <c r="R3620">
        <f>IF(O3620&gt;0, 0, IF(Q3619&gt;-O3620, 0, -O3620 - Q3619*Variables!$B$5))</f>
        <v>1.885712289259736</v>
      </c>
      <c r="S3620">
        <f t="shared" si="340"/>
        <v>0.48643834213744153</v>
      </c>
      <c r="T3620">
        <f t="shared" si="341"/>
        <v>0</v>
      </c>
    </row>
    <row r="3621" spans="1:20" x14ac:dyDescent="0.3">
      <c r="A3621" s="3">
        <f t="shared" si="336"/>
        <v>43251</v>
      </c>
      <c r="B3621">
        <v>5</v>
      </c>
      <c r="C3621">
        <v>31</v>
      </c>
      <c r="D3621">
        <v>20</v>
      </c>
      <c r="E3621">
        <v>1</v>
      </c>
      <c r="F3621" s="1">
        <f>VLOOKUP(A3621,Weather!$A$1:$E$366, 5)</f>
        <v>1</v>
      </c>
      <c r="G3621" s="1">
        <f>VLOOKUP(D3621, Spring!$A$1:$E$25, 2)</f>
        <v>415.92920353982299</v>
      </c>
      <c r="H3621" s="1">
        <f>VLOOKUP(D3621, Spring!$A$1:$E$25, 3)</f>
        <v>371.98648067830999</v>
      </c>
      <c r="I3621" s="1">
        <f>VLOOKUP(D3621, Spring!$A$1:$E$25, 5)</f>
        <v>284.25369912476901</v>
      </c>
      <c r="J3621" s="1">
        <f t="shared" si="337"/>
        <v>415.92920353982299</v>
      </c>
      <c r="K3621" s="47">
        <f t="shared" si="338"/>
        <v>7.7812134686513952</v>
      </c>
      <c r="L3621" s="48">
        <f>Solar!K3638/1000*Variables!$B$3</f>
        <v>0.10734999999999997</v>
      </c>
      <c r="M3621">
        <f>IF(E3621=1, VLOOKUP(D3621, Sheet1!$A$2:$C$26, 2), Sheet1!$C$3)</f>
        <v>0.25796000000000002</v>
      </c>
      <c r="N3621" s="1">
        <f>'Electricity Rates'!$J$2</f>
        <v>0.24729999999999999</v>
      </c>
      <c r="O3621" s="145">
        <f>L3621-K3621</f>
        <v>-7.6738634686513949</v>
      </c>
      <c r="P3621">
        <f t="shared" si="339"/>
        <v>1.9242940907974899</v>
      </c>
      <c r="Q3621">
        <f>IF(O3621&gt;0, IF(Q3620+O3621*Variables!$B$5&lt;Variables!$B$4, Q3620+O3621*Variables!$B$5, Variables!$B$4), IF(Q3620&gt;-O3621, Q3620+O3621/Variables!$B$5, 0))</f>
        <v>0</v>
      </c>
      <c r="R3621">
        <f>IF(O3621&gt;0, 0, IF(Q3620&gt;-O3621, 0, -O3621 - Q3620*Variables!$B$5))</f>
        <v>7.6738634686513949</v>
      </c>
      <c r="S3621">
        <f t="shared" si="340"/>
        <v>1.979549820373314</v>
      </c>
      <c r="T3621">
        <f t="shared" si="341"/>
        <v>0</v>
      </c>
    </row>
    <row r="3622" spans="1:20" x14ac:dyDescent="0.3">
      <c r="A3622" s="3">
        <f t="shared" si="336"/>
        <v>43251</v>
      </c>
      <c r="B3622">
        <v>5</v>
      </c>
      <c r="C3622">
        <v>31</v>
      </c>
      <c r="D3622">
        <v>21</v>
      </c>
      <c r="E3622">
        <v>1</v>
      </c>
      <c r="F3622" s="1">
        <f>VLOOKUP(A3622,Weather!$A$1:$E$366, 5)</f>
        <v>1</v>
      </c>
      <c r="G3622" s="1">
        <f>VLOOKUP(D3622, Spring!$A$1:$E$25, 2)</f>
        <v>371.68141592920301</v>
      </c>
      <c r="H3622" s="1">
        <f>VLOOKUP(D3622, Spring!$A$1:$E$25, 3)</f>
        <v>318.10538116591903</v>
      </c>
      <c r="I3622" s="1">
        <f>VLOOKUP(D3622, Spring!$A$1:$E$25, 5)</f>
        <v>271.28223242670401</v>
      </c>
      <c r="J3622" s="1">
        <f t="shared" si="337"/>
        <v>371.68141592920301</v>
      </c>
      <c r="K3622" s="47">
        <f t="shared" si="338"/>
        <v>6.9534248017735774</v>
      </c>
      <c r="L3622" s="48">
        <f>Solar!K3639/1000*Variables!$B$3</f>
        <v>0</v>
      </c>
      <c r="M3622">
        <f>IF(E3622=1, VLOOKUP(D3622, Sheet1!$A$2:$C$26, 2), Sheet1!$C$3)</f>
        <v>0.25796000000000002</v>
      </c>
      <c r="N3622" s="1">
        <f>'Electricity Rates'!$J$2</f>
        <v>0.24729999999999999</v>
      </c>
      <c r="O3622" s="145">
        <f>L3622-K3622</f>
        <v>-6.9534248017735774</v>
      </c>
      <c r="P3622">
        <f t="shared" si="339"/>
        <v>1.7195819534786057</v>
      </c>
      <c r="Q3622">
        <f>IF(O3622&gt;0, IF(Q3621+O3622*Variables!$B$5&lt;Variables!$B$4, Q3621+O3622*Variables!$B$5, Variables!$B$4), IF(Q3621&gt;-O3622, Q3621+O3622/Variables!$B$5, 0))</f>
        <v>0</v>
      </c>
      <c r="R3622">
        <f>IF(O3622&gt;0, 0, IF(Q3621&gt;-O3622, 0, -O3622 - Q3621*Variables!$B$5))</f>
        <v>6.9534248017735774</v>
      </c>
      <c r="S3622">
        <f t="shared" si="340"/>
        <v>1.7937054618655122</v>
      </c>
      <c r="T3622">
        <f t="shared" si="341"/>
        <v>0</v>
      </c>
    </row>
    <row r="3623" spans="1:20" x14ac:dyDescent="0.3">
      <c r="A3623" s="3">
        <f t="shared" si="336"/>
        <v>43251</v>
      </c>
      <c r="B3623">
        <v>5</v>
      </c>
      <c r="C3623">
        <v>31</v>
      </c>
      <c r="D3623">
        <v>22</v>
      </c>
      <c r="E3623">
        <v>1</v>
      </c>
      <c r="F3623" s="1">
        <f>VLOOKUP(A3623,Weather!$A$1:$E$366, 5)</f>
        <v>1</v>
      </c>
      <c r="G3623" s="1">
        <f>VLOOKUP(D3623, Spring!$A$1:$E$25, 2)</f>
        <v>345.13274336283098</v>
      </c>
      <c r="H3623" s="1">
        <f>VLOOKUP(D3623, Spring!$A$1:$E$25, 3)</f>
        <v>289.79820627802701</v>
      </c>
      <c r="I3623" s="1">
        <f>VLOOKUP(D3623, Spring!$A$1:$E$25, 5)</f>
        <v>275.85953137878198</v>
      </c>
      <c r="J3623" s="1">
        <f t="shared" si="337"/>
        <v>345.13274336283098</v>
      </c>
      <c r="K3623" s="47">
        <f t="shared" si="338"/>
        <v>6.4567516016468849</v>
      </c>
      <c r="L3623" s="48">
        <f>Solar!K3640/1000*Variables!$B$3</f>
        <v>0</v>
      </c>
      <c r="M3623">
        <f>IF(E3623=1, VLOOKUP(D3623, Sheet1!$A$2:$C$26, 2), Sheet1!$C$3)</f>
        <v>0.18637999999999999</v>
      </c>
      <c r="N3623" s="1">
        <f>'Electricity Rates'!$J$2</f>
        <v>0.24729999999999999</v>
      </c>
      <c r="O3623" s="145">
        <f>L3623-K3623</f>
        <v>-6.4567516016468849</v>
      </c>
      <c r="P3623">
        <f t="shared" si="339"/>
        <v>1.5967546710872746</v>
      </c>
      <c r="Q3623">
        <f>IF(O3623&gt;0, IF(Q3622+O3623*Variables!$B$5&lt;Variables!$B$4, Q3622+O3623*Variables!$B$5, Variables!$B$4), IF(Q3622&gt;-O3623, Q3622+O3623/Variables!$B$5, 0))</f>
        <v>0</v>
      </c>
      <c r="R3623">
        <f>IF(O3623&gt;0, 0, IF(Q3622&gt;-O3623, 0, -O3623 - Q3622*Variables!$B$5))</f>
        <v>6.4567516016468849</v>
      </c>
      <c r="S3623">
        <f t="shared" si="340"/>
        <v>1.2034093635149463</v>
      </c>
      <c r="T3623">
        <f t="shared" si="341"/>
        <v>0</v>
      </c>
    </row>
    <row r="3624" spans="1:20" x14ac:dyDescent="0.3">
      <c r="A3624" s="3">
        <f t="shared" si="336"/>
        <v>43251</v>
      </c>
      <c r="B3624">
        <v>5</v>
      </c>
      <c r="C3624">
        <v>31</v>
      </c>
      <c r="D3624">
        <v>23</v>
      </c>
      <c r="E3624">
        <v>1</v>
      </c>
      <c r="F3624" s="1">
        <f>VLOOKUP(A3624,Weather!$A$1:$E$366, 5)</f>
        <v>1</v>
      </c>
      <c r="G3624" s="1">
        <f>VLOOKUP(D3624, Spring!$A$1:$E$25, 2)</f>
        <v>318.58407079646003</v>
      </c>
      <c r="H3624" s="1">
        <f>VLOOKUP(D3624, Spring!$A$1:$E$25, 3)</f>
        <v>270.57975656630401</v>
      </c>
      <c r="I3624" s="1">
        <f>VLOOKUP(D3624, Spring!$A$1:$E$25, 5)</f>
        <v>271.64527650221697</v>
      </c>
      <c r="J3624" s="1">
        <f t="shared" si="337"/>
        <v>318.58407079646003</v>
      </c>
      <c r="K3624" s="47">
        <f t="shared" si="338"/>
        <v>5.9600784015202146</v>
      </c>
      <c r="L3624" s="48">
        <f>Solar!K3641/1000*Variables!$B$3</f>
        <v>0</v>
      </c>
      <c r="M3624">
        <f>IF(E3624=1, VLOOKUP(D3624, Sheet1!$A$2:$C$26, 2), Sheet1!$C$3)</f>
        <v>0.18637999999999999</v>
      </c>
      <c r="N3624" s="1">
        <f>'Electricity Rates'!$J$2</f>
        <v>0.24729999999999999</v>
      </c>
      <c r="O3624" s="145">
        <f>L3624-K3624</f>
        <v>-5.9600784015202146</v>
      </c>
      <c r="P3624">
        <f t="shared" si="339"/>
        <v>1.473927388695949</v>
      </c>
      <c r="Q3624">
        <f>IF(O3624&gt;0, IF(Q3623+O3624*Variables!$B$5&lt;Variables!$B$4, Q3623+O3624*Variables!$B$5, Variables!$B$4), IF(Q3623&gt;-O3624, Q3623+O3624/Variables!$B$5, 0))</f>
        <v>0</v>
      </c>
      <c r="R3624">
        <f>IF(O3624&gt;0, 0, IF(Q3623&gt;-O3624, 0, -O3624 - Q3623*Variables!$B$5))</f>
        <v>5.9600784015202146</v>
      </c>
      <c r="S3624">
        <f t="shared" si="340"/>
        <v>1.1108394124753376</v>
      </c>
      <c r="T3624">
        <f t="shared" si="341"/>
        <v>0</v>
      </c>
    </row>
    <row r="3625" spans="1:20" x14ac:dyDescent="0.3">
      <c r="A3625" s="3">
        <f t="shared" si="336"/>
        <v>43251</v>
      </c>
      <c r="B3625">
        <v>5</v>
      </c>
      <c r="C3625">
        <v>31</v>
      </c>
      <c r="D3625">
        <v>24</v>
      </c>
      <c r="E3625">
        <v>1</v>
      </c>
      <c r="F3625" s="1">
        <f>VLOOKUP(A3625,Weather!$A$1:$E$366, 5)</f>
        <v>1</v>
      </c>
      <c r="G3625" s="1">
        <f>VLOOKUP(D3625, Spring!$A$1:$E$25, 2)</f>
        <v>287.61061946902601</v>
      </c>
      <c r="H3625" s="1">
        <f>VLOOKUP(D3625, Spring!$A$1:$E$25, 3)</f>
        <v>251.20115310698301</v>
      </c>
      <c r="I3625" s="1">
        <f>VLOOKUP(D3625, Spring!$A$1:$E$25, 5)</f>
        <v>267.465363632795</v>
      </c>
      <c r="J3625" s="1">
        <f t="shared" si="337"/>
        <v>287.61061946902601</v>
      </c>
      <c r="K3625" s="47">
        <f t="shared" si="338"/>
        <v>5.3806263347057408</v>
      </c>
      <c r="L3625" s="48">
        <f>Solar!K3642/1000*Variables!$B$3</f>
        <v>0</v>
      </c>
      <c r="M3625">
        <f>IF(E3625=1, VLOOKUP(D3625, Sheet1!$A$2:$C$26, 2), Sheet1!$C$3)</f>
        <v>0.18637999999999999</v>
      </c>
      <c r="N3625" s="1">
        <f>'Electricity Rates'!$J$2</f>
        <v>0.24729999999999999</v>
      </c>
      <c r="O3625" s="145">
        <f>L3625-K3625</f>
        <v>-5.3806263347057408</v>
      </c>
      <c r="P3625">
        <f t="shared" si="339"/>
        <v>1.3306288925727296</v>
      </c>
      <c r="Q3625">
        <f>IF(O3625&gt;0, IF(Q3624+O3625*Variables!$B$5&lt;Variables!$B$4, Q3624+O3625*Variables!$B$5, Variables!$B$4), IF(Q3624&gt;-O3625, Q3624+O3625/Variables!$B$5, 0))</f>
        <v>0</v>
      </c>
      <c r="R3625">
        <f>IF(O3625&gt;0, 0, IF(Q3624&gt;-O3625, 0, -O3625 - Q3624*Variables!$B$5))</f>
        <v>5.3806263347057408</v>
      </c>
      <c r="S3625">
        <f t="shared" si="340"/>
        <v>1.0028411362624559</v>
      </c>
      <c r="T3625">
        <f t="shared" si="341"/>
        <v>0</v>
      </c>
    </row>
    <row r="3626" spans="1:20" x14ac:dyDescent="0.3">
      <c r="A3626" s="3">
        <f t="shared" si="336"/>
        <v>43252</v>
      </c>
      <c r="B3626">
        <v>6</v>
      </c>
      <c r="C3626">
        <v>1</v>
      </c>
      <c r="D3626">
        <v>1</v>
      </c>
      <c r="E3626">
        <v>1</v>
      </c>
      <c r="F3626" s="1">
        <f>VLOOKUP(A3626,Weather!$A$1:$E$366, 5)</f>
        <v>0</v>
      </c>
      <c r="G3626" s="1">
        <f>VLOOKUP(D3626, Summer!$A$1:$E$25, 2)</f>
        <v>305.44698283970399</v>
      </c>
      <c r="H3626" s="1">
        <f>VLOOKUP(D3626, Summer!$A$1:$E$25, 3)</f>
        <v>264.36707082495798</v>
      </c>
      <c r="I3626" s="1">
        <f>VLOOKUP(D3626, Summer!$A$1:$E$25, 5)</f>
        <v>276.703769768114</v>
      </c>
      <c r="J3626" s="1">
        <f t="shared" si="337"/>
        <v>264.36707082495798</v>
      </c>
      <c r="K3626" s="47">
        <f t="shared" si="338"/>
        <v>4.9457854718155758</v>
      </c>
      <c r="L3626" s="48">
        <f>Solar!K3643/1000*Variables!$B$3</f>
        <v>0</v>
      </c>
      <c r="M3626">
        <f>IF(E3626=1, VLOOKUP(D3626, Sheet1!$A$2:$C$26, 2), Sheet1!$C$3)</f>
        <v>0.18637999999999999</v>
      </c>
      <c r="N3626" s="1">
        <f>'Electricity Rates'!$J$2</f>
        <v>0.24729999999999999</v>
      </c>
      <c r="O3626" s="145">
        <f>L3626-K3626</f>
        <v>-4.9457854718155758</v>
      </c>
      <c r="P3626">
        <f t="shared" si="339"/>
        <v>1.2230927471799919</v>
      </c>
      <c r="Q3626">
        <f>IF(O3626&gt;0, IF(Q3625+O3626*Variables!$B$5&lt;Variables!$B$4, Q3625+O3626*Variables!$B$5, Variables!$B$4), IF(Q3625&gt;-O3626, Q3625+O3626/Variables!$B$5, 0))</f>
        <v>0</v>
      </c>
      <c r="R3626">
        <f>IF(O3626&gt;0, 0, IF(Q3625&gt;-O3626, 0, -O3626 - Q3625*Variables!$B$5))</f>
        <v>4.9457854718155758</v>
      </c>
      <c r="S3626">
        <f t="shared" si="340"/>
        <v>0.92179549623698698</v>
      </c>
      <c r="T3626">
        <f t="shared" si="341"/>
        <v>0</v>
      </c>
    </row>
    <row r="3627" spans="1:20" x14ac:dyDescent="0.3">
      <c r="A3627" s="3">
        <f t="shared" si="336"/>
        <v>43252</v>
      </c>
      <c r="B3627">
        <v>6</v>
      </c>
      <c r="C3627">
        <v>1</v>
      </c>
      <c r="D3627">
        <v>2</v>
      </c>
      <c r="E3627">
        <v>1</v>
      </c>
      <c r="F3627" s="1">
        <f>VLOOKUP(A3627,Weather!$A$1:$E$366, 5)</f>
        <v>0</v>
      </c>
      <c r="G3627" s="1">
        <f>VLOOKUP(D3627, Summer!$A$1:$E$25, 2)</f>
        <v>286.71906025959902</v>
      </c>
      <c r="H3627" s="1">
        <f>VLOOKUP(D3627, Summer!$A$1:$E$25, 3)</f>
        <v>260.03911906460002</v>
      </c>
      <c r="I3627" s="1">
        <f>VLOOKUP(D3627, Summer!$A$1:$E$25, 5)</f>
        <v>276.50446931271199</v>
      </c>
      <c r="J3627" s="1">
        <f t="shared" si="337"/>
        <v>260.03911906460002</v>
      </c>
      <c r="K3627" s="47">
        <f t="shared" si="338"/>
        <v>4.8648180469683648</v>
      </c>
      <c r="L3627" s="48">
        <f>Solar!K3644/1000*Variables!$B$3</f>
        <v>0</v>
      </c>
      <c r="M3627">
        <f>IF(E3627=1, VLOOKUP(D3627, Sheet1!$A$2:$C$26, 2), Sheet1!$C$3)</f>
        <v>0.18637999999999999</v>
      </c>
      <c r="N3627" s="1">
        <f>'Electricity Rates'!$J$2</f>
        <v>0.24729999999999999</v>
      </c>
      <c r="O3627" s="145">
        <f>L3627-K3627</f>
        <v>-4.8648180469683648</v>
      </c>
      <c r="P3627">
        <f t="shared" si="339"/>
        <v>1.2030695030152765</v>
      </c>
      <c r="Q3627">
        <f>IF(O3627&gt;0, IF(Q3626+O3627*Variables!$B$5&lt;Variables!$B$4, Q3626+O3627*Variables!$B$5, Variables!$B$4), IF(Q3626&gt;-O3627, Q3626+O3627/Variables!$B$5, 0))</f>
        <v>0</v>
      </c>
      <c r="R3627">
        <f>IF(O3627&gt;0, 0, IF(Q3626&gt;-O3627, 0, -O3627 - Q3626*Variables!$B$5))</f>
        <v>4.8648180469683648</v>
      </c>
      <c r="S3627">
        <f t="shared" si="340"/>
        <v>0.90670478759396378</v>
      </c>
      <c r="T3627">
        <f t="shared" si="341"/>
        <v>0</v>
      </c>
    </row>
    <row r="3628" spans="1:20" x14ac:dyDescent="0.3">
      <c r="A3628" s="3">
        <f t="shared" si="336"/>
        <v>43252</v>
      </c>
      <c r="B3628">
        <v>6</v>
      </c>
      <c r="C3628">
        <v>1</v>
      </c>
      <c r="D3628">
        <v>3</v>
      </c>
      <c r="E3628">
        <v>1</v>
      </c>
      <c r="F3628" s="1">
        <f>VLOOKUP(A3628,Weather!$A$1:$E$366, 5)</f>
        <v>0</v>
      </c>
      <c r="G3628" s="1">
        <f>VLOOKUP(D3628, Summer!$A$1:$E$25, 2)</f>
        <v>272.63131492590298</v>
      </c>
      <c r="H3628" s="1">
        <f>VLOOKUP(D3628, Summer!$A$1:$E$25, 3)</f>
        <v>241.571030279452</v>
      </c>
      <c r="I3628" s="1">
        <f>VLOOKUP(D3628, Summer!$A$1:$E$25, 5)</f>
        <v>276.33008141423602</v>
      </c>
      <c r="J3628" s="1">
        <f t="shared" si="337"/>
        <v>241.571030279452</v>
      </c>
      <c r="K3628" s="47">
        <f t="shared" si="338"/>
        <v>4.5193166011159711</v>
      </c>
      <c r="L3628" s="48">
        <f>Solar!K3645/1000*Variables!$B$3</f>
        <v>0</v>
      </c>
      <c r="M3628">
        <f>IF(E3628=1, VLOOKUP(D3628, Sheet1!$A$2:$C$26, 2), Sheet1!$C$3)</f>
        <v>0.18637999999999999</v>
      </c>
      <c r="N3628" s="1">
        <f>'Electricity Rates'!$J$2</f>
        <v>0.24729999999999999</v>
      </c>
      <c r="O3628" s="145">
        <f>L3628-K3628</f>
        <v>-4.5193166011159711</v>
      </c>
      <c r="P3628">
        <f t="shared" si="339"/>
        <v>1.1176269954559797</v>
      </c>
      <c r="Q3628">
        <f>IF(O3628&gt;0, IF(Q3627+O3628*Variables!$B$5&lt;Variables!$B$4, Q3627+O3628*Variables!$B$5, Variables!$B$4), IF(Q3627&gt;-O3628, Q3627+O3628/Variables!$B$5, 0))</f>
        <v>0</v>
      </c>
      <c r="R3628">
        <f>IF(O3628&gt;0, 0, IF(Q3627&gt;-O3628, 0, -O3628 - Q3627*Variables!$B$5))</f>
        <v>4.5193166011159711</v>
      </c>
      <c r="S3628">
        <f t="shared" si="340"/>
        <v>0.84231022811599465</v>
      </c>
      <c r="T3628">
        <f t="shared" si="341"/>
        <v>0</v>
      </c>
    </row>
    <row r="3629" spans="1:20" x14ac:dyDescent="0.3">
      <c r="A3629" s="3">
        <f t="shared" si="336"/>
        <v>43252</v>
      </c>
      <c r="B3629">
        <v>6</v>
      </c>
      <c r="C3629">
        <v>1</v>
      </c>
      <c r="D3629">
        <v>4</v>
      </c>
      <c r="E3629">
        <v>1</v>
      </c>
      <c r="F3629" s="1">
        <f>VLOOKUP(A3629,Weather!$A$1:$E$366, 5)</f>
        <v>0</v>
      </c>
      <c r="G3629" s="1">
        <f>VLOOKUP(D3629, Summer!$A$1:$E$25, 2)</f>
        <v>286.33237882239803</v>
      </c>
      <c r="H3629" s="1">
        <f>VLOOKUP(D3629, Summer!$A$1:$E$25, 3)</f>
        <v>256.10019667595998</v>
      </c>
      <c r="I3629" s="1">
        <f>VLOOKUP(D3629, Summer!$A$1:$E$25, 5)</f>
        <v>276.13078095883401</v>
      </c>
      <c r="J3629" s="1">
        <f t="shared" si="337"/>
        <v>256.10019667595998</v>
      </c>
      <c r="K3629" s="47">
        <f t="shared" si="338"/>
        <v>4.7911285928939433</v>
      </c>
      <c r="L3629" s="48">
        <f>Solar!K3646/1000*Variables!$B$3</f>
        <v>0</v>
      </c>
      <c r="M3629">
        <f>IF(E3629=1, VLOOKUP(D3629, Sheet1!$A$2:$C$26, 2), Sheet1!$C$3)</f>
        <v>0.18637999999999999</v>
      </c>
      <c r="N3629" s="1">
        <f>'Electricity Rates'!$J$2</f>
        <v>0.24729999999999999</v>
      </c>
      <c r="O3629" s="145">
        <f>L3629-K3629</f>
        <v>-4.7911285928939433</v>
      </c>
      <c r="P3629">
        <f t="shared" si="339"/>
        <v>1.1848461010226721</v>
      </c>
      <c r="Q3629">
        <f>IF(O3629&gt;0, IF(Q3628+O3629*Variables!$B$5&lt;Variables!$B$4, Q3628+O3629*Variables!$B$5, Variables!$B$4), IF(Q3628&gt;-O3629, Q3628+O3629/Variables!$B$5, 0))</f>
        <v>0</v>
      </c>
      <c r="R3629">
        <f>IF(O3629&gt;0, 0, IF(Q3628&gt;-O3629, 0, -O3629 - Q3628*Variables!$B$5))</f>
        <v>4.7911285928939433</v>
      </c>
      <c r="S3629">
        <f t="shared" si="340"/>
        <v>0.89297054714357316</v>
      </c>
      <c r="T3629">
        <f t="shared" si="341"/>
        <v>0</v>
      </c>
    </row>
    <row r="3630" spans="1:20" x14ac:dyDescent="0.3">
      <c r="A3630" s="3">
        <f t="shared" si="336"/>
        <v>43252</v>
      </c>
      <c r="B3630">
        <v>6</v>
      </c>
      <c r="C3630">
        <v>1</v>
      </c>
      <c r="D3630">
        <v>5</v>
      </c>
      <c r="E3630">
        <v>1</v>
      </c>
      <c r="F3630" s="1">
        <f>VLOOKUP(A3630,Weather!$A$1:$E$366, 5)</f>
        <v>0</v>
      </c>
      <c r="G3630" s="1">
        <f>VLOOKUP(D3630, Summer!$A$1:$E$25, 2)</f>
        <v>323.19252555232703</v>
      </c>
      <c r="H3630" s="1">
        <f>VLOOKUP(D3630, Summer!$A$1:$E$25, 3)</f>
        <v>290.90909090909099</v>
      </c>
      <c r="I3630" s="1">
        <f>VLOOKUP(D3630, Summer!$A$1:$E$25, 5)</f>
        <v>275.93148050343302</v>
      </c>
      <c r="J3630" s="1">
        <f t="shared" si="337"/>
        <v>290.90909090909099</v>
      </c>
      <c r="K3630" s="47">
        <f t="shared" si="338"/>
        <v>5.4423342171457358</v>
      </c>
      <c r="L3630" s="48">
        <f>Solar!K3647/1000*Variables!$B$3</f>
        <v>0</v>
      </c>
      <c r="M3630">
        <f>IF(E3630=1, VLOOKUP(D3630, Sheet1!$A$2:$C$26, 2), Sheet1!$C$3)</f>
        <v>0.18637999999999999</v>
      </c>
      <c r="N3630" s="1">
        <f>'Electricity Rates'!$J$2</f>
        <v>0.24729999999999999</v>
      </c>
      <c r="O3630" s="145">
        <f>L3630-K3630</f>
        <v>-5.4423342171457358</v>
      </c>
      <c r="P3630">
        <f t="shared" si="339"/>
        <v>1.3458892519001404</v>
      </c>
      <c r="Q3630">
        <f>IF(O3630&gt;0, IF(Q3629+O3630*Variables!$B$5&lt;Variables!$B$4, Q3629+O3630*Variables!$B$5, Variables!$B$4), IF(Q3629&gt;-O3630, Q3629+O3630/Variables!$B$5, 0))</f>
        <v>0</v>
      </c>
      <c r="R3630">
        <f>IF(O3630&gt;0, 0, IF(Q3629&gt;-O3630, 0, -O3630 - Q3629*Variables!$B$5))</f>
        <v>5.4423342171457358</v>
      </c>
      <c r="S3630">
        <f t="shared" si="340"/>
        <v>1.0143422513916223</v>
      </c>
      <c r="T3630">
        <f t="shared" si="341"/>
        <v>0</v>
      </c>
    </row>
    <row r="3631" spans="1:20" x14ac:dyDescent="0.3">
      <c r="A3631" s="3">
        <f t="shared" si="336"/>
        <v>43252</v>
      </c>
      <c r="B3631">
        <v>6</v>
      </c>
      <c r="C3631">
        <v>1</v>
      </c>
      <c r="D3631">
        <v>6</v>
      </c>
      <c r="E3631">
        <v>1</v>
      </c>
      <c r="F3631" s="1">
        <f>VLOOKUP(A3631,Weather!$A$1:$E$366, 5)</f>
        <v>0</v>
      </c>
      <c r="G3631" s="1">
        <f>VLOOKUP(D3631, Summer!$A$1:$E$25, 2)</f>
        <v>420.20776289112302</v>
      </c>
      <c r="H3631" s="1">
        <f>VLOOKUP(D3631, Summer!$A$1:$E$25, 3)</f>
        <v>354.54545454545399</v>
      </c>
      <c r="I3631" s="1">
        <f>VLOOKUP(D3631, Summer!$A$1:$E$25, 5)</f>
        <v>244.50179868660999</v>
      </c>
      <c r="J3631" s="1">
        <f t="shared" si="337"/>
        <v>354.54545454545399</v>
      </c>
      <c r="K3631" s="47">
        <f t="shared" si="338"/>
        <v>6.6328448271463527</v>
      </c>
      <c r="L3631" s="48">
        <f>Solar!K3648/1000*Variables!$B$3</f>
        <v>0.90325000000000011</v>
      </c>
      <c r="M3631">
        <f>IF(E3631=1, VLOOKUP(D3631, Sheet1!$A$2:$C$26, 2), Sheet1!$C$3)</f>
        <v>0.18637999999999999</v>
      </c>
      <c r="N3631" s="1">
        <f>'Electricity Rates'!$J$2</f>
        <v>0.24729999999999999</v>
      </c>
      <c r="O3631" s="145">
        <f>L3631-K3631</f>
        <v>-5.7295948271463528</v>
      </c>
      <c r="P3631">
        <f t="shared" si="339"/>
        <v>1.6403025257532931</v>
      </c>
      <c r="Q3631">
        <f>IF(O3631&gt;0, IF(Q3630+O3631*Variables!$B$5&lt;Variables!$B$4, Q3630+O3631*Variables!$B$5, Variables!$B$4), IF(Q3630&gt;-O3631, Q3630+O3631/Variables!$B$5, 0))</f>
        <v>0</v>
      </c>
      <c r="R3631">
        <f>IF(O3631&gt;0, 0, IF(Q3630&gt;-O3631, 0, -O3631 - Q3630*Variables!$B$5))</f>
        <v>5.7295948271463528</v>
      </c>
      <c r="S3631">
        <f t="shared" si="340"/>
        <v>1.0678818838835371</v>
      </c>
      <c r="T3631">
        <f t="shared" si="341"/>
        <v>0</v>
      </c>
    </row>
    <row r="3632" spans="1:20" x14ac:dyDescent="0.3">
      <c r="A3632" s="3">
        <f t="shared" si="336"/>
        <v>43252</v>
      </c>
      <c r="B3632">
        <v>6</v>
      </c>
      <c r="C3632">
        <v>1</v>
      </c>
      <c r="D3632">
        <v>7</v>
      </c>
      <c r="E3632">
        <v>1</v>
      </c>
      <c r="F3632" s="1">
        <f>VLOOKUP(A3632,Weather!$A$1:$E$366, 5)</f>
        <v>0</v>
      </c>
      <c r="G3632" s="1">
        <f>VLOOKUP(D3632, Summer!$A$1:$E$25, 2)</f>
        <v>767.23345107957198</v>
      </c>
      <c r="H3632" s="1">
        <f>VLOOKUP(D3632, Summer!$A$1:$E$25, 3)</f>
        <v>587.45596403639502</v>
      </c>
      <c r="I3632" s="1">
        <f>VLOOKUP(D3632, Summer!$A$1:$E$25, 5)</f>
        <v>275.57273968370998</v>
      </c>
      <c r="J3632" s="1">
        <f t="shared" si="337"/>
        <v>587.45596403639502</v>
      </c>
      <c r="K3632" s="47">
        <f t="shared" si="338"/>
        <v>10.990140198611773</v>
      </c>
      <c r="L3632" s="48">
        <f>Solar!K3649/1000*Variables!$B$3</f>
        <v>4.0503500000000008</v>
      </c>
      <c r="M3632">
        <f>IF(E3632=1, VLOOKUP(D3632, Sheet1!$A$2:$C$26, 2), Sheet1!$C$3)</f>
        <v>0.18637999999999999</v>
      </c>
      <c r="N3632" s="1">
        <f>'Electricity Rates'!$J$2</f>
        <v>0.24729999999999999</v>
      </c>
      <c r="O3632" s="145">
        <f>L3632-K3632</f>
        <v>-6.9397901986117718</v>
      </c>
      <c r="P3632">
        <f t="shared" si="339"/>
        <v>2.7178616711166912</v>
      </c>
      <c r="Q3632">
        <f>IF(O3632&gt;0, IF(Q3631+O3632*Variables!$B$5&lt;Variables!$B$4, Q3631+O3632*Variables!$B$5, Variables!$B$4), IF(Q3631&gt;-O3632, Q3631+O3632/Variables!$B$5, 0))</f>
        <v>0</v>
      </c>
      <c r="R3632">
        <f>IF(O3632&gt;0, 0, IF(Q3631&gt;-O3632, 0, -O3632 - Q3631*Variables!$B$5))</f>
        <v>6.9397901986117718</v>
      </c>
      <c r="S3632">
        <f t="shared" si="340"/>
        <v>1.2934380972172619</v>
      </c>
      <c r="T3632">
        <f t="shared" si="341"/>
        <v>0</v>
      </c>
    </row>
    <row r="3633" spans="1:20" x14ac:dyDescent="0.3">
      <c r="A3633" s="3">
        <f t="shared" si="336"/>
        <v>43252</v>
      </c>
      <c r="B3633">
        <v>6</v>
      </c>
      <c r="C3633">
        <v>1</v>
      </c>
      <c r="D3633">
        <v>8</v>
      </c>
      <c r="E3633">
        <v>1</v>
      </c>
      <c r="F3633" s="1">
        <f>VLOOKUP(A3633,Weather!$A$1:$E$366, 5)</f>
        <v>0</v>
      </c>
      <c r="G3633" s="1">
        <f>VLOOKUP(D3633, Summer!$A$1:$E$25, 2)</f>
        <v>1109.6398637209199</v>
      </c>
      <c r="H3633" s="1">
        <f>VLOOKUP(D3633, Summer!$A$1:$E$25, 3)</f>
        <v>814.26008774773595</v>
      </c>
      <c r="I3633" s="1">
        <f>VLOOKUP(D3633, Summer!$A$1:$E$25, 5)</f>
        <v>328.96533168578299</v>
      </c>
      <c r="J3633" s="1">
        <f t="shared" si="337"/>
        <v>814.26008774773595</v>
      </c>
      <c r="K3633" s="47">
        <f t="shared" si="338"/>
        <v>15.233197159144218</v>
      </c>
      <c r="L3633" s="48">
        <f>Solar!K3650/1000*Variables!$B$3</f>
        <v>6.8133999999999997</v>
      </c>
      <c r="M3633">
        <f>IF(E3633=1, VLOOKUP(D3633, Sheet1!$A$2:$C$26, 2), Sheet1!$C$3)</f>
        <v>0.18637999999999999</v>
      </c>
      <c r="N3633" s="1">
        <f>'Electricity Rates'!$J$2</f>
        <v>0.24729999999999999</v>
      </c>
      <c r="O3633" s="145">
        <f>L3633-K3633</f>
        <v>-8.4197971591442187</v>
      </c>
      <c r="P3633">
        <f t="shared" si="339"/>
        <v>3.7671696574563649</v>
      </c>
      <c r="Q3633">
        <f>IF(O3633&gt;0, IF(Q3632+O3633*Variables!$B$5&lt;Variables!$B$4, Q3632+O3633*Variables!$B$5, Variables!$B$4), IF(Q3632&gt;-O3633, Q3632+O3633/Variables!$B$5, 0))</f>
        <v>0</v>
      </c>
      <c r="R3633">
        <f>IF(O3633&gt;0, 0, IF(Q3632&gt;-O3633, 0, -O3633 - Q3632*Variables!$B$5))</f>
        <v>8.4197971591442187</v>
      </c>
      <c r="S3633">
        <f t="shared" si="340"/>
        <v>1.5692817945212993</v>
      </c>
      <c r="T3633">
        <f t="shared" si="341"/>
        <v>0</v>
      </c>
    </row>
    <row r="3634" spans="1:20" x14ac:dyDescent="0.3">
      <c r="A3634" s="3">
        <f t="shared" si="336"/>
        <v>43252</v>
      </c>
      <c r="B3634">
        <v>6</v>
      </c>
      <c r="C3634">
        <v>1</v>
      </c>
      <c r="D3634">
        <v>9</v>
      </c>
      <c r="E3634">
        <v>1</v>
      </c>
      <c r="F3634" s="1">
        <f>VLOOKUP(A3634,Weather!$A$1:$E$366, 5)</f>
        <v>0</v>
      </c>
      <c r="G3634" s="1">
        <f>VLOOKUP(D3634, Summer!$A$1:$E$25, 2)</f>
        <v>1322.40871182827</v>
      </c>
      <c r="H3634" s="1">
        <f>VLOOKUP(D3634, Summer!$A$1:$E$25, 3)</f>
        <v>1017.49011217013</v>
      </c>
      <c r="I3634" s="1">
        <f>VLOOKUP(D3634, Summer!$A$1:$E$25, 5)</f>
        <v>386.82225388885001</v>
      </c>
      <c r="J3634" s="1">
        <f t="shared" si="337"/>
        <v>1017.49011217013</v>
      </c>
      <c r="K3634" s="47">
        <f t="shared" si="338"/>
        <v>19.03522930743139</v>
      </c>
      <c r="L3634" s="48">
        <f>Solar!K3651/1000*Variables!$B$3</f>
        <v>11.885949999999999</v>
      </c>
      <c r="M3634">
        <f>IF(E3634=1, VLOOKUP(D3634, Sheet1!$A$2:$C$26, 2), Sheet1!$C$3)</f>
        <v>0.25796000000000002</v>
      </c>
      <c r="N3634" s="1">
        <f>'Electricity Rates'!$J$2</f>
        <v>0.24729999999999999</v>
      </c>
      <c r="O3634" s="145">
        <f>L3634-K3634</f>
        <v>-7.1492793074313905</v>
      </c>
      <c r="P3634">
        <f t="shared" si="339"/>
        <v>4.7074122077277822</v>
      </c>
      <c r="Q3634">
        <f>IF(O3634&gt;0, IF(Q3633+O3634*Variables!$B$5&lt;Variables!$B$4, Q3633+O3634*Variables!$B$5, Variables!$B$4), IF(Q3633&gt;-O3634, Q3633+O3634/Variables!$B$5, 0))</f>
        <v>0</v>
      </c>
      <c r="R3634">
        <f>IF(O3634&gt;0, 0, IF(Q3633&gt;-O3634, 0, -O3634 - Q3633*Variables!$B$5))</f>
        <v>7.1492793074313905</v>
      </c>
      <c r="S3634">
        <f t="shared" si="340"/>
        <v>1.8442280901450017</v>
      </c>
      <c r="T3634">
        <f t="shared" si="341"/>
        <v>0</v>
      </c>
    </row>
    <row r="3635" spans="1:20" x14ac:dyDescent="0.3">
      <c r="A3635" s="3">
        <f t="shared" si="336"/>
        <v>43252</v>
      </c>
      <c r="B3635">
        <v>6</v>
      </c>
      <c r="C3635">
        <v>1</v>
      </c>
      <c r="D3635">
        <v>10</v>
      </c>
      <c r="E3635">
        <v>1</v>
      </c>
      <c r="F3635" s="1">
        <f>VLOOKUP(A3635,Weather!$A$1:$E$366, 5)</f>
        <v>0</v>
      </c>
      <c r="G3635" s="1">
        <f>VLOOKUP(D3635, Summer!$A$1:$E$25, 2)</f>
        <v>1424.0693518383</v>
      </c>
      <c r="H3635" s="1">
        <f>VLOOKUP(D3635, Summer!$A$1:$E$25, 3)</f>
        <v>1069.7659339946799</v>
      </c>
      <c r="I3635" s="1">
        <f>VLOOKUP(D3635, Summer!$A$1:$E$25, 5)</f>
        <v>417.88322986318002</v>
      </c>
      <c r="J3635" s="1">
        <f t="shared" si="337"/>
        <v>1069.7659339946799</v>
      </c>
      <c r="K3635" s="47">
        <f t="shared" si="338"/>
        <v>20.013206630024133</v>
      </c>
      <c r="L3635" s="48">
        <f>Solar!K3652/1000*Variables!$B$3</f>
        <v>16.17435</v>
      </c>
      <c r="M3635">
        <f>IF(E3635=1, VLOOKUP(D3635, Sheet1!$A$2:$C$26, 2), Sheet1!$C$3)</f>
        <v>0.25796000000000002</v>
      </c>
      <c r="N3635" s="1">
        <f>'Electricity Rates'!$J$2</f>
        <v>0.24729999999999999</v>
      </c>
      <c r="O3635" s="145">
        <f>L3635-K3635</f>
        <v>-3.8388566300241322</v>
      </c>
      <c r="P3635">
        <f t="shared" si="339"/>
        <v>4.9492659996049682</v>
      </c>
      <c r="Q3635">
        <f>IF(O3635&gt;0, IF(Q3634+O3635*Variables!$B$5&lt;Variables!$B$4, Q3634+O3635*Variables!$B$5, Variables!$B$4), IF(Q3634&gt;-O3635, Q3634+O3635/Variables!$B$5, 0))</f>
        <v>0</v>
      </c>
      <c r="R3635">
        <f>IF(O3635&gt;0, 0, IF(Q3634&gt;-O3635, 0, -O3635 - Q3634*Variables!$B$5))</f>
        <v>3.8388566300241322</v>
      </c>
      <c r="S3635">
        <f t="shared" si="340"/>
        <v>0.9902714562810252</v>
      </c>
      <c r="T3635">
        <f t="shared" si="341"/>
        <v>0</v>
      </c>
    </row>
    <row r="3636" spans="1:20" x14ac:dyDescent="0.3">
      <c r="A3636" s="3">
        <f t="shared" si="336"/>
        <v>43252</v>
      </c>
      <c r="B3636">
        <v>6</v>
      </c>
      <c r="C3636">
        <v>1</v>
      </c>
      <c r="D3636">
        <v>11</v>
      </c>
      <c r="E3636">
        <v>1</v>
      </c>
      <c r="F3636" s="1">
        <f>VLOOKUP(A3636,Weather!$A$1:$E$366, 5)</f>
        <v>0</v>
      </c>
      <c r="G3636" s="1">
        <f>VLOOKUP(D3636, Summer!$A$1:$E$25, 2)</f>
        <v>1497.9516334678001</v>
      </c>
      <c r="H3636" s="1">
        <f>VLOOKUP(D3636, Summer!$A$1:$E$25, 3)</f>
        <v>1079.6213447448599</v>
      </c>
      <c r="I3636" s="1">
        <f>VLOOKUP(D3636, Summer!$A$1:$E$25, 5)</f>
        <v>435.54125021175599</v>
      </c>
      <c r="J3636" s="1">
        <f t="shared" si="337"/>
        <v>1079.6213447448599</v>
      </c>
      <c r="K3636" s="47">
        <f t="shared" si="338"/>
        <v>20.197581889601331</v>
      </c>
      <c r="L3636" s="48">
        <f>Solar!K3653/1000*Variables!$B$3</f>
        <v>27.544650000000004</v>
      </c>
      <c r="M3636">
        <f>IF(E3636=1, VLOOKUP(D3636, Sheet1!$A$2:$C$26, 2), Sheet1!$C$3)</f>
        <v>0.25796000000000002</v>
      </c>
      <c r="N3636" s="1">
        <f>'Electricity Rates'!$J$2</f>
        <v>0.24729999999999999</v>
      </c>
      <c r="O3636" s="145">
        <f>L3636-K3636</f>
        <v>7.3470681103986735</v>
      </c>
      <c r="P3636">
        <f t="shared" si="339"/>
        <v>4.9948620012984088</v>
      </c>
      <c r="Q3636">
        <f>IF(O3636&gt;0, IF(Q3635+O3636*Variables!$B$5&lt;Variables!$B$4, Q3635+O3636*Variables!$B$5, Variables!$B$4), IF(Q3635&gt;-O3636, Q3635+O3636/Variables!$B$5, 0))</f>
        <v>6.9062440237747529</v>
      </c>
      <c r="R3636">
        <f>IF(O3636&gt;0, 0, IF(Q3635&gt;-O3636, 0, -O3636 - Q3635*Variables!$B$5))</f>
        <v>0</v>
      </c>
      <c r="S3636">
        <f t="shared" si="340"/>
        <v>0</v>
      </c>
      <c r="T3636">
        <f t="shared" si="341"/>
        <v>0</v>
      </c>
    </row>
    <row r="3637" spans="1:20" x14ac:dyDescent="0.3">
      <c r="A3637" s="3">
        <f t="shared" si="336"/>
        <v>43252</v>
      </c>
      <c r="B3637">
        <v>6</v>
      </c>
      <c r="C3637">
        <v>1</v>
      </c>
      <c r="D3637">
        <v>12</v>
      </c>
      <c r="E3637">
        <v>1</v>
      </c>
      <c r="F3637" s="1">
        <f>VLOOKUP(A3637,Weather!$A$1:$E$366, 5)</f>
        <v>0</v>
      </c>
      <c r="G3637" s="1">
        <f>VLOOKUP(D3637, Summer!$A$1:$E$25, 2)</f>
        <v>1553.30978408544</v>
      </c>
      <c r="H3637" s="1">
        <f>VLOOKUP(D3637, Summer!$A$1:$E$25, 3)</f>
        <v>1117.7462231731799</v>
      </c>
      <c r="I3637" s="1">
        <f>VLOOKUP(D3637, Summer!$A$1:$E$25, 5)</f>
        <v>435.36187980189499</v>
      </c>
      <c r="J3637" s="1">
        <f t="shared" si="337"/>
        <v>1117.7462231731799</v>
      </c>
      <c r="K3637" s="47">
        <f t="shared" si="338"/>
        <v>20.910823025334029</v>
      </c>
      <c r="L3637" s="48">
        <f>Solar!K3654/1000*Variables!$B$3</f>
        <v>15.2812</v>
      </c>
      <c r="M3637">
        <f>IF(E3637=1, VLOOKUP(D3637, Sheet1!$A$2:$C$26, 2), Sheet1!$C$3)</f>
        <v>0.25796000000000002</v>
      </c>
      <c r="N3637" s="1">
        <f>'Electricity Rates'!$J$2</f>
        <v>0.24729999999999999</v>
      </c>
      <c r="O3637" s="145">
        <f>L3637-K3637</f>
        <v>-5.6296230253340287</v>
      </c>
      <c r="P3637">
        <f t="shared" si="339"/>
        <v>5.171246534165105</v>
      </c>
      <c r="Q3637">
        <f>IF(O3637&gt;0, IF(Q3636+O3637*Variables!$B$5&lt;Variables!$B$4, Q3636+O3637*Variables!$B$5, Variables!$B$4), IF(Q3636&gt;-O3637, Q3636+O3637/Variables!$B$5, 0))</f>
        <v>0.91728335852578624</v>
      </c>
      <c r="R3637">
        <f>IF(O3637&gt;0, 0, IF(Q3636&gt;-O3637, 0, -O3637 - Q3636*Variables!$B$5))</f>
        <v>0</v>
      </c>
      <c r="S3637">
        <f t="shared" si="340"/>
        <v>0</v>
      </c>
      <c r="T3637">
        <f t="shared" si="341"/>
        <v>0</v>
      </c>
    </row>
    <row r="3638" spans="1:20" x14ac:dyDescent="0.3">
      <c r="A3638" s="3">
        <f t="shared" si="336"/>
        <v>43252</v>
      </c>
      <c r="B3638">
        <v>6</v>
      </c>
      <c r="C3638">
        <v>1</v>
      </c>
      <c r="D3638">
        <v>13</v>
      </c>
      <c r="E3638">
        <v>1</v>
      </c>
      <c r="F3638" s="1">
        <f>VLOOKUP(A3638,Weather!$A$1:$E$366, 5)</f>
        <v>0</v>
      </c>
      <c r="G3638" s="1">
        <f>VLOOKUP(D3638, Summer!$A$1:$E$25, 2)</f>
        <v>1622.5675647430101</v>
      </c>
      <c r="H3638" s="1">
        <f>VLOOKUP(D3638, Summer!$A$1:$E$25, 3)</f>
        <v>1132.28619594112</v>
      </c>
      <c r="I3638" s="1">
        <f>VLOOKUP(D3638, Summer!$A$1:$E$25, 5)</f>
        <v>435.17254436926402</v>
      </c>
      <c r="J3638" s="1">
        <f t="shared" si="337"/>
        <v>1132.28619594112</v>
      </c>
      <c r="K3638" s="47">
        <f t="shared" si="338"/>
        <v>21.182837182966718</v>
      </c>
      <c r="L3638" s="48">
        <f>Solar!K3655/1000*Variables!$B$3</f>
        <v>20.842549999999999</v>
      </c>
      <c r="M3638">
        <f>IF(E3638=1, VLOOKUP(D3638, Sheet1!$A$2:$C$26, 2), Sheet1!$C$3)</f>
        <v>0.55478000000000005</v>
      </c>
      <c r="N3638" s="1">
        <f>'Electricity Rates'!$J$2</f>
        <v>0.24729999999999999</v>
      </c>
      <c r="O3638" s="145">
        <f>L3638-K3638</f>
        <v>-0.34028718296671912</v>
      </c>
      <c r="P3638">
        <f t="shared" si="339"/>
        <v>5.2385156353476692</v>
      </c>
      <c r="Q3638">
        <f>IF(O3638&gt;0, IF(Q3637+O3638*Variables!$B$5&lt;Variables!$B$4, Q3637+O3638*Variables!$B$5, Variables!$B$4), IF(Q3637&gt;-O3638, Q3637+O3638/Variables!$B$5, 0))</f>
        <v>0.55527571707182966</v>
      </c>
      <c r="R3638">
        <f>IF(O3638&gt;0, 0, IF(Q3637&gt;-O3638, 0, -O3638 - Q3637*Variables!$B$5))</f>
        <v>0</v>
      </c>
      <c r="S3638">
        <f t="shared" si="340"/>
        <v>0</v>
      </c>
      <c r="T3638">
        <f t="shared" si="341"/>
        <v>0</v>
      </c>
    </row>
    <row r="3639" spans="1:20" x14ac:dyDescent="0.3">
      <c r="A3639" s="3">
        <f t="shared" si="336"/>
        <v>43252</v>
      </c>
      <c r="B3639">
        <v>6</v>
      </c>
      <c r="C3639">
        <v>1</v>
      </c>
      <c r="D3639">
        <v>14</v>
      </c>
      <c r="E3639">
        <v>1</v>
      </c>
      <c r="F3639" s="1">
        <f>VLOOKUP(A3639,Weather!$A$1:$E$366, 5)</f>
        <v>0</v>
      </c>
      <c r="G3639" s="1">
        <f>VLOOKUP(D3639, Summer!$A$1:$E$25, 2)</f>
        <v>1636.26340321468</v>
      </c>
      <c r="H3639" s="1">
        <f>VLOOKUP(D3639, Summer!$A$1:$E$25, 3)</f>
        <v>1156.2601309732199</v>
      </c>
      <c r="I3639" s="1">
        <f>VLOOKUP(D3639, Summer!$A$1:$E$25, 5)</f>
        <v>417.13087064403902</v>
      </c>
      <c r="J3639" s="1">
        <f t="shared" si="337"/>
        <v>1156.2601309732199</v>
      </c>
      <c r="K3639" s="47">
        <f t="shared" si="338"/>
        <v>21.631342131839556</v>
      </c>
      <c r="L3639" s="48">
        <f>Solar!K3656/1000*Variables!$B$3</f>
        <v>22.310099999999998</v>
      </c>
      <c r="M3639">
        <f>IF(E3639=1, VLOOKUP(D3639, Sheet1!$A$2:$C$26, 2), Sheet1!$C$3)</f>
        <v>0.55478000000000005</v>
      </c>
      <c r="N3639" s="1">
        <f>'Electricity Rates'!$J$2</f>
        <v>0.24729999999999999</v>
      </c>
      <c r="O3639" s="145">
        <f>L3639-K3639</f>
        <v>0.67875786816044226</v>
      </c>
      <c r="P3639">
        <f t="shared" si="339"/>
        <v>5.3494309092039218</v>
      </c>
      <c r="Q3639">
        <f>IF(O3639&gt;0, IF(Q3638+O3639*Variables!$B$5&lt;Variables!$B$4, Q3638+O3639*Variables!$B$5, Variables!$B$4), IF(Q3638&gt;-O3639, Q3638+O3639/Variables!$B$5, 0))</f>
        <v>1.1933081131426453</v>
      </c>
      <c r="R3639">
        <f>IF(O3639&gt;0, 0, IF(Q3638&gt;-O3639, 0, -O3639 - Q3638*Variables!$B$5))</f>
        <v>0</v>
      </c>
      <c r="S3639">
        <f t="shared" si="340"/>
        <v>0</v>
      </c>
      <c r="T3639">
        <f t="shared" si="341"/>
        <v>0</v>
      </c>
    </row>
    <row r="3640" spans="1:20" x14ac:dyDescent="0.3">
      <c r="A3640" s="3">
        <f t="shared" si="336"/>
        <v>43252</v>
      </c>
      <c r="B3640">
        <v>6</v>
      </c>
      <c r="C3640">
        <v>1</v>
      </c>
      <c r="D3640">
        <v>15</v>
      </c>
      <c r="E3640">
        <v>1</v>
      </c>
      <c r="F3640" s="1">
        <f>VLOOKUP(A3640,Weather!$A$1:$E$366, 5)</f>
        <v>0</v>
      </c>
      <c r="G3640" s="1">
        <f>VLOOKUP(D3640, Summer!$A$1:$E$25, 2)</f>
        <v>1589.7727985285201</v>
      </c>
      <c r="H3640" s="1">
        <f>VLOOKUP(D3640, Summer!$A$1:$E$25, 3)</f>
        <v>1137.7596230737599</v>
      </c>
      <c r="I3640" s="1">
        <f>VLOOKUP(D3640, Summer!$A$1:$E$25, 5)</f>
        <v>403.543562097039</v>
      </c>
      <c r="J3640" s="1">
        <f t="shared" si="337"/>
        <v>1137.7596230737599</v>
      </c>
      <c r="K3640" s="47">
        <f t="shared" si="338"/>
        <v>21.285234188422727</v>
      </c>
      <c r="L3640" s="48">
        <f>Solar!K3657/1000*Variables!$B$3</f>
        <v>22.219649999999998</v>
      </c>
      <c r="M3640">
        <f>IF(E3640=1, VLOOKUP(D3640, Sheet1!$A$2:$C$26, 2), Sheet1!$C$3)</f>
        <v>0.55478000000000005</v>
      </c>
      <c r="N3640" s="1">
        <f>'Electricity Rates'!$J$2</f>
        <v>0.24729999999999999</v>
      </c>
      <c r="O3640" s="145">
        <f>L3640-K3640</f>
        <v>0.93441581157727072</v>
      </c>
      <c r="P3640">
        <f t="shared" si="339"/>
        <v>5.2638384147969406</v>
      </c>
      <c r="Q3640">
        <f>IF(O3640&gt;0, IF(Q3639+O3640*Variables!$B$5&lt;Variables!$B$4, Q3639+O3640*Variables!$B$5, Variables!$B$4), IF(Q3639&gt;-O3640, Q3639+O3640/Variables!$B$5, 0))</f>
        <v>2.0716589760252795</v>
      </c>
      <c r="R3640">
        <f>IF(O3640&gt;0, 0, IF(Q3639&gt;-O3640, 0, -O3640 - Q3639*Variables!$B$5))</f>
        <v>0</v>
      </c>
      <c r="S3640">
        <f t="shared" si="340"/>
        <v>0</v>
      </c>
      <c r="T3640">
        <f t="shared" si="341"/>
        <v>0</v>
      </c>
    </row>
    <row r="3641" spans="1:20" x14ac:dyDescent="0.3">
      <c r="A3641" s="3">
        <f t="shared" si="336"/>
        <v>43252</v>
      </c>
      <c r="B3641">
        <v>6</v>
      </c>
      <c r="C3641">
        <v>1</v>
      </c>
      <c r="D3641">
        <v>16</v>
      </c>
      <c r="E3641">
        <v>1</v>
      </c>
      <c r="F3641" s="1">
        <f>VLOOKUP(A3641,Weather!$A$1:$E$366, 5)</f>
        <v>0</v>
      </c>
      <c r="G3641" s="1">
        <f>VLOOKUP(D3641, Summer!$A$1:$E$25, 2)</f>
        <v>1459.9523441255701</v>
      </c>
      <c r="H3641" s="1">
        <f>VLOOKUP(D3641, Summer!$A$1:$E$25, 3)</f>
        <v>1006.09479349024</v>
      </c>
      <c r="I3641" s="1">
        <f>VLOOKUP(D3641, Summer!$A$1:$E$25, 5)</f>
        <v>381.04254068220598</v>
      </c>
      <c r="J3641" s="1">
        <f t="shared" si="337"/>
        <v>1006.09479349024</v>
      </c>
      <c r="K3641" s="47">
        <f t="shared" si="338"/>
        <v>18.822045413545357</v>
      </c>
      <c r="L3641" s="48">
        <f>Solar!K3658/1000*Variables!$B$3</f>
        <v>16.123550000000002</v>
      </c>
      <c r="M3641">
        <f>IF(E3641=1, VLOOKUP(D3641, Sheet1!$A$2:$C$26, 2), Sheet1!$C$3)</f>
        <v>0.55478000000000005</v>
      </c>
      <c r="N3641" s="1">
        <f>'Electricity Rates'!$J$2</f>
        <v>0.24729999999999999</v>
      </c>
      <c r="O3641" s="145">
        <f>L3641-K3641</f>
        <v>-2.6984954135453556</v>
      </c>
      <c r="P3641">
        <f t="shared" si="339"/>
        <v>4.6546918307697664</v>
      </c>
      <c r="Q3641">
        <f>IF(O3641&gt;0, IF(Q3640+O3641*Variables!$B$5&lt;Variables!$B$4, Q3640+O3641*Variables!$B$5, Variables!$B$4), IF(Q3640&gt;-O3641, Q3640+O3641/Variables!$B$5, 0))</f>
        <v>0</v>
      </c>
      <c r="R3641">
        <f>IF(O3641&gt;0, 0, IF(Q3640&gt;-O3641, 0, -O3641 - Q3640*Variables!$B$5))</f>
        <v>0.75113597608159299</v>
      </c>
      <c r="S3641">
        <f t="shared" si="340"/>
        <v>0.41671521681054619</v>
      </c>
      <c r="T3641">
        <f t="shared" si="341"/>
        <v>1</v>
      </c>
    </row>
    <row r="3642" spans="1:20" x14ac:dyDescent="0.3">
      <c r="A3642" s="3">
        <f t="shared" si="336"/>
        <v>43252</v>
      </c>
      <c r="B3642">
        <v>6</v>
      </c>
      <c r="C3642">
        <v>1</v>
      </c>
      <c r="D3642">
        <v>17</v>
      </c>
      <c r="E3642">
        <v>1</v>
      </c>
      <c r="F3642" s="1">
        <f>VLOOKUP(A3642,Weather!$A$1:$E$366, 5)</f>
        <v>0</v>
      </c>
      <c r="G3642" s="1">
        <f>VLOOKUP(D3642, Summer!$A$1:$E$25, 2)</f>
        <v>1144.9480592772099</v>
      </c>
      <c r="H3642" s="1">
        <f>VLOOKUP(D3642, Summer!$A$1:$E$25, 3)</f>
        <v>808.38142168622596</v>
      </c>
      <c r="I3642" s="1">
        <f>VLOOKUP(D3642, Summer!$A$1:$E$25, 5)</f>
        <v>371.93450987035499</v>
      </c>
      <c r="J3642" s="1">
        <f t="shared" si="337"/>
        <v>808.38142168622596</v>
      </c>
      <c r="K3642" s="47">
        <f t="shared" si="338"/>
        <v>15.123218934133275</v>
      </c>
      <c r="L3642" s="48">
        <f>Solar!K3659/1000*Variables!$B$3</f>
        <v>12.695600000000001</v>
      </c>
      <c r="M3642">
        <f>IF(E3642=1, VLOOKUP(D3642, Sheet1!$A$2:$C$26, 2), Sheet1!$C$3)</f>
        <v>0.55478000000000005</v>
      </c>
      <c r="N3642" s="1">
        <f>'Electricity Rates'!$J$2</f>
        <v>0.24729999999999999</v>
      </c>
      <c r="O3642" s="145">
        <f>L3642-K3642</f>
        <v>-2.4276189341332746</v>
      </c>
      <c r="P3642">
        <f t="shared" si="339"/>
        <v>3.7399720424111589</v>
      </c>
      <c r="Q3642">
        <f>IF(O3642&gt;0, IF(Q3641+O3642*Variables!$B$5&lt;Variables!$B$4, Q3641+O3642*Variables!$B$5, Variables!$B$4), IF(Q3641&gt;-O3642, Q3641+O3642/Variables!$B$5, 0))</f>
        <v>0</v>
      </c>
      <c r="R3642">
        <f>IF(O3642&gt;0, 0, IF(Q3641&gt;-O3642, 0, -O3642 - Q3641*Variables!$B$5))</f>
        <v>2.4276189341332746</v>
      </c>
      <c r="S3642">
        <f t="shared" si="340"/>
        <v>1.3467944322784582</v>
      </c>
      <c r="T3642">
        <f t="shared" si="341"/>
        <v>1</v>
      </c>
    </row>
    <row r="3643" spans="1:20" x14ac:dyDescent="0.3">
      <c r="A3643" s="3">
        <f t="shared" si="336"/>
        <v>43252</v>
      </c>
      <c r="B3643">
        <v>6</v>
      </c>
      <c r="C3643">
        <v>1</v>
      </c>
      <c r="D3643">
        <v>18</v>
      </c>
      <c r="E3643">
        <v>1</v>
      </c>
      <c r="F3643" s="1">
        <f>VLOOKUP(A3643,Weather!$A$1:$E$366, 5)</f>
        <v>0</v>
      </c>
      <c r="G3643" s="1">
        <f>VLOOKUP(D3643, Summer!$A$1:$E$25, 2)</f>
        <v>769.75210584620504</v>
      </c>
      <c r="H3643" s="1">
        <f>VLOOKUP(D3643, Summer!$A$1:$E$25, 3)</f>
        <v>572.92139445417001</v>
      </c>
      <c r="I3643" s="1">
        <f>VLOOKUP(D3643, Summer!$A$1:$E$25, 5)</f>
        <v>349.41355840998102</v>
      </c>
      <c r="J3643" s="1">
        <f t="shared" si="337"/>
        <v>572.92139445417001</v>
      </c>
      <c r="K3643" s="47">
        <f t="shared" si="338"/>
        <v>10.718227123906424</v>
      </c>
      <c r="L3643" s="48">
        <f>Solar!K3660/1000*Variables!$B$3</f>
        <v>6.7926500000000001</v>
      </c>
      <c r="M3643">
        <f>IF(E3643=1, VLOOKUP(D3643, Sheet1!$A$2:$C$26, 2), Sheet1!$C$3)</f>
        <v>0.55478000000000005</v>
      </c>
      <c r="N3643" s="1">
        <f>'Electricity Rates'!$J$2</f>
        <v>0.24729999999999999</v>
      </c>
      <c r="O3643" s="145">
        <f>L3643-K3643</f>
        <v>-3.9255771239064234</v>
      </c>
      <c r="P3643">
        <f t="shared" si="339"/>
        <v>2.6506175677420583</v>
      </c>
      <c r="Q3643">
        <f>IF(O3643&gt;0, IF(Q3642+O3643*Variables!$B$5&lt;Variables!$B$4, Q3642+O3643*Variables!$B$5, Variables!$B$4), IF(Q3642&gt;-O3643, Q3642+O3643/Variables!$B$5, 0))</f>
        <v>0</v>
      </c>
      <c r="R3643">
        <f>IF(O3643&gt;0, 0, IF(Q3642&gt;-O3643, 0, -O3643 - Q3642*Variables!$B$5))</f>
        <v>3.9255771239064234</v>
      </c>
      <c r="S3643">
        <f t="shared" si="340"/>
        <v>2.1778316768008059</v>
      </c>
      <c r="T3643">
        <f t="shared" si="341"/>
        <v>1</v>
      </c>
    </row>
    <row r="3644" spans="1:20" x14ac:dyDescent="0.3">
      <c r="A3644" s="3">
        <f t="shared" si="336"/>
        <v>43252</v>
      </c>
      <c r="B3644">
        <v>6</v>
      </c>
      <c r="C3644">
        <v>1</v>
      </c>
      <c r="D3644">
        <v>19</v>
      </c>
      <c r="E3644">
        <v>1</v>
      </c>
      <c r="F3644" s="1">
        <f>VLOOKUP(A3644,Weather!$A$1:$E$366, 5)</f>
        <v>0</v>
      </c>
      <c r="G3644" s="1">
        <f>VLOOKUP(D3644, Summer!$A$1:$E$25, 2)</f>
        <v>565.86125451999203</v>
      </c>
      <c r="H3644" s="1">
        <f>VLOOKUP(D3644, Summer!$A$1:$E$25, 3)</f>
        <v>365.77406038600299</v>
      </c>
      <c r="I3644" s="1">
        <f>VLOOKUP(D3644, Summer!$A$1:$E$25, 5)</f>
        <v>331.38683221891199</v>
      </c>
      <c r="J3644" s="1">
        <f t="shared" si="337"/>
        <v>365.77406038600299</v>
      </c>
      <c r="K3644" s="47">
        <f t="shared" si="338"/>
        <v>6.8429098532543167</v>
      </c>
      <c r="L3644" s="48">
        <f>Solar!K3661/1000*Variables!$B$3</f>
        <v>1.7761500000000003</v>
      </c>
      <c r="M3644">
        <f>IF(E3644=1, VLOOKUP(D3644, Sheet1!$A$2:$C$26, 2), Sheet1!$C$3)</f>
        <v>0.25796000000000002</v>
      </c>
      <c r="N3644" s="1">
        <f>'Electricity Rates'!$J$2</f>
        <v>0.24729999999999999</v>
      </c>
      <c r="O3644" s="145">
        <f>L3644-K3644</f>
        <v>-5.0667598532543163</v>
      </c>
      <c r="P3644">
        <f t="shared" si="339"/>
        <v>1.6922516067097924</v>
      </c>
      <c r="Q3644">
        <f>IF(O3644&gt;0, IF(Q3643+O3644*Variables!$B$5&lt;Variables!$B$4, Q3643+O3644*Variables!$B$5, Variables!$B$4), IF(Q3643&gt;-O3644, Q3643+O3644/Variables!$B$5, 0))</f>
        <v>0</v>
      </c>
      <c r="R3644">
        <f>IF(O3644&gt;0, 0, IF(Q3643&gt;-O3644, 0, -O3644 - Q3643*Variables!$B$5))</f>
        <v>5.0667598532543163</v>
      </c>
      <c r="S3644">
        <f t="shared" si="340"/>
        <v>1.3070213717454835</v>
      </c>
      <c r="T3644">
        <f t="shared" si="341"/>
        <v>0</v>
      </c>
    </row>
    <row r="3645" spans="1:20" x14ac:dyDescent="0.3">
      <c r="A3645" s="3">
        <f t="shared" si="336"/>
        <v>43252</v>
      </c>
      <c r="B3645">
        <v>6</v>
      </c>
      <c r="C3645">
        <v>1</v>
      </c>
      <c r="D3645">
        <v>20</v>
      </c>
      <c r="E3645">
        <v>1</v>
      </c>
      <c r="F3645" s="1">
        <f>VLOOKUP(A3645,Weather!$A$1:$E$366, 5)</f>
        <v>0</v>
      </c>
      <c r="G3645" s="1">
        <f>VLOOKUP(D3645, Summer!$A$1:$E$25, 2)</f>
        <v>459.178981251175</v>
      </c>
      <c r="H3645" s="1">
        <f>VLOOKUP(D3645, Summer!$A$1:$E$25, 3)</f>
        <v>328.41643432967999</v>
      </c>
      <c r="I3645" s="1">
        <f>VLOOKUP(D3645, Summer!$A$1:$E$25, 5)</f>
        <v>326.73316658528501</v>
      </c>
      <c r="J3645" s="1">
        <f t="shared" si="337"/>
        <v>328.41643432967999</v>
      </c>
      <c r="K3645" s="47">
        <f t="shared" si="338"/>
        <v>6.1440224932123551</v>
      </c>
      <c r="L3645" s="48">
        <f>Solar!K3662/1000*Variables!$B$3</f>
        <v>0</v>
      </c>
      <c r="M3645">
        <f>IF(E3645=1, VLOOKUP(D3645, Sheet1!$A$2:$C$26, 2), Sheet1!$C$3)</f>
        <v>0.25796000000000002</v>
      </c>
      <c r="N3645" s="1">
        <f>'Electricity Rates'!$J$2</f>
        <v>0.24729999999999999</v>
      </c>
      <c r="O3645" s="145">
        <f>L3645-K3645</f>
        <v>-6.1440224932123551</v>
      </c>
      <c r="P3645">
        <f t="shared" si="339"/>
        <v>1.5194167625714154</v>
      </c>
      <c r="Q3645">
        <f>IF(O3645&gt;0, IF(Q3644+O3645*Variables!$B$5&lt;Variables!$B$4, Q3644+O3645*Variables!$B$5, Variables!$B$4), IF(Q3644&gt;-O3645, Q3644+O3645/Variables!$B$5, 0))</f>
        <v>0</v>
      </c>
      <c r="R3645">
        <f>IF(O3645&gt;0, 0, IF(Q3644&gt;-O3645, 0, -O3645 - Q3644*Variables!$B$5))</f>
        <v>6.1440224932123551</v>
      </c>
      <c r="S3645">
        <f t="shared" si="340"/>
        <v>1.5849120423490592</v>
      </c>
      <c r="T3645">
        <f t="shared" si="341"/>
        <v>0</v>
      </c>
    </row>
    <row r="3646" spans="1:20" x14ac:dyDescent="0.3">
      <c r="A3646" s="3">
        <f t="shared" si="336"/>
        <v>43252</v>
      </c>
      <c r="B3646">
        <v>6</v>
      </c>
      <c r="C3646">
        <v>1</v>
      </c>
      <c r="D3646">
        <v>21</v>
      </c>
      <c r="E3646">
        <v>1</v>
      </c>
      <c r="F3646" s="1">
        <f>VLOOKUP(A3646,Weather!$A$1:$E$366, 5)</f>
        <v>0</v>
      </c>
      <c r="G3646" s="1">
        <f>VLOOKUP(D3646, Summer!$A$1:$E$25, 2)</f>
        <v>403.43414919632897</v>
      </c>
      <c r="H3646" s="1">
        <f>VLOOKUP(D3646, Summer!$A$1:$E$25, 3)</f>
        <v>305.25297715532997</v>
      </c>
      <c r="I3646" s="1">
        <f>VLOOKUP(D3646, Summer!$A$1:$E$25, 5)</f>
        <v>313.15582306105603</v>
      </c>
      <c r="J3646" s="1">
        <f t="shared" si="337"/>
        <v>305.25297715532997</v>
      </c>
      <c r="K3646" s="47">
        <f t="shared" si="338"/>
        <v>5.7106799834495714</v>
      </c>
      <c r="L3646" s="48">
        <f>Solar!K3663/1000*Variables!$B$3</f>
        <v>0</v>
      </c>
      <c r="M3646">
        <f>IF(E3646=1, VLOOKUP(D3646, Sheet1!$A$2:$C$26, 2), Sheet1!$C$3)</f>
        <v>0.25796000000000002</v>
      </c>
      <c r="N3646" s="1">
        <f>'Electricity Rates'!$J$2</f>
        <v>0.24729999999999999</v>
      </c>
      <c r="O3646" s="145">
        <f>L3646-K3646</f>
        <v>-5.7106799834495714</v>
      </c>
      <c r="P3646">
        <f t="shared" si="339"/>
        <v>1.4122511599070791</v>
      </c>
      <c r="Q3646">
        <f>IF(O3646&gt;0, IF(Q3645+O3646*Variables!$B$5&lt;Variables!$B$4, Q3645+O3646*Variables!$B$5, Variables!$B$4), IF(Q3645&gt;-O3646, Q3645+O3646/Variables!$B$5, 0))</f>
        <v>0</v>
      </c>
      <c r="R3646">
        <f>IF(O3646&gt;0, 0, IF(Q3645&gt;-O3646, 0, -O3646 - Q3645*Variables!$B$5))</f>
        <v>5.7106799834495714</v>
      </c>
      <c r="S3646">
        <f t="shared" si="340"/>
        <v>1.4731270085306516</v>
      </c>
      <c r="T3646">
        <f t="shared" si="341"/>
        <v>0</v>
      </c>
    </row>
    <row r="3647" spans="1:20" x14ac:dyDescent="0.3">
      <c r="A3647" s="3">
        <f t="shared" si="336"/>
        <v>43252</v>
      </c>
      <c r="B3647">
        <v>6</v>
      </c>
      <c r="C3647">
        <v>1</v>
      </c>
      <c r="D3647">
        <v>22</v>
      </c>
      <c r="E3647">
        <v>1</v>
      </c>
      <c r="F3647" s="1">
        <f>VLOOKUP(A3647,Weather!$A$1:$E$366, 5)</f>
        <v>0</v>
      </c>
      <c r="G3647" s="1">
        <f>VLOOKUP(D3647, Summer!$A$1:$E$25, 2)</f>
        <v>366.19777187885302</v>
      </c>
      <c r="H3647" s="1">
        <f>VLOOKUP(D3647, Summer!$A$1:$E$25, 3)</f>
        <v>263.18917633836901</v>
      </c>
      <c r="I3647" s="1">
        <f>VLOOKUP(D3647, Summer!$A$1:$E$25, 5)</f>
        <v>295.10418431306101</v>
      </c>
      <c r="J3647" s="1">
        <f t="shared" si="337"/>
        <v>263.18917633836901</v>
      </c>
      <c r="K3647" s="47">
        <f t="shared" si="338"/>
        <v>4.9237493936424341</v>
      </c>
      <c r="L3647" s="48">
        <f>Solar!K3664/1000*Variables!$B$3</f>
        <v>0</v>
      </c>
      <c r="M3647">
        <f>IF(E3647=1, VLOOKUP(D3647, Sheet1!$A$2:$C$26, 2), Sheet1!$C$3)</f>
        <v>0.18637999999999999</v>
      </c>
      <c r="N3647" s="1">
        <f>'Electricity Rates'!$J$2</f>
        <v>0.24729999999999999</v>
      </c>
      <c r="O3647" s="145">
        <f>L3647-K3647</f>
        <v>-4.9237493936424341</v>
      </c>
      <c r="P3647">
        <f t="shared" si="339"/>
        <v>1.217643225047774</v>
      </c>
      <c r="Q3647">
        <f>IF(O3647&gt;0, IF(Q3646+O3647*Variables!$B$5&lt;Variables!$B$4, Q3646+O3647*Variables!$B$5, Variables!$B$4), IF(Q3646&gt;-O3647, Q3646+O3647/Variables!$B$5, 0))</f>
        <v>0</v>
      </c>
      <c r="R3647">
        <f>IF(O3647&gt;0, 0, IF(Q3646&gt;-O3647, 0, -O3647 - Q3646*Variables!$B$5))</f>
        <v>4.9237493936424341</v>
      </c>
      <c r="S3647">
        <f t="shared" si="340"/>
        <v>0.91768841198707685</v>
      </c>
      <c r="T3647">
        <f t="shared" si="341"/>
        <v>0</v>
      </c>
    </row>
    <row r="3648" spans="1:20" x14ac:dyDescent="0.3">
      <c r="A3648" s="3">
        <f t="shared" si="336"/>
        <v>43252</v>
      </c>
      <c r="B3648">
        <v>6</v>
      </c>
      <c r="C3648">
        <v>1</v>
      </c>
      <c r="D3648">
        <v>23</v>
      </c>
      <c r="E3648">
        <v>1</v>
      </c>
      <c r="F3648" s="1">
        <f>VLOOKUP(A3648,Weather!$A$1:$E$366, 5)</f>
        <v>0</v>
      </c>
      <c r="G3648" s="1">
        <f>VLOOKUP(D3648, Summer!$A$1:$E$25, 2)</f>
        <v>342.86102460129899</v>
      </c>
      <c r="H3648" s="1">
        <f>VLOOKUP(D3648, Summer!$A$1:$E$25, 3)</f>
        <v>273.02297434567402</v>
      </c>
      <c r="I3648" s="1">
        <f>VLOOKUP(D3648, Summer!$A$1:$E$25, 5)</f>
        <v>281.53182330021599</v>
      </c>
      <c r="J3648" s="1">
        <f t="shared" si="337"/>
        <v>273.02297434567402</v>
      </c>
      <c r="K3648" s="47">
        <f t="shared" si="338"/>
        <v>5.1077203215100004</v>
      </c>
      <c r="L3648" s="48">
        <f>Solar!K3665/1000*Variables!$B$3</f>
        <v>0</v>
      </c>
      <c r="M3648">
        <f>IF(E3648=1, VLOOKUP(D3648, Sheet1!$A$2:$C$26, 2), Sheet1!$C$3)</f>
        <v>0.18637999999999999</v>
      </c>
      <c r="N3648" s="1">
        <f>'Electricity Rates'!$J$2</f>
        <v>0.24729999999999999</v>
      </c>
      <c r="O3648" s="145">
        <f>L3648-K3648</f>
        <v>-5.1077203215100004</v>
      </c>
      <c r="P3648">
        <f t="shared" si="339"/>
        <v>1.2631392355094231</v>
      </c>
      <c r="Q3648">
        <f>IF(O3648&gt;0, IF(Q3647+O3648*Variables!$B$5&lt;Variables!$B$4, Q3647+O3648*Variables!$B$5, Variables!$B$4), IF(Q3647&gt;-O3648, Q3647+O3648/Variables!$B$5, 0))</f>
        <v>0</v>
      </c>
      <c r="R3648">
        <f>IF(O3648&gt;0, 0, IF(Q3647&gt;-O3648, 0, -O3648 - Q3647*Variables!$B$5))</f>
        <v>5.1077203215100004</v>
      </c>
      <c r="S3648">
        <f t="shared" si="340"/>
        <v>0.95197691352303382</v>
      </c>
      <c r="T3648">
        <f t="shared" si="341"/>
        <v>0</v>
      </c>
    </row>
    <row r="3649" spans="1:20" x14ac:dyDescent="0.3">
      <c r="A3649" s="3">
        <f t="shared" si="336"/>
        <v>43252</v>
      </c>
      <c r="B3649">
        <v>6</v>
      </c>
      <c r="C3649">
        <v>1</v>
      </c>
      <c r="D3649">
        <v>24</v>
      </c>
      <c r="E3649">
        <v>1</v>
      </c>
      <c r="F3649" s="1">
        <f>VLOOKUP(A3649,Weather!$A$1:$E$366, 5)</f>
        <v>0</v>
      </c>
      <c r="G3649" s="1">
        <f>VLOOKUP(D3649, Summer!$A$1:$E$25, 2)</f>
        <v>310.26482453023402</v>
      </c>
      <c r="H3649" s="1">
        <f>VLOOKUP(D3649, Summer!$A$1:$E$25, 3)</f>
        <v>259.09090909090901</v>
      </c>
      <c r="I3649" s="1">
        <f>VLOOKUP(D3649, Summer!$A$1:$E$25, 5)</f>
        <v>276.86321013243497</v>
      </c>
      <c r="J3649" s="1">
        <f t="shared" si="337"/>
        <v>259.09090909090901</v>
      </c>
      <c r="K3649" s="47">
        <f t="shared" si="338"/>
        <v>4.8470789121454176</v>
      </c>
      <c r="L3649" s="48">
        <f>Solar!K3666/1000*Variables!$B$3</f>
        <v>0</v>
      </c>
      <c r="M3649">
        <f>IF(E3649=1, VLOOKUP(D3649, Sheet1!$A$2:$C$26, 2), Sheet1!$C$3)</f>
        <v>0.18637999999999999</v>
      </c>
      <c r="N3649" s="1">
        <f>'Electricity Rates'!$J$2</f>
        <v>0.24729999999999999</v>
      </c>
      <c r="O3649" s="145">
        <f>L3649-K3649</f>
        <v>-4.8470789121454176</v>
      </c>
      <c r="P3649">
        <f t="shared" si="339"/>
        <v>1.1986826149735617</v>
      </c>
      <c r="Q3649">
        <f>IF(O3649&gt;0, IF(Q3648+O3649*Variables!$B$5&lt;Variables!$B$4, Q3648+O3649*Variables!$B$5, Variables!$B$4), IF(Q3648&gt;-O3649, Q3648+O3649/Variables!$B$5, 0))</f>
        <v>0</v>
      </c>
      <c r="R3649">
        <f>IF(O3649&gt;0, 0, IF(Q3648&gt;-O3649, 0, -O3649 - Q3648*Variables!$B$5))</f>
        <v>4.8470789121454176</v>
      </c>
      <c r="S3649">
        <f t="shared" si="340"/>
        <v>0.90339856764566284</v>
      </c>
      <c r="T3649">
        <f t="shared" si="341"/>
        <v>0</v>
      </c>
    </row>
    <row r="3650" spans="1:20" x14ac:dyDescent="0.3">
      <c r="A3650" s="3">
        <f t="shared" si="336"/>
        <v>43253</v>
      </c>
      <c r="B3650">
        <v>6</v>
      </c>
      <c r="C3650">
        <v>2</v>
      </c>
      <c r="D3650">
        <v>1</v>
      </c>
      <c r="E3650">
        <v>0</v>
      </c>
      <c r="F3650" s="1">
        <f>VLOOKUP(A3650,Weather!$A$1:$E$366, 5)</f>
        <v>0</v>
      </c>
      <c r="G3650" s="1">
        <f>VLOOKUP(D3650, Summer!$A$1:$E$25, 2)</f>
        <v>305.44698283970399</v>
      </c>
      <c r="H3650" s="1">
        <f>VLOOKUP(D3650, Summer!$A$1:$E$25, 3)</f>
        <v>264.36707082495798</v>
      </c>
      <c r="I3650" s="1">
        <f>VLOOKUP(D3650, Summer!$A$1:$E$25, 5)</f>
        <v>276.703769768114</v>
      </c>
      <c r="J3650" s="1">
        <f t="shared" si="337"/>
        <v>276.703769768114</v>
      </c>
      <c r="K3650" s="47">
        <f t="shared" si="338"/>
        <v>5.1765807301388893</v>
      </c>
      <c r="L3650" s="48">
        <f>Solar!K3667/1000*Variables!$B$3</f>
        <v>0</v>
      </c>
      <c r="M3650">
        <f>IF(E3650=1, VLOOKUP(D3650, Sheet1!$A$2:$C$26, 2), Sheet1!$C$3)</f>
        <v>0.18637999999999999</v>
      </c>
      <c r="N3650" s="1">
        <f>'Electricity Rates'!$J$2</f>
        <v>0.24729999999999999</v>
      </c>
      <c r="O3650" s="145">
        <f>L3650-K3650</f>
        <v>-5.1765807301388893</v>
      </c>
      <c r="P3650">
        <f t="shared" si="339"/>
        <v>1.2801684145633472</v>
      </c>
      <c r="Q3650">
        <f>IF(O3650&gt;0, IF(Q3649+O3650*Variables!$B$5&lt;Variables!$B$4, Q3649+O3650*Variables!$B$5, Variables!$B$4), IF(Q3649&gt;-O3650, Q3649+O3650/Variables!$B$5, 0))</f>
        <v>0</v>
      </c>
      <c r="R3650">
        <f>IF(O3650&gt;0, 0, IF(Q3649&gt;-O3650, 0, -O3650 - Q3649*Variables!$B$5))</f>
        <v>5.1765807301388893</v>
      </c>
      <c r="S3650">
        <f t="shared" si="340"/>
        <v>0.9648111164832861</v>
      </c>
      <c r="T3650">
        <f t="shared" si="341"/>
        <v>0</v>
      </c>
    </row>
    <row r="3651" spans="1:20" x14ac:dyDescent="0.3">
      <c r="A3651" s="3">
        <f t="shared" ref="A3651:A3714" si="342">DATE(2018, B3651, C3651)</f>
        <v>43253</v>
      </c>
      <c r="B3651">
        <v>6</v>
      </c>
      <c r="C3651">
        <v>2</v>
      </c>
      <c r="D3651">
        <v>2</v>
      </c>
      <c r="E3651">
        <v>0</v>
      </c>
      <c r="F3651" s="1">
        <f>VLOOKUP(A3651,Weather!$A$1:$E$366, 5)</f>
        <v>0</v>
      </c>
      <c r="G3651" s="1">
        <f>VLOOKUP(D3651, Summer!$A$1:$E$25, 2)</f>
        <v>286.71906025959902</v>
      </c>
      <c r="H3651" s="1">
        <f>VLOOKUP(D3651, Summer!$A$1:$E$25, 3)</f>
        <v>260.03911906460002</v>
      </c>
      <c r="I3651" s="1">
        <f>VLOOKUP(D3651, Summer!$A$1:$E$25, 5)</f>
        <v>276.50446931271199</v>
      </c>
      <c r="J3651" s="1">
        <f t="shared" ref="J3651:J3714" si="343">IF(E3651=0, I3651, H3651 + (G3651-H3651)*F3651)</f>
        <v>276.50446931271199</v>
      </c>
      <c r="K3651" s="47">
        <f t="shared" ref="K3651:K3714" si="344">J3651*1000/53453</f>
        <v>5.1728522124616383</v>
      </c>
      <c r="L3651" s="48">
        <f>Solar!K3668/1000*Variables!$B$3</f>
        <v>0</v>
      </c>
      <c r="M3651">
        <f>IF(E3651=1, VLOOKUP(D3651, Sheet1!$A$2:$C$26, 2), Sheet1!$C$3)</f>
        <v>0.18637999999999999</v>
      </c>
      <c r="N3651" s="1">
        <f>'Electricity Rates'!$J$2</f>
        <v>0.24729999999999999</v>
      </c>
      <c r="O3651" s="145">
        <f>L3651-K3651</f>
        <v>-5.1728522124616383</v>
      </c>
      <c r="P3651">
        <f t="shared" ref="P3651:P3714" si="345">N3651*K3651</f>
        <v>1.2792463521417632</v>
      </c>
      <c r="Q3651">
        <f>IF(O3651&gt;0, IF(Q3650+O3651*Variables!$B$5&lt;Variables!$B$4, Q3650+O3651*Variables!$B$5, Variables!$B$4), IF(Q3650&gt;-O3651, Q3650+O3651/Variables!$B$5, 0))</f>
        <v>0</v>
      </c>
      <c r="R3651">
        <f>IF(O3651&gt;0, 0, IF(Q3650&gt;-O3651, 0, -O3651 - Q3650*Variables!$B$5))</f>
        <v>5.1728522124616383</v>
      </c>
      <c r="S3651">
        <f t="shared" ref="S3651:S3714" si="346">R3651*M3651</f>
        <v>0.96411619535860005</v>
      </c>
      <c r="T3651">
        <f t="shared" ref="T3651:T3714" si="347">IF(AND(R3651&gt;0, M3651&gt;0.3), 1, 0)</f>
        <v>0</v>
      </c>
    </row>
    <row r="3652" spans="1:20" x14ac:dyDescent="0.3">
      <c r="A3652" s="3">
        <f t="shared" si="342"/>
        <v>43253</v>
      </c>
      <c r="B3652">
        <v>6</v>
      </c>
      <c r="C3652">
        <v>2</v>
      </c>
      <c r="D3652">
        <v>3</v>
      </c>
      <c r="E3652">
        <v>0</v>
      </c>
      <c r="F3652" s="1">
        <f>VLOOKUP(A3652,Weather!$A$1:$E$366, 5)</f>
        <v>0</v>
      </c>
      <c r="G3652" s="1">
        <f>VLOOKUP(D3652, Summer!$A$1:$E$25, 2)</f>
        <v>272.63131492590298</v>
      </c>
      <c r="H3652" s="1">
        <f>VLOOKUP(D3652, Summer!$A$1:$E$25, 3)</f>
        <v>241.571030279452</v>
      </c>
      <c r="I3652" s="1">
        <f>VLOOKUP(D3652, Summer!$A$1:$E$25, 5)</f>
        <v>276.33008141423602</v>
      </c>
      <c r="J3652" s="1">
        <f t="shared" si="343"/>
        <v>276.33008141423602</v>
      </c>
      <c r="K3652" s="47">
        <f t="shared" si="344"/>
        <v>5.1695897594940607</v>
      </c>
      <c r="L3652" s="48">
        <f>Solar!K3669/1000*Variables!$B$3</f>
        <v>0</v>
      </c>
      <c r="M3652">
        <f>IF(E3652=1, VLOOKUP(D3652, Sheet1!$A$2:$C$26, 2), Sheet1!$C$3)</f>
        <v>0.18637999999999999</v>
      </c>
      <c r="N3652" s="1">
        <f>'Electricity Rates'!$J$2</f>
        <v>0.24729999999999999</v>
      </c>
      <c r="O3652" s="145">
        <f>L3652-K3652</f>
        <v>-5.1695897594940607</v>
      </c>
      <c r="P3652">
        <f t="shared" si="345"/>
        <v>1.2784395475228811</v>
      </c>
      <c r="Q3652">
        <f>IF(O3652&gt;0, IF(Q3651+O3652*Variables!$B$5&lt;Variables!$B$4, Q3651+O3652*Variables!$B$5, Variables!$B$4), IF(Q3651&gt;-O3652, Q3651+O3652/Variables!$B$5, 0))</f>
        <v>0</v>
      </c>
      <c r="R3652">
        <f>IF(O3652&gt;0, 0, IF(Q3651&gt;-O3652, 0, -O3652 - Q3651*Variables!$B$5))</f>
        <v>5.1695897594940607</v>
      </c>
      <c r="S3652">
        <f t="shared" si="346"/>
        <v>0.96350813937450297</v>
      </c>
      <c r="T3652">
        <f t="shared" si="347"/>
        <v>0</v>
      </c>
    </row>
    <row r="3653" spans="1:20" x14ac:dyDescent="0.3">
      <c r="A3653" s="3">
        <f t="shared" si="342"/>
        <v>43253</v>
      </c>
      <c r="B3653">
        <v>6</v>
      </c>
      <c r="C3653">
        <v>2</v>
      </c>
      <c r="D3653">
        <v>4</v>
      </c>
      <c r="E3653">
        <v>0</v>
      </c>
      <c r="F3653" s="1">
        <f>VLOOKUP(A3653,Weather!$A$1:$E$366, 5)</f>
        <v>0</v>
      </c>
      <c r="G3653" s="1">
        <f>VLOOKUP(D3653, Summer!$A$1:$E$25, 2)</f>
        <v>286.33237882239803</v>
      </c>
      <c r="H3653" s="1">
        <f>VLOOKUP(D3653, Summer!$A$1:$E$25, 3)</f>
        <v>256.10019667595998</v>
      </c>
      <c r="I3653" s="1">
        <f>VLOOKUP(D3653, Summer!$A$1:$E$25, 5)</f>
        <v>276.13078095883401</v>
      </c>
      <c r="J3653" s="1">
        <f t="shared" si="343"/>
        <v>276.13078095883401</v>
      </c>
      <c r="K3653" s="47">
        <f t="shared" si="344"/>
        <v>5.1658612418168106</v>
      </c>
      <c r="L3653" s="48">
        <f>Solar!K3670/1000*Variables!$B$3</f>
        <v>0</v>
      </c>
      <c r="M3653">
        <f>IF(E3653=1, VLOOKUP(D3653, Sheet1!$A$2:$C$26, 2), Sheet1!$C$3)</f>
        <v>0.18637999999999999</v>
      </c>
      <c r="N3653" s="1">
        <f>'Electricity Rates'!$J$2</f>
        <v>0.24729999999999999</v>
      </c>
      <c r="O3653" s="145">
        <f>L3653-K3653</f>
        <v>-5.1658612418168106</v>
      </c>
      <c r="P3653">
        <f t="shared" si="345"/>
        <v>1.2775174851012971</v>
      </c>
      <c r="Q3653">
        <f>IF(O3653&gt;0, IF(Q3652+O3653*Variables!$B$5&lt;Variables!$B$4, Q3652+O3653*Variables!$B$5, Variables!$B$4), IF(Q3652&gt;-O3653, Q3652+O3653/Variables!$B$5, 0))</f>
        <v>0</v>
      </c>
      <c r="R3653">
        <f>IF(O3653&gt;0, 0, IF(Q3652&gt;-O3653, 0, -O3653 - Q3652*Variables!$B$5))</f>
        <v>5.1658612418168106</v>
      </c>
      <c r="S3653">
        <f t="shared" si="346"/>
        <v>0.96281321824981714</v>
      </c>
      <c r="T3653">
        <f t="shared" si="347"/>
        <v>0</v>
      </c>
    </row>
    <row r="3654" spans="1:20" x14ac:dyDescent="0.3">
      <c r="A3654" s="3">
        <f t="shared" si="342"/>
        <v>43253</v>
      </c>
      <c r="B3654">
        <v>6</v>
      </c>
      <c r="C3654">
        <v>2</v>
      </c>
      <c r="D3654">
        <v>5</v>
      </c>
      <c r="E3654">
        <v>0</v>
      </c>
      <c r="F3654" s="1">
        <f>VLOOKUP(A3654,Weather!$A$1:$E$366, 5)</f>
        <v>0</v>
      </c>
      <c r="G3654" s="1">
        <f>VLOOKUP(D3654, Summer!$A$1:$E$25, 2)</f>
        <v>323.19252555232703</v>
      </c>
      <c r="H3654" s="1">
        <f>VLOOKUP(D3654, Summer!$A$1:$E$25, 3)</f>
        <v>290.90909090909099</v>
      </c>
      <c r="I3654" s="1">
        <f>VLOOKUP(D3654, Summer!$A$1:$E$25, 5)</f>
        <v>275.93148050343302</v>
      </c>
      <c r="J3654" s="1">
        <f t="shared" si="343"/>
        <v>275.93148050343302</v>
      </c>
      <c r="K3654" s="47">
        <f t="shared" si="344"/>
        <v>5.1621327241395809</v>
      </c>
      <c r="L3654" s="48">
        <f>Solar!K3671/1000*Variables!$B$3</f>
        <v>0</v>
      </c>
      <c r="M3654">
        <f>IF(E3654=1, VLOOKUP(D3654, Sheet1!$A$2:$C$26, 2), Sheet1!$C$3)</f>
        <v>0.18637999999999999</v>
      </c>
      <c r="N3654" s="1">
        <f>'Electricity Rates'!$J$2</f>
        <v>0.24729999999999999</v>
      </c>
      <c r="O3654" s="145">
        <f>L3654-K3654</f>
        <v>-5.1621327241395809</v>
      </c>
      <c r="P3654">
        <f t="shared" si="345"/>
        <v>1.2765954226797183</v>
      </c>
      <c r="Q3654">
        <f>IF(O3654&gt;0, IF(Q3653+O3654*Variables!$B$5&lt;Variables!$B$4, Q3653+O3654*Variables!$B$5, Variables!$B$4), IF(Q3653&gt;-O3654, Q3653+O3654/Variables!$B$5, 0))</f>
        <v>0</v>
      </c>
      <c r="R3654">
        <f>IF(O3654&gt;0, 0, IF(Q3653&gt;-O3654, 0, -O3654 - Q3653*Variables!$B$5))</f>
        <v>5.1621327241395809</v>
      </c>
      <c r="S3654">
        <f t="shared" si="346"/>
        <v>0.96211829712513508</v>
      </c>
      <c r="T3654">
        <f t="shared" si="347"/>
        <v>0</v>
      </c>
    </row>
    <row r="3655" spans="1:20" x14ac:dyDescent="0.3">
      <c r="A3655" s="3">
        <f t="shared" si="342"/>
        <v>43253</v>
      </c>
      <c r="B3655">
        <v>6</v>
      </c>
      <c r="C3655">
        <v>2</v>
      </c>
      <c r="D3655">
        <v>6</v>
      </c>
      <c r="E3655">
        <v>0</v>
      </c>
      <c r="F3655" s="1">
        <f>VLOOKUP(A3655,Weather!$A$1:$E$366, 5)</f>
        <v>0</v>
      </c>
      <c r="G3655" s="1">
        <f>VLOOKUP(D3655, Summer!$A$1:$E$25, 2)</f>
        <v>420.20776289112302</v>
      </c>
      <c r="H3655" s="1">
        <f>VLOOKUP(D3655, Summer!$A$1:$E$25, 3)</f>
        <v>354.54545454545399</v>
      </c>
      <c r="I3655" s="1">
        <f>VLOOKUP(D3655, Summer!$A$1:$E$25, 5)</f>
        <v>244.50179868660999</v>
      </c>
      <c r="J3655" s="1">
        <f t="shared" si="343"/>
        <v>244.50179868660999</v>
      </c>
      <c r="K3655" s="47">
        <f t="shared" si="344"/>
        <v>4.5741454864387405</v>
      </c>
      <c r="L3655" s="48">
        <f>Solar!K3672/1000*Variables!$B$3</f>
        <v>0.69640000000000002</v>
      </c>
      <c r="M3655">
        <f>IF(E3655=1, VLOOKUP(D3655, Sheet1!$A$2:$C$26, 2), Sheet1!$C$3)</f>
        <v>0.18637999999999999</v>
      </c>
      <c r="N3655" s="1">
        <f>'Electricity Rates'!$J$2</f>
        <v>0.24729999999999999</v>
      </c>
      <c r="O3655" s="145">
        <f>L3655-K3655</f>
        <v>-3.8777454864387404</v>
      </c>
      <c r="P3655">
        <f t="shared" si="345"/>
        <v>1.1311861787963005</v>
      </c>
      <c r="Q3655">
        <f>IF(O3655&gt;0, IF(Q3654+O3655*Variables!$B$5&lt;Variables!$B$4, Q3654+O3655*Variables!$B$5, Variables!$B$4), IF(Q3654&gt;-O3655, Q3654+O3655/Variables!$B$5, 0))</f>
        <v>0</v>
      </c>
      <c r="R3655">
        <f>IF(O3655&gt;0, 0, IF(Q3654&gt;-O3655, 0, -O3655 - Q3654*Variables!$B$5))</f>
        <v>3.8777454864387404</v>
      </c>
      <c r="S3655">
        <f t="shared" si="346"/>
        <v>0.72273420376245234</v>
      </c>
      <c r="T3655">
        <f t="shared" si="347"/>
        <v>0</v>
      </c>
    </row>
    <row r="3656" spans="1:20" x14ac:dyDescent="0.3">
      <c r="A3656" s="3">
        <f t="shared" si="342"/>
        <v>43253</v>
      </c>
      <c r="B3656">
        <v>6</v>
      </c>
      <c r="C3656">
        <v>2</v>
      </c>
      <c r="D3656">
        <v>7</v>
      </c>
      <c r="E3656">
        <v>0</v>
      </c>
      <c r="F3656" s="1">
        <f>VLOOKUP(A3656,Weather!$A$1:$E$366, 5)</f>
        <v>0</v>
      </c>
      <c r="G3656" s="1">
        <f>VLOOKUP(D3656, Summer!$A$1:$E$25, 2)</f>
        <v>767.23345107957198</v>
      </c>
      <c r="H3656" s="1">
        <f>VLOOKUP(D3656, Summer!$A$1:$E$25, 3)</f>
        <v>587.45596403639502</v>
      </c>
      <c r="I3656" s="1">
        <f>VLOOKUP(D3656, Summer!$A$1:$E$25, 5)</f>
        <v>275.57273968370998</v>
      </c>
      <c r="J3656" s="1">
        <f t="shared" si="343"/>
        <v>275.57273968370998</v>
      </c>
      <c r="K3656" s="47">
        <f t="shared" si="344"/>
        <v>5.1554213923205428</v>
      </c>
      <c r="L3656" s="48">
        <f>Solar!K3673/1000*Variables!$B$3</f>
        <v>2.4198</v>
      </c>
      <c r="M3656">
        <f>IF(E3656=1, VLOOKUP(D3656, Sheet1!$A$2:$C$26, 2), Sheet1!$C$3)</f>
        <v>0.18637999999999999</v>
      </c>
      <c r="N3656" s="1">
        <f>'Electricity Rates'!$J$2</f>
        <v>0.24729999999999999</v>
      </c>
      <c r="O3656" s="145">
        <f>L3656-K3656</f>
        <v>-2.7356213923205428</v>
      </c>
      <c r="P3656">
        <f t="shared" si="345"/>
        <v>1.2749357103208703</v>
      </c>
      <c r="Q3656">
        <f>IF(O3656&gt;0, IF(Q3655+O3656*Variables!$B$5&lt;Variables!$B$4, Q3655+O3656*Variables!$B$5, Variables!$B$4), IF(Q3655&gt;-O3656, Q3655+O3656/Variables!$B$5, 0))</f>
        <v>0</v>
      </c>
      <c r="R3656">
        <f>IF(O3656&gt;0, 0, IF(Q3655&gt;-O3656, 0, -O3656 - Q3655*Variables!$B$5))</f>
        <v>2.7356213923205428</v>
      </c>
      <c r="S3656">
        <f t="shared" si="346"/>
        <v>0.50986511510070276</v>
      </c>
      <c r="T3656">
        <f t="shared" si="347"/>
        <v>0</v>
      </c>
    </row>
    <row r="3657" spans="1:20" x14ac:dyDescent="0.3">
      <c r="A3657" s="3">
        <f t="shared" si="342"/>
        <v>43253</v>
      </c>
      <c r="B3657">
        <v>6</v>
      </c>
      <c r="C3657">
        <v>2</v>
      </c>
      <c r="D3657">
        <v>8</v>
      </c>
      <c r="E3657">
        <v>0</v>
      </c>
      <c r="F3657" s="1">
        <f>VLOOKUP(A3657,Weather!$A$1:$E$366, 5)</f>
        <v>0</v>
      </c>
      <c r="G3657" s="1">
        <f>VLOOKUP(D3657, Summer!$A$1:$E$25, 2)</f>
        <v>1109.6398637209199</v>
      </c>
      <c r="H3657" s="1">
        <f>VLOOKUP(D3657, Summer!$A$1:$E$25, 3)</f>
        <v>814.26008774773595</v>
      </c>
      <c r="I3657" s="1">
        <f>VLOOKUP(D3657, Summer!$A$1:$E$25, 5)</f>
        <v>328.96533168578299</v>
      </c>
      <c r="J3657" s="1">
        <f t="shared" si="343"/>
        <v>328.96533168578299</v>
      </c>
      <c r="K3657" s="47">
        <f t="shared" si="344"/>
        <v>6.1542912780532992</v>
      </c>
      <c r="L3657" s="48">
        <f>Solar!K3674/1000*Variables!$B$3</f>
        <v>11.20275</v>
      </c>
      <c r="M3657">
        <f>IF(E3657=1, VLOOKUP(D3657, Sheet1!$A$2:$C$26, 2), Sheet1!$C$3)</f>
        <v>0.18637999999999999</v>
      </c>
      <c r="N3657" s="1">
        <f>'Electricity Rates'!$J$2</f>
        <v>0.24729999999999999</v>
      </c>
      <c r="O3657" s="145">
        <f>L3657-K3657</f>
        <v>5.0484587219467008</v>
      </c>
      <c r="P3657">
        <f t="shared" si="345"/>
        <v>1.5219562330625809</v>
      </c>
      <c r="Q3657">
        <f>IF(O3657&gt;0, IF(Q3656+O3657*Variables!$B$5&lt;Variables!$B$4, Q3656+O3657*Variables!$B$5, Variables!$B$4), IF(Q3656&gt;-O3657, Q3656+O3657/Variables!$B$5, 0))</f>
        <v>4.7455511986298982</v>
      </c>
      <c r="R3657">
        <f>IF(O3657&gt;0, 0, IF(Q3656&gt;-O3657, 0, -O3657 - Q3656*Variables!$B$5))</f>
        <v>0</v>
      </c>
      <c r="S3657">
        <f t="shared" si="346"/>
        <v>0</v>
      </c>
      <c r="T3657">
        <f t="shared" si="347"/>
        <v>0</v>
      </c>
    </row>
    <row r="3658" spans="1:20" x14ac:dyDescent="0.3">
      <c r="A3658" s="3">
        <f t="shared" si="342"/>
        <v>43253</v>
      </c>
      <c r="B3658">
        <v>6</v>
      </c>
      <c r="C3658">
        <v>2</v>
      </c>
      <c r="D3658">
        <v>9</v>
      </c>
      <c r="E3658">
        <v>0</v>
      </c>
      <c r="F3658" s="1">
        <f>VLOOKUP(A3658,Weather!$A$1:$E$366, 5)</f>
        <v>0</v>
      </c>
      <c r="G3658" s="1">
        <f>VLOOKUP(D3658, Summer!$A$1:$E$25, 2)</f>
        <v>1322.40871182827</v>
      </c>
      <c r="H3658" s="1">
        <f>VLOOKUP(D3658, Summer!$A$1:$E$25, 3)</f>
        <v>1017.49011217013</v>
      </c>
      <c r="I3658" s="1">
        <f>VLOOKUP(D3658, Summer!$A$1:$E$25, 5)</f>
        <v>386.82225388885001</v>
      </c>
      <c r="J3658" s="1">
        <f t="shared" si="343"/>
        <v>386.82225388885001</v>
      </c>
      <c r="K3658" s="47">
        <f t="shared" si="344"/>
        <v>7.236679959756235</v>
      </c>
      <c r="L3658" s="48">
        <f>Solar!K3675/1000*Variables!$B$3</f>
        <v>22.87895</v>
      </c>
      <c r="M3658">
        <f>IF(E3658=1, VLOOKUP(D3658, Sheet1!$A$2:$C$26, 2), Sheet1!$C$3)</f>
        <v>0.18637999999999999</v>
      </c>
      <c r="N3658" s="1">
        <f>'Electricity Rates'!$J$2</f>
        <v>0.24729999999999999</v>
      </c>
      <c r="O3658" s="145">
        <f>L3658-K3658</f>
        <v>15.642270040243766</v>
      </c>
      <c r="P3658">
        <f t="shared" si="345"/>
        <v>1.7896309540477169</v>
      </c>
      <c r="Q3658">
        <f>IF(O3658&gt;0, IF(Q3657+O3658*Variables!$B$5&lt;Variables!$B$4, Q3657+O3658*Variables!$B$5, Variables!$B$4), IF(Q3657&gt;-O3658, Q3657+O3658/Variables!$B$5, 0))</f>
        <v>19.449285036459038</v>
      </c>
      <c r="R3658">
        <f>IF(O3658&gt;0, 0, IF(Q3657&gt;-O3658, 0, -O3658 - Q3657*Variables!$B$5))</f>
        <v>0</v>
      </c>
      <c r="S3658">
        <f t="shared" si="346"/>
        <v>0</v>
      </c>
      <c r="T3658">
        <f t="shared" si="347"/>
        <v>0</v>
      </c>
    </row>
    <row r="3659" spans="1:20" x14ac:dyDescent="0.3">
      <c r="A3659" s="3">
        <f t="shared" si="342"/>
        <v>43253</v>
      </c>
      <c r="B3659">
        <v>6</v>
      </c>
      <c r="C3659">
        <v>2</v>
      </c>
      <c r="D3659">
        <v>10</v>
      </c>
      <c r="E3659">
        <v>0</v>
      </c>
      <c r="F3659" s="1">
        <f>VLOOKUP(A3659,Weather!$A$1:$E$366, 5)</f>
        <v>0</v>
      </c>
      <c r="G3659" s="1">
        <f>VLOOKUP(D3659, Summer!$A$1:$E$25, 2)</f>
        <v>1424.0693518383</v>
      </c>
      <c r="H3659" s="1">
        <f>VLOOKUP(D3659, Summer!$A$1:$E$25, 3)</f>
        <v>1069.7659339946799</v>
      </c>
      <c r="I3659" s="1">
        <f>VLOOKUP(D3659, Summer!$A$1:$E$25, 5)</f>
        <v>417.88322986318002</v>
      </c>
      <c r="J3659" s="1">
        <f t="shared" si="343"/>
        <v>417.88322986318002</v>
      </c>
      <c r="K3659" s="47">
        <f t="shared" si="344"/>
        <v>7.8177694397541773</v>
      </c>
      <c r="L3659" s="48">
        <f>Solar!K3676/1000*Variables!$B$3</f>
        <v>30.610899999999997</v>
      </c>
      <c r="M3659">
        <f>IF(E3659=1, VLOOKUP(D3659, Sheet1!$A$2:$C$26, 2), Sheet1!$C$3)</f>
        <v>0.18637999999999999</v>
      </c>
      <c r="N3659" s="1">
        <f>'Electricity Rates'!$J$2</f>
        <v>0.24729999999999999</v>
      </c>
      <c r="O3659" s="145">
        <f>L3659-K3659</f>
        <v>22.793130560245821</v>
      </c>
      <c r="P3659">
        <f t="shared" si="345"/>
        <v>1.9333343824512079</v>
      </c>
      <c r="Q3659">
        <f>IF(O3659&gt;0, IF(Q3658+O3659*Variables!$B$5&lt;Variables!$B$4, Q3658+O3659*Variables!$B$5, Variables!$B$4), IF(Q3658&gt;-O3659, Q3658+O3659/Variables!$B$5, 0))</f>
        <v>40.87482776309011</v>
      </c>
      <c r="R3659">
        <f>IF(O3659&gt;0, 0, IF(Q3658&gt;-O3659, 0, -O3659 - Q3658*Variables!$B$5))</f>
        <v>0</v>
      </c>
      <c r="S3659">
        <f t="shared" si="346"/>
        <v>0</v>
      </c>
      <c r="T3659">
        <f t="shared" si="347"/>
        <v>0</v>
      </c>
    </row>
    <row r="3660" spans="1:20" x14ac:dyDescent="0.3">
      <c r="A3660" s="3">
        <f t="shared" si="342"/>
        <v>43253</v>
      </c>
      <c r="B3660">
        <v>6</v>
      </c>
      <c r="C3660">
        <v>2</v>
      </c>
      <c r="D3660">
        <v>11</v>
      </c>
      <c r="E3660">
        <v>0</v>
      </c>
      <c r="F3660" s="1">
        <f>VLOOKUP(A3660,Weather!$A$1:$E$366, 5)</f>
        <v>0</v>
      </c>
      <c r="G3660" s="1">
        <f>VLOOKUP(D3660, Summer!$A$1:$E$25, 2)</f>
        <v>1497.9516334678001</v>
      </c>
      <c r="H3660" s="1">
        <f>VLOOKUP(D3660, Summer!$A$1:$E$25, 3)</f>
        <v>1079.6213447448599</v>
      </c>
      <c r="I3660" s="1">
        <f>VLOOKUP(D3660, Summer!$A$1:$E$25, 5)</f>
        <v>435.54125021175599</v>
      </c>
      <c r="J3660" s="1">
        <f t="shared" si="343"/>
        <v>435.54125021175599</v>
      </c>
      <c r="K3660" s="47">
        <f t="shared" si="344"/>
        <v>8.1481161059576817</v>
      </c>
      <c r="L3660" s="48">
        <f>Solar!K3677/1000*Variables!$B$3</f>
        <v>34.241399999999999</v>
      </c>
      <c r="M3660">
        <f>IF(E3660=1, VLOOKUP(D3660, Sheet1!$A$2:$C$26, 2), Sheet1!$C$3)</f>
        <v>0.18637999999999999</v>
      </c>
      <c r="N3660" s="1">
        <f>'Electricity Rates'!$J$2</f>
        <v>0.24729999999999999</v>
      </c>
      <c r="O3660" s="145">
        <f>L3660-K3660</f>
        <v>26.093283894042315</v>
      </c>
      <c r="P3660">
        <f t="shared" si="345"/>
        <v>2.0150291130033344</v>
      </c>
      <c r="Q3660">
        <f>IF(O3660&gt;0, IF(Q3659+O3660*Variables!$B$5&lt;Variables!$B$4, Q3659+O3660*Variables!$B$5, Variables!$B$4), IF(Q3659&gt;-O3660, Q3659+O3660/Variables!$B$5, 0))</f>
        <v>65.402514623489878</v>
      </c>
      <c r="R3660">
        <f>IF(O3660&gt;0, 0, IF(Q3659&gt;-O3660, 0, -O3660 - Q3659*Variables!$B$5))</f>
        <v>0</v>
      </c>
      <c r="S3660">
        <f t="shared" si="346"/>
        <v>0</v>
      </c>
      <c r="T3660">
        <f t="shared" si="347"/>
        <v>0</v>
      </c>
    </row>
    <row r="3661" spans="1:20" x14ac:dyDescent="0.3">
      <c r="A3661" s="3">
        <f t="shared" si="342"/>
        <v>43253</v>
      </c>
      <c r="B3661">
        <v>6</v>
      </c>
      <c r="C3661">
        <v>2</v>
      </c>
      <c r="D3661">
        <v>12</v>
      </c>
      <c r="E3661">
        <v>0</v>
      </c>
      <c r="F3661" s="1">
        <f>VLOOKUP(A3661,Weather!$A$1:$E$366, 5)</f>
        <v>0</v>
      </c>
      <c r="G3661" s="1">
        <f>VLOOKUP(D3661, Summer!$A$1:$E$25, 2)</f>
        <v>1553.30978408544</v>
      </c>
      <c r="H3661" s="1">
        <f>VLOOKUP(D3661, Summer!$A$1:$E$25, 3)</f>
        <v>1117.7462231731799</v>
      </c>
      <c r="I3661" s="1">
        <f>VLOOKUP(D3661, Summer!$A$1:$E$25, 5)</f>
        <v>435.36187980189499</v>
      </c>
      <c r="J3661" s="1">
        <f t="shared" si="343"/>
        <v>435.36187980189499</v>
      </c>
      <c r="K3661" s="47">
        <f t="shared" si="344"/>
        <v>8.1447604400481737</v>
      </c>
      <c r="L3661" s="48">
        <f>Solar!K3678/1000*Variables!$B$3</f>
        <v>27.678050000000002</v>
      </c>
      <c r="M3661">
        <f>IF(E3661=1, VLOOKUP(D3661, Sheet1!$A$2:$C$26, 2), Sheet1!$C$3)</f>
        <v>0.18637999999999999</v>
      </c>
      <c r="N3661" s="1">
        <f>'Electricity Rates'!$J$2</f>
        <v>0.24729999999999999</v>
      </c>
      <c r="O3661" s="145">
        <f>L3661-K3661</f>
        <v>19.533289559951829</v>
      </c>
      <c r="P3661">
        <f t="shared" si="345"/>
        <v>2.0141992568239133</v>
      </c>
      <c r="Q3661">
        <f>IF(O3661&gt;0, IF(Q3660+O3661*Variables!$B$5&lt;Variables!$B$4, Q3660+O3661*Variables!$B$5, Variables!$B$4), IF(Q3660&gt;-O3661, Q3660+O3661/Variables!$B$5, 0))</f>
        <v>83.763806809844596</v>
      </c>
      <c r="R3661">
        <f>IF(O3661&gt;0, 0, IF(Q3660&gt;-O3661, 0, -O3661 - Q3660*Variables!$B$5))</f>
        <v>0</v>
      </c>
      <c r="S3661">
        <f t="shared" si="346"/>
        <v>0</v>
      </c>
      <c r="T3661">
        <f t="shared" si="347"/>
        <v>0</v>
      </c>
    </row>
    <row r="3662" spans="1:20" x14ac:dyDescent="0.3">
      <c r="A3662" s="3">
        <f t="shared" si="342"/>
        <v>43253</v>
      </c>
      <c r="B3662">
        <v>6</v>
      </c>
      <c r="C3662">
        <v>2</v>
      </c>
      <c r="D3662">
        <v>13</v>
      </c>
      <c r="E3662">
        <v>0</v>
      </c>
      <c r="F3662" s="1">
        <f>VLOOKUP(A3662,Weather!$A$1:$E$366, 5)</f>
        <v>0</v>
      </c>
      <c r="G3662" s="1">
        <f>VLOOKUP(D3662, Summer!$A$1:$E$25, 2)</f>
        <v>1622.5675647430101</v>
      </c>
      <c r="H3662" s="1">
        <f>VLOOKUP(D3662, Summer!$A$1:$E$25, 3)</f>
        <v>1132.28619594112</v>
      </c>
      <c r="I3662" s="1">
        <f>VLOOKUP(D3662, Summer!$A$1:$E$25, 5)</f>
        <v>435.17254436926402</v>
      </c>
      <c r="J3662" s="1">
        <f t="shared" si="343"/>
        <v>435.17254436926402</v>
      </c>
      <c r="K3662" s="47">
        <f t="shared" si="344"/>
        <v>8.1412183482548048</v>
      </c>
      <c r="L3662" s="48">
        <f>Solar!K3679/1000*Variables!$B$3</f>
        <v>32.459400000000002</v>
      </c>
      <c r="M3662">
        <f>IF(E3662=1, VLOOKUP(D3662, Sheet1!$A$2:$C$26, 2), Sheet1!$C$3)</f>
        <v>0.18637999999999999</v>
      </c>
      <c r="N3662" s="1">
        <f>'Electricity Rates'!$J$2</f>
        <v>0.24729999999999999</v>
      </c>
      <c r="O3662" s="145">
        <f>L3662-K3662</f>
        <v>24.318181651745199</v>
      </c>
      <c r="P3662">
        <f t="shared" si="345"/>
        <v>2.0133232975234132</v>
      </c>
      <c r="Q3662">
        <f>IF(O3662&gt;0, IF(Q3661+O3662*Variables!$B$5&lt;Variables!$B$4, Q3661+O3662*Variables!$B$5, Variables!$B$4), IF(Q3661&gt;-O3662, Q3661+O3662/Variables!$B$5, 0))</f>
        <v>100</v>
      </c>
      <c r="R3662">
        <f>IF(O3662&gt;0, 0, IF(Q3661&gt;-O3662, 0, -O3662 - Q3661*Variables!$B$5))</f>
        <v>0</v>
      </c>
      <c r="S3662">
        <f t="shared" si="346"/>
        <v>0</v>
      </c>
      <c r="T3662">
        <f t="shared" si="347"/>
        <v>0</v>
      </c>
    </row>
    <row r="3663" spans="1:20" x14ac:dyDescent="0.3">
      <c r="A3663" s="3">
        <f t="shared" si="342"/>
        <v>43253</v>
      </c>
      <c r="B3663">
        <v>6</v>
      </c>
      <c r="C3663">
        <v>2</v>
      </c>
      <c r="D3663">
        <v>14</v>
      </c>
      <c r="E3663">
        <v>0</v>
      </c>
      <c r="F3663" s="1">
        <f>VLOOKUP(A3663,Weather!$A$1:$E$366, 5)</f>
        <v>0</v>
      </c>
      <c r="G3663" s="1">
        <f>VLOOKUP(D3663, Summer!$A$1:$E$25, 2)</f>
        <v>1636.26340321468</v>
      </c>
      <c r="H3663" s="1">
        <f>VLOOKUP(D3663, Summer!$A$1:$E$25, 3)</f>
        <v>1156.2601309732199</v>
      </c>
      <c r="I3663" s="1">
        <f>VLOOKUP(D3663, Summer!$A$1:$E$25, 5)</f>
        <v>417.13087064403902</v>
      </c>
      <c r="J3663" s="1">
        <f t="shared" si="343"/>
        <v>417.13087064403902</v>
      </c>
      <c r="K3663" s="47">
        <f t="shared" si="344"/>
        <v>7.8036942855225897</v>
      </c>
      <c r="L3663" s="48">
        <f>Solar!K3680/1000*Variables!$B$3</f>
        <v>31.891599999999997</v>
      </c>
      <c r="M3663">
        <f>IF(E3663=1, VLOOKUP(D3663, Sheet1!$A$2:$C$26, 2), Sheet1!$C$3)</f>
        <v>0.18637999999999999</v>
      </c>
      <c r="N3663" s="1">
        <f>'Electricity Rates'!$J$2</f>
        <v>0.24729999999999999</v>
      </c>
      <c r="O3663" s="145">
        <f>L3663-K3663</f>
        <v>24.087905714477408</v>
      </c>
      <c r="P3663">
        <f t="shared" si="345"/>
        <v>1.9298535968097363</v>
      </c>
      <c r="Q3663">
        <f>IF(O3663&gt;0, IF(Q3662+O3663*Variables!$B$5&lt;Variables!$B$4, Q3662+O3663*Variables!$B$5, Variables!$B$4), IF(Q3662&gt;-O3663, Q3662+O3663/Variables!$B$5, 0))</f>
        <v>100</v>
      </c>
      <c r="R3663">
        <f>IF(O3663&gt;0, 0, IF(Q3662&gt;-O3663, 0, -O3663 - Q3662*Variables!$B$5))</f>
        <v>0</v>
      </c>
      <c r="S3663">
        <f t="shared" si="346"/>
        <v>0</v>
      </c>
      <c r="T3663">
        <f t="shared" si="347"/>
        <v>0</v>
      </c>
    </row>
    <row r="3664" spans="1:20" x14ac:dyDescent="0.3">
      <c r="A3664" s="3">
        <f t="shared" si="342"/>
        <v>43253</v>
      </c>
      <c r="B3664">
        <v>6</v>
      </c>
      <c r="C3664">
        <v>2</v>
      </c>
      <c r="D3664">
        <v>15</v>
      </c>
      <c r="E3664">
        <v>0</v>
      </c>
      <c r="F3664" s="1">
        <f>VLOOKUP(A3664,Weather!$A$1:$E$366, 5)</f>
        <v>0</v>
      </c>
      <c r="G3664" s="1">
        <f>VLOOKUP(D3664, Summer!$A$1:$E$25, 2)</f>
        <v>1589.7727985285201</v>
      </c>
      <c r="H3664" s="1">
        <f>VLOOKUP(D3664, Summer!$A$1:$E$25, 3)</f>
        <v>1137.7596230737599</v>
      </c>
      <c r="I3664" s="1">
        <f>VLOOKUP(D3664, Summer!$A$1:$E$25, 5)</f>
        <v>403.543562097039</v>
      </c>
      <c r="J3664" s="1">
        <f t="shared" si="343"/>
        <v>403.543562097039</v>
      </c>
      <c r="K3664" s="47">
        <f t="shared" si="344"/>
        <v>7.5495025928767143</v>
      </c>
      <c r="L3664" s="48">
        <f>Solar!K3681/1000*Variables!$B$3</f>
        <v>31.722500000000004</v>
      </c>
      <c r="M3664">
        <f>IF(E3664=1, VLOOKUP(D3664, Sheet1!$A$2:$C$26, 2), Sheet1!$C$3)</f>
        <v>0.18637999999999999</v>
      </c>
      <c r="N3664" s="1">
        <f>'Electricity Rates'!$J$2</f>
        <v>0.24729999999999999</v>
      </c>
      <c r="O3664" s="145">
        <f>L3664-K3664</f>
        <v>24.17299740712329</v>
      </c>
      <c r="P3664">
        <f t="shared" si="345"/>
        <v>1.8669919912184114</v>
      </c>
      <c r="Q3664">
        <f>IF(O3664&gt;0, IF(Q3663+O3664*Variables!$B$5&lt;Variables!$B$4, Q3663+O3664*Variables!$B$5, Variables!$B$4), IF(Q3663&gt;-O3664, Q3663+O3664/Variables!$B$5, 0))</f>
        <v>100</v>
      </c>
      <c r="R3664">
        <f>IF(O3664&gt;0, 0, IF(Q3663&gt;-O3664, 0, -O3664 - Q3663*Variables!$B$5))</f>
        <v>0</v>
      </c>
      <c r="S3664">
        <f t="shared" si="346"/>
        <v>0</v>
      </c>
      <c r="T3664">
        <f t="shared" si="347"/>
        <v>0</v>
      </c>
    </row>
    <row r="3665" spans="1:20" x14ac:dyDescent="0.3">
      <c r="A3665" s="3">
        <f t="shared" si="342"/>
        <v>43253</v>
      </c>
      <c r="B3665">
        <v>6</v>
      </c>
      <c r="C3665">
        <v>2</v>
      </c>
      <c r="D3665">
        <v>16</v>
      </c>
      <c r="E3665">
        <v>0</v>
      </c>
      <c r="F3665" s="1">
        <f>VLOOKUP(A3665,Weather!$A$1:$E$366, 5)</f>
        <v>0</v>
      </c>
      <c r="G3665" s="1">
        <f>VLOOKUP(D3665, Summer!$A$1:$E$25, 2)</f>
        <v>1459.9523441255701</v>
      </c>
      <c r="H3665" s="1">
        <f>VLOOKUP(D3665, Summer!$A$1:$E$25, 3)</f>
        <v>1006.09479349024</v>
      </c>
      <c r="I3665" s="1">
        <f>VLOOKUP(D3665, Summer!$A$1:$E$25, 5)</f>
        <v>381.04254068220598</v>
      </c>
      <c r="J3665" s="1">
        <f t="shared" si="343"/>
        <v>381.04254068220598</v>
      </c>
      <c r="K3665" s="47">
        <f t="shared" si="344"/>
        <v>7.1285529471162699</v>
      </c>
      <c r="L3665" s="48">
        <f>Solar!K3682/1000*Variables!$B$3</f>
        <v>27.054000000000002</v>
      </c>
      <c r="M3665">
        <f>IF(E3665=1, VLOOKUP(D3665, Sheet1!$A$2:$C$26, 2), Sheet1!$C$3)</f>
        <v>0.18637999999999999</v>
      </c>
      <c r="N3665" s="1">
        <f>'Electricity Rates'!$J$2</f>
        <v>0.24729999999999999</v>
      </c>
      <c r="O3665" s="145">
        <f>L3665-K3665</f>
        <v>19.925447052883733</v>
      </c>
      <c r="P3665">
        <f t="shared" si="345"/>
        <v>1.7628911438218535</v>
      </c>
      <c r="Q3665">
        <f>IF(O3665&gt;0, IF(Q3664+O3665*Variables!$B$5&lt;Variables!$B$4, Q3664+O3665*Variables!$B$5, Variables!$B$4), IF(Q3664&gt;-O3665, Q3664+O3665/Variables!$B$5, 0))</f>
        <v>100</v>
      </c>
      <c r="R3665">
        <f>IF(O3665&gt;0, 0, IF(Q3664&gt;-O3665, 0, -O3665 - Q3664*Variables!$B$5))</f>
        <v>0</v>
      </c>
      <c r="S3665">
        <f t="shared" si="346"/>
        <v>0</v>
      </c>
      <c r="T3665">
        <f t="shared" si="347"/>
        <v>0</v>
      </c>
    </row>
    <row r="3666" spans="1:20" x14ac:dyDescent="0.3">
      <c r="A3666" s="3">
        <f t="shared" si="342"/>
        <v>43253</v>
      </c>
      <c r="B3666">
        <v>6</v>
      </c>
      <c r="C3666">
        <v>2</v>
      </c>
      <c r="D3666">
        <v>17</v>
      </c>
      <c r="E3666">
        <v>0</v>
      </c>
      <c r="F3666" s="1">
        <f>VLOOKUP(A3666,Weather!$A$1:$E$366, 5)</f>
        <v>0</v>
      </c>
      <c r="G3666" s="1">
        <f>VLOOKUP(D3666, Summer!$A$1:$E$25, 2)</f>
        <v>1144.9480592772099</v>
      </c>
      <c r="H3666" s="1">
        <f>VLOOKUP(D3666, Summer!$A$1:$E$25, 3)</f>
        <v>808.38142168622596</v>
      </c>
      <c r="I3666" s="1">
        <f>VLOOKUP(D3666, Summer!$A$1:$E$25, 5)</f>
        <v>371.93450987035499</v>
      </c>
      <c r="J3666" s="1">
        <f t="shared" si="343"/>
        <v>371.93450987035499</v>
      </c>
      <c r="K3666" s="47">
        <f t="shared" si="344"/>
        <v>6.9581596892663642</v>
      </c>
      <c r="L3666" s="48">
        <f>Solar!K3683/1000*Variables!$B$3</f>
        <v>18.163450000000001</v>
      </c>
      <c r="M3666">
        <f>IF(E3666=1, VLOOKUP(D3666, Sheet1!$A$2:$C$26, 2), Sheet1!$C$3)</f>
        <v>0.18637999999999999</v>
      </c>
      <c r="N3666" s="1">
        <f>'Electricity Rates'!$J$2</f>
        <v>0.24729999999999999</v>
      </c>
      <c r="O3666" s="145">
        <f>L3666-K3666</f>
        <v>11.205290310733638</v>
      </c>
      <c r="P3666">
        <f t="shared" si="345"/>
        <v>1.7207528911555718</v>
      </c>
      <c r="Q3666">
        <f>IF(O3666&gt;0, IF(Q3665+O3666*Variables!$B$5&lt;Variables!$B$4, Q3665+O3666*Variables!$B$5, Variables!$B$4), IF(Q3665&gt;-O3666, Q3665+O3666/Variables!$B$5, 0))</f>
        <v>100</v>
      </c>
      <c r="R3666">
        <f>IF(O3666&gt;0, 0, IF(Q3665&gt;-O3666, 0, -O3666 - Q3665*Variables!$B$5))</f>
        <v>0</v>
      </c>
      <c r="S3666">
        <f t="shared" si="346"/>
        <v>0</v>
      </c>
      <c r="T3666">
        <f t="shared" si="347"/>
        <v>0</v>
      </c>
    </row>
    <row r="3667" spans="1:20" x14ac:dyDescent="0.3">
      <c r="A3667" s="3">
        <f t="shared" si="342"/>
        <v>43253</v>
      </c>
      <c r="B3667">
        <v>6</v>
      </c>
      <c r="C3667">
        <v>2</v>
      </c>
      <c r="D3667">
        <v>18</v>
      </c>
      <c r="E3667">
        <v>0</v>
      </c>
      <c r="F3667" s="1">
        <f>VLOOKUP(A3667,Weather!$A$1:$E$366, 5)</f>
        <v>0</v>
      </c>
      <c r="G3667" s="1">
        <f>VLOOKUP(D3667, Summer!$A$1:$E$25, 2)</f>
        <v>769.75210584620504</v>
      </c>
      <c r="H3667" s="1">
        <f>VLOOKUP(D3667, Summer!$A$1:$E$25, 3)</f>
        <v>572.92139445417001</v>
      </c>
      <c r="I3667" s="1">
        <f>VLOOKUP(D3667, Summer!$A$1:$E$25, 5)</f>
        <v>349.41355840998102</v>
      </c>
      <c r="J3667" s="1">
        <f t="shared" si="343"/>
        <v>349.41355840998102</v>
      </c>
      <c r="K3667" s="47">
        <f t="shared" si="344"/>
        <v>6.536837191738182</v>
      </c>
      <c r="L3667" s="48">
        <f>Solar!K3684/1000*Variables!$B$3</f>
        <v>8.0218500000000006</v>
      </c>
      <c r="M3667">
        <f>IF(E3667=1, VLOOKUP(D3667, Sheet1!$A$2:$C$26, 2), Sheet1!$C$3)</f>
        <v>0.18637999999999999</v>
      </c>
      <c r="N3667" s="1">
        <f>'Electricity Rates'!$J$2</f>
        <v>0.24729999999999999</v>
      </c>
      <c r="O3667" s="145">
        <f>L3667-K3667</f>
        <v>1.4850128082618186</v>
      </c>
      <c r="P3667">
        <f t="shared" si="345"/>
        <v>1.6165598375168524</v>
      </c>
      <c r="Q3667">
        <f>IF(O3667&gt;0, IF(Q3666+O3667*Variables!$B$5&lt;Variables!$B$4, Q3666+O3667*Variables!$B$5, Variables!$B$4), IF(Q3666&gt;-O3667, Q3666+O3667/Variables!$B$5, 0))</f>
        <v>100</v>
      </c>
      <c r="R3667">
        <f>IF(O3667&gt;0, 0, IF(Q3666&gt;-O3667, 0, -O3667 - Q3666*Variables!$B$5))</f>
        <v>0</v>
      </c>
      <c r="S3667">
        <f t="shared" si="346"/>
        <v>0</v>
      </c>
      <c r="T3667">
        <f t="shared" si="347"/>
        <v>0</v>
      </c>
    </row>
    <row r="3668" spans="1:20" x14ac:dyDescent="0.3">
      <c r="A3668" s="3">
        <f t="shared" si="342"/>
        <v>43253</v>
      </c>
      <c r="B3668">
        <v>6</v>
      </c>
      <c r="C3668">
        <v>2</v>
      </c>
      <c r="D3668">
        <v>19</v>
      </c>
      <c r="E3668">
        <v>0</v>
      </c>
      <c r="F3668" s="1">
        <f>VLOOKUP(A3668,Weather!$A$1:$E$366, 5)</f>
        <v>0</v>
      </c>
      <c r="G3668" s="1">
        <f>VLOOKUP(D3668, Summer!$A$1:$E$25, 2)</f>
        <v>565.86125451999203</v>
      </c>
      <c r="H3668" s="1">
        <f>VLOOKUP(D3668, Summer!$A$1:$E$25, 3)</f>
        <v>365.77406038600299</v>
      </c>
      <c r="I3668" s="1">
        <f>VLOOKUP(D3668, Summer!$A$1:$E$25, 5)</f>
        <v>331.38683221891199</v>
      </c>
      <c r="J3668" s="1">
        <f t="shared" si="343"/>
        <v>331.38683221891199</v>
      </c>
      <c r="K3668" s="47">
        <f t="shared" si="344"/>
        <v>6.1995927678317768</v>
      </c>
      <c r="L3668" s="48">
        <f>Solar!K3685/1000*Variables!$B$3</f>
        <v>1.38365</v>
      </c>
      <c r="M3668">
        <f>IF(E3668=1, VLOOKUP(D3668, Sheet1!$A$2:$C$26, 2), Sheet1!$C$3)</f>
        <v>0.18637999999999999</v>
      </c>
      <c r="N3668" s="1">
        <f>'Electricity Rates'!$J$2</f>
        <v>0.24729999999999999</v>
      </c>
      <c r="O3668" s="145">
        <f>L3668-K3668</f>
        <v>-4.8159427678317765</v>
      </c>
      <c r="P3668">
        <f t="shared" si="345"/>
        <v>1.5331592914847985</v>
      </c>
      <c r="Q3668">
        <f>IF(O3668&gt;0, IF(Q3667+O3668*Variables!$B$5&lt;Variables!$B$4, Q3667+O3668*Variables!$B$5, Variables!$B$4), IF(Q3667&gt;-O3668, Q3667+O3668/Variables!$B$5, 0))</f>
        <v>94.876656629966192</v>
      </c>
      <c r="R3668">
        <f>IF(O3668&gt;0, 0, IF(Q3667&gt;-O3668, 0, -O3668 - Q3667*Variables!$B$5))</f>
        <v>0</v>
      </c>
      <c r="S3668">
        <f t="shared" si="346"/>
        <v>0</v>
      </c>
      <c r="T3668">
        <f t="shared" si="347"/>
        <v>0</v>
      </c>
    </row>
    <row r="3669" spans="1:20" x14ac:dyDescent="0.3">
      <c r="A3669" s="3">
        <f t="shared" si="342"/>
        <v>43253</v>
      </c>
      <c r="B3669">
        <v>6</v>
      </c>
      <c r="C3669">
        <v>2</v>
      </c>
      <c r="D3669">
        <v>20</v>
      </c>
      <c r="E3669">
        <v>0</v>
      </c>
      <c r="F3669" s="1">
        <f>VLOOKUP(A3669,Weather!$A$1:$E$366, 5)</f>
        <v>0</v>
      </c>
      <c r="G3669" s="1">
        <f>VLOOKUP(D3669, Summer!$A$1:$E$25, 2)</f>
        <v>459.178981251175</v>
      </c>
      <c r="H3669" s="1">
        <f>VLOOKUP(D3669, Summer!$A$1:$E$25, 3)</f>
        <v>328.41643432967999</v>
      </c>
      <c r="I3669" s="1">
        <f>VLOOKUP(D3669, Summer!$A$1:$E$25, 5)</f>
        <v>326.73316658528501</v>
      </c>
      <c r="J3669" s="1">
        <f t="shared" si="343"/>
        <v>326.73316658528501</v>
      </c>
      <c r="K3669" s="47">
        <f t="shared" si="344"/>
        <v>6.1125318800681905</v>
      </c>
      <c r="L3669" s="48">
        <f>Solar!K3686/1000*Variables!$B$3</f>
        <v>6.6750000000000004E-2</v>
      </c>
      <c r="M3669">
        <f>IF(E3669=1, VLOOKUP(D3669, Sheet1!$A$2:$C$26, 2), Sheet1!$C$3)</f>
        <v>0.18637999999999999</v>
      </c>
      <c r="N3669" s="1">
        <f>'Electricity Rates'!$J$2</f>
        <v>0.24729999999999999</v>
      </c>
      <c r="O3669" s="145">
        <f>L3669-K3669</f>
        <v>-6.0457818800681906</v>
      </c>
      <c r="P3669">
        <f t="shared" si="345"/>
        <v>1.5116291339408634</v>
      </c>
      <c r="Q3669">
        <f>IF(O3669&gt;0, IF(Q3668+O3669*Variables!$B$5&lt;Variables!$B$4, Q3668+O3669*Variables!$B$5, Variables!$B$4), IF(Q3668&gt;-O3669, Q3668+O3669/Variables!$B$5, 0))</f>
        <v>88.444973778829819</v>
      </c>
      <c r="R3669">
        <f>IF(O3669&gt;0, 0, IF(Q3668&gt;-O3669, 0, -O3669 - Q3668*Variables!$B$5))</f>
        <v>0</v>
      </c>
      <c r="S3669">
        <f t="shared" si="346"/>
        <v>0</v>
      </c>
      <c r="T3669">
        <f t="shared" si="347"/>
        <v>0</v>
      </c>
    </row>
    <row r="3670" spans="1:20" x14ac:dyDescent="0.3">
      <c r="A3670" s="3">
        <f t="shared" si="342"/>
        <v>43253</v>
      </c>
      <c r="B3670">
        <v>6</v>
      </c>
      <c r="C3670">
        <v>2</v>
      </c>
      <c r="D3670">
        <v>21</v>
      </c>
      <c r="E3670">
        <v>0</v>
      </c>
      <c r="F3670" s="1">
        <f>VLOOKUP(A3670,Weather!$A$1:$E$366, 5)</f>
        <v>0</v>
      </c>
      <c r="G3670" s="1">
        <f>VLOOKUP(D3670, Summer!$A$1:$E$25, 2)</f>
        <v>403.43414919632897</v>
      </c>
      <c r="H3670" s="1">
        <f>VLOOKUP(D3670, Summer!$A$1:$E$25, 3)</f>
        <v>305.25297715532997</v>
      </c>
      <c r="I3670" s="1">
        <f>VLOOKUP(D3670, Summer!$A$1:$E$25, 5)</f>
        <v>313.15582306105603</v>
      </c>
      <c r="J3670" s="1">
        <f t="shared" si="343"/>
        <v>313.15582306105603</v>
      </c>
      <c r="K3670" s="47">
        <f t="shared" si="344"/>
        <v>5.8585266133061946</v>
      </c>
      <c r="L3670" s="48">
        <f>Solar!K3687/1000*Variables!$B$3</f>
        <v>0</v>
      </c>
      <c r="M3670">
        <f>IF(E3670=1, VLOOKUP(D3670, Sheet1!$A$2:$C$26, 2), Sheet1!$C$3)</f>
        <v>0.18637999999999999</v>
      </c>
      <c r="N3670" s="1">
        <f>'Electricity Rates'!$J$2</f>
        <v>0.24729999999999999</v>
      </c>
      <c r="O3670" s="145">
        <f>L3670-K3670</f>
        <v>-5.8585266133061946</v>
      </c>
      <c r="P3670">
        <f t="shared" si="345"/>
        <v>1.4488136314706219</v>
      </c>
      <c r="Q3670">
        <f>IF(O3670&gt;0, IF(Q3669+O3670*Variables!$B$5&lt;Variables!$B$4, Q3669+O3670*Variables!$B$5, Variables!$B$4), IF(Q3669&gt;-O3670, Q3669+O3670/Variables!$B$5, 0))</f>
        <v>82.21249865829131</v>
      </c>
      <c r="R3670">
        <f>IF(O3670&gt;0, 0, IF(Q3669&gt;-O3670, 0, -O3670 - Q3669*Variables!$B$5))</f>
        <v>0</v>
      </c>
      <c r="S3670">
        <f t="shared" si="346"/>
        <v>0</v>
      </c>
      <c r="T3670">
        <f t="shared" si="347"/>
        <v>0</v>
      </c>
    </row>
    <row r="3671" spans="1:20" x14ac:dyDescent="0.3">
      <c r="A3671" s="3">
        <f t="shared" si="342"/>
        <v>43253</v>
      </c>
      <c r="B3671">
        <v>6</v>
      </c>
      <c r="C3671">
        <v>2</v>
      </c>
      <c r="D3671">
        <v>22</v>
      </c>
      <c r="E3671">
        <v>0</v>
      </c>
      <c r="F3671" s="1">
        <f>VLOOKUP(A3671,Weather!$A$1:$E$366, 5)</f>
        <v>0</v>
      </c>
      <c r="G3671" s="1">
        <f>VLOOKUP(D3671, Summer!$A$1:$E$25, 2)</f>
        <v>366.19777187885302</v>
      </c>
      <c r="H3671" s="1">
        <f>VLOOKUP(D3671, Summer!$A$1:$E$25, 3)</f>
        <v>263.18917633836901</v>
      </c>
      <c r="I3671" s="1">
        <f>VLOOKUP(D3671, Summer!$A$1:$E$25, 5)</f>
        <v>295.10418431306101</v>
      </c>
      <c r="J3671" s="1">
        <f t="shared" si="343"/>
        <v>295.10418431306101</v>
      </c>
      <c r="K3671" s="47">
        <f t="shared" si="344"/>
        <v>5.5208161246901204</v>
      </c>
      <c r="L3671" s="48">
        <f>Solar!K3688/1000*Variables!$B$3</f>
        <v>0</v>
      </c>
      <c r="M3671">
        <f>IF(E3671=1, VLOOKUP(D3671, Sheet1!$A$2:$C$26, 2), Sheet1!$C$3)</f>
        <v>0.18637999999999999</v>
      </c>
      <c r="N3671" s="1">
        <f>'Electricity Rates'!$J$2</f>
        <v>0.24729999999999999</v>
      </c>
      <c r="O3671" s="145">
        <f>L3671-K3671</f>
        <v>-5.5208161246901204</v>
      </c>
      <c r="P3671">
        <f t="shared" si="345"/>
        <v>1.3652978276358667</v>
      </c>
      <c r="Q3671">
        <f>IF(O3671&gt;0, IF(Q3670+O3671*Variables!$B$5&lt;Variables!$B$4, Q3670+O3671*Variables!$B$5, Variables!$B$4), IF(Q3670&gt;-O3671, Q3670+O3671/Variables!$B$5, 0))</f>
        <v>76.339290015003954</v>
      </c>
      <c r="R3671">
        <f>IF(O3671&gt;0, 0, IF(Q3670&gt;-O3671, 0, -O3671 - Q3670*Variables!$B$5))</f>
        <v>0</v>
      </c>
      <c r="S3671">
        <f t="shared" si="346"/>
        <v>0</v>
      </c>
      <c r="T3671">
        <f t="shared" si="347"/>
        <v>0</v>
      </c>
    </row>
    <row r="3672" spans="1:20" x14ac:dyDescent="0.3">
      <c r="A3672" s="3">
        <f t="shared" si="342"/>
        <v>43253</v>
      </c>
      <c r="B3672">
        <v>6</v>
      </c>
      <c r="C3672">
        <v>2</v>
      </c>
      <c r="D3672">
        <v>23</v>
      </c>
      <c r="E3672">
        <v>0</v>
      </c>
      <c r="F3672" s="1">
        <f>VLOOKUP(A3672,Weather!$A$1:$E$366, 5)</f>
        <v>0</v>
      </c>
      <c r="G3672" s="1">
        <f>VLOOKUP(D3672, Summer!$A$1:$E$25, 2)</f>
        <v>342.86102460129899</v>
      </c>
      <c r="H3672" s="1">
        <f>VLOOKUP(D3672, Summer!$A$1:$E$25, 3)</f>
        <v>273.02297434567402</v>
      </c>
      <c r="I3672" s="1">
        <f>VLOOKUP(D3672, Summer!$A$1:$E$25, 5)</f>
        <v>281.53182330021599</v>
      </c>
      <c r="J3672" s="1">
        <f t="shared" si="343"/>
        <v>281.53182330021599</v>
      </c>
      <c r="K3672" s="47">
        <f t="shared" si="344"/>
        <v>5.2669040708700354</v>
      </c>
      <c r="L3672" s="48">
        <f>Solar!K3689/1000*Variables!$B$3</f>
        <v>0</v>
      </c>
      <c r="M3672">
        <f>IF(E3672=1, VLOOKUP(D3672, Sheet1!$A$2:$C$26, 2), Sheet1!$C$3)</f>
        <v>0.18637999999999999</v>
      </c>
      <c r="N3672" s="1">
        <f>'Electricity Rates'!$J$2</f>
        <v>0.24729999999999999</v>
      </c>
      <c r="O3672" s="145">
        <f>L3672-K3672</f>
        <v>-5.2669040708700354</v>
      </c>
      <c r="P3672">
        <f t="shared" si="345"/>
        <v>1.3025053767261596</v>
      </c>
      <c r="Q3672">
        <f>IF(O3672&gt;0, IF(Q3671+O3672*Variables!$B$5&lt;Variables!$B$4, Q3671+O3672*Variables!$B$5, Variables!$B$4), IF(Q3671&gt;-O3672, Q3671+O3672/Variables!$B$5, 0))</f>
        <v>70.736200577908164</v>
      </c>
      <c r="R3672">
        <f>IF(O3672&gt;0, 0, IF(Q3671&gt;-O3672, 0, -O3672 - Q3671*Variables!$B$5))</f>
        <v>0</v>
      </c>
      <c r="S3672">
        <f t="shared" si="346"/>
        <v>0</v>
      </c>
      <c r="T3672">
        <f t="shared" si="347"/>
        <v>0</v>
      </c>
    </row>
    <row r="3673" spans="1:20" x14ac:dyDescent="0.3">
      <c r="A3673" s="3">
        <f t="shared" si="342"/>
        <v>43253</v>
      </c>
      <c r="B3673">
        <v>6</v>
      </c>
      <c r="C3673">
        <v>2</v>
      </c>
      <c r="D3673">
        <v>24</v>
      </c>
      <c r="E3673">
        <v>0</v>
      </c>
      <c r="F3673" s="1">
        <f>VLOOKUP(A3673,Weather!$A$1:$E$366, 5)</f>
        <v>0</v>
      </c>
      <c r="G3673" s="1">
        <f>VLOOKUP(D3673, Summer!$A$1:$E$25, 2)</f>
        <v>310.26482453023402</v>
      </c>
      <c r="H3673" s="1">
        <f>VLOOKUP(D3673, Summer!$A$1:$E$25, 3)</f>
        <v>259.09090909090901</v>
      </c>
      <c r="I3673" s="1">
        <f>VLOOKUP(D3673, Summer!$A$1:$E$25, 5)</f>
        <v>276.86321013243497</v>
      </c>
      <c r="J3673" s="1">
        <f t="shared" si="343"/>
        <v>276.86321013243497</v>
      </c>
      <c r="K3673" s="47">
        <f t="shared" si="344"/>
        <v>5.1795635442806756</v>
      </c>
      <c r="L3673" s="48">
        <f>Solar!K3690/1000*Variables!$B$3</f>
        <v>0</v>
      </c>
      <c r="M3673">
        <f>IF(E3673=1, VLOOKUP(D3673, Sheet1!$A$2:$C$26, 2), Sheet1!$C$3)</f>
        <v>0.18637999999999999</v>
      </c>
      <c r="N3673" s="1">
        <f>'Electricity Rates'!$J$2</f>
        <v>0.24729999999999999</v>
      </c>
      <c r="O3673" s="145">
        <f>L3673-K3673</f>
        <v>-5.1795635442806756</v>
      </c>
      <c r="P3673">
        <f t="shared" si="345"/>
        <v>1.280906064500611</v>
      </c>
      <c r="Q3673">
        <f>IF(O3673&gt;0, IF(Q3672+O3673*Variables!$B$5&lt;Variables!$B$4, Q3672+O3673*Variables!$B$5, Variables!$B$4), IF(Q3672&gt;-O3673, Q3672+O3673/Variables!$B$5, 0))</f>
        <v>65.226026594630852</v>
      </c>
      <c r="R3673">
        <f>IF(O3673&gt;0, 0, IF(Q3672&gt;-O3673, 0, -O3673 - Q3672*Variables!$B$5))</f>
        <v>0</v>
      </c>
      <c r="S3673">
        <f t="shared" si="346"/>
        <v>0</v>
      </c>
      <c r="T3673">
        <f t="shared" si="347"/>
        <v>0</v>
      </c>
    </row>
    <row r="3674" spans="1:20" x14ac:dyDescent="0.3">
      <c r="A3674" s="3">
        <f t="shared" si="342"/>
        <v>43254</v>
      </c>
      <c r="B3674">
        <v>6</v>
      </c>
      <c r="C3674">
        <v>3</v>
      </c>
      <c r="D3674">
        <v>1</v>
      </c>
      <c r="E3674">
        <v>0</v>
      </c>
      <c r="F3674" s="1">
        <f>VLOOKUP(A3674,Weather!$A$1:$E$366, 5)</f>
        <v>2.3809523809522521E-2</v>
      </c>
      <c r="G3674" s="1">
        <f>VLOOKUP(D3674, Summer!$A$1:$E$25, 2)</f>
        <v>305.44698283970399</v>
      </c>
      <c r="H3674" s="1">
        <f>VLOOKUP(D3674, Summer!$A$1:$E$25, 3)</f>
        <v>264.36707082495798</v>
      </c>
      <c r="I3674" s="1">
        <f>VLOOKUP(D3674, Summer!$A$1:$E$25, 5)</f>
        <v>276.703769768114</v>
      </c>
      <c r="J3674" s="1">
        <f t="shared" si="343"/>
        <v>276.703769768114</v>
      </c>
      <c r="K3674" s="47">
        <f t="shared" si="344"/>
        <v>5.1765807301388893</v>
      </c>
      <c r="L3674" s="48">
        <f>Solar!K3691/1000*Variables!$B$3</f>
        <v>0</v>
      </c>
      <c r="M3674">
        <f>IF(E3674=1, VLOOKUP(D3674, Sheet1!$A$2:$C$26, 2), Sheet1!$C$3)</f>
        <v>0.18637999999999999</v>
      </c>
      <c r="N3674" s="1">
        <f>'Electricity Rates'!$J$2</f>
        <v>0.24729999999999999</v>
      </c>
      <c r="O3674" s="145">
        <f>L3674-K3674</f>
        <v>-5.1765807301388893</v>
      </c>
      <c r="P3674">
        <f t="shared" si="345"/>
        <v>1.2801684145633472</v>
      </c>
      <c r="Q3674">
        <f>IF(O3674&gt;0, IF(Q3673+O3674*Variables!$B$5&lt;Variables!$B$4, Q3673+O3674*Variables!$B$5, Variables!$B$4), IF(Q3673&gt;-O3674, Q3673+O3674/Variables!$B$5, 0))</f>
        <v>59.719025817887356</v>
      </c>
      <c r="R3674">
        <f>IF(O3674&gt;0, 0, IF(Q3673&gt;-O3674, 0, -O3674 - Q3673*Variables!$B$5))</f>
        <v>0</v>
      </c>
      <c r="S3674">
        <f t="shared" si="346"/>
        <v>0</v>
      </c>
      <c r="T3674">
        <f t="shared" si="347"/>
        <v>0</v>
      </c>
    </row>
    <row r="3675" spans="1:20" x14ac:dyDescent="0.3">
      <c r="A3675" s="3">
        <f t="shared" si="342"/>
        <v>43254</v>
      </c>
      <c r="B3675">
        <v>6</v>
      </c>
      <c r="C3675">
        <v>3</v>
      </c>
      <c r="D3675">
        <v>2</v>
      </c>
      <c r="E3675">
        <v>0</v>
      </c>
      <c r="F3675" s="1">
        <f>VLOOKUP(A3675,Weather!$A$1:$E$366, 5)</f>
        <v>2.3809523809522521E-2</v>
      </c>
      <c r="G3675" s="1">
        <f>VLOOKUP(D3675, Summer!$A$1:$E$25, 2)</f>
        <v>286.71906025959902</v>
      </c>
      <c r="H3675" s="1">
        <f>VLOOKUP(D3675, Summer!$A$1:$E$25, 3)</f>
        <v>260.03911906460002</v>
      </c>
      <c r="I3675" s="1">
        <f>VLOOKUP(D3675, Summer!$A$1:$E$25, 5)</f>
        <v>276.50446931271199</v>
      </c>
      <c r="J3675" s="1">
        <f t="shared" si="343"/>
        <v>276.50446931271199</v>
      </c>
      <c r="K3675" s="47">
        <f t="shared" si="344"/>
        <v>5.1728522124616383</v>
      </c>
      <c r="L3675" s="48">
        <f>Solar!K3692/1000*Variables!$B$3</f>
        <v>0</v>
      </c>
      <c r="M3675">
        <f>IF(E3675=1, VLOOKUP(D3675, Sheet1!$A$2:$C$26, 2), Sheet1!$C$3)</f>
        <v>0.18637999999999999</v>
      </c>
      <c r="N3675" s="1">
        <f>'Electricity Rates'!$J$2</f>
        <v>0.24729999999999999</v>
      </c>
      <c r="O3675" s="145">
        <f>L3675-K3675</f>
        <v>-5.1728522124616383</v>
      </c>
      <c r="P3675">
        <f t="shared" si="345"/>
        <v>1.2792463521417632</v>
      </c>
      <c r="Q3675">
        <f>IF(O3675&gt;0, IF(Q3674+O3675*Variables!$B$5&lt;Variables!$B$4, Q3674+O3675*Variables!$B$5, Variables!$B$4), IF(Q3674&gt;-O3675, Q3674+O3675/Variables!$B$5, 0))</f>
        <v>54.215991549311141</v>
      </c>
      <c r="R3675">
        <f>IF(O3675&gt;0, 0, IF(Q3674&gt;-O3675, 0, -O3675 - Q3674*Variables!$B$5))</f>
        <v>0</v>
      </c>
      <c r="S3675">
        <f t="shared" si="346"/>
        <v>0</v>
      </c>
      <c r="T3675">
        <f t="shared" si="347"/>
        <v>0</v>
      </c>
    </row>
    <row r="3676" spans="1:20" x14ac:dyDescent="0.3">
      <c r="A3676" s="3">
        <f t="shared" si="342"/>
        <v>43254</v>
      </c>
      <c r="B3676">
        <v>6</v>
      </c>
      <c r="C3676">
        <v>3</v>
      </c>
      <c r="D3676">
        <v>3</v>
      </c>
      <c r="E3676">
        <v>0</v>
      </c>
      <c r="F3676" s="1">
        <f>VLOOKUP(A3676,Weather!$A$1:$E$366, 5)</f>
        <v>2.3809523809522521E-2</v>
      </c>
      <c r="G3676" s="1">
        <f>VLOOKUP(D3676, Summer!$A$1:$E$25, 2)</f>
        <v>272.63131492590298</v>
      </c>
      <c r="H3676" s="1">
        <f>VLOOKUP(D3676, Summer!$A$1:$E$25, 3)</f>
        <v>241.571030279452</v>
      </c>
      <c r="I3676" s="1">
        <f>VLOOKUP(D3676, Summer!$A$1:$E$25, 5)</f>
        <v>276.33008141423602</v>
      </c>
      <c r="J3676" s="1">
        <f t="shared" si="343"/>
        <v>276.33008141423602</v>
      </c>
      <c r="K3676" s="47">
        <f t="shared" si="344"/>
        <v>5.1695897594940607</v>
      </c>
      <c r="L3676" s="48">
        <f>Solar!K3693/1000*Variables!$B$3</f>
        <v>0</v>
      </c>
      <c r="M3676">
        <f>IF(E3676=1, VLOOKUP(D3676, Sheet1!$A$2:$C$26, 2), Sheet1!$C$3)</f>
        <v>0.18637999999999999</v>
      </c>
      <c r="N3676" s="1">
        <f>'Electricity Rates'!$J$2</f>
        <v>0.24729999999999999</v>
      </c>
      <c r="O3676" s="145">
        <f>L3676-K3676</f>
        <v>-5.1695897594940607</v>
      </c>
      <c r="P3676">
        <f t="shared" si="345"/>
        <v>1.2784395475228811</v>
      </c>
      <c r="Q3676">
        <f>IF(O3676&gt;0, IF(Q3675+O3676*Variables!$B$5&lt;Variables!$B$4, Q3675+O3676*Variables!$B$5, Variables!$B$4), IF(Q3675&gt;-O3676, Q3675+O3676/Variables!$B$5, 0))</f>
        <v>48.716427975381286</v>
      </c>
      <c r="R3676">
        <f>IF(O3676&gt;0, 0, IF(Q3675&gt;-O3676, 0, -O3676 - Q3675*Variables!$B$5))</f>
        <v>0</v>
      </c>
      <c r="S3676">
        <f t="shared" si="346"/>
        <v>0</v>
      </c>
      <c r="T3676">
        <f t="shared" si="347"/>
        <v>0</v>
      </c>
    </row>
    <row r="3677" spans="1:20" x14ac:dyDescent="0.3">
      <c r="A3677" s="3">
        <f t="shared" si="342"/>
        <v>43254</v>
      </c>
      <c r="B3677">
        <v>6</v>
      </c>
      <c r="C3677">
        <v>3</v>
      </c>
      <c r="D3677">
        <v>4</v>
      </c>
      <c r="E3677">
        <v>0</v>
      </c>
      <c r="F3677" s="1">
        <f>VLOOKUP(A3677,Weather!$A$1:$E$366, 5)</f>
        <v>2.3809523809522521E-2</v>
      </c>
      <c r="G3677" s="1">
        <f>VLOOKUP(D3677, Summer!$A$1:$E$25, 2)</f>
        <v>286.33237882239803</v>
      </c>
      <c r="H3677" s="1">
        <f>VLOOKUP(D3677, Summer!$A$1:$E$25, 3)</f>
        <v>256.10019667595998</v>
      </c>
      <c r="I3677" s="1">
        <f>VLOOKUP(D3677, Summer!$A$1:$E$25, 5)</f>
        <v>276.13078095883401</v>
      </c>
      <c r="J3677" s="1">
        <f t="shared" si="343"/>
        <v>276.13078095883401</v>
      </c>
      <c r="K3677" s="47">
        <f t="shared" si="344"/>
        <v>5.1658612418168106</v>
      </c>
      <c r="L3677" s="48">
        <f>Solar!K3694/1000*Variables!$B$3</f>
        <v>0</v>
      </c>
      <c r="M3677">
        <f>IF(E3677=1, VLOOKUP(D3677, Sheet1!$A$2:$C$26, 2), Sheet1!$C$3)</f>
        <v>0.18637999999999999</v>
      </c>
      <c r="N3677" s="1">
        <f>'Electricity Rates'!$J$2</f>
        <v>0.24729999999999999</v>
      </c>
      <c r="O3677" s="145">
        <f>L3677-K3677</f>
        <v>-5.1658612418168106</v>
      </c>
      <c r="P3677">
        <f t="shared" si="345"/>
        <v>1.2775174851012971</v>
      </c>
      <c r="Q3677">
        <f>IF(O3677&gt;0, IF(Q3676+O3677*Variables!$B$5&lt;Variables!$B$4, Q3676+O3677*Variables!$B$5, Variables!$B$4), IF(Q3676&gt;-O3677, Q3676+O3677/Variables!$B$5, 0))</f>
        <v>43.220830909618719</v>
      </c>
      <c r="R3677">
        <f>IF(O3677&gt;0, 0, IF(Q3676&gt;-O3677, 0, -O3677 - Q3676*Variables!$B$5))</f>
        <v>0</v>
      </c>
      <c r="S3677">
        <f t="shared" si="346"/>
        <v>0</v>
      </c>
      <c r="T3677">
        <f t="shared" si="347"/>
        <v>0</v>
      </c>
    </row>
    <row r="3678" spans="1:20" x14ac:dyDescent="0.3">
      <c r="A3678" s="3">
        <f t="shared" si="342"/>
        <v>43254</v>
      </c>
      <c r="B3678">
        <v>6</v>
      </c>
      <c r="C3678">
        <v>3</v>
      </c>
      <c r="D3678">
        <v>5</v>
      </c>
      <c r="E3678">
        <v>0</v>
      </c>
      <c r="F3678" s="1">
        <f>VLOOKUP(A3678,Weather!$A$1:$E$366, 5)</f>
        <v>2.3809523809522521E-2</v>
      </c>
      <c r="G3678" s="1">
        <f>VLOOKUP(D3678, Summer!$A$1:$E$25, 2)</f>
        <v>323.19252555232703</v>
      </c>
      <c r="H3678" s="1">
        <f>VLOOKUP(D3678, Summer!$A$1:$E$25, 3)</f>
        <v>290.90909090909099</v>
      </c>
      <c r="I3678" s="1">
        <f>VLOOKUP(D3678, Summer!$A$1:$E$25, 5)</f>
        <v>275.93148050343302</v>
      </c>
      <c r="J3678" s="1">
        <f t="shared" si="343"/>
        <v>275.93148050343302</v>
      </c>
      <c r="K3678" s="47">
        <f t="shared" si="344"/>
        <v>5.1621327241395809</v>
      </c>
      <c r="L3678" s="48">
        <f>Solar!K3695/1000*Variables!$B$3</f>
        <v>0</v>
      </c>
      <c r="M3678">
        <f>IF(E3678=1, VLOOKUP(D3678, Sheet1!$A$2:$C$26, 2), Sheet1!$C$3)</f>
        <v>0.18637999999999999</v>
      </c>
      <c r="N3678" s="1">
        <f>'Electricity Rates'!$J$2</f>
        <v>0.24729999999999999</v>
      </c>
      <c r="O3678" s="145">
        <f>L3678-K3678</f>
        <v>-5.1621327241395809</v>
      </c>
      <c r="P3678">
        <f t="shared" si="345"/>
        <v>1.2765954226797183</v>
      </c>
      <c r="Q3678">
        <f>IF(O3678&gt;0, IF(Q3677+O3678*Variables!$B$5&lt;Variables!$B$4, Q3677+O3678*Variables!$B$5, Variables!$B$4), IF(Q3677&gt;-O3678, Q3677+O3678/Variables!$B$5, 0))</f>
        <v>37.729200352023419</v>
      </c>
      <c r="R3678">
        <f>IF(O3678&gt;0, 0, IF(Q3677&gt;-O3678, 0, -O3678 - Q3677*Variables!$B$5))</f>
        <v>0</v>
      </c>
      <c r="S3678">
        <f t="shared" si="346"/>
        <v>0</v>
      </c>
      <c r="T3678">
        <f t="shared" si="347"/>
        <v>0</v>
      </c>
    </row>
    <row r="3679" spans="1:20" x14ac:dyDescent="0.3">
      <c r="A3679" s="3">
        <f t="shared" si="342"/>
        <v>43254</v>
      </c>
      <c r="B3679">
        <v>6</v>
      </c>
      <c r="C3679">
        <v>3</v>
      </c>
      <c r="D3679">
        <v>6</v>
      </c>
      <c r="E3679">
        <v>0</v>
      </c>
      <c r="F3679" s="1">
        <f>VLOOKUP(A3679,Weather!$A$1:$E$366, 5)</f>
        <v>2.3809523809522521E-2</v>
      </c>
      <c r="G3679" s="1">
        <f>VLOOKUP(D3679, Summer!$A$1:$E$25, 2)</f>
        <v>420.20776289112302</v>
      </c>
      <c r="H3679" s="1">
        <f>VLOOKUP(D3679, Summer!$A$1:$E$25, 3)</f>
        <v>354.54545454545399</v>
      </c>
      <c r="I3679" s="1">
        <f>VLOOKUP(D3679, Summer!$A$1:$E$25, 5)</f>
        <v>244.50179868660999</v>
      </c>
      <c r="J3679" s="1">
        <f t="shared" si="343"/>
        <v>244.50179868660999</v>
      </c>
      <c r="K3679" s="47">
        <f t="shared" si="344"/>
        <v>4.5741454864387405</v>
      </c>
      <c r="L3679" s="48">
        <f>Solar!K3696/1000*Variables!$B$3</f>
        <v>0.77700000000000002</v>
      </c>
      <c r="M3679">
        <f>IF(E3679=1, VLOOKUP(D3679, Sheet1!$A$2:$C$26, 2), Sheet1!$C$3)</f>
        <v>0.18637999999999999</v>
      </c>
      <c r="N3679" s="1">
        <f>'Electricity Rates'!$J$2</f>
        <v>0.24729999999999999</v>
      </c>
      <c r="O3679" s="145">
        <f>L3679-K3679</f>
        <v>-3.7971454864387404</v>
      </c>
      <c r="P3679">
        <f t="shared" si="345"/>
        <v>1.1311861787963005</v>
      </c>
      <c r="Q3679">
        <f>IF(O3679&gt;0, IF(Q3678+O3679*Variables!$B$5&lt;Variables!$B$4, Q3678+O3679*Variables!$B$5, Variables!$B$4), IF(Q3678&gt;-O3679, Q3678+O3679/Variables!$B$5, 0))</f>
        <v>33.689683877088591</v>
      </c>
      <c r="R3679">
        <f>IF(O3679&gt;0, 0, IF(Q3678&gt;-O3679, 0, -O3679 - Q3678*Variables!$B$5))</f>
        <v>0</v>
      </c>
      <c r="S3679">
        <f t="shared" si="346"/>
        <v>0</v>
      </c>
      <c r="T3679">
        <f t="shared" si="347"/>
        <v>0</v>
      </c>
    </row>
    <row r="3680" spans="1:20" x14ac:dyDescent="0.3">
      <c r="A3680" s="3">
        <f t="shared" si="342"/>
        <v>43254</v>
      </c>
      <c r="B3680">
        <v>6</v>
      </c>
      <c r="C3680">
        <v>3</v>
      </c>
      <c r="D3680">
        <v>7</v>
      </c>
      <c r="E3680">
        <v>0</v>
      </c>
      <c r="F3680" s="1">
        <f>VLOOKUP(A3680,Weather!$A$1:$E$366, 5)</f>
        <v>2.3809523809522521E-2</v>
      </c>
      <c r="G3680" s="1">
        <f>VLOOKUP(D3680, Summer!$A$1:$E$25, 2)</f>
        <v>767.23345107957198</v>
      </c>
      <c r="H3680" s="1">
        <f>VLOOKUP(D3680, Summer!$A$1:$E$25, 3)</f>
        <v>587.45596403639502</v>
      </c>
      <c r="I3680" s="1">
        <f>VLOOKUP(D3680, Summer!$A$1:$E$25, 5)</f>
        <v>275.57273968370998</v>
      </c>
      <c r="J3680" s="1">
        <f t="shared" si="343"/>
        <v>275.57273968370998</v>
      </c>
      <c r="K3680" s="47">
        <f t="shared" si="344"/>
        <v>5.1554213923205428</v>
      </c>
      <c r="L3680" s="48">
        <f>Solar!K3697/1000*Variables!$B$3</f>
        <v>2.4280499999999998</v>
      </c>
      <c r="M3680">
        <f>IF(E3680=1, VLOOKUP(D3680, Sheet1!$A$2:$C$26, 2), Sheet1!$C$3)</f>
        <v>0.18637999999999999</v>
      </c>
      <c r="N3680" s="1">
        <f>'Electricity Rates'!$J$2</f>
        <v>0.24729999999999999</v>
      </c>
      <c r="O3680" s="145">
        <f>L3680-K3680</f>
        <v>-2.7273713923205429</v>
      </c>
      <c r="P3680">
        <f t="shared" si="345"/>
        <v>1.2749357103208703</v>
      </c>
      <c r="Q3680">
        <f>IF(O3680&gt;0, IF(Q3679+O3680*Variables!$B$5&lt;Variables!$B$4, Q3679+O3680*Variables!$B$5, Variables!$B$4), IF(Q3679&gt;-O3680, Q3679+O3680/Variables!$B$5, 0))</f>
        <v>30.788224949088011</v>
      </c>
      <c r="R3680">
        <f>IF(O3680&gt;0, 0, IF(Q3679&gt;-O3680, 0, -O3680 - Q3679*Variables!$B$5))</f>
        <v>0</v>
      </c>
      <c r="S3680">
        <f t="shared" si="346"/>
        <v>0</v>
      </c>
      <c r="T3680">
        <f t="shared" si="347"/>
        <v>0</v>
      </c>
    </row>
    <row r="3681" spans="1:20" x14ac:dyDescent="0.3">
      <c r="A3681" s="3">
        <f t="shared" si="342"/>
        <v>43254</v>
      </c>
      <c r="B3681">
        <v>6</v>
      </c>
      <c r="C3681">
        <v>3</v>
      </c>
      <c r="D3681">
        <v>8</v>
      </c>
      <c r="E3681">
        <v>0</v>
      </c>
      <c r="F3681" s="1">
        <f>VLOOKUP(A3681,Weather!$A$1:$E$366, 5)</f>
        <v>2.3809523809522521E-2</v>
      </c>
      <c r="G3681" s="1">
        <f>VLOOKUP(D3681, Summer!$A$1:$E$25, 2)</f>
        <v>1109.6398637209199</v>
      </c>
      <c r="H3681" s="1">
        <f>VLOOKUP(D3681, Summer!$A$1:$E$25, 3)</f>
        <v>814.26008774773595</v>
      </c>
      <c r="I3681" s="1">
        <f>VLOOKUP(D3681, Summer!$A$1:$E$25, 5)</f>
        <v>328.96533168578299</v>
      </c>
      <c r="J3681" s="1">
        <f t="shared" si="343"/>
        <v>328.96533168578299</v>
      </c>
      <c r="K3681" s="47">
        <f t="shared" si="344"/>
        <v>6.1542912780532992</v>
      </c>
      <c r="L3681" s="48">
        <f>Solar!K3698/1000*Variables!$B$3</f>
        <v>6.1758500000000005</v>
      </c>
      <c r="M3681">
        <f>IF(E3681=1, VLOOKUP(D3681, Sheet1!$A$2:$C$26, 2), Sheet1!$C$3)</f>
        <v>0.18637999999999999</v>
      </c>
      <c r="N3681" s="1">
        <f>'Electricity Rates'!$J$2</f>
        <v>0.24729999999999999</v>
      </c>
      <c r="O3681" s="145">
        <f>L3681-K3681</f>
        <v>2.1558721946701276E-2</v>
      </c>
      <c r="P3681">
        <f t="shared" si="345"/>
        <v>1.5219562330625809</v>
      </c>
      <c r="Q3681">
        <f>IF(O3681&gt;0, IF(Q3680+O3681*Variables!$B$5&lt;Variables!$B$4, Q3680+O3681*Variables!$B$5, Variables!$B$4), IF(Q3680&gt;-O3681, Q3680+O3681/Variables!$B$5, 0))</f>
        <v>30.808490147717912</v>
      </c>
      <c r="R3681">
        <f>IF(O3681&gt;0, 0, IF(Q3680&gt;-O3681, 0, -O3681 - Q3680*Variables!$B$5))</f>
        <v>0</v>
      </c>
      <c r="S3681">
        <f t="shared" si="346"/>
        <v>0</v>
      </c>
      <c r="T3681">
        <f t="shared" si="347"/>
        <v>0</v>
      </c>
    </row>
    <row r="3682" spans="1:20" x14ac:dyDescent="0.3">
      <c r="A3682" s="3">
        <f t="shared" si="342"/>
        <v>43254</v>
      </c>
      <c r="B3682">
        <v>6</v>
      </c>
      <c r="C3682">
        <v>3</v>
      </c>
      <c r="D3682">
        <v>9</v>
      </c>
      <c r="E3682">
        <v>0</v>
      </c>
      <c r="F3682" s="1">
        <f>VLOOKUP(A3682,Weather!$A$1:$E$366, 5)</f>
        <v>2.3809523809522521E-2</v>
      </c>
      <c r="G3682" s="1">
        <f>VLOOKUP(D3682, Summer!$A$1:$E$25, 2)</f>
        <v>1322.40871182827</v>
      </c>
      <c r="H3682" s="1">
        <f>VLOOKUP(D3682, Summer!$A$1:$E$25, 3)</f>
        <v>1017.49011217013</v>
      </c>
      <c r="I3682" s="1">
        <f>VLOOKUP(D3682, Summer!$A$1:$E$25, 5)</f>
        <v>386.82225388885001</v>
      </c>
      <c r="J3682" s="1">
        <f t="shared" si="343"/>
        <v>386.82225388885001</v>
      </c>
      <c r="K3682" s="47">
        <f t="shared" si="344"/>
        <v>7.236679959756235</v>
      </c>
      <c r="L3682" s="48">
        <f>Solar!K3699/1000*Variables!$B$3</f>
        <v>9.2344999999999988</v>
      </c>
      <c r="M3682">
        <f>IF(E3682=1, VLOOKUP(D3682, Sheet1!$A$2:$C$26, 2), Sheet1!$C$3)</f>
        <v>0.18637999999999999</v>
      </c>
      <c r="N3682" s="1">
        <f>'Electricity Rates'!$J$2</f>
        <v>0.24729999999999999</v>
      </c>
      <c r="O3682" s="145">
        <f>L3682-K3682</f>
        <v>1.9978200402437638</v>
      </c>
      <c r="P3682">
        <f t="shared" si="345"/>
        <v>1.7896309540477169</v>
      </c>
      <c r="Q3682">
        <f>IF(O3682&gt;0, IF(Q3681+O3682*Variables!$B$5&lt;Variables!$B$4, Q3681+O3682*Variables!$B$5, Variables!$B$4), IF(Q3681&gt;-O3682, Q3681+O3682/Variables!$B$5, 0))</f>
        <v>32.686440985547051</v>
      </c>
      <c r="R3682">
        <f>IF(O3682&gt;0, 0, IF(Q3681&gt;-O3682, 0, -O3682 - Q3681*Variables!$B$5))</f>
        <v>0</v>
      </c>
      <c r="S3682">
        <f t="shared" si="346"/>
        <v>0</v>
      </c>
      <c r="T3682">
        <f t="shared" si="347"/>
        <v>0</v>
      </c>
    </row>
    <row r="3683" spans="1:20" x14ac:dyDescent="0.3">
      <c r="A3683" s="3">
        <f t="shared" si="342"/>
        <v>43254</v>
      </c>
      <c r="B3683">
        <v>6</v>
      </c>
      <c r="C3683">
        <v>3</v>
      </c>
      <c r="D3683">
        <v>10</v>
      </c>
      <c r="E3683">
        <v>0</v>
      </c>
      <c r="F3683" s="1">
        <f>VLOOKUP(A3683,Weather!$A$1:$E$366, 5)</f>
        <v>2.3809523809522521E-2</v>
      </c>
      <c r="G3683" s="1">
        <f>VLOOKUP(D3683, Summer!$A$1:$E$25, 2)</f>
        <v>1424.0693518383</v>
      </c>
      <c r="H3683" s="1">
        <f>VLOOKUP(D3683, Summer!$A$1:$E$25, 3)</f>
        <v>1069.7659339946799</v>
      </c>
      <c r="I3683" s="1">
        <f>VLOOKUP(D3683, Summer!$A$1:$E$25, 5)</f>
        <v>417.88322986318002</v>
      </c>
      <c r="J3683" s="1">
        <f t="shared" si="343"/>
        <v>417.88322986318002</v>
      </c>
      <c r="K3683" s="47">
        <f t="shared" si="344"/>
        <v>7.8177694397541773</v>
      </c>
      <c r="L3683" s="48">
        <f>Solar!K3700/1000*Variables!$B$3</f>
        <v>12.5593</v>
      </c>
      <c r="M3683">
        <f>IF(E3683=1, VLOOKUP(D3683, Sheet1!$A$2:$C$26, 2), Sheet1!$C$3)</f>
        <v>0.18637999999999999</v>
      </c>
      <c r="N3683" s="1">
        <f>'Electricity Rates'!$J$2</f>
        <v>0.24729999999999999</v>
      </c>
      <c r="O3683" s="145">
        <f>L3683-K3683</f>
        <v>4.7415305602458231</v>
      </c>
      <c r="P3683">
        <f t="shared" si="345"/>
        <v>1.9333343824512079</v>
      </c>
      <c r="Q3683">
        <f>IF(O3683&gt;0, IF(Q3682+O3683*Variables!$B$5&lt;Variables!$B$4, Q3682+O3683*Variables!$B$5, Variables!$B$4), IF(Q3682&gt;-O3683, Q3682+O3683/Variables!$B$5, 0))</f>
        <v>37.143479712178127</v>
      </c>
      <c r="R3683">
        <f>IF(O3683&gt;0, 0, IF(Q3682&gt;-O3683, 0, -O3683 - Q3682*Variables!$B$5))</f>
        <v>0</v>
      </c>
      <c r="S3683">
        <f t="shared" si="346"/>
        <v>0</v>
      </c>
      <c r="T3683">
        <f t="shared" si="347"/>
        <v>0</v>
      </c>
    </row>
    <row r="3684" spans="1:20" x14ac:dyDescent="0.3">
      <c r="A3684" s="3">
        <f t="shared" si="342"/>
        <v>43254</v>
      </c>
      <c r="B3684">
        <v>6</v>
      </c>
      <c r="C3684">
        <v>3</v>
      </c>
      <c r="D3684">
        <v>11</v>
      </c>
      <c r="E3684">
        <v>0</v>
      </c>
      <c r="F3684" s="1">
        <f>VLOOKUP(A3684,Weather!$A$1:$E$366, 5)</f>
        <v>2.3809523809522521E-2</v>
      </c>
      <c r="G3684" s="1">
        <f>VLOOKUP(D3684, Summer!$A$1:$E$25, 2)</f>
        <v>1497.9516334678001</v>
      </c>
      <c r="H3684" s="1">
        <f>VLOOKUP(D3684, Summer!$A$1:$E$25, 3)</f>
        <v>1079.6213447448599</v>
      </c>
      <c r="I3684" s="1">
        <f>VLOOKUP(D3684, Summer!$A$1:$E$25, 5)</f>
        <v>435.54125021175599</v>
      </c>
      <c r="J3684" s="1">
        <f t="shared" si="343"/>
        <v>435.54125021175599</v>
      </c>
      <c r="K3684" s="47">
        <f t="shared" si="344"/>
        <v>8.1481161059576817</v>
      </c>
      <c r="L3684" s="48">
        <f>Solar!K3701/1000*Variables!$B$3</f>
        <v>16.224449999999997</v>
      </c>
      <c r="M3684">
        <f>IF(E3684=1, VLOOKUP(D3684, Sheet1!$A$2:$C$26, 2), Sheet1!$C$3)</f>
        <v>0.18637999999999999</v>
      </c>
      <c r="N3684" s="1">
        <f>'Electricity Rates'!$J$2</f>
        <v>0.24729999999999999</v>
      </c>
      <c r="O3684" s="145">
        <f>L3684-K3684</f>
        <v>8.0763338940423157</v>
      </c>
      <c r="P3684">
        <f t="shared" si="345"/>
        <v>2.0150291130033344</v>
      </c>
      <c r="Q3684">
        <f>IF(O3684&gt;0, IF(Q3683+O3684*Variables!$B$5&lt;Variables!$B$4, Q3683+O3684*Variables!$B$5, Variables!$B$4), IF(Q3683&gt;-O3684, Q3683+O3684/Variables!$B$5, 0))</f>
        <v>44.735233572577904</v>
      </c>
      <c r="R3684">
        <f>IF(O3684&gt;0, 0, IF(Q3683&gt;-O3684, 0, -O3684 - Q3683*Variables!$B$5))</f>
        <v>0</v>
      </c>
      <c r="S3684">
        <f t="shared" si="346"/>
        <v>0</v>
      </c>
      <c r="T3684">
        <f t="shared" si="347"/>
        <v>0</v>
      </c>
    </row>
    <row r="3685" spans="1:20" x14ac:dyDescent="0.3">
      <c r="A3685" s="3">
        <f t="shared" si="342"/>
        <v>43254</v>
      </c>
      <c r="B3685">
        <v>6</v>
      </c>
      <c r="C3685">
        <v>3</v>
      </c>
      <c r="D3685">
        <v>12</v>
      </c>
      <c r="E3685">
        <v>0</v>
      </c>
      <c r="F3685" s="1">
        <f>VLOOKUP(A3685,Weather!$A$1:$E$366, 5)</f>
        <v>2.3809523809522521E-2</v>
      </c>
      <c r="G3685" s="1">
        <f>VLOOKUP(D3685, Summer!$A$1:$E$25, 2)</f>
        <v>1553.30978408544</v>
      </c>
      <c r="H3685" s="1">
        <f>VLOOKUP(D3685, Summer!$A$1:$E$25, 3)</f>
        <v>1117.7462231731799</v>
      </c>
      <c r="I3685" s="1">
        <f>VLOOKUP(D3685, Summer!$A$1:$E$25, 5)</f>
        <v>435.36187980189499</v>
      </c>
      <c r="J3685" s="1">
        <f t="shared" si="343"/>
        <v>435.36187980189499</v>
      </c>
      <c r="K3685" s="47">
        <f t="shared" si="344"/>
        <v>8.1447604400481737</v>
      </c>
      <c r="L3685" s="48">
        <f>Solar!K3702/1000*Variables!$B$3</f>
        <v>16.0992</v>
      </c>
      <c r="M3685">
        <f>IF(E3685=1, VLOOKUP(D3685, Sheet1!$A$2:$C$26, 2), Sheet1!$C$3)</f>
        <v>0.18637999999999999</v>
      </c>
      <c r="N3685" s="1">
        <f>'Electricity Rates'!$J$2</f>
        <v>0.24729999999999999</v>
      </c>
      <c r="O3685" s="145">
        <f>L3685-K3685</f>
        <v>7.9544395599518261</v>
      </c>
      <c r="P3685">
        <f t="shared" si="345"/>
        <v>2.0141992568239133</v>
      </c>
      <c r="Q3685">
        <f>IF(O3685&gt;0, IF(Q3684+O3685*Variables!$B$5&lt;Variables!$B$4, Q3684+O3685*Variables!$B$5, Variables!$B$4), IF(Q3684&gt;-O3685, Q3684+O3685/Variables!$B$5, 0))</f>
        <v>52.212406758932623</v>
      </c>
      <c r="R3685">
        <f>IF(O3685&gt;0, 0, IF(Q3684&gt;-O3685, 0, -O3685 - Q3684*Variables!$B$5))</f>
        <v>0</v>
      </c>
      <c r="S3685">
        <f t="shared" si="346"/>
        <v>0</v>
      </c>
      <c r="T3685">
        <f t="shared" si="347"/>
        <v>0</v>
      </c>
    </row>
    <row r="3686" spans="1:20" x14ac:dyDescent="0.3">
      <c r="A3686" s="3">
        <f t="shared" si="342"/>
        <v>43254</v>
      </c>
      <c r="B3686">
        <v>6</v>
      </c>
      <c r="C3686">
        <v>3</v>
      </c>
      <c r="D3686">
        <v>13</v>
      </c>
      <c r="E3686">
        <v>0</v>
      </c>
      <c r="F3686" s="1">
        <f>VLOOKUP(A3686,Weather!$A$1:$E$366, 5)</f>
        <v>2.3809523809522521E-2</v>
      </c>
      <c r="G3686" s="1">
        <f>VLOOKUP(D3686, Summer!$A$1:$E$25, 2)</f>
        <v>1622.5675647430101</v>
      </c>
      <c r="H3686" s="1">
        <f>VLOOKUP(D3686, Summer!$A$1:$E$25, 3)</f>
        <v>1132.28619594112</v>
      </c>
      <c r="I3686" s="1">
        <f>VLOOKUP(D3686, Summer!$A$1:$E$25, 5)</f>
        <v>435.17254436926402</v>
      </c>
      <c r="J3686" s="1">
        <f t="shared" si="343"/>
        <v>435.17254436926402</v>
      </c>
      <c r="K3686" s="47">
        <f t="shared" si="344"/>
        <v>8.1412183482548048</v>
      </c>
      <c r="L3686" s="48">
        <f>Solar!K3703/1000*Variables!$B$3</f>
        <v>17.617449999999998</v>
      </c>
      <c r="M3686">
        <f>IF(E3686=1, VLOOKUP(D3686, Sheet1!$A$2:$C$26, 2), Sheet1!$C$3)</f>
        <v>0.18637999999999999</v>
      </c>
      <c r="N3686" s="1">
        <f>'Electricity Rates'!$J$2</f>
        <v>0.24729999999999999</v>
      </c>
      <c r="O3686" s="145">
        <f>L3686-K3686</f>
        <v>9.4762316517451932</v>
      </c>
      <c r="P3686">
        <f t="shared" si="345"/>
        <v>2.0133232975234132</v>
      </c>
      <c r="Q3686">
        <f>IF(O3686&gt;0, IF(Q3685+O3686*Variables!$B$5&lt;Variables!$B$4, Q3685+O3686*Variables!$B$5, Variables!$B$4), IF(Q3685&gt;-O3686, Q3685+O3686/Variables!$B$5, 0))</f>
        <v>61.120064511573105</v>
      </c>
      <c r="R3686">
        <f>IF(O3686&gt;0, 0, IF(Q3685&gt;-O3686, 0, -O3686 - Q3685*Variables!$B$5))</f>
        <v>0</v>
      </c>
      <c r="S3686">
        <f t="shared" si="346"/>
        <v>0</v>
      </c>
      <c r="T3686">
        <f t="shared" si="347"/>
        <v>0</v>
      </c>
    </row>
    <row r="3687" spans="1:20" x14ac:dyDescent="0.3">
      <c r="A3687" s="3">
        <f t="shared" si="342"/>
        <v>43254</v>
      </c>
      <c r="B3687">
        <v>6</v>
      </c>
      <c r="C3687">
        <v>3</v>
      </c>
      <c r="D3687">
        <v>14</v>
      </c>
      <c r="E3687">
        <v>0</v>
      </c>
      <c r="F3687" s="1">
        <f>VLOOKUP(A3687,Weather!$A$1:$E$366, 5)</f>
        <v>2.3809523809522521E-2</v>
      </c>
      <c r="G3687" s="1">
        <f>VLOOKUP(D3687, Summer!$A$1:$E$25, 2)</f>
        <v>1636.26340321468</v>
      </c>
      <c r="H3687" s="1">
        <f>VLOOKUP(D3687, Summer!$A$1:$E$25, 3)</f>
        <v>1156.2601309732199</v>
      </c>
      <c r="I3687" s="1">
        <f>VLOOKUP(D3687, Summer!$A$1:$E$25, 5)</f>
        <v>417.13087064403902</v>
      </c>
      <c r="J3687" s="1">
        <f t="shared" si="343"/>
        <v>417.13087064403902</v>
      </c>
      <c r="K3687" s="47">
        <f t="shared" si="344"/>
        <v>7.8036942855225897</v>
      </c>
      <c r="L3687" s="48">
        <f>Solar!K3704/1000*Variables!$B$3</f>
        <v>17.772849999999998</v>
      </c>
      <c r="M3687">
        <f>IF(E3687=1, VLOOKUP(D3687, Sheet1!$A$2:$C$26, 2), Sheet1!$C$3)</f>
        <v>0.18637999999999999</v>
      </c>
      <c r="N3687" s="1">
        <f>'Electricity Rates'!$J$2</f>
        <v>0.24729999999999999</v>
      </c>
      <c r="O3687" s="145">
        <f>L3687-K3687</f>
        <v>9.9691557144774094</v>
      </c>
      <c r="P3687">
        <f t="shared" si="345"/>
        <v>1.9298535968097363</v>
      </c>
      <c r="Q3687">
        <f>IF(O3687&gt;0, IF(Q3686+O3687*Variables!$B$5&lt;Variables!$B$4, Q3686+O3687*Variables!$B$5, Variables!$B$4), IF(Q3686&gt;-O3687, Q3686+O3687/Variables!$B$5, 0))</f>
        <v>70.491070883181862</v>
      </c>
      <c r="R3687">
        <f>IF(O3687&gt;0, 0, IF(Q3686&gt;-O3687, 0, -O3687 - Q3686*Variables!$B$5))</f>
        <v>0</v>
      </c>
      <c r="S3687">
        <f t="shared" si="346"/>
        <v>0</v>
      </c>
      <c r="T3687">
        <f t="shared" si="347"/>
        <v>0</v>
      </c>
    </row>
    <row r="3688" spans="1:20" x14ac:dyDescent="0.3">
      <c r="A3688" s="3">
        <f t="shared" si="342"/>
        <v>43254</v>
      </c>
      <c r="B3688">
        <v>6</v>
      </c>
      <c r="C3688">
        <v>3</v>
      </c>
      <c r="D3688">
        <v>15</v>
      </c>
      <c r="E3688">
        <v>0</v>
      </c>
      <c r="F3688" s="1">
        <f>VLOOKUP(A3688,Weather!$A$1:$E$366, 5)</f>
        <v>2.3809523809522521E-2</v>
      </c>
      <c r="G3688" s="1">
        <f>VLOOKUP(D3688, Summer!$A$1:$E$25, 2)</f>
        <v>1589.7727985285201</v>
      </c>
      <c r="H3688" s="1">
        <f>VLOOKUP(D3688, Summer!$A$1:$E$25, 3)</f>
        <v>1137.7596230737599</v>
      </c>
      <c r="I3688" s="1">
        <f>VLOOKUP(D3688, Summer!$A$1:$E$25, 5)</f>
        <v>403.543562097039</v>
      </c>
      <c r="J3688" s="1">
        <f t="shared" si="343"/>
        <v>403.543562097039</v>
      </c>
      <c r="K3688" s="47">
        <f t="shared" si="344"/>
        <v>7.5495025928767143</v>
      </c>
      <c r="L3688" s="48">
        <f>Solar!K3705/1000*Variables!$B$3</f>
        <v>15.519600000000001</v>
      </c>
      <c r="M3688">
        <f>IF(E3688=1, VLOOKUP(D3688, Sheet1!$A$2:$C$26, 2), Sheet1!$C$3)</f>
        <v>0.18637999999999999</v>
      </c>
      <c r="N3688" s="1">
        <f>'Electricity Rates'!$J$2</f>
        <v>0.24729999999999999</v>
      </c>
      <c r="O3688" s="145">
        <f>L3688-K3688</f>
        <v>7.9700974071232862</v>
      </c>
      <c r="P3688">
        <f t="shared" si="345"/>
        <v>1.8669919912184114</v>
      </c>
      <c r="Q3688">
        <f>IF(O3688&gt;0, IF(Q3687+O3688*Variables!$B$5&lt;Variables!$B$4, Q3687+O3688*Variables!$B$5, Variables!$B$4), IF(Q3687&gt;-O3688, Q3687+O3688/Variables!$B$5, 0))</f>
        <v>77.982962445877746</v>
      </c>
      <c r="R3688">
        <f>IF(O3688&gt;0, 0, IF(Q3687&gt;-O3688, 0, -O3688 - Q3687*Variables!$B$5))</f>
        <v>0</v>
      </c>
      <c r="S3688">
        <f t="shared" si="346"/>
        <v>0</v>
      </c>
      <c r="T3688">
        <f t="shared" si="347"/>
        <v>0</v>
      </c>
    </row>
    <row r="3689" spans="1:20" x14ac:dyDescent="0.3">
      <c r="A3689" s="3">
        <f t="shared" si="342"/>
        <v>43254</v>
      </c>
      <c r="B3689">
        <v>6</v>
      </c>
      <c r="C3689">
        <v>3</v>
      </c>
      <c r="D3689">
        <v>16</v>
      </c>
      <c r="E3689">
        <v>0</v>
      </c>
      <c r="F3689" s="1">
        <f>VLOOKUP(A3689,Weather!$A$1:$E$366, 5)</f>
        <v>2.3809523809522521E-2</v>
      </c>
      <c r="G3689" s="1">
        <f>VLOOKUP(D3689, Summer!$A$1:$E$25, 2)</f>
        <v>1459.9523441255701</v>
      </c>
      <c r="H3689" s="1">
        <f>VLOOKUP(D3689, Summer!$A$1:$E$25, 3)</f>
        <v>1006.09479349024</v>
      </c>
      <c r="I3689" s="1">
        <f>VLOOKUP(D3689, Summer!$A$1:$E$25, 5)</f>
        <v>381.04254068220598</v>
      </c>
      <c r="J3689" s="1">
        <f t="shared" si="343"/>
        <v>381.04254068220598</v>
      </c>
      <c r="K3689" s="47">
        <f t="shared" si="344"/>
        <v>7.1285529471162699</v>
      </c>
      <c r="L3689" s="48">
        <f>Solar!K3706/1000*Variables!$B$3</f>
        <v>12.891349999999999</v>
      </c>
      <c r="M3689">
        <f>IF(E3689=1, VLOOKUP(D3689, Sheet1!$A$2:$C$26, 2), Sheet1!$C$3)</f>
        <v>0.18637999999999999</v>
      </c>
      <c r="N3689" s="1">
        <f>'Electricity Rates'!$J$2</f>
        <v>0.24729999999999999</v>
      </c>
      <c r="O3689" s="145">
        <f>L3689-K3689</f>
        <v>5.7627970528837293</v>
      </c>
      <c r="P3689">
        <f t="shared" si="345"/>
        <v>1.7628911438218535</v>
      </c>
      <c r="Q3689">
        <f>IF(O3689&gt;0, IF(Q3688+O3689*Variables!$B$5&lt;Variables!$B$4, Q3688+O3689*Variables!$B$5, Variables!$B$4), IF(Q3688&gt;-O3689, Q3688+O3689/Variables!$B$5, 0))</f>
        <v>83.399991675588453</v>
      </c>
      <c r="R3689">
        <f>IF(O3689&gt;0, 0, IF(Q3688&gt;-O3689, 0, -O3689 - Q3688*Variables!$B$5))</f>
        <v>0</v>
      </c>
      <c r="S3689">
        <f t="shared" si="346"/>
        <v>0</v>
      </c>
      <c r="T3689">
        <f t="shared" si="347"/>
        <v>0</v>
      </c>
    </row>
    <row r="3690" spans="1:20" x14ac:dyDescent="0.3">
      <c r="A3690" s="3">
        <f t="shared" si="342"/>
        <v>43254</v>
      </c>
      <c r="B3690">
        <v>6</v>
      </c>
      <c r="C3690">
        <v>3</v>
      </c>
      <c r="D3690">
        <v>17</v>
      </c>
      <c r="E3690">
        <v>0</v>
      </c>
      <c r="F3690" s="1">
        <f>VLOOKUP(A3690,Weather!$A$1:$E$366, 5)</f>
        <v>2.3809523809522521E-2</v>
      </c>
      <c r="G3690" s="1">
        <f>VLOOKUP(D3690, Summer!$A$1:$E$25, 2)</f>
        <v>1144.9480592772099</v>
      </c>
      <c r="H3690" s="1">
        <f>VLOOKUP(D3690, Summer!$A$1:$E$25, 3)</f>
        <v>808.38142168622596</v>
      </c>
      <c r="I3690" s="1">
        <f>VLOOKUP(D3690, Summer!$A$1:$E$25, 5)</f>
        <v>371.93450987035499</v>
      </c>
      <c r="J3690" s="1">
        <f t="shared" si="343"/>
        <v>371.93450987035499</v>
      </c>
      <c r="K3690" s="47">
        <f t="shared" si="344"/>
        <v>6.9581596892663642</v>
      </c>
      <c r="L3690" s="48">
        <f>Solar!K3707/1000*Variables!$B$3</f>
        <v>8.9552499999999995</v>
      </c>
      <c r="M3690">
        <f>IF(E3690=1, VLOOKUP(D3690, Sheet1!$A$2:$C$26, 2), Sheet1!$C$3)</f>
        <v>0.18637999999999999</v>
      </c>
      <c r="N3690" s="1">
        <f>'Electricity Rates'!$J$2</f>
        <v>0.24729999999999999</v>
      </c>
      <c r="O3690" s="145">
        <f>L3690-K3690</f>
        <v>1.9970903107336353</v>
      </c>
      <c r="P3690">
        <f t="shared" si="345"/>
        <v>1.7207528911555718</v>
      </c>
      <c r="Q3690">
        <f>IF(O3690&gt;0, IF(Q3689+O3690*Variables!$B$5&lt;Variables!$B$4, Q3689+O3690*Variables!$B$5, Variables!$B$4), IF(Q3689&gt;-O3690, Q3689+O3690/Variables!$B$5, 0))</f>
        <v>85.277256567678066</v>
      </c>
      <c r="R3690">
        <f>IF(O3690&gt;0, 0, IF(Q3689&gt;-O3690, 0, -O3690 - Q3689*Variables!$B$5))</f>
        <v>0</v>
      </c>
      <c r="S3690">
        <f t="shared" si="346"/>
        <v>0</v>
      </c>
      <c r="T3690">
        <f t="shared" si="347"/>
        <v>0</v>
      </c>
    </row>
    <row r="3691" spans="1:20" x14ac:dyDescent="0.3">
      <c r="A3691" s="3">
        <f t="shared" si="342"/>
        <v>43254</v>
      </c>
      <c r="B3691">
        <v>6</v>
      </c>
      <c r="C3691">
        <v>3</v>
      </c>
      <c r="D3691">
        <v>18</v>
      </c>
      <c r="E3691">
        <v>0</v>
      </c>
      <c r="F3691" s="1">
        <f>VLOOKUP(A3691,Weather!$A$1:$E$366, 5)</f>
        <v>2.3809523809522521E-2</v>
      </c>
      <c r="G3691" s="1">
        <f>VLOOKUP(D3691, Summer!$A$1:$E$25, 2)</f>
        <v>769.75210584620504</v>
      </c>
      <c r="H3691" s="1">
        <f>VLOOKUP(D3691, Summer!$A$1:$E$25, 3)</f>
        <v>572.92139445417001</v>
      </c>
      <c r="I3691" s="1">
        <f>VLOOKUP(D3691, Summer!$A$1:$E$25, 5)</f>
        <v>349.41355840998102</v>
      </c>
      <c r="J3691" s="1">
        <f t="shared" si="343"/>
        <v>349.41355840998102</v>
      </c>
      <c r="K3691" s="47">
        <f t="shared" si="344"/>
        <v>6.536837191738182</v>
      </c>
      <c r="L3691" s="48">
        <f>Solar!K3708/1000*Variables!$B$3</f>
        <v>5.6396999999999995</v>
      </c>
      <c r="M3691">
        <f>IF(E3691=1, VLOOKUP(D3691, Sheet1!$A$2:$C$26, 2), Sheet1!$C$3)</f>
        <v>0.18637999999999999</v>
      </c>
      <c r="N3691" s="1">
        <f>'Electricity Rates'!$J$2</f>
        <v>0.24729999999999999</v>
      </c>
      <c r="O3691" s="145">
        <f>L3691-K3691</f>
        <v>-0.89713719173818252</v>
      </c>
      <c r="P3691">
        <f t="shared" si="345"/>
        <v>1.6165598375168524</v>
      </c>
      <c r="Q3691">
        <f>IF(O3691&gt;0, IF(Q3690+O3691*Variables!$B$5&lt;Variables!$B$4, Q3690+O3691*Variables!$B$5, Variables!$B$4), IF(Q3690&gt;-O3691, Q3690+O3691/Variables!$B$5, 0))</f>
        <v>84.322855299871492</v>
      </c>
      <c r="R3691">
        <f>IF(O3691&gt;0, 0, IF(Q3690&gt;-O3691, 0, -O3691 - Q3690*Variables!$B$5))</f>
        <v>0</v>
      </c>
      <c r="S3691">
        <f t="shared" si="346"/>
        <v>0</v>
      </c>
      <c r="T3691">
        <f t="shared" si="347"/>
        <v>0</v>
      </c>
    </row>
    <row r="3692" spans="1:20" x14ac:dyDescent="0.3">
      <c r="A3692" s="3">
        <f t="shared" si="342"/>
        <v>43254</v>
      </c>
      <c r="B3692">
        <v>6</v>
      </c>
      <c r="C3692">
        <v>3</v>
      </c>
      <c r="D3692">
        <v>19</v>
      </c>
      <c r="E3692">
        <v>0</v>
      </c>
      <c r="F3692" s="1">
        <f>VLOOKUP(A3692,Weather!$A$1:$E$366, 5)</f>
        <v>2.3809523809522521E-2</v>
      </c>
      <c r="G3692" s="1">
        <f>VLOOKUP(D3692, Summer!$A$1:$E$25, 2)</f>
        <v>565.86125451999203</v>
      </c>
      <c r="H3692" s="1">
        <f>VLOOKUP(D3692, Summer!$A$1:$E$25, 3)</f>
        <v>365.77406038600299</v>
      </c>
      <c r="I3692" s="1">
        <f>VLOOKUP(D3692, Summer!$A$1:$E$25, 5)</f>
        <v>331.38683221891199</v>
      </c>
      <c r="J3692" s="1">
        <f t="shared" si="343"/>
        <v>331.38683221891199</v>
      </c>
      <c r="K3692" s="47">
        <f t="shared" si="344"/>
        <v>6.1995927678317768</v>
      </c>
      <c r="L3692" s="48">
        <f>Solar!K3709/1000*Variables!$B$3</f>
        <v>2.08805</v>
      </c>
      <c r="M3692">
        <f>IF(E3692=1, VLOOKUP(D3692, Sheet1!$A$2:$C$26, 2), Sheet1!$C$3)</f>
        <v>0.18637999999999999</v>
      </c>
      <c r="N3692" s="1">
        <f>'Electricity Rates'!$J$2</f>
        <v>0.24729999999999999</v>
      </c>
      <c r="O3692" s="145">
        <f>L3692-K3692</f>
        <v>-4.1115427678317769</v>
      </c>
      <c r="P3692">
        <f t="shared" si="345"/>
        <v>1.5331592914847985</v>
      </c>
      <c r="Q3692">
        <f>IF(O3692&gt;0, IF(Q3691+O3692*Variables!$B$5&lt;Variables!$B$4, Q3691+O3692*Variables!$B$5, Variables!$B$4), IF(Q3691&gt;-O3692, Q3691+O3692/Variables!$B$5, 0))</f>
        <v>79.948873631965341</v>
      </c>
      <c r="R3692">
        <f>IF(O3692&gt;0, 0, IF(Q3691&gt;-O3692, 0, -O3692 - Q3691*Variables!$B$5))</f>
        <v>0</v>
      </c>
      <c r="S3692">
        <f t="shared" si="346"/>
        <v>0</v>
      </c>
      <c r="T3692">
        <f t="shared" si="347"/>
        <v>0</v>
      </c>
    </row>
    <row r="3693" spans="1:20" x14ac:dyDescent="0.3">
      <c r="A3693" s="3">
        <f t="shared" si="342"/>
        <v>43254</v>
      </c>
      <c r="B3693">
        <v>6</v>
      </c>
      <c r="C3693">
        <v>3</v>
      </c>
      <c r="D3693">
        <v>20</v>
      </c>
      <c r="E3693">
        <v>0</v>
      </c>
      <c r="F3693" s="1">
        <f>VLOOKUP(A3693,Weather!$A$1:$E$366, 5)</f>
        <v>2.3809523809522521E-2</v>
      </c>
      <c r="G3693" s="1">
        <f>VLOOKUP(D3693, Summer!$A$1:$E$25, 2)</f>
        <v>459.178981251175</v>
      </c>
      <c r="H3693" s="1">
        <f>VLOOKUP(D3693, Summer!$A$1:$E$25, 3)</f>
        <v>328.41643432967999</v>
      </c>
      <c r="I3693" s="1">
        <f>VLOOKUP(D3693, Summer!$A$1:$E$25, 5)</f>
        <v>326.73316658528501</v>
      </c>
      <c r="J3693" s="1">
        <f t="shared" si="343"/>
        <v>326.73316658528501</v>
      </c>
      <c r="K3693" s="47">
        <f t="shared" si="344"/>
        <v>6.1125318800681905</v>
      </c>
      <c r="L3693" s="48">
        <f>Solar!K3710/1000*Variables!$B$3</f>
        <v>0.15195</v>
      </c>
      <c r="M3693">
        <f>IF(E3693=1, VLOOKUP(D3693, Sheet1!$A$2:$C$26, 2), Sheet1!$C$3)</f>
        <v>0.18637999999999999</v>
      </c>
      <c r="N3693" s="1">
        <f>'Electricity Rates'!$J$2</f>
        <v>0.24729999999999999</v>
      </c>
      <c r="O3693" s="145">
        <f>L3693-K3693</f>
        <v>-5.9605818800681902</v>
      </c>
      <c r="P3693">
        <f t="shared" si="345"/>
        <v>1.5116291339408634</v>
      </c>
      <c r="Q3693">
        <f>IF(O3693&gt;0, IF(Q3692+O3693*Variables!$B$5&lt;Variables!$B$4, Q3692+O3693*Variables!$B$5, Variables!$B$4), IF(Q3692&gt;-O3693, Q3692+O3693/Variables!$B$5, 0))</f>
        <v>73.607829078701315</v>
      </c>
      <c r="R3693">
        <f>IF(O3693&gt;0, 0, IF(Q3692&gt;-O3693, 0, -O3693 - Q3692*Variables!$B$5))</f>
        <v>0</v>
      </c>
      <c r="S3693">
        <f t="shared" si="346"/>
        <v>0</v>
      </c>
      <c r="T3693">
        <f t="shared" si="347"/>
        <v>0</v>
      </c>
    </row>
    <row r="3694" spans="1:20" x14ac:dyDescent="0.3">
      <c r="A3694" s="3">
        <f t="shared" si="342"/>
        <v>43254</v>
      </c>
      <c r="B3694">
        <v>6</v>
      </c>
      <c r="C3694">
        <v>3</v>
      </c>
      <c r="D3694">
        <v>21</v>
      </c>
      <c r="E3694">
        <v>0</v>
      </c>
      <c r="F3694" s="1">
        <f>VLOOKUP(A3694,Weather!$A$1:$E$366, 5)</f>
        <v>2.3809523809522521E-2</v>
      </c>
      <c r="G3694" s="1">
        <f>VLOOKUP(D3694, Summer!$A$1:$E$25, 2)</f>
        <v>403.43414919632897</v>
      </c>
      <c r="H3694" s="1">
        <f>VLOOKUP(D3694, Summer!$A$1:$E$25, 3)</f>
        <v>305.25297715532997</v>
      </c>
      <c r="I3694" s="1">
        <f>VLOOKUP(D3694, Summer!$A$1:$E$25, 5)</f>
        <v>313.15582306105603</v>
      </c>
      <c r="J3694" s="1">
        <f t="shared" si="343"/>
        <v>313.15582306105603</v>
      </c>
      <c r="K3694" s="47">
        <f t="shared" si="344"/>
        <v>5.8585266133061946</v>
      </c>
      <c r="L3694" s="48">
        <f>Solar!K3711/1000*Variables!$B$3</f>
        <v>0</v>
      </c>
      <c r="M3694">
        <f>IF(E3694=1, VLOOKUP(D3694, Sheet1!$A$2:$C$26, 2), Sheet1!$C$3)</f>
        <v>0.18637999999999999</v>
      </c>
      <c r="N3694" s="1">
        <f>'Electricity Rates'!$J$2</f>
        <v>0.24729999999999999</v>
      </c>
      <c r="O3694" s="145">
        <f>L3694-K3694</f>
        <v>-5.8585266133061946</v>
      </c>
      <c r="P3694">
        <f t="shared" si="345"/>
        <v>1.4488136314706219</v>
      </c>
      <c r="Q3694">
        <f>IF(O3694&gt;0, IF(Q3693+O3694*Variables!$B$5&lt;Variables!$B$4, Q3693+O3694*Variables!$B$5, Variables!$B$4), IF(Q3693&gt;-O3694, Q3693+O3694/Variables!$B$5, 0))</f>
        <v>67.375353958162805</v>
      </c>
      <c r="R3694">
        <f>IF(O3694&gt;0, 0, IF(Q3693&gt;-O3694, 0, -O3694 - Q3693*Variables!$B$5))</f>
        <v>0</v>
      </c>
      <c r="S3694">
        <f t="shared" si="346"/>
        <v>0</v>
      </c>
      <c r="T3694">
        <f t="shared" si="347"/>
        <v>0</v>
      </c>
    </row>
    <row r="3695" spans="1:20" x14ac:dyDescent="0.3">
      <c r="A3695" s="3">
        <f t="shared" si="342"/>
        <v>43254</v>
      </c>
      <c r="B3695">
        <v>6</v>
      </c>
      <c r="C3695">
        <v>3</v>
      </c>
      <c r="D3695">
        <v>22</v>
      </c>
      <c r="E3695">
        <v>0</v>
      </c>
      <c r="F3695" s="1">
        <f>VLOOKUP(A3695,Weather!$A$1:$E$366, 5)</f>
        <v>2.3809523809522521E-2</v>
      </c>
      <c r="G3695" s="1">
        <f>VLOOKUP(D3695, Summer!$A$1:$E$25, 2)</f>
        <v>366.19777187885302</v>
      </c>
      <c r="H3695" s="1">
        <f>VLOOKUP(D3695, Summer!$A$1:$E$25, 3)</f>
        <v>263.18917633836901</v>
      </c>
      <c r="I3695" s="1">
        <f>VLOOKUP(D3695, Summer!$A$1:$E$25, 5)</f>
        <v>295.10418431306101</v>
      </c>
      <c r="J3695" s="1">
        <f t="shared" si="343"/>
        <v>295.10418431306101</v>
      </c>
      <c r="K3695" s="47">
        <f t="shared" si="344"/>
        <v>5.5208161246901204</v>
      </c>
      <c r="L3695" s="48">
        <f>Solar!K3712/1000*Variables!$B$3</f>
        <v>0</v>
      </c>
      <c r="M3695">
        <f>IF(E3695=1, VLOOKUP(D3695, Sheet1!$A$2:$C$26, 2), Sheet1!$C$3)</f>
        <v>0.18637999999999999</v>
      </c>
      <c r="N3695" s="1">
        <f>'Electricity Rates'!$J$2</f>
        <v>0.24729999999999999</v>
      </c>
      <c r="O3695" s="145">
        <f>L3695-K3695</f>
        <v>-5.5208161246901204</v>
      </c>
      <c r="P3695">
        <f t="shared" si="345"/>
        <v>1.3652978276358667</v>
      </c>
      <c r="Q3695">
        <f>IF(O3695&gt;0, IF(Q3694+O3695*Variables!$B$5&lt;Variables!$B$4, Q3694+O3695*Variables!$B$5, Variables!$B$4), IF(Q3694&gt;-O3695, Q3694+O3695/Variables!$B$5, 0))</f>
        <v>61.502145314875442</v>
      </c>
      <c r="R3695">
        <f>IF(O3695&gt;0, 0, IF(Q3694&gt;-O3695, 0, -O3695 - Q3694*Variables!$B$5))</f>
        <v>0</v>
      </c>
      <c r="S3695">
        <f t="shared" si="346"/>
        <v>0</v>
      </c>
      <c r="T3695">
        <f t="shared" si="347"/>
        <v>0</v>
      </c>
    </row>
    <row r="3696" spans="1:20" x14ac:dyDescent="0.3">
      <c r="A3696" s="3">
        <f t="shared" si="342"/>
        <v>43254</v>
      </c>
      <c r="B3696">
        <v>6</v>
      </c>
      <c r="C3696">
        <v>3</v>
      </c>
      <c r="D3696">
        <v>23</v>
      </c>
      <c r="E3696">
        <v>0</v>
      </c>
      <c r="F3696" s="1">
        <f>VLOOKUP(A3696,Weather!$A$1:$E$366, 5)</f>
        <v>2.3809523809522521E-2</v>
      </c>
      <c r="G3696" s="1">
        <f>VLOOKUP(D3696, Summer!$A$1:$E$25, 2)</f>
        <v>342.86102460129899</v>
      </c>
      <c r="H3696" s="1">
        <f>VLOOKUP(D3696, Summer!$A$1:$E$25, 3)</f>
        <v>273.02297434567402</v>
      </c>
      <c r="I3696" s="1">
        <f>VLOOKUP(D3696, Summer!$A$1:$E$25, 5)</f>
        <v>281.53182330021599</v>
      </c>
      <c r="J3696" s="1">
        <f t="shared" si="343"/>
        <v>281.53182330021599</v>
      </c>
      <c r="K3696" s="47">
        <f t="shared" si="344"/>
        <v>5.2669040708700354</v>
      </c>
      <c r="L3696" s="48">
        <f>Solar!K3713/1000*Variables!$B$3</f>
        <v>0</v>
      </c>
      <c r="M3696">
        <f>IF(E3696=1, VLOOKUP(D3696, Sheet1!$A$2:$C$26, 2), Sheet1!$C$3)</f>
        <v>0.18637999999999999</v>
      </c>
      <c r="N3696" s="1">
        <f>'Electricity Rates'!$J$2</f>
        <v>0.24729999999999999</v>
      </c>
      <c r="O3696" s="145">
        <f>L3696-K3696</f>
        <v>-5.2669040708700354</v>
      </c>
      <c r="P3696">
        <f t="shared" si="345"/>
        <v>1.3025053767261596</v>
      </c>
      <c r="Q3696">
        <f>IF(O3696&gt;0, IF(Q3695+O3696*Variables!$B$5&lt;Variables!$B$4, Q3695+O3696*Variables!$B$5, Variables!$B$4), IF(Q3695&gt;-O3696, Q3695+O3696/Variables!$B$5, 0))</f>
        <v>55.899055877779659</v>
      </c>
      <c r="R3696">
        <f>IF(O3696&gt;0, 0, IF(Q3695&gt;-O3696, 0, -O3696 - Q3695*Variables!$B$5))</f>
        <v>0</v>
      </c>
      <c r="S3696">
        <f t="shared" si="346"/>
        <v>0</v>
      </c>
      <c r="T3696">
        <f t="shared" si="347"/>
        <v>0</v>
      </c>
    </row>
    <row r="3697" spans="1:20" x14ac:dyDescent="0.3">
      <c r="A3697" s="3">
        <f t="shared" si="342"/>
        <v>43254</v>
      </c>
      <c r="B3697">
        <v>6</v>
      </c>
      <c r="C3697">
        <v>3</v>
      </c>
      <c r="D3697">
        <v>24</v>
      </c>
      <c r="E3697">
        <v>0</v>
      </c>
      <c r="F3697" s="1">
        <f>VLOOKUP(A3697,Weather!$A$1:$E$366, 5)</f>
        <v>2.3809523809522521E-2</v>
      </c>
      <c r="G3697" s="1">
        <f>VLOOKUP(D3697, Summer!$A$1:$E$25, 2)</f>
        <v>310.26482453023402</v>
      </c>
      <c r="H3697" s="1">
        <f>VLOOKUP(D3697, Summer!$A$1:$E$25, 3)</f>
        <v>259.09090909090901</v>
      </c>
      <c r="I3697" s="1">
        <f>VLOOKUP(D3697, Summer!$A$1:$E$25, 5)</f>
        <v>276.86321013243497</v>
      </c>
      <c r="J3697" s="1">
        <f t="shared" si="343"/>
        <v>276.86321013243497</v>
      </c>
      <c r="K3697" s="47">
        <f t="shared" si="344"/>
        <v>5.1795635442806756</v>
      </c>
      <c r="L3697" s="48">
        <f>Solar!K3714/1000*Variables!$B$3</f>
        <v>0</v>
      </c>
      <c r="M3697">
        <f>IF(E3697=1, VLOOKUP(D3697, Sheet1!$A$2:$C$26, 2), Sheet1!$C$3)</f>
        <v>0.18637999999999999</v>
      </c>
      <c r="N3697" s="1">
        <f>'Electricity Rates'!$J$2</f>
        <v>0.24729999999999999</v>
      </c>
      <c r="O3697" s="145">
        <f>L3697-K3697</f>
        <v>-5.1795635442806756</v>
      </c>
      <c r="P3697">
        <f t="shared" si="345"/>
        <v>1.280906064500611</v>
      </c>
      <c r="Q3697">
        <f>IF(O3697&gt;0, IF(Q3696+O3697*Variables!$B$5&lt;Variables!$B$4, Q3696+O3697*Variables!$B$5, Variables!$B$4), IF(Q3696&gt;-O3697, Q3696+O3697/Variables!$B$5, 0))</f>
        <v>50.388881894502347</v>
      </c>
      <c r="R3697">
        <f>IF(O3697&gt;0, 0, IF(Q3696&gt;-O3697, 0, -O3697 - Q3696*Variables!$B$5))</f>
        <v>0</v>
      </c>
      <c r="S3697">
        <f t="shared" si="346"/>
        <v>0</v>
      </c>
      <c r="T3697">
        <f t="shared" si="347"/>
        <v>0</v>
      </c>
    </row>
    <row r="3698" spans="1:20" x14ac:dyDescent="0.3">
      <c r="A3698" s="3">
        <f t="shared" si="342"/>
        <v>43255</v>
      </c>
      <c r="B3698">
        <v>6</v>
      </c>
      <c r="C3698">
        <v>4</v>
      </c>
      <c r="D3698">
        <v>1</v>
      </c>
      <c r="E3698">
        <v>1</v>
      </c>
      <c r="F3698" s="1">
        <f>VLOOKUP(A3698,Weather!$A$1:$E$366, 5)</f>
        <v>4.7619047619045042E-2</v>
      </c>
      <c r="G3698" s="1">
        <f>VLOOKUP(D3698, Summer!$A$1:$E$25, 2)</f>
        <v>305.44698283970399</v>
      </c>
      <c r="H3698" s="1">
        <f>VLOOKUP(D3698, Summer!$A$1:$E$25, 3)</f>
        <v>264.36707082495798</v>
      </c>
      <c r="I3698" s="1">
        <f>VLOOKUP(D3698, Summer!$A$1:$E$25, 5)</f>
        <v>276.703769768114</v>
      </c>
      <c r="J3698" s="1">
        <f t="shared" si="343"/>
        <v>266.32325711137435</v>
      </c>
      <c r="K3698" s="47">
        <f t="shared" si="344"/>
        <v>4.9823818515588343</v>
      </c>
      <c r="L3698" s="48">
        <f>Solar!K3715/1000*Variables!$B$3</f>
        <v>0</v>
      </c>
      <c r="M3698">
        <f>IF(E3698=1, VLOOKUP(D3698, Sheet1!$A$2:$C$26, 2), Sheet1!$C$3)</f>
        <v>0.18637999999999999</v>
      </c>
      <c r="N3698" s="1">
        <f>'Electricity Rates'!$J$2</f>
        <v>0.24729999999999999</v>
      </c>
      <c r="O3698" s="145">
        <f>L3698-K3698</f>
        <v>-4.9823818515588343</v>
      </c>
      <c r="P3698">
        <f t="shared" si="345"/>
        <v>1.2321430318904998</v>
      </c>
      <c r="Q3698">
        <f>IF(O3698&gt;0, IF(Q3697+O3698*Variables!$B$5&lt;Variables!$B$4, Q3697+O3698*Variables!$B$5, Variables!$B$4), IF(Q3697&gt;-O3698, Q3697+O3698/Variables!$B$5, 0))</f>
        <v>45.088475669439759</v>
      </c>
      <c r="R3698">
        <f>IF(O3698&gt;0, 0, IF(Q3697&gt;-O3698, 0, -O3698 - Q3697*Variables!$B$5))</f>
        <v>0</v>
      </c>
      <c r="S3698">
        <f t="shared" si="346"/>
        <v>0</v>
      </c>
      <c r="T3698">
        <f t="shared" si="347"/>
        <v>0</v>
      </c>
    </row>
    <row r="3699" spans="1:20" x14ac:dyDescent="0.3">
      <c r="A3699" s="3">
        <f t="shared" si="342"/>
        <v>43255</v>
      </c>
      <c r="B3699">
        <v>6</v>
      </c>
      <c r="C3699">
        <v>4</v>
      </c>
      <c r="D3699">
        <v>2</v>
      </c>
      <c r="E3699">
        <v>1</v>
      </c>
      <c r="F3699" s="1">
        <f>VLOOKUP(A3699,Weather!$A$1:$E$366, 5)</f>
        <v>4.7619047619045042E-2</v>
      </c>
      <c r="G3699" s="1">
        <f>VLOOKUP(D3699, Summer!$A$1:$E$25, 2)</f>
        <v>286.71906025959902</v>
      </c>
      <c r="H3699" s="1">
        <f>VLOOKUP(D3699, Summer!$A$1:$E$25, 3)</f>
        <v>260.03911906460002</v>
      </c>
      <c r="I3699" s="1">
        <f>VLOOKUP(D3699, Summer!$A$1:$E$25, 5)</f>
        <v>276.50446931271199</v>
      </c>
      <c r="J3699" s="1">
        <f t="shared" si="343"/>
        <v>261.30959245483797</v>
      </c>
      <c r="K3699" s="47">
        <f t="shared" si="344"/>
        <v>4.8885860934809635</v>
      </c>
      <c r="L3699" s="48">
        <f>Solar!K3716/1000*Variables!$B$3</f>
        <v>0</v>
      </c>
      <c r="M3699">
        <f>IF(E3699=1, VLOOKUP(D3699, Sheet1!$A$2:$C$26, 2), Sheet1!$C$3)</f>
        <v>0.18637999999999999</v>
      </c>
      <c r="N3699" s="1">
        <f>'Electricity Rates'!$J$2</f>
        <v>0.24729999999999999</v>
      </c>
      <c r="O3699" s="145">
        <f>L3699-K3699</f>
        <v>-4.8885860934809635</v>
      </c>
      <c r="P3699">
        <f t="shared" si="345"/>
        <v>1.2089473409178422</v>
      </c>
      <c r="Q3699">
        <f>IF(O3699&gt;0, IF(Q3698+O3699*Variables!$B$5&lt;Variables!$B$4, Q3698+O3699*Variables!$B$5, Variables!$B$4), IF(Q3698&gt;-O3699, Q3698+O3699/Variables!$B$5, 0))</f>
        <v>39.887852165736604</v>
      </c>
      <c r="R3699">
        <f>IF(O3699&gt;0, 0, IF(Q3698&gt;-O3699, 0, -O3699 - Q3698*Variables!$B$5))</f>
        <v>0</v>
      </c>
      <c r="S3699">
        <f t="shared" si="346"/>
        <v>0</v>
      </c>
      <c r="T3699">
        <f t="shared" si="347"/>
        <v>0</v>
      </c>
    </row>
    <row r="3700" spans="1:20" x14ac:dyDescent="0.3">
      <c r="A3700" s="3">
        <f t="shared" si="342"/>
        <v>43255</v>
      </c>
      <c r="B3700">
        <v>6</v>
      </c>
      <c r="C3700">
        <v>4</v>
      </c>
      <c r="D3700">
        <v>3</v>
      </c>
      <c r="E3700">
        <v>1</v>
      </c>
      <c r="F3700" s="1">
        <f>VLOOKUP(A3700,Weather!$A$1:$E$366, 5)</f>
        <v>4.7619047619045042E-2</v>
      </c>
      <c r="G3700" s="1">
        <f>VLOOKUP(D3700, Summer!$A$1:$E$25, 2)</f>
        <v>272.63131492590298</v>
      </c>
      <c r="H3700" s="1">
        <f>VLOOKUP(D3700, Summer!$A$1:$E$25, 3)</f>
        <v>241.571030279452</v>
      </c>
      <c r="I3700" s="1">
        <f>VLOOKUP(D3700, Summer!$A$1:$E$25, 5)</f>
        <v>276.33008141423602</v>
      </c>
      <c r="J3700" s="1">
        <f t="shared" si="343"/>
        <v>243.05009145309245</v>
      </c>
      <c r="K3700" s="47">
        <f t="shared" si="344"/>
        <v>4.5469869128597544</v>
      </c>
      <c r="L3700" s="48">
        <f>Solar!K3717/1000*Variables!$B$3</f>
        <v>0</v>
      </c>
      <c r="M3700">
        <f>IF(E3700=1, VLOOKUP(D3700, Sheet1!$A$2:$C$26, 2), Sheet1!$C$3)</f>
        <v>0.18637999999999999</v>
      </c>
      <c r="N3700" s="1">
        <f>'Electricity Rates'!$J$2</f>
        <v>0.24729999999999999</v>
      </c>
      <c r="O3700" s="145">
        <f>L3700-K3700</f>
        <v>-4.5469869128597544</v>
      </c>
      <c r="P3700">
        <f t="shared" si="345"/>
        <v>1.1244698635502173</v>
      </c>
      <c r="Q3700">
        <f>IF(O3700&gt;0, IF(Q3699+O3700*Variables!$B$5&lt;Variables!$B$4, Q3699+O3700*Variables!$B$5, Variables!$B$4), IF(Q3699&gt;-O3700, Q3699+O3700/Variables!$B$5, 0))</f>
        <v>35.050632045673034</v>
      </c>
      <c r="R3700">
        <f>IF(O3700&gt;0, 0, IF(Q3699&gt;-O3700, 0, -O3700 - Q3699*Variables!$B$5))</f>
        <v>0</v>
      </c>
      <c r="S3700">
        <f t="shared" si="346"/>
        <v>0</v>
      </c>
      <c r="T3700">
        <f t="shared" si="347"/>
        <v>0</v>
      </c>
    </row>
    <row r="3701" spans="1:20" x14ac:dyDescent="0.3">
      <c r="A3701" s="3">
        <f t="shared" si="342"/>
        <v>43255</v>
      </c>
      <c r="B3701">
        <v>6</v>
      </c>
      <c r="C3701">
        <v>4</v>
      </c>
      <c r="D3701">
        <v>4</v>
      </c>
      <c r="E3701">
        <v>1</v>
      </c>
      <c r="F3701" s="1">
        <f>VLOOKUP(A3701,Weather!$A$1:$E$366, 5)</f>
        <v>4.7619047619045042E-2</v>
      </c>
      <c r="G3701" s="1">
        <f>VLOOKUP(D3701, Summer!$A$1:$E$25, 2)</f>
        <v>286.33237882239803</v>
      </c>
      <c r="H3701" s="1">
        <f>VLOOKUP(D3701, Summer!$A$1:$E$25, 3)</f>
        <v>256.10019667595998</v>
      </c>
      <c r="I3701" s="1">
        <f>VLOOKUP(D3701, Summer!$A$1:$E$25, 5)</f>
        <v>276.13078095883401</v>
      </c>
      <c r="J3701" s="1">
        <f t="shared" si="343"/>
        <v>257.53982439721887</v>
      </c>
      <c r="K3701" s="47">
        <f t="shared" si="344"/>
        <v>4.8180611826692399</v>
      </c>
      <c r="L3701" s="48">
        <f>Solar!K3718/1000*Variables!$B$3</f>
        <v>0</v>
      </c>
      <c r="M3701">
        <f>IF(E3701=1, VLOOKUP(D3701, Sheet1!$A$2:$C$26, 2), Sheet1!$C$3)</f>
        <v>0.18637999999999999</v>
      </c>
      <c r="N3701" s="1">
        <f>'Electricity Rates'!$J$2</f>
        <v>0.24729999999999999</v>
      </c>
      <c r="O3701" s="145">
        <f>L3701-K3701</f>
        <v>-4.8180611826692399</v>
      </c>
      <c r="P3701">
        <f t="shared" si="345"/>
        <v>1.191506530474103</v>
      </c>
      <c r="Q3701">
        <f>IF(O3701&gt;0, IF(Q3700+O3701*Variables!$B$5&lt;Variables!$B$4, Q3700+O3701*Variables!$B$5, Variables!$B$4), IF(Q3700&gt;-O3701, Q3700+O3701/Variables!$B$5, 0))</f>
        <v>29.925035042833414</v>
      </c>
      <c r="R3701">
        <f>IF(O3701&gt;0, 0, IF(Q3700&gt;-O3701, 0, -O3701 - Q3700*Variables!$B$5))</f>
        <v>0</v>
      </c>
      <c r="S3701">
        <f t="shared" si="346"/>
        <v>0</v>
      </c>
      <c r="T3701">
        <f t="shared" si="347"/>
        <v>0</v>
      </c>
    </row>
    <row r="3702" spans="1:20" x14ac:dyDescent="0.3">
      <c r="A3702" s="3">
        <f t="shared" si="342"/>
        <v>43255</v>
      </c>
      <c r="B3702">
        <v>6</v>
      </c>
      <c r="C3702">
        <v>4</v>
      </c>
      <c r="D3702">
        <v>5</v>
      </c>
      <c r="E3702">
        <v>1</v>
      </c>
      <c r="F3702" s="1">
        <f>VLOOKUP(A3702,Weather!$A$1:$E$366, 5)</f>
        <v>4.7619047619045042E-2</v>
      </c>
      <c r="G3702" s="1">
        <f>VLOOKUP(D3702, Summer!$A$1:$E$25, 2)</f>
        <v>323.19252555232703</v>
      </c>
      <c r="H3702" s="1">
        <f>VLOOKUP(D3702, Summer!$A$1:$E$25, 3)</f>
        <v>290.90909090909099</v>
      </c>
      <c r="I3702" s="1">
        <f>VLOOKUP(D3702, Summer!$A$1:$E$25, 5)</f>
        <v>275.93148050343302</v>
      </c>
      <c r="J3702" s="1">
        <f t="shared" si="343"/>
        <v>292.44639732067355</v>
      </c>
      <c r="K3702" s="47">
        <f t="shared" si="344"/>
        <v>5.4710941821913375</v>
      </c>
      <c r="L3702" s="48">
        <f>Solar!K3719/1000*Variables!$B$3</f>
        <v>0</v>
      </c>
      <c r="M3702">
        <f>IF(E3702=1, VLOOKUP(D3702, Sheet1!$A$2:$C$26, 2), Sheet1!$C$3)</f>
        <v>0.18637999999999999</v>
      </c>
      <c r="N3702" s="1">
        <f>'Electricity Rates'!$J$2</f>
        <v>0.24729999999999999</v>
      </c>
      <c r="O3702" s="145">
        <f>L3702-K3702</f>
        <v>-5.4710941821913375</v>
      </c>
      <c r="P3702">
        <f t="shared" si="345"/>
        <v>1.3530015912559177</v>
      </c>
      <c r="Q3702">
        <f>IF(O3702&gt;0, IF(Q3701+O3702*Variables!$B$5&lt;Variables!$B$4, Q3701+O3702*Variables!$B$5, Variables!$B$4), IF(Q3701&gt;-O3702, Q3701+O3702/Variables!$B$5, 0))</f>
        <v>24.104722083055396</v>
      </c>
      <c r="R3702">
        <f>IF(O3702&gt;0, 0, IF(Q3701&gt;-O3702, 0, -O3702 - Q3701*Variables!$B$5))</f>
        <v>0</v>
      </c>
      <c r="S3702">
        <f t="shared" si="346"/>
        <v>0</v>
      </c>
      <c r="T3702">
        <f t="shared" si="347"/>
        <v>0</v>
      </c>
    </row>
    <row r="3703" spans="1:20" x14ac:dyDescent="0.3">
      <c r="A3703" s="3">
        <f t="shared" si="342"/>
        <v>43255</v>
      </c>
      <c r="B3703">
        <v>6</v>
      </c>
      <c r="C3703">
        <v>4</v>
      </c>
      <c r="D3703">
        <v>6</v>
      </c>
      <c r="E3703">
        <v>1</v>
      </c>
      <c r="F3703" s="1">
        <f>VLOOKUP(A3703,Weather!$A$1:$E$366, 5)</f>
        <v>4.7619047619045042E-2</v>
      </c>
      <c r="G3703" s="1">
        <f>VLOOKUP(D3703, Summer!$A$1:$E$25, 2)</f>
        <v>420.20776289112302</v>
      </c>
      <c r="H3703" s="1">
        <f>VLOOKUP(D3703, Summer!$A$1:$E$25, 3)</f>
        <v>354.54545454545399</v>
      </c>
      <c r="I3703" s="1">
        <f>VLOOKUP(D3703, Summer!$A$1:$E$25, 5)</f>
        <v>244.50179868660999</v>
      </c>
      <c r="J3703" s="1">
        <f t="shared" si="343"/>
        <v>357.67223113334285</v>
      </c>
      <c r="K3703" s="47">
        <f t="shared" si="344"/>
        <v>6.6913406381932319</v>
      </c>
      <c r="L3703" s="48">
        <f>Solar!K3720/1000*Variables!$B$3</f>
        <v>1.2392000000000001</v>
      </c>
      <c r="M3703">
        <f>IF(E3703=1, VLOOKUP(D3703, Sheet1!$A$2:$C$26, 2), Sheet1!$C$3)</f>
        <v>0.18637999999999999</v>
      </c>
      <c r="N3703" s="1">
        <f>'Electricity Rates'!$J$2</f>
        <v>0.24729999999999999</v>
      </c>
      <c r="O3703" s="145">
        <f>L3703-K3703</f>
        <v>-5.4521406381932316</v>
      </c>
      <c r="P3703">
        <f t="shared" si="345"/>
        <v>1.6547685398251861</v>
      </c>
      <c r="Q3703">
        <f>IF(O3703&gt;0, IF(Q3702+O3703*Variables!$B$5&lt;Variables!$B$4, Q3702+O3703*Variables!$B$5, Variables!$B$4), IF(Q3702&gt;-O3703, Q3702+O3703/Variables!$B$5, 0))</f>
        <v>18.304572467956213</v>
      </c>
      <c r="R3703">
        <f>IF(O3703&gt;0, 0, IF(Q3702&gt;-O3703, 0, -O3703 - Q3702*Variables!$B$5))</f>
        <v>0</v>
      </c>
      <c r="S3703">
        <f t="shared" si="346"/>
        <v>0</v>
      </c>
      <c r="T3703">
        <f t="shared" si="347"/>
        <v>0</v>
      </c>
    </row>
    <row r="3704" spans="1:20" x14ac:dyDescent="0.3">
      <c r="A3704" s="3">
        <f t="shared" si="342"/>
        <v>43255</v>
      </c>
      <c r="B3704">
        <v>6</v>
      </c>
      <c r="C3704">
        <v>4</v>
      </c>
      <c r="D3704">
        <v>7</v>
      </c>
      <c r="E3704">
        <v>1</v>
      </c>
      <c r="F3704" s="1">
        <f>VLOOKUP(A3704,Weather!$A$1:$E$366, 5)</f>
        <v>4.7619047619045042E-2</v>
      </c>
      <c r="G3704" s="1">
        <f>VLOOKUP(D3704, Summer!$A$1:$E$25, 2)</f>
        <v>767.23345107957198</v>
      </c>
      <c r="H3704" s="1">
        <f>VLOOKUP(D3704, Summer!$A$1:$E$25, 3)</f>
        <v>587.45596403639502</v>
      </c>
      <c r="I3704" s="1">
        <f>VLOOKUP(D3704, Summer!$A$1:$E$25, 5)</f>
        <v>275.57273968370998</v>
      </c>
      <c r="J3704" s="1">
        <f t="shared" si="343"/>
        <v>596.01679675273635</v>
      </c>
      <c r="K3704" s="47">
        <f t="shared" si="344"/>
        <v>11.150296461428477</v>
      </c>
      <c r="L3704" s="48">
        <f>Solar!K3721/1000*Variables!$B$3</f>
        <v>3.9436999999999998</v>
      </c>
      <c r="M3704">
        <f>IF(E3704=1, VLOOKUP(D3704, Sheet1!$A$2:$C$26, 2), Sheet1!$C$3)</f>
        <v>0.18637999999999999</v>
      </c>
      <c r="N3704" s="1">
        <f>'Electricity Rates'!$J$2</f>
        <v>0.24729999999999999</v>
      </c>
      <c r="O3704" s="145">
        <f>L3704-K3704</f>
        <v>-7.206596461428477</v>
      </c>
      <c r="P3704">
        <f t="shared" si="345"/>
        <v>2.7574683149112622</v>
      </c>
      <c r="Q3704">
        <f>IF(O3704&gt;0, IF(Q3703+O3704*Variables!$B$5&lt;Variables!$B$4, Q3703+O3704*Variables!$B$5, Variables!$B$4), IF(Q3703&gt;-O3704, Q3703+O3704/Variables!$B$5, 0))</f>
        <v>10.637980487713151</v>
      </c>
      <c r="R3704">
        <f>IF(O3704&gt;0, 0, IF(Q3703&gt;-O3704, 0, -O3704 - Q3703*Variables!$B$5))</f>
        <v>0</v>
      </c>
      <c r="S3704">
        <f t="shared" si="346"/>
        <v>0</v>
      </c>
      <c r="T3704">
        <f t="shared" si="347"/>
        <v>0</v>
      </c>
    </row>
    <row r="3705" spans="1:20" x14ac:dyDescent="0.3">
      <c r="A3705" s="3">
        <f t="shared" si="342"/>
        <v>43255</v>
      </c>
      <c r="B3705">
        <v>6</v>
      </c>
      <c r="C3705">
        <v>4</v>
      </c>
      <c r="D3705">
        <v>8</v>
      </c>
      <c r="E3705">
        <v>1</v>
      </c>
      <c r="F3705" s="1">
        <f>VLOOKUP(A3705,Weather!$A$1:$E$366, 5)</f>
        <v>4.7619047619045042E-2</v>
      </c>
      <c r="G3705" s="1">
        <f>VLOOKUP(D3705, Summer!$A$1:$E$25, 2)</f>
        <v>1109.6398637209199</v>
      </c>
      <c r="H3705" s="1">
        <f>VLOOKUP(D3705, Summer!$A$1:$E$25, 3)</f>
        <v>814.26008774773595</v>
      </c>
      <c r="I3705" s="1">
        <f>VLOOKUP(D3705, Summer!$A$1:$E$25, 5)</f>
        <v>328.96533168578299</v>
      </c>
      <c r="J3705" s="1">
        <f t="shared" si="343"/>
        <v>828.32579136550589</v>
      </c>
      <c r="K3705" s="47">
        <f t="shared" si="344"/>
        <v>15.496338678194038</v>
      </c>
      <c r="L3705" s="48">
        <f>Solar!K3722/1000*Variables!$B$3</f>
        <v>8.4393499999999992</v>
      </c>
      <c r="M3705">
        <f>IF(E3705=1, VLOOKUP(D3705, Sheet1!$A$2:$C$26, 2), Sheet1!$C$3)</f>
        <v>0.18637999999999999</v>
      </c>
      <c r="N3705" s="1">
        <f>'Electricity Rates'!$J$2</f>
        <v>0.24729999999999999</v>
      </c>
      <c r="O3705" s="145">
        <f>L3705-K3705</f>
        <v>-7.0569886781940383</v>
      </c>
      <c r="P3705">
        <f t="shared" si="345"/>
        <v>3.8322445551173852</v>
      </c>
      <c r="Q3705">
        <f>IF(O3705&gt;0, IF(Q3704+O3705*Variables!$B$5&lt;Variables!$B$4, Q3704+O3705*Variables!$B$5, Variables!$B$4), IF(Q3704&gt;-O3705, Q3704+O3705/Variables!$B$5, 0))</f>
        <v>3.1305457236769394</v>
      </c>
      <c r="R3705">
        <f>IF(O3705&gt;0, 0, IF(Q3704&gt;-O3705, 0, -O3705 - Q3704*Variables!$B$5))</f>
        <v>0</v>
      </c>
      <c r="S3705">
        <f t="shared" si="346"/>
        <v>0</v>
      </c>
      <c r="T3705">
        <f t="shared" si="347"/>
        <v>0</v>
      </c>
    </row>
    <row r="3706" spans="1:20" x14ac:dyDescent="0.3">
      <c r="A3706" s="3">
        <f t="shared" si="342"/>
        <v>43255</v>
      </c>
      <c r="B3706">
        <v>6</v>
      </c>
      <c r="C3706">
        <v>4</v>
      </c>
      <c r="D3706">
        <v>9</v>
      </c>
      <c r="E3706">
        <v>1</v>
      </c>
      <c r="F3706" s="1">
        <f>VLOOKUP(A3706,Weather!$A$1:$E$366, 5)</f>
        <v>4.7619047619045042E-2</v>
      </c>
      <c r="G3706" s="1">
        <f>VLOOKUP(D3706, Summer!$A$1:$E$25, 2)</f>
        <v>1322.40871182827</v>
      </c>
      <c r="H3706" s="1">
        <f>VLOOKUP(D3706, Summer!$A$1:$E$25, 3)</f>
        <v>1017.49011217013</v>
      </c>
      <c r="I3706" s="1">
        <f>VLOOKUP(D3706, Summer!$A$1:$E$25, 5)</f>
        <v>386.82225388885001</v>
      </c>
      <c r="J3706" s="1">
        <f t="shared" si="343"/>
        <v>1032.0100454871836</v>
      </c>
      <c r="K3706" s="47">
        <f t="shared" si="344"/>
        <v>19.306868566538522</v>
      </c>
      <c r="L3706" s="48">
        <f>Solar!K3723/1000*Variables!$B$3</f>
        <v>20.049799999999998</v>
      </c>
      <c r="M3706">
        <f>IF(E3706=1, VLOOKUP(D3706, Sheet1!$A$2:$C$26, 2), Sheet1!$C$3)</f>
        <v>0.25796000000000002</v>
      </c>
      <c r="N3706" s="1">
        <f>'Electricity Rates'!$J$2</f>
        <v>0.24729999999999999</v>
      </c>
      <c r="O3706" s="145">
        <f>L3706-K3706</f>
        <v>0.74293143346147517</v>
      </c>
      <c r="P3706">
        <f t="shared" si="345"/>
        <v>4.7745885965049766</v>
      </c>
      <c r="Q3706">
        <f>IF(O3706&gt;0, IF(Q3705+O3706*Variables!$B$5&lt;Variables!$B$4, Q3705+O3706*Variables!$B$5, Variables!$B$4), IF(Q3705&gt;-O3706, Q3705+O3706/Variables!$B$5, 0))</f>
        <v>3.828901271130726</v>
      </c>
      <c r="R3706">
        <f>IF(O3706&gt;0, 0, IF(Q3705&gt;-O3706, 0, -O3706 - Q3705*Variables!$B$5))</f>
        <v>0</v>
      </c>
      <c r="S3706">
        <f t="shared" si="346"/>
        <v>0</v>
      </c>
      <c r="T3706">
        <f t="shared" si="347"/>
        <v>0</v>
      </c>
    </row>
    <row r="3707" spans="1:20" x14ac:dyDescent="0.3">
      <c r="A3707" s="3">
        <f t="shared" si="342"/>
        <v>43255</v>
      </c>
      <c r="B3707">
        <v>6</v>
      </c>
      <c r="C3707">
        <v>4</v>
      </c>
      <c r="D3707">
        <v>10</v>
      </c>
      <c r="E3707">
        <v>1</v>
      </c>
      <c r="F3707" s="1">
        <f>VLOOKUP(A3707,Weather!$A$1:$E$366, 5)</f>
        <v>4.7619047619045042E-2</v>
      </c>
      <c r="G3707" s="1">
        <f>VLOOKUP(D3707, Summer!$A$1:$E$25, 2)</f>
        <v>1424.0693518383</v>
      </c>
      <c r="H3707" s="1">
        <f>VLOOKUP(D3707, Summer!$A$1:$E$25, 3)</f>
        <v>1069.7659339946799</v>
      </c>
      <c r="I3707" s="1">
        <f>VLOOKUP(D3707, Summer!$A$1:$E$25, 5)</f>
        <v>417.88322986318002</v>
      </c>
      <c r="J3707" s="1">
        <f t="shared" si="343"/>
        <v>1086.6375253205656</v>
      </c>
      <c r="K3707" s="47">
        <f t="shared" si="344"/>
        <v>20.328840763297954</v>
      </c>
      <c r="L3707" s="48">
        <f>Solar!K3724/1000*Variables!$B$3</f>
        <v>28.571149999999999</v>
      </c>
      <c r="M3707">
        <f>IF(E3707=1, VLOOKUP(D3707, Sheet1!$A$2:$C$26, 2), Sheet1!$C$3)</f>
        <v>0.25796000000000002</v>
      </c>
      <c r="N3707" s="1">
        <f>'Electricity Rates'!$J$2</f>
        <v>0.24729999999999999</v>
      </c>
      <c r="O3707" s="145">
        <f>L3707-K3707</f>
        <v>8.2423092367020452</v>
      </c>
      <c r="P3707">
        <f t="shared" si="345"/>
        <v>5.0273223207635835</v>
      </c>
      <c r="Q3707">
        <f>IF(O3707&gt;0, IF(Q3706+O3707*Variables!$B$5&lt;Variables!$B$4, Q3706+O3707*Variables!$B$5, Variables!$B$4), IF(Q3706&gt;-O3707, Q3706+O3707/Variables!$B$5, 0))</f>
        <v>11.576671953630647</v>
      </c>
      <c r="R3707">
        <f>IF(O3707&gt;0, 0, IF(Q3706&gt;-O3707, 0, -O3707 - Q3706*Variables!$B$5))</f>
        <v>0</v>
      </c>
      <c r="S3707">
        <f t="shared" si="346"/>
        <v>0</v>
      </c>
      <c r="T3707">
        <f t="shared" si="347"/>
        <v>0</v>
      </c>
    </row>
    <row r="3708" spans="1:20" x14ac:dyDescent="0.3">
      <c r="A3708" s="3">
        <f t="shared" si="342"/>
        <v>43255</v>
      </c>
      <c r="B3708">
        <v>6</v>
      </c>
      <c r="C3708">
        <v>4</v>
      </c>
      <c r="D3708">
        <v>11</v>
      </c>
      <c r="E3708">
        <v>1</v>
      </c>
      <c r="F3708" s="1">
        <f>VLOOKUP(A3708,Weather!$A$1:$E$366, 5)</f>
        <v>4.7619047619045042E-2</v>
      </c>
      <c r="G3708" s="1">
        <f>VLOOKUP(D3708, Summer!$A$1:$E$25, 2)</f>
        <v>1497.9516334678001</v>
      </c>
      <c r="H3708" s="1">
        <f>VLOOKUP(D3708, Summer!$A$1:$E$25, 3)</f>
        <v>1079.6213447448599</v>
      </c>
      <c r="I3708" s="1">
        <f>VLOOKUP(D3708, Summer!$A$1:$E$25, 5)</f>
        <v>435.54125021175599</v>
      </c>
      <c r="J3708" s="1">
        <f t="shared" si="343"/>
        <v>1099.5418346840465</v>
      </c>
      <c r="K3708" s="47">
        <f t="shared" si="344"/>
        <v>20.570254890914381</v>
      </c>
      <c r="L3708" s="48">
        <f>Solar!K3725/1000*Variables!$B$3</f>
        <v>32.403899999999993</v>
      </c>
      <c r="M3708">
        <f>IF(E3708=1, VLOOKUP(D3708, Sheet1!$A$2:$C$26, 2), Sheet1!$C$3)</f>
        <v>0.25796000000000002</v>
      </c>
      <c r="N3708" s="1">
        <f>'Electricity Rates'!$J$2</f>
        <v>0.24729999999999999</v>
      </c>
      <c r="O3708" s="145">
        <f>L3708-K3708</f>
        <v>11.833645109085612</v>
      </c>
      <c r="P3708">
        <f t="shared" si="345"/>
        <v>5.0870240345231261</v>
      </c>
      <c r="Q3708">
        <f>IF(O3708&gt;0, IF(Q3707+O3708*Variables!$B$5&lt;Variables!$B$4, Q3707+O3708*Variables!$B$5, Variables!$B$4), IF(Q3707&gt;-O3708, Q3707+O3708/Variables!$B$5, 0))</f>
        <v>22.700298356171125</v>
      </c>
      <c r="R3708">
        <f>IF(O3708&gt;0, 0, IF(Q3707&gt;-O3708, 0, -O3708 - Q3707*Variables!$B$5))</f>
        <v>0</v>
      </c>
      <c r="S3708">
        <f t="shared" si="346"/>
        <v>0</v>
      </c>
      <c r="T3708">
        <f t="shared" si="347"/>
        <v>0</v>
      </c>
    </row>
    <row r="3709" spans="1:20" x14ac:dyDescent="0.3">
      <c r="A3709" s="3">
        <f t="shared" si="342"/>
        <v>43255</v>
      </c>
      <c r="B3709">
        <v>6</v>
      </c>
      <c r="C3709">
        <v>4</v>
      </c>
      <c r="D3709">
        <v>12</v>
      </c>
      <c r="E3709">
        <v>1</v>
      </c>
      <c r="F3709" s="1">
        <f>VLOOKUP(A3709,Weather!$A$1:$E$366, 5)</f>
        <v>4.7619047619045042E-2</v>
      </c>
      <c r="G3709" s="1">
        <f>VLOOKUP(D3709, Summer!$A$1:$E$25, 2)</f>
        <v>1553.30978408544</v>
      </c>
      <c r="H3709" s="1">
        <f>VLOOKUP(D3709, Summer!$A$1:$E$25, 3)</f>
        <v>1117.7462231731799</v>
      </c>
      <c r="I3709" s="1">
        <f>VLOOKUP(D3709, Summer!$A$1:$E$25, 5)</f>
        <v>435.36187980189499</v>
      </c>
      <c r="J3709" s="1">
        <f t="shared" si="343"/>
        <v>1138.4873451213816</v>
      </c>
      <c r="K3709" s="47">
        <f t="shared" si="344"/>
        <v>21.298848429861405</v>
      </c>
      <c r="L3709" s="48">
        <f>Solar!K3726/1000*Variables!$B$3</f>
        <v>38.959049999999998</v>
      </c>
      <c r="M3709">
        <f>IF(E3709=1, VLOOKUP(D3709, Sheet1!$A$2:$C$26, 2), Sheet1!$C$3)</f>
        <v>0.25796000000000002</v>
      </c>
      <c r="N3709" s="1">
        <f>'Electricity Rates'!$J$2</f>
        <v>0.24729999999999999</v>
      </c>
      <c r="O3709" s="145">
        <f>L3709-K3709</f>
        <v>17.660201570138593</v>
      </c>
      <c r="P3709">
        <f t="shared" si="345"/>
        <v>5.267205216704725</v>
      </c>
      <c r="Q3709">
        <f>IF(O3709&gt;0, IF(Q3708+O3709*Variables!$B$5&lt;Variables!$B$4, Q3708+O3709*Variables!$B$5, Variables!$B$4), IF(Q3708&gt;-O3709, Q3708+O3709/Variables!$B$5, 0))</f>
        <v>39.300887832101402</v>
      </c>
      <c r="R3709">
        <f>IF(O3709&gt;0, 0, IF(Q3708&gt;-O3709, 0, -O3709 - Q3708*Variables!$B$5))</f>
        <v>0</v>
      </c>
      <c r="S3709">
        <f t="shared" si="346"/>
        <v>0</v>
      </c>
      <c r="T3709">
        <f t="shared" si="347"/>
        <v>0</v>
      </c>
    </row>
    <row r="3710" spans="1:20" x14ac:dyDescent="0.3">
      <c r="A3710" s="3">
        <f t="shared" si="342"/>
        <v>43255</v>
      </c>
      <c r="B3710">
        <v>6</v>
      </c>
      <c r="C3710">
        <v>4</v>
      </c>
      <c r="D3710">
        <v>13</v>
      </c>
      <c r="E3710">
        <v>1</v>
      </c>
      <c r="F3710" s="1">
        <f>VLOOKUP(A3710,Weather!$A$1:$E$366, 5)</f>
        <v>4.7619047619045042E-2</v>
      </c>
      <c r="G3710" s="1">
        <f>VLOOKUP(D3710, Summer!$A$1:$E$25, 2)</f>
        <v>1622.5675647430101</v>
      </c>
      <c r="H3710" s="1">
        <f>VLOOKUP(D3710, Summer!$A$1:$E$25, 3)</f>
        <v>1132.28619594112</v>
      </c>
      <c r="I3710" s="1">
        <f>VLOOKUP(D3710, Summer!$A$1:$E$25, 5)</f>
        <v>435.17254436926402</v>
      </c>
      <c r="J3710" s="1">
        <f t="shared" si="343"/>
        <v>1155.6329277888278</v>
      </c>
      <c r="K3710" s="47">
        <f t="shared" si="344"/>
        <v>21.619608399693707</v>
      </c>
      <c r="L3710" s="48">
        <f>Solar!K3727/1000*Variables!$B$3</f>
        <v>41.066950000000006</v>
      </c>
      <c r="M3710">
        <f>IF(E3710=1, VLOOKUP(D3710, Sheet1!$A$2:$C$26, 2), Sheet1!$C$3)</f>
        <v>0.55478000000000005</v>
      </c>
      <c r="N3710" s="1">
        <f>'Electricity Rates'!$J$2</f>
        <v>0.24729999999999999</v>
      </c>
      <c r="O3710" s="145">
        <f>L3710-K3710</f>
        <v>19.447341600306299</v>
      </c>
      <c r="P3710">
        <f t="shared" si="345"/>
        <v>5.3465291572442535</v>
      </c>
      <c r="Q3710">
        <f>IF(O3710&gt;0, IF(Q3709+O3710*Variables!$B$5&lt;Variables!$B$4, Q3709+O3710*Variables!$B$5, Variables!$B$4), IF(Q3709&gt;-O3710, Q3709+O3710/Variables!$B$5, 0))</f>
        <v>57.581388936389317</v>
      </c>
      <c r="R3710">
        <f>IF(O3710&gt;0, 0, IF(Q3709&gt;-O3710, 0, -O3710 - Q3709*Variables!$B$5))</f>
        <v>0</v>
      </c>
      <c r="S3710">
        <f t="shared" si="346"/>
        <v>0</v>
      </c>
      <c r="T3710">
        <f t="shared" si="347"/>
        <v>0</v>
      </c>
    </row>
    <row r="3711" spans="1:20" x14ac:dyDescent="0.3">
      <c r="A3711" s="3">
        <f t="shared" si="342"/>
        <v>43255</v>
      </c>
      <c r="B3711">
        <v>6</v>
      </c>
      <c r="C3711">
        <v>4</v>
      </c>
      <c r="D3711">
        <v>14</v>
      </c>
      <c r="E3711">
        <v>1</v>
      </c>
      <c r="F3711" s="1">
        <f>VLOOKUP(A3711,Weather!$A$1:$E$366, 5)</f>
        <v>4.7619047619045042E-2</v>
      </c>
      <c r="G3711" s="1">
        <f>VLOOKUP(D3711, Summer!$A$1:$E$25, 2)</f>
        <v>1636.26340321468</v>
      </c>
      <c r="H3711" s="1">
        <f>VLOOKUP(D3711, Summer!$A$1:$E$25, 3)</f>
        <v>1156.2601309732199</v>
      </c>
      <c r="I3711" s="1">
        <f>VLOOKUP(D3711, Summer!$A$1:$E$25, 5)</f>
        <v>417.13087064403902</v>
      </c>
      <c r="J3711" s="1">
        <f t="shared" si="343"/>
        <v>1179.1174296513834</v>
      </c>
      <c r="K3711" s="47">
        <f t="shared" si="344"/>
        <v>22.058957021147236</v>
      </c>
      <c r="L3711" s="48">
        <f>Solar!K3728/1000*Variables!$B$3</f>
        <v>38.554950000000005</v>
      </c>
      <c r="M3711">
        <f>IF(E3711=1, VLOOKUP(D3711, Sheet1!$A$2:$C$26, 2), Sheet1!$C$3)</f>
        <v>0.55478000000000005</v>
      </c>
      <c r="N3711" s="1">
        <f>'Electricity Rates'!$J$2</f>
        <v>0.24729999999999999</v>
      </c>
      <c r="O3711" s="145">
        <f>L3711-K3711</f>
        <v>16.495992978852769</v>
      </c>
      <c r="P3711">
        <f t="shared" si="345"/>
        <v>5.4551800713297114</v>
      </c>
      <c r="Q3711">
        <f>IF(O3711&gt;0, IF(Q3710+O3711*Variables!$B$5&lt;Variables!$B$4, Q3710+O3711*Variables!$B$5, Variables!$B$4), IF(Q3710&gt;-O3711, Q3710+O3711/Variables!$B$5, 0))</f>
        <v>73.087622336510918</v>
      </c>
      <c r="R3711">
        <f>IF(O3711&gt;0, 0, IF(Q3710&gt;-O3711, 0, -O3711 - Q3710*Variables!$B$5))</f>
        <v>0</v>
      </c>
      <c r="S3711">
        <f t="shared" si="346"/>
        <v>0</v>
      </c>
      <c r="T3711">
        <f t="shared" si="347"/>
        <v>0</v>
      </c>
    </row>
    <row r="3712" spans="1:20" x14ac:dyDescent="0.3">
      <c r="A3712" s="3">
        <f t="shared" si="342"/>
        <v>43255</v>
      </c>
      <c r="B3712">
        <v>6</v>
      </c>
      <c r="C3712">
        <v>4</v>
      </c>
      <c r="D3712">
        <v>15</v>
      </c>
      <c r="E3712">
        <v>1</v>
      </c>
      <c r="F3712" s="1">
        <f>VLOOKUP(A3712,Weather!$A$1:$E$366, 5)</f>
        <v>4.7619047619045042E-2</v>
      </c>
      <c r="G3712" s="1">
        <f>VLOOKUP(D3712, Summer!$A$1:$E$25, 2)</f>
        <v>1589.7727985285201</v>
      </c>
      <c r="H3712" s="1">
        <f>VLOOKUP(D3712, Summer!$A$1:$E$25, 3)</f>
        <v>1137.7596230737599</v>
      </c>
      <c r="I3712" s="1">
        <f>VLOOKUP(D3712, Summer!$A$1:$E$25, 5)</f>
        <v>403.543562097039</v>
      </c>
      <c r="J3712" s="1">
        <f t="shared" si="343"/>
        <v>1159.2840600001759</v>
      </c>
      <c r="K3712" s="47">
        <f t="shared" si="344"/>
        <v>21.687913868261386</v>
      </c>
      <c r="L3712" s="48">
        <f>Solar!K3729/1000*Variables!$B$3</f>
        <v>33.4298</v>
      </c>
      <c r="M3712">
        <f>IF(E3712=1, VLOOKUP(D3712, Sheet1!$A$2:$C$26, 2), Sheet1!$C$3)</f>
        <v>0.55478000000000005</v>
      </c>
      <c r="N3712" s="1">
        <f>'Electricity Rates'!$J$2</f>
        <v>0.24729999999999999</v>
      </c>
      <c r="O3712" s="145">
        <f>L3712-K3712</f>
        <v>11.741886131738614</v>
      </c>
      <c r="P3712">
        <f t="shared" si="345"/>
        <v>5.363421099621041</v>
      </c>
      <c r="Q3712">
        <f>IF(O3712&gt;0, IF(Q3711+O3712*Variables!$B$5&lt;Variables!$B$4, Q3711+O3712*Variables!$B$5, Variables!$B$4), IF(Q3711&gt;-O3712, Q3711+O3712/Variables!$B$5, 0))</f>
        <v>84.124995300345219</v>
      </c>
      <c r="R3712">
        <f>IF(O3712&gt;0, 0, IF(Q3711&gt;-O3712, 0, -O3712 - Q3711*Variables!$B$5))</f>
        <v>0</v>
      </c>
      <c r="S3712">
        <f t="shared" si="346"/>
        <v>0</v>
      </c>
      <c r="T3712">
        <f t="shared" si="347"/>
        <v>0</v>
      </c>
    </row>
    <row r="3713" spans="1:20" x14ac:dyDescent="0.3">
      <c r="A3713" s="3">
        <f t="shared" si="342"/>
        <v>43255</v>
      </c>
      <c r="B3713">
        <v>6</v>
      </c>
      <c r="C3713">
        <v>4</v>
      </c>
      <c r="D3713">
        <v>16</v>
      </c>
      <c r="E3713">
        <v>1</v>
      </c>
      <c r="F3713" s="1">
        <f>VLOOKUP(A3713,Weather!$A$1:$E$366, 5)</f>
        <v>4.7619047619045042E-2</v>
      </c>
      <c r="G3713" s="1">
        <f>VLOOKUP(D3713, Summer!$A$1:$E$25, 2)</f>
        <v>1459.9523441255701</v>
      </c>
      <c r="H3713" s="1">
        <f>VLOOKUP(D3713, Summer!$A$1:$E$25, 3)</f>
        <v>1006.09479349024</v>
      </c>
      <c r="I3713" s="1">
        <f>VLOOKUP(D3713, Summer!$A$1:$E$25, 5)</f>
        <v>381.04254068220598</v>
      </c>
      <c r="J3713" s="1">
        <f t="shared" si="343"/>
        <v>1027.7070578062069</v>
      </c>
      <c r="K3713" s="47">
        <f t="shared" si="344"/>
        <v>19.226368170284303</v>
      </c>
      <c r="L3713" s="48">
        <f>Solar!K3730/1000*Variables!$B$3</f>
        <v>26.054100000000002</v>
      </c>
      <c r="M3713">
        <f>IF(E3713=1, VLOOKUP(D3713, Sheet1!$A$2:$C$26, 2), Sheet1!$C$3)</f>
        <v>0.55478000000000005</v>
      </c>
      <c r="N3713" s="1">
        <f>'Electricity Rates'!$J$2</f>
        <v>0.24729999999999999</v>
      </c>
      <c r="O3713" s="145">
        <f>L3713-K3713</f>
        <v>6.8277318297156988</v>
      </c>
      <c r="P3713">
        <f t="shared" si="345"/>
        <v>4.7546808485113079</v>
      </c>
      <c r="Q3713">
        <f>IF(O3713&gt;0, IF(Q3712+O3713*Variables!$B$5&lt;Variables!$B$4, Q3712+O3713*Variables!$B$5, Variables!$B$4), IF(Q3712&gt;-O3713, Q3712+O3713/Variables!$B$5, 0))</f>
        <v>90.543063220277972</v>
      </c>
      <c r="R3713">
        <f>IF(O3713&gt;0, 0, IF(Q3712&gt;-O3713, 0, -O3713 - Q3712*Variables!$B$5))</f>
        <v>0</v>
      </c>
      <c r="S3713">
        <f t="shared" si="346"/>
        <v>0</v>
      </c>
      <c r="T3713">
        <f t="shared" si="347"/>
        <v>0</v>
      </c>
    </row>
    <row r="3714" spans="1:20" x14ac:dyDescent="0.3">
      <c r="A3714" s="3">
        <f t="shared" si="342"/>
        <v>43255</v>
      </c>
      <c r="B3714">
        <v>6</v>
      </c>
      <c r="C3714">
        <v>4</v>
      </c>
      <c r="D3714">
        <v>17</v>
      </c>
      <c r="E3714">
        <v>1</v>
      </c>
      <c r="F3714" s="1">
        <f>VLOOKUP(A3714,Weather!$A$1:$E$366, 5)</f>
        <v>4.7619047619045042E-2</v>
      </c>
      <c r="G3714" s="1">
        <f>VLOOKUP(D3714, Summer!$A$1:$E$25, 2)</f>
        <v>1144.9480592772099</v>
      </c>
      <c r="H3714" s="1">
        <f>VLOOKUP(D3714, Summer!$A$1:$E$25, 3)</f>
        <v>808.38142168622596</v>
      </c>
      <c r="I3714" s="1">
        <f>VLOOKUP(D3714, Summer!$A$1:$E$25, 5)</f>
        <v>371.93450987035499</v>
      </c>
      <c r="J3714" s="1">
        <f t="shared" si="343"/>
        <v>824.40840442865294</v>
      </c>
      <c r="K3714" s="47">
        <f t="shared" si="344"/>
        <v>15.423052109865731</v>
      </c>
      <c r="L3714" s="48">
        <f>Solar!K3731/1000*Variables!$B$3</f>
        <v>16.232400000000002</v>
      </c>
      <c r="M3714">
        <f>IF(E3714=1, VLOOKUP(D3714, Sheet1!$A$2:$C$26, 2), Sheet1!$C$3)</f>
        <v>0.55478000000000005</v>
      </c>
      <c r="N3714" s="1">
        <f>'Electricity Rates'!$J$2</f>
        <v>0.24729999999999999</v>
      </c>
      <c r="O3714" s="145">
        <f>L3714-K3714</f>
        <v>0.809347890134271</v>
      </c>
      <c r="P3714">
        <f t="shared" si="345"/>
        <v>3.814120786769795</v>
      </c>
      <c r="Q3714">
        <f>IF(O3714&gt;0, IF(Q3713+O3714*Variables!$B$5&lt;Variables!$B$4, Q3713+O3714*Variables!$B$5, Variables!$B$4), IF(Q3713&gt;-O3714, Q3713+O3714/Variables!$B$5, 0))</f>
        <v>91.303850237004184</v>
      </c>
      <c r="R3714">
        <f>IF(O3714&gt;0, 0, IF(Q3713&gt;-O3714, 0, -O3714 - Q3713*Variables!$B$5))</f>
        <v>0</v>
      </c>
      <c r="S3714">
        <f t="shared" si="346"/>
        <v>0</v>
      </c>
      <c r="T3714">
        <f t="shared" si="347"/>
        <v>0</v>
      </c>
    </row>
    <row r="3715" spans="1:20" x14ac:dyDescent="0.3">
      <c r="A3715" s="3">
        <f t="shared" ref="A3715:A3778" si="348">DATE(2018, B3715, C3715)</f>
        <v>43255</v>
      </c>
      <c r="B3715">
        <v>6</v>
      </c>
      <c r="C3715">
        <v>4</v>
      </c>
      <c r="D3715">
        <v>18</v>
      </c>
      <c r="E3715">
        <v>1</v>
      </c>
      <c r="F3715" s="1">
        <f>VLOOKUP(A3715,Weather!$A$1:$E$366, 5)</f>
        <v>4.7619047619045042E-2</v>
      </c>
      <c r="G3715" s="1">
        <f>VLOOKUP(D3715, Summer!$A$1:$E$25, 2)</f>
        <v>769.75210584620504</v>
      </c>
      <c r="H3715" s="1">
        <f>VLOOKUP(D3715, Summer!$A$1:$E$25, 3)</f>
        <v>572.92139445417001</v>
      </c>
      <c r="I3715" s="1">
        <f>VLOOKUP(D3715, Summer!$A$1:$E$25, 5)</f>
        <v>349.41355840998102</v>
      </c>
      <c r="J3715" s="1">
        <f t="shared" ref="J3715:J3778" si="349">IF(E3715=0, I3715, H3715 + (G3715-H3715)*F3715)</f>
        <v>582.29428547283783</v>
      </c>
      <c r="K3715" s="47">
        <f t="shared" ref="K3715:K3778" si="350">J3715*1000/53453</f>
        <v>10.893575392828051</v>
      </c>
      <c r="L3715" s="48">
        <f>Solar!K3732/1000*Variables!$B$3</f>
        <v>6.6443000000000003</v>
      </c>
      <c r="M3715">
        <f>IF(E3715=1, VLOOKUP(D3715, Sheet1!$A$2:$C$26, 2), Sheet1!$C$3)</f>
        <v>0.55478000000000005</v>
      </c>
      <c r="N3715" s="1">
        <f>'Electricity Rates'!$J$2</f>
        <v>0.24729999999999999</v>
      </c>
      <c r="O3715" s="145">
        <f>L3715-K3715</f>
        <v>-4.2492753928280509</v>
      </c>
      <c r="P3715">
        <f t="shared" ref="P3715:P3778" si="351">N3715*K3715</f>
        <v>2.6939811946463772</v>
      </c>
      <c r="Q3715">
        <f>IF(O3715&gt;0, IF(Q3714+O3715*Variables!$B$5&lt;Variables!$B$4, Q3714+O3715*Variables!$B$5, Variables!$B$4), IF(Q3714&gt;-O3715, Q3714+O3715/Variables!$B$5, 0))</f>
        <v>86.78334449995306</v>
      </c>
      <c r="R3715">
        <f>IF(O3715&gt;0, 0, IF(Q3714&gt;-O3715, 0, -O3715 - Q3714*Variables!$B$5))</f>
        <v>0</v>
      </c>
      <c r="S3715">
        <f t="shared" ref="S3715:S3778" si="352">R3715*M3715</f>
        <v>0</v>
      </c>
      <c r="T3715">
        <f t="shared" ref="T3715:T3778" si="353">IF(AND(R3715&gt;0, M3715&gt;0.3), 1, 0)</f>
        <v>0</v>
      </c>
    </row>
    <row r="3716" spans="1:20" x14ac:dyDescent="0.3">
      <c r="A3716" s="3">
        <f t="shared" si="348"/>
        <v>43255</v>
      </c>
      <c r="B3716">
        <v>6</v>
      </c>
      <c r="C3716">
        <v>4</v>
      </c>
      <c r="D3716">
        <v>19</v>
      </c>
      <c r="E3716">
        <v>1</v>
      </c>
      <c r="F3716" s="1">
        <f>VLOOKUP(A3716,Weather!$A$1:$E$366, 5)</f>
        <v>4.7619047619045042E-2</v>
      </c>
      <c r="G3716" s="1">
        <f>VLOOKUP(D3716, Summer!$A$1:$E$25, 2)</f>
        <v>565.86125451999203</v>
      </c>
      <c r="H3716" s="1">
        <f>VLOOKUP(D3716, Summer!$A$1:$E$25, 3)</f>
        <v>365.77406038600299</v>
      </c>
      <c r="I3716" s="1">
        <f>VLOOKUP(D3716, Summer!$A$1:$E$25, 5)</f>
        <v>331.38683221891199</v>
      </c>
      <c r="J3716" s="1">
        <f t="shared" si="349"/>
        <v>375.30202201143049</v>
      </c>
      <c r="K3716" s="47">
        <f t="shared" si="350"/>
        <v>7.0211591867889638</v>
      </c>
      <c r="L3716" s="48">
        <f>Solar!K3733/1000*Variables!$B$3</f>
        <v>2.0500000000000003</v>
      </c>
      <c r="M3716">
        <f>IF(E3716=1, VLOOKUP(D3716, Sheet1!$A$2:$C$26, 2), Sheet1!$C$3)</f>
        <v>0.25796000000000002</v>
      </c>
      <c r="N3716" s="1">
        <f>'Electricity Rates'!$J$2</f>
        <v>0.24729999999999999</v>
      </c>
      <c r="O3716" s="145">
        <f>L3716-K3716</f>
        <v>-4.9711591867889631</v>
      </c>
      <c r="P3716">
        <f t="shared" si="351"/>
        <v>1.7363326668929107</v>
      </c>
      <c r="Q3716">
        <f>IF(O3716&gt;0, IF(Q3715+O3716*Variables!$B$5&lt;Variables!$B$4, Q3715+O3716*Variables!$B$5, Variables!$B$4), IF(Q3715&gt;-O3716, Q3715+O3716/Variables!$B$5, 0))</f>
        <v>81.494877279964797</v>
      </c>
      <c r="R3716">
        <f>IF(O3716&gt;0, 0, IF(Q3715&gt;-O3716, 0, -O3716 - Q3715*Variables!$B$5))</f>
        <v>0</v>
      </c>
      <c r="S3716">
        <f t="shared" si="352"/>
        <v>0</v>
      </c>
      <c r="T3716">
        <f t="shared" si="353"/>
        <v>0</v>
      </c>
    </row>
    <row r="3717" spans="1:20" x14ac:dyDescent="0.3">
      <c r="A3717" s="3">
        <f t="shared" si="348"/>
        <v>43255</v>
      </c>
      <c r="B3717">
        <v>6</v>
      </c>
      <c r="C3717">
        <v>4</v>
      </c>
      <c r="D3717">
        <v>20</v>
      </c>
      <c r="E3717">
        <v>1</v>
      </c>
      <c r="F3717" s="1">
        <f>VLOOKUP(A3717,Weather!$A$1:$E$366, 5)</f>
        <v>4.7619047619045042E-2</v>
      </c>
      <c r="G3717" s="1">
        <f>VLOOKUP(D3717, Summer!$A$1:$E$25, 2)</f>
        <v>459.178981251175</v>
      </c>
      <c r="H3717" s="1">
        <f>VLOOKUP(D3717, Summer!$A$1:$E$25, 3)</f>
        <v>328.41643432967999</v>
      </c>
      <c r="I3717" s="1">
        <f>VLOOKUP(D3717, Summer!$A$1:$E$25, 5)</f>
        <v>326.73316658528501</v>
      </c>
      <c r="J3717" s="1">
        <f t="shared" si="349"/>
        <v>334.64322227832224</v>
      </c>
      <c r="K3717" s="47">
        <f t="shared" si="350"/>
        <v>6.2605133907979393</v>
      </c>
      <c r="L3717" s="48">
        <f>Solar!K3734/1000*Variables!$B$3</f>
        <v>0</v>
      </c>
      <c r="M3717">
        <f>IF(E3717=1, VLOOKUP(D3717, Sheet1!$A$2:$C$26, 2), Sheet1!$C$3)</f>
        <v>0.25796000000000002</v>
      </c>
      <c r="N3717" s="1">
        <f>'Electricity Rates'!$J$2</f>
        <v>0.24729999999999999</v>
      </c>
      <c r="O3717" s="145">
        <f>L3717-K3717</f>
        <v>-6.2605133907979393</v>
      </c>
      <c r="P3717">
        <f t="shared" si="351"/>
        <v>1.5482249615443304</v>
      </c>
      <c r="Q3717">
        <f>IF(O3717&gt;0, IF(Q3716+O3717*Variables!$B$5&lt;Variables!$B$4, Q3716+O3717*Variables!$B$5, Variables!$B$4), IF(Q3716&gt;-O3717, Q3716+O3717/Variables!$B$5, 0))</f>
        <v>74.834756651456345</v>
      </c>
      <c r="R3717">
        <f>IF(O3717&gt;0, 0, IF(Q3716&gt;-O3717, 0, -O3717 - Q3716*Variables!$B$5))</f>
        <v>0</v>
      </c>
      <c r="S3717">
        <f t="shared" si="352"/>
        <v>0</v>
      </c>
      <c r="T3717">
        <f t="shared" si="353"/>
        <v>0</v>
      </c>
    </row>
    <row r="3718" spans="1:20" x14ac:dyDescent="0.3">
      <c r="A3718" s="3">
        <f t="shared" si="348"/>
        <v>43255</v>
      </c>
      <c r="B3718">
        <v>6</v>
      </c>
      <c r="C3718">
        <v>4</v>
      </c>
      <c r="D3718">
        <v>21</v>
      </c>
      <c r="E3718">
        <v>1</v>
      </c>
      <c r="F3718" s="1">
        <f>VLOOKUP(A3718,Weather!$A$1:$E$366, 5)</f>
        <v>4.7619047619045042E-2</v>
      </c>
      <c r="G3718" s="1">
        <f>VLOOKUP(D3718, Summer!$A$1:$E$25, 2)</f>
        <v>403.43414919632897</v>
      </c>
      <c r="H3718" s="1">
        <f>VLOOKUP(D3718, Summer!$A$1:$E$25, 3)</f>
        <v>305.25297715532997</v>
      </c>
      <c r="I3718" s="1">
        <f>VLOOKUP(D3718, Summer!$A$1:$E$25, 5)</f>
        <v>313.15582306105603</v>
      </c>
      <c r="J3718" s="1">
        <f t="shared" si="349"/>
        <v>309.92827106204396</v>
      </c>
      <c r="K3718" s="47">
        <f t="shared" si="350"/>
        <v>5.7981454934623677</v>
      </c>
      <c r="L3718" s="48">
        <f>Solar!K3735/1000*Variables!$B$3</f>
        <v>0</v>
      </c>
      <c r="M3718">
        <f>IF(E3718=1, VLOOKUP(D3718, Sheet1!$A$2:$C$26, 2), Sheet1!$C$3)</f>
        <v>0.25796000000000002</v>
      </c>
      <c r="N3718" s="1">
        <f>'Electricity Rates'!$J$2</f>
        <v>0.24729999999999999</v>
      </c>
      <c r="O3718" s="145">
        <f>L3718-K3718</f>
        <v>-5.7981454934623677</v>
      </c>
      <c r="P3718">
        <f t="shared" si="351"/>
        <v>1.4338813805332435</v>
      </c>
      <c r="Q3718">
        <f>IF(O3718&gt;0, IF(Q3717+O3718*Variables!$B$5&lt;Variables!$B$4, Q3717+O3718*Variables!$B$5, Variables!$B$4), IF(Q3717&gt;-O3718, Q3717+O3718/Variables!$B$5, 0))</f>
        <v>68.666516764794252</v>
      </c>
      <c r="R3718">
        <f>IF(O3718&gt;0, 0, IF(Q3717&gt;-O3718, 0, -O3718 - Q3717*Variables!$B$5))</f>
        <v>0</v>
      </c>
      <c r="S3718">
        <f t="shared" si="352"/>
        <v>0</v>
      </c>
      <c r="T3718">
        <f t="shared" si="353"/>
        <v>0</v>
      </c>
    </row>
    <row r="3719" spans="1:20" x14ac:dyDescent="0.3">
      <c r="A3719" s="3">
        <f t="shared" si="348"/>
        <v>43255</v>
      </c>
      <c r="B3719">
        <v>6</v>
      </c>
      <c r="C3719">
        <v>4</v>
      </c>
      <c r="D3719">
        <v>22</v>
      </c>
      <c r="E3719">
        <v>1</v>
      </c>
      <c r="F3719" s="1">
        <f>VLOOKUP(A3719,Weather!$A$1:$E$366, 5)</f>
        <v>4.7619047619045042E-2</v>
      </c>
      <c r="G3719" s="1">
        <f>VLOOKUP(D3719, Summer!$A$1:$E$25, 2)</f>
        <v>366.19777187885302</v>
      </c>
      <c r="H3719" s="1">
        <f>VLOOKUP(D3719, Summer!$A$1:$E$25, 3)</f>
        <v>263.18917633836901</v>
      </c>
      <c r="I3719" s="1">
        <f>VLOOKUP(D3719, Summer!$A$1:$E$25, 5)</f>
        <v>295.10418431306101</v>
      </c>
      <c r="J3719" s="1">
        <f t="shared" si="349"/>
        <v>268.09434755458227</v>
      </c>
      <c r="K3719" s="47">
        <f t="shared" si="350"/>
        <v>5.0155154538488445</v>
      </c>
      <c r="L3719" s="48">
        <f>Solar!K3736/1000*Variables!$B$3</f>
        <v>0</v>
      </c>
      <c r="M3719">
        <f>IF(E3719=1, VLOOKUP(D3719, Sheet1!$A$2:$C$26, 2), Sheet1!$C$3)</f>
        <v>0.18637999999999999</v>
      </c>
      <c r="N3719" s="1">
        <f>'Electricity Rates'!$J$2</f>
        <v>0.24729999999999999</v>
      </c>
      <c r="O3719" s="145">
        <f>L3719-K3719</f>
        <v>-5.0155154538488445</v>
      </c>
      <c r="P3719">
        <f t="shared" si="351"/>
        <v>1.2403369717368191</v>
      </c>
      <c r="Q3719">
        <f>IF(O3719&gt;0, IF(Q3718+O3719*Variables!$B$5&lt;Variables!$B$4, Q3718+O3719*Variables!$B$5, Variables!$B$4), IF(Q3718&gt;-O3719, Q3718+O3719/Variables!$B$5, 0))</f>
        <v>63.330862026657186</v>
      </c>
      <c r="R3719">
        <f>IF(O3719&gt;0, 0, IF(Q3718&gt;-O3719, 0, -O3719 - Q3718*Variables!$B$5))</f>
        <v>0</v>
      </c>
      <c r="S3719">
        <f t="shared" si="352"/>
        <v>0</v>
      </c>
      <c r="T3719">
        <f t="shared" si="353"/>
        <v>0</v>
      </c>
    </row>
    <row r="3720" spans="1:20" x14ac:dyDescent="0.3">
      <c r="A3720" s="3">
        <f t="shared" si="348"/>
        <v>43255</v>
      </c>
      <c r="B3720">
        <v>6</v>
      </c>
      <c r="C3720">
        <v>4</v>
      </c>
      <c r="D3720">
        <v>23</v>
      </c>
      <c r="E3720">
        <v>1</v>
      </c>
      <c r="F3720" s="1">
        <f>VLOOKUP(A3720,Weather!$A$1:$E$366, 5)</f>
        <v>4.7619047619045042E-2</v>
      </c>
      <c r="G3720" s="1">
        <f>VLOOKUP(D3720, Summer!$A$1:$E$25, 2)</f>
        <v>342.86102460129899</v>
      </c>
      <c r="H3720" s="1">
        <f>VLOOKUP(D3720, Summer!$A$1:$E$25, 3)</f>
        <v>273.02297434567402</v>
      </c>
      <c r="I3720" s="1">
        <f>VLOOKUP(D3720, Summer!$A$1:$E$25, 5)</f>
        <v>281.53182330021599</v>
      </c>
      <c r="J3720" s="1">
        <f t="shared" si="349"/>
        <v>276.34859578641789</v>
      </c>
      <c r="K3720" s="47">
        <f t="shared" si="350"/>
        <v>5.1699361268108035</v>
      </c>
      <c r="L3720" s="48">
        <f>Solar!K3737/1000*Variables!$B$3</f>
        <v>0</v>
      </c>
      <c r="M3720">
        <f>IF(E3720=1, VLOOKUP(D3720, Sheet1!$A$2:$C$26, 2), Sheet1!$C$3)</f>
        <v>0.18637999999999999</v>
      </c>
      <c r="N3720" s="1">
        <f>'Electricity Rates'!$J$2</f>
        <v>0.24729999999999999</v>
      </c>
      <c r="O3720" s="145">
        <f>L3720-K3720</f>
        <v>-5.1699361268108035</v>
      </c>
      <c r="P3720">
        <f t="shared" si="351"/>
        <v>1.2785252041603117</v>
      </c>
      <c r="Q3720">
        <f>IF(O3720&gt;0, IF(Q3719+O3720*Variables!$B$5&lt;Variables!$B$4, Q3719+O3720*Variables!$B$5, Variables!$B$4), IF(Q3719&gt;-O3720, Q3719+O3720/Variables!$B$5, 0))</f>
        <v>57.830929976858457</v>
      </c>
      <c r="R3720">
        <f>IF(O3720&gt;0, 0, IF(Q3719&gt;-O3720, 0, -O3720 - Q3719*Variables!$B$5))</f>
        <v>0</v>
      </c>
      <c r="S3720">
        <f t="shared" si="352"/>
        <v>0</v>
      </c>
      <c r="T3720">
        <f t="shared" si="353"/>
        <v>0</v>
      </c>
    </row>
    <row r="3721" spans="1:20" x14ac:dyDescent="0.3">
      <c r="A3721" s="3">
        <f t="shared" si="348"/>
        <v>43255</v>
      </c>
      <c r="B3721">
        <v>6</v>
      </c>
      <c r="C3721">
        <v>4</v>
      </c>
      <c r="D3721">
        <v>24</v>
      </c>
      <c r="E3721">
        <v>1</v>
      </c>
      <c r="F3721" s="1">
        <f>VLOOKUP(A3721,Weather!$A$1:$E$366, 5)</f>
        <v>4.7619047619045042E-2</v>
      </c>
      <c r="G3721" s="1">
        <f>VLOOKUP(D3721, Summer!$A$1:$E$25, 2)</f>
        <v>310.26482453023402</v>
      </c>
      <c r="H3721" s="1">
        <f>VLOOKUP(D3721, Summer!$A$1:$E$25, 3)</f>
        <v>259.09090909090901</v>
      </c>
      <c r="I3721" s="1">
        <f>VLOOKUP(D3721, Summer!$A$1:$E$25, 5)</f>
        <v>276.86321013243497</v>
      </c>
      <c r="J3721" s="1">
        <f t="shared" si="349"/>
        <v>261.52776220706721</v>
      </c>
      <c r="K3721" s="47">
        <f t="shared" si="350"/>
        <v>4.8926676184136948</v>
      </c>
      <c r="L3721" s="48">
        <f>Solar!K3738/1000*Variables!$B$3</f>
        <v>0</v>
      </c>
      <c r="M3721">
        <f>IF(E3721=1, VLOOKUP(D3721, Sheet1!$A$2:$C$26, 2), Sheet1!$C$3)</f>
        <v>0.18637999999999999</v>
      </c>
      <c r="N3721" s="1">
        <f>'Electricity Rates'!$J$2</f>
        <v>0.24729999999999999</v>
      </c>
      <c r="O3721" s="145">
        <f>L3721-K3721</f>
        <v>-4.8926676184136948</v>
      </c>
      <c r="P3721">
        <f t="shared" si="351"/>
        <v>1.2099567020337068</v>
      </c>
      <c r="Q3721">
        <f>IF(O3721&gt;0, IF(Q3720+O3721*Variables!$B$5&lt;Variables!$B$4, Q3720+O3721*Variables!$B$5, Variables!$B$4), IF(Q3720&gt;-O3721, Q3720+O3721/Variables!$B$5, 0))</f>
        <v>52.625964425354525</v>
      </c>
      <c r="R3721">
        <f>IF(O3721&gt;0, 0, IF(Q3720&gt;-O3721, 0, -O3721 - Q3720*Variables!$B$5))</f>
        <v>0</v>
      </c>
      <c r="S3721">
        <f t="shared" si="352"/>
        <v>0</v>
      </c>
      <c r="T3721">
        <f t="shared" si="353"/>
        <v>0</v>
      </c>
    </row>
    <row r="3722" spans="1:20" x14ac:dyDescent="0.3">
      <c r="A3722" s="3">
        <f t="shared" si="348"/>
        <v>43256</v>
      </c>
      <c r="B3722">
        <v>6</v>
      </c>
      <c r="C3722">
        <v>5</v>
      </c>
      <c r="D3722">
        <v>1</v>
      </c>
      <c r="E3722">
        <v>1</v>
      </c>
      <c r="F3722" s="1">
        <f>VLOOKUP(A3722,Weather!$A$1:$E$366, 5)</f>
        <v>7.1428571428570939E-2</v>
      </c>
      <c r="G3722" s="1">
        <f>VLOOKUP(D3722, Summer!$A$1:$E$25, 2)</f>
        <v>305.44698283970399</v>
      </c>
      <c r="H3722" s="1">
        <f>VLOOKUP(D3722, Summer!$A$1:$E$25, 3)</f>
        <v>264.36707082495798</v>
      </c>
      <c r="I3722" s="1">
        <f>VLOOKUP(D3722, Summer!$A$1:$E$25, 5)</f>
        <v>276.703769768114</v>
      </c>
      <c r="J3722" s="1">
        <f t="shared" si="349"/>
        <v>267.30135025458264</v>
      </c>
      <c r="K3722" s="47">
        <f t="shared" si="350"/>
        <v>5.0006800414304653</v>
      </c>
      <c r="L3722" s="48">
        <f>Solar!K3739/1000*Variables!$B$3</f>
        <v>0</v>
      </c>
      <c r="M3722">
        <f>IF(E3722=1, VLOOKUP(D3722, Sheet1!$A$2:$C$26, 2), Sheet1!$C$3)</f>
        <v>0.18637999999999999</v>
      </c>
      <c r="N3722" s="1">
        <f>'Electricity Rates'!$J$2</f>
        <v>0.24729999999999999</v>
      </c>
      <c r="O3722" s="145">
        <f>L3722-K3722</f>
        <v>-5.0006800414304653</v>
      </c>
      <c r="P3722">
        <f t="shared" si="351"/>
        <v>1.2366681742457539</v>
      </c>
      <c r="Q3722">
        <f>IF(O3722&gt;0, IF(Q3721+O3722*Variables!$B$5&lt;Variables!$B$4, Q3721+O3722*Variables!$B$5, Variables!$B$4), IF(Q3721&gt;-O3722, Q3721+O3722/Variables!$B$5, 0))</f>
        <v>47.306092040854026</v>
      </c>
      <c r="R3722">
        <f>IF(O3722&gt;0, 0, IF(Q3721&gt;-O3722, 0, -O3722 - Q3721*Variables!$B$5))</f>
        <v>0</v>
      </c>
      <c r="S3722">
        <f t="shared" si="352"/>
        <v>0</v>
      </c>
      <c r="T3722">
        <f t="shared" si="353"/>
        <v>0</v>
      </c>
    </row>
    <row r="3723" spans="1:20" x14ac:dyDescent="0.3">
      <c r="A3723" s="3">
        <f t="shared" si="348"/>
        <v>43256</v>
      </c>
      <c r="B3723">
        <v>6</v>
      </c>
      <c r="C3723">
        <v>5</v>
      </c>
      <c r="D3723">
        <v>2</v>
      </c>
      <c r="E3723">
        <v>1</v>
      </c>
      <c r="F3723" s="1">
        <f>VLOOKUP(A3723,Weather!$A$1:$E$366, 5)</f>
        <v>7.1428571428570939E-2</v>
      </c>
      <c r="G3723" s="1">
        <f>VLOOKUP(D3723, Summer!$A$1:$E$25, 2)</f>
        <v>286.71906025959902</v>
      </c>
      <c r="H3723" s="1">
        <f>VLOOKUP(D3723, Summer!$A$1:$E$25, 3)</f>
        <v>260.03911906460002</v>
      </c>
      <c r="I3723" s="1">
        <f>VLOOKUP(D3723, Summer!$A$1:$E$25, 5)</f>
        <v>276.50446931271199</v>
      </c>
      <c r="J3723" s="1">
        <f t="shared" si="349"/>
        <v>261.94482914995706</v>
      </c>
      <c r="K3723" s="47">
        <f t="shared" si="350"/>
        <v>4.9004701167372655</v>
      </c>
      <c r="L3723" s="48">
        <f>Solar!K3740/1000*Variables!$B$3</f>
        <v>0</v>
      </c>
      <c r="M3723">
        <f>IF(E3723=1, VLOOKUP(D3723, Sheet1!$A$2:$C$26, 2), Sheet1!$C$3)</f>
        <v>0.18637999999999999</v>
      </c>
      <c r="N3723" s="1">
        <f>'Electricity Rates'!$J$2</f>
        <v>0.24729999999999999</v>
      </c>
      <c r="O3723" s="145">
        <f>L3723-K3723</f>
        <v>-4.9004701167372655</v>
      </c>
      <c r="P3723">
        <f t="shared" si="351"/>
        <v>1.2118862598691258</v>
      </c>
      <c r="Q3723">
        <f>IF(O3723&gt;0, IF(Q3722+O3723*Variables!$B$5&lt;Variables!$B$4, Q3722+O3723*Variables!$B$5, Variables!$B$4), IF(Q3722&gt;-O3723, Q3722+O3723/Variables!$B$5, 0))</f>
        <v>42.092825959218636</v>
      </c>
      <c r="R3723">
        <f>IF(O3723&gt;0, 0, IF(Q3722&gt;-O3723, 0, -O3723 - Q3722*Variables!$B$5))</f>
        <v>0</v>
      </c>
      <c r="S3723">
        <f t="shared" si="352"/>
        <v>0</v>
      </c>
      <c r="T3723">
        <f t="shared" si="353"/>
        <v>0</v>
      </c>
    </row>
    <row r="3724" spans="1:20" x14ac:dyDescent="0.3">
      <c r="A3724" s="3">
        <f t="shared" si="348"/>
        <v>43256</v>
      </c>
      <c r="B3724">
        <v>6</v>
      </c>
      <c r="C3724">
        <v>5</v>
      </c>
      <c r="D3724">
        <v>3</v>
      </c>
      <c r="E3724">
        <v>1</v>
      </c>
      <c r="F3724" s="1">
        <f>VLOOKUP(A3724,Weather!$A$1:$E$366, 5)</f>
        <v>7.1428571428570939E-2</v>
      </c>
      <c r="G3724" s="1">
        <f>VLOOKUP(D3724, Summer!$A$1:$E$25, 2)</f>
        <v>272.63131492590298</v>
      </c>
      <c r="H3724" s="1">
        <f>VLOOKUP(D3724, Summer!$A$1:$E$25, 3)</f>
        <v>241.571030279452</v>
      </c>
      <c r="I3724" s="1">
        <f>VLOOKUP(D3724, Summer!$A$1:$E$25, 5)</f>
        <v>276.33008141423602</v>
      </c>
      <c r="J3724" s="1">
        <f t="shared" si="349"/>
        <v>243.78962203991279</v>
      </c>
      <c r="K3724" s="47">
        <f t="shared" si="350"/>
        <v>4.5608220687316479</v>
      </c>
      <c r="L3724" s="48">
        <f>Solar!K3741/1000*Variables!$B$3</f>
        <v>0</v>
      </c>
      <c r="M3724">
        <f>IF(E3724=1, VLOOKUP(D3724, Sheet1!$A$2:$C$26, 2), Sheet1!$C$3)</f>
        <v>0.18637999999999999</v>
      </c>
      <c r="N3724" s="1">
        <f>'Electricity Rates'!$J$2</f>
        <v>0.24729999999999999</v>
      </c>
      <c r="O3724" s="145">
        <f>L3724-K3724</f>
        <v>-4.5608220687316479</v>
      </c>
      <c r="P3724">
        <f t="shared" si="351"/>
        <v>1.1278912975973365</v>
      </c>
      <c r="Q3724">
        <f>IF(O3724&gt;0, IF(Q3723+O3724*Variables!$B$5&lt;Variables!$B$4, Q3723+O3724*Variables!$B$5, Variables!$B$4), IF(Q3723&gt;-O3724, Q3723+O3724/Variables!$B$5, 0))</f>
        <v>37.240887588227523</v>
      </c>
      <c r="R3724">
        <f>IF(O3724&gt;0, 0, IF(Q3723&gt;-O3724, 0, -O3724 - Q3723*Variables!$B$5))</f>
        <v>0</v>
      </c>
      <c r="S3724">
        <f t="shared" si="352"/>
        <v>0</v>
      </c>
      <c r="T3724">
        <f t="shared" si="353"/>
        <v>0</v>
      </c>
    </row>
    <row r="3725" spans="1:20" x14ac:dyDescent="0.3">
      <c r="A3725" s="3">
        <f t="shared" si="348"/>
        <v>43256</v>
      </c>
      <c r="B3725">
        <v>6</v>
      </c>
      <c r="C3725">
        <v>5</v>
      </c>
      <c r="D3725">
        <v>4</v>
      </c>
      <c r="E3725">
        <v>1</v>
      </c>
      <c r="F3725" s="1">
        <f>VLOOKUP(A3725,Weather!$A$1:$E$366, 5)</f>
        <v>7.1428571428570939E-2</v>
      </c>
      <c r="G3725" s="1">
        <f>VLOOKUP(D3725, Summer!$A$1:$E$25, 2)</f>
        <v>286.33237882239803</v>
      </c>
      <c r="H3725" s="1">
        <f>VLOOKUP(D3725, Summer!$A$1:$E$25, 3)</f>
        <v>256.10019667595998</v>
      </c>
      <c r="I3725" s="1">
        <f>VLOOKUP(D3725, Summer!$A$1:$E$25, 5)</f>
        <v>276.13078095883401</v>
      </c>
      <c r="J3725" s="1">
        <f t="shared" si="349"/>
        <v>258.25963825784839</v>
      </c>
      <c r="K3725" s="47">
        <f t="shared" si="350"/>
        <v>4.8315274775568886</v>
      </c>
      <c r="L3725" s="48">
        <f>Solar!K3742/1000*Variables!$B$3</f>
        <v>0</v>
      </c>
      <c r="M3725">
        <f>IF(E3725=1, VLOOKUP(D3725, Sheet1!$A$2:$C$26, 2), Sheet1!$C$3)</f>
        <v>0.18637999999999999</v>
      </c>
      <c r="N3725" s="1">
        <f>'Electricity Rates'!$J$2</f>
        <v>0.24729999999999999</v>
      </c>
      <c r="O3725" s="145">
        <f>L3725-K3725</f>
        <v>-4.8315274775568886</v>
      </c>
      <c r="P3725">
        <f t="shared" si="351"/>
        <v>1.1948367451998185</v>
      </c>
      <c r="Q3725">
        <f>IF(O3725&gt;0, IF(Q3724+O3725*Variables!$B$5&lt;Variables!$B$4, Q3724+O3725*Variables!$B$5, Variables!$B$4), IF(Q3724&gt;-O3725, Q3724+O3725/Variables!$B$5, 0))</f>
        <v>32.100964739762745</v>
      </c>
      <c r="R3725">
        <f>IF(O3725&gt;0, 0, IF(Q3724&gt;-O3725, 0, -O3725 - Q3724*Variables!$B$5))</f>
        <v>0</v>
      </c>
      <c r="S3725">
        <f t="shared" si="352"/>
        <v>0</v>
      </c>
      <c r="T3725">
        <f t="shared" si="353"/>
        <v>0</v>
      </c>
    </row>
    <row r="3726" spans="1:20" x14ac:dyDescent="0.3">
      <c r="A3726" s="3">
        <f t="shared" si="348"/>
        <v>43256</v>
      </c>
      <c r="B3726">
        <v>6</v>
      </c>
      <c r="C3726">
        <v>5</v>
      </c>
      <c r="D3726">
        <v>5</v>
      </c>
      <c r="E3726">
        <v>1</v>
      </c>
      <c r="F3726" s="1">
        <f>VLOOKUP(A3726,Weather!$A$1:$E$366, 5)</f>
        <v>7.1428571428570939E-2</v>
      </c>
      <c r="G3726" s="1">
        <f>VLOOKUP(D3726, Summer!$A$1:$E$25, 2)</f>
        <v>323.19252555232703</v>
      </c>
      <c r="H3726" s="1">
        <f>VLOOKUP(D3726, Summer!$A$1:$E$25, 3)</f>
        <v>290.90909090909099</v>
      </c>
      <c r="I3726" s="1">
        <f>VLOOKUP(D3726, Summer!$A$1:$E$25, 5)</f>
        <v>275.93148050343302</v>
      </c>
      <c r="J3726" s="1">
        <f t="shared" si="349"/>
        <v>293.21505052646501</v>
      </c>
      <c r="K3726" s="47">
        <f t="shared" si="350"/>
        <v>5.485474164714141</v>
      </c>
      <c r="L3726" s="48">
        <f>Solar!K3743/1000*Variables!$B$3</f>
        <v>0</v>
      </c>
      <c r="M3726">
        <f>IF(E3726=1, VLOOKUP(D3726, Sheet1!$A$2:$C$26, 2), Sheet1!$C$3)</f>
        <v>0.18637999999999999</v>
      </c>
      <c r="N3726" s="1">
        <f>'Electricity Rates'!$J$2</f>
        <v>0.24729999999999999</v>
      </c>
      <c r="O3726" s="145">
        <f>L3726-K3726</f>
        <v>-5.485474164714141</v>
      </c>
      <c r="P3726">
        <f t="shared" si="351"/>
        <v>1.3565577609338071</v>
      </c>
      <c r="Q3726">
        <f>IF(O3726&gt;0, IF(Q3725+O3726*Variables!$B$5&lt;Variables!$B$4, Q3725+O3726*Variables!$B$5, Variables!$B$4), IF(Q3725&gt;-O3726, Q3725+O3726/Variables!$B$5, 0))</f>
        <v>26.265353926237061</v>
      </c>
      <c r="R3726">
        <f>IF(O3726&gt;0, 0, IF(Q3725&gt;-O3726, 0, -O3726 - Q3725*Variables!$B$5))</f>
        <v>0</v>
      </c>
      <c r="S3726">
        <f t="shared" si="352"/>
        <v>0</v>
      </c>
      <c r="T3726">
        <f t="shared" si="353"/>
        <v>0</v>
      </c>
    </row>
    <row r="3727" spans="1:20" x14ac:dyDescent="0.3">
      <c r="A3727" s="3">
        <f t="shared" si="348"/>
        <v>43256</v>
      </c>
      <c r="B3727">
        <v>6</v>
      </c>
      <c r="C3727">
        <v>5</v>
      </c>
      <c r="D3727">
        <v>6</v>
      </c>
      <c r="E3727">
        <v>1</v>
      </c>
      <c r="F3727" s="1">
        <f>VLOOKUP(A3727,Weather!$A$1:$E$366, 5)</f>
        <v>7.1428571428570939E-2</v>
      </c>
      <c r="G3727" s="1">
        <f>VLOOKUP(D3727, Summer!$A$1:$E$25, 2)</f>
        <v>420.20776289112302</v>
      </c>
      <c r="H3727" s="1">
        <f>VLOOKUP(D3727, Summer!$A$1:$E$25, 3)</f>
        <v>354.54545454545399</v>
      </c>
      <c r="I3727" s="1">
        <f>VLOOKUP(D3727, Summer!$A$1:$E$25, 5)</f>
        <v>244.50179868660999</v>
      </c>
      <c r="J3727" s="1">
        <f t="shared" si="349"/>
        <v>359.23561942728747</v>
      </c>
      <c r="K3727" s="47">
        <f t="shared" si="350"/>
        <v>6.7205885437166764</v>
      </c>
      <c r="L3727" s="48">
        <f>Solar!K3744/1000*Variables!$B$3</f>
        <v>0.93279999999999996</v>
      </c>
      <c r="M3727">
        <f>IF(E3727=1, VLOOKUP(D3727, Sheet1!$A$2:$C$26, 2), Sheet1!$C$3)</f>
        <v>0.18637999999999999</v>
      </c>
      <c r="N3727" s="1">
        <f>'Electricity Rates'!$J$2</f>
        <v>0.24729999999999999</v>
      </c>
      <c r="O3727" s="145">
        <f>L3727-K3727</f>
        <v>-5.7877885437166761</v>
      </c>
      <c r="P3727">
        <f t="shared" si="351"/>
        <v>1.662001546861134</v>
      </c>
      <c r="Q3727">
        <f>IF(O3727&gt;0, IF(Q3726+O3727*Variables!$B$5&lt;Variables!$B$4, Q3726+O3727*Variables!$B$5, Variables!$B$4), IF(Q3726&gt;-O3727, Q3726+O3727/Variables!$B$5, 0))</f>
        <v>20.10813207121932</v>
      </c>
      <c r="R3727">
        <f>IF(O3727&gt;0, 0, IF(Q3726&gt;-O3727, 0, -O3727 - Q3726*Variables!$B$5))</f>
        <v>0</v>
      </c>
      <c r="S3727">
        <f t="shared" si="352"/>
        <v>0</v>
      </c>
      <c r="T3727">
        <f t="shared" si="353"/>
        <v>0</v>
      </c>
    </row>
    <row r="3728" spans="1:20" x14ac:dyDescent="0.3">
      <c r="A3728" s="3">
        <f t="shared" si="348"/>
        <v>43256</v>
      </c>
      <c r="B3728">
        <v>6</v>
      </c>
      <c r="C3728">
        <v>5</v>
      </c>
      <c r="D3728">
        <v>7</v>
      </c>
      <c r="E3728">
        <v>1</v>
      </c>
      <c r="F3728" s="1">
        <f>VLOOKUP(A3728,Weather!$A$1:$E$366, 5)</f>
        <v>7.1428571428570939E-2</v>
      </c>
      <c r="G3728" s="1">
        <f>VLOOKUP(D3728, Summer!$A$1:$E$25, 2)</f>
        <v>767.23345107957198</v>
      </c>
      <c r="H3728" s="1">
        <f>VLOOKUP(D3728, Summer!$A$1:$E$25, 3)</f>
        <v>587.45596403639502</v>
      </c>
      <c r="I3728" s="1">
        <f>VLOOKUP(D3728, Summer!$A$1:$E$25, 5)</f>
        <v>275.57273968370998</v>
      </c>
      <c r="J3728" s="1">
        <f t="shared" si="349"/>
        <v>600.29721311090759</v>
      </c>
      <c r="K3728" s="47">
        <f t="shared" si="350"/>
        <v>11.23037459283684</v>
      </c>
      <c r="L3728" s="48">
        <f>Solar!K3745/1000*Variables!$B$3</f>
        <v>5.7482499999999996</v>
      </c>
      <c r="M3728">
        <f>IF(E3728=1, VLOOKUP(D3728, Sheet1!$A$2:$C$26, 2), Sheet1!$C$3)</f>
        <v>0.18637999999999999</v>
      </c>
      <c r="N3728" s="1">
        <f>'Electricity Rates'!$J$2</f>
        <v>0.24729999999999999</v>
      </c>
      <c r="O3728" s="145">
        <f>L3728-K3728</f>
        <v>-5.4821245928368407</v>
      </c>
      <c r="P3728">
        <f t="shared" si="351"/>
        <v>2.7772716368085506</v>
      </c>
      <c r="Q3728">
        <f>IF(O3728&gt;0, IF(Q3727+O3728*Variables!$B$5&lt;Variables!$B$4, Q3727+O3728*Variables!$B$5, Variables!$B$4), IF(Q3727&gt;-O3728, Q3727+O3728/Variables!$B$5, 0))</f>
        <v>14.276084632031191</v>
      </c>
      <c r="R3728">
        <f>IF(O3728&gt;0, 0, IF(Q3727&gt;-O3728, 0, -O3728 - Q3727*Variables!$B$5))</f>
        <v>0</v>
      </c>
      <c r="S3728">
        <f t="shared" si="352"/>
        <v>0</v>
      </c>
      <c r="T3728">
        <f t="shared" si="353"/>
        <v>0</v>
      </c>
    </row>
    <row r="3729" spans="1:20" x14ac:dyDescent="0.3">
      <c r="A3729" s="3">
        <f t="shared" si="348"/>
        <v>43256</v>
      </c>
      <c r="B3729">
        <v>6</v>
      </c>
      <c r="C3729">
        <v>5</v>
      </c>
      <c r="D3729">
        <v>8</v>
      </c>
      <c r="E3729">
        <v>1</v>
      </c>
      <c r="F3729" s="1">
        <f>VLOOKUP(A3729,Weather!$A$1:$E$366, 5)</f>
        <v>7.1428571428570939E-2</v>
      </c>
      <c r="G3729" s="1">
        <f>VLOOKUP(D3729, Summer!$A$1:$E$25, 2)</f>
        <v>1109.6398637209199</v>
      </c>
      <c r="H3729" s="1">
        <f>VLOOKUP(D3729, Summer!$A$1:$E$25, 3)</f>
        <v>814.26008774773595</v>
      </c>
      <c r="I3729" s="1">
        <f>VLOOKUP(D3729, Summer!$A$1:$E$25, 5)</f>
        <v>328.96533168578299</v>
      </c>
      <c r="J3729" s="1">
        <f t="shared" si="349"/>
        <v>835.35864317439177</v>
      </c>
      <c r="K3729" s="47">
        <f t="shared" si="350"/>
        <v>15.627909437718964</v>
      </c>
      <c r="L3729" s="48">
        <f>Solar!K3746/1000*Variables!$B$3</f>
        <v>14.93595</v>
      </c>
      <c r="M3729">
        <f>IF(E3729=1, VLOOKUP(D3729, Sheet1!$A$2:$C$26, 2), Sheet1!$C$3)</f>
        <v>0.18637999999999999</v>
      </c>
      <c r="N3729" s="1">
        <f>'Electricity Rates'!$J$2</f>
        <v>0.24729999999999999</v>
      </c>
      <c r="O3729" s="145">
        <f>L3729-K3729</f>
        <v>-0.69195943771896395</v>
      </c>
      <c r="P3729">
        <f t="shared" si="351"/>
        <v>3.8647820039478997</v>
      </c>
      <c r="Q3729">
        <f>IF(O3729&gt;0, IF(Q3728+O3729*Variables!$B$5&lt;Variables!$B$4, Q3728+O3729*Variables!$B$5, Variables!$B$4), IF(Q3728&gt;-O3729, Q3728+O3729/Variables!$B$5, 0))</f>
        <v>13.539957570628038</v>
      </c>
      <c r="R3729">
        <f>IF(O3729&gt;0, 0, IF(Q3728&gt;-O3729, 0, -O3729 - Q3728*Variables!$B$5))</f>
        <v>0</v>
      </c>
      <c r="S3729">
        <f t="shared" si="352"/>
        <v>0</v>
      </c>
      <c r="T3729">
        <f t="shared" si="353"/>
        <v>0</v>
      </c>
    </row>
    <row r="3730" spans="1:20" x14ac:dyDescent="0.3">
      <c r="A3730" s="3">
        <f t="shared" si="348"/>
        <v>43256</v>
      </c>
      <c r="B3730">
        <v>6</v>
      </c>
      <c r="C3730">
        <v>5</v>
      </c>
      <c r="D3730">
        <v>9</v>
      </c>
      <c r="E3730">
        <v>1</v>
      </c>
      <c r="F3730" s="1">
        <f>VLOOKUP(A3730,Weather!$A$1:$E$366, 5)</f>
        <v>7.1428571428570939E-2</v>
      </c>
      <c r="G3730" s="1">
        <f>VLOOKUP(D3730, Summer!$A$1:$E$25, 2)</f>
        <v>1322.40871182827</v>
      </c>
      <c r="H3730" s="1">
        <f>VLOOKUP(D3730, Summer!$A$1:$E$25, 3)</f>
        <v>1017.49011217013</v>
      </c>
      <c r="I3730" s="1">
        <f>VLOOKUP(D3730, Summer!$A$1:$E$25, 5)</f>
        <v>386.82225388885001</v>
      </c>
      <c r="J3730" s="1">
        <f t="shared" si="349"/>
        <v>1039.2700121457112</v>
      </c>
      <c r="K3730" s="47">
        <f t="shared" si="350"/>
        <v>19.442688196092103</v>
      </c>
      <c r="L3730" s="48">
        <f>Solar!K3747/1000*Variables!$B$3</f>
        <v>24.0137</v>
      </c>
      <c r="M3730">
        <f>IF(E3730=1, VLOOKUP(D3730, Sheet1!$A$2:$C$26, 2), Sheet1!$C$3)</f>
        <v>0.25796000000000002</v>
      </c>
      <c r="N3730" s="1">
        <f>'Electricity Rates'!$J$2</f>
        <v>0.24729999999999999</v>
      </c>
      <c r="O3730" s="145">
        <f>L3730-K3730</f>
        <v>4.5710118039078971</v>
      </c>
      <c r="P3730">
        <f t="shared" si="351"/>
        <v>4.8081767908935769</v>
      </c>
      <c r="Q3730">
        <f>IF(O3730&gt;0, IF(Q3729+O3730*Variables!$B$5&lt;Variables!$B$4, Q3729+O3730*Variables!$B$5, Variables!$B$4), IF(Q3729&gt;-O3730, Q3729+O3730/Variables!$B$5, 0))</f>
        <v>17.836708666301462</v>
      </c>
      <c r="R3730">
        <f>IF(O3730&gt;0, 0, IF(Q3729&gt;-O3730, 0, -O3730 - Q3729*Variables!$B$5))</f>
        <v>0</v>
      </c>
      <c r="S3730">
        <f t="shared" si="352"/>
        <v>0</v>
      </c>
      <c r="T3730">
        <f t="shared" si="353"/>
        <v>0</v>
      </c>
    </row>
    <row r="3731" spans="1:20" x14ac:dyDescent="0.3">
      <c r="A3731" s="3">
        <f t="shared" si="348"/>
        <v>43256</v>
      </c>
      <c r="B3731">
        <v>6</v>
      </c>
      <c r="C3731">
        <v>5</v>
      </c>
      <c r="D3731">
        <v>10</v>
      </c>
      <c r="E3731">
        <v>1</v>
      </c>
      <c r="F3731" s="1">
        <f>VLOOKUP(A3731,Weather!$A$1:$E$366, 5)</f>
        <v>7.1428571428570939E-2</v>
      </c>
      <c r="G3731" s="1">
        <f>VLOOKUP(D3731, Summer!$A$1:$E$25, 2)</f>
        <v>1424.0693518383</v>
      </c>
      <c r="H3731" s="1">
        <f>VLOOKUP(D3731, Summer!$A$1:$E$25, 3)</f>
        <v>1069.7659339946799</v>
      </c>
      <c r="I3731" s="1">
        <f>VLOOKUP(D3731, Summer!$A$1:$E$25, 5)</f>
        <v>417.88322986318002</v>
      </c>
      <c r="J3731" s="1">
        <f t="shared" si="349"/>
        <v>1095.0733209835098</v>
      </c>
      <c r="K3731" s="47">
        <f t="shared" si="350"/>
        <v>20.486657829934892</v>
      </c>
      <c r="L3731" s="48">
        <f>Solar!K3748/1000*Variables!$B$3</f>
        <v>31.624750000000002</v>
      </c>
      <c r="M3731">
        <f>IF(E3731=1, VLOOKUP(D3731, Sheet1!$A$2:$C$26, 2), Sheet1!$C$3)</f>
        <v>0.25796000000000002</v>
      </c>
      <c r="N3731" s="1">
        <f>'Electricity Rates'!$J$2</f>
        <v>0.24729999999999999</v>
      </c>
      <c r="O3731" s="145">
        <f>L3731-K3731</f>
        <v>11.138092170065111</v>
      </c>
      <c r="P3731">
        <f t="shared" si="351"/>
        <v>5.0663504813428988</v>
      </c>
      <c r="Q3731">
        <f>IF(O3731&gt;0, IF(Q3730+O3731*Variables!$B$5&lt;Variables!$B$4, Q3730+O3731*Variables!$B$5, Variables!$B$4), IF(Q3730&gt;-O3731, Q3730+O3731/Variables!$B$5, 0))</f>
        <v>28.306515306162666</v>
      </c>
      <c r="R3731">
        <f>IF(O3731&gt;0, 0, IF(Q3730&gt;-O3731, 0, -O3731 - Q3730*Variables!$B$5))</f>
        <v>0</v>
      </c>
      <c r="S3731">
        <f t="shared" si="352"/>
        <v>0</v>
      </c>
      <c r="T3731">
        <f t="shared" si="353"/>
        <v>0</v>
      </c>
    </row>
    <row r="3732" spans="1:20" x14ac:dyDescent="0.3">
      <c r="A3732" s="3">
        <f t="shared" si="348"/>
        <v>43256</v>
      </c>
      <c r="B3732">
        <v>6</v>
      </c>
      <c r="C3732">
        <v>5</v>
      </c>
      <c r="D3732">
        <v>11</v>
      </c>
      <c r="E3732">
        <v>1</v>
      </c>
      <c r="F3732" s="1">
        <f>VLOOKUP(A3732,Weather!$A$1:$E$366, 5)</f>
        <v>7.1428571428570939E-2</v>
      </c>
      <c r="G3732" s="1">
        <f>VLOOKUP(D3732, Summer!$A$1:$E$25, 2)</f>
        <v>1497.9516334678001</v>
      </c>
      <c r="H3732" s="1">
        <f>VLOOKUP(D3732, Summer!$A$1:$E$25, 3)</f>
        <v>1079.6213447448599</v>
      </c>
      <c r="I3732" s="1">
        <f>VLOOKUP(D3732, Summer!$A$1:$E$25, 5)</f>
        <v>435.54125021175599</v>
      </c>
      <c r="J3732" s="1">
        <f t="shared" si="349"/>
        <v>1109.5020796536412</v>
      </c>
      <c r="K3732" s="47">
        <f t="shared" si="350"/>
        <v>20.756591391570936</v>
      </c>
      <c r="L3732" s="48">
        <f>Solar!K3749/1000*Variables!$B$3</f>
        <v>36.998849999999997</v>
      </c>
      <c r="M3732">
        <f>IF(E3732=1, VLOOKUP(D3732, Sheet1!$A$2:$C$26, 2), Sheet1!$C$3)</f>
        <v>0.25796000000000002</v>
      </c>
      <c r="N3732" s="1">
        <f>'Electricity Rates'!$J$2</f>
        <v>0.24729999999999999</v>
      </c>
      <c r="O3732" s="145">
        <f>L3732-K3732</f>
        <v>16.242258608429061</v>
      </c>
      <c r="P3732">
        <f t="shared" si="351"/>
        <v>5.1331050511354919</v>
      </c>
      <c r="Q3732">
        <f>IF(O3732&gt;0, IF(Q3731+O3732*Variables!$B$5&lt;Variables!$B$4, Q3731+O3732*Variables!$B$5, Variables!$B$4), IF(Q3731&gt;-O3732, Q3731+O3732/Variables!$B$5, 0))</f>
        <v>43.574238398085981</v>
      </c>
      <c r="R3732">
        <f>IF(O3732&gt;0, 0, IF(Q3731&gt;-O3732, 0, -O3732 - Q3731*Variables!$B$5))</f>
        <v>0</v>
      </c>
      <c r="S3732">
        <f t="shared" si="352"/>
        <v>0</v>
      </c>
      <c r="T3732">
        <f t="shared" si="353"/>
        <v>0</v>
      </c>
    </row>
    <row r="3733" spans="1:20" x14ac:dyDescent="0.3">
      <c r="A3733" s="3">
        <f t="shared" si="348"/>
        <v>43256</v>
      </c>
      <c r="B3733">
        <v>6</v>
      </c>
      <c r="C3733">
        <v>5</v>
      </c>
      <c r="D3733">
        <v>12</v>
      </c>
      <c r="E3733">
        <v>1</v>
      </c>
      <c r="F3733" s="1">
        <f>VLOOKUP(A3733,Weather!$A$1:$E$366, 5)</f>
        <v>7.1428571428570939E-2</v>
      </c>
      <c r="G3733" s="1">
        <f>VLOOKUP(D3733, Summer!$A$1:$E$25, 2)</f>
        <v>1553.30978408544</v>
      </c>
      <c r="H3733" s="1">
        <f>VLOOKUP(D3733, Summer!$A$1:$E$25, 3)</f>
        <v>1117.7462231731799</v>
      </c>
      <c r="I3733" s="1">
        <f>VLOOKUP(D3733, Summer!$A$1:$E$25, 5)</f>
        <v>435.36187980189499</v>
      </c>
      <c r="J3733" s="1">
        <f t="shared" si="349"/>
        <v>1148.8579060954839</v>
      </c>
      <c r="K3733" s="47">
        <f t="shared" si="350"/>
        <v>21.492861132125121</v>
      </c>
      <c r="L3733" s="48">
        <f>Solar!K3750/1000*Variables!$B$3</f>
        <v>40.433800000000005</v>
      </c>
      <c r="M3733">
        <f>IF(E3733=1, VLOOKUP(D3733, Sheet1!$A$2:$C$26, 2), Sheet1!$C$3)</f>
        <v>0.25796000000000002</v>
      </c>
      <c r="N3733" s="1">
        <f>'Electricity Rates'!$J$2</f>
        <v>0.24729999999999999</v>
      </c>
      <c r="O3733" s="145">
        <f>L3733-K3733</f>
        <v>18.940938867874884</v>
      </c>
      <c r="P3733">
        <f t="shared" si="351"/>
        <v>5.3151845579745425</v>
      </c>
      <c r="Q3733">
        <f>IF(O3733&gt;0, IF(Q3732+O3733*Variables!$B$5&lt;Variables!$B$4, Q3732+O3733*Variables!$B$5, Variables!$B$4), IF(Q3732&gt;-O3733, Q3732+O3733/Variables!$B$5, 0))</f>
        <v>61.378720933888374</v>
      </c>
      <c r="R3733">
        <f>IF(O3733&gt;0, 0, IF(Q3732&gt;-O3733, 0, -O3733 - Q3732*Variables!$B$5))</f>
        <v>0</v>
      </c>
      <c r="S3733">
        <f t="shared" si="352"/>
        <v>0</v>
      </c>
      <c r="T3733">
        <f t="shared" si="353"/>
        <v>0</v>
      </c>
    </row>
    <row r="3734" spans="1:20" x14ac:dyDescent="0.3">
      <c r="A3734" s="3">
        <f t="shared" si="348"/>
        <v>43256</v>
      </c>
      <c r="B3734">
        <v>6</v>
      </c>
      <c r="C3734">
        <v>5</v>
      </c>
      <c r="D3734">
        <v>13</v>
      </c>
      <c r="E3734">
        <v>1</v>
      </c>
      <c r="F3734" s="1">
        <f>VLOOKUP(A3734,Weather!$A$1:$E$366, 5)</f>
        <v>7.1428571428570939E-2</v>
      </c>
      <c r="G3734" s="1">
        <f>VLOOKUP(D3734, Summer!$A$1:$E$25, 2)</f>
        <v>1622.5675647430101</v>
      </c>
      <c r="H3734" s="1">
        <f>VLOOKUP(D3734, Summer!$A$1:$E$25, 3)</f>
        <v>1132.28619594112</v>
      </c>
      <c r="I3734" s="1">
        <f>VLOOKUP(D3734, Summer!$A$1:$E$25, 5)</f>
        <v>435.17254436926402</v>
      </c>
      <c r="J3734" s="1">
        <f t="shared" si="349"/>
        <v>1167.3062937126833</v>
      </c>
      <c r="K3734" s="47">
        <f t="shared" si="350"/>
        <v>21.837994008057233</v>
      </c>
      <c r="L3734" s="48">
        <f>Solar!K3751/1000*Variables!$B$3</f>
        <v>40.903149999999997</v>
      </c>
      <c r="M3734">
        <f>IF(E3734=1, VLOOKUP(D3734, Sheet1!$A$2:$C$26, 2), Sheet1!$C$3)</f>
        <v>0.55478000000000005</v>
      </c>
      <c r="N3734" s="1">
        <f>'Electricity Rates'!$J$2</f>
        <v>0.24729999999999999</v>
      </c>
      <c r="O3734" s="145">
        <f>L3734-K3734</f>
        <v>19.065155991942763</v>
      </c>
      <c r="P3734">
        <f t="shared" si="351"/>
        <v>5.4005359181925536</v>
      </c>
      <c r="Q3734">
        <f>IF(O3734&gt;0, IF(Q3733+O3734*Variables!$B$5&lt;Variables!$B$4, Q3733+O3734*Variables!$B$5, Variables!$B$4), IF(Q3733&gt;-O3734, Q3733+O3734/Variables!$B$5, 0))</f>
        <v>79.299967566314564</v>
      </c>
      <c r="R3734">
        <f>IF(O3734&gt;0, 0, IF(Q3733&gt;-O3734, 0, -O3734 - Q3733*Variables!$B$5))</f>
        <v>0</v>
      </c>
      <c r="S3734">
        <f t="shared" si="352"/>
        <v>0</v>
      </c>
      <c r="T3734">
        <f t="shared" si="353"/>
        <v>0</v>
      </c>
    </row>
    <row r="3735" spans="1:20" x14ac:dyDescent="0.3">
      <c r="A3735" s="3">
        <f t="shared" si="348"/>
        <v>43256</v>
      </c>
      <c r="B3735">
        <v>6</v>
      </c>
      <c r="C3735">
        <v>5</v>
      </c>
      <c r="D3735">
        <v>14</v>
      </c>
      <c r="E3735">
        <v>1</v>
      </c>
      <c r="F3735" s="1">
        <f>VLOOKUP(A3735,Weather!$A$1:$E$366, 5)</f>
        <v>7.1428571428570939E-2</v>
      </c>
      <c r="G3735" s="1">
        <f>VLOOKUP(D3735, Summer!$A$1:$E$25, 2)</f>
        <v>1636.26340321468</v>
      </c>
      <c r="H3735" s="1">
        <f>VLOOKUP(D3735, Summer!$A$1:$E$25, 3)</f>
        <v>1156.2601309732199</v>
      </c>
      <c r="I3735" s="1">
        <f>VLOOKUP(D3735, Summer!$A$1:$E$25, 5)</f>
        <v>417.13087064403902</v>
      </c>
      <c r="J3735" s="1">
        <f t="shared" si="349"/>
        <v>1190.5460789904669</v>
      </c>
      <c r="K3735" s="47">
        <f t="shared" si="350"/>
        <v>22.272764465801114</v>
      </c>
      <c r="L3735" s="48">
        <f>Solar!K3752/1000*Variables!$B$3</f>
        <v>38.883000000000003</v>
      </c>
      <c r="M3735">
        <f>IF(E3735=1, VLOOKUP(D3735, Sheet1!$A$2:$C$26, 2), Sheet1!$C$3)</f>
        <v>0.55478000000000005</v>
      </c>
      <c r="N3735" s="1">
        <f>'Electricity Rates'!$J$2</f>
        <v>0.24729999999999999</v>
      </c>
      <c r="O3735" s="145">
        <f>L3735-K3735</f>
        <v>16.610235534198889</v>
      </c>
      <c r="P3735">
        <f t="shared" si="351"/>
        <v>5.508054652392615</v>
      </c>
      <c r="Q3735">
        <f>IF(O3735&gt;0, IF(Q3734+O3735*Variables!$B$5&lt;Variables!$B$4, Q3734+O3735*Variables!$B$5, Variables!$B$4), IF(Q3734&gt;-O3735, Q3734+O3735/Variables!$B$5, 0))</f>
        <v>94.913588968461511</v>
      </c>
      <c r="R3735">
        <f>IF(O3735&gt;0, 0, IF(Q3734&gt;-O3735, 0, -O3735 - Q3734*Variables!$B$5))</f>
        <v>0</v>
      </c>
      <c r="S3735">
        <f t="shared" si="352"/>
        <v>0</v>
      </c>
      <c r="T3735">
        <f t="shared" si="353"/>
        <v>0</v>
      </c>
    </row>
    <row r="3736" spans="1:20" x14ac:dyDescent="0.3">
      <c r="A3736" s="3">
        <f t="shared" si="348"/>
        <v>43256</v>
      </c>
      <c r="B3736">
        <v>6</v>
      </c>
      <c r="C3736">
        <v>5</v>
      </c>
      <c r="D3736">
        <v>15</v>
      </c>
      <c r="E3736">
        <v>1</v>
      </c>
      <c r="F3736" s="1">
        <f>VLOOKUP(A3736,Weather!$A$1:$E$366, 5)</f>
        <v>7.1428571428570939E-2</v>
      </c>
      <c r="G3736" s="1">
        <f>VLOOKUP(D3736, Summer!$A$1:$E$25, 2)</f>
        <v>1589.7727985285201</v>
      </c>
      <c r="H3736" s="1">
        <f>VLOOKUP(D3736, Summer!$A$1:$E$25, 3)</f>
        <v>1137.7596230737599</v>
      </c>
      <c r="I3736" s="1">
        <f>VLOOKUP(D3736, Summer!$A$1:$E$25, 5)</f>
        <v>403.543562097039</v>
      </c>
      <c r="J3736" s="1">
        <f t="shared" si="349"/>
        <v>1170.0462784633855</v>
      </c>
      <c r="K3736" s="47">
        <f t="shared" si="350"/>
        <v>21.88925370818075</v>
      </c>
      <c r="L3736" s="48">
        <f>Solar!K3753/1000*Variables!$B$3</f>
        <v>34.328749999999999</v>
      </c>
      <c r="M3736">
        <f>IF(E3736=1, VLOOKUP(D3736, Sheet1!$A$2:$C$26, 2), Sheet1!$C$3)</f>
        <v>0.55478000000000005</v>
      </c>
      <c r="N3736" s="1">
        <f>'Electricity Rates'!$J$2</f>
        <v>0.24729999999999999</v>
      </c>
      <c r="O3736" s="145">
        <f>L3736-K3736</f>
        <v>12.43949629181925</v>
      </c>
      <c r="P3736">
        <f t="shared" si="351"/>
        <v>5.4132124420330996</v>
      </c>
      <c r="Q3736">
        <f>IF(O3736&gt;0, IF(Q3735+O3736*Variables!$B$5&lt;Variables!$B$4, Q3735+O3736*Variables!$B$5, Variables!$B$4), IF(Q3735&gt;-O3736, Q3735+O3736/Variables!$B$5, 0))</f>
        <v>100</v>
      </c>
      <c r="R3736">
        <f>IF(O3736&gt;0, 0, IF(Q3735&gt;-O3736, 0, -O3736 - Q3735*Variables!$B$5))</f>
        <v>0</v>
      </c>
      <c r="S3736">
        <f t="shared" si="352"/>
        <v>0</v>
      </c>
      <c r="T3736">
        <f t="shared" si="353"/>
        <v>0</v>
      </c>
    </row>
    <row r="3737" spans="1:20" x14ac:dyDescent="0.3">
      <c r="A3737" s="3">
        <f t="shared" si="348"/>
        <v>43256</v>
      </c>
      <c r="B3737">
        <v>6</v>
      </c>
      <c r="C3737">
        <v>5</v>
      </c>
      <c r="D3737">
        <v>16</v>
      </c>
      <c r="E3737">
        <v>1</v>
      </c>
      <c r="F3737" s="1">
        <f>VLOOKUP(A3737,Weather!$A$1:$E$366, 5)</f>
        <v>7.1428571428570939E-2</v>
      </c>
      <c r="G3737" s="1">
        <f>VLOOKUP(D3737, Summer!$A$1:$E$25, 2)</f>
        <v>1459.9523441255701</v>
      </c>
      <c r="H3737" s="1">
        <f>VLOOKUP(D3737, Summer!$A$1:$E$25, 3)</f>
        <v>1006.09479349024</v>
      </c>
      <c r="I3737" s="1">
        <f>VLOOKUP(D3737, Summer!$A$1:$E$25, 5)</f>
        <v>381.04254068220598</v>
      </c>
      <c r="J3737" s="1">
        <f t="shared" si="349"/>
        <v>1038.513189964192</v>
      </c>
      <c r="K3737" s="47">
        <f t="shared" si="350"/>
        <v>19.428529548653806</v>
      </c>
      <c r="L3737" s="48">
        <f>Solar!K3754/1000*Variables!$B$3</f>
        <v>27.162650000000006</v>
      </c>
      <c r="M3737">
        <f>IF(E3737=1, VLOOKUP(D3737, Sheet1!$A$2:$C$26, 2), Sheet1!$C$3)</f>
        <v>0.55478000000000005</v>
      </c>
      <c r="N3737" s="1">
        <f>'Electricity Rates'!$J$2</f>
        <v>0.24729999999999999</v>
      </c>
      <c r="O3737" s="145">
        <f>L3737-K3737</f>
        <v>7.7341204513462003</v>
      </c>
      <c r="P3737">
        <f t="shared" si="351"/>
        <v>4.8046753573820862</v>
      </c>
      <c r="Q3737">
        <f>IF(O3737&gt;0, IF(Q3736+O3737*Variables!$B$5&lt;Variables!$B$4, Q3736+O3737*Variables!$B$5, Variables!$B$4), IF(Q3736&gt;-O3737, Q3736+O3737/Variables!$B$5, 0))</f>
        <v>100</v>
      </c>
      <c r="R3737">
        <f>IF(O3737&gt;0, 0, IF(Q3736&gt;-O3737, 0, -O3737 - Q3736*Variables!$B$5))</f>
        <v>0</v>
      </c>
      <c r="S3737">
        <f t="shared" si="352"/>
        <v>0</v>
      </c>
      <c r="T3737">
        <f t="shared" si="353"/>
        <v>0</v>
      </c>
    </row>
    <row r="3738" spans="1:20" x14ac:dyDescent="0.3">
      <c r="A3738" s="3">
        <f t="shared" si="348"/>
        <v>43256</v>
      </c>
      <c r="B3738">
        <v>6</v>
      </c>
      <c r="C3738">
        <v>5</v>
      </c>
      <c r="D3738">
        <v>17</v>
      </c>
      <c r="E3738">
        <v>1</v>
      </c>
      <c r="F3738" s="1">
        <f>VLOOKUP(A3738,Weather!$A$1:$E$366, 5)</f>
        <v>7.1428571428570939E-2</v>
      </c>
      <c r="G3738" s="1">
        <f>VLOOKUP(D3738, Summer!$A$1:$E$25, 2)</f>
        <v>1144.9480592772099</v>
      </c>
      <c r="H3738" s="1">
        <f>VLOOKUP(D3738, Summer!$A$1:$E$25, 3)</f>
        <v>808.38142168622596</v>
      </c>
      <c r="I3738" s="1">
        <f>VLOOKUP(D3738, Summer!$A$1:$E$25, 5)</f>
        <v>371.93450987035499</v>
      </c>
      <c r="J3738" s="1">
        <f t="shared" si="349"/>
        <v>832.42189579986746</v>
      </c>
      <c r="K3738" s="47">
        <f t="shared" si="350"/>
        <v>15.572968697731978</v>
      </c>
      <c r="L3738" s="48">
        <f>Solar!K3755/1000*Variables!$B$3</f>
        <v>17.8491</v>
      </c>
      <c r="M3738">
        <f>IF(E3738=1, VLOOKUP(D3738, Sheet1!$A$2:$C$26, 2), Sheet1!$C$3)</f>
        <v>0.55478000000000005</v>
      </c>
      <c r="N3738" s="1">
        <f>'Electricity Rates'!$J$2</f>
        <v>0.24729999999999999</v>
      </c>
      <c r="O3738" s="145">
        <f>L3738-K3738</f>
        <v>2.2761313022680216</v>
      </c>
      <c r="P3738">
        <f t="shared" si="351"/>
        <v>3.851195158949118</v>
      </c>
      <c r="Q3738">
        <f>IF(O3738&gt;0, IF(Q3737+O3738*Variables!$B$5&lt;Variables!$B$4, Q3737+O3738*Variables!$B$5, Variables!$B$4), IF(Q3737&gt;-O3738, Q3737+O3738/Variables!$B$5, 0))</f>
        <v>100</v>
      </c>
      <c r="R3738">
        <f>IF(O3738&gt;0, 0, IF(Q3737&gt;-O3738, 0, -O3738 - Q3737*Variables!$B$5))</f>
        <v>0</v>
      </c>
      <c r="S3738">
        <f t="shared" si="352"/>
        <v>0</v>
      </c>
      <c r="T3738">
        <f t="shared" si="353"/>
        <v>0</v>
      </c>
    </row>
    <row r="3739" spans="1:20" x14ac:dyDescent="0.3">
      <c r="A3739" s="3">
        <f t="shared" si="348"/>
        <v>43256</v>
      </c>
      <c r="B3739">
        <v>6</v>
      </c>
      <c r="C3739">
        <v>5</v>
      </c>
      <c r="D3739">
        <v>18</v>
      </c>
      <c r="E3739">
        <v>1</v>
      </c>
      <c r="F3739" s="1">
        <f>VLOOKUP(A3739,Weather!$A$1:$E$366, 5)</f>
        <v>7.1428571428570939E-2</v>
      </c>
      <c r="G3739" s="1">
        <f>VLOOKUP(D3739, Summer!$A$1:$E$25, 2)</f>
        <v>769.75210584620504</v>
      </c>
      <c r="H3739" s="1">
        <f>VLOOKUP(D3739, Summer!$A$1:$E$25, 3)</f>
        <v>572.92139445417001</v>
      </c>
      <c r="I3739" s="1">
        <f>VLOOKUP(D3739, Summer!$A$1:$E$25, 5)</f>
        <v>349.41355840998102</v>
      </c>
      <c r="J3739" s="1">
        <f t="shared" si="349"/>
        <v>586.98073098217242</v>
      </c>
      <c r="K3739" s="47">
        <f t="shared" si="350"/>
        <v>10.981249527288879</v>
      </c>
      <c r="L3739" s="48">
        <f>Solar!K3756/1000*Variables!$B$3</f>
        <v>8.0213999999999999</v>
      </c>
      <c r="M3739">
        <f>IF(E3739=1, VLOOKUP(D3739, Sheet1!$A$2:$C$26, 2), Sheet1!$C$3)</f>
        <v>0.55478000000000005</v>
      </c>
      <c r="N3739" s="1">
        <f>'Electricity Rates'!$J$2</f>
        <v>0.24729999999999999</v>
      </c>
      <c r="O3739" s="145">
        <f>L3739-K3739</f>
        <v>-2.9598495272888794</v>
      </c>
      <c r="P3739">
        <f t="shared" si="351"/>
        <v>2.7156630080985398</v>
      </c>
      <c r="Q3739">
        <f>IF(O3739&gt;0, IF(Q3738+O3739*Variables!$B$5&lt;Variables!$B$4, Q3738+O3739*Variables!$B$5, Variables!$B$4), IF(Q3738&gt;-O3739, Q3738+O3739/Variables!$B$5, 0))</f>
        <v>96.851223907139484</v>
      </c>
      <c r="R3739">
        <f>IF(O3739&gt;0, 0, IF(Q3738&gt;-O3739, 0, -O3739 - Q3738*Variables!$B$5))</f>
        <v>0</v>
      </c>
      <c r="S3739">
        <f t="shared" si="352"/>
        <v>0</v>
      </c>
      <c r="T3739">
        <f t="shared" si="353"/>
        <v>0</v>
      </c>
    </row>
    <row r="3740" spans="1:20" x14ac:dyDescent="0.3">
      <c r="A3740" s="3">
        <f t="shared" si="348"/>
        <v>43256</v>
      </c>
      <c r="B3740">
        <v>6</v>
      </c>
      <c r="C3740">
        <v>5</v>
      </c>
      <c r="D3740">
        <v>19</v>
      </c>
      <c r="E3740">
        <v>1</v>
      </c>
      <c r="F3740" s="1">
        <f>VLOOKUP(A3740,Weather!$A$1:$E$366, 5)</f>
        <v>7.1428571428570939E-2</v>
      </c>
      <c r="G3740" s="1">
        <f>VLOOKUP(D3740, Summer!$A$1:$E$25, 2)</f>
        <v>565.86125451999203</v>
      </c>
      <c r="H3740" s="1">
        <f>VLOOKUP(D3740, Summer!$A$1:$E$25, 3)</f>
        <v>365.77406038600299</v>
      </c>
      <c r="I3740" s="1">
        <f>VLOOKUP(D3740, Summer!$A$1:$E$25, 5)</f>
        <v>331.38683221891199</v>
      </c>
      <c r="J3740" s="1">
        <f t="shared" si="349"/>
        <v>380.06600282414496</v>
      </c>
      <c r="K3740" s="47">
        <f t="shared" si="350"/>
        <v>7.1102838535563011</v>
      </c>
      <c r="L3740" s="48">
        <f>Solar!K3757/1000*Variables!$B$3</f>
        <v>1.6275500000000003</v>
      </c>
      <c r="M3740">
        <f>IF(E3740=1, VLOOKUP(D3740, Sheet1!$A$2:$C$26, 2), Sheet1!$C$3)</f>
        <v>0.25796000000000002</v>
      </c>
      <c r="N3740" s="1">
        <f>'Electricity Rates'!$J$2</f>
        <v>0.24729999999999999</v>
      </c>
      <c r="O3740" s="145">
        <f>L3740-K3740</f>
        <v>-5.4827338535563008</v>
      </c>
      <c r="P3740">
        <f t="shared" si="351"/>
        <v>1.7583731969844731</v>
      </c>
      <c r="Q3740">
        <f>IF(O3740&gt;0, IF(Q3739+O3740*Variables!$B$5&lt;Variables!$B$4, Q3739+O3740*Variables!$B$5, Variables!$B$4), IF(Q3739&gt;-O3740, Q3739+O3740/Variables!$B$5, 0))</f>
        <v>91.018528318249807</v>
      </c>
      <c r="R3740">
        <f>IF(O3740&gt;0, 0, IF(Q3739&gt;-O3740, 0, -O3740 - Q3739*Variables!$B$5))</f>
        <v>0</v>
      </c>
      <c r="S3740">
        <f t="shared" si="352"/>
        <v>0</v>
      </c>
      <c r="T3740">
        <f t="shared" si="353"/>
        <v>0</v>
      </c>
    </row>
    <row r="3741" spans="1:20" x14ac:dyDescent="0.3">
      <c r="A3741" s="3">
        <f t="shared" si="348"/>
        <v>43256</v>
      </c>
      <c r="B3741">
        <v>6</v>
      </c>
      <c r="C3741">
        <v>5</v>
      </c>
      <c r="D3741">
        <v>20</v>
      </c>
      <c r="E3741">
        <v>1</v>
      </c>
      <c r="F3741" s="1">
        <f>VLOOKUP(A3741,Weather!$A$1:$E$366, 5)</f>
        <v>7.1428571428570939E-2</v>
      </c>
      <c r="G3741" s="1">
        <f>VLOOKUP(D3741, Summer!$A$1:$E$25, 2)</f>
        <v>459.178981251175</v>
      </c>
      <c r="H3741" s="1">
        <f>VLOOKUP(D3741, Summer!$A$1:$E$25, 3)</f>
        <v>328.41643432967999</v>
      </c>
      <c r="I3741" s="1">
        <f>VLOOKUP(D3741, Summer!$A$1:$E$25, 5)</f>
        <v>326.73316658528501</v>
      </c>
      <c r="J3741" s="1">
        <f t="shared" si="349"/>
        <v>337.75661625264388</v>
      </c>
      <c r="K3741" s="47">
        <f t="shared" si="350"/>
        <v>6.3187588395907408</v>
      </c>
      <c r="L3741" s="48">
        <f>Solar!K3758/1000*Variables!$B$3</f>
        <v>6.5300000000000011E-2</v>
      </c>
      <c r="M3741">
        <f>IF(E3741=1, VLOOKUP(D3741, Sheet1!$A$2:$C$26, 2), Sheet1!$C$3)</f>
        <v>0.25796000000000002</v>
      </c>
      <c r="N3741" s="1">
        <f>'Electricity Rates'!$J$2</f>
        <v>0.24729999999999999</v>
      </c>
      <c r="O3741" s="145">
        <f>L3741-K3741</f>
        <v>-6.2534588395907411</v>
      </c>
      <c r="P3741">
        <f t="shared" si="351"/>
        <v>1.5626290610307902</v>
      </c>
      <c r="Q3741">
        <f>IF(O3741&gt;0, IF(Q3740+O3741*Variables!$B$5&lt;Variables!$B$4, Q3740+O3741*Variables!$B$5, Variables!$B$4), IF(Q3740&gt;-O3741, Q3740+O3741/Variables!$B$5, 0))</f>
        <v>84.365912531451144</v>
      </c>
      <c r="R3741">
        <f>IF(O3741&gt;0, 0, IF(Q3740&gt;-O3741, 0, -O3741 - Q3740*Variables!$B$5))</f>
        <v>0</v>
      </c>
      <c r="S3741">
        <f t="shared" si="352"/>
        <v>0</v>
      </c>
      <c r="T3741">
        <f t="shared" si="353"/>
        <v>0</v>
      </c>
    </row>
    <row r="3742" spans="1:20" x14ac:dyDescent="0.3">
      <c r="A3742" s="3">
        <f t="shared" si="348"/>
        <v>43256</v>
      </c>
      <c r="B3742">
        <v>6</v>
      </c>
      <c r="C3742">
        <v>5</v>
      </c>
      <c r="D3742">
        <v>21</v>
      </c>
      <c r="E3742">
        <v>1</v>
      </c>
      <c r="F3742" s="1">
        <f>VLOOKUP(A3742,Weather!$A$1:$E$366, 5)</f>
        <v>7.1428571428570939E-2</v>
      </c>
      <c r="G3742" s="1">
        <f>VLOOKUP(D3742, Summer!$A$1:$E$25, 2)</f>
        <v>403.43414919632897</v>
      </c>
      <c r="H3742" s="1">
        <f>VLOOKUP(D3742, Summer!$A$1:$E$25, 3)</f>
        <v>305.25297715532997</v>
      </c>
      <c r="I3742" s="1">
        <f>VLOOKUP(D3742, Summer!$A$1:$E$25, 5)</f>
        <v>313.15582306105603</v>
      </c>
      <c r="J3742" s="1">
        <f t="shared" si="349"/>
        <v>312.26591801540127</v>
      </c>
      <c r="K3742" s="47">
        <f t="shared" si="350"/>
        <v>5.8418782484687721</v>
      </c>
      <c r="L3742" s="48">
        <f>Solar!K3759/1000*Variables!$B$3</f>
        <v>0</v>
      </c>
      <c r="M3742">
        <f>IF(E3742=1, VLOOKUP(D3742, Sheet1!$A$2:$C$26, 2), Sheet1!$C$3)</f>
        <v>0.25796000000000002</v>
      </c>
      <c r="N3742" s="1">
        <f>'Electricity Rates'!$J$2</f>
        <v>0.24729999999999999</v>
      </c>
      <c r="O3742" s="145">
        <f>L3742-K3742</f>
        <v>-5.8418782484687721</v>
      </c>
      <c r="P3742">
        <f t="shared" si="351"/>
        <v>1.4446964908463273</v>
      </c>
      <c r="Q3742">
        <f>IF(O3742&gt;0, IF(Q3741+O3742*Variables!$B$5&lt;Variables!$B$4, Q3741+O3742*Variables!$B$5, Variables!$B$4), IF(Q3741&gt;-O3742, Q3741+O3742/Variables!$B$5, 0))</f>
        <v>78.151148437335422</v>
      </c>
      <c r="R3742">
        <f>IF(O3742&gt;0, 0, IF(Q3741&gt;-O3742, 0, -O3742 - Q3741*Variables!$B$5))</f>
        <v>0</v>
      </c>
      <c r="S3742">
        <f t="shared" si="352"/>
        <v>0</v>
      </c>
      <c r="T3742">
        <f t="shared" si="353"/>
        <v>0</v>
      </c>
    </row>
    <row r="3743" spans="1:20" x14ac:dyDescent="0.3">
      <c r="A3743" s="3">
        <f t="shared" si="348"/>
        <v>43256</v>
      </c>
      <c r="B3743">
        <v>6</v>
      </c>
      <c r="C3743">
        <v>5</v>
      </c>
      <c r="D3743">
        <v>22</v>
      </c>
      <c r="E3743">
        <v>1</v>
      </c>
      <c r="F3743" s="1">
        <f>VLOOKUP(A3743,Weather!$A$1:$E$366, 5)</f>
        <v>7.1428571428570939E-2</v>
      </c>
      <c r="G3743" s="1">
        <f>VLOOKUP(D3743, Summer!$A$1:$E$25, 2)</f>
        <v>366.19777187885302</v>
      </c>
      <c r="H3743" s="1">
        <f>VLOOKUP(D3743, Summer!$A$1:$E$25, 3)</f>
        <v>263.18917633836901</v>
      </c>
      <c r="I3743" s="1">
        <f>VLOOKUP(D3743, Summer!$A$1:$E$25, 5)</f>
        <v>295.10418431306101</v>
      </c>
      <c r="J3743" s="1">
        <f t="shared" si="349"/>
        <v>270.54693316268924</v>
      </c>
      <c r="K3743" s="47">
        <f t="shared" si="350"/>
        <v>5.0613984839520567</v>
      </c>
      <c r="L3743" s="48">
        <f>Solar!K3760/1000*Variables!$B$3</f>
        <v>0</v>
      </c>
      <c r="M3743">
        <f>IF(E3743=1, VLOOKUP(D3743, Sheet1!$A$2:$C$26, 2), Sheet1!$C$3)</f>
        <v>0.18637999999999999</v>
      </c>
      <c r="N3743" s="1">
        <f>'Electricity Rates'!$J$2</f>
        <v>0.24729999999999999</v>
      </c>
      <c r="O3743" s="145">
        <f>L3743-K3743</f>
        <v>-5.0613984839520567</v>
      </c>
      <c r="P3743">
        <f t="shared" si="351"/>
        <v>1.2516838450813437</v>
      </c>
      <c r="Q3743">
        <f>IF(O3743&gt;0, IF(Q3742+O3743*Variables!$B$5&lt;Variables!$B$4, Q3742+O3743*Variables!$B$5, Variables!$B$4), IF(Q3742&gt;-O3743, Q3742+O3743/Variables!$B$5, 0))</f>
        <v>72.766681965046004</v>
      </c>
      <c r="R3743">
        <f>IF(O3743&gt;0, 0, IF(Q3742&gt;-O3743, 0, -O3743 - Q3742*Variables!$B$5))</f>
        <v>0</v>
      </c>
      <c r="S3743">
        <f t="shared" si="352"/>
        <v>0</v>
      </c>
      <c r="T3743">
        <f t="shared" si="353"/>
        <v>0</v>
      </c>
    </row>
    <row r="3744" spans="1:20" x14ac:dyDescent="0.3">
      <c r="A3744" s="3">
        <f t="shared" si="348"/>
        <v>43256</v>
      </c>
      <c r="B3744">
        <v>6</v>
      </c>
      <c r="C3744">
        <v>5</v>
      </c>
      <c r="D3744">
        <v>23</v>
      </c>
      <c r="E3744">
        <v>1</v>
      </c>
      <c r="F3744" s="1">
        <f>VLOOKUP(A3744,Weather!$A$1:$E$366, 5)</f>
        <v>7.1428571428570939E-2</v>
      </c>
      <c r="G3744" s="1">
        <f>VLOOKUP(D3744, Summer!$A$1:$E$25, 2)</f>
        <v>342.86102460129899</v>
      </c>
      <c r="H3744" s="1">
        <f>VLOOKUP(D3744, Summer!$A$1:$E$25, 3)</f>
        <v>273.02297434567402</v>
      </c>
      <c r="I3744" s="1">
        <f>VLOOKUP(D3744, Summer!$A$1:$E$25, 5)</f>
        <v>281.53182330021599</v>
      </c>
      <c r="J3744" s="1">
        <f t="shared" si="349"/>
        <v>278.01140650679002</v>
      </c>
      <c r="K3744" s="47">
        <f t="shared" si="350"/>
        <v>5.201044029461209</v>
      </c>
      <c r="L3744" s="48">
        <f>Solar!K3761/1000*Variables!$B$3</f>
        <v>0</v>
      </c>
      <c r="M3744">
        <f>IF(E3744=1, VLOOKUP(D3744, Sheet1!$A$2:$C$26, 2), Sheet1!$C$3)</f>
        <v>0.18637999999999999</v>
      </c>
      <c r="N3744" s="1">
        <f>'Electricity Rates'!$J$2</f>
        <v>0.24729999999999999</v>
      </c>
      <c r="O3744" s="145">
        <f>L3744-K3744</f>
        <v>-5.201044029461209</v>
      </c>
      <c r="P3744">
        <f t="shared" si="351"/>
        <v>1.2862181884857569</v>
      </c>
      <c r="Q3744">
        <f>IF(O3744&gt;0, IF(Q3743+O3744*Variables!$B$5&lt;Variables!$B$4, Q3743+O3744*Variables!$B$5, Variables!$B$4), IF(Q3743&gt;-O3744, Q3743+O3744/Variables!$B$5, 0))</f>
        <v>67.233656401789403</v>
      </c>
      <c r="R3744">
        <f>IF(O3744&gt;0, 0, IF(Q3743&gt;-O3744, 0, -O3744 - Q3743*Variables!$B$5))</f>
        <v>0</v>
      </c>
      <c r="S3744">
        <f t="shared" si="352"/>
        <v>0</v>
      </c>
      <c r="T3744">
        <f t="shared" si="353"/>
        <v>0</v>
      </c>
    </row>
    <row r="3745" spans="1:20" x14ac:dyDescent="0.3">
      <c r="A3745" s="3">
        <f t="shared" si="348"/>
        <v>43256</v>
      </c>
      <c r="B3745">
        <v>6</v>
      </c>
      <c r="C3745">
        <v>5</v>
      </c>
      <c r="D3745">
        <v>24</v>
      </c>
      <c r="E3745">
        <v>1</v>
      </c>
      <c r="F3745" s="1">
        <f>VLOOKUP(A3745,Weather!$A$1:$E$366, 5)</f>
        <v>7.1428571428570939E-2</v>
      </c>
      <c r="G3745" s="1">
        <f>VLOOKUP(D3745, Summer!$A$1:$E$25, 2)</f>
        <v>310.26482453023402</v>
      </c>
      <c r="H3745" s="1">
        <f>VLOOKUP(D3745, Summer!$A$1:$E$25, 3)</f>
        <v>259.09090909090901</v>
      </c>
      <c r="I3745" s="1">
        <f>VLOOKUP(D3745, Summer!$A$1:$E$25, 5)</f>
        <v>276.86321013243497</v>
      </c>
      <c r="J3745" s="1">
        <f t="shared" si="349"/>
        <v>262.74618876514648</v>
      </c>
      <c r="K3745" s="47">
        <f t="shared" si="350"/>
        <v>4.9154619715478356</v>
      </c>
      <c r="L3745" s="48">
        <f>Solar!K3762/1000*Variables!$B$3</f>
        <v>0</v>
      </c>
      <c r="M3745">
        <f>IF(E3745=1, VLOOKUP(D3745, Sheet1!$A$2:$C$26, 2), Sheet1!$C$3)</f>
        <v>0.18637999999999999</v>
      </c>
      <c r="N3745" s="1">
        <f>'Electricity Rates'!$J$2</f>
        <v>0.24729999999999999</v>
      </c>
      <c r="O3745" s="145">
        <f>L3745-K3745</f>
        <v>-4.9154619715478356</v>
      </c>
      <c r="P3745">
        <f t="shared" si="351"/>
        <v>1.2155937455637797</v>
      </c>
      <c r="Q3745">
        <f>IF(O3745&gt;0, IF(Q3744+O3745*Variables!$B$5&lt;Variables!$B$4, Q3744+O3745*Variables!$B$5, Variables!$B$4), IF(Q3744&gt;-O3745, Q3744+O3745/Variables!$B$5, 0))</f>
        <v>62.004441538440645</v>
      </c>
      <c r="R3745">
        <f>IF(O3745&gt;0, 0, IF(Q3744&gt;-O3745, 0, -O3745 - Q3744*Variables!$B$5))</f>
        <v>0</v>
      </c>
      <c r="S3745">
        <f t="shared" si="352"/>
        <v>0</v>
      </c>
      <c r="T3745">
        <f t="shared" si="353"/>
        <v>0</v>
      </c>
    </row>
    <row r="3746" spans="1:20" x14ac:dyDescent="0.3">
      <c r="A3746" s="3">
        <f t="shared" si="348"/>
        <v>43257</v>
      </c>
      <c r="B3746">
        <v>6</v>
      </c>
      <c r="C3746">
        <v>6</v>
      </c>
      <c r="D3746">
        <v>1</v>
      </c>
      <c r="E3746">
        <v>1</v>
      </c>
      <c r="F3746" s="1">
        <f>VLOOKUP(A3746,Weather!$A$1:$E$366, 5)</f>
        <v>9.523809523809347E-2</v>
      </c>
      <c r="G3746" s="1">
        <f>VLOOKUP(D3746, Summer!$A$1:$E$25, 2)</f>
        <v>305.44698283970399</v>
      </c>
      <c r="H3746" s="1">
        <f>VLOOKUP(D3746, Summer!$A$1:$E$25, 3)</f>
        <v>264.36707082495798</v>
      </c>
      <c r="I3746" s="1">
        <f>VLOOKUP(D3746, Summer!$A$1:$E$25, 5)</f>
        <v>276.703769768114</v>
      </c>
      <c r="J3746" s="1">
        <f t="shared" si="349"/>
        <v>268.27944339779089</v>
      </c>
      <c r="K3746" s="47">
        <f t="shared" si="350"/>
        <v>5.0189782313020954</v>
      </c>
      <c r="L3746" s="48">
        <f>Solar!K3763/1000*Variables!$B$3</f>
        <v>0</v>
      </c>
      <c r="M3746">
        <f>IF(E3746=1, VLOOKUP(D3746, Sheet1!$A$2:$C$26, 2), Sheet1!$C$3)</f>
        <v>0.18637999999999999</v>
      </c>
      <c r="N3746" s="1">
        <f>'Electricity Rates'!$J$2</f>
        <v>0.24729999999999999</v>
      </c>
      <c r="O3746" s="145">
        <f>L3746-K3746</f>
        <v>-5.0189782313020954</v>
      </c>
      <c r="P3746">
        <f t="shared" si="351"/>
        <v>1.2411933166010081</v>
      </c>
      <c r="Q3746">
        <f>IF(O3746&gt;0, IF(Q3745+O3746*Variables!$B$5&lt;Variables!$B$4, Q3745+O3746*Variables!$B$5, Variables!$B$4), IF(Q3745&gt;-O3746, Q3745+O3746/Variables!$B$5, 0))</f>
        <v>56.665102994502249</v>
      </c>
      <c r="R3746">
        <f>IF(O3746&gt;0, 0, IF(Q3745&gt;-O3746, 0, -O3746 - Q3745*Variables!$B$5))</f>
        <v>0</v>
      </c>
      <c r="S3746">
        <f t="shared" si="352"/>
        <v>0</v>
      </c>
      <c r="T3746">
        <f t="shared" si="353"/>
        <v>0</v>
      </c>
    </row>
    <row r="3747" spans="1:20" x14ac:dyDescent="0.3">
      <c r="A3747" s="3">
        <f t="shared" si="348"/>
        <v>43257</v>
      </c>
      <c r="B3747">
        <v>6</v>
      </c>
      <c r="C3747">
        <v>6</v>
      </c>
      <c r="D3747">
        <v>2</v>
      </c>
      <c r="E3747">
        <v>1</v>
      </c>
      <c r="F3747" s="1">
        <f>VLOOKUP(A3747,Weather!$A$1:$E$366, 5)</f>
        <v>9.523809523809347E-2</v>
      </c>
      <c r="G3747" s="1">
        <f>VLOOKUP(D3747, Summer!$A$1:$E$25, 2)</f>
        <v>286.71906025959902</v>
      </c>
      <c r="H3747" s="1">
        <f>VLOOKUP(D3747, Summer!$A$1:$E$25, 3)</f>
        <v>260.03911906460002</v>
      </c>
      <c r="I3747" s="1">
        <f>VLOOKUP(D3747, Summer!$A$1:$E$25, 5)</f>
        <v>276.50446931271199</v>
      </c>
      <c r="J3747" s="1">
        <f t="shared" si="349"/>
        <v>262.58006584507609</v>
      </c>
      <c r="K3747" s="47">
        <f t="shared" si="350"/>
        <v>4.9123541399935666</v>
      </c>
      <c r="L3747" s="48">
        <f>Solar!K3764/1000*Variables!$B$3</f>
        <v>0</v>
      </c>
      <c r="M3747">
        <f>IF(E3747=1, VLOOKUP(D3747, Sheet1!$A$2:$C$26, 2), Sheet1!$C$3)</f>
        <v>0.18637999999999999</v>
      </c>
      <c r="N3747" s="1">
        <f>'Electricity Rates'!$J$2</f>
        <v>0.24729999999999999</v>
      </c>
      <c r="O3747" s="145">
        <f>L3747-K3747</f>
        <v>-4.9123541399935666</v>
      </c>
      <c r="P3747">
        <f t="shared" si="351"/>
        <v>1.214825178820409</v>
      </c>
      <c r="Q3747">
        <f>IF(O3747&gt;0, IF(Q3746+O3747*Variables!$B$5&lt;Variables!$B$4, Q3746+O3747*Variables!$B$5, Variables!$B$4), IF(Q3746&gt;-O3747, Q3746+O3747/Variables!$B$5, 0))</f>
        <v>51.439194334934626</v>
      </c>
      <c r="R3747">
        <f>IF(O3747&gt;0, 0, IF(Q3746&gt;-O3747, 0, -O3747 - Q3746*Variables!$B$5))</f>
        <v>0</v>
      </c>
      <c r="S3747">
        <f t="shared" si="352"/>
        <v>0</v>
      </c>
      <c r="T3747">
        <f t="shared" si="353"/>
        <v>0</v>
      </c>
    </row>
    <row r="3748" spans="1:20" x14ac:dyDescent="0.3">
      <c r="A3748" s="3">
        <f t="shared" si="348"/>
        <v>43257</v>
      </c>
      <c r="B3748">
        <v>6</v>
      </c>
      <c r="C3748">
        <v>6</v>
      </c>
      <c r="D3748">
        <v>3</v>
      </c>
      <c r="E3748">
        <v>1</v>
      </c>
      <c r="F3748" s="1">
        <f>VLOOKUP(A3748,Weather!$A$1:$E$366, 5)</f>
        <v>9.523809523809347E-2</v>
      </c>
      <c r="G3748" s="1">
        <f>VLOOKUP(D3748, Summer!$A$1:$E$25, 2)</f>
        <v>272.63131492590298</v>
      </c>
      <c r="H3748" s="1">
        <f>VLOOKUP(D3748, Summer!$A$1:$E$25, 3)</f>
        <v>241.571030279452</v>
      </c>
      <c r="I3748" s="1">
        <f>VLOOKUP(D3748, Summer!$A$1:$E$25, 5)</f>
        <v>276.33008141423602</v>
      </c>
      <c r="J3748" s="1">
        <f t="shared" si="349"/>
        <v>244.52915262673298</v>
      </c>
      <c r="K3748" s="47">
        <f t="shared" si="350"/>
        <v>4.5746572246035395</v>
      </c>
      <c r="L3748" s="48">
        <f>Solar!K3765/1000*Variables!$B$3</f>
        <v>0</v>
      </c>
      <c r="M3748">
        <f>IF(E3748=1, VLOOKUP(D3748, Sheet1!$A$2:$C$26, 2), Sheet1!$C$3)</f>
        <v>0.18637999999999999</v>
      </c>
      <c r="N3748" s="1">
        <f>'Electricity Rates'!$J$2</f>
        <v>0.24729999999999999</v>
      </c>
      <c r="O3748" s="145">
        <f>L3748-K3748</f>
        <v>-4.5746572246035395</v>
      </c>
      <c r="P3748">
        <f t="shared" si="351"/>
        <v>1.1313127316444553</v>
      </c>
      <c r="Q3748">
        <f>IF(O3748&gt;0, IF(Q3747+O3748*Variables!$B$5&lt;Variables!$B$4, Q3747+O3748*Variables!$B$5, Variables!$B$4), IF(Q3747&gt;-O3748, Q3747+O3748/Variables!$B$5, 0))</f>
        <v>46.572537713015969</v>
      </c>
      <c r="R3748">
        <f>IF(O3748&gt;0, 0, IF(Q3747&gt;-O3748, 0, -O3748 - Q3747*Variables!$B$5))</f>
        <v>0</v>
      </c>
      <c r="S3748">
        <f t="shared" si="352"/>
        <v>0</v>
      </c>
      <c r="T3748">
        <f t="shared" si="353"/>
        <v>0</v>
      </c>
    </row>
    <row r="3749" spans="1:20" x14ac:dyDescent="0.3">
      <c r="A3749" s="3">
        <f t="shared" si="348"/>
        <v>43257</v>
      </c>
      <c r="B3749">
        <v>6</v>
      </c>
      <c r="C3749">
        <v>6</v>
      </c>
      <c r="D3749">
        <v>4</v>
      </c>
      <c r="E3749">
        <v>1</v>
      </c>
      <c r="F3749" s="1">
        <f>VLOOKUP(A3749,Weather!$A$1:$E$366, 5)</f>
        <v>9.523809523809347E-2</v>
      </c>
      <c r="G3749" s="1">
        <f>VLOOKUP(D3749, Summer!$A$1:$E$25, 2)</f>
        <v>286.33237882239803</v>
      </c>
      <c r="H3749" s="1">
        <f>VLOOKUP(D3749, Summer!$A$1:$E$25, 3)</f>
        <v>256.10019667595998</v>
      </c>
      <c r="I3749" s="1">
        <f>VLOOKUP(D3749, Summer!$A$1:$E$25, 5)</f>
        <v>276.13078095883401</v>
      </c>
      <c r="J3749" s="1">
        <f t="shared" si="349"/>
        <v>258.97945211847781</v>
      </c>
      <c r="K3749" s="47">
        <f t="shared" si="350"/>
        <v>4.8449937724445364</v>
      </c>
      <c r="L3749" s="48">
        <f>Solar!K3766/1000*Variables!$B$3</f>
        <v>0</v>
      </c>
      <c r="M3749">
        <f>IF(E3749=1, VLOOKUP(D3749, Sheet1!$A$2:$C$26, 2), Sheet1!$C$3)</f>
        <v>0.18637999999999999</v>
      </c>
      <c r="N3749" s="1">
        <f>'Electricity Rates'!$J$2</f>
        <v>0.24729999999999999</v>
      </c>
      <c r="O3749" s="145">
        <f>L3749-K3749</f>
        <v>-4.8449937724445364</v>
      </c>
      <c r="P3749">
        <f t="shared" si="351"/>
        <v>1.1981669599255338</v>
      </c>
      <c r="Q3749">
        <f>IF(O3749&gt;0, IF(Q3748+O3749*Variables!$B$5&lt;Variables!$B$4, Q3748+O3749*Variables!$B$5, Variables!$B$4), IF(Q3748&gt;-O3749, Q3748+O3749/Variables!$B$5, 0))</f>
        <v>41.418289018926032</v>
      </c>
      <c r="R3749">
        <f>IF(O3749&gt;0, 0, IF(Q3748&gt;-O3749, 0, -O3749 - Q3748*Variables!$B$5))</f>
        <v>0</v>
      </c>
      <c r="S3749">
        <f t="shared" si="352"/>
        <v>0</v>
      </c>
      <c r="T3749">
        <f t="shared" si="353"/>
        <v>0</v>
      </c>
    </row>
    <row r="3750" spans="1:20" x14ac:dyDescent="0.3">
      <c r="A3750" s="3">
        <f t="shared" si="348"/>
        <v>43257</v>
      </c>
      <c r="B3750">
        <v>6</v>
      </c>
      <c r="C3750">
        <v>6</v>
      </c>
      <c r="D3750">
        <v>5</v>
      </c>
      <c r="E3750">
        <v>1</v>
      </c>
      <c r="F3750" s="1">
        <f>VLOOKUP(A3750,Weather!$A$1:$E$366, 5)</f>
        <v>9.523809523809347E-2</v>
      </c>
      <c r="G3750" s="1">
        <f>VLOOKUP(D3750, Summer!$A$1:$E$25, 2)</f>
        <v>323.19252555232703</v>
      </c>
      <c r="H3750" s="1">
        <f>VLOOKUP(D3750, Summer!$A$1:$E$25, 3)</f>
        <v>290.90909090909099</v>
      </c>
      <c r="I3750" s="1">
        <f>VLOOKUP(D3750, Summer!$A$1:$E$25, 5)</f>
        <v>275.93148050343302</v>
      </c>
      <c r="J3750" s="1">
        <f t="shared" si="349"/>
        <v>293.98370373225629</v>
      </c>
      <c r="K3750" s="47">
        <f t="shared" si="350"/>
        <v>5.4998541472369427</v>
      </c>
      <c r="L3750" s="48">
        <f>Solar!K3767/1000*Variables!$B$3</f>
        <v>0</v>
      </c>
      <c r="M3750">
        <f>IF(E3750=1, VLOOKUP(D3750, Sheet1!$A$2:$C$26, 2), Sheet1!$C$3)</f>
        <v>0.18637999999999999</v>
      </c>
      <c r="N3750" s="1">
        <f>'Electricity Rates'!$J$2</f>
        <v>0.24729999999999999</v>
      </c>
      <c r="O3750" s="145">
        <f>L3750-K3750</f>
        <v>-5.4998541472369427</v>
      </c>
      <c r="P3750">
        <f t="shared" si="351"/>
        <v>1.3601139306116958</v>
      </c>
      <c r="Q3750">
        <f>IF(O3750&gt;0, IF(Q3749+O3750*Variables!$B$5&lt;Variables!$B$4, Q3749+O3750*Variables!$B$5, Variables!$B$4), IF(Q3749&gt;-O3750, Q3749+O3750/Variables!$B$5, 0))</f>
        <v>35.567380351652687</v>
      </c>
      <c r="R3750">
        <f>IF(O3750&gt;0, 0, IF(Q3749&gt;-O3750, 0, -O3750 - Q3749*Variables!$B$5))</f>
        <v>0</v>
      </c>
      <c r="S3750">
        <f t="shared" si="352"/>
        <v>0</v>
      </c>
      <c r="T3750">
        <f t="shared" si="353"/>
        <v>0</v>
      </c>
    </row>
    <row r="3751" spans="1:20" x14ac:dyDescent="0.3">
      <c r="A3751" s="3">
        <f t="shared" si="348"/>
        <v>43257</v>
      </c>
      <c r="B3751">
        <v>6</v>
      </c>
      <c r="C3751">
        <v>6</v>
      </c>
      <c r="D3751">
        <v>6</v>
      </c>
      <c r="E3751">
        <v>1</v>
      </c>
      <c r="F3751" s="1">
        <f>VLOOKUP(A3751,Weather!$A$1:$E$366, 5)</f>
        <v>9.523809523809347E-2</v>
      </c>
      <c r="G3751" s="1">
        <f>VLOOKUP(D3751, Summer!$A$1:$E$25, 2)</f>
        <v>420.20776289112302</v>
      </c>
      <c r="H3751" s="1">
        <f>VLOOKUP(D3751, Summer!$A$1:$E$25, 3)</f>
        <v>354.54545454545399</v>
      </c>
      <c r="I3751" s="1">
        <f>VLOOKUP(D3751, Summer!$A$1:$E$25, 5)</f>
        <v>244.50179868660999</v>
      </c>
      <c r="J3751" s="1">
        <f t="shared" si="349"/>
        <v>360.79900772123187</v>
      </c>
      <c r="K3751" s="47">
        <f t="shared" si="350"/>
        <v>6.7498364492401155</v>
      </c>
      <c r="L3751" s="48">
        <f>Solar!K3768/1000*Variables!$B$3</f>
        <v>0.76769999999999994</v>
      </c>
      <c r="M3751">
        <f>IF(E3751=1, VLOOKUP(D3751, Sheet1!$A$2:$C$26, 2), Sheet1!$C$3)</f>
        <v>0.18637999999999999</v>
      </c>
      <c r="N3751" s="1">
        <f>'Electricity Rates'!$J$2</f>
        <v>0.24729999999999999</v>
      </c>
      <c r="O3751" s="145">
        <f>L3751-K3751</f>
        <v>-5.9821364492401159</v>
      </c>
      <c r="P3751">
        <f t="shared" si="351"/>
        <v>1.6692345538970805</v>
      </c>
      <c r="Q3751">
        <f>IF(O3751&gt;0, IF(Q3750+O3751*Variables!$B$5&lt;Variables!$B$4, Q3750+O3751*Variables!$B$5, Variables!$B$4), IF(Q3750&gt;-O3751, Q3750+O3751/Variables!$B$5, 0))</f>
        <v>29.203405405652564</v>
      </c>
      <c r="R3751">
        <f>IF(O3751&gt;0, 0, IF(Q3750&gt;-O3751, 0, -O3751 - Q3750*Variables!$B$5))</f>
        <v>0</v>
      </c>
      <c r="S3751">
        <f t="shared" si="352"/>
        <v>0</v>
      </c>
      <c r="T3751">
        <f t="shared" si="353"/>
        <v>0</v>
      </c>
    </row>
    <row r="3752" spans="1:20" x14ac:dyDescent="0.3">
      <c r="A3752" s="3">
        <f t="shared" si="348"/>
        <v>43257</v>
      </c>
      <c r="B3752">
        <v>6</v>
      </c>
      <c r="C3752">
        <v>6</v>
      </c>
      <c r="D3752">
        <v>7</v>
      </c>
      <c r="E3752">
        <v>1</v>
      </c>
      <c r="F3752" s="1">
        <f>VLOOKUP(A3752,Weather!$A$1:$E$366, 5)</f>
        <v>9.523809523809347E-2</v>
      </c>
      <c r="G3752" s="1">
        <f>VLOOKUP(D3752, Summer!$A$1:$E$25, 2)</f>
        <v>767.23345107957198</v>
      </c>
      <c r="H3752" s="1">
        <f>VLOOKUP(D3752, Summer!$A$1:$E$25, 3)</f>
        <v>587.45596403639502</v>
      </c>
      <c r="I3752" s="1">
        <f>VLOOKUP(D3752, Summer!$A$1:$E$25, 5)</f>
        <v>275.57273968370998</v>
      </c>
      <c r="J3752" s="1">
        <f t="shared" si="349"/>
        <v>604.57762946907826</v>
      </c>
      <c r="K3752" s="47">
        <f t="shared" si="350"/>
        <v>11.310452724245192</v>
      </c>
      <c r="L3752" s="48">
        <f>Solar!K3769/1000*Variables!$B$3</f>
        <v>5.7113500000000004</v>
      </c>
      <c r="M3752">
        <f>IF(E3752=1, VLOOKUP(D3752, Sheet1!$A$2:$C$26, 2), Sheet1!$C$3)</f>
        <v>0.18637999999999999</v>
      </c>
      <c r="N3752" s="1">
        <f>'Electricity Rates'!$J$2</f>
        <v>0.24729999999999999</v>
      </c>
      <c r="O3752" s="145">
        <f>L3752-K3752</f>
        <v>-5.5991027242451912</v>
      </c>
      <c r="P3752">
        <f t="shared" si="351"/>
        <v>2.7970749587058359</v>
      </c>
      <c r="Q3752">
        <f>IF(O3752&gt;0, IF(Q3751+O3752*Variables!$B$5&lt;Variables!$B$4, Q3751+O3752*Variables!$B$5, Variables!$B$4), IF(Q3751&gt;-O3752, Q3751+O3752/Variables!$B$5, 0))</f>
        <v>23.246913145817253</v>
      </c>
      <c r="R3752">
        <f>IF(O3752&gt;0, 0, IF(Q3751&gt;-O3752, 0, -O3752 - Q3751*Variables!$B$5))</f>
        <v>0</v>
      </c>
      <c r="S3752">
        <f t="shared" si="352"/>
        <v>0</v>
      </c>
      <c r="T3752">
        <f t="shared" si="353"/>
        <v>0</v>
      </c>
    </row>
    <row r="3753" spans="1:20" x14ac:dyDescent="0.3">
      <c r="A3753" s="3">
        <f t="shared" si="348"/>
        <v>43257</v>
      </c>
      <c r="B3753">
        <v>6</v>
      </c>
      <c r="C3753">
        <v>6</v>
      </c>
      <c r="D3753">
        <v>8</v>
      </c>
      <c r="E3753">
        <v>1</v>
      </c>
      <c r="F3753" s="1">
        <f>VLOOKUP(A3753,Weather!$A$1:$E$366, 5)</f>
        <v>9.523809523809347E-2</v>
      </c>
      <c r="G3753" s="1">
        <f>VLOOKUP(D3753, Summer!$A$1:$E$25, 2)</f>
        <v>1109.6398637209199</v>
      </c>
      <c r="H3753" s="1">
        <f>VLOOKUP(D3753, Summer!$A$1:$E$25, 3)</f>
        <v>814.26008774773595</v>
      </c>
      <c r="I3753" s="1">
        <f>VLOOKUP(D3753, Summer!$A$1:$E$25, 5)</f>
        <v>328.96533168578299</v>
      </c>
      <c r="J3753" s="1">
        <f t="shared" si="349"/>
        <v>842.39149498327674</v>
      </c>
      <c r="K3753" s="47">
        <f t="shared" si="350"/>
        <v>15.759480197243873</v>
      </c>
      <c r="L3753" s="48">
        <f>Solar!K3770/1000*Variables!$B$3</f>
        <v>14.510599999999998</v>
      </c>
      <c r="M3753">
        <f>IF(E3753=1, VLOOKUP(D3753, Sheet1!$A$2:$C$26, 2), Sheet1!$C$3)</f>
        <v>0.18637999999999999</v>
      </c>
      <c r="N3753" s="1">
        <f>'Electricity Rates'!$J$2</f>
        <v>0.24729999999999999</v>
      </c>
      <c r="O3753" s="145">
        <f>L3753-K3753</f>
        <v>-1.2488801972438743</v>
      </c>
      <c r="P3753">
        <f t="shared" si="351"/>
        <v>3.8973194527784094</v>
      </c>
      <c r="Q3753">
        <f>IF(O3753&gt;0, IF(Q3752+O3753*Variables!$B$5&lt;Variables!$B$4, Q3752+O3753*Variables!$B$5, Variables!$B$4), IF(Q3752&gt;-O3753, Q3752+O3753/Variables!$B$5, 0))</f>
        <v>21.918317191302492</v>
      </c>
      <c r="R3753">
        <f>IF(O3753&gt;0, 0, IF(Q3752&gt;-O3753, 0, -O3753 - Q3752*Variables!$B$5))</f>
        <v>0</v>
      </c>
      <c r="S3753">
        <f t="shared" si="352"/>
        <v>0</v>
      </c>
      <c r="T3753">
        <f t="shared" si="353"/>
        <v>0</v>
      </c>
    </row>
    <row r="3754" spans="1:20" x14ac:dyDescent="0.3">
      <c r="A3754" s="3">
        <f t="shared" si="348"/>
        <v>43257</v>
      </c>
      <c r="B3754">
        <v>6</v>
      </c>
      <c r="C3754">
        <v>6</v>
      </c>
      <c r="D3754">
        <v>9</v>
      </c>
      <c r="E3754">
        <v>1</v>
      </c>
      <c r="F3754" s="1">
        <f>VLOOKUP(A3754,Weather!$A$1:$E$366, 5)</f>
        <v>9.523809523809347E-2</v>
      </c>
      <c r="G3754" s="1">
        <f>VLOOKUP(D3754, Summer!$A$1:$E$25, 2)</f>
        <v>1322.40871182827</v>
      </c>
      <c r="H3754" s="1">
        <f>VLOOKUP(D3754, Summer!$A$1:$E$25, 3)</f>
        <v>1017.49011217013</v>
      </c>
      <c r="I3754" s="1">
        <f>VLOOKUP(D3754, Summer!$A$1:$E$25, 5)</f>
        <v>386.82225388885001</v>
      </c>
      <c r="J3754" s="1">
        <f t="shared" si="349"/>
        <v>1046.529978804238</v>
      </c>
      <c r="K3754" s="47">
        <f t="shared" si="350"/>
        <v>19.578507825645669</v>
      </c>
      <c r="L3754" s="48">
        <f>Solar!K3771/1000*Variables!$B$3</f>
        <v>25.302600000000002</v>
      </c>
      <c r="M3754">
        <f>IF(E3754=1, VLOOKUP(D3754, Sheet1!$A$2:$C$26, 2), Sheet1!$C$3)</f>
        <v>0.25796000000000002</v>
      </c>
      <c r="N3754" s="1">
        <f>'Electricity Rates'!$J$2</f>
        <v>0.24729999999999999</v>
      </c>
      <c r="O3754" s="145">
        <f>L3754-K3754</f>
        <v>5.7240921743543325</v>
      </c>
      <c r="P3754">
        <f t="shared" si="351"/>
        <v>4.8417649852821736</v>
      </c>
      <c r="Q3754">
        <f>IF(O3754&gt;0, IF(Q3753+O3754*Variables!$B$5&lt;Variables!$B$4, Q3753+O3754*Variables!$B$5, Variables!$B$4), IF(Q3753&gt;-O3754, Q3753+O3754/Variables!$B$5, 0))</f>
        <v>27.298963835195565</v>
      </c>
      <c r="R3754">
        <f>IF(O3754&gt;0, 0, IF(Q3753&gt;-O3754, 0, -O3754 - Q3753*Variables!$B$5))</f>
        <v>0</v>
      </c>
      <c r="S3754">
        <f t="shared" si="352"/>
        <v>0</v>
      </c>
      <c r="T3754">
        <f t="shared" si="353"/>
        <v>0</v>
      </c>
    </row>
    <row r="3755" spans="1:20" x14ac:dyDescent="0.3">
      <c r="A3755" s="3">
        <f t="shared" si="348"/>
        <v>43257</v>
      </c>
      <c r="B3755">
        <v>6</v>
      </c>
      <c r="C3755">
        <v>6</v>
      </c>
      <c r="D3755">
        <v>10</v>
      </c>
      <c r="E3755">
        <v>1</v>
      </c>
      <c r="F3755" s="1">
        <f>VLOOKUP(A3755,Weather!$A$1:$E$366, 5)</f>
        <v>9.523809523809347E-2</v>
      </c>
      <c r="G3755" s="1">
        <f>VLOOKUP(D3755, Summer!$A$1:$E$25, 2)</f>
        <v>1424.0693518383</v>
      </c>
      <c r="H3755" s="1">
        <f>VLOOKUP(D3755, Summer!$A$1:$E$25, 3)</f>
        <v>1069.7659339946799</v>
      </c>
      <c r="I3755" s="1">
        <f>VLOOKUP(D3755, Summer!$A$1:$E$25, 5)</f>
        <v>417.88322986318002</v>
      </c>
      <c r="J3755" s="1">
        <f t="shared" si="349"/>
        <v>1103.5091166464526</v>
      </c>
      <c r="K3755" s="47">
        <f t="shared" si="350"/>
        <v>20.644474896571804</v>
      </c>
      <c r="L3755" s="48">
        <f>Solar!K3772/1000*Variables!$B$3</f>
        <v>32.885199999999998</v>
      </c>
      <c r="M3755">
        <f>IF(E3755=1, VLOOKUP(D3755, Sheet1!$A$2:$C$26, 2), Sheet1!$C$3)</f>
        <v>0.25796000000000002</v>
      </c>
      <c r="N3755" s="1">
        <f>'Electricity Rates'!$J$2</f>
        <v>0.24729999999999999</v>
      </c>
      <c r="O3755" s="145">
        <f>L3755-K3755</f>
        <v>12.240725103428193</v>
      </c>
      <c r="P3755">
        <f t="shared" si="351"/>
        <v>5.1053786419222069</v>
      </c>
      <c r="Q3755">
        <f>IF(O3755&gt;0, IF(Q3754+O3755*Variables!$B$5&lt;Variables!$B$4, Q3754+O3755*Variables!$B$5, Variables!$B$4), IF(Q3754&gt;-O3755, Q3754+O3755/Variables!$B$5, 0))</f>
        <v>38.805245432418062</v>
      </c>
      <c r="R3755">
        <f>IF(O3755&gt;0, 0, IF(Q3754&gt;-O3755, 0, -O3755 - Q3754*Variables!$B$5))</f>
        <v>0</v>
      </c>
      <c r="S3755">
        <f t="shared" si="352"/>
        <v>0</v>
      </c>
      <c r="T3755">
        <f t="shared" si="353"/>
        <v>0</v>
      </c>
    </row>
    <row r="3756" spans="1:20" x14ac:dyDescent="0.3">
      <c r="A3756" s="3">
        <f t="shared" si="348"/>
        <v>43257</v>
      </c>
      <c r="B3756">
        <v>6</v>
      </c>
      <c r="C3756">
        <v>6</v>
      </c>
      <c r="D3756">
        <v>11</v>
      </c>
      <c r="E3756">
        <v>1</v>
      </c>
      <c r="F3756" s="1">
        <f>VLOOKUP(A3756,Weather!$A$1:$E$366, 5)</f>
        <v>9.523809523809347E-2</v>
      </c>
      <c r="G3756" s="1">
        <f>VLOOKUP(D3756, Summer!$A$1:$E$25, 2)</f>
        <v>1497.9516334678001</v>
      </c>
      <c r="H3756" s="1">
        <f>VLOOKUP(D3756, Summer!$A$1:$E$25, 3)</f>
        <v>1079.6213447448599</v>
      </c>
      <c r="I3756" s="1">
        <f>VLOOKUP(D3756, Summer!$A$1:$E$25, 5)</f>
        <v>435.54125021175599</v>
      </c>
      <c r="J3756" s="1">
        <f t="shared" si="349"/>
        <v>1119.4623246232345</v>
      </c>
      <c r="K3756" s="47">
        <f t="shared" si="350"/>
        <v>20.942927892227463</v>
      </c>
      <c r="L3756" s="48">
        <f>Solar!K3773/1000*Variables!$B$3</f>
        <v>37.9953</v>
      </c>
      <c r="M3756">
        <f>IF(E3756=1, VLOOKUP(D3756, Sheet1!$A$2:$C$26, 2), Sheet1!$C$3)</f>
        <v>0.25796000000000002</v>
      </c>
      <c r="N3756" s="1">
        <f>'Electricity Rates'!$J$2</f>
        <v>0.24729999999999999</v>
      </c>
      <c r="O3756" s="145">
        <f>L3756-K3756</f>
        <v>17.052372107772538</v>
      </c>
      <c r="P3756">
        <f t="shared" si="351"/>
        <v>5.1791860677478514</v>
      </c>
      <c r="Q3756">
        <f>IF(O3756&gt;0, IF(Q3755+O3756*Variables!$B$5&lt;Variables!$B$4, Q3755+O3756*Variables!$B$5, Variables!$B$4), IF(Q3755&gt;-O3756, Q3755+O3756/Variables!$B$5, 0))</f>
        <v>54.834475213724247</v>
      </c>
      <c r="R3756">
        <f>IF(O3756&gt;0, 0, IF(Q3755&gt;-O3756, 0, -O3756 - Q3755*Variables!$B$5))</f>
        <v>0</v>
      </c>
      <c r="S3756">
        <f t="shared" si="352"/>
        <v>0</v>
      </c>
      <c r="T3756">
        <f t="shared" si="353"/>
        <v>0</v>
      </c>
    </row>
    <row r="3757" spans="1:20" x14ac:dyDescent="0.3">
      <c r="A3757" s="3">
        <f t="shared" si="348"/>
        <v>43257</v>
      </c>
      <c r="B3757">
        <v>6</v>
      </c>
      <c r="C3757">
        <v>6</v>
      </c>
      <c r="D3757">
        <v>12</v>
      </c>
      <c r="E3757">
        <v>1</v>
      </c>
      <c r="F3757" s="1">
        <f>VLOOKUP(A3757,Weather!$A$1:$E$366, 5)</f>
        <v>9.523809523809347E-2</v>
      </c>
      <c r="G3757" s="1">
        <f>VLOOKUP(D3757, Summer!$A$1:$E$25, 2)</f>
        <v>1553.30978408544</v>
      </c>
      <c r="H3757" s="1">
        <f>VLOOKUP(D3757, Summer!$A$1:$E$25, 3)</f>
        <v>1117.7462231731799</v>
      </c>
      <c r="I3757" s="1">
        <f>VLOOKUP(D3757, Summer!$A$1:$E$25, 5)</f>
        <v>435.36187980189499</v>
      </c>
      <c r="J3757" s="1">
        <f t="shared" si="349"/>
        <v>1159.2284670695849</v>
      </c>
      <c r="K3757" s="47">
        <f t="shared" si="350"/>
        <v>21.686873834388805</v>
      </c>
      <c r="L3757" s="48">
        <f>Solar!K3774/1000*Variables!$B$3</f>
        <v>40.872350000000004</v>
      </c>
      <c r="M3757">
        <f>IF(E3757=1, VLOOKUP(D3757, Sheet1!$A$2:$C$26, 2), Sheet1!$C$3)</f>
        <v>0.25796000000000002</v>
      </c>
      <c r="N3757" s="1">
        <f>'Electricity Rates'!$J$2</f>
        <v>0.24729999999999999</v>
      </c>
      <c r="O3757" s="145">
        <f>L3757-K3757</f>
        <v>19.185476165611199</v>
      </c>
      <c r="P3757">
        <f t="shared" si="351"/>
        <v>5.3631638992443511</v>
      </c>
      <c r="Q3757">
        <f>IF(O3757&gt;0, IF(Q3756+O3757*Variables!$B$5&lt;Variables!$B$4, Q3756+O3757*Variables!$B$5, Variables!$B$4), IF(Q3756&gt;-O3757, Q3756+O3757/Variables!$B$5, 0))</f>
        <v>72.868822809398779</v>
      </c>
      <c r="R3757">
        <f>IF(O3757&gt;0, 0, IF(Q3756&gt;-O3757, 0, -O3757 - Q3756*Variables!$B$5))</f>
        <v>0</v>
      </c>
      <c r="S3757">
        <f t="shared" si="352"/>
        <v>0</v>
      </c>
      <c r="T3757">
        <f t="shared" si="353"/>
        <v>0</v>
      </c>
    </row>
    <row r="3758" spans="1:20" x14ac:dyDescent="0.3">
      <c r="A3758" s="3">
        <f t="shared" si="348"/>
        <v>43257</v>
      </c>
      <c r="B3758">
        <v>6</v>
      </c>
      <c r="C3758">
        <v>6</v>
      </c>
      <c r="D3758">
        <v>13</v>
      </c>
      <c r="E3758">
        <v>1</v>
      </c>
      <c r="F3758" s="1">
        <f>VLOOKUP(A3758,Weather!$A$1:$E$366, 5)</f>
        <v>9.523809523809347E-2</v>
      </c>
      <c r="G3758" s="1">
        <f>VLOOKUP(D3758, Summer!$A$1:$E$25, 2)</f>
        <v>1622.5675647430101</v>
      </c>
      <c r="H3758" s="1">
        <f>VLOOKUP(D3758, Summer!$A$1:$E$25, 3)</f>
        <v>1132.28619594112</v>
      </c>
      <c r="I3758" s="1">
        <f>VLOOKUP(D3758, Summer!$A$1:$E$25, 5)</f>
        <v>435.17254436926402</v>
      </c>
      <c r="J3758" s="1">
        <f t="shared" si="349"/>
        <v>1178.9796596365372</v>
      </c>
      <c r="K3758" s="47">
        <f t="shared" si="350"/>
        <v>22.056379616420731</v>
      </c>
      <c r="L3758" s="48">
        <f>Solar!K3775/1000*Variables!$B$3</f>
        <v>41.306699999999999</v>
      </c>
      <c r="M3758">
        <f>IF(E3758=1, VLOOKUP(D3758, Sheet1!$A$2:$C$26, 2), Sheet1!$C$3)</f>
        <v>0.55478000000000005</v>
      </c>
      <c r="N3758" s="1">
        <f>'Electricity Rates'!$J$2</f>
        <v>0.24729999999999999</v>
      </c>
      <c r="O3758" s="145">
        <f>L3758-K3758</f>
        <v>19.250320383579268</v>
      </c>
      <c r="P3758">
        <f t="shared" si="351"/>
        <v>5.4545426791408467</v>
      </c>
      <c r="Q3758">
        <f>IF(O3758&gt;0, IF(Q3757+O3758*Variables!$B$5&lt;Variables!$B$4, Q3757+O3758*Variables!$B$5, Variables!$B$4), IF(Q3757&gt;-O3758, Q3757+O3758/Variables!$B$5, 0))</f>
        <v>90.964123969963282</v>
      </c>
      <c r="R3758">
        <f>IF(O3758&gt;0, 0, IF(Q3757&gt;-O3758, 0, -O3758 - Q3757*Variables!$B$5))</f>
        <v>0</v>
      </c>
      <c r="S3758">
        <f t="shared" si="352"/>
        <v>0</v>
      </c>
      <c r="T3758">
        <f t="shared" si="353"/>
        <v>0</v>
      </c>
    </row>
    <row r="3759" spans="1:20" x14ac:dyDescent="0.3">
      <c r="A3759" s="3">
        <f t="shared" si="348"/>
        <v>43257</v>
      </c>
      <c r="B3759">
        <v>6</v>
      </c>
      <c r="C3759">
        <v>6</v>
      </c>
      <c r="D3759">
        <v>14</v>
      </c>
      <c r="E3759">
        <v>1</v>
      </c>
      <c r="F3759" s="1">
        <f>VLOOKUP(A3759,Weather!$A$1:$E$366, 5)</f>
        <v>9.523809523809347E-2</v>
      </c>
      <c r="G3759" s="1">
        <f>VLOOKUP(D3759, Summer!$A$1:$E$25, 2)</f>
        <v>1636.26340321468</v>
      </c>
      <c r="H3759" s="1">
        <f>VLOOKUP(D3759, Summer!$A$1:$E$25, 3)</f>
        <v>1156.2601309732199</v>
      </c>
      <c r="I3759" s="1">
        <f>VLOOKUP(D3759, Summer!$A$1:$E$25, 5)</f>
        <v>417.13087064403902</v>
      </c>
      <c r="J3759" s="1">
        <f t="shared" si="349"/>
        <v>1201.9747283295487</v>
      </c>
      <c r="K3759" s="47">
        <f t="shared" si="350"/>
        <v>22.486571910454952</v>
      </c>
      <c r="L3759" s="48">
        <f>Solar!K3776/1000*Variables!$B$3</f>
        <v>39.017099999999999</v>
      </c>
      <c r="M3759">
        <f>IF(E3759=1, VLOOKUP(D3759, Sheet1!$A$2:$C$26, 2), Sheet1!$C$3)</f>
        <v>0.55478000000000005</v>
      </c>
      <c r="N3759" s="1">
        <f>'Electricity Rates'!$J$2</f>
        <v>0.24729999999999999</v>
      </c>
      <c r="O3759" s="145">
        <f>L3759-K3759</f>
        <v>16.530528089545047</v>
      </c>
      <c r="P3759">
        <f t="shared" si="351"/>
        <v>5.5609292334555098</v>
      </c>
      <c r="Q3759">
        <f>IF(O3759&gt;0, IF(Q3758+O3759*Variables!$B$5&lt;Variables!$B$4, Q3758+O3759*Variables!$B$5, Variables!$B$4), IF(Q3758&gt;-O3759, Q3758+O3759/Variables!$B$5, 0))</f>
        <v>100</v>
      </c>
      <c r="R3759">
        <f>IF(O3759&gt;0, 0, IF(Q3758&gt;-O3759, 0, -O3759 - Q3758*Variables!$B$5))</f>
        <v>0</v>
      </c>
      <c r="S3759">
        <f t="shared" si="352"/>
        <v>0</v>
      </c>
      <c r="T3759">
        <f t="shared" si="353"/>
        <v>0</v>
      </c>
    </row>
    <row r="3760" spans="1:20" x14ac:dyDescent="0.3">
      <c r="A3760" s="3">
        <f t="shared" si="348"/>
        <v>43257</v>
      </c>
      <c r="B3760">
        <v>6</v>
      </c>
      <c r="C3760">
        <v>6</v>
      </c>
      <c r="D3760">
        <v>15</v>
      </c>
      <c r="E3760">
        <v>1</v>
      </c>
      <c r="F3760" s="1">
        <f>VLOOKUP(A3760,Weather!$A$1:$E$366, 5)</f>
        <v>9.523809523809347E-2</v>
      </c>
      <c r="G3760" s="1">
        <f>VLOOKUP(D3760, Summer!$A$1:$E$25, 2)</f>
        <v>1589.7727985285201</v>
      </c>
      <c r="H3760" s="1">
        <f>VLOOKUP(D3760, Summer!$A$1:$E$25, 3)</f>
        <v>1137.7596230737599</v>
      </c>
      <c r="I3760" s="1">
        <f>VLOOKUP(D3760, Summer!$A$1:$E$25, 5)</f>
        <v>403.543562097039</v>
      </c>
      <c r="J3760" s="1">
        <f t="shared" si="349"/>
        <v>1180.8084969265935</v>
      </c>
      <c r="K3760" s="47">
        <f t="shared" si="350"/>
        <v>22.090593548100081</v>
      </c>
      <c r="L3760" s="48">
        <f>Solar!K3777/1000*Variables!$B$3</f>
        <v>34.4831</v>
      </c>
      <c r="M3760">
        <f>IF(E3760=1, VLOOKUP(D3760, Sheet1!$A$2:$C$26, 2), Sheet1!$C$3)</f>
        <v>0.55478000000000005</v>
      </c>
      <c r="N3760" s="1">
        <f>'Electricity Rates'!$J$2</f>
        <v>0.24729999999999999</v>
      </c>
      <c r="O3760" s="145">
        <f>L3760-K3760</f>
        <v>12.392506451899919</v>
      </c>
      <c r="P3760">
        <f t="shared" si="351"/>
        <v>5.4630037844451502</v>
      </c>
      <c r="Q3760">
        <f>IF(O3760&gt;0, IF(Q3759+O3760*Variables!$B$5&lt;Variables!$B$4, Q3759+O3760*Variables!$B$5, Variables!$B$4), IF(Q3759&gt;-O3760, Q3759+O3760/Variables!$B$5, 0))</f>
        <v>100</v>
      </c>
      <c r="R3760">
        <f>IF(O3760&gt;0, 0, IF(Q3759&gt;-O3760, 0, -O3760 - Q3759*Variables!$B$5))</f>
        <v>0</v>
      </c>
      <c r="S3760">
        <f t="shared" si="352"/>
        <v>0</v>
      </c>
      <c r="T3760">
        <f t="shared" si="353"/>
        <v>0</v>
      </c>
    </row>
    <row r="3761" spans="1:20" x14ac:dyDescent="0.3">
      <c r="A3761" s="3">
        <f t="shared" si="348"/>
        <v>43257</v>
      </c>
      <c r="B3761">
        <v>6</v>
      </c>
      <c r="C3761">
        <v>6</v>
      </c>
      <c r="D3761">
        <v>16</v>
      </c>
      <c r="E3761">
        <v>1</v>
      </c>
      <c r="F3761" s="1">
        <f>VLOOKUP(A3761,Weather!$A$1:$E$366, 5)</f>
        <v>9.523809523809347E-2</v>
      </c>
      <c r="G3761" s="1">
        <f>VLOOKUP(D3761, Summer!$A$1:$E$25, 2)</f>
        <v>1459.9523441255701</v>
      </c>
      <c r="H3761" s="1">
        <f>VLOOKUP(D3761, Summer!$A$1:$E$25, 3)</f>
        <v>1006.09479349024</v>
      </c>
      <c r="I3761" s="1">
        <f>VLOOKUP(D3761, Summer!$A$1:$E$25, 5)</f>
        <v>381.04254068220598</v>
      </c>
      <c r="J3761" s="1">
        <f t="shared" si="349"/>
        <v>1049.3193221221754</v>
      </c>
      <c r="K3761" s="47">
        <f t="shared" si="350"/>
        <v>19.630690927023281</v>
      </c>
      <c r="L3761" s="48">
        <f>Solar!K3778/1000*Variables!$B$3</f>
        <v>27.610299999999999</v>
      </c>
      <c r="M3761">
        <f>IF(E3761=1, VLOOKUP(D3761, Sheet1!$A$2:$C$26, 2), Sheet1!$C$3)</f>
        <v>0.55478000000000005</v>
      </c>
      <c r="N3761" s="1">
        <f>'Electricity Rates'!$J$2</f>
        <v>0.24729999999999999</v>
      </c>
      <c r="O3761" s="145">
        <f>L3761-K3761</f>
        <v>7.979609072976718</v>
      </c>
      <c r="P3761">
        <f t="shared" si="351"/>
        <v>4.8546698662528573</v>
      </c>
      <c r="Q3761">
        <f>IF(O3761&gt;0, IF(Q3760+O3761*Variables!$B$5&lt;Variables!$B$4, Q3760+O3761*Variables!$B$5, Variables!$B$4), IF(Q3760&gt;-O3761, Q3760+O3761/Variables!$B$5, 0))</f>
        <v>100</v>
      </c>
      <c r="R3761">
        <f>IF(O3761&gt;0, 0, IF(Q3760&gt;-O3761, 0, -O3761 - Q3760*Variables!$B$5))</f>
        <v>0</v>
      </c>
      <c r="S3761">
        <f t="shared" si="352"/>
        <v>0</v>
      </c>
      <c r="T3761">
        <f t="shared" si="353"/>
        <v>0</v>
      </c>
    </row>
    <row r="3762" spans="1:20" x14ac:dyDescent="0.3">
      <c r="A3762" s="3">
        <f t="shared" si="348"/>
        <v>43257</v>
      </c>
      <c r="B3762">
        <v>6</v>
      </c>
      <c r="C3762">
        <v>6</v>
      </c>
      <c r="D3762">
        <v>17</v>
      </c>
      <c r="E3762">
        <v>1</v>
      </c>
      <c r="F3762" s="1">
        <f>VLOOKUP(A3762,Weather!$A$1:$E$366, 5)</f>
        <v>9.523809523809347E-2</v>
      </c>
      <c r="G3762" s="1">
        <f>VLOOKUP(D3762, Summer!$A$1:$E$25, 2)</f>
        <v>1144.9480592772099</v>
      </c>
      <c r="H3762" s="1">
        <f>VLOOKUP(D3762, Summer!$A$1:$E$25, 3)</f>
        <v>808.38142168622596</v>
      </c>
      <c r="I3762" s="1">
        <f>VLOOKUP(D3762, Summer!$A$1:$E$25, 5)</f>
        <v>371.93450987035499</v>
      </c>
      <c r="J3762" s="1">
        <f t="shared" si="349"/>
        <v>840.43538717108095</v>
      </c>
      <c r="K3762" s="47">
        <f t="shared" si="350"/>
        <v>15.722885285598206</v>
      </c>
      <c r="L3762" s="48">
        <f>Solar!K3779/1000*Variables!$B$3</f>
        <v>18.457149999999999</v>
      </c>
      <c r="M3762">
        <f>IF(E3762=1, VLOOKUP(D3762, Sheet1!$A$2:$C$26, 2), Sheet1!$C$3)</f>
        <v>0.55478000000000005</v>
      </c>
      <c r="N3762" s="1">
        <f>'Electricity Rates'!$J$2</f>
        <v>0.24729999999999999</v>
      </c>
      <c r="O3762" s="145">
        <f>L3762-K3762</f>
        <v>2.7342647144017924</v>
      </c>
      <c r="P3762">
        <f t="shared" si="351"/>
        <v>3.8882695311284361</v>
      </c>
      <c r="Q3762">
        <f>IF(O3762&gt;0, IF(Q3761+O3762*Variables!$B$5&lt;Variables!$B$4, Q3761+O3762*Variables!$B$5, Variables!$B$4), IF(Q3761&gt;-O3762, Q3761+O3762/Variables!$B$5, 0))</f>
        <v>100</v>
      </c>
      <c r="R3762">
        <f>IF(O3762&gt;0, 0, IF(Q3761&gt;-O3762, 0, -O3762 - Q3761*Variables!$B$5))</f>
        <v>0</v>
      </c>
      <c r="S3762">
        <f t="shared" si="352"/>
        <v>0</v>
      </c>
      <c r="T3762">
        <f t="shared" si="353"/>
        <v>0</v>
      </c>
    </row>
    <row r="3763" spans="1:20" x14ac:dyDescent="0.3">
      <c r="A3763" s="3">
        <f t="shared" si="348"/>
        <v>43257</v>
      </c>
      <c r="B3763">
        <v>6</v>
      </c>
      <c r="C3763">
        <v>6</v>
      </c>
      <c r="D3763">
        <v>18</v>
      </c>
      <c r="E3763">
        <v>1</v>
      </c>
      <c r="F3763" s="1">
        <f>VLOOKUP(A3763,Weather!$A$1:$E$366, 5)</f>
        <v>9.523809523809347E-2</v>
      </c>
      <c r="G3763" s="1">
        <f>VLOOKUP(D3763, Summer!$A$1:$E$25, 2)</f>
        <v>769.75210584620504</v>
      </c>
      <c r="H3763" s="1">
        <f>VLOOKUP(D3763, Summer!$A$1:$E$25, 3)</f>
        <v>572.92139445417001</v>
      </c>
      <c r="I3763" s="1">
        <f>VLOOKUP(D3763, Summer!$A$1:$E$25, 5)</f>
        <v>349.41355840998102</v>
      </c>
      <c r="J3763" s="1">
        <f t="shared" si="349"/>
        <v>591.66717649150632</v>
      </c>
      <c r="K3763" s="47">
        <f t="shared" si="350"/>
        <v>11.068923661749691</v>
      </c>
      <c r="L3763" s="48">
        <f>Solar!K3780/1000*Variables!$B$3</f>
        <v>8.0393000000000008</v>
      </c>
      <c r="M3763">
        <f>IF(E3763=1, VLOOKUP(D3763, Sheet1!$A$2:$C$26, 2), Sheet1!$C$3)</f>
        <v>0.55478000000000005</v>
      </c>
      <c r="N3763" s="1">
        <f>'Electricity Rates'!$J$2</f>
        <v>0.24729999999999999</v>
      </c>
      <c r="O3763" s="145">
        <f>L3763-K3763</f>
        <v>-3.0296236617496906</v>
      </c>
      <c r="P3763">
        <f t="shared" si="351"/>
        <v>2.7373448215506984</v>
      </c>
      <c r="Q3763">
        <f>IF(O3763&gt;0, IF(Q3762+O3763*Variables!$B$5&lt;Variables!$B$4, Q3762+O3763*Variables!$B$5, Variables!$B$4), IF(Q3762&gt;-O3763, Q3762+O3763/Variables!$B$5, 0))</f>
        <v>96.776996104521601</v>
      </c>
      <c r="R3763">
        <f>IF(O3763&gt;0, 0, IF(Q3762&gt;-O3763, 0, -O3763 - Q3762*Variables!$B$5))</f>
        <v>0</v>
      </c>
      <c r="S3763">
        <f t="shared" si="352"/>
        <v>0</v>
      </c>
      <c r="T3763">
        <f t="shared" si="353"/>
        <v>0</v>
      </c>
    </row>
    <row r="3764" spans="1:20" x14ac:dyDescent="0.3">
      <c r="A3764" s="3">
        <f t="shared" si="348"/>
        <v>43257</v>
      </c>
      <c r="B3764">
        <v>6</v>
      </c>
      <c r="C3764">
        <v>6</v>
      </c>
      <c r="D3764">
        <v>19</v>
      </c>
      <c r="E3764">
        <v>1</v>
      </c>
      <c r="F3764" s="1">
        <f>VLOOKUP(A3764,Weather!$A$1:$E$366, 5)</f>
        <v>9.523809523809347E-2</v>
      </c>
      <c r="G3764" s="1">
        <f>VLOOKUP(D3764, Summer!$A$1:$E$25, 2)</f>
        <v>565.86125451999203</v>
      </c>
      <c r="H3764" s="1">
        <f>VLOOKUP(D3764, Summer!$A$1:$E$25, 3)</f>
        <v>365.77406038600299</v>
      </c>
      <c r="I3764" s="1">
        <f>VLOOKUP(D3764, Summer!$A$1:$E$25, 5)</f>
        <v>331.38683221891199</v>
      </c>
      <c r="J3764" s="1">
        <f t="shared" si="349"/>
        <v>384.82998363685874</v>
      </c>
      <c r="K3764" s="47">
        <f t="shared" si="350"/>
        <v>7.199408520323626</v>
      </c>
      <c r="L3764" s="48">
        <f>Solar!K3781/1000*Variables!$B$3</f>
        <v>1.3328500000000001</v>
      </c>
      <c r="M3764">
        <f>IF(E3764=1, VLOOKUP(D3764, Sheet1!$A$2:$C$26, 2), Sheet1!$C$3)</f>
        <v>0.25796000000000002</v>
      </c>
      <c r="N3764" s="1">
        <f>'Electricity Rates'!$J$2</f>
        <v>0.24729999999999999</v>
      </c>
      <c r="O3764" s="145">
        <f>L3764-K3764</f>
        <v>-5.8665585203236255</v>
      </c>
      <c r="P3764">
        <f t="shared" si="351"/>
        <v>1.7804137270760327</v>
      </c>
      <c r="Q3764">
        <f>IF(O3764&gt;0, IF(Q3763+O3764*Variables!$B$5&lt;Variables!$B$4, Q3763+O3764*Variables!$B$5, Variables!$B$4), IF(Q3763&gt;-O3764, Q3763+O3764/Variables!$B$5, 0))</f>
        <v>90.535976402049656</v>
      </c>
      <c r="R3764">
        <f>IF(O3764&gt;0, 0, IF(Q3763&gt;-O3764, 0, -O3764 - Q3763*Variables!$B$5))</f>
        <v>0</v>
      </c>
      <c r="S3764">
        <f t="shared" si="352"/>
        <v>0</v>
      </c>
      <c r="T3764">
        <f t="shared" si="353"/>
        <v>0</v>
      </c>
    </row>
    <row r="3765" spans="1:20" x14ac:dyDescent="0.3">
      <c r="A3765" s="3">
        <f t="shared" si="348"/>
        <v>43257</v>
      </c>
      <c r="B3765">
        <v>6</v>
      </c>
      <c r="C3765">
        <v>6</v>
      </c>
      <c r="D3765">
        <v>20</v>
      </c>
      <c r="E3765">
        <v>1</v>
      </c>
      <c r="F3765" s="1">
        <f>VLOOKUP(A3765,Weather!$A$1:$E$366, 5)</f>
        <v>9.523809523809347E-2</v>
      </c>
      <c r="G3765" s="1">
        <f>VLOOKUP(D3765, Summer!$A$1:$E$25, 2)</f>
        <v>459.178981251175</v>
      </c>
      <c r="H3765" s="1">
        <f>VLOOKUP(D3765, Summer!$A$1:$E$25, 3)</f>
        <v>328.41643432967999</v>
      </c>
      <c r="I3765" s="1">
        <f>VLOOKUP(D3765, Summer!$A$1:$E$25, 5)</f>
        <v>326.73316658528501</v>
      </c>
      <c r="J3765" s="1">
        <f t="shared" si="349"/>
        <v>340.87001022696501</v>
      </c>
      <c r="K3765" s="47">
        <f t="shared" si="350"/>
        <v>6.3770042883835334</v>
      </c>
      <c r="L3765" s="48">
        <f>Solar!K3782/1000*Variables!$B$3</f>
        <v>0</v>
      </c>
      <c r="M3765">
        <f>IF(E3765=1, VLOOKUP(D3765, Sheet1!$A$2:$C$26, 2), Sheet1!$C$3)</f>
        <v>0.25796000000000002</v>
      </c>
      <c r="N3765" s="1">
        <f>'Electricity Rates'!$J$2</f>
        <v>0.24729999999999999</v>
      </c>
      <c r="O3765" s="145">
        <f>L3765-K3765</f>
        <v>-6.3770042883835334</v>
      </c>
      <c r="P3765">
        <f t="shared" si="351"/>
        <v>1.5770331605172478</v>
      </c>
      <c r="Q3765">
        <f>IF(O3765&gt;0, IF(Q3764+O3765*Variables!$B$5&lt;Variables!$B$4, Q3764+O3765*Variables!$B$5, Variables!$B$4), IF(Q3764&gt;-O3765, Q3764+O3765/Variables!$B$5, 0))</f>
        <v>83.751929286748023</v>
      </c>
      <c r="R3765">
        <f>IF(O3765&gt;0, 0, IF(Q3764&gt;-O3765, 0, -O3765 - Q3764*Variables!$B$5))</f>
        <v>0</v>
      </c>
      <c r="S3765">
        <f t="shared" si="352"/>
        <v>0</v>
      </c>
      <c r="T3765">
        <f t="shared" si="353"/>
        <v>0</v>
      </c>
    </row>
    <row r="3766" spans="1:20" x14ac:dyDescent="0.3">
      <c r="A3766" s="3">
        <f t="shared" si="348"/>
        <v>43257</v>
      </c>
      <c r="B3766">
        <v>6</v>
      </c>
      <c r="C3766">
        <v>6</v>
      </c>
      <c r="D3766">
        <v>21</v>
      </c>
      <c r="E3766">
        <v>1</v>
      </c>
      <c r="F3766" s="1">
        <f>VLOOKUP(A3766,Weather!$A$1:$E$366, 5)</f>
        <v>9.523809523809347E-2</v>
      </c>
      <c r="G3766" s="1">
        <f>VLOOKUP(D3766, Summer!$A$1:$E$25, 2)</f>
        <v>403.43414919632897</v>
      </c>
      <c r="H3766" s="1">
        <f>VLOOKUP(D3766, Summer!$A$1:$E$25, 3)</f>
        <v>305.25297715532997</v>
      </c>
      <c r="I3766" s="1">
        <f>VLOOKUP(D3766, Summer!$A$1:$E$25, 5)</f>
        <v>313.15582306105603</v>
      </c>
      <c r="J3766" s="1">
        <f t="shared" si="349"/>
        <v>314.60356496875829</v>
      </c>
      <c r="K3766" s="47">
        <f t="shared" si="350"/>
        <v>5.8856110034751703</v>
      </c>
      <c r="L3766" s="48">
        <f>Solar!K3783/1000*Variables!$B$3</f>
        <v>0</v>
      </c>
      <c r="M3766">
        <f>IF(E3766=1, VLOOKUP(D3766, Sheet1!$A$2:$C$26, 2), Sheet1!$C$3)</f>
        <v>0.25796000000000002</v>
      </c>
      <c r="N3766" s="1">
        <f>'Electricity Rates'!$J$2</f>
        <v>0.24729999999999999</v>
      </c>
      <c r="O3766" s="145">
        <f>L3766-K3766</f>
        <v>-5.8856110034751703</v>
      </c>
      <c r="P3766">
        <f t="shared" si="351"/>
        <v>1.4555116011594096</v>
      </c>
      <c r="Q3766">
        <f>IF(O3766&gt;0, IF(Q3765+O3766*Variables!$B$5&lt;Variables!$B$4, Q3765+O3766*Variables!$B$5, Variables!$B$4), IF(Q3765&gt;-O3766, Q3765+O3766/Variables!$B$5, 0))</f>
        <v>77.490640985178686</v>
      </c>
      <c r="R3766">
        <f>IF(O3766&gt;0, 0, IF(Q3765&gt;-O3766, 0, -O3766 - Q3765*Variables!$B$5))</f>
        <v>0</v>
      </c>
      <c r="S3766">
        <f t="shared" si="352"/>
        <v>0</v>
      </c>
      <c r="T3766">
        <f t="shared" si="353"/>
        <v>0</v>
      </c>
    </row>
    <row r="3767" spans="1:20" x14ac:dyDescent="0.3">
      <c r="A3767" s="3">
        <f t="shared" si="348"/>
        <v>43257</v>
      </c>
      <c r="B3767">
        <v>6</v>
      </c>
      <c r="C3767">
        <v>6</v>
      </c>
      <c r="D3767">
        <v>22</v>
      </c>
      <c r="E3767">
        <v>1</v>
      </c>
      <c r="F3767" s="1">
        <f>VLOOKUP(A3767,Weather!$A$1:$E$366, 5)</f>
        <v>9.523809523809347E-2</v>
      </c>
      <c r="G3767" s="1">
        <f>VLOOKUP(D3767, Summer!$A$1:$E$25, 2)</f>
        <v>366.19777187885302</v>
      </c>
      <c r="H3767" s="1">
        <f>VLOOKUP(D3767, Summer!$A$1:$E$25, 3)</f>
        <v>263.18917633836901</v>
      </c>
      <c r="I3767" s="1">
        <f>VLOOKUP(D3767, Summer!$A$1:$E$25, 5)</f>
        <v>295.10418431306101</v>
      </c>
      <c r="J3767" s="1">
        <f t="shared" si="349"/>
        <v>272.99951877079587</v>
      </c>
      <c r="K3767" s="47">
        <f t="shared" si="350"/>
        <v>5.1072815140552619</v>
      </c>
      <c r="L3767" s="48">
        <f>Solar!K3784/1000*Variables!$B$3</f>
        <v>0</v>
      </c>
      <c r="M3767">
        <f>IF(E3767=1, VLOOKUP(D3767, Sheet1!$A$2:$C$26, 2), Sheet1!$C$3)</f>
        <v>0.18637999999999999</v>
      </c>
      <c r="N3767" s="1">
        <f>'Electricity Rates'!$J$2</f>
        <v>0.24729999999999999</v>
      </c>
      <c r="O3767" s="145">
        <f>L3767-K3767</f>
        <v>-5.1072815140552619</v>
      </c>
      <c r="P3767">
        <f t="shared" si="351"/>
        <v>1.2630307184258662</v>
      </c>
      <c r="Q3767">
        <f>IF(O3767&gt;0, IF(Q3766+O3767*Variables!$B$5&lt;Variables!$B$4, Q3766+O3767*Variables!$B$5, Variables!$B$4), IF(Q3766&gt;-O3767, Q3766+O3767/Variables!$B$5, 0))</f>
        <v>72.057362778736916</v>
      </c>
      <c r="R3767">
        <f>IF(O3767&gt;0, 0, IF(Q3766&gt;-O3767, 0, -O3767 - Q3766*Variables!$B$5))</f>
        <v>0</v>
      </c>
      <c r="S3767">
        <f t="shared" si="352"/>
        <v>0</v>
      </c>
      <c r="T3767">
        <f t="shared" si="353"/>
        <v>0</v>
      </c>
    </row>
    <row r="3768" spans="1:20" x14ac:dyDescent="0.3">
      <c r="A3768" s="3">
        <f t="shared" si="348"/>
        <v>43257</v>
      </c>
      <c r="B3768">
        <v>6</v>
      </c>
      <c r="C3768">
        <v>6</v>
      </c>
      <c r="D3768">
        <v>23</v>
      </c>
      <c r="E3768">
        <v>1</v>
      </c>
      <c r="F3768" s="1">
        <f>VLOOKUP(A3768,Weather!$A$1:$E$366, 5)</f>
        <v>9.523809523809347E-2</v>
      </c>
      <c r="G3768" s="1">
        <f>VLOOKUP(D3768, Summer!$A$1:$E$25, 2)</f>
        <v>342.86102460129899</v>
      </c>
      <c r="H3768" s="1">
        <f>VLOOKUP(D3768, Summer!$A$1:$E$25, 3)</f>
        <v>273.02297434567402</v>
      </c>
      <c r="I3768" s="1">
        <f>VLOOKUP(D3768, Summer!$A$1:$E$25, 5)</f>
        <v>281.53182330021599</v>
      </c>
      <c r="J3768" s="1">
        <f t="shared" si="349"/>
        <v>279.67421722716199</v>
      </c>
      <c r="K3768" s="47">
        <f t="shared" si="350"/>
        <v>5.2321519321116119</v>
      </c>
      <c r="L3768" s="48">
        <f>Solar!K3785/1000*Variables!$B$3</f>
        <v>0</v>
      </c>
      <c r="M3768">
        <f>IF(E3768=1, VLOOKUP(D3768, Sheet1!$A$2:$C$26, 2), Sheet1!$C$3)</f>
        <v>0.18637999999999999</v>
      </c>
      <c r="N3768" s="1">
        <f>'Electricity Rates'!$J$2</f>
        <v>0.24729999999999999</v>
      </c>
      <c r="O3768" s="145">
        <f>L3768-K3768</f>
        <v>-5.2321519321116119</v>
      </c>
      <c r="P3768">
        <f t="shared" si="351"/>
        <v>1.2939111728112016</v>
      </c>
      <c r="Q3768">
        <f>IF(O3768&gt;0, IF(Q3767+O3768*Variables!$B$5&lt;Variables!$B$4, Q3767+O3768*Variables!$B$5, Variables!$B$4), IF(Q3767&gt;-O3768, Q3767+O3768/Variables!$B$5, 0))</f>
        <v>66.49124370202243</v>
      </c>
      <c r="R3768">
        <f>IF(O3768&gt;0, 0, IF(Q3767&gt;-O3768, 0, -O3768 - Q3767*Variables!$B$5))</f>
        <v>0</v>
      </c>
      <c r="S3768">
        <f t="shared" si="352"/>
        <v>0</v>
      </c>
      <c r="T3768">
        <f t="shared" si="353"/>
        <v>0</v>
      </c>
    </row>
    <row r="3769" spans="1:20" x14ac:dyDescent="0.3">
      <c r="A3769" s="3">
        <f t="shared" si="348"/>
        <v>43257</v>
      </c>
      <c r="B3769">
        <v>6</v>
      </c>
      <c r="C3769">
        <v>6</v>
      </c>
      <c r="D3769">
        <v>24</v>
      </c>
      <c r="E3769">
        <v>1</v>
      </c>
      <c r="F3769" s="1">
        <f>VLOOKUP(A3769,Weather!$A$1:$E$366, 5)</f>
        <v>9.523809523809347E-2</v>
      </c>
      <c r="G3769" s="1">
        <f>VLOOKUP(D3769, Summer!$A$1:$E$25, 2)</f>
        <v>310.26482453023402</v>
      </c>
      <c r="H3769" s="1">
        <f>VLOOKUP(D3769, Summer!$A$1:$E$25, 3)</f>
        <v>259.09090909090901</v>
      </c>
      <c r="I3769" s="1">
        <f>VLOOKUP(D3769, Summer!$A$1:$E$25, 5)</f>
        <v>276.86321013243497</v>
      </c>
      <c r="J3769" s="1">
        <f t="shared" si="349"/>
        <v>263.96461532322559</v>
      </c>
      <c r="K3769" s="47">
        <f t="shared" si="350"/>
        <v>4.9382563246819737</v>
      </c>
      <c r="L3769" s="48">
        <f>Solar!K3786/1000*Variables!$B$3</f>
        <v>0</v>
      </c>
      <c r="M3769">
        <f>IF(E3769=1, VLOOKUP(D3769, Sheet1!$A$2:$C$26, 2), Sheet1!$C$3)</f>
        <v>0.18637999999999999</v>
      </c>
      <c r="N3769" s="1">
        <f>'Electricity Rates'!$J$2</f>
        <v>0.24729999999999999</v>
      </c>
      <c r="O3769" s="145">
        <f>L3769-K3769</f>
        <v>-4.9382563246819737</v>
      </c>
      <c r="P3769">
        <f t="shared" si="351"/>
        <v>1.2212307890938521</v>
      </c>
      <c r="Q3769">
        <f>IF(O3769&gt;0, IF(Q3768+O3769*Variables!$B$5&lt;Variables!$B$4, Q3768+O3769*Variables!$B$5, Variables!$B$4), IF(Q3768&gt;-O3769, Q3768+O3769/Variables!$B$5, 0))</f>
        <v>61.237779526828838</v>
      </c>
      <c r="R3769">
        <f>IF(O3769&gt;0, 0, IF(Q3768&gt;-O3769, 0, -O3769 - Q3768*Variables!$B$5))</f>
        <v>0</v>
      </c>
      <c r="S3769">
        <f t="shared" si="352"/>
        <v>0</v>
      </c>
      <c r="T3769">
        <f t="shared" si="353"/>
        <v>0</v>
      </c>
    </row>
    <row r="3770" spans="1:20" x14ac:dyDescent="0.3">
      <c r="A3770" s="3">
        <f t="shared" si="348"/>
        <v>43258</v>
      </c>
      <c r="B3770">
        <v>6</v>
      </c>
      <c r="C3770">
        <v>7</v>
      </c>
      <c r="D3770">
        <v>1</v>
      </c>
      <c r="E3770">
        <v>1</v>
      </c>
      <c r="F3770" s="1">
        <f>VLOOKUP(A3770,Weather!$A$1:$E$366, 5)</f>
        <v>0.11904761904761937</v>
      </c>
      <c r="G3770" s="1">
        <f>VLOOKUP(D3770, Summer!$A$1:$E$25, 2)</f>
        <v>305.44698283970399</v>
      </c>
      <c r="H3770" s="1">
        <f>VLOOKUP(D3770, Summer!$A$1:$E$25, 3)</f>
        <v>264.36707082495798</v>
      </c>
      <c r="I3770" s="1">
        <f>VLOOKUP(D3770, Summer!$A$1:$E$25, 5)</f>
        <v>276.703769768114</v>
      </c>
      <c r="J3770" s="1">
        <f t="shared" si="349"/>
        <v>269.25753654099918</v>
      </c>
      <c r="K3770" s="47">
        <f t="shared" si="350"/>
        <v>5.0372764211737264</v>
      </c>
      <c r="L3770" s="48">
        <f>Solar!K3787/1000*Variables!$B$3</f>
        <v>0</v>
      </c>
      <c r="M3770">
        <f>IF(E3770=1, VLOOKUP(D3770, Sheet1!$A$2:$C$26, 2), Sheet1!$C$3)</f>
        <v>0.18637999999999999</v>
      </c>
      <c r="N3770" s="1">
        <f>'Electricity Rates'!$J$2</f>
        <v>0.24729999999999999</v>
      </c>
      <c r="O3770" s="145">
        <f>L3770-K3770</f>
        <v>-5.0372764211737264</v>
      </c>
      <c r="P3770">
        <f t="shared" si="351"/>
        <v>1.2457184589562624</v>
      </c>
      <c r="Q3770">
        <f>IF(O3770&gt;0, IF(Q3769+O3770*Variables!$B$5&lt;Variables!$B$4, Q3769+O3770*Variables!$B$5, Variables!$B$4), IF(Q3769&gt;-O3770, Q3769+O3770/Variables!$B$5, 0))</f>
        <v>55.878974823452531</v>
      </c>
      <c r="R3770">
        <f>IF(O3770&gt;0, 0, IF(Q3769&gt;-O3770, 0, -O3770 - Q3769*Variables!$B$5))</f>
        <v>0</v>
      </c>
      <c r="S3770">
        <f t="shared" si="352"/>
        <v>0</v>
      </c>
      <c r="T3770">
        <f t="shared" si="353"/>
        <v>0</v>
      </c>
    </row>
    <row r="3771" spans="1:20" x14ac:dyDescent="0.3">
      <c r="A3771" s="3">
        <f t="shared" si="348"/>
        <v>43258</v>
      </c>
      <c r="B3771">
        <v>6</v>
      </c>
      <c r="C3771">
        <v>7</v>
      </c>
      <c r="D3771">
        <v>2</v>
      </c>
      <c r="E3771">
        <v>1</v>
      </c>
      <c r="F3771" s="1">
        <f>VLOOKUP(A3771,Weather!$A$1:$E$366, 5)</f>
        <v>0.11904761904761937</v>
      </c>
      <c r="G3771" s="1">
        <f>VLOOKUP(D3771, Summer!$A$1:$E$25, 2)</f>
        <v>286.71906025959902</v>
      </c>
      <c r="H3771" s="1">
        <f>VLOOKUP(D3771, Summer!$A$1:$E$25, 3)</f>
        <v>260.03911906460002</v>
      </c>
      <c r="I3771" s="1">
        <f>VLOOKUP(D3771, Summer!$A$1:$E$25, 5)</f>
        <v>276.50446931271199</v>
      </c>
      <c r="J3771" s="1">
        <f t="shared" si="349"/>
        <v>263.21530254019513</v>
      </c>
      <c r="K3771" s="47">
        <f t="shared" si="350"/>
        <v>4.9242381632498669</v>
      </c>
      <c r="L3771" s="48">
        <f>Solar!K3788/1000*Variables!$B$3</f>
        <v>0</v>
      </c>
      <c r="M3771">
        <f>IF(E3771=1, VLOOKUP(D3771, Sheet1!$A$2:$C$26, 2), Sheet1!$C$3)</f>
        <v>0.18637999999999999</v>
      </c>
      <c r="N3771" s="1">
        <f>'Electricity Rates'!$J$2</f>
        <v>0.24729999999999999</v>
      </c>
      <c r="O3771" s="145">
        <f>L3771-K3771</f>
        <v>-4.9242381632498669</v>
      </c>
      <c r="P3771">
        <f t="shared" si="351"/>
        <v>1.2177640977716919</v>
      </c>
      <c r="Q3771">
        <f>IF(O3771&gt;0, IF(Q3770+O3771*Variables!$B$5&lt;Variables!$B$4, Q3770+O3771*Variables!$B$5, Variables!$B$4), IF(Q3770&gt;-O3771, Q3770+O3771/Variables!$B$5, 0))</f>
        <v>50.640423585952675</v>
      </c>
      <c r="R3771">
        <f>IF(O3771&gt;0, 0, IF(Q3770&gt;-O3771, 0, -O3771 - Q3770*Variables!$B$5))</f>
        <v>0</v>
      </c>
      <c r="S3771">
        <f t="shared" si="352"/>
        <v>0</v>
      </c>
      <c r="T3771">
        <f t="shared" si="353"/>
        <v>0</v>
      </c>
    </row>
    <row r="3772" spans="1:20" x14ac:dyDescent="0.3">
      <c r="A3772" s="3">
        <f t="shared" si="348"/>
        <v>43258</v>
      </c>
      <c r="B3772">
        <v>6</v>
      </c>
      <c r="C3772">
        <v>7</v>
      </c>
      <c r="D3772">
        <v>3</v>
      </c>
      <c r="E3772">
        <v>1</v>
      </c>
      <c r="F3772" s="1">
        <f>VLOOKUP(A3772,Weather!$A$1:$E$366, 5)</f>
        <v>0.11904761904761937</v>
      </c>
      <c r="G3772" s="1">
        <f>VLOOKUP(D3772, Summer!$A$1:$E$25, 2)</f>
        <v>272.63131492590298</v>
      </c>
      <c r="H3772" s="1">
        <f>VLOOKUP(D3772, Summer!$A$1:$E$25, 3)</f>
        <v>241.571030279452</v>
      </c>
      <c r="I3772" s="1">
        <f>VLOOKUP(D3772, Summer!$A$1:$E$25, 5)</f>
        <v>276.33008141423602</v>
      </c>
      <c r="J3772" s="1">
        <f t="shared" si="349"/>
        <v>245.26868321355332</v>
      </c>
      <c r="K3772" s="47">
        <f t="shared" si="350"/>
        <v>4.588492380475433</v>
      </c>
      <c r="L3772" s="48">
        <f>Solar!K3789/1000*Variables!$B$3</f>
        <v>0</v>
      </c>
      <c r="M3772">
        <f>IF(E3772=1, VLOOKUP(D3772, Sheet1!$A$2:$C$26, 2), Sheet1!$C$3)</f>
        <v>0.18637999999999999</v>
      </c>
      <c r="N3772" s="1">
        <f>'Electricity Rates'!$J$2</f>
        <v>0.24729999999999999</v>
      </c>
      <c r="O3772" s="145">
        <f>L3772-K3772</f>
        <v>-4.588492380475433</v>
      </c>
      <c r="P3772">
        <f t="shared" si="351"/>
        <v>1.1347341656915746</v>
      </c>
      <c r="Q3772">
        <f>IF(O3772&gt;0, IF(Q3771+O3772*Variables!$B$5&lt;Variables!$B$4, Q3771+O3772*Variables!$B$5, Variables!$B$4), IF(Q3771&gt;-O3772, Q3771+O3772/Variables!$B$5, 0))</f>
        <v>45.759048713106466</v>
      </c>
      <c r="R3772">
        <f>IF(O3772&gt;0, 0, IF(Q3771&gt;-O3772, 0, -O3772 - Q3771*Variables!$B$5))</f>
        <v>0</v>
      </c>
      <c r="S3772">
        <f t="shared" si="352"/>
        <v>0</v>
      </c>
      <c r="T3772">
        <f t="shared" si="353"/>
        <v>0</v>
      </c>
    </row>
    <row r="3773" spans="1:20" x14ac:dyDescent="0.3">
      <c r="A3773" s="3">
        <f t="shared" si="348"/>
        <v>43258</v>
      </c>
      <c r="B3773">
        <v>6</v>
      </c>
      <c r="C3773">
        <v>7</v>
      </c>
      <c r="D3773">
        <v>4</v>
      </c>
      <c r="E3773">
        <v>1</v>
      </c>
      <c r="F3773" s="1">
        <f>VLOOKUP(A3773,Weather!$A$1:$E$366, 5)</f>
        <v>0.11904761904761937</v>
      </c>
      <c r="G3773" s="1">
        <f>VLOOKUP(D3773, Summer!$A$1:$E$25, 2)</f>
        <v>286.33237882239803</v>
      </c>
      <c r="H3773" s="1">
        <f>VLOOKUP(D3773, Summer!$A$1:$E$25, 3)</f>
        <v>256.10019667595998</v>
      </c>
      <c r="I3773" s="1">
        <f>VLOOKUP(D3773, Summer!$A$1:$E$25, 5)</f>
        <v>276.13078095883401</v>
      </c>
      <c r="J3773" s="1">
        <f t="shared" si="349"/>
        <v>259.69926597910739</v>
      </c>
      <c r="K3773" s="47">
        <f t="shared" si="350"/>
        <v>4.8584600673321869</v>
      </c>
      <c r="L3773" s="48">
        <f>Solar!K3790/1000*Variables!$B$3</f>
        <v>0</v>
      </c>
      <c r="M3773">
        <f>IF(E3773=1, VLOOKUP(D3773, Sheet1!$A$2:$C$26, 2), Sheet1!$C$3)</f>
        <v>0.18637999999999999</v>
      </c>
      <c r="N3773" s="1">
        <f>'Electricity Rates'!$J$2</f>
        <v>0.24729999999999999</v>
      </c>
      <c r="O3773" s="145">
        <f>L3773-K3773</f>
        <v>-4.8584600673321869</v>
      </c>
      <c r="P3773">
        <f t="shared" si="351"/>
        <v>1.2014971746512497</v>
      </c>
      <c r="Q3773">
        <f>IF(O3773&gt;0, IF(Q3772+O3773*Variables!$B$5&lt;Variables!$B$4, Q3772+O3773*Variables!$B$5, Variables!$B$4), IF(Q3772&gt;-O3773, Q3772+O3773/Variables!$B$5, 0))</f>
        <v>40.590474173391371</v>
      </c>
      <c r="R3773">
        <f>IF(O3773&gt;0, 0, IF(Q3772&gt;-O3773, 0, -O3773 - Q3772*Variables!$B$5))</f>
        <v>0</v>
      </c>
      <c r="S3773">
        <f t="shared" si="352"/>
        <v>0</v>
      </c>
      <c r="T3773">
        <f t="shared" si="353"/>
        <v>0</v>
      </c>
    </row>
    <row r="3774" spans="1:20" x14ac:dyDescent="0.3">
      <c r="A3774" s="3">
        <f t="shared" si="348"/>
        <v>43258</v>
      </c>
      <c r="B3774">
        <v>6</v>
      </c>
      <c r="C3774">
        <v>7</v>
      </c>
      <c r="D3774">
        <v>5</v>
      </c>
      <c r="E3774">
        <v>1</v>
      </c>
      <c r="F3774" s="1">
        <f>VLOOKUP(A3774,Weather!$A$1:$E$366, 5)</f>
        <v>0.11904761904761937</v>
      </c>
      <c r="G3774" s="1">
        <f>VLOOKUP(D3774, Summer!$A$1:$E$25, 2)</f>
        <v>323.19252555232703</v>
      </c>
      <c r="H3774" s="1">
        <f>VLOOKUP(D3774, Summer!$A$1:$E$25, 3)</f>
        <v>290.90909090909099</v>
      </c>
      <c r="I3774" s="1">
        <f>VLOOKUP(D3774, Summer!$A$1:$E$25, 5)</f>
        <v>275.93148050343302</v>
      </c>
      <c r="J3774" s="1">
        <f t="shared" si="349"/>
        <v>294.75235693804768</v>
      </c>
      <c r="K3774" s="47">
        <f t="shared" si="350"/>
        <v>5.5142341297597453</v>
      </c>
      <c r="L3774" s="48">
        <f>Solar!K3791/1000*Variables!$B$3</f>
        <v>0</v>
      </c>
      <c r="M3774">
        <f>IF(E3774=1, VLOOKUP(D3774, Sheet1!$A$2:$C$26, 2), Sheet1!$C$3)</f>
        <v>0.18637999999999999</v>
      </c>
      <c r="N3774" s="1">
        <f>'Electricity Rates'!$J$2</f>
        <v>0.24729999999999999</v>
      </c>
      <c r="O3774" s="145">
        <f>L3774-K3774</f>
        <v>-5.5142341297597453</v>
      </c>
      <c r="P3774">
        <f t="shared" si="351"/>
        <v>1.363670100289585</v>
      </c>
      <c r="Q3774">
        <f>IF(O3774&gt;0, IF(Q3773+O3774*Variables!$B$5&lt;Variables!$B$4, Q3773+O3774*Variables!$B$5, Variables!$B$4), IF(Q3773&gt;-O3774, Q3773+O3774/Variables!$B$5, 0))</f>
        <v>34.724267652370365</v>
      </c>
      <c r="R3774">
        <f>IF(O3774&gt;0, 0, IF(Q3773&gt;-O3774, 0, -O3774 - Q3773*Variables!$B$5))</f>
        <v>0</v>
      </c>
      <c r="S3774">
        <f t="shared" si="352"/>
        <v>0</v>
      </c>
      <c r="T3774">
        <f t="shared" si="353"/>
        <v>0</v>
      </c>
    </row>
    <row r="3775" spans="1:20" x14ac:dyDescent="0.3">
      <c r="A3775" s="3">
        <f t="shared" si="348"/>
        <v>43258</v>
      </c>
      <c r="B3775">
        <v>6</v>
      </c>
      <c r="C3775">
        <v>7</v>
      </c>
      <c r="D3775">
        <v>6</v>
      </c>
      <c r="E3775">
        <v>1</v>
      </c>
      <c r="F3775" s="1">
        <f>VLOOKUP(A3775,Weather!$A$1:$E$366, 5)</f>
        <v>0.11904761904761937</v>
      </c>
      <c r="G3775" s="1">
        <f>VLOOKUP(D3775, Summer!$A$1:$E$25, 2)</f>
        <v>420.20776289112302</v>
      </c>
      <c r="H3775" s="1">
        <f>VLOOKUP(D3775, Summer!$A$1:$E$25, 3)</f>
        <v>354.54545454545399</v>
      </c>
      <c r="I3775" s="1">
        <f>VLOOKUP(D3775, Summer!$A$1:$E$25, 5)</f>
        <v>244.50179868660999</v>
      </c>
      <c r="J3775" s="1">
        <f t="shared" si="349"/>
        <v>362.3623960151765</v>
      </c>
      <c r="K3775" s="47">
        <f t="shared" si="350"/>
        <v>6.7790843547635582</v>
      </c>
      <c r="L3775" s="48">
        <f>Solar!K3792/1000*Variables!$B$3</f>
        <v>1.01885</v>
      </c>
      <c r="M3775">
        <f>IF(E3775=1, VLOOKUP(D3775, Sheet1!$A$2:$C$26, 2), Sheet1!$C$3)</f>
        <v>0.18637999999999999</v>
      </c>
      <c r="N3775" s="1">
        <f>'Electricity Rates'!$J$2</f>
        <v>0.24729999999999999</v>
      </c>
      <c r="O3775" s="145">
        <f>L3775-K3775</f>
        <v>-5.7602343547635577</v>
      </c>
      <c r="P3775">
        <f t="shared" si="351"/>
        <v>1.676467560933028</v>
      </c>
      <c r="Q3775">
        <f>IF(O3775&gt;0, IF(Q3774+O3775*Variables!$B$5&lt;Variables!$B$4, Q3774+O3775*Variables!$B$5, Variables!$B$4), IF(Q3774&gt;-O3775, Q3774+O3775/Variables!$B$5, 0))</f>
        <v>28.596358764324027</v>
      </c>
      <c r="R3775">
        <f>IF(O3775&gt;0, 0, IF(Q3774&gt;-O3775, 0, -O3775 - Q3774*Variables!$B$5))</f>
        <v>0</v>
      </c>
      <c r="S3775">
        <f t="shared" si="352"/>
        <v>0</v>
      </c>
      <c r="T3775">
        <f t="shared" si="353"/>
        <v>0</v>
      </c>
    </row>
    <row r="3776" spans="1:20" x14ac:dyDescent="0.3">
      <c r="A3776" s="3">
        <f t="shared" si="348"/>
        <v>43258</v>
      </c>
      <c r="B3776">
        <v>6</v>
      </c>
      <c r="C3776">
        <v>7</v>
      </c>
      <c r="D3776">
        <v>7</v>
      </c>
      <c r="E3776">
        <v>1</v>
      </c>
      <c r="F3776" s="1">
        <f>VLOOKUP(A3776,Weather!$A$1:$E$366, 5)</f>
        <v>0.11904761904761937</v>
      </c>
      <c r="G3776" s="1">
        <f>VLOOKUP(D3776, Summer!$A$1:$E$25, 2)</f>
        <v>767.23345107957198</v>
      </c>
      <c r="H3776" s="1">
        <f>VLOOKUP(D3776, Summer!$A$1:$E$25, 3)</f>
        <v>587.45596403639502</v>
      </c>
      <c r="I3776" s="1">
        <f>VLOOKUP(D3776, Summer!$A$1:$E$25, 5)</f>
        <v>275.57273968370998</v>
      </c>
      <c r="J3776" s="1">
        <f t="shared" si="349"/>
        <v>608.8580458272495</v>
      </c>
      <c r="K3776" s="47">
        <f t="shared" si="350"/>
        <v>11.390530855653555</v>
      </c>
      <c r="L3776" s="48">
        <f>Solar!K3793/1000*Variables!$B$3</f>
        <v>3.9669499999999998</v>
      </c>
      <c r="M3776">
        <f>IF(E3776=1, VLOOKUP(D3776, Sheet1!$A$2:$C$26, 2), Sheet1!$C$3)</f>
        <v>0.18637999999999999</v>
      </c>
      <c r="N3776" s="1">
        <f>'Electricity Rates'!$J$2</f>
        <v>0.24729999999999999</v>
      </c>
      <c r="O3776" s="145">
        <f>L3776-K3776</f>
        <v>-7.4235808556535554</v>
      </c>
      <c r="P3776">
        <f t="shared" si="351"/>
        <v>2.8168782806031243</v>
      </c>
      <c r="Q3776">
        <f>IF(O3776&gt;0, IF(Q3775+O3776*Variables!$B$5&lt;Variables!$B$4, Q3775+O3776*Variables!$B$5, Variables!$B$4), IF(Q3775&gt;-O3776, Q3775+O3776/Variables!$B$5, 0))</f>
        <v>20.698932322139392</v>
      </c>
      <c r="R3776">
        <f>IF(O3776&gt;0, 0, IF(Q3775&gt;-O3776, 0, -O3776 - Q3775*Variables!$B$5))</f>
        <v>0</v>
      </c>
      <c r="S3776">
        <f t="shared" si="352"/>
        <v>0</v>
      </c>
      <c r="T3776">
        <f t="shared" si="353"/>
        <v>0</v>
      </c>
    </row>
    <row r="3777" spans="1:20" x14ac:dyDescent="0.3">
      <c r="A3777" s="3">
        <f t="shared" si="348"/>
        <v>43258</v>
      </c>
      <c r="B3777">
        <v>6</v>
      </c>
      <c r="C3777">
        <v>7</v>
      </c>
      <c r="D3777">
        <v>8</v>
      </c>
      <c r="E3777">
        <v>1</v>
      </c>
      <c r="F3777" s="1">
        <f>VLOOKUP(A3777,Weather!$A$1:$E$366, 5)</f>
        <v>0.11904761904761937</v>
      </c>
      <c r="G3777" s="1">
        <f>VLOOKUP(D3777, Summer!$A$1:$E$25, 2)</f>
        <v>1109.6398637209199</v>
      </c>
      <c r="H3777" s="1">
        <f>VLOOKUP(D3777, Summer!$A$1:$E$25, 3)</f>
        <v>814.26008774773595</v>
      </c>
      <c r="I3777" s="1">
        <f>VLOOKUP(D3777, Summer!$A$1:$E$25, 5)</f>
        <v>328.96533168578299</v>
      </c>
      <c r="J3777" s="1">
        <f t="shared" si="349"/>
        <v>849.42434679216274</v>
      </c>
      <c r="K3777" s="47">
        <f t="shared" si="350"/>
        <v>15.891050956768801</v>
      </c>
      <c r="L3777" s="48">
        <f>Solar!K3794/1000*Variables!$B$3</f>
        <v>6.7109500000000004</v>
      </c>
      <c r="M3777">
        <f>IF(E3777=1, VLOOKUP(D3777, Sheet1!$A$2:$C$26, 2), Sheet1!$C$3)</f>
        <v>0.18637999999999999</v>
      </c>
      <c r="N3777" s="1">
        <f>'Electricity Rates'!$J$2</f>
        <v>0.24729999999999999</v>
      </c>
      <c r="O3777" s="145">
        <f>L3777-K3777</f>
        <v>-9.1801009567688006</v>
      </c>
      <c r="P3777">
        <f t="shared" si="351"/>
        <v>3.9298569016089244</v>
      </c>
      <c r="Q3777">
        <f>IF(O3777&gt;0, IF(Q3776+O3777*Variables!$B$5&lt;Variables!$B$4, Q3776+O3777*Variables!$B$5, Variables!$B$4), IF(Q3776&gt;-O3777, Q3776+O3777/Variables!$B$5, 0))</f>
        <v>10.932867474513008</v>
      </c>
      <c r="R3777">
        <f>IF(O3777&gt;0, 0, IF(Q3776&gt;-O3777, 0, -O3777 - Q3776*Variables!$B$5))</f>
        <v>0</v>
      </c>
      <c r="S3777">
        <f t="shared" si="352"/>
        <v>0</v>
      </c>
      <c r="T3777">
        <f t="shared" si="353"/>
        <v>0</v>
      </c>
    </row>
    <row r="3778" spans="1:20" x14ac:dyDescent="0.3">
      <c r="A3778" s="3">
        <f t="shared" si="348"/>
        <v>43258</v>
      </c>
      <c r="B3778">
        <v>6</v>
      </c>
      <c r="C3778">
        <v>7</v>
      </c>
      <c r="D3778">
        <v>9</v>
      </c>
      <c r="E3778">
        <v>1</v>
      </c>
      <c r="F3778" s="1">
        <f>VLOOKUP(A3778,Weather!$A$1:$E$366, 5)</f>
        <v>0.11904761904761937</v>
      </c>
      <c r="G3778" s="1">
        <f>VLOOKUP(D3778, Summer!$A$1:$E$25, 2)</f>
        <v>1322.40871182827</v>
      </c>
      <c r="H3778" s="1">
        <f>VLOOKUP(D3778, Summer!$A$1:$E$25, 3)</f>
        <v>1017.49011217013</v>
      </c>
      <c r="I3778" s="1">
        <f>VLOOKUP(D3778, Summer!$A$1:$E$25, 5)</f>
        <v>386.82225388885001</v>
      </c>
      <c r="J3778" s="1">
        <f t="shared" si="349"/>
        <v>1053.7899454627659</v>
      </c>
      <c r="K3778" s="47">
        <f t="shared" si="350"/>
        <v>19.714327455199257</v>
      </c>
      <c r="L3778" s="48">
        <f>Solar!K3795/1000*Variables!$B$3</f>
        <v>9.9735500000000012</v>
      </c>
      <c r="M3778">
        <f>IF(E3778=1, VLOOKUP(D3778, Sheet1!$A$2:$C$26, 2), Sheet1!$C$3)</f>
        <v>0.25796000000000002</v>
      </c>
      <c r="N3778" s="1">
        <f>'Electricity Rates'!$J$2</f>
        <v>0.24729999999999999</v>
      </c>
      <c r="O3778" s="145">
        <f>L3778-K3778</f>
        <v>-9.7407774551992556</v>
      </c>
      <c r="P3778">
        <f t="shared" si="351"/>
        <v>4.8753531796707756</v>
      </c>
      <c r="Q3778">
        <f>IF(O3778&gt;0, IF(Q3777+O3778*Variables!$B$5&lt;Variables!$B$4, Q3777+O3778*Variables!$B$5, Variables!$B$4), IF(Q3777&gt;-O3778, Q3777+O3778/Variables!$B$5, 0))</f>
        <v>0.5703382668542254</v>
      </c>
      <c r="R3778">
        <f>IF(O3778&gt;0, 0, IF(Q3777&gt;-O3778, 0, -O3778 - Q3777*Variables!$B$5))</f>
        <v>0</v>
      </c>
      <c r="S3778">
        <f t="shared" si="352"/>
        <v>0</v>
      </c>
      <c r="T3778">
        <f t="shared" si="353"/>
        <v>0</v>
      </c>
    </row>
    <row r="3779" spans="1:20" x14ac:dyDescent="0.3">
      <c r="A3779" s="3">
        <f t="shared" ref="A3779:A3842" si="354">DATE(2018, B3779, C3779)</f>
        <v>43258</v>
      </c>
      <c r="B3779">
        <v>6</v>
      </c>
      <c r="C3779">
        <v>7</v>
      </c>
      <c r="D3779">
        <v>10</v>
      </c>
      <c r="E3779">
        <v>1</v>
      </c>
      <c r="F3779" s="1">
        <f>VLOOKUP(A3779,Weather!$A$1:$E$366, 5)</f>
        <v>0.11904761904761937</v>
      </c>
      <c r="G3779" s="1">
        <f>VLOOKUP(D3779, Summer!$A$1:$E$25, 2)</f>
        <v>1424.0693518383</v>
      </c>
      <c r="H3779" s="1">
        <f>VLOOKUP(D3779, Summer!$A$1:$E$25, 3)</f>
        <v>1069.7659339946799</v>
      </c>
      <c r="I3779" s="1">
        <f>VLOOKUP(D3779, Summer!$A$1:$E$25, 5)</f>
        <v>417.88322986318002</v>
      </c>
      <c r="J3779" s="1">
        <f t="shared" ref="J3779:J3842" si="355">IF(E3779=0, I3779, H3779 + (G3779-H3779)*F3779)</f>
        <v>1111.9449123093966</v>
      </c>
      <c r="K3779" s="47">
        <f t="shared" ref="K3779:K3842" si="356">J3779*1000/53453</f>
        <v>20.802291963208734</v>
      </c>
      <c r="L3779" s="48">
        <f>Solar!K3796/1000*Variables!$B$3</f>
        <v>13.63645</v>
      </c>
      <c r="M3779">
        <f>IF(E3779=1, VLOOKUP(D3779, Sheet1!$A$2:$C$26, 2), Sheet1!$C$3)</f>
        <v>0.25796000000000002</v>
      </c>
      <c r="N3779" s="1">
        <f>'Electricity Rates'!$J$2</f>
        <v>0.24729999999999999</v>
      </c>
      <c r="O3779" s="145">
        <f>L3779-K3779</f>
        <v>-7.1658419632087345</v>
      </c>
      <c r="P3779">
        <f t="shared" ref="P3779:P3842" si="357">N3779*K3779</f>
        <v>5.1444068025015195</v>
      </c>
      <c r="Q3779">
        <f>IF(O3779&gt;0, IF(Q3778+O3779*Variables!$B$5&lt;Variables!$B$4, Q3778+O3779*Variables!$B$5, Variables!$B$4), IF(Q3778&gt;-O3779, Q3778+O3779/Variables!$B$5, 0))</f>
        <v>0</v>
      </c>
      <c r="R3779">
        <f>IF(O3779&gt;0, 0, IF(Q3778&gt;-O3779, 0, -O3779 - Q3778*Variables!$B$5))</f>
        <v>6.6297239923657623</v>
      </c>
      <c r="S3779">
        <f t="shared" ref="S3779:S3842" si="358">R3779*M3779</f>
        <v>1.7102036010706723</v>
      </c>
      <c r="T3779">
        <f t="shared" ref="T3779:T3842" si="359">IF(AND(R3779&gt;0, M3779&gt;0.3), 1, 0)</f>
        <v>0</v>
      </c>
    </row>
    <row r="3780" spans="1:20" x14ac:dyDescent="0.3">
      <c r="A3780" s="3">
        <f t="shared" si="354"/>
        <v>43258</v>
      </c>
      <c r="B3780">
        <v>6</v>
      </c>
      <c r="C3780">
        <v>7</v>
      </c>
      <c r="D3780">
        <v>11</v>
      </c>
      <c r="E3780">
        <v>1</v>
      </c>
      <c r="F3780" s="1">
        <f>VLOOKUP(A3780,Weather!$A$1:$E$366, 5)</f>
        <v>0.11904761904761937</v>
      </c>
      <c r="G3780" s="1">
        <f>VLOOKUP(D3780, Summer!$A$1:$E$25, 2)</f>
        <v>1497.9516334678001</v>
      </c>
      <c r="H3780" s="1">
        <f>VLOOKUP(D3780, Summer!$A$1:$E$25, 3)</f>
        <v>1079.6213447448599</v>
      </c>
      <c r="I3780" s="1">
        <f>VLOOKUP(D3780, Summer!$A$1:$E$25, 5)</f>
        <v>435.54125021175599</v>
      </c>
      <c r="J3780" s="1">
        <f t="shared" si="355"/>
        <v>1129.4225695928292</v>
      </c>
      <c r="K3780" s="47">
        <f t="shared" si="356"/>
        <v>21.129264392884011</v>
      </c>
      <c r="L3780" s="48">
        <f>Solar!K3797/1000*Variables!$B$3</f>
        <v>28.795999999999999</v>
      </c>
      <c r="M3780">
        <f>IF(E3780=1, VLOOKUP(D3780, Sheet1!$A$2:$C$26, 2), Sheet1!$C$3)</f>
        <v>0.25796000000000002</v>
      </c>
      <c r="N3780" s="1">
        <f>'Electricity Rates'!$J$2</f>
        <v>0.24729999999999999</v>
      </c>
      <c r="O3780" s="145">
        <f>L3780-K3780</f>
        <v>7.6667356071159887</v>
      </c>
      <c r="P3780">
        <f t="shared" si="357"/>
        <v>5.2252670843602154</v>
      </c>
      <c r="Q3780">
        <f>IF(O3780&gt;0, IF(Q3779+O3780*Variables!$B$5&lt;Variables!$B$4, Q3779+O3780*Variables!$B$5, Variables!$B$4), IF(Q3779&gt;-O3780, Q3779+O3780/Variables!$B$5, 0))</f>
        <v>7.2067314706890286</v>
      </c>
      <c r="R3780">
        <f>IF(O3780&gt;0, 0, IF(Q3779&gt;-O3780, 0, -O3780 - Q3779*Variables!$B$5))</f>
        <v>0</v>
      </c>
      <c r="S3780">
        <f t="shared" si="358"/>
        <v>0</v>
      </c>
      <c r="T3780">
        <f t="shared" si="359"/>
        <v>0</v>
      </c>
    </row>
    <row r="3781" spans="1:20" x14ac:dyDescent="0.3">
      <c r="A3781" s="3">
        <f t="shared" si="354"/>
        <v>43258</v>
      </c>
      <c r="B3781">
        <v>6</v>
      </c>
      <c r="C3781">
        <v>7</v>
      </c>
      <c r="D3781">
        <v>12</v>
      </c>
      <c r="E3781">
        <v>1</v>
      </c>
      <c r="F3781" s="1">
        <f>VLOOKUP(A3781,Weather!$A$1:$E$366, 5)</f>
        <v>0.11904761904761937</v>
      </c>
      <c r="G3781" s="1">
        <f>VLOOKUP(D3781, Summer!$A$1:$E$25, 2)</f>
        <v>1553.30978408544</v>
      </c>
      <c r="H3781" s="1">
        <f>VLOOKUP(D3781, Summer!$A$1:$E$25, 3)</f>
        <v>1117.7462231731799</v>
      </c>
      <c r="I3781" s="1">
        <f>VLOOKUP(D3781, Summer!$A$1:$E$25, 5)</f>
        <v>435.36187980189499</v>
      </c>
      <c r="J3781" s="1">
        <f t="shared" si="355"/>
        <v>1169.5990280436872</v>
      </c>
      <c r="K3781" s="47">
        <f t="shared" si="356"/>
        <v>21.880886536652518</v>
      </c>
      <c r="L3781" s="48">
        <f>Solar!K3798/1000*Variables!$B$3</f>
        <v>35.214449999999999</v>
      </c>
      <c r="M3781">
        <f>IF(E3781=1, VLOOKUP(D3781, Sheet1!$A$2:$C$26, 2), Sheet1!$C$3)</f>
        <v>0.25796000000000002</v>
      </c>
      <c r="N3781" s="1">
        <f>'Electricity Rates'!$J$2</f>
        <v>0.24729999999999999</v>
      </c>
      <c r="O3781" s="145">
        <f>L3781-K3781</f>
        <v>13.333563463347481</v>
      </c>
      <c r="P3781">
        <f t="shared" si="357"/>
        <v>5.4111432405141677</v>
      </c>
      <c r="Q3781">
        <f>IF(O3781&gt;0, IF(Q3780+O3781*Variables!$B$5&lt;Variables!$B$4, Q3780+O3781*Variables!$B$5, Variables!$B$4), IF(Q3780&gt;-O3781, Q3780+O3781/Variables!$B$5, 0))</f>
        <v>19.740281126235658</v>
      </c>
      <c r="R3781">
        <f>IF(O3781&gt;0, 0, IF(Q3780&gt;-O3781, 0, -O3781 - Q3780*Variables!$B$5))</f>
        <v>0</v>
      </c>
      <c r="S3781">
        <f t="shared" si="358"/>
        <v>0</v>
      </c>
      <c r="T3781">
        <f t="shared" si="359"/>
        <v>0</v>
      </c>
    </row>
    <row r="3782" spans="1:20" x14ac:dyDescent="0.3">
      <c r="A3782" s="3">
        <f t="shared" si="354"/>
        <v>43258</v>
      </c>
      <c r="B3782">
        <v>6</v>
      </c>
      <c r="C3782">
        <v>7</v>
      </c>
      <c r="D3782">
        <v>13</v>
      </c>
      <c r="E3782">
        <v>1</v>
      </c>
      <c r="F3782" s="1">
        <f>VLOOKUP(A3782,Weather!$A$1:$E$366, 5)</f>
        <v>0.11904761904761937</v>
      </c>
      <c r="G3782" s="1">
        <f>VLOOKUP(D3782, Summer!$A$1:$E$25, 2)</f>
        <v>1622.5675647430101</v>
      </c>
      <c r="H3782" s="1">
        <f>VLOOKUP(D3782, Summer!$A$1:$E$25, 3)</f>
        <v>1132.28619594112</v>
      </c>
      <c r="I3782" s="1">
        <f>VLOOKUP(D3782, Summer!$A$1:$E$25, 5)</f>
        <v>435.17254436926402</v>
      </c>
      <c r="J3782" s="1">
        <f t="shared" si="355"/>
        <v>1190.6530255603927</v>
      </c>
      <c r="K3782" s="47">
        <f t="shared" si="356"/>
        <v>22.274765224784254</v>
      </c>
      <c r="L3782" s="48">
        <f>Solar!K3799/1000*Variables!$B$3</f>
        <v>32.679199999999994</v>
      </c>
      <c r="M3782">
        <f>IF(E3782=1, VLOOKUP(D3782, Sheet1!$A$2:$C$26, 2), Sheet1!$C$3)</f>
        <v>0.55478000000000005</v>
      </c>
      <c r="N3782" s="1">
        <f>'Electricity Rates'!$J$2</f>
        <v>0.24729999999999999</v>
      </c>
      <c r="O3782" s="145">
        <f>L3782-K3782</f>
        <v>10.404434775215741</v>
      </c>
      <c r="P3782">
        <f t="shared" si="357"/>
        <v>5.5085494400891459</v>
      </c>
      <c r="Q3782">
        <f>IF(O3782&gt;0, IF(Q3781+O3782*Variables!$B$5&lt;Variables!$B$4, Q3781+O3782*Variables!$B$5, Variables!$B$4), IF(Q3781&gt;-O3782, Q3781+O3782/Variables!$B$5, 0))</f>
        <v>29.520449814938452</v>
      </c>
      <c r="R3782">
        <f>IF(O3782&gt;0, 0, IF(Q3781&gt;-O3782, 0, -O3782 - Q3781*Variables!$B$5))</f>
        <v>0</v>
      </c>
      <c r="S3782">
        <f t="shared" si="358"/>
        <v>0</v>
      </c>
      <c r="T3782">
        <f t="shared" si="359"/>
        <v>0</v>
      </c>
    </row>
    <row r="3783" spans="1:20" x14ac:dyDescent="0.3">
      <c r="A3783" s="3">
        <f t="shared" si="354"/>
        <v>43258</v>
      </c>
      <c r="B3783">
        <v>6</v>
      </c>
      <c r="C3783">
        <v>7</v>
      </c>
      <c r="D3783">
        <v>14</v>
      </c>
      <c r="E3783">
        <v>1</v>
      </c>
      <c r="F3783" s="1">
        <f>VLOOKUP(A3783,Weather!$A$1:$E$366, 5)</f>
        <v>0.11904761904761937</v>
      </c>
      <c r="G3783" s="1">
        <f>VLOOKUP(D3783, Summer!$A$1:$E$25, 2)</f>
        <v>1636.26340321468</v>
      </c>
      <c r="H3783" s="1">
        <f>VLOOKUP(D3783, Summer!$A$1:$E$25, 3)</f>
        <v>1156.2601309732199</v>
      </c>
      <c r="I3783" s="1">
        <f>VLOOKUP(D3783, Summer!$A$1:$E$25, 5)</f>
        <v>417.13087064403902</v>
      </c>
      <c r="J3783" s="1">
        <f t="shared" si="355"/>
        <v>1213.4033776686319</v>
      </c>
      <c r="K3783" s="47">
        <f t="shared" si="356"/>
        <v>22.700379355108822</v>
      </c>
      <c r="L3783" s="48">
        <f>Solar!K3800/1000*Variables!$B$3</f>
        <v>36.687649999999998</v>
      </c>
      <c r="M3783">
        <f>IF(E3783=1, VLOOKUP(D3783, Sheet1!$A$2:$C$26, 2), Sheet1!$C$3)</f>
        <v>0.55478000000000005</v>
      </c>
      <c r="N3783" s="1">
        <f>'Electricity Rates'!$J$2</f>
        <v>0.24729999999999999</v>
      </c>
      <c r="O3783" s="145">
        <f>L3783-K3783</f>
        <v>13.987270644891176</v>
      </c>
      <c r="P3783">
        <f t="shared" si="357"/>
        <v>5.6138038145184117</v>
      </c>
      <c r="Q3783">
        <f>IF(O3783&gt;0, IF(Q3782+O3783*Variables!$B$5&lt;Variables!$B$4, Q3782+O3783*Variables!$B$5, Variables!$B$4), IF(Q3782&gt;-O3783, Q3782+O3783/Variables!$B$5, 0))</f>
        <v>42.668484221136154</v>
      </c>
      <c r="R3783">
        <f>IF(O3783&gt;0, 0, IF(Q3782&gt;-O3783, 0, -O3783 - Q3782*Variables!$B$5))</f>
        <v>0</v>
      </c>
      <c r="S3783">
        <f t="shared" si="358"/>
        <v>0</v>
      </c>
      <c r="T3783">
        <f t="shared" si="359"/>
        <v>0</v>
      </c>
    </row>
    <row r="3784" spans="1:20" x14ac:dyDescent="0.3">
      <c r="A3784" s="3">
        <f t="shared" si="354"/>
        <v>43258</v>
      </c>
      <c r="B3784">
        <v>6</v>
      </c>
      <c r="C3784">
        <v>7</v>
      </c>
      <c r="D3784">
        <v>15</v>
      </c>
      <c r="E3784">
        <v>1</v>
      </c>
      <c r="F3784" s="1">
        <f>VLOOKUP(A3784,Weather!$A$1:$E$366, 5)</f>
        <v>0.11904761904761937</v>
      </c>
      <c r="G3784" s="1">
        <f>VLOOKUP(D3784, Summer!$A$1:$E$25, 2)</f>
        <v>1589.7727985285201</v>
      </c>
      <c r="H3784" s="1">
        <f>VLOOKUP(D3784, Summer!$A$1:$E$25, 3)</f>
        <v>1137.7596230737599</v>
      </c>
      <c r="I3784" s="1">
        <f>VLOOKUP(D3784, Summer!$A$1:$E$25, 5)</f>
        <v>403.543562097039</v>
      </c>
      <c r="J3784" s="1">
        <f t="shared" si="355"/>
        <v>1191.5707153898029</v>
      </c>
      <c r="K3784" s="47">
        <f t="shared" si="356"/>
        <v>22.291933388019434</v>
      </c>
      <c r="L3784" s="48">
        <f>Solar!K3801/1000*Variables!$B$3</f>
        <v>30.732250000000001</v>
      </c>
      <c r="M3784">
        <f>IF(E3784=1, VLOOKUP(D3784, Sheet1!$A$2:$C$26, 2), Sheet1!$C$3)</f>
        <v>0.55478000000000005</v>
      </c>
      <c r="N3784" s="1">
        <f>'Electricity Rates'!$J$2</f>
        <v>0.24729999999999999</v>
      </c>
      <c r="O3784" s="145">
        <f>L3784-K3784</f>
        <v>8.4403166119805668</v>
      </c>
      <c r="P3784">
        <f t="shared" si="357"/>
        <v>5.5127951268572062</v>
      </c>
      <c r="Q3784">
        <f>IF(O3784&gt;0, IF(Q3783+O3784*Variables!$B$5&lt;Variables!$B$4, Q3783+O3784*Variables!$B$5, Variables!$B$4), IF(Q3783&gt;-O3784, Q3783+O3784/Variables!$B$5, 0))</f>
        <v>50.602381836397889</v>
      </c>
      <c r="R3784">
        <f>IF(O3784&gt;0, 0, IF(Q3783&gt;-O3784, 0, -O3784 - Q3783*Variables!$B$5))</f>
        <v>0</v>
      </c>
      <c r="S3784">
        <f t="shared" si="358"/>
        <v>0</v>
      </c>
      <c r="T3784">
        <f t="shared" si="359"/>
        <v>0</v>
      </c>
    </row>
    <row r="3785" spans="1:20" x14ac:dyDescent="0.3">
      <c r="A3785" s="3">
        <f t="shared" si="354"/>
        <v>43258</v>
      </c>
      <c r="B3785">
        <v>6</v>
      </c>
      <c r="C3785">
        <v>7</v>
      </c>
      <c r="D3785">
        <v>16</v>
      </c>
      <c r="E3785">
        <v>1</v>
      </c>
      <c r="F3785" s="1">
        <f>VLOOKUP(A3785,Weather!$A$1:$E$366, 5)</f>
        <v>0.11904761904761937</v>
      </c>
      <c r="G3785" s="1">
        <f>VLOOKUP(D3785, Summer!$A$1:$E$25, 2)</f>
        <v>1459.9523441255701</v>
      </c>
      <c r="H3785" s="1">
        <f>VLOOKUP(D3785, Summer!$A$1:$E$25, 3)</f>
        <v>1006.09479349024</v>
      </c>
      <c r="I3785" s="1">
        <f>VLOOKUP(D3785, Summer!$A$1:$E$25, 5)</f>
        <v>381.04254068220598</v>
      </c>
      <c r="J3785" s="1">
        <f t="shared" si="355"/>
        <v>1060.1254542801605</v>
      </c>
      <c r="K3785" s="47">
        <f t="shared" si="356"/>
        <v>19.832852305392787</v>
      </c>
      <c r="L3785" s="48">
        <f>Solar!K3802/1000*Variables!$B$3</f>
        <v>24.363099999999999</v>
      </c>
      <c r="M3785">
        <f>IF(E3785=1, VLOOKUP(D3785, Sheet1!$A$2:$C$26, 2), Sheet1!$C$3)</f>
        <v>0.55478000000000005</v>
      </c>
      <c r="N3785" s="1">
        <f>'Electricity Rates'!$J$2</f>
        <v>0.24729999999999999</v>
      </c>
      <c r="O3785" s="145">
        <f>L3785-K3785</f>
        <v>4.5302476946072119</v>
      </c>
      <c r="P3785">
        <f t="shared" si="357"/>
        <v>4.9046643751236365</v>
      </c>
      <c r="Q3785">
        <f>IF(O3785&gt;0, IF(Q3784+O3785*Variables!$B$5&lt;Variables!$B$4, Q3784+O3785*Variables!$B$5, Variables!$B$4), IF(Q3784&gt;-O3785, Q3784+O3785/Variables!$B$5, 0))</f>
        <v>54.860814669328668</v>
      </c>
      <c r="R3785">
        <f>IF(O3785&gt;0, 0, IF(Q3784&gt;-O3785, 0, -O3785 - Q3784*Variables!$B$5))</f>
        <v>0</v>
      </c>
      <c r="S3785">
        <f t="shared" si="358"/>
        <v>0</v>
      </c>
      <c r="T3785">
        <f t="shared" si="359"/>
        <v>0</v>
      </c>
    </row>
    <row r="3786" spans="1:20" x14ac:dyDescent="0.3">
      <c r="A3786" s="3">
        <f t="shared" si="354"/>
        <v>43258</v>
      </c>
      <c r="B3786">
        <v>6</v>
      </c>
      <c r="C3786">
        <v>7</v>
      </c>
      <c r="D3786">
        <v>17</v>
      </c>
      <c r="E3786">
        <v>1</v>
      </c>
      <c r="F3786" s="1">
        <f>VLOOKUP(A3786,Weather!$A$1:$E$366, 5)</f>
        <v>0.11904761904761937</v>
      </c>
      <c r="G3786" s="1">
        <f>VLOOKUP(D3786, Summer!$A$1:$E$25, 2)</f>
        <v>1144.9480592772099</v>
      </c>
      <c r="H3786" s="1">
        <f>VLOOKUP(D3786, Summer!$A$1:$E$25, 3)</f>
        <v>808.38142168622596</v>
      </c>
      <c r="I3786" s="1">
        <f>VLOOKUP(D3786, Summer!$A$1:$E$25, 5)</f>
        <v>371.93450987035499</v>
      </c>
      <c r="J3786" s="1">
        <f t="shared" si="355"/>
        <v>848.44887854229557</v>
      </c>
      <c r="K3786" s="47">
        <f t="shared" si="356"/>
        <v>15.872801873464455</v>
      </c>
      <c r="L3786" s="48">
        <f>Solar!K3803/1000*Variables!$B$3</f>
        <v>16.94875</v>
      </c>
      <c r="M3786">
        <f>IF(E3786=1, VLOOKUP(D3786, Sheet1!$A$2:$C$26, 2), Sheet1!$C$3)</f>
        <v>0.55478000000000005</v>
      </c>
      <c r="N3786" s="1">
        <f>'Electricity Rates'!$J$2</f>
        <v>0.24729999999999999</v>
      </c>
      <c r="O3786" s="145">
        <f>L3786-K3786</f>
        <v>1.0759481265355451</v>
      </c>
      <c r="P3786">
        <f t="shared" si="357"/>
        <v>3.9253439033077595</v>
      </c>
      <c r="Q3786">
        <f>IF(O3786&gt;0, IF(Q3785+O3786*Variables!$B$5&lt;Variables!$B$4, Q3785+O3786*Variables!$B$5, Variables!$B$4), IF(Q3785&gt;-O3786, Q3785+O3786/Variables!$B$5, 0))</f>
        <v>55.872205908272079</v>
      </c>
      <c r="R3786">
        <f>IF(O3786&gt;0, 0, IF(Q3785&gt;-O3786, 0, -O3786 - Q3785*Variables!$B$5))</f>
        <v>0</v>
      </c>
      <c r="S3786">
        <f t="shared" si="358"/>
        <v>0</v>
      </c>
      <c r="T3786">
        <f t="shared" si="359"/>
        <v>0</v>
      </c>
    </row>
    <row r="3787" spans="1:20" x14ac:dyDescent="0.3">
      <c r="A3787" s="3">
        <f t="shared" si="354"/>
        <v>43258</v>
      </c>
      <c r="B3787">
        <v>6</v>
      </c>
      <c r="C3787">
        <v>7</v>
      </c>
      <c r="D3787">
        <v>18</v>
      </c>
      <c r="E3787">
        <v>1</v>
      </c>
      <c r="F3787" s="1">
        <f>VLOOKUP(A3787,Weather!$A$1:$E$366, 5)</f>
        <v>0.11904761904761937</v>
      </c>
      <c r="G3787" s="1">
        <f>VLOOKUP(D3787, Summer!$A$1:$E$25, 2)</f>
        <v>769.75210584620504</v>
      </c>
      <c r="H3787" s="1">
        <f>VLOOKUP(D3787, Summer!$A$1:$E$25, 3)</f>
        <v>572.92139445417001</v>
      </c>
      <c r="I3787" s="1">
        <f>VLOOKUP(D3787, Summer!$A$1:$E$25, 5)</f>
        <v>349.41355840998102</v>
      </c>
      <c r="J3787" s="1">
        <f t="shared" si="355"/>
        <v>596.35362200084091</v>
      </c>
      <c r="K3787" s="47">
        <f t="shared" si="356"/>
        <v>11.156597796210521</v>
      </c>
      <c r="L3787" s="48">
        <f>Solar!K3804/1000*Variables!$B$3</f>
        <v>7.7299000000000007</v>
      </c>
      <c r="M3787">
        <f>IF(E3787=1, VLOOKUP(D3787, Sheet1!$A$2:$C$26, 2), Sheet1!$C$3)</f>
        <v>0.55478000000000005</v>
      </c>
      <c r="N3787" s="1">
        <f>'Electricity Rates'!$J$2</f>
        <v>0.24729999999999999</v>
      </c>
      <c r="O3787" s="145">
        <f>L3787-K3787</f>
        <v>-3.4266977962105205</v>
      </c>
      <c r="P3787">
        <f t="shared" si="357"/>
        <v>2.7590266350028618</v>
      </c>
      <c r="Q3787">
        <f>IF(O3787&gt;0, IF(Q3786+O3787*Variables!$B$5&lt;Variables!$B$4, Q3786+O3787*Variables!$B$5, Variables!$B$4), IF(Q3786&gt;-O3787, Q3786+O3787/Variables!$B$5, 0))</f>
        <v>52.226782720814079</v>
      </c>
      <c r="R3787">
        <f>IF(O3787&gt;0, 0, IF(Q3786&gt;-O3787, 0, -O3787 - Q3786*Variables!$B$5))</f>
        <v>0</v>
      </c>
      <c r="S3787">
        <f t="shared" si="358"/>
        <v>0</v>
      </c>
      <c r="T3787">
        <f t="shared" si="359"/>
        <v>0</v>
      </c>
    </row>
    <row r="3788" spans="1:20" x14ac:dyDescent="0.3">
      <c r="A3788" s="3">
        <f t="shared" si="354"/>
        <v>43258</v>
      </c>
      <c r="B3788">
        <v>6</v>
      </c>
      <c r="C3788">
        <v>7</v>
      </c>
      <c r="D3788">
        <v>19</v>
      </c>
      <c r="E3788">
        <v>1</v>
      </c>
      <c r="F3788" s="1">
        <f>VLOOKUP(A3788,Weather!$A$1:$E$366, 5)</f>
        <v>0.11904761904761937</v>
      </c>
      <c r="G3788" s="1">
        <f>VLOOKUP(D3788, Summer!$A$1:$E$25, 2)</f>
        <v>565.86125451999203</v>
      </c>
      <c r="H3788" s="1">
        <f>VLOOKUP(D3788, Summer!$A$1:$E$25, 3)</f>
        <v>365.77406038600299</v>
      </c>
      <c r="I3788" s="1">
        <f>VLOOKUP(D3788, Summer!$A$1:$E$25, 5)</f>
        <v>331.38683221891199</v>
      </c>
      <c r="J3788" s="1">
        <f t="shared" si="355"/>
        <v>389.59396444957315</v>
      </c>
      <c r="K3788" s="47">
        <f t="shared" si="356"/>
        <v>7.2885331870909607</v>
      </c>
      <c r="L3788" s="48">
        <f>Solar!K3805/1000*Variables!$B$3</f>
        <v>1.6125</v>
      </c>
      <c r="M3788">
        <f>IF(E3788=1, VLOOKUP(D3788, Sheet1!$A$2:$C$26, 2), Sheet1!$C$3)</f>
        <v>0.25796000000000002</v>
      </c>
      <c r="N3788" s="1">
        <f>'Electricity Rates'!$J$2</f>
        <v>0.24729999999999999</v>
      </c>
      <c r="O3788" s="145">
        <f>L3788-K3788</f>
        <v>-5.6760331870909608</v>
      </c>
      <c r="P3788">
        <f t="shared" si="357"/>
        <v>1.8024542571675946</v>
      </c>
      <c r="Q3788">
        <f>IF(O3788&gt;0, IF(Q3787+O3788*Variables!$B$5&lt;Variables!$B$4, Q3787+O3788*Variables!$B$5, Variables!$B$4), IF(Q3787&gt;-O3788, Q3787+O3788/Variables!$B$5, 0))</f>
        <v>46.188449543057736</v>
      </c>
      <c r="R3788">
        <f>IF(O3788&gt;0, 0, IF(Q3787&gt;-O3788, 0, -O3788 - Q3787*Variables!$B$5))</f>
        <v>0</v>
      </c>
      <c r="S3788">
        <f t="shared" si="358"/>
        <v>0</v>
      </c>
      <c r="T3788">
        <f t="shared" si="359"/>
        <v>0</v>
      </c>
    </row>
    <row r="3789" spans="1:20" x14ac:dyDescent="0.3">
      <c r="A3789" s="3">
        <f t="shared" si="354"/>
        <v>43258</v>
      </c>
      <c r="B3789">
        <v>6</v>
      </c>
      <c r="C3789">
        <v>7</v>
      </c>
      <c r="D3789">
        <v>20</v>
      </c>
      <c r="E3789">
        <v>1</v>
      </c>
      <c r="F3789" s="1">
        <f>VLOOKUP(A3789,Weather!$A$1:$E$366, 5)</f>
        <v>0.11904761904761937</v>
      </c>
      <c r="G3789" s="1">
        <f>VLOOKUP(D3789, Summer!$A$1:$E$25, 2)</f>
        <v>459.178981251175</v>
      </c>
      <c r="H3789" s="1">
        <f>VLOOKUP(D3789, Summer!$A$1:$E$25, 3)</f>
        <v>328.41643432967999</v>
      </c>
      <c r="I3789" s="1">
        <f>VLOOKUP(D3789, Summer!$A$1:$E$25, 5)</f>
        <v>326.73316658528501</v>
      </c>
      <c r="J3789" s="1">
        <f t="shared" si="355"/>
        <v>343.98340420128659</v>
      </c>
      <c r="K3789" s="47">
        <f t="shared" si="356"/>
        <v>6.4352497371763349</v>
      </c>
      <c r="L3789" s="48">
        <f>Solar!K3806/1000*Variables!$B$3</f>
        <v>2.2800000000000001E-2</v>
      </c>
      <c r="M3789">
        <f>IF(E3789=1, VLOOKUP(D3789, Sheet1!$A$2:$C$26, 2), Sheet1!$C$3)</f>
        <v>0.25796000000000002</v>
      </c>
      <c r="N3789" s="1">
        <f>'Electricity Rates'!$J$2</f>
        <v>0.24729999999999999</v>
      </c>
      <c r="O3789" s="145">
        <f>L3789-K3789</f>
        <v>-6.4124497371763347</v>
      </c>
      <c r="P3789">
        <f t="shared" si="357"/>
        <v>1.5914372600037077</v>
      </c>
      <c r="Q3789">
        <f>IF(O3789&gt;0, IF(Q3788+O3789*Variables!$B$5&lt;Variables!$B$4, Q3788+O3789*Variables!$B$5, Variables!$B$4), IF(Q3788&gt;-O3789, Q3788+O3789/Variables!$B$5, 0))</f>
        <v>39.366694503508441</v>
      </c>
      <c r="R3789">
        <f>IF(O3789&gt;0, 0, IF(Q3788&gt;-O3789, 0, -O3789 - Q3788*Variables!$B$5))</f>
        <v>0</v>
      </c>
      <c r="S3789">
        <f t="shared" si="358"/>
        <v>0</v>
      </c>
      <c r="T3789">
        <f t="shared" si="359"/>
        <v>0</v>
      </c>
    </row>
    <row r="3790" spans="1:20" x14ac:dyDescent="0.3">
      <c r="A3790" s="3">
        <f t="shared" si="354"/>
        <v>43258</v>
      </c>
      <c r="B3790">
        <v>6</v>
      </c>
      <c r="C3790">
        <v>7</v>
      </c>
      <c r="D3790">
        <v>21</v>
      </c>
      <c r="E3790">
        <v>1</v>
      </c>
      <c r="F3790" s="1">
        <f>VLOOKUP(A3790,Weather!$A$1:$E$366, 5)</f>
        <v>0.11904761904761937</v>
      </c>
      <c r="G3790" s="1">
        <f>VLOOKUP(D3790, Summer!$A$1:$E$25, 2)</f>
        <v>403.43414919632897</v>
      </c>
      <c r="H3790" s="1">
        <f>VLOOKUP(D3790, Summer!$A$1:$E$25, 3)</f>
        <v>305.25297715532997</v>
      </c>
      <c r="I3790" s="1">
        <f>VLOOKUP(D3790, Summer!$A$1:$E$25, 5)</f>
        <v>313.15582306105603</v>
      </c>
      <c r="J3790" s="1">
        <f t="shared" si="355"/>
        <v>316.9412119221156</v>
      </c>
      <c r="K3790" s="47">
        <f t="shared" si="356"/>
        <v>5.9293437584815738</v>
      </c>
      <c r="L3790" s="48">
        <f>Solar!K3807/1000*Variables!$B$3</f>
        <v>0</v>
      </c>
      <c r="M3790">
        <f>IF(E3790=1, VLOOKUP(D3790, Sheet1!$A$2:$C$26, 2), Sheet1!$C$3)</f>
        <v>0.25796000000000002</v>
      </c>
      <c r="N3790" s="1">
        <f>'Electricity Rates'!$J$2</f>
        <v>0.24729999999999999</v>
      </c>
      <c r="O3790" s="145">
        <f>L3790-K3790</f>
        <v>-5.9293437584815738</v>
      </c>
      <c r="P3790">
        <f t="shared" si="357"/>
        <v>1.4663267114724932</v>
      </c>
      <c r="Q3790">
        <f>IF(O3790&gt;0, IF(Q3789+O3790*Variables!$B$5&lt;Variables!$B$4, Q3789+O3790*Variables!$B$5, Variables!$B$4), IF(Q3789&gt;-O3790, Q3789+O3790/Variables!$B$5, 0))</f>
        <v>33.058881994485489</v>
      </c>
      <c r="R3790">
        <f>IF(O3790&gt;0, 0, IF(Q3789&gt;-O3790, 0, -O3790 - Q3789*Variables!$B$5))</f>
        <v>0</v>
      </c>
      <c r="S3790">
        <f t="shared" si="358"/>
        <v>0</v>
      </c>
      <c r="T3790">
        <f t="shared" si="359"/>
        <v>0</v>
      </c>
    </row>
    <row r="3791" spans="1:20" x14ac:dyDescent="0.3">
      <c r="A3791" s="3">
        <f t="shared" si="354"/>
        <v>43258</v>
      </c>
      <c r="B3791">
        <v>6</v>
      </c>
      <c r="C3791">
        <v>7</v>
      </c>
      <c r="D3791">
        <v>22</v>
      </c>
      <c r="E3791">
        <v>1</v>
      </c>
      <c r="F3791" s="1">
        <f>VLOOKUP(A3791,Weather!$A$1:$E$366, 5)</f>
        <v>0.11904761904761937</v>
      </c>
      <c r="G3791" s="1">
        <f>VLOOKUP(D3791, Summer!$A$1:$E$25, 2)</f>
        <v>366.19777187885302</v>
      </c>
      <c r="H3791" s="1">
        <f>VLOOKUP(D3791, Summer!$A$1:$E$25, 3)</f>
        <v>263.18917633836901</v>
      </c>
      <c r="I3791" s="1">
        <f>VLOOKUP(D3791, Summer!$A$1:$E$25, 5)</f>
        <v>295.10418431306101</v>
      </c>
      <c r="J3791" s="1">
        <f t="shared" si="355"/>
        <v>275.45210437890285</v>
      </c>
      <c r="K3791" s="47">
        <f t="shared" si="356"/>
        <v>5.1531645441584724</v>
      </c>
      <c r="L3791" s="48">
        <f>Solar!K3808/1000*Variables!$B$3</f>
        <v>0</v>
      </c>
      <c r="M3791">
        <f>IF(E3791=1, VLOOKUP(D3791, Sheet1!$A$2:$C$26, 2), Sheet1!$C$3)</f>
        <v>0.18637999999999999</v>
      </c>
      <c r="N3791" s="1">
        <f>'Electricity Rates'!$J$2</f>
        <v>0.24729999999999999</v>
      </c>
      <c r="O3791" s="145">
        <f>L3791-K3791</f>
        <v>-5.1531645441584724</v>
      </c>
      <c r="P3791">
        <f t="shared" si="357"/>
        <v>1.2743775917703901</v>
      </c>
      <c r="Q3791">
        <f>IF(O3791&gt;0, IF(Q3790+O3791*Variables!$B$5&lt;Variables!$B$4, Q3790+O3791*Variables!$B$5, Variables!$B$4), IF(Q3790&gt;-O3791, Q3790+O3791/Variables!$B$5, 0))</f>
        <v>27.576792053891367</v>
      </c>
      <c r="R3791">
        <f>IF(O3791&gt;0, 0, IF(Q3790&gt;-O3791, 0, -O3791 - Q3790*Variables!$B$5))</f>
        <v>0</v>
      </c>
      <c r="S3791">
        <f t="shared" si="358"/>
        <v>0</v>
      </c>
      <c r="T3791">
        <f t="shared" si="359"/>
        <v>0</v>
      </c>
    </row>
    <row r="3792" spans="1:20" x14ac:dyDescent="0.3">
      <c r="A3792" s="3">
        <f t="shared" si="354"/>
        <v>43258</v>
      </c>
      <c r="B3792">
        <v>6</v>
      </c>
      <c r="C3792">
        <v>7</v>
      </c>
      <c r="D3792">
        <v>23</v>
      </c>
      <c r="E3792">
        <v>1</v>
      </c>
      <c r="F3792" s="1">
        <f>VLOOKUP(A3792,Weather!$A$1:$E$366, 5)</f>
        <v>0.11904761904761937</v>
      </c>
      <c r="G3792" s="1">
        <f>VLOOKUP(D3792, Summer!$A$1:$E$25, 2)</f>
        <v>342.86102460129899</v>
      </c>
      <c r="H3792" s="1">
        <f>VLOOKUP(D3792, Summer!$A$1:$E$25, 3)</f>
        <v>273.02297434567402</v>
      </c>
      <c r="I3792" s="1">
        <f>VLOOKUP(D3792, Summer!$A$1:$E$25, 5)</f>
        <v>281.53182330021599</v>
      </c>
      <c r="J3792" s="1">
        <f t="shared" si="355"/>
        <v>281.33702794753418</v>
      </c>
      <c r="K3792" s="47">
        <f t="shared" si="356"/>
        <v>5.2632598347620183</v>
      </c>
      <c r="L3792" s="48">
        <f>Solar!K3809/1000*Variables!$B$3</f>
        <v>0</v>
      </c>
      <c r="M3792">
        <f>IF(E3792=1, VLOOKUP(D3792, Sheet1!$A$2:$C$26, 2), Sheet1!$C$3)</f>
        <v>0.18637999999999999</v>
      </c>
      <c r="N3792" s="1">
        <f>'Electricity Rates'!$J$2</f>
        <v>0.24729999999999999</v>
      </c>
      <c r="O3792" s="145">
        <f>L3792-K3792</f>
        <v>-5.2632598347620183</v>
      </c>
      <c r="P3792">
        <f t="shared" si="357"/>
        <v>1.301604157136647</v>
      </c>
      <c r="Q3792">
        <f>IF(O3792&gt;0, IF(Q3791+O3792*Variables!$B$5&lt;Variables!$B$4, Q3791+O3792*Variables!$B$5, Variables!$B$4), IF(Q3791&gt;-O3792, Q3791+O3792/Variables!$B$5, 0))</f>
        <v>21.977579463719007</v>
      </c>
      <c r="R3792">
        <f>IF(O3792&gt;0, 0, IF(Q3791&gt;-O3792, 0, -O3792 - Q3791*Variables!$B$5))</f>
        <v>0</v>
      </c>
      <c r="S3792">
        <f t="shared" si="358"/>
        <v>0</v>
      </c>
      <c r="T3792">
        <f t="shared" si="359"/>
        <v>0</v>
      </c>
    </row>
    <row r="3793" spans="1:20" x14ac:dyDescent="0.3">
      <c r="A3793" s="3">
        <f t="shared" si="354"/>
        <v>43258</v>
      </c>
      <c r="B3793">
        <v>6</v>
      </c>
      <c r="C3793">
        <v>7</v>
      </c>
      <c r="D3793">
        <v>24</v>
      </c>
      <c r="E3793">
        <v>1</v>
      </c>
      <c r="F3793" s="1">
        <f>VLOOKUP(A3793,Weather!$A$1:$E$366, 5)</f>
        <v>0.11904761904761937</v>
      </c>
      <c r="G3793" s="1">
        <f>VLOOKUP(D3793, Summer!$A$1:$E$25, 2)</f>
        <v>310.26482453023402</v>
      </c>
      <c r="H3793" s="1">
        <f>VLOOKUP(D3793, Summer!$A$1:$E$25, 3)</f>
        <v>259.09090909090901</v>
      </c>
      <c r="I3793" s="1">
        <f>VLOOKUP(D3793, Summer!$A$1:$E$25, 5)</f>
        <v>276.86321013243497</v>
      </c>
      <c r="J3793" s="1">
        <f t="shared" si="355"/>
        <v>265.18304188130486</v>
      </c>
      <c r="K3793" s="47">
        <f t="shared" si="356"/>
        <v>4.9610506778161163</v>
      </c>
      <c r="L3793" s="48">
        <f>Solar!K3810/1000*Variables!$B$3</f>
        <v>0</v>
      </c>
      <c r="M3793">
        <f>IF(E3793=1, VLOOKUP(D3793, Sheet1!$A$2:$C$26, 2), Sheet1!$C$3)</f>
        <v>0.18637999999999999</v>
      </c>
      <c r="N3793" s="1">
        <f>'Electricity Rates'!$J$2</f>
        <v>0.24729999999999999</v>
      </c>
      <c r="O3793" s="145">
        <f>L3793-K3793</f>
        <v>-4.9610506778161163</v>
      </c>
      <c r="P3793">
        <f t="shared" si="357"/>
        <v>1.2268678326239255</v>
      </c>
      <c r="Q3793">
        <f>IF(O3793&gt;0, IF(Q3792+O3793*Variables!$B$5&lt;Variables!$B$4, Q3792+O3793*Variables!$B$5, Variables!$B$4), IF(Q3792&gt;-O3793, Q3792+O3793/Variables!$B$5, 0))</f>
        <v>16.699865976680584</v>
      </c>
      <c r="R3793">
        <f>IF(O3793&gt;0, 0, IF(Q3792&gt;-O3793, 0, -O3793 - Q3792*Variables!$B$5))</f>
        <v>0</v>
      </c>
      <c r="S3793">
        <f t="shared" si="358"/>
        <v>0</v>
      </c>
      <c r="T3793">
        <f t="shared" si="359"/>
        <v>0</v>
      </c>
    </row>
    <row r="3794" spans="1:20" x14ac:dyDescent="0.3">
      <c r="A3794" s="3">
        <f t="shared" si="354"/>
        <v>43259</v>
      </c>
      <c r="B3794">
        <v>6</v>
      </c>
      <c r="C3794">
        <v>8</v>
      </c>
      <c r="D3794">
        <v>1</v>
      </c>
      <c r="E3794">
        <v>1</v>
      </c>
      <c r="F3794" s="1">
        <f>VLOOKUP(A3794,Weather!$A$1:$E$366, 5)</f>
        <v>0.14285714285714188</v>
      </c>
      <c r="G3794" s="1">
        <f>VLOOKUP(D3794, Summer!$A$1:$E$25, 2)</f>
        <v>305.44698283970399</v>
      </c>
      <c r="H3794" s="1">
        <f>VLOOKUP(D3794, Summer!$A$1:$E$25, 3)</f>
        <v>264.36707082495798</v>
      </c>
      <c r="I3794" s="1">
        <f>VLOOKUP(D3794, Summer!$A$1:$E$25, 5)</f>
        <v>276.703769768114</v>
      </c>
      <c r="J3794" s="1">
        <f t="shared" si="355"/>
        <v>270.23562968420737</v>
      </c>
      <c r="K3794" s="47">
        <f t="shared" si="356"/>
        <v>5.0555746110453557</v>
      </c>
      <c r="L3794" s="48">
        <f>Solar!K3811/1000*Variables!$B$3</f>
        <v>0</v>
      </c>
      <c r="M3794">
        <f>IF(E3794=1, VLOOKUP(D3794, Sheet1!$A$2:$C$26, 2), Sheet1!$C$3)</f>
        <v>0.18637999999999999</v>
      </c>
      <c r="N3794" s="1">
        <f>'Electricity Rates'!$J$2</f>
        <v>0.24729999999999999</v>
      </c>
      <c r="O3794" s="145">
        <f>L3794-K3794</f>
        <v>-5.0555746110453557</v>
      </c>
      <c r="P3794">
        <f t="shared" si="357"/>
        <v>1.2502436013115164</v>
      </c>
      <c r="Q3794">
        <f>IF(O3794&gt;0, IF(Q3793+O3794*Variables!$B$5&lt;Variables!$B$4, Q3793+O3794*Variables!$B$5, Variables!$B$4), IF(Q3793&gt;-O3794, Q3793+O3794/Variables!$B$5, 0))</f>
        <v>11.321595113866376</v>
      </c>
      <c r="R3794">
        <f>IF(O3794&gt;0, 0, IF(Q3793&gt;-O3794, 0, -O3794 - Q3793*Variables!$B$5))</f>
        <v>0</v>
      </c>
      <c r="S3794">
        <f t="shared" si="358"/>
        <v>0</v>
      </c>
      <c r="T3794">
        <f t="shared" si="359"/>
        <v>0</v>
      </c>
    </row>
    <row r="3795" spans="1:20" x14ac:dyDescent="0.3">
      <c r="A3795" s="3">
        <f t="shared" si="354"/>
        <v>43259</v>
      </c>
      <c r="B3795">
        <v>6</v>
      </c>
      <c r="C3795">
        <v>8</v>
      </c>
      <c r="D3795">
        <v>2</v>
      </c>
      <c r="E3795">
        <v>1</v>
      </c>
      <c r="F3795" s="1">
        <f>VLOOKUP(A3795,Weather!$A$1:$E$366, 5)</f>
        <v>0.14285714285714188</v>
      </c>
      <c r="G3795" s="1">
        <f>VLOOKUP(D3795, Summer!$A$1:$E$25, 2)</f>
        <v>286.71906025959902</v>
      </c>
      <c r="H3795" s="1">
        <f>VLOOKUP(D3795, Summer!$A$1:$E$25, 3)</f>
        <v>260.03911906460002</v>
      </c>
      <c r="I3795" s="1">
        <f>VLOOKUP(D3795, Summer!$A$1:$E$25, 5)</f>
        <v>276.50446931271199</v>
      </c>
      <c r="J3795" s="1">
        <f t="shared" si="355"/>
        <v>263.85053923531416</v>
      </c>
      <c r="K3795" s="47">
        <f t="shared" si="356"/>
        <v>4.936122186506168</v>
      </c>
      <c r="L3795" s="48">
        <f>Solar!K3812/1000*Variables!$B$3</f>
        <v>0</v>
      </c>
      <c r="M3795">
        <f>IF(E3795=1, VLOOKUP(D3795, Sheet1!$A$2:$C$26, 2), Sheet1!$C$3)</f>
        <v>0.18637999999999999</v>
      </c>
      <c r="N3795" s="1">
        <f>'Electricity Rates'!$J$2</f>
        <v>0.24729999999999999</v>
      </c>
      <c r="O3795" s="145">
        <f>L3795-K3795</f>
        <v>-4.936122186506168</v>
      </c>
      <c r="P3795">
        <f t="shared" si="357"/>
        <v>1.2207030167229753</v>
      </c>
      <c r="Q3795">
        <f>IF(O3795&gt;0, IF(Q3794+O3795*Variables!$B$5&lt;Variables!$B$4, Q3794+O3795*Variables!$B$5, Variables!$B$4), IF(Q3794&gt;-O3795, Q3794+O3795/Variables!$B$5, 0))</f>
        <v>6.0704012984342821</v>
      </c>
      <c r="R3795">
        <f>IF(O3795&gt;0, 0, IF(Q3794&gt;-O3795, 0, -O3795 - Q3794*Variables!$B$5))</f>
        <v>0</v>
      </c>
      <c r="S3795">
        <f t="shared" si="358"/>
        <v>0</v>
      </c>
      <c r="T3795">
        <f t="shared" si="359"/>
        <v>0</v>
      </c>
    </row>
    <row r="3796" spans="1:20" x14ac:dyDescent="0.3">
      <c r="A3796" s="3">
        <f t="shared" si="354"/>
        <v>43259</v>
      </c>
      <c r="B3796">
        <v>6</v>
      </c>
      <c r="C3796">
        <v>8</v>
      </c>
      <c r="D3796">
        <v>3</v>
      </c>
      <c r="E3796">
        <v>1</v>
      </c>
      <c r="F3796" s="1">
        <f>VLOOKUP(A3796,Weather!$A$1:$E$366, 5)</f>
        <v>0.14285714285714188</v>
      </c>
      <c r="G3796" s="1">
        <f>VLOOKUP(D3796, Summer!$A$1:$E$25, 2)</f>
        <v>272.63131492590298</v>
      </c>
      <c r="H3796" s="1">
        <f>VLOOKUP(D3796, Summer!$A$1:$E$25, 3)</f>
        <v>241.571030279452</v>
      </c>
      <c r="I3796" s="1">
        <f>VLOOKUP(D3796, Summer!$A$1:$E$25, 5)</f>
        <v>276.33008141423602</v>
      </c>
      <c r="J3796" s="1">
        <f t="shared" si="355"/>
        <v>246.00821380037354</v>
      </c>
      <c r="K3796" s="47">
        <f t="shared" si="356"/>
        <v>4.6023275363473246</v>
      </c>
      <c r="L3796" s="48">
        <f>Solar!K3813/1000*Variables!$B$3</f>
        <v>0</v>
      </c>
      <c r="M3796">
        <f>IF(E3796=1, VLOOKUP(D3796, Sheet1!$A$2:$C$26, 2), Sheet1!$C$3)</f>
        <v>0.18637999999999999</v>
      </c>
      <c r="N3796" s="1">
        <f>'Electricity Rates'!$J$2</f>
        <v>0.24729999999999999</v>
      </c>
      <c r="O3796" s="145">
        <f>L3796-K3796</f>
        <v>-4.6023275363473246</v>
      </c>
      <c r="P3796">
        <f t="shared" si="357"/>
        <v>1.1381555997386934</v>
      </c>
      <c r="Q3796">
        <f>IF(O3796&gt;0, IF(Q3795+O3796*Variables!$B$5&lt;Variables!$B$4, Q3795+O3796*Variables!$B$5, Variables!$B$4), IF(Q3795&gt;-O3796, Q3795+O3796/Variables!$B$5, 0))</f>
        <v>1.1743081746605322</v>
      </c>
      <c r="R3796">
        <f>IF(O3796&gt;0, 0, IF(Q3795&gt;-O3796, 0, -O3796 - Q3795*Variables!$B$5))</f>
        <v>0</v>
      </c>
      <c r="S3796">
        <f t="shared" si="358"/>
        <v>0</v>
      </c>
      <c r="T3796">
        <f t="shared" si="359"/>
        <v>0</v>
      </c>
    </row>
    <row r="3797" spans="1:20" x14ac:dyDescent="0.3">
      <c r="A3797" s="3">
        <f t="shared" si="354"/>
        <v>43259</v>
      </c>
      <c r="B3797">
        <v>6</v>
      </c>
      <c r="C3797">
        <v>8</v>
      </c>
      <c r="D3797">
        <v>4</v>
      </c>
      <c r="E3797">
        <v>1</v>
      </c>
      <c r="F3797" s="1">
        <f>VLOOKUP(A3797,Weather!$A$1:$E$366, 5)</f>
        <v>0.14285714285714188</v>
      </c>
      <c r="G3797" s="1">
        <f>VLOOKUP(D3797, Summer!$A$1:$E$25, 2)</f>
        <v>286.33237882239803</v>
      </c>
      <c r="H3797" s="1">
        <f>VLOOKUP(D3797, Summer!$A$1:$E$25, 3)</f>
        <v>256.10019667595998</v>
      </c>
      <c r="I3797" s="1">
        <f>VLOOKUP(D3797, Summer!$A$1:$E$25, 5)</f>
        <v>276.13078095883401</v>
      </c>
      <c r="J3797" s="1">
        <f t="shared" si="355"/>
        <v>260.41907983973681</v>
      </c>
      <c r="K3797" s="47">
        <f t="shared" si="356"/>
        <v>4.8719263622198348</v>
      </c>
      <c r="L3797" s="48">
        <f>Solar!K3814/1000*Variables!$B$3</f>
        <v>0</v>
      </c>
      <c r="M3797">
        <f>IF(E3797=1, VLOOKUP(D3797, Sheet1!$A$2:$C$26, 2), Sheet1!$C$3)</f>
        <v>0.18637999999999999</v>
      </c>
      <c r="N3797" s="1">
        <f>'Electricity Rates'!$J$2</f>
        <v>0.24729999999999999</v>
      </c>
      <c r="O3797" s="145">
        <f>L3797-K3797</f>
        <v>-4.8719263622198348</v>
      </c>
      <c r="P3797">
        <f t="shared" si="357"/>
        <v>1.2048273893769652</v>
      </c>
      <c r="Q3797">
        <f>IF(O3797&gt;0, IF(Q3796+O3797*Variables!$B$5&lt;Variables!$B$4, Q3796+O3797*Variables!$B$5, Variables!$B$4), IF(Q3796&gt;-O3797, Q3796+O3797/Variables!$B$5, 0))</f>
        <v>0</v>
      </c>
      <c r="R3797">
        <f>IF(O3797&gt;0, 0, IF(Q3796&gt;-O3797, 0, -O3797 - Q3796*Variables!$B$5))</f>
        <v>3.7680766780389345</v>
      </c>
      <c r="S3797">
        <f t="shared" si="358"/>
        <v>0.70229413125289664</v>
      </c>
      <c r="T3797">
        <f t="shared" si="359"/>
        <v>0</v>
      </c>
    </row>
    <row r="3798" spans="1:20" x14ac:dyDescent="0.3">
      <c r="A3798" s="3">
        <f t="shared" si="354"/>
        <v>43259</v>
      </c>
      <c r="B3798">
        <v>6</v>
      </c>
      <c r="C3798">
        <v>8</v>
      </c>
      <c r="D3798">
        <v>5</v>
      </c>
      <c r="E3798">
        <v>1</v>
      </c>
      <c r="F3798" s="1">
        <f>VLOOKUP(A3798,Weather!$A$1:$E$366, 5)</f>
        <v>0.14285714285714188</v>
      </c>
      <c r="G3798" s="1">
        <f>VLOOKUP(D3798, Summer!$A$1:$E$25, 2)</f>
        <v>323.19252555232703</v>
      </c>
      <c r="H3798" s="1">
        <f>VLOOKUP(D3798, Summer!$A$1:$E$25, 3)</f>
        <v>290.90909090909099</v>
      </c>
      <c r="I3798" s="1">
        <f>VLOOKUP(D3798, Summer!$A$1:$E$25, 5)</f>
        <v>275.93148050343302</v>
      </c>
      <c r="J3798" s="1">
        <f t="shared" si="355"/>
        <v>295.52101014383896</v>
      </c>
      <c r="K3798" s="47">
        <f t="shared" si="356"/>
        <v>5.5286141122825461</v>
      </c>
      <c r="L3798" s="48">
        <f>Solar!K3815/1000*Variables!$B$3</f>
        <v>0</v>
      </c>
      <c r="M3798">
        <f>IF(E3798=1, VLOOKUP(D3798, Sheet1!$A$2:$C$26, 2), Sheet1!$C$3)</f>
        <v>0.18637999999999999</v>
      </c>
      <c r="N3798" s="1">
        <f>'Electricity Rates'!$J$2</f>
        <v>0.24729999999999999</v>
      </c>
      <c r="O3798" s="145">
        <f>L3798-K3798</f>
        <v>-5.5286141122825461</v>
      </c>
      <c r="P3798">
        <f t="shared" si="357"/>
        <v>1.3672262699674735</v>
      </c>
      <c r="Q3798">
        <f>IF(O3798&gt;0, IF(Q3797+O3798*Variables!$B$5&lt;Variables!$B$4, Q3797+O3798*Variables!$B$5, Variables!$B$4), IF(Q3797&gt;-O3798, Q3797+O3798/Variables!$B$5, 0))</f>
        <v>0</v>
      </c>
      <c r="R3798">
        <f>IF(O3798&gt;0, 0, IF(Q3797&gt;-O3798, 0, -O3798 - Q3797*Variables!$B$5))</f>
        <v>5.5286141122825461</v>
      </c>
      <c r="S3798">
        <f t="shared" si="358"/>
        <v>1.0304230982472209</v>
      </c>
      <c r="T3798">
        <f t="shared" si="359"/>
        <v>0</v>
      </c>
    </row>
    <row r="3799" spans="1:20" x14ac:dyDescent="0.3">
      <c r="A3799" s="3">
        <f t="shared" si="354"/>
        <v>43259</v>
      </c>
      <c r="B3799">
        <v>6</v>
      </c>
      <c r="C3799">
        <v>8</v>
      </c>
      <c r="D3799">
        <v>6</v>
      </c>
      <c r="E3799">
        <v>1</v>
      </c>
      <c r="F3799" s="1">
        <f>VLOOKUP(A3799,Weather!$A$1:$E$366, 5)</f>
        <v>0.14285714285714188</v>
      </c>
      <c r="G3799" s="1">
        <f>VLOOKUP(D3799, Summer!$A$1:$E$25, 2)</f>
        <v>420.20776289112302</v>
      </c>
      <c r="H3799" s="1">
        <f>VLOOKUP(D3799, Summer!$A$1:$E$25, 3)</f>
        <v>354.54545454545399</v>
      </c>
      <c r="I3799" s="1">
        <f>VLOOKUP(D3799, Summer!$A$1:$E$25, 5)</f>
        <v>244.50179868660999</v>
      </c>
      <c r="J3799" s="1">
        <f t="shared" si="355"/>
        <v>363.92578430912096</v>
      </c>
      <c r="K3799" s="47">
        <f t="shared" si="356"/>
        <v>6.8083322602869991</v>
      </c>
      <c r="L3799" s="48">
        <f>Solar!K3816/1000*Variables!$B$3</f>
        <v>1.37155</v>
      </c>
      <c r="M3799">
        <f>IF(E3799=1, VLOOKUP(D3799, Sheet1!$A$2:$C$26, 2), Sheet1!$C$3)</f>
        <v>0.18637999999999999</v>
      </c>
      <c r="N3799" s="1">
        <f>'Electricity Rates'!$J$2</f>
        <v>0.24729999999999999</v>
      </c>
      <c r="O3799" s="145">
        <f>L3799-K3799</f>
        <v>-5.4367822602869991</v>
      </c>
      <c r="P3799">
        <f t="shared" si="357"/>
        <v>1.6837005679689749</v>
      </c>
      <c r="Q3799">
        <f>IF(O3799&gt;0, IF(Q3798+O3799*Variables!$B$5&lt;Variables!$B$4, Q3798+O3799*Variables!$B$5, Variables!$B$4), IF(Q3798&gt;-O3799, Q3798+O3799/Variables!$B$5, 0))</f>
        <v>0</v>
      </c>
      <c r="R3799">
        <f>IF(O3799&gt;0, 0, IF(Q3798&gt;-O3799, 0, -O3799 - Q3798*Variables!$B$5))</f>
        <v>5.4367822602869991</v>
      </c>
      <c r="S3799">
        <f t="shared" si="358"/>
        <v>1.0133074776722908</v>
      </c>
      <c r="T3799">
        <f t="shared" si="359"/>
        <v>0</v>
      </c>
    </row>
    <row r="3800" spans="1:20" x14ac:dyDescent="0.3">
      <c r="A3800" s="3">
        <f t="shared" si="354"/>
        <v>43259</v>
      </c>
      <c r="B3800">
        <v>6</v>
      </c>
      <c r="C3800">
        <v>8</v>
      </c>
      <c r="D3800">
        <v>7</v>
      </c>
      <c r="E3800">
        <v>1</v>
      </c>
      <c r="F3800" s="1">
        <f>VLOOKUP(A3800,Weather!$A$1:$E$366, 5)</f>
        <v>0.14285714285714188</v>
      </c>
      <c r="G3800" s="1">
        <f>VLOOKUP(D3800, Summer!$A$1:$E$25, 2)</f>
        <v>767.23345107957198</v>
      </c>
      <c r="H3800" s="1">
        <f>VLOOKUP(D3800, Summer!$A$1:$E$25, 3)</f>
        <v>587.45596403639502</v>
      </c>
      <c r="I3800" s="1">
        <f>VLOOKUP(D3800, Summer!$A$1:$E$25, 5)</f>
        <v>275.57273968370998</v>
      </c>
      <c r="J3800" s="1">
        <f t="shared" si="355"/>
        <v>613.13846218542017</v>
      </c>
      <c r="K3800" s="47">
        <f t="shared" si="356"/>
        <v>11.470608987061908</v>
      </c>
      <c r="L3800" s="48">
        <f>Solar!K3817/1000*Variables!$B$3</f>
        <v>6.0475000000000003</v>
      </c>
      <c r="M3800">
        <f>IF(E3800=1, VLOOKUP(D3800, Sheet1!$A$2:$C$26, 2), Sheet1!$C$3)</f>
        <v>0.18637999999999999</v>
      </c>
      <c r="N3800" s="1">
        <f>'Electricity Rates'!$J$2</f>
        <v>0.24729999999999999</v>
      </c>
      <c r="O3800" s="145">
        <f>L3800-K3800</f>
        <v>-5.4231089870619078</v>
      </c>
      <c r="P3800">
        <f t="shared" si="357"/>
        <v>2.8366816025004096</v>
      </c>
      <c r="Q3800">
        <f>IF(O3800&gt;0, IF(Q3799+O3800*Variables!$B$5&lt;Variables!$B$4, Q3799+O3800*Variables!$B$5, Variables!$B$4), IF(Q3799&gt;-O3800, Q3799+O3800/Variables!$B$5, 0))</f>
        <v>0</v>
      </c>
      <c r="R3800">
        <f>IF(O3800&gt;0, 0, IF(Q3799&gt;-O3800, 0, -O3800 - Q3799*Variables!$B$5))</f>
        <v>5.4231089870619078</v>
      </c>
      <c r="S3800">
        <f t="shared" si="358"/>
        <v>1.0107590530085984</v>
      </c>
      <c r="T3800">
        <f t="shared" si="359"/>
        <v>0</v>
      </c>
    </row>
    <row r="3801" spans="1:20" x14ac:dyDescent="0.3">
      <c r="A3801" s="3">
        <f t="shared" si="354"/>
        <v>43259</v>
      </c>
      <c r="B3801">
        <v>6</v>
      </c>
      <c r="C3801">
        <v>8</v>
      </c>
      <c r="D3801">
        <v>8</v>
      </c>
      <c r="E3801">
        <v>1</v>
      </c>
      <c r="F3801" s="1">
        <f>VLOOKUP(A3801,Weather!$A$1:$E$366, 5)</f>
        <v>0.14285714285714188</v>
      </c>
      <c r="G3801" s="1">
        <f>VLOOKUP(D3801, Summer!$A$1:$E$25, 2)</f>
        <v>1109.6398637209199</v>
      </c>
      <c r="H3801" s="1">
        <f>VLOOKUP(D3801, Summer!$A$1:$E$25, 3)</f>
        <v>814.26008774773595</v>
      </c>
      <c r="I3801" s="1">
        <f>VLOOKUP(D3801, Summer!$A$1:$E$25, 5)</f>
        <v>328.96533168578299</v>
      </c>
      <c r="J3801" s="1">
        <f t="shared" si="355"/>
        <v>856.45719860104771</v>
      </c>
      <c r="K3801" s="47">
        <f t="shared" si="356"/>
        <v>16.02262171629371</v>
      </c>
      <c r="L3801" s="48">
        <f>Solar!K3818/1000*Variables!$B$3</f>
        <v>8.2819500000000001</v>
      </c>
      <c r="M3801">
        <f>IF(E3801=1, VLOOKUP(D3801, Sheet1!$A$2:$C$26, 2), Sheet1!$C$3)</f>
        <v>0.18637999999999999</v>
      </c>
      <c r="N3801" s="1">
        <f>'Electricity Rates'!$J$2</f>
        <v>0.24729999999999999</v>
      </c>
      <c r="O3801" s="145">
        <f>L3801-K3801</f>
        <v>-7.7406717162937095</v>
      </c>
      <c r="P3801">
        <f t="shared" si="357"/>
        <v>3.9623943504394341</v>
      </c>
      <c r="Q3801">
        <f>IF(O3801&gt;0, IF(Q3800+O3801*Variables!$B$5&lt;Variables!$B$4, Q3800+O3801*Variables!$B$5, Variables!$B$4), IF(Q3800&gt;-O3801, Q3800+O3801/Variables!$B$5, 0))</f>
        <v>0</v>
      </c>
      <c r="R3801">
        <f>IF(O3801&gt;0, 0, IF(Q3800&gt;-O3801, 0, -O3801 - Q3800*Variables!$B$5))</f>
        <v>7.7406717162937095</v>
      </c>
      <c r="S3801">
        <f t="shared" si="358"/>
        <v>1.4427063944828216</v>
      </c>
      <c r="T3801">
        <f t="shared" si="359"/>
        <v>0</v>
      </c>
    </row>
    <row r="3802" spans="1:20" x14ac:dyDescent="0.3">
      <c r="A3802" s="3">
        <f t="shared" si="354"/>
        <v>43259</v>
      </c>
      <c r="B3802">
        <v>6</v>
      </c>
      <c r="C3802">
        <v>8</v>
      </c>
      <c r="D3802">
        <v>9</v>
      </c>
      <c r="E3802">
        <v>1</v>
      </c>
      <c r="F3802" s="1">
        <f>VLOOKUP(A3802,Weather!$A$1:$E$366, 5)</f>
        <v>0.14285714285714188</v>
      </c>
      <c r="G3802" s="1">
        <f>VLOOKUP(D3802, Summer!$A$1:$E$25, 2)</f>
        <v>1322.40871182827</v>
      </c>
      <c r="H3802" s="1">
        <f>VLOOKUP(D3802, Summer!$A$1:$E$25, 3)</f>
        <v>1017.49011217013</v>
      </c>
      <c r="I3802" s="1">
        <f>VLOOKUP(D3802, Summer!$A$1:$E$25, 5)</f>
        <v>386.82225388885001</v>
      </c>
      <c r="J3802" s="1">
        <f t="shared" si="355"/>
        <v>1061.0499121212927</v>
      </c>
      <c r="K3802" s="47">
        <f t="shared" si="356"/>
        <v>19.850147084752823</v>
      </c>
      <c r="L3802" s="48">
        <f>Solar!K3819/1000*Variables!$B$3</f>
        <v>13.026450000000001</v>
      </c>
      <c r="M3802">
        <f>IF(E3802=1, VLOOKUP(D3802, Sheet1!$A$2:$C$26, 2), Sheet1!$C$3)</f>
        <v>0.25796000000000002</v>
      </c>
      <c r="N3802" s="1">
        <f>'Electricity Rates'!$J$2</f>
        <v>0.24729999999999999</v>
      </c>
      <c r="O3802" s="145">
        <f>L3802-K3802</f>
        <v>-6.8236970847528227</v>
      </c>
      <c r="P3802">
        <f t="shared" si="357"/>
        <v>4.9089413740593733</v>
      </c>
      <c r="Q3802">
        <f>IF(O3802&gt;0, IF(Q3801+O3802*Variables!$B$5&lt;Variables!$B$4, Q3801+O3802*Variables!$B$5, Variables!$B$4), IF(Q3801&gt;-O3802, Q3801+O3802/Variables!$B$5, 0))</f>
        <v>0</v>
      </c>
      <c r="R3802">
        <f>IF(O3802&gt;0, 0, IF(Q3801&gt;-O3802, 0, -O3802 - Q3801*Variables!$B$5))</f>
        <v>6.8236970847528227</v>
      </c>
      <c r="S3802">
        <f t="shared" si="358"/>
        <v>1.7602408999828383</v>
      </c>
      <c r="T3802">
        <f t="shared" si="359"/>
        <v>0</v>
      </c>
    </row>
    <row r="3803" spans="1:20" x14ac:dyDescent="0.3">
      <c r="A3803" s="3">
        <f t="shared" si="354"/>
        <v>43259</v>
      </c>
      <c r="B3803">
        <v>6</v>
      </c>
      <c r="C3803">
        <v>8</v>
      </c>
      <c r="D3803">
        <v>10</v>
      </c>
      <c r="E3803">
        <v>1</v>
      </c>
      <c r="F3803" s="1">
        <f>VLOOKUP(A3803,Weather!$A$1:$E$366, 5)</f>
        <v>0.14285714285714188</v>
      </c>
      <c r="G3803" s="1">
        <f>VLOOKUP(D3803, Summer!$A$1:$E$25, 2)</f>
        <v>1424.0693518383</v>
      </c>
      <c r="H3803" s="1">
        <f>VLOOKUP(D3803, Summer!$A$1:$E$25, 3)</f>
        <v>1069.7659339946799</v>
      </c>
      <c r="I3803" s="1">
        <f>VLOOKUP(D3803, Summer!$A$1:$E$25, 5)</f>
        <v>417.88322986318002</v>
      </c>
      <c r="J3803" s="1">
        <f t="shared" si="355"/>
        <v>1120.3807079723397</v>
      </c>
      <c r="K3803" s="47">
        <f t="shared" si="356"/>
        <v>20.96010902984565</v>
      </c>
      <c r="L3803" s="48">
        <f>Solar!K3820/1000*Variables!$B$3</f>
        <v>11.924300000000001</v>
      </c>
      <c r="M3803">
        <f>IF(E3803=1, VLOOKUP(D3803, Sheet1!$A$2:$C$26, 2), Sheet1!$C$3)</f>
        <v>0.25796000000000002</v>
      </c>
      <c r="N3803" s="1">
        <f>'Electricity Rates'!$J$2</f>
        <v>0.24729999999999999</v>
      </c>
      <c r="O3803" s="145">
        <f>L3803-K3803</f>
        <v>-9.0358090298456499</v>
      </c>
      <c r="P3803">
        <f t="shared" si="357"/>
        <v>5.1834349630808294</v>
      </c>
      <c r="Q3803">
        <f>IF(O3803&gt;0, IF(Q3802+O3803*Variables!$B$5&lt;Variables!$B$4, Q3802+O3803*Variables!$B$5, Variables!$B$4), IF(Q3802&gt;-O3803, Q3802+O3803/Variables!$B$5, 0))</f>
        <v>0</v>
      </c>
      <c r="R3803">
        <f>IF(O3803&gt;0, 0, IF(Q3802&gt;-O3803, 0, -O3803 - Q3802*Variables!$B$5))</f>
        <v>9.0358090298456499</v>
      </c>
      <c r="S3803">
        <f t="shared" si="358"/>
        <v>2.3308772973389842</v>
      </c>
      <c r="T3803">
        <f t="shared" si="359"/>
        <v>0</v>
      </c>
    </row>
    <row r="3804" spans="1:20" x14ac:dyDescent="0.3">
      <c r="A3804" s="3">
        <f t="shared" si="354"/>
        <v>43259</v>
      </c>
      <c r="B3804">
        <v>6</v>
      </c>
      <c r="C3804">
        <v>8</v>
      </c>
      <c r="D3804">
        <v>11</v>
      </c>
      <c r="E3804">
        <v>1</v>
      </c>
      <c r="F3804" s="1">
        <f>VLOOKUP(A3804,Weather!$A$1:$E$366, 5)</f>
        <v>0.14285714285714188</v>
      </c>
      <c r="G3804" s="1">
        <f>VLOOKUP(D3804, Summer!$A$1:$E$25, 2)</f>
        <v>1497.9516334678001</v>
      </c>
      <c r="H3804" s="1">
        <f>VLOOKUP(D3804, Summer!$A$1:$E$25, 3)</f>
        <v>1079.6213447448599</v>
      </c>
      <c r="I3804" s="1">
        <f>VLOOKUP(D3804, Summer!$A$1:$E$25, 5)</f>
        <v>435.54125021175599</v>
      </c>
      <c r="J3804" s="1">
        <f t="shared" si="355"/>
        <v>1139.3828145624225</v>
      </c>
      <c r="K3804" s="47">
        <f t="shared" si="356"/>
        <v>21.315600893540541</v>
      </c>
      <c r="L3804" s="48">
        <f>Solar!K3821/1000*Variables!$B$3</f>
        <v>19.54175</v>
      </c>
      <c r="M3804">
        <f>IF(E3804=1, VLOOKUP(D3804, Sheet1!$A$2:$C$26, 2), Sheet1!$C$3)</f>
        <v>0.25796000000000002</v>
      </c>
      <c r="N3804" s="1">
        <f>'Electricity Rates'!$J$2</f>
        <v>0.24729999999999999</v>
      </c>
      <c r="O3804" s="145">
        <f>L3804-K3804</f>
        <v>-1.7738508935405406</v>
      </c>
      <c r="P3804">
        <f t="shared" si="357"/>
        <v>5.2713481009725758</v>
      </c>
      <c r="Q3804">
        <f>IF(O3804&gt;0, IF(Q3803+O3804*Variables!$B$5&lt;Variables!$B$4, Q3803+O3804*Variables!$B$5, Variables!$B$4), IF(Q3803&gt;-O3804, Q3803+O3804/Variables!$B$5, 0))</f>
        <v>0</v>
      </c>
      <c r="R3804">
        <f>IF(O3804&gt;0, 0, IF(Q3803&gt;-O3804, 0, -O3804 - Q3803*Variables!$B$5))</f>
        <v>1.7738508935405406</v>
      </c>
      <c r="S3804">
        <f t="shared" si="358"/>
        <v>0.45758257649771789</v>
      </c>
      <c r="T3804">
        <f t="shared" si="359"/>
        <v>0</v>
      </c>
    </row>
    <row r="3805" spans="1:20" x14ac:dyDescent="0.3">
      <c r="A3805" s="3">
        <f t="shared" si="354"/>
        <v>43259</v>
      </c>
      <c r="B3805">
        <v>6</v>
      </c>
      <c r="C3805">
        <v>8</v>
      </c>
      <c r="D3805">
        <v>12</v>
      </c>
      <c r="E3805">
        <v>1</v>
      </c>
      <c r="F3805" s="1">
        <f>VLOOKUP(A3805,Weather!$A$1:$E$366, 5)</f>
        <v>0.14285714285714188</v>
      </c>
      <c r="G3805" s="1">
        <f>VLOOKUP(D3805, Summer!$A$1:$E$25, 2)</f>
        <v>1553.30978408544</v>
      </c>
      <c r="H3805" s="1">
        <f>VLOOKUP(D3805, Summer!$A$1:$E$25, 3)</f>
        <v>1117.7462231731799</v>
      </c>
      <c r="I3805" s="1">
        <f>VLOOKUP(D3805, Summer!$A$1:$E$25, 5)</f>
        <v>435.36187980189499</v>
      </c>
      <c r="J3805" s="1">
        <f t="shared" si="355"/>
        <v>1179.9695890177882</v>
      </c>
      <c r="K3805" s="47">
        <f t="shared" si="356"/>
        <v>22.07489923891621</v>
      </c>
      <c r="L3805" s="48">
        <f>Solar!K3822/1000*Variables!$B$3</f>
        <v>32.808100000000003</v>
      </c>
      <c r="M3805">
        <f>IF(E3805=1, VLOOKUP(D3805, Sheet1!$A$2:$C$26, 2), Sheet1!$C$3)</f>
        <v>0.25796000000000002</v>
      </c>
      <c r="N3805" s="1">
        <f>'Electricity Rates'!$J$2</f>
        <v>0.24729999999999999</v>
      </c>
      <c r="O3805" s="145">
        <f>L3805-K3805</f>
        <v>10.733200761083793</v>
      </c>
      <c r="P3805">
        <f t="shared" si="357"/>
        <v>5.4591225817839781</v>
      </c>
      <c r="Q3805">
        <f>IF(O3805&gt;0, IF(Q3804+O3805*Variables!$B$5&lt;Variables!$B$4, Q3804+O3805*Variables!$B$5, Variables!$B$4), IF(Q3804&gt;-O3805, Q3804+O3805/Variables!$B$5, 0))</f>
        <v>10.089208715418765</v>
      </c>
      <c r="R3805">
        <f>IF(O3805&gt;0, 0, IF(Q3804&gt;-O3805, 0, -O3805 - Q3804*Variables!$B$5))</f>
        <v>0</v>
      </c>
      <c r="S3805">
        <f t="shared" si="358"/>
        <v>0</v>
      </c>
      <c r="T3805">
        <f t="shared" si="359"/>
        <v>0</v>
      </c>
    </row>
    <row r="3806" spans="1:20" x14ac:dyDescent="0.3">
      <c r="A3806" s="3">
        <f t="shared" si="354"/>
        <v>43259</v>
      </c>
      <c r="B3806">
        <v>6</v>
      </c>
      <c r="C3806">
        <v>8</v>
      </c>
      <c r="D3806">
        <v>13</v>
      </c>
      <c r="E3806">
        <v>1</v>
      </c>
      <c r="F3806" s="1">
        <f>VLOOKUP(A3806,Weather!$A$1:$E$366, 5)</f>
        <v>0.14285714285714188</v>
      </c>
      <c r="G3806" s="1">
        <f>VLOOKUP(D3806, Summer!$A$1:$E$25, 2)</f>
        <v>1622.5675647430101</v>
      </c>
      <c r="H3806" s="1">
        <f>VLOOKUP(D3806, Summer!$A$1:$E$25, 3)</f>
        <v>1132.28619594112</v>
      </c>
      <c r="I3806" s="1">
        <f>VLOOKUP(D3806, Summer!$A$1:$E$25, 5)</f>
        <v>435.17254436926402</v>
      </c>
      <c r="J3806" s="1">
        <f t="shared" si="355"/>
        <v>1202.3263914842466</v>
      </c>
      <c r="K3806" s="47">
        <f t="shared" si="356"/>
        <v>22.493150833147748</v>
      </c>
      <c r="L3806" s="48">
        <f>Solar!K3823/1000*Variables!$B$3</f>
        <v>37.083449999999999</v>
      </c>
      <c r="M3806">
        <f>IF(E3806=1, VLOOKUP(D3806, Sheet1!$A$2:$C$26, 2), Sheet1!$C$3)</f>
        <v>0.55478000000000005</v>
      </c>
      <c r="N3806" s="1">
        <f>'Electricity Rates'!$J$2</f>
        <v>0.24729999999999999</v>
      </c>
      <c r="O3806" s="145">
        <f>L3806-K3806</f>
        <v>14.590299166852251</v>
      </c>
      <c r="P3806">
        <f t="shared" si="357"/>
        <v>5.5625562010374381</v>
      </c>
      <c r="Q3806">
        <f>IF(O3806&gt;0, IF(Q3805+O3806*Variables!$B$5&lt;Variables!$B$4, Q3805+O3806*Variables!$B$5, Variables!$B$4), IF(Q3805&gt;-O3806, Q3805+O3806/Variables!$B$5, 0))</f>
        <v>23.804089932259881</v>
      </c>
      <c r="R3806">
        <f>IF(O3806&gt;0, 0, IF(Q3805&gt;-O3806, 0, -O3806 - Q3805*Variables!$B$5))</f>
        <v>0</v>
      </c>
      <c r="S3806">
        <f t="shared" si="358"/>
        <v>0</v>
      </c>
      <c r="T3806">
        <f t="shared" si="359"/>
        <v>0</v>
      </c>
    </row>
    <row r="3807" spans="1:20" x14ac:dyDescent="0.3">
      <c r="A3807" s="3">
        <f t="shared" si="354"/>
        <v>43259</v>
      </c>
      <c r="B3807">
        <v>6</v>
      </c>
      <c r="C3807">
        <v>8</v>
      </c>
      <c r="D3807">
        <v>14</v>
      </c>
      <c r="E3807">
        <v>1</v>
      </c>
      <c r="F3807" s="1">
        <f>VLOOKUP(A3807,Weather!$A$1:$E$366, 5)</f>
        <v>0.14285714285714188</v>
      </c>
      <c r="G3807" s="1">
        <f>VLOOKUP(D3807, Summer!$A$1:$E$25, 2)</f>
        <v>1636.26340321468</v>
      </c>
      <c r="H3807" s="1">
        <f>VLOOKUP(D3807, Summer!$A$1:$E$25, 3)</f>
        <v>1156.2601309732199</v>
      </c>
      <c r="I3807" s="1">
        <f>VLOOKUP(D3807, Summer!$A$1:$E$25, 5)</f>
        <v>417.13087064403902</v>
      </c>
      <c r="J3807" s="1">
        <f t="shared" si="355"/>
        <v>1224.8320270077138</v>
      </c>
      <c r="K3807" s="47">
        <f t="shared" si="356"/>
        <v>22.914186799762668</v>
      </c>
      <c r="L3807" s="48">
        <f>Solar!K3824/1000*Variables!$B$3</f>
        <v>34.641100000000002</v>
      </c>
      <c r="M3807">
        <f>IF(E3807=1, VLOOKUP(D3807, Sheet1!$A$2:$C$26, 2), Sheet1!$C$3)</f>
        <v>0.55478000000000005</v>
      </c>
      <c r="N3807" s="1">
        <f>'Electricity Rates'!$J$2</f>
        <v>0.24729999999999999</v>
      </c>
      <c r="O3807" s="145">
        <f>L3807-K3807</f>
        <v>11.726913200237334</v>
      </c>
      <c r="P3807">
        <f t="shared" si="357"/>
        <v>5.6666783955813074</v>
      </c>
      <c r="Q3807">
        <f>IF(O3807&gt;0, IF(Q3806+O3807*Variables!$B$5&lt;Variables!$B$4, Q3806+O3807*Variables!$B$5, Variables!$B$4), IF(Q3806&gt;-O3807, Q3806+O3807/Variables!$B$5, 0))</f>
        <v>34.827388340482976</v>
      </c>
      <c r="R3807">
        <f>IF(O3807&gt;0, 0, IF(Q3806&gt;-O3807, 0, -O3807 - Q3806*Variables!$B$5))</f>
        <v>0</v>
      </c>
      <c r="S3807">
        <f t="shared" si="358"/>
        <v>0</v>
      </c>
      <c r="T3807">
        <f t="shared" si="359"/>
        <v>0</v>
      </c>
    </row>
    <row r="3808" spans="1:20" x14ac:dyDescent="0.3">
      <c r="A3808" s="3">
        <f t="shared" si="354"/>
        <v>43259</v>
      </c>
      <c r="B3808">
        <v>6</v>
      </c>
      <c r="C3808">
        <v>8</v>
      </c>
      <c r="D3808">
        <v>15</v>
      </c>
      <c r="E3808">
        <v>1</v>
      </c>
      <c r="F3808" s="1">
        <f>VLOOKUP(A3808,Weather!$A$1:$E$366, 5)</f>
        <v>0.14285714285714188</v>
      </c>
      <c r="G3808" s="1">
        <f>VLOOKUP(D3808, Summer!$A$1:$E$25, 2)</f>
        <v>1589.7727985285201</v>
      </c>
      <c r="H3808" s="1">
        <f>VLOOKUP(D3808, Summer!$A$1:$E$25, 3)</f>
        <v>1137.7596230737599</v>
      </c>
      <c r="I3808" s="1">
        <f>VLOOKUP(D3808, Summer!$A$1:$E$25, 5)</f>
        <v>403.543562097039</v>
      </c>
      <c r="J3808" s="1">
        <f t="shared" si="355"/>
        <v>1202.3329338530109</v>
      </c>
      <c r="K3808" s="47">
        <f t="shared" si="356"/>
        <v>22.493273227938765</v>
      </c>
      <c r="L3808" s="48">
        <f>Solar!K3825/1000*Variables!$B$3</f>
        <v>29.546199999999999</v>
      </c>
      <c r="M3808">
        <f>IF(E3808=1, VLOOKUP(D3808, Sheet1!$A$2:$C$26, 2), Sheet1!$C$3)</f>
        <v>0.55478000000000005</v>
      </c>
      <c r="N3808" s="1">
        <f>'Electricity Rates'!$J$2</f>
        <v>0.24729999999999999</v>
      </c>
      <c r="O3808" s="145">
        <f>L3808-K3808</f>
        <v>7.0529267720612339</v>
      </c>
      <c r="P3808">
        <f t="shared" si="357"/>
        <v>5.5625864692692568</v>
      </c>
      <c r="Q3808">
        <f>IF(O3808&gt;0, IF(Q3807+O3808*Variables!$B$5&lt;Variables!$B$4, Q3807+O3808*Variables!$B$5, Variables!$B$4), IF(Q3807&gt;-O3808, Q3807+O3808/Variables!$B$5, 0))</f>
        <v>41.457139506220535</v>
      </c>
      <c r="R3808">
        <f>IF(O3808&gt;0, 0, IF(Q3807&gt;-O3808, 0, -O3808 - Q3807*Variables!$B$5))</f>
        <v>0</v>
      </c>
      <c r="S3808">
        <f t="shared" si="358"/>
        <v>0</v>
      </c>
      <c r="T3808">
        <f t="shared" si="359"/>
        <v>0</v>
      </c>
    </row>
    <row r="3809" spans="1:20" x14ac:dyDescent="0.3">
      <c r="A3809" s="3">
        <f t="shared" si="354"/>
        <v>43259</v>
      </c>
      <c r="B3809">
        <v>6</v>
      </c>
      <c r="C3809">
        <v>8</v>
      </c>
      <c r="D3809">
        <v>16</v>
      </c>
      <c r="E3809">
        <v>1</v>
      </c>
      <c r="F3809" s="1">
        <f>VLOOKUP(A3809,Weather!$A$1:$E$366, 5)</f>
        <v>0.14285714285714188</v>
      </c>
      <c r="G3809" s="1">
        <f>VLOOKUP(D3809, Summer!$A$1:$E$25, 2)</f>
        <v>1459.9523441255701</v>
      </c>
      <c r="H3809" s="1">
        <f>VLOOKUP(D3809, Summer!$A$1:$E$25, 3)</f>
        <v>1006.09479349024</v>
      </c>
      <c r="I3809" s="1">
        <f>VLOOKUP(D3809, Summer!$A$1:$E$25, 5)</f>
        <v>381.04254068220598</v>
      </c>
      <c r="J3809" s="1">
        <f t="shared" si="355"/>
        <v>1070.9315864381438</v>
      </c>
      <c r="K3809" s="47">
        <f t="shared" si="356"/>
        <v>20.035013683762255</v>
      </c>
      <c r="L3809" s="48">
        <f>Solar!K3826/1000*Variables!$B$3</f>
        <v>21.4938</v>
      </c>
      <c r="M3809">
        <f>IF(E3809=1, VLOOKUP(D3809, Sheet1!$A$2:$C$26, 2), Sheet1!$C$3)</f>
        <v>0.55478000000000005</v>
      </c>
      <c r="N3809" s="1">
        <f>'Electricity Rates'!$J$2</f>
        <v>0.24729999999999999</v>
      </c>
      <c r="O3809" s="145">
        <f>L3809-K3809</f>
        <v>1.4587863162377452</v>
      </c>
      <c r="P3809">
        <f t="shared" si="357"/>
        <v>4.9546588839944059</v>
      </c>
      <c r="Q3809">
        <f>IF(O3809&gt;0, IF(Q3808+O3809*Variables!$B$5&lt;Variables!$B$4, Q3808+O3809*Variables!$B$5, Variables!$B$4), IF(Q3808&gt;-O3809, Q3808+O3809/Variables!$B$5, 0))</f>
        <v>42.828398643484014</v>
      </c>
      <c r="R3809">
        <f>IF(O3809&gt;0, 0, IF(Q3808&gt;-O3809, 0, -O3809 - Q3808*Variables!$B$5))</f>
        <v>0</v>
      </c>
      <c r="S3809">
        <f t="shared" si="358"/>
        <v>0</v>
      </c>
      <c r="T3809">
        <f t="shared" si="359"/>
        <v>0</v>
      </c>
    </row>
    <row r="3810" spans="1:20" x14ac:dyDescent="0.3">
      <c r="A3810" s="3">
        <f t="shared" si="354"/>
        <v>43259</v>
      </c>
      <c r="B3810">
        <v>6</v>
      </c>
      <c r="C3810">
        <v>8</v>
      </c>
      <c r="D3810">
        <v>17</v>
      </c>
      <c r="E3810">
        <v>1</v>
      </c>
      <c r="F3810" s="1">
        <f>VLOOKUP(A3810,Weather!$A$1:$E$366, 5)</f>
        <v>0.14285714285714188</v>
      </c>
      <c r="G3810" s="1">
        <f>VLOOKUP(D3810, Summer!$A$1:$E$25, 2)</f>
        <v>1144.9480592772099</v>
      </c>
      <c r="H3810" s="1">
        <f>VLOOKUP(D3810, Summer!$A$1:$E$25, 3)</f>
        <v>808.38142168622596</v>
      </c>
      <c r="I3810" s="1">
        <f>VLOOKUP(D3810, Summer!$A$1:$E$25, 5)</f>
        <v>371.93450987035499</v>
      </c>
      <c r="J3810" s="1">
        <f t="shared" si="355"/>
        <v>856.46236991350906</v>
      </c>
      <c r="K3810" s="47">
        <f t="shared" si="356"/>
        <v>16.022718461330687</v>
      </c>
      <c r="L3810" s="48">
        <f>Solar!K3827/1000*Variables!$B$3</f>
        <v>13.948650000000001</v>
      </c>
      <c r="M3810">
        <f>IF(E3810=1, VLOOKUP(D3810, Sheet1!$A$2:$C$26, 2), Sheet1!$C$3)</f>
        <v>0.55478000000000005</v>
      </c>
      <c r="N3810" s="1">
        <f>'Electricity Rates'!$J$2</f>
        <v>0.24729999999999999</v>
      </c>
      <c r="O3810" s="145">
        <f>L3810-K3810</f>
        <v>-2.0740684613306861</v>
      </c>
      <c r="P3810">
        <f t="shared" si="357"/>
        <v>3.9624182754870789</v>
      </c>
      <c r="Q3810">
        <f>IF(O3810&gt;0, IF(Q3809+O3810*Variables!$B$5&lt;Variables!$B$4, Q3809+O3810*Variables!$B$5, Variables!$B$4), IF(Q3809&gt;-O3810, Q3809+O3810/Variables!$B$5, 0))</f>
        <v>40.621942833557753</v>
      </c>
      <c r="R3810">
        <f>IF(O3810&gt;0, 0, IF(Q3809&gt;-O3810, 0, -O3810 - Q3809*Variables!$B$5))</f>
        <v>0</v>
      </c>
      <c r="S3810">
        <f t="shared" si="358"/>
        <v>0</v>
      </c>
      <c r="T3810">
        <f t="shared" si="359"/>
        <v>0</v>
      </c>
    </row>
    <row r="3811" spans="1:20" x14ac:dyDescent="0.3">
      <c r="A3811" s="3">
        <f t="shared" si="354"/>
        <v>43259</v>
      </c>
      <c r="B3811">
        <v>6</v>
      </c>
      <c r="C3811">
        <v>8</v>
      </c>
      <c r="D3811">
        <v>18</v>
      </c>
      <c r="E3811">
        <v>1</v>
      </c>
      <c r="F3811" s="1">
        <f>VLOOKUP(A3811,Weather!$A$1:$E$366, 5)</f>
        <v>0.14285714285714188</v>
      </c>
      <c r="G3811" s="1">
        <f>VLOOKUP(D3811, Summer!$A$1:$E$25, 2)</f>
        <v>769.75210584620504</v>
      </c>
      <c r="H3811" s="1">
        <f>VLOOKUP(D3811, Summer!$A$1:$E$25, 3)</f>
        <v>572.92139445417001</v>
      </c>
      <c r="I3811" s="1">
        <f>VLOOKUP(D3811, Summer!$A$1:$E$25, 5)</f>
        <v>349.41355840998102</v>
      </c>
      <c r="J3811" s="1">
        <f t="shared" si="355"/>
        <v>601.04006751017482</v>
      </c>
      <c r="K3811" s="47">
        <f t="shared" si="356"/>
        <v>11.244271930671333</v>
      </c>
      <c r="L3811" s="48">
        <f>Solar!K3828/1000*Variables!$B$3</f>
        <v>7.1365999999999996</v>
      </c>
      <c r="M3811">
        <f>IF(E3811=1, VLOOKUP(D3811, Sheet1!$A$2:$C$26, 2), Sheet1!$C$3)</f>
        <v>0.55478000000000005</v>
      </c>
      <c r="N3811" s="1">
        <f>'Electricity Rates'!$J$2</f>
        <v>0.24729999999999999</v>
      </c>
      <c r="O3811" s="145">
        <f>L3811-K3811</f>
        <v>-4.1076719306713336</v>
      </c>
      <c r="P3811">
        <f t="shared" si="357"/>
        <v>2.7807084484550204</v>
      </c>
      <c r="Q3811">
        <f>IF(O3811&gt;0, IF(Q3810+O3811*Variables!$B$5&lt;Variables!$B$4, Q3810+O3811*Variables!$B$5, Variables!$B$4), IF(Q3810&gt;-O3811, Q3810+O3811/Variables!$B$5, 0))</f>
        <v>36.252079077524421</v>
      </c>
      <c r="R3811">
        <f>IF(O3811&gt;0, 0, IF(Q3810&gt;-O3811, 0, -O3811 - Q3810*Variables!$B$5))</f>
        <v>0</v>
      </c>
      <c r="S3811">
        <f t="shared" si="358"/>
        <v>0</v>
      </c>
      <c r="T3811">
        <f t="shared" si="359"/>
        <v>0</v>
      </c>
    </row>
    <row r="3812" spans="1:20" x14ac:dyDescent="0.3">
      <c r="A3812" s="3">
        <f t="shared" si="354"/>
        <v>43259</v>
      </c>
      <c r="B3812">
        <v>6</v>
      </c>
      <c r="C3812">
        <v>8</v>
      </c>
      <c r="D3812">
        <v>19</v>
      </c>
      <c r="E3812">
        <v>1</v>
      </c>
      <c r="F3812" s="1">
        <f>VLOOKUP(A3812,Weather!$A$1:$E$366, 5)</f>
        <v>0.14285714285714188</v>
      </c>
      <c r="G3812" s="1">
        <f>VLOOKUP(D3812, Summer!$A$1:$E$25, 2)</f>
        <v>565.86125451999203</v>
      </c>
      <c r="H3812" s="1">
        <f>VLOOKUP(D3812, Summer!$A$1:$E$25, 3)</f>
        <v>365.77406038600299</v>
      </c>
      <c r="I3812" s="1">
        <f>VLOOKUP(D3812, Summer!$A$1:$E$25, 5)</f>
        <v>331.38683221891199</v>
      </c>
      <c r="J3812" s="1">
        <f t="shared" si="355"/>
        <v>394.35794526228693</v>
      </c>
      <c r="K3812" s="47">
        <f t="shared" si="356"/>
        <v>7.3776578538582855</v>
      </c>
      <c r="L3812" s="48">
        <f>Solar!K3829/1000*Variables!$B$3</f>
        <v>1.3424</v>
      </c>
      <c r="M3812">
        <f>IF(E3812=1, VLOOKUP(D3812, Sheet1!$A$2:$C$26, 2), Sheet1!$C$3)</f>
        <v>0.25796000000000002</v>
      </c>
      <c r="N3812" s="1">
        <f>'Electricity Rates'!$J$2</f>
        <v>0.24729999999999999</v>
      </c>
      <c r="O3812" s="145">
        <f>L3812-K3812</f>
        <v>-6.0352578538582851</v>
      </c>
      <c r="P3812">
        <f t="shared" si="357"/>
        <v>1.8244947872591539</v>
      </c>
      <c r="Q3812">
        <f>IF(O3812&gt;0, IF(Q3811+O3812*Variables!$B$5&lt;Variables!$B$4, Q3811+O3812*Variables!$B$5, Variables!$B$4), IF(Q3811&gt;-O3812, Q3811+O3812/Variables!$B$5, 0))</f>
        <v>29.831591998951776</v>
      </c>
      <c r="R3812">
        <f>IF(O3812&gt;0, 0, IF(Q3811&gt;-O3812, 0, -O3812 - Q3811*Variables!$B$5))</f>
        <v>0</v>
      </c>
      <c r="S3812">
        <f t="shared" si="358"/>
        <v>0</v>
      </c>
      <c r="T3812">
        <f t="shared" si="359"/>
        <v>0</v>
      </c>
    </row>
    <row r="3813" spans="1:20" x14ac:dyDescent="0.3">
      <c r="A3813" s="3">
        <f t="shared" si="354"/>
        <v>43259</v>
      </c>
      <c r="B3813">
        <v>6</v>
      </c>
      <c r="C3813">
        <v>8</v>
      </c>
      <c r="D3813">
        <v>20</v>
      </c>
      <c r="E3813">
        <v>1</v>
      </c>
      <c r="F3813" s="1">
        <f>VLOOKUP(A3813,Weather!$A$1:$E$366, 5)</f>
        <v>0.14285714285714188</v>
      </c>
      <c r="G3813" s="1">
        <f>VLOOKUP(D3813, Summer!$A$1:$E$25, 2)</f>
        <v>459.178981251175</v>
      </c>
      <c r="H3813" s="1">
        <f>VLOOKUP(D3813, Summer!$A$1:$E$25, 3)</f>
        <v>328.41643432967999</v>
      </c>
      <c r="I3813" s="1">
        <f>VLOOKUP(D3813, Summer!$A$1:$E$25, 5)</f>
        <v>326.73316658528501</v>
      </c>
      <c r="J3813" s="1">
        <f t="shared" si="355"/>
        <v>347.09679817560772</v>
      </c>
      <c r="K3813" s="47">
        <f t="shared" si="356"/>
        <v>6.4934951859691257</v>
      </c>
      <c r="L3813" s="48">
        <f>Solar!K3830/1000*Variables!$B$3</f>
        <v>0.1085</v>
      </c>
      <c r="M3813">
        <f>IF(E3813=1, VLOOKUP(D3813, Sheet1!$A$2:$C$26, 2), Sheet1!$C$3)</f>
        <v>0.25796000000000002</v>
      </c>
      <c r="N3813" s="1">
        <f>'Electricity Rates'!$J$2</f>
        <v>0.24729999999999999</v>
      </c>
      <c r="O3813" s="145">
        <f>L3813-K3813</f>
        <v>-6.3849951859691254</v>
      </c>
      <c r="P3813">
        <f t="shared" si="357"/>
        <v>1.6058413594901648</v>
      </c>
      <c r="Q3813">
        <f>IF(O3813&gt;0, IF(Q3812+O3813*Variables!$B$5&lt;Variables!$B$4, Q3812+O3813*Variables!$B$5, Variables!$B$4), IF(Q3812&gt;-O3813, Q3812+O3813/Variables!$B$5, 0))</f>
        <v>23.039043928771854</v>
      </c>
      <c r="R3813">
        <f>IF(O3813&gt;0, 0, IF(Q3812&gt;-O3813, 0, -O3813 - Q3812*Variables!$B$5))</f>
        <v>0</v>
      </c>
      <c r="S3813">
        <f t="shared" si="358"/>
        <v>0</v>
      </c>
      <c r="T3813">
        <f t="shared" si="359"/>
        <v>0</v>
      </c>
    </row>
    <row r="3814" spans="1:20" x14ac:dyDescent="0.3">
      <c r="A3814" s="3">
        <f t="shared" si="354"/>
        <v>43259</v>
      </c>
      <c r="B3814">
        <v>6</v>
      </c>
      <c r="C3814">
        <v>8</v>
      </c>
      <c r="D3814">
        <v>21</v>
      </c>
      <c r="E3814">
        <v>1</v>
      </c>
      <c r="F3814" s="1">
        <f>VLOOKUP(A3814,Weather!$A$1:$E$366, 5)</f>
        <v>0.14285714285714188</v>
      </c>
      <c r="G3814" s="1">
        <f>VLOOKUP(D3814, Summer!$A$1:$E$25, 2)</f>
        <v>403.43414919632897</v>
      </c>
      <c r="H3814" s="1">
        <f>VLOOKUP(D3814, Summer!$A$1:$E$25, 3)</f>
        <v>305.25297715532997</v>
      </c>
      <c r="I3814" s="1">
        <f>VLOOKUP(D3814, Summer!$A$1:$E$25, 5)</f>
        <v>313.15582306105603</v>
      </c>
      <c r="J3814" s="1">
        <f t="shared" si="355"/>
        <v>319.27885887547257</v>
      </c>
      <c r="K3814" s="47">
        <f t="shared" si="356"/>
        <v>5.973076513487972</v>
      </c>
      <c r="L3814" s="48">
        <f>Solar!K3831/1000*Variables!$B$3</f>
        <v>0</v>
      </c>
      <c r="M3814">
        <f>IF(E3814=1, VLOOKUP(D3814, Sheet1!$A$2:$C$26, 2), Sheet1!$C$3)</f>
        <v>0.25796000000000002</v>
      </c>
      <c r="N3814" s="1">
        <f>'Electricity Rates'!$J$2</f>
        <v>0.24729999999999999</v>
      </c>
      <c r="O3814" s="145">
        <f>L3814-K3814</f>
        <v>-5.973076513487972</v>
      </c>
      <c r="P3814">
        <f t="shared" si="357"/>
        <v>1.4771418217855754</v>
      </c>
      <c r="Q3814">
        <f>IF(O3814&gt;0, IF(Q3813+O3814*Variables!$B$5&lt;Variables!$B$4, Q3813+O3814*Variables!$B$5, Variables!$B$4), IF(Q3813&gt;-O3814, Q3813+O3814/Variables!$B$5, 0))</f>
        <v>16.684707212295287</v>
      </c>
      <c r="R3814">
        <f>IF(O3814&gt;0, 0, IF(Q3813&gt;-O3814, 0, -O3814 - Q3813*Variables!$B$5))</f>
        <v>0</v>
      </c>
      <c r="S3814">
        <f t="shared" si="358"/>
        <v>0</v>
      </c>
      <c r="T3814">
        <f t="shared" si="359"/>
        <v>0</v>
      </c>
    </row>
    <row r="3815" spans="1:20" x14ac:dyDescent="0.3">
      <c r="A3815" s="3">
        <f t="shared" si="354"/>
        <v>43259</v>
      </c>
      <c r="B3815">
        <v>6</v>
      </c>
      <c r="C3815">
        <v>8</v>
      </c>
      <c r="D3815">
        <v>22</v>
      </c>
      <c r="E3815">
        <v>1</v>
      </c>
      <c r="F3815" s="1">
        <f>VLOOKUP(A3815,Weather!$A$1:$E$366, 5)</f>
        <v>0.14285714285714188</v>
      </c>
      <c r="G3815" s="1">
        <f>VLOOKUP(D3815, Summer!$A$1:$E$25, 2)</f>
        <v>366.19777187885302</v>
      </c>
      <c r="H3815" s="1">
        <f>VLOOKUP(D3815, Summer!$A$1:$E$25, 3)</f>
        <v>263.18917633836901</v>
      </c>
      <c r="I3815" s="1">
        <f>VLOOKUP(D3815, Summer!$A$1:$E$25, 5)</f>
        <v>295.10418431306101</v>
      </c>
      <c r="J3815" s="1">
        <f t="shared" si="355"/>
        <v>277.90468998700948</v>
      </c>
      <c r="K3815" s="47">
        <f t="shared" si="356"/>
        <v>5.1990475742616775</v>
      </c>
      <c r="L3815" s="48">
        <f>Solar!K3832/1000*Variables!$B$3</f>
        <v>0</v>
      </c>
      <c r="M3815">
        <f>IF(E3815=1, VLOOKUP(D3815, Sheet1!$A$2:$C$26, 2), Sheet1!$C$3)</f>
        <v>0.18637999999999999</v>
      </c>
      <c r="N3815" s="1">
        <f>'Electricity Rates'!$J$2</f>
        <v>0.24729999999999999</v>
      </c>
      <c r="O3815" s="145">
        <f>L3815-K3815</f>
        <v>-5.1990475742616775</v>
      </c>
      <c r="P3815">
        <f t="shared" si="357"/>
        <v>1.2857244651149129</v>
      </c>
      <c r="Q3815">
        <f>IF(O3815&gt;0, IF(Q3814+O3815*Variables!$B$5&lt;Variables!$B$4, Q3814+O3815*Variables!$B$5, Variables!$B$4), IF(Q3814&gt;-O3815, Q3814+O3815/Variables!$B$5, 0))</f>
        <v>11.15380553754882</v>
      </c>
      <c r="R3815">
        <f>IF(O3815&gt;0, 0, IF(Q3814&gt;-O3815, 0, -O3815 - Q3814*Variables!$B$5))</f>
        <v>0</v>
      </c>
      <c r="S3815">
        <f t="shared" si="358"/>
        <v>0</v>
      </c>
      <c r="T3815">
        <f t="shared" si="359"/>
        <v>0</v>
      </c>
    </row>
    <row r="3816" spans="1:20" x14ac:dyDescent="0.3">
      <c r="A3816" s="3">
        <f t="shared" si="354"/>
        <v>43259</v>
      </c>
      <c r="B3816">
        <v>6</v>
      </c>
      <c r="C3816">
        <v>8</v>
      </c>
      <c r="D3816">
        <v>23</v>
      </c>
      <c r="E3816">
        <v>1</v>
      </c>
      <c r="F3816" s="1">
        <f>VLOOKUP(A3816,Weather!$A$1:$E$366, 5)</f>
        <v>0.14285714285714188</v>
      </c>
      <c r="G3816" s="1">
        <f>VLOOKUP(D3816, Summer!$A$1:$E$25, 2)</f>
        <v>342.86102460129899</v>
      </c>
      <c r="H3816" s="1">
        <f>VLOOKUP(D3816, Summer!$A$1:$E$25, 3)</f>
        <v>273.02297434567402</v>
      </c>
      <c r="I3816" s="1">
        <f>VLOOKUP(D3816, Summer!$A$1:$E$25, 5)</f>
        <v>281.53182330021599</v>
      </c>
      <c r="J3816" s="1">
        <f t="shared" si="355"/>
        <v>282.99983866790609</v>
      </c>
      <c r="K3816" s="47">
        <f t="shared" si="356"/>
        <v>5.2943677374124194</v>
      </c>
      <c r="L3816" s="48">
        <f>Solar!K3833/1000*Variables!$B$3</f>
        <v>0</v>
      </c>
      <c r="M3816">
        <f>IF(E3816=1, VLOOKUP(D3816, Sheet1!$A$2:$C$26, 2), Sheet1!$C$3)</f>
        <v>0.18637999999999999</v>
      </c>
      <c r="N3816" s="1">
        <f>'Electricity Rates'!$J$2</f>
        <v>0.24729999999999999</v>
      </c>
      <c r="O3816" s="145">
        <f>L3816-K3816</f>
        <v>-5.2943677374124194</v>
      </c>
      <c r="P3816">
        <f t="shared" si="357"/>
        <v>1.3092971414620913</v>
      </c>
      <c r="Q3816">
        <f>IF(O3816&gt;0, IF(Q3815+O3816*Variables!$B$5&lt;Variables!$B$4, Q3815+O3816*Variables!$B$5, Variables!$B$4), IF(Q3815&gt;-O3816, Q3815+O3816/Variables!$B$5, 0))</f>
        <v>5.5214994339185859</v>
      </c>
      <c r="R3816">
        <f>IF(O3816&gt;0, 0, IF(Q3815&gt;-O3816, 0, -O3816 - Q3815*Variables!$B$5))</f>
        <v>0</v>
      </c>
      <c r="S3816">
        <f t="shared" si="358"/>
        <v>0</v>
      </c>
      <c r="T3816">
        <f t="shared" si="359"/>
        <v>0</v>
      </c>
    </row>
    <row r="3817" spans="1:20" x14ac:dyDescent="0.3">
      <c r="A3817" s="3">
        <f t="shared" si="354"/>
        <v>43259</v>
      </c>
      <c r="B3817">
        <v>6</v>
      </c>
      <c r="C3817">
        <v>8</v>
      </c>
      <c r="D3817">
        <v>24</v>
      </c>
      <c r="E3817">
        <v>1</v>
      </c>
      <c r="F3817" s="1">
        <f>VLOOKUP(A3817,Weather!$A$1:$E$366, 5)</f>
        <v>0.14285714285714188</v>
      </c>
      <c r="G3817" s="1">
        <f>VLOOKUP(D3817, Summer!$A$1:$E$25, 2)</f>
        <v>310.26482453023402</v>
      </c>
      <c r="H3817" s="1">
        <f>VLOOKUP(D3817, Summer!$A$1:$E$25, 3)</f>
        <v>259.09090909090901</v>
      </c>
      <c r="I3817" s="1">
        <f>VLOOKUP(D3817, Summer!$A$1:$E$25, 5)</f>
        <v>276.86321013243497</v>
      </c>
      <c r="J3817" s="1">
        <f t="shared" si="355"/>
        <v>266.40146843938396</v>
      </c>
      <c r="K3817" s="47">
        <f t="shared" si="356"/>
        <v>4.9838450309502544</v>
      </c>
      <c r="L3817" s="48">
        <f>Solar!K3834/1000*Variables!$B$3</f>
        <v>0</v>
      </c>
      <c r="M3817">
        <f>IF(E3817=1, VLOOKUP(D3817, Sheet1!$A$2:$C$26, 2), Sheet1!$C$3)</f>
        <v>0.18637999999999999</v>
      </c>
      <c r="N3817" s="1">
        <f>'Electricity Rates'!$J$2</f>
        <v>0.24729999999999999</v>
      </c>
      <c r="O3817" s="145">
        <f>L3817-K3817</f>
        <v>-4.9838450309502544</v>
      </c>
      <c r="P3817">
        <f t="shared" si="357"/>
        <v>1.2325048761539978</v>
      </c>
      <c r="Q3817">
        <f>IF(O3817&gt;0, IF(Q3816+O3817*Variables!$B$5&lt;Variables!$B$4, Q3816+O3817*Variables!$B$5, Variables!$B$4), IF(Q3816&gt;-O3817, Q3816+O3817/Variables!$B$5, 0))</f>
        <v>0.21953663503533605</v>
      </c>
      <c r="R3817">
        <f>IF(O3817&gt;0, 0, IF(Q3816&gt;-O3817, 0, -O3817 - Q3816*Variables!$B$5))</f>
        <v>0</v>
      </c>
      <c r="S3817">
        <f t="shared" si="358"/>
        <v>0</v>
      </c>
      <c r="T3817">
        <f t="shared" si="359"/>
        <v>0</v>
      </c>
    </row>
    <row r="3818" spans="1:20" x14ac:dyDescent="0.3">
      <c r="A3818" s="3">
        <f t="shared" si="354"/>
        <v>43260</v>
      </c>
      <c r="B3818">
        <v>6</v>
      </c>
      <c r="C3818">
        <v>9</v>
      </c>
      <c r="D3818">
        <v>1</v>
      </c>
      <c r="E3818">
        <v>0</v>
      </c>
      <c r="F3818" s="1">
        <f>VLOOKUP(A3818,Weather!$A$1:$E$366, 5)</f>
        <v>0.16666666666666441</v>
      </c>
      <c r="G3818" s="1">
        <f>VLOOKUP(D3818, Summer!$A$1:$E$25, 2)</f>
        <v>305.44698283970399</v>
      </c>
      <c r="H3818" s="1">
        <f>VLOOKUP(D3818, Summer!$A$1:$E$25, 3)</f>
        <v>264.36707082495798</v>
      </c>
      <c r="I3818" s="1">
        <f>VLOOKUP(D3818, Summer!$A$1:$E$25, 5)</f>
        <v>276.703769768114</v>
      </c>
      <c r="J3818" s="1">
        <f t="shared" si="355"/>
        <v>276.703769768114</v>
      </c>
      <c r="K3818" s="47">
        <f t="shared" si="356"/>
        <v>5.1765807301388893</v>
      </c>
      <c r="L3818" s="48">
        <f>Solar!K3835/1000*Variables!$B$3</f>
        <v>0</v>
      </c>
      <c r="M3818">
        <f>IF(E3818=1, VLOOKUP(D3818, Sheet1!$A$2:$C$26, 2), Sheet1!$C$3)</f>
        <v>0.18637999999999999</v>
      </c>
      <c r="N3818" s="1">
        <f>'Electricity Rates'!$J$2</f>
        <v>0.24729999999999999</v>
      </c>
      <c r="O3818" s="145">
        <f>L3818-K3818</f>
        <v>-5.1765807301388893</v>
      </c>
      <c r="P3818">
        <f t="shared" si="357"/>
        <v>1.2801684145633472</v>
      </c>
      <c r="Q3818">
        <f>IF(O3818&gt;0, IF(Q3817+O3818*Variables!$B$5&lt;Variables!$B$4, Q3817+O3818*Variables!$B$5, Variables!$B$4), IF(Q3817&gt;-O3818, Q3817+O3818/Variables!$B$5, 0))</f>
        <v>0</v>
      </c>
      <c r="R3818">
        <f>IF(O3818&gt;0, 0, IF(Q3817&gt;-O3818, 0, -O3818 - Q3817*Variables!$B$5))</f>
        <v>4.9702162932056737</v>
      </c>
      <c r="S3818">
        <f t="shared" si="358"/>
        <v>0.92634891272767339</v>
      </c>
      <c r="T3818">
        <f t="shared" si="359"/>
        <v>0</v>
      </c>
    </row>
    <row r="3819" spans="1:20" x14ac:dyDescent="0.3">
      <c r="A3819" s="3">
        <f t="shared" si="354"/>
        <v>43260</v>
      </c>
      <c r="B3819">
        <v>6</v>
      </c>
      <c r="C3819">
        <v>9</v>
      </c>
      <c r="D3819">
        <v>2</v>
      </c>
      <c r="E3819">
        <v>0</v>
      </c>
      <c r="F3819" s="1">
        <f>VLOOKUP(A3819,Weather!$A$1:$E$366, 5)</f>
        <v>0.16666666666666441</v>
      </c>
      <c r="G3819" s="1">
        <f>VLOOKUP(D3819, Summer!$A$1:$E$25, 2)</f>
        <v>286.71906025959902</v>
      </c>
      <c r="H3819" s="1">
        <f>VLOOKUP(D3819, Summer!$A$1:$E$25, 3)</f>
        <v>260.03911906460002</v>
      </c>
      <c r="I3819" s="1">
        <f>VLOOKUP(D3819, Summer!$A$1:$E$25, 5)</f>
        <v>276.50446931271199</v>
      </c>
      <c r="J3819" s="1">
        <f t="shared" si="355"/>
        <v>276.50446931271199</v>
      </c>
      <c r="K3819" s="47">
        <f t="shared" si="356"/>
        <v>5.1728522124616383</v>
      </c>
      <c r="L3819" s="48">
        <f>Solar!K3836/1000*Variables!$B$3</f>
        <v>0</v>
      </c>
      <c r="M3819">
        <f>IF(E3819=1, VLOOKUP(D3819, Sheet1!$A$2:$C$26, 2), Sheet1!$C$3)</f>
        <v>0.18637999999999999</v>
      </c>
      <c r="N3819" s="1">
        <f>'Electricity Rates'!$J$2</f>
        <v>0.24729999999999999</v>
      </c>
      <c r="O3819" s="145">
        <f>L3819-K3819</f>
        <v>-5.1728522124616383</v>
      </c>
      <c r="P3819">
        <f t="shared" si="357"/>
        <v>1.2792463521417632</v>
      </c>
      <c r="Q3819">
        <f>IF(O3819&gt;0, IF(Q3818+O3819*Variables!$B$5&lt;Variables!$B$4, Q3818+O3819*Variables!$B$5, Variables!$B$4), IF(Q3818&gt;-O3819, Q3818+O3819/Variables!$B$5, 0))</f>
        <v>0</v>
      </c>
      <c r="R3819">
        <f>IF(O3819&gt;0, 0, IF(Q3818&gt;-O3819, 0, -O3819 - Q3818*Variables!$B$5))</f>
        <v>5.1728522124616383</v>
      </c>
      <c r="S3819">
        <f t="shared" si="358"/>
        <v>0.96411619535860005</v>
      </c>
      <c r="T3819">
        <f t="shared" si="359"/>
        <v>0</v>
      </c>
    </row>
    <row r="3820" spans="1:20" x14ac:dyDescent="0.3">
      <c r="A3820" s="3">
        <f t="shared" si="354"/>
        <v>43260</v>
      </c>
      <c r="B3820">
        <v>6</v>
      </c>
      <c r="C3820">
        <v>9</v>
      </c>
      <c r="D3820">
        <v>3</v>
      </c>
      <c r="E3820">
        <v>0</v>
      </c>
      <c r="F3820" s="1">
        <f>VLOOKUP(A3820,Weather!$A$1:$E$366, 5)</f>
        <v>0.16666666666666441</v>
      </c>
      <c r="G3820" s="1">
        <f>VLOOKUP(D3820, Summer!$A$1:$E$25, 2)</f>
        <v>272.63131492590298</v>
      </c>
      <c r="H3820" s="1">
        <f>VLOOKUP(D3820, Summer!$A$1:$E$25, 3)</f>
        <v>241.571030279452</v>
      </c>
      <c r="I3820" s="1">
        <f>VLOOKUP(D3820, Summer!$A$1:$E$25, 5)</f>
        <v>276.33008141423602</v>
      </c>
      <c r="J3820" s="1">
        <f t="shared" si="355"/>
        <v>276.33008141423602</v>
      </c>
      <c r="K3820" s="47">
        <f t="shared" si="356"/>
        <v>5.1695897594940607</v>
      </c>
      <c r="L3820" s="48">
        <f>Solar!K3837/1000*Variables!$B$3</f>
        <v>0</v>
      </c>
      <c r="M3820">
        <f>IF(E3820=1, VLOOKUP(D3820, Sheet1!$A$2:$C$26, 2), Sheet1!$C$3)</f>
        <v>0.18637999999999999</v>
      </c>
      <c r="N3820" s="1">
        <f>'Electricity Rates'!$J$2</f>
        <v>0.24729999999999999</v>
      </c>
      <c r="O3820" s="145">
        <f>L3820-K3820</f>
        <v>-5.1695897594940607</v>
      </c>
      <c r="P3820">
        <f t="shared" si="357"/>
        <v>1.2784395475228811</v>
      </c>
      <c r="Q3820">
        <f>IF(O3820&gt;0, IF(Q3819+O3820*Variables!$B$5&lt;Variables!$B$4, Q3819+O3820*Variables!$B$5, Variables!$B$4), IF(Q3819&gt;-O3820, Q3819+O3820/Variables!$B$5, 0))</f>
        <v>0</v>
      </c>
      <c r="R3820">
        <f>IF(O3820&gt;0, 0, IF(Q3819&gt;-O3820, 0, -O3820 - Q3819*Variables!$B$5))</f>
        <v>5.1695897594940607</v>
      </c>
      <c r="S3820">
        <f t="shared" si="358"/>
        <v>0.96350813937450297</v>
      </c>
      <c r="T3820">
        <f t="shared" si="359"/>
        <v>0</v>
      </c>
    </row>
    <row r="3821" spans="1:20" x14ac:dyDescent="0.3">
      <c r="A3821" s="3">
        <f t="shared" si="354"/>
        <v>43260</v>
      </c>
      <c r="B3821">
        <v>6</v>
      </c>
      <c r="C3821">
        <v>9</v>
      </c>
      <c r="D3821">
        <v>4</v>
      </c>
      <c r="E3821">
        <v>0</v>
      </c>
      <c r="F3821" s="1">
        <f>VLOOKUP(A3821,Weather!$A$1:$E$366, 5)</f>
        <v>0.16666666666666441</v>
      </c>
      <c r="G3821" s="1">
        <f>VLOOKUP(D3821, Summer!$A$1:$E$25, 2)</f>
        <v>286.33237882239803</v>
      </c>
      <c r="H3821" s="1">
        <f>VLOOKUP(D3821, Summer!$A$1:$E$25, 3)</f>
        <v>256.10019667595998</v>
      </c>
      <c r="I3821" s="1">
        <f>VLOOKUP(D3821, Summer!$A$1:$E$25, 5)</f>
        <v>276.13078095883401</v>
      </c>
      <c r="J3821" s="1">
        <f t="shared" si="355"/>
        <v>276.13078095883401</v>
      </c>
      <c r="K3821" s="47">
        <f t="shared" si="356"/>
        <v>5.1658612418168106</v>
      </c>
      <c r="L3821" s="48">
        <f>Solar!K3838/1000*Variables!$B$3</f>
        <v>0</v>
      </c>
      <c r="M3821">
        <f>IF(E3821=1, VLOOKUP(D3821, Sheet1!$A$2:$C$26, 2), Sheet1!$C$3)</f>
        <v>0.18637999999999999</v>
      </c>
      <c r="N3821" s="1">
        <f>'Electricity Rates'!$J$2</f>
        <v>0.24729999999999999</v>
      </c>
      <c r="O3821" s="145">
        <f>L3821-K3821</f>
        <v>-5.1658612418168106</v>
      </c>
      <c r="P3821">
        <f t="shared" si="357"/>
        <v>1.2775174851012971</v>
      </c>
      <c r="Q3821">
        <f>IF(O3821&gt;0, IF(Q3820+O3821*Variables!$B$5&lt;Variables!$B$4, Q3820+O3821*Variables!$B$5, Variables!$B$4), IF(Q3820&gt;-O3821, Q3820+O3821/Variables!$B$5, 0))</f>
        <v>0</v>
      </c>
      <c r="R3821">
        <f>IF(O3821&gt;0, 0, IF(Q3820&gt;-O3821, 0, -O3821 - Q3820*Variables!$B$5))</f>
        <v>5.1658612418168106</v>
      </c>
      <c r="S3821">
        <f t="shared" si="358"/>
        <v>0.96281321824981714</v>
      </c>
      <c r="T3821">
        <f t="shared" si="359"/>
        <v>0</v>
      </c>
    </row>
    <row r="3822" spans="1:20" x14ac:dyDescent="0.3">
      <c r="A3822" s="3">
        <f t="shared" si="354"/>
        <v>43260</v>
      </c>
      <c r="B3822">
        <v>6</v>
      </c>
      <c r="C3822">
        <v>9</v>
      </c>
      <c r="D3822">
        <v>5</v>
      </c>
      <c r="E3822">
        <v>0</v>
      </c>
      <c r="F3822" s="1">
        <f>VLOOKUP(A3822,Weather!$A$1:$E$366, 5)</f>
        <v>0.16666666666666441</v>
      </c>
      <c r="G3822" s="1">
        <f>VLOOKUP(D3822, Summer!$A$1:$E$25, 2)</f>
        <v>323.19252555232703</v>
      </c>
      <c r="H3822" s="1">
        <f>VLOOKUP(D3822, Summer!$A$1:$E$25, 3)</f>
        <v>290.90909090909099</v>
      </c>
      <c r="I3822" s="1">
        <f>VLOOKUP(D3822, Summer!$A$1:$E$25, 5)</f>
        <v>275.93148050343302</v>
      </c>
      <c r="J3822" s="1">
        <f t="shared" si="355"/>
        <v>275.93148050343302</v>
      </c>
      <c r="K3822" s="47">
        <f t="shared" si="356"/>
        <v>5.1621327241395809</v>
      </c>
      <c r="L3822" s="48">
        <f>Solar!K3839/1000*Variables!$B$3</f>
        <v>0</v>
      </c>
      <c r="M3822">
        <f>IF(E3822=1, VLOOKUP(D3822, Sheet1!$A$2:$C$26, 2), Sheet1!$C$3)</f>
        <v>0.18637999999999999</v>
      </c>
      <c r="N3822" s="1">
        <f>'Electricity Rates'!$J$2</f>
        <v>0.24729999999999999</v>
      </c>
      <c r="O3822" s="145">
        <f>L3822-K3822</f>
        <v>-5.1621327241395809</v>
      </c>
      <c r="P3822">
        <f t="shared" si="357"/>
        <v>1.2765954226797183</v>
      </c>
      <c r="Q3822">
        <f>IF(O3822&gt;0, IF(Q3821+O3822*Variables!$B$5&lt;Variables!$B$4, Q3821+O3822*Variables!$B$5, Variables!$B$4), IF(Q3821&gt;-O3822, Q3821+O3822/Variables!$B$5, 0))</f>
        <v>0</v>
      </c>
      <c r="R3822">
        <f>IF(O3822&gt;0, 0, IF(Q3821&gt;-O3822, 0, -O3822 - Q3821*Variables!$B$5))</f>
        <v>5.1621327241395809</v>
      </c>
      <c r="S3822">
        <f t="shared" si="358"/>
        <v>0.96211829712513508</v>
      </c>
      <c r="T3822">
        <f t="shared" si="359"/>
        <v>0</v>
      </c>
    </row>
    <row r="3823" spans="1:20" x14ac:dyDescent="0.3">
      <c r="A3823" s="3">
        <f t="shared" si="354"/>
        <v>43260</v>
      </c>
      <c r="B3823">
        <v>6</v>
      </c>
      <c r="C3823">
        <v>9</v>
      </c>
      <c r="D3823">
        <v>6</v>
      </c>
      <c r="E3823">
        <v>0</v>
      </c>
      <c r="F3823" s="1">
        <f>VLOOKUP(A3823,Weather!$A$1:$E$366, 5)</f>
        <v>0.16666666666666441</v>
      </c>
      <c r="G3823" s="1">
        <f>VLOOKUP(D3823, Summer!$A$1:$E$25, 2)</f>
        <v>420.20776289112302</v>
      </c>
      <c r="H3823" s="1">
        <f>VLOOKUP(D3823, Summer!$A$1:$E$25, 3)</f>
        <v>354.54545454545399</v>
      </c>
      <c r="I3823" s="1">
        <f>VLOOKUP(D3823, Summer!$A$1:$E$25, 5)</f>
        <v>244.50179868660999</v>
      </c>
      <c r="J3823" s="1">
        <f t="shared" si="355"/>
        <v>244.50179868660999</v>
      </c>
      <c r="K3823" s="47">
        <f t="shared" si="356"/>
        <v>4.5741454864387405</v>
      </c>
      <c r="L3823" s="48">
        <f>Solar!K3840/1000*Variables!$B$3</f>
        <v>1.0869500000000001</v>
      </c>
      <c r="M3823">
        <f>IF(E3823=1, VLOOKUP(D3823, Sheet1!$A$2:$C$26, 2), Sheet1!$C$3)</f>
        <v>0.18637999999999999</v>
      </c>
      <c r="N3823" s="1">
        <f>'Electricity Rates'!$J$2</f>
        <v>0.24729999999999999</v>
      </c>
      <c r="O3823" s="145">
        <f>L3823-K3823</f>
        <v>-3.4871954864387407</v>
      </c>
      <c r="P3823">
        <f t="shared" si="357"/>
        <v>1.1311861787963005</v>
      </c>
      <c r="Q3823">
        <f>IF(O3823&gt;0, IF(Q3822+O3823*Variables!$B$5&lt;Variables!$B$4, Q3822+O3823*Variables!$B$5, Variables!$B$4), IF(Q3822&gt;-O3823, Q3822+O3823/Variables!$B$5, 0))</f>
        <v>0</v>
      </c>
      <c r="R3823">
        <f>IF(O3823&gt;0, 0, IF(Q3822&gt;-O3823, 0, -O3823 - Q3822*Variables!$B$5))</f>
        <v>3.4871954864387407</v>
      </c>
      <c r="S3823">
        <f t="shared" si="358"/>
        <v>0.6499434947624525</v>
      </c>
      <c r="T3823">
        <f t="shared" si="359"/>
        <v>0</v>
      </c>
    </row>
    <row r="3824" spans="1:20" x14ac:dyDescent="0.3">
      <c r="A3824" s="3">
        <f t="shared" si="354"/>
        <v>43260</v>
      </c>
      <c r="B3824">
        <v>6</v>
      </c>
      <c r="C3824">
        <v>9</v>
      </c>
      <c r="D3824">
        <v>7</v>
      </c>
      <c r="E3824">
        <v>0</v>
      </c>
      <c r="F3824" s="1">
        <f>VLOOKUP(A3824,Weather!$A$1:$E$366, 5)</f>
        <v>0.16666666666666441</v>
      </c>
      <c r="G3824" s="1">
        <f>VLOOKUP(D3824, Summer!$A$1:$E$25, 2)</f>
        <v>767.23345107957198</v>
      </c>
      <c r="H3824" s="1">
        <f>VLOOKUP(D3824, Summer!$A$1:$E$25, 3)</f>
        <v>587.45596403639502</v>
      </c>
      <c r="I3824" s="1">
        <f>VLOOKUP(D3824, Summer!$A$1:$E$25, 5)</f>
        <v>275.57273968370998</v>
      </c>
      <c r="J3824" s="1">
        <f t="shared" si="355"/>
        <v>275.57273968370998</v>
      </c>
      <c r="K3824" s="47">
        <f t="shared" si="356"/>
        <v>5.1554213923205428</v>
      </c>
      <c r="L3824" s="48">
        <f>Solar!K3841/1000*Variables!$B$3</f>
        <v>4.4563000000000006</v>
      </c>
      <c r="M3824">
        <f>IF(E3824=1, VLOOKUP(D3824, Sheet1!$A$2:$C$26, 2), Sheet1!$C$3)</f>
        <v>0.18637999999999999</v>
      </c>
      <c r="N3824" s="1">
        <f>'Electricity Rates'!$J$2</f>
        <v>0.24729999999999999</v>
      </c>
      <c r="O3824" s="145">
        <f>L3824-K3824</f>
        <v>-0.69912139232054216</v>
      </c>
      <c r="P3824">
        <f t="shared" si="357"/>
        <v>1.2749357103208703</v>
      </c>
      <c r="Q3824">
        <f>IF(O3824&gt;0, IF(Q3823+O3824*Variables!$B$5&lt;Variables!$B$4, Q3823+O3824*Variables!$B$5, Variables!$B$4), IF(Q3823&gt;-O3824, Q3823+O3824/Variables!$B$5, 0))</f>
        <v>0</v>
      </c>
      <c r="R3824">
        <f>IF(O3824&gt;0, 0, IF(Q3823&gt;-O3824, 0, -O3824 - Q3823*Variables!$B$5))</f>
        <v>0.69912139232054216</v>
      </c>
      <c r="S3824">
        <f t="shared" si="358"/>
        <v>0.13030224510070265</v>
      </c>
      <c r="T3824">
        <f t="shared" si="359"/>
        <v>0</v>
      </c>
    </row>
    <row r="3825" spans="1:20" x14ac:dyDescent="0.3">
      <c r="A3825" s="3">
        <f t="shared" si="354"/>
        <v>43260</v>
      </c>
      <c r="B3825">
        <v>6</v>
      </c>
      <c r="C3825">
        <v>9</v>
      </c>
      <c r="D3825">
        <v>8</v>
      </c>
      <c r="E3825">
        <v>0</v>
      </c>
      <c r="F3825" s="1">
        <f>VLOOKUP(A3825,Weather!$A$1:$E$366, 5)</f>
        <v>0.16666666666666441</v>
      </c>
      <c r="G3825" s="1">
        <f>VLOOKUP(D3825, Summer!$A$1:$E$25, 2)</f>
        <v>1109.6398637209199</v>
      </c>
      <c r="H3825" s="1">
        <f>VLOOKUP(D3825, Summer!$A$1:$E$25, 3)</f>
        <v>814.26008774773595</v>
      </c>
      <c r="I3825" s="1">
        <f>VLOOKUP(D3825, Summer!$A$1:$E$25, 5)</f>
        <v>328.96533168578299</v>
      </c>
      <c r="J3825" s="1">
        <f t="shared" si="355"/>
        <v>328.96533168578299</v>
      </c>
      <c r="K3825" s="47">
        <f t="shared" si="356"/>
        <v>6.1542912780532992</v>
      </c>
      <c r="L3825" s="48">
        <f>Solar!K3842/1000*Variables!$B$3</f>
        <v>6.2300500000000003</v>
      </c>
      <c r="M3825">
        <f>IF(E3825=1, VLOOKUP(D3825, Sheet1!$A$2:$C$26, 2), Sheet1!$C$3)</f>
        <v>0.18637999999999999</v>
      </c>
      <c r="N3825" s="1">
        <f>'Electricity Rates'!$J$2</f>
        <v>0.24729999999999999</v>
      </c>
      <c r="O3825" s="145">
        <f>L3825-K3825</f>
        <v>7.575872194670108E-2</v>
      </c>
      <c r="P3825">
        <f t="shared" si="357"/>
        <v>1.5219562330625809</v>
      </c>
      <c r="Q3825">
        <f>IF(O3825&gt;0, IF(Q3824+O3825*Variables!$B$5&lt;Variables!$B$4, Q3824+O3825*Variables!$B$5, Variables!$B$4), IF(Q3824&gt;-O3825, Q3824+O3825/Variables!$B$5, 0))</f>
        <v>7.1213198629899013E-2</v>
      </c>
      <c r="R3825">
        <f>IF(O3825&gt;0, 0, IF(Q3824&gt;-O3825, 0, -O3825 - Q3824*Variables!$B$5))</f>
        <v>0</v>
      </c>
      <c r="S3825">
        <f t="shared" si="358"/>
        <v>0</v>
      </c>
      <c r="T3825">
        <f t="shared" si="359"/>
        <v>0</v>
      </c>
    </row>
    <row r="3826" spans="1:20" x14ac:dyDescent="0.3">
      <c r="A3826" s="3">
        <f t="shared" si="354"/>
        <v>43260</v>
      </c>
      <c r="B3826">
        <v>6</v>
      </c>
      <c r="C3826">
        <v>9</v>
      </c>
      <c r="D3826">
        <v>9</v>
      </c>
      <c r="E3826">
        <v>0</v>
      </c>
      <c r="F3826" s="1">
        <f>VLOOKUP(A3826,Weather!$A$1:$E$366, 5)</f>
        <v>0.16666666666666441</v>
      </c>
      <c r="G3826" s="1">
        <f>VLOOKUP(D3826, Summer!$A$1:$E$25, 2)</f>
        <v>1322.40871182827</v>
      </c>
      <c r="H3826" s="1">
        <f>VLOOKUP(D3826, Summer!$A$1:$E$25, 3)</f>
        <v>1017.49011217013</v>
      </c>
      <c r="I3826" s="1">
        <f>VLOOKUP(D3826, Summer!$A$1:$E$25, 5)</f>
        <v>386.82225388885001</v>
      </c>
      <c r="J3826" s="1">
        <f t="shared" si="355"/>
        <v>386.82225388885001</v>
      </c>
      <c r="K3826" s="47">
        <f t="shared" si="356"/>
        <v>7.236679959756235</v>
      </c>
      <c r="L3826" s="48">
        <f>Solar!K3843/1000*Variables!$B$3</f>
        <v>12.0083</v>
      </c>
      <c r="M3826">
        <f>IF(E3826=1, VLOOKUP(D3826, Sheet1!$A$2:$C$26, 2), Sheet1!$C$3)</f>
        <v>0.18637999999999999</v>
      </c>
      <c r="N3826" s="1">
        <f>'Electricity Rates'!$J$2</f>
        <v>0.24729999999999999</v>
      </c>
      <c r="O3826" s="145">
        <f>L3826-K3826</f>
        <v>4.7716200402437652</v>
      </c>
      <c r="P3826">
        <f t="shared" si="357"/>
        <v>1.7896309540477169</v>
      </c>
      <c r="Q3826">
        <f>IF(O3826&gt;0, IF(Q3825+O3826*Variables!$B$5&lt;Variables!$B$4, Q3825+O3826*Variables!$B$5, Variables!$B$4), IF(Q3825&gt;-O3826, Q3825+O3826/Variables!$B$5, 0))</f>
        <v>4.5565360364590388</v>
      </c>
      <c r="R3826">
        <f>IF(O3826&gt;0, 0, IF(Q3825&gt;-O3826, 0, -O3826 - Q3825*Variables!$B$5))</f>
        <v>0</v>
      </c>
      <c r="S3826">
        <f t="shared" si="358"/>
        <v>0</v>
      </c>
      <c r="T3826">
        <f t="shared" si="359"/>
        <v>0</v>
      </c>
    </row>
    <row r="3827" spans="1:20" x14ac:dyDescent="0.3">
      <c r="A3827" s="3">
        <f t="shared" si="354"/>
        <v>43260</v>
      </c>
      <c r="B3827">
        <v>6</v>
      </c>
      <c r="C3827">
        <v>9</v>
      </c>
      <c r="D3827">
        <v>10</v>
      </c>
      <c r="E3827">
        <v>0</v>
      </c>
      <c r="F3827" s="1">
        <f>VLOOKUP(A3827,Weather!$A$1:$E$366, 5)</f>
        <v>0.16666666666666441</v>
      </c>
      <c r="G3827" s="1">
        <f>VLOOKUP(D3827, Summer!$A$1:$E$25, 2)</f>
        <v>1424.0693518383</v>
      </c>
      <c r="H3827" s="1">
        <f>VLOOKUP(D3827, Summer!$A$1:$E$25, 3)</f>
        <v>1069.7659339946799</v>
      </c>
      <c r="I3827" s="1">
        <f>VLOOKUP(D3827, Summer!$A$1:$E$25, 5)</f>
        <v>417.88322986318002</v>
      </c>
      <c r="J3827" s="1">
        <f t="shared" si="355"/>
        <v>417.88322986318002</v>
      </c>
      <c r="K3827" s="47">
        <f t="shared" si="356"/>
        <v>7.8177694397541773</v>
      </c>
      <c r="L3827" s="48">
        <f>Solar!K3844/1000*Variables!$B$3</f>
        <v>12.7668</v>
      </c>
      <c r="M3827">
        <f>IF(E3827=1, VLOOKUP(D3827, Sheet1!$A$2:$C$26, 2), Sheet1!$C$3)</f>
        <v>0.18637999999999999</v>
      </c>
      <c r="N3827" s="1">
        <f>'Electricity Rates'!$J$2</f>
        <v>0.24729999999999999</v>
      </c>
      <c r="O3827" s="145">
        <f>L3827-K3827</f>
        <v>4.9490305602458227</v>
      </c>
      <c r="P3827">
        <f t="shared" si="357"/>
        <v>1.9333343824512079</v>
      </c>
      <c r="Q3827">
        <f>IF(O3827&gt;0, IF(Q3826+O3827*Variables!$B$5&lt;Variables!$B$4, Q3826+O3827*Variables!$B$5, Variables!$B$4), IF(Q3826&gt;-O3827, Q3826+O3827/Variables!$B$5, 0))</f>
        <v>9.2086247630901106</v>
      </c>
      <c r="R3827">
        <f>IF(O3827&gt;0, 0, IF(Q3826&gt;-O3827, 0, -O3827 - Q3826*Variables!$B$5))</f>
        <v>0</v>
      </c>
      <c r="S3827">
        <f t="shared" si="358"/>
        <v>0</v>
      </c>
      <c r="T3827">
        <f t="shared" si="359"/>
        <v>0</v>
      </c>
    </row>
    <row r="3828" spans="1:20" x14ac:dyDescent="0.3">
      <c r="A3828" s="3">
        <f t="shared" si="354"/>
        <v>43260</v>
      </c>
      <c r="B3828">
        <v>6</v>
      </c>
      <c r="C3828">
        <v>9</v>
      </c>
      <c r="D3828">
        <v>11</v>
      </c>
      <c r="E3828">
        <v>0</v>
      </c>
      <c r="F3828" s="1">
        <f>VLOOKUP(A3828,Weather!$A$1:$E$366, 5)</f>
        <v>0.16666666666666441</v>
      </c>
      <c r="G3828" s="1">
        <f>VLOOKUP(D3828, Summer!$A$1:$E$25, 2)</f>
        <v>1497.9516334678001</v>
      </c>
      <c r="H3828" s="1">
        <f>VLOOKUP(D3828, Summer!$A$1:$E$25, 3)</f>
        <v>1079.6213447448599</v>
      </c>
      <c r="I3828" s="1">
        <f>VLOOKUP(D3828, Summer!$A$1:$E$25, 5)</f>
        <v>435.54125021175599</v>
      </c>
      <c r="J3828" s="1">
        <f t="shared" si="355"/>
        <v>435.54125021175599</v>
      </c>
      <c r="K3828" s="47">
        <f t="shared" si="356"/>
        <v>8.1481161059576817</v>
      </c>
      <c r="L3828" s="48">
        <f>Solar!K3845/1000*Variables!$B$3</f>
        <v>20.500399999999999</v>
      </c>
      <c r="M3828">
        <f>IF(E3828=1, VLOOKUP(D3828, Sheet1!$A$2:$C$26, 2), Sheet1!$C$3)</f>
        <v>0.18637999999999999</v>
      </c>
      <c r="N3828" s="1">
        <f>'Electricity Rates'!$J$2</f>
        <v>0.24729999999999999</v>
      </c>
      <c r="O3828" s="145">
        <f>L3828-K3828</f>
        <v>12.352283894042317</v>
      </c>
      <c r="P3828">
        <f t="shared" si="357"/>
        <v>2.0150291130033344</v>
      </c>
      <c r="Q3828">
        <f>IF(O3828&gt;0, IF(Q3827+O3828*Variables!$B$5&lt;Variables!$B$4, Q3827+O3828*Variables!$B$5, Variables!$B$4), IF(Q3827&gt;-O3828, Q3827+O3828/Variables!$B$5, 0))</f>
        <v>20.819771623489888</v>
      </c>
      <c r="R3828">
        <f>IF(O3828&gt;0, 0, IF(Q3827&gt;-O3828, 0, -O3828 - Q3827*Variables!$B$5))</f>
        <v>0</v>
      </c>
      <c r="S3828">
        <f t="shared" si="358"/>
        <v>0</v>
      </c>
      <c r="T3828">
        <f t="shared" si="359"/>
        <v>0</v>
      </c>
    </row>
    <row r="3829" spans="1:20" x14ac:dyDescent="0.3">
      <c r="A3829" s="3">
        <f t="shared" si="354"/>
        <v>43260</v>
      </c>
      <c r="B3829">
        <v>6</v>
      </c>
      <c r="C3829">
        <v>9</v>
      </c>
      <c r="D3829">
        <v>12</v>
      </c>
      <c r="E3829">
        <v>0</v>
      </c>
      <c r="F3829" s="1">
        <f>VLOOKUP(A3829,Weather!$A$1:$E$366, 5)</f>
        <v>0.16666666666666441</v>
      </c>
      <c r="G3829" s="1">
        <f>VLOOKUP(D3829, Summer!$A$1:$E$25, 2)</f>
        <v>1553.30978408544</v>
      </c>
      <c r="H3829" s="1">
        <f>VLOOKUP(D3829, Summer!$A$1:$E$25, 3)</f>
        <v>1117.7462231731799</v>
      </c>
      <c r="I3829" s="1">
        <f>VLOOKUP(D3829, Summer!$A$1:$E$25, 5)</f>
        <v>435.36187980189499</v>
      </c>
      <c r="J3829" s="1">
        <f t="shared" si="355"/>
        <v>435.36187980189499</v>
      </c>
      <c r="K3829" s="47">
        <f t="shared" si="356"/>
        <v>8.1447604400481737</v>
      </c>
      <c r="L3829" s="48">
        <f>Solar!K3846/1000*Variables!$B$3</f>
        <v>21.1084</v>
      </c>
      <c r="M3829">
        <f>IF(E3829=1, VLOOKUP(D3829, Sheet1!$A$2:$C$26, 2), Sheet1!$C$3)</f>
        <v>0.18637999999999999</v>
      </c>
      <c r="N3829" s="1">
        <f>'Electricity Rates'!$J$2</f>
        <v>0.24729999999999999</v>
      </c>
      <c r="O3829" s="145">
        <f>L3829-K3829</f>
        <v>12.963639559951826</v>
      </c>
      <c r="P3829">
        <f t="shared" si="357"/>
        <v>2.0141992568239133</v>
      </c>
      <c r="Q3829">
        <f>IF(O3829&gt;0, IF(Q3828+O3829*Variables!$B$5&lt;Variables!$B$4, Q3828+O3829*Variables!$B$5, Variables!$B$4), IF(Q3828&gt;-O3829, Q3828+O3829/Variables!$B$5, 0))</f>
        <v>33.0055928098446</v>
      </c>
      <c r="R3829">
        <f>IF(O3829&gt;0, 0, IF(Q3828&gt;-O3829, 0, -O3829 - Q3828*Variables!$B$5))</f>
        <v>0</v>
      </c>
      <c r="S3829">
        <f t="shared" si="358"/>
        <v>0</v>
      </c>
      <c r="T3829">
        <f t="shared" si="359"/>
        <v>0</v>
      </c>
    </row>
    <row r="3830" spans="1:20" x14ac:dyDescent="0.3">
      <c r="A3830" s="3">
        <f t="shared" si="354"/>
        <v>43260</v>
      </c>
      <c r="B3830">
        <v>6</v>
      </c>
      <c r="C3830">
        <v>9</v>
      </c>
      <c r="D3830">
        <v>13</v>
      </c>
      <c r="E3830">
        <v>0</v>
      </c>
      <c r="F3830" s="1">
        <f>VLOOKUP(A3830,Weather!$A$1:$E$366, 5)</f>
        <v>0.16666666666666441</v>
      </c>
      <c r="G3830" s="1">
        <f>VLOOKUP(D3830, Summer!$A$1:$E$25, 2)</f>
        <v>1622.5675647430101</v>
      </c>
      <c r="H3830" s="1">
        <f>VLOOKUP(D3830, Summer!$A$1:$E$25, 3)</f>
        <v>1132.28619594112</v>
      </c>
      <c r="I3830" s="1">
        <f>VLOOKUP(D3830, Summer!$A$1:$E$25, 5)</f>
        <v>435.17254436926402</v>
      </c>
      <c r="J3830" s="1">
        <f t="shared" si="355"/>
        <v>435.17254436926402</v>
      </c>
      <c r="K3830" s="47">
        <f t="shared" si="356"/>
        <v>8.1412183482548048</v>
      </c>
      <c r="L3830" s="48">
        <f>Solar!K3847/1000*Variables!$B$3</f>
        <v>30.193249999999999</v>
      </c>
      <c r="M3830">
        <f>IF(E3830=1, VLOOKUP(D3830, Sheet1!$A$2:$C$26, 2), Sheet1!$C$3)</f>
        <v>0.18637999999999999</v>
      </c>
      <c r="N3830" s="1">
        <f>'Electricity Rates'!$J$2</f>
        <v>0.24729999999999999</v>
      </c>
      <c r="O3830" s="145">
        <f>L3830-K3830</f>
        <v>22.052031651745196</v>
      </c>
      <c r="P3830">
        <f t="shared" si="357"/>
        <v>2.0133232975234132</v>
      </c>
      <c r="Q3830">
        <f>IF(O3830&gt;0, IF(Q3829+O3830*Variables!$B$5&lt;Variables!$B$4, Q3829+O3830*Variables!$B$5, Variables!$B$4), IF(Q3829&gt;-O3830, Q3829+O3830/Variables!$B$5, 0))</f>
        <v>53.734502562485083</v>
      </c>
      <c r="R3830">
        <f>IF(O3830&gt;0, 0, IF(Q3829&gt;-O3830, 0, -O3830 - Q3829*Variables!$B$5))</f>
        <v>0</v>
      </c>
      <c r="S3830">
        <f t="shared" si="358"/>
        <v>0</v>
      </c>
      <c r="T3830">
        <f t="shared" si="359"/>
        <v>0</v>
      </c>
    </row>
    <row r="3831" spans="1:20" x14ac:dyDescent="0.3">
      <c r="A3831" s="3">
        <f t="shared" si="354"/>
        <v>43260</v>
      </c>
      <c r="B3831">
        <v>6</v>
      </c>
      <c r="C3831">
        <v>9</v>
      </c>
      <c r="D3831">
        <v>14</v>
      </c>
      <c r="E3831">
        <v>0</v>
      </c>
      <c r="F3831" s="1">
        <f>VLOOKUP(A3831,Weather!$A$1:$E$366, 5)</f>
        <v>0.16666666666666441</v>
      </c>
      <c r="G3831" s="1">
        <f>VLOOKUP(D3831, Summer!$A$1:$E$25, 2)</f>
        <v>1636.26340321468</v>
      </c>
      <c r="H3831" s="1">
        <f>VLOOKUP(D3831, Summer!$A$1:$E$25, 3)</f>
        <v>1156.2601309732199</v>
      </c>
      <c r="I3831" s="1">
        <f>VLOOKUP(D3831, Summer!$A$1:$E$25, 5)</f>
        <v>417.13087064403902</v>
      </c>
      <c r="J3831" s="1">
        <f t="shared" si="355"/>
        <v>417.13087064403902</v>
      </c>
      <c r="K3831" s="47">
        <f t="shared" si="356"/>
        <v>7.8036942855225897</v>
      </c>
      <c r="L3831" s="48">
        <f>Solar!K3848/1000*Variables!$B$3</f>
        <v>29.293900000000001</v>
      </c>
      <c r="M3831">
        <f>IF(E3831=1, VLOOKUP(D3831, Sheet1!$A$2:$C$26, 2), Sheet1!$C$3)</f>
        <v>0.18637999999999999</v>
      </c>
      <c r="N3831" s="1">
        <f>'Electricity Rates'!$J$2</f>
        <v>0.24729999999999999</v>
      </c>
      <c r="O3831" s="145">
        <f>L3831-K3831</f>
        <v>21.490205714477412</v>
      </c>
      <c r="P3831">
        <f t="shared" si="357"/>
        <v>1.9298535968097363</v>
      </c>
      <c r="Q3831">
        <f>IF(O3831&gt;0, IF(Q3830+O3831*Variables!$B$5&lt;Variables!$B$4, Q3830+O3831*Variables!$B$5, Variables!$B$4), IF(Q3830&gt;-O3831, Q3830+O3831/Variables!$B$5, 0))</f>
        <v>73.935295934093858</v>
      </c>
      <c r="R3831">
        <f>IF(O3831&gt;0, 0, IF(Q3830&gt;-O3831, 0, -O3831 - Q3830*Variables!$B$5))</f>
        <v>0</v>
      </c>
      <c r="S3831">
        <f t="shared" si="358"/>
        <v>0</v>
      </c>
      <c r="T3831">
        <f t="shared" si="359"/>
        <v>0</v>
      </c>
    </row>
    <row r="3832" spans="1:20" x14ac:dyDescent="0.3">
      <c r="A3832" s="3">
        <f t="shared" si="354"/>
        <v>43260</v>
      </c>
      <c r="B3832">
        <v>6</v>
      </c>
      <c r="C3832">
        <v>9</v>
      </c>
      <c r="D3832">
        <v>15</v>
      </c>
      <c r="E3832">
        <v>0</v>
      </c>
      <c r="F3832" s="1">
        <f>VLOOKUP(A3832,Weather!$A$1:$E$366, 5)</f>
        <v>0.16666666666666441</v>
      </c>
      <c r="G3832" s="1">
        <f>VLOOKUP(D3832, Summer!$A$1:$E$25, 2)</f>
        <v>1589.7727985285201</v>
      </c>
      <c r="H3832" s="1">
        <f>VLOOKUP(D3832, Summer!$A$1:$E$25, 3)</f>
        <v>1137.7596230737599</v>
      </c>
      <c r="I3832" s="1">
        <f>VLOOKUP(D3832, Summer!$A$1:$E$25, 5)</f>
        <v>403.543562097039</v>
      </c>
      <c r="J3832" s="1">
        <f t="shared" si="355"/>
        <v>403.543562097039</v>
      </c>
      <c r="K3832" s="47">
        <f t="shared" si="356"/>
        <v>7.5495025928767143</v>
      </c>
      <c r="L3832" s="48">
        <f>Solar!K3849/1000*Variables!$B$3</f>
        <v>23.913650000000001</v>
      </c>
      <c r="M3832">
        <f>IF(E3832=1, VLOOKUP(D3832, Sheet1!$A$2:$C$26, 2), Sheet1!$C$3)</f>
        <v>0.18637999999999999</v>
      </c>
      <c r="N3832" s="1">
        <f>'Electricity Rates'!$J$2</f>
        <v>0.24729999999999999</v>
      </c>
      <c r="O3832" s="145">
        <f>L3832-K3832</f>
        <v>16.364147407123287</v>
      </c>
      <c r="P3832">
        <f t="shared" si="357"/>
        <v>1.8669919912184114</v>
      </c>
      <c r="Q3832">
        <f>IF(O3832&gt;0, IF(Q3831+O3832*Variables!$B$5&lt;Variables!$B$4, Q3831+O3832*Variables!$B$5, Variables!$B$4), IF(Q3831&gt;-O3832, Q3831+O3832/Variables!$B$5, 0))</f>
        <v>89.317594496789752</v>
      </c>
      <c r="R3832">
        <f>IF(O3832&gt;0, 0, IF(Q3831&gt;-O3832, 0, -O3832 - Q3831*Variables!$B$5))</f>
        <v>0</v>
      </c>
      <c r="S3832">
        <f t="shared" si="358"/>
        <v>0</v>
      </c>
      <c r="T3832">
        <f t="shared" si="359"/>
        <v>0</v>
      </c>
    </row>
    <row r="3833" spans="1:20" x14ac:dyDescent="0.3">
      <c r="A3833" s="3">
        <f t="shared" si="354"/>
        <v>43260</v>
      </c>
      <c r="B3833">
        <v>6</v>
      </c>
      <c r="C3833">
        <v>9</v>
      </c>
      <c r="D3833">
        <v>16</v>
      </c>
      <c r="E3833">
        <v>0</v>
      </c>
      <c r="F3833" s="1">
        <f>VLOOKUP(A3833,Weather!$A$1:$E$366, 5)</f>
        <v>0.16666666666666441</v>
      </c>
      <c r="G3833" s="1">
        <f>VLOOKUP(D3833, Summer!$A$1:$E$25, 2)</f>
        <v>1459.9523441255701</v>
      </c>
      <c r="H3833" s="1">
        <f>VLOOKUP(D3833, Summer!$A$1:$E$25, 3)</f>
        <v>1006.09479349024</v>
      </c>
      <c r="I3833" s="1">
        <f>VLOOKUP(D3833, Summer!$A$1:$E$25, 5)</f>
        <v>381.04254068220598</v>
      </c>
      <c r="J3833" s="1">
        <f t="shared" si="355"/>
        <v>381.04254068220598</v>
      </c>
      <c r="K3833" s="47">
        <f t="shared" si="356"/>
        <v>7.1285529471162699</v>
      </c>
      <c r="L3833" s="48">
        <f>Solar!K3850/1000*Variables!$B$3</f>
        <v>23.641200000000001</v>
      </c>
      <c r="M3833">
        <f>IF(E3833=1, VLOOKUP(D3833, Sheet1!$A$2:$C$26, 2), Sheet1!$C$3)</f>
        <v>0.18637999999999999</v>
      </c>
      <c r="N3833" s="1">
        <f>'Electricity Rates'!$J$2</f>
        <v>0.24729999999999999</v>
      </c>
      <c r="O3833" s="145">
        <f>L3833-K3833</f>
        <v>16.512647052883732</v>
      </c>
      <c r="P3833">
        <f t="shared" si="357"/>
        <v>1.7628911438218535</v>
      </c>
      <c r="Q3833">
        <f>IF(O3833&gt;0, IF(Q3832+O3833*Variables!$B$5&lt;Variables!$B$4, Q3832+O3833*Variables!$B$5, Variables!$B$4), IF(Q3832&gt;-O3833, Q3832+O3833/Variables!$B$5, 0))</f>
        <v>100</v>
      </c>
      <c r="R3833">
        <f>IF(O3833&gt;0, 0, IF(Q3832&gt;-O3833, 0, -O3833 - Q3832*Variables!$B$5))</f>
        <v>0</v>
      </c>
      <c r="S3833">
        <f t="shared" si="358"/>
        <v>0</v>
      </c>
      <c r="T3833">
        <f t="shared" si="359"/>
        <v>0</v>
      </c>
    </row>
    <row r="3834" spans="1:20" x14ac:dyDescent="0.3">
      <c r="A3834" s="3">
        <f t="shared" si="354"/>
        <v>43260</v>
      </c>
      <c r="B3834">
        <v>6</v>
      </c>
      <c r="C3834">
        <v>9</v>
      </c>
      <c r="D3834">
        <v>17</v>
      </c>
      <c r="E3834">
        <v>0</v>
      </c>
      <c r="F3834" s="1">
        <f>VLOOKUP(A3834,Weather!$A$1:$E$366, 5)</f>
        <v>0.16666666666666441</v>
      </c>
      <c r="G3834" s="1">
        <f>VLOOKUP(D3834, Summer!$A$1:$E$25, 2)</f>
        <v>1144.9480592772099</v>
      </c>
      <c r="H3834" s="1">
        <f>VLOOKUP(D3834, Summer!$A$1:$E$25, 3)</f>
        <v>808.38142168622596</v>
      </c>
      <c r="I3834" s="1">
        <f>VLOOKUP(D3834, Summer!$A$1:$E$25, 5)</f>
        <v>371.93450987035499</v>
      </c>
      <c r="J3834" s="1">
        <f t="shared" si="355"/>
        <v>371.93450987035499</v>
      </c>
      <c r="K3834" s="47">
        <f t="shared" si="356"/>
        <v>6.9581596892663642</v>
      </c>
      <c r="L3834" s="48">
        <f>Solar!K3851/1000*Variables!$B$3</f>
        <v>15.963900000000001</v>
      </c>
      <c r="M3834">
        <f>IF(E3834=1, VLOOKUP(D3834, Sheet1!$A$2:$C$26, 2), Sheet1!$C$3)</f>
        <v>0.18637999999999999</v>
      </c>
      <c r="N3834" s="1">
        <f>'Electricity Rates'!$J$2</f>
        <v>0.24729999999999999</v>
      </c>
      <c r="O3834" s="145">
        <f>L3834-K3834</f>
        <v>9.0057403107336356</v>
      </c>
      <c r="P3834">
        <f t="shared" si="357"/>
        <v>1.7207528911555718</v>
      </c>
      <c r="Q3834">
        <f>IF(O3834&gt;0, IF(Q3833+O3834*Variables!$B$5&lt;Variables!$B$4, Q3833+O3834*Variables!$B$5, Variables!$B$4), IF(Q3833&gt;-O3834, Q3833+O3834/Variables!$B$5, 0))</f>
        <v>100</v>
      </c>
      <c r="R3834">
        <f>IF(O3834&gt;0, 0, IF(Q3833&gt;-O3834, 0, -O3834 - Q3833*Variables!$B$5))</f>
        <v>0</v>
      </c>
      <c r="S3834">
        <f t="shared" si="358"/>
        <v>0</v>
      </c>
      <c r="T3834">
        <f t="shared" si="359"/>
        <v>0</v>
      </c>
    </row>
    <row r="3835" spans="1:20" x14ac:dyDescent="0.3">
      <c r="A3835" s="3">
        <f t="shared" si="354"/>
        <v>43260</v>
      </c>
      <c r="B3835">
        <v>6</v>
      </c>
      <c r="C3835">
        <v>9</v>
      </c>
      <c r="D3835">
        <v>18</v>
      </c>
      <c r="E3835">
        <v>0</v>
      </c>
      <c r="F3835" s="1">
        <f>VLOOKUP(A3835,Weather!$A$1:$E$366, 5)</f>
        <v>0.16666666666666441</v>
      </c>
      <c r="G3835" s="1">
        <f>VLOOKUP(D3835, Summer!$A$1:$E$25, 2)</f>
        <v>769.75210584620504</v>
      </c>
      <c r="H3835" s="1">
        <f>VLOOKUP(D3835, Summer!$A$1:$E$25, 3)</f>
        <v>572.92139445417001</v>
      </c>
      <c r="I3835" s="1">
        <f>VLOOKUP(D3835, Summer!$A$1:$E$25, 5)</f>
        <v>349.41355840998102</v>
      </c>
      <c r="J3835" s="1">
        <f t="shared" si="355"/>
        <v>349.41355840998102</v>
      </c>
      <c r="K3835" s="47">
        <f t="shared" si="356"/>
        <v>6.536837191738182</v>
      </c>
      <c r="L3835" s="48">
        <f>Solar!K3852/1000*Variables!$B$3</f>
        <v>6.1795499999999999</v>
      </c>
      <c r="M3835">
        <f>IF(E3835=1, VLOOKUP(D3835, Sheet1!$A$2:$C$26, 2), Sheet1!$C$3)</f>
        <v>0.18637999999999999</v>
      </c>
      <c r="N3835" s="1">
        <f>'Electricity Rates'!$J$2</f>
        <v>0.24729999999999999</v>
      </c>
      <c r="O3835" s="145">
        <f>L3835-K3835</f>
        <v>-0.35728719173818213</v>
      </c>
      <c r="P3835">
        <f t="shared" si="357"/>
        <v>1.6165598375168524</v>
      </c>
      <c r="Q3835">
        <f>IF(O3835&gt;0, IF(Q3834+O3835*Variables!$B$5&lt;Variables!$B$4, Q3834+O3835*Variables!$B$5, Variables!$B$4), IF(Q3834&gt;-O3835, Q3834+O3835/Variables!$B$5, 0))</f>
        <v>99.619907242831715</v>
      </c>
      <c r="R3835">
        <f>IF(O3835&gt;0, 0, IF(Q3834&gt;-O3835, 0, -O3835 - Q3834*Variables!$B$5))</f>
        <v>0</v>
      </c>
      <c r="S3835">
        <f t="shared" si="358"/>
        <v>0</v>
      </c>
      <c r="T3835">
        <f t="shared" si="359"/>
        <v>0</v>
      </c>
    </row>
    <row r="3836" spans="1:20" x14ac:dyDescent="0.3">
      <c r="A3836" s="3">
        <f t="shared" si="354"/>
        <v>43260</v>
      </c>
      <c r="B3836">
        <v>6</v>
      </c>
      <c r="C3836">
        <v>9</v>
      </c>
      <c r="D3836">
        <v>19</v>
      </c>
      <c r="E3836">
        <v>0</v>
      </c>
      <c r="F3836" s="1">
        <f>VLOOKUP(A3836,Weather!$A$1:$E$366, 5)</f>
        <v>0.16666666666666441</v>
      </c>
      <c r="G3836" s="1">
        <f>VLOOKUP(D3836, Summer!$A$1:$E$25, 2)</f>
        <v>565.86125451999203</v>
      </c>
      <c r="H3836" s="1">
        <f>VLOOKUP(D3836, Summer!$A$1:$E$25, 3)</f>
        <v>365.77406038600299</v>
      </c>
      <c r="I3836" s="1">
        <f>VLOOKUP(D3836, Summer!$A$1:$E$25, 5)</f>
        <v>331.38683221891199</v>
      </c>
      <c r="J3836" s="1">
        <f t="shared" si="355"/>
        <v>331.38683221891199</v>
      </c>
      <c r="K3836" s="47">
        <f t="shared" si="356"/>
        <v>6.1995927678317768</v>
      </c>
      <c r="L3836" s="48">
        <f>Solar!K3853/1000*Variables!$B$3</f>
        <v>1.5853999999999999</v>
      </c>
      <c r="M3836">
        <f>IF(E3836=1, VLOOKUP(D3836, Sheet1!$A$2:$C$26, 2), Sheet1!$C$3)</f>
        <v>0.18637999999999999</v>
      </c>
      <c r="N3836" s="1">
        <f>'Electricity Rates'!$J$2</f>
        <v>0.24729999999999999</v>
      </c>
      <c r="O3836" s="145">
        <f>L3836-K3836</f>
        <v>-4.6141927678317769</v>
      </c>
      <c r="P3836">
        <f t="shared" si="357"/>
        <v>1.5331592914847985</v>
      </c>
      <c r="Q3836">
        <f>IF(O3836&gt;0, IF(Q3835+O3836*Variables!$B$5&lt;Variables!$B$4, Q3835+O3836*Variables!$B$5, Variables!$B$4), IF(Q3835&gt;-O3836, Q3835+O3836/Variables!$B$5, 0))</f>
        <v>94.711191532372382</v>
      </c>
      <c r="R3836">
        <f>IF(O3836&gt;0, 0, IF(Q3835&gt;-O3836, 0, -O3836 - Q3835*Variables!$B$5))</f>
        <v>0</v>
      </c>
      <c r="S3836">
        <f t="shared" si="358"/>
        <v>0</v>
      </c>
      <c r="T3836">
        <f t="shared" si="359"/>
        <v>0</v>
      </c>
    </row>
    <row r="3837" spans="1:20" x14ac:dyDescent="0.3">
      <c r="A3837" s="3">
        <f t="shared" si="354"/>
        <v>43260</v>
      </c>
      <c r="B3837">
        <v>6</v>
      </c>
      <c r="C3837">
        <v>9</v>
      </c>
      <c r="D3837">
        <v>20</v>
      </c>
      <c r="E3837">
        <v>0</v>
      </c>
      <c r="F3837" s="1">
        <f>VLOOKUP(A3837,Weather!$A$1:$E$366, 5)</f>
        <v>0.16666666666666441</v>
      </c>
      <c r="G3837" s="1">
        <f>VLOOKUP(D3837, Summer!$A$1:$E$25, 2)</f>
        <v>459.178981251175</v>
      </c>
      <c r="H3837" s="1">
        <f>VLOOKUP(D3837, Summer!$A$1:$E$25, 3)</f>
        <v>328.41643432967999</v>
      </c>
      <c r="I3837" s="1">
        <f>VLOOKUP(D3837, Summer!$A$1:$E$25, 5)</f>
        <v>326.73316658528501</v>
      </c>
      <c r="J3837" s="1">
        <f t="shared" si="355"/>
        <v>326.73316658528501</v>
      </c>
      <c r="K3837" s="47">
        <f t="shared" si="356"/>
        <v>6.1125318800681905</v>
      </c>
      <c r="L3837" s="48">
        <f>Solar!K3854/1000*Variables!$B$3</f>
        <v>6.3149999999999984E-2</v>
      </c>
      <c r="M3837">
        <f>IF(E3837=1, VLOOKUP(D3837, Sheet1!$A$2:$C$26, 2), Sheet1!$C$3)</f>
        <v>0.18637999999999999</v>
      </c>
      <c r="N3837" s="1">
        <f>'Electricity Rates'!$J$2</f>
        <v>0.24729999999999999</v>
      </c>
      <c r="O3837" s="145">
        <f>L3837-K3837</f>
        <v>-6.0493818800681902</v>
      </c>
      <c r="P3837">
        <f t="shared" si="357"/>
        <v>1.5116291339408634</v>
      </c>
      <c r="Q3837">
        <f>IF(O3837&gt;0, IF(Q3836+O3837*Variables!$B$5&lt;Variables!$B$4, Q3836+O3837*Variables!$B$5, Variables!$B$4), IF(Q3836&gt;-O3837, Q3836+O3837/Variables!$B$5, 0))</f>
        <v>88.27567889400197</v>
      </c>
      <c r="R3837">
        <f>IF(O3837&gt;0, 0, IF(Q3836&gt;-O3837, 0, -O3837 - Q3836*Variables!$B$5))</f>
        <v>0</v>
      </c>
      <c r="S3837">
        <f t="shared" si="358"/>
        <v>0</v>
      </c>
      <c r="T3837">
        <f t="shared" si="359"/>
        <v>0</v>
      </c>
    </row>
    <row r="3838" spans="1:20" x14ac:dyDescent="0.3">
      <c r="A3838" s="3">
        <f t="shared" si="354"/>
        <v>43260</v>
      </c>
      <c r="B3838">
        <v>6</v>
      </c>
      <c r="C3838">
        <v>9</v>
      </c>
      <c r="D3838">
        <v>21</v>
      </c>
      <c r="E3838">
        <v>0</v>
      </c>
      <c r="F3838" s="1">
        <f>VLOOKUP(A3838,Weather!$A$1:$E$366, 5)</f>
        <v>0.16666666666666441</v>
      </c>
      <c r="G3838" s="1">
        <f>VLOOKUP(D3838, Summer!$A$1:$E$25, 2)</f>
        <v>403.43414919632897</v>
      </c>
      <c r="H3838" s="1">
        <f>VLOOKUP(D3838, Summer!$A$1:$E$25, 3)</f>
        <v>305.25297715532997</v>
      </c>
      <c r="I3838" s="1">
        <f>VLOOKUP(D3838, Summer!$A$1:$E$25, 5)</f>
        <v>313.15582306105603</v>
      </c>
      <c r="J3838" s="1">
        <f t="shared" si="355"/>
        <v>313.15582306105603</v>
      </c>
      <c r="K3838" s="47">
        <f t="shared" si="356"/>
        <v>5.8585266133061946</v>
      </c>
      <c r="L3838" s="48">
        <f>Solar!K3855/1000*Variables!$B$3</f>
        <v>0</v>
      </c>
      <c r="M3838">
        <f>IF(E3838=1, VLOOKUP(D3838, Sheet1!$A$2:$C$26, 2), Sheet1!$C$3)</f>
        <v>0.18637999999999999</v>
      </c>
      <c r="N3838" s="1">
        <f>'Electricity Rates'!$J$2</f>
        <v>0.24729999999999999</v>
      </c>
      <c r="O3838" s="145">
        <f>L3838-K3838</f>
        <v>-5.8585266133061946</v>
      </c>
      <c r="P3838">
        <f t="shared" si="357"/>
        <v>1.4488136314706219</v>
      </c>
      <c r="Q3838">
        <f>IF(O3838&gt;0, IF(Q3837+O3838*Variables!$B$5&lt;Variables!$B$4, Q3837+O3838*Variables!$B$5, Variables!$B$4), IF(Q3837&gt;-O3838, Q3837+O3838/Variables!$B$5, 0))</f>
        <v>82.04320377346346</v>
      </c>
      <c r="R3838">
        <f>IF(O3838&gt;0, 0, IF(Q3837&gt;-O3838, 0, -O3838 - Q3837*Variables!$B$5))</f>
        <v>0</v>
      </c>
      <c r="S3838">
        <f t="shared" si="358"/>
        <v>0</v>
      </c>
      <c r="T3838">
        <f t="shared" si="359"/>
        <v>0</v>
      </c>
    </row>
    <row r="3839" spans="1:20" x14ac:dyDescent="0.3">
      <c r="A3839" s="3">
        <f t="shared" si="354"/>
        <v>43260</v>
      </c>
      <c r="B3839">
        <v>6</v>
      </c>
      <c r="C3839">
        <v>9</v>
      </c>
      <c r="D3839">
        <v>22</v>
      </c>
      <c r="E3839">
        <v>0</v>
      </c>
      <c r="F3839" s="1">
        <f>VLOOKUP(A3839,Weather!$A$1:$E$366, 5)</f>
        <v>0.16666666666666441</v>
      </c>
      <c r="G3839" s="1">
        <f>VLOOKUP(D3839, Summer!$A$1:$E$25, 2)</f>
        <v>366.19777187885302</v>
      </c>
      <c r="H3839" s="1">
        <f>VLOOKUP(D3839, Summer!$A$1:$E$25, 3)</f>
        <v>263.18917633836901</v>
      </c>
      <c r="I3839" s="1">
        <f>VLOOKUP(D3839, Summer!$A$1:$E$25, 5)</f>
        <v>295.10418431306101</v>
      </c>
      <c r="J3839" s="1">
        <f t="shared" si="355"/>
        <v>295.10418431306101</v>
      </c>
      <c r="K3839" s="47">
        <f t="shared" si="356"/>
        <v>5.5208161246901204</v>
      </c>
      <c r="L3839" s="48">
        <f>Solar!K3856/1000*Variables!$B$3</f>
        <v>0</v>
      </c>
      <c r="M3839">
        <f>IF(E3839=1, VLOOKUP(D3839, Sheet1!$A$2:$C$26, 2), Sheet1!$C$3)</f>
        <v>0.18637999999999999</v>
      </c>
      <c r="N3839" s="1">
        <f>'Electricity Rates'!$J$2</f>
        <v>0.24729999999999999</v>
      </c>
      <c r="O3839" s="145">
        <f>L3839-K3839</f>
        <v>-5.5208161246901204</v>
      </c>
      <c r="P3839">
        <f t="shared" si="357"/>
        <v>1.3652978276358667</v>
      </c>
      <c r="Q3839">
        <f>IF(O3839&gt;0, IF(Q3838+O3839*Variables!$B$5&lt;Variables!$B$4, Q3838+O3839*Variables!$B$5, Variables!$B$4), IF(Q3838&gt;-O3839, Q3838+O3839/Variables!$B$5, 0))</f>
        <v>76.169995130176105</v>
      </c>
      <c r="R3839">
        <f>IF(O3839&gt;0, 0, IF(Q3838&gt;-O3839, 0, -O3839 - Q3838*Variables!$B$5))</f>
        <v>0</v>
      </c>
      <c r="S3839">
        <f t="shared" si="358"/>
        <v>0</v>
      </c>
      <c r="T3839">
        <f t="shared" si="359"/>
        <v>0</v>
      </c>
    </row>
    <row r="3840" spans="1:20" x14ac:dyDescent="0.3">
      <c r="A3840" s="3">
        <f t="shared" si="354"/>
        <v>43260</v>
      </c>
      <c r="B3840">
        <v>6</v>
      </c>
      <c r="C3840">
        <v>9</v>
      </c>
      <c r="D3840">
        <v>23</v>
      </c>
      <c r="E3840">
        <v>0</v>
      </c>
      <c r="F3840" s="1">
        <f>VLOOKUP(A3840,Weather!$A$1:$E$366, 5)</f>
        <v>0.16666666666666441</v>
      </c>
      <c r="G3840" s="1">
        <f>VLOOKUP(D3840, Summer!$A$1:$E$25, 2)</f>
        <v>342.86102460129899</v>
      </c>
      <c r="H3840" s="1">
        <f>VLOOKUP(D3840, Summer!$A$1:$E$25, 3)</f>
        <v>273.02297434567402</v>
      </c>
      <c r="I3840" s="1">
        <f>VLOOKUP(D3840, Summer!$A$1:$E$25, 5)</f>
        <v>281.53182330021599</v>
      </c>
      <c r="J3840" s="1">
        <f t="shared" si="355"/>
        <v>281.53182330021599</v>
      </c>
      <c r="K3840" s="47">
        <f t="shared" si="356"/>
        <v>5.2669040708700354</v>
      </c>
      <c r="L3840" s="48">
        <f>Solar!K3857/1000*Variables!$B$3</f>
        <v>0</v>
      </c>
      <c r="M3840">
        <f>IF(E3840=1, VLOOKUP(D3840, Sheet1!$A$2:$C$26, 2), Sheet1!$C$3)</f>
        <v>0.18637999999999999</v>
      </c>
      <c r="N3840" s="1">
        <f>'Electricity Rates'!$J$2</f>
        <v>0.24729999999999999</v>
      </c>
      <c r="O3840" s="145">
        <f>L3840-K3840</f>
        <v>-5.2669040708700354</v>
      </c>
      <c r="P3840">
        <f t="shared" si="357"/>
        <v>1.3025053767261596</v>
      </c>
      <c r="Q3840">
        <f>IF(O3840&gt;0, IF(Q3839+O3840*Variables!$B$5&lt;Variables!$B$4, Q3839+O3840*Variables!$B$5, Variables!$B$4), IF(Q3839&gt;-O3840, Q3839+O3840/Variables!$B$5, 0))</f>
        <v>70.566905693080315</v>
      </c>
      <c r="R3840">
        <f>IF(O3840&gt;0, 0, IF(Q3839&gt;-O3840, 0, -O3840 - Q3839*Variables!$B$5))</f>
        <v>0</v>
      </c>
      <c r="S3840">
        <f t="shared" si="358"/>
        <v>0</v>
      </c>
      <c r="T3840">
        <f t="shared" si="359"/>
        <v>0</v>
      </c>
    </row>
    <row r="3841" spans="1:20" x14ac:dyDescent="0.3">
      <c r="A3841" s="3">
        <f t="shared" si="354"/>
        <v>43260</v>
      </c>
      <c r="B3841">
        <v>6</v>
      </c>
      <c r="C3841">
        <v>9</v>
      </c>
      <c r="D3841">
        <v>24</v>
      </c>
      <c r="E3841">
        <v>0</v>
      </c>
      <c r="F3841" s="1">
        <f>VLOOKUP(A3841,Weather!$A$1:$E$366, 5)</f>
        <v>0.16666666666666441</v>
      </c>
      <c r="G3841" s="1">
        <f>VLOOKUP(D3841, Summer!$A$1:$E$25, 2)</f>
        <v>310.26482453023402</v>
      </c>
      <c r="H3841" s="1">
        <f>VLOOKUP(D3841, Summer!$A$1:$E$25, 3)</f>
        <v>259.09090909090901</v>
      </c>
      <c r="I3841" s="1">
        <f>VLOOKUP(D3841, Summer!$A$1:$E$25, 5)</f>
        <v>276.86321013243497</v>
      </c>
      <c r="J3841" s="1">
        <f t="shared" si="355"/>
        <v>276.86321013243497</v>
      </c>
      <c r="K3841" s="47">
        <f t="shared" si="356"/>
        <v>5.1795635442806756</v>
      </c>
      <c r="L3841" s="48">
        <f>Solar!K3858/1000*Variables!$B$3</f>
        <v>0</v>
      </c>
      <c r="M3841">
        <f>IF(E3841=1, VLOOKUP(D3841, Sheet1!$A$2:$C$26, 2), Sheet1!$C$3)</f>
        <v>0.18637999999999999</v>
      </c>
      <c r="N3841" s="1">
        <f>'Electricity Rates'!$J$2</f>
        <v>0.24729999999999999</v>
      </c>
      <c r="O3841" s="145">
        <f>L3841-K3841</f>
        <v>-5.1795635442806756</v>
      </c>
      <c r="P3841">
        <f t="shared" si="357"/>
        <v>1.280906064500611</v>
      </c>
      <c r="Q3841">
        <f>IF(O3841&gt;0, IF(Q3840+O3841*Variables!$B$5&lt;Variables!$B$4, Q3840+O3841*Variables!$B$5, Variables!$B$4), IF(Q3840&gt;-O3841, Q3840+O3841/Variables!$B$5, 0))</f>
        <v>65.056731709803003</v>
      </c>
      <c r="R3841">
        <f>IF(O3841&gt;0, 0, IF(Q3840&gt;-O3841, 0, -O3841 - Q3840*Variables!$B$5))</f>
        <v>0</v>
      </c>
      <c r="S3841">
        <f t="shared" si="358"/>
        <v>0</v>
      </c>
      <c r="T3841">
        <f t="shared" si="359"/>
        <v>0</v>
      </c>
    </row>
    <row r="3842" spans="1:20" x14ac:dyDescent="0.3">
      <c r="A3842" s="3">
        <f t="shared" si="354"/>
        <v>43261</v>
      </c>
      <c r="B3842">
        <v>6</v>
      </c>
      <c r="C3842">
        <v>10</v>
      </c>
      <c r="D3842">
        <v>1</v>
      </c>
      <c r="E3842">
        <v>0</v>
      </c>
      <c r="F3842" s="1">
        <f>VLOOKUP(A3842,Weather!$A$1:$E$366, 5)</f>
        <v>0.19047619047619033</v>
      </c>
      <c r="G3842" s="1">
        <f>VLOOKUP(D3842, Summer!$A$1:$E$25, 2)</f>
        <v>305.44698283970399</v>
      </c>
      <c r="H3842" s="1">
        <f>VLOOKUP(D3842, Summer!$A$1:$E$25, 3)</f>
        <v>264.36707082495798</v>
      </c>
      <c r="I3842" s="1">
        <f>VLOOKUP(D3842, Summer!$A$1:$E$25, 5)</f>
        <v>276.703769768114</v>
      </c>
      <c r="J3842" s="1">
        <f t="shared" si="355"/>
        <v>276.703769768114</v>
      </c>
      <c r="K3842" s="47">
        <f t="shared" si="356"/>
        <v>5.1765807301388893</v>
      </c>
      <c r="L3842" s="48">
        <f>Solar!K3859/1000*Variables!$B$3</f>
        <v>0</v>
      </c>
      <c r="M3842">
        <f>IF(E3842=1, VLOOKUP(D3842, Sheet1!$A$2:$C$26, 2), Sheet1!$C$3)</f>
        <v>0.18637999999999999</v>
      </c>
      <c r="N3842" s="1">
        <f>'Electricity Rates'!$J$2</f>
        <v>0.24729999999999999</v>
      </c>
      <c r="O3842" s="145">
        <f>L3842-K3842</f>
        <v>-5.1765807301388893</v>
      </c>
      <c r="P3842">
        <f t="shared" si="357"/>
        <v>1.2801684145633472</v>
      </c>
      <c r="Q3842">
        <f>IF(O3842&gt;0, IF(Q3841+O3842*Variables!$B$5&lt;Variables!$B$4, Q3841+O3842*Variables!$B$5, Variables!$B$4), IF(Q3841&gt;-O3842, Q3841+O3842/Variables!$B$5, 0))</f>
        <v>59.549730933059507</v>
      </c>
      <c r="R3842">
        <f>IF(O3842&gt;0, 0, IF(Q3841&gt;-O3842, 0, -O3842 - Q3841*Variables!$B$5))</f>
        <v>0</v>
      </c>
      <c r="S3842">
        <f t="shared" si="358"/>
        <v>0</v>
      </c>
      <c r="T3842">
        <f t="shared" si="359"/>
        <v>0</v>
      </c>
    </row>
    <row r="3843" spans="1:20" x14ac:dyDescent="0.3">
      <c r="A3843" s="3">
        <f t="shared" ref="A3843:A3906" si="360">DATE(2018, B3843, C3843)</f>
        <v>43261</v>
      </c>
      <c r="B3843">
        <v>6</v>
      </c>
      <c r="C3843">
        <v>10</v>
      </c>
      <c r="D3843">
        <v>2</v>
      </c>
      <c r="E3843">
        <v>0</v>
      </c>
      <c r="F3843" s="1">
        <f>VLOOKUP(A3843,Weather!$A$1:$E$366, 5)</f>
        <v>0.19047619047619033</v>
      </c>
      <c r="G3843" s="1">
        <f>VLOOKUP(D3843, Summer!$A$1:$E$25, 2)</f>
        <v>286.71906025959902</v>
      </c>
      <c r="H3843" s="1">
        <f>VLOOKUP(D3843, Summer!$A$1:$E$25, 3)</f>
        <v>260.03911906460002</v>
      </c>
      <c r="I3843" s="1">
        <f>VLOOKUP(D3843, Summer!$A$1:$E$25, 5)</f>
        <v>276.50446931271199</v>
      </c>
      <c r="J3843" s="1">
        <f t="shared" ref="J3843:J3906" si="361">IF(E3843=0, I3843, H3843 + (G3843-H3843)*F3843)</f>
        <v>276.50446931271199</v>
      </c>
      <c r="K3843" s="47">
        <f t="shared" ref="K3843:K3906" si="362">J3843*1000/53453</f>
        <v>5.1728522124616383</v>
      </c>
      <c r="L3843" s="48">
        <f>Solar!K3860/1000*Variables!$B$3</f>
        <v>0</v>
      </c>
      <c r="M3843">
        <f>IF(E3843=1, VLOOKUP(D3843, Sheet1!$A$2:$C$26, 2), Sheet1!$C$3)</f>
        <v>0.18637999999999999</v>
      </c>
      <c r="N3843" s="1">
        <f>'Electricity Rates'!$J$2</f>
        <v>0.24729999999999999</v>
      </c>
      <c r="O3843" s="145">
        <f>L3843-K3843</f>
        <v>-5.1728522124616383</v>
      </c>
      <c r="P3843">
        <f t="shared" ref="P3843:P3906" si="363">N3843*K3843</f>
        <v>1.2792463521417632</v>
      </c>
      <c r="Q3843">
        <f>IF(O3843&gt;0, IF(Q3842+O3843*Variables!$B$5&lt;Variables!$B$4, Q3842+O3843*Variables!$B$5, Variables!$B$4), IF(Q3842&gt;-O3843, Q3842+O3843/Variables!$B$5, 0))</f>
        <v>54.046696664483292</v>
      </c>
      <c r="R3843">
        <f>IF(O3843&gt;0, 0, IF(Q3842&gt;-O3843, 0, -O3843 - Q3842*Variables!$B$5))</f>
        <v>0</v>
      </c>
      <c r="S3843">
        <f t="shared" ref="S3843:S3906" si="364">R3843*M3843</f>
        <v>0</v>
      </c>
      <c r="T3843">
        <f t="shared" ref="T3843:T3906" si="365">IF(AND(R3843&gt;0, M3843&gt;0.3), 1, 0)</f>
        <v>0</v>
      </c>
    </row>
    <row r="3844" spans="1:20" x14ac:dyDescent="0.3">
      <c r="A3844" s="3">
        <f t="shared" si="360"/>
        <v>43261</v>
      </c>
      <c r="B3844">
        <v>6</v>
      </c>
      <c r="C3844">
        <v>10</v>
      </c>
      <c r="D3844">
        <v>3</v>
      </c>
      <c r="E3844">
        <v>0</v>
      </c>
      <c r="F3844" s="1">
        <f>VLOOKUP(A3844,Weather!$A$1:$E$366, 5)</f>
        <v>0.19047619047619033</v>
      </c>
      <c r="G3844" s="1">
        <f>VLOOKUP(D3844, Summer!$A$1:$E$25, 2)</f>
        <v>272.63131492590298</v>
      </c>
      <c r="H3844" s="1">
        <f>VLOOKUP(D3844, Summer!$A$1:$E$25, 3)</f>
        <v>241.571030279452</v>
      </c>
      <c r="I3844" s="1">
        <f>VLOOKUP(D3844, Summer!$A$1:$E$25, 5)</f>
        <v>276.33008141423602</v>
      </c>
      <c r="J3844" s="1">
        <f t="shared" si="361"/>
        <v>276.33008141423602</v>
      </c>
      <c r="K3844" s="47">
        <f t="shared" si="362"/>
        <v>5.1695897594940607</v>
      </c>
      <c r="L3844" s="48">
        <f>Solar!K3861/1000*Variables!$B$3</f>
        <v>0</v>
      </c>
      <c r="M3844">
        <f>IF(E3844=1, VLOOKUP(D3844, Sheet1!$A$2:$C$26, 2), Sheet1!$C$3)</f>
        <v>0.18637999999999999</v>
      </c>
      <c r="N3844" s="1">
        <f>'Electricity Rates'!$J$2</f>
        <v>0.24729999999999999</v>
      </c>
      <c r="O3844" s="145">
        <f>L3844-K3844</f>
        <v>-5.1695897594940607</v>
      </c>
      <c r="P3844">
        <f t="shared" si="363"/>
        <v>1.2784395475228811</v>
      </c>
      <c r="Q3844">
        <f>IF(O3844&gt;0, IF(Q3843+O3844*Variables!$B$5&lt;Variables!$B$4, Q3843+O3844*Variables!$B$5, Variables!$B$4), IF(Q3843&gt;-O3844, Q3843+O3844/Variables!$B$5, 0))</f>
        <v>48.547133090553437</v>
      </c>
      <c r="R3844">
        <f>IF(O3844&gt;0, 0, IF(Q3843&gt;-O3844, 0, -O3844 - Q3843*Variables!$B$5))</f>
        <v>0</v>
      </c>
      <c r="S3844">
        <f t="shared" si="364"/>
        <v>0</v>
      </c>
      <c r="T3844">
        <f t="shared" si="365"/>
        <v>0</v>
      </c>
    </row>
    <row r="3845" spans="1:20" x14ac:dyDescent="0.3">
      <c r="A3845" s="3">
        <f t="shared" si="360"/>
        <v>43261</v>
      </c>
      <c r="B3845">
        <v>6</v>
      </c>
      <c r="C3845">
        <v>10</v>
      </c>
      <c r="D3845">
        <v>4</v>
      </c>
      <c r="E3845">
        <v>0</v>
      </c>
      <c r="F3845" s="1">
        <f>VLOOKUP(A3845,Weather!$A$1:$E$366, 5)</f>
        <v>0.19047619047619033</v>
      </c>
      <c r="G3845" s="1">
        <f>VLOOKUP(D3845, Summer!$A$1:$E$25, 2)</f>
        <v>286.33237882239803</v>
      </c>
      <c r="H3845" s="1">
        <f>VLOOKUP(D3845, Summer!$A$1:$E$25, 3)</f>
        <v>256.10019667595998</v>
      </c>
      <c r="I3845" s="1">
        <f>VLOOKUP(D3845, Summer!$A$1:$E$25, 5)</f>
        <v>276.13078095883401</v>
      </c>
      <c r="J3845" s="1">
        <f t="shared" si="361"/>
        <v>276.13078095883401</v>
      </c>
      <c r="K3845" s="47">
        <f t="shared" si="362"/>
        <v>5.1658612418168106</v>
      </c>
      <c r="L3845" s="48">
        <f>Solar!K3862/1000*Variables!$B$3</f>
        <v>0</v>
      </c>
      <c r="M3845">
        <f>IF(E3845=1, VLOOKUP(D3845, Sheet1!$A$2:$C$26, 2), Sheet1!$C$3)</f>
        <v>0.18637999999999999</v>
      </c>
      <c r="N3845" s="1">
        <f>'Electricity Rates'!$J$2</f>
        <v>0.24729999999999999</v>
      </c>
      <c r="O3845" s="145">
        <f>L3845-K3845</f>
        <v>-5.1658612418168106</v>
      </c>
      <c r="P3845">
        <f t="shared" si="363"/>
        <v>1.2775174851012971</v>
      </c>
      <c r="Q3845">
        <f>IF(O3845&gt;0, IF(Q3844+O3845*Variables!$B$5&lt;Variables!$B$4, Q3844+O3845*Variables!$B$5, Variables!$B$4), IF(Q3844&gt;-O3845, Q3844+O3845/Variables!$B$5, 0))</f>
        <v>43.05153602479087</v>
      </c>
      <c r="R3845">
        <f>IF(O3845&gt;0, 0, IF(Q3844&gt;-O3845, 0, -O3845 - Q3844*Variables!$B$5))</f>
        <v>0</v>
      </c>
      <c r="S3845">
        <f t="shared" si="364"/>
        <v>0</v>
      </c>
      <c r="T3845">
        <f t="shared" si="365"/>
        <v>0</v>
      </c>
    </row>
    <row r="3846" spans="1:20" x14ac:dyDescent="0.3">
      <c r="A3846" s="3">
        <f t="shared" si="360"/>
        <v>43261</v>
      </c>
      <c r="B3846">
        <v>6</v>
      </c>
      <c r="C3846">
        <v>10</v>
      </c>
      <c r="D3846">
        <v>5</v>
      </c>
      <c r="E3846">
        <v>0</v>
      </c>
      <c r="F3846" s="1">
        <f>VLOOKUP(A3846,Weather!$A$1:$E$366, 5)</f>
        <v>0.19047619047619033</v>
      </c>
      <c r="G3846" s="1">
        <f>VLOOKUP(D3846, Summer!$A$1:$E$25, 2)</f>
        <v>323.19252555232703</v>
      </c>
      <c r="H3846" s="1">
        <f>VLOOKUP(D3846, Summer!$A$1:$E$25, 3)</f>
        <v>290.90909090909099</v>
      </c>
      <c r="I3846" s="1">
        <f>VLOOKUP(D3846, Summer!$A$1:$E$25, 5)</f>
        <v>275.93148050343302</v>
      </c>
      <c r="J3846" s="1">
        <f t="shared" si="361"/>
        <v>275.93148050343302</v>
      </c>
      <c r="K3846" s="47">
        <f t="shared" si="362"/>
        <v>5.1621327241395809</v>
      </c>
      <c r="L3846" s="48">
        <f>Solar!K3863/1000*Variables!$B$3</f>
        <v>0</v>
      </c>
      <c r="M3846">
        <f>IF(E3846=1, VLOOKUP(D3846, Sheet1!$A$2:$C$26, 2), Sheet1!$C$3)</f>
        <v>0.18637999999999999</v>
      </c>
      <c r="N3846" s="1">
        <f>'Electricity Rates'!$J$2</f>
        <v>0.24729999999999999</v>
      </c>
      <c r="O3846" s="145">
        <f>L3846-K3846</f>
        <v>-5.1621327241395809</v>
      </c>
      <c r="P3846">
        <f t="shared" si="363"/>
        <v>1.2765954226797183</v>
      </c>
      <c r="Q3846">
        <f>IF(O3846&gt;0, IF(Q3845+O3846*Variables!$B$5&lt;Variables!$B$4, Q3845+O3846*Variables!$B$5, Variables!$B$4), IF(Q3845&gt;-O3846, Q3845+O3846/Variables!$B$5, 0))</f>
        <v>37.55990546719557</v>
      </c>
      <c r="R3846">
        <f>IF(O3846&gt;0, 0, IF(Q3845&gt;-O3846, 0, -O3846 - Q3845*Variables!$B$5))</f>
        <v>0</v>
      </c>
      <c r="S3846">
        <f t="shared" si="364"/>
        <v>0</v>
      </c>
      <c r="T3846">
        <f t="shared" si="365"/>
        <v>0</v>
      </c>
    </row>
    <row r="3847" spans="1:20" x14ac:dyDescent="0.3">
      <c r="A3847" s="3">
        <f t="shared" si="360"/>
        <v>43261</v>
      </c>
      <c r="B3847">
        <v>6</v>
      </c>
      <c r="C3847">
        <v>10</v>
      </c>
      <c r="D3847">
        <v>6</v>
      </c>
      <c r="E3847">
        <v>0</v>
      </c>
      <c r="F3847" s="1">
        <f>VLOOKUP(A3847,Weather!$A$1:$E$366, 5)</f>
        <v>0.19047619047619033</v>
      </c>
      <c r="G3847" s="1">
        <f>VLOOKUP(D3847, Summer!$A$1:$E$25, 2)</f>
        <v>420.20776289112302</v>
      </c>
      <c r="H3847" s="1">
        <f>VLOOKUP(D3847, Summer!$A$1:$E$25, 3)</f>
        <v>354.54545454545399</v>
      </c>
      <c r="I3847" s="1">
        <f>VLOOKUP(D3847, Summer!$A$1:$E$25, 5)</f>
        <v>244.50179868660999</v>
      </c>
      <c r="J3847" s="1">
        <f t="shared" si="361"/>
        <v>244.50179868660999</v>
      </c>
      <c r="K3847" s="47">
        <f t="shared" si="362"/>
        <v>4.5741454864387405</v>
      </c>
      <c r="L3847" s="48">
        <f>Solar!K3864/1000*Variables!$B$3</f>
        <v>1.0396000000000001</v>
      </c>
      <c r="M3847">
        <f>IF(E3847=1, VLOOKUP(D3847, Sheet1!$A$2:$C$26, 2), Sheet1!$C$3)</f>
        <v>0.18637999999999999</v>
      </c>
      <c r="N3847" s="1">
        <f>'Electricity Rates'!$J$2</f>
        <v>0.24729999999999999</v>
      </c>
      <c r="O3847" s="145">
        <f>L3847-K3847</f>
        <v>-3.5345454864387404</v>
      </c>
      <c r="P3847">
        <f t="shared" si="363"/>
        <v>1.1311861787963005</v>
      </c>
      <c r="Q3847">
        <f>IF(O3847&gt;0, IF(Q3846+O3847*Variables!$B$5&lt;Variables!$B$4, Q3846+O3847*Variables!$B$5, Variables!$B$4), IF(Q3846&gt;-O3847, Q3846+O3847/Variables!$B$5, 0))</f>
        <v>33.799750694388401</v>
      </c>
      <c r="R3847">
        <f>IF(O3847&gt;0, 0, IF(Q3846&gt;-O3847, 0, -O3847 - Q3846*Variables!$B$5))</f>
        <v>0</v>
      </c>
      <c r="S3847">
        <f t="shared" si="364"/>
        <v>0</v>
      </c>
      <c r="T3847">
        <f t="shared" si="365"/>
        <v>0</v>
      </c>
    </row>
    <row r="3848" spans="1:20" x14ac:dyDescent="0.3">
      <c r="A3848" s="3">
        <f t="shared" si="360"/>
        <v>43261</v>
      </c>
      <c r="B3848">
        <v>6</v>
      </c>
      <c r="C3848">
        <v>10</v>
      </c>
      <c r="D3848">
        <v>7</v>
      </c>
      <c r="E3848">
        <v>0</v>
      </c>
      <c r="F3848" s="1">
        <f>VLOOKUP(A3848,Weather!$A$1:$E$366, 5)</f>
        <v>0.19047619047619033</v>
      </c>
      <c r="G3848" s="1">
        <f>VLOOKUP(D3848, Summer!$A$1:$E$25, 2)</f>
        <v>767.23345107957198</v>
      </c>
      <c r="H3848" s="1">
        <f>VLOOKUP(D3848, Summer!$A$1:$E$25, 3)</f>
        <v>587.45596403639502</v>
      </c>
      <c r="I3848" s="1">
        <f>VLOOKUP(D3848, Summer!$A$1:$E$25, 5)</f>
        <v>275.57273968370998</v>
      </c>
      <c r="J3848" s="1">
        <f t="shared" si="361"/>
        <v>275.57273968370998</v>
      </c>
      <c r="K3848" s="47">
        <f t="shared" si="362"/>
        <v>5.1554213923205428</v>
      </c>
      <c r="L3848" s="48">
        <f>Solar!K3865/1000*Variables!$B$3</f>
        <v>3.3456999999999999</v>
      </c>
      <c r="M3848">
        <f>IF(E3848=1, VLOOKUP(D3848, Sheet1!$A$2:$C$26, 2), Sheet1!$C$3)</f>
        <v>0.18637999999999999</v>
      </c>
      <c r="N3848" s="1">
        <f>'Electricity Rates'!$J$2</f>
        <v>0.24729999999999999</v>
      </c>
      <c r="O3848" s="145">
        <f>L3848-K3848</f>
        <v>-1.8097213923205429</v>
      </c>
      <c r="P3848">
        <f t="shared" si="363"/>
        <v>1.2749357103208703</v>
      </c>
      <c r="Q3848">
        <f>IF(O3848&gt;0, IF(Q3847+O3848*Variables!$B$5&lt;Variables!$B$4, Q3847+O3848*Variables!$B$5, Variables!$B$4), IF(Q3847&gt;-O3848, Q3847+O3848/Variables!$B$5, 0))</f>
        <v>31.874515170643143</v>
      </c>
      <c r="R3848">
        <f>IF(O3848&gt;0, 0, IF(Q3847&gt;-O3848, 0, -O3848 - Q3847*Variables!$B$5))</f>
        <v>0</v>
      </c>
      <c r="S3848">
        <f t="shared" si="364"/>
        <v>0</v>
      </c>
      <c r="T3848">
        <f t="shared" si="365"/>
        <v>0</v>
      </c>
    </row>
    <row r="3849" spans="1:20" x14ac:dyDescent="0.3">
      <c r="A3849" s="3">
        <f t="shared" si="360"/>
        <v>43261</v>
      </c>
      <c r="B3849">
        <v>6</v>
      </c>
      <c r="C3849">
        <v>10</v>
      </c>
      <c r="D3849">
        <v>8</v>
      </c>
      <c r="E3849">
        <v>0</v>
      </c>
      <c r="F3849" s="1">
        <f>VLOOKUP(A3849,Weather!$A$1:$E$366, 5)</f>
        <v>0.19047619047619033</v>
      </c>
      <c r="G3849" s="1">
        <f>VLOOKUP(D3849, Summer!$A$1:$E$25, 2)</f>
        <v>1109.6398637209199</v>
      </c>
      <c r="H3849" s="1">
        <f>VLOOKUP(D3849, Summer!$A$1:$E$25, 3)</f>
        <v>814.26008774773595</v>
      </c>
      <c r="I3849" s="1">
        <f>VLOOKUP(D3849, Summer!$A$1:$E$25, 5)</f>
        <v>328.96533168578299</v>
      </c>
      <c r="J3849" s="1">
        <f t="shared" si="361"/>
        <v>328.96533168578299</v>
      </c>
      <c r="K3849" s="47">
        <f t="shared" si="362"/>
        <v>6.1542912780532992</v>
      </c>
      <c r="L3849" s="48">
        <f>Solar!K3866/1000*Variables!$B$3</f>
        <v>5.6440000000000001</v>
      </c>
      <c r="M3849">
        <f>IF(E3849=1, VLOOKUP(D3849, Sheet1!$A$2:$C$26, 2), Sheet1!$C$3)</f>
        <v>0.18637999999999999</v>
      </c>
      <c r="N3849" s="1">
        <f>'Electricity Rates'!$J$2</f>
        <v>0.24729999999999999</v>
      </c>
      <c r="O3849" s="145">
        <f>L3849-K3849</f>
        <v>-0.5102912780532991</v>
      </c>
      <c r="P3849">
        <f t="shared" si="363"/>
        <v>1.5219562330625809</v>
      </c>
      <c r="Q3849">
        <f>IF(O3849&gt;0, IF(Q3848+O3849*Variables!$B$5&lt;Variables!$B$4, Q3848+O3849*Variables!$B$5, Variables!$B$4), IF(Q3848&gt;-O3849, Q3848+O3849/Variables!$B$5, 0))</f>
        <v>31.331652108884313</v>
      </c>
      <c r="R3849">
        <f>IF(O3849&gt;0, 0, IF(Q3848&gt;-O3849, 0, -O3849 - Q3848*Variables!$B$5))</f>
        <v>0</v>
      </c>
      <c r="S3849">
        <f t="shared" si="364"/>
        <v>0</v>
      </c>
      <c r="T3849">
        <f t="shared" si="365"/>
        <v>0</v>
      </c>
    </row>
    <row r="3850" spans="1:20" x14ac:dyDescent="0.3">
      <c r="A3850" s="3">
        <f t="shared" si="360"/>
        <v>43261</v>
      </c>
      <c r="B3850">
        <v>6</v>
      </c>
      <c r="C3850">
        <v>10</v>
      </c>
      <c r="D3850">
        <v>9</v>
      </c>
      <c r="E3850">
        <v>0</v>
      </c>
      <c r="F3850" s="1">
        <f>VLOOKUP(A3850,Weather!$A$1:$E$366, 5)</f>
        <v>0.19047619047619033</v>
      </c>
      <c r="G3850" s="1">
        <f>VLOOKUP(D3850, Summer!$A$1:$E$25, 2)</f>
        <v>1322.40871182827</v>
      </c>
      <c r="H3850" s="1">
        <f>VLOOKUP(D3850, Summer!$A$1:$E$25, 3)</f>
        <v>1017.49011217013</v>
      </c>
      <c r="I3850" s="1">
        <f>VLOOKUP(D3850, Summer!$A$1:$E$25, 5)</f>
        <v>386.82225388885001</v>
      </c>
      <c r="J3850" s="1">
        <f t="shared" si="361"/>
        <v>386.82225388885001</v>
      </c>
      <c r="K3850" s="47">
        <f t="shared" si="362"/>
        <v>7.236679959756235</v>
      </c>
      <c r="L3850" s="48">
        <f>Solar!K3867/1000*Variables!$B$3</f>
        <v>12.554650000000001</v>
      </c>
      <c r="M3850">
        <f>IF(E3850=1, VLOOKUP(D3850, Sheet1!$A$2:$C$26, 2), Sheet1!$C$3)</f>
        <v>0.18637999999999999</v>
      </c>
      <c r="N3850" s="1">
        <f>'Electricity Rates'!$J$2</f>
        <v>0.24729999999999999</v>
      </c>
      <c r="O3850" s="145">
        <f>L3850-K3850</f>
        <v>5.3179700402437655</v>
      </c>
      <c r="P3850">
        <f t="shared" si="363"/>
        <v>1.7896309540477169</v>
      </c>
      <c r="Q3850">
        <f>IF(O3850&gt;0, IF(Q3849+O3850*Variables!$B$5&lt;Variables!$B$4, Q3849+O3850*Variables!$B$5, Variables!$B$4), IF(Q3849&gt;-O3850, Q3849+O3850/Variables!$B$5, 0))</f>
        <v>36.330543946713455</v>
      </c>
      <c r="R3850">
        <f>IF(O3850&gt;0, 0, IF(Q3849&gt;-O3850, 0, -O3850 - Q3849*Variables!$B$5))</f>
        <v>0</v>
      </c>
      <c r="S3850">
        <f t="shared" si="364"/>
        <v>0</v>
      </c>
      <c r="T3850">
        <f t="shared" si="365"/>
        <v>0</v>
      </c>
    </row>
    <row r="3851" spans="1:20" x14ac:dyDescent="0.3">
      <c r="A3851" s="3">
        <f t="shared" si="360"/>
        <v>43261</v>
      </c>
      <c r="B3851">
        <v>6</v>
      </c>
      <c r="C3851">
        <v>10</v>
      </c>
      <c r="D3851">
        <v>10</v>
      </c>
      <c r="E3851">
        <v>0</v>
      </c>
      <c r="F3851" s="1">
        <f>VLOOKUP(A3851,Weather!$A$1:$E$366, 5)</f>
        <v>0.19047619047619033</v>
      </c>
      <c r="G3851" s="1">
        <f>VLOOKUP(D3851, Summer!$A$1:$E$25, 2)</f>
        <v>1424.0693518383</v>
      </c>
      <c r="H3851" s="1">
        <f>VLOOKUP(D3851, Summer!$A$1:$E$25, 3)</f>
        <v>1069.7659339946799</v>
      </c>
      <c r="I3851" s="1">
        <f>VLOOKUP(D3851, Summer!$A$1:$E$25, 5)</f>
        <v>417.88322986318002</v>
      </c>
      <c r="J3851" s="1">
        <f t="shared" si="361"/>
        <v>417.88322986318002</v>
      </c>
      <c r="K3851" s="47">
        <f t="shared" si="362"/>
        <v>7.8177694397541773</v>
      </c>
      <c r="L3851" s="48">
        <f>Solar!K3868/1000*Variables!$B$3</f>
        <v>16.146699999999999</v>
      </c>
      <c r="M3851">
        <f>IF(E3851=1, VLOOKUP(D3851, Sheet1!$A$2:$C$26, 2), Sheet1!$C$3)</f>
        <v>0.18637999999999999</v>
      </c>
      <c r="N3851" s="1">
        <f>'Electricity Rates'!$J$2</f>
        <v>0.24729999999999999</v>
      </c>
      <c r="O3851" s="145">
        <f>L3851-K3851</f>
        <v>8.3289305602458228</v>
      </c>
      <c r="P3851">
        <f t="shared" si="363"/>
        <v>1.9333343824512079</v>
      </c>
      <c r="Q3851">
        <f>IF(O3851&gt;0, IF(Q3850+O3851*Variables!$B$5&lt;Variables!$B$4, Q3850+O3851*Variables!$B$5, Variables!$B$4), IF(Q3850&gt;-O3851, Q3850+O3851/Variables!$B$5, 0))</f>
        <v>44.159738673344528</v>
      </c>
      <c r="R3851">
        <f>IF(O3851&gt;0, 0, IF(Q3850&gt;-O3851, 0, -O3851 - Q3850*Variables!$B$5))</f>
        <v>0</v>
      </c>
      <c r="S3851">
        <f t="shared" si="364"/>
        <v>0</v>
      </c>
      <c r="T3851">
        <f t="shared" si="365"/>
        <v>0</v>
      </c>
    </row>
    <row r="3852" spans="1:20" x14ac:dyDescent="0.3">
      <c r="A3852" s="3">
        <f t="shared" si="360"/>
        <v>43261</v>
      </c>
      <c r="B3852">
        <v>6</v>
      </c>
      <c r="C3852">
        <v>10</v>
      </c>
      <c r="D3852">
        <v>11</v>
      </c>
      <c r="E3852">
        <v>0</v>
      </c>
      <c r="F3852" s="1">
        <f>VLOOKUP(A3852,Weather!$A$1:$E$366, 5)</f>
        <v>0.19047619047619033</v>
      </c>
      <c r="G3852" s="1">
        <f>VLOOKUP(D3852, Summer!$A$1:$E$25, 2)</f>
        <v>1497.9516334678001</v>
      </c>
      <c r="H3852" s="1">
        <f>VLOOKUP(D3852, Summer!$A$1:$E$25, 3)</f>
        <v>1079.6213447448599</v>
      </c>
      <c r="I3852" s="1">
        <f>VLOOKUP(D3852, Summer!$A$1:$E$25, 5)</f>
        <v>435.54125021175599</v>
      </c>
      <c r="J3852" s="1">
        <f t="shared" si="361"/>
        <v>435.54125021175599</v>
      </c>
      <c r="K3852" s="47">
        <f t="shared" si="362"/>
        <v>8.1481161059576817</v>
      </c>
      <c r="L3852" s="48">
        <f>Solar!K3869/1000*Variables!$B$3</f>
        <v>23.251950000000001</v>
      </c>
      <c r="M3852">
        <f>IF(E3852=1, VLOOKUP(D3852, Sheet1!$A$2:$C$26, 2), Sheet1!$C$3)</f>
        <v>0.18637999999999999</v>
      </c>
      <c r="N3852" s="1">
        <f>'Electricity Rates'!$J$2</f>
        <v>0.24729999999999999</v>
      </c>
      <c r="O3852" s="145">
        <f>L3852-K3852</f>
        <v>15.103833894042319</v>
      </c>
      <c r="P3852">
        <f t="shared" si="363"/>
        <v>2.0150291130033344</v>
      </c>
      <c r="Q3852">
        <f>IF(O3852&gt;0, IF(Q3851+O3852*Variables!$B$5&lt;Variables!$B$4, Q3851+O3852*Variables!$B$5, Variables!$B$4), IF(Q3851&gt;-O3852, Q3851+O3852/Variables!$B$5, 0))</f>
        <v>58.357342533744308</v>
      </c>
      <c r="R3852">
        <f>IF(O3852&gt;0, 0, IF(Q3851&gt;-O3852, 0, -O3852 - Q3851*Variables!$B$5))</f>
        <v>0</v>
      </c>
      <c r="S3852">
        <f t="shared" si="364"/>
        <v>0</v>
      </c>
      <c r="T3852">
        <f t="shared" si="365"/>
        <v>0</v>
      </c>
    </row>
    <row r="3853" spans="1:20" x14ac:dyDescent="0.3">
      <c r="A3853" s="3">
        <f t="shared" si="360"/>
        <v>43261</v>
      </c>
      <c r="B3853">
        <v>6</v>
      </c>
      <c r="C3853">
        <v>10</v>
      </c>
      <c r="D3853">
        <v>12</v>
      </c>
      <c r="E3853">
        <v>0</v>
      </c>
      <c r="F3853" s="1">
        <f>VLOOKUP(A3853,Weather!$A$1:$E$366, 5)</f>
        <v>0.19047619047619033</v>
      </c>
      <c r="G3853" s="1">
        <f>VLOOKUP(D3853, Summer!$A$1:$E$25, 2)</f>
        <v>1553.30978408544</v>
      </c>
      <c r="H3853" s="1">
        <f>VLOOKUP(D3853, Summer!$A$1:$E$25, 3)</f>
        <v>1117.7462231731799</v>
      </c>
      <c r="I3853" s="1">
        <f>VLOOKUP(D3853, Summer!$A$1:$E$25, 5)</f>
        <v>435.36187980189499</v>
      </c>
      <c r="J3853" s="1">
        <f t="shared" si="361"/>
        <v>435.36187980189499</v>
      </c>
      <c r="K3853" s="47">
        <f t="shared" si="362"/>
        <v>8.1447604400481737</v>
      </c>
      <c r="L3853" s="48">
        <f>Solar!K3870/1000*Variables!$B$3</f>
        <v>30.171599999999998</v>
      </c>
      <c r="M3853">
        <f>IF(E3853=1, VLOOKUP(D3853, Sheet1!$A$2:$C$26, 2), Sheet1!$C$3)</f>
        <v>0.18637999999999999</v>
      </c>
      <c r="N3853" s="1">
        <f>'Electricity Rates'!$J$2</f>
        <v>0.24729999999999999</v>
      </c>
      <c r="O3853" s="145">
        <f>L3853-K3853</f>
        <v>22.026839559951824</v>
      </c>
      <c r="P3853">
        <f t="shared" si="363"/>
        <v>2.0141992568239133</v>
      </c>
      <c r="Q3853">
        <f>IF(O3853&gt;0, IF(Q3852+O3853*Variables!$B$5&lt;Variables!$B$4, Q3852+O3853*Variables!$B$5, Variables!$B$4), IF(Q3852&gt;-O3853, Q3852+O3853/Variables!$B$5, 0))</f>
        <v>79.062571720099015</v>
      </c>
      <c r="R3853">
        <f>IF(O3853&gt;0, 0, IF(Q3852&gt;-O3853, 0, -O3853 - Q3852*Variables!$B$5))</f>
        <v>0</v>
      </c>
      <c r="S3853">
        <f t="shared" si="364"/>
        <v>0</v>
      </c>
      <c r="T3853">
        <f t="shared" si="365"/>
        <v>0</v>
      </c>
    </row>
    <row r="3854" spans="1:20" x14ac:dyDescent="0.3">
      <c r="A3854" s="3">
        <f t="shared" si="360"/>
        <v>43261</v>
      </c>
      <c r="B3854">
        <v>6</v>
      </c>
      <c r="C3854">
        <v>10</v>
      </c>
      <c r="D3854">
        <v>13</v>
      </c>
      <c r="E3854">
        <v>0</v>
      </c>
      <c r="F3854" s="1">
        <f>VLOOKUP(A3854,Weather!$A$1:$E$366, 5)</f>
        <v>0.19047619047619033</v>
      </c>
      <c r="G3854" s="1">
        <f>VLOOKUP(D3854, Summer!$A$1:$E$25, 2)</f>
        <v>1622.5675647430101</v>
      </c>
      <c r="H3854" s="1">
        <f>VLOOKUP(D3854, Summer!$A$1:$E$25, 3)</f>
        <v>1132.28619594112</v>
      </c>
      <c r="I3854" s="1">
        <f>VLOOKUP(D3854, Summer!$A$1:$E$25, 5)</f>
        <v>435.17254436926402</v>
      </c>
      <c r="J3854" s="1">
        <f t="shared" si="361"/>
        <v>435.17254436926402</v>
      </c>
      <c r="K3854" s="47">
        <f t="shared" si="362"/>
        <v>8.1412183482548048</v>
      </c>
      <c r="L3854" s="48">
        <f>Solar!K3871/1000*Variables!$B$3</f>
        <v>33.016199999999998</v>
      </c>
      <c r="M3854">
        <f>IF(E3854=1, VLOOKUP(D3854, Sheet1!$A$2:$C$26, 2), Sheet1!$C$3)</f>
        <v>0.18637999999999999</v>
      </c>
      <c r="N3854" s="1">
        <f>'Electricity Rates'!$J$2</f>
        <v>0.24729999999999999</v>
      </c>
      <c r="O3854" s="145">
        <f>L3854-K3854</f>
        <v>24.874981651745195</v>
      </c>
      <c r="P3854">
        <f t="shared" si="363"/>
        <v>2.0133232975234132</v>
      </c>
      <c r="Q3854">
        <f>IF(O3854&gt;0, IF(Q3853+O3854*Variables!$B$5&lt;Variables!$B$4, Q3853+O3854*Variables!$B$5, Variables!$B$4), IF(Q3853&gt;-O3854, Q3853+O3854/Variables!$B$5, 0))</f>
        <v>100</v>
      </c>
      <c r="R3854">
        <f>IF(O3854&gt;0, 0, IF(Q3853&gt;-O3854, 0, -O3854 - Q3853*Variables!$B$5))</f>
        <v>0</v>
      </c>
      <c r="S3854">
        <f t="shared" si="364"/>
        <v>0</v>
      </c>
      <c r="T3854">
        <f t="shared" si="365"/>
        <v>0</v>
      </c>
    </row>
    <row r="3855" spans="1:20" x14ac:dyDescent="0.3">
      <c r="A3855" s="3">
        <f t="shared" si="360"/>
        <v>43261</v>
      </c>
      <c r="B3855">
        <v>6</v>
      </c>
      <c r="C3855">
        <v>10</v>
      </c>
      <c r="D3855">
        <v>14</v>
      </c>
      <c r="E3855">
        <v>0</v>
      </c>
      <c r="F3855" s="1">
        <f>VLOOKUP(A3855,Weather!$A$1:$E$366, 5)</f>
        <v>0.19047619047619033</v>
      </c>
      <c r="G3855" s="1">
        <f>VLOOKUP(D3855, Summer!$A$1:$E$25, 2)</f>
        <v>1636.26340321468</v>
      </c>
      <c r="H3855" s="1">
        <f>VLOOKUP(D3855, Summer!$A$1:$E$25, 3)</f>
        <v>1156.2601309732199</v>
      </c>
      <c r="I3855" s="1">
        <f>VLOOKUP(D3855, Summer!$A$1:$E$25, 5)</f>
        <v>417.13087064403902</v>
      </c>
      <c r="J3855" s="1">
        <f t="shared" si="361"/>
        <v>417.13087064403902</v>
      </c>
      <c r="K3855" s="47">
        <f t="shared" si="362"/>
        <v>7.8036942855225897</v>
      </c>
      <c r="L3855" s="48">
        <f>Solar!K3872/1000*Variables!$B$3</f>
        <v>29.996749999999999</v>
      </c>
      <c r="M3855">
        <f>IF(E3855=1, VLOOKUP(D3855, Sheet1!$A$2:$C$26, 2), Sheet1!$C$3)</f>
        <v>0.18637999999999999</v>
      </c>
      <c r="N3855" s="1">
        <f>'Electricity Rates'!$J$2</f>
        <v>0.24729999999999999</v>
      </c>
      <c r="O3855" s="145">
        <f>L3855-K3855</f>
        <v>22.19305571447741</v>
      </c>
      <c r="P3855">
        <f t="shared" si="363"/>
        <v>1.9298535968097363</v>
      </c>
      <c r="Q3855">
        <f>IF(O3855&gt;0, IF(Q3854+O3855*Variables!$B$5&lt;Variables!$B$4, Q3854+O3855*Variables!$B$5, Variables!$B$4), IF(Q3854&gt;-O3855, Q3854+O3855/Variables!$B$5, 0))</f>
        <v>100</v>
      </c>
      <c r="R3855">
        <f>IF(O3855&gt;0, 0, IF(Q3854&gt;-O3855, 0, -O3855 - Q3854*Variables!$B$5))</f>
        <v>0</v>
      </c>
      <c r="S3855">
        <f t="shared" si="364"/>
        <v>0</v>
      </c>
      <c r="T3855">
        <f t="shared" si="365"/>
        <v>0</v>
      </c>
    </row>
    <row r="3856" spans="1:20" x14ac:dyDescent="0.3">
      <c r="A3856" s="3">
        <f t="shared" si="360"/>
        <v>43261</v>
      </c>
      <c r="B3856">
        <v>6</v>
      </c>
      <c r="C3856">
        <v>10</v>
      </c>
      <c r="D3856">
        <v>15</v>
      </c>
      <c r="E3856">
        <v>0</v>
      </c>
      <c r="F3856" s="1">
        <f>VLOOKUP(A3856,Weather!$A$1:$E$366, 5)</f>
        <v>0.19047619047619033</v>
      </c>
      <c r="G3856" s="1">
        <f>VLOOKUP(D3856, Summer!$A$1:$E$25, 2)</f>
        <v>1589.7727985285201</v>
      </c>
      <c r="H3856" s="1">
        <f>VLOOKUP(D3856, Summer!$A$1:$E$25, 3)</f>
        <v>1137.7596230737599</v>
      </c>
      <c r="I3856" s="1">
        <f>VLOOKUP(D3856, Summer!$A$1:$E$25, 5)</f>
        <v>403.543562097039</v>
      </c>
      <c r="J3856" s="1">
        <f t="shared" si="361"/>
        <v>403.543562097039</v>
      </c>
      <c r="K3856" s="47">
        <f t="shared" si="362"/>
        <v>7.5495025928767143</v>
      </c>
      <c r="L3856" s="48">
        <f>Solar!K3873/1000*Variables!$B$3</f>
        <v>30.147099999999998</v>
      </c>
      <c r="M3856">
        <f>IF(E3856=1, VLOOKUP(D3856, Sheet1!$A$2:$C$26, 2), Sheet1!$C$3)</f>
        <v>0.18637999999999999</v>
      </c>
      <c r="N3856" s="1">
        <f>'Electricity Rates'!$J$2</f>
        <v>0.24729999999999999</v>
      </c>
      <c r="O3856" s="145">
        <f>L3856-K3856</f>
        <v>22.597597407123285</v>
      </c>
      <c r="P3856">
        <f t="shared" si="363"/>
        <v>1.8669919912184114</v>
      </c>
      <c r="Q3856">
        <f>IF(O3856&gt;0, IF(Q3855+O3856*Variables!$B$5&lt;Variables!$B$4, Q3855+O3856*Variables!$B$5, Variables!$B$4), IF(Q3855&gt;-O3856, Q3855+O3856/Variables!$B$5, 0))</f>
        <v>100</v>
      </c>
      <c r="R3856">
        <f>IF(O3856&gt;0, 0, IF(Q3855&gt;-O3856, 0, -O3856 - Q3855*Variables!$B$5))</f>
        <v>0</v>
      </c>
      <c r="S3856">
        <f t="shared" si="364"/>
        <v>0</v>
      </c>
      <c r="T3856">
        <f t="shared" si="365"/>
        <v>0</v>
      </c>
    </row>
    <row r="3857" spans="1:20" x14ac:dyDescent="0.3">
      <c r="A3857" s="3">
        <f t="shared" si="360"/>
        <v>43261</v>
      </c>
      <c r="B3857">
        <v>6</v>
      </c>
      <c r="C3857">
        <v>10</v>
      </c>
      <c r="D3857">
        <v>16</v>
      </c>
      <c r="E3857">
        <v>0</v>
      </c>
      <c r="F3857" s="1">
        <f>VLOOKUP(A3857,Weather!$A$1:$E$366, 5)</f>
        <v>0.19047619047619033</v>
      </c>
      <c r="G3857" s="1">
        <f>VLOOKUP(D3857, Summer!$A$1:$E$25, 2)</f>
        <v>1459.9523441255701</v>
      </c>
      <c r="H3857" s="1">
        <f>VLOOKUP(D3857, Summer!$A$1:$E$25, 3)</f>
        <v>1006.09479349024</v>
      </c>
      <c r="I3857" s="1">
        <f>VLOOKUP(D3857, Summer!$A$1:$E$25, 5)</f>
        <v>381.04254068220598</v>
      </c>
      <c r="J3857" s="1">
        <f t="shared" si="361"/>
        <v>381.04254068220598</v>
      </c>
      <c r="K3857" s="47">
        <f t="shared" si="362"/>
        <v>7.1285529471162699</v>
      </c>
      <c r="L3857" s="48">
        <f>Solar!K3874/1000*Variables!$B$3</f>
        <v>26.408850000000001</v>
      </c>
      <c r="M3857">
        <f>IF(E3857=1, VLOOKUP(D3857, Sheet1!$A$2:$C$26, 2), Sheet1!$C$3)</f>
        <v>0.18637999999999999</v>
      </c>
      <c r="N3857" s="1">
        <f>'Electricity Rates'!$J$2</f>
        <v>0.24729999999999999</v>
      </c>
      <c r="O3857" s="145">
        <f>L3857-K3857</f>
        <v>19.280297052883732</v>
      </c>
      <c r="P3857">
        <f t="shared" si="363"/>
        <v>1.7628911438218535</v>
      </c>
      <c r="Q3857">
        <f>IF(O3857&gt;0, IF(Q3856+O3857*Variables!$B$5&lt;Variables!$B$4, Q3856+O3857*Variables!$B$5, Variables!$B$4), IF(Q3856&gt;-O3857, Q3856+O3857/Variables!$B$5, 0))</f>
        <v>100</v>
      </c>
      <c r="R3857">
        <f>IF(O3857&gt;0, 0, IF(Q3856&gt;-O3857, 0, -O3857 - Q3856*Variables!$B$5))</f>
        <v>0</v>
      </c>
      <c r="S3857">
        <f t="shared" si="364"/>
        <v>0</v>
      </c>
      <c r="T3857">
        <f t="shared" si="365"/>
        <v>0</v>
      </c>
    </row>
    <row r="3858" spans="1:20" x14ac:dyDescent="0.3">
      <c r="A3858" s="3">
        <f t="shared" si="360"/>
        <v>43261</v>
      </c>
      <c r="B3858">
        <v>6</v>
      </c>
      <c r="C3858">
        <v>10</v>
      </c>
      <c r="D3858">
        <v>17</v>
      </c>
      <c r="E3858">
        <v>0</v>
      </c>
      <c r="F3858" s="1">
        <f>VLOOKUP(A3858,Weather!$A$1:$E$366, 5)</f>
        <v>0.19047619047619033</v>
      </c>
      <c r="G3858" s="1">
        <f>VLOOKUP(D3858, Summer!$A$1:$E$25, 2)</f>
        <v>1144.9480592772099</v>
      </c>
      <c r="H3858" s="1">
        <f>VLOOKUP(D3858, Summer!$A$1:$E$25, 3)</f>
        <v>808.38142168622596</v>
      </c>
      <c r="I3858" s="1">
        <f>VLOOKUP(D3858, Summer!$A$1:$E$25, 5)</f>
        <v>371.93450987035499</v>
      </c>
      <c r="J3858" s="1">
        <f t="shared" si="361"/>
        <v>371.93450987035499</v>
      </c>
      <c r="K3858" s="47">
        <f t="shared" si="362"/>
        <v>6.9581596892663642</v>
      </c>
      <c r="L3858" s="48">
        <f>Solar!K3875/1000*Variables!$B$3</f>
        <v>17.708000000000002</v>
      </c>
      <c r="M3858">
        <f>IF(E3858=1, VLOOKUP(D3858, Sheet1!$A$2:$C$26, 2), Sheet1!$C$3)</f>
        <v>0.18637999999999999</v>
      </c>
      <c r="N3858" s="1">
        <f>'Electricity Rates'!$J$2</f>
        <v>0.24729999999999999</v>
      </c>
      <c r="O3858" s="145">
        <f>L3858-K3858</f>
        <v>10.749840310733639</v>
      </c>
      <c r="P3858">
        <f t="shared" si="363"/>
        <v>1.7207528911555718</v>
      </c>
      <c r="Q3858">
        <f>IF(O3858&gt;0, IF(Q3857+O3858*Variables!$B$5&lt;Variables!$B$4, Q3857+O3858*Variables!$B$5, Variables!$B$4), IF(Q3857&gt;-O3858, Q3857+O3858/Variables!$B$5, 0))</f>
        <v>100</v>
      </c>
      <c r="R3858">
        <f>IF(O3858&gt;0, 0, IF(Q3857&gt;-O3858, 0, -O3858 - Q3857*Variables!$B$5))</f>
        <v>0</v>
      </c>
      <c r="S3858">
        <f t="shared" si="364"/>
        <v>0</v>
      </c>
      <c r="T3858">
        <f t="shared" si="365"/>
        <v>0</v>
      </c>
    </row>
    <row r="3859" spans="1:20" x14ac:dyDescent="0.3">
      <c r="A3859" s="3">
        <f t="shared" si="360"/>
        <v>43261</v>
      </c>
      <c r="B3859">
        <v>6</v>
      </c>
      <c r="C3859">
        <v>10</v>
      </c>
      <c r="D3859">
        <v>18</v>
      </c>
      <c r="E3859">
        <v>0</v>
      </c>
      <c r="F3859" s="1">
        <f>VLOOKUP(A3859,Weather!$A$1:$E$366, 5)</f>
        <v>0.19047619047619033</v>
      </c>
      <c r="G3859" s="1">
        <f>VLOOKUP(D3859, Summer!$A$1:$E$25, 2)</f>
        <v>769.75210584620504</v>
      </c>
      <c r="H3859" s="1">
        <f>VLOOKUP(D3859, Summer!$A$1:$E$25, 3)</f>
        <v>572.92139445417001</v>
      </c>
      <c r="I3859" s="1">
        <f>VLOOKUP(D3859, Summer!$A$1:$E$25, 5)</f>
        <v>349.41355840998102</v>
      </c>
      <c r="J3859" s="1">
        <f t="shared" si="361"/>
        <v>349.41355840998102</v>
      </c>
      <c r="K3859" s="47">
        <f t="shared" si="362"/>
        <v>6.536837191738182</v>
      </c>
      <c r="L3859" s="48">
        <f>Solar!K3876/1000*Variables!$B$3</f>
        <v>8.2936000000000014</v>
      </c>
      <c r="M3859">
        <f>IF(E3859=1, VLOOKUP(D3859, Sheet1!$A$2:$C$26, 2), Sheet1!$C$3)</f>
        <v>0.18637999999999999</v>
      </c>
      <c r="N3859" s="1">
        <f>'Electricity Rates'!$J$2</f>
        <v>0.24729999999999999</v>
      </c>
      <c r="O3859" s="145">
        <f>L3859-K3859</f>
        <v>1.7567628082618194</v>
      </c>
      <c r="P3859">
        <f t="shared" si="363"/>
        <v>1.6165598375168524</v>
      </c>
      <c r="Q3859">
        <f>IF(O3859&gt;0, IF(Q3858+O3859*Variables!$B$5&lt;Variables!$B$4, Q3858+O3859*Variables!$B$5, Variables!$B$4), IF(Q3858&gt;-O3859, Q3858+O3859/Variables!$B$5, 0))</f>
        <v>100</v>
      </c>
      <c r="R3859">
        <f>IF(O3859&gt;0, 0, IF(Q3858&gt;-O3859, 0, -O3859 - Q3858*Variables!$B$5))</f>
        <v>0</v>
      </c>
      <c r="S3859">
        <f t="shared" si="364"/>
        <v>0</v>
      </c>
      <c r="T3859">
        <f t="shared" si="365"/>
        <v>0</v>
      </c>
    </row>
    <row r="3860" spans="1:20" x14ac:dyDescent="0.3">
      <c r="A3860" s="3">
        <f t="shared" si="360"/>
        <v>43261</v>
      </c>
      <c r="B3860">
        <v>6</v>
      </c>
      <c r="C3860">
        <v>10</v>
      </c>
      <c r="D3860">
        <v>19</v>
      </c>
      <c r="E3860">
        <v>0</v>
      </c>
      <c r="F3860" s="1">
        <f>VLOOKUP(A3860,Weather!$A$1:$E$366, 5)</f>
        <v>0.19047619047619033</v>
      </c>
      <c r="G3860" s="1">
        <f>VLOOKUP(D3860, Summer!$A$1:$E$25, 2)</f>
        <v>565.86125451999203</v>
      </c>
      <c r="H3860" s="1">
        <f>VLOOKUP(D3860, Summer!$A$1:$E$25, 3)</f>
        <v>365.77406038600299</v>
      </c>
      <c r="I3860" s="1">
        <f>VLOOKUP(D3860, Summer!$A$1:$E$25, 5)</f>
        <v>331.38683221891199</v>
      </c>
      <c r="J3860" s="1">
        <f t="shared" si="361"/>
        <v>331.38683221891199</v>
      </c>
      <c r="K3860" s="47">
        <f t="shared" si="362"/>
        <v>6.1995927678317768</v>
      </c>
      <c r="L3860" s="48">
        <f>Solar!K3877/1000*Variables!$B$3</f>
        <v>1.2476</v>
      </c>
      <c r="M3860">
        <f>IF(E3860=1, VLOOKUP(D3860, Sheet1!$A$2:$C$26, 2), Sheet1!$C$3)</f>
        <v>0.18637999999999999</v>
      </c>
      <c r="N3860" s="1">
        <f>'Electricity Rates'!$J$2</f>
        <v>0.24729999999999999</v>
      </c>
      <c r="O3860" s="145">
        <f>L3860-K3860</f>
        <v>-4.9519927678317766</v>
      </c>
      <c r="P3860">
        <f t="shared" si="363"/>
        <v>1.5331592914847985</v>
      </c>
      <c r="Q3860">
        <f>IF(O3860&gt;0, IF(Q3859+O3860*Variables!$B$5&lt;Variables!$B$4, Q3859+O3860*Variables!$B$5, Variables!$B$4), IF(Q3859&gt;-O3860, Q3859+O3860/Variables!$B$5, 0))</f>
        <v>94.73192258741301</v>
      </c>
      <c r="R3860">
        <f>IF(O3860&gt;0, 0, IF(Q3859&gt;-O3860, 0, -O3860 - Q3859*Variables!$B$5))</f>
        <v>0</v>
      </c>
      <c r="S3860">
        <f t="shared" si="364"/>
        <v>0</v>
      </c>
      <c r="T3860">
        <f t="shared" si="365"/>
        <v>0</v>
      </c>
    </row>
    <row r="3861" spans="1:20" x14ac:dyDescent="0.3">
      <c r="A3861" s="3">
        <f t="shared" si="360"/>
        <v>43261</v>
      </c>
      <c r="B3861">
        <v>6</v>
      </c>
      <c r="C3861">
        <v>10</v>
      </c>
      <c r="D3861">
        <v>20</v>
      </c>
      <c r="E3861">
        <v>0</v>
      </c>
      <c r="F3861" s="1">
        <f>VLOOKUP(A3861,Weather!$A$1:$E$366, 5)</f>
        <v>0.19047619047619033</v>
      </c>
      <c r="G3861" s="1">
        <f>VLOOKUP(D3861, Summer!$A$1:$E$25, 2)</f>
        <v>459.178981251175</v>
      </c>
      <c r="H3861" s="1">
        <f>VLOOKUP(D3861, Summer!$A$1:$E$25, 3)</f>
        <v>328.41643432967999</v>
      </c>
      <c r="I3861" s="1">
        <f>VLOOKUP(D3861, Summer!$A$1:$E$25, 5)</f>
        <v>326.73316658528501</v>
      </c>
      <c r="J3861" s="1">
        <f t="shared" si="361"/>
        <v>326.73316658528501</v>
      </c>
      <c r="K3861" s="47">
        <f t="shared" si="362"/>
        <v>6.1125318800681905</v>
      </c>
      <c r="L3861" s="48">
        <f>Solar!K3878/1000*Variables!$B$3</f>
        <v>0.15035000000000001</v>
      </c>
      <c r="M3861">
        <f>IF(E3861=1, VLOOKUP(D3861, Sheet1!$A$2:$C$26, 2), Sheet1!$C$3)</f>
        <v>0.18637999999999999</v>
      </c>
      <c r="N3861" s="1">
        <f>'Electricity Rates'!$J$2</f>
        <v>0.24729999999999999</v>
      </c>
      <c r="O3861" s="145">
        <f>L3861-K3861</f>
        <v>-5.9621818800681901</v>
      </c>
      <c r="P3861">
        <f t="shared" si="363"/>
        <v>1.5116291339408634</v>
      </c>
      <c r="Q3861">
        <f>IF(O3861&gt;0, IF(Q3860+O3861*Variables!$B$5&lt;Variables!$B$4, Q3860+O3861*Variables!$B$5, Variables!$B$4), IF(Q3860&gt;-O3861, Q3860+O3861/Variables!$B$5, 0))</f>
        <v>88.389175906489399</v>
      </c>
      <c r="R3861">
        <f>IF(O3861&gt;0, 0, IF(Q3860&gt;-O3861, 0, -O3861 - Q3860*Variables!$B$5))</f>
        <v>0</v>
      </c>
      <c r="S3861">
        <f t="shared" si="364"/>
        <v>0</v>
      </c>
      <c r="T3861">
        <f t="shared" si="365"/>
        <v>0</v>
      </c>
    </row>
    <row r="3862" spans="1:20" x14ac:dyDescent="0.3">
      <c r="A3862" s="3">
        <f t="shared" si="360"/>
        <v>43261</v>
      </c>
      <c r="B3862">
        <v>6</v>
      </c>
      <c r="C3862">
        <v>10</v>
      </c>
      <c r="D3862">
        <v>21</v>
      </c>
      <c r="E3862">
        <v>0</v>
      </c>
      <c r="F3862" s="1">
        <f>VLOOKUP(A3862,Weather!$A$1:$E$366, 5)</f>
        <v>0.19047619047619033</v>
      </c>
      <c r="G3862" s="1">
        <f>VLOOKUP(D3862, Summer!$A$1:$E$25, 2)</f>
        <v>403.43414919632897</v>
      </c>
      <c r="H3862" s="1">
        <f>VLOOKUP(D3862, Summer!$A$1:$E$25, 3)</f>
        <v>305.25297715532997</v>
      </c>
      <c r="I3862" s="1">
        <f>VLOOKUP(D3862, Summer!$A$1:$E$25, 5)</f>
        <v>313.15582306105603</v>
      </c>
      <c r="J3862" s="1">
        <f t="shared" si="361"/>
        <v>313.15582306105603</v>
      </c>
      <c r="K3862" s="47">
        <f t="shared" si="362"/>
        <v>5.8585266133061946</v>
      </c>
      <c r="L3862" s="48">
        <f>Solar!K3879/1000*Variables!$B$3</f>
        <v>0</v>
      </c>
      <c r="M3862">
        <f>IF(E3862=1, VLOOKUP(D3862, Sheet1!$A$2:$C$26, 2), Sheet1!$C$3)</f>
        <v>0.18637999999999999</v>
      </c>
      <c r="N3862" s="1">
        <f>'Electricity Rates'!$J$2</f>
        <v>0.24729999999999999</v>
      </c>
      <c r="O3862" s="145">
        <f>L3862-K3862</f>
        <v>-5.8585266133061946</v>
      </c>
      <c r="P3862">
        <f t="shared" si="363"/>
        <v>1.4488136314706219</v>
      </c>
      <c r="Q3862">
        <f>IF(O3862&gt;0, IF(Q3861+O3862*Variables!$B$5&lt;Variables!$B$4, Q3861+O3862*Variables!$B$5, Variables!$B$4), IF(Q3861&gt;-O3862, Q3861+O3862/Variables!$B$5, 0))</f>
        <v>82.156700785950889</v>
      </c>
      <c r="R3862">
        <f>IF(O3862&gt;0, 0, IF(Q3861&gt;-O3862, 0, -O3862 - Q3861*Variables!$B$5))</f>
        <v>0</v>
      </c>
      <c r="S3862">
        <f t="shared" si="364"/>
        <v>0</v>
      </c>
      <c r="T3862">
        <f t="shared" si="365"/>
        <v>0</v>
      </c>
    </row>
    <row r="3863" spans="1:20" x14ac:dyDescent="0.3">
      <c r="A3863" s="3">
        <f t="shared" si="360"/>
        <v>43261</v>
      </c>
      <c r="B3863">
        <v>6</v>
      </c>
      <c r="C3863">
        <v>10</v>
      </c>
      <c r="D3863">
        <v>22</v>
      </c>
      <c r="E3863">
        <v>0</v>
      </c>
      <c r="F3863" s="1">
        <f>VLOOKUP(A3863,Weather!$A$1:$E$366, 5)</f>
        <v>0.19047619047619033</v>
      </c>
      <c r="G3863" s="1">
        <f>VLOOKUP(D3863, Summer!$A$1:$E$25, 2)</f>
        <v>366.19777187885302</v>
      </c>
      <c r="H3863" s="1">
        <f>VLOOKUP(D3863, Summer!$A$1:$E$25, 3)</f>
        <v>263.18917633836901</v>
      </c>
      <c r="I3863" s="1">
        <f>VLOOKUP(D3863, Summer!$A$1:$E$25, 5)</f>
        <v>295.10418431306101</v>
      </c>
      <c r="J3863" s="1">
        <f t="shared" si="361"/>
        <v>295.10418431306101</v>
      </c>
      <c r="K3863" s="47">
        <f t="shared" si="362"/>
        <v>5.5208161246901204</v>
      </c>
      <c r="L3863" s="48">
        <f>Solar!K3880/1000*Variables!$B$3</f>
        <v>0</v>
      </c>
      <c r="M3863">
        <f>IF(E3863=1, VLOOKUP(D3863, Sheet1!$A$2:$C$26, 2), Sheet1!$C$3)</f>
        <v>0.18637999999999999</v>
      </c>
      <c r="N3863" s="1">
        <f>'Electricity Rates'!$J$2</f>
        <v>0.24729999999999999</v>
      </c>
      <c r="O3863" s="145">
        <f>L3863-K3863</f>
        <v>-5.5208161246901204</v>
      </c>
      <c r="P3863">
        <f t="shared" si="363"/>
        <v>1.3652978276358667</v>
      </c>
      <c r="Q3863">
        <f>IF(O3863&gt;0, IF(Q3862+O3863*Variables!$B$5&lt;Variables!$B$4, Q3862+O3863*Variables!$B$5, Variables!$B$4), IF(Q3862&gt;-O3863, Q3862+O3863/Variables!$B$5, 0))</f>
        <v>76.283492142663533</v>
      </c>
      <c r="R3863">
        <f>IF(O3863&gt;0, 0, IF(Q3862&gt;-O3863, 0, -O3863 - Q3862*Variables!$B$5))</f>
        <v>0</v>
      </c>
      <c r="S3863">
        <f t="shared" si="364"/>
        <v>0</v>
      </c>
      <c r="T3863">
        <f t="shared" si="365"/>
        <v>0</v>
      </c>
    </row>
    <row r="3864" spans="1:20" x14ac:dyDescent="0.3">
      <c r="A3864" s="3">
        <f t="shared" si="360"/>
        <v>43261</v>
      </c>
      <c r="B3864">
        <v>6</v>
      </c>
      <c r="C3864">
        <v>10</v>
      </c>
      <c r="D3864">
        <v>23</v>
      </c>
      <c r="E3864">
        <v>0</v>
      </c>
      <c r="F3864" s="1">
        <f>VLOOKUP(A3864,Weather!$A$1:$E$366, 5)</f>
        <v>0.19047619047619033</v>
      </c>
      <c r="G3864" s="1">
        <f>VLOOKUP(D3864, Summer!$A$1:$E$25, 2)</f>
        <v>342.86102460129899</v>
      </c>
      <c r="H3864" s="1">
        <f>VLOOKUP(D3864, Summer!$A$1:$E$25, 3)</f>
        <v>273.02297434567402</v>
      </c>
      <c r="I3864" s="1">
        <f>VLOOKUP(D3864, Summer!$A$1:$E$25, 5)</f>
        <v>281.53182330021599</v>
      </c>
      <c r="J3864" s="1">
        <f t="shared" si="361"/>
        <v>281.53182330021599</v>
      </c>
      <c r="K3864" s="47">
        <f t="shared" si="362"/>
        <v>5.2669040708700354</v>
      </c>
      <c r="L3864" s="48">
        <f>Solar!K3881/1000*Variables!$B$3</f>
        <v>0</v>
      </c>
      <c r="M3864">
        <f>IF(E3864=1, VLOOKUP(D3864, Sheet1!$A$2:$C$26, 2), Sheet1!$C$3)</f>
        <v>0.18637999999999999</v>
      </c>
      <c r="N3864" s="1">
        <f>'Electricity Rates'!$J$2</f>
        <v>0.24729999999999999</v>
      </c>
      <c r="O3864" s="145">
        <f>L3864-K3864</f>
        <v>-5.2669040708700354</v>
      </c>
      <c r="P3864">
        <f t="shared" si="363"/>
        <v>1.3025053767261596</v>
      </c>
      <c r="Q3864">
        <f>IF(O3864&gt;0, IF(Q3863+O3864*Variables!$B$5&lt;Variables!$B$4, Q3863+O3864*Variables!$B$5, Variables!$B$4), IF(Q3863&gt;-O3864, Q3863+O3864/Variables!$B$5, 0))</f>
        <v>70.680402705567758</v>
      </c>
      <c r="R3864">
        <f>IF(O3864&gt;0, 0, IF(Q3863&gt;-O3864, 0, -O3864 - Q3863*Variables!$B$5))</f>
        <v>0</v>
      </c>
      <c r="S3864">
        <f t="shared" si="364"/>
        <v>0</v>
      </c>
      <c r="T3864">
        <f t="shared" si="365"/>
        <v>0</v>
      </c>
    </row>
    <row r="3865" spans="1:20" x14ac:dyDescent="0.3">
      <c r="A3865" s="3">
        <f t="shared" si="360"/>
        <v>43261</v>
      </c>
      <c r="B3865">
        <v>6</v>
      </c>
      <c r="C3865">
        <v>10</v>
      </c>
      <c r="D3865">
        <v>24</v>
      </c>
      <c r="E3865">
        <v>0</v>
      </c>
      <c r="F3865" s="1">
        <f>VLOOKUP(A3865,Weather!$A$1:$E$366, 5)</f>
        <v>0.19047619047619033</v>
      </c>
      <c r="G3865" s="1">
        <f>VLOOKUP(D3865, Summer!$A$1:$E$25, 2)</f>
        <v>310.26482453023402</v>
      </c>
      <c r="H3865" s="1">
        <f>VLOOKUP(D3865, Summer!$A$1:$E$25, 3)</f>
        <v>259.09090909090901</v>
      </c>
      <c r="I3865" s="1">
        <f>VLOOKUP(D3865, Summer!$A$1:$E$25, 5)</f>
        <v>276.86321013243497</v>
      </c>
      <c r="J3865" s="1">
        <f t="shared" si="361"/>
        <v>276.86321013243497</v>
      </c>
      <c r="K3865" s="47">
        <f t="shared" si="362"/>
        <v>5.1795635442806756</v>
      </c>
      <c r="L3865" s="48">
        <f>Solar!K3882/1000*Variables!$B$3</f>
        <v>0</v>
      </c>
      <c r="M3865">
        <f>IF(E3865=1, VLOOKUP(D3865, Sheet1!$A$2:$C$26, 2), Sheet1!$C$3)</f>
        <v>0.18637999999999999</v>
      </c>
      <c r="N3865" s="1">
        <f>'Electricity Rates'!$J$2</f>
        <v>0.24729999999999999</v>
      </c>
      <c r="O3865" s="145">
        <f>L3865-K3865</f>
        <v>-5.1795635442806756</v>
      </c>
      <c r="P3865">
        <f t="shared" si="363"/>
        <v>1.280906064500611</v>
      </c>
      <c r="Q3865">
        <f>IF(O3865&gt;0, IF(Q3864+O3865*Variables!$B$5&lt;Variables!$B$4, Q3864+O3865*Variables!$B$5, Variables!$B$4), IF(Q3864&gt;-O3865, Q3864+O3865/Variables!$B$5, 0))</f>
        <v>65.170228722290446</v>
      </c>
      <c r="R3865">
        <f>IF(O3865&gt;0, 0, IF(Q3864&gt;-O3865, 0, -O3865 - Q3864*Variables!$B$5))</f>
        <v>0</v>
      </c>
      <c r="S3865">
        <f t="shared" si="364"/>
        <v>0</v>
      </c>
      <c r="T3865">
        <f t="shared" si="365"/>
        <v>0</v>
      </c>
    </row>
    <row r="3866" spans="1:20" x14ac:dyDescent="0.3">
      <c r="A3866" s="3">
        <f t="shared" si="360"/>
        <v>43262</v>
      </c>
      <c r="B3866">
        <v>6</v>
      </c>
      <c r="C3866">
        <v>11</v>
      </c>
      <c r="D3866">
        <v>1</v>
      </c>
      <c r="E3866">
        <v>1</v>
      </c>
      <c r="F3866" s="1">
        <f>VLOOKUP(A3866,Weather!$A$1:$E$366, 5)</f>
        <v>0.19047619047619033</v>
      </c>
      <c r="G3866" s="1">
        <f>VLOOKUP(D3866, Summer!$A$1:$E$25, 2)</f>
        <v>305.44698283970399</v>
      </c>
      <c r="H3866" s="1">
        <f>VLOOKUP(D3866, Summer!$A$1:$E$25, 3)</f>
        <v>264.36707082495798</v>
      </c>
      <c r="I3866" s="1">
        <f>VLOOKUP(D3866, Summer!$A$1:$E$25, 5)</f>
        <v>276.703769768114</v>
      </c>
      <c r="J3866" s="1">
        <f t="shared" si="361"/>
        <v>272.19181597062391</v>
      </c>
      <c r="K3866" s="47">
        <f t="shared" si="362"/>
        <v>5.0921709907886168</v>
      </c>
      <c r="L3866" s="48">
        <f>Solar!K3883/1000*Variables!$B$3</f>
        <v>0</v>
      </c>
      <c r="M3866">
        <f>IF(E3866=1, VLOOKUP(D3866, Sheet1!$A$2:$C$26, 2), Sheet1!$C$3)</f>
        <v>0.18637999999999999</v>
      </c>
      <c r="N3866" s="1">
        <f>'Electricity Rates'!$J$2</f>
        <v>0.24729999999999999</v>
      </c>
      <c r="O3866" s="145">
        <f>L3866-K3866</f>
        <v>-5.0921709907886168</v>
      </c>
      <c r="P3866">
        <f t="shared" si="363"/>
        <v>1.2592938860220249</v>
      </c>
      <c r="Q3866">
        <f>IF(O3866&gt;0, IF(Q3865+O3866*Variables!$B$5&lt;Variables!$B$4, Q3865+O3866*Variables!$B$5, Variables!$B$4), IF(Q3865&gt;-O3866, Q3865+O3866/Variables!$B$5, 0))</f>
        <v>59.753025540600426</v>
      </c>
      <c r="R3866">
        <f>IF(O3866&gt;0, 0, IF(Q3865&gt;-O3866, 0, -O3866 - Q3865*Variables!$B$5))</f>
        <v>0</v>
      </c>
      <c r="S3866">
        <f t="shared" si="364"/>
        <v>0</v>
      </c>
      <c r="T3866">
        <f t="shared" si="365"/>
        <v>0</v>
      </c>
    </row>
    <row r="3867" spans="1:20" x14ac:dyDescent="0.3">
      <c r="A3867" s="3">
        <f t="shared" si="360"/>
        <v>43262</v>
      </c>
      <c r="B3867">
        <v>6</v>
      </c>
      <c r="C3867">
        <v>11</v>
      </c>
      <c r="D3867">
        <v>2</v>
      </c>
      <c r="E3867">
        <v>1</v>
      </c>
      <c r="F3867" s="1">
        <f>VLOOKUP(A3867,Weather!$A$1:$E$366, 5)</f>
        <v>0.19047619047619033</v>
      </c>
      <c r="G3867" s="1">
        <f>VLOOKUP(D3867, Summer!$A$1:$E$25, 2)</f>
        <v>286.71906025959902</v>
      </c>
      <c r="H3867" s="1">
        <f>VLOOKUP(D3867, Summer!$A$1:$E$25, 3)</f>
        <v>260.03911906460002</v>
      </c>
      <c r="I3867" s="1">
        <f>VLOOKUP(D3867, Summer!$A$1:$E$25, 5)</f>
        <v>276.50446931271199</v>
      </c>
      <c r="J3867" s="1">
        <f t="shared" si="361"/>
        <v>265.12101262555223</v>
      </c>
      <c r="K3867" s="47">
        <f t="shared" si="362"/>
        <v>4.9598902330187684</v>
      </c>
      <c r="L3867" s="48">
        <f>Solar!K3884/1000*Variables!$B$3</f>
        <v>0</v>
      </c>
      <c r="M3867">
        <f>IF(E3867=1, VLOOKUP(D3867, Sheet1!$A$2:$C$26, 2), Sheet1!$C$3)</f>
        <v>0.18637999999999999</v>
      </c>
      <c r="N3867" s="1">
        <f>'Electricity Rates'!$J$2</f>
        <v>0.24729999999999999</v>
      </c>
      <c r="O3867" s="145">
        <f>L3867-K3867</f>
        <v>-4.9598902330187684</v>
      </c>
      <c r="P3867">
        <f t="shared" si="363"/>
        <v>1.2265808546255415</v>
      </c>
      <c r="Q3867">
        <f>IF(O3867&gt;0, IF(Q3866+O3867*Variables!$B$5&lt;Variables!$B$4, Q3866+O3867*Variables!$B$5, Variables!$B$4), IF(Q3866&gt;-O3867, Q3866+O3867/Variables!$B$5, 0))</f>
        <v>54.476546569303864</v>
      </c>
      <c r="R3867">
        <f>IF(O3867&gt;0, 0, IF(Q3866&gt;-O3867, 0, -O3867 - Q3866*Variables!$B$5))</f>
        <v>0</v>
      </c>
      <c r="S3867">
        <f t="shared" si="364"/>
        <v>0</v>
      </c>
      <c r="T3867">
        <f t="shared" si="365"/>
        <v>0</v>
      </c>
    </row>
    <row r="3868" spans="1:20" x14ac:dyDescent="0.3">
      <c r="A3868" s="3">
        <f t="shared" si="360"/>
        <v>43262</v>
      </c>
      <c r="B3868">
        <v>6</v>
      </c>
      <c r="C3868">
        <v>11</v>
      </c>
      <c r="D3868">
        <v>3</v>
      </c>
      <c r="E3868">
        <v>1</v>
      </c>
      <c r="F3868" s="1">
        <f>VLOOKUP(A3868,Weather!$A$1:$E$366, 5)</f>
        <v>0.19047619047619033</v>
      </c>
      <c r="G3868" s="1">
        <f>VLOOKUP(D3868, Summer!$A$1:$E$25, 2)</f>
        <v>272.63131492590298</v>
      </c>
      <c r="H3868" s="1">
        <f>VLOOKUP(D3868, Summer!$A$1:$E$25, 3)</f>
        <v>241.571030279452</v>
      </c>
      <c r="I3868" s="1">
        <f>VLOOKUP(D3868, Summer!$A$1:$E$25, 5)</f>
        <v>276.33008141423602</v>
      </c>
      <c r="J3868" s="1">
        <f t="shared" si="361"/>
        <v>247.4872749740141</v>
      </c>
      <c r="K3868" s="47">
        <f t="shared" si="362"/>
        <v>4.6299978480911097</v>
      </c>
      <c r="L3868" s="48">
        <f>Solar!K3885/1000*Variables!$B$3</f>
        <v>0</v>
      </c>
      <c r="M3868">
        <f>IF(E3868=1, VLOOKUP(D3868, Sheet1!$A$2:$C$26, 2), Sheet1!$C$3)</f>
        <v>0.18637999999999999</v>
      </c>
      <c r="N3868" s="1">
        <f>'Electricity Rates'!$J$2</f>
        <v>0.24729999999999999</v>
      </c>
      <c r="O3868" s="145">
        <f>L3868-K3868</f>
        <v>-4.6299978480911097</v>
      </c>
      <c r="P3868">
        <f t="shared" si="363"/>
        <v>1.1449984678329315</v>
      </c>
      <c r="Q3868">
        <f>IF(O3868&gt;0, IF(Q3867+O3868*Variables!$B$5&lt;Variables!$B$4, Q3867+O3868*Variables!$B$5, Variables!$B$4), IF(Q3867&gt;-O3868, Q3867+O3868/Variables!$B$5, 0))</f>
        <v>49.551016943675023</v>
      </c>
      <c r="R3868">
        <f>IF(O3868&gt;0, 0, IF(Q3867&gt;-O3868, 0, -O3868 - Q3867*Variables!$B$5))</f>
        <v>0</v>
      </c>
      <c r="S3868">
        <f t="shared" si="364"/>
        <v>0</v>
      </c>
      <c r="T3868">
        <f t="shared" si="365"/>
        <v>0</v>
      </c>
    </row>
    <row r="3869" spans="1:20" x14ac:dyDescent="0.3">
      <c r="A3869" s="3">
        <f t="shared" si="360"/>
        <v>43262</v>
      </c>
      <c r="B3869">
        <v>6</v>
      </c>
      <c r="C3869">
        <v>11</v>
      </c>
      <c r="D3869">
        <v>4</v>
      </c>
      <c r="E3869">
        <v>1</v>
      </c>
      <c r="F3869" s="1">
        <f>VLOOKUP(A3869,Weather!$A$1:$E$366, 5)</f>
        <v>0.19047619047619033</v>
      </c>
      <c r="G3869" s="1">
        <f>VLOOKUP(D3869, Summer!$A$1:$E$25, 2)</f>
        <v>286.33237882239803</v>
      </c>
      <c r="H3869" s="1">
        <f>VLOOKUP(D3869, Summer!$A$1:$E$25, 3)</f>
        <v>256.10019667595998</v>
      </c>
      <c r="I3869" s="1">
        <f>VLOOKUP(D3869, Summer!$A$1:$E$25, 5)</f>
        <v>276.13078095883401</v>
      </c>
      <c r="J3869" s="1">
        <f t="shared" si="361"/>
        <v>261.85870756099581</v>
      </c>
      <c r="K3869" s="47">
        <f t="shared" si="362"/>
        <v>4.8988589519951322</v>
      </c>
      <c r="L3869" s="48">
        <f>Solar!K3886/1000*Variables!$B$3</f>
        <v>0</v>
      </c>
      <c r="M3869">
        <f>IF(E3869=1, VLOOKUP(D3869, Sheet1!$A$2:$C$26, 2), Sheet1!$C$3)</f>
        <v>0.18637999999999999</v>
      </c>
      <c r="N3869" s="1">
        <f>'Electricity Rates'!$J$2</f>
        <v>0.24729999999999999</v>
      </c>
      <c r="O3869" s="145">
        <f>L3869-K3869</f>
        <v>-4.8988589519951322</v>
      </c>
      <c r="P3869">
        <f t="shared" si="363"/>
        <v>1.2114878188283962</v>
      </c>
      <c r="Q3869">
        <f>IF(O3869&gt;0, IF(Q3868+O3869*Variables!$B$5&lt;Variables!$B$4, Q3868+O3869*Variables!$B$5, Variables!$B$4), IF(Q3868&gt;-O3869, Q3868+O3869/Variables!$B$5, 0))</f>
        <v>44.339464867084459</v>
      </c>
      <c r="R3869">
        <f>IF(O3869&gt;0, 0, IF(Q3868&gt;-O3869, 0, -O3869 - Q3868*Variables!$B$5))</f>
        <v>0</v>
      </c>
      <c r="S3869">
        <f t="shared" si="364"/>
        <v>0</v>
      </c>
      <c r="T3869">
        <f t="shared" si="365"/>
        <v>0</v>
      </c>
    </row>
    <row r="3870" spans="1:20" x14ac:dyDescent="0.3">
      <c r="A3870" s="3">
        <f t="shared" si="360"/>
        <v>43262</v>
      </c>
      <c r="B3870">
        <v>6</v>
      </c>
      <c r="C3870">
        <v>11</v>
      </c>
      <c r="D3870">
        <v>5</v>
      </c>
      <c r="E3870">
        <v>1</v>
      </c>
      <c r="F3870" s="1">
        <f>VLOOKUP(A3870,Weather!$A$1:$E$366, 5)</f>
        <v>0.19047619047619033</v>
      </c>
      <c r="G3870" s="1">
        <f>VLOOKUP(D3870, Summer!$A$1:$E$25, 2)</f>
        <v>323.19252555232703</v>
      </c>
      <c r="H3870" s="1">
        <f>VLOOKUP(D3870, Summer!$A$1:$E$25, 3)</f>
        <v>290.90909090909099</v>
      </c>
      <c r="I3870" s="1">
        <f>VLOOKUP(D3870, Summer!$A$1:$E$25, 5)</f>
        <v>275.93148050343302</v>
      </c>
      <c r="J3870" s="1">
        <f t="shared" si="361"/>
        <v>297.05831655542164</v>
      </c>
      <c r="K3870" s="47">
        <f t="shared" si="362"/>
        <v>5.5573740773281504</v>
      </c>
      <c r="L3870" s="48">
        <f>Solar!K3887/1000*Variables!$B$3</f>
        <v>0</v>
      </c>
      <c r="M3870">
        <f>IF(E3870=1, VLOOKUP(D3870, Sheet1!$A$2:$C$26, 2), Sheet1!$C$3)</f>
        <v>0.18637999999999999</v>
      </c>
      <c r="N3870" s="1">
        <f>'Electricity Rates'!$J$2</f>
        <v>0.24729999999999999</v>
      </c>
      <c r="O3870" s="145">
        <f>L3870-K3870</f>
        <v>-5.5573740773281504</v>
      </c>
      <c r="P3870">
        <f t="shared" si="363"/>
        <v>1.3743386093232515</v>
      </c>
      <c r="Q3870">
        <f>IF(O3870&gt;0, IF(Q3869+O3870*Variables!$B$5&lt;Variables!$B$4, Q3869+O3870*Variables!$B$5, Variables!$B$4), IF(Q3869&gt;-O3870, Q3869+O3870/Variables!$B$5, 0))</f>
        <v>38.427364784820469</v>
      </c>
      <c r="R3870">
        <f>IF(O3870&gt;0, 0, IF(Q3869&gt;-O3870, 0, -O3870 - Q3869*Variables!$B$5))</f>
        <v>0</v>
      </c>
      <c r="S3870">
        <f t="shared" si="364"/>
        <v>0</v>
      </c>
      <c r="T3870">
        <f t="shared" si="365"/>
        <v>0</v>
      </c>
    </row>
    <row r="3871" spans="1:20" x14ac:dyDescent="0.3">
      <c r="A3871" s="3">
        <f t="shared" si="360"/>
        <v>43262</v>
      </c>
      <c r="B3871">
        <v>6</v>
      </c>
      <c r="C3871">
        <v>11</v>
      </c>
      <c r="D3871">
        <v>6</v>
      </c>
      <c r="E3871">
        <v>1</v>
      </c>
      <c r="F3871" s="1">
        <f>VLOOKUP(A3871,Weather!$A$1:$E$366, 5)</f>
        <v>0.19047619047619033</v>
      </c>
      <c r="G3871" s="1">
        <f>VLOOKUP(D3871, Summer!$A$1:$E$25, 2)</f>
        <v>420.20776289112302</v>
      </c>
      <c r="H3871" s="1">
        <f>VLOOKUP(D3871, Summer!$A$1:$E$25, 3)</f>
        <v>354.54545454545399</v>
      </c>
      <c r="I3871" s="1">
        <f>VLOOKUP(D3871, Summer!$A$1:$E$25, 5)</f>
        <v>244.50179868660999</v>
      </c>
      <c r="J3871" s="1">
        <f t="shared" si="361"/>
        <v>367.05256089700998</v>
      </c>
      <c r="K3871" s="47">
        <f t="shared" si="362"/>
        <v>6.8668280713338818</v>
      </c>
      <c r="L3871" s="48">
        <f>Solar!K3888/1000*Variables!$B$3</f>
        <v>0.69195000000000007</v>
      </c>
      <c r="M3871">
        <f>IF(E3871=1, VLOOKUP(D3871, Sheet1!$A$2:$C$26, 2), Sheet1!$C$3)</f>
        <v>0.18637999999999999</v>
      </c>
      <c r="N3871" s="1">
        <f>'Electricity Rates'!$J$2</f>
        <v>0.24729999999999999</v>
      </c>
      <c r="O3871" s="145">
        <f>L3871-K3871</f>
        <v>-6.1748780713338816</v>
      </c>
      <c r="P3871">
        <f t="shared" si="363"/>
        <v>1.6981665820408689</v>
      </c>
      <c r="Q3871">
        <f>IF(O3871&gt;0, IF(Q3870+O3871*Variables!$B$5&lt;Variables!$B$4, Q3870+O3871*Variables!$B$5, Variables!$B$4), IF(Q3870&gt;-O3871, Q3870+O3871/Variables!$B$5, 0))</f>
        <v>31.85834555999719</v>
      </c>
      <c r="R3871">
        <f>IF(O3871&gt;0, 0, IF(Q3870&gt;-O3871, 0, -O3871 - Q3870*Variables!$B$5))</f>
        <v>0</v>
      </c>
      <c r="S3871">
        <f t="shared" si="364"/>
        <v>0</v>
      </c>
      <c r="T3871">
        <f t="shared" si="365"/>
        <v>0</v>
      </c>
    </row>
    <row r="3872" spans="1:20" x14ac:dyDescent="0.3">
      <c r="A3872" s="3">
        <f t="shared" si="360"/>
        <v>43262</v>
      </c>
      <c r="B3872">
        <v>6</v>
      </c>
      <c r="C3872">
        <v>11</v>
      </c>
      <c r="D3872">
        <v>7</v>
      </c>
      <c r="E3872">
        <v>1</v>
      </c>
      <c r="F3872" s="1">
        <f>VLOOKUP(A3872,Weather!$A$1:$E$366, 5)</f>
        <v>0.19047619047619033</v>
      </c>
      <c r="G3872" s="1">
        <f>VLOOKUP(D3872, Summer!$A$1:$E$25, 2)</f>
        <v>767.23345107957198</v>
      </c>
      <c r="H3872" s="1">
        <f>VLOOKUP(D3872, Summer!$A$1:$E$25, 3)</f>
        <v>587.45596403639502</v>
      </c>
      <c r="I3872" s="1">
        <f>VLOOKUP(D3872, Summer!$A$1:$E$25, 5)</f>
        <v>275.57273968370998</v>
      </c>
      <c r="J3872" s="1">
        <f t="shared" si="361"/>
        <v>621.69929490176207</v>
      </c>
      <c r="K3872" s="47">
        <f t="shared" si="362"/>
        <v>11.630765249878623</v>
      </c>
      <c r="L3872" s="48">
        <f>Solar!K3889/1000*Variables!$B$3</f>
        <v>2.7946499999999999</v>
      </c>
      <c r="M3872">
        <f>IF(E3872=1, VLOOKUP(D3872, Sheet1!$A$2:$C$26, 2), Sheet1!$C$3)</f>
        <v>0.18637999999999999</v>
      </c>
      <c r="N3872" s="1">
        <f>'Electricity Rates'!$J$2</f>
        <v>0.24729999999999999</v>
      </c>
      <c r="O3872" s="145">
        <f>L3872-K3872</f>
        <v>-8.836115249878624</v>
      </c>
      <c r="P3872">
        <f t="shared" si="363"/>
        <v>2.8762882462949833</v>
      </c>
      <c r="Q3872">
        <f>IF(O3872&gt;0, IF(Q3871+O3872*Variables!$B$5&lt;Variables!$B$4, Q3871+O3872*Variables!$B$5, Variables!$B$4), IF(Q3871&gt;-O3872, Q3871+O3872/Variables!$B$5, 0))</f>
        <v>22.458222953743334</v>
      </c>
      <c r="R3872">
        <f>IF(O3872&gt;0, 0, IF(Q3871&gt;-O3872, 0, -O3872 - Q3871*Variables!$B$5))</f>
        <v>0</v>
      </c>
      <c r="S3872">
        <f t="shared" si="364"/>
        <v>0</v>
      </c>
      <c r="T3872">
        <f t="shared" si="365"/>
        <v>0</v>
      </c>
    </row>
    <row r="3873" spans="1:20" x14ac:dyDescent="0.3">
      <c r="A3873" s="3">
        <f t="shared" si="360"/>
        <v>43262</v>
      </c>
      <c r="B3873">
        <v>6</v>
      </c>
      <c r="C3873">
        <v>11</v>
      </c>
      <c r="D3873">
        <v>8</v>
      </c>
      <c r="E3873">
        <v>1</v>
      </c>
      <c r="F3873" s="1">
        <f>VLOOKUP(A3873,Weather!$A$1:$E$366, 5)</f>
        <v>0.19047619047619033</v>
      </c>
      <c r="G3873" s="1">
        <f>VLOOKUP(D3873, Summer!$A$1:$E$25, 2)</f>
        <v>1109.6398637209199</v>
      </c>
      <c r="H3873" s="1">
        <f>VLOOKUP(D3873, Summer!$A$1:$E$25, 3)</f>
        <v>814.26008774773595</v>
      </c>
      <c r="I3873" s="1">
        <f>VLOOKUP(D3873, Summer!$A$1:$E$25, 5)</f>
        <v>328.96533168578299</v>
      </c>
      <c r="J3873" s="1">
        <f t="shared" si="361"/>
        <v>870.52290221881856</v>
      </c>
      <c r="K3873" s="47">
        <f t="shared" si="362"/>
        <v>16.285763235343545</v>
      </c>
      <c r="L3873" s="48">
        <f>Solar!K3890/1000*Variables!$B$3</f>
        <v>12.0063</v>
      </c>
      <c r="M3873">
        <f>IF(E3873=1, VLOOKUP(D3873, Sheet1!$A$2:$C$26, 2), Sheet1!$C$3)</f>
        <v>0.18637999999999999</v>
      </c>
      <c r="N3873" s="1">
        <f>'Electricity Rates'!$J$2</f>
        <v>0.24729999999999999</v>
      </c>
      <c r="O3873" s="145">
        <f>L3873-K3873</f>
        <v>-4.2794632353435453</v>
      </c>
      <c r="P3873">
        <f t="shared" si="363"/>
        <v>4.0274692481004584</v>
      </c>
      <c r="Q3873">
        <f>IF(O3873&gt;0, IF(Q3872+O3873*Variables!$B$5&lt;Variables!$B$4, Q3872+O3873*Variables!$B$5, Variables!$B$4), IF(Q3872&gt;-O3873, Q3872+O3873/Variables!$B$5, 0))</f>
        <v>17.905602490611905</v>
      </c>
      <c r="R3873">
        <f>IF(O3873&gt;0, 0, IF(Q3872&gt;-O3873, 0, -O3873 - Q3872*Variables!$B$5))</f>
        <v>0</v>
      </c>
      <c r="S3873">
        <f t="shared" si="364"/>
        <v>0</v>
      </c>
      <c r="T3873">
        <f t="shared" si="365"/>
        <v>0</v>
      </c>
    </row>
    <row r="3874" spans="1:20" x14ac:dyDescent="0.3">
      <c r="A3874" s="3">
        <f t="shared" si="360"/>
        <v>43262</v>
      </c>
      <c r="B3874">
        <v>6</v>
      </c>
      <c r="C3874">
        <v>11</v>
      </c>
      <c r="D3874">
        <v>9</v>
      </c>
      <c r="E3874">
        <v>1</v>
      </c>
      <c r="F3874" s="1">
        <f>VLOOKUP(A3874,Weather!$A$1:$E$366, 5)</f>
        <v>0.19047619047619033</v>
      </c>
      <c r="G3874" s="1">
        <f>VLOOKUP(D3874, Summer!$A$1:$E$25, 2)</f>
        <v>1322.40871182827</v>
      </c>
      <c r="H3874" s="1">
        <f>VLOOKUP(D3874, Summer!$A$1:$E$25, 3)</f>
        <v>1017.49011217013</v>
      </c>
      <c r="I3874" s="1">
        <f>VLOOKUP(D3874, Summer!$A$1:$E$25, 5)</f>
        <v>386.82225388885001</v>
      </c>
      <c r="J3874" s="1">
        <f t="shared" si="361"/>
        <v>1075.5698454383471</v>
      </c>
      <c r="K3874" s="47">
        <f t="shared" si="362"/>
        <v>20.121786343859974</v>
      </c>
      <c r="L3874" s="48">
        <f>Solar!K3891/1000*Variables!$B$3</f>
        <v>24.7422</v>
      </c>
      <c r="M3874">
        <f>IF(E3874=1, VLOOKUP(D3874, Sheet1!$A$2:$C$26, 2), Sheet1!$C$3)</f>
        <v>0.25796000000000002</v>
      </c>
      <c r="N3874" s="1">
        <f>'Electricity Rates'!$J$2</f>
        <v>0.24729999999999999</v>
      </c>
      <c r="O3874" s="145">
        <f>L3874-K3874</f>
        <v>4.6204136561400269</v>
      </c>
      <c r="P3874">
        <f t="shared" si="363"/>
        <v>4.9761177628365711</v>
      </c>
      <c r="Q3874">
        <f>IF(O3874&gt;0, IF(Q3873+O3874*Variables!$B$5&lt;Variables!$B$4, Q3873+O3874*Variables!$B$5, Variables!$B$4), IF(Q3873&gt;-O3874, Q3873+O3874/Variables!$B$5, 0))</f>
        <v>22.248791327383529</v>
      </c>
      <c r="R3874">
        <f>IF(O3874&gt;0, 0, IF(Q3873&gt;-O3874, 0, -O3874 - Q3873*Variables!$B$5))</f>
        <v>0</v>
      </c>
      <c r="S3874">
        <f t="shared" si="364"/>
        <v>0</v>
      </c>
      <c r="T3874">
        <f t="shared" si="365"/>
        <v>0</v>
      </c>
    </row>
    <row r="3875" spans="1:20" x14ac:dyDescent="0.3">
      <c r="A3875" s="3">
        <f t="shared" si="360"/>
        <v>43262</v>
      </c>
      <c r="B3875">
        <v>6</v>
      </c>
      <c r="C3875">
        <v>11</v>
      </c>
      <c r="D3875">
        <v>10</v>
      </c>
      <c r="E3875">
        <v>1</v>
      </c>
      <c r="F3875" s="1">
        <f>VLOOKUP(A3875,Weather!$A$1:$E$366, 5)</f>
        <v>0.19047619047619033</v>
      </c>
      <c r="G3875" s="1">
        <f>VLOOKUP(D3875, Summer!$A$1:$E$25, 2)</f>
        <v>1424.0693518383</v>
      </c>
      <c r="H3875" s="1">
        <f>VLOOKUP(D3875, Summer!$A$1:$E$25, 3)</f>
        <v>1069.7659339946799</v>
      </c>
      <c r="I3875" s="1">
        <f>VLOOKUP(D3875, Summer!$A$1:$E$25, 5)</f>
        <v>417.88322986318002</v>
      </c>
      <c r="J3875" s="1">
        <f t="shared" si="361"/>
        <v>1137.2522992982265</v>
      </c>
      <c r="K3875" s="47">
        <f t="shared" si="362"/>
        <v>21.2757431631195</v>
      </c>
      <c r="L3875" s="48">
        <f>Solar!K3892/1000*Variables!$B$3</f>
        <v>32.027949999999997</v>
      </c>
      <c r="M3875">
        <f>IF(E3875=1, VLOOKUP(D3875, Sheet1!$A$2:$C$26, 2), Sheet1!$C$3)</f>
        <v>0.25796000000000002</v>
      </c>
      <c r="N3875" s="1">
        <f>'Electricity Rates'!$J$2</f>
        <v>0.24729999999999999</v>
      </c>
      <c r="O3875" s="145">
        <f>L3875-K3875</f>
        <v>10.752206836880497</v>
      </c>
      <c r="P3875">
        <f t="shared" si="363"/>
        <v>5.2614912842394519</v>
      </c>
      <c r="Q3875">
        <f>IF(O3875&gt;0, IF(Q3874+O3875*Variables!$B$5&lt;Variables!$B$4, Q3874+O3875*Variables!$B$5, Variables!$B$4), IF(Q3874&gt;-O3875, Q3874+O3875/Variables!$B$5, 0))</f>
        <v>32.355865754051194</v>
      </c>
      <c r="R3875">
        <f>IF(O3875&gt;0, 0, IF(Q3874&gt;-O3875, 0, -O3875 - Q3874*Variables!$B$5))</f>
        <v>0</v>
      </c>
      <c r="S3875">
        <f t="shared" si="364"/>
        <v>0</v>
      </c>
      <c r="T3875">
        <f t="shared" si="365"/>
        <v>0</v>
      </c>
    </row>
    <row r="3876" spans="1:20" x14ac:dyDescent="0.3">
      <c r="A3876" s="3">
        <f t="shared" si="360"/>
        <v>43262</v>
      </c>
      <c r="B3876">
        <v>6</v>
      </c>
      <c r="C3876">
        <v>11</v>
      </c>
      <c r="D3876">
        <v>11</v>
      </c>
      <c r="E3876">
        <v>1</v>
      </c>
      <c r="F3876" s="1">
        <f>VLOOKUP(A3876,Weather!$A$1:$E$366, 5)</f>
        <v>0.19047619047619033</v>
      </c>
      <c r="G3876" s="1">
        <f>VLOOKUP(D3876, Summer!$A$1:$E$25, 2)</f>
        <v>1497.9516334678001</v>
      </c>
      <c r="H3876" s="1">
        <f>VLOOKUP(D3876, Summer!$A$1:$E$25, 3)</f>
        <v>1079.6213447448599</v>
      </c>
      <c r="I3876" s="1">
        <f>VLOOKUP(D3876, Summer!$A$1:$E$25, 5)</f>
        <v>435.54125021175599</v>
      </c>
      <c r="J3876" s="1">
        <f t="shared" si="361"/>
        <v>1159.3033045016105</v>
      </c>
      <c r="K3876" s="47">
        <f t="shared" si="362"/>
        <v>21.688273894853616</v>
      </c>
      <c r="L3876" s="48">
        <f>Solar!K3893/1000*Variables!$B$3</f>
        <v>37.369300000000003</v>
      </c>
      <c r="M3876">
        <f>IF(E3876=1, VLOOKUP(D3876, Sheet1!$A$2:$C$26, 2), Sheet1!$C$3)</f>
        <v>0.25796000000000002</v>
      </c>
      <c r="N3876" s="1">
        <f>'Electricity Rates'!$J$2</f>
        <v>0.24729999999999999</v>
      </c>
      <c r="O3876" s="145">
        <f>L3876-K3876</f>
        <v>15.681026105146387</v>
      </c>
      <c r="P3876">
        <f t="shared" si="363"/>
        <v>5.3635101341972993</v>
      </c>
      <c r="Q3876">
        <f>IF(O3876&gt;0, IF(Q3875+O3876*Variables!$B$5&lt;Variables!$B$4, Q3875+O3876*Variables!$B$5, Variables!$B$4), IF(Q3875&gt;-O3876, Q3875+O3876/Variables!$B$5, 0))</f>
        <v>47.096030292888798</v>
      </c>
      <c r="R3876">
        <f>IF(O3876&gt;0, 0, IF(Q3875&gt;-O3876, 0, -O3876 - Q3875*Variables!$B$5))</f>
        <v>0</v>
      </c>
      <c r="S3876">
        <f t="shared" si="364"/>
        <v>0</v>
      </c>
      <c r="T3876">
        <f t="shared" si="365"/>
        <v>0</v>
      </c>
    </row>
    <row r="3877" spans="1:20" x14ac:dyDescent="0.3">
      <c r="A3877" s="3">
        <f t="shared" si="360"/>
        <v>43262</v>
      </c>
      <c r="B3877">
        <v>6</v>
      </c>
      <c r="C3877">
        <v>11</v>
      </c>
      <c r="D3877">
        <v>12</v>
      </c>
      <c r="E3877">
        <v>1</v>
      </c>
      <c r="F3877" s="1">
        <f>VLOOKUP(A3877,Weather!$A$1:$E$366, 5)</f>
        <v>0.19047619047619033</v>
      </c>
      <c r="G3877" s="1">
        <f>VLOOKUP(D3877, Summer!$A$1:$E$25, 2)</f>
        <v>1553.30978408544</v>
      </c>
      <c r="H3877" s="1">
        <f>VLOOKUP(D3877, Summer!$A$1:$E$25, 3)</f>
        <v>1117.7462231731799</v>
      </c>
      <c r="I3877" s="1">
        <f>VLOOKUP(D3877, Summer!$A$1:$E$25, 5)</f>
        <v>435.36187980189499</v>
      </c>
      <c r="J3877" s="1">
        <f t="shared" si="361"/>
        <v>1200.7107109659914</v>
      </c>
      <c r="K3877" s="47">
        <f t="shared" si="362"/>
        <v>22.462924643443614</v>
      </c>
      <c r="L3877" s="48">
        <f>Solar!K3894/1000*Variables!$B$3</f>
        <v>39.987650000000002</v>
      </c>
      <c r="M3877">
        <f>IF(E3877=1, VLOOKUP(D3877, Sheet1!$A$2:$C$26, 2), Sheet1!$C$3)</f>
        <v>0.25796000000000002</v>
      </c>
      <c r="N3877" s="1">
        <f>'Electricity Rates'!$J$2</f>
        <v>0.24729999999999999</v>
      </c>
      <c r="O3877" s="145">
        <f>L3877-K3877</f>
        <v>17.524725356556388</v>
      </c>
      <c r="P3877">
        <f t="shared" si="363"/>
        <v>5.5550812643236052</v>
      </c>
      <c r="Q3877">
        <f>IF(O3877&gt;0, IF(Q3876+O3877*Variables!$B$5&lt;Variables!$B$4, Q3876+O3877*Variables!$B$5, Variables!$B$4), IF(Q3876&gt;-O3877, Q3876+O3877/Variables!$B$5, 0))</f>
        <v>63.569272128051807</v>
      </c>
      <c r="R3877">
        <f>IF(O3877&gt;0, 0, IF(Q3876&gt;-O3877, 0, -O3877 - Q3876*Variables!$B$5))</f>
        <v>0</v>
      </c>
      <c r="S3877">
        <f t="shared" si="364"/>
        <v>0</v>
      </c>
      <c r="T3877">
        <f t="shared" si="365"/>
        <v>0</v>
      </c>
    </row>
    <row r="3878" spans="1:20" x14ac:dyDescent="0.3">
      <c r="A3878" s="3">
        <f t="shared" si="360"/>
        <v>43262</v>
      </c>
      <c r="B3878">
        <v>6</v>
      </c>
      <c r="C3878">
        <v>11</v>
      </c>
      <c r="D3878">
        <v>13</v>
      </c>
      <c r="E3878">
        <v>1</v>
      </c>
      <c r="F3878" s="1">
        <f>VLOOKUP(A3878,Weather!$A$1:$E$366, 5)</f>
        <v>0.19047619047619033</v>
      </c>
      <c r="G3878" s="1">
        <f>VLOOKUP(D3878, Summer!$A$1:$E$25, 2)</f>
        <v>1622.5675647430101</v>
      </c>
      <c r="H3878" s="1">
        <f>VLOOKUP(D3878, Summer!$A$1:$E$25, 3)</f>
        <v>1132.28619594112</v>
      </c>
      <c r="I3878" s="1">
        <f>VLOOKUP(D3878, Summer!$A$1:$E$25, 5)</f>
        <v>435.17254436926402</v>
      </c>
      <c r="J3878" s="1">
        <f t="shared" si="361"/>
        <v>1225.673123331956</v>
      </c>
      <c r="K3878" s="47">
        <f t="shared" si="362"/>
        <v>22.929922049874769</v>
      </c>
      <c r="L3878" s="48">
        <f>Solar!K3895/1000*Variables!$B$3</f>
        <v>40.671800000000005</v>
      </c>
      <c r="M3878">
        <f>IF(E3878=1, VLOOKUP(D3878, Sheet1!$A$2:$C$26, 2), Sheet1!$C$3)</f>
        <v>0.55478000000000005</v>
      </c>
      <c r="N3878" s="1">
        <f>'Electricity Rates'!$J$2</f>
        <v>0.24729999999999999</v>
      </c>
      <c r="O3878" s="145">
        <f>L3878-K3878</f>
        <v>17.741877950125236</v>
      </c>
      <c r="P3878">
        <f t="shared" si="363"/>
        <v>5.6705697229340304</v>
      </c>
      <c r="Q3878">
        <f>IF(O3878&gt;0, IF(Q3877+O3878*Variables!$B$5&lt;Variables!$B$4, Q3877+O3878*Variables!$B$5, Variables!$B$4), IF(Q3877&gt;-O3878, Q3877+O3878/Variables!$B$5, 0))</f>
        <v>80.246637401169522</v>
      </c>
      <c r="R3878">
        <f>IF(O3878&gt;0, 0, IF(Q3877&gt;-O3878, 0, -O3878 - Q3877*Variables!$B$5))</f>
        <v>0</v>
      </c>
      <c r="S3878">
        <f t="shared" si="364"/>
        <v>0</v>
      </c>
      <c r="T3878">
        <f t="shared" si="365"/>
        <v>0</v>
      </c>
    </row>
    <row r="3879" spans="1:20" x14ac:dyDescent="0.3">
      <c r="A3879" s="3">
        <f t="shared" si="360"/>
        <v>43262</v>
      </c>
      <c r="B3879">
        <v>6</v>
      </c>
      <c r="C3879">
        <v>11</v>
      </c>
      <c r="D3879">
        <v>14</v>
      </c>
      <c r="E3879">
        <v>1</v>
      </c>
      <c r="F3879" s="1">
        <f>VLOOKUP(A3879,Weather!$A$1:$E$366, 5)</f>
        <v>0.19047619047619033</v>
      </c>
      <c r="G3879" s="1">
        <f>VLOOKUP(D3879, Summer!$A$1:$E$25, 2)</f>
        <v>1636.26340321468</v>
      </c>
      <c r="H3879" s="1">
        <f>VLOOKUP(D3879, Summer!$A$1:$E$25, 3)</f>
        <v>1156.2601309732199</v>
      </c>
      <c r="I3879" s="1">
        <f>VLOOKUP(D3879, Summer!$A$1:$E$25, 5)</f>
        <v>417.13087064403902</v>
      </c>
      <c r="J3879" s="1">
        <f t="shared" si="361"/>
        <v>1247.6893256858789</v>
      </c>
      <c r="K3879" s="47">
        <f t="shared" si="362"/>
        <v>23.34180168907038</v>
      </c>
      <c r="L3879" s="48">
        <f>Solar!K3896/1000*Variables!$B$3</f>
        <v>38.6023</v>
      </c>
      <c r="M3879">
        <f>IF(E3879=1, VLOOKUP(D3879, Sheet1!$A$2:$C$26, 2), Sheet1!$C$3)</f>
        <v>0.55478000000000005</v>
      </c>
      <c r="N3879" s="1">
        <f>'Electricity Rates'!$J$2</f>
        <v>0.24729999999999999</v>
      </c>
      <c r="O3879" s="145">
        <f>L3879-K3879</f>
        <v>15.26049831092962</v>
      </c>
      <c r="P3879">
        <f t="shared" si="363"/>
        <v>5.7724275577071049</v>
      </c>
      <c r="Q3879">
        <f>IF(O3879&gt;0, IF(Q3878+O3879*Variables!$B$5&lt;Variables!$B$4, Q3878+O3879*Variables!$B$5, Variables!$B$4), IF(Q3878&gt;-O3879, Q3878+O3879/Variables!$B$5, 0))</f>
        <v>94.591505813443362</v>
      </c>
      <c r="R3879">
        <f>IF(O3879&gt;0, 0, IF(Q3878&gt;-O3879, 0, -O3879 - Q3878*Variables!$B$5))</f>
        <v>0</v>
      </c>
      <c r="S3879">
        <f t="shared" si="364"/>
        <v>0</v>
      </c>
      <c r="T3879">
        <f t="shared" si="365"/>
        <v>0</v>
      </c>
    </row>
    <row r="3880" spans="1:20" x14ac:dyDescent="0.3">
      <c r="A3880" s="3">
        <f t="shared" si="360"/>
        <v>43262</v>
      </c>
      <c r="B3880">
        <v>6</v>
      </c>
      <c r="C3880">
        <v>11</v>
      </c>
      <c r="D3880">
        <v>15</v>
      </c>
      <c r="E3880">
        <v>1</v>
      </c>
      <c r="F3880" s="1">
        <f>VLOOKUP(A3880,Weather!$A$1:$E$366, 5)</f>
        <v>0.19047619047619033</v>
      </c>
      <c r="G3880" s="1">
        <f>VLOOKUP(D3880, Summer!$A$1:$E$25, 2)</f>
        <v>1589.7727985285201</v>
      </c>
      <c r="H3880" s="1">
        <f>VLOOKUP(D3880, Summer!$A$1:$E$25, 3)</f>
        <v>1137.7596230737599</v>
      </c>
      <c r="I3880" s="1">
        <f>VLOOKUP(D3880, Summer!$A$1:$E$25, 5)</f>
        <v>403.543562097039</v>
      </c>
      <c r="J3880" s="1">
        <f t="shared" si="361"/>
        <v>1223.8573707794285</v>
      </c>
      <c r="K3880" s="47">
        <f t="shared" si="362"/>
        <v>22.895952907777456</v>
      </c>
      <c r="L3880" s="48">
        <f>Solar!K3897/1000*Variables!$B$3</f>
        <v>34.126400000000004</v>
      </c>
      <c r="M3880">
        <f>IF(E3880=1, VLOOKUP(D3880, Sheet1!$A$2:$C$26, 2), Sheet1!$C$3)</f>
        <v>0.55478000000000005</v>
      </c>
      <c r="N3880" s="1">
        <f>'Electricity Rates'!$J$2</f>
        <v>0.24729999999999999</v>
      </c>
      <c r="O3880" s="145">
        <f>L3880-K3880</f>
        <v>11.230447092222548</v>
      </c>
      <c r="P3880">
        <f t="shared" si="363"/>
        <v>5.6621691540933643</v>
      </c>
      <c r="Q3880">
        <f>IF(O3880&gt;0, IF(Q3879+O3880*Variables!$B$5&lt;Variables!$B$4, Q3879+O3880*Variables!$B$5, Variables!$B$4), IF(Q3879&gt;-O3880, Q3879+O3880/Variables!$B$5, 0))</f>
        <v>100</v>
      </c>
      <c r="R3880">
        <f>IF(O3880&gt;0, 0, IF(Q3879&gt;-O3880, 0, -O3880 - Q3879*Variables!$B$5))</f>
        <v>0</v>
      </c>
      <c r="S3880">
        <f t="shared" si="364"/>
        <v>0</v>
      </c>
      <c r="T3880">
        <f t="shared" si="365"/>
        <v>0</v>
      </c>
    </row>
    <row r="3881" spans="1:20" x14ac:dyDescent="0.3">
      <c r="A3881" s="3">
        <f t="shared" si="360"/>
        <v>43262</v>
      </c>
      <c r="B3881">
        <v>6</v>
      </c>
      <c r="C3881">
        <v>11</v>
      </c>
      <c r="D3881">
        <v>16</v>
      </c>
      <c r="E3881">
        <v>1</v>
      </c>
      <c r="F3881" s="1">
        <f>VLOOKUP(A3881,Weather!$A$1:$E$366, 5)</f>
        <v>0.19047619047619033</v>
      </c>
      <c r="G3881" s="1">
        <f>VLOOKUP(D3881, Summer!$A$1:$E$25, 2)</f>
        <v>1459.9523441255701</v>
      </c>
      <c r="H3881" s="1">
        <f>VLOOKUP(D3881, Summer!$A$1:$E$25, 3)</f>
        <v>1006.09479349024</v>
      </c>
      <c r="I3881" s="1">
        <f>VLOOKUP(D3881, Summer!$A$1:$E$25, 5)</f>
        <v>381.04254068220598</v>
      </c>
      <c r="J3881" s="1">
        <f t="shared" si="361"/>
        <v>1092.5438507541123</v>
      </c>
      <c r="K3881" s="47">
        <f t="shared" si="362"/>
        <v>20.439336440501229</v>
      </c>
      <c r="L3881" s="48">
        <f>Solar!K3898/1000*Variables!$B$3</f>
        <v>27.252649999999999</v>
      </c>
      <c r="M3881">
        <f>IF(E3881=1, VLOOKUP(D3881, Sheet1!$A$2:$C$26, 2), Sheet1!$C$3)</f>
        <v>0.55478000000000005</v>
      </c>
      <c r="N3881" s="1">
        <f>'Electricity Rates'!$J$2</f>
        <v>0.24729999999999999</v>
      </c>
      <c r="O3881" s="145">
        <f>L3881-K3881</f>
        <v>6.8133135594987699</v>
      </c>
      <c r="P3881">
        <f t="shared" si="363"/>
        <v>5.0546479017359536</v>
      </c>
      <c r="Q3881">
        <f>IF(O3881&gt;0, IF(Q3880+O3881*Variables!$B$5&lt;Variables!$B$4, Q3880+O3881*Variables!$B$5, Variables!$B$4), IF(Q3880&gt;-O3881, Q3880+O3881/Variables!$B$5, 0))</f>
        <v>100</v>
      </c>
      <c r="R3881">
        <f>IF(O3881&gt;0, 0, IF(Q3880&gt;-O3881, 0, -O3881 - Q3880*Variables!$B$5))</f>
        <v>0</v>
      </c>
      <c r="S3881">
        <f t="shared" si="364"/>
        <v>0</v>
      </c>
      <c r="T3881">
        <f t="shared" si="365"/>
        <v>0</v>
      </c>
    </row>
    <row r="3882" spans="1:20" x14ac:dyDescent="0.3">
      <c r="A3882" s="3">
        <f t="shared" si="360"/>
        <v>43262</v>
      </c>
      <c r="B3882">
        <v>6</v>
      </c>
      <c r="C3882">
        <v>11</v>
      </c>
      <c r="D3882">
        <v>17</v>
      </c>
      <c r="E3882">
        <v>1</v>
      </c>
      <c r="F3882" s="1">
        <f>VLOOKUP(A3882,Weather!$A$1:$E$366, 5)</f>
        <v>0.19047619047619033</v>
      </c>
      <c r="G3882" s="1">
        <f>VLOOKUP(D3882, Summer!$A$1:$E$25, 2)</f>
        <v>1144.9480592772099</v>
      </c>
      <c r="H3882" s="1">
        <f>VLOOKUP(D3882, Summer!$A$1:$E$25, 3)</f>
        <v>808.38142168622596</v>
      </c>
      <c r="I3882" s="1">
        <f>VLOOKUP(D3882, Summer!$A$1:$E$25, 5)</f>
        <v>371.93450987035499</v>
      </c>
      <c r="J3882" s="1">
        <f t="shared" si="361"/>
        <v>872.48935265593718</v>
      </c>
      <c r="K3882" s="47">
        <f t="shared" si="362"/>
        <v>16.32255163706316</v>
      </c>
      <c r="L3882" s="48">
        <f>Solar!K3899/1000*Variables!$B$3</f>
        <v>18.284899999999997</v>
      </c>
      <c r="M3882">
        <f>IF(E3882=1, VLOOKUP(D3882, Sheet1!$A$2:$C$26, 2), Sheet1!$C$3)</f>
        <v>0.55478000000000005</v>
      </c>
      <c r="N3882" s="1">
        <f>'Electricity Rates'!$J$2</f>
        <v>0.24729999999999999</v>
      </c>
      <c r="O3882" s="145">
        <f>L3882-K3882</f>
        <v>1.9623483629368366</v>
      </c>
      <c r="P3882">
        <f t="shared" si="363"/>
        <v>4.0365670198457195</v>
      </c>
      <c r="Q3882">
        <f>IF(O3882&gt;0, IF(Q3881+O3882*Variables!$B$5&lt;Variables!$B$4, Q3881+O3882*Variables!$B$5, Variables!$B$4), IF(Q3881&gt;-O3882, Q3881+O3882/Variables!$B$5, 0))</f>
        <v>100</v>
      </c>
      <c r="R3882">
        <f>IF(O3882&gt;0, 0, IF(Q3881&gt;-O3882, 0, -O3882 - Q3881*Variables!$B$5))</f>
        <v>0</v>
      </c>
      <c r="S3882">
        <f t="shared" si="364"/>
        <v>0</v>
      </c>
      <c r="T3882">
        <f t="shared" si="365"/>
        <v>0</v>
      </c>
    </row>
    <row r="3883" spans="1:20" x14ac:dyDescent="0.3">
      <c r="A3883" s="3">
        <f t="shared" si="360"/>
        <v>43262</v>
      </c>
      <c r="B3883">
        <v>6</v>
      </c>
      <c r="C3883">
        <v>11</v>
      </c>
      <c r="D3883">
        <v>18</v>
      </c>
      <c r="E3883">
        <v>1</v>
      </c>
      <c r="F3883" s="1">
        <f>VLOOKUP(A3883,Weather!$A$1:$E$366, 5)</f>
        <v>0.19047619047619033</v>
      </c>
      <c r="G3883" s="1">
        <f>VLOOKUP(D3883, Summer!$A$1:$E$25, 2)</f>
        <v>769.75210584620504</v>
      </c>
      <c r="H3883" s="1">
        <f>VLOOKUP(D3883, Summer!$A$1:$E$25, 3)</f>
        <v>572.92139445417001</v>
      </c>
      <c r="I3883" s="1">
        <f>VLOOKUP(D3883, Summer!$A$1:$E$25, 5)</f>
        <v>349.41355840998102</v>
      </c>
      <c r="J3883" s="1">
        <f t="shared" si="361"/>
        <v>610.41295852884332</v>
      </c>
      <c r="K3883" s="47">
        <f t="shared" si="362"/>
        <v>11.419620199592977</v>
      </c>
      <c r="L3883" s="48">
        <f>Solar!K3900/1000*Variables!$B$3</f>
        <v>8.3534000000000006</v>
      </c>
      <c r="M3883">
        <f>IF(E3883=1, VLOOKUP(D3883, Sheet1!$A$2:$C$26, 2), Sheet1!$C$3)</f>
        <v>0.55478000000000005</v>
      </c>
      <c r="N3883" s="1">
        <f>'Electricity Rates'!$J$2</f>
        <v>0.24729999999999999</v>
      </c>
      <c r="O3883" s="145">
        <f>L3883-K3883</f>
        <v>-3.0662201995929763</v>
      </c>
      <c r="P3883">
        <f t="shared" si="363"/>
        <v>2.8240720753593429</v>
      </c>
      <c r="Q3883">
        <f>IF(O3883&gt;0, IF(Q3882+O3883*Variables!$B$5&lt;Variables!$B$4, Q3882+O3883*Variables!$B$5, Variables!$B$4), IF(Q3882&gt;-O3883, Q3882+O3883/Variables!$B$5, 0))</f>
        <v>96.738063617454287</v>
      </c>
      <c r="R3883">
        <f>IF(O3883&gt;0, 0, IF(Q3882&gt;-O3883, 0, -O3883 - Q3882*Variables!$B$5))</f>
        <v>0</v>
      </c>
      <c r="S3883">
        <f t="shared" si="364"/>
        <v>0</v>
      </c>
      <c r="T3883">
        <f t="shared" si="365"/>
        <v>0</v>
      </c>
    </row>
    <row r="3884" spans="1:20" x14ac:dyDescent="0.3">
      <c r="A3884" s="3">
        <f t="shared" si="360"/>
        <v>43262</v>
      </c>
      <c r="B3884">
        <v>6</v>
      </c>
      <c r="C3884">
        <v>11</v>
      </c>
      <c r="D3884">
        <v>19</v>
      </c>
      <c r="E3884">
        <v>1</v>
      </c>
      <c r="F3884" s="1">
        <f>VLOOKUP(A3884,Weather!$A$1:$E$366, 5)</f>
        <v>0.19047619047619033</v>
      </c>
      <c r="G3884" s="1">
        <f>VLOOKUP(D3884, Summer!$A$1:$E$25, 2)</f>
        <v>565.86125451999203</v>
      </c>
      <c r="H3884" s="1">
        <f>VLOOKUP(D3884, Summer!$A$1:$E$25, 3)</f>
        <v>365.77406038600299</v>
      </c>
      <c r="I3884" s="1">
        <f>VLOOKUP(D3884, Summer!$A$1:$E$25, 5)</f>
        <v>331.38683221891199</v>
      </c>
      <c r="J3884" s="1">
        <f t="shared" si="361"/>
        <v>403.88590688771518</v>
      </c>
      <c r="K3884" s="47">
        <f t="shared" si="362"/>
        <v>7.555907187392946</v>
      </c>
      <c r="L3884" s="48">
        <f>Solar!K3901/1000*Variables!$B$3</f>
        <v>1.4791000000000001</v>
      </c>
      <c r="M3884">
        <f>IF(E3884=1, VLOOKUP(D3884, Sheet1!$A$2:$C$26, 2), Sheet1!$C$3)</f>
        <v>0.25796000000000002</v>
      </c>
      <c r="N3884" s="1">
        <f>'Electricity Rates'!$J$2</f>
        <v>0.24729999999999999</v>
      </c>
      <c r="O3884" s="145">
        <f>L3884-K3884</f>
        <v>-6.0768071873929461</v>
      </c>
      <c r="P3884">
        <f t="shared" si="363"/>
        <v>1.8685758474422756</v>
      </c>
      <c r="Q3884">
        <f>IF(O3884&gt;0, IF(Q3883+O3884*Variables!$B$5&lt;Variables!$B$4, Q3883+O3884*Variables!$B$5, Variables!$B$4), IF(Q3883&gt;-O3884, Q3883+O3884/Variables!$B$5, 0))</f>
        <v>90.273375120227755</v>
      </c>
      <c r="R3884">
        <f>IF(O3884&gt;0, 0, IF(Q3883&gt;-O3884, 0, -O3884 - Q3883*Variables!$B$5))</f>
        <v>0</v>
      </c>
      <c r="S3884">
        <f t="shared" si="364"/>
        <v>0</v>
      </c>
      <c r="T3884">
        <f t="shared" si="365"/>
        <v>0</v>
      </c>
    </row>
    <row r="3885" spans="1:20" x14ac:dyDescent="0.3">
      <c r="A3885" s="3">
        <f t="shared" si="360"/>
        <v>43262</v>
      </c>
      <c r="B3885">
        <v>6</v>
      </c>
      <c r="C3885">
        <v>11</v>
      </c>
      <c r="D3885">
        <v>20</v>
      </c>
      <c r="E3885">
        <v>1</v>
      </c>
      <c r="F3885" s="1">
        <f>VLOOKUP(A3885,Weather!$A$1:$E$366, 5)</f>
        <v>0.19047619047619033</v>
      </c>
      <c r="G3885" s="1">
        <f>VLOOKUP(D3885, Summer!$A$1:$E$25, 2)</f>
        <v>459.178981251175</v>
      </c>
      <c r="H3885" s="1">
        <f>VLOOKUP(D3885, Summer!$A$1:$E$25, 3)</f>
        <v>328.41643432967999</v>
      </c>
      <c r="I3885" s="1">
        <f>VLOOKUP(D3885, Summer!$A$1:$E$25, 5)</f>
        <v>326.73316658528501</v>
      </c>
      <c r="J3885" s="1">
        <f t="shared" si="361"/>
        <v>353.32358612425043</v>
      </c>
      <c r="K3885" s="47">
        <f t="shared" si="362"/>
        <v>6.6099860835547197</v>
      </c>
      <c r="L3885" s="48">
        <f>Solar!K3902/1000*Variables!$B$3</f>
        <v>6.0450000000000004E-2</v>
      </c>
      <c r="M3885">
        <f>IF(E3885=1, VLOOKUP(D3885, Sheet1!$A$2:$C$26, 2), Sheet1!$C$3)</f>
        <v>0.25796000000000002</v>
      </c>
      <c r="N3885" s="1">
        <f>'Electricity Rates'!$J$2</f>
        <v>0.24729999999999999</v>
      </c>
      <c r="O3885" s="145">
        <f>L3885-K3885</f>
        <v>-6.5495360835547194</v>
      </c>
      <c r="P3885">
        <f t="shared" si="363"/>
        <v>1.6346495584630822</v>
      </c>
      <c r="Q3885">
        <f>IF(O3885&gt;0, IF(Q3884+O3885*Variables!$B$5&lt;Variables!$B$4, Q3884+O3885*Variables!$B$5, Variables!$B$4), IF(Q3884&gt;-O3885, Q3884+O3885/Variables!$B$5, 0))</f>
        <v>83.305783541978059</v>
      </c>
      <c r="R3885">
        <f>IF(O3885&gt;0, 0, IF(Q3884&gt;-O3885, 0, -O3885 - Q3884*Variables!$B$5))</f>
        <v>0</v>
      </c>
      <c r="S3885">
        <f t="shared" si="364"/>
        <v>0</v>
      </c>
      <c r="T3885">
        <f t="shared" si="365"/>
        <v>0</v>
      </c>
    </row>
    <row r="3886" spans="1:20" x14ac:dyDescent="0.3">
      <c r="A3886" s="3">
        <f t="shared" si="360"/>
        <v>43262</v>
      </c>
      <c r="B3886">
        <v>6</v>
      </c>
      <c r="C3886">
        <v>11</v>
      </c>
      <c r="D3886">
        <v>21</v>
      </c>
      <c r="E3886">
        <v>1</v>
      </c>
      <c r="F3886" s="1">
        <f>VLOOKUP(A3886,Weather!$A$1:$E$366, 5)</f>
        <v>0.19047619047619033</v>
      </c>
      <c r="G3886" s="1">
        <f>VLOOKUP(D3886, Summer!$A$1:$E$25, 2)</f>
        <v>403.43414919632897</v>
      </c>
      <c r="H3886" s="1">
        <f>VLOOKUP(D3886, Summer!$A$1:$E$25, 3)</f>
        <v>305.25297715532997</v>
      </c>
      <c r="I3886" s="1">
        <f>VLOOKUP(D3886, Summer!$A$1:$E$25, 5)</f>
        <v>313.15582306105603</v>
      </c>
      <c r="J3886" s="1">
        <f t="shared" si="361"/>
        <v>323.9541527821869</v>
      </c>
      <c r="K3886" s="47">
        <f t="shared" si="362"/>
        <v>6.0605420235007745</v>
      </c>
      <c r="L3886" s="48">
        <f>Solar!K3903/1000*Variables!$B$3</f>
        <v>0</v>
      </c>
      <c r="M3886">
        <f>IF(E3886=1, VLOOKUP(D3886, Sheet1!$A$2:$C$26, 2), Sheet1!$C$3)</f>
        <v>0.25796000000000002</v>
      </c>
      <c r="N3886" s="1">
        <f>'Electricity Rates'!$J$2</f>
        <v>0.24729999999999999</v>
      </c>
      <c r="O3886" s="145">
        <f>L3886-K3886</f>
        <v>-6.0605420235007745</v>
      </c>
      <c r="P3886">
        <f t="shared" si="363"/>
        <v>1.4987720424117414</v>
      </c>
      <c r="Q3886">
        <f>IF(O3886&gt;0, IF(Q3885+O3886*Variables!$B$5&lt;Variables!$B$4, Q3885+O3886*Variables!$B$5, Variables!$B$4), IF(Q3885&gt;-O3886, Q3885+O3886/Variables!$B$5, 0))</f>
        <v>76.858398410594262</v>
      </c>
      <c r="R3886">
        <f>IF(O3886&gt;0, 0, IF(Q3885&gt;-O3886, 0, -O3886 - Q3885*Variables!$B$5))</f>
        <v>0</v>
      </c>
      <c r="S3886">
        <f t="shared" si="364"/>
        <v>0</v>
      </c>
      <c r="T3886">
        <f t="shared" si="365"/>
        <v>0</v>
      </c>
    </row>
    <row r="3887" spans="1:20" x14ac:dyDescent="0.3">
      <c r="A3887" s="3">
        <f t="shared" si="360"/>
        <v>43262</v>
      </c>
      <c r="B3887">
        <v>6</v>
      </c>
      <c r="C3887">
        <v>11</v>
      </c>
      <c r="D3887">
        <v>22</v>
      </c>
      <c r="E3887">
        <v>1</v>
      </c>
      <c r="F3887" s="1">
        <f>VLOOKUP(A3887,Weather!$A$1:$E$366, 5)</f>
        <v>0.19047619047619033</v>
      </c>
      <c r="G3887" s="1">
        <f>VLOOKUP(D3887, Summer!$A$1:$E$25, 2)</f>
        <v>366.19777187885302</v>
      </c>
      <c r="H3887" s="1">
        <f>VLOOKUP(D3887, Summer!$A$1:$E$25, 3)</f>
        <v>263.18917633836901</v>
      </c>
      <c r="I3887" s="1">
        <f>VLOOKUP(D3887, Summer!$A$1:$E$25, 5)</f>
        <v>295.10418431306101</v>
      </c>
      <c r="J3887" s="1">
        <f t="shared" si="361"/>
        <v>282.80986120322308</v>
      </c>
      <c r="K3887" s="47">
        <f t="shared" si="362"/>
        <v>5.2908136344680949</v>
      </c>
      <c r="L3887" s="48">
        <f>Solar!K3904/1000*Variables!$B$3</f>
        <v>0</v>
      </c>
      <c r="M3887">
        <f>IF(E3887=1, VLOOKUP(D3887, Sheet1!$A$2:$C$26, 2), Sheet1!$C$3)</f>
        <v>0.18637999999999999</v>
      </c>
      <c r="N3887" s="1">
        <f>'Electricity Rates'!$J$2</f>
        <v>0.24729999999999999</v>
      </c>
      <c r="O3887" s="145">
        <f>L3887-K3887</f>
        <v>-5.2908136344680949</v>
      </c>
      <c r="P3887">
        <f t="shared" si="363"/>
        <v>1.3084182118039598</v>
      </c>
      <c r="Q3887">
        <f>IF(O3887&gt;0, IF(Q3886+O3887*Variables!$B$5&lt;Variables!$B$4, Q3886+O3887*Variables!$B$5, Variables!$B$4), IF(Q3886&gt;-O3887, Q3886+O3887/Variables!$B$5, 0))</f>
        <v>71.229873267543098</v>
      </c>
      <c r="R3887">
        <f>IF(O3887&gt;0, 0, IF(Q3886&gt;-O3887, 0, -O3887 - Q3886*Variables!$B$5))</f>
        <v>0</v>
      </c>
      <c r="S3887">
        <f t="shared" si="364"/>
        <v>0</v>
      </c>
      <c r="T3887">
        <f t="shared" si="365"/>
        <v>0</v>
      </c>
    </row>
    <row r="3888" spans="1:20" x14ac:dyDescent="0.3">
      <c r="A3888" s="3">
        <f t="shared" si="360"/>
        <v>43262</v>
      </c>
      <c r="B3888">
        <v>6</v>
      </c>
      <c r="C3888">
        <v>11</v>
      </c>
      <c r="D3888">
        <v>23</v>
      </c>
      <c r="E3888">
        <v>1</v>
      </c>
      <c r="F3888" s="1">
        <f>VLOOKUP(A3888,Weather!$A$1:$E$366, 5)</f>
        <v>0.19047619047619033</v>
      </c>
      <c r="G3888" s="1">
        <f>VLOOKUP(D3888, Summer!$A$1:$E$25, 2)</f>
        <v>342.86102460129899</v>
      </c>
      <c r="H3888" s="1">
        <f>VLOOKUP(D3888, Summer!$A$1:$E$25, 3)</f>
        <v>273.02297434567402</v>
      </c>
      <c r="I3888" s="1">
        <f>VLOOKUP(D3888, Summer!$A$1:$E$25, 5)</f>
        <v>281.53182330021599</v>
      </c>
      <c r="J3888" s="1">
        <f t="shared" si="361"/>
        <v>286.32546010865019</v>
      </c>
      <c r="K3888" s="47">
        <f t="shared" si="362"/>
        <v>5.3565835427132287</v>
      </c>
      <c r="L3888" s="48">
        <f>Solar!K3905/1000*Variables!$B$3</f>
        <v>0</v>
      </c>
      <c r="M3888">
        <f>IF(E3888=1, VLOOKUP(D3888, Sheet1!$A$2:$C$26, 2), Sheet1!$C$3)</f>
        <v>0.18637999999999999</v>
      </c>
      <c r="N3888" s="1">
        <f>'Electricity Rates'!$J$2</f>
        <v>0.24729999999999999</v>
      </c>
      <c r="O3888" s="145">
        <f>L3888-K3888</f>
        <v>-5.3565835427132287</v>
      </c>
      <c r="P3888">
        <f t="shared" si="363"/>
        <v>1.3246831101129815</v>
      </c>
      <c r="Q3888">
        <f>IF(O3888&gt;0, IF(Q3887+O3888*Variables!$B$5&lt;Variables!$B$4, Q3887+O3888*Variables!$B$5, Variables!$B$4), IF(Q3887&gt;-O3888, Q3887+O3888/Variables!$B$5, 0))</f>
        <v>65.531380136997115</v>
      </c>
      <c r="R3888">
        <f>IF(O3888&gt;0, 0, IF(Q3887&gt;-O3888, 0, -O3888 - Q3887*Variables!$B$5))</f>
        <v>0</v>
      </c>
      <c r="S3888">
        <f t="shared" si="364"/>
        <v>0</v>
      </c>
      <c r="T3888">
        <f t="shared" si="365"/>
        <v>0</v>
      </c>
    </row>
    <row r="3889" spans="1:20" x14ac:dyDescent="0.3">
      <c r="A3889" s="3">
        <f t="shared" si="360"/>
        <v>43262</v>
      </c>
      <c r="B3889">
        <v>6</v>
      </c>
      <c r="C3889">
        <v>11</v>
      </c>
      <c r="D3889">
        <v>24</v>
      </c>
      <c r="E3889">
        <v>1</v>
      </c>
      <c r="F3889" s="1">
        <f>VLOOKUP(A3889,Weather!$A$1:$E$366, 5)</f>
        <v>0.19047619047619033</v>
      </c>
      <c r="G3889" s="1">
        <f>VLOOKUP(D3889, Summer!$A$1:$E$25, 2)</f>
        <v>310.26482453023402</v>
      </c>
      <c r="H3889" s="1">
        <f>VLOOKUP(D3889, Summer!$A$1:$E$25, 3)</f>
        <v>259.09090909090901</v>
      </c>
      <c r="I3889" s="1">
        <f>VLOOKUP(D3889, Summer!$A$1:$E$25, 5)</f>
        <v>276.86321013243497</v>
      </c>
      <c r="J3889" s="1">
        <f t="shared" si="361"/>
        <v>268.83832155554234</v>
      </c>
      <c r="K3889" s="47">
        <f t="shared" si="362"/>
        <v>5.0294337372185351</v>
      </c>
      <c r="L3889" s="48">
        <f>Solar!K3906/1000*Variables!$B$3</f>
        <v>0</v>
      </c>
      <c r="M3889">
        <f>IF(E3889=1, VLOOKUP(D3889, Sheet1!$A$2:$C$26, 2), Sheet1!$C$3)</f>
        <v>0.18637999999999999</v>
      </c>
      <c r="N3889" s="1">
        <f>'Electricity Rates'!$J$2</f>
        <v>0.24729999999999999</v>
      </c>
      <c r="O3889" s="145">
        <f>L3889-K3889</f>
        <v>-5.0294337372185351</v>
      </c>
      <c r="P3889">
        <f t="shared" si="363"/>
        <v>1.2437789632141436</v>
      </c>
      <c r="Q3889">
        <f>IF(O3889&gt;0, IF(Q3888+O3889*Variables!$B$5&lt;Variables!$B$4, Q3888+O3889*Variables!$B$5, Variables!$B$4), IF(Q3888&gt;-O3889, Q3888+O3889/Variables!$B$5, 0))</f>
        <v>60.180918714424202</v>
      </c>
      <c r="R3889">
        <f>IF(O3889&gt;0, 0, IF(Q3888&gt;-O3889, 0, -O3889 - Q3888*Variables!$B$5))</f>
        <v>0</v>
      </c>
      <c r="S3889">
        <f t="shared" si="364"/>
        <v>0</v>
      </c>
      <c r="T3889">
        <f t="shared" si="365"/>
        <v>0</v>
      </c>
    </row>
    <row r="3890" spans="1:20" x14ac:dyDescent="0.3">
      <c r="A3890" s="3">
        <f t="shared" si="360"/>
        <v>43263</v>
      </c>
      <c r="B3890">
        <v>6</v>
      </c>
      <c r="C3890">
        <v>12</v>
      </c>
      <c r="D3890">
        <v>1</v>
      </c>
      <c r="E3890">
        <v>1</v>
      </c>
      <c r="F3890" s="1">
        <f>VLOOKUP(A3890,Weather!$A$1:$E$366, 5)</f>
        <v>0.21428571428571283</v>
      </c>
      <c r="G3890" s="1">
        <f>VLOOKUP(D3890, Summer!$A$1:$E$25, 2)</f>
        <v>305.44698283970399</v>
      </c>
      <c r="H3890" s="1">
        <f>VLOOKUP(D3890, Summer!$A$1:$E$25, 3)</f>
        <v>264.36707082495798</v>
      </c>
      <c r="I3890" s="1">
        <f>VLOOKUP(D3890, Summer!$A$1:$E$25, 5)</f>
        <v>276.703769768114</v>
      </c>
      <c r="J3890" s="1">
        <f t="shared" si="361"/>
        <v>273.16990911383209</v>
      </c>
      <c r="K3890" s="47">
        <f t="shared" si="362"/>
        <v>5.110469180660246</v>
      </c>
      <c r="L3890" s="48">
        <f>Solar!K3907/1000*Variables!$B$3</f>
        <v>0</v>
      </c>
      <c r="M3890">
        <f>IF(E3890=1, VLOOKUP(D3890, Sheet1!$A$2:$C$26, 2), Sheet1!$C$3)</f>
        <v>0.18637999999999999</v>
      </c>
      <c r="N3890" s="1">
        <f>'Electricity Rates'!$J$2</f>
        <v>0.24729999999999999</v>
      </c>
      <c r="O3890" s="145">
        <f>L3890-K3890</f>
        <v>-5.110469180660246</v>
      </c>
      <c r="P3890">
        <f t="shared" si="363"/>
        <v>1.2638190283772788</v>
      </c>
      <c r="Q3890">
        <f>IF(O3890&gt;0, IF(Q3889+O3890*Variables!$B$5&lt;Variables!$B$4, Q3889+O3890*Variables!$B$5, Variables!$B$4), IF(Q3889&gt;-O3890, Q3889+O3890/Variables!$B$5, 0))</f>
        <v>54.744249373296277</v>
      </c>
      <c r="R3890">
        <f>IF(O3890&gt;0, 0, IF(Q3889&gt;-O3890, 0, -O3890 - Q3889*Variables!$B$5))</f>
        <v>0</v>
      </c>
      <c r="S3890">
        <f t="shared" si="364"/>
        <v>0</v>
      </c>
      <c r="T3890">
        <f t="shared" si="365"/>
        <v>0</v>
      </c>
    </row>
    <row r="3891" spans="1:20" x14ac:dyDescent="0.3">
      <c r="A3891" s="3">
        <f t="shared" si="360"/>
        <v>43263</v>
      </c>
      <c r="B3891">
        <v>6</v>
      </c>
      <c r="C3891">
        <v>12</v>
      </c>
      <c r="D3891">
        <v>2</v>
      </c>
      <c r="E3891">
        <v>1</v>
      </c>
      <c r="F3891" s="1">
        <f>VLOOKUP(A3891,Weather!$A$1:$E$366, 5)</f>
        <v>0.21428571428571283</v>
      </c>
      <c r="G3891" s="1">
        <f>VLOOKUP(D3891, Summer!$A$1:$E$25, 2)</f>
        <v>286.71906025959902</v>
      </c>
      <c r="H3891" s="1">
        <f>VLOOKUP(D3891, Summer!$A$1:$E$25, 3)</f>
        <v>260.03911906460002</v>
      </c>
      <c r="I3891" s="1">
        <f>VLOOKUP(D3891, Summer!$A$1:$E$25, 5)</f>
        <v>276.50446931271199</v>
      </c>
      <c r="J3891" s="1">
        <f t="shared" si="361"/>
        <v>265.7562493206712</v>
      </c>
      <c r="K3891" s="47">
        <f t="shared" si="362"/>
        <v>4.9717742562750677</v>
      </c>
      <c r="L3891" s="48">
        <f>Solar!K3908/1000*Variables!$B$3</f>
        <v>0</v>
      </c>
      <c r="M3891">
        <f>IF(E3891=1, VLOOKUP(D3891, Sheet1!$A$2:$C$26, 2), Sheet1!$C$3)</f>
        <v>0.18637999999999999</v>
      </c>
      <c r="N3891" s="1">
        <f>'Electricity Rates'!$J$2</f>
        <v>0.24729999999999999</v>
      </c>
      <c r="O3891" s="145">
        <f>L3891-K3891</f>
        <v>-4.9717742562750677</v>
      </c>
      <c r="P3891">
        <f t="shared" si="363"/>
        <v>1.2295197735768242</v>
      </c>
      <c r="Q3891">
        <f>IF(O3891&gt;0, IF(Q3890+O3891*Variables!$B$5&lt;Variables!$B$4, Q3890+O3891*Variables!$B$5, Variables!$B$4), IF(Q3890&gt;-O3891, Q3890+O3891/Variables!$B$5, 0))</f>
        <v>49.455127824067482</v>
      </c>
      <c r="R3891">
        <f>IF(O3891&gt;0, 0, IF(Q3890&gt;-O3891, 0, -O3891 - Q3890*Variables!$B$5))</f>
        <v>0</v>
      </c>
      <c r="S3891">
        <f t="shared" si="364"/>
        <v>0</v>
      </c>
      <c r="T3891">
        <f t="shared" si="365"/>
        <v>0</v>
      </c>
    </row>
    <row r="3892" spans="1:20" x14ac:dyDescent="0.3">
      <c r="A3892" s="3">
        <f t="shared" si="360"/>
        <v>43263</v>
      </c>
      <c r="B3892">
        <v>6</v>
      </c>
      <c r="C3892">
        <v>12</v>
      </c>
      <c r="D3892">
        <v>3</v>
      </c>
      <c r="E3892">
        <v>1</v>
      </c>
      <c r="F3892" s="1">
        <f>VLOOKUP(A3892,Weather!$A$1:$E$366, 5)</f>
        <v>0.21428571428571283</v>
      </c>
      <c r="G3892" s="1">
        <f>VLOOKUP(D3892, Summer!$A$1:$E$25, 2)</f>
        <v>272.63131492590298</v>
      </c>
      <c r="H3892" s="1">
        <f>VLOOKUP(D3892, Summer!$A$1:$E$25, 3)</f>
        <v>241.571030279452</v>
      </c>
      <c r="I3892" s="1">
        <f>VLOOKUP(D3892, Summer!$A$1:$E$25, 5)</f>
        <v>276.33008141423602</v>
      </c>
      <c r="J3892" s="1">
        <f t="shared" si="361"/>
        <v>248.22680556083432</v>
      </c>
      <c r="K3892" s="47">
        <f t="shared" si="362"/>
        <v>4.6438330039630014</v>
      </c>
      <c r="L3892" s="48">
        <f>Solar!K3909/1000*Variables!$B$3</f>
        <v>0</v>
      </c>
      <c r="M3892">
        <f>IF(E3892=1, VLOOKUP(D3892, Sheet1!$A$2:$C$26, 2), Sheet1!$C$3)</f>
        <v>0.18637999999999999</v>
      </c>
      <c r="N3892" s="1">
        <f>'Electricity Rates'!$J$2</f>
        <v>0.24729999999999999</v>
      </c>
      <c r="O3892" s="145">
        <f>L3892-K3892</f>
        <v>-4.6438330039630014</v>
      </c>
      <c r="P3892">
        <f t="shared" si="363"/>
        <v>1.1484199018800503</v>
      </c>
      <c r="Q3892">
        <f>IF(O3892&gt;0, IF(Q3891+O3892*Variables!$B$5&lt;Variables!$B$4, Q3891+O3892*Variables!$B$5, Variables!$B$4), IF(Q3891&gt;-O3892, Q3891+O3892/Variables!$B$5, 0))</f>
        <v>44.514879947511098</v>
      </c>
      <c r="R3892">
        <f>IF(O3892&gt;0, 0, IF(Q3891&gt;-O3892, 0, -O3892 - Q3891*Variables!$B$5))</f>
        <v>0</v>
      </c>
      <c r="S3892">
        <f t="shared" si="364"/>
        <v>0</v>
      </c>
      <c r="T3892">
        <f t="shared" si="365"/>
        <v>0</v>
      </c>
    </row>
    <row r="3893" spans="1:20" x14ac:dyDescent="0.3">
      <c r="A3893" s="3">
        <f t="shared" si="360"/>
        <v>43263</v>
      </c>
      <c r="B3893">
        <v>6</v>
      </c>
      <c r="C3893">
        <v>12</v>
      </c>
      <c r="D3893">
        <v>4</v>
      </c>
      <c r="E3893">
        <v>1</v>
      </c>
      <c r="F3893" s="1">
        <f>VLOOKUP(A3893,Weather!$A$1:$E$366, 5)</f>
        <v>0.21428571428571283</v>
      </c>
      <c r="G3893" s="1">
        <f>VLOOKUP(D3893, Summer!$A$1:$E$25, 2)</f>
        <v>286.33237882239803</v>
      </c>
      <c r="H3893" s="1">
        <f>VLOOKUP(D3893, Summer!$A$1:$E$25, 3)</f>
        <v>256.10019667595998</v>
      </c>
      <c r="I3893" s="1">
        <f>VLOOKUP(D3893, Summer!$A$1:$E$25, 5)</f>
        <v>276.13078095883401</v>
      </c>
      <c r="J3893" s="1">
        <f t="shared" si="361"/>
        <v>262.57852142162523</v>
      </c>
      <c r="K3893" s="47">
        <f t="shared" si="362"/>
        <v>4.91232524688278</v>
      </c>
      <c r="L3893" s="48">
        <f>Solar!K3910/1000*Variables!$B$3</f>
        <v>0</v>
      </c>
      <c r="M3893">
        <f>IF(E3893=1, VLOOKUP(D3893, Sheet1!$A$2:$C$26, 2), Sheet1!$C$3)</f>
        <v>0.18637999999999999</v>
      </c>
      <c r="N3893" s="1">
        <f>'Electricity Rates'!$J$2</f>
        <v>0.24729999999999999</v>
      </c>
      <c r="O3893" s="145">
        <f>L3893-K3893</f>
        <v>-4.91232524688278</v>
      </c>
      <c r="P3893">
        <f t="shared" si="363"/>
        <v>1.2148180335541114</v>
      </c>
      <c r="Q3893">
        <f>IF(O3893&gt;0, IF(Q3892+O3893*Variables!$B$5&lt;Variables!$B$4, Q3892+O3893*Variables!$B$5, Variables!$B$4), IF(Q3892&gt;-O3893, Q3892+O3893/Variables!$B$5, 0))</f>
        <v>39.289002025295375</v>
      </c>
      <c r="R3893">
        <f>IF(O3893&gt;0, 0, IF(Q3892&gt;-O3893, 0, -O3893 - Q3892*Variables!$B$5))</f>
        <v>0</v>
      </c>
      <c r="S3893">
        <f t="shared" si="364"/>
        <v>0</v>
      </c>
      <c r="T3893">
        <f t="shared" si="365"/>
        <v>0</v>
      </c>
    </row>
    <row r="3894" spans="1:20" x14ac:dyDescent="0.3">
      <c r="A3894" s="3">
        <f t="shared" si="360"/>
        <v>43263</v>
      </c>
      <c r="B3894">
        <v>6</v>
      </c>
      <c r="C3894">
        <v>12</v>
      </c>
      <c r="D3894">
        <v>5</v>
      </c>
      <c r="E3894">
        <v>1</v>
      </c>
      <c r="F3894" s="1">
        <f>VLOOKUP(A3894,Weather!$A$1:$E$366, 5)</f>
        <v>0.21428571428571283</v>
      </c>
      <c r="G3894" s="1">
        <f>VLOOKUP(D3894, Summer!$A$1:$E$25, 2)</f>
        <v>323.19252555232703</v>
      </c>
      <c r="H3894" s="1">
        <f>VLOOKUP(D3894, Summer!$A$1:$E$25, 3)</f>
        <v>290.90909090909099</v>
      </c>
      <c r="I3894" s="1">
        <f>VLOOKUP(D3894, Summer!$A$1:$E$25, 5)</f>
        <v>275.93148050343302</v>
      </c>
      <c r="J3894" s="1">
        <f t="shared" si="361"/>
        <v>297.82696976121298</v>
      </c>
      <c r="K3894" s="47">
        <f t="shared" si="362"/>
        <v>5.571754059850953</v>
      </c>
      <c r="L3894" s="48">
        <f>Solar!K3911/1000*Variables!$B$3</f>
        <v>0</v>
      </c>
      <c r="M3894">
        <f>IF(E3894=1, VLOOKUP(D3894, Sheet1!$A$2:$C$26, 2), Sheet1!$C$3)</f>
        <v>0.18637999999999999</v>
      </c>
      <c r="N3894" s="1">
        <f>'Electricity Rates'!$J$2</f>
        <v>0.24729999999999999</v>
      </c>
      <c r="O3894" s="145">
        <f>L3894-K3894</f>
        <v>-5.571754059850953</v>
      </c>
      <c r="P3894">
        <f t="shared" si="363"/>
        <v>1.3778947790011407</v>
      </c>
      <c r="Q3894">
        <f>IF(O3894&gt;0, IF(Q3893+O3894*Variables!$B$5&lt;Variables!$B$4, Q3893+O3894*Variables!$B$5, Variables!$B$4), IF(Q3893&gt;-O3894, Q3893+O3894/Variables!$B$5, 0))</f>
        <v>33.361604089283723</v>
      </c>
      <c r="R3894">
        <f>IF(O3894&gt;0, 0, IF(Q3893&gt;-O3894, 0, -O3894 - Q3893*Variables!$B$5))</f>
        <v>0</v>
      </c>
      <c r="S3894">
        <f t="shared" si="364"/>
        <v>0</v>
      </c>
      <c r="T3894">
        <f t="shared" si="365"/>
        <v>0</v>
      </c>
    </row>
    <row r="3895" spans="1:20" x14ac:dyDescent="0.3">
      <c r="A3895" s="3">
        <f t="shared" si="360"/>
        <v>43263</v>
      </c>
      <c r="B3895">
        <v>6</v>
      </c>
      <c r="C3895">
        <v>12</v>
      </c>
      <c r="D3895">
        <v>6</v>
      </c>
      <c r="E3895">
        <v>1</v>
      </c>
      <c r="F3895" s="1">
        <f>VLOOKUP(A3895,Weather!$A$1:$E$366, 5)</f>
        <v>0.21428571428571283</v>
      </c>
      <c r="G3895" s="1">
        <f>VLOOKUP(D3895, Summer!$A$1:$E$25, 2)</f>
        <v>420.20776289112302</v>
      </c>
      <c r="H3895" s="1">
        <f>VLOOKUP(D3895, Summer!$A$1:$E$25, 3)</f>
        <v>354.54545454545399</v>
      </c>
      <c r="I3895" s="1">
        <f>VLOOKUP(D3895, Summer!$A$1:$E$25, 5)</f>
        <v>244.50179868660999</v>
      </c>
      <c r="J3895" s="1">
        <f t="shared" si="361"/>
        <v>368.61594919095438</v>
      </c>
      <c r="K3895" s="47">
        <f t="shared" si="362"/>
        <v>6.896075976857321</v>
      </c>
      <c r="L3895" s="48">
        <f>Solar!K3912/1000*Variables!$B$3</f>
        <v>1.0172000000000001</v>
      </c>
      <c r="M3895">
        <f>IF(E3895=1, VLOOKUP(D3895, Sheet1!$A$2:$C$26, 2), Sheet1!$C$3)</f>
        <v>0.18637999999999999</v>
      </c>
      <c r="N3895" s="1">
        <f>'Electricity Rates'!$J$2</f>
        <v>0.24729999999999999</v>
      </c>
      <c r="O3895" s="145">
        <f>L3895-K3895</f>
        <v>-5.8788759768573211</v>
      </c>
      <c r="P3895">
        <f t="shared" si="363"/>
        <v>1.7053995890768154</v>
      </c>
      <c r="Q3895">
        <f>IF(O3895&gt;0, IF(Q3894+O3895*Variables!$B$5&lt;Variables!$B$4, Q3894+O3895*Variables!$B$5, Variables!$B$4), IF(Q3894&gt;-O3895, Q3894+O3895/Variables!$B$5, 0))</f>
        <v>27.107480709648275</v>
      </c>
      <c r="R3895">
        <f>IF(O3895&gt;0, 0, IF(Q3894&gt;-O3895, 0, -O3895 - Q3894*Variables!$B$5))</f>
        <v>0</v>
      </c>
      <c r="S3895">
        <f t="shared" si="364"/>
        <v>0</v>
      </c>
      <c r="T3895">
        <f t="shared" si="365"/>
        <v>0</v>
      </c>
    </row>
    <row r="3896" spans="1:20" x14ac:dyDescent="0.3">
      <c r="A3896" s="3">
        <f t="shared" si="360"/>
        <v>43263</v>
      </c>
      <c r="B3896">
        <v>6</v>
      </c>
      <c r="C3896">
        <v>12</v>
      </c>
      <c r="D3896">
        <v>7</v>
      </c>
      <c r="E3896">
        <v>1</v>
      </c>
      <c r="F3896" s="1">
        <f>VLOOKUP(A3896,Weather!$A$1:$E$366, 5)</f>
        <v>0.21428571428571283</v>
      </c>
      <c r="G3896" s="1">
        <f>VLOOKUP(D3896, Summer!$A$1:$E$25, 2)</f>
        <v>767.23345107957198</v>
      </c>
      <c r="H3896" s="1">
        <f>VLOOKUP(D3896, Summer!$A$1:$E$25, 3)</f>
        <v>587.45596403639502</v>
      </c>
      <c r="I3896" s="1">
        <f>VLOOKUP(D3896, Summer!$A$1:$E$25, 5)</f>
        <v>275.57273968370998</v>
      </c>
      <c r="J3896" s="1">
        <f t="shared" si="361"/>
        <v>625.97971125993263</v>
      </c>
      <c r="K3896" s="47">
        <f t="shared" si="362"/>
        <v>11.710843381286974</v>
      </c>
      <c r="L3896" s="48">
        <f>Solar!K3913/1000*Variables!$B$3</f>
        <v>3.7674500000000002</v>
      </c>
      <c r="M3896">
        <f>IF(E3896=1, VLOOKUP(D3896, Sheet1!$A$2:$C$26, 2), Sheet1!$C$3)</f>
        <v>0.18637999999999999</v>
      </c>
      <c r="N3896" s="1">
        <f>'Electricity Rates'!$J$2</f>
        <v>0.24729999999999999</v>
      </c>
      <c r="O3896" s="145">
        <f>L3896-K3896</f>
        <v>-7.9433933812869739</v>
      </c>
      <c r="P3896">
        <f t="shared" si="363"/>
        <v>2.8960915681922685</v>
      </c>
      <c r="Q3896">
        <f>IF(O3896&gt;0, IF(Q3895+O3896*Variables!$B$5&lt;Variables!$B$4, Q3895+O3896*Variables!$B$5, Variables!$B$4), IF(Q3895&gt;-O3896, Q3895+O3896/Variables!$B$5, 0))</f>
        <v>18.657062218917453</v>
      </c>
      <c r="R3896">
        <f>IF(O3896&gt;0, 0, IF(Q3895&gt;-O3896, 0, -O3896 - Q3895*Variables!$B$5))</f>
        <v>0</v>
      </c>
      <c r="S3896">
        <f t="shared" si="364"/>
        <v>0</v>
      </c>
      <c r="T3896">
        <f t="shared" si="365"/>
        <v>0</v>
      </c>
    </row>
    <row r="3897" spans="1:20" x14ac:dyDescent="0.3">
      <c r="A3897" s="3">
        <f t="shared" si="360"/>
        <v>43263</v>
      </c>
      <c r="B3897">
        <v>6</v>
      </c>
      <c r="C3897">
        <v>12</v>
      </c>
      <c r="D3897">
        <v>8</v>
      </c>
      <c r="E3897">
        <v>1</v>
      </c>
      <c r="F3897" s="1">
        <f>VLOOKUP(A3897,Weather!$A$1:$E$366, 5)</f>
        <v>0.21428571428571283</v>
      </c>
      <c r="G3897" s="1">
        <f>VLOOKUP(D3897, Summer!$A$1:$E$25, 2)</f>
        <v>1109.6398637209199</v>
      </c>
      <c r="H3897" s="1">
        <f>VLOOKUP(D3897, Summer!$A$1:$E$25, 3)</f>
        <v>814.26008774773595</v>
      </c>
      <c r="I3897" s="1">
        <f>VLOOKUP(D3897, Summer!$A$1:$E$25, 5)</f>
        <v>328.96533168578299</v>
      </c>
      <c r="J3897" s="1">
        <f t="shared" si="361"/>
        <v>877.55575402770353</v>
      </c>
      <c r="K3897" s="47">
        <f t="shared" si="362"/>
        <v>16.417333994868457</v>
      </c>
      <c r="L3897" s="48">
        <f>Solar!K3914/1000*Variables!$B$3</f>
        <v>6.3594999999999997</v>
      </c>
      <c r="M3897">
        <f>IF(E3897=1, VLOOKUP(D3897, Sheet1!$A$2:$C$26, 2), Sheet1!$C$3)</f>
        <v>0.18637999999999999</v>
      </c>
      <c r="N3897" s="1">
        <f>'Electricity Rates'!$J$2</f>
        <v>0.24729999999999999</v>
      </c>
      <c r="O3897" s="145">
        <f>L3897-K3897</f>
        <v>-10.057833994868457</v>
      </c>
      <c r="P3897">
        <f t="shared" si="363"/>
        <v>4.0600066969309694</v>
      </c>
      <c r="Q3897">
        <f>IF(O3897&gt;0, IF(Q3896+O3897*Variables!$B$5&lt;Variables!$B$4, Q3896+O3897*Variables!$B$5, Variables!$B$4), IF(Q3896&gt;-O3897, Q3896+O3897/Variables!$B$5, 0))</f>
        <v>7.9572388201212227</v>
      </c>
      <c r="R3897">
        <f>IF(O3897&gt;0, 0, IF(Q3896&gt;-O3897, 0, -O3897 - Q3896*Variables!$B$5))</f>
        <v>0</v>
      </c>
      <c r="S3897">
        <f t="shared" si="364"/>
        <v>0</v>
      </c>
      <c r="T3897">
        <f t="shared" si="365"/>
        <v>0</v>
      </c>
    </row>
    <row r="3898" spans="1:20" x14ac:dyDescent="0.3">
      <c r="A3898" s="3">
        <f t="shared" si="360"/>
        <v>43263</v>
      </c>
      <c r="B3898">
        <v>6</v>
      </c>
      <c r="C3898">
        <v>12</v>
      </c>
      <c r="D3898">
        <v>9</v>
      </c>
      <c r="E3898">
        <v>1</v>
      </c>
      <c r="F3898" s="1">
        <f>VLOOKUP(A3898,Weather!$A$1:$E$366, 5)</f>
        <v>0.21428571428571283</v>
      </c>
      <c r="G3898" s="1">
        <f>VLOOKUP(D3898, Summer!$A$1:$E$25, 2)</f>
        <v>1322.40871182827</v>
      </c>
      <c r="H3898" s="1">
        <f>VLOOKUP(D3898, Summer!$A$1:$E$25, 3)</f>
        <v>1017.49011217013</v>
      </c>
      <c r="I3898" s="1">
        <f>VLOOKUP(D3898, Summer!$A$1:$E$25, 5)</f>
        <v>386.82225388885001</v>
      </c>
      <c r="J3898" s="1">
        <f t="shared" si="361"/>
        <v>1082.8298120968739</v>
      </c>
      <c r="K3898" s="47">
        <f t="shared" si="362"/>
        <v>20.257605973413536</v>
      </c>
      <c r="L3898" s="48">
        <f>Solar!K3915/1000*Variables!$B$3</f>
        <v>9.1346000000000007</v>
      </c>
      <c r="M3898">
        <f>IF(E3898=1, VLOOKUP(D3898, Sheet1!$A$2:$C$26, 2), Sheet1!$C$3)</f>
        <v>0.25796000000000002</v>
      </c>
      <c r="N3898" s="1">
        <f>'Electricity Rates'!$J$2</f>
        <v>0.24729999999999999</v>
      </c>
      <c r="O3898" s="145">
        <f>L3898-K3898</f>
        <v>-11.123005973413536</v>
      </c>
      <c r="P3898">
        <f t="shared" si="363"/>
        <v>5.009705957225167</v>
      </c>
      <c r="Q3898">
        <f>IF(O3898&gt;0, IF(Q3897+O3898*Variables!$B$5&lt;Variables!$B$4, Q3897+O3898*Variables!$B$5, Variables!$B$4), IF(Q3897&gt;-O3898, Q3897+O3898/Variables!$B$5, 0))</f>
        <v>0</v>
      </c>
      <c r="R3898">
        <f>IF(O3898&gt;0, 0, IF(Q3897&gt;-O3898, 0, -O3898 - Q3897*Variables!$B$5))</f>
        <v>3.6432014824995864</v>
      </c>
      <c r="S3898">
        <f t="shared" si="364"/>
        <v>0.93980025442559334</v>
      </c>
      <c r="T3898">
        <f t="shared" si="365"/>
        <v>0</v>
      </c>
    </row>
    <row r="3899" spans="1:20" x14ac:dyDescent="0.3">
      <c r="A3899" s="3">
        <f t="shared" si="360"/>
        <v>43263</v>
      </c>
      <c r="B3899">
        <v>6</v>
      </c>
      <c r="C3899">
        <v>12</v>
      </c>
      <c r="D3899">
        <v>10</v>
      </c>
      <c r="E3899">
        <v>1</v>
      </c>
      <c r="F3899" s="1">
        <f>VLOOKUP(A3899,Weather!$A$1:$E$366, 5)</f>
        <v>0.21428571428571283</v>
      </c>
      <c r="G3899" s="1">
        <f>VLOOKUP(D3899, Summer!$A$1:$E$25, 2)</f>
        <v>1424.0693518383</v>
      </c>
      <c r="H3899" s="1">
        <f>VLOOKUP(D3899, Summer!$A$1:$E$25, 3)</f>
        <v>1069.7659339946799</v>
      </c>
      <c r="I3899" s="1">
        <f>VLOOKUP(D3899, Summer!$A$1:$E$25, 5)</f>
        <v>417.88322986318002</v>
      </c>
      <c r="J3899" s="1">
        <f t="shared" si="361"/>
        <v>1145.6880949611693</v>
      </c>
      <c r="K3899" s="47">
        <f t="shared" si="362"/>
        <v>21.433560229756409</v>
      </c>
      <c r="L3899" s="48">
        <f>Solar!K3916/1000*Variables!$B$3</f>
        <v>14.718249999999999</v>
      </c>
      <c r="M3899">
        <f>IF(E3899=1, VLOOKUP(D3899, Sheet1!$A$2:$C$26, 2), Sheet1!$C$3)</f>
        <v>0.25796000000000002</v>
      </c>
      <c r="N3899" s="1">
        <f>'Electricity Rates'!$J$2</f>
        <v>0.24729999999999999</v>
      </c>
      <c r="O3899" s="145">
        <f>L3899-K3899</f>
        <v>-6.71531022975641</v>
      </c>
      <c r="P3899">
        <f t="shared" si="363"/>
        <v>5.30051944481876</v>
      </c>
      <c r="Q3899">
        <f>IF(O3899&gt;0, IF(Q3898+O3899*Variables!$B$5&lt;Variables!$B$4, Q3898+O3899*Variables!$B$5, Variables!$B$4), IF(Q3898&gt;-O3899, Q3898+O3899/Variables!$B$5, 0))</f>
        <v>0</v>
      </c>
      <c r="R3899">
        <f>IF(O3899&gt;0, 0, IF(Q3898&gt;-O3899, 0, -O3899 - Q3898*Variables!$B$5))</f>
        <v>6.71531022975641</v>
      </c>
      <c r="S3899">
        <f t="shared" si="364"/>
        <v>1.7322814268679636</v>
      </c>
      <c r="T3899">
        <f t="shared" si="365"/>
        <v>0</v>
      </c>
    </row>
    <row r="3900" spans="1:20" x14ac:dyDescent="0.3">
      <c r="A3900" s="3">
        <f t="shared" si="360"/>
        <v>43263</v>
      </c>
      <c r="B3900">
        <v>6</v>
      </c>
      <c r="C3900">
        <v>12</v>
      </c>
      <c r="D3900">
        <v>11</v>
      </c>
      <c r="E3900">
        <v>1</v>
      </c>
      <c r="F3900" s="1">
        <f>VLOOKUP(A3900,Weather!$A$1:$E$366, 5)</f>
        <v>0.21428571428571283</v>
      </c>
      <c r="G3900" s="1">
        <f>VLOOKUP(D3900, Summer!$A$1:$E$25, 2)</f>
        <v>1497.9516334678001</v>
      </c>
      <c r="H3900" s="1">
        <f>VLOOKUP(D3900, Summer!$A$1:$E$25, 3)</f>
        <v>1079.6213447448599</v>
      </c>
      <c r="I3900" s="1">
        <f>VLOOKUP(D3900, Summer!$A$1:$E$25, 5)</f>
        <v>435.54125021175599</v>
      </c>
      <c r="J3900" s="1">
        <f t="shared" si="361"/>
        <v>1169.2635494712035</v>
      </c>
      <c r="K3900" s="47">
        <f t="shared" si="362"/>
        <v>21.874610395510139</v>
      </c>
      <c r="L3900" s="48">
        <f>Solar!K3917/1000*Variables!$B$3</f>
        <v>19.78415</v>
      </c>
      <c r="M3900">
        <f>IF(E3900=1, VLOOKUP(D3900, Sheet1!$A$2:$C$26, 2), Sheet1!$C$3)</f>
        <v>0.25796000000000002</v>
      </c>
      <c r="N3900" s="1">
        <f>'Electricity Rates'!$J$2</f>
        <v>0.24729999999999999</v>
      </c>
      <c r="O3900" s="145">
        <f>L3900-K3900</f>
        <v>-2.0904603955101386</v>
      </c>
      <c r="P3900">
        <f t="shared" si="363"/>
        <v>5.409591150809657</v>
      </c>
      <c r="Q3900">
        <f>IF(O3900&gt;0, IF(Q3899+O3900*Variables!$B$5&lt;Variables!$B$4, Q3899+O3900*Variables!$B$5, Variables!$B$4), IF(Q3899&gt;-O3900, Q3899+O3900/Variables!$B$5, 0))</f>
        <v>0</v>
      </c>
      <c r="R3900">
        <f>IF(O3900&gt;0, 0, IF(Q3899&gt;-O3900, 0, -O3900 - Q3899*Variables!$B$5))</f>
        <v>2.0904603955101386</v>
      </c>
      <c r="S3900">
        <f t="shared" si="364"/>
        <v>0.5392551636257954</v>
      </c>
      <c r="T3900">
        <f t="shared" si="365"/>
        <v>0</v>
      </c>
    </row>
    <row r="3901" spans="1:20" x14ac:dyDescent="0.3">
      <c r="A3901" s="3">
        <f t="shared" si="360"/>
        <v>43263</v>
      </c>
      <c r="B3901">
        <v>6</v>
      </c>
      <c r="C3901">
        <v>12</v>
      </c>
      <c r="D3901">
        <v>12</v>
      </c>
      <c r="E3901">
        <v>1</v>
      </c>
      <c r="F3901" s="1">
        <f>VLOOKUP(A3901,Weather!$A$1:$E$366, 5)</f>
        <v>0.21428571428571283</v>
      </c>
      <c r="G3901" s="1">
        <f>VLOOKUP(D3901, Summer!$A$1:$E$25, 2)</f>
        <v>1553.30978408544</v>
      </c>
      <c r="H3901" s="1">
        <f>VLOOKUP(D3901, Summer!$A$1:$E$25, 3)</f>
        <v>1117.7462231731799</v>
      </c>
      <c r="I3901" s="1">
        <f>VLOOKUP(D3901, Summer!$A$1:$E$25, 5)</f>
        <v>435.36187980189499</v>
      </c>
      <c r="J3901" s="1">
        <f t="shared" si="361"/>
        <v>1211.0812719400922</v>
      </c>
      <c r="K3901" s="47">
        <f t="shared" si="362"/>
        <v>22.656937345707295</v>
      </c>
      <c r="L3901" s="48">
        <f>Solar!K3918/1000*Variables!$B$3</f>
        <v>30.263850000000005</v>
      </c>
      <c r="M3901">
        <f>IF(E3901=1, VLOOKUP(D3901, Sheet1!$A$2:$C$26, 2), Sheet1!$C$3)</f>
        <v>0.25796000000000002</v>
      </c>
      <c r="N3901" s="1">
        <f>'Electricity Rates'!$J$2</f>
        <v>0.24729999999999999</v>
      </c>
      <c r="O3901" s="145">
        <f>L3901-K3901</f>
        <v>7.6069126542927101</v>
      </c>
      <c r="P3901">
        <f t="shared" si="363"/>
        <v>5.6030606055934138</v>
      </c>
      <c r="Q3901">
        <f>IF(O3901&gt;0, IF(Q3900+O3901*Variables!$B$5&lt;Variables!$B$4, Q3900+O3901*Variables!$B$5, Variables!$B$4), IF(Q3900&gt;-O3901, Q3900+O3901/Variables!$B$5, 0))</f>
        <v>7.150497895035147</v>
      </c>
      <c r="R3901">
        <f>IF(O3901&gt;0, 0, IF(Q3900&gt;-O3901, 0, -O3901 - Q3900*Variables!$B$5))</f>
        <v>0</v>
      </c>
      <c r="S3901">
        <f t="shared" si="364"/>
        <v>0</v>
      </c>
      <c r="T3901">
        <f t="shared" si="365"/>
        <v>0</v>
      </c>
    </row>
    <row r="3902" spans="1:20" x14ac:dyDescent="0.3">
      <c r="A3902" s="3">
        <f t="shared" si="360"/>
        <v>43263</v>
      </c>
      <c r="B3902">
        <v>6</v>
      </c>
      <c r="C3902">
        <v>12</v>
      </c>
      <c r="D3902">
        <v>13</v>
      </c>
      <c r="E3902">
        <v>1</v>
      </c>
      <c r="F3902" s="1">
        <f>VLOOKUP(A3902,Weather!$A$1:$E$366, 5)</f>
        <v>0.21428571428571283</v>
      </c>
      <c r="G3902" s="1">
        <f>VLOOKUP(D3902, Summer!$A$1:$E$25, 2)</f>
        <v>1622.5675647430101</v>
      </c>
      <c r="H3902" s="1">
        <f>VLOOKUP(D3902, Summer!$A$1:$E$25, 3)</f>
        <v>1132.28619594112</v>
      </c>
      <c r="I3902" s="1">
        <f>VLOOKUP(D3902, Summer!$A$1:$E$25, 5)</f>
        <v>435.17254436926402</v>
      </c>
      <c r="J3902" s="1">
        <f t="shared" si="361"/>
        <v>1237.34648925581</v>
      </c>
      <c r="K3902" s="47">
        <f t="shared" si="362"/>
        <v>23.148307658238263</v>
      </c>
      <c r="L3902" s="48">
        <f>Solar!K3919/1000*Variables!$B$3</f>
        <v>33.526200000000003</v>
      </c>
      <c r="M3902">
        <f>IF(E3902=1, VLOOKUP(D3902, Sheet1!$A$2:$C$26, 2), Sheet1!$C$3)</f>
        <v>0.55478000000000005</v>
      </c>
      <c r="N3902" s="1">
        <f>'Electricity Rates'!$J$2</f>
        <v>0.24729999999999999</v>
      </c>
      <c r="O3902" s="145">
        <f>L3902-K3902</f>
        <v>10.37789234176174</v>
      </c>
      <c r="P3902">
        <f t="shared" si="363"/>
        <v>5.7245764838823225</v>
      </c>
      <c r="Q3902">
        <f>IF(O3902&gt;0, IF(Q3901+O3902*Variables!$B$5&lt;Variables!$B$4, Q3901+O3902*Variables!$B$5, Variables!$B$4), IF(Q3901&gt;-O3902, Q3901+O3902/Variables!$B$5, 0))</f>
        <v>16.905716696291183</v>
      </c>
      <c r="R3902">
        <f>IF(O3902&gt;0, 0, IF(Q3901&gt;-O3902, 0, -O3902 - Q3901*Variables!$B$5))</f>
        <v>0</v>
      </c>
      <c r="S3902">
        <f t="shared" si="364"/>
        <v>0</v>
      </c>
      <c r="T3902">
        <f t="shared" si="365"/>
        <v>0</v>
      </c>
    </row>
    <row r="3903" spans="1:20" x14ac:dyDescent="0.3">
      <c r="A3903" s="3">
        <f t="shared" si="360"/>
        <v>43263</v>
      </c>
      <c r="B3903">
        <v>6</v>
      </c>
      <c r="C3903">
        <v>12</v>
      </c>
      <c r="D3903">
        <v>14</v>
      </c>
      <c r="E3903">
        <v>1</v>
      </c>
      <c r="F3903" s="1">
        <f>VLOOKUP(A3903,Weather!$A$1:$E$366, 5)</f>
        <v>0.21428571428571283</v>
      </c>
      <c r="G3903" s="1">
        <f>VLOOKUP(D3903, Summer!$A$1:$E$25, 2)</f>
        <v>1636.26340321468</v>
      </c>
      <c r="H3903" s="1">
        <f>VLOOKUP(D3903, Summer!$A$1:$E$25, 3)</f>
        <v>1156.2601309732199</v>
      </c>
      <c r="I3903" s="1">
        <f>VLOOKUP(D3903, Summer!$A$1:$E$25, 5)</f>
        <v>417.13087064403902</v>
      </c>
      <c r="J3903" s="1">
        <f t="shared" si="361"/>
        <v>1259.1179750249607</v>
      </c>
      <c r="K3903" s="47">
        <f t="shared" si="362"/>
        <v>23.555609133724218</v>
      </c>
      <c r="L3903" s="48">
        <f>Solar!K3920/1000*Variables!$B$3</f>
        <v>36.035500000000006</v>
      </c>
      <c r="M3903">
        <f>IF(E3903=1, VLOOKUP(D3903, Sheet1!$A$2:$C$26, 2), Sheet1!$C$3)</f>
        <v>0.55478000000000005</v>
      </c>
      <c r="N3903" s="1">
        <f>'Electricity Rates'!$J$2</f>
        <v>0.24729999999999999</v>
      </c>
      <c r="O3903" s="145">
        <f>L3903-K3903</f>
        <v>12.479890866275788</v>
      </c>
      <c r="P3903">
        <f t="shared" si="363"/>
        <v>5.8253021387699988</v>
      </c>
      <c r="Q3903">
        <f>IF(O3903&gt;0, IF(Q3902+O3903*Variables!$B$5&lt;Variables!$B$4, Q3902+O3903*Variables!$B$5, Variables!$B$4), IF(Q3902&gt;-O3903, Q3902+O3903/Variables!$B$5, 0))</f>
        <v>28.636814110590421</v>
      </c>
      <c r="R3903">
        <f>IF(O3903&gt;0, 0, IF(Q3902&gt;-O3903, 0, -O3903 - Q3902*Variables!$B$5))</f>
        <v>0</v>
      </c>
      <c r="S3903">
        <f t="shared" si="364"/>
        <v>0</v>
      </c>
      <c r="T3903">
        <f t="shared" si="365"/>
        <v>0</v>
      </c>
    </row>
    <row r="3904" spans="1:20" x14ac:dyDescent="0.3">
      <c r="A3904" s="3">
        <f t="shared" si="360"/>
        <v>43263</v>
      </c>
      <c r="B3904">
        <v>6</v>
      </c>
      <c r="C3904">
        <v>12</v>
      </c>
      <c r="D3904">
        <v>15</v>
      </c>
      <c r="E3904">
        <v>1</v>
      </c>
      <c r="F3904" s="1">
        <f>VLOOKUP(A3904,Weather!$A$1:$E$366, 5)</f>
        <v>0.21428571428571283</v>
      </c>
      <c r="G3904" s="1">
        <f>VLOOKUP(D3904, Summer!$A$1:$E$25, 2)</f>
        <v>1589.7727985285201</v>
      </c>
      <c r="H3904" s="1">
        <f>VLOOKUP(D3904, Summer!$A$1:$E$25, 3)</f>
        <v>1137.7596230737599</v>
      </c>
      <c r="I3904" s="1">
        <f>VLOOKUP(D3904, Summer!$A$1:$E$25, 5)</f>
        <v>403.543562097039</v>
      </c>
      <c r="J3904" s="1">
        <f t="shared" si="361"/>
        <v>1234.6195892426365</v>
      </c>
      <c r="K3904" s="47">
        <f t="shared" si="362"/>
        <v>23.097292747696788</v>
      </c>
      <c r="L3904" s="48">
        <f>Solar!K3921/1000*Variables!$B$3</f>
        <v>26.393900000000002</v>
      </c>
      <c r="M3904">
        <f>IF(E3904=1, VLOOKUP(D3904, Sheet1!$A$2:$C$26, 2), Sheet1!$C$3)</f>
        <v>0.55478000000000005</v>
      </c>
      <c r="N3904" s="1">
        <f>'Electricity Rates'!$J$2</f>
        <v>0.24729999999999999</v>
      </c>
      <c r="O3904" s="145">
        <f>L3904-K3904</f>
        <v>3.2966072523032146</v>
      </c>
      <c r="P3904">
        <f t="shared" si="363"/>
        <v>5.7119604965054149</v>
      </c>
      <c r="Q3904">
        <f>IF(O3904&gt;0, IF(Q3903+O3904*Variables!$B$5&lt;Variables!$B$4, Q3903+O3904*Variables!$B$5, Variables!$B$4), IF(Q3903&gt;-O3904, Q3903+O3904/Variables!$B$5, 0))</f>
        <v>31.735624927755442</v>
      </c>
      <c r="R3904">
        <f>IF(O3904&gt;0, 0, IF(Q3903&gt;-O3904, 0, -O3904 - Q3903*Variables!$B$5))</f>
        <v>0</v>
      </c>
      <c r="S3904">
        <f t="shared" si="364"/>
        <v>0</v>
      </c>
      <c r="T3904">
        <f t="shared" si="365"/>
        <v>0</v>
      </c>
    </row>
    <row r="3905" spans="1:20" x14ac:dyDescent="0.3">
      <c r="A3905" s="3">
        <f t="shared" si="360"/>
        <v>43263</v>
      </c>
      <c r="B3905">
        <v>6</v>
      </c>
      <c r="C3905">
        <v>12</v>
      </c>
      <c r="D3905">
        <v>16</v>
      </c>
      <c r="E3905">
        <v>1</v>
      </c>
      <c r="F3905" s="1">
        <f>VLOOKUP(A3905,Weather!$A$1:$E$366, 5)</f>
        <v>0.21428571428571283</v>
      </c>
      <c r="G3905" s="1">
        <f>VLOOKUP(D3905, Summer!$A$1:$E$25, 2)</f>
        <v>1459.9523441255701</v>
      </c>
      <c r="H3905" s="1">
        <f>VLOOKUP(D3905, Summer!$A$1:$E$25, 3)</f>
        <v>1006.09479349024</v>
      </c>
      <c r="I3905" s="1">
        <f>VLOOKUP(D3905, Summer!$A$1:$E$25, 5)</f>
        <v>381.04254068220598</v>
      </c>
      <c r="J3905" s="1">
        <f t="shared" si="361"/>
        <v>1103.3499829120958</v>
      </c>
      <c r="K3905" s="47">
        <f t="shared" si="362"/>
        <v>20.641497818870704</v>
      </c>
      <c r="L3905" s="48">
        <f>Solar!K3922/1000*Variables!$B$3</f>
        <v>25.774450000000005</v>
      </c>
      <c r="M3905">
        <f>IF(E3905=1, VLOOKUP(D3905, Sheet1!$A$2:$C$26, 2), Sheet1!$C$3)</f>
        <v>0.55478000000000005</v>
      </c>
      <c r="N3905" s="1">
        <f>'Electricity Rates'!$J$2</f>
        <v>0.24729999999999999</v>
      </c>
      <c r="O3905" s="145">
        <f>L3905-K3905</f>
        <v>5.1329521811293013</v>
      </c>
      <c r="P3905">
        <f t="shared" si="363"/>
        <v>5.1046424106067247</v>
      </c>
      <c r="Q3905">
        <f>IF(O3905&gt;0, IF(Q3904+O3905*Variables!$B$5&lt;Variables!$B$4, Q3904+O3905*Variables!$B$5, Variables!$B$4), IF(Q3904&gt;-O3905, Q3904+O3905/Variables!$B$5, 0))</f>
        <v>36.560599978016981</v>
      </c>
      <c r="R3905">
        <f>IF(O3905&gt;0, 0, IF(Q3904&gt;-O3905, 0, -O3905 - Q3904*Variables!$B$5))</f>
        <v>0</v>
      </c>
      <c r="S3905">
        <f t="shared" si="364"/>
        <v>0</v>
      </c>
      <c r="T3905">
        <f t="shared" si="365"/>
        <v>0</v>
      </c>
    </row>
    <row r="3906" spans="1:20" x14ac:dyDescent="0.3">
      <c r="A3906" s="3">
        <f t="shared" si="360"/>
        <v>43263</v>
      </c>
      <c r="B3906">
        <v>6</v>
      </c>
      <c r="C3906">
        <v>12</v>
      </c>
      <c r="D3906">
        <v>17</v>
      </c>
      <c r="E3906">
        <v>1</v>
      </c>
      <c r="F3906" s="1">
        <f>VLOOKUP(A3906,Weather!$A$1:$E$366, 5)</f>
        <v>0.21428571428571283</v>
      </c>
      <c r="G3906" s="1">
        <f>VLOOKUP(D3906, Summer!$A$1:$E$25, 2)</f>
        <v>1144.9480592772099</v>
      </c>
      <c r="H3906" s="1">
        <f>VLOOKUP(D3906, Summer!$A$1:$E$25, 3)</f>
        <v>808.38142168622596</v>
      </c>
      <c r="I3906" s="1">
        <f>VLOOKUP(D3906, Summer!$A$1:$E$25, 5)</f>
        <v>371.93450987035499</v>
      </c>
      <c r="J3906" s="1">
        <f t="shared" si="361"/>
        <v>880.50284402715056</v>
      </c>
      <c r="K3906" s="47">
        <f t="shared" si="362"/>
        <v>16.472468224929386</v>
      </c>
      <c r="L3906" s="48">
        <f>Solar!K3923/1000*Variables!$B$3</f>
        <v>17.695499999999999</v>
      </c>
      <c r="M3906">
        <f>IF(E3906=1, VLOOKUP(D3906, Sheet1!$A$2:$C$26, 2), Sheet1!$C$3)</f>
        <v>0.55478000000000005</v>
      </c>
      <c r="N3906" s="1">
        <f>'Electricity Rates'!$J$2</f>
        <v>0.24729999999999999</v>
      </c>
      <c r="O3906" s="145">
        <f>L3906-K3906</f>
        <v>1.2230317750706128</v>
      </c>
      <c r="P3906">
        <f t="shared" si="363"/>
        <v>4.0736413920250367</v>
      </c>
      <c r="Q3906">
        <f>IF(O3906&gt;0, IF(Q3905+O3906*Variables!$B$5&lt;Variables!$B$4, Q3905+O3906*Variables!$B$5, Variables!$B$4), IF(Q3905&gt;-O3906, Q3905+O3906/Variables!$B$5, 0))</f>
        <v>37.710249846583359</v>
      </c>
      <c r="R3906">
        <f>IF(O3906&gt;0, 0, IF(Q3905&gt;-O3906, 0, -O3906 - Q3905*Variables!$B$5))</f>
        <v>0</v>
      </c>
      <c r="S3906">
        <f t="shared" si="364"/>
        <v>0</v>
      </c>
      <c r="T3906">
        <f t="shared" si="365"/>
        <v>0</v>
      </c>
    </row>
    <row r="3907" spans="1:20" x14ac:dyDescent="0.3">
      <c r="A3907" s="3">
        <f t="shared" ref="A3907:A3970" si="366">DATE(2018, B3907, C3907)</f>
        <v>43263</v>
      </c>
      <c r="B3907">
        <v>6</v>
      </c>
      <c r="C3907">
        <v>12</v>
      </c>
      <c r="D3907">
        <v>18</v>
      </c>
      <c r="E3907">
        <v>1</v>
      </c>
      <c r="F3907" s="1">
        <f>VLOOKUP(A3907,Weather!$A$1:$E$366, 5)</f>
        <v>0.21428571428571283</v>
      </c>
      <c r="G3907" s="1">
        <f>VLOOKUP(D3907, Summer!$A$1:$E$25, 2)</f>
        <v>769.75210584620504</v>
      </c>
      <c r="H3907" s="1">
        <f>VLOOKUP(D3907, Summer!$A$1:$E$25, 3)</f>
        <v>572.92139445417001</v>
      </c>
      <c r="I3907" s="1">
        <f>VLOOKUP(D3907, Summer!$A$1:$E$25, 5)</f>
        <v>349.41355840998102</v>
      </c>
      <c r="J3907" s="1">
        <f t="shared" ref="J3907:J3970" si="367">IF(E3907=0, I3907, H3907 + (G3907-H3907)*F3907)</f>
        <v>615.09940403817723</v>
      </c>
      <c r="K3907" s="47">
        <f t="shared" ref="K3907:K3970" si="368">J3907*1000/53453</f>
        <v>11.507294334053789</v>
      </c>
      <c r="L3907" s="48">
        <f>Solar!K3924/1000*Variables!$B$3</f>
        <v>8.3804499999999997</v>
      </c>
      <c r="M3907">
        <f>IF(E3907=1, VLOOKUP(D3907, Sheet1!$A$2:$C$26, 2), Sheet1!$C$3)</f>
        <v>0.55478000000000005</v>
      </c>
      <c r="N3907" s="1">
        <f>'Electricity Rates'!$J$2</f>
        <v>0.24729999999999999</v>
      </c>
      <c r="O3907" s="145">
        <f>L3907-K3907</f>
        <v>-3.1268443340537893</v>
      </c>
      <c r="P3907">
        <f t="shared" ref="P3907:P3970" si="369">N3907*K3907</f>
        <v>2.8457538888115019</v>
      </c>
      <c r="Q3907">
        <f>IF(O3907&gt;0, IF(Q3906+O3907*Variables!$B$5&lt;Variables!$B$4, Q3906+O3907*Variables!$B$5, Variables!$B$4), IF(Q3906&gt;-O3907, Q3906+O3907/Variables!$B$5, 0))</f>
        <v>34.383819703972947</v>
      </c>
      <c r="R3907">
        <f>IF(O3907&gt;0, 0, IF(Q3906&gt;-O3907, 0, -O3907 - Q3906*Variables!$B$5))</f>
        <v>0</v>
      </c>
      <c r="S3907">
        <f t="shared" ref="S3907:S3970" si="370">R3907*M3907</f>
        <v>0</v>
      </c>
      <c r="T3907">
        <f t="shared" ref="T3907:T3970" si="371">IF(AND(R3907&gt;0, M3907&gt;0.3), 1, 0)</f>
        <v>0</v>
      </c>
    </row>
    <row r="3908" spans="1:20" x14ac:dyDescent="0.3">
      <c r="A3908" s="3">
        <f t="shared" si="366"/>
        <v>43263</v>
      </c>
      <c r="B3908">
        <v>6</v>
      </c>
      <c r="C3908">
        <v>12</v>
      </c>
      <c r="D3908">
        <v>19</v>
      </c>
      <c r="E3908">
        <v>1</v>
      </c>
      <c r="F3908" s="1">
        <f>VLOOKUP(A3908,Weather!$A$1:$E$366, 5)</f>
        <v>0.21428571428571283</v>
      </c>
      <c r="G3908" s="1">
        <f>VLOOKUP(D3908, Summer!$A$1:$E$25, 2)</f>
        <v>565.86125451999203</v>
      </c>
      <c r="H3908" s="1">
        <f>VLOOKUP(D3908, Summer!$A$1:$E$25, 3)</f>
        <v>365.77406038600299</v>
      </c>
      <c r="I3908" s="1">
        <f>VLOOKUP(D3908, Summer!$A$1:$E$25, 5)</f>
        <v>331.38683221891199</v>
      </c>
      <c r="J3908" s="1">
        <f t="shared" si="367"/>
        <v>408.64988770042891</v>
      </c>
      <c r="K3908" s="47">
        <f t="shared" si="368"/>
        <v>7.64503185416027</v>
      </c>
      <c r="L3908" s="48">
        <f>Solar!K3925/1000*Variables!$B$3</f>
        <v>2.1353</v>
      </c>
      <c r="M3908">
        <f>IF(E3908=1, VLOOKUP(D3908, Sheet1!$A$2:$C$26, 2), Sheet1!$C$3)</f>
        <v>0.25796000000000002</v>
      </c>
      <c r="N3908" s="1">
        <f>'Electricity Rates'!$J$2</f>
        <v>0.24729999999999999</v>
      </c>
      <c r="O3908" s="145">
        <f>L3908-K3908</f>
        <v>-5.50973185416027</v>
      </c>
      <c r="P3908">
        <f t="shared" si="369"/>
        <v>1.8906163775338347</v>
      </c>
      <c r="Q3908">
        <f>IF(O3908&gt;0, IF(Q3907+O3908*Variables!$B$5&lt;Variables!$B$4, Q3907+O3908*Variables!$B$5, Variables!$B$4), IF(Q3907&gt;-O3908, Q3907+O3908/Variables!$B$5, 0))</f>
        <v>28.522402837845</v>
      </c>
      <c r="R3908">
        <f>IF(O3908&gt;0, 0, IF(Q3907&gt;-O3908, 0, -O3908 - Q3907*Variables!$B$5))</f>
        <v>0</v>
      </c>
      <c r="S3908">
        <f t="shared" si="370"/>
        <v>0</v>
      </c>
      <c r="T3908">
        <f t="shared" si="371"/>
        <v>0</v>
      </c>
    </row>
    <row r="3909" spans="1:20" x14ac:dyDescent="0.3">
      <c r="A3909" s="3">
        <f t="shared" si="366"/>
        <v>43263</v>
      </c>
      <c r="B3909">
        <v>6</v>
      </c>
      <c r="C3909">
        <v>12</v>
      </c>
      <c r="D3909">
        <v>20</v>
      </c>
      <c r="E3909">
        <v>1</v>
      </c>
      <c r="F3909" s="1">
        <f>VLOOKUP(A3909,Weather!$A$1:$E$366, 5)</f>
        <v>0.21428571428571283</v>
      </c>
      <c r="G3909" s="1">
        <f>VLOOKUP(D3909, Summer!$A$1:$E$25, 2)</f>
        <v>459.178981251175</v>
      </c>
      <c r="H3909" s="1">
        <f>VLOOKUP(D3909, Summer!$A$1:$E$25, 3)</f>
        <v>328.41643432967999</v>
      </c>
      <c r="I3909" s="1">
        <f>VLOOKUP(D3909, Summer!$A$1:$E$25, 5)</f>
        <v>326.73316658528501</v>
      </c>
      <c r="J3909" s="1">
        <f t="shared" si="367"/>
        <v>356.43698009857161</v>
      </c>
      <c r="K3909" s="47">
        <f t="shared" si="368"/>
        <v>6.6682315323475132</v>
      </c>
      <c r="L3909" s="48">
        <f>Solar!K3926/1000*Variables!$B$3</f>
        <v>6.6500000000000004E-2</v>
      </c>
      <c r="M3909">
        <f>IF(E3909=1, VLOOKUP(D3909, Sheet1!$A$2:$C$26, 2), Sheet1!$C$3)</f>
        <v>0.25796000000000002</v>
      </c>
      <c r="N3909" s="1">
        <f>'Electricity Rates'!$J$2</f>
        <v>0.24729999999999999</v>
      </c>
      <c r="O3909" s="145">
        <f>L3909-K3909</f>
        <v>-6.6017315323475128</v>
      </c>
      <c r="P3909">
        <f t="shared" si="369"/>
        <v>1.6490536579495401</v>
      </c>
      <c r="Q3909">
        <f>IF(O3909&gt;0, IF(Q3908+O3909*Variables!$B$5&lt;Variables!$B$4, Q3908+O3909*Variables!$B$5, Variables!$B$4), IF(Q3908&gt;-O3909, Q3908+O3909/Variables!$B$5, 0))</f>
        <v>21.499284186411476</v>
      </c>
      <c r="R3909">
        <f>IF(O3909&gt;0, 0, IF(Q3908&gt;-O3909, 0, -O3909 - Q3908*Variables!$B$5))</f>
        <v>0</v>
      </c>
      <c r="S3909">
        <f t="shared" si="370"/>
        <v>0</v>
      </c>
      <c r="T3909">
        <f t="shared" si="371"/>
        <v>0</v>
      </c>
    </row>
    <row r="3910" spans="1:20" x14ac:dyDescent="0.3">
      <c r="A3910" s="3">
        <f t="shared" si="366"/>
        <v>43263</v>
      </c>
      <c r="B3910">
        <v>6</v>
      </c>
      <c r="C3910">
        <v>12</v>
      </c>
      <c r="D3910">
        <v>21</v>
      </c>
      <c r="E3910">
        <v>1</v>
      </c>
      <c r="F3910" s="1">
        <f>VLOOKUP(A3910,Weather!$A$1:$E$366, 5)</f>
        <v>0.21428571428571283</v>
      </c>
      <c r="G3910" s="1">
        <f>VLOOKUP(D3910, Summer!$A$1:$E$25, 2)</f>
        <v>403.43414919632897</v>
      </c>
      <c r="H3910" s="1">
        <f>VLOOKUP(D3910, Summer!$A$1:$E$25, 3)</f>
        <v>305.25297715532997</v>
      </c>
      <c r="I3910" s="1">
        <f>VLOOKUP(D3910, Summer!$A$1:$E$25, 5)</f>
        <v>313.15582306105603</v>
      </c>
      <c r="J3910" s="1">
        <f t="shared" si="367"/>
        <v>326.29179973554392</v>
      </c>
      <c r="K3910" s="47">
        <f t="shared" si="368"/>
        <v>6.1042747785071727</v>
      </c>
      <c r="L3910" s="48">
        <f>Solar!K3927/1000*Variables!$B$3</f>
        <v>0</v>
      </c>
      <c r="M3910">
        <f>IF(E3910=1, VLOOKUP(D3910, Sheet1!$A$2:$C$26, 2), Sheet1!$C$3)</f>
        <v>0.25796000000000002</v>
      </c>
      <c r="N3910" s="1">
        <f>'Electricity Rates'!$J$2</f>
        <v>0.24729999999999999</v>
      </c>
      <c r="O3910" s="145">
        <f>L3910-K3910</f>
        <v>-6.1042747785071727</v>
      </c>
      <c r="P3910">
        <f t="shared" si="369"/>
        <v>1.5095871527248237</v>
      </c>
      <c r="Q3910">
        <f>IF(O3910&gt;0, IF(Q3909+O3910*Variables!$B$5&lt;Variables!$B$4, Q3909+O3910*Variables!$B$5, Variables!$B$4), IF(Q3909&gt;-O3910, Q3909+O3910/Variables!$B$5, 0))</f>
        <v>15.005374847574057</v>
      </c>
      <c r="R3910">
        <f>IF(O3910&gt;0, 0, IF(Q3909&gt;-O3910, 0, -O3910 - Q3909*Variables!$B$5))</f>
        <v>0</v>
      </c>
      <c r="S3910">
        <f t="shared" si="370"/>
        <v>0</v>
      </c>
      <c r="T3910">
        <f t="shared" si="371"/>
        <v>0</v>
      </c>
    </row>
    <row r="3911" spans="1:20" x14ac:dyDescent="0.3">
      <c r="A3911" s="3">
        <f t="shared" si="366"/>
        <v>43263</v>
      </c>
      <c r="B3911">
        <v>6</v>
      </c>
      <c r="C3911">
        <v>12</v>
      </c>
      <c r="D3911">
        <v>22</v>
      </c>
      <c r="E3911">
        <v>1</v>
      </c>
      <c r="F3911" s="1">
        <f>VLOOKUP(A3911,Weather!$A$1:$E$366, 5)</f>
        <v>0.21428571428571283</v>
      </c>
      <c r="G3911" s="1">
        <f>VLOOKUP(D3911, Summer!$A$1:$E$25, 2)</f>
        <v>366.19777187885302</v>
      </c>
      <c r="H3911" s="1">
        <f>VLOOKUP(D3911, Summer!$A$1:$E$25, 3)</f>
        <v>263.18917633836901</v>
      </c>
      <c r="I3911" s="1">
        <f>VLOOKUP(D3911, Summer!$A$1:$E$25, 5)</f>
        <v>295.10418431306101</v>
      </c>
      <c r="J3911" s="1">
        <f t="shared" si="367"/>
        <v>285.26244681132971</v>
      </c>
      <c r="K3911" s="47">
        <f t="shared" si="368"/>
        <v>5.3366966645713001</v>
      </c>
      <c r="L3911" s="48">
        <f>Solar!K3928/1000*Variables!$B$3</f>
        <v>0</v>
      </c>
      <c r="M3911">
        <f>IF(E3911=1, VLOOKUP(D3911, Sheet1!$A$2:$C$26, 2), Sheet1!$C$3)</f>
        <v>0.18637999999999999</v>
      </c>
      <c r="N3911" s="1">
        <f>'Electricity Rates'!$J$2</f>
        <v>0.24729999999999999</v>
      </c>
      <c r="O3911" s="145">
        <f>L3911-K3911</f>
        <v>-5.3366966645713001</v>
      </c>
      <c r="P3911">
        <f t="shared" si="369"/>
        <v>1.3197650851484826</v>
      </c>
      <c r="Q3911">
        <f>IF(O3911&gt;0, IF(Q3910+O3911*Variables!$B$5&lt;Variables!$B$4, Q3910+O3911*Variables!$B$5, Variables!$B$4), IF(Q3910&gt;-O3911, Q3910+O3911/Variables!$B$5, 0))</f>
        <v>9.3280379703705449</v>
      </c>
      <c r="R3911">
        <f>IF(O3911&gt;0, 0, IF(Q3910&gt;-O3911, 0, -O3911 - Q3910*Variables!$B$5))</f>
        <v>0</v>
      </c>
      <c r="S3911">
        <f t="shared" si="370"/>
        <v>0</v>
      </c>
      <c r="T3911">
        <f t="shared" si="371"/>
        <v>0</v>
      </c>
    </row>
    <row r="3912" spans="1:20" x14ac:dyDescent="0.3">
      <c r="A3912" s="3">
        <f t="shared" si="366"/>
        <v>43263</v>
      </c>
      <c r="B3912">
        <v>6</v>
      </c>
      <c r="C3912">
        <v>12</v>
      </c>
      <c r="D3912">
        <v>23</v>
      </c>
      <c r="E3912">
        <v>1</v>
      </c>
      <c r="F3912" s="1">
        <f>VLOOKUP(A3912,Weather!$A$1:$E$366, 5)</f>
        <v>0.21428571428571283</v>
      </c>
      <c r="G3912" s="1">
        <f>VLOOKUP(D3912, Summer!$A$1:$E$25, 2)</f>
        <v>342.86102460129899</v>
      </c>
      <c r="H3912" s="1">
        <f>VLOOKUP(D3912, Summer!$A$1:$E$25, 3)</f>
        <v>273.02297434567402</v>
      </c>
      <c r="I3912" s="1">
        <f>VLOOKUP(D3912, Summer!$A$1:$E$25, 5)</f>
        <v>281.53182330021599</v>
      </c>
      <c r="J3912" s="1">
        <f t="shared" si="367"/>
        <v>287.9882708290221</v>
      </c>
      <c r="K3912" s="47">
        <f t="shared" si="368"/>
        <v>5.3876914453636298</v>
      </c>
      <c r="L3912" s="48">
        <f>Solar!K3929/1000*Variables!$B$3</f>
        <v>0</v>
      </c>
      <c r="M3912">
        <f>IF(E3912=1, VLOOKUP(D3912, Sheet1!$A$2:$C$26, 2), Sheet1!$C$3)</f>
        <v>0.18637999999999999</v>
      </c>
      <c r="N3912" s="1">
        <f>'Electricity Rates'!$J$2</f>
        <v>0.24729999999999999</v>
      </c>
      <c r="O3912" s="145">
        <f>L3912-K3912</f>
        <v>-5.3876914453636298</v>
      </c>
      <c r="P3912">
        <f t="shared" si="369"/>
        <v>1.3323760944384255</v>
      </c>
      <c r="Q3912">
        <f>IF(O3912&gt;0, IF(Q3911+O3912*Variables!$B$5&lt;Variables!$B$4, Q3911+O3912*Variables!$B$5, Variables!$B$4), IF(Q3911&gt;-O3912, Q3911+O3912/Variables!$B$5, 0))</f>
        <v>3.5964513263666831</v>
      </c>
      <c r="R3912">
        <f>IF(O3912&gt;0, 0, IF(Q3911&gt;-O3912, 0, -O3912 - Q3911*Variables!$B$5))</f>
        <v>0</v>
      </c>
      <c r="S3912">
        <f t="shared" si="370"/>
        <v>0</v>
      </c>
      <c r="T3912">
        <f t="shared" si="371"/>
        <v>0</v>
      </c>
    </row>
    <row r="3913" spans="1:20" x14ac:dyDescent="0.3">
      <c r="A3913" s="3">
        <f t="shared" si="366"/>
        <v>43263</v>
      </c>
      <c r="B3913">
        <v>6</v>
      </c>
      <c r="C3913">
        <v>12</v>
      </c>
      <c r="D3913">
        <v>24</v>
      </c>
      <c r="E3913">
        <v>1</v>
      </c>
      <c r="F3913" s="1">
        <f>VLOOKUP(A3913,Weather!$A$1:$E$366, 5)</f>
        <v>0.21428571428571283</v>
      </c>
      <c r="G3913" s="1">
        <f>VLOOKUP(D3913, Summer!$A$1:$E$25, 2)</f>
        <v>310.26482453023402</v>
      </c>
      <c r="H3913" s="1">
        <f>VLOOKUP(D3913, Summer!$A$1:$E$25, 3)</f>
        <v>259.09090909090901</v>
      </c>
      <c r="I3913" s="1">
        <f>VLOOKUP(D3913, Summer!$A$1:$E$25, 5)</f>
        <v>276.86321013243497</v>
      </c>
      <c r="J3913" s="1">
        <f t="shared" si="367"/>
        <v>270.05674811362144</v>
      </c>
      <c r="K3913" s="47">
        <f t="shared" si="368"/>
        <v>5.0522280903526733</v>
      </c>
      <c r="L3913" s="48">
        <f>Solar!K3930/1000*Variables!$B$3</f>
        <v>0</v>
      </c>
      <c r="M3913">
        <f>IF(E3913=1, VLOOKUP(D3913, Sheet1!$A$2:$C$26, 2), Sheet1!$C$3)</f>
        <v>0.18637999999999999</v>
      </c>
      <c r="N3913" s="1">
        <f>'Electricity Rates'!$J$2</f>
        <v>0.24729999999999999</v>
      </c>
      <c r="O3913" s="145">
        <f>L3913-K3913</f>
        <v>-5.0522280903526733</v>
      </c>
      <c r="P3913">
        <f t="shared" si="369"/>
        <v>1.2494160067442162</v>
      </c>
      <c r="Q3913">
        <f>IF(O3913&gt;0, IF(Q3912+O3913*Variables!$B$5&lt;Variables!$B$4, Q3912+O3913*Variables!$B$5, Variables!$B$4), IF(Q3912&gt;-O3913, Q3912+O3913/Variables!$B$5, 0))</f>
        <v>0</v>
      </c>
      <c r="R3913">
        <f>IF(O3913&gt;0, 0, IF(Q3912&gt;-O3913, 0, -O3913 - Q3912*Variables!$B$5))</f>
        <v>1.6715638435679914</v>
      </c>
      <c r="S3913">
        <f t="shared" si="370"/>
        <v>0.31154606916420219</v>
      </c>
      <c r="T3913">
        <f t="shared" si="371"/>
        <v>0</v>
      </c>
    </row>
    <row r="3914" spans="1:20" x14ac:dyDescent="0.3">
      <c r="A3914" s="3">
        <f t="shared" si="366"/>
        <v>43264</v>
      </c>
      <c r="B3914">
        <v>6</v>
      </c>
      <c r="C3914">
        <v>13</v>
      </c>
      <c r="D3914">
        <v>1</v>
      </c>
      <c r="E3914">
        <v>1</v>
      </c>
      <c r="F3914" s="1">
        <f>VLOOKUP(A3914,Weather!$A$1:$E$366, 5)</f>
        <v>0.23809523809523875</v>
      </c>
      <c r="G3914" s="1">
        <f>VLOOKUP(D3914, Summer!$A$1:$E$25, 2)</f>
        <v>305.44698283970399</v>
      </c>
      <c r="H3914" s="1">
        <f>VLOOKUP(D3914, Summer!$A$1:$E$25, 3)</f>
        <v>264.36707082495798</v>
      </c>
      <c r="I3914" s="1">
        <f>VLOOKUP(D3914, Summer!$A$1:$E$25, 5)</f>
        <v>276.703769768114</v>
      </c>
      <c r="J3914" s="1">
        <f t="shared" si="367"/>
        <v>274.14800225704039</v>
      </c>
      <c r="K3914" s="47">
        <f t="shared" si="368"/>
        <v>5.128767370531877</v>
      </c>
      <c r="L3914" s="48">
        <f>Solar!K3931/1000*Variables!$B$3</f>
        <v>0</v>
      </c>
      <c r="M3914">
        <f>IF(E3914=1, VLOOKUP(D3914, Sheet1!$A$2:$C$26, 2), Sheet1!$C$3)</f>
        <v>0.18637999999999999</v>
      </c>
      <c r="N3914" s="1">
        <f>'Electricity Rates'!$J$2</f>
        <v>0.24729999999999999</v>
      </c>
      <c r="O3914" s="145">
        <f>L3914-K3914</f>
        <v>-5.128767370531877</v>
      </c>
      <c r="P3914">
        <f t="shared" si="369"/>
        <v>1.2683441707325331</v>
      </c>
      <c r="Q3914">
        <f>IF(O3914&gt;0, IF(Q3913+O3914*Variables!$B$5&lt;Variables!$B$4, Q3913+O3914*Variables!$B$5, Variables!$B$4), IF(Q3913&gt;-O3914, Q3913+O3914/Variables!$B$5, 0))</f>
        <v>0</v>
      </c>
      <c r="R3914">
        <f>IF(O3914&gt;0, 0, IF(Q3913&gt;-O3914, 0, -O3914 - Q3913*Variables!$B$5))</f>
        <v>5.128767370531877</v>
      </c>
      <c r="S3914">
        <f t="shared" si="370"/>
        <v>0.95589966251973124</v>
      </c>
      <c r="T3914">
        <f t="shared" si="371"/>
        <v>0</v>
      </c>
    </row>
    <row r="3915" spans="1:20" x14ac:dyDescent="0.3">
      <c r="A3915" s="3">
        <f t="shared" si="366"/>
        <v>43264</v>
      </c>
      <c r="B3915">
        <v>6</v>
      </c>
      <c r="C3915">
        <v>13</v>
      </c>
      <c r="D3915">
        <v>2</v>
      </c>
      <c r="E3915">
        <v>1</v>
      </c>
      <c r="F3915" s="1">
        <f>VLOOKUP(A3915,Weather!$A$1:$E$366, 5)</f>
        <v>0.23809523809523875</v>
      </c>
      <c r="G3915" s="1">
        <f>VLOOKUP(D3915, Summer!$A$1:$E$25, 2)</f>
        <v>286.71906025959902</v>
      </c>
      <c r="H3915" s="1">
        <f>VLOOKUP(D3915, Summer!$A$1:$E$25, 3)</f>
        <v>260.03911906460002</v>
      </c>
      <c r="I3915" s="1">
        <f>VLOOKUP(D3915, Summer!$A$1:$E$25, 5)</f>
        <v>276.50446931271199</v>
      </c>
      <c r="J3915" s="1">
        <f t="shared" si="367"/>
        <v>266.39148601579029</v>
      </c>
      <c r="K3915" s="47">
        <f t="shared" si="368"/>
        <v>4.9836582795313698</v>
      </c>
      <c r="L3915" s="48">
        <f>Solar!K3932/1000*Variables!$B$3</f>
        <v>0</v>
      </c>
      <c r="M3915">
        <f>IF(E3915=1, VLOOKUP(D3915, Sheet1!$A$2:$C$26, 2), Sheet1!$C$3)</f>
        <v>0.18637999999999999</v>
      </c>
      <c r="N3915" s="1">
        <f>'Electricity Rates'!$J$2</f>
        <v>0.24729999999999999</v>
      </c>
      <c r="O3915" s="145">
        <f>L3915-K3915</f>
        <v>-4.9836582795313698</v>
      </c>
      <c r="P3915">
        <f t="shared" si="369"/>
        <v>1.2324586925281078</v>
      </c>
      <c r="Q3915">
        <f>IF(O3915&gt;0, IF(Q3914+O3915*Variables!$B$5&lt;Variables!$B$4, Q3914+O3915*Variables!$B$5, Variables!$B$4), IF(Q3914&gt;-O3915, Q3914+O3915/Variables!$B$5, 0))</f>
        <v>0</v>
      </c>
      <c r="R3915">
        <f>IF(O3915&gt;0, 0, IF(Q3914&gt;-O3915, 0, -O3915 - Q3914*Variables!$B$5))</f>
        <v>4.9836582795313698</v>
      </c>
      <c r="S3915">
        <f t="shared" si="370"/>
        <v>0.92885423013905666</v>
      </c>
      <c r="T3915">
        <f t="shared" si="371"/>
        <v>0</v>
      </c>
    </row>
    <row r="3916" spans="1:20" x14ac:dyDescent="0.3">
      <c r="A3916" s="3">
        <f t="shared" si="366"/>
        <v>43264</v>
      </c>
      <c r="B3916">
        <v>6</v>
      </c>
      <c r="C3916">
        <v>13</v>
      </c>
      <c r="D3916">
        <v>3</v>
      </c>
      <c r="E3916">
        <v>1</v>
      </c>
      <c r="F3916" s="1">
        <f>VLOOKUP(A3916,Weather!$A$1:$E$366, 5)</f>
        <v>0.23809523809523875</v>
      </c>
      <c r="G3916" s="1">
        <f>VLOOKUP(D3916, Summer!$A$1:$E$25, 2)</f>
        <v>272.63131492590298</v>
      </c>
      <c r="H3916" s="1">
        <f>VLOOKUP(D3916, Summer!$A$1:$E$25, 3)</f>
        <v>241.571030279452</v>
      </c>
      <c r="I3916" s="1">
        <f>VLOOKUP(D3916, Summer!$A$1:$E$25, 5)</f>
        <v>276.33008141423602</v>
      </c>
      <c r="J3916" s="1">
        <f t="shared" si="367"/>
        <v>248.96633614765463</v>
      </c>
      <c r="K3916" s="47">
        <f t="shared" si="368"/>
        <v>4.6576681598348948</v>
      </c>
      <c r="L3916" s="48">
        <f>Solar!K3933/1000*Variables!$B$3</f>
        <v>0</v>
      </c>
      <c r="M3916">
        <f>IF(E3916=1, VLOOKUP(D3916, Sheet1!$A$2:$C$26, 2), Sheet1!$C$3)</f>
        <v>0.18637999999999999</v>
      </c>
      <c r="N3916" s="1">
        <f>'Electricity Rates'!$J$2</f>
        <v>0.24729999999999999</v>
      </c>
      <c r="O3916" s="145">
        <f>L3916-K3916</f>
        <v>-4.6576681598348948</v>
      </c>
      <c r="P3916">
        <f t="shared" si="369"/>
        <v>1.1518413359271695</v>
      </c>
      <c r="Q3916">
        <f>IF(O3916&gt;0, IF(Q3915+O3916*Variables!$B$5&lt;Variables!$B$4, Q3915+O3916*Variables!$B$5, Variables!$B$4), IF(Q3915&gt;-O3916, Q3915+O3916/Variables!$B$5, 0))</f>
        <v>0</v>
      </c>
      <c r="R3916">
        <f>IF(O3916&gt;0, 0, IF(Q3915&gt;-O3916, 0, -O3916 - Q3915*Variables!$B$5))</f>
        <v>4.6576681598348948</v>
      </c>
      <c r="S3916">
        <f t="shared" si="370"/>
        <v>0.8680961916300276</v>
      </c>
      <c r="T3916">
        <f t="shared" si="371"/>
        <v>0</v>
      </c>
    </row>
    <row r="3917" spans="1:20" x14ac:dyDescent="0.3">
      <c r="A3917" s="3">
        <f t="shared" si="366"/>
        <v>43264</v>
      </c>
      <c r="B3917">
        <v>6</v>
      </c>
      <c r="C3917">
        <v>13</v>
      </c>
      <c r="D3917">
        <v>4</v>
      </c>
      <c r="E3917">
        <v>1</v>
      </c>
      <c r="F3917" s="1">
        <f>VLOOKUP(A3917,Weather!$A$1:$E$366, 5)</f>
        <v>0.23809523809523875</v>
      </c>
      <c r="G3917" s="1">
        <f>VLOOKUP(D3917, Summer!$A$1:$E$25, 2)</f>
        <v>286.33237882239803</v>
      </c>
      <c r="H3917" s="1">
        <f>VLOOKUP(D3917, Summer!$A$1:$E$25, 3)</f>
        <v>256.10019667595998</v>
      </c>
      <c r="I3917" s="1">
        <f>VLOOKUP(D3917, Summer!$A$1:$E$25, 5)</f>
        <v>276.13078095883401</v>
      </c>
      <c r="J3917" s="1">
        <f t="shared" si="367"/>
        <v>263.29833528225475</v>
      </c>
      <c r="K3917" s="47">
        <f t="shared" si="368"/>
        <v>4.9257915417704288</v>
      </c>
      <c r="L3917" s="48">
        <f>Solar!K3934/1000*Variables!$B$3</f>
        <v>0</v>
      </c>
      <c r="M3917">
        <f>IF(E3917=1, VLOOKUP(D3917, Sheet1!$A$2:$C$26, 2), Sheet1!$C$3)</f>
        <v>0.18637999999999999</v>
      </c>
      <c r="N3917" s="1">
        <f>'Electricity Rates'!$J$2</f>
        <v>0.24729999999999999</v>
      </c>
      <c r="O3917" s="145">
        <f>L3917-K3917</f>
        <v>-4.9257915417704288</v>
      </c>
      <c r="P3917">
        <f t="shared" si="369"/>
        <v>1.2181482482798269</v>
      </c>
      <c r="Q3917">
        <f>IF(O3917&gt;0, IF(Q3916+O3917*Variables!$B$5&lt;Variables!$B$4, Q3916+O3917*Variables!$B$5, Variables!$B$4), IF(Q3916&gt;-O3917, Q3916+O3917/Variables!$B$5, 0))</f>
        <v>0</v>
      </c>
      <c r="R3917">
        <f>IF(O3917&gt;0, 0, IF(Q3916&gt;-O3917, 0, -O3917 - Q3916*Variables!$B$5))</f>
        <v>4.9257915417704288</v>
      </c>
      <c r="S3917">
        <f t="shared" si="370"/>
        <v>0.9180690275551725</v>
      </c>
      <c r="T3917">
        <f t="shared" si="371"/>
        <v>0</v>
      </c>
    </row>
    <row r="3918" spans="1:20" x14ac:dyDescent="0.3">
      <c r="A3918" s="3">
        <f t="shared" si="366"/>
        <v>43264</v>
      </c>
      <c r="B3918">
        <v>6</v>
      </c>
      <c r="C3918">
        <v>13</v>
      </c>
      <c r="D3918">
        <v>5</v>
      </c>
      <c r="E3918">
        <v>1</v>
      </c>
      <c r="F3918" s="1">
        <f>VLOOKUP(A3918,Weather!$A$1:$E$366, 5)</f>
        <v>0.23809523809523875</v>
      </c>
      <c r="G3918" s="1">
        <f>VLOOKUP(D3918, Summer!$A$1:$E$25, 2)</f>
        <v>323.19252555232703</v>
      </c>
      <c r="H3918" s="1">
        <f>VLOOKUP(D3918, Summer!$A$1:$E$25, 3)</f>
        <v>290.90909090909099</v>
      </c>
      <c r="I3918" s="1">
        <f>VLOOKUP(D3918, Summer!$A$1:$E$25, 5)</f>
        <v>275.93148050343302</v>
      </c>
      <c r="J3918" s="1">
        <f t="shared" si="367"/>
        <v>298.59562296700437</v>
      </c>
      <c r="K3918" s="47">
        <f t="shared" si="368"/>
        <v>5.5861340423737555</v>
      </c>
      <c r="L3918" s="48">
        <f>Solar!K3935/1000*Variables!$B$3</f>
        <v>0</v>
      </c>
      <c r="M3918">
        <f>IF(E3918=1, VLOOKUP(D3918, Sheet1!$A$2:$C$26, 2), Sheet1!$C$3)</f>
        <v>0.18637999999999999</v>
      </c>
      <c r="N3918" s="1">
        <f>'Electricity Rates'!$J$2</f>
        <v>0.24729999999999999</v>
      </c>
      <c r="O3918" s="145">
        <f>L3918-K3918</f>
        <v>-5.5861340423737555</v>
      </c>
      <c r="P3918">
        <f t="shared" si="369"/>
        <v>1.3814509486790296</v>
      </c>
      <c r="Q3918">
        <f>IF(O3918&gt;0, IF(Q3917+O3918*Variables!$B$5&lt;Variables!$B$4, Q3917+O3918*Variables!$B$5, Variables!$B$4), IF(Q3917&gt;-O3918, Q3917+O3918/Variables!$B$5, 0))</f>
        <v>0</v>
      </c>
      <c r="R3918">
        <f>IF(O3918&gt;0, 0, IF(Q3917&gt;-O3918, 0, -O3918 - Q3917*Variables!$B$5))</f>
        <v>5.5861340423737555</v>
      </c>
      <c r="S3918">
        <f t="shared" si="370"/>
        <v>1.0411436628176205</v>
      </c>
      <c r="T3918">
        <f t="shared" si="371"/>
        <v>0</v>
      </c>
    </row>
    <row r="3919" spans="1:20" x14ac:dyDescent="0.3">
      <c r="A3919" s="3">
        <f t="shared" si="366"/>
        <v>43264</v>
      </c>
      <c r="B3919">
        <v>6</v>
      </c>
      <c r="C3919">
        <v>13</v>
      </c>
      <c r="D3919">
        <v>6</v>
      </c>
      <c r="E3919">
        <v>1</v>
      </c>
      <c r="F3919" s="1">
        <f>VLOOKUP(A3919,Weather!$A$1:$E$366, 5)</f>
        <v>0.23809523809523875</v>
      </c>
      <c r="G3919" s="1">
        <f>VLOOKUP(D3919, Summer!$A$1:$E$25, 2)</f>
        <v>420.20776289112302</v>
      </c>
      <c r="H3919" s="1">
        <f>VLOOKUP(D3919, Summer!$A$1:$E$25, 3)</f>
        <v>354.54545454545399</v>
      </c>
      <c r="I3919" s="1">
        <f>VLOOKUP(D3919, Summer!$A$1:$E$25, 5)</f>
        <v>244.50179868660999</v>
      </c>
      <c r="J3919" s="1">
        <f t="shared" si="367"/>
        <v>370.17933748489907</v>
      </c>
      <c r="K3919" s="47">
        <f t="shared" si="368"/>
        <v>6.9253238823807663</v>
      </c>
      <c r="L3919" s="48">
        <f>Solar!K3936/1000*Variables!$B$3</f>
        <v>1.0479499999999999</v>
      </c>
      <c r="M3919">
        <f>IF(E3919=1, VLOOKUP(D3919, Sheet1!$A$2:$C$26, 2), Sheet1!$C$3)</f>
        <v>0.18637999999999999</v>
      </c>
      <c r="N3919" s="1">
        <f>'Electricity Rates'!$J$2</f>
        <v>0.24729999999999999</v>
      </c>
      <c r="O3919" s="145">
        <f>L3919-K3919</f>
        <v>-5.8773738823807662</v>
      </c>
      <c r="P3919">
        <f t="shared" si="369"/>
        <v>1.7126325961127635</v>
      </c>
      <c r="Q3919">
        <f>IF(O3919&gt;0, IF(Q3918+O3919*Variables!$B$5&lt;Variables!$B$4, Q3918+O3919*Variables!$B$5, Variables!$B$4), IF(Q3918&gt;-O3919, Q3918+O3919/Variables!$B$5, 0))</f>
        <v>0</v>
      </c>
      <c r="R3919">
        <f>IF(O3919&gt;0, 0, IF(Q3918&gt;-O3919, 0, -O3919 - Q3918*Variables!$B$5))</f>
        <v>5.8773738823807662</v>
      </c>
      <c r="S3919">
        <f t="shared" si="370"/>
        <v>1.0954249441981272</v>
      </c>
      <c r="T3919">
        <f t="shared" si="371"/>
        <v>0</v>
      </c>
    </row>
    <row r="3920" spans="1:20" x14ac:dyDescent="0.3">
      <c r="A3920" s="3">
        <f t="shared" si="366"/>
        <v>43264</v>
      </c>
      <c r="B3920">
        <v>6</v>
      </c>
      <c r="C3920">
        <v>13</v>
      </c>
      <c r="D3920">
        <v>7</v>
      </c>
      <c r="E3920">
        <v>1</v>
      </c>
      <c r="F3920" s="1">
        <f>VLOOKUP(A3920,Weather!$A$1:$E$366, 5)</f>
        <v>0.23809523809523875</v>
      </c>
      <c r="G3920" s="1">
        <f>VLOOKUP(D3920, Summer!$A$1:$E$25, 2)</f>
        <v>767.23345107957198</v>
      </c>
      <c r="H3920" s="1">
        <f>VLOOKUP(D3920, Summer!$A$1:$E$25, 3)</f>
        <v>587.45596403639502</v>
      </c>
      <c r="I3920" s="1">
        <f>VLOOKUP(D3920, Summer!$A$1:$E$25, 5)</f>
        <v>275.57273968370998</v>
      </c>
      <c r="J3920" s="1">
        <f t="shared" si="367"/>
        <v>630.26012761810398</v>
      </c>
      <c r="K3920" s="47">
        <f t="shared" si="368"/>
        <v>11.79092151269534</v>
      </c>
      <c r="L3920" s="48">
        <f>Solar!K3937/1000*Variables!$B$3</f>
        <v>5.7342500000000003</v>
      </c>
      <c r="M3920">
        <f>IF(E3920=1, VLOOKUP(D3920, Sheet1!$A$2:$C$26, 2), Sheet1!$C$3)</f>
        <v>0.18637999999999999</v>
      </c>
      <c r="N3920" s="1">
        <f>'Electricity Rates'!$J$2</f>
        <v>0.24729999999999999</v>
      </c>
      <c r="O3920" s="145">
        <f>L3920-K3920</f>
        <v>-6.0566715126953392</v>
      </c>
      <c r="P3920">
        <f t="shared" si="369"/>
        <v>2.9158948900895574</v>
      </c>
      <c r="Q3920">
        <f>IF(O3920&gt;0, IF(Q3919+O3920*Variables!$B$5&lt;Variables!$B$4, Q3919+O3920*Variables!$B$5, Variables!$B$4), IF(Q3919&gt;-O3920, Q3919+O3920/Variables!$B$5, 0))</f>
        <v>0</v>
      </c>
      <c r="R3920">
        <f>IF(O3920&gt;0, 0, IF(Q3919&gt;-O3920, 0, -O3920 - Q3919*Variables!$B$5))</f>
        <v>6.0566715126953392</v>
      </c>
      <c r="S3920">
        <f t="shared" si="370"/>
        <v>1.1288424365361573</v>
      </c>
      <c r="T3920">
        <f t="shared" si="371"/>
        <v>0</v>
      </c>
    </row>
    <row r="3921" spans="1:20" x14ac:dyDescent="0.3">
      <c r="A3921" s="3">
        <f t="shared" si="366"/>
        <v>43264</v>
      </c>
      <c r="B3921">
        <v>6</v>
      </c>
      <c r="C3921">
        <v>13</v>
      </c>
      <c r="D3921">
        <v>8</v>
      </c>
      <c r="E3921">
        <v>1</v>
      </c>
      <c r="F3921" s="1">
        <f>VLOOKUP(A3921,Weather!$A$1:$E$366, 5)</f>
        <v>0.23809523809523875</v>
      </c>
      <c r="G3921" s="1">
        <f>VLOOKUP(D3921, Summer!$A$1:$E$25, 2)</f>
        <v>1109.6398637209199</v>
      </c>
      <c r="H3921" s="1">
        <f>VLOOKUP(D3921, Summer!$A$1:$E$25, 3)</f>
        <v>814.26008774773595</v>
      </c>
      <c r="I3921" s="1">
        <f>VLOOKUP(D3921, Summer!$A$1:$E$25, 5)</f>
        <v>328.96533168578299</v>
      </c>
      <c r="J3921" s="1">
        <f t="shared" si="367"/>
        <v>884.58860583658952</v>
      </c>
      <c r="K3921" s="47">
        <f t="shared" si="368"/>
        <v>16.548904754393384</v>
      </c>
      <c r="L3921" s="48">
        <f>Solar!K3938/1000*Variables!$B$3</f>
        <v>15.76745</v>
      </c>
      <c r="M3921">
        <f>IF(E3921=1, VLOOKUP(D3921, Sheet1!$A$2:$C$26, 2), Sheet1!$C$3)</f>
        <v>0.18637999999999999</v>
      </c>
      <c r="N3921" s="1">
        <f>'Electricity Rates'!$J$2</f>
        <v>0.24729999999999999</v>
      </c>
      <c r="O3921" s="145">
        <f>L3921-K3921</f>
        <v>-0.78145475439338341</v>
      </c>
      <c r="P3921">
        <f t="shared" si="369"/>
        <v>4.092544145761484</v>
      </c>
      <c r="Q3921">
        <f>IF(O3921&gt;0, IF(Q3920+O3921*Variables!$B$5&lt;Variables!$B$4, Q3920+O3921*Variables!$B$5, Variables!$B$4), IF(Q3920&gt;-O3921, Q3920+O3921/Variables!$B$5, 0))</f>
        <v>0</v>
      </c>
      <c r="R3921">
        <f>IF(O3921&gt;0, 0, IF(Q3920&gt;-O3921, 0, -O3921 - Q3920*Variables!$B$5))</f>
        <v>0.78145475439338341</v>
      </c>
      <c r="S3921">
        <f t="shared" si="370"/>
        <v>0.14564753712383879</v>
      </c>
      <c r="T3921">
        <f t="shared" si="371"/>
        <v>0</v>
      </c>
    </row>
    <row r="3922" spans="1:20" x14ac:dyDescent="0.3">
      <c r="A3922" s="3">
        <f t="shared" si="366"/>
        <v>43264</v>
      </c>
      <c r="B3922">
        <v>6</v>
      </c>
      <c r="C3922">
        <v>13</v>
      </c>
      <c r="D3922">
        <v>9</v>
      </c>
      <c r="E3922">
        <v>1</v>
      </c>
      <c r="F3922" s="1">
        <f>VLOOKUP(A3922,Weather!$A$1:$E$366, 5)</f>
        <v>0.23809523809523875</v>
      </c>
      <c r="G3922" s="1">
        <f>VLOOKUP(D3922, Summer!$A$1:$E$25, 2)</f>
        <v>1322.40871182827</v>
      </c>
      <c r="H3922" s="1">
        <f>VLOOKUP(D3922, Summer!$A$1:$E$25, 3)</f>
        <v>1017.49011217013</v>
      </c>
      <c r="I3922" s="1">
        <f>VLOOKUP(D3922, Summer!$A$1:$E$25, 5)</f>
        <v>386.82225388885001</v>
      </c>
      <c r="J3922" s="1">
        <f t="shared" si="367"/>
        <v>1090.0897787554018</v>
      </c>
      <c r="K3922" s="47">
        <f t="shared" si="368"/>
        <v>20.393425602967124</v>
      </c>
      <c r="L3922" s="48">
        <f>Solar!K3939/1000*Variables!$B$3</f>
        <v>25.169599999999999</v>
      </c>
      <c r="M3922">
        <f>IF(E3922=1, VLOOKUP(D3922, Sheet1!$A$2:$C$26, 2), Sheet1!$C$3)</f>
        <v>0.25796000000000002</v>
      </c>
      <c r="N3922" s="1">
        <f>'Electricity Rates'!$J$2</f>
        <v>0.24729999999999999</v>
      </c>
      <c r="O3922" s="145">
        <f>L3922-K3922</f>
        <v>4.7761743970328752</v>
      </c>
      <c r="P3922">
        <f t="shared" si="369"/>
        <v>5.0432941516137699</v>
      </c>
      <c r="Q3922">
        <f>IF(O3922&gt;0, IF(Q3921+O3922*Variables!$B$5&lt;Variables!$B$4, Q3921+O3922*Variables!$B$5, Variables!$B$4), IF(Q3921&gt;-O3922, Q3921+O3922/Variables!$B$5, 0))</f>
        <v>4.4896039332109021</v>
      </c>
      <c r="R3922">
        <f>IF(O3922&gt;0, 0, IF(Q3921&gt;-O3922, 0, -O3922 - Q3921*Variables!$B$5))</f>
        <v>0</v>
      </c>
      <c r="S3922">
        <f t="shared" si="370"/>
        <v>0</v>
      </c>
      <c r="T3922">
        <f t="shared" si="371"/>
        <v>0</v>
      </c>
    </row>
    <row r="3923" spans="1:20" x14ac:dyDescent="0.3">
      <c r="A3923" s="3">
        <f t="shared" si="366"/>
        <v>43264</v>
      </c>
      <c r="B3923">
        <v>6</v>
      </c>
      <c r="C3923">
        <v>13</v>
      </c>
      <c r="D3923">
        <v>10</v>
      </c>
      <c r="E3923">
        <v>1</v>
      </c>
      <c r="F3923" s="1">
        <f>VLOOKUP(A3923,Weather!$A$1:$E$366, 5)</f>
        <v>0.23809523809523875</v>
      </c>
      <c r="G3923" s="1">
        <f>VLOOKUP(D3923, Summer!$A$1:$E$25, 2)</f>
        <v>1424.0693518383</v>
      </c>
      <c r="H3923" s="1">
        <f>VLOOKUP(D3923, Summer!$A$1:$E$25, 3)</f>
        <v>1069.7659339946799</v>
      </c>
      <c r="I3923" s="1">
        <f>VLOOKUP(D3923, Summer!$A$1:$E$25, 5)</f>
        <v>417.88322986318002</v>
      </c>
      <c r="J3923" s="1">
        <f t="shared" si="367"/>
        <v>1154.1238906241135</v>
      </c>
      <c r="K3923" s="47">
        <f t="shared" si="368"/>
        <v>21.591377296393347</v>
      </c>
      <c r="L3923" s="48">
        <f>Solar!K3940/1000*Variables!$B$3</f>
        <v>32.593299999999999</v>
      </c>
      <c r="M3923">
        <f>IF(E3923=1, VLOOKUP(D3923, Sheet1!$A$2:$C$26, 2), Sheet1!$C$3)</f>
        <v>0.25796000000000002</v>
      </c>
      <c r="N3923" s="1">
        <f>'Electricity Rates'!$J$2</f>
        <v>0.24729999999999999</v>
      </c>
      <c r="O3923" s="145">
        <f>L3923-K3923</f>
        <v>11.001922703606652</v>
      </c>
      <c r="P3923">
        <f t="shared" si="369"/>
        <v>5.3395476053980744</v>
      </c>
      <c r="Q3923">
        <f>IF(O3923&gt;0, IF(Q3922+O3923*Variables!$B$5&lt;Variables!$B$4, Q3922+O3923*Variables!$B$5, Variables!$B$4), IF(Q3922&gt;-O3923, Q3922+O3923/Variables!$B$5, 0))</f>
        <v>14.831411274601155</v>
      </c>
      <c r="R3923">
        <f>IF(O3923&gt;0, 0, IF(Q3922&gt;-O3923, 0, -O3923 - Q3922*Variables!$B$5))</f>
        <v>0</v>
      </c>
      <c r="S3923">
        <f t="shared" si="370"/>
        <v>0</v>
      </c>
      <c r="T3923">
        <f t="shared" si="371"/>
        <v>0</v>
      </c>
    </row>
    <row r="3924" spans="1:20" x14ac:dyDescent="0.3">
      <c r="A3924" s="3">
        <f t="shared" si="366"/>
        <v>43264</v>
      </c>
      <c r="B3924">
        <v>6</v>
      </c>
      <c r="C3924">
        <v>13</v>
      </c>
      <c r="D3924">
        <v>11</v>
      </c>
      <c r="E3924">
        <v>1</v>
      </c>
      <c r="F3924" s="1">
        <f>VLOOKUP(A3924,Weather!$A$1:$E$366, 5)</f>
        <v>0.23809523809523875</v>
      </c>
      <c r="G3924" s="1">
        <f>VLOOKUP(D3924, Summer!$A$1:$E$25, 2)</f>
        <v>1497.9516334678001</v>
      </c>
      <c r="H3924" s="1">
        <f>VLOOKUP(D3924, Summer!$A$1:$E$25, 3)</f>
        <v>1079.6213447448599</v>
      </c>
      <c r="I3924" s="1">
        <f>VLOOKUP(D3924, Summer!$A$1:$E$25, 5)</f>
        <v>435.54125021175599</v>
      </c>
      <c r="J3924" s="1">
        <f t="shared" si="367"/>
        <v>1179.2237944407984</v>
      </c>
      <c r="K3924" s="47">
        <f t="shared" si="368"/>
        <v>22.060946896166698</v>
      </c>
      <c r="L3924" s="48">
        <f>Solar!K3941/1000*Variables!$B$3</f>
        <v>38.014600000000002</v>
      </c>
      <c r="M3924">
        <f>IF(E3924=1, VLOOKUP(D3924, Sheet1!$A$2:$C$26, 2), Sheet1!$C$3)</f>
        <v>0.25796000000000002</v>
      </c>
      <c r="N3924" s="1">
        <f>'Electricity Rates'!$J$2</f>
        <v>0.24729999999999999</v>
      </c>
      <c r="O3924" s="145">
        <f>L3924-K3924</f>
        <v>15.953653103833304</v>
      </c>
      <c r="P3924">
        <f t="shared" si="369"/>
        <v>5.4556721674220245</v>
      </c>
      <c r="Q3924">
        <f>IF(O3924&gt;0, IF(Q3923+O3924*Variables!$B$5&lt;Variables!$B$4, Q3923+O3924*Variables!$B$5, Variables!$B$4), IF(Q3923&gt;-O3924, Q3923+O3924/Variables!$B$5, 0))</f>
        <v>29.82784519220446</v>
      </c>
      <c r="R3924">
        <f>IF(O3924&gt;0, 0, IF(Q3923&gt;-O3924, 0, -O3924 - Q3923*Variables!$B$5))</f>
        <v>0</v>
      </c>
      <c r="S3924">
        <f t="shared" si="370"/>
        <v>0</v>
      </c>
      <c r="T3924">
        <f t="shared" si="371"/>
        <v>0</v>
      </c>
    </row>
    <row r="3925" spans="1:20" x14ac:dyDescent="0.3">
      <c r="A3925" s="3">
        <f t="shared" si="366"/>
        <v>43264</v>
      </c>
      <c r="B3925">
        <v>6</v>
      </c>
      <c r="C3925">
        <v>13</v>
      </c>
      <c r="D3925">
        <v>12</v>
      </c>
      <c r="E3925">
        <v>1</v>
      </c>
      <c r="F3925" s="1">
        <f>VLOOKUP(A3925,Weather!$A$1:$E$366, 5)</f>
        <v>0.23809523809523875</v>
      </c>
      <c r="G3925" s="1">
        <f>VLOOKUP(D3925, Summer!$A$1:$E$25, 2)</f>
        <v>1553.30978408544</v>
      </c>
      <c r="H3925" s="1">
        <f>VLOOKUP(D3925, Summer!$A$1:$E$25, 3)</f>
        <v>1117.7462231731799</v>
      </c>
      <c r="I3925" s="1">
        <f>VLOOKUP(D3925, Summer!$A$1:$E$25, 5)</f>
        <v>435.36187980189499</v>
      </c>
      <c r="J3925" s="1">
        <f t="shared" si="367"/>
        <v>1221.4518329141945</v>
      </c>
      <c r="K3925" s="47">
        <f t="shared" si="368"/>
        <v>22.850950047971011</v>
      </c>
      <c r="L3925" s="48">
        <f>Solar!K3942/1000*Variables!$B$3</f>
        <v>40.881749999999997</v>
      </c>
      <c r="M3925">
        <f>IF(E3925=1, VLOOKUP(D3925, Sheet1!$A$2:$C$26, 2), Sheet1!$C$3)</f>
        <v>0.25796000000000002</v>
      </c>
      <c r="N3925" s="1">
        <f>'Electricity Rates'!$J$2</f>
        <v>0.24729999999999999</v>
      </c>
      <c r="O3925" s="145">
        <f>L3925-K3925</f>
        <v>18.030799952028985</v>
      </c>
      <c r="P3925">
        <f t="shared" si="369"/>
        <v>5.6510399468632313</v>
      </c>
      <c r="Q3925">
        <f>IF(O3925&gt;0, IF(Q3924+O3925*Variables!$B$5&lt;Variables!$B$4, Q3924+O3925*Variables!$B$5, Variables!$B$4), IF(Q3924&gt;-O3925, Q3924+O3925/Variables!$B$5, 0))</f>
        <v>46.776797147111708</v>
      </c>
      <c r="R3925">
        <f>IF(O3925&gt;0, 0, IF(Q3924&gt;-O3925, 0, -O3925 - Q3924*Variables!$B$5))</f>
        <v>0</v>
      </c>
      <c r="S3925">
        <f t="shared" si="370"/>
        <v>0</v>
      </c>
      <c r="T3925">
        <f t="shared" si="371"/>
        <v>0</v>
      </c>
    </row>
    <row r="3926" spans="1:20" x14ac:dyDescent="0.3">
      <c r="A3926" s="3">
        <f t="shared" si="366"/>
        <v>43264</v>
      </c>
      <c r="B3926">
        <v>6</v>
      </c>
      <c r="C3926">
        <v>13</v>
      </c>
      <c r="D3926">
        <v>13</v>
      </c>
      <c r="E3926">
        <v>1</v>
      </c>
      <c r="F3926" s="1">
        <f>VLOOKUP(A3926,Weather!$A$1:$E$366, 5)</f>
        <v>0.23809523809523875</v>
      </c>
      <c r="G3926" s="1">
        <f>VLOOKUP(D3926, Summer!$A$1:$E$25, 2)</f>
        <v>1622.5675647430101</v>
      </c>
      <c r="H3926" s="1">
        <f>VLOOKUP(D3926, Summer!$A$1:$E$25, 3)</f>
        <v>1132.28619594112</v>
      </c>
      <c r="I3926" s="1">
        <f>VLOOKUP(D3926, Summer!$A$1:$E$25, 5)</f>
        <v>435.17254436926402</v>
      </c>
      <c r="J3926" s="1">
        <f t="shared" si="367"/>
        <v>1249.0198551796657</v>
      </c>
      <c r="K3926" s="47">
        <f t="shared" si="368"/>
        <v>23.366693266601793</v>
      </c>
      <c r="L3926" s="48">
        <f>Solar!K3943/1000*Variables!$B$3</f>
        <v>41.466149999999999</v>
      </c>
      <c r="M3926">
        <f>IF(E3926=1, VLOOKUP(D3926, Sheet1!$A$2:$C$26, 2), Sheet1!$C$3)</f>
        <v>0.55478000000000005</v>
      </c>
      <c r="N3926" s="1">
        <f>'Electricity Rates'!$J$2</f>
        <v>0.24729999999999999</v>
      </c>
      <c r="O3926" s="145">
        <f>L3926-K3926</f>
        <v>18.099456733398206</v>
      </c>
      <c r="P3926">
        <f t="shared" si="369"/>
        <v>5.7785832448306236</v>
      </c>
      <c r="Q3926">
        <f>IF(O3926&gt;0, IF(Q3925+O3926*Variables!$B$5&lt;Variables!$B$4, Q3925+O3926*Variables!$B$5, Variables!$B$4), IF(Q3925&gt;-O3926, Q3925+O3926/Variables!$B$5, 0))</f>
        <v>63.790286476506026</v>
      </c>
      <c r="R3926">
        <f>IF(O3926&gt;0, 0, IF(Q3925&gt;-O3926, 0, -O3926 - Q3925*Variables!$B$5))</f>
        <v>0</v>
      </c>
      <c r="S3926">
        <f t="shared" si="370"/>
        <v>0</v>
      </c>
      <c r="T3926">
        <f t="shared" si="371"/>
        <v>0</v>
      </c>
    </row>
    <row r="3927" spans="1:20" x14ac:dyDescent="0.3">
      <c r="A3927" s="3">
        <f t="shared" si="366"/>
        <v>43264</v>
      </c>
      <c r="B3927">
        <v>6</v>
      </c>
      <c r="C3927">
        <v>13</v>
      </c>
      <c r="D3927">
        <v>14</v>
      </c>
      <c r="E3927">
        <v>1</v>
      </c>
      <c r="F3927" s="1">
        <f>VLOOKUP(A3927,Weather!$A$1:$E$366, 5)</f>
        <v>0.23809523809523875</v>
      </c>
      <c r="G3927" s="1">
        <f>VLOOKUP(D3927, Summer!$A$1:$E$25, 2)</f>
        <v>1636.26340321468</v>
      </c>
      <c r="H3927" s="1">
        <f>VLOOKUP(D3927, Summer!$A$1:$E$25, 3)</f>
        <v>1156.2601309732199</v>
      </c>
      <c r="I3927" s="1">
        <f>VLOOKUP(D3927, Summer!$A$1:$E$25, 5)</f>
        <v>417.13087064403902</v>
      </c>
      <c r="J3927" s="1">
        <f t="shared" si="367"/>
        <v>1270.546624364044</v>
      </c>
      <c r="K3927" s="47">
        <f t="shared" si="368"/>
        <v>23.769416578378092</v>
      </c>
      <c r="L3927" s="48">
        <f>Solar!K3944/1000*Variables!$B$3</f>
        <v>39.432350000000007</v>
      </c>
      <c r="M3927">
        <f>IF(E3927=1, VLOOKUP(D3927, Sheet1!$A$2:$C$26, 2), Sheet1!$C$3)</f>
        <v>0.55478000000000005</v>
      </c>
      <c r="N3927" s="1">
        <f>'Electricity Rates'!$J$2</f>
        <v>0.24729999999999999</v>
      </c>
      <c r="O3927" s="145">
        <f>L3927-K3927</f>
        <v>15.662933421621915</v>
      </c>
      <c r="P3927">
        <f t="shared" si="369"/>
        <v>5.8781767198329016</v>
      </c>
      <c r="Q3927">
        <f>IF(O3927&gt;0, IF(Q3926+O3927*Variables!$B$5&lt;Variables!$B$4, Q3926+O3927*Variables!$B$5, Variables!$B$4), IF(Q3926&gt;-O3927, Q3926+O3927/Variables!$B$5, 0))</f>
        <v>78.513443892830622</v>
      </c>
      <c r="R3927">
        <f>IF(O3927&gt;0, 0, IF(Q3926&gt;-O3927, 0, -O3927 - Q3926*Variables!$B$5))</f>
        <v>0</v>
      </c>
      <c r="S3927">
        <f t="shared" si="370"/>
        <v>0</v>
      </c>
      <c r="T3927">
        <f t="shared" si="371"/>
        <v>0</v>
      </c>
    </row>
    <row r="3928" spans="1:20" x14ac:dyDescent="0.3">
      <c r="A3928" s="3">
        <f t="shared" si="366"/>
        <v>43264</v>
      </c>
      <c r="B3928">
        <v>6</v>
      </c>
      <c r="C3928">
        <v>13</v>
      </c>
      <c r="D3928">
        <v>15</v>
      </c>
      <c r="E3928">
        <v>1</v>
      </c>
      <c r="F3928" s="1">
        <f>VLOOKUP(A3928,Weather!$A$1:$E$366, 5)</f>
        <v>0.23809523809523875</v>
      </c>
      <c r="G3928" s="1">
        <f>VLOOKUP(D3928, Summer!$A$1:$E$25, 2)</f>
        <v>1589.7727985285201</v>
      </c>
      <c r="H3928" s="1">
        <f>VLOOKUP(D3928, Summer!$A$1:$E$25, 3)</f>
        <v>1137.7596230737599</v>
      </c>
      <c r="I3928" s="1">
        <f>VLOOKUP(D3928, Summer!$A$1:$E$25, 5)</f>
        <v>403.543562097039</v>
      </c>
      <c r="J3928" s="1">
        <f t="shared" si="367"/>
        <v>1245.3818077058461</v>
      </c>
      <c r="K3928" s="47">
        <f t="shared" si="368"/>
        <v>23.298632587616151</v>
      </c>
      <c r="L3928" s="48">
        <f>Solar!K3945/1000*Variables!$B$3</f>
        <v>34.701900000000002</v>
      </c>
      <c r="M3928">
        <f>IF(E3928=1, VLOOKUP(D3928, Sheet1!$A$2:$C$26, 2), Sheet1!$C$3)</f>
        <v>0.55478000000000005</v>
      </c>
      <c r="N3928" s="1">
        <f>'Electricity Rates'!$J$2</f>
        <v>0.24729999999999999</v>
      </c>
      <c r="O3928" s="145">
        <f>L3928-K3928</f>
        <v>11.403267412383851</v>
      </c>
      <c r="P3928">
        <f t="shared" si="369"/>
        <v>5.7617518389174736</v>
      </c>
      <c r="Q3928">
        <f>IF(O3928&gt;0, IF(Q3927+O3928*Variables!$B$5&lt;Variables!$B$4, Q3927+O3928*Variables!$B$5, Variables!$B$4), IF(Q3927&gt;-O3928, Q3927+O3928/Variables!$B$5, 0))</f>
        <v>89.232515260471445</v>
      </c>
      <c r="R3928">
        <f>IF(O3928&gt;0, 0, IF(Q3927&gt;-O3928, 0, -O3928 - Q3927*Variables!$B$5))</f>
        <v>0</v>
      </c>
      <c r="S3928">
        <f t="shared" si="370"/>
        <v>0</v>
      </c>
      <c r="T3928">
        <f t="shared" si="371"/>
        <v>0</v>
      </c>
    </row>
    <row r="3929" spans="1:20" x14ac:dyDescent="0.3">
      <c r="A3929" s="3">
        <f t="shared" si="366"/>
        <v>43264</v>
      </c>
      <c r="B3929">
        <v>6</v>
      </c>
      <c r="C3929">
        <v>13</v>
      </c>
      <c r="D3929">
        <v>16</v>
      </c>
      <c r="E3929">
        <v>1</v>
      </c>
      <c r="F3929" s="1">
        <f>VLOOKUP(A3929,Weather!$A$1:$E$366, 5)</f>
        <v>0.23809523809523875</v>
      </c>
      <c r="G3929" s="1">
        <f>VLOOKUP(D3929, Summer!$A$1:$E$25, 2)</f>
        <v>1459.9523441255701</v>
      </c>
      <c r="H3929" s="1">
        <f>VLOOKUP(D3929, Summer!$A$1:$E$25, 3)</f>
        <v>1006.09479349024</v>
      </c>
      <c r="I3929" s="1">
        <f>VLOOKUP(D3929, Summer!$A$1:$E$25, 5)</f>
        <v>381.04254068220598</v>
      </c>
      <c r="J3929" s="1">
        <f t="shared" si="367"/>
        <v>1114.1561150700809</v>
      </c>
      <c r="K3929" s="47">
        <f t="shared" si="368"/>
        <v>20.843659197240207</v>
      </c>
      <c r="L3929" s="48">
        <f>Solar!K3946/1000*Variables!$B$3</f>
        <v>27.7775</v>
      </c>
      <c r="M3929">
        <f>IF(E3929=1, VLOOKUP(D3929, Sheet1!$A$2:$C$26, 2), Sheet1!$C$3)</f>
        <v>0.55478000000000005</v>
      </c>
      <c r="N3929" s="1">
        <f>'Electricity Rates'!$J$2</f>
        <v>0.24729999999999999</v>
      </c>
      <c r="O3929" s="145">
        <f>L3929-K3929</f>
        <v>6.9338408027597929</v>
      </c>
      <c r="P3929">
        <f t="shared" si="369"/>
        <v>5.154636919477503</v>
      </c>
      <c r="Q3929">
        <f>IF(O3929&gt;0, IF(Q3928+O3929*Variables!$B$5&lt;Variables!$B$4, Q3928+O3929*Variables!$B$5, Variables!$B$4), IF(Q3928&gt;-O3929, Q3928+O3929/Variables!$B$5, 0))</f>
        <v>95.750325615065648</v>
      </c>
      <c r="R3929">
        <f>IF(O3929&gt;0, 0, IF(Q3928&gt;-O3929, 0, -O3929 - Q3928*Variables!$B$5))</f>
        <v>0</v>
      </c>
      <c r="S3929">
        <f t="shared" si="370"/>
        <v>0</v>
      </c>
      <c r="T3929">
        <f t="shared" si="371"/>
        <v>0</v>
      </c>
    </row>
    <row r="3930" spans="1:20" x14ac:dyDescent="0.3">
      <c r="A3930" s="3">
        <f t="shared" si="366"/>
        <v>43264</v>
      </c>
      <c r="B3930">
        <v>6</v>
      </c>
      <c r="C3930">
        <v>13</v>
      </c>
      <c r="D3930">
        <v>17</v>
      </c>
      <c r="E3930">
        <v>1</v>
      </c>
      <c r="F3930" s="1">
        <f>VLOOKUP(A3930,Weather!$A$1:$E$366, 5)</f>
        <v>0.23809523809523875</v>
      </c>
      <c r="G3930" s="1">
        <f>VLOOKUP(D3930, Summer!$A$1:$E$25, 2)</f>
        <v>1144.9480592772099</v>
      </c>
      <c r="H3930" s="1">
        <f>VLOOKUP(D3930, Summer!$A$1:$E$25, 3)</f>
        <v>808.38142168622596</v>
      </c>
      <c r="I3930" s="1">
        <f>VLOOKUP(D3930, Summer!$A$1:$E$25, 5)</f>
        <v>371.93450987035499</v>
      </c>
      <c r="J3930" s="1">
        <f t="shared" si="367"/>
        <v>888.51633539836519</v>
      </c>
      <c r="K3930" s="47">
        <f t="shared" si="368"/>
        <v>16.622384812795637</v>
      </c>
      <c r="L3930" s="48">
        <f>Solar!K3947/1000*Variables!$B$3</f>
        <v>18.2546</v>
      </c>
      <c r="M3930">
        <f>IF(E3930=1, VLOOKUP(D3930, Sheet1!$A$2:$C$26, 2), Sheet1!$C$3)</f>
        <v>0.55478000000000005</v>
      </c>
      <c r="N3930" s="1">
        <f>'Electricity Rates'!$J$2</f>
        <v>0.24729999999999999</v>
      </c>
      <c r="O3930" s="145">
        <f>L3930-K3930</f>
        <v>1.6322151872043626</v>
      </c>
      <c r="P3930">
        <f t="shared" si="369"/>
        <v>4.110715764204361</v>
      </c>
      <c r="Q3930">
        <f>IF(O3930&gt;0, IF(Q3929+O3930*Variables!$B$5&lt;Variables!$B$4, Q3929+O3930*Variables!$B$5, Variables!$B$4), IF(Q3929&gt;-O3930, Q3929+O3930/Variables!$B$5, 0))</f>
        <v>97.284607891037751</v>
      </c>
      <c r="R3930">
        <f>IF(O3930&gt;0, 0, IF(Q3929&gt;-O3930, 0, -O3930 - Q3929*Variables!$B$5))</f>
        <v>0</v>
      </c>
      <c r="S3930">
        <f t="shared" si="370"/>
        <v>0</v>
      </c>
      <c r="T3930">
        <f t="shared" si="371"/>
        <v>0</v>
      </c>
    </row>
    <row r="3931" spans="1:20" x14ac:dyDescent="0.3">
      <c r="A3931" s="3">
        <f t="shared" si="366"/>
        <v>43264</v>
      </c>
      <c r="B3931">
        <v>6</v>
      </c>
      <c r="C3931">
        <v>13</v>
      </c>
      <c r="D3931">
        <v>18</v>
      </c>
      <c r="E3931">
        <v>1</v>
      </c>
      <c r="F3931" s="1">
        <f>VLOOKUP(A3931,Weather!$A$1:$E$366, 5)</f>
        <v>0.23809523809523875</v>
      </c>
      <c r="G3931" s="1">
        <f>VLOOKUP(D3931, Summer!$A$1:$E$25, 2)</f>
        <v>769.75210584620504</v>
      </c>
      <c r="H3931" s="1">
        <f>VLOOKUP(D3931, Summer!$A$1:$E$25, 3)</f>
        <v>572.92139445417001</v>
      </c>
      <c r="I3931" s="1">
        <f>VLOOKUP(D3931, Summer!$A$1:$E$25, 5)</f>
        <v>349.41355840998102</v>
      </c>
      <c r="J3931" s="1">
        <f t="shared" si="367"/>
        <v>619.78584954751182</v>
      </c>
      <c r="K3931" s="47">
        <f t="shared" si="368"/>
        <v>11.594968468514617</v>
      </c>
      <c r="L3931" s="48">
        <f>Solar!K3948/1000*Variables!$B$3</f>
        <v>6.8371000000000004</v>
      </c>
      <c r="M3931">
        <f>IF(E3931=1, VLOOKUP(D3931, Sheet1!$A$2:$C$26, 2), Sheet1!$C$3)</f>
        <v>0.55478000000000005</v>
      </c>
      <c r="N3931" s="1">
        <f>'Electricity Rates'!$J$2</f>
        <v>0.24729999999999999</v>
      </c>
      <c r="O3931" s="145">
        <f>L3931-K3931</f>
        <v>-4.7578684685146166</v>
      </c>
      <c r="P3931">
        <f t="shared" si="369"/>
        <v>2.8674357022636645</v>
      </c>
      <c r="Q3931">
        <f>IF(O3931&gt;0, IF(Q3930+O3931*Variables!$B$5&lt;Variables!$B$4, Q3930+O3931*Variables!$B$5, Variables!$B$4), IF(Q3930&gt;-O3931, Q3930+O3931/Variables!$B$5, 0))</f>
        <v>92.223045690490281</v>
      </c>
      <c r="R3931">
        <f>IF(O3931&gt;0, 0, IF(Q3930&gt;-O3931, 0, -O3931 - Q3930*Variables!$B$5))</f>
        <v>0</v>
      </c>
      <c r="S3931">
        <f t="shared" si="370"/>
        <v>0</v>
      </c>
      <c r="T3931">
        <f t="shared" si="371"/>
        <v>0</v>
      </c>
    </row>
    <row r="3932" spans="1:20" x14ac:dyDescent="0.3">
      <c r="A3932" s="3">
        <f t="shared" si="366"/>
        <v>43264</v>
      </c>
      <c r="B3932">
        <v>6</v>
      </c>
      <c r="C3932">
        <v>13</v>
      </c>
      <c r="D3932">
        <v>19</v>
      </c>
      <c r="E3932">
        <v>1</v>
      </c>
      <c r="F3932" s="1">
        <f>VLOOKUP(A3932,Weather!$A$1:$E$366, 5)</f>
        <v>0.23809523809523875</v>
      </c>
      <c r="G3932" s="1">
        <f>VLOOKUP(D3932, Summer!$A$1:$E$25, 2)</f>
        <v>565.86125451999203</v>
      </c>
      <c r="H3932" s="1">
        <f>VLOOKUP(D3932, Summer!$A$1:$E$25, 3)</f>
        <v>365.77406038600299</v>
      </c>
      <c r="I3932" s="1">
        <f>VLOOKUP(D3932, Summer!$A$1:$E$25, 5)</f>
        <v>331.38683221891199</v>
      </c>
      <c r="J3932" s="1">
        <f t="shared" si="367"/>
        <v>413.41386851314337</v>
      </c>
      <c r="K3932" s="47">
        <f t="shared" si="368"/>
        <v>7.7341565209276073</v>
      </c>
      <c r="L3932" s="48">
        <f>Solar!K3949/1000*Variables!$B$3</f>
        <v>0.73924999999999996</v>
      </c>
      <c r="M3932">
        <f>IF(E3932=1, VLOOKUP(D3932, Sheet1!$A$2:$C$26, 2), Sheet1!$C$3)</f>
        <v>0.25796000000000002</v>
      </c>
      <c r="N3932" s="1">
        <f>'Electricity Rates'!$J$2</f>
        <v>0.24729999999999999</v>
      </c>
      <c r="O3932" s="145">
        <f>L3932-K3932</f>
        <v>-6.9949065209276071</v>
      </c>
      <c r="P3932">
        <f t="shared" si="369"/>
        <v>1.9126569076253972</v>
      </c>
      <c r="Q3932">
        <f>IF(O3932&gt;0, IF(Q3931+O3932*Variables!$B$5&lt;Variables!$B$4, Q3931+O3932*Variables!$B$5, Variables!$B$4), IF(Q3931&gt;-O3932, Q3931+O3932/Variables!$B$5, 0))</f>
        <v>84.781655774609845</v>
      </c>
      <c r="R3932">
        <f>IF(O3932&gt;0, 0, IF(Q3931&gt;-O3932, 0, -O3932 - Q3931*Variables!$B$5))</f>
        <v>0</v>
      </c>
      <c r="S3932">
        <f t="shared" si="370"/>
        <v>0</v>
      </c>
      <c r="T3932">
        <f t="shared" si="371"/>
        <v>0</v>
      </c>
    </row>
    <row r="3933" spans="1:20" x14ac:dyDescent="0.3">
      <c r="A3933" s="3">
        <f t="shared" si="366"/>
        <v>43264</v>
      </c>
      <c r="B3933">
        <v>6</v>
      </c>
      <c r="C3933">
        <v>13</v>
      </c>
      <c r="D3933">
        <v>20</v>
      </c>
      <c r="E3933">
        <v>1</v>
      </c>
      <c r="F3933" s="1">
        <f>VLOOKUP(A3933,Weather!$A$1:$E$366, 5)</f>
        <v>0.23809523809523875</v>
      </c>
      <c r="G3933" s="1">
        <f>VLOOKUP(D3933, Summer!$A$1:$E$25, 2)</f>
        <v>459.178981251175</v>
      </c>
      <c r="H3933" s="1">
        <f>VLOOKUP(D3933, Summer!$A$1:$E$25, 3)</f>
        <v>328.41643432967999</v>
      </c>
      <c r="I3933" s="1">
        <f>VLOOKUP(D3933, Summer!$A$1:$E$25, 5)</f>
        <v>326.73316658528501</v>
      </c>
      <c r="J3933" s="1">
        <f t="shared" si="367"/>
        <v>359.55037407289319</v>
      </c>
      <c r="K3933" s="47">
        <f t="shared" si="368"/>
        <v>6.7264769811403138</v>
      </c>
      <c r="L3933" s="48">
        <f>Solar!K3950/1000*Variables!$B$3</f>
        <v>1.485E-2</v>
      </c>
      <c r="M3933">
        <f>IF(E3933=1, VLOOKUP(D3933, Sheet1!$A$2:$C$26, 2), Sheet1!$C$3)</f>
        <v>0.25796000000000002</v>
      </c>
      <c r="N3933" s="1">
        <f>'Electricity Rates'!$J$2</f>
        <v>0.24729999999999999</v>
      </c>
      <c r="O3933" s="145">
        <f>L3933-K3933</f>
        <v>-6.7116269811403138</v>
      </c>
      <c r="P3933">
        <f t="shared" si="369"/>
        <v>1.6634577574359994</v>
      </c>
      <c r="Q3933">
        <f>IF(O3933&gt;0, IF(Q3932+O3933*Variables!$B$5&lt;Variables!$B$4, Q3932+O3933*Variables!$B$5, Variables!$B$4), IF(Q3932&gt;-O3933, Q3932+O3933/Variables!$B$5, 0))</f>
        <v>77.641627071269085</v>
      </c>
      <c r="R3933">
        <f>IF(O3933&gt;0, 0, IF(Q3932&gt;-O3933, 0, -O3933 - Q3932*Variables!$B$5))</f>
        <v>0</v>
      </c>
      <c r="S3933">
        <f t="shared" si="370"/>
        <v>0</v>
      </c>
      <c r="T3933">
        <f t="shared" si="371"/>
        <v>0</v>
      </c>
    </row>
    <row r="3934" spans="1:20" x14ac:dyDescent="0.3">
      <c r="A3934" s="3">
        <f t="shared" si="366"/>
        <v>43264</v>
      </c>
      <c r="B3934">
        <v>6</v>
      </c>
      <c r="C3934">
        <v>13</v>
      </c>
      <c r="D3934">
        <v>21</v>
      </c>
      <c r="E3934">
        <v>1</v>
      </c>
      <c r="F3934" s="1">
        <f>VLOOKUP(A3934,Weather!$A$1:$E$366, 5)</f>
        <v>0.23809523809523875</v>
      </c>
      <c r="G3934" s="1">
        <f>VLOOKUP(D3934, Summer!$A$1:$E$25, 2)</f>
        <v>403.43414919632897</v>
      </c>
      <c r="H3934" s="1">
        <f>VLOOKUP(D3934, Summer!$A$1:$E$25, 3)</f>
        <v>305.25297715532997</v>
      </c>
      <c r="I3934" s="1">
        <f>VLOOKUP(D3934, Summer!$A$1:$E$25, 5)</f>
        <v>313.15582306105603</v>
      </c>
      <c r="J3934" s="1">
        <f t="shared" si="367"/>
        <v>328.62944668890123</v>
      </c>
      <c r="K3934" s="47">
        <f t="shared" si="368"/>
        <v>6.1480075335135771</v>
      </c>
      <c r="L3934" s="48">
        <f>Solar!K3951/1000*Variables!$B$3</f>
        <v>0</v>
      </c>
      <c r="M3934">
        <f>IF(E3934=1, VLOOKUP(D3934, Sheet1!$A$2:$C$26, 2), Sheet1!$C$3)</f>
        <v>0.25796000000000002</v>
      </c>
      <c r="N3934" s="1">
        <f>'Electricity Rates'!$J$2</f>
        <v>0.24729999999999999</v>
      </c>
      <c r="O3934" s="145">
        <f>L3934-K3934</f>
        <v>-6.1480075335135771</v>
      </c>
      <c r="P3934">
        <f t="shared" si="369"/>
        <v>1.5204022630379075</v>
      </c>
      <c r="Q3934">
        <f>IF(O3934&gt;0, IF(Q3933+O3934*Variables!$B$5&lt;Variables!$B$4, Q3933+O3934*Variables!$B$5, Variables!$B$4), IF(Q3933&gt;-O3934, Q3933+O3934/Variables!$B$5, 0))</f>
        <v>71.101193524978044</v>
      </c>
      <c r="R3934">
        <f>IF(O3934&gt;0, 0, IF(Q3933&gt;-O3934, 0, -O3934 - Q3933*Variables!$B$5))</f>
        <v>0</v>
      </c>
      <c r="S3934">
        <f t="shared" si="370"/>
        <v>0</v>
      </c>
      <c r="T3934">
        <f t="shared" si="371"/>
        <v>0</v>
      </c>
    </row>
    <row r="3935" spans="1:20" x14ac:dyDescent="0.3">
      <c r="A3935" s="3">
        <f t="shared" si="366"/>
        <v>43264</v>
      </c>
      <c r="B3935">
        <v>6</v>
      </c>
      <c r="C3935">
        <v>13</v>
      </c>
      <c r="D3935">
        <v>22</v>
      </c>
      <c r="E3935">
        <v>1</v>
      </c>
      <c r="F3935" s="1">
        <f>VLOOKUP(A3935,Weather!$A$1:$E$366, 5)</f>
        <v>0.23809523809523875</v>
      </c>
      <c r="G3935" s="1">
        <f>VLOOKUP(D3935, Summer!$A$1:$E$25, 2)</f>
        <v>366.19777187885302</v>
      </c>
      <c r="H3935" s="1">
        <f>VLOOKUP(D3935, Summer!$A$1:$E$25, 3)</f>
        <v>263.18917633836901</v>
      </c>
      <c r="I3935" s="1">
        <f>VLOOKUP(D3935, Summer!$A$1:$E$25, 5)</f>
        <v>295.10418431306101</v>
      </c>
      <c r="J3935" s="1">
        <f t="shared" si="367"/>
        <v>287.71503241943668</v>
      </c>
      <c r="K3935" s="47">
        <f t="shared" si="368"/>
        <v>5.3825796946745115</v>
      </c>
      <c r="L3935" s="48">
        <f>Solar!K3952/1000*Variables!$B$3</f>
        <v>0</v>
      </c>
      <c r="M3935">
        <f>IF(E3935=1, VLOOKUP(D3935, Sheet1!$A$2:$C$26, 2), Sheet1!$C$3)</f>
        <v>0.18637999999999999</v>
      </c>
      <c r="N3935" s="1">
        <f>'Electricity Rates'!$J$2</f>
        <v>0.24729999999999999</v>
      </c>
      <c r="O3935" s="145">
        <f>L3935-K3935</f>
        <v>-5.3825796946745115</v>
      </c>
      <c r="P3935">
        <f t="shared" si="369"/>
        <v>1.3311119584930067</v>
      </c>
      <c r="Q3935">
        <f>IF(O3935&gt;0, IF(Q3934+O3935*Variables!$B$5&lt;Variables!$B$4, Q3934+O3935*Variables!$B$5, Variables!$B$4), IF(Q3934&gt;-O3935, Q3934+O3935/Variables!$B$5, 0))</f>
        <v>65.375044913622176</v>
      </c>
      <c r="R3935">
        <f>IF(O3935&gt;0, 0, IF(Q3934&gt;-O3935, 0, -O3935 - Q3934*Variables!$B$5))</f>
        <v>0</v>
      </c>
      <c r="S3935">
        <f t="shared" si="370"/>
        <v>0</v>
      </c>
      <c r="T3935">
        <f t="shared" si="371"/>
        <v>0</v>
      </c>
    </row>
    <row r="3936" spans="1:20" x14ac:dyDescent="0.3">
      <c r="A3936" s="3">
        <f t="shared" si="366"/>
        <v>43264</v>
      </c>
      <c r="B3936">
        <v>6</v>
      </c>
      <c r="C3936">
        <v>13</v>
      </c>
      <c r="D3936">
        <v>23</v>
      </c>
      <c r="E3936">
        <v>1</v>
      </c>
      <c r="F3936" s="1">
        <f>VLOOKUP(A3936,Weather!$A$1:$E$366, 5)</f>
        <v>0.23809523809523875</v>
      </c>
      <c r="G3936" s="1">
        <f>VLOOKUP(D3936, Summer!$A$1:$E$25, 2)</f>
        <v>342.86102460129899</v>
      </c>
      <c r="H3936" s="1">
        <f>VLOOKUP(D3936, Summer!$A$1:$E$25, 3)</f>
        <v>273.02297434567402</v>
      </c>
      <c r="I3936" s="1">
        <f>VLOOKUP(D3936, Summer!$A$1:$E$25, 5)</f>
        <v>281.53182330021599</v>
      </c>
      <c r="J3936" s="1">
        <f t="shared" si="367"/>
        <v>289.65108154939429</v>
      </c>
      <c r="K3936" s="47">
        <f t="shared" si="368"/>
        <v>5.4187993480140362</v>
      </c>
      <c r="L3936" s="48">
        <f>Solar!K3953/1000*Variables!$B$3</f>
        <v>0</v>
      </c>
      <c r="M3936">
        <f>IF(E3936=1, VLOOKUP(D3936, Sheet1!$A$2:$C$26, 2), Sheet1!$C$3)</f>
        <v>0.18637999999999999</v>
      </c>
      <c r="N3936" s="1">
        <f>'Electricity Rates'!$J$2</f>
        <v>0.24729999999999999</v>
      </c>
      <c r="O3936" s="145">
        <f>L3936-K3936</f>
        <v>-5.4187993480140362</v>
      </c>
      <c r="P3936">
        <f t="shared" si="369"/>
        <v>1.3400690787638712</v>
      </c>
      <c r="Q3936">
        <f>IF(O3936&gt;0, IF(Q3935+O3936*Variables!$B$5&lt;Variables!$B$4, Q3935+O3936*Variables!$B$5, Variables!$B$4), IF(Q3935&gt;-O3936, Q3935+O3936/Variables!$B$5, 0))</f>
        <v>59.610364756160436</v>
      </c>
      <c r="R3936">
        <f>IF(O3936&gt;0, 0, IF(Q3935&gt;-O3936, 0, -O3936 - Q3935*Variables!$B$5))</f>
        <v>0</v>
      </c>
      <c r="S3936">
        <f t="shared" si="370"/>
        <v>0</v>
      </c>
      <c r="T3936">
        <f t="shared" si="371"/>
        <v>0</v>
      </c>
    </row>
    <row r="3937" spans="1:20" x14ac:dyDescent="0.3">
      <c r="A3937" s="3">
        <f t="shared" si="366"/>
        <v>43264</v>
      </c>
      <c r="B3937">
        <v>6</v>
      </c>
      <c r="C3937">
        <v>13</v>
      </c>
      <c r="D3937">
        <v>24</v>
      </c>
      <c r="E3937">
        <v>1</v>
      </c>
      <c r="F3937" s="1">
        <f>VLOOKUP(A3937,Weather!$A$1:$E$366, 5)</f>
        <v>0.23809523809523875</v>
      </c>
      <c r="G3937" s="1">
        <f>VLOOKUP(D3937, Summer!$A$1:$E$25, 2)</f>
        <v>310.26482453023402</v>
      </c>
      <c r="H3937" s="1">
        <f>VLOOKUP(D3937, Summer!$A$1:$E$25, 3)</f>
        <v>259.09090909090901</v>
      </c>
      <c r="I3937" s="1">
        <f>VLOOKUP(D3937, Summer!$A$1:$E$25, 5)</f>
        <v>276.86321013243497</v>
      </c>
      <c r="J3937" s="1">
        <f t="shared" si="367"/>
        <v>271.27517467170071</v>
      </c>
      <c r="K3937" s="47">
        <f t="shared" si="368"/>
        <v>5.0750224434868141</v>
      </c>
      <c r="L3937" s="48">
        <f>Solar!K3954/1000*Variables!$B$3</f>
        <v>0</v>
      </c>
      <c r="M3937">
        <f>IF(E3937=1, VLOOKUP(D3937, Sheet1!$A$2:$C$26, 2), Sheet1!$C$3)</f>
        <v>0.18637999999999999</v>
      </c>
      <c r="N3937" s="1">
        <f>'Electricity Rates'!$J$2</f>
        <v>0.24729999999999999</v>
      </c>
      <c r="O3937" s="145">
        <f>L3937-K3937</f>
        <v>-5.0750224434868141</v>
      </c>
      <c r="P3937">
        <f t="shared" si="369"/>
        <v>1.2550530502742892</v>
      </c>
      <c r="Q3937">
        <f>IF(O3937&gt;0, IF(Q3936+O3937*Variables!$B$5&lt;Variables!$B$4, Q3936+O3937*Variables!$B$5, Variables!$B$4), IF(Q3936&gt;-O3937, Q3936+O3937/Variables!$B$5, 0))</f>
        <v>54.21140470989787</v>
      </c>
      <c r="R3937">
        <f>IF(O3937&gt;0, 0, IF(Q3936&gt;-O3937, 0, -O3937 - Q3936*Variables!$B$5))</f>
        <v>0</v>
      </c>
      <c r="S3937">
        <f t="shared" si="370"/>
        <v>0</v>
      </c>
      <c r="T3937">
        <f t="shared" si="371"/>
        <v>0</v>
      </c>
    </row>
    <row r="3938" spans="1:20" x14ac:dyDescent="0.3">
      <c r="A3938" s="3">
        <f t="shared" si="366"/>
        <v>43265</v>
      </c>
      <c r="B3938">
        <v>6</v>
      </c>
      <c r="C3938">
        <v>14</v>
      </c>
      <c r="D3938">
        <v>1</v>
      </c>
      <c r="E3938">
        <v>1</v>
      </c>
      <c r="F3938" s="1">
        <f>VLOOKUP(A3938,Weather!$A$1:$E$366, 5)</f>
        <v>0.26190476190476125</v>
      </c>
      <c r="G3938" s="1">
        <f>VLOOKUP(D3938, Summer!$A$1:$E$25, 2)</f>
        <v>305.44698283970399</v>
      </c>
      <c r="H3938" s="1">
        <f>VLOOKUP(D3938, Summer!$A$1:$E$25, 3)</f>
        <v>264.36707082495798</v>
      </c>
      <c r="I3938" s="1">
        <f>VLOOKUP(D3938, Summer!$A$1:$E$25, 5)</f>
        <v>276.703769768114</v>
      </c>
      <c r="J3938" s="1">
        <f t="shared" si="367"/>
        <v>275.12609540024857</v>
      </c>
      <c r="K3938" s="47">
        <f t="shared" si="368"/>
        <v>5.1470655604035054</v>
      </c>
      <c r="L3938" s="48">
        <f>Solar!K3955/1000*Variables!$B$3</f>
        <v>0</v>
      </c>
      <c r="M3938">
        <f>IF(E3938=1, VLOOKUP(D3938, Sheet1!$A$2:$C$26, 2), Sheet1!$C$3)</f>
        <v>0.18637999999999999</v>
      </c>
      <c r="N3938" s="1">
        <f>'Electricity Rates'!$J$2</f>
        <v>0.24729999999999999</v>
      </c>
      <c r="O3938" s="145">
        <f>L3938-K3938</f>
        <v>-5.1470655604035054</v>
      </c>
      <c r="P3938">
        <f t="shared" si="369"/>
        <v>1.2728693130877868</v>
      </c>
      <c r="Q3938">
        <f>IF(O3938&gt;0, IF(Q3937+O3938*Variables!$B$5&lt;Variables!$B$4, Q3937+O3938*Variables!$B$5, Variables!$B$4), IF(Q3937&gt;-O3938, Q3937+O3938/Variables!$B$5, 0))</f>
        <v>48.735803049894145</v>
      </c>
      <c r="R3938">
        <f>IF(O3938&gt;0, 0, IF(Q3937&gt;-O3938, 0, -O3938 - Q3937*Variables!$B$5))</f>
        <v>0</v>
      </c>
      <c r="S3938">
        <f t="shared" si="370"/>
        <v>0</v>
      </c>
      <c r="T3938">
        <f t="shared" si="371"/>
        <v>0</v>
      </c>
    </row>
    <row r="3939" spans="1:20" x14ac:dyDescent="0.3">
      <c r="A3939" s="3">
        <f t="shared" si="366"/>
        <v>43265</v>
      </c>
      <c r="B3939">
        <v>6</v>
      </c>
      <c r="C3939">
        <v>14</v>
      </c>
      <c r="D3939">
        <v>2</v>
      </c>
      <c r="E3939">
        <v>1</v>
      </c>
      <c r="F3939" s="1">
        <f>VLOOKUP(A3939,Weather!$A$1:$E$366, 5)</f>
        <v>0.26190476190476125</v>
      </c>
      <c r="G3939" s="1">
        <f>VLOOKUP(D3939, Summer!$A$1:$E$25, 2)</f>
        <v>286.71906025959902</v>
      </c>
      <c r="H3939" s="1">
        <f>VLOOKUP(D3939, Summer!$A$1:$E$25, 3)</f>
        <v>260.03911906460002</v>
      </c>
      <c r="I3939" s="1">
        <f>VLOOKUP(D3939, Summer!$A$1:$E$25, 5)</f>
        <v>276.50446931271199</v>
      </c>
      <c r="J3939" s="1">
        <f t="shared" si="367"/>
        <v>267.02672271090927</v>
      </c>
      <c r="K3939" s="47">
        <f t="shared" si="368"/>
        <v>4.9955423027876691</v>
      </c>
      <c r="L3939" s="48">
        <f>Solar!K3956/1000*Variables!$B$3</f>
        <v>0</v>
      </c>
      <c r="M3939">
        <f>IF(E3939=1, VLOOKUP(D3939, Sheet1!$A$2:$C$26, 2), Sheet1!$C$3)</f>
        <v>0.18637999999999999</v>
      </c>
      <c r="N3939" s="1">
        <f>'Electricity Rates'!$J$2</f>
        <v>0.24729999999999999</v>
      </c>
      <c r="O3939" s="145">
        <f>L3939-K3939</f>
        <v>-4.9955423027876691</v>
      </c>
      <c r="P3939">
        <f t="shared" si="369"/>
        <v>1.2353976114793905</v>
      </c>
      <c r="Q3939">
        <f>IF(O3939&gt;0, IF(Q3938+O3939*Variables!$B$5&lt;Variables!$B$4, Q3938+O3939*Variables!$B$5, Variables!$B$4), IF(Q3938&gt;-O3939, Q3938+O3939/Variables!$B$5, 0))</f>
        <v>43.421396344800883</v>
      </c>
      <c r="R3939">
        <f>IF(O3939&gt;0, 0, IF(Q3938&gt;-O3939, 0, -O3939 - Q3938*Variables!$B$5))</f>
        <v>0</v>
      </c>
      <c r="S3939">
        <f t="shared" si="370"/>
        <v>0</v>
      </c>
      <c r="T3939">
        <f t="shared" si="371"/>
        <v>0</v>
      </c>
    </row>
    <row r="3940" spans="1:20" x14ac:dyDescent="0.3">
      <c r="A3940" s="3">
        <f t="shared" si="366"/>
        <v>43265</v>
      </c>
      <c r="B3940">
        <v>6</v>
      </c>
      <c r="C3940">
        <v>14</v>
      </c>
      <c r="D3940">
        <v>3</v>
      </c>
      <c r="E3940">
        <v>1</v>
      </c>
      <c r="F3940" s="1">
        <f>VLOOKUP(A3940,Weather!$A$1:$E$366, 5)</f>
        <v>0.26190476190476125</v>
      </c>
      <c r="G3940" s="1">
        <f>VLOOKUP(D3940, Summer!$A$1:$E$25, 2)</f>
        <v>272.63131492590298</v>
      </c>
      <c r="H3940" s="1">
        <f>VLOOKUP(D3940, Summer!$A$1:$E$25, 3)</f>
        <v>241.571030279452</v>
      </c>
      <c r="I3940" s="1">
        <f>VLOOKUP(D3940, Summer!$A$1:$E$25, 5)</f>
        <v>276.33008141423602</v>
      </c>
      <c r="J3940" s="1">
        <f t="shared" si="367"/>
        <v>249.70586673447485</v>
      </c>
      <c r="K3940" s="47">
        <f t="shared" si="368"/>
        <v>4.6715033157067865</v>
      </c>
      <c r="L3940" s="48">
        <f>Solar!K3957/1000*Variables!$B$3</f>
        <v>0</v>
      </c>
      <c r="M3940">
        <f>IF(E3940=1, VLOOKUP(D3940, Sheet1!$A$2:$C$26, 2), Sheet1!$C$3)</f>
        <v>0.18637999999999999</v>
      </c>
      <c r="N3940" s="1">
        <f>'Electricity Rates'!$J$2</f>
        <v>0.24729999999999999</v>
      </c>
      <c r="O3940" s="145">
        <f>L3940-K3940</f>
        <v>-4.6715033157067865</v>
      </c>
      <c r="P3940">
        <f t="shared" si="369"/>
        <v>1.1552627699742883</v>
      </c>
      <c r="Q3940">
        <f>IF(O3940&gt;0, IF(Q3939+O3940*Variables!$B$5&lt;Variables!$B$4, Q3939+O3940*Variables!$B$5, Variables!$B$4), IF(Q3939&gt;-O3940, Q3939+O3940/Variables!$B$5, 0))</f>
        <v>38.451711966389411</v>
      </c>
      <c r="R3940">
        <f>IF(O3940&gt;0, 0, IF(Q3939&gt;-O3940, 0, -O3940 - Q3939*Variables!$B$5))</f>
        <v>0</v>
      </c>
      <c r="S3940">
        <f t="shared" si="370"/>
        <v>0</v>
      </c>
      <c r="T3940">
        <f t="shared" si="371"/>
        <v>0</v>
      </c>
    </row>
    <row r="3941" spans="1:20" x14ac:dyDescent="0.3">
      <c r="A3941" s="3">
        <f t="shared" si="366"/>
        <v>43265</v>
      </c>
      <c r="B3941">
        <v>6</v>
      </c>
      <c r="C3941">
        <v>14</v>
      </c>
      <c r="D3941">
        <v>4</v>
      </c>
      <c r="E3941">
        <v>1</v>
      </c>
      <c r="F3941" s="1">
        <f>VLOOKUP(A3941,Weather!$A$1:$E$366, 5)</f>
        <v>0.26190476190476125</v>
      </c>
      <c r="G3941" s="1">
        <f>VLOOKUP(D3941, Summer!$A$1:$E$25, 2)</f>
        <v>286.33237882239803</v>
      </c>
      <c r="H3941" s="1">
        <f>VLOOKUP(D3941, Summer!$A$1:$E$25, 3)</f>
        <v>256.10019667595998</v>
      </c>
      <c r="I3941" s="1">
        <f>VLOOKUP(D3941, Summer!$A$1:$E$25, 5)</f>
        <v>276.13078095883401</v>
      </c>
      <c r="J3941" s="1">
        <f t="shared" si="367"/>
        <v>264.01814914288423</v>
      </c>
      <c r="K3941" s="47">
        <f t="shared" si="368"/>
        <v>4.9392578366580784</v>
      </c>
      <c r="L3941" s="48">
        <f>Solar!K3958/1000*Variables!$B$3</f>
        <v>0</v>
      </c>
      <c r="M3941">
        <f>IF(E3941=1, VLOOKUP(D3941, Sheet1!$A$2:$C$26, 2), Sheet1!$C$3)</f>
        <v>0.18637999999999999</v>
      </c>
      <c r="N3941" s="1">
        <f>'Electricity Rates'!$J$2</f>
        <v>0.24729999999999999</v>
      </c>
      <c r="O3941" s="145">
        <f>L3941-K3941</f>
        <v>-4.9392578366580784</v>
      </c>
      <c r="P3941">
        <f t="shared" si="369"/>
        <v>1.2214784630055426</v>
      </c>
      <c r="Q3941">
        <f>IF(O3941&gt;0, IF(Q3940+O3941*Variables!$B$5&lt;Variables!$B$4, Q3940+O3941*Variables!$B$5, Variables!$B$4), IF(Q3940&gt;-O3941, Q3940+O3941/Variables!$B$5, 0))</f>
        <v>33.19718235292337</v>
      </c>
      <c r="R3941">
        <f>IF(O3941&gt;0, 0, IF(Q3940&gt;-O3941, 0, -O3941 - Q3940*Variables!$B$5))</f>
        <v>0</v>
      </c>
      <c r="S3941">
        <f t="shared" si="370"/>
        <v>0</v>
      </c>
      <c r="T3941">
        <f t="shared" si="371"/>
        <v>0</v>
      </c>
    </row>
    <row r="3942" spans="1:20" x14ac:dyDescent="0.3">
      <c r="A3942" s="3">
        <f t="shared" si="366"/>
        <v>43265</v>
      </c>
      <c r="B3942">
        <v>6</v>
      </c>
      <c r="C3942">
        <v>14</v>
      </c>
      <c r="D3942">
        <v>5</v>
      </c>
      <c r="E3942">
        <v>1</v>
      </c>
      <c r="F3942" s="1">
        <f>VLOOKUP(A3942,Weather!$A$1:$E$366, 5)</f>
        <v>0.26190476190476125</v>
      </c>
      <c r="G3942" s="1">
        <f>VLOOKUP(D3942, Summer!$A$1:$E$25, 2)</f>
        <v>323.19252555232703</v>
      </c>
      <c r="H3942" s="1">
        <f>VLOOKUP(D3942, Summer!$A$1:$E$25, 3)</f>
        <v>290.90909090909099</v>
      </c>
      <c r="I3942" s="1">
        <f>VLOOKUP(D3942, Summer!$A$1:$E$25, 5)</f>
        <v>275.93148050343302</v>
      </c>
      <c r="J3942" s="1">
        <f t="shared" si="367"/>
        <v>299.36427617279566</v>
      </c>
      <c r="K3942" s="47">
        <f t="shared" si="368"/>
        <v>5.6005140248965573</v>
      </c>
      <c r="L3942" s="48">
        <f>Solar!K3959/1000*Variables!$B$3</f>
        <v>0</v>
      </c>
      <c r="M3942">
        <f>IF(E3942=1, VLOOKUP(D3942, Sheet1!$A$2:$C$26, 2), Sheet1!$C$3)</f>
        <v>0.18637999999999999</v>
      </c>
      <c r="N3942" s="1">
        <f>'Electricity Rates'!$J$2</f>
        <v>0.24729999999999999</v>
      </c>
      <c r="O3942" s="145">
        <f>L3942-K3942</f>
        <v>-5.6005140248965573</v>
      </c>
      <c r="P3942">
        <f t="shared" si="369"/>
        <v>1.3850071183569186</v>
      </c>
      <c r="Q3942">
        <f>IF(O3942&gt;0, IF(Q3941+O3942*Variables!$B$5&lt;Variables!$B$4, Q3941+O3942*Variables!$B$5, Variables!$B$4), IF(Q3941&gt;-O3942, Q3941+O3942/Variables!$B$5, 0))</f>
        <v>27.239188709416396</v>
      </c>
      <c r="R3942">
        <f>IF(O3942&gt;0, 0, IF(Q3941&gt;-O3942, 0, -O3942 - Q3941*Variables!$B$5))</f>
        <v>0</v>
      </c>
      <c r="S3942">
        <f t="shared" si="370"/>
        <v>0</v>
      </c>
      <c r="T3942">
        <f t="shared" si="371"/>
        <v>0</v>
      </c>
    </row>
    <row r="3943" spans="1:20" x14ac:dyDescent="0.3">
      <c r="A3943" s="3">
        <f t="shared" si="366"/>
        <v>43265</v>
      </c>
      <c r="B3943">
        <v>6</v>
      </c>
      <c r="C3943">
        <v>14</v>
      </c>
      <c r="D3943">
        <v>6</v>
      </c>
      <c r="E3943">
        <v>1</v>
      </c>
      <c r="F3943" s="1">
        <f>VLOOKUP(A3943,Weather!$A$1:$E$366, 5)</f>
        <v>0.26190476190476125</v>
      </c>
      <c r="G3943" s="1">
        <f>VLOOKUP(D3943, Summer!$A$1:$E$25, 2)</f>
        <v>420.20776289112302</v>
      </c>
      <c r="H3943" s="1">
        <f>VLOOKUP(D3943, Summer!$A$1:$E$25, 3)</f>
        <v>354.54545454545399</v>
      </c>
      <c r="I3943" s="1">
        <f>VLOOKUP(D3943, Summer!$A$1:$E$25, 5)</f>
        <v>244.50179868660999</v>
      </c>
      <c r="J3943" s="1">
        <f t="shared" si="367"/>
        <v>371.74272577884346</v>
      </c>
      <c r="K3943" s="47">
        <f t="shared" si="368"/>
        <v>6.9545717879042046</v>
      </c>
      <c r="L3943" s="48">
        <f>Solar!K3960/1000*Variables!$B$3</f>
        <v>0.92959999999999987</v>
      </c>
      <c r="M3943">
        <f>IF(E3943=1, VLOOKUP(D3943, Sheet1!$A$2:$C$26, 2), Sheet1!$C$3)</f>
        <v>0.18637999999999999</v>
      </c>
      <c r="N3943" s="1">
        <f>'Electricity Rates'!$J$2</f>
        <v>0.24729999999999999</v>
      </c>
      <c r="O3943" s="145">
        <f>L3943-K3943</f>
        <v>-6.0249717879042048</v>
      </c>
      <c r="P3943">
        <f t="shared" si="369"/>
        <v>1.7198656031487098</v>
      </c>
      <c r="Q3943">
        <f>IF(O3943&gt;0, IF(Q3942+O3943*Variables!$B$5&lt;Variables!$B$4, Q3942+O3943*Variables!$B$5, Variables!$B$4), IF(Q3942&gt;-O3943, Q3942+O3943/Variables!$B$5, 0))</f>
        <v>20.829644254199156</v>
      </c>
      <c r="R3943">
        <f>IF(O3943&gt;0, 0, IF(Q3942&gt;-O3943, 0, -O3943 - Q3942*Variables!$B$5))</f>
        <v>0</v>
      </c>
      <c r="S3943">
        <f t="shared" si="370"/>
        <v>0</v>
      </c>
      <c r="T3943">
        <f t="shared" si="371"/>
        <v>0</v>
      </c>
    </row>
    <row r="3944" spans="1:20" x14ac:dyDescent="0.3">
      <c r="A3944" s="3">
        <f t="shared" si="366"/>
        <v>43265</v>
      </c>
      <c r="B3944">
        <v>6</v>
      </c>
      <c r="C3944">
        <v>14</v>
      </c>
      <c r="D3944">
        <v>7</v>
      </c>
      <c r="E3944">
        <v>1</v>
      </c>
      <c r="F3944" s="1">
        <f>VLOOKUP(A3944,Weather!$A$1:$E$366, 5)</f>
        <v>0.26190476190476125</v>
      </c>
      <c r="G3944" s="1">
        <f>VLOOKUP(D3944, Summer!$A$1:$E$25, 2)</f>
        <v>767.23345107957198</v>
      </c>
      <c r="H3944" s="1">
        <f>VLOOKUP(D3944, Summer!$A$1:$E$25, 3)</f>
        <v>587.45596403639502</v>
      </c>
      <c r="I3944" s="1">
        <f>VLOOKUP(D3944, Summer!$A$1:$E$25, 5)</f>
        <v>275.57273968370998</v>
      </c>
      <c r="J3944" s="1">
        <f t="shared" si="367"/>
        <v>634.54054397627453</v>
      </c>
      <c r="K3944" s="47">
        <f t="shared" si="368"/>
        <v>11.870999644103691</v>
      </c>
      <c r="L3944" s="48">
        <f>Solar!K3961/1000*Variables!$B$3</f>
        <v>5.6856</v>
      </c>
      <c r="M3944">
        <f>IF(E3944=1, VLOOKUP(D3944, Sheet1!$A$2:$C$26, 2), Sheet1!$C$3)</f>
        <v>0.18637999999999999</v>
      </c>
      <c r="N3944" s="1">
        <f>'Electricity Rates'!$J$2</f>
        <v>0.24729999999999999</v>
      </c>
      <c r="O3944" s="145">
        <f>L3944-K3944</f>
        <v>-6.1853996441036907</v>
      </c>
      <c r="P3944">
        <f t="shared" si="369"/>
        <v>2.9356982119868427</v>
      </c>
      <c r="Q3944">
        <f>IF(O3944&gt;0, IF(Q3943+O3944*Variables!$B$5&lt;Variables!$B$4, Q3943+O3944*Variables!$B$5, Variables!$B$4), IF(Q3943&gt;-O3944, Q3943+O3944/Variables!$B$5, 0))</f>
        <v>14.249431866854803</v>
      </c>
      <c r="R3944">
        <f>IF(O3944&gt;0, 0, IF(Q3943&gt;-O3944, 0, -O3944 - Q3943*Variables!$B$5))</f>
        <v>0</v>
      </c>
      <c r="S3944">
        <f t="shared" si="370"/>
        <v>0</v>
      </c>
      <c r="T3944">
        <f t="shared" si="371"/>
        <v>0</v>
      </c>
    </row>
    <row r="3945" spans="1:20" x14ac:dyDescent="0.3">
      <c r="A3945" s="3">
        <f t="shared" si="366"/>
        <v>43265</v>
      </c>
      <c r="B3945">
        <v>6</v>
      </c>
      <c r="C3945">
        <v>14</v>
      </c>
      <c r="D3945">
        <v>8</v>
      </c>
      <c r="E3945">
        <v>1</v>
      </c>
      <c r="F3945" s="1">
        <f>VLOOKUP(A3945,Weather!$A$1:$E$366, 5)</f>
        <v>0.26190476190476125</v>
      </c>
      <c r="G3945" s="1">
        <f>VLOOKUP(D3945, Summer!$A$1:$E$25, 2)</f>
        <v>1109.6398637209199</v>
      </c>
      <c r="H3945" s="1">
        <f>VLOOKUP(D3945, Summer!$A$1:$E$25, 3)</f>
        <v>814.26008774773595</v>
      </c>
      <c r="I3945" s="1">
        <f>VLOOKUP(D3945, Summer!$A$1:$E$25, 5)</f>
        <v>328.96533168578299</v>
      </c>
      <c r="J3945" s="1">
        <f t="shared" si="367"/>
        <v>891.62145764547438</v>
      </c>
      <c r="K3945" s="47">
        <f t="shared" si="368"/>
        <v>16.680475513918289</v>
      </c>
      <c r="L3945" s="48">
        <f>Solar!K3962/1000*Variables!$B$3</f>
        <v>14.5738</v>
      </c>
      <c r="M3945">
        <f>IF(E3945=1, VLOOKUP(D3945, Sheet1!$A$2:$C$26, 2), Sheet1!$C$3)</f>
        <v>0.18637999999999999</v>
      </c>
      <c r="N3945" s="1">
        <f>'Electricity Rates'!$J$2</f>
        <v>0.24729999999999999</v>
      </c>
      <c r="O3945" s="145">
        <f>L3945-K3945</f>
        <v>-2.1066755139182884</v>
      </c>
      <c r="P3945">
        <f t="shared" si="369"/>
        <v>4.1250815945919923</v>
      </c>
      <c r="Q3945">
        <f>IF(O3945&gt;0, IF(Q3944+O3945*Variables!$B$5&lt;Variables!$B$4, Q3944+O3945*Variables!$B$5, Variables!$B$4), IF(Q3944&gt;-O3945, Q3944+O3945/Variables!$B$5, 0))</f>
        <v>12.008287703111943</v>
      </c>
      <c r="R3945">
        <f>IF(O3945&gt;0, 0, IF(Q3944&gt;-O3945, 0, -O3945 - Q3944*Variables!$B$5))</f>
        <v>0</v>
      </c>
      <c r="S3945">
        <f t="shared" si="370"/>
        <v>0</v>
      </c>
      <c r="T3945">
        <f t="shared" si="371"/>
        <v>0</v>
      </c>
    </row>
    <row r="3946" spans="1:20" x14ac:dyDescent="0.3">
      <c r="A3946" s="3">
        <f t="shared" si="366"/>
        <v>43265</v>
      </c>
      <c r="B3946">
        <v>6</v>
      </c>
      <c r="C3946">
        <v>14</v>
      </c>
      <c r="D3946">
        <v>9</v>
      </c>
      <c r="E3946">
        <v>1</v>
      </c>
      <c r="F3946" s="1">
        <f>VLOOKUP(A3946,Weather!$A$1:$E$366, 5)</f>
        <v>0.26190476190476125</v>
      </c>
      <c r="G3946" s="1">
        <f>VLOOKUP(D3946, Summer!$A$1:$E$25, 2)</f>
        <v>1322.40871182827</v>
      </c>
      <c r="H3946" s="1">
        <f>VLOOKUP(D3946, Summer!$A$1:$E$25, 3)</f>
        <v>1017.49011217013</v>
      </c>
      <c r="I3946" s="1">
        <f>VLOOKUP(D3946, Summer!$A$1:$E$25, 5)</f>
        <v>386.82225388885001</v>
      </c>
      <c r="J3946" s="1">
        <f t="shared" si="367"/>
        <v>1097.3497454139283</v>
      </c>
      <c r="K3946" s="47">
        <f t="shared" si="368"/>
        <v>20.529245232520687</v>
      </c>
      <c r="L3946" s="48">
        <f>Solar!K3963/1000*Variables!$B$3</f>
        <v>23.770349999999997</v>
      </c>
      <c r="M3946">
        <f>IF(E3946=1, VLOOKUP(D3946, Sheet1!$A$2:$C$26, 2), Sheet1!$C$3)</f>
        <v>0.25796000000000002</v>
      </c>
      <c r="N3946" s="1">
        <f>'Electricity Rates'!$J$2</f>
        <v>0.24729999999999999</v>
      </c>
      <c r="O3946" s="145">
        <f>L3946-K3946</f>
        <v>3.2411047674793103</v>
      </c>
      <c r="P3946">
        <f t="shared" si="369"/>
        <v>5.0768823460023658</v>
      </c>
      <c r="Q3946">
        <f>IF(O3946&gt;0, IF(Q3945+O3946*Variables!$B$5&lt;Variables!$B$4, Q3945+O3946*Variables!$B$5, Variables!$B$4), IF(Q3945&gt;-O3946, Q3945+O3946/Variables!$B$5, 0))</f>
        <v>15.054926184542495</v>
      </c>
      <c r="R3946">
        <f>IF(O3946&gt;0, 0, IF(Q3945&gt;-O3946, 0, -O3946 - Q3945*Variables!$B$5))</f>
        <v>0</v>
      </c>
      <c r="S3946">
        <f t="shared" si="370"/>
        <v>0</v>
      </c>
      <c r="T3946">
        <f t="shared" si="371"/>
        <v>0</v>
      </c>
    </row>
    <row r="3947" spans="1:20" x14ac:dyDescent="0.3">
      <c r="A3947" s="3">
        <f t="shared" si="366"/>
        <v>43265</v>
      </c>
      <c r="B3947">
        <v>6</v>
      </c>
      <c r="C3947">
        <v>14</v>
      </c>
      <c r="D3947">
        <v>10</v>
      </c>
      <c r="E3947">
        <v>1</v>
      </c>
      <c r="F3947" s="1">
        <f>VLOOKUP(A3947,Weather!$A$1:$E$366, 5)</f>
        <v>0.26190476190476125</v>
      </c>
      <c r="G3947" s="1">
        <f>VLOOKUP(D3947, Summer!$A$1:$E$25, 2)</f>
        <v>1424.0693518383</v>
      </c>
      <c r="H3947" s="1">
        <f>VLOOKUP(D3947, Summer!$A$1:$E$25, 3)</f>
        <v>1069.7659339946799</v>
      </c>
      <c r="I3947" s="1">
        <f>VLOOKUP(D3947, Summer!$A$1:$E$25, 5)</f>
        <v>417.88322986318002</v>
      </c>
      <c r="J3947" s="1">
        <f t="shared" si="367"/>
        <v>1162.5596862870564</v>
      </c>
      <c r="K3947" s="47">
        <f t="shared" si="368"/>
        <v>21.749194363030259</v>
      </c>
      <c r="L3947" s="48">
        <f>Solar!K3964/1000*Variables!$B$3</f>
        <v>30.552800000000001</v>
      </c>
      <c r="M3947">
        <f>IF(E3947=1, VLOOKUP(D3947, Sheet1!$A$2:$C$26, 2), Sheet1!$C$3)</f>
        <v>0.25796000000000002</v>
      </c>
      <c r="N3947" s="1">
        <f>'Electricity Rates'!$J$2</f>
        <v>0.24729999999999999</v>
      </c>
      <c r="O3947" s="145">
        <f>L3947-K3947</f>
        <v>8.803605636969742</v>
      </c>
      <c r="P3947">
        <f t="shared" si="369"/>
        <v>5.3785757659773825</v>
      </c>
      <c r="Q3947">
        <f>IF(O3947&gt;0, IF(Q3946+O3947*Variables!$B$5&lt;Variables!$B$4, Q3946+O3947*Variables!$B$5, Variables!$B$4), IF(Q3946&gt;-O3947, Q3946+O3947/Variables!$B$5, 0))</f>
        <v>23.330315483294051</v>
      </c>
      <c r="R3947">
        <f>IF(O3947&gt;0, 0, IF(Q3946&gt;-O3947, 0, -O3947 - Q3946*Variables!$B$5))</f>
        <v>0</v>
      </c>
      <c r="S3947">
        <f t="shared" si="370"/>
        <v>0</v>
      </c>
      <c r="T3947">
        <f t="shared" si="371"/>
        <v>0</v>
      </c>
    </row>
    <row r="3948" spans="1:20" x14ac:dyDescent="0.3">
      <c r="A3948" s="3">
        <f t="shared" si="366"/>
        <v>43265</v>
      </c>
      <c r="B3948">
        <v>6</v>
      </c>
      <c r="C3948">
        <v>14</v>
      </c>
      <c r="D3948">
        <v>11</v>
      </c>
      <c r="E3948">
        <v>1</v>
      </c>
      <c r="F3948" s="1">
        <f>VLOOKUP(A3948,Weather!$A$1:$E$366, 5)</f>
        <v>0.26190476190476125</v>
      </c>
      <c r="G3948" s="1">
        <f>VLOOKUP(D3948, Summer!$A$1:$E$25, 2)</f>
        <v>1497.9516334678001</v>
      </c>
      <c r="H3948" s="1">
        <f>VLOOKUP(D3948, Summer!$A$1:$E$25, 3)</f>
        <v>1079.6213447448599</v>
      </c>
      <c r="I3948" s="1">
        <f>VLOOKUP(D3948, Summer!$A$1:$E$25, 5)</f>
        <v>435.54125021175599</v>
      </c>
      <c r="J3948" s="1">
        <f t="shared" si="367"/>
        <v>1189.1840394103915</v>
      </c>
      <c r="K3948" s="47">
        <f t="shared" si="368"/>
        <v>22.247283396823221</v>
      </c>
      <c r="L3948" s="48">
        <f>Solar!K3965/1000*Variables!$B$3</f>
        <v>36.107499999999995</v>
      </c>
      <c r="M3948">
        <f>IF(E3948=1, VLOOKUP(D3948, Sheet1!$A$2:$C$26, 2), Sheet1!$C$3)</f>
        <v>0.25796000000000002</v>
      </c>
      <c r="N3948" s="1">
        <f>'Electricity Rates'!$J$2</f>
        <v>0.24729999999999999</v>
      </c>
      <c r="O3948" s="145">
        <f>L3948-K3948</f>
        <v>13.860216603176774</v>
      </c>
      <c r="P3948">
        <f t="shared" si="369"/>
        <v>5.5017531840343823</v>
      </c>
      <c r="Q3948">
        <f>IF(O3948&gt;0, IF(Q3947+O3948*Variables!$B$5&lt;Variables!$B$4, Q3947+O3948*Variables!$B$5, Variables!$B$4), IF(Q3947&gt;-O3948, Q3947+O3948/Variables!$B$5, 0))</f>
        <v>36.358919090280217</v>
      </c>
      <c r="R3948">
        <f>IF(O3948&gt;0, 0, IF(Q3947&gt;-O3948, 0, -O3948 - Q3947*Variables!$B$5))</f>
        <v>0</v>
      </c>
      <c r="S3948">
        <f t="shared" si="370"/>
        <v>0</v>
      </c>
      <c r="T3948">
        <f t="shared" si="371"/>
        <v>0</v>
      </c>
    </row>
    <row r="3949" spans="1:20" x14ac:dyDescent="0.3">
      <c r="A3949" s="3">
        <f t="shared" si="366"/>
        <v>43265</v>
      </c>
      <c r="B3949">
        <v>6</v>
      </c>
      <c r="C3949">
        <v>14</v>
      </c>
      <c r="D3949">
        <v>12</v>
      </c>
      <c r="E3949">
        <v>1</v>
      </c>
      <c r="F3949" s="1">
        <f>VLOOKUP(A3949,Weather!$A$1:$E$366, 5)</f>
        <v>0.26190476190476125</v>
      </c>
      <c r="G3949" s="1">
        <f>VLOOKUP(D3949, Summer!$A$1:$E$25, 2)</f>
        <v>1553.30978408544</v>
      </c>
      <c r="H3949" s="1">
        <f>VLOOKUP(D3949, Summer!$A$1:$E$25, 3)</f>
        <v>1117.7462231731799</v>
      </c>
      <c r="I3949" s="1">
        <f>VLOOKUP(D3949, Summer!$A$1:$E$25, 5)</f>
        <v>435.36187980189499</v>
      </c>
      <c r="J3949" s="1">
        <f t="shared" si="367"/>
        <v>1231.8223938882954</v>
      </c>
      <c r="K3949" s="47">
        <f t="shared" si="368"/>
        <v>23.044962750234699</v>
      </c>
      <c r="L3949" s="48">
        <f>Solar!K3966/1000*Variables!$B$3</f>
        <v>39.216949999999997</v>
      </c>
      <c r="M3949">
        <f>IF(E3949=1, VLOOKUP(D3949, Sheet1!$A$2:$C$26, 2), Sheet1!$C$3)</f>
        <v>0.25796000000000002</v>
      </c>
      <c r="N3949" s="1">
        <f>'Electricity Rates'!$J$2</f>
        <v>0.24729999999999999</v>
      </c>
      <c r="O3949" s="145">
        <f>L3949-K3949</f>
        <v>16.171987249765298</v>
      </c>
      <c r="P3949">
        <f t="shared" si="369"/>
        <v>5.6990192881330408</v>
      </c>
      <c r="Q3949">
        <f>IF(O3949&gt;0, IF(Q3948+O3949*Variables!$B$5&lt;Variables!$B$4, Q3948+O3949*Variables!$B$5, Variables!$B$4), IF(Q3948&gt;-O3949, Q3948+O3949/Variables!$B$5, 0))</f>
        <v>51.560587105059597</v>
      </c>
      <c r="R3949">
        <f>IF(O3949&gt;0, 0, IF(Q3948&gt;-O3949, 0, -O3949 - Q3948*Variables!$B$5))</f>
        <v>0</v>
      </c>
      <c r="S3949">
        <f t="shared" si="370"/>
        <v>0</v>
      </c>
      <c r="T3949">
        <f t="shared" si="371"/>
        <v>0</v>
      </c>
    </row>
    <row r="3950" spans="1:20" x14ac:dyDescent="0.3">
      <c r="A3950" s="3">
        <f t="shared" si="366"/>
        <v>43265</v>
      </c>
      <c r="B3950">
        <v>6</v>
      </c>
      <c r="C3950">
        <v>14</v>
      </c>
      <c r="D3950">
        <v>13</v>
      </c>
      <c r="E3950">
        <v>1</v>
      </c>
      <c r="F3950" s="1">
        <f>VLOOKUP(A3950,Weather!$A$1:$E$366, 5)</f>
        <v>0.26190476190476125</v>
      </c>
      <c r="G3950" s="1">
        <f>VLOOKUP(D3950, Summer!$A$1:$E$25, 2)</f>
        <v>1622.5675647430101</v>
      </c>
      <c r="H3950" s="1">
        <f>VLOOKUP(D3950, Summer!$A$1:$E$25, 3)</f>
        <v>1132.28619594112</v>
      </c>
      <c r="I3950" s="1">
        <f>VLOOKUP(D3950, Summer!$A$1:$E$25, 5)</f>
        <v>435.17254436926402</v>
      </c>
      <c r="J3950" s="1">
        <f t="shared" si="367"/>
        <v>1260.6932211035196</v>
      </c>
      <c r="K3950" s="47">
        <f t="shared" si="368"/>
        <v>23.585078874965291</v>
      </c>
      <c r="L3950" s="48">
        <f>Solar!K3967/1000*Variables!$B$3</f>
        <v>39.816250000000004</v>
      </c>
      <c r="M3950">
        <f>IF(E3950=1, VLOOKUP(D3950, Sheet1!$A$2:$C$26, 2), Sheet1!$C$3)</f>
        <v>0.55478000000000005</v>
      </c>
      <c r="N3950" s="1">
        <f>'Electricity Rates'!$J$2</f>
        <v>0.24729999999999999</v>
      </c>
      <c r="O3950" s="145">
        <f>L3950-K3950</f>
        <v>16.231171125034713</v>
      </c>
      <c r="P3950">
        <f t="shared" si="369"/>
        <v>5.8325900057789166</v>
      </c>
      <c r="Q3950">
        <f>IF(O3950&gt;0, IF(Q3949+O3950*Variables!$B$5&lt;Variables!$B$4, Q3949+O3950*Variables!$B$5, Variables!$B$4), IF(Q3949&gt;-O3950, Q3949+O3950/Variables!$B$5, 0))</f>
        <v>66.817887962592224</v>
      </c>
      <c r="R3950">
        <f>IF(O3950&gt;0, 0, IF(Q3949&gt;-O3950, 0, -O3950 - Q3949*Variables!$B$5))</f>
        <v>0</v>
      </c>
      <c r="S3950">
        <f t="shared" si="370"/>
        <v>0</v>
      </c>
      <c r="T3950">
        <f t="shared" si="371"/>
        <v>0</v>
      </c>
    </row>
    <row r="3951" spans="1:20" x14ac:dyDescent="0.3">
      <c r="A3951" s="3">
        <f t="shared" si="366"/>
        <v>43265</v>
      </c>
      <c r="B3951">
        <v>6</v>
      </c>
      <c r="C3951">
        <v>14</v>
      </c>
      <c r="D3951">
        <v>14</v>
      </c>
      <c r="E3951">
        <v>1</v>
      </c>
      <c r="F3951" s="1">
        <f>VLOOKUP(A3951,Weather!$A$1:$E$366, 5)</f>
        <v>0.26190476190476125</v>
      </c>
      <c r="G3951" s="1">
        <f>VLOOKUP(D3951, Summer!$A$1:$E$25, 2)</f>
        <v>1636.26340321468</v>
      </c>
      <c r="H3951" s="1">
        <f>VLOOKUP(D3951, Summer!$A$1:$E$25, 3)</f>
        <v>1156.2601309732199</v>
      </c>
      <c r="I3951" s="1">
        <f>VLOOKUP(D3951, Summer!$A$1:$E$25, 5)</f>
        <v>417.13087064403902</v>
      </c>
      <c r="J3951" s="1">
        <f t="shared" si="367"/>
        <v>1281.9752737031258</v>
      </c>
      <c r="K3951" s="47">
        <f t="shared" si="368"/>
        <v>23.98322402303193</v>
      </c>
      <c r="L3951" s="48">
        <f>Solar!K3968/1000*Variables!$B$3</f>
        <v>37.984949999999998</v>
      </c>
      <c r="M3951">
        <f>IF(E3951=1, VLOOKUP(D3951, Sheet1!$A$2:$C$26, 2), Sheet1!$C$3)</f>
        <v>0.55478000000000005</v>
      </c>
      <c r="N3951" s="1">
        <f>'Electricity Rates'!$J$2</f>
        <v>0.24729999999999999</v>
      </c>
      <c r="O3951" s="145">
        <f>L3951-K3951</f>
        <v>14.001725976968068</v>
      </c>
      <c r="P3951">
        <f t="shared" si="369"/>
        <v>5.9310513008957964</v>
      </c>
      <c r="Q3951">
        <f>IF(O3951&gt;0, IF(Q3950+O3951*Variables!$B$5&lt;Variables!$B$4, Q3950+O3951*Variables!$B$5, Variables!$B$4), IF(Q3950&gt;-O3951, Q3950+O3951/Variables!$B$5, 0))</f>
        <v>79.979510380942202</v>
      </c>
      <c r="R3951">
        <f>IF(O3951&gt;0, 0, IF(Q3950&gt;-O3951, 0, -O3951 - Q3950*Variables!$B$5))</f>
        <v>0</v>
      </c>
      <c r="S3951">
        <f t="shared" si="370"/>
        <v>0</v>
      </c>
      <c r="T3951">
        <f t="shared" si="371"/>
        <v>0</v>
      </c>
    </row>
    <row r="3952" spans="1:20" x14ac:dyDescent="0.3">
      <c r="A3952" s="3">
        <f t="shared" si="366"/>
        <v>43265</v>
      </c>
      <c r="B3952">
        <v>6</v>
      </c>
      <c r="C3952">
        <v>14</v>
      </c>
      <c r="D3952">
        <v>15</v>
      </c>
      <c r="E3952">
        <v>1</v>
      </c>
      <c r="F3952" s="1">
        <f>VLOOKUP(A3952,Weather!$A$1:$E$366, 5)</f>
        <v>0.26190476190476125</v>
      </c>
      <c r="G3952" s="1">
        <f>VLOOKUP(D3952, Summer!$A$1:$E$25, 2)</f>
        <v>1589.7727985285201</v>
      </c>
      <c r="H3952" s="1">
        <f>VLOOKUP(D3952, Summer!$A$1:$E$25, 3)</f>
        <v>1137.7596230737599</v>
      </c>
      <c r="I3952" s="1">
        <f>VLOOKUP(D3952, Summer!$A$1:$E$25, 5)</f>
        <v>403.543562097039</v>
      </c>
      <c r="J3952" s="1">
        <f t="shared" si="367"/>
        <v>1256.1440261690539</v>
      </c>
      <c r="K3952" s="47">
        <f t="shared" si="368"/>
        <v>23.499972427535475</v>
      </c>
      <c r="L3952" s="48">
        <f>Solar!K3969/1000*Variables!$B$3</f>
        <v>33.490549999999999</v>
      </c>
      <c r="M3952">
        <f>IF(E3952=1, VLOOKUP(D3952, Sheet1!$A$2:$C$26, 2), Sheet1!$C$3)</f>
        <v>0.55478000000000005</v>
      </c>
      <c r="N3952" s="1">
        <f>'Electricity Rates'!$J$2</f>
        <v>0.24729999999999999</v>
      </c>
      <c r="O3952" s="145">
        <f>L3952-K3952</f>
        <v>9.9905775724645238</v>
      </c>
      <c r="P3952">
        <f t="shared" si="369"/>
        <v>5.8115431813295224</v>
      </c>
      <c r="Q3952">
        <f>IF(O3952&gt;0, IF(Q3951+O3952*Variables!$B$5&lt;Variables!$B$4, Q3951+O3952*Variables!$B$5, Variables!$B$4), IF(Q3951&gt;-O3952, Q3951+O3952/Variables!$B$5, 0))</f>
        <v>89.370653299058858</v>
      </c>
      <c r="R3952">
        <f>IF(O3952&gt;0, 0, IF(Q3951&gt;-O3952, 0, -O3952 - Q3951*Variables!$B$5))</f>
        <v>0</v>
      </c>
      <c r="S3952">
        <f t="shared" si="370"/>
        <v>0</v>
      </c>
      <c r="T3952">
        <f t="shared" si="371"/>
        <v>0</v>
      </c>
    </row>
    <row r="3953" spans="1:20" x14ac:dyDescent="0.3">
      <c r="A3953" s="3">
        <f t="shared" si="366"/>
        <v>43265</v>
      </c>
      <c r="B3953">
        <v>6</v>
      </c>
      <c r="C3953">
        <v>14</v>
      </c>
      <c r="D3953">
        <v>16</v>
      </c>
      <c r="E3953">
        <v>1</v>
      </c>
      <c r="F3953" s="1">
        <f>VLOOKUP(A3953,Weather!$A$1:$E$366, 5)</f>
        <v>0.26190476190476125</v>
      </c>
      <c r="G3953" s="1">
        <f>VLOOKUP(D3953, Summer!$A$1:$E$25, 2)</f>
        <v>1459.9523441255701</v>
      </c>
      <c r="H3953" s="1">
        <f>VLOOKUP(D3953, Summer!$A$1:$E$25, 3)</f>
        <v>1006.09479349024</v>
      </c>
      <c r="I3953" s="1">
        <f>VLOOKUP(D3953, Summer!$A$1:$E$25, 5)</f>
        <v>381.04254068220598</v>
      </c>
      <c r="J3953" s="1">
        <f t="shared" si="367"/>
        <v>1124.9622472280644</v>
      </c>
      <c r="K3953" s="47">
        <f t="shared" si="368"/>
        <v>21.045820575609682</v>
      </c>
      <c r="L3953" s="48">
        <f>Solar!K3970/1000*Variables!$B$3</f>
        <v>26.825749999999999</v>
      </c>
      <c r="M3953">
        <f>IF(E3953=1, VLOOKUP(D3953, Sheet1!$A$2:$C$26, 2), Sheet1!$C$3)</f>
        <v>0.55478000000000005</v>
      </c>
      <c r="N3953" s="1">
        <f>'Electricity Rates'!$J$2</f>
        <v>0.24729999999999999</v>
      </c>
      <c r="O3953" s="145">
        <f>L3953-K3953</f>
        <v>5.7799294243903176</v>
      </c>
      <c r="P3953">
        <f t="shared" si="369"/>
        <v>5.2046314283482742</v>
      </c>
      <c r="Q3953">
        <f>IF(O3953&gt;0, IF(Q3952+O3953*Variables!$B$5&lt;Variables!$B$4, Q3952+O3953*Variables!$B$5, Variables!$B$4), IF(Q3952&gt;-O3953, Q3952+O3953/Variables!$B$5, 0))</f>
        <v>94.80378695798575</v>
      </c>
      <c r="R3953">
        <f>IF(O3953&gt;0, 0, IF(Q3952&gt;-O3953, 0, -O3953 - Q3952*Variables!$B$5))</f>
        <v>0</v>
      </c>
      <c r="S3953">
        <f t="shared" si="370"/>
        <v>0</v>
      </c>
      <c r="T3953">
        <f t="shared" si="371"/>
        <v>0</v>
      </c>
    </row>
    <row r="3954" spans="1:20" x14ac:dyDescent="0.3">
      <c r="A3954" s="3">
        <f t="shared" si="366"/>
        <v>43265</v>
      </c>
      <c r="B3954">
        <v>6</v>
      </c>
      <c r="C3954">
        <v>14</v>
      </c>
      <c r="D3954">
        <v>17</v>
      </c>
      <c r="E3954">
        <v>1</v>
      </c>
      <c r="F3954" s="1">
        <f>VLOOKUP(A3954,Weather!$A$1:$E$366, 5)</f>
        <v>0.26190476190476125</v>
      </c>
      <c r="G3954" s="1">
        <f>VLOOKUP(D3954, Summer!$A$1:$E$25, 2)</f>
        <v>1144.9480592772099</v>
      </c>
      <c r="H3954" s="1">
        <f>VLOOKUP(D3954, Summer!$A$1:$E$25, 3)</f>
        <v>808.38142168622596</v>
      </c>
      <c r="I3954" s="1">
        <f>VLOOKUP(D3954, Summer!$A$1:$E$25, 5)</f>
        <v>371.93450987035499</v>
      </c>
      <c r="J3954" s="1">
        <f t="shared" si="367"/>
        <v>896.52982676957868</v>
      </c>
      <c r="K3954" s="47">
        <f t="shared" si="368"/>
        <v>16.772301400661863</v>
      </c>
      <c r="L3954" s="48">
        <f>Solar!K3971/1000*Variables!$B$3</f>
        <v>17.909849999999999</v>
      </c>
      <c r="M3954">
        <f>IF(E3954=1, VLOOKUP(D3954, Sheet1!$A$2:$C$26, 2), Sheet1!$C$3)</f>
        <v>0.55478000000000005</v>
      </c>
      <c r="N3954" s="1">
        <f>'Electricity Rates'!$J$2</f>
        <v>0.24729999999999999</v>
      </c>
      <c r="O3954" s="145">
        <f>L3954-K3954</f>
        <v>1.1375485993381353</v>
      </c>
      <c r="P3954">
        <f t="shared" si="369"/>
        <v>4.1477901363836791</v>
      </c>
      <c r="Q3954">
        <f>IF(O3954&gt;0, IF(Q3953+O3954*Variables!$B$5&lt;Variables!$B$4, Q3953+O3954*Variables!$B$5, Variables!$B$4), IF(Q3953&gt;-O3954, Q3953+O3954/Variables!$B$5, 0))</f>
        <v>95.873082641363595</v>
      </c>
      <c r="R3954">
        <f>IF(O3954&gt;0, 0, IF(Q3953&gt;-O3954, 0, -O3954 - Q3953*Variables!$B$5))</f>
        <v>0</v>
      </c>
      <c r="S3954">
        <f t="shared" si="370"/>
        <v>0</v>
      </c>
      <c r="T3954">
        <f t="shared" si="371"/>
        <v>0</v>
      </c>
    </row>
    <row r="3955" spans="1:20" x14ac:dyDescent="0.3">
      <c r="A3955" s="3">
        <f t="shared" si="366"/>
        <v>43265</v>
      </c>
      <c r="B3955">
        <v>6</v>
      </c>
      <c r="C3955">
        <v>14</v>
      </c>
      <c r="D3955">
        <v>18</v>
      </c>
      <c r="E3955">
        <v>1</v>
      </c>
      <c r="F3955" s="1">
        <f>VLOOKUP(A3955,Weather!$A$1:$E$366, 5)</f>
        <v>0.26190476190476125</v>
      </c>
      <c r="G3955" s="1">
        <f>VLOOKUP(D3955, Summer!$A$1:$E$25, 2)</f>
        <v>769.75210584620504</v>
      </c>
      <c r="H3955" s="1">
        <f>VLOOKUP(D3955, Summer!$A$1:$E$25, 3)</f>
        <v>572.92139445417001</v>
      </c>
      <c r="I3955" s="1">
        <f>VLOOKUP(D3955, Summer!$A$1:$E$25, 5)</f>
        <v>349.41355840998102</v>
      </c>
      <c r="J3955" s="1">
        <f t="shared" si="367"/>
        <v>624.47229505684572</v>
      </c>
      <c r="K3955" s="47">
        <f t="shared" si="368"/>
        <v>11.682642602975433</v>
      </c>
      <c r="L3955" s="48">
        <f>Solar!K3972/1000*Variables!$B$3</f>
        <v>8.3331</v>
      </c>
      <c r="M3955">
        <f>IF(E3955=1, VLOOKUP(D3955, Sheet1!$A$2:$C$26, 2), Sheet1!$C$3)</f>
        <v>0.55478000000000005</v>
      </c>
      <c r="N3955" s="1">
        <f>'Electricity Rates'!$J$2</f>
        <v>0.24729999999999999</v>
      </c>
      <c r="O3955" s="145">
        <f>L3955-K3955</f>
        <v>-3.3495426029754327</v>
      </c>
      <c r="P3955">
        <f t="shared" si="369"/>
        <v>2.8891175157158244</v>
      </c>
      <c r="Q3955">
        <f>IF(O3955&gt;0, IF(Q3954+O3955*Variables!$B$5&lt;Variables!$B$4, Q3954+O3955*Variables!$B$5, Variables!$B$4), IF(Q3954&gt;-O3955, Q3954+O3955/Variables!$B$5, 0))</f>
        <v>92.309739446708875</v>
      </c>
      <c r="R3955">
        <f>IF(O3955&gt;0, 0, IF(Q3954&gt;-O3955, 0, -O3955 - Q3954*Variables!$B$5))</f>
        <v>0</v>
      </c>
      <c r="S3955">
        <f t="shared" si="370"/>
        <v>0</v>
      </c>
      <c r="T3955">
        <f t="shared" si="371"/>
        <v>0</v>
      </c>
    </row>
    <row r="3956" spans="1:20" x14ac:dyDescent="0.3">
      <c r="A3956" s="3">
        <f t="shared" si="366"/>
        <v>43265</v>
      </c>
      <c r="B3956">
        <v>6</v>
      </c>
      <c r="C3956">
        <v>14</v>
      </c>
      <c r="D3956">
        <v>19</v>
      </c>
      <c r="E3956">
        <v>1</v>
      </c>
      <c r="F3956" s="1">
        <f>VLOOKUP(A3956,Weather!$A$1:$E$366, 5)</f>
        <v>0.26190476190476125</v>
      </c>
      <c r="G3956" s="1">
        <f>VLOOKUP(D3956, Summer!$A$1:$E$25, 2)</f>
        <v>565.86125451999203</v>
      </c>
      <c r="H3956" s="1">
        <f>VLOOKUP(D3956, Summer!$A$1:$E$25, 3)</f>
        <v>365.77406038600299</v>
      </c>
      <c r="I3956" s="1">
        <f>VLOOKUP(D3956, Summer!$A$1:$E$25, 5)</f>
        <v>331.38683221891199</v>
      </c>
      <c r="J3956" s="1">
        <f t="shared" si="367"/>
        <v>418.17784932585715</v>
      </c>
      <c r="K3956" s="47">
        <f t="shared" si="368"/>
        <v>7.8232811876949304</v>
      </c>
      <c r="L3956" s="48">
        <f>Solar!K3973/1000*Variables!$B$3</f>
        <v>1.7135500000000001</v>
      </c>
      <c r="M3956">
        <f>IF(E3956=1, VLOOKUP(D3956, Sheet1!$A$2:$C$26, 2), Sheet1!$C$3)</f>
        <v>0.25796000000000002</v>
      </c>
      <c r="N3956" s="1">
        <f>'Electricity Rates'!$J$2</f>
        <v>0.24729999999999999</v>
      </c>
      <c r="O3956" s="145">
        <f>L3956-K3956</f>
        <v>-6.1097311876949298</v>
      </c>
      <c r="P3956">
        <f t="shared" si="369"/>
        <v>1.9346974377169561</v>
      </c>
      <c r="Q3956">
        <f>IF(O3956&gt;0, IF(Q3955+O3956*Variables!$B$5&lt;Variables!$B$4, Q3955+O3956*Variables!$B$5, Variables!$B$4), IF(Q3955&gt;-O3956, Q3955+O3956/Variables!$B$5, 0))</f>
        <v>85.81002541724618</v>
      </c>
      <c r="R3956">
        <f>IF(O3956&gt;0, 0, IF(Q3955&gt;-O3956, 0, -O3956 - Q3955*Variables!$B$5))</f>
        <v>0</v>
      </c>
      <c r="S3956">
        <f t="shared" si="370"/>
        <v>0</v>
      </c>
      <c r="T3956">
        <f t="shared" si="371"/>
        <v>0</v>
      </c>
    </row>
    <row r="3957" spans="1:20" x14ac:dyDescent="0.3">
      <c r="A3957" s="3">
        <f t="shared" si="366"/>
        <v>43265</v>
      </c>
      <c r="B3957">
        <v>6</v>
      </c>
      <c r="C3957">
        <v>14</v>
      </c>
      <c r="D3957">
        <v>20</v>
      </c>
      <c r="E3957">
        <v>1</v>
      </c>
      <c r="F3957" s="1">
        <f>VLOOKUP(A3957,Weather!$A$1:$E$366, 5)</f>
        <v>0.26190476190476125</v>
      </c>
      <c r="G3957" s="1">
        <f>VLOOKUP(D3957, Summer!$A$1:$E$25, 2)</f>
        <v>459.178981251175</v>
      </c>
      <c r="H3957" s="1">
        <f>VLOOKUP(D3957, Summer!$A$1:$E$25, 3)</f>
        <v>328.41643432967999</v>
      </c>
      <c r="I3957" s="1">
        <f>VLOOKUP(D3957, Summer!$A$1:$E$25, 5)</f>
        <v>326.73316658528501</v>
      </c>
      <c r="J3957" s="1">
        <f t="shared" si="367"/>
        <v>362.66376804721432</v>
      </c>
      <c r="K3957" s="47">
        <f t="shared" si="368"/>
        <v>6.7847224299331064</v>
      </c>
      <c r="L3957" s="48">
        <f>Solar!K3974/1000*Variables!$B$3</f>
        <v>0.22334999999999999</v>
      </c>
      <c r="M3957">
        <f>IF(E3957=1, VLOOKUP(D3957, Sheet1!$A$2:$C$26, 2), Sheet1!$C$3)</f>
        <v>0.25796000000000002</v>
      </c>
      <c r="N3957" s="1">
        <f>'Electricity Rates'!$J$2</f>
        <v>0.24729999999999999</v>
      </c>
      <c r="O3957" s="145">
        <f>L3957-K3957</f>
        <v>-6.5613724299331064</v>
      </c>
      <c r="P3957">
        <f t="shared" si="369"/>
        <v>1.6778618569224573</v>
      </c>
      <c r="Q3957">
        <f>IF(O3957&gt;0, IF(Q3956+O3957*Variables!$B$5&lt;Variables!$B$4, Q3956+O3957*Variables!$B$5, Variables!$B$4), IF(Q3956&gt;-O3957, Q3956+O3957/Variables!$B$5, 0))</f>
        <v>78.829841981147126</v>
      </c>
      <c r="R3957">
        <f>IF(O3957&gt;0, 0, IF(Q3956&gt;-O3957, 0, -O3957 - Q3956*Variables!$B$5))</f>
        <v>0</v>
      </c>
      <c r="S3957">
        <f t="shared" si="370"/>
        <v>0</v>
      </c>
      <c r="T3957">
        <f t="shared" si="371"/>
        <v>0</v>
      </c>
    </row>
    <row r="3958" spans="1:20" x14ac:dyDescent="0.3">
      <c r="A3958" s="3">
        <f t="shared" si="366"/>
        <v>43265</v>
      </c>
      <c r="B3958">
        <v>6</v>
      </c>
      <c r="C3958">
        <v>14</v>
      </c>
      <c r="D3958">
        <v>21</v>
      </c>
      <c r="E3958">
        <v>1</v>
      </c>
      <c r="F3958" s="1">
        <f>VLOOKUP(A3958,Weather!$A$1:$E$366, 5)</f>
        <v>0.26190476190476125</v>
      </c>
      <c r="G3958" s="1">
        <f>VLOOKUP(D3958, Summer!$A$1:$E$25, 2)</f>
        <v>403.43414919632897</v>
      </c>
      <c r="H3958" s="1">
        <f>VLOOKUP(D3958, Summer!$A$1:$E$25, 3)</f>
        <v>305.25297715532997</v>
      </c>
      <c r="I3958" s="1">
        <f>VLOOKUP(D3958, Summer!$A$1:$E$25, 5)</f>
        <v>313.15582306105603</v>
      </c>
      <c r="J3958" s="1">
        <f t="shared" si="367"/>
        <v>330.96709364225819</v>
      </c>
      <c r="K3958" s="47">
        <f t="shared" si="368"/>
        <v>6.1917402885199744</v>
      </c>
      <c r="L3958" s="48">
        <f>Solar!K3975/1000*Variables!$B$3</f>
        <v>0</v>
      </c>
      <c r="M3958">
        <f>IF(E3958=1, VLOOKUP(D3958, Sheet1!$A$2:$C$26, 2), Sheet1!$C$3)</f>
        <v>0.25796000000000002</v>
      </c>
      <c r="N3958" s="1">
        <f>'Electricity Rates'!$J$2</f>
        <v>0.24729999999999999</v>
      </c>
      <c r="O3958" s="145">
        <f>L3958-K3958</f>
        <v>-6.1917402885199744</v>
      </c>
      <c r="P3958">
        <f t="shared" si="369"/>
        <v>1.5312173733509895</v>
      </c>
      <c r="Q3958">
        <f>IF(O3958&gt;0, IF(Q3957+O3958*Variables!$B$5&lt;Variables!$B$4, Q3957+O3958*Variables!$B$5, Variables!$B$4), IF(Q3957&gt;-O3958, Q3957+O3958/Variables!$B$5, 0))</f>
        <v>72.24288422740247</v>
      </c>
      <c r="R3958">
        <f>IF(O3958&gt;0, 0, IF(Q3957&gt;-O3958, 0, -O3958 - Q3957*Variables!$B$5))</f>
        <v>0</v>
      </c>
      <c r="S3958">
        <f t="shared" si="370"/>
        <v>0</v>
      </c>
      <c r="T3958">
        <f t="shared" si="371"/>
        <v>0</v>
      </c>
    </row>
    <row r="3959" spans="1:20" x14ac:dyDescent="0.3">
      <c r="A3959" s="3">
        <f t="shared" si="366"/>
        <v>43265</v>
      </c>
      <c r="B3959">
        <v>6</v>
      </c>
      <c r="C3959">
        <v>14</v>
      </c>
      <c r="D3959">
        <v>22</v>
      </c>
      <c r="E3959">
        <v>1</v>
      </c>
      <c r="F3959" s="1">
        <f>VLOOKUP(A3959,Weather!$A$1:$E$366, 5)</f>
        <v>0.26190476190476125</v>
      </c>
      <c r="G3959" s="1">
        <f>VLOOKUP(D3959, Summer!$A$1:$E$25, 2)</f>
        <v>366.19777187885302</v>
      </c>
      <c r="H3959" s="1">
        <f>VLOOKUP(D3959, Summer!$A$1:$E$25, 3)</f>
        <v>263.18917633836901</v>
      </c>
      <c r="I3959" s="1">
        <f>VLOOKUP(D3959, Summer!$A$1:$E$25, 5)</f>
        <v>295.10418431306101</v>
      </c>
      <c r="J3959" s="1">
        <f t="shared" si="367"/>
        <v>290.16761802754331</v>
      </c>
      <c r="K3959" s="47">
        <f t="shared" si="368"/>
        <v>5.4284627247777166</v>
      </c>
      <c r="L3959" s="48">
        <f>Solar!K3976/1000*Variables!$B$3</f>
        <v>0</v>
      </c>
      <c r="M3959">
        <f>IF(E3959=1, VLOOKUP(D3959, Sheet1!$A$2:$C$26, 2), Sheet1!$C$3)</f>
        <v>0.18637999999999999</v>
      </c>
      <c r="N3959" s="1">
        <f>'Electricity Rates'!$J$2</f>
        <v>0.24729999999999999</v>
      </c>
      <c r="O3959" s="145">
        <f>L3959-K3959</f>
        <v>-5.4284627247777166</v>
      </c>
      <c r="P3959">
        <f t="shared" si="369"/>
        <v>1.3424588318375292</v>
      </c>
      <c r="Q3959">
        <f>IF(O3959&gt;0, IF(Q3958+O3959*Variables!$B$5&lt;Variables!$B$4, Q3958+O3959*Variables!$B$5, Variables!$B$4), IF(Q3958&gt;-O3959, Q3958+O3959/Variables!$B$5, 0))</f>
        <v>66.467923881894265</v>
      </c>
      <c r="R3959">
        <f>IF(O3959&gt;0, 0, IF(Q3958&gt;-O3959, 0, -O3959 - Q3958*Variables!$B$5))</f>
        <v>0</v>
      </c>
      <c r="S3959">
        <f t="shared" si="370"/>
        <v>0</v>
      </c>
      <c r="T3959">
        <f t="shared" si="371"/>
        <v>0</v>
      </c>
    </row>
    <row r="3960" spans="1:20" x14ac:dyDescent="0.3">
      <c r="A3960" s="3">
        <f t="shared" si="366"/>
        <v>43265</v>
      </c>
      <c r="B3960">
        <v>6</v>
      </c>
      <c r="C3960">
        <v>14</v>
      </c>
      <c r="D3960">
        <v>23</v>
      </c>
      <c r="E3960">
        <v>1</v>
      </c>
      <c r="F3960" s="1">
        <f>VLOOKUP(A3960,Weather!$A$1:$E$366, 5)</f>
        <v>0.26190476190476125</v>
      </c>
      <c r="G3960" s="1">
        <f>VLOOKUP(D3960, Summer!$A$1:$E$25, 2)</f>
        <v>342.86102460129899</v>
      </c>
      <c r="H3960" s="1">
        <f>VLOOKUP(D3960, Summer!$A$1:$E$25, 3)</f>
        <v>273.02297434567402</v>
      </c>
      <c r="I3960" s="1">
        <f>VLOOKUP(D3960, Summer!$A$1:$E$25, 5)</f>
        <v>281.53182330021599</v>
      </c>
      <c r="J3960" s="1">
        <f t="shared" si="367"/>
        <v>291.3138922697662</v>
      </c>
      <c r="K3960" s="47">
        <f t="shared" si="368"/>
        <v>5.4499072506644382</v>
      </c>
      <c r="L3960" s="48">
        <f>Solar!K3977/1000*Variables!$B$3</f>
        <v>0</v>
      </c>
      <c r="M3960">
        <f>IF(E3960=1, VLOOKUP(D3960, Sheet1!$A$2:$C$26, 2), Sheet1!$C$3)</f>
        <v>0.18637999999999999</v>
      </c>
      <c r="N3960" s="1">
        <f>'Electricity Rates'!$J$2</f>
        <v>0.24729999999999999</v>
      </c>
      <c r="O3960" s="145">
        <f>L3960-K3960</f>
        <v>-5.4499072506644382</v>
      </c>
      <c r="P3960">
        <f t="shared" si="369"/>
        <v>1.3477620630893155</v>
      </c>
      <c r="Q3960">
        <f>IF(O3960&gt;0, IF(Q3959+O3960*Variables!$B$5&lt;Variables!$B$4, Q3959+O3960*Variables!$B$5, Variables!$B$4), IF(Q3959&gt;-O3960, Q3959+O3960/Variables!$B$5, 0))</f>
        <v>60.670150210974647</v>
      </c>
      <c r="R3960">
        <f>IF(O3960&gt;0, 0, IF(Q3959&gt;-O3960, 0, -O3960 - Q3959*Variables!$B$5))</f>
        <v>0</v>
      </c>
      <c r="S3960">
        <f t="shared" si="370"/>
        <v>0</v>
      </c>
      <c r="T3960">
        <f t="shared" si="371"/>
        <v>0</v>
      </c>
    </row>
    <row r="3961" spans="1:20" x14ac:dyDescent="0.3">
      <c r="A3961" s="3">
        <f t="shared" si="366"/>
        <v>43265</v>
      </c>
      <c r="B3961">
        <v>6</v>
      </c>
      <c r="C3961">
        <v>14</v>
      </c>
      <c r="D3961">
        <v>24</v>
      </c>
      <c r="E3961">
        <v>1</v>
      </c>
      <c r="F3961" s="1">
        <f>VLOOKUP(A3961,Weather!$A$1:$E$366, 5)</f>
        <v>0.26190476190476125</v>
      </c>
      <c r="G3961" s="1">
        <f>VLOOKUP(D3961, Summer!$A$1:$E$25, 2)</f>
        <v>310.26482453023402</v>
      </c>
      <c r="H3961" s="1">
        <f>VLOOKUP(D3961, Summer!$A$1:$E$25, 3)</f>
        <v>259.09090909090901</v>
      </c>
      <c r="I3961" s="1">
        <f>VLOOKUP(D3961, Summer!$A$1:$E$25, 5)</f>
        <v>276.86321013243497</v>
      </c>
      <c r="J3961" s="1">
        <f t="shared" si="367"/>
        <v>272.49360122977981</v>
      </c>
      <c r="K3961" s="47">
        <f t="shared" si="368"/>
        <v>5.0978167966209531</v>
      </c>
      <c r="L3961" s="48">
        <f>Solar!K3978/1000*Variables!$B$3</f>
        <v>0</v>
      </c>
      <c r="M3961">
        <f>IF(E3961=1, VLOOKUP(D3961, Sheet1!$A$2:$C$26, 2), Sheet1!$C$3)</f>
        <v>0.18637999999999999</v>
      </c>
      <c r="N3961" s="1">
        <f>'Electricity Rates'!$J$2</f>
        <v>0.24729999999999999</v>
      </c>
      <c r="O3961" s="145">
        <f>L3961-K3961</f>
        <v>-5.0978167966209531</v>
      </c>
      <c r="P3961">
        <f t="shared" si="369"/>
        <v>1.2606900938043617</v>
      </c>
      <c r="Q3961">
        <f>IF(O3961&gt;0, IF(Q3960+O3961*Variables!$B$5&lt;Variables!$B$4, Q3960+O3961*Variables!$B$5, Variables!$B$4), IF(Q3960&gt;-O3961, Q3960+O3961/Variables!$B$5, 0))</f>
        <v>55.246940852867247</v>
      </c>
      <c r="R3961">
        <f>IF(O3961&gt;0, 0, IF(Q3960&gt;-O3961, 0, -O3961 - Q3960*Variables!$B$5))</f>
        <v>0</v>
      </c>
      <c r="S3961">
        <f t="shared" si="370"/>
        <v>0</v>
      </c>
      <c r="T3961">
        <f t="shared" si="371"/>
        <v>0</v>
      </c>
    </row>
    <row r="3962" spans="1:20" x14ac:dyDescent="0.3">
      <c r="A3962" s="3">
        <f t="shared" si="366"/>
        <v>43266</v>
      </c>
      <c r="B3962">
        <v>6</v>
      </c>
      <c r="C3962">
        <v>15</v>
      </c>
      <c r="D3962">
        <v>1</v>
      </c>
      <c r="E3962">
        <v>1</v>
      </c>
      <c r="F3962" s="1">
        <f>VLOOKUP(A3962,Weather!$A$1:$E$366, 5)</f>
        <v>0.26190476190476125</v>
      </c>
      <c r="G3962" s="1">
        <f>VLOOKUP(D3962, Summer!$A$1:$E$25, 2)</f>
        <v>305.44698283970399</v>
      </c>
      <c r="H3962" s="1">
        <f>VLOOKUP(D3962, Summer!$A$1:$E$25, 3)</f>
        <v>264.36707082495798</v>
      </c>
      <c r="I3962" s="1">
        <f>VLOOKUP(D3962, Summer!$A$1:$E$25, 5)</f>
        <v>276.703769768114</v>
      </c>
      <c r="J3962" s="1">
        <f t="shared" si="367"/>
        <v>275.12609540024857</v>
      </c>
      <c r="K3962" s="47">
        <f t="shared" si="368"/>
        <v>5.1470655604035054</v>
      </c>
      <c r="L3962" s="48">
        <f>Solar!K3979/1000*Variables!$B$3</f>
        <v>0</v>
      </c>
      <c r="M3962">
        <f>IF(E3962=1, VLOOKUP(D3962, Sheet1!$A$2:$C$26, 2), Sheet1!$C$3)</f>
        <v>0.18637999999999999</v>
      </c>
      <c r="N3962" s="1">
        <f>'Electricity Rates'!$J$2</f>
        <v>0.24729999999999999</v>
      </c>
      <c r="O3962" s="145">
        <f>L3962-K3962</f>
        <v>-5.1470655604035054</v>
      </c>
      <c r="P3962">
        <f t="shared" si="369"/>
        <v>1.2728693130877868</v>
      </c>
      <c r="Q3962">
        <f>IF(O3962&gt;0, IF(Q3961+O3962*Variables!$B$5&lt;Variables!$B$4, Q3961+O3962*Variables!$B$5, Variables!$B$4), IF(Q3961&gt;-O3962, Q3961+O3962/Variables!$B$5, 0))</f>
        <v>49.771339192863522</v>
      </c>
      <c r="R3962">
        <f>IF(O3962&gt;0, 0, IF(Q3961&gt;-O3962, 0, -O3962 - Q3961*Variables!$B$5))</f>
        <v>0</v>
      </c>
      <c r="S3962">
        <f t="shared" si="370"/>
        <v>0</v>
      </c>
      <c r="T3962">
        <f t="shared" si="371"/>
        <v>0</v>
      </c>
    </row>
    <row r="3963" spans="1:20" x14ac:dyDescent="0.3">
      <c r="A3963" s="3">
        <f t="shared" si="366"/>
        <v>43266</v>
      </c>
      <c r="B3963">
        <v>6</v>
      </c>
      <c r="C3963">
        <v>15</v>
      </c>
      <c r="D3963">
        <v>2</v>
      </c>
      <c r="E3963">
        <v>1</v>
      </c>
      <c r="F3963" s="1">
        <f>VLOOKUP(A3963,Weather!$A$1:$E$366, 5)</f>
        <v>0.26190476190476125</v>
      </c>
      <c r="G3963" s="1">
        <f>VLOOKUP(D3963, Summer!$A$1:$E$25, 2)</f>
        <v>286.71906025959902</v>
      </c>
      <c r="H3963" s="1">
        <f>VLOOKUP(D3963, Summer!$A$1:$E$25, 3)</f>
        <v>260.03911906460002</v>
      </c>
      <c r="I3963" s="1">
        <f>VLOOKUP(D3963, Summer!$A$1:$E$25, 5)</f>
        <v>276.50446931271199</v>
      </c>
      <c r="J3963" s="1">
        <f t="shared" si="367"/>
        <v>267.02672271090927</v>
      </c>
      <c r="K3963" s="47">
        <f t="shared" si="368"/>
        <v>4.9955423027876691</v>
      </c>
      <c r="L3963" s="48">
        <f>Solar!K3980/1000*Variables!$B$3</f>
        <v>0</v>
      </c>
      <c r="M3963">
        <f>IF(E3963=1, VLOOKUP(D3963, Sheet1!$A$2:$C$26, 2), Sheet1!$C$3)</f>
        <v>0.18637999999999999</v>
      </c>
      <c r="N3963" s="1">
        <f>'Electricity Rates'!$J$2</f>
        <v>0.24729999999999999</v>
      </c>
      <c r="O3963" s="145">
        <f>L3963-K3963</f>
        <v>-4.9955423027876691</v>
      </c>
      <c r="P3963">
        <f t="shared" si="369"/>
        <v>1.2353976114793905</v>
      </c>
      <c r="Q3963">
        <f>IF(O3963&gt;0, IF(Q3962+O3963*Variables!$B$5&lt;Variables!$B$4, Q3962+O3963*Variables!$B$5, Variables!$B$4), IF(Q3962&gt;-O3963, Q3962+O3963/Variables!$B$5, 0))</f>
        <v>44.45693248777026</v>
      </c>
      <c r="R3963">
        <f>IF(O3963&gt;0, 0, IF(Q3962&gt;-O3963, 0, -O3963 - Q3962*Variables!$B$5))</f>
        <v>0</v>
      </c>
      <c r="S3963">
        <f t="shared" si="370"/>
        <v>0</v>
      </c>
      <c r="T3963">
        <f t="shared" si="371"/>
        <v>0</v>
      </c>
    </row>
    <row r="3964" spans="1:20" x14ac:dyDescent="0.3">
      <c r="A3964" s="3">
        <f t="shared" si="366"/>
        <v>43266</v>
      </c>
      <c r="B3964">
        <v>6</v>
      </c>
      <c r="C3964">
        <v>15</v>
      </c>
      <c r="D3964">
        <v>3</v>
      </c>
      <c r="E3964">
        <v>1</v>
      </c>
      <c r="F3964" s="1">
        <f>VLOOKUP(A3964,Weather!$A$1:$E$366, 5)</f>
        <v>0.26190476190476125</v>
      </c>
      <c r="G3964" s="1">
        <f>VLOOKUP(D3964, Summer!$A$1:$E$25, 2)</f>
        <v>272.63131492590298</v>
      </c>
      <c r="H3964" s="1">
        <f>VLOOKUP(D3964, Summer!$A$1:$E$25, 3)</f>
        <v>241.571030279452</v>
      </c>
      <c r="I3964" s="1">
        <f>VLOOKUP(D3964, Summer!$A$1:$E$25, 5)</f>
        <v>276.33008141423602</v>
      </c>
      <c r="J3964" s="1">
        <f t="shared" si="367"/>
        <v>249.70586673447485</v>
      </c>
      <c r="K3964" s="47">
        <f t="shared" si="368"/>
        <v>4.6715033157067865</v>
      </c>
      <c r="L3964" s="48">
        <f>Solar!K3981/1000*Variables!$B$3</f>
        <v>0</v>
      </c>
      <c r="M3964">
        <f>IF(E3964=1, VLOOKUP(D3964, Sheet1!$A$2:$C$26, 2), Sheet1!$C$3)</f>
        <v>0.18637999999999999</v>
      </c>
      <c r="N3964" s="1">
        <f>'Electricity Rates'!$J$2</f>
        <v>0.24729999999999999</v>
      </c>
      <c r="O3964" s="145">
        <f>L3964-K3964</f>
        <v>-4.6715033157067865</v>
      </c>
      <c r="P3964">
        <f t="shared" si="369"/>
        <v>1.1552627699742883</v>
      </c>
      <c r="Q3964">
        <f>IF(O3964&gt;0, IF(Q3963+O3964*Variables!$B$5&lt;Variables!$B$4, Q3963+O3964*Variables!$B$5, Variables!$B$4), IF(Q3963&gt;-O3964, Q3963+O3964/Variables!$B$5, 0))</f>
        <v>39.487248109358788</v>
      </c>
      <c r="R3964">
        <f>IF(O3964&gt;0, 0, IF(Q3963&gt;-O3964, 0, -O3964 - Q3963*Variables!$B$5))</f>
        <v>0</v>
      </c>
      <c r="S3964">
        <f t="shared" si="370"/>
        <v>0</v>
      </c>
      <c r="T3964">
        <f t="shared" si="371"/>
        <v>0</v>
      </c>
    </row>
    <row r="3965" spans="1:20" x14ac:dyDescent="0.3">
      <c r="A3965" s="3">
        <f t="shared" si="366"/>
        <v>43266</v>
      </c>
      <c r="B3965">
        <v>6</v>
      </c>
      <c r="C3965">
        <v>15</v>
      </c>
      <c r="D3965">
        <v>4</v>
      </c>
      <c r="E3965">
        <v>1</v>
      </c>
      <c r="F3965" s="1">
        <f>VLOOKUP(A3965,Weather!$A$1:$E$366, 5)</f>
        <v>0.26190476190476125</v>
      </c>
      <c r="G3965" s="1">
        <f>VLOOKUP(D3965, Summer!$A$1:$E$25, 2)</f>
        <v>286.33237882239803</v>
      </c>
      <c r="H3965" s="1">
        <f>VLOOKUP(D3965, Summer!$A$1:$E$25, 3)</f>
        <v>256.10019667595998</v>
      </c>
      <c r="I3965" s="1">
        <f>VLOOKUP(D3965, Summer!$A$1:$E$25, 5)</f>
        <v>276.13078095883401</v>
      </c>
      <c r="J3965" s="1">
        <f t="shared" si="367"/>
        <v>264.01814914288423</v>
      </c>
      <c r="K3965" s="47">
        <f t="shared" si="368"/>
        <v>4.9392578366580784</v>
      </c>
      <c r="L3965" s="48">
        <f>Solar!K3982/1000*Variables!$B$3</f>
        <v>0</v>
      </c>
      <c r="M3965">
        <f>IF(E3965=1, VLOOKUP(D3965, Sheet1!$A$2:$C$26, 2), Sheet1!$C$3)</f>
        <v>0.18637999999999999</v>
      </c>
      <c r="N3965" s="1">
        <f>'Electricity Rates'!$J$2</f>
        <v>0.24729999999999999</v>
      </c>
      <c r="O3965" s="145">
        <f>L3965-K3965</f>
        <v>-4.9392578366580784</v>
      </c>
      <c r="P3965">
        <f t="shared" si="369"/>
        <v>1.2214784630055426</v>
      </c>
      <c r="Q3965">
        <f>IF(O3965&gt;0, IF(Q3964+O3965*Variables!$B$5&lt;Variables!$B$4, Q3964+O3965*Variables!$B$5, Variables!$B$4), IF(Q3964&gt;-O3965, Q3964+O3965/Variables!$B$5, 0))</f>
        <v>34.232718495892748</v>
      </c>
      <c r="R3965">
        <f>IF(O3965&gt;0, 0, IF(Q3964&gt;-O3965, 0, -O3965 - Q3964*Variables!$B$5))</f>
        <v>0</v>
      </c>
      <c r="S3965">
        <f t="shared" si="370"/>
        <v>0</v>
      </c>
      <c r="T3965">
        <f t="shared" si="371"/>
        <v>0</v>
      </c>
    </row>
    <row r="3966" spans="1:20" x14ac:dyDescent="0.3">
      <c r="A3966" s="3">
        <f t="shared" si="366"/>
        <v>43266</v>
      </c>
      <c r="B3966">
        <v>6</v>
      </c>
      <c r="C3966">
        <v>15</v>
      </c>
      <c r="D3966">
        <v>5</v>
      </c>
      <c r="E3966">
        <v>1</v>
      </c>
      <c r="F3966" s="1">
        <f>VLOOKUP(A3966,Weather!$A$1:$E$366, 5)</f>
        <v>0.26190476190476125</v>
      </c>
      <c r="G3966" s="1">
        <f>VLOOKUP(D3966, Summer!$A$1:$E$25, 2)</f>
        <v>323.19252555232703</v>
      </c>
      <c r="H3966" s="1">
        <f>VLOOKUP(D3966, Summer!$A$1:$E$25, 3)</f>
        <v>290.90909090909099</v>
      </c>
      <c r="I3966" s="1">
        <f>VLOOKUP(D3966, Summer!$A$1:$E$25, 5)</f>
        <v>275.93148050343302</v>
      </c>
      <c r="J3966" s="1">
        <f t="shared" si="367"/>
        <v>299.36427617279566</v>
      </c>
      <c r="K3966" s="47">
        <f t="shared" si="368"/>
        <v>5.6005140248965573</v>
      </c>
      <c r="L3966" s="48">
        <f>Solar!K3983/1000*Variables!$B$3</f>
        <v>0</v>
      </c>
      <c r="M3966">
        <f>IF(E3966=1, VLOOKUP(D3966, Sheet1!$A$2:$C$26, 2), Sheet1!$C$3)</f>
        <v>0.18637999999999999</v>
      </c>
      <c r="N3966" s="1">
        <f>'Electricity Rates'!$J$2</f>
        <v>0.24729999999999999</v>
      </c>
      <c r="O3966" s="145">
        <f>L3966-K3966</f>
        <v>-5.6005140248965573</v>
      </c>
      <c r="P3966">
        <f t="shared" si="369"/>
        <v>1.3850071183569186</v>
      </c>
      <c r="Q3966">
        <f>IF(O3966&gt;0, IF(Q3965+O3966*Variables!$B$5&lt;Variables!$B$4, Q3965+O3966*Variables!$B$5, Variables!$B$4), IF(Q3965&gt;-O3966, Q3965+O3966/Variables!$B$5, 0))</f>
        <v>28.274724852385773</v>
      </c>
      <c r="R3966">
        <f>IF(O3966&gt;0, 0, IF(Q3965&gt;-O3966, 0, -O3966 - Q3965*Variables!$B$5))</f>
        <v>0</v>
      </c>
      <c r="S3966">
        <f t="shared" si="370"/>
        <v>0</v>
      </c>
      <c r="T3966">
        <f t="shared" si="371"/>
        <v>0</v>
      </c>
    </row>
    <row r="3967" spans="1:20" x14ac:dyDescent="0.3">
      <c r="A3967" s="3">
        <f t="shared" si="366"/>
        <v>43266</v>
      </c>
      <c r="B3967">
        <v>6</v>
      </c>
      <c r="C3967">
        <v>15</v>
      </c>
      <c r="D3967">
        <v>6</v>
      </c>
      <c r="E3967">
        <v>1</v>
      </c>
      <c r="F3967" s="1">
        <f>VLOOKUP(A3967,Weather!$A$1:$E$366, 5)</f>
        <v>0.26190476190476125</v>
      </c>
      <c r="G3967" s="1">
        <f>VLOOKUP(D3967, Summer!$A$1:$E$25, 2)</f>
        <v>420.20776289112302</v>
      </c>
      <c r="H3967" s="1">
        <f>VLOOKUP(D3967, Summer!$A$1:$E$25, 3)</f>
        <v>354.54545454545399</v>
      </c>
      <c r="I3967" s="1">
        <f>VLOOKUP(D3967, Summer!$A$1:$E$25, 5)</f>
        <v>244.50179868660999</v>
      </c>
      <c r="J3967" s="1">
        <f t="shared" si="367"/>
        <v>371.74272577884346</v>
      </c>
      <c r="K3967" s="47">
        <f t="shared" si="368"/>
        <v>6.9545717879042046</v>
      </c>
      <c r="L3967" s="48">
        <f>Solar!K3984/1000*Variables!$B$3</f>
        <v>1.0920500000000002</v>
      </c>
      <c r="M3967">
        <f>IF(E3967=1, VLOOKUP(D3967, Sheet1!$A$2:$C$26, 2), Sheet1!$C$3)</f>
        <v>0.18637999999999999</v>
      </c>
      <c r="N3967" s="1">
        <f>'Electricity Rates'!$J$2</f>
        <v>0.24729999999999999</v>
      </c>
      <c r="O3967" s="145">
        <f>L3967-K3967</f>
        <v>-5.8625217879042042</v>
      </c>
      <c r="P3967">
        <f t="shared" si="369"/>
        <v>1.7198656031487098</v>
      </c>
      <c r="Q3967">
        <f>IF(O3967&gt;0, IF(Q3966+O3967*Variables!$B$5&lt;Variables!$B$4, Q3966+O3967*Variables!$B$5, Variables!$B$4), IF(Q3966&gt;-O3967, Q3966+O3967/Variables!$B$5, 0))</f>
        <v>22.037999546104704</v>
      </c>
      <c r="R3967">
        <f>IF(O3967&gt;0, 0, IF(Q3966&gt;-O3967, 0, -O3967 - Q3966*Variables!$B$5))</f>
        <v>0</v>
      </c>
      <c r="S3967">
        <f t="shared" si="370"/>
        <v>0</v>
      </c>
      <c r="T3967">
        <f t="shared" si="371"/>
        <v>0</v>
      </c>
    </row>
    <row r="3968" spans="1:20" x14ac:dyDescent="0.3">
      <c r="A3968" s="3">
        <f t="shared" si="366"/>
        <v>43266</v>
      </c>
      <c r="B3968">
        <v>6</v>
      </c>
      <c r="C3968">
        <v>15</v>
      </c>
      <c r="D3968">
        <v>7</v>
      </c>
      <c r="E3968">
        <v>1</v>
      </c>
      <c r="F3968" s="1">
        <f>VLOOKUP(A3968,Weather!$A$1:$E$366, 5)</f>
        <v>0.26190476190476125</v>
      </c>
      <c r="G3968" s="1">
        <f>VLOOKUP(D3968, Summer!$A$1:$E$25, 2)</f>
        <v>767.23345107957198</v>
      </c>
      <c r="H3968" s="1">
        <f>VLOOKUP(D3968, Summer!$A$1:$E$25, 3)</f>
        <v>587.45596403639502</v>
      </c>
      <c r="I3968" s="1">
        <f>VLOOKUP(D3968, Summer!$A$1:$E$25, 5)</f>
        <v>275.57273968370998</v>
      </c>
      <c r="J3968" s="1">
        <f t="shared" si="367"/>
        <v>634.54054397627453</v>
      </c>
      <c r="K3968" s="47">
        <f t="shared" si="368"/>
        <v>11.870999644103691</v>
      </c>
      <c r="L3968" s="48">
        <f>Solar!K3985/1000*Variables!$B$3</f>
        <v>5.5949499999999999</v>
      </c>
      <c r="M3968">
        <f>IF(E3968=1, VLOOKUP(D3968, Sheet1!$A$2:$C$26, 2), Sheet1!$C$3)</f>
        <v>0.18637999999999999</v>
      </c>
      <c r="N3968" s="1">
        <f>'Electricity Rates'!$J$2</f>
        <v>0.24729999999999999</v>
      </c>
      <c r="O3968" s="145">
        <f>L3968-K3968</f>
        <v>-6.2760496441036908</v>
      </c>
      <c r="P3968">
        <f t="shared" si="369"/>
        <v>2.9356982119868427</v>
      </c>
      <c r="Q3968">
        <f>IF(O3968&gt;0, IF(Q3967+O3968*Variables!$B$5&lt;Variables!$B$4, Q3967+O3968*Variables!$B$5, Variables!$B$4), IF(Q3967&gt;-O3968, Q3967+O3968/Variables!$B$5, 0))</f>
        <v>15.361350988547585</v>
      </c>
      <c r="R3968">
        <f>IF(O3968&gt;0, 0, IF(Q3967&gt;-O3968, 0, -O3968 - Q3967*Variables!$B$5))</f>
        <v>0</v>
      </c>
      <c r="S3968">
        <f t="shared" si="370"/>
        <v>0</v>
      </c>
      <c r="T3968">
        <f t="shared" si="371"/>
        <v>0</v>
      </c>
    </row>
    <row r="3969" spans="1:20" x14ac:dyDescent="0.3">
      <c r="A3969" s="3">
        <f t="shared" si="366"/>
        <v>43266</v>
      </c>
      <c r="B3969">
        <v>6</v>
      </c>
      <c r="C3969">
        <v>15</v>
      </c>
      <c r="D3969">
        <v>8</v>
      </c>
      <c r="E3969">
        <v>1</v>
      </c>
      <c r="F3969" s="1">
        <f>VLOOKUP(A3969,Weather!$A$1:$E$366, 5)</f>
        <v>0.26190476190476125</v>
      </c>
      <c r="G3969" s="1">
        <f>VLOOKUP(D3969, Summer!$A$1:$E$25, 2)</f>
        <v>1109.6398637209199</v>
      </c>
      <c r="H3969" s="1">
        <f>VLOOKUP(D3969, Summer!$A$1:$E$25, 3)</f>
        <v>814.26008774773595</v>
      </c>
      <c r="I3969" s="1">
        <f>VLOOKUP(D3969, Summer!$A$1:$E$25, 5)</f>
        <v>328.96533168578299</v>
      </c>
      <c r="J3969" s="1">
        <f t="shared" si="367"/>
        <v>891.62145764547438</v>
      </c>
      <c r="K3969" s="47">
        <f t="shared" si="368"/>
        <v>16.680475513918289</v>
      </c>
      <c r="L3969" s="48">
        <f>Solar!K3986/1000*Variables!$B$3</f>
        <v>14.553149999999999</v>
      </c>
      <c r="M3969">
        <f>IF(E3969=1, VLOOKUP(D3969, Sheet1!$A$2:$C$26, 2), Sheet1!$C$3)</f>
        <v>0.18637999999999999</v>
      </c>
      <c r="N3969" s="1">
        <f>'Electricity Rates'!$J$2</f>
        <v>0.24729999999999999</v>
      </c>
      <c r="O3969" s="145">
        <f>L3969-K3969</f>
        <v>-2.1273255139182901</v>
      </c>
      <c r="P3969">
        <f t="shared" si="369"/>
        <v>4.1250815945919923</v>
      </c>
      <c r="Q3969">
        <f>IF(O3969&gt;0, IF(Q3968+O3969*Variables!$B$5&lt;Variables!$B$4, Q3968+O3969*Variables!$B$5, Variables!$B$4), IF(Q3968&gt;-O3969, Q3968+O3969/Variables!$B$5, 0))</f>
        <v>13.09823873969834</v>
      </c>
      <c r="R3969">
        <f>IF(O3969&gt;0, 0, IF(Q3968&gt;-O3969, 0, -O3969 - Q3968*Variables!$B$5))</f>
        <v>0</v>
      </c>
      <c r="S3969">
        <f t="shared" si="370"/>
        <v>0</v>
      </c>
      <c r="T3969">
        <f t="shared" si="371"/>
        <v>0</v>
      </c>
    </row>
    <row r="3970" spans="1:20" x14ac:dyDescent="0.3">
      <c r="A3970" s="3">
        <f t="shared" si="366"/>
        <v>43266</v>
      </c>
      <c r="B3970">
        <v>6</v>
      </c>
      <c r="C3970">
        <v>15</v>
      </c>
      <c r="D3970">
        <v>9</v>
      </c>
      <c r="E3970">
        <v>1</v>
      </c>
      <c r="F3970" s="1">
        <f>VLOOKUP(A3970,Weather!$A$1:$E$366, 5)</f>
        <v>0.26190476190476125</v>
      </c>
      <c r="G3970" s="1">
        <f>VLOOKUP(D3970, Summer!$A$1:$E$25, 2)</f>
        <v>1322.40871182827</v>
      </c>
      <c r="H3970" s="1">
        <f>VLOOKUP(D3970, Summer!$A$1:$E$25, 3)</f>
        <v>1017.49011217013</v>
      </c>
      <c r="I3970" s="1">
        <f>VLOOKUP(D3970, Summer!$A$1:$E$25, 5)</f>
        <v>386.82225388885001</v>
      </c>
      <c r="J3970" s="1">
        <f t="shared" si="367"/>
        <v>1097.3497454139283</v>
      </c>
      <c r="K3970" s="47">
        <f t="shared" si="368"/>
        <v>20.529245232520687</v>
      </c>
      <c r="L3970" s="48">
        <f>Solar!K3987/1000*Variables!$B$3</f>
        <v>23.4588</v>
      </c>
      <c r="M3970">
        <f>IF(E3970=1, VLOOKUP(D3970, Sheet1!$A$2:$C$26, 2), Sheet1!$C$3)</f>
        <v>0.25796000000000002</v>
      </c>
      <c r="N3970" s="1">
        <f>'Electricity Rates'!$J$2</f>
        <v>0.24729999999999999</v>
      </c>
      <c r="O3970" s="145">
        <f>L3970-K3970</f>
        <v>2.9295547674793134</v>
      </c>
      <c r="P3970">
        <f t="shared" si="369"/>
        <v>5.0768823460023658</v>
      </c>
      <c r="Q3970">
        <f>IF(O3970&gt;0, IF(Q3969+O3970*Variables!$B$5&lt;Variables!$B$4, Q3969+O3970*Variables!$B$5, Variables!$B$4), IF(Q3969&gt;-O3970, Q3969+O3970/Variables!$B$5, 0))</f>
        <v>15.852020221128894</v>
      </c>
      <c r="R3970">
        <f>IF(O3970&gt;0, 0, IF(Q3969&gt;-O3970, 0, -O3970 - Q3969*Variables!$B$5))</f>
        <v>0</v>
      </c>
      <c r="S3970">
        <f t="shared" si="370"/>
        <v>0</v>
      </c>
      <c r="T3970">
        <f t="shared" si="371"/>
        <v>0</v>
      </c>
    </row>
    <row r="3971" spans="1:20" x14ac:dyDescent="0.3">
      <c r="A3971" s="3">
        <f t="shared" ref="A3971:A4034" si="372">DATE(2018, B3971, C3971)</f>
        <v>43266</v>
      </c>
      <c r="B3971">
        <v>6</v>
      </c>
      <c r="C3971">
        <v>15</v>
      </c>
      <c r="D3971">
        <v>10</v>
      </c>
      <c r="E3971">
        <v>1</v>
      </c>
      <c r="F3971" s="1">
        <f>VLOOKUP(A3971,Weather!$A$1:$E$366, 5)</f>
        <v>0.26190476190476125</v>
      </c>
      <c r="G3971" s="1">
        <f>VLOOKUP(D3971, Summer!$A$1:$E$25, 2)</f>
        <v>1424.0693518383</v>
      </c>
      <c r="H3971" s="1">
        <f>VLOOKUP(D3971, Summer!$A$1:$E$25, 3)</f>
        <v>1069.7659339946799</v>
      </c>
      <c r="I3971" s="1">
        <f>VLOOKUP(D3971, Summer!$A$1:$E$25, 5)</f>
        <v>417.88322986318002</v>
      </c>
      <c r="J3971" s="1">
        <f t="shared" ref="J3971:J4034" si="373">IF(E3971=0, I3971, H3971 + (G3971-H3971)*F3971)</f>
        <v>1162.5596862870564</v>
      </c>
      <c r="K3971" s="47">
        <f t="shared" ref="K3971:K4034" si="374">J3971*1000/53453</f>
        <v>21.749194363030259</v>
      </c>
      <c r="L3971" s="48">
        <f>Solar!K3988/1000*Variables!$B$3</f>
        <v>30.4496</v>
      </c>
      <c r="M3971">
        <f>IF(E3971=1, VLOOKUP(D3971, Sheet1!$A$2:$C$26, 2), Sheet1!$C$3)</f>
        <v>0.25796000000000002</v>
      </c>
      <c r="N3971" s="1">
        <f>'Electricity Rates'!$J$2</f>
        <v>0.24729999999999999</v>
      </c>
      <c r="O3971" s="145">
        <f>L3971-K3971</f>
        <v>8.7004056369697409</v>
      </c>
      <c r="P3971">
        <f t="shared" ref="P3971:P4034" si="375">N3971*K3971</f>
        <v>5.3785757659773825</v>
      </c>
      <c r="Q3971">
        <f>IF(O3971&gt;0, IF(Q3970+O3971*Variables!$B$5&lt;Variables!$B$4, Q3970+O3971*Variables!$B$5, Variables!$B$4), IF(Q3970&gt;-O3971, Q3970+O3971/Variables!$B$5, 0))</f>
        <v>24.030401519880449</v>
      </c>
      <c r="R3971">
        <f>IF(O3971&gt;0, 0, IF(Q3970&gt;-O3971, 0, -O3971 - Q3970*Variables!$B$5))</f>
        <v>0</v>
      </c>
      <c r="S3971">
        <f t="shared" ref="S3971:S4034" si="376">R3971*M3971</f>
        <v>0</v>
      </c>
      <c r="T3971">
        <f t="shared" ref="T3971:T4034" si="377">IF(AND(R3971&gt;0, M3971&gt;0.3), 1, 0)</f>
        <v>0</v>
      </c>
    </row>
    <row r="3972" spans="1:20" x14ac:dyDescent="0.3">
      <c r="A3972" s="3">
        <f t="shared" si="372"/>
        <v>43266</v>
      </c>
      <c r="B3972">
        <v>6</v>
      </c>
      <c r="C3972">
        <v>15</v>
      </c>
      <c r="D3972">
        <v>11</v>
      </c>
      <c r="E3972">
        <v>1</v>
      </c>
      <c r="F3972" s="1">
        <f>VLOOKUP(A3972,Weather!$A$1:$E$366, 5)</f>
        <v>0.26190476190476125</v>
      </c>
      <c r="G3972" s="1">
        <f>VLOOKUP(D3972, Summer!$A$1:$E$25, 2)</f>
        <v>1497.9516334678001</v>
      </c>
      <c r="H3972" s="1">
        <f>VLOOKUP(D3972, Summer!$A$1:$E$25, 3)</f>
        <v>1079.6213447448599</v>
      </c>
      <c r="I3972" s="1">
        <f>VLOOKUP(D3972, Summer!$A$1:$E$25, 5)</f>
        <v>435.54125021175599</v>
      </c>
      <c r="J3972" s="1">
        <f t="shared" si="373"/>
        <v>1189.1840394103915</v>
      </c>
      <c r="K3972" s="47">
        <f t="shared" si="374"/>
        <v>22.247283396823221</v>
      </c>
      <c r="L3972" s="48">
        <f>Solar!K3989/1000*Variables!$B$3</f>
        <v>35.767450000000004</v>
      </c>
      <c r="M3972">
        <f>IF(E3972=1, VLOOKUP(D3972, Sheet1!$A$2:$C$26, 2), Sheet1!$C$3)</f>
        <v>0.25796000000000002</v>
      </c>
      <c r="N3972" s="1">
        <f>'Electricity Rates'!$J$2</f>
        <v>0.24729999999999999</v>
      </c>
      <c r="O3972" s="145">
        <f>L3972-K3972</f>
        <v>13.520166603176783</v>
      </c>
      <c r="P3972">
        <f t="shared" si="375"/>
        <v>5.5017531840343823</v>
      </c>
      <c r="Q3972">
        <f>IF(O3972&gt;0, IF(Q3971+O3972*Variables!$B$5&lt;Variables!$B$4, Q3971+O3972*Variables!$B$5, Variables!$B$4), IF(Q3971&gt;-O3972, Q3971+O3972/Variables!$B$5, 0))</f>
        <v>36.739358126866627</v>
      </c>
      <c r="R3972">
        <f>IF(O3972&gt;0, 0, IF(Q3971&gt;-O3972, 0, -O3972 - Q3971*Variables!$B$5))</f>
        <v>0</v>
      </c>
      <c r="S3972">
        <f t="shared" si="376"/>
        <v>0</v>
      </c>
      <c r="T3972">
        <f t="shared" si="377"/>
        <v>0</v>
      </c>
    </row>
    <row r="3973" spans="1:20" x14ac:dyDescent="0.3">
      <c r="A3973" s="3">
        <f t="shared" si="372"/>
        <v>43266</v>
      </c>
      <c r="B3973">
        <v>6</v>
      </c>
      <c r="C3973">
        <v>15</v>
      </c>
      <c r="D3973">
        <v>12</v>
      </c>
      <c r="E3973">
        <v>1</v>
      </c>
      <c r="F3973" s="1">
        <f>VLOOKUP(A3973,Weather!$A$1:$E$366, 5)</f>
        <v>0.26190476190476125</v>
      </c>
      <c r="G3973" s="1">
        <f>VLOOKUP(D3973, Summer!$A$1:$E$25, 2)</f>
        <v>1553.30978408544</v>
      </c>
      <c r="H3973" s="1">
        <f>VLOOKUP(D3973, Summer!$A$1:$E$25, 3)</f>
        <v>1117.7462231731799</v>
      </c>
      <c r="I3973" s="1">
        <f>VLOOKUP(D3973, Summer!$A$1:$E$25, 5)</f>
        <v>435.36187980189499</v>
      </c>
      <c r="J3973" s="1">
        <f t="shared" si="373"/>
        <v>1231.8223938882954</v>
      </c>
      <c r="K3973" s="47">
        <f t="shared" si="374"/>
        <v>23.044962750234699</v>
      </c>
      <c r="L3973" s="48">
        <f>Solar!K3990/1000*Variables!$B$3</f>
        <v>38.985599999999998</v>
      </c>
      <c r="M3973">
        <f>IF(E3973=1, VLOOKUP(D3973, Sheet1!$A$2:$C$26, 2), Sheet1!$C$3)</f>
        <v>0.25796000000000002</v>
      </c>
      <c r="N3973" s="1">
        <f>'Electricity Rates'!$J$2</f>
        <v>0.24729999999999999</v>
      </c>
      <c r="O3973" s="145">
        <f>L3973-K3973</f>
        <v>15.940637249765299</v>
      </c>
      <c r="P3973">
        <f t="shared" si="375"/>
        <v>5.6990192881330408</v>
      </c>
      <c r="Q3973">
        <f>IF(O3973&gt;0, IF(Q3972+O3973*Variables!$B$5&lt;Variables!$B$4, Q3972+O3973*Variables!$B$5, Variables!$B$4), IF(Q3972&gt;-O3973, Q3972+O3973/Variables!$B$5, 0))</f>
        <v>51.723557141646005</v>
      </c>
      <c r="R3973">
        <f>IF(O3973&gt;0, 0, IF(Q3972&gt;-O3973, 0, -O3973 - Q3972*Variables!$B$5))</f>
        <v>0</v>
      </c>
      <c r="S3973">
        <f t="shared" si="376"/>
        <v>0</v>
      </c>
      <c r="T3973">
        <f t="shared" si="377"/>
        <v>0</v>
      </c>
    </row>
    <row r="3974" spans="1:20" x14ac:dyDescent="0.3">
      <c r="A3974" s="3">
        <f t="shared" si="372"/>
        <v>43266</v>
      </c>
      <c r="B3974">
        <v>6</v>
      </c>
      <c r="C3974">
        <v>15</v>
      </c>
      <c r="D3974">
        <v>13</v>
      </c>
      <c r="E3974">
        <v>1</v>
      </c>
      <c r="F3974" s="1">
        <f>VLOOKUP(A3974,Weather!$A$1:$E$366, 5)</f>
        <v>0.26190476190476125</v>
      </c>
      <c r="G3974" s="1">
        <f>VLOOKUP(D3974, Summer!$A$1:$E$25, 2)</f>
        <v>1622.5675647430101</v>
      </c>
      <c r="H3974" s="1">
        <f>VLOOKUP(D3974, Summer!$A$1:$E$25, 3)</f>
        <v>1132.28619594112</v>
      </c>
      <c r="I3974" s="1">
        <f>VLOOKUP(D3974, Summer!$A$1:$E$25, 5)</f>
        <v>435.17254436926402</v>
      </c>
      <c r="J3974" s="1">
        <f t="shared" si="373"/>
        <v>1260.6932211035196</v>
      </c>
      <c r="K3974" s="47">
        <f t="shared" si="374"/>
        <v>23.585078874965291</v>
      </c>
      <c r="L3974" s="48">
        <f>Solar!K3991/1000*Variables!$B$3</f>
        <v>39.629149999999996</v>
      </c>
      <c r="M3974">
        <f>IF(E3974=1, VLOOKUP(D3974, Sheet1!$A$2:$C$26, 2), Sheet1!$C$3)</f>
        <v>0.55478000000000005</v>
      </c>
      <c r="N3974" s="1">
        <f>'Electricity Rates'!$J$2</f>
        <v>0.24729999999999999</v>
      </c>
      <c r="O3974" s="145">
        <f>L3974-K3974</f>
        <v>16.044071125034705</v>
      </c>
      <c r="P3974">
        <f t="shared" si="375"/>
        <v>5.8325900057789166</v>
      </c>
      <c r="Q3974">
        <f>IF(O3974&gt;0, IF(Q3973+O3974*Variables!$B$5&lt;Variables!$B$4, Q3973+O3974*Variables!$B$5, Variables!$B$4), IF(Q3973&gt;-O3974, Q3973+O3974/Variables!$B$5, 0))</f>
        <v>66.804983999178631</v>
      </c>
      <c r="R3974">
        <f>IF(O3974&gt;0, 0, IF(Q3973&gt;-O3974, 0, -O3974 - Q3973*Variables!$B$5))</f>
        <v>0</v>
      </c>
      <c r="S3974">
        <f t="shared" si="376"/>
        <v>0</v>
      </c>
      <c r="T3974">
        <f t="shared" si="377"/>
        <v>0</v>
      </c>
    </row>
    <row r="3975" spans="1:20" x14ac:dyDescent="0.3">
      <c r="A3975" s="3">
        <f t="shared" si="372"/>
        <v>43266</v>
      </c>
      <c r="B3975">
        <v>6</v>
      </c>
      <c r="C3975">
        <v>15</v>
      </c>
      <c r="D3975">
        <v>14</v>
      </c>
      <c r="E3975">
        <v>1</v>
      </c>
      <c r="F3975" s="1">
        <f>VLOOKUP(A3975,Weather!$A$1:$E$366, 5)</f>
        <v>0.26190476190476125</v>
      </c>
      <c r="G3975" s="1">
        <f>VLOOKUP(D3975, Summer!$A$1:$E$25, 2)</f>
        <v>1636.26340321468</v>
      </c>
      <c r="H3975" s="1">
        <f>VLOOKUP(D3975, Summer!$A$1:$E$25, 3)</f>
        <v>1156.2601309732199</v>
      </c>
      <c r="I3975" s="1">
        <f>VLOOKUP(D3975, Summer!$A$1:$E$25, 5)</f>
        <v>417.13087064403902</v>
      </c>
      <c r="J3975" s="1">
        <f t="shared" si="373"/>
        <v>1281.9752737031258</v>
      </c>
      <c r="K3975" s="47">
        <f t="shared" si="374"/>
        <v>23.98322402303193</v>
      </c>
      <c r="L3975" s="48">
        <f>Solar!K3992/1000*Variables!$B$3</f>
        <v>37.721400000000003</v>
      </c>
      <c r="M3975">
        <f>IF(E3975=1, VLOOKUP(D3975, Sheet1!$A$2:$C$26, 2), Sheet1!$C$3)</f>
        <v>0.55478000000000005</v>
      </c>
      <c r="N3975" s="1">
        <f>'Electricity Rates'!$J$2</f>
        <v>0.24729999999999999</v>
      </c>
      <c r="O3975" s="145">
        <f>L3975-K3975</f>
        <v>13.738175976968073</v>
      </c>
      <c r="P3975">
        <f t="shared" si="375"/>
        <v>5.9310513008957964</v>
      </c>
      <c r="Q3975">
        <f>IF(O3975&gt;0, IF(Q3974+O3975*Variables!$B$5&lt;Variables!$B$4, Q3974+O3975*Variables!$B$5, Variables!$B$4), IF(Q3974&gt;-O3975, Q3974+O3975/Variables!$B$5, 0))</f>
        <v>79.718869417528623</v>
      </c>
      <c r="R3975">
        <f>IF(O3975&gt;0, 0, IF(Q3974&gt;-O3975, 0, -O3975 - Q3974*Variables!$B$5))</f>
        <v>0</v>
      </c>
      <c r="S3975">
        <f t="shared" si="376"/>
        <v>0</v>
      </c>
      <c r="T3975">
        <f t="shared" si="377"/>
        <v>0</v>
      </c>
    </row>
    <row r="3976" spans="1:20" x14ac:dyDescent="0.3">
      <c r="A3976" s="3">
        <f t="shared" si="372"/>
        <v>43266</v>
      </c>
      <c r="B3976">
        <v>6</v>
      </c>
      <c r="C3976">
        <v>15</v>
      </c>
      <c r="D3976">
        <v>15</v>
      </c>
      <c r="E3976">
        <v>1</v>
      </c>
      <c r="F3976" s="1">
        <f>VLOOKUP(A3976,Weather!$A$1:$E$366, 5)</f>
        <v>0.26190476190476125</v>
      </c>
      <c r="G3976" s="1">
        <f>VLOOKUP(D3976, Summer!$A$1:$E$25, 2)</f>
        <v>1589.7727985285201</v>
      </c>
      <c r="H3976" s="1">
        <f>VLOOKUP(D3976, Summer!$A$1:$E$25, 3)</f>
        <v>1137.7596230737599</v>
      </c>
      <c r="I3976" s="1">
        <f>VLOOKUP(D3976, Summer!$A$1:$E$25, 5)</f>
        <v>403.543562097039</v>
      </c>
      <c r="J3976" s="1">
        <f t="shared" si="373"/>
        <v>1256.1440261690539</v>
      </c>
      <c r="K3976" s="47">
        <f t="shared" si="374"/>
        <v>23.499972427535475</v>
      </c>
      <c r="L3976" s="48">
        <f>Solar!K3993/1000*Variables!$B$3</f>
        <v>32.82855</v>
      </c>
      <c r="M3976">
        <f>IF(E3976=1, VLOOKUP(D3976, Sheet1!$A$2:$C$26, 2), Sheet1!$C$3)</f>
        <v>0.55478000000000005</v>
      </c>
      <c r="N3976" s="1">
        <f>'Electricity Rates'!$J$2</f>
        <v>0.24729999999999999</v>
      </c>
      <c r="O3976" s="145">
        <f>L3976-K3976</f>
        <v>9.3285775724645248</v>
      </c>
      <c r="P3976">
        <f t="shared" si="375"/>
        <v>5.8115431813295224</v>
      </c>
      <c r="Q3976">
        <f>IF(O3976&gt;0, IF(Q3975+O3976*Variables!$B$5&lt;Variables!$B$4, Q3975+O3976*Variables!$B$5, Variables!$B$4), IF(Q3975&gt;-O3976, Q3975+O3976/Variables!$B$5, 0))</f>
        <v>88.487732335645276</v>
      </c>
      <c r="R3976">
        <f>IF(O3976&gt;0, 0, IF(Q3975&gt;-O3976, 0, -O3976 - Q3975*Variables!$B$5))</f>
        <v>0</v>
      </c>
      <c r="S3976">
        <f t="shared" si="376"/>
        <v>0</v>
      </c>
      <c r="T3976">
        <f t="shared" si="377"/>
        <v>0</v>
      </c>
    </row>
    <row r="3977" spans="1:20" x14ac:dyDescent="0.3">
      <c r="A3977" s="3">
        <f t="shared" si="372"/>
        <v>43266</v>
      </c>
      <c r="B3977">
        <v>6</v>
      </c>
      <c r="C3977">
        <v>15</v>
      </c>
      <c r="D3977">
        <v>16</v>
      </c>
      <c r="E3977">
        <v>1</v>
      </c>
      <c r="F3977" s="1">
        <f>VLOOKUP(A3977,Weather!$A$1:$E$366, 5)</f>
        <v>0.26190476190476125</v>
      </c>
      <c r="G3977" s="1">
        <f>VLOOKUP(D3977, Summer!$A$1:$E$25, 2)</f>
        <v>1459.9523441255701</v>
      </c>
      <c r="H3977" s="1">
        <f>VLOOKUP(D3977, Summer!$A$1:$E$25, 3)</f>
        <v>1006.09479349024</v>
      </c>
      <c r="I3977" s="1">
        <f>VLOOKUP(D3977, Summer!$A$1:$E$25, 5)</f>
        <v>381.04254068220598</v>
      </c>
      <c r="J3977" s="1">
        <f t="shared" si="373"/>
        <v>1124.9622472280644</v>
      </c>
      <c r="K3977" s="47">
        <f t="shared" si="374"/>
        <v>21.045820575609682</v>
      </c>
      <c r="L3977" s="48">
        <f>Solar!K3994/1000*Variables!$B$3</f>
        <v>25.411749999999998</v>
      </c>
      <c r="M3977">
        <f>IF(E3977=1, VLOOKUP(D3977, Sheet1!$A$2:$C$26, 2), Sheet1!$C$3)</f>
        <v>0.55478000000000005</v>
      </c>
      <c r="N3977" s="1">
        <f>'Electricity Rates'!$J$2</f>
        <v>0.24729999999999999</v>
      </c>
      <c r="O3977" s="145">
        <f>L3977-K3977</f>
        <v>4.3659294243903162</v>
      </c>
      <c r="P3977">
        <f t="shared" si="375"/>
        <v>5.2046314283482742</v>
      </c>
      <c r="Q3977">
        <f>IF(O3977&gt;0, IF(Q3976+O3977*Variables!$B$5&lt;Variables!$B$4, Q3976+O3977*Variables!$B$5, Variables!$B$4), IF(Q3976&gt;-O3977, Q3976+O3977/Variables!$B$5, 0))</f>
        <v>92.59170599457218</v>
      </c>
      <c r="R3977">
        <f>IF(O3977&gt;0, 0, IF(Q3976&gt;-O3977, 0, -O3977 - Q3976*Variables!$B$5))</f>
        <v>0</v>
      </c>
      <c r="S3977">
        <f t="shared" si="376"/>
        <v>0</v>
      </c>
      <c r="T3977">
        <f t="shared" si="377"/>
        <v>0</v>
      </c>
    </row>
    <row r="3978" spans="1:20" x14ac:dyDescent="0.3">
      <c r="A3978" s="3">
        <f t="shared" si="372"/>
        <v>43266</v>
      </c>
      <c r="B3978">
        <v>6</v>
      </c>
      <c r="C3978">
        <v>15</v>
      </c>
      <c r="D3978">
        <v>17</v>
      </c>
      <c r="E3978">
        <v>1</v>
      </c>
      <c r="F3978" s="1">
        <f>VLOOKUP(A3978,Weather!$A$1:$E$366, 5)</f>
        <v>0.26190476190476125</v>
      </c>
      <c r="G3978" s="1">
        <f>VLOOKUP(D3978, Summer!$A$1:$E$25, 2)</f>
        <v>1144.9480592772099</v>
      </c>
      <c r="H3978" s="1">
        <f>VLOOKUP(D3978, Summer!$A$1:$E$25, 3)</f>
        <v>808.38142168622596</v>
      </c>
      <c r="I3978" s="1">
        <f>VLOOKUP(D3978, Summer!$A$1:$E$25, 5)</f>
        <v>371.93450987035499</v>
      </c>
      <c r="J3978" s="1">
        <f t="shared" si="373"/>
        <v>896.52982676957868</v>
      </c>
      <c r="K3978" s="47">
        <f t="shared" si="374"/>
        <v>16.772301400661863</v>
      </c>
      <c r="L3978" s="48">
        <f>Solar!K3995/1000*Variables!$B$3</f>
        <v>17.147200000000002</v>
      </c>
      <c r="M3978">
        <f>IF(E3978=1, VLOOKUP(D3978, Sheet1!$A$2:$C$26, 2), Sheet1!$C$3)</f>
        <v>0.55478000000000005</v>
      </c>
      <c r="N3978" s="1">
        <f>'Electricity Rates'!$J$2</f>
        <v>0.24729999999999999</v>
      </c>
      <c r="O3978" s="145">
        <f>L3978-K3978</f>
        <v>0.37489859933813818</v>
      </c>
      <c r="P3978">
        <f t="shared" si="375"/>
        <v>4.1477901363836791</v>
      </c>
      <c r="Q3978">
        <f>IF(O3978&gt;0, IF(Q3977+O3978*Variables!$B$5&lt;Variables!$B$4, Q3977+O3978*Variables!$B$5, Variables!$B$4), IF(Q3977&gt;-O3978, Q3977+O3978/Variables!$B$5, 0))</f>
        <v>92.944110677950036</v>
      </c>
      <c r="R3978">
        <f>IF(O3978&gt;0, 0, IF(Q3977&gt;-O3978, 0, -O3978 - Q3977*Variables!$B$5))</f>
        <v>0</v>
      </c>
      <c r="S3978">
        <f t="shared" si="376"/>
        <v>0</v>
      </c>
      <c r="T3978">
        <f t="shared" si="377"/>
        <v>0</v>
      </c>
    </row>
    <row r="3979" spans="1:20" x14ac:dyDescent="0.3">
      <c r="A3979" s="3">
        <f t="shared" si="372"/>
        <v>43266</v>
      </c>
      <c r="B3979">
        <v>6</v>
      </c>
      <c r="C3979">
        <v>15</v>
      </c>
      <c r="D3979">
        <v>18</v>
      </c>
      <c r="E3979">
        <v>1</v>
      </c>
      <c r="F3979" s="1">
        <f>VLOOKUP(A3979,Weather!$A$1:$E$366, 5)</f>
        <v>0.26190476190476125</v>
      </c>
      <c r="G3979" s="1">
        <f>VLOOKUP(D3979, Summer!$A$1:$E$25, 2)</f>
        <v>769.75210584620504</v>
      </c>
      <c r="H3979" s="1">
        <f>VLOOKUP(D3979, Summer!$A$1:$E$25, 3)</f>
        <v>572.92139445417001</v>
      </c>
      <c r="I3979" s="1">
        <f>VLOOKUP(D3979, Summer!$A$1:$E$25, 5)</f>
        <v>349.41355840998102</v>
      </c>
      <c r="J3979" s="1">
        <f t="shared" si="373"/>
        <v>624.47229505684572</v>
      </c>
      <c r="K3979" s="47">
        <f t="shared" si="374"/>
        <v>11.682642602975433</v>
      </c>
      <c r="L3979" s="48">
        <f>Solar!K3996/1000*Variables!$B$3</f>
        <v>8.3626499999999986</v>
      </c>
      <c r="M3979">
        <f>IF(E3979=1, VLOOKUP(D3979, Sheet1!$A$2:$C$26, 2), Sheet1!$C$3)</f>
        <v>0.55478000000000005</v>
      </c>
      <c r="N3979" s="1">
        <f>'Electricity Rates'!$J$2</f>
        <v>0.24729999999999999</v>
      </c>
      <c r="O3979" s="145">
        <f>L3979-K3979</f>
        <v>-3.3199926029754341</v>
      </c>
      <c r="P3979">
        <f t="shared" si="375"/>
        <v>2.8891175157158244</v>
      </c>
      <c r="Q3979">
        <f>IF(O3979&gt;0, IF(Q3978+O3979*Variables!$B$5&lt;Variables!$B$4, Q3978+O3979*Variables!$B$5, Variables!$B$4), IF(Q3978&gt;-O3979, Q3978+O3979/Variables!$B$5, 0))</f>
        <v>89.412203653508087</v>
      </c>
      <c r="R3979">
        <f>IF(O3979&gt;0, 0, IF(Q3978&gt;-O3979, 0, -O3979 - Q3978*Variables!$B$5))</f>
        <v>0</v>
      </c>
      <c r="S3979">
        <f t="shared" si="376"/>
        <v>0</v>
      </c>
      <c r="T3979">
        <f t="shared" si="377"/>
        <v>0</v>
      </c>
    </row>
    <row r="3980" spans="1:20" x14ac:dyDescent="0.3">
      <c r="A3980" s="3">
        <f t="shared" si="372"/>
        <v>43266</v>
      </c>
      <c r="B3980">
        <v>6</v>
      </c>
      <c r="C3980">
        <v>15</v>
      </c>
      <c r="D3980">
        <v>19</v>
      </c>
      <c r="E3980">
        <v>1</v>
      </c>
      <c r="F3980" s="1">
        <f>VLOOKUP(A3980,Weather!$A$1:$E$366, 5)</f>
        <v>0.26190476190476125</v>
      </c>
      <c r="G3980" s="1">
        <f>VLOOKUP(D3980, Summer!$A$1:$E$25, 2)</f>
        <v>565.86125451999203</v>
      </c>
      <c r="H3980" s="1">
        <f>VLOOKUP(D3980, Summer!$A$1:$E$25, 3)</f>
        <v>365.77406038600299</v>
      </c>
      <c r="I3980" s="1">
        <f>VLOOKUP(D3980, Summer!$A$1:$E$25, 5)</f>
        <v>331.38683221891199</v>
      </c>
      <c r="J3980" s="1">
        <f t="shared" si="373"/>
        <v>418.17784932585715</v>
      </c>
      <c r="K3980" s="47">
        <f t="shared" si="374"/>
        <v>7.8232811876949304</v>
      </c>
      <c r="L3980" s="48">
        <f>Solar!K3997/1000*Variables!$B$3</f>
        <v>1.7146499999999998</v>
      </c>
      <c r="M3980">
        <f>IF(E3980=1, VLOOKUP(D3980, Sheet1!$A$2:$C$26, 2), Sheet1!$C$3)</f>
        <v>0.25796000000000002</v>
      </c>
      <c r="N3980" s="1">
        <f>'Electricity Rates'!$J$2</f>
        <v>0.24729999999999999</v>
      </c>
      <c r="O3980" s="145">
        <f>L3980-K3980</f>
        <v>-6.1086311876949306</v>
      </c>
      <c r="P3980">
        <f t="shared" si="375"/>
        <v>1.9346974377169561</v>
      </c>
      <c r="Q3980">
        <f>IF(O3980&gt;0, IF(Q3979+O3980*Variables!$B$5&lt;Variables!$B$4, Q3979+O3980*Variables!$B$5, Variables!$B$4), IF(Q3979&gt;-O3980, Q3979+O3980/Variables!$B$5, 0))</f>
        <v>82.913659836811348</v>
      </c>
      <c r="R3980">
        <f>IF(O3980&gt;0, 0, IF(Q3979&gt;-O3980, 0, -O3980 - Q3979*Variables!$B$5))</f>
        <v>0</v>
      </c>
      <c r="S3980">
        <f t="shared" si="376"/>
        <v>0</v>
      </c>
      <c r="T3980">
        <f t="shared" si="377"/>
        <v>0</v>
      </c>
    </row>
    <row r="3981" spans="1:20" x14ac:dyDescent="0.3">
      <c r="A3981" s="3">
        <f t="shared" si="372"/>
        <v>43266</v>
      </c>
      <c r="B3981">
        <v>6</v>
      </c>
      <c r="C3981">
        <v>15</v>
      </c>
      <c r="D3981">
        <v>20</v>
      </c>
      <c r="E3981">
        <v>1</v>
      </c>
      <c r="F3981" s="1">
        <f>VLOOKUP(A3981,Weather!$A$1:$E$366, 5)</f>
        <v>0.26190476190476125</v>
      </c>
      <c r="G3981" s="1">
        <f>VLOOKUP(D3981, Summer!$A$1:$E$25, 2)</f>
        <v>459.178981251175</v>
      </c>
      <c r="H3981" s="1">
        <f>VLOOKUP(D3981, Summer!$A$1:$E$25, 3)</f>
        <v>328.41643432967999</v>
      </c>
      <c r="I3981" s="1">
        <f>VLOOKUP(D3981, Summer!$A$1:$E$25, 5)</f>
        <v>326.73316658528501</v>
      </c>
      <c r="J3981" s="1">
        <f t="shared" si="373"/>
        <v>362.66376804721432</v>
      </c>
      <c r="K3981" s="47">
        <f t="shared" si="374"/>
        <v>6.7847224299331064</v>
      </c>
      <c r="L3981" s="48">
        <f>Solar!K3998/1000*Variables!$B$3</f>
        <v>0.22214999999999999</v>
      </c>
      <c r="M3981">
        <f>IF(E3981=1, VLOOKUP(D3981, Sheet1!$A$2:$C$26, 2), Sheet1!$C$3)</f>
        <v>0.25796000000000002</v>
      </c>
      <c r="N3981" s="1">
        <f>'Electricity Rates'!$J$2</f>
        <v>0.24729999999999999</v>
      </c>
      <c r="O3981" s="145">
        <f>L3981-K3981</f>
        <v>-6.5625724299331063</v>
      </c>
      <c r="P3981">
        <f t="shared" si="375"/>
        <v>1.6778618569224573</v>
      </c>
      <c r="Q3981">
        <f>IF(O3981&gt;0, IF(Q3980+O3981*Variables!$B$5&lt;Variables!$B$4, Q3980+O3981*Variables!$B$5, Variables!$B$4), IF(Q3980&gt;-O3981, Q3980+O3981/Variables!$B$5, 0))</f>
        <v>75.932199804967624</v>
      </c>
      <c r="R3981">
        <f>IF(O3981&gt;0, 0, IF(Q3980&gt;-O3981, 0, -O3981 - Q3980*Variables!$B$5))</f>
        <v>0</v>
      </c>
      <c r="S3981">
        <f t="shared" si="376"/>
        <v>0</v>
      </c>
      <c r="T3981">
        <f t="shared" si="377"/>
        <v>0</v>
      </c>
    </row>
    <row r="3982" spans="1:20" x14ac:dyDescent="0.3">
      <c r="A3982" s="3">
        <f t="shared" si="372"/>
        <v>43266</v>
      </c>
      <c r="B3982">
        <v>6</v>
      </c>
      <c r="C3982">
        <v>15</v>
      </c>
      <c r="D3982">
        <v>21</v>
      </c>
      <c r="E3982">
        <v>1</v>
      </c>
      <c r="F3982" s="1">
        <f>VLOOKUP(A3982,Weather!$A$1:$E$366, 5)</f>
        <v>0.26190476190476125</v>
      </c>
      <c r="G3982" s="1">
        <f>VLOOKUP(D3982, Summer!$A$1:$E$25, 2)</f>
        <v>403.43414919632897</v>
      </c>
      <c r="H3982" s="1">
        <f>VLOOKUP(D3982, Summer!$A$1:$E$25, 3)</f>
        <v>305.25297715532997</v>
      </c>
      <c r="I3982" s="1">
        <f>VLOOKUP(D3982, Summer!$A$1:$E$25, 5)</f>
        <v>313.15582306105603</v>
      </c>
      <c r="J3982" s="1">
        <f t="shared" si="373"/>
        <v>330.96709364225819</v>
      </c>
      <c r="K3982" s="47">
        <f t="shared" si="374"/>
        <v>6.1917402885199744</v>
      </c>
      <c r="L3982" s="48">
        <f>Solar!K3999/1000*Variables!$B$3</f>
        <v>0</v>
      </c>
      <c r="M3982">
        <f>IF(E3982=1, VLOOKUP(D3982, Sheet1!$A$2:$C$26, 2), Sheet1!$C$3)</f>
        <v>0.25796000000000002</v>
      </c>
      <c r="N3982" s="1">
        <f>'Electricity Rates'!$J$2</f>
        <v>0.24729999999999999</v>
      </c>
      <c r="O3982" s="145">
        <f>L3982-K3982</f>
        <v>-6.1917402885199744</v>
      </c>
      <c r="P3982">
        <f t="shared" si="375"/>
        <v>1.5312173733509895</v>
      </c>
      <c r="Q3982">
        <f>IF(O3982&gt;0, IF(Q3981+O3982*Variables!$B$5&lt;Variables!$B$4, Q3981+O3982*Variables!$B$5, Variables!$B$4), IF(Q3981&gt;-O3982, Q3981+O3982/Variables!$B$5, 0))</f>
        <v>69.345242051222968</v>
      </c>
      <c r="R3982">
        <f>IF(O3982&gt;0, 0, IF(Q3981&gt;-O3982, 0, -O3982 - Q3981*Variables!$B$5))</f>
        <v>0</v>
      </c>
      <c r="S3982">
        <f t="shared" si="376"/>
        <v>0</v>
      </c>
      <c r="T3982">
        <f t="shared" si="377"/>
        <v>0</v>
      </c>
    </row>
    <row r="3983" spans="1:20" x14ac:dyDescent="0.3">
      <c r="A3983" s="3">
        <f t="shared" si="372"/>
        <v>43266</v>
      </c>
      <c r="B3983">
        <v>6</v>
      </c>
      <c r="C3983">
        <v>15</v>
      </c>
      <c r="D3983">
        <v>22</v>
      </c>
      <c r="E3983">
        <v>1</v>
      </c>
      <c r="F3983" s="1">
        <f>VLOOKUP(A3983,Weather!$A$1:$E$366, 5)</f>
        <v>0.26190476190476125</v>
      </c>
      <c r="G3983" s="1">
        <f>VLOOKUP(D3983, Summer!$A$1:$E$25, 2)</f>
        <v>366.19777187885302</v>
      </c>
      <c r="H3983" s="1">
        <f>VLOOKUP(D3983, Summer!$A$1:$E$25, 3)</f>
        <v>263.18917633836901</v>
      </c>
      <c r="I3983" s="1">
        <f>VLOOKUP(D3983, Summer!$A$1:$E$25, 5)</f>
        <v>295.10418431306101</v>
      </c>
      <c r="J3983" s="1">
        <f t="shared" si="373"/>
        <v>290.16761802754331</v>
      </c>
      <c r="K3983" s="47">
        <f t="shared" si="374"/>
        <v>5.4284627247777166</v>
      </c>
      <c r="L3983" s="48">
        <f>Solar!K4000/1000*Variables!$B$3</f>
        <v>0</v>
      </c>
      <c r="M3983">
        <f>IF(E3983=1, VLOOKUP(D3983, Sheet1!$A$2:$C$26, 2), Sheet1!$C$3)</f>
        <v>0.18637999999999999</v>
      </c>
      <c r="N3983" s="1">
        <f>'Electricity Rates'!$J$2</f>
        <v>0.24729999999999999</v>
      </c>
      <c r="O3983" s="145">
        <f>L3983-K3983</f>
        <v>-5.4284627247777166</v>
      </c>
      <c r="P3983">
        <f t="shared" si="375"/>
        <v>1.3424588318375292</v>
      </c>
      <c r="Q3983">
        <f>IF(O3983&gt;0, IF(Q3982+O3983*Variables!$B$5&lt;Variables!$B$4, Q3982+O3983*Variables!$B$5, Variables!$B$4), IF(Q3982&gt;-O3983, Q3982+O3983/Variables!$B$5, 0))</f>
        <v>63.570281705714756</v>
      </c>
      <c r="R3983">
        <f>IF(O3983&gt;0, 0, IF(Q3982&gt;-O3983, 0, -O3983 - Q3982*Variables!$B$5))</f>
        <v>0</v>
      </c>
      <c r="S3983">
        <f t="shared" si="376"/>
        <v>0</v>
      </c>
      <c r="T3983">
        <f t="shared" si="377"/>
        <v>0</v>
      </c>
    </row>
    <row r="3984" spans="1:20" x14ac:dyDescent="0.3">
      <c r="A3984" s="3">
        <f t="shared" si="372"/>
        <v>43266</v>
      </c>
      <c r="B3984">
        <v>6</v>
      </c>
      <c r="C3984">
        <v>15</v>
      </c>
      <c r="D3984">
        <v>23</v>
      </c>
      <c r="E3984">
        <v>1</v>
      </c>
      <c r="F3984" s="1">
        <f>VLOOKUP(A3984,Weather!$A$1:$E$366, 5)</f>
        <v>0.26190476190476125</v>
      </c>
      <c r="G3984" s="1">
        <f>VLOOKUP(D3984, Summer!$A$1:$E$25, 2)</f>
        <v>342.86102460129899</v>
      </c>
      <c r="H3984" s="1">
        <f>VLOOKUP(D3984, Summer!$A$1:$E$25, 3)</f>
        <v>273.02297434567402</v>
      </c>
      <c r="I3984" s="1">
        <f>VLOOKUP(D3984, Summer!$A$1:$E$25, 5)</f>
        <v>281.53182330021599</v>
      </c>
      <c r="J3984" s="1">
        <f t="shared" si="373"/>
        <v>291.3138922697662</v>
      </c>
      <c r="K3984" s="47">
        <f t="shared" si="374"/>
        <v>5.4499072506644382</v>
      </c>
      <c r="L3984" s="48">
        <f>Solar!K4001/1000*Variables!$B$3</f>
        <v>0</v>
      </c>
      <c r="M3984">
        <f>IF(E3984=1, VLOOKUP(D3984, Sheet1!$A$2:$C$26, 2), Sheet1!$C$3)</f>
        <v>0.18637999999999999</v>
      </c>
      <c r="N3984" s="1">
        <f>'Electricity Rates'!$J$2</f>
        <v>0.24729999999999999</v>
      </c>
      <c r="O3984" s="145">
        <f>L3984-K3984</f>
        <v>-5.4499072506644382</v>
      </c>
      <c r="P3984">
        <f t="shared" si="375"/>
        <v>1.3477620630893155</v>
      </c>
      <c r="Q3984">
        <f>IF(O3984&gt;0, IF(Q3983+O3984*Variables!$B$5&lt;Variables!$B$4, Q3983+O3984*Variables!$B$5, Variables!$B$4), IF(Q3983&gt;-O3984, Q3983+O3984/Variables!$B$5, 0))</f>
        <v>57.772508034795138</v>
      </c>
      <c r="R3984">
        <f>IF(O3984&gt;0, 0, IF(Q3983&gt;-O3984, 0, -O3984 - Q3983*Variables!$B$5))</f>
        <v>0</v>
      </c>
      <c r="S3984">
        <f t="shared" si="376"/>
        <v>0</v>
      </c>
      <c r="T3984">
        <f t="shared" si="377"/>
        <v>0</v>
      </c>
    </row>
    <row r="3985" spans="1:20" x14ac:dyDescent="0.3">
      <c r="A3985" s="3">
        <f t="shared" si="372"/>
        <v>43266</v>
      </c>
      <c r="B3985">
        <v>6</v>
      </c>
      <c r="C3985">
        <v>15</v>
      </c>
      <c r="D3985">
        <v>24</v>
      </c>
      <c r="E3985">
        <v>1</v>
      </c>
      <c r="F3985" s="1">
        <f>VLOOKUP(A3985,Weather!$A$1:$E$366, 5)</f>
        <v>0.26190476190476125</v>
      </c>
      <c r="G3985" s="1">
        <f>VLOOKUP(D3985, Summer!$A$1:$E$25, 2)</f>
        <v>310.26482453023402</v>
      </c>
      <c r="H3985" s="1">
        <f>VLOOKUP(D3985, Summer!$A$1:$E$25, 3)</f>
        <v>259.09090909090901</v>
      </c>
      <c r="I3985" s="1">
        <f>VLOOKUP(D3985, Summer!$A$1:$E$25, 5)</f>
        <v>276.86321013243497</v>
      </c>
      <c r="J3985" s="1">
        <f t="shared" si="373"/>
        <v>272.49360122977981</v>
      </c>
      <c r="K3985" s="47">
        <f t="shared" si="374"/>
        <v>5.0978167966209531</v>
      </c>
      <c r="L3985" s="48">
        <f>Solar!K4002/1000*Variables!$B$3</f>
        <v>0</v>
      </c>
      <c r="M3985">
        <f>IF(E3985=1, VLOOKUP(D3985, Sheet1!$A$2:$C$26, 2), Sheet1!$C$3)</f>
        <v>0.18637999999999999</v>
      </c>
      <c r="N3985" s="1">
        <f>'Electricity Rates'!$J$2</f>
        <v>0.24729999999999999</v>
      </c>
      <c r="O3985" s="145">
        <f>L3985-K3985</f>
        <v>-5.0978167966209531</v>
      </c>
      <c r="P3985">
        <f t="shared" si="375"/>
        <v>1.2606900938043617</v>
      </c>
      <c r="Q3985">
        <f>IF(O3985&gt;0, IF(Q3984+O3985*Variables!$B$5&lt;Variables!$B$4, Q3984+O3985*Variables!$B$5, Variables!$B$4), IF(Q3984&gt;-O3985, Q3984+O3985/Variables!$B$5, 0))</f>
        <v>52.349298676687738</v>
      </c>
      <c r="R3985">
        <f>IF(O3985&gt;0, 0, IF(Q3984&gt;-O3985, 0, -O3985 - Q3984*Variables!$B$5))</f>
        <v>0</v>
      </c>
      <c r="S3985">
        <f t="shared" si="376"/>
        <v>0</v>
      </c>
      <c r="T3985">
        <f t="shared" si="377"/>
        <v>0</v>
      </c>
    </row>
    <row r="3986" spans="1:20" x14ac:dyDescent="0.3">
      <c r="A3986" s="3">
        <f t="shared" si="372"/>
        <v>43267</v>
      </c>
      <c r="B3986">
        <v>6</v>
      </c>
      <c r="C3986">
        <v>16</v>
      </c>
      <c r="D3986">
        <v>1</v>
      </c>
      <c r="E3986">
        <v>0</v>
      </c>
      <c r="F3986" s="1">
        <f>VLOOKUP(A3986,Weather!$A$1:$E$366, 5)</f>
        <v>0.28571428571428376</v>
      </c>
      <c r="G3986" s="1">
        <f>VLOOKUP(D3986, Summer!$A$1:$E$25, 2)</f>
        <v>305.44698283970399</v>
      </c>
      <c r="H3986" s="1">
        <f>VLOOKUP(D3986, Summer!$A$1:$E$25, 3)</f>
        <v>264.36707082495798</v>
      </c>
      <c r="I3986" s="1">
        <f>VLOOKUP(D3986, Summer!$A$1:$E$25, 5)</f>
        <v>276.703769768114</v>
      </c>
      <c r="J3986" s="1">
        <f t="shared" si="373"/>
        <v>276.703769768114</v>
      </c>
      <c r="K3986" s="47">
        <f t="shared" si="374"/>
        <v>5.1765807301388893</v>
      </c>
      <c r="L3986" s="48">
        <f>Solar!K4003/1000*Variables!$B$3</f>
        <v>0</v>
      </c>
      <c r="M3986">
        <f>IF(E3986=1, VLOOKUP(D3986, Sheet1!$A$2:$C$26, 2), Sheet1!$C$3)</f>
        <v>0.18637999999999999</v>
      </c>
      <c r="N3986" s="1">
        <f>'Electricity Rates'!$J$2</f>
        <v>0.24729999999999999</v>
      </c>
      <c r="O3986" s="145">
        <f>L3986-K3986</f>
        <v>-5.1765807301388893</v>
      </c>
      <c r="P3986">
        <f t="shared" si="375"/>
        <v>1.2801684145633472</v>
      </c>
      <c r="Q3986">
        <f>IF(O3986&gt;0, IF(Q3985+O3986*Variables!$B$5&lt;Variables!$B$4, Q3985+O3986*Variables!$B$5, Variables!$B$4), IF(Q3985&gt;-O3986, Q3985+O3986/Variables!$B$5, 0))</f>
        <v>46.842297899944242</v>
      </c>
      <c r="R3986">
        <f>IF(O3986&gt;0, 0, IF(Q3985&gt;-O3986, 0, -O3986 - Q3985*Variables!$B$5))</f>
        <v>0</v>
      </c>
      <c r="S3986">
        <f t="shared" si="376"/>
        <v>0</v>
      </c>
      <c r="T3986">
        <f t="shared" si="377"/>
        <v>0</v>
      </c>
    </row>
    <row r="3987" spans="1:20" x14ac:dyDescent="0.3">
      <c r="A3987" s="3">
        <f t="shared" si="372"/>
        <v>43267</v>
      </c>
      <c r="B3987">
        <v>6</v>
      </c>
      <c r="C3987">
        <v>16</v>
      </c>
      <c r="D3987">
        <v>2</v>
      </c>
      <c r="E3987">
        <v>0</v>
      </c>
      <c r="F3987" s="1">
        <f>VLOOKUP(A3987,Weather!$A$1:$E$366, 5)</f>
        <v>0.28571428571428376</v>
      </c>
      <c r="G3987" s="1">
        <f>VLOOKUP(D3987, Summer!$A$1:$E$25, 2)</f>
        <v>286.71906025959902</v>
      </c>
      <c r="H3987" s="1">
        <f>VLOOKUP(D3987, Summer!$A$1:$E$25, 3)</f>
        <v>260.03911906460002</v>
      </c>
      <c r="I3987" s="1">
        <f>VLOOKUP(D3987, Summer!$A$1:$E$25, 5)</f>
        <v>276.50446931271199</v>
      </c>
      <c r="J3987" s="1">
        <f t="shared" si="373"/>
        <v>276.50446931271199</v>
      </c>
      <c r="K3987" s="47">
        <f t="shared" si="374"/>
        <v>5.1728522124616383</v>
      </c>
      <c r="L3987" s="48">
        <f>Solar!K4004/1000*Variables!$B$3</f>
        <v>0</v>
      </c>
      <c r="M3987">
        <f>IF(E3987=1, VLOOKUP(D3987, Sheet1!$A$2:$C$26, 2), Sheet1!$C$3)</f>
        <v>0.18637999999999999</v>
      </c>
      <c r="N3987" s="1">
        <f>'Electricity Rates'!$J$2</f>
        <v>0.24729999999999999</v>
      </c>
      <c r="O3987" s="145">
        <f>L3987-K3987</f>
        <v>-5.1728522124616383</v>
      </c>
      <c r="P3987">
        <f t="shared" si="375"/>
        <v>1.2792463521417632</v>
      </c>
      <c r="Q3987">
        <f>IF(O3987&gt;0, IF(Q3986+O3987*Variables!$B$5&lt;Variables!$B$4, Q3986+O3987*Variables!$B$5, Variables!$B$4), IF(Q3986&gt;-O3987, Q3986+O3987/Variables!$B$5, 0))</f>
        <v>41.339263631368027</v>
      </c>
      <c r="R3987">
        <f>IF(O3987&gt;0, 0, IF(Q3986&gt;-O3987, 0, -O3987 - Q3986*Variables!$B$5))</f>
        <v>0</v>
      </c>
      <c r="S3987">
        <f t="shared" si="376"/>
        <v>0</v>
      </c>
      <c r="T3987">
        <f t="shared" si="377"/>
        <v>0</v>
      </c>
    </row>
    <row r="3988" spans="1:20" x14ac:dyDescent="0.3">
      <c r="A3988" s="3">
        <f t="shared" si="372"/>
        <v>43267</v>
      </c>
      <c r="B3988">
        <v>6</v>
      </c>
      <c r="C3988">
        <v>16</v>
      </c>
      <c r="D3988">
        <v>3</v>
      </c>
      <c r="E3988">
        <v>0</v>
      </c>
      <c r="F3988" s="1">
        <f>VLOOKUP(A3988,Weather!$A$1:$E$366, 5)</f>
        <v>0.28571428571428376</v>
      </c>
      <c r="G3988" s="1">
        <f>VLOOKUP(D3988, Summer!$A$1:$E$25, 2)</f>
        <v>272.63131492590298</v>
      </c>
      <c r="H3988" s="1">
        <f>VLOOKUP(D3988, Summer!$A$1:$E$25, 3)</f>
        <v>241.571030279452</v>
      </c>
      <c r="I3988" s="1">
        <f>VLOOKUP(D3988, Summer!$A$1:$E$25, 5)</f>
        <v>276.33008141423602</v>
      </c>
      <c r="J3988" s="1">
        <f t="shared" si="373"/>
        <v>276.33008141423602</v>
      </c>
      <c r="K3988" s="47">
        <f t="shared" si="374"/>
        <v>5.1695897594940607</v>
      </c>
      <c r="L3988" s="48">
        <f>Solar!K4005/1000*Variables!$B$3</f>
        <v>0</v>
      </c>
      <c r="M3988">
        <f>IF(E3988=1, VLOOKUP(D3988, Sheet1!$A$2:$C$26, 2), Sheet1!$C$3)</f>
        <v>0.18637999999999999</v>
      </c>
      <c r="N3988" s="1">
        <f>'Electricity Rates'!$J$2</f>
        <v>0.24729999999999999</v>
      </c>
      <c r="O3988" s="145">
        <f>L3988-K3988</f>
        <v>-5.1695897594940607</v>
      </c>
      <c r="P3988">
        <f t="shared" si="375"/>
        <v>1.2784395475228811</v>
      </c>
      <c r="Q3988">
        <f>IF(O3988&gt;0, IF(Q3987+O3988*Variables!$B$5&lt;Variables!$B$4, Q3987+O3988*Variables!$B$5, Variables!$B$4), IF(Q3987&gt;-O3988, Q3987+O3988/Variables!$B$5, 0))</f>
        <v>35.839700057438172</v>
      </c>
      <c r="R3988">
        <f>IF(O3988&gt;0, 0, IF(Q3987&gt;-O3988, 0, -O3988 - Q3987*Variables!$B$5))</f>
        <v>0</v>
      </c>
      <c r="S3988">
        <f t="shared" si="376"/>
        <v>0</v>
      </c>
      <c r="T3988">
        <f t="shared" si="377"/>
        <v>0</v>
      </c>
    </row>
    <row r="3989" spans="1:20" x14ac:dyDescent="0.3">
      <c r="A3989" s="3">
        <f t="shared" si="372"/>
        <v>43267</v>
      </c>
      <c r="B3989">
        <v>6</v>
      </c>
      <c r="C3989">
        <v>16</v>
      </c>
      <c r="D3989">
        <v>4</v>
      </c>
      <c r="E3989">
        <v>0</v>
      </c>
      <c r="F3989" s="1">
        <f>VLOOKUP(A3989,Weather!$A$1:$E$366, 5)</f>
        <v>0.28571428571428376</v>
      </c>
      <c r="G3989" s="1">
        <f>VLOOKUP(D3989, Summer!$A$1:$E$25, 2)</f>
        <v>286.33237882239803</v>
      </c>
      <c r="H3989" s="1">
        <f>VLOOKUP(D3989, Summer!$A$1:$E$25, 3)</f>
        <v>256.10019667595998</v>
      </c>
      <c r="I3989" s="1">
        <f>VLOOKUP(D3989, Summer!$A$1:$E$25, 5)</f>
        <v>276.13078095883401</v>
      </c>
      <c r="J3989" s="1">
        <f t="shared" si="373"/>
        <v>276.13078095883401</v>
      </c>
      <c r="K3989" s="47">
        <f t="shared" si="374"/>
        <v>5.1658612418168106</v>
      </c>
      <c r="L3989" s="48">
        <f>Solar!K4006/1000*Variables!$B$3</f>
        <v>0</v>
      </c>
      <c r="M3989">
        <f>IF(E3989=1, VLOOKUP(D3989, Sheet1!$A$2:$C$26, 2), Sheet1!$C$3)</f>
        <v>0.18637999999999999</v>
      </c>
      <c r="N3989" s="1">
        <f>'Electricity Rates'!$J$2</f>
        <v>0.24729999999999999</v>
      </c>
      <c r="O3989" s="145">
        <f>L3989-K3989</f>
        <v>-5.1658612418168106</v>
      </c>
      <c r="P3989">
        <f t="shared" si="375"/>
        <v>1.2775174851012971</v>
      </c>
      <c r="Q3989">
        <f>IF(O3989&gt;0, IF(Q3988+O3989*Variables!$B$5&lt;Variables!$B$4, Q3988+O3989*Variables!$B$5, Variables!$B$4), IF(Q3988&gt;-O3989, Q3988+O3989/Variables!$B$5, 0))</f>
        <v>30.344102991675609</v>
      </c>
      <c r="R3989">
        <f>IF(O3989&gt;0, 0, IF(Q3988&gt;-O3989, 0, -O3989 - Q3988*Variables!$B$5))</f>
        <v>0</v>
      </c>
      <c r="S3989">
        <f t="shared" si="376"/>
        <v>0</v>
      </c>
      <c r="T3989">
        <f t="shared" si="377"/>
        <v>0</v>
      </c>
    </row>
    <row r="3990" spans="1:20" x14ac:dyDescent="0.3">
      <c r="A3990" s="3">
        <f t="shared" si="372"/>
        <v>43267</v>
      </c>
      <c r="B3990">
        <v>6</v>
      </c>
      <c r="C3990">
        <v>16</v>
      </c>
      <c r="D3990">
        <v>5</v>
      </c>
      <c r="E3990">
        <v>0</v>
      </c>
      <c r="F3990" s="1">
        <f>VLOOKUP(A3990,Weather!$A$1:$E$366, 5)</f>
        <v>0.28571428571428376</v>
      </c>
      <c r="G3990" s="1">
        <f>VLOOKUP(D3990, Summer!$A$1:$E$25, 2)</f>
        <v>323.19252555232703</v>
      </c>
      <c r="H3990" s="1">
        <f>VLOOKUP(D3990, Summer!$A$1:$E$25, 3)</f>
        <v>290.90909090909099</v>
      </c>
      <c r="I3990" s="1">
        <f>VLOOKUP(D3990, Summer!$A$1:$E$25, 5)</f>
        <v>275.93148050343302</v>
      </c>
      <c r="J3990" s="1">
        <f t="shared" si="373"/>
        <v>275.93148050343302</v>
      </c>
      <c r="K3990" s="47">
        <f t="shared" si="374"/>
        <v>5.1621327241395809</v>
      </c>
      <c r="L3990" s="48">
        <f>Solar!K4007/1000*Variables!$B$3</f>
        <v>0</v>
      </c>
      <c r="M3990">
        <f>IF(E3990=1, VLOOKUP(D3990, Sheet1!$A$2:$C$26, 2), Sheet1!$C$3)</f>
        <v>0.18637999999999999</v>
      </c>
      <c r="N3990" s="1">
        <f>'Electricity Rates'!$J$2</f>
        <v>0.24729999999999999</v>
      </c>
      <c r="O3990" s="145">
        <f>L3990-K3990</f>
        <v>-5.1621327241395809</v>
      </c>
      <c r="P3990">
        <f t="shared" si="375"/>
        <v>1.2765954226797183</v>
      </c>
      <c r="Q3990">
        <f>IF(O3990&gt;0, IF(Q3989+O3990*Variables!$B$5&lt;Variables!$B$4, Q3989+O3990*Variables!$B$5, Variables!$B$4), IF(Q3989&gt;-O3990, Q3989+O3990/Variables!$B$5, 0))</f>
        <v>24.852472434080308</v>
      </c>
      <c r="R3990">
        <f>IF(O3990&gt;0, 0, IF(Q3989&gt;-O3990, 0, -O3990 - Q3989*Variables!$B$5))</f>
        <v>0</v>
      </c>
      <c r="S3990">
        <f t="shared" si="376"/>
        <v>0</v>
      </c>
      <c r="T3990">
        <f t="shared" si="377"/>
        <v>0</v>
      </c>
    </row>
    <row r="3991" spans="1:20" x14ac:dyDescent="0.3">
      <c r="A3991" s="3">
        <f t="shared" si="372"/>
        <v>43267</v>
      </c>
      <c r="B3991">
        <v>6</v>
      </c>
      <c r="C3991">
        <v>16</v>
      </c>
      <c r="D3991">
        <v>6</v>
      </c>
      <c r="E3991">
        <v>0</v>
      </c>
      <c r="F3991" s="1">
        <f>VLOOKUP(A3991,Weather!$A$1:$E$366, 5)</f>
        <v>0.28571428571428376</v>
      </c>
      <c r="G3991" s="1">
        <f>VLOOKUP(D3991, Summer!$A$1:$E$25, 2)</f>
        <v>420.20776289112302</v>
      </c>
      <c r="H3991" s="1">
        <f>VLOOKUP(D3991, Summer!$A$1:$E$25, 3)</f>
        <v>354.54545454545399</v>
      </c>
      <c r="I3991" s="1">
        <f>VLOOKUP(D3991, Summer!$A$1:$E$25, 5)</f>
        <v>244.50179868660999</v>
      </c>
      <c r="J3991" s="1">
        <f t="shared" si="373"/>
        <v>244.50179868660999</v>
      </c>
      <c r="K3991" s="47">
        <f t="shared" si="374"/>
        <v>4.5741454864387405</v>
      </c>
      <c r="L3991" s="48">
        <f>Solar!K4008/1000*Variables!$B$3</f>
        <v>0.96165</v>
      </c>
      <c r="M3991">
        <f>IF(E3991=1, VLOOKUP(D3991, Sheet1!$A$2:$C$26, 2), Sheet1!$C$3)</f>
        <v>0.18637999999999999</v>
      </c>
      <c r="N3991" s="1">
        <f>'Electricity Rates'!$J$2</f>
        <v>0.24729999999999999</v>
      </c>
      <c r="O3991" s="145">
        <f>L3991-K3991</f>
        <v>-3.6124954864387404</v>
      </c>
      <c r="P3991">
        <f t="shared" si="375"/>
        <v>1.1311861787963005</v>
      </c>
      <c r="Q3991">
        <f>IF(O3991&gt;0, IF(Q3990+O3991*Variables!$B$5&lt;Variables!$B$4, Q3990+O3991*Variables!$B$5, Variables!$B$4), IF(Q3990&gt;-O3991, Q3990+O3991/Variables!$B$5, 0))</f>
        <v>21.009392129358243</v>
      </c>
      <c r="R3991">
        <f>IF(O3991&gt;0, 0, IF(Q3990&gt;-O3991, 0, -O3991 - Q3990*Variables!$B$5))</f>
        <v>0</v>
      </c>
      <c r="S3991">
        <f t="shared" si="376"/>
        <v>0</v>
      </c>
      <c r="T3991">
        <f t="shared" si="377"/>
        <v>0</v>
      </c>
    </row>
    <row r="3992" spans="1:20" x14ac:dyDescent="0.3">
      <c r="A3992" s="3">
        <f t="shared" si="372"/>
        <v>43267</v>
      </c>
      <c r="B3992">
        <v>6</v>
      </c>
      <c r="C3992">
        <v>16</v>
      </c>
      <c r="D3992">
        <v>7</v>
      </c>
      <c r="E3992">
        <v>0</v>
      </c>
      <c r="F3992" s="1">
        <f>VLOOKUP(A3992,Weather!$A$1:$E$366, 5)</f>
        <v>0.28571428571428376</v>
      </c>
      <c r="G3992" s="1">
        <f>VLOOKUP(D3992, Summer!$A$1:$E$25, 2)</f>
        <v>767.23345107957198</v>
      </c>
      <c r="H3992" s="1">
        <f>VLOOKUP(D3992, Summer!$A$1:$E$25, 3)</f>
        <v>587.45596403639502</v>
      </c>
      <c r="I3992" s="1">
        <f>VLOOKUP(D3992, Summer!$A$1:$E$25, 5)</f>
        <v>275.57273968370998</v>
      </c>
      <c r="J3992" s="1">
        <f t="shared" si="373"/>
        <v>275.57273968370998</v>
      </c>
      <c r="K3992" s="47">
        <f t="shared" si="374"/>
        <v>5.1554213923205428</v>
      </c>
      <c r="L3992" s="48">
        <f>Solar!K4009/1000*Variables!$B$3</f>
        <v>5.7577500000000006</v>
      </c>
      <c r="M3992">
        <f>IF(E3992=1, VLOOKUP(D3992, Sheet1!$A$2:$C$26, 2), Sheet1!$C$3)</f>
        <v>0.18637999999999999</v>
      </c>
      <c r="N3992" s="1">
        <f>'Electricity Rates'!$J$2</f>
        <v>0.24729999999999999</v>
      </c>
      <c r="O3992" s="145">
        <f>L3992-K3992</f>
        <v>0.60232860767945784</v>
      </c>
      <c r="P3992">
        <f t="shared" si="375"/>
        <v>1.2749357103208703</v>
      </c>
      <c r="Q3992">
        <f>IF(O3992&gt;0, IF(Q3991+O3992*Variables!$B$5&lt;Variables!$B$4, Q3991+O3992*Variables!$B$5, Variables!$B$4), IF(Q3991&gt;-O3992, Q3991+O3992/Variables!$B$5, 0))</f>
        <v>21.575581020576934</v>
      </c>
      <c r="R3992">
        <f>IF(O3992&gt;0, 0, IF(Q3991&gt;-O3992, 0, -O3992 - Q3991*Variables!$B$5))</f>
        <v>0</v>
      </c>
      <c r="S3992">
        <f t="shared" si="376"/>
        <v>0</v>
      </c>
      <c r="T3992">
        <f t="shared" si="377"/>
        <v>0</v>
      </c>
    </row>
    <row r="3993" spans="1:20" x14ac:dyDescent="0.3">
      <c r="A3993" s="3">
        <f t="shared" si="372"/>
        <v>43267</v>
      </c>
      <c r="B3993">
        <v>6</v>
      </c>
      <c r="C3993">
        <v>16</v>
      </c>
      <c r="D3993">
        <v>8</v>
      </c>
      <c r="E3993">
        <v>0</v>
      </c>
      <c r="F3993" s="1">
        <f>VLOOKUP(A3993,Weather!$A$1:$E$366, 5)</f>
        <v>0.28571428571428376</v>
      </c>
      <c r="G3993" s="1">
        <f>VLOOKUP(D3993, Summer!$A$1:$E$25, 2)</f>
        <v>1109.6398637209199</v>
      </c>
      <c r="H3993" s="1">
        <f>VLOOKUP(D3993, Summer!$A$1:$E$25, 3)</f>
        <v>814.26008774773595</v>
      </c>
      <c r="I3993" s="1">
        <f>VLOOKUP(D3993, Summer!$A$1:$E$25, 5)</f>
        <v>328.96533168578299</v>
      </c>
      <c r="J3993" s="1">
        <f t="shared" si="373"/>
        <v>328.96533168578299</v>
      </c>
      <c r="K3993" s="47">
        <f t="shared" si="374"/>
        <v>6.1542912780532992</v>
      </c>
      <c r="L3993" s="48">
        <f>Solar!K4010/1000*Variables!$B$3</f>
        <v>13.664500000000002</v>
      </c>
      <c r="M3993">
        <f>IF(E3993=1, VLOOKUP(D3993, Sheet1!$A$2:$C$26, 2), Sheet1!$C$3)</f>
        <v>0.18637999999999999</v>
      </c>
      <c r="N3993" s="1">
        <f>'Electricity Rates'!$J$2</f>
        <v>0.24729999999999999</v>
      </c>
      <c r="O3993" s="145">
        <f>L3993-K3993</f>
        <v>7.5102087219467029</v>
      </c>
      <c r="P3993">
        <f t="shared" si="375"/>
        <v>1.5219562330625809</v>
      </c>
      <c r="Q3993">
        <f>IF(O3993&gt;0, IF(Q3992+O3993*Variables!$B$5&lt;Variables!$B$4, Q3992+O3993*Variables!$B$5, Variables!$B$4), IF(Q3992&gt;-O3993, Q3992+O3993/Variables!$B$5, 0))</f>
        <v>28.635177219206835</v>
      </c>
      <c r="R3993">
        <f>IF(O3993&gt;0, 0, IF(Q3992&gt;-O3993, 0, -O3993 - Q3992*Variables!$B$5))</f>
        <v>0</v>
      </c>
      <c r="S3993">
        <f t="shared" si="376"/>
        <v>0</v>
      </c>
      <c r="T3993">
        <f t="shared" si="377"/>
        <v>0</v>
      </c>
    </row>
    <row r="3994" spans="1:20" x14ac:dyDescent="0.3">
      <c r="A3994" s="3">
        <f t="shared" si="372"/>
        <v>43267</v>
      </c>
      <c r="B3994">
        <v>6</v>
      </c>
      <c r="C3994">
        <v>16</v>
      </c>
      <c r="D3994">
        <v>9</v>
      </c>
      <c r="E3994">
        <v>0</v>
      </c>
      <c r="F3994" s="1">
        <f>VLOOKUP(A3994,Weather!$A$1:$E$366, 5)</f>
        <v>0.28571428571428376</v>
      </c>
      <c r="G3994" s="1">
        <f>VLOOKUP(D3994, Summer!$A$1:$E$25, 2)</f>
        <v>1322.40871182827</v>
      </c>
      <c r="H3994" s="1">
        <f>VLOOKUP(D3994, Summer!$A$1:$E$25, 3)</f>
        <v>1017.49011217013</v>
      </c>
      <c r="I3994" s="1">
        <f>VLOOKUP(D3994, Summer!$A$1:$E$25, 5)</f>
        <v>386.82225388885001</v>
      </c>
      <c r="J3994" s="1">
        <f t="shared" si="373"/>
        <v>386.82225388885001</v>
      </c>
      <c r="K3994" s="47">
        <f t="shared" si="374"/>
        <v>7.236679959756235</v>
      </c>
      <c r="L3994" s="48">
        <f>Solar!K4011/1000*Variables!$B$3</f>
        <v>21.968299999999999</v>
      </c>
      <c r="M3994">
        <f>IF(E3994=1, VLOOKUP(D3994, Sheet1!$A$2:$C$26, 2), Sheet1!$C$3)</f>
        <v>0.18637999999999999</v>
      </c>
      <c r="N3994" s="1">
        <f>'Electricity Rates'!$J$2</f>
        <v>0.24729999999999999</v>
      </c>
      <c r="O3994" s="145">
        <f>L3994-K3994</f>
        <v>14.731620040243765</v>
      </c>
      <c r="P3994">
        <f t="shared" si="375"/>
        <v>1.7896309540477169</v>
      </c>
      <c r="Q3994">
        <f>IF(O3994&gt;0, IF(Q3993+O3994*Variables!$B$5&lt;Variables!$B$4, Q3993+O3994*Variables!$B$5, Variables!$B$4), IF(Q3993&gt;-O3994, Q3993+O3994/Variables!$B$5, 0))</f>
        <v>42.482900057035977</v>
      </c>
      <c r="R3994">
        <f>IF(O3994&gt;0, 0, IF(Q3993&gt;-O3994, 0, -O3994 - Q3993*Variables!$B$5))</f>
        <v>0</v>
      </c>
      <c r="S3994">
        <f t="shared" si="376"/>
        <v>0</v>
      </c>
      <c r="T3994">
        <f t="shared" si="377"/>
        <v>0</v>
      </c>
    </row>
    <row r="3995" spans="1:20" x14ac:dyDescent="0.3">
      <c r="A3995" s="3">
        <f t="shared" si="372"/>
        <v>43267</v>
      </c>
      <c r="B3995">
        <v>6</v>
      </c>
      <c r="C3995">
        <v>16</v>
      </c>
      <c r="D3995">
        <v>10</v>
      </c>
      <c r="E3995">
        <v>0</v>
      </c>
      <c r="F3995" s="1">
        <f>VLOOKUP(A3995,Weather!$A$1:$E$366, 5)</f>
        <v>0.28571428571428376</v>
      </c>
      <c r="G3995" s="1">
        <f>VLOOKUP(D3995, Summer!$A$1:$E$25, 2)</f>
        <v>1424.0693518383</v>
      </c>
      <c r="H3995" s="1">
        <f>VLOOKUP(D3995, Summer!$A$1:$E$25, 3)</f>
        <v>1069.7659339946799</v>
      </c>
      <c r="I3995" s="1">
        <f>VLOOKUP(D3995, Summer!$A$1:$E$25, 5)</f>
        <v>417.88322986318002</v>
      </c>
      <c r="J3995" s="1">
        <f t="shared" si="373"/>
        <v>417.88322986318002</v>
      </c>
      <c r="K3995" s="47">
        <f t="shared" si="374"/>
        <v>7.8177694397541773</v>
      </c>
      <c r="L3995" s="48">
        <f>Solar!K4012/1000*Variables!$B$3</f>
        <v>28.427350000000001</v>
      </c>
      <c r="M3995">
        <f>IF(E3995=1, VLOOKUP(D3995, Sheet1!$A$2:$C$26, 2), Sheet1!$C$3)</f>
        <v>0.18637999999999999</v>
      </c>
      <c r="N3995" s="1">
        <f>'Electricity Rates'!$J$2</f>
        <v>0.24729999999999999</v>
      </c>
      <c r="O3995" s="145">
        <f>L3995-K3995</f>
        <v>20.609580560245824</v>
      </c>
      <c r="P3995">
        <f t="shared" si="375"/>
        <v>1.9333343824512079</v>
      </c>
      <c r="Q3995">
        <f>IF(O3995&gt;0, IF(Q3994+O3995*Variables!$B$5&lt;Variables!$B$4, Q3994+O3995*Variables!$B$5, Variables!$B$4), IF(Q3994&gt;-O3995, Q3994+O3995/Variables!$B$5, 0))</f>
        <v>61.855905783667055</v>
      </c>
      <c r="R3995">
        <f>IF(O3995&gt;0, 0, IF(Q3994&gt;-O3995, 0, -O3995 - Q3994*Variables!$B$5))</f>
        <v>0</v>
      </c>
      <c r="S3995">
        <f t="shared" si="376"/>
        <v>0</v>
      </c>
      <c r="T3995">
        <f t="shared" si="377"/>
        <v>0</v>
      </c>
    </row>
    <row r="3996" spans="1:20" x14ac:dyDescent="0.3">
      <c r="A3996" s="3">
        <f t="shared" si="372"/>
        <v>43267</v>
      </c>
      <c r="B3996">
        <v>6</v>
      </c>
      <c r="C3996">
        <v>16</v>
      </c>
      <c r="D3996">
        <v>11</v>
      </c>
      <c r="E3996">
        <v>0</v>
      </c>
      <c r="F3996" s="1">
        <f>VLOOKUP(A3996,Weather!$A$1:$E$366, 5)</f>
        <v>0.28571428571428376</v>
      </c>
      <c r="G3996" s="1">
        <f>VLOOKUP(D3996, Summer!$A$1:$E$25, 2)</f>
        <v>1497.9516334678001</v>
      </c>
      <c r="H3996" s="1">
        <f>VLOOKUP(D3996, Summer!$A$1:$E$25, 3)</f>
        <v>1079.6213447448599</v>
      </c>
      <c r="I3996" s="1">
        <f>VLOOKUP(D3996, Summer!$A$1:$E$25, 5)</f>
        <v>435.54125021175599</v>
      </c>
      <c r="J3996" s="1">
        <f t="shared" si="373"/>
        <v>435.54125021175599</v>
      </c>
      <c r="K3996" s="47">
        <f t="shared" si="374"/>
        <v>8.1481161059576817</v>
      </c>
      <c r="L3996" s="48">
        <f>Solar!K4013/1000*Variables!$B$3</f>
        <v>32.524999999999999</v>
      </c>
      <c r="M3996">
        <f>IF(E3996=1, VLOOKUP(D3996, Sheet1!$A$2:$C$26, 2), Sheet1!$C$3)</f>
        <v>0.18637999999999999</v>
      </c>
      <c r="N3996" s="1">
        <f>'Electricity Rates'!$J$2</f>
        <v>0.24729999999999999</v>
      </c>
      <c r="O3996" s="145">
        <f>L3996-K3996</f>
        <v>24.376883894042315</v>
      </c>
      <c r="P3996">
        <f t="shared" si="375"/>
        <v>2.0150291130033344</v>
      </c>
      <c r="Q3996">
        <f>IF(O3996&gt;0, IF(Q3995+O3996*Variables!$B$5&lt;Variables!$B$4, Q3995+O3996*Variables!$B$5, Variables!$B$4), IF(Q3995&gt;-O3996, Q3995+O3996/Variables!$B$5, 0))</f>
        <v>84.770176644066822</v>
      </c>
      <c r="R3996">
        <f>IF(O3996&gt;0, 0, IF(Q3995&gt;-O3996, 0, -O3996 - Q3995*Variables!$B$5))</f>
        <v>0</v>
      </c>
      <c r="S3996">
        <f t="shared" si="376"/>
        <v>0</v>
      </c>
      <c r="T3996">
        <f t="shared" si="377"/>
        <v>0</v>
      </c>
    </row>
    <row r="3997" spans="1:20" x14ac:dyDescent="0.3">
      <c r="A3997" s="3">
        <f t="shared" si="372"/>
        <v>43267</v>
      </c>
      <c r="B3997">
        <v>6</v>
      </c>
      <c r="C3997">
        <v>16</v>
      </c>
      <c r="D3997">
        <v>12</v>
      </c>
      <c r="E3997">
        <v>0</v>
      </c>
      <c r="F3997" s="1">
        <f>VLOOKUP(A3997,Weather!$A$1:$E$366, 5)</f>
        <v>0.28571428571428376</v>
      </c>
      <c r="G3997" s="1">
        <f>VLOOKUP(D3997, Summer!$A$1:$E$25, 2)</f>
        <v>1553.30978408544</v>
      </c>
      <c r="H3997" s="1">
        <f>VLOOKUP(D3997, Summer!$A$1:$E$25, 3)</f>
        <v>1117.7462231731799</v>
      </c>
      <c r="I3997" s="1">
        <f>VLOOKUP(D3997, Summer!$A$1:$E$25, 5)</f>
        <v>435.36187980189499</v>
      </c>
      <c r="J3997" s="1">
        <f t="shared" si="373"/>
        <v>435.36187980189499</v>
      </c>
      <c r="K3997" s="47">
        <f t="shared" si="374"/>
        <v>8.1447604400481737</v>
      </c>
      <c r="L3997" s="48">
        <f>Solar!K4014/1000*Variables!$B$3</f>
        <v>38.397000000000006</v>
      </c>
      <c r="M3997">
        <f>IF(E3997=1, VLOOKUP(D3997, Sheet1!$A$2:$C$26, 2), Sheet1!$C$3)</f>
        <v>0.18637999999999999</v>
      </c>
      <c r="N3997" s="1">
        <f>'Electricity Rates'!$J$2</f>
        <v>0.24729999999999999</v>
      </c>
      <c r="O3997" s="145">
        <f>L3997-K3997</f>
        <v>30.252239559951832</v>
      </c>
      <c r="P3997">
        <f t="shared" si="375"/>
        <v>2.0141992568239133</v>
      </c>
      <c r="Q3997">
        <f>IF(O3997&gt;0, IF(Q3996+O3997*Variables!$B$5&lt;Variables!$B$4, Q3996+O3997*Variables!$B$5, Variables!$B$4), IF(Q3996&gt;-O3997, Q3996+O3997/Variables!$B$5, 0))</f>
        <v>100</v>
      </c>
      <c r="R3997">
        <f>IF(O3997&gt;0, 0, IF(Q3996&gt;-O3997, 0, -O3997 - Q3996*Variables!$B$5))</f>
        <v>0</v>
      </c>
      <c r="S3997">
        <f t="shared" si="376"/>
        <v>0</v>
      </c>
      <c r="T3997">
        <f t="shared" si="377"/>
        <v>0</v>
      </c>
    </row>
    <row r="3998" spans="1:20" x14ac:dyDescent="0.3">
      <c r="A3998" s="3">
        <f t="shared" si="372"/>
        <v>43267</v>
      </c>
      <c r="B3998">
        <v>6</v>
      </c>
      <c r="C3998">
        <v>16</v>
      </c>
      <c r="D3998">
        <v>13</v>
      </c>
      <c r="E3998">
        <v>0</v>
      </c>
      <c r="F3998" s="1">
        <f>VLOOKUP(A3998,Weather!$A$1:$E$366, 5)</f>
        <v>0.28571428571428376</v>
      </c>
      <c r="G3998" s="1">
        <f>VLOOKUP(D3998, Summer!$A$1:$E$25, 2)</f>
        <v>1622.5675647430101</v>
      </c>
      <c r="H3998" s="1">
        <f>VLOOKUP(D3998, Summer!$A$1:$E$25, 3)</f>
        <v>1132.28619594112</v>
      </c>
      <c r="I3998" s="1">
        <f>VLOOKUP(D3998, Summer!$A$1:$E$25, 5)</f>
        <v>435.17254436926402</v>
      </c>
      <c r="J3998" s="1">
        <f t="shared" si="373"/>
        <v>435.17254436926402</v>
      </c>
      <c r="K3998" s="47">
        <f t="shared" si="374"/>
        <v>8.1412183482548048</v>
      </c>
      <c r="L3998" s="48">
        <f>Solar!K4015/1000*Variables!$B$3</f>
        <v>38.325200000000002</v>
      </c>
      <c r="M3998">
        <f>IF(E3998=1, VLOOKUP(D3998, Sheet1!$A$2:$C$26, 2), Sheet1!$C$3)</f>
        <v>0.18637999999999999</v>
      </c>
      <c r="N3998" s="1">
        <f>'Electricity Rates'!$J$2</f>
        <v>0.24729999999999999</v>
      </c>
      <c r="O3998" s="145">
        <f>L3998-K3998</f>
        <v>30.183981651745199</v>
      </c>
      <c r="P3998">
        <f t="shared" si="375"/>
        <v>2.0133232975234132</v>
      </c>
      <c r="Q3998">
        <f>IF(O3998&gt;0, IF(Q3997+O3998*Variables!$B$5&lt;Variables!$B$4, Q3997+O3998*Variables!$B$5, Variables!$B$4), IF(Q3997&gt;-O3998, Q3997+O3998/Variables!$B$5, 0))</f>
        <v>100</v>
      </c>
      <c r="R3998">
        <f>IF(O3998&gt;0, 0, IF(Q3997&gt;-O3998, 0, -O3998 - Q3997*Variables!$B$5))</f>
        <v>0</v>
      </c>
      <c r="S3998">
        <f t="shared" si="376"/>
        <v>0</v>
      </c>
      <c r="T3998">
        <f t="shared" si="377"/>
        <v>0</v>
      </c>
    </row>
    <row r="3999" spans="1:20" x14ac:dyDescent="0.3">
      <c r="A3999" s="3">
        <f t="shared" si="372"/>
        <v>43267</v>
      </c>
      <c r="B3999">
        <v>6</v>
      </c>
      <c r="C3999">
        <v>16</v>
      </c>
      <c r="D3999">
        <v>14</v>
      </c>
      <c r="E3999">
        <v>0</v>
      </c>
      <c r="F3999" s="1">
        <f>VLOOKUP(A3999,Weather!$A$1:$E$366, 5)</f>
        <v>0.28571428571428376</v>
      </c>
      <c r="G3999" s="1">
        <f>VLOOKUP(D3999, Summer!$A$1:$E$25, 2)</f>
        <v>1636.26340321468</v>
      </c>
      <c r="H3999" s="1">
        <f>VLOOKUP(D3999, Summer!$A$1:$E$25, 3)</f>
        <v>1156.2601309732199</v>
      </c>
      <c r="I3999" s="1">
        <f>VLOOKUP(D3999, Summer!$A$1:$E$25, 5)</f>
        <v>417.13087064403902</v>
      </c>
      <c r="J3999" s="1">
        <f t="shared" si="373"/>
        <v>417.13087064403902</v>
      </c>
      <c r="K3999" s="47">
        <f t="shared" si="374"/>
        <v>7.8036942855225897</v>
      </c>
      <c r="L3999" s="48">
        <f>Solar!K4016/1000*Variables!$B$3</f>
        <v>38.040550000000003</v>
      </c>
      <c r="M3999">
        <f>IF(E3999=1, VLOOKUP(D3999, Sheet1!$A$2:$C$26, 2), Sheet1!$C$3)</f>
        <v>0.18637999999999999</v>
      </c>
      <c r="N3999" s="1">
        <f>'Electricity Rates'!$J$2</f>
        <v>0.24729999999999999</v>
      </c>
      <c r="O3999" s="145">
        <f>L3999-K3999</f>
        <v>30.236855714477414</v>
      </c>
      <c r="P3999">
        <f t="shared" si="375"/>
        <v>1.9298535968097363</v>
      </c>
      <c r="Q3999">
        <f>IF(O3999&gt;0, IF(Q3998+O3999*Variables!$B$5&lt;Variables!$B$4, Q3998+O3999*Variables!$B$5, Variables!$B$4), IF(Q3998&gt;-O3999, Q3998+O3999/Variables!$B$5, 0))</f>
        <v>100</v>
      </c>
      <c r="R3999">
        <f>IF(O3999&gt;0, 0, IF(Q3998&gt;-O3999, 0, -O3999 - Q3998*Variables!$B$5))</f>
        <v>0</v>
      </c>
      <c r="S3999">
        <f t="shared" si="376"/>
        <v>0</v>
      </c>
      <c r="T3999">
        <f t="shared" si="377"/>
        <v>0</v>
      </c>
    </row>
    <row r="4000" spans="1:20" x14ac:dyDescent="0.3">
      <c r="A4000" s="3">
        <f t="shared" si="372"/>
        <v>43267</v>
      </c>
      <c r="B4000">
        <v>6</v>
      </c>
      <c r="C4000">
        <v>16</v>
      </c>
      <c r="D4000">
        <v>15</v>
      </c>
      <c r="E4000">
        <v>0</v>
      </c>
      <c r="F4000" s="1">
        <f>VLOOKUP(A4000,Weather!$A$1:$E$366, 5)</f>
        <v>0.28571428571428376</v>
      </c>
      <c r="G4000" s="1">
        <f>VLOOKUP(D4000, Summer!$A$1:$E$25, 2)</f>
        <v>1589.7727985285201</v>
      </c>
      <c r="H4000" s="1">
        <f>VLOOKUP(D4000, Summer!$A$1:$E$25, 3)</f>
        <v>1137.7596230737599</v>
      </c>
      <c r="I4000" s="1">
        <f>VLOOKUP(D4000, Summer!$A$1:$E$25, 5)</f>
        <v>403.543562097039</v>
      </c>
      <c r="J4000" s="1">
        <f t="shared" si="373"/>
        <v>403.543562097039</v>
      </c>
      <c r="K4000" s="47">
        <f t="shared" si="374"/>
        <v>7.5495025928767143</v>
      </c>
      <c r="L4000" s="48">
        <f>Solar!K4017/1000*Variables!$B$3</f>
        <v>33.533650000000002</v>
      </c>
      <c r="M4000">
        <f>IF(E4000=1, VLOOKUP(D4000, Sheet1!$A$2:$C$26, 2), Sheet1!$C$3)</f>
        <v>0.18637999999999999</v>
      </c>
      <c r="N4000" s="1">
        <f>'Electricity Rates'!$J$2</f>
        <v>0.24729999999999999</v>
      </c>
      <c r="O4000" s="145">
        <f>L4000-K4000</f>
        <v>25.984147407123288</v>
      </c>
      <c r="P4000">
        <f t="shared" si="375"/>
        <v>1.8669919912184114</v>
      </c>
      <c r="Q4000">
        <f>IF(O4000&gt;0, IF(Q3999+O4000*Variables!$B$5&lt;Variables!$B$4, Q3999+O4000*Variables!$B$5, Variables!$B$4), IF(Q3999&gt;-O4000, Q3999+O4000/Variables!$B$5, 0))</f>
        <v>100</v>
      </c>
      <c r="R4000">
        <f>IF(O4000&gt;0, 0, IF(Q3999&gt;-O4000, 0, -O4000 - Q3999*Variables!$B$5))</f>
        <v>0</v>
      </c>
      <c r="S4000">
        <f t="shared" si="376"/>
        <v>0</v>
      </c>
      <c r="T4000">
        <f t="shared" si="377"/>
        <v>0</v>
      </c>
    </row>
    <row r="4001" spans="1:20" x14ac:dyDescent="0.3">
      <c r="A4001" s="3">
        <f t="shared" si="372"/>
        <v>43267</v>
      </c>
      <c r="B4001">
        <v>6</v>
      </c>
      <c r="C4001">
        <v>16</v>
      </c>
      <c r="D4001">
        <v>16</v>
      </c>
      <c r="E4001">
        <v>0</v>
      </c>
      <c r="F4001" s="1">
        <f>VLOOKUP(A4001,Weather!$A$1:$E$366, 5)</f>
        <v>0.28571428571428376</v>
      </c>
      <c r="G4001" s="1">
        <f>VLOOKUP(D4001, Summer!$A$1:$E$25, 2)</f>
        <v>1459.9523441255701</v>
      </c>
      <c r="H4001" s="1">
        <f>VLOOKUP(D4001, Summer!$A$1:$E$25, 3)</f>
        <v>1006.09479349024</v>
      </c>
      <c r="I4001" s="1">
        <f>VLOOKUP(D4001, Summer!$A$1:$E$25, 5)</f>
        <v>381.04254068220598</v>
      </c>
      <c r="J4001" s="1">
        <f t="shared" si="373"/>
        <v>381.04254068220598</v>
      </c>
      <c r="K4001" s="47">
        <f t="shared" si="374"/>
        <v>7.1285529471162699</v>
      </c>
      <c r="L4001" s="48">
        <f>Solar!K4018/1000*Variables!$B$3</f>
        <v>26.866250000000001</v>
      </c>
      <c r="M4001">
        <f>IF(E4001=1, VLOOKUP(D4001, Sheet1!$A$2:$C$26, 2), Sheet1!$C$3)</f>
        <v>0.18637999999999999</v>
      </c>
      <c r="N4001" s="1">
        <f>'Electricity Rates'!$J$2</f>
        <v>0.24729999999999999</v>
      </c>
      <c r="O4001" s="145">
        <f>L4001-K4001</f>
        <v>19.737697052883732</v>
      </c>
      <c r="P4001">
        <f t="shared" si="375"/>
        <v>1.7628911438218535</v>
      </c>
      <c r="Q4001">
        <f>IF(O4001&gt;0, IF(Q4000+O4001*Variables!$B$5&lt;Variables!$B$4, Q4000+O4001*Variables!$B$5, Variables!$B$4), IF(Q4000&gt;-O4001, Q4000+O4001/Variables!$B$5, 0))</f>
        <v>100</v>
      </c>
      <c r="R4001">
        <f>IF(O4001&gt;0, 0, IF(Q4000&gt;-O4001, 0, -O4001 - Q4000*Variables!$B$5))</f>
        <v>0</v>
      </c>
      <c r="S4001">
        <f t="shared" si="376"/>
        <v>0</v>
      </c>
      <c r="T4001">
        <f t="shared" si="377"/>
        <v>0</v>
      </c>
    </row>
    <row r="4002" spans="1:20" x14ac:dyDescent="0.3">
      <c r="A4002" s="3">
        <f t="shared" si="372"/>
        <v>43267</v>
      </c>
      <c r="B4002">
        <v>6</v>
      </c>
      <c r="C4002">
        <v>16</v>
      </c>
      <c r="D4002">
        <v>17</v>
      </c>
      <c r="E4002">
        <v>0</v>
      </c>
      <c r="F4002" s="1">
        <f>VLOOKUP(A4002,Weather!$A$1:$E$366, 5)</f>
        <v>0.28571428571428376</v>
      </c>
      <c r="G4002" s="1">
        <f>VLOOKUP(D4002, Summer!$A$1:$E$25, 2)</f>
        <v>1144.9480592772099</v>
      </c>
      <c r="H4002" s="1">
        <f>VLOOKUP(D4002, Summer!$A$1:$E$25, 3)</f>
        <v>808.38142168622596</v>
      </c>
      <c r="I4002" s="1">
        <f>VLOOKUP(D4002, Summer!$A$1:$E$25, 5)</f>
        <v>371.93450987035499</v>
      </c>
      <c r="J4002" s="1">
        <f t="shared" si="373"/>
        <v>371.93450987035499</v>
      </c>
      <c r="K4002" s="47">
        <f t="shared" si="374"/>
        <v>6.9581596892663642</v>
      </c>
      <c r="L4002" s="48">
        <f>Solar!K4019/1000*Variables!$B$3</f>
        <v>18.271850000000001</v>
      </c>
      <c r="M4002">
        <f>IF(E4002=1, VLOOKUP(D4002, Sheet1!$A$2:$C$26, 2), Sheet1!$C$3)</f>
        <v>0.18637999999999999</v>
      </c>
      <c r="N4002" s="1">
        <f>'Electricity Rates'!$J$2</f>
        <v>0.24729999999999999</v>
      </c>
      <c r="O4002" s="145">
        <f>L4002-K4002</f>
        <v>11.313690310733637</v>
      </c>
      <c r="P4002">
        <f t="shared" si="375"/>
        <v>1.7207528911555718</v>
      </c>
      <c r="Q4002">
        <f>IF(O4002&gt;0, IF(Q4001+O4002*Variables!$B$5&lt;Variables!$B$4, Q4001+O4002*Variables!$B$5, Variables!$B$4), IF(Q4001&gt;-O4002, Q4001+O4002/Variables!$B$5, 0))</f>
        <v>100</v>
      </c>
      <c r="R4002">
        <f>IF(O4002&gt;0, 0, IF(Q4001&gt;-O4002, 0, -O4002 - Q4001*Variables!$B$5))</f>
        <v>0</v>
      </c>
      <c r="S4002">
        <f t="shared" si="376"/>
        <v>0</v>
      </c>
      <c r="T4002">
        <f t="shared" si="377"/>
        <v>0</v>
      </c>
    </row>
    <row r="4003" spans="1:20" x14ac:dyDescent="0.3">
      <c r="A4003" s="3">
        <f t="shared" si="372"/>
        <v>43267</v>
      </c>
      <c r="B4003">
        <v>6</v>
      </c>
      <c r="C4003">
        <v>16</v>
      </c>
      <c r="D4003">
        <v>18</v>
      </c>
      <c r="E4003">
        <v>0</v>
      </c>
      <c r="F4003" s="1">
        <f>VLOOKUP(A4003,Weather!$A$1:$E$366, 5)</f>
        <v>0.28571428571428376</v>
      </c>
      <c r="G4003" s="1">
        <f>VLOOKUP(D4003, Summer!$A$1:$E$25, 2)</f>
        <v>769.75210584620504</v>
      </c>
      <c r="H4003" s="1">
        <f>VLOOKUP(D4003, Summer!$A$1:$E$25, 3)</f>
        <v>572.92139445417001</v>
      </c>
      <c r="I4003" s="1">
        <f>VLOOKUP(D4003, Summer!$A$1:$E$25, 5)</f>
        <v>349.41355840998102</v>
      </c>
      <c r="J4003" s="1">
        <f t="shared" si="373"/>
        <v>349.41355840998102</v>
      </c>
      <c r="K4003" s="47">
        <f t="shared" si="374"/>
        <v>6.536837191738182</v>
      </c>
      <c r="L4003" s="48">
        <f>Solar!K4020/1000*Variables!$B$3</f>
        <v>8.5076999999999998</v>
      </c>
      <c r="M4003">
        <f>IF(E4003=1, VLOOKUP(D4003, Sheet1!$A$2:$C$26, 2), Sheet1!$C$3)</f>
        <v>0.18637999999999999</v>
      </c>
      <c r="N4003" s="1">
        <f>'Electricity Rates'!$J$2</f>
        <v>0.24729999999999999</v>
      </c>
      <c r="O4003" s="145">
        <f>L4003-K4003</f>
        <v>1.9708628082618178</v>
      </c>
      <c r="P4003">
        <f t="shared" si="375"/>
        <v>1.6165598375168524</v>
      </c>
      <c r="Q4003">
        <f>IF(O4003&gt;0, IF(Q4002+O4003*Variables!$B$5&lt;Variables!$B$4, Q4002+O4003*Variables!$B$5, Variables!$B$4), IF(Q4002&gt;-O4003, Q4002+O4003/Variables!$B$5, 0))</f>
        <v>100</v>
      </c>
      <c r="R4003">
        <f>IF(O4003&gt;0, 0, IF(Q4002&gt;-O4003, 0, -O4003 - Q4002*Variables!$B$5))</f>
        <v>0</v>
      </c>
      <c r="S4003">
        <f t="shared" si="376"/>
        <v>0</v>
      </c>
      <c r="T4003">
        <f t="shared" si="377"/>
        <v>0</v>
      </c>
    </row>
    <row r="4004" spans="1:20" x14ac:dyDescent="0.3">
      <c r="A4004" s="3">
        <f t="shared" si="372"/>
        <v>43267</v>
      </c>
      <c r="B4004">
        <v>6</v>
      </c>
      <c r="C4004">
        <v>16</v>
      </c>
      <c r="D4004">
        <v>19</v>
      </c>
      <c r="E4004">
        <v>0</v>
      </c>
      <c r="F4004" s="1">
        <f>VLOOKUP(A4004,Weather!$A$1:$E$366, 5)</f>
        <v>0.28571428571428376</v>
      </c>
      <c r="G4004" s="1">
        <f>VLOOKUP(D4004, Summer!$A$1:$E$25, 2)</f>
        <v>565.86125451999203</v>
      </c>
      <c r="H4004" s="1">
        <f>VLOOKUP(D4004, Summer!$A$1:$E$25, 3)</f>
        <v>365.77406038600299</v>
      </c>
      <c r="I4004" s="1">
        <f>VLOOKUP(D4004, Summer!$A$1:$E$25, 5)</f>
        <v>331.38683221891199</v>
      </c>
      <c r="J4004" s="1">
        <f t="shared" si="373"/>
        <v>331.38683221891199</v>
      </c>
      <c r="K4004" s="47">
        <f t="shared" si="374"/>
        <v>6.1995927678317768</v>
      </c>
      <c r="L4004" s="48">
        <f>Solar!K4021/1000*Variables!$B$3</f>
        <v>1.48275</v>
      </c>
      <c r="M4004">
        <f>IF(E4004=1, VLOOKUP(D4004, Sheet1!$A$2:$C$26, 2), Sheet1!$C$3)</f>
        <v>0.18637999999999999</v>
      </c>
      <c r="N4004" s="1">
        <f>'Electricity Rates'!$J$2</f>
        <v>0.24729999999999999</v>
      </c>
      <c r="O4004" s="145">
        <f>L4004-K4004</f>
        <v>-4.7168427678317766</v>
      </c>
      <c r="P4004">
        <f t="shared" si="375"/>
        <v>1.5331592914847985</v>
      </c>
      <c r="Q4004">
        <f>IF(O4004&gt;0, IF(Q4003+O4004*Variables!$B$5&lt;Variables!$B$4, Q4003+O4004*Variables!$B$5, Variables!$B$4), IF(Q4003&gt;-O4004, Q4003+O4004/Variables!$B$5, 0))</f>
        <v>94.982082161881095</v>
      </c>
      <c r="R4004">
        <f>IF(O4004&gt;0, 0, IF(Q4003&gt;-O4004, 0, -O4004 - Q4003*Variables!$B$5))</f>
        <v>0</v>
      </c>
      <c r="S4004">
        <f t="shared" si="376"/>
        <v>0</v>
      </c>
      <c r="T4004">
        <f t="shared" si="377"/>
        <v>0</v>
      </c>
    </row>
    <row r="4005" spans="1:20" x14ac:dyDescent="0.3">
      <c r="A4005" s="3">
        <f t="shared" si="372"/>
        <v>43267</v>
      </c>
      <c r="B4005">
        <v>6</v>
      </c>
      <c r="C4005">
        <v>16</v>
      </c>
      <c r="D4005">
        <v>20</v>
      </c>
      <c r="E4005">
        <v>0</v>
      </c>
      <c r="F4005" s="1">
        <f>VLOOKUP(A4005,Weather!$A$1:$E$366, 5)</f>
        <v>0.28571428571428376</v>
      </c>
      <c r="G4005" s="1">
        <f>VLOOKUP(D4005, Summer!$A$1:$E$25, 2)</f>
        <v>459.178981251175</v>
      </c>
      <c r="H4005" s="1">
        <f>VLOOKUP(D4005, Summer!$A$1:$E$25, 3)</f>
        <v>328.41643432967999</v>
      </c>
      <c r="I4005" s="1">
        <f>VLOOKUP(D4005, Summer!$A$1:$E$25, 5)</f>
        <v>326.73316658528501</v>
      </c>
      <c r="J4005" s="1">
        <f t="shared" si="373"/>
        <v>326.73316658528501</v>
      </c>
      <c r="K4005" s="47">
        <f t="shared" si="374"/>
        <v>6.1125318800681905</v>
      </c>
      <c r="L4005" s="48">
        <f>Solar!K4022/1000*Variables!$B$3</f>
        <v>0.16875000000000001</v>
      </c>
      <c r="M4005">
        <f>IF(E4005=1, VLOOKUP(D4005, Sheet1!$A$2:$C$26, 2), Sheet1!$C$3)</f>
        <v>0.18637999999999999</v>
      </c>
      <c r="N4005" s="1">
        <f>'Electricity Rates'!$J$2</f>
        <v>0.24729999999999999</v>
      </c>
      <c r="O4005" s="145">
        <f>L4005-K4005</f>
        <v>-5.9437818800681903</v>
      </c>
      <c r="P4005">
        <f t="shared" si="375"/>
        <v>1.5116291339408634</v>
      </c>
      <c r="Q4005">
        <f>IF(O4005&gt;0, IF(Q4004+O4005*Variables!$B$5&lt;Variables!$B$4, Q4004+O4005*Variables!$B$5, Variables!$B$4), IF(Q4004&gt;-O4005, Q4004+O4005/Variables!$B$5, 0))</f>
        <v>88.658909949042595</v>
      </c>
      <c r="R4005">
        <f>IF(O4005&gt;0, 0, IF(Q4004&gt;-O4005, 0, -O4005 - Q4004*Variables!$B$5))</f>
        <v>0</v>
      </c>
      <c r="S4005">
        <f t="shared" si="376"/>
        <v>0</v>
      </c>
      <c r="T4005">
        <f t="shared" si="377"/>
        <v>0</v>
      </c>
    </row>
    <row r="4006" spans="1:20" x14ac:dyDescent="0.3">
      <c r="A4006" s="3">
        <f t="shared" si="372"/>
        <v>43267</v>
      </c>
      <c r="B4006">
        <v>6</v>
      </c>
      <c r="C4006">
        <v>16</v>
      </c>
      <c r="D4006">
        <v>21</v>
      </c>
      <c r="E4006">
        <v>0</v>
      </c>
      <c r="F4006" s="1">
        <f>VLOOKUP(A4006,Weather!$A$1:$E$366, 5)</f>
        <v>0.28571428571428376</v>
      </c>
      <c r="G4006" s="1">
        <f>VLOOKUP(D4006, Summer!$A$1:$E$25, 2)</f>
        <v>403.43414919632897</v>
      </c>
      <c r="H4006" s="1">
        <f>VLOOKUP(D4006, Summer!$A$1:$E$25, 3)</f>
        <v>305.25297715532997</v>
      </c>
      <c r="I4006" s="1">
        <f>VLOOKUP(D4006, Summer!$A$1:$E$25, 5)</f>
        <v>313.15582306105603</v>
      </c>
      <c r="J4006" s="1">
        <f t="shared" si="373"/>
        <v>313.15582306105603</v>
      </c>
      <c r="K4006" s="47">
        <f t="shared" si="374"/>
        <v>5.8585266133061946</v>
      </c>
      <c r="L4006" s="48">
        <f>Solar!K4023/1000*Variables!$B$3</f>
        <v>0</v>
      </c>
      <c r="M4006">
        <f>IF(E4006=1, VLOOKUP(D4006, Sheet1!$A$2:$C$26, 2), Sheet1!$C$3)</f>
        <v>0.18637999999999999</v>
      </c>
      <c r="N4006" s="1">
        <f>'Electricity Rates'!$J$2</f>
        <v>0.24729999999999999</v>
      </c>
      <c r="O4006" s="145">
        <f>L4006-K4006</f>
        <v>-5.8585266133061946</v>
      </c>
      <c r="P4006">
        <f t="shared" si="375"/>
        <v>1.4488136314706219</v>
      </c>
      <c r="Q4006">
        <f>IF(O4006&gt;0, IF(Q4005+O4006*Variables!$B$5&lt;Variables!$B$4, Q4005+O4006*Variables!$B$5, Variables!$B$4), IF(Q4005&gt;-O4006, Q4005+O4006/Variables!$B$5, 0))</f>
        <v>82.426434828504085</v>
      </c>
      <c r="R4006">
        <f>IF(O4006&gt;0, 0, IF(Q4005&gt;-O4006, 0, -O4006 - Q4005*Variables!$B$5))</f>
        <v>0</v>
      </c>
      <c r="S4006">
        <f t="shared" si="376"/>
        <v>0</v>
      </c>
      <c r="T4006">
        <f t="shared" si="377"/>
        <v>0</v>
      </c>
    </row>
    <row r="4007" spans="1:20" x14ac:dyDescent="0.3">
      <c r="A4007" s="3">
        <f t="shared" si="372"/>
        <v>43267</v>
      </c>
      <c r="B4007">
        <v>6</v>
      </c>
      <c r="C4007">
        <v>16</v>
      </c>
      <c r="D4007">
        <v>22</v>
      </c>
      <c r="E4007">
        <v>0</v>
      </c>
      <c r="F4007" s="1">
        <f>VLOOKUP(A4007,Weather!$A$1:$E$366, 5)</f>
        <v>0.28571428571428376</v>
      </c>
      <c r="G4007" s="1">
        <f>VLOOKUP(D4007, Summer!$A$1:$E$25, 2)</f>
        <v>366.19777187885302</v>
      </c>
      <c r="H4007" s="1">
        <f>VLOOKUP(D4007, Summer!$A$1:$E$25, 3)</f>
        <v>263.18917633836901</v>
      </c>
      <c r="I4007" s="1">
        <f>VLOOKUP(D4007, Summer!$A$1:$E$25, 5)</f>
        <v>295.10418431306101</v>
      </c>
      <c r="J4007" s="1">
        <f t="shared" si="373"/>
        <v>295.10418431306101</v>
      </c>
      <c r="K4007" s="47">
        <f t="shared" si="374"/>
        <v>5.5208161246901204</v>
      </c>
      <c r="L4007" s="48">
        <f>Solar!K4024/1000*Variables!$B$3</f>
        <v>0</v>
      </c>
      <c r="M4007">
        <f>IF(E4007=1, VLOOKUP(D4007, Sheet1!$A$2:$C$26, 2), Sheet1!$C$3)</f>
        <v>0.18637999999999999</v>
      </c>
      <c r="N4007" s="1">
        <f>'Electricity Rates'!$J$2</f>
        <v>0.24729999999999999</v>
      </c>
      <c r="O4007" s="145">
        <f>L4007-K4007</f>
        <v>-5.5208161246901204</v>
      </c>
      <c r="P4007">
        <f t="shared" si="375"/>
        <v>1.3652978276358667</v>
      </c>
      <c r="Q4007">
        <f>IF(O4007&gt;0, IF(Q4006+O4007*Variables!$B$5&lt;Variables!$B$4, Q4006+O4007*Variables!$B$5, Variables!$B$4), IF(Q4006&gt;-O4007, Q4006+O4007/Variables!$B$5, 0))</f>
        <v>76.55322618521673</v>
      </c>
      <c r="R4007">
        <f>IF(O4007&gt;0, 0, IF(Q4006&gt;-O4007, 0, -O4007 - Q4006*Variables!$B$5))</f>
        <v>0</v>
      </c>
      <c r="S4007">
        <f t="shared" si="376"/>
        <v>0</v>
      </c>
      <c r="T4007">
        <f t="shared" si="377"/>
        <v>0</v>
      </c>
    </row>
    <row r="4008" spans="1:20" x14ac:dyDescent="0.3">
      <c r="A4008" s="3">
        <f t="shared" si="372"/>
        <v>43267</v>
      </c>
      <c r="B4008">
        <v>6</v>
      </c>
      <c r="C4008">
        <v>16</v>
      </c>
      <c r="D4008">
        <v>23</v>
      </c>
      <c r="E4008">
        <v>0</v>
      </c>
      <c r="F4008" s="1">
        <f>VLOOKUP(A4008,Weather!$A$1:$E$366, 5)</f>
        <v>0.28571428571428376</v>
      </c>
      <c r="G4008" s="1">
        <f>VLOOKUP(D4008, Summer!$A$1:$E$25, 2)</f>
        <v>342.86102460129899</v>
      </c>
      <c r="H4008" s="1">
        <f>VLOOKUP(D4008, Summer!$A$1:$E$25, 3)</f>
        <v>273.02297434567402</v>
      </c>
      <c r="I4008" s="1">
        <f>VLOOKUP(D4008, Summer!$A$1:$E$25, 5)</f>
        <v>281.53182330021599</v>
      </c>
      <c r="J4008" s="1">
        <f t="shared" si="373"/>
        <v>281.53182330021599</v>
      </c>
      <c r="K4008" s="47">
        <f t="shared" si="374"/>
        <v>5.2669040708700354</v>
      </c>
      <c r="L4008" s="48">
        <f>Solar!K4025/1000*Variables!$B$3</f>
        <v>0</v>
      </c>
      <c r="M4008">
        <f>IF(E4008=1, VLOOKUP(D4008, Sheet1!$A$2:$C$26, 2), Sheet1!$C$3)</f>
        <v>0.18637999999999999</v>
      </c>
      <c r="N4008" s="1">
        <f>'Electricity Rates'!$J$2</f>
        <v>0.24729999999999999</v>
      </c>
      <c r="O4008" s="145">
        <f>L4008-K4008</f>
        <v>-5.2669040708700354</v>
      </c>
      <c r="P4008">
        <f t="shared" si="375"/>
        <v>1.3025053767261596</v>
      </c>
      <c r="Q4008">
        <f>IF(O4008&gt;0, IF(Q4007+O4008*Variables!$B$5&lt;Variables!$B$4, Q4007+O4008*Variables!$B$5, Variables!$B$4), IF(Q4007&gt;-O4008, Q4007+O4008/Variables!$B$5, 0))</f>
        <v>70.95013674812094</v>
      </c>
      <c r="R4008">
        <f>IF(O4008&gt;0, 0, IF(Q4007&gt;-O4008, 0, -O4008 - Q4007*Variables!$B$5))</f>
        <v>0</v>
      </c>
      <c r="S4008">
        <f t="shared" si="376"/>
        <v>0</v>
      </c>
      <c r="T4008">
        <f t="shared" si="377"/>
        <v>0</v>
      </c>
    </row>
    <row r="4009" spans="1:20" x14ac:dyDescent="0.3">
      <c r="A4009" s="3">
        <f t="shared" si="372"/>
        <v>43267</v>
      </c>
      <c r="B4009">
        <v>6</v>
      </c>
      <c r="C4009">
        <v>16</v>
      </c>
      <c r="D4009">
        <v>24</v>
      </c>
      <c r="E4009">
        <v>0</v>
      </c>
      <c r="F4009" s="1">
        <f>VLOOKUP(A4009,Weather!$A$1:$E$366, 5)</f>
        <v>0.28571428571428376</v>
      </c>
      <c r="G4009" s="1">
        <f>VLOOKUP(D4009, Summer!$A$1:$E$25, 2)</f>
        <v>310.26482453023402</v>
      </c>
      <c r="H4009" s="1">
        <f>VLOOKUP(D4009, Summer!$A$1:$E$25, 3)</f>
        <v>259.09090909090901</v>
      </c>
      <c r="I4009" s="1">
        <f>VLOOKUP(D4009, Summer!$A$1:$E$25, 5)</f>
        <v>276.86321013243497</v>
      </c>
      <c r="J4009" s="1">
        <f t="shared" si="373"/>
        <v>276.86321013243497</v>
      </c>
      <c r="K4009" s="47">
        <f t="shared" si="374"/>
        <v>5.1795635442806756</v>
      </c>
      <c r="L4009" s="48">
        <f>Solar!K4026/1000*Variables!$B$3</f>
        <v>0</v>
      </c>
      <c r="M4009">
        <f>IF(E4009=1, VLOOKUP(D4009, Sheet1!$A$2:$C$26, 2), Sheet1!$C$3)</f>
        <v>0.18637999999999999</v>
      </c>
      <c r="N4009" s="1">
        <f>'Electricity Rates'!$J$2</f>
        <v>0.24729999999999999</v>
      </c>
      <c r="O4009" s="145">
        <f>L4009-K4009</f>
        <v>-5.1795635442806756</v>
      </c>
      <c r="P4009">
        <f t="shared" si="375"/>
        <v>1.280906064500611</v>
      </c>
      <c r="Q4009">
        <f>IF(O4009&gt;0, IF(Q4008+O4009*Variables!$B$5&lt;Variables!$B$4, Q4008+O4009*Variables!$B$5, Variables!$B$4), IF(Q4008&gt;-O4009, Q4008+O4009/Variables!$B$5, 0))</f>
        <v>65.439962764843628</v>
      </c>
      <c r="R4009">
        <f>IF(O4009&gt;0, 0, IF(Q4008&gt;-O4009, 0, -O4009 - Q4008*Variables!$B$5))</f>
        <v>0</v>
      </c>
      <c r="S4009">
        <f t="shared" si="376"/>
        <v>0</v>
      </c>
      <c r="T4009">
        <f t="shared" si="377"/>
        <v>0</v>
      </c>
    </row>
    <row r="4010" spans="1:20" x14ac:dyDescent="0.3">
      <c r="A4010" s="3">
        <f t="shared" si="372"/>
        <v>43268</v>
      </c>
      <c r="B4010">
        <v>6</v>
      </c>
      <c r="C4010">
        <v>17</v>
      </c>
      <c r="D4010">
        <v>1</v>
      </c>
      <c r="E4010">
        <v>0</v>
      </c>
      <c r="F4010" s="1">
        <f>VLOOKUP(A4010,Weather!$A$1:$E$366, 5)</f>
        <v>0.3095238095238097</v>
      </c>
      <c r="G4010" s="1">
        <f>VLOOKUP(D4010, Summer!$A$1:$E$25, 2)</f>
        <v>305.44698283970399</v>
      </c>
      <c r="H4010" s="1">
        <f>VLOOKUP(D4010, Summer!$A$1:$E$25, 3)</f>
        <v>264.36707082495798</v>
      </c>
      <c r="I4010" s="1">
        <f>VLOOKUP(D4010, Summer!$A$1:$E$25, 5)</f>
        <v>276.703769768114</v>
      </c>
      <c r="J4010" s="1">
        <f t="shared" si="373"/>
        <v>276.703769768114</v>
      </c>
      <c r="K4010" s="47">
        <f t="shared" si="374"/>
        <v>5.1765807301388893</v>
      </c>
      <c r="L4010" s="48">
        <f>Solar!K4027/1000*Variables!$B$3</f>
        <v>0</v>
      </c>
      <c r="M4010">
        <f>IF(E4010=1, VLOOKUP(D4010, Sheet1!$A$2:$C$26, 2), Sheet1!$C$3)</f>
        <v>0.18637999999999999</v>
      </c>
      <c r="N4010" s="1">
        <f>'Electricity Rates'!$J$2</f>
        <v>0.24729999999999999</v>
      </c>
      <c r="O4010" s="145">
        <f>L4010-K4010</f>
        <v>-5.1765807301388893</v>
      </c>
      <c r="P4010">
        <f t="shared" si="375"/>
        <v>1.2801684145633472</v>
      </c>
      <c r="Q4010">
        <f>IF(O4010&gt;0, IF(Q4009+O4010*Variables!$B$5&lt;Variables!$B$4, Q4009+O4010*Variables!$B$5, Variables!$B$4), IF(Q4009&gt;-O4010, Q4009+O4010/Variables!$B$5, 0))</f>
        <v>59.932961988100132</v>
      </c>
      <c r="R4010">
        <f>IF(O4010&gt;0, 0, IF(Q4009&gt;-O4010, 0, -O4010 - Q4009*Variables!$B$5))</f>
        <v>0</v>
      </c>
      <c r="S4010">
        <f t="shared" si="376"/>
        <v>0</v>
      </c>
      <c r="T4010">
        <f t="shared" si="377"/>
        <v>0</v>
      </c>
    </row>
    <row r="4011" spans="1:20" x14ac:dyDescent="0.3">
      <c r="A4011" s="3">
        <f t="shared" si="372"/>
        <v>43268</v>
      </c>
      <c r="B4011">
        <v>6</v>
      </c>
      <c r="C4011">
        <v>17</v>
      </c>
      <c r="D4011">
        <v>2</v>
      </c>
      <c r="E4011">
        <v>0</v>
      </c>
      <c r="F4011" s="1">
        <f>VLOOKUP(A4011,Weather!$A$1:$E$366, 5)</f>
        <v>0.3095238095238097</v>
      </c>
      <c r="G4011" s="1">
        <f>VLOOKUP(D4011, Summer!$A$1:$E$25, 2)</f>
        <v>286.71906025959902</v>
      </c>
      <c r="H4011" s="1">
        <f>VLOOKUP(D4011, Summer!$A$1:$E$25, 3)</f>
        <v>260.03911906460002</v>
      </c>
      <c r="I4011" s="1">
        <f>VLOOKUP(D4011, Summer!$A$1:$E$25, 5)</f>
        <v>276.50446931271199</v>
      </c>
      <c r="J4011" s="1">
        <f t="shared" si="373"/>
        <v>276.50446931271199</v>
      </c>
      <c r="K4011" s="47">
        <f t="shared" si="374"/>
        <v>5.1728522124616383</v>
      </c>
      <c r="L4011" s="48">
        <f>Solar!K4028/1000*Variables!$B$3</f>
        <v>0</v>
      </c>
      <c r="M4011">
        <f>IF(E4011=1, VLOOKUP(D4011, Sheet1!$A$2:$C$26, 2), Sheet1!$C$3)</f>
        <v>0.18637999999999999</v>
      </c>
      <c r="N4011" s="1">
        <f>'Electricity Rates'!$J$2</f>
        <v>0.24729999999999999</v>
      </c>
      <c r="O4011" s="145">
        <f>L4011-K4011</f>
        <v>-5.1728522124616383</v>
      </c>
      <c r="P4011">
        <f t="shared" si="375"/>
        <v>1.2792463521417632</v>
      </c>
      <c r="Q4011">
        <f>IF(O4011&gt;0, IF(Q4010+O4011*Variables!$B$5&lt;Variables!$B$4, Q4010+O4011*Variables!$B$5, Variables!$B$4), IF(Q4010&gt;-O4011, Q4010+O4011/Variables!$B$5, 0))</f>
        <v>54.429927719523917</v>
      </c>
      <c r="R4011">
        <f>IF(O4011&gt;0, 0, IF(Q4010&gt;-O4011, 0, -O4011 - Q4010*Variables!$B$5))</f>
        <v>0</v>
      </c>
      <c r="S4011">
        <f t="shared" si="376"/>
        <v>0</v>
      </c>
      <c r="T4011">
        <f t="shared" si="377"/>
        <v>0</v>
      </c>
    </row>
    <row r="4012" spans="1:20" x14ac:dyDescent="0.3">
      <c r="A4012" s="3">
        <f t="shared" si="372"/>
        <v>43268</v>
      </c>
      <c r="B4012">
        <v>6</v>
      </c>
      <c r="C4012">
        <v>17</v>
      </c>
      <c r="D4012">
        <v>3</v>
      </c>
      <c r="E4012">
        <v>0</v>
      </c>
      <c r="F4012" s="1">
        <f>VLOOKUP(A4012,Weather!$A$1:$E$366, 5)</f>
        <v>0.3095238095238097</v>
      </c>
      <c r="G4012" s="1">
        <f>VLOOKUP(D4012, Summer!$A$1:$E$25, 2)</f>
        <v>272.63131492590298</v>
      </c>
      <c r="H4012" s="1">
        <f>VLOOKUP(D4012, Summer!$A$1:$E$25, 3)</f>
        <v>241.571030279452</v>
      </c>
      <c r="I4012" s="1">
        <f>VLOOKUP(D4012, Summer!$A$1:$E$25, 5)</f>
        <v>276.33008141423602</v>
      </c>
      <c r="J4012" s="1">
        <f t="shared" si="373"/>
        <v>276.33008141423602</v>
      </c>
      <c r="K4012" s="47">
        <f t="shared" si="374"/>
        <v>5.1695897594940607</v>
      </c>
      <c r="L4012" s="48">
        <f>Solar!K4029/1000*Variables!$B$3</f>
        <v>0</v>
      </c>
      <c r="M4012">
        <f>IF(E4012=1, VLOOKUP(D4012, Sheet1!$A$2:$C$26, 2), Sheet1!$C$3)</f>
        <v>0.18637999999999999</v>
      </c>
      <c r="N4012" s="1">
        <f>'Electricity Rates'!$J$2</f>
        <v>0.24729999999999999</v>
      </c>
      <c r="O4012" s="145">
        <f>L4012-K4012</f>
        <v>-5.1695897594940607</v>
      </c>
      <c r="P4012">
        <f t="shared" si="375"/>
        <v>1.2784395475228811</v>
      </c>
      <c r="Q4012">
        <f>IF(O4012&gt;0, IF(Q4011+O4012*Variables!$B$5&lt;Variables!$B$4, Q4011+O4012*Variables!$B$5, Variables!$B$4), IF(Q4011&gt;-O4012, Q4011+O4012/Variables!$B$5, 0))</f>
        <v>48.930364145594062</v>
      </c>
      <c r="R4012">
        <f>IF(O4012&gt;0, 0, IF(Q4011&gt;-O4012, 0, -O4012 - Q4011*Variables!$B$5))</f>
        <v>0</v>
      </c>
      <c r="S4012">
        <f t="shared" si="376"/>
        <v>0</v>
      </c>
      <c r="T4012">
        <f t="shared" si="377"/>
        <v>0</v>
      </c>
    </row>
    <row r="4013" spans="1:20" x14ac:dyDescent="0.3">
      <c r="A4013" s="3">
        <f t="shared" si="372"/>
        <v>43268</v>
      </c>
      <c r="B4013">
        <v>6</v>
      </c>
      <c r="C4013">
        <v>17</v>
      </c>
      <c r="D4013">
        <v>4</v>
      </c>
      <c r="E4013">
        <v>0</v>
      </c>
      <c r="F4013" s="1">
        <f>VLOOKUP(A4013,Weather!$A$1:$E$366, 5)</f>
        <v>0.3095238095238097</v>
      </c>
      <c r="G4013" s="1">
        <f>VLOOKUP(D4013, Summer!$A$1:$E$25, 2)</f>
        <v>286.33237882239803</v>
      </c>
      <c r="H4013" s="1">
        <f>VLOOKUP(D4013, Summer!$A$1:$E$25, 3)</f>
        <v>256.10019667595998</v>
      </c>
      <c r="I4013" s="1">
        <f>VLOOKUP(D4013, Summer!$A$1:$E$25, 5)</f>
        <v>276.13078095883401</v>
      </c>
      <c r="J4013" s="1">
        <f t="shared" si="373"/>
        <v>276.13078095883401</v>
      </c>
      <c r="K4013" s="47">
        <f t="shared" si="374"/>
        <v>5.1658612418168106</v>
      </c>
      <c r="L4013" s="48">
        <f>Solar!K4030/1000*Variables!$B$3</f>
        <v>0</v>
      </c>
      <c r="M4013">
        <f>IF(E4013=1, VLOOKUP(D4013, Sheet1!$A$2:$C$26, 2), Sheet1!$C$3)</f>
        <v>0.18637999999999999</v>
      </c>
      <c r="N4013" s="1">
        <f>'Electricity Rates'!$J$2</f>
        <v>0.24729999999999999</v>
      </c>
      <c r="O4013" s="145">
        <f>L4013-K4013</f>
        <v>-5.1658612418168106</v>
      </c>
      <c r="P4013">
        <f t="shared" si="375"/>
        <v>1.2775174851012971</v>
      </c>
      <c r="Q4013">
        <f>IF(O4013&gt;0, IF(Q4012+O4013*Variables!$B$5&lt;Variables!$B$4, Q4012+O4013*Variables!$B$5, Variables!$B$4), IF(Q4012&gt;-O4013, Q4012+O4013/Variables!$B$5, 0))</f>
        <v>43.434767079831495</v>
      </c>
      <c r="R4013">
        <f>IF(O4013&gt;0, 0, IF(Q4012&gt;-O4013, 0, -O4013 - Q4012*Variables!$B$5))</f>
        <v>0</v>
      </c>
      <c r="S4013">
        <f t="shared" si="376"/>
        <v>0</v>
      </c>
      <c r="T4013">
        <f t="shared" si="377"/>
        <v>0</v>
      </c>
    </row>
    <row r="4014" spans="1:20" x14ac:dyDescent="0.3">
      <c r="A4014" s="3">
        <f t="shared" si="372"/>
        <v>43268</v>
      </c>
      <c r="B4014">
        <v>6</v>
      </c>
      <c r="C4014">
        <v>17</v>
      </c>
      <c r="D4014">
        <v>5</v>
      </c>
      <c r="E4014">
        <v>0</v>
      </c>
      <c r="F4014" s="1">
        <f>VLOOKUP(A4014,Weather!$A$1:$E$366, 5)</f>
        <v>0.3095238095238097</v>
      </c>
      <c r="G4014" s="1">
        <f>VLOOKUP(D4014, Summer!$A$1:$E$25, 2)</f>
        <v>323.19252555232703</v>
      </c>
      <c r="H4014" s="1">
        <f>VLOOKUP(D4014, Summer!$A$1:$E$25, 3)</f>
        <v>290.90909090909099</v>
      </c>
      <c r="I4014" s="1">
        <f>VLOOKUP(D4014, Summer!$A$1:$E$25, 5)</f>
        <v>275.93148050343302</v>
      </c>
      <c r="J4014" s="1">
        <f t="shared" si="373"/>
        <v>275.93148050343302</v>
      </c>
      <c r="K4014" s="47">
        <f t="shared" si="374"/>
        <v>5.1621327241395809</v>
      </c>
      <c r="L4014" s="48">
        <f>Solar!K4031/1000*Variables!$B$3</f>
        <v>0</v>
      </c>
      <c r="M4014">
        <f>IF(E4014=1, VLOOKUP(D4014, Sheet1!$A$2:$C$26, 2), Sheet1!$C$3)</f>
        <v>0.18637999999999999</v>
      </c>
      <c r="N4014" s="1">
        <f>'Electricity Rates'!$J$2</f>
        <v>0.24729999999999999</v>
      </c>
      <c r="O4014" s="145">
        <f>L4014-K4014</f>
        <v>-5.1621327241395809</v>
      </c>
      <c r="P4014">
        <f t="shared" si="375"/>
        <v>1.2765954226797183</v>
      </c>
      <c r="Q4014">
        <f>IF(O4014&gt;0, IF(Q4013+O4014*Variables!$B$5&lt;Variables!$B$4, Q4013+O4014*Variables!$B$5, Variables!$B$4), IF(Q4013&gt;-O4014, Q4013+O4014/Variables!$B$5, 0))</f>
        <v>37.943136522236195</v>
      </c>
      <c r="R4014">
        <f>IF(O4014&gt;0, 0, IF(Q4013&gt;-O4014, 0, -O4014 - Q4013*Variables!$B$5))</f>
        <v>0</v>
      </c>
      <c r="S4014">
        <f t="shared" si="376"/>
        <v>0</v>
      </c>
      <c r="T4014">
        <f t="shared" si="377"/>
        <v>0</v>
      </c>
    </row>
    <row r="4015" spans="1:20" x14ac:dyDescent="0.3">
      <c r="A4015" s="3">
        <f t="shared" si="372"/>
        <v>43268</v>
      </c>
      <c r="B4015">
        <v>6</v>
      </c>
      <c r="C4015">
        <v>17</v>
      </c>
      <c r="D4015">
        <v>6</v>
      </c>
      <c r="E4015">
        <v>0</v>
      </c>
      <c r="F4015" s="1">
        <f>VLOOKUP(A4015,Weather!$A$1:$E$366, 5)</f>
        <v>0.3095238095238097</v>
      </c>
      <c r="G4015" s="1">
        <f>VLOOKUP(D4015, Summer!$A$1:$E$25, 2)</f>
        <v>420.20776289112302</v>
      </c>
      <c r="H4015" s="1">
        <f>VLOOKUP(D4015, Summer!$A$1:$E$25, 3)</f>
        <v>354.54545454545399</v>
      </c>
      <c r="I4015" s="1">
        <f>VLOOKUP(D4015, Summer!$A$1:$E$25, 5)</f>
        <v>244.50179868660999</v>
      </c>
      <c r="J4015" s="1">
        <f t="shared" si="373"/>
        <v>244.50179868660999</v>
      </c>
      <c r="K4015" s="47">
        <f t="shared" si="374"/>
        <v>4.5741454864387405</v>
      </c>
      <c r="L4015" s="48">
        <f>Solar!K4032/1000*Variables!$B$3</f>
        <v>1.1517500000000001</v>
      </c>
      <c r="M4015">
        <f>IF(E4015=1, VLOOKUP(D4015, Sheet1!$A$2:$C$26, 2), Sheet1!$C$3)</f>
        <v>0.18637999999999999</v>
      </c>
      <c r="N4015" s="1">
        <f>'Electricity Rates'!$J$2</f>
        <v>0.24729999999999999</v>
      </c>
      <c r="O4015" s="145">
        <f>L4015-K4015</f>
        <v>-3.4223954864387407</v>
      </c>
      <c r="P4015">
        <f t="shared" si="375"/>
        <v>1.1311861787963005</v>
      </c>
      <c r="Q4015">
        <f>IF(O4015&gt;0, IF(Q4014+O4015*Variables!$B$5&lt;Variables!$B$4, Q4014+O4015*Variables!$B$5, Variables!$B$4), IF(Q4014&gt;-O4015, Q4014+O4015/Variables!$B$5, 0))</f>
        <v>34.302290260067323</v>
      </c>
      <c r="R4015">
        <f>IF(O4015&gt;0, 0, IF(Q4014&gt;-O4015, 0, -O4015 - Q4014*Variables!$B$5))</f>
        <v>0</v>
      </c>
      <c r="S4015">
        <f t="shared" si="376"/>
        <v>0</v>
      </c>
      <c r="T4015">
        <f t="shared" si="377"/>
        <v>0</v>
      </c>
    </row>
    <row r="4016" spans="1:20" x14ac:dyDescent="0.3">
      <c r="A4016" s="3">
        <f t="shared" si="372"/>
        <v>43268</v>
      </c>
      <c r="B4016">
        <v>6</v>
      </c>
      <c r="C4016">
        <v>17</v>
      </c>
      <c r="D4016">
        <v>7</v>
      </c>
      <c r="E4016">
        <v>0</v>
      </c>
      <c r="F4016" s="1">
        <f>VLOOKUP(A4016,Weather!$A$1:$E$366, 5)</f>
        <v>0.3095238095238097</v>
      </c>
      <c r="G4016" s="1">
        <f>VLOOKUP(D4016, Summer!$A$1:$E$25, 2)</f>
        <v>767.23345107957198</v>
      </c>
      <c r="H4016" s="1">
        <f>VLOOKUP(D4016, Summer!$A$1:$E$25, 3)</f>
        <v>587.45596403639502</v>
      </c>
      <c r="I4016" s="1">
        <f>VLOOKUP(D4016, Summer!$A$1:$E$25, 5)</f>
        <v>275.57273968370998</v>
      </c>
      <c r="J4016" s="1">
        <f t="shared" si="373"/>
        <v>275.57273968370998</v>
      </c>
      <c r="K4016" s="47">
        <f t="shared" si="374"/>
        <v>5.1554213923205428</v>
      </c>
      <c r="L4016" s="48">
        <f>Solar!K4033/1000*Variables!$B$3</f>
        <v>5.50075</v>
      </c>
      <c r="M4016">
        <f>IF(E4016=1, VLOOKUP(D4016, Sheet1!$A$2:$C$26, 2), Sheet1!$C$3)</f>
        <v>0.18637999999999999</v>
      </c>
      <c r="N4016" s="1">
        <f>'Electricity Rates'!$J$2</f>
        <v>0.24729999999999999</v>
      </c>
      <c r="O4016" s="145">
        <f>L4016-K4016</f>
        <v>0.34532860767945728</v>
      </c>
      <c r="P4016">
        <f t="shared" si="375"/>
        <v>1.2749357103208703</v>
      </c>
      <c r="Q4016">
        <f>IF(O4016&gt;0, IF(Q4015+O4016*Variables!$B$5&lt;Variables!$B$4, Q4015+O4016*Variables!$B$5, Variables!$B$4), IF(Q4015&gt;-O4016, Q4015+O4016/Variables!$B$5, 0))</f>
        <v>34.626899151286011</v>
      </c>
      <c r="R4016">
        <f>IF(O4016&gt;0, 0, IF(Q4015&gt;-O4016, 0, -O4016 - Q4015*Variables!$B$5))</f>
        <v>0</v>
      </c>
      <c r="S4016">
        <f t="shared" si="376"/>
        <v>0</v>
      </c>
      <c r="T4016">
        <f t="shared" si="377"/>
        <v>0</v>
      </c>
    </row>
    <row r="4017" spans="1:20" x14ac:dyDescent="0.3">
      <c r="A4017" s="3">
        <f t="shared" si="372"/>
        <v>43268</v>
      </c>
      <c r="B4017">
        <v>6</v>
      </c>
      <c r="C4017">
        <v>17</v>
      </c>
      <c r="D4017">
        <v>8</v>
      </c>
      <c r="E4017">
        <v>0</v>
      </c>
      <c r="F4017" s="1">
        <f>VLOOKUP(A4017,Weather!$A$1:$E$366, 5)</f>
        <v>0.3095238095238097</v>
      </c>
      <c r="G4017" s="1">
        <f>VLOOKUP(D4017, Summer!$A$1:$E$25, 2)</f>
        <v>1109.6398637209199</v>
      </c>
      <c r="H4017" s="1">
        <f>VLOOKUP(D4017, Summer!$A$1:$E$25, 3)</f>
        <v>814.26008774773595</v>
      </c>
      <c r="I4017" s="1">
        <f>VLOOKUP(D4017, Summer!$A$1:$E$25, 5)</f>
        <v>328.96533168578299</v>
      </c>
      <c r="J4017" s="1">
        <f t="shared" si="373"/>
        <v>328.96533168578299</v>
      </c>
      <c r="K4017" s="47">
        <f t="shared" si="374"/>
        <v>6.1542912780532992</v>
      </c>
      <c r="L4017" s="48">
        <f>Solar!K4034/1000*Variables!$B$3</f>
        <v>14.2088</v>
      </c>
      <c r="M4017">
        <f>IF(E4017=1, VLOOKUP(D4017, Sheet1!$A$2:$C$26, 2), Sheet1!$C$3)</f>
        <v>0.18637999999999999</v>
      </c>
      <c r="N4017" s="1">
        <f>'Electricity Rates'!$J$2</f>
        <v>0.24729999999999999</v>
      </c>
      <c r="O4017" s="145">
        <f>L4017-K4017</f>
        <v>8.0545087219467</v>
      </c>
      <c r="P4017">
        <f t="shared" si="375"/>
        <v>1.5219562330625809</v>
      </c>
      <c r="Q4017">
        <f>IF(O4017&gt;0, IF(Q4016+O4017*Variables!$B$5&lt;Variables!$B$4, Q4016+O4017*Variables!$B$5, Variables!$B$4), IF(Q4016&gt;-O4017, Q4016+O4017/Variables!$B$5, 0))</f>
        <v>42.19813734991591</v>
      </c>
      <c r="R4017">
        <f>IF(O4017&gt;0, 0, IF(Q4016&gt;-O4017, 0, -O4017 - Q4016*Variables!$B$5))</f>
        <v>0</v>
      </c>
      <c r="S4017">
        <f t="shared" si="376"/>
        <v>0</v>
      </c>
      <c r="T4017">
        <f t="shared" si="377"/>
        <v>0</v>
      </c>
    </row>
    <row r="4018" spans="1:20" x14ac:dyDescent="0.3">
      <c r="A4018" s="3">
        <f t="shared" si="372"/>
        <v>43268</v>
      </c>
      <c r="B4018">
        <v>6</v>
      </c>
      <c r="C4018">
        <v>17</v>
      </c>
      <c r="D4018">
        <v>9</v>
      </c>
      <c r="E4018">
        <v>0</v>
      </c>
      <c r="F4018" s="1">
        <f>VLOOKUP(A4018,Weather!$A$1:$E$366, 5)</f>
        <v>0.3095238095238097</v>
      </c>
      <c r="G4018" s="1">
        <f>VLOOKUP(D4018, Summer!$A$1:$E$25, 2)</f>
        <v>1322.40871182827</v>
      </c>
      <c r="H4018" s="1">
        <f>VLOOKUP(D4018, Summer!$A$1:$E$25, 3)</f>
        <v>1017.49011217013</v>
      </c>
      <c r="I4018" s="1">
        <f>VLOOKUP(D4018, Summer!$A$1:$E$25, 5)</f>
        <v>386.82225388885001</v>
      </c>
      <c r="J4018" s="1">
        <f t="shared" si="373"/>
        <v>386.82225388885001</v>
      </c>
      <c r="K4018" s="47">
        <f t="shared" si="374"/>
        <v>7.236679959756235</v>
      </c>
      <c r="L4018" s="48">
        <f>Solar!K4035/1000*Variables!$B$3</f>
        <v>22.944749999999999</v>
      </c>
      <c r="M4018">
        <f>IF(E4018=1, VLOOKUP(D4018, Sheet1!$A$2:$C$26, 2), Sheet1!$C$3)</f>
        <v>0.18637999999999999</v>
      </c>
      <c r="N4018" s="1">
        <f>'Electricity Rates'!$J$2</f>
        <v>0.24729999999999999</v>
      </c>
      <c r="O4018" s="145">
        <f>L4018-K4018</f>
        <v>15.708070040243765</v>
      </c>
      <c r="P4018">
        <f t="shared" si="375"/>
        <v>1.7896309540477169</v>
      </c>
      <c r="Q4018">
        <f>IF(O4018&gt;0, IF(Q4017+O4018*Variables!$B$5&lt;Variables!$B$4, Q4017+O4018*Variables!$B$5, Variables!$B$4), IF(Q4017&gt;-O4018, Q4017+O4018/Variables!$B$5, 0))</f>
        <v>56.963723187745046</v>
      </c>
      <c r="R4018">
        <f>IF(O4018&gt;0, 0, IF(Q4017&gt;-O4018, 0, -O4018 - Q4017*Variables!$B$5))</f>
        <v>0</v>
      </c>
      <c r="S4018">
        <f t="shared" si="376"/>
        <v>0</v>
      </c>
      <c r="T4018">
        <f t="shared" si="377"/>
        <v>0</v>
      </c>
    </row>
    <row r="4019" spans="1:20" x14ac:dyDescent="0.3">
      <c r="A4019" s="3">
        <f t="shared" si="372"/>
        <v>43268</v>
      </c>
      <c r="B4019">
        <v>6</v>
      </c>
      <c r="C4019">
        <v>17</v>
      </c>
      <c r="D4019">
        <v>10</v>
      </c>
      <c r="E4019">
        <v>0</v>
      </c>
      <c r="F4019" s="1">
        <f>VLOOKUP(A4019,Weather!$A$1:$E$366, 5)</f>
        <v>0.3095238095238097</v>
      </c>
      <c r="G4019" s="1">
        <f>VLOOKUP(D4019, Summer!$A$1:$E$25, 2)</f>
        <v>1424.0693518383</v>
      </c>
      <c r="H4019" s="1">
        <f>VLOOKUP(D4019, Summer!$A$1:$E$25, 3)</f>
        <v>1069.7659339946799</v>
      </c>
      <c r="I4019" s="1">
        <f>VLOOKUP(D4019, Summer!$A$1:$E$25, 5)</f>
        <v>417.88322986318002</v>
      </c>
      <c r="J4019" s="1">
        <f t="shared" si="373"/>
        <v>417.88322986318002</v>
      </c>
      <c r="K4019" s="47">
        <f t="shared" si="374"/>
        <v>7.8177694397541773</v>
      </c>
      <c r="L4019" s="48">
        <f>Solar!K4036/1000*Variables!$B$3</f>
        <v>29.972750000000005</v>
      </c>
      <c r="M4019">
        <f>IF(E4019=1, VLOOKUP(D4019, Sheet1!$A$2:$C$26, 2), Sheet1!$C$3)</f>
        <v>0.18637999999999999</v>
      </c>
      <c r="N4019" s="1">
        <f>'Electricity Rates'!$J$2</f>
        <v>0.24729999999999999</v>
      </c>
      <c r="O4019" s="145">
        <f>L4019-K4019</f>
        <v>22.154980560245829</v>
      </c>
      <c r="P4019">
        <f t="shared" si="375"/>
        <v>1.9333343824512079</v>
      </c>
      <c r="Q4019">
        <f>IF(O4019&gt;0, IF(Q4018+O4019*Variables!$B$5&lt;Variables!$B$4, Q4018+O4019*Variables!$B$5, Variables!$B$4), IF(Q4018&gt;-O4019, Q4018+O4019/Variables!$B$5, 0))</f>
        <v>77.789404914376121</v>
      </c>
      <c r="R4019">
        <f>IF(O4019&gt;0, 0, IF(Q4018&gt;-O4019, 0, -O4019 - Q4018*Variables!$B$5))</f>
        <v>0</v>
      </c>
      <c r="S4019">
        <f t="shared" si="376"/>
        <v>0</v>
      </c>
      <c r="T4019">
        <f t="shared" si="377"/>
        <v>0</v>
      </c>
    </row>
    <row r="4020" spans="1:20" x14ac:dyDescent="0.3">
      <c r="A4020" s="3">
        <f t="shared" si="372"/>
        <v>43268</v>
      </c>
      <c r="B4020">
        <v>6</v>
      </c>
      <c r="C4020">
        <v>17</v>
      </c>
      <c r="D4020">
        <v>11</v>
      </c>
      <c r="E4020">
        <v>0</v>
      </c>
      <c r="F4020" s="1">
        <f>VLOOKUP(A4020,Weather!$A$1:$E$366, 5)</f>
        <v>0.3095238095238097</v>
      </c>
      <c r="G4020" s="1">
        <f>VLOOKUP(D4020, Summer!$A$1:$E$25, 2)</f>
        <v>1497.9516334678001</v>
      </c>
      <c r="H4020" s="1">
        <f>VLOOKUP(D4020, Summer!$A$1:$E$25, 3)</f>
        <v>1079.6213447448599</v>
      </c>
      <c r="I4020" s="1">
        <f>VLOOKUP(D4020, Summer!$A$1:$E$25, 5)</f>
        <v>435.54125021175599</v>
      </c>
      <c r="J4020" s="1">
        <f t="shared" si="373"/>
        <v>435.54125021175599</v>
      </c>
      <c r="K4020" s="47">
        <f t="shared" si="374"/>
        <v>8.1481161059576817</v>
      </c>
      <c r="L4020" s="48">
        <f>Solar!K4037/1000*Variables!$B$3</f>
        <v>35.574700000000007</v>
      </c>
      <c r="M4020">
        <f>IF(E4020=1, VLOOKUP(D4020, Sheet1!$A$2:$C$26, 2), Sheet1!$C$3)</f>
        <v>0.18637999999999999</v>
      </c>
      <c r="N4020" s="1">
        <f>'Electricity Rates'!$J$2</f>
        <v>0.24729999999999999</v>
      </c>
      <c r="O4020" s="145">
        <f>L4020-K4020</f>
        <v>27.426583894042324</v>
      </c>
      <c r="P4020">
        <f t="shared" si="375"/>
        <v>2.0150291130033344</v>
      </c>
      <c r="Q4020">
        <f>IF(O4020&gt;0, IF(Q4019+O4020*Variables!$B$5&lt;Variables!$B$4, Q4019+O4020*Variables!$B$5, Variables!$B$4), IF(Q4019&gt;-O4020, Q4019+O4020/Variables!$B$5, 0))</f>
        <v>100</v>
      </c>
      <c r="R4020">
        <f>IF(O4020&gt;0, 0, IF(Q4019&gt;-O4020, 0, -O4020 - Q4019*Variables!$B$5))</f>
        <v>0</v>
      </c>
      <c r="S4020">
        <f t="shared" si="376"/>
        <v>0</v>
      </c>
      <c r="T4020">
        <f t="shared" si="377"/>
        <v>0</v>
      </c>
    </row>
    <row r="4021" spans="1:20" x14ac:dyDescent="0.3">
      <c r="A4021" s="3">
        <f t="shared" si="372"/>
        <v>43268</v>
      </c>
      <c r="B4021">
        <v>6</v>
      </c>
      <c r="C4021">
        <v>17</v>
      </c>
      <c r="D4021">
        <v>12</v>
      </c>
      <c r="E4021">
        <v>0</v>
      </c>
      <c r="F4021" s="1">
        <f>VLOOKUP(A4021,Weather!$A$1:$E$366, 5)</f>
        <v>0.3095238095238097</v>
      </c>
      <c r="G4021" s="1">
        <f>VLOOKUP(D4021, Summer!$A$1:$E$25, 2)</f>
        <v>1553.30978408544</v>
      </c>
      <c r="H4021" s="1">
        <f>VLOOKUP(D4021, Summer!$A$1:$E$25, 3)</f>
        <v>1117.7462231731799</v>
      </c>
      <c r="I4021" s="1">
        <f>VLOOKUP(D4021, Summer!$A$1:$E$25, 5)</f>
        <v>435.36187980189499</v>
      </c>
      <c r="J4021" s="1">
        <f t="shared" si="373"/>
        <v>435.36187980189499</v>
      </c>
      <c r="K4021" s="47">
        <f t="shared" si="374"/>
        <v>8.1447604400481737</v>
      </c>
      <c r="L4021" s="48">
        <f>Solar!K4038/1000*Variables!$B$3</f>
        <v>38.908000000000001</v>
      </c>
      <c r="M4021">
        <f>IF(E4021=1, VLOOKUP(D4021, Sheet1!$A$2:$C$26, 2), Sheet1!$C$3)</f>
        <v>0.18637999999999999</v>
      </c>
      <c r="N4021" s="1">
        <f>'Electricity Rates'!$J$2</f>
        <v>0.24729999999999999</v>
      </c>
      <c r="O4021" s="145">
        <f>L4021-K4021</f>
        <v>30.763239559951828</v>
      </c>
      <c r="P4021">
        <f t="shared" si="375"/>
        <v>2.0141992568239133</v>
      </c>
      <c r="Q4021">
        <f>IF(O4021&gt;0, IF(Q4020+O4021*Variables!$B$5&lt;Variables!$B$4, Q4020+O4021*Variables!$B$5, Variables!$B$4), IF(Q4020&gt;-O4021, Q4020+O4021/Variables!$B$5, 0))</f>
        <v>100</v>
      </c>
      <c r="R4021">
        <f>IF(O4021&gt;0, 0, IF(Q4020&gt;-O4021, 0, -O4021 - Q4020*Variables!$B$5))</f>
        <v>0</v>
      </c>
      <c r="S4021">
        <f t="shared" si="376"/>
        <v>0</v>
      </c>
      <c r="T4021">
        <f t="shared" si="377"/>
        <v>0</v>
      </c>
    </row>
    <row r="4022" spans="1:20" x14ac:dyDescent="0.3">
      <c r="A4022" s="3">
        <f t="shared" si="372"/>
        <v>43268</v>
      </c>
      <c r="B4022">
        <v>6</v>
      </c>
      <c r="C4022">
        <v>17</v>
      </c>
      <c r="D4022">
        <v>13</v>
      </c>
      <c r="E4022">
        <v>0</v>
      </c>
      <c r="F4022" s="1">
        <f>VLOOKUP(A4022,Weather!$A$1:$E$366, 5)</f>
        <v>0.3095238095238097</v>
      </c>
      <c r="G4022" s="1">
        <f>VLOOKUP(D4022, Summer!$A$1:$E$25, 2)</f>
        <v>1622.5675647430101</v>
      </c>
      <c r="H4022" s="1">
        <f>VLOOKUP(D4022, Summer!$A$1:$E$25, 3)</f>
        <v>1132.28619594112</v>
      </c>
      <c r="I4022" s="1">
        <f>VLOOKUP(D4022, Summer!$A$1:$E$25, 5)</f>
        <v>435.17254436926402</v>
      </c>
      <c r="J4022" s="1">
        <f t="shared" si="373"/>
        <v>435.17254436926402</v>
      </c>
      <c r="K4022" s="47">
        <f t="shared" si="374"/>
        <v>8.1412183482548048</v>
      </c>
      <c r="L4022" s="48">
        <f>Solar!K4039/1000*Variables!$B$3</f>
        <v>39.795850000000002</v>
      </c>
      <c r="M4022">
        <f>IF(E4022=1, VLOOKUP(D4022, Sheet1!$A$2:$C$26, 2), Sheet1!$C$3)</f>
        <v>0.18637999999999999</v>
      </c>
      <c r="N4022" s="1">
        <f>'Electricity Rates'!$J$2</f>
        <v>0.24729999999999999</v>
      </c>
      <c r="O4022" s="145">
        <f>L4022-K4022</f>
        <v>31.654631651745198</v>
      </c>
      <c r="P4022">
        <f t="shared" si="375"/>
        <v>2.0133232975234132</v>
      </c>
      <c r="Q4022">
        <f>IF(O4022&gt;0, IF(Q4021+O4022*Variables!$B$5&lt;Variables!$B$4, Q4021+O4022*Variables!$B$5, Variables!$B$4), IF(Q4021&gt;-O4022, Q4021+O4022/Variables!$B$5, 0))</f>
        <v>100</v>
      </c>
      <c r="R4022">
        <f>IF(O4022&gt;0, 0, IF(Q4021&gt;-O4022, 0, -O4022 - Q4021*Variables!$B$5))</f>
        <v>0</v>
      </c>
      <c r="S4022">
        <f t="shared" si="376"/>
        <v>0</v>
      </c>
      <c r="T4022">
        <f t="shared" si="377"/>
        <v>0</v>
      </c>
    </row>
    <row r="4023" spans="1:20" x14ac:dyDescent="0.3">
      <c r="A4023" s="3">
        <f t="shared" si="372"/>
        <v>43268</v>
      </c>
      <c r="B4023">
        <v>6</v>
      </c>
      <c r="C4023">
        <v>17</v>
      </c>
      <c r="D4023">
        <v>14</v>
      </c>
      <c r="E4023">
        <v>0</v>
      </c>
      <c r="F4023" s="1">
        <f>VLOOKUP(A4023,Weather!$A$1:$E$366, 5)</f>
        <v>0.3095238095238097</v>
      </c>
      <c r="G4023" s="1">
        <f>VLOOKUP(D4023, Summer!$A$1:$E$25, 2)</f>
        <v>1636.26340321468</v>
      </c>
      <c r="H4023" s="1">
        <f>VLOOKUP(D4023, Summer!$A$1:$E$25, 3)</f>
        <v>1156.2601309732199</v>
      </c>
      <c r="I4023" s="1">
        <f>VLOOKUP(D4023, Summer!$A$1:$E$25, 5)</f>
        <v>417.13087064403902</v>
      </c>
      <c r="J4023" s="1">
        <f t="shared" si="373"/>
        <v>417.13087064403902</v>
      </c>
      <c r="K4023" s="47">
        <f t="shared" si="374"/>
        <v>7.8036942855225897</v>
      </c>
      <c r="L4023" s="48">
        <f>Solar!K4040/1000*Variables!$B$3</f>
        <v>38.051100000000005</v>
      </c>
      <c r="M4023">
        <f>IF(E4023=1, VLOOKUP(D4023, Sheet1!$A$2:$C$26, 2), Sheet1!$C$3)</f>
        <v>0.18637999999999999</v>
      </c>
      <c r="N4023" s="1">
        <f>'Electricity Rates'!$J$2</f>
        <v>0.24729999999999999</v>
      </c>
      <c r="O4023" s="145">
        <f>L4023-K4023</f>
        <v>30.247405714477416</v>
      </c>
      <c r="P4023">
        <f t="shared" si="375"/>
        <v>1.9298535968097363</v>
      </c>
      <c r="Q4023">
        <f>IF(O4023&gt;0, IF(Q4022+O4023*Variables!$B$5&lt;Variables!$B$4, Q4022+O4023*Variables!$B$5, Variables!$B$4), IF(Q4022&gt;-O4023, Q4022+O4023/Variables!$B$5, 0))</f>
        <v>100</v>
      </c>
      <c r="R4023">
        <f>IF(O4023&gt;0, 0, IF(Q4022&gt;-O4023, 0, -O4023 - Q4022*Variables!$B$5))</f>
        <v>0</v>
      </c>
      <c r="S4023">
        <f t="shared" si="376"/>
        <v>0</v>
      </c>
      <c r="T4023">
        <f t="shared" si="377"/>
        <v>0</v>
      </c>
    </row>
    <row r="4024" spans="1:20" x14ac:dyDescent="0.3">
      <c r="A4024" s="3">
        <f t="shared" si="372"/>
        <v>43268</v>
      </c>
      <c r="B4024">
        <v>6</v>
      </c>
      <c r="C4024">
        <v>17</v>
      </c>
      <c r="D4024">
        <v>15</v>
      </c>
      <c r="E4024">
        <v>0</v>
      </c>
      <c r="F4024" s="1">
        <f>VLOOKUP(A4024,Weather!$A$1:$E$366, 5)</f>
        <v>0.3095238095238097</v>
      </c>
      <c r="G4024" s="1">
        <f>VLOOKUP(D4024, Summer!$A$1:$E$25, 2)</f>
        <v>1589.7727985285201</v>
      </c>
      <c r="H4024" s="1">
        <f>VLOOKUP(D4024, Summer!$A$1:$E$25, 3)</f>
        <v>1137.7596230737599</v>
      </c>
      <c r="I4024" s="1">
        <f>VLOOKUP(D4024, Summer!$A$1:$E$25, 5)</f>
        <v>403.543562097039</v>
      </c>
      <c r="J4024" s="1">
        <f t="shared" si="373"/>
        <v>403.543562097039</v>
      </c>
      <c r="K4024" s="47">
        <f t="shared" si="374"/>
        <v>7.5495025928767143</v>
      </c>
      <c r="L4024" s="48">
        <f>Solar!K4041/1000*Variables!$B$3</f>
        <v>32.045000000000002</v>
      </c>
      <c r="M4024">
        <f>IF(E4024=1, VLOOKUP(D4024, Sheet1!$A$2:$C$26, 2), Sheet1!$C$3)</f>
        <v>0.18637999999999999</v>
      </c>
      <c r="N4024" s="1">
        <f>'Electricity Rates'!$J$2</f>
        <v>0.24729999999999999</v>
      </c>
      <c r="O4024" s="145">
        <f>L4024-K4024</f>
        <v>24.495497407123288</v>
      </c>
      <c r="P4024">
        <f t="shared" si="375"/>
        <v>1.8669919912184114</v>
      </c>
      <c r="Q4024">
        <f>IF(O4024&gt;0, IF(Q4023+O4024*Variables!$B$5&lt;Variables!$B$4, Q4023+O4024*Variables!$B$5, Variables!$B$4), IF(Q4023&gt;-O4024, Q4023+O4024/Variables!$B$5, 0))</f>
        <v>100</v>
      </c>
      <c r="R4024">
        <f>IF(O4024&gt;0, 0, IF(Q4023&gt;-O4024, 0, -O4024 - Q4023*Variables!$B$5))</f>
        <v>0</v>
      </c>
      <c r="S4024">
        <f t="shared" si="376"/>
        <v>0</v>
      </c>
      <c r="T4024">
        <f t="shared" si="377"/>
        <v>0</v>
      </c>
    </row>
    <row r="4025" spans="1:20" x14ac:dyDescent="0.3">
      <c r="A4025" s="3">
        <f t="shared" si="372"/>
        <v>43268</v>
      </c>
      <c r="B4025">
        <v>6</v>
      </c>
      <c r="C4025">
        <v>17</v>
      </c>
      <c r="D4025">
        <v>16</v>
      </c>
      <c r="E4025">
        <v>0</v>
      </c>
      <c r="F4025" s="1">
        <f>VLOOKUP(A4025,Weather!$A$1:$E$366, 5)</f>
        <v>0.3095238095238097</v>
      </c>
      <c r="G4025" s="1">
        <f>VLOOKUP(D4025, Summer!$A$1:$E$25, 2)</f>
        <v>1459.9523441255701</v>
      </c>
      <c r="H4025" s="1">
        <f>VLOOKUP(D4025, Summer!$A$1:$E$25, 3)</f>
        <v>1006.09479349024</v>
      </c>
      <c r="I4025" s="1">
        <f>VLOOKUP(D4025, Summer!$A$1:$E$25, 5)</f>
        <v>381.04254068220598</v>
      </c>
      <c r="J4025" s="1">
        <f t="shared" si="373"/>
        <v>381.04254068220598</v>
      </c>
      <c r="K4025" s="47">
        <f t="shared" si="374"/>
        <v>7.1285529471162699</v>
      </c>
      <c r="L4025" s="48">
        <f>Solar!K4042/1000*Variables!$B$3</f>
        <v>23.872900000000001</v>
      </c>
      <c r="M4025">
        <f>IF(E4025=1, VLOOKUP(D4025, Sheet1!$A$2:$C$26, 2), Sheet1!$C$3)</f>
        <v>0.18637999999999999</v>
      </c>
      <c r="N4025" s="1">
        <f>'Electricity Rates'!$J$2</f>
        <v>0.24729999999999999</v>
      </c>
      <c r="O4025" s="145">
        <f>L4025-K4025</f>
        <v>16.744347052883732</v>
      </c>
      <c r="P4025">
        <f t="shared" si="375"/>
        <v>1.7628911438218535</v>
      </c>
      <c r="Q4025">
        <f>IF(O4025&gt;0, IF(Q4024+O4025*Variables!$B$5&lt;Variables!$B$4, Q4024+O4025*Variables!$B$5, Variables!$B$4), IF(Q4024&gt;-O4025, Q4024+O4025/Variables!$B$5, 0))</f>
        <v>100</v>
      </c>
      <c r="R4025">
        <f>IF(O4025&gt;0, 0, IF(Q4024&gt;-O4025, 0, -O4025 - Q4024*Variables!$B$5))</f>
        <v>0</v>
      </c>
      <c r="S4025">
        <f t="shared" si="376"/>
        <v>0</v>
      </c>
      <c r="T4025">
        <f t="shared" si="377"/>
        <v>0</v>
      </c>
    </row>
    <row r="4026" spans="1:20" x14ac:dyDescent="0.3">
      <c r="A4026" s="3">
        <f t="shared" si="372"/>
        <v>43268</v>
      </c>
      <c r="B4026">
        <v>6</v>
      </c>
      <c r="C4026">
        <v>17</v>
      </c>
      <c r="D4026">
        <v>17</v>
      </c>
      <c r="E4026">
        <v>0</v>
      </c>
      <c r="F4026" s="1">
        <f>VLOOKUP(A4026,Weather!$A$1:$E$366, 5)</f>
        <v>0.3095238095238097</v>
      </c>
      <c r="G4026" s="1">
        <f>VLOOKUP(D4026, Summer!$A$1:$E$25, 2)</f>
        <v>1144.9480592772099</v>
      </c>
      <c r="H4026" s="1">
        <f>VLOOKUP(D4026, Summer!$A$1:$E$25, 3)</f>
        <v>808.38142168622596</v>
      </c>
      <c r="I4026" s="1">
        <f>VLOOKUP(D4026, Summer!$A$1:$E$25, 5)</f>
        <v>371.93450987035499</v>
      </c>
      <c r="J4026" s="1">
        <f t="shared" si="373"/>
        <v>371.93450987035499</v>
      </c>
      <c r="K4026" s="47">
        <f t="shared" si="374"/>
        <v>6.9581596892663642</v>
      </c>
      <c r="L4026" s="48">
        <f>Solar!K4043/1000*Variables!$B$3</f>
        <v>11.914149999999999</v>
      </c>
      <c r="M4026">
        <f>IF(E4026=1, VLOOKUP(D4026, Sheet1!$A$2:$C$26, 2), Sheet1!$C$3)</f>
        <v>0.18637999999999999</v>
      </c>
      <c r="N4026" s="1">
        <f>'Electricity Rates'!$J$2</f>
        <v>0.24729999999999999</v>
      </c>
      <c r="O4026" s="145">
        <f>L4026-K4026</f>
        <v>4.9559903107336352</v>
      </c>
      <c r="P4026">
        <f t="shared" si="375"/>
        <v>1.7207528911555718</v>
      </c>
      <c r="Q4026">
        <f>IF(O4026&gt;0, IF(Q4025+O4026*Variables!$B$5&lt;Variables!$B$4, Q4025+O4026*Variables!$B$5, Variables!$B$4), IF(Q4025&gt;-O4026, Q4025+O4026/Variables!$B$5, 0))</f>
        <v>100</v>
      </c>
      <c r="R4026">
        <f>IF(O4026&gt;0, 0, IF(Q4025&gt;-O4026, 0, -O4026 - Q4025*Variables!$B$5))</f>
        <v>0</v>
      </c>
      <c r="S4026">
        <f t="shared" si="376"/>
        <v>0</v>
      </c>
      <c r="T4026">
        <f t="shared" si="377"/>
        <v>0</v>
      </c>
    </row>
    <row r="4027" spans="1:20" x14ac:dyDescent="0.3">
      <c r="A4027" s="3">
        <f t="shared" si="372"/>
        <v>43268</v>
      </c>
      <c r="B4027">
        <v>6</v>
      </c>
      <c r="C4027">
        <v>17</v>
      </c>
      <c r="D4027">
        <v>18</v>
      </c>
      <c r="E4027">
        <v>0</v>
      </c>
      <c r="F4027" s="1">
        <f>VLOOKUP(A4027,Weather!$A$1:$E$366, 5)</f>
        <v>0.3095238095238097</v>
      </c>
      <c r="G4027" s="1">
        <f>VLOOKUP(D4027, Summer!$A$1:$E$25, 2)</f>
        <v>769.75210584620504</v>
      </c>
      <c r="H4027" s="1">
        <f>VLOOKUP(D4027, Summer!$A$1:$E$25, 3)</f>
        <v>572.92139445417001</v>
      </c>
      <c r="I4027" s="1">
        <f>VLOOKUP(D4027, Summer!$A$1:$E$25, 5)</f>
        <v>349.41355840998102</v>
      </c>
      <c r="J4027" s="1">
        <f t="shared" si="373"/>
        <v>349.41355840998102</v>
      </c>
      <c r="K4027" s="47">
        <f t="shared" si="374"/>
        <v>6.536837191738182</v>
      </c>
      <c r="L4027" s="48">
        <f>Solar!K4044/1000*Variables!$B$3</f>
        <v>8.1051500000000001</v>
      </c>
      <c r="M4027">
        <f>IF(E4027=1, VLOOKUP(D4027, Sheet1!$A$2:$C$26, 2), Sheet1!$C$3)</f>
        <v>0.18637999999999999</v>
      </c>
      <c r="N4027" s="1">
        <f>'Electricity Rates'!$J$2</f>
        <v>0.24729999999999999</v>
      </c>
      <c r="O4027" s="145">
        <f>L4027-K4027</f>
        <v>1.5683128082618181</v>
      </c>
      <c r="P4027">
        <f t="shared" si="375"/>
        <v>1.6165598375168524</v>
      </c>
      <c r="Q4027">
        <f>IF(O4027&gt;0, IF(Q4026+O4027*Variables!$B$5&lt;Variables!$B$4, Q4026+O4027*Variables!$B$5, Variables!$B$4), IF(Q4026&gt;-O4027, Q4026+O4027/Variables!$B$5, 0))</f>
        <v>100</v>
      </c>
      <c r="R4027">
        <f>IF(O4027&gt;0, 0, IF(Q4026&gt;-O4027, 0, -O4027 - Q4026*Variables!$B$5))</f>
        <v>0</v>
      </c>
      <c r="S4027">
        <f t="shared" si="376"/>
        <v>0</v>
      </c>
      <c r="T4027">
        <f t="shared" si="377"/>
        <v>0</v>
      </c>
    </row>
    <row r="4028" spans="1:20" x14ac:dyDescent="0.3">
      <c r="A4028" s="3">
        <f t="shared" si="372"/>
        <v>43268</v>
      </c>
      <c r="B4028">
        <v>6</v>
      </c>
      <c r="C4028">
        <v>17</v>
      </c>
      <c r="D4028">
        <v>19</v>
      </c>
      <c r="E4028">
        <v>0</v>
      </c>
      <c r="F4028" s="1">
        <f>VLOOKUP(A4028,Weather!$A$1:$E$366, 5)</f>
        <v>0.3095238095238097</v>
      </c>
      <c r="G4028" s="1">
        <f>VLOOKUP(D4028, Summer!$A$1:$E$25, 2)</f>
        <v>565.86125451999203</v>
      </c>
      <c r="H4028" s="1">
        <f>VLOOKUP(D4028, Summer!$A$1:$E$25, 3)</f>
        <v>365.77406038600299</v>
      </c>
      <c r="I4028" s="1">
        <f>VLOOKUP(D4028, Summer!$A$1:$E$25, 5)</f>
        <v>331.38683221891199</v>
      </c>
      <c r="J4028" s="1">
        <f t="shared" si="373"/>
        <v>331.38683221891199</v>
      </c>
      <c r="K4028" s="47">
        <f t="shared" si="374"/>
        <v>6.1995927678317768</v>
      </c>
      <c r="L4028" s="48">
        <f>Solar!K4045/1000*Variables!$B$3</f>
        <v>1.63635</v>
      </c>
      <c r="M4028">
        <f>IF(E4028=1, VLOOKUP(D4028, Sheet1!$A$2:$C$26, 2), Sheet1!$C$3)</f>
        <v>0.18637999999999999</v>
      </c>
      <c r="N4028" s="1">
        <f>'Electricity Rates'!$J$2</f>
        <v>0.24729999999999999</v>
      </c>
      <c r="O4028" s="145">
        <f>L4028-K4028</f>
        <v>-4.5632427678317766</v>
      </c>
      <c r="P4028">
        <f t="shared" si="375"/>
        <v>1.5331592914847985</v>
      </c>
      <c r="Q4028">
        <f>IF(O4028&gt;0, IF(Q4027+O4028*Variables!$B$5&lt;Variables!$B$4, Q4027+O4028*Variables!$B$5, Variables!$B$4), IF(Q4027&gt;-O4028, Q4027+O4028/Variables!$B$5, 0))</f>
        <v>95.145486417200232</v>
      </c>
      <c r="R4028">
        <f>IF(O4028&gt;0, 0, IF(Q4027&gt;-O4028, 0, -O4028 - Q4027*Variables!$B$5))</f>
        <v>0</v>
      </c>
      <c r="S4028">
        <f t="shared" si="376"/>
        <v>0</v>
      </c>
      <c r="T4028">
        <f t="shared" si="377"/>
        <v>0</v>
      </c>
    </row>
    <row r="4029" spans="1:20" x14ac:dyDescent="0.3">
      <c r="A4029" s="3">
        <f t="shared" si="372"/>
        <v>43268</v>
      </c>
      <c r="B4029">
        <v>6</v>
      </c>
      <c r="C4029">
        <v>17</v>
      </c>
      <c r="D4029">
        <v>20</v>
      </c>
      <c r="E4029">
        <v>0</v>
      </c>
      <c r="F4029" s="1">
        <f>VLOOKUP(A4029,Weather!$A$1:$E$366, 5)</f>
        <v>0.3095238095238097</v>
      </c>
      <c r="G4029" s="1">
        <f>VLOOKUP(D4029, Summer!$A$1:$E$25, 2)</f>
        <v>459.178981251175</v>
      </c>
      <c r="H4029" s="1">
        <f>VLOOKUP(D4029, Summer!$A$1:$E$25, 3)</f>
        <v>328.41643432967999</v>
      </c>
      <c r="I4029" s="1">
        <f>VLOOKUP(D4029, Summer!$A$1:$E$25, 5)</f>
        <v>326.73316658528501</v>
      </c>
      <c r="J4029" s="1">
        <f t="shared" si="373"/>
        <v>326.73316658528501</v>
      </c>
      <c r="K4029" s="47">
        <f t="shared" si="374"/>
        <v>6.1125318800681905</v>
      </c>
      <c r="L4029" s="48">
        <f>Solar!K4046/1000*Variables!$B$3</f>
        <v>0</v>
      </c>
      <c r="M4029">
        <f>IF(E4029=1, VLOOKUP(D4029, Sheet1!$A$2:$C$26, 2), Sheet1!$C$3)</f>
        <v>0.18637999999999999</v>
      </c>
      <c r="N4029" s="1">
        <f>'Electricity Rates'!$J$2</f>
        <v>0.24729999999999999</v>
      </c>
      <c r="O4029" s="145">
        <f>L4029-K4029</f>
        <v>-6.1125318800681905</v>
      </c>
      <c r="P4029">
        <f t="shared" si="375"/>
        <v>1.5116291339408634</v>
      </c>
      <c r="Q4029">
        <f>IF(O4029&gt;0, IF(Q4028+O4029*Variables!$B$5&lt;Variables!$B$4, Q4028+O4029*Variables!$B$5, Variables!$B$4), IF(Q4028&gt;-O4029, Q4028+O4029/Variables!$B$5, 0))</f>
        <v>88.642792927765981</v>
      </c>
      <c r="R4029">
        <f>IF(O4029&gt;0, 0, IF(Q4028&gt;-O4029, 0, -O4029 - Q4028*Variables!$B$5))</f>
        <v>0</v>
      </c>
      <c r="S4029">
        <f t="shared" si="376"/>
        <v>0</v>
      </c>
      <c r="T4029">
        <f t="shared" si="377"/>
        <v>0</v>
      </c>
    </row>
    <row r="4030" spans="1:20" x14ac:dyDescent="0.3">
      <c r="A4030" s="3">
        <f t="shared" si="372"/>
        <v>43268</v>
      </c>
      <c r="B4030">
        <v>6</v>
      </c>
      <c r="C4030">
        <v>17</v>
      </c>
      <c r="D4030">
        <v>21</v>
      </c>
      <c r="E4030">
        <v>0</v>
      </c>
      <c r="F4030" s="1">
        <f>VLOOKUP(A4030,Weather!$A$1:$E$366, 5)</f>
        <v>0.3095238095238097</v>
      </c>
      <c r="G4030" s="1">
        <f>VLOOKUP(D4030, Summer!$A$1:$E$25, 2)</f>
        <v>403.43414919632897</v>
      </c>
      <c r="H4030" s="1">
        <f>VLOOKUP(D4030, Summer!$A$1:$E$25, 3)</f>
        <v>305.25297715532997</v>
      </c>
      <c r="I4030" s="1">
        <f>VLOOKUP(D4030, Summer!$A$1:$E$25, 5)</f>
        <v>313.15582306105603</v>
      </c>
      <c r="J4030" s="1">
        <f t="shared" si="373"/>
        <v>313.15582306105603</v>
      </c>
      <c r="K4030" s="47">
        <f t="shared" si="374"/>
        <v>5.8585266133061946</v>
      </c>
      <c r="L4030" s="48">
        <f>Solar!K4047/1000*Variables!$B$3</f>
        <v>0</v>
      </c>
      <c r="M4030">
        <f>IF(E4030=1, VLOOKUP(D4030, Sheet1!$A$2:$C$26, 2), Sheet1!$C$3)</f>
        <v>0.18637999999999999</v>
      </c>
      <c r="N4030" s="1">
        <f>'Electricity Rates'!$J$2</f>
        <v>0.24729999999999999</v>
      </c>
      <c r="O4030" s="145">
        <f>L4030-K4030</f>
        <v>-5.8585266133061946</v>
      </c>
      <c r="P4030">
        <f t="shared" si="375"/>
        <v>1.4488136314706219</v>
      </c>
      <c r="Q4030">
        <f>IF(O4030&gt;0, IF(Q4029+O4030*Variables!$B$5&lt;Variables!$B$4, Q4029+O4030*Variables!$B$5, Variables!$B$4), IF(Q4029&gt;-O4030, Q4029+O4030/Variables!$B$5, 0))</f>
        <v>82.410317807227472</v>
      </c>
      <c r="R4030">
        <f>IF(O4030&gt;0, 0, IF(Q4029&gt;-O4030, 0, -O4030 - Q4029*Variables!$B$5))</f>
        <v>0</v>
      </c>
      <c r="S4030">
        <f t="shared" si="376"/>
        <v>0</v>
      </c>
      <c r="T4030">
        <f t="shared" si="377"/>
        <v>0</v>
      </c>
    </row>
    <row r="4031" spans="1:20" x14ac:dyDescent="0.3">
      <c r="A4031" s="3">
        <f t="shared" si="372"/>
        <v>43268</v>
      </c>
      <c r="B4031">
        <v>6</v>
      </c>
      <c r="C4031">
        <v>17</v>
      </c>
      <c r="D4031">
        <v>22</v>
      </c>
      <c r="E4031">
        <v>0</v>
      </c>
      <c r="F4031" s="1">
        <f>VLOOKUP(A4031,Weather!$A$1:$E$366, 5)</f>
        <v>0.3095238095238097</v>
      </c>
      <c r="G4031" s="1">
        <f>VLOOKUP(D4031, Summer!$A$1:$E$25, 2)</f>
        <v>366.19777187885302</v>
      </c>
      <c r="H4031" s="1">
        <f>VLOOKUP(D4031, Summer!$A$1:$E$25, 3)</f>
        <v>263.18917633836901</v>
      </c>
      <c r="I4031" s="1">
        <f>VLOOKUP(D4031, Summer!$A$1:$E$25, 5)</f>
        <v>295.10418431306101</v>
      </c>
      <c r="J4031" s="1">
        <f t="shared" si="373"/>
        <v>295.10418431306101</v>
      </c>
      <c r="K4031" s="47">
        <f t="shared" si="374"/>
        <v>5.5208161246901204</v>
      </c>
      <c r="L4031" s="48">
        <f>Solar!K4048/1000*Variables!$B$3</f>
        <v>0</v>
      </c>
      <c r="M4031">
        <f>IF(E4031=1, VLOOKUP(D4031, Sheet1!$A$2:$C$26, 2), Sheet1!$C$3)</f>
        <v>0.18637999999999999</v>
      </c>
      <c r="N4031" s="1">
        <f>'Electricity Rates'!$J$2</f>
        <v>0.24729999999999999</v>
      </c>
      <c r="O4031" s="145">
        <f>L4031-K4031</f>
        <v>-5.5208161246901204</v>
      </c>
      <c r="P4031">
        <f t="shared" si="375"/>
        <v>1.3652978276358667</v>
      </c>
      <c r="Q4031">
        <f>IF(O4031&gt;0, IF(Q4030+O4031*Variables!$B$5&lt;Variables!$B$4, Q4030+O4031*Variables!$B$5, Variables!$B$4), IF(Q4030&gt;-O4031, Q4030+O4031/Variables!$B$5, 0))</f>
        <v>76.537109163940116</v>
      </c>
      <c r="R4031">
        <f>IF(O4031&gt;0, 0, IF(Q4030&gt;-O4031, 0, -O4031 - Q4030*Variables!$B$5))</f>
        <v>0</v>
      </c>
      <c r="S4031">
        <f t="shared" si="376"/>
        <v>0</v>
      </c>
      <c r="T4031">
        <f t="shared" si="377"/>
        <v>0</v>
      </c>
    </row>
    <row r="4032" spans="1:20" x14ac:dyDescent="0.3">
      <c r="A4032" s="3">
        <f t="shared" si="372"/>
        <v>43268</v>
      </c>
      <c r="B4032">
        <v>6</v>
      </c>
      <c r="C4032">
        <v>17</v>
      </c>
      <c r="D4032">
        <v>23</v>
      </c>
      <c r="E4032">
        <v>0</v>
      </c>
      <c r="F4032" s="1">
        <f>VLOOKUP(A4032,Weather!$A$1:$E$366, 5)</f>
        <v>0.3095238095238097</v>
      </c>
      <c r="G4032" s="1">
        <f>VLOOKUP(D4032, Summer!$A$1:$E$25, 2)</f>
        <v>342.86102460129899</v>
      </c>
      <c r="H4032" s="1">
        <f>VLOOKUP(D4032, Summer!$A$1:$E$25, 3)</f>
        <v>273.02297434567402</v>
      </c>
      <c r="I4032" s="1">
        <f>VLOOKUP(D4032, Summer!$A$1:$E$25, 5)</f>
        <v>281.53182330021599</v>
      </c>
      <c r="J4032" s="1">
        <f t="shared" si="373"/>
        <v>281.53182330021599</v>
      </c>
      <c r="K4032" s="47">
        <f t="shared" si="374"/>
        <v>5.2669040708700354</v>
      </c>
      <c r="L4032" s="48">
        <f>Solar!K4049/1000*Variables!$B$3</f>
        <v>0</v>
      </c>
      <c r="M4032">
        <f>IF(E4032=1, VLOOKUP(D4032, Sheet1!$A$2:$C$26, 2), Sheet1!$C$3)</f>
        <v>0.18637999999999999</v>
      </c>
      <c r="N4032" s="1">
        <f>'Electricity Rates'!$J$2</f>
        <v>0.24729999999999999</v>
      </c>
      <c r="O4032" s="145">
        <f>L4032-K4032</f>
        <v>-5.2669040708700354</v>
      </c>
      <c r="P4032">
        <f t="shared" si="375"/>
        <v>1.3025053767261596</v>
      </c>
      <c r="Q4032">
        <f>IF(O4032&gt;0, IF(Q4031+O4032*Variables!$B$5&lt;Variables!$B$4, Q4031+O4032*Variables!$B$5, Variables!$B$4), IF(Q4031&gt;-O4032, Q4031+O4032/Variables!$B$5, 0))</f>
        <v>70.934019726844326</v>
      </c>
      <c r="R4032">
        <f>IF(O4032&gt;0, 0, IF(Q4031&gt;-O4032, 0, -O4032 - Q4031*Variables!$B$5))</f>
        <v>0</v>
      </c>
      <c r="S4032">
        <f t="shared" si="376"/>
        <v>0</v>
      </c>
      <c r="T4032">
        <f t="shared" si="377"/>
        <v>0</v>
      </c>
    </row>
    <row r="4033" spans="1:20" x14ac:dyDescent="0.3">
      <c r="A4033" s="3">
        <f t="shared" si="372"/>
        <v>43268</v>
      </c>
      <c r="B4033">
        <v>6</v>
      </c>
      <c r="C4033">
        <v>17</v>
      </c>
      <c r="D4033">
        <v>24</v>
      </c>
      <c r="E4033">
        <v>0</v>
      </c>
      <c r="F4033" s="1">
        <f>VLOOKUP(A4033,Weather!$A$1:$E$366, 5)</f>
        <v>0.3095238095238097</v>
      </c>
      <c r="G4033" s="1">
        <f>VLOOKUP(D4033, Summer!$A$1:$E$25, 2)</f>
        <v>310.26482453023402</v>
      </c>
      <c r="H4033" s="1">
        <f>VLOOKUP(D4033, Summer!$A$1:$E$25, 3)</f>
        <v>259.09090909090901</v>
      </c>
      <c r="I4033" s="1">
        <f>VLOOKUP(D4033, Summer!$A$1:$E$25, 5)</f>
        <v>276.86321013243497</v>
      </c>
      <c r="J4033" s="1">
        <f t="shared" si="373"/>
        <v>276.86321013243497</v>
      </c>
      <c r="K4033" s="47">
        <f t="shared" si="374"/>
        <v>5.1795635442806756</v>
      </c>
      <c r="L4033" s="48">
        <f>Solar!K4050/1000*Variables!$B$3</f>
        <v>0</v>
      </c>
      <c r="M4033">
        <f>IF(E4033=1, VLOOKUP(D4033, Sheet1!$A$2:$C$26, 2), Sheet1!$C$3)</f>
        <v>0.18637999999999999</v>
      </c>
      <c r="N4033" s="1">
        <f>'Electricity Rates'!$J$2</f>
        <v>0.24729999999999999</v>
      </c>
      <c r="O4033" s="145">
        <f>L4033-K4033</f>
        <v>-5.1795635442806756</v>
      </c>
      <c r="P4033">
        <f t="shared" si="375"/>
        <v>1.280906064500611</v>
      </c>
      <c r="Q4033">
        <f>IF(O4033&gt;0, IF(Q4032+O4033*Variables!$B$5&lt;Variables!$B$4, Q4032+O4033*Variables!$B$5, Variables!$B$4), IF(Q4032&gt;-O4033, Q4032+O4033/Variables!$B$5, 0))</f>
        <v>65.423845743567014</v>
      </c>
      <c r="R4033">
        <f>IF(O4033&gt;0, 0, IF(Q4032&gt;-O4033, 0, -O4033 - Q4032*Variables!$B$5))</f>
        <v>0</v>
      </c>
      <c r="S4033">
        <f t="shared" si="376"/>
        <v>0</v>
      </c>
      <c r="T4033">
        <f t="shared" si="377"/>
        <v>0</v>
      </c>
    </row>
    <row r="4034" spans="1:20" x14ac:dyDescent="0.3">
      <c r="A4034" s="3">
        <f t="shared" si="372"/>
        <v>43269</v>
      </c>
      <c r="B4034">
        <v>6</v>
      </c>
      <c r="C4034">
        <v>18</v>
      </c>
      <c r="D4034">
        <v>1</v>
      </c>
      <c r="E4034">
        <v>1</v>
      </c>
      <c r="F4034" s="1">
        <f>VLOOKUP(A4034,Weather!$A$1:$E$366, 5)</f>
        <v>0.3095238095238097</v>
      </c>
      <c r="G4034" s="1">
        <f>VLOOKUP(D4034, Summer!$A$1:$E$25, 2)</f>
        <v>305.44698283970399</v>
      </c>
      <c r="H4034" s="1">
        <f>VLOOKUP(D4034, Summer!$A$1:$E$25, 3)</f>
        <v>264.36707082495798</v>
      </c>
      <c r="I4034" s="1">
        <f>VLOOKUP(D4034, Summer!$A$1:$E$25, 5)</f>
        <v>276.703769768114</v>
      </c>
      <c r="J4034" s="1">
        <f t="shared" si="373"/>
        <v>277.08228168666506</v>
      </c>
      <c r="K4034" s="47">
        <f t="shared" si="374"/>
        <v>5.1836619401467656</v>
      </c>
      <c r="L4034" s="48">
        <f>Solar!K4051/1000*Variables!$B$3</f>
        <v>0</v>
      </c>
      <c r="M4034">
        <f>IF(E4034=1, VLOOKUP(D4034, Sheet1!$A$2:$C$26, 2), Sheet1!$C$3)</f>
        <v>0.18637999999999999</v>
      </c>
      <c r="N4034" s="1">
        <f>'Electricity Rates'!$J$2</f>
        <v>0.24729999999999999</v>
      </c>
      <c r="O4034" s="145">
        <f>L4034-K4034</f>
        <v>-5.1836619401467656</v>
      </c>
      <c r="P4034">
        <f t="shared" si="375"/>
        <v>1.2819195977982951</v>
      </c>
      <c r="Q4034">
        <f>IF(O4034&gt;0, IF(Q4033+O4034*Variables!$B$5&lt;Variables!$B$4, Q4033+O4034*Variables!$B$5, Variables!$B$4), IF(Q4033&gt;-O4034, Q4033+O4034/Variables!$B$5, 0))</f>
        <v>59.909311764687473</v>
      </c>
      <c r="R4034">
        <f>IF(O4034&gt;0, 0, IF(Q4033&gt;-O4034, 0, -O4034 - Q4033*Variables!$B$5))</f>
        <v>0</v>
      </c>
      <c r="S4034">
        <f t="shared" si="376"/>
        <v>0</v>
      </c>
      <c r="T4034">
        <f t="shared" si="377"/>
        <v>0</v>
      </c>
    </row>
    <row r="4035" spans="1:20" x14ac:dyDescent="0.3">
      <c r="A4035" s="3">
        <f t="shared" ref="A4035:A4098" si="378">DATE(2018, B4035, C4035)</f>
        <v>43269</v>
      </c>
      <c r="B4035">
        <v>6</v>
      </c>
      <c r="C4035">
        <v>18</v>
      </c>
      <c r="D4035">
        <v>2</v>
      </c>
      <c r="E4035">
        <v>1</v>
      </c>
      <c r="F4035" s="1">
        <f>VLOOKUP(A4035,Weather!$A$1:$E$366, 5)</f>
        <v>0.3095238095238097</v>
      </c>
      <c r="G4035" s="1">
        <f>VLOOKUP(D4035, Summer!$A$1:$E$25, 2)</f>
        <v>286.71906025959902</v>
      </c>
      <c r="H4035" s="1">
        <f>VLOOKUP(D4035, Summer!$A$1:$E$25, 3)</f>
        <v>260.03911906460002</v>
      </c>
      <c r="I4035" s="1">
        <f>VLOOKUP(D4035, Summer!$A$1:$E$25, 5)</f>
        <v>276.50446931271199</v>
      </c>
      <c r="J4035" s="1">
        <f t="shared" ref="J4035:J4098" si="379">IF(E4035=0, I4035, H4035 + (G4035-H4035)*F4035)</f>
        <v>268.29719610114734</v>
      </c>
      <c r="K4035" s="47">
        <f t="shared" ref="K4035:K4098" si="380">J4035*1000/53453</f>
        <v>5.0193103493002704</v>
      </c>
      <c r="L4035" s="48">
        <f>Solar!K4052/1000*Variables!$B$3</f>
        <v>0</v>
      </c>
      <c r="M4035">
        <f>IF(E4035=1, VLOOKUP(D4035, Sheet1!$A$2:$C$26, 2), Sheet1!$C$3)</f>
        <v>0.18637999999999999</v>
      </c>
      <c r="N4035" s="1">
        <f>'Electricity Rates'!$J$2</f>
        <v>0.24729999999999999</v>
      </c>
      <c r="O4035" s="145">
        <f>L4035-K4035</f>
        <v>-5.0193103493002704</v>
      </c>
      <c r="P4035">
        <f t="shared" ref="P4035:P4098" si="381">N4035*K4035</f>
        <v>1.2412754493819569</v>
      </c>
      <c r="Q4035">
        <f>IF(O4035&gt;0, IF(Q4034+O4035*Variables!$B$5&lt;Variables!$B$4, Q4034+O4035*Variables!$B$5, Variables!$B$4), IF(Q4034&gt;-O4035, Q4034+O4035/Variables!$B$5, 0))</f>
        <v>54.569619903729738</v>
      </c>
      <c r="R4035">
        <f>IF(O4035&gt;0, 0, IF(Q4034&gt;-O4035, 0, -O4035 - Q4034*Variables!$B$5))</f>
        <v>0</v>
      </c>
      <c r="S4035">
        <f t="shared" ref="S4035:S4098" si="382">R4035*M4035</f>
        <v>0</v>
      </c>
      <c r="T4035">
        <f t="shared" ref="T4035:T4098" si="383">IF(AND(R4035&gt;0, M4035&gt;0.3), 1, 0)</f>
        <v>0</v>
      </c>
    </row>
    <row r="4036" spans="1:20" x14ac:dyDescent="0.3">
      <c r="A4036" s="3">
        <f t="shared" si="378"/>
        <v>43269</v>
      </c>
      <c r="B4036">
        <v>6</v>
      </c>
      <c r="C4036">
        <v>18</v>
      </c>
      <c r="D4036">
        <v>3</v>
      </c>
      <c r="E4036">
        <v>1</v>
      </c>
      <c r="F4036" s="1">
        <f>VLOOKUP(A4036,Weather!$A$1:$E$366, 5)</f>
        <v>0.3095238095238097</v>
      </c>
      <c r="G4036" s="1">
        <f>VLOOKUP(D4036, Summer!$A$1:$E$25, 2)</f>
        <v>272.63131492590298</v>
      </c>
      <c r="H4036" s="1">
        <f>VLOOKUP(D4036, Summer!$A$1:$E$25, 3)</f>
        <v>241.571030279452</v>
      </c>
      <c r="I4036" s="1">
        <f>VLOOKUP(D4036, Summer!$A$1:$E$25, 5)</f>
        <v>276.33008141423602</v>
      </c>
      <c r="J4036" s="1">
        <f t="shared" si="379"/>
        <v>251.18492790811541</v>
      </c>
      <c r="K4036" s="47">
        <f t="shared" si="380"/>
        <v>4.6991736274505715</v>
      </c>
      <c r="L4036" s="48">
        <f>Solar!K4053/1000*Variables!$B$3</f>
        <v>0</v>
      </c>
      <c r="M4036">
        <f>IF(E4036=1, VLOOKUP(D4036, Sheet1!$A$2:$C$26, 2), Sheet1!$C$3)</f>
        <v>0.18637999999999999</v>
      </c>
      <c r="N4036" s="1">
        <f>'Electricity Rates'!$J$2</f>
        <v>0.24729999999999999</v>
      </c>
      <c r="O4036" s="145">
        <f>L4036-K4036</f>
        <v>-4.6991736274505715</v>
      </c>
      <c r="P4036">
        <f t="shared" si="381"/>
        <v>1.1621056380685264</v>
      </c>
      <c r="Q4036">
        <f>IF(O4036&gt;0, IF(Q4035+O4036*Variables!$B$5&lt;Variables!$B$4, Q4035+O4036*Variables!$B$5, Variables!$B$4), IF(Q4035&gt;-O4036, Q4035+O4036/Variables!$B$5, 0))</f>
        <v>49.570499023463171</v>
      </c>
      <c r="R4036">
        <f>IF(O4036&gt;0, 0, IF(Q4035&gt;-O4036, 0, -O4036 - Q4035*Variables!$B$5))</f>
        <v>0</v>
      </c>
      <c r="S4036">
        <f t="shared" si="382"/>
        <v>0</v>
      </c>
      <c r="T4036">
        <f t="shared" si="383"/>
        <v>0</v>
      </c>
    </row>
    <row r="4037" spans="1:20" x14ac:dyDescent="0.3">
      <c r="A4037" s="3">
        <f t="shared" si="378"/>
        <v>43269</v>
      </c>
      <c r="B4037">
        <v>6</v>
      </c>
      <c r="C4037">
        <v>18</v>
      </c>
      <c r="D4037">
        <v>4</v>
      </c>
      <c r="E4037">
        <v>1</v>
      </c>
      <c r="F4037" s="1">
        <f>VLOOKUP(A4037,Weather!$A$1:$E$366, 5)</f>
        <v>0.3095238095238097</v>
      </c>
      <c r="G4037" s="1">
        <f>VLOOKUP(D4037, Summer!$A$1:$E$25, 2)</f>
        <v>286.33237882239803</v>
      </c>
      <c r="H4037" s="1">
        <f>VLOOKUP(D4037, Summer!$A$1:$E$25, 3)</f>
        <v>256.10019667595998</v>
      </c>
      <c r="I4037" s="1">
        <f>VLOOKUP(D4037, Summer!$A$1:$E$25, 5)</f>
        <v>276.13078095883401</v>
      </c>
      <c r="J4037" s="1">
        <f t="shared" si="379"/>
        <v>265.45777686414317</v>
      </c>
      <c r="K4037" s="47">
        <f t="shared" si="380"/>
        <v>4.966190426433374</v>
      </c>
      <c r="L4037" s="48">
        <f>Solar!K4054/1000*Variables!$B$3</f>
        <v>0</v>
      </c>
      <c r="M4037">
        <f>IF(E4037=1, VLOOKUP(D4037, Sheet1!$A$2:$C$26, 2), Sheet1!$C$3)</f>
        <v>0.18637999999999999</v>
      </c>
      <c r="N4037" s="1">
        <f>'Electricity Rates'!$J$2</f>
        <v>0.24729999999999999</v>
      </c>
      <c r="O4037" s="145">
        <f>L4037-K4037</f>
        <v>-4.966190426433374</v>
      </c>
      <c r="P4037">
        <f t="shared" si="381"/>
        <v>1.2281388924569734</v>
      </c>
      <c r="Q4037">
        <f>IF(O4037&gt;0, IF(Q4036+O4037*Variables!$B$5&lt;Variables!$B$4, Q4036+O4037*Variables!$B$5, Variables!$B$4), IF(Q4036&gt;-O4037, Q4036+O4037/Variables!$B$5, 0))</f>
        <v>44.287317718746813</v>
      </c>
      <c r="R4037">
        <f>IF(O4037&gt;0, 0, IF(Q4036&gt;-O4037, 0, -O4037 - Q4036*Variables!$B$5))</f>
        <v>0</v>
      </c>
      <c r="S4037">
        <f t="shared" si="382"/>
        <v>0</v>
      </c>
      <c r="T4037">
        <f t="shared" si="383"/>
        <v>0</v>
      </c>
    </row>
    <row r="4038" spans="1:20" x14ac:dyDescent="0.3">
      <c r="A4038" s="3">
        <f t="shared" si="378"/>
        <v>43269</v>
      </c>
      <c r="B4038">
        <v>6</v>
      </c>
      <c r="C4038">
        <v>18</v>
      </c>
      <c r="D4038">
        <v>5</v>
      </c>
      <c r="E4038">
        <v>1</v>
      </c>
      <c r="F4038" s="1">
        <f>VLOOKUP(A4038,Weather!$A$1:$E$366, 5)</f>
        <v>0.3095238095238097</v>
      </c>
      <c r="G4038" s="1">
        <f>VLOOKUP(D4038, Summer!$A$1:$E$25, 2)</f>
        <v>323.19252555232703</v>
      </c>
      <c r="H4038" s="1">
        <f>VLOOKUP(D4038, Summer!$A$1:$E$25, 3)</f>
        <v>290.90909090909099</v>
      </c>
      <c r="I4038" s="1">
        <f>VLOOKUP(D4038, Summer!$A$1:$E$25, 5)</f>
        <v>275.93148050343302</v>
      </c>
      <c r="J4038" s="1">
        <f t="shared" si="379"/>
        <v>300.90158258437833</v>
      </c>
      <c r="K4038" s="47">
        <f t="shared" si="380"/>
        <v>5.6292739899421607</v>
      </c>
      <c r="L4038" s="48">
        <f>Solar!K4055/1000*Variables!$B$3</f>
        <v>0</v>
      </c>
      <c r="M4038">
        <f>IF(E4038=1, VLOOKUP(D4038, Sheet1!$A$2:$C$26, 2), Sheet1!$C$3)</f>
        <v>0.18637999999999999</v>
      </c>
      <c r="N4038" s="1">
        <f>'Electricity Rates'!$J$2</f>
        <v>0.24729999999999999</v>
      </c>
      <c r="O4038" s="145">
        <f>L4038-K4038</f>
        <v>-5.6292739899421607</v>
      </c>
      <c r="P4038">
        <f t="shared" si="381"/>
        <v>1.3921194577126963</v>
      </c>
      <c r="Q4038">
        <f>IF(O4038&gt;0, IF(Q4037+O4038*Variables!$B$5&lt;Variables!$B$4, Q4037+O4038*Variables!$B$5, Variables!$B$4), IF(Q4037&gt;-O4038, Q4037+O4038/Variables!$B$5, 0))</f>
        <v>38.298728367744516</v>
      </c>
      <c r="R4038">
        <f>IF(O4038&gt;0, 0, IF(Q4037&gt;-O4038, 0, -O4038 - Q4037*Variables!$B$5))</f>
        <v>0</v>
      </c>
      <c r="S4038">
        <f t="shared" si="382"/>
        <v>0</v>
      </c>
      <c r="T4038">
        <f t="shared" si="383"/>
        <v>0</v>
      </c>
    </row>
    <row r="4039" spans="1:20" x14ac:dyDescent="0.3">
      <c r="A4039" s="3">
        <f t="shared" si="378"/>
        <v>43269</v>
      </c>
      <c r="B4039">
        <v>6</v>
      </c>
      <c r="C4039">
        <v>18</v>
      </c>
      <c r="D4039">
        <v>6</v>
      </c>
      <c r="E4039">
        <v>1</v>
      </c>
      <c r="F4039" s="1">
        <f>VLOOKUP(A4039,Weather!$A$1:$E$366, 5)</f>
        <v>0.3095238095238097</v>
      </c>
      <c r="G4039" s="1">
        <f>VLOOKUP(D4039, Summer!$A$1:$E$25, 2)</f>
        <v>420.20776289112302</v>
      </c>
      <c r="H4039" s="1">
        <f>VLOOKUP(D4039, Summer!$A$1:$E$25, 3)</f>
        <v>354.54545454545399</v>
      </c>
      <c r="I4039" s="1">
        <f>VLOOKUP(D4039, Summer!$A$1:$E$25, 5)</f>
        <v>244.50179868660999</v>
      </c>
      <c r="J4039" s="1">
        <f t="shared" si="379"/>
        <v>374.86950236673249</v>
      </c>
      <c r="K4039" s="47">
        <f t="shared" si="380"/>
        <v>7.0130675989510882</v>
      </c>
      <c r="L4039" s="48">
        <f>Solar!K4056/1000*Variables!$B$3</f>
        <v>0.89415</v>
      </c>
      <c r="M4039">
        <f>IF(E4039=1, VLOOKUP(D4039, Sheet1!$A$2:$C$26, 2), Sheet1!$C$3)</f>
        <v>0.18637999999999999</v>
      </c>
      <c r="N4039" s="1">
        <f>'Electricity Rates'!$J$2</f>
        <v>0.24729999999999999</v>
      </c>
      <c r="O4039" s="145">
        <f>L4039-K4039</f>
        <v>-6.1189175989510884</v>
      </c>
      <c r="P4039">
        <f t="shared" si="381"/>
        <v>1.734331617220604</v>
      </c>
      <c r="Q4039">
        <f>IF(O4039&gt;0, IF(Q4038+O4039*Variables!$B$5&lt;Variables!$B$4, Q4038+O4039*Variables!$B$5, Variables!$B$4), IF(Q4038&gt;-O4039, Q4038+O4039/Variables!$B$5, 0))</f>
        <v>31.78924156034974</v>
      </c>
      <c r="R4039">
        <f>IF(O4039&gt;0, 0, IF(Q4038&gt;-O4039, 0, -O4039 - Q4038*Variables!$B$5))</f>
        <v>0</v>
      </c>
      <c r="S4039">
        <f t="shared" si="382"/>
        <v>0</v>
      </c>
      <c r="T4039">
        <f t="shared" si="383"/>
        <v>0</v>
      </c>
    </row>
    <row r="4040" spans="1:20" x14ac:dyDescent="0.3">
      <c r="A4040" s="3">
        <f t="shared" si="378"/>
        <v>43269</v>
      </c>
      <c r="B4040">
        <v>6</v>
      </c>
      <c r="C4040">
        <v>18</v>
      </c>
      <c r="D4040">
        <v>7</v>
      </c>
      <c r="E4040">
        <v>1</v>
      </c>
      <c r="F4040" s="1">
        <f>VLOOKUP(A4040,Weather!$A$1:$E$366, 5)</f>
        <v>0.3095238095238097</v>
      </c>
      <c r="G4040" s="1">
        <f>VLOOKUP(D4040, Summer!$A$1:$E$25, 2)</f>
        <v>767.23345107957198</v>
      </c>
      <c r="H4040" s="1">
        <f>VLOOKUP(D4040, Summer!$A$1:$E$25, 3)</f>
        <v>587.45596403639502</v>
      </c>
      <c r="I4040" s="1">
        <f>VLOOKUP(D4040, Summer!$A$1:$E$25, 5)</f>
        <v>275.57273968370998</v>
      </c>
      <c r="J4040" s="1">
        <f t="shared" si="379"/>
        <v>643.10137669261644</v>
      </c>
      <c r="K4040" s="47">
        <f t="shared" si="380"/>
        <v>12.031155906920407</v>
      </c>
      <c r="L4040" s="48">
        <f>Solar!K4057/1000*Variables!$B$3</f>
        <v>5.6944499999999998</v>
      </c>
      <c r="M4040">
        <f>IF(E4040=1, VLOOKUP(D4040, Sheet1!$A$2:$C$26, 2), Sheet1!$C$3)</f>
        <v>0.18637999999999999</v>
      </c>
      <c r="N4040" s="1">
        <f>'Electricity Rates'!$J$2</f>
        <v>0.24729999999999999</v>
      </c>
      <c r="O4040" s="145">
        <f>L4040-K4040</f>
        <v>-6.3367059069204075</v>
      </c>
      <c r="P4040">
        <f t="shared" si="381"/>
        <v>2.9753048557814168</v>
      </c>
      <c r="Q4040">
        <f>IF(O4040&gt;0, IF(Q4039+O4040*Variables!$B$5&lt;Variables!$B$4, Q4039+O4040*Variables!$B$5, Variables!$B$4), IF(Q4039&gt;-O4040, Q4039+O4040/Variables!$B$5, 0))</f>
        <v>25.048065063625902</v>
      </c>
      <c r="R4040">
        <f>IF(O4040&gt;0, 0, IF(Q4039&gt;-O4040, 0, -O4040 - Q4039*Variables!$B$5))</f>
        <v>0</v>
      </c>
      <c r="S4040">
        <f t="shared" si="382"/>
        <v>0</v>
      </c>
      <c r="T4040">
        <f t="shared" si="383"/>
        <v>0</v>
      </c>
    </row>
    <row r="4041" spans="1:20" x14ac:dyDescent="0.3">
      <c r="A4041" s="3">
        <f t="shared" si="378"/>
        <v>43269</v>
      </c>
      <c r="B4041">
        <v>6</v>
      </c>
      <c r="C4041">
        <v>18</v>
      </c>
      <c r="D4041">
        <v>8</v>
      </c>
      <c r="E4041">
        <v>1</v>
      </c>
      <c r="F4041" s="1">
        <f>VLOOKUP(A4041,Weather!$A$1:$E$366, 5)</f>
        <v>0.3095238095238097</v>
      </c>
      <c r="G4041" s="1">
        <f>VLOOKUP(D4041, Summer!$A$1:$E$25, 2)</f>
        <v>1109.6398637209199</v>
      </c>
      <c r="H4041" s="1">
        <f>VLOOKUP(D4041, Summer!$A$1:$E$25, 3)</f>
        <v>814.26008774773595</v>
      </c>
      <c r="I4041" s="1">
        <f>VLOOKUP(D4041, Summer!$A$1:$E$25, 5)</f>
        <v>328.96533168578299</v>
      </c>
      <c r="J4041" s="1">
        <f t="shared" si="379"/>
        <v>905.68716126324534</v>
      </c>
      <c r="K4041" s="47">
        <f t="shared" si="380"/>
        <v>16.943617032968127</v>
      </c>
      <c r="L4041" s="48">
        <f>Solar!K4058/1000*Variables!$B$3</f>
        <v>11.98855</v>
      </c>
      <c r="M4041">
        <f>IF(E4041=1, VLOOKUP(D4041, Sheet1!$A$2:$C$26, 2), Sheet1!$C$3)</f>
        <v>0.18637999999999999</v>
      </c>
      <c r="N4041" s="1">
        <f>'Electricity Rates'!$J$2</f>
        <v>0.24729999999999999</v>
      </c>
      <c r="O4041" s="145">
        <f>L4041-K4041</f>
        <v>-4.9550670329681274</v>
      </c>
      <c r="P4041">
        <f t="shared" si="381"/>
        <v>4.1901564922530179</v>
      </c>
      <c r="Q4041">
        <f>IF(O4041&gt;0, IF(Q4040+O4041*Variables!$B$5&lt;Variables!$B$4, Q4040+O4041*Variables!$B$5, Variables!$B$4), IF(Q4040&gt;-O4041, Q4040+O4041/Variables!$B$5, 0))</f>
        <v>19.776717156213</v>
      </c>
      <c r="R4041">
        <f>IF(O4041&gt;0, 0, IF(Q4040&gt;-O4041, 0, -O4041 - Q4040*Variables!$B$5))</f>
        <v>0</v>
      </c>
      <c r="S4041">
        <f t="shared" si="382"/>
        <v>0</v>
      </c>
      <c r="T4041">
        <f t="shared" si="383"/>
        <v>0</v>
      </c>
    </row>
    <row r="4042" spans="1:20" x14ac:dyDescent="0.3">
      <c r="A4042" s="3">
        <f t="shared" si="378"/>
        <v>43269</v>
      </c>
      <c r="B4042">
        <v>6</v>
      </c>
      <c r="C4042">
        <v>18</v>
      </c>
      <c r="D4042">
        <v>9</v>
      </c>
      <c r="E4042">
        <v>1</v>
      </c>
      <c r="F4042" s="1">
        <f>VLOOKUP(A4042,Weather!$A$1:$E$366, 5)</f>
        <v>0.3095238095238097</v>
      </c>
      <c r="G4042" s="1">
        <f>VLOOKUP(D4042, Summer!$A$1:$E$25, 2)</f>
        <v>1322.40871182827</v>
      </c>
      <c r="H4042" s="1">
        <f>VLOOKUP(D4042, Summer!$A$1:$E$25, 3)</f>
        <v>1017.49011217013</v>
      </c>
      <c r="I4042" s="1">
        <f>VLOOKUP(D4042, Summer!$A$1:$E$25, 5)</f>
        <v>386.82225388885001</v>
      </c>
      <c r="J4042" s="1">
        <f t="shared" si="379"/>
        <v>1111.869678730983</v>
      </c>
      <c r="K4042" s="47">
        <f t="shared" si="380"/>
        <v>20.800884491627841</v>
      </c>
      <c r="L4042" s="48">
        <f>Solar!K4059/1000*Variables!$B$3</f>
        <v>19.669600000000003</v>
      </c>
      <c r="M4042">
        <f>IF(E4042=1, VLOOKUP(D4042, Sheet1!$A$2:$C$26, 2), Sheet1!$C$3)</f>
        <v>0.25796000000000002</v>
      </c>
      <c r="N4042" s="1">
        <f>'Electricity Rates'!$J$2</f>
        <v>0.24729999999999999</v>
      </c>
      <c r="O4042" s="145">
        <f>L4042-K4042</f>
        <v>-1.131284491627838</v>
      </c>
      <c r="P4042">
        <f t="shared" si="381"/>
        <v>5.1440587347795645</v>
      </c>
      <c r="Q4042">
        <f>IF(O4042&gt;0, IF(Q4041+O4042*Variables!$B$5&lt;Variables!$B$4, Q4041+O4042*Variables!$B$5, Variables!$B$4), IF(Q4041&gt;-O4042, Q4041+O4042/Variables!$B$5, 0))</f>
        <v>18.573223016183384</v>
      </c>
      <c r="R4042">
        <f>IF(O4042&gt;0, 0, IF(Q4041&gt;-O4042, 0, -O4042 - Q4041*Variables!$B$5))</f>
        <v>0</v>
      </c>
      <c r="S4042">
        <f t="shared" si="382"/>
        <v>0</v>
      </c>
      <c r="T4042">
        <f t="shared" si="383"/>
        <v>0</v>
      </c>
    </row>
    <row r="4043" spans="1:20" x14ac:dyDescent="0.3">
      <c r="A4043" s="3">
        <f t="shared" si="378"/>
        <v>43269</v>
      </c>
      <c r="B4043">
        <v>6</v>
      </c>
      <c r="C4043">
        <v>18</v>
      </c>
      <c r="D4043">
        <v>10</v>
      </c>
      <c r="E4043">
        <v>1</v>
      </c>
      <c r="F4043" s="1">
        <f>VLOOKUP(A4043,Weather!$A$1:$E$366, 5)</f>
        <v>0.3095238095238097</v>
      </c>
      <c r="G4043" s="1">
        <f>VLOOKUP(D4043, Summer!$A$1:$E$25, 2)</f>
        <v>1424.0693518383</v>
      </c>
      <c r="H4043" s="1">
        <f>VLOOKUP(D4043, Summer!$A$1:$E$25, 3)</f>
        <v>1069.7659339946799</v>
      </c>
      <c r="I4043" s="1">
        <f>VLOOKUP(D4043, Summer!$A$1:$E$25, 5)</f>
        <v>417.88322986318002</v>
      </c>
      <c r="J4043" s="1">
        <f t="shared" si="379"/>
        <v>1179.4312776129434</v>
      </c>
      <c r="K4043" s="47">
        <f t="shared" si="380"/>
        <v>22.064828496304106</v>
      </c>
      <c r="L4043" s="48">
        <f>Solar!K4060/1000*Variables!$B$3</f>
        <v>30.560500000000001</v>
      </c>
      <c r="M4043">
        <f>IF(E4043=1, VLOOKUP(D4043, Sheet1!$A$2:$C$26, 2), Sheet1!$C$3)</f>
        <v>0.25796000000000002</v>
      </c>
      <c r="N4043" s="1">
        <f>'Electricity Rates'!$J$2</f>
        <v>0.24729999999999999</v>
      </c>
      <c r="O4043" s="145">
        <f>L4043-K4043</f>
        <v>8.4956715036958954</v>
      </c>
      <c r="P4043">
        <f t="shared" si="381"/>
        <v>5.456632087136005</v>
      </c>
      <c r="Q4043">
        <f>IF(O4043&gt;0, IF(Q4042+O4043*Variables!$B$5&lt;Variables!$B$4, Q4042+O4043*Variables!$B$5, Variables!$B$4), IF(Q4042&gt;-O4043, Q4042+O4043/Variables!$B$5, 0))</f>
        <v>26.559154229657526</v>
      </c>
      <c r="R4043">
        <f>IF(O4043&gt;0, 0, IF(Q4042&gt;-O4043, 0, -O4043 - Q4042*Variables!$B$5))</f>
        <v>0</v>
      </c>
      <c r="S4043">
        <f t="shared" si="382"/>
        <v>0</v>
      </c>
      <c r="T4043">
        <f t="shared" si="383"/>
        <v>0</v>
      </c>
    </row>
    <row r="4044" spans="1:20" x14ac:dyDescent="0.3">
      <c r="A4044" s="3">
        <f t="shared" si="378"/>
        <v>43269</v>
      </c>
      <c r="B4044">
        <v>6</v>
      </c>
      <c r="C4044">
        <v>18</v>
      </c>
      <c r="D4044">
        <v>11</v>
      </c>
      <c r="E4044">
        <v>1</v>
      </c>
      <c r="F4044" s="1">
        <f>VLOOKUP(A4044,Weather!$A$1:$E$366, 5)</f>
        <v>0.3095238095238097</v>
      </c>
      <c r="G4044" s="1">
        <f>VLOOKUP(D4044, Summer!$A$1:$E$25, 2)</f>
        <v>1497.9516334678001</v>
      </c>
      <c r="H4044" s="1">
        <f>VLOOKUP(D4044, Summer!$A$1:$E$25, 3)</f>
        <v>1079.6213447448599</v>
      </c>
      <c r="I4044" s="1">
        <f>VLOOKUP(D4044, Summer!$A$1:$E$25, 5)</f>
        <v>435.54125021175599</v>
      </c>
      <c r="J4044" s="1">
        <f t="shared" si="379"/>
        <v>1209.1045293495795</v>
      </c>
      <c r="K4044" s="47">
        <f t="shared" si="380"/>
        <v>22.619956398136296</v>
      </c>
      <c r="L4044" s="48">
        <f>Solar!K4061/1000*Variables!$B$3</f>
        <v>34.01585</v>
      </c>
      <c r="M4044">
        <f>IF(E4044=1, VLOOKUP(D4044, Sheet1!$A$2:$C$26, 2), Sheet1!$C$3)</f>
        <v>0.25796000000000002</v>
      </c>
      <c r="N4044" s="1">
        <f>'Electricity Rates'!$J$2</f>
        <v>0.24729999999999999</v>
      </c>
      <c r="O4044" s="145">
        <f>L4044-K4044</f>
        <v>11.395893601863705</v>
      </c>
      <c r="P4044">
        <f t="shared" si="381"/>
        <v>5.5939152172591058</v>
      </c>
      <c r="Q4044">
        <f>IF(O4044&gt;0, IF(Q4043+O4044*Variables!$B$5&lt;Variables!$B$4, Q4043+O4044*Variables!$B$5, Variables!$B$4), IF(Q4043&gt;-O4044, Q4043+O4044/Variables!$B$5, 0))</f>
        <v>37.271294215409412</v>
      </c>
      <c r="R4044">
        <f>IF(O4044&gt;0, 0, IF(Q4043&gt;-O4044, 0, -O4044 - Q4043*Variables!$B$5))</f>
        <v>0</v>
      </c>
      <c r="S4044">
        <f t="shared" si="382"/>
        <v>0</v>
      </c>
      <c r="T4044">
        <f t="shared" si="383"/>
        <v>0</v>
      </c>
    </row>
    <row r="4045" spans="1:20" x14ac:dyDescent="0.3">
      <c r="A4045" s="3">
        <f t="shared" si="378"/>
        <v>43269</v>
      </c>
      <c r="B4045">
        <v>6</v>
      </c>
      <c r="C4045">
        <v>18</v>
      </c>
      <c r="D4045">
        <v>12</v>
      </c>
      <c r="E4045">
        <v>1</v>
      </c>
      <c r="F4045" s="1">
        <f>VLOOKUP(A4045,Weather!$A$1:$E$366, 5)</f>
        <v>0.3095238095238097</v>
      </c>
      <c r="G4045" s="1">
        <f>VLOOKUP(D4045, Summer!$A$1:$E$25, 2)</f>
        <v>1553.30978408544</v>
      </c>
      <c r="H4045" s="1">
        <f>VLOOKUP(D4045, Summer!$A$1:$E$25, 3)</f>
        <v>1117.7462231731799</v>
      </c>
      <c r="I4045" s="1">
        <f>VLOOKUP(D4045, Summer!$A$1:$E$25, 5)</f>
        <v>435.36187980189499</v>
      </c>
      <c r="J4045" s="1">
        <f t="shared" si="379"/>
        <v>1252.5635158364987</v>
      </c>
      <c r="K4045" s="47">
        <f t="shared" si="380"/>
        <v>23.432988154762104</v>
      </c>
      <c r="L4045" s="48">
        <f>Solar!K4062/1000*Variables!$B$3</f>
        <v>37.483149999999995</v>
      </c>
      <c r="M4045">
        <f>IF(E4045=1, VLOOKUP(D4045, Sheet1!$A$2:$C$26, 2), Sheet1!$C$3)</f>
        <v>0.25796000000000002</v>
      </c>
      <c r="N4045" s="1">
        <f>'Electricity Rates'!$J$2</f>
        <v>0.24729999999999999</v>
      </c>
      <c r="O4045" s="145">
        <f>L4045-K4045</f>
        <v>14.050161845237891</v>
      </c>
      <c r="P4045">
        <f t="shared" si="381"/>
        <v>5.7949779706726678</v>
      </c>
      <c r="Q4045">
        <f>IF(O4045&gt;0, IF(Q4044+O4045*Variables!$B$5&lt;Variables!$B$4, Q4044+O4045*Variables!$B$5, Variables!$B$4), IF(Q4044&gt;-O4045, Q4044+O4045/Variables!$B$5, 0))</f>
        <v>50.47844634993303</v>
      </c>
      <c r="R4045">
        <f>IF(O4045&gt;0, 0, IF(Q4044&gt;-O4045, 0, -O4045 - Q4044*Variables!$B$5))</f>
        <v>0</v>
      </c>
      <c r="S4045">
        <f t="shared" si="382"/>
        <v>0</v>
      </c>
      <c r="T4045">
        <f t="shared" si="383"/>
        <v>0</v>
      </c>
    </row>
    <row r="4046" spans="1:20" x14ac:dyDescent="0.3">
      <c r="A4046" s="3">
        <f t="shared" si="378"/>
        <v>43269</v>
      </c>
      <c r="B4046">
        <v>6</v>
      </c>
      <c r="C4046">
        <v>18</v>
      </c>
      <c r="D4046">
        <v>13</v>
      </c>
      <c r="E4046">
        <v>1</v>
      </c>
      <c r="F4046" s="1">
        <f>VLOOKUP(A4046,Weather!$A$1:$E$366, 5)</f>
        <v>0.3095238095238097</v>
      </c>
      <c r="G4046" s="1">
        <f>VLOOKUP(D4046, Summer!$A$1:$E$25, 2)</f>
        <v>1622.5675647430101</v>
      </c>
      <c r="H4046" s="1">
        <f>VLOOKUP(D4046, Summer!$A$1:$E$25, 3)</f>
        <v>1132.28619594112</v>
      </c>
      <c r="I4046" s="1">
        <f>VLOOKUP(D4046, Summer!$A$1:$E$25, 5)</f>
        <v>435.17254436926402</v>
      </c>
      <c r="J4046" s="1">
        <f t="shared" si="379"/>
        <v>1284.039952951229</v>
      </c>
      <c r="K4046" s="47">
        <f t="shared" si="380"/>
        <v>24.021850091692308</v>
      </c>
      <c r="L4046" s="48">
        <f>Solar!K4063/1000*Variables!$B$3</f>
        <v>39.728700000000003</v>
      </c>
      <c r="M4046">
        <f>IF(E4046=1, VLOOKUP(D4046, Sheet1!$A$2:$C$26, 2), Sheet1!$C$3)</f>
        <v>0.55478000000000005</v>
      </c>
      <c r="N4046" s="1">
        <f>'Electricity Rates'!$J$2</f>
        <v>0.24729999999999999</v>
      </c>
      <c r="O4046" s="145">
        <f>L4046-K4046</f>
        <v>15.706849908307696</v>
      </c>
      <c r="P4046">
        <f t="shared" si="381"/>
        <v>5.9406035276755071</v>
      </c>
      <c r="Q4046">
        <f>IF(O4046&gt;0, IF(Q4045+O4046*Variables!$B$5&lt;Variables!$B$4, Q4045+O4046*Variables!$B$5, Variables!$B$4), IF(Q4045&gt;-O4046, Q4045+O4046/Variables!$B$5, 0))</f>
        <v>65.242885263742266</v>
      </c>
      <c r="R4046">
        <f>IF(O4046&gt;0, 0, IF(Q4045&gt;-O4046, 0, -O4046 - Q4045*Variables!$B$5))</f>
        <v>0</v>
      </c>
      <c r="S4046">
        <f t="shared" si="382"/>
        <v>0</v>
      </c>
      <c r="T4046">
        <f t="shared" si="383"/>
        <v>0</v>
      </c>
    </row>
    <row r="4047" spans="1:20" x14ac:dyDescent="0.3">
      <c r="A4047" s="3">
        <f t="shared" si="378"/>
        <v>43269</v>
      </c>
      <c r="B4047">
        <v>6</v>
      </c>
      <c r="C4047">
        <v>18</v>
      </c>
      <c r="D4047">
        <v>14</v>
      </c>
      <c r="E4047">
        <v>1</v>
      </c>
      <c r="F4047" s="1">
        <f>VLOOKUP(A4047,Weather!$A$1:$E$366, 5)</f>
        <v>0.3095238095238097</v>
      </c>
      <c r="G4047" s="1">
        <f>VLOOKUP(D4047, Summer!$A$1:$E$25, 2)</f>
        <v>1636.26340321468</v>
      </c>
      <c r="H4047" s="1">
        <f>VLOOKUP(D4047, Summer!$A$1:$E$25, 3)</f>
        <v>1156.2601309732199</v>
      </c>
      <c r="I4047" s="1">
        <f>VLOOKUP(D4047, Summer!$A$1:$E$25, 5)</f>
        <v>417.13087064403902</v>
      </c>
      <c r="J4047" s="1">
        <f t="shared" si="379"/>
        <v>1304.8325723812909</v>
      </c>
      <c r="K4047" s="47">
        <f t="shared" si="380"/>
        <v>24.410838912339642</v>
      </c>
      <c r="L4047" s="48">
        <f>Solar!K4064/1000*Variables!$B$3</f>
        <v>36.147550000000003</v>
      </c>
      <c r="M4047">
        <f>IF(E4047=1, VLOOKUP(D4047, Sheet1!$A$2:$C$26, 2), Sheet1!$C$3)</f>
        <v>0.55478000000000005</v>
      </c>
      <c r="N4047" s="1">
        <f>'Electricity Rates'!$J$2</f>
        <v>0.24729999999999999</v>
      </c>
      <c r="O4047" s="145">
        <f>L4047-K4047</f>
        <v>11.73671108766036</v>
      </c>
      <c r="P4047">
        <f t="shared" si="381"/>
        <v>6.036800463021593</v>
      </c>
      <c r="Q4047">
        <f>IF(O4047&gt;0, IF(Q4046+O4047*Variables!$B$5&lt;Variables!$B$4, Q4046+O4047*Variables!$B$5, Variables!$B$4), IF(Q4046&gt;-O4047, Q4046+O4047/Variables!$B$5, 0))</f>
        <v>76.275393686143005</v>
      </c>
      <c r="R4047">
        <f>IF(O4047&gt;0, 0, IF(Q4046&gt;-O4047, 0, -O4047 - Q4046*Variables!$B$5))</f>
        <v>0</v>
      </c>
      <c r="S4047">
        <f t="shared" si="382"/>
        <v>0</v>
      </c>
      <c r="T4047">
        <f t="shared" si="383"/>
        <v>0</v>
      </c>
    </row>
    <row r="4048" spans="1:20" x14ac:dyDescent="0.3">
      <c r="A4048" s="3">
        <f t="shared" si="378"/>
        <v>43269</v>
      </c>
      <c r="B4048">
        <v>6</v>
      </c>
      <c r="C4048">
        <v>18</v>
      </c>
      <c r="D4048">
        <v>15</v>
      </c>
      <c r="E4048">
        <v>1</v>
      </c>
      <c r="F4048" s="1">
        <f>VLOOKUP(A4048,Weather!$A$1:$E$366, 5)</f>
        <v>0.3095238095238097</v>
      </c>
      <c r="G4048" s="1">
        <f>VLOOKUP(D4048, Summer!$A$1:$E$25, 2)</f>
        <v>1589.7727985285201</v>
      </c>
      <c r="H4048" s="1">
        <f>VLOOKUP(D4048, Summer!$A$1:$E$25, 3)</f>
        <v>1137.7596230737599</v>
      </c>
      <c r="I4048" s="1">
        <f>VLOOKUP(D4048, Summer!$A$1:$E$25, 5)</f>
        <v>403.543562097039</v>
      </c>
      <c r="J4048" s="1">
        <f t="shared" si="379"/>
        <v>1277.6684630954715</v>
      </c>
      <c r="K4048" s="47">
        <f t="shared" si="380"/>
        <v>23.90265210737417</v>
      </c>
      <c r="L4048" s="48">
        <f>Solar!K4065/1000*Variables!$B$3</f>
        <v>31.4419</v>
      </c>
      <c r="M4048">
        <f>IF(E4048=1, VLOOKUP(D4048, Sheet1!$A$2:$C$26, 2), Sheet1!$C$3)</f>
        <v>0.55478000000000005</v>
      </c>
      <c r="N4048" s="1">
        <f>'Electricity Rates'!$J$2</f>
        <v>0.24729999999999999</v>
      </c>
      <c r="O4048" s="145">
        <f>L4048-K4048</f>
        <v>7.5392478926258306</v>
      </c>
      <c r="P4048">
        <f t="shared" si="381"/>
        <v>5.9111258661536317</v>
      </c>
      <c r="Q4048">
        <f>IF(O4048&gt;0, IF(Q4047+O4048*Variables!$B$5&lt;Variables!$B$4, Q4047+O4048*Variables!$B$5, Variables!$B$4), IF(Q4047&gt;-O4048, Q4047+O4048/Variables!$B$5, 0))</f>
        <v>83.362286705211289</v>
      </c>
      <c r="R4048">
        <f>IF(O4048&gt;0, 0, IF(Q4047&gt;-O4048, 0, -O4048 - Q4047*Variables!$B$5))</f>
        <v>0</v>
      </c>
      <c r="S4048">
        <f t="shared" si="382"/>
        <v>0</v>
      </c>
      <c r="T4048">
        <f t="shared" si="383"/>
        <v>0</v>
      </c>
    </row>
    <row r="4049" spans="1:20" x14ac:dyDescent="0.3">
      <c r="A4049" s="3">
        <f t="shared" si="378"/>
        <v>43269</v>
      </c>
      <c r="B4049">
        <v>6</v>
      </c>
      <c r="C4049">
        <v>18</v>
      </c>
      <c r="D4049">
        <v>16</v>
      </c>
      <c r="E4049">
        <v>1</v>
      </c>
      <c r="F4049" s="1">
        <f>VLOOKUP(A4049,Weather!$A$1:$E$366, 5)</f>
        <v>0.3095238095238097</v>
      </c>
      <c r="G4049" s="1">
        <f>VLOOKUP(D4049, Summer!$A$1:$E$25, 2)</f>
        <v>1459.9523441255701</v>
      </c>
      <c r="H4049" s="1">
        <f>VLOOKUP(D4049, Summer!$A$1:$E$25, 3)</f>
        <v>1006.09479349024</v>
      </c>
      <c r="I4049" s="1">
        <f>VLOOKUP(D4049, Summer!$A$1:$E$25, 5)</f>
        <v>381.04254068220598</v>
      </c>
      <c r="J4049" s="1">
        <f t="shared" si="379"/>
        <v>1146.5745115440327</v>
      </c>
      <c r="K4049" s="47">
        <f t="shared" si="380"/>
        <v>21.450143332348656</v>
      </c>
      <c r="L4049" s="48">
        <f>Solar!K4066/1000*Variables!$B$3</f>
        <v>25.989750000000001</v>
      </c>
      <c r="M4049">
        <f>IF(E4049=1, VLOOKUP(D4049, Sheet1!$A$2:$C$26, 2), Sheet1!$C$3)</f>
        <v>0.55478000000000005</v>
      </c>
      <c r="N4049" s="1">
        <f>'Electricity Rates'!$J$2</f>
        <v>0.24729999999999999</v>
      </c>
      <c r="O4049" s="145">
        <f>L4049-K4049</f>
        <v>4.5396066676513449</v>
      </c>
      <c r="P4049">
        <f t="shared" si="381"/>
        <v>5.3046204460898227</v>
      </c>
      <c r="Q4049">
        <f>IF(O4049&gt;0, IF(Q4048+O4049*Variables!$B$5&lt;Variables!$B$4, Q4048+O4049*Variables!$B$5, Variables!$B$4), IF(Q4048&gt;-O4049, Q4048+O4049/Variables!$B$5, 0))</f>
        <v>87.629516972803557</v>
      </c>
      <c r="R4049">
        <f>IF(O4049&gt;0, 0, IF(Q4048&gt;-O4049, 0, -O4049 - Q4048*Variables!$B$5))</f>
        <v>0</v>
      </c>
      <c r="S4049">
        <f t="shared" si="382"/>
        <v>0</v>
      </c>
      <c r="T4049">
        <f t="shared" si="383"/>
        <v>0</v>
      </c>
    </row>
    <row r="4050" spans="1:20" x14ac:dyDescent="0.3">
      <c r="A4050" s="3">
        <f t="shared" si="378"/>
        <v>43269</v>
      </c>
      <c r="B4050">
        <v>6</v>
      </c>
      <c r="C4050">
        <v>18</v>
      </c>
      <c r="D4050">
        <v>17</v>
      </c>
      <c r="E4050">
        <v>1</v>
      </c>
      <c r="F4050" s="1">
        <f>VLOOKUP(A4050,Weather!$A$1:$E$366, 5)</f>
        <v>0.3095238095238097</v>
      </c>
      <c r="G4050" s="1">
        <f>VLOOKUP(D4050, Summer!$A$1:$E$25, 2)</f>
        <v>1144.9480592772099</v>
      </c>
      <c r="H4050" s="1">
        <f>VLOOKUP(D4050, Summer!$A$1:$E$25, 3)</f>
        <v>808.38142168622596</v>
      </c>
      <c r="I4050" s="1">
        <f>VLOOKUP(D4050, Summer!$A$1:$E$25, 5)</f>
        <v>371.93450987035499</v>
      </c>
      <c r="J4050" s="1">
        <f t="shared" si="379"/>
        <v>912.55680951200679</v>
      </c>
      <c r="K4050" s="47">
        <f t="shared" si="380"/>
        <v>17.072134576394344</v>
      </c>
      <c r="L4050" s="48">
        <f>Solar!K4067/1000*Variables!$B$3</f>
        <v>15.02735</v>
      </c>
      <c r="M4050">
        <f>IF(E4050=1, VLOOKUP(D4050, Sheet1!$A$2:$C$26, 2), Sheet1!$C$3)</f>
        <v>0.55478000000000005</v>
      </c>
      <c r="N4050" s="1">
        <f>'Electricity Rates'!$J$2</f>
        <v>0.24729999999999999</v>
      </c>
      <c r="O4050" s="145">
        <f>L4050-K4050</f>
        <v>-2.0447845763943437</v>
      </c>
      <c r="P4050">
        <f t="shared" si="381"/>
        <v>4.2219388807423215</v>
      </c>
      <c r="Q4050">
        <f>IF(O4050&gt;0, IF(Q4049+O4050*Variables!$B$5&lt;Variables!$B$4, Q4049+O4050*Variables!$B$5, Variables!$B$4), IF(Q4049&gt;-O4050, Q4049+O4050/Variables!$B$5, 0))</f>
        <v>85.454214231958517</v>
      </c>
      <c r="R4050">
        <f>IF(O4050&gt;0, 0, IF(Q4049&gt;-O4050, 0, -O4050 - Q4049*Variables!$B$5))</f>
        <v>0</v>
      </c>
      <c r="S4050">
        <f t="shared" si="382"/>
        <v>0</v>
      </c>
      <c r="T4050">
        <f t="shared" si="383"/>
        <v>0</v>
      </c>
    </row>
    <row r="4051" spans="1:20" x14ac:dyDescent="0.3">
      <c r="A4051" s="3">
        <f t="shared" si="378"/>
        <v>43269</v>
      </c>
      <c r="B4051">
        <v>6</v>
      </c>
      <c r="C4051">
        <v>18</v>
      </c>
      <c r="D4051">
        <v>18</v>
      </c>
      <c r="E4051">
        <v>1</v>
      </c>
      <c r="F4051" s="1">
        <f>VLOOKUP(A4051,Weather!$A$1:$E$366, 5)</f>
        <v>0.3095238095238097</v>
      </c>
      <c r="G4051" s="1">
        <f>VLOOKUP(D4051, Summer!$A$1:$E$25, 2)</f>
        <v>769.75210584620504</v>
      </c>
      <c r="H4051" s="1">
        <f>VLOOKUP(D4051, Summer!$A$1:$E$25, 3)</f>
        <v>572.92139445417001</v>
      </c>
      <c r="I4051" s="1">
        <f>VLOOKUP(D4051, Summer!$A$1:$E$25, 5)</f>
        <v>349.41355840998102</v>
      </c>
      <c r="J4051" s="1">
        <f t="shared" si="379"/>
        <v>633.84518607551422</v>
      </c>
      <c r="K4051" s="47">
        <f t="shared" si="380"/>
        <v>11.857990871897071</v>
      </c>
      <c r="L4051" s="48">
        <f>Solar!K4068/1000*Variables!$B$3</f>
        <v>7.82775</v>
      </c>
      <c r="M4051">
        <f>IF(E4051=1, VLOOKUP(D4051, Sheet1!$A$2:$C$26, 2), Sheet1!$C$3)</f>
        <v>0.55478000000000005</v>
      </c>
      <c r="N4051" s="1">
        <f>'Electricity Rates'!$J$2</f>
        <v>0.24729999999999999</v>
      </c>
      <c r="O4051" s="145">
        <f>L4051-K4051</f>
        <v>-4.030240871897071</v>
      </c>
      <c r="P4051">
        <f t="shared" si="381"/>
        <v>2.9324811426201456</v>
      </c>
      <c r="Q4051">
        <f>IF(O4051&gt;0, IF(Q4050+O4051*Variables!$B$5&lt;Variables!$B$4, Q4050+O4051*Variables!$B$5, Variables!$B$4), IF(Q4050&gt;-O4051, Q4050+O4051/Variables!$B$5, 0))</f>
        <v>81.166723942706312</v>
      </c>
      <c r="R4051">
        <f>IF(O4051&gt;0, 0, IF(Q4050&gt;-O4051, 0, -O4051 - Q4050*Variables!$B$5))</f>
        <v>0</v>
      </c>
      <c r="S4051">
        <f t="shared" si="382"/>
        <v>0</v>
      </c>
      <c r="T4051">
        <f t="shared" si="383"/>
        <v>0</v>
      </c>
    </row>
    <row r="4052" spans="1:20" x14ac:dyDescent="0.3">
      <c r="A4052" s="3">
        <f t="shared" si="378"/>
        <v>43269</v>
      </c>
      <c r="B4052">
        <v>6</v>
      </c>
      <c r="C4052">
        <v>18</v>
      </c>
      <c r="D4052">
        <v>19</v>
      </c>
      <c r="E4052">
        <v>1</v>
      </c>
      <c r="F4052" s="1">
        <f>VLOOKUP(A4052,Weather!$A$1:$E$366, 5)</f>
        <v>0.3095238095238097</v>
      </c>
      <c r="G4052" s="1">
        <f>VLOOKUP(D4052, Summer!$A$1:$E$25, 2)</f>
        <v>565.86125451999203</v>
      </c>
      <c r="H4052" s="1">
        <f>VLOOKUP(D4052, Summer!$A$1:$E$25, 3)</f>
        <v>365.77406038600299</v>
      </c>
      <c r="I4052" s="1">
        <f>VLOOKUP(D4052, Summer!$A$1:$E$25, 5)</f>
        <v>331.38683221891199</v>
      </c>
      <c r="J4052" s="1">
        <f t="shared" si="379"/>
        <v>427.70581095128534</v>
      </c>
      <c r="K4052" s="47">
        <f t="shared" si="380"/>
        <v>8.0015305212295917</v>
      </c>
      <c r="L4052" s="48">
        <f>Solar!K4069/1000*Variables!$B$3</f>
        <v>1.6290500000000003</v>
      </c>
      <c r="M4052">
        <f>IF(E4052=1, VLOOKUP(D4052, Sheet1!$A$2:$C$26, 2), Sheet1!$C$3)</f>
        <v>0.25796000000000002</v>
      </c>
      <c r="N4052" s="1">
        <f>'Electricity Rates'!$J$2</f>
        <v>0.24729999999999999</v>
      </c>
      <c r="O4052" s="145">
        <f>L4052-K4052</f>
        <v>-6.3724805212295914</v>
      </c>
      <c r="P4052">
        <f t="shared" si="381"/>
        <v>1.978778497900078</v>
      </c>
      <c r="Q4052">
        <f>IF(O4052&gt;0, IF(Q4051+O4052*Variables!$B$5&lt;Variables!$B$4, Q4051+O4052*Variables!$B$5, Variables!$B$4), IF(Q4051&gt;-O4052, Q4051+O4052/Variables!$B$5, 0))</f>
        <v>74.387489345653549</v>
      </c>
      <c r="R4052">
        <f>IF(O4052&gt;0, 0, IF(Q4051&gt;-O4052, 0, -O4052 - Q4051*Variables!$B$5))</f>
        <v>0</v>
      </c>
      <c r="S4052">
        <f t="shared" si="382"/>
        <v>0</v>
      </c>
      <c r="T4052">
        <f t="shared" si="383"/>
        <v>0</v>
      </c>
    </row>
    <row r="4053" spans="1:20" x14ac:dyDescent="0.3">
      <c r="A4053" s="3">
        <f t="shared" si="378"/>
        <v>43269</v>
      </c>
      <c r="B4053">
        <v>6</v>
      </c>
      <c r="C4053">
        <v>18</v>
      </c>
      <c r="D4053">
        <v>20</v>
      </c>
      <c r="E4053">
        <v>1</v>
      </c>
      <c r="F4053" s="1">
        <f>VLOOKUP(A4053,Weather!$A$1:$E$366, 5)</f>
        <v>0.3095238095238097</v>
      </c>
      <c r="G4053" s="1">
        <f>VLOOKUP(D4053, Summer!$A$1:$E$25, 2)</f>
        <v>459.178981251175</v>
      </c>
      <c r="H4053" s="1">
        <f>VLOOKUP(D4053, Summer!$A$1:$E$25, 3)</f>
        <v>328.41643432967999</v>
      </c>
      <c r="I4053" s="1">
        <f>VLOOKUP(D4053, Summer!$A$1:$E$25, 5)</f>
        <v>326.73316658528501</v>
      </c>
      <c r="J4053" s="1">
        <f t="shared" si="379"/>
        <v>368.89055599585703</v>
      </c>
      <c r="K4053" s="47">
        <f t="shared" si="380"/>
        <v>6.9012133275186995</v>
      </c>
      <c r="L4053" s="48">
        <f>Solar!K4070/1000*Variables!$B$3</f>
        <v>9.5950000000000008E-2</v>
      </c>
      <c r="M4053">
        <f>IF(E4053=1, VLOOKUP(D4053, Sheet1!$A$2:$C$26, 2), Sheet1!$C$3)</f>
        <v>0.25796000000000002</v>
      </c>
      <c r="N4053" s="1">
        <f>'Electricity Rates'!$J$2</f>
        <v>0.24729999999999999</v>
      </c>
      <c r="O4053" s="145">
        <f>L4053-K4053</f>
        <v>-6.8052633275186993</v>
      </c>
      <c r="P4053">
        <f t="shared" si="381"/>
        <v>1.7066700558953742</v>
      </c>
      <c r="Q4053">
        <f>IF(O4053&gt;0, IF(Q4052+O4053*Variables!$B$5&lt;Variables!$B$4, Q4052+O4053*Variables!$B$5, Variables!$B$4), IF(Q4052&gt;-O4053, Q4052+O4053/Variables!$B$5, 0))</f>
        <v>67.147847507867695</v>
      </c>
      <c r="R4053">
        <f>IF(O4053&gt;0, 0, IF(Q4052&gt;-O4053, 0, -O4053 - Q4052*Variables!$B$5))</f>
        <v>0</v>
      </c>
      <c r="S4053">
        <f t="shared" si="382"/>
        <v>0</v>
      </c>
      <c r="T4053">
        <f t="shared" si="383"/>
        <v>0</v>
      </c>
    </row>
    <row r="4054" spans="1:20" x14ac:dyDescent="0.3">
      <c r="A4054" s="3">
        <f t="shared" si="378"/>
        <v>43269</v>
      </c>
      <c r="B4054">
        <v>6</v>
      </c>
      <c r="C4054">
        <v>18</v>
      </c>
      <c r="D4054">
        <v>21</v>
      </c>
      <c r="E4054">
        <v>1</v>
      </c>
      <c r="F4054" s="1">
        <f>VLOOKUP(A4054,Weather!$A$1:$E$366, 5)</f>
        <v>0.3095238095238097</v>
      </c>
      <c r="G4054" s="1">
        <f>VLOOKUP(D4054, Summer!$A$1:$E$25, 2)</f>
        <v>403.43414919632897</v>
      </c>
      <c r="H4054" s="1">
        <f>VLOOKUP(D4054, Summer!$A$1:$E$25, 3)</f>
        <v>305.25297715532997</v>
      </c>
      <c r="I4054" s="1">
        <f>VLOOKUP(D4054, Summer!$A$1:$E$25, 5)</f>
        <v>313.15582306105603</v>
      </c>
      <c r="J4054" s="1">
        <f t="shared" si="379"/>
        <v>335.64238754897252</v>
      </c>
      <c r="K4054" s="47">
        <f t="shared" si="380"/>
        <v>6.2792057985327769</v>
      </c>
      <c r="L4054" s="48">
        <f>Solar!K4071/1000*Variables!$B$3</f>
        <v>0</v>
      </c>
      <c r="M4054">
        <f>IF(E4054=1, VLOOKUP(D4054, Sheet1!$A$2:$C$26, 2), Sheet1!$C$3)</f>
        <v>0.25796000000000002</v>
      </c>
      <c r="N4054" s="1">
        <f>'Electricity Rates'!$J$2</f>
        <v>0.24729999999999999</v>
      </c>
      <c r="O4054" s="145">
        <f>L4054-K4054</f>
        <v>-6.2792057985327769</v>
      </c>
      <c r="P4054">
        <f t="shared" si="381"/>
        <v>1.5528475939771558</v>
      </c>
      <c r="Q4054">
        <f>IF(O4054&gt;0, IF(Q4053+O4054*Variables!$B$5&lt;Variables!$B$4, Q4053+O4054*Variables!$B$5, Variables!$B$4), IF(Q4053&gt;-O4054, Q4053+O4054/Variables!$B$5, 0))</f>
        <v>60.467841339215802</v>
      </c>
      <c r="R4054">
        <f>IF(O4054&gt;0, 0, IF(Q4053&gt;-O4054, 0, -O4054 - Q4053*Variables!$B$5))</f>
        <v>0</v>
      </c>
      <c r="S4054">
        <f t="shared" si="382"/>
        <v>0</v>
      </c>
      <c r="T4054">
        <f t="shared" si="383"/>
        <v>0</v>
      </c>
    </row>
    <row r="4055" spans="1:20" x14ac:dyDescent="0.3">
      <c r="A4055" s="3">
        <f t="shared" si="378"/>
        <v>43269</v>
      </c>
      <c r="B4055">
        <v>6</v>
      </c>
      <c r="C4055">
        <v>18</v>
      </c>
      <c r="D4055">
        <v>22</v>
      </c>
      <c r="E4055">
        <v>1</v>
      </c>
      <c r="F4055" s="1">
        <f>VLOOKUP(A4055,Weather!$A$1:$E$366, 5)</f>
        <v>0.3095238095238097</v>
      </c>
      <c r="G4055" s="1">
        <f>VLOOKUP(D4055, Summer!$A$1:$E$25, 2)</f>
        <v>366.19777187885302</v>
      </c>
      <c r="H4055" s="1">
        <f>VLOOKUP(D4055, Summer!$A$1:$E$25, 3)</f>
        <v>263.18917633836901</v>
      </c>
      <c r="I4055" s="1">
        <f>VLOOKUP(D4055, Summer!$A$1:$E$25, 5)</f>
        <v>295.10418431306101</v>
      </c>
      <c r="J4055" s="1">
        <f t="shared" si="379"/>
        <v>295.07278924375692</v>
      </c>
      <c r="K4055" s="47">
        <f t="shared" si="380"/>
        <v>5.5202287849841341</v>
      </c>
      <c r="L4055" s="48">
        <f>Solar!K4072/1000*Variables!$B$3</f>
        <v>0</v>
      </c>
      <c r="M4055">
        <f>IF(E4055=1, VLOOKUP(D4055, Sheet1!$A$2:$C$26, 2), Sheet1!$C$3)</f>
        <v>0.18637999999999999</v>
      </c>
      <c r="N4055" s="1">
        <f>'Electricity Rates'!$J$2</f>
        <v>0.24729999999999999</v>
      </c>
      <c r="O4055" s="145">
        <f>L4055-K4055</f>
        <v>-5.5202287849841341</v>
      </c>
      <c r="P4055">
        <f t="shared" si="381"/>
        <v>1.3651525785265763</v>
      </c>
      <c r="Q4055">
        <f>IF(O4055&gt;0, IF(Q4054+O4055*Variables!$B$5&lt;Variables!$B$4, Q4054+O4055*Variables!$B$5, Variables!$B$4), IF(Q4054&gt;-O4055, Q4054+O4055/Variables!$B$5, 0))</f>
        <v>54.595257525402893</v>
      </c>
      <c r="R4055">
        <f>IF(O4055&gt;0, 0, IF(Q4054&gt;-O4055, 0, -O4055 - Q4054*Variables!$B$5))</f>
        <v>0</v>
      </c>
      <c r="S4055">
        <f t="shared" si="382"/>
        <v>0</v>
      </c>
      <c r="T4055">
        <f t="shared" si="383"/>
        <v>0</v>
      </c>
    </row>
    <row r="4056" spans="1:20" x14ac:dyDescent="0.3">
      <c r="A4056" s="3">
        <f t="shared" si="378"/>
        <v>43269</v>
      </c>
      <c r="B4056">
        <v>6</v>
      </c>
      <c r="C4056">
        <v>18</v>
      </c>
      <c r="D4056">
        <v>23</v>
      </c>
      <c r="E4056">
        <v>1</v>
      </c>
      <c r="F4056" s="1">
        <f>VLOOKUP(A4056,Weather!$A$1:$E$366, 5)</f>
        <v>0.3095238095238097</v>
      </c>
      <c r="G4056" s="1">
        <f>VLOOKUP(D4056, Summer!$A$1:$E$25, 2)</f>
        <v>342.86102460129899</v>
      </c>
      <c r="H4056" s="1">
        <f>VLOOKUP(D4056, Summer!$A$1:$E$25, 3)</f>
        <v>273.02297434567402</v>
      </c>
      <c r="I4056" s="1">
        <f>VLOOKUP(D4056, Summer!$A$1:$E$25, 5)</f>
        <v>281.53182330021599</v>
      </c>
      <c r="J4056" s="1">
        <f t="shared" si="379"/>
        <v>294.6395137105103</v>
      </c>
      <c r="K4056" s="47">
        <f t="shared" si="380"/>
        <v>5.5121230559652457</v>
      </c>
      <c r="L4056" s="48">
        <f>Solar!K4073/1000*Variables!$B$3</f>
        <v>0</v>
      </c>
      <c r="M4056">
        <f>IF(E4056=1, VLOOKUP(D4056, Sheet1!$A$2:$C$26, 2), Sheet1!$C$3)</f>
        <v>0.18637999999999999</v>
      </c>
      <c r="N4056" s="1">
        <f>'Electricity Rates'!$J$2</f>
        <v>0.24729999999999999</v>
      </c>
      <c r="O4056" s="145">
        <f>L4056-K4056</f>
        <v>-5.5121230559652457</v>
      </c>
      <c r="P4056">
        <f t="shared" si="381"/>
        <v>1.3631480317402052</v>
      </c>
      <c r="Q4056">
        <f>IF(O4056&gt;0, IF(Q4055+O4056*Variables!$B$5&lt;Variables!$B$4, Q4055+O4056*Variables!$B$5, Variables!$B$4), IF(Q4055&gt;-O4056, Q4055+O4056/Variables!$B$5, 0))</f>
        <v>48.731296827567526</v>
      </c>
      <c r="R4056">
        <f>IF(O4056&gt;0, 0, IF(Q4055&gt;-O4056, 0, -O4056 - Q4055*Variables!$B$5))</f>
        <v>0</v>
      </c>
      <c r="S4056">
        <f t="shared" si="382"/>
        <v>0</v>
      </c>
      <c r="T4056">
        <f t="shared" si="383"/>
        <v>0</v>
      </c>
    </row>
    <row r="4057" spans="1:20" x14ac:dyDescent="0.3">
      <c r="A4057" s="3">
        <f t="shared" si="378"/>
        <v>43269</v>
      </c>
      <c r="B4057">
        <v>6</v>
      </c>
      <c r="C4057">
        <v>18</v>
      </c>
      <c r="D4057">
        <v>24</v>
      </c>
      <c r="E4057">
        <v>1</v>
      </c>
      <c r="F4057" s="1">
        <f>VLOOKUP(A4057,Weather!$A$1:$E$366, 5)</f>
        <v>0.3095238095238097</v>
      </c>
      <c r="G4057" s="1">
        <f>VLOOKUP(D4057, Summer!$A$1:$E$25, 2)</f>
        <v>310.26482453023402</v>
      </c>
      <c r="H4057" s="1">
        <f>VLOOKUP(D4057, Summer!$A$1:$E$25, 3)</f>
        <v>259.09090909090901</v>
      </c>
      <c r="I4057" s="1">
        <f>VLOOKUP(D4057, Summer!$A$1:$E$25, 5)</f>
        <v>276.86321013243497</v>
      </c>
      <c r="J4057" s="1">
        <f t="shared" si="379"/>
        <v>274.93045434593819</v>
      </c>
      <c r="K4057" s="47">
        <f t="shared" si="380"/>
        <v>5.1434055028892329</v>
      </c>
      <c r="L4057" s="48">
        <f>Solar!K4074/1000*Variables!$B$3</f>
        <v>0</v>
      </c>
      <c r="M4057">
        <f>IF(E4057=1, VLOOKUP(D4057, Sheet1!$A$2:$C$26, 2), Sheet1!$C$3)</f>
        <v>0.18637999999999999</v>
      </c>
      <c r="N4057" s="1">
        <f>'Electricity Rates'!$J$2</f>
        <v>0.24729999999999999</v>
      </c>
      <c r="O4057" s="145">
        <f>L4057-K4057</f>
        <v>-5.1434055028892329</v>
      </c>
      <c r="P4057">
        <f t="shared" si="381"/>
        <v>1.2719641808645072</v>
      </c>
      <c r="Q4057">
        <f>IF(O4057&gt;0, IF(Q4056+O4057*Variables!$B$5&lt;Variables!$B$4, Q4056+O4057*Variables!$B$5, Variables!$B$4), IF(Q4056&gt;-O4057, Q4056+O4057/Variables!$B$5, 0))</f>
        <v>43.259588845770466</v>
      </c>
      <c r="R4057">
        <f>IF(O4057&gt;0, 0, IF(Q4056&gt;-O4057, 0, -O4057 - Q4056*Variables!$B$5))</f>
        <v>0</v>
      </c>
      <c r="S4057">
        <f t="shared" si="382"/>
        <v>0</v>
      </c>
      <c r="T4057">
        <f t="shared" si="383"/>
        <v>0</v>
      </c>
    </row>
    <row r="4058" spans="1:20" x14ac:dyDescent="0.3">
      <c r="A4058" s="3">
        <f t="shared" si="378"/>
        <v>43270</v>
      </c>
      <c r="B4058">
        <v>6</v>
      </c>
      <c r="C4058">
        <v>19</v>
      </c>
      <c r="D4058">
        <v>1</v>
      </c>
      <c r="E4058">
        <v>1</v>
      </c>
      <c r="F4058" s="1">
        <f>VLOOKUP(A4058,Weather!$A$1:$E$366, 5)</f>
        <v>0.3333333333333322</v>
      </c>
      <c r="G4058" s="1">
        <f>VLOOKUP(D4058, Summer!$A$1:$E$25, 2)</f>
        <v>305.44698283970399</v>
      </c>
      <c r="H4058" s="1">
        <f>VLOOKUP(D4058, Summer!$A$1:$E$25, 3)</f>
        <v>264.36707082495798</v>
      </c>
      <c r="I4058" s="1">
        <f>VLOOKUP(D4058, Summer!$A$1:$E$25, 5)</f>
        <v>276.703769768114</v>
      </c>
      <c r="J4058" s="1">
        <f t="shared" si="379"/>
        <v>278.0603748298733</v>
      </c>
      <c r="K4058" s="47">
        <f t="shared" si="380"/>
        <v>5.2019601300183949</v>
      </c>
      <c r="L4058" s="48">
        <f>Solar!K4075/1000*Variables!$B$3</f>
        <v>0</v>
      </c>
      <c r="M4058">
        <f>IF(E4058=1, VLOOKUP(D4058, Sheet1!$A$2:$C$26, 2), Sheet1!$C$3)</f>
        <v>0.18637999999999999</v>
      </c>
      <c r="N4058" s="1">
        <f>'Electricity Rates'!$J$2</f>
        <v>0.24729999999999999</v>
      </c>
      <c r="O4058" s="145">
        <f>L4058-K4058</f>
        <v>-5.2019601300183949</v>
      </c>
      <c r="P4058">
        <f t="shared" si="381"/>
        <v>1.286444740153549</v>
      </c>
      <c r="Q4058">
        <f>IF(O4058&gt;0, IF(Q4057+O4058*Variables!$B$5&lt;Variables!$B$4, Q4057+O4058*Variables!$B$5, Variables!$B$4), IF(Q4057&gt;-O4058, Q4057+O4058/Variables!$B$5, 0))</f>
        <v>37.725588707453028</v>
      </c>
      <c r="R4058">
        <f>IF(O4058&gt;0, 0, IF(Q4057&gt;-O4058, 0, -O4058 - Q4057*Variables!$B$5))</f>
        <v>0</v>
      </c>
      <c r="S4058">
        <f t="shared" si="382"/>
        <v>0</v>
      </c>
      <c r="T4058">
        <f t="shared" si="383"/>
        <v>0</v>
      </c>
    </row>
    <row r="4059" spans="1:20" x14ac:dyDescent="0.3">
      <c r="A4059" s="3">
        <f t="shared" si="378"/>
        <v>43270</v>
      </c>
      <c r="B4059">
        <v>6</v>
      </c>
      <c r="C4059">
        <v>19</v>
      </c>
      <c r="D4059">
        <v>2</v>
      </c>
      <c r="E4059">
        <v>1</v>
      </c>
      <c r="F4059" s="1">
        <f>VLOOKUP(A4059,Weather!$A$1:$E$366, 5)</f>
        <v>0.3333333333333322</v>
      </c>
      <c r="G4059" s="1">
        <f>VLOOKUP(D4059, Summer!$A$1:$E$25, 2)</f>
        <v>286.71906025959902</v>
      </c>
      <c r="H4059" s="1">
        <f>VLOOKUP(D4059, Summer!$A$1:$E$25, 3)</f>
        <v>260.03911906460002</v>
      </c>
      <c r="I4059" s="1">
        <f>VLOOKUP(D4059, Summer!$A$1:$E$25, 5)</f>
        <v>276.50446931271199</v>
      </c>
      <c r="J4059" s="1">
        <f t="shared" si="379"/>
        <v>268.93243279626631</v>
      </c>
      <c r="K4059" s="47">
        <f t="shared" si="380"/>
        <v>5.0311943725565698</v>
      </c>
      <c r="L4059" s="48">
        <f>Solar!K4076/1000*Variables!$B$3</f>
        <v>0</v>
      </c>
      <c r="M4059">
        <f>IF(E4059=1, VLOOKUP(D4059, Sheet1!$A$2:$C$26, 2), Sheet1!$C$3)</f>
        <v>0.18637999999999999</v>
      </c>
      <c r="N4059" s="1">
        <f>'Electricity Rates'!$J$2</f>
        <v>0.24729999999999999</v>
      </c>
      <c r="O4059" s="145">
        <f>L4059-K4059</f>
        <v>-5.0311943725565698</v>
      </c>
      <c r="P4059">
        <f t="shared" si="381"/>
        <v>1.2442143683332396</v>
      </c>
      <c r="Q4059">
        <f>IF(O4059&gt;0, IF(Q4058+O4059*Variables!$B$5&lt;Variables!$B$4, Q4058+O4059*Variables!$B$5, Variables!$B$4), IF(Q4058&gt;-O4059, Q4058+O4059/Variables!$B$5, 0))</f>
        <v>32.373254268563059</v>
      </c>
      <c r="R4059">
        <f>IF(O4059&gt;0, 0, IF(Q4058&gt;-O4059, 0, -O4059 - Q4058*Variables!$B$5))</f>
        <v>0</v>
      </c>
      <c r="S4059">
        <f t="shared" si="382"/>
        <v>0</v>
      </c>
      <c r="T4059">
        <f t="shared" si="383"/>
        <v>0</v>
      </c>
    </row>
    <row r="4060" spans="1:20" x14ac:dyDescent="0.3">
      <c r="A4060" s="3">
        <f t="shared" si="378"/>
        <v>43270</v>
      </c>
      <c r="B4060">
        <v>6</v>
      </c>
      <c r="C4060">
        <v>19</v>
      </c>
      <c r="D4060">
        <v>3</v>
      </c>
      <c r="E4060">
        <v>1</v>
      </c>
      <c r="F4060" s="1">
        <f>VLOOKUP(A4060,Weather!$A$1:$E$366, 5)</f>
        <v>0.3333333333333322</v>
      </c>
      <c r="G4060" s="1">
        <f>VLOOKUP(D4060, Summer!$A$1:$E$25, 2)</f>
        <v>272.63131492590298</v>
      </c>
      <c r="H4060" s="1">
        <f>VLOOKUP(D4060, Summer!$A$1:$E$25, 3)</f>
        <v>241.571030279452</v>
      </c>
      <c r="I4060" s="1">
        <f>VLOOKUP(D4060, Summer!$A$1:$E$25, 5)</f>
        <v>276.33008141423602</v>
      </c>
      <c r="J4060" s="1">
        <f t="shared" si="379"/>
        <v>251.92445849493564</v>
      </c>
      <c r="K4060" s="47">
        <f t="shared" si="380"/>
        <v>4.7130087833224632</v>
      </c>
      <c r="L4060" s="48">
        <f>Solar!K4077/1000*Variables!$B$3</f>
        <v>0</v>
      </c>
      <c r="M4060">
        <f>IF(E4060=1, VLOOKUP(D4060, Sheet1!$A$2:$C$26, 2), Sheet1!$C$3)</f>
        <v>0.18637999999999999</v>
      </c>
      <c r="N4060" s="1">
        <f>'Electricity Rates'!$J$2</f>
        <v>0.24729999999999999</v>
      </c>
      <c r="O4060" s="145">
        <f>L4060-K4060</f>
        <v>-4.7130087833224632</v>
      </c>
      <c r="P4060">
        <f t="shared" si="381"/>
        <v>1.1655270721156452</v>
      </c>
      <c r="Q4060">
        <f>IF(O4060&gt;0, IF(Q4059+O4060*Variables!$B$5&lt;Variables!$B$4, Q4059+O4060*Variables!$B$5, Variables!$B$4), IF(Q4059&gt;-O4060, Q4059+O4060/Variables!$B$5, 0))</f>
        <v>27.359415137368948</v>
      </c>
      <c r="R4060">
        <f>IF(O4060&gt;0, 0, IF(Q4059&gt;-O4060, 0, -O4060 - Q4059*Variables!$B$5))</f>
        <v>0</v>
      </c>
      <c r="S4060">
        <f t="shared" si="382"/>
        <v>0</v>
      </c>
      <c r="T4060">
        <f t="shared" si="383"/>
        <v>0</v>
      </c>
    </row>
    <row r="4061" spans="1:20" x14ac:dyDescent="0.3">
      <c r="A4061" s="3">
        <f t="shared" si="378"/>
        <v>43270</v>
      </c>
      <c r="B4061">
        <v>6</v>
      </c>
      <c r="C4061">
        <v>19</v>
      </c>
      <c r="D4061">
        <v>4</v>
      </c>
      <c r="E4061">
        <v>1</v>
      </c>
      <c r="F4061" s="1">
        <f>VLOOKUP(A4061,Weather!$A$1:$E$366, 5)</f>
        <v>0.3333333333333322</v>
      </c>
      <c r="G4061" s="1">
        <f>VLOOKUP(D4061, Summer!$A$1:$E$25, 2)</f>
        <v>286.33237882239803</v>
      </c>
      <c r="H4061" s="1">
        <f>VLOOKUP(D4061, Summer!$A$1:$E$25, 3)</f>
        <v>256.10019667595998</v>
      </c>
      <c r="I4061" s="1">
        <f>VLOOKUP(D4061, Summer!$A$1:$E$25, 5)</f>
        <v>276.13078095883401</v>
      </c>
      <c r="J4061" s="1">
        <f t="shared" si="379"/>
        <v>266.17759072477264</v>
      </c>
      <c r="K4061" s="47">
        <f t="shared" si="380"/>
        <v>4.9796567213210237</v>
      </c>
      <c r="L4061" s="48">
        <f>Solar!K4078/1000*Variables!$B$3</f>
        <v>0</v>
      </c>
      <c r="M4061">
        <f>IF(E4061=1, VLOOKUP(D4061, Sheet1!$A$2:$C$26, 2), Sheet1!$C$3)</f>
        <v>0.18637999999999999</v>
      </c>
      <c r="N4061" s="1">
        <f>'Electricity Rates'!$J$2</f>
        <v>0.24729999999999999</v>
      </c>
      <c r="O4061" s="145">
        <f>L4061-K4061</f>
        <v>-4.9796567213210237</v>
      </c>
      <c r="P4061">
        <f t="shared" si="381"/>
        <v>1.2314691071826891</v>
      </c>
      <c r="Q4061">
        <f>IF(O4061&gt;0, IF(Q4060+O4061*Variables!$B$5&lt;Variables!$B$4, Q4060+O4061*Variables!$B$5, Variables!$B$4), IF(Q4060&gt;-O4061, Q4060+O4061/Variables!$B$5, 0))</f>
        <v>22.061907987027432</v>
      </c>
      <c r="R4061">
        <f>IF(O4061&gt;0, 0, IF(Q4060&gt;-O4061, 0, -O4061 - Q4060*Variables!$B$5))</f>
        <v>0</v>
      </c>
      <c r="S4061">
        <f t="shared" si="382"/>
        <v>0</v>
      </c>
      <c r="T4061">
        <f t="shared" si="383"/>
        <v>0</v>
      </c>
    </row>
    <row r="4062" spans="1:20" x14ac:dyDescent="0.3">
      <c r="A4062" s="3">
        <f t="shared" si="378"/>
        <v>43270</v>
      </c>
      <c r="B4062">
        <v>6</v>
      </c>
      <c r="C4062">
        <v>19</v>
      </c>
      <c r="D4062">
        <v>5</v>
      </c>
      <c r="E4062">
        <v>1</v>
      </c>
      <c r="F4062" s="1">
        <f>VLOOKUP(A4062,Weather!$A$1:$E$366, 5)</f>
        <v>0.3333333333333322</v>
      </c>
      <c r="G4062" s="1">
        <f>VLOOKUP(D4062, Summer!$A$1:$E$25, 2)</f>
        <v>323.19252555232703</v>
      </c>
      <c r="H4062" s="1">
        <f>VLOOKUP(D4062, Summer!$A$1:$E$25, 3)</f>
        <v>290.90909090909099</v>
      </c>
      <c r="I4062" s="1">
        <f>VLOOKUP(D4062, Summer!$A$1:$E$25, 5)</f>
        <v>275.93148050343302</v>
      </c>
      <c r="J4062" s="1">
        <f t="shared" si="379"/>
        <v>301.67023579016961</v>
      </c>
      <c r="K4062" s="47">
        <f t="shared" si="380"/>
        <v>5.6436539724649624</v>
      </c>
      <c r="L4062" s="48">
        <f>Solar!K4079/1000*Variables!$B$3</f>
        <v>0</v>
      </c>
      <c r="M4062">
        <f>IF(E4062=1, VLOOKUP(D4062, Sheet1!$A$2:$C$26, 2), Sheet1!$C$3)</f>
        <v>0.18637999999999999</v>
      </c>
      <c r="N4062" s="1">
        <f>'Electricity Rates'!$J$2</f>
        <v>0.24729999999999999</v>
      </c>
      <c r="O4062" s="145">
        <f>L4062-K4062</f>
        <v>-5.6436539724649624</v>
      </c>
      <c r="P4062">
        <f t="shared" si="381"/>
        <v>1.395675627390585</v>
      </c>
      <c r="Q4062">
        <f>IF(O4062&gt;0, IF(Q4061+O4062*Variables!$B$5&lt;Variables!$B$4, Q4061+O4062*Variables!$B$5, Variables!$B$4), IF(Q4061&gt;-O4062, Q4061+O4062/Variables!$B$5, 0))</f>
        <v>16.05802078227747</v>
      </c>
      <c r="R4062">
        <f>IF(O4062&gt;0, 0, IF(Q4061&gt;-O4062, 0, -O4062 - Q4061*Variables!$B$5))</f>
        <v>0</v>
      </c>
      <c r="S4062">
        <f t="shared" si="382"/>
        <v>0</v>
      </c>
      <c r="T4062">
        <f t="shared" si="383"/>
        <v>0</v>
      </c>
    </row>
    <row r="4063" spans="1:20" x14ac:dyDescent="0.3">
      <c r="A4063" s="3">
        <f t="shared" si="378"/>
        <v>43270</v>
      </c>
      <c r="B4063">
        <v>6</v>
      </c>
      <c r="C4063">
        <v>19</v>
      </c>
      <c r="D4063">
        <v>6</v>
      </c>
      <c r="E4063">
        <v>1</v>
      </c>
      <c r="F4063" s="1">
        <f>VLOOKUP(A4063,Weather!$A$1:$E$366, 5)</f>
        <v>0.3333333333333322</v>
      </c>
      <c r="G4063" s="1">
        <f>VLOOKUP(D4063, Summer!$A$1:$E$25, 2)</f>
        <v>420.20776289112302</v>
      </c>
      <c r="H4063" s="1">
        <f>VLOOKUP(D4063, Summer!$A$1:$E$25, 3)</f>
        <v>354.54545454545399</v>
      </c>
      <c r="I4063" s="1">
        <f>VLOOKUP(D4063, Summer!$A$1:$E$25, 5)</f>
        <v>244.50179868660999</v>
      </c>
      <c r="J4063" s="1">
        <f t="shared" si="379"/>
        <v>376.43289066067695</v>
      </c>
      <c r="K4063" s="47">
        <f t="shared" si="380"/>
        <v>7.0423155044745274</v>
      </c>
      <c r="L4063" s="48">
        <f>Solar!K4080/1000*Variables!$B$3</f>
        <v>0.76775000000000004</v>
      </c>
      <c r="M4063">
        <f>IF(E4063=1, VLOOKUP(D4063, Sheet1!$A$2:$C$26, 2), Sheet1!$C$3)</f>
        <v>0.18637999999999999</v>
      </c>
      <c r="N4063" s="1">
        <f>'Electricity Rates'!$J$2</f>
        <v>0.24729999999999999</v>
      </c>
      <c r="O4063" s="145">
        <f>L4063-K4063</f>
        <v>-6.274565504474527</v>
      </c>
      <c r="P4063">
        <f t="shared" si="381"/>
        <v>1.7415646242565506</v>
      </c>
      <c r="Q4063">
        <f>IF(O4063&gt;0, IF(Q4062+O4063*Variables!$B$5&lt;Variables!$B$4, Q4062+O4063*Variables!$B$5, Variables!$B$4), IF(Q4062&gt;-O4063, Q4062+O4063/Variables!$B$5, 0))</f>
        <v>9.3829510966662717</v>
      </c>
      <c r="R4063">
        <f>IF(O4063&gt;0, 0, IF(Q4062&gt;-O4063, 0, -O4063 - Q4062*Variables!$B$5))</f>
        <v>0</v>
      </c>
      <c r="S4063">
        <f t="shared" si="382"/>
        <v>0</v>
      </c>
      <c r="T4063">
        <f t="shared" si="383"/>
        <v>0</v>
      </c>
    </row>
    <row r="4064" spans="1:20" x14ac:dyDescent="0.3">
      <c r="A4064" s="3">
        <f t="shared" si="378"/>
        <v>43270</v>
      </c>
      <c r="B4064">
        <v>6</v>
      </c>
      <c r="C4064">
        <v>19</v>
      </c>
      <c r="D4064">
        <v>7</v>
      </c>
      <c r="E4064">
        <v>1</v>
      </c>
      <c r="F4064" s="1">
        <f>VLOOKUP(A4064,Weather!$A$1:$E$366, 5)</f>
        <v>0.3333333333333322</v>
      </c>
      <c r="G4064" s="1">
        <f>VLOOKUP(D4064, Summer!$A$1:$E$25, 2)</f>
        <v>767.23345107957198</v>
      </c>
      <c r="H4064" s="1">
        <f>VLOOKUP(D4064, Summer!$A$1:$E$25, 3)</f>
        <v>587.45596403639502</v>
      </c>
      <c r="I4064" s="1">
        <f>VLOOKUP(D4064, Summer!$A$1:$E$25, 5)</f>
        <v>275.57273968370998</v>
      </c>
      <c r="J4064" s="1">
        <f t="shared" si="379"/>
        <v>647.38179305078711</v>
      </c>
      <c r="K4064" s="47">
        <f t="shared" si="380"/>
        <v>12.111234038328757</v>
      </c>
      <c r="L4064" s="48">
        <f>Solar!K4081/1000*Variables!$B$3</f>
        <v>2.5362</v>
      </c>
      <c r="M4064">
        <f>IF(E4064=1, VLOOKUP(D4064, Sheet1!$A$2:$C$26, 2), Sheet1!$C$3)</f>
        <v>0.18637999999999999</v>
      </c>
      <c r="N4064" s="1">
        <f>'Electricity Rates'!$J$2</f>
        <v>0.24729999999999999</v>
      </c>
      <c r="O4064" s="145">
        <f>L4064-K4064</f>
        <v>-9.5750340383287558</v>
      </c>
      <c r="P4064">
        <f t="shared" si="381"/>
        <v>2.9951081776787016</v>
      </c>
      <c r="Q4064">
        <f>IF(O4064&gt;0, IF(Q4063+O4064*Variables!$B$5&lt;Variables!$B$4, Q4063+O4064*Variables!$B$5, Variables!$B$4), IF(Q4063&gt;-O4064, Q4063+O4064/Variables!$B$5, 0))</f>
        <v>0</v>
      </c>
      <c r="R4064">
        <f>IF(O4064&gt;0, 0, IF(Q4063&gt;-O4064, 0, -O4064 - Q4063*Variables!$B$5))</f>
        <v>0.75506000746246116</v>
      </c>
      <c r="S4064">
        <f t="shared" si="382"/>
        <v>0.1407280841908535</v>
      </c>
      <c r="T4064">
        <f t="shared" si="383"/>
        <v>0</v>
      </c>
    </row>
    <row r="4065" spans="1:20" x14ac:dyDescent="0.3">
      <c r="A4065" s="3">
        <f t="shared" si="378"/>
        <v>43270</v>
      </c>
      <c r="B4065">
        <v>6</v>
      </c>
      <c r="C4065">
        <v>19</v>
      </c>
      <c r="D4065">
        <v>8</v>
      </c>
      <c r="E4065">
        <v>1</v>
      </c>
      <c r="F4065" s="1">
        <f>VLOOKUP(A4065,Weather!$A$1:$E$366, 5)</f>
        <v>0.3333333333333322</v>
      </c>
      <c r="G4065" s="1">
        <f>VLOOKUP(D4065, Summer!$A$1:$E$25, 2)</f>
        <v>1109.6398637209199</v>
      </c>
      <c r="H4065" s="1">
        <f>VLOOKUP(D4065, Summer!$A$1:$E$25, 3)</f>
        <v>814.26008774773595</v>
      </c>
      <c r="I4065" s="1">
        <f>VLOOKUP(D4065, Summer!$A$1:$E$25, 5)</f>
        <v>328.96533168578299</v>
      </c>
      <c r="J4065" s="1">
        <f t="shared" si="379"/>
        <v>912.72001307213031</v>
      </c>
      <c r="K4065" s="47">
        <f t="shared" si="380"/>
        <v>17.075187792493036</v>
      </c>
      <c r="L4065" s="48">
        <f>Solar!K4082/1000*Variables!$B$3</f>
        <v>12.01665</v>
      </c>
      <c r="M4065">
        <f>IF(E4065=1, VLOOKUP(D4065, Sheet1!$A$2:$C$26, 2), Sheet1!$C$3)</f>
        <v>0.18637999999999999</v>
      </c>
      <c r="N4065" s="1">
        <f>'Electricity Rates'!$J$2</f>
        <v>0.24729999999999999</v>
      </c>
      <c r="O4065" s="145">
        <f>L4065-K4065</f>
        <v>-5.0585377924930359</v>
      </c>
      <c r="P4065">
        <f t="shared" si="381"/>
        <v>4.222693941083528</v>
      </c>
      <c r="Q4065">
        <f>IF(O4065&gt;0, IF(Q4064+O4065*Variables!$B$5&lt;Variables!$B$4, Q4064+O4065*Variables!$B$5, Variables!$B$4), IF(Q4064&gt;-O4065, Q4064+O4065/Variables!$B$5, 0))</f>
        <v>0</v>
      </c>
      <c r="R4065">
        <f>IF(O4065&gt;0, 0, IF(Q4064&gt;-O4065, 0, -O4065 - Q4064*Variables!$B$5))</f>
        <v>5.0585377924930359</v>
      </c>
      <c r="S4065">
        <f t="shared" si="382"/>
        <v>0.94281027376485194</v>
      </c>
      <c r="T4065">
        <f t="shared" si="383"/>
        <v>0</v>
      </c>
    </row>
    <row r="4066" spans="1:20" x14ac:dyDescent="0.3">
      <c r="A4066" s="3">
        <f t="shared" si="378"/>
        <v>43270</v>
      </c>
      <c r="B4066">
        <v>6</v>
      </c>
      <c r="C4066">
        <v>19</v>
      </c>
      <c r="D4066">
        <v>9</v>
      </c>
      <c r="E4066">
        <v>1</v>
      </c>
      <c r="F4066" s="1">
        <f>VLOOKUP(A4066,Weather!$A$1:$E$366, 5)</f>
        <v>0.3333333333333322</v>
      </c>
      <c r="G4066" s="1">
        <f>VLOOKUP(D4066, Summer!$A$1:$E$25, 2)</f>
        <v>1322.40871182827</v>
      </c>
      <c r="H4066" s="1">
        <f>VLOOKUP(D4066, Summer!$A$1:$E$25, 3)</f>
        <v>1017.49011217013</v>
      </c>
      <c r="I4066" s="1">
        <f>VLOOKUP(D4066, Summer!$A$1:$E$25, 5)</f>
        <v>386.82225388885001</v>
      </c>
      <c r="J4066" s="1">
        <f t="shared" si="379"/>
        <v>1119.1296453895097</v>
      </c>
      <c r="K4066" s="47">
        <f t="shared" si="380"/>
        <v>20.936704121181403</v>
      </c>
      <c r="L4066" s="48">
        <f>Solar!K4083/1000*Variables!$B$3</f>
        <v>22.365600000000001</v>
      </c>
      <c r="M4066">
        <f>IF(E4066=1, VLOOKUP(D4066, Sheet1!$A$2:$C$26, 2), Sheet1!$C$3)</f>
        <v>0.25796000000000002</v>
      </c>
      <c r="N4066" s="1">
        <f>'Electricity Rates'!$J$2</f>
        <v>0.24729999999999999</v>
      </c>
      <c r="O4066" s="145">
        <f>L4066-K4066</f>
        <v>1.4288958788185973</v>
      </c>
      <c r="P4066">
        <f t="shared" si="381"/>
        <v>5.1776469291681613</v>
      </c>
      <c r="Q4066">
        <f>IF(O4066&gt;0, IF(Q4065+O4066*Variables!$B$5&lt;Variables!$B$4, Q4065+O4066*Variables!$B$5, Variables!$B$4), IF(Q4065&gt;-O4066, Q4065+O4066/Variables!$B$5, 0))</f>
        <v>1.3431621260894813</v>
      </c>
      <c r="R4066">
        <f>IF(O4066&gt;0, 0, IF(Q4065&gt;-O4066, 0, -O4066 - Q4065*Variables!$B$5))</f>
        <v>0</v>
      </c>
      <c r="S4066">
        <f t="shared" si="382"/>
        <v>0</v>
      </c>
      <c r="T4066">
        <f t="shared" si="383"/>
        <v>0</v>
      </c>
    </row>
    <row r="4067" spans="1:20" x14ac:dyDescent="0.3">
      <c r="A4067" s="3">
        <f t="shared" si="378"/>
        <v>43270</v>
      </c>
      <c r="B4067">
        <v>6</v>
      </c>
      <c r="C4067">
        <v>19</v>
      </c>
      <c r="D4067">
        <v>10</v>
      </c>
      <c r="E4067">
        <v>1</v>
      </c>
      <c r="F4067" s="1">
        <f>VLOOKUP(A4067,Weather!$A$1:$E$366, 5)</f>
        <v>0.3333333333333322</v>
      </c>
      <c r="G4067" s="1">
        <f>VLOOKUP(D4067, Summer!$A$1:$E$25, 2)</f>
        <v>1424.0693518383</v>
      </c>
      <c r="H4067" s="1">
        <f>VLOOKUP(D4067, Summer!$A$1:$E$25, 3)</f>
        <v>1069.7659339946799</v>
      </c>
      <c r="I4067" s="1">
        <f>VLOOKUP(D4067, Summer!$A$1:$E$25, 5)</f>
        <v>417.88322986318002</v>
      </c>
      <c r="J4067" s="1">
        <f t="shared" si="379"/>
        <v>1187.8670732758862</v>
      </c>
      <c r="K4067" s="47">
        <f t="shared" si="380"/>
        <v>22.222645562941018</v>
      </c>
      <c r="L4067" s="48">
        <f>Solar!K4084/1000*Variables!$B$3</f>
        <v>28.190350000000002</v>
      </c>
      <c r="M4067">
        <f>IF(E4067=1, VLOOKUP(D4067, Sheet1!$A$2:$C$26, 2), Sheet1!$C$3)</f>
        <v>0.25796000000000002</v>
      </c>
      <c r="N4067" s="1">
        <f>'Electricity Rates'!$J$2</f>
        <v>0.24729999999999999</v>
      </c>
      <c r="O4067" s="145">
        <f>L4067-K4067</f>
        <v>5.967704437058984</v>
      </c>
      <c r="P4067">
        <f t="shared" si="381"/>
        <v>5.495660247715314</v>
      </c>
      <c r="Q4067">
        <f>IF(O4067&gt;0, IF(Q4066+O4067*Variables!$B$5&lt;Variables!$B$4, Q4066+O4067*Variables!$B$5, Variables!$B$4), IF(Q4066&gt;-O4067, Q4066+O4067/Variables!$B$5, 0))</f>
        <v>6.952804296924926</v>
      </c>
      <c r="R4067">
        <f>IF(O4067&gt;0, 0, IF(Q4066&gt;-O4067, 0, -O4067 - Q4066*Variables!$B$5))</f>
        <v>0</v>
      </c>
      <c r="S4067">
        <f t="shared" si="382"/>
        <v>0</v>
      </c>
      <c r="T4067">
        <f t="shared" si="383"/>
        <v>0</v>
      </c>
    </row>
    <row r="4068" spans="1:20" x14ac:dyDescent="0.3">
      <c r="A4068" s="3">
        <f t="shared" si="378"/>
        <v>43270</v>
      </c>
      <c r="B4068">
        <v>6</v>
      </c>
      <c r="C4068">
        <v>19</v>
      </c>
      <c r="D4068">
        <v>11</v>
      </c>
      <c r="E4068">
        <v>1</v>
      </c>
      <c r="F4068" s="1">
        <f>VLOOKUP(A4068,Weather!$A$1:$E$366, 5)</f>
        <v>0.3333333333333322</v>
      </c>
      <c r="G4068" s="1">
        <f>VLOOKUP(D4068, Summer!$A$1:$E$25, 2)</f>
        <v>1497.9516334678001</v>
      </c>
      <c r="H4068" s="1">
        <f>VLOOKUP(D4068, Summer!$A$1:$E$25, 3)</f>
        <v>1079.6213447448599</v>
      </c>
      <c r="I4068" s="1">
        <f>VLOOKUP(D4068, Summer!$A$1:$E$25, 5)</f>
        <v>435.54125021175599</v>
      </c>
      <c r="J4068" s="1">
        <f t="shared" si="379"/>
        <v>1219.0647743191728</v>
      </c>
      <c r="K4068" s="47">
        <f t="shared" si="380"/>
        <v>22.806292898792826</v>
      </c>
      <c r="L4068" s="48">
        <f>Solar!K4085/1000*Variables!$B$3</f>
        <v>36.052100000000003</v>
      </c>
      <c r="M4068">
        <f>IF(E4068=1, VLOOKUP(D4068, Sheet1!$A$2:$C$26, 2), Sheet1!$C$3)</f>
        <v>0.25796000000000002</v>
      </c>
      <c r="N4068" s="1">
        <f>'Electricity Rates'!$J$2</f>
        <v>0.24729999999999999</v>
      </c>
      <c r="O4068" s="145">
        <f>L4068-K4068</f>
        <v>13.245807101207177</v>
      </c>
      <c r="P4068">
        <f t="shared" si="381"/>
        <v>5.6399962338714653</v>
      </c>
      <c r="Q4068">
        <f>IF(O4068&gt;0, IF(Q4067+O4068*Variables!$B$5&lt;Variables!$B$4, Q4067+O4068*Variables!$B$5, Variables!$B$4), IF(Q4067&gt;-O4068, Q4067+O4068/Variables!$B$5, 0))</f>
        <v>19.40386297205967</v>
      </c>
      <c r="R4068">
        <f>IF(O4068&gt;0, 0, IF(Q4067&gt;-O4068, 0, -O4068 - Q4067*Variables!$B$5))</f>
        <v>0</v>
      </c>
      <c r="S4068">
        <f t="shared" si="382"/>
        <v>0</v>
      </c>
      <c r="T4068">
        <f t="shared" si="383"/>
        <v>0</v>
      </c>
    </row>
    <row r="4069" spans="1:20" x14ac:dyDescent="0.3">
      <c r="A4069" s="3">
        <f t="shared" si="378"/>
        <v>43270</v>
      </c>
      <c r="B4069">
        <v>6</v>
      </c>
      <c r="C4069">
        <v>19</v>
      </c>
      <c r="D4069">
        <v>12</v>
      </c>
      <c r="E4069">
        <v>1</v>
      </c>
      <c r="F4069" s="1">
        <f>VLOOKUP(A4069,Weather!$A$1:$E$366, 5)</f>
        <v>0.3333333333333322</v>
      </c>
      <c r="G4069" s="1">
        <f>VLOOKUP(D4069, Summer!$A$1:$E$25, 2)</f>
        <v>1553.30978408544</v>
      </c>
      <c r="H4069" s="1">
        <f>VLOOKUP(D4069, Summer!$A$1:$E$25, 3)</f>
        <v>1117.7462231731799</v>
      </c>
      <c r="I4069" s="1">
        <f>VLOOKUP(D4069, Summer!$A$1:$E$25, 5)</f>
        <v>435.36187980189499</v>
      </c>
      <c r="J4069" s="1">
        <f t="shared" si="379"/>
        <v>1262.9340768105994</v>
      </c>
      <c r="K4069" s="47">
        <f t="shared" si="380"/>
        <v>23.627000857025791</v>
      </c>
      <c r="L4069" s="48">
        <f>Solar!K4086/1000*Variables!$B$3</f>
        <v>39.605150000000002</v>
      </c>
      <c r="M4069">
        <f>IF(E4069=1, VLOOKUP(D4069, Sheet1!$A$2:$C$26, 2), Sheet1!$C$3)</f>
        <v>0.25796000000000002</v>
      </c>
      <c r="N4069" s="1">
        <f>'Electricity Rates'!$J$2</f>
        <v>0.24729999999999999</v>
      </c>
      <c r="O4069" s="145">
        <f>L4069-K4069</f>
        <v>15.97814914297421</v>
      </c>
      <c r="P4069">
        <f t="shared" si="381"/>
        <v>5.8429573119424782</v>
      </c>
      <c r="Q4069">
        <f>IF(O4069&gt;0, IF(Q4068+O4069*Variables!$B$5&lt;Variables!$B$4, Q4068+O4069*Variables!$B$5, Variables!$B$4), IF(Q4068&gt;-O4069, Q4068+O4069/Variables!$B$5, 0))</f>
        <v>34.423323166455425</v>
      </c>
      <c r="R4069">
        <f>IF(O4069&gt;0, 0, IF(Q4068&gt;-O4069, 0, -O4069 - Q4068*Variables!$B$5))</f>
        <v>0</v>
      </c>
      <c r="S4069">
        <f t="shared" si="382"/>
        <v>0</v>
      </c>
      <c r="T4069">
        <f t="shared" si="383"/>
        <v>0</v>
      </c>
    </row>
    <row r="4070" spans="1:20" x14ac:dyDescent="0.3">
      <c r="A4070" s="3">
        <f t="shared" si="378"/>
        <v>43270</v>
      </c>
      <c r="B4070">
        <v>6</v>
      </c>
      <c r="C4070">
        <v>19</v>
      </c>
      <c r="D4070">
        <v>13</v>
      </c>
      <c r="E4070">
        <v>1</v>
      </c>
      <c r="F4070" s="1">
        <f>VLOOKUP(A4070,Weather!$A$1:$E$366, 5)</f>
        <v>0.3333333333333322</v>
      </c>
      <c r="G4070" s="1">
        <f>VLOOKUP(D4070, Summer!$A$1:$E$25, 2)</f>
        <v>1622.5675647430101</v>
      </c>
      <c r="H4070" s="1">
        <f>VLOOKUP(D4070, Summer!$A$1:$E$25, 3)</f>
        <v>1132.28619594112</v>
      </c>
      <c r="I4070" s="1">
        <f>VLOOKUP(D4070, Summer!$A$1:$E$25, 5)</f>
        <v>435.17254436926402</v>
      </c>
      <c r="J4070" s="1">
        <f t="shared" si="379"/>
        <v>1295.7133188750829</v>
      </c>
      <c r="K4070" s="47">
        <f t="shared" si="380"/>
        <v>24.240235700055806</v>
      </c>
      <c r="L4070" s="48">
        <f>Solar!K4087/1000*Variables!$B$3</f>
        <v>40.276450000000004</v>
      </c>
      <c r="M4070">
        <f>IF(E4070=1, VLOOKUP(D4070, Sheet1!$A$2:$C$26, 2), Sheet1!$C$3)</f>
        <v>0.55478000000000005</v>
      </c>
      <c r="N4070" s="1">
        <f>'Electricity Rates'!$J$2</f>
        <v>0.24729999999999999</v>
      </c>
      <c r="O4070" s="145">
        <f>L4070-K4070</f>
        <v>16.036214299944199</v>
      </c>
      <c r="P4070">
        <f t="shared" si="381"/>
        <v>5.9946102886238002</v>
      </c>
      <c r="Q4070">
        <f>IF(O4070&gt;0, IF(Q4069+O4070*Variables!$B$5&lt;Variables!$B$4, Q4069+O4070*Variables!$B$5, Variables!$B$4), IF(Q4069&gt;-O4070, Q4069+O4070/Variables!$B$5, 0))</f>
        <v>49.497364608402975</v>
      </c>
      <c r="R4070">
        <f>IF(O4070&gt;0, 0, IF(Q4069&gt;-O4070, 0, -O4070 - Q4069*Variables!$B$5))</f>
        <v>0</v>
      </c>
      <c r="S4070">
        <f t="shared" si="382"/>
        <v>0</v>
      </c>
      <c r="T4070">
        <f t="shared" si="383"/>
        <v>0</v>
      </c>
    </row>
    <row r="4071" spans="1:20" x14ac:dyDescent="0.3">
      <c r="A4071" s="3">
        <f t="shared" si="378"/>
        <v>43270</v>
      </c>
      <c r="B4071">
        <v>6</v>
      </c>
      <c r="C4071">
        <v>19</v>
      </c>
      <c r="D4071">
        <v>14</v>
      </c>
      <c r="E4071">
        <v>1</v>
      </c>
      <c r="F4071" s="1">
        <f>VLOOKUP(A4071,Weather!$A$1:$E$366, 5)</f>
        <v>0.3333333333333322</v>
      </c>
      <c r="G4071" s="1">
        <f>VLOOKUP(D4071, Summer!$A$1:$E$25, 2)</f>
        <v>1636.26340321468</v>
      </c>
      <c r="H4071" s="1">
        <f>VLOOKUP(D4071, Summer!$A$1:$E$25, 3)</f>
        <v>1156.2601309732199</v>
      </c>
      <c r="I4071" s="1">
        <f>VLOOKUP(D4071, Summer!$A$1:$E$25, 5)</f>
        <v>417.13087064403902</v>
      </c>
      <c r="J4071" s="1">
        <f t="shared" si="379"/>
        <v>1316.2612217203728</v>
      </c>
      <c r="K4071" s="47">
        <f t="shared" si="380"/>
        <v>24.624646356993487</v>
      </c>
      <c r="L4071" s="48">
        <f>Solar!K4088/1000*Variables!$B$3</f>
        <v>38.000299999999996</v>
      </c>
      <c r="M4071">
        <f>IF(E4071=1, VLOOKUP(D4071, Sheet1!$A$2:$C$26, 2), Sheet1!$C$3)</f>
        <v>0.55478000000000005</v>
      </c>
      <c r="N4071" s="1">
        <f>'Electricity Rates'!$J$2</f>
        <v>0.24729999999999999</v>
      </c>
      <c r="O4071" s="145">
        <f>L4071-K4071</f>
        <v>13.375653643006508</v>
      </c>
      <c r="P4071">
        <f t="shared" si="381"/>
        <v>6.0896750440844896</v>
      </c>
      <c r="Q4071">
        <f>IF(O4071&gt;0, IF(Q4070+O4071*Variables!$B$5&lt;Variables!$B$4, Q4070+O4071*Variables!$B$5, Variables!$B$4), IF(Q4070&gt;-O4071, Q4070+O4071/Variables!$B$5, 0))</f>
        <v>62.070479032829091</v>
      </c>
      <c r="R4071">
        <f>IF(O4071&gt;0, 0, IF(Q4070&gt;-O4071, 0, -O4071 - Q4070*Variables!$B$5))</f>
        <v>0</v>
      </c>
      <c r="S4071">
        <f t="shared" si="382"/>
        <v>0</v>
      </c>
      <c r="T4071">
        <f t="shared" si="383"/>
        <v>0</v>
      </c>
    </row>
    <row r="4072" spans="1:20" x14ac:dyDescent="0.3">
      <c r="A4072" s="3">
        <f t="shared" si="378"/>
        <v>43270</v>
      </c>
      <c r="B4072">
        <v>6</v>
      </c>
      <c r="C4072">
        <v>19</v>
      </c>
      <c r="D4072">
        <v>15</v>
      </c>
      <c r="E4072">
        <v>1</v>
      </c>
      <c r="F4072" s="1">
        <f>VLOOKUP(A4072,Weather!$A$1:$E$366, 5)</f>
        <v>0.3333333333333322</v>
      </c>
      <c r="G4072" s="1">
        <f>VLOOKUP(D4072, Summer!$A$1:$E$25, 2)</f>
        <v>1589.7727985285201</v>
      </c>
      <c r="H4072" s="1">
        <f>VLOOKUP(D4072, Summer!$A$1:$E$25, 3)</f>
        <v>1137.7596230737599</v>
      </c>
      <c r="I4072" s="1">
        <f>VLOOKUP(D4072, Summer!$A$1:$E$25, 5)</f>
        <v>403.543562097039</v>
      </c>
      <c r="J4072" s="1">
        <f t="shared" si="379"/>
        <v>1288.4306815586795</v>
      </c>
      <c r="K4072" s="47">
        <f t="shared" si="380"/>
        <v>24.103991947293501</v>
      </c>
      <c r="L4072" s="48">
        <f>Solar!K4089/1000*Variables!$B$3</f>
        <v>33.722750000000005</v>
      </c>
      <c r="M4072">
        <f>IF(E4072=1, VLOOKUP(D4072, Sheet1!$A$2:$C$26, 2), Sheet1!$C$3)</f>
        <v>0.55478000000000005</v>
      </c>
      <c r="N4072" s="1">
        <f>'Electricity Rates'!$J$2</f>
        <v>0.24729999999999999</v>
      </c>
      <c r="O4072" s="145">
        <f>L4072-K4072</f>
        <v>9.6187580527065037</v>
      </c>
      <c r="P4072">
        <f t="shared" si="381"/>
        <v>5.9609172085656823</v>
      </c>
      <c r="Q4072">
        <f>IF(O4072&gt;0, IF(Q4071+O4072*Variables!$B$5&lt;Variables!$B$4, Q4071+O4072*Variables!$B$5, Variables!$B$4), IF(Q4071&gt;-O4072, Q4071+O4072/Variables!$B$5, 0))</f>
        <v>71.112111602373204</v>
      </c>
      <c r="R4072">
        <f>IF(O4072&gt;0, 0, IF(Q4071&gt;-O4072, 0, -O4072 - Q4071*Variables!$B$5))</f>
        <v>0</v>
      </c>
      <c r="S4072">
        <f t="shared" si="382"/>
        <v>0</v>
      </c>
      <c r="T4072">
        <f t="shared" si="383"/>
        <v>0</v>
      </c>
    </row>
    <row r="4073" spans="1:20" x14ac:dyDescent="0.3">
      <c r="A4073" s="3">
        <f t="shared" si="378"/>
        <v>43270</v>
      </c>
      <c r="B4073">
        <v>6</v>
      </c>
      <c r="C4073">
        <v>19</v>
      </c>
      <c r="D4073">
        <v>16</v>
      </c>
      <c r="E4073">
        <v>1</v>
      </c>
      <c r="F4073" s="1">
        <f>VLOOKUP(A4073,Weather!$A$1:$E$366, 5)</f>
        <v>0.3333333333333322</v>
      </c>
      <c r="G4073" s="1">
        <f>VLOOKUP(D4073, Summer!$A$1:$E$25, 2)</f>
        <v>1459.9523441255701</v>
      </c>
      <c r="H4073" s="1">
        <f>VLOOKUP(D4073, Summer!$A$1:$E$25, 3)</f>
        <v>1006.09479349024</v>
      </c>
      <c r="I4073" s="1">
        <f>VLOOKUP(D4073, Summer!$A$1:$E$25, 5)</f>
        <v>381.04254068220598</v>
      </c>
      <c r="J4073" s="1">
        <f t="shared" si="379"/>
        <v>1157.3806437020162</v>
      </c>
      <c r="K4073" s="47">
        <f t="shared" si="380"/>
        <v>21.652304710718131</v>
      </c>
      <c r="L4073" s="48">
        <f>Solar!K4090/1000*Variables!$B$3</f>
        <v>26.773149999999994</v>
      </c>
      <c r="M4073">
        <f>IF(E4073=1, VLOOKUP(D4073, Sheet1!$A$2:$C$26, 2), Sheet1!$C$3)</f>
        <v>0.55478000000000005</v>
      </c>
      <c r="N4073" s="1">
        <f>'Electricity Rates'!$J$2</f>
        <v>0.24729999999999999</v>
      </c>
      <c r="O4073" s="145">
        <f>L4073-K4073</f>
        <v>5.1208452892818634</v>
      </c>
      <c r="P4073">
        <f t="shared" si="381"/>
        <v>5.3546149549605939</v>
      </c>
      <c r="Q4073">
        <f>IF(O4073&gt;0, IF(Q4072+O4073*Variables!$B$5&lt;Variables!$B$4, Q4072+O4073*Variables!$B$5, Variables!$B$4), IF(Q4072&gt;-O4073, Q4072+O4073/Variables!$B$5, 0))</f>
        <v>75.925706174298156</v>
      </c>
      <c r="R4073">
        <f>IF(O4073&gt;0, 0, IF(Q4072&gt;-O4073, 0, -O4073 - Q4072*Variables!$B$5))</f>
        <v>0</v>
      </c>
      <c r="S4073">
        <f t="shared" si="382"/>
        <v>0</v>
      </c>
      <c r="T4073">
        <f t="shared" si="383"/>
        <v>0</v>
      </c>
    </row>
    <row r="4074" spans="1:20" x14ac:dyDescent="0.3">
      <c r="A4074" s="3">
        <f t="shared" si="378"/>
        <v>43270</v>
      </c>
      <c r="B4074">
        <v>6</v>
      </c>
      <c r="C4074">
        <v>19</v>
      </c>
      <c r="D4074">
        <v>17</v>
      </c>
      <c r="E4074">
        <v>1</v>
      </c>
      <c r="F4074" s="1">
        <f>VLOOKUP(A4074,Weather!$A$1:$E$366, 5)</f>
        <v>0.3333333333333322</v>
      </c>
      <c r="G4074" s="1">
        <f>VLOOKUP(D4074, Summer!$A$1:$E$25, 2)</f>
        <v>1144.9480592772099</v>
      </c>
      <c r="H4074" s="1">
        <f>VLOOKUP(D4074, Summer!$A$1:$E$25, 3)</f>
        <v>808.38142168622596</v>
      </c>
      <c r="I4074" s="1">
        <f>VLOOKUP(D4074, Summer!$A$1:$E$25, 5)</f>
        <v>371.93450987035499</v>
      </c>
      <c r="J4074" s="1">
        <f t="shared" si="379"/>
        <v>920.57030088322028</v>
      </c>
      <c r="K4074" s="47">
        <f t="shared" si="380"/>
        <v>17.22205116426057</v>
      </c>
      <c r="L4074" s="48">
        <f>Solar!K4091/1000*Variables!$B$3</f>
        <v>18.260749999999998</v>
      </c>
      <c r="M4074">
        <f>IF(E4074=1, VLOOKUP(D4074, Sheet1!$A$2:$C$26, 2), Sheet1!$C$3)</f>
        <v>0.55478000000000005</v>
      </c>
      <c r="N4074" s="1">
        <f>'Electricity Rates'!$J$2</f>
        <v>0.24729999999999999</v>
      </c>
      <c r="O4074" s="145">
        <f>L4074-K4074</f>
        <v>1.038698835739428</v>
      </c>
      <c r="P4074">
        <f t="shared" si="381"/>
        <v>4.2590132529216387</v>
      </c>
      <c r="Q4074">
        <f>IF(O4074&gt;0, IF(Q4073+O4074*Variables!$B$5&lt;Variables!$B$4, Q4073+O4074*Variables!$B$5, Variables!$B$4), IF(Q4073&gt;-O4074, Q4073+O4074/Variables!$B$5, 0))</f>
        <v>76.902083079893217</v>
      </c>
      <c r="R4074">
        <f>IF(O4074&gt;0, 0, IF(Q4073&gt;-O4074, 0, -O4074 - Q4073*Variables!$B$5))</f>
        <v>0</v>
      </c>
      <c r="S4074">
        <f t="shared" si="382"/>
        <v>0</v>
      </c>
      <c r="T4074">
        <f t="shared" si="383"/>
        <v>0</v>
      </c>
    </row>
    <row r="4075" spans="1:20" x14ac:dyDescent="0.3">
      <c r="A4075" s="3">
        <f t="shared" si="378"/>
        <v>43270</v>
      </c>
      <c r="B4075">
        <v>6</v>
      </c>
      <c r="C4075">
        <v>19</v>
      </c>
      <c r="D4075">
        <v>18</v>
      </c>
      <c r="E4075">
        <v>1</v>
      </c>
      <c r="F4075" s="1">
        <f>VLOOKUP(A4075,Weather!$A$1:$E$366, 5)</f>
        <v>0.3333333333333322</v>
      </c>
      <c r="G4075" s="1">
        <f>VLOOKUP(D4075, Summer!$A$1:$E$25, 2)</f>
        <v>769.75210584620504</v>
      </c>
      <c r="H4075" s="1">
        <f>VLOOKUP(D4075, Summer!$A$1:$E$25, 3)</f>
        <v>572.92139445417001</v>
      </c>
      <c r="I4075" s="1">
        <f>VLOOKUP(D4075, Summer!$A$1:$E$25, 5)</f>
        <v>349.41355840998102</v>
      </c>
      <c r="J4075" s="1">
        <f t="shared" si="379"/>
        <v>638.53163158484813</v>
      </c>
      <c r="K4075" s="47">
        <f t="shared" si="380"/>
        <v>11.945665006357887</v>
      </c>
      <c r="L4075" s="48">
        <f>Solar!K4092/1000*Variables!$B$3</f>
        <v>8.6642499999999991</v>
      </c>
      <c r="M4075">
        <f>IF(E4075=1, VLOOKUP(D4075, Sheet1!$A$2:$C$26, 2), Sheet1!$C$3)</f>
        <v>0.55478000000000005</v>
      </c>
      <c r="N4075" s="1">
        <f>'Electricity Rates'!$J$2</f>
        <v>0.24729999999999999</v>
      </c>
      <c r="O4075" s="145">
        <f>L4075-K4075</f>
        <v>-3.2814150063578875</v>
      </c>
      <c r="P4075">
        <f t="shared" si="381"/>
        <v>2.9541629560723051</v>
      </c>
      <c r="Q4075">
        <f>IF(O4075&gt;0, IF(Q4074+O4075*Variables!$B$5&lt;Variables!$B$4, Q4074+O4075*Variables!$B$5, Variables!$B$4), IF(Q4074&gt;-O4075, Q4074+O4075/Variables!$B$5, 0))</f>
        <v>73.411216051852904</v>
      </c>
      <c r="R4075">
        <f>IF(O4075&gt;0, 0, IF(Q4074&gt;-O4075, 0, -O4075 - Q4074*Variables!$B$5))</f>
        <v>0</v>
      </c>
      <c r="S4075">
        <f t="shared" si="382"/>
        <v>0</v>
      </c>
      <c r="T4075">
        <f t="shared" si="383"/>
        <v>0</v>
      </c>
    </row>
    <row r="4076" spans="1:20" x14ac:dyDescent="0.3">
      <c r="A4076" s="3">
        <f t="shared" si="378"/>
        <v>43270</v>
      </c>
      <c r="B4076">
        <v>6</v>
      </c>
      <c r="C4076">
        <v>19</v>
      </c>
      <c r="D4076">
        <v>19</v>
      </c>
      <c r="E4076">
        <v>1</v>
      </c>
      <c r="F4076" s="1">
        <f>VLOOKUP(A4076,Weather!$A$1:$E$366, 5)</f>
        <v>0.3333333333333322</v>
      </c>
      <c r="G4076" s="1">
        <f>VLOOKUP(D4076, Summer!$A$1:$E$25, 2)</f>
        <v>565.86125451999203</v>
      </c>
      <c r="H4076" s="1">
        <f>VLOOKUP(D4076, Summer!$A$1:$E$25, 3)</f>
        <v>365.77406038600299</v>
      </c>
      <c r="I4076" s="1">
        <f>VLOOKUP(D4076, Summer!$A$1:$E$25, 5)</f>
        <v>331.38683221891199</v>
      </c>
      <c r="J4076" s="1">
        <f t="shared" si="379"/>
        <v>432.46979176399913</v>
      </c>
      <c r="K4076" s="47">
        <f t="shared" si="380"/>
        <v>8.0906551879969157</v>
      </c>
      <c r="L4076" s="48">
        <f>Solar!K4093/1000*Variables!$B$3</f>
        <v>1.627</v>
      </c>
      <c r="M4076">
        <f>IF(E4076=1, VLOOKUP(D4076, Sheet1!$A$2:$C$26, 2), Sheet1!$C$3)</f>
        <v>0.25796000000000002</v>
      </c>
      <c r="N4076" s="1">
        <f>'Electricity Rates'!$J$2</f>
        <v>0.24729999999999999</v>
      </c>
      <c r="O4076" s="145">
        <f>L4076-K4076</f>
        <v>-6.463655187996916</v>
      </c>
      <c r="P4076">
        <f t="shared" si="381"/>
        <v>2.0008190279916374</v>
      </c>
      <c r="Q4076">
        <f>IF(O4076&gt;0, IF(Q4075+O4076*Variables!$B$5&lt;Variables!$B$4, Q4075+O4076*Variables!$B$5, Variables!$B$4), IF(Q4075&gt;-O4076, Q4075+O4076/Variables!$B$5, 0))</f>
        <v>66.534987128451931</v>
      </c>
      <c r="R4076">
        <f>IF(O4076&gt;0, 0, IF(Q4075&gt;-O4076, 0, -O4076 - Q4075*Variables!$B$5))</f>
        <v>0</v>
      </c>
      <c r="S4076">
        <f t="shared" si="382"/>
        <v>0</v>
      </c>
      <c r="T4076">
        <f t="shared" si="383"/>
        <v>0</v>
      </c>
    </row>
    <row r="4077" spans="1:20" x14ac:dyDescent="0.3">
      <c r="A4077" s="3">
        <f t="shared" si="378"/>
        <v>43270</v>
      </c>
      <c r="B4077">
        <v>6</v>
      </c>
      <c r="C4077">
        <v>19</v>
      </c>
      <c r="D4077">
        <v>20</v>
      </c>
      <c r="E4077">
        <v>1</v>
      </c>
      <c r="F4077" s="1">
        <f>VLOOKUP(A4077,Weather!$A$1:$E$366, 5)</f>
        <v>0.3333333333333322</v>
      </c>
      <c r="G4077" s="1">
        <f>VLOOKUP(D4077, Summer!$A$1:$E$25, 2)</f>
        <v>459.178981251175</v>
      </c>
      <c r="H4077" s="1">
        <f>VLOOKUP(D4077, Summer!$A$1:$E$25, 3)</f>
        <v>328.41643432967999</v>
      </c>
      <c r="I4077" s="1">
        <f>VLOOKUP(D4077, Summer!$A$1:$E$25, 5)</f>
        <v>326.73316658528501</v>
      </c>
      <c r="J4077" s="1">
        <f t="shared" si="379"/>
        <v>372.00394997017816</v>
      </c>
      <c r="K4077" s="47">
        <f t="shared" si="380"/>
        <v>6.9594587763114912</v>
      </c>
      <c r="L4077" s="48">
        <f>Solar!K4094/1000*Variables!$B$3</f>
        <v>0.20470000000000002</v>
      </c>
      <c r="M4077">
        <f>IF(E4077=1, VLOOKUP(D4077, Sheet1!$A$2:$C$26, 2), Sheet1!$C$3)</f>
        <v>0.25796000000000002</v>
      </c>
      <c r="N4077" s="1">
        <f>'Electricity Rates'!$J$2</f>
        <v>0.24729999999999999</v>
      </c>
      <c r="O4077" s="145">
        <f>L4077-K4077</f>
        <v>-6.7547587763114914</v>
      </c>
      <c r="P4077">
        <f t="shared" si="381"/>
        <v>1.7210741553818316</v>
      </c>
      <c r="Q4077">
        <f>IF(O4077&gt;0, IF(Q4076+O4077*Variables!$B$5&lt;Variables!$B$4, Q4076+O4077*Variables!$B$5, Variables!$B$4), IF(Q4076&gt;-O4077, Q4076+O4077/Variables!$B$5, 0))</f>
        <v>59.349073536631195</v>
      </c>
      <c r="R4077">
        <f>IF(O4077&gt;0, 0, IF(Q4076&gt;-O4077, 0, -O4077 - Q4076*Variables!$B$5))</f>
        <v>0</v>
      </c>
      <c r="S4077">
        <f t="shared" si="382"/>
        <v>0</v>
      </c>
      <c r="T4077">
        <f t="shared" si="383"/>
        <v>0</v>
      </c>
    </row>
    <row r="4078" spans="1:20" x14ac:dyDescent="0.3">
      <c r="A4078" s="3">
        <f t="shared" si="378"/>
        <v>43270</v>
      </c>
      <c r="B4078">
        <v>6</v>
      </c>
      <c r="C4078">
        <v>19</v>
      </c>
      <c r="D4078">
        <v>21</v>
      </c>
      <c r="E4078">
        <v>1</v>
      </c>
      <c r="F4078" s="1">
        <f>VLOOKUP(A4078,Weather!$A$1:$E$366, 5)</f>
        <v>0.3333333333333322</v>
      </c>
      <c r="G4078" s="1">
        <f>VLOOKUP(D4078, Summer!$A$1:$E$25, 2)</f>
        <v>403.43414919632897</v>
      </c>
      <c r="H4078" s="1">
        <f>VLOOKUP(D4078, Summer!$A$1:$E$25, 3)</f>
        <v>305.25297715532997</v>
      </c>
      <c r="I4078" s="1">
        <f>VLOOKUP(D4078, Summer!$A$1:$E$25, 5)</f>
        <v>313.15582306105603</v>
      </c>
      <c r="J4078" s="1">
        <f t="shared" si="379"/>
        <v>337.98003450232954</v>
      </c>
      <c r="K4078" s="47">
        <f t="shared" si="380"/>
        <v>6.3229385535391751</v>
      </c>
      <c r="L4078" s="48">
        <f>Solar!K4095/1000*Variables!$B$3</f>
        <v>0</v>
      </c>
      <c r="M4078">
        <f>IF(E4078=1, VLOOKUP(D4078, Sheet1!$A$2:$C$26, 2), Sheet1!$C$3)</f>
        <v>0.25796000000000002</v>
      </c>
      <c r="N4078" s="1">
        <f>'Electricity Rates'!$J$2</f>
        <v>0.24729999999999999</v>
      </c>
      <c r="O4078" s="145">
        <f>L4078-K4078</f>
        <v>-6.3229385535391751</v>
      </c>
      <c r="P4078">
        <f t="shared" si="381"/>
        <v>1.563662704290238</v>
      </c>
      <c r="Q4078">
        <f>IF(O4078&gt;0, IF(Q4077+O4078*Variables!$B$5&lt;Variables!$B$4, Q4077+O4078*Variables!$B$5, Variables!$B$4), IF(Q4077&gt;-O4078, Q4077+O4078/Variables!$B$5, 0))</f>
        <v>52.622543160525687</v>
      </c>
      <c r="R4078">
        <f>IF(O4078&gt;0, 0, IF(Q4077&gt;-O4078, 0, -O4078 - Q4077*Variables!$B$5))</f>
        <v>0</v>
      </c>
      <c r="S4078">
        <f t="shared" si="382"/>
        <v>0</v>
      </c>
      <c r="T4078">
        <f t="shared" si="383"/>
        <v>0</v>
      </c>
    </row>
    <row r="4079" spans="1:20" x14ac:dyDescent="0.3">
      <c r="A4079" s="3">
        <f t="shared" si="378"/>
        <v>43270</v>
      </c>
      <c r="B4079">
        <v>6</v>
      </c>
      <c r="C4079">
        <v>19</v>
      </c>
      <c r="D4079">
        <v>22</v>
      </c>
      <c r="E4079">
        <v>1</v>
      </c>
      <c r="F4079" s="1">
        <f>VLOOKUP(A4079,Weather!$A$1:$E$366, 5)</f>
        <v>0.3333333333333322</v>
      </c>
      <c r="G4079" s="1">
        <f>VLOOKUP(D4079, Summer!$A$1:$E$25, 2)</f>
        <v>366.19777187885302</v>
      </c>
      <c r="H4079" s="1">
        <f>VLOOKUP(D4079, Summer!$A$1:$E$25, 3)</f>
        <v>263.18917633836901</v>
      </c>
      <c r="I4079" s="1">
        <f>VLOOKUP(D4079, Summer!$A$1:$E$25, 5)</f>
        <v>295.10418431306101</v>
      </c>
      <c r="J4079" s="1">
        <f t="shared" si="379"/>
        <v>297.52537485186355</v>
      </c>
      <c r="K4079" s="47">
        <f t="shared" si="380"/>
        <v>5.5661118150873392</v>
      </c>
      <c r="L4079" s="48">
        <f>Solar!K4096/1000*Variables!$B$3</f>
        <v>0</v>
      </c>
      <c r="M4079">
        <f>IF(E4079=1, VLOOKUP(D4079, Sheet1!$A$2:$C$26, 2), Sheet1!$C$3)</f>
        <v>0.18637999999999999</v>
      </c>
      <c r="N4079" s="1">
        <f>'Electricity Rates'!$J$2</f>
        <v>0.24729999999999999</v>
      </c>
      <c r="O4079" s="145">
        <f>L4079-K4079</f>
        <v>-5.5661118150873392</v>
      </c>
      <c r="P4079">
        <f t="shared" si="381"/>
        <v>1.3764994518710989</v>
      </c>
      <c r="Q4079">
        <f>IF(O4079&gt;0, IF(Q4078+O4079*Variables!$B$5&lt;Variables!$B$4, Q4078+O4079*Variables!$B$5, Variables!$B$4), IF(Q4078&gt;-O4079, Q4078+O4079/Variables!$B$5, 0))</f>
        <v>46.701147612560433</v>
      </c>
      <c r="R4079">
        <f>IF(O4079&gt;0, 0, IF(Q4078&gt;-O4079, 0, -O4079 - Q4078*Variables!$B$5))</f>
        <v>0</v>
      </c>
      <c r="S4079">
        <f t="shared" si="382"/>
        <v>0</v>
      </c>
      <c r="T4079">
        <f t="shared" si="383"/>
        <v>0</v>
      </c>
    </row>
    <row r="4080" spans="1:20" x14ac:dyDescent="0.3">
      <c r="A4080" s="3">
        <f t="shared" si="378"/>
        <v>43270</v>
      </c>
      <c r="B4080">
        <v>6</v>
      </c>
      <c r="C4080">
        <v>19</v>
      </c>
      <c r="D4080">
        <v>23</v>
      </c>
      <c r="E4080">
        <v>1</v>
      </c>
      <c r="F4080" s="1">
        <f>VLOOKUP(A4080,Weather!$A$1:$E$366, 5)</f>
        <v>0.3333333333333322</v>
      </c>
      <c r="G4080" s="1">
        <f>VLOOKUP(D4080, Summer!$A$1:$E$25, 2)</f>
        <v>342.86102460129899</v>
      </c>
      <c r="H4080" s="1">
        <f>VLOOKUP(D4080, Summer!$A$1:$E$25, 3)</f>
        <v>273.02297434567402</v>
      </c>
      <c r="I4080" s="1">
        <f>VLOOKUP(D4080, Summer!$A$1:$E$25, 5)</f>
        <v>281.53182330021599</v>
      </c>
      <c r="J4080" s="1">
        <f t="shared" si="379"/>
        <v>296.30232443088227</v>
      </c>
      <c r="K4080" s="47">
        <f t="shared" si="380"/>
        <v>5.5432309586156494</v>
      </c>
      <c r="L4080" s="48">
        <f>Solar!K4097/1000*Variables!$B$3</f>
        <v>0</v>
      </c>
      <c r="M4080">
        <f>IF(E4080=1, VLOOKUP(D4080, Sheet1!$A$2:$C$26, 2), Sheet1!$C$3)</f>
        <v>0.18637999999999999</v>
      </c>
      <c r="N4080" s="1">
        <f>'Electricity Rates'!$J$2</f>
        <v>0.24729999999999999</v>
      </c>
      <c r="O4080" s="145">
        <f>L4080-K4080</f>
        <v>-5.5432309586156494</v>
      </c>
      <c r="P4080">
        <f t="shared" si="381"/>
        <v>1.3708410160656501</v>
      </c>
      <c r="Q4080">
        <f>IF(O4080&gt;0, IF(Q4079+O4080*Variables!$B$5&lt;Variables!$B$4, Q4079+O4080*Variables!$B$5, Variables!$B$4), IF(Q4079&gt;-O4080, Q4079+O4080/Variables!$B$5, 0))</f>
        <v>40.804093401267188</v>
      </c>
      <c r="R4080">
        <f>IF(O4080&gt;0, 0, IF(Q4079&gt;-O4080, 0, -O4080 - Q4079*Variables!$B$5))</f>
        <v>0</v>
      </c>
      <c r="S4080">
        <f t="shared" si="382"/>
        <v>0</v>
      </c>
      <c r="T4080">
        <f t="shared" si="383"/>
        <v>0</v>
      </c>
    </row>
    <row r="4081" spans="1:20" x14ac:dyDescent="0.3">
      <c r="A4081" s="3">
        <f t="shared" si="378"/>
        <v>43270</v>
      </c>
      <c r="B4081">
        <v>6</v>
      </c>
      <c r="C4081">
        <v>19</v>
      </c>
      <c r="D4081">
        <v>24</v>
      </c>
      <c r="E4081">
        <v>1</v>
      </c>
      <c r="F4081" s="1">
        <f>VLOOKUP(A4081,Weather!$A$1:$E$366, 5)</f>
        <v>0.3333333333333322</v>
      </c>
      <c r="G4081" s="1">
        <f>VLOOKUP(D4081, Summer!$A$1:$E$25, 2)</f>
        <v>310.26482453023402</v>
      </c>
      <c r="H4081" s="1">
        <f>VLOOKUP(D4081, Summer!$A$1:$E$25, 3)</f>
        <v>259.09090909090901</v>
      </c>
      <c r="I4081" s="1">
        <f>VLOOKUP(D4081, Summer!$A$1:$E$25, 5)</f>
        <v>276.86321013243497</v>
      </c>
      <c r="J4081" s="1">
        <f t="shared" si="379"/>
        <v>276.14888090401729</v>
      </c>
      <c r="K4081" s="47">
        <f t="shared" si="380"/>
        <v>5.166199856023372</v>
      </c>
      <c r="L4081" s="48">
        <f>Solar!K4098/1000*Variables!$B$3</f>
        <v>0</v>
      </c>
      <c r="M4081">
        <f>IF(E4081=1, VLOOKUP(D4081, Sheet1!$A$2:$C$26, 2), Sheet1!$C$3)</f>
        <v>0.18637999999999999</v>
      </c>
      <c r="N4081" s="1">
        <f>'Electricity Rates'!$J$2</f>
        <v>0.24729999999999999</v>
      </c>
      <c r="O4081" s="145">
        <f>L4081-K4081</f>
        <v>-5.166199856023372</v>
      </c>
      <c r="P4081">
        <f t="shared" si="381"/>
        <v>1.2776012243945798</v>
      </c>
      <c r="Q4081">
        <f>IF(O4081&gt;0, IF(Q4080+O4081*Variables!$B$5&lt;Variables!$B$4, Q4080+O4081*Variables!$B$5, Variables!$B$4), IF(Q4080&gt;-O4081, Q4080+O4081/Variables!$B$5, 0))</f>
        <v>35.308136107625302</v>
      </c>
      <c r="R4081">
        <f>IF(O4081&gt;0, 0, IF(Q4080&gt;-O4081, 0, -O4081 - Q4080*Variables!$B$5))</f>
        <v>0</v>
      </c>
      <c r="S4081">
        <f t="shared" si="382"/>
        <v>0</v>
      </c>
      <c r="T4081">
        <f t="shared" si="383"/>
        <v>0</v>
      </c>
    </row>
    <row r="4082" spans="1:20" x14ac:dyDescent="0.3">
      <c r="A4082" s="3">
        <f t="shared" si="378"/>
        <v>43271</v>
      </c>
      <c r="B4082">
        <v>6</v>
      </c>
      <c r="C4082">
        <v>20</v>
      </c>
      <c r="D4082">
        <v>1</v>
      </c>
      <c r="E4082">
        <v>1</v>
      </c>
      <c r="F4082" s="1">
        <f>VLOOKUP(A4082,Weather!$A$1:$E$366, 5)</f>
        <v>0.3333333333333322</v>
      </c>
      <c r="G4082" s="1">
        <f>VLOOKUP(D4082, Summer!$A$1:$E$25, 2)</f>
        <v>305.44698283970399</v>
      </c>
      <c r="H4082" s="1">
        <f>VLOOKUP(D4082, Summer!$A$1:$E$25, 3)</f>
        <v>264.36707082495798</v>
      </c>
      <c r="I4082" s="1">
        <f>VLOOKUP(D4082, Summer!$A$1:$E$25, 5)</f>
        <v>276.703769768114</v>
      </c>
      <c r="J4082" s="1">
        <f t="shared" si="379"/>
        <v>278.0603748298733</v>
      </c>
      <c r="K4082" s="47">
        <f t="shared" si="380"/>
        <v>5.2019601300183949</v>
      </c>
      <c r="L4082" s="48">
        <f>Solar!K4099/1000*Variables!$B$3</f>
        <v>0</v>
      </c>
      <c r="M4082">
        <f>IF(E4082=1, VLOOKUP(D4082, Sheet1!$A$2:$C$26, 2), Sheet1!$C$3)</f>
        <v>0.18637999999999999</v>
      </c>
      <c r="N4082" s="1">
        <f>'Electricity Rates'!$J$2</f>
        <v>0.24729999999999999</v>
      </c>
      <c r="O4082" s="145">
        <f>L4082-K4082</f>
        <v>-5.2019601300183949</v>
      </c>
      <c r="P4082">
        <f t="shared" si="381"/>
        <v>1.286444740153549</v>
      </c>
      <c r="Q4082">
        <f>IF(O4082&gt;0, IF(Q4081+O4082*Variables!$B$5&lt;Variables!$B$4, Q4081+O4082*Variables!$B$5, Variables!$B$4), IF(Q4081&gt;-O4082, Q4081+O4082/Variables!$B$5, 0))</f>
        <v>29.77413596930786</v>
      </c>
      <c r="R4082">
        <f>IF(O4082&gt;0, 0, IF(Q4081&gt;-O4082, 0, -O4082 - Q4081*Variables!$B$5))</f>
        <v>0</v>
      </c>
      <c r="S4082">
        <f t="shared" si="382"/>
        <v>0</v>
      </c>
      <c r="T4082">
        <f t="shared" si="383"/>
        <v>0</v>
      </c>
    </row>
    <row r="4083" spans="1:20" x14ac:dyDescent="0.3">
      <c r="A4083" s="3">
        <f t="shared" si="378"/>
        <v>43271</v>
      </c>
      <c r="B4083">
        <v>6</v>
      </c>
      <c r="C4083">
        <v>20</v>
      </c>
      <c r="D4083">
        <v>2</v>
      </c>
      <c r="E4083">
        <v>1</v>
      </c>
      <c r="F4083" s="1">
        <f>VLOOKUP(A4083,Weather!$A$1:$E$366, 5)</f>
        <v>0.3333333333333322</v>
      </c>
      <c r="G4083" s="1">
        <f>VLOOKUP(D4083, Summer!$A$1:$E$25, 2)</f>
        <v>286.71906025959902</v>
      </c>
      <c r="H4083" s="1">
        <f>VLOOKUP(D4083, Summer!$A$1:$E$25, 3)</f>
        <v>260.03911906460002</v>
      </c>
      <c r="I4083" s="1">
        <f>VLOOKUP(D4083, Summer!$A$1:$E$25, 5)</f>
        <v>276.50446931271199</v>
      </c>
      <c r="J4083" s="1">
        <f t="shared" si="379"/>
        <v>268.93243279626631</v>
      </c>
      <c r="K4083" s="47">
        <f t="shared" si="380"/>
        <v>5.0311943725565698</v>
      </c>
      <c r="L4083" s="48">
        <f>Solar!K4100/1000*Variables!$B$3</f>
        <v>0</v>
      </c>
      <c r="M4083">
        <f>IF(E4083=1, VLOOKUP(D4083, Sheet1!$A$2:$C$26, 2), Sheet1!$C$3)</f>
        <v>0.18637999999999999</v>
      </c>
      <c r="N4083" s="1">
        <f>'Electricity Rates'!$J$2</f>
        <v>0.24729999999999999</v>
      </c>
      <c r="O4083" s="145">
        <f>L4083-K4083</f>
        <v>-5.0311943725565698</v>
      </c>
      <c r="P4083">
        <f t="shared" si="381"/>
        <v>1.2442143683332396</v>
      </c>
      <c r="Q4083">
        <f>IF(O4083&gt;0, IF(Q4082+O4083*Variables!$B$5&lt;Variables!$B$4, Q4082+O4083*Variables!$B$5, Variables!$B$4), IF(Q4082&gt;-O4083, Q4082+O4083/Variables!$B$5, 0))</f>
        <v>24.421801530417891</v>
      </c>
      <c r="R4083">
        <f>IF(O4083&gt;0, 0, IF(Q4082&gt;-O4083, 0, -O4083 - Q4082*Variables!$B$5))</f>
        <v>0</v>
      </c>
      <c r="S4083">
        <f t="shared" si="382"/>
        <v>0</v>
      </c>
      <c r="T4083">
        <f t="shared" si="383"/>
        <v>0</v>
      </c>
    </row>
    <row r="4084" spans="1:20" x14ac:dyDescent="0.3">
      <c r="A4084" s="3">
        <f t="shared" si="378"/>
        <v>43271</v>
      </c>
      <c r="B4084">
        <v>6</v>
      </c>
      <c r="C4084">
        <v>20</v>
      </c>
      <c r="D4084">
        <v>3</v>
      </c>
      <c r="E4084">
        <v>1</v>
      </c>
      <c r="F4084" s="1">
        <f>VLOOKUP(A4084,Weather!$A$1:$E$366, 5)</f>
        <v>0.3333333333333322</v>
      </c>
      <c r="G4084" s="1">
        <f>VLOOKUP(D4084, Summer!$A$1:$E$25, 2)</f>
        <v>272.63131492590298</v>
      </c>
      <c r="H4084" s="1">
        <f>VLOOKUP(D4084, Summer!$A$1:$E$25, 3)</f>
        <v>241.571030279452</v>
      </c>
      <c r="I4084" s="1">
        <f>VLOOKUP(D4084, Summer!$A$1:$E$25, 5)</f>
        <v>276.33008141423602</v>
      </c>
      <c r="J4084" s="1">
        <f t="shared" si="379"/>
        <v>251.92445849493564</v>
      </c>
      <c r="K4084" s="47">
        <f t="shared" si="380"/>
        <v>4.7130087833224632</v>
      </c>
      <c r="L4084" s="48">
        <f>Solar!K4101/1000*Variables!$B$3</f>
        <v>0</v>
      </c>
      <c r="M4084">
        <f>IF(E4084=1, VLOOKUP(D4084, Sheet1!$A$2:$C$26, 2), Sheet1!$C$3)</f>
        <v>0.18637999999999999</v>
      </c>
      <c r="N4084" s="1">
        <f>'Electricity Rates'!$J$2</f>
        <v>0.24729999999999999</v>
      </c>
      <c r="O4084" s="145">
        <f>L4084-K4084</f>
        <v>-4.7130087833224632</v>
      </c>
      <c r="P4084">
        <f t="shared" si="381"/>
        <v>1.1655270721156452</v>
      </c>
      <c r="Q4084">
        <f>IF(O4084&gt;0, IF(Q4083+O4084*Variables!$B$5&lt;Variables!$B$4, Q4083+O4084*Variables!$B$5, Variables!$B$4), IF(Q4083&gt;-O4084, Q4083+O4084/Variables!$B$5, 0))</f>
        <v>19.407962399223781</v>
      </c>
      <c r="R4084">
        <f>IF(O4084&gt;0, 0, IF(Q4083&gt;-O4084, 0, -O4084 - Q4083*Variables!$B$5))</f>
        <v>0</v>
      </c>
      <c r="S4084">
        <f t="shared" si="382"/>
        <v>0</v>
      </c>
      <c r="T4084">
        <f t="shared" si="383"/>
        <v>0</v>
      </c>
    </row>
    <row r="4085" spans="1:20" x14ac:dyDescent="0.3">
      <c r="A4085" s="3">
        <f t="shared" si="378"/>
        <v>43271</v>
      </c>
      <c r="B4085">
        <v>6</v>
      </c>
      <c r="C4085">
        <v>20</v>
      </c>
      <c r="D4085">
        <v>4</v>
      </c>
      <c r="E4085">
        <v>1</v>
      </c>
      <c r="F4085" s="1">
        <f>VLOOKUP(A4085,Weather!$A$1:$E$366, 5)</f>
        <v>0.3333333333333322</v>
      </c>
      <c r="G4085" s="1">
        <f>VLOOKUP(D4085, Summer!$A$1:$E$25, 2)</f>
        <v>286.33237882239803</v>
      </c>
      <c r="H4085" s="1">
        <f>VLOOKUP(D4085, Summer!$A$1:$E$25, 3)</f>
        <v>256.10019667595998</v>
      </c>
      <c r="I4085" s="1">
        <f>VLOOKUP(D4085, Summer!$A$1:$E$25, 5)</f>
        <v>276.13078095883401</v>
      </c>
      <c r="J4085" s="1">
        <f t="shared" si="379"/>
        <v>266.17759072477264</v>
      </c>
      <c r="K4085" s="47">
        <f t="shared" si="380"/>
        <v>4.9796567213210237</v>
      </c>
      <c r="L4085" s="48">
        <f>Solar!K4102/1000*Variables!$B$3</f>
        <v>0</v>
      </c>
      <c r="M4085">
        <f>IF(E4085=1, VLOOKUP(D4085, Sheet1!$A$2:$C$26, 2), Sheet1!$C$3)</f>
        <v>0.18637999999999999</v>
      </c>
      <c r="N4085" s="1">
        <f>'Electricity Rates'!$J$2</f>
        <v>0.24729999999999999</v>
      </c>
      <c r="O4085" s="145">
        <f>L4085-K4085</f>
        <v>-4.9796567213210237</v>
      </c>
      <c r="P4085">
        <f t="shared" si="381"/>
        <v>1.2314691071826891</v>
      </c>
      <c r="Q4085">
        <f>IF(O4085&gt;0, IF(Q4084+O4085*Variables!$B$5&lt;Variables!$B$4, Q4084+O4085*Variables!$B$5, Variables!$B$4), IF(Q4084&gt;-O4085, Q4084+O4085/Variables!$B$5, 0))</f>
        <v>14.110455248882266</v>
      </c>
      <c r="R4085">
        <f>IF(O4085&gt;0, 0, IF(Q4084&gt;-O4085, 0, -O4085 - Q4084*Variables!$B$5))</f>
        <v>0</v>
      </c>
      <c r="S4085">
        <f t="shared" si="382"/>
        <v>0</v>
      </c>
      <c r="T4085">
        <f t="shared" si="383"/>
        <v>0</v>
      </c>
    </row>
    <row r="4086" spans="1:20" x14ac:dyDescent="0.3">
      <c r="A4086" s="3">
        <f t="shared" si="378"/>
        <v>43271</v>
      </c>
      <c r="B4086">
        <v>6</v>
      </c>
      <c r="C4086">
        <v>20</v>
      </c>
      <c r="D4086">
        <v>5</v>
      </c>
      <c r="E4086">
        <v>1</v>
      </c>
      <c r="F4086" s="1">
        <f>VLOOKUP(A4086,Weather!$A$1:$E$366, 5)</f>
        <v>0.3333333333333322</v>
      </c>
      <c r="G4086" s="1">
        <f>VLOOKUP(D4086, Summer!$A$1:$E$25, 2)</f>
        <v>323.19252555232703</v>
      </c>
      <c r="H4086" s="1">
        <f>VLOOKUP(D4086, Summer!$A$1:$E$25, 3)</f>
        <v>290.90909090909099</v>
      </c>
      <c r="I4086" s="1">
        <f>VLOOKUP(D4086, Summer!$A$1:$E$25, 5)</f>
        <v>275.93148050343302</v>
      </c>
      <c r="J4086" s="1">
        <f t="shared" si="379"/>
        <v>301.67023579016961</v>
      </c>
      <c r="K4086" s="47">
        <f t="shared" si="380"/>
        <v>5.6436539724649624</v>
      </c>
      <c r="L4086" s="48">
        <f>Solar!K4103/1000*Variables!$B$3</f>
        <v>0</v>
      </c>
      <c r="M4086">
        <f>IF(E4086=1, VLOOKUP(D4086, Sheet1!$A$2:$C$26, 2), Sheet1!$C$3)</f>
        <v>0.18637999999999999</v>
      </c>
      <c r="N4086" s="1">
        <f>'Electricity Rates'!$J$2</f>
        <v>0.24729999999999999</v>
      </c>
      <c r="O4086" s="145">
        <f>L4086-K4086</f>
        <v>-5.6436539724649624</v>
      </c>
      <c r="P4086">
        <f t="shared" si="381"/>
        <v>1.395675627390585</v>
      </c>
      <c r="Q4086">
        <f>IF(O4086&gt;0, IF(Q4085+O4086*Variables!$B$5&lt;Variables!$B$4, Q4085+O4086*Variables!$B$5, Variables!$B$4), IF(Q4085&gt;-O4086, Q4085+O4086/Variables!$B$5, 0))</f>
        <v>8.106568044132306</v>
      </c>
      <c r="R4086">
        <f>IF(O4086&gt;0, 0, IF(Q4085&gt;-O4086, 0, -O4086 - Q4085*Variables!$B$5))</f>
        <v>0</v>
      </c>
      <c r="S4086">
        <f t="shared" si="382"/>
        <v>0</v>
      </c>
      <c r="T4086">
        <f t="shared" si="383"/>
        <v>0</v>
      </c>
    </row>
    <row r="4087" spans="1:20" x14ac:dyDescent="0.3">
      <c r="A4087" s="3">
        <f t="shared" si="378"/>
        <v>43271</v>
      </c>
      <c r="B4087">
        <v>6</v>
      </c>
      <c r="C4087">
        <v>20</v>
      </c>
      <c r="D4087">
        <v>6</v>
      </c>
      <c r="E4087">
        <v>1</v>
      </c>
      <c r="F4087" s="1">
        <f>VLOOKUP(A4087,Weather!$A$1:$E$366, 5)</f>
        <v>0.3333333333333322</v>
      </c>
      <c r="G4087" s="1">
        <f>VLOOKUP(D4087, Summer!$A$1:$E$25, 2)</f>
        <v>420.20776289112302</v>
      </c>
      <c r="H4087" s="1">
        <f>VLOOKUP(D4087, Summer!$A$1:$E$25, 3)</f>
        <v>354.54545454545399</v>
      </c>
      <c r="I4087" s="1">
        <f>VLOOKUP(D4087, Summer!$A$1:$E$25, 5)</f>
        <v>244.50179868660999</v>
      </c>
      <c r="J4087" s="1">
        <f t="shared" si="379"/>
        <v>376.43289066067695</v>
      </c>
      <c r="K4087" s="47">
        <f t="shared" si="380"/>
        <v>7.0423155044745274</v>
      </c>
      <c r="L4087" s="48">
        <f>Solar!K4104/1000*Variables!$B$3</f>
        <v>0.88379999999999992</v>
      </c>
      <c r="M4087">
        <f>IF(E4087=1, VLOOKUP(D4087, Sheet1!$A$2:$C$26, 2), Sheet1!$C$3)</f>
        <v>0.18637999999999999</v>
      </c>
      <c r="N4087" s="1">
        <f>'Electricity Rates'!$J$2</f>
        <v>0.24729999999999999</v>
      </c>
      <c r="O4087" s="145">
        <f>L4087-K4087</f>
        <v>-6.1585155044745274</v>
      </c>
      <c r="P4087">
        <f t="shared" si="381"/>
        <v>1.7415646242565506</v>
      </c>
      <c r="Q4087">
        <f>IF(O4087&gt;0, IF(Q4086+O4087*Variables!$B$5&lt;Variables!$B$4, Q4086+O4087*Variables!$B$5, Variables!$B$4), IF(Q4086&gt;-O4087, Q4086+O4087/Variables!$B$5, 0))</f>
        <v>1.5549558053296169</v>
      </c>
      <c r="R4087">
        <f>IF(O4087&gt;0, 0, IF(Q4086&gt;-O4087, 0, -O4087 - Q4086*Variables!$B$5))</f>
        <v>0</v>
      </c>
      <c r="S4087">
        <f t="shared" si="382"/>
        <v>0</v>
      </c>
      <c r="T4087">
        <f t="shared" si="383"/>
        <v>0</v>
      </c>
    </row>
    <row r="4088" spans="1:20" x14ac:dyDescent="0.3">
      <c r="A4088" s="3">
        <f t="shared" si="378"/>
        <v>43271</v>
      </c>
      <c r="B4088">
        <v>6</v>
      </c>
      <c r="C4088">
        <v>20</v>
      </c>
      <c r="D4088">
        <v>7</v>
      </c>
      <c r="E4088">
        <v>1</v>
      </c>
      <c r="F4088" s="1">
        <f>VLOOKUP(A4088,Weather!$A$1:$E$366, 5)</f>
        <v>0.3333333333333322</v>
      </c>
      <c r="G4088" s="1">
        <f>VLOOKUP(D4088, Summer!$A$1:$E$25, 2)</f>
        <v>767.23345107957198</v>
      </c>
      <c r="H4088" s="1">
        <f>VLOOKUP(D4088, Summer!$A$1:$E$25, 3)</f>
        <v>587.45596403639502</v>
      </c>
      <c r="I4088" s="1">
        <f>VLOOKUP(D4088, Summer!$A$1:$E$25, 5)</f>
        <v>275.57273968370998</v>
      </c>
      <c r="J4088" s="1">
        <f t="shared" si="379"/>
        <v>647.38179305078711</v>
      </c>
      <c r="K4088" s="47">
        <f t="shared" si="380"/>
        <v>12.111234038328757</v>
      </c>
      <c r="L4088" s="48">
        <f>Solar!K4105/1000*Variables!$B$3</f>
        <v>3.7583500000000001</v>
      </c>
      <c r="M4088">
        <f>IF(E4088=1, VLOOKUP(D4088, Sheet1!$A$2:$C$26, 2), Sheet1!$C$3)</f>
        <v>0.18637999999999999</v>
      </c>
      <c r="N4088" s="1">
        <f>'Electricity Rates'!$J$2</f>
        <v>0.24729999999999999</v>
      </c>
      <c r="O4088" s="145">
        <f>L4088-K4088</f>
        <v>-8.3528840383287566</v>
      </c>
      <c r="P4088">
        <f t="shared" si="381"/>
        <v>2.9951081776787016</v>
      </c>
      <c r="Q4088">
        <f>IF(O4088&gt;0, IF(Q4087+O4088*Variables!$B$5&lt;Variables!$B$4, Q4087+O4088*Variables!$B$5, Variables!$B$4), IF(Q4087&gt;-O4088, Q4087+O4088/Variables!$B$5, 0))</f>
        <v>0</v>
      </c>
      <c r="R4088">
        <f>IF(O4088&gt;0, 0, IF(Q4087&gt;-O4088, 0, -O4088 - Q4087*Variables!$B$5))</f>
        <v>6.8912255813189169</v>
      </c>
      <c r="S4088">
        <f t="shared" si="382"/>
        <v>1.2843866238462196</v>
      </c>
      <c r="T4088">
        <f t="shared" si="383"/>
        <v>0</v>
      </c>
    </row>
    <row r="4089" spans="1:20" x14ac:dyDescent="0.3">
      <c r="A4089" s="3">
        <f t="shared" si="378"/>
        <v>43271</v>
      </c>
      <c r="B4089">
        <v>6</v>
      </c>
      <c r="C4089">
        <v>20</v>
      </c>
      <c r="D4089">
        <v>8</v>
      </c>
      <c r="E4089">
        <v>1</v>
      </c>
      <c r="F4089" s="1">
        <f>VLOOKUP(A4089,Weather!$A$1:$E$366, 5)</f>
        <v>0.3333333333333322</v>
      </c>
      <c r="G4089" s="1">
        <f>VLOOKUP(D4089, Summer!$A$1:$E$25, 2)</f>
        <v>1109.6398637209199</v>
      </c>
      <c r="H4089" s="1">
        <f>VLOOKUP(D4089, Summer!$A$1:$E$25, 3)</f>
        <v>814.26008774773595</v>
      </c>
      <c r="I4089" s="1">
        <f>VLOOKUP(D4089, Summer!$A$1:$E$25, 5)</f>
        <v>328.96533168578299</v>
      </c>
      <c r="J4089" s="1">
        <f t="shared" si="379"/>
        <v>912.72001307213031</v>
      </c>
      <c r="K4089" s="47">
        <f t="shared" si="380"/>
        <v>17.075187792493036</v>
      </c>
      <c r="L4089" s="48">
        <f>Solar!K4106/1000*Variables!$B$3</f>
        <v>9.9870999999999999</v>
      </c>
      <c r="M4089">
        <f>IF(E4089=1, VLOOKUP(D4089, Sheet1!$A$2:$C$26, 2), Sheet1!$C$3)</f>
        <v>0.18637999999999999</v>
      </c>
      <c r="N4089" s="1">
        <f>'Electricity Rates'!$J$2</f>
        <v>0.24729999999999999</v>
      </c>
      <c r="O4089" s="145">
        <f>L4089-K4089</f>
        <v>-7.0880877924930363</v>
      </c>
      <c r="P4089">
        <f t="shared" si="381"/>
        <v>4.222693941083528</v>
      </c>
      <c r="Q4089">
        <f>IF(O4089&gt;0, IF(Q4088+O4089*Variables!$B$5&lt;Variables!$B$4, Q4088+O4089*Variables!$B$5, Variables!$B$4), IF(Q4088&gt;-O4089, Q4088+O4089/Variables!$B$5, 0))</f>
        <v>0</v>
      </c>
      <c r="R4089">
        <f>IF(O4089&gt;0, 0, IF(Q4088&gt;-O4089, 0, -O4089 - Q4088*Variables!$B$5))</f>
        <v>7.0880877924930363</v>
      </c>
      <c r="S4089">
        <f t="shared" si="382"/>
        <v>1.321077802764852</v>
      </c>
      <c r="T4089">
        <f t="shared" si="383"/>
        <v>0</v>
      </c>
    </row>
    <row r="4090" spans="1:20" x14ac:dyDescent="0.3">
      <c r="A4090" s="3">
        <f t="shared" si="378"/>
        <v>43271</v>
      </c>
      <c r="B4090">
        <v>6</v>
      </c>
      <c r="C4090">
        <v>20</v>
      </c>
      <c r="D4090">
        <v>9</v>
      </c>
      <c r="E4090">
        <v>1</v>
      </c>
      <c r="F4090" s="1">
        <f>VLOOKUP(A4090,Weather!$A$1:$E$366, 5)</f>
        <v>0.3333333333333322</v>
      </c>
      <c r="G4090" s="1">
        <f>VLOOKUP(D4090, Summer!$A$1:$E$25, 2)</f>
        <v>1322.40871182827</v>
      </c>
      <c r="H4090" s="1">
        <f>VLOOKUP(D4090, Summer!$A$1:$E$25, 3)</f>
        <v>1017.49011217013</v>
      </c>
      <c r="I4090" s="1">
        <f>VLOOKUP(D4090, Summer!$A$1:$E$25, 5)</f>
        <v>386.82225388885001</v>
      </c>
      <c r="J4090" s="1">
        <f t="shared" si="379"/>
        <v>1119.1296453895097</v>
      </c>
      <c r="K4090" s="47">
        <f t="shared" si="380"/>
        <v>20.936704121181403</v>
      </c>
      <c r="L4090" s="48">
        <f>Solar!K4107/1000*Variables!$B$3</f>
        <v>24.651799999999998</v>
      </c>
      <c r="M4090">
        <f>IF(E4090=1, VLOOKUP(D4090, Sheet1!$A$2:$C$26, 2), Sheet1!$C$3)</f>
        <v>0.25796000000000002</v>
      </c>
      <c r="N4090" s="1">
        <f>'Electricity Rates'!$J$2</f>
        <v>0.24729999999999999</v>
      </c>
      <c r="O4090" s="145">
        <f>L4090-K4090</f>
        <v>3.7150958788185946</v>
      </c>
      <c r="P4090">
        <f t="shared" si="381"/>
        <v>5.1776469291681613</v>
      </c>
      <c r="Q4090">
        <f>IF(O4090&gt;0, IF(Q4089+O4090*Variables!$B$5&lt;Variables!$B$4, Q4089+O4090*Variables!$B$5, Variables!$B$4), IF(Q4089&gt;-O4090, Q4089+O4090/Variables!$B$5, 0))</f>
        <v>3.4921901260894788</v>
      </c>
      <c r="R4090">
        <f>IF(O4090&gt;0, 0, IF(Q4089&gt;-O4090, 0, -O4090 - Q4089*Variables!$B$5))</f>
        <v>0</v>
      </c>
      <c r="S4090">
        <f t="shared" si="382"/>
        <v>0</v>
      </c>
      <c r="T4090">
        <f t="shared" si="383"/>
        <v>0</v>
      </c>
    </row>
    <row r="4091" spans="1:20" x14ac:dyDescent="0.3">
      <c r="A4091" s="3">
        <f t="shared" si="378"/>
        <v>43271</v>
      </c>
      <c r="B4091">
        <v>6</v>
      </c>
      <c r="C4091">
        <v>20</v>
      </c>
      <c r="D4091">
        <v>10</v>
      </c>
      <c r="E4091">
        <v>1</v>
      </c>
      <c r="F4091" s="1">
        <f>VLOOKUP(A4091,Weather!$A$1:$E$366, 5)</f>
        <v>0.3333333333333322</v>
      </c>
      <c r="G4091" s="1">
        <f>VLOOKUP(D4091, Summer!$A$1:$E$25, 2)</f>
        <v>1424.0693518383</v>
      </c>
      <c r="H4091" s="1">
        <f>VLOOKUP(D4091, Summer!$A$1:$E$25, 3)</f>
        <v>1069.7659339946799</v>
      </c>
      <c r="I4091" s="1">
        <f>VLOOKUP(D4091, Summer!$A$1:$E$25, 5)</f>
        <v>417.88322986318002</v>
      </c>
      <c r="J4091" s="1">
        <f t="shared" si="379"/>
        <v>1187.8670732758862</v>
      </c>
      <c r="K4091" s="47">
        <f t="shared" si="380"/>
        <v>22.222645562941018</v>
      </c>
      <c r="L4091" s="48">
        <f>Solar!K4108/1000*Variables!$B$3</f>
        <v>30.432449999999999</v>
      </c>
      <c r="M4091">
        <f>IF(E4091=1, VLOOKUP(D4091, Sheet1!$A$2:$C$26, 2), Sheet1!$C$3)</f>
        <v>0.25796000000000002</v>
      </c>
      <c r="N4091" s="1">
        <f>'Electricity Rates'!$J$2</f>
        <v>0.24729999999999999</v>
      </c>
      <c r="O4091" s="145">
        <f>L4091-K4091</f>
        <v>8.2098044370589811</v>
      </c>
      <c r="P4091">
        <f t="shared" si="381"/>
        <v>5.495660247715314</v>
      </c>
      <c r="Q4091">
        <f>IF(O4091&gt;0, IF(Q4090+O4091*Variables!$B$5&lt;Variables!$B$4, Q4090+O4091*Variables!$B$5, Variables!$B$4), IF(Q4090&gt;-O4091, Q4090+O4091/Variables!$B$5, 0))</f>
        <v>11.20940629692492</v>
      </c>
      <c r="R4091">
        <f>IF(O4091&gt;0, 0, IF(Q4090&gt;-O4091, 0, -O4091 - Q4090*Variables!$B$5))</f>
        <v>0</v>
      </c>
      <c r="S4091">
        <f t="shared" si="382"/>
        <v>0</v>
      </c>
      <c r="T4091">
        <f t="shared" si="383"/>
        <v>0</v>
      </c>
    </row>
    <row r="4092" spans="1:20" x14ac:dyDescent="0.3">
      <c r="A4092" s="3">
        <f t="shared" si="378"/>
        <v>43271</v>
      </c>
      <c r="B4092">
        <v>6</v>
      </c>
      <c r="C4092">
        <v>20</v>
      </c>
      <c r="D4092">
        <v>11</v>
      </c>
      <c r="E4092">
        <v>1</v>
      </c>
      <c r="F4092" s="1">
        <f>VLOOKUP(A4092,Weather!$A$1:$E$366, 5)</f>
        <v>0.3333333333333322</v>
      </c>
      <c r="G4092" s="1">
        <f>VLOOKUP(D4092, Summer!$A$1:$E$25, 2)</f>
        <v>1497.9516334678001</v>
      </c>
      <c r="H4092" s="1">
        <f>VLOOKUP(D4092, Summer!$A$1:$E$25, 3)</f>
        <v>1079.6213447448599</v>
      </c>
      <c r="I4092" s="1">
        <f>VLOOKUP(D4092, Summer!$A$1:$E$25, 5)</f>
        <v>435.54125021175599</v>
      </c>
      <c r="J4092" s="1">
        <f t="shared" si="379"/>
        <v>1219.0647743191728</v>
      </c>
      <c r="K4092" s="47">
        <f t="shared" si="380"/>
        <v>22.806292898792826</v>
      </c>
      <c r="L4092" s="48">
        <f>Solar!K4109/1000*Variables!$B$3</f>
        <v>37.314550000000004</v>
      </c>
      <c r="M4092">
        <f>IF(E4092=1, VLOOKUP(D4092, Sheet1!$A$2:$C$26, 2), Sheet1!$C$3)</f>
        <v>0.25796000000000002</v>
      </c>
      <c r="N4092" s="1">
        <f>'Electricity Rates'!$J$2</f>
        <v>0.24729999999999999</v>
      </c>
      <c r="O4092" s="145">
        <f>L4092-K4092</f>
        <v>14.508257101207178</v>
      </c>
      <c r="P4092">
        <f t="shared" si="381"/>
        <v>5.6399962338714653</v>
      </c>
      <c r="Q4092">
        <f>IF(O4092&gt;0, IF(Q4091+O4092*Variables!$B$5&lt;Variables!$B$4, Q4091+O4092*Variables!$B$5, Variables!$B$4), IF(Q4091&gt;-O4092, Q4091+O4092/Variables!$B$5, 0))</f>
        <v>24.847167972059665</v>
      </c>
      <c r="R4092">
        <f>IF(O4092&gt;0, 0, IF(Q4091&gt;-O4092, 0, -O4092 - Q4091*Variables!$B$5))</f>
        <v>0</v>
      </c>
      <c r="S4092">
        <f t="shared" si="382"/>
        <v>0</v>
      </c>
      <c r="T4092">
        <f t="shared" si="383"/>
        <v>0</v>
      </c>
    </row>
    <row r="4093" spans="1:20" x14ac:dyDescent="0.3">
      <c r="A4093" s="3">
        <f t="shared" si="378"/>
        <v>43271</v>
      </c>
      <c r="B4093">
        <v>6</v>
      </c>
      <c r="C4093">
        <v>20</v>
      </c>
      <c r="D4093">
        <v>12</v>
      </c>
      <c r="E4093">
        <v>1</v>
      </c>
      <c r="F4093" s="1">
        <f>VLOOKUP(A4093,Weather!$A$1:$E$366, 5)</f>
        <v>0.3333333333333322</v>
      </c>
      <c r="G4093" s="1">
        <f>VLOOKUP(D4093, Summer!$A$1:$E$25, 2)</f>
        <v>1553.30978408544</v>
      </c>
      <c r="H4093" s="1">
        <f>VLOOKUP(D4093, Summer!$A$1:$E$25, 3)</f>
        <v>1117.7462231731799</v>
      </c>
      <c r="I4093" s="1">
        <f>VLOOKUP(D4093, Summer!$A$1:$E$25, 5)</f>
        <v>435.36187980189499</v>
      </c>
      <c r="J4093" s="1">
        <f t="shared" si="379"/>
        <v>1262.9340768105994</v>
      </c>
      <c r="K4093" s="47">
        <f t="shared" si="380"/>
        <v>23.627000857025791</v>
      </c>
      <c r="L4093" s="48">
        <f>Solar!K4110/1000*Variables!$B$3</f>
        <v>40.524500000000003</v>
      </c>
      <c r="M4093">
        <f>IF(E4093=1, VLOOKUP(D4093, Sheet1!$A$2:$C$26, 2), Sheet1!$C$3)</f>
        <v>0.25796000000000002</v>
      </c>
      <c r="N4093" s="1">
        <f>'Electricity Rates'!$J$2</f>
        <v>0.24729999999999999</v>
      </c>
      <c r="O4093" s="145">
        <f>L4093-K4093</f>
        <v>16.897499142974212</v>
      </c>
      <c r="P4093">
        <f t="shared" si="381"/>
        <v>5.8429573119424782</v>
      </c>
      <c r="Q4093">
        <f>IF(O4093&gt;0, IF(Q4092+O4093*Variables!$B$5&lt;Variables!$B$4, Q4092+O4093*Variables!$B$5, Variables!$B$4), IF(Q4092&gt;-O4093, Q4092+O4093/Variables!$B$5, 0))</f>
        <v>40.730817166455424</v>
      </c>
      <c r="R4093">
        <f>IF(O4093&gt;0, 0, IF(Q4092&gt;-O4093, 0, -O4093 - Q4092*Variables!$B$5))</f>
        <v>0</v>
      </c>
      <c r="S4093">
        <f t="shared" si="382"/>
        <v>0</v>
      </c>
      <c r="T4093">
        <f t="shared" si="383"/>
        <v>0</v>
      </c>
    </row>
    <row r="4094" spans="1:20" x14ac:dyDescent="0.3">
      <c r="A4094" s="3">
        <f t="shared" si="378"/>
        <v>43271</v>
      </c>
      <c r="B4094">
        <v>6</v>
      </c>
      <c r="C4094">
        <v>20</v>
      </c>
      <c r="D4094">
        <v>13</v>
      </c>
      <c r="E4094">
        <v>1</v>
      </c>
      <c r="F4094" s="1">
        <f>VLOOKUP(A4094,Weather!$A$1:$E$366, 5)</f>
        <v>0.3333333333333322</v>
      </c>
      <c r="G4094" s="1">
        <f>VLOOKUP(D4094, Summer!$A$1:$E$25, 2)</f>
        <v>1622.5675647430101</v>
      </c>
      <c r="H4094" s="1">
        <f>VLOOKUP(D4094, Summer!$A$1:$E$25, 3)</f>
        <v>1132.28619594112</v>
      </c>
      <c r="I4094" s="1">
        <f>VLOOKUP(D4094, Summer!$A$1:$E$25, 5)</f>
        <v>435.17254436926402</v>
      </c>
      <c r="J4094" s="1">
        <f t="shared" si="379"/>
        <v>1295.7133188750829</v>
      </c>
      <c r="K4094" s="47">
        <f t="shared" si="380"/>
        <v>24.240235700055806</v>
      </c>
      <c r="L4094" s="48">
        <f>Solar!K4111/1000*Variables!$B$3</f>
        <v>40.885649999999998</v>
      </c>
      <c r="M4094">
        <f>IF(E4094=1, VLOOKUP(D4094, Sheet1!$A$2:$C$26, 2), Sheet1!$C$3)</f>
        <v>0.55478000000000005</v>
      </c>
      <c r="N4094" s="1">
        <f>'Electricity Rates'!$J$2</f>
        <v>0.24729999999999999</v>
      </c>
      <c r="O4094" s="145">
        <f>L4094-K4094</f>
        <v>16.645414299944193</v>
      </c>
      <c r="P4094">
        <f t="shared" si="381"/>
        <v>5.9946102886238002</v>
      </c>
      <c r="Q4094">
        <f>IF(O4094&gt;0, IF(Q4093+O4094*Variables!$B$5&lt;Variables!$B$4, Q4093+O4094*Variables!$B$5, Variables!$B$4), IF(Q4093&gt;-O4094, Q4093+O4094/Variables!$B$5, 0))</f>
        <v>56.377506608402967</v>
      </c>
      <c r="R4094">
        <f>IF(O4094&gt;0, 0, IF(Q4093&gt;-O4094, 0, -O4094 - Q4093*Variables!$B$5))</f>
        <v>0</v>
      </c>
      <c r="S4094">
        <f t="shared" si="382"/>
        <v>0</v>
      </c>
      <c r="T4094">
        <f t="shared" si="383"/>
        <v>0</v>
      </c>
    </row>
    <row r="4095" spans="1:20" x14ac:dyDescent="0.3">
      <c r="A4095" s="3">
        <f t="shared" si="378"/>
        <v>43271</v>
      </c>
      <c r="B4095">
        <v>6</v>
      </c>
      <c r="C4095">
        <v>20</v>
      </c>
      <c r="D4095">
        <v>14</v>
      </c>
      <c r="E4095">
        <v>1</v>
      </c>
      <c r="F4095" s="1">
        <f>VLOOKUP(A4095,Weather!$A$1:$E$366, 5)</f>
        <v>0.3333333333333322</v>
      </c>
      <c r="G4095" s="1">
        <f>VLOOKUP(D4095, Summer!$A$1:$E$25, 2)</f>
        <v>1636.26340321468</v>
      </c>
      <c r="H4095" s="1">
        <f>VLOOKUP(D4095, Summer!$A$1:$E$25, 3)</f>
        <v>1156.2601309732199</v>
      </c>
      <c r="I4095" s="1">
        <f>VLOOKUP(D4095, Summer!$A$1:$E$25, 5)</f>
        <v>417.13087064403902</v>
      </c>
      <c r="J4095" s="1">
        <f t="shared" si="379"/>
        <v>1316.2612217203728</v>
      </c>
      <c r="K4095" s="47">
        <f t="shared" si="380"/>
        <v>24.624646356993487</v>
      </c>
      <c r="L4095" s="48">
        <f>Solar!K4112/1000*Variables!$B$3</f>
        <v>38.911149999999999</v>
      </c>
      <c r="M4095">
        <f>IF(E4095=1, VLOOKUP(D4095, Sheet1!$A$2:$C$26, 2), Sheet1!$C$3)</f>
        <v>0.55478000000000005</v>
      </c>
      <c r="N4095" s="1">
        <f>'Electricity Rates'!$J$2</f>
        <v>0.24729999999999999</v>
      </c>
      <c r="O4095" s="145">
        <f>L4095-K4095</f>
        <v>14.286503643006512</v>
      </c>
      <c r="P4095">
        <f t="shared" si="381"/>
        <v>6.0896750440844896</v>
      </c>
      <c r="Q4095">
        <f>IF(O4095&gt;0, IF(Q4094+O4095*Variables!$B$5&lt;Variables!$B$4, Q4094+O4095*Variables!$B$5, Variables!$B$4), IF(Q4094&gt;-O4095, Q4094+O4095/Variables!$B$5, 0))</f>
        <v>69.80682003282908</v>
      </c>
      <c r="R4095">
        <f>IF(O4095&gt;0, 0, IF(Q4094&gt;-O4095, 0, -O4095 - Q4094*Variables!$B$5))</f>
        <v>0</v>
      </c>
      <c r="S4095">
        <f t="shared" si="382"/>
        <v>0</v>
      </c>
      <c r="T4095">
        <f t="shared" si="383"/>
        <v>0</v>
      </c>
    </row>
    <row r="4096" spans="1:20" x14ac:dyDescent="0.3">
      <c r="A4096" s="3">
        <f t="shared" si="378"/>
        <v>43271</v>
      </c>
      <c r="B4096">
        <v>6</v>
      </c>
      <c r="C4096">
        <v>20</v>
      </c>
      <c r="D4096">
        <v>15</v>
      </c>
      <c r="E4096">
        <v>1</v>
      </c>
      <c r="F4096" s="1">
        <f>VLOOKUP(A4096,Weather!$A$1:$E$366, 5)</f>
        <v>0.3333333333333322</v>
      </c>
      <c r="G4096" s="1">
        <f>VLOOKUP(D4096, Summer!$A$1:$E$25, 2)</f>
        <v>1589.7727985285201</v>
      </c>
      <c r="H4096" s="1">
        <f>VLOOKUP(D4096, Summer!$A$1:$E$25, 3)</f>
        <v>1137.7596230737599</v>
      </c>
      <c r="I4096" s="1">
        <f>VLOOKUP(D4096, Summer!$A$1:$E$25, 5)</f>
        <v>403.543562097039</v>
      </c>
      <c r="J4096" s="1">
        <f t="shared" si="379"/>
        <v>1288.4306815586795</v>
      </c>
      <c r="K4096" s="47">
        <f t="shared" si="380"/>
        <v>24.103991947293501</v>
      </c>
      <c r="L4096" s="48">
        <f>Solar!K4113/1000*Variables!$B$3</f>
        <v>34.004150000000003</v>
      </c>
      <c r="M4096">
        <f>IF(E4096=1, VLOOKUP(D4096, Sheet1!$A$2:$C$26, 2), Sheet1!$C$3)</f>
        <v>0.55478000000000005</v>
      </c>
      <c r="N4096" s="1">
        <f>'Electricity Rates'!$J$2</f>
        <v>0.24729999999999999</v>
      </c>
      <c r="O4096" s="145">
        <f>L4096-K4096</f>
        <v>9.9001580527065016</v>
      </c>
      <c r="P4096">
        <f t="shared" si="381"/>
        <v>5.9609172085656823</v>
      </c>
      <c r="Q4096">
        <f>IF(O4096&gt;0, IF(Q4095+O4096*Variables!$B$5&lt;Variables!$B$4, Q4095+O4096*Variables!$B$5, Variables!$B$4), IF(Q4095&gt;-O4096, Q4095+O4096/Variables!$B$5, 0))</f>
        <v>79.112968602373186</v>
      </c>
      <c r="R4096">
        <f>IF(O4096&gt;0, 0, IF(Q4095&gt;-O4096, 0, -O4096 - Q4095*Variables!$B$5))</f>
        <v>0</v>
      </c>
      <c r="S4096">
        <f t="shared" si="382"/>
        <v>0</v>
      </c>
      <c r="T4096">
        <f t="shared" si="383"/>
        <v>0</v>
      </c>
    </row>
    <row r="4097" spans="1:20" x14ac:dyDescent="0.3">
      <c r="A4097" s="3">
        <f t="shared" si="378"/>
        <v>43271</v>
      </c>
      <c r="B4097">
        <v>6</v>
      </c>
      <c r="C4097">
        <v>20</v>
      </c>
      <c r="D4097">
        <v>16</v>
      </c>
      <c r="E4097">
        <v>1</v>
      </c>
      <c r="F4097" s="1">
        <f>VLOOKUP(A4097,Weather!$A$1:$E$366, 5)</f>
        <v>0.3333333333333322</v>
      </c>
      <c r="G4097" s="1">
        <f>VLOOKUP(D4097, Summer!$A$1:$E$25, 2)</f>
        <v>1459.9523441255701</v>
      </c>
      <c r="H4097" s="1">
        <f>VLOOKUP(D4097, Summer!$A$1:$E$25, 3)</f>
        <v>1006.09479349024</v>
      </c>
      <c r="I4097" s="1">
        <f>VLOOKUP(D4097, Summer!$A$1:$E$25, 5)</f>
        <v>381.04254068220598</v>
      </c>
      <c r="J4097" s="1">
        <f t="shared" si="379"/>
        <v>1157.3806437020162</v>
      </c>
      <c r="K4097" s="47">
        <f t="shared" si="380"/>
        <v>21.652304710718131</v>
      </c>
      <c r="L4097" s="48">
        <f>Solar!K4114/1000*Variables!$B$3</f>
        <v>26.927949999999999</v>
      </c>
      <c r="M4097">
        <f>IF(E4097=1, VLOOKUP(D4097, Sheet1!$A$2:$C$26, 2), Sheet1!$C$3)</f>
        <v>0.55478000000000005</v>
      </c>
      <c r="N4097" s="1">
        <f>'Electricity Rates'!$J$2</f>
        <v>0.24729999999999999</v>
      </c>
      <c r="O4097" s="145">
        <f>L4097-K4097</f>
        <v>5.2756452892818686</v>
      </c>
      <c r="P4097">
        <f t="shared" si="381"/>
        <v>5.3546149549605939</v>
      </c>
      <c r="Q4097">
        <f>IF(O4097&gt;0, IF(Q4096+O4097*Variables!$B$5&lt;Variables!$B$4, Q4096+O4097*Variables!$B$5, Variables!$B$4), IF(Q4096&gt;-O4097, Q4096+O4097/Variables!$B$5, 0))</f>
        <v>84.072075174298149</v>
      </c>
      <c r="R4097">
        <f>IF(O4097&gt;0, 0, IF(Q4096&gt;-O4097, 0, -O4097 - Q4096*Variables!$B$5))</f>
        <v>0</v>
      </c>
      <c r="S4097">
        <f t="shared" si="382"/>
        <v>0</v>
      </c>
      <c r="T4097">
        <f t="shared" si="383"/>
        <v>0</v>
      </c>
    </row>
    <row r="4098" spans="1:20" x14ac:dyDescent="0.3">
      <c r="A4098" s="3">
        <f t="shared" si="378"/>
        <v>43271</v>
      </c>
      <c r="B4098">
        <v>6</v>
      </c>
      <c r="C4098">
        <v>20</v>
      </c>
      <c r="D4098">
        <v>17</v>
      </c>
      <c r="E4098">
        <v>1</v>
      </c>
      <c r="F4098" s="1">
        <f>VLOOKUP(A4098,Weather!$A$1:$E$366, 5)</f>
        <v>0.3333333333333322</v>
      </c>
      <c r="G4098" s="1">
        <f>VLOOKUP(D4098, Summer!$A$1:$E$25, 2)</f>
        <v>1144.9480592772099</v>
      </c>
      <c r="H4098" s="1">
        <f>VLOOKUP(D4098, Summer!$A$1:$E$25, 3)</f>
        <v>808.38142168622596</v>
      </c>
      <c r="I4098" s="1">
        <f>VLOOKUP(D4098, Summer!$A$1:$E$25, 5)</f>
        <v>371.93450987035499</v>
      </c>
      <c r="J4098" s="1">
        <f t="shared" si="379"/>
        <v>920.57030088322028</v>
      </c>
      <c r="K4098" s="47">
        <f t="shared" si="380"/>
        <v>17.22205116426057</v>
      </c>
      <c r="L4098" s="48">
        <f>Solar!K4115/1000*Variables!$B$3</f>
        <v>18.240649999999999</v>
      </c>
      <c r="M4098">
        <f>IF(E4098=1, VLOOKUP(D4098, Sheet1!$A$2:$C$26, 2), Sheet1!$C$3)</f>
        <v>0.55478000000000005</v>
      </c>
      <c r="N4098" s="1">
        <f>'Electricity Rates'!$J$2</f>
        <v>0.24729999999999999</v>
      </c>
      <c r="O4098" s="145">
        <f>L4098-K4098</f>
        <v>1.0185988357394287</v>
      </c>
      <c r="P4098">
        <f t="shared" si="381"/>
        <v>4.2590132529216387</v>
      </c>
      <c r="Q4098">
        <f>IF(O4098&gt;0, IF(Q4097+O4098*Variables!$B$5&lt;Variables!$B$4, Q4097+O4098*Variables!$B$5, Variables!$B$4), IF(Q4097&gt;-O4098, Q4097+O4098/Variables!$B$5, 0))</f>
        <v>85.029558079893206</v>
      </c>
      <c r="R4098">
        <f>IF(O4098&gt;0, 0, IF(Q4097&gt;-O4098, 0, -O4098 - Q4097*Variables!$B$5))</f>
        <v>0</v>
      </c>
      <c r="S4098">
        <f t="shared" si="382"/>
        <v>0</v>
      </c>
      <c r="T4098">
        <f t="shared" si="383"/>
        <v>0</v>
      </c>
    </row>
    <row r="4099" spans="1:20" x14ac:dyDescent="0.3">
      <c r="A4099" s="3">
        <f t="shared" ref="A4099:A4162" si="384">DATE(2018, B4099, C4099)</f>
        <v>43271</v>
      </c>
      <c r="B4099">
        <v>6</v>
      </c>
      <c r="C4099">
        <v>20</v>
      </c>
      <c r="D4099">
        <v>18</v>
      </c>
      <c r="E4099">
        <v>1</v>
      </c>
      <c r="F4099" s="1">
        <f>VLOOKUP(A4099,Weather!$A$1:$E$366, 5)</f>
        <v>0.3333333333333322</v>
      </c>
      <c r="G4099" s="1">
        <f>VLOOKUP(D4099, Summer!$A$1:$E$25, 2)</f>
        <v>769.75210584620504</v>
      </c>
      <c r="H4099" s="1">
        <f>VLOOKUP(D4099, Summer!$A$1:$E$25, 3)</f>
        <v>572.92139445417001</v>
      </c>
      <c r="I4099" s="1">
        <f>VLOOKUP(D4099, Summer!$A$1:$E$25, 5)</f>
        <v>349.41355840998102</v>
      </c>
      <c r="J4099" s="1">
        <f t="shared" ref="J4099:J4162" si="385">IF(E4099=0, I4099, H4099 + (G4099-H4099)*F4099)</f>
        <v>638.53163158484813</v>
      </c>
      <c r="K4099" s="47">
        <f t="shared" ref="K4099:K4162" si="386">J4099*1000/53453</f>
        <v>11.945665006357887</v>
      </c>
      <c r="L4099" s="48">
        <f>Solar!K4116/1000*Variables!$B$3</f>
        <v>8.6248999999999985</v>
      </c>
      <c r="M4099">
        <f>IF(E4099=1, VLOOKUP(D4099, Sheet1!$A$2:$C$26, 2), Sheet1!$C$3)</f>
        <v>0.55478000000000005</v>
      </c>
      <c r="N4099" s="1">
        <f>'Electricity Rates'!$J$2</f>
        <v>0.24729999999999999</v>
      </c>
      <c r="O4099" s="145">
        <f>L4099-K4099</f>
        <v>-3.3207650063578882</v>
      </c>
      <c r="P4099">
        <f t="shared" ref="P4099:P4162" si="387">N4099*K4099</f>
        <v>2.9541629560723051</v>
      </c>
      <c r="Q4099">
        <f>IF(O4099&gt;0, IF(Q4098+O4099*Variables!$B$5&lt;Variables!$B$4, Q4098+O4099*Variables!$B$5, Variables!$B$4), IF(Q4098&gt;-O4099, Q4098+O4099/Variables!$B$5, 0))</f>
        <v>81.496829349725246</v>
      </c>
      <c r="R4099">
        <f>IF(O4099&gt;0, 0, IF(Q4098&gt;-O4099, 0, -O4099 - Q4098*Variables!$B$5))</f>
        <v>0</v>
      </c>
      <c r="S4099">
        <f t="shared" ref="S4099:S4162" si="388">R4099*M4099</f>
        <v>0</v>
      </c>
      <c r="T4099">
        <f t="shared" ref="T4099:T4162" si="389">IF(AND(R4099&gt;0, M4099&gt;0.3), 1, 0)</f>
        <v>0</v>
      </c>
    </row>
    <row r="4100" spans="1:20" x14ac:dyDescent="0.3">
      <c r="A4100" s="3">
        <f t="shared" si="384"/>
        <v>43271</v>
      </c>
      <c r="B4100">
        <v>6</v>
      </c>
      <c r="C4100">
        <v>20</v>
      </c>
      <c r="D4100">
        <v>19</v>
      </c>
      <c r="E4100">
        <v>1</v>
      </c>
      <c r="F4100" s="1">
        <f>VLOOKUP(A4100,Weather!$A$1:$E$366, 5)</f>
        <v>0.3333333333333322</v>
      </c>
      <c r="G4100" s="1">
        <f>VLOOKUP(D4100, Summer!$A$1:$E$25, 2)</f>
        <v>565.86125451999203</v>
      </c>
      <c r="H4100" s="1">
        <f>VLOOKUP(D4100, Summer!$A$1:$E$25, 3)</f>
        <v>365.77406038600299</v>
      </c>
      <c r="I4100" s="1">
        <f>VLOOKUP(D4100, Summer!$A$1:$E$25, 5)</f>
        <v>331.38683221891199</v>
      </c>
      <c r="J4100" s="1">
        <f t="shared" si="385"/>
        <v>432.46979176399913</v>
      </c>
      <c r="K4100" s="47">
        <f t="shared" si="386"/>
        <v>8.0906551879969157</v>
      </c>
      <c r="L4100" s="48">
        <f>Solar!K4117/1000*Variables!$B$3</f>
        <v>1.8227</v>
      </c>
      <c r="M4100">
        <f>IF(E4100=1, VLOOKUP(D4100, Sheet1!$A$2:$C$26, 2), Sheet1!$C$3)</f>
        <v>0.25796000000000002</v>
      </c>
      <c r="N4100" s="1">
        <f>'Electricity Rates'!$J$2</f>
        <v>0.24729999999999999</v>
      </c>
      <c r="O4100" s="145">
        <f>L4100-K4100</f>
        <v>-6.2679551879969155</v>
      </c>
      <c r="P4100">
        <f t="shared" si="387"/>
        <v>2.0008190279916374</v>
      </c>
      <c r="Q4100">
        <f>IF(O4100&gt;0, IF(Q4099+O4100*Variables!$B$5&lt;Variables!$B$4, Q4099+O4100*Variables!$B$5, Variables!$B$4), IF(Q4099&gt;-O4100, Q4099+O4100/Variables!$B$5, 0))</f>
        <v>74.828791915685969</v>
      </c>
      <c r="R4100">
        <f>IF(O4100&gt;0, 0, IF(Q4099&gt;-O4100, 0, -O4100 - Q4099*Variables!$B$5))</f>
        <v>0</v>
      </c>
      <c r="S4100">
        <f t="shared" si="388"/>
        <v>0</v>
      </c>
      <c r="T4100">
        <f t="shared" si="389"/>
        <v>0</v>
      </c>
    </row>
    <row r="4101" spans="1:20" x14ac:dyDescent="0.3">
      <c r="A4101" s="3">
        <f t="shared" si="384"/>
        <v>43271</v>
      </c>
      <c r="B4101">
        <v>6</v>
      </c>
      <c r="C4101">
        <v>20</v>
      </c>
      <c r="D4101">
        <v>20</v>
      </c>
      <c r="E4101">
        <v>1</v>
      </c>
      <c r="F4101" s="1">
        <f>VLOOKUP(A4101,Weather!$A$1:$E$366, 5)</f>
        <v>0.3333333333333322</v>
      </c>
      <c r="G4101" s="1">
        <f>VLOOKUP(D4101, Summer!$A$1:$E$25, 2)</f>
        <v>459.178981251175</v>
      </c>
      <c r="H4101" s="1">
        <f>VLOOKUP(D4101, Summer!$A$1:$E$25, 3)</f>
        <v>328.41643432967999</v>
      </c>
      <c r="I4101" s="1">
        <f>VLOOKUP(D4101, Summer!$A$1:$E$25, 5)</f>
        <v>326.73316658528501</v>
      </c>
      <c r="J4101" s="1">
        <f t="shared" si="385"/>
        <v>372.00394997017816</v>
      </c>
      <c r="K4101" s="47">
        <f t="shared" si="386"/>
        <v>6.9594587763114912</v>
      </c>
      <c r="L4101" s="48">
        <f>Solar!K4118/1000*Variables!$B$3</f>
        <v>0.26784999999999998</v>
      </c>
      <c r="M4101">
        <f>IF(E4101=1, VLOOKUP(D4101, Sheet1!$A$2:$C$26, 2), Sheet1!$C$3)</f>
        <v>0.25796000000000002</v>
      </c>
      <c r="N4101" s="1">
        <f>'Electricity Rates'!$J$2</f>
        <v>0.24729999999999999</v>
      </c>
      <c r="O4101" s="145">
        <f>L4101-K4101</f>
        <v>-6.6916087763114911</v>
      </c>
      <c r="P4101">
        <f t="shared" si="387"/>
        <v>1.7210741553818316</v>
      </c>
      <c r="Q4101">
        <f>IF(O4101&gt;0, IF(Q4100+O4101*Variables!$B$5&lt;Variables!$B$4, Q4100+O4101*Variables!$B$5, Variables!$B$4), IF(Q4100&gt;-O4101, Q4100+O4101/Variables!$B$5, 0))</f>
        <v>67.710059174929057</v>
      </c>
      <c r="R4101">
        <f>IF(O4101&gt;0, 0, IF(Q4100&gt;-O4101, 0, -O4101 - Q4100*Variables!$B$5))</f>
        <v>0</v>
      </c>
      <c r="S4101">
        <f t="shared" si="388"/>
        <v>0</v>
      </c>
      <c r="T4101">
        <f t="shared" si="389"/>
        <v>0</v>
      </c>
    </row>
    <row r="4102" spans="1:20" x14ac:dyDescent="0.3">
      <c r="A4102" s="3">
        <f t="shared" si="384"/>
        <v>43271</v>
      </c>
      <c r="B4102">
        <v>6</v>
      </c>
      <c r="C4102">
        <v>20</v>
      </c>
      <c r="D4102">
        <v>21</v>
      </c>
      <c r="E4102">
        <v>1</v>
      </c>
      <c r="F4102" s="1">
        <f>VLOOKUP(A4102,Weather!$A$1:$E$366, 5)</f>
        <v>0.3333333333333322</v>
      </c>
      <c r="G4102" s="1">
        <f>VLOOKUP(D4102, Summer!$A$1:$E$25, 2)</f>
        <v>403.43414919632897</v>
      </c>
      <c r="H4102" s="1">
        <f>VLOOKUP(D4102, Summer!$A$1:$E$25, 3)</f>
        <v>305.25297715532997</v>
      </c>
      <c r="I4102" s="1">
        <f>VLOOKUP(D4102, Summer!$A$1:$E$25, 5)</f>
        <v>313.15582306105603</v>
      </c>
      <c r="J4102" s="1">
        <f t="shared" si="385"/>
        <v>337.98003450232954</v>
      </c>
      <c r="K4102" s="47">
        <f t="shared" si="386"/>
        <v>6.3229385535391751</v>
      </c>
      <c r="L4102" s="48">
        <f>Solar!K4119/1000*Variables!$B$3</f>
        <v>0</v>
      </c>
      <c r="M4102">
        <f>IF(E4102=1, VLOOKUP(D4102, Sheet1!$A$2:$C$26, 2), Sheet1!$C$3)</f>
        <v>0.25796000000000002</v>
      </c>
      <c r="N4102" s="1">
        <f>'Electricity Rates'!$J$2</f>
        <v>0.24729999999999999</v>
      </c>
      <c r="O4102" s="145">
        <f>L4102-K4102</f>
        <v>-6.3229385535391751</v>
      </c>
      <c r="P4102">
        <f t="shared" si="387"/>
        <v>1.563662704290238</v>
      </c>
      <c r="Q4102">
        <f>IF(O4102&gt;0, IF(Q4101+O4102*Variables!$B$5&lt;Variables!$B$4, Q4101+O4102*Variables!$B$5, Variables!$B$4), IF(Q4101&gt;-O4102, Q4101+O4102/Variables!$B$5, 0))</f>
        <v>60.983528798823549</v>
      </c>
      <c r="R4102">
        <f>IF(O4102&gt;0, 0, IF(Q4101&gt;-O4102, 0, -O4102 - Q4101*Variables!$B$5))</f>
        <v>0</v>
      </c>
      <c r="S4102">
        <f t="shared" si="388"/>
        <v>0</v>
      </c>
      <c r="T4102">
        <f t="shared" si="389"/>
        <v>0</v>
      </c>
    </row>
    <row r="4103" spans="1:20" x14ac:dyDescent="0.3">
      <c r="A4103" s="3">
        <f t="shared" si="384"/>
        <v>43271</v>
      </c>
      <c r="B4103">
        <v>6</v>
      </c>
      <c r="C4103">
        <v>20</v>
      </c>
      <c r="D4103">
        <v>22</v>
      </c>
      <c r="E4103">
        <v>1</v>
      </c>
      <c r="F4103" s="1">
        <f>VLOOKUP(A4103,Weather!$A$1:$E$366, 5)</f>
        <v>0.3333333333333322</v>
      </c>
      <c r="G4103" s="1">
        <f>VLOOKUP(D4103, Summer!$A$1:$E$25, 2)</f>
        <v>366.19777187885302</v>
      </c>
      <c r="H4103" s="1">
        <f>VLOOKUP(D4103, Summer!$A$1:$E$25, 3)</f>
        <v>263.18917633836901</v>
      </c>
      <c r="I4103" s="1">
        <f>VLOOKUP(D4103, Summer!$A$1:$E$25, 5)</f>
        <v>295.10418431306101</v>
      </c>
      <c r="J4103" s="1">
        <f t="shared" si="385"/>
        <v>297.52537485186355</v>
      </c>
      <c r="K4103" s="47">
        <f t="shared" si="386"/>
        <v>5.5661118150873392</v>
      </c>
      <c r="L4103" s="48">
        <f>Solar!K4120/1000*Variables!$B$3</f>
        <v>0</v>
      </c>
      <c r="M4103">
        <f>IF(E4103=1, VLOOKUP(D4103, Sheet1!$A$2:$C$26, 2), Sheet1!$C$3)</f>
        <v>0.18637999999999999</v>
      </c>
      <c r="N4103" s="1">
        <f>'Electricity Rates'!$J$2</f>
        <v>0.24729999999999999</v>
      </c>
      <c r="O4103" s="145">
        <f>L4103-K4103</f>
        <v>-5.5661118150873392</v>
      </c>
      <c r="P4103">
        <f t="shared" si="387"/>
        <v>1.3764994518710989</v>
      </c>
      <c r="Q4103">
        <f>IF(O4103&gt;0, IF(Q4102+O4103*Variables!$B$5&lt;Variables!$B$4, Q4102+O4103*Variables!$B$5, Variables!$B$4), IF(Q4102&gt;-O4103, Q4102+O4103/Variables!$B$5, 0))</f>
        <v>55.062133250858295</v>
      </c>
      <c r="R4103">
        <f>IF(O4103&gt;0, 0, IF(Q4102&gt;-O4103, 0, -O4103 - Q4102*Variables!$B$5))</f>
        <v>0</v>
      </c>
      <c r="S4103">
        <f t="shared" si="388"/>
        <v>0</v>
      </c>
      <c r="T4103">
        <f t="shared" si="389"/>
        <v>0</v>
      </c>
    </row>
    <row r="4104" spans="1:20" x14ac:dyDescent="0.3">
      <c r="A4104" s="3">
        <f t="shared" si="384"/>
        <v>43271</v>
      </c>
      <c r="B4104">
        <v>6</v>
      </c>
      <c r="C4104">
        <v>20</v>
      </c>
      <c r="D4104">
        <v>23</v>
      </c>
      <c r="E4104">
        <v>1</v>
      </c>
      <c r="F4104" s="1">
        <f>VLOOKUP(A4104,Weather!$A$1:$E$366, 5)</f>
        <v>0.3333333333333322</v>
      </c>
      <c r="G4104" s="1">
        <f>VLOOKUP(D4104, Summer!$A$1:$E$25, 2)</f>
        <v>342.86102460129899</v>
      </c>
      <c r="H4104" s="1">
        <f>VLOOKUP(D4104, Summer!$A$1:$E$25, 3)</f>
        <v>273.02297434567402</v>
      </c>
      <c r="I4104" s="1">
        <f>VLOOKUP(D4104, Summer!$A$1:$E$25, 5)</f>
        <v>281.53182330021599</v>
      </c>
      <c r="J4104" s="1">
        <f t="shared" si="385"/>
        <v>296.30232443088227</v>
      </c>
      <c r="K4104" s="47">
        <f t="shared" si="386"/>
        <v>5.5432309586156494</v>
      </c>
      <c r="L4104" s="48">
        <f>Solar!K4121/1000*Variables!$B$3</f>
        <v>0</v>
      </c>
      <c r="M4104">
        <f>IF(E4104=1, VLOOKUP(D4104, Sheet1!$A$2:$C$26, 2), Sheet1!$C$3)</f>
        <v>0.18637999999999999</v>
      </c>
      <c r="N4104" s="1">
        <f>'Electricity Rates'!$J$2</f>
        <v>0.24729999999999999</v>
      </c>
      <c r="O4104" s="145">
        <f>L4104-K4104</f>
        <v>-5.5432309586156494</v>
      </c>
      <c r="P4104">
        <f t="shared" si="387"/>
        <v>1.3708410160656501</v>
      </c>
      <c r="Q4104">
        <f>IF(O4104&gt;0, IF(Q4103+O4104*Variables!$B$5&lt;Variables!$B$4, Q4103+O4104*Variables!$B$5, Variables!$B$4), IF(Q4103&gt;-O4104, Q4103+O4104/Variables!$B$5, 0))</f>
        <v>49.16507903956505</v>
      </c>
      <c r="R4104">
        <f>IF(O4104&gt;0, 0, IF(Q4103&gt;-O4104, 0, -O4104 - Q4103*Variables!$B$5))</f>
        <v>0</v>
      </c>
      <c r="S4104">
        <f t="shared" si="388"/>
        <v>0</v>
      </c>
      <c r="T4104">
        <f t="shared" si="389"/>
        <v>0</v>
      </c>
    </row>
    <row r="4105" spans="1:20" x14ac:dyDescent="0.3">
      <c r="A4105" s="3">
        <f t="shared" si="384"/>
        <v>43271</v>
      </c>
      <c r="B4105">
        <v>6</v>
      </c>
      <c r="C4105">
        <v>20</v>
      </c>
      <c r="D4105">
        <v>24</v>
      </c>
      <c r="E4105">
        <v>1</v>
      </c>
      <c r="F4105" s="1">
        <f>VLOOKUP(A4105,Weather!$A$1:$E$366, 5)</f>
        <v>0.3333333333333322</v>
      </c>
      <c r="G4105" s="1">
        <f>VLOOKUP(D4105, Summer!$A$1:$E$25, 2)</f>
        <v>310.26482453023402</v>
      </c>
      <c r="H4105" s="1">
        <f>VLOOKUP(D4105, Summer!$A$1:$E$25, 3)</f>
        <v>259.09090909090901</v>
      </c>
      <c r="I4105" s="1">
        <f>VLOOKUP(D4105, Summer!$A$1:$E$25, 5)</f>
        <v>276.86321013243497</v>
      </c>
      <c r="J4105" s="1">
        <f t="shared" si="385"/>
        <v>276.14888090401729</v>
      </c>
      <c r="K4105" s="47">
        <f t="shared" si="386"/>
        <v>5.166199856023372</v>
      </c>
      <c r="L4105" s="48">
        <f>Solar!K4122/1000*Variables!$B$3</f>
        <v>0</v>
      </c>
      <c r="M4105">
        <f>IF(E4105=1, VLOOKUP(D4105, Sheet1!$A$2:$C$26, 2), Sheet1!$C$3)</f>
        <v>0.18637999999999999</v>
      </c>
      <c r="N4105" s="1">
        <f>'Electricity Rates'!$J$2</f>
        <v>0.24729999999999999</v>
      </c>
      <c r="O4105" s="145">
        <f>L4105-K4105</f>
        <v>-5.166199856023372</v>
      </c>
      <c r="P4105">
        <f t="shared" si="387"/>
        <v>1.2776012243945798</v>
      </c>
      <c r="Q4105">
        <f>IF(O4105&gt;0, IF(Q4104+O4105*Variables!$B$5&lt;Variables!$B$4, Q4104+O4105*Variables!$B$5, Variables!$B$4), IF(Q4104&gt;-O4105, Q4104+O4105/Variables!$B$5, 0))</f>
        <v>43.669121745923164</v>
      </c>
      <c r="R4105">
        <f>IF(O4105&gt;0, 0, IF(Q4104&gt;-O4105, 0, -O4105 - Q4104*Variables!$B$5))</f>
        <v>0</v>
      </c>
      <c r="S4105">
        <f t="shared" si="388"/>
        <v>0</v>
      </c>
      <c r="T4105">
        <f t="shared" si="389"/>
        <v>0</v>
      </c>
    </row>
    <row r="4106" spans="1:20" x14ac:dyDescent="0.3">
      <c r="A4106" s="3">
        <f t="shared" si="384"/>
        <v>43272</v>
      </c>
      <c r="B4106">
        <v>6</v>
      </c>
      <c r="C4106">
        <v>21</v>
      </c>
      <c r="D4106">
        <v>1</v>
      </c>
      <c r="E4106">
        <v>1</v>
      </c>
      <c r="F4106" s="1">
        <f>VLOOKUP(A4106,Weather!$A$1:$E$366, 5)</f>
        <v>0.3333333333333322</v>
      </c>
      <c r="G4106" s="1">
        <f>VLOOKUP(D4106, Summer!$A$1:$E$25, 2)</f>
        <v>305.44698283970399</v>
      </c>
      <c r="H4106" s="1">
        <f>VLOOKUP(D4106, Summer!$A$1:$E$25, 3)</f>
        <v>264.36707082495798</v>
      </c>
      <c r="I4106" s="1">
        <f>VLOOKUP(D4106, Summer!$A$1:$E$25, 5)</f>
        <v>276.703769768114</v>
      </c>
      <c r="J4106" s="1">
        <f t="shared" si="385"/>
        <v>278.0603748298733</v>
      </c>
      <c r="K4106" s="47">
        <f t="shared" si="386"/>
        <v>5.2019601300183949</v>
      </c>
      <c r="L4106" s="48">
        <f>Solar!K4123/1000*Variables!$B$3</f>
        <v>0</v>
      </c>
      <c r="M4106">
        <f>IF(E4106=1, VLOOKUP(D4106, Sheet1!$A$2:$C$26, 2), Sheet1!$C$3)</f>
        <v>0.18637999999999999</v>
      </c>
      <c r="N4106" s="1">
        <f>'Electricity Rates'!$J$2</f>
        <v>0.24729999999999999</v>
      </c>
      <c r="O4106" s="145">
        <f>L4106-K4106</f>
        <v>-5.2019601300183949</v>
      </c>
      <c r="P4106">
        <f t="shared" si="387"/>
        <v>1.286444740153549</v>
      </c>
      <c r="Q4106">
        <f>IF(O4106&gt;0, IF(Q4105+O4106*Variables!$B$5&lt;Variables!$B$4, Q4105+O4106*Variables!$B$5, Variables!$B$4), IF(Q4105&gt;-O4106, Q4105+O4106/Variables!$B$5, 0))</f>
        <v>38.135121607605726</v>
      </c>
      <c r="R4106">
        <f>IF(O4106&gt;0, 0, IF(Q4105&gt;-O4106, 0, -O4106 - Q4105*Variables!$B$5))</f>
        <v>0</v>
      </c>
      <c r="S4106">
        <f t="shared" si="388"/>
        <v>0</v>
      </c>
      <c r="T4106">
        <f t="shared" si="389"/>
        <v>0</v>
      </c>
    </row>
    <row r="4107" spans="1:20" x14ac:dyDescent="0.3">
      <c r="A4107" s="3">
        <f t="shared" si="384"/>
        <v>43272</v>
      </c>
      <c r="B4107">
        <v>6</v>
      </c>
      <c r="C4107">
        <v>21</v>
      </c>
      <c r="D4107">
        <v>2</v>
      </c>
      <c r="E4107">
        <v>1</v>
      </c>
      <c r="F4107" s="1">
        <f>VLOOKUP(A4107,Weather!$A$1:$E$366, 5)</f>
        <v>0.3333333333333322</v>
      </c>
      <c r="G4107" s="1">
        <f>VLOOKUP(D4107, Summer!$A$1:$E$25, 2)</f>
        <v>286.71906025959902</v>
      </c>
      <c r="H4107" s="1">
        <f>VLOOKUP(D4107, Summer!$A$1:$E$25, 3)</f>
        <v>260.03911906460002</v>
      </c>
      <c r="I4107" s="1">
        <f>VLOOKUP(D4107, Summer!$A$1:$E$25, 5)</f>
        <v>276.50446931271199</v>
      </c>
      <c r="J4107" s="1">
        <f t="shared" si="385"/>
        <v>268.93243279626631</v>
      </c>
      <c r="K4107" s="47">
        <f t="shared" si="386"/>
        <v>5.0311943725565698</v>
      </c>
      <c r="L4107" s="48">
        <f>Solar!K4124/1000*Variables!$B$3</f>
        <v>0</v>
      </c>
      <c r="M4107">
        <f>IF(E4107=1, VLOOKUP(D4107, Sheet1!$A$2:$C$26, 2), Sheet1!$C$3)</f>
        <v>0.18637999999999999</v>
      </c>
      <c r="N4107" s="1">
        <f>'Electricity Rates'!$J$2</f>
        <v>0.24729999999999999</v>
      </c>
      <c r="O4107" s="145">
        <f>L4107-K4107</f>
        <v>-5.0311943725565698</v>
      </c>
      <c r="P4107">
        <f t="shared" si="387"/>
        <v>1.2442143683332396</v>
      </c>
      <c r="Q4107">
        <f>IF(O4107&gt;0, IF(Q4106+O4107*Variables!$B$5&lt;Variables!$B$4, Q4106+O4107*Variables!$B$5, Variables!$B$4), IF(Q4106&gt;-O4107, Q4106+O4107/Variables!$B$5, 0))</f>
        <v>32.782787168715757</v>
      </c>
      <c r="R4107">
        <f>IF(O4107&gt;0, 0, IF(Q4106&gt;-O4107, 0, -O4107 - Q4106*Variables!$B$5))</f>
        <v>0</v>
      </c>
      <c r="S4107">
        <f t="shared" si="388"/>
        <v>0</v>
      </c>
      <c r="T4107">
        <f t="shared" si="389"/>
        <v>0</v>
      </c>
    </row>
    <row r="4108" spans="1:20" x14ac:dyDescent="0.3">
      <c r="A4108" s="3">
        <f t="shared" si="384"/>
        <v>43272</v>
      </c>
      <c r="B4108">
        <v>6</v>
      </c>
      <c r="C4108">
        <v>21</v>
      </c>
      <c r="D4108">
        <v>3</v>
      </c>
      <c r="E4108">
        <v>1</v>
      </c>
      <c r="F4108" s="1">
        <f>VLOOKUP(A4108,Weather!$A$1:$E$366, 5)</f>
        <v>0.3333333333333322</v>
      </c>
      <c r="G4108" s="1">
        <f>VLOOKUP(D4108, Summer!$A$1:$E$25, 2)</f>
        <v>272.63131492590298</v>
      </c>
      <c r="H4108" s="1">
        <f>VLOOKUP(D4108, Summer!$A$1:$E$25, 3)</f>
        <v>241.571030279452</v>
      </c>
      <c r="I4108" s="1">
        <f>VLOOKUP(D4108, Summer!$A$1:$E$25, 5)</f>
        <v>276.33008141423602</v>
      </c>
      <c r="J4108" s="1">
        <f t="shared" si="385"/>
        <v>251.92445849493564</v>
      </c>
      <c r="K4108" s="47">
        <f t="shared" si="386"/>
        <v>4.7130087833224632</v>
      </c>
      <c r="L4108" s="48">
        <f>Solar!K4125/1000*Variables!$B$3</f>
        <v>0</v>
      </c>
      <c r="M4108">
        <f>IF(E4108=1, VLOOKUP(D4108, Sheet1!$A$2:$C$26, 2), Sheet1!$C$3)</f>
        <v>0.18637999999999999</v>
      </c>
      <c r="N4108" s="1">
        <f>'Electricity Rates'!$J$2</f>
        <v>0.24729999999999999</v>
      </c>
      <c r="O4108" s="145">
        <f>L4108-K4108</f>
        <v>-4.7130087833224632</v>
      </c>
      <c r="P4108">
        <f t="shared" si="387"/>
        <v>1.1655270721156452</v>
      </c>
      <c r="Q4108">
        <f>IF(O4108&gt;0, IF(Q4107+O4108*Variables!$B$5&lt;Variables!$B$4, Q4107+O4108*Variables!$B$5, Variables!$B$4), IF(Q4107&gt;-O4108, Q4107+O4108/Variables!$B$5, 0))</f>
        <v>27.768948037521646</v>
      </c>
      <c r="R4108">
        <f>IF(O4108&gt;0, 0, IF(Q4107&gt;-O4108, 0, -O4108 - Q4107*Variables!$B$5))</f>
        <v>0</v>
      </c>
      <c r="S4108">
        <f t="shared" si="388"/>
        <v>0</v>
      </c>
      <c r="T4108">
        <f t="shared" si="389"/>
        <v>0</v>
      </c>
    </row>
    <row r="4109" spans="1:20" x14ac:dyDescent="0.3">
      <c r="A4109" s="3">
        <f t="shared" si="384"/>
        <v>43272</v>
      </c>
      <c r="B4109">
        <v>6</v>
      </c>
      <c r="C4109">
        <v>21</v>
      </c>
      <c r="D4109">
        <v>4</v>
      </c>
      <c r="E4109">
        <v>1</v>
      </c>
      <c r="F4109" s="1">
        <f>VLOOKUP(A4109,Weather!$A$1:$E$366, 5)</f>
        <v>0.3333333333333322</v>
      </c>
      <c r="G4109" s="1">
        <f>VLOOKUP(D4109, Summer!$A$1:$E$25, 2)</f>
        <v>286.33237882239803</v>
      </c>
      <c r="H4109" s="1">
        <f>VLOOKUP(D4109, Summer!$A$1:$E$25, 3)</f>
        <v>256.10019667595998</v>
      </c>
      <c r="I4109" s="1">
        <f>VLOOKUP(D4109, Summer!$A$1:$E$25, 5)</f>
        <v>276.13078095883401</v>
      </c>
      <c r="J4109" s="1">
        <f t="shared" si="385"/>
        <v>266.17759072477264</v>
      </c>
      <c r="K4109" s="47">
        <f t="shared" si="386"/>
        <v>4.9796567213210237</v>
      </c>
      <c r="L4109" s="48">
        <f>Solar!K4126/1000*Variables!$B$3</f>
        <v>0</v>
      </c>
      <c r="M4109">
        <f>IF(E4109=1, VLOOKUP(D4109, Sheet1!$A$2:$C$26, 2), Sheet1!$C$3)</f>
        <v>0.18637999999999999</v>
      </c>
      <c r="N4109" s="1">
        <f>'Electricity Rates'!$J$2</f>
        <v>0.24729999999999999</v>
      </c>
      <c r="O4109" s="145">
        <f>L4109-K4109</f>
        <v>-4.9796567213210237</v>
      </c>
      <c r="P4109">
        <f t="shared" si="387"/>
        <v>1.2314691071826891</v>
      </c>
      <c r="Q4109">
        <f>IF(O4109&gt;0, IF(Q4108+O4109*Variables!$B$5&lt;Variables!$B$4, Q4108+O4109*Variables!$B$5, Variables!$B$4), IF(Q4108&gt;-O4109, Q4108+O4109/Variables!$B$5, 0))</f>
        <v>22.47144088718013</v>
      </c>
      <c r="R4109">
        <f>IF(O4109&gt;0, 0, IF(Q4108&gt;-O4109, 0, -O4109 - Q4108*Variables!$B$5))</f>
        <v>0</v>
      </c>
      <c r="S4109">
        <f t="shared" si="388"/>
        <v>0</v>
      </c>
      <c r="T4109">
        <f t="shared" si="389"/>
        <v>0</v>
      </c>
    </row>
    <row r="4110" spans="1:20" x14ac:dyDescent="0.3">
      <c r="A4110" s="3">
        <f t="shared" si="384"/>
        <v>43272</v>
      </c>
      <c r="B4110">
        <v>6</v>
      </c>
      <c r="C4110">
        <v>21</v>
      </c>
      <c r="D4110">
        <v>5</v>
      </c>
      <c r="E4110">
        <v>1</v>
      </c>
      <c r="F4110" s="1">
        <f>VLOOKUP(A4110,Weather!$A$1:$E$366, 5)</f>
        <v>0.3333333333333322</v>
      </c>
      <c r="G4110" s="1">
        <f>VLOOKUP(D4110, Summer!$A$1:$E$25, 2)</f>
        <v>323.19252555232703</v>
      </c>
      <c r="H4110" s="1">
        <f>VLOOKUP(D4110, Summer!$A$1:$E$25, 3)</f>
        <v>290.90909090909099</v>
      </c>
      <c r="I4110" s="1">
        <f>VLOOKUP(D4110, Summer!$A$1:$E$25, 5)</f>
        <v>275.93148050343302</v>
      </c>
      <c r="J4110" s="1">
        <f t="shared" si="385"/>
        <v>301.67023579016961</v>
      </c>
      <c r="K4110" s="47">
        <f t="shared" si="386"/>
        <v>5.6436539724649624</v>
      </c>
      <c r="L4110" s="48">
        <f>Solar!K4127/1000*Variables!$B$3</f>
        <v>0</v>
      </c>
      <c r="M4110">
        <f>IF(E4110=1, VLOOKUP(D4110, Sheet1!$A$2:$C$26, 2), Sheet1!$C$3)</f>
        <v>0.18637999999999999</v>
      </c>
      <c r="N4110" s="1">
        <f>'Electricity Rates'!$J$2</f>
        <v>0.24729999999999999</v>
      </c>
      <c r="O4110" s="145">
        <f>L4110-K4110</f>
        <v>-5.6436539724649624</v>
      </c>
      <c r="P4110">
        <f t="shared" si="387"/>
        <v>1.395675627390585</v>
      </c>
      <c r="Q4110">
        <f>IF(O4110&gt;0, IF(Q4109+O4110*Variables!$B$5&lt;Variables!$B$4, Q4109+O4110*Variables!$B$5, Variables!$B$4), IF(Q4109&gt;-O4110, Q4109+O4110/Variables!$B$5, 0))</f>
        <v>16.467553682430168</v>
      </c>
      <c r="R4110">
        <f>IF(O4110&gt;0, 0, IF(Q4109&gt;-O4110, 0, -O4110 - Q4109*Variables!$B$5))</f>
        <v>0</v>
      </c>
      <c r="S4110">
        <f t="shared" si="388"/>
        <v>0</v>
      </c>
      <c r="T4110">
        <f t="shared" si="389"/>
        <v>0</v>
      </c>
    </row>
    <row r="4111" spans="1:20" x14ac:dyDescent="0.3">
      <c r="A4111" s="3">
        <f t="shared" si="384"/>
        <v>43272</v>
      </c>
      <c r="B4111">
        <v>6</v>
      </c>
      <c r="C4111">
        <v>21</v>
      </c>
      <c r="D4111">
        <v>6</v>
      </c>
      <c r="E4111">
        <v>1</v>
      </c>
      <c r="F4111" s="1">
        <f>VLOOKUP(A4111,Weather!$A$1:$E$366, 5)</f>
        <v>0.3333333333333322</v>
      </c>
      <c r="G4111" s="1">
        <f>VLOOKUP(D4111, Summer!$A$1:$E$25, 2)</f>
        <v>420.20776289112302</v>
      </c>
      <c r="H4111" s="1">
        <f>VLOOKUP(D4111, Summer!$A$1:$E$25, 3)</f>
        <v>354.54545454545399</v>
      </c>
      <c r="I4111" s="1">
        <f>VLOOKUP(D4111, Summer!$A$1:$E$25, 5)</f>
        <v>244.50179868660999</v>
      </c>
      <c r="J4111" s="1">
        <f t="shared" si="385"/>
        <v>376.43289066067695</v>
      </c>
      <c r="K4111" s="47">
        <f t="shared" si="386"/>
        <v>7.0423155044745274</v>
      </c>
      <c r="L4111" s="48">
        <f>Solar!K4128/1000*Variables!$B$3</f>
        <v>0.92064999999999997</v>
      </c>
      <c r="M4111">
        <f>IF(E4111=1, VLOOKUP(D4111, Sheet1!$A$2:$C$26, 2), Sheet1!$C$3)</f>
        <v>0.18637999999999999</v>
      </c>
      <c r="N4111" s="1">
        <f>'Electricity Rates'!$J$2</f>
        <v>0.24729999999999999</v>
      </c>
      <c r="O4111" s="145">
        <f>L4111-K4111</f>
        <v>-6.1216655044745272</v>
      </c>
      <c r="P4111">
        <f t="shared" si="387"/>
        <v>1.7415646242565506</v>
      </c>
      <c r="Q4111">
        <f>IF(O4111&gt;0, IF(Q4110+O4111*Variables!$B$5&lt;Variables!$B$4, Q4110+O4111*Variables!$B$5, Variables!$B$4), IF(Q4110&gt;-O4111, Q4110+O4111/Variables!$B$5, 0))</f>
        <v>9.9551435712870529</v>
      </c>
      <c r="R4111">
        <f>IF(O4111&gt;0, 0, IF(Q4110&gt;-O4111, 0, -O4111 - Q4110*Variables!$B$5))</f>
        <v>0</v>
      </c>
      <c r="S4111">
        <f t="shared" si="388"/>
        <v>0</v>
      </c>
      <c r="T4111">
        <f t="shared" si="389"/>
        <v>0</v>
      </c>
    </row>
    <row r="4112" spans="1:20" x14ac:dyDescent="0.3">
      <c r="A4112" s="3">
        <f t="shared" si="384"/>
        <v>43272</v>
      </c>
      <c r="B4112">
        <v>6</v>
      </c>
      <c r="C4112">
        <v>21</v>
      </c>
      <c r="D4112">
        <v>7</v>
      </c>
      <c r="E4112">
        <v>1</v>
      </c>
      <c r="F4112" s="1">
        <f>VLOOKUP(A4112,Weather!$A$1:$E$366, 5)</f>
        <v>0.3333333333333322</v>
      </c>
      <c r="G4112" s="1">
        <f>VLOOKUP(D4112, Summer!$A$1:$E$25, 2)</f>
        <v>767.23345107957198</v>
      </c>
      <c r="H4112" s="1">
        <f>VLOOKUP(D4112, Summer!$A$1:$E$25, 3)</f>
        <v>587.45596403639502</v>
      </c>
      <c r="I4112" s="1">
        <f>VLOOKUP(D4112, Summer!$A$1:$E$25, 5)</f>
        <v>275.57273968370998</v>
      </c>
      <c r="J4112" s="1">
        <f t="shared" si="385"/>
        <v>647.38179305078711</v>
      </c>
      <c r="K4112" s="47">
        <f t="shared" si="386"/>
        <v>12.111234038328757</v>
      </c>
      <c r="L4112" s="48">
        <f>Solar!K4129/1000*Variables!$B$3</f>
        <v>5.4441999999999995</v>
      </c>
      <c r="M4112">
        <f>IF(E4112=1, VLOOKUP(D4112, Sheet1!$A$2:$C$26, 2), Sheet1!$C$3)</f>
        <v>0.18637999999999999</v>
      </c>
      <c r="N4112" s="1">
        <f>'Electricity Rates'!$J$2</f>
        <v>0.24729999999999999</v>
      </c>
      <c r="O4112" s="145">
        <f>L4112-K4112</f>
        <v>-6.6670340383287572</v>
      </c>
      <c r="P4112">
        <f t="shared" si="387"/>
        <v>2.9951081776787016</v>
      </c>
      <c r="Q4112">
        <f>IF(O4112&gt;0, IF(Q4111+O4112*Variables!$B$5&lt;Variables!$B$4, Q4111+O4112*Variables!$B$5, Variables!$B$4), IF(Q4111&gt;-O4112, Q4111+O4112/Variables!$B$5, 0))</f>
        <v>2.862554168809651</v>
      </c>
      <c r="R4112">
        <f>IF(O4112&gt;0, 0, IF(Q4111&gt;-O4112, 0, -O4112 - Q4111*Variables!$B$5))</f>
        <v>0</v>
      </c>
      <c r="S4112">
        <f t="shared" si="388"/>
        <v>0</v>
      </c>
      <c r="T4112">
        <f t="shared" si="389"/>
        <v>0</v>
      </c>
    </row>
    <row r="4113" spans="1:20" x14ac:dyDescent="0.3">
      <c r="A4113" s="3">
        <f t="shared" si="384"/>
        <v>43272</v>
      </c>
      <c r="B4113">
        <v>6</v>
      </c>
      <c r="C4113">
        <v>21</v>
      </c>
      <c r="D4113">
        <v>8</v>
      </c>
      <c r="E4113">
        <v>1</v>
      </c>
      <c r="F4113" s="1">
        <f>VLOOKUP(A4113,Weather!$A$1:$E$366, 5)</f>
        <v>0.3333333333333322</v>
      </c>
      <c r="G4113" s="1">
        <f>VLOOKUP(D4113, Summer!$A$1:$E$25, 2)</f>
        <v>1109.6398637209199</v>
      </c>
      <c r="H4113" s="1">
        <f>VLOOKUP(D4113, Summer!$A$1:$E$25, 3)</f>
        <v>814.26008774773595</v>
      </c>
      <c r="I4113" s="1">
        <f>VLOOKUP(D4113, Summer!$A$1:$E$25, 5)</f>
        <v>328.96533168578299</v>
      </c>
      <c r="J4113" s="1">
        <f t="shared" si="385"/>
        <v>912.72001307213031</v>
      </c>
      <c r="K4113" s="47">
        <f t="shared" si="386"/>
        <v>17.075187792493036</v>
      </c>
      <c r="L4113" s="48">
        <f>Solar!K4130/1000*Variables!$B$3</f>
        <v>14.496500000000001</v>
      </c>
      <c r="M4113">
        <f>IF(E4113=1, VLOOKUP(D4113, Sheet1!$A$2:$C$26, 2), Sheet1!$C$3)</f>
        <v>0.18637999999999999</v>
      </c>
      <c r="N4113" s="1">
        <f>'Electricity Rates'!$J$2</f>
        <v>0.24729999999999999</v>
      </c>
      <c r="O4113" s="145">
        <f>L4113-K4113</f>
        <v>-2.5786877924930351</v>
      </c>
      <c r="P4113">
        <f t="shared" si="387"/>
        <v>4.222693941083528</v>
      </c>
      <c r="Q4113">
        <f>IF(O4113&gt;0, IF(Q4112+O4113*Variables!$B$5&lt;Variables!$B$4, Q4112+O4113*Variables!$B$5, Variables!$B$4), IF(Q4112&gt;-O4113, Q4112+O4113/Variables!$B$5, 0))</f>
        <v>0.11926928317876229</v>
      </c>
      <c r="R4113">
        <f>IF(O4113&gt;0, 0, IF(Q4112&gt;-O4113, 0, -O4113 - Q4112*Variables!$B$5))</f>
        <v>0</v>
      </c>
      <c r="S4113">
        <f t="shared" si="388"/>
        <v>0</v>
      </c>
      <c r="T4113">
        <f t="shared" si="389"/>
        <v>0</v>
      </c>
    </row>
    <row r="4114" spans="1:20" x14ac:dyDescent="0.3">
      <c r="A4114" s="3">
        <f t="shared" si="384"/>
        <v>43272</v>
      </c>
      <c r="B4114">
        <v>6</v>
      </c>
      <c r="C4114">
        <v>21</v>
      </c>
      <c r="D4114">
        <v>9</v>
      </c>
      <c r="E4114">
        <v>1</v>
      </c>
      <c r="F4114" s="1">
        <f>VLOOKUP(A4114,Weather!$A$1:$E$366, 5)</f>
        <v>0.3333333333333322</v>
      </c>
      <c r="G4114" s="1">
        <f>VLOOKUP(D4114, Summer!$A$1:$E$25, 2)</f>
        <v>1322.40871182827</v>
      </c>
      <c r="H4114" s="1">
        <f>VLOOKUP(D4114, Summer!$A$1:$E$25, 3)</f>
        <v>1017.49011217013</v>
      </c>
      <c r="I4114" s="1">
        <f>VLOOKUP(D4114, Summer!$A$1:$E$25, 5)</f>
        <v>386.82225388885001</v>
      </c>
      <c r="J4114" s="1">
        <f t="shared" si="385"/>
        <v>1119.1296453895097</v>
      </c>
      <c r="K4114" s="47">
        <f t="shared" si="386"/>
        <v>20.936704121181403</v>
      </c>
      <c r="L4114" s="48">
        <f>Solar!K4131/1000*Variables!$B$3</f>
        <v>23.476400000000002</v>
      </c>
      <c r="M4114">
        <f>IF(E4114=1, VLOOKUP(D4114, Sheet1!$A$2:$C$26, 2), Sheet1!$C$3)</f>
        <v>0.25796000000000002</v>
      </c>
      <c r="N4114" s="1">
        <f>'Electricity Rates'!$J$2</f>
        <v>0.24729999999999999</v>
      </c>
      <c r="O4114" s="145">
        <f>L4114-K4114</f>
        <v>2.5396958788185984</v>
      </c>
      <c r="P4114">
        <f t="shared" si="387"/>
        <v>5.1776469291681613</v>
      </c>
      <c r="Q4114">
        <f>IF(O4114&gt;0, IF(Q4113+O4114*Variables!$B$5&lt;Variables!$B$4, Q4113+O4114*Variables!$B$5, Variables!$B$4), IF(Q4113&gt;-O4114, Q4113+O4114/Variables!$B$5, 0))</f>
        <v>2.5065834092682446</v>
      </c>
      <c r="R4114">
        <f>IF(O4114&gt;0, 0, IF(Q4113&gt;-O4114, 0, -O4114 - Q4113*Variables!$B$5))</f>
        <v>0</v>
      </c>
      <c r="S4114">
        <f t="shared" si="388"/>
        <v>0</v>
      </c>
      <c r="T4114">
        <f t="shared" si="389"/>
        <v>0</v>
      </c>
    </row>
    <row r="4115" spans="1:20" x14ac:dyDescent="0.3">
      <c r="A4115" s="3">
        <f t="shared" si="384"/>
        <v>43272</v>
      </c>
      <c r="B4115">
        <v>6</v>
      </c>
      <c r="C4115">
        <v>21</v>
      </c>
      <c r="D4115">
        <v>10</v>
      </c>
      <c r="E4115">
        <v>1</v>
      </c>
      <c r="F4115" s="1">
        <f>VLOOKUP(A4115,Weather!$A$1:$E$366, 5)</f>
        <v>0.3333333333333322</v>
      </c>
      <c r="G4115" s="1">
        <f>VLOOKUP(D4115, Summer!$A$1:$E$25, 2)</f>
        <v>1424.0693518383</v>
      </c>
      <c r="H4115" s="1">
        <f>VLOOKUP(D4115, Summer!$A$1:$E$25, 3)</f>
        <v>1069.7659339946799</v>
      </c>
      <c r="I4115" s="1">
        <f>VLOOKUP(D4115, Summer!$A$1:$E$25, 5)</f>
        <v>417.88322986318002</v>
      </c>
      <c r="J4115" s="1">
        <f t="shared" si="385"/>
        <v>1187.8670732758862</v>
      </c>
      <c r="K4115" s="47">
        <f t="shared" si="386"/>
        <v>22.222645562941018</v>
      </c>
      <c r="L4115" s="48">
        <f>Solar!K4132/1000*Variables!$B$3</f>
        <v>30.806800000000003</v>
      </c>
      <c r="M4115">
        <f>IF(E4115=1, VLOOKUP(D4115, Sheet1!$A$2:$C$26, 2), Sheet1!$C$3)</f>
        <v>0.25796000000000002</v>
      </c>
      <c r="N4115" s="1">
        <f>'Electricity Rates'!$J$2</f>
        <v>0.24729999999999999</v>
      </c>
      <c r="O4115" s="145">
        <f>L4115-K4115</f>
        <v>8.5841544370589844</v>
      </c>
      <c r="P4115">
        <f t="shared" si="387"/>
        <v>5.495660247715314</v>
      </c>
      <c r="Q4115">
        <f>IF(O4115&gt;0, IF(Q4114+O4115*Variables!$B$5&lt;Variables!$B$4, Q4114+O4115*Variables!$B$5, Variables!$B$4), IF(Q4114&gt;-O4115, Q4114+O4115/Variables!$B$5, 0))</f>
        <v>10.575688580103691</v>
      </c>
      <c r="R4115">
        <f>IF(O4115&gt;0, 0, IF(Q4114&gt;-O4115, 0, -O4115 - Q4114*Variables!$B$5))</f>
        <v>0</v>
      </c>
      <c r="S4115">
        <f t="shared" si="388"/>
        <v>0</v>
      </c>
      <c r="T4115">
        <f t="shared" si="389"/>
        <v>0</v>
      </c>
    </row>
    <row r="4116" spans="1:20" x14ac:dyDescent="0.3">
      <c r="A4116" s="3">
        <f t="shared" si="384"/>
        <v>43272</v>
      </c>
      <c r="B4116">
        <v>6</v>
      </c>
      <c r="C4116">
        <v>21</v>
      </c>
      <c r="D4116">
        <v>11</v>
      </c>
      <c r="E4116">
        <v>1</v>
      </c>
      <c r="F4116" s="1">
        <f>VLOOKUP(A4116,Weather!$A$1:$E$366, 5)</f>
        <v>0.3333333333333322</v>
      </c>
      <c r="G4116" s="1">
        <f>VLOOKUP(D4116, Summer!$A$1:$E$25, 2)</f>
        <v>1497.9516334678001</v>
      </c>
      <c r="H4116" s="1">
        <f>VLOOKUP(D4116, Summer!$A$1:$E$25, 3)</f>
        <v>1079.6213447448599</v>
      </c>
      <c r="I4116" s="1">
        <f>VLOOKUP(D4116, Summer!$A$1:$E$25, 5)</f>
        <v>435.54125021175599</v>
      </c>
      <c r="J4116" s="1">
        <f t="shared" si="385"/>
        <v>1219.0647743191728</v>
      </c>
      <c r="K4116" s="47">
        <f t="shared" si="386"/>
        <v>22.806292898792826</v>
      </c>
      <c r="L4116" s="48">
        <f>Solar!K4133/1000*Variables!$B$3</f>
        <v>36.508699999999997</v>
      </c>
      <c r="M4116">
        <f>IF(E4116=1, VLOOKUP(D4116, Sheet1!$A$2:$C$26, 2), Sheet1!$C$3)</f>
        <v>0.25796000000000002</v>
      </c>
      <c r="N4116" s="1">
        <f>'Electricity Rates'!$J$2</f>
        <v>0.24729999999999999</v>
      </c>
      <c r="O4116" s="145">
        <f>L4116-K4116</f>
        <v>13.702407101207172</v>
      </c>
      <c r="P4116">
        <f t="shared" si="387"/>
        <v>5.6399962338714653</v>
      </c>
      <c r="Q4116">
        <f>IF(O4116&gt;0, IF(Q4115+O4116*Variables!$B$5&lt;Variables!$B$4, Q4115+O4116*Variables!$B$5, Variables!$B$4), IF(Q4115&gt;-O4116, Q4115+O4116/Variables!$B$5, 0))</f>
        <v>23.455951255238432</v>
      </c>
      <c r="R4116">
        <f>IF(O4116&gt;0, 0, IF(Q4115&gt;-O4116, 0, -O4116 - Q4115*Variables!$B$5))</f>
        <v>0</v>
      </c>
      <c r="S4116">
        <f t="shared" si="388"/>
        <v>0</v>
      </c>
      <c r="T4116">
        <f t="shared" si="389"/>
        <v>0</v>
      </c>
    </row>
    <row r="4117" spans="1:20" x14ac:dyDescent="0.3">
      <c r="A4117" s="3">
        <f t="shared" si="384"/>
        <v>43272</v>
      </c>
      <c r="B4117">
        <v>6</v>
      </c>
      <c r="C4117">
        <v>21</v>
      </c>
      <c r="D4117">
        <v>12</v>
      </c>
      <c r="E4117">
        <v>1</v>
      </c>
      <c r="F4117" s="1">
        <f>VLOOKUP(A4117,Weather!$A$1:$E$366, 5)</f>
        <v>0.3333333333333322</v>
      </c>
      <c r="G4117" s="1">
        <f>VLOOKUP(D4117, Summer!$A$1:$E$25, 2)</f>
        <v>1553.30978408544</v>
      </c>
      <c r="H4117" s="1">
        <f>VLOOKUP(D4117, Summer!$A$1:$E$25, 3)</f>
        <v>1117.7462231731799</v>
      </c>
      <c r="I4117" s="1">
        <f>VLOOKUP(D4117, Summer!$A$1:$E$25, 5)</f>
        <v>435.36187980189499</v>
      </c>
      <c r="J4117" s="1">
        <f t="shared" si="385"/>
        <v>1262.9340768105994</v>
      </c>
      <c r="K4117" s="47">
        <f t="shared" si="386"/>
        <v>23.627000857025791</v>
      </c>
      <c r="L4117" s="48">
        <f>Solar!K4134/1000*Variables!$B$3</f>
        <v>39.696350000000002</v>
      </c>
      <c r="M4117">
        <f>IF(E4117=1, VLOOKUP(D4117, Sheet1!$A$2:$C$26, 2), Sheet1!$C$3)</f>
        <v>0.25796000000000002</v>
      </c>
      <c r="N4117" s="1">
        <f>'Electricity Rates'!$J$2</f>
        <v>0.24729999999999999</v>
      </c>
      <c r="O4117" s="145">
        <f>L4117-K4117</f>
        <v>16.069349142974211</v>
      </c>
      <c r="P4117">
        <f t="shared" si="387"/>
        <v>5.8429573119424782</v>
      </c>
      <c r="Q4117">
        <f>IF(O4117&gt;0, IF(Q4116+O4117*Variables!$B$5&lt;Variables!$B$4, Q4116+O4117*Variables!$B$5, Variables!$B$4), IF(Q4116&gt;-O4117, Q4116+O4117/Variables!$B$5, 0))</f>
        <v>38.56113944963419</v>
      </c>
      <c r="R4117">
        <f>IF(O4117&gt;0, 0, IF(Q4116&gt;-O4117, 0, -O4117 - Q4116*Variables!$B$5))</f>
        <v>0</v>
      </c>
      <c r="S4117">
        <f t="shared" si="388"/>
        <v>0</v>
      </c>
      <c r="T4117">
        <f t="shared" si="389"/>
        <v>0</v>
      </c>
    </row>
    <row r="4118" spans="1:20" x14ac:dyDescent="0.3">
      <c r="A4118" s="3">
        <f t="shared" si="384"/>
        <v>43272</v>
      </c>
      <c r="B4118">
        <v>6</v>
      </c>
      <c r="C4118">
        <v>21</v>
      </c>
      <c r="D4118">
        <v>13</v>
      </c>
      <c r="E4118">
        <v>1</v>
      </c>
      <c r="F4118" s="1">
        <f>VLOOKUP(A4118,Weather!$A$1:$E$366, 5)</f>
        <v>0.3333333333333322</v>
      </c>
      <c r="G4118" s="1">
        <f>VLOOKUP(D4118, Summer!$A$1:$E$25, 2)</f>
        <v>1622.5675647430101</v>
      </c>
      <c r="H4118" s="1">
        <f>VLOOKUP(D4118, Summer!$A$1:$E$25, 3)</f>
        <v>1132.28619594112</v>
      </c>
      <c r="I4118" s="1">
        <f>VLOOKUP(D4118, Summer!$A$1:$E$25, 5)</f>
        <v>435.17254436926402</v>
      </c>
      <c r="J4118" s="1">
        <f t="shared" si="385"/>
        <v>1295.7133188750829</v>
      </c>
      <c r="K4118" s="47">
        <f t="shared" si="386"/>
        <v>24.240235700055806</v>
      </c>
      <c r="L4118" s="48">
        <f>Solar!K4135/1000*Variables!$B$3</f>
        <v>40.41075</v>
      </c>
      <c r="M4118">
        <f>IF(E4118=1, VLOOKUP(D4118, Sheet1!$A$2:$C$26, 2), Sheet1!$C$3)</f>
        <v>0.55478000000000005</v>
      </c>
      <c r="N4118" s="1">
        <f>'Electricity Rates'!$J$2</f>
        <v>0.24729999999999999</v>
      </c>
      <c r="O4118" s="145">
        <f>L4118-K4118</f>
        <v>16.170514299944195</v>
      </c>
      <c r="P4118">
        <f t="shared" si="387"/>
        <v>5.9946102886238002</v>
      </c>
      <c r="Q4118">
        <f>IF(O4118&gt;0, IF(Q4117+O4118*Variables!$B$5&lt;Variables!$B$4, Q4117+O4118*Variables!$B$5, Variables!$B$4), IF(Q4117&gt;-O4118, Q4117+O4118/Variables!$B$5, 0))</f>
        <v>53.761422891581731</v>
      </c>
      <c r="R4118">
        <f>IF(O4118&gt;0, 0, IF(Q4117&gt;-O4118, 0, -O4118 - Q4117*Variables!$B$5))</f>
        <v>0</v>
      </c>
      <c r="S4118">
        <f t="shared" si="388"/>
        <v>0</v>
      </c>
      <c r="T4118">
        <f t="shared" si="389"/>
        <v>0</v>
      </c>
    </row>
    <row r="4119" spans="1:20" x14ac:dyDescent="0.3">
      <c r="A4119" s="3">
        <f t="shared" si="384"/>
        <v>43272</v>
      </c>
      <c r="B4119">
        <v>6</v>
      </c>
      <c r="C4119">
        <v>21</v>
      </c>
      <c r="D4119">
        <v>14</v>
      </c>
      <c r="E4119">
        <v>1</v>
      </c>
      <c r="F4119" s="1">
        <f>VLOOKUP(A4119,Weather!$A$1:$E$366, 5)</f>
        <v>0.3333333333333322</v>
      </c>
      <c r="G4119" s="1">
        <f>VLOOKUP(D4119, Summer!$A$1:$E$25, 2)</f>
        <v>1636.26340321468</v>
      </c>
      <c r="H4119" s="1">
        <f>VLOOKUP(D4119, Summer!$A$1:$E$25, 3)</f>
        <v>1156.2601309732199</v>
      </c>
      <c r="I4119" s="1">
        <f>VLOOKUP(D4119, Summer!$A$1:$E$25, 5)</f>
        <v>417.13087064403902</v>
      </c>
      <c r="J4119" s="1">
        <f t="shared" si="385"/>
        <v>1316.2612217203728</v>
      </c>
      <c r="K4119" s="47">
        <f t="shared" si="386"/>
        <v>24.624646356993487</v>
      </c>
      <c r="L4119" s="48">
        <f>Solar!K4136/1000*Variables!$B$3</f>
        <v>38.50385</v>
      </c>
      <c r="M4119">
        <f>IF(E4119=1, VLOOKUP(D4119, Sheet1!$A$2:$C$26, 2), Sheet1!$C$3)</f>
        <v>0.55478000000000005</v>
      </c>
      <c r="N4119" s="1">
        <f>'Electricity Rates'!$J$2</f>
        <v>0.24729999999999999</v>
      </c>
      <c r="O4119" s="145">
        <f>L4119-K4119</f>
        <v>13.879203643006512</v>
      </c>
      <c r="P4119">
        <f t="shared" si="387"/>
        <v>6.0896750440844896</v>
      </c>
      <c r="Q4119">
        <f>IF(O4119&gt;0, IF(Q4118+O4119*Variables!$B$5&lt;Variables!$B$4, Q4118+O4119*Variables!$B$5, Variables!$B$4), IF(Q4118&gt;-O4119, Q4118+O4119/Variables!$B$5, 0))</f>
        <v>66.807874316007855</v>
      </c>
      <c r="R4119">
        <f>IF(O4119&gt;0, 0, IF(Q4118&gt;-O4119, 0, -O4119 - Q4118*Variables!$B$5))</f>
        <v>0</v>
      </c>
      <c r="S4119">
        <f t="shared" si="388"/>
        <v>0</v>
      </c>
      <c r="T4119">
        <f t="shared" si="389"/>
        <v>0</v>
      </c>
    </row>
    <row r="4120" spans="1:20" x14ac:dyDescent="0.3">
      <c r="A4120" s="3">
        <f t="shared" si="384"/>
        <v>43272</v>
      </c>
      <c r="B4120">
        <v>6</v>
      </c>
      <c r="C4120">
        <v>21</v>
      </c>
      <c r="D4120">
        <v>15</v>
      </c>
      <c r="E4120">
        <v>1</v>
      </c>
      <c r="F4120" s="1">
        <f>VLOOKUP(A4120,Weather!$A$1:$E$366, 5)</f>
        <v>0.3333333333333322</v>
      </c>
      <c r="G4120" s="1">
        <f>VLOOKUP(D4120, Summer!$A$1:$E$25, 2)</f>
        <v>1589.7727985285201</v>
      </c>
      <c r="H4120" s="1">
        <f>VLOOKUP(D4120, Summer!$A$1:$E$25, 3)</f>
        <v>1137.7596230737599</v>
      </c>
      <c r="I4120" s="1">
        <f>VLOOKUP(D4120, Summer!$A$1:$E$25, 5)</f>
        <v>403.543562097039</v>
      </c>
      <c r="J4120" s="1">
        <f t="shared" si="385"/>
        <v>1288.4306815586795</v>
      </c>
      <c r="K4120" s="47">
        <f t="shared" si="386"/>
        <v>24.103991947293501</v>
      </c>
      <c r="L4120" s="48">
        <f>Solar!K4137/1000*Variables!$B$3</f>
        <v>33.918349999999997</v>
      </c>
      <c r="M4120">
        <f>IF(E4120=1, VLOOKUP(D4120, Sheet1!$A$2:$C$26, 2), Sheet1!$C$3)</f>
        <v>0.55478000000000005</v>
      </c>
      <c r="N4120" s="1">
        <f>'Electricity Rates'!$J$2</f>
        <v>0.24729999999999999</v>
      </c>
      <c r="O4120" s="145">
        <f>L4120-K4120</f>
        <v>9.8143580527064955</v>
      </c>
      <c r="P4120">
        <f t="shared" si="387"/>
        <v>5.9609172085656823</v>
      </c>
      <c r="Q4120">
        <f>IF(O4120&gt;0, IF(Q4119+O4120*Variables!$B$5&lt;Variables!$B$4, Q4119+O4120*Variables!$B$5, Variables!$B$4), IF(Q4119&gt;-O4120, Q4119+O4120/Variables!$B$5, 0))</f>
        <v>76.03337088555196</v>
      </c>
      <c r="R4120">
        <f>IF(O4120&gt;0, 0, IF(Q4119&gt;-O4120, 0, -O4120 - Q4119*Variables!$B$5))</f>
        <v>0</v>
      </c>
      <c r="S4120">
        <f t="shared" si="388"/>
        <v>0</v>
      </c>
      <c r="T4120">
        <f t="shared" si="389"/>
        <v>0</v>
      </c>
    </row>
    <row r="4121" spans="1:20" x14ac:dyDescent="0.3">
      <c r="A4121" s="3">
        <f t="shared" si="384"/>
        <v>43272</v>
      </c>
      <c r="B4121">
        <v>6</v>
      </c>
      <c r="C4121">
        <v>21</v>
      </c>
      <c r="D4121">
        <v>16</v>
      </c>
      <c r="E4121">
        <v>1</v>
      </c>
      <c r="F4121" s="1">
        <f>VLOOKUP(A4121,Weather!$A$1:$E$366, 5)</f>
        <v>0.3333333333333322</v>
      </c>
      <c r="G4121" s="1">
        <f>VLOOKUP(D4121, Summer!$A$1:$E$25, 2)</f>
        <v>1459.9523441255701</v>
      </c>
      <c r="H4121" s="1">
        <f>VLOOKUP(D4121, Summer!$A$1:$E$25, 3)</f>
        <v>1006.09479349024</v>
      </c>
      <c r="I4121" s="1">
        <f>VLOOKUP(D4121, Summer!$A$1:$E$25, 5)</f>
        <v>381.04254068220598</v>
      </c>
      <c r="J4121" s="1">
        <f t="shared" si="385"/>
        <v>1157.3806437020162</v>
      </c>
      <c r="K4121" s="47">
        <f t="shared" si="386"/>
        <v>21.652304710718131</v>
      </c>
      <c r="L4121" s="48">
        <f>Solar!K4138/1000*Variables!$B$3</f>
        <v>27.092449999999999</v>
      </c>
      <c r="M4121">
        <f>IF(E4121=1, VLOOKUP(D4121, Sheet1!$A$2:$C$26, 2), Sheet1!$C$3)</f>
        <v>0.55478000000000005</v>
      </c>
      <c r="N4121" s="1">
        <f>'Electricity Rates'!$J$2</f>
        <v>0.24729999999999999</v>
      </c>
      <c r="O4121" s="145">
        <f>L4121-K4121</f>
        <v>5.4401452892818689</v>
      </c>
      <c r="P4121">
        <f t="shared" si="387"/>
        <v>5.3546149549605939</v>
      </c>
      <c r="Q4121">
        <f>IF(O4121&gt;0, IF(Q4120+O4121*Variables!$B$5&lt;Variables!$B$4, Q4120+O4121*Variables!$B$5, Variables!$B$4), IF(Q4120&gt;-O4121, Q4120+O4121/Variables!$B$5, 0))</f>
        <v>81.14710745747692</v>
      </c>
      <c r="R4121">
        <f>IF(O4121&gt;0, 0, IF(Q4120&gt;-O4121, 0, -O4121 - Q4120*Variables!$B$5))</f>
        <v>0</v>
      </c>
      <c r="S4121">
        <f t="shared" si="388"/>
        <v>0</v>
      </c>
      <c r="T4121">
        <f t="shared" si="389"/>
        <v>0</v>
      </c>
    </row>
    <row r="4122" spans="1:20" x14ac:dyDescent="0.3">
      <c r="A4122" s="3">
        <f t="shared" si="384"/>
        <v>43272</v>
      </c>
      <c r="B4122">
        <v>6</v>
      </c>
      <c r="C4122">
        <v>21</v>
      </c>
      <c r="D4122">
        <v>17</v>
      </c>
      <c r="E4122">
        <v>1</v>
      </c>
      <c r="F4122" s="1">
        <f>VLOOKUP(A4122,Weather!$A$1:$E$366, 5)</f>
        <v>0.3333333333333322</v>
      </c>
      <c r="G4122" s="1">
        <f>VLOOKUP(D4122, Summer!$A$1:$E$25, 2)</f>
        <v>1144.9480592772099</v>
      </c>
      <c r="H4122" s="1">
        <f>VLOOKUP(D4122, Summer!$A$1:$E$25, 3)</f>
        <v>808.38142168622596</v>
      </c>
      <c r="I4122" s="1">
        <f>VLOOKUP(D4122, Summer!$A$1:$E$25, 5)</f>
        <v>371.93450987035499</v>
      </c>
      <c r="J4122" s="1">
        <f t="shared" si="385"/>
        <v>920.57030088322028</v>
      </c>
      <c r="K4122" s="47">
        <f t="shared" si="386"/>
        <v>17.22205116426057</v>
      </c>
      <c r="L4122" s="48">
        <f>Solar!K4139/1000*Variables!$B$3</f>
        <v>18.170000000000002</v>
      </c>
      <c r="M4122">
        <f>IF(E4122=1, VLOOKUP(D4122, Sheet1!$A$2:$C$26, 2), Sheet1!$C$3)</f>
        <v>0.55478000000000005</v>
      </c>
      <c r="N4122" s="1">
        <f>'Electricity Rates'!$J$2</f>
        <v>0.24729999999999999</v>
      </c>
      <c r="O4122" s="145">
        <f>L4122-K4122</f>
        <v>0.94794883573943167</v>
      </c>
      <c r="P4122">
        <f t="shared" si="387"/>
        <v>4.2590132529216387</v>
      </c>
      <c r="Q4122">
        <f>IF(O4122&gt;0, IF(Q4121+O4122*Variables!$B$5&lt;Variables!$B$4, Q4121+O4122*Variables!$B$5, Variables!$B$4), IF(Q4121&gt;-O4122, Q4121+O4122/Variables!$B$5, 0))</f>
        <v>82.03817936307199</v>
      </c>
      <c r="R4122">
        <f>IF(O4122&gt;0, 0, IF(Q4121&gt;-O4122, 0, -O4122 - Q4121*Variables!$B$5))</f>
        <v>0</v>
      </c>
      <c r="S4122">
        <f t="shared" si="388"/>
        <v>0</v>
      </c>
      <c r="T4122">
        <f t="shared" si="389"/>
        <v>0</v>
      </c>
    </row>
    <row r="4123" spans="1:20" x14ac:dyDescent="0.3">
      <c r="A4123" s="3">
        <f t="shared" si="384"/>
        <v>43272</v>
      </c>
      <c r="B4123">
        <v>6</v>
      </c>
      <c r="C4123">
        <v>21</v>
      </c>
      <c r="D4123">
        <v>18</v>
      </c>
      <c r="E4123">
        <v>1</v>
      </c>
      <c r="F4123" s="1">
        <f>VLOOKUP(A4123,Weather!$A$1:$E$366, 5)</f>
        <v>0.3333333333333322</v>
      </c>
      <c r="G4123" s="1">
        <f>VLOOKUP(D4123, Summer!$A$1:$E$25, 2)</f>
        <v>769.75210584620504</v>
      </c>
      <c r="H4123" s="1">
        <f>VLOOKUP(D4123, Summer!$A$1:$E$25, 3)</f>
        <v>572.92139445417001</v>
      </c>
      <c r="I4123" s="1">
        <f>VLOOKUP(D4123, Summer!$A$1:$E$25, 5)</f>
        <v>349.41355840998102</v>
      </c>
      <c r="J4123" s="1">
        <f t="shared" si="385"/>
        <v>638.53163158484813</v>
      </c>
      <c r="K4123" s="47">
        <f t="shared" si="386"/>
        <v>11.945665006357887</v>
      </c>
      <c r="L4123" s="48">
        <f>Solar!K4140/1000*Variables!$B$3</f>
        <v>8.6237499999999994</v>
      </c>
      <c r="M4123">
        <f>IF(E4123=1, VLOOKUP(D4123, Sheet1!$A$2:$C$26, 2), Sheet1!$C$3)</f>
        <v>0.55478000000000005</v>
      </c>
      <c r="N4123" s="1">
        <f>'Electricity Rates'!$J$2</f>
        <v>0.24729999999999999</v>
      </c>
      <c r="O4123" s="145">
        <f>L4123-K4123</f>
        <v>-3.3219150063578873</v>
      </c>
      <c r="P4123">
        <f t="shared" si="387"/>
        <v>2.9541629560723051</v>
      </c>
      <c r="Q4123">
        <f>IF(O4123&gt;0, IF(Q4122+O4123*Variables!$B$5&lt;Variables!$B$4, Q4122+O4123*Variables!$B$5, Variables!$B$4), IF(Q4122&gt;-O4123, Q4122+O4123/Variables!$B$5, 0))</f>
        <v>78.504227228648702</v>
      </c>
      <c r="R4123">
        <f>IF(O4123&gt;0, 0, IF(Q4122&gt;-O4123, 0, -O4123 - Q4122*Variables!$B$5))</f>
        <v>0</v>
      </c>
      <c r="S4123">
        <f t="shared" si="388"/>
        <v>0</v>
      </c>
      <c r="T4123">
        <f t="shared" si="389"/>
        <v>0</v>
      </c>
    </row>
    <row r="4124" spans="1:20" x14ac:dyDescent="0.3">
      <c r="A4124" s="3">
        <f t="shared" si="384"/>
        <v>43272</v>
      </c>
      <c r="B4124">
        <v>6</v>
      </c>
      <c r="C4124">
        <v>21</v>
      </c>
      <c r="D4124">
        <v>19</v>
      </c>
      <c r="E4124">
        <v>1</v>
      </c>
      <c r="F4124" s="1">
        <f>VLOOKUP(A4124,Weather!$A$1:$E$366, 5)</f>
        <v>0.3333333333333322</v>
      </c>
      <c r="G4124" s="1">
        <f>VLOOKUP(D4124, Summer!$A$1:$E$25, 2)</f>
        <v>565.86125451999203</v>
      </c>
      <c r="H4124" s="1">
        <f>VLOOKUP(D4124, Summer!$A$1:$E$25, 3)</f>
        <v>365.77406038600299</v>
      </c>
      <c r="I4124" s="1">
        <f>VLOOKUP(D4124, Summer!$A$1:$E$25, 5)</f>
        <v>331.38683221891199</v>
      </c>
      <c r="J4124" s="1">
        <f t="shared" si="385"/>
        <v>432.46979176399913</v>
      </c>
      <c r="K4124" s="47">
        <f t="shared" si="386"/>
        <v>8.0906551879969157</v>
      </c>
      <c r="L4124" s="48">
        <f>Solar!K4141/1000*Variables!$B$3</f>
        <v>1.8753499999999999</v>
      </c>
      <c r="M4124">
        <f>IF(E4124=1, VLOOKUP(D4124, Sheet1!$A$2:$C$26, 2), Sheet1!$C$3)</f>
        <v>0.25796000000000002</v>
      </c>
      <c r="N4124" s="1">
        <f>'Electricity Rates'!$J$2</f>
        <v>0.24729999999999999</v>
      </c>
      <c r="O4124" s="145">
        <f>L4124-K4124</f>
        <v>-6.2153051879969157</v>
      </c>
      <c r="P4124">
        <f t="shared" si="387"/>
        <v>2.0008190279916374</v>
      </c>
      <c r="Q4124">
        <f>IF(O4124&gt;0, IF(Q4123+O4124*Variables!$B$5&lt;Variables!$B$4, Q4123+O4124*Variables!$B$5, Variables!$B$4), IF(Q4123&gt;-O4124, Q4123+O4124/Variables!$B$5, 0))</f>
        <v>71.892200432907302</v>
      </c>
      <c r="R4124">
        <f>IF(O4124&gt;0, 0, IF(Q4123&gt;-O4124, 0, -O4124 - Q4123*Variables!$B$5))</f>
        <v>0</v>
      </c>
      <c r="S4124">
        <f t="shared" si="388"/>
        <v>0</v>
      </c>
      <c r="T4124">
        <f t="shared" si="389"/>
        <v>0</v>
      </c>
    </row>
    <row r="4125" spans="1:20" x14ac:dyDescent="0.3">
      <c r="A4125" s="3">
        <f t="shared" si="384"/>
        <v>43272</v>
      </c>
      <c r="B4125">
        <v>6</v>
      </c>
      <c r="C4125">
        <v>21</v>
      </c>
      <c r="D4125">
        <v>20</v>
      </c>
      <c r="E4125">
        <v>1</v>
      </c>
      <c r="F4125" s="1">
        <f>VLOOKUP(A4125,Weather!$A$1:$E$366, 5)</f>
        <v>0.3333333333333322</v>
      </c>
      <c r="G4125" s="1">
        <f>VLOOKUP(D4125, Summer!$A$1:$E$25, 2)</f>
        <v>459.178981251175</v>
      </c>
      <c r="H4125" s="1">
        <f>VLOOKUP(D4125, Summer!$A$1:$E$25, 3)</f>
        <v>328.41643432967999</v>
      </c>
      <c r="I4125" s="1">
        <f>VLOOKUP(D4125, Summer!$A$1:$E$25, 5)</f>
        <v>326.73316658528501</v>
      </c>
      <c r="J4125" s="1">
        <f t="shared" si="385"/>
        <v>372.00394997017816</v>
      </c>
      <c r="K4125" s="47">
        <f t="shared" si="386"/>
        <v>6.9594587763114912</v>
      </c>
      <c r="L4125" s="48">
        <f>Solar!K4142/1000*Variables!$B$3</f>
        <v>0.26665</v>
      </c>
      <c r="M4125">
        <f>IF(E4125=1, VLOOKUP(D4125, Sheet1!$A$2:$C$26, 2), Sheet1!$C$3)</f>
        <v>0.25796000000000002</v>
      </c>
      <c r="N4125" s="1">
        <f>'Electricity Rates'!$J$2</f>
        <v>0.24729999999999999</v>
      </c>
      <c r="O4125" s="145">
        <f>L4125-K4125</f>
        <v>-6.692808776311491</v>
      </c>
      <c r="P4125">
        <f t="shared" si="387"/>
        <v>1.7210741553818316</v>
      </c>
      <c r="Q4125">
        <f>IF(O4125&gt;0, IF(Q4124+O4125*Variables!$B$5&lt;Variables!$B$4, Q4124+O4125*Variables!$B$5, Variables!$B$4), IF(Q4124&gt;-O4125, Q4124+O4125/Variables!$B$5, 0))</f>
        <v>64.77219109640572</v>
      </c>
      <c r="R4125">
        <f>IF(O4125&gt;0, 0, IF(Q4124&gt;-O4125, 0, -O4125 - Q4124*Variables!$B$5))</f>
        <v>0</v>
      </c>
      <c r="S4125">
        <f t="shared" si="388"/>
        <v>0</v>
      </c>
      <c r="T4125">
        <f t="shared" si="389"/>
        <v>0</v>
      </c>
    </row>
    <row r="4126" spans="1:20" x14ac:dyDescent="0.3">
      <c r="A4126" s="3">
        <f t="shared" si="384"/>
        <v>43272</v>
      </c>
      <c r="B4126">
        <v>6</v>
      </c>
      <c r="C4126">
        <v>21</v>
      </c>
      <c r="D4126">
        <v>21</v>
      </c>
      <c r="E4126">
        <v>1</v>
      </c>
      <c r="F4126" s="1">
        <f>VLOOKUP(A4126,Weather!$A$1:$E$366, 5)</f>
        <v>0.3333333333333322</v>
      </c>
      <c r="G4126" s="1">
        <f>VLOOKUP(D4126, Summer!$A$1:$E$25, 2)</f>
        <v>403.43414919632897</v>
      </c>
      <c r="H4126" s="1">
        <f>VLOOKUP(D4126, Summer!$A$1:$E$25, 3)</f>
        <v>305.25297715532997</v>
      </c>
      <c r="I4126" s="1">
        <f>VLOOKUP(D4126, Summer!$A$1:$E$25, 5)</f>
        <v>313.15582306105603</v>
      </c>
      <c r="J4126" s="1">
        <f t="shared" si="385"/>
        <v>337.98003450232954</v>
      </c>
      <c r="K4126" s="47">
        <f t="shared" si="386"/>
        <v>6.3229385535391751</v>
      </c>
      <c r="L4126" s="48">
        <f>Solar!K4143/1000*Variables!$B$3</f>
        <v>0</v>
      </c>
      <c r="M4126">
        <f>IF(E4126=1, VLOOKUP(D4126, Sheet1!$A$2:$C$26, 2), Sheet1!$C$3)</f>
        <v>0.25796000000000002</v>
      </c>
      <c r="N4126" s="1">
        <f>'Electricity Rates'!$J$2</f>
        <v>0.24729999999999999</v>
      </c>
      <c r="O4126" s="145">
        <f>L4126-K4126</f>
        <v>-6.3229385535391751</v>
      </c>
      <c r="P4126">
        <f t="shared" si="387"/>
        <v>1.563662704290238</v>
      </c>
      <c r="Q4126">
        <f>IF(O4126&gt;0, IF(Q4125+O4126*Variables!$B$5&lt;Variables!$B$4, Q4125+O4126*Variables!$B$5, Variables!$B$4), IF(Q4125&gt;-O4126, Q4125+O4126/Variables!$B$5, 0))</f>
        <v>58.045660720300212</v>
      </c>
      <c r="R4126">
        <f>IF(O4126&gt;0, 0, IF(Q4125&gt;-O4126, 0, -O4126 - Q4125*Variables!$B$5))</f>
        <v>0</v>
      </c>
      <c r="S4126">
        <f t="shared" si="388"/>
        <v>0</v>
      </c>
      <c r="T4126">
        <f t="shared" si="389"/>
        <v>0</v>
      </c>
    </row>
    <row r="4127" spans="1:20" x14ac:dyDescent="0.3">
      <c r="A4127" s="3">
        <f t="shared" si="384"/>
        <v>43272</v>
      </c>
      <c r="B4127">
        <v>6</v>
      </c>
      <c r="C4127">
        <v>21</v>
      </c>
      <c r="D4127">
        <v>22</v>
      </c>
      <c r="E4127">
        <v>1</v>
      </c>
      <c r="F4127" s="1">
        <f>VLOOKUP(A4127,Weather!$A$1:$E$366, 5)</f>
        <v>0.3333333333333322</v>
      </c>
      <c r="G4127" s="1">
        <f>VLOOKUP(D4127, Summer!$A$1:$E$25, 2)</f>
        <v>366.19777187885302</v>
      </c>
      <c r="H4127" s="1">
        <f>VLOOKUP(D4127, Summer!$A$1:$E$25, 3)</f>
        <v>263.18917633836901</v>
      </c>
      <c r="I4127" s="1">
        <f>VLOOKUP(D4127, Summer!$A$1:$E$25, 5)</f>
        <v>295.10418431306101</v>
      </c>
      <c r="J4127" s="1">
        <f t="shared" si="385"/>
        <v>297.52537485186355</v>
      </c>
      <c r="K4127" s="47">
        <f t="shared" si="386"/>
        <v>5.5661118150873392</v>
      </c>
      <c r="L4127" s="48">
        <f>Solar!K4144/1000*Variables!$B$3</f>
        <v>0</v>
      </c>
      <c r="M4127">
        <f>IF(E4127=1, VLOOKUP(D4127, Sheet1!$A$2:$C$26, 2), Sheet1!$C$3)</f>
        <v>0.18637999999999999</v>
      </c>
      <c r="N4127" s="1">
        <f>'Electricity Rates'!$J$2</f>
        <v>0.24729999999999999</v>
      </c>
      <c r="O4127" s="145">
        <f>L4127-K4127</f>
        <v>-5.5661118150873392</v>
      </c>
      <c r="P4127">
        <f t="shared" si="387"/>
        <v>1.3764994518710989</v>
      </c>
      <c r="Q4127">
        <f>IF(O4127&gt;0, IF(Q4126+O4127*Variables!$B$5&lt;Variables!$B$4, Q4126+O4127*Variables!$B$5, Variables!$B$4), IF(Q4126&gt;-O4127, Q4126+O4127/Variables!$B$5, 0))</f>
        <v>52.124265172334958</v>
      </c>
      <c r="R4127">
        <f>IF(O4127&gt;0, 0, IF(Q4126&gt;-O4127, 0, -O4127 - Q4126*Variables!$B$5))</f>
        <v>0</v>
      </c>
      <c r="S4127">
        <f t="shared" si="388"/>
        <v>0</v>
      </c>
      <c r="T4127">
        <f t="shared" si="389"/>
        <v>0</v>
      </c>
    </row>
    <row r="4128" spans="1:20" x14ac:dyDescent="0.3">
      <c r="A4128" s="3">
        <f t="shared" si="384"/>
        <v>43272</v>
      </c>
      <c r="B4128">
        <v>6</v>
      </c>
      <c r="C4128">
        <v>21</v>
      </c>
      <c r="D4128">
        <v>23</v>
      </c>
      <c r="E4128">
        <v>1</v>
      </c>
      <c r="F4128" s="1">
        <f>VLOOKUP(A4128,Weather!$A$1:$E$366, 5)</f>
        <v>0.3333333333333322</v>
      </c>
      <c r="G4128" s="1">
        <f>VLOOKUP(D4128, Summer!$A$1:$E$25, 2)</f>
        <v>342.86102460129899</v>
      </c>
      <c r="H4128" s="1">
        <f>VLOOKUP(D4128, Summer!$A$1:$E$25, 3)</f>
        <v>273.02297434567402</v>
      </c>
      <c r="I4128" s="1">
        <f>VLOOKUP(D4128, Summer!$A$1:$E$25, 5)</f>
        <v>281.53182330021599</v>
      </c>
      <c r="J4128" s="1">
        <f t="shared" si="385"/>
        <v>296.30232443088227</v>
      </c>
      <c r="K4128" s="47">
        <f t="shared" si="386"/>
        <v>5.5432309586156494</v>
      </c>
      <c r="L4128" s="48">
        <f>Solar!K4145/1000*Variables!$B$3</f>
        <v>0</v>
      </c>
      <c r="M4128">
        <f>IF(E4128=1, VLOOKUP(D4128, Sheet1!$A$2:$C$26, 2), Sheet1!$C$3)</f>
        <v>0.18637999999999999</v>
      </c>
      <c r="N4128" s="1">
        <f>'Electricity Rates'!$J$2</f>
        <v>0.24729999999999999</v>
      </c>
      <c r="O4128" s="145">
        <f>L4128-K4128</f>
        <v>-5.5432309586156494</v>
      </c>
      <c r="P4128">
        <f t="shared" si="387"/>
        <v>1.3708410160656501</v>
      </c>
      <c r="Q4128">
        <f>IF(O4128&gt;0, IF(Q4127+O4128*Variables!$B$5&lt;Variables!$B$4, Q4127+O4128*Variables!$B$5, Variables!$B$4), IF(Q4127&gt;-O4128, Q4127+O4128/Variables!$B$5, 0))</f>
        <v>46.227210961041713</v>
      </c>
      <c r="R4128">
        <f>IF(O4128&gt;0, 0, IF(Q4127&gt;-O4128, 0, -O4128 - Q4127*Variables!$B$5))</f>
        <v>0</v>
      </c>
      <c r="S4128">
        <f t="shared" si="388"/>
        <v>0</v>
      </c>
      <c r="T4128">
        <f t="shared" si="389"/>
        <v>0</v>
      </c>
    </row>
    <row r="4129" spans="1:20" x14ac:dyDescent="0.3">
      <c r="A4129" s="3">
        <f t="shared" si="384"/>
        <v>43272</v>
      </c>
      <c r="B4129">
        <v>6</v>
      </c>
      <c r="C4129">
        <v>21</v>
      </c>
      <c r="D4129">
        <v>24</v>
      </c>
      <c r="E4129">
        <v>1</v>
      </c>
      <c r="F4129" s="1">
        <f>VLOOKUP(A4129,Weather!$A$1:$E$366, 5)</f>
        <v>0.3333333333333322</v>
      </c>
      <c r="G4129" s="1">
        <f>VLOOKUP(D4129, Summer!$A$1:$E$25, 2)</f>
        <v>310.26482453023402</v>
      </c>
      <c r="H4129" s="1">
        <f>VLOOKUP(D4129, Summer!$A$1:$E$25, 3)</f>
        <v>259.09090909090901</v>
      </c>
      <c r="I4129" s="1">
        <f>VLOOKUP(D4129, Summer!$A$1:$E$25, 5)</f>
        <v>276.86321013243497</v>
      </c>
      <c r="J4129" s="1">
        <f t="shared" si="385"/>
        <v>276.14888090401729</v>
      </c>
      <c r="K4129" s="47">
        <f t="shared" si="386"/>
        <v>5.166199856023372</v>
      </c>
      <c r="L4129" s="48">
        <f>Solar!K4146/1000*Variables!$B$3</f>
        <v>0</v>
      </c>
      <c r="M4129">
        <f>IF(E4129=1, VLOOKUP(D4129, Sheet1!$A$2:$C$26, 2), Sheet1!$C$3)</f>
        <v>0.18637999999999999</v>
      </c>
      <c r="N4129" s="1">
        <f>'Electricity Rates'!$J$2</f>
        <v>0.24729999999999999</v>
      </c>
      <c r="O4129" s="145">
        <f>L4129-K4129</f>
        <v>-5.166199856023372</v>
      </c>
      <c r="P4129">
        <f t="shared" si="387"/>
        <v>1.2776012243945798</v>
      </c>
      <c r="Q4129">
        <f>IF(O4129&gt;0, IF(Q4128+O4129*Variables!$B$5&lt;Variables!$B$4, Q4128+O4129*Variables!$B$5, Variables!$B$4), IF(Q4128&gt;-O4129, Q4128+O4129/Variables!$B$5, 0))</f>
        <v>40.731253667399827</v>
      </c>
      <c r="R4129">
        <f>IF(O4129&gt;0, 0, IF(Q4128&gt;-O4129, 0, -O4129 - Q4128*Variables!$B$5))</f>
        <v>0</v>
      </c>
      <c r="S4129">
        <f t="shared" si="388"/>
        <v>0</v>
      </c>
      <c r="T4129">
        <f t="shared" si="389"/>
        <v>0</v>
      </c>
    </row>
    <row r="4130" spans="1:20" x14ac:dyDescent="0.3">
      <c r="A4130" s="3">
        <f t="shared" si="384"/>
        <v>43273</v>
      </c>
      <c r="B4130">
        <v>6</v>
      </c>
      <c r="C4130">
        <v>22</v>
      </c>
      <c r="D4130">
        <v>1</v>
      </c>
      <c r="E4130">
        <v>1</v>
      </c>
      <c r="F4130" s="1">
        <f>VLOOKUP(A4130,Weather!$A$1:$E$366, 5)</f>
        <v>0.35714285714285809</v>
      </c>
      <c r="G4130" s="1">
        <f>VLOOKUP(D4130, Summer!$A$1:$E$25, 2)</f>
        <v>305.44698283970399</v>
      </c>
      <c r="H4130" s="1">
        <f>VLOOKUP(D4130, Summer!$A$1:$E$25, 3)</f>
        <v>264.36707082495798</v>
      </c>
      <c r="I4130" s="1">
        <f>VLOOKUP(D4130, Summer!$A$1:$E$25, 5)</f>
        <v>276.703769768114</v>
      </c>
      <c r="J4130" s="1">
        <f t="shared" si="385"/>
        <v>279.03846797308159</v>
      </c>
      <c r="K4130" s="47">
        <f t="shared" si="386"/>
        <v>5.2202583198900259</v>
      </c>
      <c r="L4130" s="48">
        <f>Solar!K4147/1000*Variables!$B$3</f>
        <v>0</v>
      </c>
      <c r="M4130">
        <f>IF(E4130=1, VLOOKUP(D4130, Sheet1!$A$2:$C$26, 2), Sheet1!$C$3)</f>
        <v>0.18637999999999999</v>
      </c>
      <c r="N4130" s="1">
        <f>'Electricity Rates'!$J$2</f>
        <v>0.24729999999999999</v>
      </c>
      <c r="O4130" s="145">
        <f>L4130-K4130</f>
        <v>-5.2202583198900259</v>
      </c>
      <c r="P4130">
        <f t="shared" si="387"/>
        <v>1.2909698825088034</v>
      </c>
      <c r="Q4130">
        <f>IF(O4130&gt;0, IF(Q4129+O4130*Variables!$B$5&lt;Variables!$B$4, Q4129+O4130*Variables!$B$5, Variables!$B$4), IF(Q4129&gt;-O4130, Q4129+O4130/Variables!$B$5, 0))</f>
        <v>35.177787369644477</v>
      </c>
      <c r="R4130">
        <f>IF(O4130&gt;0, 0, IF(Q4129&gt;-O4130, 0, -O4130 - Q4129*Variables!$B$5))</f>
        <v>0</v>
      </c>
      <c r="S4130">
        <f t="shared" si="388"/>
        <v>0</v>
      </c>
      <c r="T4130">
        <f t="shared" si="389"/>
        <v>0</v>
      </c>
    </row>
    <row r="4131" spans="1:20" x14ac:dyDescent="0.3">
      <c r="A4131" s="3">
        <f t="shared" si="384"/>
        <v>43273</v>
      </c>
      <c r="B4131">
        <v>6</v>
      </c>
      <c r="C4131">
        <v>22</v>
      </c>
      <c r="D4131">
        <v>2</v>
      </c>
      <c r="E4131">
        <v>1</v>
      </c>
      <c r="F4131" s="1">
        <f>VLOOKUP(A4131,Weather!$A$1:$E$366, 5)</f>
        <v>0.35714285714285809</v>
      </c>
      <c r="G4131" s="1">
        <f>VLOOKUP(D4131, Summer!$A$1:$E$25, 2)</f>
        <v>286.71906025959902</v>
      </c>
      <c r="H4131" s="1">
        <f>VLOOKUP(D4131, Summer!$A$1:$E$25, 3)</f>
        <v>260.03911906460002</v>
      </c>
      <c r="I4131" s="1">
        <f>VLOOKUP(D4131, Summer!$A$1:$E$25, 5)</f>
        <v>276.50446931271199</v>
      </c>
      <c r="J4131" s="1">
        <f t="shared" si="385"/>
        <v>269.5676694913854</v>
      </c>
      <c r="K4131" s="47">
        <f t="shared" si="386"/>
        <v>5.0430783958128709</v>
      </c>
      <c r="L4131" s="48">
        <f>Solar!K4148/1000*Variables!$B$3</f>
        <v>0</v>
      </c>
      <c r="M4131">
        <f>IF(E4131=1, VLOOKUP(D4131, Sheet1!$A$2:$C$26, 2), Sheet1!$C$3)</f>
        <v>0.18637999999999999</v>
      </c>
      <c r="N4131" s="1">
        <f>'Electricity Rates'!$J$2</f>
        <v>0.24729999999999999</v>
      </c>
      <c r="O4131" s="145">
        <f>L4131-K4131</f>
        <v>-5.0430783958128709</v>
      </c>
      <c r="P4131">
        <f t="shared" si="387"/>
        <v>1.247153287284523</v>
      </c>
      <c r="Q4131">
        <f>IF(O4131&gt;0, IF(Q4130+O4131*Variables!$B$5&lt;Variables!$B$4, Q4130+O4131*Variables!$B$5, Variables!$B$4), IF(Q4130&gt;-O4131, Q4130+O4131/Variables!$B$5, 0))</f>
        <v>29.812810352822275</v>
      </c>
      <c r="R4131">
        <f>IF(O4131&gt;0, 0, IF(Q4130&gt;-O4131, 0, -O4131 - Q4130*Variables!$B$5))</f>
        <v>0</v>
      </c>
      <c r="S4131">
        <f t="shared" si="388"/>
        <v>0</v>
      </c>
      <c r="T4131">
        <f t="shared" si="389"/>
        <v>0</v>
      </c>
    </row>
    <row r="4132" spans="1:20" x14ac:dyDescent="0.3">
      <c r="A4132" s="3">
        <f t="shared" si="384"/>
        <v>43273</v>
      </c>
      <c r="B4132">
        <v>6</v>
      </c>
      <c r="C4132">
        <v>22</v>
      </c>
      <c r="D4132">
        <v>3</v>
      </c>
      <c r="E4132">
        <v>1</v>
      </c>
      <c r="F4132" s="1">
        <f>VLOOKUP(A4132,Weather!$A$1:$E$366, 5)</f>
        <v>0.35714285714285809</v>
      </c>
      <c r="G4132" s="1">
        <f>VLOOKUP(D4132, Summer!$A$1:$E$25, 2)</f>
        <v>272.63131492590298</v>
      </c>
      <c r="H4132" s="1">
        <f>VLOOKUP(D4132, Summer!$A$1:$E$25, 3)</f>
        <v>241.571030279452</v>
      </c>
      <c r="I4132" s="1">
        <f>VLOOKUP(D4132, Summer!$A$1:$E$25, 5)</f>
        <v>276.33008141423602</v>
      </c>
      <c r="J4132" s="1">
        <f t="shared" si="385"/>
        <v>252.66398908175594</v>
      </c>
      <c r="K4132" s="47">
        <f t="shared" si="386"/>
        <v>4.7268439391943566</v>
      </c>
      <c r="L4132" s="48">
        <f>Solar!K4149/1000*Variables!$B$3</f>
        <v>0</v>
      </c>
      <c r="M4132">
        <f>IF(E4132=1, VLOOKUP(D4132, Sheet1!$A$2:$C$26, 2), Sheet1!$C$3)</f>
        <v>0.18637999999999999</v>
      </c>
      <c r="N4132" s="1">
        <f>'Electricity Rates'!$J$2</f>
        <v>0.24729999999999999</v>
      </c>
      <c r="O4132" s="145">
        <f>L4132-K4132</f>
        <v>-4.7268439391943566</v>
      </c>
      <c r="P4132">
        <f t="shared" si="387"/>
        <v>1.1689485061627645</v>
      </c>
      <c r="Q4132">
        <f>IF(O4132&gt;0, IF(Q4131+O4132*Variables!$B$5&lt;Variables!$B$4, Q4131+O4132*Variables!$B$5, Variables!$B$4), IF(Q4131&gt;-O4132, Q4131+O4132/Variables!$B$5, 0))</f>
        <v>24.784252970700621</v>
      </c>
      <c r="R4132">
        <f>IF(O4132&gt;0, 0, IF(Q4131&gt;-O4132, 0, -O4132 - Q4131*Variables!$B$5))</f>
        <v>0</v>
      </c>
      <c r="S4132">
        <f t="shared" si="388"/>
        <v>0</v>
      </c>
      <c r="T4132">
        <f t="shared" si="389"/>
        <v>0</v>
      </c>
    </row>
    <row r="4133" spans="1:20" x14ac:dyDescent="0.3">
      <c r="A4133" s="3">
        <f t="shared" si="384"/>
        <v>43273</v>
      </c>
      <c r="B4133">
        <v>6</v>
      </c>
      <c r="C4133">
        <v>22</v>
      </c>
      <c r="D4133">
        <v>4</v>
      </c>
      <c r="E4133">
        <v>1</v>
      </c>
      <c r="F4133" s="1">
        <f>VLOOKUP(A4133,Weather!$A$1:$E$366, 5)</f>
        <v>0.35714285714285809</v>
      </c>
      <c r="G4133" s="1">
        <f>VLOOKUP(D4133, Summer!$A$1:$E$25, 2)</f>
        <v>286.33237882239803</v>
      </c>
      <c r="H4133" s="1">
        <f>VLOOKUP(D4133, Summer!$A$1:$E$25, 3)</f>
        <v>256.10019667595998</v>
      </c>
      <c r="I4133" s="1">
        <f>VLOOKUP(D4133, Summer!$A$1:$E$25, 5)</f>
        <v>276.13078095883401</v>
      </c>
      <c r="J4133" s="1">
        <f t="shared" si="385"/>
        <v>266.89740458540217</v>
      </c>
      <c r="K4133" s="47">
        <f t="shared" si="386"/>
        <v>4.9931230162086724</v>
      </c>
      <c r="L4133" s="48">
        <f>Solar!K4150/1000*Variables!$B$3</f>
        <v>0</v>
      </c>
      <c r="M4133">
        <f>IF(E4133=1, VLOOKUP(D4133, Sheet1!$A$2:$C$26, 2), Sheet1!$C$3)</f>
        <v>0.18637999999999999</v>
      </c>
      <c r="N4133" s="1">
        <f>'Electricity Rates'!$J$2</f>
        <v>0.24729999999999999</v>
      </c>
      <c r="O4133" s="145">
        <f>L4133-K4133</f>
        <v>-4.9931230162086724</v>
      </c>
      <c r="P4133">
        <f t="shared" si="387"/>
        <v>1.2347993219084046</v>
      </c>
      <c r="Q4133">
        <f>IF(O4133&gt;0, IF(Q4132+O4133*Variables!$B$5&lt;Variables!$B$4, Q4132+O4133*Variables!$B$5, Variables!$B$4), IF(Q4132&gt;-O4133, Q4132+O4133/Variables!$B$5, 0))</f>
        <v>19.472419974733945</v>
      </c>
      <c r="R4133">
        <f>IF(O4133&gt;0, 0, IF(Q4132&gt;-O4133, 0, -O4133 - Q4132*Variables!$B$5))</f>
        <v>0</v>
      </c>
      <c r="S4133">
        <f t="shared" si="388"/>
        <v>0</v>
      </c>
      <c r="T4133">
        <f t="shared" si="389"/>
        <v>0</v>
      </c>
    </row>
    <row r="4134" spans="1:20" x14ac:dyDescent="0.3">
      <c r="A4134" s="3">
        <f t="shared" si="384"/>
        <v>43273</v>
      </c>
      <c r="B4134">
        <v>6</v>
      </c>
      <c r="C4134">
        <v>22</v>
      </c>
      <c r="D4134">
        <v>5</v>
      </c>
      <c r="E4134">
        <v>1</v>
      </c>
      <c r="F4134" s="1">
        <f>VLOOKUP(A4134,Weather!$A$1:$E$366, 5)</f>
        <v>0.35714285714285809</v>
      </c>
      <c r="G4134" s="1">
        <f>VLOOKUP(D4134, Summer!$A$1:$E$25, 2)</f>
        <v>323.19252555232703</v>
      </c>
      <c r="H4134" s="1">
        <f>VLOOKUP(D4134, Summer!$A$1:$E$25, 3)</f>
        <v>290.90909090909099</v>
      </c>
      <c r="I4134" s="1">
        <f>VLOOKUP(D4134, Summer!$A$1:$E$25, 5)</f>
        <v>275.93148050343302</v>
      </c>
      <c r="J4134" s="1">
        <f t="shared" si="385"/>
        <v>302.43888899596101</v>
      </c>
      <c r="K4134" s="47">
        <f t="shared" si="386"/>
        <v>5.658033954987765</v>
      </c>
      <c r="L4134" s="48">
        <f>Solar!K4151/1000*Variables!$B$3</f>
        <v>0</v>
      </c>
      <c r="M4134">
        <f>IF(E4134=1, VLOOKUP(D4134, Sheet1!$A$2:$C$26, 2), Sheet1!$C$3)</f>
        <v>0.18637999999999999</v>
      </c>
      <c r="N4134" s="1">
        <f>'Electricity Rates'!$J$2</f>
        <v>0.24729999999999999</v>
      </c>
      <c r="O4134" s="145">
        <f>L4134-K4134</f>
        <v>-5.658033954987765</v>
      </c>
      <c r="P4134">
        <f t="shared" si="387"/>
        <v>1.3992317970684742</v>
      </c>
      <c r="Q4134">
        <f>IF(O4134&gt;0, IF(Q4133+O4134*Variables!$B$5&lt;Variables!$B$4, Q4133+O4134*Variables!$B$5, Variables!$B$4), IF(Q4133&gt;-O4134, Q4133+O4134/Variables!$B$5, 0))</f>
        <v>13.453234916236323</v>
      </c>
      <c r="R4134">
        <f>IF(O4134&gt;0, 0, IF(Q4133&gt;-O4134, 0, -O4134 - Q4133*Variables!$B$5))</f>
        <v>0</v>
      </c>
      <c r="S4134">
        <f t="shared" si="388"/>
        <v>0</v>
      </c>
      <c r="T4134">
        <f t="shared" si="389"/>
        <v>0</v>
      </c>
    </row>
    <row r="4135" spans="1:20" x14ac:dyDescent="0.3">
      <c r="A4135" s="3">
        <f t="shared" si="384"/>
        <v>43273</v>
      </c>
      <c r="B4135">
        <v>6</v>
      </c>
      <c r="C4135">
        <v>22</v>
      </c>
      <c r="D4135">
        <v>6</v>
      </c>
      <c r="E4135">
        <v>1</v>
      </c>
      <c r="F4135" s="1">
        <f>VLOOKUP(A4135,Weather!$A$1:$E$366, 5)</f>
        <v>0.35714285714285809</v>
      </c>
      <c r="G4135" s="1">
        <f>VLOOKUP(D4135, Summer!$A$1:$E$25, 2)</f>
        <v>420.20776289112302</v>
      </c>
      <c r="H4135" s="1">
        <f>VLOOKUP(D4135, Summer!$A$1:$E$25, 3)</f>
        <v>354.54545454545399</v>
      </c>
      <c r="I4135" s="1">
        <f>VLOOKUP(D4135, Summer!$A$1:$E$25, 5)</f>
        <v>244.50179868660999</v>
      </c>
      <c r="J4135" s="1">
        <f t="shared" si="385"/>
        <v>377.99627895462157</v>
      </c>
      <c r="K4135" s="47">
        <f t="shared" si="386"/>
        <v>7.0715634099979718</v>
      </c>
      <c r="L4135" s="48">
        <f>Solar!K4152/1000*Variables!$B$3</f>
        <v>1.1170499999999999</v>
      </c>
      <c r="M4135">
        <f>IF(E4135=1, VLOOKUP(D4135, Sheet1!$A$2:$C$26, 2), Sheet1!$C$3)</f>
        <v>0.18637999999999999</v>
      </c>
      <c r="N4135" s="1">
        <f>'Electricity Rates'!$J$2</f>
        <v>0.24729999999999999</v>
      </c>
      <c r="O4135" s="145">
        <f>L4135-K4135</f>
        <v>-5.954513409997972</v>
      </c>
      <c r="P4135">
        <f t="shared" si="387"/>
        <v>1.7487976312924984</v>
      </c>
      <c r="Q4135">
        <f>IF(O4135&gt;0, IF(Q4134+O4135*Variables!$B$5&lt;Variables!$B$4, Q4134+O4135*Variables!$B$5, Variables!$B$4), IF(Q4134&gt;-O4135, Q4134+O4135/Variables!$B$5, 0))</f>
        <v>7.1186461821959268</v>
      </c>
      <c r="R4135">
        <f>IF(O4135&gt;0, 0, IF(Q4134&gt;-O4135, 0, -O4135 - Q4134*Variables!$B$5))</f>
        <v>0</v>
      </c>
      <c r="S4135">
        <f t="shared" si="388"/>
        <v>0</v>
      </c>
      <c r="T4135">
        <f t="shared" si="389"/>
        <v>0</v>
      </c>
    </row>
    <row r="4136" spans="1:20" x14ac:dyDescent="0.3">
      <c r="A4136" s="3">
        <f t="shared" si="384"/>
        <v>43273</v>
      </c>
      <c r="B4136">
        <v>6</v>
      </c>
      <c r="C4136">
        <v>22</v>
      </c>
      <c r="D4136">
        <v>7</v>
      </c>
      <c r="E4136">
        <v>1</v>
      </c>
      <c r="F4136" s="1">
        <f>VLOOKUP(A4136,Weather!$A$1:$E$366, 5)</f>
        <v>0.35714285714285809</v>
      </c>
      <c r="G4136" s="1">
        <f>VLOOKUP(D4136, Summer!$A$1:$E$25, 2)</f>
        <v>767.23345107957198</v>
      </c>
      <c r="H4136" s="1">
        <f>VLOOKUP(D4136, Summer!$A$1:$E$25, 3)</f>
        <v>587.45596403639502</v>
      </c>
      <c r="I4136" s="1">
        <f>VLOOKUP(D4136, Summer!$A$1:$E$25, 5)</f>
        <v>275.57273968370998</v>
      </c>
      <c r="J4136" s="1">
        <f t="shared" si="385"/>
        <v>651.66220940895835</v>
      </c>
      <c r="K4136" s="47">
        <f t="shared" si="386"/>
        <v>12.19131216973712</v>
      </c>
      <c r="L4136" s="48">
        <f>Solar!K4153/1000*Variables!$B$3</f>
        <v>1.7021999999999999</v>
      </c>
      <c r="M4136">
        <f>IF(E4136=1, VLOOKUP(D4136, Sheet1!$A$2:$C$26, 2), Sheet1!$C$3)</f>
        <v>0.18637999999999999</v>
      </c>
      <c r="N4136" s="1">
        <f>'Electricity Rates'!$J$2</f>
        <v>0.24729999999999999</v>
      </c>
      <c r="O4136" s="145">
        <f>L4136-K4136</f>
        <v>-10.489112169737121</v>
      </c>
      <c r="P4136">
        <f t="shared" si="387"/>
        <v>3.0149114995759896</v>
      </c>
      <c r="Q4136">
        <f>IF(O4136&gt;0, IF(Q4135+O4136*Variables!$B$5&lt;Variables!$B$4, Q4135+O4136*Variables!$B$5, Variables!$B$4), IF(Q4135&gt;-O4136, Q4135+O4136/Variables!$B$5, 0))</f>
        <v>0</v>
      </c>
      <c r="R4136">
        <f>IF(O4136&gt;0, 0, IF(Q4135&gt;-O4136, 0, -O4136 - Q4135*Variables!$B$5))</f>
        <v>3.7975847584729499</v>
      </c>
      <c r="S4136">
        <f t="shared" si="388"/>
        <v>0.70779384728418837</v>
      </c>
      <c r="T4136">
        <f t="shared" si="389"/>
        <v>0</v>
      </c>
    </row>
    <row r="4137" spans="1:20" x14ac:dyDescent="0.3">
      <c r="A4137" s="3">
        <f t="shared" si="384"/>
        <v>43273</v>
      </c>
      <c r="B4137">
        <v>6</v>
      </c>
      <c r="C4137">
        <v>22</v>
      </c>
      <c r="D4137">
        <v>8</v>
      </c>
      <c r="E4137">
        <v>1</v>
      </c>
      <c r="F4137" s="1">
        <f>VLOOKUP(A4137,Weather!$A$1:$E$366, 5)</f>
        <v>0.35714285714285809</v>
      </c>
      <c r="G4137" s="1">
        <f>VLOOKUP(D4137, Summer!$A$1:$E$25, 2)</f>
        <v>1109.6398637209199</v>
      </c>
      <c r="H4137" s="1">
        <f>VLOOKUP(D4137, Summer!$A$1:$E$25, 3)</f>
        <v>814.26008774773595</v>
      </c>
      <c r="I4137" s="1">
        <f>VLOOKUP(D4137, Summer!$A$1:$E$25, 5)</f>
        <v>328.96533168578299</v>
      </c>
      <c r="J4137" s="1">
        <f t="shared" si="385"/>
        <v>919.75286488101619</v>
      </c>
      <c r="K4137" s="47">
        <f t="shared" si="386"/>
        <v>17.206758552017963</v>
      </c>
      <c r="L4137" s="48">
        <f>Solar!K4154/1000*Variables!$B$3</f>
        <v>6.2997499999999995</v>
      </c>
      <c r="M4137">
        <f>IF(E4137=1, VLOOKUP(D4137, Sheet1!$A$2:$C$26, 2), Sheet1!$C$3)</f>
        <v>0.18637999999999999</v>
      </c>
      <c r="N4137" s="1">
        <f>'Electricity Rates'!$J$2</f>
        <v>0.24729999999999999</v>
      </c>
      <c r="O4137" s="145">
        <f>L4137-K4137</f>
        <v>-10.907008552017963</v>
      </c>
      <c r="P4137">
        <f t="shared" si="387"/>
        <v>4.2552313899140417</v>
      </c>
      <c r="Q4137">
        <f>IF(O4137&gt;0, IF(Q4136+O4137*Variables!$B$5&lt;Variables!$B$4, Q4136+O4137*Variables!$B$5, Variables!$B$4), IF(Q4136&gt;-O4137, Q4136+O4137/Variables!$B$5, 0))</f>
        <v>0</v>
      </c>
      <c r="R4137">
        <f>IF(O4137&gt;0, 0, IF(Q4136&gt;-O4137, 0, -O4137 - Q4136*Variables!$B$5))</f>
        <v>10.907008552017963</v>
      </c>
      <c r="S4137">
        <f t="shared" si="388"/>
        <v>2.032848253925108</v>
      </c>
      <c r="T4137">
        <f t="shared" si="389"/>
        <v>0</v>
      </c>
    </row>
    <row r="4138" spans="1:20" x14ac:dyDescent="0.3">
      <c r="A4138" s="3">
        <f t="shared" si="384"/>
        <v>43273</v>
      </c>
      <c r="B4138">
        <v>6</v>
      </c>
      <c r="C4138">
        <v>22</v>
      </c>
      <c r="D4138">
        <v>9</v>
      </c>
      <c r="E4138">
        <v>1</v>
      </c>
      <c r="F4138" s="1">
        <f>VLOOKUP(A4138,Weather!$A$1:$E$366, 5)</f>
        <v>0.35714285714285809</v>
      </c>
      <c r="G4138" s="1">
        <f>VLOOKUP(D4138, Summer!$A$1:$E$25, 2)</f>
        <v>1322.40871182827</v>
      </c>
      <c r="H4138" s="1">
        <f>VLOOKUP(D4138, Summer!$A$1:$E$25, 3)</f>
        <v>1017.49011217013</v>
      </c>
      <c r="I4138" s="1">
        <f>VLOOKUP(D4138, Summer!$A$1:$E$25, 5)</f>
        <v>386.82225388885001</v>
      </c>
      <c r="J4138" s="1">
        <f t="shared" si="385"/>
        <v>1126.3896120480374</v>
      </c>
      <c r="K4138" s="47">
        <f t="shared" si="386"/>
        <v>21.072523750734987</v>
      </c>
      <c r="L4138" s="48">
        <f>Solar!K4155/1000*Variables!$B$3</f>
        <v>13.390499999999999</v>
      </c>
      <c r="M4138">
        <f>IF(E4138=1, VLOOKUP(D4138, Sheet1!$A$2:$C$26, 2), Sheet1!$C$3)</f>
        <v>0.25796000000000002</v>
      </c>
      <c r="N4138" s="1">
        <f>'Electricity Rates'!$J$2</f>
        <v>0.24729999999999999</v>
      </c>
      <c r="O4138" s="145">
        <f>L4138-K4138</f>
        <v>-7.682023750734988</v>
      </c>
      <c r="P4138">
        <f t="shared" si="387"/>
        <v>5.2112351235567624</v>
      </c>
      <c r="Q4138">
        <f>IF(O4138&gt;0, IF(Q4137+O4138*Variables!$B$5&lt;Variables!$B$4, Q4137+O4138*Variables!$B$5, Variables!$B$4), IF(Q4137&gt;-O4138, Q4137+O4138/Variables!$B$5, 0))</f>
        <v>0</v>
      </c>
      <c r="R4138">
        <f>IF(O4138&gt;0, 0, IF(Q4137&gt;-O4138, 0, -O4138 - Q4137*Variables!$B$5))</f>
        <v>7.682023750734988</v>
      </c>
      <c r="S4138">
        <f t="shared" si="388"/>
        <v>1.9816548467395976</v>
      </c>
      <c r="T4138">
        <f t="shared" si="389"/>
        <v>0</v>
      </c>
    </row>
    <row r="4139" spans="1:20" x14ac:dyDescent="0.3">
      <c r="A4139" s="3">
        <f t="shared" si="384"/>
        <v>43273</v>
      </c>
      <c r="B4139">
        <v>6</v>
      </c>
      <c r="C4139">
        <v>22</v>
      </c>
      <c r="D4139">
        <v>10</v>
      </c>
      <c r="E4139">
        <v>1</v>
      </c>
      <c r="F4139" s="1">
        <f>VLOOKUP(A4139,Weather!$A$1:$E$366, 5)</f>
        <v>0.35714285714285809</v>
      </c>
      <c r="G4139" s="1">
        <f>VLOOKUP(D4139, Summer!$A$1:$E$25, 2)</f>
        <v>1424.0693518383</v>
      </c>
      <c r="H4139" s="1">
        <f>VLOOKUP(D4139, Summer!$A$1:$E$25, 3)</f>
        <v>1069.7659339946799</v>
      </c>
      <c r="I4139" s="1">
        <f>VLOOKUP(D4139, Summer!$A$1:$E$25, 5)</f>
        <v>417.88322986318002</v>
      </c>
      <c r="J4139" s="1">
        <f t="shared" si="385"/>
        <v>1196.3028689388302</v>
      </c>
      <c r="K4139" s="47">
        <f t="shared" si="386"/>
        <v>22.380462629577952</v>
      </c>
      <c r="L4139" s="48">
        <f>Solar!K4156/1000*Variables!$B$3</f>
        <v>21.400099999999998</v>
      </c>
      <c r="M4139">
        <f>IF(E4139=1, VLOOKUP(D4139, Sheet1!$A$2:$C$26, 2), Sheet1!$C$3)</f>
        <v>0.25796000000000002</v>
      </c>
      <c r="N4139" s="1">
        <f>'Electricity Rates'!$J$2</f>
        <v>0.24729999999999999</v>
      </c>
      <c r="O4139" s="145">
        <f>L4139-K4139</f>
        <v>-0.98036262957795373</v>
      </c>
      <c r="P4139">
        <f t="shared" si="387"/>
        <v>5.5346884082946275</v>
      </c>
      <c r="Q4139">
        <f>IF(O4139&gt;0, IF(Q4138+O4139*Variables!$B$5&lt;Variables!$B$4, Q4138+O4139*Variables!$B$5, Variables!$B$4), IF(Q4138&gt;-O4139, Q4138+O4139/Variables!$B$5, 0))</f>
        <v>0</v>
      </c>
      <c r="R4139">
        <f>IF(O4139&gt;0, 0, IF(Q4138&gt;-O4139, 0, -O4139 - Q4138*Variables!$B$5))</f>
        <v>0.98036262957795373</v>
      </c>
      <c r="S4139">
        <f t="shared" si="388"/>
        <v>0.25289434392592897</v>
      </c>
      <c r="T4139">
        <f t="shared" si="389"/>
        <v>0</v>
      </c>
    </row>
    <row r="4140" spans="1:20" x14ac:dyDescent="0.3">
      <c r="A4140" s="3">
        <f t="shared" si="384"/>
        <v>43273</v>
      </c>
      <c r="B4140">
        <v>6</v>
      </c>
      <c r="C4140">
        <v>22</v>
      </c>
      <c r="D4140">
        <v>11</v>
      </c>
      <c r="E4140">
        <v>1</v>
      </c>
      <c r="F4140" s="1">
        <f>VLOOKUP(A4140,Weather!$A$1:$E$366, 5)</f>
        <v>0.35714285714285809</v>
      </c>
      <c r="G4140" s="1">
        <f>VLOOKUP(D4140, Summer!$A$1:$E$25, 2)</f>
        <v>1497.9516334678001</v>
      </c>
      <c r="H4140" s="1">
        <f>VLOOKUP(D4140, Summer!$A$1:$E$25, 3)</f>
        <v>1079.6213447448599</v>
      </c>
      <c r="I4140" s="1">
        <f>VLOOKUP(D4140, Summer!$A$1:$E$25, 5)</f>
        <v>435.54125021175599</v>
      </c>
      <c r="J4140" s="1">
        <f t="shared" si="385"/>
        <v>1229.0250192887675</v>
      </c>
      <c r="K4140" s="47">
        <f t="shared" si="386"/>
        <v>22.992629399449374</v>
      </c>
      <c r="L4140" s="48">
        <f>Solar!K4157/1000*Variables!$B$3</f>
        <v>26.2395</v>
      </c>
      <c r="M4140">
        <f>IF(E4140=1, VLOOKUP(D4140, Sheet1!$A$2:$C$26, 2), Sheet1!$C$3)</f>
        <v>0.25796000000000002</v>
      </c>
      <c r="N4140" s="1">
        <f>'Electricity Rates'!$J$2</f>
        <v>0.24729999999999999</v>
      </c>
      <c r="O4140" s="145">
        <f>L4140-K4140</f>
        <v>3.2468706005506256</v>
      </c>
      <c r="P4140">
        <f t="shared" si="387"/>
        <v>5.6860772504838302</v>
      </c>
      <c r="Q4140">
        <f>IF(O4140&gt;0, IF(Q4139+O4140*Variables!$B$5&lt;Variables!$B$4, Q4139+O4140*Variables!$B$5, Variables!$B$4), IF(Q4139&gt;-O4140, Q4139+O4140/Variables!$B$5, 0))</f>
        <v>3.0520583645175878</v>
      </c>
      <c r="R4140">
        <f>IF(O4140&gt;0, 0, IF(Q4139&gt;-O4140, 0, -O4140 - Q4139*Variables!$B$5))</f>
        <v>0</v>
      </c>
      <c r="S4140">
        <f t="shared" si="388"/>
        <v>0</v>
      </c>
      <c r="T4140">
        <f t="shared" si="389"/>
        <v>0</v>
      </c>
    </row>
    <row r="4141" spans="1:20" x14ac:dyDescent="0.3">
      <c r="A4141" s="3">
        <f t="shared" si="384"/>
        <v>43273</v>
      </c>
      <c r="B4141">
        <v>6</v>
      </c>
      <c r="C4141">
        <v>22</v>
      </c>
      <c r="D4141">
        <v>12</v>
      </c>
      <c r="E4141">
        <v>1</v>
      </c>
      <c r="F4141" s="1">
        <f>VLOOKUP(A4141,Weather!$A$1:$E$366, 5)</f>
        <v>0.35714285714285809</v>
      </c>
      <c r="G4141" s="1">
        <f>VLOOKUP(D4141, Summer!$A$1:$E$25, 2)</f>
        <v>1553.30978408544</v>
      </c>
      <c r="H4141" s="1">
        <f>VLOOKUP(D4141, Summer!$A$1:$E$25, 3)</f>
        <v>1117.7462231731799</v>
      </c>
      <c r="I4141" s="1">
        <f>VLOOKUP(D4141, Summer!$A$1:$E$25, 5)</f>
        <v>435.36187980189499</v>
      </c>
      <c r="J4141" s="1">
        <f t="shared" si="385"/>
        <v>1273.3046377847018</v>
      </c>
      <c r="K4141" s="47">
        <f t="shared" si="386"/>
        <v>23.821013559289501</v>
      </c>
      <c r="L4141" s="48">
        <f>Solar!K4158/1000*Variables!$B$3</f>
        <v>36.669000000000004</v>
      </c>
      <c r="M4141">
        <f>IF(E4141=1, VLOOKUP(D4141, Sheet1!$A$2:$C$26, 2), Sheet1!$C$3)</f>
        <v>0.25796000000000002</v>
      </c>
      <c r="N4141" s="1">
        <f>'Electricity Rates'!$J$2</f>
        <v>0.24729999999999999</v>
      </c>
      <c r="O4141" s="145">
        <f>L4141-K4141</f>
        <v>12.847986440710503</v>
      </c>
      <c r="P4141">
        <f t="shared" si="387"/>
        <v>5.8909366532122931</v>
      </c>
      <c r="Q4141">
        <f>IF(O4141&gt;0, IF(Q4140+O4141*Variables!$B$5&lt;Variables!$B$4, Q4140+O4141*Variables!$B$5, Variables!$B$4), IF(Q4140&gt;-O4141, Q4140+O4141/Variables!$B$5, 0))</f>
        <v>15.129165618785461</v>
      </c>
      <c r="R4141">
        <f>IF(O4141&gt;0, 0, IF(Q4140&gt;-O4141, 0, -O4141 - Q4140*Variables!$B$5))</f>
        <v>0</v>
      </c>
      <c r="S4141">
        <f t="shared" si="388"/>
        <v>0</v>
      </c>
      <c r="T4141">
        <f t="shared" si="389"/>
        <v>0</v>
      </c>
    </row>
    <row r="4142" spans="1:20" x14ac:dyDescent="0.3">
      <c r="A4142" s="3">
        <f t="shared" si="384"/>
        <v>43273</v>
      </c>
      <c r="B4142">
        <v>6</v>
      </c>
      <c r="C4142">
        <v>22</v>
      </c>
      <c r="D4142">
        <v>13</v>
      </c>
      <c r="E4142">
        <v>1</v>
      </c>
      <c r="F4142" s="1">
        <f>VLOOKUP(A4142,Weather!$A$1:$E$366, 5)</f>
        <v>0.35714285714285809</v>
      </c>
      <c r="G4142" s="1">
        <f>VLOOKUP(D4142, Summer!$A$1:$E$25, 2)</f>
        <v>1622.5675647430101</v>
      </c>
      <c r="H4142" s="1">
        <f>VLOOKUP(D4142, Summer!$A$1:$E$25, 3)</f>
        <v>1132.28619594112</v>
      </c>
      <c r="I4142" s="1">
        <f>VLOOKUP(D4142, Summer!$A$1:$E$25, 5)</f>
        <v>435.17254436926402</v>
      </c>
      <c r="J4142" s="1">
        <f t="shared" si="385"/>
        <v>1307.3866847989384</v>
      </c>
      <c r="K4142" s="47">
        <f t="shared" si="386"/>
        <v>24.458621308419332</v>
      </c>
      <c r="L4142" s="48">
        <f>Solar!K4159/1000*Variables!$B$3</f>
        <v>38.659599999999998</v>
      </c>
      <c r="M4142">
        <f>IF(E4142=1, VLOOKUP(D4142, Sheet1!$A$2:$C$26, 2), Sheet1!$C$3)</f>
        <v>0.55478000000000005</v>
      </c>
      <c r="N4142" s="1">
        <f>'Electricity Rates'!$J$2</f>
        <v>0.24729999999999999</v>
      </c>
      <c r="O4142" s="145">
        <f>L4142-K4142</f>
        <v>14.200978691580666</v>
      </c>
      <c r="P4142">
        <f t="shared" si="387"/>
        <v>6.0486170495721003</v>
      </c>
      <c r="Q4142">
        <f>IF(O4142&gt;0, IF(Q4141+O4142*Variables!$B$5&lt;Variables!$B$4, Q4141+O4142*Variables!$B$5, Variables!$B$4), IF(Q4141&gt;-O4142, Q4141+O4142/Variables!$B$5, 0))</f>
        <v>28.478085588871288</v>
      </c>
      <c r="R4142">
        <f>IF(O4142&gt;0, 0, IF(Q4141&gt;-O4142, 0, -O4142 - Q4141*Variables!$B$5))</f>
        <v>0</v>
      </c>
      <c r="S4142">
        <f t="shared" si="388"/>
        <v>0</v>
      </c>
      <c r="T4142">
        <f t="shared" si="389"/>
        <v>0</v>
      </c>
    </row>
    <row r="4143" spans="1:20" x14ac:dyDescent="0.3">
      <c r="A4143" s="3">
        <f t="shared" si="384"/>
        <v>43273</v>
      </c>
      <c r="B4143">
        <v>6</v>
      </c>
      <c r="C4143">
        <v>22</v>
      </c>
      <c r="D4143">
        <v>14</v>
      </c>
      <c r="E4143">
        <v>1</v>
      </c>
      <c r="F4143" s="1">
        <f>VLOOKUP(A4143,Weather!$A$1:$E$366, 5)</f>
        <v>0.35714285714285809</v>
      </c>
      <c r="G4143" s="1">
        <f>VLOOKUP(D4143, Summer!$A$1:$E$25, 2)</f>
        <v>1636.26340321468</v>
      </c>
      <c r="H4143" s="1">
        <f>VLOOKUP(D4143, Summer!$A$1:$E$25, 3)</f>
        <v>1156.2601309732199</v>
      </c>
      <c r="I4143" s="1">
        <f>VLOOKUP(D4143, Summer!$A$1:$E$25, 5)</f>
        <v>417.13087064403902</v>
      </c>
      <c r="J4143" s="1">
        <f t="shared" si="385"/>
        <v>1327.6898710594562</v>
      </c>
      <c r="K4143" s="47">
        <f t="shared" si="386"/>
        <v>24.838453801647358</v>
      </c>
      <c r="L4143" s="48">
        <f>Solar!K4160/1000*Variables!$B$3</f>
        <v>36.544299999999993</v>
      </c>
      <c r="M4143">
        <f>IF(E4143=1, VLOOKUP(D4143, Sheet1!$A$2:$C$26, 2), Sheet1!$C$3)</f>
        <v>0.55478000000000005</v>
      </c>
      <c r="N4143" s="1">
        <f>'Electricity Rates'!$J$2</f>
        <v>0.24729999999999999</v>
      </c>
      <c r="O4143" s="145">
        <f>L4143-K4143</f>
        <v>11.705846198352635</v>
      </c>
      <c r="P4143">
        <f t="shared" si="387"/>
        <v>6.1425496251473914</v>
      </c>
      <c r="Q4143">
        <f>IF(O4143&gt;0, IF(Q4142+O4143*Variables!$B$5&lt;Variables!$B$4, Q4142+O4143*Variables!$B$5, Variables!$B$4), IF(Q4142&gt;-O4143, Q4142+O4143/Variables!$B$5, 0))</f>
        <v>39.48158101532276</v>
      </c>
      <c r="R4143">
        <f>IF(O4143&gt;0, 0, IF(Q4142&gt;-O4143, 0, -O4143 - Q4142*Variables!$B$5))</f>
        <v>0</v>
      </c>
      <c r="S4143">
        <f t="shared" si="388"/>
        <v>0</v>
      </c>
      <c r="T4143">
        <f t="shared" si="389"/>
        <v>0</v>
      </c>
    </row>
    <row r="4144" spans="1:20" x14ac:dyDescent="0.3">
      <c r="A4144" s="3">
        <f t="shared" si="384"/>
        <v>43273</v>
      </c>
      <c r="B4144">
        <v>6</v>
      </c>
      <c r="C4144">
        <v>22</v>
      </c>
      <c r="D4144">
        <v>15</v>
      </c>
      <c r="E4144">
        <v>1</v>
      </c>
      <c r="F4144" s="1">
        <f>VLOOKUP(A4144,Weather!$A$1:$E$366, 5)</f>
        <v>0.35714285714285809</v>
      </c>
      <c r="G4144" s="1">
        <f>VLOOKUP(D4144, Summer!$A$1:$E$25, 2)</f>
        <v>1589.7727985285201</v>
      </c>
      <c r="H4144" s="1">
        <f>VLOOKUP(D4144, Summer!$A$1:$E$25, 3)</f>
        <v>1137.7596230737599</v>
      </c>
      <c r="I4144" s="1">
        <f>VLOOKUP(D4144, Summer!$A$1:$E$25, 5)</f>
        <v>403.543562097039</v>
      </c>
      <c r="J4144" s="1">
        <f t="shared" si="385"/>
        <v>1299.192900021889</v>
      </c>
      <c r="K4144" s="47">
        <f t="shared" si="386"/>
        <v>24.305331787212861</v>
      </c>
      <c r="L4144" s="48">
        <f>Solar!K4161/1000*Variables!$B$3</f>
        <v>30.61355</v>
      </c>
      <c r="M4144">
        <f>IF(E4144=1, VLOOKUP(D4144, Sheet1!$A$2:$C$26, 2), Sheet1!$C$3)</f>
        <v>0.55478000000000005</v>
      </c>
      <c r="N4144" s="1">
        <f>'Electricity Rates'!$J$2</f>
        <v>0.24729999999999999</v>
      </c>
      <c r="O4144" s="145">
        <f>L4144-K4144</f>
        <v>6.3082182127871391</v>
      </c>
      <c r="P4144">
        <f t="shared" si="387"/>
        <v>6.01070855097774</v>
      </c>
      <c r="Q4144">
        <f>IF(O4144&gt;0, IF(Q4143+O4144*Variables!$B$5&lt;Variables!$B$4, Q4143+O4144*Variables!$B$5, Variables!$B$4), IF(Q4143&gt;-O4144, Q4143+O4144/Variables!$B$5, 0))</f>
        <v>45.41130613534267</v>
      </c>
      <c r="R4144">
        <f>IF(O4144&gt;0, 0, IF(Q4143&gt;-O4144, 0, -O4144 - Q4143*Variables!$B$5))</f>
        <v>0</v>
      </c>
      <c r="S4144">
        <f t="shared" si="388"/>
        <v>0</v>
      </c>
      <c r="T4144">
        <f t="shared" si="389"/>
        <v>0</v>
      </c>
    </row>
    <row r="4145" spans="1:20" x14ac:dyDescent="0.3">
      <c r="A4145" s="3">
        <f t="shared" si="384"/>
        <v>43273</v>
      </c>
      <c r="B4145">
        <v>6</v>
      </c>
      <c r="C4145">
        <v>22</v>
      </c>
      <c r="D4145">
        <v>16</v>
      </c>
      <c r="E4145">
        <v>1</v>
      </c>
      <c r="F4145" s="1">
        <f>VLOOKUP(A4145,Weather!$A$1:$E$366, 5)</f>
        <v>0.35714285714285809</v>
      </c>
      <c r="G4145" s="1">
        <f>VLOOKUP(D4145, Summer!$A$1:$E$25, 2)</f>
        <v>1459.9523441255701</v>
      </c>
      <c r="H4145" s="1">
        <f>VLOOKUP(D4145, Summer!$A$1:$E$25, 3)</f>
        <v>1006.09479349024</v>
      </c>
      <c r="I4145" s="1">
        <f>VLOOKUP(D4145, Summer!$A$1:$E$25, 5)</f>
        <v>381.04254068220598</v>
      </c>
      <c r="J4145" s="1">
        <f t="shared" si="385"/>
        <v>1168.1867758600013</v>
      </c>
      <c r="K4145" s="47">
        <f t="shared" si="386"/>
        <v>21.854466089087634</v>
      </c>
      <c r="L4145" s="48">
        <f>Solar!K4162/1000*Variables!$B$3</f>
        <v>26.030149999999995</v>
      </c>
      <c r="M4145">
        <f>IF(E4145=1, VLOOKUP(D4145, Sheet1!$A$2:$C$26, 2), Sheet1!$C$3)</f>
        <v>0.55478000000000005</v>
      </c>
      <c r="N4145" s="1">
        <f>'Electricity Rates'!$J$2</f>
        <v>0.24729999999999999</v>
      </c>
      <c r="O4145" s="145">
        <f>L4145-K4145</f>
        <v>4.1756839109123618</v>
      </c>
      <c r="P4145">
        <f t="shared" si="387"/>
        <v>5.4046094638313713</v>
      </c>
      <c r="Q4145">
        <f>IF(O4145&gt;0, IF(Q4144+O4145*Variables!$B$5&lt;Variables!$B$4, Q4144+O4145*Variables!$B$5, Variables!$B$4), IF(Q4144&gt;-O4145, Q4144+O4145/Variables!$B$5, 0))</f>
        <v>49.336449011600287</v>
      </c>
      <c r="R4145">
        <f>IF(O4145&gt;0, 0, IF(Q4144&gt;-O4145, 0, -O4145 - Q4144*Variables!$B$5))</f>
        <v>0</v>
      </c>
      <c r="S4145">
        <f t="shared" si="388"/>
        <v>0</v>
      </c>
      <c r="T4145">
        <f t="shared" si="389"/>
        <v>0</v>
      </c>
    </row>
    <row r="4146" spans="1:20" x14ac:dyDescent="0.3">
      <c r="A4146" s="3">
        <f t="shared" si="384"/>
        <v>43273</v>
      </c>
      <c r="B4146">
        <v>6</v>
      </c>
      <c r="C4146">
        <v>22</v>
      </c>
      <c r="D4146">
        <v>17</v>
      </c>
      <c r="E4146">
        <v>1</v>
      </c>
      <c r="F4146" s="1">
        <f>VLOOKUP(A4146,Weather!$A$1:$E$366, 5)</f>
        <v>0.35714285714285809</v>
      </c>
      <c r="G4146" s="1">
        <f>VLOOKUP(D4146, Summer!$A$1:$E$25, 2)</f>
        <v>1144.9480592772099</v>
      </c>
      <c r="H4146" s="1">
        <f>VLOOKUP(D4146, Summer!$A$1:$E$25, 3)</f>
        <v>808.38142168622596</v>
      </c>
      <c r="I4146" s="1">
        <f>VLOOKUP(D4146, Summer!$A$1:$E$25, 5)</f>
        <v>371.93450987035499</v>
      </c>
      <c r="J4146" s="1">
        <f t="shared" si="385"/>
        <v>928.58379225443491</v>
      </c>
      <c r="K4146" s="47">
        <f t="shared" si="386"/>
        <v>17.371967752126821</v>
      </c>
      <c r="L4146" s="48">
        <f>Solar!K4163/1000*Variables!$B$3</f>
        <v>12.120200000000001</v>
      </c>
      <c r="M4146">
        <f>IF(E4146=1, VLOOKUP(D4146, Sheet1!$A$2:$C$26, 2), Sheet1!$C$3)</f>
        <v>0.55478000000000005</v>
      </c>
      <c r="N4146" s="1">
        <f>'Electricity Rates'!$J$2</f>
        <v>0.24729999999999999</v>
      </c>
      <c r="O4146" s="145">
        <f>L4146-K4146</f>
        <v>-5.2517677521268205</v>
      </c>
      <c r="P4146">
        <f t="shared" si="387"/>
        <v>4.296087625100963</v>
      </c>
      <c r="Q4146">
        <f>IF(O4146&gt;0, IF(Q4145+O4146*Variables!$B$5&lt;Variables!$B$4, Q4145+O4146*Variables!$B$5, Variables!$B$4), IF(Q4145&gt;-O4146, Q4145+O4146/Variables!$B$5, 0))</f>
        <v>43.749462041252606</v>
      </c>
      <c r="R4146">
        <f>IF(O4146&gt;0, 0, IF(Q4145&gt;-O4146, 0, -O4146 - Q4145*Variables!$B$5))</f>
        <v>0</v>
      </c>
      <c r="S4146">
        <f t="shared" si="388"/>
        <v>0</v>
      </c>
      <c r="T4146">
        <f t="shared" si="389"/>
        <v>0</v>
      </c>
    </row>
    <row r="4147" spans="1:20" x14ac:dyDescent="0.3">
      <c r="A4147" s="3">
        <f t="shared" si="384"/>
        <v>43273</v>
      </c>
      <c r="B4147">
        <v>6</v>
      </c>
      <c r="C4147">
        <v>22</v>
      </c>
      <c r="D4147">
        <v>18</v>
      </c>
      <c r="E4147">
        <v>1</v>
      </c>
      <c r="F4147" s="1">
        <f>VLOOKUP(A4147,Weather!$A$1:$E$366, 5)</f>
        <v>0.35714285714285809</v>
      </c>
      <c r="G4147" s="1">
        <f>VLOOKUP(D4147, Summer!$A$1:$E$25, 2)</f>
        <v>769.75210584620504</v>
      </c>
      <c r="H4147" s="1">
        <f>VLOOKUP(D4147, Summer!$A$1:$E$25, 3)</f>
        <v>572.92139445417001</v>
      </c>
      <c r="I4147" s="1">
        <f>VLOOKUP(D4147, Summer!$A$1:$E$25, 5)</f>
        <v>349.41355840998102</v>
      </c>
      <c r="J4147" s="1">
        <f t="shared" si="385"/>
        <v>643.21807709418272</v>
      </c>
      <c r="K4147" s="47">
        <f t="shared" si="386"/>
        <v>12.033339140818715</v>
      </c>
      <c r="L4147" s="48">
        <f>Solar!K4164/1000*Variables!$B$3</f>
        <v>6.1481499999999993</v>
      </c>
      <c r="M4147">
        <f>IF(E4147=1, VLOOKUP(D4147, Sheet1!$A$2:$C$26, 2), Sheet1!$C$3)</f>
        <v>0.55478000000000005</v>
      </c>
      <c r="N4147" s="1">
        <f>'Electricity Rates'!$J$2</f>
        <v>0.24729999999999999</v>
      </c>
      <c r="O4147" s="145">
        <f>L4147-K4147</f>
        <v>-5.8851891408187154</v>
      </c>
      <c r="P4147">
        <f t="shared" si="387"/>
        <v>2.9758447695244681</v>
      </c>
      <c r="Q4147">
        <f>IF(O4147&gt;0, IF(Q4146+O4147*Variables!$B$5&lt;Variables!$B$4, Q4146+O4147*Variables!$B$5, Variables!$B$4), IF(Q4146&gt;-O4147, Q4146+O4147/Variables!$B$5, 0))</f>
        <v>37.488622529743331</v>
      </c>
      <c r="R4147">
        <f>IF(O4147&gt;0, 0, IF(Q4146&gt;-O4147, 0, -O4147 - Q4146*Variables!$B$5))</f>
        <v>0</v>
      </c>
      <c r="S4147">
        <f t="shared" si="388"/>
        <v>0</v>
      </c>
      <c r="T4147">
        <f t="shared" si="389"/>
        <v>0</v>
      </c>
    </row>
    <row r="4148" spans="1:20" x14ac:dyDescent="0.3">
      <c r="A4148" s="3">
        <f t="shared" si="384"/>
        <v>43273</v>
      </c>
      <c r="B4148">
        <v>6</v>
      </c>
      <c r="C4148">
        <v>22</v>
      </c>
      <c r="D4148">
        <v>19</v>
      </c>
      <c r="E4148">
        <v>1</v>
      </c>
      <c r="F4148" s="1">
        <f>VLOOKUP(A4148,Weather!$A$1:$E$366, 5)</f>
        <v>0.35714285714285809</v>
      </c>
      <c r="G4148" s="1">
        <f>VLOOKUP(D4148, Summer!$A$1:$E$25, 2)</f>
        <v>565.86125451999203</v>
      </c>
      <c r="H4148" s="1">
        <f>VLOOKUP(D4148, Summer!$A$1:$E$25, 3)</f>
        <v>365.77406038600299</v>
      </c>
      <c r="I4148" s="1">
        <f>VLOOKUP(D4148, Summer!$A$1:$E$25, 5)</f>
        <v>331.38683221891199</v>
      </c>
      <c r="J4148" s="1">
        <f t="shared" si="385"/>
        <v>437.23377257671353</v>
      </c>
      <c r="K4148" s="47">
        <f t="shared" si="386"/>
        <v>8.1797798547642522</v>
      </c>
      <c r="L4148" s="48">
        <f>Solar!K4165/1000*Variables!$B$3</f>
        <v>1.5371000000000001</v>
      </c>
      <c r="M4148">
        <f>IF(E4148=1, VLOOKUP(D4148, Sheet1!$A$2:$C$26, 2), Sheet1!$C$3)</f>
        <v>0.25796000000000002</v>
      </c>
      <c r="N4148" s="1">
        <f>'Electricity Rates'!$J$2</f>
        <v>0.24729999999999999</v>
      </c>
      <c r="O4148" s="145">
        <f>L4148-K4148</f>
        <v>-6.6426798547642516</v>
      </c>
      <c r="P4148">
        <f t="shared" si="387"/>
        <v>2.0228595580831996</v>
      </c>
      <c r="Q4148">
        <f>IF(O4148&gt;0, IF(Q4147+O4148*Variables!$B$5&lt;Variables!$B$4, Q4147+O4148*Variables!$B$5, Variables!$B$4), IF(Q4147&gt;-O4148, Q4147+O4148/Variables!$B$5, 0))</f>
        <v>30.421941833185617</v>
      </c>
      <c r="R4148">
        <f>IF(O4148&gt;0, 0, IF(Q4147&gt;-O4148, 0, -O4148 - Q4147*Variables!$B$5))</f>
        <v>0</v>
      </c>
      <c r="S4148">
        <f t="shared" si="388"/>
        <v>0</v>
      </c>
      <c r="T4148">
        <f t="shared" si="389"/>
        <v>0</v>
      </c>
    </row>
    <row r="4149" spans="1:20" x14ac:dyDescent="0.3">
      <c r="A4149" s="3">
        <f t="shared" si="384"/>
        <v>43273</v>
      </c>
      <c r="B4149">
        <v>6</v>
      </c>
      <c r="C4149">
        <v>22</v>
      </c>
      <c r="D4149">
        <v>20</v>
      </c>
      <c r="E4149">
        <v>1</v>
      </c>
      <c r="F4149" s="1">
        <f>VLOOKUP(A4149,Weather!$A$1:$E$366, 5)</f>
        <v>0.35714285714285809</v>
      </c>
      <c r="G4149" s="1">
        <f>VLOOKUP(D4149, Summer!$A$1:$E$25, 2)</f>
        <v>459.178981251175</v>
      </c>
      <c r="H4149" s="1">
        <f>VLOOKUP(D4149, Summer!$A$1:$E$25, 3)</f>
        <v>328.41643432967999</v>
      </c>
      <c r="I4149" s="1">
        <f>VLOOKUP(D4149, Summer!$A$1:$E$25, 5)</f>
        <v>326.73316658528501</v>
      </c>
      <c r="J4149" s="1">
        <f t="shared" si="385"/>
        <v>375.11734394449974</v>
      </c>
      <c r="K4149" s="47">
        <f t="shared" si="386"/>
        <v>7.0177042251042927</v>
      </c>
      <c r="L4149" s="48">
        <f>Solar!K4166/1000*Variables!$B$3</f>
        <v>9.4950000000000007E-2</v>
      </c>
      <c r="M4149">
        <f>IF(E4149=1, VLOOKUP(D4149, Sheet1!$A$2:$C$26, 2), Sheet1!$C$3)</f>
        <v>0.25796000000000002</v>
      </c>
      <c r="N4149" s="1">
        <f>'Electricity Rates'!$J$2</f>
        <v>0.24729999999999999</v>
      </c>
      <c r="O4149" s="145">
        <f>L4149-K4149</f>
        <v>-6.9227542251042928</v>
      </c>
      <c r="P4149">
        <f t="shared" si="387"/>
        <v>1.7354782548682914</v>
      </c>
      <c r="Q4149">
        <f>IF(O4149&gt;0, IF(Q4148+O4149*Variables!$B$5&lt;Variables!$B$4, Q4148+O4149*Variables!$B$5, Variables!$B$4), IF(Q4148&gt;-O4149, Q4148+O4149/Variables!$B$5, 0))</f>
        <v>23.057309678819347</v>
      </c>
      <c r="R4149">
        <f>IF(O4149&gt;0, 0, IF(Q4148&gt;-O4149, 0, -O4149 - Q4148*Variables!$B$5))</f>
        <v>0</v>
      </c>
      <c r="S4149">
        <f t="shared" si="388"/>
        <v>0</v>
      </c>
      <c r="T4149">
        <f t="shared" si="389"/>
        <v>0</v>
      </c>
    </row>
    <row r="4150" spans="1:20" x14ac:dyDescent="0.3">
      <c r="A4150" s="3">
        <f t="shared" si="384"/>
        <v>43273</v>
      </c>
      <c r="B4150">
        <v>6</v>
      </c>
      <c r="C4150">
        <v>22</v>
      </c>
      <c r="D4150">
        <v>21</v>
      </c>
      <c r="E4150">
        <v>1</v>
      </c>
      <c r="F4150" s="1">
        <f>VLOOKUP(A4150,Weather!$A$1:$E$366, 5)</f>
        <v>0.35714285714285809</v>
      </c>
      <c r="G4150" s="1">
        <f>VLOOKUP(D4150, Summer!$A$1:$E$25, 2)</f>
        <v>403.43414919632897</v>
      </c>
      <c r="H4150" s="1">
        <f>VLOOKUP(D4150, Summer!$A$1:$E$25, 3)</f>
        <v>305.25297715532997</v>
      </c>
      <c r="I4150" s="1">
        <f>VLOOKUP(D4150, Summer!$A$1:$E$25, 5)</f>
        <v>313.15582306105603</v>
      </c>
      <c r="J4150" s="1">
        <f t="shared" si="385"/>
        <v>340.31768145568685</v>
      </c>
      <c r="K4150" s="47">
        <f t="shared" si="386"/>
        <v>6.3666713085455795</v>
      </c>
      <c r="L4150" s="48">
        <f>Solar!K4167/1000*Variables!$B$3</f>
        <v>0</v>
      </c>
      <c r="M4150">
        <f>IF(E4150=1, VLOOKUP(D4150, Sheet1!$A$2:$C$26, 2), Sheet1!$C$3)</f>
        <v>0.25796000000000002</v>
      </c>
      <c r="N4150" s="1">
        <f>'Electricity Rates'!$J$2</f>
        <v>0.24729999999999999</v>
      </c>
      <c r="O4150" s="145">
        <f>L4150-K4150</f>
        <v>-6.3666713085455795</v>
      </c>
      <c r="P4150">
        <f t="shared" si="387"/>
        <v>1.5744778146033218</v>
      </c>
      <c r="Q4150">
        <f>IF(O4150&gt;0, IF(Q4149+O4150*Variables!$B$5&lt;Variables!$B$4, Q4149+O4150*Variables!$B$5, Variables!$B$4), IF(Q4149&gt;-O4150, Q4149+O4150/Variables!$B$5, 0))</f>
        <v>16.284255095260221</v>
      </c>
      <c r="R4150">
        <f>IF(O4150&gt;0, 0, IF(Q4149&gt;-O4150, 0, -O4150 - Q4149*Variables!$B$5))</f>
        <v>0</v>
      </c>
      <c r="S4150">
        <f t="shared" si="388"/>
        <v>0</v>
      </c>
      <c r="T4150">
        <f t="shared" si="389"/>
        <v>0</v>
      </c>
    </row>
    <row r="4151" spans="1:20" x14ac:dyDescent="0.3">
      <c r="A4151" s="3">
        <f t="shared" si="384"/>
        <v>43273</v>
      </c>
      <c r="B4151">
        <v>6</v>
      </c>
      <c r="C4151">
        <v>22</v>
      </c>
      <c r="D4151">
        <v>22</v>
      </c>
      <c r="E4151">
        <v>1</v>
      </c>
      <c r="F4151" s="1">
        <f>VLOOKUP(A4151,Weather!$A$1:$E$366, 5)</f>
        <v>0.35714285714285809</v>
      </c>
      <c r="G4151" s="1">
        <f>VLOOKUP(D4151, Summer!$A$1:$E$25, 2)</f>
        <v>366.19777187885302</v>
      </c>
      <c r="H4151" s="1">
        <f>VLOOKUP(D4151, Summer!$A$1:$E$25, 3)</f>
        <v>263.18917633836901</v>
      </c>
      <c r="I4151" s="1">
        <f>VLOOKUP(D4151, Summer!$A$1:$E$25, 5)</f>
        <v>295.10418431306101</v>
      </c>
      <c r="J4151" s="1">
        <f t="shared" si="385"/>
        <v>299.97796045997052</v>
      </c>
      <c r="K4151" s="47">
        <f t="shared" si="386"/>
        <v>5.6119948451905506</v>
      </c>
      <c r="L4151" s="48">
        <f>Solar!K4168/1000*Variables!$B$3</f>
        <v>0</v>
      </c>
      <c r="M4151">
        <f>IF(E4151=1, VLOOKUP(D4151, Sheet1!$A$2:$C$26, 2), Sheet1!$C$3)</f>
        <v>0.18637999999999999</v>
      </c>
      <c r="N4151" s="1">
        <f>'Electricity Rates'!$J$2</f>
        <v>0.24729999999999999</v>
      </c>
      <c r="O4151" s="145">
        <f>L4151-K4151</f>
        <v>-5.6119948451905506</v>
      </c>
      <c r="P4151">
        <f t="shared" si="387"/>
        <v>1.387846325215623</v>
      </c>
      <c r="Q4151">
        <f>IF(O4151&gt;0, IF(Q4150+O4151*Variables!$B$5&lt;Variables!$B$4, Q4150+O4151*Variables!$B$5, Variables!$B$4), IF(Q4150&gt;-O4151, Q4150+O4151/Variables!$B$5, 0))</f>
        <v>10.314047813142613</v>
      </c>
      <c r="R4151">
        <f>IF(O4151&gt;0, 0, IF(Q4150&gt;-O4151, 0, -O4151 - Q4150*Variables!$B$5))</f>
        <v>0</v>
      </c>
      <c r="S4151">
        <f t="shared" si="388"/>
        <v>0</v>
      </c>
      <c r="T4151">
        <f t="shared" si="389"/>
        <v>0</v>
      </c>
    </row>
    <row r="4152" spans="1:20" x14ac:dyDescent="0.3">
      <c r="A4152" s="3">
        <f t="shared" si="384"/>
        <v>43273</v>
      </c>
      <c r="B4152">
        <v>6</v>
      </c>
      <c r="C4152">
        <v>22</v>
      </c>
      <c r="D4152">
        <v>23</v>
      </c>
      <c r="E4152">
        <v>1</v>
      </c>
      <c r="F4152" s="1">
        <f>VLOOKUP(A4152,Weather!$A$1:$E$366, 5)</f>
        <v>0.35714285714285809</v>
      </c>
      <c r="G4152" s="1">
        <f>VLOOKUP(D4152, Summer!$A$1:$E$25, 2)</f>
        <v>342.86102460129899</v>
      </c>
      <c r="H4152" s="1">
        <f>VLOOKUP(D4152, Summer!$A$1:$E$25, 3)</f>
        <v>273.02297434567402</v>
      </c>
      <c r="I4152" s="1">
        <f>VLOOKUP(D4152, Summer!$A$1:$E$25, 5)</f>
        <v>281.53182330021599</v>
      </c>
      <c r="J4152" s="1">
        <f t="shared" si="385"/>
        <v>297.96513515125446</v>
      </c>
      <c r="K4152" s="47">
        <f t="shared" si="386"/>
        <v>5.5743388612660558</v>
      </c>
      <c r="L4152" s="48">
        <f>Solar!K4169/1000*Variables!$B$3</f>
        <v>0</v>
      </c>
      <c r="M4152">
        <f>IF(E4152=1, VLOOKUP(D4152, Sheet1!$A$2:$C$26, 2), Sheet1!$C$3)</f>
        <v>0.18637999999999999</v>
      </c>
      <c r="N4152" s="1">
        <f>'Electricity Rates'!$J$2</f>
        <v>0.24729999999999999</v>
      </c>
      <c r="O4152" s="145">
        <f>L4152-K4152</f>
        <v>-5.5743388612660558</v>
      </c>
      <c r="P4152">
        <f t="shared" si="387"/>
        <v>1.3785340003910955</v>
      </c>
      <c r="Q4152">
        <f>IF(O4152&gt;0, IF(Q4151+O4152*Variables!$B$5&lt;Variables!$B$4, Q4151+O4152*Variables!$B$5, Variables!$B$4), IF(Q4151&gt;-O4152, Q4151+O4152/Variables!$B$5, 0))</f>
        <v>4.3839000883914894</v>
      </c>
      <c r="R4152">
        <f>IF(O4152&gt;0, 0, IF(Q4151&gt;-O4152, 0, -O4152 - Q4151*Variables!$B$5))</f>
        <v>0</v>
      </c>
      <c r="S4152">
        <f t="shared" si="388"/>
        <v>0</v>
      </c>
      <c r="T4152">
        <f t="shared" si="389"/>
        <v>0</v>
      </c>
    </row>
    <row r="4153" spans="1:20" x14ac:dyDescent="0.3">
      <c r="A4153" s="3">
        <f t="shared" si="384"/>
        <v>43273</v>
      </c>
      <c r="B4153">
        <v>6</v>
      </c>
      <c r="C4153">
        <v>22</v>
      </c>
      <c r="D4153">
        <v>24</v>
      </c>
      <c r="E4153">
        <v>1</v>
      </c>
      <c r="F4153" s="1">
        <f>VLOOKUP(A4153,Weather!$A$1:$E$366, 5)</f>
        <v>0.35714285714285809</v>
      </c>
      <c r="G4153" s="1">
        <f>VLOOKUP(D4153, Summer!$A$1:$E$25, 2)</f>
        <v>310.26482453023402</v>
      </c>
      <c r="H4153" s="1">
        <f>VLOOKUP(D4153, Summer!$A$1:$E$25, 3)</f>
        <v>259.09090909090901</v>
      </c>
      <c r="I4153" s="1">
        <f>VLOOKUP(D4153, Summer!$A$1:$E$25, 5)</f>
        <v>276.86321013243497</v>
      </c>
      <c r="J4153" s="1">
        <f t="shared" si="385"/>
        <v>277.36730746209656</v>
      </c>
      <c r="K4153" s="47">
        <f t="shared" si="386"/>
        <v>5.1889942091575136</v>
      </c>
      <c r="L4153" s="48">
        <f>Solar!K4170/1000*Variables!$B$3</f>
        <v>0</v>
      </c>
      <c r="M4153">
        <f>IF(E4153=1, VLOOKUP(D4153, Sheet1!$A$2:$C$26, 2), Sheet1!$C$3)</f>
        <v>0.18637999999999999</v>
      </c>
      <c r="N4153" s="1">
        <f>'Electricity Rates'!$J$2</f>
        <v>0.24729999999999999</v>
      </c>
      <c r="O4153" s="145">
        <f>L4153-K4153</f>
        <v>-5.1889942091575136</v>
      </c>
      <c r="P4153">
        <f t="shared" si="387"/>
        <v>1.283238267924653</v>
      </c>
      <c r="Q4153">
        <f>IF(O4153&gt;0, IF(Q4152+O4153*Variables!$B$5&lt;Variables!$B$4, Q4152+O4153*Variables!$B$5, Variables!$B$4), IF(Q4152&gt;-O4153, Q4152+O4153/Variables!$B$5, 0))</f>
        <v>0</v>
      </c>
      <c r="R4153">
        <f>IF(O4153&gt;0, 0, IF(Q4152&gt;-O4153, 0, -O4153 - Q4152*Variables!$B$5))</f>
        <v>1.0681281260695137</v>
      </c>
      <c r="S4153">
        <f t="shared" si="388"/>
        <v>0.19907772013683595</v>
      </c>
      <c r="T4153">
        <f t="shared" si="389"/>
        <v>0</v>
      </c>
    </row>
    <row r="4154" spans="1:20" x14ac:dyDescent="0.3">
      <c r="A4154" s="3">
        <f t="shared" si="384"/>
        <v>43274</v>
      </c>
      <c r="B4154">
        <v>6</v>
      </c>
      <c r="C4154">
        <v>23</v>
      </c>
      <c r="D4154">
        <v>1</v>
      </c>
      <c r="E4154">
        <v>0</v>
      </c>
      <c r="F4154" s="1">
        <f>VLOOKUP(A4154,Weather!$A$1:$E$366, 5)</f>
        <v>0.35714285714285809</v>
      </c>
      <c r="G4154" s="1">
        <f>VLOOKUP(D4154, Summer!$A$1:$E$25, 2)</f>
        <v>305.44698283970399</v>
      </c>
      <c r="H4154" s="1">
        <f>VLOOKUP(D4154, Summer!$A$1:$E$25, 3)</f>
        <v>264.36707082495798</v>
      </c>
      <c r="I4154" s="1">
        <f>VLOOKUP(D4154, Summer!$A$1:$E$25, 5)</f>
        <v>276.703769768114</v>
      </c>
      <c r="J4154" s="1">
        <f t="shared" si="385"/>
        <v>276.703769768114</v>
      </c>
      <c r="K4154" s="47">
        <f t="shared" si="386"/>
        <v>5.1765807301388893</v>
      </c>
      <c r="L4154" s="48">
        <f>Solar!K4171/1000*Variables!$B$3</f>
        <v>0</v>
      </c>
      <c r="M4154">
        <f>IF(E4154=1, VLOOKUP(D4154, Sheet1!$A$2:$C$26, 2), Sheet1!$C$3)</f>
        <v>0.18637999999999999</v>
      </c>
      <c r="N4154" s="1">
        <f>'Electricity Rates'!$J$2</f>
        <v>0.24729999999999999</v>
      </c>
      <c r="O4154" s="145">
        <f>L4154-K4154</f>
        <v>-5.1765807301388893</v>
      </c>
      <c r="P4154">
        <f t="shared" si="387"/>
        <v>1.2801684145633472</v>
      </c>
      <c r="Q4154">
        <f>IF(O4154&gt;0, IF(Q4153+O4154*Variables!$B$5&lt;Variables!$B$4, Q4153+O4154*Variables!$B$5, Variables!$B$4), IF(Q4153&gt;-O4154, Q4153+O4154/Variables!$B$5, 0))</f>
        <v>0</v>
      </c>
      <c r="R4154">
        <f>IF(O4154&gt;0, 0, IF(Q4153&gt;-O4154, 0, -O4154 - Q4153*Variables!$B$5))</f>
        <v>5.1765807301388893</v>
      </c>
      <c r="S4154">
        <f t="shared" si="388"/>
        <v>0.9648111164832861</v>
      </c>
      <c r="T4154">
        <f t="shared" si="389"/>
        <v>0</v>
      </c>
    </row>
    <row r="4155" spans="1:20" x14ac:dyDescent="0.3">
      <c r="A4155" s="3">
        <f t="shared" si="384"/>
        <v>43274</v>
      </c>
      <c r="B4155">
        <v>6</v>
      </c>
      <c r="C4155">
        <v>23</v>
      </c>
      <c r="D4155">
        <v>2</v>
      </c>
      <c r="E4155">
        <v>0</v>
      </c>
      <c r="F4155" s="1">
        <f>VLOOKUP(A4155,Weather!$A$1:$E$366, 5)</f>
        <v>0.35714285714285809</v>
      </c>
      <c r="G4155" s="1">
        <f>VLOOKUP(D4155, Summer!$A$1:$E$25, 2)</f>
        <v>286.71906025959902</v>
      </c>
      <c r="H4155" s="1">
        <f>VLOOKUP(D4155, Summer!$A$1:$E$25, 3)</f>
        <v>260.03911906460002</v>
      </c>
      <c r="I4155" s="1">
        <f>VLOOKUP(D4155, Summer!$A$1:$E$25, 5)</f>
        <v>276.50446931271199</v>
      </c>
      <c r="J4155" s="1">
        <f t="shared" si="385"/>
        <v>276.50446931271199</v>
      </c>
      <c r="K4155" s="47">
        <f t="shared" si="386"/>
        <v>5.1728522124616383</v>
      </c>
      <c r="L4155" s="48">
        <f>Solar!K4172/1000*Variables!$B$3</f>
        <v>0</v>
      </c>
      <c r="M4155">
        <f>IF(E4155=1, VLOOKUP(D4155, Sheet1!$A$2:$C$26, 2), Sheet1!$C$3)</f>
        <v>0.18637999999999999</v>
      </c>
      <c r="N4155" s="1">
        <f>'Electricity Rates'!$J$2</f>
        <v>0.24729999999999999</v>
      </c>
      <c r="O4155" s="145">
        <f>L4155-K4155</f>
        <v>-5.1728522124616383</v>
      </c>
      <c r="P4155">
        <f t="shared" si="387"/>
        <v>1.2792463521417632</v>
      </c>
      <c r="Q4155">
        <f>IF(O4155&gt;0, IF(Q4154+O4155*Variables!$B$5&lt;Variables!$B$4, Q4154+O4155*Variables!$B$5, Variables!$B$4), IF(Q4154&gt;-O4155, Q4154+O4155/Variables!$B$5, 0))</f>
        <v>0</v>
      </c>
      <c r="R4155">
        <f>IF(O4155&gt;0, 0, IF(Q4154&gt;-O4155, 0, -O4155 - Q4154*Variables!$B$5))</f>
        <v>5.1728522124616383</v>
      </c>
      <c r="S4155">
        <f t="shared" si="388"/>
        <v>0.96411619535860005</v>
      </c>
      <c r="T4155">
        <f t="shared" si="389"/>
        <v>0</v>
      </c>
    </row>
    <row r="4156" spans="1:20" x14ac:dyDescent="0.3">
      <c r="A4156" s="3">
        <f t="shared" si="384"/>
        <v>43274</v>
      </c>
      <c r="B4156">
        <v>6</v>
      </c>
      <c r="C4156">
        <v>23</v>
      </c>
      <c r="D4156">
        <v>3</v>
      </c>
      <c r="E4156">
        <v>0</v>
      </c>
      <c r="F4156" s="1">
        <f>VLOOKUP(A4156,Weather!$A$1:$E$366, 5)</f>
        <v>0.35714285714285809</v>
      </c>
      <c r="G4156" s="1">
        <f>VLOOKUP(D4156, Summer!$A$1:$E$25, 2)</f>
        <v>272.63131492590298</v>
      </c>
      <c r="H4156" s="1">
        <f>VLOOKUP(D4156, Summer!$A$1:$E$25, 3)</f>
        <v>241.571030279452</v>
      </c>
      <c r="I4156" s="1">
        <f>VLOOKUP(D4156, Summer!$A$1:$E$25, 5)</f>
        <v>276.33008141423602</v>
      </c>
      <c r="J4156" s="1">
        <f t="shared" si="385"/>
        <v>276.33008141423602</v>
      </c>
      <c r="K4156" s="47">
        <f t="shared" si="386"/>
        <v>5.1695897594940607</v>
      </c>
      <c r="L4156" s="48">
        <f>Solar!K4173/1000*Variables!$B$3</f>
        <v>0</v>
      </c>
      <c r="M4156">
        <f>IF(E4156=1, VLOOKUP(D4156, Sheet1!$A$2:$C$26, 2), Sheet1!$C$3)</f>
        <v>0.18637999999999999</v>
      </c>
      <c r="N4156" s="1">
        <f>'Electricity Rates'!$J$2</f>
        <v>0.24729999999999999</v>
      </c>
      <c r="O4156" s="145">
        <f>L4156-K4156</f>
        <v>-5.1695897594940607</v>
      </c>
      <c r="P4156">
        <f t="shared" si="387"/>
        <v>1.2784395475228811</v>
      </c>
      <c r="Q4156">
        <f>IF(O4156&gt;0, IF(Q4155+O4156*Variables!$B$5&lt;Variables!$B$4, Q4155+O4156*Variables!$B$5, Variables!$B$4), IF(Q4155&gt;-O4156, Q4155+O4156/Variables!$B$5, 0))</f>
        <v>0</v>
      </c>
      <c r="R4156">
        <f>IF(O4156&gt;0, 0, IF(Q4155&gt;-O4156, 0, -O4156 - Q4155*Variables!$B$5))</f>
        <v>5.1695897594940607</v>
      </c>
      <c r="S4156">
        <f t="shared" si="388"/>
        <v>0.96350813937450297</v>
      </c>
      <c r="T4156">
        <f t="shared" si="389"/>
        <v>0</v>
      </c>
    </row>
    <row r="4157" spans="1:20" x14ac:dyDescent="0.3">
      <c r="A4157" s="3">
        <f t="shared" si="384"/>
        <v>43274</v>
      </c>
      <c r="B4157">
        <v>6</v>
      </c>
      <c r="C4157">
        <v>23</v>
      </c>
      <c r="D4157">
        <v>4</v>
      </c>
      <c r="E4157">
        <v>0</v>
      </c>
      <c r="F4157" s="1">
        <f>VLOOKUP(A4157,Weather!$A$1:$E$366, 5)</f>
        <v>0.35714285714285809</v>
      </c>
      <c r="G4157" s="1">
        <f>VLOOKUP(D4157, Summer!$A$1:$E$25, 2)</f>
        <v>286.33237882239803</v>
      </c>
      <c r="H4157" s="1">
        <f>VLOOKUP(D4157, Summer!$A$1:$E$25, 3)</f>
        <v>256.10019667595998</v>
      </c>
      <c r="I4157" s="1">
        <f>VLOOKUP(D4157, Summer!$A$1:$E$25, 5)</f>
        <v>276.13078095883401</v>
      </c>
      <c r="J4157" s="1">
        <f t="shared" si="385"/>
        <v>276.13078095883401</v>
      </c>
      <c r="K4157" s="47">
        <f t="shared" si="386"/>
        <v>5.1658612418168106</v>
      </c>
      <c r="L4157" s="48">
        <f>Solar!K4174/1000*Variables!$B$3</f>
        <v>0</v>
      </c>
      <c r="M4157">
        <f>IF(E4157=1, VLOOKUP(D4157, Sheet1!$A$2:$C$26, 2), Sheet1!$C$3)</f>
        <v>0.18637999999999999</v>
      </c>
      <c r="N4157" s="1">
        <f>'Electricity Rates'!$J$2</f>
        <v>0.24729999999999999</v>
      </c>
      <c r="O4157" s="145">
        <f>L4157-K4157</f>
        <v>-5.1658612418168106</v>
      </c>
      <c r="P4157">
        <f t="shared" si="387"/>
        <v>1.2775174851012971</v>
      </c>
      <c r="Q4157">
        <f>IF(O4157&gt;0, IF(Q4156+O4157*Variables!$B$5&lt;Variables!$B$4, Q4156+O4157*Variables!$B$5, Variables!$B$4), IF(Q4156&gt;-O4157, Q4156+O4157/Variables!$B$5, 0))</f>
        <v>0</v>
      </c>
      <c r="R4157">
        <f>IF(O4157&gt;0, 0, IF(Q4156&gt;-O4157, 0, -O4157 - Q4156*Variables!$B$5))</f>
        <v>5.1658612418168106</v>
      </c>
      <c r="S4157">
        <f t="shared" si="388"/>
        <v>0.96281321824981714</v>
      </c>
      <c r="T4157">
        <f t="shared" si="389"/>
        <v>0</v>
      </c>
    </row>
    <row r="4158" spans="1:20" x14ac:dyDescent="0.3">
      <c r="A4158" s="3">
        <f t="shared" si="384"/>
        <v>43274</v>
      </c>
      <c r="B4158">
        <v>6</v>
      </c>
      <c r="C4158">
        <v>23</v>
      </c>
      <c r="D4158">
        <v>5</v>
      </c>
      <c r="E4158">
        <v>0</v>
      </c>
      <c r="F4158" s="1">
        <f>VLOOKUP(A4158,Weather!$A$1:$E$366, 5)</f>
        <v>0.35714285714285809</v>
      </c>
      <c r="G4158" s="1">
        <f>VLOOKUP(D4158, Summer!$A$1:$E$25, 2)</f>
        <v>323.19252555232703</v>
      </c>
      <c r="H4158" s="1">
        <f>VLOOKUP(D4158, Summer!$A$1:$E$25, 3)</f>
        <v>290.90909090909099</v>
      </c>
      <c r="I4158" s="1">
        <f>VLOOKUP(D4158, Summer!$A$1:$E$25, 5)</f>
        <v>275.93148050343302</v>
      </c>
      <c r="J4158" s="1">
        <f t="shared" si="385"/>
        <v>275.93148050343302</v>
      </c>
      <c r="K4158" s="47">
        <f t="shared" si="386"/>
        <v>5.1621327241395809</v>
      </c>
      <c r="L4158" s="48">
        <f>Solar!K4175/1000*Variables!$B$3</f>
        <v>0</v>
      </c>
      <c r="M4158">
        <f>IF(E4158=1, VLOOKUP(D4158, Sheet1!$A$2:$C$26, 2), Sheet1!$C$3)</f>
        <v>0.18637999999999999</v>
      </c>
      <c r="N4158" s="1">
        <f>'Electricity Rates'!$J$2</f>
        <v>0.24729999999999999</v>
      </c>
      <c r="O4158" s="145">
        <f>L4158-K4158</f>
        <v>-5.1621327241395809</v>
      </c>
      <c r="P4158">
        <f t="shared" si="387"/>
        <v>1.2765954226797183</v>
      </c>
      <c r="Q4158">
        <f>IF(O4158&gt;0, IF(Q4157+O4158*Variables!$B$5&lt;Variables!$B$4, Q4157+O4158*Variables!$B$5, Variables!$B$4), IF(Q4157&gt;-O4158, Q4157+O4158/Variables!$B$5, 0))</f>
        <v>0</v>
      </c>
      <c r="R4158">
        <f>IF(O4158&gt;0, 0, IF(Q4157&gt;-O4158, 0, -O4158 - Q4157*Variables!$B$5))</f>
        <v>5.1621327241395809</v>
      </c>
      <c r="S4158">
        <f t="shared" si="388"/>
        <v>0.96211829712513508</v>
      </c>
      <c r="T4158">
        <f t="shared" si="389"/>
        <v>0</v>
      </c>
    </row>
    <row r="4159" spans="1:20" x14ac:dyDescent="0.3">
      <c r="A4159" s="3">
        <f t="shared" si="384"/>
        <v>43274</v>
      </c>
      <c r="B4159">
        <v>6</v>
      </c>
      <c r="C4159">
        <v>23</v>
      </c>
      <c r="D4159">
        <v>6</v>
      </c>
      <c r="E4159">
        <v>0</v>
      </c>
      <c r="F4159" s="1">
        <f>VLOOKUP(A4159,Weather!$A$1:$E$366, 5)</f>
        <v>0.35714285714285809</v>
      </c>
      <c r="G4159" s="1">
        <f>VLOOKUP(D4159, Summer!$A$1:$E$25, 2)</f>
        <v>420.20776289112302</v>
      </c>
      <c r="H4159" s="1">
        <f>VLOOKUP(D4159, Summer!$A$1:$E$25, 3)</f>
        <v>354.54545454545399</v>
      </c>
      <c r="I4159" s="1">
        <f>VLOOKUP(D4159, Summer!$A$1:$E$25, 5)</f>
        <v>244.50179868660999</v>
      </c>
      <c r="J4159" s="1">
        <f t="shared" si="385"/>
        <v>244.50179868660999</v>
      </c>
      <c r="K4159" s="47">
        <f t="shared" si="386"/>
        <v>4.5741454864387405</v>
      </c>
      <c r="L4159" s="48">
        <f>Solar!K4176/1000*Variables!$B$3</f>
        <v>0.68304999999999993</v>
      </c>
      <c r="M4159">
        <f>IF(E4159=1, VLOOKUP(D4159, Sheet1!$A$2:$C$26, 2), Sheet1!$C$3)</f>
        <v>0.18637999999999999</v>
      </c>
      <c r="N4159" s="1">
        <f>'Electricity Rates'!$J$2</f>
        <v>0.24729999999999999</v>
      </c>
      <c r="O4159" s="145">
        <f>L4159-K4159</f>
        <v>-3.8910954864387408</v>
      </c>
      <c r="P4159">
        <f t="shared" si="387"/>
        <v>1.1311861787963005</v>
      </c>
      <c r="Q4159">
        <f>IF(O4159&gt;0, IF(Q4158+O4159*Variables!$B$5&lt;Variables!$B$4, Q4158+O4159*Variables!$B$5, Variables!$B$4), IF(Q4158&gt;-O4159, Q4158+O4159/Variables!$B$5, 0))</f>
        <v>0</v>
      </c>
      <c r="R4159">
        <f>IF(O4159&gt;0, 0, IF(Q4158&gt;-O4159, 0, -O4159 - Q4158*Variables!$B$5))</f>
        <v>3.8910954864387408</v>
      </c>
      <c r="S4159">
        <f t="shared" si="388"/>
        <v>0.72522237676245249</v>
      </c>
      <c r="T4159">
        <f t="shared" si="389"/>
        <v>0</v>
      </c>
    </row>
    <row r="4160" spans="1:20" x14ac:dyDescent="0.3">
      <c r="A4160" s="3">
        <f t="shared" si="384"/>
        <v>43274</v>
      </c>
      <c r="B4160">
        <v>6</v>
      </c>
      <c r="C4160">
        <v>23</v>
      </c>
      <c r="D4160">
        <v>7</v>
      </c>
      <c r="E4160">
        <v>0</v>
      </c>
      <c r="F4160" s="1">
        <f>VLOOKUP(A4160,Weather!$A$1:$E$366, 5)</f>
        <v>0.35714285714285809</v>
      </c>
      <c r="G4160" s="1">
        <f>VLOOKUP(D4160, Summer!$A$1:$E$25, 2)</f>
        <v>767.23345107957198</v>
      </c>
      <c r="H4160" s="1">
        <f>VLOOKUP(D4160, Summer!$A$1:$E$25, 3)</f>
        <v>587.45596403639502</v>
      </c>
      <c r="I4160" s="1">
        <f>VLOOKUP(D4160, Summer!$A$1:$E$25, 5)</f>
        <v>275.57273968370998</v>
      </c>
      <c r="J4160" s="1">
        <f t="shared" si="385"/>
        <v>275.57273968370998</v>
      </c>
      <c r="K4160" s="47">
        <f t="shared" si="386"/>
        <v>5.1554213923205428</v>
      </c>
      <c r="L4160" s="48">
        <f>Solar!K4177/1000*Variables!$B$3</f>
        <v>3.9590000000000001</v>
      </c>
      <c r="M4160">
        <f>IF(E4160=1, VLOOKUP(D4160, Sheet1!$A$2:$C$26, 2), Sheet1!$C$3)</f>
        <v>0.18637999999999999</v>
      </c>
      <c r="N4160" s="1">
        <f>'Electricity Rates'!$J$2</f>
        <v>0.24729999999999999</v>
      </c>
      <c r="O4160" s="145">
        <f>L4160-K4160</f>
        <v>-1.1964213923205427</v>
      </c>
      <c r="P4160">
        <f t="shared" si="387"/>
        <v>1.2749357103208703</v>
      </c>
      <c r="Q4160">
        <f>IF(O4160&gt;0, IF(Q4159+O4160*Variables!$B$5&lt;Variables!$B$4, Q4159+O4160*Variables!$B$5, Variables!$B$4), IF(Q4159&gt;-O4160, Q4159+O4160/Variables!$B$5, 0))</f>
        <v>0</v>
      </c>
      <c r="R4160">
        <f>IF(O4160&gt;0, 0, IF(Q4159&gt;-O4160, 0, -O4160 - Q4159*Variables!$B$5))</f>
        <v>1.1964213923205427</v>
      </c>
      <c r="S4160">
        <f t="shared" si="388"/>
        <v>0.22298901910070273</v>
      </c>
      <c r="T4160">
        <f t="shared" si="389"/>
        <v>0</v>
      </c>
    </row>
    <row r="4161" spans="1:20" x14ac:dyDescent="0.3">
      <c r="A4161" s="3">
        <f t="shared" si="384"/>
        <v>43274</v>
      </c>
      <c r="B4161">
        <v>6</v>
      </c>
      <c r="C4161">
        <v>23</v>
      </c>
      <c r="D4161">
        <v>8</v>
      </c>
      <c r="E4161">
        <v>0</v>
      </c>
      <c r="F4161" s="1">
        <f>VLOOKUP(A4161,Weather!$A$1:$E$366, 5)</f>
        <v>0.35714285714285809</v>
      </c>
      <c r="G4161" s="1">
        <f>VLOOKUP(D4161, Summer!$A$1:$E$25, 2)</f>
        <v>1109.6398637209199</v>
      </c>
      <c r="H4161" s="1">
        <f>VLOOKUP(D4161, Summer!$A$1:$E$25, 3)</f>
        <v>814.26008774773595</v>
      </c>
      <c r="I4161" s="1">
        <f>VLOOKUP(D4161, Summer!$A$1:$E$25, 5)</f>
        <v>328.96533168578299</v>
      </c>
      <c r="J4161" s="1">
        <f t="shared" si="385"/>
        <v>328.96533168578299</v>
      </c>
      <c r="K4161" s="47">
        <f t="shared" si="386"/>
        <v>6.1542912780532992</v>
      </c>
      <c r="L4161" s="48">
        <f>Solar!K4178/1000*Variables!$B$3</f>
        <v>5.9692999999999996</v>
      </c>
      <c r="M4161">
        <f>IF(E4161=1, VLOOKUP(D4161, Sheet1!$A$2:$C$26, 2), Sheet1!$C$3)</f>
        <v>0.18637999999999999</v>
      </c>
      <c r="N4161" s="1">
        <f>'Electricity Rates'!$J$2</f>
        <v>0.24729999999999999</v>
      </c>
      <c r="O4161" s="145">
        <f>L4161-K4161</f>
        <v>-0.18499127805329962</v>
      </c>
      <c r="P4161">
        <f t="shared" si="387"/>
        <v>1.5219562330625809</v>
      </c>
      <c r="Q4161">
        <f>IF(O4161&gt;0, IF(Q4160+O4161*Variables!$B$5&lt;Variables!$B$4, Q4160+O4161*Variables!$B$5, Variables!$B$4), IF(Q4160&gt;-O4161, Q4160+O4161/Variables!$B$5, 0))</f>
        <v>0</v>
      </c>
      <c r="R4161">
        <f>IF(O4161&gt;0, 0, IF(Q4160&gt;-O4161, 0, -O4161 - Q4160*Variables!$B$5))</f>
        <v>0.18499127805329962</v>
      </c>
      <c r="S4161">
        <f t="shared" si="388"/>
        <v>3.4478674403573981E-2</v>
      </c>
      <c r="T4161">
        <f t="shared" si="389"/>
        <v>0</v>
      </c>
    </row>
    <row r="4162" spans="1:20" x14ac:dyDescent="0.3">
      <c r="A4162" s="3">
        <f t="shared" si="384"/>
        <v>43274</v>
      </c>
      <c r="B4162">
        <v>6</v>
      </c>
      <c r="C4162">
        <v>23</v>
      </c>
      <c r="D4162">
        <v>9</v>
      </c>
      <c r="E4162">
        <v>0</v>
      </c>
      <c r="F4162" s="1">
        <f>VLOOKUP(A4162,Weather!$A$1:$E$366, 5)</f>
        <v>0.35714285714285809</v>
      </c>
      <c r="G4162" s="1">
        <f>VLOOKUP(D4162, Summer!$A$1:$E$25, 2)</f>
        <v>1322.40871182827</v>
      </c>
      <c r="H4162" s="1">
        <f>VLOOKUP(D4162, Summer!$A$1:$E$25, 3)</f>
        <v>1017.49011217013</v>
      </c>
      <c r="I4162" s="1">
        <f>VLOOKUP(D4162, Summer!$A$1:$E$25, 5)</f>
        <v>386.82225388885001</v>
      </c>
      <c r="J4162" s="1">
        <f t="shared" si="385"/>
        <v>386.82225388885001</v>
      </c>
      <c r="K4162" s="47">
        <f t="shared" si="386"/>
        <v>7.236679959756235</v>
      </c>
      <c r="L4162" s="48">
        <f>Solar!K4179/1000*Variables!$B$3</f>
        <v>9.2448499999999996</v>
      </c>
      <c r="M4162">
        <f>IF(E4162=1, VLOOKUP(D4162, Sheet1!$A$2:$C$26, 2), Sheet1!$C$3)</f>
        <v>0.18637999999999999</v>
      </c>
      <c r="N4162" s="1">
        <f>'Electricity Rates'!$J$2</f>
        <v>0.24729999999999999</v>
      </c>
      <c r="O4162" s="145">
        <f>L4162-K4162</f>
        <v>2.0081700402437646</v>
      </c>
      <c r="P4162">
        <f t="shared" si="387"/>
        <v>1.7896309540477169</v>
      </c>
      <c r="Q4162">
        <f>IF(O4162&gt;0, IF(Q4161+O4162*Variables!$B$5&lt;Variables!$B$4, Q4161+O4162*Variables!$B$5, Variables!$B$4), IF(Q4161&gt;-O4162, Q4161+O4162/Variables!$B$5, 0))</f>
        <v>1.8876798378291386</v>
      </c>
      <c r="R4162">
        <f>IF(O4162&gt;0, 0, IF(Q4161&gt;-O4162, 0, -O4162 - Q4161*Variables!$B$5))</f>
        <v>0</v>
      </c>
      <c r="S4162">
        <f t="shared" si="388"/>
        <v>0</v>
      </c>
      <c r="T4162">
        <f t="shared" si="389"/>
        <v>0</v>
      </c>
    </row>
    <row r="4163" spans="1:20" x14ac:dyDescent="0.3">
      <c r="A4163" s="3">
        <f t="shared" ref="A4163:A4226" si="390">DATE(2018, B4163, C4163)</f>
        <v>43274</v>
      </c>
      <c r="B4163">
        <v>6</v>
      </c>
      <c r="C4163">
        <v>23</v>
      </c>
      <c r="D4163">
        <v>10</v>
      </c>
      <c r="E4163">
        <v>0</v>
      </c>
      <c r="F4163" s="1">
        <f>VLOOKUP(A4163,Weather!$A$1:$E$366, 5)</f>
        <v>0.35714285714285809</v>
      </c>
      <c r="G4163" s="1">
        <f>VLOOKUP(D4163, Summer!$A$1:$E$25, 2)</f>
        <v>1424.0693518383</v>
      </c>
      <c r="H4163" s="1">
        <f>VLOOKUP(D4163, Summer!$A$1:$E$25, 3)</f>
        <v>1069.7659339946799</v>
      </c>
      <c r="I4163" s="1">
        <f>VLOOKUP(D4163, Summer!$A$1:$E$25, 5)</f>
        <v>417.88322986318002</v>
      </c>
      <c r="J4163" s="1">
        <f t="shared" ref="J4163:J4226" si="391">IF(E4163=0, I4163, H4163 + (G4163-H4163)*F4163)</f>
        <v>417.88322986318002</v>
      </c>
      <c r="K4163" s="47">
        <f t="shared" ref="K4163:K4226" si="392">J4163*1000/53453</f>
        <v>7.8177694397541773</v>
      </c>
      <c r="L4163" s="48">
        <f>Solar!K4180/1000*Variables!$B$3</f>
        <v>12.369100000000001</v>
      </c>
      <c r="M4163">
        <f>IF(E4163=1, VLOOKUP(D4163, Sheet1!$A$2:$C$26, 2), Sheet1!$C$3)</f>
        <v>0.18637999999999999</v>
      </c>
      <c r="N4163" s="1">
        <f>'Electricity Rates'!$J$2</f>
        <v>0.24729999999999999</v>
      </c>
      <c r="O4163" s="145">
        <f>L4163-K4163</f>
        <v>4.5513305602458241</v>
      </c>
      <c r="P4163">
        <f t="shared" ref="P4163:P4226" si="393">N4163*K4163</f>
        <v>1.9333343824512079</v>
      </c>
      <c r="Q4163">
        <f>IF(O4163&gt;0, IF(Q4162+O4163*Variables!$B$5&lt;Variables!$B$4, Q4162+O4163*Variables!$B$5, Variables!$B$4), IF(Q4162&gt;-O4163, Q4162+O4163/Variables!$B$5, 0))</f>
        <v>6.1659305644602131</v>
      </c>
      <c r="R4163">
        <f>IF(O4163&gt;0, 0, IF(Q4162&gt;-O4163, 0, -O4163 - Q4162*Variables!$B$5))</f>
        <v>0</v>
      </c>
      <c r="S4163">
        <f t="shared" ref="S4163:S4226" si="394">R4163*M4163</f>
        <v>0</v>
      </c>
      <c r="T4163">
        <f t="shared" ref="T4163:T4226" si="395">IF(AND(R4163&gt;0, M4163&gt;0.3), 1, 0)</f>
        <v>0</v>
      </c>
    </row>
    <row r="4164" spans="1:20" x14ac:dyDescent="0.3">
      <c r="A4164" s="3">
        <f t="shared" si="390"/>
        <v>43274</v>
      </c>
      <c r="B4164">
        <v>6</v>
      </c>
      <c r="C4164">
        <v>23</v>
      </c>
      <c r="D4164">
        <v>11</v>
      </c>
      <c r="E4164">
        <v>0</v>
      </c>
      <c r="F4164" s="1">
        <f>VLOOKUP(A4164,Weather!$A$1:$E$366, 5)</f>
        <v>0.35714285714285809</v>
      </c>
      <c r="G4164" s="1">
        <f>VLOOKUP(D4164, Summer!$A$1:$E$25, 2)</f>
        <v>1497.9516334678001</v>
      </c>
      <c r="H4164" s="1">
        <f>VLOOKUP(D4164, Summer!$A$1:$E$25, 3)</f>
        <v>1079.6213447448599</v>
      </c>
      <c r="I4164" s="1">
        <f>VLOOKUP(D4164, Summer!$A$1:$E$25, 5)</f>
        <v>435.54125021175599</v>
      </c>
      <c r="J4164" s="1">
        <f t="shared" si="391"/>
        <v>435.54125021175599</v>
      </c>
      <c r="K4164" s="47">
        <f t="shared" si="392"/>
        <v>8.1481161059576817</v>
      </c>
      <c r="L4164" s="48">
        <f>Solar!K4181/1000*Variables!$B$3</f>
        <v>32.777000000000001</v>
      </c>
      <c r="M4164">
        <f>IF(E4164=1, VLOOKUP(D4164, Sheet1!$A$2:$C$26, 2), Sheet1!$C$3)</f>
        <v>0.18637999999999999</v>
      </c>
      <c r="N4164" s="1">
        <f>'Electricity Rates'!$J$2</f>
        <v>0.24729999999999999</v>
      </c>
      <c r="O4164" s="145">
        <f>L4164-K4164</f>
        <v>24.628883894042318</v>
      </c>
      <c r="P4164">
        <f t="shared" si="393"/>
        <v>2.0150291130033344</v>
      </c>
      <c r="Q4164">
        <f>IF(O4164&gt;0, IF(Q4163+O4164*Variables!$B$5&lt;Variables!$B$4, Q4163+O4164*Variables!$B$5, Variables!$B$4), IF(Q4163&gt;-O4164, Q4163+O4164/Variables!$B$5, 0))</f>
        <v>29.317081424859992</v>
      </c>
      <c r="R4164">
        <f>IF(O4164&gt;0, 0, IF(Q4163&gt;-O4164, 0, -O4164 - Q4163*Variables!$B$5))</f>
        <v>0</v>
      </c>
      <c r="S4164">
        <f t="shared" si="394"/>
        <v>0</v>
      </c>
      <c r="T4164">
        <f t="shared" si="395"/>
        <v>0</v>
      </c>
    </row>
    <row r="4165" spans="1:20" x14ac:dyDescent="0.3">
      <c r="A4165" s="3">
        <f t="shared" si="390"/>
        <v>43274</v>
      </c>
      <c r="B4165">
        <v>6</v>
      </c>
      <c r="C4165">
        <v>23</v>
      </c>
      <c r="D4165">
        <v>12</v>
      </c>
      <c r="E4165">
        <v>0</v>
      </c>
      <c r="F4165" s="1">
        <f>VLOOKUP(A4165,Weather!$A$1:$E$366, 5)</f>
        <v>0.35714285714285809</v>
      </c>
      <c r="G4165" s="1">
        <f>VLOOKUP(D4165, Summer!$A$1:$E$25, 2)</f>
        <v>1553.30978408544</v>
      </c>
      <c r="H4165" s="1">
        <f>VLOOKUP(D4165, Summer!$A$1:$E$25, 3)</f>
        <v>1117.7462231731799</v>
      </c>
      <c r="I4165" s="1">
        <f>VLOOKUP(D4165, Summer!$A$1:$E$25, 5)</f>
        <v>435.36187980189499</v>
      </c>
      <c r="J4165" s="1">
        <f t="shared" si="391"/>
        <v>435.36187980189499</v>
      </c>
      <c r="K4165" s="47">
        <f t="shared" si="392"/>
        <v>8.1447604400481737</v>
      </c>
      <c r="L4165" s="48">
        <f>Solar!K4182/1000*Variables!$B$3</f>
        <v>39.704599999999999</v>
      </c>
      <c r="M4165">
        <f>IF(E4165=1, VLOOKUP(D4165, Sheet1!$A$2:$C$26, 2), Sheet1!$C$3)</f>
        <v>0.18637999999999999</v>
      </c>
      <c r="N4165" s="1">
        <f>'Electricity Rates'!$J$2</f>
        <v>0.24729999999999999</v>
      </c>
      <c r="O4165" s="145">
        <f>L4165-K4165</f>
        <v>31.559839559951826</v>
      </c>
      <c r="P4165">
        <f t="shared" si="393"/>
        <v>2.0141992568239133</v>
      </c>
      <c r="Q4165">
        <f>IF(O4165&gt;0, IF(Q4164+O4165*Variables!$B$5&lt;Variables!$B$4, Q4164+O4165*Variables!$B$5, Variables!$B$4), IF(Q4164&gt;-O4165, Q4164+O4165/Variables!$B$5, 0))</f>
        <v>58.983330611214711</v>
      </c>
      <c r="R4165">
        <f>IF(O4165&gt;0, 0, IF(Q4164&gt;-O4165, 0, -O4165 - Q4164*Variables!$B$5))</f>
        <v>0</v>
      </c>
      <c r="S4165">
        <f t="shared" si="394"/>
        <v>0</v>
      </c>
      <c r="T4165">
        <f t="shared" si="395"/>
        <v>0</v>
      </c>
    </row>
    <row r="4166" spans="1:20" x14ac:dyDescent="0.3">
      <c r="A4166" s="3">
        <f t="shared" si="390"/>
        <v>43274</v>
      </c>
      <c r="B4166">
        <v>6</v>
      </c>
      <c r="C4166">
        <v>23</v>
      </c>
      <c r="D4166">
        <v>13</v>
      </c>
      <c r="E4166">
        <v>0</v>
      </c>
      <c r="F4166" s="1">
        <f>VLOOKUP(A4166,Weather!$A$1:$E$366, 5)</f>
        <v>0.35714285714285809</v>
      </c>
      <c r="G4166" s="1">
        <f>VLOOKUP(D4166, Summer!$A$1:$E$25, 2)</f>
        <v>1622.5675647430101</v>
      </c>
      <c r="H4166" s="1">
        <f>VLOOKUP(D4166, Summer!$A$1:$E$25, 3)</f>
        <v>1132.28619594112</v>
      </c>
      <c r="I4166" s="1">
        <f>VLOOKUP(D4166, Summer!$A$1:$E$25, 5)</f>
        <v>435.17254436926402</v>
      </c>
      <c r="J4166" s="1">
        <f t="shared" si="391"/>
        <v>435.17254436926402</v>
      </c>
      <c r="K4166" s="47">
        <f t="shared" si="392"/>
        <v>8.1412183482548048</v>
      </c>
      <c r="L4166" s="48">
        <f>Solar!K4183/1000*Variables!$B$3</f>
        <v>40.95205</v>
      </c>
      <c r="M4166">
        <f>IF(E4166=1, VLOOKUP(D4166, Sheet1!$A$2:$C$26, 2), Sheet1!$C$3)</f>
        <v>0.18637999999999999</v>
      </c>
      <c r="N4166" s="1">
        <f>'Electricity Rates'!$J$2</f>
        <v>0.24729999999999999</v>
      </c>
      <c r="O4166" s="145">
        <f>L4166-K4166</f>
        <v>32.810831651745197</v>
      </c>
      <c r="P4166">
        <f t="shared" si="393"/>
        <v>2.0133232975234132</v>
      </c>
      <c r="Q4166">
        <f>IF(O4166&gt;0, IF(Q4165+O4166*Variables!$B$5&lt;Variables!$B$4, Q4165+O4166*Variables!$B$5, Variables!$B$4), IF(Q4165&gt;-O4166, Q4165+O4166/Variables!$B$5, 0))</f>
        <v>89.825512363855196</v>
      </c>
      <c r="R4166">
        <f>IF(O4166&gt;0, 0, IF(Q4165&gt;-O4166, 0, -O4166 - Q4165*Variables!$B$5))</f>
        <v>0</v>
      </c>
      <c r="S4166">
        <f t="shared" si="394"/>
        <v>0</v>
      </c>
      <c r="T4166">
        <f t="shared" si="395"/>
        <v>0</v>
      </c>
    </row>
    <row r="4167" spans="1:20" x14ac:dyDescent="0.3">
      <c r="A4167" s="3">
        <f t="shared" si="390"/>
        <v>43274</v>
      </c>
      <c r="B4167">
        <v>6</v>
      </c>
      <c r="C4167">
        <v>23</v>
      </c>
      <c r="D4167">
        <v>14</v>
      </c>
      <c r="E4167">
        <v>0</v>
      </c>
      <c r="F4167" s="1">
        <f>VLOOKUP(A4167,Weather!$A$1:$E$366, 5)</f>
        <v>0.35714285714285809</v>
      </c>
      <c r="G4167" s="1">
        <f>VLOOKUP(D4167, Summer!$A$1:$E$25, 2)</f>
        <v>1636.26340321468</v>
      </c>
      <c r="H4167" s="1">
        <f>VLOOKUP(D4167, Summer!$A$1:$E$25, 3)</f>
        <v>1156.2601309732199</v>
      </c>
      <c r="I4167" s="1">
        <f>VLOOKUP(D4167, Summer!$A$1:$E$25, 5)</f>
        <v>417.13087064403902</v>
      </c>
      <c r="J4167" s="1">
        <f t="shared" si="391"/>
        <v>417.13087064403902</v>
      </c>
      <c r="K4167" s="47">
        <f t="shared" si="392"/>
        <v>7.8036942855225897</v>
      </c>
      <c r="L4167" s="48">
        <f>Solar!K4184/1000*Variables!$B$3</f>
        <v>38.823950000000004</v>
      </c>
      <c r="M4167">
        <f>IF(E4167=1, VLOOKUP(D4167, Sheet1!$A$2:$C$26, 2), Sheet1!$C$3)</f>
        <v>0.18637999999999999</v>
      </c>
      <c r="N4167" s="1">
        <f>'Electricity Rates'!$J$2</f>
        <v>0.24729999999999999</v>
      </c>
      <c r="O4167" s="145">
        <f>L4167-K4167</f>
        <v>31.020255714477415</v>
      </c>
      <c r="P4167">
        <f t="shared" si="393"/>
        <v>1.9298535968097363</v>
      </c>
      <c r="Q4167">
        <f>IF(O4167&gt;0, IF(Q4166+O4167*Variables!$B$5&lt;Variables!$B$4, Q4166+O4167*Variables!$B$5, Variables!$B$4), IF(Q4166&gt;-O4167, Q4166+O4167/Variables!$B$5, 0))</f>
        <v>100</v>
      </c>
      <c r="R4167">
        <f>IF(O4167&gt;0, 0, IF(Q4166&gt;-O4167, 0, -O4167 - Q4166*Variables!$B$5))</f>
        <v>0</v>
      </c>
      <c r="S4167">
        <f t="shared" si="394"/>
        <v>0</v>
      </c>
      <c r="T4167">
        <f t="shared" si="395"/>
        <v>0</v>
      </c>
    </row>
    <row r="4168" spans="1:20" x14ac:dyDescent="0.3">
      <c r="A4168" s="3">
        <f t="shared" si="390"/>
        <v>43274</v>
      </c>
      <c r="B4168">
        <v>6</v>
      </c>
      <c r="C4168">
        <v>23</v>
      </c>
      <c r="D4168">
        <v>15</v>
      </c>
      <c r="E4168">
        <v>0</v>
      </c>
      <c r="F4168" s="1">
        <f>VLOOKUP(A4168,Weather!$A$1:$E$366, 5)</f>
        <v>0.35714285714285809</v>
      </c>
      <c r="G4168" s="1">
        <f>VLOOKUP(D4168, Summer!$A$1:$E$25, 2)</f>
        <v>1589.7727985285201</v>
      </c>
      <c r="H4168" s="1">
        <f>VLOOKUP(D4168, Summer!$A$1:$E$25, 3)</f>
        <v>1137.7596230737599</v>
      </c>
      <c r="I4168" s="1">
        <f>VLOOKUP(D4168, Summer!$A$1:$E$25, 5)</f>
        <v>403.543562097039</v>
      </c>
      <c r="J4168" s="1">
        <f t="shared" si="391"/>
        <v>403.543562097039</v>
      </c>
      <c r="K4168" s="47">
        <f t="shared" si="392"/>
        <v>7.5495025928767143</v>
      </c>
      <c r="L4168" s="48">
        <f>Solar!K4185/1000*Variables!$B$3</f>
        <v>33.962499999999999</v>
      </c>
      <c r="M4168">
        <f>IF(E4168=1, VLOOKUP(D4168, Sheet1!$A$2:$C$26, 2), Sheet1!$C$3)</f>
        <v>0.18637999999999999</v>
      </c>
      <c r="N4168" s="1">
        <f>'Electricity Rates'!$J$2</f>
        <v>0.24729999999999999</v>
      </c>
      <c r="O4168" s="145">
        <f>L4168-K4168</f>
        <v>26.412997407123285</v>
      </c>
      <c r="P4168">
        <f t="shared" si="393"/>
        <v>1.8669919912184114</v>
      </c>
      <c r="Q4168">
        <f>IF(O4168&gt;0, IF(Q4167+O4168*Variables!$B$5&lt;Variables!$B$4, Q4167+O4168*Variables!$B$5, Variables!$B$4), IF(Q4167&gt;-O4168, Q4167+O4168/Variables!$B$5, 0))</f>
        <v>100</v>
      </c>
      <c r="R4168">
        <f>IF(O4168&gt;0, 0, IF(Q4167&gt;-O4168, 0, -O4168 - Q4167*Variables!$B$5))</f>
        <v>0</v>
      </c>
      <c r="S4168">
        <f t="shared" si="394"/>
        <v>0</v>
      </c>
      <c r="T4168">
        <f t="shared" si="395"/>
        <v>0</v>
      </c>
    </row>
    <row r="4169" spans="1:20" x14ac:dyDescent="0.3">
      <c r="A4169" s="3">
        <f t="shared" si="390"/>
        <v>43274</v>
      </c>
      <c r="B4169">
        <v>6</v>
      </c>
      <c r="C4169">
        <v>23</v>
      </c>
      <c r="D4169">
        <v>16</v>
      </c>
      <c r="E4169">
        <v>0</v>
      </c>
      <c r="F4169" s="1">
        <f>VLOOKUP(A4169,Weather!$A$1:$E$366, 5)</f>
        <v>0.35714285714285809</v>
      </c>
      <c r="G4169" s="1">
        <f>VLOOKUP(D4169, Summer!$A$1:$E$25, 2)</f>
        <v>1459.9523441255701</v>
      </c>
      <c r="H4169" s="1">
        <f>VLOOKUP(D4169, Summer!$A$1:$E$25, 3)</f>
        <v>1006.09479349024</v>
      </c>
      <c r="I4169" s="1">
        <f>VLOOKUP(D4169, Summer!$A$1:$E$25, 5)</f>
        <v>381.04254068220598</v>
      </c>
      <c r="J4169" s="1">
        <f t="shared" si="391"/>
        <v>381.04254068220598</v>
      </c>
      <c r="K4169" s="47">
        <f t="shared" si="392"/>
        <v>7.1285529471162699</v>
      </c>
      <c r="L4169" s="48">
        <f>Solar!K4186/1000*Variables!$B$3</f>
        <v>27.466849999999997</v>
      </c>
      <c r="M4169">
        <f>IF(E4169=1, VLOOKUP(D4169, Sheet1!$A$2:$C$26, 2), Sheet1!$C$3)</f>
        <v>0.18637999999999999</v>
      </c>
      <c r="N4169" s="1">
        <f>'Electricity Rates'!$J$2</f>
        <v>0.24729999999999999</v>
      </c>
      <c r="O4169" s="145">
        <f>L4169-K4169</f>
        <v>20.338297052883728</v>
      </c>
      <c r="P4169">
        <f t="shared" si="393"/>
        <v>1.7628911438218535</v>
      </c>
      <c r="Q4169">
        <f>IF(O4169&gt;0, IF(Q4168+O4169*Variables!$B$5&lt;Variables!$B$4, Q4168+O4169*Variables!$B$5, Variables!$B$4), IF(Q4168&gt;-O4169, Q4168+O4169/Variables!$B$5, 0))</f>
        <v>100</v>
      </c>
      <c r="R4169">
        <f>IF(O4169&gt;0, 0, IF(Q4168&gt;-O4169, 0, -O4169 - Q4168*Variables!$B$5))</f>
        <v>0</v>
      </c>
      <c r="S4169">
        <f t="shared" si="394"/>
        <v>0</v>
      </c>
      <c r="T4169">
        <f t="shared" si="395"/>
        <v>0</v>
      </c>
    </row>
    <row r="4170" spans="1:20" x14ac:dyDescent="0.3">
      <c r="A4170" s="3">
        <f t="shared" si="390"/>
        <v>43274</v>
      </c>
      <c r="B4170">
        <v>6</v>
      </c>
      <c r="C4170">
        <v>23</v>
      </c>
      <c r="D4170">
        <v>17</v>
      </c>
      <c r="E4170">
        <v>0</v>
      </c>
      <c r="F4170" s="1">
        <f>VLOOKUP(A4170,Weather!$A$1:$E$366, 5)</f>
        <v>0.35714285714285809</v>
      </c>
      <c r="G4170" s="1">
        <f>VLOOKUP(D4170, Summer!$A$1:$E$25, 2)</f>
        <v>1144.9480592772099</v>
      </c>
      <c r="H4170" s="1">
        <f>VLOOKUP(D4170, Summer!$A$1:$E$25, 3)</f>
        <v>808.38142168622596</v>
      </c>
      <c r="I4170" s="1">
        <f>VLOOKUP(D4170, Summer!$A$1:$E$25, 5)</f>
        <v>371.93450987035499</v>
      </c>
      <c r="J4170" s="1">
        <f t="shared" si="391"/>
        <v>371.93450987035499</v>
      </c>
      <c r="K4170" s="47">
        <f t="shared" si="392"/>
        <v>6.9581596892663642</v>
      </c>
      <c r="L4170" s="48">
        <f>Solar!K4187/1000*Variables!$B$3</f>
        <v>18.51145</v>
      </c>
      <c r="M4170">
        <f>IF(E4170=1, VLOOKUP(D4170, Sheet1!$A$2:$C$26, 2), Sheet1!$C$3)</f>
        <v>0.18637999999999999</v>
      </c>
      <c r="N4170" s="1">
        <f>'Electricity Rates'!$J$2</f>
        <v>0.24729999999999999</v>
      </c>
      <c r="O4170" s="145">
        <f>L4170-K4170</f>
        <v>11.553290310733637</v>
      </c>
      <c r="P4170">
        <f t="shared" si="393"/>
        <v>1.7207528911555718</v>
      </c>
      <c r="Q4170">
        <f>IF(O4170&gt;0, IF(Q4169+O4170*Variables!$B$5&lt;Variables!$B$4, Q4169+O4170*Variables!$B$5, Variables!$B$4), IF(Q4169&gt;-O4170, Q4169+O4170/Variables!$B$5, 0))</f>
        <v>100</v>
      </c>
      <c r="R4170">
        <f>IF(O4170&gt;0, 0, IF(Q4169&gt;-O4170, 0, -O4170 - Q4169*Variables!$B$5))</f>
        <v>0</v>
      </c>
      <c r="S4170">
        <f t="shared" si="394"/>
        <v>0</v>
      </c>
      <c r="T4170">
        <f t="shared" si="395"/>
        <v>0</v>
      </c>
    </row>
    <row r="4171" spans="1:20" x14ac:dyDescent="0.3">
      <c r="A4171" s="3">
        <f t="shared" si="390"/>
        <v>43274</v>
      </c>
      <c r="B4171">
        <v>6</v>
      </c>
      <c r="C4171">
        <v>23</v>
      </c>
      <c r="D4171">
        <v>18</v>
      </c>
      <c r="E4171">
        <v>0</v>
      </c>
      <c r="F4171" s="1">
        <f>VLOOKUP(A4171,Weather!$A$1:$E$366, 5)</f>
        <v>0.35714285714285809</v>
      </c>
      <c r="G4171" s="1">
        <f>VLOOKUP(D4171, Summer!$A$1:$E$25, 2)</f>
        <v>769.75210584620504</v>
      </c>
      <c r="H4171" s="1">
        <f>VLOOKUP(D4171, Summer!$A$1:$E$25, 3)</f>
        <v>572.92139445417001</v>
      </c>
      <c r="I4171" s="1">
        <f>VLOOKUP(D4171, Summer!$A$1:$E$25, 5)</f>
        <v>349.41355840998102</v>
      </c>
      <c r="J4171" s="1">
        <f t="shared" si="391"/>
        <v>349.41355840998102</v>
      </c>
      <c r="K4171" s="47">
        <f t="shared" si="392"/>
        <v>6.536837191738182</v>
      </c>
      <c r="L4171" s="48">
        <f>Solar!K4188/1000*Variables!$B$3</f>
        <v>8.7854500000000009</v>
      </c>
      <c r="M4171">
        <f>IF(E4171=1, VLOOKUP(D4171, Sheet1!$A$2:$C$26, 2), Sheet1!$C$3)</f>
        <v>0.18637999999999999</v>
      </c>
      <c r="N4171" s="1">
        <f>'Electricity Rates'!$J$2</f>
        <v>0.24729999999999999</v>
      </c>
      <c r="O4171" s="145">
        <f>L4171-K4171</f>
        <v>2.2486128082618189</v>
      </c>
      <c r="P4171">
        <f t="shared" si="393"/>
        <v>1.6165598375168524</v>
      </c>
      <c r="Q4171">
        <f>IF(O4171&gt;0, IF(Q4170+O4171*Variables!$B$5&lt;Variables!$B$4, Q4170+O4171*Variables!$B$5, Variables!$B$4), IF(Q4170&gt;-O4171, Q4170+O4171/Variables!$B$5, 0))</f>
        <v>100</v>
      </c>
      <c r="R4171">
        <f>IF(O4171&gt;0, 0, IF(Q4170&gt;-O4171, 0, -O4171 - Q4170*Variables!$B$5))</f>
        <v>0</v>
      </c>
      <c r="S4171">
        <f t="shared" si="394"/>
        <v>0</v>
      </c>
      <c r="T4171">
        <f t="shared" si="395"/>
        <v>0</v>
      </c>
    </row>
    <row r="4172" spans="1:20" x14ac:dyDescent="0.3">
      <c r="A4172" s="3">
        <f t="shared" si="390"/>
        <v>43274</v>
      </c>
      <c r="B4172">
        <v>6</v>
      </c>
      <c r="C4172">
        <v>23</v>
      </c>
      <c r="D4172">
        <v>19</v>
      </c>
      <c r="E4172">
        <v>0</v>
      </c>
      <c r="F4172" s="1">
        <f>VLOOKUP(A4172,Weather!$A$1:$E$366, 5)</f>
        <v>0.35714285714285809</v>
      </c>
      <c r="G4172" s="1">
        <f>VLOOKUP(D4172, Summer!$A$1:$E$25, 2)</f>
        <v>565.86125451999203</v>
      </c>
      <c r="H4172" s="1">
        <f>VLOOKUP(D4172, Summer!$A$1:$E$25, 3)</f>
        <v>365.77406038600299</v>
      </c>
      <c r="I4172" s="1">
        <f>VLOOKUP(D4172, Summer!$A$1:$E$25, 5)</f>
        <v>331.38683221891199</v>
      </c>
      <c r="J4172" s="1">
        <f t="shared" si="391"/>
        <v>331.38683221891199</v>
      </c>
      <c r="K4172" s="47">
        <f t="shared" si="392"/>
        <v>6.1995927678317768</v>
      </c>
      <c r="L4172" s="48">
        <f>Solar!K4189/1000*Variables!$B$3</f>
        <v>1.8418000000000001</v>
      </c>
      <c r="M4172">
        <f>IF(E4172=1, VLOOKUP(D4172, Sheet1!$A$2:$C$26, 2), Sheet1!$C$3)</f>
        <v>0.18637999999999999</v>
      </c>
      <c r="N4172" s="1">
        <f>'Electricity Rates'!$J$2</f>
        <v>0.24729999999999999</v>
      </c>
      <c r="O4172" s="145">
        <f>L4172-K4172</f>
        <v>-4.3577927678317767</v>
      </c>
      <c r="P4172">
        <f t="shared" si="393"/>
        <v>1.5331592914847985</v>
      </c>
      <c r="Q4172">
        <f>IF(O4172&gt;0, IF(Q4171+O4172*Variables!$B$5&lt;Variables!$B$4, Q4171+O4172*Variables!$B$5, Variables!$B$4), IF(Q4171&gt;-O4172, Q4171+O4172/Variables!$B$5, 0))</f>
        <v>95.364050246987475</v>
      </c>
      <c r="R4172">
        <f>IF(O4172&gt;0, 0, IF(Q4171&gt;-O4172, 0, -O4172 - Q4171*Variables!$B$5))</f>
        <v>0</v>
      </c>
      <c r="S4172">
        <f t="shared" si="394"/>
        <v>0</v>
      </c>
      <c r="T4172">
        <f t="shared" si="395"/>
        <v>0</v>
      </c>
    </row>
    <row r="4173" spans="1:20" x14ac:dyDescent="0.3">
      <c r="A4173" s="3">
        <f t="shared" si="390"/>
        <v>43274</v>
      </c>
      <c r="B4173">
        <v>6</v>
      </c>
      <c r="C4173">
        <v>23</v>
      </c>
      <c r="D4173">
        <v>20</v>
      </c>
      <c r="E4173">
        <v>0</v>
      </c>
      <c r="F4173" s="1">
        <f>VLOOKUP(A4173,Weather!$A$1:$E$366, 5)</f>
        <v>0.35714285714285809</v>
      </c>
      <c r="G4173" s="1">
        <f>VLOOKUP(D4173, Summer!$A$1:$E$25, 2)</f>
        <v>459.178981251175</v>
      </c>
      <c r="H4173" s="1">
        <f>VLOOKUP(D4173, Summer!$A$1:$E$25, 3)</f>
        <v>328.41643432967999</v>
      </c>
      <c r="I4173" s="1">
        <f>VLOOKUP(D4173, Summer!$A$1:$E$25, 5)</f>
        <v>326.73316658528501</v>
      </c>
      <c r="J4173" s="1">
        <f t="shared" si="391"/>
        <v>326.73316658528501</v>
      </c>
      <c r="K4173" s="47">
        <f t="shared" si="392"/>
        <v>6.1125318800681905</v>
      </c>
      <c r="L4173" s="48">
        <f>Solar!K4190/1000*Variables!$B$3</f>
        <v>0.30545</v>
      </c>
      <c r="M4173">
        <f>IF(E4173=1, VLOOKUP(D4173, Sheet1!$A$2:$C$26, 2), Sheet1!$C$3)</f>
        <v>0.18637999999999999</v>
      </c>
      <c r="N4173" s="1">
        <f>'Electricity Rates'!$J$2</f>
        <v>0.24729999999999999</v>
      </c>
      <c r="O4173" s="145">
        <f>L4173-K4173</f>
        <v>-5.8070818800681909</v>
      </c>
      <c r="P4173">
        <f t="shared" si="393"/>
        <v>1.5116291339408634</v>
      </c>
      <c r="Q4173">
        <f>IF(O4173&gt;0, IF(Q4172+O4173*Variables!$B$5&lt;Variables!$B$4, Q4172+O4173*Variables!$B$5, Variables!$B$4), IF(Q4172&gt;-O4173, Q4172+O4173/Variables!$B$5, 0))</f>
        <v>89.18630356606387</v>
      </c>
      <c r="R4173">
        <f>IF(O4173&gt;0, 0, IF(Q4172&gt;-O4173, 0, -O4173 - Q4172*Variables!$B$5))</f>
        <v>0</v>
      </c>
      <c r="S4173">
        <f t="shared" si="394"/>
        <v>0</v>
      </c>
      <c r="T4173">
        <f t="shared" si="395"/>
        <v>0</v>
      </c>
    </row>
    <row r="4174" spans="1:20" x14ac:dyDescent="0.3">
      <c r="A4174" s="3">
        <f t="shared" si="390"/>
        <v>43274</v>
      </c>
      <c r="B4174">
        <v>6</v>
      </c>
      <c r="C4174">
        <v>23</v>
      </c>
      <c r="D4174">
        <v>21</v>
      </c>
      <c r="E4174">
        <v>0</v>
      </c>
      <c r="F4174" s="1">
        <f>VLOOKUP(A4174,Weather!$A$1:$E$366, 5)</f>
        <v>0.35714285714285809</v>
      </c>
      <c r="G4174" s="1">
        <f>VLOOKUP(D4174, Summer!$A$1:$E$25, 2)</f>
        <v>403.43414919632897</v>
      </c>
      <c r="H4174" s="1">
        <f>VLOOKUP(D4174, Summer!$A$1:$E$25, 3)</f>
        <v>305.25297715532997</v>
      </c>
      <c r="I4174" s="1">
        <f>VLOOKUP(D4174, Summer!$A$1:$E$25, 5)</f>
        <v>313.15582306105603</v>
      </c>
      <c r="J4174" s="1">
        <f t="shared" si="391"/>
        <v>313.15582306105603</v>
      </c>
      <c r="K4174" s="47">
        <f t="shared" si="392"/>
        <v>5.8585266133061946</v>
      </c>
      <c r="L4174" s="48">
        <f>Solar!K4191/1000*Variables!$B$3</f>
        <v>0</v>
      </c>
      <c r="M4174">
        <f>IF(E4174=1, VLOOKUP(D4174, Sheet1!$A$2:$C$26, 2), Sheet1!$C$3)</f>
        <v>0.18637999999999999</v>
      </c>
      <c r="N4174" s="1">
        <f>'Electricity Rates'!$J$2</f>
        <v>0.24729999999999999</v>
      </c>
      <c r="O4174" s="145">
        <f>L4174-K4174</f>
        <v>-5.8585266133061946</v>
      </c>
      <c r="P4174">
        <f t="shared" si="393"/>
        <v>1.4488136314706219</v>
      </c>
      <c r="Q4174">
        <f>IF(O4174&gt;0, IF(Q4173+O4174*Variables!$B$5&lt;Variables!$B$4, Q4173+O4174*Variables!$B$5, Variables!$B$4), IF(Q4173&gt;-O4174, Q4173+O4174/Variables!$B$5, 0))</f>
        <v>82.95382844552536</v>
      </c>
      <c r="R4174">
        <f>IF(O4174&gt;0, 0, IF(Q4173&gt;-O4174, 0, -O4174 - Q4173*Variables!$B$5))</f>
        <v>0</v>
      </c>
      <c r="S4174">
        <f t="shared" si="394"/>
        <v>0</v>
      </c>
      <c r="T4174">
        <f t="shared" si="395"/>
        <v>0</v>
      </c>
    </row>
    <row r="4175" spans="1:20" x14ac:dyDescent="0.3">
      <c r="A4175" s="3">
        <f t="shared" si="390"/>
        <v>43274</v>
      </c>
      <c r="B4175">
        <v>6</v>
      </c>
      <c r="C4175">
        <v>23</v>
      </c>
      <c r="D4175">
        <v>22</v>
      </c>
      <c r="E4175">
        <v>0</v>
      </c>
      <c r="F4175" s="1">
        <f>VLOOKUP(A4175,Weather!$A$1:$E$366, 5)</f>
        <v>0.35714285714285809</v>
      </c>
      <c r="G4175" s="1">
        <f>VLOOKUP(D4175, Summer!$A$1:$E$25, 2)</f>
        <v>366.19777187885302</v>
      </c>
      <c r="H4175" s="1">
        <f>VLOOKUP(D4175, Summer!$A$1:$E$25, 3)</f>
        <v>263.18917633836901</v>
      </c>
      <c r="I4175" s="1">
        <f>VLOOKUP(D4175, Summer!$A$1:$E$25, 5)</f>
        <v>295.10418431306101</v>
      </c>
      <c r="J4175" s="1">
        <f t="shared" si="391"/>
        <v>295.10418431306101</v>
      </c>
      <c r="K4175" s="47">
        <f t="shared" si="392"/>
        <v>5.5208161246901204</v>
      </c>
      <c r="L4175" s="48">
        <f>Solar!K4192/1000*Variables!$B$3</f>
        <v>0</v>
      </c>
      <c r="M4175">
        <f>IF(E4175=1, VLOOKUP(D4175, Sheet1!$A$2:$C$26, 2), Sheet1!$C$3)</f>
        <v>0.18637999999999999</v>
      </c>
      <c r="N4175" s="1">
        <f>'Electricity Rates'!$J$2</f>
        <v>0.24729999999999999</v>
      </c>
      <c r="O4175" s="145">
        <f>L4175-K4175</f>
        <v>-5.5208161246901204</v>
      </c>
      <c r="P4175">
        <f t="shared" si="393"/>
        <v>1.3652978276358667</v>
      </c>
      <c r="Q4175">
        <f>IF(O4175&gt;0, IF(Q4174+O4175*Variables!$B$5&lt;Variables!$B$4, Q4174+O4175*Variables!$B$5, Variables!$B$4), IF(Q4174&gt;-O4175, Q4174+O4175/Variables!$B$5, 0))</f>
        <v>77.080619802238004</v>
      </c>
      <c r="R4175">
        <f>IF(O4175&gt;0, 0, IF(Q4174&gt;-O4175, 0, -O4175 - Q4174*Variables!$B$5))</f>
        <v>0</v>
      </c>
      <c r="S4175">
        <f t="shared" si="394"/>
        <v>0</v>
      </c>
      <c r="T4175">
        <f t="shared" si="395"/>
        <v>0</v>
      </c>
    </row>
    <row r="4176" spans="1:20" x14ac:dyDescent="0.3">
      <c r="A4176" s="3">
        <f t="shared" si="390"/>
        <v>43274</v>
      </c>
      <c r="B4176">
        <v>6</v>
      </c>
      <c r="C4176">
        <v>23</v>
      </c>
      <c r="D4176">
        <v>23</v>
      </c>
      <c r="E4176">
        <v>0</v>
      </c>
      <c r="F4176" s="1">
        <f>VLOOKUP(A4176,Weather!$A$1:$E$366, 5)</f>
        <v>0.35714285714285809</v>
      </c>
      <c r="G4176" s="1">
        <f>VLOOKUP(D4176, Summer!$A$1:$E$25, 2)</f>
        <v>342.86102460129899</v>
      </c>
      <c r="H4176" s="1">
        <f>VLOOKUP(D4176, Summer!$A$1:$E$25, 3)</f>
        <v>273.02297434567402</v>
      </c>
      <c r="I4176" s="1">
        <f>VLOOKUP(D4176, Summer!$A$1:$E$25, 5)</f>
        <v>281.53182330021599</v>
      </c>
      <c r="J4176" s="1">
        <f t="shared" si="391"/>
        <v>281.53182330021599</v>
      </c>
      <c r="K4176" s="47">
        <f t="shared" si="392"/>
        <v>5.2669040708700354</v>
      </c>
      <c r="L4176" s="48">
        <f>Solar!K4193/1000*Variables!$B$3</f>
        <v>0</v>
      </c>
      <c r="M4176">
        <f>IF(E4176=1, VLOOKUP(D4176, Sheet1!$A$2:$C$26, 2), Sheet1!$C$3)</f>
        <v>0.18637999999999999</v>
      </c>
      <c r="N4176" s="1">
        <f>'Electricity Rates'!$J$2</f>
        <v>0.24729999999999999</v>
      </c>
      <c r="O4176" s="145">
        <f>L4176-K4176</f>
        <v>-5.2669040708700354</v>
      </c>
      <c r="P4176">
        <f t="shared" si="393"/>
        <v>1.3025053767261596</v>
      </c>
      <c r="Q4176">
        <f>IF(O4176&gt;0, IF(Q4175+O4176*Variables!$B$5&lt;Variables!$B$4, Q4175+O4176*Variables!$B$5, Variables!$B$4), IF(Q4175&gt;-O4176, Q4175+O4176/Variables!$B$5, 0))</f>
        <v>71.477530365142229</v>
      </c>
      <c r="R4176">
        <f>IF(O4176&gt;0, 0, IF(Q4175&gt;-O4176, 0, -O4176 - Q4175*Variables!$B$5))</f>
        <v>0</v>
      </c>
      <c r="S4176">
        <f t="shared" si="394"/>
        <v>0</v>
      </c>
      <c r="T4176">
        <f t="shared" si="395"/>
        <v>0</v>
      </c>
    </row>
    <row r="4177" spans="1:20" x14ac:dyDescent="0.3">
      <c r="A4177" s="3">
        <f t="shared" si="390"/>
        <v>43274</v>
      </c>
      <c r="B4177">
        <v>6</v>
      </c>
      <c r="C4177">
        <v>23</v>
      </c>
      <c r="D4177">
        <v>24</v>
      </c>
      <c r="E4177">
        <v>0</v>
      </c>
      <c r="F4177" s="1">
        <f>VLOOKUP(A4177,Weather!$A$1:$E$366, 5)</f>
        <v>0.35714285714285809</v>
      </c>
      <c r="G4177" s="1">
        <f>VLOOKUP(D4177, Summer!$A$1:$E$25, 2)</f>
        <v>310.26482453023402</v>
      </c>
      <c r="H4177" s="1">
        <f>VLOOKUP(D4177, Summer!$A$1:$E$25, 3)</f>
        <v>259.09090909090901</v>
      </c>
      <c r="I4177" s="1">
        <f>VLOOKUP(D4177, Summer!$A$1:$E$25, 5)</f>
        <v>276.86321013243497</v>
      </c>
      <c r="J4177" s="1">
        <f t="shared" si="391"/>
        <v>276.86321013243497</v>
      </c>
      <c r="K4177" s="47">
        <f t="shared" si="392"/>
        <v>5.1795635442806756</v>
      </c>
      <c r="L4177" s="48">
        <f>Solar!K4194/1000*Variables!$B$3</f>
        <v>0</v>
      </c>
      <c r="M4177">
        <f>IF(E4177=1, VLOOKUP(D4177, Sheet1!$A$2:$C$26, 2), Sheet1!$C$3)</f>
        <v>0.18637999999999999</v>
      </c>
      <c r="N4177" s="1">
        <f>'Electricity Rates'!$J$2</f>
        <v>0.24729999999999999</v>
      </c>
      <c r="O4177" s="145">
        <f>L4177-K4177</f>
        <v>-5.1795635442806756</v>
      </c>
      <c r="P4177">
        <f t="shared" si="393"/>
        <v>1.280906064500611</v>
      </c>
      <c r="Q4177">
        <f>IF(O4177&gt;0, IF(Q4176+O4177*Variables!$B$5&lt;Variables!$B$4, Q4176+O4177*Variables!$B$5, Variables!$B$4), IF(Q4176&gt;-O4177, Q4176+O4177/Variables!$B$5, 0))</f>
        <v>65.967356381864917</v>
      </c>
      <c r="R4177">
        <f>IF(O4177&gt;0, 0, IF(Q4176&gt;-O4177, 0, -O4177 - Q4176*Variables!$B$5))</f>
        <v>0</v>
      </c>
      <c r="S4177">
        <f t="shared" si="394"/>
        <v>0</v>
      </c>
      <c r="T4177">
        <f t="shared" si="395"/>
        <v>0</v>
      </c>
    </row>
    <row r="4178" spans="1:20" x14ac:dyDescent="0.3">
      <c r="A4178" s="3">
        <f t="shared" si="390"/>
        <v>43275</v>
      </c>
      <c r="B4178">
        <v>6</v>
      </c>
      <c r="C4178">
        <v>24</v>
      </c>
      <c r="D4178">
        <v>1</v>
      </c>
      <c r="E4178">
        <v>0</v>
      </c>
      <c r="F4178" s="1">
        <f>VLOOKUP(A4178,Weather!$A$1:$E$366, 5)</f>
        <v>0.35714285714285809</v>
      </c>
      <c r="G4178" s="1">
        <f>VLOOKUP(D4178, Summer!$A$1:$E$25, 2)</f>
        <v>305.44698283970399</v>
      </c>
      <c r="H4178" s="1">
        <f>VLOOKUP(D4178, Summer!$A$1:$E$25, 3)</f>
        <v>264.36707082495798</v>
      </c>
      <c r="I4178" s="1">
        <f>VLOOKUP(D4178, Summer!$A$1:$E$25, 5)</f>
        <v>276.703769768114</v>
      </c>
      <c r="J4178" s="1">
        <f t="shared" si="391"/>
        <v>276.703769768114</v>
      </c>
      <c r="K4178" s="47">
        <f t="shared" si="392"/>
        <v>5.1765807301388893</v>
      </c>
      <c r="L4178" s="48">
        <f>Solar!K4195/1000*Variables!$B$3</f>
        <v>0</v>
      </c>
      <c r="M4178">
        <f>IF(E4178=1, VLOOKUP(D4178, Sheet1!$A$2:$C$26, 2), Sheet1!$C$3)</f>
        <v>0.18637999999999999</v>
      </c>
      <c r="N4178" s="1">
        <f>'Electricity Rates'!$J$2</f>
        <v>0.24729999999999999</v>
      </c>
      <c r="O4178" s="145">
        <f>L4178-K4178</f>
        <v>-5.1765807301388893</v>
      </c>
      <c r="P4178">
        <f t="shared" si="393"/>
        <v>1.2801684145633472</v>
      </c>
      <c r="Q4178">
        <f>IF(O4178&gt;0, IF(Q4177+O4178*Variables!$B$5&lt;Variables!$B$4, Q4177+O4178*Variables!$B$5, Variables!$B$4), IF(Q4177&gt;-O4178, Q4177+O4178/Variables!$B$5, 0))</f>
        <v>60.460355605121421</v>
      </c>
      <c r="R4178">
        <f>IF(O4178&gt;0, 0, IF(Q4177&gt;-O4178, 0, -O4178 - Q4177*Variables!$B$5))</f>
        <v>0</v>
      </c>
      <c r="S4178">
        <f t="shared" si="394"/>
        <v>0</v>
      </c>
      <c r="T4178">
        <f t="shared" si="395"/>
        <v>0</v>
      </c>
    </row>
    <row r="4179" spans="1:20" x14ac:dyDescent="0.3">
      <c r="A4179" s="3">
        <f t="shared" si="390"/>
        <v>43275</v>
      </c>
      <c r="B4179">
        <v>6</v>
      </c>
      <c r="C4179">
        <v>24</v>
      </c>
      <c r="D4179">
        <v>2</v>
      </c>
      <c r="E4179">
        <v>0</v>
      </c>
      <c r="F4179" s="1">
        <f>VLOOKUP(A4179,Weather!$A$1:$E$366, 5)</f>
        <v>0.35714285714285809</v>
      </c>
      <c r="G4179" s="1">
        <f>VLOOKUP(D4179, Summer!$A$1:$E$25, 2)</f>
        <v>286.71906025959902</v>
      </c>
      <c r="H4179" s="1">
        <f>VLOOKUP(D4179, Summer!$A$1:$E$25, 3)</f>
        <v>260.03911906460002</v>
      </c>
      <c r="I4179" s="1">
        <f>VLOOKUP(D4179, Summer!$A$1:$E$25, 5)</f>
        <v>276.50446931271199</v>
      </c>
      <c r="J4179" s="1">
        <f t="shared" si="391"/>
        <v>276.50446931271199</v>
      </c>
      <c r="K4179" s="47">
        <f t="shared" si="392"/>
        <v>5.1728522124616383</v>
      </c>
      <c r="L4179" s="48">
        <f>Solar!K4196/1000*Variables!$B$3</f>
        <v>0</v>
      </c>
      <c r="M4179">
        <f>IF(E4179=1, VLOOKUP(D4179, Sheet1!$A$2:$C$26, 2), Sheet1!$C$3)</f>
        <v>0.18637999999999999</v>
      </c>
      <c r="N4179" s="1">
        <f>'Electricity Rates'!$J$2</f>
        <v>0.24729999999999999</v>
      </c>
      <c r="O4179" s="145">
        <f>L4179-K4179</f>
        <v>-5.1728522124616383</v>
      </c>
      <c r="P4179">
        <f t="shared" si="393"/>
        <v>1.2792463521417632</v>
      </c>
      <c r="Q4179">
        <f>IF(O4179&gt;0, IF(Q4178+O4179*Variables!$B$5&lt;Variables!$B$4, Q4178+O4179*Variables!$B$5, Variables!$B$4), IF(Q4178&gt;-O4179, Q4178+O4179/Variables!$B$5, 0))</f>
        <v>54.957321336545206</v>
      </c>
      <c r="R4179">
        <f>IF(O4179&gt;0, 0, IF(Q4178&gt;-O4179, 0, -O4179 - Q4178*Variables!$B$5))</f>
        <v>0</v>
      </c>
      <c r="S4179">
        <f t="shared" si="394"/>
        <v>0</v>
      </c>
      <c r="T4179">
        <f t="shared" si="395"/>
        <v>0</v>
      </c>
    </row>
    <row r="4180" spans="1:20" x14ac:dyDescent="0.3">
      <c r="A4180" s="3">
        <f t="shared" si="390"/>
        <v>43275</v>
      </c>
      <c r="B4180">
        <v>6</v>
      </c>
      <c r="C4180">
        <v>24</v>
      </c>
      <c r="D4180">
        <v>3</v>
      </c>
      <c r="E4180">
        <v>0</v>
      </c>
      <c r="F4180" s="1">
        <f>VLOOKUP(A4180,Weather!$A$1:$E$366, 5)</f>
        <v>0.35714285714285809</v>
      </c>
      <c r="G4180" s="1">
        <f>VLOOKUP(D4180, Summer!$A$1:$E$25, 2)</f>
        <v>272.63131492590298</v>
      </c>
      <c r="H4180" s="1">
        <f>VLOOKUP(D4180, Summer!$A$1:$E$25, 3)</f>
        <v>241.571030279452</v>
      </c>
      <c r="I4180" s="1">
        <f>VLOOKUP(D4180, Summer!$A$1:$E$25, 5)</f>
        <v>276.33008141423602</v>
      </c>
      <c r="J4180" s="1">
        <f t="shared" si="391"/>
        <v>276.33008141423602</v>
      </c>
      <c r="K4180" s="47">
        <f t="shared" si="392"/>
        <v>5.1695897594940607</v>
      </c>
      <c r="L4180" s="48">
        <f>Solar!K4197/1000*Variables!$B$3</f>
        <v>0</v>
      </c>
      <c r="M4180">
        <f>IF(E4180=1, VLOOKUP(D4180, Sheet1!$A$2:$C$26, 2), Sheet1!$C$3)</f>
        <v>0.18637999999999999</v>
      </c>
      <c r="N4180" s="1">
        <f>'Electricity Rates'!$J$2</f>
        <v>0.24729999999999999</v>
      </c>
      <c r="O4180" s="145">
        <f>L4180-K4180</f>
        <v>-5.1695897594940607</v>
      </c>
      <c r="P4180">
        <f t="shared" si="393"/>
        <v>1.2784395475228811</v>
      </c>
      <c r="Q4180">
        <f>IF(O4180&gt;0, IF(Q4179+O4180*Variables!$B$5&lt;Variables!$B$4, Q4179+O4180*Variables!$B$5, Variables!$B$4), IF(Q4179&gt;-O4180, Q4179+O4180/Variables!$B$5, 0))</f>
        <v>49.457757762615351</v>
      </c>
      <c r="R4180">
        <f>IF(O4180&gt;0, 0, IF(Q4179&gt;-O4180, 0, -O4180 - Q4179*Variables!$B$5))</f>
        <v>0</v>
      </c>
      <c r="S4180">
        <f t="shared" si="394"/>
        <v>0</v>
      </c>
      <c r="T4180">
        <f t="shared" si="395"/>
        <v>0</v>
      </c>
    </row>
    <row r="4181" spans="1:20" x14ac:dyDescent="0.3">
      <c r="A4181" s="3">
        <f t="shared" si="390"/>
        <v>43275</v>
      </c>
      <c r="B4181">
        <v>6</v>
      </c>
      <c r="C4181">
        <v>24</v>
      </c>
      <c r="D4181">
        <v>4</v>
      </c>
      <c r="E4181">
        <v>0</v>
      </c>
      <c r="F4181" s="1">
        <f>VLOOKUP(A4181,Weather!$A$1:$E$366, 5)</f>
        <v>0.35714285714285809</v>
      </c>
      <c r="G4181" s="1">
        <f>VLOOKUP(D4181, Summer!$A$1:$E$25, 2)</f>
        <v>286.33237882239803</v>
      </c>
      <c r="H4181" s="1">
        <f>VLOOKUP(D4181, Summer!$A$1:$E$25, 3)</f>
        <v>256.10019667595998</v>
      </c>
      <c r="I4181" s="1">
        <f>VLOOKUP(D4181, Summer!$A$1:$E$25, 5)</f>
        <v>276.13078095883401</v>
      </c>
      <c r="J4181" s="1">
        <f t="shared" si="391"/>
        <v>276.13078095883401</v>
      </c>
      <c r="K4181" s="47">
        <f t="shared" si="392"/>
        <v>5.1658612418168106</v>
      </c>
      <c r="L4181" s="48">
        <f>Solar!K4198/1000*Variables!$B$3</f>
        <v>0</v>
      </c>
      <c r="M4181">
        <f>IF(E4181=1, VLOOKUP(D4181, Sheet1!$A$2:$C$26, 2), Sheet1!$C$3)</f>
        <v>0.18637999999999999</v>
      </c>
      <c r="N4181" s="1">
        <f>'Electricity Rates'!$J$2</f>
        <v>0.24729999999999999</v>
      </c>
      <c r="O4181" s="145">
        <f>L4181-K4181</f>
        <v>-5.1658612418168106</v>
      </c>
      <c r="P4181">
        <f t="shared" si="393"/>
        <v>1.2775174851012971</v>
      </c>
      <c r="Q4181">
        <f>IF(O4181&gt;0, IF(Q4180+O4181*Variables!$B$5&lt;Variables!$B$4, Q4180+O4181*Variables!$B$5, Variables!$B$4), IF(Q4180&gt;-O4181, Q4180+O4181/Variables!$B$5, 0))</f>
        <v>43.962160696852784</v>
      </c>
      <c r="R4181">
        <f>IF(O4181&gt;0, 0, IF(Q4180&gt;-O4181, 0, -O4181 - Q4180*Variables!$B$5))</f>
        <v>0</v>
      </c>
      <c r="S4181">
        <f t="shared" si="394"/>
        <v>0</v>
      </c>
      <c r="T4181">
        <f t="shared" si="395"/>
        <v>0</v>
      </c>
    </row>
    <row r="4182" spans="1:20" x14ac:dyDescent="0.3">
      <c r="A4182" s="3">
        <f t="shared" si="390"/>
        <v>43275</v>
      </c>
      <c r="B4182">
        <v>6</v>
      </c>
      <c r="C4182">
        <v>24</v>
      </c>
      <c r="D4182">
        <v>5</v>
      </c>
      <c r="E4182">
        <v>0</v>
      </c>
      <c r="F4182" s="1">
        <f>VLOOKUP(A4182,Weather!$A$1:$E$366, 5)</f>
        <v>0.35714285714285809</v>
      </c>
      <c r="G4182" s="1">
        <f>VLOOKUP(D4182, Summer!$A$1:$E$25, 2)</f>
        <v>323.19252555232703</v>
      </c>
      <c r="H4182" s="1">
        <f>VLOOKUP(D4182, Summer!$A$1:$E$25, 3)</f>
        <v>290.90909090909099</v>
      </c>
      <c r="I4182" s="1">
        <f>VLOOKUP(D4182, Summer!$A$1:$E$25, 5)</f>
        <v>275.93148050343302</v>
      </c>
      <c r="J4182" s="1">
        <f t="shared" si="391"/>
        <v>275.93148050343302</v>
      </c>
      <c r="K4182" s="47">
        <f t="shared" si="392"/>
        <v>5.1621327241395809</v>
      </c>
      <c r="L4182" s="48">
        <f>Solar!K4199/1000*Variables!$B$3</f>
        <v>0</v>
      </c>
      <c r="M4182">
        <f>IF(E4182=1, VLOOKUP(D4182, Sheet1!$A$2:$C$26, 2), Sheet1!$C$3)</f>
        <v>0.18637999999999999</v>
      </c>
      <c r="N4182" s="1">
        <f>'Electricity Rates'!$J$2</f>
        <v>0.24729999999999999</v>
      </c>
      <c r="O4182" s="145">
        <f>L4182-K4182</f>
        <v>-5.1621327241395809</v>
      </c>
      <c r="P4182">
        <f t="shared" si="393"/>
        <v>1.2765954226797183</v>
      </c>
      <c r="Q4182">
        <f>IF(O4182&gt;0, IF(Q4181+O4182*Variables!$B$5&lt;Variables!$B$4, Q4181+O4182*Variables!$B$5, Variables!$B$4), IF(Q4181&gt;-O4182, Q4181+O4182/Variables!$B$5, 0))</f>
        <v>38.470530139257484</v>
      </c>
      <c r="R4182">
        <f>IF(O4182&gt;0, 0, IF(Q4181&gt;-O4182, 0, -O4182 - Q4181*Variables!$B$5))</f>
        <v>0</v>
      </c>
      <c r="S4182">
        <f t="shared" si="394"/>
        <v>0</v>
      </c>
      <c r="T4182">
        <f t="shared" si="395"/>
        <v>0</v>
      </c>
    </row>
    <row r="4183" spans="1:20" x14ac:dyDescent="0.3">
      <c r="A4183" s="3">
        <f t="shared" si="390"/>
        <v>43275</v>
      </c>
      <c r="B4183">
        <v>6</v>
      </c>
      <c r="C4183">
        <v>24</v>
      </c>
      <c r="D4183">
        <v>6</v>
      </c>
      <c r="E4183">
        <v>0</v>
      </c>
      <c r="F4183" s="1">
        <f>VLOOKUP(A4183,Weather!$A$1:$E$366, 5)</f>
        <v>0.35714285714285809</v>
      </c>
      <c r="G4183" s="1">
        <f>VLOOKUP(D4183, Summer!$A$1:$E$25, 2)</f>
        <v>420.20776289112302</v>
      </c>
      <c r="H4183" s="1">
        <f>VLOOKUP(D4183, Summer!$A$1:$E$25, 3)</f>
        <v>354.54545454545399</v>
      </c>
      <c r="I4183" s="1">
        <f>VLOOKUP(D4183, Summer!$A$1:$E$25, 5)</f>
        <v>244.50179868660999</v>
      </c>
      <c r="J4183" s="1">
        <f t="shared" si="391"/>
        <v>244.50179868660999</v>
      </c>
      <c r="K4183" s="47">
        <f t="shared" si="392"/>
        <v>4.5741454864387405</v>
      </c>
      <c r="L4183" s="48">
        <f>Solar!K4200/1000*Variables!$B$3</f>
        <v>0.87334999999999996</v>
      </c>
      <c r="M4183">
        <f>IF(E4183=1, VLOOKUP(D4183, Sheet1!$A$2:$C$26, 2), Sheet1!$C$3)</f>
        <v>0.18637999999999999</v>
      </c>
      <c r="N4183" s="1">
        <f>'Electricity Rates'!$J$2</f>
        <v>0.24729999999999999</v>
      </c>
      <c r="O4183" s="145">
        <f>L4183-K4183</f>
        <v>-3.7007954864387407</v>
      </c>
      <c r="P4183">
        <f t="shared" si="393"/>
        <v>1.1311861787963005</v>
      </c>
      <c r="Q4183">
        <f>IF(O4183&gt;0, IF(Q4182+O4183*Variables!$B$5&lt;Variables!$B$4, Q4182+O4183*Variables!$B$5, Variables!$B$4), IF(Q4182&gt;-O4183, Q4182+O4183/Variables!$B$5, 0))</f>
        <v>34.533513664322655</v>
      </c>
      <c r="R4183">
        <f>IF(O4183&gt;0, 0, IF(Q4182&gt;-O4183, 0, -O4183 - Q4182*Variables!$B$5))</f>
        <v>0</v>
      </c>
      <c r="S4183">
        <f t="shared" si="394"/>
        <v>0</v>
      </c>
      <c r="T4183">
        <f t="shared" si="395"/>
        <v>0</v>
      </c>
    </row>
    <row r="4184" spans="1:20" x14ac:dyDescent="0.3">
      <c r="A4184" s="3">
        <f t="shared" si="390"/>
        <v>43275</v>
      </c>
      <c r="B4184">
        <v>6</v>
      </c>
      <c r="C4184">
        <v>24</v>
      </c>
      <c r="D4184">
        <v>7</v>
      </c>
      <c r="E4184">
        <v>0</v>
      </c>
      <c r="F4184" s="1">
        <f>VLOOKUP(A4184,Weather!$A$1:$E$366, 5)</f>
        <v>0.35714285714285809</v>
      </c>
      <c r="G4184" s="1">
        <f>VLOOKUP(D4184, Summer!$A$1:$E$25, 2)</f>
        <v>767.23345107957198</v>
      </c>
      <c r="H4184" s="1">
        <f>VLOOKUP(D4184, Summer!$A$1:$E$25, 3)</f>
        <v>587.45596403639502</v>
      </c>
      <c r="I4184" s="1">
        <f>VLOOKUP(D4184, Summer!$A$1:$E$25, 5)</f>
        <v>275.57273968370998</v>
      </c>
      <c r="J4184" s="1">
        <f t="shared" si="391"/>
        <v>275.57273968370998</v>
      </c>
      <c r="K4184" s="47">
        <f t="shared" si="392"/>
        <v>5.1554213923205428</v>
      </c>
      <c r="L4184" s="48">
        <f>Solar!K4201/1000*Variables!$B$3</f>
        <v>5.4644500000000003</v>
      </c>
      <c r="M4184">
        <f>IF(E4184=1, VLOOKUP(D4184, Sheet1!$A$2:$C$26, 2), Sheet1!$C$3)</f>
        <v>0.18637999999999999</v>
      </c>
      <c r="N4184" s="1">
        <f>'Electricity Rates'!$J$2</f>
        <v>0.24729999999999999</v>
      </c>
      <c r="O4184" s="145">
        <f>L4184-K4184</f>
        <v>0.3090286076794575</v>
      </c>
      <c r="P4184">
        <f t="shared" si="393"/>
        <v>1.2749357103208703</v>
      </c>
      <c r="Q4184">
        <f>IF(O4184&gt;0, IF(Q4183+O4184*Variables!$B$5&lt;Variables!$B$4, Q4183+O4184*Variables!$B$5, Variables!$B$4), IF(Q4183&gt;-O4184, Q4183+O4184/Variables!$B$5, 0))</f>
        <v>34.824000555541346</v>
      </c>
      <c r="R4184">
        <f>IF(O4184&gt;0, 0, IF(Q4183&gt;-O4184, 0, -O4184 - Q4183*Variables!$B$5))</f>
        <v>0</v>
      </c>
      <c r="S4184">
        <f t="shared" si="394"/>
        <v>0</v>
      </c>
      <c r="T4184">
        <f t="shared" si="395"/>
        <v>0</v>
      </c>
    </row>
    <row r="4185" spans="1:20" x14ac:dyDescent="0.3">
      <c r="A4185" s="3">
        <f t="shared" si="390"/>
        <v>43275</v>
      </c>
      <c r="B4185">
        <v>6</v>
      </c>
      <c r="C4185">
        <v>24</v>
      </c>
      <c r="D4185">
        <v>8</v>
      </c>
      <c r="E4185">
        <v>0</v>
      </c>
      <c r="F4185" s="1">
        <f>VLOOKUP(A4185,Weather!$A$1:$E$366, 5)</f>
        <v>0.35714285714285809</v>
      </c>
      <c r="G4185" s="1">
        <f>VLOOKUP(D4185, Summer!$A$1:$E$25, 2)</f>
        <v>1109.6398637209199</v>
      </c>
      <c r="H4185" s="1">
        <f>VLOOKUP(D4185, Summer!$A$1:$E$25, 3)</f>
        <v>814.26008774773595</v>
      </c>
      <c r="I4185" s="1">
        <f>VLOOKUP(D4185, Summer!$A$1:$E$25, 5)</f>
        <v>328.96533168578299</v>
      </c>
      <c r="J4185" s="1">
        <f t="shared" si="391"/>
        <v>328.96533168578299</v>
      </c>
      <c r="K4185" s="47">
        <f t="shared" si="392"/>
        <v>6.1542912780532992</v>
      </c>
      <c r="L4185" s="48">
        <f>Solar!K4202/1000*Variables!$B$3</f>
        <v>14.969149999999997</v>
      </c>
      <c r="M4185">
        <f>IF(E4185=1, VLOOKUP(D4185, Sheet1!$A$2:$C$26, 2), Sheet1!$C$3)</f>
        <v>0.18637999999999999</v>
      </c>
      <c r="N4185" s="1">
        <f>'Electricity Rates'!$J$2</f>
        <v>0.24729999999999999</v>
      </c>
      <c r="O4185" s="145">
        <f>L4185-K4185</f>
        <v>8.8148587219466989</v>
      </c>
      <c r="P4185">
        <f t="shared" si="393"/>
        <v>1.5219562330625809</v>
      </c>
      <c r="Q4185">
        <f>IF(O4185&gt;0, IF(Q4184+O4185*Variables!$B$5&lt;Variables!$B$4, Q4184+O4185*Variables!$B$5, Variables!$B$4), IF(Q4184&gt;-O4185, Q4184+O4185/Variables!$B$5, 0))</f>
        <v>43.109967754171244</v>
      </c>
      <c r="R4185">
        <f>IF(O4185&gt;0, 0, IF(Q4184&gt;-O4185, 0, -O4185 - Q4184*Variables!$B$5))</f>
        <v>0</v>
      </c>
      <c r="S4185">
        <f t="shared" si="394"/>
        <v>0</v>
      </c>
      <c r="T4185">
        <f t="shared" si="395"/>
        <v>0</v>
      </c>
    </row>
    <row r="4186" spans="1:20" x14ac:dyDescent="0.3">
      <c r="A4186" s="3">
        <f t="shared" si="390"/>
        <v>43275</v>
      </c>
      <c r="B4186">
        <v>6</v>
      </c>
      <c r="C4186">
        <v>24</v>
      </c>
      <c r="D4186">
        <v>9</v>
      </c>
      <c r="E4186">
        <v>0</v>
      </c>
      <c r="F4186" s="1">
        <f>VLOOKUP(A4186,Weather!$A$1:$E$366, 5)</f>
        <v>0.35714285714285809</v>
      </c>
      <c r="G4186" s="1">
        <f>VLOOKUP(D4186, Summer!$A$1:$E$25, 2)</f>
        <v>1322.40871182827</v>
      </c>
      <c r="H4186" s="1">
        <f>VLOOKUP(D4186, Summer!$A$1:$E$25, 3)</f>
        <v>1017.49011217013</v>
      </c>
      <c r="I4186" s="1">
        <f>VLOOKUP(D4186, Summer!$A$1:$E$25, 5)</f>
        <v>386.82225388885001</v>
      </c>
      <c r="J4186" s="1">
        <f t="shared" si="391"/>
        <v>386.82225388885001</v>
      </c>
      <c r="K4186" s="47">
        <f t="shared" si="392"/>
        <v>7.236679959756235</v>
      </c>
      <c r="L4186" s="48">
        <f>Solar!K4203/1000*Variables!$B$3</f>
        <v>24.4392</v>
      </c>
      <c r="M4186">
        <f>IF(E4186=1, VLOOKUP(D4186, Sheet1!$A$2:$C$26, 2), Sheet1!$C$3)</f>
        <v>0.18637999999999999</v>
      </c>
      <c r="N4186" s="1">
        <f>'Electricity Rates'!$J$2</f>
        <v>0.24729999999999999</v>
      </c>
      <c r="O4186" s="145">
        <f>L4186-K4186</f>
        <v>17.202520040243765</v>
      </c>
      <c r="P4186">
        <f t="shared" si="393"/>
        <v>1.7896309540477169</v>
      </c>
      <c r="Q4186">
        <f>IF(O4186&gt;0, IF(Q4185+O4186*Variables!$B$5&lt;Variables!$B$4, Q4185+O4186*Variables!$B$5, Variables!$B$4), IF(Q4185&gt;-O4186, Q4185+O4186/Variables!$B$5, 0))</f>
        <v>59.280336592000381</v>
      </c>
      <c r="R4186">
        <f>IF(O4186&gt;0, 0, IF(Q4185&gt;-O4186, 0, -O4186 - Q4185*Variables!$B$5))</f>
        <v>0</v>
      </c>
      <c r="S4186">
        <f t="shared" si="394"/>
        <v>0</v>
      </c>
      <c r="T4186">
        <f t="shared" si="395"/>
        <v>0</v>
      </c>
    </row>
    <row r="4187" spans="1:20" x14ac:dyDescent="0.3">
      <c r="A4187" s="3">
        <f t="shared" si="390"/>
        <v>43275</v>
      </c>
      <c r="B4187">
        <v>6</v>
      </c>
      <c r="C4187">
        <v>24</v>
      </c>
      <c r="D4187">
        <v>10</v>
      </c>
      <c r="E4187">
        <v>0</v>
      </c>
      <c r="F4187" s="1">
        <f>VLOOKUP(A4187,Weather!$A$1:$E$366, 5)</f>
        <v>0.35714285714285809</v>
      </c>
      <c r="G4187" s="1">
        <f>VLOOKUP(D4187, Summer!$A$1:$E$25, 2)</f>
        <v>1424.0693518383</v>
      </c>
      <c r="H4187" s="1">
        <f>VLOOKUP(D4187, Summer!$A$1:$E$25, 3)</f>
        <v>1069.7659339946799</v>
      </c>
      <c r="I4187" s="1">
        <f>VLOOKUP(D4187, Summer!$A$1:$E$25, 5)</f>
        <v>417.88322986318002</v>
      </c>
      <c r="J4187" s="1">
        <f t="shared" si="391"/>
        <v>417.88322986318002</v>
      </c>
      <c r="K4187" s="47">
        <f t="shared" si="392"/>
        <v>7.8177694397541773</v>
      </c>
      <c r="L4187" s="48">
        <f>Solar!K4204/1000*Variables!$B$3</f>
        <v>32.248449999999998</v>
      </c>
      <c r="M4187">
        <f>IF(E4187=1, VLOOKUP(D4187, Sheet1!$A$2:$C$26, 2), Sheet1!$C$3)</f>
        <v>0.18637999999999999</v>
      </c>
      <c r="N4187" s="1">
        <f>'Electricity Rates'!$J$2</f>
        <v>0.24729999999999999</v>
      </c>
      <c r="O4187" s="145">
        <f>L4187-K4187</f>
        <v>24.430680560245822</v>
      </c>
      <c r="P4187">
        <f t="shared" si="393"/>
        <v>1.9333343824512079</v>
      </c>
      <c r="Q4187">
        <f>IF(O4187&gt;0, IF(Q4186+O4187*Variables!$B$5&lt;Variables!$B$4, Q4186+O4187*Variables!$B$5, Variables!$B$4), IF(Q4186&gt;-O4187, Q4186+O4187/Variables!$B$5, 0))</f>
        <v>82.245176318631451</v>
      </c>
      <c r="R4187">
        <f>IF(O4187&gt;0, 0, IF(Q4186&gt;-O4187, 0, -O4187 - Q4186*Variables!$B$5))</f>
        <v>0</v>
      </c>
      <c r="S4187">
        <f t="shared" si="394"/>
        <v>0</v>
      </c>
      <c r="T4187">
        <f t="shared" si="395"/>
        <v>0</v>
      </c>
    </row>
    <row r="4188" spans="1:20" x14ac:dyDescent="0.3">
      <c r="A4188" s="3">
        <f t="shared" si="390"/>
        <v>43275</v>
      </c>
      <c r="B4188">
        <v>6</v>
      </c>
      <c r="C4188">
        <v>24</v>
      </c>
      <c r="D4188">
        <v>11</v>
      </c>
      <c r="E4188">
        <v>0</v>
      </c>
      <c r="F4188" s="1">
        <f>VLOOKUP(A4188,Weather!$A$1:$E$366, 5)</f>
        <v>0.35714285714285809</v>
      </c>
      <c r="G4188" s="1">
        <f>VLOOKUP(D4188, Summer!$A$1:$E$25, 2)</f>
        <v>1497.9516334678001</v>
      </c>
      <c r="H4188" s="1">
        <f>VLOOKUP(D4188, Summer!$A$1:$E$25, 3)</f>
        <v>1079.6213447448599</v>
      </c>
      <c r="I4188" s="1">
        <f>VLOOKUP(D4188, Summer!$A$1:$E$25, 5)</f>
        <v>435.54125021175599</v>
      </c>
      <c r="J4188" s="1">
        <f t="shared" si="391"/>
        <v>435.54125021175599</v>
      </c>
      <c r="K4188" s="47">
        <f t="shared" si="392"/>
        <v>8.1481161059576817</v>
      </c>
      <c r="L4188" s="48">
        <f>Solar!K4205/1000*Variables!$B$3</f>
        <v>37.738399999999999</v>
      </c>
      <c r="M4188">
        <f>IF(E4188=1, VLOOKUP(D4188, Sheet1!$A$2:$C$26, 2), Sheet1!$C$3)</f>
        <v>0.18637999999999999</v>
      </c>
      <c r="N4188" s="1">
        <f>'Electricity Rates'!$J$2</f>
        <v>0.24729999999999999</v>
      </c>
      <c r="O4188" s="145">
        <f>L4188-K4188</f>
        <v>29.590283894042315</v>
      </c>
      <c r="P4188">
        <f t="shared" si="393"/>
        <v>2.0150291130033344</v>
      </c>
      <c r="Q4188">
        <f>IF(O4188&gt;0, IF(Q4187+O4188*Variables!$B$5&lt;Variables!$B$4, Q4187+O4188*Variables!$B$5, Variables!$B$4), IF(Q4187&gt;-O4188, Q4187+O4188/Variables!$B$5, 0))</f>
        <v>100</v>
      </c>
      <c r="R4188">
        <f>IF(O4188&gt;0, 0, IF(Q4187&gt;-O4188, 0, -O4188 - Q4187*Variables!$B$5))</f>
        <v>0</v>
      </c>
      <c r="S4188">
        <f t="shared" si="394"/>
        <v>0</v>
      </c>
      <c r="T4188">
        <f t="shared" si="395"/>
        <v>0</v>
      </c>
    </row>
    <row r="4189" spans="1:20" x14ac:dyDescent="0.3">
      <c r="A4189" s="3">
        <f t="shared" si="390"/>
        <v>43275</v>
      </c>
      <c r="B4189">
        <v>6</v>
      </c>
      <c r="C4189">
        <v>24</v>
      </c>
      <c r="D4189">
        <v>12</v>
      </c>
      <c r="E4189">
        <v>0</v>
      </c>
      <c r="F4189" s="1">
        <f>VLOOKUP(A4189,Weather!$A$1:$E$366, 5)</f>
        <v>0.35714285714285809</v>
      </c>
      <c r="G4189" s="1">
        <f>VLOOKUP(D4189, Summer!$A$1:$E$25, 2)</f>
        <v>1553.30978408544</v>
      </c>
      <c r="H4189" s="1">
        <f>VLOOKUP(D4189, Summer!$A$1:$E$25, 3)</f>
        <v>1117.7462231731799</v>
      </c>
      <c r="I4189" s="1">
        <f>VLOOKUP(D4189, Summer!$A$1:$E$25, 5)</f>
        <v>435.36187980189499</v>
      </c>
      <c r="J4189" s="1">
        <f t="shared" si="391"/>
        <v>435.36187980189499</v>
      </c>
      <c r="K4189" s="47">
        <f t="shared" si="392"/>
        <v>8.1447604400481737</v>
      </c>
      <c r="L4189" s="48">
        <f>Solar!K4206/1000*Variables!$B$3</f>
        <v>40.849499999999999</v>
      </c>
      <c r="M4189">
        <f>IF(E4189=1, VLOOKUP(D4189, Sheet1!$A$2:$C$26, 2), Sheet1!$C$3)</f>
        <v>0.18637999999999999</v>
      </c>
      <c r="N4189" s="1">
        <f>'Electricity Rates'!$J$2</f>
        <v>0.24729999999999999</v>
      </c>
      <c r="O4189" s="145">
        <f>L4189-K4189</f>
        <v>32.704739559951825</v>
      </c>
      <c r="P4189">
        <f t="shared" si="393"/>
        <v>2.0141992568239133</v>
      </c>
      <c r="Q4189">
        <f>IF(O4189&gt;0, IF(Q4188+O4189*Variables!$B$5&lt;Variables!$B$4, Q4188+O4189*Variables!$B$5, Variables!$B$4), IF(Q4188&gt;-O4189, Q4188+O4189/Variables!$B$5, 0))</f>
        <v>100</v>
      </c>
      <c r="R4189">
        <f>IF(O4189&gt;0, 0, IF(Q4188&gt;-O4189, 0, -O4189 - Q4188*Variables!$B$5))</f>
        <v>0</v>
      </c>
      <c r="S4189">
        <f t="shared" si="394"/>
        <v>0</v>
      </c>
      <c r="T4189">
        <f t="shared" si="395"/>
        <v>0</v>
      </c>
    </row>
    <row r="4190" spans="1:20" x14ac:dyDescent="0.3">
      <c r="A4190" s="3">
        <f t="shared" si="390"/>
        <v>43275</v>
      </c>
      <c r="B4190">
        <v>6</v>
      </c>
      <c r="C4190">
        <v>24</v>
      </c>
      <c r="D4190">
        <v>13</v>
      </c>
      <c r="E4190">
        <v>0</v>
      </c>
      <c r="F4190" s="1">
        <f>VLOOKUP(A4190,Weather!$A$1:$E$366, 5)</f>
        <v>0.35714285714285809</v>
      </c>
      <c r="G4190" s="1">
        <f>VLOOKUP(D4190, Summer!$A$1:$E$25, 2)</f>
        <v>1622.5675647430101</v>
      </c>
      <c r="H4190" s="1">
        <f>VLOOKUP(D4190, Summer!$A$1:$E$25, 3)</f>
        <v>1132.28619594112</v>
      </c>
      <c r="I4190" s="1">
        <f>VLOOKUP(D4190, Summer!$A$1:$E$25, 5)</f>
        <v>435.17254436926402</v>
      </c>
      <c r="J4190" s="1">
        <f t="shared" si="391"/>
        <v>435.17254436926402</v>
      </c>
      <c r="K4190" s="47">
        <f t="shared" si="392"/>
        <v>8.1412183482548048</v>
      </c>
      <c r="L4190" s="48">
        <f>Solar!K4207/1000*Variables!$B$3</f>
        <v>41.36195</v>
      </c>
      <c r="M4190">
        <f>IF(E4190=1, VLOOKUP(D4190, Sheet1!$A$2:$C$26, 2), Sheet1!$C$3)</f>
        <v>0.18637999999999999</v>
      </c>
      <c r="N4190" s="1">
        <f>'Electricity Rates'!$J$2</f>
        <v>0.24729999999999999</v>
      </c>
      <c r="O4190" s="145">
        <f>L4190-K4190</f>
        <v>33.220731651745197</v>
      </c>
      <c r="P4190">
        <f t="shared" si="393"/>
        <v>2.0133232975234132</v>
      </c>
      <c r="Q4190">
        <f>IF(O4190&gt;0, IF(Q4189+O4190*Variables!$B$5&lt;Variables!$B$4, Q4189+O4190*Variables!$B$5, Variables!$B$4), IF(Q4189&gt;-O4190, Q4189+O4190/Variables!$B$5, 0))</f>
        <v>100</v>
      </c>
      <c r="R4190">
        <f>IF(O4190&gt;0, 0, IF(Q4189&gt;-O4190, 0, -O4190 - Q4189*Variables!$B$5))</f>
        <v>0</v>
      </c>
      <c r="S4190">
        <f t="shared" si="394"/>
        <v>0</v>
      </c>
      <c r="T4190">
        <f t="shared" si="395"/>
        <v>0</v>
      </c>
    </row>
    <row r="4191" spans="1:20" x14ac:dyDescent="0.3">
      <c r="A4191" s="3">
        <f t="shared" si="390"/>
        <v>43275</v>
      </c>
      <c r="B4191">
        <v>6</v>
      </c>
      <c r="C4191">
        <v>24</v>
      </c>
      <c r="D4191">
        <v>14</v>
      </c>
      <c r="E4191">
        <v>0</v>
      </c>
      <c r="F4191" s="1">
        <f>VLOOKUP(A4191,Weather!$A$1:$E$366, 5)</f>
        <v>0.35714285714285809</v>
      </c>
      <c r="G4191" s="1">
        <f>VLOOKUP(D4191, Summer!$A$1:$E$25, 2)</f>
        <v>1636.26340321468</v>
      </c>
      <c r="H4191" s="1">
        <f>VLOOKUP(D4191, Summer!$A$1:$E$25, 3)</f>
        <v>1156.2601309732199</v>
      </c>
      <c r="I4191" s="1">
        <f>VLOOKUP(D4191, Summer!$A$1:$E$25, 5)</f>
        <v>417.13087064403902</v>
      </c>
      <c r="J4191" s="1">
        <f t="shared" si="391"/>
        <v>417.13087064403902</v>
      </c>
      <c r="K4191" s="47">
        <f t="shared" si="392"/>
        <v>7.8036942855225897</v>
      </c>
      <c r="L4191" s="48">
        <f>Solar!K4208/1000*Variables!$B$3</f>
        <v>38.141849999999998</v>
      </c>
      <c r="M4191">
        <f>IF(E4191=1, VLOOKUP(D4191, Sheet1!$A$2:$C$26, 2), Sheet1!$C$3)</f>
        <v>0.18637999999999999</v>
      </c>
      <c r="N4191" s="1">
        <f>'Electricity Rates'!$J$2</f>
        <v>0.24729999999999999</v>
      </c>
      <c r="O4191" s="145">
        <f>L4191-K4191</f>
        <v>30.338155714477409</v>
      </c>
      <c r="P4191">
        <f t="shared" si="393"/>
        <v>1.9298535968097363</v>
      </c>
      <c r="Q4191">
        <f>IF(O4191&gt;0, IF(Q4190+O4191*Variables!$B$5&lt;Variables!$B$4, Q4190+O4191*Variables!$B$5, Variables!$B$4), IF(Q4190&gt;-O4191, Q4190+O4191/Variables!$B$5, 0))</f>
        <v>100</v>
      </c>
      <c r="R4191">
        <f>IF(O4191&gt;0, 0, IF(Q4190&gt;-O4191, 0, -O4191 - Q4190*Variables!$B$5))</f>
        <v>0</v>
      </c>
      <c r="S4191">
        <f t="shared" si="394"/>
        <v>0</v>
      </c>
      <c r="T4191">
        <f t="shared" si="395"/>
        <v>0</v>
      </c>
    </row>
    <row r="4192" spans="1:20" x14ac:dyDescent="0.3">
      <c r="A4192" s="3">
        <f t="shared" si="390"/>
        <v>43275</v>
      </c>
      <c r="B4192">
        <v>6</v>
      </c>
      <c r="C4192">
        <v>24</v>
      </c>
      <c r="D4192">
        <v>15</v>
      </c>
      <c r="E4192">
        <v>0</v>
      </c>
      <c r="F4192" s="1">
        <f>VLOOKUP(A4192,Weather!$A$1:$E$366, 5)</f>
        <v>0.35714285714285809</v>
      </c>
      <c r="G4192" s="1">
        <f>VLOOKUP(D4192, Summer!$A$1:$E$25, 2)</f>
        <v>1589.7727985285201</v>
      </c>
      <c r="H4192" s="1">
        <f>VLOOKUP(D4192, Summer!$A$1:$E$25, 3)</f>
        <v>1137.7596230737599</v>
      </c>
      <c r="I4192" s="1">
        <f>VLOOKUP(D4192, Summer!$A$1:$E$25, 5)</f>
        <v>403.543562097039</v>
      </c>
      <c r="J4192" s="1">
        <f t="shared" si="391"/>
        <v>403.543562097039</v>
      </c>
      <c r="K4192" s="47">
        <f t="shared" si="392"/>
        <v>7.5495025928767143</v>
      </c>
      <c r="L4192" s="48">
        <f>Solar!K4209/1000*Variables!$B$3</f>
        <v>33.352399999999996</v>
      </c>
      <c r="M4192">
        <f>IF(E4192=1, VLOOKUP(D4192, Sheet1!$A$2:$C$26, 2), Sheet1!$C$3)</f>
        <v>0.18637999999999999</v>
      </c>
      <c r="N4192" s="1">
        <f>'Electricity Rates'!$J$2</f>
        <v>0.24729999999999999</v>
      </c>
      <c r="O4192" s="145">
        <f>L4192-K4192</f>
        <v>25.802897407123282</v>
      </c>
      <c r="P4192">
        <f t="shared" si="393"/>
        <v>1.8669919912184114</v>
      </c>
      <c r="Q4192">
        <f>IF(O4192&gt;0, IF(Q4191+O4192*Variables!$B$5&lt;Variables!$B$4, Q4191+O4192*Variables!$B$5, Variables!$B$4), IF(Q4191&gt;-O4192, Q4191+O4192/Variables!$B$5, 0))</f>
        <v>100</v>
      </c>
      <c r="R4192">
        <f>IF(O4192&gt;0, 0, IF(Q4191&gt;-O4192, 0, -O4192 - Q4191*Variables!$B$5))</f>
        <v>0</v>
      </c>
      <c r="S4192">
        <f t="shared" si="394"/>
        <v>0</v>
      </c>
      <c r="T4192">
        <f t="shared" si="395"/>
        <v>0</v>
      </c>
    </row>
    <row r="4193" spans="1:20" x14ac:dyDescent="0.3">
      <c r="A4193" s="3">
        <f t="shared" si="390"/>
        <v>43275</v>
      </c>
      <c r="B4193">
        <v>6</v>
      </c>
      <c r="C4193">
        <v>24</v>
      </c>
      <c r="D4193">
        <v>16</v>
      </c>
      <c r="E4193">
        <v>0</v>
      </c>
      <c r="F4193" s="1">
        <f>VLOOKUP(A4193,Weather!$A$1:$E$366, 5)</f>
        <v>0.35714285714285809</v>
      </c>
      <c r="G4193" s="1">
        <f>VLOOKUP(D4193, Summer!$A$1:$E$25, 2)</f>
        <v>1459.9523441255701</v>
      </c>
      <c r="H4193" s="1">
        <f>VLOOKUP(D4193, Summer!$A$1:$E$25, 3)</f>
        <v>1006.09479349024</v>
      </c>
      <c r="I4193" s="1">
        <f>VLOOKUP(D4193, Summer!$A$1:$E$25, 5)</f>
        <v>381.04254068220598</v>
      </c>
      <c r="J4193" s="1">
        <f t="shared" si="391"/>
        <v>381.04254068220598</v>
      </c>
      <c r="K4193" s="47">
        <f t="shared" si="392"/>
        <v>7.1285529471162699</v>
      </c>
      <c r="L4193" s="48">
        <f>Solar!K4210/1000*Variables!$B$3</f>
        <v>24.590049999999998</v>
      </c>
      <c r="M4193">
        <f>IF(E4193=1, VLOOKUP(D4193, Sheet1!$A$2:$C$26, 2), Sheet1!$C$3)</f>
        <v>0.18637999999999999</v>
      </c>
      <c r="N4193" s="1">
        <f>'Electricity Rates'!$J$2</f>
        <v>0.24729999999999999</v>
      </c>
      <c r="O4193" s="145">
        <f>L4193-K4193</f>
        <v>17.461497052883729</v>
      </c>
      <c r="P4193">
        <f t="shared" si="393"/>
        <v>1.7628911438218535</v>
      </c>
      <c r="Q4193">
        <f>IF(O4193&gt;0, IF(Q4192+O4193*Variables!$B$5&lt;Variables!$B$4, Q4192+O4193*Variables!$B$5, Variables!$B$4), IF(Q4192&gt;-O4193, Q4192+O4193/Variables!$B$5, 0))</f>
        <v>100</v>
      </c>
      <c r="R4193">
        <f>IF(O4193&gt;0, 0, IF(Q4192&gt;-O4193, 0, -O4193 - Q4192*Variables!$B$5))</f>
        <v>0</v>
      </c>
      <c r="S4193">
        <f t="shared" si="394"/>
        <v>0</v>
      </c>
      <c r="T4193">
        <f t="shared" si="395"/>
        <v>0</v>
      </c>
    </row>
    <row r="4194" spans="1:20" x14ac:dyDescent="0.3">
      <c r="A4194" s="3">
        <f t="shared" si="390"/>
        <v>43275</v>
      </c>
      <c r="B4194">
        <v>6</v>
      </c>
      <c r="C4194">
        <v>24</v>
      </c>
      <c r="D4194">
        <v>17</v>
      </c>
      <c r="E4194">
        <v>0</v>
      </c>
      <c r="F4194" s="1">
        <f>VLOOKUP(A4194,Weather!$A$1:$E$366, 5)</f>
        <v>0.35714285714285809</v>
      </c>
      <c r="G4194" s="1">
        <f>VLOOKUP(D4194, Summer!$A$1:$E$25, 2)</f>
        <v>1144.9480592772099</v>
      </c>
      <c r="H4194" s="1">
        <f>VLOOKUP(D4194, Summer!$A$1:$E$25, 3)</f>
        <v>808.38142168622596</v>
      </c>
      <c r="I4194" s="1">
        <f>VLOOKUP(D4194, Summer!$A$1:$E$25, 5)</f>
        <v>371.93450987035499</v>
      </c>
      <c r="J4194" s="1">
        <f t="shared" si="391"/>
        <v>371.93450987035499</v>
      </c>
      <c r="K4194" s="47">
        <f t="shared" si="392"/>
        <v>6.9581596892663642</v>
      </c>
      <c r="L4194" s="48">
        <f>Solar!K4211/1000*Variables!$B$3</f>
        <v>17.62875</v>
      </c>
      <c r="M4194">
        <f>IF(E4194=1, VLOOKUP(D4194, Sheet1!$A$2:$C$26, 2), Sheet1!$C$3)</f>
        <v>0.18637999999999999</v>
      </c>
      <c r="N4194" s="1">
        <f>'Electricity Rates'!$J$2</f>
        <v>0.24729999999999999</v>
      </c>
      <c r="O4194" s="145">
        <f>L4194-K4194</f>
        <v>10.670590310733637</v>
      </c>
      <c r="P4194">
        <f t="shared" si="393"/>
        <v>1.7207528911555718</v>
      </c>
      <c r="Q4194">
        <f>IF(O4194&gt;0, IF(Q4193+O4194*Variables!$B$5&lt;Variables!$B$4, Q4193+O4194*Variables!$B$5, Variables!$B$4), IF(Q4193&gt;-O4194, Q4193+O4194/Variables!$B$5, 0))</f>
        <v>100</v>
      </c>
      <c r="R4194">
        <f>IF(O4194&gt;0, 0, IF(Q4193&gt;-O4194, 0, -O4194 - Q4193*Variables!$B$5))</f>
        <v>0</v>
      </c>
      <c r="S4194">
        <f t="shared" si="394"/>
        <v>0</v>
      </c>
      <c r="T4194">
        <f t="shared" si="395"/>
        <v>0</v>
      </c>
    </row>
    <row r="4195" spans="1:20" x14ac:dyDescent="0.3">
      <c r="A4195" s="3">
        <f t="shared" si="390"/>
        <v>43275</v>
      </c>
      <c r="B4195">
        <v>6</v>
      </c>
      <c r="C4195">
        <v>24</v>
      </c>
      <c r="D4195">
        <v>18</v>
      </c>
      <c r="E4195">
        <v>0</v>
      </c>
      <c r="F4195" s="1">
        <f>VLOOKUP(A4195,Weather!$A$1:$E$366, 5)</f>
        <v>0.35714285714285809</v>
      </c>
      <c r="G4195" s="1">
        <f>VLOOKUP(D4195, Summer!$A$1:$E$25, 2)</f>
        <v>769.75210584620504</v>
      </c>
      <c r="H4195" s="1">
        <f>VLOOKUP(D4195, Summer!$A$1:$E$25, 3)</f>
        <v>572.92139445417001</v>
      </c>
      <c r="I4195" s="1">
        <f>VLOOKUP(D4195, Summer!$A$1:$E$25, 5)</f>
        <v>349.41355840998102</v>
      </c>
      <c r="J4195" s="1">
        <f t="shared" si="391"/>
        <v>349.41355840998102</v>
      </c>
      <c r="K4195" s="47">
        <f t="shared" si="392"/>
        <v>6.536837191738182</v>
      </c>
      <c r="L4195" s="48">
        <f>Solar!K4212/1000*Variables!$B$3</f>
        <v>8.8289500000000007</v>
      </c>
      <c r="M4195">
        <f>IF(E4195=1, VLOOKUP(D4195, Sheet1!$A$2:$C$26, 2), Sheet1!$C$3)</f>
        <v>0.18637999999999999</v>
      </c>
      <c r="N4195" s="1">
        <f>'Electricity Rates'!$J$2</f>
        <v>0.24729999999999999</v>
      </c>
      <c r="O4195" s="145">
        <f>L4195-K4195</f>
        <v>2.2921128082618187</v>
      </c>
      <c r="P4195">
        <f t="shared" si="393"/>
        <v>1.6165598375168524</v>
      </c>
      <c r="Q4195">
        <f>IF(O4195&gt;0, IF(Q4194+O4195*Variables!$B$5&lt;Variables!$B$4, Q4194+O4195*Variables!$B$5, Variables!$B$4), IF(Q4194&gt;-O4195, Q4194+O4195/Variables!$B$5, 0))</f>
        <v>100</v>
      </c>
      <c r="R4195">
        <f>IF(O4195&gt;0, 0, IF(Q4194&gt;-O4195, 0, -O4195 - Q4194*Variables!$B$5))</f>
        <v>0</v>
      </c>
      <c r="S4195">
        <f t="shared" si="394"/>
        <v>0</v>
      </c>
      <c r="T4195">
        <f t="shared" si="395"/>
        <v>0</v>
      </c>
    </row>
    <row r="4196" spans="1:20" x14ac:dyDescent="0.3">
      <c r="A4196" s="3">
        <f t="shared" si="390"/>
        <v>43275</v>
      </c>
      <c r="B4196">
        <v>6</v>
      </c>
      <c r="C4196">
        <v>24</v>
      </c>
      <c r="D4196">
        <v>19</v>
      </c>
      <c r="E4196">
        <v>0</v>
      </c>
      <c r="F4196" s="1">
        <f>VLOOKUP(A4196,Weather!$A$1:$E$366, 5)</f>
        <v>0.35714285714285809</v>
      </c>
      <c r="G4196" s="1">
        <f>VLOOKUP(D4196, Summer!$A$1:$E$25, 2)</f>
        <v>565.86125451999203</v>
      </c>
      <c r="H4196" s="1">
        <f>VLOOKUP(D4196, Summer!$A$1:$E$25, 3)</f>
        <v>365.77406038600299</v>
      </c>
      <c r="I4196" s="1">
        <f>VLOOKUP(D4196, Summer!$A$1:$E$25, 5)</f>
        <v>331.38683221891199</v>
      </c>
      <c r="J4196" s="1">
        <f t="shared" si="391"/>
        <v>331.38683221891199</v>
      </c>
      <c r="K4196" s="47">
        <f t="shared" si="392"/>
        <v>6.1995927678317768</v>
      </c>
      <c r="L4196" s="48">
        <f>Solar!K4213/1000*Variables!$B$3</f>
        <v>1.8534500000000003</v>
      </c>
      <c r="M4196">
        <f>IF(E4196=1, VLOOKUP(D4196, Sheet1!$A$2:$C$26, 2), Sheet1!$C$3)</f>
        <v>0.18637999999999999</v>
      </c>
      <c r="N4196" s="1">
        <f>'Electricity Rates'!$J$2</f>
        <v>0.24729999999999999</v>
      </c>
      <c r="O4196" s="145">
        <f>L4196-K4196</f>
        <v>-4.3461427678317763</v>
      </c>
      <c r="P4196">
        <f t="shared" si="393"/>
        <v>1.5331592914847985</v>
      </c>
      <c r="Q4196">
        <f>IF(O4196&gt;0, IF(Q4195+O4196*Variables!$B$5&lt;Variables!$B$4, Q4195+O4196*Variables!$B$5, Variables!$B$4), IF(Q4195&gt;-O4196, Q4195+O4196/Variables!$B$5, 0))</f>
        <v>95.376443864008749</v>
      </c>
      <c r="R4196">
        <f>IF(O4196&gt;0, 0, IF(Q4195&gt;-O4196, 0, -O4196 - Q4195*Variables!$B$5))</f>
        <v>0</v>
      </c>
      <c r="S4196">
        <f t="shared" si="394"/>
        <v>0</v>
      </c>
      <c r="T4196">
        <f t="shared" si="395"/>
        <v>0</v>
      </c>
    </row>
    <row r="4197" spans="1:20" x14ac:dyDescent="0.3">
      <c r="A4197" s="3">
        <f t="shared" si="390"/>
        <v>43275</v>
      </c>
      <c r="B4197">
        <v>6</v>
      </c>
      <c r="C4197">
        <v>24</v>
      </c>
      <c r="D4197">
        <v>20</v>
      </c>
      <c r="E4197">
        <v>0</v>
      </c>
      <c r="F4197" s="1">
        <f>VLOOKUP(A4197,Weather!$A$1:$E$366, 5)</f>
        <v>0.35714285714285809</v>
      </c>
      <c r="G4197" s="1">
        <f>VLOOKUP(D4197, Summer!$A$1:$E$25, 2)</f>
        <v>459.178981251175</v>
      </c>
      <c r="H4197" s="1">
        <f>VLOOKUP(D4197, Summer!$A$1:$E$25, 3)</f>
        <v>328.41643432967999</v>
      </c>
      <c r="I4197" s="1">
        <f>VLOOKUP(D4197, Summer!$A$1:$E$25, 5)</f>
        <v>326.73316658528501</v>
      </c>
      <c r="J4197" s="1">
        <f t="shared" si="391"/>
        <v>326.73316658528501</v>
      </c>
      <c r="K4197" s="47">
        <f t="shared" si="392"/>
        <v>6.1125318800681905</v>
      </c>
      <c r="L4197" s="48">
        <f>Solar!K4214/1000*Variables!$B$3</f>
        <v>0.1313</v>
      </c>
      <c r="M4197">
        <f>IF(E4197=1, VLOOKUP(D4197, Sheet1!$A$2:$C$26, 2), Sheet1!$C$3)</f>
        <v>0.18637999999999999</v>
      </c>
      <c r="N4197" s="1">
        <f>'Electricity Rates'!$J$2</f>
        <v>0.24729999999999999</v>
      </c>
      <c r="O4197" s="145">
        <f>L4197-K4197</f>
        <v>-5.9812318800681901</v>
      </c>
      <c r="P4197">
        <f t="shared" si="393"/>
        <v>1.5116291339408634</v>
      </c>
      <c r="Q4197">
        <f>IF(O4197&gt;0, IF(Q4196+O4197*Variables!$B$5&lt;Variables!$B$4, Q4196+O4197*Variables!$B$5, Variables!$B$4), IF(Q4196&gt;-O4197, Q4196+O4197/Variables!$B$5, 0))</f>
        <v>89.013431225638328</v>
      </c>
      <c r="R4197">
        <f>IF(O4197&gt;0, 0, IF(Q4196&gt;-O4197, 0, -O4197 - Q4196*Variables!$B$5))</f>
        <v>0</v>
      </c>
      <c r="S4197">
        <f t="shared" si="394"/>
        <v>0</v>
      </c>
      <c r="T4197">
        <f t="shared" si="395"/>
        <v>0</v>
      </c>
    </row>
    <row r="4198" spans="1:20" x14ac:dyDescent="0.3">
      <c r="A4198" s="3">
        <f t="shared" si="390"/>
        <v>43275</v>
      </c>
      <c r="B4198">
        <v>6</v>
      </c>
      <c r="C4198">
        <v>24</v>
      </c>
      <c r="D4198">
        <v>21</v>
      </c>
      <c r="E4198">
        <v>0</v>
      </c>
      <c r="F4198" s="1">
        <f>VLOOKUP(A4198,Weather!$A$1:$E$366, 5)</f>
        <v>0.35714285714285809</v>
      </c>
      <c r="G4198" s="1">
        <f>VLOOKUP(D4198, Summer!$A$1:$E$25, 2)</f>
        <v>403.43414919632897</v>
      </c>
      <c r="H4198" s="1">
        <f>VLOOKUP(D4198, Summer!$A$1:$E$25, 3)</f>
        <v>305.25297715532997</v>
      </c>
      <c r="I4198" s="1">
        <f>VLOOKUP(D4198, Summer!$A$1:$E$25, 5)</f>
        <v>313.15582306105603</v>
      </c>
      <c r="J4198" s="1">
        <f t="shared" si="391"/>
        <v>313.15582306105603</v>
      </c>
      <c r="K4198" s="47">
        <f t="shared" si="392"/>
        <v>5.8585266133061946</v>
      </c>
      <c r="L4198" s="48">
        <f>Solar!K4215/1000*Variables!$B$3</f>
        <v>0</v>
      </c>
      <c r="M4198">
        <f>IF(E4198=1, VLOOKUP(D4198, Sheet1!$A$2:$C$26, 2), Sheet1!$C$3)</f>
        <v>0.18637999999999999</v>
      </c>
      <c r="N4198" s="1">
        <f>'Electricity Rates'!$J$2</f>
        <v>0.24729999999999999</v>
      </c>
      <c r="O4198" s="145">
        <f>L4198-K4198</f>
        <v>-5.8585266133061946</v>
      </c>
      <c r="P4198">
        <f t="shared" si="393"/>
        <v>1.4488136314706219</v>
      </c>
      <c r="Q4198">
        <f>IF(O4198&gt;0, IF(Q4197+O4198*Variables!$B$5&lt;Variables!$B$4, Q4197+O4198*Variables!$B$5, Variables!$B$4), IF(Q4197&gt;-O4198, Q4197+O4198/Variables!$B$5, 0))</f>
        <v>82.780956105099818</v>
      </c>
      <c r="R4198">
        <f>IF(O4198&gt;0, 0, IF(Q4197&gt;-O4198, 0, -O4198 - Q4197*Variables!$B$5))</f>
        <v>0</v>
      </c>
      <c r="S4198">
        <f t="shared" si="394"/>
        <v>0</v>
      </c>
      <c r="T4198">
        <f t="shared" si="395"/>
        <v>0</v>
      </c>
    </row>
    <row r="4199" spans="1:20" x14ac:dyDescent="0.3">
      <c r="A4199" s="3">
        <f t="shared" si="390"/>
        <v>43275</v>
      </c>
      <c r="B4199">
        <v>6</v>
      </c>
      <c r="C4199">
        <v>24</v>
      </c>
      <c r="D4199">
        <v>22</v>
      </c>
      <c r="E4199">
        <v>0</v>
      </c>
      <c r="F4199" s="1">
        <f>VLOOKUP(A4199,Weather!$A$1:$E$366, 5)</f>
        <v>0.35714285714285809</v>
      </c>
      <c r="G4199" s="1">
        <f>VLOOKUP(D4199, Summer!$A$1:$E$25, 2)</f>
        <v>366.19777187885302</v>
      </c>
      <c r="H4199" s="1">
        <f>VLOOKUP(D4199, Summer!$A$1:$E$25, 3)</f>
        <v>263.18917633836901</v>
      </c>
      <c r="I4199" s="1">
        <f>VLOOKUP(D4199, Summer!$A$1:$E$25, 5)</f>
        <v>295.10418431306101</v>
      </c>
      <c r="J4199" s="1">
        <f t="shared" si="391"/>
        <v>295.10418431306101</v>
      </c>
      <c r="K4199" s="47">
        <f t="shared" si="392"/>
        <v>5.5208161246901204</v>
      </c>
      <c r="L4199" s="48">
        <f>Solar!K4216/1000*Variables!$B$3</f>
        <v>0</v>
      </c>
      <c r="M4199">
        <f>IF(E4199=1, VLOOKUP(D4199, Sheet1!$A$2:$C$26, 2), Sheet1!$C$3)</f>
        <v>0.18637999999999999</v>
      </c>
      <c r="N4199" s="1">
        <f>'Electricity Rates'!$J$2</f>
        <v>0.24729999999999999</v>
      </c>
      <c r="O4199" s="145">
        <f>L4199-K4199</f>
        <v>-5.5208161246901204</v>
      </c>
      <c r="P4199">
        <f t="shared" si="393"/>
        <v>1.3652978276358667</v>
      </c>
      <c r="Q4199">
        <f>IF(O4199&gt;0, IF(Q4198+O4199*Variables!$B$5&lt;Variables!$B$4, Q4198+O4199*Variables!$B$5, Variables!$B$4), IF(Q4198&gt;-O4199, Q4198+O4199/Variables!$B$5, 0))</f>
        <v>76.907747461812463</v>
      </c>
      <c r="R4199">
        <f>IF(O4199&gt;0, 0, IF(Q4198&gt;-O4199, 0, -O4199 - Q4198*Variables!$B$5))</f>
        <v>0</v>
      </c>
      <c r="S4199">
        <f t="shared" si="394"/>
        <v>0</v>
      </c>
      <c r="T4199">
        <f t="shared" si="395"/>
        <v>0</v>
      </c>
    </row>
    <row r="4200" spans="1:20" x14ac:dyDescent="0.3">
      <c r="A4200" s="3">
        <f t="shared" si="390"/>
        <v>43275</v>
      </c>
      <c r="B4200">
        <v>6</v>
      </c>
      <c r="C4200">
        <v>24</v>
      </c>
      <c r="D4200">
        <v>23</v>
      </c>
      <c r="E4200">
        <v>0</v>
      </c>
      <c r="F4200" s="1">
        <f>VLOOKUP(A4200,Weather!$A$1:$E$366, 5)</f>
        <v>0.35714285714285809</v>
      </c>
      <c r="G4200" s="1">
        <f>VLOOKUP(D4200, Summer!$A$1:$E$25, 2)</f>
        <v>342.86102460129899</v>
      </c>
      <c r="H4200" s="1">
        <f>VLOOKUP(D4200, Summer!$A$1:$E$25, 3)</f>
        <v>273.02297434567402</v>
      </c>
      <c r="I4200" s="1">
        <f>VLOOKUP(D4200, Summer!$A$1:$E$25, 5)</f>
        <v>281.53182330021599</v>
      </c>
      <c r="J4200" s="1">
        <f t="shared" si="391"/>
        <v>281.53182330021599</v>
      </c>
      <c r="K4200" s="47">
        <f t="shared" si="392"/>
        <v>5.2669040708700354</v>
      </c>
      <c r="L4200" s="48">
        <f>Solar!K4217/1000*Variables!$B$3</f>
        <v>0</v>
      </c>
      <c r="M4200">
        <f>IF(E4200=1, VLOOKUP(D4200, Sheet1!$A$2:$C$26, 2), Sheet1!$C$3)</f>
        <v>0.18637999999999999</v>
      </c>
      <c r="N4200" s="1">
        <f>'Electricity Rates'!$J$2</f>
        <v>0.24729999999999999</v>
      </c>
      <c r="O4200" s="145">
        <f>L4200-K4200</f>
        <v>-5.2669040708700354</v>
      </c>
      <c r="P4200">
        <f t="shared" si="393"/>
        <v>1.3025053767261596</v>
      </c>
      <c r="Q4200">
        <f>IF(O4200&gt;0, IF(Q4199+O4200*Variables!$B$5&lt;Variables!$B$4, Q4199+O4200*Variables!$B$5, Variables!$B$4), IF(Q4199&gt;-O4200, Q4199+O4200/Variables!$B$5, 0))</f>
        <v>71.304658024716673</v>
      </c>
      <c r="R4200">
        <f>IF(O4200&gt;0, 0, IF(Q4199&gt;-O4200, 0, -O4200 - Q4199*Variables!$B$5))</f>
        <v>0</v>
      </c>
      <c r="S4200">
        <f t="shared" si="394"/>
        <v>0</v>
      </c>
      <c r="T4200">
        <f t="shared" si="395"/>
        <v>0</v>
      </c>
    </row>
    <row r="4201" spans="1:20" x14ac:dyDescent="0.3">
      <c r="A4201" s="3">
        <f t="shared" si="390"/>
        <v>43275</v>
      </c>
      <c r="B4201">
        <v>6</v>
      </c>
      <c r="C4201">
        <v>24</v>
      </c>
      <c r="D4201">
        <v>24</v>
      </c>
      <c r="E4201">
        <v>0</v>
      </c>
      <c r="F4201" s="1">
        <f>VLOOKUP(A4201,Weather!$A$1:$E$366, 5)</f>
        <v>0.35714285714285809</v>
      </c>
      <c r="G4201" s="1">
        <f>VLOOKUP(D4201, Summer!$A$1:$E$25, 2)</f>
        <v>310.26482453023402</v>
      </c>
      <c r="H4201" s="1">
        <f>VLOOKUP(D4201, Summer!$A$1:$E$25, 3)</f>
        <v>259.09090909090901</v>
      </c>
      <c r="I4201" s="1">
        <f>VLOOKUP(D4201, Summer!$A$1:$E$25, 5)</f>
        <v>276.86321013243497</v>
      </c>
      <c r="J4201" s="1">
        <f t="shared" si="391"/>
        <v>276.86321013243497</v>
      </c>
      <c r="K4201" s="47">
        <f t="shared" si="392"/>
        <v>5.1795635442806756</v>
      </c>
      <c r="L4201" s="48">
        <f>Solar!K4218/1000*Variables!$B$3</f>
        <v>0</v>
      </c>
      <c r="M4201">
        <f>IF(E4201=1, VLOOKUP(D4201, Sheet1!$A$2:$C$26, 2), Sheet1!$C$3)</f>
        <v>0.18637999999999999</v>
      </c>
      <c r="N4201" s="1">
        <f>'Electricity Rates'!$J$2</f>
        <v>0.24729999999999999</v>
      </c>
      <c r="O4201" s="145">
        <f>L4201-K4201</f>
        <v>-5.1795635442806756</v>
      </c>
      <c r="P4201">
        <f t="shared" si="393"/>
        <v>1.280906064500611</v>
      </c>
      <c r="Q4201">
        <f>IF(O4201&gt;0, IF(Q4200+O4201*Variables!$B$5&lt;Variables!$B$4, Q4200+O4201*Variables!$B$5, Variables!$B$4), IF(Q4200&gt;-O4201, Q4200+O4201/Variables!$B$5, 0))</f>
        <v>65.794484041439361</v>
      </c>
      <c r="R4201">
        <f>IF(O4201&gt;0, 0, IF(Q4200&gt;-O4201, 0, -O4201 - Q4200*Variables!$B$5))</f>
        <v>0</v>
      </c>
      <c r="S4201">
        <f t="shared" si="394"/>
        <v>0</v>
      </c>
      <c r="T4201">
        <f t="shared" si="395"/>
        <v>0</v>
      </c>
    </row>
    <row r="4202" spans="1:20" x14ac:dyDescent="0.3">
      <c r="A4202" s="3">
        <f t="shared" si="390"/>
        <v>43276</v>
      </c>
      <c r="B4202">
        <v>6</v>
      </c>
      <c r="C4202">
        <v>25</v>
      </c>
      <c r="D4202">
        <v>1</v>
      </c>
      <c r="E4202">
        <v>1</v>
      </c>
      <c r="F4202" s="1">
        <f>VLOOKUP(A4202,Weather!$A$1:$E$366, 5)</f>
        <v>0.35714285714285809</v>
      </c>
      <c r="G4202" s="1">
        <f>VLOOKUP(D4202, Summer!$A$1:$E$25, 2)</f>
        <v>305.44698283970399</v>
      </c>
      <c r="H4202" s="1">
        <f>VLOOKUP(D4202, Summer!$A$1:$E$25, 3)</f>
        <v>264.36707082495798</v>
      </c>
      <c r="I4202" s="1">
        <f>VLOOKUP(D4202, Summer!$A$1:$E$25, 5)</f>
        <v>276.703769768114</v>
      </c>
      <c r="J4202" s="1">
        <f t="shared" si="391"/>
        <v>279.03846797308159</v>
      </c>
      <c r="K4202" s="47">
        <f t="shared" si="392"/>
        <v>5.2202583198900259</v>
      </c>
      <c r="L4202" s="48">
        <f>Solar!K4219/1000*Variables!$B$3</f>
        <v>0</v>
      </c>
      <c r="M4202">
        <f>IF(E4202=1, VLOOKUP(D4202, Sheet1!$A$2:$C$26, 2), Sheet1!$C$3)</f>
        <v>0.18637999999999999</v>
      </c>
      <c r="N4202" s="1">
        <f>'Electricity Rates'!$J$2</f>
        <v>0.24729999999999999</v>
      </c>
      <c r="O4202" s="145">
        <f>L4202-K4202</f>
        <v>-5.2202583198900259</v>
      </c>
      <c r="P4202">
        <f t="shared" si="393"/>
        <v>1.2909698825088034</v>
      </c>
      <c r="Q4202">
        <f>IF(O4202&gt;0, IF(Q4201+O4202*Variables!$B$5&lt;Variables!$B$4, Q4201+O4202*Variables!$B$5, Variables!$B$4), IF(Q4201&gt;-O4202, Q4201+O4202/Variables!$B$5, 0))</f>
        <v>60.241017743684012</v>
      </c>
      <c r="R4202">
        <f>IF(O4202&gt;0, 0, IF(Q4201&gt;-O4202, 0, -O4202 - Q4201*Variables!$B$5))</f>
        <v>0</v>
      </c>
      <c r="S4202">
        <f t="shared" si="394"/>
        <v>0</v>
      </c>
      <c r="T4202">
        <f t="shared" si="395"/>
        <v>0</v>
      </c>
    </row>
    <row r="4203" spans="1:20" x14ac:dyDescent="0.3">
      <c r="A4203" s="3">
        <f t="shared" si="390"/>
        <v>43276</v>
      </c>
      <c r="B4203">
        <v>6</v>
      </c>
      <c r="C4203">
        <v>25</v>
      </c>
      <c r="D4203">
        <v>2</v>
      </c>
      <c r="E4203">
        <v>1</v>
      </c>
      <c r="F4203" s="1">
        <f>VLOOKUP(A4203,Weather!$A$1:$E$366, 5)</f>
        <v>0.35714285714285809</v>
      </c>
      <c r="G4203" s="1">
        <f>VLOOKUP(D4203, Summer!$A$1:$E$25, 2)</f>
        <v>286.71906025959902</v>
      </c>
      <c r="H4203" s="1">
        <f>VLOOKUP(D4203, Summer!$A$1:$E$25, 3)</f>
        <v>260.03911906460002</v>
      </c>
      <c r="I4203" s="1">
        <f>VLOOKUP(D4203, Summer!$A$1:$E$25, 5)</f>
        <v>276.50446931271199</v>
      </c>
      <c r="J4203" s="1">
        <f t="shared" si="391"/>
        <v>269.5676694913854</v>
      </c>
      <c r="K4203" s="47">
        <f t="shared" si="392"/>
        <v>5.0430783958128709</v>
      </c>
      <c r="L4203" s="48">
        <f>Solar!K4220/1000*Variables!$B$3</f>
        <v>0</v>
      </c>
      <c r="M4203">
        <f>IF(E4203=1, VLOOKUP(D4203, Sheet1!$A$2:$C$26, 2), Sheet1!$C$3)</f>
        <v>0.18637999999999999</v>
      </c>
      <c r="N4203" s="1">
        <f>'Electricity Rates'!$J$2</f>
        <v>0.24729999999999999</v>
      </c>
      <c r="O4203" s="145">
        <f>L4203-K4203</f>
        <v>-5.0430783958128709</v>
      </c>
      <c r="P4203">
        <f t="shared" si="393"/>
        <v>1.247153287284523</v>
      </c>
      <c r="Q4203">
        <f>IF(O4203&gt;0, IF(Q4202+O4203*Variables!$B$5&lt;Variables!$B$4, Q4202+O4203*Variables!$B$5, Variables!$B$4), IF(Q4202&gt;-O4203, Q4202+O4203/Variables!$B$5, 0))</f>
        <v>54.87604072686181</v>
      </c>
      <c r="R4203">
        <f>IF(O4203&gt;0, 0, IF(Q4202&gt;-O4203, 0, -O4203 - Q4202*Variables!$B$5))</f>
        <v>0</v>
      </c>
      <c r="S4203">
        <f t="shared" si="394"/>
        <v>0</v>
      </c>
      <c r="T4203">
        <f t="shared" si="395"/>
        <v>0</v>
      </c>
    </row>
    <row r="4204" spans="1:20" x14ac:dyDescent="0.3">
      <c r="A4204" s="3">
        <f t="shared" si="390"/>
        <v>43276</v>
      </c>
      <c r="B4204">
        <v>6</v>
      </c>
      <c r="C4204">
        <v>25</v>
      </c>
      <c r="D4204">
        <v>3</v>
      </c>
      <c r="E4204">
        <v>1</v>
      </c>
      <c r="F4204" s="1">
        <f>VLOOKUP(A4204,Weather!$A$1:$E$366, 5)</f>
        <v>0.35714285714285809</v>
      </c>
      <c r="G4204" s="1">
        <f>VLOOKUP(D4204, Summer!$A$1:$E$25, 2)</f>
        <v>272.63131492590298</v>
      </c>
      <c r="H4204" s="1">
        <f>VLOOKUP(D4204, Summer!$A$1:$E$25, 3)</f>
        <v>241.571030279452</v>
      </c>
      <c r="I4204" s="1">
        <f>VLOOKUP(D4204, Summer!$A$1:$E$25, 5)</f>
        <v>276.33008141423602</v>
      </c>
      <c r="J4204" s="1">
        <f t="shared" si="391"/>
        <v>252.66398908175594</v>
      </c>
      <c r="K4204" s="47">
        <f t="shared" si="392"/>
        <v>4.7268439391943566</v>
      </c>
      <c r="L4204" s="48">
        <f>Solar!K4221/1000*Variables!$B$3</f>
        <v>0</v>
      </c>
      <c r="M4204">
        <f>IF(E4204=1, VLOOKUP(D4204, Sheet1!$A$2:$C$26, 2), Sheet1!$C$3)</f>
        <v>0.18637999999999999</v>
      </c>
      <c r="N4204" s="1">
        <f>'Electricity Rates'!$J$2</f>
        <v>0.24729999999999999</v>
      </c>
      <c r="O4204" s="145">
        <f>L4204-K4204</f>
        <v>-4.7268439391943566</v>
      </c>
      <c r="P4204">
        <f t="shared" si="393"/>
        <v>1.1689485061627645</v>
      </c>
      <c r="Q4204">
        <f>IF(O4204&gt;0, IF(Q4203+O4204*Variables!$B$5&lt;Variables!$B$4, Q4203+O4204*Variables!$B$5, Variables!$B$4), IF(Q4203&gt;-O4204, Q4203+O4204/Variables!$B$5, 0))</f>
        <v>49.847483344740155</v>
      </c>
      <c r="R4204">
        <f>IF(O4204&gt;0, 0, IF(Q4203&gt;-O4204, 0, -O4204 - Q4203*Variables!$B$5))</f>
        <v>0</v>
      </c>
      <c r="S4204">
        <f t="shared" si="394"/>
        <v>0</v>
      </c>
      <c r="T4204">
        <f t="shared" si="395"/>
        <v>0</v>
      </c>
    </row>
    <row r="4205" spans="1:20" x14ac:dyDescent="0.3">
      <c r="A4205" s="3">
        <f t="shared" si="390"/>
        <v>43276</v>
      </c>
      <c r="B4205">
        <v>6</v>
      </c>
      <c r="C4205">
        <v>25</v>
      </c>
      <c r="D4205">
        <v>4</v>
      </c>
      <c r="E4205">
        <v>1</v>
      </c>
      <c r="F4205" s="1">
        <f>VLOOKUP(A4205,Weather!$A$1:$E$366, 5)</f>
        <v>0.35714285714285809</v>
      </c>
      <c r="G4205" s="1">
        <f>VLOOKUP(D4205, Summer!$A$1:$E$25, 2)</f>
        <v>286.33237882239803</v>
      </c>
      <c r="H4205" s="1">
        <f>VLOOKUP(D4205, Summer!$A$1:$E$25, 3)</f>
        <v>256.10019667595998</v>
      </c>
      <c r="I4205" s="1">
        <f>VLOOKUP(D4205, Summer!$A$1:$E$25, 5)</f>
        <v>276.13078095883401</v>
      </c>
      <c r="J4205" s="1">
        <f t="shared" si="391"/>
        <v>266.89740458540217</v>
      </c>
      <c r="K4205" s="47">
        <f t="shared" si="392"/>
        <v>4.9931230162086724</v>
      </c>
      <c r="L4205" s="48">
        <f>Solar!K4222/1000*Variables!$B$3</f>
        <v>0</v>
      </c>
      <c r="M4205">
        <f>IF(E4205=1, VLOOKUP(D4205, Sheet1!$A$2:$C$26, 2), Sheet1!$C$3)</f>
        <v>0.18637999999999999</v>
      </c>
      <c r="N4205" s="1">
        <f>'Electricity Rates'!$J$2</f>
        <v>0.24729999999999999</v>
      </c>
      <c r="O4205" s="145">
        <f>L4205-K4205</f>
        <v>-4.9931230162086724</v>
      </c>
      <c r="P4205">
        <f t="shared" si="393"/>
        <v>1.2347993219084046</v>
      </c>
      <c r="Q4205">
        <f>IF(O4205&gt;0, IF(Q4204+O4205*Variables!$B$5&lt;Variables!$B$4, Q4204+O4205*Variables!$B$5, Variables!$B$4), IF(Q4204&gt;-O4205, Q4204+O4205/Variables!$B$5, 0))</f>
        <v>44.53565034877348</v>
      </c>
      <c r="R4205">
        <f>IF(O4205&gt;0, 0, IF(Q4204&gt;-O4205, 0, -O4205 - Q4204*Variables!$B$5))</f>
        <v>0</v>
      </c>
      <c r="S4205">
        <f t="shared" si="394"/>
        <v>0</v>
      </c>
      <c r="T4205">
        <f t="shared" si="395"/>
        <v>0</v>
      </c>
    </row>
    <row r="4206" spans="1:20" x14ac:dyDescent="0.3">
      <c r="A4206" s="3">
        <f t="shared" si="390"/>
        <v>43276</v>
      </c>
      <c r="B4206">
        <v>6</v>
      </c>
      <c r="C4206">
        <v>25</v>
      </c>
      <c r="D4206">
        <v>5</v>
      </c>
      <c r="E4206">
        <v>1</v>
      </c>
      <c r="F4206" s="1">
        <f>VLOOKUP(A4206,Weather!$A$1:$E$366, 5)</f>
        <v>0.35714285714285809</v>
      </c>
      <c r="G4206" s="1">
        <f>VLOOKUP(D4206, Summer!$A$1:$E$25, 2)</f>
        <v>323.19252555232703</v>
      </c>
      <c r="H4206" s="1">
        <f>VLOOKUP(D4206, Summer!$A$1:$E$25, 3)</f>
        <v>290.90909090909099</v>
      </c>
      <c r="I4206" s="1">
        <f>VLOOKUP(D4206, Summer!$A$1:$E$25, 5)</f>
        <v>275.93148050343302</v>
      </c>
      <c r="J4206" s="1">
        <f t="shared" si="391"/>
        <v>302.43888899596101</v>
      </c>
      <c r="K4206" s="47">
        <f t="shared" si="392"/>
        <v>5.658033954987765</v>
      </c>
      <c r="L4206" s="48">
        <f>Solar!K4223/1000*Variables!$B$3</f>
        <v>0</v>
      </c>
      <c r="M4206">
        <f>IF(E4206=1, VLOOKUP(D4206, Sheet1!$A$2:$C$26, 2), Sheet1!$C$3)</f>
        <v>0.18637999999999999</v>
      </c>
      <c r="N4206" s="1">
        <f>'Electricity Rates'!$J$2</f>
        <v>0.24729999999999999</v>
      </c>
      <c r="O4206" s="145">
        <f>L4206-K4206</f>
        <v>-5.658033954987765</v>
      </c>
      <c r="P4206">
        <f t="shared" si="393"/>
        <v>1.3992317970684742</v>
      </c>
      <c r="Q4206">
        <f>IF(O4206&gt;0, IF(Q4205+O4206*Variables!$B$5&lt;Variables!$B$4, Q4205+O4206*Variables!$B$5, Variables!$B$4), IF(Q4205&gt;-O4206, Q4205+O4206/Variables!$B$5, 0))</f>
        <v>38.51646529027586</v>
      </c>
      <c r="R4206">
        <f>IF(O4206&gt;0, 0, IF(Q4205&gt;-O4206, 0, -O4206 - Q4205*Variables!$B$5))</f>
        <v>0</v>
      </c>
      <c r="S4206">
        <f t="shared" si="394"/>
        <v>0</v>
      </c>
      <c r="T4206">
        <f t="shared" si="395"/>
        <v>0</v>
      </c>
    </row>
    <row r="4207" spans="1:20" x14ac:dyDescent="0.3">
      <c r="A4207" s="3">
        <f t="shared" si="390"/>
        <v>43276</v>
      </c>
      <c r="B4207">
        <v>6</v>
      </c>
      <c r="C4207">
        <v>25</v>
      </c>
      <c r="D4207">
        <v>6</v>
      </c>
      <c r="E4207">
        <v>1</v>
      </c>
      <c r="F4207" s="1">
        <f>VLOOKUP(A4207,Weather!$A$1:$E$366, 5)</f>
        <v>0.35714285714285809</v>
      </c>
      <c r="G4207" s="1">
        <f>VLOOKUP(D4207, Summer!$A$1:$E$25, 2)</f>
        <v>420.20776289112302</v>
      </c>
      <c r="H4207" s="1">
        <f>VLOOKUP(D4207, Summer!$A$1:$E$25, 3)</f>
        <v>354.54545454545399</v>
      </c>
      <c r="I4207" s="1">
        <f>VLOOKUP(D4207, Summer!$A$1:$E$25, 5)</f>
        <v>244.50179868660999</v>
      </c>
      <c r="J4207" s="1">
        <f t="shared" si="391"/>
        <v>377.99627895462157</v>
      </c>
      <c r="K4207" s="47">
        <f t="shared" si="392"/>
        <v>7.0715634099979718</v>
      </c>
      <c r="L4207" s="48">
        <f>Solar!K4224/1000*Variables!$B$3</f>
        <v>0.71104999999999996</v>
      </c>
      <c r="M4207">
        <f>IF(E4207=1, VLOOKUP(D4207, Sheet1!$A$2:$C$26, 2), Sheet1!$C$3)</f>
        <v>0.18637999999999999</v>
      </c>
      <c r="N4207" s="1">
        <f>'Electricity Rates'!$J$2</f>
        <v>0.24729999999999999</v>
      </c>
      <c r="O4207" s="145">
        <f>L4207-K4207</f>
        <v>-6.3605134099979717</v>
      </c>
      <c r="P4207">
        <f t="shared" si="393"/>
        <v>1.7487976312924984</v>
      </c>
      <c r="Q4207">
        <f>IF(O4207&gt;0, IF(Q4206+O4207*Variables!$B$5&lt;Variables!$B$4, Q4206+O4207*Variables!$B$5, Variables!$B$4), IF(Q4206&gt;-O4207, Q4206+O4207/Variables!$B$5, 0))</f>
        <v>31.749961662618443</v>
      </c>
      <c r="R4207">
        <f>IF(O4207&gt;0, 0, IF(Q4206&gt;-O4207, 0, -O4207 - Q4206*Variables!$B$5))</f>
        <v>0</v>
      </c>
      <c r="S4207">
        <f t="shared" si="394"/>
        <v>0</v>
      </c>
      <c r="T4207">
        <f t="shared" si="395"/>
        <v>0</v>
      </c>
    </row>
    <row r="4208" spans="1:20" x14ac:dyDescent="0.3">
      <c r="A4208" s="3">
        <f t="shared" si="390"/>
        <v>43276</v>
      </c>
      <c r="B4208">
        <v>6</v>
      </c>
      <c r="C4208">
        <v>25</v>
      </c>
      <c r="D4208">
        <v>7</v>
      </c>
      <c r="E4208">
        <v>1</v>
      </c>
      <c r="F4208" s="1">
        <f>VLOOKUP(A4208,Weather!$A$1:$E$366, 5)</f>
        <v>0.35714285714285809</v>
      </c>
      <c r="G4208" s="1">
        <f>VLOOKUP(D4208, Summer!$A$1:$E$25, 2)</f>
        <v>767.23345107957198</v>
      </c>
      <c r="H4208" s="1">
        <f>VLOOKUP(D4208, Summer!$A$1:$E$25, 3)</f>
        <v>587.45596403639502</v>
      </c>
      <c r="I4208" s="1">
        <f>VLOOKUP(D4208, Summer!$A$1:$E$25, 5)</f>
        <v>275.57273968370998</v>
      </c>
      <c r="J4208" s="1">
        <f t="shared" si="391"/>
        <v>651.66220940895835</v>
      </c>
      <c r="K4208" s="47">
        <f t="shared" si="392"/>
        <v>12.19131216973712</v>
      </c>
      <c r="L4208" s="48">
        <f>Solar!K4225/1000*Variables!$B$3</f>
        <v>3.8197000000000001</v>
      </c>
      <c r="M4208">
        <f>IF(E4208=1, VLOOKUP(D4208, Sheet1!$A$2:$C$26, 2), Sheet1!$C$3)</f>
        <v>0.18637999999999999</v>
      </c>
      <c r="N4208" s="1">
        <f>'Electricity Rates'!$J$2</f>
        <v>0.24729999999999999</v>
      </c>
      <c r="O4208" s="145">
        <f>L4208-K4208</f>
        <v>-8.3716121697371193</v>
      </c>
      <c r="P4208">
        <f t="shared" si="393"/>
        <v>3.0149114995759896</v>
      </c>
      <c r="Q4208">
        <f>IF(O4208&gt;0, IF(Q4207+O4208*Variables!$B$5&lt;Variables!$B$4, Q4207+O4208*Variables!$B$5, Variables!$B$4), IF(Q4207&gt;-O4208, Q4207+O4208/Variables!$B$5, 0))</f>
        <v>22.843991269281084</v>
      </c>
      <c r="R4208">
        <f>IF(O4208&gt;0, 0, IF(Q4207&gt;-O4208, 0, -O4208 - Q4207*Variables!$B$5))</f>
        <v>0</v>
      </c>
      <c r="S4208">
        <f t="shared" si="394"/>
        <v>0</v>
      </c>
      <c r="T4208">
        <f t="shared" si="395"/>
        <v>0</v>
      </c>
    </row>
    <row r="4209" spans="1:20" x14ac:dyDescent="0.3">
      <c r="A4209" s="3">
        <f t="shared" si="390"/>
        <v>43276</v>
      </c>
      <c r="B4209">
        <v>6</v>
      </c>
      <c r="C4209">
        <v>25</v>
      </c>
      <c r="D4209">
        <v>8</v>
      </c>
      <c r="E4209">
        <v>1</v>
      </c>
      <c r="F4209" s="1">
        <f>VLOOKUP(A4209,Weather!$A$1:$E$366, 5)</f>
        <v>0.35714285714285809</v>
      </c>
      <c r="G4209" s="1">
        <f>VLOOKUP(D4209, Summer!$A$1:$E$25, 2)</f>
        <v>1109.6398637209199</v>
      </c>
      <c r="H4209" s="1">
        <f>VLOOKUP(D4209, Summer!$A$1:$E$25, 3)</f>
        <v>814.26008774773595</v>
      </c>
      <c r="I4209" s="1">
        <f>VLOOKUP(D4209, Summer!$A$1:$E$25, 5)</f>
        <v>328.96533168578299</v>
      </c>
      <c r="J4209" s="1">
        <f t="shared" si="391"/>
        <v>919.75286488101619</v>
      </c>
      <c r="K4209" s="47">
        <f t="shared" si="392"/>
        <v>17.206758552017963</v>
      </c>
      <c r="L4209" s="48">
        <f>Solar!K4226/1000*Variables!$B$3</f>
        <v>8.9031500000000001</v>
      </c>
      <c r="M4209">
        <f>IF(E4209=1, VLOOKUP(D4209, Sheet1!$A$2:$C$26, 2), Sheet1!$C$3)</f>
        <v>0.18637999999999999</v>
      </c>
      <c r="N4209" s="1">
        <f>'Electricity Rates'!$J$2</f>
        <v>0.24729999999999999</v>
      </c>
      <c r="O4209" s="145">
        <f>L4209-K4209</f>
        <v>-8.3036085520179626</v>
      </c>
      <c r="P4209">
        <f t="shared" si="393"/>
        <v>4.2552313899140417</v>
      </c>
      <c r="Q4209">
        <f>IF(O4209&gt;0, IF(Q4208+O4209*Variables!$B$5&lt;Variables!$B$4, Q4208+O4209*Variables!$B$5, Variables!$B$4), IF(Q4208&gt;-O4209, Q4208+O4209/Variables!$B$5, 0))</f>
        <v>14.010365150113039</v>
      </c>
      <c r="R4209">
        <f>IF(O4209&gt;0, 0, IF(Q4208&gt;-O4209, 0, -O4209 - Q4208*Variables!$B$5))</f>
        <v>0</v>
      </c>
      <c r="S4209">
        <f t="shared" si="394"/>
        <v>0</v>
      </c>
      <c r="T4209">
        <f t="shared" si="395"/>
        <v>0</v>
      </c>
    </row>
    <row r="4210" spans="1:20" x14ac:dyDescent="0.3">
      <c r="A4210" s="3">
        <f t="shared" si="390"/>
        <v>43276</v>
      </c>
      <c r="B4210">
        <v>6</v>
      </c>
      <c r="C4210">
        <v>25</v>
      </c>
      <c r="D4210">
        <v>9</v>
      </c>
      <c r="E4210">
        <v>1</v>
      </c>
      <c r="F4210" s="1">
        <f>VLOOKUP(A4210,Weather!$A$1:$E$366, 5)</f>
        <v>0.35714285714285809</v>
      </c>
      <c r="G4210" s="1">
        <f>VLOOKUP(D4210, Summer!$A$1:$E$25, 2)</f>
        <v>1322.40871182827</v>
      </c>
      <c r="H4210" s="1">
        <f>VLOOKUP(D4210, Summer!$A$1:$E$25, 3)</f>
        <v>1017.49011217013</v>
      </c>
      <c r="I4210" s="1">
        <f>VLOOKUP(D4210, Summer!$A$1:$E$25, 5)</f>
        <v>386.82225388885001</v>
      </c>
      <c r="J4210" s="1">
        <f t="shared" si="391"/>
        <v>1126.3896120480374</v>
      </c>
      <c r="K4210" s="47">
        <f t="shared" si="392"/>
        <v>21.072523750734987</v>
      </c>
      <c r="L4210" s="48">
        <f>Solar!K4227/1000*Variables!$B$3</f>
        <v>19.9693</v>
      </c>
      <c r="M4210">
        <f>IF(E4210=1, VLOOKUP(D4210, Sheet1!$A$2:$C$26, 2), Sheet1!$C$3)</f>
        <v>0.25796000000000002</v>
      </c>
      <c r="N4210" s="1">
        <f>'Electricity Rates'!$J$2</f>
        <v>0.24729999999999999</v>
      </c>
      <c r="O4210" s="145">
        <f>L4210-K4210</f>
        <v>-1.1032237507349869</v>
      </c>
      <c r="P4210">
        <f t="shared" si="393"/>
        <v>5.2112351235567624</v>
      </c>
      <c r="Q4210">
        <f>IF(O4210&gt;0, IF(Q4209+O4210*Variables!$B$5&lt;Variables!$B$4, Q4209+O4210*Variables!$B$5, Variables!$B$4), IF(Q4209&gt;-O4210, Q4209+O4210/Variables!$B$5, 0))</f>
        <v>12.836722862097094</v>
      </c>
      <c r="R4210">
        <f>IF(O4210&gt;0, 0, IF(Q4209&gt;-O4210, 0, -O4210 - Q4209*Variables!$B$5))</f>
        <v>0</v>
      </c>
      <c r="S4210">
        <f t="shared" si="394"/>
        <v>0</v>
      </c>
      <c r="T4210">
        <f t="shared" si="395"/>
        <v>0</v>
      </c>
    </row>
    <row r="4211" spans="1:20" x14ac:dyDescent="0.3">
      <c r="A4211" s="3">
        <f t="shared" si="390"/>
        <v>43276</v>
      </c>
      <c r="B4211">
        <v>6</v>
      </c>
      <c r="C4211">
        <v>25</v>
      </c>
      <c r="D4211">
        <v>10</v>
      </c>
      <c r="E4211">
        <v>1</v>
      </c>
      <c r="F4211" s="1">
        <f>VLOOKUP(A4211,Weather!$A$1:$E$366, 5)</f>
        <v>0.35714285714285809</v>
      </c>
      <c r="G4211" s="1">
        <f>VLOOKUP(D4211, Summer!$A$1:$E$25, 2)</f>
        <v>1424.0693518383</v>
      </c>
      <c r="H4211" s="1">
        <f>VLOOKUP(D4211, Summer!$A$1:$E$25, 3)</f>
        <v>1069.7659339946799</v>
      </c>
      <c r="I4211" s="1">
        <f>VLOOKUP(D4211, Summer!$A$1:$E$25, 5)</f>
        <v>417.88322986318002</v>
      </c>
      <c r="J4211" s="1">
        <f t="shared" si="391"/>
        <v>1196.3028689388302</v>
      </c>
      <c r="K4211" s="47">
        <f t="shared" si="392"/>
        <v>22.380462629577952</v>
      </c>
      <c r="L4211" s="48">
        <f>Solar!K4228/1000*Variables!$B$3</f>
        <v>29.65605</v>
      </c>
      <c r="M4211">
        <f>IF(E4211=1, VLOOKUP(D4211, Sheet1!$A$2:$C$26, 2), Sheet1!$C$3)</f>
        <v>0.25796000000000002</v>
      </c>
      <c r="N4211" s="1">
        <f>'Electricity Rates'!$J$2</f>
        <v>0.24729999999999999</v>
      </c>
      <c r="O4211" s="145">
        <f>L4211-K4211</f>
        <v>7.2755873704220484</v>
      </c>
      <c r="P4211">
        <f t="shared" si="393"/>
        <v>5.5346884082946275</v>
      </c>
      <c r="Q4211">
        <f>IF(O4211&gt;0, IF(Q4210+O4211*Variables!$B$5&lt;Variables!$B$4, Q4210+O4211*Variables!$B$5, Variables!$B$4), IF(Q4210&gt;-O4211, Q4210+O4211/Variables!$B$5, 0))</f>
        <v>19.675774990293817</v>
      </c>
      <c r="R4211">
        <f>IF(O4211&gt;0, 0, IF(Q4210&gt;-O4211, 0, -O4211 - Q4210*Variables!$B$5))</f>
        <v>0</v>
      </c>
      <c r="S4211">
        <f t="shared" si="394"/>
        <v>0</v>
      </c>
      <c r="T4211">
        <f t="shared" si="395"/>
        <v>0</v>
      </c>
    </row>
    <row r="4212" spans="1:20" x14ac:dyDescent="0.3">
      <c r="A4212" s="3">
        <f t="shared" si="390"/>
        <v>43276</v>
      </c>
      <c r="B4212">
        <v>6</v>
      </c>
      <c r="C4212">
        <v>25</v>
      </c>
      <c r="D4212">
        <v>11</v>
      </c>
      <c r="E4212">
        <v>1</v>
      </c>
      <c r="F4212" s="1">
        <f>VLOOKUP(A4212,Weather!$A$1:$E$366, 5)</f>
        <v>0.35714285714285809</v>
      </c>
      <c r="G4212" s="1">
        <f>VLOOKUP(D4212, Summer!$A$1:$E$25, 2)</f>
        <v>1497.9516334678001</v>
      </c>
      <c r="H4212" s="1">
        <f>VLOOKUP(D4212, Summer!$A$1:$E$25, 3)</f>
        <v>1079.6213447448599</v>
      </c>
      <c r="I4212" s="1">
        <f>VLOOKUP(D4212, Summer!$A$1:$E$25, 5)</f>
        <v>435.54125021175599</v>
      </c>
      <c r="J4212" s="1">
        <f t="shared" si="391"/>
        <v>1229.0250192887675</v>
      </c>
      <c r="K4212" s="47">
        <f t="shared" si="392"/>
        <v>22.992629399449374</v>
      </c>
      <c r="L4212" s="48">
        <f>Solar!K4229/1000*Variables!$B$3</f>
        <v>33.861699999999999</v>
      </c>
      <c r="M4212">
        <f>IF(E4212=1, VLOOKUP(D4212, Sheet1!$A$2:$C$26, 2), Sheet1!$C$3)</f>
        <v>0.25796000000000002</v>
      </c>
      <c r="N4212" s="1">
        <f>'Electricity Rates'!$J$2</f>
        <v>0.24729999999999999</v>
      </c>
      <c r="O4212" s="145">
        <f>L4212-K4212</f>
        <v>10.869070600550625</v>
      </c>
      <c r="P4212">
        <f t="shared" si="393"/>
        <v>5.6860772504838302</v>
      </c>
      <c r="Q4212">
        <f>IF(O4212&gt;0, IF(Q4211+O4212*Variables!$B$5&lt;Variables!$B$4, Q4211+O4212*Variables!$B$5, Variables!$B$4), IF(Q4211&gt;-O4212, Q4211+O4212/Variables!$B$5, 0))</f>
        <v>29.892701354811404</v>
      </c>
      <c r="R4212">
        <f>IF(O4212&gt;0, 0, IF(Q4211&gt;-O4212, 0, -O4212 - Q4211*Variables!$B$5))</f>
        <v>0</v>
      </c>
      <c r="S4212">
        <f t="shared" si="394"/>
        <v>0</v>
      </c>
      <c r="T4212">
        <f t="shared" si="395"/>
        <v>0</v>
      </c>
    </row>
    <row r="4213" spans="1:20" x14ac:dyDescent="0.3">
      <c r="A4213" s="3">
        <f t="shared" si="390"/>
        <v>43276</v>
      </c>
      <c r="B4213">
        <v>6</v>
      </c>
      <c r="C4213">
        <v>25</v>
      </c>
      <c r="D4213">
        <v>12</v>
      </c>
      <c r="E4213">
        <v>1</v>
      </c>
      <c r="F4213" s="1">
        <f>VLOOKUP(A4213,Weather!$A$1:$E$366, 5)</f>
        <v>0.35714285714285809</v>
      </c>
      <c r="G4213" s="1">
        <f>VLOOKUP(D4213, Summer!$A$1:$E$25, 2)</f>
        <v>1553.30978408544</v>
      </c>
      <c r="H4213" s="1">
        <f>VLOOKUP(D4213, Summer!$A$1:$E$25, 3)</f>
        <v>1117.7462231731799</v>
      </c>
      <c r="I4213" s="1">
        <f>VLOOKUP(D4213, Summer!$A$1:$E$25, 5)</f>
        <v>435.36187980189499</v>
      </c>
      <c r="J4213" s="1">
        <f t="shared" si="391"/>
        <v>1273.3046377847018</v>
      </c>
      <c r="K4213" s="47">
        <f t="shared" si="392"/>
        <v>23.821013559289501</v>
      </c>
      <c r="L4213" s="48">
        <f>Solar!K4230/1000*Variables!$B$3</f>
        <v>37.270400000000002</v>
      </c>
      <c r="M4213">
        <f>IF(E4213=1, VLOOKUP(D4213, Sheet1!$A$2:$C$26, 2), Sheet1!$C$3)</f>
        <v>0.25796000000000002</v>
      </c>
      <c r="N4213" s="1">
        <f>'Electricity Rates'!$J$2</f>
        <v>0.24729999999999999</v>
      </c>
      <c r="O4213" s="145">
        <f>L4213-K4213</f>
        <v>13.449386440710501</v>
      </c>
      <c r="P4213">
        <f t="shared" si="393"/>
        <v>5.8909366532122931</v>
      </c>
      <c r="Q4213">
        <f>IF(O4213&gt;0, IF(Q4212+O4213*Variables!$B$5&lt;Variables!$B$4, Q4212+O4213*Variables!$B$5, Variables!$B$4), IF(Q4212&gt;-O4213, Q4212+O4213/Variables!$B$5, 0))</f>
        <v>42.535124609079276</v>
      </c>
      <c r="R4213">
        <f>IF(O4213&gt;0, 0, IF(Q4212&gt;-O4213, 0, -O4213 - Q4212*Variables!$B$5))</f>
        <v>0</v>
      </c>
      <c r="S4213">
        <f t="shared" si="394"/>
        <v>0</v>
      </c>
      <c r="T4213">
        <f t="shared" si="395"/>
        <v>0</v>
      </c>
    </row>
    <row r="4214" spans="1:20" x14ac:dyDescent="0.3">
      <c r="A4214" s="3">
        <f t="shared" si="390"/>
        <v>43276</v>
      </c>
      <c r="B4214">
        <v>6</v>
      </c>
      <c r="C4214">
        <v>25</v>
      </c>
      <c r="D4214">
        <v>13</v>
      </c>
      <c r="E4214">
        <v>1</v>
      </c>
      <c r="F4214" s="1">
        <f>VLOOKUP(A4214,Weather!$A$1:$E$366, 5)</f>
        <v>0.35714285714285809</v>
      </c>
      <c r="G4214" s="1">
        <f>VLOOKUP(D4214, Summer!$A$1:$E$25, 2)</f>
        <v>1622.5675647430101</v>
      </c>
      <c r="H4214" s="1">
        <f>VLOOKUP(D4214, Summer!$A$1:$E$25, 3)</f>
        <v>1132.28619594112</v>
      </c>
      <c r="I4214" s="1">
        <f>VLOOKUP(D4214, Summer!$A$1:$E$25, 5)</f>
        <v>435.17254436926402</v>
      </c>
      <c r="J4214" s="1">
        <f t="shared" si="391"/>
        <v>1307.3866847989384</v>
      </c>
      <c r="K4214" s="47">
        <f t="shared" si="392"/>
        <v>24.458621308419332</v>
      </c>
      <c r="L4214" s="48">
        <f>Solar!K4231/1000*Variables!$B$3</f>
        <v>38.841799999999999</v>
      </c>
      <c r="M4214">
        <f>IF(E4214=1, VLOOKUP(D4214, Sheet1!$A$2:$C$26, 2), Sheet1!$C$3)</f>
        <v>0.55478000000000005</v>
      </c>
      <c r="N4214" s="1">
        <f>'Electricity Rates'!$J$2</f>
        <v>0.24729999999999999</v>
      </c>
      <c r="O4214" s="145">
        <f>L4214-K4214</f>
        <v>14.383178691580667</v>
      </c>
      <c r="P4214">
        <f t="shared" si="393"/>
        <v>6.0486170495721003</v>
      </c>
      <c r="Q4214">
        <f>IF(O4214&gt;0, IF(Q4213+O4214*Variables!$B$5&lt;Variables!$B$4, Q4213+O4214*Variables!$B$5, Variables!$B$4), IF(Q4213&gt;-O4214, Q4213+O4214/Variables!$B$5, 0))</f>
        <v>56.055312579165104</v>
      </c>
      <c r="R4214">
        <f>IF(O4214&gt;0, 0, IF(Q4213&gt;-O4214, 0, -O4214 - Q4213*Variables!$B$5))</f>
        <v>0</v>
      </c>
      <c r="S4214">
        <f t="shared" si="394"/>
        <v>0</v>
      </c>
      <c r="T4214">
        <f t="shared" si="395"/>
        <v>0</v>
      </c>
    </row>
    <row r="4215" spans="1:20" x14ac:dyDescent="0.3">
      <c r="A4215" s="3">
        <f t="shared" si="390"/>
        <v>43276</v>
      </c>
      <c r="B4215">
        <v>6</v>
      </c>
      <c r="C4215">
        <v>25</v>
      </c>
      <c r="D4215">
        <v>14</v>
      </c>
      <c r="E4215">
        <v>1</v>
      </c>
      <c r="F4215" s="1">
        <f>VLOOKUP(A4215,Weather!$A$1:$E$366, 5)</f>
        <v>0.35714285714285809</v>
      </c>
      <c r="G4215" s="1">
        <f>VLOOKUP(D4215, Summer!$A$1:$E$25, 2)</f>
        <v>1636.26340321468</v>
      </c>
      <c r="H4215" s="1">
        <f>VLOOKUP(D4215, Summer!$A$1:$E$25, 3)</f>
        <v>1156.2601309732199</v>
      </c>
      <c r="I4215" s="1">
        <f>VLOOKUP(D4215, Summer!$A$1:$E$25, 5)</f>
        <v>417.13087064403902</v>
      </c>
      <c r="J4215" s="1">
        <f t="shared" si="391"/>
        <v>1327.6898710594562</v>
      </c>
      <c r="K4215" s="47">
        <f t="shared" si="392"/>
        <v>24.838453801647358</v>
      </c>
      <c r="L4215" s="48">
        <f>Solar!K4232/1000*Variables!$B$3</f>
        <v>33.802300000000002</v>
      </c>
      <c r="M4215">
        <f>IF(E4215=1, VLOOKUP(D4215, Sheet1!$A$2:$C$26, 2), Sheet1!$C$3)</f>
        <v>0.55478000000000005</v>
      </c>
      <c r="N4215" s="1">
        <f>'Electricity Rates'!$J$2</f>
        <v>0.24729999999999999</v>
      </c>
      <c r="O4215" s="145">
        <f>L4215-K4215</f>
        <v>8.9638461983526447</v>
      </c>
      <c r="P4215">
        <f t="shared" si="393"/>
        <v>6.1425496251473914</v>
      </c>
      <c r="Q4215">
        <f>IF(O4215&gt;0, IF(Q4214+O4215*Variables!$B$5&lt;Variables!$B$4, Q4214+O4215*Variables!$B$5, Variables!$B$4), IF(Q4214&gt;-O4215, Q4214+O4215/Variables!$B$5, 0))</f>
        <v>64.481328005616589</v>
      </c>
      <c r="R4215">
        <f>IF(O4215&gt;0, 0, IF(Q4214&gt;-O4215, 0, -O4215 - Q4214*Variables!$B$5))</f>
        <v>0</v>
      </c>
      <c r="S4215">
        <f t="shared" si="394"/>
        <v>0</v>
      </c>
      <c r="T4215">
        <f t="shared" si="395"/>
        <v>0</v>
      </c>
    </row>
    <row r="4216" spans="1:20" x14ac:dyDescent="0.3">
      <c r="A4216" s="3">
        <f t="shared" si="390"/>
        <v>43276</v>
      </c>
      <c r="B4216">
        <v>6</v>
      </c>
      <c r="C4216">
        <v>25</v>
      </c>
      <c r="D4216">
        <v>15</v>
      </c>
      <c r="E4216">
        <v>1</v>
      </c>
      <c r="F4216" s="1">
        <f>VLOOKUP(A4216,Weather!$A$1:$E$366, 5)</f>
        <v>0.35714285714285809</v>
      </c>
      <c r="G4216" s="1">
        <f>VLOOKUP(D4216, Summer!$A$1:$E$25, 2)</f>
        <v>1589.7727985285201</v>
      </c>
      <c r="H4216" s="1">
        <f>VLOOKUP(D4216, Summer!$A$1:$E$25, 3)</f>
        <v>1137.7596230737599</v>
      </c>
      <c r="I4216" s="1">
        <f>VLOOKUP(D4216, Summer!$A$1:$E$25, 5)</f>
        <v>403.543562097039</v>
      </c>
      <c r="J4216" s="1">
        <f t="shared" si="391"/>
        <v>1299.192900021889</v>
      </c>
      <c r="K4216" s="47">
        <f t="shared" si="392"/>
        <v>24.305331787212861</v>
      </c>
      <c r="L4216" s="48">
        <f>Solar!K4233/1000*Variables!$B$3</f>
        <v>27.6067</v>
      </c>
      <c r="M4216">
        <f>IF(E4216=1, VLOOKUP(D4216, Sheet1!$A$2:$C$26, 2), Sheet1!$C$3)</f>
        <v>0.55478000000000005</v>
      </c>
      <c r="N4216" s="1">
        <f>'Electricity Rates'!$J$2</f>
        <v>0.24729999999999999</v>
      </c>
      <c r="O4216" s="145">
        <f>L4216-K4216</f>
        <v>3.3013682127871391</v>
      </c>
      <c r="P4216">
        <f t="shared" si="393"/>
        <v>6.01070855097774</v>
      </c>
      <c r="Q4216">
        <f>IF(O4216&gt;0, IF(Q4215+O4216*Variables!$B$5&lt;Variables!$B$4, Q4215+O4216*Variables!$B$5, Variables!$B$4), IF(Q4215&gt;-O4216, Q4215+O4216/Variables!$B$5, 0))</f>
        <v>67.584614125636506</v>
      </c>
      <c r="R4216">
        <f>IF(O4216&gt;0, 0, IF(Q4215&gt;-O4216, 0, -O4216 - Q4215*Variables!$B$5))</f>
        <v>0</v>
      </c>
      <c r="S4216">
        <f t="shared" si="394"/>
        <v>0</v>
      </c>
      <c r="T4216">
        <f t="shared" si="395"/>
        <v>0</v>
      </c>
    </row>
    <row r="4217" spans="1:20" x14ac:dyDescent="0.3">
      <c r="A4217" s="3">
        <f t="shared" si="390"/>
        <v>43276</v>
      </c>
      <c r="B4217">
        <v>6</v>
      </c>
      <c r="C4217">
        <v>25</v>
      </c>
      <c r="D4217">
        <v>16</v>
      </c>
      <c r="E4217">
        <v>1</v>
      </c>
      <c r="F4217" s="1">
        <f>VLOOKUP(A4217,Weather!$A$1:$E$366, 5)</f>
        <v>0.35714285714285809</v>
      </c>
      <c r="G4217" s="1">
        <f>VLOOKUP(D4217, Summer!$A$1:$E$25, 2)</f>
        <v>1459.9523441255701</v>
      </c>
      <c r="H4217" s="1">
        <f>VLOOKUP(D4217, Summer!$A$1:$E$25, 3)</f>
        <v>1006.09479349024</v>
      </c>
      <c r="I4217" s="1">
        <f>VLOOKUP(D4217, Summer!$A$1:$E$25, 5)</f>
        <v>381.04254068220598</v>
      </c>
      <c r="J4217" s="1">
        <f t="shared" si="391"/>
        <v>1168.1867758600013</v>
      </c>
      <c r="K4217" s="47">
        <f t="shared" si="392"/>
        <v>21.854466089087634</v>
      </c>
      <c r="L4217" s="48">
        <f>Solar!K4234/1000*Variables!$B$3</f>
        <v>20.713550000000001</v>
      </c>
      <c r="M4217">
        <f>IF(E4217=1, VLOOKUP(D4217, Sheet1!$A$2:$C$26, 2), Sheet1!$C$3)</f>
        <v>0.55478000000000005</v>
      </c>
      <c r="N4217" s="1">
        <f>'Electricity Rates'!$J$2</f>
        <v>0.24729999999999999</v>
      </c>
      <c r="O4217" s="145">
        <f>L4217-K4217</f>
        <v>-1.1409160890876322</v>
      </c>
      <c r="P4217">
        <f t="shared" si="393"/>
        <v>5.4046094638313713</v>
      </c>
      <c r="Q4217">
        <f>IF(O4217&gt;0, IF(Q4216+O4217*Variables!$B$5&lt;Variables!$B$4, Q4216+O4217*Variables!$B$5, Variables!$B$4), IF(Q4216&gt;-O4217, Q4216+O4217/Variables!$B$5, 0))</f>
        <v>66.370873605330516</v>
      </c>
      <c r="R4217">
        <f>IF(O4217&gt;0, 0, IF(Q4216&gt;-O4217, 0, -O4217 - Q4216*Variables!$B$5))</f>
        <v>0</v>
      </c>
      <c r="S4217">
        <f t="shared" si="394"/>
        <v>0</v>
      </c>
      <c r="T4217">
        <f t="shared" si="395"/>
        <v>0</v>
      </c>
    </row>
    <row r="4218" spans="1:20" x14ac:dyDescent="0.3">
      <c r="A4218" s="3">
        <f t="shared" si="390"/>
        <v>43276</v>
      </c>
      <c r="B4218">
        <v>6</v>
      </c>
      <c r="C4218">
        <v>25</v>
      </c>
      <c r="D4218">
        <v>17</v>
      </c>
      <c r="E4218">
        <v>1</v>
      </c>
      <c r="F4218" s="1">
        <f>VLOOKUP(A4218,Weather!$A$1:$E$366, 5)</f>
        <v>0.35714285714285809</v>
      </c>
      <c r="G4218" s="1">
        <f>VLOOKUP(D4218, Summer!$A$1:$E$25, 2)</f>
        <v>1144.9480592772099</v>
      </c>
      <c r="H4218" s="1">
        <f>VLOOKUP(D4218, Summer!$A$1:$E$25, 3)</f>
        <v>808.38142168622596</v>
      </c>
      <c r="I4218" s="1">
        <f>VLOOKUP(D4218, Summer!$A$1:$E$25, 5)</f>
        <v>371.93450987035499</v>
      </c>
      <c r="J4218" s="1">
        <f t="shared" si="391"/>
        <v>928.58379225443491</v>
      </c>
      <c r="K4218" s="47">
        <f t="shared" si="392"/>
        <v>17.371967752126821</v>
      </c>
      <c r="L4218" s="48">
        <f>Solar!K4235/1000*Variables!$B$3</f>
        <v>12.385899999999999</v>
      </c>
      <c r="M4218">
        <f>IF(E4218=1, VLOOKUP(D4218, Sheet1!$A$2:$C$26, 2), Sheet1!$C$3)</f>
        <v>0.55478000000000005</v>
      </c>
      <c r="N4218" s="1">
        <f>'Electricity Rates'!$J$2</f>
        <v>0.24729999999999999</v>
      </c>
      <c r="O4218" s="145">
        <f>L4218-K4218</f>
        <v>-4.9860677521268215</v>
      </c>
      <c r="P4218">
        <f t="shared" si="393"/>
        <v>4.296087625100963</v>
      </c>
      <c r="Q4218">
        <f>IF(O4218&gt;0, IF(Q4217+O4218*Variables!$B$5&lt;Variables!$B$4, Q4217+O4218*Variables!$B$5, Variables!$B$4), IF(Q4217&gt;-O4218, Q4217+O4218/Variables!$B$5, 0))</f>
        <v>61.066546209450919</v>
      </c>
      <c r="R4218">
        <f>IF(O4218&gt;0, 0, IF(Q4217&gt;-O4218, 0, -O4218 - Q4217*Variables!$B$5))</f>
        <v>0</v>
      </c>
      <c r="S4218">
        <f t="shared" si="394"/>
        <v>0</v>
      </c>
      <c r="T4218">
        <f t="shared" si="395"/>
        <v>0</v>
      </c>
    </row>
    <row r="4219" spans="1:20" x14ac:dyDescent="0.3">
      <c r="A4219" s="3">
        <f t="shared" si="390"/>
        <v>43276</v>
      </c>
      <c r="B4219">
        <v>6</v>
      </c>
      <c r="C4219">
        <v>25</v>
      </c>
      <c r="D4219">
        <v>18</v>
      </c>
      <c r="E4219">
        <v>1</v>
      </c>
      <c r="F4219" s="1">
        <f>VLOOKUP(A4219,Weather!$A$1:$E$366, 5)</f>
        <v>0.35714285714285809</v>
      </c>
      <c r="G4219" s="1">
        <f>VLOOKUP(D4219, Summer!$A$1:$E$25, 2)</f>
        <v>769.75210584620504</v>
      </c>
      <c r="H4219" s="1">
        <f>VLOOKUP(D4219, Summer!$A$1:$E$25, 3)</f>
        <v>572.92139445417001</v>
      </c>
      <c r="I4219" s="1">
        <f>VLOOKUP(D4219, Summer!$A$1:$E$25, 5)</f>
        <v>349.41355840998102</v>
      </c>
      <c r="J4219" s="1">
        <f t="shared" si="391"/>
        <v>643.21807709418272</v>
      </c>
      <c r="K4219" s="47">
        <f t="shared" si="392"/>
        <v>12.033339140818715</v>
      </c>
      <c r="L4219" s="48">
        <f>Solar!K4236/1000*Variables!$B$3</f>
        <v>5.5923499999999997</v>
      </c>
      <c r="M4219">
        <f>IF(E4219=1, VLOOKUP(D4219, Sheet1!$A$2:$C$26, 2), Sheet1!$C$3)</f>
        <v>0.55478000000000005</v>
      </c>
      <c r="N4219" s="1">
        <f>'Electricity Rates'!$J$2</f>
        <v>0.24729999999999999</v>
      </c>
      <c r="O4219" s="145">
        <f>L4219-K4219</f>
        <v>-6.440989140818715</v>
      </c>
      <c r="P4219">
        <f t="shared" si="393"/>
        <v>2.9758447695244681</v>
      </c>
      <c r="Q4219">
        <f>IF(O4219&gt;0, IF(Q4218+O4219*Variables!$B$5&lt;Variables!$B$4, Q4218+O4219*Variables!$B$5, Variables!$B$4), IF(Q4218&gt;-O4219, Q4218+O4219/Variables!$B$5, 0))</f>
        <v>54.214430102196964</v>
      </c>
      <c r="R4219">
        <f>IF(O4219&gt;0, 0, IF(Q4218&gt;-O4219, 0, -O4219 - Q4218*Variables!$B$5))</f>
        <v>0</v>
      </c>
      <c r="S4219">
        <f t="shared" si="394"/>
        <v>0</v>
      </c>
      <c r="T4219">
        <f t="shared" si="395"/>
        <v>0</v>
      </c>
    </row>
    <row r="4220" spans="1:20" x14ac:dyDescent="0.3">
      <c r="A4220" s="3">
        <f t="shared" si="390"/>
        <v>43276</v>
      </c>
      <c r="B4220">
        <v>6</v>
      </c>
      <c r="C4220">
        <v>25</v>
      </c>
      <c r="D4220">
        <v>19</v>
      </c>
      <c r="E4220">
        <v>1</v>
      </c>
      <c r="F4220" s="1">
        <f>VLOOKUP(A4220,Weather!$A$1:$E$366, 5)</f>
        <v>0.35714285714285809</v>
      </c>
      <c r="G4220" s="1">
        <f>VLOOKUP(D4220, Summer!$A$1:$E$25, 2)</f>
        <v>565.86125451999203</v>
      </c>
      <c r="H4220" s="1">
        <f>VLOOKUP(D4220, Summer!$A$1:$E$25, 3)</f>
        <v>365.77406038600299</v>
      </c>
      <c r="I4220" s="1">
        <f>VLOOKUP(D4220, Summer!$A$1:$E$25, 5)</f>
        <v>331.38683221891199</v>
      </c>
      <c r="J4220" s="1">
        <f t="shared" si="391"/>
        <v>437.23377257671353</v>
      </c>
      <c r="K4220" s="47">
        <f t="shared" si="392"/>
        <v>8.1797798547642522</v>
      </c>
      <c r="L4220" s="48">
        <f>Solar!K4237/1000*Variables!$B$3</f>
        <v>1.4155</v>
      </c>
      <c r="M4220">
        <f>IF(E4220=1, VLOOKUP(D4220, Sheet1!$A$2:$C$26, 2), Sheet1!$C$3)</f>
        <v>0.25796000000000002</v>
      </c>
      <c r="N4220" s="1">
        <f>'Electricity Rates'!$J$2</f>
        <v>0.24729999999999999</v>
      </c>
      <c r="O4220" s="145">
        <f>L4220-K4220</f>
        <v>-6.7642798547642524</v>
      </c>
      <c r="P4220">
        <f t="shared" si="393"/>
        <v>2.0228595580831996</v>
      </c>
      <c r="Q4220">
        <f>IF(O4220&gt;0, IF(Q4219+O4220*Variables!$B$5&lt;Variables!$B$4, Q4219+O4220*Variables!$B$5, Variables!$B$4), IF(Q4219&gt;-O4220, Q4219+O4220/Variables!$B$5, 0))</f>
        <v>47.018387703511586</v>
      </c>
      <c r="R4220">
        <f>IF(O4220&gt;0, 0, IF(Q4219&gt;-O4220, 0, -O4220 - Q4219*Variables!$B$5))</f>
        <v>0</v>
      </c>
      <c r="S4220">
        <f t="shared" si="394"/>
        <v>0</v>
      </c>
      <c r="T4220">
        <f t="shared" si="395"/>
        <v>0</v>
      </c>
    </row>
    <row r="4221" spans="1:20" x14ac:dyDescent="0.3">
      <c r="A4221" s="3">
        <f t="shared" si="390"/>
        <v>43276</v>
      </c>
      <c r="B4221">
        <v>6</v>
      </c>
      <c r="C4221">
        <v>25</v>
      </c>
      <c r="D4221">
        <v>20</v>
      </c>
      <c r="E4221">
        <v>1</v>
      </c>
      <c r="F4221" s="1">
        <f>VLOOKUP(A4221,Weather!$A$1:$E$366, 5)</f>
        <v>0.35714285714285809</v>
      </c>
      <c r="G4221" s="1">
        <f>VLOOKUP(D4221, Summer!$A$1:$E$25, 2)</f>
        <v>459.178981251175</v>
      </c>
      <c r="H4221" s="1">
        <f>VLOOKUP(D4221, Summer!$A$1:$E$25, 3)</f>
        <v>328.41643432967999</v>
      </c>
      <c r="I4221" s="1">
        <f>VLOOKUP(D4221, Summer!$A$1:$E$25, 5)</f>
        <v>326.73316658528501</v>
      </c>
      <c r="J4221" s="1">
        <f t="shared" si="391"/>
        <v>375.11734394449974</v>
      </c>
      <c r="K4221" s="47">
        <f t="shared" si="392"/>
        <v>7.0177042251042927</v>
      </c>
      <c r="L4221" s="48">
        <f>Solar!K4238/1000*Variables!$B$3</f>
        <v>0.1356</v>
      </c>
      <c r="M4221">
        <f>IF(E4221=1, VLOOKUP(D4221, Sheet1!$A$2:$C$26, 2), Sheet1!$C$3)</f>
        <v>0.25796000000000002</v>
      </c>
      <c r="N4221" s="1">
        <f>'Electricity Rates'!$J$2</f>
        <v>0.24729999999999999</v>
      </c>
      <c r="O4221" s="145">
        <f>L4221-K4221</f>
        <v>-6.8821042251042925</v>
      </c>
      <c r="P4221">
        <f t="shared" si="393"/>
        <v>1.7354782548682914</v>
      </c>
      <c r="Q4221">
        <f>IF(O4221&gt;0, IF(Q4220+O4221*Variables!$B$5&lt;Variables!$B$4, Q4220+O4221*Variables!$B$5, Variables!$B$4), IF(Q4220&gt;-O4221, Q4220+O4221/Variables!$B$5, 0))</f>
        <v>39.697000229996377</v>
      </c>
      <c r="R4221">
        <f>IF(O4221&gt;0, 0, IF(Q4220&gt;-O4221, 0, -O4221 - Q4220*Variables!$B$5))</f>
        <v>0</v>
      </c>
      <c r="S4221">
        <f t="shared" si="394"/>
        <v>0</v>
      </c>
      <c r="T4221">
        <f t="shared" si="395"/>
        <v>0</v>
      </c>
    </row>
    <row r="4222" spans="1:20" x14ac:dyDescent="0.3">
      <c r="A4222" s="3">
        <f t="shared" si="390"/>
        <v>43276</v>
      </c>
      <c r="B4222">
        <v>6</v>
      </c>
      <c r="C4222">
        <v>25</v>
      </c>
      <c r="D4222">
        <v>21</v>
      </c>
      <c r="E4222">
        <v>1</v>
      </c>
      <c r="F4222" s="1">
        <f>VLOOKUP(A4222,Weather!$A$1:$E$366, 5)</f>
        <v>0.35714285714285809</v>
      </c>
      <c r="G4222" s="1">
        <f>VLOOKUP(D4222, Summer!$A$1:$E$25, 2)</f>
        <v>403.43414919632897</v>
      </c>
      <c r="H4222" s="1">
        <f>VLOOKUP(D4222, Summer!$A$1:$E$25, 3)</f>
        <v>305.25297715532997</v>
      </c>
      <c r="I4222" s="1">
        <f>VLOOKUP(D4222, Summer!$A$1:$E$25, 5)</f>
        <v>313.15582306105603</v>
      </c>
      <c r="J4222" s="1">
        <f t="shared" si="391"/>
        <v>340.31768145568685</v>
      </c>
      <c r="K4222" s="47">
        <f t="shared" si="392"/>
        <v>6.3666713085455795</v>
      </c>
      <c r="L4222" s="48">
        <f>Solar!K4239/1000*Variables!$B$3</f>
        <v>0</v>
      </c>
      <c r="M4222">
        <f>IF(E4222=1, VLOOKUP(D4222, Sheet1!$A$2:$C$26, 2), Sheet1!$C$3)</f>
        <v>0.25796000000000002</v>
      </c>
      <c r="N4222" s="1">
        <f>'Electricity Rates'!$J$2</f>
        <v>0.24729999999999999</v>
      </c>
      <c r="O4222" s="145">
        <f>L4222-K4222</f>
        <v>-6.3666713085455795</v>
      </c>
      <c r="P4222">
        <f t="shared" si="393"/>
        <v>1.5744778146033218</v>
      </c>
      <c r="Q4222">
        <f>IF(O4222&gt;0, IF(Q4221+O4222*Variables!$B$5&lt;Variables!$B$4, Q4221+O4222*Variables!$B$5, Variables!$B$4), IF(Q4221&gt;-O4222, Q4221+O4222/Variables!$B$5, 0))</f>
        <v>32.923945646437247</v>
      </c>
      <c r="R4222">
        <f>IF(O4222&gt;0, 0, IF(Q4221&gt;-O4222, 0, -O4222 - Q4221*Variables!$B$5))</f>
        <v>0</v>
      </c>
      <c r="S4222">
        <f t="shared" si="394"/>
        <v>0</v>
      </c>
      <c r="T4222">
        <f t="shared" si="395"/>
        <v>0</v>
      </c>
    </row>
    <row r="4223" spans="1:20" x14ac:dyDescent="0.3">
      <c r="A4223" s="3">
        <f t="shared" si="390"/>
        <v>43276</v>
      </c>
      <c r="B4223">
        <v>6</v>
      </c>
      <c r="C4223">
        <v>25</v>
      </c>
      <c r="D4223">
        <v>22</v>
      </c>
      <c r="E4223">
        <v>1</v>
      </c>
      <c r="F4223" s="1">
        <f>VLOOKUP(A4223,Weather!$A$1:$E$366, 5)</f>
        <v>0.35714285714285809</v>
      </c>
      <c r="G4223" s="1">
        <f>VLOOKUP(D4223, Summer!$A$1:$E$25, 2)</f>
        <v>366.19777187885302</v>
      </c>
      <c r="H4223" s="1">
        <f>VLOOKUP(D4223, Summer!$A$1:$E$25, 3)</f>
        <v>263.18917633836901</v>
      </c>
      <c r="I4223" s="1">
        <f>VLOOKUP(D4223, Summer!$A$1:$E$25, 5)</f>
        <v>295.10418431306101</v>
      </c>
      <c r="J4223" s="1">
        <f t="shared" si="391"/>
        <v>299.97796045997052</v>
      </c>
      <c r="K4223" s="47">
        <f t="shared" si="392"/>
        <v>5.6119948451905506</v>
      </c>
      <c r="L4223" s="48">
        <f>Solar!K4240/1000*Variables!$B$3</f>
        <v>0</v>
      </c>
      <c r="M4223">
        <f>IF(E4223=1, VLOOKUP(D4223, Sheet1!$A$2:$C$26, 2), Sheet1!$C$3)</f>
        <v>0.18637999999999999</v>
      </c>
      <c r="N4223" s="1">
        <f>'Electricity Rates'!$J$2</f>
        <v>0.24729999999999999</v>
      </c>
      <c r="O4223" s="145">
        <f>L4223-K4223</f>
        <v>-5.6119948451905506</v>
      </c>
      <c r="P4223">
        <f t="shared" si="393"/>
        <v>1.387846325215623</v>
      </c>
      <c r="Q4223">
        <f>IF(O4223&gt;0, IF(Q4222+O4223*Variables!$B$5&lt;Variables!$B$4, Q4222+O4223*Variables!$B$5, Variables!$B$4), IF(Q4222&gt;-O4223, Q4222+O4223/Variables!$B$5, 0))</f>
        <v>26.953738364319641</v>
      </c>
      <c r="R4223">
        <f>IF(O4223&gt;0, 0, IF(Q4222&gt;-O4223, 0, -O4223 - Q4222*Variables!$B$5))</f>
        <v>0</v>
      </c>
      <c r="S4223">
        <f t="shared" si="394"/>
        <v>0</v>
      </c>
      <c r="T4223">
        <f t="shared" si="395"/>
        <v>0</v>
      </c>
    </row>
    <row r="4224" spans="1:20" x14ac:dyDescent="0.3">
      <c r="A4224" s="3">
        <f t="shared" si="390"/>
        <v>43276</v>
      </c>
      <c r="B4224">
        <v>6</v>
      </c>
      <c r="C4224">
        <v>25</v>
      </c>
      <c r="D4224">
        <v>23</v>
      </c>
      <c r="E4224">
        <v>1</v>
      </c>
      <c r="F4224" s="1">
        <f>VLOOKUP(A4224,Weather!$A$1:$E$366, 5)</f>
        <v>0.35714285714285809</v>
      </c>
      <c r="G4224" s="1">
        <f>VLOOKUP(D4224, Summer!$A$1:$E$25, 2)</f>
        <v>342.86102460129899</v>
      </c>
      <c r="H4224" s="1">
        <f>VLOOKUP(D4224, Summer!$A$1:$E$25, 3)</f>
        <v>273.02297434567402</v>
      </c>
      <c r="I4224" s="1">
        <f>VLOOKUP(D4224, Summer!$A$1:$E$25, 5)</f>
        <v>281.53182330021599</v>
      </c>
      <c r="J4224" s="1">
        <f t="shared" si="391"/>
        <v>297.96513515125446</v>
      </c>
      <c r="K4224" s="47">
        <f t="shared" si="392"/>
        <v>5.5743388612660558</v>
      </c>
      <c r="L4224" s="48">
        <f>Solar!K4241/1000*Variables!$B$3</f>
        <v>0</v>
      </c>
      <c r="M4224">
        <f>IF(E4224=1, VLOOKUP(D4224, Sheet1!$A$2:$C$26, 2), Sheet1!$C$3)</f>
        <v>0.18637999999999999</v>
      </c>
      <c r="N4224" s="1">
        <f>'Electricity Rates'!$J$2</f>
        <v>0.24729999999999999</v>
      </c>
      <c r="O4224" s="145">
        <f>L4224-K4224</f>
        <v>-5.5743388612660558</v>
      </c>
      <c r="P4224">
        <f t="shared" si="393"/>
        <v>1.3785340003910955</v>
      </c>
      <c r="Q4224">
        <f>IF(O4224&gt;0, IF(Q4223+O4224*Variables!$B$5&lt;Variables!$B$4, Q4223+O4224*Variables!$B$5, Variables!$B$4), IF(Q4223&gt;-O4224, Q4223+O4224/Variables!$B$5, 0))</f>
        <v>21.023590639568518</v>
      </c>
      <c r="R4224">
        <f>IF(O4224&gt;0, 0, IF(Q4223&gt;-O4224, 0, -O4224 - Q4223*Variables!$B$5))</f>
        <v>0</v>
      </c>
      <c r="S4224">
        <f t="shared" si="394"/>
        <v>0</v>
      </c>
      <c r="T4224">
        <f t="shared" si="395"/>
        <v>0</v>
      </c>
    </row>
    <row r="4225" spans="1:20" x14ac:dyDescent="0.3">
      <c r="A4225" s="3">
        <f t="shared" si="390"/>
        <v>43276</v>
      </c>
      <c r="B4225">
        <v>6</v>
      </c>
      <c r="C4225">
        <v>25</v>
      </c>
      <c r="D4225">
        <v>24</v>
      </c>
      <c r="E4225">
        <v>1</v>
      </c>
      <c r="F4225" s="1">
        <f>VLOOKUP(A4225,Weather!$A$1:$E$366, 5)</f>
        <v>0.35714285714285809</v>
      </c>
      <c r="G4225" s="1">
        <f>VLOOKUP(D4225, Summer!$A$1:$E$25, 2)</f>
        <v>310.26482453023402</v>
      </c>
      <c r="H4225" s="1">
        <f>VLOOKUP(D4225, Summer!$A$1:$E$25, 3)</f>
        <v>259.09090909090901</v>
      </c>
      <c r="I4225" s="1">
        <f>VLOOKUP(D4225, Summer!$A$1:$E$25, 5)</f>
        <v>276.86321013243497</v>
      </c>
      <c r="J4225" s="1">
        <f t="shared" si="391"/>
        <v>277.36730746209656</v>
      </c>
      <c r="K4225" s="47">
        <f t="shared" si="392"/>
        <v>5.1889942091575136</v>
      </c>
      <c r="L4225" s="48">
        <f>Solar!K4242/1000*Variables!$B$3</f>
        <v>0</v>
      </c>
      <c r="M4225">
        <f>IF(E4225=1, VLOOKUP(D4225, Sheet1!$A$2:$C$26, 2), Sheet1!$C$3)</f>
        <v>0.18637999999999999</v>
      </c>
      <c r="N4225" s="1">
        <f>'Electricity Rates'!$J$2</f>
        <v>0.24729999999999999</v>
      </c>
      <c r="O4225" s="145">
        <f>L4225-K4225</f>
        <v>-5.1889942091575136</v>
      </c>
      <c r="P4225">
        <f t="shared" si="393"/>
        <v>1.283238267924653</v>
      </c>
      <c r="Q4225">
        <f>IF(O4225&gt;0, IF(Q4224+O4225*Variables!$B$5&lt;Variables!$B$4, Q4224+O4225*Variables!$B$5, Variables!$B$4), IF(Q4224&gt;-O4225, Q4224+O4225/Variables!$B$5, 0))</f>
        <v>15.503384034081801</v>
      </c>
      <c r="R4225">
        <f>IF(O4225&gt;0, 0, IF(Q4224&gt;-O4225, 0, -O4225 - Q4224*Variables!$B$5))</f>
        <v>0</v>
      </c>
      <c r="S4225">
        <f t="shared" si="394"/>
        <v>0</v>
      </c>
      <c r="T4225">
        <f t="shared" si="395"/>
        <v>0</v>
      </c>
    </row>
    <row r="4226" spans="1:20" x14ac:dyDescent="0.3">
      <c r="A4226" s="3">
        <f t="shared" si="390"/>
        <v>43277</v>
      </c>
      <c r="B4226">
        <v>6</v>
      </c>
      <c r="C4226">
        <v>26</v>
      </c>
      <c r="D4226">
        <v>1</v>
      </c>
      <c r="E4226">
        <v>1</v>
      </c>
      <c r="F4226" s="1">
        <f>VLOOKUP(A4226,Weather!$A$1:$E$366, 5)</f>
        <v>0.35714285714285809</v>
      </c>
      <c r="G4226" s="1">
        <f>VLOOKUP(D4226, Summer!$A$1:$E$25, 2)</f>
        <v>305.44698283970399</v>
      </c>
      <c r="H4226" s="1">
        <f>VLOOKUP(D4226, Summer!$A$1:$E$25, 3)</f>
        <v>264.36707082495798</v>
      </c>
      <c r="I4226" s="1">
        <f>VLOOKUP(D4226, Summer!$A$1:$E$25, 5)</f>
        <v>276.703769768114</v>
      </c>
      <c r="J4226" s="1">
        <f t="shared" si="391"/>
        <v>279.03846797308159</v>
      </c>
      <c r="K4226" s="47">
        <f t="shared" si="392"/>
        <v>5.2202583198900259</v>
      </c>
      <c r="L4226" s="48">
        <f>Solar!K4243/1000*Variables!$B$3</f>
        <v>0</v>
      </c>
      <c r="M4226">
        <f>IF(E4226=1, VLOOKUP(D4226, Sheet1!$A$2:$C$26, 2), Sheet1!$C$3)</f>
        <v>0.18637999999999999</v>
      </c>
      <c r="N4226" s="1">
        <f>'Electricity Rates'!$J$2</f>
        <v>0.24729999999999999</v>
      </c>
      <c r="O4226" s="145">
        <f>L4226-K4226</f>
        <v>-5.2202583198900259</v>
      </c>
      <c r="P4226">
        <f t="shared" si="393"/>
        <v>1.2909698825088034</v>
      </c>
      <c r="Q4226">
        <f>IF(O4226&gt;0, IF(Q4225+O4226*Variables!$B$5&lt;Variables!$B$4, Q4225+O4226*Variables!$B$5, Variables!$B$4), IF(Q4225&gt;-O4226, Q4225+O4226/Variables!$B$5, 0))</f>
        <v>9.949917736326455</v>
      </c>
      <c r="R4226">
        <f>IF(O4226&gt;0, 0, IF(Q4225&gt;-O4226, 0, -O4226 - Q4225*Variables!$B$5))</f>
        <v>0</v>
      </c>
      <c r="S4226">
        <f t="shared" si="394"/>
        <v>0</v>
      </c>
      <c r="T4226">
        <f t="shared" si="395"/>
        <v>0</v>
      </c>
    </row>
    <row r="4227" spans="1:20" x14ac:dyDescent="0.3">
      <c r="A4227" s="3">
        <f t="shared" ref="A4227:A4290" si="396">DATE(2018, B4227, C4227)</f>
        <v>43277</v>
      </c>
      <c r="B4227">
        <v>6</v>
      </c>
      <c r="C4227">
        <v>26</v>
      </c>
      <c r="D4227">
        <v>2</v>
      </c>
      <c r="E4227">
        <v>1</v>
      </c>
      <c r="F4227" s="1">
        <f>VLOOKUP(A4227,Weather!$A$1:$E$366, 5)</f>
        <v>0.35714285714285809</v>
      </c>
      <c r="G4227" s="1">
        <f>VLOOKUP(D4227, Summer!$A$1:$E$25, 2)</f>
        <v>286.71906025959902</v>
      </c>
      <c r="H4227" s="1">
        <f>VLOOKUP(D4227, Summer!$A$1:$E$25, 3)</f>
        <v>260.03911906460002</v>
      </c>
      <c r="I4227" s="1">
        <f>VLOOKUP(D4227, Summer!$A$1:$E$25, 5)</f>
        <v>276.50446931271199</v>
      </c>
      <c r="J4227" s="1">
        <f t="shared" ref="J4227:J4290" si="397">IF(E4227=0, I4227, H4227 + (G4227-H4227)*F4227)</f>
        <v>269.5676694913854</v>
      </c>
      <c r="K4227" s="47">
        <f t="shared" ref="K4227:K4290" si="398">J4227*1000/53453</f>
        <v>5.0430783958128709</v>
      </c>
      <c r="L4227" s="48">
        <f>Solar!K4244/1000*Variables!$B$3</f>
        <v>0</v>
      </c>
      <c r="M4227">
        <f>IF(E4227=1, VLOOKUP(D4227, Sheet1!$A$2:$C$26, 2), Sheet1!$C$3)</f>
        <v>0.18637999999999999</v>
      </c>
      <c r="N4227" s="1">
        <f>'Electricity Rates'!$J$2</f>
        <v>0.24729999999999999</v>
      </c>
      <c r="O4227" s="145">
        <f>L4227-K4227</f>
        <v>-5.0430783958128709</v>
      </c>
      <c r="P4227">
        <f t="shared" ref="P4227:P4290" si="399">N4227*K4227</f>
        <v>1.247153287284523</v>
      </c>
      <c r="Q4227">
        <f>IF(O4227&gt;0, IF(Q4226+O4227*Variables!$B$5&lt;Variables!$B$4, Q4226+O4227*Variables!$B$5, Variables!$B$4), IF(Q4226&gt;-O4227, Q4226+O4227/Variables!$B$5, 0))</f>
        <v>4.5849407195042513</v>
      </c>
      <c r="R4227">
        <f>IF(O4227&gt;0, 0, IF(Q4226&gt;-O4227, 0, -O4227 - Q4226*Variables!$B$5))</f>
        <v>0</v>
      </c>
      <c r="S4227">
        <f t="shared" ref="S4227:S4290" si="400">R4227*M4227</f>
        <v>0</v>
      </c>
      <c r="T4227">
        <f t="shared" ref="T4227:T4290" si="401">IF(AND(R4227&gt;0, M4227&gt;0.3), 1, 0)</f>
        <v>0</v>
      </c>
    </row>
    <row r="4228" spans="1:20" x14ac:dyDescent="0.3">
      <c r="A4228" s="3">
        <f t="shared" si="396"/>
        <v>43277</v>
      </c>
      <c r="B4228">
        <v>6</v>
      </c>
      <c r="C4228">
        <v>26</v>
      </c>
      <c r="D4228">
        <v>3</v>
      </c>
      <c r="E4228">
        <v>1</v>
      </c>
      <c r="F4228" s="1">
        <f>VLOOKUP(A4228,Weather!$A$1:$E$366, 5)</f>
        <v>0.35714285714285809</v>
      </c>
      <c r="G4228" s="1">
        <f>VLOOKUP(D4228, Summer!$A$1:$E$25, 2)</f>
        <v>272.63131492590298</v>
      </c>
      <c r="H4228" s="1">
        <f>VLOOKUP(D4228, Summer!$A$1:$E$25, 3)</f>
        <v>241.571030279452</v>
      </c>
      <c r="I4228" s="1">
        <f>VLOOKUP(D4228, Summer!$A$1:$E$25, 5)</f>
        <v>276.33008141423602</v>
      </c>
      <c r="J4228" s="1">
        <f t="shared" si="397"/>
        <v>252.66398908175594</v>
      </c>
      <c r="K4228" s="47">
        <f t="shared" si="398"/>
        <v>4.7268439391943566</v>
      </c>
      <c r="L4228" s="48">
        <f>Solar!K4245/1000*Variables!$B$3</f>
        <v>0</v>
      </c>
      <c r="M4228">
        <f>IF(E4228=1, VLOOKUP(D4228, Sheet1!$A$2:$C$26, 2), Sheet1!$C$3)</f>
        <v>0.18637999999999999</v>
      </c>
      <c r="N4228" s="1">
        <f>'Electricity Rates'!$J$2</f>
        <v>0.24729999999999999</v>
      </c>
      <c r="O4228" s="145">
        <f>L4228-K4228</f>
        <v>-4.7268439391943566</v>
      </c>
      <c r="P4228">
        <f t="shared" si="399"/>
        <v>1.1689485061627645</v>
      </c>
      <c r="Q4228">
        <f>IF(O4228&gt;0, IF(Q4227+O4228*Variables!$B$5&lt;Variables!$B$4, Q4227+O4228*Variables!$B$5, Variables!$B$4), IF(Q4227&gt;-O4228, Q4227+O4228/Variables!$B$5, 0))</f>
        <v>0</v>
      </c>
      <c r="R4228">
        <f>IF(O4228&gt;0, 0, IF(Q4227&gt;-O4228, 0, -O4228 - Q4227*Variables!$B$5))</f>
        <v>0.41699966286036094</v>
      </c>
      <c r="S4228">
        <f t="shared" si="400"/>
        <v>7.7720397163914073E-2</v>
      </c>
      <c r="T4228">
        <f t="shared" si="401"/>
        <v>0</v>
      </c>
    </row>
    <row r="4229" spans="1:20" x14ac:dyDescent="0.3">
      <c r="A4229" s="3">
        <f t="shared" si="396"/>
        <v>43277</v>
      </c>
      <c r="B4229">
        <v>6</v>
      </c>
      <c r="C4229">
        <v>26</v>
      </c>
      <c r="D4229">
        <v>4</v>
      </c>
      <c r="E4229">
        <v>1</v>
      </c>
      <c r="F4229" s="1">
        <f>VLOOKUP(A4229,Weather!$A$1:$E$366, 5)</f>
        <v>0.35714285714285809</v>
      </c>
      <c r="G4229" s="1">
        <f>VLOOKUP(D4229, Summer!$A$1:$E$25, 2)</f>
        <v>286.33237882239803</v>
      </c>
      <c r="H4229" s="1">
        <f>VLOOKUP(D4229, Summer!$A$1:$E$25, 3)</f>
        <v>256.10019667595998</v>
      </c>
      <c r="I4229" s="1">
        <f>VLOOKUP(D4229, Summer!$A$1:$E$25, 5)</f>
        <v>276.13078095883401</v>
      </c>
      <c r="J4229" s="1">
        <f t="shared" si="397"/>
        <v>266.89740458540217</v>
      </c>
      <c r="K4229" s="47">
        <f t="shared" si="398"/>
        <v>4.9931230162086724</v>
      </c>
      <c r="L4229" s="48">
        <f>Solar!K4246/1000*Variables!$B$3</f>
        <v>0</v>
      </c>
      <c r="M4229">
        <f>IF(E4229=1, VLOOKUP(D4229, Sheet1!$A$2:$C$26, 2), Sheet1!$C$3)</f>
        <v>0.18637999999999999</v>
      </c>
      <c r="N4229" s="1">
        <f>'Electricity Rates'!$J$2</f>
        <v>0.24729999999999999</v>
      </c>
      <c r="O4229" s="145">
        <f>L4229-K4229</f>
        <v>-4.9931230162086724</v>
      </c>
      <c r="P4229">
        <f t="shared" si="399"/>
        <v>1.2347993219084046</v>
      </c>
      <c r="Q4229">
        <f>IF(O4229&gt;0, IF(Q4228+O4229*Variables!$B$5&lt;Variables!$B$4, Q4228+O4229*Variables!$B$5, Variables!$B$4), IF(Q4228&gt;-O4229, Q4228+O4229/Variables!$B$5, 0))</f>
        <v>0</v>
      </c>
      <c r="R4229">
        <f>IF(O4229&gt;0, 0, IF(Q4228&gt;-O4229, 0, -O4229 - Q4228*Variables!$B$5))</f>
        <v>4.9931230162086724</v>
      </c>
      <c r="S4229">
        <f t="shared" si="400"/>
        <v>0.93061826776097234</v>
      </c>
      <c r="T4229">
        <f t="shared" si="401"/>
        <v>0</v>
      </c>
    </row>
    <row r="4230" spans="1:20" x14ac:dyDescent="0.3">
      <c r="A4230" s="3">
        <f t="shared" si="396"/>
        <v>43277</v>
      </c>
      <c r="B4230">
        <v>6</v>
      </c>
      <c r="C4230">
        <v>26</v>
      </c>
      <c r="D4230">
        <v>5</v>
      </c>
      <c r="E4230">
        <v>1</v>
      </c>
      <c r="F4230" s="1">
        <f>VLOOKUP(A4230,Weather!$A$1:$E$366, 5)</f>
        <v>0.35714285714285809</v>
      </c>
      <c r="G4230" s="1">
        <f>VLOOKUP(D4230, Summer!$A$1:$E$25, 2)</f>
        <v>323.19252555232703</v>
      </c>
      <c r="H4230" s="1">
        <f>VLOOKUP(D4230, Summer!$A$1:$E$25, 3)</f>
        <v>290.90909090909099</v>
      </c>
      <c r="I4230" s="1">
        <f>VLOOKUP(D4230, Summer!$A$1:$E$25, 5)</f>
        <v>275.93148050343302</v>
      </c>
      <c r="J4230" s="1">
        <f t="shared" si="397"/>
        <v>302.43888899596101</v>
      </c>
      <c r="K4230" s="47">
        <f t="shared" si="398"/>
        <v>5.658033954987765</v>
      </c>
      <c r="L4230" s="48">
        <f>Solar!K4247/1000*Variables!$B$3</f>
        <v>0</v>
      </c>
      <c r="M4230">
        <f>IF(E4230=1, VLOOKUP(D4230, Sheet1!$A$2:$C$26, 2), Sheet1!$C$3)</f>
        <v>0.18637999999999999</v>
      </c>
      <c r="N4230" s="1">
        <f>'Electricity Rates'!$J$2</f>
        <v>0.24729999999999999</v>
      </c>
      <c r="O4230" s="145">
        <f>L4230-K4230</f>
        <v>-5.658033954987765</v>
      </c>
      <c r="P4230">
        <f t="shared" si="399"/>
        <v>1.3992317970684742</v>
      </c>
      <c r="Q4230">
        <f>IF(O4230&gt;0, IF(Q4229+O4230*Variables!$B$5&lt;Variables!$B$4, Q4229+O4230*Variables!$B$5, Variables!$B$4), IF(Q4229&gt;-O4230, Q4229+O4230/Variables!$B$5, 0))</f>
        <v>0</v>
      </c>
      <c r="R4230">
        <f>IF(O4230&gt;0, 0, IF(Q4229&gt;-O4230, 0, -O4230 - Q4229*Variables!$B$5))</f>
        <v>5.658033954987765</v>
      </c>
      <c r="S4230">
        <f t="shared" si="400"/>
        <v>1.0545443685306195</v>
      </c>
      <c r="T4230">
        <f t="shared" si="401"/>
        <v>0</v>
      </c>
    </row>
    <row r="4231" spans="1:20" x14ac:dyDescent="0.3">
      <c r="A4231" s="3">
        <f t="shared" si="396"/>
        <v>43277</v>
      </c>
      <c r="B4231">
        <v>6</v>
      </c>
      <c r="C4231">
        <v>26</v>
      </c>
      <c r="D4231">
        <v>6</v>
      </c>
      <c r="E4231">
        <v>1</v>
      </c>
      <c r="F4231" s="1">
        <f>VLOOKUP(A4231,Weather!$A$1:$E$366, 5)</f>
        <v>0.35714285714285809</v>
      </c>
      <c r="G4231" s="1">
        <f>VLOOKUP(D4231, Summer!$A$1:$E$25, 2)</f>
        <v>420.20776289112302</v>
      </c>
      <c r="H4231" s="1">
        <f>VLOOKUP(D4231, Summer!$A$1:$E$25, 3)</f>
        <v>354.54545454545399</v>
      </c>
      <c r="I4231" s="1">
        <f>VLOOKUP(D4231, Summer!$A$1:$E$25, 5)</f>
        <v>244.50179868660999</v>
      </c>
      <c r="J4231" s="1">
        <f t="shared" si="397"/>
        <v>377.99627895462157</v>
      </c>
      <c r="K4231" s="47">
        <f t="shared" si="398"/>
        <v>7.0715634099979718</v>
      </c>
      <c r="L4231" s="48">
        <f>Solar!K4248/1000*Variables!$B$3</f>
        <v>1.2393000000000001</v>
      </c>
      <c r="M4231">
        <f>IF(E4231=1, VLOOKUP(D4231, Sheet1!$A$2:$C$26, 2), Sheet1!$C$3)</f>
        <v>0.18637999999999999</v>
      </c>
      <c r="N4231" s="1">
        <f>'Electricity Rates'!$J$2</f>
        <v>0.24729999999999999</v>
      </c>
      <c r="O4231" s="145">
        <f>L4231-K4231</f>
        <v>-5.8322634099979718</v>
      </c>
      <c r="P4231">
        <f t="shared" si="399"/>
        <v>1.7487976312924984</v>
      </c>
      <c r="Q4231">
        <f>IF(O4231&gt;0, IF(Q4230+O4231*Variables!$B$5&lt;Variables!$B$4, Q4230+O4231*Variables!$B$5, Variables!$B$4), IF(Q4230&gt;-O4231, Q4230+O4231/Variables!$B$5, 0))</f>
        <v>0</v>
      </c>
      <c r="R4231">
        <f>IF(O4231&gt;0, 0, IF(Q4230&gt;-O4231, 0, -O4231 - Q4230*Variables!$B$5))</f>
        <v>5.8322634099979718</v>
      </c>
      <c r="S4231">
        <f t="shared" si="400"/>
        <v>1.087017254355422</v>
      </c>
      <c r="T4231">
        <f t="shared" si="401"/>
        <v>0</v>
      </c>
    </row>
    <row r="4232" spans="1:20" x14ac:dyDescent="0.3">
      <c r="A4232" s="3">
        <f t="shared" si="396"/>
        <v>43277</v>
      </c>
      <c r="B4232">
        <v>6</v>
      </c>
      <c r="C4232">
        <v>26</v>
      </c>
      <c r="D4232">
        <v>7</v>
      </c>
      <c r="E4232">
        <v>1</v>
      </c>
      <c r="F4232" s="1">
        <f>VLOOKUP(A4232,Weather!$A$1:$E$366, 5)</f>
        <v>0.35714285714285809</v>
      </c>
      <c r="G4232" s="1">
        <f>VLOOKUP(D4232, Summer!$A$1:$E$25, 2)</f>
        <v>767.23345107957198</v>
      </c>
      <c r="H4232" s="1">
        <f>VLOOKUP(D4232, Summer!$A$1:$E$25, 3)</f>
        <v>587.45596403639502</v>
      </c>
      <c r="I4232" s="1">
        <f>VLOOKUP(D4232, Summer!$A$1:$E$25, 5)</f>
        <v>275.57273968370998</v>
      </c>
      <c r="J4232" s="1">
        <f t="shared" si="397"/>
        <v>651.66220940895835</v>
      </c>
      <c r="K4232" s="47">
        <f t="shared" si="398"/>
        <v>12.19131216973712</v>
      </c>
      <c r="L4232" s="48">
        <f>Solar!K4249/1000*Variables!$B$3</f>
        <v>3.2990000000000004</v>
      </c>
      <c r="M4232">
        <f>IF(E4232=1, VLOOKUP(D4232, Sheet1!$A$2:$C$26, 2), Sheet1!$C$3)</f>
        <v>0.18637999999999999</v>
      </c>
      <c r="N4232" s="1">
        <f>'Electricity Rates'!$J$2</f>
        <v>0.24729999999999999</v>
      </c>
      <c r="O4232" s="145">
        <f>L4232-K4232</f>
        <v>-8.8923121697371208</v>
      </c>
      <c r="P4232">
        <f t="shared" si="399"/>
        <v>3.0149114995759896</v>
      </c>
      <c r="Q4232">
        <f>IF(O4232&gt;0, IF(Q4231+O4232*Variables!$B$5&lt;Variables!$B$4, Q4231+O4232*Variables!$B$5, Variables!$B$4), IF(Q4231&gt;-O4232, Q4231+O4232/Variables!$B$5, 0))</f>
        <v>0</v>
      </c>
      <c r="R4232">
        <f>IF(O4232&gt;0, 0, IF(Q4231&gt;-O4232, 0, -O4232 - Q4231*Variables!$B$5))</f>
        <v>8.8923121697371208</v>
      </c>
      <c r="S4232">
        <f t="shared" si="400"/>
        <v>1.6573491421956046</v>
      </c>
      <c r="T4232">
        <f t="shared" si="401"/>
        <v>0</v>
      </c>
    </row>
    <row r="4233" spans="1:20" x14ac:dyDescent="0.3">
      <c r="A4233" s="3">
        <f t="shared" si="396"/>
        <v>43277</v>
      </c>
      <c r="B4233">
        <v>6</v>
      </c>
      <c r="C4233">
        <v>26</v>
      </c>
      <c r="D4233">
        <v>8</v>
      </c>
      <c r="E4233">
        <v>1</v>
      </c>
      <c r="F4233" s="1">
        <f>VLOOKUP(A4233,Weather!$A$1:$E$366, 5)</f>
        <v>0.35714285714285809</v>
      </c>
      <c r="G4233" s="1">
        <f>VLOOKUP(D4233, Summer!$A$1:$E$25, 2)</f>
        <v>1109.6398637209199</v>
      </c>
      <c r="H4233" s="1">
        <f>VLOOKUP(D4233, Summer!$A$1:$E$25, 3)</f>
        <v>814.26008774773595</v>
      </c>
      <c r="I4233" s="1">
        <f>VLOOKUP(D4233, Summer!$A$1:$E$25, 5)</f>
        <v>328.96533168578299</v>
      </c>
      <c r="J4233" s="1">
        <f t="shared" si="397"/>
        <v>919.75286488101619</v>
      </c>
      <c r="K4233" s="47">
        <f t="shared" si="398"/>
        <v>17.206758552017963</v>
      </c>
      <c r="L4233" s="48">
        <f>Solar!K4250/1000*Variables!$B$3</f>
        <v>6.4368999999999996</v>
      </c>
      <c r="M4233">
        <f>IF(E4233=1, VLOOKUP(D4233, Sheet1!$A$2:$C$26, 2), Sheet1!$C$3)</f>
        <v>0.18637999999999999</v>
      </c>
      <c r="N4233" s="1">
        <f>'Electricity Rates'!$J$2</f>
        <v>0.24729999999999999</v>
      </c>
      <c r="O4233" s="145">
        <f>L4233-K4233</f>
        <v>-10.769858552017963</v>
      </c>
      <c r="P4233">
        <f t="shared" si="399"/>
        <v>4.2552313899140417</v>
      </c>
      <c r="Q4233">
        <f>IF(O4233&gt;0, IF(Q4232+O4233*Variables!$B$5&lt;Variables!$B$4, Q4232+O4233*Variables!$B$5, Variables!$B$4), IF(Q4232&gt;-O4233, Q4232+O4233/Variables!$B$5, 0))</f>
        <v>0</v>
      </c>
      <c r="R4233">
        <f>IF(O4233&gt;0, 0, IF(Q4232&gt;-O4233, 0, -O4233 - Q4232*Variables!$B$5))</f>
        <v>10.769858552017963</v>
      </c>
      <c r="S4233">
        <f t="shared" si="400"/>
        <v>2.0072862369251077</v>
      </c>
      <c r="T4233">
        <f t="shared" si="401"/>
        <v>0</v>
      </c>
    </row>
    <row r="4234" spans="1:20" x14ac:dyDescent="0.3">
      <c r="A4234" s="3">
        <f t="shared" si="396"/>
        <v>43277</v>
      </c>
      <c r="B4234">
        <v>6</v>
      </c>
      <c r="C4234">
        <v>26</v>
      </c>
      <c r="D4234">
        <v>9</v>
      </c>
      <c r="E4234">
        <v>1</v>
      </c>
      <c r="F4234" s="1">
        <f>VLOOKUP(A4234,Weather!$A$1:$E$366, 5)</f>
        <v>0.35714285714285809</v>
      </c>
      <c r="G4234" s="1">
        <f>VLOOKUP(D4234, Summer!$A$1:$E$25, 2)</f>
        <v>1322.40871182827</v>
      </c>
      <c r="H4234" s="1">
        <f>VLOOKUP(D4234, Summer!$A$1:$E$25, 3)</f>
        <v>1017.49011217013</v>
      </c>
      <c r="I4234" s="1">
        <f>VLOOKUP(D4234, Summer!$A$1:$E$25, 5)</f>
        <v>386.82225388885001</v>
      </c>
      <c r="J4234" s="1">
        <f t="shared" si="397"/>
        <v>1126.3896120480374</v>
      </c>
      <c r="K4234" s="47">
        <f t="shared" si="398"/>
        <v>21.072523750734987</v>
      </c>
      <c r="L4234" s="48">
        <f>Solar!K4251/1000*Variables!$B$3</f>
        <v>8.9933499999999995</v>
      </c>
      <c r="M4234">
        <f>IF(E4234=1, VLOOKUP(D4234, Sheet1!$A$2:$C$26, 2), Sheet1!$C$3)</f>
        <v>0.25796000000000002</v>
      </c>
      <c r="N4234" s="1">
        <f>'Electricity Rates'!$J$2</f>
        <v>0.24729999999999999</v>
      </c>
      <c r="O4234" s="145">
        <f>L4234-K4234</f>
        <v>-12.079173750734988</v>
      </c>
      <c r="P4234">
        <f t="shared" si="399"/>
        <v>5.2112351235567624</v>
      </c>
      <c r="Q4234">
        <f>IF(O4234&gt;0, IF(Q4233+O4234*Variables!$B$5&lt;Variables!$B$4, Q4233+O4234*Variables!$B$5, Variables!$B$4), IF(Q4233&gt;-O4234, Q4233+O4234/Variables!$B$5, 0))</f>
        <v>0</v>
      </c>
      <c r="R4234">
        <f>IF(O4234&gt;0, 0, IF(Q4233&gt;-O4234, 0, -O4234 - Q4233*Variables!$B$5))</f>
        <v>12.079173750734988</v>
      </c>
      <c r="S4234">
        <f t="shared" si="400"/>
        <v>3.1159436607395978</v>
      </c>
      <c r="T4234">
        <f t="shared" si="401"/>
        <v>0</v>
      </c>
    </row>
    <row r="4235" spans="1:20" x14ac:dyDescent="0.3">
      <c r="A4235" s="3">
        <f t="shared" si="396"/>
        <v>43277</v>
      </c>
      <c r="B4235">
        <v>6</v>
      </c>
      <c r="C4235">
        <v>26</v>
      </c>
      <c r="D4235">
        <v>10</v>
      </c>
      <c r="E4235">
        <v>1</v>
      </c>
      <c r="F4235" s="1">
        <f>VLOOKUP(A4235,Weather!$A$1:$E$366, 5)</f>
        <v>0.35714285714285809</v>
      </c>
      <c r="G4235" s="1">
        <f>VLOOKUP(D4235, Summer!$A$1:$E$25, 2)</f>
        <v>1424.0693518383</v>
      </c>
      <c r="H4235" s="1">
        <f>VLOOKUP(D4235, Summer!$A$1:$E$25, 3)</f>
        <v>1069.7659339946799</v>
      </c>
      <c r="I4235" s="1">
        <f>VLOOKUP(D4235, Summer!$A$1:$E$25, 5)</f>
        <v>417.88322986318002</v>
      </c>
      <c r="J4235" s="1">
        <f t="shared" si="397"/>
        <v>1196.3028689388302</v>
      </c>
      <c r="K4235" s="47">
        <f t="shared" si="398"/>
        <v>22.380462629577952</v>
      </c>
      <c r="L4235" s="48">
        <f>Solar!K4252/1000*Variables!$B$3</f>
        <v>12.726650000000001</v>
      </c>
      <c r="M4235">
        <f>IF(E4235=1, VLOOKUP(D4235, Sheet1!$A$2:$C$26, 2), Sheet1!$C$3)</f>
        <v>0.25796000000000002</v>
      </c>
      <c r="N4235" s="1">
        <f>'Electricity Rates'!$J$2</f>
        <v>0.24729999999999999</v>
      </c>
      <c r="O4235" s="145">
        <f>L4235-K4235</f>
        <v>-9.6538126295779509</v>
      </c>
      <c r="P4235">
        <f t="shared" si="399"/>
        <v>5.5346884082946275</v>
      </c>
      <c r="Q4235">
        <f>IF(O4235&gt;0, IF(Q4234+O4235*Variables!$B$5&lt;Variables!$B$4, Q4234+O4235*Variables!$B$5, Variables!$B$4), IF(Q4234&gt;-O4235, Q4234+O4235/Variables!$B$5, 0))</f>
        <v>0</v>
      </c>
      <c r="R4235">
        <f>IF(O4235&gt;0, 0, IF(Q4234&gt;-O4235, 0, -O4235 - Q4234*Variables!$B$5))</f>
        <v>9.6538126295779509</v>
      </c>
      <c r="S4235">
        <f t="shared" si="400"/>
        <v>2.4902975059259282</v>
      </c>
      <c r="T4235">
        <f t="shared" si="401"/>
        <v>0</v>
      </c>
    </row>
    <row r="4236" spans="1:20" x14ac:dyDescent="0.3">
      <c r="A4236" s="3">
        <f t="shared" si="396"/>
        <v>43277</v>
      </c>
      <c r="B4236">
        <v>6</v>
      </c>
      <c r="C4236">
        <v>26</v>
      </c>
      <c r="D4236">
        <v>11</v>
      </c>
      <c r="E4236">
        <v>1</v>
      </c>
      <c r="F4236" s="1">
        <f>VLOOKUP(A4236,Weather!$A$1:$E$366, 5)</f>
        <v>0.35714285714285809</v>
      </c>
      <c r="G4236" s="1">
        <f>VLOOKUP(D4236, Summer!$A$1:$E$25, 2)</f>
        <v>1497.9516334678001</v>
      </c>
      <c r="H4236" s="1">
        <f>VLOOKUP(D4236, Summer!$A$1:$E$25, 3)</f>
        <v>1079.6213447448599</v>
      </c>
      <c r="I4236" s="1">
        <f>VLOOKUP(D4236, Summer!$A$1:$E$25, 5)</f>
        <v>435.54125021175599</v>
      </c>
      <c r="J4236" s="1">
        <f t="shared" si="397"/>
        <v>1229.0250192887675</v>
      </c>
      <c r="K4236" s="47">
        <f t="shared" si="398"/>
        <v>22.992629399449374</v>
      </c>
      <c r="L4236" s="48">
        <f>Solar!K4253/1000*Variables!$B$3</f>
        <v>15.663249999999998</v>
      </c>
      <c r="M4236">
        <f>IF(E4236=1, VLOOKUP(D4236, Sheet1!$A$2:$C$26, 2), Sheet1!$C$3)</f>
        <v>0.25796000000000002</v>
      </c>
      <c r="N4236" s="1">
        <f>'Electricity Rates'!$J$2</f>
        <v>0.24729999999999999</v>
      </c>
      <c r="O4236" s="145">
        <f>L4236-K4236</f>
        <v>-7.3293793994493761</v>
      </c>
      <c r="P4236">
        <f t="shared" si="399"/>
        <v>5.6860772504838302</v>
      </c>
      <c r="Q4236">
        <f>IF(O4236&gt;0, IF(Q4235+O4236*Variables!$B$5&lt;Variables!$B$4, Q4235+O4236*Variables!$B$5, Variables!$B$4), IF(Q4235&gt;-O4236, Q4235+O4236/Variables!$B$5, 0))</f>
        <v>0</v>
      </c>
      <c r="R4236">
        <f>IF(O4236&gt;0, 0, IF(Q4235&gt;-O4236, 0, -O4236 - Q4235*Variables!$B$5))</f>
        <v>7.3293793994493761</v>
      </c>
      <c r="S4236">
        <f t="shared" si="400"/>
        <v>1.8906867098819613</v>
      </c>
      <c r="T4236">
        <f t="shared" si="401"/>
        <v>0</v>
      </c>
    </row>
    <row r="4237" spans="1:20" x14ac:dyDescent="0.3">
      <c r="A4237" s="3">
        <f t="shared" si="396"/>
        <v>43277</v>
      </c>
      <c r="B4237">
        <v>6</v>
      </c>
      <c r="C4237">
        <v>26</v>
      </c>
      <c r="D4237">
        <v>12</v>
      </c>
      <c r="E4237">
        <v>1</v>
      </c>
      <c r="F4237" s="1">
        <f>VLOOKUP(A4237,Weather!$A$1:$E$366, 5)</f>
        <v>0.35714285714285809</v>
      </c>
      <c r="G4237" s="1">
        <f>VLOOKUP(D4237, Summer!$A$1:$E$25, 2)</f>
        <v>1553.30978408544</v>
      </c>
      <c r="H4237" s="1">
        <f>VLOOKUP(D4237, Summer!$A$1:$E$25, 3)</f>
        <v>1117.7462231731799</v>
      </c>
      <c r="I4237" s="1">
        <f>VLOOKUP(D4237, Summer!$A$1:$E$25, 5)</f>
        <v>435.36187980189499</v>
      </c>
      <c r="J4237" s="1">
        <f t="shared" si="397"/>
        <v>1273.3046377847018</v>
      </c>
      <c r="K4237" s="47">
        <f t="shared" si="398"/>
        <v>23.821013559289501</v>
      </c>
      <c r="L4237" s="48">
        <f>Solar!K4254/1000*Variables!$B$3</f>
        <v>17.691699999999997</v>
      </c>
      <c r="M4237">
        <f>IF(E4237=1, VLOOKUP(D4237, Sheet1!$A$2:$C$26, 2), Sheet1!$C$3)</f>
        <v>0.25796000000000002</v>
      </c>
      <c r="N4237" s="1">
        <f>'Electricity Rates'!$J$2</f>
        <v>0.24729999999999999</v>
      </c>
      <c r="O4237" s="145">
        <f>L4237-K4237</f>
        <v>-6.1293135592895034</v>
      </c>
      <c r="P4237">
        <f t="shared" si="399"/>
        <v>5.8909366532122931</v>
      </c>
      <c r="Q4237">
        <f>IF(O4237&gt;0, IF(Q4236+O4237*Variables!$B$5&lt;Variables!$B$4, Q4236+O4237*Variables!$B$5, Variables!$B$4), IF(Q4236&gt;-O4237, Q4236+O4237/Variables!$B$5, 0))</f>
        <v>0</v>
      </c>
      <c r="R4237">
        <f>IF(O4237&gt;0, 0, IF(Q4236&gt;-O4237, 0, -O4237 - Q4236*Variables!$B$5))</f>
        <v>6.1293135592895034</v>
      </c>
      <c r="S4237">
        <f t="shared" si="400"/>
        <v>1.5811177257543205</v>
      </c>
      <c r="T4237">
        <f t="shared" si="401"/>
        <v>0</v>
      </c>
    </row>
    <row r="4238" spans="1:20" x14ac:dyDescent="0.3">
      <c r="A4238" s="3">
        <f t="shared" si="396"/>
        <v>43277</v>
      </c>
      <c r="B4238">
        <v>6</v>
      </c>
      <c r="C4238">
        <v>26</v>
      </c>
      <c r="D4238">
        <v>13</v>
      </c>
      <c r="E4238">
        <v>1</v>
      </c>
      <c r="F4238" s="1">
        <f>VLOOKUP(A4238,Weather!$A$1:$E$366, 5)</f>
        <v>0.35714285714285809</v>
      </c>
      <c r="G4238" s="1">
        <f>VLOOKUP(D4238, Summer!$A$1:$E$25, 2)</f>
        <v>1622.5675647430101</v>
      </c>
      <c r="H4238" s="1">
        <f>VLOOKUP(D4238, Summer!$A$1:$E$25, 3)</f>
        <v>1132.28619594112</v>
      </c>
      <c r="I4238" s="1">
        <f>VLOOKUP(D4238, Summer!$A$1:$E$25, 5)</f>
        <v>435.17254436926402</v>
      </c>
      <c r="J4238" s="1">
        <f t="shared" si="397"/>
        <v>1307.3866847989384</v>
      </c>
      <c r="K4238" s="47">
        <f t="shared" si="398"/>
        <v>24.458621308419332</v>
      </c>
      <c r="L4238" s="48">
        <f>Solar!K4255/1000*Variables!$B$3</f>
        <v>18.938500000000001</v>
      </c>
      <c r="M4238">
        <f>IF(E4238=1, VLOOKUP(D4238, Sheet1!$A$2:$C$26, 2), Sheet1!$C$3)</f>
        <v>0.55478000000000005</v>
      </c>
      <c r="N4238" s="1">
        <f>'Electricity Rates'!$J$2</f>
        <v>0.24729999999999999</v>
      </c>
      <c r="O4238" s="145">
        <f>L4238-K4238</f>
        <v>-5.5201213084193306</v>
      </c>
      <c r="P4238">
        <f t="shared" si="399"/>
        <v>6.0486170495721003</v>
      </c>
      <c r="Q4238">
        <f>IF(O4238&gt;0, IF(Q4237+O4238*Variables!$B$5&lt;Variables!$B$4, Q4237+O4238*Variables!$B$5, Variables!$B$4), IF(Q4237&gt;-O4238, Q4237+O4238/Variables!$B$5, 0))</f>
        <v>0</v>
      </c>
      <c r="R4238">
        <f>IF(O4238&gt;0, 0, IF(Q4237&gt;-O4238, 0, -O4238 - Q4237*Variables!$B$5))</f>
        <v>5.5201213084193306</v>
      </c>
      <c r="S4238">
        <f t="shared" si="400"/>
        <v>3.0624528994848763</v>
      </c>
      <c r="T4238">
        <f t="shared" si="401"/>
        <v>1</v>
      </c>
    </row>
    <row r="4239" spans="1:20" x14ac:dyDescent="0.3">
      <c r="A4239" s="3">
        <f t="shared" si="396"/>
        <v>43277</v>
      </c>
      <c r="B4239">
        <v>6</v>
      </c>
      <c r="C4239">
        <v>26</v>
      </c>
      <c r="D4239">
        <v>14</v>
      </c>
      <c r="E4239">
        <v>1</v>
      </c>
      <c r="F4239" s="1">
        <f>VLOOKUP(A4239,Weather!$A$1:$E$366, 5)</f>
        <v>0.35714285714285809</v>
      </c>
      <c r="G4239" s="1">
        <f>VLOOKUP(D4239, Summer!$A$1:$E$25, 2)</f>
        <v>1636.26340321468</v>
      </c>
      <c r="H4239" s="1">
        <f>VLOOKUP(D4239, Summer!$A$1:$E$25, 3)</f>
        <v>1156.2601309732199</v>
      </c>
      <c r="I4239" s="1">
        <f>VLOOKUP(D4239, Summer!$A$1:$E$25, 5)</f>
        <v>417.13087064403902</v>
      </c>
      <c r="J4239" s="1">
        <f t="shared" si="397"/>
        <v>1327.6898710594562</v>
      </c>
      <c r="K4239" s="47">
        <f t="shared" si="398"/>
        <v>24.838453801647358</v>
      </c>
      <c r="L4239" s="48">
        <f>Solar!K4256/1000*Variables!$B$3</f>
        <v>23.302250000000001</v>
      </c>
      <c r="M4239">
        <f>IF(E4239=1, VLOOKUP(D4239, Sheet1!$A$2:$C$26, 2), Sheet1!$C$3)</f>
        <v>0.55478000000000005</v>
      </c>
      <c r="N4239" s="1">
        <f>'Electricity Rates'!$J$2</f>
        <v>0.24729999999999999</v>
      </c>
      <c r="O4239" s="145">
        <f>L4239-K4239</f>
        <v>-1.5362038016473569</v>
      </c>
      <c r="P4239">
        <f t="shared" si="399"/>
        <v>6.1425496251473914</v>
      </c>
      <c r="Q4239">
        <f>IF(O4239&gt;0, IF(Q4238+O4239*Variables!$B$5&lt;Variables!$B$4, Q4238+O4239*Variables!$B$5, Variables!$B$4), IF(Q4238&gt;-O4239, Q4238+O4239/Variables!$B$5, 0))</f>
        <v>0</v>
      </c>
      <c r="R4239">
        <f>IF(O4239&gt;0, 0, IF(Q4238&gt;-O4239, 0, -O4239 - Q4238*Variables!$B$5))</f>
        <v>1.5362038016473569</v>
      </c>
      <c r="S4239">
        <f t="shared" si="400"/>
        <v>0.85225514507792077</v>
      </c>
      <c r="T4239">
        <f t="shared" si="401"/>
        <v>1</v>
      </c>
    </row>
    <row r="4240" spans="1:20" x14ac:dyDescent="0.3">
      <c r="A4240" s="3">
        <f t="shared" si="396"/>
        <v>43277</v>
      </c>
      <c r="B4240">
        <v>6</v>
      </c>
      <c r="C4240">
        <v>26</v>
      </c>
      <c r="D4240">
        <v>15</v>
      </c>
      <c r="E4240">
        <v>1</v>
      </c>
      <c r="F4240" s="1">
        <f>VLOOKUP(A4240,Weather!$A$1:$E$366, 5)</f>
        <v>0.35714285714285809</v>
      </c>
      <c r="G4240" s="1">
        <f>VLOOKUP(D4240, Summer!$A$1:$E$25, 2)</f>
        <v>1589.7727985285201</v>
      </c>
      <c r="H4240" s="1">
        <f>VLOOKUP(D4240, Summer!$A$1:$E$25, 3)</f>
        <v>1137.7596230737599</v>
      </c>
      <c r="I4240" s="1">
        <f>VLOOKUP(D4240, Summer!$A$1:$E$25, 5)</f>
        <v>403.543562097039</v>
      </c>
      <c r="J4240" s="1">
        <f t="shared" si="397"/>
        <v>1299.192900021889</v>
      </c>
      <c r="K4240" s="47">
        <f t="shared" si="398"/>
        <v>24.305331787212861</v>
      </c>
      <c r="L4240" s="48">
        <f>Solar!K4257/1000*Variables!$B$3</f>
        <v>22.072199999999999</v>
      </c>
      <c r="M4240">
        <f>IF(E4240=1, VLOOKUP(D4240, Sheet1!$A$2:$C$26, 2), Sheet1!$C$3)</f>
        <v>0.55478000000000005</v>
      </c>
      <c r="N4240" s="1">
        <f>'Electricity Rates'!$J$2</f>
        <v>0.24729999999999999</v>
      </c>
      <c r="O4240" s="145">
        <f>L4240-K4240</f>
        <v>-2.2331317872128622</v>
      </c>
      <c r="P4240">
        <f t="shared" si="399"/>
        <v>6.01070855097774</v>
      </c>
      <c r="Q4240">
        <f>IF(O4240&gt;0, IF(Q4239+O4240*Variables!$B$5&lt;Variables!$B$4, Q4239+O4240*Variables!$B$5, Variables!$B$4), IF(Q4239&gt;-O4240, Q4239+O4240/Variables!$B$5, 0))</f>
        <v>0</v>
      </c>
      <c r="R4240">
        <f>IF(O4240&gt;0, 0, IF(Q4239&gt;-O4240, 0, -O4240 - Q4239*Variables!$B$5))</f>
        <v>2.2331317872128622</v>
      </c>
      <c r="S4240">
        <f t="shared" si="400"/>
        <v>1.2388968529099518</v>
      </c>
      <c r="T4240">
        <f t="shared" si="401"/>
        <v>1</v>
      </c>
    </row>
    <row r="4241" spans="1:20" x14ac:dyDescent="0.3">
      <c r="A4241" s="3">
        <f t="shared" si="396"/>
        <v>43277</v>
      </c>
      <c r="B4241">
        <v>6</v>
      </c>
      <c r="C4241">
        <v>26</v>
      </c>
      <c r="D4241">
        <v>16</v>
      </c>
      <c r="E4241">
        <v>1</v>
      </c>
      <c r="F4241" s="1">
        <f>VLOOKUP(A4241,Weather!$A$1:$E$366, 5)</f>
        <v>0.35714285714285809</v>
      </c>
      <c r="G4241" s="1">
        <f>VLOOKUP(D4241, Summer!$A$1:$E$25, 2)</f>
        <v>1459.9523441255701</v>
      </c>
      <c r="H4241" s="1">
        <f>VLOOKUP(D4241, Summer!$A$1:$E$25, 3)</f>
        <v>1006.09479349024</v>
      </c>
      <c r="I4241" s="1">
        <f>VLOOKUP(D4241, Summer!$A$1:$E$25, 5)</f>
        <v>381.04254068220598</v>
      </c>
      <c r="J4241" s="1">
        <f t="shared" si="397"/>
        <v>1168.1867758600013</v>
      </c>
      <c r="K4241" s="47">
        <f t="shared" si="398"/>
        <v>21.854466089087634</v>
      </c>
      <c r="L4241" s="48">
        <f>Solar!K4258/1000*Variables!$B$3</f>
        <v>19.52825</v>
      </c>
      <c r="M4241">
        <f>IF(E4241=1, VLOOKUP(D4241, Sheet1!$A$2:$C$26, 2), Sheet1!$C$3)</f>
        <v>0.55478000000000005</v>
      </c>
      <c r="N4241" s="1">
        <f>'Electricity Rates'!$J$2</f>
        <v>0.24729999999999999</v>
      </c>
      <c r="O4241" s="145">
        <f>L4241-K4241</f>
        <v>-2.3262160890876338</v>
      </c>
      <c r="P4241">
        <f t="shared" si="399"/>
        <v>5.4046094638313713</v>
      </c>
      <c r="Q4241">
        <f>IF(O4241&gt;0, IF(Q4240+O4241*Variables!$B$5&lt;Variables!$B$4, Q4240+O4241*Variables!$B$5, Variables!$B$4), IF(Q4240&gt;-O4241, Q4240+O4241/Variables!$B$5, 0))</f>
        <v>0</v>
      </c>
      <c r="R4241">
        <f>IF(O4241&gt;0, 0, IF(Q4240&gt;-O4241, 0, -O4241 - Q4240*Variables!$B$5))</f>
        <v>2.3262160890876338</v>
      </c>
      <c r="S4241">
        <f t="shared" si="400"/>
        <v>1.2905381619040377</v>
      </c>
      <c r="T4241">
        <f t="shared" si="401"/>
        <v>1</v>
      </c>
    </row>
    <row r="4242" spans="1:20" x14ac:dyDescent="0.3">
      <c r="A4242" s="3">
        <f t="shared" si="396"/>
        <v>43277</v>
      </c>
      <c r="B4242">
        <v>6</v>
      </c>
      <c r="C4242">
        <v>26</v>
      </c>
      <c r="D4242">
        <v>17</v>
      </c>
      <c r="E4242">
        <v>1</v>
      </c>
      <c r="F4242" s="1">
        <f>VLOOKUP(A4242,Weather!$A$1:$E$366, 5)</f>
        <v>0.35714285714285809</v>
      </c>
      <c r="G4242" s="1">
        <f>VLOOKUP(D4242, Summer!$A$1:$E$25, 2)</f>
        <v>1144.9480592772099</v>
      </c>
      <c r="H4242" s="1">
        <f>VLOOKUP(D4242, Summer!$A$1:$E$25, 3)</f>
        <v>808.38142168622596</v>
      </c>
      <c r="I4242" s="1">
        <f>VLOOKUP(D4242, Summer!$A$1:$E$25, 5)</f>
        <v>371.93450987035499</v>
      </c>
      <c r="J4242" s="1">
        <f t="shared" si="397"/>
        <v>928.58379225443491</v>
      </c>
      <c r="K4242" s="47">
        <f t="shared" si="398"/>
        <v>17.371967752126821</v>
      </c>
      <c r="L4242" s="48">
        <f>Solar!K4259/1000*Variables!$B$3</f>
        <v>12.886699999999998</v>
      </c>
      <c r="M4242">
        <f>IF(E4242=1, VLOOKUP(D4242, Sheet1!$A$2:$C$26, 2), Sheet1!$C$3)</f>
        <v>0.55478000000000005</v>
      </c>
      <c r="N4242" s="1">
        <f>'Electricity Rates'!$J$2</f>
        <v>0.24729999999999999</v>
      </c>
      <c r="O4242" s="145">
        <f>L4242-K4242</f>
        <v>-4.4852677521268234</v>
      </c>
      <c r="P4242">
        <f t="shared" si="399"/>
        <v>4.296087625100963</v>
      </c>
      <c r="Q4242">
        <f>IF(O4242&gt;0, IF(Q4241+O4242*Variables!$B$5&lt;Variables!$B$4, Q4241+O4242*Variables!$B$5, Variables!$B$4), IF(Q4241&gt;-O4242, Q4241+O4242/Variables!$B$5, 0))</f>
        <v>0</v>
      </c>
      <c r="R4242">
        <f>IF(O4242&gt;0, 0, IF(Q4241&gt;-O4242, 0, -O4242 - Q4241*Variables!$B$5))</f>
        <v>4.4852677521268234</v>
      </c>
      <c r="S4242">
        <f t="shared" si="400"/>
        <v>2.4883368435249191</v>
      </c>
      <c r="T4242">
        <f t="shared" si="401"/>
        <v>1</v>
      </c>
    </row>
    <row r="4243" spans="1:20" x14ac:dyDescent="0.3">
      <c r="A4243" s="3">
        <f t="shared" si="396"/>
        <v>43277</v>
      </c>
      <c r="B4243">
        <v>6</v>
      </c>
      <c r="C4243">
        <v>26</v>
      </c>
      <c r="D4243">
        <v>18</v>
      </c>
      <c r="E4243">
        <v>1</v>
      </c>
      <c r="F4243" s="1">
        <f>VLOOKUP(A4243,Weather!$A$1:$E$366, 5)</f>
        <v>0.35714285714285809</v>
      </c>
      <c r="G4243" s="1">
        <f>VLOOKUP(D4243, Summer!$A$1:$E$25, 2)</f>
        <v>769.75210584620504</v>
      </c>
      <c r="H4243" s="1">
        <f>VLOOKUP(D4243, Summer!$A$1:$E$25, 3)</f>
        <v>572.92139445417001</v>
      </c>
      <c r="I4243" s="1">
        <f>VLOOKUP(D4243, Summer!$A$1:$E$25, 5)</f>
        <v>349.41355840998102</v>
      </c>
      <c r="J4243" s="1">
        <f t="shared" si="397"/>
        <v>643.21807709418272</v>
      </c>
      <c r="K4243" s="47">
        <f t="shared" si="398"/>
        <v>12.033339140818715</v>
      </c>
      <c r="L4243" s="48">
        <f>Solar!K4260/1000*Variables!$B$3</f>
        <v>7.5215500000000004</v>
      </c>
      <c r="M4243">
        <f>IF(E4243=1, VLOOKUP(D4243, Sheet1!$A$2:$C$26, 2), Sheet1!$C$3)</f>
        <v>0.55478000000000005</v>
      </c>
      <c r="N4243" s="1">
        <f>'Electricity Rates'!$J$2</f>
        <v>0.24729999999999999</v>
      </c>
      <c r="O4243" s="145">
        <f>L4243-K4243</f>
        <v>-4.5117891408187143</v>
      </c>
      <c r="P4243">
        <f t="shared" si="399"/>
        <v>2.9758447695244681</v>
      </c>
      <c r="Q4243">
        <f>IF(O4243&gt;0, IF(Q4242+O4243*Variables!$B$5&lt;Variables!$B$4, Q4242+O4243*Variables!$B$5, Variables!$B$4), IF(Q4242&gt;-O4243, Q4242+O4243/Variables!$B$5, 0))</f>
        <v>0</v>
      </c>
      <c r="R4243">
        <f>IF(O4243&gt;0, 0, IF(Q4242&gt;-O4243, 0, -O4243 - Q4242*Variables!$B$5))</f>
        <v>4.5117891408187143</v>
      </c>
      <c r="S4243">
        <f t="shared" si="400"/>
        <v>2.5030503795434065</v>
      </c>
      <c r="T4243">
        <f t="shared" si="401"/>
        <v>1</v>
      </c>
    </row>
    <row r="4244" spans="1:20" x14ac:dyDescent="0.3">
      <c r="A4244" s="3">
        <f t="shared" si="396"/>
        <v>43277</v>
      </c>
      <c r="B4244">
        <v>6</v>
      </c>
      <c r="C4244">
        <v>26</v>
      </c>
      <c r="D4244">
        <v>19</v>
      </c>
      <c r="E4244">
        <v>1</v>
      </c>
      <c r="F4244" s="1">
        <f>VLOOKUP(A4244,Weather!$A$1:$E$366, 5)</f>
        <v>0.35714285714285809</v>
      </c>
      <c r="G4244" s="1">
        <f>VLOOKUP(D4244, Summer!$A$1:$E$25, 2)</f>
        <v>565.86125451999203</v>
      </c>
      <c r="H4244" s="1">
        <f>VLOOKUP(D4244, Summer!$A$1:$E$25, 3)</f>
        <v>365.77406038600299</v>
      </c>
      <c r="I4244" s="1">
        <f>VLOOKUP(D4244, Summer!$A$1:$E$25, 5)</f>
        <v>331.38683221891199</v>
      </c>
      <c r="J4244" s="1">
        <f t="shared" si="397"/>
        <v>437.23377257671353</v>
      </c>
      <c r="K4244" s="47">
        <f t="shared" si="398"/>
        <v>8.1797798547642522</v>
      </c>
      <c r="L4244" s="48">
        <f>Solar!K4261/1000*Variables!$B$3</f>
        <v>1.3022</v>
      </c>
      <c r="M4244">
        <f>IF(E4244=1, VLOOKUP(D4244, Sheet1!$A$2:$C$26, 2), Sheet1!$C$3)</f>
        <v>0.25796000000000002</v>
      </c>
      <c r="N4244" s="1">
        <f>'Electricity Rates'!$J$2</f>
        <v>0.24729999999999999</v>
      </c>
      <c r="O4244" s="145">
        <f>L4244-K4244</f>
        <v>-6.8775798547642522</v>
      </c>
      <c r="P4244">
        <f t="shared" si="399"/>
        <v>2.0228595580831996</v>
      </c>
      <c r="Q4244">
        <f>IF(O4244&gt;0, IF(Q4243+O4244*Variables!$B$5&lt;Variables!$B$4, Q4243+O4244*Variables!$B$5, Variables!$B$4), IF(Q4243&gt;-O4244, Q4243+O4244/Variables!$B$5, 0))</f>
        <v>0</v>
      </c>
      <c r="R4244">
        <f>IF(O4244&gt;0, 0, IF(Q4243&gt;-O4244, 0, -O4244 - Q4243*Variables!$B$5))</f>
        <v>6.8775798547642522</v>
      </c>
      <c r="S4244">
        <f t="shared" si="400"/>
        <v>1.7741404993349867</v>
      </c>
      <c r="T4244">
        <f t="shared" si="401"/>
        <v>0</v>
      </c>
    </row>
    <row r="4245" spans="1:20" x14ac:dyDescent="0.3">
      <c r="A4245" s="3">
        <f t="shared" si="396"/>
        <v>43277</v>
      </c>
      <c r="B4245">
        <v>6</v>
      </c>
      <c r="C4245">
        <v>26</v>
      </c>
      <c r="D4245">
        <v>20</v>
      </c>
      <c r="E4245">
        <v>1</v>
      </c>
      <c r="F4245" s="1">
        <f>VLOOKUP(A4245,Weather!$A$1:$E$366, 5)</f>
        <v>0.35714285714285809</v>
      </c>
      <c r="G4245" s="1">
        <f>VLOOKUP(D4245, Summer!$A$1:$E$25, 2)</f>
        <v>459.178981251175</v>
      </c>
      <c r="H4245" s="1">
        <f>VLOOKUP(D4245, Summer!$A$1:$E$25, 3)</f>
        <v>328.41643432967999</v>
      </c>
      <c r="I4245" s="1">
        <f>VLOOKUP(D4245, Summer!$A$1:$E$25, 5)</f>
        <v>326.73316658528501</v>
      </c>
      <c r="J4245" s="1">
        <f t="shared" si="397"/>
        <v>375.11734394449974</v>
      </c>
      <c r="K4245" s="47">
        <f t="shared" si="398"/>
        <v>7.0177042251042927</v>
      </c>
      <c r="L4245" s="48">
        <f>Solar!K4262/1000*Variables!$B$3</f>
        <v>0.26349999999999996</v>
      </c>
      <c r="M4245">
        <f>IF(E4245=1, VLOOKUP(D4245, Sheet1!$A$2:$C$26, 2), Sheet1!$C$3)</f>
        <v>0.25796000000000002</v>
      </c>
      <c r="N4245" s="1">
        <f>'Electricity Rates'!$J$2</f>
        <v>0.24729999999999999</v>
      </c>
      <c r="O4245" s="145">
        <f>L4245-K4245</f>
        <v>-6.7542042251042931</v>
      </c>
      <c r="P4245">
        <f t="shared" si="399"/>
        <v>1.7354782548682914</v>
      </c>
      <c r="Q4245">
        <f>IF(O4245&gt;0, IF(Q4244+O4245*Variables!$B$5&lt;Variables!$B$4, Q4244+O4245*Variables!$B$5, Variables!$B$4), IF(Q4244&gt;-O4245, Q4244+O4245/Variables!$B$5, 0))</f>
        <v>0</v>
      </c>
      <c r="R4245">
        <f>IF(O4245&gt;0, 0, IF(Q4244&gt;-O4245, 0, -O4245 - Q4244*Variables!$B$5))</f>
        <v>6.7542042251042931</v>
      </c>
      <c r="S4245">
        <f t="shared" si="400"/>
        <v>1.7423145219079037</v>
      </c>
      <c r="T4245">
        <f t="shared" si="401"/>
        <v>0</v>
      </c>
    </row>
    <row r="4246" spans="1:20" x14ac:dyDescent="0.3">
      <c r="A4246" s="3">
        <f t="shared" si="396"/>
        <v>43277</v>
      </c>
      <c r="B4246">
        <v>6</v>
      </c>
      <c r="C4246">
        <v>26</v>
      </c>
      <c r="D4246">
        <v>21</v>
      </c>
      <c r="E4246">
        <v>1</v>
      </c>
      <c r="F4246" s="1">
        <f>VLOOKUP(A4246,Weather!$A$1:$E$366, 5)</f>
        <v>0.35714285714285809</v>
      </c>
      <c r="G4246" s="1">
        <f>VLOOKUP(D4246, Summer!$A$1:$E$25, 2)</f>
        <v>403.43414919632897</v>
      </c>
      <c r="H4246" s="1">
        <f>VLOOKUP(D4246, Summer!$A$1:$E$25, 3)</f>
        <v>305.25297715532997</v>
      </c>
      <c r="I4246" s="1">
        <f>VLOOKUP(D4246, Summer!$A$1:$E$25, 5)</f>
        <v>313.15582306105603</v>
      </c>
      <c r="J4246" s="1">
        <f t="shared" si="397"/>
        <v>340.31768145568685</v>
      </c>
      <c r="K4246" s="47">
        <f t="shared" si="398"/>
        <v>6.3666713085455795</v>
      </c>
      <c r="L4246" s="48">
        <f>Solar!K4263/1000*Variables!$B$3</f>
        <v>0</v>
      </c>
      <c r="M4246">
        <f>IF(E4246=1, VLOOKUP(D4246, Sheet1!$A$2:$C$26, 2), Sheet1!$C$3)</f>
        <v>0.25796000000000002</v>
      </c>
      <c r="N4246" s="1">
        <f>'Electricity Rates'!$J$2</f>
        <v>0.24729999999999999</v>
      </c>
      <c r="O4246" s="145">
        <f>L4246-K4246</f>
        <v>-6.3666713085455795</v>
      </c>
      <c r="P4246">
        <f t="shared" si="399"/>
        <v>1.5744778146033218</v>
      </c>
      <c r="Q4246">
        <f>IF(O4246&gt;0, IF(Q4245+O4246*Variables!$B$5&lt;Variables!$B$4, Q4245+O4246*Variables!$B$5, Variables!$B$4), IF(Q4245&gt;-O4246, Q4245+O4246/Variables!$B$5, 0))</f>
        <v>0</v>
      </c>
      <c r="R4246">
        <f>IF(O4246&gt;0, 0, IF(Q4245&gt;-O4246, 0, -O4246 - Q4245*Variables!$B$5))</f>
        <v>6.3666713085455795</v>
      </c>
      <c r="S4246">
        <f t="shared" si="400"/>
        <v>1.6423465307524179</v>
      </c>
      <c r="T4246">
        <f t="shared" si="401"/>
        <v>0</v>
      </c>
    </row>
    <row r="4247" spans="1:20" x14ac:dyDescent="0.3">
      <c r="A4247" s="3">
        <f t="shared" si="396"/>
        <v>43277</v>
      </c>
      <c r="B4247">
        <v>6</v>
      </c>
      <c r="C4247">
        <v>26</v>
      </c>
      <c r="D4247">
        <v>22</v>
      </c>
      <c r="E4247">
        <v>1</v>
      </c>
      <c r="F4247" s="1">
        <f>VLOOKUP(A4247,Weather!$A$1:$E$366, 5)</f>
        <v>0.35714285714285809</v>
      </c>
      <c r="G4247" s="1">
        <f>VLOOKUP(D4247, Summer!$A$1:$E$25, 2)</f>
        <v>366.19777187885302</v>
      </c>
      <c r="H4247" s="1">
        <f>VLOOKUP(D4247, Summer!$A$1:$E$25, 3)</f>
        <v>263.18917633836901</v>
      </c>
      <c r="I4247" s="1">
        <f>VLOOKUP(D4247, Summer!$A$1:$E$25, 5)</f>
        <v>295.10418431306101</v>
      </c>
      <c r="J4247" s="1">
        <f t="shared" si="397"/>
        <v>299.97796045997052</v>
      </c>
      <c r="K4247" s="47">
        <f t="shared" si="398"/>
        <v>5.6119948451905506</v>
      </c>
      <c r="L4247" s="48">
        <f>Solar!K4264/1000*Variables!$B$3</f>
        <v>0</v>
      </c>
      <c r="M4247">
        <f>IF(E4247=1, VLOOKUP(D4247, Sheet1!$A$2:$C$26, 2), Sheet1!$C$3)</f>
        <v>0.18637999999999999</v>
      </c>
      <c r="N4247" s="1">
        <f>'Electricity Rates'!$J$2</f>
        <v>0.24729999999999999</v>
      </c>
      <c r="O4247" s="145">
        <f>L4247-K4247</f>
        <v>-5.6119948451905506</v>
      </c>
      <c r="P4247">
        <f t="shared" si="399"/>
        <v>1.387846325215623</v>
      </c>
      <c r="Q4247">
        <f>IF(O4247&gt;0, IF(Q4246+O4247*Variables!$B$5&lt;Variables!$B$4, Q4246+O4247*Variables!$B$5, Variables!$B$4), IF(Q4246&gt;-O4247, Q4246+O4247/Variables!$B$5, 0))</f>
        <v>0</v>
      </c>
      <c r="R4247">
        <f>IF(O4247&gt;0, 0, IF(Q4246&gt;-O4247, 0, -O4247 - Q4246*Variables!$B$5))</f>
        <v>5.6119948451905506</v>
      </c>
      <c r="S4247">
        <f t="shared" si="400"/>
        <v>1.0459635992466148</v>
      </c>
      <c r="T4247">
        <f t="shared" si="401"/>
        <v>0</v>
      </c>
    </row>
    <row r="4248" spans="1:20" x14ac:dyDescent="0.3">
      <c r="A4248" s="3">
        <f t="shared" si="396"/>
        <v>43277</v>
      </c>
      <c r="B4248">
        <v>6</v>
      </c>
      <c r="C4248">
        <v>26</v>
      </c>
      <c r="D4248">
        <v>23</v>
      </c>
      <c r="E4248">
        <v>1</v>
      </c>
      <c r="F4248" s="1">
        <f>VLOOKUP(A4248,Weather!$A$1:$E$366, 5)</f>
        <v>0.35714285714285809</v>
      </c>
      <c r="G4248" s="1">
        <f>VLOOKUP(D4248, Summer!$A$1:$E$25, 2)</f>
        <v>342.86102460129899</v>
      </c>
      <c r="H4248" s="1">
        <f>VLOOKUP(D4248, Summer!$A$1:$E$25, 3)</f>
        <v>273.02297434567402</v>
      </c>
      <c r="I4248" s="1">
        <f>VLOOKUP(D4248, Summer!$A$1:$E$25, 5)</f>
        <v>281.53182330021599</v>
      </c>
      <c r="J4248" s="1">
        <f t="shared" si="397"/>
        <v>297.96513515125446</v>
      </c>
      <c r="K4248" s="47">
        <f t="shared" si="398"/>
        <v>5.5743388612660558</v>
      </c>
      <c r="L4248" s="48">
        <f>Solar!K4265/1000*Variables!$B$3</f>
        <v>0</v>
      </c>
      <c r="M4248">
        <f>IF(E4248=1, VLOOKUP(D4248, Sheet1!$A$2:$C$26, 2), Sheet1!$C$3)</f>
        <v>0.18637999999999999</v>
      </c>
      <c r="N4248" s="1">
        <f>'Electricity Rates'!$J$2</f>
        <v>0.24729999999999999</v>
      </c>
      <c r="O4248" s="145">
        <f>L4248-K4248</f>
        <v>-5.5743388612660558</v>
      </c>
      <c r="P4248">
        <f t="shared" si="399"/>
        <v>1.3785340003910955</v>
      </c>
      <c r="Q4248">
        <f>IF(O4248&gt;0, IF(Q4247+O4248*Variables!$B$5&lt;Variables!$B$4, Q4247+O4248*Variables!$B$5, Variables!$B$4), IF(Q4247&gt;-O4248, Q4247+O4248/Variables!$B$5, 0))</f>
        <v>0</v>
      </c>
      <c r="R4248">
        <f>IF(O4248&gt;0, 0, IF(Q4247&gt;-O4248, 0, -O4248 - Q4247*Variables!$B$5))</f>
        <v>5.5743388612660558</v>
      </c>
      <c r="S4248">
        <f t="shared" si="400"/>
        <v>1.0389452769627674</v>
      </c>
      <c r="T4248">
        <f t="shared" si="401"/>
        <v>0</v>
      </c>
    </row>
    <row r="4249" spans="1:20" x14ac:dyDescent="0.3">
      <c r="A4249" s="3">
        <f t="shared" si="396"/>
        <v>43277</v>
      </c>
      <c r="B4249">
        <v>6</v>
      </c>
      <c r="C4249">
        <v>26</v>
      </c>
      <c r="D4249">
        <v>24</v>
      </c>
      <c r="E4249">
        <v>1</v>
      </c>
      <c r="F4249" s="1">
        <f>VLOOKUP(A4249,Weather!$A$1:$E$366, 5)</f>
        <v>0.35714285714285809</v>
      </c>
      <c r="G4249" s="1">
        <f>VLOOKUP(D4249, Summer!$A$1:$E$25, 2)</f>
        <v>310.26482453023402</v>
      </c>
      <c r="H4249" s="1">
        <f>VLOOKUP(D4249, Summer!$A$1:$E$25, 3)</f>
        <v>259.09090909090901</v>
      </c>
      <c r="I4249" s="1">
        <f>VLOOKUP(D4249, Summer!$A$1:$E$25, 5)</f>
        <v>276.86321013243497</v>
      </c>
      <c r="J4249" s="1">
        <f t="shared" si="397"/>
        <v>277.36730746209656</v>
      </c>
      <c r="K4249" s="47">
        <f t="shared" si="398"/>
        <v>5.1889942091575136</v>
      </c>
      <c r="L4249" s="48">
        <f>Solar!K4266/1000*Variables!$B$3</f>
        <v>0</v>
      </c>
      <c r="M4249">
        <f>IF(E4249=1, VLOOKUP(D4249, Sheet1!$A$2:$C$26, 2), Sheet1!$C$3)</f>
        <v>0.18637999999999999</v>
      </c>
      <c r="N4249" s="1">
        <f>'Electricity Rates'!$J$2</f>
        <v>0.24729999999999999</v>
      </c>
      <c r="O4249" s="145">
        <f>L4249-K4249</f>
        <v>-5.1889942091575136</v>
      </c>
      <c r="P4249">
        <f t="shared" si="399"/>
        <v>1.283238267924653</v>
      </c>
      <c r="Q4249">
        <f>IF(O4249&gt;0, IF(Q4248+O4249*Variables!$B$5&lt;Variables!$B$4, Q4248+O4249*Variables!$B$5, Variables!$B$4), IF(Q4248&gt;-O4249, Q4248+O4249/Variables!$B$5, 0))</f>
        <v>0</v>
      </c>
      <c r="R4249">
        <f>IF(O4249&gt;0, 0, IF(Q4248&gt;-O4249, 0, -O4249 - Q4248*Variables!$B$5))</f>
        <v>5.1889942091575136</v>
      </c>
      <c r="S4249">
        <f t="shared" si="400"/>
        <v>0.96712474070277732</v>
      </c>
      <c r="T4249">
        <f t="shared" si="401"/>
        <v>0</v>
      </c>
    </row>
    <row r="4250" spans="1:20" x14ac:dyDescent="0.3">
      <c r="A4250" s="3">
        <f t="shared" si="396"/>
        <v>43278</v>
      </c>
      <c r="B4250">
        <v>6</v>
      </c>
      <c r="C4250">
        <v>27</v>
      </c>
      <c r="D4250">
        <v>1</v>
      </c>
      <c r="E4250">
        <v>1</v>
      </c>
      <c r="F4250" s="1">
        <f>VLOOKUP(A4250,Weather!$A$1:$E$366, 5)</f>
        <v>0.35714285714285809</v>
      </c>
      <c r="G4250" s="1">
        <f>VLOOKUP(D4250, Summer!$A$1:$E$25, 2)</f>
        <v>305.44698283970399</v>
      </c>
      <c r="H4250" s="1">
        <f>VLOOKUP(D4250, Summer!$A$1:$E$25, 3)</f>
        <v>264.36707082495798</v>
      </c>
      <c r="I4250" s="1">
        <f>VLOOKUP(D4250, Summer!$A$1:$E$25, 5)</f>
        <v>276.703769768114</v>
      </c>
      <c r="J4250" s="1">
        <f t="shared" si="397"/>
        <v>279.03846797308159</v>
      </c>
      <c r="K4250" s="47">
        <f t="shared" si="398"/>
        <v>5.2202583198900259</v>
      </c>
      <c r="L4250" s="48">
        <f>Solar!K4267/1000*Variables!$B$3</f>
        <v>0</v>
      </c>
      <c r="M4250">
        <f>IF(E4250=1, VLOOKUP(D4250, Sheet1!$A$2:$C$26, 2), Sheet1!$C$3)</f>
        <v>0.18637999999999999</v>
      </c>
      <c r="N4250" s="1">
        <f>'Electricity Rates'!$J$2</f>
        <v>0.24729999999999999</v>
      </c>
      <c r="O4250" s="145">
        <f>L4250-K4250</f>
        <v>-5.2202583198900259</v>
      </c>
      <c r="P4250">
        <f t="shared" si="399"/>
        <v>1.2909698825088034</v>
      </c>
      <c r="Q4250">
        <f>IF(O4250&gt;0, IF(Q4249+O4250*Variables!$B$5&lt;Variables!$B$4, Q4249+O4250*Variables!$B$5, Variables!$B$4), IF(Q4249&gt;-O4250, Q4249+O4250/Variables!$B$5, 0))</f>
        <v>0</v>
      </c>
      <c r="R4250">
        <f>IF(O4250&gt;0, 0, IF(Q4249&gt;-O4250, 0, -O4250 - Q4249*Variables!$B$5))</f>
        <v>5.2202583198900259</v>
      </c>
      <c r="S4250">
        <f t="shared" si="400"/>
        <v>0.97295174566110298</v>
      </c>
      <c r="T4250">
        <f t="shared" si="401"/>
        <v>0</v>
      </c>
    </row>
    <row r="4251" spans="1:20" x14ac:dyDescent="0.3">
      <c r="A4251" s="3">
        <f t="shared" si="396"/>
        <v>43278</v>
      </c>
      <c r="B4251">
        <v>6</v>
      </c>
      <c r="C4251">
        <v>27</v>
      </c>
      <c r="D4251">
        <v>2</v>
      </c>
      <c r="E4251">
        <v>1</v>
      </c>
      <c r="F4251" s="1">
        <f>VLOOKUP(A4251,Weather!$A$1:$E$366, 5)</f>
        <v>0.35714285714285809</v>
      </c>
      <c r="G4251" s="1">
        <f>VLOOKUP(D4251, Summer!$A$1:$E$25, 2)</f>
        <v>286.71906025959902</v>
      </c>
      <c r="H4251" s="1">
        <f>VLOOKUP(D4251, Summer!$A$1:$E$25, 3)</f>
        <v>260.03911906460002</v>
      </c>
      <c r="I4251" s="1">
        <f>VLOOKUP(D4251, Summer!$A$1:$E$25, 5)</f>
        <v>276.50446931271199</v>
      </c>
      <c r="J4251" s="1">
        <f t="shared" si="397"/>
        <v>269.5676694913854</v>
      </c>
      <c r="K4251" s="47">
        <f t="shared" si="398"/>
        <v>5.0430783958128709</v>
      </c>
      <c r="L4251" s="48">
        <f>Solar!K4268/1000*Variables!$B$3</f>
        <v>0</v>
      </c>
      <c r="M4251">
        <f>IF(E4251=1, VLOOKUP(D4251, Sheet1!$A$2:$C$26, 2), Sheet1!$C$3)</f>
        <v>0.18637999999999999</v>
      </c>
      <c r="N4251" s="1">
        <f>'Electricity Rates'!$J$2</f>
        <v>0.24729999999999999</v>
      </c>
      <c r="O4251" s="145">
        <f>L4251-K4251</f>
        <v>-5.0430783958128709</v>
      </c>
      <c r="P4251">
        <f t="shared" si="399"/>
        <v>1.247153287284523</v>
      </c>
      <c r="Q4251">
        <f>IF(O4251&gt;0, IF(Q4250+O4251*Variables!$B$5&lt;Variables!$B$4, Q4250+O4251*Variables!$B$5, Variables!$B$4), IF(Q4250&gt;-O4251, Q4250+O4251/Variables!$B$5, 0))</f>
        <v>0</v>
      </c>
      <c r="R4251">
        <f>IF(O4251&gt;0, 0, IF(Q4250&gt;-O4251, 0, -O4251 - Q4250*Variables!$B$5))</f>
        <v>5.0430783958128709</v>
      </c>
      <c r="S4251">
        <f t="shared" si="400"/>
        <v>0.93992895141160282</v>
      </c>
      <c r="T4251">
        <f t="shared" si="401"/>
        <v>0</v>
      </c>
    </row>
    <row r="4252" spans="1:20" x14ac:dyDescent="0.3">
      <c r="A4252" s="3">
        <f t="shared" si="396"/>
        <v>43278</v>
      </c>
      <c r="B4252">
        <v>6</v>
      </c>
      <c r="C4252">
        <v>27</v>
      </c>
      <c r="D4252">
        <v>3</v>
      </c>
      <c r="E4252">
        <v>1</v>
      </c>
      <c r="F4252" s="1">
        <f>VLOOKUP(A4252,Weather!$A$1:$E$366, 5)</f>
        <v>0.35714285714285809</v>
      </c>
      <c r="G4252" s="1">
        <f>VLOOKUP(D4252, Summer!$A$1:$E$25, 2)</f>
        <v>272.63131492590298</v>
      </c>
      <c r="H4252" s="1">
        <f>VLOOKUP(D4252, Summer!$A$1:$E$25, 3)</f>
        <v>241.571030279452</v>
      </c>
      <c r="I4252" s="1">
        <f>VLOOKUP(D4252, Summer!$A$1:$E$25, 5)</f>
        <v>276.33008141423602</v>
      </c>
      <c r="J4252" s="1">
        <f t="shared" si="397"/>
        <v>252.66398908175594</v>
      </c>
      <c r="K4252" s="47">
        <f t="shared" si="398"/>
        <v>4.7268439391943566</v>
      </c>
      <c r="L4252" s="48">
        <f>Solar!K4269/1000*Variables!$B$3</f>
        <v>0</v>
      </c>
      <c r="M4252">
        <f>IF(E4252=1, VLOOKUP(D4252, Sheet1!$A$2:$C$26, 2), Sheet1!$C$3)</f>
        <v>0.18637999999999999</v>
      </c>
      <c r="N4252" s="1">
        <f>'Electricity Rates'!$J$2</f>
        <v>0.24729999999999999</v>
      </c>
      <c r="O4252" s="145">
        <f>L4252-K4252</f>
        <v>-4.7268439391943566</v>
      </c>
      <c r="P4252">
        <f t="shared" si="399"/>
        <v>1.1689485061627645</v>
      </c>
      <c r="Q4252">
        <f>IF(O4252&gt;0, IF(Q4251+O4252*Variables!$B$5&lt;Variables!$B$4, Q4251+O4252*Variables!$B$5, Variables!$B$4), IF(Q4251&gt;-O4252, Q4251+O4252/Variables!$B$5, 0))</f>
        <v>0</v>
      </c>
      <c r="R4252">
        <f>IF(O4252&gt;0, 0, IF(Q4251&gt;-O4252, 0, -O4252 - Q4251*Variables!$B$5))</f>
        <v>4.7268439391943566</v>
      </c>
      <c r="S4252">
        <f t="shared" si="400"/>
        <v>0.88098917338704419</v>
      </c>
      <c r="T4252">
        <f t="shared" si="401"/>
        <v>0</v>
      </c>
    </row>
    <row r="4253" spans="1:20" x14ac:dyDescent="0.3">
      <c r="A4253" s="3">
        <f t="shared" si="396"/>
        <v>43278</v>
      </c>
      <c r="B4253">
        <v>6</v>
      </c>
      <c r="C4253">
        <v>27</v>
      </c>
      <c r="D4253">
        <v>4</v>
      </c>
      <c r="E4253">
        <v>1</v>
      </c>
      <c r="F4253" s="1">
        <f>VLOOKUP(A4253,Weather!$A$1:$E$366, 5)</f>
        <v>0.35714285714285809</v>
      </c>
      <c r="G4253" s="1">
        <f>VLOOKUP(D4253, Summer!$A$1:$E$25, 2)</f>
        <v>286.33237882239803</v>
      </c>
      <c r="H4253" s="1">
        <f>VLOOKUP(D4253, Summer!$A$1:$E$25, 3)</f>
        <v>256.10019667595998</v>
      </c>
      <c r="I4253" s="1">
        <f>VLOOKUP(D4253, Summer!$A$1:$E$25, 5)</f>
        <v>276.13078095883401</v>
      </c>
      <c r="J4253" s="1">
        <f t="shared" si="397"/>
        <v>266.89740458540217</v>
      </c>
      <c r="K4253" s="47">
        <f t="shared" si="398"/>
        <v>4.9931230162086724</v>
      </c>
      <c r="L4253" s="48">
        <f>Solar!K4270/1000*Variables!$B$3</f>
        <v>0</v>
      </c>
      <c r="M4253">
        <f>IF(E4253=1, VLOOKUP(D4253, Sheet1!$A$2:$C$26, 2), Sheet1!$C$3)</f>
        <v>0.18637999999999999</v>
      </c>
      <c r="N4253" s="1">
        <f>'Electricity Rates'!$J$2</f>
        <v>0.24729999999999999</v>
      </c>
      <c r="O4253" s="145">
        <f>L4253-K4253</f>
        <v>-4.9931230162086724</v>
      </c>
      <c r="P4253">
        <f t="shared" si="399"/>
        <v>1.2347993219084046</v>
      </c>
      <c r="Q4253">
        <f>IF(O4253&gt;0, IF(Q4252+O4253*Variables!$B$5&lt;Variables!$B$4, Q4252+O4253*Variables!$B$5, Variables!$B$4), IF(Q4252&gt;-O4253, Q4252+O4253/Variables!$B$5, 0))</f>
        <v>0</v>
      </c>
      <c r="R4253">
        <f>IF(O4253&gt;0, 0, IF(Q4252&gt;-O4253, 0, -O4253 - Q4252*Variables!$B$5))</f>
        <v>4.9931230162086724</v>
      </c>
      <c r="S4253">
        <f t="shared" si="400"/>
        <v>0.93061826776097234</v>
      </c>
      <c r="T4253">
        <f t="shared" si="401"/>
        <v>0</v>
      </c>
    </row>
    <row r="4254" spans="1:20" x14ac:dyDescent="0.3">
      <c r="A4254" s="3">
        <f t="shared" si="396"/>
        <v>43278</v>
      </c>
      <c r="B4254">
        <v>6</v>
      </c>
      <c r="C4254">
        <v>27</v>
      </c>
      <c r="D4254">
        <v>5</v>
      </c>
      <c r="E4254">
        <v>1</v>
      </c>
      <c r="F4254" s="1">
        <f>VLOOKUP(A4254,Weather!$A$1:$E$366, 5)</f>
        <v>0.35714285714285809</v>
      </c>
      <c r="G4254" s="1">
        <f>VLOOKUP(D4254, Summer!$A$1:$E$25, 2)</f>
        <v>323.19252555232703</v>
      </c>
      <c r="H4254" s="1">
        <f>VLOOKUP(D4254, Summer!$A$1:$E$25, 3)</f>
        <v>290.90909090909099</v>
      </c>
      <c r="I4254" s="1">
        <f>VLOOKUP(D4254, Summer!$A$1:$E$25, 5)</f>
        <v>275.93148050343302</v>
      </c>
      <c r="J4254" s="1">
        <f t="shared" si="397"/>
        <v>302.43888899596101</v>
      </c>
      <c r="K4254" s="47">
        <f t="shared" si="398"/>
        <v>5.658033954987765</v>
      </c>
      <c r="L4254" s="48">
        <f>Solar!K4271/1000*Variables!$B$3</f>
        <v>0</v>
      </c>
      <c r="M4254">
        <f>IF(E4254=1, VLOOKUP(D4254, Sheet1!$A$2:$C$26, 2), Sheet1!$C$3)</f>
        <v>0.18637999999999999</v>
      </c>
      <c r="N4254" s="1">
        <f>'Electricity Rates'!$J$2</f>
        <v>0.24729999999999999</v>
      </c>
      <c r="O4254" s="145">
        <f>L4254-K4254</f>
        <v>-5.658033954987765</v>
      </c>
      <c r="P4254">
        <f t="shared" si="399"/>
        <v>1.3992317970684742</v>
      </c>
      <c r="Q4254">
        <f>IF(O4254&gt;0, IF(Q4253+O4254*Variables!$B$5&lt;Variables!$B$4, Q4253+O4254*Variables!$B$5, Variables!$B$4), IF(Q4253&gt;-O4254, Q4253+O4254/Variables!$B$5, 0))</f>
        <v>0</v>
      </c>
      <c r="R4254">
        <f>IF(O4254&gt;0, 0, IF(Q4253&gt;-O4254, 0, -O4254 - Q4253*Variables!$B$5))</f>
        <v>5.658033954987765</v>
      </c>
      <c r="S4254">
        <f t="shared" si="400"/>
        <v>1.0545443685306195</v>
      </c>
      <c r="T4254">
        <f t="shared" si="401"/>
        <v>0</v>
      </c>
    </row>
    <row r="4255" spans="1:20" x14ac:dyDescent="0.3">
      <c r="A4255" s="3">
        <f t="shared" si="396"/>
        <v>43278</v>
      </c>
      <c r="B4255">
        <v>6</v>
      </c>
      <c r="C4255">
        <v>27</v>
      </c>
      <c r="D4255">
        <v>6</v>
      </c>
      <c r="E4255">
        <v>1</v>
      </c>
      <c r="F4255" s="1">
        <f>VLOOKUP(A4255,Weather!$A$1:$E$366, 5)</f>
        <v>0.35714285714285809</v>
      </c>
      <c r="G4255" s="1">
        <f>VLOOKUP(D4255, Summer!$A$1:$E$25, 2)</f>
        <v>420.20776289112302</v>
      </c>
      <c r="H4255" s="1">
        <f>VLOOKUP(D4255, Summer!$A$1:$E$25, 3)</f>
        <v>354.54545454545399</v>
      </c>
      <c r="I4255" s="1">
        <f>VLOOKUP(D4255, Summer!$A$1:$E$25, 5)</f>
        <v>244.50179868660999</v>
      </c>
      <c r="J4255" s="1">
        <f t="shared" si="397"/>
        <v>377.99627895462157</v>
      </c>
      <c r="K4255" s="47">
        <f t="shared" si="398"/>
        <v>7.0715634099979718</v>
      </c>
      <c r="L4255" s="48">
        <f>Solar!K4272/1000*Variables!$B$3</f>
        <v>0.89554999999999996</v>
      </c>
      <c r="M4255">
        <f>IF(E4255=1, VLOOKUP(D4255, Sheet1!$A$2:$C$26, 2), Sheet1!$C$3)</f>
        <v>0.18637999999999999</v>
      </c>
      <c r="N4255" s="1">
        <f>'Electricity Rates'!$J$2</f>
        <v>0.24729999999999999</v>
      </c>
      <c r="O4255" s="145">
        <f>L4255-K4255</f>
        <v>-6.1760134099979718</v>
      </c>
      <c r="P4255">
        <f t="shared" si="399"/>
        <v>1.7487976312924984</v>
      </c>
      <c r="Q4255">
        <f>IF(O4255&gt;0, IF(Q4254+O4255*Variables!$B$5&lt;Variables!$B$4, Q4254+O4255*Variables!$B$5, Variables!$B$4), IF(Q4254&gt;-O4255, Q4254+O4255/Variables!$B$5, 0))</f>
        <v>0</v>
      </c>
      <c r="R4255">
        <f>IF(O4255&gt;0, 0, IF(Q4254&gt;-O4255, 0, -O4255 - Q4254*Variables!$B$5))</f>
        <v>6.1760134099979718</v>
      </c>
      <c r="S4255">
        <f t="shared" si="400"/>
        <v>1.1510853793554219</v>
      </c>
      <c r="T4255">
        <f t="shared" si="401"/>
        <v>0</v>
      </c>
    </row>
    <row r="4256" spans="1:20" x14ac:dyDescent="0.3">
      <c r="A4256" s="3">
        <f t="shared" si="396"/>
        <v>43278</v>
      </c>
      <c r="B4256">
        <v>6</v>
      </c>
      <c r="C4256">
        <v>27</v>
      </c>
      <c r="D4256">
        <v>7</v>
      </c>
      <c r="E4256">
        <v>1</v>
      </c>
      <c r="F4256" s="1">
        <f>VLOOKUP(A4256,Weather!$A$1:$E$366, 5)</f>
        <v>0.35714285714285809</v>
      </c>
      <c r="G4256" s="1">
        <f>VLOOKUP(D4256, Summer!$A$1:$E$25, 2)</f>
        <v>767.23345107957198</v>
      </c>
      <c r="H4256" s="1">
        <f>VLOOKUP(D4256, Summer!$A$1:$E$25, 3)</f>
        <v>587.45596403639502</v>
      </c>
      <c r="I4256" s="1">
        <f>VLOOKUP(D4256, Summer!$A$1:$E$25, 5)</f>
        <v>275.57273968370998</v>
      </c>
      <c r="J4256" s="1">
        <f t="shared" si="397"/>
        <v>651.66220940895835</v>
      </c>
      <c r="K4256" s="47">
        <f t="shared" si="398"/>
        <v>12.19131216973712</v>
      </c>
      <c r="L4256" s="48">
        <f>Solar!K4273/1000*Variables!$B$3</f>
        <v>3.6157500000000002</v>
      </c>
      <c r="M4256">
        <f>IF(E4256=1, VLOOKUP(D4256, Sheet1!$A$2:$C$26, 2), Sheet1!$C$3)</f>
        <v>0.18637999999999999</v>
      </c>
      <c r="N4256" s="1">
        <f>'Electricity Rates'!$J$2</f>
        <v>0.24729999999999999</v>
      </c>
      <c r="O4256" s="145">
        <f>L4256-K4256</f>
        <v>-8.57556216973712</v>
      </c>
      <c r="P4256">
        <f t="shared" si="399"/>
        <v>3.0149114995759896</v>
      </c>
      <c r="Q4256">
        <f>IF(O4256&gt;0, IF(Q4255+O4256*Variables!$B$5&lt;Variables!$B$4, Q4255+O4256*Variables!$B$5, Variables!$B$4), IF(Q4255&gt;-O4256, Q4255+O4256/Variables!$B$5, 0))</f>
        <v>0</v>
      </c>
      <c r="R4256">
        <f>IF(O4256&gt;0, 0, IF(Q4255&gt;-O4256, 0, -O4256 - Q4255*Variables!$B$5))</f>
        <v>8.57556216973712</v>
      </c>
      <c r="S4256">
        <f t="shared" si="400"/>
        <v>1.5983132771956043</v>
      </c>
      <c r="T4256">
        <f t="shared" si="401"/>
        <v>0</v>
      </c>
    </row>
    <row r="4257" spans="1:20" x14ac:dyDescent="0.3">
      <c r="A4257" s="3">
        <f t="shared" si="396"/>
        <v>43278</v>
      </c>
      <c r="B4257">
        <v>6</v>
      </c>
      <c r="C4257">
        <v>27</v>
      </c>
      <c r="D4257">
        <v>8</v>
      </c>
      <c r="E4257">
        <v>1</v>
      </c>
      <c r="F4257" s="1">
        <f>VLOOKUP(A4257,Weather!$A$1:$E$366, 5)</f>
        <v>0.35714285714285809</v>
      </c>
      <c r="G4257" s="1">
        <f>VLOOKUP(D4257, Summer!$A$1:$E$25, 2)</f>
        <v>1109.6398637209199</v>
      </c>
      <c r="H4257" s="1">
        <f>VLOOKUP(D4257, Summer!$A$1:$E$25, 3)</f>
        <v>814.26008774773595</v>
      </c>
      <c r="I4257" s="1">
        <f>VLOOKUP(D4257, Summer!$A$1:$E$25, 5)</f>
        <v>328.96533168578299</v>
      </c>
      <c r="J4257" s="1">
        <f t="shared" si="397"/>
        <v>919.75286488101619</v>
      </c>
      <c r="K4257" s="47">
        <f t="shared" si="398"/>
        <v>17.206758552017963</v>
      </c>
      <c r="L4257" s="48">
        <f>Solar!K4274/1000*Variables!$B$3</f>
        <v>13.2296</v>
      </c>
      <c r="M4257">
        <f>IF(E4257=1, VLOOKUP(D4257, Sheet1!$A$2:$C$26, 2), Sheet1!$C$3)</f>
        <v>0.18637999999999999</v>
      </c>
      <c r="N4257" s="1">
        <f>'Electricity Rates'!$J$2</f>
        <v>0.24729999999999999</v>
      </c>
      <c r="O4257" s="145">
        <f>L4257-K4257</f>
        <v>-3.9771585520179631</v>
      </c>
      <c r="P4257">
        <f t="shared" si="399"/>
        <v>4.2552313899140417</v>
      </c>
      <c r="Q4257">
        <f>IF(O4257&gt;0, IF(Q4256+O4257*Variables!$B$5&lt;Variables!$B$4, Q4256+O4257*Variables!$B$5, Variables!$B$4), IF(Q4256&gt;-O4257, Q4256+O4257/Variables!$B$5, 0))</f>
        <v>0</v>
      </c>
      <c r="R4257">
        <f>IF(O4257&gt;0, 0, IF(Q4256&gt;-O4257, 0, -O4257 - Q4256*Variables!$B$5))</f>
        <v>3.9771585520179631</v>
      </c>
      <c r="S4257">
        <f t="shared" si="400"/>
        <v>0.74126281092510793</v>
      </c>
      <c r="T4257">
        <f t="shared" si="401"/>
        <v>0</v>
      </c>
    </row>
    <row r="4258" spans="1:20" x14ac:dyDescent="0.3">
      <c r="A4258" s="3">
        <f t="shared" si="396"/>
        <v>43278</v>
      </c>
      <c r="B4258">
        <v>6</v>
      </c>
      <c r="C4258">
        <v>27</v>
      </c>
      <c r="D4258">
        <v>9</v>
      </c>
      <c r="E4258">
        <v>1</v>
      </c>
      <c r="F4258" s="1">
        <f>VLOOKUP(A4258,Weather!$A$1:$E$366, 5)</f>
        <v>0.35714285714285809</v>
      </c>
      <c r="G4258" s="1">
        <f>VLOOKUP(D4258, Summer!$A$1:$E$25, 2)</f>
        <v>1322.40871182827</v>
      </c>
      <c r="H4258" s="1">
        <f>VLOOKUP(D4258, Summer!$A$1:$E$25, 3)</f>
        <v>1017.49011217013</v>
      </c>
      <c r="I4258" s="1">
        <f>VLOOKUP(D4258, Summer!$A$1:$E$25, 5)</f>
        <v>386.82225388885001</v>
      </c>
      <c r="J4258" s="1">
        <f t="shared" si="397"/>
        <v>1126.3896120480374</v>
      </c>
      <c r="K4258" s="47">
        <f t="shared" si="398"/>
        <v>21.072523750734987</v>
      </c>
      <c r="L4258" s="48">
        <f>Solar!K4275/1000*Variables!$B$3</f>
        <v>19.775499999999997</v>
      </c>
      <c r="M4258">
        <f>IF(E4258=1, VLOOKUP(D4258, Sheet1!$A$2:$C$26, 2), Sheet1!$C$3)</f>
        <v>0.25796000000000002</v>
      </c>
      <c r="N4258" s="1">
        <f>'Electricity Rates'!$J$2</f>
        <v>0.24729999999999999</v>
      </c>
      <c r="O4258" s="145">
        <f>L4258-K4258</f>
        <v>-1.29702375073499</v>
      </c>
      <c r="P4258">
        <f t="shared" si="399"/>
        <v>5.2112351235567624</v>
      </c>
      <c r="Q4258">
        <f>IF(O4258&gt;0, IF(Q4257+O4258*Variables!$B$5&lt;Variables!$B$4, Q4257+O4258*Variables!$B$5, Variables!$B$4), IF(Q4257&gt;-O4258, Q4257+O4258/Variables!$B$5, 0))</f>
        <v>0</v>
      </c>
      <c r="R4258">
        <f>IF(O4258&gt;0, 0, IF(Q4257&gt;-O4258, 0, -O4258 - Q4257*Variables!$B$5))</f>
        <v>1.29702375073499</v>
      </c>
      <c r="S4258">
        <f t="shared" si="400"/>
        <v>0.33458024673959802</v>
      </c>
      <c r="T4258">
        <f t="shared" si="401"/>
        <v>0</v>
      </c>
    </row>
    <row r="4259" spans="1:20" x14ac:dyDescent="0.3">
      <c r="A4259" s="3">
        <f t="shared" si="396"/>
        <v>43278</v>
      </c>
      <c r="B4259">
        <v>6</v>
      </c>
      <c r="C4259">
        <v>27</v>
      </c>
      <c r="D4259">
        <v>10</v>
      </c>
      <c r="E4259">
        <v>1</v>
      </c>
      <c r="F4259" s="1">
        <f>VLOOKUP(A4259,Weather!$A$1:$E$366, 5)</f>
        <v>0.35714285714285809</v>
      </c>
      <c r="G4259" s="1">
        <f>VLOOKUP(D4259, Summer!$A$1:$E$25, 2)</f>
        <v>1424.0693518383</v>
      </c>
      <c r="H4259" s="1">
        <f>VLOOKUP(D4259, Summer!$A$1:$E$25, 3)</f>
        <v>1069.7659339946799</v>
      </c>
      <c r="I4259" s="1">
        <f>VLOOKUP(D4259, Summer!$A$1:$E$25, 5)</f>
        <v>417.88322986318002</v>
      </c>
      <c r="J4259" s="1">
        <f t="shared" si="397"/>
        <v>1196.3028689388302</v>
      </c>
      <c r="K4259" s="47">
        <f t="shared" si="398"/>
        <v>22.380462629577952</v>
      </c>
      <c r="L4259" s="48">
        <f>Solar!K4276/1000*Variables!$B$3</f>
        <v>31.939800000000002</v>
      </c>
      <c r="M4259">
        <f>IF(E4259=1, VLOOKUP(D4259, Sheet1!$A$2:$C$26, 2), Sheet1!$C$3)</f>
        <v>0.25796000000000002</v>
      </c>
      <c r="N4259" s="1">
        <f>'Electricity Rates'!$J$2</f>
        <v>0.24729999999999999</v>
      </c>
      <c r="O4259" s="145">
        <f>L4259-K4259</f>
        <v>9.5593373704220497</v>
      </c>
      <c r="P4259">
        <f t="shared" si="399"/>
        <v>5.5346884082946275</v>
      </c>
      <c r="Q4259">
        <f>IF(O4259&gt;0, IF(Q4258+O4259*Variables!$B$5&lt;Variables!$B$4, Q4258+O4259*Variables!$B$5, Variables!$B$4), IF(Q4258&gt;-O4259, Q4258+O4259/Variables!$B$5, 0))</f>
        <v>8.9857771281967267</v>
      </c>
      <c r="R4259">
        <f>IF(O4259&gt;0, 0, IF(Q4258&gt;-O4259, 0, -O4259 - Q4258*Variables!$B$5))</f>
        <v>0</v>
      </c>
      <c r="S4259">
        <f t="shared" si="400"/>
        <v>0</v>
      </c>
      <c r="T4259">
        <f t="shared" si="401"/>
        <v>0</v>
      </c>
    </row>
    <row r="4260" spans="1:20" x14ac:dyDescent="0.3">
      <c r="A4260" s="3">
        <f t="shared" si="396"/>
        <v>43278</v>
      </c>
      <c r="B4260">
        <v>6</v>
      </c>
      <c r="C4260">
        <v>27</v>
      </c>
      <c r="D4260">
        <v>11</v>
      </c>
      <c r="E4260">
        <v>1</v>
      </c>
      <c r="F4260" s="1">
        <f>VLOOKUP(A4260,Weather!$A$1:$E$366, 5)</f>
        <v>0.35714285714285809</v>
      </c>
      <c r="G4260" s="1">
        <f>VLOOKUP(D4260, Summer!$A$1:$E$25, 2)</f>
        <v>1497.9516334678001</v>
      </c>
      <c r="H4260" s="1">
        <f>VLOOKUP(D4260, Summer!$A$1:$E$25, 3)</f>
        <v>1079.6213447448599</v>
      </c>
      <c r="I4260" s="1">
        <f>VLOOKUP(D4260, Summer!$A$1:$E$25, 5)</f>
        <v>435.54125021175599</v>
      </c>
      <c r="J4260" s="1">
        <f t="shared" si="397"/>
        <v>1229.0250192887675</v>
      </c>
      <c r="K4260" s="47">
        <f t="shared" si="398"/>
        <v>22.992629399449374</v>
      </c>
      <c r="L4260" s="48">
        <f>Solar!K4277/1000*Variables!$B$3</f>
        <v>37.25215</v>
      </c>
      <c r="M4260">
        <f>IF(E4260=1, VLOOKUP(D4260, Sheet1!$A$2:$C$26, 2), Sheet1!$C$3)</f>
        <v>0.25796000000000002</v>
      </c>
      <c r="N4260" s="1">
        <f>'Electricity Rates'!$J$2</f>
        <v>0.24729999999999999</v>
      </c>
      <c r="O4260" s="145">
        <f>L4260-K4260</f>
        <v>14.259520600550626</v>
      </c>
      <c r="P4260">
        <f t="shared" si="399"/>
        <v>5.6860772504838302</v>
      </c>
      <c r="Q4260">
        <f>IF(O4260&gt;0, IF(Q4259+O4260*Variables!$B$5&lt;Variables!$B$4, Q4259+O4260*Variables!$B$5, Variables!$B$4), IF(Q4259&gt;-O4260, Q4259+O4260/Variables!$B$5, 0))</f>
        <v>22.389726492714317</v>
      </c>
      <c r="R4260">
        <f>IF(O4260&gt;0, 0, IF(Q4259&gt;-O4260, 0, -O4260 - Q4259*Variables!$B$5))</f>
        <v>0</v>
      </c>
      <c r="S4260">
        <f t="shared" si="400"/>
        <v>0</v>
      </c>
      <c r="T4260">
        <f t="shared" si="401"/>
        <v>0</v>
      </c>
    </row>
    <row r="4261" spans="1:20" x14ac:dyDescent="0.3">
      <c r="A4261" s="3">
        <f t="shared" si="396"/>
        <v>43278</v>
      </c>
      <c r="B4261">
        <v>6</v>
      </c>
      <c r="C4261">
        <v>27</v>
      </c>
      <c r="D4261">
        <v>12</v>
      </c>
      <c r="E4261">
        <v>1</v>
      </c>
      <c r="F4261" s="1">
        <f>VLOOKUP(A4261,Weather!$A$1:$E$366, 5)</f>
        <v>0.35714285714285809</v>
      </c>
      <c r="G4261" s="1">
        <f>VLOOKUP(D4261, Summer!$A$1:$E$25, 2)</f>
        <v>1553.30978408544</v>
      </c>
      <c r="H4261" s="1">
        <f>VLOOKUP(D4261, Summer!$A$1:$E$25, 3)</f>
        <v>1117.7462231731799</v>
      </c>
      <c r="I4261" s="1">
        <f>VLOOKUP(D4261, Summer!$A$1:$E$25, 5)</f>
        <v>435.36187980189499</v>
      </c>
      <c r="J4261" s="1">
        <f t="shared" si="397"/>
        <v>1273.3046377847018</v>
      </c>
      <c r="K4261" s="47">
        <f t="shared" si="398"/>
        <v>23.821013559289501</v>
      </c>
      <c r="L4261" s="48">
        <f>Solar!K4278/1000*Variables!$B$3</f>
        <v>40.665900000000001</v>
      </c>
      <c r="M4261">
        <f>IF(E4261=1, VLOOKUP(D4261, Sheet1!$A$2:$C$26, 2), Sheet1!$C$3)</f>
        <v>0.25796000000000002</v>
      </c>
      <c r="N4261" s="1">
        <f>'Electricity Rates'!$J$2</f>
        <v>0.24729999999999999</v>
      </c>
      <c r="O4261" s="145">
        <f>L4261-K4261</f>
        <v>16.8448864407105</v>
      </c>
      <c r="P4261">
        <f t="shared" si="399"/>
        <v>5.8909366532122931</v>
      </c>
      <c r="Q4261">
        <f>IF(O4261&gt;0, IF(Q4260+O4261*Variables!$B$5&lt;Variables!$B$4, Q4260+O4261*Variables!$B$5, Variables!$B$4), IF(Q4260&gt;-O4261, Q4260+O4261/Variables!$B$5, 0))</f>
        <v>38.22391974698219</v>
      </c>
      <c r="R4261">
        <f>IF(O4261&gt;0, 0, IF(Q4260&gt;-O4261, 0, -O4261 - Q4260*Variables!$B$5))</f>
        <v>0</v>
      </c>
      <c r="S4261">
        <f t="shared" si="400"/>
        <v>0</v>
      </c>
      <c r="T4261">
        <f t="shared" si="401"/>
        <v>0</v>
      </c>
    </row>
    <row r="4262" spans="1:20" x14ac:dyDescent="0.3">
      <c r="A4262" s="3">
        <f t="shared" si="396"/>
        <v>43278</v>
      </c>
      <c r="B4262">
        <v>6</v>
      </c>
      <c r="C4262">
        <v>27</v>
      </c>
      <c r="D4262">
        <v>13</v>
      </c>
      <c r="E4262">
        <v>1</v>
      </c>
      <c r="F4262" s="1">
        <f>VLOOKUP(A4262,Weather!$A$1:$E$366, 5)</f>
        <v>0.35714285714285809</v>
      </c>
      <c r="G4262" s="1">
        <f>VLOOKUP(D4262, Summer!$A$1:$E$25, 2)</f>
        <v>1622.5675647430101</v>
      </c>
      <c r="H4262" s="1">
        <f>VLOOKUP(D4262, Summer!$A$1:$E$25, 3)</f>
        <v>1132.28619594112</v>
      </c>
      <c r="I4262" s="1">
        <f>VLOOKUP(D4262, Summer!$A$1:$E$25, 5)</f>
        <v>435.17254436926402</v>
      </c>
      <c r="J4262" s="1">
        <f t="shared" si="397"/>
        <v>1307.3866847989384</v>
      </c>
      <c r="K4262" s="47">
        <f t="shared" si="398"/>
        <v>24.458621308419332</v>
      </c>
      <c r="L4262" s="48">
        <f>Solar!K4279/1000*Variables!$B$3</f>
        <v>41.424050000000001</v>
      </c>
      <c r="M4262">
        <f>IF(E4262=1, VLOOKUP(D4262, Sheet1!$A$2:$C$26, 2), Sheet1!$C$3)</f>
        <v>0.55478000000000005</v>
      </c>
      <c r="N4262" s="1">
        <f>'Electricity Rates'!$J$2</f>
        <v>0.24729999999999999</v>
      </c>
      <c r="O4262" s="145">
        <f>L4262-K4262</f>
        <v>16.965428691580669</v>
      </c>
      <c r="P4262">
        <f t="shared" si="399"/>
        <v>6.0486170495721003</v>
      </c>
      <c r="Q4262">
        <f>IF(O4262&gt;0, IF(Q4261+O4262*Variables!$B$5&lt;Variables!$B$4, Q4261+O4262*Variables!$B$5, Variables!$B$4), IF(Q4261&gt;-O4262, Q4261+O4262/Variables!$B$5, 0))</f>
        <v>54.171422717068019</v>
      </c>
      <c r="R4262">
        <f>IF(O4262&gt;0, 0, IF(Q4261&gt;-O4262, 0, -O4262 - Q4261*Variables!$B$5))</f>
        <v>0</v>
      </c>
      <c r="S4262">
        <f t="shared" si="400"/>
        <v>0</v>
      </c>
      <c r="T4262">
        <f t="shared" si="401"/>
        <v>0</v>
      </c>
    </row>
    <row r="4263" spans="1:20" x14ac:dyDescent="0.3">
      <c r="A4263" s="3">
        <f t="shared" si="396"/>
        <v>43278</v>
      </c>
      <c r="B4263">
        <v>6</v>
      </c>
      <c r="C4263">
        <v>27</v>
      </c>
      <c r="D4263">
        <v>14</v>
      </c>
      <c r="E4263">
        <v>1</v>
      </c>
      <c r="F4263" s="1">
        <f>VLOOKUP(A4263,Weather!$A$1:$E$366, 5)</f>
        <v>0.35714285714285809</v>
      </c>
      <c r="G4263" s="1">
        <f>VLOOKUP(D4263, Summer!$A$1:$E$25, 2)</f>
        <v>1636.26340321468</v>
      </c>
      <c r="H4263" s="1">
        <f>VLOOKUP(D4263, Summer!$A$1:$E$25, 3)</f>
        <v>1156.2601309732199</v>
      </c>
      <c r="I4263" s="1">
        <f>VLOOKUP(D4263, Summer!$A$1:$E$25, 5)</f>
        <v>417.13087064403902</v>
      </c>
      <c r="J4263" s="1">
        <f t="shared" si="397"/>
        <v>1327.6898710594562</v>
      </c>
      <c r="K4263" s="47">
        <f t="shared" si="398"/>
        <v>24.838453801647358</v>
      </c>
      <c r="L4263" s="48">
        <f>Solar!K4280/1000*Variables!$B$3</f>
        <v>39.547650000000004</v>
      </c>
      <c r="M4263">
        <f>IF(E4263=1, VLOOKUP(D4263, Sheet1!$A$2:$C$26, 2), Sheet1!$C$3)</f>
        <v>0.55478000000000005</v>
      </c>
      <c r="N4263" s="1">
        <f>'Electricity Rates'!$J$2</f>
        <v>0.24729999999999999</v>
      </c>
      <c r="O4263" s="145">
        <f>L4263-K4263</f>
        <v>14.709196198352647</v>
      </c>
      <c r="P4263">
        <f t="shared" si="399"/>
        <v>6.1425496251473914</v>
      </c>
      <c r="Q4263">
        <f>IF(O4263&gt;0, IF(Q4262+O4263*Variables!$B$5&lt;Variables!$B$4, Q4262+O4263*Variables!$B$5, Variables!$B$4), IF(Q4262&gt;-O4263, Q4262+O4263/Variables!$B$5, 0))</f>
        <v>67.998067143519506</v>
      </c>
      <c r="R4263">
        <f>IF(O4263&gt;0, 0, IF(Q4262&gt;-O4263, 0, -O4263 - Q4262*Variables!$B$5))</f>
        <v>0</v>
      </c>
      <c r="S4263">
        <f t="shared" si="400"/>
        <v>0</v>
      </c>
      <c r="T4263">
        <f t="shared" si="401"/>
        <v>0</v>
      </c>
    </row>
    <row r="4264" spans="1:20" x14ac:dyDescent="0.3">
      <c r="A4264" s="3">
        <f t="shared" si="396"/>
        <v>43278</v>
      </c>
      <c r="B4264">
        <v>6</v>
      </c>
      <c r="C4264">
        <v>27</v>
      </c>
      <c r="D4264">
        <v>15</v>
      </c>
      <c r="E4264">
        <v>1</v>
      </c>
      <c r="F4264" s="1">
        <f>VLOOKUP(A4264,Weather!$A$1:$E$366, 5)</f>
        <v>0.35714285714285809</v>
      </c>
      <c r="G4264" s="1">
        <f>VLOOKUP(D4264, Summer!$A$1:$E$25, 2)</f>
        <v>1589.7727985285201</v>
      </c>
      <c r="H4264" s="1">
        <f>VLOOKUP(D4264, Summer!$A$1:$E$25, 3)</f>
        <v>1137.7596230737599</v>
      </c>
      <c r="I4264" s="1">
        <f>VLOOKUP(D4264, Summer!$A$1:$E$25, 5)</f>
        <v>403.543562097039</v>
      </c>
      <c r="J4264" s="1">
        <f t="shared" si="397"/>
        <v>1299.192900021889</v>
      </c>
      <c r="K4264" s="47">
        <f t="shared" si="398"/>
        <v>24.305331787212861</v>
      </c>
      <c r="L4264" s="48">
        <f>Solar!K4281/1000*Variables!$B$3</f>
        <v>35.020400000000002</v>
      </c>
      <c r="M4264">
        <f>IF(E4264=1, VLOOKUP(D4264, Sheet1!$A$2:$C$26, 2), Sheet1!$C$3)</f>
        <v>0.55478000000000005</v>
      </c>
      <c r="N4264" s="1">
        <f>'Electricity Rates'!$J$2</f>
        <v>0.24729999999999999</v>
      </c>
      <c r="O4264" s="145">
        <f>L4264-K4264</f>
        <v>10.715068212787141</v>
      </c>
      <c r="P4264">
        <f t="shared" si="399"/>
        <v>6.01070855097774</v>
      </c>
      <c r="Q4264">
        <f>IF(O4264&gt;0, IF(Q4263+O4264*Variables!$B$5&lt;Variables!$B$4, Q4263+O4264*Variables!$B$5, Variables!$B$4), IF(Q4263&gt;-O4264, Q4263+O4264/Variables!$B$5, 0))</f>
        <v>78.070231263539426</v>
      </c>
      <c r="R4264">
        <f>IF(O4264&gt;0, 0, IF(Q4263&gt;-O4264, 0, -O4264 - Q4263*Variables!$B$5))</f>
        <v>0</v>
      </c>
      <c r="S4264">
        <f t="shared" si="400"/>
        <v>0</v>
      </c>
      <c r="T4264">
        <f t="shared" si="401"/>
        <v>0</v>
      </c>
    </row>
    <row r="4265" spans="1:20" x14ac:dyDescent="0.3">
      <c r="A4265" s="3">
        <f t="shared" si="396"/>
        <v>43278</v>
      </c>
      <c r="B4265">
        <v>6</v>
      </c>
      <c r="C4265">
        <v>27</v>
      </c>
      <c r="D4265">
        <v>16</v>
      </c>
      <c r="E4265">
        <v>1</v>
      </c>
      <c r="F4265" s="1">
        <f>VLOOKUP(A4265,Weather!$A$1:$E$366, 5)</f>
        <v>0.35714285714285809</v>
      </c>
      <c r="G4265" s="1">
        <f>VLOOKUP(D4265, Summer!$A$1:$E$25, 2)</f>
        <v>1459.9523441255701</v>
      </c>
      <c r="H4265" s="1">
        <f>VLOOKUP(D4265, Summer!$A$1:$E$25, 3)</f>
        <v>1006.09479349024</v>
      </c>
      <c r="I4265" s="1">
        <f>VLOOKUP(D4265, Summer!$A$1:$E$25, 5)</f>
        <v>381.04254068220598</v>
      </c>
      <c r="J4265" s="1">
        <f t="shared" si="397"/>
        <v>1168.1867758600013</v>
      </c>
      <c r="K4265" s="47">
        <f t="shared" si="398"/>
        <v>21.854466089087634</v>
      </c>
      <c r="L4265" s="48">
        <f>Solar!K4282/1000*Variables!$B$3</f>
        <v>28.303500000000003</v>
      </c>
      <c r="M4265">
        <f>IF(E4265=1, VLOOKUP(D4265, Sheet1!$A$2:$C$26, 2), Sheet1!$C$3)</f>
        <v>0.55478000000000005</v>
      </c>
      <c r="N4265" s="1">
        <f>'Electricity Rates'!$J$2</f>
        <v>0.24729999999999999</v>
      </c>
      <c r="O4265" s="145">
        <f>L4265-K4265</f>
        <v>6.4490339109123695</v>
      </c>
      <c r="P4265">
        <f t="shared" si="399"/>
        <v>5.4046094638313713</v>
      </c>
      <c r="Q4265">
        <f>IF(O4265&gt;0, IF(Q4264+O4265*Variables!$B$5&lt;Variables!$B$4, Q4264+O4265*Variables!$B$5, Variables!$B$4), IF(Q4264&gt;-O4265, Q4264+O4265/Variables!$B$5, 0))</f>
        <v>84.132323139797052</v>
      </c>
      <c r="R4265">
        <f>IF(O4265&gt;0, 0, IF(Q4264&gt;-O4265, 0, -O4265 - Q4264*Variables!$B$5))</f>
        <v>0</v>
      </c>
      <c r="S4265">
        <f t="shared" si="400"/>
        <v>0</v>
      </c>
      <c r="T4265">
        <f t="shared" si="401"/>
        <v>0</v>
      </c>
    </row>
    <row r="4266" spans="1:20" x14ac:dyDescent="0.3">
      <c r="A4266" s="3">
        <f t="shared" si="396"/>
        <v>43278</v>
      </c>
      <c r="B4266">
        <v>6</v>
      </c>
      <c r="C4266">
        <v>27</v>
      </c>
      <c r="D4266">
        <v>17</v>
      </c>
      <c r="E4266">
        <v>1</v>
      </c>
      <c r="F4266" s="1">
        <f>VLOOKUP(A4266,Weather!$A$1:$E$366, 5)</f>
        <v>0.35714285714285809</v>
      </c>
      <c r="G4266" s="1">
        <f>VLOOKUP(D4266, Summer!$A$1:$E$25, 2)</f>
        <v>1144.9480592772099</v>
      </c>
      <c r="H4266" s="1">
        <f>VLOOKUP(D4266, Summer!$A$1:$E$25, 3)</f>
        <v>808.38142168622596</v>
      </c>
      <c r="I4266" s="1">
        <f>VLOOKUP(D4266, Summer!$A$1:$E$25, 5)</f>
        <v>371.93450987035499</v>
      </c>
      <c r="J4266" s="1">
        <f t="shared" si="397"/>
        <v>928.58379225443491</v>
      </c>
      <c r="K4266" s="47">
        <f t="shared" si="398"/>
        <v>17.371967752126821</v>
      </c>
      <c r="L4266" s="48">
        <f>Solar!K4283/1000*Variables!$B$3</f>
        <v>19.1996</v>
      </c>
      <c r="M4266">
        <f>IF(E4266=1, VLOOKUP(D4266, Sheet1!$A$2:$C$26, 2), Sheet1!$C$3)</f>
        <v>0.55478000000000005</v>
      </c>
      <c r="N4266" s="1">
        <f>'Electricity Rates'!$J$2</f>
        <v>0.24729999999999999</v>
      </c>
      <c r="O4266" s="145">
        <f>L4266-K4266</f>
        <v>1.8276322478731792</v>
      </c>
      <c r="P4266">
        <f t="shared" si="399"/>
        <v>4.296087625100963</v>
      </c>
      <c r="Q4266">
        <f>IF(O4266&gt;0, IF(Q4265+O4266*Variables!$B$5&lt;Variables!$B$4, Q4265+O4266*Variables!$B$5, Variables!$B$4), IF(Q4265&gt;-O4266, Q4265+O4266/Variables!$B$5, 0))</f>
        <v>85.850297452797847</v>
      </c>
      <c r="R4266">
        <f>IF(O4266&gt;0, 0, IF(Q4265&gt;-O4266, 0, -O4266 - Q4265*Variables!$B$5))</f>
        <v>0</v>
      </c>
      <c r="S4266">
        <f t="shared" si="400"/>
        <v>0</v>
      </c>
      <c r="T4266">
        <f t="shared" si="401"/>
        <v>0</v>
      </c>
    </row>
    <row r="4267" spans="1:20" x14ac:dyDescent="0.3">
      <c r="A4267" s="3">
        <f t="shared" si="396"/>
        <v>43278</v>
      </c>
      <c r="B4267">
        <v>6</v>
      </c>
      <c r="C4267">
        <v>27</v>
      </c>
      <c r="D4267">
        <v>18</v>
      </c>
      <c r="E4267">
        <v>1</v>
      </c>
      <c r="F4267" s="1">
        <f>VLOOKUP(A4267,Weather!$A$1:$E$366, 5)</f>
        <v>0.35714285714285809</v>
      </c>
      <c r="G4267" s="1">
        <f>VLOOKUP(D4267, Summer!$A$1:$E$25, 2)</f>
        <v>769.75210584620504</v>
      </c>
      <c r="H4267" s="1">
        <f>VLOOKUP(D4267, Summer!$A$1:$E$25, 3)</f>
        <v>572.92139445417001</v>
      </c>
      <c r="I4267" s="1">
        <f>VLOOKUP(D4267, Summer!$A$1:$E$25, 5)</f>
        <v>349.41355840998102</v>
      </c>
      <c r="J4267" s="1">
        <f t="shared" si="397"/>
        <v>643.21807709418272</v>
      </c>
      <c r="K4267" s="47">
        <f t="shared" si="398"/>
        <v>12.033339140818715</v>
      </c>
      <c r="L4267" s="48">
        <f>Solar!K4284/1000*Variables!$B$3</f>
        <v>9.1250999999999998</v>
      </c>
      <c r="M4267">
        <f>IF(E4267=1, VLOOKUP(D4267, Sheet1!$A$2:$C$26, 2), Sheet1!$C$3)</f>
        <v>0.55478000000000005</v>
      </c>
      <c r="N4267" s="1">
        <f>'Electricity Rates'!$J$2</f>
        <v>0.24729999999999999</v>
      </c>
      <c r="O4267" s="145">
        <f>L4267-K4267</f>
        <v>-2.9082391408187149</v>
      </c>
      <c r="P4267">
        <f t="shared" si="399"/>
        <v>2.9758447695244681</v>
      </c>
      <c r="Q4267">
        <f>IF(O4267&gt;0, IF(Q4266+O4267*Variables!$B$5&lt;Variables!$B$4, Q4266+O4267*Variables!$B$5, Variables!$B$4), IF(Q4266&gt;-O4267, Q4266+O4267/Variables!$B$5, 0))</f>
        <v>82.756426026394962</v>
      </c>
      <c r="R4267">
        <f>IF(O4267&gt;0, 0, IF(Q4266&gt;-O4267, 0, -O4267 - Q4266*Variables!$B$5))</f>
        <v>0</v>
      </c>
      <c r="S4267">
        <f t="shared" si="400"/>
        <v>0</v>
      </c>
      <c r="T4267">
        <f t="shared" si="401"/>
        <v>0</v>
      </c>
    </row>
    <row r="4268" spans="1:20" x14ac:dyDescent="0.3">
      <c r="A4268" s="3">
        <f t="shared" si="396"/>
        <v>43278</v>
      </c>
      <c r="B4268">
        <v>6</v>
      </c>
      <c r="C4268">
        <v>27</v>
      </c>
      <c r="D4268">
        <v>19</v>
      </c>
      <c r="E4268">
        <v>1</v>
      </c>
      <c r="F4268" s="1">
        <f>VLOOKUP(A4268,Weather!$A$1:$E$366, 5)</f>
        <v>0.35714285714285809</v>
      </c>
      <c r="G4268" s="1">
        <f>VLOOKUP(D4268, Summer!$A$1:$E$25, 2)</f>
        <v>565.86125451999203</v>
      </c>
      <c r="H4268" s="1">
        <f>VLOOKUP(D4268, Summer!$A$1:$E$25, 3)</f>
        <v>365.77406038600299</v>
      </c>
      <c r="I4268" s="1">
        <f>VLOOKUP(D4268, Summer!$A$1:$E$25, 5)</f>
        <v>331.38683221891199</v>
      </c>
      <c r="J4268" s="1">
        <f t="shared" si="397"/>
        <v>437.23377257671353</v>
      </c>
      <c r="K4268" s="47">
        <f t="shared" si="398"/>
        <v>8.1797798547642522</v>
      </c>
      <c r="L4268" s="48">
        <f>Solar!K4285/1000*Variables!$B$3</f>
        <v>1.7826000000000002</v>
      </c>
      <c r="M4268">
        <f>IF(E4268=1, VLOOKUP(D4268, Sheet1!$A$2:$C$26, 2), Sheet1!$C$3)</f>
        <v>0.25796000000000002</v>
      </c>
      <c r="N4268" s="1">
        <f>'Electricity Rates'!$J$2</f>
        <v>0.24729999999999999</v>
      </c>
      <c r="O4268" s="145">
        <f>L4268-K4268</f>
        <v>-6.3971798547642518</v>
      </c>
      <c r="P4268">
        <f t="shared" si="399"/>
        <v>2.0228595580831996</v>
      </c>
      <c r="Q4268">
        <f>IF(O4268&gt;0, IF(Q4267+O4268*Variables!$B$5&lt;Variables!$B$4, Q4267+O4268*Variables!$B$5, Variables!$B$4), IF(Q4267&gt;-O4268, Q4267+O4268/Variables!$B$5, 0))</f>
        <v>75.950915542603198</v>
      </c>
      <c r="R4268">
        <f>IF(O4268&gt;0, 0, IF(Q4267&gt;-O4268, 0, -O4268 - Q4267*Variables!$B$5))</f>
        <v>0</v>
      </c>
      <c r="S4268">
        <f t="shared" si="400"/>
        <v>0</v>
      </c>
      <c r="T4268">
        <f t="shared" si="401"/>
        <v>0</v>
      </c>
    </row>
    <row r="4269" spans="1:20" x14ac:dyDescent="0.3">
      <c r="A4269" s="3">
        <f t="shared" si="396"/>
        <v>43278</v>
      </c>
      <c r="B4269">
        <v>6</v>
      </c>
      <c r="C4269">
        <v>27</v>
      </c>
      <c r="D4269">
        <v>20</v>
      </c>
      <c r="E4269">
        <v>1</v>
      </c>
      <c r="F4269" s="1">
        <f>VLOOKUP(A4269,Weather!$A$1:$E$366, 5)</f>
        <v>0.35714285714285809</v>
      </c>
      <c r="G4269" s="1">
        <f>VLOOKUP(D4269, Summer!$A$1:$E$25, 2)</f>
        <v>459.178981251175</v>
      </c>
      <c r="H4269" s="1">
        <f>VLOOKUP(D4269, Summer!$A$1:$E$25, 3)</f>
        <v>328.41643432967999</v>
      </c>
      <c r="I4269" s="1">
        <f>VLOOKUP(D4269, Summer!$A$1:$E$25, 5)</f>
        <v>326.73316658528501</v>
      </c>
      <c r="J4269" s="1">
        <f t="shared" si="397"/>
        <v>375.11734394449974</v>
      </c>
      <c r="K4269" s="47">
        <f t="shared" si="398"/>
        <v>7.0177042251042927</v>
      </c>
      <c r="L4269" s="48">
        <f>Solar!K4286/1000*Variables!$B$3</f>
        <v>0.24559999999999998</v>
      </c>
      <c r="M4269">
        <f>IF(E4269=1, VLOOKUP(D4269, Sheet1!$A$2:$C$26, 2), Sheet1!$C$3)</f>
        <v>0.25796000000000002</v>
      </c>
      <c r="N4269" s="1">
        <f>'Electricity Rates'!$J$2</f>
        <v>0.24729999999999999</v>
      </c>
      <c r="O4269" s="145">
        <f>L4269-K4269</f>
        <v>-6.7721042251042931</v>
      </c>
      <c r="P4269">
        <f t="shared" si="399"/>
        <v>1.7354782548682914</v>
      </c>
      <c r="Q4269">
        <f>IF(O4269&gt;0, IF(Q4268+O4269*Variables!$B$5&lt;Variables!$B$4, Q4268+O4269*Variables!$B$5, Variables!$B$4), IF(Q4268&gt;-O4269, Q4268+O4269/Variables!$B$5, 0))</f>
        <v>68.746549345683732</v>
      </c>
      <c r="R4269">
        <f>IF(O4269&gt;0, 0, IF(Q4268&gt;-O4269, 0, -O4269 - Q4268*Variables!$B$5))</f>
        <v>0</v>
      </c>
      <c r="S4269">
        <f t="shared" si="400"/>
        <v>0</v>
      </c>
      <c r="T4269">
        <f t="shared" si="401"/>
        <v>0</v>
      </c>
    </row>
    <row r="4270" spans="1:20" x14ac:dyDescent="0.3">
      <c r="A4270" s="3">
        <f t="shared" si="396"/>
        <v>43278</v>
      </c>
      <c r="B4270">
        <v>6</v>
      </c>
      <c r="C4270">
        <v>27</v>
      </c>
      <c r="D4270">
        <v>21</v>
      </c>
      <c r="E4270">
        <v>1</v>
      </c>
      <c r="F4270" s="1">
        <f>VLOOKUP(A4270,Weather!$A$1:$E$366, 5)</f>
        <v>0.35714285714285809</v>
      </c>
      <c r="G4270" s="1">
        <f>VLOOKUP(D4270, Summer!$A$1:$E$25, 2)</f>
        <v>403.43414919632897</v>
      </c>
      <c r="H4270" s="1">
        <f>VLOOKUP(D4270, Summer!$A$1:$E$25, 3)</f>
        <v>305.25297715532997</v>
      </c>
      <c r="I4270" s="1">
        <f>VLOOKUP(D4270, Summer!$A$1:$E$25, 5)</f>
        <v>313.15582306105603</v>
      </c>
      <c r="J4270" s="1">
        <f t="shared" si="397"/>
        <v>340.31768145568685</v>
      </c>
      <c r="K4270" s="47">
        <f t="shared" si="398"/>
        <v>6.3666713085455795</v>
      </c>
      <c r="L4270" s="48">
        <f>Solar!K4287/1000*Variables!$B$3</f>
        <v>0</v>
      </c>
      <c r="M4270">
        <f>IF(E4270=1, VLOOKUP(D4270, Sheet1!$A$2:$C$26, 2), Sheet1!$C$3)</f>
        <v>0.25796000000000002</v>
      </c>
      <c r="N4270" s="1">
        <f>'Electricity Rates'!$J$2</f>
        <v>0.24729999999999999</v>
      </c>
      <c r="O4270" s="145">
        <f>L4270-K4270</f>
        <v>-6.3666713085455795</v>
      </c>
      <c r="P4270">
        <f t="shared" si="399"/>
        <v>1.5744778146033218</v>
      </c>
      <c r="Q4270">
        <f>IF(O4270&gt;0, IF(Q4269+O4270*Variables!$B$5&lt;Variables!$B$4, Q4269+O4270*Variables!$B$5, Variables!$B$4), IF(Q4269&gt;-O4270, Q4269+O4270/Variables!$B$5, 0))</f>
        <v>61.973494762124602</v>
      </c>
      <c r="R4270">
        <f>IF(O4270&gt;0, 0, IF(Q4269&gt;-O4270, 0, -O4270 - Q4269*Variables!$B$5))</f>
        <v>0</v>
      </c>
      <c r="S4270">
        <f t="shared" si="400"/>
        <v>0</v>
      </c>
      <c r="T4270">
        <f t="shared" si="401"/>
        <v>0</v>
      </c>
    </row>
    <row r="4271" spans="1:20" x14ac:dyDescent="0.3">
      <c r="A4271" s="3">
        <f t="shared" si="396"/>
        <v>43278</v>
      </c>
      <c r="B4271">
        <v>6</v>
      </c>
      <c r="C4271">
        <v>27</v>
      </c>
      <c r="D4271">
        <v>22</v>
      </c>
      <c r="E4271">
        <v>1</v>
      </c>
      <c r="F4271" s="1">
        <f>VLOOKUP(A4271,Weather!$A$1:$E$366, 5)</f>
        <v>0.35714285714285809</v>
      </c>
      <c r="G4271" s="1">
        <f>VLOOKUP(D4271, Summer!$A$1:$E$25, 2)</f>
        <v>366.19777187885302</v>
      </c>
      <c r="H4271" s="1">
        <f>VLOOKUP(D4271, Summer!$A$1:$E$25, 3)</f>
        <v>263.18917633836901</v>
      </c>
      <c r="I4271" s="1">
        <f>VLOOKUP(D4271, Summer!$A$1:$E$25, 5)</f>
        <v>295.10418431306101</v>
      </c>
      <c r="J4271" s="1">
        <f t="shared" si="397"/>
        <v>299.97796045997052</v>
      </c>
      <c r="K4271" s="47">
        <f t="shared" si="398"/>
        <v>5.6119948451905506</v>
      </c>
      <c r="L4271" s="48">
        <f>Solar!K4288/1000*Variables!$B$3</f>
        <v>0</v>
      </c>
      <c r="M4271">
        <f>IF(E4271=1, VLOOKUP(D4271, Sheet1!$A$2:$C$26, 2), Sheet1!$C$3)</f>
        <v>0.18637999999999999</v>
      </c>
      <c r="N4271" s="1">
        <f>'Electricity Rates'!$J$2</f>
        <v>0.24729999999999999</v>
      </c>
      <c r="O4271" s="145">
        <f>L4271-K4271</f>
        <v>-5.6119948451905506</v>
      </c>
      <c r="P4271">
        <f t="shared" si="399"/>
        <v>1.387846325215623</v>
      </c>
      <c r="Q4271">
        <f>IF(O4271&gt;0, IF(Q4270+O4271*Variables!$B$5&lt;Variables!$B$4, Q4270+O4271*Variables!$B$5, Variables!$B$4), IF(Q4270&gt;-O4271, Q4270+O4271/Variables!$B$5, 0))</f>
        <v>56.003287480006996</v>
      </c>
      <c r="R4271">
        <f>IF(O4271&gt;0, 0, IF(Q4270&gt;-O4271, 0, -O4271 - Q4270*Variables!$B$5))</f>
        <v>0</v>
      </c>
      <c r="S4271">
        <f t="shared" si="400"/>
        <v>0</v>
      </c>
      <c r="T4271">
        <f t="shared" si="401"/>
        <v>0</v>
      </c>
    </row>
    <row r="4272" spans="1:20" x14ac:dyDescent="0.3">
      <c r="A4272" s="3">
        <f t="shared" si="396"/>
        <v>43278</v>
      </c>
      <c r="B4272">
        <v>6</v>
      </c>
      <c r="C4272">
        <v>27</v>
      </c>
      <c r="D4272">
        <v>23</v>
      </c>
      <c r="E4272">
        <v>1</v>
      </c>
      <c r="F4272" s="1">
        <f>VLOOKUP(A4272,Weather!$A$1:$E$366, 5)</f>
        <v>0.35714285714285809</v>
      </c>
      <c r="G4272" s="1">
        <f>VLOOKUP(D4272, Summer!$A$1:$E$25, 2)</f>
        <v>342.86102460129899</v>
      </c>
      <c r="H4272" s="1">
        <f>VLOOKUP(D4272, Summer!$A$1:$E$25, 3)</f>
        <v>273.02297434567402</v>
      </c>
      <c r="I4272" s="1">
        <f>VLOOKUP(D4272, Summer!$A$1:$E$25, 5)</f>
        <v>281.53182330021599</v>
      </c>
      <c r="J4272" s="1">
        <f t="shared" si="397"/>
        <v>297.96513515125446</v>
      </c>
      <c r="K4272" s="47">
        <f t="shared" si="398"/>
        <v>5.5743388612660558</v>
      </c>
      <c r="L4272" s="48">
        <f>Solar!K4289/1000*Variables!$B$3</f>
        <v>0</v>
      </c>
      <c r="M4272">
        <f>IF(E4272=1, VLOOKUP(D4272, Sheet1!$A$2:$C$26, 2), Sheet1!$C$3)</f>
        <v>0.18637999999999999</v>
      </c>
      <c r="N4272" s="1">
        <f>'Electricity Rates'!$J$2</f>
        <v>0.24729999999999999</v>
      </c>
      <c r="O4272" s="145">
        <f>L4272-K4272</f>
        <v>-5.5743388612660558</v>
      </c>
      <c r="P4272">
        <f t="shared" si="399"/>
        <v>1.3785340003910955</v>
      </c>
      <c r="Q4272">
        <f>IF(O4272&gt;0, IF(Q4271+O4272*Variables!$B$5&lt;Variables!$B$4, Q4271+O4272*Variables!$B$5, Variables!$B$4), IF(Q4271&gt;-O4272, Q4271+O4272/Variables!$B$5, 0))</f>
        <v>50.073139755255873</v>
      </c>
      <c r="R4272">
        <f>IF(O4272&gt;0, 0, IF(Q4271&gt;-O4272, 0, -O4272 - Q4271*Variables!$B$5))</f>
        <v>0</v>
      </c>
      <c r="S4272">
        <f t="shared" si="400"/>
        <v>0</v>
      </c>
      <c r="T4272">
        <f t="shared" si="401"/>
        <v>0</v>
      </c>
    </row>
    <row r="4273" spans="1:20" x14ac:dyDescent="0.3">
      <c r="A4273" s="3">
        <f t="shared" si="396"/>
        <v>43278</v>
      </c>
      <c r="B4273">
        <v>6</v>
      </c>
      <c r="C4273">
        <v>27</v>
      </c>
      <c r="D4273">
        <v>24</v>
      </c>
      <c r="E4273">
        <v>1</v>
      </c>
      <c r="F4273" s="1">
        <f>VLOOKUP(A4273,Weather!$A$1:$E$366, 5)</f>
        <v>0.35714285714285809</v>
      </c>
      <c r="G4273" s="1">
        <f>VLOOKUP(D4273, Summer!$A$1:$E$25, 2)</f>
        <v>310.26482453023402</v>
      </c>
      <c r="H4273" s="1">
        <f>VLOOKUP(D4273, Summer!$A$1:$E$25, 3)</f>
        <v>259.09090909090901</v>
      </c>
      <c r="I4273" s="1">
        <f>VLOOKUP(D4273, Summer!$A$1:$E$25, 5)</f>
        <v>276.86321013243497</v>
      </c>
      <c r="J4273" s="1">
        <f t="shared" si="397"/>
        <v>277.36730746209656</v>
      </c>
      <c r="K4273" s="47">
        <f t="shared" si="398"/>
        <v>5.1889942091575136</v>
      </c>
      <c r="L4273" s="48">
        <f>Solar!K4290/1000*Variables!$B$3</f>
        <v>0</v>
      </c>
      <c r="M4273">
        <f>IF(E4273=1, VLOOKUP(D4273, Sheet1!$A$2:$C$26, 2), Sheet1!$C$3)</f>
        <v>0.18637999999999999</v>
      </c>
      <c r="N4273" s="1">
        <f>'Electricity Rates'!$J$2</f>
        <v>0.24729999999999999</v>
      </c>
      <c r="O4273" s="145">
        <f>L4273-K4273</f>
        <v>-5.1889942091575136</v>
      </c>
      <c r="P4273">
        <f t="shared" si="399"/>
        <v>1.283238267924653</v>
      </c>
      <c r="Q4273">
        <f>IF(O4273&gt;0, IF(Q4272+O4273*Variables!$B$5&lt;Variables!$B$4, Q4272+O4273*Variables!$B$5, Variables!$B$4), IF(Q4272&gt;-O4273, Q4272+O4273/Variables!$B$5, 0))</f>
        <v>44.55293314976916</v>
      </c>
      <c r="R4273">
        <f>IF(O4273&gt;0, 0, IF(Q4272&gt;-O4273, 0, -O4273 - Q4272*Variables!$B$5))</f>
        <v>0</v>
      </c>
      <c r="S4273">
        <f t="shared" si="400"/>
        <v>0</v>
      </c>
      <c r="T4273">
        <f t="shared" si="401"/>
        <v>0</v>
      </c>
    </row>
    <row r="4274" spans="1:20" x14ac:dyDescent="0.3">
      <c r="A4274" s="3">
        <f t="shared" si="396"/>
        <v>43279</v>
      </c>
      <c r="B4274">
        <v>6</v>
      </c>
      <c r="C4274">
        <v>28</v>
      </c>
      <c r="D4274">
        <v>1</v>
      </c>
      <c r="E4274">
        <v>1</v>
      </c>
      <c r="F4274" s="1">
        <f>VLOOKUP(A4274,Weather!$A$1:$E$366, 5)</f>
        <v>0.35714285714285809</v>
      </c>
      <c r="G4274" s="1">
        <f>VLOOKUP(D4274, Summer!$A$1:$E$25, 2)</f>
        <v>305.44698283970399</v>
      </c>
      <c r="H4274" s="1">
        <f>VLOOKUP(D4274, Summer!$A$1:$E$25, 3)</f>
        <v>264.36707082495798</v>
      </c>
      <c r="I4274" s="1">
        <f>VLOOKUP(D4274, Summer!$A$1:$E$25, 5)</f>
        <v>276.703769768114</v>
      </c>
      <c r="J4274" s="1">
        <f t="shared" si="397"/>
        <v>279.03846797308159</v>
      </c>
      <c r="K4274" s="47">
        <f t="shared" si="398"/>
        <v>5.2202583198900259</v>
      </c>
      <c r="L4274" s="48">
        <f>Solar!K4291/1000*Variables!$B$3</f>
        <v>0</v>
      </c>
      <c r="M4274">
        <f>IF(E4274=1, VLOOKUP(D4274, Sheet1!$A$2:$C$26, 2), Sheet1!$C$3)</f>
        <v>0.18637999999999999</v>
      </c>
      <c r="N4274" s="1">
        <f>'Electricity Rates'!$J$2</f>
        <v>0.24729999999999999</v>
      </c>
      <c r="O4274" s="145">
        <f>L4274-K4274</f>
        <v>-5.2202583198900259</v>
      </c>
      <c r="P4274">
        <f t="shared" si="399"/>
        <v>1.2909698825088034</v>
      </c>
      <c r="Q4274">
        <f>IF(O4274&gt;0, IF(Q4273+O4274*Variables!$B$5&lt;Variables!$B$4, Q4273+O4274*Variables!$B$5, Variables!$B$4), IF(Q4273&gt;-O4274, Q4273+O4274/Variables!$B$5, 0))</f>
        <v>38.999466852013811</v>
      </c>
      <c r="R4274">
        <f>IF(O4274&gt;0, 0, IF(Q4273&gt;-O4274, 0, -O4274 - Q4273*Variables!$B$5))</f>
        <v>0</v>
      </c>
      <c r="S4274">
        <f t="shared" si="400"/>
        <v>0</v>
      </c>
      <c r="T4274">
        <f t="shared" si="401"/>
        <v>0</v>
      </c>
    </row>
    <row r="4275" spans="1:20" x14ac:dyDescent="0.3">
      <c r="A4275" s="3">
        <f t="shared" si="396"/>
        <v>43279</v>
      </c>
      <c r="B4275">
        <v>6</v>
      </c>
      <c r="C4275">
        <v>28</v>
      </c>
      <c r="D4275">
        <v>2</v>
      </c>
      <c r="E4275">
        <v>1</v>
      </c>
      <c r="F4275" s="1">
        <f>VLOOKUP(A4275,Weather!$A$1:$E$366, 5)</f>
        <v>0.35714285714285809</v>
      </c>
      <c r="G4275" s="1">
        <f>VLOOKUP(D4275, Summer!$A$1:$E$25, 2)</f>
        <v>286.71906025959902</v>
      </c>
      <c r="H4275" s="1">
        <f>VLOOKUP(D4275, Summer!$A$1:$E$25, 3)</f>
        <v>260.03911906460002</v>
      </c>
      <c r="I4275" s="1">
        <f>VLOOKUP(D4275, Summer!$A$1:$E$25, 5)</f>
        <v>276.50446931271199</v>
      </c>
      <c r="J4275" s="1">
        <f t="shared" si="397"/>
        <v>269.5676694913854</v>
      </c>
      <c r="K4275" s="47">
        <f t="shared" si="398"/>
        <v>5.0430783958128709</v>
      </c>
      <c r="L4275" s="48">
        <f>Solar!K4292/1000*Variables!$B$3</f>
        <v>0</v>
      </c>
      <c r="M4275">
        <f>IF(E4275=1, VLOOKUP(D4275, Sheet1!$A$2:$C$26, 2), Sheet1!$C$3)</f>
        <v>0.18637999999999999</v>
      </c>
      <c r="N4275" s="1">
        <f>'Electricity Rates'!$J$2</f>
        <v>0.24729999999999999</v>
      </c>
      <c r="O4275" s="145">
        <f>L4275-K4275</f>
        <v>-5.0430783958128709</v>
      </c>
      <c r="P4275">
        <f t="shared" si="399"/>
        <v>1.247153287284523</v>
      </c>
      <c r="Q4275">
        <f>IF(O4275&gt;0, IF(Q4274+O4275*Variables!$B$5&lt;Variables!$B$4, Q4274+O4275*Variables!$B$5, Variables!$B$4), IF(Q4274&gt;-O4275, Q4274+O4275/Variables!$B$5, 0))</f>
        <v>33.634489835191609</v>
      </c>
      <c r="R4275">
        <f>IF(O4275&gt;0, 0, IF(Q4274&gt;-O4275, 0, -O4275 - Q4274*Variables!$B$5))</f>
        <v>0</v>
      </c>
      <c r="S4275">
        <f t="shared" si="400"/>
        <v>0</v>
      </c>
      <c r="T4275">
        <f t="shared" si="401"/>
        <v>0</v>
      </c>
    </row>
    <row r="4276" spans="1:20" x14ac:dyDescent="0.3">
      <c r="A4276" s="3">
        <f t="shared" si="396"/>
        <v>43279</v>
      </c>
      <c r="B4276">
        <v>6</v>
      </c>
      <c r="C4276">
        <v>28</v>
      </c>
      <c r="D4276">
        <v>3</v>
      </c>
      <c r="E4276">
        <v>1</v>
      </c>
      <c r="F4276" s="1">
        <f>VLOOKUP(A4276,Weather!$A$1:$E$366, 5)</f>
        <v>0.35714285714285809</v>
      </c>
      <c r="G4276" s="1">
        <f>VLOOKUP(D4276, Summer!$A$1:$E$25, 2)</f>
        <v>272.63131492590298</v>
      </c>
      <c r="H4276" s="1">
        <f>VLOOKUP(D4276, Summer!$A$1:$E$25, 3)</f>
        <v>241.571030279452</v>
      </c>
      <c r="I4276" s="1">
        <f>VLOOKUP(D4276, Summer!$A$1:$E$25, 5)</f>
        <v>276.33008141423602</v>
      </c>
      <c r="J4276" s="1">
        <f t="shared" si="397"/>
        <v>252.66398908175594</v>
      </c>
      <c r="K4276" s="47">
        <f t="shared" si="398"/>
        <v>4.7268439391943566</v>
      </c>
      <c r="L4276" s="48">
        <f>Solar!K4293/1000*Variables!$B$3</f>
        <v>0</v>
      </c>
      <c r="M4276">
        <f>IF(E4276=1, VLOOKUP(D4276, Sheet1!$A$2:$C$26, 2), Sheet1!$C$3)</f>
        <v>0.18637999999999999</v>
      </c>
      <c r="N4276" s="1">
        <f>'Electricity Rates'!$J$2</f>
        <v>0.24729999999999999</v>
      </c>
      <c r="O4276" s="145">
        <f>L4276-K4276</f>
        <v>-4.7268439391943566</v>
      </c>
      <c r="P4276">
        <f t="shared" si="399"/>
        <v>1.1689485061627645</v>
      </c>
      <c r="Q4276">
        <f>IF(O4276&gt;0, IF(Q4275+O4276*Variables!$B$5&lt;Variables!$B$4, Q4275+O4276*Variables!$B$5, Variables!$B$4), IF(Q4275&gt;-O4276, Q4275+O4276/Variables!$B$5, 0))</f>
        <v>28.605932453069954</v>
      </c>
      <c r="R4276">
        <f>IF(O4276&gt;0, 0, IF(Q4275&gt;-O4276, 0, -O4276 - Q4275*Variables!$B$5))</f>
        <v>0</v>
      </c>
      <c r="S4276">
        <f t="shared" si="400"/>
        <v>0</v>
      </c>
      <c r="T4276">
        <f t="shared" si="401"/>
        <v>0</v>
      </c>
    </row>
    <row r="4277" spans="1:20" x14ac:dyDescent="0.3">
      <c r="A4277" s="3">
        <f t="shared" si="396"/>
        <v>43279</v>
      </c>
      <c r="B4277">
        <v>6</v>
      </c>
      <c r="C4277">
        <v>28</v>
      </c>
      <c r="D4277">
        <v>4</v>
      </c>
      <c r="E4277">
        <v>1</v>
      </c>
      <c r="F4277" s="1">
        <f>VLOOKUP(A4277,Weather!$A$1:$E$366, 5)</f>
        <v>0.35714285714285809</v>
      </c>
      <c r="G4277" s="1">
        <f>VLOOKUP(D4277, Summer!$A$1:$E$25, 2)</f>
        <v>286.33237882239803</v>
      </c>
      <c r="H4277" s="1">
        <f>VLOOKUP(D4277, Summer!$A$1:$E$25, 3)</f>
        <v>256.10019667595998</v>
      </c>
      <c r="I4277" s="1">
        <f>VLOOKUP(D4277, Summer!$A$1:$E$25, 5)</f>
        <v>276.13078095883401</v>
      </c>
      <c r="J4277" s="1">
        <f t="shared" si="397"/>
        <v>266.89740458540217</v>
      </c>
      <c r="K4277" s="47">
        <f t="shared" si="398"/>
        <v>4.9931230162086724</v>
      </c>
      <c r="L4277" s="48">
        <f>Solar!K4294/1000*Variables!$B$3</f>
        <v>0</v>
      </c>
      <c r="M4277">
        <f>IF(E4277=1, VLOOKUP(D4277, Sheet1!$A$2:$C$26, 2), Sheet1!$C$3)</f>
        <v>0.18637999999999999</v>
      </c>
      <c r="N4277" s="1">
        <f>'Electricity Rates'!$J$2</f>
        <v>0.24729999999999999</v>
      </c>
      <c r="O4277" s="145">
        <f>L4277-K4277</f>
        <v>-4.9931230162086724</v>
      </c>
      <c r="P4277">
        <f t="shared" si="399"/>
        <v>1.2347993219084046</v>
      </c>
      <c r="Q4277">
        <f>IF(O4277&gt;0, IF(Q4276+O4277*Variables!$B$5&lt;Variables!$B$4, Q4276+O4277*Variables!$B$5, Variables!$B$4), IF(Q4276&gt;-O4277, Q4276+O4277/Variables!$B$5, 0))</f>
        <v>23.294099457103279</v>
      </c>
      <c r="R4277">
        <f>IF(O4277&gt;0, 0, IF(Q4276&gt;-O4277, 0, -O4277 - Q4276*Variables!$B$5))</f>
        <v>0</v>
      </c>
      <c r="S4277">
        <f t="shared" si="400"/>
        <v>0</v>
      </c>
      <c r="T4277">
        <f t="shared" si="401"/>
        <v>0</v>
      </c>
    </row>
    <row r="4278" spans="1:20" x14ac:dyDescent="0.3">
      <c r="A4278" s="3">
        <f t="shared" si="396"/>
        <v>43279</v>
      </c>
      <c r="B4278">
        <v>6</v>
      </c>
      <c r="C4278">
        <v>28</v>
      </c>
      <c r="D4278">
        <v>5</v>
      </c>
      <c r="E4278">
        <v>1</v>
      </c>
      <c r="F4278" s="1">
        <f>VLOOKUP(A4278,Weather!$A$1:$E$366, 5)</f>
        <v>0.35714285714285809</v>
      </c>
      <c r="G4278" s="1">
        <f>VLOOKUP(D4278, Summer!$A$1:$E$25, 2)</f>
        <v>323.19252555232703</v>
      </c>
      <c r="H4278" s="1">
        <f>VLOOKUP(D4278, Summer!$A$1:$E$25, 3)</f>
        <v>290.90909090909099</v>
      </c>
      <c r="I4278" s="1">
        <f>VLOOKUP(D4278, Summer!$A$1:$E$25, 5)</f>
        <v>275.93148050343302</v>
      </c>
      <c r="J4278" s="1">
        <f t="shared" si="397"/>
        <v>302.43888899596101</v>
      </c>
      <c r="K4278" s="47">
        <f t="shared" si="398"/>
        <v>5.658033954987765</v>
      </c>
      <c r="L4278" s="48">
        <f>Solar!K4295/1000*Variables!$B$3</f>
        <v>0</v>
      </c>
      <c r="M4278">
        <f>IF(E4278=1, VLOOKUP(D4278, Sheet1!$A$2:$C$26, 2), Sheet1!$C$3)</f>
        <v>0.18637999999999999</v>
      </c>
      <c r="N4278" s="1">
        <f>'Electricity Rates'!$J$2</f>
        <v>0.24729999999999999</v>
      </c>
      <c r="O4278" s="145">
        <f>L4278-K4278</f>
        <v>-5.658033954987765</v>
      </c>
      <c r="P4278">
        <f t="shared" si="399"/>
        <v>1.3992317970684742</v>
      </c>
      <c r="Q4278">
        <f>IF(O4278&gt;0, IF(Q4277+O4278*Variables!$B$5&lt;Variables!$B$4, Q4277+O4278*Variables!$B$5, Variables!$B$4), IF(Q4277&gt;-O4278, Q4277+O4278/Variables!$B$5, 0))</f>
        <v>17.274914398605656</v>
      </c>
      <c r="R4278">
        <f>IF(O4278&gt;0, 0, IF(Q4277&gt;-O4278, 0, -O4278 - Q4277*Variables!$B$5))</f>
        <v>0</v>
      </c>
      <c r="S4278">
        <f t="shared" si="400"/>
        <v>0</v>
      </c>
      <c r="T4278">
        <f t="shared" si="401"/>
        <v>0</v>
      </c>
    </row>
    <row r="4279" spans="1:20" x14ac:dyDescent="0.3">
      <c r="A4279" s="3">
        <f t="shared" si="396"/>
        <v>43279</v>
      </c>
      <c r="B4279">
        <v>6</v>
      </c>
      <c r="C4279">
        <v>28</v>
      </c>
      <c r="D4279">
        <v>6</v>
      </c>
      <c r="E4279">
        <v>1</v>
      </c>
      <c r="F4279" s="1">
        <f>VLOOKUP(A4279,Weather!$A$1:$E$366, 5)</f>
        <v>0.35714285714285809</v>
      </c>
      <c r="G4279" s="1">
        <f>VLOOKUP(D4279, Summer!$A$1:$E$25, 2)</f>
        <v>420.20776289112302</v>
      </c>
      <c r="H4279" s="1">
        <f>VLOOKUP(D4279, Summer!$A$1:$E$25, 3)</f>
        <v>354.54545454545399</v>
      </c>
      <c r="I4279" s="1">
        <f>VLOOKUP(D4279, Summer!$A$1:$E$25, 5)</f>
        <v>244.50179868660999</v>
      </c>
      <c r="J4279" s="1">
        <f t="shared" si="397"/>
        <v>377.99627895462157</v>
      </c>
      <c r="K4279" s="47">
        <f t="shared" si="398"/>
        <v>7.0715634099979718</v>
      </c>
      <c r="L4279" s="48">
        <f>Solar!K4296/1000*Variables!$B$3</f>
        <v>1.1962000000000002</v>
      </c>
      <c r="M4279">
        <f>IF(E4279=1, VLOOKUP(D4279, Sheet1!$A$2:$C$26, 2), Sheet1!$C$3)</f>
        <v>0.18637999999999999</v>
      </c>
      <c r="N4279" s="1">
        <f>'Electricity Rates'!$J$2</f>
        <v>0.24729999999999999</v>
      </c>
      <c r="O4279" s="145">
        <f>L4279-K4279</f>
        <v>-5.8753634099979717</v>
      </c>
      <c r="P4279">
        <f t="shared" si="399"/>
        <v>1.7487976312924984</v>
      </c>
      <c r="Q4279">
        <f>IF(O4279&gt;0, IF(Q4278+O4279*Variables!$B$5&lt;Variables!$B$4, Q4278+O4279*Variables!$B$5, Variables!$B$4), IF(Q4278&gt;-O4279, Q4278+O4279/Variables!$B$5, 0))</f>
        <v>11.024527792224834</v>
      </c>
      <c r="R4279">
        <f>IF(O4279&gt;0, 0, IF(Q4278&gt;-O4279, 0, -O4279 - Q4278*Variables!$B$5))</f>
        <v>0</v>
      </c>
      <c r="S4279">
        <f t="shared" si="400"/>
        <v>0</v>
      </c>
      <c r="T4279">
        <f t="shared" si="401"/>
        <v>0</v>
      </c>
    </row>
    <row r="4280" spans="1:20" x14ac:dyDescent="0.3">
      <c r="A4280" s="3">
        <f t="shared" si="396"/>
        <v>43279</v>
      </c>
      <c r="B4280">
        <v>6</v>
      </c>
      <c r="C4280">
        <v>28</v>
      </c>
      <c r="D4280">
        <v>7</v>
      </c>
      <c r="E4280">
        <v>1</v>
      </c>
      <c r="F4280" s="1">
        <f>VLOOKUP(A4280,Weather!$A$1:$E$366, 5)</f>
        <v>0.35714285714285809</v>
      </c>
      <c r="G4280" s="1">
        <f>VLOOKUP(D4280, Summer!$A$1:$E$25, 2)</f>
        <v>767.23345107957198</v>
      </c>
      <c r="H4280" s="1">
        <f>VLOOKUP(D4280, Summer!$A$1:$E$25, 3)</f>
        <v>587.45596403639502</v>
      </c>
      <c r="I4280" s="1">
        <f>VLOOKUP(D4280, Summer!$A$1:$E$25, 5)</f>
        <v>275.57273968370998</v>
      </c>
      <c r="J4280" s="1">
        <f t="shared" si="397"/>
        <v>651.66220940895835</v>
      </c>
      <c r="K4280" s="47">
        <f t="shared" si="398"/>
        <v>12.19131216973712</v>
      </c>
      <c r="L4280" s="48">
        <f>Solar!K4297/1000*Variables!$B$3</f>
        <v>5.3701999999999996</v>
      </c>
      <c r="M4280">
        <f>IF(E4280=1, VLOOKUP(D4280, Sheet1!$A$2:$C$26, 2), Sheet1!$C$3)</f>
        <v>0.18637999999999999</v>
      </c>
      <c r="N4280" s="1">
        <f>'Electricity Rates'!$J$2</f>
        <v>0.24729999999999999</v>
      </c>
      <c r="O4280" s="145">
        <f>L4280-K4280</f>
        <v>-6.8211121697371206</v>
      </c>
      <c r="P4280">
        <f t="shared" si="399"/>
        <v>3.0149114995759896</v>
      </c>
      <c r="Q4280">
        <f>IF(O4280&gt;0, IF(Q4279+O4280*Variables!$B$5&lt;Variables!$B$4, Q4279+O4280*Variables!$B$5, Variables!$B$4), IF(Q4279&gt;-O4280, Q4279+O4280/Variables!$B$5, 0))</f>
        <v>3.7680254839938545</v>
      </c>
      <c r="R4280">
        <f>IF(O4280&gt;0, 0, IF(Q4279&gt;-O4280, 0, -O4280 - Q4279*Variables!$B$5))</f>
        <v>0</v>
      </c>
      <c r="S4280">
        <f t="shared" si="400"/>
        <v>0</v>
      </c>
      <c r="T4280">
        <f t="shared" si="401"/>
        <v>0</v>
      </c>
    </row>
    <row r="4281" spans="1:20" x14ac:dyDescent="0.3">
      <c r="A4281" s="3">
        <f t="shared" si="396"/>
        <v>43279</v>
      </c>
      <c r="B4281">
        <v>6</v>
      </c>
      <c r="C4281">
        <v>28</v>
      </c>
      <c r="D4281">
        <v>8</v>
      </c>
      <c r="E4281">
        <v>1</v>
      </c>
      <c r="F4281" s="1">
        <f>VLOOKUP(A4281,Weather!$A$1:$E$366, 5)</f>
        <v>0.35714285714285809</v>
      </c>
      <c r="G4281" s="1">
        <f>VLOOKUP(D4281, Summer!$A$1:$E$25, 2)</f>
        <v>1109.6398637209199</v>
      </c>
      <c r="H4281" s="1">
        <f>VLOOKUP(D4281, Summer!$A$1:$E$25, 3)</f>
        <v>814.26008774773595</v>
      </c>
      <c r="I4281" s="1">
        <f>VLOOKUP(D4281, Summer!$A$1:$E$25, 5)</f>
        <v>328.96533168578299</v>
      </c>
      <c r="J4281" s="1">
        <f t="shared" si="397"/>
        <v>919.75286488101619</v>
      </c>
      <c r="K4281" s="47">
        <f t="shared" si="398"/>
        <v>17.206758552017963</v>
      </c>
      <c r="L4281" s="48">
        <f>Solar!K4298/1000*Variables!$B$3</f>
        <v>13.8185</v>
      </c>
      <c r="M4281">
        <f>IF(E4281=1, VLOOKUP(D4281, Sheet1!$A$2:$C$26, 2), Sheet1!$C$3)</f>
        <v>0.18637999999999999</v>
      </c>
      <c r="N4281" s="1">
        <f>'Electricity Rates'!$J$2</f>
        <v>0.24729999999999999</v>
      </c>
      <c r="O4281" s="145">
        <f>L4281-K4281</f>
        <v>-3.3882585520179624</v>
      </c>
      <c r="P4281">
        <f t="shared" si="399"/>
        <v>4.2552313899140417</v>
      </c>
      <c r="Q4281">
        <f>IF(O4281&gt;0, IF(Q4280+O4281*Variables!$B$5&lt;Variables!$B$4, Q4280+O4281*Variables!$B$5, Variables!$B$4), IF(Q4280&gt;-O4281, Q4280+O4281/Variables!$B$5, 0))</f>
        <v>0.16349510950666035</v>
      </c>
      <c r="R4281">
        <f>IF(O4281&gt;0, 0, IF(Q4280&gt;-O4281, 0, -O4281 - Q4280*Variables!$B$5))</f>
        <v>0</v>
      </c>
      <c r="S4281">
        <f t="shared" si="400"/>
        <v>0</v>
      </c>
      <c r="T4281">
        <f t="shared" si="401"/>
        <v>0</v>
      </c>
    </row>
    <row r="4282" spans="1:20" x14ac:dyDescent="0.3">
      <c r="A4282" s="3">
        <f t="shared" si="396"/>
        <v>43279</v>
      </c>
      <c r="B4282">
        <v>6</v>
      </c>
      <c r="C4282">
        <v>28</v>
      </c>
      <c r="D4282">
        <v>9</v>
      </c>
      <c r="E4282">
        <v>1</v>
      </c>
      <c r="F4282" s="1">
        <f>VLOOKUP(A4282,Weather!$A$1:$E$366, 5)</f>
        <v>0.35714285714285809</v>
      </c>
      <c r="G4282" s="1">
        <f>VLOOKUP(D4282, Summer!$A$1:$E$25, 2)</f>
        <v>1322.40871182827</v>
      </c>
      <c r="H4282" s="1">
        <f>VLOOKUP(D4282, Summer!$A$1:$E$25, 3)</f>
        <v>1017.49011217013</v>
      </c>
      <c r="I4282" s="1">
        <f>VLOOKUP(D4282, Summer!$A$1:$E$25, 5)</f>
        <v>386.82225388885001</v>
      </c>
      <c r="J4282" s="1">
        <f t="shared" si="397"/>
        <v>1126.3896120480374</v>
      </c>
      <c r="K4282" s="47">
        <f t="shared" si="398"/>
        <v>21.072523750734987</v>
      </c>
      <c r="L4282" s="48">
        <f>Solar!K4299/1000*Variables!$B$3</f>
        <v>22.754450000000002</v>
      </c>
      <c r="M4282">
        <f>IF(E4282=1, VLOOKUP(D4282, Sheet1!$A$2:$C$26, 2), Sheet1!$C$3)</f>
        <v>0.25796000000000002</v>
      </c>
      <c r="N4282" s="1">
        <f>'Electricity Rates'!$J$2</f>
        <v>0.24729999999999999</v>
      </c>
      <c r="O4282" s="145">
        <f>L4282-K4282</f>
        <v>1.6819262492650147</v>
      </c>
      <c r="P4282">
        <f t="shared" si="399"/>
        <v>5.2112351235567624</v>
      </c>
      <c r="Q4282">
        <f>IF(O4282&gt;0, IF(Q4281+O4282*Variables!$B$5&lt;Variables!$B$4, Q4281+O4282*Variables!$B$5, Variables!$B$4), IF(Q4281&gt;-O4282, Q4281+O4282/Variables!$B$5, 0))</f>
        <v>1.744505783815774</v>
      </c>
      <c r="R4282">
        <f>IF(O4282&gt;0, 0, IF(Q4281&gt;-O4282, 0, -O4282 - Q4281*Variables!$B$5))</f>
        <v>0</v>
      </c>
      <c r="S4282">
        <f t="shared" si="400"/>
        <v>0</v>
      </c>
      <c r="T4282">
        <f t="shared" si="401"/>
        <v>0</v>
      </c>
    </row>
    <row r="4283" spans="1:20" x14ac:dyDescent="0.3">
      <c r="A4283" s="3">
        <f t="shared" si="396"/>
        <v>43279</v>
      </c>
      <c r="B4283">
        <v>6</v>
      </c>
      <c r="C4283">
        <v>28</v>
      </c>
      <c r="D4283">
        <v>10</v>
      </c>
      <c r="E4283">
        <v>1</v>
      </c>
      <c r="F4283" s="1">
        <f>VLOOKUP(A4283,Weather!$A$1:$E$366, 5)</f>
        <v>0.35714285714285809</v>
      </c>
      <c r="G4283" s="1">
        <f>VLOOKUP(D4283, Summer!$A$1:$E$25, 2)</f>
        <v>1424.0693518383</v>
      </c>
      <c r="H4283" s="1">
        <f>VLOOKUP(D4283, Summer!$A$1:$E$25, 3)</f>
        <v>1069.7659339946799</v>
      </c>
      <c r="I4283" s="1">
        <f>VLOOKUP(D4283, Summer!$A$1:$E$25, 5)</f>
        <v>417.88322986318002</v>
      </c>
      <c r="J4283" s="1">
        <f t="shared" si="397"/>
        <v>1196.3028689388302</v>
      </c>
      <c r="K4283" s="47">
        <f t="shared" si="398"/>
        <v>22.380462629577952</v>
      </c>
      <c r="L4283" s="48">
        <f>Solar!K4300/1000*Variables!$B$3</f>
        <v>30.108150000000002</v>
      </c>
      <c r="M4283">
        <f>IF(E4283=1, VLOOKUP(D4283, Sheet1!$A$2:$C$26, 2), Sheet1!$C$3)</f>
        <v>0.25796000000000002</v>
      </c>
      <c r="N4283" s="1">
        <f>'Electricity Rates'!$J$2</f>
        <v>0.24729999999999999</v>
      </c>
      <c r="O4283" s="145">
        <f>L4283-K4283</f>
        <v>7.7276873704220499</v>
      </c>
      <c r="P4283">
        <f t="shared" si="399"/>
        <v>5.5346884082946275</v>
      </c>
      <c r="Q4283">
        <f>IF(O4283&gt;0, IF(Q4282+O4283*Variables!$B$5&lt;Variables!$B$4, Q4282+O4283*Variables!$B$5, Variables!$B$4), IF(Q4282&gt;-O4283, Q4282+O4283/Variables!$B$5, 0))</f>
        <v>9.0085319120125007</v>
      </c>
      <c r="R4283">
        <f>IF(O4283&gt;0, 0, IF(Q4282&gt;-O4283, 0, -O4283 - Q4282*Variables!$B$5))</f>
        <v>0</v>
      </c>
      <c r="S4283">
        <f t="shared" si="400"/>
        <v>0</v>
      </c>
      <c r="T4283">
        <f t="shared" si="401"/>
        <v>0</v>
      </c>
    </row>
    <row r="4284" spans="1:20" x14ac:dyDescent="0.3">
      <c r="A4284" s="3">
        <f t="shared" si="396"/>
        <v>43279</v>
      </c>
      <c r="B4284">
        <v>6</v>
      </c>
      <c r="C4284">
        <v>28</v>
      </c>
      <c r="D4284">
        <v>11</v>
      </c>
      <c r="E4284">
        <v>1</v>
      </c>
      <c r="F4284" s="1">
        <f>VLOOKUP(A4284,Weather!$A$1:$E$366, 5)</f>
        <v>0.35714285714285809</v>
      </c>
      <c r="G4284" s="1">
        <f>VLOOKUP(D4284, Summer!$A$1:$E$25, 2)</f>
        <v>1497.9516334678001</v>
      </c>
      <c r="H4284" s="1">
        <f>VLOOKUP(D4284, Summer!$A$1:$E$25, 3)</f>
        <v>1079.6213447448599</v>
      </c>
      <c r="I4284" s="1">
        <f>VLOOKUP(D4284, Summer!$A$1:$E$25, 5)</f>
        <v>435.54125021175599</v>
      </c>
      <c r="J4284" s="1">
        <f t="shared" si="397"/>
        <v>1229.0250192887675</v>
      </c>
      <c r="K4284" s="47">
        <f t="shared" si="398"/>
        <v>22.992629399449374</v>
      </c>
      <c r="L4284" s="48">
        <f>Solar!K4301/1000*Variables!$B$3</f>
        <v>36.020350000000001</v>
      </c>
      <c r="M4284">
        <f>IF(E4284=1, VLOOKUP(D4284, Sheet1!$A$2:$C$26, 2), Sheet1!$C$3)</f>
        <v>0.25796000000000002</v>
      </c>
      <c r="N4284" s="1">
        <f>'Electricity Rates'!$J$2</f>
        <v>0.24729999999999999</v>
      </c>
      <c r="O4284" s="145">
        <f>L4284-K4284</f>
        <v>13.027720600550627</v>
      </c>
      <c r="P4284">
        <f t="shared" si="399"/>
        <v>5.6860772504838302</v>
      </c>
      <c r="Q4284">
        <f>IF(O4284&gt;0, IF(Q4283+O4284*Variables!$B$5&lt;Variables!$B$4, Q4283+O4284*Variables!$B$5, Variables!$B$4), IF(Q4283&gt;-O4284, Q4283+O4284/Variables!$B$5, 0))</f>
        <v>21.254589276530091</v>
      </c>
      <c r="R4284">
        <f>IF(O4284&gt;0, 0, IF(Q4283&gt;-O4284, 0, -O4284 - Q4283*Variables!$B$5))</f>
        <v>0</v>
      </c>
      <c r="S4284">
        <f t="shared" si="400"/>
        <v>0</v>
      </c>
      <c r="T4284">
        <f t="shared" si="401"/>
        <v>0</v>
      </c>
    </row>
    <row r="4285" spans="1:20" x14ac:dyDescent="0.3">
      <c r="A4285" s="3">
        <f t="shared" si="396"/>
        <v>43279</v>
      </c>
      <c r="B4285">
        <v>6</v>
      </c>
      <c r="C4285">
        <v>28</v>
      </c>
      <c r="D4285">
        <v>12</v>
      </c>
      <c r="E4285">
        <v>1</v>
      </c>
      <c r="F4285" s="1">
        <f>VLOOKUP(A4285,Weather!$A$1:$E$366, 5)</f>
        <v>0.35714285714285809</v>
      </c>
      <c r="G4285" s="1">
        <f>VLOOKUP(D4285, Summer!$A$1:$E$25, 2)</f>
        <v>1553.30978408544</v>
      </c>
      <c r="H4285" s="1">
        <f>VLOOKUP(D4285, Summer!$A$1:$E$25, 3)</f>
        <v>1117.7462231731799</v>
      </c>
      <c r="I4285" s="1">
        <f>VLOOKUP(D4285, Summer!$A$1:$E$25, 5)</f>
        <v>435.36187980189499</v>
      </c>
      <c r="J4285" s="1">
        <f t="shared" si="397"/>
        <v>1273.3046377847018</v>
      </c>
      <c r="K4285" s="47">
        <f t="shared" si="398"/>
        <v>23.821013559289501</v>
      </c>
      <c r="L4285" s="48">
        <f>Solar!K4302/1000*Variables!$B$3</f>
        <v>39.739849999999997</v>
      </c>
      <c r="M4285">
        <f>IF(E4285=1, VLOOKUP(D4285, Sheet1!$A$2:$C$26, 2), Sheet1!$C$3)</f>
        <v>0.25796000000000002</v>
      </c>
      <c r="N4285" s="1">
        <f>'Electricity Rates'!$J$2</f>
        <v>0.24729999999999999</v>
      </c>
      <c r="O4285" s="145">
        <f>L4285-K4285</f>
        <v>15.918836440710496</v>
      </c>
      <c r="P4285">
        <f t="shared" si="399"/>
        <v>5.8909366532122931</v>
      </c>
      <c r="Q4285">
        <f>IF(O4285&gt;0, IF(Q4284+O4285*Variables!$B$5&lt;Variables!$B$4, Q4284+O4285*Variables!$B$5, Variables!$B$4), IF(Q4284&gt;-O4285, Q4284+O4285/Variables!$B$5, 0))</f>
        <v>36.21829553079796</v>
      </c>
      <c r="R4285">
        <f>IF(O4285&gt;0, 0, IF(Q4284&gt;-O4285, 0, -O4285 - Q4284*Variables!$B$5))</f>
        <v>0</v>
      </c>
      <c r="S4285">
        <f t="shared" si="400"/>
        <v>0</v>
      </c>
      <c r="T4285">
        <f t="shared" si="401"/>
        <v>0</v>
      </c>
    </row>
    <row r="4286" spans="1:20" x14ac:dyDescent="0.3">
      <c r="A4286" s="3">
        <f t="shared" si="396"/>
        <v>43279</v>
      </c>
      <c r="B4286">
        <v>6</v>
      </c>
      <c r="C4286">
        <v>28</v>
      </c>
      <c r="D4286">
        <v>13</v>
      </c>
      <c r="E4286">
        <v>1</v>
      </c>
      <c r="F4286" s="1">
        <f>VLOOKUP(A4286,Weather!$A$1:$E$366, 5)</f>
        <v>0.35714285714285809</v>
      </c>
      <c r="G4286" s="1">
        <f>VLOOKUP(D4286, Summer!$A$1:$E$25, 2)</f>
        <v>1622.5675647430101</v>
      </c>
      <c r="H4286" s="1">
        <f>VLOOKUP(D4286, Summer!$A$1:$E$25, 3)</f>
        <v>1132.28619594112</v>
      </c>
      <c r="I4286" s="1">
        <f>VLOOKUP(D4286, Summer!$A$1:$E$25, 5)</f>
        <v>435.17254436926402</v>
      </c>
      <c r="J4286" s="1">
        <f t="shared" si="397"/>
        <v>1307.3866847989384</v>
      </c>
      <c r="K4286" s="47">
        <f t="shared" si="398"/>
        <v>24.458621308419332</v>
      </c>
      <c r="L4286" s="48">
        <f>Solar!K4303/1000*Variables!$B$3</f>
        <v>40.740200000000002</v>
      </c>
      <c r="M4286">
        <f>IF(E4286=1, VLOOKUP(D4286, Sheet1!$A$2:$C$26, 2), Sheet1!$C$3)</f>
        <v>0.55478000000000005</v>
      </c>
      <c r="N4286" s="1">
        <f>'Electricity Rates'!$J$2</f>
        <v>0.24729999999999999</v>
      </c>
      <c r="O4286" s="145">
        <f>L4286-K4286</f>
        <v>16.28157869158067</v>
      </c>
      <c r="P4286">
        <f t="shared" si="399"/>
        <v>6.0486170495721003</v>
      </c>
      <c r="Q4286">
        <f>IF(O4286&gt;0, IF(Q4285+O4286*Variables!$B$5&lt;Variables!$B$4, Q4285+O4286*Variables!$B$5, Variables!$B$4), IF(Q4285&gt;-O4286, Q4285+O4286/Variables!$B$5, 0))</f>
        <v>51.522979500883793</v>
      </c>
      <c r="R4286">
        <f>IF(O4286&gt;0, 0, IF(Q4285&gt;-O4286, 0, -O4286 - Q4285*Variables!$B$5))</f>
        <v>0</v>
      </c>
      <c r="S4286">
        <f t="shared" si="400"/>
        <v>0</v>
      </c>
      <c r="T4286">
        <f t="shared" si="401"/>
        <v>0</v>
      </c>
    </row>
    <row r="4287" spans="1:20" x14ac:dyDescent="0.3">
      <c r="A4287" s="3">
        <f t="shared" si="396"/>
        <v>43279</v>
      </c>
      <c r="B4287">
        <v>6</v>
      </c>
      <c r="C4287">
        <v>28</v>
      </c>
      <c r="D4287">
        <v>14</v>
      </c>
      <c r="E4287">
        <v>1</v>
      </c>
      <c r="F4287" s="1">
        <f>VLOOKUP(A4287,Weather!$A$1:$E$366, 5)</f>
        <v>0.35714285714285809</v>
      </c>
      <c r="G4287" s="1">
        <f>VLOOKUP(D4287, Summer!$A$1:$E$25, 2)</f>
        <v>1636.26340321468</v>
      </c>
      <c r="H4287" s="1">
        <f>VLOOKUP(D4287, Summer!$A$1:$E$25, 3)</f>
        <v>1156.2601309732199</v>
      </c>
      <c r="I4287" s="1">
        <f>VLOOKUP(D4287, Summer!$A$1:$E$25, 5)</f>
        <v>417.13087064403902</v>
      </c>
      <c r="J4287" s="1">
        <f t="shared" si="397"/>
        <v>1327.6898710594562</v>
      </c>
      <c r="K4287" s="47">
        <f t="shared" si="398"/>
        <v>24.838453801647358</v>
      </c>
      <c r="L4287" s="48">
        <f>Solar!K4304/1000*Variables!$B$3</f>
        <v>38.62285</v>
      </c>
      <c r="M4287">
        <f>IF(E4287=1, VLOOKUP(D4287, Sheet1!$A$2:$C$26, 2), Sheet1!$C$3)</f>
        <v>0.55478000000000005</v>
      </c>
      <c r="N4287" s="1">
        <f>'Electricity Rates'!$J$2</f>
        <v>0.24729999999999999</v>
      </c>
      <c r="O4287" s="145">
        <f>L4287-K4287</f>
        <v>13.784396198352642</v>
      </c>
      <c r="P4287">
        <f t="shared" si="399"/>
        <v>6.1425496251473914</v>
      </c>
      <c r="Q4287">
        <f>IF(O4287&gt;0, IF(Q4286+O4287*Variables!$B$5&lt;Variables!$B$4, Q4286+O4287*Variables!$B$5, Variables!$B$4), IF(Q4286&gt;-O4287, Q4286+O4287/Variables!$B$5, 0))</f>
        <v>64.480311927335279</v>
      </c>
      <c r="R4287">
        <f>IF(O4287&gt;0, 0, IF(Q4286&gt;-O4287, 0, -O4287 - Q4286*Variables!$B$5))</f>
        <v>0</v>
      </c>
      <c r="S4287">
        <f t="shared" si="400"/>
        <v>0</v>
      </c>
      <c r="T4287">
        <f t="shared" si="401"/>
        <v>0</v>
      </c>
    </row>
    <row r="4288" spans="1:20" x14ac:dyDescent="0.3">
      <c r="A4288" s="3">
        <f t="shared" si="396"/>
        <v>43279</v>
      </c>
      <c r="B4288">
        <v>6</v>
      </c>
      <c r="C4288">
        <v>28</v>
      </c>
      <c r="D4288">
        <v>15</v>
      </c>
      <c r="E4288">
        <v>1</v>
      </c>
      <c r="F4288" s="1">
        <f>VLOOKUP(A4288,Weather!$A$1:$E$366, 5)</f>
        <v>0.35714285714285809</v>
      </c>
      <c r="G4288" s="1">
        <f>VLOOKUP(D4288, Summer!$A$1:$E$25, 2)</f>
        <v>1589.7727985285201</v>
      </c>
      <c r="H4288" s="1">
        <f>VLOOKUP(D4288, Summer!$A$1:$E$25, 3)</f>
        <v>1137.7596230737599</v>
      </c>
      <c r="I4288" s="1">
        <f>VLOOKUP(D4288, Summer!$A$1:$E$25, 5)</f>
        <v>403.543562097039</v>
      </c>
      <c r="J4288" s="1">
        <f t="shared" si="397"/>
        <v>1299.192900021889</v>
      </c>
      <c r="K4288" s="47">
        <f t="shared" si="398"/>
        <v>24.305331787212861</v>
      </c>
      <c r="L4288" s="48">
        <f>Solar!K4305/1000*Variables!$B$3</f>
        <v>34.063650000000003</v>
      </c>
      <c r="M4288">
        <f>IF(E4288=1, VLOOKUP(D4288, Sheet1!$A$2:$C$26, 2), Sheet1!$C$3)</f>
        <v>0.55478000000000005</v>
      </c>
      <c r="N4288" s="1">
        <f>'Electricity Rates'!$J$2</f>
        <v>0.24729999999999999</v>
      </c>
      <c r="O4288" s="145">
        <f>L4288-K4288</f>
        <v>9.7583182127871417</v>
      </c>
      <c r="P4288">
        <f t="shared" si="399"/>
        <v>6.01070855097774</v>
      </c>
      <c r="Q4288">
        <f>IF(O4288&gt;0, IF(Q4287+O4288*Variables!$B$5&lt;Variables!$B$4, Q4287+O4288*Variables!$B$5, Variables!$B$4), IF(Q4287&gt;-O4288, Q4287+O4288/Variables!$B$5, 0))</f>
        <v>73.653131047355188</v>
      </c>
      <c r="R4288">
        <f>IF(O4288&gt;0, 0, IF(Q4287&gt;-O4288, 0, -O4288 - Q4287*Variables!$B$5))</f>
        <v>0</v>
      </c>
      <c r="S4288">
        <f t="shared" si="400"/>
        <v>0</v>
      </c>
      <c r="T4288">
        <f t="shared" si="401"/>
        <v>0</v>
      </c>
    </row>
    <row r="4289" spans="1:20" x14ac:dyDescent="0.3">
      <c r="A4289" s="3">
        <f t="shared" si="396"/>
        <v>43279</v>
      </c>
      <c r="B4289">
        <v>6</v>
      </c>
      <c r="C4289">
        <v>28</v>
      </c>
      <c r="D4289">
        <v>16</v>
      </c>
      <c r="E4289">
        <v>1</v>
      </c>
      <c r="F4289" s="1">
        <f>VLOOKUP(A4289,Weather!$A$1:$E$366, 5)</f>
        <v>0.35714285714285809</v>
      </c>
      <c r="G4289" s="1">
        <f>VLOOKUP(D4289, Summer!$A$1:$E$25, 2)</f>
        <v>1459.9523441255701</v>
      </c>
      <c r="H4289" s="1">
        <f>VLOOKUP(D4289, Summer!$A$1:$E$25, 3)</f>
        <v>1006.09479349024</v>
      </c>
      <c r="I4289" s="1">
        <f>VLOOKUP(D4289, Summer!$A$1:$E$25, 5)</f>
        <v>381.04254068220598</v>
      </c>
      <c r="J4289" s="1">
        <f t="shared" si="397"/>
        <v>1168.1867758600013</v>
      </c>
      <c r="K4289" s="47">
        <f t="shared" si="398"/>
        <v>21.854466089087634</v>
      </c>
      <c r="L4289" s="48">
        <f>Solar!K4306/1000*Variables!$B$3</f>
        <v>26.955800000000004</v>
      </c>
      <c r="M4289">
        <f>IF(E4289=1, VLOOKUP(D4289, Sheet1!$A$2:$C$26, 2), Sheet1!$C$3)</f>
        <v>0.55478000000000005</v>
      </c>
      <c r="N4289" s="1">
        <f>'Electricity Rates'!$J$2</f>
        <v>0.24729999999999999</v>
      </c>
      <c r="O4289" s="145">
        <f>L4289-K4289</f>
        <v>5.1013339109123699</v>
      </c>
      <c r="P4289">
        <f t="shared" si="399"/>
        <v>5.4046094638313713</v>
      </c>
      <c r="Q4289">
        <f>IF(O4289&gt;0, IF(Q4288+O4289*Variables!$B$5&lt;Variables!$B$4, Q4288+O4289*Variables!$B$5, Variables!$B$4), IF(Q4288&gt;-O4289, Q4288+O4289/Variables!$B$5, 0))</f>
        <v>78.448384923612821</v>
      </c>
      <c r="R4289">
        <f>IF(O4289&gt;0, 0, IF(Q4288&gt;-O4289, 0, -O4289 - Q4288*Variables!$B$5))</f>
        <v>0</v>
      </c>
      <c r="S4289">
        <f t="shared" si="400"/>
        <v>0</v>
      </c>
      <c r="T4289">
        <f t="shared" si="401"/>
        <v>0</v>
      </c>
    </row>
    <row r="4290" spans="1:20" x14ac:dyDescent="0.3">
      <c r="A4290" s="3">
        <f t="shared" si="396"/>
        <v>43279</v>
      </c>
      <c r="B4290">
        <v>6</v>
      </c>
      <c r="C4290">
        <v>28</v>
      </c>
      <c r="D4290">
        <v>17</v>
      </c>
      <c r="E4290">
        <v>1</v>
      </c>
      <c r="F4290" s="1">
        <f>VLOOKUP(A4290,Weather!$A$1:$E$366, 5)</f>
        <v>0.35714285714285809</v>
      </c>
      <c r="G4290" s="1">
        <f>VLOOKUP(D4290, Summer!$A$1:$E$25, 2)</f>
        <v>1144.9480592772099</v>
      </c>
      <c r="H4290" s="1">
        <f>VLOOKUP(D4290, Summer!$A$1:$E$25, 3)</f>
        <v>808.38142168622596</v>
      </c>
      <c r="I4290" s="1">
        <f>VLOOKUP(D4290, Summer!$A$1:$E$25, 5)</f>
        <v>371.93450987035499</v>
      </c>
      <c r="J4290" s="1">
        <f t="shared" si="397"/>
        <v>928.58379225443491</v>
      </c>
      <c r="K4290" s="47">
        <f t="shared" si="398"/>
        <v>17.371967752126821</v>
      </c>
      <c r="L4290" s="48">
        <f>Solar!K4307/1000*Variables!$B$3</f>
        <v>18.000200000000003</v>
      </c>
      <c r="M4290">
        <f>IF(E4290=1, VLOOKUP(D4290, Sheet1!$A$2:$C$26, 2), Sheet1!$C$3)</f>
        <v>0.55478000000000005</v>
      </c>
      <c r="N4290" s="1">
        <f>'Electricity Rates'!$J$2</f>
        <v>0.24729999999999999</v>
      </c>
      <c r="O4290" s="145">
        <f>L4290-K4290</f>
        <v>0.6282322478731821</v>
      </c>
      <c r="P4290">
        <f t="shared" si="399"/>
        <v>4.296087625100963</v>
      </c>
      <c r="Q4290">
        <f>IF(O4290&gt;0, IF(Q4289+O4290*Variables!$B$5&lt;Variables!$B$4, Q4289+O4290*Variables!$B$5, Variables!$B$4), IF(Q4289&gt;-O4290, Q4289+O4290/Variables!$B$5, 0))</f>
        <v>79.038923236613613</v>
      </c>
      <c r="R4290">
        <f>IF(O4290&gt;0, 0, IF(Q4289&gt;-O4290, 0, -O4290 - Q4289*Variables!$B$5))</f>
        <v>0</v>
      </c>
      <c r="S4290">
        <f t="shared" si="400"/>
        <v>0</v>
      </c>
      <c r="T4290">
        <f t="shared" si="401"/>
        <v>0</v>
      </c>
    </row>
    <row r="4291" spans="1:20" x14ac:dyDescent="0.3">
      <c r="A4291" s="3">
        <f t="shared" ref="A4291:A4354" si="402">DATE(2018, B4291, C4291)</f>
        <v>43279</v>
      </c>
      <c r="B4291">
        <v>6</v>
      </c>
      <c r="C4291">
        <v>28</v>
      </c>
      <c r="D4291">
        <v>18</v>
      </c>
      <c r="E4291">
        <v>1</v>
      </c>
      <c r="F4291" s="1">
        <f>VLOOKUP(A4291,Weather!$A$1:$E$366, 5)</f>
        <v>0.35714285714285809</v>
      </c>
      <c r="G4291" s="1">
        <f>VLOOKUP(D4291, Summer!$A$1:$E$25, 2)</f>
        <v>769.75210584620504</v>
      </c>
      <c r="H4291" s="1">
        <f>VLOOKUP(D4291, Summer!$A$1:$E$25, 3)</f>
        <v>572.92139445417001</v>
      </c>
      <c r="I4291" s="1">
        <f>VLOOKUP(D4291, Summer!$A$1:$E$25, 5)</f>
        <v>349.41355840998102</v>
      </c>
      <c r="J4291" s="1">
        <f t="shared" ref="J4291:J4354" si="403">IF(E4291=0, I4291, H4291 + (G4291-H4291)*F4291)</f>
        <v>643.21807709418272</v>
      </c>
      <c r="K4291" s="47">
        <f t="shared" ref="K4291:K4354" si="404">J4291*1000/53453</f>
        <v>12.033339140818715</v>
      </c>
      <c r="L4291" s="48">
        <f>Solar!K4308/1000*Variables!$B$3</f>
        <v>8.6057000000000006</v>
      </c>
      <c r="M4291">
        <f>IF(E4291=1, VLOOKUP(D4291, Sheet1!$A$2:$C$26, 2), Sheet1!$C$3)</f>
        <v>0.55478000000000005</v>
      </c>
      <c r="N4291" s="1">
        <f>'Electricity Rates'!$J$2</f>
        <v>0.24729999999999999</v>
      </c>
      <c r="O4291" s="145">
        <f>L4291-K4291</f>
        <v>-3.4276391408187141</v>
      </c>
      <c r="P4291">
        <f t="shared" ref="P4291:P4354" si="405">N4291*K4291</f>
        <v>2.9758447695244681</v>
      </c>
      <c r="Q4291">
        <f>IF(O4291&gt;0, IF(Q4290+O4291*Variables!$B$5&lt;Variables!$B$4, Q4290+O4291*Variables!$B$5, Variables!$B$4), IF(Q4290&gt;-O4291, Q4290+O4291/Variables!$B$5, 0))</f>
        <v>75.392498618721362</v>
      </c>
      <c r="R4291">
        <f>IF(O4291&gt;0, 0, IF(Q4290&gt;-O4291, 0, -O4291 - Q4290*Variables!$B$5))</f>
        <v>0</v>
      </c>
      <c r="S4291">
        <f t="shared" ref="S4291:S4354" si="406">R4291*M4291</f>
        <v>0</v>
      </c>
      <c r="T4291">
        <f t="shared" ref="T4291:T4354" si="407">IF(AND(R4291&gt;0, M4291&gt;0.3), 1, 0)</f>
        <v>0</v>
      </c>
    </row>
    <row r="4292" spans="1:20" x14ac:dyDescent="0.3">
      <c r="A4292" s="3">
        <f t="shared" si="402"/>
        <v>43279</v>
      </c>
      <c r="B4292">
        <v>6</v>
      </c>
      <c r="C4292">
        <v>28</v>
      </c>
      <c r="D4292">
        <v>19</v>
      </c>
      <c r="E4292">
        <v>1</v>
      </c>
      <c r="F4292" s="1">
        <f>VLOOKUP(A4292,Weather!$A$1:$E$366, 5)</f>
        <v>0.35714285714285809</v>
      </c>
      <c r="G4292" s="1">
        <f>VLOOKUP(D4292, Summer!$A$1:$E$25, 2)</f>
        <v>565.86125451999203</v>
      </c>
      <c r="H4292" s="1">
        <f>VLOOKUP(D4292, Summer!$A$1:$E$25, 3)</f>
        <v>365.77406038600299</v>
      </c>
      <c r="I4292" s="1">
        <f>VLOOKUP(D4292, Summer!$A$1:$E$25, 5)</f>
        <v>331.38683221891199</v>
      </c>
      <c r="J4292" s="1">
        <f t="shared" si="403"/>
        <v>437.23377257671353</v>
      </c>
      <c r="K4292" s="47">
        <f t="shared" si="404"/>
        <v>8.1797798547642522</v>
      </c>
      <c r="L4292" s="48">
        <f>Solar!K4309/1000*Variables!$B$3</f>
        <v>2.2979500000000002</v>
      </c>
      <c r="M4292">
        <f>IF(E4292=1, VLOOKUP(D4292, Sheet1!$A$2:$C$26, 2), Sheet1!$C$3)</f>
        <v>0.25796000000000002</v>
      </c>
      <c r="N4292" s="1">
        <f>'Electricity Rates'!$J$2</f>
        <v>0.24729999999999999</v>
      </c>
      <c r="O4292" s="145">
        <f>L4292-K4292</f>
        <v>-5.881829854764252</v>
      </c>
      <c r="P4292">
        <f t="shared" si="405"/>
        <v>2.0228595580831996</v>
      </c>
      <c r="Q4292">
        <f>IF(O4292&gt;0, IF(Q4291+O4292*Variables!$B$5&lt;Variables!$B$4, Q4291+O4292*Variables!$B$5, Variables!$B$4), IF(Q4291&gt;-O4292, Q4291+O4292/Variables!$B$5, 0))</f>
        <v>69.135232815780668</v>
      </c>
      <c r="R4292">
        <f>IF(O4292&gt;0, 0, IF(Q4291&gt;-O4292, 0, -O4292 - Q4291*Variables!$B$5))</f>
        <v>0</v>
      </c>
      <c r="S4292">
        <f t="shared" si="406"/>
        <v>0</v>
      </c>
      <c r="T4292">
        <f t="shared" si="407"/>
        <v>0</v>
      </c>
    </row>
    <row r="4293" spans="1:20" x14ac:dyDescent="0.3">
      <c r="A4293" s="3">
        <f t="shared" si="402"/>
        <v>43279</v>
      </c>
      <c r="B4293">
        <v>6</v>
      </c>
      <c r="C4293">
        <v>28</v>
      </c>
      <c r="D4293">
        <v>20</v>
      </c>
      <c r="E4293">
        <v>1</v>
      </c>
      <c r="F4293" s="1">
        <f>VLOOKUP(A4293,Weather!$A$1:$E$366, 5)</f>
        <v>0.35714285714285809</v>
      </c>
      <c r="G4293" s="1">
        <f>VLOOKUP(D4293, Summer!$A$1:$E$25, 2)</f>
        <v>459.178981251175</v>
      </c>
      <c r="H4293" s="1">
        <f>VLOOKUP(D4293, Summer!$A$1:$E$25, 3)</f>
        <v>328.41643432967999</v>
      </c>
      <c r="I4293" s="1">
        <f>VLOOKUP(D4293, Summer!$A$1:$E$25, 5)</f>
        <v>326.73316658528501</v>
      </c>
      <c r="J4293" s="1">
        <f t="shared" si="403"/>
        <v>375.11734394449974</v>
      </c>
      <c r="K4293" s="47">
        <f t="shared" si="404"/>
        <v>7.0177042251042927</v>
      </c>
      <c r="L4293" s="48">
        <f>Solar!K4310/1000*Variables!$B$3</f>
        <v>0.26535000000000003</v>
      </c>
      <c r="M4293">
        <f>IF(E4293=1, VLOOKUP(D4293, Sheet1!$A$2:$C$26, 2), Sheet1!$C$3)</f>
        <v>0.25796000000000002</v>
      </c>
      <c r="N4293" s="1">
        <f>'Electricity Rates'!$J$2</f>
        <v>0.24729999999999999</v>
      </c>
      <c r="O4293" s="145">
        <f>L4293-K4293</f>
        <v>-6.752354225104293</v>
      </c>
      <c r="P4293">
        <f t="shared" si="405"/>
        <v>1.7354782548682914</v>
      </c>
      <c r="Q4293">
        <f>IF(O4293&gt;0, IF(Q4292+O4293*Variables!$B$5&lt;Variables!$B$4, Q4292+O4293*Variables!$B$5, Variables!$B$4), IF(Q4292&gt;-O4293, Q4292+O4293/Variables!$B$5, 0))</f>
        <v>61.951877257159083</v>
      </c>
      <c r="R4293">
        <f>IF(O4293&gt;0, 0, IF(Q4292&gt;-O4293, 0, -O4293 - Q4292*Variables!$B$5))</f>
        <v>0</v>
      </c>
      <c r="S4293">
        <f t="shared" si="406"/>
        <v>0</v>
      </c>
      <c r="T4293">
        <f t="shared" si="407"/>
        <v>0</v>
      </c>
    </row>
    <row r="4294" spans="1:20" x14ac:dyDescent="0.3">
      <c r="A4294" s="3">
        <f t="shared" si="402"/>
        <v>43279</v>
      </c>
      <c r="B4294">
        <v>6</v>
      </c>
      <c r="C4294">
        <v>28</v>
      </c>
      <c r="D4294">
        <v>21</v>
      </c>
      <c r="E4294">
        <v>1</v>
      </c>
      <c r="F4294" s="1">
        <f>VLOOKUP(A4294,Weather!$A$1:$E$366, 5)</f>
        <v>0.35714285714285809</v>
      </c>
      <c r="G4294" s="1">
        <f>VLOOKUP(D4294, Summer!$A$1:$E$25, 2)</f>
        <v>403.43414919632897</v>
      </c>
      <c r="H4294" s="1">
        <f>VLOOKUP(D4294, Summer!$A$1:$E$25, 3)</f>
        <v>305.25297715532997</v>
      </c>
      <c r="I4294" s="1">
        <f>VLOOKUP(D4294, Summer!$A$1:$E$25, 5)</f>
        <v>313.15582306105603</v>
      </c>
      <c r="J4294" s="1">
        <f t="shared" si="403"/>
        <v>340.31768145568685</v>
      </c>
      <c r="K4294" s="47">
        <f t="shared" si="404"/>
        <v>6.3666713085455795</v>
      </c>
      <c r="L4294" s="48">
        <f>Solar!K4311/1000*Variables!$B$3</f>
        <v>0</v>
      </c>
      <c r="M4294">
        <f>IF(E4294=1, VLOOKUP(D4294, Sheet1!$A$2:$C$26, 2), Sheet1!$C$3)</f>
        <v>0.25796000000000002</v>
      </c>
      <c r="N4294" s="1">
        <f>'Electricity Rates'!$J$2</f>
        <v>0.24729999999999999</v>
      </c>
      <c r="O4294" s="145">
        <f>L4294-K4294</f>
        <v>-6.3666713085455795</v>
      </c>
      <c r="P4294">
        <f t="shared" si="405"/>
        <v>1.5744778146033218</v>
      </c>
      <c r="Q4294">
        <f>IF(O4294&gt;0, IF(Q4293+O4294*Variables!$B$5&lt;Variables!$B$4, Q4293+O4294*Variables!$B$5, Variables!$B$4), IF(Q4293&gt;-O4294, Q4293+O4294/Variables!$B$5, 0))</f>
        <v>55.178822673599953</v>
      </c>
      <c r="R4294">
        <f>IF(O4294&gt;0, 0, IF(Q4293&gt;-O4294, 0, -O4294 - Q4293*Variables!$B$5))</f>
        <v>0</v>
      </c>
      <c r="S4294">
        <f t="shared" si="406"/>
        <v>0</v>
      </c>
      <c r="T4294">
        <f t="shared" si="407"/>
        <v>0</v>
      </c>
    </row>
    <row r="4295" spans="1:20" x14ac:dyDescent="0.3">
      <c r="A4295" s="3">
        <f t="shared" si="402"/>
        <v>43279</v>
      </c>
      <c r="B4295">
        <v>6</v>
      </c>
      <c r="C4295">
        <v>28</v>
      </c>
      <c r="D4295">
        <v>22</v>
      </c>
      <c r="E4295">
        <v>1</v>
      </c>
      <c r="F4295" s="1">
        <f>VLOOKUP(A4295,Weather!$A$1:$E$366, 5)</f>
        <v>0.35714285714285809</v>
      </c>
      <c r="G4295" s="1">
        <f>VLOOKUP(D4295, Summer!$A$1:$E$25, 2)</f>
        <v>366.19777187885302</v>
      </c>
      <c r="H4295" s="1">
        <f>VLOOKUP(D4295, Summer!$A$1:$E$25, 3)</f>
        <v>263.18917633836901</v>
      </c>
      <c r="I4295" s="1">
        <f>VLOOKUP(D4295, Summer!$A$1:$E$25, 5)</f>
        <v>295.10418431306101</v>
      </c>
      <c r="J4295" s="1">
        <f t="shared" si="403"/>
        <v>299.97796045997052</v>
      </c>
      <c r="K4295" s="47">
        <f t="shared" si="404"/>
        <v>5.6119948451905506</v>
      </c>
      <c r="L4295" s="48">
        <f>Solar!K4312/1000*Variables!$B$3</f>
        <v>0</v>
      </c>
      <c r="M4295">
        <f>IF(E4295=1, VLOOKUP(D4295, Sheet1!$A$2:$C$26, 2), Sheet1!$C$3)</f>
        <v>0.18637999999999999</v>
      </c>
      <c r="N4295" s="1">
        <f>'Electricity Rates'!$J$2</f>
        <v>0.24729999999999999</v>
      </c>
      <c r="O4295" s="145">
        <f>L4295-K4295</f>
        <v>-5.6119948451905506</v>
      </c>
      <c r="P4295">
        <f t="shared" si="405"/>
        <v>1.387846325215623</v>
      </c>
      <c r="Q4295">
        <f>IF(O4295&gt;0, IF(Q4294+O4295*Variables!$B$5&lt;Variables!$B$4, Q4294+O4295*Variables!$B$5, Variables!$B$4), IF(Q4294&gt;-O4295, Q4294+O4295/Variables!$B$5, 0))</f>
        <v>49.208615391482347</v>
      </c>
      <c r="R4295">
        <f>IF(O4295&gt;0, 0, IF(Q4294&gt;-O4295, 0, -O4295 - Q4294*Variables!$B$5))</f>
        <v>0</v>
      </c>
      <c r="S4295">
        <f t="shared" si="406"/>
        <v>0</v>
      </c>
      <c r="T4295">
        <f t="shared" si="407"/>
        <v>0</v>
      </c>
    </row>
    <row r="4296" spans="1:20" x14ac:dyDescent="0.3">
      <c r="A4296" s="3">
        <f t="shared" si="402"/>
        <v>43279</v>
      </c>
      <c r="B4296">
        <v>6</v>
      </c>
      <c r="C4296">
        <v>28</v>
      </c>
      <c r="D4296">
        <v>23</v>
      </c>
      <c r="E4296">
        <v>1</v>
      </c>
      <c r="F4296" s="1">
        <f>VLOOKUP(A4296,Weather!$A$1:$E$366, 5)</f>
        <v>0.35714285714285809</v>
      </c>
      <c r="G4296" s="1">
        <f>VLOOKUP(D4296, Summer!$A$1:$E$25, 2)</f>
        <v>342.86102460129899</v>
      </c>
      <c r="H4296" s="1">
        <f>VLOOKUP(D4296, Summer!$A$1:$E$25, 3)</f>
        <v>273.02297434567402</v>
      </c>
      <c r="I4296" s="1">
        <f>VLOOKUP(D4296, Summer!$A$1:$E$25, 5)</f>
        <v>281.53182330021599</v>
      </c>
      <c r="J4296" s="1">
        <f t="shared" si="403"/>
        <v>297.96513515125446</v>
      </c>
      <c r="K4296" s="47">
        <f t="shared" si="404"/>
        <v>5.5743388612660558</v>
      </c>
      <c r="L4296" s="48">
        <f>Solar!K4313/1000*Variables!$B$3</f>
        <v>0</v>
      </c>
      <c r="M4296">
        <f>IF(E4296=1, VLOOKUP(D4296, Sheet1!$A$2:$C$26, 2), Sheet1!$C$3)</f>
        <v>0.18637999999999999</v>
      </c>
      <c r="N4296" s="1">
        <f>'Electricity Rates'!$J$2</f>
        <v>0.24729999999999999</v>
      </c>
      <c r="O4296" s="145">
        <f>L4296-K4296</f>
        <v>-5.5743388612660558</v>
      </c>
      <c r="P4296">
        <f t="shared" si="405"/>
        <v>1.3785340003910955</v>
      </c>
      <c r="Q4296">
        <f>IF(O4296&gt;0, IF(Q4295+O4296*Variables!$B$5&lt;Variables!$B$4, Q4295+O4296*Variables!$B$5, Variables!$B$4), IF(Q4295&gt;-O4296, Q4295+O4296/Variables!$B$5, 0))</f>
        <v>43.278467666731224</v>
      </c>
      <c r="R4296">
        <f>IF(O4296&gt;0, 0, IF(Q4295&gt;-O4296, 0, -O4296 - Q4295*Variables!$B$5))</f>
        <v>0</v>
      </c>
      <c r="S4296">
        <f t="shared" si="406"/>
        <v>0</v>
      </c>
      <c r="T4296">
        <f t="shared" si="407"/>
        <v>0</v>
      </c>
    </row>
    <row r="4297" spans="1:20" x14ac:dyDescent="0.3">
      <c r="A4297" s="3">
        <f t="shared" si="402"/>
        <v>43279</v>
      </c>
      <c r="B4297">
        <v>6</v>
      </c>
      <c r="C4297">
        <v>28</v>
      </c>
      <c r="D4297">
        <v>24</v>
      </c>
      <c r="E4297">
        <v>1</v>
      </c>
      <c r="F4297" s="1">
        <f>VLOOKUP(A4297,Weather!$A$1:$E$366, 5)</f>
        <v>0.35714285714285809</v>
      </c>
      <c r="G4297" s="1">
        <f>VLOOKUP(D4297, Summer!$A$1:$E$25, 2)</f>
        <v>310.26482453023402</v>
      </c>
      <c r="H4297" s="1">
        <f>VLOOKUP(D4297, Summer!$A$1:$E$25, 3)</f>
        <v>259.09090909090901</v>
      </c>
      <c r="I4297" s="1">
        <f>VLOOKUP(D4297, Summer!$A$1:$E$25, 5)</f>
        <v>276.86321013243497</v>
      </c>
      <c r="J4297" s="1">
        <f t="shared" si="403"/>
        <v>277.36730746209656</v>
      </c>
      <c r="K4297" s="47">
        <f t="shared" si="404"/>
        <v>5.1889942091575136</v>
      </c>
      <c r="L4297" s="48">
        <f>Solar!K4314/1000*Variables!$B$3</f>
        <v>0</v>
      </c>
      <c r="M4297">
        <f>IF(E4297=1, VLOOKUP(D4297, Sheet1!$A$2:$C$26, 2), Sheet1!$C$3)</f>
        <v>0.18637999999999999</v>
      </c>
      <c r="N4297" s="1">
        <f>'Electricity Rates'!$J$2</f>
        <v>0.24729999999999999</v>
      </c>
      <c r="O4297" s="145">
        <f>L4297-K4297</f>
        <v>-5.1889942091575136</v>
      </c>
      <c r="P4297">
        <f t="shared" si="405"/>
        <v>1.283238267924653</v>
      </c>
      <c r="Q4297">
        <f>IF(O4297&gt;0, IF(Q4296+O4297*Variables!$B$5&lt;Variables!$B$4, Q4296+O4297*Variables!$B$5, Variables!$B$4), IF(Q4296&gt;-O4297, Q4296+O4297/Variables!$B$5, 0))</f>
        <v>37.758261061244511</v>
      </c>
      <c r="R4297">
        <f>IF(O4297&gt;0, 0, IF(Q4296&gt;-O4297, 0, -O4297 - Q4296*Variables!$B$5))</f>
        <v>0</v>
      </c>
      <c r="S4297">
        <f t="shared" si="406"/>
        <v>0</v>
      </c>
      <c r="T4297">
        <f t="shared" si="407"/>
        <v>0</v>
      </c>
    </row>
    <row r="4298" spans="1:20" x14ac:dyDescent="0.3">
      <c r="A4298" s="3">
        <f t="shared" si="402"/>
        <v>43280</v>
      </c>
      <c r="B4298">
        <v>6</v>
      </c>
      <c r="C4298">
        <v>29</v>
      </c>
      <c r="D4298">
        <v>1</v>
      </c>
      <c r="E4298">
        <v>1</v>
      </c>
      <c r="F4298" s="1">
        <f>VLOOKUP(A4298,Weather!$A$1:$E$366, 5)</f>
        <v>0.35714285714285809</v>
      </c>
      <c r="G4298" s="1">
        <f>VLOOKUP(D4298, Summer!$A$1:$E$25, 2)</f>
        <v>305.44698283970399</v>
      </c>
      <c r="H4298" s="1">
        <f>VLOOKUP(D4298, Summer!$A$1:$E$25, 3)</f>
        <v>264.36707082495798</v>
      </c>
      <c r="I4298" s="1">
        <f>VLOOKUP(D4298, Summer!$A$1:$E$25, 5)</f>
        <v>276.703769768114</v>
      </c>
      <c r="J4298" s="1">
        <f t="shared" si="403"/>
        <v>279.03846797308159</v>
      </c>
      <c r="K4298" s="47">
        <f t="shared" si="404"/>
        <v>5.2202583198900259</v>
      </c>
      <c r="L4298" s="48">
        <f>Solar!K4315/1000*Variables!$B$3</f>
        <v>0</v>
      </c>
      <c r="M4298">
        <f>IF(E4298=1, VLOOKUP(D4298, Sheet1!$A$2:$C$26, 2), Sheet1!$C$3)</f>
        <v>0.18637999999999999</v>
      </c>
      <c r="N4298" s="1">
        <f>'Electricity Rates'!$J$2</f>
        <v>0.24729999999999999</v>
      </c>
      <c r="O4298" s="145">
        <f>L4298-K4298</f>
        <v>-5.2202583198900259</v>
      </c>
      <c r="P4298">
        <f t="shared" si="405"/>
        <v>1.2909698825088034</v>
      </c>
      <c r="Q4298">
        <f>IF(O4298&gt;0, IF(Q4297+O4298*Variables!$B$5&lt;Variables!$B$4, Q4297+O4298*Variables!$B$5, Variables!$B$4), IF(Q4297&gt;-O4298, Q4297+O4298/Variables!$B$5, 0))</f>
        <v>32.204794763489161</v>
      </c>
      <c r="R4298">
        <f>IF(O4298&gt;0, 0, IF(Q4297&gt;-O4298, 0, -O4298 - Q4297*Variables!$B$5))</f>
        <v>0</v>
      </c>
      <c r="S4298">
        <f t="shared" si="406"/>
        <v>0</v>
      </c>
      <c r="T4298">
        <f t="shared" si="407"/>
        <v>0</v>
      </c>
    </row>
    <row r="4299" spans="1:20" x14ac:dyDescent="0.3">
      <c r="A4299" s="3">
        <f t="shared" si="402"/>
        <v>43280</v>
      </c>
      <c r="B4299">
        <v>6</v>
      </c>
      <c r="C4299">
        <v>29</v>
      </c>
      <c r="D4299">
        <v>2</v>
      </c>
      <c r="E4299">
        <v>1</v>
      </c>
      <c r="F4299" s="1">
        <f>VLOOKUP(A4299,Weather!$A$1:$E$366, 5)</f>
        <v>0.35714285714285809</v>
      </c>
      <c r="G4299" s="1">
        <f>VLOOKUP(D4299, Summer!$A$1:$E$25, 2)</f>
        <v>286.71906025959902</v>
      </c>
      <c r="H4299" s="1">
        <f>VLOOKUP(D4299, Summer!$A$1:$E$25, 3)</f>
        <v>260.03911906460002</v>
      </c>
      <c r="I4299" s="1">
        <f>VLOOKUP(D4299, Summer!$A$1:$E$25, 5)</f>
        <v>276.50446931271199</v>
      </c>
      <c r="J4299" s="1">
        <f t="shared" si="403"/>
        <v>269.5676694913854</v>
      </c>
      <c r="K4299" s="47">
        <f t="shared" si="404"/>
        <v>5.0430783958128709</v>
      </c>
      <c r="L4299" s="48">
        <f>Solar!K4316/1000*Variables!$B$3</f>
        <v>0</v>
      </c>
      <c r="M4299">
        <f>IF(E4299=1, VLOOKUP(D4299, Sheet1!$A$2:$C$26, 2), Sheet1!$C$3)</f>
        <v>0.18637999999999999</v>
      </c>
      <c r="N4299" s="1">
        <f>'Electricity Rates'!$J$2</f>
        <v>0.24729999999999999</v>
      </c>
      <c r="O4299" s="145">
        <f>L4299-K4299</f>
        <v>-5.0430783958128709</v>
      </c>
      <c r="P4299">
        <f t="shared" si="405"/>
        <v>1.247153287284523</v>
      </c>
      <c r="Q4299">
        <f>IF(O4299&gt;0, IF(Q4298+O4299*Variables!$B$5&lt;Variables!$B$4, Q4298+O4299*Variables!$B$5, Variables!$B$4), IF(Q4298&gt;-O4299, Q4298+O4299/Variables!$B$5, 0))</f>
        <v>26.839817746666959</v>
      </c>
      <c r="R4299">
        <f>IF(O4299&gt;0, 0, IF(Q4298&gt;-O4299, 0, -O4299 - Q4298*Variables!$B$5))</f>
        <v>0</v>
      </c>
      <c r="S4299">
        <f t="shared" si="406"/>
        <v>0</v>
      </c>
      <c r="T4299">
        <f t="shared" si="407"/>
        <v>0</v>
      </c>
    </row>
    <row r="4300" spans="1:20" x14ac:dyDescent="0.3">
      <c r="A4300" s="3">
        <f t="shared" si="402"/>
        <v>43280</v>
      </c>
      <c r="B4300">
        <v>6</v>
      </c>
      <c r="C4300">
        <v>29</v>
      </c>
      <c r="D4300">
        <v>3</v>
      </c>
      <c r="E4300">
        <v>1</v>
      </c>
      <c r="F4300" s="1">
        <f>VLOOKUP(A4300,Weather!$A$1:$E$366, 5)</f>
        <v>0.35714285714285809</v>
      </c>
      <c r="G4300" s="1">
        <f>VLOOKUP(D4300, Summer!$A$1:$E$25, 2)</f>
        <v>272.63131492590298</v>
      </c>
      <c r="H4300" s="1">
        <f>VLOOKUP(D4300, Summer!$A$1:$E$25, 3)</f>
        <v>241.571030279452</v>
      </c>
      <c r="I4300" s="1">
        <f>VLOOKUP(D4300, Summer!$A$1:$E$25, 5)</f>
        <v>276.33008141423602</v>
      </c>
      <c r="J4300" s="1">
        <f t="shared" si="403"/>
        <v>252.66398908175594</v>
      </c>
      <c r="K4300" s="47">
        <f t="shared" si="404"/>
        <v>4.7268439391943566</v>
      </c>
      <c r="L4300" s="48">
        <f>Solar!K4317/1000*Variables!$B$3</f>
        <v>0</v>
      </c>
      <c r="M4300">
        <f>IF(E4300=1, VLOOKUP(D4300, Sheet1!$A$2:$C$26, 2), Sheet1!$C$3)</f>
        <v>0.18637999999999999</v>
      </c>
      <c r="N4300" s="1">
        <f>'Electricity Rates'!$J$2</f>
        <v>0.24729999999999999</v>
      </c>
      <c r="O4300" s="145">
        <f>L4300-K4300</f>
        <v>-4.7268439391943566</v>
      </c>
      <c r="P4300">
        <f t="shared" si="405"/>
        <v>1.1689485061627645</v>
      </c>
      <c r="Q4300">
        <f>IF(O4300&gt;0, IF(Q4299+O4300*Variables!$B$5&lt;Variables!$B$4, Q4299+O4300*Variables!$B$5, Variables!$B$4), IF(Q4299&gt;-O4300, Q4299+O4300/Variables!$B$5, 0))</f>
        <v>21.811260364545305</v>
      </c>
      <c r="R4300">
        <f>IF(O4300&gt;0, 0, IF(Q4299&gt;-O4300, 0, -O4300 - Q4299*Variables!$B$5))</f>
        <v>0</v>
      </c>
      <c r="S4300">
        <f t="shared" si="406"/>
        <v>0</v>
      </c>
      <c r="T4300">
        <f t="shared" si="407"/>
        <v>0</v>
      </c>
    </row>
    <row r="4301" spans="1:20" x14ac:dyDescent="0.3">
      <c r="A4301" s="3">
        <f t="shared" si="402"/>
        <v>43280</v>
      </c>
      <c r="B4301">
        <v>6</v>
      </c>
      <c r="C4301">
        <v>29</v>
      </c>
      <c r="D4301">
        <v>4</v>
      </c>
      <c r="E4301">
        <v>1</v>
      </c>
      <c r="F4301" s="1">
        <f>VLOOKUP(A4301,Weather!$A$1:$E$366, 5)</f>
        <v>0.35714285714285809</v>
      </c>
      <c r="G4301" s="1">
        <f>VLOOKUP(D4301, Summer!$A$1:$E$25, 2)</f>
        <v>286.33237882239803</v>
      </c>
      <c r="H4301" s="1">
        <f>VLOOKUP(D4301, Summer!$A$1:$E$25, 3)</f>
        <v>256.10019667595998</v>
      </c>
      <c r="I4301" s="1">
        <f>VLOOKUP(D4301, Summer!$A$1:$E$25, 5)</f>
        <v>276.13078095883401</v>
      </c>
      <c r="J4301" s="1">
        <f t="shared" si="403"/>
        <v>266.89740458540217</v>
      </c>
      <c r="K4301" s="47">
        <f t="shared" si="404"/>
        <v>4.9931230162086724</v>
      </c>
      <c r="L4301" s="48">
        <f>Solar!K4318/1000*Variables!$B$3</f>
        <v>0</v>
      </c>
      <c r="M4301">
        <f>IF(E4301=1, VLOOKUP(D4301, Sheet1!$A$2:$C$26, 2), Sheet1!$C$3)</f>
        <v>0.18637999999999999</v>
      </c>
      <c r="N4301" s="1">
        <f>'Electricity Rates'!$J$2</f>
        <v>0.24729999999999999</v>
      </c>
      <c r="O4301" s="145">
        <f>L4301-K4301</f>
        <v>-4.9931230162086724</v>
      </c>
      <c r="P4301">
        <f t="shared" si="405"/>
        <v>1.2347993219084046</v>
      </c>
      <c r="Q4301">
        <f>IF(O4301&gt;0, IF(Q4300+O4301*Variables!$B$5&lt;Variables!$B$4, Q4300+O4301*Variables!$B$5, Variables!$B$4), IF(Q4300&gt;-O4301, Q4300+O4301/Variables!$B$5, 0))</f>
        <v>16.49942736857863</v>
      </c>
      <c r="R4301">
        <f>IF(O4301&gt;0, 0, IF(Q4300&gt;-O4301, 0, -O4301 - Q4300*Variables!$B$5))</f>
        <v>0</v>
      </c>
      <c r="S4301">
        <f t="shared" si="406"/>
        <v>0</v>
      </c>
      <c r="T4301">
        <f t="shared" si="407"/>
        <v>0</v>
      </c>
    </row>
    <row r="4302" spans="1:20" x14ac:dyDescent="0.3">
      <c r="A4302" s="3">
        <f t="shared" si="402"/>
        <v>43280</v>
      </c>
      <c r="B4302">
        <v>6</v>
      </c>
      <c r="C4302">
        <v>29</v>
      </c>
      <c r="D4302">
        <v>5</v>
      </c>
      <c r="E4302">
        <v>1</v>
      </c>
      <c r="F4302" s="1">
        <f>VLOOKUP(A4302,Weather!$A$1:$E$366, 5)</f>
        <v>0.35714285714285809</v>
      </c>
      <c r="G4302" s="1">
        <f>VLOOKUP(D4302, Summer!$A$1:$E$25, 2)</f>
        <v>323.19252555232703</v>
      </c>
      <c r="H4302" s="1">
        <f>VLOOKUP(D4302, Summer!$A$1:$E$25, 3)</f>
        <v>290.90909090909099</v>
      </c>
      <c r="I4302" s="1">
        <f>VLOOKUP(D4302, Summer!$A$1:$E$25, 5)</f>
        <v>275.93148050343302</v>
      </c>
      <c r="J4302" s="1">
        <f t="shared" si="403"/>
        <v>302.43888899596101</v>
      </c>
      <c r="K4302" s="47">
        <f t="shared" si="404"/>
        <v>5.658033954987765</v>
      </c>
      <c r="L4302" s="48">
        <f>Solar!K4319/1000*Variables!$B$3</f>
        <v>0</v>
      </c>
      <c r="M4302">
        <f>IF(E4302=1, VLOOKUP(D4302, Sheet1!$A$2:$C$26, 2), Sheet1!$C$3)</f>
        <v>0.18637999999999999</v>
      </c>
      <c r="N4302" s="1">
        <f>'Electricity Rates'!$J$2</f>
        <v>0.24729999999999999</v>
      </c>
      <c r="O4302" s="145">
        <f>L4302-K4302</f>
        <v>-5.658033954987765</v>
      </c>
      <c r="P4302">
        <f t="shared" si="405"/>
        <v>1.3992317970684742</v>
      </c>
      <c r="Q4302">
        <f>IF(O4302&gt;0, IF(Q4301+O4302*Variables!$B$5&lt;Variables!$B$4, Q4301+O4302*Variables!$B$5, Variables!$B$4), IF(Q4301&gt;-O4302, Q4301+O4302/Variables!$B$5, 0))</f>
        <v>10.480242310081007</v>
      </c>
      <c r="R4302">
        <f>IF(O4302&gt;0, 0, IF(Q4301&gt;-O4302, 0, -O4302 - Q4301*Variables!$B$5))</f>
        <v>0</v>
      </c>
      <c r="S4302">
        <f t="shared" si="406"/>
        <v>0</v>
      </c>
      <c r="T4302">
        <f t="shared" si="407"/>
        <v>0</v>
      </c>
    </row>
    <row r="4303" spans="1:20" x14ac:dyDescent="0.3">
      <c r="A4303" s="3">
        <f t="shared" si="402"/>
        <v>43280</v>
      </c>
      <c r="B4303">
        <v>6</v>
      </c>
      <c r="C4303">
        <v>29</v>
      </c>
      <c r="D4303">
        <v>6</v>
      </c>
      <c r="E4303">
        <v>1</v>
      </c>
      <c r="F4303" s="1">
        <f>VLOOKUP(A4303,Weather!$A$1:$E$366, 5)</f>
        <v>0.35714285714285809</v>
      </c>
      <c r="G4303" s="1">
        <f>VLOOKUP(D4303, Summer!$A$1:$E$25, 2)</f>
        <v>420.20776289112302</v>
      </c>
      <c r="H4303" s="1">
        <f>VLOOKUP(D4303, Summer!$A$1:$E$25, 3)</f>
        <v>354.54545454545399</v>
      </c>
      <c r="I4303" s="1">
        <f>VLOOKUP(D4303, Summer!$A$1:$E$25, 5)</f>
        <v>244.50179868660999</v>
      </c>
      <c r="J4303" s="1">
        <f t="shared" si="403"/>
        <v>377.99627895462157</v>
      </c>
      <c r="K4303" s="47">
        <f t="shared" si="404"/>
        <v>7.0715634099979718</v>
      </c>
      <c r="L4303" s="48">
        <f>Solar!K4320/1000*Variables!$B$3</f>
        <v>1.0007999999999999</v>
      </c>
      <c r="M4303">
        <f>IF(E4303=1, VLOOKUP(D4303, Sheet1!$A$2:$C$26, 2), Sheet1!$C$3)</f>
        <v>0.18637999999999999</v>
      </c>
      <c r="N4303" s="1">
        <f>'Electricity Rates'!$J$2</f>
        <v>0.24729999999999999</v>
      </c>
      <c r="O4303" s="145">
        <f>L4303-K4303</f>
        <v>-6.0707634099979719</v>
      </c>
      <c r="P4303">
        <f t="shared" si="405"/>
        <v>1.7487976312924984</v>
      </c>
      <c r="Q4303">
        <f>IF(O4303&gt;0, IF(Q4302+O4303*Variables!$B$5&lt;Variables!$B$4, Q4302+O4303*Variables!$B$5, Variables!$B$4), IF(Q4302&gt;-O4303, Q4302+O4303/Variables!$B$5, 0))</f>
        <v>4.0219833632746536</v>
      </c>
      <c r="R4303">
        <f>IF(O4303&gt;0, 0, IF(Q4302&gt;-O4303, 0, -O4303 - Q4302*Variables!$B$5))</f>
        <v>0</v>
      </c>
      <c r="S4303">
        <f t="shared" si="406"/>
        <v>0</v>
      </c>
      <c r="T4303">
        <f t="shared" si="407"/>
        <v>0</v>
      </c>
    </row>
    <row r="4304" spans="1:20" x14ac:dyDescent="0.3">
      <c r="A4304" s="3">
        <f t="shared" si="402"/>
        <v>43280</v>
      </c>
      <c r="B4304">
        <v>6</v>
      </c>
      <c r="C4304">
        <v>29</v>
      </c>
      <c r="D4304">
        <v>7</v>
      </c>
      <c r="E4304">
        <v>1</v>
      </c>
      <c r="F4304" s="1">
        <f>VLOOKUP(A4304,Weather!$A$1:$E$366, 5)</f>
        <v>0.35714285714285809</v>
      </c>
      <c r="G4304" s="1">
        <f>VLOOKUP(D4304, Summer!$A$1:$E$25, 2)</f>
        <v>767.23345107957198</v>
      </c>
      <c r="H4304" s="1">
        <f>VLOOKUP(D4304, Summer!$A$1:$E$25, 3)</f>
        <v>587.45596403639502</v>
      </c>
      <c r="I4304" s="1">
        <f>VLOOKUP(D4304, Summer!$A$1:$E$25, 5)</f>
        <v>275.57273968370998</v>
      </c>
      <c r="J4304" s="1">
        <f t="shared" si="403"/>
        <v>651.66220940895835</v>
      </c>
      <c r="K4304" s="47">
        <f t="shared" si="404"/>
        <v>12.19131216973712</v>
      </c>
      <c r="L4304" s="48">
        <f>Solar!K4321/1000*Variables!$B$3</f>
        <v>5.3179000000000007</v>
      </c>
      <c r="M4304">
        <f>IF(E4304=1, VLOOKUP(D4304, Sheet1!$A$2:$C$26, 2), Sheet1!$C$3)</f>
        <v>0.18637999999999999</v>
      </c>
      <c r="N4304" s="1">
        <f>'Electricity Rates'!$J$2</f>
        <v>0.24729999999999999</v>
      </c>
      <c r="O4304" s="145">
        <f>L4304-K4304</f>
        <v>-6.8734121697371195</v>
      </c>
      <c r="P4304">
        <f t="shared" si="405"/>
        <v>3.0149114995759896</v>
      </c>
      <c r="Q4304">
        <f>IF(O4304&gt;0, IF(Q4303+O4304*Variables!$B$5&lt;Variables!$B$4, Q4303+O4304*Variables!$B$5, Variables!$B$4), IF(Q4303&gt;-O4304, Q4303+O4304/Variables!$B$5, 0))</f>
        <v>0</v>
      </c>
      <c r="R4304">
        <f>IF(O4304&gt;0, 0, IF(Q4303&gt;-O4304, 0, -O4304 - Q4303*Variables!$B$5))</f>
        <v>3.0927478082589452</v>
      </c>
      <c r="S4304">
        <f t="shared" si="406"/>
        <v>0.57642633650330222</v>
      </c>
      <c r="T4304">
        <f t="shared" si="407"/>
        <v>0</v>
      </c>
    </row>
    <row r="4305" spans="1:20" x14ac:dyDescent="0.3">
      <c r="A4305" s="3">
        <f t="shared" si="402"/>
        <v>43280</v>
      </c>
      <c r="B4305">
        <v>6</v>
      </c>
      <c r="C4305">
        <v>29</v>
      </c>
      <c r="D4305">
        <v>8</v>
      </c>
      <c r="E4305">
        <v>1</v>
      </c>
      <c r="F4305" s="1">
        <f>VLOOKUP(A4305,Weather!$A$1:$E$366, 5)</f>
        <v>0.35714285714285809</v>
      </c>
      <c r="G4305" s="1">
        <f>VLOOKUP(D4305, Summer!$A$1:$E$25, 2)</f>
        <v>1109.6398637209199</v>
      </c>
      <c r="H4305" s="1">
        <f>VLOOKUP(D4305, Summer!$A$1:$E$25, 3)</f>
        <v>814.26008774773595</v>
      </c>
      <c r="I4305" s="1">
        <f>VLOOKUP(D4305, Summer!$A$1:$E$25, 5)</f>
        <v>328.96533168578299</v>
      </c>
      <c r="J4305" s="1">
        <f t="shared" si="403"/>
        <v>919.75286488101619</v>
      </c>
      <c r="K4305" s="47">
        <f t="shared" si="404"/>
        <v>17.206758552017963</v>
      </c>
      <c r="L4305" s="48">
        <f>Solar!K4322/1000*Variables!$B$3</f>
        <v>14.4458</v>
      </c>
      <c r="M4305">
        <f>IF(E4305=1, VLOOKUP(D4305, Sheet1!$A$2:$C$26, 2), Sheet1!$C$3)</f>
        <v>0.18637999999999999</v>
      </c>
      <c r="N4305" s="1">
        <f>'Electricity Rates'!$J$2</f>
        <v>0.24729999999999999</v>
      </c>
      <c r="O4305" s="145">
        <f>L4305-K4305</f>
        <v>-2.7609585520179625</v>
      </c>
      <c r="P4305">
        <f t="shared" si="405"/>
        <v>4.2552313899140417</v>
      </c>
      <c r="Q4305">
        <f>IF(O4305&gt;0, IF(Q4304+O4305*Variables!$B$5&lt;Variables!$B$4, Q4304+O4305*Variables!$B$5, Variables!$B$4), IF(Q4304&gt;-O4305, Q4304+O4305/Variables!$B$5, 0))</f>
        <v>0</v>
      </c>
      <c r="R4305">
        <f>IF(O4305&gt;0, 0, IF(Q4304&gt;-O4305, 0, -O4305 - Q4304*Variables!$B$5))</f>
        <v>2.7609585520179625</v>
      </c>
      <c r="S4305">
        <f t="shared" si="406"/>
        <v>0.51458745492510782</v>
      </c>
      <c r="T4305">
        <f t="shared" si="407"/>
        <v>0</v>
      </c>
    </row>
    <row r="4306" spans="1:20" x14ac:dyDescent="0.3">
      <c r="A4306" s="3">
        <f t="shared" si="402"/>
        <v>43280</v>
      </c>
      <c r="B4306">
        <v>6</v>
      </c>
      <c r="C4306">
        <v>29</v>
      </c>
      <c r="D4306">
        <v>9</v>
      </c>
      <c r="E4306">
        <v>1</v>
      </c>
      <c r="F4306" s="1">
        <f>VLOOKUP(A4306,Weather!$A$1:$E$366, 5)</f>
        <v>0.35714285714285809</v>
      </c>
      <c r="G4306" s="1">
        <f>VLOOKUP(D4306, Summer!$A$1:$E$25, 2)</f>
        <v>1322.40871182827</v>
      </c>
      <c r="H4306" s="1">
        <f>VLOOKUP(D4306, Summer!$A$1:$E$25, 3)</f>
        <v>1017.49011217013</v>
      </c>
      <c r="I4306" s="1">
        <f>VLOOKUP(D4306, Summer!$A$1:$E$25, 5)</f>
        <v>386.82225388885001</v>
      </c>
      <c r="J4306" s="1">
        <f t="shared" si="403"/>
        <v>1126.3896120480374</v>
      </c>
      <c r="K4306" s="47">
        <f t="shared" si="404"/>
        <v>21.072523750734987</v>
      </c>
      <c r="L4306" s="48">
        <f>Solar!K4323/1000*Variables!$B$3</f>
        <v>23.664949999999997</v>
      </c>
      <c r="M4306">
        <f>IF(E4306=1, VLOOKUP(D4306, Sheet1!$A$2:$C$26, 2), Sheet1!$C$3)</f>
        <v>0.25796000000000002</v>
      </c>
      <c r="N4306" s="1">
        <f>'Electricity Rates'!$J$2</f>
        <v>0.24729999999999999</v>
      </c>
      <c r="O4306" s="145">
        <f>L4306-K4306</f>
        <v>2.5924262492650101</v>
      </c>
      <c r="P4306">
        <f t="shared" si="405"/>
        <v>5.2112351235567624</v>
      </c>
      <c r="Q4306">
        <f>IF(O4306&gt;0, IF(Q4305+O4306*Variables!$B$5&lt;Variables!$B$4, Q4305+O4306*Variables!$B$5, Variables!$B$4), IF(Q4305&gt;-O4306, Q4305+O4306/Variables!$B$5, 0))</f>
        <v>2.4368806743091094</v>
      </c>
      <c r="R4306">
        <f>IF(O4306&gt;0, 0, IF(Q4305&gt;-O4306, 0, -O4306 - Q4305*Variables!$B$5))</f>
        <v>0</v>
      </c>
      <c r="S4306">
        <f t="shared" si="406"/>
        <v>0</v>
      </c>
      <c r="T4306">
        <f t="shared" si="407"/>
        <v>0</v>
      </c>
    </row>
    <row r="4307" spans="1:20" x14ac:dyDescent="0.3">
      <c r="A4307" s="3">
        <f t="shared" si="402"/>
        <v>43280</v>
      </c>
      <c r="B4307">
        <v>6</v>
      </c>
      <c r="C4307">
        <v>29</v>
      </c>
      <c r="D4307">
        <v>10</v>
      </c>
      <c r="E4307">
        <v>1</v>
      </c>
      <c r="F4307" s="1">
        <f>VLOOKUP(A4307,Weather!$A$1:$E$366, 5)</f>
        <v>0.35714285714285809</v>
      </c>
      <c r="G4307" s="1">
        <f>VLOOKUP(D4307, Summer!$A$1:$E$25, 2)</f>
        <v>1424.0693518383</v>
      </c>
      <c r="H4307" s="1">
        <f>VLOOKUP(D4307, Summer!$A$1:$E$25, 3)</f>
        <v>1069.7659339946799</v>
      </c>
      <c r="I4307" s="1">
        <f>VLOOKUP(D4307, Summer!$A$1:$E$25, 5)</f>
        <v>417.88322986318002</v>
      </c>
      <c r="J4307" s="1">
        <f t="shared" si="403"/>
        <v>1196.3028689388302</v>
      </c>
      <c r="K4307" s="47">
        <f t="shared" si="404"/>
        <v>22.380462629577952</v>
      </c>
      <c r="L4307" s="48">
        <f>Solar!K4324/1000*Variables!$B$3</f>
        <v>31.074400000000001</v>
      </c>
      <c r="M4307">
        <f>IF(E4307=1, VLOOKUP(D4307, Sheet1!$A$2:$C$26, 2), Sheet1!$C$3)</f>
        <v>0.25796000000000002</v>
      </c>
      <c r="N4307" s="1">
        <f>'Electricity Rates'!$J$2</f>
        <v>0.24729999999999999</v>
      </c>
      <c r="O4307" s="145">
        <f>L4307-K4307</f>
        <v>8.6939373704220486</v>
      </c>
      <c r="P4307">
        <f t="shared" si="405"/>
        <v>5.5346884082946275</v>
      </c>
      <c r="Q4307">
        <f>IF(O4307&gt;0, IF(Q4306+O4307*Variables!$B$5&lt;Variables!$B$4, Q4306+O4307*Variables!$B$5, Variables!$B$4), IF(Q4306&gt;-O4307, Q4306+O4307/Variables!$B$5, 0))</f>
        <v>10.609181802505834</v>
      </c>
      <c r="R4307">
        <f>IF(O4307&gt;0, 0, IF(Q4306&gt;-O4307, 0, -O4307 - Q4306*Variables!$B$5))</f>
        <v>0</v>
      </c>
      <c r="S4307">
        <f t="shared" si="406"/>
        <v>0</v>
      </c>
      <c r="T4307">
        <f t="shared" si="407"/>
        <v>0</v>
      </c>
    </row>
    <row r="4308" spans="1:20" x14ac:dyDescent="0.3">
      <c r="A4308" s="3">
        <f t="shared" si="402"/>
        <v>43280</v>
      </c>
      <c r="B4308">
        <v>6</v>
      </c>
      <c r="C4308">
        <v>29</v>
      </c>
      <c r="D4308">
        <v>11</v>
      </c>
      <c r="E4308">
        <v>1</v>
      </c>
      <c r="F4308" s="1">
        <f>VLOOKUP(A4308,Weather!$A$1:$E$366, 5)</f>
        <v>0.35714285714285809</v>
      </c>
      <c r="G4308" s="1">
        <f>VLOOKUP(D4308, Summer!$A$1:$E$25, 2)</f>
        <v>1497.9516334678001</v>
      </c>
      <c r="H4308" s="1">
        <f>VLOOKUP(D4308, Summer!$A$1:$E$25, 3)</f>
        <v>1079.6213447448599</v>
      </c>
      <c r="I4308" s="1">
        <f>VLOOKUP(D4308, Summer!$A$1:$E$25, 5)</f>
        <v>435.54125021175599</v>
      </c>
      <c r="J4308" s="1">
        <f t="shared" si="403"/>
        <v>1229.0250192887675</v>
      </c>
      <c r="K4308" s="47">
        <f t="shared" si="404"/>
        <v>22.992629399449374</v>
      </c>
      <c r="L4308" s="48">
        <f>Solar!K4325/1000*Variables!$B$3</f>
        <v>36.855099999999993</v>
      </c>
      <c r="M4308">
        <f>IF(E4308=1, VLOOKUP(D4308, Sheet1!$A$2:$C$26, 2), Sheet1!$C$3)</f>
        <v>0.25796000000000002</v>
      </c>
      <c r="N4308" s="1">
        <f>'Electricity Rates'!$J$2</f>
        <v>0.24729999999999999</v>
      </c>
      <c r="O4308" s="145">
        <f>L4308-K4308</f>
        <v>13.862470600550619</v>
      </c>
      <c r="P4308">
        <f t="shared" si="405"/>
        <v>5.6860772504838302</v>
      </c>
      <c r="Q4308">
        <f>IF(O4308&gt;0, IF(Q4307+O4308*Variables!$B$5&lt;Variables!$B$4, Q4307+O4308*Variables!$B$5, Variables!$B$4), IF(Q4307&gt;-O4308, Q4307+O4308/Variables!$B$5, 0))</f>
        <v>23.639904167023417</v>
      </c>
      <c r="R4308">
        <f>IF(O4308&gt;0, 0, IF(Q4307&gt;-O4308, 0, -O4308 - Q4307*Variables!$B$5))</f>
        <v>0</v>
      </c>
      <c r="S4308">
        <f t="shared" si="406"/>
        <v>0</v>
      </c>
      <c r="T4308">
        <f t="shared" si="407"/>
        <v>0</v>
      </c>
    </row>
    <row r="4309" spans="1:20" x14ac:dyDescent="0.3">
      <c r="A4309" s="3">
        <f t="shared" si="402"/>
        <v>43280</v>
      </c>
      <c r="B4309">
        <v>6</v>
      </c>
      <c r="C4309">
        <v>29</v>
      </c>
      <c r="D4309">
        <v>12</v>
      </c>
      <c r="E4309">
        <v>1</v>
      </c>
      <c r="F4309" s="1">
        <f>VLOOKUP(A4309,Weather!$A$1:$E$366, 5)</f>
        <v>0.35714285714285809</v>
      </c>
      <c r="G4309" s="1">
        <f>VLOOKUP(D4309, Summer!$A$1:$E$25, 2)</f>
        <v>1553.30978408544</v>
      </c>
      <c r="H4309" s="1">
        <f>VLOOKUP(D4309, Summer!$A$1:$E$25, 3)</f>
        <v>1117.7462231731799</v>
      </c>
      <c r="I4309" s="1">
        <f>VLOOKUP(D4309, Summer!$A$1:$E$25, 5)</f>
        <v>435.36187980189499</v>
      </c>
      <c r="J4309" s="1">
        <f t="shared" si="403"/>
        <v>1273.3046377847018</v>
      </c>
      <c r="K4309" s="47">
        <f t="shared" si="404"/>
        <v>23.821013559289501</v>
      </c>
      <c r="L4309" s="48">
        <f>Solar!K4326/1000*Variables!$B$3</f>
        <v>40.329050000000002</v>
      </c>
      <c r="M4309">
        <f>IF(E4309=1, VLOOKUP(D4309, Sheet1!$A$2:$C$26, 2), Sheet1!$C$3)</f>
        <v>0.25796000000000002</v>
      </c>
      <c r="N4309" s="1">
        <f>'Electricity Rates'!$J$2</f>
        <v>0.24729999999999999</v>
      </c>
      <c r="O4309" s="145">
        <f>L4309-K4309</f>
        <v>16.508036440710502</v>
      </c>
      <c r="P4309">
        <f t="shared" si="405"/>
        <v>5.8909366532122931</v>
      </c>
      <c r="Q4309">
        <f>IF(O4309&gt;0, IF(Q4308+O4309*Variables!$B$5&lt;Variables!$B$4, Q4308+O4309*Variables!$B$5, Variables!$B$4), IF(Q4308&gt;-O4309, Q4308+O4309/Variables!$B$5, 0))</f>
        <v>39.157458421291288</v>
      </c>
      <c r="R4309">
        <f>IF(O4309&gt;0, 0, IF(Q4308&gt;-O4309, 0, -O4309 - Q4308*Variables!$B$5))</f>
        <v>0</v>
      </c>
      <c r="S4309">
        <f t="shared" si="406"/>
        <v>0</v>
      </c>
      <c r="T4309">
        <f t="shared" si="407"/>
        <v>0</v>
      </c>
    </row>
    <row r="4310" spans="1:20" x14ac:dyDescent="0.3">
      <c r="A4310" s="3">
        <f t="shared" si="402"/>
        <v>43280</v>
      </c>
      <c r="B4310">
        <v>6</v>
      </c>
      <c r="C4310">
        <v>29</v>
      </c>
      <c r="D4310">
        <v>13</v>
      </c>
      <c r="E4310">
        <v>1</v>
      </c>
      <c r="F4310" s="1">
        <f>VLOOKUP(A4310,Weather!$A$1:$E$366, 5)</f>
        <v>0.35714285714285809</v>
      </c>
      <c r="G4310" s="1">
        <f>VLOOKUP(D4310, Summer!$A$1:$E$25, 2)</f>
        <v>1622.5675647430101</v>
      </c>
      <c r="H4310" s="1">
        <f>VLOOKUP(D4310, Summer!$A$1:$E$25, 3)</f>
        <v>1132.28619594112</v>
      </c>
      <c r="I4310" s="1">
        <f>VLOOKUP(D4310, Summer!$A$1:$E$25, 5)</f>
        <v>435.17254436926402</v>
      </c>
      <c r="J4310" s="1">
        <f t="shared" si="403"/>
        <v>1307.3866847989384</v>
      </c>
      <c r="K4310" s="47">
        <f t="shared" si="404"/>
        <v>24.458621308419332</v>
      </c>
      <c r="L4310" s="48">
        <f>Solar!K4327/1000*Variables!$B$3</f>
        <v>41.259300000000003</v>
      </c>
      <c r="M4310">
        <f>IF(E4310=1, VLOOKUP(D4310, Sheet1!$A$2:$C$26, 2), Sheet1!$C$3)</f>
        <v>0.55478000000000005</v>
      </c>
      <c r="N4310" s="1">
        <f>'Electricity Rates'!$J$2</f>
        <v>0.24729999999999999</v>
      </c>
      <c r="O4310" s="145">
        <f>L4310-K4310</f>
        <v>16.800678691580671</v>
      </c>
      <c r="P4310">
        <f t="shared" si="405"/>
        <v>6.0486170495721003</v>
      </c>
      <c r="Q4310">
        <f>IF(O4310&gt;0, IF(Q4309+O4310*Variables!$B$5&lt;Variables!$B$4, Q4309+O4310*Variables!$B$5, Variables!$B$4), IF(Q4309&gt;-O4310, Q4309+O4310/Variables!$B$5, 0))</f>
        <v>54.950096391377116</v>
      </c>
      <c r="R4310">
        <f>IF(O4310&gt;0, 0, IF(Q4309&gt;-O4310, 0, -O4310 - Q4309*Variables!$B$5))</f>
        <v>0</v>
      </c>
      <c r="S4310">
        <f t="shared" si="406"/>
        <v>0</v>
      </c>
      <c r="T4310">
        <f t="shared" si="407"/>
        <v>0</v>
      </c>
    </row>
    <row r="4311" spans="1:20" x14ac:dyDescent="0.3">
      <c r="A4311" s="3">
        <f t="shared" si="402"/>
        <v>43280</v>
      </c>
      <c r="B4311">
        <v>6</v>
      </c>
      <c r="C4311">
        <v>29</v>
      </c>
      <c r="D4311">
        <v>14</v>
      </c>
      <c r="E4311">
        <v>1</v>
      </c>
      <c r="F4311" s="1">
        <f>VLOOKUP(A4311,Weather!$A$1:$E$366, 5)</f>
        <v>0.35714285714285809</v>
      </c>
      <c r="G4311" s="1">
        <f>VLOOKUP(D4311, Summer!$A$1:$E$25, 2)</f>
        <v>1636.26340321468</v>
      </c>
      <c r="H4311" s="1">
        <f>VLOOKUP(D4311, Summer!$A$1:$E$25, 3)</f>
        <v>1156.2601309732199</v>
      </c>
      <c r="I4311" s="1">
        <f>VLOOKUP(D4311, Summer!$A$1:$E$25, 5)</f>
        <v>417.13087064403902</v>
      </c>
      <c r="J4311" s="1">
        <f t="shared" si="403"/>
        <v>1327.6898710594562</v>
      </c>
      <c r="K4311" s="47">
        <f t="shared" si="404"/>
        <v>24.838453801647358</v>
      </c>
      <c r="L4311" s="48">
        <f>Solar!K4328/1000*Variables!$B$3</f>
        <v>39.236950000000007</v>
      </c>
      <c r="M4311">
        <f>IF(E4311=1, VLOOKUP(D4311, Sheet1!$A$2:$C$26, 2), Sheet1!$C$3)</f>
        <v>0.55478000000000005</v>
      </c>
      <c r="N4311" s="1">
        <f>'Electricity Rates'!$J$2</f>
        <v>0.24729999999999999</v>
      </c>
      <c r="O4311" s="145">
        <f>L4311-K4311</f>
        <v>14.39849619835265</v>
      </c>
      <c r="P4311">
        <f t="shared" si="405"/>
        <v>6.1425496251473914</v>
      </c>
      <c r="Q4311">
        <f>IF(O4311&gt;0, IF(Q4310+O4311*Variables!$B$5&lt;Variables!$B$4, Q4310+O4311*Variables!$B$5, Variables!$B$4), IF(Q4310&gt;-O4311, Q4310+O4311/Variables!$B$5, 0))</f>
        <v>68.484682817828599</v>
      </c>
      <c r="R4311">
        <f>IF(O4311&gt;0, 0, IF(Q4310&gt;-O4311, 0, -O4311 - Q4310*Variables!$B$5))</f>
        <v>0</v>
      </c>
      <c r="S4311">
        <f t="shared" si="406"/>
        <v>0</v>
      </c>
      <c r="T4311">
        <f t="shared" si="407"/>
        <v>0</v>
      </c>
    </row>
    <row r="4312" spans="1:20" x14ac:dyDescent="0.3">
      <c r="A4312" s="3">
        <f t="shared" si="402"/>
        <v>43280</v>
      </c>
      <c r="B4312">
        <v>6</v>
      </c>
      <c r="C4312">
        <v>29</v>
      </c>
      <c r="D4312">
        <v>15</v>
      </c>
      <c r="E4312">
        <v>1</v>
      </c>
      <c r="F4312" s="1">
        <f>VLOOKUP(A4312,Weather!$A$1:$E$366, 5)</f>
        <v>0.35714285714285809</v>
      </c>
      <c r="G4312" s="1">
        <f>VLOOKUP(D4312, Summer!$A$1:$E$25, 2)</f>
        <v>1589.7727985285201</v>
      </c>
      <c r="H4312" s="1">
        <f>VLOOKUP(D4312, Summer!$A$1:$E$25, 3)</f>
        <v>1137.7596230737599</v>
      </c>
      <c r="I4312" s="1">
        <f>VLOOKUP(D4312, Summer!$A$1:$E$25, 5)</f>
        <v>403.543562097039</v>
      </c>
      <c r="J4312" s="1">
        <f t="shared" si="403"/>
        <v>1299.192900021889</v>
      </c>
      <c r="K4312" s="47">
        <f t="shared" si="404"/>
        <v>24.305331787212861</v>
      </c>
      <c r="L4312" s="48">
        <f>Solar!K4329/1000*Variables!$B$3</f>
        <v>34.857050000000001</v>
      </c>
      <c r="M4312">
        <f>IF(E4312=1, VLOOKUP(D4312, Sheet1!$A$2:$C$26, 2), Sheet1!$C$3)</f>
        <v>0.55478000000000005</v>
      </c>
      <c r="N4312" s="1">
        <f>'Electricity Rates'!$J$2</f>
        <v>0.24729999999999999</v>
      </c>
      <c r="O4312" s="145">
        <f>L4312-K4312</f>
        <v>10.55171821278714</v>
      </c>
      <c r="P4312">
        <f t="shared" si="405"/>
        <v>6.01070855097774</v>
      </c>
      <c r="Q4312">
        <f>IF(O4312&gt;0, IF(Q4311+O4312*Variables!$B$5&lt;Variables!$B$4, Q4311+O4312*Variables!$B$5, Variables!$B$4), IF(Q4311&gt;-O4312, Q4311+O4312/Variables!$B$5, 0))</f>
        <v>78.403297937848507</v>
      </c>
      <c r="R4312">
        <f>IF(O4312&gt;0, 0, IF(Q4311&gt;-O4312, 0, -O4312 - Q4311*Variables!$B$5))</f>
        <v>0</v>
      </c>
      <c r="S4312">
        <f t="shared" si="406"/>
        <v>0</v>
      </c>
      <c r="T4312">
        <f t="shared" si="407"/>
        <v>0</v>
      </c>
    </row>
    <row r="4313" spans="1:20" x14ac:dyDescent="0.3">
      <c r="A4313" s="3">
        <f t="shared" si="402"/>
        <v>43280</v>
      </c>
      <c r="B4313">
        <v>6</v>
      </c>
      <c r="C4313">
        <v>29</v>
      </c>
      <c r="D4313">
        <v>16</v>
      </c>
      <c r="E4313">
        <v>1</v>
      </c>
      <c r="F4313" s="1">
        <f>VLOOKUP(A4313,Weather!$A$1:$E$366, 5)</f>
        <v>0.35714285714285809</v>
      </c>
      <c r="G4313" s="1">
        <f>VLOOKUP(D4313, Summer!$A$1:$E$25, 2)</f>
        <v>1459.9523441255701</v>
      </c>
      <c r="H4313" s="1">
        <f>VLOOKUP(D4313, Summer!$A$1:$E$25, 3)</f>
        <v>1006.09479349024</v>
      </c>
      <c r="I4313" s="1">
        <f>VLOOKUP(D4313, Summer!$A$1:$E$25, 5)</f>
        <v>381.04254068220598</v>
      </c>
      <c r="J4313" s="1">
        <f t="shared" si="403"/>
        <v>1168.1867758600013</v>
      </c>
      <c r="K4313" s="47">
        <f t="shared" si="404"/>
        <v>21.854466089087634</v>
      </c>
      <c r="L4313" s="48">
        <f>Solar!K4330/1000*Variables!$B$3</f>
        <v>27.882600000000004</v>
      </c>
      <c r="M4313">
        <f>IF(E4313=1, VLOOKUP(D4313, Sheet1!$A$2:$C$26, 2), Sheet1!$C$3)</f>
        <v>0.55478000000000005</v>
      </c>
      <c r="N4313" s="1">
        <f>'Electricity Rates'!$J$2</f>
        <v>0.24729999999999999</v>
      </c>
      <c r="O4313" s="145">
        <f>L4313-K4313</f>
        <v>6.0281339109123699</v>
      </c>
      <c r="P4313">
        <f t="shared" si="405"/>
        <v>5.4046094638313713</v>
      </c>
      <c r="Q4313">
        <f>IF(O4313&gt;0, IF(Q4312+O4313*Variables!$B$5&lt;Variables!$B$4, Q4312+O4313*Variables!$B$5, Variables!$B$4), IF(Q4312&gt;-O4313, Q4312+O4313/Variables!$B$5, 0))</f>
        <v>84.069743814106133</v>
      </c>
      <c r="R4313">
        <f>IF(O4313&gt;0, 0, IF(Q4312&gt;-O4313, 0, -O4313 - Q4312*Variables!$B$5))</f>
        <v>0</v>
      </c>
      <c r="S4313">
        <f t="shared" si="406"/>
        <v>0</v>
      </c>
      <c r="T4313">
        <f t="shared" si="407"/>
        <v>0</v>
      </c>
    </row>
    <row r="4314" spans="1:20" x14ac:dyDescent="0.3">
      <c r="A4314" s="3">
        <f t="shared" si="402"/>
        <v>43280</v>
      </c>
      <c r="B4314">
        <v>6</v>
      </c>
      <c r="C4314">
        <v>29</v>
      </c>
      <c r="D4314">
        <v>17</v>
      </c>
      <c r="E4314">
        <v>1</v>
      </c>
      <c r="F4314" s="1">
        <f>VLOOKUP(A4314,Weather!$A$1:$E$366, 5)</f>
        <v>0.35714285714285809</v>
      </c>
      <c r="G4314" s="1">
        <f>VLOOKUP(D4314, Summer!$A$1:$E$25, 2)</f>
        <v>1144.9480592772099</v>
      </c>
      <c r="H4314" s="1">
        <f>VLOOKUP(D4314, Summer!$A$1:$E$25, 3)</f>
        <v>808.38142168622596</v>
      </c>
      <c r="I4314" s="1">
        <f>VLOOKUP(D4314, Summer!$A$1:$E$25, 5)</f>
        <v>371.93450987035499</v>
      </c>
      <c r="J4314" s="1">
        <f t="shared" si="403"/>
        <v>928.58379225443491</v>
      </c>
      <c r="K4314" s="47">
        <f t="shared" si="404"/>
        <v>17.371967752126821</v>
      </c>
      <c r="L4314" s="48">
        <f>Solar!K4331/1000*Variables!$B$3</f>
        <v>18.8965</v>
      </c>
      <c r="M4314">
        <f>IF(E4314=1, VLOOKUP(D4314, Sheet1!$A$2:$C$26, 2), Sheet1!$C$3)</f>
        <v>0.55478000000000005</v>
      </c>
      <c r="N4314" s="1">
        <f>'Electricity Rates'!$J$2</f>
        <v>0.24729999999999999</v>
      </c>
      <c r="O4314" s="145">
        <f>L4314-K4314</f>
        <v>1.5245322478731786</v>
      </c>
      <c r="P4314">
        <f t="shared" si="405"/>
        <v>4.296087625100963</v>
      </c>
      <c r="Q4314">
        <f>IF(O4314&gt;0, IF(Q4313+O4314*Variables!$B$5&lt;Variables!$B$4, Q4313+O4314*Variables!$B$5, Variables!$B$4), IF(Q4313&gt;-O4314, Q4313+O4314/Variables!$B$5, 0))</f>
        <v>85.502804127106927</v>
      </c>
      <c r="R4314">
        <f>IF(O4314&gt;0, 0, IF(Q4313&gt;-O4314, 0, -O4314 - Q4313*Variables!$B$5))</f>
        <v>0</v>
      </c>
      <c r="S4314">
        <f t="shared" si="406"/>
        <v>0</v>
      </c>
      <c r="T4314">
        <f t="shared" si="407"/>
        <v>0</v>
      </c>
    </row>
    <row r="4315" spans="1:20" x14ac:dyDescent="0.3">
      <c r="A4315" s="3">
        <f t="shared" si="402"/>
        <v>43280</v>
      </c>
      <c r="B4315">
        <v>6</v>
      </c>
      <c r="C4315">
        <v>29</v>
      </c>
      <c r="D4315">
        <v>18</v>
      </c>
      <c r="E4315">
        <v>1</v>
      </c>
      <c r="F4315" s="1">
        <f>VLOOKUP(A4315,Weather!$A$1:$E$366, 5)</f>
        <v>0.35714285714285809</v>
      </c>
      <c r="G4315" s="1">
        <f>VLOOKUP(D4315, Summer!$A$1:$E$25, 2)</f>
        <v>769.75210584620504</v>
      </c>
      <c r="H4315" s="1">
        <f>VLOOKUP(D4315, Summer!$A$1:$E$25, 3)</f>
        <v>572.92139445417001</v>
      </c>
      <c r="I4315" s="1">
        <f>VLOOKUP(D4315, Summer!$A$1:$E$25, 5)</f>
        <v>349.41355840998102</v>
      </c>
      <c r="J4315" s="1">
        <f t="shared" si="403"/>
        <v>643.21807709418272</v>
      </c>
      <c r="K4315" s="47">
        <f t="shared" si="404"/>
        <v>12.033339140818715</v>
      </c>
      <c r="L4315" s="48">
        <f>Solar!K4332/1000*Variables!$B$3</f>
        <v>8.9794</v>
      </c>
      <c r="M4315">
        <f>IF(E4315=1, VLOOKUP(D4315, Sheet1!$A$2:$C$26, 2), Sheet1!$C$3)</f>
        <v>0.55478000000000005</v>
      </c>
      <c r="N4315" s="1">
        <f>'Electricity Rates'!$J$2</f>
        <v>0.24729999999999999</v>
      </c>
      <c r="O4315" s="145">
        <f>L4315-K4315</f>
        <v>-3.0539391408187146</v>
      </c>
      <c r="P4315">
        <f t="shared" si="405"/>
        <v>2.9758447695244681</v>
      </c>
      <c r="Q4315">
        <f>IF(O4315&gt;0, IF(Q4314+O4315*Variables!$B$5&lt;Variables!$B$4, Q4314+O4315*Variables!$B$5, Variables!$B$4), IF(Q4314&gt;-O4315, Q4314+O4315/Variables!$B$5, 0))</f>
        <v>82.253932700704041</v>
      </c>
      <c r="R4315">
        <f>IF(O4315&gt;0, 0, IF(Q4314&gt;-O4315, 0, -O4315 - Q4314*Variables!$B$5))</f>
        <v>0</v>
      </c>
      <c r="S4315">
        <f t="shared" si="406"/>
        <v>0</v>
      </c>
      <c r="T4315">
        <f t="shared" si="407"/>
        <v>0</v>
      </c>
    </row>
    <row r="4316" spans="1:20" x14ac:dyDescent="0.3">
      <c r="A4316" s="3">
        <f t="shared" si="402"/>
        <v>43280</v>
      </c>
      <c r="B4316">
        <v>6</v>
      </c>
      <c r="C4316">
        <v>29</v>
      </c>
      <c r="D4316">
        <v>19</v>
      </c>
      <c r="E4316">
        <v>1</v>
      </c>
      <c r="F4316" s="1">
        <f>VLOOKUP(A4316,Weather!$A$1:$E$366, 5)</f>
        <v>0.35714285714285809</v>
      </c>
      <c r="G4316" s="1">
        <f>VLOOKUP(D4316, Summer!$A$1:$E$25, 2)</f>
        <v>565.86125451999203</v>
      </c>
      <c r="H4316" s="1">
        <f>VLOOKUP(D4316, Summer!$A$1:$E$25, 3)</f>
        <v>365.77406038600299</v>
      </c>
      <c r="I4316" s="1">
        <f>VLOOKUP(D4316, Summer!$A$1:$E$25, 5)</f>
        <v>331.38683221891199</v>
      </c>
      <c r="J4316" s="1">
        <f t="shared" si="403"/>
        <v>437.23377257671353</v>
      </c>
      <c r="K4316" s="47">
        <f t="shared" si="404"/>
        <v>8.1797798547642522</v>
      </c>
      <c r="L4316" s="48">
        <f>Solar!K4333/1000*Variables!$B$3</f>
        <v>1.9120499999999998</v>
      </c>
      <c r="M4316">
        <f>IF(E4316=1, VLOOKUP(D4316, Sheet1!$A$2:$C$26, 2), Sheet1!$C$3)</f>
        <v>0.25796000000000002</v>
      </c>
      <c r="N4316" s="1">
        <f>'Electricity Rates'!$J$2</f>
        <v>0.24729999999999999</v>
      </c>
      <c r="O4316" s="145">
        <f>L4316-K4316</f>
        <v>-6.2677298547642524</v>
      </c>
      <c r="P4316">
        <f t="shared" si="405"/>
        <v>2.0228595580831996</v>
      </c>
      <c r="Q4316">
        <f>IF(O4316&gt;0, IF(Q4315+O4316*Variables!$B$5&lt;Variables!$B$4, Q4315+O4316*Variables!$B$5, Variables!$B$4), IF(Q4315&gt;-O4316, Q4315+O4316/Variables!$B$5, 0))</f>
        <v>75.586134982869737</v>
      </c>
      <c r="R4316">
        <f>IF(O4316&gt;0, 0, IF(Q4315&gt;-O4316, 0, -O4316 - Q4315*Variables!$B$5))</f>
        <v>0</v>
      </c>
      <c r="S4316">
        <f t="shared" si="406"/>
        <v>0</v>
      </c>
      <c r="T4316">
        <f t="shared" si="407"/>
        <v>0</v>
      </c>
    </row>
    <row r="4317" spans="1:20" x14ac:dyDescent="0.3">
      <c r="A4317" s="3">
        <f t="shared" si="402"/>
        <v>43280</v>
      </c>
      <c r="B4317">
        <v>6</v>
      </c>
      <c r="C4317">
        <v>29</v>
      </c>
      <c r="D4317">
        <v>20</v>
      </c>
      <c r="E4317">
        <v>1</v>
      </c>
      <c r="F4317" s="1">
        <f>VLOOKUP(A4317,Weather!$A$1:$E$366, 5)</f>
        <v>0.35714285714285809</v>
      </c>
      <c r="G4317" s="1">
        <f>VLOOKUP(D4317, Summer!$A$1:$E$25, 2)</f>
        <v>459.178981251175</v>
      </c>
      <c r="H4317" s="1">
        <f>VLOOKUP(D4317, Summer!$A$1:$E$25, 3)</f>
        <v>328.41643432967999</v>
      </c>
      <c r="I4317" s="1">
        <f>VLOOKUP(D4317, Summer!$A$1:$E$25, 5)</f>
        <v>326.73316658528501</v>
      </c>
      <c r="J4317" s="1">
        <f t="shared" si="403"/>
        <v>375.11734394449974</v>
      </c>
      <c r="K4317" s="47">
        <f t="shared" si="404"/>
        <v>7.0177042251042927</v>
      </c>
      <c r="L4317" s="48">
        <f>Solar!K4334/1000*Variables!$B$3</f>
        <v>0.26724999999999999</v>
      </c>
      <c r="M4317">
        <f>IF(E4317=1, VLOOKUP(D4317, Sheet1!$A$2:$C$26, 2), Sheet1!$C$3)</f>
        <v>0.25796000000000002</v>
      </c>
      <c r="N4317" s="1">
        <f>'Electricity Rates'!$J$2</f>
        <v>0.24729999999999999</v>
      </c>
      <c r="O4317" s="145">
        <f>L4317-K4317</f>
        <v>-6.7504542251042929</v>
      </c>
      <c r="P4317">
        <f t="shared" si="405"/>
        <v>1.7354782548682914</v>
      </c>
      <c r="Q4317">
        <f>IF(O4317&gt;0, IF(Q4316+O4317*Variables!$B$5&lt;Variables!$B$4, Q4316+O4317*Variables!$B$5, Variables!$B$4), IF(Q4316&gt;-O4317, Q4316+O4317/Variables!$B$5, 0))</f>
        <v>68.404800700843893</v>
      </c>
      <c r="R4317">
        <f>IF(O4317&gt;0, 0, IF(Q4316&gt;-O4317, 0, -O4317 - Q4316*Variables!$B$5))</f>
        <v>0</v>
      </c>
      <c r="S4317">
        <f t="shared" si="406"/>
        <v>0</v>
      </c>
      <c r="T4317">
        <f t="shared" si="407"/>
        <v>0</v>
      </c>
    </row>
    <row r="4318" spans="1:20" x14ac:dyDescent="0.3">
      <c r="A4318" s="3">
        <f t="shared" si="402"/>
        <v>43280</v>
      </c>
      <c r="B4318">
        <v>6</v>
      </c>
      <c r="C4318">
        <v>29</v>
      </c>
      <c r="D4318">
        <v>21</v>
      </c>
      <c r="E4318">
        <v>1</v>
      </c>
      <c r="F4318" s="1">
        <f>VLOOKUP(A4318,Weather!$A$1:$E$366, 5)</f>
        <v>0.35714285714285809</v>
      </c>
      <c r="G4318" s="1">
        <f>VLOOKUP(D4318, Summer!$A$1:$E$25, 2)</f>
        <v>403.43414919632897</v>
      </c>
      <c r="H4318" s="1">
        <f>VLOOKUP(D4318, Summer!$A$1:$E$25, 3)</f>
        <v>305.25297715532997</v>
      </c>
      <c r="I4318" s="1">
        <f>VLOOKUP(D4318, Summer!$A$1:$E$25, 5)</f>
        <v>313.15582306105603</v>
      </c>
      <c r="J4318" s="1">
        <f t="shared" si="403"/>
        <v>340.31768145568685</v>
      </c>
      <c r="K4318" s="47">
        <f t="shared" si="404"/>
        <v>6.3666713085455795</v>
      </c>
      <c r="L4318" s="48">
        <f>Solar!K4335/1000*Variables!$B$3</f>
        <v>0</v>
      </c>
      <c r="M4318">
        <f>IF(E4318=1, VLOOKUP(D4318, Sheet1!$A$2:$C$26, 2), Sheet1!$C$3)</f>
        <v>0.25796000000000002</v>
      </c>
      <c r="N4318" s="1">
        <f>'Electricity Rates'!$J$2</f>
        <v>0.24729999999999999</v>
      </c>
      <c r="O4318" s="145">
        <f>L4318-K4318</f>
        <v>-6.3666713085455795</v>
      </c>
      <c r="P4318">
        <f t="shared" si="405"/>
        <v>1.5744778146033218</v>
      </c>
      <c r="Q4318">
        <f>IF(O4318&gt;0, IF(Q4317+O4318*Variables!$B$5&lt;Variables!$B$4, Q4317+O4318*Variables!$B$5, Variables!$B$4), IF(Q4317&gt;-O4318, Q4317+O4318/Variables!$B$5, 0))</f>
        <v>61.631746117284763</v>
      </c>
      <c r="R4318">
        <f>IF(O4318&gt;0, 0, IF(Q4317&gt;-O4318, 0, -O4318 - Q4317*Variables!$B$5))</f>
        <v>0</v>
      </c>
      <c r="S4318">
        <f t="shared" si="406"/>
        <v>0</v>
      </c>
      <c r="T4318">
        <f t="shared" si="407"/>
        <v>0</v>
      </c>
    </row>
    <row r="4319" spans="1:20" x14ac:dyDescent="0.3">
      <c r="A4319" s="3">
        <f t="shared" si="402"/>
        <v>43280</v>
      </c>
      <c r="B4319">
        <v>6</v>
      </c>
      <c r="C4319">
        <v>29</v>
      </c>
      <c r="D4319">
        <v>22</v>
      </c>
      <c r="E4319">
        <v>1</v>
      </c>
      <c r="F4319" s="1">
        <f>VLOOKUP(A4319,Weather!$A$1:$E$366, 5)</f>
        <v>0.35714285714285809</v>
      </c>
      <c r="G4319" s="1">
        <f>VLOOKUP(D4319, Summer!$A$1:$E$25, 2)</f>
        <v>366.19777187885302</v>
      </c>
      <c r="H4319" s="1">
        <f>VLOOKUP(D4319, Summer!$A$1:$E$25, 3)</f>
        <v>263.18917633836901</v>
      </c>
      <c r="I4319" s="1">
        <f>VLOOKUP(D4319, Summer!$A$1:$E$25, 5)</f>
        <v>295.10418431306101</v>
      </c>
      <c r="J4319" s="1">
        <f t="shared" si="403"/>
        <v>299.97796045997052</v>
      </c>
      <c r="K4319" s="47">
        <f t="shared" si="404"/>
        <v>5.6119948451905506</v>
      </c>
      <c r="L4319" s="48">
        <f>Solar!K4336/1000*Variables!$B$3</f>
        <v>0</v>
      </c>
      <c r="M4319">
        <f>IF(E4319=1, VLOOKUP(D4319, Sheet1!$A$2:$C$26, 2), Sheet1!$C$3)</f>
        <v>0.18637999999999999</v>
      </c>
      <c r="N4319" s="1">
        <f>'Electricity Rates'!$J$2</f>
        <v>0.24729999999999999</v>
      </c>
      <c r="O4319" s="145">
        <f>L4319-K4319</f>
        <v>-5.6119948451905506</v>
      </c>
      <c r="P4319">
        <f t="shared" si="405"/>
        <v>1.387846325215623</v>
      </c>
      <c r="Q4319">
        <f>IF(O4319&gt;0, IF(Q4318+O4319*Variables!$B$5&lt;Variables!$B$4, Q4318+O4319*Variables!$B$5, Variables!$B$4), IF(Q4318&gt;-O4319, Q4318+O4319/Variables!$B$5, 0))</f>
        <v>55.661538835167157</v>
      </c>
      <c r="R4319">
        <f>IF(O4319&gt;0, 0, IF(Q4318&gt;-O4319, 0, -O4319 - Q4318*Variables!$B$5))</f>
        <v>0</v>
      </c>
      <c r="S4319">
        <f t="shared" si="406"/>
        <v>0</v>
      </c>
      <c r="T4319">
        <f t="shared" si="407"/>
        <v>0</v>
      </c>
    </row>
    <row r="4320" spans="1:20" x14ac:dyDescent="0.3">
      <c r="A4320" s="3">
        <f t="shared" si="402"/>
        <v>43280</v>
      </c>
      <c r="B4320">
        <v>6</v>
      </c>
      <c r="C4320">
        <v>29</v>
      </c>
      <c r="D4320">
        <v>23</v>
      </c>
      <c r="E4320">
        <v>1</v>
      </c>
      <c r="F4320" s="1">
        <f>VLOOKUP(A4320,Weather!$A$1:$E$366, 5)</f>
        <v>0.35714285714285809</v>
      </c>
      <c r="G4320" s="1">
        <f>VLOOKUP(D4320, Summer!$A$1:$E$25, 2)</f>
        <v>342.86102460129899</v>
      </c>
      <c r="H4320" s="1">
        <f>VLOOKUP(D4320, Summer!$A$1:$E$25, 3)</f>
        <v>273.02297434567402</v>
      </c>
      <c r="I4320" s="1">
        <f>VLOOKUP(D4320, Summer!$A$1:$E$25, 5)</f>
        <v>281.53182330021599</v>
      </c>
      <c r="J4320" s="1">
        <f t="shared" si="403"/>
        <v>297.96513515125446</v>
      </c>
      <c r="K4320" s="47">
        <f t="shared" si="404"/>
        <v>5.5743388612660558</v>
      </c>
      <c r="L4320" s="48">
        <f>Solar!K4337/1000*Variables!$B$3</f>
        <v>0</v>
      </c>
      <c r="M4320">
        <f>IF(E4320=1, VLOOKUP(D4320, Sheet1!$A$2:$C$26, 2), Sheet1!$C$3)</f>
        <v>0.18637999999999999</v>
      </c>
      <c r="N4320" s="1">
        <f>'Electricity Rates'!$J$2</f>
        <v>0.24729999999999999</v>
      </c>
      <c r="O4320" s="145">
        <f>L4320-K4320</f>
        <v>-5.5743388612660558</v>
      </c>
      <c r="P4320">
        <f t="shared" si="405"/>
        <v>1.3785340003910955</v>
      </c>
      <c r="Q4320">
        <f>IF(O4320&gt;0, IF(Q4319+O4320*Variables!$B$5&lt;Variables!$B$4, Q4319+O4320*Variables!$B$5, Variables!$B$4), IF(Q4319&gt;-O4320, Q4319+O4320/Variables!$B$5, 0))</f>
        <v>49.731391110416034</v>
      </c>
      <c r="R4320">
        <f>IF(O4320&gt;0, 0, IF(Q4319&gt;-O4320, 0, -O4320 - Q4319*Variables!$B$5))</f>
        <v>0</v>
      </c>
      <c r="S4320">
        <f t="shared" si="406"/>
        <v>0</v>
      </c>
      <c r="T4320">
        <f t="shared" si="407"/>
        <v>0</v>
      </c>
    </row>
    <row r="4321" spans="1:20" x14ac:dyDescent="0.3">
      <c r="A4321" s="3">
        <f t="shared" si="402"/>
        <v>43280</v>
      </c>
      <c r="B4321">
        <v>6</v>
      </c>
      <c r="C4321">
        <v>29</v>
      </c>
      <c r="D4321">
        <v>24</v>
      </c>
      <c r="E4321">
        <v>1</v>
      </c>
      <c r="F4321" s="1">
        <f>VLOOKUP(A4321,Weather!$A$1:$E$366, 5)</f>
        <v>0.35714285714285809</v>
      </c>
      <c r="G4321" s="1">
        <f>VLOOKUP(D4321, Summer!$A$1:$E$25, 2)</f>
        <v>310.26482453023402</v>
      </c>
      <c r="H4321" s="1">
        <f>VLOOKUP(D4321, Summer!$A$1:$E$25, 3)</f>
        <v>259.09090909090901</v>
      </c>
      <c r="I4321" s="1">
        <f>VLOOKUP(D4321, Summer!$A$1:$E$25, 5)</f>
        <v>276.86321013243497</v>
      </c>
      <c r="J4321" s="1">
        <f t="shared" si="403"/>
        <v>277.36730746209656</v>
      </c>
      <c r="K4321" s="47">
        <f t="shared" si="404"/>
        <v>5.1889942091575136</v>
      </c>
      <c r="L4321" s="48">
        <f>Solar!K4338/1000*Variables!$B$3</f>
        <v>0</v>
      </c>
      <c r="M4321">
        <f>IF(E4321=1, VLOOKUP(D4321, Sheet1!$A$2:$C$26, 2), Sheet1!$C$3)</f>
        <v>0.18637999999999999</v>
      </c>
      <c r="N4321" s="1">
        <f>'Electricity Rates'!$J$2</f>
        <v>0.24729999999999999</v>
      </c>
      <c r="O4321" s="145">
        <f>L4321-K4321</f>
        <v>-5.1889942091575136</v>
      </c>
      <c r="P4321">
        <f t="shared" si="405"/>
        <v>1.283238267924653</v>
      </c>
      <c r="Q4321">
        <f>IF(O4321&gt;0, IF(Q4320+O4321*Variables!$B$5&lt;Variables!$B$4, Q4320+O4321*Variables!$B$5, Variables!$B$4), IF(Q4320&gt;-O4321, Q4320+O4321/Variables!$B$5, 0))</f>
        <v>44.211184504929321</v>
      </c>
      <c r="R4321">
        <f>IF(O4321&gt;0, 0, IF(Q4320&gt;-O4321, 0, -O4321 - Q4320*Variables!$B$5))</f>
        <v>0</v>
      </c>
      <c r="S4321">
        <f t="shared" si="406"/>
        <v>0</v>
      </c>
      <c r="T4321">
        <f t="shared" si="407"/>
        <v>0</v>
      </c>
    </row>
    <row r="4322" spans="1:20" x14ac:dyDescent="0.3">
      <c r="A4322" s="3">
        <f t="shared" si="402"/>
        <v>43281</v>
      </c>
      <c r="B4322">
        <v>6</v>
      </c>
      <c r="C4322">
        <v>30</v>
      </c>
      <c r="D4322">
        <v>1</v>
      </c>
      <c r="E4322">
        <v>0</v>
      </c>
      <c r="F4322" s="1">
        <f>VLOOKUP(A4322,Weather!$A$1:$E$366, 5)</f>
        <v>0.35714285714285809</v>
      </c>
      <c r="G4322" s="1">
        <f>VLOOKUP(D4322, Summer!$A$1:$E$25, 2)</f>
        <v>305.44698283970399</v>
      </c>
      <c r="H4322" s="1">
        <f>VLOOKUP(D4322, Summer!$A$1:$E$25, 3)</f>
        <v>264.36707082495798</v>
      </c>
      <c r="I4322" s="1">
        <f>VLOOKUP(D4322, Summer!$A$1:$E$25, 5)</f>
        <v>276.703769768114</v>
      </c>
      <c r="J4322" s="1">
        <f t="shared" si="403"/>
        <v>276.703769768114</v>
      </c>
      <c r="K4322" s="47">
        <f t="shared" si="404"/>
        <v>5.1765807301388893</v>
      </c>
      <c r="L4322" s="48">
        <f>Solar!K4339/1000*Variables!$B$3</f>
        <v>0</v>
      </c>
      <c r="M4322">
        <f>IF(E4322=1, VLOOKUP(D4322, Sheet1!$A$2:$C$26, 2), Sheet1!$C$3)</f>
        <v>0.18637999999999999</v>
      </c>
      <c r="N4322" s="1">
        <f>'Electricity Rates'!$J$2</f>
        <v>0.24729999999999999</v>
      </c>
      <c r="O4322" s="145">
        <f>L4322-K4322</f>
        <v>-5.1765807301388893</v>
      </c>
      <c r="P4322">
        <f t="shared" si="405"/>
        <v>1.2801684145633472</v>
      </c>
      <c r="Q4322">
        <f>IF(O4322&gt;0, IF(Q4321+O4322*Variables!$B$5&lt;Variables!$B$4, Q4321+O4322*Variables!$B$5, Variables!$B$4), IF(Q4321&gt;-O4322, Q4321+O4322/Variables!$B$5, 0))</f>
        <v>38.704183728185825</v>
      </c>
      <c r="R4322">
        <f>IF(O4322&gt;0, 0, IF(Q4321&gt;-O4322, 0, -O4322 - Q4321*Variables!$B$5))</f>
        <v>0</v>
      </c>
      <c r="S4322">
        <f t="shared" si="406"/>
        <v>0</v>
      </c>
      <c r="T4322">
        <f t="shared" si="407"/>
        <v>0</v>
      </c>
    </row>
    <row r="4323" spans="1:20" x14ac:dyDescent="0.3">
      <c r="A4323" s="3">
        <f t="shared" si="402"/>
        <v>43281</v>
      </c>
      <c r="B4323">
        <v>6</v>
      </c>
      <c r="C4323">
        <v>30</v>
      </c>
      <c r="D4323">
        <v>2</v>
      </c>
      <c r="E4323">
        <v>0</v>
      </c>
      <c r="F4323" s="1">
        <f>VLOOKUP(A4323,Weather!$A$1:$E$366, 5)</f>
        <v>0.35714285714285809</v>
      </c>
      <c r="G4323" s="1">
        <f>VLOOKUP(D4323, Summer!$A$1:$E$25, 2)</f>
        <v>286.71906025959902</v>
      </c>
      <c r="H4323" s="1">
        <f>VLOOKUP(D4323, Summer!$A$1:$E$25, 3)</f>
        <v>260.03911906460002</v>
      </c>
      <c r="I4323" s="1">
        <f>VLOOKUP(D4323, Summer!$A$1:$E$25, 5)</f>
        <v>276.50446931271199</v>
      </c>
      <c r="J4323" s="1">
        <f t="shared" si="403"/>
        <v>276.50446931271199</v>
      </c>
      <c r="K4323" s="47">
        <f t="shared" si="404"/>
        <v>5.1728522124616383</v>
      </c>
      <c r="L4323" s="48">
        <f>Solar!K4340/1000*Variables!$B$3</f>
        <v>0</v>
      </c>
      <c r="M4323">
        <f>IF(E4323=1, VLOOKUP(D4323, Sheet1!$A$2:$C$26, 2), Sheet1!$C$3)</f>
        <v>0.18637999999999999</v>
      </c>
      <c r="N4323" s="1">
        <f>'Electricity Rates'!$J$2</f>
        <v>0.24729999999999999</v>
      </c>
      <c r="O4323" s="145">
        <f>L4323-K4323</f>
        <v>-5.1728522124616383</v>
      </c>
      <c r="P4323">
        <f t="shared" si="405"/>
        <v>1.2792463521417632</v>
      </c>
      <c r="Q4323">
        <f>IF(O4323&gt;0, IF(Q4322+O4323*Variables!$B$5&lt;Variables!$B$4, Q4322+O4323*Variables!$B$5, Variables!$B$4), IF(Q4322&gt;-O4323, Q4322+O4323/Variables!$B$5, 0))</f>
        <v>33.20114945960961</v>
      </c>
      <c r="R4323">
        <f>IF(O4323&gt;0, 0, IF(Q4322&gt;-O4323, 0, -O4323 - Q4322*Variables!$B$5))</f>
        <v>0</v>
      </c>
      <c r="S4323">
        <f t="shared" si="406"/>
        <v>0</v>
      </c>
      <c r="T4323">
        <f t="shared" si="407"/>
        <v>0</v>
      </c>
    </row>
    <row r="4324" spans="1:20" x14ac:dyDescent="0.3">
      <c r="A4324" s="3">
        <f t="shared" si="402"/>
        <v>43281</v>
      </c>
      <c r="B4324">
        <v>6</v>
      </c>
      <c r="C4324">
        <v>30</v>
      </c>
      <c r="D4324">
        <v>3</v>
      </c>
      <c r="E4324">
        <v>0</v>
      </c>
      <c r="F4324" s="1">
        <f>VLOOKUP(A4324,Weather!$A$1:$E$366, 5)</f>
        <v>0.35714285714285809</v>
      </c>
      <c r="G4324" s="1">
        <f>VLOOKUP(D4324, Summer!$A$1:$E$25, 2)</f>
        <v>272.63131492590298</v>
      </c>
      <c r="H4324" s="1">
        <f>VLOOKUP(D4324, Summer!$A$1:$E$25, 3)</f>
        <v>241.571030279452</v>
      </c>
      <c r="I4324" s="1">
        <f>VLOOKUP(D4324, Summer!$A$1:$E$25, 5)</f>
        <v>276.33008141423602</v>
      </c>
      <c r="J4324" s="1">
        <f t="shared" si="403"/>
        <v>276.33008141423602</v>
      </c>
      <c r="K4324" s="47">
        <f t="shared" si="404"/>
        <v>5.1695897594940607</v>
      </c>
      <c r="L4324" s="48">
        <f>Solar!K4341/1000*Variables!$B$3</f>
        <v>0</v>
      </c>
      <c r="M4324">
        <f>IF(E4324=1, VLOOKUP(D4324, Sheet1!$A$2:$C$26, 2), Sheet1!$C$3)</f>
        <v>0.18637999999999999</v>
      </c>
      <c r="N4324" s="1">
        <f>'Electricity Rates'!$J$2</f>
        <v>0.24729999999999999</v>
      </c>
      <c r="O4324" s="145">
        <f>L4324-K4324</f>
        <v>-5.1695897594940607</v>
      </c>
      <c r="P4324">
        <f t="shared" si="405"/>
        <v>1.2784395475228811</v>
      </c>
      <c r="Q4324">
        <f>IF(O4324&gt;0, IF(Q4323+O4324*Variables!$B$5&lt;Variables!$B$4, Q4323+O4324*Variables!$B$5, Variables!$B$4), IF(Q4323&gt;-O4324, Q4323+O4324/Variables!$B$5, 0))</f>
        <v>27.701585885679759</v>
      </c>
      <c r="R4324">
        <f>IF(O4324&gt;0, 0, IF(Q4323&gt;-O4324, 0, -O4324 - Q4323*Variables!$B$5))</f>
        <v>0</v>
      </c>
      <c r="S4324">
        <f t="shared" si="406"/>
        <v>0</v>
      </c>
      <c r="T4324">
        <f t="shared" si="407"/>
        <v>0</v>
      </c>
    </row>
    <row r="4325" spans="1:20" x14ac:dyDescent="0.3">
      <c r="A4325" s="3">
        <f t="shared" si="402"/>
        <v>43281</v>
      </c>
      <c r="B4325">
        <v>6</v>
      </c>
      <c r="C4325">
        <v>30</v>
      </c>
      <c r="D4325">
        <v>4</v>
      </c>
      <c r="E4325">
        <v>0</v>
      </c>
      <c r="F4325" s="1">
        <f>VLOOKUP(A4325,Weather!$A$1:$E$366, 5)</f>
        <v>0.35714285714285809</v>
      </c>
      <c r="G4325" s="1">
        <f>VLOOKUP(D4325, Summer!$A$1:$E$25, 2)</f>
        <v>286.33237882239803</v>
      </c>
      <c r="H4325" s="1">
        <f>VLOOKUP(D4325, Summer!$A$1:$E$25, 3)</f>
        <v>256.10019667595998</v>
      </c>
      <c r="I4325" s="1">
        <f>VLOOKUP(D4325, Summer!$A$1:$E$25, 5)</f>
        <v>276.13078095883401</v>
      </c>
      <c r="J4325" s="1">
        <f t="shared" si="403"/>
        <v>276.13078095883401</v>
      </c>
      <c r="K4325" s="47">
        <f t="shared" si="404"/>
        <v>5.1658612418168106</v>
      </c>
      <c r="L4325" s="48">
        <f>Solar!K4342/1000*Variables!$B$3</f>
        <v>0</v>
      </c>
      <c r="M4325">
        <f>IF(E4325=1, VLOOKUP(D4325, Sheet1!$A$2:$C$26, 2), Sheet1!$C$3)</f>
        <v>0.18637999999999999</v>
      </c>
      <c r="N4325" s="1">
        <f>'Electricity Rates'!$J$2</f>
        <v>0.24729999999999999</v>
      </c>
      <c r="O4325" s="145">
        <f>L4325-K4325</f>
        <v>-5.1658612418168106</v>
      </c>
      <c r="P4325">
        <f t="shared" si="405"/>
        <v>1.2775174851012971</v>
      </c>
      <c r="Q4325">
        <f>IF(O4325&gt;0, IF(Q4324+O4325*Variables!$B$5&lt;Variables!$B$4, Q4324+O4325*Variables!$B$5, Variables!$B$4), IF(Q4324&gt;-O4325, Q4324+O4325/Variables!$B$5, 0))</f>
        <v>22.205988819917195</v>
      </c>
      <c r="R4325">
        <f>IF(O4325&gt;0, 0, IF(Q4324&gt;-O4325, 0, -O4325 - Q4324*Variables!$B$5))</f>
        <v>0</v>
      </c>
      <c r="S4325">
        <f t="shared" si="406"/>
        <v>0</v>
      </c>
      <c r="T4325">
        <f t="shared" si="407"/>
        <v>0</v>
      </c>
    </row>
    <row r="4326" spans="1:20" x14ac:dyDescent="0.3">
      <c r="A4326" s="3">
        <f t="shared" si="402"/>
        <v>43281</v>
      </c>
      <c r="B4326">
        <v>6</v>
      </c>
      <c r="C4326">
        <v>30</v>
      </c>
      <c r="D4326">
        <v>5</v>
      </c>
      <c r="E4326">
        <v>0</v>
      </c>
      <c r="F4326" s="1">
        <f>VLOOKUP(A4326,Weather!$A$1:$E$366, 5)</f>
        <v>0.35714285714285809</v>
      </c>
      <c r="G4326" s="1">
        <f>VLOOKUP(D4326, Summer!$A$1:$E$25, 2)</f>
        <v>323.19252555232703</v>
      </c>
      <c r="H4326" s="1">
        <f>VLOOKUP(D4326, Summer!$A$1:$E$25, 3)</f>
        <v>290.90909090909099</v>
      </c>
      <c r="I4326" s="1">
        <f>VLOOKUP(D4326, Summer!$A$1:$E$25, 5)</f>
        <v>275.93148050343302</v>
      </c>
      <c r="J4326" s="1">
        <f t="shared" si="403"/>
        <v>275.93148050343302</v>
      </c>
      <c r="K4326" s="47">
        <f t="shared" si="404"/>
        <v>5.1621327241395809</v>
      </c>
      <c r="L4326" s="48">
        <f>Solar!K4343/1000*Variables!$B$3</f>
        <v>0</v>
      </c>
      <c r="M4326">
        <f>IF(E4326=1, VLOOKUP(D4326, Sheet1!$A$2:$C$26, 2), Sheet1!$C$3)</f>
        <v>0.18637999999999999</v>
      </c>
      <c r="N4326" s="1">
        <f>'Electricity Rates'!$J$2</f>
        <v>0.24729999999999999</v>
      </c>
      <c r="O4326" s="145">
        <f>L4326-K4326</f>
        <v>-5.1621327241395809</v>
      </c>
      <c r="P4326">
        <f t="shared" si="405"/>
        <v>1.2765954226797183</v>
      </c>
      <c r="Q4326">
        <f>IF(O4326&gt;0, IF(Q4325+O4326*Variables!$B$5&lt;Variables!$B$4, Q4325+O4326*Variables!$B$5, Variables!$B$4), IF(Q4325&gt;-O4326, Q4325+O4326/Variables!$B$5, 0))</f>
        <v>16.714358262321895</v>
      </c>
      <c r="R4326">
        <f>IF(O4326&gt;0, 0, IF(Q4325&gt;-O4326, 0, -O4326 - Q4325*Variables!$B$5))</f>
        <v>0</v>
      </c>
      <c r="S4326">
        <f t="shared" si="406"/>
        <v>0</v>
      </c>
      <c r="T4326">
        <f t="shared" si="407"/>
        <v>0</v>
      </c>
    </row>
    <row r="4327" spans="1:20" x14ac:dyDescent="0.3">
      <c r="A4327" s="3">
        <f t="shared" si="402"/>
        <v>43281</v>
      </c>
      <c r="B4327">
        <v>6</v>
      </c>
      <c r="C4327">
        <v>30</v>
      </c>
      <c r="D4327">
        <v>6</v>
      </c>
      <c r="E4327">
        <v>0</v>
      </c>
      <c r="F4327" s="1">
        <f>VLOOKUP(A4327,Weather!$A$1:$E$366, 5)</f>
        <v>0.35714285714285809</v>
      </c>
      <c r="G4327" s="1">
        <f>VLOOKUP(D4327, Summer!$A$1:$E$25, 2)</f>
        <v>420.20776289112302</v>
      </c>
      <c r="H4327" s="1">
        <f>VLOOKUP(D4327, Summer!$A$1:$E$25, 3)</f>
        <v>354.54545454545399</v>
      </c>
      <c r="I4327" s="1">
        <f>VLOOKUP(D4327, Summer!$A$1:$E$25, 5)</f>
        <v>244.50179868660999</v>
      </c>
      <c r="J4327" s="1">
        <f t="shared" si="403"/>
        <v>244.50179868660999</v>
      </c>
      <c r="K4327" s="47">
        <f t="shared" si="404"/>
        <v>4.5741454864387405</v>
      </c>
      <c r="L4327" s="48">
        <f>Solar!K4344/1000*Variables!$B$3</f>
        <v>1.0645</v>
      </c>
      <c r="M4327">
        <f>IF(E4327=1, VLOOKUP(D4327, Sheet1!$A$2:$C$26, 2), Sheet1!$C$3)</f>
        <v>0.18637999999999999</v>
      </c>
      <c r="N4327" s="1">
        <f>'Electricity Rates'!$J$2</f>
        <v>0.24729999999999999</v>
      </c>
      <c r="O4327" s="145">
        <f>L4327-K4327</f>
        <v>-3.5096454864387407</v>
      </c>
      <c r="P4327">
        <f t="shared" si="405"/>
        <v>1.1311861787963005</v>
      </c>
      <c r="Q4327">
        <f>IF(O4327&gt;0, IF(Q4326+O4327*Variables!$B$5&lt;Variables!$B$4, Q4326+O4327*Variables!$B$5, Variables!$B$4), IF(Q4326&gt;-O4327, Q4326+O4327/Variables!$B$5, 0))</f>
        <v>12.980692851216851</v>
      </c>
      <c r="R4327">
        <f>IF(O4327&gt;0, 0, IF(Q4326&gt;-O4327, 0, -O4327 - Q4326*Variables!$B$5))</f>
        <v>0</v>
      </c>
      <c r="S4327">
        <f t="shared" si="406"/>
        <v>0</v>
      </c>
      <c r="T4327">
        <f t="shared" si="407"/>
        <v>0</v>
      </c>
    </row>
    <row r="4328" spans="1:20" x14ac:dyDescent="0.3">
      <c r="A4328" s="3">
        <f t="shared" si="402"/>
        <v>43281</v>
      </c>
      <c r="B4328">
        <v>6</v>
      </c>
      <c r="C4328">
        <v>30</v>
      </c>
      <c r="D4328">
        <v>7</v>
      </c>
      <c r="E4328">
        <v>0</v>
      </c>
      <c r="F4328" s="1">
        <f>VLOOKUP(A4328,Weather!$A$1:$E$366, 5)</f>
        <v>0.35714285714285809</v>
      </c>
      <c r="G4328" s="1">
        <f>VLOOKUP(D4328, Summer!$A$1:$E$25, 2)</f>
        <v>767.23345107957198</v>
      </c>
      <c r="H4328" s="1">
        <f>VLOOKUP(D4328, Summer!$A$1:$E$25, 3)</f>
        <v>587.45596403639502</v>
      </c>
      <c r="I4328" s="1">
        <f>VLOOKUP(D4328, Summer!$A$1:$E$25, 5)</f>
        <v>275.57273968370998</v>
      </c>
      <c r="J4328" s="1">
        <f t="shared" si="403"/>
        <v>275.57273968370998</v>
      </c>
      <c r="K4328" s="47">
        <f t="shared" si="404"/>
        <v>5.1554213923205428</v>
      </c>
      <c r="L4328" s="48">
        <f>Solar!K4345/1000*Variables!$B$3</f>
        <v>5.2892000000000001</v>
      </c>
      <c r="M4328">
        <f>IF(E4328=1, VLOOKUP(D4328, Sheet1!$A$2:$C$26, 2), Sheet1!$C$3)</f>
        <v>0.18637999999999999</v>
      </c>
      <c r="N4328" s="1">
        <f>'Electricity Rates'!$J$2</f>
        <v>0.24729999999999999</v>
      </c>
      <c r="O4328" s="145">
        <f>L4328-K4328</f>
        <v>0.13377860767945737</v>
      </c>
      <c r="P4328">
        <f t="shared" si="405"/>
        <v>1.2749357103208703</v>
      </c>
      <c r="Q4328">
        <f>IF(O4328&gt;0, IF(Q4327+O4328*Variables!$B$5&lt;Variables!$B$4, Q4327+O4328*Variables!$B$5, Variables!$B$4), IF(Q4327&gt;-O4328, Q4327+O4328/Variables!$B$5, 0))</f>
        <v>13.10644474243554</v>
      </c>
      <c r="R4328">
        <f>IF(O4328&gt;0, 0, IF(Q4327&gt;-O4328, 0, -O4328 - Q4327*Variables!$B$5))</f>
        <v>0</v>
      </c>
      <c r="S4328">
        <f t="shared" si="406"/>
        <v>0</v>
      </c>
      <c r="T4328">
        <f t="shared" si="407"/>
        <v>0</v>
      </c>
    </row>
    <row r="4329" spans="1:20" x14ac:dyDescent="0.3">
      <c r="A4329" s="3">
        <f t="shared" si="402"/>
        <v>43281</v>
      </c>
      <c r="B4329">
        <v>6</v>
      </c>
      <c r="C4329">
        <v>30</v>
      </c>
      <c r="D4329">
        <v>8</v>
      </c>
      <c r="E4329">
        <v>0</v>
      </c>
      <c r="F4329" s="1">
        <f>VLOOKUP(A4329,Weather!$A$1:$E$366, 5)</f>
        <v>0.35714285714285809</v>
      </c>
      <c r="G4329" s="1">
        <f>VLOOKUP(D4329, Summer!$A$1:$E$25, 2)</f>
        <v>1109.6398637209199</v>
      </c>
      <c r="H4329" s="1">
        <f>VLOOKUP(D4329, Summer!$A$1:$E$25, 3)</f>
        <v>814.26008774773595</v>
      </c>
      <c r="I4329" s="1">
        <f>VLOOKUP(D4329, Summer!$A$1:$E$25, 5)</f>
        <v>328.96533168578299</v>
      </c>
      <c r="J4329" s="1">
        <f t="shared" si="403"/>
        <v>328.96533168578299</v>
      </c>
      <c r="K4329" s="47">
        <f t="shared" si="404"/>
        <v>6.1542912780532992</v>
      </c>
      <c r="L4329" s="48">
        <f>Solar!K4346/1000*Variables!$B$3</f>
        <v>13.6564</v>
      </c>
      <c r="M4329">
        <f>IF(E4329=1, VLOOKUP(D4329, Sheet1!$A$2:$C$26, 2), Sheet1!$C$3)</f>
        <v>0.18637999999999999</v>
      </c>
      <c r="N4329" s="1">
        <f>'Electricity Rates'!$J$2</f>
        <v>0.24729999999999999</v>
      </c>
      <c r="O4329" s="145">
        <f>L4329-K4329</f>
        <v>7.5021087219467004</v>
      </c>
      <c r="P4329">
        <f t="shared" si="405"/>
        <v>1.5219562330625809</v>
      </c>
      <c r="Q4329">
        <f>IF(O4329&gt;0, IF(Q4328+O4329*Variables!$B$5&lt;Variables!$B$4, Q4328+O4329*Variables!$B$5, Variables!$B$4), IF(Q4328&gt;-O4329, Q4328+O4329/Variables!$B$5, 0))</f>
        <v>20.158426941065439</v>
      </c>
      <c r="R4329">
        <f>IF(O4329&gt;0, 0, IF(Q4328&gt;-O4329, 0, -O4329 - Q4328*Variables!$B$5))</f>
        <v>0</v>
      </c>
      <c r="S4329">
        <f t="shared" si="406"/>
        <v>0</v>
      </c>
      <c r="T4329">
        <f t="shared" si="407"/>
        <v>0</v>
      </c>
    </row>
    <row r="4330" spans="1:20" x14ac:dyDescent="0.3">
      <c r="A4330" s="3">
        <f t="shared" si="402"/>
        <v>43281</v>
      </c>
      <c r="B4330">
        <v>6</v>
      </c>
      <c r="C4330">
        <v>30</v>
      </c>
      <c r="D4330">
        <v>9</v>
      </c>
      <c r="E4330">
        <v>0</v>
      </c>
      <c r="F4330" s="1">
        <f>VLOOKUP(A4330,Weather!$A$1:$E$366, 5)</f>
        <v>0.35714285714285809</v>
      </c>
      <c r="G4330" s="1">
        <f>VLOOKUP(D4330, Summer!$A$1:$E$25, 2)</f>
        <v>1322.40871182827</v>
      </c>
      <c r="H4330" s="1">
        <f>VLOOKUP(D4330, Summer!$A$1:$E$25, 3)</f>
        <v>1017.49011217013</v>
      </c>
      <c r="I4330" s="1">
        <f>VLOOKUP(D4330, Summer!$A$1:$E$25, 5)</f>
        <v>386.82225388885001</v>
      </c>
      <c r="J4330" s="1">
        <f t="shared" si="403"/>
        <v>386.82225388885001</v>
      </c>
      <c r="K4330" s="47">
        <f t="shared" si="404"/>
        <v>7.236679959756235</v>
      </c>
      <c r="L4330" s="48">
        <f>Solar!K4347/1000*Variables!$B$3</f>
        <v>21.980549999999997</v>
      </c>
      <c r="M4330">
        <f>IF(E4330=1, VLOOKUP(D4330, Sheet1!$A$2:$C$26, 2), Sheet1!$C$3)</f>
        <v>0.18637999999999999</v>
      </c>
      <c r="N4330" s="1">
        <f>'Electricity Rates'!$J$2</f>
        <v>0.24729999999999999</v>
      </c>
      <c r="O4330" s="145">
        <f>L4330-K4330</f>
        <v>14.743870040243763</v>
      </c>
      <c r="P4330">
        <f t="shared" si="405"/>
        <v>1.7896309540477169</v>
      </c>
      <c r="Q4330">
        <f>IF(O4330&gt;0, IF(Q4329+O4330*Variables!$B$5&lt;Variables!$B$4, Q4329+O4330*Variables!$B$5, Variables!$B$4), IF(Q4329&gt;-O4330, Q4329+O4330/Variables!$B$5, 0))</f>
        <v>34.017664778894577</v>
      </c>
      <c r="R4330">
        <f>IF(O4330&gt;0, 0, IF(Q4329&gt;-O4330, 0, -O4330 - Q4329*Variables!$B$5))</f>
        <v>0</v>
      </c>
      <c r="S4330">
        <f t="shared" si="406"/>
        <v>0</v>
      </c>
      <c r="T4330">
        <f t="shared" si="407"/>
        <v>0</v>
      </c>
    </row>
    <row r="4331" spans="1:20" x14ac:dyDescent="0.3">
      <c r="A4331" s="3">
        <f t="shared" si="402"/>
        <v>43281</v>
      </c>
      <c r="B4331">
        <v>6</v>
      </c>
      <c r="C4331">
        <v>30</v>
      </c>
      <c r="D4331">
        <v>10</v>
      </c>
      <c r="E4331">
        <v>0</v>
      </c>
      <c r="F4331" s="1">
        <f>VLOOKUP(A4331,Weather!$A$1:$E$366, 5)</f>
        <v>0.35714285714285809</v>
      </c>
      <c r="G4331" s="1">
        <f>VLOOKUP(D4331, Summer!$A$1:$E$25, 2)</f>
        <v>1424.0693518383</v>
      </c>
      <c r="H4331" s="1">
        <f>VLOOKUP(D4331, Summer!$A$1:$E$25, 3)</f>
        <v>1069.7659339946799</v>
      </c>
      <c r="I4331" s="1">
        <f>VLOOKUP(D4331, Summer!$A$1:$E$25, 5)</f>
        <v>417.88322986318002</v>
      </c>
      <c r="J4331" s="1">
        <f t="shared" si="403"/>
        <v>417.88322986318002</v>
      </c>
      <c r="K4331" s="47">
        <f t="shared" si="404"/>
        <v>7.8177694397541773</v>
      </c>
      <c r="L4331" s="48">
        <f>Solar!K4348/1000*Variables!$B$3</f>
        <v>30.880599999999998</v>
      </c>
      <c r="M4331">
        <f>IF(E4331=1, VLOOKUP(D4331, Sheet1!$A$2:$C$26, 2), Sheet1!$C$3)</f>
        <v>0.18637999999999999</v>
      </c>
      <c r="N4331" s="1">
        <f>'Electricity Rates'!$J$2</f>
        <v>0.24729999999999999</v>
      </c>
      <c r="O4331" s="145">
        <f>L4331-K4331</f>
        <v>23.062830560245821</v>
      </c>
      <c r="P4331">
        <f t="shared" si="405"/>
        <v>1.9333343824512079</v>
      </c>
      <c r="Q4331">
        <f>IF(O4331&gt;0, IF(Q4330+O4331*Variables!$B$5&lt;Variables!$B$4, Q4330+O4331*Variables!$B$5, Variables!$B$4), IF(Q4330&gt;-O4331, Q4330+O4331/Variables!$B$5, 0))</f>
        <v>55.696725505525649</v>
      </c>
      <c r="R4331">
        <f>IF(O4331&gt;0, 0, IF(Q4330&gt;-O4331, 0, -O4331 - Q4330*Variables!$B$5))</f>
        <v>0</v>
      </c>
      <c r="S4331">
        <f t="shared" si="406"/>
        <v>0</v>
      </c>
      <c r="T4331">
        <f t="shared" si="407"/>
        <v>0</v>
      </c>
    </row>
    <row r="4332" spans="1:20" x14ac:dyDescent="0.3">
      <c r="A4332" s="3">
        <f t="shared" si="402"/>
        <v>43281</v>
      </c>
      <c r="B4332">
        <v>6</v>
      </c>
      <c r="C4332">
        <v>30</v>
      </c>
      <c r="D4332">
        <v>11</v>
      </c>
      <c r="E4332">
        <v>0</v>
      </c>
      <c r="F4332" s="1">
        <f>VLOOKUP(A4332,Weather!$A$1:$E$366, 5)</f>
        <v>0.35714285714285809</v>
      </c>
      <c r="G4332" s="1">
        <f>VLOOKUP(D4332, Summer!$A$1:$E$25, 2)</f>
        <v>1497.9516334678001</v>
      </c>
      <c r="H4332" s="1">
        <f>VLOOKUP(D4332, Summer!$A$1:$E$25, 3)</f>
        <v>1079.6213447448599</v>
      </c>
      <c r="I4332" s="1">
        <f>VLOOKUP(D4332, Summer!$A$1:$E$25, 5)</f>
        <v>435.54125021175599</v>
      </c>
      <c r="J4332" s="1">
        <f t="shared" si="403"/>
        <v>435.54125021175599</v>
      </c>
      <c r="K4332" s="47">
        <f t="shared" si="404"/>
        <v>8.1481161059576817</v>
      </c>
      <c r="L4332" s="48">
        <f>Solar!K4349/1000*Variables!$B$3</f>
        <v>36.289550000000006</v>
      </c>
      <c r="M4332">
        <f>IF(E4332=1, VLOOKUP(D4332, Sheet1!$A$2:$C$26, 2), Sheet1!$C$3)</f>
        <v>0.18637999999999999</v>
      </c>
      <c r="N4332" s="1">
        <f>'Electricity Rates'!$J$2</f>
        <v>0.24729999999999999</v>
      </c>
      <c r="O4332" s="145">
        <f>L4332-K4332</f>
        <v>28.141433894042322</v>
      </c>
      <c r="P4332">
        <f t="shared" si="405"/>
        <v>2.0150291130033344</v>
      </c>
      <c r="Q4332">
        <f>IF(O4332&gt;0, IF(Q4331+O4332*Variables!$B$5&lt;Variables!$B$4, Q4331+O4332*Variables!$B$5, Variables!$B$4), IF(Q4331&gt;-O4332, Q4331+O4332/Variables!$B$5, 0))</f>
        <v>82.149673365925423</v>
      </c>
      <c r="R4332">
        <f>IF(O4332&gt;0, 0, IF(Q4331&gt;-O4332, 0, -O4332 - Q4331*Variables!$B$5))</f>
        <v>0</v>
      </c>
      <c r="S4332">
        <f t="shared" si="406"/>
        <v>0</v>
      </c>
      <c r="T4332">
        <f t="shared" si="407"/>
        <v>0</v>
      </c>
    </row>
    <row r="4333" spans="1:20" x14ac:dyDescent="0.3">
      <c r="A4333" s="3">
        <f t="shared" si="402"/>
        <v>43281</v>
      </c>
      <c r="B4333">
        <v>6</v>
      </c>
      <c r="C4333">
        <v>30</v>
      </c>
      <c r="D4333">
        <v>12</v>
      </c>
      <c r="E4333">
        <v>0</v>
      </c>
      <c r="F4333" s="1">
        <f>VLOOKUP(A4333,Weather!$A$1:$E$366, 5)</f>
        <v>0.35714285714285809</v>
      </c>
      <c r="G4333" s="1">
        <f>VLOOKUP(D4333, Summer!$A$1:$E$25, 2)</f>
        <v>1553.30978408544</v>
      </c>
      <c r="H4333" s="1">
        <f>VLOOKUP(D4333, Summer!$A$1:$E$25, 3)</f>
        <v>1117.7462231731799</v>
      </c>
      <c r="I4333" s="1">
        <f>VLOOKUP(D4333, Summer!$A$1:$E$25, 5)</f>
        <v>435.36187980189499</v>
      </c>
      <c r="J4333" s="1">
        <f t="shared" si="403"/>
        <v>435.36187980189499</v>
      </c>
      <c r="K4333" s="47">
        <f t="shared" si="404"/>
        <v>8.1447604400481737</v>
      </c>
      <c r="L4333" s="48">
        <f>Solar!K4350/1000*Variables!$B$3</f>
        <v>39.663800000000002</v>
      </c>
      <c r="M4333">
        <f>IF(E4333=1, VLOOKUP(D4333, Sheet1!$A$2:$C$26, 2), Sheet1!$C$3)</f>
        <v>0.18637999999999999</v>
      </c>
      <c r="N4333" s="1">
        <f>'Electricity Rates'!$J$2</f>
        <v>0.24729999999999999</v>
      </c>
      <c r="O4333" s="145">
        <f>L4333-K4333</f>
        <v>31.519039559951828</v>
      </c>
      <c r="P4333">
        <f t="shared" si="405"/>
        <v>2.0141992568239133</v>
      </c>
      <c r="Q4333">
        <f>IF(O4333&gt;0, IF(Q4332+O4333*Variables!$B$5&lt;Variables!$B$4, Q4332+O4333*Variables!$B$5, Variables!$B$4), IF(Q4332&gt;-O4333, Q4332+O4333/Variables!$B$5, 0))</f>
        <v>100</v>
      </c>
      <c r="R4333">
        <f>IF(O4333&gt;0, 0, IF(Q4332&gt;-O4333, 0, -O4333 - Q4332*Variables!$B$5))</f>
        <v>0</v>
      </c>
      <c r="S4333">
        <f t="shared" si="406"/>
        <v>0</v>
      </c>
      <c r="T4333">
        <f t="shared" si="407"/>
        <v>0</v>
      </c>
    </row>
    <row r="4334" spans="1:20" x14ac:dyDescent="0.3">
      <c r="A4334" s="3">
        <f t="shared" si="402"/>
        <v>43281</v>
      </c>
      <c r="B4334">
        <v>6</v>
      </c>
      <c r="C4334">
        <v>30</v>
      </c>
      <c r="D4334">
        <v>13</v>
      </c>
      <c r="E4334">
        <v>0</v>
      </c>
      <c r="F4334" s="1">
        <f>VLOOKUP(A4334,Weather!$A$1:$E$366, 5)</f>
        <v>0.35714285714285809</v>
      </c>
      <c r="G4334" s="1">
        <f>VLOOKUP(D4334, Summer!$A$1:$E$25, 2)</f>
        <v>1622.5675647430101</v>
      </c>
      <c r="H4334" s="1">
        <f>VLOOKUP(D4334, Summer!$A$1:$E$25, 3)</f>
        <v>1132.28619594112</v>
      </c>
      <c r="I4334" s="1">
        <f>VLOOKUP(D4334, Summer!$A$1:$E$25, 5)</f>
        <v>435.17254436926402</v>
      </c>
      <c r="J4334" s="1">
        <f t="shared" si="403"/>
        <v>435.17254436926402</v>
      </c>
      <c r="K4334" s="47">
        <f t="shared" si="404"/>
        <v>8.1412183482548048</v>
      </c>
      <c r="L4334" s="48">
        <f>Solar!K4351/1000*Variables!$B$3</f>
        <v>40.638799999999996</v>
      </c>
      <c r="M4334">
        <f>IF(E4334=1, VLOOKUP(D4334, Sheet1!$A$2:$C$26, 2), Sheet1!$C$3)</f>
        <v>0.18637999999999999</v>
      </c>
      <c r="N4334" s="1">
        <f>'Electricity Rates'!$J$2</f>
        <v>0.24729999999999999</v>
      </c>
      <c r="O4334" s="145">
        <f>L4334-K4334</f>
        <v>32.497581651745193</v>
      </c>
      <c r="P4334">
        <f t="shared" si="405"/>
        <v>2.0133232975234132</v>
      </c>
      <c r="Q4334">
        <f>IF(O4334&gt;0, IF(Q4333+O4334*Variables!$B$5&lt;Variables!$B$4, Q4333+O4334*Variables!$B$5, Variables!$B$4), IF(Q4333&gt;-O4334, Q4333+O4334/Variables!$B$5, 0))</f>
        <v>100</v>
      </c>
      <c r="R4334">
        <f>IF(O4334&gt;0, 0, IF(Q4333&gt;-O4334, 0, -O4334 - Q4333*Variables!$B$5))</f>
        <v>0</v>
      </c>
      <c r="S4334">
        <f t="shared" si="406"/>
        <v>0</v>
      </c>
      <c r="T4334">
        <f t="shared" si="407"/>
        <v>0</v>
      </c>
    </row>
    <row r="4335" spans="1:20" x14ac:dyDescent="0.3">
      <c r="A4335" s="3">
        <f t="shared" si="402"/>
        <v>43281</v>
      </c>
      <c r="B4335">
        <v>6</v>
      </c>
      <c r="C4335">
        <v>30</v>
      </c>
      <c r="D4335">
        <v>14</v>
      </c>
      <c r="E4335">
        <v>0</v>
      </c>
      <c r="F4335" s="1">
        <f>VLOOKUP(A4335,Weather!$A$1:$E$366, 5)</f>
        <v>0.35714285714285809</v>
      </c>
      <c r="G4335" s="1">
        <f>VLOOKUP(D4335, Summer!$A$1:$E$25, 2)</f>
        <v>1636.26340321468</v>
      </c>
      <c r="H4335" s="1">
        <f>VLOOKUP(D4335, Summer!$A$1:$E$25, 3)</f>
        <v>1156.2601309732199</v>
      </c>
      <c r="I4335" s="1">
        <f>VLOOKUP(D4335, Summer!$A$1:$E$25, 5)</f>
        <v>417.13087064403902</v>
      </c>
      <c r="J4335" s="1">
        <f t="shared" si="403"/>
        <v>417.13087064403902</v>
      </c>
      <c r="K4335" s="47">
        <f t="shared" si="404"/>
        <v>7.8036942855225897</v>
      </c>
      <c r="L4335" s="48">
        <f>Solar!K4352/1000*Variables!$B$3</f>
        <v>38.825600000000001</v>
      </c>
      <c r="M4335">
        <f>IF(E4335=1, VLOOKUP(D4335, Sheet1!$A$2:$C$26, 2), Sheet1!$C$3)</f>
        <v>0.18637999999999999</v>
      </c>
      <c r="N4335" s="1">
        <f>'Electricity Rates'!$J$2</f>
        <v>0.24729999999999999</v>
      </c>
      <c r="O4335" s="145">
        <f>L4335-K4335</f>
        <v>31.021905714477413</v>
      </c>
      <c r="P4335">
        <f t="shared" si="405"/>
        <v>1.9298535968097363</v>
      </c>
      <c r="Q4335">
        <f>IF(O4335&gt;0, IF(Q4334+O4335*Variables!$B$5&lt;Variables!$B$4, Q4334+O4335*Variables!$B$5, Variables!$B$4), IF(Q4334&gt;-O4335, Q4334+O4335/Variables!$B$5, 0))</f>
        <v>100</v>
      </c>
      <c r="R4335">
        <f>IF(O4335&gt;0, 0, IF(Q4334&gt;-O4335, 0, -O4335 - Q4334*Variables!$B$5))</f>
        <v>0</v>
      </c>
      <c r="S4335">
        <f t="shared" si="406"/>
        <v>0</v>
      </c>
      <c r="T4335">
        <f t="shared" si="407"/>
        <v>0</v>
      </c>
    </row>
    <row r="4336" spans="1:20" x14ac:dyDescent="0.3">
      <c r="A4336" s="3">
        <f t="shared" si="402"/>
        <v>43281</v>
      </c>
      <c r="B4336">
        <v>6</v>
      </c>
      <c r="C4336">
        <v>30</v>
      </c>
      <c r="D4336">
        <v>15</v>
      </c>
      <c r="E4336">
        <v>0</v>
      </c>
      <c r="F4336" s="1">
        <f>VLOOKUP(A4336,Weather!$A$1:$E$366, 5)</f>
        <v>0.35714285714285809</v>
      </c>
      <c r="G4336" s="1">
        <f>VLOOKUP(D4336, Summer!$A$1:$E$25, 2)</f>
        <v>1589.7727985285201</v>
      </c>
      <c r="H4336" s="1">
        <f>VLOOKUP(D4336, Summer!$A$1:$E$25, 3)</f>
        <v>1137.7596230737599</v>
      </c>
      <c r="I4336" s="1">
        <f>VLOOKUP(D4336, Summer!$A$1:$E$25, 5)</f>
        <v>403.543562097039</v>
      </c>
      <c r="J4336" s="1">
        <f t="shared" si="403"/>
        <v>403.543562097039</v>
      </c>
      <c r="K4336" s="47">
        <f t="shared" si="404"/>
        <v>7.5495025928767143</v>
      </c>
      <c r="L4336" s="48">
        <f>Solar!K4353/1000*Variables!$B$3</f>
        <v>34.43215</v>
      </c>
      <c r="M4336">
        <f>IF(E4336=1, VLOOKUP(D4336, Sheet1!$A$2:$C$26, 2), Sheet1!$C$3)</f>
        <v>0.18637999999999999</v>
      </c>
      <c r="N4336" s="1">
        <f>'Electricity Rates'!$J$2</f>
        <v>0.24729999999999999</v>
      </c>
      <c r="O4336" s="145">
        <f>L4336-K4336</f>
        <v>26.882647407123287</v>
      </c>
      <c r="P4336">
        <f t="shared" si="405"/>
        <v>1.8669919912184114</v>
      </c>
      <c r="Q4336">
        <f>IF(O4336&gt;0, IF(Q4335+O4336*Variables!$B$5&lt;Variables!$B$4, Q4335+O4336*Variables!$B$5, Variables!$B$4), IF(Q4335&gt;-O4336, Q4335+O4336/Variables!$B$5, 0))</f>
        <v>100</v>
      </c>
      <c r="R4336">
        <f>IF(O4336&gt;0, 0, IF(Q4335&gt;-O4336, 0, -O4336 - Q4335*Variables!$B$5))</f>
        <v>0</v>
      </c>
      <c r="S4336">
        <f t="shared" si="406"/>
        <v>0</v>
      </c>
      <c r="T4336">
        <f t="shared" si="407"/>
        <v>0</v>
      </c>
    </row>
    <row r="4337" spans="1:20" x14ac:dyDescent="0.3">
      <c r="A4337" s="3">
        <f t="shared" si="402"/>
        <v>43281</v>
      </c>
      <c r="B4337">
        <v>6</v>
      </c>
      <c r="C4337">
        <v>30</v>
      </c>
      <c r="D4337">
        <v>16</v>
      </c>
      <c r="E4337">
        <v>0</v>
      </c>
      <c r="F4337" s="1">
        <f>VLOOKUP(A4337,Weather!$A$1:$E$366, 5)</f>
        <v>0.35714285714285809</v>
      </c>
      <c r="G4337" s="1">
        <f>VLOOKUP(D4337, Summer!$A$1:$E$25, 2)</f>
        <v>1459.9523441255701</v>
      </c>
      <c r="H4337" s="1">
        <f>VLOOKUP(D4337, Summer!$A$1:$E$25, 3)</f>
        <v>1006.09479349024</v>
      </c>
      <c r="I4337" s="1">
        <f>VLOOKUP(D4337, Summer!$A$1:$E$25, 5)</f>
        <v>381.04254068220598</v>
      </c>
      <c r="J4337" s="1">
        <f t="shared" si="403"/>
        <v>381.04254068220598</v>
      </c>
      <c r="K4337" s="47">
        <f t="shared" si="404"/>
        <v>7.1285529471162699</v>
      </c>
      <c r="L4337" s="48">
        <f>Solar!K4354/1000*Variables!$B$3</f>
        <v>27.600750000000001</v>
      </c>
      <c r="M4337">
        <f>IF(E4337=1, VLOOKUP(D4337, Sheet1!$A$2:$C$26, 2), Sheet1!$C$3)</f>
        <v>0.18637999999999999</v>
      </c>
      <c r="N4337" s="1">
        <f>'Electricity Rates'!$J$2</f>
        <v>0.24729999999999999</v>
      </c>
      <c r="O4337" s="145">
        <f>L4337-K4337</f>
        <v>20.472197052883732</v>
      </c>
      <c r="P4337">
        <f t="shared" si="405"/>
        <v>1.7628911438218535</v>
      </c>
      <c r="Q4337">
        <f>IF(O4337&gt;0, IF(Q4336+O4337*Variables!$B$5&lt;Variables!$B$4, Q4336+O4337*Variables!$B$5, Variables!$B$4), IF(Q4336&gt;-O4337, Q4336+O4337/Variables!$B$5, 0))</f>
        <v>100</v>
      </c>
      <c r="R4337">
        <f>IF(O4337&gt;0, 0, IF(Q4336&gt;-O4337, 0, -O4337 - Q4336*Variables!$B$5))</f>
        <v>0</v>
      </c>
      <c r="S4337">
        <f t="shared" si="406"/>
        <v>0</v>
      </c>
      <c r="T4337">
        <f t="shared" si="407"/>
        <v>0</v>
      </c>
    </row>
    <row r="4338" spans="1:20" x14ac:dyDescent="0.3">
      <c r="A4338" s="3">
        <f t="shared" si="402"/>
        <v>43281</v>
      </c>
      <c r="B4338">
        <v>6</v>
      </c>
      <c r="C4338">
        <v>30</v>
      </c>
      <c r="D4338">
        <v>17</v>
      </c>
      <c r="E4338">
        <v>0</v>
      </c>
      <c r="F4338" s="1">
        <f>VLOOKUP(A4338,Weather!$A$1:$E$366, 5)</f>
        <v>0.35714285714285809</v>
      </c>
      <c r="G4338" s="1">
        <f>VLOOKUP(D4338, Summer!$A$1:$E$25, 2)</f>
        <v>1144.9480592772099</v>
      </c>
      <c r="H4338" s="1">
        <f>VLOOKUP(D4338, Summer!$A$1:$E$25, 3)</f>
        <v>808.38142168622596</v>
      </c>
      <c r="I4338" s="1">
        <f>VLOOKUP(D4338, Summer!$A$1:$E$25, 5)</f>
        <v>371.93450987035499</v>
      </c>
      <c r="J4338" s="1">
        <f t="shared" si="403"/>
        <v>371.93450987035499</v>
      </c>
      <c r="K4338" s="47">
        <f t="shared" si="404"/>
        <v>6.9581596892663642</v>
      </c>
      <c r="L4338" s="48">
        <f>Solar!K4355/1000*Variables!$B$3</f>
        <v>18.081</v>
      </c>
      <c r="M4338">
        <f>IF(E4338=1, VLOOKUP(D4338, Sheet1!$A$2:$C$26, 2), Sheet1!$C$3)</f>
        <v>0.18637999999999999</v>
      </c>
      <c r="N4338" s="1">
        <f>'Electricity Rates'!$J$2</f>
        <v>0.24729999999999999</v>
      </c>
      <c r="O4338" s="145">
        <f>L4338-K4338</f>
        <v>11.122840310733636</v>
      </c>
      <c r="P4338">
        <f t="shared" si="405"/>
        <v>1.7207528911555718</v>
      </c>
      <c r="Q4338">
        <f>IF(O4338&gt;0, IF(Q4337+O4338*Variables!$B$5&lt;Variables!$B$4, Q4337+O4338*Variables!$B$5, Variables!$B$4), IF(Q4337&gt;-O4338, Q4337+O4338/Variables!$B$5, 0))</f>
        <v>100</v>
      </c>
      <c r="R4338">
        <f>IF(O4338&gt;0, 0, IF(Q4337&gt;-O4338, 0, -O4338 - Q4337*Variables!$B$5))</f>
        <v>0</v>
      </c>
      <c r="S4338">
        <f t="shared" si="406"/>
        <v>0</v>
      </c>
      <c r="T4338">
        <f t="shared" si="407"/>
        <v>0</v>
      </c>
    </row>
    <row r="4339" spans="1:20" x14ac:dyDescent="0.3">
      <c r="A4339" s="3">
        <f t="shared" si="402"/>
        <v>43281</v>
      </c>
      <c r="B4339">
        <v>6</v>
      </c>
      <c r="C4339">
        <v>30</v>
      </c>
      <c r="D4339">
        <v>18</v>
      </c>
      <c r="E4339">
        <v>0</v>
      </c>
      <c r="F4339" s="1">
        <f>VLOOKUP(A4339,Weather!$A$1:$E$366, 5)</f>
        <v>0.35714285714285809</v>
      </c>
      <c r="G4339" s="1">
        <f>VLOOKUP(D4339, Summer!$A$1:$E$25, 2)</f>
        <v>769.75210584620504</v>
      </c>
      <c r="H4339" s="1">
        <f>VLOOKUP(D4339, Summer!$A$1:$E$25, 3)</f>
        <v>572.92139445417001</v>
      </c>
      <c r="I4339" s="1">
        <f>VLOOKUP(D4339, Summer!$A$1:$E$25, 5)</f>
        <v>349.41355840998102</v>
      </c>
      <c r="J4339" s="1">
        <f t="shared" si="403"/>
        <v>349.41355840998102</v>
      </c>
      <c r="K4339" s="47">
        <f t="shared" si="404"/>
        <v>6.536837191738182</v>
      </c>
      <c r="L4339" s="48">
        <f>Solar!K4356/1000*Variables!$B$3</f>
        <v>8.6036000000000001</v>
      </c>
      <c r="M4339">
        <f>IF(E4339=1, VLOOKUP(D4339, Sheet1!$A$2:$C$26, 2), Sheet1!$C$3)</f>
        <v>0.18637999999999999</v>
      </c>
      <c r="N4339" s="1">
        <f>'Electricity Rates'!$J$2</f>
        <v>0.24729999999999999</v>
      </c>
      <c r="O4339" s="145">
        <f>L4339-K4339</f>
        <v>2.0667628082618181</v>
      </c>
      <c r="P4339">
        <f t="shared" si="405"/>
        <v>1.6165598375168524</v>
      </c>
      <c r="Q4339">
        <f>IF(O4339&gt;0, IF(Q4338+O4339*Variables!$B$5&lt;Variables!$B$4, Q4338+O4339*Variables!$B$5, Variables!$B$4), IF(Q4338&gt;-O4339, Q4338+O4339/Variables!$B$5, 0))</f>
        <v>100</v>
      </c>
      <c r="R4339">
        <f>IF(O4339&gt;0, 0, IF(Q4338&gt;-O4339, 0, -O4339 - Q4338*Variables!$B$5))</f>
        <v>0</v>
      </c>
      <c r="S4339">
        <f t="shared" si="406"/>
        <v>0</v>
      </c>
      <c r="T4339">
        <f t="shared" si="407"/>
        <v>0</v>
      </c>
    </row>
    <row r="4340" spans="1:20" x14ac:dyDescent="0.3">
      <c r="A4340" s="3">
        <f t="shared" si="402"/>
        <v>43281</v>
      </c>
      <c r="B4340">
        <v>6</v>
      </c>
      <c r="C4340">
        <v>30</v>
      </c>
      <c r="D4340">
        <v>19</v>
      </c>
      <c r="E4340">
        <v>0</v>
      </c>
      <c r="F4340" s="1">
        <f>VLOOKUP(A4340,Weather!$A$1:$E$366, 5)</f>
        <v>0.35714285714285809</v>
      </c>
      <c r="G4340" s="1">
        <f>VLOOKUP(D4340, Summer!$A$1:$E$25, 2)</f>
        <v>565.86125451999203</v>
      </c>
      <c r="H4340" s="1">
        <f>VLOOKUP(D4340, Summer!$A$1:$E$25, 3)</f>
        <v>365.77406038600299</v>
      </c>
      <c r="I4340" s="1">
        <f>VLOOKUP(D4340, Summer!$A$1:$E$25, 5)</f>
        <v>331.38683221891199</v>
      </c>
      <c r="J4340" s="1">
        <f t="shared" si="403"/>
        <v>331.38683221891199</v>
      </c>
      <c r="K4340" s="47">
        <f t="shared" si="404"/>
        <v>6.1995927678317768</v>
      </c>
      <c r="L4340" s="48">
        <f>Solar!K4357/1000*Variables!$B$3</f>
        <v>2.2319</v>
      </c>
      <c r="M4340">
        <f>IF(E4340=1, VLOOKUP(D4340, Sheet1!$A$2:$C$26, 2), Sheet1!$C$3)</f>
        <v>0.18637999999999999</v>
      </c>
      <c r="N4340" s="1">
        <f>'Electricity Rates'!$J$2</f>
        <v>0.24729999999999999</v>
      </c>
      <c r="O4340" s="145">
        <f>L4340-K4340</f>
        <v>-3.9676927678317768</v>
      </c>
      <c r="P4340">
        <f t="shared" si="405"/>
        <v>1.5331592914847985</v>
      </c>
      <c r="Q4340">
        <f>IF(O4340&gt;0, IF(Q4339+O4340*Variables!$B$5&lt;Variables!$B$4, Q4339+O4340*Variables!$B$5, Variables!$B$4), IF(Q4339&gt;-O4340, Q4339+O4340/Variables!$B$5, 0))</f>
        <v>95.779050246987467</v>
      </c>
      <c r="R4340">
        <f>IF(O4340&gt;0, 0, IF(Q4339&gt;-O4340, 0, -O4340 - Q4339*Variables!$B$5))</f>
        <v>0</v>
      </c>
      <c r="S4340">
        <f t="shared" si="406"/>
        <v>0</v>
      </c>
      <c r="T4340">
        <f t="shared" si="407"/>
        <v>0</v>
      </c>
    </row>
    <row r="4341" spans="1:20" x14ac:dyDescent="0.3">
      <c r="A4341" s="3">
        <f t="shared" si="402"/>
        <v>43281</v>
      </c>
      <c r="B4341">
        <v>6</v>
      </c>
      <c r="C4341">
        <v>30</v>
      </c>
      <c r="D4341">
        <v>20</v>
      </c>
      <c r="E4341">
        <v>0</v>
      </c>
      <c r="F4341" s="1">
        <f>VLOOKUP(A4341,Weather!$A$1:$E$366, 5)</f>
        <v>0.35714285714285809</v>
      </c>
      <c r="G4341" s="1">
        <f>VLOOKUP(D4341, Summer!$A$1:$E$25, 2)</f>
        <v>459.178981251175</v>
      </c>
      <c r="H4341" s="1">
        <f>VLOOKUP(D4341, Summer!$A$1:$E$25, 3)</f>
        <v>328.41643432967999</v>
      </c>
      <c r="I4341" s="1">
        <f>VLOOKUP(D4341, Summer!$A$1:$E$25, 5)</f>
        <v>326.73316658528501</v>
      </c>
      <c r="J4341" s="1">
        <f t="shared" si="403"/>
        <v>326.73316658528501</v>
      </c>
      <c r="K4341" s="47">
        <f t="shared" si="404"/>
        <v>6.1125318800681905</v>
      </c>
      <c r="L4341" s="48">
        <f>Solar!K4358/1000*Variables!$B$3</f>
        <v>0.1444</v>
      </c>
      <c r="M4341">
        <f>IF(E4341=1, VLOOKUP(D4341, Sheet1!$A$2:$C$26, 2), Sheet1!$C$3)</f>
        <v>0.18637999999999999</v>
      </c>
      <c r="N4341" s="1">
        <f>'Electricity Rates'!$J$2</f>
        <v>0.24729999999999999</v>
      </c>
      <c r="O4341" s="145">
        <f>L4341-K4341</f>
        <v>-5.9681318800681904</v>
      </c>
      <c r="P4341">
        <f t="shared" si="405"/>
        <v>1.5116291339408634</v>
      </c>
      <c r="Q4341">
        <f>IF(O4341&gt;0, IF(Q4340+O4341*Variables!$B$5&lt;Variables!$B$4, Q4340+O4341*Variables!$B$5, Variables!$B$4), IF(Q4340&gt;-O4341, Q4340+O4341/Variables!$B$5, 0))</f>
        <v>89.429973778829819</v>
      </c>
      <c r="R4341">
        <f>IF(O4341&gt;0, 0, IF(Q4340&gt;-O4341, 0, -O4341 - Q4340*Variables!$B$5))</f>
        <v>0</v>
      </c>
      <c r="S4341">
        <f t="shared" si="406"/>
        <v>0</v>
      </c>
      <c r="T4341">
        <f t="shared" si="407"/>
        <v>0</v>
      </c>
    </row>
    <row r="4342" spans="1:20" x14ac:dyDescent="0.3">
      <c r="A4342" s="3">
        <f t="shared" si="402"/>
        <v>43281</v>
      </c>
      <c r="B4342">
        <v>6</v>
      </c>
      <c r="C4342">
        <v>30</v>
      </c>
      <c r="D4342">
        <v>21</v>
      </c>
      <c r="E4342">
        <v>0</v>
      </c>
      <c r="F4342" s="1">
        <f>VLOOKUP(A4342,Weather!$A$1:$E$366, 5)</f>
        <v>0.35714285714285809</v>
      </c>
      <c r="G4342" s="1">
        <f>VLOOKUP(D4342, Summer!$A$1:$E$25, 2)</f>
        <v>403.43414919632897</v>
      </c>
      <c r="H4342" s="1">
        <f>VLOOKUP(D4342, Summer!$A$1:$E$25, 3)</f>
        <v>305.25297715532997</v>
      </c>
      <c r="I4342" s="1">
        <f>VLOOKUP(D4342, Summer!$A$1:$E$25, 5)</f>
        <v>313.15582306105603</v>
      </c>
      <c r="J4342" s="1">
        <f t="shared" si="403"/>
        <v>313.15582306105603</v>
      </c>
      <c r="K4342" s="47">
        <f t="shared" si="404"/>
        <v>5.8585266133061946</v>
      </c>
      <c r="L4342" s="48">
        <f>Solar!K4359/1000*Variables!$B$3</f>
        <v>0</v>
      </c>
      <c r="M4342">
        <f>IF(E4342=1, VLOOKUP(D4342, Sheet1!$A$2:$C$26, 2), Sheet1!$C$3)</f>
        <v>0.18637999999999999</v>
      </c>
      <c r="N4342" s="1">
        <f>'Electricity Rates'!$J$2</f>
        <v>0.24729999999999999</v>
      </c>
      <c r="O4342" s="145">
        <f>L4342-K4342</f>
        <v>-5.8585266133061946</v>
      </c>
      <c r="P4342">
        <f t="shared" si="405"/>
        <v>1.4488136314706219</v>
      </c>
      <c r="Q4342">
        <f>IF(O4342&gt;0, IF(Q4341+O4342*Variables!$B$5&lt;Variables!$B$4, Q4341+O4342*Variables!$B$5, Variables!$B$4), IF(Q4341&gt;-O4342, Q4341+O4342/Variables!$B$5, 0))</f>
        <v>83.197498658291309</v>
      </c>
      <c r="R4342">
        <f>IF(O4342&gt;0, 0, IF(Q4341&gt;-O4342, 0, -O4342 - Q4341*Variables!$B$5))</f>
        <v>0</v>
      </c>
      <c r="S4342">
        <f t="shared" si="406"/>
        <v>0</v>
      </c>
      <c r="T4342">
        <f t="shared" si="407"/>
        <v>0</v>
      </c>
    </row>
    <row r="4343" spans="1:20" x14ac:dyDescent="0.3">
      <c r="A4343" s="3">
        <f t="shared" si="402"/>
        <v>43281</v>
      </c>
      <c r="B4343">
        <v>6</v>
      </c>
      <c r="C4343">
        <v>30</v>
      </c>
      <c r="D4343">
        <v>22</v>
      </c>
      <c r="E4343">
        <v>0</v>
      </c>
      <c r="F4343" s="1">
        <f>VLOOKUP(A4343,Weather!$A$1:$E$366, 5)</f>
        <v>0.35714285714285809</v>
      </c>
      <c r="G4343" s="1">
        <f>VLOOKUP(D4343, Summer!$A$1:$E$25, 2)</f>
        <v>366.19777187885302</v>
      </c>
      <c r="H4343" s="1">
        <f>VLOOKUP(D4343, Summer!$A$1:$E$25, 3)</f>
        <v>263.18917633836901</v>
      </c>
      <c r="I4343" s="1">
        <f>VLOOKUP(D4343, Summer!$A$1:$E$25, 5)</f>
        <v>295.10418431306101</v>
      </c>
      <c r="J4343" s="1">
        <f t="shared" si="403"/>
        <v>295.10418431306101</v>
      </c>
      <c r="K4343" s="47">
        <f t="shared" si="404"/>
        <v>5.5208161246901204</v>
      </c>
      <c r="L4343" s="48">
        <f>Solar!K4360/1000*Variables!$B$3</f>
        <v>0</v>
      </c>
      <c r="M4343">
        <f>IF(E4343=1, VLOOKUP(D4343, Sheet1!$A$2:$C$26, 2), Sheet1!$C$3)</f>
        <v>0.18637999999999999</v>
      </c>
      <c r="N4343" s="1">
        <f>'Electricity Rates'!$J$2</f>
        <v>0.24729999999999999</v>
      </c>
      <c r="O4343" s="145">
        <f>L4343-K4343</f>
        <v>-5.5208161246901204</v>
      </c>
      <c r="P4343">
        <f t="shared" si="405"/>
        <v>1.3652978276358667</v>
      </c>
      <c r="Q4343">
        <f>IF(O4343&gt;0, IF(Q4342+O4343*Variables!$B$5&lt;Variables!$B$4, Q4342+O4343*Variables!$B$5, Variables!$B$4), IF(Q4342&gt;-O4343, Q4342+O4343/Variables!$B$5, 0))</f>
        <v>77.324290015003953</v>
      </c>
      <c r="R4343">
        <f>IF(O4343&gt;0, 0, IF(Q4342&gt;-O4343, 0, -O4343 - Q4342*Variables!$B$5))</f>
        <v>0</v>
      </c>
      <c r="S4343">
        <f t="shared" si="406"/>
        <v>0</v>
      </c>
      <c r="T4343">
        <f t="shared" si="407"/>
        <v>0</v>
      </c>
    </row>
    <row r="4344" spans="1:20" x14ac:dyDescent="0.3">
      <c r="A4344" s="3">
        <f t="shared" si="402"/>
        <v>43281</v>
      </c>
      <c r="B4344">
        <v>6</v>
      </c>
      <c r="C4344">
        <v>30</v>
      </c>
      <c r="D4344">
        <v>23</v>
      </c>
      <c r="E4344">
        <v>0</v>
      </c>
      <c r="F4344" s="1">
        <f>VLOOKUP(A4344,Weather!$A$1:$E$366, 5)</f>
        <v>0.35714285714285809</v>
      </c>
      <c r="G4344" s="1">
        <f>VLOOKUP(D4344, Summer!$A$1:$E$25, 2)</f>
        <v>342.86102460129899</v>
      </c>
      <c r="H4344" s="1">
        <f>VLOOKUP(D4344, Summer!$A$1:$E$25, 3)</f>
        <v>273.02297434567402</v>
      </c>
      <c r="I4344" s="1">
        <f>VLOOKUP(D4344, Summer!$A$1:$E$25, 5)</f>
        <v>281.53182330021599</v>
      </c>
      <c r="J4344" s="1">
        <f t="shared" si="403"/>
        <v>281.53182330021599</v>
      </c>
      <c r="K4344" s="47">
        <f t="shared" si="404"/>
        <v>5.2669040708700354</v>
      </c>
      <c r="L4344" s="48">
        <f>Solar!K4361/1000*Variables!$B$3</f>
        <v>0</v>
      </c>
      <c r="M4344">
        <f>IF(E4344=1, VLOOKUP(D4344, Sheet1!$A$2:$C$26, 2), Sheet1!$C$3)</f>
        <v>0.18637999999999999</v>
      </c>
      <c r="N4344" s="1">
        <f>'Electricity Rates'!$J$2</f>
        <v>0.24729999999999999</v>
      </c>
      <c r="O4344" s="145">
        <f>L4344-K4344</f>
        <v>-5.2669040708700354</v>
      </c>
      <c r="P4344">
        <f t="shared" si="405"/>
        <v>1.3025053767261596</v>
      </c>
      <c r="Q4344">
        <f>IF(O4344&gt;0, IF(Q4343+O4344*Variables!$B$5&lt;Variables!$B$4, Q4343+O4344*Variables!$B$5, Variables!$B$4), IF(Q4343&gt;-O4344, Q4343+O4344/Variables!$B$5, 0))</f>
        <v>71.721200577908178</v>
      </c>
      <c r="R4344">
        <f>IF(O4344&gt;0, 0, IF(Q4343&gt;-O4344, 0, -O4344 - Q4343*Variables!$B$5))</f>
        <v>0</v>
      </c>
      <c r="S4344">
        <f t="shared" si="406"/>
        <v>0</v>
      </c>
      <c r="T4344">
        <f t="shared" si="407"/>
        <v>0</v>
      </c>
    </row>
    <row r="4345" spans="1:20" x14ac:dyDescent="0.3">
      <c r="A4345" s="3">
        <f t="shared" si="402"/>
        <v>43281</v>
      </c>
      <c r="B4345">
        <v>6</v>
      </c>
      <c r="C4345">
        <v>30</v>
      </c>
      <c r="D4345">
        <v>24</v>
      </c>
      <c r="E4345">
        <v>0</v>
      </c>
      <c r="F4345" s="1">
        <f>VLOOKUP(A4345,Weather!$A$1:$E$366, 5)</f>
        <v>0.35714285714285809</v>
      </c>
      <c r="G4345" s="1">
        <f>VLOOKUP(D4345, Summer!$A$1:$E$25, 2)</f>
        <v>310.26482453023402</v>
      </c>
      <c r="H4345" s="1">
        <f>VLOOKUP(D4345, Summer!$A$1:$E$25, 3)</f>
        <v>259.09090909090901</v>
      </c>
      <c r="I4345" s="1">
        <f>VLOOKUP(D4345, Summer!$A$1:$E$25, 5)</f>
        <v>276.86321013243497</v>
      </c>
      <c r="J4345" s="1">
        <f t="shared" si="403"/>
        <v>276.86321013243497</v>
      </c>
      <c r="K4345" s="47">
        <f t="shared" si="404"/>
        <v>5.1795635442806756</v>
      </c>
      <c r="L4345" s="48">
        <f>Solar!K4362/1000*Variables!$B$3</f>
        <v>0</v>
      </c>
      <c r="M4345">
        <f>IF(E4345=1, VLOOKUP(D4345, Sheet1!$A$2:$C$26, 2), Sheet1!$C$3)</f>
        <v>0.18637999999999999</v>
      </c>
      <c r="N4345" s="1">
        <f>'Electricity Rates'!$J$2</f>
        <v>0.24729999999999999</v>
      </c>
      <c r="O4345" s="145">
        <f>L4345-K4345</f>
        <v>-5.1795635442806756</v>
      </c>
      <c r="P4345">
        <f t="shared" si="405"/>
        <v>1.280906064500611</v>
      </c>
      <c r="Q4345">
        <f>IF(O4345&gt;0, IF(Q4344+O4345*Variables!$B$5&lt;Variables!$B$4, Q4344+O4345*Variables!$B$5, Variables!$B$4), IF(Q4344&gt;-O4345, Q4344+O4345/Variables!$B$5, 0))</f>
        <v>66.211026594630866</v>
      </c>
      <c r="R4345">
        <f>IF(O4345&gt;0, 0, IF(Q4344&gt;-O4345, 0, -O4345 - Q4344*Variables!$B$5))</f>
        <v>0</v>
      </c>
      <c r="S4345">
        <f t="shared" si="406"/>
        <v>0</v>
      </c>
      <c r="T4345">
        <f t="shared" si="407"/>
        <v>0</v>
      </c>
    </row>
    <row r="4346" spans="1:20" x14ac:dyDescent="0.3">
      <c r="A4346" s="3">
        <f t="shared" si="402"/>
        <v>43282</v>
      </c>
      <c r="B4346">
        <v>7</v>
      </c>
      <c r="C4346">
        <v>1</v>
      </c>
      <c r="D4346">
        <v>1</v>
      </c>
      <c r="E4346">
        <v>0</v>
      </c>
      <c r="F4346" s="1">
        <f>VLOOKUP(A4346,Weather!$A$1:$E$366, 5)</f>
        <v>0.35714285714285809</v>
      </c>
      <c r="G4346" s="1">
        <f>VLOOKUP(D4346, Summer!$A$1:$E$25, 2)</f>
        <v>305.44698283970399</v>
      </c>
      <c r="H4346" s="1">
        <f>VLOOKUP(D4346, Summer!$A$1:$E$25, 3)</f>
        <v>264.36707082495798</v>
      </c>
      <c r="I4346" s="1">
        <f>VLOOKUP(D4346, Summer!$A$1:$E$25, 5)</f>
        <v>276.703769768114</v>
      </c>
      <c r="J4346" s="1">
        <f t="shared" si="403"/>
        <v>276.703769768114</v>
      </c>
      <c r="K4346" s="47">
        <f t="shared" si="404"/>
        <v>5.1765807301388893</v>
      </c>
      <c r="L4346" s="48">
        <f>Solar!K4363/1000*Variables!$B$3</f>
        <v>0</v>
      </c>
      <c r="M4346">
        <f>IF(E4346=1, VLOOKUP(D4346, Sheet1!$A$2:$C$26, 2), Sheet1!$C$3)</f>
        <v>0.18637999999999999</v>
      </c>
      <c r="N4346" s="1">
        <f>'Electricity Rates'!$J$2</f>
        <v>0.24729999999999999</v>
      </c>
      <c r="O4346" s="145">
        <f>L4346-K4346</f>
        <v>-5.1765807301388893</v>
      </c>
      <c r="P4346">
        <f t="shared" si="405"/>
        <v>1.2801684145633472</v>
      </c>
      <c r="Q4346">
        <f>IF(O4346&gt;0, IF(Q4345+O4346*Variables!$B$5&lt;Variables!$B$4, Q4345+O4346*Variables!$B$5, Variables!$B$4), IF(Q4345&gt;-O4346, Q4345+O4346/Variables!$B$5, 0))</f>
        <v>60.70402581788737</v>
      </c>
      <c r="R4346">
        <f>IF(O4346&gt;0, 0, IF(Q4345&gt;-O4346, 0, -O4346 - Q4345*Variables!$B$5))</f>
        <v>0</v>
      </c>
      <c r="S4346">
        <f t="shared" si="406"/>
        <v>0</v>
      </c>
      <c r="T4346">
        <f t="shared" si="407"/>
        <v>0</v>
      </c>
    </row>
    <row r="4347" spans="1:20" x14ac:dyDescent="0.3">
      <c r="A4347" s="3">
        <f t="shared" si="402"/>
        <v>43282</v>
      </c>
      <c r="B4347">
        <v>7</v>
      </c>
      <c r="C4347">
        <v>1</v>
      </c>
      <c r="D4347">
        <v>2</v>
      </c>
      <c r="E4347">
        <v>0</v>
      </c>
      <c r="F4347" s="1">
        <f>VLOOKUP(A4347,Weather!$A$1:$E$366, 5)</f>
        <v>0.35714285714285809</v>
      </c>
      <c r="G4347" s="1">
        <f>VLOOKUP(D4347, Summer!$A$1:$E$25, 2)</f>
        <v>286.71906025959902</v>
      </c>
      <c r="H4347" s="1">
        <f>VLOOKUP(D4347, Summer!$A$1:$E$25, 3)</f>
        <v>260.03911906460002</v>
      </c>
      <c r="I4347" s="1">
        <f>VLOOKUP(D4347, Summer!$A$1:$E$25, 5)</f>
        <v>276.50446931271199</v>
      </c>
      <c r="J4347" s="1">
        <f t="shared" si="403"/>
        <v>276.50446931271199</v>
      </c>
      <c r="K4347" s="47">
        <f t="shared" si="404"/>
        <v>5.1728522124616383</v>
      </c>
      <c r="L4347" s="48">
        <f>Solar!K4364/1000*Variables!$B$3</f>
        <v>0</v>
      </c>
      <c r="M4347">
        <f>IF(E4347=1, VLOOKUP(D4347, Sheet1!$A$2:$C$26, 2), Sheet1!$C$3)</f>
        <v>0.18637999999999999</v>
      </c>
      <c r="N4347" s="1">
        <f>'Electricity Rates'!$J$2</f>
        <v>0.24729999999999999</v>
      </c>
      <c r="O4347" s="145">
        <f>L4347-K4347</f>
        <v>-5.1728522124616383</v>
      </c>
      <c r="P4347">
        <f t="shared" si="405"/>
        <v>1.2792463521417632</v>
      </c>
      <c r="Q4347">
        <f>IF(O4347&gt;0, IF(Q4346+O4347*Variables!$B$5&lt;Variables!$B$4, Q4346+O4347*Variables!$B$5, Variables!$B$4), IF(Q4346&gt;-O4347, Q4346+O4347/Variables!$B$5, 0))</f>
        <v>55.200991549311155</v>
      </c>
      <c r="R4347">
        <f>IF(O4347&gt;0, 0, IF(Q4346&gt;-O4347, 0, -O4347 - Q4346*Variables!$B$5))</f>
        <v>0</v>
      </c>
      <c r="S4347">
        <f t="shared" si="406"/>
        <v>0</v>
      </c>
      <c r="T4347">
        <f t="shared" si="407"/>
        <v>0</v>
      </c>
    </row>
    <row r="4348" spans="1:20" x14ac:dyDescent="0.3">
      <c r="A4348" s="3">
        <f t="shared" si="402"/>
        <v>43282</v>
      </c>
      <c r="B4348">
        <v>7</v>
      </c>
      <c r="C4348">
        <v>1</v>
      </c>
      <c r="D4348">
        <v>3</v>
      </c>
      <c r="E4348">
        <v>0</v>
      </c>
      <c r="F4348" s="1">
        <f>VLOOKUP(A4348,Weather!$A$1:$E$366, 5)</f>
        <v>0.35714285714285809</v>
      </c>
      <c r="G4348" s="1">
        <f>VLOOKUP(D4348, Summer!$A$1:$E$25, 2)</f>
        <v>272.63131492590298</v>
      </c>
      <c r="H4348" s="1">
        <f>VLOOKUP(D4348, Summer!$A$1:$E$25, 3)</f>
        <v>241.571030279452</v>
      </c>
      <c r="I4348" s="1">
        <f>VLOOKUP(D4348, Summer!$A$1:$E$25, 5)</f>
        <v>276.33008141423602</v>
      </c>
      <c r="J4348" s="1">
        <f t="shared" si="403"/>
        <v>276.33008141423602</v>
      </c>
      <c r="K4348" s="47">
        <f t="shared" si="404"/>
        <v>5.1695897594940607</v>
      </c>
      <c r="L4348" s="48">
        <f>Solar!K4365/1000*Variables!$B$3</f>
        <v>0</v>
      </c>
      <c r="M4348">
        <f>IF(E4348=1, VLOOKUP(D4348, Sheet1!$A$2:$C$26, 2), Sheet1!$C$3)</f>
        <v>0.18637999999999999</v>
      </c>
      <c r="N4348" s="1">
        <f>'Electricity Rates'!$J$2</f>
        <v>0.24729999999999999</v>
      </c>
      <c r="O4348" s="145">
        <f>L4348-K4348</f>
        <v>-5.1695897594940607</v>
      </c>
      <c r="P4348">
        <f t="shared" si="405"/>
        <v>1.2784395475228811</v>
      </c>
      <c r="Q4348">
        <f>IF(O4348&gt;0, IF(Q4347+O4348*Variables!$B$5&lt;Variables!$B$4, Q4347+O4348*Variables!$B$5, Variables!$B$4), IF(Q4347&gt;-O4348, Q4347+O4348/Variables!$B$5, 0))</f>
        <v>49.7014279753813</v>
      </c>
      <c r="R4348">
        <f>IF(O4348&gt;0, 0, IF(Q4347&gt;-O4348, 0, -O4348 - Q4347*Variables!$B$5))</f>
        <v>0</v>
      </c>
      <c r="S4348">
        <f t="shared" si="406"/>
        <v>0</v>
      </c>
      <c r="T4348">
        <f t="shared" si="407"/>
        <v>0</v>
      </c>
    </row>
    <row r="4349" spans="1:20" x14ac:dyDescent="0.3">
      <c r="A4349" s="3">
        <f t="shared" si="402"/>
        <v>43282</v>
      </c>
      <c r="B4349">
        <v>7</v>
      </c>
      <c r="C4349">
        <v>1</v>
      </c>
      <c r="D4349">
        <v>4</v>
      </c>
      <c r="E4349">
        <v>0</v>
      </c>
      <c r="F4349" s="1">
        <f>VLOOKUP(A4349,Weather!$A$1:$E$366, 5)</f>
        <v>0.35714285714285809</v>
      </c>
      <c r="G4349" s="1">
        <f>VLOOKUP(D4349, Summer!$A$1:$E$25, 2)</f>
        <v>286.33237882239803</v>
      </c>
      <c r="H4349" s="1">
        <f>VLOOKUP(D4349, Summer!$A$1:$E$25, 3)</f>
        <v>256.10019667595998</v>
      </c>
      <c r="I4349" s="1">
        <f>VLOOKUP(D4349, Summer!$A$1:$E$25, 5)</f>
        <v>276.13078095883401</v>
      </c>
      <c r="J4349" s="1">
        <f t="shared" si="403"/>
        <v>276.13078095883401</v>
      </c>
      <c r="K4349" s="47">
        <f t="shared" si="404"/>
        <v>5.1658612418168106</v>
      </c>
      <c r="L4349" s="48">
        <f>Solar!K4366/1000*Variables!$B$3</f>
        <v>0</v>
      </c>
      <c r="M4349">
        <f>IF(E4349=1, VLOOKUP(D4349, Sheet1!$A$2:$C$26, 2), Sheet1!$C$3)</f>
        <v>0.18637999999999999</v>
      </c>
      <c r="N4349" s="1">
        <f>'Electricity Rates'!$J$2</f>
        <v>0.24729999999999999</v>
      </c>
      <c r="O4349" s="145">
        <f>L4349-K4349</f>
        <v>-5.1658612418168106</v>
      </c>
      <c r="P4349">
        <f t="shared" si="405"/>
        <v>1.2775174851012971</v>
      </c>
      <c r="Q4349">
        <f>IF(O4349&gt;0, IF(Q4348+O4349*Variables!$B$5&lt;Variables!$B$4, Q4348+O4349*Variables!$B$5, Variables!$B$4), IF(Q4348&gt;-O4349, Q4348+O4349/Variables!$B$5, 0))</f>
        <v>44.205830909618733</v>
      </c>
      <c r="R4349">
        <f>IF(O4349&gt;0, 0, IF(Q4348&gt;-O4349, 0, -O4349 - Q4348*Variables!$B$5))</f>
        <v>0</v>
      </c>
      <c r="S4349">
        <f t="shared" si="406"/>
        <v>0</v>
      </c>
      <c r="T4349">
        <f t="shared" si="407"/>
        <v>0</v>
      </c>
    </row>
    <row r="4350" spans="1:20" x14ac:dyDescent="0.3">
      <c r="A4350" s="3">
        <f t="shared" si="402"/>
        <v>43282</v>
      </c>
      <c r="B4350">
        <v>7</v>
      </c>
      <c r="C4350">
        <v>1</v>
      </c>
      <c r="D4350">
        <v>5</v>
      </c>
      <c r="E4350">
        <v>0</v>
      </c>
      <c r="F4350" s="1">
        <f>VLOOKUP(A4350,Weather!$A$1:$E$366, 5)</f>
        <v>0.35714285714285809</v>
      </c>
      <c r="G4350" s="1">
        <f>VLOOKUP(D4350, Summer!$A$1:$E$25, 2)</f>
        <v>323.19252555232703</v>
      </c>
      <c r="H4350" s="1">
        <f>VLOOKUP(D4350, Summer!$A$1:$E$25, 3)</f>
        <v>290.90909090909099</v>
      </c>
      <c r="I4350" s="1">
        <f>VLOOKUP(D4350, Summer!$A$1:$E$25, 5)</f>
        <v>275.93148050343302</v>
      </c>
      <c r="J4350" s="1">
        <f t="shared" si="403"/>
        <v>275.93148050343302</v>
      </c>
      <c r="K4350" s="47">
        <f t="shared" si="404"/>
        <v>5.1621327241395809</v>
      </c>
      <c r="L4350" s="48">
        <f>Solar!K4367/1000*Variables!$B$3</f>
        <v>0</v>
      </c>
      <c r="M4350">
        <f>IF(E4350=1, VLOOKUP(D4350, Sheet1!$A$2:$C$26, 2), Sheet1!$C$3)</f>
        <v>0.18637999999999999</v>
      </c>
      <c r="N4350" s="1">
        <f>'Electricity Rates'!$J$2</f>
        <v>0.24729999999999999</v>
      </c>
      <c r="O4350" s="145">
        <f>L4350-K4350</f>
        <v>-5.1621327241395809</v>
      </c>
      <c r="P4350">
        <f t="shared" si="405"/>
        <v>1.2765954226797183</v>
      </c>
      <c r="Q4350">
        <f>IF(O4350&gt;0, IF(Q4349+O4350*Variables!$B$5&lt;Variables!$B$4, Q4349+O4350*Variables!$B$5, Variables!$B$4), IF(Q4349&gt;-O4350, Q4349+O4350/Variables!$B$5, 0))</f>
        <v>38.714200352023433</v>
      </c>
      <c r="R4350">
        <f>IF(O4350&gt;0, 0, IF(Q4349&gt;-O4350, 0, -O4350 - Q4349*Variables!$B$5))</f>
        <v>0</v>
      </c>
      <c r="S4350">
        <f t="shared" si="406"/>
        <v>0</v>
      </c>
      <c r="T4350">
        <f t="shared" si="407"/>
        <v>0</v>
      </c>
    </row>
    <row r="4351" spans="1:20" x14ac:dyDescent="0.3">
      <c r="A4351" s="3">
        <f t="shared" si="402"/>
        <v>43282</v>
      </c>
      <c r="B4351">
        <v>7</v>
      </c>
      <c r="C4351">
        <v>1</v>
      </c>
      <c r="D4351">
        <v>6</v>
      </c>
      <c r="E4351">
        <v>0</v>
      </c>
      <c r="F4351" s="1">
        <f>VLOOKUP(A4351,Weather!$A$1:$E$366, 5)</f>
        <v>0.35714285714285809</v>
      </c>
      <c r="G4351" s="1">
        <f>VLOOKUP(D4351, Summer!$A$1:$E$25, 2)</f>
        <v>420.20776289112302</v>
      </c>
      <c r="H4351" s="1">
        <f>VLOOKUP(D4351, Summer!$A$1:$E$25, 3)</f>
        <v>354.54545454545399</v>
      </c>
      <c r="I4351" s="1">
        <f>VLOOKUP(D4351, Summer!$A$1:$E$25, 5)</f>
        <v>244.50179868660999</v>
      </c>
      <c r="J4351" s="1">
        <f t="shared" si="403"/>
        <v>244.50179868660999</v>
      </c>
      <c r="K4351" s="47">
        <f t="shared" si="404"/>
        <v>4.5741454864387405</v>
      </c>
      <c r="L4351" s="48">
        <f>Solar!K4368/1000*Variables!$B$3</f>
        <v>0.88</v>
      </c>
      <c r="M4351">
        <f>IF(E4351=1, VLOOKUP(D4351, Sheet1!$A$2:$C$26, 2), Sheet1!$C$3)</f>
        <v>0.18637999999999999</v>
      </c>
      <c r="N4351" s="1">
        <f>'Electricity Rates'!$J$2</f>
        <v>0.24729999999999999</v>
      </c>
      <c r="O4351" s="145">
        <f>L4351-K4351</f>
        <v>-3.6941454864387406</v>
      </c>
      <c r="P4351">
        <f t="shared" si="405"/>
        <v>1.1311861787963005</v>
      </c>
      <c r="Q4351">
        <f>IF(O4351&gt;0, IF(Q4350+O4351*Variables!$B$5&lt;Variables!$B$4, Q4350+O4351*Variables!$B$5, Variables!$B$4), IF(Q4350&gt;-O4351, Q4350+O4351/Variables!$B$5, 0))</f>
        <v>34.784258345173711</v>
      </c>
      <c r="R4351">
        <f>IF(O4351&gt;0, 0, IF(Q4350&gt;-O4351, 0, -O4351 - Q4350*Variables!$B$5))</f>
        <v>0</v>
      </c>
      <c r="S4351">
        <f t="shared" si="406"/>
        <v>0</v>
      </c>
      <c r="T4351">
        <f t="shared" si="407"/>
        <v>0</v>
      </c>
    </row>
    <row r="4352" spans="1:20" x14ac:dyDescent="0.3">
      <c r="A4352" s="3">
        <f t="shared" si="402"/>
        <v>43282</v>
      </c>
      <c r="B4352">
        <v>7</v>
      </c>
      <c r="C4352">
        <v>1</v>
      </c>
      <c r="D4352">
        <v>7</v>
      </c>
      <c r="E4352">
        <v>0</v>
      </c>
      <c r="F4352" s="1">
        <f>VLOOKUP(A4352,Weather!$A$1:$E$366, 5)</f>
        <v>0.35714285714285809</v>
      </c>
      <c r="G4352" s="1">
        <f>VLOOKUP(D4352, Summer!$A$1:$E$25, 2)</f>
        <v>767.23345107957198</v>
      </c>
      <c r="H4352" s="1">
        <f>VLOOKUP(D4352, Summer!$A$1:$E$25, 3)</f>
        <v>587.45596403639502</v>
      </c>
      <c r="I4352" s="1">
        <f>VLOOKUP(D4352, Summer!$A$1:$E$25, 5)</f>
        <v>275.57273968370998</v>
      </c>
      <c r="J4352" s="1">
        <f t="shared" si="403"/>
        <v>275.57273968370998</v>
      </c>
      <c r="K4352" s="47">
        <f t="shared" si="404"/>
        <v>5.1554213923205428</v>
      </c>
      <c r="L4352" s="48">
        <f>Solar!K4369/1000*Variables!$B$3</f>
        <v>5.0145499999999998</v>
      </c>
      <c r="M4352">
        <f>IF(E4352=1, VLOOKUP(D4352, Sheet1!$A$2:$C$26, 2), Sheet1!$C$3)</f>
        <v>0.18637999999999999</v>
      </c>
      <c r="N4352" s="1">
        <f>'Electricity Rates'!$J$2</f>
        <v>0.24729999999999999</v>
      </c>
      <c r="O4352" s="145">
        <f>L4352-K4352</f>
        <v>-0.14087139232054291</v>
      </c>
      <c r="P4352">
        <f t="shared" si="405"/>
        <v>1.2749357103208703</v>
      </c>
      <c r="Q4352">
        <f>IF(O4352&gt;0, IF(Q4351+O4352*Variables!$B$5&lt;Variables!$B$4, Q4351+O4352*Variables!$B$5, Variables!$B$4), IF(Q4351&gt;-O4352, Q4351+O4352/Variables!$B$5, 0))</f>
        <v>34.634395161853988</v>
      </c>
      <c r="R4352">
        <f>IF(O4352&gt;0, 0, IF(Q4351&gt;-O4352, 0, -O4352 - Q4351*Variables!$B$5))</f>
        <v>0</v>
      </c>
      <c r="S4352">
        <f t="shared" si="406"/>
        <v>0</v>
      </c>
      <c r="T4352">
        <f t="shared" si="407"/>
        <v>0</v>
      </c>
    </row>
    <row r="4353" spans="1:20" x14ac:dyDescent="0.3">
      <c r="A4353" s="3">
        <f t="shared" si="402"/>
        <v>43282</v>
      </c>
      <c r="B4353">
        <v>7</v>
      </c>
      <c r="C4353">
        <v>1</v>
      </c>
      <c r="D4353">
        <v>8</v>
      </c>
      <c r="E4353">
        <v>0</v>
      </c>
      <c r="F4353" s="1">
        <f>VLOOKUP(A4353,Weather!$A$1:$E$366, 5)</f>
        <v>0.35714285714285809</v>
      </c>
      <c r="G4353" s="1">
        <f>VLOOKUP(D4353, Summer!$A$1:$E$25, 2)</f>
        <v>1109.6398637209199</v>
      </c>
      <c r="H4353" s="1">
        <f>VLOOKUP(D4353, Summer!$A$1:$E$25, 3)</f>
        <v>814.26008774773595</v>
      </c>
      <c r="I4353" s="1">
        <f>VLOOKUP(D4353, Summer!$A$1:$E$25, 5)</f>
        <v>328.96533168578299</v>
      </c>
      <c r="J4353" s="1">
        <f t="shared" si="403"/>
        <v>328.96533168578299</v>
      </c>
      <c r="K4353" s="47">
        <f t="shared" si="404"/>
        <v>6.1542912780532992</v>
      </c>
      <c r="L4353" s="48">
        <f>Solar!K4370/1000*Variables!$B$3</f>
        <v>12.754799999999999</v>
      </c>
      <c r="M4353">
        <f>IF(E4353=1, VLOOKUP(D4353, Sheet1!$A$2:$C$26, 2), Sheet1!$C$3)</f>
        <v>0.18637999999999999</v>
      </c>
      <c r="N4353" s="1">
        <f>'Electricity Rates'!$J$2</f>
        <v>0.24729999999999999</v>
      </c>
      <c r="O4353" s="145">
        <f>L4353-K4353</f>
        <v>6.6005087219467002</v>
      </c>
      <c r="P4353">
        <f t="shared" si="405"/>
        <v>1.5219562330625809</v>
      </c>
      <c r="Q4353">
        <f>IF(O4353&gt;0, IF(Q4352+O4353*Variables!$B$5&lt;Variables!$B$4, Q4352+O4353*Variables!$B$5, Variables!$B$4), IF(Q4352&gt;-O4353, Q4352+O4353/Variables!$B$5, 0))</f>
        <v>40.838873360483888</v>
      </c>
      <c r="R4353">
        <f>IF(O4353&gt;0, 0, IF(Q4352&gt;-O4353, 0, -O4353 - Q4352*Variables!$B$5))</f>
        <v>0</v>
      </c>
      <c r="S4353">
        <f t="shared" si="406"/>
        <v>0</v>
      </c>
      <c r="T4353">
        <f t="shared" si="407"/>
        <v>0</v>
      </c>
    </row>
    <row r="4354" spans="1:20" x14ac:dyDescent="0.3">
      <c r="A4354" s="3">
        <f t="shared" si="402"/>
        <v>43282</v>
      </c>
      <c r="B4354">
        <v>7</v>
      </c>
      <c r="C4354">
        <v>1</v>
      </c>
      <c r="D4354">
        <v>9</v>
      </c>
      <c r="E4354">
        <v>0</v>
      </c>
      <c r="F4354" s="1">
        <f>VLOOKUP(A4354,Weather!$A$1:$E$366, 5)</f>
        <v>0.35714285714285809</v>
      </c>
      <c r="G4354" s="1">
        <f>VLOOKUP(D4354, Summer!$A$1:$E$25, 2)</f>
        <v>1322.40871182827</v>
      </c>
      <c r="H4354" s="1">
        <f>VLOOKUP(D4354, Summer!$A$1:$E$25, 3)</f>
        <v>1017.49011217013</v>
      </c>
      <c r="I4354" s="1">
        <f>VLOOKUP(D4354, Summer!$A$1:$E$25, 5)</f>
        <v>386.82225388885001</v>
      </c>
      <c r="J4354" s="1">
        <f t="shared" si="403"/>
        <v>386.82225388885001</v>
      </c>
      <c r="K4354" s="47">
        <f t="shared" si="404"/>
        <v>7.236679959756235</v>
      </c>
      <c r="L4354" s="48">
        <f>Solar!K4371/1000*Variables!$B$3</f>
        <v>22.011400000000002</v>
      </c>
      <c r="M4354">
        <f>IF(E4354=1, VLOOKUP(D4354, Sheet1!$A$2:$C$26, 2), Sheet1!$C$3)</f>
        <v>0.18637999999999999</v>
      </c>
      <c r="N4354" s="1">
        <f>'Electricity Rates'!$J$2</f>
        <v>0.24729999999999999</v>
      </c>
      <c r="O4354" s="145">
        <f>L4354-K4354</f>
        <v>14.774720040243768</v>
      </c>
      <c r="P4354">
        <f t="shared" si="405"/>
        <v>1.7896309540477169</v>
      </c>
      <c r="Q4354">
        <f>IF(O4354&gt;0, IF(Q4353+O4354*Variables!$B$5&lt;Variables!$B$4, Q4353+O4354*Variables!$B$5, Variables!$B$4), IF(Q4353&gt;-O4354, Q4353+O4354/Variables!$B$5, 0))</f>
        <v>54.727110198313028</v>
      </c>
      <c r="R4354">
        <f>IF(O4354&gt;0, 0, IF(Q4353&gt;-O4354, 0, -O4354 - Q4353*Variables!$B$5))</f>
        <v>0</v>
      </c>
      <c r="S4354">
        <f t="shared" si="406"/>
        <v>0</v>
      </c>
      <c r="T4354">
        <f t="shared" si="407"/>
        <v>0</v>
      </c>
    </row>
    <row r="4355" spans="1:20" x14ac:dyDescent="0.3">
      <c r="A4355" s="3">
        <f t="shared" ref="A4355:A4418" si="408">DATE(2018, B4355, C4355)</f>
        <v>43282</v>
      </c>
      <c r="B4355">
        <v>7</v>
      </c>
      <c r="C4355">
        <v>1</v>
      </c>
      <c r="D4355">
        <v>10</v>
      </c>
      <c r="E4355">
        <v>0</v>
      </c>
      <c r="F4355" s="1">
        <f>VLOOKUP(A4355,Weather!$A$1:$E$366, 5)</f>
        <v>0.35714285714285809</v>
      </c>
      <c r="G4355" s="1">
        <f>VLOOKUP(D4355, Summer!$A$1:$E$25, 2)</f>
        <v>1424.0693518383</v>
      </c>
      <c r="H4355" s="1">
        <f>VLOOKUP(D4355, Summer!$A$1:$E$25, 3)</f>
        <v>1069.7659339946799</v>
      </c>
      <c r="I4355" s="1">
        <f>VLOOKUP(D4355, Summer!$A$1:$E$25, 5)</f>
        <v>417.88322986318002</v>
      </c>
      <c r="J4355" s="1">
        <f t="shared" ref="J4355:J4418" si="409">IF(E4355=0, I4355, H4355 + (G4355-H4355)*F4355)</f>
        <v>417.88322986318002</v>
      </c>
      <c r="K4355" s="47">
        <f t="shared" ref="K4355:K4418" si="410">J4355*1000/53453</f>
        <v>7.8177694397541773</v>
      </c>
      <c r="L4355" s="48">
        <f>Solar!K4372/1000*Variables!$B$3</f>
        <v>28.470400000000001</v>
      </c>
      <c r="M4355">
        <f>IF(E4355=1, VLOOKUP(D4355, Sheet1!$A$2:$C$26, 2), Sheet1!$C$3)</f>
        <v>0.18637999999999999</v>
      </c>
      <c r="N4355" s="1">
        <f>'Electricity Rates'!$J$2</f>
        <v>0.24729999999999999</v>
      </c>
      <c r="O4355" s="145">
        <f>L4355-K4355</f>
        <v>20.652630560245825</v>
      </c>
      <c r="P4355">
        <f t="shared" ref="P4355:P4418" si="411">N4355*K4355</f>
        <v>1.9333343824512079</v>
      </c>
      <c r="Q4355">
        <f>IF(O4355&gt;0, IF(Q4354+O4355*Variables!$B$5&lt;Variables!$B$4, Q4354+O4355*Variables!$B$5, Variables!$B$4), IF(Q4354&gt;-O4355, Q4354+O4355/Variables!$B$5, 0))</f>
        <v>74.140582924944098</v>
      </c>
      <c r="R4355">
        <f>IF(O4355&gt;0, 0, IF(Q4354&gt;-O4355, 0, -O4355 - Q4354*Variables!$B$5))</f>
        <v>0</v>
      </c>
      <c r="S4355">
        <f t="shared" ref="S4355:S4418" si="412">R4355*M4355</f>
        <v>0</v>
      </c>
      <c r="T4355">
        <f t="shared" ref="T4355:T4418" si="413">IF(AND(R4355&gt;0, M4355&gt;0.3), 1, 0)</f>
        <v>0</v>
      </c>
    </row>
    <row r="4356" spans="1:20" x14ac:dyDescent="0.3">
      <c r="A4356" s="3">
        <f t="shared" si="408"/>
        <v>43282</v>
      </c>
      <c r="B4356">
        <v>7</v>
      </c>
      <c r="C4356">
        <v>1</v>
      </c>
      <c r="D4356">
        <v>11</v>
      </c>
      <c r="E4356">
        <v>0</v>
      </c>
      <c r="F4356" s="1">
        <f>VLOOKUP(A4356,Weather!$A$1:$E$366, 5)</f>
        <v>0.35714285714285809</v>
      </c>
      <c r="G4356" s="1">
        <f>VLOOKUP(D4356, Summer!$A$1:$E$25, 2)</f>
        <v>1497.9516334678001</v>
      </c>
      <c r="H4356" s="1">
        <f>VLOOKUP(D4356, Summer!$A$1:$E$25, 3)</f>
        <v>1079.6213447448599</v>
      </c>
      <c r="I4356" s="1">
        <f>VLOOKUP(D4356, Summer!$A$1:$E$25, 5)</f>
        <v>435.54125021175599</v>
      </c>
      <c r="J4356" s="1">
        <f t="shared" si="409"/>
        <v>435.54125021175599</v>
      </c>
      <c r="K4356" s="47">
        <f t="shared" si="410"/>
        <v>8.1481161059576817</v>
      </c>
      <c r="L4356" s="48">
        <f>Solar!K4373/1000*Variables!$B$3</f>
        <v>34.484750000000005</v>
      </c>
      <c r="M4356">
        <f>IF(E4356=1, VLOOKUP(D4356, Sheet1!$A$2:$C$26, 2), Sheet1!$C$3)</f>
        <v>0.18637999999999999</v>
      </c>
      <c r="N4356" s="1">
        <f>'Electricity Rates'!$J$2</f>
        <v>0.24729999999999999</v>
      </c>
      <c r="O4356" s="145">
        <f>L4356-K4356</f>
        <v>26.336633894042322</v>
      </c>
      <c r="P4356">
        <f t="shared" si="411"/>
        <v>2.0150291130033344</v>
      </c>
      <c r="Q4356">
        <f>IF(O4356&gt;0, IF(Q4355+O4356*Variables!$B$5&lt;Variables!$B$4, Q4355+O4356*Variables!$B$5, Variables!$B$4), IF(Q4355&gt;-O4356, Q4355+O4356/Variables!$B$5, 0))</f>
        <v>98.897018785343874</v>
      </c>
      <c r="R4356">
        <f>IF(O4356&gt;0, 0, IF(Q4355&gt;-O4356, 0, -O4356 - Q4355*Variables!$B$5))</f>
        <v>0</v>
      </c>
      <c r="S4356">
        <f t="shared" si="412"/>
        <v>0</v>
      </c>
      <c r="T4356">
        <f t="shared" si="413"/>
        <v>0</v>
      </c>
    </row>
    <row r="4357" spans="1:20" x14ac:dyDescent="0.3">
      <c r="A4357" s="3">
        <f t="shared" si="408"/>
        <v>43282</v>
      </c>
      <c r="B4357">
        <v>7</v>
      </c>
      <c r="C4357">
        <v>1</v>
      </c>
      <c r="D4357">
        <v>12</v>
      </c>
      <c r="E4357">
        <v>0</v>
      </c>
      <c r="F4357" s="1">
        <f>VLOOKUP(A4357,Weather!$A$1:$E$366, 5)</f>
        <v>0.35714285714285809</v>
      </c>
      <c r="G4357" s="1">
        <f>VLOOKUP(D4357, Summer!$A$1:$E$25, 2)</f>
        <v>1553.30978408544</v>
      </c>
      <c r="H4357" s="1">
        <f>VLOOKUP(D4357, Summer!$A$1:$E$25, 3)</f>
        <v>1117.7462231731799</v>
      </c>
      <c r="I4357" s="1">
        <f>VLOOKUP(D4357, Summer!$A$1:$E$25, 5)</f>
        <v>435.36187980189499</v>
      </c>
      <c r="J4357" s="1">
        <f t="shared" si="409"/>
        <v>435.36187980189499</v>
      </c>
      <c r="K4357" s="47">
        <f t="shared" si="410"/>
        <v>8.1447604400481737</v>
      </c>
      <c r="L4357" s="48">
        <f>Solar!K4374/1000*Variables!$B$3</f>
        <v>37.481900000000003</v>
      </c>
      <c r="M4357">
        <f>IF(E4357=1, VLOOKUP(D4357, Sheet1!$A$2:$C$26, 2), Sheet1!$C$3)</f>
        <v>0.18637999999999999</v>
      </c>
      <c r="N4357" s="1">
        <f>'Electricity Rates'!$J$2</f>
        <v>0.24729999999999999</v>
      </c>
      <c r="O4357" s="145">
        <f>L4357-K4357</f>
        <v>29.337139559951829</v>
      </c>
      <c r="P4357">
        <f t="shared" si="411"/>
        <v>2.0141992568239133</v>
      </c>
      <c r="Q4357">
        <f>IF(O4357&gt;0, IF(Q4356+O4357*Variables!$B$5&lt;Variables!$B$4, Q4356+O4357*Variables!$B$5, Variables!$B$4), IF(Q4356&gt;-O4357, Q4356+O4357/Variables!$B$5, 0))</f>
        <v>100</v>
      </c>
      <c r="R4357">
        <f>IF(O4357&gt;0, 0, IF(Q4356&gt;-O4357, 0, -O4357 - Q4356*Variables!$B$5))</f>
        <v>0</v>
      </c>
      <c r="S4357">
        <f t="shared" si="412"/>
        <v>0</v>
      </c>
      <c r="T4357">
        <f t="shared" si="413"/>
        <v>0</v>
      </c>
    </row>
    <row r="4358" spans="1:20" x14ac:dyDescent="0.3">
      <c r="A4358" s="3">
        <f t="shared" si="408"/>
        <v>43282</v>
      </c>
      <c r="B4358">
        <v>7</v>
      </c>
      <c r="C4358">
        <v>1</v>
      </c>
      <c r="D4358">
        <v>13</v>
      </c>
      <c r="E4358">
        <v>0</v>
      </c>
      <c r="F4358" s="1">
        <f>VLOOKUP(A4358,Weather!$A$1:$E$366, 5)</f>
        <v>0.35714285714285809</v>
      </c>
      <c r="G4358" s="1">
        <f>VLOOKUP(D4358, Summer!$A$1:$E$25, 2)</f>
        <v>1622.5675647430101</v>
      </c>
      <c r="H4358" s="1">
        <f>VLOOKUP(D4358, Summer!$A$1:$E$25, 3)</f>
        <v>1132.28619594112</v>
      </c>
      <c r="I4358" s="1">
        <f>VLOOKUP(D4358, Summer!$A$1:$E$25, 5)</f>
        <v>435.17254436926402</v>
      </c>
      <c r="J4358" s="1">
        <f t="shared" si="409"/>
        <v>435.17254436926402</v>
      </c>
      <c r="K4358" s="47">
        <f t="shared" si="410"/>
        <v>8.1412183482548048</v>
      </c>
      <c r="L4358" s="48">
        <f>Solar!K4375/1000*Variables!$B$3</f>
        <v>38.373200000000004</v>
      </c>
      <c r="M4358">
        <f>IF(E4358=1, VLOOKUP(D4358, Sheet1!$A$2:$C$26, 2), Sheet1!$C$3)</f>
        <v>0.18637999999999999</v>
      </c>
      <c r="N4358" s="1">
        <f>'Electricity Rates'!$J$2</f>
        <v>0.24729999999999999</v>
      </c>
      <c r="O4358" s="145">
        <f>L4358-K4358</f>
        <v>30.231981651745201</v>
      </c>
      <c r="P4358">
        <f t="shared" si="411"/>
        <v>2.0133232975234132</v>
      </c>
      <c r="Q4358">
        <f>IF(O4358&gt;0, IF(Q4357+O4358*Variables!$B$5&lt;Variables!$B$4, Q4357+O4358*Variables!$B$5, Variables!$B$4), IF(Q4357&gt;-O4358, Q4357+O4358/Variables!$B$5, 0))</f>
        <v>100</v>
      </c>
      <c r="R4358">
        <f>IF(O4358&gt;0, 0, IF(Q4357&gt;-O4358, 0, -O4358 - Q4357*Variables!$B$5))</f>
        <v>0</v>
      </c>
      <c r="S4358">
        <f t="shared" si="412"/>
        <v>0</v>
      </c>
      <c r="T4358">
        <f t="shared" si="413"/>
        <v>0</v>
      </c>
    </row>
    <row r="4359" spans="1:20" x14ac:dyDescent="0.3">
      <c r="A4359" s="3">
        <f t="shared" si="408"/>
        <v>43282</v>
      </c>
      <c r="B4359">
        <v>7</v>
      </c>
      <c r="C4359">
        <v>1</v>
      </c>
      <c r="D4359">
        <v>14</v>
      </c>
      <c r="E4359">
        <v>0</v>
      </c>
      <c r="F4359" s="1">
        <f>VLOOKUP(A4359,Weather!$A$1:$E$366, 5)</f>
        <v>0.35714285714285809</v>
      </c>
      <c r="G4359" s="1">
        <f>VLOOKUP(D4359, Summer!$A$1:$E$25, 2)</f>
        <v>1636.26340321468</v>
      </c>
      <c r="H4359" s="1">
        <f>VLOOKUP(D4359, Summer!$A$1:$E$25, 3)</f>
        <v>1156.2601309732199</v>
      </c>
      <c r="I4359" s="1">
        <f>VLOOKUP(D4359, Summer!$A$1:$E$25, 5)</f>
        <v>417.13087064403902</v>
      </c>
      <c r="J4359" s="1">
        <f t="shared" si="409"/>
        <v>417.13087064403902</v>
      </c>
      <c r="K4359" s="47">
        <f t="shared" si="410"/>
        <v>7.8036942855225897</v>
      </c>
      <c r="L4359" s="48">
        <f>Solar!K4376/1000*Variables!$B$3</f>
        <v>36.750150000000005</v>
      </c>
      <c r="M4359">
        <f>IF(E4359=1, VLOOKUP(D4359, Sheet1!$A$2:$C$26, 2), Sheet1!$C$3)</f>
        <v>0.18637999999999999</v>
      </c>
      <c r="N4359" s="1">
        <f>'Electricity Rates'!$J$2</f>
        <v>0.24729999999999999</v>
      </c>
      <c r="O4359" s="145">
        <f>L4359-K4359</f>
        <v>28.946455714477416</v>
      </c>
      <c r="P4359">
        <f t="shared" si="411"/>
        <v>1.9298535968097363</v>
      </c>
      <c r="Q4359">
        <f>IF(O4359&gt;0, IF(Q4358+O4359*Variables!$B$5&lt;Variables!$B$4, Q4358+O4359*Variables!$B$5, Variables!$B$4), IF(Q4358&gt;-O4359, Q4358+O4359/Variables!$B$5, 0))</f>
        <v>100</v>
      </c>
      <c r="R4359">
        <f>IF(O4359&gt;0, 0, IF(Q4358&gt;-O4359, 0, -O4359 - Q4358*Variables!$B$5))</f>
        <v>0</v>
      </c>
      <c r="S4359">
        <f t="shared" si="412"/>
        <v>0</v>
      </c>
      <c r="T4359">
        <f t="shared" si="413"/>
        <v>0</v>
      </c>
    </row>
    <row r="4360" spans="1:20" x14ac:dyDescent="0.3">
      <c r="A4360" s="3">
        <f t="shared" si="408"/>
        <v>43282</v>
      </c>
      <c r="B4360">
        <v>7</v>
      </c>
      <c r="C4360">
        <v>1</v>
      </c>
      <c r="D4360">
        <v>15</v>
      </c>
      <c r="E4360">
        <v>0</v>
      </c>
      <c r="F4360" s="1">
        <f>VLOOKUP(A4360,Weather!$A$1:$E$366, 5)</f>
        <v>0.35714285714285809</v>
      </c>
      <c r="G4360" s="1">
        <f>VLOOKUP(D4360, Summer!$A$1:$E$25, 2)</f>
        <v>1589.7727985285201</v>
      </c>
      <c r="H4360" s="1">
        <f>VLOOKUP(D4360, Summer!$A$1:$E$25, 3)</f>
        <v>1137.7596230737599</v>
      </c>
      <c r="I4360" s="1">
        <f>VLOOKUP(D4360, Summer!$A$1:$E$25, 5)</f>
        <v>403.543562097039</v>
      </c>
      <c r="J4360" s="1">
        <f t="shared" si="409"/>
        <v>403.543562097039</v>
      </c>
      <c r="K4360" s="47">
        <f t="shared" si="410"/>
        <v>7.5495025928767143</v>
      </c>
      <c r="L4360" s="48">
        <f>Solar!K4377/1000*Variables!$B$3</f>
        <v>32.659199999999998</v>
      </c>
      <c r="M4360">
        <f>IF(E4360=1, VLOOKUP(D4360, Sheet1!$A$2:$C$26, 2), Sheet1!$C$3)</f>
        <v>0.18637999999999999</v>
      </c>
      <c r="N4360" s="1">
        <f>'Electricity Rates'!$J$2</f>
        <v>0.24729999999999999</v>
      </c>
      <c r="O4360" s="145">
        <f>L4360-K4360</f>
        <v>25.109697407123285</v>
      </c>
      <c r="P4360">
        <f t="shared" si="411"/>
        <v>1.8669919912184114</v>
      </c>
      <c r="Q4360">
        <f>IF(O4360&gt;0, IF(Q4359+O4360*Variables!$B$5&lt;Variables!$B$4, Q4359+O4360*Variables!$B$5, Variables!$B$4), IF(Q4359&gt;-O4360, Q4359+O4360/Variables!$B$5, 0))</f>
        <v>100</v>
      </c>
      <c r="R4360">
        <f>IF(O4360&gt;0, 0, IF(Q4359&gt;-O4360, 0, -O4360 - Q4359*Variables!$B$5))</f>
        <v>0</v>
      </c>
      <c r="S4360">
        <f t="shared" si="412"/>
        <v>0</v>
      </c>
      <c r="T4360">
        <f t="shared" si="413"/>
        <v>0</v>
      </c>
    </row>
    <row r="4361" spans="1:20" x14ac:dyDescent="0.3">
      <c r="A4361" s="3">
        <f t="shared" si="408"/>
        <v>43282</v>
      </c>
      <c r="B4361">
        <v>7</v>
      </c>
      <c r="C4361">
        <v>1</v>
      </c>
      <c r="D4361">
        <v>16</v>
      </c>
      <c r="E4361">
        <v>0</v>
      </c>
      <c r="F4361" s="1">
        <f>VLOOKUP(A4361,Weather!$A$1:$E$366, 5)</f>
        <v>0.35714285714285809</v>
      </c>
      <c r="G4361" s="1">
        <f>VLOOKUP(D4361, Summer!$A$1:$E$25, 2)</f>
        <v>1459.9523441255701</v>
      </c>
      <c r="H4361" s="1">
        <f>VLOOKUP(D4361, Summer!$A$1:$E$25, 3)</f>
        <v>1006.09479349024</v>
      </c>
      <c r="I4361" s="1">
        <f>VLOOKUP(D4361, Summer!$A$1:$E$25, 5)</f>
        <v>381.04254068220598</v>
      </c>
      <c r="J4361" s="1">
        <f t="shared" si="409"/>
        <v>381.04254068220598</v>
      </c>
      <c r="K4361" s="47">
        <f t="shared" si="410"/>
        <v>7.1285529471162699</v>
      </c>
      <c r="L4361" s="48">
        <f>Solar!K4378/1000*Variables!$B$3</f>
        <v>26.120499999999996</v>
      </c>
      <c r="M4361">
        <f>IF(E4361=1, VLOOKUP(D4361, Sheet1!$A$2:$C$26, 2), Sheet1!$C$3)</f>
        <v>0.18637999999999999</v>
      </c>
      <c r="N4361" s="1">
        <f>'Electricity Rates'!$J$2</f>
        <v>0.24729999999999999</v>
      </c>
      <c r="O4361" s="145">
        <f>L4361-K4361</f>
        <v>18.991947052883727</v>
      </c>
      <c r="P4361">
        <f t="shared" si="411"/>
        <v>1.7628911438218535</v>
      </c>
      <c r="Q4361">
        <f>IF(O4361&gt;0, IF(Q4360+O4361*Variables!$B$5&lt;Variables!$B$4, Q4360+O4361*Variables!$B$5, Variables!$B$4), IF(Q4360&gt;-O4361, Q4360+O4361/Variables!$B$5, 0))</f>
        <v>100</v>
      </c>
      <c r="R4361">
        <f>IF(O4361&gt;0, 0, IF(Q4360&gt;-O4361, 0, -O4361 - Q4360*Variables!$B$5))</f>
        <v>0</v>
      </c>
      <c r="S4361">
        <f t="shared" si="412"/>
        <v>0</v>
      </c>
      <c r="T4361">
        <f t="shared" si="413"/>
        <v>0</v>
      </c>
    </row>
    <row r="4362" spans="1:20" x14ac:dyDescent="0.3">
      <c r="A4362" s="3">
        <f t="shared" si="408"/>
        <v>43282</v>
      </c>
      <c r="B4362">
        <v>7</v>
      </c>
      <c r="C4362">
        <v>1</v>
      </c>
      <c r="D4362">
        <v>17</v>
      </c>
      <c r="E4362">
        <v>0</v>
      </c>
      <c r="F4362" s="1">
        <f>VLOOKUP(A4362,Weather!$A$1:$E$366, 5)</f>
        <v>0.35714285714285809</v>
      </c>
      <c r="G4362" s="1">
        <f>VLOOKUP(D4362, Summer!$A$1:$E$25, 2)</f>
        <v>1144.9480592772099</v>
      </c>
      <c r="H4362" s="1">
        <f>VLOOKUP(D4362, Summer!$A$1:$E$25, 3)</f>
        <v>808.38142168622596</v>
      </c>
      <c r="I4362" s="1">
        <f>VLOOKUP(D4362, Summer!$A$1:$E$25, 5)</f>
        <v>371.93450987035499</v>
      </c>
      <c r="J4362" s="1">
        <f t="shared" si="409"/>
        <v>371.93450987035499</v>
      </c>
      <c r="K4362" s="47">
        <f t="shared" si="410"/>
        <v>6.9581596892663642</v>
      </c>
      <c r="L4362" s="48">
        <f>Solar!K4379/1000*Variables!$B$3</f>
        <v>17.508649999999999</v>
      </c>
      <c r="M4362">
        <f>IF(E4362=1, VLOOKUP(D4362, Sheet1!$A$2:$C$26, 2), Sheet1!$C$3)</f>
        <v>0.18637999999999999</v>
      </c>
      <c r="N4362" s="1">
        <f>'Electricity Rates'!$J$2</f>
        <v>0.24729999999999999</v>
      </c>
      <c r="O4362" s="145">
        <f>L4362-K4362</f>
        <v>10.550490310733636</v>
      </c>
      <c r="P4362">
        <f t="shared" si="411"/>
        <v>1.7207528911555718</v>
      </c>
      <c r="Q4362">
        <f>IF(O4362&gt;0, IF(Q4361+O4362*Variables!$B$5&lt;Variables!$B$4, Q4361+O4362*Variables!$B$5, Variables!$B$4), IF(Q4361&gt;-O4362, Q4361+O4362/Variables!$B$5, 0))</f>
        <v>100</v>
      </c>
      <c r="R4362">
        <f>IF(O4362&gt;0, 0, IF(Q4361&gt;-O4362, 0, -O4362 - Q4361*Variables!$B$5))</f>
        <v>0</v>
      </c>
      <c r="S4362">
        <f t="shared" si="412"/>
        <v>0</v>
      </c>
      <c r="T4362">
        <f t="shared" si="413"/>
        <v>0</v>
      </c>
    </row>
    <row r="4363" spans="1:20" x14ac:dyDescent="0.3">
      <c r="A4363" s="3">
        <f t="shared" si="408"/>
        <v>43282</v>
      </c>
      <c r="B4363">
        <v>7</v>
      </c>
      <c r="C4363">
        <v>1</v>
      </c>
      <c r="D4363">
        <v>18</v>
      </c>
      <c r="E4363">
        <v>0</v>
      </c>
      <c r="F4363" s="1">
        <f>VLOOKUP(A4363,Weather!$A$1:$E$366, 5)</f>
        <v>0.35714285714285809</v>
      </c>
      <c r="G4363" s="1">
        <f>VLOOKUP(D4363, Summer!$A$1:$E$25, 2)</f>
        <v>769.75210584620504</v>
      </c>
      <c r="H4363" s="1">
        <f>VLOOKUP(D4363, Summer!$A$1:$E$25, 3)</f>
        <v>572.92139445417001</v>
      </c>
      <c r="I4363" s="1">
        <f>VLOOKUP(D4363, Summer!$A$1:$E$25, 5)</f>
        <v>349.41355840998102</v>
      </c>
      <c r="J4363" s="1">
        <f t="shared" si="409"/>
        <v>349.41355840998102</v>
      </c>
      <c r="K4363" s="47">
        <f t="shared" si="410"/>
        <v>6.536837191738182</v>
      </c>
      <c r="L4363" s="48">
        <f>Solar!K4380/1000*Variables!$B$3</f>
        <v>8.3979499999999998</v>
      </c>
      <c r="M4363">
        <f>IF(E4363=1, VLOOKUP(D4363, Sheet1!$A$2:$C$26, 2), Sheet1!$C$3)</f>
        <v>0.18637999999999999</v>
      </c>
      <c r="N4363" s="1">
        <f>'Electricity Rates'!$J$2</f>
        <v>0.24729999999999999</v>
      </c>
      <c r="O4363" s="145">
        <f>L4363-K4363</f>
        <v>1.8611128082618178</v>
      </c>
      <c r="P4363">
        <f t="shared" si="411"/>
        <v>1.6165598375168524</v>
      </c>
      <c r="Q4363">
        <f>IF(O4363&gt;0, IF(Q4362+O4363*Variables!$B$5&lt;Variables!$B$4, Q4362+O4363*Variables!$B$5, Variables!$B$4), IF(Q4362&gt;-O4363, Q4362+O4363/Variables!$B$5, 0))</f>
        <v>100</v>
      </c>
      <c r="R4363">
        <f>IF(O4363&gt;0, 0, IF(Q4362&gt;-O4363, 0, -O4363 - Q4362*Variables!$B$5))</f>
        <v>0</v>
      </c>
      <c r="S4363">
        <f t="shared" si="412"/>
        <v>0</v>
      </c>
      <c r="T4363">
        <f t="shared" si="413"/>
        <v>0</v>
      </c>
    </row>
    <row r="4364" spans="1:20" x14ac:dyDescent="0.3">
      <c r="A4364" s="3">
        <f t="shared" si="408"/>
        <v>43282</v>
      </c>
      <c r="B4364">
        <v>7</v>
      </c>
      <c r="C4364">
        <v>1</v>
      </c>
      <c r="D4364">
        <v>19</v>
      </c>
      <c r="E4364">
        <v>0</v>
      </c>
      <c r="F4364" s="1">
        <f>VLOOKUP(A4364,Weather!$A$1:$E$366, 5)</f>
        <v>0.35714285714285809</v>
      </c>
      <c r="G4364" s="1">
        <f>VLOOKUP(D4364, Summer!$A$1:$E$25, 2)</f>
        <v>565.86125451999203</v>
      </c>
      <c r="H4364" s="1">
        <f>VLOOKUP(D4364, Summer!$A$1:$E$25, 3)</f>
        <v>365.77406038600299</v>
      </c>
      <c r="I4364" s="1">
        <f>VLOOKUP(D4364, Summer!$A$1:$E$25, 5)</f>
        <v>331.38683221891199</v>
      </c>
      <c r="J4364" s="1">
        <f t="shared" si="409"/>
        <v>331.38683221891199</v>
      </c>
      <c r="K4364" s="47">
        <f t="shared" si="410"/>
        <v>6.1995927678317768</v>
      </c>
      <c r="L4364" s="48">
        <f>Solar!K4381/1000*Variables!$B$3</f>
        <v>2.18025</v>
      </c>
      <c r="M4364">
        <f>IF(E4364=1, VLOOKUP(D4364, Sheet1!$A$2:$C$26, 2), Sheet1!$C$3)</f>
        <v>0.18637999999999999</v>
      </c>
      <c r="N4364" s="1">
        <f>'Electricity Rates'!$J$2</f>
        <v>0.24729999999999999</v>
      </c>
      <c r="O4364" s="145">
        <f>L4364-K4364</f>
        <v>-4.0193427678317768</v>
      </c>
      <c r="P4364">
        <f t="shared" si="411"/>
        <v>1.5331592914847985</v>
      </c>
      <c r="Q4364">
        <f>IF(O4364&gt;0, IF(Q4363+O4364*Variables!$B$5&lt;Variables!$B$4, Q4363+O4364*Variables!$B$5, Variables!$B$4), IF(Q4363&gt;-O4364, Q4363+O4364/Variables!$B$5, 0))</f>
        <v>95.724103438476831</v>
      </c>
      <c r="R4364">
        <f>IF(O4364&gt;0, 0, IF(Q4363&gt;-O4364, 0, -O4364 - Q4363*Variables!$B$5))</f>
        <v>0</v>
      </c>
      <c r="S4364">
        <f t="shared" si="412"/>
        <v>0</v>
      </c>
      <c r="T4364">
        <f t="shared" si="413"/>
        <v>0</v>
      </c>
    </row>
    <row r="4365" spans="1:20" x14ac:dyDescent="0.3">
      <c r="A4365" s="3">
        <f t="shared" si="408"/>
        <v>43282</v>
      </c>
      <c r="B4365">
        <v>7</v>
      </c>
      <c r="C4365">
        <v>1</v>
      </c>
      <c r="D4365">
        <v>20</v>
      </c>
      <c r="E4365">
        <v>0</v>
      </c>
      <c r="F4365" s="1">
        <f>VLOOKUP(A4365,Weather!$A$1:$E$366, 5)</f>
        <v>0.35714285714285809</v>
      </c>
      <c r="G4365" s="1">
        <f>VLOOKUP(D4365, Summer!$A$1:$E$25, 2)</f>
        <v>459.178981251175</v>
      </c>
      <c r="H4365" s="1">
        <f>VLOOKUP(D4365, Summer!$A$1:$E$25, 3)</f>
        <v>328.41643432967999</v>
      </c>
      <c r="I4365" s="1">
        <f>VLOOKUP(D4365, Summer!$A$1:$E$25, 5)</f>
        <v>326.73316658528501</v>
      </c>
      <c r="J4365" s="1">
        <f t="shared" si="409"/>
        <v>326.73316658528501</v>
      </c>
      <c r="K4365" s="47">
        <f t="shared" si="410"/>
        <v>6.1125318800681905</v>
      </c>
      <c r="L4365" s="48">
        <f>Solar!K4382/1000*Variables!$B$3</f>
        <v>0.25205</v>
      </c>
      <c r="M4365">
        <f>IF(E4365=1, VLOOKUP(D4365, Sheet1!$A$2:$C$26, 2), Sheet1!$C$3)</f>
        <v>0.18637999999999999</v>
      </c>
      <c r="N4365" s="1">
        <f>'Electricity Rates'!$J$2</f>
        <v>0.24729999999999999</v>
      </c>
      <c r="O4365" s="145">
        <f>L4365-K4365</f>
        <v>-5.8604818800681908</v>
      </c>
      <c r="P4365">
        <f t="shared" si="411"/>
        <v>1.5116291339408634</v>
      </c>
      <c r="Q4365">
        <f>IF(O4365&gt;0, IF(Q4364+O4365*Variables!$B$5&lt;Variables!$B$4, Q4364+O4365*Variables!$B$5, Variables!$B$4), IF(Q4364&gt;-O4365, Q4364+O4365/Variables!$B$5, 0))</f>
        <v>89.489548246914921</v>
      </c>
      <c r="R4365">
        <f>IF(O4365&gt;0, 0, IF(Q4364&gt;-O4365, 0, -O4365 - Q4364*Variables!$B$5))</f>
        <v>0</v>
      </c>
      <c r="S4365">
        <f t="shared" si="412"/>
        <v>0</v>
      </c>
      <c r="T4365">
        <f t="shared" si="413"/>
        <v>0</v>
      </c>
    </row>
    <row r="4366" spans="1:20" x14ac:dyDescent="0.3">
      <c r="A4366" s="3">
        <f t="shared" si="408"/>
        <v>43282</v>
      </c>
      <c r="B4366">
        <v>7</v>
      </c>
      <c r="C4366">
        <v>1</v>
      </c>
      <c r="D4366">
        <v>21</v>
      </c>
      <c r="E4366">
        <v>0</v>
      </c>
      <c r="F4366" s="1">
        <f>VLOOKUP(A4366,Weather!$A$1:$E$366, 5)</f>
        <v>0.35714285714285809</v>
      </c>
      <c r="G4366" s="1">
        <f>VLOOKUP(D4366, Summer!$A$1:$E$25, 2)</f>
        <v>403.43414919632897</v>
      </c>
      <c r="H4366" s="1">
        <f>VLOOKUP(D4366, Summer!$A$1:$E$25, 3)</f>
        <v>305.25297715532997</v>
      </c>
      <c r="I4366" s="1">
        <f>VLOOKUP(D4366, Summer!$A$1:$E$25, 5)</f>
        <v>313.15582306105603</v>
      </c>
      <c r="J4366" s="1">
        <f t="shared" si="409"/>
        <v>313.15582306105603</v>
      </c>
      <c r="K4366" s="47">
        <f t="shared" si="410"/>
        <v>5.8585266133061946</v>
      </c>
      <c r="L4366" s="48">
        <f>Solar!K4383/1000*Variables!$B$3</f>
        <v>0</v>
      </c>
      <c r="M4366">
        <f>IF(E4366=1, VLOOKUP(D4366, Sheet1!$A$2:$C$26, 2), Sheet1!$C$3)</f>
        <v>0.18637999999999999</v>
      </c>
      <c r="N4366" s="1">
        <f>'Electricity Rates'!$J$2</f>
        <v>0.24729999999999999</v>
      </c>
      <c r="O4366" s="145">
        <f>L4366-K4366</f>
        <v>-5.8585266133061946</v>
      </c>
      <c r="P4366">
        <f t="shared" si="411"/>
        <v>1.4488136314706219</v>
      </c>
      <c r="Q4366">
        <f>IF(O4366&gt;0, IF(Q4365+O4366*Variables!$B$5&lt;Variables!$B$4, Q4365+O4366*Variables!$B$5, Variables!$B$4), IF(Q4365&gt;-O4366, Q4365+O4366/Variables!$B$5, 0))</f>
        <v>83.257073126376412</v>
      </c>
      <c r="R4366">
        <f>IF(O4366&gt;0, 0, IF(Q4365&gt;-O4366, 0, -O4366 - Q4365*Variables!$B$5))</f>
        <v>0</v>
      </c>
      <c r="S4366">
        <f t="shared" si="412"/>
        <v>0</v>
      </c>
      <c r="T4366">
        <f t="shared" si="413"/>
        <v>0</v>
      </c>
    </row>
    <row r="4367" spans="1:20" x14ac:dyDescent="0.3">
      <c r="A4367" s="3">
        <f t="shared" si="408"/>
        <v>43282</v>
      </c>
      <c r="B4367">
        <v>7</v>
      </c>
      <c r="C4367">
        <v>1</v>
      </c>
      <c r="D4367">
        <v>22</v>
      </c>
      <c r="E4367">
        <v>0</v>
      </c>
      <c r="F4367" s="1">
        <f>VLOOKUP(A4367,Weather!$A$1:$E$366, 5)</f>
        <v>0.35714285714285809</v>
      </c>
      <c r="G4367" s="1">
        <f>VLOOKUP(D4367, Summer!$A$1:$E$25, 2)</f>
        <v>366.19777187885302</v>
      </c>
      <c r="H4367" s="1">
        <f>VLOOKUP(D4367, Summer!$A$1:$E$25, 3)</f>
        <v>263.18917633836901</v>
      </c>
      <c r="I4367" s="1">
        <f>VLOOKUP(D4367, Summer!$A$1:$E$25, 5)</f>
        <v>295.10418431306101</v>
      </c>
      <c r="J4367" s="1">
        <f t="shared" si="409"/>
        <v>295.10418431306101</v>
      </c>
      <c r="K4367" s="47">
        <f t="shared" si="410"/>
        <v>5.5208161246901204</v>
      </c>
      <c r="L4367" s="48">
        <f>Solar!K4384/1000*Variables!$B$3</f>
        <v>0</v>
      </c>
      <c r="M4367">
        <f>IF(E4367=1, VLOOKUP(D4367, Sheet1!$A$2:$C$26, 2), Sheet1!$C$3)</f>
        <v>0.18637999999999999</v>
      </c>
      <c r="N4367" s="1">
        <f>'Electricity Rates'!$J$2</f>
        <v>0.24729999999999999</v>
      </c>
      <c r="O4367" s="145">
        <f>L4367-K4367</f>
        <v>-5.5208161246901204</v>
      </c>
      <c r="P4367">
        <f t="shared" si="411"/>
        <v>1.3652978276358667</v>
      </c>
      <c r="Q4367">
        <f>IF(O4367&gt;0, IF(Q4366+O4367*Variables!$B$5&lt;Variables!$B$4, Q4366+O4367*Variables!$B$5, Variables!$B$4), IF(Q4366&gt;-O4367, Q4366+O4367/Variables!$B$5, 0))</f>
        <v>77.383864483089056</v>
      </c>
      <c r="R4367">
        <f>IF(O4367&gt;0, 0, IF(Q4366&gt;-O4367, 0, -O4367 - Q4366*Variables!$B$5))</f>
        <v>0</v>
      </c>
      <c r="S4367">
        <f t="shared" si="412"/>
        <v>0</v>
      </c>
      <c r="T4367">
        <f t="shared" si="413"/>
        <v>0</v>
      </c>
    </row>
    <row r="4368" spans="1:20" x14ac:dyDescent="0.3">
      <c r="A4368" s="3">
        <f t="shared" si="408"/>
        <v>43282</v>
      </c>
      <c r="B4368">
        <v>7</v>
      </c>
      <c r="C4368">
        <v>1</v>
      </c>
      <c r="D4368">
        <v>23</v>
      </c>
      <c r="E4368">
        <v>0</v>
      </c>
      <c r="F4368" s="1">
        <f>VLOOKUP(A4368,Weather!$A$1:$E$366, 5)</f>
        <v>0.35714285714285809</v>
      </c>
      <c r="G4368" s="1">
        <f>VLOOKUP(D4368, Summer!$A$1:$E$25, 2)</f>
        <v>342.86102460129899</v>
      </c>
      <c r="H4368" s="1">
        <f>VLOOKUP(D4368, Summer!$A$1:$E$25, 3)</f>
        <v>273.02297434567402</v>
      </c>
      <c r="I4368" s="1">
        <f>VLOOKUP(D4368, Summer!$A$1:$E$25, 5)</f>
        <v>281.53182330021599</v>
      </c>
      <c r="J4368" s="1">
        <f t="shared" si="409"/>
        <v>281.53182330021599</v>
      </c>
      <c r="K4368" s="47">
        <f t="shared" si="410"/>
        <v>5.2669040708700354</v>
      </c>
      <c r="L4368" s="48">
        <f>Solar!K4385/1000*Variables!$B$3</f>
        <v>0</v>
      </c>
      <c r="M4368">
        <f>IF(E4368=1, VLOOKUP(D4368, Sheet1!$A$2:$C$26, 2), Sheet1!$C$3)</f>
        <v>0.18637999999999999</v>
      </c>
      <c r="N4368" s="1">
        <f>'Electricity Rates'!$J$2</f>
        <v>0.24729999999999999</v>
      </c>
      <c r="O4368" s="145">
        <f>L4368-K4368</f>
        <v>-5.2669040708700354</v>
      </c>
      <c r="P4368">
        <f t="shared" si="411"/>
        <v>1.3025053767261596</v>
      </c>
      <c r="Q4368">
        <f>IF(O4368&gt;0, IF(Q4367+O4368*Variables!$B$5&lt;Variables!$B$4, Q4367+O4368*Variables!$B$5, Variables!$B$4), IF(Q4367&gt;-O4368, Q4367+O4368/Variables!$B$5, 0))</f>
        <v>71.780775045993266</v>
      </c>
      <c r="R4368">
        <f>IF(O4368&gt;0, 0, IF(Q4367&gt;-O4368, 0, -O4368 - Q4367*Variables!$B$5))</f>
        <v>0</v>
      </c>
      <c r="S4368">
        <f t="shared" si="412"/>
        <v>0</v>
      </c>
      <c r="T4368">
        <f t="shared" si="413"/>
        <v>0</v>
      </c>
    </row>
    <row r="4369" spans="1:20" x14ac:dyDescent="0.3">
      <c r="A4369" s="3">
        <f t="shared" si="408"/>
        <v>43282</v>
      </c>
      <c r="B4369">
        <v>7</v>
      </c>
      <c r="C4369">
        <v>1</v>
      </c>
      <c r="D4369">
        <v>24</v>
      </c>
      <c r="E4369">
        <v>0</v>
      </c>
      <c r="F4369" s="1">
        <f>VLOOKUP(A4369,Weather!$A$1:$E$366, 5)</f>
        <v>0.35714285714285809</v>
      </c>
      <c r="G4369" s="1">
        <f>VLOOKUP(D4369, Summer!$A$1:$E$25, 2)</f>
        <v>310.26482453023402</v>
      </c>
      <c r="H4369" s="1">
        <f>VLOOKUP(D4369, Summer!$A$1:$E$25, 3)</f>
        <v>259.09090909090901</v>
      </c>
      <c r="I4369" s="1">
        <f>VLOOKUP(D4369, Summer!$A$1:$E$25, 5)</f>
        <v>276.86321013243497</v>
      </c>
      <c r="J4369" s="1">
        <f t="shared" si="409"/>
        <v>276.86321013243497</v>
      </c>
      <c r="K4369" s="47">
        <f t="shared" si="410"/>
        <v>5.1795635442806756</v>
      </c>
      <c r="L4369" s="48">
        <f>Solar!K4386/1000*Variables!$B$3</f>
        <v>0</v>
      </c>
      <c r="M4369">
        <f>IF(E4369=1, VLOOKUP(D4369, Sheet1!$A$2:$C$26, 2), Sheet1!$C$3)</f>
        <v>0.18637999999999999</v>
      </c>
      <c r="N4369" s="1">
        <f>'Electricity Rates'!$J$2</f>
        <v>0.24729999999999999</v>
      </c>
      <c r="O4369" s="145">
        <f>L4369-K4369</f>
        <v>-5.1795635442806756</v>
      </c>
      <c r="P4369">
        <f t="shared" si="411"/>
        <v>1.280906064500611</v>
      </c>
      <c r="Q4369">
        <f>IF(O4369&gt;0, IF(Q4368+O4369*Variables!$B$5&lt;Variables!$B$4, Q4368+O4369*Variables!$B$5, Variables!$B$4), IF(Q4368&gt;-O4369, Q4368+O4369/Variables!$B$5, 0))</f>
        <v>66.270601062715954</v>
      </c>
      <c r="R4369">
        <f>IF(O4369&gt;0, 0, IF(Q4368&gt;-O4369, 0, -O4369 - Q4368*Variables!$B$5))</f>
        <v>0</v>
      </c>
      <c r="S4369">
        <f t="shared" si="412"/>
        <v>0</v>
      </c>
      <c r="T4369">
        <f t="shared" si="413"/>
        <v>0</v>
      </c>
    </row>
    <row r="4370" spans="1:20" x14ac:dyDescent="0.3">
      <c r="A4370" s="3">
        <f t="shared" si="408"/>
        <v>43283</v>
      </c>
      <c r="B4370">
        <v>7</v>
      </c>
      <c r="C4370">
        <v>2</v>
      </c>
      <c r="D4370">
        <v>1</v>
      </c>
      <c r="E4370">
        <v>1</v>
      </c>
      <c r="F4370" s="1">
        <f>VLOOKUP(A4370,Weather!$A$1:$E$366, 5)</f>
        <v>0.3333333333333322</v>
      </c>
      <c r="G4370" s="1">
        <f>VLOOKUP(D4370, Summer!$A$1:$E$25, 2)</f>
        <v>305.44698283970399</v>
      </c>
      <c r="H4370" s="1">
        <f>VLOOKUP(D4370, Summer!$A$1:$E$25, 3)</f>
        <v>264.36707082495798</v>
      </c>
      <c r="I4370" s="1">
        <f>VLOOKUP(D4370, Summer!$A$1:$E$25, 5)</f>
        <v>276.703769768114</v>
      </c>
      <c r="J4370" s="1">
        <f t="shared" si="409"/>
        <v>278.0603748298733</v>
      </c>
      <c r="K4370" s="47">
        <f t="shared" si="410"/>
        <v>5.2019601300183949</v>
      </c>
      <c r="L4370" s="48">
        <f>Solar!K4387/1000*Variables!$B$3</f>
        <v>0</v>
      </c>
      <c r="M4370">
        <f>IF(E4370=1, VLOOKUP(D4370, Sheet1!$A$2:$C$26, 2), Sheet1!$C$3)</f>
        <v>0.18637999999999999</v>
      </c>
      <c r="N4370" s="1">
        <f>'Electricity Rates'!$J$2</f>
        <v>0.24729999999999999</v>
      </c>
      <c r="O4370" s="145">
        <f>L4370-K4370</f>
        <v>-5.2019601300183949</v>
      </c>
      <c r="P4370">
        <f t="shared" si="411"/>
        <v>1.286444740153549</v>
      </c>
      <c r="Q4370">
        <f>IF(O4370&gt;0, IF(Q4369+O4370*Variables!$B$5&lt;Variables!$B$4, Q4369+O4370*Variables!$B$5, Variables!$B$4), IF(Q4369&gt;-O4370, Q4369+O4370/Variables!$B$5, 0))</f>
        <v>60.736600924398516</v>
      </c>
      <c r="R4370">
        <f>IF(O4370&gt;0, 0, IF(Q4369&gt;-O4370, 0, -O4370 - Q4369*Variables!$B$5))</f>
        <v>0</v>
      </c>
      <c r="S4370">
        <f t="shared" si="412"/>
        <v>0</v>
      </c>
      <c r="T4370">
        <f t="shared" si="413"/>
        <v>0</v>
      </c>
    </row>
    <row r="4371" spans="1:20" x14ac:dyDescent="0.3">
      <c r="A4371" s="3">
        <f t="shared" si="408"/>
        <v>43283</v>
      </c>
      <c r="B4371">
        <v>7</v>
      </c>
      <c r="C4371">
        <v>2</v>
      </c>
      <c r="D4371">
        <v>2</v>
      </c>
      <c r="E4371">
        <v>1</v>
      </c>
      <c r="F4371" s="1">
        <f>VLOOKUP(A4371,Weather!$A$1:$E$366, 5)</f>
        <v>0.3333333333333322</v>
      </c>
      <c r="G4371" s="1">
        <f>VLOOKUP(D4371, Summer!$A$1:$E$25, 2)</f>
        <v>286.71906025959902</v>
      </c>
      <c r="H4371" s="1">
        <f>VLOOKUP(D4371, Summer!$A$1:$E$25, 3)</f>
        <v>260.03911906460002</v>
      </c>
      <c r="I4371" s="1">
        <f>VLOOKUP(D4371, Summer!$A$1:$E$25, 5)</f>
        <v>276.50446931271199</v>
      </c>
      <c r="J4371" s="1">
        <f t="shared" si="409"/>
        <v>268.93243279626631</v>
      </c>
      <c r="K4371" s="47">
        <f t="shared" si="410"/>
        <v>5.0311943725565698</v>
      </c>
      <c r="L4371" s="48">
        <f>Solar!K4388/1000*Variables!$B$3</f>
        <v>0</v>
      </c>
      <c r="M4371">
        <f>IF(E4371=1, VLOOKUP(D4371, Sheet1!$A$2:$C$26, 2), Sheet1!$C$3)</f>
        <v>0.18637999999999999</v>
      </c>
      <c r="N4371" s="1">
        <f>'Electricity Rates'!$J$2</f>
        <v>0.24729999999999999</v>
      </c>
      <c r="O4371" s="145">
        <f>L4371-K4371</f>
        <v>-5.0311943725565698</v>
      </c>
      <c r="P4371">
        <f t="shared" si="411"/>
        <v>1.2442143683332396</v>
      </c>
      <c r="Q4371">
        <f>IF(O4371&gt;0, IF(Q4370+O4371*Variables!$B$5&lt;Variables!$B$4, Q4370+O4371*Variables!$B$5, Variables!$B$4), IF(Q4370&gt;-O4371, Q4370+O4371/Variables!$B$5, 0))</f>
        <v>55.384266485508547</v>
      </c>
      <c r="R4371">
        <f>IF(O4371&gt;0, 0, IF(Q4370&gt;-O4371, 0, -O4371 - Q4370*Variables!$B$5))</f>
        <v>0</v>
      </c>
      <c r="S4371">
        <f t="shared" si="412"/>
        <v>0</v>
      </c>
      <c r="T4371">
        <f t="shared" si="413"/>
        <v>0</v>
      </c>
    </row>
    <row r="4372" spans="1:20" x14ac:dyDescent="0.3">
      <c r="A4372" s="3">
        <f t="shared" si="408"/>
        <v>43283</v>
      </c>
      <c r="B4372">
        <v>7</v>
      </c>
      <c r="C4372">
        <v>2</v>
      </c>
      <c r="D4372">
        <v>3</v>
      </c>
      <c r="E4372">
        <v>1</v>
      </c>
      <c r="F4372" s="1">
        <f>VLOOKUP(A4372,Weather!$A$1:$E$366, 5)</f>
        <v>0.3333333333333322</v>
      </c>
      <c r="G4372" s="1">
        <f>VLOOKUP(D4372, Summer!$A$1:$E$25, 2)</f>
        <v>272.63131492590298</v>
      </c>
      <c r="H4372" s="1">
        <f>VLOOKUP(D4372, Summer!$A$1:$E$25, 3)</f>
        <v>241.571030279452</v>
      </c>
      <c r="I4372" s="1">
        <f>VLOOKUP(D4372, Summer!$A$1:$E$25, 5)</f>
        <v>276.33008141423602</v>
      </c>
      <c r="J4372" s="1">
        <f t="shared" si="409"/>
        <v>251.92445849493564</v>
      </c>
      <c r="K4372" s="47">
        <f t="shared" si="410"/>
        <v>4.7130087833224632</v>
      </c>
      <c r="L4372" s="48">
        <f>Solar!K4389/1000*Variables!$B$3</f>
        <v>0</v>
      </c>
      <c r="M4372">
        <f>IF(E4372=1, VLOOKUP(D4372, Sheet1!$A$2:$C$26, 2), Sheet1!$C$3)</f>
        <v>0.18637999999999999</v>
      </c>
      <c r="N4372" s="1">
        <f>'Electricity Rates'!$J$2</f>
        <v>0.24729999999999999</v>
      </c>
      <c r="O4372" s="145">
        <f>L4372-K4372</f>
        <v>-4.7130087833224632</v>
      </c>
      <c r="P4372">
        <f t="shared" si="411"/>
        <v>1.1655270721156452</v>
      </c>
      <c r="Q4372">
        <f>IF(O4372&gt;0, IF(Q4371+O4372*Variables!$B$5&lt;Variables!$B$4, Q4371+O4372*Variables!$B$5, Variables!$B$4), IF(Q4371&gt;-O4372, Q4371+O4372/Variables!$B$5, 0))</f>
        <v>50.370427354314437</v>
      </c>
      <c r="R4372">
        <f>IF(O4372&gt;0, 0, IF(Q4371&gt;-O4372, 0, -O4372 - Q4371*Variables!$B$5))</f>
        <v>0</v>
      </c>
      <c r="S4372">
        <f t="shared" si="412"/>
        <v>0</v>
      </c>
      <c r="T4372">
        <f t="shared" si="413"/>
        <v>0</v>
      </c>
    </row>
    <row r="4373" spans="1:20" x14ac:dyDescent="0.3">
      <c r="A4373" s="3">
        <f t="shared" si="408"/>
        <v>43283</v>
      </c>
      <c r="B4373">
        <v>7</v>
      </c>
      <c r="C4373">
        <v>2</v>
      </c>
      <c r="D4373">
        <v>4</v>
      </c>
      <c r="E4373">
        <v>1</v>
      </c>
      <c r="F4373" s="1">
        <f>VLOOKUP(A4373,Weather!$A$1:$E$366, 5)</f>
        <v>0.3333333333333322</v>
      </c>
      <c r="G4373" s="1">
        <f>VLOOKUP(D4373, Summer!$A$1:$E$25, 2)</f>
        <v>286.33237882239803</v>
      </c>
      <c r="H4373" s="1">
        <f>VLOOKUP(D4373, Summer!$A$1:$E$25, 3)</f>
        <v>256.10019667595998</v>
      </c>
      <c r="I4373" s="1">
        <f>VLOOKUP(D4373, Summer!$A$1:$E$25, 5)</f>
        <v>276.13078095883401</v>
      </c>
      <c r="J4373" s="1">
        <f t="shared" si="409"/>
        <v>266.17759072477264</v>
      </c>
      <c r="K4373" s="47">
        <f t="shared" si="410"/>
        <v>4.9796567213210237</v>
      </c>
      <c r="L4373" s="48">
        <f>Solar!K4390/1000*Variables!$B$3</f>
        <v>0</v>
      </c>
      <c r="M4373">
        <f>IF(E4373=1, VLOOKUP(D4373, Sheet1!$A$2:$C$26, 2), Sheet1!$C$3)</f>
        <v>0.18637999999999999</v>
      </c>
      <c r="N4373" s="1">
        <f>'Electricity Rates'!$J$2</f>
        <v>0.24729999999999999</v>
      </c>
      <c r="O4373" s="145">
        <f>L4373-K4373</f>
        <v>-4.9796567213210237</v>
      </c>
      <c r="P4373">
        <f t="shared" si="411"/>
        <v>1.2314691071826891</v>
      </c>
      <c r="Q4373">
        <f>IF(O4373&gt;0, IF(Q4372+O4373*Variables!$B$5&lt;Variables!$B$4, Q4372+O4373*Variables!$B$5, Variables!$B$4), IF(Q4372&gt;-O4373, Q4372+O4373/Variables!$B$5, 0))</f>
        <v>45.07292020397292</v>
      </c>
      <c r="R4373">
        <f>IF(O4373&gt;0, 0, IF(Q4372&gt;-O4373, 0, -O4373 - Q4372*Variables!$B$5))</f>
        <v>0</v>
      </c>
      <c r="S4373">
        <f t="shared" si="412"/>
        <v>0</v>
      </c>
      <c r="T4373">
        <f t="shared" si="413"/>
        <v>0</v>
      </c>
    </row>
    <row r="4374" spans="1:20" x14ac:dyDescent="0.3">
      <c r="A4374" s="3">
        <f t="shared" si="408"/>
        <v>43283</v>
      </c>
      <c r="B4374">
        <v>7</v>
      </c>
      <c r="C4374">
        <v>2</v>
      </c>
      <c r="D4374">
        <v>5</v>
      </c>
      <c r="E4374">
        <v>1</v>
      </c>
      <c r="F4374" s="1">
        <f>VLOOKUP(A4374,Weather!$A$1:$E$366, 5)</f>
        <v>0.3333333333333322</v>
      </c>
      <c r="G4374" s="1">
        <f>VLOOKUP(D4374, Summer!$A$1:$E$25, 2)</f>
        <v>323.19252555232703</v>
      </c>
      <c r="H4374" s="1">
        <f>VLOOKUP(D4374, Summer!$A$1:$E$25, 3)</f>
        <v>290.90909090909099</v>
      </c>
      <c r="I4374" s="1">
        <f>VLOOKUP(D4374, Summer!$A$1:$E$25, 5)</f>
        <v>275.93148050343302</v>
      </c>
      <c r="J4374" s="1">
        <f t="shared" si="409"/>
        <v>301.67023579016961</v>
      </c>
      <c r="K4374" s="47">
        <f t="shared" si="410"/>
        <v>5.6436539724649624</v>
      </c>
      <c r="L4374" s="48">
        <f>Solar!K4391/1000*Variables!$B$3</f>
        <v>0</v>
      </c>
      <c r="M4374">
        <f>IF(E4374=1, VLOOKUP(D4374, Sheet1!$A$2:$C$26, 2), Sheet1!$C$3)</f>
        <v>0.18637999999999999</v>
      </c>
      <c r="N4374" s="1">
        <f>'Electricity Rates'!$J$2</f>
        <v>0.24729999999999999</v>
      </c>
      <c r="O4374" s="145">
        <f>L4374-K4374</f>
        <v>-5.6436539724649624</v>
      </c>
      <c r="P4374">
        <f t="shared" si="411"/>
        <v>1.395675627390585</v>
      </c>
      <c r="Q4374">
        <f>IF(O4374&gt;0, IF(Q4373+O4374*Variables!$B$5&lt;Variables!$B$4, Q4373+O4374*Variables!$B$5, Variables!$B$4), IF(Q4373&gt;-O4374, Q4373+O4374/Variables!$B$5, 0))</f>
        <v>39.069032999222962</v>
      </c>
      <c r="R4374">
        <f>IF(O4374&gt;0, 0, IF(Q4373&gt;-O4374, 0, -O4374 - Q4373*Variables!$B$5))</f>
        <v>0</v>
      </c>
      <c r="S4374">
        <f t="shared" si="412"/>
        <v>0</v>
      </c>
      <c r="T4374">
        <f t="shared" si="413"/>
        <v>0</v>
      </c>
    </row>
    <row r="4375" spans="1:20" x14ac:dyDescent="0.3">
      <c r="A4375" s="3">
        <f t="shared" si="408"/>
        <v>43283</v>
      </c>
      <c r="B4375">
        <v>7</v>
      </c>
      <c r="C4375">
        <v>2</v>
      </c>
      <c r="D4375">
        <v>6</v>
      </c>
      <c r="E4375">
        <v>1</v>
      </c>
      <c r="F4375" s="1">
        <f>VLOOKUP(A4375,Weather!$A$1:$E$366, 5)</f>
        <v>0.3333333333333322</v>
      </c>
      <c r="G4375" s="1">
        <f>VLOOKUP(D4375, Summer!$A$1:$E$25, 2)</f>
        <v>420.20776289112302</v>
      </c>
      <c r="H4375" s="1">
        <f>VLOOKUP(D4375, Summer!$A$1:$E$25, 3)</f>
        <v>354.54545454545399</v>
      </c>
      <c r="I4375" s="1">
        <f>VLOOKUP(D4375, Summer!$A$1:$E$25, 5)</f>
        <v>244.50179868660999</v>
      </c>
      <c r="J4375" s="1">
        <f t="shared" si="409"/>
        <v>376.43289066067695</v>
      </c>
      <c r="K4375" s="47">
        <f t="shared" si="410"/>
        <v>7.0423155044745274</v>
      </c>
      <c r="L4375" s="48">
        <f>Solar!K4392/1000*Variables!$B$3</f>
        <v>1.0028999999999999</v>
      </c>
      <c r="M4375">
        <f>IF(E4375=1, VLOOKUP(D4375, Sheet1!$A$2:$C$26, 2), Sheet1!$C$3)</f>
        <v>0.18637999999999999</v>
      </c>
      <c r="N4375" s="1">
        <f>'Electricity Rates'!$J$2</f>
        <v>0.24729999999999999</v>
      </c>
      <c r="O4375" s="145">
        <f>L4375-K4375</f>
        <v>-6.0394155044745279</v>
      </c>
      <c r="P4375">
        <f t="shared" si="411"/>
        <v>1.7415646242565506</v>
      </c>
      <c r="Q4375">
        <f>IF(O4375&gt;0, IF(Q4374+O4375*Variables!$B$5&lt;Variables!$B$4, Q4374+O4375*Variables!$B$5, Variables!$B$4), IF(Q4374&gt;-O4375, Q4374+O4375/Variables!$B$5, 0))</f>
        <v>32.644122888079849</v>
      </c>
      <c r="R4375">
        <f>IF(O4375&gt;0, 0, IF(Q4374&gt;-O4375, 0, -O4375 - Q4374*Variables!$B$5))</f>
        <v>0</v>
      </c>
      <c r="S4375">
        <f t="shared" si="412"/>
        <v>0</v>
      </c>
      <c r="T4375">
        <f t="shared" si="413"/>
        <v>0</v>
      </c>
    </row>
    <row r="4376" spans="1:20" x14ac:dyDescent="0.3">
      <c r="A4376" s="3">
        <f t="shared" si="408"/>
        <v>43283</v>
      </c>
      <c r="B4376">
        <v>7</v>
      </c>
      <c r="C4376">
        <v>2</v>
      </c>
      <c r="D4376">
        <v>7</v>
      </c>
      <c r="E4376">
        <v>1</v>
      </c>
      <c r="F4376" s="1">
        <f>VLOOKUP(A4376,Weather!$A$1:$E$366, 5)</f>
        <v>0.3333333333333322</v>
      </c>
      <c r="G4376" s="1">
        <f>VLOOKUP(D4376, Summer!$A$1:$E$25, 2)</f>
        <v>767.23345107957198</v>
      </c>
      <c r="H4376" s="1">
        <f>VLOOKUP(D4376, Summer!$A$1:$E$25, 3)</f>
        <v>587.45596403639502</v>
      </c>
      <c r="I4376" s="1">
        <f>VLOOKUP(D4376, Summer!$A$1:$E$25, 5)</f>
        <v>275.57273968370998</v>
      </c>
      <c r="J4376" s="1">
        <f t="shared" si="409"/>
        <v>647.38179305078711</v>
      </c>
      <c r="K4376" s="47">
        <f t="shared" si="410"/>
        <v>12.111234038328757</v>
      </c>
      <c r="L4376" s="48">
        <f>Solar!K4393/1000*Variables!$B$3</f>
        <v>4.9802</v>
      </c>
      <c r="M4376">
        <f>IF(E4376=1, VLOOKUP(D4376, Sheet1!$A$2:$C$26, 2), Sheet1!$C$3)</f>
        <v>0.18637999999999999</v>
      </c>
      <c r="N4376" s="1">
        <f>'Electricity Rates'!$J$2</f>
        <v>0.24729999999999999</v>
      </c>
      <c r="O4376" s="145">
        <f>L4376-K4376</f>
        <v>-7.1310340383287567</v>
      </c>
      <c r="P4376">
        <f t="shared" si="411"/>
        <v>2.9951081776787016</v>
      </c>
      <c r="Q4376">
        <f>IF(O4376&gt;0, IF(Q4375+O4376*Variables!$B$5&lt;Variables!$B$4, Q4375+O4376*Variables!$B$5, Variables!$B$4), IF(Q4375&gt;-O4376, Q4375+O4376/Variables!$B$5, 0))</f>
        <v>25.057916464325853</v>
      </c>
      <c r="R4376">
        <f>IF(O4376&gt;0, 0, IF(Q4375&gt;-O4376, 0, -O4376 - Q4375*Variables!$B$5))</f>
        <v>0</v>
      </c>
      <c r="S4376">
        <f t="shared" si="412"/>
        <v>0</v>
      </c>
      <c r="T4376">
        <f t="shared" si="413"/>
        <v>0</v>
      </c>
    </row>
    <row r="4377" spans="1:20" x14ac:dyDescent="0.3">
      <c r="A4377" s="3">
        <f t="shared" si="408"/>
        <v>43283</v>
      </c>
      <c r="B4377">
        <v>7</v>
      </c>
      <c r="C4377">
        <v>2</v>
      </c>
      <c r="D4377">
        <v>8</v>
      </c>
      <c r="E4377">
        <v>1</v>
      </c>
      <c r="F4377" s="1">
        <f>VLOOKUP(A4377,Weather!$A$1:$E$366, 5)</f>
        <v>0.3333333333333322</v>
      </c>
      <c r="G4377" s="1">
        <f>VLOOKUP(D4377, Summer!$A$1:$E$25, 2)</f>
        <v>1109.6398637209199</v>
      </c>
      <c r="H4377" s="1">
        <f>VLOOKUP(D4377, Summer!$A$1:$E$25, 3)</f>
        <v>814.26008774773595</v>
      </c>
      <c r="I4377" s="1">
        <f>VLOOKUP(D4377, Summer!$A$1:$E$25, 5)</f>
        <v>328.96533168578299</v>
      </c>
      <c r="J4377" s="1">
        <f t="shared" si="409"/>
        <v>912.72001307213031</v>
      </c>
      <c r="K4377" s="47">
        <f t="shared" si="410"/>
        <v>17.075187792493036</v>
      </c>
      <c r="L4377" s="48">
        <f>Solar!K4394/1000*Variables!$B$3</f>
        <v>13.51215</v>
      </c>
      <c r="M4377">
        <f>IF(E4377=1, VLOOKUP(D4377, Sheet1!$A$2:$C$26, 2), Sheet1!$C$3)</f>
        <v>0.18637999999999999</v>
      </c>
      <c r="N4377" s="1">
        <f>'Electricity Rates'!$J$2</f>
        <v>0.24729999999999999</v>
      </c>
      <c r="O4377" s="145">
        <f>L4377-K4377</f>
        <v>-3.5630377924930361</v>
      </c>
      <c r="P4377">
        <f t="shared" si="411"/>
        <v>4.222693941083528</v>
      </c>
      <c r="Q4377">
        <f>IF(O4377&gt;0, IF(Q4376+O4377*Variables!$B$5&lt;Variables!$B$4, Q4376+O4377*Variables!$B$5, Variables!$B$4), IF(Q4376&gt;-O4377, Q4376+O4377/Variables!$B$5, 0))</f>
        <v>21.267450727631132</v>
      </c>
      <c r="R4377">
        <f>IF(O4377&gt;0, 0, IF(Q4376&gt;-O4377, 0, -O4377 - Q4376*Variables!$B$5))</f>
        <v>0</v>
      </c>
      <c r="S4377">
        <f t="shared" si="412"/>
        <v>0</v>
      </c>
      <c r="T4377">
        <f t="shared" si="413"/>
        <v>0</v>
      </c>
    </row>
    <row r="4378" spans="1:20" x14ac:dyDescent="0.3">
      <c r="A4378" s="3">
        <f t="shared" si="408"/>
        <v>43283</v>
      </c>
      <c r="B4378">
        <v>7</v>
      </c>
      <c r="C4378">
        <v>2</v>
      </c>
      <c r="D4378">
        <v>9</v>
      </c>
      <c r="E4378">
        <v>1</v>
      </c>
      <c r="F4378" s="1">
        <f>VLOOKUP(A4378,Weather!$A$1:$E$366, 5)</f>
        <v>0.3333333333333322</v>
      </c>
      <c r="G4378" s="1">
        <f>VLOOKUP(D4378, Summer!$A$1:$E$25, 2)</f>
        <v>1322.40871182827</v>
      </c>
      <c r="H4378" s="1">
        <f>VLOOKUP(D4378, Summer!$A$1:$E$25, 3)</f>
        <v>1017.49011217013</v>
      </c>
      <c r="I4378" s="1">
        <f>VLOOKUP(D4378, Summer!$A$1:$E$25, 5)</f>
        <v>386.82225388885001</v>
      </c>
      <c r="J4378" s="1">
        <f t="shared" si="409"/>
        <v>1119.1296453895097</v>
      </c>
      <c r="K4378" s="47">
        <f t="shared" si="410"/>
        <v>20.936704121181403</v>
      </c>
      <c r="L4378" s="48">
        <f>Solar!K4395/1000*Variables!$B$3</f>
        <v>22.210799999999999</v>
      </c>
      <c r="M4378">
        <f>IF(E4378=1, VLOOKUP(D4378, Sheet1!$A$2:$C$26, 2), Sheet1!$C$3)</f>
        <v>0.25796000000000002</v>
      </c>
      <c r="N4378" s="1">
        <f>'Electricity Rates'!$J$2</f>
        <v>0.24729999999999999</v>
      </c>
      <c r="O4378" s="145">
        <f>L4378-K4378</f>
        <v>1.2740958788185957</v>
      </c>
      <c r="P4378">
        <f t="shared" si="411"/>
        <v>5.1776469291681613</v>
      </c>
      <c r="Q4378">
        <f>IF(O4378&gt;0, IF(Q4377+O4378*Variables!$B$5&lt;Variables!$B$4, Q4377+O4378*Variables!$B$5, Variables!$B$4), IF(Q4377&gt;-O4378, Q4377+O4378/Variables!$B$5, 0))</f>
        <v>22.465100853720614</v>
      </c>
      <c r="R4378">
        <f>IF(O4378&gt;0, 0, IF(Q4377&gt;-O4378, 0, -O4378 - Q4377*Variables!$B$5))</f>
        <v>0</v>
      </c>
      <c r="S4378">
        <f t="shared" si="412"/>
        <v>0</v>
      </c>
      <c r="T4378">
        <f t="shared" si="413"/>
        <v>0</v>
      </c>
    </row>
    <row r="4379" spans="1:20" x14ac:dyDescent="0.3">
      <c r="A4379" s="3">
        <f t="shared" si="408"/>
        <v>43283</v>
      </c>
      <c r="B4379">
        <v>7</v>
      </c>
      <c r="C4379">
        <v>2</v>
      </c>
      <c r="D4379">
        <v>10</v>
      </c>
      <c r="E4379">
        <v>1</v>
      </c>
      <c r="F4379" s="1">
        <f>VLOOKUP(A4379,Weather!$A$1:$E$366, 5)</f>
        <v>0.3333333333333322</v>
      </c>
      <c r="G4379" s="1">
        <f>VLOOKUP(D4379, Summer!$A$1:$E$25, 2)</f>
        <v>1424.0693518383</v>
      </c>
      <c r="H4379" s="1">
        <f>VLOOKUP(D4379, Summer!$A$1:$E$25, 3)</f>
        <v>1069.7659339946799</v>
      </c>
      <c r="I4379" s="1">
        <f>VLOOKUP(D4379, Summer!$A$1:$E$25, 5)</f>
        <v>417.88322986318002</v>
      </c>
      <c r="J4379" s="1">
        <f t="shared" si="409"/>
        <v>1187.8670732758862</v>
      </c>
      <c r="K4379" s="47">
        <f t="shared" si="410"/>
        <v>22.222645562941018</v>
      </c>
      <c r="L4379" s="48">
        <f>Solar!K4396/1000*Variables!$B$3</f>
        <v>29.293500000000002</v>
      </c>
      <c r="M4379">
        <f>IF(E4379=1, VLOOKUP(D4379, Sheet1!$A$2:$C$26, 2), Sheet1!$C$3)</f>
        <v>0.25796000000000002</v>
      </c>
      <c r="N4379" s="1">
        <f>'Electricity Rates'!$J$2</f>
        <v>0.24729999999999999</v>
      </c>
      <c r="O4379" s="145">
        <f>L4379-K4379</f>
        <v>7.0708544370589834</v>
      </c>
      <c r="P4379">
        <f t="shared" si="411"/>
        <v>5.495660247715314</v>
      </c>
      <c r="Q4379">
        <f>IF(O4379&gt;0, IF(Q4378+O4379*Variables!$B$5&lt;Variables!$B$4, Q4378+O4379*Variables!$B$5, Variables!$B$4), IF(Q4378&gt;-O4379, Q4378+O4379/Variables!$B$5, 0))</f>
        <v>29.111704024556058</v>
      </c>
      <c r="R4379">
        <f>IF(O4379&gt;0, 0, IF(Q4378&gt;-O4379, 0, -O4379 - Q4378*Variables!$B$5))</f>
        <v>0</v>
      </c>
      <c r="S4379">
        <f t="shared" si="412"/>
        <v>0</v>
      </c>
      <c r="T4379">
        <f t="shared" si="413"/>
        <v>0</v>
      </c>
    </row>
    <row r="4380" spans="1:20" x14ac:dyDescent="0.3">
      <c r="A4380" s="3">
        <f t="shared" si="408"/>
        <v>43283</v>
      </c>
      <c r="B4380">
        <v>7</v>
      </c>
      <c r="C4380">
        <v>2</v>
      </c>
      <c r="D4380">
        <v>11</v>
      </c>
      <c r="E4380">
        <v>1</v>
      </c>
      <c r="F4380" s="1">
        <f>VLOOKUP(A4380,Weather!$A$1:$E$366, 5)</f>
        <v>0.3333333333333322</v>
      </c>
      <c r="G4380" s="1">
        <f>VLOOKUP(D4380, Summer!$A$1:$E$25, 2)</f>
        <v>1497.9516334678001</v>
      </c>
      <c r="H4380" s="1">
        <f>VLOOKUP(D4380, Summer!$A$1:$E$25, 3)</f>
        <v>1079.6213447448599</v>
      </c>
      <c r="I4380" s="1">
        <f>VLOOKUP(D4380, Summer!$A$1:$E$25, 5)</f>
        <v>435.54125021175599</v>
      </c>
      <c r="J4380" s="1">
        <f t="shared" si="409"/>
        <v>1219.0647743191728</v>
      </c>
      <c r="K4380" s="47">
        <f t="shared" si="410"/>
        <v>22.806292898792826</v>
      </c>
      <c r="L4380" s="48">
        <f>Solar!K4397/1000*Variables!$B$3</f>
        <v>34.120650000000005</v>
      </c>
      <c r="M4380">
        <f>IF(E4380=1, VLOOKUP(D4380, Sheet1!$A$2:$C$26, 2), Sheet1!$C$3)</f>
        <v>0.25796000000000002</v>
      </c>
      <c r="N4380" s="1">
        <f>'Electricity Rates'!$J$2</f>
        <v>0.24729999999999999</v>
      </c>
      <c r="O4380" s="145">
        <f>L4380-K4380</f>
        <v>11.314357101207179</v>
      </c>
      <c r="P4380">
        <f t="shared" si="411"/>
        <v>5.6399962338714653</v>
      </c>
      <c r="Q4380">
        <f>IF(O4380&gt;0, IF(Q4379+O4380*Variables!$B$5&lt;Variables!$B$4, Q4379+O4380*Variables!$B$5, Variables!$B$4), IF(Q4379&gt;-O4380, Q4379+O4380/Variables!$B$5, 0))</f>
        <v>39.747199699690803</v>
      </c>
      <c r="R4380">
        <f>IF(O4380&gt;0, 0, IF(Q4379&gt;-O4380, 0, -O4380 - Q4379*Variables!$B$5))</f>
        <v>0</v>
      </c>
      <c r="S4380">
        <f t="shared" si="412"/>
        <v>0</v>
      </c>
      <c r="T4380">
        <f t="shared" si="413"/>
        <v>0</v>
      </c>
    </row>
    <row r="4381" spans="1:20" x14ac:dyDescent="0.3">
      <c r="A4381" s="3">
        <f t="shared" si="408"/>
        <v>43283</v>
      </c>
      <c r="B4381">
        <v>7</v>
      </c>
      <c r="C4381">
        <v>2</v>
      </c>
      <c r="D4381">
        <v>12</v>
      </c>
      <c r="E4381">
        <v>1</v>
      </c>
      <c r="F4381" s="1">
        <f>VLOOKUP(A4381,Weather!$A$1:$E$366, 5)</f>
        <v>0.3333333333333322</v>
      </c>
      <c r="G4381" s="1">
        <f>VLOOKUP(D4381, Summer!$A$1:$E$25, 2)</f>
        <v>1553.30978408544</v>
      </c>
      <c r="H4381" s="1">
        <f>VLOOKUP(D4381, Summer!$A$1:$E$25, 3)</f>
        <v>1117.7462231731799</v>
      </c>
      <c r="I4381" s="1">
        <f>VLOOKUP(D4381, Summer!$A$1:$E$25, 5)</f>
        <v>435.36187980189499</v>
      </c>
      <c r="J4381" s="1">
        <f t="shared" si="409"/>
        <v>1262.9340768105994</v>
      </c>
      <c r="K4381" s="47">
        <f t="shared" si="410"/>
        <v>23.627000857025791</v>
      </c>
      <c r="L4381" s="48">
        <f>Solar!K4398/1000*Variables!$B$3</f>
        <v>36.492849999999997</v>
      </c>
      <c r="M4381">
        <f>IF(E4381=1, VLOOKUP(D4381, Sheet1!$A$2:$C$26, 2), Sheet1!$C$3)</f>
        <v>0.25796000000000002</v>
      </c>
      <c r="N4381" s="1">
        <f>'Electricity Rates'!$J$2</f>
        <v>0.24729999999999999</v>
      </c>
      <c r="O4381" s="145">
        <f>L4381-K4381</f>
        <v>12.865849142974206</v>
      </c>
      <c r="P4381">
        <f t="shared" si="411"/>
        <v>5.8429573119424782</v>
      </c>
      <c r="Q4381">
        <f>IF(O4381&gt;0, IF(Q4380+O4381*Variables!$B$5&lt;Variables!$B$4, Q4380+O4381*Variables!$B$5, Variables!$B$4), IF(Q4380&gt;-O4381, Q4380+O4381/Variables!$B$5, 0))</f>
        <v>51.841097894086559</v>
      </c>
      <c r="R4381">
        <f>IF(O4381&gt;0, 0, IF(Q4380&gt;-O4381, 0, -O4381 - Q4380*Variables!$B$5))</f>
        <v>0</v>
      </c>
      <c r="S4381">
        <f t="shared" si="412"/>
        <v>0</v>
      </c>
      <c r="T4381">
        <f t="shared" si="413"/>
        <v>0</v>
      </c>
    </row>
    <row r="4382" spans="1:20" x14ac:dyDescent="0.3">
      <c r="A4382" s="3">
        <f t="shared" si="408"/>
        <v>43283</v>
      </c>
      <c r="B4382">
        <v>7</v>
      </c>
      <c r="C4382">
        <v>2</v>
      </c>
      <c r="D4382">
        <v>13</v>
      </c>
      <c r="E4382">
        <v>1</v>
      </c>
      <c r="F4382" s="1">
        <f>VLOOKUP(A4382,Weather!$A$1:$E$366, 5)</f>
        <v>0.3333333333333322</v>
      </c>
      <c r="G4382" s="1">
        <f>VLOOKUP(D4382, Summer!$A$1:$E$25, 2)</f>
        <v>1622.5675647430101</v>
      </c>
      <c r="H4382" s="1">
        <f>VLOOKUP(D4382, Summer!$A$1:$E$25, 3)</f>
        <v>1132.28619594112</v>
      </c>
      <c r="I4382" s="1">
        <f>VLOOKUP(D4382, Summer!$A$1:$E$25, 5)</f>
        <v>435.17254436926402</v>
      </c>
      <c r="J4382" s="1">
        <f t="shared" si="409"/>
        <v>1295.7133188750829</v>
      </c>
      <c r="K4382" s="47">
        <f t="shared" si="410"/>
        <v>24.240235700055806</v>
      </c>
      <c r="L4382" s="48">
        <f>Solar!K4399/1000*Variables!$B$3</f>
        <v>36.786700000000003</v>
      </c>
      <c r="M4382">
        <f>IF(E4382=1, VLOOKUP(D4382, Sheet1!$A$2:$C$26, 2), Sheet1!$C$3)</f>
        <v>0.55478000000000005</v>
      </c>
      <c r="N4382" s="1">
        <f>'Electricity Rates'!$J$2</f>
        <v>0.24729999999999999</v>
      </c>
      <c r="O4382" s="145">
        <f>L4382-K4382</f>
        <v>12.546464299944198</v>
      </c>
      <c r="P4382">
        <f t="shared" si="411"/>
        <v>5.9946102886238002</v>
      </c>
      <c r="Q4382">
        <f>IF(O4382&gt;0, IF(Q4381+O4382*Variables!$B$5&lt;Variables!$B$4, Q4381+O4382*Variables!$B$5, Variables!$B$4), IF(Q4381&gt;-O4382, Q4381+O4382/Variables!$B$5, 0))</f>
        <v>63.634774336034106</v>
      </c>
      <c r="R4382">
        <f>IF(O4382&gt;0, 0, IF(Q4381&gt;-O4382, 0, -O4382 - Q4381*Variables!$B$5))</f>
        <v>0</v>
      </c>
      <c r="S4382">
        <f t="shared" si="412"/>
        <v>0</v>
      </c>
      <c r="T4382">
        <f t="shared" si="413"/>
        <v>0</v>
      </c>
    </row>
    <row r="4383" spans="1:20" x14ac:dyDescent="0.3">
      <c r="A4383" s="3">
        <f t="shared" si="408"/>
        <v>43283</v>
      </c>
      <c r="B4383">
        <v>7</v>
      </c>
      <c r="C4383">
        <v>2</v>
      </c>
      <c r="D4383">
        <v>14</v>
      </c>
      <c r="E4383">
        <v>1</v>
      </c>
      <c r="F4383" s="1">
        <f>VLOOKUP(A4383,Weather!$A$1:$E$366, 5)</f>
        <v>0.3333333333333322</v>
      </c>
      <c r="G4383" s="1">
        <f>VLOOKUP(D4383, Summer!$A$1:$E$25, 2)</f>
        <v>1636.26340321468</v>
      </c>
      <c r="H4383" s="1">
        <f>VLOOKUP(D4383, Summer!$A$1:$E$25, 3)</f>
        <v>1156.2601309732199</v>
      </c>
      <c r="I4383" s="1">
        <f>VLOOKUP(D4383, Summer!$A$1:$E$25, 5)</f>
        <v>417.13087064403902</v>
      </c>
      <c r="J4383" s="1">
        <f t="shared" si="409"/>
        <v>1316.2612217203728</v>
      </c>
      <c r="K4383" s="47">
        <f t="shared" si="410"/>
        <v>24.624646356993487</v>
      </c>
      <c r="L4383" s="48">
        <f>Solar!K4400/1000*Variables!$B$3</f>
        <v>35.504450000000006</v>
      </c>
      <c r="M4383">
        <f>IF(E4383=1, VLOOKUP(D4383, Sheet1!$A$2:$C$26, 2), Sheet1!$C$3)</f>
        <v>0.55478000000000005</v>
      </c>
      <c r="N4383" s="1">
        <f>'Electricity Rates'!$J$2</f>
        <v>0.24729999999999999</v>
      </c>
      <c r="O4383" s="145">
        <f>L4383-K4383</f>
        <v>10.879803643006518</v>
      </c>
      <c r="P4383">
        <f t="shared" si="411"/>
        <v>6.0896750440844896</v>
      </c>
      <c r="Q4383">
        <f>IF(O4383&gt;0, IF(Q4382+O4383*Variables!$B$5&lt;Variables!$B$4, Q4382+O4383*Variables!$B$5, Variables!$B$4), IF(Q4382&gt;-O4383, Q4382+O4383/Variables!$B$5, 0))</f>
        <v>73.861789760460226</v>
      </c>
      <c r="R4383">
        <f>IF(O4383&gt;0, 0, IF(Q4382&gt;-O4383, 0, -O4383 - Q4382*Variables!$B$5))</f>
        <v>0</v>
      </c>
      <c r="S4383">
        <f t="shared" si="412"/>
        <v>0</v>
      </c>
      <c r="T4383">
        <f t="shared" si="413"/>
        <v>0</v>
      </c>
    </row>
    <row r="4384" spans="1:20" x14ac:dyDescent="0.3">
      <c r="A4384" s="3">
        <f t="shared" si="408"/>
        <v>43283</v>
      </c>
      <c r="B4384">
        <v>7</v>
      </c>
      <c r="C4384">
        <v>2</v>
      </c>
      <c r="D4384">
        <v>15</v>
      </c>
      <c r="E4384">
        <v>1</v>
      </c>
      <c r="F4384" s="1">
        <f>VLOOKUP(A4384,Weather!$A$1:$E$366, 5)</f>
        <v>0.3333333333333322</v>
      </c>
      <c r="G4384" s="1">
        <f>VLOOKUP(D4384, Summer!$A$1:$E$25, 2)</f>
        <v>1589.7727985285201</v>
      </c>
      <c r="H4384" s="1">
        <f>VLOOKUP(D4384, Summer!$A$1:$E$25, 3)</f>
        <v>1137.7596230737599</v>
      </c>
      <c r="I4384" s="1">
        <f>VLOOKUP(D4384, Summer!$A$1:$E$25, 5)</f>
        <v>403.543562097039</v>
      </c>
      <c r="J4384" s="1">
        <f t="shared" si="409"/>
        <v>1288.4306815586795</v>
      </c>
      <c r="K4384" s="47">
        <f t="shared" si="410"/>
        <v>24.103991947293501</v>
      </c>
      <c r="L4384" s="48">
        <f>Solar!K4401/1000*Variables!$B$3</f>
        <v>32.054400000000001</v>
      </c>
      <c r="M4384">
        <f>IF(E4384=1, VLOOKUP(D4384, Sheet1!$A$2:$C$26, 2), Sheet1!$C$3)</f>
        <v>0.55478000000000005</v>
      </c>
      <c r="N4384" s="1">
        <f>'Electricity Rates'!$J$2</f>
        <v>0.24729999999999999</v>
      </c>
      <c r="O4384" s="145">
        <f>L4384-K4384</f>
        <v>7.9504080527065</v>
      </c>
      <c r="P4384">
        <f t="shared" si="411"/>
        <v>5.9609172085656823</v>
      </c>
      <c r="Q4384">
        <f>IF(O4384&gt;0, IF(Q4383+O4384*Variables!$B$5&lt;Variables!$B$4, Q4383+O4384*Variables!$B$5, Variables!$B$4), IF(Q4383&gt;-O4384, Q4383+O4384/Variables!$B$5, 0))</f>
        <v>81.335173330004338</v>
      </c>
      <c r="R4384">
        <f>IF(O4384&gt;0, 0, IF(Q4383&gt;-O4384, 0, -O4384 - Q4383*Variables!$B$5))</f>
        <v>0</v>
      </c>
      <c r="S4384">
        <f t="shared" si="412"/>
        <v>0</v>
      </c>
      <c r="T4384">
        <f t="shared" si="413"/>
        <v>0</v>
      </c>
    </row>
    <row r="4385" spans="1:20" x14ac:dyDescent="0.3">
      <c r="A4385" s="3">
        <f t="shared" si="408"/>
        <v>43283</v>
      </c>
      <c r="B4385">
        <v>7</v>
      </c>
      <c r="C4385">
        <v>2</v>
      </c>
      <c r="D4385">
        <v>16</v>
      </c>
      <c r="E4385">
        <v>1</v>
      </c>
      <c r="F4385" s="1">
        <f>VLOOKUP(A4385,Weather!$A$1:$E$366, 5)</f>
        <v>0.3333333333333322</v>
      </c>
      <c r="G4385" s="1">
        <f>VLOOKUP(D4385, Summer!$A$1:$E$25, 2)</f>
        <v>1459.9523441255701</v>
      </c>
      <c r="H4385" s="1">
        <f>VLOOKUP(D4385, Summer!$A$1:$E$25, 3)</f>
        <v>1006.09479349024</v>
      </c>
      <c r="I4385" s="1">
        <f>VLOOKUP(D4385, Summer!$A$1:$E$25, 5)</f>
        <v>381.04254068220598</v>
      </c>
      <c r="J4385" s="1">
        <f t="shared" si="409"/>
        <v>1157.3806437020162</v>
      </c>
      <c r="K4385" s="47">
        <f t="shared" si="410"/>
        <v>21.652304710718131</v>
      </c>
      <c r="L4385" s="48">
        <f>Solar!K4402/1000*Variables!$B$3</f>
        <v>25.852499999999999</v>
      </c>
      <c r="M4385">
        <f>IF(E4385=1, VLOOKUP(D4385, Sheet1!$A$2:$C$26, 2), Sheet1!$C$3)</f>
        <v>0.55478000000000005</v>
      </c>
      <c r="N4385" s="1">
        <f>'Electricity Rates'!$J$2</f>
        <v>0.24729999999999999</v>
      </c>
      <c r="O4385" s="145">
        <f>L4385-K4385</f>
        <v>4.2001952892818686</v>
      </c>
      <c r="P4385">
        <f t="shared" si="411"/>
        <v>5.3546149549605939</v>
      </c>
      <c r="Q4385">
        <f>IF(O4385&gt;0, IF(Q4384+O4385*Variables!$B$5&lt;Variables!$B$4, Q4384+O4385*Variables!$B$5, Variables!$B$4), IF(Q4384&gt;-O4385, Q4384+O4385/Variables!$B$5, 0))</f>
        <v>85.283356901929295</v>
      </c>
      <c r="R4385">
        <f>IF(O4385&gt;0, 0, IF(Q4384&gt;-O4385, 0, -O4385 - Q4384*Variables!$B$5))</f>
        <v>0</v>
      </c>
      <c r="S4385">
        <f t="shared" si="412"/>
        <v>0</v>
      </c>
      <c r="T4385">
        <f t="shared" si="413"/>
        <v>0</v>
      </c>
    </row>
    <row r="4386" spans="1:20" x14ac:dyDescent="0.3">
      <c r="A4386" s="3">
        <f t="shared" si="408"/>
        <v>43283</v>
      </c>
      <c r="B4386">
        <v>7</v>
      </c>
      <c r="C4386">
        <v>2</v>
      </c>
      <c r="D4386">
        <v>17</v>
      </c>
      <c r="E4386">
        <v>1</v>
      </c>
      <c r="F4386" s="1">
        <f>VLOOKUP(A4386,Weather!$A$1:$E$366, 5)</f>
        <v>0.3333333333333322</v>
      </c>
      <c r="G4386" s="1">
        <f>VLOOKUP(D4386, Summer!$A$1:$E$25, 2)</f>
        <v>1144.9480592772099</v>
      </c>
      <c r="H4386" s="1">
        <f>VLOOKUP(D4386, Summer!$A$1:$E$25, 3)</f>
        <v>808.38142168622596</v>
      </c>
      <c r="I4386" s="1">
        <f>VLOOKUP(D4386, Summer!$A$1:$E$25, 5)</f>
        <v>371.93450987035499</v>
      </c>
      <c r="J4386" s="1">
        <f t="shared" si="409"/>
        <v>920.57030088322028</v>
      </c>
      <c r="K4386" s="47">
        <f t="shared" si="410"/>
        <v>17.22205116426057</v>
      </c>
      <c r="L4386" s="48">
        <f>Solar!K4403/1000*Variables!$B$3</f>
        <v>17.495449999999998</v>
      </c>
      <c r="M4386">
        <f>IF(E4386=1, VLOOKUP(D4386, Sheet1!$A$2:$C$26, 2), Sheet1!$C$3)</f>
        <v>0.55478000000000005</v>
      </c>
      <c r="N4386" s="1">
        <f>'Electricity Rates'!$J$2</f>
        <v>0.24729999999999999</v>
      </c>
      <c r="O4386" s="145">
        <f>L4386-K4386</f>
        <v>0.27339883573942814</v>
      </c>
      <c r="P4386">
        <f t="shared" si="411"/>
        <v>4.2590132529216387</v>
      </c>
      <c r="Q4386">
        <f>IF(O4386&gt;0, IF(Q4385+O4386*Variables!$B$5&lt;Variables!$B$4, Q4385+O4386*Variables!$B$5, Variables!$B$4), IF(Q4385&gt;-O4386, Q4385+O4386/Variables!$B$5, 0))</f>
        <v>85.54035180752436</v>
      </c>
      <c r="R4386">
        <f>IF(O4386&gt;0, 0, IF(Q4385&gt;-O4386, 0, -O4386 - Q4385*Variables!$B$5))</f>
        <v>0</v>
      </c>
      <c r="S4386">
        <f t="shared" si="412"/>
        <v>0</v>
      </c>
      <c r="T4386">
        <f t="shared" si="413"/>
        <v>0</v>
      </c>
    </row>
    <row r="4387" spans="1:20" x14ac:dyDescent="0.3">
      <c r="A4387" s="3">
        <f t="shared" si="408"/>
        <v>43283</v>
      </c>
      <c r="B4387">
        <v>7</v>
      </c>
      <c r="C4387">
        <v>2</v>
      </c>
      <c r="D4387">
        <v>18</v>
      </c>
      <c r="E4387">
        <v>1</v>
      </c>
      <c r="F4387" s="1">
        <f>VLOOKUP(A4387,Weather!$A$1:$E$366, 5)</f>
        <v>0.3333333333333322</v>
      </c>
      <c r="G4387" s="1">
        <f>VLOOKUP(D4387, Summer!$A$1:$E$25, 2)</f>
        <v>769.75210584620504</v>
      </c>
      <c r="H4387" s="1">
        <f>VLOOKUP(D4387, Summer!$A$1:$E$25, 3)</f>
        <v>572.92139445417001</v>
      </c>
      <c r="I4387" s="1">
        <f>VLOOKUP(D4387, Summer!$A$1:$E$25, 5)</f>
        <v>349.41355840998102</v>
      </c>
      <c r="J4387" s="1">
        <f t="shared" si="409"/>
        <v>638.53163158484813</v>
      </c>
      <c r="K4387" s="47">
        <f t="shared" si="410"/>
        <v>11.945665006357887</v>
      </c>
      <c r="L4387" s="48">
        <f>Solar!K4404/1000*Variables!$B$3</f>
        <v>8.3539500000000011</v>
      </c>
      <c r="M4387">
        <f>IF(E4387=1, VLOOKUP(D4387, Sheet1!$A$2:$C$26, 2), Sheet1!$C$3)</f>
        <v>0.55478000000000005</v>
      </c>
      <c r="N4387" s="1">
        <f>'Electricity Rates'!$J$2</f>
        <v>0.24729999999999999</v>
      </c>
      <c r="O4387" s="145">
        <f>L4387-K4387</f>
        <v>-3.5917150063578855</v>
      </c>
      <c r="P4387">
        <f t="shared" si="411"/>
        <v>2.9541629560723051</v>
      </c>
      <c r="Q4387">
        <f>IF(O4387&gt;0, IF(Q4386+O4387*Variables!$B$5&lt;Variables!$B$4, Q4386+O4387*Variables!$B$5, Variables!$B$4), IF(Q4386&gt;-O4387, Q4386+O4387/Variables!$B$5, 0))</f>
        <v>81.719378396505334</v>
      </c>
      <c r="R4387">
        <f>IF(O4387&gt;0, 0, IF(Q4386&gt;-O4387, 0, -O4387 - Q4386*Variables!$B$5))</f>
        <v>0</v>
      </c>
      <c r="S4387">
        <f t="shared" si="412"/>
        <v>0</v>
      </c>
      <c r="T4387">
        <f t="shared" si="413"/>
        <v>0</v>
      </c>
    </row>
    <row r="4388" spans="1:20" x14ac:dyDescent="0.3">
      <c r="A4388" s="3">
        <f t="shared" si="408"/>
        <v>43283</v>
      </c>
      <c r="B4388">
        <v>7</v>
      </c>
      <c r="C4388">
        <v>2</v>
      </c>
      <c r="D4388">
        <v>19</v>
      </c>
      <c r="E4388">
        <v>1</v>
      </c>
      <c r="F4388" s="1">
        <f>VLOOKUP(A4388,Weather!$A$1:$E$366, 5)</f>
        <v>0.3333333333333322</v>
      </c>
      <c r="G4388" s="1">
        <f>VLOOKUP(D4388, Summer!$A$1:$E$25, 2)</f>
        <v>565.86125451999203</v>
      </c>
      <c r="H4388" s="1">
        <f>VLOOKUP(D4388, Summer!$A$1:$E$25, 3)</f>
        <v>365.77406038600299</v>
      </c>
      <c r="I4388" s="1">
        <f>VLOOKUP(D4388, Summer!$A$1:$E$25, 5)</f>
        <v>331.38683221891199</v>
      </c>
      <c r="J4388" s="1">
        <f t="shared" si="409"/>
        <v>432.46979176399913</v>
      </c>
      <c r="K4388" s="47">
        <f t="shared" si="410"/>
        <v>8.0906551879969157</v>
      </c>
      <c r="L4388" s="48">
        <f>Solar!K4405/1000*Variables!$B$3</f>
        <v>1.9215</v>
      </c>
      <c r="M4388">
        <f>IF(E4388=1, VLOOKUP(D4388, Sheet1!$A$2:$C$26, 2), Sheet1!$C$3)</f>
        <v>0.25796000000000002</v>
      </c>
      <c r="N4388" s="1">
        <f>'Electricity Rates'!$J$2</f>
        <v>0.24729999999999999</v>
      </c>
      <c r="O4388" s="145">
        <f>L4388-K4388</f>
        <v>-6.1691551879969158</v>
      </c>
      <c r="P4388">
        <f t="shared" si="411"/>
        <v>2.0008190279916374</v>
      </c>
      <c r="Q4388">
        <f>IF(O4388&gt;0, IF(Q4387+O4388*Variables!$B$5&lt;Variables!$B$4, Q4387+O4388*Variables!$B$5, Variables!$B$4), IF(Q4387&gt;-O4388, Q4387+O4388/Variables!$B$5, 0))</f>
        <v>75.156447345444789</v>
      </c>
      <c r="R4388">
        <f>IF(O4388&gt;0, 0, IF(Q4387&gt;-O4388, 0, -O4388 - Q4387*Variables!$B$5))</f>
        <v>0</v>
      </c>
      <c r="S4388">
        <f t="shared" si="412"/>
        <v>0</v>
      </c>
      <c r="T4388">
        <f t="shared" si="413"/>
        <v>0</v>
      </c>
    </row>
    <row r="4389" spans="1:20" x14ac:dyDescent="0.3">
      <c r="A4389" s="3">
        <f t="shared" si="408"/>
        <v>43283</v>
      </c>
      <c r="B4389">
        <v>7</v>
      </c>
      <c r="C4389">
        <v>2</v>
      </c>
      <c r="D4389">
        <v>20</v>
      </c>
      <c r="E4389">
        <v>1</v>
      </c>
      <c r="F4389" s="1">
        <f>VLOOKUP(A4389,Weather!$A$1:$E$366, 5)</f>
        <v>0.3333333333333322</v>
      </c>
      <c r="G4389" s="1">
        <f>VLOOKUP(D4389, Summer!$A$1:$E$25, 2)</f>
        <v>459.178981251175</v>
      </c>
      <c r="H4389" s="1">
        <f>VLOOKUP(D4389, Summer!$A$1:$E$25, 3)</f>
        <v>328.41643432967999</v>
      </c>
      <c r="I4389" s="1">
        <f>VLOOKUP(D4389, Summer!$A$1:$E$25, 5)</f>
        <v>326.73316658528501</v>
      </c>
      <c r="J4389" s="1">
        <f t="shared" si="409"/>
        <v>372.00394997017816</v>
      </c>
      <c r="K4389" s="47">
        <f t="shared" si="410"/>
        <v>6.9594587763114912</v>
      </c>
      <c r="L4389" s="48">
        <f>Solar!K4406/1000*Variables!$B$3</f>
        <v>0.24315000000000001</v>
      </c>
      <c r="M4389">
        <f>IF(E4389=1, VLOOKUP(D4389, Sheet1!$A$2:$C$26, 2), Sheet1!$C$3)</f>
        <v>0.25796000000000002</v>
      </c>
      <c r="N4389" s="1">
        <f>'Electricity Rates'!$J$2</f>
        <v>0.24729999999999999</v>
      </c>
      <c r="O4389" s="145">
        <f>L4389-K4389</f>
        <v>-6.7163087763114913</v>
      </c>
      <c r="P4389">
        <f t="shared" si="411"/>
        <v>1.7210741553818316</v>
      </c>
      <c r="Q4389">
        <f>IF(O4389&gt;0, IF(Q4388+O4389*Variables!$B$5&lt;Variables!$B$4, Q4388+O4389*Variables!$B$5, Variables!$B$4), IF(Q4388&gt;-O4389, Q4388+O4389/Variables!$B$5, 0))</f>
        <v>68.011438008943202</v>
      </c>
      <c r="R4389">
        <f>IF(O4389&gt;0, 0, IF(Q4388&gt;-O4389, 0, -O4389 - Q4388*Variables!$B$5))</f>
        <v>0</v>
      </c>
      <c r="S4389">
        <f t="shared" si="412"/>
        <v>0</v>
      </c>
      <c r="T4389">
        <f t="shared" si="413"/>
        <v>0</v>
      </c>
    </row>
    <row r="4390" spans="1:20" x14ac:dyDescent="0.3">
      <c r="A4390" s="3">
        <f t="shared" si="408"/>
        <v>43283</v>
      </c>
      <c r="B4390">
        <v>7</v>
      </c>
      <c r="C4390">
        <v>2</v>
      </c>
      <c r="D4390">
        <v>21</v>
      </c>
      <c r="E4390">
        <v>1</v>
      </c>
      <c r="F4390" s="1">
        <f>VLOOKUP(A4390,Weather!$A$1:$E$366, 5)</f>
        <v>0.3333333333333322</v>
      </c>
      <c r="G4390" s="1">
        <f>VLOOKUP(D4390, Summer!$A$1:$E$25, 2)</f>
        <v>403.43414919632897</v>
      </c>
      <c r="H4390" s="1">
        <f>VLOOKUP(D4390, Summer!$A$1:$E$25, 3)</f>
        <v>305.25297715532997</v>
      </c>
      <c r="I4390" s="1">
        <f>VLOOKUP(D4390, Summer!$A$1:$E$25, 5)</f>
        <v>313.15582306105603</v>
      </c>
      <c r="J4390" s="1">
        <f t="shared" si="409"/>
        <v>337.98003450232954</v>
      </c>
      <c r="K4390" s="47">
        <f t="shared" si="410"/>
        <v>6.3229385535391751</v>
      </c>
      <c r="L4390" s="48">
        <f>Solar!K4407/1000*Variables!$B$3</f>
        <v>0</v>
      </c>
      <c r="M4390">
        <f>IF(E4390=1, VLOOKUP(D4390, Sheet1!$A$2:$C$26, 2), Sheet1!$C$3)</f>
        <v>0.25796000000000002</v>
      </c>
      <c r="N4390" s="1">
        <f>'Electricity Rates'!$J$2</f>
        <v>0.24729999999999999</v>
      </c>
      <c r="O4390" s="145">
        <f>L4390-K4390</f>
        <v>-6.3229385535391751</v>
      </c>
      <c r="P4390">
        <f t="shared" si="411"/>
        <v>1.563662704290238</v>
      </c>
      <c r="Q4390">
        <f>IF(O4390&gt;0, IF(Q4389+O4390*Variables!$B$5&lt;Variables!$B$4, Q4389+O4390*Variables!$B$5, Variables!$B$4), IF(Q4389&gt;-O4390, Q4389+O4390/Variables!$B$5, 0))</f>
        <v>61.284907632837694</v>
      </c>
      <c r="R4390">
        <f>IF(O4390&gt;0, 0, IF(Q4389&gt;-O4390, 0, -O4390 - Q4389*Variables!$B$5))</f>
        <v>0</v>
      </c>
      <c r="S4390">
        <f t="shared" si="412"/>
        <v>0</v>
      </c>
      <c r="T4390">
        <f t="shared" si="413"/>
        <v>0</v>
      </c>
    </row>
    <row r="4391" spans="1:20" x14ac:dyDescent="0.3">
      <c r="A4391" s="3">
        <f t="shared" si="408"/>
        <v>43283</v>
      </c>
      <c r="B4391">
        <v>7</v>
      </c>
      <c r="C4391">
        <v>2</v>
      </c>
      <c r="D4391">
        <v>22</v>
      </c>
      <c r="E4391">
        <v>1</v>
      </c>
      <c r="F4391" s="1">
        <f>VLOOKUP(A4391,Weather!$A$1:$E$366, 5)</f>
        <v>0.3333333333333322</v>
      </c>
      <c r="G4391" s="1">
        <f>VLOOKUP(D4391, Summer!$A$1:$E$25, 2)</f>
        <v>366.19777187885302</v>
      </c>
      <c r="H4391" s="1">
        <f>VLOOKUP(D4391, Summer!$A$1:$E$25, 3)</f>
        <v>263.18917633836901</v>
      </c>
      <c r="I4391" s="1">
        <f>VLOOKUP(D4391, Summer!$A$1:$E$25, 5)</f>
        <v>295.10418431306101</v>
      </c>
      <c r="J4391" s="1">
        <f t="shared" si="409"/>
        <v>297.52537485186355</v>
      </c>
      <c r="K4391" s="47">
        <f t="shared" si="410"/>
        <v>5.5661118150873392</v>
      </c>
      <c r="L4391" s="48">
        <f>Solar!K4408/1000*Variables!$B$3</f>
        <v>0</v>
      </c>
      <c r="M4391">
        <f>IF(E4391=1, VLOOKUP(D4391, Sheet1!$A$2:$C$26, 2), Sheet1!$C$3)</f>
        <v>0.18637999999999999</v>
      </c>
      <c r="N4391" s="1">
        <f>'Electricity Rates'!$J$2</f>
        <v>0.24729999999999999</v>
      </c>
      <c r="O4391" s="145">
        <f>L4391-K4391</f>
        <v>-5.5661118150873392</v>
      </c>
      <c r="P4391">
        <f t="shared" si="411"/>
        <v>1.3764994518710989</v>
      </c>
      <c r="Q4391">
        <f>IF(O4391&gt;0, IF(Q4390+O4391*Variables!$B$5&lt;Variables!$B$4, Q4390+O4391*Variables!$B$5, Variables!$B$4), IF(Q4390&gt;-O4391, Q4390+O4391/Variables!$B$5, 0))</f>
        <v>55.36351208487244</v>
      </c>
      <c r="R4391">
        <f>IF(O4391&gt;0, 0, IF(Q4390&gt;-O4391, 0, -O4391 - Q4390*Variables!$B$5))</f>
        <v>0</v>
      </c>
      <c r="S4391">
        <f t="shared" si="412"/>
        <v>0</v>
      </c>
      <c r="T4391">
        <f t="shared" si="413"/>
        <v>0</v>
      </c>
    </row>
    <row r="4392" spans="1:20" x14ac:dyDescent="0.3">
      <c r="A4392" s="3">
        <f t="shared" si="408"/>
        <v>43283</v>
      </c>
      <c r="B4392">
        <v>7</v>
      </c>
      <c r="C4392">
        <v>2</v>
      </c>
      <c r="D4392">
        <v>23</v>
      </c>
      <c r="E4392">
        <v>1</v>
      </c>
      <c r="F4392" s="1">
        <f>VLOOKUP(A4392,Weather!$A$1:$E$366, 5)</f>
        <v>0.3333333333333322</v>
      </c>
      <c r="G4392" s="1">
        <f>VLOOKUP(D4392, Summer!$A$1:$E$25, 2)</f>
        <v>342.86102460129899</v>
      </c>
      <c r="H4392" s="1">
        <f>VLOOKUP(D4392, Summer!$A$1:$E$25, 3)</f>
        <v>273.02297434567402</v>
      </c>
      <c r="I4392" s="1">
        <f>VLOOKUP(D4392, Summer!$A$1:$E$25, 5)</f>
        <v>281.53182330021599</v>
      </c>
      <c r="J4392" s="1">
        <f t="shared" si="409"/>
        <v>296.30232443088227</v>
      </c>
      <c r="K4392" s="47">
        <f t="shared" si="410"/>
        <v>5.5432309586156494</v>
      </c>
      <c r="L4392" s="48">
        <f>Solar!K4409/1000*Variables!$B$3</f>
        <v>0</v>
      </c>
      <c r="M4392">
        <f>IF(E4392=1, VLOOKUP(D4392, Sheet1!$A$2:$C$26, 2), Sheet1!$C$3)</f>
        <v>0.18637999999999999</v>
      </c>
      <c r="N4392" s="1">
        <f>'Electricity Rates'!$J$2</f>
        <v>0.24729999999999999</v>
      </c>
      <c r="O4392" s="145">
        <f>L4392-K4392</f>
        <v>-5.5432309586156494</v>
      </c>
      <c r="P4392">
        <f t="shared" si="411"/>
        <v>1.3708410160656501</v>
      </c>
      <c r="Q4392">
        <f>IF(O4392&gt;0, IF(Q4391+O4392*Variables!$B$5&lt;Variables!$B$4, Q4391+O4392*Variables!$B$5, Variables!$B$4), IF(Q4391&gt;-O4392, Q4391+O4392/Variables!$B$5, 0))</f>
        <v>49.466457873579195</v>
      </c>
      <c r="R4392">
        <f>IF(O4392&gt;0, 0, IF(Q4391&gt;-O4392, 0, -O4392 - Q4391*Variables!$B$5))</f>
        <v>0</v>
      </c>
      <c r="S4392">
        <f t="shared" si="412"/>
        <v>0</v>
      </c>
      <c r="T4392">
        <f t="shared" si="413"/>
        <v>0</v>
      </c>
    </row>
    <row r="4393" spans="1:20" x14ac:dyDescent="0.3">
      <c r="A4393" s="3">
        <f t="shared" si="408"/>
        <v>43283</v>
      </c>
      <c r="B4393">
        <v>7</v>
      </c>
      <c r="C4393">
        <v>2</v>
      </c>
      <c r="D4393">
        <v>24</v>
      </c>
      <c r="E4393">
        <v>1</v>
      </c>
      <c r="F4393" s="1">
        <f>VLOOKUP(A4393,Weather!$A$1:$E$366, 5)</f>
        <v>0.3333333333333322</v>
      </c>
      <c r="G4393" s="1">
        <f>VLOOKUP(D4393, Summer!$A$1:$E$25, 2)</f>
        <v>310.26482453023402</v>
      </c>
      <c r="H4393" s="1">
        <f>VLOOKUP(D4393, Summer!$A$1:$E$25, 3)</f>
        <v>259.09090909090901</v>
      </c>
      <c r="I4393" s="1">
        <f>VLOOKUP(D4393, Summer!$A$1:$E$25, 5)</f>
        <v>276.86321013243497</v>
      </c>
      <c r="J4393" s="1">
        <f t="shared" si="409"/>
        <v>276.14888090401729</v>
      </c>
      <c r="K4393" s="47">
        <f t="shared" si="410"/>
        <v>5.166199856023372</v>
      </c>
      <c r="L4393" s="48">
        <f>Solar!K4410/1000*Variables!$B$3</f>
        <v>0</v>
      </c>
      <c r="M4393">
        <f>IF(E4393=1, VLOOKUP(D4393, Sheet1!$A$2:$C$26, 2), Sheet1!$C$3)</f>
        <v>0.18637999999999999</v>
      </c>
      <c r="N4393" s="1">
        <f>'Electricity Rates'!$J$2</f>
        <v>0.24729999999999999</v>
      </c>
      <c r="O4393" s="145">
        <f>L4393-K4393</f>
        <v>-5.166199856023372</v>
      </c>
      <c r="P4393">
        <f t="shared" si="411"/>
        <v>1.2776012243945798</v>
      </c>
      <c r="Q4393">
        <f>IF(O4393&gt;0, IF(Q4392+O4393*Variables!$B$5&lt;Variables!$B$4, Q4392+O4393*Variables!$B$5, Variables!$B$4), IF(Q4392&gt;-O4393, Q4392+O4393/Variables!$B$5, 0))</f>
        <v>43.970500579937308</v>
      </c>
      <c r="R4393">
        <f>IF(O4393&gt;0, 0, IF(Q4392&gt;-O4393, 0, -O4393 - Q4392*Variables!$B$5))</f>
        <v>0</v>
      </c>
      <c r="S4393">
        <f t="shared" si="412"/>
        <v>0</v>
      </c>
      <c r="T4393">
        <f t="shared" si="413"/>
        <v>0</v>
      </c>
    </row>
    <row r="4394" spans="1:20" x14ac:dyDescent="0.3">
      <c r="A4394" s="3">
        <f t="shared" si="408"/>
        <v>43284</v>
      </c>
      <c r="B4394">
        <v>7</v>
      </c>
      <c r="C4394">
        <v>3</v>
      </c>
      <c r="D4394">
        <v>1</v>
      </c>
      <c r="E4394">
        <v>1</v>
      </c>
      <c r="F4394" s="1">
        <f>VLOOKUP(A4394,Weather!$A$1:$E$366, 5)</f>
        <v>0.3333333333333322</v>
      </c>
      <c r="G4394" s="1">
        <f>VLOOKUP(D4394, Summer!$A$1:$E$25, 2)</f>
        <v>305.44698283970399</v>
      </c>
      <c r="H4394" s="1">
        <f>VLOOKUP(D4394, Summer!$A$1:$E$25, 3)</f>
        <v>264.36707082495798</v>
      </c>
      <c r="I4394" s="1">
        <f>VLOOKUP(D4394, Summer!$A$1:$E$25, 5)</f>
        <v>276.703769768114</v>
      </c>
      <c r="J4394" s="1">
        <f t="shared" si="409"/>
        <v>278.0603748298733</v>
      </c>
      <c r="K4394" s="47">
        <f t="shared" si="410"/>
        <v>5.2019601300183949</v>
      </c>
      <c r="L4394" s="48">
        <f>Solar!K4411/1000*Variables!$B$3</f>
        <v>0</v>
      </c>
      <c r="M4394">
        <f>IF(E4394=1, VLOOKUP(D4394, Sheet1!$A$2:$C$26, 2), Sheet1!$C$3)</f>
        <v>0.18637999999999999</v>
      </c>
      <c r="N4394" s="1">
        <f>'Electricity Rates'!$J$2</f>
        <v>0.24729999999999999</v>
      </c>
      <c r="O4394" s="145">
        <f>L4394-K4394</f>
        <v>-5.2019601300183949</v>
      </c>
      <c r="P4394">
        <f t="shared" si="411"/>
        <v>1.286444740153549</v>
      </c>
      <c r="Q4394">
        <f>IF(O4394&gt;0, IF(Q4393+O4394*Variables!$B$5&lt;Variables!$B$4, Q4393+O4394*Variables!$B$5, Variables!$B$4), IF(Q4393&gt;-O4394, Q4393+O4394/Variables!$B$5, 0))</f>
        <v>38.43650044161987</v>
      </c>
      <c r="R4394">
        <f>IF(O4394&gt;0, 0, IF(Q4393&gt;-O4394, 0, -O4394 - Q4393*Variables!$B$5))</f>
        <v>0</v>
      </c>
      <c r="S4394">
        <f t="shared" si="412"/>
        <v>0</v>
      </c>
      <c r="T4394">
        <f t="shared" si="413"/>
        <v>0</v>
      </c>
    </row>
    <row r="4395" spans="1:20" x14ac:dyDescent="0.3">
      <c r="A4395" s="3">
        <f t="shared" si="408"/>
        <v>43284</v>
      </c>
      <c r="B4395">
        <v>7</v>
      </c>
      <c r="C4395">
        <v>3</v>
      </c>
      <c r="D4395">
        <v>2</v>
      </c>
      <c r="E4395">
        <v>1</v>
      </c>
      <c r="F4395" s="1">
        <f>VLOOKUP(A4395,Weather!$A$1:$E$366, 5)</f>
        <v>0.3333333333333322</v>
      </c>
      <c r="G4395" s="1">
        <f>VLOOKUP(D4395, Summer!$A$1:$E$25, 2)</f>
        <v>286.71906025959902</v>
      </c>
      <c r="H4395" s="1">
        <f>VLOOKUP(D4395, Summer!$A$1:$E$25, 3)</f>
        <v>260.03911906460002</v>
      </c>
      <c r="I4395" s="1">
        <f>VLOOKUP(D4395, Summer!$A$1:$E$25, 5)</f>
        <v>276.50446931271199</v>
      </c>
      <c r="J4395" s="1">
        <f t="shared" si="409"/>
        <v>268.93243279626631</v>
      </c>
      <c r="K4395" s="47">
        <f t="shared" si="410"/>
        <v>5.0311943725565698</v>
      </c>
      <c r="L4395" s="48">
        <f>Solar!K4412/1000*Variables!$B$3</f>
        <v>0</v>
      </c>
      <c r="M4395">
        <f>IF(E4395=1, VLOOKUP(D4395, Sheet1!$A$2:$C$26, 2), Sheet1!$C$3)</f>
        <v>0.18637999999999999</v>
      </c>
      <c r="N4395" s="1">
        <f>'Electricity Rates'!$J$2</f>
        <v>0.24729999999999999</v>
      </c>
      <c r="O4395" s="145">
        <f>L4395-K4395</f>
        <v>-5.0311943725565698</v>
      </c>
      <c r="P4395">
        <f t="shared" si="411"/>
        <v>1.2442143683332396</v>
      </c>
      <c r="Q4395">
        <f>IF(O4395&gt;0, IF(Q4394+O4395*Variables!$B$5&lt;Variables!$B$4, Q4394+O4395*Variables!$B$5, Variables!$B$4), IF(Q4394&gt;-O4395, Q4394+O4395/Variables!$B$5, 0))</f>
        <v>33.084166002729901</v>
      </c>
      <c r="R4395">
        <f>IF(O4395&gt;0, 0, IF(Q4394&gt;-O4395, 0, -O4395 - Q4394*Variables!$B$5))</f>
        <v>0</v>
      </c>
      <c r="S4395">
        <f t="shared" si="412"/>
        <v>0</v>
      </c>
      <c r="T4395">
        <f t="shared" si="413"/>
        <v>0</v>
      </c>
    </row>
    <row r="4396" spans="1:20" x14ac:dyDescent="0.3">
      <c r="A4396" s="3">
        <f t="shared" si="408"/>
        <v>43284</v>
      </c>
      <c r="B4396">
        <v>7</v>
      </c>
      <c r="C4396">
        <v>3</v>
      </c>
      <c r="D4396">
        <v>3</v>
      </c>
      <c r="E4396">
        <v>1</v>
      </c>
      <c r="F4396" s="1">
        <f>VLOOKUP(A4396,Weather!$A$1:$E$366, 5)</f>
        <v>0.3333333333333322</v>
      </c>
      <c r="G4396" s="1">
        <f>VLOOKUP(D4396, Summer!$A$1:$E$25, 2)</f>
        <v>272.63131492590298</v>
      </c>
      <c r="H4396" s="1">
        <f>VLOOKUP(D4396, Summer!$A$1:$E$25, 3)</f>
        <v>241.571030279452</v>
      </c>
      <c r="I4396" s="1">
        <f>VLOOKUP(D4396, Summer!$A$1:$E$25, 5)</f>
        <v>276.33008141423602</v>
      </c>
      <c r="J4396" s="1">
        <f t="shared" si="409"/>
        <v>251.92445849493564</v>
      </c>
      <c r="K4396" s="47">
        <f t="shared" si="410"/>
        <v>4.7130087833224632</v>
      </c>
      <c r="L4396" s="48">
        <f>Solar!K4413/1000*Variables!$B$3</f>
        <v>0</v>
      </c>
      <c r="M4396">
        <f>IF(E4396=1, VLOOKUP(D4396, Sheet1!$A$2:$C$26, 2), Sheet1!$C$3)</f>
        <v>0.18637999999999999</v>
      </c>
      <c r="N4396" s="1">
        <f>'Electricity Rates'!$J$2</f>
        <v>0.24729999999999999</v>
      </c>
      <c r="O4396" s="145">
        <f>L4396-K4396</f>
        <v>-4.7130087833224632</v>
      </c>
      <c r="P4396">
        <f t="shared" si="411"/>
        <v>1.1655270721156452</v>
      </c>
      <c r="Q4396">
        <f>IF(O4396&gt;0, IF(Q4395+O4396*Variables!$B$5&lt;Variables!$B$4, Q4395+O4396*Variables!$B$5, Variables!$B$4), IF(Q4395&gt;-O4396, Q4395+O4396/Variables!$B$5, 0))</f>
        <v>28.070326871535791</v>
      </c>
      <c r="R4396">
        <f>IF(O4396&gt;0, 0, IF(Q4395&gt;-O4396, 0, -O4396 - Q4395*Variables!$B$5))</f>
        <v>0</v>
      </c>
      <c r="S4396">
        <f t="shared" si="412"/>
        <v>0</v>
      </c>
      <c r="T4396">
        <f t="shared" si="413"/>
        <v>0</v>
      </c>
    </row>
    <row r="4397" spans="1:20" x14ac:dyDescent="0.3">
      <c r="A4397" s="3">
        <f t="shared" si="408"/>
        <v>43284</v>
      </c>
      <c r="B4397">
        <v>7</v>
      </c>
      <c r="C4397">
        <v>3</v>
      </c>
      <c r="D4397">
        <v>4</v>
      </c>
      <c r="E4397">
        <v>1</v>
      </c>
      <c r="F4397" s="1">
        <f>VLOOKUP(A4397,Weather!$A$1:$E$366, 5)</f>
        <v>0.3333333333333322</v>
      </c>
      <c r="G4397" s="1">
        <f>VLOOKUP(D4397, Summer!$A$1:$E$25, 2)</f>
        <v>286.33237882239803</v>
      </c>
      <c r="H4397" s="1">
        <f>VLOOKUP(D4397, Summer!$A$1:$E$25, 3)</f>
        <v>256.10019667595998</v>
      </c>
      <c r="I4397" s="1">
        <f>VLOOKUP(D4397, Summer!$A$1:$E$25, 5)</f>
        <v>276.13078095883401</v>
      </c>
      <c r="J4397" s="1">
        <f t="shared" si="409"/>
        <v>266.17759072477264</v>
      </c>
      <c r="K4397" s="47">
        <f t="shared" si="410"/>
        <v>4.9796567213210237</v>
      </c>
      <c r="L4397" s="48">
        <f>Solar!K4414/1000*Variables!$B$3</f>
        <v>0</v>
      </c>
      <c r="M4397">
        <f>IF(E4397=1, VLOOKUP(D4397, Sheet1!$A$2:$C$26, 2), Sheet1!$C$3)</f>
        <v>0.18637999999999999</v>
      </c>
      <c r="N4397" s="1">
        <f>'Electricity Rates'!$J$2</f>
        <v>0.24729999999999999</v>
      </c>
      <c r="O4397" s="145">
        <f>L4397-K4397</f>
        <v>-4.9796567213210237</v>
      </c>
      <c r="P4397">
        <f t="shared" si="411"/>
        <v>1.2314691071826891</v>
      </c>
      <c r="Q4397">
        <f>IF(O4397&gt;0, IF(Q4396+O4397*Variables!$B$5&lt;Variables!$B$4, Q4396+O4397*Variables!$B$5, Variables!$B$4), IF(Q4396&gt;-O4397, Q4396+O4397/Variables!$B$5, 0))</f>
        <v>22.772819721194274</v>
      </c>
      <c r="R4397">
        <f>IF(O4397&gt;0, 0, IF(Q4396&gt;-O4397, 0, -O4397 - Q4396*Variables!$B$5))</f>
        <v>0</v>
      </c>
      <c r="S4397">
        <f t="shared" si="412"/>
        <v>0</v>
      </c>
      <c r="T4397">
        <f t="shared" si="413"/>
        <v>0</v>
      </c>
    </row>
    <row r="4398" spans="1:20" x14ac:dyDescent="0.3">
      <c r="A4398" s="3">
        <f t="shared" si="408"/>
        <v>43284</v>
      </c>
      <c r="B4398">
        <v>7</v>
      </c>
      <c r="C4398">
        <v>3</v>
      </c>
      <c r="D4398">
        <v>5</v>
      </c>
      <c r="E4398">
        <v>1</v>
      </c>
      <c r="F4398" s="1">
        <f>VLOOKUP(A4398,Weather!$A$1:$E$366, 5)</f>
        <v>0.3333333333333322</v>
      </c>
      <c r="G4398" s="1">
        <f>VLOOKUP(D4398, Summer!$A$1:$E$25, 2)</f>
        <v>323.19252555232703</v>
      </c>
      <c r="H4398" s="1">
        <f>VLOOKUP(D4398, Summer!$A$1:$E$25, 3)</f>
        <v>290.90909090909099</v>
      </c>
      <c r="I4398" s="1">
        <f>VLOOKUP(D4398, Summer!$A$1:$E$25, 5)</f>
        <v>275.93148050343302</v>
      </c>
      <c r="J4398" s="1">
        <f t="shared" si="409"/>
        <v>301.67023579016961</v>
      </c>
      <c r="K4398" s="47">
        <f t="shared" si="410"/>
        <v>5.6436539724649624</v>
      </c>
      <c r="L4398" s="48">
        <f>Solar!K4415/1000*Variables!$B$3</f>
        <v>0</v>
      </c>
      <c r="M4398">
        <f>IF(E4398=1, VLOOKUP(D4398, Sheet1!$A$2:$C$26, 2), Sheet1!$C$3)</f>
        <v>0.18637999999999999</v>
      </c>
      <c r="N4398" s="1">
        <f>'Electricity Rates'!$J$2</f>
        <v>0.24729999999999999</v>
      </c>
      <c r="O4398" s="145">
        <f>L4398-K4398</f>
        <v>-5.6436539724649624</v>
      </c>
      <c r="P4398">
        <f t="shared" si="411"/>
        <v>1.395675627390585</v>
      </c>
      <c r="Q4398">
        <f>IF(O4398&gt;0, IF(Q4397+O4398*Variables!$B$5&lt;Variables!$B$4, Q4397+O4398*Variables!$B$5, Variables!$B$4), IF(Q4397&gt;-O4398, Q4397+O4398/Variables!$B$5, 0))</f>
        <v>16.768932516444313</v>
      </c>
      <c r="R4398">
        <f>IF(O4398&gt;0, 0, IF(Q4397&gt;-O4398, 0, -O4398 - Q4397*Variables!$B$5))</f>
        <v>0</v>
      </c>
      <c r="S4398">
        <f t="shared" si="412"/>
        <v>0</v>
      </c>
      <c r="T4398">
        <f t="shared" si="413"/>
        <v>0</v>
      </c>
    </row>
    <row r="4399" spans="1:20" x14ac:dyDescent="0.3">
      <c r="A4399" s="3">
        <f t="shared" si="408"/>
        <v>43284</v>
      </c>
      <c r="B4399">
        <v>7</v>
      </c>
      <c r="C4399">
        <v>3</v>
      </c>
      <c r="D4399">
        <v>6</v>
      </c>
      <c r="E4399">
        <v>1</v>
      </c>
      <c r="F4399" s="1">
        <f>VLOOKUP(A4399,Weather!$A$1:$E$366, 5)</f>
        <v>0.3333333333333322</v>
      </c>
      <c r="G4399" s="1">
        <f>VLOOKUP(D4399, Summer!$A$1:$E$25, 2)</f>
        <v>420.20776289112302</v>
      </c>
      <c r="H4399" s="1">
        <f>VLOOKUP(D4399, Summer!$A$1:$E$25, 3)</f>
        <v>354.54545454545399</v>
      </c>
      <c r="I4399" s="1">
        <f>VLOOKUP(D4399, Summer!$A$1:$E$25, 5)</f>
        <v>244.50179868660999</v>
      </c>
      <c r="J4399" s="1">
        <f t="shared" si="409"/>
        <v>376.43289066067695</v>
      </c>
      <c r="K4399" s="47">
        <f t="shared" si="410"/>
        <v>7.0423155044745274</v>
      </c>
      <c r="L4399" s="48">
        <f>Solar!K4416/1000*Variables!$B$3</f>
        <v>0.99520000000000008</v>
      </c>
      <c r="M4399">
        <f>IF(E4399=1, VLOOKUP(D4399, Sheet1!$A$2:$C$26, 2), Sheet1!$C$3)</f>
        <v>0.18637999999999999</v>
      </c>
      <c r="N4399" s="1">
        <f>'Electricity Rates'!$J$2</f>
        <v>0.24729999999999999</v>
      </c>
      <c r="O4399" s="145">
        <f>L4399-K4399</f>
        <v>-6.0471155044745277</v>
      </c>
      <c r="P4399">
        <f t="shared" si="411"/>
        <v>1.7415646242565506</v>
      </c>
      <c r="Q4399">
        <f>IF(O4399&gt;0, IF(Q4398+O4399*Variables!$B$5&lt;Variables!$B$4, Q4398+O4399*Variables!$B$5, Variables!$B$4), IF(Q4398&gt;-O4399, Q4398+O4399/Variables!$B$5, 0))</f>
        <v>10.335830915939496</v>
      </c>
      <c r="R4399">
        <f>IF(O4399&gt;0, 0, IF(Q4398&gt;-O4399, 0, -O4399 - Q4398*Variables!$B$5))</f>
        <v>0</v>
      </c>
      <c r="S4399">
        <f t="shared" si="412"/>
        <v>0</v>
      </c>
      <c r="T4399">
        <f t="shared" si="413"/>
        <v>0</v>
      </c>
    </row>
    <row r="4400" spans="1:20" x14ac:dyDescent="0.3">
      <c r="A4400" s="3">
        <f t="shared" si="408"/>
        <v>43284</v>
      </c>
      <c r="B4400">
        <v>7</v>
      </c>
      <c r="C4400">
        <v>3</v>
      </c>
      <c r="D4400">
        <v>7</v>
      </c>
      <c r="E4400">
        <v>1</v>
      </c>
      <c r="F4400" s="1">
        <f>VLOOKUP(A4400,Weather!$A$1:$E$366, 5)</f>
        <v>0.3333333333333322</v>
      </c>
      <c r="G4400" s="1">
        <f>VLOOKUP(D4400, Summer!$A$1:$E$25, 2)</f>
        <v>767.23345107957198</v>
      </c>
      <c r="H4400" s="1">
        <f>VLOOKUP(D4400, Summer!$A$1:$E$25, 3)</f>
        <v>587.45596403639502</v>
      </c>
      <c r="I4400" s="1">
        <f>VLOOKUP(D4400, Summer!$A$1:$E$25, 5)</f>
        <v>275.57273968370998</v>
      </c>
      <c r="J4400" s="1">
        <f t="shared" si="409"/>
        <v>647.38179305078711</v>
      </c>
      <c r="K4400" s="47">
        <f t="shared" si="410"/>
        <v>12.111234038328757</v>
      </c>
      <c r="L4400" s="48">
        <f>Solar!K4417/1000*Variables!$B$3</f>
        <v>4.7106000000000003</v>
      </c>
      <c r="M4400">
        <f>IF(E4400=1, VLOOKUP(D4400, Sheet1!$A$2:$C$26, 2), Sheet1!$C$3)</f>
        <v>0.18637999999999999</v>
      </c>
      <c r="N4400" s="1">
        <f>'Electricity Rates'!$J$2</f>
        <v>0.24729999999999999</v>
      </c>
      <c r="O4400" s="145">
        <f>L4400-K4400</f>
        <v>-7.4006340383287563</v>
      </c>
      <c r="P4400">
        <f t="shared" si="411"/>
        <v>2.9951081776787016</v>
      </c>
      <c r="Q4400">
        <f>IF(O4400&gt;0, IF(Q4399+O4400*Variables!$B$5&lt;Variables!$B$4, Q4399+O4400*Variables!$B$5, Variables!$B$4), IF(Q4399&gt;-O4400, Q4399+O4400/Variables!$B$5, 0))</f>
        <v>2.4628159815472017</v>
      </c>
      <c r="R4400">
        <f>IF(O4400&gt;0, 0, IF(Q4399&gt;-O4400, 0, -O4400 - Q4399*Variables!$B$5))</f>
        <v>0</v>
      </c>
      <c r="S4400">
        <f t="shared" si="412"/>
        <v>0</v>
      </c>
      <c r="T4400">
        <f t="shared" si="413"/>
        <v>0</v>
      </c>
    </row>
    <row r="4401" spans="1:20" x14ac:dyDescent="0.3">
      <c r="A4401" s="3">
        <f t="shared" si="408"/>
        <v>43284</v>
      </c>
      <c r="B4401">
        <v>7</v>
      </c>
      <c r="C4401">
        <v>3</v>
      </c>
      <c r="D4401">
        <v>8</v>
      </c>
      <c r="E4401">
        <v>1</v>
      </c>
      <c r="F4401" s="1">
        <f>VLOOKUP(A4401,Weather!$A$1:$E$366, 5)</f>
        <v>0.3333333333333322</v>
      </c>
      <c r="G4401" s="1">
        <f>VLOOKUP(D4401, Summer!$A$1:$E$25, 2)</f>
        <v>1109.6398637209199</v>
      </c>
      <c r="H4401" s="1">
        <f>VLOOKUP(D4401, Summer!$A$1:$E$25, 3)</f>
        <v>814.26008774773595</v>
      </c>
      <c r="I4401" s="1">
        <f>VLOOKUP(D4401, Summer!$A$1:$E$25, 5)</f>
        <v>328.96533168578299</v>
      </c>
      <c r="J4401" s="1">
        <f t="shared" si="409"/>
        <v>912.72001307213031</v>
      </c>
      <c r="K4401" s="47">
        <f t="shared" si="410"/>
        <v>17.075187792493036</v>
      </c>
      <c r="L4401" s="48">
        <f>Solar!K4418/1000*Variables!$B$3</f>
        <v>13.363550000000002</v>
      </c>
      <c r="M4401">
        <f>IF(E4401=1, VLOOKUP(D4401, Sheet1!$A$2:$C$26, 2), Sheet1!$C$3)</f>
        <v>0.18637999999999999</v>
      </c>
      <c r="N4401" s="1">
        <f>'Electricity Rates'!$J$2</f>
        <v>0.24729999999999999</v>
      </c>
      <c r="O4401" s="145">
        <f>L4401-K4401</f>
        <v>-3.7116377924930344</v>
      </c>
      <c r="P4401">
        <f t="shared" si="411"/>
        <v>4.222693941083528</v>
      </c>
      <c r="Q4401">
        <f>IF(O4401&gt;0, IF(Q4400+O4401*Variables!$B$5&lt;Variables!$B$4, Q4400+O4401*Variables!$B$5, Variables!$B$4), IF(Q4400&gt;-O4401, Q4400+O4401/Variables!$B$5, 0))</f>
        <v>0</v>
      </c>
      <c r="R4401">
        <f>IF(O4401&gt;0, 0, IF(Q4400&gt;-O4401, 0, -O4401 - Q4400*Variables!$B$5))</f>
        <v>1.396590769838665</v>
      </c>
      <c r="S4401">
        <f t="shared" si="412"/>
        <v>0.26029658768253039</v>
      </c>
      <c r="T4401">
        <f t="shared" si="413"/>
        <v>0</v>
      </c>
    </row>
    <row r="4402" spans="1:20" x14ac:dyDescent="0.3">
      <c r="A4402" s="3">
        <f t="shared" si="408"/>
        <v>43284</v>
      </c>
      <c r="B4402">
        <v>7</v>
      </c>
      <c r="C4402">
        <v>3</v>
      </c>
      <c r="D4402">
        <v>9</v>
      </c>
      <c r="E4402">
        <v>1</v>
      </c>
      <c r="F4402" s="1">
        <f>VLOOKUP(A4402,Weather!$A$1:$E$366, 5)</f>
        <v>0.3333333333333322</v>
      </c>
      <c r="G4402" s="1">
        <f>VLOOKUP(D4402, Summer!$A$1:$E$25, 2)</f>
        <v>1322.40871182827</v>
      </c>
      <c r="H4402" s="1">
        <f>VLOOKUP(D4402, Summer!$A$1:$E$25, 3)</f>
        <v>1017.49011217013</v>
      </c>
      <c r="I4402" s="1">
        <f>VLOOKUP(D4402, Summer!$A$1:$E$25, 5)</f>
        <v>386.82225388885001</v>
      </c>
      <c r="J4402" s="1">
        <f t="shared" si="409"/>
        <v>1119.1296453895097</v>
      </c>
      <c r="K4402" s="47">
        <f t="shared" si="410"/>
        <v>20.936704121181403</v>
      </c>
      <c r="L4402" s="48">
        <f>Solar!K4419/1000*Variables!$B$3</f>
        <v>16.661850000000001</v>
      </c>
      <c r="M4402">
        <f>IF(E4402=1, VLOOKUP(D4402, Sheet1!$A$2:$C$26, 2), Sheet1!$C$3)</f>
        <v>0.25796000000000002</v>
      </c>
      <c r="N4402" s="1">
        <f>'Electricity Rates'!$J$2</f>
        <v>0.24729999999999999</v>
      </c>
      <c r="O4402" s="145">
        <f>L4402-K4402</f>
        <v>-4.2748541211814022</v>
      </c>
      <c r="P4402">
        <f t="shared" si="411"/>
        <v>5.1776469291681613</v>
      </c>
      <c r="Q4402">
        <f>IF(O4402&gt;0, IF(Q4401+O4402*Variables!$B$5&lt;Variables!$B$4, Q4401+O4402*Variables!$B$5, Variables!$B$4), IF(Q4401&gt;-O4402, Q4401+O4402/Variables!$B$5, 0))</f>
        <v>0</v>
      </c>
      <c r="R4402">
        <f>IF(O4402&gt;0, 0, IF(Q4401&gt;-O4402, 0, -O4402 - Q4401*Variables!$B$5))</f>
        <v>4.2748541211814022</v>
      </c>
      <c r="S4402">
        <f t="shared" si="412"/>
        <v>1.1027413690999546</v>
      </c>
      <c r="T4402">
        <f t="shared" si="413"/>
        <v>0</v>
      </c>
    </row>
    <row r="4403" spans="1:20" x14ac:dyDescent="0.3">
      <c r="A4403" s="3">
        <f t="shared" si="408"/>
        <v>43284</v>
      </c>
      <c r="B4403">
        <v>7</v>
      </c>
      <c r="C4403">
        <v>3</v>
      </c>
      <c r="D4403">
        <v>10</v>
      </c>
      <c r="E4403">
        <v>1</v>
      </c>
      <c r="F4403" s="1">
        <f>VLOOKUP(A4403,Weather!$A$1:$E$366, 5)</f>
        <v>0.3333333333333322</v>
      </c>
      <c r="G4403" s="1">
        <f>VLOOKUP(D4403, Summer!$A$1:$E$25, 2)</f>
        <v>1424.0693518383</v>
      </c>
      <c r="H4403" s="1">
        <f>VLOOKUP(D4403, Summer!$A$1:$E$25, 3)</f>
        <v>1069.7659339946799</v>
      </c>
      <c r="I4403" s="1">
        <f>VLOOKUP(D4403, Summer!$A$1:$E$25, 5)</f>
        <v>417.88322986318002</v>
      </c>
      <c r="J4403" s="1">
        <f t="shared" si="409"/>
        <v>1187.8670732758862</v>
      </c>
      <c r="K4403" s="47">
        <f t="shared" si="410"/>
        <v>22.222645562941018</v>
      </c>
      <c r="L4403" s="48">
        <f>Solar!K4420/1000*Variables!$B$3</f>
        <v>25.279499999999999</v>
      </c>
      <c r="M4403">
        <f>IF(E4403=1, VLOOKUP(D4403, Sheet1!$A$2:$C$26, 2), Sheet1!$C$3)</f>
        <v>0.25796000000000002</v>
      </c>
      <c r="N4403" s="1">
        <f>'Electricity Rates'!$J$2</f>
        <v>0.24729999999999999</v>
      </c>
      <c r="O4403" s="145">
        <f>L4403-K4403</f>
        <v>3.0568544370589805</v>
      </c>
      <c r="P4403">
        <f t="shared" si="411"/>
        <v>5.495660247715314</v>
      </c>
      <c r="Q4403">
        <f>IF(O4403&gt;0, IF(Q4402+O4403*Variables!$B$5&lt;Variables!$B$4, Q4402+O4403*Variables!$B$5, Variables!$B$4), IF(Q4402&gt;-O4403, Q4402+O4403/Variables!$B$5, 0))</f>
        <v>2.8734431708354413</v>
      </c>
      <c r="R4403">
        <f>IF(O4403&gt;0, 0, IF(Q4402&gt;-O4403, 0, -O4403 - Q4402*Variables!$B$5))</f>
        <v>0</v>
      </c>
      <c r="S4403">
        <f t="shared" si="412"/>
        <v>0</v>
      </c>
      <c r="T4403">
        <f t="shared" si="413"/>
        <v>0</v>
      </c>
    </row>
    <row r="4404" spans="1:20" x14ac:dyDescent="0.3">
      <c r="A4404" s="3">
        <f t="shared" si="408"/>
        <v>43284</v>
      </c>
      <c r="B4404">
        <v>7</v>
      </c>
      <c r="C4404">
        <v>3</v>
      </c>
      <c r="D4404">
        <v>11</v>
      </c>
      <c r="E4404">
        <v>1</v>
      </c>
      <c r="F4404" s="1">
        <f>VLOOKUP(A4404,Weather!$A$1:$E$366, 5)</f>
        <v>0.3333333333333322</v>
      </c>
      <c r="G4404" s="1">
        <f>VLOOKUP(D4404, Summer!$A$1:$E$25, 2)</f>
        <v>1497.9516334678001</v>
      </c>
      <c r="H4404" s="1">
        <f>VLOOKUP(D4404, Summer!$A$1:$E$25, 3)</f>
        <v>1079.6213447448599</v>
      </c>
      <c r="I4404" s="1">
        <f>VLOOKUP(D4404, Summer!$A$1:$E$25, 5)</f>
        <v>435.54125021175599</v>
      </c>
      <c r="J4404" s="1">
        <f t="shared" si="409"/>
        <v>1219.0647743191728</v>
      </c>
      <c r="K4404" s="47">
        <f t="shared" si="410"/>
        <v>22.806292898792826</v>
      </c>
      <c r="L4404" s="48">
        <f>Solar!K4421/1000*Variables!$B$3</f>
        <v>30.755200000000006</v>
      </c>
      <c r="M4404">
        <f>IF(E4404=1, VLOOKUP(D4404, Sheet1!$A$2:$C$26, 2), Sheet1!$C$3)</f>
        <v>0.25796000000000002</v>
      </c>
      <c r="N4404" s="1">
        <f>'Electricity Rates'!$J$2</f>
        <v>0.24729999999999999</v>
      </c>
      <c r="O4404" s="145">
        <f>L4404-K4404</f>
        <v>7.9489071012071797</v>
      </c>
      <c r="P4404">
        <f t="shared" si="411"/>
        <v>5.6399962338714653</v>
      </c>
      <c r="Q4404">
        <f>IF(O4404&gt;0, IF(Q4403+O4404*Variables!$B$5&lt;Variables!$B$4, Q4403+O4404*Variables!$B$5, Variables!$B$4), IF(Q4403&gt;-O4404, Q4403+O4404/Variables!$B$5, 0))</f>
        <v>10.345415845970189</v>
      </c>
      <c r="R4404">
        <f>IF(O4404&gt;0, 0, IF(Q4403&gt;-O4404, 0, -O4404 - Q4403*Variables!$B$5))</f>
        <v>0</v>
      </c>
      <c r="S4404">
        <f t="shared" si="412"/>
        <v>0</v>
      </c>
      <c r="T4404">
        <f t="shared" si="413"/>
        <v>0</v>
      </c>
    </row>
    <row r="4405" spans="1:20" x14ac:dyDescent="0.3">
      <c r="A4405" s="3">
        <f t="shared" si="408"/>
        <v>43284</v>
      </c>
      <c r="B4405">
        <v>7</v>
      </c>
      <c r="C4405">
        <v>3</v>
      </c>
      <c r="D4405">
        <v>12</v>
      </c>
      <c r="E4405">
        <v>1</v>
      </c>
      <c r="F4405" s="1">
        <f>VLOOKUP(A4405,Weather!$A$1:$E$366, 5)</f>
        <v>0.3333333333333322</v>
      </c>
      <c r="G4405" s="1">
        <f>VLOOKUP(D4405, Summer!$A$1:$E$25, 2)</f>
        <v>1553.30978408544</v>
      </c>
      <c r="H4405" s="1">
        <f>VLOOKUP(D4405, Summer!$A$1:$E$25, 3)</f>
        <v>1117.7462231731799</v>
      </c>
      <c r="I4405" s="1">
        <f>VLOOKUP(D4405, Summer!$A$1:$E$25, 5)</f>
        <v>435.36187980189499</v>
      </c>
      <c r="J4405" s="1">
        <f t="shared" si="409"/>
        <v>1262.9340768105994</v>
      </c>
      <c r="K4405" s="47">
        <f t="shared" si="410"/>
        <v>23.627000857025791</v>
      </c>
      <c r="L4405" s="48">
        <f>Solar!K4422/1000*Variables!$B$3</f>
        <v>34.290350000000004</v>
      </c>
      <c r="M4405">
        <f>IF(E4405=1, VLOOKUP(D4405, Sheet1!$A$2:$C$26, 2), Sheet1!$C$3)</f>
        <v>0.25796000000000002</v>
      </c>
      <c r="N4405" s="1">
        <f>'Electricity Rates'!$J$2</f>
        <v>0.24729999999999999</v>
      </c>
      <c r="O4405" s="145">
        <f>L4405-K4405</f>
        <v>10.663349142974212</v>
      </c>
      <c r="P4405">
        <f t="shared" si="411"/>
        <v>5.8429573119424782</v>
      </c>
      <c r="Q4405">
        <f>IF(O4405&gt;0, IF(Q4404+O4405*Variables!$B$5&lt;Variables!$B$4, Q4404+O4405*Variables!$B$5, Variables!$B$4), IF(Q4404&gt;-O4405, Q4404+O4405/Variables!$B$5, 0))</f>
        <v>20.368964040365945</v>
      </c>
      <c r="R4405">
        <f>IF(O4405&gt;0, 0, IF(Q4404&gt;-O4405, 0, -O4405 - Q4404*Variables!$B$5))</f>
        <v>0</v>
      </c>
      <c r="S4405">
        <f t="shared" si="412"/>
        <v>0</v>
      </c>
      <c r="T4405">
        <f t="shared" si="413"/>
        <v>0</v>
      </c>
    </row>
    <row r="4406" spans="1:20" x14ac:dyDescent="0.3">
      <c r="A4406" s="3">
        <f t="shared" si="408"/>
        <v>43284</v>
      </c>
      <c r="B4406">
        <v>7</v>
      </c>
      <c r="C4406">
        <v>3</v>
      </c>
      <c r="D4406">
        <v>13</v>
      </c>
      <c r="E4406">
        <v>1</v>
      </c>
      <c r="F4406" s="1">
        <f>VLOOKUP(A4406,Weather!$A$1:$E$366, 5)</f>
        <v>0.3333333333333322</v>
      </c>
      <c r="G4406" s="1">
        <f>VLOOKUP(D4406, Summer!$A$1:$E$25, 2)</f>
        <v>1622.5675647430101</v>
      </c>
      <c r="H4406" s="1">
        <f>VLOOKUP(D4406, Summer!$A$1:$E$25, 3)</f>
        <v>1132.28619594112</v>
      </c>
      <c r="I4406" s="1">
        <f>VLOOKUP(D4406, Summer!$A$1:$E$25, 5)</f>
        <v>435.17254436926402</v>
      </c>
      <c r="J4406" s="1">
        <f t="shared" si="409"/>
        <v>1295.7133188750829</v>
      </c>
      <c r="K4406" s="47">
        <f t="shared" si="410"/>
        <v>24.240235700055806</v>
      </c>
      <c r="L4406" s="48">
        <f>Solar!K4423/1000*Variables!$B$3</f>
        <v>37.531549999999996</v>
      </c>
      <c r="M4406">
        <f>IF(E4406=1, VLOOKUP(D4406, Sheet1!$A$2:$C$26, 2), Sheet1!$C$3)</f>
        <v>0.55478000000000005</v>
      </c>
      <c r="N4406" s="1">
        <f>'Electricity Rates'!$J$2</f>
        <v>0.24729999999999999</v>
      </c>
      <c r="O4406" s="145">
        <f>L4406-K4406</f>
        <v>13.29131429994419</v>
      </c>
      <c r="P4406">
        <f t="shared" si="411"/>
        <v>5.9946102886238002</v>
      </c>
      <c r="Q4406">
        <f>IF(O4406&gt;0, IF(Q4405+O4406*Variables!$B$5&lt;Variables!$B$4, Q4405+O4406*Variables!$B$5, Variables!$B$4), IF(Q4405&gt;-O4406, Q4405+O4406/Variables!$B$5, 0))</f>
        <v>32.862799482313484</v>
      </c>
      <c r="R4406">
        <f>IF(O4406&gt;0, 0, IF(Q4405&gt;-O4406, 0, -O4406 - Q4405*Variables!$B$5))</f>
        <v>0</v>
      </c>
      <c r="S4406">
        <f t="shared" si="412"/>
        <v>0</v>
      </c>
      <c r="T4406">
        <f t="shared" si="413"/>
        <v>0</v>
      </c>
    </row>
    <row r="4407" spans="1:20" x14ac:dyDescent="0.3">
      <c r="A4407" s="3">
        <f t="shared" si="408"/>
        <v>43284</v>
      </c>
      <c r="B4407">
        <v>7</v>
      </c>
      <c r="C4407">
        <v>3</v>
      </c>
      <c r="D4407">
        <v>14</v>
      </c>
      <c r="E4407">
        <v>1</v>
      </c>
      <c r="F4407" s="1">
        <f>VLOOKUP(A4407,Weather!$A$1:$E$366, 5)</f>
        <v>0.3333333333333322</v>
      </c>
      <c r="G4407" s="1">
        <f>VLOOKUP(D4407, Summer!$A$1:$E$25, 2)</f>
        <v>1636.26340321468</v>
      </c>
      <c r="H4407" s="1">
        <f>VLOOKUP(D4407, Summer!$A$1:$E$25, 3)</f>
        <v>1156.2601309732199</v>
      </c>
      <c r="I4407" s="1">
        <f>VLOOKUP(D4407, Summer!$A$1:$E$25, 5)</f>
        <v>417.13087064403902</v>
      </c>
      <c r="J4407" s="1">
        <f t="shared" si="409"/>
        <v>1316.2612217203728</v>
      </c>
      <c r="K4407" s="47">
        <f t="shared" si="410"/>
        <v>24.624646356993487</v>
      </c>
      <c r="L4407" s="48">
        <f>Solar!K4424/1000*Variables!$B$3</f>
        <v>35.204700000000003</v>
      </c>
      <c r="M4407">
        <f>IF(E4407=1, VLOOKUP(D4407, Sheet1!$A$2:$C$26, 2), Sheet1!$C$3)</f>
        <v>0.55478000000000005</v>
      </c>
      <c r="N4407" s="1">
        <f>'Electricity Rates'!$J$2</f>
        <v>0.24729999999999999</v>
      </c>
      <c r="O4407" s="145">
        <f>L4407-K4407</f>
        <v>10.580053643006515</v>
      </c>
      <c r="P4407">
        <f t="shared" si="411"/>
        <v>6.0896750440844896</v>
      </c>
      <c r="Q4407">
        <f>IF(O4407&gt;0, IF(Q4406+O4407*Variables!$B$5&lt;Variables!$B$4, Q4406+O4407*Variables!$B$5, Variables!$B$4), IF(Q4406&gt;-O4407, Q4406+O4407/Variables!$B$5, 0))</f>
        <v>42.808049906739612</v>
      </c>
      <c r="R4407">
        <f>IF(O4407&gt;0, 0, IF(Q4406&gt;-O4407, 0, -O4407 - Q4406*Variables!$B$5))</f>
        <v>0</v>
      </c>
      <c r="S4407">
        <f t="shared" si="412"/>
        <v>0</v>
      </c>
      <c r="T4407">
        <f t="shared" si="413"/>
        <v>0</v>
      </c>
    </row>
    <row r="4408" spans="1:20" x14ac:dyDescent="0.3">
      <c r="A4408" s="3">
        <f t="shared" si="408"/>
        <v>43284</v>
      </c>
      <c r="B4408">
        <v>7</v>
      </c>
      <c r="C4408">
        <v>3</v>
      </c>
      <c r="D4408">
        <v>15</v>
      </c>
      <c r="E4408">
        <v>1</v>
      </c>
      <c r="F4408" s="1">
        <f>VLOOKUP(A4408,Weather!$A$1:$E$366, 5)</f>
        <v>0.3333333333333322</v>
      </c>
      <c r="G4408" s="1">
        <f>VLOOKUP(D4408, Summer!$A$1:$E$25, 2)</f>
        <v>1589.7727985285201</v>
      </c>
      <c r="H4408" s="1">
        <f>VLOOKUP(D4408, Summer!$A$1:$E$25, 3)</f>
        <v>1137.7596230737599</v>
      </c>
      <c r="I4408" s="1">
        <f>VLOOKUP(D4408, Summer!$A$1:$E$25, 5)</f>
        <v>403.543562097039</v>
      </c>
      <c r="J4408" s="1">
        <f t="shared" si="409"/>
        <v>1288.4306815586795</v>
      </c>
      <c r="K4408" s="47">
        <f t="shared" si="410"/>
        <v>24.103991947293501</v>
      </c>
      <c r="L4408" s="48">
        <f>Solar!K4425/1000*Variables!$B$3</f>
        <v>30.684050000000003</v>
      </c>
      <c r="M4408">
        <f>IF(E4408=1, VLOOKUP(D4408, Sheet1!$A$2:$C$26, 2), Sheet1!$C$3)</f>
        <v>0.55478000000000005</v>
      </c>
      <c r="N4408" s="1">
        <f>'Electricity Rates'!$J$2</f>
        <v>0.24729999999999999</v>
      </c>
      <c r="O4408" s="145">
        <f>L4408-K4408</f>
        <v>6.5800580527065016</v>
      </c>
      <c r="P4408">
        <f t="shared" si="411"/>
        <v>5.9609172085656823</v>
      </c>
      <c r="Q4408">
        <f>IF(O4408&gt;0, IF(Q4407+O4408*Variables!$B$5&lt;Variables!$B$4, Q4407+O4408*Variables!$B$5, Variables!$B$4), IF(Q4407&gt;-O4408, Q4407+O4408/Variables!$B$5, 0))</f>
        <v>48.993304476283726</v>
      </c>
      <c r="R4408">
        <f>IF(O4408&gt;0, 0, IF(Q4407&gt;-O4408, 0, -O4408 - Q4407*Variables!$B$5))</f>
        <v>0</v>
      </c>
      <c r="S4408">
        <f t="shared" si="412"/>
        <v>0</v>
      </c>
      <c r="T4408">
        <f t="shared" si="413"/>
        <v>0</v>
      </c>
    </row>
    <row r="4409" spans="1:20" x14ac:dyDescent="0.3">
      <c r="A4409" s="3">
        <f t="shared" si="408"/>
        <v>43284</v>
      </c>
      <c r="B4409">
        <v>7</v>
      </c>
      <c r="C4409">
        <v>3</v>
      </c>
      <c r="D4409">
        <v>16</v>
      </c>
      <c r="E4409">
        <v>1</v>
      </c>
      <c r="F4409" s="1">
        <f>VLOOKUP(A4409,Weather!$A$1:$E$366, 5)</f>
        <v>0.3333333333333322</v>
      </c>
      <c r="G4409" s="1">
        <f>VLOOKUP(D4409, Summer!$A$1:$E$25, 2)</f>
        <v>1459.9523441255701</v>
      </c>
      <c r="H4409" s="1">
        <f>VLOOKUP(D4409, Summer!$A$1:$E$25, 3)</f>
        <v>1006.09479349024</v>
      </c>
      <c r="I4409" s="1">
        <f>VLOOKUP(D4409, Summer!$A$1:$E$25, 5)</f>
        <v>381.04254068220598</v>
      </c>
      <c r="J4409" s="1">
        <f t="shared" si="409"/>
        <v>1157.3806437020162</v>
      </c>
      <c r="K4409" s="47">
        <f t="shared" si="410"/>
        <v>21.652304710718131</v>
      </c>
      <c r="L4409" s="48">
        <f>Solar!K4426/1000*Variables!$B$3</f>
        <v>25.026349999999997</v>
      </c>
      <c r="M4409">
        <f>IF(E4409=1, VLOOKUP(D4409, Sheet1!$A$2:$C$26, 2), Sheet1!$C$3)</f>
        <v>0.55478000000000005</v>
      </c>
      <c r="N4409" s="1">
        <f>'Electricity Rates'!$J$2</f>
        <v>0.24729999999999999</v>
      </c>
      <c r="O4409" s="145">
        <f>L4409-K4409</f>
        <v>3.3740452892818666</v>
      </c>
      <c r="P4409">
        <f t="shared" si="411"/>
        <v>5.3546149549605939</v>
      </c>
      <c r="Q4409">
        <f>IF(O4409&gt;0, IF(Q4408+O4409*Variables!$B$5&lt;Variables!$B$4, Q4408+O4409*Variables!$B$5, Variables!$B$4), IF(Q4408&gt;-O4409, Q4408+O4409/Variables!$B$5, 0))</f>
        <v>52.164907048208683</v>
      </c>
      <c r="R4409">
        <f>IF(O4409&gt;0, 0, IF(Q4408&gt;-O4409, 0, -O4409 - Q4408*Variables!$B$5))</f>
        <v>0</v>
      </c>
      <c r="S4409">
        <f t="shared" si="412"/>
        <v>0</v>
      </c>
      <c r="T4409">
        <f t="shared" si="413"/>
        <v>0</v>
      </c>
    </row>
    <row r="4410" spans="1:20" x14ac:dyDescent="0.3">
      <c r="A4410" s="3">
        <f t="shared" si="408"/>
        <v>43284</v>
      </c>
      <c r="B4410">
        <v>7</v>
      </c>
      <c r="C4410">
        <v>3</v>
      </c>
      <c r="D4410">
        <v>17</v>
      </c>
      <c r="E4410">
        <v>1</v>
      </c>
      <c r="F4410" s="1">
        <f>VLOOKUP(A4410,Weather!$A$1:$E$366, 5)</f>
        <v>0.3333333333333322</v>
      </c>
      <c r="G4410" s="1">
        <f>VLOOKUP(D4410, Summer!$A$1:$E$25, 2)</f>
        <v>1144.9480592772099</v>
      </c>
      <c r="H4410" s="1">
        <f>VLOOKUP(D4410, Summer!$A$1:$E$25, 3)</f>
        <v>808.38142168622596</v>
      </c>
      <c r="I4410" s="1">
        <f>VLOOKUP(D4410, Summer!$A$1:$E$25, 5)</f>
        <v>371.93450987035499</v>
      </c>
      <c r="J4410" s="1">
        <f t="shared" si="409"/>
        <v>920.57030088322028</v>
      </c>
      <c r="K4410" s="47">
        <f t="shared" si="410"/>
        <v>17.22205116426057</v>
      </c>
      <c r="L4410" s="48">
        <f>Solar!K4427/1000*Variables!$B$3</f>
        <v>16.380200000000002</v>
      </c>
      <c r="M4410">
        <f>IF(E4410=1, VLOOKUP(D4410, Sheet1!$A$2:$C$26, 2), Sheet1!$C$3)</f>
        <v>0.55478000000000005</v>
      </c>
      <c r="N4410" s="1">
        <f>'Electricity Rates'!$J$2</f>
        <v>0.24729999999999999</v>
      </c>
      <c r="O4410" s="145">
        <f>L4410-K4410</f>
        <v>-0.84185116426056794</v>
      </c>
      <c r="P4410">
        <f t="shared" si="411"/>
        <v>4.2590132529216387</v>
      </c>
      <c r="Q4410">
        <f>IF(O4410&gt;0, IF(Q4409+O4410*Variables!$B$5&lt;Variables!$B$4, Q4409+O4410*Variables!$B$5, Variables!$B$4), IF(Q4409&gt;-O4410, Q4409+O4410/Variables!$B$5, 0))</f>
        <v>51.269320703250635</v>
      </c>
      <c r="R4410">
        <f>IF(O4410&gt;0, 0, IF(Q4409&gt;-O4410, 0, -O4410 - Q4409*Variables!$B$5))</f>
        <v>0</v>
      </c>
      <c r="S4410">
        <f t="shared" si="412"/>
        <v>0</v>
      </c>
      <c r="T4410">
        <f t="shared" si="413"/>
        <v>0</v>
      </c>
    </row>
    <row r="4411" spans="1:20" x14ac:dyDescent="0.3">
      <c r="A4411" s="3">
        <f t="shared" si="408"/>
        <v>43284</v>
      </c>
      <c r="B4411">
        <v>7</v>
      </c>
      <c r="C4411">
        <v>3</v>
      </c>
      <c r="D4411">
        <v>18</v>
      </c>
      <c r="E4411">
        <v>1</v>
      </c>
      <c r="F4411" s="1">
        <f>VLOOKUP(A4411,Weather!$A$1:$E$366, 5)</f>
        <v>0.3333333333333322</v>
      </c>
      <c r="G4411" s="1">
        <f>VLOOKUP(D4411, Summer!$A$1:$E$25, 2)</f>
        <v>769.75210584620504</v>
      </c>
      <c r="H4411" s="1">
        <f>VLOOKUP(D4411, Summer!$A$1:$E$25, 3)</f>
        <v>572.92139445417001</v>
      </c>
      <c r="I4411" s="1">
        <f>VLOOKUP(D4411, Summer!$A$1:$E$25, 5)</f>
        <v>349.41355840998102</v>
      </c>
      <c r="J4411" s="1">
        <f t="shared" si="409"/>
        <v>638.53163158484813</v>
      </c>
      <c r="K4411" s="47">
        <f t="shared" si="410"/>
        <v>11.945665006357887</v>
      </c>
      <c r="L4411" s="48">
        <f>Solar!K4428/1000*Variables!$B$3</f>
        <v>8.4423499999999994</v>
      </c>
      <c r="M4411">
        <f>IF(E4411=1, VLOOKUP(D4411, Sheet1!$A$2:$C$26, 2), Sheet1!$C$3)</f>
        <v>0.55478000000000005</v>
      </c>
      <c r="N4411" s="1">
        <f>'Electricity Rates'!$J$2</f>
        <v>0.24729999999999999</v>
      </c>
      <c r="O4411" s="145">
        <f>L4411-K4411</f>
        <v>-3.5033150063578873</v>
      </c>
      <c r="P4411">
        <f t="shared" si="411"/>
        <v>2.9541629560723051</v>
      </c>
      <c r="Q4411">
        <f>IF(O4411&gt;0, IF(Q4410+O4411*Variables!$B$5&lt;Variables!$B$4, Q4410+O4411*Variables!$B$5, Variables!$B$4), IF(Q4410&gt;-O4411, Q4410+O4411/Variables!$B$5, 0))</f>
        <v>47.542389845423095</v>
      </c>
      <c r="R4411">
        <f>IF(O4411&gt;0, 0, IF(Q4410&gt;-O4411, 0, -O4411 - Q4410*Variables!$B$5))</f>
        <v>0</v>
      </c>
      <c r="S4411">
        <f t="shared" si="412"/>
        <v>0</v>
      </c>
      <c r="T4411">
        <f t="shared" si="413"/>
        <v>0</v>
      </c>
    </row>
    <row r="4412" spans="1:20" x14ac:dyDescent="0.3">
      <c r="A4412" s="3">
        <f t="shared" si="408"/>
        <v>43284</v>
      </c>
      <c r="B4412">
        <v>7</v>
      </c>
      <c r="C4412">
        <v>3</v>
      </c>
      <c r="D4412">
        <v>19</v>
      </c>
      <c r="E4412">
        <v>1</v>
      </c>
      <c r="F4412" s="1">
        <f>VLOOKUP(A4412,Weather!$A$1:$E$366, 5)</f>
        <v>0.3333333333333322</v>
      </c>
      <c r="G4412" s="1">
        <f>VLOOKUP(D4412, Summer!$A$1:$E$25, 2)</f>
        <v>565.86125451999203</v>
      </c>
      <c r="H4412" s="1">
        <f>VLOOKUP(D4412, Summer!$A$1:$E$25, 3)</f>
        <v>365.77406038600299</v>
      </c>
      <c r="I4412" s="1">
        <f>VLOOKUP(D4412, Summer!$A$1:$E$25, 5)</f>
        <v>331.38683221891199</v>
      </c>
      <c r="J4412" s="1">
        <f t="shared" si="409"/>
        <v>432.46979176399913</v>
      </c>
      <c r="K4412" s="47">
        <f t="shared" si="410"/>
        <v>8.0906551879969157</v>
      </c>
      <c r="L4412" s="48">
        <f>Solar!K4429/1000*Variables!$B$3</f>
        <v>1.6743500000000002</v>
      </c>
      <c r="M4412">
        <f>IF(E4412=1, VLOOKUP(D4412, Sheet1!$A$2:$C$26, 2), Sheet1!$C$3)</f>
        <v>0.25796000000000002</v>
      </c>
      <c r="N4412" s="1">
        <f>'Electricity Rates'!$J$2</f>
        <v>0.24729999999999999</v>
      </c>
      <c r="O4412" s="145">
        <f>L4412-K4412</f>
        <v>-6.4163051879969153</v>
      </c>
      <c r="P4412">
        <f t="shared" si="411"/>
        <v>2.0008190279916374</v>
      </c>
      <c r="Q4412">
        <f>IF(O4412&gt;0, IF(Q4411+O4412*Variables!$B$5&lt;Variables!$B$4, Q4411+O4412*Variables!$B$5, Variables!$B$4), IF(Q4411&gt;-O4412, Q4411+O4412/Variables!$B$5, 0))</f>
        <v>40.716533262447655</v>
      </c>
      <c r="R4412">
        <f>IF(O4412&gt;0, 0, IF(Q4411&gt;-O4412, 0, -O4412 - Q4411*Variables!$B$5))</f>
        <v>0</v>
      </c>
      <c r="S4412">
        <f t="shared" si="412"/>
        <v>0</v>
      </c>
      <c r="T4412">
        <f t="shared" si="413"/>
        <v>0</v>
      </c>
    </row>
    <row r="4413" spans="1:20" x14ac:dyDescent="0.3">
      <c r="A4413" s="3">
        <f t="shared" si="408"/>
        <v>43284</v>
      </c>
      <c r="B4413">
        <v>7</v>
      </c>
      <c r="C4413">
        <v>3</v>
      </c>
      <c r="D4413">
        <v>20</v>
      </c>
      <c r="E4413">
        <v>1</v>
      </c>
      <c r="F4413" s="1">
        <f>VLOOKUP(A4413,Weather!$A$1:$E$366, 5)</f>
        <v>0.3333333333333322</v>
      </c>
      <c r="G4413" s="1">
        <f>VLOOKUP(D4413, Summer!$A$1:$E$25, 2)</f>
        <v>459.178981251175</v>
      </c>
      <c r="H4413" s="1">
        <f>VLOOKUP(D4413, Summer!$A$1:$E$25, 3)</f>
        <v>328.41643432967999</v>
      </c>
      <c r="I4413" s="1">
        <f>VLOOKUP(D4413, Summer!$A$1:$E$25, 5)</f>
        <v>326.73316658528501</v>
      </c>
      <c r="J4413" s="1">
        <f t="shared" si="409"/>
        <v>372.00394997017816</v>
      </c>
      <c r="K4413" s="47">
        <f t="shared" si="410"/>
        <v>6.9594587763114912</v>
      </c>
      <c r="L4413" s="48">
        <f>Solar!K4430/1000*Variables!$B$3</f>
        <v>0.23774999999999999</v>
      </c>
      <c r="M4413">
        <f>IF(E4413=1, VLOOKUP(D4413, Sheet1!$A$2:$C$26, 2), Sheet1!$C$3)</f>
        <v>0.25796000000000002</v>
      </c>
      <c r="N4413" s="1">
        <f>'Electricity Rates'!$J$2</f>
        <v>0.24729999999999999</v>
      </c>
      <c r="O4413" s="145">
        <f>L4413-K4413</f>
        <v>-6.7217087763114911</v>
      </c>
      <c r="P4413">
        <f t="shared" si="411"/>
        <v>1.7210741553818316</v>
      </c>
      <c r="Q4413">
        <f>IF(O4413&gt;0, IF(Q4412+O4413*Variables!$B$5&lt;Variables!$B$4, Q4412+O4413*Variables!$B$5, Variables!$B$4), IF(Q4412&gt;-O4413, Q4412+O4413/Variables!$B$5, 0))</f>
        <v>33.565779245095001</v>
      </c>
      <c r="R4413">
        <f>IF(O4413&gt;0, 0, IF(Q4412&gt;-O4413, 0, -O4413 - Q4412*Variables!$B$5))</f>
        <v>0</v>
      </c>
      <c r="S4413">
        <f t="shared" si="412"/>
        <v>0</v>
      </c>
      <c r="T4413">
        <f t="shared" si="413"/>
        <v>0</v>
      </c>
    </row>
    <row r="4414" spans="1:20" x14ac:dyDescent="0.3">
      <c r="A4414" s="3">
        <f t="shared" si="408"/>
        <v>43284</v>
      </c>
      <c r="B4414">
        <v>7</v>
      </c>
      <c r="C4414">
        <v>3</v>
      </c>
      <c r="D4414">
        <v>21</v>
      </c>
      <c r="E4414">
        <v>1</v>
      </c>
      <c r="F4414" s="1">
        <f>VLOOKUP(A4414,Weather!$A$1:$E$366, 5)</f>
        <v>0.3333333333333322</v>
      </c>
      <c r="G4414" s="1">
        <f>VLOOKUP(D4414, Summer!$A$1:$E$25, 2)</f>
        <v>403.43414919632897</v>
      </c>
      <c r="H4414" s="1">
        <f>VLOOKUP(D4414, Summer!$A$1:$E$25, 3)</f>
        <v>305.25297715532997</v>
      </c>
      <c r="I4414" s="1">
        <f>VLOOKUP(D4414, Summer!$A$1:$E$25, 5)</f>
        <v>313.15582306105603</v>
      </c>
      <c r="J4414" s="1">
        <f t="shared" si="409"/>
        <v>337.98003450232954</v>
      </c>
      <c r="K4414" s="47">
        <f t="shared" si="410"/>
        <v>6.3229385535391751</v>
      </c>
      <c r="L4414" s="48">
        <f>Solar!K4431/1000*Variables!$B$3</f>
        <v>0</v>
      </c>
      <c r="M4414">
        <f>IF(E4414=1, VLOOKUP(D4414, Sheet1!$A$2:$C$26, 2), Sheet1!$C$3)</f>
        <v>0.25796000000000002</v>
      </c>
      <c r="N4414" s="1">
        <f>'Electricity Rates'!$J$2</f>
        <v>0.24729999999999999</v>
      </c>
      <c r="O4414" s="145">
        <f>L4414-K4414</f>
        <v>-6.3229385535391751</v>
      </c>
      <c r="P4414">
        <f t="shared" si="411"/>
        <v>1.563662704290238</v>
      </c>
      <c r="Q4414">
        <f>IF(O4414&gt;0, IF(Q4413+O4414*Variables!$B$5&lt;Variables!$B$4, Q4413+O4414*Variables!$B$5, Variables!$B$4), IF(Q4413&gt;-O4414, Q4413+O4414/Variables!$B$5, 0))</f>
        <v>26.839248868989493</v>
      </c>
      <c r="R4414">
        <f>IF(O4414&gt;0, 0, IF(Q4413&gt;-O4414, 0, -O4414 - Q4413*Variables!$B$5))</f>
        <v>0</v>
      </c>
      <c r="S4414">
        <f t="shared" si="412"/>
        <v>0</v>
      </c>
      <c r="T4414">
        <f t="shared" si="413"/>
        <v>0</v>
      </c>
    </row>
    <row r="4415" spans="1:20" x14ac:dyDescent="0.3">
      <c r="A4415" s="3">
        <f t="shared" si="408"/>
        <v>43284</v>
      </c>
      <c r="B4415">
        <v>7</v>
      </c>
      <c r="C4415">
        <v>3</v>
      </c>
      <c r="D4415">
        <v>22</v>
      </c>
      <c r="E4415">
        <v>1</v>
      </c>
      <c r="F4415" s="1">
        <f>VLOOKUP(A4415,Weather!$A$1:$E$366, 5)</f>
        <v>0.3333333333333322</v>
      </c>
      <c r="G4415" s="1">
        <f>VLOOKUP(D4415, Summer!$A$1:$E$25, 2)</f>
        <v>366.19777187885302</v>
      </c>
      <c r="H4415" s="1">
        <f>VLOOKUP(D4415, Summer!$A$1:$E$25, 3)</f>
        <v>263.18917633836901</v>
      </c>
      <c r="I4415" s="1">
        <f>VLOOKUP(D4415, Summer!$A$1:$E$25, 5)</f>
        <v>295.10418431306101</v>
      </c>
      <c r="J4415" s="1">
        <f t="shared" si="409"/>
        <v>297.52537485186355</v>
      </c>
      <c r="K4415" s="47">
        <f t="shared" si="410"/>
        <v>5.5661118150873392</v>
      </c>
      <c r="L4415" s="48">
        <f>Solar!K4432/1000*Variables!$B$3</f>
        <v>0</v>
      </c>
      <c r="M4415">
        <f>IF(E4415=1, VLOOKUP(D4415, Sheet1!$A$2:$C$26, 2), Sheet1!$C$3)</f>
        <v>0.18637999999999999</v>
      </c>
      <c r="N4415" s="1">
        <f>'Electricity Rates'!$J$2</f>
        <v>0.24729999999999999</v>
      </c>
      <c r="O4415" s="145">
        <f>L4415-K4415</f>
        <v>-5.5661118150873392</v>
      </c>
      <c r="P4415">
        <f t="shared" si="411"/>
        <v>1.3764994518710989</v>
      </c>
      <c r="Q4415">
        <f>IF(O4415&gt;0, IF(Q4414+O4415*Variables!$B$5&lt;Variables!$B$4, Q4414+O4415*Variables!$B$5, Variables!$B$4), IF(Q4414&gt;-O4415, Q4414+O4415/Variables!$B$5, 0))</f>
        <v>20.917853321024239</v>
      </c>
      <c r="R4415">
        <f>IF(O4415&gt;0, 0, IF(Q4414&gt;-O4415, 0, -O4415 - Q4414*Variables!$B$5))</f>
        <v>0</v>
      </c>
      <c r="S4415">
        <f t="shared" si="412"/>
        <v>0</v>
      </c>
      <c r="T4415">
        <f t="shared" si="413"/>
        <v>0</v>
      </c>
    </row>
    <row r="4416" spans="1:20" x14ac:dyDescent="0.3">
      <c r="A4416" s="3">
        <f t="shared" si="408"/>
        <v>43284</v>
      </c>
      <c r="B4416">
        <v>7</v>
      </c>
      <c r="C4416">
        <v>3</v>
      </c>
      <c r="D4416">
        <v>23</v>
      </c>
      <c r="E4416">
        <v>1</v>
      </c>
      <c r="F4416" s="1">
        <f>VLOOKUP(A4416,Weather!$A$1:$E$366, 5)</f>
        <v>0.3333333333333322</v>
      </c>
      <c r="G4416" s="1">
        <f>VLOOKUP(D4416, Summer!$A$1:$E$25, 2)</f>
        <v>342.86102460129899</v>
      </c>
      <c r="H4416" s="1">
        <f>VLOOKUP(D4416, Summer!$A$1:$E$25, 3)</f>
        <v>273.02297434567402</v>
      </c>
      <c r="I4416" s="1">
        <f>VLOOKUP(D4416, Summer!$A$1:$E$25, 5)</f>
        <v>281.53182330021599</v>
      </c>
      <c r="J4416" s="1">
        <f t="shared" si="409"/>
        <v>296.30232443088227</v>
      </c>
      <c r="K4416" s="47">
        <f t="shared" si="410"/>
        <v>5.5432309586156494</v>
      </c>
      <c r="L4416" s="48">
        <f>Solar!K4433/1000*Variables!$B$3</f>
        <v>0</v>
      </c>
      <c r="M4416">
        <f>IF(E4416=1, VLOOKUP(D4416, Sheet1!$A$2:$C$26, 2), Sheet1!$C$3)</f>
        <v>0.18637999999999999</v>
      </c>
      <c r="N4416" s="1">
        <f>'Electricity Rates'!$J$2</f>
        <v>0.24729999999999999</v>
      </c>
      <c r="O4416" s="145">
        <f>L4416-K4416</f>
        <v>-5.5432309586156494</v>
      </c>
      <c r="P4416">
        <f t="shared" si="411"/>
        <v>1.3708410160656501</v>
      </c>
      <c r="Q4416">
        <f>IF(O4416&gt;0, IF(Q4415+O4416*Variables!$B$5&lt;Variables!$B$4, Q4415+O4416*Variables!$B$5, Variables!$B$4), IF(Q4415&gt;-O4416, Q4415+O4416/Variables!$B$5, 0))</f>
        <v>15.020799109730994</v>
      </c>
      <c r="R4416">
        <f>IF(O4416&gt;0, 0, IF(Q4415&gt;-O4416, 0, -O4416 - Q4415*Variables!$B$5))</f>
        <v>0</v>
      </c>
      <c r="S4416">
        <f t="shared" si="412"/>
        <v>0</v>
      </c>
      <c r="T4416">
        <f t="shared" si="413"/>
        <v>0</v>
      </c>
    </row>
    <row r="4417" spans="1:20" x14ac:dyDescent="0.3">
      <c r="A4417" s="3">
        <f t="shared" si="408"/>
        <v>43284</v>
      </c>
      <c r="B4417">
        <v>7</v>
      </c>
      <c r="C4417">
        <v>3</v>
      </c>
      <c r="D4417">
        <v>24</v>
      </c>
      <c r="E4417">
        <v>1</v>
      </c>
      <c r="F4417" s="1">
        <f>VLOOKUP(A4417,Weather!$A$1:$E$366, 5)</f>
        <v>0.3333333333333322</v>
      </c>
      <c r="G4417" s="1">
        <f>VLOOKUP(D4417, Summer!$A$1:$E$25, 2)</f>
        <v>310.26482453023402</v>
      </c>
      <c r="H4417" s="1">
        <f>VLOOKUP(D4417, Summer!$A$1:$E$25, 3)</f>
        <v>259.09090909090901</v>
      </c>
      <c r="I4417" s="1">
        <f>VLOOKUP(D4417, Summer!$A$1:$E$25, 5)</f>
        <v>276.86321013243497</v>
      </c>
      <c r="J4417" s="1">
        <f t="shared" si="409"/>
        <v>276.14888090401729</v>
      </c>
      <c r="K4417" s="47">
        <f t="shared" si="410"/>
        <v>5.166199856023372</v>
      </c>
      <c r="L4417" s="48">
        <f>Solar!K4434/1000*Variables!$B$3</f>
        <v>0</v>
      </c>
      <c r="M4417">
        <f>IF(E4417=1, VLOOKUP(D4417, Sheet1!$A$2:$C$26, 2), Sheet1!$C$3)</f>
        <v>0.18637999999999999</v>
      </c>
      <c r="N4417" s="1">
        <f>'Electricity Rates'!$J$2</f>
        <v>0.24729999999999999</v>
      </c>
      <c r="O4417" s="145">
        <f>L4417-K4417</f>
        <v>-5.166199856023372</v>
      </c>
      <c r="P4417">
        <f t="shared" si="411"/>
        <v>1.2776012243945798</v>
      </c>
      <c r="Q4417">
        <f>IF(O4417&gt;0, IF(Q4416+O4417*Variables!$B$5&lt;Variables!$B$4, Q4416+O4417*Variables!$B$5, Variables!$B$4), IF(Q4416&gt;-O4417, Q4416+O4417/Variables!$B$5, 0))</f>
        <v>9.5248418160891077</v>
      </c>
      <c r="R4417">
        <f>IF(O4417&gt;0, 0, IF(Q4416&gt;-O4417, 0, -O4417 - Q4416*Variables!$B$5))</f>
        <v>0</v>
      </c>
      <c r="S4417">
        <f t="shared" si="412"/>
        <v>0</v>
      </c>
      <c r="T4417">
        <f t="shared" si="413"/>
        <v>0</v>
      </c>
    </row>
    <row r="4418" spans="1:20" x14ac:dyDescent="0.3">
      <c r="A4418" s="3">
        <f t="shared" si="408"/>
        <v>43285</v>
      </c>
      <c r="B4418">
        <v>7</v>
      </c>
      <c r="C4418">
        <v>4</v>
      </c>
      <c r="D4418">
        <v>1</v>
      </c>
      <c r="E4418">
        <v>0</v>
      </c>
      <c r="F4418" s="1">
        <f>VLOOKUP(A4418,Weather!$A$1:$E$366, 5)</f>
        <v>0.3333333333333322</v>
      </c>
      <c r="G4418" s="1">
        <f>VLOOKUP(D4418, Summer!$A$1:$E$25, 2)</f>
        <v>305.44698283970399</v>
      </c>
      <c r="H4418" s="1">
        <f>VLOOKUP(D4418, Summer!$A$1:$E$25, 3)</f>
        <v>264.36707082495798</v>
      </c>
      <c r="I4418" s="1">
        <f>VLOOKUP(D4418, Summer!$A$1:$E$25, 5)</f>
        <v>276.703769768114</v>
      </c>
      <c r="J4418" s="1">
        <f t="shared" si="409"/>
        <v>276.703769768114</v>
      </c>
      <c r="K4418" s="47">
        <f t="shared" si="410"/>
        <v>5.1765807301388893</v>
      </c>
      <c r="L4418" s="48">
        <f>Solar!K4435/1000*Variables!$B$3</f>
        <v>0</v>
      </c>
      <c r="M4418">
        <f>IF(E4418=1, VLOOKUP(D4418, Sheet1!$A$2:$C$26, 2), Sheet1!$C$3)</f>
        <v>0.18637999999999999</v>
      </c>
      <c r="N4418" s="1">
        <f>'Electricity Rates'!$J$2</f>
        <v>0.24729999999999999</v>
      </c>
      <c r="O4418" s="145">
        <f>L4418-K4418</f>
        <v>-5.1765807301388893</v>
      </c>
      <c r="P4418">
        <f t="shared" si="411"/>
        <v>1.2801684145633472</v>
      </c>
      <c r="Q4418">
        <f>IF(O4418&gt;0, IF(Q4417+O4418*Variables!$B$5&lt;Variables!$B$4, Q4417+O4418*Variables!$B$5, Variables!$B$4), IF(Q4417&gt;-O4418, Q4417+O4418/Variables!$B$5, 0))</f>
        <v>4.0178410393456083</v>
      </c>
      <c r="R4418">
        <f>IF(O4418&gt;0, 0, IF(Q4417&gt;-O4418, 0, -O4418 - Q4417*Variables!$B$5))</f>
        <v>0</v>
      </c>
      <c r="S4418">
        <f t="shared" si="412"/>
        <v>0</v>
      </c>
      <c r="T4418">
        <f t="shared" si="413"/>
        <v>0</v>
      </c>
    </row>
    <row r="4419" spans="1:20" x14ac:dyDescent="0.3">
      <c r="A4419" s="3">
        <f t="shared" ref="A4419:A4482" si="414">DATE(2018, B4419, C4419)</f>
        <v>43285</v>
      </c>
      <c r="B4419">
        <v>7</v>
      </c>
      <c r="C4419">
        <v>4</v>
      </c>
      <c r="D4419">
        <v>2</v>
      </c>
      <c r="E4419">
        <v>0</v>
      </c>
      <c r="F4419" s="1">
        <f>VLOOKUP(A4419,Weather!$A$1:$E$366, 5)</f>
        <v>0.3333333333333322</v>
      </c>
      <c r="G4419" s="1">
        <f>VLOOKUP(D4419, Summer!$A$1:$E$25, 2)</f>
        <v>286.71906025959902</v>
      </c>
      <c r="H4419" s="1">
        <f>VLOOKUP(D4419, Summer!$A$1:$E$25, 3)</f>
        <v>260.03911906460002</v>
      </c>
      <c r="I4419" s="1">
        <f>VLOOKUP(D4419, Summer!$A$1:$E$25, 5)</f>
        <v>276.50446931271199</v>
      </c>
      <c r="J4419" s="1">
        <f t="shared" ref="J4419:J4482" si="415">IF(E4419=0, I4419, H4419 + (G4419-H4419)*F4419)</f>
        <v>276.50446931271199</v>
      </c>
      <c r="K4419" s="47">
        <f t="shared" ref="K4419:K4482" si="416">J4419*1000/53453</f>
        <v>5.1728522124616383</v>
      </c>
      <c r="L4419" s="48">
        <f>Solar!K4436/1000*Variables!$B$3</f>
        <v>0</v>
      </c>
      <c r="M4419">
        <f>IF(E4419=1, VLOOKUP(D4419, Sheet1!$A$2:$C$26, 2), Sheet1!$C$3)</f>
        <v>0.18637999999999999</v>
      </c>
      <c r="N4419" s="1">
        <f>'Electricity Rates'!$J$2</f>
        <v>0.24729999999999999</v>
      </c>
      <c r="O4419" s="145">
        <f>L4419-K4419</f>
        <v>-5.1728522124616383</v>
      </c>
      <c r="P4419">
        <f t="shared" ref="P4419:P4482" si="417">N4419*K4419</f>
        <v>1.2792463521417632</v>
      </c>
      <c r="Q4419">
        <f>IF(O4419&gt;0, IF(Q4418+O4419*Variables!$B$5&lt;Variables!$B$4, Q4418+O4419*Variables!$B$5, Variables!$B$4), IF(Q4418&gt;-O4419, Q4418+O4419/Variables!$B$5, 0))</f>
        <v>0</v>
      </c>
      <c r="R4419">
        <f>IF(O4419&gt;0, 0, IF(Q4418&gt;-O4419, 0, -O4419 - Q4418*Variables!$B$5))</f>
        <v>1.3960816354767669</v>
      </c>
      <c r="S4419">
        <f t="shared" ref="S4419:S4482" si="418">R4419*M4419</f>
        <v>0.26020169522015979</v>
      </c>
      <c r="T4419">
        <f t="shared" ref="T4419:T4482" si="419">IF(AND(R4419&gt;0, M4419&gt;0.3), 1, 0)</f>
        <v>0</v>
      </c>
    </row>
    <row r="4420" spans="1:20" x14ac:dyDescent="0.3">
      <c r="A4420" s="3">
        <f t="shared" si="414"/>
        <v>43285</v>
      </c>
      <c r="B4420">
        <v>7</v>
      </c>
      <c r="C4420">
        <v>4</v>
      </c>
      <c r="D4420">
        <v>3</v>
      </c>
      <c r="E4420">
        <v>0</v>
      </c>
      <c r="F4420" s="1">
        <f>VLOOKUP(A4420,Weather!$A$1:$E$366, 5)</f>
        <v>0.3333333333333322</v>
      </c>
      <c r="G4420" s="1">
        <f>VLOOKUP(D4420, Summer!$A$1:$E$25, 2)</f>
        <v>272.63131492590298</v>
      </c>
      <c r="H4420" s="1">
        <f>VLOOKUP(D4420, Summer!$A$1:$E$25, 3)</f>
        <v>241.571030279452</v>
      </c>
      <c r="I4420" s="1">
        <f>VLOOKUP(D4420, Summer!$A$1:$E$25, 5)</f>
        <v>276.33008141423602</v>
      </c>
      <c r="J4420" s="1">
        <f t="shared" si="415"/>
        <v>276.33008141423602</v>
      </c>
      <c r="K4420" s="47">
        <f t="shared" si="416"/>
        <v>5.1695897594940607</v>
      </c>
      <c r="L4420" s="48">
        <f>Solar!K4437/1000*Variables!$B$3</f>
        <v>0</v>
      </c>
      <c r="M4420">
        <f>IF(E4420=1, VLOOKUP(D4420, Sheet1!$A$2:$C$26, 2), Sheet1!$C$3)</f>
        <v>0.18637999999999999</v>
      </c>
      <c r="N4420" s="1">
        <f>'Electricity Rates'!$J$2</f>
        <v>0.24729999999999999</v>
      </c>
      <c r="O4420" s="145">
        <f>L4420-K4420</f>
        <v>-5.1695897594940607</v>
      </c>
      <c r="P4420">
        <f t="shared" si="417"/>
        <v>1.2784395475228811</v>
      </c>
      <c r="Q4420">
        <f>IF(O4420&gt;0, IF(Q4419+O4420*Variables!$B$5&lt;Variables!$B$4, Q4419+O4420*Variables!$B$5, Variables!$B$4), IF(Q4419&gt;-O4420, Q4419+O4420/Variables!$B$5, 0))</f>
        <v>0</v>
      </c>
      <c r="R4420">
        <f>IF(O4420&gt;0, 0, IF(Q4419&gt;-O4420, 0, -O4420 - Q4419*Variables!$B$5))</f>
        <v>5.1695897594940607</v>
      </c>
      <c r="S4420">
        <f t="shared" si="418"/>
        <v>0.96350813937450297</v>
      </c>
      <c r="T4420">
        <f t="shared" si="419"/>
        <v>0</v>
      </c>
    </row>
    <row r="4421" spans="1:20" x14ac:dyDescent="0.3">
      <c r="A4421" s="3">
        <f t="shared" si="414"/>
        <v>43285</v>
      </c>
      <c r="B4421">
        <v>7</v>
      </c>
      <c r="C4421">
        <v>4</v>
      </c>
      <c r="D4421">
        <v>4</v>
      </c>
      <c r="E4421">
        <v>0</v>
      </c>
      <c r="F4421" s="1">
        <f>VLOOKUP(A4421,Weather!$A$1:$E$366, 5)</f>
        <v>0.3333333333333322</v>
      </c>
      <c r="G4421" s="1">
        <f>VLOOKUP(D4421, Summer!$A$1:$E$25, 2)</f>
        <v>286.33237882239803</v>
      </c>
      <c r="H4421" s="1">
        <f>VLOOKUP(D4421, Summer!$A$1:$E$25, 3)</f>
        <v>256.10019667595998</v>
      </c>
      <c r="I4421" s="1">
        <f>VLOOKUP(D4421, Summer!$A$1:$E$25, 5)</f>
        <v>276.13078095883401</v>
      </c>
      <c r="J4421" s="1">
        <f t="shared" si="415"/>
        <v>276.13078095883401</v>
      </c>
      <c r="K4421" s="47">
        <f t="shared" si="416"/>
        <v>5.1658612418168106</v>
      </c>
      <c r="L4421" s="48">
        <f>Solar!K4438/1000*Variables!$B$3</f>
        <v>0</v>
      </c>
      <c r="M4421">
        <f>IF(E4421=1, VLOOKUP(D4421, Sheet1!$A$2:$C$26, 2), Sheet1!$C$3)</f>
        <v>0.18637999999999999</v>
      </c>
      <c r="N4421" s="1">
        <f>'Electricity Rates'!$J$2</f>
        <v>0.24729999999999999</v>
      </c>
      <c r="O4421" s="145">
        <f>L4421-K4421</f>
        <v>-5.1658612418168106</v>
      </c>
      <c r="P4421">
        <f t="shared" si="417"/>
        <v>1.2775174851012971</v>
      </c>
      <c r="Q4421">
        <f>IF(O4421&gt;0, IF(Q4420+O4421*Variables!$B$5&lt;Variables!$B$4, Q4420+O4421*Variables!$B$5, Variables!$B$4), IF(Q4420&gt;-O4421, Q4420+O4421/Variables!$B$5, 0))</f>
        <v>0</v>
      </c>
      <c r="R4421">
        <f>IF(O4421&gt;0, 0, IF(Q4420&gt;-O4421, 0, -O4421 - Q4420*Variables!$B$5))</f>
        <v>5.1658612418168106</v>
      </c>
      <c r="S4421">
        <f t="shared" si="418"/>
        <v>0.96281321824981714</v>
      </c>
      <c r="T4421">
        <f t="shared" si="419"/>
        <v>0</v>
      </c>
    </row>
    <row r="4422" spans="1:20" x14ac:dyDescent="0.3">
      <c r="A4422" s="3">
        <f t="shared" si="414"/>
        <v>43285</v>
      </c>
      <c r="B4422">
        <v>7</v>
      </c>
      <c r="C4422">
        <v>4</v>
      </c>
      <c r="D4422">
        <v>5</v>
      </c>
      <c r="E4422">
        <v>0</v>
      </c>
      <c r="F4422" s="1">
        <f>VLOOKUP(A4422,Weather!$A$1:$E$366, 5)</f>
        <v>0.3333333333333322</v>
      </c>
      <c r="G4422" s="1">
        <f>VLOOKUP(D4422, Summer!$A$1:$E$25, 2)</f>
        <v>323.19252555232703</v>
      </c>
      <c r="H4422" s="1">
        <f>VLOOKUP(D4422, Summer!$A$1:$E$25, 3)</f>
        <v>290.90909090909099</v>
      </c>
      <c r="I4422" s="1">
        <f>VLOOKUP(D4422, Summer!$A$1:$E$25, 5)</f>
        <v>275.93148050343302</v>
      </c>
      <c r="J4422" s="1">
        <f t="shared" si="415"/>
        <v>275.93148050343302</v>
      </c>
      <c r="K4422" s="47">
        <f t="shared" si="416"/>
        <v>5.1621327241395809</v>
      </c>
      <c r="L4422" s="48">
        <f>Solar!K4439/1000*Variables!$B$3</f>
        <v>0</v>
      </c>
      <c r="M4422">
        <f>IF(E4422=1, VLOOKUP(D4422, Sheet1!$A$2:$C$26, 2), Sheet1!$C$3)</f>
        <v>0.18637999999999999</v>
      </c>
      <c r="N4422" s="1">
        <f>'Electricity Rates'!$J$2</f>
        <v>0.24729999999999999</v>
      </c>
      <c r="O4422" s="145">
        <f>L4422-K4422</f>
        <v>-5.1621327241395809</v>
      </c>
      <c r="P4422">
        <f t="shared" si="417"/>
        <v>1.2765954226797183</v>
      </c>
      <c r="Q4422">
        <f>IF(O4422&gt;0, IF(Q4421+O4422*Variables!$B$5&lt;Variables!$B$4, Q4421+O4422*Variables!$B$5, Variables!$B$4), IF(Q4421&gt;-O4422, Q4421+O4422/Variables!$B$5, 0))</f>
        <v>0</v>
      </c>
      <c r="R4422">
        <f>IF(O4422&gt;0, 0, IF(Q4421&gt;-O4422, 0, -O4422 - Q4421*Variables!$B$5))</f>
        <v>5.1621327241395809</v>
      </c>
      <c r="S4422">
        <f t="shared" si="418"/>
        <v>0.96211829712513508</v>
      </c>
      <c r="T4422">
        <f t="shared" si="419"/>
        <v>0</v>
      </c>
    </row>
    <row r="4423" spans="1:20" x14ac:dyDescent="0.3">
      <c r="A4423" s="3">
        <f t="shared" si="414"/>
        <v>43285</v>
      </c>
      <c r="B4423">
        <v>7</v>
      </c>
      <c r="C4423">
        <v>4</v>
      </c>
      <c r="D4423">
        <v>6</v>
      </c>
      <c r="E4423">
        <v>0</v>
      </c>
      <c r="F4423" s="1">
        <f>VLOOKUP(A4423,Weather!$A$1:$E$366, 5)</f>
        <v>0.3333333333333322</v>
      </c>
      <c r="G4423" s="1">
        <f>VLOOKUP(D4423, Summer!$A$1:$E$25, 2)</f>
        <v>420.20776289112302</v>
      </c>
      <c r="H4423" s="1">
        <f>VLOOKUP(D4423, Summer!$A$1:$E$25, 3)</f>
        <v>354.54545454545399</v>
      </c>
      <c r="I4423" s="1">
        <f>VLOOKUP(D4423, Summer!$A$1:$E$25, 5)</f>
        <v>244.50179868660999</v>
      </c>
      <c r="J4423" s="1">
        <f t="shared" si="415"/>
        <v>244.50179868660999</v>
      </c>
      <c r="K4423" s="47">
        <f t="shared" si="416"/>
        <v>4.5741454864387405</v>
      </c>
      <c r="L4423" s="48">
        <f>Solar!K4440/1000*Variables!$B$3</f>
        <v>0.58594999999999997</v>
      </c>
      <c r="M4423">
        <f>IF(E4423=1, VLOOKUP(D4423, Sheet1!$A$2:$C$26, 2), Sheet1!$C$3)</f>
        <v>0.18637999999999999</v>
      </c>
      <c r="N4423" s="1">
        <f>'Electricity Rates'!$J$2</f>
        <v>0.24729999999999999</v>
      </c>
      <c r="O4423" s="145">
        <f>L4423-K4423</f>
        <v>-3.9881954864387406</v>
      </c>
      <c r="P4423">
        <f t="shared" si="417"/>
        <v>1.1311861787963005</v>
      </c>
      <c r="Q4423">
        <f>IF(O4423&gt;0, IF(Q4422+O4423*Variables!$B$5&lt;Variables!$B$4, Q4422+O4423*Variables!$B$5, Variables!$B$4), IF(Q4422&gt;-O4423, Q4422+O4423/Variables!$B$5, 0))</f>
        <v>0</v>
      </c>
      <c r="R4423">
        <f>IF(O4423&gt;0, 0, IF(Q4422&gt;-O4423, 0, -O4423 - Q4422*Variables!$B$5))</f>
        <v>3.9881954864387406</v>
      </c>
      <c r="S4423">
        <f t="shared" si="418"/>
        <v>0.74331987476245243</v>
      </c>
      <c r="T4423">
        <f t="shared" si="419"/>
        <v>0</v>
      </c>
    </row>
    <row r="4424" spans="1:20" x14ac:dyDescent="0.3">
      <c r="A4424" s="3">
        <f t="shared" si="414"/>
        <v>43285</v>
      </c>
      <c r="B4424">
        <v>7</v>
      </c>
      <c r="C4424">
        <v>4</v>
      </c>
      <c r="D4424">
        <v>7</v>
      </c>
      <c r="E4424">
        <v>0</v>
      </c>
      <c r="F4424" s="1">
        <f>VLOOKUP(A4424,Weather!$A$1:$E$366, 5)</f>
        <v>0.3333333333333322</v>
      </c>
      <c r="G4424" s="1">
        <f>VLOOKUP(D4424, Summer!$A$1:$E$25, 2)</f>
        <v>767.23345107957198</v>
      </c>
      <c r="H4424" s="1">
        <f>VLOOKUP(D4424, Summer!$A$1:$E$25, 3)</f>
        <v>587.45596403639502</v>
      </c>
      <c r="I4424" s="1">
        <f>VLOOKUP(D4424, Summer!$A$1:$E$25, 5)</f>
        <v>275.57273968370998</v>
      </c>
      <c r="J4424" s="1">
        <f t="shared" si="415"/>
        <v>275.57273968370998</v>
      </c>
      <c r="K4424" s="47">
        <f t="shared" si="416"/>
        <v>5.1554213923205428</v>
      </c>
      <c r="L4424" s="48">
        <f>Solar!K4441/1000*Variables!$B$3</f>
        <v>4.9555500000000006</v>
      </c>
      <c r="M4424">
        <f>IF(E4424=1, VLOOKUP(D4424, Sheet1!$A$2:$C$26, 2), Sheet1!$C$3)</f>
        <v>0.18637999999999999</v>
      </c>
      <c r="N4424" s="1">
        <f>'Electricity Rates'!$J$2</f>
        <v>0.24729999999999999</v>
      </c>
      <c r="O4424" s="145">
        <f>L4424-K4424</f>
        <v>-0.19987139232054218</v>
      </c>
      <c r="P4424">
        <f t="shared" si="417"/>
        <v>1.2749357103208703</v>
      </c>
      <c r="Q4424">
        <f>IF(O4424&gt;0, IF(Q4423+O4424*Variables!$B$5&lt;Variables!$B$4, Q4423+O4424*Variables!$B$5, Variables!$B$4), IF(Q4423&gt;-O4424, Q4423+O4424/Variables!$B$5, 0))</f>
        <v>0</v>
      </c>
      <c r="R4424">
        <f>IF(O4424&gt;0, 0, IF(Q4423&gt;-O4424, 0, -O4424 - Q4423*Variables!$B$5))</f>
        <v>0.19987139232054218</v>
      </c>
      <c r="S4424">
        <f t="shared" si="418"/>
        <v>3.7252030100702653E-2</v>
      </c>
      <c r="T4424">
        <f t="shared" si="419"/>
        <v>0</v>
      </c>
    </row>
    <row r="4425" spans="1:20" x14ac:dyDescent="0.3">
      <c r="A4425" s="3">
        <f t="shared" si="414"/>
        <v>43285</v>
      </c>
      <c r="B4425">
        <v>7</v>
      </c>
      <c r="C4425">
        <v>4</v>
      </c>
      <c r="D4425">
        <v>8</v>
      </c>
      <c r="E4425">
        <v>0</v>
      </c>
      <c r="F4425" s="1">
        <f>VLOOKUP(A4425,Weather!$A$1:$E$366, 5)</f>
        <v>0.3333333333333322</v>
      </c>
      <c r="G4425" s="1">
        <f>VLOOKUP(D4425, Summer!$A$1:$E$25, 2)</f>
        <v>1109.6398637209199</v>
      </c>
      <c r="H4425" s="1">
        <f>VLOOKUP(D4425, Summer!$A$1:$E$25, 3)</f>
        <v>814.26008774773595</v>
      </c>
      <c r="I4425" s="1">
        <f>VLOOKUP(D4425, Summer!$A$1:$E$25, 5)</f>
        <v>328.96533168578299</v>
      </c>
      <c r="J4425" s="1">
        <f t="shared" si="415"/>
        <v>328.96533168578299</v>
      </c>
      <c r="K4425" s="47">
        <f t="shared" si="416"/>
        <v>6.1542912780532992</v>
      </c>
      <c r="L4425" s="48">
        <f>Solar!K4442/1000*Variables!$B$3</f>
        <v>14.673300000000001</v>
      </c>
      <c r="M4425">
        <f>IF(E4425=1, VLOOKUP(D4425, Sheet1!$A$2:$C$26, 2), Sheet1!$C$3)</f>
        <v>0.18637999999999999</v>
      </c>
      <c r="N4425" s="1">
        <f>'Electricity Rates'!$J$2</f>
        <v>0.24729999999999999</v>
      </c>
      <c r="O4425" s="145">
        <f>L4425-K4425</f>
        <v>8.519008721946701</v>
      </c>
      <c r="P4425">
        <f t="shared" si="417"/>
        <v>1.5219562330625809</v>
      </c>
      <c r="Q4425">
        <f>IF(O4425&gt;0, IF(Q4424+O4425*Variables!$B$5&lt;Variables!$B$4, Q4424+O4425*Variables!$B$5, Variables!$B$4), IF(Q4424&gt;-O4425, Q4424+O4425/Variables!$B$5, 0))</f>
        <v>8.0078681986298985</v>
      </c>
      <c r="R4425">
        <f>IF(O4425&gt;0, 0, IF(Q4424&gt;-O4425, 0, -O4425 - Q4424*Variables!$B$5))</f>
        <v>0</v>
      </c>
      <c r="S4425">
        <f t="shared" si="418"/>
        <v>0</v>
      </c>
      <c r="T4425">
        <f t="shared" si="419"/>
        <v>0</v>
      </c>
    </row>
    <row r="4426" spans="1:20" x14ac:dyDescent="0.3">
      <c r="A4426" s="3">
        <f t="shared" si="414"/>
        <v>43285</v>
      </c>
      <c r="B4426">
        <v>7</v>
      </c>
      <c r="C4426">
        <v>4</v>
      </c>
      <c r="D4426">
        <v>9</v>
      </c>
      <c r="E4426">
        <v>0</v>
      </c>
      <c r="F4426" s="1">
        <f>VLOOKUP(A4426,Weather!$A$1:$E$366, 5)</f>
        <v>0.3333333333333322</v>
      </c>
      <c r="G4426" s="1">
        <f>VLOOKUP(D4426, Summer!$A$1:$E$25, 2)</f>
        <v>1322.40871182827</v>
      </c>
      <c r="H4426" s="1">
        <f>VLOOKUP(D4426, Summer!$A$1:$E$25, 3)</f>
        <v>1017.49011217013</v>
      </c>
      <c r="I4426" s="1">
        <f>VLOOKUP(D4426, Summer!$A$1:$E$25, 5)</f>
        <v>386.82225388885001</v>
      </c>
      <c r="J4426" s="1">
        <f t="shared" si="415"/>
        <v>386.82225388885001</v>
      </c>
      <c r="K4426" s="47">
        <f t="shared" si="416"/>
        <v>7.236679959756235</v>
      </c>
      <c r="L4426" s="48">
        <f>Solar!K4443/1000*Variables!$B$3</f>
        <v>24.25535</v>
      </c>
      <c r="M4426">
        <f>IF(E4426=1, VLOOKUP(D4426, Sheet1!$A$2:$C$26, 2), Sheet1!$C$3)</f>
        <v>0.18637999999999999</v>
      </c>
      <c r="N4426" s="1">
        <f>'Electricity Rates'!$J$2</f>
        <v>0.24729999999999999</v>
      </c>
      <c r="O4426" s="145">
        <f>L4426-K4426</f>
        <v>17.018670040243766</v>
      </c>
      <c r="P4426">
        <f t="shared" si="417"/>
        <v>1.7896309540477169</v>
      </c>
      <c r="Q4426">
        <f>IF(O4426&gt;0, IF(Q4425+O4426*Variables!$B$5&lt;Variables!$B$4, Q4425+O4426*Variables!$B$5, Variables!$B$4), IF(Q4425&gt;-O4426, Q4425+O4426/Variables!$B$5, 0))</f>
        <v>24.005418036459037</v>
      </c>
      <c r="R4426">
        <f>IF(O4426&gt;0, 0, IF(Q4425&gt;-O4426, 0, -O4426 - Q4425*Variables!$B$5))</f>
        <v>0</v>
      </c>
      <c r="S4426">
        <f t="shared" si="418"/>
        <v>0</v>
      </c>
      <c r="T4426">
        <f t="shared" si="419"/>
        <v>0</v>
      </c>
    </row>
    <row r="4427" spans="1:20" x14ac:dyDescent="0.3">
      <c r="A4427" s="3">
        <f t="shared" si="414"/>
        <v>43285</v>
      </c>
      <c r="B4427">
        <v>7</v>
      </c>
      <c r="C4427">
        <v>4</v>
      </c>
      <c r="D4427">
        <v>10</v>
      </c>
      <c r="E4427">
        <v>0</v>
      </c>
      <c r="F4427" s="1">
        <f>VLOOKUP(A4427,Weather!$A$1:$E$366, 5)</f>
        <v>0.3333333333333322</v>
      </c>
      <c r="G4427" s="1">
        <f>VLOOKUP(D4427, Summer!$A$1:$E$25, 2)</f>
        <v>1424.0693518383</v>
      </c>
      <c r="H4427" s="1">
        <f>VLOOKUP(D4427, Summer!$A$1:$E$25, 3)</f>
        <v>1069.7659339946799</v>
      </c>
      <c r="I4427" s="1">
        <f>VLOOKUP(D4427, Summer!$A$1:$E$25, 5)</f>
        <v>417.88322986318002</v>
      </c>
      <c r="J4427" s="1">
        <f t="shared" si="415"/>
        <v>417.88322986318002</v>
      </c>
      <c r="K4427" s="47">
        <f t="shared" si="416"/>
        <v>7.8177694397541773</v>
      </c>
      <c r="L4427" s="48">
        <f>Solar!K4444/1000*Variables!$B$3</f>
        <v>32.011600000000001</v>
      </c>
      <c r="M4427">
        <f>IF(E4427=1, VLOOKUP(D4427, Sheet1!$A$2:$C$26, 2), Sheet1!$C$3)</f>
        <v>0.18637999999999999</v>
      </c>
      <c r="N4427" s="1">
        <f>'Electricity Rates'!$J$2</f>
        <v>0.24729999999999999</v>
      </c>
      <c r="O4427" s="145">
        <f>L4427-K4427</f>
        <v>24.193830560245825</v>
      </c>
      <c r="P4427">
        <f t="shared" si="417"/>
        <v>1.9333343824512079</v>
      </c>
      <c r="Q4427">
        <f>IF(O4427&gt;0, IF(Q4426+O4427*Variables!$B$5&lt;Variables!$B$4, Q4426+O4427*Variables!$B$5, Variables!$B$4), IF(Q4426&gt;-O4427, Q4426+O4427/Variables!$B$5, 0))</f>
        <v>46.747618763090117</v>
      </c>
      <c r="R4427">
        <f>IF(O4427&gt;0, 0, IF(Q4426&gt;-O4427, 0, -O4427 - Q4426*Variables!$B$5))</f>
        <v>0</v>
      </c>
      <c r="S4427">
        <f t="shared" si="418"/>
        <v>0</v>
      </c>
      <c r="T4427">
        <f t="shared" si="419"/>
        <v>0</v>
      </c>
    </row>
    <row r="4428" spans="1:20" x14ac:dyDescent="0.3">
      <c r="A4428" s="3">
        <f t="shared" si="414"/>
        <v>43285</v>
      </c>
      <c r="B4428">
        <v>7</v>
      </c>
      <c r="C4428">
        <v>4</v>
      </c>
      <c r="D4428">
        <v>11</v>
      </c>
      <c r="E4428">
        <v>0</v>
      </c>
      <c r="F4428" s="1">
        <f>VLOOKUP(A4428,Weather!$A$1:$E$366, 5)</f>
        <v>0.3333333333333322</v>
      </c>
      <c r="G4428" s="1">
        <f>VLOOKUP(D4428, Summer!$A$1:$E$25, 2)</f>
        <v>1497.9516334678001</v>
      </c>
      <c r="H4428" s="1">
        <f>VLOOKUP(D4428, Summer!$A$1:$E$25, 3)</f>
        <v>1079.6213447448599</v>
      </c>
      <c r="I4428" s="1">
        <f>VLOOKUP(D4428, Summer!$A$1:$E$25, 5)</f>
        <v>435.54125021175599</v>
      </c>
      <c r="J4428" s="1">
        <f t="shared" si="415"/>
        <v>435.54125021175599</v>
      </c>
      <c r="K4428" s="47">
        <f t="shared" si="416"/>
        <v>8.1481161059576817</v>
      </c>
      <c r="L4428" s="48">
        <f>Solar!K4445/1000*Variables!$B$3</f>
        <v>37.582650000000001</v>
      </c>
      <c r="M4428">
        <f>IF(E4428=1, VLOOKUP(D4428, Sheet1!$A$2:$C$26, 2), Sheet1!$C$3)</f>
        <v>0.18637999999999999</v>
      </c>
      <c r="N4428" s="1">
        <f>'Electricity Rates'!$J$2</f>
        <v>0.24729999999999999</v>
      </c>
      <c r="O4428" s="145">
        <f>L4428-K4428</f>
        <v>29.434533894042318</v>
      </c>
      <c r="P4428">
        <f t="shared" si="417"/>
        <v>2.0150291130033344</v>
      </c>
      <c r="Q4428">
        <f>IF(O4428&gt;0, IF(Q4427+O4428*Variables!$B$5&lt;Variables!$B$4, Q4427+O4428*Variables!$B$5, Variables!$B$4), IF(Q4427&gt;-O4428, Q4427+O4428/Variables!$B$5, 0))</f>
        <v>74.41608062348989</v>
      </c>
      <c r="R4428">
        <f>IF(O4428&gt;0, 0, IF(Q4427&gt;-O4428, 0, -O4428 - Q4427*Variables!$B$5))</f>
        <v>0</v>
      </c>
      <c r="S4428">
        <f t="shared" si="418"/>
        <v>0</v>
      </c>
      <c r="T4428">
        <f t="shared" si="419"/>
        <v>0</v>
      </c>
    </row>
    <row r="4429" spans="1:20" x14ac:dyDescent="0.3">
      <c r="A4429" s="3">
        <f t="shared" si="414"/>
        <v>43285</v>
      </c>
      <c r="B4429">
        <v>7</v>
      </c>
      <c r="C4429">
        <v>4</v>
      </c>
      <c r="D4429">
        <v>12</v>
      </c>
      <c r="E4429">
        <v>0</v>
      </c>
      <c r="F4429" s="1">
        <f>VLOOKUP(A4429,Weather!$A$1:$E$366, 5)</f>
        <v>0.3333333333333322</v>
      </c>
      <c r="G4429" s="1">
        <f>VLOOKUP(D4429, Summer!$A$1:$E$25, 2)</f>
        <v>1553.30978408544</v>
      </c>
      <c r="H4429" s="1">
        <f>VLOOKUP(D4429, Summer!$A$1:$E$25, 3)</f>
        <v>1117.7462231731799</v>
      </c>
      <c r="I4429" s="1">
        <f>VLOOKUP(D4429, Summer!$A$1:$E$25, 5)</f>
        <v>435.36187980189499</v>
      </c>
      <c r="J4429" s="1">
        <f t="shared" si="415"/>
        <v>435.36187980189499</v>
      </c>
      <c r="K4429" s="47">
        <f t="shared" si="416"/>
        <v>8.1447604400481737</v>
      </c>
      <c r="L4429" s="48">
        <f>Solar!K4446/1000*Variables!$B$3</f>
        <v>40.840400000000002</v>
      </c>
      <c r="M4429">
        <f>IF(E4429=1, VLOOKUP(D4429, Sheet1!$A$2:$C$26, 2), Sheet1!$C$3)</f>
        <v>0.18637999999999999</v>
      </c>
      <c r="N4429" s="1">
        <f>'Electricity Rates'!$J$2</f>
        <v>0.24729999999999999</v>
      </c>
      <c r="O4429" s="145">
        <f>L4429-K4429</f>
        <v>32.695639559951829</v>
      </c>
      <c r="P4429">
        <f t="shared" si="417"/>
        <v>2.0141992568239133</v>
      </c>
      <c r="Q4429">
        <f>IF(O4429&gt;0, IF(Q4428+O4429*Variables!$B$5&lt;Variables!$B$4, Q4428+O4429*Variables!$B$5, Variables!$B$4), IF(Q4428&gt;-O4429, Q4428+O4429/Variables!$B$5, 0))</f>
        <v>100</v>
      </c>
      <c r="R4429">
        <f>IF(O4429&gt;0, 0, IF(Q4428&gt;-O4429, 0, -O4429 - Q4428*Variables!$B$5))</f>
        <v>0</v>
      </c>
      <c r="S4429">
        <f t="shared" si="418"/>
        <v>0</v>
      </c>
      <c r="T4429">
        <f t="shared" si="419"/>
        <v>0</v>
      </c>
    </row>
    <row r="4430" spans="1:20" x14ac:dyDescent="0.3">
      <c r="A4430" s="3">
        <f t="shared" si="414"/>
        <v>43285</v>
      </c>
      <c r="B4430">
        <v>7</v>
      </c>
      <c r="C4430">
        <v>4</v>
      </c>
      <c r="D4430">
        <v>13</v>
      </c>
      <c r="E4430">
        <v>0</v>
      </c>
      <c r="F4430" s="1">
        <f>VLOOKUP(A4430,Weather!$A$1:$E$366, 5)</f>
        <v>0.3333333333333322</v>
      </c>
      <c r="G4430" s="1">
        <f>VLOOKUP(D4430, Summer!$A$1:$E$25, 2)</f>
        <v>1622.5675647430101</v>
      </c>
      <c r="H4430" s="1">
        <f>VLOOKUP(D4430, Summer!$A$1:$E$25, 3)</f>
        <v>1132.28619594112</v>
      </c>
      <c r="I4430" s="1">
        <f>VLOOKUP(D4430, Summer!$A$1:$E$25, 5)</f>
        <v>435.17254436926402</v>
      </c>
      <c r="J4430" s="1">
        <f t="shared" si="415"/>
        <v>435.17254436926402</v>
      </c>
      <c r="K4430" s="47">
        <f t="shared" si="416"/>
        <v>8.1412183482548048</v>
      </c>
      <c r="L4430" s="48">
        <f>Solar!K4447/1000*Variables!$B$3</f>
        <v>41.366250000000008</v>
      </c>
      <c r="M4430">
        <f>IF(E4430=1, VLOOKUP(D4430, Sheet1!$A$2:$C$26, 2), Sheet1!$C$3)</f>
        <v>0.18637999999999999</v>
      </c>
      <c r="N4430" s="1">
        <f>'Electricity Rates'!$J$2</f>
        <v>0.24729999999999999</v>
      </c>
      <c r="O4430" s="145">
        <f>L4430-K4430</f>
        <v>33.225031651745205</v>
      </c>
      <c r="P4430">
        <f t="shared" si="417"/>
        <v>2.0133232975234132</v>
      </c>
      <c r="Q4430">
        <f>IF(O4430&gt;0, IF(Q4429+O4430*Variables!$B$5&lt;Variables!$B$4, Q4429+O4430*Variables!$B$5, Variables!$B$4), IF(Q4429&gt;-O4430, Q4429+O4430/Variables!$B$5, 0))</f>
        <v>100</v>
      </c>
      <c r="R4430">
        <f>IF(O4430&gt;0, 0, IF(Q4429&gt;-O4430, 0, -O4430 - Q4429*Variables!$B$5))</f>
        <v>0</v>
      </c>
      <c r="S4430">
        <f t="shared" si="418"/>
        <v>0</v>
      </c>
      <c r="T4430">
        <f t="shared" si="419"/>
        <v>0</v>
      </c>
    </row>
    <row r="4431" spans="1:20" x14ac:dyDescent="0.3">
      <c r="A4431" s="3">
        <f t="shared" si="414"/>
        <v>43285</v>
      </c>
      <c r="B4431">
        <v>7</v>
      </c>
      <c r="C4431">
        <v>4</v>
      </c>
      <c r="D4431">
        <v>14</v>
      </c>
      <c r="E4431">
        <v>0</v>
      </c>
      <c r="F4431" s="1">
        <f>VLOOKUP(A4431,Weather!$A$1:$E$366, 5)</f>
        <v>0.3333333333333322</v>
      </c>
      <c r="G4431" s="1">
        <f>VLOOKUP(D4431, Summer!$A$1:$E$25, 2)</f>
        <v>1636.26340321468</v>
      </c>
      <c r="H4431" s="1">
        <f>VLOOKUP(D4431, Summer!$A$1:$E$25, 3)</f>
        <v>1156.2601309732199</v>
      </c>
      <c r="I4431" s="1">
        <f>VLOOKUP(D4431, Summer!$A$1:$E$25, 5)</f>
        <v>417.13087064403902</v>
      </c>
      <c r="J4431" s="1">
        <f t="shared" si="415"/>
        <v>417.13087064403902</v>
      </c>
      <c r="K4431" s="47">
        <f t="shared" si="416"/>
        <v>7.8036942855225897</v>
      </c>
      <c r="L4431" s="48">
        <f>Solar!K4448/1000*Variables!$B$3</f>
        <v>39.719200000000001</v>
      </c>
      <c r="M4431">
        <f>IF(E4431=1, VLOOKUP(D4431, Sheet1!$A$2:$C$26, 2), Sheet1!$C$3)</f>
        <v>0.18637999999999999</v>
      </c>
      <c r="N4431" s="1">
        <f>'Electricity Rates'!$J$2</f>
        <v>0.24729999999999999</v>
      </c>
      <c r="O4431" s="145">
        <f>L4431-K4431</f>
        <v>31.915505714477412</v>
      </c>
      <c r="P4431">
        <f t="shared" si="417"/>
        <v>1.9298535968097363</v>
      </c>
      <c r="Q4431">
        <f>IF(O4431&gt;0, IF(Q4430+O4431*Variables!$B$5&lt;Variables!$B$4, Q4430+O4431*Variables!$B$5, Variables!$B$4), IF(Q4430&gt;-O4431, Q4430+O4431/Variables!$B$5, 0))</f>
        <v>100</v>
      </c>
      <c r="R4431">
        <f>IF(O4431&gt;0, 0, IF(Q4430&gt;-O4431, 0, -O4431 - Q4430*Variables!$B$5))</f>
        <v>0</v>
      </c>
      <c r="S4431">
        <f t="shared" si="418"/>
        <v>0</v>
      </c>
      <c r="T4431">
        <f t="shared" si="419"/>
        <v>0</v>
      </c>
    </row>
    <row r="4432" spans="1:20" x14ac:dyDescent="0.3">
      <c r="A4432" s="3">
        <f t="shared" si="414"/>
        <v>43285</v>
      </c>
      <c r="B4432">
        <v>7</v>
      </c>
      <c r="C4432">
        <v>4</v>
      </c>
      <c r="D4432">
        <v>15</v>
      </c>
      <c r="E4432">
        <v>0</v>
      </c>
      <c r="F4432" s="1">
        <f>VLOOKUP(A4432,Weather!$A$1:$E$366, 5)</f>
        <v>0.3333333333333322</v>
      </c>
      <c r="G4432" s="1">
        <f>VLOOKUP(D4432, Summer!$A$1:$E$25, 2)</f>
        <v>1589.7727985285201</v>
      </c>
      <c r="H4432" s="1">
        <f>VLOOKUP(D4432, Summer!$A$1:$E$25, 3)</f>
        <v>1137.7596230737599</v>
      </c>
      <c r="I4432" s="1">
        <f>VLOOKUP(D4432, Summer!$A$1:$E$25, 5)</f>
        <v>403.543562097039</v>
      </c>
      <c r="J4432" s="1">
        <f t="shared" si="415"/>
        <v>403.543562097039</v>
      </c>
      <c r="K4432" s="47">
        <f t="shared" si="416"/>
        <v>7.5495025928767143</v>
      </c>
      <c r="L4432" s="48">
        <f>Solar!K4449/1000*Variables!$B$3</f>
        <v>35.411450000000002</v>
      </c>
      <c r="M4432">
        <f>IF(E4432=1, VLOOKUP(D4432, Sheet1!$A$2:$C$26, 2), Sheet1!$C$3)</f>
        <v>0.18637999999999999</v>
      </c>
      <c r="N4432" s="1">
        <f>'Electricity Rates'!$J$2</f>
        <v>0.24729999999999999</v>
      </c>
      <c r="O4432" s="145">
        <f>L4432-K4432</f>
        <v>27.861947407123289</v>
      </c>
      <c r="P4432">
        <f t="shared" si="417"/>
        <v>1.8669919912184114</v>
      </c>
      <c r="Q4432">
        <f>IF(O4432&gt;0, IF(Q4431+O4432*Variables!$B$5&lt;Variables!$B$4, Q4431+O4432*Variables!$B$5, Variables!$B$4), IF(Q4431&gt;-O4432, Q4431+O4432/Variables!$B$5, 0))</f>
        <v>100</v>
      </c>
      <c r="R4432">
        <f>IF(O4432&gt;0, 0, IF(Q4431&gt;-O4432, 0, -O4432 - Q4431*Variables!$B$5))</f>
        <v>0</v>
      </c>
      <c r="S4432">
        <f t="shared" si="418"/>
        <v>0</v>
      </c>
      <c r="T4432">
        <f t="shared" si="419"/>
        <v>0</v>
      </c>
    </row>
    <row r="4433" spans="1:20" x14ac:dyDescent="0.3">
      <c r="A4433" s="3">
        <f t="shared" si="414"/>
        <v>43285</v>
      </c>
      <c r="B4433">
        <v>7</v>
      </c>
      <c r="C4433">
        <v>4</v>
      </c>
      <c r="D4433">
        <v>16</v>
      </c>
      <c r="E4433">
        <v>0</v>
      </c>
      <c r="F4433" s="1">
        <f>VLOOKUP(A4433,Weather!$A$1:$E$366, 5)</f>
        <v>0.3333333333333322</v>
      </c>
      <c r="G4433" s="1">
        <f>VLOOKUP(D4433, Summer!$A$1:$E$25, 2)</f>
        <v>1459.9523441255701</v>
      </c>
      <c r="H4433" s="1">
        <f>VLOOKUP(D4433, Summer!$A$1:$E$25, 3)</f>
        <v>1006.09479349024</v>
      </c>
      <c r="I4433" s="1">
        <f>VLOOKUP(D4433, Summer!$A$1:$E$25, 5)</f>
        <v>381.04254068220598</v>
      </c>
      <c r="J4433" s="1">
        <f t="shared" si="415"/>
        <v>381.04254068220598</v>
      </c>
      <c r="K4433" s="47">
        <f t="shared" si="416"/>
        <v>7.1285529471162699</v>
      </c>
      <c r="L4433" s="48">
        <f>Solar!K4450/1000*Variables!$B$3</f>
        <v>28.557850000000002</v>
      </c>
      <c r="M4433">
        <f>IF(E4433=1, VLOOKUP(D4433, Sheet1!$A$2:$C$26, 2), Sheet1!$C$3)</f>
        <v>0.18637999999999999</v>
      </c>
      <c r="N4433" s="1">
        <f>'Electricity Rates'!$J$2</f>
        <v>0.24729999999999999</v>
      </c>
      <c r="O4433" s="145">
        <f>L4433-K4433</f>
        <v>21.429297052883733</v>
      </c>
      <c r="P4433">
        <f t="shared" si="417"/>
        <v>1.7628911438218535</v>
      </c>
      <c r="Q4433">
        <f>IF(O4433&gt;0, IF(Q4432+O4433*Variables!$B$5&lt;Variables!$B$4, Q4432+O4433*Variables!$B$5, Variables!$B$4), IF(Q4432&gt;-O4433, Q4432+O4433/Variables!$B$5, 0))</f>
        <v>100</v>
      </c>
      <c r="R4433">
        <f>IF(O4433&gt;0, 0, IF(Q4432&gt;-O4433, 0, -O4433 - Q4432*Variables!$B$5))</f>
        <v>0</v>
      </c>
      <c r="S4433">
        <f t="shared" si="418"/>
        <v>0</v>
      </c>
      <c r="T4433">
        <f t="shared" si="419"/>
        <v>0</v>
      </c>
    </row>
    <row r="4434" spans="1:20" x14ac:dyDescent="0.3">
      <c r="A4434" s="3">
        <f t="shared" si="414"/>
        <v>43285</v>
      </c>
      <c r="B4434">
        <v>7</v>
      </c>
      <c r="C4434">
        <v>4</v>
      </c>
      <c r="D4434">
        <v>17</v>
      </c>
      <c r="E4434">
        <v>0</v>
      </c>
      <c r="F4434" s="1">
        <f>VLOOKUP(A4434,Weather!$A$1:$E$366, 5)</f>
        <v>0.3333333333333322</v>
      </c>
      <c r="G4434" s="1">
        <f>VLOOKUP(D4434, Summer!$A$1:$E$25, 2)</f>
        <v>1144.9480592772099</v>
      </c>
      <c r="H4434" s="1">
        <f>VLOOKUP(D4434, Summer!$A$1:$E$25, 3)</f>
        <v>808.38142168622596</v>
      </c>
      <c r="I4434" s="1">
        <f>VLOOKUP(D4434, Summer!$A$1:$E$25, 5)</f>
        <v>371.93450987035499</v>
      </c>
      <c r="J4434" s="1">
        <f t="shared" si="415"/>
        <v>371.93450987035499</v>
      </c>
      <c r="K4434" s="47">
        <f t="shared" si="416"/>
        <v>6.9581596892663642</v>
      </c>
      <c r="L4434" s="48">
        <f>Solar!K4451/1000*Variables!$B$3</f>
        <v>19.559950000000001</v>
      </c>
      <c r="M4434">
        <f>IF(E4434=1, VLOOKUP(D4434, Sheet1!$A$2:$C$26, 2), Sheet1!$C$3)</f>
        <v>0.18637999999999999</v>
      </c>
      <c r="N4434" s="1">
        <f>'Electricity Rates'!$J$2</f>
        <v>0.24729999999999999</v>
      </c>
      <c r="O4434" s="145">
        <f>L4434-K4434</f>
        <v>12.601790310733637</v>
      </c>
      <c r="P4434">
        <f t="shared" si="417"/>
        <v>1.7207528911555718</v>
      </c>
      <c r="Q4434">
        <f>IF(O4434&gt;0, IF(Q4433+O4434*Variables!$B$5&lt;Variables!$B$4, Q4433+O4434*Variables!$B$5, Variables!$B$4), IF(Q4433&gt;-O4434, Q4433+O4434/Variables!$B$5, 0))</f>
        <v>100</v>
      </c>
      <c r="R4434">
        <f>IF(O4434&gt;0, 0, IF(Q4433&gt;-O4434, 0, -O4434 - Q4433*Variables!$B$5))</f>
        <v>0</v>
      </c>
      <c r="S4434">
        <f t="shared" si="418"/>
        <v>0</v>
      </c>
      <c r="T4434">
        <f t="shared" si="419"/>
        <v>0</v>
      </c>
    </row>
    <row r="4435" spans="1:20" x14ac:dyDescent="0.3">
      <c r="A4435" s="3">
        <f t="shared" si="414"/>
        <v>43285</v>
      </c>
      <c r="B4435">
        <v>7</v>
      </c>
      <c r="C4435">
        <v>4</v>
      </c>
      <c r="D4435">
        <v>18</v>
      </c>
      <c r="E4435">
        <v>0</v>
      </c>
      <c r="F4435" s="1">
        <f>VLOOKUP(A4435,Weather!$A$1:$E$366, 5)</f>
        <v>0.3333333333333322</v>
      </c>
      <c r="G4435" s="1">
        <f>VLOOKUP(D4435, Summer!$A$1:$E$25, 2)</f>
        <v>769.75210584620504</v>
      </c>
      <c r="H4435" s="1">
        <f>VLOOKUP(D4435, Summer!$A$1:$E$25, 3)</f>
        <v>572.92139445417001</v>
      </c>
      <c r="I4435" s="1">
        <f>VLOOKUP(D4435, Summer!$A$1:$E$25, 5)</f>
        <v>349.41355840998102</v>
      </c>
      <c r="J4435" s="1">
        <f t="shared" si="415"/>
        <v>349.41355840998102</v>
      </c>
      <c r="K4435" s="47">
        <f t="shared" si="416"/>
        <v>6.536837191738182</v>
      </c>
      <c r="L4435" s="48">
        <f>Solar!K4452/1000*Variables!$B$3</f>
        <v>9.3790499999999994</v>
      </c>
      <c r="M4435">
        <f>IF(E4435=1, VLOOKUP(D4435, Sheet1!$A$2:$C$26, 2), Sheet1!$C$3)</f>
        <v>0.18637999999999999</v>
      </c>
      <c r="N4435" s="1">
        <f>'Electricity Rates'!$J$2</f>
        <v>0.24729999999999999</v>
      </c>
      <c r="O4435" s="145">
        <f>L4435-K4435</f>
        <v>2.8422128082618174</v>
      </c>
      <c r="P4435">
        <f t="shared" si="417"/>
        <v>1.6165598375168524</v>
      </c>
      <c r="Q4435">
        <f>IF(O4435&gt;0, IF(Q4434+O4435*Variables!$B$5&lt;Variables!$B$4, Q4434+O4435*Variables!$B$5, Variables!$B$4), IF(Q4434&gt;-O4435, Q4434+O4435/Variables!$B$5, 0))</f>
        <v>100</v>
      </c>
      <c r="R4435">
        <f>IF(O4435&gt;0, 0, IF(Q4434&gt;-O4435, 0, -O4435 - Q4434*Variables!$B$5))</f>
        <v>0</v>
      </c>
      <c r="S4435">
        <f t="shared" si="418"/>
        <v>0</v>
      </c>
      <c r="T4435">
        <f t="shared" si="419"/>
        <v>0</v>
      </c>
    </row>
    <row r="4436" spans="1:20" x14ac:dyDescent="0.3">
      <c r="A4436" s="3">
        <f t="shared" si="414"/>
        <v>43285</v>
      </c>
      <c r="B4436">
        <v>7</v>
      </c>
      <c r="C4436">
        <v>4</v>
      </c>
      <c r="D4436">
        <v>19</v>
      </c>
      <c r="E4436">
        <v>0</v>
      </c>
      <c r="F4436" s="1">
        <f>VLOOKUP(A4436,Weather!$A$1:$E$366, 5)</f>
        <v>0.3333333333333322</v>
      </c>
      <c r="G4436" s="1">
        <f>VLOOKUP(D4436, Summer!$A$1:$E$25, 2)</f>
        <v>565.86125451999203</v>
      </c>
      <c r="H4436" s="1">
        <f>VLOOKUP(D4436, Summer!$A$1:$E$25, 3)</f>
        <v>365.77406038600299</v>
      </c>
      <c r="I4436" s="1">
        <f>VLOOKUP(D4436, Summer!$A$1:$E$25, 5)</f>
        <v>331.38683221891199</v>
      </c>
      <c r="J4436" s="1">
        <f t="shared" si="415"/>
        <v>331.38683221891199</v>
      </c>
      <c r="K4436" s="47">
        <f t="shared" si="416"/>
        <v>6.1995927678317768</v>
      </c>
      <c r="L4436" s="48">
        <f>Solar!K4453/1000*Variables!$B$3</f>
        <v>1.4411</v>
      </c>
      <c r="M4436">
        <f>IF(E4436=1, VLOOKUP(D4436, Sheet1!$A$2:$C$26, 2), Sheet1!$C$3)</f>
        <v>0.18637999999999999</v>
      </c>
      <c r="N4436" s="1">
        <f>'Electricity Rates'!$J$2</f>
        <v>0.24729999999999999</v>
      </c>
      <c r="O4436" s="145">
        <f>L4436-K4436</f>
        <v>-4.7584927678317772</v>
      </c>
      <c r="P4436">
        <f t="shared" si="417"/>
        <v>1.5331592914847985</v>
      </c>
      <c r="Q4436">
        <f>IF(O4436&gt;0, IF(Q4435+O4436*Variables!$B$5&lt;Variables!$B$4, Q4435+O4436*Variables!$B$5, Variables!$B$4), IF(Q4435&gt;-O4436, Q4435+O4436/Variables!$B$5, 0))</f>
        <v>94.937773651242793</v>
      </c>
      <c r="R4436">
        <f>IF(O4436&gt;0, 0, IF(Q4435&gt;-O4436, 0, -O4436 - Q4435*Variables!$B$5))</f>
        <v>0</v>
      </c>
      <c r="S4436">
        <f t="shared" si="418"/>
        <v>0</v>
      </c>
      <c r="T4436">
        <f t="shared" si="419"/>
        <v>0</v>
      </c>
    </row>
    <row r="4437" spans="1:20" x14ac:dyDescent="0.3">
      <c r="A4437" s="3">
        <f t="shared" si="414"/>
        <v>43285</v>
      </c>
      <c r="B4437">
        <v>7</v>
      </c>
      <c r="C4437">
        <v>4</v>
      </c>
      <c r="D4437">
        <v>20</v>
      </c>
      <c r="E4437">
        <v>0</v>
      </c>
      <c r="F4437" s="1">
        <f>VLOOKUP(A4437,Weather!$A$1:$E$366, 5)</f>
        <v>0.3333333333333322</v>
      </c>
      <c r="G4437" s="1">
        <f>VLOOKUP(D4437, Summer!$A$1:$E$25, 2)</f>
        <v>459.178981251175</v>
      </c>
      <c r="H4437" s="1">
        <f>VLOOKUP(D4437, Summer!$A$1:$E$25, 3)</f>
        <v>328.41643432967999</v>
      </c>
      <c r="I4437" s="1">
        <f>VLOOKUP(D4437, Summer!$A$1:$E$25, 5)</f>
        <v>326.73316658528501</v>
      </c>
      <c r="J4437" s="1">
        <f t="shared" si="415"/>
        <v>326.73316658528501</v>
      </c>
      <c r="K4437" s="47">
        <f t="shared" si="416"/>
        <v>6.1125318800681905</v>
      </c>
      <c r="L4437" s="48">
        <f>Solar!K4454/1000*Variables!$B$3</f>
        <v>0.13009999999999999</v>
      </c>
      <c r="M4437">
        <f>IF(E4437=1, VLOOKUP(D4437, Sheet1!$A$2:$C$26, 2), Sheet1!$C$3)</f>
        <v>0.18637999999999999</v>
      </c>
      <c r="N4437" s="1">
        <f>'Electricity Rates'!$J$2</f>
        <v>0.24729999999999999</v>
      </c>
      <c r="O4437" s="145">
        <f>L4437-K4437</f>
        <v>-5.9824318800681908</v>
      </c>
      <c r="P4437">
        <f t="shared" si="417"/>
        <v>1.5116291339408634</v>
      </c>
      <c r="Q4437">
        <f>IF(O4437&gt;0, IF(Q4436+O4437*Variables!$B$5&lt;Variables!$B$4, Q4436+O4437*Variables!$B$5, Variables!$B$4), IF(Q4436&gt;-O4437, Q4436+O4437/Variables!$B$5, 0))</f>
        <v>88.573484417127702</v>
      </c>
      <c r="R4437">
        <f>IF(O4437&gt;0, 0, IF(Q4436&gt;-O4437, 0, -O4437 - Q4436*Variables!$B$5))</f>
        <v>0</v>
      </c>
      <c r="S4437">
        <f t="shared" si="418"/>
        <v>0</v>
      </c>
      <c r="T4437">
        <f t="shared" si="419"/>
        <v>0</v>
      </c>
    </row>
    <row r="4438" spans="1:20" x14ac:dyDescent="0.3">
      <c r="A4438" s="3">
        <f t="shared" si="414"/>
        <v>43285</v>
      </c>
      <c r="B4438">
        <v>7</v>
      </c>
      <c r="C4438">
        <v>4</v>
      </c>
      <c r="D4438">
        <v>21</v>
      </c>
      <c r="E4438">
        <v>0</v>
      </c>
      <c r="F4438" s="1">
        <f>VLOOKUP(A4438,Weather!$A$1:$E$366, 5)</f>
        <v>0.3333333333333322</v>
      </c>
      <c r="G4438" s="1">
        <f>VLOOKUP(D4438, Summer!$A$1:$E$25, 2)</f>
        <v>403.43414919632897</v>
      </c>
      <c r="H4438" s="1">
        <f>VLOOKUP(D4438, Summer!$A$1:$E$25, 3)</f>
        <v>305.25297715532997</v>
      </c>
      <c r="I4438" s="1">
        <f>VLOOKUP(D4438, Summer!$A$1:$E$25, 5)</f>
        <v>313.15582306105603</v>
      </c>
      <c r="J4438" s="1">
        <f t="shared" si="415"/>
        <v>313.15582306105603</v>
      </c>
      <c r="K4438" s="47">
        <f t="shared" si="416"/>
        <v>5.8585266133061946</v>
      </c>
      <c r="L4438" s="48">
        <f>Solar!K4455/1000*Variables!$B$3</f>
        <v>0</v>
      </c>
      <c r="M4438">
        <f>IF(E4438=1, VLOOKUP(D4438, Sheet1!$A$2:$C$26, 2), Sheet1!$C$3)</f>
        <v>0.18637999999999999</v>
      </c>
      <c r="N4438" s="1">
        <f>'Electricity Rates'!$J$2</f>
        <v>0.24729999999999999</v>
      </c>
      <c r="O4438" s="145">
        <f>L4438-K4438</f>
        <v>-5.8585266133061946</v>
      </c>
      <c r="P4438">
        <f t="shared" si="417"/>
        <v>1.4488136314706219</v>
      </c>
      <c r="Q4438">
        <f>IF(O4438&gt;0, IF(Q4437+O4438*Variables!$B$5&lt;Variables!$B$4, Q4437+O4438*Variables!$B$5, Variables!$B$4), IF(Q4437&gt;-O4438, Q4437+O4438/Variables!$B$5, 0))</f>
        <v>82.341009296589192</v>
      </c>
      <c r="R4438">
        <f>IF(O4438&gt;0, 0, IF(Q4437&gt;-O4438, 0, -O4438 - Q4437*Variables!$B$5))</f>
        <v>0</v>
      </c>
      <c r="S4438">
        <f t="shared" si="418"/>
        <v>0</v>
      </c>
      <c r="T4438">
        <f t="shared" si="419"/>
        <v>0</v>
      </c>
    </row>
    <row r="4439" spans="1:20" x14ac:dyDescent="0.3">
      <c r="A4439" s="3">
        <f t="shared" si="414"/>
        <v>43285</v>
      </c>
      <c r="B4439">
        <v>7</v>
      </c>
      <c r="C4439">
        <v>4</v>
      </c>
      <c r="D4439">
        <v>22</v>
      </c>
      <c r="E4439">
        <v>0</v>
      </c>
      <c r="F4439" s="1">
        <f>VLOOKUP(A4439,Weather!$A$1:$E$366, 5)</f>
        <v>0.3333333333333322</v>
      </c>
      <c r="G4439" s="1">
        <f>VLOOKUP(D4439, Summer!$A$1:$E$25, 2)</f>
        <v>366.19777187885302</v>
      </c>
      <c r="H4439" s="1">
        <f>VLOOKUP(D4439, Summer!$A$1:$E$25, 3)</f>
        <v>263.18917633836901</v>
      </c>
      <c r="I4439" s="1">
        <f>VLOOKUP(D4439, Summer!$A$1:$E$25, 5)</f>
        <v>295.10418431306101</v>
      </c>
      <c r="J4439" s="1">
        <f t="shared" si="415"/>
        <v>295.10418431306101</v>
      </c>
      <c r="K4439" s="47">
        <f t="shared" si="416"/>
        <v>5.5208161246901204</v>
      </c>
      <c r="L4439" s="48">
        <f>Solar!K4456/1000*Variables!$B$3</f>
        <v>0</v>
      </c>
      <c r="M4439">
        <f>IF(E4439=1, VLOOKUP(D4439, Sheet1!$A$2:$C$26, 2), Sheet1!$C$3)</f>
        <v>0.18637999999999999</v>
      </c>
      <c r="N4439" s="1">
        <f>'Electricity Rates'!$J$2</f>
        <v>0.24729999999999999</v>
      </c>
      <c r="O4439" s="145">
        <f>L4439-K4439</f>
        <v>-5.5208161246901204</v>
      </c>
      <c r="P4439">
        <f t="shared" si="417"/>
        <v>1.3652978276358667</v>
      </c>
      <c r="Q4439">
        <f>IF(O4439&gt;0, IF(Q4438+O4439*Variables!$B$5&lt;Variables!$B$4, Q4438+O4439*Variables!$B$5, Variables!$B$4), IF(Q4438&gt;-O4439, Q4438+O4439/Variables!$B$5, 0))</f>
        <v>76.467800653301836</v>
      </c>
      <c r="R4439">
        <f>IF(O4439&gt;0, 0, IF(Q4438&gt;-O4439, 0, -O4439 - Q4438*Variables!$B$5))</f>
        <v>0</v>
      </c>
      <c r="S4439">
        <f t="shared" si="418"/>
        <v>0</v>
      </c>
      <c r="T4439">
        <f t="shared" si="419"/>
        <v>0</v>
      </c>
    </row>
    <row r="4440" spans="1:20" x14ac:dyDescent="0.3">
      <c r="A4440" s="3">
        <f t="shared" si="414"/>
        <v>43285</v>
      </c>
      <c r="B4440">
        <v>7</v>
      </c>
      <c r="C4440">
        <v>4</v>
      </c>
      <c r="D4440">
        <v>23</v>
      </c>
      <c r="E4440">
        <v>0</v>
      </c>
      <c r="F4440" s="1">
        <f>VLOOKUP(A4440,Weather!$A$1:$E$366, 5)</f>
        <v>0.3333333333333322</v>
      </c>
      <c r="G4440" s="1">
        <f>VLOOKUP(D4440, Summer!$A$1:$E$25, 2)</f>
        <v>342.86102460129899</v>
      </c>
      <c r="H4440" s="1">
        <f>VLOOKUP(D4440, Summer!$A$1:$E$25, 3)</f>
        <v>273.02297434567402</v>
      </c>
      <c r="I4440" s="1">
        <f>VLOOKUP(D4440, Summer!$A$1:$E$25, 5)</f>
        <v>281.53182330021599</v>
      </c>
      <c r="J4440" s="1">
        <f t="shared" si="415"/>
        <v>281.53182330021599</v>
      </c>
      <c r="K4440" s="47">
        <f t="shared" si="416"/>
        <v>5.2669040708700354</v>
      </c>
      <c r="L4440" s="48">
        <f>Solar!K4457/1000*Variables!$B$3</f>
        <v>0</v>
      </c>
      <c r="M4440">
        <f>IF(E4440=1, VLOOKUP(D4440, Sheet1!$A$2:$C$26, 2), Sheet1!$C$3)</f>
        <v>0.18637999999999999</v>
      </c>
      <c r="N4440" s="1">
        <f>'Electricity Rates'!$J$2</f>
        <v>0.24729999999999999</v>
      </c>
      <c r="O4440" s="145">
        <f>L4440-K4440</f>
        <v>-5.2669040708700354</v>
      </c>
      <c r="P4440">
        <f t="shared" si="417"/>
        <v>1.3025053767261596</v>
      </c>
      <c r="Q4440">
        <f>IF(O4440&gt;0, IF(Q4439+O4440*Variables!$B$5&lt;Variables!$B$4, Q4439+O4440*Variables!$B$5, Variables!$B$4), IF(Q4439&gt;-O4440, Q4439+O4440/Variables!$B$5, 0))</f>
        <v>70.864711216206047</v>
      </c>
      <c r="R4440">
        <f>IF(O4440&gt;0, 0, IF(Q4439&gt;-O4440, 0, -O4440 - Q4439*Variables!$B$5))</f>
        <v>0</v>
      </c>
      <c r="S4440">
        <f t="shared" si="418"/>
        <v>0</v>
      </c>
      <c r="T4440">
        <f t="shared" si="419"/>
        <v>0</v>
      </c>
    </row>
    <row r="4441" spans="1:20" x14ac:dyDescent="0.3">
      <c r="A4441" s="3">
        <f t="shared" si="414"/>
        <v>43285</v>
      </c>
      <c r="B4441">
        <v>7</v>
      </c>
      <c r="C4441">
        <v>4</v>
      </c>
      <c r="D4441">
        <v>24</v>
      </c>
      <c r="E4441">
        <v>0</v>
      </c>
      <c r="F4441" s="1">
        <f>VLOOKUP(A4441,Weather!$A$1:$E$366, 5)</f>
        <v>0.3333333333333322</v>
      </c>
      <c r="G4441" s="1">
        <f>VLOOKUP(D4441, Summer!$A$1:$E$25, 2)</f>
        <v>310.26482453023402</v>
      </c>
      <c r="H4441" s="1">
        <f>VLOOKUP(D4441, Summer!$A$1:$E$25, 3)</f>
        <v>259.09090909090901</v>
      </c>
      <c r="I4441" s="1">
        <f>VLOOKUP(D4441, Summer!$A$1:$E$25, 5)</f>
        <v>276.86321013243497</v>
      </c>
      <c r="J4441" s="1">
        <f t="shared" si="415"/>
        <v>276.86321013243497</v>
      </c>
      <c r="K4441" s="47">
        <f t="shared" si="416"/>
        <v>5.1795635442806756</v>
      </c>
      <c r="L4441" s="48">
        <f>Solar!K4458/1000*Variables!$B$3</f>
        <v>0</v>
      </c>
      <c r="M4441">
        <f>IF(E4441=1, VLOOKUP(D4441, Sheet1!$A$2:$C$26, 2), Sheet1!$C$3)</f>
        <v>0.18637999999999999</v>
      </c>
      <c r="N4441" s="1">
        <f>'Electricity Rates'!$J$2</f>
        <v>0.24729999999999999</v>
      </c>
      <c r="O4441" s="145">
        <f>L4441-K4441</f>
        <v>-5.1795635442806756</v>
      </c>
      <c r="P4441">
        <f t="shared" si="417"/>
        <v>1.280906064500611</v>
      </c>
      <c r="Q4441">
        <f>IF(O4441&gt;0, IF(Q4440+O4441*Variables!$B$5&lt;Variables!$B$4, Q4440+O4441*Variables!$B$5, Variables!$B$4), IF(Q4440&gt;-O4441, Q4440+O4441/Variables!$B$5, 0))</f>
        <v>65.354537232928735</v>
      </c>
      <c r="R4441">
        <f>IF(O4441&gt;0, 0, IF(Q4440&gt;-O4441, 0, -O4441 - Q4440*Variables!$B$5))</f>
        <v>0</v>
      </c>
      <c r="S4441">
        <f t="shared" si="418"/>
        <v>0</v>
      </c>
      <c r="T4441">
        <f t="shared" si="419"/>
        <v>0</v>
      </c>
    </row>
    <row r="4442" spans="1:20" x14ac:dyDescent="0.3">
      <c r="A4442" s="3">
        <f t="shared" si="414"/>
        <v>43286</v>
      </c>
      <c r="B4442">
        <v>7</v>
      </c>
      <c r="C4442">
        <v>5</v>
      </c>
      <c r="D4442">
        <v>1</v>
      </c>
      <c r="E4442">
        <v>1</v>
      </c>
      <c r="F4442" s="1">
        <f>VLOOKUP(A4442,Weather!$A$1:$E$366, 5)</f>
        <v>0.3333333333333322</v>
      </c>
      <c r="G4442" s="1">
        <f>VLOOKUP(D4442, Summer!$A$1:$E$25, 2)</f>
        <v>305.44698283970399</v>
      </c>
      <c r="H4442" s="1">
        <f>VLOOKUP(D4442, Summer!$A$1:$E$25, 3)</f>
        <v>264.36707082495798</v>
      </c>
      <c r="I4442" s="1">
        <f>VLOOKUP(D4442, Summer!$A$1:$E$25, 5)</f>
        <v>276.703769768114</v>
      </c>
      <c r="J4442" s="1">
        <f t="shared" si="415"/>
        <v>278.0603748298733</v>
      </c>
      <c r="K4442" s="47">
        <f t="shared" si="416"/>
        <v>5.2019601300183949</v>
      </c>
      <c r="L4442" s="48">
        <f>Solar!K4459/1000*Variables!$B$3</f>
        <v>0</v>
      </c>
      <c r="M4442">
        <f>IF(E4442=1, VLOOKUP(D4442, Sheet1!$A$2:$C$26, 2), Sheet1!$C$3)</f>
        <v>0.18637999999999999</v>
      </c>
      <c r="N4442" s="1">
        <f>'Electricity Rates'!$J$2</f>
        <v>0.24729999999999999</v>
      </c>
      <c r="O4442" s="145">
        <f>L4442-K4442</f>
        <v>-5.2019601300183949</v>
      </c>
      <c r="P4442">
        <f t="shared" si="417"/>
        <v>1.286444740153549</v>
      </c>
      <c r="Q4442">
        <f>IF(O4442&gt;0, IF(Q4441+O4442*Variables!$B$5&lt;Variables!$B$4, Q4441+O4442*Variables!$B$5, Variables!$B$4), IF(Q4441&gt;-O4442, Q4441+O4442/Variables!$B$5, 0))</f>
        <v>59.820537094611296</v>
      </c>
      <c r="R4442">
        <f>IF(O4442&gt;0, 0, IF(Q4441&gt;-O4442, 0, -O4442 - Q4441*Variables!$B$5))</f>
        <v>0</v>
      </c>
      <c r="S4442">
        <f t="shared" si="418"/>
        <v>0</v>
      </c>
      <c r="T4442">
        <f t="shared" si="419"/>
        <v>0</v>
      </c>
    </row>
    <row r="4443" spans="1:20" x14ac:dyDescent="0.3">
      <c r="A4443" s="3">
        <f t="shared" si="414"/>
        <v>43286</v>
      </c>
      <c r="B4443">
        <v>7</v>
      </c>
      <c r="C4443">
        <v>5</v>
      </c>
      <c r="D4443">
        <v>2</v>
      </c>
      <c r="E4443">
        <v>1</v>
      </c>
      <c r="F4443" s="1">
        <f>VLOOKUP(A4443,Weather!$A$1:$E$366, 5)</f>
        <v>0.3333333333333322</v>
      </c>
      <c r="G4443" s="1">
        <f>VLOOKUP(D4443, Summer!$A$1:$E$25, 2)</f>
        <v>286.71906025959902</v>
      </c>
      <c r="H4443" s="1">
        <f>VLOOKUP(D4443, Summer!$A$1:$E$25, 3)</f>
        <v>260.03911906460002</v>
      </c>
      <c r="I4443" s="1">
        <f>VLOOKUP(D4443, Summer!$A$1:$E$25, 5)</f>
        <v>276.50446931271199</v>
      </c>
      <c r="J4443" s="1">
        <f t="shared" si="415"/>
        <v>268.93243279626631</v>
      </c>
      <c r="K4443" s="47">
        <f t="shared" si="416"/>
        <v>5.0311943725565698</v>
      </c>
      <c r="L4443" s="48">
        <f>Solar!K4460/1000*Variables!$B$3</f>
        <v>0</v>
      </c>
      <c r="M4443">
        <f>IF(E4443=1, VLOOKUP(D4443, Sheet1!$A$2:$C$26, 2), Sheet1!$C$3)</f>
        <v>0.18637999999999999</v>
      </c>
      <c r="N4443" s="1">
        <f>'Electricity Rates'!$J$2</f>
        <v>0.24729999999999999</v>
      </c>
      <c r="O4443" s="145">
        <f>L4443-K4443</f>
        <v>-5.0311943725565698</v>
      </c>
      <c r="P4443">
        <f t="shared" si="417"/>
        <v>1.2442143683332396</v>
      </c>
      <c r="Q4443">
        <f>IF(O4443&gt;0, IF(Q4442+O4443*Variables!$B$5&lt;Variables!$B$4, Q4442+O4443*Variables!$B$5, Variables!$B$4), IF(Q4442&gt;-O4443, Q4442+O4443/Variables!$B$5, 0))</f>
        <v>54.468202655721328</v>
      </c>
      <c r="R4443">
        <f>IF(O4443&gt;0, 0, IF(Q4442&gt;-O4443, 0, -O4443 - Q4442*Variables!$B$5))</f>
        <v>0</v>
      </c>
      <c r="S4443">
        <f t="shared" si="418"/>
        <v>0</v>
      </c>
      <c r="T4443">
        <f t="shared" si="419"/>
        <v>0</v>
      </c>
    </row>
    <row r="4444" spans="1:20" x14ac:dyDescent="0.3">
      <c r="A4444" s="3">
        <f t="shared" si="414"/>
        <v>43286</v>
      </c>
      <c r="B4444">
        <v>7</v>
      </c>
      <c r="C4444">
        <v>5</v>
      </c>
      <c r="D4444">
        <v>3</v>
      </c>
      <c r="E4444">
        <v>1</v>
      </c>
      <c r="F4444" s="1">
        <f>VLOOKUP(A4444,Weather!$A$1:$E$366, 5)</f>
        <v>0.3333333333333322</v>
      </c>
      <c r="G4444" s="1">
        <f>VLOOKUP(D4444, Summer!$A$1:$E$25, 2)</f>
        <v>272.63131492590298</v>
      </c>
      <c r="H4444" s="1">
        <f>VLOOKUP(D4444, Summer!$A$1:$E$25, 3)</f>
        <v>241.571030279452</v>
      </c>
      <c r="I4444" s="1">
        <f>VLOOKUP(D4444, Summer!$A$1:$E$25, 5)</f>
        <v>276.33008141423602</v>
      </c>
      <c r="J4444" s="1">
        <f t="shared" si="415"/>
        <v>251.92445849493564</v>
      </c>
      <c r="K4444" s="47">
        <f t="shared" si="416"/>
        <v>4.7130087833224632</v>
      </c>
      <c r="L4444" s="48">
        <f>Solar!K4461/1000*Variables!$B$3</f>
        <v>0</v>
      </c>
      <c r="M4444">
        <f>IF(E4444=1, VLOOKUP(D4444, Sheet1!$A$2:$C$26, 2), Sheet1!$C$3)</f>
        <v>0.18637999999999999</v>
      </c>
      <c r="N4444" s="1">
        <f>'Electricity Rates'!$J$2</f>
        <v>0.24729999999999999</v>
      </c>
      <c r="O4444" s="145">
        <f>L4444-K4444</f>
        <v>-4.7130087833224632</v>
      </c>
      <c r="P4444">
        <f t="shared" si="417"/>
        <v>1.1655270721156452</v>
      </c>
      <c r="Q4444">
        <f>IF(O4444&gt;0, IF(Q4443+O4444*Variables!$B$5&lt;Variables!$B$4, Q4443+O4444*Variables!$B$5, Variables!$B$4), IF(Q4443&gt;-O4444, Q4443+O4444/Variables!$B$5, 0))</f>
        <v>49.454363524527217</v>
      </c>
      <c r="R4444">
        <f>IF(O4444&gt;0, 0, IF(Q4443&gt;-O4444, 0, -O4444 - Q4443*Variables!$B$5))</f>
        <v>0</v>
      </c>
      <c r="S4444">
        <f t="shared" si="418"/>
        <v>0</v>
      </c>
      <c r="T4444">
        <f t="shared" si="419"/>
        <v>0</v>
      </c>
    </row>
    <row r="4445" spans="1:20" x14ac:dyDescent="0.3">
      <c r="A4445" s="3">
        <f t="shared" si="414"/>
        <v>43286</v>
      </c>
      <c r="B4445">
        <v>7</v>
      </c>
      <c r="C4445">
        <v>5</v>
      </c>
      <c r="D4445">
        <v>4</v>
      </c>
      <c r="E4445">
        <v>1</v>
      </c>
      <c r="F4445" s="1">
        <f>VLOOKUP(A4445,Weather!$A$1:$E$366, 5)</f>
        <v>0.3333333333333322</v>
      </c>
      <c r="G4445" s="1">
        <f>VLOOKUP(D4445, Summer!$A$1:$E$25, 2)</f>
        <v>286.33237882239803</v>
      </c>
      <c r="H4445" s="1">
        <f>VLOOKUP(D4445, Summer!$A$1:$E$25, 3)</f>
        <v>256.10019667595998</v>
      </c>
      <c r="I4445" s="1">
        <f>VLOOKUP(D4445, Summer!$A$1:$E$25, 5)</f>
        <v>276.13078095883401</v>
      </c>
      <c r="J4445" s="1">
        <f t="shared" si="415"/>
        <v>266.17759072477264</v>
      </c>
      <c r="K4445" s="47">
        <f t="shared" si="416"/>
        <v>4.9796567213210237</v>
      </c>
      <c r="L4445" s="48">
        <f>Solar!K4462/1000*Variables!$B$3</f>
        <v>0</v>
      </c>
      <c r="M4445">
        <f>IF(E4445=1, VLOOKUP(D4445, Sheet1!$A$2:$C$26, 2), Sheet1!$C$3)</f>
        <v>0.18637999999999999</v>
      </c>
      <c r="N4445" s="1">
        <f>'Electricity Rates'!$J$2</f>
        <v>0.24729999999999999</v>
      </c>
      <c r="O4445" s="145">
        <f>L4445-K4445</f>
        <v>-4.9796567213210237</v>
      </c>
      <c r="P4445">
        <f t="shared" si="417"/>
        <v>1.2314691071826891</v>
      </c>
      <c r="Q4445">
        <f>IF(O4445&gt;0, IF(Q4444+O4445*Variables!$B$5&lt;Variables!$B$4, Q4444+O4445*Variables!$B$5, Variables!$B$4), IF(Q4444&gt;-O4445, Q4444+O4445/Variables!$B$5, 0))</f>
        <v>44.156856374185701</v>
      </c>
      <c r="R4445">
        <f>IF(O4445&gt;0, 0, IF(Q4444&gt;-O4445, 0, -O4445 - Q4444*Variables!$B$5))</f>
        <v>0</v>
      </c>
      <c r="S4445">
        <f t="shared" si="418"/>
        <v>0</v>
      </c>
      <c r="T4445">
        <f t="shared" si="419"/>
        <v>0</v>
      </c>
    </row>
    <row r="4446" spans="1:20" x14ac:dyDescent="0.3">
      <c r="A4446" s="3">
        <f t="shared" si="414"/>
        <v>43286</v>
      </c>
      <c r="B4446">
        <v>7</v>
      </c>
      <c r="C4446">
        <v>5</v>
      </c>
      <c r="D4446">
        <v>5</v>
      </c>
      <c r="E4446">
        <v>1</v>
      </c>
      <c r="F4446" s="1">
        <f>VLOOKUP(A4446,Weather!$A$1:$E$366, 5)</f>
        <v>0.3333333333333322</v>
      </c>
      <c r="G4446" s="1">
        <f>VLOOKUP(D4446, Summer!$A$1:$E$25, 2)</f>
        <v>323.19252555232703</v>
      </c>
      <c r="H4446" s="1">
        <f>VLOOKUP(D4446, Summer!$A$1:$E$25, 3)</f>
        <v>290.90909090909099</v>
      </c>
      <c r="I4446" s="1">
        <f>VLOOKUP(D4446, Summer!$A$1:$E$25, 5)</f>
        <v>275.93148050343302</v>
      </c>
      <c r="J4446" s="1">
        <f t="shared" si="415"/>
        <v>301.67023579016961</v>
      </c>
      <c r="K4446" s="47">
        <f t="shared" si="416"/>
        <v>5.6436539724649624</v>
      </c>
      <c r="L4446" s="48">
        <f>Solar!K4463/1000*Variables!$B$3</f>
        <v>0</v>
      </c>
      <c r="M4446">
        <f>IF(E4446=1, VLOOKUP(D4446, Sheet1!$A$2:$C$26, 2), Sheet1!$C$3)</f>
        <v>0.18637999999999999</v>
      </c>
      <c r="N4446" s="1">
        <f>'Electricity Rates'!$J$2</f>
        <v>0.24729999999999999</v>
      </c>
      <c r="O4446" s="145">
        <f>L4446-K4446</f>
        <v>-5.6436539724649624</v>
      </c>
      <c r="P4446">
        <f t="shared" si="417"/>
        <v>1.395675627390585</v>
      </c>
      <c r="Q4446">
        <f>IF(O4446&gt;0, IF(Q4445+O4446*Variables!$B$5&lt;Variables!$B$4, Q4445+O4446*Variables!$B$5, Variables!$B$4), IF(Q4445&gt;-O4446, Q4445+O4446/Variables!$B$5, 0))</f>
        <v>38.152969169435742</v>
      </c>
      <c r="R4446">
        <f>IF(O4446&gt;0, 0, IF(Q4445&gt;-O4446, 0, -O4446 - Q4445*Variables!$B$5))</f>
        <v>0</v>
      </c>
      <c r="S4446">
        <f t="shared" si="418"/>
        <v>0</v>
      </c>
      <c r="T4446">
        <f t="shared" si="419"/>
        <v>0</v>
      </c>
    </row>
    <row r="4447" spans="1:20" x14ac:dyDescent="0.3">
      <c r="A4447" s="3">
        <f t="shared" si="414"/>
        <v>43286</v>
      </c>
      <c r="B4447">
        <v>7</v>
      </c>
      <c r="C4447">
        <v>5</v>
      </c>
      <c r="D4447">
        <v>6</v>
      </c>
      <c r="E4447">
        <v>1</v>
      </c>
      <c r="F4447" s="1">
        <f>VLOOKUP(A4447,Weather!$A$1:$E$366, 5)</f>
        <v>0.3333333333333322</v>
      </c>
      <c r="G4447" s="1">
        <f>VLOOKUP(D4447, Summer!$A$1:$E$25, 2)</f>
        <v>420.20776289112302</v>
      </c>
      <c r="H4447" s="1">
        <f>VLOOKUP(D4447, Summer!$A$1:$E$25, 3)</f>
        <v>354.54545454545399</v>
      </c>
      <c r="I4447" s="1">
        <f>VLOOKUP(D4447, Summer!$A$1:$E$25, 5)</f>
        <v>244.50179868660999</v>
      </c>
      <c r="J4447" s="1">
        <f t="shared" si="415"/>
        <v>376.43289066067695</v>
      </c>
      <c r="K4447" s="47">
        <f t="shared" si="416"/>
        <v>7.0423155044745274</v>
      </c>
      <c r="L4447" s="48">
        <f>Solar!K4464/1000*Variables!$B$3</f>
        <v>0.77385000000000004</v>
      </c>
      <c r="M4447">
        <f>IF(E4447=1, VLOOKUP(D4447, Sheet1!$A$2:$C$26, 2), Sheet1!$C$3)</f>
        <v>0.18637999999999999</v>
      </c>
      <c r="N4447" s="1">
        <f>'Electricity Rates'!$J$2</f>
        <v>0.24729999999999999</v>
      </c>
      <c r="O4447" s="145">
        <f>L4447-K4447</f>
        <v>-6.268465504474527</v>
      </c>
      <c r="P4447">
        <f t="shared" si="417"/>
        <v>1.7415646242565506</v>
      </c>
      <c r="Q4447">
        <f>IF(O4447&gt;0, IF(Q4446+O4447*Variables!$B$5&lt;Variables!$B$4, Q4446+O4447*Variables!$B$5, Variables!$B$4), IF(Q4446&gt;-O4447, Q4446+O4447/Variables!$B$5, 0))</f>
        <v>31.48438884552667</v>
      </c>
      <c r="R4447">
        <f>IF(O4447&gt;0, 0, IF(Q4446&gt;-O4447, 0, -O4447 - Q4446*Variables!$B$5))</f>
        <v>0</v>
      </c>
      <c r="S4447">
        <f t="shared" si="418"/>
        <v>0</v>
      </c>
      <c r="T4447">
        <f t="shared" si="419"/>
        <v>0</v>
      </c>
    </row>
    <row r="4448" spans="1:20" x14ac:dyDescent="0.3">
      <c r="A4448" s="3">
        <f t="shared" si="414"/>
        <v>43286</v>
      </c>
      <c r="B4448">
        <v>7</v>
      </c>
      <c r="C4448">
        <v>5</v>
      </c>
      <c r="D4448">
        <v>7</v>
      </c>
      <c r="E4448">
        <v>1</v>
      </c>
      <c r="F4448" s="1">
        <f>VLOOKUP(A4448,Weather!$A$1:$E$366, 5)</f>
        <v>0.3333333333333322</v>
      </c>
      <c r="G4448" s="1">
        <f>VLOOKUP(D4448, Summer!$A$1:$E$25, 2)</f>
        <v>767.23345107957198</v>
      </c>
      <c r="H4448" s="1">
        <f>VLOOKUP(D4448, Summer!$A$1:$E$25, 3)</f>
        <v>587.45596403639502</v>
      </c>
      <c r="I4448" s="1">
        <f>VLOOKUP(D4448, Summer!$A$1:$E$25, 5)</f>
        <v>275.57273968370998</v>
      </c>
      <c r="J4448" s="1">
        <f t="shared" si="415"/>
        <v>647.38179305078711</v>
      </c>
      <c r="K4448" s="47">
        <f t="shared" si="416"/>
        <v>12.111234038328757</v>
      </c>
      <c r="L4448" s="48">
        <f>Solar!K4465/1000*Variables!$B$3</f>
        <v>3.9228000000000001</v>
      </c>
      <c r="M4448">
        <f>IF(E4448=1, VLOOKUP(D4448, Sheet1!$A$2:$C$26, 2), Sheet1!$C$3)</f>
        <v>0.18637999999999999</v>
      </c>
      <c r="N4448" s="1">
        <f>'Electricity Rates'!$J$2</f>
        <v>0.24729999999999999</v>
      </c>
      <c r="O4448" s="145">
        <f>L4448-K4448</f>
        <v>-8.1884340383287562</v>
      </c>
      <c r="P4448">
        <f t="shared" si="417"/>
        <v>2.9951081776787016</v>
      </c>
      <c r="Q4448">
        <f>IF(O4448&gt;0, IF(Q4447+O4448*Variables!$B$5&lt;Variables!$B$4, Q4447+O4448*Variables!$B$5, Variables!$B$4), IF(Q4447&gt;-O4448, Q4447+O4448/Variables!$B$5, 0))</f>
        <v>22.773288804751395</v>
      </c>
      <c r="R4448">
        <f>IF(O4448&gt;0, 0, IF(Q4447&gt;-O4448, 0, -O4448 - Q4447*Variables!$B$5))</f>
        <v>0</v>
      </c>
      <c r="S4448">
        <f t="shared" si="418"/>
        <v>0</v>
      </c>
      <c r="T4448">
        <f t="shared" si="419"/>
        <v>0</v>
      </c>
    </row>
    <row r="4449" spans="1:20" x14ac:dyDescent="0.3">
      <c r="A4449" s="3">
        <f t="shared" si="414"/>
        <v>43286</v>
      </c>
      <c r="B4449">
        <v>7</v>
      </c>
      <c r="C4449">
        <v>5</v>
      </c>
      <c r="D4449">
        <v>8</v>
      </c>
      <c r="E4449">
        <v>1</v>
      </c>
      <c r="F4449" s="1">
        <f>VLOOKUP(A4449,Weather!$A$1:$E$366, 5)</f>
        <v>0.3333333333333322</v>
      </c>
      <c r="G4449" s="1">
        <f>VLOOKUP(D4449, Summer!$A$1:$E$25, 2)</f>
        <v>1109.6398637209199</v>
      </c>
      <c r="H4449" s="1">
        <f>VLOOKUP(D4449, Summer!$A$1:$E$25, 3)</f>
        <v>814.26008774773595</v>
      </c>
      <c r="I4449" s="1">
        <f>VLOOKUP(D4449, Summer!$A$1:$E$25, 5)</f>
        <v>328.96533168578299</v>
      </c>
      <c r="J4449" s="1">
        <f t="shared" si="415"/>
        <v>912.72001307213031</v>
      </c>
      <c r="K4449" s="47">
        <f t="shared" si="416"/>
        <v>17.075187792493036</v>
      </c>
      <c r="L4449" s="48">
        <f>Solar!K4466/1000*Variables!$B$3</f>
        <v>11.372350000000001</v>
      </c>
      <c r="M4449">
        <f>IF(E4449=1, VLOOKUP(D4449, Sheet1!$A$2:$C$26, 2), Sheet1!$C$3)</f>
        <v>0.18637999999999999</v>
      </c>
      <c r="N4449" s="1">
        <f>'Electricity Rates'!$J$2</f>
        <v>0.24729999999999999</v>
      </c>
      <c r="O4449" s="145">
        <f>L4449-K4449</f>
        <v>-5.7028377924930354</v>
      </c>
      <c r="P4449">
        <f t="shared" si="417"/>
        <v>4.222693941083528</v>
      </c>
      <c r="Q4449">
        <f>IF(O4449&gt;0, IF(Q4448+O4449*Variables!$B$5&lt;Variables!$B$4, Q4448+O4449*Variables!$B$5, Variables!$B$4), IF(Q4448&gt;-O4449, Q4448+O4449/Variables!$B$5, 0))</f>
        <v>16.70644008933327</v>
      </c>
      <c r="R4449">
        <f>IF(O4449&gt;0, 0, IF(Q4448&gt;-O4449, 0, -O4449 - Q4448*Variables!$B$5))</f>
        <v>0</v>
      </c>
      <c r="S4449">
        <f t="shared" si="418"/>
        <v>0</v>
      </c>
      <c r="T4449">
        <f t="shared" si="419"/>
        <v>0</v>
      </c>
    </row>
    <row r="4450" spans="1:20" x14ac:dyDescent="0.3">
      <c r="A4450" s="3">
        <f t="shared" si="414"/>
        <v>43286</v>
      </c>
      <c r="B4450">
        <v>7</v>
      </c>
      <c r="C4450">
        <v>5</v>
      </c>
      <c r="D4450">
        <v>9</v>
      </c>
      <c r="E4450">
        <v>1</v>
      </c>
      <c r="F4450" s="1">
        <f>VLOOKUP(A4450,Weather!$A$1:$E$366, 5)</f>
        <v>0.3333333333333322</v>
      </c>
      <c r="G4450" s="1">
        <f>VLOOKUP(D4450, Summer!$A$1:$E$25, 2)</f>
        <v>1322.40871182827</v>
      </c>
      <c r="H4450" s="1">
        <f>VLOOKUP(D4450, Summer!$A$1:$E$25, 3)</f>
        <v>1017.49011217013</v>
      </c>
      <c r="I4450" s="1">
        <f>VLOOKUP(D4450, Summer!$A$1:$E$25, 5)</f>
        <v>386.82225388885001</v>
      </c>
      <c r="J4450" s="1">
        <f t="shared" si="415"/>
        <v>1119.1296453895097</v>
      </c>
      <c r="K4450" s="47">
        <f t="shared" si="416"/>
        <v>20.936704121181403</v>
      </c>
      <c r="L4450" s="48">
        <f>Solar!K4467/1000*Variables!$B$3</f>
        <v>20.031700000000001</v>
      </c>
      <c r="M4450">
        <f>IF(E4450=1, VLOOKUP(D4450, Sheet1!$A$2:$C$26, 2), Sheet1!$C$3)</f>
        <v>0.25796000000000002</v>
      </c>
      <c r="N4450" s="1">
        <f>'Electricity Rates'!$J$2</f>
        <v>0.24729999999999999</v>
      </c>
      <c r="O4450" s="145">
        <f>L4450-K4450</f>
        <v>-0.90500412118140261</v>
      </c>
      <c r="P4450">
        <f t="shared" si="417"/>
        <v>5.1776469291681613</v>
      </c>
      <c r="Q4450">
        <f>IF(O4450&gt;0, IF(Q4449+O4450*Variables!$B$5&lt;Variables!$B$4, Q4449+O4450*Variables!$B$5, Variables!$B$4), IF(Q4449&gt;-O4450, Q4449+O4450/Variables!$B$5, 0))</f>
        <v>15.743669747650927</v>
      </c>
      <c r="R4450">
        <f>IF(O4450&gt;0, 0, IF(Q4449&gt;-O4450, 0, -O4450 - Q4449*Variables!$B$5))</f>
        <v>0</v>
      </c>
      <c r="S4450">
        <f t="shared" si="418"/>
        <v>0</v>
      </c>
      <c r="T4450">
        <f t="shared" si="419"/>
        <v>0</v>
      </c>
    </row>
    <row r="4451" spans="1:20" x14ac:dyDescent="0.3">
      <c r="A4451" s="3">
        <f t="shared" si="414"/>
        <v>43286</v>
      </c>
      <c r="B4451">
        <v>7</v>
      </c>
      <c r="C4451">
        <v>5</v>
      </c>
      <c r="D4451">
        <v>10</v>
      </c>
      <c r="E4451">
        <v>1</v>
      </c>
      <c r="F4451" s="1">
        <f>VLOOKUP(A4451,Weather!$A$1:$E$366, 5)</f>
        <v>0.3333333333333322</v>
      </c>
      <c r="G4451" s="1">
        <f>VLOOKUP(D4451, Summer!$A$1:$E$25, 2)</f>
        <v>1424.0693518383</v>
      </c>
      <c r="H4451" s="1">
        <f>VLOOKUP(D4451, Summer!$A$1:$E$25, 3)</f>
        <v>1069.7659339946799</v>
      </c>
      <c r="I4451" s="1">
        <f>VLOOKUP(D4451, Summer!$A$1:$E$25, 5)</f>
        <v>417.88322986318002</v>
      </c>
      <c r="J4451" s="1">
        <f t="shared" si="415"/>
        <v>1187.8670732758862</v>
      </c>
      <c r="K4451" s="47">
        <f t="shared" si="416"/>
        <v>22.222645562941018</v>
      </c>
      <c r="L4451" s="48">
        <f>Solar!K4468/1000*Variables!$B$3</f>
        <v>26.224149999999995</v>
      </c>
      <c r="M4451">
        <f>IF(E4451=1, VLOOKUP(D4451, Sheet1!$A$2:$C$26, 2), Sheet1!$C$3)</f>
        <v>0.25796000000000002</v>
      </c>
      <c r="N4451" s="1">
        <f>'Electricity Rates'!$J$2</f>
        <v>0.24729999999999999</v>
      </c>
      <c r="O4451" s="145">
        <f>L4451-K4451</f>
        <v>4.0015044370589763</v>
      </c>
      <c r="P4451">
        <f t="shared" si="417"/>
        <v>5.495660247715314</v>
      </c>
      <c r="Q4451">
        <f>IF(O4451&gt;0, IF(Q4450+O4451*Variables!$B$5&lt;Variables!$B$4, Q4450+O4451*Variables!$B$5, Variables!$B$4), IF(Q4450&gt;-O4451, Q4450+O4451/Variables!$B$5, 0))</f>
        <v>19.505083918486363</v>
      </c>
      <c r="R4451">
        <f>IF(O4451&gt;0, 0, IF(Q4450&gt;-O4451, 0, -O4451 - Q4450*Variables!$B$5))</f>
        <v>0</v>
      </c>
      <c r="S4451">
        <f t="shared" si="418"/>
        <v>0</v>
      </c>
      <c r="T4451">
        <f t="shared" si="419"/>
        <v>0</v>
      </c>
    </row>
    <row r="4452" spans="1:20" x14ac:dyDescent="0.3">
      <c r="A4452" s="3">
        <f t="shared" si="414"/>
        <v>43286</v>
      </c>
      <c r="B4452">
        <v>7</v>
      </c>
      <c r="C4452">
        <v>5</v>
      </c>
      <c r="D4452">
        <v>11</v>
      </c>
      <c r="E4452">
        <v>1</v>
      </c>
      <c r="F4452" s="1">
        <f>VLOOKUP(A4452,Weather!$A$1:$E$366, 5)</f>
        <v>0.3333333333333322</v>
      </c>
      <c r="G4452" s="1">
        <f>VLOOKUP(D4452, Summer!$A$1:$E$25, 2)</f>
        <v>1497.9516334678001</v>
      </c>
      <c r="H4452" s="1">
        <f>VLOOKUP(D4452, Summer!$A$1:$E$25, 3)</f>
        <v>1079.6213447448599</v>
      </c>
      <c r="I4452" s="1">
        <f>VLOOKUP(D4452, Summer!$A$1:$E$25, 5)</f>
        <v>435.54125021175599</v>
      </c>
      <c r="J4452" s="1">
        <f t="shared" si="415"/>
        <v>1219.0647743191728</v>
      </c>
      <c r="K4452" s="47">
        <f t="shared" si="416"/>
        <v>22.806292898792826</v>
      </c>
      <c r="L4452" s="48">
        <f>Solar!K4469/1000*Variables!$B$3</f>
        <v>27.044</v>
      </c>
      <c r="M4452">
        <f>IF(E4452=1, VLOOKUP(D4452, Sheet1!$A$2:$C$26, 2), Sheet1!$C$3)</f>
        <v>0.25796000000000002</v>
      </c>
      <c r="N4452" s="1">
        <f>'Electricity Rates'!$J$2</f>
        <v>0.24729999999999999</v>
      </c>
      <c r="O4452" s="145">
        <f>L4452-K4452</f>
        <v>4.2377071012071745</v>
      </c>
      <c r="P4452">
        <f t="shared" si="417"/>
        <v>5.6399962338714653</v>
      </c>
      <c r="Q4452">
        <f>IF(O4452&gt;0, IF(Q4451+O4452*Variables!$B$5&lt;Variables!$B$4, Q4451+O4452*Variables!$B$5, Variables!$B$4), IF(Q4451&gt;-O4452, Q4451+O4452/Variables!$B$5, 0))</f>
        <v>23.488528593621108</v>
      </c>
      <c r="R4452">
        <f>IF(O4452&gt;0, 0, IF(Q4451&gt;-O4452, 0, -O4452 - Q4451*Variables!$B$5))</f>
        <v>0</v>
      </c>
      <c r="S4452">
        <f t="shared" si="418"/>
        <v>0</v>
      </c>
      <c r="T4452">
        <f t="shared" si="419"/>
        <v>0</v>
      </c>
    </row>
    <row r="4453" spans="1:20" x14ac:dyDescent="0.3">
      <c r="A4453" s="3">
        <f t="shared" si="414"/>
        <v>43286</v>
      </c>
      <c r="B4453">
        <v>7</v>
      </c>
      <c r="C4453">
        <v>5</v>
      </c>
      <c r="D4453">
        <v>12</v>
      </c>
      <c r="E4453">
        <v>1</v>
      </c>
      <c r="F4453" s="1">
        <f>VLOOKUP(A4453,Weather!$A$1:$E$366, 5)</f>
        <v>0.3333333333333322</v>
      </c>
      <c r="G4453" s="1">
        <f>VLOOKUP(D4453, Summer!$A$1:$E$25, 2)</f>
        <v>1553.30978408544</v>
      </c>
      <c r="H4453" s="1">
        <f>VLOOKUP(D4453, Summer!$A$1:$E$25, 3)</f>
        <v>1117.7462231731799</v>
      </c>
      <c r="I4453" s="1">
        <f>VLOOKUP(D4453, Summer!$A$1:$E$25, 5)</f>
        <v>435.36187980189499</v>
      </c>
      <c r="J4453" s="1">
        <f t="shared" si="415"/>
        <v>1262.9340768105994</v>
      </c>
      <c r="K4453" s="47">
        <f t="shared" si="416"/>
        <v>23.627000857025791</v>
      </c>
      <c r="L4453" s="48">
        <f>Solar!K4470/1000*Variables!$B$3</f>
        <v>36.458600000000004</v>
      </c>
      <c r="M4453">
        <f>IF(E4453=1, VLOOKUP(D4453, Sheet1!$A$2:$C$26, 2), Sheet1!$C$3)</f>
        <v>0.25796000000000002</v>
      </c>
      <c r="N4453" s="1">
        <f>'Electricity Rates'!$J$2</f>
        <v>0.24729999999999999</v>
      </c>
      <c r="O4453" s="145">
        <f>L4453-K4453</f>
        <v>12.831599142974213</v>
      </c>
      <c r="P4453">
        <f t="shared" si="417"/>
        <v>5.8429573119424782</v>
      </c>
      <c r="Q4453">
        <f>IF(O4453&gt;0, IF(Q4452+O4453*Variables!$B$5&lt;Variables!$B$4, Q4452+O4453*Variables!$B$5, Variables!$B$4), IF(Q4452&gt;-O4453, Q4452+O4453/Variables!$B$5, 0))</f>
        <v>35.550231788016866</v>
      </c>
      <c r="R4453">
        <f>IF(O4453&gt;0, 0, IF(Q4452&gt;-O4453, 0, -O4453 - Q4452*Variables!$B$5))</f>
        <v>0</v>
      </c>
      <c r="S4453">
        <f t="shared" si="418"/>
        <v>0</v>
      </c>
      <c r="T4453">
        <f t="shared" si="419"/>
        <v>0</v>
      </c>
    </row>
    <row r="4454" spans="1:20" x14ac:dyDescent="0.3">
      <c r="A4454" s="3">
        <f t="shared" si="414"/>
        <v>43286</v>
      </c>
      <c r="B4454">
        <v>7</v>
      </c>
      <c r="C4454">
        <v>5</v>
      </c>
      <c r="D4454">
        <v>13</v>
      </c>
      <c r="E4454">
        <v>1</v>
      </c>
      <c r="F4454" s="1">
        <f>VLOOKUP(A4454,Weather!$A$1:$E$366, 5)</f>
        <v>0.3333333333333322</v>
      </c>
      <c r="G4454" s="1">
        <f>VLOOKUP(D4454, Summer!$A$1:$E$25, 2)</f>
        <v>1622.5675647430101</v>
      </c>
      <c r="H4454" s="1">
        <f>VLOOKUP(D4454, Summer!$A$1:$E$25, 3)</f>
        <v>1132.28619594112</v>
      </c>
      <c r="I4454" s="1">
        <f>VLOOKUP(D4454, Summer!$A$1:$E$25, 5)</f>
        <v>435.17254436926402</v>
      </c>
      <c r="J4454" s="1">
        <f t="shared" si="415"/>
        <v>1295.7133188750829</v>
      </c>
      <c r="K4454" s="47">
        <f t="shared" si="416"/>
        <v>24.240235700055806</v>
      </c>
      <c r="L4454" s="48">
        <f>Solar!K4471/1000*Variables!$B$3</f>
        <v>37.395049999999998</v>
      </c>
      <c r="M4454">
        <f>IF(E4454=1, VLOOKUP(D4454, Sheet1!$A$2:$C$26, 2), Sheet1!$C$3)</f>
        <v>0.55478000000000005</v>
      </c>
      <c r="N4454" s="1">
        <f>'Electricity Rates'!$J$2</f>
        <v>0.24729999999999999</v>
      </c>
      <c r="O4454" s="145">
        <f>L4454-K4454</f>
        <v>13.154814299944192</v>
      </c>
      <c r="P4454">
        <f t="shared" si="417"/>
        <v>5.9946102886238002</v>
      </c>
      <c r="Q4454">
        <f>IF(O4454&gt;0, IF(Q4453+O4454*Variables!$B$5&lt;Variables!$B$4, Q4453+O4454*Variables!$B$5, Variables!$B$4), IF(Q4453&gt;-O4454, Q4453+O4454/Variables!$B$5, 0))</f>
        <v>47.915757229964406</v>
      </c>
      <c r="R4454">
        <f>IF(O4454&gt;0, 0, IF(Q4453&gt;-O4454, 0, -O4454 - Q4453*Variables!$B$5))</f>
        <v>0</v>
      </c>
      <c r="S4454">
        <f t="shared" si="418"/>
        <v>0</v>
      </c>
      <c r="T4454">
        <f t="shared" si="419"/>
        <v>0</v>
      </c>
    </row>
    <row r="4455" spans="1:20" x14ac:dyDescent="0.3">
      <c r="A4455" s="3">
        <f t="shared" si="414"/>
        <v>43286</v>
      </c>
      <c r="B4455">
        <v>7</v>
      </c>
      <c r="C4455">
        <v>5</v>
      </c>
      <c r="D4455">
        <v>14</v>
      </c>
      <c r="E4455">
        <v>1</v>
      </c>
      <c r="F4455" s="1">
        <f>VLOOKUP(A4455,Weather!$A$1:$E$366, 5)</f>
        <v>0.3333333333333322</v>
      </c>
      <c r="G4455" s="1">
        <f>VLOOKUP(D4455, Summer!$A$1:$E$25, 2)</f>
        <v>1636.26340321468</v>
      </c>
      <c r="H4455" s="1">
        <f>VLOOKUP(D4455, Summer!$A$1:$E$25, 3)</f>
        <v>1156.2601309732199</v>
      </c>
      <c r="I4455" s="1">
        <f>VLOOKUP(D4455, Summer!$A$1:$E$25, 5)</f>
        <v>417.13087064403902</v>
      </c>
      <c r="J4455" s="1">
        <f t="shared" si="415"/>
        <v>1316.2612217203728</v>
      </c>
      <c r="K4455" s="47">
        <f t="shared" si="416"/>
        <v>24.624646356993487</v>
      </c>
      <c r="L4455" s="48">
        <f>Solar!K4472/1000*Variables!$B$3</f>
        <v>38.068150000000003</v>
      </c>
      <c r="M4455">
        <f>IF(E4455=1, VLOOKUP(D4455, Sheet1!$A$2:$C$26, 2), Sheet1!$C$3)</f>
        <v>0.55478000000000005</v>
      </c>
      <c r="N4455" s="1">
        <f>'Electricity Rates'!$J$2</f>
        <v>0.24729999999999999</v>
      </c>
      <c r="O4455" s="145">
        <f>L4455-K4455</f>
        <v>13.443503643006515</v>
      </c>
      <c r="P4455">
        <f t="shared" si="417"/>
        <v>6.0896750440844896</v>
      </c>
      <c r="Q4455">
        <f>IF(O4455&gt;0, IF(Q4454+O4455*Variables!$B$5&lt;Variables!$B$4, Q4454+O4455*Variables!$B$5, Variables!$B$4), IF(Q4454&gt;-O4455, Q4454+O4455/Variables!$B$5, 0))</f>
        <v>60.552650654390533</v>
      </c>
      <c r="R4455">
        <f>IF(O4455&gt;0, 0, IF(Q4454&gt;-O4455, 0, -O4455 - Q4454*Variables!$B$5))</f>
        <v>0</v>
      </c>
      <c r="S4455">
        <f t="shared" si="418"/>
        <v>0</v>
      </c>
      <c r="T4455">
        <f t="shared" si="419"/>
        <v>0</v>
      </c>
    </row>
    <row r="4456" spans="1:20" x14ac:dyDescent="0.3">
      <c r="A4456" s="3">
        <f t="shared" si="414"/>
        <v>43286</v>
      </c>
      <c r="B4456">
        <v>7</v>
      </c>
      <c r="C4456">
        <v>5</v>
      </c>
      <c r="D4456">
        <v>15</v>
      </c>
      <c r="E4456">
        <v>1</v>
      </c>
      <c r="F4456" s="1">
        <f>VLOOKUP(A4456,Weather!$A$1:$E$366, 5)</f>
        <v>0.3333333333333322</v>
      </c>
      <c r="G4456" s="1">
        <f>VLOOKUP(D4456, Summer!$A$1:$E$25, 2)</f>
        <v>1589.7727985285201</v>
      </c>
      <c r="H4456" s="1">
        <f>VLOOKUP(D4456, Summer!$A$1:$E$25, 3)</f>
        <v>1137.7596230737599</v>
      </c>
      <c r="I4456" s="1">
        <f>VLOOKUP(D4456, Summer!$A$1:$E$25, 5)</f>
        <v>403.543562097039</v>
      </c>
      <c r="J4456" s="1">
        <f t="shared" si="415"/>
        <v>1288.4306815586795</v>
      </c>
      <c r="K4456" s="47">
        <f t="shared" si="416"/>
        <v>24.103991947293501</v>
      </c>
      <c r="L4456" s="48">
        <f>Solar!K4473/1000*Variables!$B$3</f>
        <v>31.397500000000001</v>
      </c>
      <c r="M4456">
        <f>IF(E4456=1, VLOOKUP(D4456, Sheet1!$A$2:$C$26, 2), Sheet1!$C$3)</f>
        <v>0.55478000000000005</v>
      </c>
      <c r="N4456" s="1">
        <f>'Electricity Rates'!$J$2</f>
        <v>0.24729999999999999</v>
      </c>
      <c r="O4456" s="145">
        <f>L4456-K4456</f>
        <v>7.2935080527064997</v>
      </c>
      <c r="P4456">
        <f t="shared" si="417"/>
        <v>5.9609172085656823</v>
      </c>
      <c r="Q4456">
        <f>IF(O4456&gt;0, IF(Q4455+O4456*Variables!$B$5&lt;Variables!$B$4, Q4455+O4456*Variables!$B$5, Variables!$B$4), IF(Q4455&gt;-O4456, Q4455+O4456/Variables!$B$5, 0))</f>
        <v>67.408548223934645</v>
      </c>
      <c r="R4456">
        <f>IF(O4456&gt;0, 0, IF(Q4455&gt;-O4456, 0, -O4456 - Q4455*Variables!$B$5))</f>
        <v>0</v>
      </c>
      <c r="S4456">
        <f t="shared" si="418"/>
        <v>0</v>
      </c>
      <c r="T4456">
        <f t="shared" si="419"/>
        <v>0</v>
      </c>
    </row>
    <row r="4457" spans="1:20" x14ac:dyDescent="0.3">
      <c r="A4457" s="3">
        <f t="shared" si="414"/>
        <v>43286</v>
      </c>
      <c r="B4457">
        <v>7</v>
      </c>
      <c r="C4457">
        <v>5</v>
      </c>
      <c r="D4457">
        <v>16</v>
      </c>
      <c r="E4457">
        <v>1</v>
      </c>
      <c r="F4457" s="1">
        <f>VLOOKUP(A4457,Weather!$A$1:$E$366, 5)</f>
        <v>0.3333333333333322</v>
      </c>
      <c r="G4457" s="1">
        <f>VLOOKUP(D4457, Summer!$A$1:$E$25, 2)</f>
        <v>1459.9523441255701</v>
      </c>
      <c r="H4457" s="1">
        <f>VLOOKUP(D4457, Summer!$A$1:$E$25, 3)</f>
        <v>1006.09479349024</v>
      </c>
      <c r="I4457" s="1">
        <f>VLOOKUP(D4457, Summer!$A$1:$E$25, 5)</f>
        <v>381.04254068220598</v>
      </c>
      <c r="J4457" s="1">
        <f t="shared" si="415"/>
        <v>1157.3806437020162</v>
      </c>
      <c r="K4457" s="47">
        <f t="shared" si="416"/>
        <v>21.652304710718131</v>
      </c>
      <c r="L4457" s="48">
        <f>Solar!K4474/1000*Variables!$B$3</f>
        <v>24.494399999999999</v>
      </c>
      <c r="M4457">
        <f>IF(E4457=1, VLOOKUP(D4457, Sheet1!$A$2:$C$26, 2), Sheet1!$C$3)</f>
        <v>0.55478000000000005</v>
      </c>
      <c r="N4457" s="1">
        <f>'Electricity Rates'!$J$2</f>
        <v>0.24729999999999999</v>
      </c>
      <c r="O4457" s="145">
        <f>L4457-K4457</f>
        <v>2.8420952892818683</v>
      </c>
      <c r="P4457">
        <f t="shared" si="417"/>
        <v>5.3546149549605939</v>
      </c>
      <c r="Q4457">
        <f>IF(O4457&gt;0, IF(Q4456+O4457*Variables!$B$5&lt;Variables!$B$4, Q4456+O4457*Variables!$B$5, Variables!$B$4), IF(Q4456&gt;-O4457, Q4456+O4457/Variables!$B$5, 0))</f>
        <v>70.080117795859607</v>
      </c>
      <c r="R4457">
        <f>IF(O4457&gt;0, 0, IF(Q4456&gt;-O4457, 0, -O4457 - Q4456*Variables!$B$5))</f>
        <v>0</v>
      </c>
      <c r="S4457">
        <f t="shared" si="418"/>
        <v>0</v>
      </c>
      <c r="T4457">
        <f t="shared" si="419"/>
        <v>0</v>
      </c>
    </row>
    <row r="4458" spans="1:20" x14ac:dyDescent="0.3">
      <c r="A4458" s="3">
        <f t="shared" si="414"/>
        <v>43286</v>
      </c>
      <c r="B4458">
        <v>7</v>
      </c>
      <c r="C4458">
        <v>5</v>
      </c>
      <c r="D4458">
        <v>17</v>
      </c>
      <c r="E4458">
        <v>1</v>
      </c>
      <c r="F4458" s="1">
        <f>VLOOKUP(A4458,Weather!$A$1:$E$366, 5)</f>
        <v>0.3333333333333322</v>
      </c>
      <c r="G4458" s="1">
        <f>VLOOKUP(D4458, Summer!$A$1:$E$25, 2)</f>
        <v>1144.9480592772099</v>
      </c>
      <c r="H4458" s="1">
        <f>VLOOKUP(D4458, Summer!$A$1:$E$25, 3)</f>
        <v>808.38142168622596</v>
      </c>
      <c r="I4458" s="1">
        <f>VLOOKUP(D4458, Summer!$A$1:$E$25, 5)</f>
        <v>371.93450987035499</v>
      </c>
      <c r="J4458" s="1">
        <f t="shared" si="415"/>
        <v>920.57030088322028</v>
      </c>
      <c r="K4458" s="47">
        <f t="shared" si="416"/>
        <v>17.22205116426057</v>
      </c>
      <c r="L4458" s="48">
        <f>Solar!K4475/1000*Variables!$B$3</f>
        <v>13.986699999999999</v>
      </c>
      <c r="M4458">
        <f>IF(E4458=1, VLOOKUP(D4458, Sheet1!$A$2:$C$26, 2), Sheet1!$C$3)</f>
        <v>0.55478000000000005</v>
      </c>
      <c r="N4458" s="1">
        <f>'Electricity Rates'!$J$2</f>
        <v>0.24729999999999999</v>
      </c>
      <c r="O4458" s="145">
        <f>L4458-K4458</f>
        <v>-3.235351164260571</v>
      </c>
      <c r="P4458">
        <f t="shared" si="417"/>
        <v>4.2590132529216387</v>
      </c>
      <c r="Q4458">
        <f>IF(O4458&gt;0, IF(Q4457+O4458*Variables!$B$5&lt;Variables!$B$4, Q4457+O4458*Variables!$B$5, Variables!$B$4), IF(Q4457&gt;-O4458, Q4457+O4458/Variables!$B$5, 0))</f>
        <v>66.638254855156873</v>
      </c>
      <c r="R4458">
        <f>IF(O4458&gt;0, 0, IF(Q4457&gt;-O4458, 0, -O4458 - Q4457*Variables!$B$5))</f>
        <v>0</v>
      </c>
      <c r="S4458">
        <f t="shared" si="418"/>
        <v>0</v>
      </c>
      <c r="T4458">
        <f t="shared" si="419"/>
        <v>0</v>
      </c>
    </row>
    <row r="4459" spans="1:20" x14ac:dyDescent="0.3">
      <c r="A4459" s="3">
        <f t="shared" si="414"/>
        <v>43286</v>
      </c>
      <c r="B4459">
        <v>7</v>
      </c>
      <c r="C4459">
        <v>5</v>
      </c>
      <c r="D4459">
        <v>18</v>
      </c>
      <c r="E4459">
        <v>1</v>
      </c>
      <c r="F4459" s="1">
        <f>VLOOKUP(A4459,Weather!$A$1:$E$366, 5)</f>
        <v>0.3333333333333322</v>
      </c>
      <c r="G4459" s="1">
        <f>VLOOKUP(D4459, Summer!$A$1:$E$25, 2)</f>
        <v>769.75210584620504</v>
      </c>
      <c r="H4459" s="1">
        <f>VLOOKUP(D4459, Summer!$A$1:$E$25, 3)</f>
        <v>572.92139445417001</v>
      </c>
      <c r="I4459" s="1">
        <f>VLOOKUP(D4459, Summer!$A$1:$E$25, 5)</f>
        <v>349.41355840998102</v>
      </c>
      <c r="J4459" s="1">
        <f t="shared" si="415"/>
        <v>638.53163158484813</v>
      </c>
      <c r="K4459" s="47">
        <f t="shared" si="416"/>
        <v>11.945665006357887</v>
      </c>
      <c r="L4459" s="48">
        <f>Solar!K4476/1000*Variables!$B$3</f>
        <v>7.3559999999999999</v>
      </c>
      <c r="M4459">
        <f>IF(E4459=1, VLOOKUP(D4459, Sheet1!$A$2:$C$26, 2), Sheet1!$C$3)</f>
        <v>0.55478000000000005</v>
      </c>
      <c r="N4459" s="1">
        <f>'Electricity Rates'!$J$2</f>
        <v>0.24729999999999999</v>
      </c>
      <c r="O4459" s="145">
        <f>L4459-K4459</f>
        <v>-4.5896650063578868</v>
      </c>
      <c r="P4459">
        <f t="shared" si="417"/>
        <v>2.9541629560723051</v>
      </c>
      <c r="Q4459">
        <f>IF(O4459&gt;0, IF(Q4458+O4459*Variables!$B$5&lt;Variables!$B$4, Q4458+O4459*Variables!$B$5, Variables!$B$4), IF(Q4458&gt;-O4459, Q4458+O4459/Variables!$B$5, 0))</f>
        <v>61.755632507967633</v>
      </c>
      <c r="R4459">
        <f>IF(O4459&gt;0, 0, IF(Q4458&gt;-O4459, 0, -O4459 - Q4458*Variables!$B$5))</f>
        <v>0</v>
      </c>
      <c r="S4459">
        <f t="shared" si="418"/>
        <v>0</v>
      </c>
      <c r="T4459">
        <f t="shared" si="419"/>
        <v>0</v>
      </c>
    </row>
    <row r="4460" spans="1:20" x14ac:dyDescent="0.3">
      <c r="A4460" s="3">
        <f t="shared" si="414"/>
        <v>43286</v>
      </c>
      <c r="B4460">
        <v>7</v>
      </c>
      <c r="C4460">
        <v>5</v>
      </c>
      <c r="D4460">
        <v>19</v>
      </c>
      <c r="E4460">
        <v>1</v>
      </c>
      <c r="F4460" s="1">
        <f>VLOOKUP(A4460,Weather!$A$1:$E$366, 5)</f>
        <v>0.3333333333333322</v>
      </c>
      <c r="G4460" s="1">
        <f>VLOOKUP(D4460, Summer!$A$1:$E$25, 2)</f>
        <v>565.86125451999203</v>
      </c>
      <c r="H4460" s="1">
        <f>VLOOKUP(D4460, Summer!$A$1:$E$25, 3)</f>
        <v>365.77406038600299</v>
      </c>
      <c r="I4460" s="1">
        <f>VLOOKUP(D4460, Summer!$A$1:$E$25, 5)</f>
        <v>331.38683221891199</v>
      </c>
      <c r="J4460" s="1">
        <f t="shared" si="415"/>
        <v>432.46979176399913</v>
      </c>
      <c r="K4460" s="47">
        <f t="shared" si="416"/>
        <v>8.0906551879969157</v>
      </c>
      <c r="L4460" s="48">
        <f>Solar!K4477/1000*Variables!$B$3</f>
        <v>2.0534500000000002</v>
      </c>
      <c r="M4460">
        <f>IF(E4460=1, VLOOKUP(D4460, Sheet1!$A$2:$C$26, 2), Sheet1!$C$3)</f>
        <v>0.25796000000000002</v>
      </c>
      <c r="N4460" s="1">
        <f>'Electricity Rates'!$J$2</f>
        <v>0.24729999999999999</v>
      </c>
      <c r="O4460" s="145">
        <f>L4460-K4460</f>
        <v>-6.037205187996916</v>
      </c>
      <c r="P4460">
        <f t="shared" si="417"/>
        <v>2.0008190279916374</v>
      </c>
      <c r="Q4460">
        <f>IF(O4460&gt;0, IF(Q4459+O4460*Variables!$B$5&lt;Variables!$B$4, Q4459+O4460*Variables!$B$5, Variables!$B$4), IF(Q4459&gt;-O4460, Q4459+O4460/Variables!$B$5, 0))</f>
        <v>55.333073797332617</v>
      </c>
      <c r="R4460">
        <f>IF(O4460&gt;0, 0, IF(Q4459&gt;-O4460, 0, -O4460 - Q4459*Variables!$B$5))</f>
        <v>0</v>
      </c>
      <c r="S4460">
        <f t="shared" si="418"/>
        <v>0</v>
      </c>
      <c r="T4460">
        <f t="shared" si="419"/>
        <v>0</v>
      </c>
    </row>
    <row r="4461" spans="1:20" x14ac:dyDescent="0.3">
      <c r="A4461" s="3">
        <f t="shared" si="414"/>
        <v>43286</v>
      </c>
      <c r="B4461">
        <v>7</v>
      </c>
      <c r="C4461">
        <v>5</v>
      </c>
      <c r="D4461">
        <v>20</v>
      </c>
      <c r="E4461">
        <v>1</v>
      </c>
      <c r="F4461" s="1">
        <f>VLOOKUP(A4461,Weather!$A$1:$E$366, 5)</f>
        <v>0.3333333333333322</v>
      </c>
      <c r="G4461" s="1">
        <f>VLOOKUP(D4461, Summer!$A$1:$E$25, 2)</f>
        <v>459.178981251175</v>
      </c>
      <c r="H4461" s="1">
        <f>VLOOKUP(D4461, Summer!$A$1:$E$25, 3)</f>
        <v>328.41643432967999</v>
      </c>
      <c r="I4461" s="1">
        <f>VLOOKUP(D4461, Summer!$A$1:$E$25, 5)</f>
        <v>326.73316658528501</v>
      </c>
      <c r="J4461" s="1">
        <f t="shared" si="415"/>
        <v>372.00394997017816</v>
      </c>
      <c r="K4461" s="47">
        <f t="shared" si="416"/>
        <v>6.9594587763114912</v>
      </c>
      <c r="L4461" s="48">
        <f>Solar!K4478/1000*Variables!$B$3</f>
        <v>0.14035</v>
      </c>
      <c r="M4461">
        <f>IF(E4461=1, VLOOKUP(D4461, Sheet1!$A$2:$C$26, 2), Sheet1!$C$3)</f>
        <v>0.25796000000000002</v>
      </c>
      <c r="N4461" s="1">
        <f>'Electricity Rates'!$J$2</f>
        <v>0.24729999999999999</v>
      </c>
      <c r="O4461" s="145">
        <f>L4461-K4461</f>
        <v>-6.8191087763114915</v>
      </c>
      <c r="P4461">
        <f t="shared" si="417"/>
        <v>1.7210741553818316</v>
      </c>
      <c r="Q4461">
        <f>IF(O4461&gt;0, IF(Q4460+O4461*Variables!$B$5&lt;Variables!$B$4, Q4460+O4461*Variables!$B$5, Variables!$B$4), IF(Q4460&gt;-O4461, Q4460+O4461/Variables!$B$5, 0))</f>
        <v>48.078702758703372</v>
      </c>
      <c r="R4461">
        <f>IF(O4461&gt;0, 0, IF(Q4460&gt;-O4461, 0, -O4461 - Q4460*Variables!$B$5))</f>
        <v>0</v>
      </c>
      <c r="S4461">
        <f t="shared" si="418"/>
        <v>0</v>
      </c>
      <c r="T4461">
        <f t="shared" si="419"/>
        <v>0</v>
      </c>
    </row>
    <row r="4462" spans="1:20" x14ac:dyDescent="0.3">
      <c r="A4462" s="3">
        <f t="shared" si="414"/>
        <v>43286</v>
      </c>
      <c r="B4462">
        <v>7</v>
      </c>
      <c r="C4462">
        <v>5</v>
      </c>
      <c r="D4462">
        <v>21</v>
      </c>
      <c r="E4462">
        <v>1</v>
      </c>
      <c r="F4462" s="1">
        <f>VLOOKUP(A4462,Weather!$A$1:$E$366, 5)</f>
        <v>0.3333333333333322</v>
      </c>
      <c r="G4462" s="1">
        <f>VLOOKUP(D4462, Summer!$A$1:$E$25, 2)</f>
        <v>403.43414919632897</v>
      </c>
      <c r="H4462" s="1">
        <f>VLOOKUP(D4462, Summer!$A$1:$E$25, 3)</f>
        <v>305.25297715532997</v>
      </c>
      <c r="I4462" s="1">
        <f>VLOOKUP(D4462, Summer!$A$1:$E$25, 5)</f>
        <v>313.15582306105603</v>
      </c>
      <c r="J4462" s="1">
        <f t="shared" si="415"/>
        <v>337.98003450232954</v>
      </c>
      <c r="K4462" s="47">
        <f t="shared" si="416"/>
        <v>6.3229385535391751</v>
      </c>
      <c r="L4462" s="48">
        <f>Solar!K4479/1000*Variables!$B$3</f>
        <v>0</v>
      </c>
      <c r="M4462">
        <f>IF(E4462=1, VLOOKUP(D4462, Sheet1!$A$2:$C$26, 2), Sheet1!$C$3)</f>
        <v>0.25796000000000002</v>
      </c>
      <c r="N4462" s="1">
        <f>'Electricity Rates'!$J$2</f>
        <v>0.24729999999999999</v>
      </c>
      <c r="O4462" s="145">
        <f>L4462-K4462</f>
        <v>-6.3229385535391751</v>
      </c>
      <c r="P4462">
        <f t="shared" si="417"/>
        <v>1.563662704290238</v>
      </c>
      <c r="Q4462">
        <f>IF(O4462&gt;0, IF(Q4461+O4462*Variables!$B$5&lt;Variables!$B$4, Q4461+O4462*Variables!$B$5, Variables!$B$4), IF(Q4461&gt;-O4462, Q4461+O4462/Variables!$B$5, 0))</f>
        <v>41.352172382597864</v>
      </c>
      <c r="R4462">
        <f>IF(O4462&gt;0, 0, IF(Q4461&gt;-O4462, 0, -O4462 - Q4461*Variables!$B$5))</f>
        <v>0</v>
      </c>
      <c r="S4462">
        <f t="shared" si="418"/>
        <v>0</v>
      </c>
      <c r="T4462">
        <f t="shared" si="419"/>
        <v>0</v>
      </c>
    </row>
    <row r="4463" spans="1:20" x14ac:dyDescent="0.3">
      <c r="A4463" s="3">
        <f t="shared" si="414"/>
        <v>43286</v>
      </c>
      <c r="B4463">
        <v>7</v>
      </c>
      <c r="C4463">
        <v>5</v>
      </c>
      <c r="D4463">
        <v>22</v>
      </c>
      <c r="E4463">
        <v>1</v>
      </c>
      <c r="F4463" s="1">
        <f>VLOOKUP(A4463,Weather!$A$1:$E$366, 5)</f>
        <v>0.3333333333333322</v>
      </c>
      <c r="G4463" s="1">
        <f>VLOOKUP(D4463, Summer!$A$1:$E$25, 2)</f>
        <v>366.19777187885302</v>
      </c>
      <c r="H4463" s="1">
        <f>VLOOKUP(D4463, Summer!$A$1:$E$25, 3)</f>
        <v>263.18917633836901</v>
      </c>
      <c r="I4463" s="1">
        <f>VLOOKUP(D4463, Summer!$A$1:$E$25, 5)</f>
        <v>295.10418431306101</v>
      </c>
      <c r="J4463" s="1">
        <f t="shared" si="415"/>
        <v>297.52537485186355</v>
      </c>
      <c r="K4463" s="47">
        <f t="shared" si="416"/>
        <v>5.5661118150873392</v>
      </c>
      <c r="L4463" s="48">
        <f>Solar!K4480/1000*Variables!$B$3</f>
        <v>0</v>
      </c>
      <c r="M4463">
        <f>IF(E4463=1, VLOOKUP(D4463, Sheet1!$A$2:$C$26, 2), Sheet1!$C$3)</f>
        <v>0.18637999999999999</v>
      </c>
      <c r="N4463" s="1">
        <f>'Electricity Rates'!$J$2</f>
        <v>0.24729999999999999</v>
      </c>
      <c r="O4463" s="145">
        <f>L4463-K4463</f>
        <v>-5.5661118150873392</v>
      </c>
      <c r="P4463">
        <f t="shared" si="417"/>
        <v>1.3764994518710989</v>
      </c>
      <c r="Q4463">
        <f>IF(O4463&gt;0, IF(Q4462+O4463*Variables!$B$5&lt;Variables!$B$4, Q4462+O4463*Variables!$B$5, Variables!$B$4), IF(Q4462&gt;-O4463, Q4462+O4463/Variables!$B$5, 0))</f>
        <v>35.43077683463261</v>
      </c>
      <c r="R4463">
        <f>IF(O4463&gt;0, 0, IF(Q4462&gt;-O4463, 0, -O4463 - Q4462*Variables!$B$5))</f>
        <v>0</v>
      </c>
      <c r="S4463">
        <f t="shared" si="418"/>
        <v>0</v>
      </c>
      <c r="T4463">
        <f t="shared" si="419"/>
        <v>0</v>
      </c>
    </row>
    <row r="4464" spans="1:20" x14ac:dyDescent="0.3">
      <c r="A4464" s="3">
        <f t="shared" si="414"/>
        <v>43286</v>
      </c>
      <c r="B4464">
        <v>7</v>
      </c>
      <c r="C4464">
        <v>5</v>
      </c>
      <c r="D4464">
        <v>23</v>
      </c>
      <c r="E4464">
        <v>1</v>
      </c>
      <c r="F4464" s="1">
        <f>VLOOKUP(A4464,Weather!$A$1:$E$366, 5)</f>
        <v>0.3333333333333322</v>
      </c>
      <c r="G4464" s="1">
        <f>VLOOKUP(D4464, Summer!$A$1:$E$25, 2)</f>
        <v>342.86102460129899</v>
      </c>
      <c r="H4464" s="1">
        <f>VLOOKUP(D4464, Summer!$A$1:$E$25, 3)</f>
        <v>273.02297434567402</v>
      </c>
      <c r="I4464" s="1">
        <f>VLOOKUP(D4464, Summer!$A$1:$E$25, 5)</f>
        <v>281.53182330021599</v>
      </c>
      <c r="J4464" s="1">
        <f t="shared" si="415"/>
        <v>296.30232443088227</v>
      </c>
      <c r="K4464" s="47">
        <f t="shared" si="416"/>
        <v>5.5432309586156494</v>
      </c>
      <c r="L4464" s="48">
        <f>Solar!K4481/1000*Variables!$B$3</f>
        <v>0</v>
      </c>
      <c r="M4464">
        <f>IF(E4464=1, VLOOKUP(D4464, Sheet1!$A$2:$C$26, 2), Sheet1!$C$3)</f>
        <v>0.18637999999999999</v>
      </c>
      <c r="N4464" s="1">
        <f>'Electricity Rates'!$J$2</f>
        <v>0.24729999999999999</v>
      </c>
      <c r="O4464" s="145">
        <f>L4464-K4464</f>
        <v>-5.5432309586156494</v>
      </c>
      <c r="P4464">
        <f t="shared" si="417"/>
        <v>1.3708410160656501</v>
      </c>
      <c r="Q4464">
        <f>IF(O4464&gt;0, IF(Q4463+O4464*Variables!$B$5&lt;Variables!$B$4, Q4463+O4464*Variables!$B$5, Variables!$B$4), IF(Q4463&gt;-O4464, Q4463+O4464/Variables!$B$5, 0))</f>
        <v>29.533722623339365</v>
      </c>
      <c r="R4464">
        <f>IF(O4464&gt;0, 0, IF(Q4463&gt;-O4464, 0, -O4464 - Q4463*Variables!$B$5))</f>
        <v>0</v>
      </c>
      <c r="S4464">
        <f t="shared" si="418"/>
        <v>0</v>
      </c>
      <c r="T4464">
        <f t="shared" si="419"/>
        <v>0</v>
      </c>
    </row>
    <row r="4465" spans="1:20" x14ac:dyDescent="0.3">
      <c r="A4465" s="3">
        <f t="shared" si="414"/>
        <v>43286</v>
      </c>
      <c r="B4465">
        <v>7</v>
      </c>
      <c r="C4465">
        <v>5</v>
      </c>
      <c r="D4465">
        <v>24</v>
      </c>
      <c r="E4465">
        <v>1</v>
      </c>
      <c r="F4465" s="1">
        <f>VLOOKUP(A4465,Weather!$A$1:$E$366, 5)</f>
        <v>0.3333333333333322</v>
      </c>
      <c r="G4465" s="1">
        <f>VLOOKUP(D4465, Summer!$A$1:$E$25, 2)</f>
        <v>310.26482453023402</v>
      </c>
      <c r="H4465" s="1">
        <f>VLOOKUP(D4465, Summer!$A$1:$E$25, 3)</f>
        <v>259.09090909090901</v>
      </c>
      <c r="I4465" s="1">
        <f>VLOOKUP(D4465, Summer!$A$1:$E$25, 5)</f>
        <v>276.86321013243497</v>
      </c>
      <c r="J4465" s="1">
        <f t="shared" si="415"/>
        <v>276.14888090401729</v>
      </c>
      <c r="K4465" s="47">
        <f t="shared" si="416"/>
        <v>5.166199856023372</v>
      </c>
      <c r="L4465" s="48">
        <f>Solar!K4482/1000*Variables!$B$3</f>
        <v>0</v>
      </c>
      <c r="M4465">
        <f>IF(E4465=1, VLOOKUP(D4465, Sheet1!$A$2:$C$26, 2), Sheet1!$C$3)</f>
        <v>0.18637999999999999</v>
      </c>
      <c r="N4465" s="1">
        <f>'Electricity Rates'!$J$2</f>
        <v>0.24729999999999999</v>
      </c>
      <c r="O4465" s="145">
        <f>L4465-K4465</f>
        <v>-5.166199856023372</v>
      </c>
      <c r="P4465">
        <f t="shared" si="417"/>
        <v>1.2776012243945798</v>
      </c>
      <c r="Q4465">
        <f>IF(O4465&gt;0, IF(Q4464+O4465*Variables!$B$5&lt;Variables!$B$4, Q4464+O4465*Variables!$B$5, Variables!$B$4), IF(Q4464&gt;-O4465, Q4464+O4465/Variables!$B$5, 0))</f>
        <v>24.037765329697478</v>
      </c>
      <c r="R4465">
        <f>IF(O4465&gt;0, 0, IF(Q4464&gt;-O4465, 0, -O4465 - Q4464*Variables!$B$5))</f>
        <v>0</v>
      </c>
      <c r="S4465">
        <f t="shared" si="418"/>
        <v>0</v>
      </c>
      <c r="T4465">
        <f t="shared" si="419"/>
        <v>0</v>
      </c>
    </row>
    <row r="4466" spans="1:20" x14ac:dyDescent="0.3">
      <c r="A4466" s="3">
        <f t="shared" si="414"/>
        <v>43287</v>
      </c>
      <c r="B4466">
        <v>7</v>
      </c>
      <c r="C4466">
        <v>6</v>
      </c>
      <c r="D4466">
        <v>1</v>
      </c>
      <c r="E4466">
        <v>1</v>
      </c>
      <c r="F4466" s="1">
        <f>VLOOKUP(A4466,Weather!$A$1:$E$366, 5)</f>
        <v>0.3095238095238097</v>
      </c>
      <c r="G4466" s="1">
        <f>VLOOKUP(D4466, Summer!$A$1:$E$25, 2)</f>
        <v>305.44698283970399</v>
      </c>
      <c r="H4466" s="1">
        <f>VLOOKUP(D4466, Summer!$A$1:$E$25, 3)</f>
        <v>264.36707082495798</v>
      </c>
      <c r="I4466" s="1">
        <f>VLOOKUP(D4466, Summer!$A$1:$E$25, 5)</f>
        <v>276.703769768114</v>
      </c>
      <c r="J4466" s="1">
        <f t="shared" si="415"/>
        <v>277.08228168666506</v>
      </c>
      <c r="K4466" s="47">
        <f t="shared" si="416"/>
        <v>5.1836619401467656</v>
      </c>
      <c r="L4466" s="48">
        <f>Solar!K4483/1000*Variables!$B$3</f>
        <v>0</v>
      </c>
      <c r="M4466">
        <f>IF(E4466=1, VLOOKUP(D4466, Sheet1!$A$2:$C$26, 2), Sheet1!$C$3)</f>
        <v>0.18637999999999999</v>
      </c>
      <c r="N4466" s="1">
        <f>'Electricity Rates'!$J$2</f>
        <v>0.24729999999999999</v>
      </c>
      <c r="O4466" s="145">
        <f>L4466-K4466</f>
        <v>-5.1836619401467656</v>
      </c>
      <c r="P4466">
        <f t="shared" si="417"/>
        <v>1.2819195977982951</v>
      </c>
      <c r="Q4466">
        <f>IF(O4466&gt;0, IF(Q4465+O4466*Variables!$B$5&lt;Variables!$B$4, Q4465+O4466*Variables!$B$5, Variables!$B$4), IF(Q4465&gt;-O4466, Q4465+O4466/Variables!$B$5, 0))</f>
        <v>18.523231350817941</v>
      </c>
      <c r="R4466">
        <f>IF(O4466&gt;0, 0, IF(Q4465&gt;-O4466, 0, -O4466 - Q4465*Variables!$B$5))</f>
        <v>0</v>
      </c>
      <c r="S4466">
        <f t="shared" si="418"/>
        <v>0</v>
      </c>
      <c r="T4466">
        <f t="shared" si="419"/>
        <v>0</v>
      </c>
    </row>
    <row r="4467" spans="1:20" x14ac:dyDescent="0.3">
      <c r="A4467" s="3">
        <f t="shared" si="414"/>
        <v>43287</v>
      </c>
      <c r="B4467">
        <v>7</v>
      </c>
      <c r="C4467">
        <v>6</v>
      </c>
      <c r="D4467">
        <v>2</v>
      </c>
      <c r="E4467">
        <v>1</v>
      </c>
      <c r="F4467" s="1">
        <f>VLOOKUP(A4467,Weather!$A$1:$E$366, 5)</f>
        <v>0.3095238095238097</v>
      </c>
      <c r="G4467" s="1">
        <f>VLOOKUP(D4467, Summer!$A$1:$E$25, 2)</f>
        <v>286.71906025959902</v>
      </c>
      <c r="H4467" s="1">
        <f>VLOOKUP(D4467, Summer!$A$1:$E$25, 3)</f>
        <v>260.03911906460002</v>
      </c>
      <c r="I4467" s="1">
        <f>VLOOKUP(D4467, Summer!$A$1:$E$25, 5)</f>
        <v>276.50446931271199</v>
      </c>
      <c r="J4467" s="1">
        <f t="shared" si="415"/>
        <v>268.29719610114734</v>
      </c>
      <c r="K4467" s="47">
        <f t="shared" si="416"/>
        <v>5.0193103493002704</v>
      </c>
      <c r="L4467" s="48">
        <f>Solar!K4484/1000*Variables!$B$3</f>
        <v>0</v>
      </c>
      <c r="M4467">
        <f>IF(E4467=1, VLOOKUP(D4467, Sheet1!$A$2:$C$26, 2), Sheet1!$C$3)</f>
        <v>0.18637999999999999</v>
      </c>
      <c r="N4467" s="1">
        <f>'Electricity Rates'!$J$2</f>
        <v>0.24729999999999999</v>
      </c>
      <c r="O4467" s="145">
        <f>L4467-K4467</f>
        <v>-5.0193103493002704</v>
      </c>
      <c r="P4467">
        <f t="shared" si="417"/>
        <v>1.2412754493819569</v>
      </c>
      <c r="Q4467">
        <f>IF(O4467&gt;0, IF(Q4466+O4467*Variables!$B$5&lt;Variables!$B$4, Q4466+O4467*Variables!$B$5, Variables!$B$4), IF(Q4466&gt;-O4467, Q4466+O4467/Variables!$B$5, 0))</f>
        <v>13.183539489860205</v>
      </c>
      <c r="R4467">
        <f>IF(O4467&gt;0, 0, IF(Q4466&gt;-O4467, 0, -O4467 - Q4466*Variables!$B$5))</f>
        <v>0</v>
      </c>
      <c r="S4467">
        <f t="shared" si="418"/>
        <v>0</v>
      </c>
      <c r="T4467">
        <f t="shared" si="419"/>
        <v>0</v>
      </c>
    </row>
    <row r="4468" spans="1:20" x14ac:dyDescent="0.3">
      <c r="A4468" s="3">
        <f t="shared" si="414"/>
        <v>43287</v>
      </c>
      <c r="B4468">
        <v>7</v>
      </c>
      <c r="C4468">
        <v>6</v>
      </c>
      <c r="D4468">
        <v>3</v>
      </c>
      <c r="E4468">
        <v>1</v>
      </c>
      <c r="F4468" s="1">
        <f>VLOOKUP(A4468,Weather!$A$1:$E$366, 5)</f>
        <v>0.3095238095238097</v>
      </c>
      <c r="G4468" s="1">
        <f>VLOOKUP(D4468, Summer!$A$1:$E$25, 2)</f>
        <v>272.63131492590298</v>
      </c>
      <c r="H4468" s="1">
        <f>VLOOKUP(D4468, Summer!$A$1:$E$25, 3)</f>
        <v>241.571030279452</v>
      </c>
      <c r="I4468" s="1">
        <f>VLOOKUP(D4468, Summer!$A$1:$E$25, 5)</f>
        <v>276.33008141423602</v>
      </c>
      <c r="J4468" s="1">
        <f t="shared" si="415"/>
        <v>251.18492790811541</v>
      </c>
      <c r="K4468" s="47">
        <f t="shared" si="416"/>
        <v>4.6991736274505715</v>
      </c>
      <c r="L4468" s="48">
        <f>Solar!K4485/1000*Variables!$B$3</f>
        <v>0</v>
      </c>
      <c r="M4468">
        <f>IF(E4468=1, VLOOKUP(D4468, Sheet1!$A$2:$C$26, 2), Sheet1!$C$3)</f>
        <v>0.18637999999999999</v>
      </c>
      <c r="N4468" s="1">
        <f>'Electricity Rates'!$J$2</f>
        <v>0.24729999999999999</v>
      </c>
      <c r="O4468" s="145">
        <f>L4468-K4468</f>
        <v>-4.6991736274505715</v>
      </c>
      <c r="P4468">
        <f t="shared" si="417"/>
        <v>1.1621056380685264</v>
      </c>
      <c r="Q4468">
        <f>IF(O4468&gt;0, IF(Q4467+O4468*Variables!$B$5&lt;Variables!$B$4, Q4467+O4468*Variables!$B$5, Variables!$B$4), IF(Q4467&gt;-O4468, Q4467+O4468/Variables!$B$5, 0))</f>
        <v>8.1844186095936386</v>
      </c>
      <c r="R4468">
        <f>IF(O4468&gt;0, 0, IF(Q4467&gt;-O4468, 0, -O4468 - Q4467*Variables!$B$5))</f>
        <v>0</v>
      </c>
      <c r="S4468">
        <f t="shared" si="418"/>
        <v>0</v>
      </c>
      <c r="T4468">
        <f t="shared" si="419"/>
        <v>0</v>
      </c>
    </row>
    <row r="4469" spans="1:20" x14ac:dyDescent="0.3">
      <c r="A4469" s="3">
        <f t="shared" si="414"/>
        <v>43287</v>
      </c>
      <c r="B4469">
        <v>7</v>
      </c>
      <c r="C4469">
        <v>6</v>
      </c>
      <c r="D4469">
        <v>4</v>
      </c>
      <c r="E4469">
        <v>1</v>
      </c>
      <c r="F4469" s="1">
        <f>VLOOKUP(A4469,Weather!$A$1:$E$366, 5)</f>
        <v>0.3095238095238097</v>
      </c>
      <c r="G4469" s="1">
        <f>VLOOKUP(D4469, Summer!$A$1:$E$25, 2)</f>
        <v>286.33237882239803</v>
      </c>
      <c r="H4469" s="1">
        <f>VLOOKUP(D4469, Summer!$A$1:$E$25, 3)</f>
        <v>256.10019667595998</v>
      </c>
      <c r="I4469" s="1">
        <f>VLOOKUP(D4469, Summer!$A$1:$E$25, 5)</f>
        <v>276.13078095883401</v>
      </c>
      <c r="J4469" s="1">
        <f t="shared" si="415"/>
        <v>265.45777686414317</v>
      </c>
      <c r="K4469" s="47">
        <f t="shared" si="416"/>
        <v>4.966190426433374</v>
      </c>
      <c r="L4469" s="48">
        <f>Solar!K4486/1000*Variables!$B$3</f>
        <v>0</v>
      </c>
      <c r="M4469">
        <f>IF(E4469=1, VLOOKUP(D4469, Sheet1!$A$2:$C$26, 2), Sheet1!$C$3)</f>
        <v>0.18637999999999999</v>
      </c>
      <c r="N4469" s="1">
        <f>'Electricity Rates'!$J$2</f>
        <v>0.24729999999999999</v>
      </c>
      <c r="O4469" s="145">
        <f>L4469-K4469</f>
        <v>-4.966190426433374</v>
      </c>
      <c r="P4469">
        <f t="shared" si="417"/>
        <v>1.2281388924569734</v>
      </c>
      <c r="Q4469">
        <f>IF(O4469&gt;0, IF(Q4468+O4469*Variables!$B$5&lt;Variables!$B$4, Q4468+O4469*Variables!$B$5, Variables!$B$4), IF(Q4468&gt;-O4469, Q4468+O4469/Variables!$B$5, 0))</f>
        <v>2.9012373048772826</v>
      </c>
      <c r="R4469">
        <f>IF(O4469&gt;0, 0, IF(Q4468&gt;-O4469, 0, -O4469 - Q4468*Variables!$B$5))</f>
        <v>0</v>
      </c>
      <c r="S4469">
        <f t="shared" si="418"/>
        <v>0</v>
      </c>
      <c r="T4469">
        <f t="shared" si="419"/>
        <v>0</v>
      </c>
    </row>
    <row r="4470" spans="1:20" x14ac:dyDescent="0.3">
      <c r="A4470" s="3">
        <f t="shared" si="414"/>
        <v>43287</v>
      </c>
      <c r="B4470">
        <v>7</v>
      </c>
      <c r="C4470">
        <v>6</v>
      </c>
      <c r="D4470">
        <v>5</v>
      </c>
      <c r="E4470">
        <v>1</v>
      </c>
      <c r="F4470" s="1">
        <f>VLOOKUP(A4470,Weather!$A$1:$E$366, 5)</f>
        <v>0.3095238095238097</v>
      </c>
      <c r="G4470" s="1">
        <f>VLOOKUP(D4470, Summer!$A$1:$E$25, 2)</f>
        <v>323.19252555232703</v>
      </c>
      <c r="H4470" s="1">
        <f>VLOOKUP(D4470, Summer!$A$1:$E$25, 3)</f>
        <v>290.90909090909099</v>
      </c>
      <c r="I4470" s="1">
        <f>VLOOKUP(D4470, Summer!$A$1:$E$25, 5)</f>
        <v>275.93148050343302</v>
      </c>
      <c r="J4470" s="1">
        <f t="shared" si="415"/>
        <v>300.90158258437833</v>
      </c>
      <c r="K4470" s="47">
        <f t="shared" si="416"/>
        <v>5.6292739899421607</v>
      </c>
      <c r="L4470" s="48">
        <f>Solar!K4487/1000*Variables!$B$3</f>
        <v>0</v>
      </c>
      <c r="M4470">
        <f>IF(E4470=1, VLOOKUP(D4470, Sheet1!$A$2:$C$26, 2), Sheet1!$C$3)</f>
        <v>0.18637999999999999</v>
      </c>
      <c r="N4470" s="1">
        <f>'Electricity Rates'!$J$2</f>
        <v>0.24729999999999999</v>
      </c>
      <c r="O4470" s="145">
        <f>L4470-K4470</f>
        <v>-5.6292739899421607</v>
      </c>
      <c r="P4470">
        <f t="shared" si="417"/>
        <v>1.3921194577126963</v>
      </c>
      <c r="Q4470">
        <f>IF(O4470&gt;0, IF(Q4469+O4470*Variables!$B$5&lt;Variables!$B$4, Q4469+O4470*Variables!$B$5, Variables!$B$4), IF(Q4469&gt;-O4470, Q4469+O4470/Variables!$B$5, 0))</f>
        <v>0</v>
      </c>
      <c r="R4470">
        <f>IF(O4470&gt;0, 0, IF(Q4469&gt;-O4470, 0, -O4470 - Q4469*Variables!$B$5))</f>
        <v>2.9021109233575153</v>
      </c>
      <c r="S4470">
        <f t="shared" si="418"/>
        <v>0.54089543389537365</v>
      </c>
      <c r="T4470">
        <f t="shared" si="419"/>
        <v>0</v>
      </c>
    </row>
    <row r="4471" spans="1:20" x14ac:dyDescent="0.3">
      <c r="A4471" s="3">
        <f t="shared" si="414"/>
        <v>43287</v>
      </c>
      <c r="B4471">
        <v>7</v>
      </c>
      <c r="C4471">
        <v>6</v>
      </c>
      <c r="D4471">
        <v>6</v>
      </c>
      <c r="E4471">
        <v>1</v>
      </c>
      <c r="F4471" s="1">
        <f>VLOOKUP(A4471,Weather!$A$1:$E$366, 5)</f>
        <v>0.3095238095238097</v>
      </c>
      <c r="G4471" s="1">
        <f>VLOOKUP(D4471, Summer!$A$1:$E$25, 2)</f>
        <v>420.20776289112302</v>
      </c>
      <c r="H4471" s="1">
        <f>VLOOKUP(D4471, Summer!$A$1:$E$25, 3)</f>
        <v>354.54545454545399</v>
      </c>
      <c r="I4471" s="1">
        <f>VLOOKUP(D4471, Summer!$A$1:$E$25, 5)</f>
        <v>244.50179868660999</v>
      </c>
      <c r="J4471" s="1">
        <f t="shared" si="415"/>
        <v>374.86950236673249</v>
      </c>
      <c r="K4471" s="47">
        <f t="shared" si="416"/>
        <v>7.0130675989510882</v>
      </c>
      <c r="L4471" s="48">
        <f>Solar!K4488/1000*Variables!$B$3</f>
        <v>0.99430000000000007</v>
      </c>
      <c r="M4471">
        <f>IF(E4471=1, VLOOKUP(D4471, Sheet1!$A$2:$C$26, 2), Sheet1!$C$3)</f>
        <v>0.18637999999999999</v>
      </c>
      <c r="N4471" s="1">
        <f>'Electricity Rates'!$J$2</f>
        <v>0.24729999999999999</v>
      </c>
      <c r="O4471" s="145">
        <f>L4471-K4471</f>
        <v>-6.0187675989510883</v>
      </c>
      <c r="P4471">
        <f t="shared" si="417"/>
        <v>1.734331617220604</v>
      </c>
      <c r="Q4471">
        <f>IF(O4471&gt;0, IF(Q4470+O4471*Variables!$B$5&lt;Variables!$B$4, Q4470+O4471*Variables!$B$5, Variables!$B$4), IF(Q4470&gt;-O4471, Q4470+O4471/Variables!$B$5, 0))</f>
        <v>0</v>
      </c>
      <c r="R4471">
        <f>IF(O4471&gt;0, 0, IF(Q4470&gt;-O4471, 0, -O4471 - Q4470*Variables!$B$5))</f>
        <v>6.0187675989510883</v>
      </c>
      <c r="S4471">
        <f t="shared" si="418"/>
        <v>1.1217779050925039</v>
      </c>
      <c r="T4471">
        <f t="shared" si="419"/>
        <v>0</v>
      </c>
    </row>
    <row r="4472" spans="1:20" x14ac:dyDescent="0.3">
      <c r="A4472" s="3">
        <f t="shared" si="414"/>
        <v>43287</v>
      </c>
      <c r="B4472">
        <v>7</v>
      </c>
      <c r="C4472">
        <v>6</v>
      </c>
      <c r="D4472">
        <v>7</v>
      </c>
      <c r="E4472">
        <v>1</v>
      </c>
      <c r="F4472" s="1">
        <f>VLOOKUP(A4472,Weather!$A$1:$E$366, 5)</f>
        <v>0.3095238095238097</v>
      </c>
      <c r="G4472" s="1">
        <f>VLOOKUP(D4472, Summer!$A$1:$E$25, 2)</f>
        <v>767.23345107957198</v>
      </c>
      <c r="H4472" s="1">
        <f>VLOOKUP(D4472, Summer!$A$1:$E$25, 3)</f>
        <v>587.45596403639502</v>
      </c>
      <c r="I4472" s="1">
        <f>VLOOKUP(D4472, Summer!$A$1:$E$25, 5)</f>
        <v>275.57273968370998</v>
      </c>
      <c r="J4472" s="1">
        <f t="shared" si="415"/>
        <v>643.10137669261644</v>
      </c>
      <c r="K4472" s="47">
        <f t="shared" si="416"/>
        <v>12.031155906920407</v>
      </c>
      <c r="L4472" s="48">
        <f>Solar!K4489/1000*Variables!$B$3</f>
        <v>2.1601500000000002</v>
      </c>
      <c r="M4472">
        <f>IF(E4472=1, VLOOKUP(D4472, Sheet1!$A$2:$C$26, 2), Sheet1!$C$3)</f>
        <v>0.18637999999999999</v>
      </c>
      <c r="N4472" s="1">
        <f>'Electricity Rates'!$J$2</f>
        <v>0.24729999999999999</v>
      </c>
      <c r="O4472" s="145">
        <f>L4472-K4472</f>
        <v>-9.8710059069204075</v>
      </c>
      <c r="P4472">
        <f t="shared" si="417"/>
        <v>2.9753048557814168</v>
      </c>
      <c r="Q4472">
        <f>IF(O4472&gt;0, IF(Q4471+O4472*Variables!$B$5&lt;Variables!$B$4, Q4471+O4472*Variables!$B$5, Variables!$B$4), IF(Q4471&gt;-O4472, Q4471+O4472/Variables!$B$5, 0))</f>
        <v>0</v>
      </c>
      <c r="R4472">
        <f>IF(O4472&gt;0, 0, IF(Q4471&gt;-O4472, 0, -O4472 - Q4471*Variables!$B$5))</f>
        <v>9.8710059069204075</v>
      </c>
      <c r="S4472">
        <f t="shared" si="418"/>
        <v>1.8397580809318255</v>
      </c>
      <c r="T4472">
        <f t="shared" si="419"/>
        <v>0</v>
      </c>
    </row>
    <row r="4473" spans="1:20" x14ac:dyDescent="0.3">
      <c r="A4473" s="3">
        <f t="shared" si="414"/>
        <v>43287</v>
      </c>
      <c r="B4473">
        <v>7</v>
      </c>
      <c r="C4473">
        <v>6</v>
      </c>
      <c r="D4473">
        <v>8</v>
      </c>
      <c r="E4473">
        <v>1</v>
      </c>
      <c r="F4473" s="1">
        <f>VLOOKUP(A4473,Weather!$A$1:$E$366, 5)</f>
        <v>0.3095238095238097</v>
      </c>
      <c r="G4473" s="1">
        <f>VLOOKUP(D4473, Summer!$A$1:$E$25, 2)</f>
        <v>1109.6398637209199</v>
      </c>
      <c r="H4473" s="1">
        <f>VLOOKUP(D4473, Summer!$A$1:$E$25, 3)</f>
        <v>814.26008774773595</v>
      </c>
      <c r="I4473" s="1">
        <f>VLOOKUP(D4473, Summer!$A$1:$E$25, 5)</f>
        <v>328.96533168578299</v>
      </c>
      <c r="J4473" s="1">
        <f t="shared" si="415"/>
        <v>905.68716126324534</v>
      </c>
      <c r="K4473" s="47">
        <f t="shared" si="416"/>
        <v>16.943617032968127</v>
      </c>
      <c r="L4473" s="48">
        <f>Solar!K4490/1000*Variables!$B$3</f>
        <v>5.9432999999999998</v>
      </c>
      <c r="M4473">
        <f>IF(E4473=1, VLOOKUP(D4473, Sheet1!$A$2:$C$26, 2), Sheet1!$C$3)</f>
        <v>0.18637999999999999</v>
      </c>
      <c r="N4473" s="1">
        <f>'Electricity Rates'!$J$2</f>
        <v>0.24729999999999999</v>
      </c>
      <c r="O4473" s="145">
        <f>L4473-K4473</f>
        <v>-11.000317032968127</v>
      </c>
      <c r="P4473">
        <f t="shared" si="417"/>
        <v>4.1901564922530179</v>
      </c>
      <c r="Q4473">
        <f>IF(O4473&gt;0, IF(Q4472+O4473*Variables!$B$5&lt;Variables!$B$4, Q4472+O4473*Variables!$B$5, Variables!$B$4), IF(Q4472&gt;-O4473, Q4472+O4473/Variables!$B$5, 0))</f>
        <v>0</v>
      </c>
      <c r="R4473">
        <f>IF(O4473&gt;0, 0, IF(Q4472&gt;-O4473, 0, -O4473 - Q4472*Variables!$B$5))</f>
        <v>11.000317032968127</v>
      </c>
      <c r="S4473">
        <f t="shared" si="418"/>
        <v>2.0502390886045996</v>
      </c>
      <c r="T4473">
        <f t="shared" si="419"/>
        <v>0</v>
      </c>
    </row>
    <row r="4474" spans="1:20" x14ac:dyDescent="0.3">
      <c r="A4474" s="3">
        <f t="shared" si="414"/>
        <v>43287</v>
      </c>
      <c r="B4474">
        <v>7</v>
      </c>
      <c r="C4474">
        <v>6</v>
      </c>
      <c r="D4474">
        <v>9</v>
      </c>
      <c r="E4474">
        <v>1</v>
      </c>
      <c r="F4474" s="1">
        <f>VLOOKUP(A4474,Weather!$A$1:$E$366, 5)</f>
        <v>0.3095238095238097</v>
      </c>
      <c r="G4474" s="1">
        <f>VLOOKUP(D4474, Summer!$A$1:$E$25, 2)</f>
        <v>1322.40871182827</v>
      </c>
      <c r="H4474" s="1">
        <f>VLOOKUP(D4474, Summer!$A$1:$E$25, 3)</f>
        <v>1017.49011217013</v>
      </c>
      <c r="I4474" s="1">
        <f>VLOOKUP(D4474, Summer!$A$1:$E$25, 5)</f>
        <v>386.82225388885001</v>
      </c>
      <c r="J4474" s="1">
        <f t="shared" si="415"/>
        <v>1111.869678730983</v>
      </c>
      <c r="K4474" s="47">
        <f t="shared" si="416"/>
        <v>20.800884491627841</v>
      </c>
      <c r="L4474" s="48">
        <f>Solar!K4491/1000*Variables!$B$3</f>
        <v>10.604700000000001</v>
      </c>
      <c r="M4474">
        <f>IF(E4474=1, VLOOKUP(D4474, Sheet1!$A$2:$C$26, 2), Sheet1!$C$3)</f>
        <v>0.25796000000000002</v>
      </c>
      <c r="N4474" s="1">
        <f>'Electricity Rates'!$J$2</f>
        <v>0.24729999999999999</v>
      </c>
      <c r="O4474" s="145">
        <f>L4474-K4474</f>
        <v>-10.196184491627839</v>
      </c>
      <c r="P4474">
        <f t="shared" si="417"/>
        <v>5.1440587347795645</v>
      </c>
      <c r="Q4474">
        <f>IF(O4474&gt;0, IF(Q4473+O4474*Variables!$B$5&lt;Variables!$B$4, Q4473+O4474*Variables!$B$5, Variables!$B$4), IF(Q4473&gt;-O4474, Q4473+O4474/Variables!$B$5, 0))</f>
        <v>0</v>
      </c>
      <c r="R4474">
        <f>IF(O4474&gt;0, 0, IF(Q4473&gt;-O4474, 0, -O4474 - Q4473*Variables!$B$5))</f>
        <v>10.196184491627839</v>
      </c>
      <c r="S4474">
        <f t="shared" si="418"/>
        <v>2.6302077514603175</v>
      </c>
      <c r="T4474">
        <f t="shared" si="419"/>
        <v>0</v>
      </c>
    </row>
    <row r="4475" spans="1:20" x14ac:dyDescent="0.3">
      <c r="A4475" s="3">
        <f t="shared" si="414"/>
        <v>43287</v>
      </c>
      <c r="B4475">
        <v>7</v>
      </c>
      <c r="C4475">
        <v>6</v>
      </c>
      <c r="D4475">
        <v>10</v>
      </c>
      <c r="E4475">
        <v>1</v>
      </c>
      <c r="F4475" s="1">
        <f>VLOOKUP(A4475,Weather!$A$1:$E$366, 5)</f>
        <v>0.3095238095238097</v>
      </c>
      <c r="G4475" s="1">
        <f>VLOOKUP(D4475, Summer!$A$1:$E$25, 2)</f>
        <v>1424.0693518383</v>
      </c>
      <c r="H4475" s="1">
        <f>VLOOKUP(D4475, Summer!$A$1:$E$25, 3)</f>
        <v>1069.7659339946799</v>
      </c>
      <c r="I4475" s="1">
        <f>VLOOKUP(D4475, Summer!$A$1:$E$25, 5)</f>
        <v>417.88322986318002</v>
      </c>
      <c r="J4475" s="1">
        <f t="shared" si="415"/>
        <v>1179.4312776129434</v>
      </c>
      <c r="K4475" s="47">
        <f t="shared" si="416"/>
        <v>22.064828496304106</v>
      </c>
      <c r="L4475" s="48">
        <f>Solar!K4492/1000*Variables!$B$3</f>
        <v>11.57995</v>
      </c>
      <c r="M4475">
        <f>IF(E4475=1, VLOOKUP(D4475, Sheet1!$A$2:$C$26, 2), Sheet1!$C$3)</f>
        <v>0.25796000000000002</v>
      </c>
      <c r="N4475" s="1">
        <f>'Electricity Rates'!$J$2</f>
        <v>0.24729999999999999</v>
      </c>
      <c r="O4475" s="145">
        <f>L4475-K4475</f>
        <v>-10.484878496304106</v>
      </c>
      <c r="P4475">
        <f t="shared" si="417"/>
        <v>5.456632087136005</v>
      </c>
      <c r="Q4475">
        <f>IF(O4475&gt;0, IF(Q4474+O4475*Variables!$B$5&lt;Variables!$B$4, Q4474+O4475*Variables!$B$5, Variables!$B$4), IF(Q4474&gt;-O4475, Q4474+O4475/Variables!$B$5, 0))</f>
        <v>0</v>
      </c>
      <c r="R4475">
        <f>IF(O4475&gt;0, 0, IF(Q4474&gt;-O4475, 0, -O4475 - Q4474*Variables!$B$5))</f>
        <v>10.484878496304106</v>
      </c>
      <c r="S4475">
        <f t="shared" si="418"/>
        <v>2.7046792569066072</v>
      </c>
      <c r="T4475">
        <f t="shared" si="419"/>
        <v>0</v>
      </c>
    </row>
    <row r="4476" spans="1:20" x14ac:dyDescent="0.3">
      <c r="A4476" s="3">
        <f t="shared" si="414"/>
        <v>43287</v>
      </c>
      <c r="B4476">
        <v>7</v>
      </c>
      <c r="C4476">
        <v>6</v>
      </c>
      <c r="D4476">
        <v>11</v>
      </c>
      <c r="E4476">
        <v>1</v>
      </c>
      <c r="F4476" s="1">
        <f>VLOOKUP(A4476,Weather!$A$1:$E$366, 5)</f>
        <v>0.3095238095238097</v>
      </c>
      <c r="G4476" s="1">
        <f>VLOOKUP(D4476, Summer!$A$1:$E$25, 2)</f>
        <v>1497.9516334678001</v>
      </c>
      <c r="H4476" s="1">
        <f>VLOOKUP(D4476, Summer!$A$1:$E$25, 3)</f>
        <v>1079.6213447448599</v>
      </c>
      <c r="I4476" s="1">
        <f>VLOOKUP(D4476, Summer!$A$1:$E$25, 5)</f>
        <v>435.54125021175599</v>
      </c>
      <c r="J4476" s="1">
        <f t="shared" si="415"/>
        <v>1209.1045293495795</v>
      </c>
      <c r="K4476" s="47">
        <f t="shared" si="416"/>
        <v>22.619956398136296</v>
      </c>
      <c r="L4476" s="48">
        <f>Solar!K4493/1000*Variables!$B$3</f>
        <v>23.460149999999999</v>
      </c>
      <c r="M4476">
        <f>IF(E4476=1, VLOOKUP(D4476, Sheet1!$A$2:$C$26, 2), Sheet1!$C$3)</f>
        <v>0.25796000000000002</v>
      </c>
      <c r="N4476" s="1">
        <f>'Electricity Rates'!$J$2</f>
        <v>0.24729999999999999</v>
      </c>
      <c r="O4476" s="145">
        <f>L4476-K4476</f>
        <v>0.84019360186370307</v>
      </c>
      <c r="P4476">
        <f t="shared" si="417"/>
        <v>5.5939152172591058</v>
      </c>
      <c r="Q4476">
        <f>IF(O4476&gt;0, IF(Q4475+O4476*Variables!$B$5&lt;Variables!$B$4, Q4475+O4476*Variables!$B$5, Variables!$B$4), IF(Q4475&gt;-O4476, Q4475+O4476/Variables!$B$5, 0))</f>
        <v>0.78978198575188086</v>
      </c>
      <c r="R4476">
        <f>IF(O4476&gt;0, 0, IF(Q4475&gt;-O4476, 0, -O4476 - Q4475*Variables!$B$5))</f>
        <v>0</v>
      </c>
      <c r="S4476">
        <f t="shared" si="418"/>
        <v>0</v>
      </c>
      <c r="T4476">
        <f t="shared" si="419"/>
        <v>0</v>
      </c>
    </row>
    <row r="4477" spans="1:20" x14ac:dyDescent="0.3">
      <c r="A4477" s="3">
        <f t="shared" si="414"/>
        <v>43287</v>
      </c>
      <c r="B4477">
        <v>7</v>
      </c>
      <c r="C4477">
        <v>6</v>
      </c>
      <c r="D4477">
        <v>12</v>
      </c>
      <c r="E4477">
        <v>1</v>
      </c>
      <c r="F4477" s="1">
        <f>VLOOKUP(A4477,Weather!$A$1:$E$366, 5)</f>
        <v>0.3095238095238097</v>
      </c>
      <c r="G4477" s="1">
        <f>VLOOKUP(D4477, Summer!$A$1:$E$25, 2)</f>
        <v>1553.30978408544</v>
      </c>
      <c r="H4477" s="1">
        <f>VLOOKUP(D4477, Summer!$A$1:$E$25, 3)</f>
        <v>1117.7462231731799</v>
      </c>
      <c r="I4477" s="1">
        <f>VLOOKUP(D4477, Summer!$A$1:$E$25, 5)</f>
        <v>435.36187980189499</v>
      </c>
      <c r="J4477" s="1">
        <f t="shared" si="415"/>
        <v>1252.5635158364987</v>
      </c>
      <c r="K4477" s="47">
        <f t="shared" si="416"/>
        <v>23.432988154762104</v>
      </c>
      <c r="L4477" s="48">
        <f>Solar!K4494/1000*Variables!$B$3</f>
        <v>31.137400000000003</v>
      </c>
      <c r="M4477">
        <f>IF(E4477=1, VLOOKUP(D4477, Sheet1!$A$2:$C$26, 2), Sheet1!$C$3)</f>
        <v>0.25796000000000002</v>
      </c>
      <c r="N4477" s="1">
        <f>'Electricity Rates'!$J$2</f>
        <v>0.24729999999999999</v>
      </c>
      <c r="O4477" s="145">
        <f>L4477-K4477</f>
        <v>7.7044118452378996</v>
      </c>
      <c r="P4477">
        <f t="shared" si="417"/>
        <v>5.7949779706726678</v>
      </c>
      <c r="Q4477">
        <f>IF(O4477&gt;0, IF(Q4476+O4477*Variables!$B$5&lt;Variables!$B$4, Q4476+O4477*Variables!$B$5, Variables!$B$4), IF(Q4476&gt;-O4477, Q4476+O4477/Variables!$B$5, 0))</f>
        <v>8.0319291202755068</v>
      </c>
      <c r="R4477">
        <f>IF(O4477&gt;0, 0, IF(Q4476&gt;-O4477, 0, -O4477 - Q4476*Variables!$B$5))</f>
        <v>0</v>
      </c>
      <c r="S4477">
        <f t="shared" si="418"/>
        <v>0</v>
      </c>
      <c r="T4477">
        <f t="shared" si="419"/>
        <v>0</v>
      </c>
    </row>
    <row r="4478" spans="1:20" x14ac:dyDescent="0.3">
      <c r="A4478" s="3">
        <f t="shared" si="414"/>
        <v>43287</v>
      </c>
      <c r="B4478">
        <v>7</v>
      </c>
      <c r="C4478">
        <v>6</v>
      </c>
      <c r="D4478">
        <v>13</v>
      </c>
      <c r="E4478">
        <v>1</v>
      </c>
      <c r="F4478" s="1">
        <f>VLOOKUP(A4478,Weather!$A$1:$E$366, 5)</f>
        <v>0.3095238095238097</v>
      </c>
      <c r="G4478" s="1">
        <f>VLOOKUP(D4478, Summer!$A$1:$E$25, 2)</f>
        <v>1622.5675647430101</v>
      </c>
      <c r="H4478" s="1">
        <f>VLOOKUP(D4478, Summer!$A$1:$E$25, 3)</f>
        <v>1132.28619594112</v>
      </c>
      <c r="I4478" s="1">
        <f>VLOOKUP(D4478, Summer!$A$1:$E$25, 5)</f>
        <v>435.17254436926402</v>
      </c>
      <c r="J4478" s="1">
        <f t="shared" si="415"/>
        <v>1284.039952951229</v>
      </c>
      <c r="K4478" s="47">
        <f t="shared" si="416"/>
        <v>24.021850091692308</v>
      </c>
      <c r="L4478" s="48">
        <f>Solar!K4495/1000*Variables!$B$3</f>
        <v>36.017150000000001</v>
      </c>
      <c r="M4478">
        <f>IF(E4478=1, VLOOKUP(D4478, Sheet1!$A$2:$C$26, 2), Sheet1!$C$3)</f>
        <v>0.55478000000000005</v>
      </c>
      <c r="N4478" s="1">
        <f>'Electricity Rates'!$J$2</f>
        <v>0.24729999999999999</v>
      </c>
      <c r="O4478" s="145">
        <f>L4478-K4478</f>
        <v>11.995299908307693</v>
      </c>
      <c r="P4478">
        <f t="shared" si="417"/>
        <v>5.9406035276755071</v>
      </c>
      <c r="Q4478">
        <f>IF(O4478&gt;0, IF(Q4477+O4478*Variables!$B$5&lt;Variables!$B$4, Q4477+O4478*Variables!$B$5, Variables!$B$4), IF(Q4477&gt;-O4478, Q4477+O4478/Variables!$B$5, 0))</f>
        <v>19.30751103408474</v>
      </c>
      <c r="R4478">
        <f>IF(O4478&gt;0, 0, IF(Q4477&gt;-O4478, 0, -O4478 - Q4477*Variables!$B$5))</f>
        <v>0</v>
      </c>
      <c r="S4478">
        <f t="shared" si="418"/>
        <v>0</v>
      </c>
      <c r="T4478">
        <f t="shared" si="419"/>
        <v>0</v>
      </c>
    </row>
    <row r="4479" spans="1:20" x14ac:dyDescent="0.3">
      <c r="A4479" s="3">
        <f t="shared" si="414"/>
        <v>43287</v>
      </c>
      <c r="B4479">
        <v>7</v>
      </c>
      <c r="C4479">
        <v>6</v>
      </c>
      <c r="D4479">
        <v>14</v>
      </c>
      <c r="E4479">
        <v>1</v>
      </c>
      <c r="F4479" s="1">
        <f>VLOOKUP(A4479,Weather!$A$1:$E$366, 5)</f>
        <v>0.3095238095238097</v>
      </c>
      <c r="G4479" s="1">
        <f>VLOOKUP(D4479, Summer!$A$1:$E$25, 2)</f>
        <v>1636.26340321468</v>
      </c>
      <c r="H4479" s="1">
        <f>VLOOKUP(D4479, Summer!$A$1:$E$25, 3)</f>
        <v>1156.2601309732199</v>
      </c>
      <c r="I4479" s="1">
        <f>VLOOKUP(D4479, Summer!$A$1:$E$25, 5)</f>
        <v>417.13087064403902</v>
      </c>
      <c r="J4479" s="1">
        <f t="shared" si="415"/>
        <v>1304.8325723812909</v>
      </c>
      <c r="K4479" s="47">
        <f t="shared" si="416"/>
        <v>24.410838912339642</v>
      </c>
      <c r="L4479" s="48">
        <f>Solar!K4496/1000*Variables!$B$3</f>
        <v>34.979999999999997</v>
      </c>
      <c r="M4479">
        <f>IF(E4479=1, VLOOKUP(D4479, Sheet1!$A$2:$C$26, 2), Sheet1!$C$3)</f>
        <v>0.55478000000000005</v>
      </c>
      <c r="N4479" s="1">
        <f>'Electricity Rates'!$J$2</f>
        <v>0.24729999999999999</v>
      </c>
      <c r="O4479" s="145">
        <f>L4479-K4479</f>
        <v>10.569161087660355</v>
      </c>
      <c r="P4479">
        <f t="shared" si="417"/>
        <v>6.036800463021593</v>
      </c>
      <c r="Q4479">
        <f>IF(O4479&gt;0, IF(Q4478+O4479*Variables!$B$5&lt;Variables!$B$4, Q4478+O4479*Variables!$B$5, Variables!$B$4), IF(Q4478&gt;-O4479, Q4478+O4479/Variables!$B$5, 0))</f>
        <v>29.242522456485474</v>
      </c>
      <c r="R4479">
        <f>IF(O4479&gt;0, 0, IF(Q4478&gt;-O4479, 0, -O4479 - Q4478*Variables!$B$5))</f>
        <v>0</v>
      </c>
      <c r="S4479">
        <f t="shared" si="418"/>
        <v>0</v>
      </c>
      <c r="T4479">
        <f t="shared" si="419"/>
        <v>0</v>
      </c>
    </row>
    <row r="4480" spans="1:20" x14ac:dyDescent="0.3">
      <c r="A4480" s="3">
        <f t="shared" si="414"/>
        <v>43287</v>
      </c>
      <c r="B4480">
        <v>7</v>
      </c>
      <c r="C4480">
        <v>6</v>
      </c>
      <c r="D4480">
        <v>15</v>
      </c>
      <c r="E4480">
        <v>1</v>
      </c>
      <c r="F4480" s="1">
        <f>VLOOKUP(A4480,Weather!$A$1:$E$366, 5)</f>
        <v>0.3095238095238097</v>
      </c>
      <c r="G4480" s="1">
        <f>VLOOKUP(D4480, Summer!$A$1:$E$25, 2)</f>
        <v>1589.7727985285201</v>
      </c>
      <c r="H4480" s="1">
        <f>VLOOKUP(D4480, Summer!$A$1:$E$25, 3)</f>
        <v>1137.7596230737599</v>
      </c>
      <c r="I4480" s="1">
        <f>VLOOKUP(D4480, Summer!$A$1:$E$25, 5)</f>
        <v>403.543562097039</v>
      </c>
      <c r="J4480" s="1">
        <f t="shared" si="415"/>
        <v>1277.6684630954715</v>
      </c>
      <c r="K4480" s="47">
        <f t="shared" si="416"/>
        <v>23.90265210737417</v>
      </c>
      <c r="L4480" s="48">
        <f>Solar!K4497/1000*Variables!$B$3</f>
        <v>32.336349999999996</v>
      </c>
      <c r="M4480">
        <f>IF(E4480=1, VLOOKUP(D4480, Sheet1!$A$2:$C$26, 2), Sheet1!$C$3)</f>
        <v>0.55478000000000005</v>
      </c>
      <c r="N4480" s="1">
        <f>'Electricity Rates'!$J$2</f>
        <v>0.24729999999999999</v>
      </c>
      <c r="O4480" s="145">
        <f>L4480-K4480</f>
        <v>8.4336978926258261</v>
      </c>
      <c r="P4480">
        <f t="shared" si="417"/>
        <v>5.9111258661536317</v>
      </c>
      <c r="Q4480">
        <f>IF(O4480&gt;0, IF(Q4479+O4480*Variables!$B$5&lt;Variables!$B$4, Q4479+O4480*Variables!$B$5, Variables!$B$4), IF(Q4479&gt;-O4480, Q4479+O4480/Variables!$B$5, 0))</f>
        <v>37.170198475553747</v>
      </c>
      <c r="R4480">
        <f>IF(O4480&gt;0, 0, IF(Q4479&gt;-O4480, 0, -O4480 - Q4479*Variables!$B$5))</f>
        <v>0</v>
      </c>
      <c r="S4480">
        <f t="shared" si="418"/>
        <v>0</v>
      </c>
      <c r="T4480">
        <f t="shared" si="419"/>
        <v>0</v>
      </c>
    </row>
    <row r="4481" spans="1:20" x14ac:dyDescent="0.3">
      <c r="A4481" s="3">
        <f t="shared" si="414"/>
        <v>43287</v>
      </c>
      <c r="B4481">
        <v>7</v>
      </c>
      <c r="C4481">
        <v>6</v>
      </c>
      <c r="D4481">
        <v>16</v>
      </c>
      <c r="E4481">
        <v>1</v>
      </c>
      <c r="F4481" s="1">
        <f>VLOOKUP(A4481,Weather!$A$1:$E$366, 5)</f>
        <v>0.3095238095238097</v>
      </c>
      <c r="G4481" s="1">
        <f>VLOOKUP(D4481, Summer!$A$1:$E$25, 2)</f>
        <v>1459.9523441255701</v>
      </c>
      <c r="H4481" s="1">
        <f>VLOOKUP(D4481, Summer!$A$1:$E$25, 3)</f>
        <v>1006.09479349024</v>
      </c>
      <c r="I4481" s="1">
        <f>VLOOKUP(D4481, Summer!$A$1:$E$25, 5)</f>
        <v>381.04254068220598</v>
      </c>
      <c r="J4481" s="1">
        <f t="shared" si="415"/>
        <v>1146.5745115440327</v>
      </c>
      <c r="K4481" s="47">
        <f t="shared" si="416"/>
        <v>21.450143332348656</v>
      </c>
      <c r="L4481" s="48">
        <f>Solar!K4498/1000*Variables!$B$3</f>
        <v>26.255650000000003</v>
      </c>
      <c r="M4481">
        <f>IF(E4481=1, VLOOKUP(D4481, Sheet1!$A$2:$C$26, 2), Sheet1!$C$3)</f>
        <v>0.55478000000000005</v>
      </c>
      <c r="N4481" s="1">
        <f>'Electricity Rates'!$J$2</f>
        <v>0.24729999999999999</v>
      </c>
      <c r="O4481" s="145">
        <f>L4481-K4481</f>
        <v>4.8055066676513469</v>
      </c>
      <c r="P4481">
        <f t="shared" si="417"/>
        <v>5.3046204460898227</v>
      </c>
      <c r="Q4481">
        <f>IF(O4481&gt;0, IF(Q4480+O4481*Variables!$B$5&lt;Variables!$B$4, Q4480+O4481*Variables!$B$5, Variables!$B$4), IF(Q4480&gt;-O4481, Q4480+O4481/Variables!$B$5, 0))</f>
        <v>41.687374743146009</v>
      </c>
      <c r="R4481">
        <f>IF(O4481&gt;0, 0, IF(Q4480&gt;-O4481, 0, -O4481 - Q4480*Variables!$B$5))</f>
        <v>0</v>
      </c>
      <c r="S4481">
        <f t="shared" si="418"/>
        <v>0</v>
      </c>
      <c r="T4481">
        <f t="shared" si="419"/>
        <v>0</v>
      </c>
    </row>
    <row r="4482" spans="1:20" x14ac:dyDescent="0.3">
      <c r="A4482" s="3">
        <f t="shared" si="414"/>
        <v>43287</v>
      </c>
      <c r="B4482">
        <v>7</v>
      </c>
      <c r="C4482">
        <v>6</v>
      </c>
      <c r="D4482">
        <v>17</v>
      </c>
      <c r="E4482">
        <v>1</v>
      </c>
      <c r="F4482" s="1">
        <f>VLOOKUP(A4482,Weather!$A$1:$E$366, 5)</f>
        <v>0.3095238095238097</v>
      </c>
      <c r="G4482" s="1">
        <f>VLOOKUP(D4482, Summer!$A$1:$E$25, 2)</f>
        <v>1144.9480592772099</v>
      </c>
      <c r="H4482" s="1">
        <f>VLOOKUP(D4482, Summer!$A$1:$E$25, 3)</f>
        <v>808.38142168622596</v>
      </c>
      <c r="I4482" s="1">
        <f>VLOOKUP(D4482, Summer!$A$1:$E$25, 5)</f>
        <v>371.93450987035499</v>
      </c>
      <c r="J4482" s="1">
        <f t="shared" si="415"/>
        <v>912.55680951200679</v>
      </c>
      <c r="K4482" s="47">
        <f t="shared" si="416"/>
        <v>17.072134576394344</v>
      </c>
      <c r="L4482" s="48">
        <f>Solar!K4499/1000*Variables!$B$3</f>
        <v>16.6371</v>
      </c>
      <c r="M4482">
        <f>IF(E4482=1, VLOOKUP(D4482, Sheet1!$A$2:$C$26, 2), Sheet1!$C$3)</f>
        <v>0.55478000000000005</v>
      </c>
      <c r="N4482" s="1">
        <f>'Electricity Rates'!$J$2</f>
        <v>0.24729999999999999</v>
      </c>
      <c r="O4482" s="145">
        <f>L4482-K4482</f>
        <v>-0.43503457639434373</v>
      </c>
      <c r="P4482">
        <f t="shared" si="417"/>
        <v>4.2219388807423215</v>
      </c>
      <c r="Q4482">
        <f>IF(O4482&gt;0, IF(Q4481+O4482*Variables!$B$5&lt;Variables!$B$4, Q4481+O4482*Variables!$B$5, Variables!$B$4), IF(Q4481&gt;-O4482, Q4481+O4482/Variables!$B$5, 0))</f>
        <v>41.22457200230096</v>
      </c>
      <c r="R4482">
        <f>IF(O4482&gt;0, 0, IF(Q4481&gt;-O4482, 0, -O4482 - Q4481*Variables!$B$5))</f>
        <v>0</v>
      </c>
      <c r="S4482">
        <f t="shared" si="418"/>
        <v>0</v>
      </c>
      <c r="T4482">
        <f t="shared" si="419"/>
        <v>0</v>
      </c>
    </row>
    <row r="4483" spans="1:20" x14ac:dyDescent="0.3">
      <c r="A4483" s="3">
        <f t="shared" ref="A4483:A4546" si="420">DATE(2018, B4483, C4483)</f>
        <v>43287</v>
      </c>
      <c r="B4483">
        <v>7</v>
      </c>
      <c r="C4483">
        <v>6</v>
      </c>
      <c r="D4483">
        <v>18</v>
      </c>
      <c r="E4483">
        <v>1</v>
      </c>
      <c r="F4483" s="1">
        <f>VLOOKUP(A4483,Weather!$A$1:$E$366, 5)</f>
        <v>0.3095238095238097</v>
      </c>
      <c r="G4483" s="1">
        <f>VLOOKUP(D4483, Summer!$A$1:$E$25, 2)</f>
        <v>769.75210584620504</v>
      </c>
      <c r="H4483" s="1">
        <f>VLOOKUP(D4483, Summer!$A$1:$E$25, 3)</f>
        <v>572.92139445417001</v>
      </c>
      <c r="I4483" s="1">
        <f>VLOOKUP(D4483, Summer!$A$1:$E$25, 5)</f>
        <v>349.41355840998102</v>
      </c>
      <c r="J4483" s="1">
        <f t="shared" ref="J4483:J4546" si="421">IF(E4483=0, I4483, H4483 + (G4483-H4483)*F4483)</f>
        <v>633.84518607551422</v>
      </c>
      <c r="K4483" s="47">
        <f t="shared" ref="K4483:K4546" si="422">J4483*1000/53453</f>
        <v>11.857990871897071</v>
      </c>
      <c r="L4483" s="48">
        <f>Solar!K4500/1000*Variables!$B$3</f>
        <v>8.0185500000000012</v>
      </c>
      <c r="M4483">
        <f>IF(E4483=1, VLOOKUP(D4483, Sheet1!$A$2:$C$26, 2), Sheet1!$C$3)</f>
        <v>0.55478000000000005</v>
      </c>
      <c r="N4483" s="1">
        <f>'Electricity Rates'!$J$2</f>
        <v>0.24729999999999999</v>
      </c>
      <c r="O4483" s="145">
        <f>L4483-K4483</f>
        <v>-3.8394408718970698</v>
      </c>
      <c r="P4483">
        <f t="shared" ref="P4483:P4546" si="423">N4483*K4483</f>
        <v>2.9324811426201456</v>
      </c>
      <c r="Q4483">
        <f>IF(O4483&gt;0, IF(Q4482+O4483*Variables!$B$5&lt;Variables!$B$4, Q4482+O4483*Variables!$B$5, Variables!$B$4), IF(Q4482&gt;-O4483, Q4482+O4483/Variables!$B$5, 0))</f>
        <v>37.140060436453012</v>
      </c>
      <c r="R4483">
        <f>IF(O4483&gt;0, 0, IF(Q4482&gt;-O4483, 0, -O4483 - Q4482*Variables!$B$5))</f>
        <v>0</v>
      </c>
      <c r="S4483">
        <f t="shared" ref="S4483:S4546" si="424">R4483*M4483</f>
        <v>0</v>
      </c>
      <c r="T4483">
        <f t="shared" ref="T4483:T4546" si="425">IF(AND(R4483&gt;0, M4483&gt;0.3), 1, 0)</f>
        <v>0</v>
      </c>
    </row>
    <row r="4484" spans="1:20" x14ac:dyDescent="0.3">
      <c r="A4484" s="3">
        <f t="shared" si="420"/>
        <v>43287</v>
      </c>
      <c r="B4484">
        <v>7</v>
      </c>
      <c r="C4484">
        <v>6</v>
      </c>
      <c r="D4484">
        <v>19</v>
      </c>
      <c r="E4484">
        <v>1</v>
      </c>
      <c r="F4484" s="1">
        <f>VLOOKUP(A4484,Weather!$A$1:$E$366, 5)</f>
        <v>0.3095238095238097</v>
      </c>
      <c r="G4484" s="1">
        <f>VLOOKUP(D4484, Summer!$A$1:$E$25, 2)</f>
        <v>565.86125451999203</v>
      </c>
      <c r="H4484" s="1">
        <f>VLOOKUP(D4484, Summer!$A$1:$E$25, 3)</f>
        <v>365.77406038600299</v>
      </c>
      <c r="I4484" s="1">
        <f>VLOOKUP(D4484, Summer!$A$1:$E$25, 5)</f>
        <v>331.38683221891199</v>
      </c>
      <c r="J4484" s="1">
        <f t="shared" si="421"/>
        <v>427.70581095128534</v>
      </c>
      <c r="K4484" s="47">
        <f t="shared" si="422"/>
        <v>8.0015305212295917</v>
      </c>
      <c r="L4484" s="48">
        <f>Solar!K4501/1000*Variables!$B$3</f>
        <v>2.1786999999999996</v>
      </c>
      <c r="M4484">
        <f>IF(E4484=1, VLOOKUP(D4484, Sheet1!$A$2:$C$26, 2), Sheet1!$C$3)</f>
        <v>0.25796000000000002</v>
      </c>
      <c r="N4484" s="1">
        <f>'Electricity Rates'!$J$2</f>
        <v>0.24729999999999999</v>
      </c>
      <c r="O4484" s="145">
        <f>L4484-K4484</f>
        <v>-5.8228305212295925</v>
      </c>
      <c r="P4484">
        <f t="shared" si="423"/>
        <v>1.978778497900078</v>
      </c>
      <c r="Q4484">
        <f>IF(O4484&gt;0, IF(Q4483+O4484*Variables!$B$5&lt;Variables!$B$4, Q4483+O4484*Variables!$B$5, Variables!$B$4), IF(Q4483&gt;-O4484, Q4483+O4484/Variables!$B$5, 0))</f>
        <v>30.945559881953447</v>
      </c>
      <c r="R4484">
        <f>IF(O4484&gt;0, 0, IF(Q4483&gt;-O4484, 0, -O4484 - Q4483*Variables!$B$5))</f>
        <v>0</v>
      </c>
      <c r="S4484">
        <f t="shared" si="424"/>
        <v>0</v>
      </c>
      <c r="T4484">
        <f t="shared" si="425"/>
        <v>0</v>
      </c>
    </row>
    <row r="4485" spans="1:20" x14ac:dyDescent="0.3">
      <c r="A4485" s="3">
        <f t="shared" si="420"/>
        <v>43287</v>
      </c>
      <c r="B4485">
        <v>7</v>
      </c>
      <c r="C4485">
        <v>6</v>
      </c>
      <c r="D4485">
        <v>20</v>
      </c>
      <c r="E4485">
        <v>1</v>
      </c>
      <c r="F4485" s="1">
        <f>VLOOKUP(A4485,Weather!$A$1:$E$366, 5)</f>
        <v>0.3095238095238097</v>
      </c>
      <c r="G4485" s="1">
        <f>VLOOKUP(D4485, Summer!$A$1:$E$25, 2)</f>
        <v>459.178981251175</v>
      </c>
      <c r="H4485" s="1">
        <f>VLOOKUP(D4485, Summer!$A$1:$E$25, 3)</f>
        <v>328.41643432967999</v>
      </c>
      <c r="I4485" s="1">
        <f>VLOOKUP(D4485, Summer!$A$1:$E$25, 5)</f>
        <v>326.73316658528501</v>
      </c>
      <c r="J4485" s="1">
        <f t="shared" si="421"/>
        <v>368.89055599585703</v>
      </c>
      <c r="K4485" s="47">
        <f t="shared" si="422"/>
        <v>6.9012133275186995</v>
      </c>
      <c r="L4485" s="48">
        <f>Solar!K4502/1000*Variables!$B$3</f>
        <v>0.18340000000000001</v>
      </c>
      <c r="M4485">
        <f>IF(E4485=1, VLOOKUP(D4485, Sheet1!$A$2:$C$26, 2), Sheet1!$C$3)</f>
        <v>0.25796000000000002</v>
      </c>
      <c r="N4485" s="1">
        <f>'Electricity Rates'!$J$2</f>
        <v>0.24729999999999999</v>
      </c>
      <c r="O4485" s="145">
        <f>L4485-K4485</f>
        <v>-6.7178133275186998</v>
      </c>
      <c r="P4485">
        <f t="shared" si="423"/>
        <v>1.7066700558953742</v>
      </c>
      <c r="Q4485">
        <f>IF(O4485&gt;0, IF(Q4484+O4485*Variables!$B$5&lt;Variables!$B$4, Q4484+O4485*Variables!$B$5, Variables!$B$4), IF(Q4484&gt;-O4485, Q4484+O4485/Variables!$B$5, 0))</f>
        <v>23.798949959061211</v>
      </c>
      <c r="R4485">
        <f>IF(O4485&gt;0, 0, IF(Q4484&gt;-O4485, 0, -O4485 - Q4484*Variables!$B$5))</f>
        <v>0</v>
      </c>
      <c r="S4485">
        <f t="shared" si="424"/>
        <v>0</v>
      </c>
      <c r="T4485">
        <f t="shared" si="425"/>
        <v>0</v>
      </c>
    </row>
    <row r="4486" spans="1:20" x14ac:dyDescent="0.3">
      <c r="A4486" s="3">
        <f t="shared" si="420"/>
        <v>43287</v>
      </c>
      <c r="B4486">
        <v>7</v>
      </c>
      <c r="C4486">
        <v>6</v>
      </c>
      <c r="D4486">
        <v>21</v>
      </c>
      <c r="E4486">
        <v>1</v>
      </c>
      <c r="F4486" s="1">
        <f>VLOOKUP(A4486,Weather!$A$1:$E$366, 5)</f>
        <v>0.3095238095238097</v>
      </c>
      <c r="G4486" s="1">
        <f>VLOOKUP(D4486, Summer!$A$1:$E$25, 2)</f>
        <v>403.43414919632897</v>
      </c>
      <c r="H4486" s="1">
        <f>VLOOKUP(D4486, Summer!$A$1:$E$25, 3)</f>
        <v>305.25297715532997</v>
      </c>
      <c r="I4486" s="1">
        <f>VLOOKUP(D4486, Summer!$A$1:$E$25, 5)</f>
        <v>313.15582306105603</v>
      </c>
      <c r="J4486" s="1">
        <f t="shared" si="421"/>
        <v>335.64238754897252</v>
      </c>
      <c r="K4486" s="47">
        <f t="shared" si="422"/>
        <v>6.2792057985327769</v>
      </c>
      <c r="L4486" s="48">
        <f>Solar!K4503/1000*Variables!$B$3</f>
        <v>0</v>
      </c>
      <c r="M4486">
        <f>IF(E4486=1, VLOOKUP(D4486, Sheet1!$A$2:$C$26, 2), Sheet1!$C$3)</f>
        <v>0.25796000000000002</v>
      </c>
      <c r="N4486" s="1">
        <f>'Electricity Rates'!$J$2</f>
        <v>0.24729999999999999</v>
      </c>
      <c r="O4486" s="145">
        <f>L4486-K4486</f>
        <v>-6.2792057985327769</v>
      </c>
      <c r="P4486">
        <f t="shared" si="423"/>
        <v>1.5528475939771558</v>
      </c>
      <c r="Q4486">
        <f>IF(O4486&gt;0, IF(Q4485+O4486*Variables!$B$5&lt;Variables!$B$4, Q4485+O4486*Variables!$B$5, Variables!$B$4), IF(Q4485&gt;-O4486, Q4485+O4486/Variables!$B$5, 0))</f>
        <v>17.118943790409322</v>
      </c>
      <c r="R4486">
        <f>IF(O4486&gt;0, 0, IF(Q4485&gt;-O4486, 0, -O4486 - Q4485*Variables!$B$5))</f>
        <v>0</v>
      </c>
      <c r="S4486">
        <f t="shared" si="424"/>
        <v>0</v>
      </c>
      <c r="T4486">
        <f t="shared" si="425"/>
        <v>0</v>
      </c>
    </row>
    <row r="4487" spans="1:20" x14ac:dyDescent="0.3">
      <c r="A4487" s="3">
        <f t="shared" si="420"/>
        <v>43287</v>
      </c>
      <c r="B4487">
        <v>7</v>
      </c>
      <c r="C4487">
        <v>6</v>
      </c>
      <c r="D4487">
        <v>22</v>
      </c>
      <c r="E4487">
        <v>1</v>
      </c>
      <c r="F4487" s="1">
        <f>VLOOKUP(A4487,Weather!$A$1:$E$366, 5)</f>
        <v>0.3095238095238097</v>
      </c>
      <c r="G4487" s="1">
        <f>VLOOKUP(D4487, Summer!$A$1:$E$25, 2)</f>
        <v>366.19777187885302</v>
      </c>
      <c r="H4487" s="1">
        <f>VLOOKUP(D4487, Summer!$A$1:$E$25, 3)</f>
        <v>263.18917633836901</v>
      </c>
      <c r="I4487" s="1">
        <f>VLOOKUP(D4487, Summer!$A$1:$E$25, 5)</f>
        <v>295.10418431306101</v>
      </c>
      <c r="J4487" s="1">
        <f t="shared" si="421"/>
        <v>295.07278924375692</v>
      </c>
      <c r="K4487" s="47">
        <f t="shared" si="422"/>
        <v>5.5202287849841341</v>
      </c>
      <c r="L4487" s="48">
        <f>Solar!K4504/1000*Variables!$B$3</f>
        <v>0</v>
      </c>
      <c r="M4487">
        <f>IF(E4487=1, VLOOKUP(D4487, Sheet1!$A$2:$C$26, 2), Sheet1!$C$3)</f>
        <v>0.18637999999999999</v>
      </c>
      <c r="N4487" s="1">
        <f>'Electricity Rates'!$J$2</f>
        <v>0.24729999999999999</v>
      </c>
      <c r="O4487" s="145">
        <f>L4487-K4487</f>
        <v>-5.5202287849841341</v>
      </c>
      <c r="P4487">
        <f t="shared" si="423"/>
        <v>1.3651525785265763</v>
      </c>
      <c r="Q4487">
        <f>IF(O4487&gt;0, IF(Q4486+O4487*Variables!$B$5&lt;Variables!$B$4, Q4486+O4487*Variables!$B$5, Variables!$B$4), IF(Q4486&gt;-O4487, Q4486+O4487/Variables!$B$5, 0))</f>
        <v>11.246359976596413</v>
      </c>
      <c r="R4487">
        <f>IF(O4487&gt;0, 0, IF(Q4486&gt;-O4487, 0, -O4487 - Q4486*Variables!$B$5))</f>
        <v>0</v>
      </c>
      <c r="S4487">
        <f t="shared" si="424"/>
        <v>0</v>
      </c>
      <c r="T4487">
        <f t="shared" si="425"/>
        <v>0</v>
      </c>
    </row>
    <row r="4488" spans="1:20" x14ac:dyDescent="0.3">
      <c r="A4488" s="3">
        <f t="shared" si="420"/>
        <v>43287</v>
      </c>
      <c r="B4488">
        <v>7</v>
      </c>
      <c r="C4488">
        <v>6</v>
      </c>
      <c r="D4488">
        <v>23</v>
      </c>
      <c r="E4488">
        <v>1</v>
      </c>
      <c r="F4488" s="1">
        <f>VLOOKUP(A4488,Weather!$A$1:$E$366, 5)</f>
        <v>0.3095238095238097</v>
      </c>
      <c r="G4488" s="1">
        <f>VLOOKUP(D4488, Summer!$A$1:$E$25, 2)</f>
        <v>342.86102460129899</v>
      </c>
      <c r="H4488" s="1">
        <f>VLOOKUP(D4488, Summer!$A$1:$E$25, 3)</f>
        <v>273.02297434567402</v>
      </c>
      <c r="I4488" s="1">
        <f>VLOOKUP(D4488, Summer!$A$1:$E$25, 5)</f>
        <v>281.53182330021599</v>
      </c>
      <c r="J4488" s="1">
        <f t="shared" si="421"/>
        <v>294.6395137105103</v>
      </c>
      <c r="K4488" s="47">
        <f t="shared" si="422"/>
        <v>5.5121230559652457</v>
      </c>
      <c r="L4488" s="48">
        <f>Solar!K4505/1000*Variables!$B$3</f>
        <v>0</v>
      </c>
      <c r="M4488">
        <f>IF(E4488=1, VLOOKUP(D4488, Sheet1!$A$2:$C$26, 2), Sheet1!$C$3)</f>
        <v>0.18637999999999999</v>
      </c>
      <c r="N4488" s="1">
        <f>'Electricity Rates'!$J$2</f>
        <v>0.24729999999999999</v>
      </c>
      <c r="O4488" s="145">
        <f>L4488-K4488</f>
        <v>-5.5121230559652457</v>
      </c>
      <c r="P4488">
        <f t="shared" si="423"/>
        <v>1.3631480317402052</v>
      </c>
      <c r="Q4488">
        <f>IF(O4488&gt;0, IF(Q4487+O4488*Variables!$B$5&lt;Variables!$B$4, Q4487+O4488*Variables!$B$5, Variables!$B$4), IF(Q4487&gt;-O4488, Q4487+O4488/Variables!$B$5, 0))</f>
        <v>5.3823992787610448</v>
      </c>
      <c r="R4488">
        <f>IF(O4488&gt;0, 0, IF(Q4487&gt;-O4488, 0, -O4488 - Q4487*Variables!$B$5))</f>
        <v>0</v>
      </c>
      <c r="S4488">
        <f t="shared" si="424"/>
        <v>0</v>
      </c>
      <c r="T4488">
        <f t="shared" si="425"/>
        <v>0</v>
      </c>
    </row>
    <row r="4489" spans="1:20" x14ac:dyDescent="0.3">
      <c r="A4489" s="3">
        <f t="shared" si="420"/>
        <v>43287</v>
      </c>
      <c r="B4489">
        <v>7</v>
      </c>
      <c r="C4489">
        <v>6</v>
      </c>
      <c r="D4489">
        <v>24</v>
      </c>
      <c r="E4489">
        <v>1</v>
      </c>
      <c r="F4489" s="1">
        <f>VLOOKUP(A4489,Weather!$A$1:$E$366, 5)</f>
        <v>0.3095238095238097</v>
      </c>
      <c r="G4489" s="1">
        <f>VLOOKUP(D4489, Summer!$A$1:$E$25, 2)</f>
        <v>310.26482453023402</v>
      </c>
      <c r="H4489" s="1">
        <f>VLOOKUP(D4489, Summer!$A$1:$E$25, 3)</f>
        <v>259.09090909090901</v>
      </c>
      <c r="I4489" s="1">
        <f>VLOOKUP(D4489, Summer!$A$1:$E$25, 5)</f>
        <v>276.86321013243497</v>
      </c>
      <c r="J4489" s="1">
        <f t="shared" si="421"/>
        <v>274.93045434593819</v>
      </c>
      <c r="K4489" s="47">
        <f t="shared" si="422"/>
        <v>5.1434055028892329</v>
      </c>
      <c r="L4489" s="48">
        <f>Solar!K4506/1000*Variables!$B$3</f>
        <v>0</v>
      </c>
      <c r="M4489">
        <f>IF(E4489=1, VLOOKUP(D4489, Sheet1!$A$2:$C$26, 2), Sheet1!$C$3)</f>
        <v>0.18637999999999999</v>
      </c>
      <c r="N4489" s="1">
        <f>'Electricity Rates'!$J$2</f>
        <v>0.24729999999999999</v>
      </c>
      <c r="O4489" s="145">
        <f>L4489-K4489</f>
        <v>-5.1434055028892329</v>
      </c>
      <c r="P4489">
        <f t="shared" si="423"/>
        <v>1.2719641808645072</v>
      </c>
      <c r="Q4489">
        <f>IF(O4489&gt;0, IF(Q4488+O4489*Variables!$B$5&lt;Variables!$B$4, Q4488+O4489*Variables!$B$5, Variables!$B$4), IF(Q4488&gt;-O4489, Q4488+O4489/Variables!$B$5, 0))</f>
        <v>-8.9308703036011572E-2</v>
      </c>
      <c r="R4489">
        <f>IF(O4489&gt;0, 0, IF(Q4488&gt;-O4489, 0, -O4489 - Q4488*Variables!$B$5))</f>
        <v>0</v>
      </c>
      <c r="S4489">
        <f t="shared" si="424"/>
        <v>0</v>
      </c>
      <c r="T4489">
        <f t="shared" si="425"/>
        <v>0</v>
      </c>
    </row>
    <row r="4490" spans="1:20" x14ac:dyDescent="0.3">
      <c r="A4490" s="3">
        <f t="shared" si="420"/>
        <v>43288</v>
      </c>
      <c r="B4490">
        <v>7</v>
      </c>
      <c r="C4490">
        <v>7</v>
      </c>
      <c r="D4490">
        <v>1</v>
      </c>
      <c r="E4490">
        <v>0</v>
      </c>
      <c r="F4490" s="1">
        <f>VLOOKUP(A4490,Weather!$A$1:$E$366, 5)</f>
        <v>0.3095238095238097</v>
      </c>
      <c r="G4490" s="1">
        <f>VLOOKUP(D4490, Summer!$A$1:$E$25, 2)</f>
        <v>305.44698283970399</v>
      </c>
      <c r="H4490" s="1">
        <f>VLOOKUP(D4490, Summer!$A$1:$E$25, 3)</f>
        <v>264.36707082495798</v>
      </c>
      <c r="I4490" s="1">
        <f>VLOOKUP(D4490, Summer!$A$1:$E$25, 5)</f>
        <v>276.703769768114</v>
      </c>
      <c r="J4490" s="1">
        <f t="shared" si="421"/>
        <v>276.703769768114</v>
      </c>
      <c r="K4490" s="47">
        <f t="shared" si="422"/>
        <v>5.1765807301388893</v>
      </c>
      <c r="L4490" s="48">
        <f>Solar!K4507/1000*Variables!$B$3</f>
        <v>0</v>
      </c>
      <c r="M4490">
        <f>IF(E4490=1, VLOOKUP(D4490, Sheet1!$A$2:$C$26, 2), Sheet1!$C$3)</f>
        <v>0.18637999999999999</v>
      </c>
      <c r="N4490" s="1">
        <f>'Electricity Rates'!$J$2</f>
        <v>0.24729999999999999</v>
      </c>
      <c r="O4490" s="145">
        <f>L4490-K4490</f>
        <v>-5.1765807301388893</v>
      </c>
      <c r="P4490">
        <f t="shared" si="423"/>
        <v>1.2801684145633472</v>
      </c>
      <c r="Q4490">
        <f>IF(O4490&gt;0, IF(Q4489+O4490*Variables!$B$5&lt;Variables!$B$4, Q4489+O4490*Variables!$B$5, Variables!$B$4), IF(Q4489&gt;-O4490, Q4489+O4490/Variables!$B$5, 0))</f>
        <v>0</v>
      </c>
      <c r="R4490">
        <f>IF(O4490&gt;0, 0, IF(Q4489&gt;-O4490, 0, -O4490 - Q4489*Variables!$B$5))</f>
        <v>5.2605309109927401</v>
      </c>
      <c r="S4490">
        <f t="shared" si="424"/>
        <v>0.98045775119082679</v>
      </c>
      <c r="T4490">
        <f t="shared" si="425"/>
        <v>0</v>
      </c>
    </row>
    <row r="4491" spans="1:20" x14ac:dyDescent="0.3">
      <c r="A4491" s="3">
        <f t="shared" si="420"/>
        <v>43288</v>
      </c>
      <c r="B4491">
        <v>7</v>
      </c>
      <c r="C4491">
        <v>7</v>
      </c>
      <c r="D4491">
        <v>2</v>
      </c>
      <c r="E4491">
        <v>0</v>
      </c>
      <c r="F4491" s="1">
        <f>VLOOKUP(A4491,Weather!$A$1:$E$366, 5)</f>
        <v>0.3095238095238097</v>
      </c>
      <c r="G4491" s="1">
        <f>VLOOKUP(D4491, Summer!$A$1:$E$25, 2)</f>
        <v>286.71906025959902</v>
      </c>
      <c r="H4491" s="1">
        <f>VLOOKUP(D4491, Summer!$A$1:$E$25, 3)</f>
        <v>260.03911906460002</v>
      </c>
      <c r="I4491" s="1">
        <f>VLOOKUP(D4491, Summer!$A$1:$E$25, 5)</f>
        <v>276.50446931271199</v>
      </c>
      <c r="J4491" s="1">
        <f t="shared" si="421"/>
        <v>276.50446931271199</v>
      </c>
      <c r="K4491" s="47">
        <f t="shared" si="422"/>
        <v>5.1728522124616383</v>
      </c>
      <c r="L4491" s="48">
        <f>Solar!K4508/1000*Variables!$B$3</f>
        <v>0</v>
      </c>
      <c r="M4491">
        <f>IF(E4491=1, VLOOKUP(D4491, Sheet1!$A$2:$C$26, 2), Sheet1!$C$3)</f>
        <v>0.18637999999999999</v>
      </c>
      <c r="N4491" s="1">
        <f>'Electricity Rates'!$J$2</f>
        <v>0.24729999999999999</v>
      </c>
      <c r="O4491" s="145">
        <f>L4491-K4491</f>
        <v>-5.1728522124616383</v>
      </c>
      <c r="P4491">
        <f t="shared" si="423"/>
        <v>1.2792463521417632</v>
      </c>
      <c r="Q4491">
        <f>IF(O4491&gt;0, IF(Q4490+O4491*Variables!$B$5&lt;Variables!$B$4, Q4490+O4491*Variables!$B$5, Variables!$B$4), IF(Q4490&gt;-O4491, Q4490+O4491/Variables!$B$5, 0))</f>
        <v>0</v>
      </c>
      <c r="R4491">
        <f>IF(O4491&gt;0, 0, IF(Q4490&gt;-O4491, 0, -O4491 - Q4490*Variables!$B$5))</f>
        <v>5.1728522124616383</v>
      </c>
      <c r="S4491">
        <f t="shared" si="424"/>
        <v>0.96411619535860005</v>
      </c>
      <c r="T4491">
        <f t="shared" si="425"/>
        <v>0</v>
      </c>
    </row>
    <row r="4492" spans="1:20" x14ac:dyDescent="0.3">
      <c r="A4492" s="3">
        <f t="shared" si="420"/>
        <v>43288</v>
      </c>
      <c r="B4492">
        <v>7</v>
      </c>
      <c r="C4492">
        <v>7</v>
      </c>
      <c r="D4492">
        <v>3</v>
      </c>
      <c r="E4492">
        <v>0</v>
      </c>
      <c r="F4492" s="1">
        <f>VLOOKUP(A4492,Weather!$A$1:$E$366, 5)</f>
        <v>0.3095238095238097</v>
      </c>
      <c r="G4492" s="1">
        <f>VLOOKUP(D4492, Summer!$A$1:$E$25, 2)</f>
        <v>272.63131492590298</v>
      </c>
      <c r="H4492" s="1">
        <f>VLOOKUP(D4492, Summer!$A$1:$E$25, 3)</f>
        <v>241.571030279452</v>
      </c>
      <c r="I4492" s="1">
        <f>VLOOKUP(D4492, Summer!$A$1:$E$25, 5)</f>
        <v>276.33008141423602</v>
      </c>
      <c r="J4492" s="1">
        <f t="shared" si="421"/>
        <v>276.33008141423602</v>
      </c>
      <c r="K4492" s="47">
        <f t="shared" si="422"/>
        <v>5.1695897594940607</v>
      </c>
      <c r="L4492" s="48">
        <f>Solar!K4509/1000*Variables!$B$3</f>
        <v>0</v>
      </c>
      <c r="M4492">
        <f>IF(E4492=1, VLOOKUP(D4492, Sheet1!$A$2:$C$26, 2), Sheet1!$C$3)</f>
        <v>0.18637999999999999</v>
      </c>
      <c r="N4492" s="1">
        <f>'Electricity Rates'!$J$2</f>
        <v>0.24729999999999999</v>
      </c>
      <c r="O4492" s="145">
        <f>L4492-K4492</f>
        <v>-5.1695897594940607</v>
      </c>
      <c r="P4492">
        <f t="shared" si="423"/>
        <v>1.2784395475228811</v>
      </c>
      <c r="Q4492">
        <f>IF(O4492&gt;0, IF(Q4491+O4492*Variables!$B$5&lt;Variables!$B$4, Q4491+O4492*Variables!$B$5, Variables!$B$4), IF(Q4491&gt;-O4492, Q4491+O4492/Variables!$B$5, 0))</f>
        <v>0</v>
      </c>
      <c r="R4492">
        <f>IF(O4492&gt;0, 0, IF(Q4491&gt;-O4492, 0, -O4492 - Q4491*Variables!$B$5))</f>
        <v>5.1695897594940607</v>
      </c>
      <c r="S4492">
        <f t="shared" si="424"/>
        <v>0.96350813937450297</v>
      </c>
      <c r="T4492">
        <f t="shared" si="425"/>
        <v>0</v>
      </c>
    </row>
    <row r="4493" spans="1:20" x14ac:dyDescent="0.3">
      <c r="A4493" s="3">
        <f t="shared" si="420"/>
        <v>43288</v>
      </c>
      <c r="B4493">
        <v>7</v>
      </c>
      <c r="C4493">
        <v>7</v>
      </c>
      <c r="D4493">
        <v>4</v>
      </c>
      <c r="E4493">
        <v>0</v>
      </c>
      <c r="F4493" s="1">
        <f>VLOOKUP(A4493,Weather!$A$1:$E$366, 5)</f>
        <v>0.3095238095238097</v>
      </c>
      <c r="G4493" s="1">
        <f>VLOOKUP(D4493, Summer!$A$1:$E$25, 2)</f>
        <v>286.33237882239803</v>
      </c>
      <c r="H4493" s="1">
        <f>VLOOKUP(D4493, Summer!$A$1:$E$25, 3)</f>
        <v>256.10019667595998</v>
      </c>
      <c r="I4493" s="1">
        <f>VLOOKUP(D4493, Summer!$A$1:$E$25, 5)</f>
        <v>276.13078095883401</v>
      </c>
      <c r="J4493" s="1">
        <f t="shared" si="421"/>
        <v>276.13078095883401</v>
      </c>
      <c r="K4493" s="47">
        <f t="shared" si="422"/>
        <v>5.1658612418168106</v>
      </c>
      <c r="L4493" s="48">
        <f>Solar!K4510/1000*Variables!$B$3</f>
        <v>0</v>
      </c>
      <c r="M4493">
        <f>IF(E4493=1, VLOOKUP(D4493, Sheet1!$A$2:$C$26, 2), Sheet1!$C$3)</f>
        <v>0.18637999999999999</v>
      </c>
      <c r="N4493" s="1">
        <f>'Electricity Rates'!$J$2</f>
        <v>0.24729999999999999</v>
      </c>
      <c r="O4493" s="145">
        <f>L4493-K4493</f>
        <v>-5.1658612418168106</v>
      </c>
      <c r="P4493">
        <f t="shared" si="423"/>
        <v>1.2775174851012971</v>
      </c>
      <c r="Q4493">
        <f>IF(O4493&gt;0, IF(Q4492+O4493*Variables!$B$5&lt;Variables!$B$4, Q4492+O4493*Variables!$B$5, Variables!$B$4), IF(Q4492&gt;-O4493, Q4492+O4493/Variables!$B$5, 0))</f>
        <v>0</v>
      </c>
      <c r="R4493">
        <f>IF(O4493&gt;0, 0, IF(Q4492&gt;-O4493, 0, -O4493 - Q4492*Variables!$B$5))</f>
        <v>5.1658612418168106</v>
      </c>
      <c r="S4493">
        <f t="shared" si="424"/>
        <v>0.96281321824981714</v>
      </c>
      <c r="T4493">
        <f t="shared" si="425"/>
        <v>0</v>
      </c>
    </row>
    <row r="4494" spans="1:20" x14ac:dyDescent="0.3">
      <c r="A4494" s="3">
        <f t="shared" si="420"/>
        <v>43288</v>
      </c>
      <c r="B4494">
        <v>7</v>
      </c>
      <c r="C4494">
        <v>7</v>
      </c>
      <c r="D4494">
        <v>5</v>
      </c>
      <c r="E4494">
        <v>0</v>
      </c>
      <c r="F4494" s="1">
        <f>VLOOKUP(A4494,Weather!$A$1:$E$366, 5)</f>
        <v>0.3095238095238097</v>
      </c>
      <c r="G4494" s="1">
        <f>VLOOKUP(D4494, Summer!$A$1:$E$25, 2)</f>
        <v>323.19252555232703</v>
      </c>
      <c r="H4494" s="1">
        <f>VLOOKUP(D4494, Summer!$A$1:$E$25, 3)</f>
        <v>290.90909090909099</v>
      </c>
      <c r="I4494" s="1">
        <f>VLOOKUP(D4494, Summer!$A$1:$E$25, 5)</f>
        <v>275.93148050343302</v>
      </c>
      <c r="J4494" s="1">
        <f t="shared" si="421"/>
        <v>275.93148050343302</v>
      </c>
      <c r="K4494" s="47">
        <f t="shared" si="422"/>
        <v>5.1621327241395809</v>
      </c>
      <c r="L4494" s="48">
        <f>Solar!K4511/1000*Variables!$B$3</f>
        <v>0</v>
      </c>
      <c r="M4494">
        <f>IF(E4494=1, VLOOKUP(D4494, Sheet1!$A$2:$C$26, 2), Sheet1!$C$3)</f>
        <v>0.18637999999999999</v>
      </c>
      <c r="N4494" s="1">
        <f>'Electricity Rates'!$J$2</f>
        <v>0.24729999999999999</v>
      </c>
      <c r="O4494" s="145">
        <f>L4494-K4494</f>
        <v>-5.1621327241395809</v>
      </c>
      <c r="P4494">
        <f t="shared" si="423"/>
        <v>1.2765954226797183</v>
      </c>
      <c r="Q4494">
        <f>IF(O4494&gt;0, IF(Q4493+O4494*Variables!$B$5&lt;Variables!$B$4, Q4493+O4494*Variables!$B$5, Variables!$B$4), IF(Q4493&gt;-O4494, Q4493+O4494/Variables!$B$5, 0))</f>
        <v>0</v>
      </c>
      <c r="R4494">
        <f>IF(O4494&gt;0, 0, IF(Q4493&gt;-O4494, 0, -O4494 - Q4493*Variables!$B$5))</f>
        <v>5.1621327241395809</v>
      </c>
      <c r="S4494">
        <f t="shared" si="424"/>
        <v>0.96211829712513508</v>
      </c>
      <c r="T4494">
        <f t="shared" si="425"/>
        <v>0</v>
      </c>
    </row>
    <row r="4495" spans="1:20" x14ac:dyDescent="0.3">
      <c r="A4495" s="3">
        <f t="shared" si="420"/>
        <v>43288</v>
      </c>
      <c r="B4495">
        <v>7</v>
      </c>
      <c r="C4495">
        <v>7</v>
      </c>
      <c r="D4495">
        <v>6</v>
      </c>
      <c r="E4495">
        <v>0</v>
      </c>
      <c r="F4495" s="1">
        <f>VLOOKUP(A4495,Weather!$A$1:$E$366, 5)</f>
        <v>0.3095238095238097</v>
      </c>
      <c r="G4495" s="1">
        <f>VLOOKUP(D4495, Summer!$A$1:$E$25, 2)</f>
        <v>420.20776289112302</v>
      </c>
      <c r="H4495" s="1">
        <f>VLOOKUP(D4495, Summer!$A$1:$E$25, 3)</f>
        <v>354.54545454545399</v>
      </c>
      <c r="I4495" s="1">
        <f>VLOOKUP(D4495, Summer!$A$1:$E$25, 5)</f>
        <v>244.50179868660999</v>
      </c>
      <c r="J4495" s="1">
        <f t="shared" si="421"/>
        <v>244.50179868660999</v>
      </c>
      <c r="K4495" s="47">
        <f t="shared" si="422"/>
        <v>4.5741454864387405</v>
      </c>
      <c r="L4495" s="48">
        <f>Solar!K4512/1000*Variables!$B$3</f>
        <v>0.77234999999999998</v>
      </c>
      <c r="M4495">
        <f>IF(E4495=1, VLOOKUP(D4495, Sheet1!$A$2:$C$26, 2), Sheet1!$C$3)</f>
        <v>0.18637999999999999</v>
      </c>
      <c r="N4495" s="1">
        <f>'Electricity Rates'!$J$2</f>
        <v>0.24729999999999999</v>
      </c>
      <c r="O4495" s="145">
        <f>L4495-K4495</f>
        <v>-3.8017954864387407</v>
      </c>
      <c r="P4495">
        <f t="shared" si="423"/>
        <v>1.1311861787963005</v>
      </c>
      <c r="Q4495">
        <f>IF(O4495&gt;0, IF(Q4494+O4495*Variables!$B$5&lt;Variables!$B$4, Q4494+O4495*Variables!$B$5, Variables!$B$4), IF(Q4494&gt;-O4495, Q4494+O4495/Variables!$B$5, 0))</f>
        <v>0</v>
      </c>
      <c r="R4495">
        <f>IF(O4495&gt;0, 0, IF(Q4494&gt;-O4495, 0, -O4495 - Q4494*Variables!$B$5))</f>
        <v>3.8017954864387407</v>
      </c>
      <c r="S4495">
        <f t="shared" si="424"/>
        <v>0.70857864276245242</v>
      </c>
      <c r="T4495">
        <f t="shared" si="425"/>
        <v>0</v>
      </c>
    </row>
    <row r="4496" spans="1:20" x14ac:dyDescent="0.3">
      <c r="A4496" s="3">
        <f t="shared" si="420"/>
        <v>43288</v>
      </c>
      <c r="B4496">
        <v>7</v>
      </c>
      <c r="C4496">
        <v>7</v>
      </c>
      <c r="D4496">
        <v>7</v>
      </c>
      <c r="E4496">
        <v>0</v>
      </c>
      <c r="F4496" s="1">
        <f>VLOOKUP(A4496,Weather!$A$1:$E$366, 5)</f>
        <v>0.3095238095238097</v>
      </c>
      <c r="G4496" s="1">
        <f>VLOOKUP(D4496, Summer!$A$1:$E$25, 2)</f>
        <v>767.23345107957198</v>
      </c>
      <c r="H4496" s="1">
        <f>VLOOKUP(D4496, Summer!$A$1:$E$25, 3)</f>
        <v>587.45596403639502</v>
      </c>
      <c r="I4496" s="1">
        <f>VLOOKUP(D4496, Summer!$A$1:$E$25, 5)</f>
        <v>275.57273968370998</v>
      </c>
      <c r="J4496" s="1">
        <f t="shared" si="421"/>
        <v>275.57273968370998</v>
      </c>
      <c r="K4496" s="47">
        <f t="shared" si="422"/>
        <v>5.1554213923205428</v>
      </c>
      <c r="L4496" s="48">
        <f>Solar!K4513/1000*Variables!$B$3</f>
        <v>3.4755000000000003</v>
      </c>
      <c r="M4496">
        <f>IF(E4496=1, VLOOKUP(D4496, Sheet1!$A$2:$C$26, 2), Sheet1!$C$3)</f>
        <v>0.18637999999999999</v>
      </c>
      <c r="N4496" s="1">
        <f>'Electricity Rates'!$J$2</f>
        <v>0.24729999999999999</v>
      </c>
      <c r="O4496" s="145">
        <f>L4496-K4496</f>
        <v>-1.6799213923205425</v>
      </c>
      <c r="P4496">
        <f t="shared" si="423"/>
        <v>1.2749357103208703</v>
      </c>
      <c r="Q4496">
        <f>IF(O4496&gt;0, IF(Q4495+O4496*Variables!$B$5&lt;Variables!$B$4, Q4495+O4496*Variables!$B$5, Variables!$B$4), IF(Q4495&gt;-O4496, Q4495+O4496/Variables!$B$5, 0))</f>
        <v>0</v>
      </c>
      <c r="R4496">
        <f>IF(O4496&gt;0, 0, IF(Q4495&gt;-O4496, 0, -O4496 - Q4495*Variables!$B$5))</f>
        <v>1.6799213923205425</v>
      </c>
      <c r="S4496">
        <f t="shared" si="424"/>
        <v>0.31310374910070271</v>
      </c>
      <c r="T4496">
        <f t="shared" si="425"/>
        <v>0</v>
      </c>
    </row>
    <row r="4497" spans="1:20" x14ac:dyDescent="0.3">
      <c r="A4497" s="3">
        <f t="shared" si="420"/>
        <v>43288</v>
      </c>
      <c r="B4497">
        <v>7</v>
      </c>
      <c r="C4497">
        <v>7</v>
      </c>
      <c r="D4497">
        <v>8</v>
      </c>
      <c r="E4497">
        <v>0</v>
      </c>
      <c r="F4497" s="1">
        <f>VLOOKUP(A4497,Weather!$A$1:$E$366, 5)</f>
        <v>0.3095238095238097</v>
      </c>
      <c r="G4497" s="1">
        <f>VLOOKUP(D4497, Summer!$A$1:$E$25, 2)</f>
        <v>1109.6398637209199</v>
      </c>
      <c r="H4497" s="1">
        <f>VLOOKUP(D4497, Summer!$A$1:$E$25, 3)</f>
        <v>814.26008774773595</v>
      </c>
      <c r="I4497" s="1">
        <f>VLOOKUP(D4497, Summer!$A$1:$E$25, 5)</f>
        <v>328.96533168578299</v>
      </c>
      <c r="J4497" s="1">
        <f t="shared" si="421"/>
        <v>328.96533168578299</v>
      </c>
      <c r="K4497" s="47">
        <f t="shared" si="422"/>
        <v>6.1542912780532992</v>
      </c>
      <c r="L4497" s="48">
        <f>Solar!K4514/1000*Variables!$B$3</f>
        <v>8.4763500000000001</v>
      </c>
      <c r="M4497">
        <f>IF(E4497=1, VLOOKUP(D4497, Sheet1!$A$2:$C$26, 2), Sheet1!$C$3)</f>
        <v>0.18637999999999999</v>
      </c>
      <c r="N4497" s="1">
        <f>'Electricity Rates'!$J$2</f>
        <v>0.24729999999999999</v>
      </c>
      <c r="O4497" s="145">
        <f>L4497-K4497</f>
        <v>2.3220587219467008</v>
      </c>
      <c r="P4497">
        <f t="shared" si="423"/>
        <v>1.5219562330625809</v>
      </c>
      <c r="Q4497">
        <f>IF(O4497&gt;0, IF(Q4496+O4497*Variables!$B$5&lt;Variables!$B$4, Q4496+O4497*Variables!$B$5, Variables!$B$4), IF(Q4496&gt;-O4497, Q4496+O4497/Variables!$B$5, 0))</f>
        <v>2.1827351986298988</v>
      </c>
      <c r="R4497">
        <f>IF(O4497&gt;0, 0, IF(Q4496&gt;-O4497, 0, -O4497 - Q4496*Variables!$B$5))</f>
        <v>0</v>
      </c>
      <c r="S4497">
        <f t="shared" si="424"/>
        <v>0</v>
      </c>
      <c r="T4497">
        <f t="shared" si="425"/>
        <v>0</v>
      </c>
    </row>
    <row r="4498" spans="1:20" x14ac:dyDescent="0.3">
      <c r="A4498" s="3">
        <f t="shared" si="420"/>
        <v>43288</v>
      </c>
      <c r="B4498">
        <v>7</v>
      </c>
      <c r="C4498">
        <v>7</v>
      </c>
      <c r="D4498">
        <v>9</v>
      </c>
      <c r="E4498">
        <v>0</v>
      </c>
      <c r="F4498" s="1">
        <f>VLOOKUP(A4498,Weather!$A$1:$E$366, 5)</f>
        <v>0.3095238095238097</v>
      </c>
      <c r="G4498" s="1">
        <f>VLOOKUP(D4498, Summer!$A$1:$E$25, 2)</f>
        <v>1322.40871182827</v>
      </c>
      <c r="H4498" s="1">
        <f>VLOOKUP(D4498, Summer!$A$1:$E$25, 3)</f>
        <v>1017.49011217013</v>
      </c>
      <c r="I4498" s="1">
        <f>VLOOKUP(D4498, Summer!$A$1:$E$25, 5)</f>
        <v>386.82225388885001</v>
      </c>
      <c r="J4498" s="1">
        <f t="shared" si="421"/>
        <v>386.82225388885001</v>
      </c>
      <c r="K4498" s="47">
        <f t="shared" si="422"/>
        <v>7.236679959756235</v>
      </c>
      <c r="L4498" s="48">
        <f>Solar!K4515/1000*Variables!$B$3</f>
        <v>19.235149999999997</v>
      </c>
      <c r="M4498">
        <f>IF(E4498=1, VLOOKUP(D4498, Sheet1!$A$2:$C$26, 2), Sheet1!$C$3)</f>
        <v>0.18637999999999999</v>
      </c>
      <c r="N4498" s="1">
        <f>'Electricity Rates'!$J$2</f>
        <v>0.24729999999999999</v>
      </c>
      <c r="O4498" s="145">
        <f>L4498-K4498</f>
        <v>11.998470040243763</v>
      </c>
      <c r="P4498">
        <f t="shared" si="423"/>
        <v>1.7896309540477169</v>
      </c>
      <c r="Q4498">
        <f>IF(O4498&gt;0, IF(Q4497+O4498*Variables!$B$5&lt;Variables!$B$4, Q4497+O4498*Variables!$B$5, Variables!$B$4), IF(Q4497&gt;-O4498, Q4497+O4498/Variables!$B$5, 0))</f>
        <v>13.461297036459037</v>
      </c>
      <c r="R4498">
        <f>IF(O4498&gt;0, 0, IF(Q4497&gt;-O4498, 0, -O4498 - Q4497*Variables!$B$5))</f>
        <v>0</v>
      </c>
      <c r="S4498">
        <f t="shared" si="424"/>
        <v>0</v>
      </c>
      <c r="T4498">
        <f t="shared" si="425"/>
        <v>0</v>
      </c>
    </row>
    <row r="4499" spans="1:20" x14ac:dyDescent="0.3">
      <c r="A4499" s="3">
        <f t="shared" si="420"/>
        <v>43288</v>
      </c>
      <c r="B4499">
        <v>7</v>
      </c>
      <c r="C4499">
        <v>7</v>
      </c>
      <c r="D4499">
        <v>10</v>
      </c>
      <c r="E4499">
        <v>0</v>
      </c>
      <c r="F4499" s="1">
        <f>VLOOKUP(A4499,Weather!$A$1:$E$366, 5)</f>
        <v>0.3095238095238097</v>
      </c>
      <c r="G4499" s="1">
        <f>VLOOKUP(D4499, Summer!$A$1:$E$25, 2)</f>
        <v>1424.0693518383</v>
      </c>
      <c r="H4499" s="1">
        <f>VLOOKUP(D4499, Summer!$A$1:$E$25, 3)</f>
        <v>1069.7659339946799</v>
      </c>
      <c r="I4499" s="1">
        <f>VLOOKUP(D4499, Summer!$A$1:$E$25, 5)</f>
        <v>417.88322986318002</v>
      </c>
      <c r="J4499" s="1">
        <f t="shared" si="421"/>
        <v>417.88322986318002</v>
      </c>
      <c r="K4499" s="47">
        <f t="shared" si="422"/>
        <v>7.8177694397541773</v>
      </c>
      <c r="L4499" s="48">
        <f>Solar!K4516/1000*Variables!$B$3</f>
        <v>30.555099999999996</v>
      </c>
      <c r="M4499">
        <f>IF(E4499=1, VLOOKUP(D4499, Sheet1!$A$2:$C$26, 2), Sheet1!$C$3)</f>
        <v>0.18637999999999999</v>
      </c>
      <c r="N4499" s="1">
        <f>'Electricity Rates'!$J$2</f>
        <v>0.24729999999999999</v>
      </c>
      <c r="O4499" s="145">
        <f>L4499-K4499</f>
        <v>22.73733056024582</v>
      </c>
      <c r="P4499">
        <f t="shared" si="423"/>
        <v>1.9333343824512079</v>
      </c>
      <c r="Q4499">
        <f>IF(O4499&gt;0, IF(Q4498+O4499*Variables!$B$5&lt;Variables!$B$4, Q4498+O4499*Variables!$B$5, Variables!$B$4), IF(Q4498&gt;-O4499, Q4498+O4499/Variables!$B$5, 0))</f>
        <v>34.834387763090106</v>
      </c>
      <c r="R4499">
        <f>IF(O4499&gt;0, 0, IF(Q4498&gt;-O4499, 0, -O4499 - Q4498*Variables!$B$5))</f>
        <v>0</v>
      </c>
      <c r="S4499">
        <f t="shared" si="424"/>
        <v>0</v>
      </c>
      <c r="T4499">
        <f t="shared" si="425"/>
        <v>0</v>
      </c>
    </row>
    <row r="4500" spans="1:20" x14ac:dyDescent="0.3">
      <c r="A4500" s="3">
        <f t="shared" si="420"/>
        <v>43288</v>
      </c>
      <c r="B4500">
        <v>7</v>
      </c>
      <c r="C4500">
        <v>7</v>
      </c>
      <c r="D4500">
        <v>11</v>
      </c>
      <c r="E4500">
        <v>0</v>
      </c>
      <c r="F4500" s="1">
        <f>VLOOKUP(A4500,Weather!$A$1:$E$366, 5)</f>
        <v>0.3095238095238097</v>
      </c>
      <c r="G4500" s="1">
        <f>VLOOKUP(D4500, Summer!$A$1:$E$25, 2)</f>
        <v>1497.9516334678001</v>
      </c>
      <c r="H4500" s="1">
        <f>VLOOKUP(D4500, Summer!$A$1:$E$25, 3)</f>
        <v>1079.6213447448599</v>
      </c>
      <c r="I4500" s="1">
        <f>VLOOKUP(D4500, Summer!$A$1:$E$25, 5)</f>
        <v>435.54125021175599</v>
      </c>
      <c r="J4500" s="1">
        <f t="shared" si="421"/>
        <v>435.54125021175599</v>
      </c>
      <c r="K4500" s="47">
        <f t="shared" si="422"/>
        <v>8.1481161059576817</v>
      </c>
      <c r="L4500" s="48">
        <f>Solar!K4517/1000*Variables!$B$3</f>
        <v>36.359050000000003</v>
      </c>
      <c r="M4500">
        <f>IF(E4500=1, VLOOKUP(D4500, Sheet1!$A$2:$C$26, 2), Sheet1!$C$3)</f>
        <v>0.18637999999999999</v>
      </c>
      <c r="N4500" s="1">
        <f>'Electricity Rates'!$J$2</f>
        <v>0.24729999999999999</v>
      </c>
      <c r="O4500" s="145">
        <f>L4500-K4500</f>
        <v>28.21093389404232</v>
      </c>
      <c r="P4500">
        <f t="shared" si="423"/>
        <v>2.0150291130033344</v>
      </c>
      <c r="Q4500">
        <f>IF(O4500&gt;0, IF(Q4499+O4500*Variables!$B$5&lt;Variables!$B$4, Q4499+O4500*Variables!$B$5, Variables!$B$4), IF(Q4499&gt;-O4500, Q4499+O4500/Variables!$B$5, 0))</f>
        <v>61.352665623489884</v>
      </c>
      <c r="R4500">
        <f>IF(O4500&gt;0, 0, IF(Q4499&gt;-O4500, 0, -O4500 - Q4499*Variables!$B$5))</f>
        <v>0</v>
      </c>
      <c r="S4500">
        <f t="shared" si="424"/>
        <v>0</v>
      </c>
      <c r="T4500">
        <f t="shared" si="425"/>
        <v>0</v>
      </c>
    </row>
    <row r="4501" spans="1:20" x14ac:dyDescent="0.3">
      <c r="A4501" s="3">
        <f t="shared" si="420"/>
        <v>43288</v>
      </c>
      <c r="B4501">
        <v>7</v>
      </c>
      <c r="C4501">
        <v>7</v>
      </c>
      <c r="D4501">
        <v>12</v>
      </c>
      <c r="E4501">
        <v>0</v>
      </c>
      <c r="F4501" s="1">
        <f>VLOOKUP(A4501,Weather!$A$1:$E$366, 5)</f>
        <v>0.3095238095238097</v>
      </c>
      <c r="G4501" s="1">
        <f>VLOOKUP(D4501, Summer!$A$1:$E$25, 2)</f>
        <v>1553.30978408544</v>
      </c>
      <c r="H4501" s="1">
        <f>VLOOKUP(D4501, Summer!$A$1:$E$25, 3)</f>
        <v>1117.7462231731799</v>
      </c>
      <c r="I4501" s="1">
        <f>VLOOKUP(D4501, Summer!$A$1:$E$25, 5)</f>
        <v>435.36187980189499</v>
      </c>
      <c r="J4501" s="1">
        <f t="shared" si="421"/>
        <v>435.36187980189499</v>
      </c>
      <c r="K4501" s="47">
        <f t="shared" si="422"/>
        <v>8.1447604400481737</v>
      </c>
      <c r="L4501" s="48">
        <f>Solar!K4518/1000*Variables!$B$3</f>
        <v>39.583649999999999</v>
      </c>
      <c r="M4501">
        <f>IF(E4501=1, VLOOKUP(D4501, Sheet1!$A$2:$C$26, 2), Sheet1!$C$3)</f>
        <v>0.18637999999999999</v>
      </c>
      <c r="N4501" s="1">
        <f>'Electricity Rates'!$J$2</f>
        <v>0.24729999999999999</v>
      </c>
      <c r="O4501" s="145">
        <f>L4501-K4501</f>
        <v>31.438889559951825</v>
      </c>
      <c r="P4501">
        <f t="shared" si="423"/>
        <v>2.0141992568239133</v>
      </c>
      <c r="Q4501">
        <f>IF(O4501&gt;0, IF(Q4500+O4501*Variables!$B$5&lt;Variables!$B$4, Q4500+O4501*Variables!$B$5, Variables!$B$4), IF(Q4500&gt;-O4501, Q4500+O4501/Variables!$B$5, 0))</f>
        <v>90.905221809844591</v>
      </c>
      <c r="R4501">
        <f>IF(O4501&gt;0, 0, IF(Q4500&gt;-O4501, 0, -O4501 - Q4500*Variables!$B$5))</f>
        <v>0</v>
      </c>
      <c r="S4501">
        <f t="shared" si="424"/>
        <v>0</v>
      </c>
      <c r="T4501">
        <f t="shared" si="425"/>
        <v>0</v>
      </c>
    </row>
    <row r="4502" spans="1:20" x14ac:dyDescent="0.3">
      <c r="A4502" s="3">
        <f t="shared" si="420"/>
        <v>43288</v>
      </c>
      <c r="B4502">
        <v>7</v>
      </c>
      <c r="C4502">
        <v>7</v>
      </c>
      <c r="D4502">
        <v>13</v>
      </c>
      <c r="E4502">
        <v>0</v>
      </c>
      <c r="F4502" s="1">
        <f>VLOOKUP(A4502,Weather!$A$1:$E$366, 5)</f>
        <v>0.3095238095238097</v>
      </c>
      <c r="G4502" s="1">
        <f>VLOOKUP(D4502, Summer!$A$1:$E$25, 2)</f>
        <v>1622.5675647430101</v>
      </c>
      <c r="H4502" s="1">
        <f>VLOOKUP(D4502, Summer!$A$1:$E$25, 3)</f>
        <v>1132.28619594112</v>
      </c>
      <c r="I4502" s="1">
        <f>VLOOKUP(D4502, Summer!$A$1:$E$25, 5)</f>
        <v>435.17254436926402</v>
      </c>
      <c r="J4502" s="1">
        <f t="shared" si="421"/>
        <v>435.17254436926402</v>
      </c>
      <c r="K4502" s="47">
        <f t="shared" si="422"/>
        <v>8.1412183482548048</v>
      </c>
      <c r="L4502" s="48">
        <f>Solar!K4519/1000*Variables!$B$3</f>
        <v>40.586849999999998</v>
      </c>
      <c r="M4502">
        <f>IF(E4502=1, VLOOKUP(D4502, Sheet1!$A$2:$C$26, 2), Sheet1!$C$3)</f>
        <v>0.18637999999999999</v>
      </c>
      <c r="N4502" s="1">
        <f>'Electricity Rates'!$J$2</f>
        <v>0.24729999999999999</v>
      </c>
      <c r="O4502" s="145">
        <f>L4502-K4502</f>
        <v>32.445631651745195</v>
      </c>
      <c r="P4502">
        <f t="shared" si="423"/>
        <v>2.0133232975234132</v>
      </c>
      <c r="Q4502">
        <f>IF(O4502&gt;0, IF(Q4501+O4502*Variables!$B$5&lt;Variables!$B$4, Q4501+O4502*Variables!$B$5, Variables!$B$4), IF(Q4501&gt;-O4502, Q4501+O4502/Variables!$B$5, 0))</f>
        <v>100</v>
      </c>
      <c r="R4502">
        <f>IF(O4502&gt;0, 0, IF(Q4501&gt;-O4502, 0, -O4502 - Q4501*Variables!$B$5))</f>
        <v>0</v>
      </c>
      <c r="S4502">
        <f t="shared" si="424"/>
        <v>0</v>
      </c>
      <c r="T4502">
        <f t="shared" si="425"/>
        <v>0</v>
      </c>
    </row>
    <row r="4503" spans="1:20" x14ac:dyDescent="0.3">
      <c r="A4503" s="3">
        <f t="shared" si="420"/>
        <v>43288</v>
      </c>
      <c r="B4503">
        <v>7</v>
      </c>
      <c r="C4503">
        <v>7</v>
      </c>
      <c r="D4503">
        <v>14</v>
      </c>
      <c r="E4503">
        <v>0</v>
      </c>
      <c r="F4503" s="1">
        <f>VLOOKUP(A4503,Weather!$A$1:$E$366, 5)</f>
        <v>0.3095238095238097</v>
      </c>
      <c r="G4503" s="1">
        <f>VLOOKUP(D4503, Summer!$A$1:$E$25, 2)</f>
        <v>1636.26340321468</v>
      </c>
      <c r="H4503" s="1">
        <f>VLOOKUP(D4503, Summer!$A$1:$E$25, 3)</f>
        <v>1156.2601309732199</v>
      </c>
      <c r="I4503" s="1">
        <f>VLOOKUP(D4503, Summer!$A$1:$E$25, 5)</f>
        <v>417.13087064403902</v>
      </c>
      <c r="J4503" s="1">
        <f t="shared" si="421"/>
        <v>417.13087064403902</v>
      </c>
      <c r="K4503" s="47">
        <f t="shared" si="422"/>
        <v>7.8036942855225897</v>
      </c>
      <c r="L4503" s="48">
        <f>Solar!K4520/1000*Variables!$B$3</f>
        <v>38.450599999999994</v>
      </c>
      <c r="M4503">
        <f>IF(E4503=1, VLOOKUP(D4503, Sheet1!$A$2:$C$26, 2), Sheet1!$C$3)</f>
        <v>0.18637999999999999</v>
      </c>
      <c r="N4503" s="1">
        <f>'Electricity Rates'!$J$2</f>
        <v>0.24729999999999999</v>
      </c>
      <c r="O4503" s="145">
        <f>L4503-K4503</f>
        <v>30.646905714477406</v>
      </c>
      <c r="P4503">
        <f t="shared" si="423"/>
        <v>1.9298535968097363</v>
      </c>
      <c r="Q4503">
        <f>IF(O4503&gt;0, IF(Q4502+O4503*Variables!$B$5&lt;Variables!$B$4, Q4502+O4503*Variables!$B$5, Variables!$B$4), IF(Q4502&gt;-O4503, Q4502+O4503/Variables!$B$5, 0))</f>
        <v>100</v>
      </c>
      <c r="R4503">
        <f>IF(O4503&gt;0, 0, IF(Q4502&gt;-O4503, 0, -O4503 - Q4502*Variables!$B$5))</f>
        <v>0</v>
      </c>
      <c r="S4503">
        <f t="shared" si="424"/>
        <v>0</v>
      </c>
      <c r="T4503">
        <f t="shared" si="425"/>
        <v>0</v>
      </c>
    </row>
    <row r="4504" spans="1:20" x14ac:dyDescent="0.3">
      <c r="A4504" s="3">
        <f t="shared" si="420"/>
        <v>43288</v>
      </c>
      <c r="B4504">
        <v>7</v>
      </c>
      <c r="C4504">
        <v>7</v>
      </c>
      <c r="D4504">
        <v>15</v>
      </c>
      <c r="E4504">
        <v>0</v>
      </c>
      <c r="F4504" s="1">
        <f>VLOOKUP(A4504,Weather!$A$1:$E$366, 5)</f>
        <v>0.3095238095238097</v>
      </c>
      <c r="G4504" s="1">
        <f>VLOOKUP(D4504, Summer!$A$1:$E$25, 2)</f>
        <v>1589.7727985285201</v>
      </c>
      <c r="H4504" s="1">
        <f>VLOOKUP(D4504, Summer!$A$1:$E$25, 3)</f>
        <v>1137.7596230737599</v>
      </c>
      <c r="I4504" s="1">
        <f>VLOOKUP(D4504, Summer!$A$1:$E$25, 5)</f>
        <v>403.543562097039</v>
      </c>
      <c r="J4504" s="1">
        <f t="shared" si="421"/>
        <v>403.543562097039</v>
      </c>
      <c r="K4504" s="47">
        <f t="shared" si="422"/>
        <v>7.5495025928767143</v>
      </c>
      <c r="L4504" s="48">
        <f>Solar!K4521/1000*Variables!$B$3</f>
        <v>33.74295</v>
      </c>
      <c r="M4504">
        <f>IF(E4504=1, VLOOKUP(D4504, Sheet1!$A$2:$C$26, 2), Sheet1!$C$3)</f>
        <v>0.18637999999999999</v>
      </c>
      <c r="N4504" s="1">
        <f>'Electricity Rates'!$J$2</f>
        <v>0.24729999999999999</v>
      </c>
      <c r="O4504" s="145">
        <f>L4504-K4504</f>
        <v>26.193447407123287</v>
      </c>
      <c r="P4504">
        <f t="shared" si="423"/>
        <v>1.8669919912184114</v>
      </c>
      <c r="Q4504">
        <f>IF(O4504&gt;0, IF(Q4503+O4504*Variables!$B$5&lt;Variables!$B$4, Q4503+O4504*Variables!$B$5, Variables!$B$4), IF(Q4503&gt;-O4504, Q4503+O4504/Variables!$B$5, 0))</f>
        <v>100</v>
      </c>
      <c r="R4504">
        <f>IF(O4504&gt;0, 0, IF(Q4503&gt;-O4504, 0, -O4504 - Q4503*Variables!$B$5))</f>
        <v>0</v>
      </c>
      <c r="S4504">
        <f t="shared" si="424"/>
        <v>0</v>
      </c>
      <c r="T4504">
        <f t="shared" si="425"/>
        <v>0</v>
      </c>
    </row>
    <row r="4505" spans="1:20" x14ac:dyDescent="0.3">
      <c r="A4505" s="3">
        <f t="shared" si="420"/>
        <v>43288</v>
      </c>
      <c r="B4505">
        <v>7</v>
      </c>
      <c r="C4505">
        <v>7</v>
      </c>
      <c r="D4505">
        <v>16</v>
      </c>
      <c r="E4505">
        <v>0</v>
      </c>
      <c r="F4505" s="1">
        <f>VLOOKUP(A4505,Weather!$A$1:$E$366, 5)</f>
        <v>0.3095238095238097</v>
      </c>
      <c r="G4505" s="1">
        <f>VLOOKUP(D4505, Summer!$A$1:$E$25, 2)</f>
        <v>1459.9523441255701</v>
      </c>
      <c r="H4505" s="1">
        <f>VLOOKUP(D4505, Summer!$A$1:$E$25, 3)</f>
        <v>1006.09479349024</v>
      </c>
      <c r="I4505" s="1">
        <f>VLOOKUP(D4505, Summer!$A$1:$E$25, 5)</f>
        <v>381.04254068220598</v>
      </c>
      <c r="J4505" s="1">
        <f t="shared" si="421"/>
        <v>381.04254068220598</v>
      </c>
      <c r="K4505" s="47">
        <f t="shared" si="422"/>
        <v>7.1285529471162699</v>
      </c>
      <c r="L4505" s="48">
        <f>Solar!K4522/1000*Variables!$B$3</f>
        <v>26.834150000000001</v>
      </c>
      <c r="M4505">
        <f>IF(E4505=1, VLOOKUP(D4505, Sheet1!$A$2:$C$26, 2), Sheet1!$C$3)</f>
        <v>0.18637999999999999</v>
      </c>
      <c r="N4505" s="1">
        <f>'Electricity Rates'!$J$2</f>
        <v>0.24729999999999999</v>
      </c>
      <c r="O4505" s="145">
        <f>L4505-K4505</f>
        <v>19.705597052883732</v>
      </c>
      <c r="P4505">
        <f t="shared" si="423"/>
        <v>1.7628911438218535</v>
      </c>
      <c r="Q4505">
        <f>IF(O4505&gt;0, IF(Q4504+O4505*Variables!$B$5&lt;Variables!$B$4, Q4504+O4505*Variables!$B$5, Variables!$B$4), IF(Q4504&gt;-O4505, Q4504+O4505/Variables!$B$5, 0))</f>
        <v>100</v>
      </c>
      <c r="R4505">
        <f>IF(O4505&gt;0, 0, IF(Q4504&gt;-O4505, 0, -O4505 - Q4504*Variables!$B$5))</f>
        <v>0</v>
      </c>
      <c r="S4505">
        <f t="shared" si="424"/>
        <v>0</v>
      </c>
      <c r="T4505">
        <f t="shared" si="425"/>
        <v>0</v>
      </c>
    </row>
    <row r="4506" spans="1:20" x14ac:dyDescent="0.3">
      <c r="A4506" s="3">
        <f t="shared" si="420"/>
        <v>43288</v>
      </c>
      <c r="B4506">
        <v>7</v>
      </c>
      <c r="C4506">
        <v>7</v>
      </c>
      <c r="D4506">
        <v>17</v>
      </c>
      <c r="E4506">
        <v>0</v>
      </c>
      <c r="F4506" s="1">
        <f>VLOOKUP(A4506,Weather!$A$1:$E$366, 5)</f>
        <v>0.3095238095238097</v>
      </c>
      <c r="G4506" s="1">
        <f>VLOOKUP(D4506, Summer!$A$1:$E$25, 2)</f>
        <v>1144.9480592772099</v>
      </c>
      <c r="H4506" s="1">
        <f>VLOOKUP(D4506, Summer!$A$1:$E$25, 3)</f>
        <v>808.38142168622596</v>
      </c>
      <c r="I4506" s="1">
        <f>VLOOKUP(D4506, Summer!$A$1:$E$25, 5)</f>
        <v>371.93450987035499</v>
      </c>
      <c r="J4506" s="1">
        <f t="shared" si="421"/>
        <v>371.93450987035499</v>
      </c>
      <c r="K4506" s="47">
        <f t="shared" si="422"/>
        <v>6.9581596892663642</v>
      </c>
      <c r="L4506" s="48">
        <f>Solar!K4523/1000*Variables!$B$3</f>
        <v>18.207049999999999</v>
      </c>
      <c r="M4506">
        <f>IF(E4506=1, VLOOKUP(D4506, Sheet1!$A$2:$C$26, 2), Sheet1!$C$3)</f>
        <v>0.18637999999999999</v>
      </c>
      <c r="N4506" s="1">
        <f>'Electricity Rates'!$J$2</f>
        <v>0.24729999999999999</v>
      </c>
      <c r="O4506" s="145">
        <f>L4506-K4506</f>
        <v>11.248890310733636</v>
      </c>
      <c r="P4506">
        <f t="shared" si="423"/>
        <v>1.7207528911555718</v>
      </c>
      <c r="Q4506">
        <f>IF(O4506&gt;0, IF(Q4505+O4506*Variables!$B$5&lt;Variables!$B$4, Q4505+O4506*Variables!$B$5, Variables!$B$4), IF(Q4505&gt;-O4506, Q4505+O4506/Variables!$B$5, 0))</f>
        <v>100</v>
      </c>
      <c r="R4506">
        <f>IF(O4506&gt;0, 0, IF(Q4505&gt;-O4506, 0, -O4506 - Q4505*Variables!$B$5))</f>
        <v>0</v>
      </c>
      <c r="S4506">
        <f t="shared" si="424"/>
        <v>0</v>
      </c>
      <c r="T4506">
        <f t="shared" si="425"/>
        <v>0</v>
      </c>
    </row>
    <row r="4507" spans="1:20" x14ac:dyDescent="0.3">
      <c r="A4507" s="3">
        <f t="shared" si="420"/>
        <v>43288</v>
      </c>
      <c r="B4507">
        <v>7</v>
      </c>
      <c r="C4507">
        <v>7</v>
      </c>
      <c r="D4507">
        <v>18</v>
      </c>
      <c r="E4507">
        <v>0</v>
      </c>
      <c r="F4507" s="1">
        <f>VLOOKUP(A4507,Weather!$A$1:$E$366, 5)</f>
        <v>0.3095238095238097</v>
      </c>
      <c r="G4507" s="1">
        <f>VLOOKUP(D4507, Summer!$A$1:$E$25, 2)</f>
        <v>769.75210584620504</v>
      </c>
      <c r="H4507" s="1">
        <f>VLOOKUP(D4507, Summer!$A$1:$E$25, 3)</f>
        <v>572.92139445417001</v>
      </c>
      <c r="I4507" s="1">
        <f>VLOOKUP(D4507, Summer!$A$1:$E$25, 5)</f>
        <v>349.41355840998102</v>
      </c>
      <c r="J4507" s="1">
        <f t="shared" si="421"/>
        <v>349.41355840998102</v>
      </c>
      <c r="K4507" s="47">
        <f t="shared" si="422"/>
        <v>6.536837191738182</v>
      </c>
      <c r="L4507" s="48">
        <f>Solar!K4524/1000*Variables!$B$3</f>
        <v>8.7406500000000005</v>
      </c>
      <c r="M4507">
        <f>IF(E4507=1, VLOOKUP(D4507, Sheet1!$A$2:$C$26, 2), Sheet1!$C$3)</f>
        <v>0.18637999999999999</v>
      </c>
      <c r="N4507" s="1">
        <f>'Electricity Rates'!$J$2</f>
        <v>0.24729999999999999</v>
      </c>
      <c r="O4507" s="145">
        <f>L4507-K4507</f>
        <v>2.2038128082618185</v>
      </c>
      <c r="P4507">
        <f t="shared" si="423"/>
        <v>1.6165598375168524</v>
      </c>
      <c r="Q4507">
        <f>IF(O4507&gt;0, IF(Q4506+O4507*Variables!$B$5&lt;Variables!$B$4, Q4506+O4507*Variables!$B$5, Variables!$B$4), IF(Q4506&gt;-O4507, Q4506+O4507/Variables!$B$5, 0))</f>
        <v>100</v>
      </c>
      <c r="R4507">
        <f>IF(O4507&gt;0, 0, IF(Q4506&gt;-O4507, 0, -O4507 - Q4506*Variables!$B$5))</f>
        <v>0</v>
      </c>
      <c r="S4507">
        <f t="shared" si="424"/>
        <v>0</v>
      </c>
      <c r="T4507">
        <f t="shared" si="425"/>
        <v>0</v>
      </c>
    </row>
    <row r="4508" spans="1:20" x14ac:dyDescent="0.3">
      <c r="A4508" s="3">
        <f t="shared" si="420"/>
        <v>43288</v>
      </c>
      <c r="B4508">
        <v>7</v>
      </c>
      <c r="C4508">
        <v>7</v>
      </c>
      <c r="D4508">
        <v>19</v>
      </c>
      <c r="E4508">
        <v>0</v>
      </c>
      <c r="F4508" s="1">
        <f>VLOOKUP(A4508,Weather!$A$1:$E$366, 5)</f>
        <v>0.3095238095238097</v>
      </c>
      <c r="G4508" s="1">
        <f>VLOOKUP(D4508, Summer!$A$1:$E$25, 2)</f>
        <v>565.86125451999203</v>
      </c>
      <c r="H4508" s="1">
        <f>VLOOKUP(D4508, Summer!$A$1:$E$25, 3)</f>
        <v>365.77406038600299</v>
      </c>
      <c r="I4508" s="1">
        <f>VLOOKUP(D4508, Summer!$A$1:$E$25, 5)</f>
        <v>331.38683221891199</v>
      </c>
      <c r="J4508" s="1">
        <f t="shared" si="421"/>
        <v>331.38683221891199</v>
      </c>
      <c r="K4508" s="47">
        <f t="shared" si="422"/>
        <v>6.1995927678317768</v>
      </c>
      <c r="L4508" s="48">
        <f>Solar!K4525/1000*Variables!$B$3</f>
        <v>2.1871999999999998</v>
      </c>
      <c r="M4508">
        <f>IF(E4508=1, VLOOKUP(D4508, Sheet1!$A$2:$C$26, 2), Sheet1!$C$3)</f>
        <v>0.18637999999999999</v>
      </c>
      <c r="N4508" s="1">
        <f>'Electricity Rates'!$J$2</f>
        <v>0.24729999999999999</v>
      </c>
      <c r="O4508" s="145">
        <f>L4508-K4508</f>
        <v>-4.012392767831777</v>
      </c>
      <c r="P4508">
        <f t="shared" si="423"/>
        <v>1.5331592914847985</v>
      </c>
      <c r="Q4508">
        <f>IF(O4508&gt;0, IF(Q4507+O4508*Variables!$B$5&lt;Variables!$B$4, Q4507+O4508*Variables!$B$5, Variables!$B$4), IF(Q4507&gt;-O4508, Q4507+O4508/Variables!$B$5, 0))</f>
        <v>95.73149705549811</v>
      </c>
      <c r="R4508">
        <f>IF(O4508&gt;0, 0, IF(Q4507&gt;-O4508, 0, -O4508 - Q4507*Variables!$B$5))</f>
        <v>0</v>
      </c>
      <c r="S4508">
        <f t="shared" si="424"/>
        <v>0</v>
      </c>
      <c r="T4508">
        <f t="shared" si="425"/>
        <v>0</v>
      </c>
    </row>
    <row r="4509" spans="1:20" x14ac:dyDescent="0.3">
      <c r="A4509" s="3">
        <f t="shared" si="420"/>
        <v>43288</v>
      </c>
      <c r="B4509">
        <v>7</v>
      </c>
      <c r="C4509">
        <v>7</v>
      </c>
      <c r="D4509">
        <v>20</v>
      </c>
      <c r="E4509">
        <v>0</v>
      </c>
      <c r="F4509" s="1">
        <f>VLOOKUP(A4509,Weather!$A$1:$E$366, 5)</f>
        <v>0.3095238095238097</v>
      </c>
      <c r="G4509" s="1">
        <f>VLOOKUP(D4509, Summer!$A$1:$E$25, 2)</f>
        <v>459.178981251175</v>
      </c>
      <c r="H4509" s="1">
        <f>VLOOKUP(D4509, Summer!$A$1:$E$25, 3)</f>
        <v>328.41643432967999</v>
      </c>
      <c r="I4509" s="1">
        <f>VLOOKUP(D4509, Summer!$A$1:$E$25, 5)</f>
        <v>326.73316658528501</v>
      </c>
      <c r="J4509" s="1">
        <f t="shared" si="421"/>
        <v>326.73316658528501</v>
      </c>
      <c r="K4509" s="47">
        <f t="shared" si="422"/>
        <v>6.1125318800681905</v>
      </c>
      <c r="L4509" s="48">
        <f>Solar!K4526/1000*Variables!$B$3</f>
        <v>0.30259999999999998</v>
      </c>
      <c r="M4509">
        <f>IF(E4509=1, VLOOKUP(D4509, Sheet1!$A$2:$C$26, 2), Sheet1!$C$3)</f>
        <v>0.18637999999999999</v>
      </c>
      <c r="N4509" s="1">
        <f>'Electricity Rates'!$J$2</f>
        <v>0.24729999999999999</v>
      </c>
      <c r="O4509" s="145">
        <f>L4509-K4509</f>
        <v>-5.8099318800681905</v>
      </c>
      <c r="P4509">
        <f t="shared" si="423"/>
        <v>1.5116291339408634</v>
      </c>
      <c r="Q4509">
        <f>IF(O4509&gt;0, IF(Q4508+O4509*Variables!$B$5&lt;Variables!$B$4, Q4508+O4509*Variables!$B$5, Variables!$B$4), IF(Q4508&gt;-O4509, Q4508+O4509/Variables!$B$5, 0))</f>
        <v>89.55071845968088</v>
      </c>
      <c r="R4509">
        <f>IF(O4509&gt;0, 0, IF(Q4508&gt;-O4509, 0, -O4509 - Q4508*Variables!$B$5))</f>
        <v>0</v>
      </c>
      <c r="S4509">
        <f t="shared" si="424"/>
        <v>0</v>
      </c>
      <c r="T4509">
        <f t="shared" si="425"/>
        <v>0</v>
      </c>
    </row>
    <row r="4510" spans="1:20" x14ac:dyDescent="0.3">
      <c r="A4510" s="3">
        <f t="shared" si="420"/>
        <v>43288</v>
      </c>
      <c r="B4510">
        <v>7</v>
      </c>
      <c r="C4510">
        <v>7</v>
      </c>
      <c r="D4510">
        <v>21</v>
      </c>
      <c r="E4510">
        <v>0</v>
      </c>
      <c r="F4510" s="1">
        <f>VLOOKUP(A4510,Weather!$A$1:$E$366, 5)</f>
        <v>0.3095238095238097</v>
      </c>
      <c r="G4510" s="1">
        <f>VLOOKUP(D4510, Summer!$A$1:$E$25, 2)</f>
        <v>403.43414919632897</v>
      </c>
      <c r="H4510" s="1">
        <f>VLOOKUP(D4510, Summer!$A$1:$E$25, 3)</f>
        <v>305.25297715532997</v>
      </c>
      <c r="I4510" s="1">
        <f>VLOOKUP(D4510, Summer!$A$1:$E$25, 5)</f>
        <v>313.15582306105603</v>
      </c>
      <c r="J4510" s="1">
        <f t="shared" si="421"/>
        <v>313.15582306105603</v>
      </c>
      <c r="K4510" s="47">
        <f t="shared" si="422"/>
        <v>5.8585266133061946</v>
      </c>
      <c r="L4510" s="48">
        <f>Solar!K4527/1000*Variables!$B$3</f>
        <v>0</v>
      </c>
      <c r="M4510">
        <f>IF(E4510=1, VLOOKUP(D4510, Sheet1!$A$2:$C$26, 2), Sheet1!$C$3)</f>
        <v>0.18637999999999999</v>
      </c>
      <c r="N4510" s="1">
        <f>'Electricity Rates'!$J$2</f>
        <v>0.24729999999999999</v>
      </c>
      <c r="O4510" s="145">
        <f>L4510-K4510</f>
        <v>-5.8585266133061946</v>
      </c>
      <c r="P4510">
        <f t="shared" si="423"/>
        <v>1.4488136314706219</v>
      </c>
      <c r="Q4510">
        <f>IF(O4510&gt;0, IF(Q4509+O4510*Variables!$B$5&lt;Variables!$B$4, Q4509+O4510*Variables!$B$5, Variables!$B$4), IF(Q4509&gt;-O4510, Q4509+O4510/Variables!$B$5, 0))</f>
        <v>83.31824333914237</v>
      </c>
      <c r="R4510">
        <f>IF(O4510&gt;0, 0, IF(Q4509&gt;-O4510, 0, -O4510 - Q4509*Variables!$B$5))</f>
        <v>0</v>
      </c>
      <c r="S4510">
        <f t="shared" si="424"/>
        <v>0</v>
      </c>
      <c r="T4510">
        <f t="shared" si="425"/>
        <v>0</v>
      </c>
    </row>
    <row r="4511" spans="1:20" x14ac:dyDescent="0.3">
      <c r="A4511" s="3">
        <f t="shared" si="420"/>
        <v>43288</v>
      </c>
      <c r="B4511">
        <v>7</v>
      </c>
      <c r="C4511">
        <v>7</v>
      </c>
      <c r="D4511">
        <v>22</v>
      </c>
      <c r="E4511">
        <v>0</v>
      </c>
      <c r="F4511" s="1">
        <f>VLOOKUP(A4511,Weather!$A$1:$E$366, 5)</f>
        <v>0.3095238095238097</v>
      </c>
      <c r="G4511" s="1">
        <f>VLOOKUP(D4511, Summer!$A$1:$E$25, 2)</f>
        <v>366.19777187885302</v>
      </c>
      <c r="H4511" s="1">
        <f>VLOOKUP(D4511, Summer!$A$1:$E$25, 3)</f>
        <v>263.18917633836901</v>
      </c>
      <c r="I4511" s="1">
        <f>VLOOKUP(D4511, Summer!$A$1:$E$25, 5)</f>
        <v>295.10418431306101</v>
      </c>
      <c r="J4511" s="1">
        <f t="shared" si="421"/>
        <v>295.10418431306101</v>
      </c>
      <c r="K4511" s="47">
        <f t="shared" si="422"/>
        <v>5.5208161246901204</v>
      </c>
      <c r="L4511" s="48">
        <f>Solar!K4528/1000*Variables!$B$3</f>
        <v>0</v>
      </c>
      <c r="M4511">
        <f>IF(E4511=1, VLOOKUP(D4511, Sheet1!$A$2:$C$26, 2), Sheet1!$C$3)</f>
        <v>0.18637999999999999</v>
      </c>
      <c r="N4511" s="1">
        <f>'Electricity Rates'!$J$2</f>
        <v>0.24729999999999999</v>
      </c>
      <c r="O4511" s="145">
        <f>L4511-K4511</f>
        <v>-5.5208161246901204</v>
      </c>
      <c r="P4511">
        <f t="shared" si="423"/>
        <v>1.3652978276358667</v>
      </c>
      <c r="Q4511">
        <f>IF(O4511&gt;0, IF(Q4510+O4511*Variables!$B$5&lt;Variables!$B$4, Q4510+O4511*Variables!$B$5, Variables!$B$4), IF(Q4510&gt;-O4511, Q4510+O4511/Variables!$B$5, 0))</f>
        <v>77.445034695855014</v>
      </c>
      <c r="R4511">
        <f>IF(O4511&gt;0, 0, IF(Q4510&gt;-O4511, 0, -O4511 - Q4510*Variables!$B$5))</f>
        <v>0</v>
      </c>
      <c r="S4511">
        <f t="shared" si="424"/>
        <v>0</v>
      </c>
      <c r="T4511">
        <f t="shared" si="425"/>
        <v>0</v>
      </c>
    </row>
    <row r="4512" spans="1:20" x14ac:dyDescent="0.3">
      <c r="A4512" s="3">
        <f t="shared" si="420"/>
        <v>43288</v>
      </c>
      <c r="B4512">
        <v>7</v>
      </c>
      <c r="C4512">
        <v>7</v>
      </c>
      <c r="D4512">
        <v>23</v>
      </c>
      <c r="E4512">
        <v>0</v>
      </c>
      <c r="F4512" s="1">
        <f>VLOOKUP(A4512,Weather!$A$1:$E$366, 5)</f>
        <v>0.3095238095238097</v>
      </c>
      <c r="G4512" s="1">
        <f>VLOOKUP(D4512, Summer!$A$1:$E$25, 2)</f>
        <v>342.86102460129899</v>
      </c>
      <c r="H4512" s="1">
        <f>VLOOKUP(D4512, Summer!$A$1:$E$25, 3)</f>
        <v>273.02297434567402</v>
      </c>
      <c r="I4512" s="1">
        <f>VLOOKUP(D4512, Summer!$A$1:$E$25, 5)</f>
        <v>281.53182330021599</v>
      </c>
      <c r="J4512" s="1">
        <f t="shared" si="421"/>
        <v>281.53182330021599</v>
      </c>
      <c r="K4512" s="47">
        <f t="shared" si="422"/>
        <v>5.2669040708700354</v>
      </c>
      <c r="L4512" s="48">
        <f>Solar!K4529/1000*Variables!$B$3</f>
        <v>0</v>
      </c>
      <c r="M4512">
        <f>IF(E4512=1, VLOOKUP(D4512, Sheet1!$A$2:$C$26, 2), Sheet1!$C$3)</f>
        <v>0.18637999999999999</v>
      </c>
      <c r="N4512" s="1">
        <f>'Electricity Rates'!$J$2</f>
        <v>0.24729999999999999</v>
      </c>
      <c r="O4512" s="145">
        <f>L4512-K4512</f>
        <v>-5.2669040708700354</v>
      </c>
      <c r="P4512">
        <f t="shared" si="423"/>
        <v>1.3025053767261596</v>
      </c>
      <c r="Q4512">
        <f>IF(O4512&gt;0, IF(Q4511+O4512*Variables!$B$5&lt;Variables!$B$4, Q4511+O4512*Variables!$B$5, Variables!$B$4), IF(Q4511&gt;-O4512, Q4511+O4512/Variables!$B$5, 0))</f>
        <v>71.841945258759239</v>
      </c>
      <c r="R4512">
        <f>IF(O4512&gt;0, 0, IF(Q4511&gt;-O4512, 0, -O4512 - Q4511*Variables!$B$5))</f>
        <v>0</v>
      </c>
      <c r="S4512">
        <f t="shared" si="424"/>
        <v>0</v>
      </c>
      <c r="T4512">
        <f t="shared" si="425"/>
        <v>0</v>
      </c>
    </row>
    <row r="4513" spans="1:20" x14ac:dyDescent="0.3">
      <c r="A4513" s="3">
        <f t="shared" si="420"/>
        <v>43288</v>
      </c>
      <c r="B4513">
        <v>7</v>
      </c>
      <c r="C4513">
        <v>7</v>
      </c>
      <c r="D4513">
        <v>24</v>
      </c>
      <c r="E4513">
        <v>0</v>
      </c>
      <c r="F4513" s="1">
        <f>VLOOKUP(A4513,Weather!$A$1:$E$366, 5)</f>
        <v>0.3095238095238097</v>
      </c>
      <c r="G4513" s="1">
        <f>VLOOKUP(D4513, Summer!$A$1:$E$25, 2)</f>
        <v>310.26482453023402</v>
      </c>
      <c r="H4513" s="1">
        <f>VLOOKUP(D4513, Summer!$A$1:$E$25, 3)</f>
        <v>259.09090909090901</v>
      </c>
      <c r="I4513" s="1">
        <f>VLOOKUP(D4513, Summer!$A$1:$E$25, 5)</f>
        <v>276.86321013243497</v>
      </c>
      <c r="J4513" s="1">
        <f t="shared" si="421"/>
        <v>276.86321013243497</v>
      </c>
      <c r="K4513" s="47">
        <f t="shared" si="422"/>
        <v>5.1795635442806756</v>
      </c>
      <c r="L4513" s="48">
        <f>Solar!K4530/1000*Variables!$B$3</f>
        <v>0</v>
      </c>
      <c r="M4513">
        <f>IF(E4513=1, VLOOKUP(D4513, Sheet1!$A$2:$C$26, 2), Sheet1!$C$3)</f>
        <v>0.18637999999999999</v>
      </c>
      <c r="N4513" s="1">
        <f>'Electricity Rates'!$J$2</f>
        <v>0.24729999999999999</v>
      </c>
      <c r="O4513" s="145">
        <f>L4513-K4513</f>
        <v>-5.1795635442806756</v>
      </c>
      <c r="P4513">
        <f t="shared" si="423"/>
        <v>1.280906064500611</v>
      </c>
      <c r="Q4513">
        <f>IF(O4513&gt;0, IF(Q4512+O4513*Variables!$B$5&lt;Variables!$B$4, Q4512+O4513*Variables!$B$5, Variables!$B$4), IF(Q4512&gt;-O4513, Q4512+O4513/Variables!$B$5, 0))</f>
        <v>66.331771275481927</v>
      </c>
      <c r="R4513">
        <f>IF(O4513&gt;0, 0, IF(Q4512&gt;-O4513, 0, -O4513 - Q4512*Variables!$B$5))</f>
        <v>0</v>
      </c>
      <c r="S4513">
        <f t="shared" si="424"/>
        <v>0</v>
      </c>
      <c r="T4513">
        <f t="shared" si="425"/>
        <v>0</v>
      </c>
    </row>
    <row r="4514" spans="1:20" x14ac:dyDescent="0.3">
      <c r="A4514" s="3">
        <f t="shared" si="420"/>
        <v>43289</v>
      </c>
      <c r="B4514">
        <v>7</v>
      </c>
      <c r="C4514">
        <v>8</v>
      </c>
      <c r="D4514">
        <v>1</v>
      </c>
      <c r="E4514">
        <v>0</v>
      </c>
      <c r="F4514" s="1">
        <f>VLOOKUP(A4514,Weather!$A$1:$E$366, 5)</f>
        <v>0.28571428571428376</v>
      </c>
      <c r="G4514" s="1">
        <f>VLOOKUP(D4514, Summer!$A$1:$E$25, 2)</f>
        <v>305.44698283970399</v>
      </c>
      <c r="H4514" s="1">
        <f>VLOOKUP(D4514, Summer!$A$1:$E$25, 3)</f>
        <v>264.36707082495798</v>
      </c>
      <c r="I4514" s="1">
        <f>VLOOKUP(D4514, Summer!$A$1:$E$25, 5)</f>
        <v>276.703769768114</v>
      </c>
      <c r="J4514" s="1">
        <f t="shared" si="421"/>
        <v>276.703769768114</v>
      </c>
      <c r="K4514" s="47">
        <f t="shared" si="422"/>
        <v>5.1765807301388893</v>
      </c>
      <c r="L4514" s="48">
        <f>Solar!K4531/1000*Variables!$B$3</f>
        <v>0</v>
      </c>
      <c r="M4514">
        <f>IF(E4514=1, VLOOKUP(D4514, Sheet1!$A$2:$C$26, 2), Sheet1!$C$3)</f>
        <v>0.18637999999999999</v>
      </c>
      <c r="N4514" s="1">
        <f>'Electricity Rates'!$J$2</f>
        <v>0.24729999999999999</v>
      </c>
      <c r="O4514" s="145">
        <f>L4514-K4514</f>
        <v>-5.1765807301388893</v>
      </c>
      <c r="P4514">
        <f t="shared" si="423"/>
        <v>1.2801684145633472</v>
      </c>
      <c r="Q4514">
        <f>IF(O4514&gt;0, IF(Q4513+O4514*Variables!$B$5&lt;Variables!$B$4, Q4513+O4514*Variables!$B$5, Variables!$B$4), IF(Q4513&gt;-O4514, Q4513+O4514/Variables!$B$5, 0))</f>
        <v>60.824770498738431</v>
      </c>
      <c r="R4514">
        <f>IF(O4514&gt;0, 0, IF(Q4513&gt;-O4514, 0, -O4514 - Q4513*Variables!$B$5))</f>
        <v>0</v>
      </c>
      <c r="S4514">
        <f t="shared" si="424"/>
        <v>0</v>
      </c>
      <c r="T4514">
        <f t="shared" si="425"/>
        <v>0</v>
      </c>
    </row>
    <row r="4515" spans="1:20" x14ac:dyDescent="0.3">
      <c r="A4515" s="3">
        <f t="shared" si="420"/>
        <v>43289</v>
      </c>
      <c r="B4515">
        <v>7</v>
      </c>
      <c r="C4515">
        <v>8</v>
      </c>
      <c r="D4515">
        <v>2</v>
      </c>
      <c r="E4515">
        <v>0</v>
      </c>
      <c r="F4515" s="1">
        <f>VLOOKUP(A4515,Weather!$A$1:$E$366, 5)</f>
        <v>0.28571428571428376</v>
      </c>
      <c r="G4515" s="1">
        <f>VLOOKUP(D4515, Summer!$A$1:$E$25, 2)</f>
        <v>286.71906025959902</v>
      </c>
      <c r="H4515" s="1">
        <f>VLOOKUP(D4515, Summer!$A$1:$E$25, 3)</f>
        <v>260.03911906460002</v>
      </c>
      <c r="I4515" s="1">
        <f>VLOOKUP(D4515, Summer!$A$1:$E$25, 5)</f>
        <v>276.50446931271199</v>
      </c>
      <c r="J4515" s="1">
        <f t="shared" si="421"/>
        <v>276.50446931271199</v>
      </c>
      <c r="K4515" s="47">
        <f t="shared" si="422"/>
        <v>5.1728522124616383</v>
      </c>
      <c r="L4515" s="48">
        <f>Solar!K4532/1000*Variables!$B$3</f>
        <v>0</v>
      </c>
      <c r="M4515">
        <f>IF(E4515=1, VLOOKUP(D4515, Sheet1!$A$2:$C$26, 2), Sheet1!$C$3)</f>
        <v>0.18637999999999999</v>
      </c>
      <c r="N4515" s="1">
        <f>'Electricity Rates'!$J$2</f>
        <v>0.24729999999999999</v>
      </c>
      <c r="O4515" s="145">
        <f>L4515-K4515</f>
        <v>-5.1728522124616383</v>
      </c>
      <c r="P4515">
        <f t="shared" si="423"/>
        <v>1.2792463521417632</v>
      </c>
      <c r="Q4515">
        <f>IF(O4515&gt;0, IF(Q4514+O4515*Variables!$B$5&lt;Variables!$B$4, Q4514+O4515*Variables!$B$5, Variables!$B$4), IF(Q4514&gt;-O4515, Q4514+O4515/Variables!$B$5, 0))</f>
        <v>55.321736230162216</v>
      </c>
      <c r="R4515">
        <f>IF(O4515&gt;0, 0, IF(Q4514&gt;-O4515, 0, -O4515 - Q4514*Variables!$B$5))</f>
        <v>0</v>
      </c>
      <c r="S4515">
        <f t="shared" si="424"/>
        <v>0</v>
      </c>
      <c r="T4515">
        <f t="shared" si="425"/>
        <v>0</v>
      </c>
    </row>
    <row r="4516" spans="1:20" x14ac:dyDescent="0.3">
      <c r="A4516" s="3">
        <f t="shared" si="420"/>
        <v>43289</v>
      </c>
      <c r="B4516">
        <v>7</v>
      </c>
      <c r="C4516">
        <v>8</v>
      </c>
      <c r="D4516">
        <v>3</v>
      </c>
      <c r="E4516">
        <v>0</v>
      </c>
      <c r="F4516" s="1">
        <f>VLOOKUP(A4516,Weather!$A$1:$E$366, 5)</f>
        <v>0.28571428571428376</v>
      </c>
      <c r="G4516" s="1">
        <f>VLOOKUP(D4516, Summer!$A$1:$E$25, 2)</f>
        <v>272.63131492590298</v>
      </c>
      <c r="H4516" s="1">
        <f>VLOOKUP(D4516, Summer!$A$1:$E$25, 3)</f>
        <v>241.571030279452</v>
      </c>
      <c r="I4516" s="1">
        <f>VLOOKUP(D4516, Summer!$A$1:$E$25, 5)</f>
        <v>276.33008141423602</v>
      </c>
      <c r="J4516" s="1">
        <f t="shared" si="421"/>
        <v>276.33008141423602</v>
      </c>
      <c r="K4516" s="47">
        <f t="shared" si="422"/>
        <v>5.1695897594940607</v>
      </c>
      <c r="L4516" s="48">
        <f>Solar!K4533/1000*Variables!$B$3</f>
        <v>0</v>
      </c>
      <c r="M4516">
        <f>IF(E4516=1, VLOOKUP(D4516, Sheet1!$A$2:$C$26, 2), Sheet1!$C$3)</f>
        <v>0.18637999999999999</v>
      </c>
      <c r="N4516" s="1">
        <f>'Electricity Rates'!$J$2</f>
        <v>0.24729999999999999</v>
      </c>
      <c r="O4516" s="145">
        <f>L4516-K4516</f>
        <v>-5.1695897594940607</v>
      </c>
      <c r="P4516">
        <f t="shared" si="423"/>
        <v>1.2784395475228811</v>
      </c>
      <c r="Q4516">
        <f>IF(O4516&gt;0, IF(Q4515+O4516*Variables!$B$5&lt;Variables!$B$4, Q4515+O4516*Variables!$B$5, Variables!$B$4), IF(Q4515&gt;-O4516, Q4515+O4516/Variables!$B$5, 0))</f>
        <v>49.822172656232361</v>
      </c>
      <c r="R4516">
        <f>IF(O4516&gt;0, 0, IF(Q4515&gt;-O4516, 0, -O4516 - Q4515*Variables!$B$5))</f>
        <v>0</v>
      </c>
      <c r="S4516">
        <f t="shared" si="424"/>
        <v>0</v>
      </c>
      <c r="T4516">
        <f t="shared" si="425"/>
        <v>0</v>
      </c>
    </row>
    <row r="4517" spans="1:20" x14ac:dyDescent="0.3">
      <c r="A4517" s="3">
        <f t="shared" si="420"/>
        <v>43289</v>
      </c>
      <c r="B4517">
        <v>7</v>
      </c>
      <c r="C4517">
        <v>8</v>
      </c>
      <c r="D4517">
        <v>4</v>
      </c>
      <c r="E4517">
        <v>0</v>
      </c>
      <c r="F4517" s="1">
        <f>VLOOKUP(A4517,Weather!$A$1:$E$366, 5)</f>
        <v>0.28571428571428376</v>
      </c>
      <c r="G4517" s="1">
        <f>VLOOKUP(D4517, Summer!$A$1:$E$25, 2)</f>
        <v>286.33237882239803</v>
      </c>
      <c r="H4517" s="1">
        <f>VLOOKUP(D4517, Summer!$A$1:$E$25, 3)</f>
        <v>256.10019667595998</v>
      </c>
      <c r="I4517" s="1">
        <f>VLOOKUP(D4517, Summer!$A$1:$E$25, 5)</f>
        <v>276.13078095883401</v>
      </c>
      <c r="J4517" s="1">
        <f t="shared" si="421"/>
        <v>276.13078095883401</v>
      </c>
      <c r="K4517" s="47">
        <f t="shared" si="422"/>
        <v>5.1658612418168106</v>
      </c>
      <c r="L4517" s="48">
        <f>Solar!K4534/1000*Variables!$B$3</f>
        <v>0</v>
      </c>
      <c r="M4517">
        <f>IF(E4517=1, VLOOKUP(D4517, Sheet1!$A$2:$C$26, 2), Sheet1!$C$3)</f>
        <v>0.18637999999999999</v>
      </c>
      <c r="N4517" s="1">
        <f>'Electricity Rates'!$J$2</f>
        <v>0.24729999999999999</v>
      </c>
      <c r="O4517" s="145">
        <f>L4517-K4517</f>
        <v>-5.1658612418168106</v>
      </c>
      <c r="P4517">
        <f t="shared" si="423"/>
        <v>1.2775174851012971</v>
      </c>
      <c r="Q4517">
        <f>IF(O4517&gt;0, IF(Q4516+O4517*Variables!$B$5&lt;Variables!$B$4, Q4516+O4517*Variables!$B$5, Variables!$B$4), IF(Q4516&gt;-O4517, Q4516+O4517/Variables!$B$5, 0))</f>
        <v>44.326575590469794</v>
      </c>
      <c r="R4517">
        <f>IF(O4517&gt;0, 0, IF(Q4516&gt;-O4517, 0, -O4517 - Q4516*Variables!$B$5))</f>
        <v>0</v>
      </c>
      <c r="S4517">
        <f t="shared" si="424"/>
        <v>0</v>
      </c>
      <c r="T4517">
        <f t="shared" si="425"/>
        <v>0</v>
      </c>
    </row>
    <row r="4518" spans="1:20" x14ac:dyDescent="0.3">
      <c r="A4518" s="3">
        <f t="shared" si="420"/>
        <v>43289</v>
      </c>
      <c r="B4518">
        <v>7</v>
      </c>
      <c r="C4518">
        <v>8</v>
      </c>
      <c r="D4518">
        <v>5</v>
      </c>
      <c r="E4518">
        <v>0</v>
      </c>
      <c r="F4518" s="1">
        <f>VLOOKUP(A4518,Weather!$A$1:$E$366, 5)</f>
        <v>0.28571428571428376</v>
      </c>
      <c r="G4518" s="1">
        <f>VLOOKUP(D4518, Summer!$A$1:$E$25, 2)</f>
        <v>323.19252555232703</v>
      </c>
      <c r="H4518" s="1">
        <f>VLOOKUP(D4518, Summer!$A$1:$E$25, 3)</f>
        <v>290.90909090909099</v>
      </c>
      <c r="I4518" s="1">
        <f>VLOOKUP(D4518, Summer!$A$1:$E$25, 5)</f>
        <v>275.93148050343302</v>
      </c>
      <c r="J4518" s="1">
        <f t="shared" si="421"/>
        <v>275.93148050343302</v>
      </c>
      <c r="K4518" s="47">
        <f t="shared" si="422"/>
        <v>5.1621327241395809</v>
      </c>
      <c r="L4518" s="48">
        <f>Solar!K4535/1000*Variables!$B$3</f>
        <v>0</v>
      </c>
      <c r="M4518">
        <f>IF(E4518=1, VLOOKUP(D4518, Sheet1!$A$2:$C$26, 2), Sheet1!$C$3)</f>
        <v>0.18637999999999999</v>
      </c>
      <c r="N4518" s="1">
        <f>'Electricity Rates'!$J$2</f>
        <v>0.24729999999999999</v>
      </c>
      <c r="O4518" s="145">
        <f>L4518-K4518</f>
        <v>-5.1621327241395809</v>
      </c>
      <c r="P4518">
        <f t="shared" si="423"/>
        <v>1.2765954226797183</v>
      </c>
      <c r="Q4518">
        <f>IF(O4518&gt;0, IF(Q4517+O4518*Variables!$B$5&lt;Variables!$B$4, Q4517+O4518*Variables!$B$5, Variables!$B$4), IF(Q4517&gt;-O4518, Q4517+O4518/Variables!$B$5, 0))</f>
        <v>38.834945032874494</v>
      </c>
      <c r="R4518">
        <f>IF(O4518&gt;0, 0, IF(Q4517&gt;-O4518, 0, -O4518 - Q4517*Variables!$B$5))</f>
        <v>0</v>
      </c>
      <c r="S4518">
        <f t="shared" si="424"/>
        <v>0</v>
      </c>
      <c r="T4518">
        <f t="shared" si="425"/>
        <v>0</v>
      </c>
    </row>
    <row r="4519" spans="1:20" x14ac:dyDescent="0.3">
      <c r="A4519" s="3">
        <f t="shared" si="420"/>
        <v>43289</v>
      </c>
      <c r="B4519">
        <v>7</v>
      </c>
      <c r="C4519">
        <v>8</v>
      </c>
      <c r="D4519">
        <v>6</v>
      </c>
      <c r="E4519">
        <v>0</v>
      </c>
      <c r="F4519" s="1">
        <f>VLOOKUP(A4519,Weather!$A$1:$E$366, 5)</f>
        <v>0.28571428571428376</v>
      </c>
      <c r="G4519" s="1">
        <f>VLOOKUP(D4519, Summer!$A$1:$E$25, 2)</f>
        <v>420.20776289112302</v>
      </c>
      <c r="H4519" s="1">
        <f>VLOOKUP(D4519, Summer!$A$1:$E$25, 3)</f>
        <v>354.54545454545399</v>
      </c>
      <c r="I4519" s="1">
        <f>VLOOKUP(D4519, Summer!$A$1:$E$25, 5)</f>
        <v>244.50179868660999</v>
      </c>
      <c r="J4519" s="1">
        <f t="shared" si="421"/>
        <v>244.50179868660999</v>
      </c>
      <c r="K4519" s="47">
        <f t="shared" si="422"/>
        <v>4.5741454864387405</v>
      </c>
      <c r="L4519" s="48">
        <f>Solar!K4536/1000*Variables!$B$3</f>
        <v>0.72945000000000004</v>
      </c>
      <c r="M4519">
        <f>IF(E4519=1, VLOOKUP(D4519, Sheet1!$A$2:$C$26, 2), Sheet1!$C$3)</f>
        <v>0.18637999999999999</v>
      </c>
      <c r="N4519" s="1">
        <f>'Electricity Rates'!$J$2</f>
        <v>0.24729999999999999</v>
      </c>
      <c r="O4519" s="145">
        <f>L4519-K4519</f>
        <v>-3.8446954864387406</v>
      </c>
      <c r="P4519">
        <f t="shared" si="423"/>
        <v>1.1311861787963005</v>
      </c>
      <c r="Q4519">
        <f>IF(O4519&gt;0, IF(Q4518+O4519*Variables!$B$5&lt;Variables!$B$4, Q4518+O4519*Variables!$B$5, Variables!$B$4), IF(Q4518&gt;-O4519, Q4518+O4519/Variables!$B$5, 0))</f>
        <v>34.744843451556683</v>
      </c>
      <c r="R4519">
        <f>IF(O4519&gt;0, 0, IF(Q4518&gt;-O4519, 0, -O4519 - Q4518*Variables!$B$5))</f>
        <v>0</v>
      </c>
      <c r="S4519">
        <f t="shared" si="424"/>
        <v>0</v>
      </c>
      <c r="T4519">
        <f t="shared" si="425"/>
        <v>0</v>
      </c>
    </row>
    <row r="4520" spans="1:20" x14ac:dyDescent="0.3">
      <c r="A4520" s="3">
        <f t="shared" si="420"/>
        <v>43289</v>
      </c>
      <c r="B4520">
        <v>7</v>
      </c>
      <c r="C4520">
        <v>8</v>
      </c>
      <c r="D4520">
        <v>7</v>
      </c>
      <c r="E4520">
        <v>0</v>
      </c>
      <c r="F4520" s="1">
        <f>VLOOKUP(A4520,Weather!$A$1:$E$366, 5)</f>
        <v>0.28571428571428376</v>
      </c>
      <c r="G4520" s="1">
        <f>VLOOKUP(D4520, Summer!$A$1:$E$25, 2)</f>
        <v>767.23345107957198</v>
      </c>
      <c r="H4520" s="1">
        <f>VLOOKUP(D4520, Summer!$A$1:$E$25, 3)</f>
        <v>587.45596403639502</v>
      </c>
      <c r="I4520" s="1">
        <f>VLOOKUP(D4520, Summer!$A$1:$E$25, 5)</f>
        <v>275.57273968370998</v>
      </c>
      <c r="J4520" s="1">
        <f t="shared" si="421"/>
        <v>275.57273968370998</v>
      </c>
      <c r="K4520" s="47">
        <f t="shared" si="422"/>
        <v>5.1554213923205428</v>
      </c>
      <c r="L4520" s="48">
        <f>Solar!K4537/1000*Variables!$B$3</f>
        <v>4.2781000000000002</v>
      </c>
      <c r="M4520">
        <f>IF(E4520=1, VLOOKUP(D4520, Sheet1!$A$2:$C$26, 2), Sheet1!$C$3)</f>
        <v>0.18637999999999999</v>
      </c>
      <c r="N4520" s="1">
        <f>'Electricity Rates'!$J$2</f>
        <v>0.24729999999999999</v>
      </c>
      <c r="O4520" s="145">
        <f>L4520-K4520</f>
        <v>-0.87732139232054251</v>
      </c>
      <c r="P4520">
        <f t="shared" si="423"/>
        <v>1.2749357103208703</v>
      </c>
      <c r="Q4520">
        <f>IF(O4520&gt;0, IF(Q4519+O4520*Variables!$B$5&lt;Variables!$B$4, Q4519+O4520*Variables!$B$5, Variables!$B$4), IF(Q4519&gt;-O4520, Q4519+O4520/Variables!$B$5, 0))</f>
        <v>33.811522821428447</v>
      </c>
      <c r="R4520">
        <f>IF(O4520&gt;0, 0, IF(Q4519&gt;-O4520, 0, -O4520 - Q4519*Variables!$B$5))</f>
        <v>0</v>
      </c>
      <c r="S4520">
        <f t="shared" si="424"/>
        <v>0</v>
      </c>
      <c r="T4520">
        <f t="shared" si="425"/>
        <v>0</v>
      </c>
    </row>
    <row r="4521" spans="1:20" x14ac:dyDescent="0.3">
      <c r="A4521" s="3">
        <f t="shared" si="420"/>
        <v>43289</v>
      </c>
      <c r="B4521">
        <v>7</v>
      </c>
      <c r="C4521">
        <v>8</v>
      </c>
      <c r="D4521">
        <v>8</v>
      </c>
      <c r="E4521">
        <v>0</v>
      </c>
      <c r="F4521" s="1">
        <f>VLOOKUP(A4521,Weather!$A$1:$E$366, 5)</f>
        <v>0.28571428571428376</v>
      </c>
      <c r="G4521" s="1">
        <f>VLOOKUP(D4521, Summer!$A$1:$E$25, 2)</f>
        <v>1109.6398637209199</v>
      </c>
      <c r="H4521" s="1">
        <f>VLOOKUP(D4521, Summer!$A$1:$E$25, 3)</f>
        <v>814.26008774773595</v>
      </c>
      <c r="I4521" s="1">
        <f>VLOOKUP(D4521, Summer!$A$1:$E$25, 5)</f>
        <v>328.96533168578299</v>
      </c>
      <c r="J4521" s="1">
        <f t="shared" si="421"/>
        <v>328.96533168578299</v>
      </c>
      <c r="K4521" s="47">
        <f t="shared" si="422"/>
        <v>6.1542912780532992</v>
      </c>
      <c r="L4521" s="48">
        <f>Solar!K4538/1000*Variables!$B$3</f>
        <v>10.3393</v>
      </c>
      <c r="M4521">
        <f>IF(E4521=1, VLOOKUP(D4521, Sheet1!$A$2:$C$26, 2), Sheet1!$C$3)</f>
        <v>0.18637999999999999</v>
      </c>
      <c r="N4521" s="1">
        <f>'Electricity Rates'!$J$2</f>
        <v>0.24729999999999999</v>
      </c>
      <c r="O4521" s="145">
        <f>L4521-K4521</f>
        <v>4.1850087219467005</v>
      </c>
      <c r="P4521">
        <f t="shared" si="423"/>
        <v>1.5219562330625809</v>
      </c>
      <c r="Q4521">
        <f>IF(O4521&gt;0, IF(Q4520+O4521*Variables!$B$5&lt;Variables!$B$4, Q4520+O4521*Variables!$B$5, Variables!$B$4), IF(Q4520&gt;-O4521, Q4520+O4521/Variables!$B$5, 0))</f>
        <v>37.745431020058348</v>
      </c>
      <c r="R4521">
        <f>IF(O4521&gt;0, 0, IF(Q4520&gt;-O4521, 0, -O4521 - Q4520*Variables!$B$5))</f>
        <v>0</v>
      </c>
      <c r="S4521">
        <f t="shared" si="424"/>
        <v>0</v>
      </c>
      <c r="T4521">
        <f t="shared" si="425"/>
        <v>0</v>
      </c>
    </row>
    <row r="4522" spans="1:20" x14ac:dyDescent="0.3">
      <c r="A4522" s="3">
        <f t="shared" si="420"/>
        <v>43289</v>
      </c>
      <c r="B4522">
        <v>7</v>
      </c>
      <c r="C4522">
        <v>8</v>
      </c>
      <c r="D4522">
        <v>9</v>
      </c>
      <c r="E4522">
        <v>0</v>
      </c>
      <c r="F4522" s="1">
        <f>VLOOKUP(A4522,Weather!$A$1:$E$366, 5)</f>
        <v>0.28571428571428376</v>
      </c>
      <c r="G4522" s="1">
        <f>VLOOKUP(D4522, Summer!$A$1:$E$25, 2)</f>
        <v>1322.40871182827</v>
      </c>
      <c r="H4522" s="1">
        <f>VLOOKUP(D4522, Summer!$A$1:$E$25, 3)</f>
        <v>1017.49011217013</v>
      </c>
      <c r="I4522" s="1">
        <f>VLOOKUP(D4522, Summer!$A$1:$E$25, 5)</f>
        <v>386.82225388885001</v>
      </c>
      <c r="J4522" s="1">
        <f t="shared" si="421"/>
        <v>386.82225388885001</v>
      </c>
      <c r="K4522" s="47">
        <f t="shared" si="422"/>
        <v>7.236679959756235</v>
      </c>
      <c r="L4522" s="48">
        <f>Solar!K4539/1000*Variables!$B$3</f>
        <v>22.439350000000001</v>
      </c>
      <c r="M4522">
        <f>IF(E4522=1, VLOOKUP(D4522, Sheet1!$A$2:$C$26, 2), Sheet1!$C$3)</f>
        <v>0.18637999999999999</v>
      </c>
      <c r="N4522" s="1">
        <f>'Electricity Rates'!$J$2</f>
        <v>0.24729999999999999</v>
      </c>
      <c r="O4522" s="145">
        <f>L4522-K4522</f>
        <v>15.202670040243767</v>
      </c>
      <c r="P4522">
        <f t="shared" si="423"/>
        <v>1.7896309540477169</v>
      </c>
      <c r="Q4522">
        <f>IF(O4522&gt;0, IF(Q4521+O4522*Variables!$B$5&lt;Variables!$B$4, Q4521+O4522*Variables!$B$5, Variables!$B$4), IF(Q4521&gt;-O4522, Q4521+O4522/Variables!$B$5, 0))</f>
        <v>52.035940857887489</v>
      </c>
      <c r="R4522">
        <f>IF(O4522&gt;0, 0, IF(Q4521&gt;-O4522, 0, -O4522 - Q4521*Variables!$B$5))</f>
        <v>0</v>
      </c>
      <c r="S4522">
        <f t="shared" si="424"/>
        <v>0</v>
      </c>
      <c r="T4522">
        <f t="shared" si="425"/>
        <v>0</v>
      </c>
    </row>
    <row r="4523" spans="1:20" x14ac:dyDescent="0.3">
      <c r="A4523" s="3">
        <f t="shared" si="420"/>
        <v>43289</v>
      </c>
      <c r="B4523">
        <v>7</v>
      </c>
      <c r="C4523">
        <v>8</v>
      </c>
      <c r="D4523">
        <v>10</v>
      </c>
      <c r="E4523">
        <v>0</v>
      </c>
      <c r="F4523" s="1">
        <f>VLOOKUP(A4523,Weather!$A$1:$E$366, 5)</f>
        <v>0.28571428571428376</v>
      </c>
      <c r="G4523" s="1">
        <f>VLOOKUP(D4523, Summer!$A$1:$E$25, 2)</f>
        <v>1424.0693518383</v>
      </c>
      <c r="H4523" s="1">
        <f>VLOOKUP(D4523, Summer!$A$1:$E$25, 3)</f>
        <v>1069.7659339946799</v>
      </c>
      <c r="I4523" s="1">
        <f>VLOOKUP(D4523, Summer!$A$1:$E$25, 5)</f>
        <v>417.88322986318002</v>
      </c>
      <c r="J4523" s="1">
        <f t="shared" si="421"/>
        <v>417.88322986318002</v>
      </c>
      <c r="K4523" s="47">
        <f t="shared" si="422"/>
        <v>7.8177694397541773</v>
      </c>
      <c r="L4523" s="48">
        <f>Solar!K4540/1000*Variables!$B$3</f>
        <v>31.616399999999999</v>
      </c>
      <c r="M4523">
        <f>IF(E4523=1, VLOOKUP(D4523, Sheet1!$A$2:$C$26, 2), Sheet1!$C$3)</f>
        <v>0.18637999999999999</v>
      </c>
      <c r="N4523" s="1">
        <f>'Electricity Rates'!$J$2</f>
        <v>0.24729999999999999</v>
      </c>
      <c r="O4523" s="145">
        <f>L4523-K4523</f>
        <v>23.798630560245822</v>
      </c>
      <c r="P4523">
        <f t="shared" si="423"/>
        <v>1.9333343824512079</v>
      </c>
      <c r="Q4523">
        <f>IF(O4523&gt;0, IF(Q4522+O4523*Variables!$B$5&lt;Variables!$B$4, Q4522+O4523*Variables!$B$5, Variables!$B$4), IF(Q4522&gt;-O4523, Q4522+O4523/Variables!$B$5, 0))</f>
        <v>74.406653584518565</v>
      </c>
      <c r="R4523">
        <f>IF(O4523&gt;0, 0, IF(Q4522&gt;-O4523, 0, -O4523 - Q4522*Variables!$B$5))</f>
        <v>0</v>
      </c>
      <c r="S4523">
        <f t="shared" si="424"/>
        <v>0</v>
      </c>
      <c r="T4523">
        <f t="shared" si="425"/>
        <v>0</v>
      </c>
    </row>
    <row r="4524" spans="1:20" x14ac:dyDescent="0.3">
      <c r="A4524" s="3">
        <f t="shared" si="420"/>
        <v>43289</v>
      </c>
      <c r="B4524">
        <v>7</v>
      </c>
      <c r="C4524">
        <v>8</v>
      </c>
      <c r="D4524">
        <v>11</v>
      </c>
      <c r="E4524">
        <v>0</v>
      </c>
      <c r="F4524" s="1">
        <f>VLOOKUP(A4524,Weather!$A$1:$E$366, 5)</f>
        <v>0.28571428571428376</v>
      </c>
      <c r="G4524" s="1">
        <f>VLOOKUP(D4524, Summer!$A$1:$E$25, 2)</f>
        <v>1497.9516334678001</v>
      </c>
      <c r="H4524" s="1">
        <f>VLOOKUP(D4524, Summer!$A$1:$E$25, 3)</f>
        <v>1079.6213447448599</v>
      </c>
      <c r="I4524" s="1">
        <f>VLOOKUP(D4524, Summer!$A$1:$E$25, 5)</f>
        <v>435.54125021175599</v>
      </c>
      <c r="J4524" s="1">
        <f t="shared" si="421"/>
        <v>435.54125021175599</v>
      </c>
      <c r="K4524" s="47">
        <f t="shared" si="422"/>
        <v>8.1481161059576817</v>
      </c>
      <c r="L4524" s="48">
        <f>Solar!K4541/1000*Variables!$B$3</f>
        <v>37.221800000000002</v>
      </c>
      <c r="M4524">
        <f>IF(E4524=1, VLOOKUP(D4524, Sheet1!$A$2:$C$26, 2), Sheet1!$C$3)</f>
        <v>0.18637999999999999</v>
      </c>
      <c r="N4524" s="1">
        <f>'Electricity Rates'!$J$2</f>
        <v>0.24729999999999999</v>
      </c>
      <c r="O4524" s="145">
        <f>L4524-K4524</f>
        <v>29.073683894042318</v>
      </c>
      <c r="P4524">
        <f t="shared" si="423"/>
        <v>2.0150291130033344</v>
      </c>
      <c r="Q4524">
        <f>IF(O4524&gt;0, IF(Q4523+O4524*Variables!$B$5&lt;Variables!$B$4, Q4523+O4524*Variables!$B$5, Variables!$B$4), IF(Q4523&gt;-O4524, Q4523+O4524/Variables!$B$5, 0))</f>
        <v>100</v>
      </c>
      <c r="R4524">
        <f>IF(O4524&gt;0, 0, IF(Q4523&gt;-O4524, 0, -O4524 - Q4523*Variables!$B$5))</f>
        <v>0</v>
      </c>
      <c r="S4524">
        <f t="shared" si="424"/>
        <v>0</v>
      </c>
      <c r="T4524">
        <f t="shared" si="425"/>
        <v>0</v>
      </c>
    </row>
    <row r="4525" spans="1:20" x14ac:dyDescent="0.3">
      <c r="A4525" s="3">
        <f t="shared" si="420"/>
        <v>43289</v>
      </c>
      <c r="B4525">
        <v>7</v>
      </c>
      <c r="C4525">
        <v>8</v>
      </c>
      <c r="D4525">
        <v>12</v>
      </c>
      <c r="E4525">
        <v>0</v>
      </c>
      <c r="F4525" s="1">
        <f>VLOOKUP(A4525,Weather!$A$1:$E$366, 5)</f>
        <v>0.28571428571428376</v>
      </c>
      <c r="G4525" s="1">
        <f>VLOOKUP(D4525, Summer!$A$1:$E$25, 2)</f>
        <v>1553.30978408544</v>
      </c>
      <c r="H4525" s="1">
        <f>VLOOKUP(D4525, Summer!$A$1:$E$25, 3)</f>
        <v>1117.7462231731799</v>
      </c>
      <c r="I4525" s="1">
        <f>VLOOKUP(D4525, Summer!$A$1:$E$25, 5)</f>
        <v>435.36187980189499</v>
      </c>
      <c r="J4525" s="1">
        <f t="shared" si="421"/>
        <v>435.36187980189499</v>
      </c>
      <c r="K4525" s="47">
        <f t="shared" si="422"/>
        <v>8.1447604400481737</v>
      </c>
      <c r="L4525" s="48">
        <f>Solar!K4542/1000*Variables!$B$3</f>
        <v>40.200599999999994</v>
      </c>
      <c r="M4525">
        <f>IF(E4525=1, VLOOKUP(D4525, Sheet1!$A$2:$C$26, 2), Sheet1!$C$3)</f>
        <v>0.18637999999999999</v>
      </c>
      <c r="N4525" s="1">
        <f>'Electricity Rates'!$J$2</f>
        <v>0.24729999999999999</v>
      </c>
      <c r="O4525" s="145">
        <f>L4525-K4525</f>
        <v>32.055839559951821</v>
      </c>
      <c r="P4525">
        <f t="shared" si="423"/>
        <v>2.0141992568239133</v>
      </c>
      <c r="Q4525">
        <f>IF(O4525&gt;0, IF(Q4524+O4525*Variables!$B$5&lt;Variables!$B$4, Q4524+O4525*Variables!$B$5, Variables!$B$4), IF(Q4524&gt;-O4525, Q4524+O4525/Variables!$B$5, 0))</f>
        <v>100</v>
      </c>
      <c r="R4525">
        <f>IF(O4525&gt;0, 0, IF(Q4524&gt;-O4525, 0, -O4525 - Q4524*Variables!$B$5))</f>
        <v>0</v>
      </c>
      <c r="S4525">
        <f t="shared" si="424"/>
        <v>0</v>
      </c>
      <c r="T4525">
        <f t="shared" si="425"/>
        <v>0</v>
      </c>
    </row>
    <row r="4526" spans="1:20" x14ac:dyDescent="0.3">
      <c r="A4526" s="3">
        <f t="shared" si="420"/>
        <v>43289</v>
      </c>
      <c r="B4526">
        <v>7</v>
      </c>
      <c r="C4526">
        <v>8</v>
      </c>
      <c r="D4526">
        <v>13</v>
      </c>
      <c r="E4526">
        <v>0</v>
      </c>
      <c r="F4526" s="1">
        <f>VLOOKUP(A4526,Weather!$A$1:$E$366, 5)</f>
        <v>0.28571428571428376</v>
      </c>
      <c r="G4526" s="1">
        <f>VLOOKUP(D4526, Summer!$A$1:$E$25, 2)</f>
        <v>1622.5675647430101</v>
      </c>
      <c r="H4526" s="1">
        <f>VLOOKUP(D4526, Summer!$A$1:$E$25, 3)</f>
        <v>1132.28619594112</v>
      </c>
      <c r="I4526" s="1">
        <f>VLOOKUP(D4526, Summer!$A$1:$E$25, 5)</f>
        <v>435.17254436926402</v>
      </c>
      <c r="J4526" s="1">
        <f t="shared" si="421"/>
        <v>435.17254436926402</v>
      </c>
      <c r="K4526" s="47">
        <f t="shared" si="422"/>
        <v>8.1412183482548048</v>
      </c>
      <c r="L4526" s="48">
        <f>Solar!K4543/1000*Variables!$B$3</f>
        <v>41.074950000000001</v>
      </c>
      <c r="M4526">
        <f>IF(E4526=1, VLOOKUP(D4526, Sheet1!$A$2:$C$26, 2), Sheet1!$C$3)</f>
        <v>0.18637999999999999</v>
      </c>
      <c r="N4526" s="1">
        <f>'Electricity Rates'!$J$2</f>
        <v>0.24729999999999999</v>
      </c>
      <c r="O4526" s="145">
        <f>L4526-K4526</f>
        <v>32.933731651745198</v>
      </c>
      <c r="P4526">
        <f t="shared" si="423"/>
        <v>2.0133232975234132</v>
      </c>
      <c r="Q4526">
        <f>IF(O4526&gt;0, IF(Q4525+O4526*Variables!$B$5&lt;Variables!$B$4, Q4525+O4526*Variables!$B$5, Variables!$B$4), IF(Q4525&gt;-O4526, Q4525+O4526/Variables!$B$5, 0))</f>
        <v>100</v>
      </c>
      <c r="R4526">
        <f>IF(O4526&gt;0, 0, IF(Q4525&gt;-O4526, 0, -O4526 - Q4525*Variables!$B$5))</f>
        <v>0</v>
      </c>
      <c r="S4526">
        <f t="shared" si="424"/>
        <v>0</v>
      </c>
      <c r="T4526">
        <f t="shared" si="425"/>
        <v>0</v>
      </c>
    </row>
    <row r="4527" spans="1:20" x14ac:dyDescent="0.3">
      <c r="A4527" s="3">
        <f t="shared" si="420"/>
        <v>43289</v>
      </c>
      <c r="B4527">
        <v>7</v>
      </c>
      <c r="C4527">
        <v>8</v>
      </c>
      <c r="D4527">
        <v>14</v>
      </c>
      <c r="E4527">
        <v>0</v>
      </c>
      <c r="F4527" s="1">
        <f>VLOOKUP(A4527,Weather!$A$1:$E$366, 5)</f>
        <v>0.28571428571428376</v>
      </c>
      <c r="G4527" s="1">
        <f>VLOOKUP(D4527, Summer!$A$1:$E$25, 2)</f>
        <v>1636.26340321468</v>
      </c>
      <c r="H4527" s="1">
        <f>VLOOKUP(D4527, Summer!$A$1:$E$25, 3)</f>
        <v>1156.2601309732199</v>
      </c>
      <c r="I4527" s="1">
        <f>VLOOKUP(D4527, Summer!$A$1:$E$25, 5)</f>
        <v>417.13087064403902</v>
      </c>
      <c r="J4527" s="1">
        <f t="shared" si="421"/>
        <v>417.13087064403902</v>
      </c>
      <c r="K4527" s="47">
        <f t="shared" si="422"/>
        <v>7.8036942855225897</v>
      </c>
      <c r="L4527" s="48">
        <f>Solar!K4544/1000*Variables!$B$3</f>
        <v>39.317049999999995</v>
      </c>
      <c r="M4527">
        <f>IF(E4527=1, VLOOKUP(D4527, Sheet1!$A$2:$C$26, 2), Sheet1!$C$3)</f>
        <v>0.18637999999999999</v>
      </c>
      <c r="N4527" s="1">
        <f>'Electricity Rates'!$J$2</f>
        <v>0.24729999999999999</v>
      </c>
      <c r="O4527" s="145">
        <f>L4527-K4527</f>
        <v>31.513355714477406</v>
      </c>
      <c r="P4527">
        <f t="shared" si="423"/>
        <v>1.9298535968097363</v>
      </c>
      <c r="Q4527">
        <f>IF(O4527&gt;0, IF(Q4526+O4527*Variables!$B$5&lt;Variables!$B$4, Q4526+O4527*Variables!$B$5, Variables!$B$4), IF(Q4526&gt;-O4527, Q4526+O4527/Variables!$B$5, 0))</f>
        <v>100</v>
      </c>
      <c r="R4527">
        <f>IF(O4527&gt;0, 0, IF(Q4526&gt;-O4527, 0, -O4527 - Q4526*Variables!$B$5))</f>
        <v>0</v>
      </c>
      <c r="S4527">
        <f t="shared" si="424"/>
        <v>0</v>
      </c>
      <c r="T4527">
        <f t="shared" si="425"/>
        <v>0</v>
      </c>
    </row>
    <row r="4528" spans="1:20" x14ac:dyDescent="0.3">
      <c r="A4528" s="3">
        <f t="shared" si="420"/>
        <v>43289</v>
      </c>
      <c r="B4528">
        <v>7</v>
      </c>
      <c r="C4528">
        <v>8</v>
      </c>
      <c r="D4528">
        <v>15</v>
      </c>
      <c r="E4528">
        <v>0</v>
      </c>
      <c r="F4528" s="1">
        <f>VLOOKUP(A4528,Weather!$A$1:$E$366, 5)</f>
        <v>0.28571428571428376</v>
      </c>
      <c r="G4528" s="1">
        <f>VLOOKUP(D4528, Summer!$A$1:$E$25, 2)</f>
        <v>1589.7727985285201</v>
      </c>
      <c r="H4528" s="1">
        <f>VLOOKUP(D4528, Summer!$A$1:$E$25, 3)</f>
        <v>1137.7596230737599</v>
      </c>
      <c r="I4528" s="1">
        <f>VLOOKUP(D4528, Summer!$A$1:$E$25, 5)</f>
        <v>403.543562097039</v>
      </c>
      <c r="J4528" s="1">
        <f t="shared" si="421"/>
        <v>403.543562097039</v>
      </c>
      <c r="K4528" s="47">
        <f t="shared" si="422"/>
        <v>7.5495025928767143</v>
      </c>
      <c r="L4528" s="48">
        <f>Solar!K4545/1000*Variables!$B$3</f>
        <v>34.945650000000001</v>
      </c>
      <c r="M4528">
        <f>IF(E4528=1, VLOOKUP(D4528, Sheet1!$A$2:$C$26, 2), Sheet1!$C$3)</f>
        <v>0.18637999999999999</v>
      </c>
      <c r="N4528" s="1">
        <f>'Electricity Rates'!$J$2</f>
        <v>0.24729999999999999</v>
      </c>
      <c r="O4528" s="145">
        <f>L4528-K4528</f>
        <v>27.396147407123287</v>
      </c>
      <c r="P4528">
        <f t="shared" si="423"/>
        <v>1.8669919912184114</v>
      </c>
      <c r="Q4528">
        <f>IF(O4528&gt;0, IF(Q4527+O4528*Variables!$B$5&lt;Variables!$B$4, Q4527+O4528*Variables!$B$5, Variables!$B$4), IF(Q4527&gt;-O4528, Q4527+O4528/Variables!$B$5, 0))</f>
        <v>100</v>
      </c>
      <c r="R4528">
        <f>IF(O4528&gt;0, 0, IF(Q4527&gt;-O4528, 0, -O4528 - Q4527*Variables!$B$5))</f>
        <v>0</v>
      </c>
      <c r="S4528">
        <f t="shared" si="424"/>
        <v>0</v>
      </c>
      <c r="T4528">
        <f t="shared" si="425"/>
        <v>0</v>
      </c>
    </row>
    <row r="4529" spans="1:20" x14ac:dyDescent="0.3">
      <c r="A4529" s="3">
        <f t="shared" si="420"/>
        <v>43289</v>
      </c>
      <c r="B4529">
        <v>7</v>
      </c>
      <c r="C4529">
        <v>8</v>
      </c>
      <c r="D4529">
        <v>16</v>
      </c>
      <c r="E4529">
        <v>0</v>
      </c>
      <c r="F4529" s="1">
        <f>VLOOKUP(A4529,Weather!$A$1:$E$366, 5)</f>
        <v>0.28571428571428376</v>
      </c>
      <c r="G4529" s="1">
        <f>VLOOKUP(D4529, Summer!$A$1:$E$25, 2)</f>
        <v>1459.9523441255701</v>
      </c>
      <c r="H4529" s="1">
        <f>VLOOKUP(D4529, Summer!$A$1:$E$25, 3)</f>
        <v>1006.09479349024</v>
      </c>
      <c r="I4529" s="1">
        <f>VLOOKUP(D4529, Summer!$A$1:$E$25, 5)</f>
        <v>381.04254068220598</v>
      </c>
      <c r="J4529" s="1">
        <f t="shared" si="421"/>
        <v>381.04254068220598</v>
      </c>
      <c r="K4529" s="47">
        <f t="shared" si="422"/>
        <v>7.1285529471162699</v>
      </c>
      <c r="L4529" s="48">
        <f>Solar!K4546/1000*Variables!$B$3</f>
        <v>28.164749999999998</v>
      </c>
      <c r="M4529">
        <f>IF(E4529=1, VLOOKUP(D4529, Sheet1!$A$2:$C$26, 2), Sheet1!$C$3)</f>
        <v>0.18637999999999999</v>
      </c>
      <c r="N4529" s="1">
        <f>'Electricity Rates'!$J$2</f>
        <v>0.24729999999999999</v>
      </c>
      <c r="O4529" s="145">
        <f>L4529-K4529</f>
        <v>21.036197052883729</v>
      </c>
      <c r="P4529">
        <f t="shared" si="423"/>
        <v>1.7628911438218535</v>
      </c>
      <c r="Q4529">
        <f>IF(O4529&gt;0, IF(Q4528+O4529*Variables!$B$5&lt;Variables!$B$4, Q4528+O4529*Variables!$B$5, Variables!$B$4), IF(Q4528&gt;-O4529, Q4528+O4529/Variables!$B$5, 0))</f>
        <v>100</v>
      </c>
      <c r="R4529">
        <f>IF(O4529&gt;0, 0, IF(Q4528&gt;-O4529, 0, -O4529 - Q4528*Variables!$B$5))</f>
        <v>0</v>
      </c>
      <c r="S4529">
        <f t="shared" si="424"/>
        <v>0</v>
      </c>
      <c r="T4529">
        <f t="shared" si="425"/>
        <v>0</v>
      </c>
    </row>
    <row r="4530" spans="1:20" x14ac:dyDescent="0.3">
      <c r="A4530" s="3">
        <f t="shared" si="420"/>
        <v>43289</v>
      </c>
      <c r="B4530">
        <v>7</v>
      </c>
      <c r="C4530">
        <v>8</v>
      </c>
      <c r="D4530">
        <v>17</v>
      </c>
      <c r="E4530">
        <v>0</v>
      </c>
      <c r="F4530" s="1">
        <f>VLOOKUP(A4530,Weather!$A$1:$E$366, 5)</f>
        <v>0.28571428571428376</v>
      </c>
      <c r="G4530" s="1">
        <f>VLOOKUP(D4530, Summer!$A$1:$E$25, 2)</f>
        <v>1144.9480592772099</v>
      </c>
      <c r="H4530" s="1">
        <f>VLOOKUP(D4530, Summer!$A$1:$E$25, 3)</f>
        <v>808.38142168622596</v>
      </c>
      <c r="I4530" s="1">
        <f>VLOOKUP(D4530, Summer!$A$1:$E$25, 5)</f>
        <v>371.93450987035499</v>
      </c>
      <c r="J4530" s="1">
        <f t="shared" si="421"/>
        <v>371.93450987035499</v>
      </c>
      <c r="K4530" s="47">
        <f t="shared" si="422"/>
        <v>6.9581596892663642</v>
      </c>
      <c r="L4530" s="48">
        <f>Solar!K4547/1000*Variables!$B$3</f>
        <v>19.423300000000001</v>
      </c>
      <c r="M4530">
        <f>IF(E4530=1, VLOOKUP(D4530, Sheet1!$A$2:$C$26, 2), Sheet1!$C$3)</f>
        <v>0.18637999999999999</v>
      </c>
      <c r="N4530" s="1">
        <f>'Electricity Rates'!$J$2</f>
        <v>0.24729999999999999</v>
      </c>
      <c r="O4530" s="145">
        <f>L4530-K4530</f>
        <v>12.465140310733638</v>
      </c>
      <c r="P4530">
        <f t="shared" si="423"/>
        <v>1.7207528911555718</v>
      </c>
      <c r="Q4530">
        <f>IF(O4530&gt;0, IF(Q4529+O4530*Variables!$B$5&lt;Variables!$B$4, Q4529+O4530*Variables!$B$5, Variables!$B$4), IF(Q4529&gt;-O4530, Q4529+O4530/Variables!$B$5, 0))</f>
        <v>100</v>
      </c>
      <c r="R4530">
        <f>IF(O4530&gt;0, 0, IF(Q4529&gt;-O4530, 0, -O4530 - Q4529*Variables!$B$5))</f>
        <v>0</v>
      </c>
      <c r="S4530">
        <f t="shared" si="424"/>
        <v>0</v>
      </c>
      <c r="T4530">
        <f t="shared" si="425"/>
        <v>0</v>
      </c>
    </row>
    <row r="4531" spans="1:20" x14ac:dyDescent="0.3">
      <c r="A4531" s="3">
        <f t="shared" si="420"/>
        <v>43289</v>
      </c>
      <c r="B4531">
        <v>7</v>
      </c>
      <c r="C4531">
        <v>8</v>
      </c>
      <c r="D4531">
        <v>18</v>
      </c>
      <c r="E4531">
        <v>0</v>
      </c>
      <c r="F4531" s="1">
        <f>VLOOKUP(A4531,Weather!$A$1:$E$366, 5)</f>
        <v>0.28571428571428376</v>
      </c>
      <c r="G4531" s="1">
        <f>VLOOKUP(D4531, Summer!$A$1:$E$25, 2)</f>
        <v>769.75210584620504</v>
      </c>
      <c r="H4531" s="1">
        <f>VLOOKUP(D4531, Summer!$A$1:$E$25, 3)</f>
        <v>572.92139445417001</v>
      </c>
      <c r="I4531" s="1">
        <f>VLOOKUP(D4531, Summer!$A$1:$E$25, 5)</f>
        <v>349.41355840998102</v>
      </c>
      <c r="J4531" s="1">
        <f t="shared" si="421"/>
        <v>349.41355840998102</v>
      </c>
      <c r="K4531" s="47">
        <f t="shared" si="422"/>
        <v>6.536837191738182</v>
      </c>
      <c r="L4531" s="48">
        <f>Solar!K4548/1000*Variables!$B$3</f>
        <v>9.33</v>
      </c>
      <c r="M4531">
        <f>IF(E4531=1, VLOOKUP(D4531, Sheet1!$A$2:$C$26, 2), Sheet1!$C$3)</f>
        <v>0.18637999999999999</v>
      </c>
      <c r="N4531" s="1">
        <f>'Electricity Rates'!$J$2</f>
        <v>0.24729999999999999</v>
      </c>
      <c r="O4531" s="145">
        <f>L4531-K4531</f>
        <v>2.7931628082618181</v>
      </c>
      <c r="P4531">
        <f t="shared" si="423"/>
        <v>1.6165598375168524</v>
      </c>
      <c r="Q4531">
        <f>IF(O4531&gt;0, IF(Q4530+O4531*Variables!$B$5&lt;Variables!$B$4, Q4530+O4531*Variables!$B$5, Variables!$B$4), IF(Q4530&gt;-O4531, Q4530+O4531/Variables!$B$5, 0))</f>
        <v>100</v>
      </c>
      <c r="R4531">
        <f>IF(O4531&gt;0, 0, IF(Q4530&gt;-O4531, 0, -O4531 - Q4530*Variables!$B$5))</f>
        <v>0</v>
      </c>
      <c r="S4531">
        <f t="shared" si="424"/>
        <v>0</v>
      </c>
      <c r="T4531">
        <f t="shared" si="425"/>
        <v>0</v>
      </c>
    </row>
    <row r="4532" spans="1:20" x14ac:dyDescent="0.3">
      <c r="A4532" s="3">
        <f t="shared" si="420"/>
        <v>43289</v>
      </c>
      <c r="B4532">
        <v>7</v>
      </c>
      <c r="C4532">
        <v>8</v>
      </c>
      <c r="D4532">
        <v>19</v>
      </c>
      <c r="E4532">
        <v>0</v>
      </c>
      <c r="F4532" s="1">
        <f>VLOOKUP(A4532,Weather!$A$1:$E$366, 5)</f>
        <v>0.28571428571428376</v>
      </c>
      <c r="G4532" s="1">
        <f>VLOOKUP(D4532, Summer!$A$1:$E$25, 2)</f>
        <v>565.86125451999203</v>
      </c>
      <c r="H4532" s="1">
        <f>VLOOKUP(D4532, Summer!$A$1:$E$25, 3)</f>
        <v>365.77406038600299</v>
      </c>
      <c r="I4532" s="1">
        <f>VLOOKUP(D4532, Summer!$A$1:$E$25, 5)</f>
        <v>331.38683221891199</v>
      </c>
      <c r="J4532" s="1">
        <f t="shared" si="421"/>
        <v>331.38683221891199</v>
      </c>
      <c r="K4532" s="47">
        <f t="shared" si="422"/>
        <v>6.1995927678317768</v>
      </c>
      <c r="L4532" s="48">
        <f>Solar!K4549/1000*Variables!$B$3</f>
        <v>1.4136500000000001</v>
      </c>
      <c r="M4532">
        <f>IF(E4532=1, VLOOKUP(D4532, Sheet1!$A$2:$C$26, 2), Sheet1!$C$3)</f>
        <v>0.18637999999999999</v>
      </c>
      <c r="N4532" s="1">
        <f>'Electricity Rates'!$J$2</f>
        <v>0.24729999999999999</v>
      </c>
      <c r="O4532" s="145">
        <f>L4532-K4532</f>
        <v>-4.7859427678317772</v>
      </c>
      <c r="P4532">
        <f t="shared" si="423"/>
        <v>1.5331592914847985</v>
      </c>
      <c r="Q4532">
        <f>IF(O4532&gt;0, IF(Q4531+O4532*Variables!$B$5&lt;Variables!$B$4, Q4531+O4532*Variables!$B$5, Variables!$B$4), IF(Q4531&gt;-O4532, Q4531+O4532/Variables!$B$5, 0))</f>
        <v>94.90857152358322</v>
      </c>
      <c r="R4532">
        <f>IF(O4532&gt;0, 0, IF(Q4531&gt;-O4532, 0, -O4532 - Q4531*Variables!$B$5))</f>
        <v>0</v>
      </c>
      <c r="S4532">
        <f t="shared" si="424"/>
        <v>0</v>
      </c>
      <c r="T4532">
        <f t="shared" si="425"/>
        <v>0</v>
      </c>
    </row>
    <row r="4533" spans="1:20" x14ac:dyDescent="0.3">
      <c r="A4533" s="3">
        <f t="shared" si="420"/>
        <v>43289</v>
      </c>
      <c r="B4533">
        <v>7</v>
      </c>
      <c r="C4533">
        <v>8</v>
      </c>
      <c r="D4533">
        <v>20</v>
      </c>
      <c r="E4533">
        <v>0</v>
      </c>
      <c r="F4533" s="1">
        <f>VLOOKUP(A4533,Weather!$A$1:$E$366, 5)</f>
        <v>0.28571428571428376</v>
      </c>
      <c r="G4533" s="1">
        <f>VLOOKUP(D4533, Summer!$A$1:$E$25, 2)</f>
        <v>459.178981251175</v>
      </c>
      <c r="H4533" s="1">
        <f>VLOOKUP(D4533, Summer!$A$1:$E$25, 3)</f>
        <v>328.41643432967999</v>
      </c>
      <c r="I4533" s="1">
        <f>VLOOKUP(D4533, Summer!$A$1:$E$25, 5)</f>
        <v>326.73316658528501</v>
      </c>
      <c r="J4533" s="1">
        <f t="shared" si="421"/>
        <v>326.73316658528501</v>
      </c>
      <c r="K4533" s="47">
        <f t="shared" si="422"/>
        <v>6.1125318800681905</v>
      </c>
      <c r="L4533" s="48">
        <f>Solar!K4550/1000*Variables!$B$3</f>
        <v>0.16550000000000001</v>
      </c>
      <c r="M4533">
        <f>IF(E4533=1, VLOOKUP(D4533, Sheet1!$A$2:$C$26, 2), Sheet1!$C$3)</f>
        <v>0.18637999999999999</v>
      </c>
      <c r="N4533" s="1">
        <f>'Electricity Rates'!$J$2</f>
        <v>0.24729999999999999</v>
      </c>
      <c r="O4533" s="145">
        <f>L4533-K4533</f>
        <v>-5.9470318800681907</v>
      </c>
      <c r="P4533">
        <f t="shared" si="423"/>
        <v>1.5116291339408634</v>
      </c>
      <c r="Q4533">
        <f>IF(O4533&gt;0, IF(Q4532+O4533*Variables!$B$5&lt;Variables!$B$4, Q4532+O4533*Variables!$B$5, Variables!$B$4), IF(Q4532&gt;-O4533, Q4532+O4533/Variables!$B$5, 0))</f>
        <v>88.581941863936208</v>
      </c>
      <c r="R4533">
        <f>IF(O4533&gt;0, 0, IF(Q4532&gt;-O4533, 0, -O4533 - Q4532*Variables!$B$5))</f>
        <v>0</v>
      </c>
      <c r="S4533">
        <f t="shared" si="424"/>
        <v>0</v>
      </c>
      <c r="T4533">
        <f t="shared" si="425"/>
        <v>0</v>
      </c>
    </row>
    <row r="4534" spans="1:20" x14ac:dyDescent="0.3">
      <c r="A4534" s="3">
        <f t="shared" si="420"/>
        <v>43289</v>
      </c>
      <c r="B4534">
        <v>7</v>
      </c>
      <c r="C4534">
        <v>8</v>
      </c>
      <c r="D4534">
        <v>21</v>
      </c>
      <c r="E4534">
        <v>0</v>
      </c>
      <c r="F4534" s="1">
        <f>VLOOKUP(A4534,Weather!$A$1:$E$366, 5)</f>
        <v>0.28571428571428376</v>
      </c>
      <c r="G4534" s="1">
        <f>VLOOKUP(D4534, Summer!$A$1:$E$25, 2)</f>
        <v>403.43414919632897</v>
      </c>
      <c r="H4534" s="1">
        <f>VLOOKUP(D4534, Summer!$A$1:$E$25, 3)</f>
        <v>305.25297715532997</v>
      </c>
      <c r="I4534" s="1">
        <f>VLOOKUP(D4534, Summer!$A$1:$E$25, 5)</f>
        <v>313.15582306105603</v>
      </c>
      <c r="J4534" s="1">
        <f t="shared" si="421"/>
        <v>313.15582306105603</v>
      </c>
      <c r="K4534" s="47">
        <f t="shared" si="422"/>
        <v>5.8585266133061946</v>
      </c>
      <c r="L4534" s="48">
        <f>Solar!K4551/1000*Variables!$B$3</f>
        <v>0</v>
      </c>
      <c r="M4534">
        <f>IF(E4534=1, VLOOKUP(D4534, Sheet1!$A$2:$C$26, 2), Sheet1!$C$3)</f>
        <v>0.18637999999999999</v>
      </c>
      <c r="N4534" s="1">
        <f>'Electricity Rates'!$J$2</f>
        <v>0.24729999999999999</v>
      </c>
      <c r="O4534" s="145">
        <f>L4534-K4534</f>
        <v>-5.8585266133061946</v>
      </c>
      <c r="P4534">
        <f t="shared" si="423"/>
        <v>1.4488136314706219</v>
      </c>
      <c r="Q4534">
        <f>IF(O4534&gt;0, IF(Q4533+O4534*Variables!$B$5&lt;Variables!$B$4, Q4533+O4534*Variables!$B$5, Variables!$B$4), IF(Q4533&gt;-O4534, Q4533+O4534/Variables!$B$5, 0))</f>
        <v>82.349466743397699</v>
      </c>
      <c r="R4534">
        <f>IF(O4534&gt;0, 0, IF(Q4533&gt;-O4534, 0, -O4534 - Q4533*Variables!$B$5))</f>
        <v>0</v>
      </c>
      <c r="S4534">
        <f t="shared" si="424"/>
        <v>0</v>
      </c>
      <c r="T4534">
        <f t="shared" si="425"/>
        <v>0</v>
      </c>
    </row>
    <row r="4535" spans="1:20" x14ac:dyDescent="0.3">
      <c r="A4535" s="3">
        <f t="shared" si="420"/>
        <v>43289</v>
      </c>
      <c r="B4535">
        <v>7</v>
      </c>
      <c r="C4535">
        <v>8</v>
      </c>
      <c r="D4535">
        <v>22</v>
      </c>
      <c r="E4535">
        <v>0</v>
      </c>
      <c r="F4535" s="1">
        <f>VLOOKUP(A4535,Weather!$A$1:$E$366, 5)</f>
        <v>0.28571428571428376</v>
      </c>
      <c r="G4535" s="1">
        <f>VLOOKUP(D4535, Summer!$A$1:$E$25, 2)</f>
        <v>366.19777187885302</v>
      </c>
      <c r="H4535" s="1">
        <f>VLOOKUP(D4535, Summer!$A$1:$E$25, 3)</f>
        <v>263.18917633836901</v>
      </c>
      <c r="I4535" s="1">
        <f>VLOOKUP(D4535, Summer!$A$1:$E$25, 5)</f>
        <v>295.10418431306101</v>
      </c>
      <c r="J4535" s="1">
        <f t="shared" si="421"/>
        <v>295.10418431306101</v>
      </c>
      <c r="K4535" s="47">
        <f t="shared" si="422"/>
        <v>5.5208161246901204</v>
      </c>
      <c r="L4535" s="48">
        <f>Solar!K4552/1000*Variables!$B$3</f>
        <v>0</v>
      </c>
      <c r="M4535">
        <f>IF(E4535=1, VLOOKUP(D4535, Sheet1!$A$2:$C$26, 2), Sheet1!$C$3)</f>
        <v>0.18637999999999999</v>
      </c>
      <c r="N4535" s="1">
        <f>'Electricity Rates'!$J$2</f>
        <v>0.24729999999999999</v>
      </c>
      <c r="O4535" s="145">
        <f>L4535-K4535</f>
        <v>-5.5208161246901204</v>
      </c>
      <c r="P4535">
        <f t="shared" si="423"/>
        <v>1.3652978276358667</v>
      </c>
      <c r="Q4535">
        <f>IF(O4535&gt;0, IF(Q4534+O4535*Variables!$B$5&lt;Variables!$B$4, Q4534+O4535*Variables!$B$5, Variables!$B$4), IF(Q4534&gt;-O4535, Q4534+O4535/Variables!$B$5, 0))</f>
        <v>76.476258100110343</v>
      </c>
      <c r="R4535">
        <f>IF(O4535&gt;0, 0, IF(Q4534&gt;-O4535, 0, -O4535 - Q4534*Variables!$B$5))</f>
        <v>0</v>
      </c>
      <c r="S4535">
        <f t="shared" si="424"/>
        <v>0</v>
      </c>
      <c r="T4535">
        <f t="shared" si="425"/>
        <v>0</v>
      </c>
    </row>
    <row r="4536" spans="1:20" x14ac:dyDescent="0.3">
      <c r="A4536" s="3">
        <f t="shared" si="420"/>
        <v>43289</v>
      </c>
      <c r="B4536">
        <v>7</v>
      </c>
      <c r="C4536">
        <v>8</v>
      </c>
      <c r="D4536">
        <v>23</v>
      </c>
      <c r="E4536">
        <v>0</v>
      </c>
      <c r="F4536" s="1">
        <f>VLOOKUP(A4536,Weather!$A$1:$E$366, 5)</f>
        <v>0.28571428571428376</v>
      </c>
      <c r="G4536" s="1">
        <f>VLOOKUP(D4536, Summer!$A$1:$E$25, 2)</f>
        <v>342.86102460129899</v>
      </c>
      <c r="H4536" s="1">
        <f>VLOOKUP(D4536, Summer!$A$1:$E$25, 3)</f>
        <v>273.02297434567402</v>
      </c>
      <c r="I4536" s="1">
        <f>VLOOKUP(D4536, Summer!$A$1:$E$25, 5)</f>
        <v>281.53182330021599</v>
      </c>
      <c r="J4536" s="1">
        <f t="shared" si="421"/>
        <v>281.53182330021599</v>
      </c>
      <c r="K4536" s="47">
        <f t="shared" si="422"/>
        <v>5.2669040708700354</v>
      </c>
      <c r="L4536" s="48">
        <f>Solar!K4553/1000*Variables!$B$3</f>
        <v>0</v>
      </c>
      <c r="M4536">
        <f>IF(E4536=1, VLOOKUP(D4536, Sheet1!$A$2:$C$26, 2), Sheet1!$C$3)</f>
        <v>0.18637999999999999</v>
      </c>
      <c r="N4536" s="1">
        <f>'Electricity Rates'!$J$2</f>
        <v>0.24729999999999999</v>
      </c>
      <c r="O4536" s="145">
        <f>L4536-K4536</f>
        <v>-5.2669040708700354</v>
      </c>
      <c r="P4536">
        <f t="shared" si="423"/>
        <v>1.3025053767261596</v>
      </c>
      <c r="Q4536">
        <f>IF(O4536&gt;0, IF(Q4535+O4536*Variables!$B$5&lt;Variables!$B$4, Q4535+O4536*Variables!$B$5, Variables!$B$4), IF(Q4535&gt;-O4536, Q4535+O4536/Variables!$B$5, 0))</f>
        <v>70.873168663014553</v>
      </c>
      <c r="R4536">
        <f>IF(O4536&gt;0, 0, IF(Q4535&gt;-O4536, 0, -O4536 - Q4535*Variables!$B$5))</f>
        <v>0</v>
      </c>
      <c r="S4536">
        <f t="shared" si="424"/>
        <v>0</v>
      </c>
      <c r="T4536">
        <f t="shared" si="425"/>
        <v>0</v>
      </c>
    </row>
    <row r="4537" spans="1:20" x14ac:dyDescent="0.3">
      <c r="A4537" s="3">
        <f t="shared" si="420"/>
        <v>43289</v>
      </c>
      <c r="B4537">
        <v>7</v>
      </c>
      <c r="C4537">
        <v>8</v>
      </c>
      <c r="D4537">
        <v>24</v>
      </c>
      <c r="E4537">
        <v>0</v>
      </c>
      <c r="F4537" s="1">
        <f>VLOOKUP(A4537,Weather!$A$1:$E$366, 5)</f>
        <v>0.28571428571428376</v>
      </c>
      <c r="G4537" s="1">
        <f>VLOOKUP(D4537, Summer!$A$1:$E$25, 2)</f>
        <v>310.26482453023402</v>
      </c>
      <c r="H4537" s="1">
        <f>VLOOKUP(D4537, Summer!$A$1:$E$25, 3)</f>
        <v>259.09090909090901</v>
      </c>
      <c r="I4537" s="1">
        <f>VLOOKUP(D4537, Summer!$A$1:$E$25, 5)</f>
        <v>276.86321013243497</v>
      </c>
      <c r="J4537" s="1">
        <f t="shared" si="421"/>
        <v>276.86321013243497</v>
      </c>
      <c r="K4537" s="47">
        <f t="shared" si="422"/>
        <v>5.1795635442806756</v>
      </c>
      <c r="L4537" s="48">
        <f>Solar!K4554/1000*Variables!$B$3</f>
        <v>0</v>
      </c>
      <c r="M4537">
        <f>IF(E4537=1, VLOOKUP(D4537, Sheet1!$A$2:$C$26, 2), Sheet1!$C$3)</f>
        <v>0.18637999999999999</v>
      </c>
      <c r="N4537" s="1">
        <f>'Electricity Rates'!$J$2</f>
        <v>0.24729999999999999</v>
      </c>
      <c r="O4537" s="145">
        <f>L4537-K4537</f>
        <v>-5.1795635442806756</v>
      </c>
      <c r="P4537">
        <f t="shared" si="423"/>
        <v>1.280906064500611</v>
      </c>
      <c r="Q4537">
        <f>IF(O4537&gt;0, IF(Q4536+O4537*Variables!$B$5&lt;Variables!$B$4, Q4536+O4537*Variables!$B$5, Variables!$B$4), IF(Q4536&gt;-O4537, Q4536+O4537/Variables!$B$5, 0))</f>
        <v>65.362994679737241</v>
      </c>
      <c r="R4537">
        <f>IF(O4537&gt;0, 0, IF(Q4536&gt;-O4537, 0, -O4537 - Q4536*Variables!$B$5))</f>
        <v>0</v>
      </c>
      <c r="S4537">
        <f t="shared" si="424"/>
        <v>0</v>
      </c>
      <c r="T4537">
        <f t="shared" si="425"/>
        <v>0</v>
      </c>
    </row>
    <row r="4538" spans="1:20" x14ac:dyDescent="0.3">
      <c r="A4538" s="3">
        <f t="shared" si="420"/>
        <v>43290</v>
      </c>
      <c r="B4538">
        <v>7</v>
      </c>
      <c r="C4538">
        <v>9</v>
      </c>
      <c r="D4538">
        <v>1</v>
      </c>
      <c r="E4538">
        <v>1</v>
      </c>
      <c r="F4538" s="1">
        <f>VLOOKUP(A4538,Weather!$A$1:$E$366, 5)</f>
        <v>0.28571428571428376</v>
      </c>
      <c r="G4538" s="1">
        <f>VLOOKUP(D4538, Summer!$A$1:$E$25, 2)</f>
        <v>305.44698283970399</v>
      </c>
      <c r="H4538" s="1">
        <f>VLOOKUP(D4538, Summer!$A$1:$E$25, 3)</f>
        <v>264.36707082495798</v>
      </c>
      <c r="I4538" s="1">
        <f>VLOOKUP(D4538, Summer!$A$1:$E$25, 5)</f>
        <v>276.703769768114</v>
      </c>
      <c r="J4538" s="1">
        <f t="shared" si="421"/>
        <v>276.10418854345676</v>
      </c>
      <c r="K4538" s="47">
        <f t="shared" si="422"/>
        <v>5.1653637502751346</v>
      </c>
      <c r="L4538" s="48">
        <f>Solar!K4555/1000*Variables!$B$3</f>
        <v>0</v>
      </c>
      <c r="M4538">
        <f>IF(E4538=1, VLOOKUP(D4538, Sheet1!$A$2:$C$26, 2), Sheet1!$C$3)</f>
        <v>0.18637999999999999</v>
      </c>
      <c r="N4538" s="1">
        <f>'Electricity Rates'!$J$2</f>
        <v>0.24729999999999999</v>
      </c>
      <c r="O4538" s="145">
        <f>L4538-K4538</f>
        <v>-5.1653637502751346</v>
      </c>
      <c r="P4538">
        <f t="shared" si="423"/>
        <v>1.2773944554430408</v>
      </c>
      <c r="Q4538">
        <f>IF(O4538&gt;0, IF(Q4537+O4538*Variables!$B$5&lt;Variables!$B$4, Q4537+O4538*Variables!$B$5, Variables!$B$4), IF(Q4537&gt;-O4538, Q4537+O4538/Variables!$B$5, 0))</f>
        <v>59.867926860295611</v>
      </c>
      <c r="R4538">
        <f>IF(O4538&gt;0, 0, IF(Q4537&gt;-O4538, 0, -O4538 - Q4537*Variables!$B$5))</f>
        <v>0</v>
      </c>
      <c r="S4538">
        <f t="shared" si="424"/>
        <v>0</v>
      </c>
      <c r="T4538">
        <f t="shared" si="425"/>
        <v>0</v>
      </c>
    </row>
    <row r="4539" spans="1:20" x14ac:dyDescent="0.3">
      <c r="A4539" s="3">
        <f t="shared" si="420"/>
        <v>43290</v>
      </c>
      <c r="B4539">
        <v>7</v>
      </c>
      <c r="C4539">
        <v>9</v>
      </c>
      <c r="D4539">
        <v>2</v>
      </c>
      <c r="E4539">
        <v>1</v>
      </c>
      <c r="F4539" s="1">
        <f>VLOOKUP(A4539,Weather!$A$1:$E$366, 5)</f>
        <v>0.28571428571428376</v>
      </c>
      <c r="G4539" s="1">
        <f>VLOOKUP(D4539, Summer!$A$1:$E$25, 2)</f>
        <v>286.71906025959902</v>
      </c>
      <c r="H4539" s="1">
        <f>VLOOKUP(D4539, Summer!$A$1:$E$25, 3)</f>
        <v>260.03911906460002</v>
      </c>
      <c r="I4539" s="1">
        <f>VLOOKUP(D4539, Summer!$A$1:$E$25, 5)</f>
        <v>276.50446931271199</v>
      </c>
      <c r="J4539" s="1">
        <f t="shared" si="421"/>
        <v>267.66195940602825</v>
      </c>
      <c r="K4539" s="47">
        <f t="shared" si="422"/>
        <v>5.0074263260439693</v>
      </c>
      <c r="L4539" s="48">
        <f>Solar!K4556/1000*Variables!$B$3</f>
        <v>0</v>
      </c>
      <c r="M4539">
        <f>IF(E4539=1, VLOOKUP(D4539, Sheet1!$A$2:$C$26, 2), Sheet1!$C$3)</f>
        <v>0.18637999999999999</v>
      </c>
      <c r="N4539" s="1">
        <f>'Electricity Rates'!$J$2</f>
        <v>0.24729999999999999</v>
      </c>
      <c r="O4539" s="145">
        <f>L4539-K4539</f>
        <v>-5.0074263260439693</v>
      </c>
      <c r="P4539">
        <f t="shared" si="423"/>
        <v>1.2383365304306735</v>
      </c>
      <c r="Q4539">
        <f>IF(O4539&gt;0, IF(Q4538+O4539*Variables!$B$5&lt;Variables!$B$4, Q4538+O4539*Variables!$B$5, Variables!$B$4), IF(Q4538&gt;-O4539, Q4538+O4539/Variables!$B$5, 0))</f>
        <v>54.540877577270109</v>
      </c>
      <c r="R4539">
        <f>IF(O4539&gt;0, 0, IF(Q4538&gt;-O4539, 0, -O4539 - Q4538*Variables!$B$5))</f>
        <v>0</v>
      </c>
      <c r="S4539">
        <f t="shared" si="424"/>
        <v>0</v>
      </c>
      <c r="T4539">
        <f t="shared" si="425"/>
        <v>0</v>
      </c>
    </row>
    <row r="4540" spans="1:20" x14ac:dyDescent="0.3">
      <c r="A4540" s="3">
        <f t="shared" si="420"/>
        <v>43290</v>
      </c>
      <c r="B4540">
        <v>7</v>
      </c>
      <c r="C4540">
        <v>9</v>
      </c>
      <c r="D4540">
        <v>3</v>
      </c>
      <c r="E4540">
        <v>1</v>
      </c>
      <c r="F4540" s="1">
        <f>VLOOKUP(A4540,Weather!$A$1:$E$366, 5)</f>
        <v>0.28571428571428376</v>
      </c>
      <c r="G4540" s="1">
        <f>VLOOKUP(D4540, Summer!$A$1:$E$25, 2)</f>
        <v>272.63131492590298</v>
      </c>
      <c r="H4540" s="1">
        <f>VLOOKUP(D4540, Summer!$A$1:$E$25, 3)</f>
        <v>241.571030279452</v>
      </c>
      <c r="I4540" s="1">
        <f>VLOOKUP(D4540, Summer!$A$1:$E$25, 5)</f>
        <v>276.33008141423602</v>
      </c>
      <c r="J4540" s="1">
        <f t="shared" si="421"/>
        <v>250.44539732129508</v>
      </c>
      <c r="K4540" s="47">
        <f t="shared" si="422"/>
        <v>4.6853384715786781</v>
      </c>
      <c r="L4540" s="48">
        <f>Solar!K4557/1000*Variables!$B$3</f>
        <v>0</v>
      </c>
      <c r="M4540">
        <f>IF(E4540=1, VLOOKUP(D4540, Sheet1!$A$2:$C$26, 2), Sheet1!$C$3)</f>
        <v>0.18637999999999999</v>
      </c>
      <c r="N4540" s="1">
        <f>'Electricity Rates'!$J$2</f>
        <v>0.24729999999999999</v>
      </c>
      <c r="O4540" s="145">
        <f>L4540-K4540</f>
        <v>-4.6853384715786781</v>
      </c>
      <c r="P4540">
        <f t="shared" si="423"/>
        <v>1.1586842040214071</v>
      </c>
      <c r="Q4540">
        <f>IF(O4540&gt;0, IF(Q4539+O4540*Variables!$B$5&lt;Variables!$B$4, Q4539+O4540*Variables!$B$5, Variables!$B$4), IF(Q4539&gt;-O4540, Q4539+O4540/Variables!$B$5, 0))</f>
        <v>49.556474947931093</v>
      </c>
      <c r="R4540">
        <f>IF(O4540&gt;0, 0, IF(Q4539&gt;-O4540, 0, -O4540 - Q4539*Variables!$B$5))</f>
        <v>0</v>
      </c>
      <c r="S4540">
        <f t="shared" si="424"/>
        <v>0</v>
      </c>
      <c r="T4540">
        <f t="shared" si="425"/>
        <v>0</v>
      </c>
    </row>
    <row r="4541" spans="1:20" x14ac:dyDescent="0.3">
      <c r="A4541" s="3">
        <f t="shared" si="420"/>
        <v>43290</v>
      </c>
      <c r="B4541">
        <v>7</v>
      </c>
      <c r="C4541">
        <v>9</v>
      </c>
      <c r="D4541">
        <v>4</v>
      </c>
      <c r="E4541">
        <v>1</v>
      </c>
      <c r="F4541" s="1">
        <f>VLOOKUP(A4541,Weather!$A$1:$E$366, 5)</f>
        <v>0.28571428571428376</v>
      </c>
      <c r="G4541" s="1">
        <f>VLOOKUP(D4541, Summer!$A$1:$E$25, 2)</f>
        <v>286.33237882239803</v>
      </c>
      <c r="H4541" s="1">
        <f>VLOOKUP(D4541, Summer!$A$1:$E$25, 3)</f>
        <v>256.10019667595998</v>
      </c>
      <c r="I4541" s="1">
        <f>VLOOKUP(D4541, Summer!$A$1:$E$25, 5)</f>
        <v>276.13078095883401</v>
      </c>
      <c r="J4541" s="1">
        <f t="shared" si="421"/>
        <v>264.73796300351364</v>
      </c>
      <c r="K4541" s="47">
        <f t="shared" si="422"/>
        <v>4.9527241315457253</v>
      </c>
      <c r="L4541" s="48">
        <f>Solar!K4558/1000*Variables!$B$3</f>
        <v>0</v>
      </c>
      <c r="M4541">
        <f>IF(E4541=1, VLOOKUP(D4541, Sheet1!$A$2:$C$26, 2), Sheet1!$C$3)</f>
        <v>0.18637999999999999</v>
      </c>
      <c r="N4541" s="1">
        <f>'Electricity Rates'!$J$2</f>
        <v>0.24729999999999999</v>
      </c>
      <c r="O4541" s="145">
        <f>L4541-K4541</f>
        <v>-4.9527241315457253</v>
      </c>
      <c r="P4541">
        <f t="shared" si="423"/>
        <v>1.2248086777312579</v>
      </c>
      <c r="Q4541">
        <f>IF(O4541&gt;0, IF(Q4540+O4541*Variables!$B$5&lt;Variables!$B$4, Q4540+O4541*Variables!$B$5, Variables!$B$4), IF(Q4540&gt;-O4541, Q4540+O4541/Variables!$B$5, 0))</f>
        <v>44.287619488839894</v>
      </c>
      <c r="R4541">
        <f>IF(O4541&gt;0, 0, IF(Q4540&gt;-O4541, 0, -O4541 - Q4540*Variables!$B$5))</f>
        <v>0</v>
      </c>
      <c r="S4541">
        <f t="shared" si="424"/>
        <v>0</v>
      </c>
      <c r="T4541">
        <f t="shared" si="425"/>
        <v>0</v>
      </c>
    </row>
    <row r="4542" spans="1:20" x14ac:dyDescent="0.3">
      <c r="A4542" s="3">
        <f t="shared" si="420"/>
        <v>43290</v>
      </c>
      <c r="B4542">
        <v>7</v>
      </c>
      <c r="C4542">
        <v>9</v>
      </c>
      <c r="D4542">
        <v>5</v>
      </c>
      <c r="E4542">
        <v>1</v>
      </c>
      <c r="F4542" s="1">
        <f>VLOOKUP(A4542,Weather!$A$1:$E$366, 5)</f>
        <v>0.28571428571428376</v>
      </c>
      <c r="G4542" s="1">
        <f>VLOOKUP(D4542, Summer!$A$1:$E$25, 2)</f>
        <v>323.19252555232703</v>
      </c>
      <c r="H4542" s="1">
        <f>VLOOKUP(D4542, Summer!$A$1:$E$25, 3)</f>
        <v>290.90909090909099</v>
      </c>
      <c r="I4542" s="1">
        <f>VLOOKUP(D4542, Summer!$A$1:$E$25, 5)</f>
        <v>275.93148050343302</v>
      </c>
      <c r="J4542" s="1">
        <f t="shared" si="421"/>
        <v>300.13292937858694</v>
      </c>
      <c r="K4542" s="47">
        <f t="shared" si="422"/>
        <v>5.6148940074193581</v>
      </c>
      <c r="L4542" s="48">
        <f>Solar!K4559/1000*Variables!$B$3</f>
        <v>0</v>
      </c>
      <c r="M4542">
        <f>IF(E4542=1, VLOOKUP(D4542, Sheet1!$A$2:$C$26, 2), Sheet1!$C$3)</f>
        <v>0.18637999999999999</v>
      </c>
      <c r="N4542" s="1">
        <f>'Electricity Rates'!$J$2</f>
        <v>0.24729999999999999</v>
      </c>
      <c r="O4542" s="145">
        <f>L4542-K4542</f>
        <v>-5.6148940074193581</v>
      </c>
      <c r="P4542">
        <f t="shared" si="423"/>
        <v>1.3885632880348071</v>
      </c>
      <c r="Q4542">
        <f>IF(O4542&gt;0, IF(Q4541+O4542*Variables!$B$5&lt;Variables!$B$4, Q4541+O4542*Variables!$B$5, Variables!$B$4), IF(Q4541&gt;-O4542, Q4541+O4542/Variables!$B$5, 0))</f>
        <v>38.314327991585259</v>
      </c>
      <c r="R4542">
        <f>IF(O4542&gt;0, 0, IF(Q4541&gt;-O4542, 0, -O4542 - Q4541*Variables!$B$5))</f>
        <v>0</v>
      </c>
      <c r="S4542">
        <f t="shared" si="424"/>
        <v>0</v>
      </c>
      <c r="T4542">
        <f t="shared" si="425"/>
        <v>0</v>
      </c>
    </row>
    <row r="4543" spans="1:20" x14ac:dyDescent="0.3">
      <c r="A4543" s="3">
        <f t="shared" si="420"/>
        <v>43290</v>
      </c>
      <c r="B4543">
        <v>7</v>
      </c>
      <c r="C4543">
        <v>9</v>
      </c>
      <c r="D4543">
        <v>6</v>
      </c>
      <c r="E4543">
        <v>1</v>
      </c>
      <c r="F4543" s="1">
        <f>VLOOKUP(A4543,Weather!$A$1:$E$366, 5)</f>
        <v>0.28571428571428376</v>
      </c>
      <c r="G4543" s="1">
        <f>VLOOKUP(D4543, Summer!$A$1:$E$25, 2)</f>
        <v>420.20776289112302</v>
      </c>
      <c r="H4543" s="1">
        <f>VLOOKUP(D4543, Summer!$A$1:$E$25, 3)</f>
        <v>354.54545454545399</v>
      </c>
      <c r="I4543" s="1">
        <f>VLOOKUP(D4543, Summer!$A$1:$E$25, 5)</f>
        <v>244.50179868660999</v>
      </c>
      <c r="J4543" s="1">
        <f t="shared" si="421"/>
        <v>373.30611407278786</v>
      </c>
      <c r="K4543" s="47">
        <f t="shared" si="422"/>
        <v>6.9838196934276446</v>
      </c>
      <c r="L4543" s="48">
        <f>Solar!K4560/1000*Variables!$B$3</f>
        <v>1.0225</v>
      </c>
      <c r="M4543">
        <f>IF(E4543=1, VLOOKUP(D4543, Sheet1!$A$2:$C$26, 2), Sheet1!$C$3)</f>
        <v>0.18637999999999999</v>
      </c>
      <c r="N4543" s="1">
        <f>'Electricity Rates'!$J$2</f>
        <v>0.24729999999999999</v>
      </c>
      <c r="O4543" s="145">
        <f>L4543-K4543</f>
        <v>-5.9613196934276447</v>
      </c>
      <c r="P4543">
        <f t="shared" si="423"/>
        <v>1.7270986101846564</v>
      </c>
      <c r="Q4543">
        <f>IF(O4543&gt;0, IF(Q4542+O4543*Variables!$B$5&lt;Variables!$B$4, Q4542+O4543*Variables!$B$5, Variables!$B$4), IF(Q4542&gt;-O4543, Q4542+O4543/Variables!$B$5, 0))</f>
        <v>31.972498530492018</v>
      </c>
      <c r="R4543">
        <f>IF(O4543&gt;0, 0, IF(Q4542&gt;-O4543, 0, -O4543 - Q4542*Variables!$B$5))</f>
        <v>0</v>
      </c>
      <c r="S4543">
        <f t="shared" si="424"/>
        <v>0</v>
      </c>
      <c r="T4543">
        <f t="shared" si="425"/>
        <v>0</v>
      </c>
    </row>
    <row r="4544" spans="1:20" x14ac:dyDescent="0.3">
      <c r="A4544" s="3">
        <f t="shared" si="420"/>
        <v>43290</v>
      </c>
      <c r="B4544">
        <v>7</v>
      </c>
      <c r="C4544">
        <v>9</v>
      </c>
      <c r="D4544">
        <v>7</v>
      </c>
      <c r="E4544">
        <v>1</v>
      </c>
      <c r="F4544" s="1">
        <f>VLOOKUP(A4544,Weather!$A$1:$E$366, 5)</f>
        <v>0.28571428571428376</v>
      </c>
      <c r="G4544" s="1">
        <f>VLOOKUP(D4544, Summer!$A$1:$E$25, 2)</f>
        <v>767.23345107957198</v>
      </c>
      <c r="H4544" s="1">
        <f>VLOOKUP(D4544, Summer!$A$1:$E$25, 3)</f>
        <v>587.45596403639502</v>
      </c>
      <c r="I4544" s="1">
        <f>VLOOKUP(D4544, Summer!$A$1:$E$25, 5)</f>
        <v>275.57273968370998</v>
      </c>
      <c r="J4544" s="1">
        <f t="shared" si="421"/>
        <v>638.8209603344452</v>
      </c>
      <c r="K4544" s="47">
        <f t="shared" si="422"/>
        <v>11.951077775512044</v>
      </c>
      <c r="L4544" s="48">
        <f>Solar!K4561/1000*Variables!$B$3</f>
        <v>3.3048499999999996</v>
      </c>
      <c r="M4544">
        <f>IF(E4544=1, VLOOKUP(D4544, Sheet1!$A$2:$C$26, 2), Sheet1!$C$3)</f>
        <v>0.18637999999999999</v>
      </c>
      <c r="N4544" s="1">
        <f>'Electricity Rates'!$J$2</f>
        <v>0.24729999999999999</v>
      </c>
      <c r="O4544" s="145">
        <f>L4544-K4544</f>
        <v>-8.6462277755120436</v>
      </c>
      <c r="P4544">
        <f t="shared" si="423"/>
        <v>2.9555015338841284</v>
      </c>
      <c r="Q4544">
        <f>IF(O4544&gt;0, IF(Q4543+O4544*Variables!$B$5&lt;Variables!$B$4, Q4543+O4544*Variables!$B$5, Variables!$B$4), IF(Q4543&gt;-O4544, Q4543+O4544/Variables!$B$5, 0))</f>
        <v>22.774383875691971</v>
      </c>
      <c r="R4544">
        <f>IF(O4544&gt;0, 0, IF(Q4543&gt;-O4544, 0, -O4544 - Q4543*Variables!$B$5))</f>
        <v>0</v>
      </c>
      <c r="S4544">
        <f t="shared" si="424"/>
        <v>0</v>
      </c>
      <c r="T4544">
        <f t="shared" si="425"/>
        <v>0</v>
      </c>
    </row>
    <row r="4545" spans="1:20" x14ac:dyDescent="0.3">
      <c r="A4545" s="3">
        <f t="shared" si="420"/>
        <v>43290</v>
      </c>
      <c r="B4545">
        <v>7</v>
      </c>
      <c r="C4545">
        <v>9</v>
      </c>
      <c r="D4545">
        <v>8</v>
      </c>
      <c r="E4545">
        <v>1</v>
      </c>
      <c r="F4545" s="1">
        <f>VLOOKUP(A4545,Weather!$A$1:$E$366, 5)</f>
        <v>0.28571428571428376</v>
      </c>
      <c r="G4545" s="1">
        <f>VLOOKUP(D4545, Summer!$A$1:$E$25, 2)</f>
        <v>1109.6398637209199</v>
      </c>
      <c r="H4545" s="1">
        <f>VLOOKUP(D4545, Summer!$A$1:$E$25, 3)</f>
        <v>814.26008774773595</v>
      </c>
      <c r="I4545" s="1">
        <f>VLOOKUP(D4545, Summer!$A$1:$E$25, 5)</f>
        <v>328.96533168578299</v>
      </c>
      <c r="J4545" s="1">
        <f t="shared" si="421"/>
        <v>898.65430945435935</v>
      </c>
      <c r="K4545" s="47">
        <f t="shared" si="422"/>
        <v>16.812046273443201</v>
      </c>
      <c r="L4545" s="48">
        <f>Solar!K4562/1000*Variables!$B$3</f>
        <v>8.4308999999999994</v>
      </c>
      <c r="M4545">
        <f>IF(E4545=1, VLOOKUP(D4545, Sheet1!$A$2:$C$26, 2), Sheet1!$C$3)</f>
        <v>0.18637999999999999</v>
      </c>
      <c r="N4545" s="1">
        <f>'Electricity Rates'!$J$2</f>
        <v>0.24729999999999999</v>
      </c>
      <c r="O4545" s="145">
        <f>L4545-K4545</f>
        <v>-8.3811462734432016</v>
      </c>
      <c r="P4545">
        <f t="shared" si="423"/>
        <v>4.1576190434225033</v>
      </c>
      <c r="Q4545">
        <f>IF(O4545&gt;0, IF(Q4544+O4545*Variables!$B$5&lt;Variables!$B$4, Q4544+O4545*Variables!$B$5, Variables!$B$4), IF(Q4544&gt;-O4545, Q4544+O4545/Variables!$B$5, 0))</f>
        <v>13.8582708188375</v>
      </c>
      <c r="R4545">
        <f>IF(O4545&gt;0, 0, IF(Q4544&gt;-O4545, 0, -O4545 - Q4544*Variables!$B$5))</f>
        <v>0</v>
      </c>
      <c r="S4545">
        <f t="shared" si="424"/>
        <v>0</v>
      </c>
      <c r="T4545">
        <f t="shared" si="425"/>
        <v>0</v>
      </c>
    </row>
    <row r="4546" spans="1:20" x14ac:dyDescent="0.3">
      <c r="A4546" s="3">
        <f t="shared" si="420"/>
        <v>43290</v>
      </c>
      <c r="B4546">
        <v>7</v>
      </c>
      <c r="C4546">
        <v>9</v>
      </c>
      <c r="D4546">
        <v>9</v>
      </c>
      <c r="E4546">
        <v>1</v>
      </c>
      <c r="F4546" s="1">
        <f>VLOOKUP(A4546,Weather!$A$1:$E$366, 5)</f>
        <v>0.28571428571428376</v>
      </c>
      <c r="G4546" s="1">
        <f>VLOOKUP(D4546, Summer!$A$1:$E$25, 2)</f>
        <v>1322.40871182827</v>
      </c>
      <c r="H4546" s="1">
        <f>VLOOKUP(D4546, Summer!$A$1:$E$25, 3)</f>
        <v>1017.49011217013</v>
      </c>
      <c r="I4546" s="1">
        <f>VLOOKUP(D4546, Summer!$A$1:$E$25, 5)</f>
        <v>386.82225388885001</v>
      </c>
      <c r="J4546" s="1">
        <f t="shared" si="421"/>
        <v>1104.6097120724551</v>
      </c>
      <c r="K4546" s="47">
        <f t="shared" si="422"/>
        <v>20.665064862074253</v>
      </c>
      <c r="L4546" s="48">
        <f>Solar!K4563/1000*Variables!$B$3</f>
        <v>19.073500000000003</v>
      </c>
      <c r="M4546">
        <f>IF(E4546=1, VLOOKUP(D4546, Sheet1!$A$2:$C$26, 2), Sheet1!$C$3)</f>
        <v>0.25796000000000002</v>
      </c>
      <c r="N4546" s="1">
        <f>'Electricity Rates'!$J$2</f>
        <v>0.24729999999999999</v>
      </c>
      <c r="O4546" s="145">
        <f>L4546-K4546</f>
        <v>-1.5915648620742502</v>
      </c>
      <c r="P4546">
        <f t="shared" si="423"/>
        <v>5.1104705403909625</v>
      </c>
      <c r="Q4546">
        <f>IF(O4546&gt;0, IF(Q4545+O4546*Variables!$B$5&lt;Variables!$B$4, Q4545+O4546*Variables!$B$5, Variables!$B$4), IF(Q4545&gt;-O4546, Q4545+O4546/Variables!$B$5, 0))</f>
        <v>12.165116710247872</v>
      </c>
      <c r="R4546">
        <f>IF(O4546&gt;0, 0, IF(Q4545&gt;-O4546, 0, -O4546 - Q4545*Variables!$B$5))</f>
        <v>0</v>
      </c>
      <c r="S4546">
        <f t="shared" si="424"/>
        <v>0</v>
      </c>
      <c r="T4546">
        <f t="shared" si="425"/>
        <v>0</v>
      </c>
    </row>
    <row r="4547" spans="1:20" x14ac:dyDescent="0.3">
      <c r="A4547" s="3">
        <f t="shared" ref="A4547:A4610" si="426">DATE(2018, B4547, C4547)</f>
        <v>43290</v>
      </c>
      <c r="B4547">
        <v>7</v>
      </c>
      <c r="C4547">
        <v>9</v>
      </c>
      <c r="D4547">
        <v>10</v>
      </c>
      <c r="E4547">
        <v>1</v>
      </c>
      <c r="F4547" s="1">
        <f>VLOOKUP(A4547,Weather!$A$1:$E$366, 5)</f>
        <v>0.28571428571428376</v>
      </c>
      <c r="G4547" s="1">
        <f>VLOOKUP(D4547, Summer!$A$1:$E$25, 2)</f>
        <v>1424.0693518383</v>
      </c>
      <c r="H4547" s="1">
        <f>VLOOKUP(D4547, Summer!$A$1:$E$25, 3)</f>
        <v>1069.7659339946799</v>
      </c>
      <c r="I4547" s="1">
        <f>VLOOKUP(D4547, Summer!$A$1:$E$25, 5)</f>
        <v>417.88322986318002</v>
      </c>
      <c r="J4547" s="1">
        <f t="shared" ref="J4547:J4610" si="427">IF(E4547=0, I4547, H4547 + (G4547-H4547)*F4547)</f>
        <v>1170.9954819499992</v>
      </c>
      <c r="K4547" s="47">
        <f t="shared" ref="K4547:K4610" si="428">J4547*1000/53453</f>
        <v>21.907011429667168</v>
      </c>
      <c r="L4547" s="48">
        <f>Solar!K4564/1000*Variables!$B$3</f>
        <v>23.910299999999999</v>
      </c>
      <c r="M4547">
        <f>IF(E4547=1, VLOOKUP(D4547, Sheet1!$A$2:$C$26, 2), Sheet1!$C$3)</f>
        <v>0.25796000000000002</v>
      </c>
      <c r="N4547" s="1">
        <f>'Electricity Rates'!$J$2</f>
        <v>0.24729999999999999</v>
      </c>
      <c r="O4547" s="145">
        <f>L4547-K4547</f>
        <v>2.0032885703328311</v>
      </c>
      <c r="P4547">
        <f t="shared" ref="P4547:P4610" si="429">N4547*K4547</f>
        <v>5.4176039265566907</v>
      </c>
      <c r="Q4547">
        <f>IF(O4547&gt;0, IF(Q4546+O4547*Variables!$B$5&lt;Variables!$B$4, Q4546+O4547*Variables!$B$5, Variables!$B$4), IF(Q4546&gt;-O4547, Q4546+O4547/Variables!$B$5, 0))</f>
        <v>14.048207966360733</v>
      </c>
      <c r="R4547">
        <f>IF(O4547&gt;0, 0, IF(Q4546&gt;-O4547, 0, -O4547 - Q4546*Variables!$B$5))</f>
        <v>0</v>
      </c>
      <c r="S4547">
        <f t="shared" ref="S4547:S4610" si="430">R4547*M4547</f>
        <v>0</v>
      </c>
      <c r="T4547">
        <f t="shared" ref="T4547:T4610" si="431">IF(AND(R4547&gt;0, M4547&gt;0.3), 1, 0)</f>
        <v>0</v>
      </c>
    </row>
    <row r="4548" spans="1:20" x14ac:dyDescent="0.3">
      <c r="A4548" s="3">
        <f t="shared" si="426"/>
        <v>43290</v>
      </c>
      <c r="B4548">
        <v>7</v>
      </c>
      <c r="C4548">
        <v>9</v>
      </c>
      <c r="D4548">
        <v>11</v>
      </c>
      <c r="E4548">
        <v>1</v>
      </c>
      <c r="F4548" s="1">
        <f>VLOOKUP(A4548,Weather!$A$1:$E$366, 5)</f>
        <v>0.28571428571428376</v>
      </c>
      <c r="G4548" s="1">
        <f>VLOOKUP(D4548, Summer!$A$1:$E$25, 2)</f>
        <v>1497.9516334678001</v>
      </c>
      <c r="H4548" s="1">
        <f>VLOOKUP(D4548, Summer!$A$1:$E$25, 3)</f>
        <v>1079.6213447448599</v>
      </c>
      <c r="I4548" s="1">
        <f>VLOOKUP(D4548, Summer!$A$1:$E$25, 5)</f>
        <v>435.54125021175599</v>
      </c>
      <c r="J4548" s="1">
        <f t="shared" si="427"/>
        <v>1199.1442843799848</v>
      </c>
      <c r="K4548" s="47">
        <f t="shared" si="428"/>
        <v>22.433619897479744</v>
      </c>
      <c r="L4548" s="48">
        <f>Solar!K4565/1000*Variables!$B$3</f>
        <v>27.075900000000004</v>
      </c>
      <c r="M4548">
        <f>IF(E4548=1, VLOOKUP(D4548, Sheet1!$A$2:$C$26, 2), Sheet1!$C$3)</f>
        <v>0.25796000000000002</v>
      </c>
      <c r="N4548" s="1">
        <f>'Electricity Rates'!$J$2</f>
        <v>0.24729999999999999</v>
      </c>
      <c r="O4548" s="145">
        <f>L4548-K4548</f>
        <v>4.6422801025202602</v>
      </c>
      <c r="P4548">
        <f t="shared" si="429"/>
        <v>5.5478342006467409</v>
      </c>
      <c r="Q4548">
        <f>IF(O4548&gt;0, IF(Q4547+O4548*Variables!$B$5&lt;Variables!$B$4, Q4547+O4548*Variables!$B$5, Variables!$B$4), IF(Q4547&gt;-O4548, Q4547+O4548/Variables!$B$5, 0))</f>
        <v>18.411951262729779</v>
      </c>
      <c r="R4548">
        <f>IF(O4548&gt;0, 0, IF(Q4547&gt;-O4548, 0, -O4548 - Q4547*Variables!$B$5))</f>
        <v>0</v>
      </c>
      <c r="S4548">
        <f t="shared" si="430"/>
        <v>0</v>
      </c>
      <c r="T4548">
        <f t="shared" si="431"/>
        <v>0</v>
      </c>
    </row>
    <row r="4549" spans="1:20" x14ac:dyDescent="0.3">
      <c r="A4549" s="3">
        <f t="shared" si="426"/>
        <v>43290</v>
      </c>
      <c r="B4549">
        <v>7</v>
      </c>
      <c r="C4549">
        <v>9</v>
      </c>
      <c r="D4549">
        <v>12</v>
      </c>
      <c r="E4549">
        <v>1</v>
      </c>
      <c r="F4549" s="1">
        <f>VLOOKUP(A4549,Weather!$A$1:$E$366, 5)</f>
        <v>0.28571428571428376</v>
      </c>
      <c r="G4549" s="1">
        <f>VLOOKUP(D4549, Summer!$A$1:$E$25, 2)</f>
        <v>1553.30978408544</v>
      </c>
      <c r="H4549" s="1">
        <f>VLOOKUP(D4549, Summer!$A$1:$E$25, 3)</f>
        <v>1117.7462231731799</v>
      </c>
      <c r="I4549" s="1">
        <f>VLOOKUP(D4549, Summer!$A$1:$E$25, 5)</f>
        <v>435.36187980189499</v>
      </c>
      <c r="J4549" s="1">
        <f t="shared" si="427"/>
        <v>1242.1929548623962</v>
      </c>
      <c r="K4549" s="47">
        <f t="shared" si="428"/>
        <v>23.238975452498387</v>
      </c>
      <c r="L4549" s="48">
        <f>Solar!K4566/1000*Variables!$B$3</f>
        <v>36.41545</v>
      </c>
      <c r="M4549">
        <f>IF(E4549=1, VLOOKUP(D4549, Sheet1!$A$2:$C$26, 2), Sheet1!$C$3)</f>
        <v>0.25796000000000002</v>
      </c>
      <c r="N4549" s="1">
        <f>'Electricity Rates'!$J$2</f>
        <v>0.24729999999999999</v>
      </c>
      <c r="O4549" s="145">
        <f>L4549-K4549</f>
        <v>13.176474547501613</v>
      </c>
      <c r="P4549">
        <f t="shared" si="429"/>
        <v>5.7469986294028512</v>
      </c>
      <c r="Q4549">
        <f>IF(O4549&gt;0, IF(Q4548+O4549*Variables!$B$5&lt;Variables!$B$4, Q4548+O4549*Variables!$B$5, Variables!$B$4), IF(Q4548&gt;-O4549, Q4548+O4549/Variables!$B$5, 0))</f>
        <v>30.797837337381296</v>
      </c>
      <c r="R4549">
        <f>IF(O4549&gt;0, 0, IF(Q4548&gt;-O4549, 0, -O4549 - Q4548*Variables!$B$5))</f>
        <v>0</v>
      </c>
      <c r="S4549">
        <f t="shared" si="430"/>
        <v>0</v>
      </c>
      <c r="T4549">
        <f t="shared" si="431"/>
        <v>0</v>
      </c>
    </row>
    <row r="4550" spans="1:20" x14ac:dyDescent="0.3">
      <c r="A4550" s="3">
        <f t="shared" si="426"/>
        <v>43290</v>
      </c>
      <c r="B4550">
        <v>7</v>
      </c>
      <c r="C4550">
        <v>9</v>
      </c>
      <c r="D4550">
        <v>13</v>
      </c>
      <c r="E4550">
        <v>1</v>
      </c>
      <c r="F4550" s="1">
        <f>VLOOKUP(A4550,Weather!$A$1:$E$366, 5)</f>
        <v>0.28571428571428376</v>
      </c>
      <c r="G4550" s="1">
        <f>VLOOKUP(D4550, Summer!$A$1:$E$25, 2)</f>
        <v>1622.5675647430101</v>
      </c>
      <c r="H4550" s="1">
        <f>VLOOKUP(D4550, Summer!$A$1:$E$25, 3)</f>
        <v>1132.28619594112</v>
      </c>
      <c r="I4550" s="1">
        <f>VLOOKUP(D4550, Summer!$A$1:$E$25, 5)</f>
        <v>435.17254436926402</v>
      </c>
      <c r="J4550" s="1">
        <f t="shared" si="427"/>
        <v>1272.3665870273733</v>
      </c>
      <c r="K4550" s="47">
        <f t="shared" si="428"/>
        <v>23.803464483328781</v>
      </c>
      <c r="L4550" s="48">
        <f>Solar!K4567/1000*Variables!$B$3</f>
        <v>34.359349999999999</v>
      </c>
      <c r="M4550">
        <f>IF(E4550=1, VLOOKUP(D4550, Sheet1!$A$2:$C$26, 2), Sheet1!$C$3)</f>
        <v>0.55478000000000005</v>
      </c>
      <c r="N4550" s="1">
        <f>'Electricity Rates'!$J$2</f>
        <v>0.24729999999999999</v>
      </c>
      <c r="O4550" s="145">
        <f>L4550-K4550</f>
        <v>10.555885516671218</v>
      </c>
      <c r="P4550">
        <f t="shared" si="429"/>
        <v>5.8865967667272079</v>
      </c>
      <c r="Q4550">
        <f>IF(O4550&gt;0, IF(Q4549+O4550*Variables!$B$5&lt;Variables!$B$4, Q4549+O4550*Variables!$B$5, Variables!$B$4), IF(Q4549&gt;-O4550, Q4549+O4550/Variables!$B$5, 0))</f>
        <v>40.720369723052244</v>
      </c>
      <c r="R4550">
        <f>IF(O4550&gt;0, 0, IF(Q4549&gt;-O4550, 0, -O4550 - Q4549*Variables!$B$5))</f>
        <v>0</v>
      </c>
      <c r="S4550">
        <f t="shared" si="430"/>
        <v>0</v>
      </c>
      <c r="T4550">
        <f t="shared" si="431"/>
        <v>0</v>
      </c>
    </row>
    <row r="4551" spans="1:20" x14ac:dyDescent="0.3">
      <c r="A4551" s="3">
        <f t="shared" si="426"/>
        <v>43290</v>
      </c>
      <c r="B4551">
        <v>7</v>
      </c>
      <c r="C4551">
        <v>9</v>
      </c>
      <c r="D4551">
        <v>14</v>
      </c>
      <c r="E4551">
        <v>1</v>
      </c>
      <c r="F4551" s="1">
        <f>VLOOKUP(A4551,Weather!$A$1:$E$366, 5)</f>
        <v>0.28571428571428376</v>
      </c>
      <c r="G4551" s="1">
        <f>VLOOKUP(D4551, Summer!$A$1:$E$25, 2)</f>
        <v>1636.26340321468</v>
      </c>
      <c r="H4551" s="1">
        <f>VLOOKUP(D4551, Summer!$A$1:$E$25, 3)</f>
        <v>1156.2601309732199</v>
      </c>
      <c r="I4551" s="1">
        <f>VLOOKUP(D4551, Summer!$A$1:$E$25, 5)</f>
        <v>417.13087064403902</v>
      </c>
      <c r="J4551" s="1">
        <f t="shared" si="427"/>
        <v>1293.4039230422077</v>
      </c>
      <c r="K4551" s="47">
        <f t="shared" si="428"/>
        <v>24.197031467685775</v>
      </c>
      <c r="L4551" s="48">
        <f>Solar!K4568/1000*Variables!$B$3</f>
        <v>34.405900000000003</v>
      </c>
      <c r="M4551">
        <f>IF(E4551=1, VLOOKUP(D4551, Sheet1!$A$2:$C$26, 2), Sheet1!$C$3)</f>
        <v>0.55478000000000005</v>
      </c>
      <c r="N4551" s="1">
        <f>'Electricity Rates'!$J$2</f>
        <v>0.24729999999999999</v>
      </c>
      <c r="O4551" s="145">
        <f>L4551-K4551</f>
        <v>10.208868532314227</v>
      </c>
      <c r="P4551">
        <f t="shared" si="429"/>
        <v>5.983925881958692</v>
      </c>
      <c r="Q4551">
        <f>IF(O4551&gt;0, IF(Q4550+O4551*Variables!$B$5&lt;Variables!$B$4, Q4550+O4551*Variables!$B$5, Variables!$B$4), IF(Q4550&gt;-O4551, Q4550+O4551/Variables!$B$5, 0))</f>
        <v>50.316706143427616</v>
      </c>
      <c r="R4551">
        <f>IF(O4551&gt;0, 0, IF(Q4550&gt;-O4551, 0, -O4551 - Q4550*Variables!$B$5))</f>
        <v>0</v>
      </c>
      <c r="S4551">
        <f t="shared" si="430"/>
        <v>0</v>
      </c>
      <c r="T4551">
        <f t="shared" si="431"/>
        <v>0</v>
      </c>
    </row>
    <row r="4552" spans="1:20" x14ac:dyDescent="0.3">
      <c r="A4552" s="3">
        <f t="shared" si="426"/>
        <v>43290</v>
      </c>
      <c r="B4552">
        <v>7</v>
      </c>
      <c r="C4552">
        <v>9</v>
      </c>
      <c r="D4552">
        <v>15</v>
      </c>
      <c r="E4552">
        <v>1</v>
      </c>
      <c r="F4552" s="1">
        <f>VLOOKUP(A4552,Weather!$A$1:$E$366, 5)</f>
        <v>0.28571428571428376</v>
      </c>
      <c r="G4552" s="1">
        <f>VLOOKUP(D4552, Summer!$A$1:$E$25, 2)</f>
        <v>1589.7727985285201</v>
      </c>
      <c r="H4552" s="1">
        <f>VLOOKUP(D4552, Summer!$A$1:$E$25, 3)</f>
        <v>1137.7596230737599</v>
      </c>
      <c r="I4552" s="1">
        <f>VLOOKUP(D4552, Summer!$A$1:$E$25, 5)</f>
        <v>403.543562097039</v>
      </c>
      <c r="J4552" s="1">
        <f t="shared" si="427"/>
        <v>1266.9062446322619</v>
      </c>
      <c r="K4552" s="47">
        <f t="shared" si="428"/>
        <v>23.701312267454806</v>
      </c>
      <c r="L4552" s="48">
        <f>Solar!K4569/1000*Variables!$B$3</f>
        <v>31.642599999999998</v>
      </c>
      <c r="M4552">
        <f>IF(E4552=1, VLOOKUP(D4552, Sheet1!$A$2:$C$26, 2), Sheet1!$C$3)</f>
        <v>0.55478000000000005</v>
      </c>
      <c r="N4552" s="1">
        <f>'Electricity Rates'!$J$2</f>
        <v>0.24729999999999999</v>
      </c>
      <c r="O4552" s="145">
        <f>L4552-K4552</f>
        <v>7.9412877325451916</v>
      </c>
      <c r="P4552">
        <f t="shared" si="429"/>
        <v>5.861334523741573</v>
      </c>
      <c r="Q4552">
        <f>IF(O4552&gt;0, IF(Q4551+O4552*Variables!$B$5&lt;Variables!$B$4, Q4551+O4552*Variables!$B$5, Variables!$B$4), IF(Q4551&gt;-O4552, Q4551+O4552/Variables!$B$5, 0))</f>
        <v>57.781516612020098</v>
      </c>
      <c r="R4552">
        <f>IF(O4552&gt;0, 0, IF(Q4551&gt;-O4552, 0, -O4552 - Q4551*Variables!$B$5))</f>
        <v>0</v>
      </c>
      <c r="S4552">
        <f t="shared" si="430"/>
        <v>0</v>
      </c>
      <c r="T4552">
        <f t="shared" si="431"/>
        <v>0</v>
      </c>
    </row>
    <row r="4553" spans="1:20" x14ac:dyDescent="0.3">
      <c r="A4553" s="3">
        <f t="shared" si="426"/>
        <v>43290</v>
      </c>
      <c r="B4553">
        <v>7</v>
      </c>
      <c r="C4553">
        <v>9</v>
      </c>
      <c r="D4553">
        <v>16</v>
      </c>
      <c r="E4553">
        <v>1</v>
      </c>
      <c r="F4553" s="1">
        <f>VLOOKUP(A4553,Weather!$A$1:$E$366, 5)</f>
        <v>0.28571428571428376</v>
      </c>
      <c r="G4553" s="1">
        <f>VLOOKUP(D4553, Summer!$A$1:$E$25, 2)</f>
        <v>1459.9523441255701</v>
      </c>
      <c r="H4553" s="1">
        <f>VLOOKUP(D4553, Summer!$A$1:$E$25, 3)</f>
        <v>1006.09479349024</v>
      </c>
      <c r="I4553" s="1">
        <f>VLOOKUP(D4553, Summer!$A$1:$E$25, 5)</f>
        <v>381.04254068220598</v>
      </c>
      <c r="J4553" s="1">
        <f t="shared" si="427"/>
        <v>1135.7683793860479</v>
      </c>
      <c r="K4553" s="47">
        <f t="shared" si="428"/>
        <v>21.247981953979156</v>
      </c>
      <c r="L4553" s="48">
        <f>Solar!K4570/1000*Variables!$B$3</f>
        <v>24.338900000000002</v>
      </c>
      <c r="M4553">
        <f>IF(E4553=1, VLOOKUP(D4553, Sheet1!$A$2:$C$26, 2), Sheet1!$C$3)</f>
        <v>0.55478000000000005</v>
      </c>
      <c r="N4553" s="1">
        <f>'Electricity Rates'!$J$2</f>
        <v>0.24729999999999999</v>
      </c>
      <c r="O4553" s="145">
        <f>L4553-K4553</f>
        <v>3.0909180460208461</v>
      </c>
      <c r="P4553">
        <f t="shared" si="429"/>
        <v>5.2546259372190454</v>
      </c>
      <c r="Q4553">
        <f>IF(O4553&gt;0, IF(Q4552+O4553*Variables!$B$5&lt;Variables!$B$4, Q4552+O4553*Variables!$B$5, Variables!$B$4), IF(Q4552&gt;-O4553, Q4552+O4553/Variables!$B$5, 0))</f>
        <v>60.686979575279693</v>
      </c>
      <c r="R4553">
        <f>IF(O4553&gt;0, 0, IF(Q4552&gt;-O4553, 0, -O4553 - Q4552*Variables!$B$5))</f>
        <v>0</v>
      </c>
      <c r="S4553">
        <f t="shared" si="430"/>
        <v>0</v>
      </c>
      <c r="T4553">
        <f t="shared" si="431"/>
        <v>0</v>
      </c>
    </row>
    <row r="4554" spans="1:20" x14ac:dyDescent="0.3">
      <c r="A4554" s="3">
        <f t="shared" si="426"/>
        <v>43290</v>
      </c>
      <c r="B4554">
        <v>7</v>
      </c>
      <c r="C4554">
        <v>9</v>
      </c>
      <c r="D4554">
        <v>17</v>
      </c>
      <c r="E4554">
        <v>1</v>
      </c>
      <c r="F4554" s="1">
        <f>VLOOKUP(A4554,Weather!$A$1:$E$366, 5)</f>
        <v>0.28571428571428376</v>
      </c>
      <c r="G4554" s="1">
        <f>VLOOKUP(D4554, Summer!$A$1:$E$25, 2)</f>
        <v>1144.9480592772099</v>
      </c>
      <c r="H4554" s="1">
        <f>VLOOKUP(D4554, Summer!$A$1:$E$25, 3)</f>
        <v>808.38142168622596</v>
      </c>
      <c r="I4554" s="1">
        <f>VLOOKUP(D4554, Summer!$A$1:$E$25, 5)</f>
        <v>371.93450987035499</v>
      </c>
      <c r="J4554" s="1">
        <f t="shared" si="427"/>
        <v>904.54331814079217</v>
      </c>
      <c r="K4554" s="47">
        <f t="shared" si="428"/>
        <v>16.922217988528093</v>
      </c>
      <c r="L4554" s="48">
        <f>Solar!K4571/1000*Variables!$B$3</f>
        <v>17.119450000000001</v>
      </c>
      <c r="M4554">
        <f>IF(E4554=1, VLOOKUP(D4554, Sheet1!$A$2:$C$26, 2), Sheet1!$C$3)</f>
        <v>0.55478000000000005</v>
      </c>
      <c r="N4554" s="1">
        <f>'Electricity Rates'!$J$2</f>
        <v>0.24729999999999999</v>
      </c>
      <c r="O4554" s="145">
        <f>L4554-K4554</f>
        <v>0.1972320114719075</v>
      </c>
      <c r="P4554">
        <f t="shared" si="429"/>
        <v>4.1848645085629972</v>
      </c>
      <c r="Q4554">
        <f>IF(O4554&gt;0, IF(Q4553+O4554*Variables!$B$5&lt;Variables!$B$4, Q4553+O4554*Variables!$B$5, Variables!$B$4), IF(Q4553&gt;-O4554, Q4553+O4554/Variables!$B$5, 0))</f>
        <v>60.872377666063286</v>
      </c>
      <c r="R4554">
        <f>IF(O4554&gt;0, 0, IF(Q4553&gt;-O4554, 0, -O4554 - Q4553*Variables!$B$5))</f>
        <v>0</v>
      </c>
      <c r="S4554">
        <f t="shared" si="430"/>
        <v>0</v>
      </c>
      <c r="T4554">
        <f t="shared" si="431"/>
        <v>0</v>
      </c>
    </row>
    <row r="4555" spans="1:20" x14ac:dyDescent="0.3">
      <c r="A4555" s="3">
        <f t="shared" si="426"/>
        <v>43290</v>
      </c>
      <c r="B4555">
        <v>7</v>
      </c>
      <c r="C4555">
        <v>9</v>
      </c>
      <c r="D4555">
        <v>18</v>
      </c>
      <c r="E4555">
        <v>1</v>
      </c>
      <c r="F4555" s="1">
        <f>VLOOKUP(A4555,Weather!$A$1:$E$366, 5)</f>
        <v>0.28571428571428376</v>
      </c>
      <c r="G4555" s="1">
        <f>VLOOKUP(D4555, Summer!$A$1:$E$25, 2)</f>
        <v>769.75210584620504</v>
      </c>
      <c r="H4555" s="1">
        <f>VLOOKUP(D4555, Summer!$A$1:$E$25, 3)</f>
        <v>572.92139445417001</v>
      </c>
      <c r="I4555" s="1">
        <f>VLOOKUP(D4555, Summer!$A$1:$E$25, 5)</f>
        <v>349.41355840998102</v>
      </c>
      <c r="J4555" s="1">
        <f t="shared" si="427"/>
        <v>629.15874056617963</v>
      </c>
      <c r="K4555" s="47">
        <f t="shared" si="428"/>
        <v>11.770316737436245</v>
      </c>
      <c r="L4555" s="48">
        <f>Solar!K4572/1000*Variables!$B$3</f>
        <v>6.9017499999999998</v>
      </c>
      <c r="M4555">
        <f>IF(E4555=1, VLOOKUP(D4555, Sheet1!$A$2:$C$26, 2), Sheet1!$C$3)</f>
        <v>0.55478000000000005</v>
      </c>
      <c r="N4555" s="1">
        <f>'Electricity Rates'!$J$2</f>
        <v>0.24729999999999999</v>
      </c>
      <c r="O4555" s="145">
        <f>L4555-K4555</f>
        <v>-4.8685667374362449</v>
      </c>
      <c r="P4555">
        <f t="shared" si="429"/>
        <v>2.9107993291679835</v>
      </c>
      <c r="Q4555">
        <f>IF(O4555&gt;0, IF(Q4554+O4555*Variables!$B$5&lt;Variables!$B$4, Q4554+O4555*Variables!$B$5, Variables!$B$4), IF(Q4554&gt;-O4555, Q4554+O4555/Variables!$B$5, 0))</f>
        <v>55.693051349641749</v>
      </c>
      <c r="R4555">
        <f>IF(O4555&gt;0, 0, IF(Q4554&gt;-O4555, 0, -O4555 - Q4554*Variables!$B$5))</f>
        <v>0</v>
      </c>
      <c r="S4555">
        <f t="shared" si="430"/>
        <v>0</v>
      </c>
      <c r="T4555">
        <f t="shared" si="431"/>
        <v>0</v>
      </c>
    </row>
    <row r="4556" spans="1:20" x14ac:dyDescent="0.3">
      <c r="A4556" s="3">
        <f t="shared" si="426"/>
        <v>43290</v>
      </c>
      <c r="B4556">
        <v>7</v>
      </c>
      <c r="C4556">
        <v>9</v>
      </c>
      <c r="D4556">
        <v>19</v>
      </c>
      <c r="E4556">
        <v>1</v>
      </c>
      <c r="F4556" s="1">
        <f>VLOOKUP(A4556,Weather!$A$1:$E$366, 5)</f>
        <v>0.28571428571428376</v>
      </c>
      <c r="G4556" s="1">
        <f>VLOOKUP(D4556, Summer!$A$1:$E$25, 2)</f>
        <v>565.86125451999203</v>
      </c>
      <c r="H4556" s="1">
        <f>VLOOKUP(D4556, Summer!$A$1:$E$25, 3)</f>
        <v>365.77406038600299</v>
      </c>
      <c r="I4556" s="1">
        <f>VLOOKUP(D4556, Summer!$A$1:$E$25, 5)</f>
        <v>331.38683221891199</v>
      </c>
      <c r="J4556" s="1">
        <f t="shared" si="427"/>
        <v>422.94183013857088</v>
      </c>
      <c r="K4556" s="47">
        <f t="shared" si="428"/>
        <v>7.9124058544622544</v>
      </c>
      <c r="L4556" s="48">
        <f>Solar!K4573/1000*Variables!$B$3</f>
        <v>2.0452000000000004</v>
      </c>
      <c r="M4556">
        <f>IF(E4556=1, VLOOKUP(D4556, Sheet1!$A$2:$C$26, 2), Sheet1!$C$3)</f>
        <v>0.25796000000000002</v>
      </c>
      <c r="N4556" s="1">
        <f>'Electricity Rates'!$J$2</f>
        <v>0.24729999999999999</v>
      </c>
      <c r="O4556" s="145">
        <f>L4556-K4556</f>
        <v>-5.8672058544622541</v>
      </c>
      <c r="P4556">
        <f t="shared" si="429"/>
        <v>1.9567379678085155</v>
      </c>
      <c r="Q4556">
        <f>IF(O4556&gt;0, IF(Q4555+O4556*Variables!$B$5&lt;Variables!$B$4, Q4555+O4556*Variables!$B$5, Variables!$B$4), IF(Q4555&gt;-O4556, Q4555+O4556/Variables!$B$5, 0))</f>
        <v>49.451342993830842</v>
      </c>
      <c r="R4556">
        <f>IF(O4556&gt;0, 0, IF(Q4555&gt;-O4556, 0, -O4556 - Q4555*Variables!$B$5))</f>
        <v>0</v>
      </c>
      <c r="S4556">
        <f t="shared" si="430"/>
        <v>0</v>
      </c>
      <c r="T4556">
        <f t="shared" si="431"/>
        <v>0</v>
      </c>
    </row>
    <row r="4557" spans="1:20" x14ac:dyDescent="0.3">
      <c r="A4557" s="3">
        <f t="shared" si="426"/>
        <v>43290</v>
      </c>
      <c r="B4557">
        <v>7</v>
      </c>
      <c r="C4557">
        <v>9</v>
      </c>
      <c r="D4557">
        <v>20</v>
      </c>
      <c r="E4557">
        <v>1</v>
      </c>
      <c r="F4557" s="1">
        <f>VLOOKUP(A4557,Weather!$A$1:$E$366, 5)</f>
        <v>0.28571428571428376</v>
      </c>
      <c r="G4557" s="1">
        <f>VLOOKUP(D4557, Summer!$A$1:$E$25, 2)</f>
        <v>459.178981251175</v>
      </c>
      <c r="H4557" s="1">
        <f>VLOOKUP(D4557, Summer!$A$1:$E$25, 3)</f>
        <v>328.41643432967999</v>
      </c>
      <c r="I4557" s="1">
        <f>VLOOKUP(D4557, Summer!$A$1:$E$25, 5)</f>
        <v>326.73316658528501</v>
      </c>
      <c r="J4557" s="1">
        <f t="shared" si="427"/>
        <v>365.77716202153545</v>
      </c>
      <c r="K4557" s="47">
        <f t="shared" si="428"/>
        <v>6.8429678787258981</v>
      </c>
      <c r="L4557" s="48">
        <f>Solar!K4574/1000*Variables!$B$3</f>
        <v>0.16875000000000001</v>
      </c>
      <c r="M4557">
        <f>IF(E4557=1, VLOOKUP(D4557, Sheet1!$A$2:$C$26, 2), Sheet1!$C$3)</f>
        <v>0.25796000000000002</v>
      </c>
      <c r="N4557" s="1">
        <f>'Electricity Rates'!$J$2</f>
        <v>0.24729999999999999</v>
      </c>
      <c r="O4557" s="145">
        <f>L4557-K4557</f>
        <v>-6.6742178787258979</v>
      </c>
      <c r="P4557">
        <f t="shared" si="429"/>
        <v>1.6922659564089146</v>
      </c>
      <c r="Q4557">
        <f>IF(O4557&gt;0, IF(Q4556+O4557*Variables!$B$5&lt;Variables!$B$4, Q4556+O4557*Variables!$B$5, Variables!$B$4), IF(Q4556&gt;-O4557, Q4556+O4557/Variables!$B$5, 0))</f>
        <v>42.351111207952229</v>
      </c>
      <c r="R4557">
        <f>IF(O4557&gt;0, 0, IF(Q4556&gt;-O4557, 0, -O4557 - Q4556*Variables!$B$5))</f>
        <v>0</v>
      </c>
      <c r="S4557">
        <f t="shared" si="430"/>
        <v>0</v>
      </c>
      <c r="T4557">
        <f t="shared" si="431"/>
        <v>0</v>
      </c>
    </row>
    <row r="4558" spans="1:20" x14ac:dyDescent="0.3">
      <c r="A4558" s="3">
        <f t="shared" si="426"/>
        <v>43290</v>
      </c>
      <c r="B4558">
        <v>7</v>
      </c>
      <c r="C4558">
        <v>9</v>
      </c>
      <c r="D4558">
        <v>21</v>
      </c>
      <c r="E4558">
        <v>1</v>
      </c>
      <c r="F4558" s="1">
        <f>VLOOKUP(A4558,Weather!$A$1:$E$366, 5)</f>
        <v>0.28571428571428376</v>
      </c>
      <c r="G4558" s="1">
        <f>VLOOKUP(D4558, Summer!$A$1:$E$25, 2)</f>
        <v>403.43414919632897</v>
      </c>
      <c r="H4558" s="1">
        <f>VLOOKUP(D4558, Summer!$A$1:$E$25, 3)</f>
        <v>305.25297715532997</v>
      </c>
      <c r="I4558" s="1">
        <f>VLOOKUP(D4558, Summer!$A$1:$E$25, 5)</f>
        <v>313.15582306105603</v>
      </c>
      <c r="J4558" s="1">
        <f t="shared" si="427"/>
        <v>333.30474059561521</v>
      </c>
      <c r="K4558" s="47">
        <f t="shared" si="428"/>
        <v>6.2354730435263734</v>
      </c>
      <c r="L4558" s="48">
        <f>Solar!K4575/1000*Variables!$B$3</f>
        <v>0</v>
      </c>
      <c r="M4558">
        <f>IF(E4558=1, VLOOKUP(D4558, Sheet1!$A$2:$C$26, 2), Sheet1!$C$3)</f>
        <v>0.25796000000000002</v>
      </c>
      <c r="N4558" s="1">
        <f>'Electricity Rates'!$J$2</f>
        <v>0.24729999999999999</v>
      </c>
      <c r="O4558" s="145">
        <f>L4558-K4558</f>
        <v>-6.2354730435263734</v>
      </c>
      <c r="P4558">
        <f t="shared" si="429"/>
        <v>1.5420324836640722</v>
      </c>
      <c r="Q4558">
        <f>IF(O4558&gt;0, IF(Q4557+O4558*Variables!$B$5&lt;Variables!$B$4, Q4557+O4558*Variables!$B$5, Variables!$B$4), IF(Q4557&gt;-O4558, Q4557+O4558/Variables!$B$5, 0))</f>
        <v>35.717629246753958</v>
      </c>
      <c r="R4558">
        <f>IF(O4558&gt;0, 0, IF(Q4557&gt;-O4558, 0, -O4558 - Q4557*Variables!$B$5))</f>
        <v>0</v>
      </c>
      <c r="S4558">
        <f t="shared" si="430"/>
        <v>0</v>
      </c>
      <c r="T4558">
        <f t="shared" si="431"/>
        <v>0</v>
      </c>
    </row>
    <row r="4559" spans="1:20" x14ac:dyDescent="0.3">
      <c r="A4559" s="3">
        <f t="shared" si="426"/>
        <v>43290</v>
      </c>
      <c r="B4559">
        <v>7</v>
      </c>
      <c r="C4559">
        <v>9</v>
      </c>
      <c r="D4559">
        <v>22</v>
      </c>
      <c r="E4559">
        <v>1</v>
      </c>
      <c r="F4559" s="1">
        <f>VLOOKUP(A4559,Weather!$A$1:$E$366, 5)</f>
        <v>0.28571428571428376</v>
      </c>
      <c r="G4559" s="1">
        <f>VLOOKUP(D4559, Summer!$A$1:$E$25, 2)</f>
        <v>366.19777187885302</v>
      </c>
      <c r="H4559" s="1">
        <f>VLOOKUP(D4559, Summer!$A$1:$E$25, 3)</f>
        <v>263.18917633836901</v>
      </c>
      <c r="I4559" s="1">
        <f>VLOOKUP(D4559, Summer!$A$1:$E$25, 5)</f>
        <v>295.10418431306101</v>
      </c>
      <c r="J4559" s="1">
        <f t="shared" si="427"/>
        <v>292.62020363564994</v>
      </c>
      <c r="K4559" s="47">
        <f t="shared" si="428"/>
        <v>5.4743457548809218</v>
      </c>
      <c r="L4559" s="48">
        <f>Solar!K4576/1000*Variables!$B$3</f>
        <v>0</v>
      </c>
      <c r="M4559">
        <f>IF(E4559=1, VLOOKUP(D4559, Sheet1!$A$2:$C$26, 2), Sheet1!$C$3)</f>
        <v>0.18637999999999999</v>
      </c>
      <c r="N4559" s="1">
        <f>'Electricity Rates'!$J$2</f>
        <v>0.24729999999999999</v>
      </c>
      <c r="O4559" s="145">
        <f>L4559-K4559</f>
        <v>-5.4743457548809218</v>
      </c>
      <c r="P4559">
        <f t="shared" si="429"/>
        <v>1.353805705182052</v>
      </c>
      <c r="Q4559">
        <f>IF(O4559&gt;0, IF(Q4558+O4559*Variables!$B$5&lt;Variables!$B$4, Q4558+O4559*Variables!$B$5, Variables!$B$4), IF(Q4558&gt;-O4559, Q4558+O4559/Variables!$B$5, 0))</f>
        <v>29.893857167093401</v>
      </c>
      <c r="R4559">
        <f>IF(O4559&gt;0, 0, IF(Q4558&gt;-O4559, 0, -O4559 - Q4558*Variables!$B$5))</f>
        <v>0</v>
      </c>
      <c r="S4559">
        <f t="shared" si="430"/>
        <v>0</v>
      </c>
      <c r="T4559">
        <f t="shared" si="431"/>
        <v>0</v>
      </c>
    </row>
    <row r="4560" spans="1:20" x14ac:dyDescent="0.3">
      <c r="A4560" s="3">
        <f t="shared" si="426"/>
        <v>43290</v>
      </c>
      <c r="B4560">
        <v>7</v>
      </c>
      <c r="C4560">
        <v>9</v>
      </c>
      <c r="D4560">
        <v>23</v>
      </c>
      <c r="E4560">
        <v>1</v>
      </c>
      <c r="F4560" s="1">
        <f>VLOOKUP(A4560,Weather!$A$1:$E$366, 5)</f>
        <v>0.28571428571428376</v>
      </c>
      <c r="G4560" s="1">
        <f>VLOOKUP(D4560, Summer!$A$1:$E$25, 2)</f>
        <v>342.86102460129899</v>
      </c>
      <c r="H4560" s="1">
        <f>VLOOKUP(D4560, Summer!$A$1:$E$25, 3)</f>
        <v>273.02297434567402</v>
      </c>
      <c r="I4560" s="1">
        <f>VLOOKUP(D4560, Summer!$A$1:$E$25, 5)</f>
        <v>281.53182330021599</v>
      </c>
      <c r="J4560" s="1">
        <f t="shared" si="427"/>
        <v>292.97670299013816</v>
      </c>
      <c r="K4560" s="47">
        <f t="shared" si="428"/>
        <v>5.4810151533148401</v>
      </c>
      <c r="L4560" s="48">
        <f>Solar!K4577/1000*Variables!$B$3</f>
        <v>0</v>
      </c>
      <c r="M4560">
        <f>IF(E4560=1, VLOOKUP(D4560, Sheet1!$A$2:$C$26, 2), Sheet1!$C$3)</f>
        <v>0.18637999999999999</v>
      </c>
      <c r="N4560" s="1">
        <f>'Electricity Rates'!$J$2</f>
        <v>0.24729999999999999</v>
      </c>
      <c r="O4560" s="145">
        <f>L4560-K4560</f>
        <v>-5.4810151533148401</v>
      </c>
      <c r="P4560">
        <f t="shared" si="429"/>
        <v>1.35545504741476</v>
      </c>
      <c r="Q4560">
        <f>IF(O4560&gt;0, IF(Q4559+O4560*Variables!$B$5&lt;Variables!$B$4, Q4559+O4560*Variables!$B$5, Variables!$B$4), IF(Q4559&gt;-O4560, Q4559+O4560/Variables!$B$5, 0))</f>
        <v>24.062989982715912</v>
      </c>
      <c r="R4560">
        <f>IF(O4560&gt;0, 0, IF(Q4559&gt;-O4560, 0, -O4560 - Q4559*Variables!$B$5))</f>
        <v>0</v>
      </c>
      <c r="S4560">
        <f t="shared" si="430"/>
        <v>0</v>
      </c>
      <c r="T4560">
        <f t="shared" si="431"/>
        <v>0</v>
      </c>
    </row>
    <row r="4561" spans="1:20" x14ac:dyDescent="0.3">
      <c r="A4561" s="3">
        <f t="shared" si="426"/>
        <v>43290</v>
      </c>
      <c r="B4561">
        <v>7</v>
      </c>
      <c r="C4561">
        <v>9</v>
      </c>
      <c r="D4561">
        <v>24</v>
      </c>
      <c r="E4561">
        <v>1</v>
      </c>
      <c r="F4561" s="1">
        <f>VLOOKUP(A4561,Weather!$A$1:$E$366, 5)</f>
        <v>0.28571428571428376</v>
      </c>
      <c r="G4561" s="1">
        <f>VLOOKUP(D4561, Summer!$A$1:$E$25, 2)</f>
        <v>310.26482453023402</v>
      </c>
      <c r="H4561" s="1">
        <f>VLOOKUP(D4561, Summer!$A$1:$E$25, 3)</f>
        <v>259.09090909090901</v>
      </c>
      <c r="I4561" s="1">
        <f>VLOOKUP(D4561, Summer!$A$1:$E$25, 5)</f>
        <v>276.86321013243497</v>
      </c>
      <c r="J4561" s="1">
        <f t="shared" si="427"/>
        <v>273.71202778785891</v>
      </c>
      <c r="K4561" s="47">
        <f t="shared" si="428"/>
        <v>5.1206111497550912</v>
      </c>
      <c r="L4561" s="48">
        <f>Solar!K4578/1000*Variables!$B$3</f>
        <v>0</v>
      </c>
      <c r="M4561">
        <f>IF(E4561=1, VLOOKUP(D4561, Sheet1!$A$2:$C$26, 2), Sheet1!$C$3)</f>
        <v>0.18637999999999999</v>
      </c>
      <c r="N4561" s="1">
        <f>'Electricity Rates'!$J$2</f>
        <v>0.24729999999999999</v>
      </c>
      <c r="O4561" s="145">
        <f>L4561-K4561</f>
        <v>-5.1206111497550912</v>
      </c>
      <c r="P4561">
        <f t="shared" si="429"/>
        <v>1.266327137334434</v>
      </c>
      <c r="Q4561">
        <f>IF(O4561&gt;0, IF(Q4560+O4561*Variables!$B$5&lt;Variables!$B$4, Q4560+O4561*Variables!$B$5, Variables!$B$4), IF(Q4560&gt;-O4561, Q4560+O4561/Variables!$B$5, 0))</f>
        <v>18.615531312763686</v>
      </c>
      <c r="R4561">
        <f>IF(O4561&gt;0, 0, IF(Q4560&gt;-O4561, 0, -O4561 - Q4560*Variables!$B$5))</f>
        <v>0</v>
      </c>
      <c r="S4561">
        <f t="shared" si="430"/>
        <v>0</v>
      </c>
      <c r="T4561">
        <f t="shared" si="431"/>
        <v>0</v>
      </c>
    </row>
    <row r="4562" spans="1:20" x14ac:dyDescent="0.3">
      <c r="A4562" s="3">
        <f t="shared" si="426"/>
        <v>43291</v>
      </c>
      <c r="B4562">
        <v>7</v>
      </c>
      <c r="C4562">
        <v>10</v>
      </c>
      <c r="D4562">
        <v>1</v>
      </c>
      <c r="E4562">
        <v>1</v>
      </c>
      <c r="F4562" s="1">
        <f>VLOOKUP(A4562,Weather!$A$1:$E$366, 5)</f>
        <v>0.28571428571428376</v>
      </c>
      <c r="G4562" s="1">
        <f>VLOOKUP(D4562, Summer!$A$1:$E$25, 2)</f>
        <v>305.44698283970399</v>
      </c>
      <c r="H4562" s="1">
        <f>VLOOKUP(D4562, Summer!$A$1:$E$25, 3)</f>
        <v>264.36707082495798</v>
      </c>
      <c r="I4562" s="1">
        <f>VLOOKUP(D4562, Summer!$A$1:$E$25, 5)</f>
        <v>276.703769768114</v>
      </c>
      <c r="J4562" s="1">
        <f t="shared" si="427"/>
        <v>276.10418854345676</v>
      </c>
      <c r="K4562" s="47">
        <f t="shared" si="428"/>
        <v>5.1653637502751346</v>
      </c>
      <c r="L4562" s="48">
        <f>Solar!K4579/1000*Variables!$B$3</f>
        <v>0</v>
      </c>
      <c r="M4562">
        <f>IF(E4562=1, VLOOKUP(D4562, Sheet1!$A$2:$C$26, 2), Sheet1!$C$3)</f>
        <v>0.18637999999999999</v>
      </c>
      <c r="N4562" s="1">
        <f>'Electricity Rates'!$J$2</f>
        <v>0.24729999999999999</v>
      </c>
      <c r="O4562" s="145">
        <f>L4562-K4562</f>
        <v>-5.1653637502751346</v>
      </c>
      <c r="P4562">
        <f t="shared" si="429"/>
        <v>1.2773944554430408</v>
      </c>
      <c r="Q4562">
        <f>IF(O4562&gt;0, IF(Q4561+O4562*Variables!$B$5&lt;Variables!$B$4, Q4561+O4562*Variables!$B$5, Variables!$B$4), IF(Q4561&gt;-O4562, Q4561+O4562/Variables!$B$5, 0))</f>
        <v>13.120463493322053</v>
      </c>
      <c r="R4562">
        <f>IF(O4562&gt;0, 0, IF(Q4561&gt;-O4562, 0, -O4562 - Q4561*Variables!$B$5))</f>
        <v>0</v>
      </c>
      <c r="S4562">
        <f t="shared" si="430"/>
        <v>0</v>
      </c>
      <c r="T4562">
        <f t="shared" si="431"/>
        <v>0</v>
      </c>
    </row>
    <row r="4563" spans="1:20" x14ac:dyDescent="0.3">
      <c r="A4563" s="3">
        <f t="shared" si="426"/>
        <v>43291</v>
      </c>
      <c r="B4563">
        <v>7</v>
      </c>
      <c r="C4563">
        <v>10</v>
      </c>
      <c r="D4563">
        <v>2</v>
      </c>
      <c r="E4563">
        <v>1</v>
      </c>
      <c r="F4563" s="1">
        <f>VLOOKUP(A4563,Weather!$A$1:$E$366, 5)</f>
        <v>0.28571428571428376</v>
      </c>
      <c r="G4563" s="1">
        <f>VLOOKUP(D4563, Summer!$A$1:$E$25, 2)</f>
        <v>286.71906025959902</v>
      </c>
      <c r="H4563" s="1">
        <f>VLOOKUP(D4563, Summer!$A$1:$E$25, 3)</f>
        <v>260.03911906460002</v>
      </c>
      <c r="I4563" s="1">
        <f>VLOOKUP(D4563, Summer!$A$1:$E$25, 5)</f>
        <v>276.50446931271199</v>
      </c>
      <c r="J4563" s="1">
        <f t="shared" si="427"/>
        <v>267.66195940602825</v>
      </c>
      <c r="K4563" s="47">
        <f t="shared" si="428"/>
        <v>5.0074263260439693</v>
      </c>
      <c r="L4563" s="48">
        <f>Solar!K4580/1000*Variables!$B$3</f>
        <v>0</v>
      </c>
      <c r="M4563">
        <f>IF(E4563=1, VLOOKUP(D4563, Sheet1!$A$2:$C$26, 2), Sheet1!$C$3)</f>
        <v>0.18637999999999999</v>
      </c>
      <c r="N4563" s="1">
        <f>'Electricity Rates'!$J$2</f>
        <v>0.24729999999999999</v>
      </c>
      <c r="O4563" s="145">
        <f>L4563-K4563</f>
        <v>-5.0074263260439693</v>
      </c>
      <c r="P4563">
        <f t="shared" si="429"/>
        <v>1.2383365304306735</v>
      </c>
      <c r="Q4563">
        <f>IF(O4563&gt;0, IF(Q4562+O4563*Variables!$B$5&lt;Variables!$B$4, Q4562+O4563*Variables!$B$5, Variables!$B$4), IF(Q4562&gt;-O4563, Q4562+O4563/Variables!$B$5, 0))</f>
        <v>7.7934142102965529</v>
      </c>
      <c r="R4563">
        <f>IF(O4563&gt;0, 0, IF(Q4562&gt;-O4563, 0, -O4563 - Q4562*Variables!$B$5))</f>
        <v>0</v>
      </c>
      <c r="S4563">
        <f t="shared" si="430"/>
        <v>0</v>
      </c>
      <c r="T4563">
        <f t="shared" si="431"/>
        <v>0</v>
      </c>
    </row>
    <row r="4564" spans="1:20" x14ac:dyDescent="0.3">
      <c r="A4564" s="3">
        <f t="shared" si="426"/>
        <v>43291</v>
      </c>
      <c r="B4564">
        <v>7</v>
      </c>
      <c r="C4564">
        <v>10</v>
      </c>
      <c r="D4564">
        <v>3</v>
      </c>
      <c r="E4564">
        <v>1</v>
      </c>
      <c r="F4564" s="1">
        <f>VLOOKUP(A4564,Weather!$A$1:$E$366, 5)</f>
        <v>0.28571428571428376</v>
      </c>
      <c r="G4564" s="1">
        <f>VLOOKUP(D4564, Summer!$A$1:$E$25, 2)</f>
        <v>272.63131492590298</v>
      </c>
      <c r="H4564" s="1">
        <f>VLOOKUP(D4564, Summer!$A$1:$E$25, 3)</f>
        <v>241.571030279452</v>
      </c>
      <c r="I4564" s="1">
        <f>VLOOKUP(D4564, Summer!$A$1:$E$25, 5)</f>
        <v>276.33008141423602</v>
      </c>
      <c r="J4564" s="1">
        <f t="shared" si="427"/>
        <v>250.44539732129508</v>
      </c>
      <c r="K4564" s="47">
        <f t="shared" si="428"/>
        <v>4.6853384715786781</v>
      </c>
      <c r="L4564" s="48">
        <f>Solar!K4581/1000*Variables!$B$3</f>
        <v>0</v>
      </c>
      <c r="M4564">
        <f>IF(E4564=1, VLOOKUP(D4564, Sheet1!$A$2:$C$26, 2), Sheet1!$C$3)</f>
        <v>0.18637999999999999</v>
      </c>
      <c r="N4564" s="1">
        <f>'Electricity Rates'!$J$2</f>
        <v>0.24729999999999999</v>
      </c>
      <c r="O4564" s="145">
        <f>L4564-K4564</f>
        <v>-4.6853384715786781</v>
      </c>
      <c r="P4564">
        <f t="shared" si="429"/>
        <v>1.1586842040214071</v>
      </c>
      <c r="Q4564">
        <f>IF(O4564&gt;0, IF(Q4563+O4564*Variables!$B$5&lt;Variables!$B$4, Q4563+O4564*Variables!$B$5, Variables!$B$4), IF(Q4563&gt;-O4564, Q4563+O4564/Variables!$B$5, 0))</f>
        <v>2.8090115809575336</v>
      </c>
      <c r="R4564">
        <f>IF(O4564&gt;0, 0, IF(Q4563&gt;-O4564, 0, -O4564 - Q4563*Variables!$B$5))</f>
        <v>0</v>
      </c>
      <c r="S4564">
        <f t="shared" si="430"/>
        <v>0</v>
      </c>
      <c r="T4564">
        <f t="shared" si="431"/>
        <v>0</v>
      </c>
    </row>
    <row r="4565" spans="1:20" x14ac:dyDescent="0.3">
      <c r="A4565" s="3">
        <f t="shared" si="426"/>
        <v>43291</v>
      </c>
      <c r="B4565">
        <v>7</v>
      </c>
      <c r="C4565">
        <v>10</v>
      </c>
      <c r="D4565">
        <v>4</v>
      </c>
      <c r="E4565">
        <v>1</v>
      </c>
      <c r="F4565" s="1">
        <f>VLOOKUP(A4565,Weather!$A$1:$E$366, 5)</f>
        <v>0.28571428571428376</v>
      </c>
      <c r="G4565" s="1">
        <f>VLOOKUP(D4565, Summer!$A$1:$E$25, 2)</f>
        <v>286.33237882239803</v>
      </c>
      <c r="H4565" s="1">
        <f>VLOOKUP(D4565, Summer!$A$1:$E$25, 3)</f>
        <v>256.10019667595998</v>
      </c>
      <c r="I4565" s="1">
        <f>VLOOKUP(D4565, Summer!$A$1:$E$25, 5)</f>
        <v>276.13078095883401</v>
      </c>
      <c r="J4565" s="1">
        <f t="shared" si="427"/>
        <v>264.73796300351364</v>
      </c>
      <c r="K4565" s="47">
        <f t="shared" si="428"/>
        <v>4.9527241315457253</v>
      </c>
      <c r="L4565" s="48">
        <f>Solar!K4582/1000*Variables!$B$3</f>
        <v>0</v>
      </c>
      <c r="M4565">
        <f>IF(E4565=1, VLOOKUP(D4565, Sheet1!$A$2:$C$26, 2), Sheet1!$C$3)</f>
        <v>0.18637999999999999</v>
      </c>
      <c r="N4565" s="1">
        <f>'Electricity Rates'!$J$2</f>
        <v>0.24729999999999999</v>
      </c>
      <c r="O4565" s="145">
        <f>L4565-K4565</f>
        <v>-4.9527241315457253</v>
      </c>
      <c r="P4565">
        <f t="shared" si="429"/>
        <v>1.2248086777312579</v>
      </c>
      <c r="Q4565">
        <f>IF(O4565&gt;0, IF(Q4564+O4565*Variables!$B$5&lt;Variables!$B$4, Q4564+O4565*Variables!$B$5, Variables!$B$4), IF(Q4564&gt;-O4565, Q4564+O4565/Variables!$B$5, 0))</f>
        <v>0</v>
      </c>
      <c r="R4565">
        <f>IF(O4565&gt;0, 0, IF(Q4564&gt;-O4565, 0, -O4565 - Q4564*Variables!$B$5))</f>
        <v>2.3122532454456439</v>
      </c>
      <c r="S4565">
        <f t="shared" si="430"/>
        <v>0.43095775988615909</v>
      </c>
      <c r="T4565">
        <f t="shared" si="431"/>
        <v>0</v>
      </c>
    </row>
    <row r="4566" spans="1:20" x14ac:dyDescent="0.3">
      <c r="A4566" s="3">
        <f t="shared" si="426"/>
        <v>43291</v>
      </c>
      <c r="B4566">
        <v>7</v>
      </c>
      <c r="C4566">
        <v>10</v>
      </c>
      <c r="D4566">
        <v>5</v>
      </c>
      <c r="E4566">
        <v>1</v>
      </c>
      <c r="F4566" s="1">
        <f>VLOOKUP(A4566,Weather!$A$1:$E$366, 5)</f>
        <v>0.28571428571428376</v>
      </c>
      <c r="G4566" s="1">
        <f>VLOOKUP(D4566, Summer!$A$1:$E$25, 2)</f>
        <v>323.19252555232703</v>
      </c>
      <c r="H4566" s="1">
        <f>VLOOKUP(D4566, Summer!$A$1:$E$25, 3)</f>
        <v>290.90909090909099</v>
      </c>
      <c r="I4566" s="1">
        <f>VLOOKUP(D4566, Summer!$A$1:$E$25, 5)</f>
        <v>275.93148050343302</v>
      </c>
      <c r="J4566" s="1">
        <f t="shared" si="427"/>
        <v>300.13292937858694</v>
      </c>
      <c r="K4566" s="47">
        <f t="shared" si="428"/>
        <v>5.6148940074193581</v>
      </c>
      <c r="L4566" s="48">
        <f>Solar!K4583/1000*Variables!$B$3</f>
        <v>0</v>
      </c>
      <c r="M4566">
        <f>IF(E4566=1, VLOOKUP(D4566, Sheet1!$A$2:$C$26, 2), Sheet1!$C$3)</f>
        <v>0.18637999999999999</v>
      </c>
      <c r="N4566" s="1">
        <f>'Electricity Rates'!$J$2</f>
        <v>0.24729999999999999</v>
      </c>
      <c r="O4566" s="145">
        <f>L4566-K4566</f>
        <v>-5.6148940074193581</v>
      </c>
      <c r="P4566">
        <f t="shared" si="429"/>
        <v>1.3885632880348071</v>
      </c>
      <c r="Q4566">
        <f>IF(O4566&gt;0, IF(Q4565+O4566*Variables!$B$5&lt;Variables!$B$4, Q4565+O4566*Variables!$B$5, Variables!$B$4), IF(Q4565&gt;-O4566, Q4565+O4566/Variables!$B$5, 0))</f>
        <v>0</v>
      </c>
      <c r="R4566">
        <f>IF(O4566&gt;0, 0, IF(Q4565&gt;-O4566, 0, -O4566 - Q4565*Variables!$B$5))</f>
        <v>5.6148940074193581</v>
      </c>
      <c r="S4566">
        <f t="shared" si="430"/>
        <v>1.04650394510282</v>
      </c>
      <c r="T4566">
        <f t="shared" si="431"/>
        <v>0</v>
      </c>
    </row>
    <row r="4567" spans="1:20" x14ac:dyDescent="0.3">
      <c r="A4567" s="3">
        <f t="shared" si="426"/>
        <v>43291</v>
      </c>
      <c r="B4567">
        <v>7</v>
      </c>
      <c r="C4567">
        <v>10</v>
      </c>
      <c r="D4567">
        <v>6</v>
      </c>
      <c r="E4567">
        <v>1</v>
      </c>
      <c r="F4567" s="1">
        <f>VLOOKUP(A4567,Weather!$A$1:$E$366, 5)</f>
        <v>0.28571428571428376</v>
      </c>
      <c r="G4567" s="1">
        <f>VLOOKUP(D4567, Summer!$A$1:$E$25, 2)</f>
        <v>420.20776289112302</v>
      </c>
      <c r="H4567" s="1">
        <f>VLOOKUP(D4567, Summer!$A$1:$E$25, 3)</f>
        <v>354.54545454545399</v>
      </c>
      <c r="I4567" s="1">
        <f>VLOOKUP(D4567, Summer!$A$1:$E$25, 5)</f>
        <v>244.50179868660999</v>
      </c>
      <c r="J4567" s="1">
        <f t="shared" si="427"/>
        <v>373.30611407278786</v>
      </c>
      <c r="K4567" s="47">
        <f t="shared" si="428"/>
        <v>6.9838196934276446</v>
      </c>
      <c r="L4567" s="48">
        <f>Solar!K4584/1000*Variables!$B$3</f>
        <v>0.43559999999999999</v>
      </c>
      <c r="M4567">
        <f>IF(E4567=1, VLOOKUP(D4567, Sheet1!$A$2:$C$26, 2), Sheet1!$C$3)</f>
        <v>0.18637999999999999</v>
      </c>
      <c r="N4567" s="1">
        <f>'Electricity Rates'!$J$2</f>
        <v>0.24729999999999999</v>
      </c>
      <c r="O4567" s="145">
        <f>L4567-K4567</f>
        <v>-6.5482196934276446</v>
      </c>
      <c r="P4567">
        <f t="shared" si="429"/>
        <v>1.7270986101846564</v>
      </c>
      <c r="Q4567">
        <f>IF(O4567&gt;0, IF(Q4566+O4567*Variables!$B$5&lt;Variables!$B$4, Q4566+O4567*Variables!$B$5, Variables!$B$4), IF(Q4566&gt;-O4567, Q4566+O4567/Variables!$B$5, 0))</f>
        <v>0</v>
      </c>
      <c r="R4567">
        <f>IF(O4567&gt;0, 0, IF(Q4566&gt;-O4567, 0, -O4567 - Q4566*Variables!$B$5))</f>
        <v>6.5482196934276446</v>
      </c>
      <c r="S4567">
        <f t="shared" si="430"/>
        <v>1.2204571864610443</v>
      </c>
      <c r="T4567">
        <f t="shared" si="431"/>
        <v>0</v>
      </c>
    </row>
    <row r="4568" spans="1:20" x14ac:dyDescent="0.3">
      <c r="A4568" s="3">
        <f t="shared" si="426"/>
        <v>43291</v>
      </c>
      <c r="B4568">
        <v>7</v>
      </c>
      <c r="C4568">
        <v>10</v>
      </c>
      <c r="D4568">
        <v>7</v>
      </c>
      <c r="E4568">
        <v>1</v>
      </c>
      <c r="F4568" s="1">
        <f>VLOOKUP(A4568,Weather!$A$1:$E$366, 5)</f>
        <v>0.28571428571428376</v>
      </c>
      <c r="G4568" s="1">
        <f>VLOOKUP(D4568, Summer!$A$1:$E$25, 2)</f>
        <v>767.23345107957198</v>
      </c>
      <c r="H4568" s="1">
        <f>VLOOKUP(D4568, Summer!$A$1:$E$25, 3)</f>
        <v>587.45596403639502</v>
      </c>
      <c r="I4568" s="1">
        <f>VLOOKUP(D4568, Summer!$A$1:$E$25, 5)</f>
        <v>275.57273968370998</v>
      </c>
      <c r="J4568" s="1">
        <f t="shared" si="427"/>
        <v>638.8209603344452</v>
      </c>
      <c r="K4568" s="47">
        <f t="shared" si="428"/>
        <v>11.951077775512044</v>
      </c>
      <c r="L4568" s="48">
        <f>Solar!K4585/1000*Variables!$B$3</f>
        <v>2.1681499999999998</v>
      </c>
      <c r="M4568">
        <f>IF(E4568=1, VLOOKUP(D4568, Sheet1!$A$2:$C$26, 2), Sheet1!$C$3)</f>
        <v>0.18637999999999999</v>
      </c>
      <c r="N4568" s="1">
        <f>'Electricity Rates'!$J$2</f>
        <v>0.24729999999999999</v>
      </c>
      <c r="O4568" s="145">
        <f>L4568-K4568</f>
        <v>-9.782927775512043</v>
      </c>
      <c r="P4568">
        <f t="shared" si="429"/>
        <v>2.9555015338841284</v>
      </c>
      <c r="Q4568">
        <f>IF(O4568&gt;0, IF(Q4567+O4568*Variables!$B$5&lt;Variables!$B$4, Q4567+O4568*Variables!$B$5, Variables!$B$4), IF(Q4567&gt;-O4568, Q4567+O4568/Variables!$B$5, 0))</f>
        <v>0</v>
      </c>
      <c r="R4568">
        <f>IF(O4568&gt;0, 0, IF(Q4567&gt;-O4568, 0, -O4568 - Q4567*Variables!$B$5))</f>
        <v>9.782927775512043</v>
      </c>
      <c r="S4568">
        <f t="shared" si="430"/>
        <v>1.8233420787999344</v>
      </c>
      <c r="T4568">
        <f t="shared" si="431"/>
        <v>0</v>
      </c>
    </row>
    <row r="4569" spans="1:20" x14ac:dyDescent="0.3">
      <c r="A4569" s="3">
        <f t="shared" si="426"/>
        <v>43291</v>
      </c>
      <c r="B4569">
        <v>7</v>
      </c>
      <c r="C4569">
        <v>10</v>
      </c>
      <c r="D4569">
        <v>8</v>
      </c>
      <c r="E4569">
        <v>1</v>
      </c>
      <c r="F4569" s="1">
        <f>VLOOKUP(A4569,Weather!$A$1:$E$366, 5)</f>
        <v>0.28571428571428376</v>
      </c>
      <c r="G4569" s="1">
        <f>VLOOKUP(D4569, Summer!$A$1:$E$25, 2)</f>
        <v>1109.6398637209199</v>
      </c>
      <c r="H4569" s="1">
        <f>VLOOKUP(D4569, Summer!$A$1:$E$25, 3)</f>
        <v>814.26008774773595</v>
      </c>
      <c r="I4569" s="1">
        <f>VLOOKUP(D4569, Summer!$A$1:$E$25, 5)</f>
        <v>328.96533168578299</v>
      </c>
      <c r="J4569" s="1">
        <f t="shared" si="427"/>
        <v>898.65430945435935</v>
      </c>
      <c r="K4569" s="47">
        <f t="shared" si="428"/>
        <v>16.812046273443201</v>
      </c>
      <c r="L4569" s="48">
        <f>Solar!K4586/1000*Variables!$B$3</f>
        <v>9.0149500000000007</v>
      </c>
      <c r="M4569">
        <f>IF(E4569=1, VLOOKUP(D4569, Sheet1!$A$2:$C$26, 2), Sheet1!$C$3)</f>
        <v>0.18637999999999999</v>
      </c>
      <c r="N4569" s="1">
        <f>'Electricity Rates'!$J$2</f>
        <v>0.24729999999999999</v>
      </c>
      <c r="O4569" s="145">
        <f>L4569-K4569</f>
        <v>-7.7970962734432003</v>
      </c>
      <c r="P4569">
        <f t="shared" si="429"/>
        <v>4.1576190434225033</v>
      </c>
      <c r="Q4569">
        <f>IF(O4569&gt;0, IF(Q4568+O4569*Variables!$B$5&lt;Variables!$B$4, Q4568+O4569*Variables!$B$5, Variables!$B$4), IF(Q4568&gt;-O4569, Q4568+O4569/Variables!$B$5, 0))</f>
        <v>0</v>
      </c>
      <c r="R4569">
        <f>IF(O4569&gt;0, 0, IF(Q4568&gt;-O4569, 0, -O4569 - Q4568*Variables!$B$5))</f>
        <v>7.7970962734432003</v>
      </c>
      <c r="S4569">
        <f t="shared" si="430"/>
        <v>1.4532228034443435</v>
      </c>
      <c r="T4569">
        <f t="shared" si="431"/>
        <v>0</v>
      </c>
    </row>
    <row r="4570" spans="1:20" x14ac:dyDescent="0.3">
      <c r="A4570" s="3">
        <f t="shared" si="426"/>
        <v>43291</v>
      </c>
      <c r="B4570">
        <v>7</v>
      </c>
      <c r="C4570">
        <v>10</v>
      </c>
      <c r="D4570">
        <v>9</v>
      </c>
      <c r="E4570">
        <v>1</v>
      </c>
      <c r="F4570" s="1">
        <f>VLOOKUP(A4570,Weather!$A$1:$E$366, 5)</f>
        <v>0.28571428571428376</v>
      </c>
      <c r="G4570" s="1">
        <f>VLOOKUP(D4570, Summer!$A$1:$E$25, 2)</f>
        <v>1322.40871182827</v>
      </c>
      <c r="H4570" s="1">
        <f>VLOOKUP(D4570, Summer!$A$1:$E$25, 3)</f>
        <v>1017.49011217013</v>
      </c>
      <c r="I4570" s="1">
        <f>VLOOKUP(D4570, Summer!$A$1:$E$25, 5)</f>
        <v>386.82225388885001</v>
      </c>
      <c r="J4570" s="1">
        <f t="shared" si="427"/>
        <v>1104.6097120724551</v>
      </c>
      <c r="K4570" s="47">
        <f t="shared" si="428"/>
        <v>20.665064862074253</v>
      </c>
      <c r="L4570" s="48">
        <f>Solar!K4587/1000*Variables!$B$3</f>
        <v>18.275849999999998</v>
      </c>
      <c r="M4570">
        <f>IF(E4570=1, VLOOKUP(D4570, Sheet1!$A$2:$C$26, 2), Sheet1!$C$3)</f>
        <v>0.25796000000000002</v>
      </c>
      <c r="N4570" s="1">
        <f>'Electricity Rates'!$J$2</f>
        <v>0.24729999999999999</v>
      </c>
      <c r="O4570" s="145">
        <f>L4570-K4570</f>
        <v>-2.3892148620742546</v>
      </c>
      <c r="P4570">
        <f t="shared" si="429"/>
        <v>5.1104705403909625</v>
      </c>
      <c r="Q4570">
        <f>IF(O4570&gt;0, IF(Q4569+O4570*Variables!$B$5&lt;Variables!$B$4, Q4569+O4570*Variables!$B$5, Variables!$B$4), IF(Q4569&gt;-O4570, Q4569+O4570/Variables!$B$5, 0))</f>
        <v>0</v>
      </c>
      <c r="R4570">
        <f>IF(O4570&gt;0, 0, IF(Q4569&gt;-O4570, 0, -O4570 - Q4569*Variables!$B$5))</f>
        <v>2.3892148620742546</v>
      </c>
      <c r="S4570">
        <f t="shared" si="430"/>
        <v>0.61632186582067472</v>
      </c>
      <c r="T4570">
        <f t="shared" si="431"/>
        <v>0</v>
      </c>
    </row>
    <row r="4571" spans="1:20" x14ac:dyDescent="0.3">
      <c r="A4571" s="3">
        <f t="shared" si="426"/>
        <v>43291</v>
      </c>
      <c r="B4571">
        <v>7</v>
      </c>
      <c r="C4571">
        <v>10</v>
      </c>
      <c r="D4571">
        <v>10</v>
      </c>
      <c r="E4571">
        <v>1</v>
      </c>
      <c r="F4571" s="1">
        <f>VLOOKUP(A4571,Weather!$A$1:$E$366, 5)</f>
        <v>0.28571428571428376</v>
      </c>
      <c r="G4571" s="1">
        <f>VLOOKUP(D4571, Summer!$A$1:$E$25, 2)</f>
        <v>1424.0693518383</v>
      </c>
      <c r="H4571" s="1">
        <f>VLOOKUP(D4571, Summer!$A$1:$E$25, 3)</f>
        <v>1069.7659339946799</v>
      </c>
      <c r="I4571" s="1">
        <f>VLOOKUP(D4571, Summer!$A$1:$E$25, 5)</f>
        <v>417.88322986318002</v>
      </c>
      <c r="J4571" s="1">
        <f t="shared" si="427"/>
        <v>1170.9954819499992</v>
      </c>
      <c r="K4571" s="47">
        <f t="shared" si="428"/>
        <v>21.907011429667168</v>
      </c>
      <c r="L4571" s="48">
        <f>Solar!K4588/1000*Variables!$B$3</f>
        <v>28.7333</v>
      </c>
      <c r="M4571">
        <f>IF(E4571=1, VLOOKUP(D4571, Sheet1!$A$2:$C$26, 2), Sheet1!$C$3)</f>
        <v>0.25796000000000002</v>
      </c>
      <c r="N4571" s="1">
        <f>'Electricity Rates'!$J$2</f>
        <v>0.24729999999999999</v>
      </c>
      <c r="O4571" s="145">
        <f>L4571-K4571</f>
        <v>6.8262885703328315</v>
      </c>
      <c r="P4571">
        <f t="shared" si="429"/>
        <v>5.4176039265566907</v>
      </c>
      <c r="Q4571">
        <f>IF(O4571&gt;0, IF(Q4570+O4571*Variables!$B$5&lt;Variables!$B$4, Q4570+O4571*Variables!$B$5, Variables!$B$4), IF(Q4570&gt;-O4571, Q4570+O4571/Variables!$B$5, 0))</f>
        <v>6.416711256112861</v>
      </c>
      <c r="R4571">
        <f>IF(O4571&gt;0, 0, IF(Q4570&gt;-O4571, 0, -O4571 - Q4570*Variables!$B$5))</f>
        <v>0</v>
      </c>
      <c r="S4571">
        <f t="shared" si="430"/>
        <v>0</v>
      </c>
      <c r="T4571">
        <f t="shared" si="431"/>
        <v>0</v>
      </c>
    </row>
    <row r="4572" spans="1:20" x14ac:dyDescent="0.3">
      <c r="A4572" s="3">
        <f t="shared" si="426"/>
        <v>43291</v>
      </c>
      <c r="B4572">
        <v>7</v>
      </c>
      <c r="C4572">
        <v>10</v>
      </c>
      <c r="D4572">
        <v>11</v>
      </c>
      <c r="E4572">
        <v>1</v>
      </c>
      <c r="F4572" s="1">
        <f>VLOOKUP(A4572,Weather!$A$1:$E$366, 5)</f>
        <v>0.28571428571428376</v>
      </c>
      <c r="G4572" s="1">
        <f>VLOOKUP(D4572, Summer!$A$1:$E$25, 2)</f>
        <v>1497.9516334678001</v>
      </c>
      <c r="H4572" s="1">
        <f>VLOOKUP(D4572, Summer!$A$1:$E$25, 3)</f>
        <v>1079.6213447448599</v>
      </c>
      <c r="I4572" s="1">
        <f>VLOOKUP(D4572, Summer!$A$1:$E$25, 5)</f>
        <v>435.54125021175599</v>
      </c>
      <c r="J4572" s="1">
        <f t="shared" si="427"/>
        <v>1199.1442843799848</v>
      </c>
      <c r="K4572" s="47">
        <f t="shared" si="428"/>
        <v>22.433619897479744</v>
      </c>
      <c r="L4572" s="48">
        <f>Solar!K4589/1000*Variables!$B$3</f>
        <v>34.5077</v>
      </c>
      <c r="M4572">
        <f>IF(E4572=1, VLOOKUP(D4572, Sheet1!$A$2:$C$26, 2), Sheet1!$C$3)</f>
        <v>0.25796000000000002</v>
      </c>
      <c r="N4572" s="1">
        <f>'Electricity Rates'!$J$2</f>
        <v>0.24729999999999999</v>
      </c>
      <c r="O4572" s="145">
        <f>L4572-K4572</f>
        <v>12.074080102520256</v>
      </c>
      <c r="P4572">
        <f t="shared" si="429"/>
        <v>5.5478342006467409</v>
      </c>
      <c r="Q4572">
        <f>IF(O4572&gt;0, IF(Q4571+O4572*Variables!$B$5&lt;Variables!$B$4, Q4571+O4572*Variables!$B$5, Variables!$B$4), IF(Q4571&gt;-O4572, Q4571+O4572/Variables!$B$5, 0))</f>
        <v>17.766346552481902</v>
      </c>
      <c r="R4572">
        <f>IF(O4572&gt;0, 0, IF(Q4571&gt;-O4572, 0, -O4572 - Q4571*Variables!$B$5))</f>
        <v>0</v>
      </c>
      <c r="S4572">
        <f t="shared" si="430"/>
        <v>0</v>
      </c>
      <c r="T4572">
        <f t="shared" si="431"/>
        <v>0</v>
      </c>
    </row>
    <row r="4573" spans="1:20" x14ac:dyDescent="0.3">
      <c r="A4573" s="3">
        <f t="shared" si="426"/>
        <v>43291</v>
      </c>
      <c r="B4573">
        <v>7</v>
      </c>
      <c r="C4573">
        <v>10</v>
      </c>
      <c r="D4573">
        <v>12</v>
      </c>
      <c r="E4573">
        <v>1</v>
      </c>
      <c r="F4573" s="1">
        <f>VLOOKUP(A4573,Weather!$A$1:$E$366, 5)</f>
        <v>0.28571428571428376</v>
      </c>
      <c r="G4573" s="1">
        <f>VLOOKUP(D4573, Summer!$A$1:$E$25, 2)</f>
        <v>1553.30978408544</v>
      </c>
      <c r="H4573" s="1">
        <f>VLOOKUP(D4573, Summer!$A$1:$E$25, 3)</f>
        <v>1117.7462231731799</v>
      </c>
      <c r="I4573" s="1">
        <f>VLOOKUP(D4573, Summer!$A$1:$E$25, 5)</f>
        <v>435.36187980189499</v>
      </c>
      <c r="J4573" s="1">
        <f t="shared" si="427"/>
        <v>1242.1929548623962</v>
      </c>
      <c r="K4573" s="47">
        <f t="shared" si="428"/>
        <v>23.238975452498387</v>
      </c>
      <c r="L4573" s="48">
        <f>Solar!K4590/1000*Variables!$B$3</f>
        <v>36.915150000000004</v>
      </c>
      <c r="M4573">
        <f>IF(E4573=1, VLOOKUP(D4573, Sheet1!$A$2:$C$26, 2), Sheet1!$C$3)</f>
        <v>0.25796000000000002</v>
      </c>
      <c r="N4573" s="1">
        <f>'Electricity Rates'!$J$2</f>
        <v>0.24729999999999999</v>
      </c>
      <c r="O4573" s="145">
        <f>L4573-K4573</f>
        <v>13.676174547501617</v>
      </c>
      <c r="P4573">
        <f t="shared" si="429"/>
        <v>5.7469986294028512</v>
      </c>
      <c r="Q4573">
        <f>IF(O4573&gt;0, IF(Q4572+O4573*Variables!$B$5&lt;Variables!$B$4, Q4572+O4573*Variables!$B$5, Variables!$B$4), IF(Q4572&gt;-O4573, Q4572+O4573/Variables!$B$5, 0))</f>
        <v>30.621950627133423</v>
      </c>
      <c r="R4573">
        <f>IF(O4573&gt;0, 0, IF(Q4572&gt;-O4573, 0, -O4573 - Q4572*Variables!$B$5))</f>
        <v>0</v>
      </c>
      <c r="S4573">
        <f t="shared" si="430"/>
        <v>0</v>
      </c>
      <c r="T4573">
        <f t="shared" si="431"/>
        <v>0</v>
      </c>
    </row>
    <row r="4574" spans="1:20" x14ac:dyDescent="0.3">
      <c r="A4574" s="3">
        <f t="shared" si="426"/>
        <v>43291</v>
      </c>
      <c r="B4574">
        <v>7</v>
      </c>
      <c r="C4574">
        <v>10</v>
      </c>
      <c r="D4574">
        <v>13</v>
      </c>
      <c r="E4574">
        <v>1</v>
      </c>
      <c r="F4574" s="1">
        <f>VLOOKUP(A4574,Weather!$A$1:$E$366, 5)</f>
        <v>0.28571428571428376</v>
      </c>
      <c r="G4574" s="1">
        <f>VLOOKUP(D4574, Summer!$A$1:$E$25, 2)</f>
        <v>1622.5675647430101</v>
      </c>
      <c r="H4574" s="1">
        <f>VLOOKUP(D4574, Summer!$A$1:$E$25, 3)</f>
        <v>1132.28619594112</v>
      </c>
      <c r="I4574" s="1">
        <f>VLOOKUP(D4574, Summer!$A$1:$E$25, 5)</f>
        <v>435.17254436926402</v>
      </c>
      <c r="J4574" s="1">
        <f t="shared" si="427"/>
        <v>1272.3665870273733</v>
      </c>
      <c r="K4574" s="47">
        <f t="shared" si="428"/>
        <v>23.803464483328781</v>
      </c>
      <c r="L4574" s="48">
        <f>Solar!K4591/1000*Variables!$B$3</f>
        <v>39.910649999999997</v>
      </c>
      <c r="M4574">
        <f>IF(E4574=1, VLOOKUP(D4574, Sheet1!$A$2:$C$26, 2), Sheet1!$C$3)</f>
        <v>0.55478000000000005</v>
      </c>
      <c r="N4574" s="1">
        <f>'Electricity Rates'!$J$2</f>
        <v>0.24729999999999999</v>
      </c>
      <c r="O4574" s="145">
        <f>L4574-K4574</f>
        <v>16.107185516671215</v>
      </c>
      <c r="P4574">
        <f t="shared" si="429"/>
        <v>5.8865967667272079</v>
      </c>
      <c r="Q4574">
        <f>IF(O4574&gt;0, IF(Q4573+O4574*Variables!$B$5&lt;Variables!$B$4, Q4573+O4574*Variables!$B$5, Variables!$B$4), IF(Q4573&gt;-O4574, Q4573+O4574/Variables!$B$5, 0))</f>
        <v>45.762705012804361</v>
      </c>
      <c r="R4574">
        <f>IF(O4574&gt;0, 0, IF(Q4573&gt;-O4574, 0, -O4574 - Q4573*Variables!$B$5))</f>
        <v>0</v>
      </c>
      <c r="S4574">
        <f t="shared" si="430"/>
        <v>0</v>
      </c>
      <c r="T4574">
        <f t="shared" si="431"/>
        <v>0</v>
      </c>
    </row>
    <row r="4575" spans="1:20" x14ac:dyDescent="0.3">
      <c r="A4575" s="3">
        <f t="shared" si="426"/>
        <v>43291</v>
      </c>
      <c r="B4575">
        <v>7</v>
      </c>
      <c r="C4575">
        <v>10</v>
      </c>
      <c r="D4575">
        <v>14</v>
      </c>
      <c r="E4575">
        <v>1</v>
      </c>
      <c r="F4575" s="1">
        <f>VLOOKUP(A4575,Weather!$A$1:$E$366, 5)</f>
        <v>0.28571428571428376</v>
      </c>
      <c r="G4575" s="1">
        <f>VLOOKUP(D4575, Summer!$A$1:$E$25, 2)</f>
        <v>1636.26340321468</v>
      </c>
      <c r="H4575" s="1">
        <f>VLOOKUP(D4575, Summer!$A$1:$E$25, 3)</f>
        <v>1156.2601309732199</v>
      </c>
      <c r="I4575" s="1">
        <f>VLOOKUP(D4575, Summer!$A$1:$E$25, 5)</f>
        <v>417.13087064403902</v>
      </c>
      <c r="J4575" s="1">
        <f t="shared" si="427"/>
        <v>1293.4039230422077</v>
      </c>
      <c r="K4575" s="47">
        <f t="shared" si="428"/>
        <v>24.197031467685775</v>
      </c>
      <c r="L4575" s="48">
        <f>Solar!K4592/1000*Variables!$B$3</f>
        <v>38.322250000000004</v>
      </c>
      <c r="M4575">
        <f>IF(E4575=1, VLOOKUP(D4575, Sheet1!$A$2:$C$26, 2), Sheet1!$C$3)</f>
        <v>0.55478000000000005</v>
      </c>
      <c r="N4575" s="1">
        <f>'Electricity Rates'!$J$2</f>
        <v>0.24729999999999999</v>
      </c>
      <c r="O4575" s="145">
        <f>L4575-K4575</f>
        <v>14.125218532314229</v>
      </c>
      <c r="P4575">
        <f t="shared" si="429"/>
        <v>5.983925881958692</v>
      </c>
      <c r="Q4575">
        <f>IF(O4575&gt;0, IF(Q4574+O4575*Variables!$B$5&lt;Variables!$B$4, Q4574+O4575*Variables!$B$5, Variables!$B$4), IF(Q4574&gt;-O4575, Q4574+O4575/Variables!$B$5, 0))</f>
        <v>59.040410433179737</v>
      </c>
      <c r="R4575">
        <f>IF(O4575&gt;0, 0, IF(Q4574&gt;-O4575, 0, -O4575 - Q4574*Variables!$B$5))</f>
        <v>0</v>
      </c>
      <c r="S4575">
        <f t="shared" si="430"/>
        <v>0</v>
      </c>
      <c r="T4575">
        <f t="shared" si="431"/>
        <v>0</v>
      </c>
    </row>
    <row r="4576" spans="1:20" x14ac:dyDescent="0.3">
      <c r="A4576" s="3">
        <f t="shared" si="426"/>
        <v>43291</v>
      </c>
      <c r="B4576">
        <v>7</v>
      </c>
      <c r="C4576">
        <v>10</v>
      </c>
      <c r="D4576">
        <v>15</v>
      </c>
      <c r="E4576">
        <v>1</v>
      </c>
      <c r="F4576" s="1">
        <f>VLOOKUP(A4576,Weather!$A$1:$E$366, 5)</f>
        <v>0.28571428571428376</v>
      </c>
      <c r="G4576" s="1">
        <f>VLOOKUP(D4576, Summer!$A$1:$E$25, 2)</f>
        <v>1589.7727985285201</v>
      </c>
      <c r="H4576" s="1">
        <f>VLOOKUP(D4576, Summer!$A$1:$E$25, 3)</f>
        <v>1137.7596230737599</v>
      </c>
      <c r="I4576" s="1">
        <f>VLOOKUP(D4576, Summer!$A$1:$E$25, 5)</f>
        <v>403.543562097039</v>
      </c>
      <c r="J4576" s="1">
        <f t="shared" si="427"/>
        <v>1266.9062446322619</v>
      </c>
      <c r="K4576" s="47">
        <f t="shared" si="428"/>
        <v>23.701312267454806</v>
      </c>
      <c r="L4576" s="48">
        <f>Solar!K4593/1000*Variables!$B$3</f>
        <v>34.669200000000004</v>
      </c>
      <c r="M4576">
        <f>IF(E4576=1, VLOOKUP(D4576, Sheet1!$A$2:$C$26, 2), Sheet1!$C$3)</f>
        <v>0.55478000000000005</v>
      </c>
      <c r="N4576" s="1">
        <f>'Electricity Rates'!$J$2</f>
        <v>0.24729999999999999</v>
      </c>
      <c r="O4576" s="145">
        <f>L4576-K4576</f>
        <v>10.967887732545197</v>
      </c>
      <c r="P4576">
        <f t="shared" si="429"/>
        <v>5.861334523741573</v>
      </c>
      <c r="Q4576">
        <f>IF(O4576&gt;0, IF(Q4575+O4576*Variables!$B$5&lt;Variables!$B$4, Q4575+O4576*Variables!$B$5, Variables!$B$4), IF(Q4575&gt;-O4576, Q4575+O4576/Variables!$B$5, 0))</f>
        <v>69.350224901772222</v>
      </c>
      <c r="R4576">
        <f>IF(O4576&gt;0, 0, IF(Q4575&gt;-O4576, 0, -O4576 - Q4575*Variables!$B$5))</f>
        <v>0</v>
      </c>
      <c r="S4576">
        <f t="shared" si="430"/>
        <v>0</v>
      </c>
      <c r="T4576">
        <f t="shared" si="431"/>
        <v>0</v>
      </c>
    </row>
    <row r="4577" spans="1:20" x14ac:dyDescent="0.3">
      <c r="A4577" s="3">
        <f t="shared" si="426"/>
        <v>43291</v>
      </c>
      <c r="B4577">
        <v>7</v>
      </c>
      <c r="C4577">
        <v>10</v>
      </c>
      <c r="D4577">
        <v>16</v>
      </c>
      <c r="E4577">
        <v>1</v>
      </c>
      <c r="F4577" s="1">
        <f>VLOOKUP(A4577,Weather!$A$1:$E$366, 5)</f>
        <v>0.28571428571428376</v>
      </c>
      <c r="G4577" s="1">
        <f>VLOOKUP(D4577, Summer!$A$1:$E$25, 2)</f>
        <v>1459.9523441255701</v>
      </c>
      <c r="H4577" s="1">
        <f>VLOOKUP(D4577, Summer!$A$1:$E$25, 3)</f>
        <v>1006.09479349024</v>
      </c>
      <c r="I4577" s="1">
        <f>VLOOKUP(D4577, Summer!$A$1:$E$25, 5)</f>
        <v>381.04254068220598</v>
      </c>
      <c r="J4577" s="1">
        <f t="shared" si="427"/>
        <v>1135.7683793860479</v>
      </c>
      <c r="K4577" s="47">
        <f t="shared" si="428"/>
        <v>21.247981953979156</v>
      </c>
      <c r="L4577" s="48">
        <f>Solar!K4594/1000*Variables!$B$3</f>
        <v>27.991950000000003</v>
      </c>
      <c r="M4577">
        <f>IF(E4577=1, VLOOKUP(D4577, Sheet1!$A$2:$C$26, 2), Sheet1!$C$3)</f>
        <v>0.55478000000000005</v>
      </c>
      <c r="N4577" s="1">
        <f>'Electricity Rates'!$J$2</f>
        <v>0.24729999999999999</v>
      </c>
      <c r="O4577" s="145">
        <f>L4577-K4577</f>
        <v>6.7439680460208464</v>
      </c>
      <c r="P4577">
        <f t="shared" si="429"/>
        <v>5.2546259372190454</v>
      </c>
      <c r="Q4577">
        <f>IF(O4577&gt;0, IF(Q4576+O4577*Variables!$B$5&lt;Variables!$B$4, Q4576+O4577*Variables!$B$5, Variables!$B$4), IF(Q4576&gt;-O4577, Q4576+O4577/Variables!$B$5, 0))</f>
        <v>75.689554865031823</v>
      </c>
      <c r="R4577">
        <f>IF(O4577&gt;0, 0, IF(Q4576&gt;-O4577, 0, -O4577 - Q4576*Variables!$B$5))</f>
        <v>0</v>
      </c>
      <c r="S4577">
        <f t="shared" si="430"/>
        <v>0</v>
      </c>
      <c r="T4577">
        <f t="shared" si="431"/>
        <v>0</v>
      </c>
    </row>
    <row r="4578" spans="1:20" x14ac:dyDescent="0.3">
      <c r="A4578" s="3">
        <f t="shared" si="426"/>
        <v>43291</v>
      </c>
      <c r="B4578">
        <v>7</v>
      </c>
      <c r="C4578">
        <v>10</v>
      </c>
      <c r="D4578">
        <v>17</v>
      </c>
      <c r="E4578">
        <v>1</v>
      </c>
      <c r="F4578" s="1">
        <f>VLOOKUP(A4578,Weather!$A$1:$E$366, 5)</f>
        <v>0.28571428571428376</v>
      </c>
      <c r="G4578" s="1">
        <f>VLOOKUP(D4578, Summer!$A$1:$E$25, 2)</f>
        <v>1144.9480592772099</v>
      </c>
      <c r="H4578" s="1">
        <f>VLOOKUP(D4578, Summer!$A$1:$E$25, 3)</f>
        <v>808.38142168622596</v>
      </c>
      <c r="I4578" s="1">
        <f>VLOOKUP(D4578, Summer!$A$1:$E$25, 5)</f>
        <v>371.93450987035499</v>
      </c>
      <c r="J4578" s="1">
        <f t="shared" si="427"/>
        <v>904.54331814079217</v>
      </c>
      <c r="K4578" s="47">
        <f t="shared" si="428"/>
        <v>16.922217988528093</v>
      </c>
      <c r="L4578" s="48">
        <f>Solar!K4595/1000*Variables!$B$3</f>
        <v>19.157300000000003</v>
      </c>
      <c r="M4578">
        <f>IF(E4578=1, VLOOKUP(D4578, Sheet1!$A$2:$C$26, 2), Sheet1!$C$3)</f>
        <v>0.55478000000000005</v>
      </c>
      <c r="N4578" s="1">
        <f>'Electricity Rates'!$J$2</f>
        <v>0.24729999999999999</v>
      </c>
      <c r="O4578" s="145">
        <f>L4578-K4578</f>
        <v>2.2350820114719099</v>
      </c>
      <c r="P4578">
        <f t="shared" si="429"/>
        <v>4.1848645085629972</v>
      </c>
      <c r="Q4578">
        <f>IF(O4578&gt;0, IF(Q4577+O4578*Variables!$B$5&lt;Variables!$B$4, Q4577+O4578*Variables!$B$5, Variables!$B$4), IF(Q4577&gt;-O4578, Q4577+O4578/Variables!$B$5, 0))</f>
        <v>77.790531955815425</v>
      </c>
      <c r="R4578">
        <f>IF(O4578&gt;0, 0, IF(Q4577&gt;-O4578, 0, -O4578 - Q4577*Variables!$B$5))</f>
        <v>0</v>
      </c>
      <c r="S4578">
        <f t="shared" si="430"/>
        <v>0</v>
      </c>
      <c r="T4578">
        <f t="shared" si="431"/>
        <v>0</v>
      </c>
    </row>
    <row r="4579" spans="1:20" x14ac:dyDescent="0.3">
      <c r="A4579" s="3">
        <f t="shared" si="426"/>
        <v>43291</v>
      </c>
      <c r="B4579">
        <v>7</v>
      </c>
      <c r="C4579">
        <v>10</v>
      </c>
      <c r="D4579">
        <v>18</v>
      </c>
      <c r="E4579">
        <v>1</v>
      </c>
      <c r="F4579" s="1">
        <f>VLOOKUP(A4579,Weather!$A$1:$E$366, 5)</f>
        <v>0.28571428571428376</v>
      </c>
      <c r="G4579" s="1">
        <f>VLOOKUP(D4579, Summer!$A$1:$E$25, 2)</f>
        <v>769.75210584620504</v>
      </c>
      <c r="H4579" s="1">
        <f>VLOOKUP(D4579, Summer!$A$1:$E$25, 3)</f>
        <v>572.92139445417001</v>
      </c>
      <c r="I4579" s="1">
        <f>VLOOKUP(D4579, Summer!$A$1:$E$25, 5)</f>
        <v>349.41355840998102</v>
      </c>
      <c r="J4579" s="1">
        <f t="shared" si="427"/>
        <v>629.15874056617963</v>
      </c>
      <c r="K4579" s="47">
        <f t="shared" si="428"/>
        <v>11.770316737436245</v>
      </c>
      <c r="L4579" s="48">
        <f>Solar!K4596/1000*Variables!$B$3</f>
        <v>9.1193999999999988</v>
      </c>
      <c r="M4579">
        <f>IF(E4579=1, VLOOKUP(D4579, Sheet1!$A$2:$C$26, 2), Sheet1!$C$3)</f>
        <v>0.55478000000000005</v>
      </c>
      <c r="N4579" s="1">
        <f>'Electricity Rates'!$J$2</f>
        <v>0.24729999999999999</v>
      </c>
      <c r="O4579" s="145">
        <f>L4579-K4579</f>
        <v>-2.6509167374362459</v>
      </c>
      <c r="P4579">
        <f t="shared" si="429"/>
        <v>2.9107993291679835</v>
      </c>
      <c r="Q4579">
        <f>IF(O4579&gt;0, IF(Q4578+O4579*Variables!$B$5&lt;Variables!$B$4, Q4578+O4579*Variables!$B$5, Variables!$B$4), IF(Q4578&gt;-O4579, Q4578+O4579/Variables!$B$5, 0))</f>
        <v>74.970407767053459</v>
      </c>
      <c r="R4579">
        <f>IF(O4579&gt;0, 0, IF(Q4578&gt;-O4579, 0, -O4579 - Q4578*Variables!$B$5))</f>
        <v>0</v>
      </c>
      <c r="S4579">
        <f t="shared" si="430"/>
        <v>0</v>
      </c>
      <c r="T4579">
        <f t="shared" si="431"/>
        <v>0</v>
      </c>
    </row>
    <row r="4580" spans="1:20" x14ac:dyDescent="0.3">
      <c r="A4580" s="3">
        <f t="shared" si="426"/>
        <v>43291</v>
      </c>
      <c r="B4580">
        <v>7</v>
      </c>
      <c r="C4580">
        <v>10</v>
      </c>
      <c r="D4580">
        <v>19</v>
      </c>
      <c r="E4580">
        <v>1</v>
      </c>
      <c r="F4580" s="1">
        <f>VLOOKUP(A4580,Weather!$A$1:$E$366, 5)</f>
        <v>0.28571428571428376</v>
      </c>
      <c r="G4580" s="1">
        <f>VLOOKUP(D4580, Summer!$A$1:$E$25, 2)</f>
        <v>565.86125451999203</v>
      </c>
      <c r="H4580" s="1">
        <f>VLOOKUP(D4580, Summer!$A$1:$E$25, 3)</f>
        <v>365.77406038600299</v>
      </c>
      <c r="I4580" s="1">
        <f>VLOOKUP(D4580, Summer!$A$1:$E$25, 5)</f>
        <v>331.38683221891199</v>
      </c>
      <c r="J4580" s="1">
        <f t="shared" si="427"/>
        <v>422.94183013857088</v>
      </c>
      <c r="K4580" s="47">
        <f t="shared" si="428"/>
        <v>7.9124058544622544</v>
      </c>
      <c r="L4580" s="48">
        <f>Solar!K4597/1000*Variables!$B$3</f>
        <v>1.6137000000000001</v>
      </c>
      <c r="M4580">
        <f>IF(E4580=1, VLOOKUP(D4580, Sheet1!$A$2:$C$26, 2), Sheet1!$C$3)</f>
        <v>0.25796000000000002</v>
      </c>
      <c r="N4580" s="1">
        <f>'Electricity Rates'!$J$2</f>
        <v>0.24729999999999999</v>
      </c>
      <c r="O4580" s="145">
        <f>L4580-K4580</f>
        <v>-6.2987058544622538</v>
      </c>
      <c r="P4580">
        <f t="shared" si="429"/>
        <v>1.9567379678085155</v>
      </c>
      <c r="Q4580">
        <f>IF(O4580&gt;0, IF(Q4579+O4580*Variables!$B$5&lt;Variables!$B$4, Q4579+O4580*Variables!$B$5, Variables!$B$4), IF(Q4579&gt;-O4580, Q4579+O4580/Variables!$B$5, 0))</f>
        <v>68.269656858051064</v>
      </c>
      <c r="R4580">
        <f>IF(O4580&gt;0, 0, IF(Q4579&gt;-O4580, 0, -O4580 - Q4579*Variables!$B$5))</f>
        <v>0</v>
      </c>
      <c r="S4580">
        <f t="shared" si="430"/>
        <v>0</v>
      </c>
      <c r="T4580">
        <f t="shared" si="431"/>
        <v>0</v>
      </c>
    </row>
    <row r="4581" spans="1:20" x14ac:dyDescent="0.3">
      <c r="A4581" s="3">
        <f t="shared" si="426"/>
        <v>43291</v>
      </c>
      <c r="B4581">
        <v>7</v>
      </c>
      <c r="C4581">
        <v>10</v>
      </c>
      <c r="D4581">
        <v>20</v>
      </c>
      <c r="E4581">
        <v>1</v>
      </c>
      <c r="F4581" s="1">
        <f>VLOOKUP(A4581,Weather!$A$1:$E$366, 5)</f>
        <v>0.28571428571428376</v>
      </c>
      <c r="G4581" s="1">
        <f>VLOOKUP(D4581, Summer!$A$1:$E$25, 2)</f>
        <v>459.178981251175</v>
      </c>
      <c r="H4581" s="1">
        <f>VLOOKUP(D4581, Summer!$A$1:$E$25, 3)</f>
        <v>328.41643432967999</v>
      </c>
      <c r="I4581" s="1">
        <f>VLOOKUP(D4581, Summer!$A$1:$E$25, 5)</f>
        <v>326.73316658528501</v>
      </c>
      <c r="J4581" s="1">
        <f t="shared" si="427"/>
        <v>365.77716202153545</v>
      </c>
      <c r="K4581" s="47">
        <f t="shared" si="428"/>
        <v>6.8429678787258981</v>
      </c>
      <c r="L4581" s="48">
        <f>Solar!K4598/1000*Variables!$B$3</f>
        <v>0.20924999999999996</v>
      </c>
      <c r="M4581">
        <f>IF(E4581=1, VLOOKUP(D4581, Sheet1!$A$2:$C$26, 2), Sheet1!$C$3)</f>
        <v>0.25796000000000002</v>
      </c>
      <c r="N4581" s="1">
        <f>'Electricity Rates'!$J$2</f>
        <v>0.24729999999999999</v>
      </c>
      <c r="O4581" s="145">
        <f>L4581-K4581</f>
        <v>-6.6337178787258981</v>
      </c>
      <c r="P4581">
        <f t="shared" si="429"/>
        <v>1.6922659564089146</v>
      </c>
      <c r="Q4581">
        <f>IF(O4581&gt;0, IF(Q4580+O4581*Variables!$B$5&lt;Variables!$B$4, Q4580+O4581*Variables!$B$5, Variables!$B$4), IF(Q4580&gt;-O4581, Q4580+O4581/Variables!$B$5, 0))</f>
        <v>61.212510178555426</v>
      </c>
      <c r="R4581">
        <f>IF(O4581&gt;0, 0, IF(Q4580&gt;-O4581, 0, -O4581 - Q4580*Variables!$B$5))</f>
        <v>0</v>
      </c>
      <c r="S4581">
        <f t="shared" si="430"/>
        <v>0</v>
      </c>
      <c r="T4581">
        <f t="shared" si="431"/>
        <v>0</v>
      </c>
    </row>
    <row r="4582" spans="1:20" x14ac:dyDescent="0.3">
      <c r="A4582" s="3">
        <f t="shared" si="426"/>
        <v>43291</v>
      </c>
      <c r="B4582">
        <v>7</v>
      </c>
      <c r="C4582">
        <v>10</v>
      </c>
      <c r="D4582">
        <v>21</v>
      </c>
      <c r="E4582">
        <v>1</v>
      </c>
      <c r="F4582" s="1">
        <f>VLOOKUP(A4582,Weather!$A$1:$E$366, 5)</f>
        <v>0.28571428571428376</v>
      </c>
      <c r="G4582" s="1">
        <f>VLOOKUP(D4582, Summer!$A$1:$E$25, 2)</f>
        <v>403.43414919632897</v>
      </c>
      <c r="H4582" s="1">
        <f>VLOOKUP(D4582, Summer!$A$1:$E$25, 3)</f>
        <v>305.25297715532997</v>
      </c>
      <c r="I4582" s="1">
        <f>VLOOKUP(D4582, Summer!$A$1:$E$25, 5)</f>
        <v>313.15582306105603</v>
      </c>
      <c r="J4582" s="1">
        <f t="shared" si="427"/>
        <v>333.30474059561521</v>
      </c>
      <c r="K4582" s="47">
        <f t="shared" si="428"/>
        <v>6.2354730435263734</v>
      </c>
      <c r="L4582" s="48">
        <f>Solar!K4599/1000*Variables!$B$3</f>
        <v>0</v>
      </c>
      <c r="M4582">
        <f>IF(E4582=1, VLOOKUP(D4582, Sheet1!$A$2:$C$26, 2), Sheet1!$C$3)</f>
        <v>0.25796000000000002</v>
      </c>
      <c r="N4582" s="1">
        <f>'Electricity Rates'!$J$2</f>
        <v>0.24729999999999999</v>
      </c>
      <c r="O4582" s="145">
        <f>L4582-K4582</f>
        <v>-6.2354730435263734</v>
      </c>
      <c r="P4582">
        <f t="shared" si="429"/>
        <v>1.5420324836640722</v>
      </c>
      <c r="Q4582">
        <f>IF(O4582&gt;0, IF(Q4581+O4582*Variables!$B$5&lt;Variables!$B$4, Q4581+O4582*Variables!$B$5, Variables!$B$4), IF(Q4581&gt;-O4582, Q4581+O4582/Variables!$B$5, 0))</f>
        <v>54.579028217357155</v>
      </c>
      <c r="R4582">
        <f>IF(O4582&gt;0, 0, IF(Q4581&gt;-O4582, 0, -O4582 - Q4581*Variables!$B$5))</f>
        <v>0</v>
      </c>
      <c r="S4582">
        <f t="shared" si="430"/>
        <v>0</v>
      </c>
      <c r="T4582">
        <f t="shared" si="431"/>
        <v>0</v>
      </c>
    </row>
    <row r="4583" spans="1:20" x14ac:dyDescent="0.3">
      <c r="A4583" s="3">
        <f t="shared" si="426"/>
        <v>43291</v>
      </c>
      <c r="B4583">
        <v>7</v>
      </c>
      <c r="C4583">
        <v>10</v>
      </c>
      <c r="D4583">
        <v>22</v>
      </c>
      <c r="E4583">
        <v>1</v>
      </c>
      <c r="F4583" s="1">
        <f>VLOOKUP(A4583,Weather!$A$1:$E$366, 5)</f>
        <v>0.28571428571428376</v>
      </c>
      <c r="G4583" s="1">
        <f>VLOOKUP(D4583, Summer!$A$1:$E$25, 2)</f>
        <v>366.19777187885302</v>
      </c>
      <c r="H4583" s="1">
        <f>VLOOKUP(D4583, Summer!$A$1:$E$25, 3)</f>
        <v>263.18917633836901</v>
      </c>
      <c r="I4583" s="1">
        <f>VLOOKUP(D4583, Summer!$A$1:$E$25, 5)</f>
        <v>295.10418431306101</v>
      </c>
      <c r="J4583" s="1">
        <f t="shared" si="427"/>
        <v>292.62020363564994</v>
      </c>
      <c r="K4583" s="47">
        <f t="shared" si="428"/>
        <v>5.4743457548809218</v>
      </c>
      <c r="L4583" s="48">
        <f>Solar!K4600/1000*Variables!$B$3</f>
        <v>0</v>
      </c>
      <c r="M4583">
        <f>IF(E4583=1, VLOOKUP(D4583, Sheet1!$A$2:$C$26, 2), Sheet1!$C$3)</f>
        <v>0.18637999999999999</v>
      </c>
      <c r="N4583" s="1">
        <f>'Electricity Rates'!$J$2</f>
        <v>0.24729999999999999</v>
      </c>
      <c r="O4583" s="145">
        <f>L4583-K4583</f>
        <v>-5.4743457548809218</v>
      </c>
      <c r="P4583">
        <f t="shared" si="429"/>
        <v>1.353805705182052</v>
      </c>
      <c r="Q4583">
        <f>IF(O4583&gt;0, IF(Q4582+O4583*Variables!$B$5&lt;Variables!$B$4, Q4582+O4583*Variables!$B$5, Variables!$B$4), IF(Q4582&gt;-O4583, Q4582+O4583/Variables!$B$5, 0))</f>
        <v>48.755256137696598</v>
      </c>
      <c r="R4583">
        <f>IF(O4583&gt;0, 0, IF(Q4582&gt;-O4583, 0, -O4583 - Q4582*Variables!$B$5))</f>
        <v>0</v>
      </c>
      <c r="S4583">
        <f t="shared" si="430"/>
        <v>0</v>
      </c>
      <c r="T4583">
        <f t="shared" si="431"/>
        <v>0</v>
      </c>
    </row>
    <row r="4584" spans="1:20" x14ac:dyDescent="0.3">
      <c r="A4584" s="3">
        <f t="shared" si="426"/>
        <v>43291</v>
      </c>
      <c r="B4584">
        <v>7</v>
      </c>
      <c r="C4584">
        <v>10</v>
      </c>
      <c r="D4584">
        <v>23</v>
      </c>
      <c r="E4584">
        <v>1</v>
      </c>
      <c r="F4584" s="1">
        <f>VLOOKUP(A4584,Weather!$A$1:$E$366, 5)</f>
        <v>0.28571428571428376</v>
      </c>
      <c r="G4584" s="1">
        <f>VLOOKUP(D4584, Summer!$A$1:$E$25, 2)</f>
        <v>342.86102460129899</v>
      </c>
      <c r="H4584" s="1">
        <f>VLOOKUP(D4584, Summer!$A$1:$E$25, 3)</f>
        <v>273.02297434567402</v>
      </c>
      <c r="I4584" s="1">
        <f>VLOOKUP(D4584, Summer!$A$1:$E$25, 5)</f>
        <v>281.53182330021599</v>
      </c>
      <c r="J4584" s="1">
        <f t="shared" si="427"/>
        <v>292.97670299013816</v>
      </c>
      <c r="K4584" s="47">
        <f t="shared" si="428"/>
        <v>5.4810151533148401</v>
      </c>
      <c r="L4584" s="48">
        <f>Solar!K4601/1000*Variables!$B$3</f>
        <v>0</v>
      </c>
      <c r="M4584">
        <f>IF(E4584=1, VLOOKUP(D4584, Sheet1!$A$2:$C$26, 2), Sheet1!$C$3)</f>
        <v>0.18637999999999999</v>
      </c>
      <c r="N4584" s="1">
        <f>'Electricity Rates'!$J$2</f>
        <v>0.24729999999999999</v>
      </c>
      <c r="O4584" s="145">
        <f>L4584-K4584</f>
        <v>-5.4810151533148401</v>
      </c>
      <c r="P4584">
        <f t="shared" si="429"/>
        <v>1.35545504741476</v>
      </c>
      <c r="Q4584">
        <f>IF(O4584&gt;0, IF(Q4583+O4584*Variables!$B$5&lt;Variables!$B$4, Q4583+O4584*Variables!$B$5, Variables!$B$4), IF(Q4583&gt;-O4584, Q4583+O4584/Variables!$B$5, 0))</f>
        <v>42.924388953319109</v>
      </c>
      <c r="R4584">
        <f>IF(O4584&gt;0, 0, IF(Q4583&gt;-O4584, 0, -O4584 - Q4583*Variables!$B$5))</f>
        <v>0</v>
      </c>
      <c r="S4584">
        <f t="shared" si="430"/>
        <v>0</v>
      </c>
      <c r="T4584">
        <f t="shared" si="431"/>
        <v>0</v>
      </c>
    </row>
    <row r="4585" spans="1:20" x14ac:dyDescent="0.3">
      <c r="A4585" s="3">
        <f t="shared" si="426"/>
        <v>43291</v>
      </c>
      <c r="B4585">
        <v>7</v>
      </c>
      <c r="C4585">
        <v>10</v>
      </c>
      <c r="D4585">
        <v>24</v>
      </c>
      <c r="E4585">
        <v>1</v>
      </c>
      <c r="F4585" s="1">
        <f>VLOOKUP(A4585,Weather!$A$1:$E$366, 5)</f>
        <v>0.28571428571428376</v>
      </c>
      <c r="G4585" s="1">
        <f>VLOOKUP(D4585, Summer!$A$1:$E$25, 2)</f>
        <v>310.26482453023402</v>
      </c>
      <c r="H4585" s="1">
        <f>VLOOKUP(D4585, Summer!$A$1:$E$25, 3)</f>
        <v>259.09090909090901</v>
      </c>
      <c r="I4585" s="1">
        <f>VLOOKUP(D4585, Summer!$A$1:$E$25, 5)</f>
        <v>276.86321013243497</v>
      </c>
      <c r="J4585" s="1">
        <f t="shared" si="427"/>
        <v>273.71202778785891</v>
      </c>
      <c r="K4585" s="47">
        <f t="shared" si="428"/>
        <v>5.1206111497550912</v>
      </c>
      <c r="L4585" s="48">
        <f>Solar!K4602/1000*Variables!$B$3</f>
        <v>0</v>
      </c>
      <c r="M4585">
        <f>IF(E4585=1, VLOOKUP(D4585, Sheet1!$A$2:$C$26, 2), Sheet1!$C$3)</f>
        <v>0.18637999999999999</v>
      </c>
      <c r="N4585" s="1">
        <f>'Electricity Rates'!$J$2</f>
        <v>0.24729999999999999</v>
      </c>
      <c r="O4585" s="145">
        <f>L4585-K4585</f>
        <v>-5.1206111497550912</v>
      </c>
      <c r="P4585">
        <f t="shared" si="429"/>
        <v>1.266327137334434</v>
      </c>
      <c r="Q4585">
        <f>IF(O4585&gt;0, IF(Q4584+O4585*Variables!$B$5&lt;Variables!$B$4, Q4584+O4585*Variables!$B$5, Variables!$B$4), IF(Q4584&gt;-O4585, Q4584+O4585/Variables!$B$5, 0))</f>
        <v>37.476930283366883</v>
      </c>
      <c r="R4585">
        <f>IF(O4585&gt;0, 0, IF(Q4584&gt;-O4585, 0, -O4585 - Q4584*Variables!$B$5))</f>
        <v>0</v>
      </c>
      <c r="S4585">
        <f t="shared" si="430"/>
        <v>0</v>
      </c>
      <c r="T4585">
        <f t="shared" si="431"/>
        <v>0</v>
      </c>
    </row>
    <row r="4586" spans="1:20" x14ac:dyDescent="0.3">
      <c r="A4586" s="3">
        <f t="shared" si="426"/>
        <v>43292</v>
      </c>
      <c r="B4586">
        <v>7</v>
      </c>
      <c r="C4586">
        <v>11</v>
      </c>
      <c r="D4586">
        <v>1</v>
      </c>
      <c r="E4586">
        <v>1</v>
      </c>
      <c r="F4586" s="1">
        <f>VLOOKUP(A4586,Weather!$A$1:$E$366, 5)</f>
        <v>0.26190476190476125</v>
      </c>
      <c r="G4586" s="1">
        <f>VLOOKUP(D4586, Summer!$A$1:$E$25, 2)</f>
        <v>305.44698283970399</v>
      </c>
      <c r="H4586" s="1">
        <f>VLOOKUP(D4586, Summer!$A$1:$E$25, 3)</f>
        <v>264.36707082495798</v>
      </c>
      <c r="I4586" s="1">
        <f>VLOOKUP(D4586, Summer!$A$1:$E$25, 5)</f>
        <v>276.703769768114</v>
      </c>
      <c r="J4586" s="1">
        <f t="shared" si="427"/>
        <v>275.12609540024857</v>
      </c>
      <c r="K4586" s="47">
        <f t="shared" si="428"/>
        <v>5.1470655604035054</v>
      </c>
      <c r="L4586" s="48">
        <f>Solar!K4603/1000*Variables!$B$3</f>
        <v>0</v>
      </c>
      <c r="M4586">
        <f>IF(E4586=1, VLOOKUP(D4586, Sheet1!$A$2:$C$26, 2), Sheet1!$C$3)</f>
        <v>0.18637999999999999</v>
      </c>
      <c r="N4586" s="1">
        <f>'Electricity Rates'!$J$2</f>
        <v>0.24729999999999999</v>
      </c>
      <c r="O4586" s="145">
        <f>L4586-K4586</f>
        <v>-5.1470655604035054</v>
      </c>
      <c r="P4586">
        <f t="shared" si="429"/>
        <v>1.2728693130877868</v>
      </c>
      <c r="Q4586">
        <f>IF(O4586&gt;0, IF(Q4585+O4586*Variables!$B$5&lt;Variables!$B$4, Q4585+O4586*Variables!$B$5, Variables!$B$4), IF(Q4585&gt;-O4586, Q4585+O4586/Variables!$B$5, 0))</f>
        <v>32.00132862336315</v>
      </c>
      <c r="R4586">
        <f>IF(O4586&gt;0, 0, IF(Q4585&gt;-O4586, 0, -O4586 - Q4585*Variables!$B$5))</f>
        <v>0</v>
      </c>
      <c r="S4586">
        <f t="shared" si="430"/>
        <v>0</v>
      </c>
      <c r="T4586">
        <f t="shared" si="431"/>
        <v>0</v>
      </c>
    </row>
    <row r="4587" spans="1:20" x14ac:dyDescent="0.3">
      <c r="A4587" s="3">
        <f t="shared" si="426"/>
        <v>43292</v>
      </c>
      <c r="B4587">
        <v>7</v>
      </c>
      <c r="C4587">
        <v>11</v>
      </c>
      <c r="D4587">
        <v>2</v>
      </c>
      <c r="E4587">
        <v>1</v>
      </c>
      <c r="F4587" s="1">
        <f>VLOOKUP(A4587,Weather!$A$1:$E$366, 5)</f>
        <v>0.26190476190476125</v>
      </c>
      <c r="G4587" s="1">
        <f>VLOOKUP(D4587, Summer!$A$1:$E$25, 2)</f>
        <v>286.71906025959902</v>
      </c>
      <c r="H4587" s="1">
        <f>VLOOKUP(D4587, Summer!$A$1:$E$25, 3)</f>
        <v>260.03911906460002</v>
      </c>
      <c r="I4587" s="1">
        <f>VLOOKUP(D4587, Summer!$A$1:$E$25, 5)</f>
        <v>276.50446931271199</v>
      </c>
      <c r="J4587" s="1">
        <f t="shared" si="427"/>
        <v>267.02672271090927</v>
      </c>
      <c r="K4587" s="47">
        <f t="shared" si="428"/>
        <v>4.9955423027876691</v>
      </c>
      <c r="L4587" s="48">
        <f>Solar!K4604/1000*Variables!$B$3</f>
        <v>0</v>
      </c>
      <c r="M4587">
        <f>IF(E4587=1, VLOOKUP(D4587, Sheet1!$A$2:$C$26, 2), Sheet1!$C$3)</f>
        <v>0.18637999999999999</v>
      </c>
      <c r="N4587" s="1">
        <f>'Electricity Rates'!$J$2</f>
        <v>0.24729999999999999</v>
      </c>
      <c r="O4587" s="145">
        <f>L4587-K4587</f>
        <v>-4.9955423027876691</v>
      </c>
      <c r="P4587">
        <f t="shared" si="429"/>
        <v>1.2353976114793905</v>
      </c>
      <c r="Q4587">
        <f>IF(O4587&gt;0, IF(Q4586+O4587*Variables!$B$5&lt;Variables!$B$4, Q4586+O4587*Variables!$B$5, Variables!$B$4), IF(Q4586&gt;-O4587, Q4586+O4587/Variables!$B$5, 0))</f>
        <v>26.686921918269885</v>
      </c>
      <c r="R4587">
        <f>IF(O4587&gt;0, 0, IF(Q4586&gt;-O4587, 0, -O4587 - Q4586*Variables!$B$5))</f>
        <v>0</v>
      </c>
      <c r="S4587">
        <f t="shared" si="430"/>
        <v>0</v>
      </c>
      <c r="T4587">
        <f t="shared" si="431"/>
        <v>0</v>
      </c>
    </row>
    <row r="4588" spans="1:20" x14ac:dyDescent="0.3">
      <c r="A4588" s="3">
        <f t="shared" si="426"/>
        <v>43292</v>
      </c>
      <c r="B4588">
        <v>7</v>
      </c>
      <c r="C4588">
        <v>11</v>
      </c>
      <c r="D4588">
        <v>3</v>
      </c>
      <c r="E4588">
        <v>1</v>
      </c>
      <c r="F4588" s="1">
        <f>VLOOKUP(A4588,Weather!$A$1:$E$366, 5)</f>
        <v>0.26190476190476125</v>
      </c>
      <c r="G4588" s="1">
        <f>VLOOKUP(D4588, Summer!$A$1:$E$25, 2)</f>
        <v>272.63131492590298</v>
      </c>
      <c r="H4588" s="1">
        <f>VLOOKUP(D4588, Summer!$A$1:$E$25, 3)</f>
        <v>241.571030279452</v>
      </c>
      <c r="I4588" s="1">
        <f>VLOOKUP(D4588, Summer!$A$1:$E$25, 5)</f>
        <v>276.33008141423602</v>
      </c>
      <c r="J4588" s="1">
        <f t="shared" si="427"/>
        <v>249.70586673447485</v>
      </c>
      <c r="K4588" s="47">
        <f t="shared" si="428"/>
        <v>4.6715033157067865</v>
      </c>
      <c r="L4588" s="48">
        <f>Solar!K4605/1000*Variables!$B$3</f>
        <v>0</v>
      </c>
      <c r="M4588">
        <f>IF(E4588=1, VLOOKUP(D4588, Sheet1!$A$2:$C$26, 2), Sheet1!$C$3)</f>
        <v>0.18637999999999999</v>
      </c>
      <c r="N4588" s="1">
        <f>'Electricity Rates'!$J$2</f>
        <v>0.24729999999999999</v>
      </c>
      <c r="O4588" s="145">
        <f>L4588-K4588</f>
        <v>-4.6715033157067865</v>
      </c>
      <c r="P4588">
        <f t="shared" si="429"/>
        <v>1.1552627699742883</v>
      </c>
      <c r="Q4588">
        <f>IF(O4588&gt;0, IF(Q4587+O4588*Variables!$B$5&lt;Variables!$B$4, Q4587+O4588*Variables!$B$5, Variables!$B$4), IF(Q4587&gt;-O4588, Q4587+O4588/Variables!$B$5, 0))</f>
        <v>21.717237539858409</v>
      </c>
      <c r="R4588">
        <f>IF(O4588&gt;0, 0, IF(Q4587&gt;-O4588, 0, -O4588 - Q4587*Variables!$B$5))</f>
        <v>0</v>
      </c>
      <c r="S4588">
        <f t="shared" si="430"/>
        <v>0</v>
      </c>
      <c r="T4588">
        <f t="shared" si="431"/>
        <v>0</v>
      </c>
    </row>
    <row r="4589" spans="1:20" x14ac:dyDescent="0.3">
      <c r="A4589" s="3">
        <f t="shared" si="426"/>
        <v>43292</v>
      </c>
      <c r="B4589">
        <v>7</v>
      </c>
      <c r="C4589">
        <v>11</v>
      </c>
      <c r="D4589">
        <v>4</v>
      </c>
      <c r="E4589">
        <v>1</v>
      </c>
      <c r="F4589" s="1">
        <f>VLOOKUP(A4589,Weather!$A$1:$E$366, 5)</f>
        <v>0.26190476190476125</v>
      </c>
      <c r="G4589" s="1">
        <f>VLOOKUP(D4589, Summer!$A$1:$E$25, 2)</f>
        <v>286.33237882239803</v>
      </c>
      <c r="H4589" s="1">
        <f>VLOOKUP(D4589, Summer!$A$1:$E$25, 3)</f>
        <v>256.10019667595998</v>
      </c>
      <c r="I4589" s="1">
        <f>VLOOKUP(D4589, Summer!$A$1:$E$25, 5)</f>
        <v>276.13078095883401</v>
      </c>
      <c r="J4589" s="1">
        <f t="shared" si="427"/>
        <v>264.01814914288423</v>
      </c>
      <c r="K4589" s="47">
        <f t="shared" si="428"/>
        <v>4.9392578366580784</v>
      </c>
      <c r="L4589" s="48">
        <f>Solar!K4606/1000*Variables!$B$3</f>
        <v>0</v>
      </c>
      <c r="M4589">
        <f>IF(E4589=1, VLOOKUP(D4589, Sheet1!$A$2:$C$26, 2), Sheet1!$C$3)</f>
        <v>0.18637999999999999</v>
      </c>
      <c r="N4589" s="1">
        <f>'Electricity Rates'!$J$2</f>
        <v>0.24729999999999999</v>
      </c>
      <c r="O4589" s="145">
        <f>L4589-K4589</f>
        <v>-4.9392578366580784</v>
      </c>
      <c r="P4589">
        <f t="shared" si="429"/>
        <v>1.2214784630055426</v>
      </c>
      <c r="Q4589">
        <f>IF(O4589&gt;0, IF(Q4588+O4589*Variables!$B$5&lt;Variables!$B$4, Q4588+O4589*Variables!$B$5, Variables!$B$4), IF(Q4588&gt;-O4589, Q4588+O4589/Variables!$B$5, 0))</f>
        <v>16.462707926392369</v>
      </c>
      <c r="R4589">
        <f>IF(O4589&gt;0, 0, IF(Q4588&gt;-O4589, 0, -O4589 - Q4588*Variables!$B$5))</f>
        <v>0</v>
      </c>
      <c r="S4589">
        <f t="shared" si="430"/>
        <v>0</v>
      </c>
      <c r="T4589">
        <f t="shared" si="431"/>
        <v>0</v>
      </c>
    </row>
    <row r="4590" spans="1:20" x14ac:dyDescent="0.3">
      <c r="A4590" s="3">
        <f t="shared" si="426"/>
        <v>43292</v>
      </c>
      <c r="B4590">
        <v>7</v>
      </c>
      <c r="C4590">
        <v>11</v>
      </c>
      <c r="D4590">
        <v>5</v>
      </c>
      <c r="E4590">
        <v>1</v>
      </c>
      <c r="F4590" s="1">
        <f>VLOOKUP(A4590,Weather!$A$1:$E$366, 5)</f>
        <v>0.26190476190476125</v>
      </c>
      <c r="G4590" s="1">
        <f>VLOOKUP(D4590, Summer!$A$1:$E$25, 2)</f>
        <v>323.19252555232703</v>
      </c>
      <c r="H4590" s="1">
        <f>VLOOKUP(D4590, Summer!$A$1:$E$25, 3)</f>
        <v>290.90909090909099</v>
      </c>
      <c r="I4590" s="1">
        <f>VLOOKUP(D4590, Summer!$A$1:$E$25, 5)</f>
        <v>275.93148050343302</v>
      </c>
      <c r="J4590" s="1">
        <f t="shared" si="427"/>
        <v>299.36427617279566</v>
      </c>
      <c r="K4590" s="47">
        <f t="shared" si="428"/>
        <v>5.6005140248965573</v>
      </c>
      <c r="L4590" s="48">
        <f>Solar!K4607/1000*Variables!$B$3</f>
        <v>0</v>
      </c>
      <c r="M4590">
        <f>IF(E4590=1, VLOOKUP(D4590, Sheet1!$A$2:$C$26, 2), Sheet1!$C$3)</f>
        <v>0.18637999999999999</v>
      </c>
      <c r="N4590" s="1">
        <f>'Electricity Rates'!$J$2</f>
        <v>0.24729999999999999</v>
      </c>
      <c r="O4590" s="145">
        <f>L4590-K4590</f>
        <v>-5.6005140248965573</v>
      </c>
      <c r="P4590">
        <f t="shared" si="429"/>
        <v>1.3850071183569186</v>
      </c>
      <c r="Q4590">
        <f>IF(O4590&gt;0, IF(Q4589+O4590*Variables!$B$5&lt;Variables!$B$4, Q4589+O4590*Variables!$B$5, Variables!$B$4), IF(Q4589&gt;-O4590, Q4589+O4590/Variables!$B$5, 0))</f>
        <v>10.504714282885393</v>
      </c>
      <c r="R4590">
        <f>IF(O4590&gt;0, 0, IF(Q4589&gt;-O4590, 0, -O4590 - Q4589*Variables!$B$5))</f>
        <v>0</v>
      </c>
      <c r="S4590">
        <f t="shared" si="430"/>
        <v>0</v>
      </c>
      <c r="T4590">
        <f t="shared" si="431"/>
        <v>0</v>
      </c>
    </row>
    <row r="4591" spans="1:20" x14ac:dyDescent="0.3">
      <c r="A4591" s="3">
        <f t="shared" si="426"/>
        <v>43292</v>
      </c>
      <c r="B4591">
        <v>7</v>
      </c>
      <c r="C4591">
        <v>11</v>
      </c>
      <c r="D4591">
        <v>6</v>
      </c>
      <c r="E4591">
        <v>1</v>
      </c>
      <c r="F4591" s="1">
        <f>VLOOKUP(A4591,Weather!$A$1:$E$366, 5)</f>
        <v>0.26190476190476125</v>
      </c>
      <c r="G4591" s="1">
        <f>VLOOKUP(D4591, Summer!$A$1:$E$25, 2)</f>
        <v>420.20776289112302</v>
      </c>
      <c r="H4591" s="1">
        <f>VLOOKUP(D4591, Summer!$A$1:$E$25, 3)</f>
        <v>354.54545454545399</v>
      </c>
      <c r="I4591" s="1">
        <f>VLOOKUP(D4591, Summer!$A$1:$E$25, 5)</f>
        <v>244.50179868660999</v>
      </c>
      <c r="J4591" s="1">
        <f t="shared" si="427"/>
        <v>371.74272577884346</v>
      </c>
      <c r="K4591" s="47">
        <f t="shared" si="428"/>
        <v>6.9545717879042046</v>
      </c>
      <c r="L4591" s="48">
        <f>Solar!K4608/1000*Variables!$B$3</f>
        <v>0.47510000000000002</v>
      </c>
      <c r="M4591">
        <f>IF(E4591=1, VLOOKUP(D4591, Sheet1!$A$2:$C$26, 2), Sheet1!$C$3)</f>
        <v>0.18637999999999999</v>
      </c>
      <c r="N4591" s="1">
        <f>'Electricity Rates'!$J$2</f>
        <v>0.24729999999999999</v>
      </c>
      <c r="O4591" s="145">
        <f>L4591-K4591</f>
        <v>-6.4794717879042043</v>
      </c>
      <c r="P4591">
        <f t="shared" si="429"/>
        <v>1.7198656031487098</v>
      </c>
      <c r="Q4591">
        <f>IF(O4591&gt;0, IF(Q4590+O4591*Variables!$B$5&lt;Variables!$B$4, Q4590+O4591*Variables!$B$5, Variables!$B$4), IF(Q4590&gt;-O4591, Q4590+O4591/Variables!$B$5, 0))</f>
        <v>3.6116591893702816</v>
      </c>
      <c r="R4591">
        <f>IF(O4591&gt;0, 0, IF(Q4590&gt;-O4591, 0, -O4591 - Q4590*Variables!$B$5))</f>
        <v>0</v>
      </c>
      <c r="S4591">
        <f t="shared" si="430"/>
        <v>0</v>
      </c>
      <c r="T4591">
        <f t="shared" si="431"/>
        <v>0</v>
      </c>
    </row>
    <row r="4592" spans="1:20" x14ac:dyDescent="0.3">
      <c r="A4592" s="3">
        <f t="shared" si="426"/>
        <v>43292</v>
      </c>
      <c r="B4592">
        <v>7</v>
      </c>
      <c r="C4592">
        <v>11</v>
      </c>
      <c r="D4592">
        <v>7</v>
      </c>
      <c r="E4592">
        <v>1</v>
      </c>
      <c r="F4592" s="1">
        <f>VLOOKUP(A4592,Weather!$A$1:$E$366, 5)</f>
        <v>0.26190476190476125</v>
      </c>
      <c r="G4592" s="1">
        <f>VLOOKUP(D4592, Summer!$A$1:$E$25, 2)</f>
        <v>767.23345107957198</v>
      </c>
      <c r="H4592" s="1">
        <f>VLOOKUP(D4592, Summer!$A$1:$E$25, 3)</f>
        <v>587.45596403639502</v>
      </c>
      <c r="I4592" s="1">
        <f>VLOOKUP(D4592, Summer!$A$1:$E$25, 5)</f>
        <v>275.57273968370998</v>
      </c>
      <c r="J4592" s="1">
        <f t="shared" si="427"/>
        <v>634.54054397627453</v>
      </c>
      <c r="K4592" s="47">
        <f t="shared" si="428"/>
        <v>11.870999644103691</v>
      </c>
      <c r="L4592" s="48">
        <f>Solar!K4609/1000*Variables!$B$3</f>
        <v>2.5698499999999997</v>
      </c>
      <c r="M4592">
        <f>IF(E4592=1, VLOOKUP(D4592, Sheet1!$A$2:$C$26, 2), Sheet1!$C$3)</f>
        <v>0.18637999999999999</v>
      </c>
      <c r="N4592" s="1">
        <f>'Electricity Rates'!$J$2</f>
        <v>0.24729999999999999</v>
      </c>
      <c r="O4592" s="145">
        <f>L4592-K4592</f>
        <v>-9.3011496441036918</v>
      </c>
      <c r="P4592">
        <f t="shared" si="429"/>
        <v>2.9356982119868427</v>
      </c>
      <c r="Q4592">
        <f>IF(O4592&gt;0, IF(Q4591+O4592*Variables!$B$5&lt;Variables!$B$4, Q4591+O4592*Variables!$B$5, Variables!$B$4), IF(Q4591&gt;-O4592, Q4591+O4592/Variables!$B$5, 0))</f>
        <v>0</v>
      </c>
      <c r="R4592">
        <f>IF(O4592&gt;0, 0, IF(Q4591&gt;-O4592, 0, -O4592 - Q4591*Variables!$B$5))</f>
        <v>5.9061900060956276</v>
      </c>
      <c r="S4592">
        <f t="shared" si="430"/>
        <v>1.1007956933361029</v>
      </c>
      <c r="T4592">
        <f t="shared" si="431"/>
        <v>0</v>
      </c>
    </row>
    <row r="4593" spans="1:20" x14ac:dyDescent="0.3">
      <c r="A4593" s="3">
        <f t="shared" si="426"/>
        <v>43292</v>
      </c>
      <c r="B4593">
        <v>7</v>
      </c>
      <c r="C4593">
        <v>11</v>
      </c>
      <c r="D4593">
        <v>8</v>
      </c>
      <c r="E4593">
        <v>1</v>
      </c>
      <c r="F4593" s="1">
        <f>VLOOKUP(A4593,Weather!$A$1:$E$366, 5)</f>
        <v>0.26190476190476125</v>
      </c>
      <c r="G4593" s="1">
        <f>VLOOKUP(D4593, Summer!$A$1:$E$25, 2)</f>
        <v>1109.6398637209199</v>
      </c>
      <c r="H4593" s="1">
        <f>VLOOKUP(D4593, Summer!$A$1:$E$25, 3)</f>
        <v>814.26008774773595</v>
      </c>
      <c r="I4593" s="1">
        <f>VLOOKUP(D4593, Summer!$A$1:$E$25, 5)</f>
        <v>328.96533168578299</v>
      </c>
      <c r="J4593" s="1">
        <f t="shared" si="427"/>
        <v>891.62145764547438</v>
      </c>
      <c r="K4593" s="47">
        <f t="shared" si="428"/>
        <v>16.680475513918289</v>
      </c>
      <c r="L4593" s="48">
        <f>Solar!K4610/1000*Variables!$B$3</f>
        <v>10.477549999999999</v>
      </c>
      <c r="M4593">
        <f>IF(E4593=1, VLOOKUP(D4593, Sheet1!$A$2:$C$26, 2), Sheet1!$C$3)</f>
        <v>0.18637999999999999</v>
      </c>
      <c r="N4593" s="1">
        <f>'Electricity Rates'!$J$2</f>
        <v>0.24729999999999999</v>
      </c>
      <c r="O4593" s="145">
        <f>L4593-K4593</f>
        <v>-6.2029255139182897</v>
      </c>
      <c r="P4593">
        <f t="shared" si="429"/>
        <v>4.1250815945919923</v>
      </c>
      <c r="Q4593">
        <f>IF(O4593&gt;0, IF(Q4592+O4593*Variables!$B$5&lt;Variables!$B$4, Q4592+O4593*Variables!$B$5, Variables!$B$4), IF(Q4592&gt;-O4593, Q4592+O4593/Variables!$B$5, 0))</f>
        <v>0</v>
      </c>
      <c r="R4593">
        <f>IF(O4593&gt;0, 0, IF(Q4592&gt;-O4593, 0, -O4593 - Q4592*Variables!$B$5))</f>
        <v>6.2029255139182897</v>
      </c>
      <c r="S4593">
        <f t="shared" si="430"/>
        <v>1.1561012572840907</v>
      </c>
      <c r="T4593">
        <f t="shared" si="431"/>
        <v>0</v>
      </c>
    </row>
    <row r="4594" spans="1:20" x14ac:dyDescent="0.3">
      <c r="A4594" s="3">
        <f t="shared" si="426"/>
        <v>43292</v>
      </c>
      <c r="B4594">
        <v>7</v>
      </c>
      <c r="C4594">
        <v>11</v>
      </c>
      <c r="D4594">
        <v>9</v>
      </c>
      <c r="E4594">
        <v>1</v>
      </c>
      <c r="F4594" s="1">
        <f>VLOOKUP(A4594,Weather!$A$1:$E$366, 5)</f>
        <v>0.26190476190476125</v>
      </c>
      <c r="G4594" s="1">
        <f>VLOOKUP(D4594, Summer!$A$1:$E$25, 2)</f>
        <v>1322.40871182827</v>
      </c>
      <c r="H4594" s="1">
        <f>VLOOKUP(D4594, Summer!$A$1:$E$25, 3)</f>
        <v>1017.49011217013</v>
      </c>
      <c r="I4594" s="1">
        <f>VLOOKUP(D4594, Summer!$A$1:$E$25, 5)</f>
        <v>386.82225388885001</v>
      </c>
      <c r="J4594" s="1">
        <f t="shared" si="427"/>
        <v>1097.3497454139283</v>
      </c>
      <c r="K4594" s="47">
        <f t="shared" si="428"/>
        <v>20.529245232520687</v>
      </c>
      <c r="L4594" s="48">
        <f>Solar!K4611/1000*Variables!$B$3</f>
        <v>22.646050000000002</v>
      </c>
      <c r="M4594">
        <f>IF(E4594=1, VLOOKUP(D4594, Sheet1!$A$2:$C$26, 2), Sheet1!$C$3)</f>
        <v>0.25796000000000002</v>
      </c>
      <c r="N4594" s="1">
        <f>'Electricity Rates'!$J$2</f>
        <v>0.24729999999999999</v>
      </c>
      <c r="O4594" s="145">
        <f>L4594-K4594</f>
        <v>2.1168047674793158</v>
      </c>
      <c r="P4594">
        <f t="shared" si="429"/>
        <v>5.0768823460023658</v>
      </c>
      <c r="Q4594">
        <f>IF(O4594&gt;0, IF(Q4593+O4594*Variables!$B$5&lt;Variables!$B$4, Q4593+O4594*Variables!$B$5, Variables!$B$4), IF(Q4593&gt;-O4594, Q4593+O4594/Variables!$B$5, 0))</f>
        <v>1.9897964814305567</v>
      </c>
      <c r="R4594">
        <f>IF(O4594&gt;0, 0, IF(Q4593&gt;-O4594, 0, -O4594 - Q4593*Variables!$B$5))</f>
        <v>0</v>
      </c>
      <c r="S4594">
        <f t="shared" si="430"/>
        <v>0</v>
      </c>
      <c r="T4594">
        <f t="shared" si="431"/>
        <v>0</v>
      </c>
    </row>
    <row r="4595" spans="1:20" x14ac:dyDescent="0.3">
      <c r="A4595" s="3">
        <f t="shared" si="426"/>
        <v>43292</v>
      </c>
      <c r="B4595">
        <v>7</v>
      </c>
      <c r="C4595">
        <v>11</v>
      </c>
      <c r="D4595">
        <v>10</v>
      </c>
      <c r="E4595">
        <v>1</v>
      </c>
      <c r="F4595" s="1">
        <f>VLOOKUP(A4595,Weather!$A$1:$E$366, 5)</f>
        <v>0.26190476190476125</v>
      </c>
      <c r="G4595" s="1">
        <f>VLOOKUP(D4595, Summer!$A$1:$E$25, 2)</f>
        <v>1424.0693518383</v>
      </c>
      <c r="H4595" s="1">
        <f>VLOOKUP(D4595, Summer!$A$1:$E$25, 3)</f>
        <v>1069.7659339946799</v>
      </c>
      <c r="I4595" s="1">
        <f>VLOOKUP(D4595, Summer!$A$1:$E$25, 5)</f>
        <v>417.88322986318002</v>
      </c>
      <c r="J4595" s="1">
        <f t="shared" si="427"/>
        <v>1162.5596862870564</v>
      </c>
      <c r="K4595" s="47">
        <f t="shared" si="428"/>
        <v>21.749194363030259</v>
      </c>
      <c r="L4595" s="48">
        <f>Solar!K4612/1000*Variables!$B$3</f>
        <v>31.49905</v>
      </c>
      <c r="M4595">
        <f>IF(E4595=1, VLOOKUP(D4595, Sheet1!$A$2:$C$26, 2), Sheet1!$C$3)</f>
        <v>0.25796000000000002</v>
      </c>
      <c r="N4595" s="1">
        <f>'Electricity Rates'!$J$2</f>
        <v>0.24729999999999999</v>
      </c>
      <c r="O4595" s="145">
        <f>L4595-K4595</f>
        <v>9.7498556369697411</v>
      </c>
      <c r="P4595">
        <f t="shared" si="429"/>
        <v>5.3785757659773825</v>
      </c>
      <c r="Q4595">
        <f>IF(O4595&gt;0, IF(Q4594+O4595*Variables!$B$5&lt;Variables!$B$4, Q4594+O4595*Variables!$B$5, Variables!$B$4), IF(Q4594&gt;-O4595, Q4594+O4595/Variables!$B$5, 0))</f>
        <v>11.154660780182112</v>
      </c>
      <c r="R4595">
        <f>IF(O4595&gt;0, 0, IF(Q4594&gt;-O4595, 0, -O4595 - Q4594*Variables!$B$5))</f>
        <v>0</v>
      </c>
      <c r="S4595">
        <f t="shared" si="430"/>
        <v>0</v>
      </c>
      <c r="T4595">
        <f t="shared" si="431"/>
        <v>0</v>
      </c>
    </row>
    <row r="4596" spans="1:20" x14ac:dyDescent="0.3">
      <c r="A4596" s="3">
        <f t="shared" si="426"/>
        <v>43292</v>
      </c>
      <c r="B4596">
        <v>7</v>
      </c>
      <c r="C4596">
        <v>11</v>
      </c>
      <c r="D4596">
        <v>11</v>
      </c>
      <c r="E4596">
        <v>1</v>
      </c>
      <c r="F4596" s="1">
        <f>VLOOKUP(A4596,Weather!$A$1:$E$366, 5)</f>
        <v>0.26190476190476125</v>
      </c>
      <c r="G4596" s="1">
        <f>VLOOKUP(D4596, Summer!$A$1:$E$25, 2)</f>
        <v>1497.9516334678001</v>
      </c>
      <c r="H4596" s="1">
        <f>VLOOKUP(D4596, Summer!$A$1:$E$25, 3)</f>
        <v>1079.6213447448599</v>
      </c>
      <c r="I4596" s="1">
        <f>VLOOKUP(D4596, Summer!$A$1:$E$25, 5)</f>
        <v>435.54125021175599</v>
      </c>
      <c r="J4596" s="1">
        <f t="shared" si="427"/>
        <v>1189.1840394103915</v>
      </c>
      <c r="K4596" s="47">
        <f t="shared" si="428"/>
        <v>22.247283396823221</v>
      </c>
      <c r="L4596" s="48">
        <f>Solar!K4613/1000*Variables!$B$3</f>
        <v>37.252099999999999</v>
      </c>
      <c r="M4596">
        <f>IF(E4596=1, VLOOKUP(D4596, Sheet1!$A$2:$C$26, 2), Sheet1!$C$3)</f>
        <v>0.25796000000000002</v>
      </c>
      <c r="N4596" s="1">
        <f>'Electricity Rates'!$J$2</f>
        <v>0.24729999999999999</v>
      </c>
      <c r="O4596" s="145">
        <f>L4596-K4596</f>
        <v>15.004816603176778</v>
      </c>
      <c r="P4596">
        <f t="shared" si="429"/>
        <v>5.5017531840343823</v>
      </c>
      <c r="Q4596">
        <f>IF(O4596&gt;0, IF(Q4595+O4596*Variables!$B$5&lt;Variables!$B$4, Q4595+O4596*Variables!$B$5, Variables!$B$4), IF(Q4595&gt;-O4596, Q4595+O4596/Variables!$B$5, 0))</f>
        <v>25.259188387168283</v>
      </c>
      <c r="R4596">
        <f>IF(O4596&gt;0, 0, IF(Q4595&gt;-O4596, 0, -O4596 - Q4595*Variables!$B$5))</f>
        <v>0</v>
      </c>
      <c r="S4596">
        <f t="shared" si="430"/>
        <v>0</v>
      </c>
      <c r="T4596">
        <f t="shared" si="431"/>
        <v>0</v>
      </c>
    </row>
    <row r="4597" spans="1:20" x14ac:dyDescent="0.3">
      <c r="A4597" s="3">
        <f t="shared" si="426"/>
        <v>43292</v>
      </c>
      <c r="B4597">
        <v>7</v>
      </c>
      <c r="C4597">
        <v>11</v>
      </c>
      <c r="D4597">
        <v>12</v>
      </c>
      <c r="E4597">
        <v>1</v>
      </c>
      <c r="F4597" s="1">
        <f>VLOOKUP(A4597,Weather!$A$1:$E$366, 5)</f>
        <v>0.26190476190476125</v>
      </c>
      <c r="G4597" s="1">
        <f>VLOOKUP(D4597, Summer!$A$1:$E$25, 2)</f>
        <v>1553.30978408544</v>
      </c>
      <c r="H4597" s="1">
        <f>VLOOKUP(D4597, Summer!$A$1:$E$25, 3)</f>
        <v>1117.7462231731799</v>
      </c>
      <c r="I4597" s="1">
        <f>VLOOKUP(D4597, Summer!$A$1:$E$25, 5)</f>
        <v>435.36187980189499</v>
      </c>
      <c r="J4597" s="1">
        <f t="shared" si="427"/>
        <v>1231.8223938882954</v>
      </c>
      <c r="K4597" s="47">
        <f t="shared" si="428"/>
        <v>23.044962750234699</v>
      </c>
      <c r="L4597" s="48">
        <f>Solar!K4614/1000*Variables!$B$3</f>
        <v>40.3078</v>
      </c>
      <c r="M4597">
        <f>IF(E4597=1, VLOOKUP(D4597, Sheet1!$A$2:$C$26, 2), Sheet1!$C$3)</f>
        <v>0.25796000000000002</v>
      </c>
      <c r="N4597" s="1">
        <f>'Electricity Rates'!$J$2</f>
        <v>0.24729999999999999</v>
      </c>
      <c r="O4597" s="145">
        <f>L4597-K4597</f>
        <v>17.262837249765301</v>
      </c>
      <c r="P4597">
        <f t="shared" si="429"/>
        <v>5.6990192881330408</v>
      </c>
      <c r="Q4597">
        <f>IF(O4597&gt;0, IF(Q4596+O4597*Variables!$B$5&lt;Variables!$B$4, Q4596+O4597*Variables!$B$5, Variables!$B$4), IF(Q4596&gt;-O4597, Q4596+O4597/Variables!$B$5, 0))</f>
        <v>41.486255401947666</v>
      </c>
      <c r="R4597">
        <f>IF(O4597&gt;0, 0, IF(Q4596&gt;-O4597, 0, -O4597 - Q4596*Variables!$B$5))</f>
        <v>0</v>
      </c>
      <c r="S4597">
        <f t="shared" si="430"/>
        <v>0</v>
      </c>
      <c r="T4597">
        <f t="shared" si="431"/>
        <v>0</v>
      </c>
    </row>
    <row r="4598" spans="1:20" x14ac:dyDescent="0.3">
      <c r="A4598" s="3">
        <f t="shared" si="426"/>
        <v>43292</v>
      </c>
      <c r="B4598">
        <v>7</v>
      </c>
      <c r="C4598">
        <v>11</v>
      </c>
      <c r="D4598">
        <v>13</v>
      </c>
      <c r="E4598">
        <v>1</v>
      </c>
      <c r="F4598" s="1">
        <f>VLOOKUP(A4598,Weather!$A$1:$E$366, 5)</f>
        <v>0.26190476190476125</v>
      </c>
      <c r="G4598" s="1">
        <f>VLOOKUP(D4598, Summer!$A$1:$E$25, 2)</f>
        <v>1622.5675647430101</v>
      </c>
      <c r="H4598" s="1">
        <f>VLOOKUP(D4598, Summer!$A$1:$E$25, 3)</f>
        <v>1132.28619594112</v>
      </c>
      <c r="I4598" s="1">
        <f>VLOOKUP(D4598, Summer!$A$1:$E$25, 5)</f>
        <v>435.17254436926402</v>
      </c>
      <c r="J4598" s="1">
        <f t="shared" si="427"/>
        <v>1260.6932211035196</v>
      </c>
      <c r="K4598" s="47">
        <f t="shared" si="428"/>
        <v>23.585078874965291</v>
      </c>
      <c r="L4598" s="48">
        <f>Solar!K4615/1000*Variables!$B$3</f>
        <v>41.247399999999999</v>
      </c>
      <c r="M4598">
        <f>IF(E4598=1, VLOOKUP(D4598, Sheet1!$A$2:$C$26, 2), Sheet1!$C$3)</f>
        <v>0.55478000000000005</v>
      </c>
      <c r="N4598" s="1">
        <f>'Electricity Rates'!$J$2</f>
        <v>0.24729999999999999</v>
      </c>
      <c r="O4598" s="145">
        <f>L4598-K4598</f>
        <v>17.662321125034708</v>
      </c>
      <c r="P4598">
        <f t="shared" si="429"/>
        <v>5.8325900057789166</v>
      </c>
      <c r="Q4598">
        <f>IF(O4598&gt;0, IF(Q4597+O4598*Variables!$B$5&lt;Variables!$B$4, Q4597+O4598*Variables!$B$5, Variables!$B$4), IF(Q4597&gt;-O4598, Q4597+O4598/Variables!$B$5, 0))</f>
        <v>58.088837259480286</v>
      </c>
      <c r="R4598">
        <f>IF(O4598&gt;0, 0, IF(Q4597&gt;-O4598, 0, -O4598 - Q4597*Variables!$B$5))</f>
        <v>0</v>
      </c>
      <c r="S4598">
        <f t="shared" si="430"/>
        <v>0</v>
      </c>
      <c r="T4598">
        <f t="shared" si="431"/>
        <v>0</v>
      </c>
    </row>
    <row r="4599" spans="1:20" x14ac:dyDescent="0.3">
      <c r="A4599" s="3">
        <f t="shared" si="426"/>
        <v>43292</v>
      </c>
      <c r="B4599">
        <v>7</v>
      </c>
      <c r="C4599">
        <v>11</v>
      </c>
      <c r="D4599">
        <v>14</v>
      </c>
      <c r="E4599">
        <v>1</v>
      </c>
      <c r="F4599" s="1">
        <f>VLOOKUP(A4599,Weather!$A$1:$E$366, 5)</f>
        <v>0.26190476190476125</v>
      </c>
      <c r="G4599" s="1">
        <f>VLOOKUP(D4599, Summer!$A$1:$E$25, 2)</f>
        <v>1636.26340321468</v>
      </c>
      <c r="H4599" s="1">
        <f>VLOOKUP(D4599, Summer!$A$1:$E$25, 3)</f>
        <v>1156.2601309732199</v>
      </c>
      <c r="I4599" s="1">
        <f>VLOOKUP(D4599, Summer!$A$1:$E$25, 5)</f>
        <v>417.13087064403902</v>
      </c>
      <c r="J4599" s="1">
        <f t="shared" si="427"/>
        <v>1281.9752737031258</v>
      </c>
      <c r="K4599" s="47">
        <f t="shared" si="428"/>
        <v>23.98322402303193</v>
      </c>
      <c r="L4599" s="48">
        <f>Solar!K4616/1000*Variables!$B$3</f>
        <v>37.54365</v>
      </c>
      <c r="M4599">
        <f>IF(E4599=1, VLOOKUP(D4599, Sheet1!$A$2:$C$26, 2), Sheet1!$C$3)</f>
        <v>0.55478000000000005</v>
      </c>
      <c r="N4599" s="1">
        <f>'Electricity Rates'!$J$2</f>
        <v>0.24729999999999999</v>
      </c>
      <c r="O4599" s="145">
        <f>L4599-K4599</f>
        <v>13.56042597696807</v>
      </c>
      <c r="P4599">
        <f t="shared" si="429"/>
        <v>5.9310513008957964</v>
      </c>
      <c r="Q4599">
        <f>IF(O4599&gt;0, IF(Q4598+O4599*Variables!$B$5&lt;Variables!$B$4, Q4598+O4599*Variables!$B$5, Variables!$B$4), IF(Q4598&gt;-O4599, Q4598+O4599/Variables!$B$5, 0))</f>
        <v>70.835637677830277</v>
      </c>
      <c r="R4599">
        <f>IF(O4599&gt;0, 0, IF(Q4598&gt;-O4599, 0, -O4599 - Q4598*Variables!$B$5))</f>
        <v>0</v>
      </c>
      <c r="S4599">
        <f t="shared" si="430"/>
        <v>0</v>
      </c>
      <c r="T4599">
        <f t="shared" si="431"/>
        <v>0</v>
      </c>
    </row>
    <row r="4600" spans="1:20" x14ac:dyDescent="0.3">
      <c r="A4600" s="3">
        <f t="shared" si="426"/>
        <v>43292</v>
      </c>
      <c r="B4600">
        <v>7</v>
      </c>
      <c r="C4600">
        <v>11</v>
      </c>
      <c r="D4600">
        <v>15</v>
      </c>
      <c r="E4600">
        <v>1</v>
      </c>
      <c r="F4600" s="1">
        <f>VLOOKUP(A4600,Weather!$A$1:$E$366, 5)</f>
        <v>0.26190476190476125</v>
      </c>
      <c r="G4600" s="1">
        <f>VLOOKUP(D4600, Summer!$A$1:$E$25, 2)</f>
        <v>1589.7727985285201</v>
      </c>
      <c r="H4600" s="1">
        <f>VLOOKUP(D4600, Summer!$A$1:$E$25, 3)</f>
        <v>1137.7596230737599</v>
      </c>
      <c r="I4600" s="1">
        <f>VLOOKUP(D4600, Summer!$A$1:$E$25, 5)</f>
        <v>403.543562097039</v>
      </c>
      <c r="J4600" s="1">
        <f t="shared" si="427"/>
        <v>1256.1440261690539</v>
      </c>
      <c r="K4600" s="47">
        <f t="shared" si="428"/>
        <v>23.499972427535475</v>
      </c>
      <c r="L4600" s="48">
        <f>Solar!K4617/1000*Variables!$B$3</f>
        <v>32.857900000000001</v>
      </c>
      <c r="M4600">
        <f>IF(E4600=1, VLOOKUP(D4600, Sheet1!$A$2:$C$26, 2), Sheet1!$C$3)</f>
        <v>0.55478000000000005</v>
      </c>
      <c r="N4600" s="1">
        <f>'Electricity Rates'!$J$2</f>
        <v>0.24729999999999999</v>
      </c>
      <c r="O4600" s="145">
        <f>L4600-K4600</f>
        <v>9.3579275724645257</v>
      </c>
      <c r="P4600">
        <f t="shared" si="429"/>
        <v>5.8115431813295224</v>
      </c>
      <c r="Q4600">
        <f>IF(O4600&gt;0, IF(Q4599+O4600*Variables!$B$5&lt;Variables!$B$4, Q4599+O4600*Variables!$B$5, Variables!$B$4), IF(Q4599&gt;-O4600, Q4599+O4600/Variables!$B$5, 0))</f>
        <v>79.632089595946937</v>
      </c>
      <c r="R4600">
        <f>IF(O4600&gt;0, 0, IF(Q4599&gt;-O4600, 0, -O4600 - Q4599*Variables!$B$5))</f>
        <v>0</v>
      </c>
      <c r="S4600">
        <f t="shared" si="430"/>
        <v>0</v>
      </c>
      <c r="T4600">
        <f t="shared" si="431"/>
        <v>0</v>
      </c>
    </row>
    <row r="4601" spans="1:20" x14ac:dyDescent="0.3">
      <c r="A4601" s="3">
        <f t="shared" si="426"/>
        <v>43292</v>
      </c>
      <c r="B4601">
        <v>7</v>
      </c>
      <c r="C4601">
        <v>11</v>
      </c>
      <c r="D4601">
        <v>16</v>
      </c>
      <c r="E4601">
        <v>1</v>
      </c>
      <c r="F4601" s="1">
        <f>VLOOKUP(A4601,Weather!$A$1:$E$366, 5)</f>
        <v>0.26190476190476125</v>
      </c>
      <c r="G4601" s="1">
        <f>VLOOKUP(D4601, Summer!$A$1:$E$25, 2)</f>
        <v>1459.9523441255701</v>
      </c>
      <c r="H4601" s="1">
        <f>VLOOKUP(D4601, Summer!$A$1:$E$25, 3)</f>
        <v>1006.09479349024</v>
      </c>
      <c r="I4601" s="1">
        <f>VLOOKUP(D4601, Summer!$A$1:$E$25, 5)</f>
        <v>381.04254068220598</v>
      </c>
      <c r="J4601" s="1">
        <f t="shared" si="427"/>
        <v>1124.9622472280644</v>
      </c>
      <c r="K4601" s="47">
        <f t="shared" si="428"/>
        <v>21.045820575609682</v>
      </c>
      <c r="L4601" s="48">
        <f>Solar!K4618/1000*Variables!$B$3</f>
        <v>20.832650000000001</v>
      </c>
      <c r="M4601">
        <f>IF(E4601=1, VLOOKUP(D4601, Sheet1!$A$2:$C$26, 2), Sheet1!$C$3)</f>
        <v>0.55478000000000005</v>
      </c>
      <c r="N4601" s="1">
        <f>'Electricity Rates'!$J$2</f>
        <v>0.24729999999999999</v>
      </c>
      <c r="O4601" s="145">
        <f>L4601-K4601</f>
        <v>-0.21317057560968067</v>
      </c>
      <c r="P4601">
        <f t="shared" si="429"/>
        <v>5.2046314283482742</v>
      </c>
      <c r="Q4601">
        <f>IF(O4601&gt;0, IF(Q4600+O4601*Variables!$B$5&lt;Variables!$B$4, Q4600+O4601*Variables!$B$5, Variables!$B$4), IF(Q4600&gt;-O4601, Q4600+O4601/Variables!$B$5, 0))</f>
        <v>79.405312387851538</v>
      </c>
      <c r="R4601">
        <f>IF(O4601&gt;0, 0, IF(Q4600&gt;-O4601, 0, -O4601 - Q4600*Variables!$B$5))</f>
        <v>0</v>
      </c>
      <c r="S4601">
        <f t="shared" si="430"/>
        <v>0</v>
      </c>
      <c r="T4601">
        <f t="shared" si="431"/>
        <v>0</v>
      </c>
    </row>
    <row r="4602" spans="1:20" x14ac:dyDescent="0.3">
      <c r="A4602" s="3">
        <f t="shared" si="426"/>
        <v>43292</v>
      </c>
      <c r="B4602">
        <v>7</v>
      </c>
      <c r="C4602">
        <v>11</v>
      </c>
      <c r="D4602">
        <v>17</v>
      </c>
      <c r="E4602">
        <v>1</v>
      </c>
      <c r="F4602" s="1">
        <f>VLOOKUP(A4602,Weather!$A$1:$E$366, 5)</f>
        <v>0.26190476190476125</v>
      </c>
      <c r="G4602" s="1">
        <f>VLOOKUP(D4602, Summer!$A$1:$E$25, 2)</f>
        <v>1144.9480592772099</v>
      </c>
      <c r="H4602" s="1">
        <f>VLOOKUP(D4602, Summer!$A$1:$E$25, 3)</f>
        <v>808.38142168622596</v>
      </c>
      <c r="I4602" s="1">
        <f>VLOOKUP(D4602, Summer!$A$1:$E$25, 5)</f>
        <v>371.93450987035499</v>
      </c>
      <c r="J4602" s="1">
        <f t="shared" si="427"/>
        <v>896.52982676957868</v>
      </c>
      <c r="K4602" s="47">
        <f t="shared" si="428"/>
        <v>16.772301400661863</v>
      </c>
      <c r="L4602" s="48">
        <f>Solar!K4619/1000*Variables!$B$3</f>
        <v>18.557449999999999</v>
      </c>
      <c r="M4602">
        <f>IF(E4602=1, VLOOKUP(D4602, Sheet1!$A$2:$C$26, 2), Sheet1!$C$3)</f>
        <v>0.55478000000000005</v>
      </c>
      <c r="N4602" s="1">
        <f>'Electricity Rates'!$J$2</f>
        <v>0.24729999999999999</v>
      </c>
      <c r="O4602" s="145">
        <f>L4602-K4602</f>
        <v>1.785148599338136</v>
      </c>
      <c r="P4602">
        <f t="shared" si="429"/>
        <v>4.1477901363836791</v>
      </c>
      <c r="Q4602">
        <f>IF(O4602&gt;0, IF(Q4601+O4602*Variables!$B$5&lt;Variables!$B$4, Q4601+O4602*Variables!$B$5, Variables!$B$4), IF(Q4601&gt;-O4602, Q4601+O4602/Variables!$B$5, 0))</f>
        <v>81.083352071229385</v>
      </c>
      <c r="R4602">
        <f>IF(O4602&gt;0, 0, IF(Q4601&gt;-O4602, 0, -O4602 - Q4601*Variables!$B$5))</f>
        <v>0</v>
      </c>
      <c r="S4602">
        <f t="shared" si="430"/>
        <v>0</v>
      </c>
      <c r="T4602">
        <f t="shared" si="431"/>
        <v>0</v>
      </c>
    </row>
    <row r="4603" spans="1:20" x14ac:dyDescent="0.3">
      <c r="A4603" s="3">
        <f t="shared" si="426"/>
        <v>43292</v>
      </c>
      <c r="B4603">
        <v>7</v>
      </c>
      <c r="C4603">
        <v>11</v>
      </c>
      <c r="D4603">
        <v>18</v>
      </c>
      <c r="E4603">
        <v>1</v>
      </c>
      <c r="F4603" s="1">
        <f>VLOOKUP(A4603,Weather!$A$1:$E$366, 5)</f>
        <v>0.26190476190476125</v>
      </c>
      <c r="G4603" s="1">
        <f>VLOOKUP(D4603, Summer!$A$1:$E$25, 2)</f>
        <v>769.75210584620504</v>
      </c>
      <c r="H4603" s="1">
        <f>VLOOKUP(D4603, Summer!$A$1:$E$25, 3)</f>
        <v>572.92139445417001</v>
      </c>
      <c r="I4603" s="1">
        <f>VLOOKUP(D4603, Summer!$A$1:$E$25, 5)</f>
        <v>349.41355840998102</v>
      </c>
      <c r="J4603" s="1">
        <f t="shared" si="427"/>
        <v>624.47229505684572</v>
      </c>
      <c r="K4603" s="47">
        <f t="shared" si="428"/>
        <v>11.682642602975433</v>
      </c>
      <c r="L4603" s="48">
        <f>Solar!K4620/1000*Variables!$B$3</f>
        <v>9.1894000000000009</v>
      </c>
      <c r="M4603">
        <f>IF(E4603=1, VLOOKUP(D4603, Sheet1!$A$2:$C$26, 2), Sheet1!$C$3)</f>
        <v>0.55478000000000005</v>
      </c>
      <c r="N4603" s="1">
        <f>'Electricity Rates'!$J$2</f>
        <v>0.24729999999999999</v>
      </c>
      <c r="O4603" s="145">
        <f>L4603-K4603</f>
        <v>-2.4932426029754318</v>
      </c>
      <c r="P4603">
        <f t="shared" si="429"/>
        <v>2.8891175157158244</v>
      </c>
      <c r="Q4603">
        <f>IF(O4603&gt;0, IF(Q4602+O4603*Variables!$B$5&lt;Variables!$B$4, Q4602+O4603*Variables!$B$5, Variables!$B$4), IF(Q4602&gt;-O4603, Q4602+O4603/Variables!$B$5, 0))</f>
        <v>78.430966323383174</v>
      </c>
      <c r="R4603">
        <f>IF(O4603&gt;0, 0, IF(Q4602&gt;-O4603, 0, -O4603 - Q4602*Variables!$B$5))</f>
        <v>0</v>
      </c>
      <c r="S4603">
        <f t="shared" si="430"/>
        <v>0</v>
      </c>
      <c r="T4603">
        <f t="shared" si="431"/>
        <v>0</v>
      </c>
    </row>
    <row r="4604" spans="1:20" x14ac:dyDescent="0.3">
      <c r="A4604" s="3">
        <f t="shared" si="426"/>
        <v>43292</v>
      </c>
      <c r="B4604">
        <v>7</v>
      </c>
      <c r="C4604">
        <v>11</v>
      </c>
      <c r="D4604">
        <v>19</v>
      </c>
      <c r="E4604">
        <v>1</v>
      </c>
      <c r="F4604" s="1">
        <f>VLOOKUP(A4604,Weather!$A$1:$E$366, 5)</f>
        <v>0.26190476190476125</v>
      </c>
      <c r="G4604" s="1">
        <f>VLOOKUP(D4604, Summer!$A$1:$E$25, 2)</f>
        <v>565.86125451999203</v>
      </c>
      <c r="H4604" s="1">
        <f>VLOOKUP(D4604, Summer!$A$1:$E$25, 3)</f>
        <v>365.77406038600299</v>
      </c>
      <c r="I4604" s="1">
        <f>VLOOKUP(D4604, Summer!$A$1:$E$25, 5)</f>
        <v>331.38683221891199</v>
      </c>
      <c r="J4604" s="1">
        <f t="shared" si="427"/>
        <v>418.17784932585715</v>
      </c>
      <c r="K4604" s="47">
        <f t="shared" si="428"/>
        <v>7.8232811876949304</v>
      </c>
      <c r="L4604" s="48">
        <f>Solar!K4621/1000*Variables!$B$3</f>
        <v>1.9860499999999999</v>
      </c>
      <c r="M4604">
        <f>IF(E4604=1, VLOOKUP(D4604, Sheet1!$A$2:$C$26, 2), Sheet1!$C$3)</f>
        <v>0.25796000000000002</v>
      </c>
      <c r="N4604" s="1">
        <f>'Electricity Rates'!$J$2</f>
        <v>0.24729999999999999</v>
      </c>
      <c r="O4604" s="145">
        <f>L4604-K4604</f>
        <v>-5.8372311876949308</v>
      </c>
      <c r="P4604">
        <f t="shared" si="429"/>
        <v>1.9346974377169561</v>
      </c>
      <c r="Q4604">
        <f>IF(O4604&gt;0, IF(Q4603+O4604*Variables!$B$5&lt;Variables!$B$4, Q4603+O4604*Variables!$B$5, Variables!$B$4), IF(Q4603&gt;-O4604, Q4603+O4604/Variables!$B$5, 0))</f>
        <v>72.221145910941758</v>
      </c>
      <c r="R4604">
        <f>IF(O4604&gt;0, 0, IF(Q4603&gt;-O4604, 0, -O4604 - Q4603*Variables!$B$5))</f>
        <v>0</v>
      </c>
      <c r="S4604">
        <f t="shared" si="430"/>
        <v>0</v>
      </c>
      <c r="T4604">
        <f t="shared" si="431"/>
        <v>0</v>
      </c>
    </row>
    <row r="4605" spans="1:20" x14ac:dyDescent="0.3">
      <c r="A4605" s="3">
        <f t="shared" si="426"/>
        <v>43292</v>
      </c>
      <c r="B4605">
        <v>7</v>
      </c>
      <c r="C4605">
        <v>11</v>
      </c>
      <c r="D4605">
        <v>20</v>
      </c>
      <c r="E4605">
        <v>1</v>
      </c>
      <c r="F4605" s="1">
        <f>VLOOKUP(A4605,Weather!$A$1:$E$366, 5)</f>
        <v>0.26190476190476125</v>
      </c>
      <c r="G4605" s="1">
        <f>VLOOKUP(D4605, Summer!$A$1:$E$25, 2)</f>
        <v>459.178981251175</v>
      </c>
      <c r="H4605" s="1">
        <f>VLOOKUP(D4605, Summer!$A$1:$E$25, 3)</f>
        <v>328.41643432967999</v>
      </c>
      <c r="I4605" s="1">
        <f>VLOOKUP(D4605, Summer!$A$1:$E$25, 5)</f>
        <v>326.73316658528501</v>
      </c>
      <c r="J4605" s="1">
        <f t="shared" si="427"/>
        <v>362.66376804721432</v>
      </c>
      <c r="K4605" s="47">
        <f t="shared" si="428"/>
        <v>6.7847224299331064</v>
      </c>
      <c r="L4605" s="48">
        <f>Solar!K4622/1000*Variables!$B$3</f>
        <v>0.20724999999999996</v>
      </c>
      <c r="M4605">
        <f>IF(E4605=1, VLOOKUP(D4605, Sheet1!$A$2:$C$26, 2), Sheet1!$C$3)</f>
        <v>0.25796000000000002</v>
      </c>
      <c r="N4605" s="1">
        <f>'Electricity Rates'!$J$2</f>
        <v>0.24729999999999999</v>
      </c>
      <c r="O4605" s="145">
        <f>L4605-K4605</f>
        <v>-6.5774724299331062</v>
      </c>
      <c r="P4605">
        <f t="shared" si="429"/>
        <v>1.6778618569224573</v>
      </c>
      <c r="Q4605">
        <f>IF(O4605&gt;0, IF(Q4604+O4605*Variables!$B$5&lt;Variables!$B$4, Q4604+O4605*Variables!$B$5, Variables!$B$4), IF(Q4604&gt;-O4605, Q4604+O4605/Variables!$B$5, 0))</f>
        <v>65.223834815268233</v>
      </c>
      <c r="R4605">
        <f>IF(O4605&gt;0, 0, IF(Q4604&gt;-O4605, 0, -O4605 - Q4604*Variables!$B$5))</f>
        <v>0</v>
      </c>
      <c r="S4605">
        <f t="shared" si="430"/>
        <v>0</v>
      </c>
      <c r="T4605">
        <f t="shared" si="431"/>
        <v>0</v>
      </c>
    </row>
    <row r="4606" spans="1:20" x14ac:dyDescent="0.3">
      <c r="A4606" s="3">
        <f t="shared" si="426"/>
        <v>43292</v>
      </c>
      <c r="B4606">
        <v>7</v>
      </c>
      <c r="C4606">
        <v>11</v>
      </c>
      <c r="D4606">
        <v>21</v>
      </c>
      <c r="E4606">
        <v>1</v>
      </c>
      <c r="F4606" s="1">
        <f>VLOOKUP(A4606,Weather!$A$1:$E$366, 5)</f>
        <v>0.26190476190476125</v>
      </c>
      <c r="G4606" s="1">
        <f>VLOOKUP(D4606, Summer!$A$1:$E$25, 2)</f>
        <v>403.43414919632897</v>
      </c>
      <c r="H4606" s="1">
        <f>VLOOKUP(D4606, Summer!$A$1:$E$25, 3)</f>
        <v>305.25297715532997</v>
      </c>
      <c r="I4606" s="1">
        <f>VLOOKUP(D4606, Summer!$A$1:$E$25, 5)</f>
        <v>313.15582306105603</v>
      </c>
      <c r="J4606" s="1">
        <f t="shared" si="427"/>
        <v>330.96709364225819</v>
      </c>
      <c r="K4606" s="47">
        <f t="shared" si="428"/>
        <v>6.1917402885199744</v>
      </c>
      <c r="L4606" s="48">
        <f>Solar!K4623/1000*Variables!$B$3</f>
        <v>0</v>
      </c>
      <c r="M4606">
        <f>IF(E4606=1, VLOOKUP(D4606, Sheet1!$A$2:$C$26, 2), Sheet1!$C$3)</f>
        <v>0.25796000000000002</v>
      </c>
      <c r="N4606" s="1">
        <f>'Electricity Rates'!$J$2</f>
        <v>0.24729999999999999</v>
      </c>
      <c r="O4606" s="145">
        <f>L4606-K4606</f>
        <v>-6.1917402885199744</v>
      </c>
      <c r="P4606">
        <f t="shared" si="429"/>
        <v>1.5312173733509895</v>
      </c>
      <c r="Q4606">
        <f>IF(O4606&gt;0, IF(Q4605+O4606*Variables!$B$5&lt;Variables!$B$4, Q4605+O4606*Variables!$B$5, Variables!$B$4), IF(Q4605&gt;-O4606, Q4605+O4606/Variables!$B$5, 0))</f>
        <v>58.636877061523577</v>
      </c>
      <c r="R4606">
        <f>IF(O4606&gt;0, 0, IF(Q4605&gt;-O4606, 0, -O4606 - Q4605*Variables!$B$5))</f>
        <v>0</v>
      </c>
      <c r="S4606">
        <f t="shared" si="430"/>
        <v>0</v>
      </c>
      <c r="T4606">
        <f t="shared" si="431"/>
        <v>0</v>
      </c>
    </row>
    <row r="4607" spans="1:20" x14ac:dyDescent="0.3">
      <c r="A4607" s="3">
        <f t="shared" si="426"/>
        <v>43292</v>
      </c>
      <c r="B4607">
        <v>7</v>
      </c>
      <c r="C4607">
        <v>11</v>
      </c>
      <c r="D4607">
        <v>22</v>
      </c>
      <c r="E4607">
        <v>1</v>
      </c>
      <c r="F4607" s="1">
        <f>VLOOKUP(A4607,Weather!$A$1:$E$366, 5)</f>
        <v>0.26190476190476125</v>
      </c>
      <c r="G4607" s="1">
        <f>VLOOKUP(D4607, Summer!$A$1:$E$25, 2)</f>
        <v>366.19777187885302</v>
      </c>
      <c r="H4607" s="1">
        <f>VLOOKUP(D4607, Summer!$A$1:$E$25, 3)</f>
        <v>263.18917633836901</v>
      </c>
      <c r="I4607" s="1">
        <f>VLOOKUP(D4607, Summer!$A$1:$E$25, 5)</f>
        <v>295.10418431306101</v>
      </c>
      <c r="J4607" s="1">
        <f t="shared" si="427"/>
        <v>290.16761802754331</v>
      </c>
      <c r="K4607" s="47">
        <f t="shared" si="428"/>
        <v>5.4284627247777166</v>
      </c>
      <c r="L4607" s="48">
        <f>Solar!K4624/1000*Variables!$B$3</f>
        <v>0</v>
      </c>
      <c r="M4607">
        <f>IF(E4607=1, VLOOKUP(D4607, Sheet1!$A$2:$C$26, 2), Sheet1!$C$3)</f>
        <v>0.18637999999999999</v>
      </c>
      <c r="N4607" s="1">
        <f>'Electricity Rates'!$J$2</f>
        <v>0.24729999999999999</v>
      </c>
      <c r="O4607" s="145">
        <f>L4607-K4607</f>
        <v>-5.4284627247777166</v>
      </c>
      <c r="P4607">
        <f t="shared" si="429"/>
        <v>1.3424588318375292</v>
      </c>
      <c r="Q4607">
        <f>IF(O4607&gt;0, IF(Q4606+O4607*Variables!$B$5&lt;Variables!$B$4, Q4606+O4607*Variables!$B$5, Variables!$B$4), IF(Q4606&gt;-O4607, Q4606+O4607/Variables!$B$5, 0))</f>
        <v>52.861916716015365</v>
      </c>
      <c r="R4607">
        <f>IF(O4607&gt;0, 0, IF(Q4606&gt;-O4607, 0, -O4607 - Q4606*Variables!$B$5))</f>
        <v>0</v>
      </c>
      <c r="S4607">
        <f t="shared" si="430"/>
        <v>0</v>
      </c>
      <c r="T4607">
        <f t="shared" si="431"/>
        <v>0</v>
      </c>
    </row>
    <row r="4608" spans="1:20" x14ac:dyDescent="0.3">
      <c r="A4608" s="3">
        <f t="shared" si="426"/>
        <v>43292</v>
      </c>
      <c r="B4608">
        <v>7</v>
      </c>
      <c r="C4608">
        <v>11</v>
      </c>
      <c r="D4608">
        <v>23</v>
      </c>
      <c r="E4608">
        <v>1</v>
      </c>
      <c r="F4608" s="1">
        <f>VLOOKUP(A4608,Weather!$A$1:$E$366, 5)</f>
        <v>0.26190476190476125</v>
      </c>
      <c r="G4608" s="1">
        <f>VLOOKUP(D4608, Summer!$A$1:$E$25, 2)</f>
        <v>342.86102460129899</v>
      </c>
      <c r="H4608" s="1">
        <f>VLOOKUP(D4608, Summer!$A$1:$E$25, 3)</f>
        <v>273.02297434567402</v>
      </c>
      <c r="I4608" s="1">
        <f>VLOOKUP(D4608, Summer!$A$1:$E$25, 5)</f>
        <v>281.53182330021599</v>
      </c>
      <c r="J4608" s="1">
        <f t="shared" si="427"/>
        <v>291.3138922697662</v>
      </c>
      <c r="K4608" s="47">
        <f t="shared" si="428"/>
        <v>5.4499072506644382</v>
      </c>
      <c r="L4608" s="48">
        <f>Solar!K4625/1000*Variables!$B$3</f>
        <v>0</v>
      </c>
      <c r="M4608">
        <f>IF(E4608=1, VLOOKUP(D4608, Sheet1!$A$2:$C$26, 2), Sheet1!$C$3)</f>
        <v>0.18637999999999999</v>
      </c>
      <c r="N4608" s="1">
        <f>'Electricity Rates'!$J$2</f>
        <v>0.24729999999999999</v>
      </c>
      <c r="O4608" s="145">
        <f>L4608-K4608</f>
        <v>-5.4499072506644382</v>
      </c>
      <c r="P4608">
        <f t="shared" si="429"/>
        <v>1.3477620630893155</v>
      </c>
      <c r="Q4608">
        <f>IF(O4608&gt;0, IF(Q4607+O4608*Variables!$B$5&lt;Variables!$B$4, Q4607+O4608*Variables!$B$5, Variables!$B$4), IF(Q4607&gt;-O4608, Q4607+O4608/Variables!$B$5, 0))</f>
        <v>47.064143045095747</v>
      </c>
      <c r="R4608">
        <f>IF(O4608&gt;0, 0, IF(Q4607&gt;-O4608, 0, -O4608 - Q4607*Variables!$B$5))</f>
        <v>0</v>
      </c>
      <c r="S4608">
        <f t="shared" si="430"/>
        <v>0</v>
      </c>
      <c r="T4608">
        <f t="shared" si="431"/>
        <v>0</v>
      </c>
    </row>
    <row r="4609" spans="1:20" x14ac:dyDescent="0.3">
      <c r="A4609" s="3">
        <f t="shared" si="426"/>
        <v>43292</v>
      </c>
      <c r="B4609">
        <v>7</v>
      </c>
      <c r="C4609">
        <v>11</v>
      </c>
      <c r="D4609">
        <v>24</v>
      </c>
      <c r="E4609">
        <v>1</v>
      </c>
      <c r="F4609" s="1">
        <f>VLOOKUP(A4609,Weather!$A$1:$E$366, 5)</f>
        <v>0.26190476190476125</v>
      </c>
      <c r="G4609" s="1">
        <f>VLOOKUP(D4609, Summer!$A$1:$E$25, 2)</f>
        <v>310.26482453023402</v>
      </c>
      <c r="H4609" s="1">
        <f>VLOOKUP(D4609, Summer!$A$1:$E$25, 3)</f>
        <v>259.09090909090901</v>
      </c>
      <c r="I4609" s="1">
        <f>VLOOKUP(D4609, Summer!$A$1:$E$25, 5)</f>
        <v>276.86321013243497</v>
      </c>
      <c r="J4609" s="1">
        <f t="shared" si="427"/>
        <v>272.49360122977981</v>
      </c>
      <c r="K4609" s="47">
        <f t="shared" si="428"/>
        <v>5.0978167966209531</v>
      </c>
      <c r="L4609" s="48">
        <f>Solar!K4626/1000*Variables!$B$3</f>
        <v>0</v>
      </c>
      <c r="M4609">
        <f>IF(E4609=1, VLOOKUP(D4609, Sheet1!$A$2:$C$26, 2), Sheet1!$C$3)</f>
        <v>0.18637999999999999</v>
      </c>
      <c r="N4609" s="1">
        <f>'Electricity Rates'!$J$2</f>
        <v>0.24729999999999999</v>
      </c>
      <c r="O4609" s="145">
        <f>L4609-K4609</f>
        <v>-5.0978167966209531</v>
      </c>
      <c r="P4609">
        <f t="shared" si="429"/>
        <v>1.2606900938043617</v>
      </c>
      <c r="Q4609">
        <f>IF(O4609&gt;0, IF(Q4608+O4609*Variables!$B$5&lt;Variables!$B$4, Q4608+O4609*Variables!$B$5, Variables!$B$4), IF(Q4608&gt;-O4609, Q4608+O4609/Variables!$B$5, 0))</f>
        <v>41.640933686988348</v>
      </c>
      <c r="R4609">
        <f>IF(O4609&gt;0, 0, IF(Q4608&gt;-O4609, 0, -O4609 - Q4608*Variables!$B$5))</f>
        <v>0</v>
      </c>
      <c r="S4609">
        <f t="shared" si="430"/>
        <v>0</v>
      </c>
      <c r="T4609">
        <f t="shared" si="431"/>
        <v>0</v>
      </c>
    </row>
    <row r="4610" spans="1:20" x14ac:dyDescent="0.3">
      <c r="A4610" s="3">
        <f t="shared" si="426"/>
        <v>43293</v>
      </c>
      <c r="B4610">
        <v>7</v>
      </c>
      <c r="C4610">
        <v>12</v>
      </c>
      <c r="D4610">
        <v>1</v>
      </c>
      <c r="E4610">
        <v>1</v>
      </c>
      <c r="F4610" s="1">
        <f>VLOOKUP(A4610,Weather!$A$1:$E$366, 5)</f>
        <v>0.26190476190476125</v>
      </c>
      <c r="G4610" s="1">
        <f>VLOOKUP(D4610, Summer!$A$1:$E$25, 2)</f>
        <v>305.44698283970399</v>
      </c>
      <c r="H4610" s="1">
        <f>VLOOKUP(D4610, Summer!$A$1:$E$25, 3)</f>
        <v>264.36707082495798</v>
      </c>
      <c r="I4610" s="1">
        <f>VLOOKUP(D4610, Summer!$A$1:$E$25, 5)</f>
        <v>276.703769768114</v>
      </c>
      <c r="J4610" s="1">
        <f t="shared" si="427"/>
        <v>275.12609540024857</v>
      </c>
      <c r="K4610" s="47">
        <f t="shared" si="428"/>
        <v>5.1470655604035054</v>
      </c>
      <c r="L4610" s="48">
        <f>Solar!K4627/1000*Variables!$B$3</f>
        <v>0</v>
      </c>
      <c r="M4610">
        <f>IF(E4610=1, VLOOKUP(D4610, Sheet1!$A$2:$C$26, 2), Sheet1!$C$3)</f>
        <v>0.18637999999999999</v>
      </c>
      <c r="N4610" s="1">
        <f>'Electricity Rates'!$J$2</f>
        <v>0.24729999999999999</v>
      </c>
      <c r="O4610" s="145">
        <f>L4610-K4610</f>
        <v>-5.1470655604035054</v>
      </c>
      <c r="P4610">
        <f t="shared" si="429"/>
        <v>1.2728693130877868</v>
      </c>
      <c r="Q4610">
        <f>IF(O4610&gt;0, IF(Q4609+O4610*Variables!$B$5&lt;Variables!$B$4, Q4609+O4610*Variables!$B$5, Variables!$B$4), IF(Q4609&gt;-O4610, Q4609+O4610/Variables!$B$5, 0))</f>
        <v>36.165332026984615</v>
      </c>
      <c r="R4610">
        <f>IF(O4610&gt;0, 0, IF(Q4609&gt;-O4610, 0, -O4610 - Q4609*Variables!$B$5))</f>
        <v>0</v>
      </c>
      <c r="S4610">
        <f t="shared" si="430"/>
        <v>0</v>
      </c>
      <c r="T4610">
        <f t="shared" si="431"/>
        <v>0</v>
      </c>
    </row>
    <row r="4611" spans="1:20" x14ac:dyDescent="0.3">
      <c r="A4611" s="3">
        <f t="shared" ref="A4611:A4674" si="432">DATE(2018, B4611, C4611)</f>
        <v>43293</v>
      </c>
      <c r="B4611">
        <v>7</v>
      </c>
      <c r="C4611">
        <v>12</v>
      </c>
      <c r="D4611">
        <v>2</v>
      </c>
      <c r="E4611">
        <v>1</v>
      </c>
      <c r="F4611" s="1">
        <f>VLOOKUP(A4611,Weather!$A$1:$E$366, 5)</f>
        <v>0.26190476190476125</v>
      </c>
      <c r="G4611" s="1">
        <f>VLOOKUP(D4611, Summer!$A$1:$E$25, 2)</f>
        <v>286.71906025959902</v>
      </c>
      <c r="H4611" s="1">
        <f>VLOOKUP(D4611, Summer!$A$1:$E$25, 3)</f>
        <v>260.03911906460002</v>
      </c>
      <c r="I4611" s="1">
        <f>VLOOKUP(D4611, Summer!$A$1:$E$25, 5)</f>
        <v>276.50446931271199</v>
      </c>
      <c r="J4611" s="1">
        <f t="shared" ref="J4611:J4674" si="433">IF(E4611=0, I4611, H4611 + (G4611-H4611)*F4611)</f>
        <v>267.02672271090927</v>
      </c>
      <c r="K4611" s="47">
        <f t="shared" ref="K4611:K4674" si="434">J4611*1000/53453</f>
        <v>4.9955423027876691</v>
      </c>
      <c r="L4611" s="48">
        <f>Solar!K4628/1000*Variables!$B$3</f>
        <v>0</v>
      </c>
      <c r="M4611">
        <f>IF(E4611=1, VLOOKUP(D4611, Sheet1!$A$2:$C$26, 2), Sheet1!$C$3)</f>
        <v>0.18637999999999999</v>
      </c>
      <c r="N4611" s="1">
        <f>'Electricity Rates'!$J$2</f>
        <v>0.24729999999999999</v>
      </c>
      <c r="O4611" s="145">
        <f>L4611-K4611</f>
        <v>-4.9955423027876691</v>
      </c>
      <c r="P4611">
        <f t="shared" ref="P4611:P4674" si="435">N4611*K4611</f>
        <v>1.2353976114793905</v>
      </c>
      <c r="Q4611">
        <f>IF(O4611&gt;0, IF(Q4610+O4611*Variables!$B$5&lt;Variables!$B$4, Q4610+O4611*Variables!$B$5, Variables!$B$4), IF(Q4610&gt;-O4611, Q4610+O4611/Variables!$B$5, 0))</f>
        <v>30.850925321891349</v>
      </c>
      <c r="R4611">
        <f>IF(O4611&gt;0, 0, IF(Q4610&gt;-O4611, 0, -O4611 - Q4610*Variables!$B$5))</f>
        <v>0</v>
      </c>
      <c r="S4611">
        <f t="shared" ref="S4611:S4674" si="436">R4611*M4611</f>
        <v>0</v>
      </c>
      <c r="T4611">
        <f t="shared" ref="T4611:T4674" si="437">IF(AND(R4611&gt;0, M4611&gt;0.3), 1, 0)</f>
        <v>0</v>
      </c>
    </row>
    <row r="4612" spans="1:20" x14ac:dyDescent="0.3">
      <c r="A4612" s="3">
        <f t="shared" si="432"/>
        <v>43293</v>
      </c>
      <c r="B4612">
        <v>7</v>
      </c>
      <c r="C4612">
        <v>12</v>
      </c>
      <c r="D4612">
        <v>3</v>
      </c>
      <c r="E4612">
        <v>1</v>
      </c>
      <c r="F4612" s="1">
        <f>VLOOKUP(A4612,Weather!$A$1:$E$366, 5)</f>
        <v>0.26190476190476125</v>
      </c>
      <c r="G4612" s="1">
        <f>VLOOKUP(D4612, Summer!$A$1:$E$25, 2)</f>
        <v>272.63131492590298</v>
      </c>
      <c r="H4612" s="1">
        <f>VLOOKUP(D4612, Summer!$A$1:$E$25, 3)</f>
        <v>241.571030279452</v>
      </c>
      <c r="I4612" s="1">
        <f>VLOOKUP(D4612, Summer!$A$1:$E$25, 5)</f>
        <v>276.33008141423602</v>
      </c>
      <c r="J4612" s="1">
        <f t="shared" si="433"/>
        <v>249.70586673447485</v>
      </c>
      <c r="K4612" s="47">
        <f t="shared" si="434"/>
        <v>4.6715033157067865</v>
      </c>
      <c r="L4612" s="48">
        <f>Solar!K4629/1000*Variables!$B$3</f>
        <v>0</v>
      </c>
      <c r="M4612">
        <f>IF(E4612=1, VLOOKUP(D4612, Sheet1!$A$2:$C$26, 2), Sheet1!$C$3)</f>
        <v>0.18637999999999999</v>
      </c>
      <c r="N4612" s="1">
        <f>'Electricity Rates'!$J$2</f>
        <v>0.24729999999999999</v>
      </c>
      <c r="O4612" s="145">
        <f>L4612-K4612</f>
        <v>-4.6715033157067865</v>
      </c>
      <c r="P4612">
        <f t="shared" si="435"/>
        <v>1.1552627699742883</v>
      </c>
      <c r="Q4612">
        <f>IF(O4612&gt;0, IF(Q4611+O4612*Variables!$B$5&lt;Variables!$B$4, Q4611+O4612*Variables!$B$5, Variables!$B$4), IF(Q4611&gt;-O4612, Q4611+O4612/Variables!$B$5, 0))</f>
        <v>25.881240943479874</v>
      </c>
      <c r="R4612">
        <f>IF(O4612&gt;0, 0, IF(Q4611&gt;-O4612, 0, -O4612 - Q4611*Variables!$B$5))</f>
        <v>0</v>
      </c>
      <c r="S4612">
        <f t="shared" si="436"/>
        <v>0</v>
      </c>
      <c r="T4612">
        <f t="shared" si="437"/>
        <v>0</v>
      </c>
    </row>
    <row r="4613" spans="1:20" x14ac:dyDescent="0.3">
      <c r="A4613" s="3">
        <f t="shared" si="432"/>
        <v>43293</v>
      </c>
      <c r="B4613">
        <v>7</v>
      </c>
      <c r="C4613">
        <v>12</v>
      </c>
      <c r="D4613">
        <v>4</v>
      </c>
      <c r="E4613">
        <v>1</v>
      </c>
      <c r="F4613" s="1">
        <f>VLOOKUP(A4613,Weather!$A$1:$E$366, 5)</f>
        <v>0.26190476190476125</v>
      </c>
      <c r="G4613" s="1">
        <f>VLOOKUP(D4613, Summer!$A$1:$E$25, 2)</f>
        <v>286.33237882239803</v>
      </c>
      <c r="H4613" s="1">
        <f>VLOOKUP(D4613, Summer!$A$1:$E$25, 3)</f>
        <v>256.10019667595998</v>
      </c>
      <c r="I4613" s="1">
        <f>VLOOKUP(D4613, Summer!$A$1:$E$25, 5)</f>
        <v>276.13078095883401</v>
      </c>
      <c r="J4613" s="1">
        <f t="shared" si="433"/>
        <v>264.01814914288423</v>
      </c>
      <c r="K4613" s="47">
        <f t="shared" si="434"/>
        <v>4.9392578366580784</v>
      </c>
      <c r="L4613" s="48">
        <f>Solar!K4630/1000*Variables!$B$3</f>
        <v>0</v>
      </c>
      <c r="M4613">
        <f>IF(E4613=1, VLOOKUP(D4613, Sheet1!$A$2:$C$26, 2), Sheet1!$C$3)</f>
        <v>0.18637999999999999</v>
      </c>
      <c r="N4613" s="1">
        <f>'Electricity Rates'!$J$2</f>
        <v>0.24729999999999999</v>
      </c>
      <c r="O4613" s="145">
        <f>L4613-K4613</f>
        <v>-4.9392578366580784</v>
      </c>
      <c r="P4613">
        <f t="shared" si="435"/>
        <v>1.2214784630055426</v>
      </c>
      <c r="Q4613">
        <f>IF(O4613&gt;0, IF(Q4612+O4613*Variables!$B$5&lt;Variables!$B$4, Q4612+O4613*Variables!$B$5, Variables!$B$4), IF(Q4612&gt;-O4613, Q4612+O4613/Variables!$B$5, 0))</f>
        <v>20.626711330013833</v>
      </c>
      <c r="R4613">
        <f>IF(O4613&gt;0, 0, IF(Q4612&gt;-O4613, 0, -O4613 - Q4612*Variables!$B$5))</f>
        <v>0</v>
      </c>
      <c r="S4613">
        <f t="shared" si="436"/>
        <v>0</v>
      </c>
      <c r="T4613">
        <f t="shared" si="437"/>
        <v>0</v>
      </c>
    </row>
    <row r="4614" spans="1:20" x14ac:dyDescent="0.3">
      <c r="A4614" s="3">
        <f t="shared" si="432"/>
        <v>43293</v>
      </c>
      <c r="B4614">
        <v>7</v>
      </c>
      <c r="C4614">
        <v>12</v>
      </c>
      <c r="D4614">
        <v>5</v>
      </c>
      <c r="E4614">
        <v>1</v>
      </c>
      <c r="F4614" s="1">
        <f>VLOOKUP(A4614,Weather!$A$1:$E$366, 5)</f>
        <v>0.26190476190476125</v>
      </c>
      <c r="G4614" s="1">
        <f>VLOOKUP(D4614, Summer!$A$1:$E$25, 2)</f>
        <v>323.19252555232703</v>
      </c>
      <c r="H4614" s="1">
        <f>VLOOKUP(D4614, Summer!$A$1:$E$25, 3)</f>
        <v>290.90909090909099</v>
      </c>
      <c r="I4614" s="1">
        <f>VLOOKUP(D4614, Summer!$A$1:$E$25, 5)</f>
        <v>275.93148050343302</v>
      </c>
      <c r="J4614" s="1">
        <f t="shared" si="433"/>
        <v>299.36427617279566</v>
      </c>
      <c r="K4614" s="47">
        <f t="shared" si="434"/>
        <v>5.6005140248965573</v>
      </c>
      <c r="L4614" s="48">
        <f>Solar!K4631/1000*Variables!$B$3</f>
        <v>0</v>
      </c>
      <c r="M4614">
        <f>IF(E4614=1, VLOOKUP(D4614, Sheet1!$A$2:$C$26, 2), Sheet1!$C$3)</f>
        <v>0.18637999999999999</v>
      </c>
      <c r="N4614" s="1">
        <f>'Electricity Rates'!$J$2</f>
        <v>0.24729999999999999</v>
      </c>
      <c r="O4614" s="145">
        <f>L4614-K4614</f>
        <v>-5.6005140248965573</v>
      </c>
      <c r="P4614">
        <f t="shared" si="435"/>
        <v>1.3850071183569186</v>
      </c>
      <c r="Q4614">
        <f>IF(O4614&gt;0, IF(Q4613+O4614*Variables!$B$5&lt;Variables!$B$4, Q4613+O4614*Variables!$B$5, Variables!$B$4), IF(Q4613&gt;-O4614, Q4613+O4614/Variables!$B$5, 0))</f>
        <v>14.668717686506858</v>
      </c>
      <c r="R4614">
        <f>IF(O4614&gt;0, 0, IF(Q4613&gt;-O4614, 0, -O4614 - Q4613*Variables!$B$5))</f>
        <v>0</v>
      </c>
      <c r="S4614">
        <f t="shared" si="436"/>
        <v>0</v>
      </c>
      <c r="T4614">
        <f t="shared" si="437"/>
        <v>0</v>
      </c>
    </row>
    <row r="4615" spans="1:20" x14ac:dyDescent="0.3">
      <c r="A4615" s="3">
        <f t="shared" si="432"/>
        <v>43293</v>
      </c>
      <c r="B4615">
        <v>7</v>
      </c>
      <c r="C4615">
        <v>12</v>
      </c>
      <c r="D4615">
        <v>6</v>
      </c>
      <c r="E4615">
        <v>1</v>
      </c>
      <c r="F4615" s="1">
        <f>VLOOKUP(A4615,Weather!$A$1:$E$366, 5)</f>
        <v>0.26190476190476125</v>
      </c>
      <c r="G4615" s="1">
        <f>VLOOKUP(D4615, Summer!$A$1:$E$25, 2)</f>
        <v>420.20776289112302</v>
      </c>
      <c r="H4615" s="1">
        <f>VLOOKUP(D4615, Summer!$A$1:$E$25, 3)</f>
        <v>354.54545454545399</v>
      </c>
      <c r="I4615" s="1">
        <f>VLOOKUP(D4615, Summer!$A$1:$E$25, 5)</f>
        <v>244.50179868660999</v>
      </c>
      <c r="J4615" s="1">
        <f t="shared" si="433"/>
        <v>371.74272577884346</v>
      </c>
      <c r="K4615" s="47">
        <f t="shared" si="434"/>
        <v>6.9545717879042046</v>
      </c>
      <c r="L4615" s="48">
        <f>Solar!K4632/1000*Variables!$B$3</f>
        <v>1.525E-2</v>
      </c>
      <c r="M4615">
        <f>IF(E4615=1, VLOOKUP(D4615, Sheet1!$A$2:$C$26, 2), Sheet1!$C$3)</f>
        <v>0.18637999999999999</v>
      </c>
      <c r="N4615" s="1">
        <f>'Electricity Rates'!$J$2</f>
        <v>0.24729999999999999</v>
      </c>
      <c r="O4615" s="145">
        <f>L4615-K4615</f>
        <v>-6.9393217879042046</v>
      </c>
      <c r="P4615">
        <f t="shared" si="435"/>
        <v>1.7198656031487098</v>
      </c>
      <c r="Q4615">
        <f>IF(O4615&gt;0, IF(Q4614+O4615*Variables!$B$5&lt;Variables!$B$4, Q4614+O4615*Variables!$B$5, Variables!$B$4), IF(Q4614&gt;-O4615, Q4614+O4615/Variables!$B$5, 0))</f>
        <v>7.2864604653321718</v>
      </c>
      <c r="R4615">
        <f>IF(O4615&gt;0, 0, IF(Q4614&gt;-O4615, 0, -O4615 - Q4614*Variables!$B$5))</f>
        <v>0</v>
      </c>
      <c r="S4615">
        <f t="shared" si="436"/>
        <v>0</v>
      </c>
      <c r="T4615">
        <f t="shared" si="437"/>
        <v>0</v>
      </c>
    </row>
    <row r="4616" spans="1:20" x14ac:dyDescent="0.3">
      <c r="A4616" s="3">
        <f t="shared" si="432"/>
        <v>43293</v>
      </c>
      <c r="B4616">
        <v>7</v>
      </c>
      <c r="C4616">
        <v>12</v>
      </c>
      <c r="D4616">
        <v>7</v>
      </c>
      <c r="E4616">
        <v>1</v>
      </c>
      <c r="F4616" s="1">
        <f>VLOOKUP(A4616,Weather!$A$1:$E$366, 5)</f>
        <v>0.26190476190476125</v>
      </c>
      <c r="G4616" s="1">
        <f>VLOOKUP(D4616, Summer!$A$1:$E$25, 2)</f>
        <v>767.23345107957198</v>
      </c>
      <c r="H4616" s="1">
        <f>VLOOKUP(D4616, Summer!$A$1:$E$25, 3)</f>
        <v>587.45596403639502</v>
      </c>
      <c r="I4616" s="1">
        <f>VLOOKUP(D4616, Summer!$A$1:$E$25, 5)</f>
        <v>275.57273968370998</v>
      </c>
      <c r="J4616" s="1">
        <f t="shared" si="433"/>
        <v>634.54054397627453</v>
      </c>
      <c r="K4616" s="47">
        <f t="shared" si="434"/>
        <v>11.870999644103691</v>
      </c>
      <c r="L4616" s="48">
        <f>Solar!K4633/1000*Variables!$B$3</f>
        <v>2.0428999999999999</v>
      </c>
      <c r="M4616">
        <f>IF(E4616=1, VLOOKUP(D4616, Sheet1!$A$2:$C$26, 2), Sheet1!$C$3)</f>
        <v>0.18637999999999999</v>
      </c>
      <c r="N4616" s="1">
        <f>'Electricity Rates'!$J$2</f>
        <v>0.24729999999999999</v>
      </c>
      <c r="O4616" s="145">
        <f>L4616-K4616</f>
        <v>-9.8280996441036912</v>
      </c>
      <c r="P4616">
        <f t="shared" si="435"/>
        <v>2.9356982119868427</v>
      </c>
      <c r="Q4616">
        <f>IF(O4616&gt;0, IF(Q4615+O4616*Variables!$B$5&lt;Variables!$B$4, Q4615+O4616*Variables!$B$5, Variables!$B$4), IF(Q4615&gt;-O4616, Q4615+O4616/Variables!$B$5, 0))</f>
        <v>0</v>
      </c>
      <c r="R4616">
        <f>IF(O4616&gt;0, 0, IF(Q4615&gt;-O4616, 0, -O4616 - Q4615*Variables!$B$5))</f>
        <v>2.9788268066914503</v>
      </c>
      <c r="S4616">
        <f t="shared" si="436"/>
        <v>0.55519374023115242</v>
      </c>
      <c r="T4616">
        <f t="shared" si="437"/>
        <v>0</v>
      </c>
    </row>
    <row r="4617" spans="1:20" x14ac:dyDescent="0.3">
      <c r="A4617" s="3">
        <f t="shared" si="432"/>
        <v>43293</v>
      </c>
      <c r="B4617">
        <v>7</v>
      </c>
      <c r="C4617">
        <v>12</v>
      </c>
      <c r="D4617">
        <v>8</v>
      </c>
      <c r="E4617">
        <v>1</v>
      </c>
      <c r="F4617" s="1">
        <f>VLOOKUP(A4617,Weather!$A$1:$E$366, 5)</f>
        <v>0.26190476190476125</v>
      </c>
      <c r="G4617" s="1">
        <f>VLOOKUP(D4617, Summer!$A$1:$E$25, 2)</f>
        <v>1109.6398637209199</v>
      </c>
      <c r="H4617" s="1">
        <f>VLOOKUP(D4617, Summer!$A$1:$E$25, 3)</f>
        <v>814.26008774773595</v>
      </c>
      <c r="I4617" s="1">
        <f>VLOOKUP(D4617, Summer!$A$1:$E$25, 5)</f>
        <v>328.96533168578299</v>
      </c>
      <c r="J4617" s="1">
        <f t="shared" si="433"/>
        <v>891.62145764547438</v>
      </c>
      <c r="K4617" s="47">
        <f t="shared" si="434"/>
        <v>16.680475513918289</v>
      </c>
      <c r="L4617" s="48">
        <f>Solar!K4634/1000*Variables!$B$3</f>
        <v>9.2017000000000007</v>
      </c>
      <c r="M4617">
        <f>IF(E4617=1, VLOOKUP(D4617, Sheet1!$A$2:$C$26, 2), Sheet1!$C$3)</f>
        <v>0.18637999999999999</v>
      </c>
      <c r="N4617" s="1">
        <f>'Electricity Rates'!$J$2</f>
        <v>0.24729999999999999</v>
      </c>
      <c r="O4617" s="145">
        <f>L4617-K4617</f>
        <v>-7.4787755139182881</v>
      </c>
      <c r="P4617">
        <f t="shared" si="435"/>
        <v>4.1250815945919923</v>
      </c>
      <c r="Q4617">
        <f>IF(O4617&gt;0, IF(Q4616+O4617*Variables!$B$5&lt;Variables!$B$4, Q4616+O4617*Variables!$B$5, Variables!$B$4), IF(Q4616&gt;-O4617, Q4616+O4617/Variables!$B$5, 0))</f>
        <v>0</v>
      </c>
      <c r="R4617">
        <f>IF(O4617&gt;0, 0, IF(Q4616&gt;-O4617, 0, -O4617 - Q4616*Variables!$B$5))</f>
        <v>7.4787755139182881</v>
      </c>
      <c r="S4617">
        <f t="shared" si="436"/>
        <v>1.3938941802840905</v>
      </c>
      <c r="T4617">
        <f t="shared" si="437"/>
        <v>0</v>
      </c>
    </row>
    <row r="4618" spans="1:20" x14ac:dyDescent="0.3">
      <c r="A4618" s="3">
        <f t="shared" si="432"/>
        <v>43293</v>
      </c>
      <c r="B4618">
        <v>7</v>
      </c>
      <c r="C4618">
        <v>12</v>
      </c>
      <c r="D4618">
        <v>9</v>
      </c>
      <c r="E4618">
        <v>1</v>
      </c>
      <c r="F4618" s="1">
        <f>VLOOKUP(A4618,Weather!$A$1:$E$366, 5)</f>
        <v>0.26190476190476125</v>
      </c>
      <c r="G4618" s="1">
        <f>VLOOKUP(D4618, Summer!$A$1:$E$25, 2)</f>
        <v>1322.40871182827</v>
      </c>
      <c r="H4618" s="1">
        <f>VLOOKUP(D4618, Summer!$A$1:$E$25, 3)</f>
        <v>1017.49011217013</v>
      </c>
      <c r="I4618" s="1">
        <f>VLOOKUP(D4618, Summer!$A$1:$E$25, 5)</f>
        <v>386.82225388885001</v>
      </c>
      <c r="J4618" s="1">
        <f t="shared" si="433"/>
        <v>1097.3497454139283</v>
      </c>
      <c r="K4618" s="47">
        <f t="shared" si="434"/>
        <v>20.529245232520687</v>
      </c>
      <c r="L4618" s="48">
        <f>Solar!K4635/1000*Variables!$B$3</f>
        <v>22.232300000000002</v>
      </c>
      <c r="M4618">
        <f>IF(E4618=1, VLOOKUP(D4618, Sheet1!$A$2:$C$26, 2), Sheet1!$C$3)</f>
        <v>0.25796000000000002</v>
      </c>
      <c r="N4618" s="1">
        <f>'Electricity Rates'!$J$2</f>
        <v>0.24729999999999999</v>
      </c>
      <c r="O4618" s="145">
        <f>L4618-K4618</f>
        <v>1.7030547674793155</v>
      </c>
      <c r="P4618">
        <f t="shared" si="435"/>
        <v>5.0768823460023658</v>
      </c>
      <c r="Q4618">
        <f>IF(O4618&gt;0, IF(Q4617+O4618*Variables!$B$5&lt;Variables!$B$4, Q4617+O4618*Variables!$B$5, Variables!$B$4), IF(Q4617&gt;-O4618, Q4617+O4618/Variables!$B$5, 0))</f>
        <v>1.6008714814305565</v>
      </c>
      <c r="R4618">
        <f>IF(O4618&gt;0, 0, IF(Q4617&gt;-O4618, 0, -O4618 - Q4617*Variables!$B$5))</f>
        <v>0</v>
      </c>
      <c r="S4618">
        <f t="shared" si="436"/>
        <v>0</v>
      </c>
      <c r="T4618">
        <f t="shared" si="437"/>
        <v>0</v>
      </c>
    </row>
    <row r="4619" spans="1:20" x14ac:dyDescent="0.3">
      <c r="A4619" s="3">
        <f t="shared" si="432"/>
        <v>43293</v>
      </c>
      <c r="B4619">
        <v>7</v>
      </c>
      <c r="C4619">
        <v>12</v>
      </c>
      <c r="D4619">
        <v>10</v>
      </c>
      <c r="E4619">
        <v>1</v>
      </c>
      <c r="F4619" s="1">
        <f>VLOOKUP(A4619,Weather!$A$1:$E$366, 5)</f>
        <v>0.26190476190476125</v>
      </c>
      <c r="G4619" s="1">
        <f>VLOOKUP(D4619, Summer!$A$1:$E$25, 2)</f>
        <v>1424.0693518383</v>
      </c>
      <c r="H4619" s="1">
        <f>VLOOKUP(D4619, Summer!$A$1:$E$25, 3)</f>
        <v>1069.7659339946799</v>
      </c>
      <c r="I4619" s="1">
        <f>VLOOKUP(D4619, Summer!$A$1:$E$25, 5)</f>
        <v>417.88322986318002</v>
      </c>
      <c r="J4619" s="1">
        <f t="shared" si="433"/>
        <v>1162.5596862870564</v>
      </c>
      <c r="K4619" s="47">
        <f t="shared" si="434"/>
        <v>21.749194363030259</v>
      </c>
      <c r="L4619" s="48">
        <f>Solar!K4636/1000*Variables!$B$3</f>
        <v>29.918499999999998</v>
      </c>
      <c r="M4619">
        <f>IF(E4619=1, VLOOKUP(D4619, Sheet1!$A$2:$C$26, 2), Sheet1!$C$3)</f>
        <v>0.25796000000000002</v>
      </c>
      <c r="N4619" s="1">
        <f>'Electricity Rates'!$J$2</f>
        <v>0.24729999999999999</v>
      </c>
      <c r="O4619" s="145">
        <f>L4619-K4619</f>
        <v>8.1693056369697388</v>
      </c>
      <c r="P4619">
        <f t="shared" si="435"/>
        <v>5.3785757659773825</v>
      </c>
      <c r="Q4619">
        <f>IF(O4619&gt;0, IF(Q4618+O4619*Variables!$B$5&lt;Variables!$B$4, Q4618+O4619*Variables!$B$5, Variables!$B$4), IF(Q4618&gt;-O4619, Q4618+O4619/Variables!$B$5, 0))</f>
        <v>9.280018780182111</v>
      </c>
      <c r="R4619">
        <f>IF(O4619&gt;0, 0, IF(Q4618&gt;-O4619, 0, -O4619 - Q4618*Variables!$B$5))</f>
        <v>0</v>
      </c>
      <c r="S4619">
        <f t="shared" si="436"/>
        <v>0</v>
      </c>
      <c r="T4619">
        <f t="shared" si="437"/>
        <v>0</v>
      </c>
    </row>
    <row r="4620" spans="1:20" x14ac:dyDescent="0.3">
      <c r="A4620" s="3">
        <f t="shared" si="432"/>
        <v>43293</v>
      </c>
      <c r="B4620">
        <v>7</v>
      </c>
      <c r="C4620">
        <v>12</v>
      </c>
      <c r="D4620">
        <v>11</v>
      </c>
      <c r="E4620">
        <v>1</v>
      </c>
      <c r="F4620" s="1">
        <f>VLOOKUP(A4620,Weather!$A$1:$E$366, 5)</f>
        <v>0.26190476190476125</v>
      </c>
      <c r="G4620" s="1">
        <f>VLOOKUP(D4620, Summer!$A$1:$E$25, 2)</f>
        <v>1497.9516334678001</v>
      </c>
      <c r="H4620" s="1">
        <f>VLOOKUP(D4620, Summer!$A$1:$E$25, 3)</f>
        <v>1079.6213447448599</v>
      </c>
      <c r="I4620" s="1">
        <f>VLOOKUP(D4620, Summer!$A$1:$E$25, 5)</f>
        <v>435.54125021175599</v>
      </c>
      <c r="J4620" s="1">
        <f t="shared" si="433"/>
        <v>1189.1840394103915</v>
      </c>
      <c r="K4620" s="47">
        <f t="shared" si="434"/>
        <v>22.247283396823221</v>
      </c>
      <c r="L4620" s="48">
        <f>Solar!K4637/1000*Variables!$B$3</f>
        <v>36.885500000000008</v>
      </c>
      <c r="M4620">
        <f>IF(E4620=1, VLOOKUP(D4620, Sheet1!$A$2:$C$26, 2), Sheet1!$C$3)</f>
        <v>0.25796000000000002</v>
      </c>
      <c r="N4620" s="1">
        <f>'Electricity Rates'!$J$2</f>
        <v>0.24729999999999999</v>
      </c>
      <c r="O4620" s="145">
        <f>L4620-K4620</f>
        <v>14.638216603176787</v>
      </c>
      <c r="P4620">
        <f t="shared" si="435"/>
        <v>5.5017531840343823</v>
      </c>
      <c r="Q4620">
        <f>IF(O4620&gt;0, IF(Q4619+O4620*Variables!$B$5&lt;Variables!$B$4, Q4619+O4620*Variables!$B$5, Variables!$B$4), IF(Q4619&gt;-O4620, Q4619+O4620/Variables!$B$5, 0))</f>
        <v>23.039942387168288</v>
      </c>
      <c r="R4620">
        <f>IF(O4620&gt;0, 0, IF(Q4619&gt;-O4620, 0, -O4620 - Q4619*Variables!$B$5))</f>
        <v>0</v>
      </c>
      <c r="S4620">
        <f t="shared" si="436"/>
        <v>0</v>
      </c>
      <c r="T4620">
        <f t="shared" si="437"/>
        <v>0</v>
      </c>
    </row>
    <row r="4621" spans="1:20" x14ac:dyDescent="0.3">
      <c r="A4621" s="3">
        <f t="shared" si="432"/>
        <v>43293</v>
      </c>
      <c r="B4621">
        <v>7</v>
      </c>
      <c r="C4621">
        <v>12</v>
      </c>
      <c r="D4621">
        <v>12</v>
      </c>
      <c r="E4621">
        <v>1</v>
      </c>
      <c r="F4621" s="1">
        <f>VLOOKUP(A4621,Weather!$A$1:$E$366, 5)</f>
        <v>0.26190476190476125</v>
      </c>
      <c r="G4621" s="1">
        <f>VLOOKUP(D4621, Summer!$A$1:$E$25, 2)</f>
        <v>1553.30978408544</v>
      </c>
      <c r="H4621" s="1">
        <f>VLOOKUP(D4621, Summer!$A$1:$E$25, 3)</f>
        <v>1117.7462231731799</v>
      </c>
      <c r="I4621" s="1">
        <f>VLOOKUP(D4621, Summer!$A$1:$E$25, 5)</f>
        <v>435.36187980189499</v>
      </c>
      <c r="J4621" s="1">
        <f t="shared" si="433"/>
        <v>1231.8223938882954</v>
      </c>
      <c r="K4621" s="47">
        <f t="shared" si="434"/>
        <v>23.044962750234699</v>
      </c>
      <c r="L4621" s="48">
        <f>Solar!K4638/1000*Variables!$B$3</f>
        <v>40.514200000000002</v>
      </c>
      <c r="M4621">
        <f>IF(E4621=1, VLOOKUP(D4621, Sheet1!$A$2:$C$26, 2), Sheet1!$C$3)</f>
        <v>0.25796000000000002</v>
      </c>
      <c r="N4621" s="1">
        <f>'Electricity Rates'!$J$2</f>
        <v>0.24729999999999999</v>
      </c>
      <c r="O4621" s="145">
        <f>L4621-K4621</f>
        <v>17.469237249765303</v>
      </c>
      <c r="P4621">
        <f t="shared" si="435"/>
        <v>5.6990192881330408</v>
      </c>
      <c r="Q4621">
        <f>IF(O4621&gt;0, IF(Q4620+O4621*Variables!$B$5&lt;Variables!$B$4, Q4620+O4621*Variables!$B$5, Variables!$B$4), IF(Q4620&gt;-O4621, Q4620+O4621/Variables!$B$5, 0))</f>
        <v>39.461025401947673</v>
      </c>
      <c r="R4621">
        <f>IF(O4621&gt;0, 0, IF(Q4620&gt;-O4621, 0, -O4621 - Q4620*Variables!$B$5))</f>
        <v>0</v>
      </c>
      <c r="S4621">
        <f t="shared" si="436"/>
        <v>0</v>
      </c>
      <c r="T4621">
        <f t="shared" si="437"/>
        <v>0</v>
      </c>
    </row>
    <row r="4622" spans="1:20" x14ac:dyDescent="0.3">
      <c r="A4622" s="3">
        <f t="shared" si="432"/>
        <v>43293</v>
      </c>
      <c r="B4622">
        <v>7</v>
      </c>
      <c r="C4622">
        <v>12</v>
      </c>
      <c r="D4622">
        <v>13</v>
      </c>
      <c r="E4622">
        <v>1</v>
      </c>
      <c r="F4622" s="1">
        <f>VLOOKUP(A4622,Weather!$A$1:$E$366, 5)</f>
        <v>0.26190476190476125</v>
      </c>
      <c r="G4622" s="1">
        <f>VLOOKUP(D4622, Summer!$A$1:$E$25, 2)</f>
        <v>1622.5675647430101</v>
      </c>
      <c r="H4622" s="1">
        <f>VLOOKUP(D4622, Summer!$A$1:$E$25, 3)</f>
        <v>1132.28619594112</v>
      </c>
      <c r="I4622" s="1">
        <f>VLOOKUP(D4622, Summer!$A$1:$E$25, 5)</f>
        <v>435.17254436926402</v>
      </c>
      <c r="J4622" s="1">
        <f t="shared" si="433"/>
        <v>1260.6932211035196</v>
      </c>
      <c r="K4622" s="47">
        <f t="shared" si="434"/>
        <v>23.585078874965291</v>
      </c>
      <c r="L4622" s="48">
        <f>Solar!K4639/1000*Variables!$B$3</f>
        <v>41.26605</v>
      </c>
      <c r="M4622">
        <f>IF(E4622=1, VLOOKUP(D4622, Sheet1!$A$2:$C$26, 2), Sheet1!$C$3)</f>
        <v>0.55478000000000005</v>
      </c>
      <c r="N4622" s="1">
        <f>'Electricity Rates'!$J$2</f>
        <v>0.24729999999999999</v>
      </c>
      <c r="O4622" s="145">
        <f>L4622-K4622</f>
        <v>17.680971125034709</v>
      </c>
      <c r="P4622">
        <f t="shared" si="435"/>
        <v>5.8325900057789166</v>
      </c>
      <c r="Q4622">
        <f>IF(O4622&gt;0, IF(Q4621+O4622*Variables!$B$5&lt;Variables!$B$4, Q4621+O4622*Variables!$B$5, Variables!$B$4), IF(Q4621&gt;-O4622, Q4621+O4622/Variables!$B$5, 0))</f>
        <v>56.081138259480298</v>
      </c>
      <c r="R4622">
        <f>IF(O4622&gt;0, 0, IF(Q4621&gt;-O4622, 0, -O4622 - Q4621*Variables!$B$5))</f>
        <v>0</v>
      </c>
      <c r="S4622">
        <f t="shared" si="436"/>
        <v>0</v>
      </c>
      <c r="T4622">
        <f t="shared" si="437"/>
        <v>0</v>
      </c>
    </row>
    <row r="4623" spans="1:20" x14ac:dyDescent="0.3">
      <c r="A4623" s="3">
        <f t="shared" si="432"/>
        <v>43293</v>
      </c>
      <c r="B4623">
        <v>7</v>
      </c>
      <c r="C4623">
        <v>12</v>
      </c>
      <c r="D4623">
        <v>14</v>
      </c>
      <c r="E4623">
        <v>1</v>
      </c>
      <c r="F4623" s="1">
        <f>VLOOKUP(A4623,Weather!$A$1:$E$366, 5)</f>
        <v>0.26190476190476125</v>
      </c>
      <c r="G4623" s="1">
        <f>VLOOKUP(D4623, Summer!$A$1:$E$25, 2)</f>
        <v>1636.26340321468</v>
      </c>
      <c r="H4623" s="1">
        <f>VLOOKUP(D4623, Summer!$A$1:$E$25, 3)</f>
        <v>1156.2601309732199</v>
      </c>
      <c r="I4623" s="1">
        <f>VLOOKUP(D4623, Summer!$A$1:$E$25, 5)</f>
        <v>417.13087064403902</v>
      </c>
      <c r="J4623" s="1">
        <f t="shared" si="433"/>
        <v>1281.9752737031258</v>
      </c>
      <c r="K4623" s="47">
        <f t="shared" si="434"/>
        <v>23.98322402303193</v>
      </c>
      <c r="L4623" s="48">
        <f>Solar!K4640/1000*Variables!$B$3</f>
        <v>39.63205</v>
      </c>
      <c r="M4623">
        <f>IF(E4623=1, VLOOKUP(D4623, Sheet1!$A$2:$C$26, 2), Sheet1!$C$3)</f>
        <v>0.55478000000000005</v>
      </c>
      <c r="N4623" s="1">
        <f>'Electricity Rates'!$J$2</f>
        <v>0.24729999999999999</v>
      </c>
      <c r="O4623" s="145">
        <f>L4623-K4623</f>
        <v>15.64882597696807</v>
      </c>
      <c r="P4623">
        <f t="shared" si="435"/>
        <v>5.9310513008957964</v>
      </c>
      <c r="Q4623">
        <f>IF(O4623&gt;0, IF(Q4622+O4623*Variables!$B$5&lt;Variables!$B$4, Q4622+O4623*Variables!$B$5, Variables!$B$4), IF(Q4622&gt;-O4623, Q4622+O4623/Variables!$B$5, 0))</f>
        <v>70.791034677830282</v>
      </c>
      <c r="R4623">
        <f>IF(O4623&gt;0, 0, IF(Q4622&gt;-O4623, 0, -O4623 - Q4622*Variables!$B$5))</f>
        <v>0</v>
      </c>
      <c r="S4623">
        <f t="shared" si="436"/>
        <v>0</v>
      </c>
      <c r="T4623">
        <f t="shared" si="437"/>
        <v>0</v>
      </c>
    </row>
    <row r="4624" spans="1:20" x14ac:dyDescent="0.3">
      <c r="A4624" s="3">
        <f t="shared" si="432"/>
        <v>43293</v>
      </c>
      <c r="B4624">
        <v>7</v>
      </c>
      <c r="C4624">
        <v>12</v>
      </c>
      <c r="D4624">
        <v>15</v>
      </c>
      <c r="E4624">
        <v>1</v>
      </c>
      <c r="F4624" s="1">
        <f>VLOOKUP(A4624,Weather!$A$1:$E$366, 5)</f>
        <v>0.26190476190476125</v>
      </c>
      <c r="G4624" s="1">
        <f>VLOOKUP(D4624, Summer!$A$1:$E$25, 2)</f>
        <v>1589.7727985285201</v>
      </c>
      <c r="H4624" s="1">
        <f>VLOOKUP(D4624, Summer!$A$1:$E$25, 3)</f>
        <v>1137.7596230737599</v>
      </c>
      <c r="I4624" s="1">
        <f>VLOOKUP(D4624, Summer!$A$1:$E$25, 5)</f>
        <v>403.543562097039</v>
      </c>
      <c r="J4624" s="1">
        <f t="shared" si="433"/>
        <v>1256.1440261690539</v>
      </c>
      <c r="K4624" s="47">
        <f t="shared" si="434"/>
        <v>23.499972427535475</v>
      </c>
      <c r="L4624" s="48">
        <f>Solar!K4641/1000*Variables!$B$3</f>
        <v>33.236649999999997</v>
      </c>
      <c r="M4624">
        <f>IF(E4624=1, VLOOKUP(D4624, Sheet1!$A$2:$C$26, 2), Sheet1!$C$3)</f>
        <v>0.55478000000000005</v>
      </c>
      <c r="N4624" s="1">
        <f>'Electricity Rates'!$J$2</f>
        <v>0.24729999999999999</v>
      </c>
      <c r="O4624" s="145">
        <f>L4624-K4624</f>
        <v>9.7366775724645223</v>
      </c>
      <c r="P4624">
        <f t="shared" si="435"/>
        <v>5.8115431813295224</v>
      </c>
      <c r="Q4624">
        <f>IF(O4624&gt;0, IF(Q4623+O4624*Variables!$B$5&lt;Variables!$B$4, Q4623+O4624*Variables!$B$5, Variables!$B$4), IF(Q4623&gt;-O4624, Q4623+O4624/Variables!$B$5, 0))</f>
        <v>79.94351159594693</v>
      </c>
      <c r="R4624">
        <f>IF(O4624&gt;0, 0, IF(Q4623&gt;-O4624, 0, -O4624 - Q4623*Variables!$B$5))</f>
        <v>0</v>
      </c>
      <c r="S4624">
        <f t="shared" si="436"/>
        <v>0</v>
      </c>
      <c r="T4624">
        <f t="shared" si="437"/>
        <v>0</v>
      </c>
    </row>
    <row r="4625" spans="1:20" x14ac:dyDescent="0.3">
      <c r="A4625" s="3">
        <f t="shared" si="432"/>
        <v>43293</v>
      </c>
      <c r="B4625">
        <v>7</v>
      </c>
      <c r="C4625">
        <v>12</v>
      </c>
      <c r="D4625">
        <v>16</v>
      </c>
      <c r="E4625">
        <v>1</v>
      </c>
      <c r="F4625" s="1">
        <f>VLOOKUP(A4625,Weather!$A$1:$E$366, 5)</f>
        <v>0.26190476190476125</v>
      </c>
      <c r="G4625" s="1">
        <f>VLOOKUP(D4625, Summer!$A$1:$E$25, 2)</f>
        <v>1459.9523441255701</v>
      </c>
      <c r="H4625" s="1">
        <f>VLOOKUP(D4625, Summer!$A$1:$E$25, 3)</f>
        <v>1006.09479349024</v>
      </c>
      <c r="I4625" s="1">
        <f>VLOOKUP(D4625, Summer!$A$1:$E$25, 5)</f>
        <v>381.04254068220598</v>
      </c>
      <c r="J4625" s="1">
        <f t="shared" si="433"/>
        <v>1124.9622472280644</v>
      </c>
      <c r="K4625" s="47">
        <f t="shared" si="434"/>
        <v>21.045820575609682</v>
      </c>
      <c r="L4625" s="48">
        <f>Solar!K4642/1000*Variables!$B$3</f>
        <v>26.837199999999999</v>
      </c>
      <c r="M4625">
        <f>IF(E4625=1, VLOOKUP(D4625, Sheet1!$A$2:$C$26, 2), Sheet1!$C$3)</f>
        <v>0.55478000000000005</v>
      </c>
      <c r="N4625" s="1">
        <f>'Electricity Rates'!$J$2</f>
        <v>0.24729999999999999</v>
      </c>
      <c r="O4625" s="145">
        <f>L4625-K4625</f>
        <v>5.7913794243903176</v>
      </c>
      <c r="P4625">
        <f t="shared" si="435"/>
        <v>5.2046314283482742</v>
      </c>
      <c r="Q4625">
        <f>IF(O4625&gt;0, IF(Q4624+O4625*Variables!$B$5&lt;Variables!$B$4, Q4624+O4625*Variables!$B$5, Variables!$B$4), IF(Q4624&gt;-O4625, Q4624+O4625/Variables!$B$5, 0))</f>
        <v>85.387408254873833</v>
      </c>
      <c r="R4625">
        <f>IF(O4625&gt;0, 0, IF(Q4624&gt;-O4625, 0, -O4625 - Q4624*Variables!$B$5))</f>
        <v>0</v>
      </c>
      <c r="S4625">
        <f t="shared" si="436"/>
        <v>0</v>
      </c>
      <c r="T4625">
        <f t="shared" si="437"/>
        <v>0</v>
      </c>
    </row>
    <row r="4626" spans="1:20" x14ac:dyDescent="0.3">
      <c r="A4626" s="3">
        <f t="shared" si="432"/>
        <v>43293</v>
      </c>
      <c r="B4626">
        <v>7</v>
      </c>
      <c r="C4626">
        <v>12</v>
      </c>
      <c r="D4626">
        <v>17</v>
      </c>
      <c r="E4626">
        <v>1</v>
      </c>
      <c r="F4626" s="1">
        <f>VLOOKUP(A4626,Weather!$A$1:$E$366, 5)</f>
        <v>0.26190476190476125</v>
      </c>
      <c r="G4626" s="1">
        <f>VLOOKUP(D4626, Summer!$A$1:$E$25, 2)</f>
        <v>1144.9480592772099</v>
      </c>
      <c r="H4626" s="1">
        <f>VLOOKUP(D4626, Summer!$A$1:$E$25, 3)</f>
        <v>808.38142168622596</v>
      </c>
      <c r="I4626" s="1">
        <f>VLOOKUP(D4626, Summer!$A$1:$E$25, 5)</f>
        <v>371.93450987035499</v>
      </c>
      <c r="J4626" s="1">
        <f t="shared" si="433"/>
        <v>896.52982676957868</v>
      </c>
      <c r="K4626" s="47">
        <f t="shared" si="434"/>
        <v>16.772301400661863</v>
      </c>
      <c r="L4626" s="48">
        <f>Solar!K4643/1000*Variables!$B$3</f>
        <v>17.928799999999999</v>
      </c>
      <c r="M4626">
        <f>IF(E4626=1, VLOOKUP(D4626, Sheet1!$A$2:$C$26, 2), Sheet1!$C$3)</f>
        <v>0.55478000000000005</v>
      </c>
      <c r="N4626" s="1">
        <f>'Electricity Rates'!$J$2</f>
        <v>0.24729999999999999</v>
      </c>
      <c r="O4626" s="145">
        <f>L4626-K4626</f>
        <v>1.1564985993381356</v>
      </c>
      <c r="P4626">
        <f t="shared" si="435"/>
        <v>4.1477901363836791</v>
      </c>
      <c r="Q4626">
        <f>IF(O4626&gt;0, IF(Q4625+O4626*Variables!$B$5&lt;Variables!$B$4, Q4625+O4626*Variables!$B$5, Variables!$B$4), IF(Q4625&gt;-O4626, Q4625+O4626/Variables!$B$5, 0))</f>
        <v>86.474516938251682</v>
      </c>
      <c r="R4626">
        <f>IF(O4626&gt;0, 0, IF(Q4625&gt;-O4626, 0, -O4626 - Q4625*Variables!$B$5))</f>
        <v>0</v>
      </c>
      <c r="S4626">
        <f t="shared" si="436"/>
        <v>0</v>
      </c>
      <c r="T4626">
        <f t="shared" si="437"/>
        <v>0</v>
      </c>
    </row>
    <row r="4627" spans="1:20" x14ac:dyDescent="0.3">
      <c r="A4627" s="3">
        <f t="shared" si="432"/>
        <v>43293</v>
      </c>
      <c r="B4627">
        <v>7</v>
      </c>
      <c r="C4627">
        <v>12</v>
      </c>
      <c r="D4627">
        <v>18</v>
      </c>
      <c r="E4627">
        <v>1</v>
      </c>
      <c r="F4627" s="1">
        <f>VLOOKUP(A4627,Weather!$A$1:$E$366, 5)</f>
        <v>0.26190476190476125</v>
      </c>
      <c r="G4627" s="1">
        <f>VLOOKUP(D4627, Summer!$A$1:$E$25, 2)</f>
        <v>769.75210584620504</v>
      </c>
      <c r="H4627" s="1">
        <f>VLOOKUP(D4627, Summer!$A$1:$E$25, 3)</f>
        <v>572.92139445417001</v>
      </c>
      <c r="I4627" s="1">
        <f>VLOOKUP(D4627, Summer!$A$1:$E$25, 5)</f>
        <v>349.41355840998102</v>
      </c>
      <c r="J4627" s="1">
        <f t="shared" si="433"/>
        <v>624.47229505684572</v>
      </c>
      <c r="K4627" s="47">
        <f t="shared" si="434"/>
        <v>11.682642602975433</v>
      </c>
      <c r="L4627" s="48">
        <f>Solar!K4644/1000*Variables!$B$3</f>
        <v>8.989749999999999</v>
      </c>
      <c r="M4627">
        <f>IF(E4627=1, VLOOKUP(D4627, Sheet1!$A$2:$C$26, 2), Sheet1!$C$3)</f>
        <v>0.55478000000000005</v>
      </c>
      <c r="N4627" s="1">
        <f>'Electricity Rates'!$J$2</f>
        <v>0.24729999999999999</v>
      </c>
      <c r="O4627" s="145">
        <f>L4627-K4627</f>
        <v>-2.6928926029754336</v>
      </c>
      <c r="P4627">
        <f t="shared" si="435"/>
        <v>2.8891175157158244</v>
      </c>
      <c r="Q4627">
        <f>IF(O4627&gt;0, IF(Q4626+O4627*Variables!$B$5&lt;Variables!$B$4, Q4626+O4627*Variables!$B$5, Variables!$B$4), IF(Q4626&gt;-O4627, Q4626+O4627/Variables!$B$5, 0))</f>
        <v>83.609737573384194</v>
      </c>
      <c r="R4627">
        <f>IF(O4627&gt;0, 0, IF(Q4626&gt;-O4627, 0, -O4627 - Q4626*Variables!$B$5))</f>
        <v>0</v>
      </c>
      <c r="S4627">
        <f t="shared" si="436"/>
        <v>0</v>
      </c>
      <c r="T4627">
        <f t="shared" si="437"/>
        <v>0</v>
      </c>
    </row>
    <row r="4628" spans="1:20" x14ac:dyDescent="0.3">
      <c r="A4628" s="3">
        <f t="shared" si="432"/>
        <v>43293</v>
      </c>
      <c r="B4628">
        <v>7</v>
      </c>
      <c r="C4628">
        <v>12</v>
      </c>
      <c r="D4628">
        <v>19</v>
      </c>
      <c r="E4628">
        <v>1</v>
      </c>
      <c r="F4628" s="1">
        <f>VLOOKUP(A4628,Weather!$A$1:$E$366, 5)</f>
        <v>0.26190476190476125</v>
      </c>
      <c r="G4628" s="1">
        <f>VLOOKUP(D4628, Summer!$A$1:$E$25, 2)</f>
        <v>565.86125451999203</v>
      </c>
      <c r="H4628" s="1">
        <f>VLOOKUP(D4628, Summer!$A$1:$E$25, 3)</f>
        <v>365.77406038600299</v>
      </c>
      <c r="I4628" s="1">
        <f>VLOOKUP(D4628, Summer!$A$1:$E$25, 5)</f>
        <v>331.38683221891199</v>
      </c>
      <c r="J4628" s="1">
        <f t="shared" si="433"/>
        <v>418.17784932585715</v>
      </c>
      <c r="K4628" s="47">
        <f t="shared" si="434"/>
        <v>7.8232811876949304</v>
      </c>
      <c r="L4628" s="48">
        <f>Solar!K4645/1000*Variables!$B$3</f>
        <v>2.2457499999999997</v>
      </c>
      <c r="M4628">
        <f>IF(E4628=1, VLOOKUP(D4628, Sheet1!$A$2:$C$26, 2), Sheet1!$C$3)</f>
        <v>0.25796000000000002</v>
      </c>
      <c r="N4628" s="1">
        <f>'Electricity Rates'!$J$2</f>
        <v>0.24729999999999999</v>
      </c>
      <c r="O4628" s="145">
        <f>L4628-K4628</f>
        <v>-5.5775311876949303</v>
      </c>
      <c r="P4628">
        <f t="shared" si="435"/>
        <v>1.9346974377169561</v>
      </c>
      <c r="Q4628">
        <f>IF(O4628&gt;0, IF(Q4627+O4628*Variables!$B$5&lt;Variables!$B$4, Q4627+O4628*Variables!$B$5, Variables!$B$4), IF(Q4627&gt;-O4628, Q4627+O4628/Variables!$B$5, 0))</f>
        <v>77.676193756687454</v>
      </c>
      <c r="R4628">
        <f>IF(O4628&gt;0, 0, IF(Q4627&gt;-O4628, 0, -O4628 - Q4627*Variables!$B$5))</f>
        <v>0</v>
      </c>
      <c r="S4628">
        <f t="shared" si="436"/>
        <v>0</v>
      </c>
      <c r="T4628">
        <f t="shared" si="437"/>
        <v>0</v>
      </c>
    </row>
    <row r="4629" spans="1:20" x14ac:dyDescent="0.3">
      <c r="A4629" s="3">
        <f t="shared" si="432"/>
        <v>43293</v>
      </c>
      <c r="B4629">
        <v>7</v>
      </c>
      <c r="C4629">
        <v>12</v>
      </c>
      <c r="D4629">
        <v>20</v>
      </c>
      <c r="E4629">
        <v>1</v>
      </c>
      <c r="F4629" s="1">
        <f>VLOOKUP(A4629,Weather!$A$1:$E$366, 5)</f>
        <v>0.26190476190476125</v>
      </c>
      <c r="G4629" s="1">
        <f>VLOOKUP(D4629, Summer!$A$1:$E$25, 2)</f>
        <v>459.178981251175</v>
      </c>
      <c r="H4629" s="1">
        <f>VLOOKUP(D4629, Summer!$A$1:$E$25, 3)</f>
        <v>328.41643432967999</v>
      </c>
      <c r="I4629" s="1">
        <f>VLOOKUP(D4629, Summer!$A$1:$E$25, 5)</f>
        <v>326.73316658528501</v>
      </c>
      <c r="J4629" s="1">
        <f t="shared" si="433"/>
        <v>362.66376804721432</v>
      </c>
      <c r="K4629" s="47">
        <f t="shared" si="434"/>
        <v>6.7847224299331064</v>
      </c>
      <c r="L4629" s="48">
        <f>Solar!K4646/1000*Variables!$B$3</f>
        <v>0.14274999999999999</v>
      </c>
      <c r="M4629">
        <f>IF(E4629=1, VLOOKUP(D4629, Sheet1!$A$2:$C$26, 2), Sheet1!$C$3)</f>
        <v>0.25796000000000002</v>
      </c>
      <c r="N4629" s="1">
        <f>'Electricity Rates'!$J$2</f>
        <v>0.24729999999999999</v>
      </c>
      <c r="O4629" s="145">
        <f>L4629-K4629</f>
        <v>-6.641972429933106</v>
      </c>
      <c r="P4629">
        <f t="shared" si="435"/>
        <v>1.6778618569224573</v>
      </c>
      <c r="Q4629">
        <f>IF(O4629&gt;0, IF(Q4628+O4629*Variables!$B$5&lt;Variables!$B$4, Q4628+O4629*Variables!$B$5, Variables!$B$4), IF(Q4628&gt;-O4629, Q4628+O4629/Variables!$B$5, 0))</f>
        <v>70.610265639737335</v>
      </c>
      <c r="R4629">
        <f>IF(O4629&gt;0, 0, IF(Q4628&gt;-O4629, 0, -O4629 - Q4628*Variables!$B$5))</f>
        <v>0</v>
      </c>
      <c r="S4629">
        <f t="shared" si="436"/>
        <v>0</v>
      </c>
      <c r="T4629">
        <f t="shared" si="437"/>
        <v>0</v>
      </c>
    </row>
    <row r="4630" spans="1:20" x14ac:dyDescent="0.3">
      <c r="A4630" s="3">
        <f t="shared" si="432"/>
        <v>43293</v>
      </c>
      <c r="B4630">
        <v>7</v>
      </c>
      <c r="C4630">
        <v>12</v>
      </c>
      <c r="D4630">
        <v>21</v>
      </c>
      <c r="E4630">
        <v>1</v>
      </c>
      <c r="F4630" s="1">
        <f>VLOOKUP(A4630,Weather!$A$1:$E$366, 5)</f>
        <v>0.26190476190476125</v>
      </c>
      <c r="G4630" s="1">
        <f>VLOOKUP(D4630, Summer!$A$1:$E$25, 2)</f>
        <v>403.43414919632897</v>
      </c>
      <c r="H4630" s="1">
        <f>VLOOKUP(D4630, Summer!$A$1:$E$25, 3)</f>
        <v>305.25297715532997</v>
      </c>
      <c r="I4630" s="1">
        <f>VLOOKUP(D4630, Summer!$A$1:$E$25, 5)</f>
        <v>313.15582306105603</v>
      </c>
      <c r="J4630" s="1">
        <f t="shared" si="433"/>
        <v>330.96709364225819</v>
      </c>
      <c r="K4630" s="47">
        <f t="shared" si="434"/>
        <v>6.1917402885199744</v>
      </c>
      <c r="L4630" s="48">
        <f>Solar!K4647/1000*Variables!$B$3</f>
        <v>0</v>
      </c>
      <c r="M4630">
        <f>IF(E4630=1, VLOOKUP(D4630, Sheet1!$A$2:$C$26, 2), Sheet1!$C$3)</f>
        <v>0.25796000000000002</v>
      </c>
      <c r="N4630" s="1">
        <f>'Electricity Rates'!$J$2</f>
        <v>0.24729999999999999</v>
      </c>
      <c r="O4630" s="145">
        <f>L4630-K4630</f>
        <v>-6.1917402885199744</v>
      </c>
      <c r="P4630">
        <f t="shared" si="435"/>
        <v>1.5312173733509895</v>
      </c>
      <c r="Q4630">
        <f>IF(O4630&gt;0, IF(Q4629+O4630*Variables!$B$5&lt;Variables!$B$4, Q4629+O4630*Variables!$B$5, Variables!$B$4), IF(Q4629&gt;-O4630, Q4629+O4630/Variables!$B$5, 0))</f>
        <v>64.023307885992679</v>
      </c>
      <c r="R4630">
        <f>IF(O4630&gt;0, 0, IF(Q4629&gt;-O4630, 0, -O4630 - Q4629*Variables!$B$5))</f>
        <v>0</v>
      </c>
      <c r="S4630">
        <f t="shared" si="436"/>
        <v>0</v>
      </c>
      <c r="T4630">
        <f t="shared" si="437"/>
        <v>0</v>
      </c>
    </row>
    <row r="4631" spans="1:20" x14ac:dyDescent="0.3">
      <c r="A4631" s="3">
        <f t="shared" si="432"/>
        <v>43293</v>
      </c>
      <c r="B4631">
        <v>7</v>
      </c>
      <c r="C4631">
        <v>12</v>
      </c>
      <c r="D4631">
        <v>22</v>
      </c>
      <c r="E4631">
        <v>1</v>
      </c>
      <c r="F4631" s="1">
        <f>VLOOKUP(A4631,Weather!$A$1:$E$366, 5)</f>
        <v>0.26190476190476125</v>
      </c>
      <c r="G4631" s="1">
        <f>VLOOKUP(D4631, Summer!$A$1:$E$25, 2)</f>
        <v>366.19777187885302</v>
      </c>
      <c r="H4631" s="1">
        <f>VLOOKUP(D4631, Summer!$A$1:$E$25, 3)</f>
        <v>263.18917633836901</v>
      </c>
      <c r="I4631" s="1">
        <f>VLOOKUP(D4631, Summer!$A$1:$E$25, 5)</f>
        <v>295.10418431306101</v>
      </c>
      <c r="J4631" s="1">
        <f t="shared" si="433"/>
        <v>290.16761802754331</v>
      </c>
      <c r="K4631" s="47">
        <f t="shared" si="434"/>
        <v>5.4284627247777166</v>
      </c>
      <c r="L4631" s="48">
        <f>Solar!K4648/1000*Variables!$B$3</f>
        <v>0</v>
      </c>
      <c r="M4631">
        <f>IF(E4631=1, VLOOKUP(D4631, Sheet1!$A$2:$C$26, 2), Sheet1!$C$3)</f>
        <v>0.18637999999999999</v>
      </c>
      <c r="N4631" s="1">
        <f>'Electricity Rates'!$J$2</f>
        <v>0.24729999999999999</v>
      </c>
      <c r="O4631" s="145">
        <f>L4631-K4631</f>
        <v>-5.4284627247777166</v>
      </c>
      <c r="P4631">
        <f t="shared" si="435"/>
        <v>1.3424588318375292</v>
      </c>
      <c r="Q4631">
        <f>IF(O4631&gt;0, IF(Q4630+O4631*Variables!$B$5&lt;Variables!$B$4, Q4630+O4631*Variables!$B$5, Variables!$B$4), IF(Q4630&gt;-O4631, Q4630+O4631/Variables!$B$5, 0))</f>
        <v>58.248347540484467</v>
      </c>
      <c r="R4631">
        <f>IF(O4631&gt;0, 0, IF(Q4630&gt;-O4631, 0, -O4631 - Q4630*Variables!$B$5))</f>
        <v>0</v>
      </c>
      <c r="S4631">
        <f t="shared" si="436"/>
        <v>0</v>
      </c>
      <c r="T4631">
        <f t="shared" si="437"/>
        <v>0</v>
      </c>
    </row>
    <row r="4632" spans="1:20" x14ac:dyDescent="0.3">
      <c r="A4632" s="3">
        <f t="shared" si="432"/>
        <v>43293</v>
      </c>
      <c r="B4632">
        <v>7</v>
      </c>
      <c r="C4632">
        <v>12</v>
      </c>
      <c r="D4632">
        <v>23</v>
      </c>
      <c r="E4632">
        <v>1</v>
      </c>
      <c r="F4632" s="1">
        <f>VLOOKUP(A4632,Weather!$A$1:$E$366, 5)</f>
        <v>0.26190476190476125</v>
      </c>
      <c r="G4632" s="1">
        <f>VLOOKUP(D4632, Summer!$A$1:$E$25, 2)</f>
        <v>342.86102460129899</v>
      </c>
      <c r="H4632" s="1">
        <f>VLOOKUP(D4632, Summer!$A$1:$E$25, 3)</f>
        <v>273.02297434567402</v>
      </c>
      <c r="I4632" s="1">
        <f>VLOOKUP(D4632, Summer!$A$1:$E$25, 5)</f>
        <v>281.53182330021599</v>
      </c>
      <c r="J4632" s="1">
        <f t="shared" si="433"/>
        <v>291.3138922697662</v>
      </c>
      <c r="K4632" s="47">
        <f t="shared" si="434"/>
        <v>5.4499072506644382</v>
      </c>
      <c r="L4632" s="48">
        <f>Solar!K4649/1000*Variables!$B$3</f>
        <v>0</v>
      </c>
      <c r="M4632">
        <f>IF(E4632=1, VLOOKUP(D4632, Sheet1!$A$2:$C$26, 2), Sheet1!$C$3)</f>
        <v>0.18637999999999999</v>
      </c>
      <c r="N4632" s="1">
        <f>'Electricity Rates'!$J$2</f>
        <v>0.24729999999999999</v>
      </c>
      <c r="O4632" s="145">
        <f>L4632-K4632</f>
        <v>-5.4499072506644382</v>
      </c>
      <c r="P4632">
        <f t="shared" si="435"/>
        <v>1.3477620630893155</v>
      </c>
      <c r="Q4632">
        <f>IF(O4632&gt;0, IF(Q4631+O4632*Variables!$B$5&lt;Variables!$B$4, Q4631+O4632*Variables!$B$5, Variables!$B$4), IF(Q4631&gt;-O4632, Q4631+O4632/Variables!$B$5, 0))</f>
        <v>52.450573869564849</v>
      </c>
      <c r="R4632">
        <f>IF(O4632&gt;0, 0, IF(Q4631&gt;-O4632, 0, -O4632 - Q4631*Variables!$B$5))</f>
        <v>0</v>
      </c>
      <c r="S4632">
        <f t="shared" si="436"/>
        <v>0</v>
      </c>
      <c r="T4632">
        <f t="shared" si="437"/>
        <v>0</v>
      </c>
    </row>
    <row r="4633" spans="1:20" x14ac:dyDescent="0.3">
      <c r="A4633" s="3">
        <f t="shared" si="432"/>
        <v>43293</v>
      </c>
      <c r="B4633">
        <v>7</v>
      </c>
      <c r="C4633">
        <v>12</v>
      </c>
      <c r="D4633">
        <v>24</v>
      </c>
      <c r="E4633">
        <v>1</v>
      </c>
      <c r="F4633" s="1">
        <f>VLOOKUP(A4633,Weather!$A$1:$E$366, 5)</f>
        <v>0.26190476190476125</v>
      </c>
      <c r="G4633" s="1">
        <f>VLOOKUP(D4633, Summer!$A$1:$E$25, 2)</f>
        <v>310.26482453023402</v>
      </c>
      <c r="H4633" s="1">
        <f>VLOOKUP(D4633, Summer!$A$1:$E$25, 3)</f>
        <v>259.09090909090901</v>
      </c>
      <c r="I4633" s="1">
        <f>VLOOKUP(D4633, Summer!$A$1:$E$25, 5)</f>
        <v>276.86321013243497</v>
      </c>
      <c r="J4633" s="1">
        <f t="shared" si="433"/>
        <v>272.49360122977981</v>
      </c>
      <c r="K4633" s="47">
        <f t="shared" si="434"/>
        <v>5.0978167966209531</v>
      </c>
      <c r="L4633" s="48">
        <f>Solar!K4650/1000*Variables!$B$3</f>
        <v>0</v>
      </c>
      <c r="M4633">
        <f>IF(E4633=1, VLOOKUP(D4633, Sheet1!$A$2:$C$26, 2), Sheet1!$C$3)</f>
        <v>0.18637999999999999</v>
      </c>
      <c r="N4633" s="1">
        <f>'Electricity Rates'!$J$2</f>
        <v>0.24729999999999999</v>
      </c>
      <c r="O4633" s="145">
        <f>L4633-K4633</f>
        <v>-5.0978167966209531</v>
      </c>
      <c r="P4633">
        <f t="shared" si="435"/>
        <v>1.2606900938043617</v>
      </c>
      <c r="Q4633">
        <f>IF(O4633&gt;0, IF(Q4632+O4633*Variables!$B$5&lt;Variables!$B$4, Q4632+O4633*Variables!$B$5, Variables!$B$4), IF(Q4632&gt;-O4633, Q4632+O4633/Variables!$B$5, 0))</f>
        <v>47.027364511457449</v>
      </c>
      <c r="R4633">
        <f>IF(O4633&gt;0, 0, IF(Q4632&gt;-O4633, 0, -O4633 - Q4632*Variables!$B$5))</f>
        <v>0</v>
      </c>
      <c r="S4633">
        <f t="shared" si="436"/>
        <v>0</v>
      </c>
      <c r="T4633">
        <f t="shared" si="437"/>
        <v>0</v>
      </c>
    </row>
    <row r="4634" spans="1:20" x14ac:dyDescent="0.3">
      <c r="A4634" s="3">
        <f t="shared" si="432"/>
        <v>43294</v>
      </c>
      <c r="B4634">
        <v>7</v>
      </c>
      <c r="C4634">
        <v>13</v>
      </c>
      <c r="D4634">
        <v>1</v>
      </c>
      <c r="E4634">
        <v>1</v>
      </c>
      <c r="F4634" s="1">
        <f>VLOOKUP(A4634,Weather!$A$1:$E$366, 5)</f>
        <v>0.26190476190476125</v>
      </c>
      <c r="G4634" s="1">
        <f>VLOOKUP(D4634, Summer!$A$1:$E$25, 2)</f>
        <v>305.44698283970399</v>
      </c>
      <c r="H4634" s="1">
        <f>VLOOKUP(D4634, Summer!$A$1:$E$25, 3)</f>
        <v>264.36707082495798</v>
      </c>
      <c r="I4634" s="1">
        <f>VLOOKUP(D4634, Summer!$A$1:$E$25, 5)</f>
        <v>276.703769768114</v>
      </c>
      <c r="J4634" s="1">
        <f t="shared" si="433"/>
        <v>275.12609540024857</v>
      </c>
      <c r="K4634" s="47">
        <f t="shared" si="434"/>
        <v>5.1470655604035054</v>
      </c>
      <c r="L4634" s="48">
        <f>Solar!K4651/1000*Variables!$B$3</f>
        <v>0</v>
      </c>
      <c r="M4634">
        <f>IF(E4634=1, VLOOKUP(D4634, Sheet1!$A$2:$C$26, 2), Sheet1!$C$3)</f>
        <v>0.18637999999999999</v>
      </c>
      <c r="N4634" s="1">
        <f>'Electricity Rates'!$J$2</f>
        <v>0.24729999999999999</v>
      </c>
      <c r="O4634" s="145">
        <f>L4634-K4634</f>
        <v>-5.1470655604035054</v>
      </c>
      <c r="P4634">
        <f t="shared" si="435"/>
        <v>1.2728693130877868</v>
      </c>
      <c r="Q4634">
        <f>IF(O4634&gt;0, IF(Q4633+O4634*Variables!$B$5&lt;Variables!$B$4, Q4633+O4634*Variables!$B$5, Variables!$B$4), IF(Q4633&gt;-O4634, Q4633+O4634/Variables!$B$5, 0))</f>
        <v>41.551762851453717</v>
      </c>
      <c r="R4634">
        <f>IF(O4634&gt;0, 0, IF(Q4633&gt;-O4634, 0, -O4634 - Q4633*Variables!$B$5))</f>
        <v>0</v>
      </c>
      <c r="S4634">
        <f t="shared" si="436"/>
        <v>0</v>
      </c>
      <c r="T4634">
        <f t="shared" si="437"/>
        <v>0</v>
      </c>
    </row>
    <row r="4635" spans="1:20" x14ac:dyDescent="0.3">
      <c r="A4635" s="3">
        <f t="shared" si="432"/>
        <v>43294</v>
      </c>
      <c r="B4635">
        <v>7</v>
      </c>
      <c r="C4635">
        <v>13</v>
      </c>
      <c r="D4635">
        <v>2</v>
      </c>
      <c r="E4635">
        <v>1</v>
      </c>
      <c r="F4635" s="1">
        <f>VLOOKUP(A4635,Weather!$A$1:$E$366, 5)</f>
        <v>0.26190476190476125</v>
      </c>
      <c r="G4635" s="1">
        <f>VLOOKUP(D4635, Summer!$A$1:$E$25, 2)</f>
        <v>286.71906025959902</v>
      </c>
      <c r="H4635" s="1">
        <f>VLOOKUP(D4635, Summer!$A$1:$E$25, 3)</f>
        <v>260.03911906460002</v>
      </c>
      <c r="I4635" s="1">
        <f>VLOOKUP(D4635, Summer!$A$1:$E$25, 5)</f>
        <v>276.50446931271199</v>
      </c>
      <c r="J4635" s="1">
        <f t="shared" si="433"/>
        <v>267.02672271090927</v>
      </c>
      <c r="K4635" s="47">
        <f t="shared" si="434"/>
        <v>4.9955423027876691</v>
      </c>
      <c r="L4635" s="48">
        <f>Solar!K4652/1000*Variables!$B$3</f>
        <v>0</v>
      </c>
      <c r="M4635">
        <f>IF(E4635=1, VLOOKUP(D4635, Sheet1!$A$2:$C$26, 2), Sheet1!$C$3)</f>
        <v>0.18637999999999999</v>
      </c>
      <c r="N4635" s="1">
        <f>'Electricity Rates'!$J$2</f>
        <v>0.24729999999999999</v>
      </c>
      <c r="O4635" s="145">
        <f>L4635-K4635</f>
        <v>-4.9955423027876691</v>
      </c>
      <c r="P4635">
        <f t="shared" si="435"/>
        <v>1.2353976114793905</v>
      </c>
      <c r="Q4635">
        <f>IF(O4635&gt;0, IF(Q4634+O4635*Variables!$B$5&lt;Variables!$B$4, Q4634+O4635*Variables!$B$5, Variables!$B$4), IF(Q4634&gt;-O4635, Q4634+O4635/Variables!$B$5, 0))</f>
        <v>36.237356146360455</v>
      </c>
      <c r="R4635">
        <f>IF(O4635&gt;0, 0, IF(Q4634&gt;-O4635, 0, -O4635 - Q4634*Variables!$B$5))</f>
        <v>0</v>
      </c>
      <c r="S4635">
        <f t="shared" si="436"/>
        <v>0</v>
      </c>
      <c r="T4635">
        <f t="shared" si="437"/>
        <v>0</v>
      </c>
    </row>
    <row r="4636" spans="1:20" x14ac:dyDescent="0.3">
      <c r="A4636" s="3">
        <f t="shared" si="432"/>
        <v>43294</v>
      </c>
      <c r="B4636">
        <v>7</v>
      </c>
      <c r="C4636">
        <v>13</v>
      </c>
      <c r="D4636">
        <v>3</v>
      </c>
      <c r="E4636">
        <v>1</v>
      </c>
      <c r="F4636" s="1">
        <f>VLOOKUP(A4636,Weather!$A$1:$E$366, 5)</f>
        <v>0.26190476190476125</v>
      </c>
      <c r="G4636" s="1">
        <f>VLOOKUP(D4636, Summer!$A$1:$E$25, 2)</f>
        <v>272.63131492590298</v>
      </c>
      <c r="H4636" s="1">
        <f>VLOOKUP(D4636, Summer!$A$1:$E$25, 3)</f>
        <v>241.571030279452</v>
      </c>
      <c r="I4636" s="1">
        <f>VLOOKUP(D4636, Summer!$A$1:$E$25, 5)</f>
        <v>276.33008141423602</v>
      </c>
      <c r="J4636" s="1">
        <f t="shared" si="433"/>
        <v>249.70586673447485</v>
      </c>
      <c r="K4636" s="47">
        <f t="shared" si="434"/>
        <v>4.6715033157067865</v>
      </c>
      <c r="L4636" s="48">
        <f>Solar!K4653/1000*Variables!$B$3</f>
        <v>0</v>
      </c>
      <c r="M4636">
        <f>IF(E4636=1, VLOOKUP(D4636, Sheet1!$A$2:$C$26, 2), Sheet1!$C$3)</f>
        <v>0.18637999999999999</v>
      </c>
      <c r="N4636" s="1">
        <f>'Electricity Rates'!$J$2</f>
        <v>0.24729999999999999</v>
      </c>
      <c r="O4636" s="145">
        <f>L4636-K4636</f>
        <v>-4.6715033157067865</v>
      </c>
      <c r="P4636">
        <f t="shared" si="435"/>
        <v>1.1552627699742883</v>
      </c>
      <c r="Q4636">
        <f>IF(O4636&gt;0, IF(Q4635+O4636*Variables!$B$5&lt;Variables!$B$4, Q4635+O4636*Variables!$B$5, Variables!$B$4), IF(Q4635&gt;-O4636, Q4635+O4636/Variables!$B$5, 0))</f>
        <v>31.267671767948979</v>
      </c>
      <c r="R4636">
        <f>IF(O4636&gt;0, 0, IF(Q4635&gt;-O4636, 0, -O4636 - Q4635*Variables!$B$5))</f>
        <v>0</v>
      </c>
      <c r="S4636">
        <f t="shared" si="436"/>
        <v>0</v>
      </c>
      <c r="T4636">
        <f t="shared" si="437"/>
        <v>0</v>
      </c>
    </row>
    <row r="4637" spans="1:20" x14ac:dyDescent="0.3">
      <c r="A4637" s="3">
        <f t="shared" si="432"/>
        <v>43294</v>
      </c>
      <c r="B4637">
        <v>7</v>
      </c>
      <c r="C4637">
        <v>13</v>
      </c>
      <c r="D4637">
        <v>4</v>
      </c>
      <c r="E4637">
        <v>1</v>
      </c>
      <c r="F4637" s="1">
        <f>VLOOKUP(A4637,Weather!$A$1:$E$366, 5)</f>
        <v>0.26190476190476125</v>
      </c>
      <c r="G4637" s="1">
        <f>VLOOKUP(D4637, Summer!$A$1:$E$25, 2)</f>
        <v>286.33237882239803</v>
      </c>
      <c r="H4637" s="1">
        <f>VLOOKUP(D4637, Summer!$A$1:$E$25, 3)</f>
        <v>256.10019667595998</v>
      </c>
      <c r="I4637" s="1">
        <f>VLOOKUP(D4637, Summer!$A$1:$E$25, 5)</f>
        <v>276.13078095883401</v>
      </c>
      <c r="J4637" s="1">
        <f t="shared" si="433"/>
        <v>264.01814914288423</v>
      </c>
      <c r="K4637" s="47">
        <f t="shared" si="434"/>
        <v>4.9392578366580784</v>
      </c>
      <c r="L4637" s="48">
        <f>Solar!K4654/1000*Variables!$B$3</f>
        <v>0</v>
      </c>
      <c r="M4637">
        <f>IF(E4637=1, VLOOKUP(D4637, Sheet1!$A$2:$C$26, 2), Sheet1!$C$3)</f>
        <v>0.18637999999999999</v>
      </c>
      <c r="N4637" s="1">
        <f>'Electricity Rates'!$J$2</f>
        <v>0.24729999999999999</v>
      </c>
      <c r="O4637" s="145">
        <f>L4637-K4637</f>
        <v>-4.9392578366580784</v>
      </c>
      <c r="P4637">
        <f t="shared" si="435"/>
        <v>1.2214784630055426</v>
      </c>
      <c r="Q4637">
        <f>IF(O4637&gt;0, IF(Q4636+O4637*Variables!$B$5&lt;Variables!$B$4, Q4636+O4637*Variables!$B$5, Variables!$B$4), IF(Q4636&gt;-O4637, Q4636+O4637/Variables!$B$5, 0))</f>
        <v>26.013142154482939</v>
      </c>
      <c r="R4637">
        <f>IF(O4637&gt;0, 0, IF(Q4636&gt;-O4637, 0, -O4637 - Q4636*Variables!$B$5))</f>
        <v>0</v>
      </c>
      <c r="S4637">
        <f t="shared" si="436"/>
        <v>0</v>
      </c>
      <c r="T4637">
        <f t="shared" si="437"/>
        <v>0</v>
      </c>
    </row>
    <row r="4638" spans="1:20" x14ac:dyDescent="0.3">
      <c r="A4638" s="3">
        <f t="shared" si="432"/>
        <v>43294</v>
      </c>
      <c r="B4638">
        <v>7</v>
      </c>
      <c r="C4638">
        <v>13</v>
      </c>
      <c r="D4638">
        <v>5</v>
      </c>
      <c r="E4638">
        <v>1</v>
      </c>
      <c r="F4638" s="1">
        <f>VLOOKUP(A4638,Weather!$A$1:$E$366, 5)</f>
        <v>0.26190476190476125</v>
      </c>
      <c r="G4638" s="1">
        <f>VLOOKUP(D4638, Summer!$A$1:$E$25, 2)</f>
        <v>323.19252555232703</v>
      </c>
      <c r="H4638" s="1">
        <f>VLOOKUP(D4638, Summer!$A$1:$E$25, 3)</f>
        <v>290.90909090909099</v>
      </c>
      <c r="I4638" s="1">
        <f>VLOOKUP(D4638, Summer!$A$1:$E$25, 5)</f>
        <v>275.93148050343302</v>
      </c>
      <c r="J4638" s="1">
        <f t="shared" si="433"/>
        <v>299.36427617279566</v>
      </c>
      <c r="K4638" s="47">
        <f t="shared" si="434"/>
        <v>5.6005140248965573</v>
      </c>
      <c r="L4638" s="48">
        <f>Solar!K4655/1000*Variables!$B$3</f>
        <v>0</v>
      </c>
      <c r="M4638">
        <f>IF(E4638=1, VLOOKUP(D4638, Sheet1!$A$2:$C$26, 2), Sheet1!$C$3)</f>
        <v>0.18637999999999999</v>
      </c>
      <c r="N4638" s="1">
        <f>'Electricity Rates'!$J$2</f>
        <v>0.24729999999999999</v>
      </c>
      <c r="O4638" s="145">
        <f>L4638-K4638</f>
        <v>-5.6005140248965573</v>
      </c>
      <c r="P4638">
        <f t="shared" si="435"/>
        <v>1.3850071183569186</v>
      </c>
      <c r="Q4638">
        <f>IF(O4638&gt;0, IF(Q4637+O4638*Variables!$B$5&lt;Variables!$B$4, Q4637+O4638*Variables!$B$5, Variables!$B$4), IF(Q4637&gt;-O4638, Q4637+O4638/Variables!$B$5, 0))</f>
        <v>20.055148510975961</v>
      </c>
      <c r="R4638">
        <f>IF(O4638&gt;0, 0, IF(Q4637&gt;-O4638, 0, -O4638 - Q4637*Variables!$B$5))</f>
        <v>0</v>
      </c>
      <c r="S4638">
        <f t="shared" si="436"/>
        <v>0</v>
      </c>
      <c r="T4638">
        <f t="shared" si="437"/>
        <v>0</v>
      </c>
    </row>
    <row r="4639" spans="1:20" x14ac:dyDescent="0.3">
      <c r="A4639" s="3">
        <f t="shared" si="432"/>
        <v>43294</v>
      </c>
      <c r="B4639">
        <v>7</v>
      </c>
      <c r="C4639">
        <v>13</v>
      </c>
      <c r="D4639">
        <v>6</v>
      </c>
      <c r="E4639">
        <v>1</v>
      </c>
      <c r="F4639" s="1">
        <f>VLOOKUP(A4639,Weather!$A$1:$E$366, 5)</f>
        <v>0.26190476190476125</v>
      </c>
      <c r="G4639" s="1">
        <f>VLOOKUP(D4639, Summer!$A$1:$E$25, 2)</f>
        <v>420.20776289112302</v>
      </c>
      <c r="H4639" s="1">
        <f>VLOOKUP(D4639, Summer!$A$1:$E$25, 3)</f>
        <v>354.54545454545399</v>
      </c>
      <c r="I4639" s="1">
        <f>VLOOKUP(D4639, Summer!$A$1:$E$25, 5)</f>
        <v>244.50179868660999</v>
      </c>
      <c r="J4639" s="1">
        <f t="shared" si="433"/>
        <v>371.74272577884346</v>
      </c>
      <c r="K4639" s="47">
        <f t="shared" si="434"/>
        <v>6.9545717879042046</v>
      </c>
      <c r="L4639" s="48">
        <f>Solar!K4656/1000*Variables!$B$3</f>
        <v>0.37569999999999998</v>
      </c>
      <c r="M4639">
        <f>IF(E4639=1, VLOOKUP(D4639, Sheet1!$A$2:$C$26, 2), Sheet1!$C$3)</f>
        <v>0.18637999999999999</v>
      </c>
      <c r="N4639" s="1">
        <f>'Electricity Rates'!$J$2</f>
        <v>0.24729999999999999</v>
      </c>
      <c r="O4639" s="145">
        <f>L4639-K4639</f>
        <v>-6.5788717879042045</v>
      </c>
      <c r="P4639">
        <f t="shared" si="435"/>
        <v>1.7198656031487098</v>
      </c>
      <c r="Q4639">
        <f>IF(O4639&gt;0, IF(Q4638+O4639*Variables!$B$5&lt;Variables!$B$4, Q4638+O4639*Variables!$B$5, Variables!$B$4), IF(Q4638&gt;-O4639, Q4638+O4639/Variables!$B$5, 0))</f>
        <v>13.056348736609785</v>
      </c>
      <c r="R4639">
        <f>IF(O4639&gt;0, 0, IF(Q4638&gt;-O4639, 0, -O4639 - Q4638*Variables!$B$5))</f>
        <v>0</v>
      </c>
      <c r="S4639">
        <f t="shared" si="436"/>
        <v>0</v>
      </c>
      <c r="T4639">
        <f t="shared" si="437"/>
        <v>0</v>
      </c>
    </row>
    <row r="4640" spans="1:20" x14ac:dyDescent="0.3">
      <c r="A4640" s="3">
        <f t="shared" si="432"/>
        <v>43294</v>
      </c>
      <c r="B4640">
        <v>7</v>
      </c>
      <c r="C4640">
        <v>13</v>
      </c>
      <c r="D4640">
        <v>7</v>
      </c>
      <c r="E4640">
        <v>1</v>
      </c>
      <c r="F4640" s="1">
        <f>VLOOKUP(A4640,Weather!$A$1:$E$366, 5)</f>
        <v>0.26190476190476125</v>
      </c>
      <c r="G4640" s="1">
        <f>VLOOKUP(D4640, Summer!$A$1:$E$25, 2)</f>
        <v>767.23345107957198</v>
      </c>
      <c r="H4640" s="1">
        <f>VLOOKUP(D4640, Summer!$A$1:$E$25, 3)</f>
        <v>587.45596403639502</v>
      </c>
      <c r="I4640" s="1">
        <f>VLOOKUP(D4640, Summer!$A$1:$E$25, 5)</f>
        <v>275.57273968370998</v>
      </c>
      <c r="J4640" s="1">
        <f t="shared" si="433"/>
        <v>634.54054397627453</v>
      </c>
      <c r="K4640" s="47">
        <f t="shared" si="434"/>
        <v>11.870999644103691</v>
      </c>
      <c r="L4640" s="48">
        <f>Solar!K4657/1000*Variables!$B$3</f>
        <v>3.0674000000000001</v>
      </c>
      <c r="M4640">
        <f>IF(E4640=1, VLOOKUP(D4640, Sheet1!$A$2:$C$26, 2), Sheet1!$C$3)</f>
        <v>0.18637999999999999</v>
      </c>
      <c r="N4640" s="1">
        <f>'Electricity Rates'!$J$2</f>
        <v>0.24729999999999999</v>
      </c>
      <c r="O4640" s="145">
        <f>L4640-K4640</f>
        <v>-8.8035996441036914</v>
      </c>
      <c r="P4640">
        <f t="shared" si="435"/>
        <v>2.9356982119868427</v>
      </c>
      <c r="Q4640">
        <f>IF(O4640&gt;0, IF(Q4639+O4640*Variables!$B$5&lt;Variables!$B$4, Q4639+O4640*Variables!$B$5, Variables!$B$4), IF(Q4639&gt;-O4640, Q4639+O4640/Variables!$B$5, 0))</f>
        <v>3.6908172003292616</v>
      </c>
      <c r="R4640">
        <f>IF(O4640&gt;0, 0, IF(Q4639&gt;-O4640, 0, -O4640 - Q4639*Variables!$B$5))</f>
        <v>0</v>
      </c>
      <c r="S4640">
        <f t="shared" si="436"/>
        <v>0</v>
      </c>
      <c r="T4640">
        <f t="shared" si="437"/>
        <v>0</v>
      </c>
    </row>
    <row r="4641" spans="1:20" x14ac:dyDescent="0.3">
      <c r="A4641" s="3">
        <f t="shared" si="432"/>
        <v>43294</v>
      </c>
      <c r="B4641">
        <v>7</v>
      </c>
      <c r="C4641">
        <v>13</v>
      </c>
      <c r="D4641">
        <v>8</v>
      </c>
      <c r="E4641">
        <v>1</v>
      </c>
      <c r="F4641" s="1">
        <f>VLOOKUP(A4641,Weather!$A$1:$E$366, 5)</f>
        <v>0.26190476190476125</v>
      </c>
      <c r="G4641" s="1">
        <f>VLOOKUP(D4641, Summer!$A$1:$E$25, 2)</f>
        <v>1109.6398637209199</v>
      </c>
      <c r="H4641" s="1">
        <f>VLOOKUP(D4641, Summer!$A$1:$E$25, 3)</f>
        <v>814.26008774773595</v>
      </c>
      <c r="I4641" s="1">
        <f>VLOOKUP(D4641, Summer!$A$1:$E$25, 5)</f>
        <v>328.96533168578299</v>
      </c>
      <c r="J4641" s="1">
        <f t="shared" si="433"/>
        <v>891.62145764547438</v>
      </c>
      <c r="K4641" s="47">
        <f t="shared" si="434"/>
        <v>16.680475513918289</v>
      </c>
      <c r="L4641" s="48">
        <f>Solar!K4658/1000*Variables!$B$3</f>
        <v>8.3699999999999992</v>
      </c>
      <c r="M4641">
        <f>IF(E4641=1, VLOOKUP(D4641, Sheet1!$A$2:$C$26, 2), Sheet1!$C$3)</f>
        <v>0.18637999999999999</v>
      </c>
      <c r="N4641" s="1">
        <f>'Electricity Rates'!$J$2</f>
        <v>0.24729999999999999</v>
      </c>
      <c r="O4641" s="145">
        <f>L4641-K4641</f>
        <v>-8.3104755139182895</v>
      </c>
      <c r="P4641">
        <f t="shared" si="435"/>
        <v>4.1250815945919923</v>
      </c>
      <c r="Q4641">
        <f>IF(O4641&gt;0, IF(Q4640+O4641*Variables!$B$5&lt;Variables!$B$4, Q4640+O4641*Variables!$B$5, Variables!$B$4), IF(Q4640&gt;-O4641, Q4640+O4641/Variables!$B$5, 0))</f>
        <v>0</v>
      </c>
      <c r="R4641">
        <f>IF(O4641&gt;0, 0, IF(Q4640&gt;-O4641, 0, -O4641 - Q4640*Variables!$B$5))</f>
        <v>4.8411073456087834</v>
      </c>
      <c r="S4641">
        <f t="shared" si="436"/>
        <v>0.90228558707456497</v>
      </c>
      <c r="T4641">
        <f t="shared" si="437"/>
        <v>0</v>
      </c>
    </row>
    <row r="4642" spans="1:20" x14ac:dyDescent="0.3">
      <c r="A4642" s="3">
        <f t="shared" si="432"/>
        <v>43294</v>
      </c>
      <c r="B4642">
        <v>7</v>
      </c>
      <c r="C4642">
        <v>13</v>
      </c>
      <c r="D4642">
        <v>9</v>
      </c>
      <c r="E4642">
        <v>1</v>
      </c>
      <c r="F4642" s="1">
        <f>VLOOKUP(A4642,Weather!$A$1:$E$366, 5)</f>
        <v>0.26190476190476125</v>
      </c>
      <c r="G4642" s="1">
        <f>VLOOKUP(D4642, Summer!$A$1:$E$25, 2)</f>
        <v>1322.40871182827</v>
      </c>
      <c r="H4642" s="1">
        <f>VLOOKUP(D4642, Summer!$A$1:$E$25, 3)</f>
        <v>1017.49011217013</v>
      </c>
      <c r="I4642" s="1">
        <f>VLOOKUP(D4642, Summer!$A$1:$E$25, 5)</f>
        <v>386.82225388885001</v>
      </c>
      <c r="J4642" s="1">
        <f t="shared" si="433"/>
        <v>1097.3497454139283</v>
      </c>
      <c r="K4642" s="47">
        <f t="shared" si="434"/>
        <v>20.529245232520687</v>
      </c>
      <c r="L4642" s="48">
        <f>Solar!K4659/1000*Variables!$B$3</f>
        <v>19.458400000000001</v>
      </c>
      <c r="M4642">
        <f>IF(E4642=1, VLOOKUP(D4642, Sheet1!$A$2:$C$26, 2), Sheet1!$C$3)</f>
        <v>0.25796000000000002</v>
      </c>
      <c r="N4642" s="1">
        <f>'Electricity Rates'!$J$2</f>
        <v>0.24729999999999999</v>
      </c>
      <c r="O4642" s="145">
        <f>L4642-K4642</f>
        <v>-1.0708452325206856</v>
      </c>
      <c r="P4642">
        <f t="shared" si="435"/>
        <v>5.0768823460023658</v>
      </c>
      <c r="Q4642">
        <f>IF(O4642&gt;0, IF(Q4641+O4642*Variables!$B$5&lt;Variables!$B$4, Q4641+O4642*Variables!$B$5, Variables!$B$4), IF(Q4641&gt;-O4642, Q4641+O4642/Variables!$B$5, 0))</f>
        <v>0</v>
      </c>
      <c r="R4642">
        <f>IF(O4642&gt;0, 0, IF(Q4641&gt;-O4642, 0, -O4642 - Q4641*Variables!$B$5))</f>
        <v>1.0708452325206856</v>
      </c>
      <c r="S4642">
        <f t="shared" si="436"/>
        <v>0.27623523618103607</v>
      </c>
      <c r="T4642">
        <f t="shared" si="437"/>
        <v>0</v>
      </c>
    </row>
    <row r="4643" spans="1:20" x14ac:dyDescent="0.3">
      <c r="A4643" s="3">
        <f t="shared" si="432"/>
        <v>43294</v>
      </c>
      <c r="B4643">
        <v>7</v>
      </c>
      <c r="C4643">
        <v>13</v>
      </c>
      <c r="D4643">
        <v>10</v>
      </c>
      <c r="E4643">
        <v>1</v>
      </c>
      <c r="F4643" s="1">
        <f>VLOOKUP(A4643,Weather!$A$1:$E$366, 5)</f>
        <v>0.26190476190476125</v>
      </c>
      <c r="G4643" s="1">
        <f>VLOOKUP(D4643, Summer!$A$1:$E$25, 2)</f>
        <v>1424.0693518383</v>
      </c>
      <c r="H4643" s="1">
        <f>VLOOKUP(D4643, Summer!$A$1:$E$25, 3)</f>
        <v>1069.7659339946799</v>
      </c>
      <c r="I4643" s="1">
        <f>VLOOKUP(D4643, Summer!$A$1:$E$25, 5)</f>
        <v>417.88322986318002</v>
      </c>
      <c r="J4643" s="1">
        <f t="shared" si="433"/>
        <v>1162.5596862870564</v>
      </c>
      <c r="K4643" s="47">
        <f t="shared" si="434"/>
        <v>21.749194363030259</v>
      </c>
      <c r="L4643" s="48">
        <f>Solar!K4660/1000*Variables!$B$3</f>
        <v>30.626999999999999</v>
      </c>
      <c r="M4643">
        <f>IF(E4643=1, VLOOKUP(D4643, Sheet1!$A$2:$C$26, 2), Sheet1!$C$3)</f>
        <v>0.25796000000000002</v>
      </c>
      <c r="N4643" s="1">
        <f>'Electricity Rates'!$J$2</f>
        <v>0.24729999999999999</v>
      </c>
      <c r="O4643" s="145">
        <f>L4643-K4643</f>
        <v>8.8778056369697396</v>
      </c>
      <c r="P4643">
        <f t="shared" si="435"/>
        <v>5.3785757659773825</v>
      </c>
      <c r="Q4643">
        <f>IF(O4643&gt;0, IF(Q4642+O4643*Variables!$B$5&lt;Variables!$B$4, Q4642+O4643*Variables!$B$5, Variables!$B$4), IF(Q4642&gt;-O4643, Q4642+O4643/Variables!$B$5, 0))</f>
        <v>8.3451372987515544</v>
      </c>
      <c r="R4643">
        <f>IF(O4643&gt;0, 0, IF(Q4642&gt;-O4643, 0, -O4643 - Q4642*Variables!$B$5))</f>
        <v>0</v>
      </c>
      <c r="S4643">
        <f t="shared" si="436"/>
        <v>0</v>
      </c>
      <c r="T4643">
        <f t="shared" si="437"/>
        <v>0</v>
      </c>
    </row>
    <row r="4644" spans="1:20" x14ac:dyDescent="0.3">
      <c r="A4644" s="3">
        <f t="shared" si="432"/>
        <v>43294</v>
      </c>
      <c r="B4644">
        <v>7</v>
      </c>
      <c r="C4644">
        <v>13</v>
      </c>
      <c r="D4644">
        <v>11</v>
      </c>
      <c r="E4644">
        <v>1</v>
      </c>
      <c r="F4644" s="1">
        <f>VLOOKUP(A4644,Weather!$A$1:$E$366, 5)</f>
        <v>0.26190476190476125</v>
      </c>
      <c r="G4644" s="1">
        <f>VLOOKUP(D4644, Summer!$A$1:$E$25, 2)</f>
        <v>1497.9516334678001</v>
      </c>
      <c r="H4644" s="1">
        <f>VLOOKUP(D4644, Summer!$A$1:$E$25, 3)</f>
        <v>1079.6213447448599</v>
      </c>
      <c r="I4644" s="1">
        <f>VLOOKUP(D4644, Summer!$A$1:$E$25, 5)</f>
        <v>435.54125021175599</v>
      </c>
      <c r="J4644" s="1">
        <f t="shared" si="433"/>
        <v>1189.1840394103915</v>
      </c>
      <c r="K4644" s="47">
        <f t="shared" si="434"/>
        <v>22.247283396823221</v>
      </c>
      <c r="L4644" s="48">
        <f>Solar!K4661/1000*Variables!$B$3</f>
        <v>36.389400000000002</v>
      </c>
      <c r="M4644">
        <f>IF(E4644=1, VLOOKUP(D4644, Sheet1!$A$2:$C$26, 2), Sheet1!$C$3)</f>
        <v>0.25796000000000002</v>
      </c>
      <c r="N4644" s="1">
        <f>'Electricity Rates'!$J$2</f>
        <v>0.24729999999999999</v>
      </c>
      <c r="O4644" s="145">
        <f>L4644-K4644</f>
        <v>14.142116603176781</v>
      </c>
      <c r="P4644">
        <f t="shared" si="435"/>
        <v>5.5017531840343823</v>
      </c>
      <c r="Q4644">
        <f>IF(O4644&gt;0, IF(Q4643+O4644*Variables!$B$5&lt;Variables!$B$4, Q4643+O4644*Variables!$B$5, Variables!$B$4), IF(Q4643&gt;-O4644, Q4643+O4644/Variables!$B$5, 0))</f>
        <v>21.638726905737727</v>
      </c>
      <c r="R4644">
        <f>IF(O4644&gt;0, 0, IF(Q4643&gt;-O4644, 0, -O4644 - Q4643*Variables!$B$5))</f>
        <v>0</v>
      </c>
      <c r="S4644">
        <f t="shared" si="436"/>
        <v>0</v>
      </c>
      <c r="T4644">
        <f t="shared" si="437"/>
        <v>0</v>
      </c>
    </row>
    <row r="4645" spans="1:20" x14ac:dyDescent="0.3">
      <c r="A4645" s="3">
        <f t="shared" si="432"/>
        <v>43294</v>
      </c>
      <c r="B4645">
        <v>7</v>
      </c>
      <c r="C4645">
        <v>13</v>
      </c>
      <c r="D4645">
        <v>12</v>
      </c>
      <c r="E4645">
        <v>1</v>
      </c>
      <c r="F4645" s="1">
        <f>VLOOKUP(A4645,Weather!$A$1:$E$366, 5)</f>
        <v>0.26190476190476125</v>
      </c>
      <c r="G4645" s="1">
        <f>VLOOKUP(D4645, Summer!$A$1:$E$25, 2)</f>
        <v>1553.30978408544</v>
      </c>
      <c r="H4645" s="1">
        <f>VLOOKUP(D4645, Summer!$A$1:$E$25, 3)</f>
        <v>1117.7462231731799</v>
      </c>
      <c r="I4645" s="1">
        <f>VLOOKUP(D4645, Summer!$A$1:$E$25, 5)</f>
        <v>435.36187980189499</v>
      </c>
      <c r="J4645" s="1">
        <f t="shared" si="433"/>
        <v>1231.8223938882954</v>
      </c>
      <c r="K4645" s="47">
        <f t="shared" si="434"/>
        <v>23.044962750234699</v>
      </c>
      <c r="L4645" s="48">
        <f>Solar!K4662/1000*Variables!$B$3</f>
        <v>39.970700000000001</v>
      </c>
      <c r="M4645">
        <f>IF(E4645=1, VLOOKUP(D4645, Sheet1!$A$2:$C$26, 2), Sheet1!$C$3)</f>
        <v>0.25796000000000002</v>
      </c>
      <c r="N4645" s="1">
        <f>'Electricity Rates'!$J$2</f>
        <v>0.24729999999999999</v>
      </c>
      <c r="O4645" s="145">
        <f>L4645-K4645</f>
        <v>16.925737249765302</v>
      </c>
      <c r="P4645">
        <f t="shared" si="435"/>
        <v>5.6990192881330408</v>
      </c>
      <c r="Q4645">
        <f>IF(O4645&gt;0, IF(Q4644+O4645*Variables!$B$5&lt;Variables!$B$4, Q4644+O4645*Variables!$B$5, Variables!$B$4), IF(Q4644&gt;-O4645, Q4644+O4645/Variables!$B$5, 0))</f>
        <v>37.548919920517108</v>
      </c>
      <c r="R4645">
        <f>IF(O4645&gt;0, 0, IF(Q4644&gt;-O4645, 0, -O4645 - Q4644*Variables!$B$5))</f>
        <v>0</v>
      </c>
      <c r="S4645">
        <f t="shared" si="436"/>
        <v>0</v>
      </c>
      <c r="T4645">
        <f t="shared" si="437"/>
        <v>0</v>
      </c>
    </row>
    <row r="4646" spans="1:20" x14ac:dyDescent="0.3">
      <c r="A4646" s="3">
        <f t="shared" si="432"/>
        <v>43294</v>
      </c>
      <c r="B4646">
        <v>7</v>
      </c>
      <c r="C4646">
        <v>13</v>
      </c>
      <c r="D4646">
        <v>13</v>
      </c>
      <c r="E4646">
        <v>1</v>
      </c>
      <c r="F4646" s="1">
        <f>VLOOKUP(A4646,Weather!$A$1:$E$366, 5)</f>
        <v>0.26190476190476125</v>
      </c>
      <c r="G4646" s="1">
        <f>VLOOKUP(D4646, Summer!$A$1:$E$25, 2)</f>
        <v>1622.5675647430101</v>
      </c>
      <c r="H4646" s="1">
        <f>VLOOKUP(D4646, Summer!$A$1:$E$25, 3)</f>
        <v>1132.28619594112</v>
      </c>
      <c r="I4646" s="1">
        <f>VLOOKUP(D4646, Summer!$A$1:$E$25, 5)</f>
        <v>435.17254436926402</v>
      </c>
      <c r="J4646" s="1">
        <f t="shared" si="433"/>
        <v>1260.6932211035196</v>
      </c>
      <c r="K4646" s="47">
        <f t="shared" si="434"/>
        <v>23.585078874965291</v>
      </c>
      <c r="L4646" s="48">
        <f>Solar!K4663/1000*Variables!$B$3</f>
        <v>40.830099999999995</v>
      </c>
      <c r="M4646">
        <f>IF(E4646=1, VLOOKUP(D4646, Sheet1!$A$2:$C$26, 2), Sheet1!$C$3)</f>
        <v>0.55478000000000005</v>
      </c>
      <c r="N4646" s="1">
        <f>'Electricity Rates'!$J$2</f>
        <v>0.24729999999999999</v>
      </c>
      <c r="O4646" s="145">
        <f>L4646-K4646</f>
        <v>17.245021125034704</v>
      </c>
      <c r="P4646">
        <f t="shared" si="435"/>
        <v>5.8325900057789166</v>
      </c>
      <c r="Q4646">
        <f>IF(O4646&gt;0, IF(Q4645+O4646*Variables!$B$5&lt;Variables!$B$4, Q4645+O4646*Variables!$B$5, Variables!$B$4), IF(Q4645&gt;-O4646, Q4645+O4646/Variables!$B$5, 0))</f>
        <v>53.759239778049732</v>
      </c>
      <c r="R4646">
        <f>IF(O4646&gt;0, 0, IF(Q4645&gt;-O4646, 0, -O4646 - Q4645*Variables!$B$5))</f>
        <v>0</v>
      </c>
      <c r="S4646">
        <f t="shared" si="436"/>
        <v>0</v>
      </c>
      <c r="T4646">
        <f t="shared" si="437"/>
        <v>0</v>
      </c>
    </row>
    <row r="4647" spans="1:20" x14ac:dyDescent="0.3">
      <c r="A4647" s="3">
        <f t="shared" si="432"/>
        <v>43294</v>
      </c>
      <c r="B4647">
        <v>7</v>
      </c>
      <c r="C4647">
        <v>13</v>
      </c>
      <c r="D4647">
        <v>14</v>
      </c>
      <c r="E4647">
        <v>1</v>
      </c>
      <c r="F4647" s="1">
        <f>VLOOKUP(A4647,Weather!$A$1:$E$366, 5)</f>
        <v>0.26190476190476125</v>
      </c>
      <c r="G4647" s="1">
        <f>VLOOKUP(D4647, Summer!$A$1:$E$25, 2)</f>
        <v>1636.26340321468</v>
      </c>
      <c r="H4647" s="1">
        <f>VLOOKUP(D4647, Summer!$A$1:$E$25, 3)</f>
        <v>1156.2601309732199</v>
      </c>
      <c r="I4647" s="1">
        <f>VLOOKUP(D4647, Summer!$A$1:$E$25, 5)</f>
        <v>417.13087064403902</v>
      </c>
      <c r="J4647" s="1">
        <f t="shared" si="433"/>
        <v>1281.9752737031258</v>
      </c>
      <c r="K4647" s="47">
        <f t="shared" si="434"/>
        <v>23.98322402303193</v>
      </c>
      <c r="L4647" s="48">
        <f>Solar!K4664/1000*Variables!$B$3</f>
        <v>38.97645</v>
      </c>
      <c r="M4647">
        <f>IF(E4647=1, VLOOKUP(D4647, Sheet1!$A$2:$C$26, 2), Sheet1!$C$3)</f>
        <v>0.55478000000000005</v>
      </c>
      <c r="N4647" s="1">
        <f>'Electricity Rates'!$J$2</f>
        <v>0.24729999999999999</v>
      </c>
      <c r="O4647" s="145">
        <f>L4647-K4647</f>
        <v>14.99322597696807</v>
      </c>
      <c r="P4647">
        <f t="shared" si="435"/>
        <v>5.9310513008957964</v>
      </c>
      <c r="Q4647">
        <f>IF(O4647&gt;0, IF(Q4646+O4647*Variables!$B$5&lt;Variables!$B$4, Q4646+O4647*Variables!$B$5, Variables!$B$4), IF(Q4646&gt;-O4647, Q4646+O4647/Variables!$B$5, 0))</f>
        <v>67.852872196399716</v>
      </c>
      <c r="R4647">
        <f>IF(O4647&gt;0, 0, IF(Q4646&gt;-O4647, 0, -O4647 - Q4646*Variables!$B$5))</f>
        <v>0</v>
      </c>
      <c r="S4647">
        <f t="shared" si="436"/>
        <v>0</v>
      </c>
      <c r="T4647">
        <f t="shared" si="437"/>
        <v>0</v>
      </c>
    </row>
    <row r="4648" spans="1:20" x14ac:dyDescent="0.3">
      <c r="A4648" s="3">
        <f t="shared" si="432"/>
        <v>43294</v>
      </c>
      <c r="B4648">
        <v>7</v>
      </c>
      <c r="C4648">
        <v>13</v>
      </c>
      <c r="D4648">
        <v>15</v>
      </c>
      <c r="E4648">
        <v>1</v>
      </c>
      <c r="F4648" s="1">
        <f>VLOOKUP(A4648,Weather!$A$1:$E$366, 5)</f>
        <v>0.26190476190476125</v>
      </c>
      <c r="G4648" s="1">
        <f>VLOOKUP(D4648, Summer!$A$1:$E$25, 2)</f>
        <v>1589.7727985285201</v>
      </c>
      <c r="H4648" s="1">
        <f>VLOOKUP(D4648, Summer!$A$1:$E$25, 3)</f>
        <v>1137.7596230737599</v>
      </c>
      <c r="I4648" s="1">
        <f>VLOOKUP(D4648, Summer!$A$1:$E$25, 5)</f>
        <v>403.543562097039</v>
      </c>
      <c r="J4648" s="1">
        <f t="shared" si="433"/>
        <v>1256.1440261690539</v>
      </c>
      <c r="K4648" s="47">
        <f t="shared" si="434"/>
        <v>23.499972427535475</v>
      </c>
      <c r="L4648" s="48">
        <f>Solar!K4665/1000*Variables!$B$3</f>
        <v>34.667149999999999</v>
      </c>
      <c r="M4648">
        <f>IF(E4648=1, VLOOKUP(D4648, Sheet1!$A$2:$C$26, 2), Sheet1!$C$3)</f>
        <v>0.55478000000000005</v>
      </c>
      <c r="N4648" s="1">
        <f>'Electricity Rates'!$J$2</f>
        <v>0.24729999999999999</v>
      </c>
      <c r="O4648" s="145">
        <f>L4648-K4648</f>
        <v>11.167177572464524</v>
      </c>
      <c r="P4648">
        <f t="shared" si="435"/>
        <v>5.8115431813295224</v>
      </c>
      <c r="Q4648">
        <f>IF(O4648&gt;0, IF(Q4647+O4648*Variables!$B$5&lt;Variables!$B$4, Q4647+O4648*Variables!$B$5, Variables!$B$4), IF(Q4647&gt;-O4648, Q4647+O4648/Variables!$B$5, 0))</f>
        <v>78.350019114516371</v>
      </c>
      <c r="R4648">
        <f>IF(O4648&gt;0, 0, IF(Q4647&gt;-O4648, 0, -O4648 - Q4647*Variables!$B$5))</f>
        <v>0</v>
      </c>
      <c r="S4648">
        <f t="shared" si="436"/>
        <v>0</v>
      </c>
      <c r="T4648">
        <f t="shared" si="437"/>
        <v>0</v>
      </c>
    </row>
    <row r="4649" spans="1:20" x14ac:dyDescent="0.3">
      <c r="A4649" s="3">
        <f t="shared" si="432"/>
        <v>43294</v>
      </c>
      <c r="B4649">
        <v>7</v>
      </c>
      <c r="C4649">
        <v>13</v>
      </c>
      <c r="D4649">
        <v>16</v>
      </c>
      <c r="E4649">
        <v>1</v>
      </c>
      <c r="F4649" s="1">
        <f>VLOOKUP(A4649,Weather!$A$1:$E$366, 5)</f>
        <v>0.26190476190476125</v>
      </c>
      <c r="G4649" s="1">
        <f>VLOOKUP(D4649, Summer!$A$1:$E$25, 2)</f>
        <v>1459.9523441255701</v>
      </c>
      <c r="H4649" s="1">
        <f>VLOOKUP(D4649, Summer!$A$1:$E$25, 3)</f>
        <v>1006.09479349024</v>
      </c>
      <c r="I4649" s="1">
        <f>VLOOKUP(D4649, Summer!$A$1:$E$25, 5)</f>
        <v>381.04254068220598</v>
      </c>
      <c r="J4649" s="1">
        <f t="shared" si="433"/>
        <v>1124.9622472280644</v>
      </c>
      <c r="K4649" s="47">
        <f t="shared" si="434"/>
        <v>21.045820575609682</v>
      </c>
      <c r="L4649" s="48">
        <f>Solar!K4666/1000*Variables!$B$3</f>
        <v>27.676999999999996</v>
      </c>
      <c r="M4649">
        <f>IF(E4649=1, VLOOKUP(D4649, Sheet1!$A$2:$C$26, 2), Sheet1!$C$3)</f>
        <v>0.55478000000000005</v>
      </c>
      <c r="N4649" s="1">
        <f>'Electricity Rates'!$J$2</f>
        <v>0.24729999999999999</v>
      </c>
      <c r="O4649" s="145">
        <f>L4649-K4649</f>
        <v>6.6311794243903144</v>
      </c>
      <c r="P4649">
        <f t="shared" si="435"/>
        <v>5.2046314283482742</v>
      </c>
      <c r="Q4649">
        <f>IF(O4649&gt;0, IF(Q4648+O4649*Variables!$B$5&lt;Variables!$B$4, Q4648+O4649*Variables!$B$5, Variables!$B$4), IF(Q4648&gt;-O4649, Q4648+O4649/Variables!$B$5, 0))</f>
        <v>84.583327773443273</v>
      </c>
      <c r="R4649">
        <f>IF(O4649&gt;0, 0, IF(Q4648&gt;-O4649, 0, -O4649 - Q4648*Variables!$B$5))</f>
        <v>0</v>
      </c>
      <c r="S4649">
        <f t="shared" si="436"/>
        <v>0</v>
      </c>
      <c r="T4649">
        <f t="shared" si="437"/>
        <v>0</v>
      </c>
    </row>
    <row r="4650" spans="1:20" x14ac:dyDescent="0.3">
      <c r="A4650" s="3">
        <f t="shared" si="432"/>
        <v>43294</v>
      </c>
      <c r="B4650">
        <v>7</v>
      </c>
      <c r="C4650">
        <v>13</v>
      </c>
      <c r="D4650">
        <v>17</v>
      </c>
      <c r="E4650">
        <v>1</v>
      </c>
      <c r="F4650" s="1">
        <f>VLOOKUP(A4650,Weather!$A$1:$E$366, 5)</f>
        <v>0.26190476190476125</v>
      </c>
      <c r="G4650" s="1">
        <f>VLOOKUP(D4650, Summer!$A$1:$E$25, 2)</f>
        <v>1144.9480592772099</v>
      </c>
      <c r="H4650" s="1">
        <f>VLOOKUP(D4650, Summer!$A$1:$E$25, 3)</f>
        <v>808.38142168622596</v>
      </c>
      <c r="I4650" s="1">
        <f>VLOOKUP(D4650, Summer!$A$1:$E$25, 5)</f>
        <v>371.93450987035499</v>
      </c>
      <c r="J4650" s="1">
        <f t="shared" si="433"/>
        <v>896.52982676957868</v>
      </c>
      <c r="K4650" s="47">
        <f t="shared" si="434"/>
        <v>16.772301400661863</v>
      </c>
      <c r="L4650" s="48">
        <f>Solar!K4667/1000*Variables!$B$3</f>
        <v>18.867900000000002</v>
      </c>
      <c r="M4650">
        <f>IF(E4650=1, VLOOKUP(D4650, Sheet1!$A$2:$C$26, 2), Sheet1!$C$3)</f>
        <v>0.55478000000000005</v>
      </c>
      <c r="N4650" s="1">
        <f>'Electricity Rates'!$J$2</f>
        <v>0.24729999999999999</v>
      </c>
      <c r="O4650" s="145">
        <f>L4650-K4650</f>
        <v>2.095598599338139</v>
      </c>
      <c r="P4650">
        <f t="shared" si="435"/>
        <v>4.1477901363836791</v>
      </c>
      <c r="Q4650">
        <f>IF(O4650&gt;0, IF(Q4649+O4650*Variables!$B$5&lt;Variables!$B$4, Q4649+O4650*Variables!$B$5, Variables!$B$4), IF(Q4649&gt;-O4650, Q4649+O4650/Variables!$B$5, 0))</f>
        <v>86.553190456821127</v>
      </c>
      <c r="R4650">
        <f>IF(O4650&gt;0, 0, IF(Q4649&gt;-O4650, 0, -O4650 - Q4649*Variables!$B$5))</f>
        <v>0</v>
      </c>
      <c r="S4650">
        <f t="shared" si="436"/>
        <v>0</v>
      </c>
      <c r="T4650">
        <f t="shared" si="437"/>
        <v>0</v>
      </c>
    </row>
    <row r="4651" spans="1:20" x14ac:dyDescent="0.3">
      <c r="A4651" s="3">
        <f t="shared" si="432"/>
        <v>43294</v>
      </c>
      <c r="B4651">
        <v>7</v>
      </c>
      <c r="C4651">
        <v>13</v>
      </c>
      <c r="D4651">
        <v>18</v>
      </c>
      <c r="E4651">
        <v>1</v>
      </c>
      <c r="F4651" s="1">
        <f>VLOOKUP(A4651,Weather!$A$1:$E$366, 5)</f>
        <v>0.26190476190476125</v>
      </c>
      <c r="G4651" s="1">
        <f>VLOOKUP(D4651, Summer!$A$1:$E$25, 2)</f>
        <v>769.75210584620504</v>
      </c>
      <c r="H4651" s="1">
        <f>VLOOKUP(D4651, Summer!$A$1:$E$25, 3)</f>
        <v>572.92139445417001</v>
      </c>
      <c r="I4651" s="1">
        <f>VLOOKUP(D4651, Summer!$A$1:$E$25, 5)</f>
        <v>349.41355840998102</v>
      </c>
      <c r="J4651" s="1">
        <f t="shared" si="433"/>
        <v>624.47229505684572</v>
      </c>
      <c r="K4651" s="47">
        <f t="shared" si="434"/>
        <v>11.682642602975433</v>
      </c>
      <c r="L4651" s="48">
        <f>Solar!K4668/1000*Variables!$B$3</f>
        <v>8.998149999999999</v>
      </c>
      <c r="M4651">
        <f>IF(E4651=1, VLOOKUP(D4651, Sheet1!$A$2:$C$26, 2), Sheet1!$C$3)</f>
        <v>0.55478000000000005</v>
      </c>
      <c r="N4651" s="1">
        <f>'Electricity Rates'!$J$2</f>
        <v>0.24729999999999999</v>
      </c>
      <c r="O4651" s="145">
        <f>L4651-K4651</f>
        <v>-2.6844926029754337</v>
      </c>
      <c r="P4651">
        <f t="shared" si="435"/>
        <v>2.8891175157158244</v>
      </c>
      <c r="Q4651">
        <f>IF(O4651&gt;0, IF(Q4650+O4651*Variables!$B$5&lt;Variables!$B$4, Q4650+O4651*Variables!$B$5, Variables!$B$4), IF(Q4650&gt;-O4651, Q4650+O4651/Variables!$B$5, 0))</f>
        <v>83.697347262166417</v>
      </c>
      <c r="R4651">
        <f>IF(O4651&gt;0, 0, IF(Q4650&gt;-O4651, 0, -O4651 - Q4650*Variables!$B$5))</f>
        <v>0</v>
      </c>
      <c r="S4651">
        <f t="shared" si="436"/>
        <v>0</v>
      </c>
      <c r="T4651">
        <f t="shared" si="437"/>
        <v>0</v>
      </c>
    </row>
    <row r="4652" spans="1:20" x14ac:dyDescent="0.3">
      <c r="A4652" s="3">
        <f t="shared" si="432"/>
        <v>43294</v>
      </c>
      <c r="B4652">
        <v>7</v>
      </c>
      <c r="C4652">
        <v>13</v>
      </c>
      <c r="D4652">
        <v>19</v>
      </c>
      <c r="E4652">
        <v>1</v>
      </c>
      <c r="F4652" s="1">
        <f>VLOOKUP(A4652,Weather!$A$1:$E$366, 5)</f>
        <v>0.26190476190476125</v>
      </c>
      <c r="G4652" s="1">
        <f>VLOOKUP(D4652, Summer!$A$1:$E$25, 2)</f>
        <v>565.86125451999203</v>
      </c>
      <c r="H4652" s="1">
        <f>VLOOKUP(D4652, Summer!$A$1:$E$25, 3)</f>
        <v>365.77406038600299</v>
      </c>
      <c r="I4652" s="1">
        <f>VLOOKUP(D4652, Summer!$A$1:$E$25, 5)</f>
        <v>331.38683221891199</v>
      </c>
      <c r="J4652" s="1">
        <f t="shared" si="433"/>
        <v>418.17784932585715</v>
      </c>
      <c r="K4652" s="47">
        <f t="shared" si="434"/>
        <v>7.8232811876949304</v>
      </c>
      <c r="L4652" s="48">
        <f>Solar!K4669/1000*Variables!$B$3</f>
        <v>1.8966999999999998</v>
      </c>
      <c r="M4652">
        <f>IF(E4652=1, VLOOKUP(D4652, Sheet1!$A$2:$C$26, 2), Sheet1!$C$3)</f>
        <v>0.25796000000000002</v>
      </c>
      <c r="N4652" s="1">
        <f>'Electricity Rates'!$J$2</f>
        <v>0.24729999999999999</v>
      </c>
      <c r="O4652" s="145">
        <f>L4652-K4652</f>
        <v>-5.9265811876949304</v>
      </c>
      <c r="P4652">
        <f t="shared" si="435"/>
        <v>1.9346974377169561</v>
      </c>
      <c r="Q4652">
        <f>IF(O4652&gt;0, IF(Q4651+O4652*Variables!$B$5&lt;Variables!$B$4, Q4651+O4652*Variables!$B$5, Variables!$B$4), IF(Q4651&gt;-O4652, Q4651+O4652/Variables!$B$5, 0))</f>
        <v>77.392473658235645</v>
      </c>
      <c r="R4652">
        <f>IF(O4652&gt;0, 0, IF(Q4651&gt;-O4652, 0, -O4652 - Q4651*Variables!$B$5))</f>
        <v>0</v>
      </c>
      <c r="S4652">
        <f t="shared" si="436"/>
        <v>0</v>
      </c>
      <c r="T4652">
        <f t="shared" si="437"/>
        <v>0</v>
      </c>
    </row>
    <row r="4653" spans="1:20" x14ac:dyDescent="0.3">
      <c r="A4653" s="3">
        <f t="shared" si="432"/>
        <v>43294</v>
      </c>
      <c r="B4653">
        <v>7</v>
      </c>
      <c r="C4653">
        <v>13</v>
      </c>
      <c r="D4653">
        <v>20</v>
      </c>
      <c r="E4653">
        <v>1</v>
      </c>
      <c r="F4653" s="1">
        <f>VLOOKUP(A4653,Weather!$A$1:$E$366, 5)</f>
        <v>0.26190476190476125</v>
      </c>
      <c r="G4653" s="1">
        <f>VLOOKUP(D4653, Summer!$A$1:$E$25, 2)</f>
        <v>459.178981251175</v>
      </c>
      <c r="H4653" s="1">
        <f>VLOOKUP(D4653, Summer!$A$1:$E$25, 3)</f>
        <v>328.41643432967999</v>
      </c>
      <c r="I4653" s="1">
        <f>VLOOKUP(D4653, Summer!$A$1:$E$25, 5)</f>
        <v>326.73316658528501</v>
      </c>
      <c r="J4653" s="1">
        <f t="shared" si="433"/>
        <v>362.66376804721432</v>
      </c>
      <c r="K4653" s="47">
        <f t="shared" si="434"/>
        <v>6.7847224299331064</v>
      </c>
      <c r="L4653" s="48">
        <f>Solar!K4670/1000*Variables!$B$3</f>
        <v>0.26644999999999996</v>
      </c>
      <c r="M4653">
        <f>IF(E4653=1, VLOOKUP(D4653, Sheet1!$A$2:$C$26, 2), Sheet1!$C$3)</f>
        <v>0.25796000000000002</v>
      </c>
      <c r="N4653" s="1">
        <f>'Electricity Rates'!$J$2</f>
        <v>0.24729999999999999</v>
      </c>
      <c r="O4653" s="145">
        <f>L4653-K4653</f>
        <v>-6.5182724299331065</v>
      </c>
      <c r="P4653">
        <f t="shared" si="435"/>
        <v>1.6778618569224573</v>
      </c>
      <c r="Q4653">
        <f>IF(O4653&gt;0, IF(Q4652+O4653*Variables!$B$5&lt;Variables!$B$4, Q4652+O4653*Variables!$B$5, Variables!$B$4), IF(Q4652&gt;-O4653, Q4652+O4653/Variables!$B$5, 0))</f>
        <v>70.458141285966377</v>
      </c>
      <c r="R4653">
        <f>IF(O4653&gt;0, 0, IF(Q4652&gt;-O4653, 0, -O4653 - Q4652*Variables!$B$5))</f>
        <v>0</v>
      </c>
      <c r="S4653">
        <f t="shared" si="436"/>
        <v>0</v>
      </c>
      <c r="T4653">
        <f t="shared" si="437"/>
        <v>0</v>
      </c>
    </row>
    <row r="4654" spans="1:20" x14ac:dyDescent="0.3">
      <c r="A4654" s="3">
        <f t="shared" si="432"/>
        <v>43294</v>
      </c>
      <c r="B4654">
        <v>7</v>
      </c>
      <c r="C4654">
        <v>13</v>
      </c>
      <c r="D4654">
        <v>21</v>
      </c>
      <c r="E4654">
        <v>1</v>
      </c>
      <c r="F4654" s="1">
        <f>VLOOKUP(A4654,Weather!$A$1:$E$366, 5)</f>
        <v>0.26190476190476125</v>
      </c>
      <c r="G4654" s="1">
        <f>VLOOKUP(D4654, Summer!$A$1:$E$25, 2)</f>
        <v>403.43414919632897</v>
      </c>
      <c r="H4654" s="1">
        <f>VLOOKUP(D4654, Summer!$A$1:$E$25, 3)</f>
        <v>305.25297715532997</v>
      </c>
      <c r="I4654" s="1">
        <f>VLOOKUP(D4654, Summer!$A$1:$E$25, 5)</f>
        <v>313.15582306105603</v>
      </c>
      <c r="J4654" s="1">
        <f t="shared" si="433"/>
        <v>330.96709364225819</v>
      </c>
      <c r="K4654" s="47">
        <f t="shared" si="434"/>
        <v>6.1917402885199744</v>
      </c>
      <c r="L4654" s="48">
        <f>Solar!K4671/1000*Variables!$B$3</f>
        <v>0</v>
      </c>
      <c r="M4654">
        <f>IF(E4654=1, VLOOKUP(D4654, Sheet1!$A$2:$C$26, 2), Sheet1!$C$3)</f>
        <v>0.25796000000000002</v>
      </c>
      <c r="N4654" s="1">
        <f>'Electricity Rates'!$J$2</f>
        <v>0.24729999999999999</v>
      </c>
      <c r="O4654" s="145">
        <f>L4654-K4654</f>
        <v>-6.1917402885199744</v>
      </c>
      <c r="P4654">
        <f t="shared" si="435"/>
        <v>1.5312173733509895</v>
      </c>
      <c r="Q4654">
        <f>IF(O4654&gt;0, IF(Q4653+O4654*Variables!$B$5&lt;Variables!$B$4, Q4653+O4654*Variables!$B$5, Variables!$B$4), IF(Q4653&gt;-O4654, Q4653+O4654/Variables!$B$5, 0))</f>
        <v>63.871183532221721</v>
      </c>
      <c r="R4654">
        <f>IF(O4654&gt;0, 0, IF(Q4653&gt;-O4654, 0, -O4654 - Q4653*Variables!$B$5))</f>
        <v>0</v>
      </c>
      <c r="S4654">
        <f t="shared" si="436"/>
        <v>0</v>
      </c>
      <c r="T4654">
        <f t="shared" si="437"/>
        <v>0</v>
      </c>
    </row>
    <row r="4655" spans="1:20" x14ac:dyDescent="0.3">
      <c r="A4655" s="3">
        <f t="shared" si="432"/>
        <v>43294</v>
      </c>
      <c r="B4655">
        <v>7</v>
      </c>
      <c r="C4655">
        <v>13</v>
      </c>
      <c r="D4655">
        <v>22</v>
      </c>
      <c r="E4655">
        <v>1</v>
      </c>
      <c r="F4655" s="1">
        <f>VLOOKUP(A4655,Weather!$A$1:$E$366, 5)</f>
        <v>0.26190476190476125</v>
      </c>
      <c r="G4655" s="1">
        <f>VLOOKUP(D4655, Summer!$A$1:$E$25, 2)</f>
        <v>366.19777187885302</v>
      </c>
      <c r="H4655" s="1">
        <f>VLOOKUP(D4655, Summer!$A$1:$E$25, 3)</f>
        <v>263.18917633836901</v>
      </c>
      <c r="I4655" s="1">
        <f>VLOOKUP(D4655, Summer!$A$1:$E$25, 5)</f>
        <v>295.10418431306101</v>
      </c>
      <c r="J4655" s="1">
        <f t="shared" si="433"/>
        <v>290.16761802754331</v>
      </c>
      <c r="K4655" s="47">
        <f t="shared" si="434"/>
        <v>5.4284627247777166</v>
      </c>
      <c r="L4655" s="48">
        <f>Solar!K4672/1000*Variables!$B$3</f>
        <v>0</v>
      </c>
      <c r="M4655">
        <f>IF(E4655=1, VLOOKUP(D4655, Sheet1!$A$2:$C$26, 2), Sheet1!$C$3)</f>
        <v>0.18637999999999999</v>
      </c>
      <c r="N4655" s="1">
        <f>'Electricity Rates'!$J$2</f>
        <v>0.24729999999999999</v>
      </c>
      <c r="O4655" s="145">
        <f>L4655-K4655</f>
        <v>-5.4284627247777166</v>
      </c>
      <c r="P4655">
        <f t="shared" si="435"/>
        <v>1.3424588318375292</v>
      </c>
      <c r="Q4655">
        <f>IF(O4655&gt;0, IF(Q4654+O4655*Variables!$B$5&lt;Variables!$B$4, Q4654+O4655*Variables!$B$5, Variables!$B$4), IF(Q4654&gt;-O4655, Q4654+O4655/Variables!$B$5, 0))</f>
        <v>58.096223186713509</v>
      </c>
      <c r="R4655">
        <f>IF(O4655&gt;0, 0, IF(Q4654&gt;-O4655, 0, -O4655 - Q4654*Variables!$B$5))</f>
        <v>0</v>
      </c>
      <c r="S4655">
        <f t="shared" si="436"/>
        <v>0</v>
      </c>
      <c r="T4655">
        <f t="shared" si="437"/>
        <v>0</v>
      </c>
    </row>
    <row r="4656" spans="1:20" x14ac:dyDescent="0.3">
      <c r="A4656" s="3">
        <f t="shared" si="432"/>
        <v>43294</v>
      </c>
      <c r="B4656">
        <v>7</v>
      </c>
      <c r="C4656">
        <v>13</v>
      </c>
      <c r="D4656">
        <v>23</v>
      </c>
      <c r="E4656">
        <v>1</v>
      </c>
      <c r="F4656" s="1">
        <f>VLOOKUP(A4656,Weather!$A$1:$E$366, 5)</f>
        <v>0.26190476190476125</v>
      </c>
      <c r="G4656" s="1">
        <f>VLOOKUP(D4656, Summer!$A$1:$E$25, 2)</f>
        <v>342.86102460129899</v>
      </c>
      <c r="H4656" s="1">
        <f>VLOOKUP(D4656, Summer!$A$1:$E$25, 3)</f>
        <v>273.02297434567402</v>
      </c>
      <c r="I4656" s="1">
        <f>VLOOKUP(D4656, Summer!$A$1:$E$25, 5)</f>
        <v>281.53182330021599</v>
      </c>
      <c r="J4656" s="1">
        <f t="shared" si="433"/>
        <v>291.3138922697662</v>
      </c>
      <c r="K4656" s="47">
        <f t="shared" si="434"/>
        <v>5.4499072506644382</v>
      </c>
      <c r="L4656" s="48">
        <f>Solar!K4673/1000*Variables!$B$3</f>
        <v>0</v>
      </c>
      <c r="M4656">
        <f>IF(E4656=1, VLOOKUP(D4656, Sheet1!$A$2:$C$26, 2), Sheet1!$C$3)</f>
        <v>0.18637999999999999</v>
      </c>
      <c r="N4656" s="1">
        <f>'Electricity Rates'!$J$2</f>
        <v>0.24729999999999999</v>
      </c>
      <c r="O4656" s="145">
        <f>L4656-K4656</f>
        <v>-5.4499072506644382</v>
      </c>
      <c r="P4656">
        <f t="shared" si="435"/>
        <v>1.3477620630893155</v>
      </c>
      <c r="Q4656">
        <f>IF(O4656&gt;0, IF(Q4655+O4656*Variables!$B$5&lt;Variables!$B$4, Q4655+O4656*Variables!$B$5, Variables!$B$4), IF(Q4655&gt;-O4656, Q4655+O4656/Variables!$B$5, 0))</f>
        <v>52.298449515793891</v>
      </c>
      <c r="R4656">
        <f>IF(O4656&gt;0, 0, IF(Q4655&gt;-O4656, 0, -O4656 - Q4655*Variables!$B$5))</f>
        <v>0</v>
      </c>
      <c r="S4656">
        <f t="shared" si="436"/>
        <v>0</v>
      </c>
      <c r="T4656">
        <f t="shared" si="437"/>
        <v>0</v>
      </c>
    </row>
    <row r="4657" spans="1:20" x14ac:dyDescent="0.3">
      <c r="A4657" s="3">
        <f t="shared" si="432"/>
        <v>43294</v>
      </c>
      <c r="B4657">
        <v>7</v>
      </c>
      <c r="C4657">
        <v>13</v>
      </c>
      <c r="D4657">
        <v>24</v>
      </c>
      <c r="E4657">
        <v>1</v>
      </c>
      <c r="F4657" s="1">
        <f>VLOOKUP(A4657,Weather!$A$1:$E$366, 5)</f>
        <v>0.26190476190476125</v>
      </c>
      <c r="G4657" s="1">
        <f>VLOOKUP(D4657, Summer!$A$1:$E$25, 2)</f>
        <v>310.26482453023402</v>
      </c>
      <c r="H4657" s="1">
        <f>VLOOKUP(D4657, Summer!$A$1:$E$25, 3)</f>
        <v>259.09090909090901</v>
      </c>
      <c r="I4657" s="1">
        <f>VLOOKUP(D4657, Summer!$A$1:$E$25, 5)</f>
        <v>276.86321013243497</v>
      </c>
      <c r="J4657" s="1">
        <f t="shared" si="433"/>
        <v>272.49360122977981</v>
      </c>
      <c r="K4657" s="47">
        <f t="shared" si="434"/>
        <v>5.0978167966209531</v>
      </c>
      <c r="L4657" s="48">
        <f>Solar!K4674/1000*Variables!$B$3</f>
        <v>0</v>
      </c>
      <c r="M4657">
        <f>IF(E4657=1, VLOOKUP(D4657, Sheet1!$A$2:$C$26, 2), Sheet1!$C$3)</f>
        <v>0.18637999999999999</v>
      </c>
      <c r="N4657" s="1">
        <f>'Electricity Rates'!$J$2</f>
        <v>0.24729999999999999</v>
      </c>
      <c r="O4657" s="145">
        <f>L4657-K4657</f>
        <v>-5.0978167966209531</v>
      </c>
      <c r="P4657">
        <f t="shared" si="435"/>
        <v>1.2606900938043617</v>
      </c>
      <c r="Q4657">
        <f>IF(O4657&gt;0, IF(Q4656+O4657*Variables!$B$5&lt;Variables!$B$4, Q4656+O4657*Variables!$B$5, Variables!$B$4), IF(Q4656&gt;-O4657, Q4656+O4657/Variables!$B$5, 0))</f>
        <v>46.875240157686491</v>
      </c>
      <c r="R4657">
        <f>IF(O4657&gt;0, 0, IF(Q4656&gt;-O4657, 0, -O4657 - Q4656*Variables!$B$5))</f>
        <v>0</v>
      </c>
      <c r="S4657">
        <f t="shared" si="436"/>
        <v>0</v>
      </c>
      <c r="T4657">
        <f t="shared" si="437"/>
        <v>0</v>
      </c>
    </row>
    <row r="4658" spans="1:20" x14ac:dyDescent="0.3">
      <c r="A4658" s="3">
        <f t="shared" si="432"/>
        <v>43295</v>
      </c>
      <c r="B4658">
        <v>7</v>
      </c>
      <c r="C4658">
        <v>14</v>
      </c>
      <c r="D4658">
        <v>1</v>
      </c>
      <c r="E4658">
        <v>0</v>
      </c>
      <c r="F4658" s="1">
        <f>VLOOKUP(A4658,Weather!$A$1:$E$366, 5)</f>
        <v>0.23809523809523875</v>
      </c>
      <c r="G4658" s="1">
        <f>VLOOKUP(D4658, Summer!$A$1:$E$25, 2)</f>
        <v>305.44698283970399</v>
      </c>
      <c r="H4658" s="1">
        <f>VLOOKUP(D4658, Summer!$A$1:$E$25, 3)</f>
        <v>264.36707082495798</v>
      </c>
      <c r="I4658" s="1">
        <f>VLOOKUP(D4658, Summer!$A$1:$E$25, 5)</f>
        <v>276.703769768114</v>
      </c>
      <c r="J4658" s="1">
        <f t="shared" si="433"/>
        <v>276.703769768114</v>
      </c>
      <c r="K4658" s="47">
        <f t="shared" si="434"/>
        <v>5.1765807301388893</v>
      </c>
      <c r="L4658" s="48">
        <f>Solar!K4675/1000*Variables!$B$3</f>
        <v>0</v>
      </c>
      <c r="M4658">
        <f>IF(E4658=1, VLOOKUP(D4658, Sheet1!$A$2:$C$26, 2), Sheet1!$C$3)</f>
        <v>0.18637999999999999</v>
      </c>
      <c r="N4658" s="1">
        <f>'Electricity Rates'!$J$2</f>
        <v>0.24729999999999999</v>
      </c>
      <c r="O4658" s="145">
        <f>L4658-K4658</f>
        <v>-5.1765807301388893</v>
      </c>
      <c r="P4658">
        <f t="shared" si="435"/>
        <v>1.2801684145633472</v>
      </c>
      <c r="Q4658">
        <f>IF(O4658&gt;0, IF(Q4657+O4658*Variables!$B$5&lt;Variables!$B$4, Q4657+O4658*Variables!$B$5, Variables!$B$4), IF(Q4657&gt;-O4658, Q4657+O4658/Variables!$B$5, 0))</f>
        <v>41.368239380942995</v>
      </c>
      <c r="R4658">
        <f>IF(O4658&gt;0, 0, IF(Q4657&gt;-O4658, 0, -O4658 - Q4657*Variables!$B$5))</f>
        <v>0</v>
      </c>
      <c r="S4658">
        <f t="shared" si="436"/>
        <v>0</v>
      </c>
      <c r="T4658">
        <f t="shared" si="437"/>
        <v>0</v>
      </c>
    </row>
    <row r="4659" spans="1:20" x14ac:dyDescent="0.3">
      <c r="A4659" s="3">
        <f t="shared" si="432"/>
        <v>43295</v>
      </c>
      <c r="B4659">
        <v>7</v>
      </c>
      <c r="C4659">
        <v>14</v>
      </c>
      <c r="D4659">
        <v>2</v>
      </c>
      <c r="E4659">
        <v>0</v>
      </c>
      <c r="F4659" s="1">
        <f>VLOOKUP(A4659,Weather!$A$1:$E$366, 5)</f>
        <v>0.23809523809523875</v>
      </c>
      <c r="G4659" s="1">
        <f>VLOOKUP(D4659, Summer!$A$1:$E$25, 2)</f>
        <v>286.71906025959902</v>
      </c>
      <c r="H4659" s="1">
        <f>VLOOKUP(D4659, Summer!$A$1:$E$25, 3)</f>
        <v>260.03911906460002</v>
      </c>
      <c r="I4659" s="1">
        <f>VLOOKUP(D4659, Summer!$A$1:$E$25, 5)</f>
        <v>276.50446931271199</v>
      </c>
      <c r="J4659" s="1">
        <f t="shared" si="433"/>
        <v>276.50446931271199</v>
      </c>
      <c r="K4659" s="47">
        <f t="shared" si="434"/>
        <v>5.1728522124616383</v>
      </c>
      <c r="L4659" s="48">
        <f>Solar!K4676/1000*Variables!$B$3</f>
        <v>0</v>
      </c>
      <c r="M4659">
        <f>IF(E4659=1, VLOOKUP(D4659, Sheet1!$A$2:$C$26, 2), Sheet1!$C$3)</f>
        <v>0.18637999999999999</v>
      </c>
      <c r="N4659" s="1">
        <f>'Electricity Rates'!$J$2</f>
        <v>0.24729999999999999</v>
      </c>
      <c r="O4659" s="145">
        <f>L4659-K4659</f>
        <v>-5.1728522124616383</v>
      </c>
      <c r="P4659">
        <f t="shared" si="435"/>
        <v>1.2792463521417632</v>
      </c>
      <c r="Q4659">
        <f>IF(O4659&gt;0, IF(Q4658+O4659*Variables!$B$5&lt;Variables!$B$4, Q4658+O4659*Variables!$B$5, Variables!$B$4), IF(Q4658&gt;-O4659, Q4658+O4659/Variables!$B$5, 0))</f>
        <v>35.86520511236678</v>
      </c>
      <c r="R4659">
        <f>IF(O4659&gt;0, 0, IF(Q4658&gt;-O4659, 0, -O4659 - Q4658*Variables!$B$5))</f>
        <v>0</v>
      </c>
      <c r="S4659">
        <f t="shared" si="436"/>
        <v>0</v>
      </c>
      <c r="T4659">
        <f t="shared" si="437"/>
        <v>0</v>
      </c>
    </row>
    <row r="4660" spans="1:20" x14ac:dyDescent="0.3">
      <c r="A4660" s="3">
        <f t="shared" si="432"/>
        <v>43295</v>
      </c>
      <c r="B4660">
        <v>7</v>
      </c>
      <c r="C4660">
        <v>14</v>
      </c>
      <c r="D4660">
        <v>3</v>
      </c>
      <c r="E4660">
        <v>0</v>
      </c>
      <c r="F4660" s="1">
        <f>VLOOKUP(A4660,Weather!$A$1:$E$366, 5)</f>
        <v>0.23809523809523875</v>
      </c>
      <c r="G4660" s="1">
        <f>VLOOKUP(D4660, Summer!$A$1:$E$25, 2)</f>
        <v>272.63131492590298</v>
      </c>
      <c r="H4660" s="1">
        <f>VLOOKUP(D4660, Summer!$A$1:$E$25, 3)</f>
        <v>241.571030279452</v>
      </c>
      <c r="I4660" s="1">
        <f>VLOOKUP(D4660, Summer!$A$1:$E$25, 5)</f>
        <v>276.33008141423602</v>
      </c>
      <c r="J4660" s="1">
        <f t="shared" si="433"/>
        <v>276.33008141423602</v>
      </c>
      <c r="K4660" s="47">
        <f t="shared" si="434"/>
        <v>5.1695897594940607</v>
      </c>
      <c r="L4660" s="48">
        <f>Solar!K4677/1000*Variables!$B$3</f>
        <v>0</v>
      </c>
      <c r="M4660">
        <f>IF(E4660=1, VLOOKUP(D4660, Sheet1!$A$2:$C$26, 2), Sheet1!$C$3)</f>
        <v>0.18637999999999999</v>
      </c>
      <c r="N4660" s="1">
        <f>'Electricity Rates'!$J$2</f>
        <v>0.24729999999999999</v>
      </c>
      <c r="O4660" s="145">
        <f>L4660-K4660</f>
        <v>-5.1695897594940607</v>
      </c>
      <c r="P4660">
        <f t="shared" si="435"/>
        <v>1.2784395475228811</v>
      </c>
      <c r="Q4660">
        <f>IF(O4660&gt;0, IF(Q4659+O4660*Variables!$B$5&lt;Variables!$B$4, Q4659+O4660*Variables!$B$5, Variables!$B$4), IF(Q4659&gt;-O4660, Q4659+O4660/Variables!$B$5, 0))</f>
        <v>30.365641538436929</v>
      </c>
      <c r="R4660">
        <f>IF(O4660&gt;0, 0, IF(Q4659&gt;-O4660, 0, -O4660 - Q4659*Variables!$B$5))</f>
        <v>0</v>
      </c>
      <c r="S4660">
        <f t="shared" si="436"/>
        <v>0</v>
      </c>
      <c r="T4660">
        <f t="shared" si="437"/>
        <v>0</v>
      </c>
    </row>
    <row r="4661" spans="1:20" x14ac:dyDescent="0.3">
      <c r="A4661" s="3">
        <f t="shared" si="432"/>
        <v>43295</v>
      </c>
      <c r="B4661">
        <v>7</v>
      </c>
      <c r="C4661">
        <v>14</v>
      </c>
      <c r="D4661">
        <v>4</v>
      </c>
      <c r="E4661">
        <v>0</v>
      </c>
      <c r="F4661" s="1">
        <f>VLOOKUP(A4661,Weather!$A$1:$E$366, 5)</f>
        <v>0.23809523809523875</v>
      </c>
      <c r="G4661" s="1">
        <f>VLOOKUP(D4661, Summer!$A$1:$E$25, 2)</f>
        <v>286.33237882239803</v>
      </c>
      <c r="H4661" s="1">
        <f>VLOOKUP(D4661, Summer!$A$1:$E$25, 3)</f>
        <v>256.10019667595998</v>
      </c>
      <c r="I4661" s="1">
        <f>VLOOKUP(D4661, Summer!$A$1:$E$25, 5)</f>
        <v>276.13078095883401</v>
      </c>
      <c r="J4661" s="1">
        <f t="shared" si="433"/>
        <v>276.13078095883401</v>
      </c>
      <c r="K4661" s="47">
        <f t="shared" si="434"/>
        <v>5.1658612418168106</v>
      </c>
      <c r="L4661" s="48">
        <f>Solar!K4678/1000*Variables!$B$3</f>
        <v>0</v>
      </c>
      <c r="M4661">
        <f>IF(E4661=1, VLOOKUP(D4661, Sheet1!$A$2:$C$26, 2), Sheet1!$C$3)</f>
        <v>0.18637999999999999</v>
      </c>
      <c r="N4661" s="1">
        <f>'Electricity Rates'!$J$2</f>
        <v>0.24729999999999999</v>
      </c>
      <c r="O4661" s="145">
        <f>L4661-K4661</f>
        <v>-5.1658612418168106</v>
      </c>
      <c r="P4661">
        <f t="shared" si="435"/>
        <v>1.2775174851012971</v>
      </c>
      <c r="Q4661">
        <f>IF(O4661&gt;0, IF(Q4660+O4661*Variables!$B$5&lt;Variables!$B$4, Q4660+O4661*Variables!$B$5, Variables!$B$4), IF(Q4660&gt;-O4661, Q4660+O4661/Variables!$B$5, 0))</f>
        <v>24.870044472674365</v>
      </c>
      <c r="R4661">
        <f>IF(O4661&gt;0, 0, IF(Q4660&gt;-O4661, 0, -O4661 - Q4660*Variables!$B$5))</f>
        <v>0</v>
      </c>
      <c r="S4661">
        <f t="shared" si="436"/>
        <v>0</v>
      </c>
      <c r="T4661">
        <f t="shared" si="437"/>
        <v>0</v>
      </c>
    </row>
    <row r="4662" spans="1:20" x14ac:dyDescent="0.3">
      <c r="A4662" s="3">
        <f t="shared" si="432"/>
        <v>43295</v>
      </c>
      <c r="B4662">
        <v>7</v>
      </c>
      <c r="C4662">
        <v>14</v>
      </c>
      <c r="D4662">
        <v>5</v>
      </c>
      <c r="E4662">
        <v>0</v>
      </c>
      <c r="F4662" s="1">
        <f>VLOOKUP(A4662,Weather!$A$1:$E$366, 5)</f>
        <v>0.23809523809523875</v>
      </c>
      <c r="G4662" s="1">
        <f>VLOOKUP(D4662, Summer!$A$1:$E$25, 2)</f>
        <v>323.19252555232703</v>
      </c>
      <c r="H4662" s="1">
        <f>VLOOKUP(D4662, Summer!$A$1:$E$25, 3)</f>
        <v>290.90909090909099</v>
      </c>
      <c r="I4662" s="1">
        <f>VLOOKUP(D4662, Summer!$A$1:$E$25, 5)</f>
        <v>275.93148050343302</v>
      </c>
      <c r="J4662" s="1">
        <f t="shared" si="433"/>
        <v>275.93148050343302</v>
      </c>
      <c r="K4662" s="47">
        <f t="shared" si="434"/>
        <v>5.1621327241395809</v>
      </c>
      <c r="L4662" s="48">
        <f>Solar!K4679/1000*Variables!$B$3</f>
        <v>0</v>
      </c>
      <c r="M4662">
        <f>IF(E4662=1, VLOOKUP(D4662, Sheet1!$A$2:$C$26, 2), Sheet1!$C$3)</f>
        <v>0.18637999999999999</v>
      </c>
      <c r="N4662" s="1">
        <f>'Electricity Rates'!$J$2</f>
        <v>0.24729999999999999</v>
      </c>
      <c r="O4662" s="145">
        <f>L4662-K4662</f>
        <v>-5.1621327241395809</v>
      </c>
      <c r="P4662">
        <f t="shared" si="435"/>
        <v>1.2765954226797183</v>
      </c>
      <c r="Q4662">
        <f>IF(O4662&gt;0, IF(Q4661+O4662*Variables!$B$5&lt;Variables!$B$4, Q4661+O4662*Variables!$B$5, Variables!$B$4), IF(Q4661&gt;-O4662, Q4661+O4662/Variables!$B$5, 0))</f>
        <v>19.378413915079065</v>
      </c>
      <c r="R4662">
        <f>IF(O4662&gt;0, 0, IF(Q4661&gt;-O4662, 0, -O4662 - Q4661*Variables!$B$5))</f>
        <v>0</v>
      </c>
      <c r="S4662">
        <f t="shared" si="436"/>
        <v>0</v>
      </c>
      <c r="T4662">
        <f t="shared" si="437"/>
        <v>0</v>
      </c>
    </row>
    <row r="4663" spans="1:20" x14ac:dyDescent="0.3">
      <c r="A4663" s="3">
        <f t="shared" si="432"/>
        <v>43295</v>
      </c>
      <c r="B4663">
        <v>7</v>
      </c>
      <c r="C4663">
        <v>14</v>
      </c>
      <c r="D4663">
        <v>6</v>
      </c>
      <c r="E4663">
        <v>0</v>
      </c>
      <c r="F4663" s="1">
        <f>VLOOKUP(A4663,Weather!$A$1:$E$366, 5)</f>
        <v>0.23809523809523875</v>
      </c>
      <c r="G4663" s="1">
        <f>VLOOKUP(D4663, Summer!$A$1:$E$25, 2)</f>
        <v>420.20776289112302</v>
      </c>
      <c r="H4663" s="1">
        <f>VLOOKUP(D4663, Summer!$A$1:$E$25, 3)</f>
        <v>354.54545454545399</v>
      </c>
      <c r="I4663" s="1">
        <f>VLOOKUP(D4663, Summer!$A$1:$E$25, 5)</f>
        <v>244.50179868660999</v>
      </c>
      <c r="J4663" s="1">
        <f t="shared" si="433"/>
        <v>244.50179868660999</v>
      </c>
      <c r="K4663" s="47">
        <f t="shared" si="434"/>
        <v>4.5741454864387405</v>
      </c>
      <c r="L4663" s="48">
        <f>Solar!K4680/1000*Variables!$B$3</f>
        <v>0.57369999999999999</v>
      </c>
      <c r="M4663">
        <f>IF(E4663=1, VLOOKUP(D4663, Sheet1!$A$2:$C$26, 2), Sheet1!$C$3)</f>
        <v>0.18637999999999999</v>
      </c>
      <c r="N4663" s="1">
        <f>'Electricity Rates'!$J$2</f>
        <v>0.24729999999999999</v>
      </c>
      <c r="O4663" s="145">
        <f>L4663-K4663</f>
        <v>-4.0004454864387409</v>
      </c>
      <c r="P4663">
        <f t="shared" si="435"/>
        <v>1.1311861787963005</v>
      </c>
      <c r="Q4663">
        <f>IF(O4663&gt;0, IF(Q4662+O4663*Variables!$B$5&lt;Variables!$B$4, Q4662+O4663*Variables!$B$5, Variables!$B$4), IF(Q4662&gt;-O4663, Q4662+O4663/Variables!$B$5, 0))</f>
        <v>15.122620844399552</v>
      </c>
      <c r="R4663">
        <f>IF(O4663&gt;0, 0, IF(Q4662&gt;-O4663, 0, -O4663 - Q4662*Variables!$B$5))</f>
        <v>0</v>
      </c>
      <c r="S4663">
        <f t="shared" si="436"/>
        <v>0</v>
      </c>
      <c r="T4663">
        <f t="shared" si="437"/>
        <v>0</v>
      </c>
    </row>
    <row r="4664" spans="1:20" x14ac:dyDescent="0.3">
      <c r="A4664" s="3">
        <f t="shared" si="432"/>
        <v>43295</v>
      </c>
      <c r="B4664">
        <v>7</v>
      </c>
      <c r="C4664">
        <v>14</v>
      </c>
      <c r="D4664">
        <v>7</v>
      </c>
      <c r="E4664">
        <v>0</v>
      </c>
      <c r="F4664" s="1">
        <f>VLOOKUP(A4664,Weather!$A$1:$E$366, 5)</f>
        <v>0.23809523809523875</v>
      </c>
      <c r="G4664" s="1">
        <f>VLOOKUP(D4664, Summer!$A$1:$E$25, 2)</f>
        <v>767.23345107957198</v>
      </c>
      <c r="H4664" s="1">
        <f>VLOOKUP(D4664, Summer!$A$1:$E$25, 3)</f>
        <v>587.45596403639502</v>
      </c>
      <c r="I4664" s="1">
        <f>VLOOKUP(D4664, Summer!$A$1:$E$25, 5)</f>
        <v>275.57273968370998</v>
      </c>
      <c r="J4664" s="1">
        <f t="shared" si="433"/>
        <v>275.57273968370998</v>
      </c>
      <c r="K4664" s="47">
        <f t="shared" si="434"/>
        <v>5.1554213923205428</v>
      </c>
      <c r="L4664" s="48">
        <f>Solar!K4681/1000*Variables!$B$3</f>
        <v>4.5490499999999994</v>
      </c>
      <c r="M4664">
        <f>IF(E4664=1, VLOOKUP(D4664, Sheet1!$A$2:$C$26, 2), Sheet1!$C$3)</f>
        <v>0.18637999999999999</v>
      </c>
      <c r="N4664" s="1">
        <f>'Electricity Rates'!$J$2</f>
        <v>0.24729999999999999</v>
      </c>
      <c r="O4664" s="145">
        <f>L4664-K4664</f>
        <v>-0.60637139232054338</v>
      </c>
      <c r="P4664">
        <f t="shared" si="435"/>
        <v>1.2749357103208703</v>
      </c>
      <c r="Q4664">
        <f>IF(O4664&gt;0, IF(Q4663+O4664*Variables!$B$5&lt;Variables!$B$4, Q4663+O4664*Variables!$B$5, Variables!$B$4), IF(Q4663&gt;-O4664, Q4663+O4664/Variables!$B$5, 0))</f>
        <v>14.477544895122378</v>
      </c>
      <c r="R4664">
        <f>IF(O4664&gt;0, 0, IF(Q4663&gt;-O4664, 0, -O4664 - Q4663*Variables!$B$5))</f>
        <v>0</v>
      </c>
      <c r="S4664">
        <f t="shared" si="436"/>
        <v>0</v>
      </c>
      <c r="T4664">
        <f t="shared" si="437"/>
        <v>0</v>
      </c>
    </row>
    <row r="4665" spans="1:20" x14ac:dyDescent="0.3">
      <c r="A4665" s="3">
        <f t="shared" si="432"/>
        <v>43295</v>
      </c>
      <c r="B4665">
        <v>7</v>
      </c>
      <c r="C4665">
        <v>14</v>
      </c>
      <c r="D4665">
        <v>8</v>
      </c>
      <c r="E4665">
        <v>0</v>
      </c>
      <c r="F4665" s="1">
        <f>VLOOKUP(A4665,Weather!$A$1:$E$366, 5)</f>
        <v>0.23809523809523875</v>
      </c>
      <c r="G4665" s="1">
        <f>VLOOKUP(D4665, Summer!$A$1:$E$25, 2)</f>
        <v>1109.6398637209199</v>
      </c>
      <c r="H4665" s="1">
        <f>VLOOKUP(D4665, Summer!$A$1:$E$25, 3)</f>
        <v>814.26008774773595</v>
      </c>
      <c r="I4665" s="1">
        <f>VLOOKUP(D4665, Summer!$A$1:$E$25, 5)</f>
        <v>328.96533168578299</v>
      </c>
      <c r="J4665" s="1">
        <f t="shared" si="433"/>
        <v>328.96533168578299</v>
      </c>
      <c r="K4665" s="47">
        <f t="shared" si="434"/>
        <v>6.1542912780532992</v>
      </c>
      <c r="L4665" s="48">
        <f>Solar!K4682/1000*Variables!$B$3</f>
        <v>14.099500000000001</v>
      </c>
      <c r="M4665">
        <f>IF(E4665=1, VLOOKUP(D4665, Sheet1!$A$2:$C$26, 2), Sheet1!$C$3)</f>
        <v>0.18637999999999999</v>
      </c>
      <c r="N4665" s="1">
        <f>'Electricity Rates'!$J$2</f>
        <v>0.24729999999999999</v>
      </c>
      <c r="O4665" s="145">
        <f>L4665-K4665</f>
        <v>7.9452087219467016</v>
      </c>
      <c r="P4665">
        <f t="shared" si="435"/>
        <v>1.5219562330625809</v>
      </c>
      <c r="Q4665">
        <f>IF(O4665&gt;0, IF(Q4664+O4665*Variables!$B$5&lt;Variables!$B$4, Q4664+O4665*Variables!$B$5, Variables!$B$4), IF(Q4664&gt;-O4665, Q4664+O4665/Variables!$B$5, 0))</f>
        <v>21.946041093752278</v>
      </c>
      <c r="R4665">
        <f>IF(O4665&gt;0, 0, IF(Q4664&gt;-O4665, 0, -O4665 - Q4664*Variables!$B$5))</f>
        <v>0</v>
      </c>
      <c r="S4665">
        <f t="shared" si="436"/>
        <v>0</v>
      </c>
      <c r="T4665">
        <f t="shared" si="437"/>
        <v>0</v>
      </c>
    </row>
    <row r="4666" spans="1:20" x14ac:dyDescent="0.3">
      <c r="A4666" s="3">
        <f t="shared" si="432"/>
        <v>43295</v>
      </c>
      <c r="B4666">
        <v>7</v>
      </c>
      <c r="C4666">
        <v>14</v>
      </c>
      <c r="D4666">
        <v>9</v>
      </c>
      <c r="E4666">
        <v>0</v>
      </c>
      <c r="F4666" s="1">
        <f>VLOOKUP(A4666,Weather!$A$1:$E$366, 5)</f>
        <v>0.23809523809523875</v>
      </c>
      <c r="G4666" s="1">
        <f>VLOOKUP(D4666, Summer!$A$1:$E$25, 2)</f>
        <v>1322.40871182827</v>
      </c>
      <c r="H4666" s="1">
        <f>VLOOKUP(D4666, Summer!$A$1:$E$25, 3)</f>
        <v>1017.49011217013</v>
      </c>
      <c r="I4666" s="1">
        <f>VLOOKUP(D4666, Summer!$A$1:$E$25, 5)</f>
        <v>386.82225388885001</v>
      </c>
      <c r="J4666" s="1">
        <f t="shared" si="433"/>
        <v>386.82225388885001</v>
      </c>
      <c r="K4666" s="47">
        <f t="shared" si="434"/>
        <v>7.236679959756235</v>
      </c>
      <c r="L4666" s="48">
        <f>Solar!K4683/1000*Variables!$B$3</f>
        <v>23.43085</v>
      </c>
      <c r="M4666">
        <f>IF(E4666=1, VLOOKUP(D4666, Sheet1!$A$2:$C$26, 2), Sheet1!$C$3)</f>
        <v>0.18637999999999999</v>
      </c>
      <c r="N4666" s="1">
        <f>'Electricity Rates'!$J$2</f>
        <v>0.24729999999999999</v>
      </c>
      <c r="O4666" s="145">
        <f>L4666-K4666</f>
        <v>16.194170040243765</v>
      </c>
      <c r="P4666">
        <f t="shared" si="435"/>
        <v>1.7896309540477169</v>
      </c>
      <c r="Q4666">
        <f>IF(O4666&gt;0, IF(Q4665+O4666*Variables!$B$5&lt;Variables!$B$4, Q4665+O4666*Variables!$B$5, Variables!$B$4), IF(Q4665&gt;-O4666, Q4665+O4666/Variables!$B$5, 0))</f>
        <v>37.168560931581418</v>
      </c>
      <c r="R4666">
        <f>IF(O4666&gt;0, 0, IF(Q4665&gt;-O4666, 0, -O4666 - Q4665*Variables!$B$5))</f>
        <v>0</v>
      </c>
      <c r="S4666">
        <f t="shared" si="436"/>
        <v>0</v>
      </c>
      <c r="T4666">
        <f t="shared" si="437"/>
        <v>0</v>
      </c>
    </row>
    <row r="4667" spans="1:20" x14ac:dyDescent="0.3">
      <c r="A4667" s="3">
        <f t="shared" si="432"/>
        <v>43295</v>
      </c>
      <c r="B4667">
        <v>7</v>
      </c>
      <c r="C4667">
        <v>14</v>
      </c>
      <c r="D4667">
        <v>10</v>
      </c>
      <c r="E4667">
        <v>0</v>
      </c>
      <c r="F4667" s="1">
        <f>VLOOKUP(A4667,Weather!$A$1:$E$366, 5)</f>
        <v>0.23809523809523875</v>
      </c>
      <c r="G4667" s="1">
        <f>VLOOKUP(D4667, Summer!$A$1:$E$25, 2)</f>
        <v>1424.0693518383</v>
      </c>
      <c r="H4667" s="1">
        <f>VLOOKUP(D4667, Summer!$A$1:$E$25, 3)</f>
        <v>1069.7659339946799</v>
      </c>
      <c r="I4667" s="1">
        <f>VLOOKUP(D4667, Summer!$A$1:$E$25, 5)</f>
        <v>417.88322986318002</v>
      </c>
      <c r="J4667" s="1">
        <f t="shared" si="433"/>
        <v>417.88322986318002</v>
      </c>
      <c r="K4667" s="47">
        <f t="shared" si="434"/>
        <v>7.8177694397541773</v>
      </c>
      <c r="L4667" s="48">
        <f>Solar!K4684/1000*Variables!$B$3</f>
        <v>30.915499999999994</v>
      </c>
      <c r="M4667">
        <f>IF(E4667=1, VLOOKUP(D4667, Sheet1!$A$2:$C$26, 2), Sheet1!$C$3)</f>
        <v>0.18637999999999999</v>
      </c>
      <c r="N4667" s="1">
        <f>'Electricity Rates'!$J$2</f>
        <v>0.24729999999999999</v>
      </c>
      <c r="O4667" s="145">
        <f>L4667-K4667</f>
        <v>23.097730560245818</v>
      </c>
      <c r="P4667">
        <f t="shared" si="435"/>
        <v>1.9333343824512079</v>
      </c>
      <c r="Q4667">
        <f>IF(O4667&gt;0, IF(Q4666+O4667*Variables!$B$5&lt;Variables!$B$4, Q4666+O4667*Variables!$B$5, Variables!$B$4), IF(Q4666&gt;-O4667, Q4666+O4667/Variables!$B$5, 0))</f>
        <v>58.880427658212483</v>
      </c>
      <c r="R4667">
        <f>IF(O4667&gt;0, 0, IF(Q4666&gt;-O4667, 0, -O4667 - Q4666*Variables!$B$5))</f>
        <v>0</v>
      </c>
      <c r="S4667">
        <f t="shared" si="436"/>
        <v>0</v>
      </c>
      <c r="T4667">
        <f t="shared" si="437"/>
        <v>0</v>
      </c>
    </row>
    <row r="4668" spans="1:20" x14ac:dyDescent="0.3">
      <c r="A4668" s="3">
        <f t="shared" si="432"/>
        <v>43295</v>
      </c>
      <c r="B4668">
        <v>7</v>
      </c>
      <c r="C4668">
        <v>14</v>
      </c>
      <c r="D4668">
        <v>11</v>
      </c>
      <c r="E4668">
        <v>0</v>
      </c>
      <c r="F4668" s="1">
        <f>VLOOKUP(A4668,Weather!$A$1:$E$366, 5)</f>
        <v>0.23809523809523875</v>
      </c>
      <c r="G4668" s="1">
        <f>VLOOKUP(D4668, Summer!$A$1:$E$25, 2)</f>
        <v>1497.9516334678001</v>
      </c>
      <c r="H4668" s="1">
        <f>VLOOKUP(D4668, Summer!$A$1:$E$25, 3)</f>
        <v>1079.6213447448599</v>
      </c>
      <c r="I4668" s="1">
        <f>VLOOKUP(D4668, Summer!$A$1:$E$25, 5)</f>
        <v>435.54125021175599</v>
      </c>
      <c r="J4668" s="1">
        <f t="shared" si="433"/>
        <v>435.54125021175599</v>
      </c>
      <c r="K4668" s="47">
        <f t="shared" si="434"/>
        <v>8.1481161059576817</v>
      </c>
      <c r="L4668" s="48">
        <f>Solar!K4685/1000*Variables!$B$3</f>
        <v>36.771100000000004</v>
      </c>
      <c r="M4668">
        <f>IF(E4668=1, VLOOKUP(D4668, Sheet1!$A$2:$C$26, 2), Sheet1!$C$3)</f>
        <v>0.18637999999999999</v>
      </c>
      <c r="N4668" s="1">
        <f>'Electricity Rates'!$J$2</f>
        <v>0.24729999999999999</v>
      </c>
      <c r="O4668" s="145">
        <f>L4668-K4668</f>
        <v>28.622983894042321</v>
      </c>
      <c r="P4668">
        <f t="shared" si="435"/>
        <v>2.0150291130033344</v>
      </c>
      <c r="Q4668">
        <f>IF(O4668&gt;0, IF(Q4667+O4668*Variables!$B$5&lt;Variables!$B$4, Q4667+O4668*Variables!$B$5, Variables!$B$4), IF(Q4667&gt;-O4668, Q4667+O4668/Variables!$B$5, 0))</f>
        <v>85.786032518612259</v>
      </c>
      <c r="R4668">
        <f>IF(O4668&gt;0, 0, IF(Q4667&gt;-O4668, 0, -O4668 - Q4667*Variables!$B$5))</f>
        <v>0</v>
      </c>
      <c r="S4668">
        <f t="shared" si="436"/>
        <v>0</v>
      </c>
      <c r="T4668">
        <f t="shared" si="437"/>
        <v>0</v>
      </c>
    </row>
    <row r="4669" spans="1:20" x14ac:dyDescent="0.3">
      <c r="A4669" s="3">
        <f t="shared" si="432"/>
        <v>43295</v>
      </c>
      <c r="B4669">
        <v>7</v>
      </c>
      <c r="C4669">
        <v>14</v>
      </c>
      <c r="D4669">
        <v>12</v>
      </c>
      <c r="E4669">
        <v>0</v>
      </c>
      <c r="F4669" s="1">
        <f>VLOOKUP(A4669,Weather!$A$1:$E$366, 5)</f>
        <v>0.23809523809523875</v>
      </c>
      <c r="G4669" s="1">
        <f>VLOOKUP(D4669, Summer!$A$1:$E$25, 2)</f>
        <v>1553.30978408544</v>
      </c>
      <c r="H4669" s="1">
        <f>VLOOKUP(D4669, Summer!$A$1:$E$25, 3)</f>
        <v>1117.7462231731799</v>
      </c>
      <c r="I4669" s="1">
        <f>VLOOKUP(D4669, Summer!$A$1:$E$25, 5)</f>
        <v>435.36187980189499</v>
      </c>
      <c r="J4669" s="1">
        <f t="shared" si="433"/>
        <v>435.36187980189499</v>
      </c>
      <c r="K4669" s="47">
        <f t="shared" si="434"/>
        <v>8.1447604400481737</v>
      </c>
      <c r="L4669" s="48">
        <f>Solar!K4686/1000*Variables!$B$3</f>
        <v>40.276699999999998</v>
      </c>
      <c r="M4669">
        <f>IF(E4669=1, VLOOKUP(D4669, Sheet1!$A$2:$C$26, 2), Sheet1!$C$3)</f>
        <v>0.18637999999999999</v>
      </c>
      <c r="N4669" s="1">
        <f>'Electricity Rates'!$J$2</f>
        <v>0.24729999999999999</v>
      </c>
      <c r="O4669" s="145">
        <f>L4669-K4669</f>
        <v>32.131939559951824</v>
      </c>
      <c r="P4669">
        <f t="shared" si="435"/>
        <v>2.0141992568239133</v>
      </c>
      <c r="Q4669">
        <f>IF(O4669&gt;0, IF(Q4668+O4669*Variables!$B$5&lt;Variables!$B$4, Q4668+O4669*Variables!$B$5, Variables!$B$4), IF(Q4668&gt;-O4669, Q4668+O4669/Variables!$B$5, 0))</f>
        <v>100</v>
      </c>
      <c r="R4669">
        <f>IF(O4669&gt;0, 0, IF(Q4668&gt;-O4669, 0, -O4669 - Q4668*Variables!$B$5))</f>
        <v>0</v>
      </c>
      <c r="S4669">
        <f t="shared" si="436"/>
        <v>0</v>
      </c>
      <c r="T4669">
        <f t="shared" si="437"/>
        <v>0</v>
      </c>
    </row>
    <row r="4670" spans="1:20" x14ac:dyDescent="0.3">
      <c r="A4670" s="3">
        <f t="shared" si="432"/>
        <v>43295</v>
      </c>
      <c r="B4670">
        <v>7</v>
      </c>
      <c r="C4670">
        <v>14</v>
      </c>
      <c r="D4670">
        <v>13</v>
      </c>
      <c r="E4670">
        <v>0</v>
      </c>
      <c r="F4670" s="1">
        <f>VLOOKUP(A4670,Weather!$A$1:$E$366, 5)</f>
        <v>0.23809523809523875</v>
      </c>
      <c r="G4670" s="1">
        <f>VLOOKUP(D4670, Summer!$A$1:$E$25, 2)</f>
        <v>1622.5675647430101</v>
      </c>
      <c r="H4670" s="1">
        <f>VLOOKUP(D4670, Summer!$A$1:$E$25, 3)</f>
        <v>1132.28619594112</v>
      </c>
      <c r="I4670" s="1">
        <f>VLOOKUP(D4670, Summer!$A$1:$E$25, 5)</f>
        <v>435.17254436926402</v>
      </c>
      <c r="J4670" s="1">
        <f t="shared" si="433"/>
        <v>435.17254436926402</v>
      </c>
      <c r="K4670" s="47">
        <f t="shared" si="434"/>
        <v>8.1412183482548048</v>
      </c>
      <c r="L4670" s="48">
        <f>Solar!K4687/1000*Variables!$B$3</f>
        <v>41.2498</v>
      </c>
      <c r="M4670">
        <f>IF(E4670=1, VLOOKUP(D4670, Sheet1!$A$2:$C$26, 2), Sheet1!$C$3)</f>
        <v>0.18637999999999999</v>
      </c>
      <c r="N4670" s="1">
        <f>'Electricity Rates'!$J$2</f>
        <v>0.24729999999999999</v>
      </c>
      <c r="O4670" s="145">
        <f>L4670-K4670</f>
        <v>33.108581651745197</v>
      </c>
      <c r="P4670">
        <f t="shared" si="435"/>
        <v>2.0133232975234132</v>
      </c>
      <c r="Q4670">
        <f>IF(O4670&gt;0, IF(Q4669+O4670*Variables!$B$5&lt;Variables!$B$4, Q4669+O4670*Variables!$B$5, Variables!$B$4), IF(Q4669&gt;-O4670, Q4669+O4670/Variables!$B$5, 0))</f>
        <v>100</v>
      </c>
      <c r="R4670">
        <f>IF(O4670&gt;0, 0, IF(Q4669&gt;-O4670, 0, -O4670 - Q4669*Variables!$B$5))</f>
        <v>0</v>
      </c>
      <c r="S4670">
        <f t="shared" si="436"/>
        <v>0</v>
      </c>
      <c r="T4670">
        <f t="shared" si="437"/>
        <v>0</v>
      </c>
    </row>
    <row r="4671" spans="1:20" x14ac:dyDescent="0.3">
      <c r="A4671" s="3">
        <f t="shared" si="432"/>
        <v>43295</v>
      </c>
      <c r="B4671">
        <v>7</v>
      </c>
      <c r="C4671">
        <v>14</v>
      </c>
      <c r="D4671">
        <v>14</v>
      </c>
      <c r="E4671">
        <v>0</v>
      </c>
      <c r="F4671" s="1">
        <f>VLOOKUP(A4671,Weather!$A$1:$E$366, 5)</f>
        <v>0.23809523809523875</v>
      </c>
      <c r="G4671" s="1">
        <f>VLOOKUP(D4671, Summer!$A$1:$E$25, 2)</f>
        <v>1636.26340321468</v>
      </c>
      <c r="H4671" s="1">
        <f>VLOOKUP(D4671, Summer!$A$1:$E$25, 3)</f>
        <v>1156.2601309732199</v>
      </c>
      <c r="I4671" s="1">
        <f>VLOOKUP(D4671, Summer!$A$1:$E$25, 5)</f>
        <v>417.13087064403902</v>
      </c>
      <c r="J4671" s="1">
        <f t="shared" si="433"/>
        <v>417.13087064403902</v>
      </c>
      <c r="K4671" s="47">
        <f t="shared" si="434"/>
        <v>7.8036942855225897</v>
      </c>
      <c r="L4671" s="48">
        <f>Solar!K4688/1000*Variables!$B$3</f>
        <v>39.438999999999993</v>
      </c>
      <c r="M4671">
        <f>IF(E4671=1, VLOOKUP(D4671, Sheet1!$A$2:$C$26, 2), Sheet1!$C$3)</f>
        <v>0.18637999999999999</v>
      </c>
      <c r="N4671" s="1">
        <f>'Electricity Rates'!$J$2</f>
        <v>0.24729999999999999</v>
      </c>
      <c r="O4671" s="145">
        <f>L4671-K4671</f>
        <v>31.635305714477404</v>
      </c>
      <c r="P4671">
        <f t="shared" si="435"/>
        <v>1.9298535968097363</v>
      </c>
      <c r="Q4671">
        <f>IF(O4671&gt;0, IF(Q4670+O4671*Variables!$B$5&lt;Variables!$B$4, Q4670+O4671*Variables!$B$5, Variables!$B$4), IF(Q4670&gt;-O4671, Q4670+O4671/Variables!$B$5, 0))</f>
        <v>100</v>
      </c>
      <c r="R4671">
        <f>IF(O4671&gt;0, 0, IF(Q4670&gt;-O4671, 0, -O4671 - Q4670*Variables!$B$5))</f>
        <v>0</v>
      </c>
      <c r="S4671">
        <f t="shared" si="436"/>
        <v>0</v>
      </c>
      <c r="T4671">
        <f t="shared" si="437"/>
        <v>0</v>
      </c>
    </row>
    <row r="4672" spans="1:20" x14ac:dyDescent="0.3">
      <c r="A4672" s="3">
        <f t="shared" si="432"/>
        <v>43295</v>
      </c>
      <c r="B4672">
        <v>7</v>
      </c>
      <c r="C4672">
        <v>14</v>
      </c>
      <c r="D4672">
        <v>15</v>
      </c>
      <c r="E4672">
        <v>0</v>
      </c>
      <c r="F4672" s="1">
        <f>VLOOKUP(A4672,Weather!$A$1:$E$366, 5)</f>
        <v>0.23809523809523875</v>
      </c>
      <c r="G4672" s="1">
        <f>VLOOKUP(D4672, Summer!$A$1:$E$25, 2)</f>
        <v>1589.7727985285201</v>
      </c>
      <c r="H4672" s="1">
        <f>VLOOKUP(D4672, Summer!$A$1:$E$25, 3)</f>
        <v>1137.7596230737599</v>
      </c>
      <c r="I4672" s="1">
        <f>VLOOKUP(D4672, Summer!$A$1:$E$25, 5)</f>
        <v>403.543562097039</v>
      </c>
      <c r="J4672" s="1">
        <f t="shared" si="433"/>
        <v>403.543562097039</v>
      </c>
      <c r="K4672" s="47">
        <f t="shared" si="434"/>
        <v>7.5495025928767143</v>
      </c>
      <c r="L4672" s="48">
        <f>Solar!K4689/1000*Variables!$B$3</f>
        <v>35.049050000000001</v>
      </c>
      <c r="M4672">
        <f>IF(E4672=1, VLOOKUP(D4672, Sheet1!$A$2:$C$26, 2), Sheet1!$C$3)</f>
        <v>0.18637999999999999</v>
      </c>
      <c r="N4672" s="1">
        <f>'Electricity Rates'!$J$2</f>
        <v>0.24729999999999999</v>
      </c>
      <c r="O4672" s="145">
        <f>L4672-K4672</f>
        <v>27.499547407123288</v>
      </c>
      <c r="P4672">
        <f t="shared" si="435"/>
        <v>1.8669919912184114</v>
      </c>
      <c r="Q4672">
        <f>IF(O4672&gt;0, IF(Q4671+O4672*Variables!$B$5&lt;Variables!$B$4, Q4671+O4672*Variables!$B$5, Variables!$B$4), IF(Q4671&gt;-O4672, Q4671+O4672/Variables!$B$5, 0))</f>
        <v>100</v>
      </c>
      <c r="R4672">
        <f>IF(O4672&gt;0, 0, IF(Q4671&gt;-O4672, 0, -O4672 - Q4671*Variables!$B$5))</f>
        <v>0</v>
      </c>
      <c r="S4672">
        <f t="shared" si="436"/>
        <v>0</v>
      </c>
      <c r="T4672">
        <f t="shared" si="437"/>
        <v>0</v>
      </c>
    </row>
    <row r="4673" spans="1:20" x14ac:dyDescent="0.3">
      <c r="A4673" s="3">
        <f t="shared" si="432"/>
        <v>43295</v>
      </c>
      <c r="B4673">
        <v>7</v>
      </c>
      <c r="C4673">
        <v>14</v>
      </c>
      <c r="D4673">
        <v>16</v>
      </c>
      <c r="E4673">
        <v>0</v>
      </c>
      <c r="F4673" s="1">
        <f>VLOOKUP(A4673,Weather!$A$1:$E$366, 5)</f>
        <v>0.23809523809523875</v>
      </c>
      <c r="G4673" s="1">
        <f>VLOOKUP(D4673, Summer!$A$1:$E$25, 2)</f>
        <v>1459.9523441255701</v>
      </c>
      <c r="H4673" s="1">
        <f>VLOOKUP(D4673, Summer!$A$1:$E$25, 3)</f>
        <v>1006.09479349024</v>
      </c>
      <c r="I4673" s="1">
        <f>VLOOKUP(D4673, Summer!$A$1:$E$25, 5)</f>
        <v>381.04254068220598</v>
      </c>
      <c r="J4673" s="1">
        <f t="shared" si="433"/>
        <v>381.04254068220598</v>
      </c>
      <c r="K4673" s="47">
        <f t="shared" si="434"/>
        <v>7.1285529471162699</v>
      </c>
      <c r="L4673" s="48">
        <f>Solar!K4690/1000*Variables!$B$3</f>
        <v>28.217799999999997</v>
      </c>
      <c r="M4673">
        <f>IF(E4673=1, VLOOKUP(D4673, Sheet1!$A$2:$C$26, 2), Sheet1!$C$3)</f>
        <v>0.18637999999999999</v>
      </c>
      <c r="N4673" s="1">
        <f>'Electricity Rates'!$J$2</f>
        <v>0.24729999999999999</v>
      </c>
      <c r="O4673" s="145">
        <f>L4673-K4673</f>
        <v>21.089247052883728</v>
      </c>
      <c r="P4673">
        <f t="shared" si="435"/>
        <v>1.7628911438218535</v>
      </c>
      <c r="Q4673">
        <f>IF(O4673&gt;0, IF(Q4672+O4673*Variables!$B$5&lt;Variables!$B$4, Q4672+O4673*Variables!$B$5, Variables!$B$4), IF(Q4672&gt;-O4673, Q4672+O4673/Variables!$B$5, 0))</f>
        <v>100</v>
      </c>
      <c r="R4673">
        <f>IF(O4673&gt;0, 0, IF(Q4672&gt;-O4673, 0, -O4673 - Q4672*Variables!$B$5))</f>
        <v>0</v>
      </c>
      <c r="S4673">
        <f t="shared" si="436"/>
        <v>0</v>
      </c>
      <c r="T4673">
        <f t="shared" si="437"/>
        <v>0</v>
      </c>
    </row>
    <row r="4674" spans="1:20" x14ac:dyDescent="0.3">
      <c r="A4674" s="3">
        <f t="shared" si="432"/>
        <v>43295</v>
      </c>
      <c r="B4674">
        <v>7</v>
      </c>
      <c r="C4674">
        <v>14</v>
      </c>
      <c r="D4674">
        <v>17</v>
      </c>
      <c r="E4674">
        <v>0</v>
      </c>
      <c r="F4674" s="1">
        <f>VLOOKUP(A4674,Weather!$A$1:$E$366, 5)</f>
        <v>0.23809523809523875</v>
      </c>
      <c r="G4674" s="1">
        <f>VLOOKUP(D4674, Summer!$A$1:$E$25, 2)</f>
        <v>1144.9480592772099</v>
      </c>
      <c r="H4674" s="1">
        <f>VLOOKUP(D4674, Summer!$A$1:$E$25, 3)</f>
        <v>808.38142168622596</v>
      </c>
      <c r="I4674" s="1">
        <f>VLOOKUP(D4674, Summer!$A$1:$E$25, 5)</f>
        <v>371.93450987035499</v>
      </c>
      <c r="J4674" s="1">
        <f t="shared" si="433"/>
        <v>371.93450987035499</v>
      </c>
      <c r="K4674" s="47">
        <f t="shared" si="434"/>
        <v>6.9581596892663642</v>
      </c>
      <c r="L4674" s="48">
        <f>Solar!K4691/1000*Variables!$B$3</f>
        <v>19.324000000000002</v>
      </c>
      <c r="M4674">
        <f>IF(E4674=1, VLOOKUP(D4674, Sheet1!$A$2:$C$26, 2), Sheet1!$C$3)</f>
        <v>0.18637999999999999</v>
      </c>
      <c r="N4674" s="1">
        <f>'Electricity Rates'!$J$2</f>
        <v>0.24729999999999999</v>
      </c>
      <c r="O4674" s="145">
        <f>L4674-K4674</f>
        <v>12.365840310733638</v>
      </c>
      <c r="P4674">
        <f t="shared" si="435"/>
        <v>1.7207528911555718</v>
      </c>
      <c r="Q4674">
        <f>IF(O4674&gt;0, IF(Q4673+O4674*Variables!$B$5&lt;Variables!$B$4, Q4673+O4674*Variables!$B$5, Variables!$B$4), IF(Q4673&gt;-O4674, Q4673+O4674/Variables!$B$5, 0))</f>
        <v>100</v>
      </c>
      <c r="R4674">
        <f>IF(O4674&gt;0, 0, IF(Q4673&gt;-O4674, 0, -O4674 - Q4673*Variables!$B$5))</f>
        <v>0</v>
      </c>
      <c r="S4674">
        <f t="shared" si="436"/>
        <v>0</v>
      </c>
      <c r="T4674">
        <f t="shared" si="437"/>
        <v>0</v>
      </c>
    </row>
    <row r="4675" spans="1:20" x14ac:dyDescent="0.3">
      <c r="A4675" s="3">
        <f t="shared" ref="A4675:A4738" si="438">DATE(2018, B4675, C4675)</f>
        <v>43295</v>
      </c>
      <c r="B4675">
        <v>7</v>
      </c>
      <c r="C4675">
        <v>14</v>
      </c>
      <c r="D4675">
        <v>18</v>
      </c>
      <c r="E4675">
        <v>0</v>
      </c>
      <c r="F4675" s="1">
        <f>VLOOKUP(A4675,Weather!$A$1:$E$366, 5)</f>
        <v>0.23809523809523875</v>
      </c>
      <c r="G4675" s="1">
        <f>VLOOKUP(D4675, Summer!$A$1:$E$25, 2)</f>
        <v>769.75210584620504</v>
      </c>
      <c r="H4675" s="1">
        <f>VLOOKUP(D4675, Summer!$A$1:$E$25, 3)</f>
        <v>572.92139445417001</v>
      </c>
      <c r="I4675" s="1">
        <f>VLOOKUP(D4675, Summer!$A$1:$E$25, 5)</f>
        <v>349.41355840998102</v>
      </c>
      <c r="J4675" s="1">
        <f t="shared" ref="J4675:J4738" si="439">IF(E4675=0, I4675, H4675 + (G4675-H4675)*F4675)</f>
        <v>349.41355840998102</v>
      </c>
      <c r="K4675" s="47">
        <f t="shared" ref="K4675:K4738" si="440">J4675*1000/53453</f>
        <v>6.536837191738182</v>
      </c>
      <c r="L4675" s="48">
        <f>Solar!K4692/1000*Variables!$B$3</f>
        <v>9.2343000000000011</v>
      </c>
      <c r="M4675">
        <f>IF(E4675=1, VLOOKUP(D4675, Sheet1!$A$2:$C$26, 2), Sheet1!$C$3)</f>
        <v>0.18637999999999999</v>
      </c>
      <c r="N4675" s="1">
        <f>'Electricity Rates'!$J$2</f>
        <v>0.24729999999999999</v>
      </c>
      <c r="O4675" s="145">
        <f>L4675-K4675</f>
        <v>2.6974628082618191</v>
      </c>
      <c r="P4675">
        <f t="shared" ref="P4675:P4738" si="441">N4675*K4675</f>
        <v>1.6165598375168524</v>
      </c>
      <c r="Q4675">
        <f>IF(O4675&gt;0, IF(Q4674+O4675*Variables!$B$5&lt;Variables!$B$4, Q4674+O4675*Variables!$B$5, Variables!$B$4), IF(Q4674&gt;-O4675, Q4674+O4675/Variables!$B$5, 0))</f>
        <v>100</v>
      </c>
      <c r="R4675">
        <f>IF(O4675&gt;0, 0, IF(Q4674&gt;-O4675, 0, -O4675 - Q4674*Variables!$B$5))</f>
        <v>0</v>
      </c>
      <c r="S4675">
        <f t="shared" ref="S4675:S4738" si="442">R4675*M4675</f>
        <v>0</v>
      </c>
      <c r="T4675">
        <f t="shared" ref="T4675:T4738" si="443">IF(AND(R4675&gt;0, M4675&gt;0.3), 1, 0)</f>
        <v>0</v>
      </c>
    </row>
    <row r="4676" spans="1:20" x14ac:dyDescent="0.3">
      <c r="A4676" s="3">
        <f t="shared" si="438"/>
        <v>43295</v>
      </c>
      <c r="B4676">
        <v>7</v>
      </c>
      <c r="C4676">
        <v>14</v>
      </c>
      <c r="D4676">
        <v>19</v>
      </c>
      <c r="E4676">
        <v>0</v>
      </c>
      <c r="F4676" s="1">
        <f>VLOOKUP(A4676,Weather!$A$1:$E$366, 5)</f>
        <v>0.23809523809523875</v>
      </c>
      <c r="G4676" s="1">
        <f>VLOOKUP(D4676, Summer!$A$1:$E$25, 2)</f>
        <v>565.86125451999203</v>
      </c>
      <c r="H4676" s="1">
        <f>VLOOKUP(D4676, Summer!$A$1:$E$25, 3)</f>
        <v>365.77406038600299</v>
      </c>
      <c r="I4676" s="1">
        <f>VLOOKUP(D4676, Summer!$A$1:$E$25, 5)</f>
        <v>331.38683221891199</v>
      </c>
      <c r="J4676" s="1">
        <f t="shared" si="439"/>
        <v>331.38683221891199</v>
      </c>
      <c r="K4676" s="47">
        <f t="shared" si="440"/>
        <v>6.1995927678317768</v>
      </c>
      <c r="L4676" s="48">
        <f>Solar!K4693/1000*Variables!$B$3</f>
        <v>1.5104500000000001</v>
      </c>
      <c r="M4676">
        <f>IF(E4676=1, VLOOKUP(D4676, Sheet1!$A$2:$C$26, 2), Sheet1!$C$3)</f>
        <v>0.18637999999999999</v>
      </c>
      <c r="N4676" s="1">
        <f>'Electricity Rates'!$J$2</f>
        <v>0.24729999999999999</v>
      </c>
      <c r="O4676" s="145">
        <f>L4676-K4676</f>
        <v>-4.6891427678317772</v>
      </c>
      <c r="P4676">
        <f t="shared" si="441"/>
        <v>1.5331592914847985</v>
      </c>
      <c r="Q4676">
        <f>IF(O4676&gt;0, IF(Q4675+O4676*Variables!$B$5&lt;Variables!$B$4, Q4675+O4676*Variables!$B$5, Variables!$B$4), IF(Q4675&gt;-O4676, Q4675+O4676/Variables!$B$5, 0))</f>
        <v>95.011550246987468</v>
      </c>
      <c r="R4676">
        <f>IF(O4676&gt;0, 0, IF(Q4675&gt;-O4676, 0, -O4676 - Q4675*Variables!$B$5))</f>
        <v>0</v>
      </c>
      <c r="S4676">
        <f t="shared" si="442"/>
        <v>0</v>
      </c>
      <c r="T4676">
        <f t="shared" si="443"/>
        <v>0</v>
      </c>
    </row>
    <row r="4677" spans="1:20" x14ac:dyDescent="0.3">
      <c r="A4677" s="3">
        <f t="shared" si="438"/>
        <v>43295</v>
      </c>
      <c r="B4677">
        <v>7</v>
      </c>
      <c r="C4677">
        <v>14</v>
      </c>
      <c r="D4677">
        <v>20</v>
      </c>
      <c r="E4677">
        <v>0</v>
      </c>
      <c r="F4677" s="1">
        <f>VLOOKUP(A4677,Weather!$A$1:$E$366, 5)</f>
        <v>0.23809523809523875</v>
      </c>
      <c r="G4677" s="1">
        <f>VLOOKUP(D4677, Summer!$A$1:$E$25, 2)</f>
        <v>459.178981251175</v>
      </c>
      <c r="H4677" s="1">
        <f>VLOOKUP(D4677, Summer!$A$1:$E$25, 3)</f>
        <v>328.41643432967999</v>
      </c>
      <c r="I4677" s="1">
        <f>VLOOKUP(D4677, Summer!$A$1:$E$25, 5)</f>
        <v>326.73316658528501</v>
      </c>
      <c r="J4677" s="1">
        <f t="shared" si="439"/>
        <v>326.73316658528501</v>
      </c>
      <c r="K4677" s="47">
        <f t="shared" si="440"/>
        <v>6.1125318800681905</v>
      </c>
      <c r="L4677" s="48">
        <f>Solar!K4694/1000*Variables!$B$3</f>
        <v>0.17299999999999999</v>
      </c>
      <c r="M4677">
        <f>IF(E4677=1, VLOOKUP(D4677, Sheet1!$A$2:$C$26, 2), Sheet1!$C$3)</f>
        <v>0.18637999999999999</v>
      </c>
      <c r="N4677" s="1">
        <f>'Electricity Rates'!$J$2</f>
        <v>0.24729999999999999</v>
      </c>
      <c r="O4677" s="145">
        <f>L4677-K4677</f>
        <v>-5.9395318800681904</v>
      </c>
      <c r="P4677">
        <f t="shared" si="441"/>
        <v>1.5116291339408634</v>
      </c>
      <c r="Q4677">
        <f>IF(O4677&gt;0, IF(Q4676+O4677*Variables!$B$5&lt;Variables!$B$4, Q4676+O4677*Variables!$B$5, Variables!$B$4), IF(Q4676&gt;-O4677, Q4676+O4677/Variables!$B$5, 0))</f>
        <v>88.692899310744707</v>
      </c>
      <c r="R4677">
        <f>IF(O4677&gt;0, 0, IF(Q4676&gt;-O4677, 0, -O4677 - Q4676*Variables!$B$5))</f>
        <v>0</v>
      </c>
      <c r="S4677">
        <f t="shared" si="442"/>
        <v>0</v>
      </c>
      <c r="T4677">
        <f t="shared" si="443"/>
        <v>0</v>
      </c>
    </row>
    <row r="4678" spans="1:20" x14ac:dyDescent="0.3">
      <c r="A4678" s="3">
        <f t="shared" si="438"/>
        <v>43295</v>
      </c>
      <c r="B4678">
        <v>7</v>
      </c>
      <c r="C4678">
        <v>14</v>
      </c>
      <c r="D4678">
        <v>21</v>
      </c>
      <c r="E4678">
        <v>0</v>
      </c>
      <c r="F4678" s="1">
        <f>VLOOKUP(A4678,Weather!$A$1:$E$366, 5)</f>
        <v>0.23809523809523875</v>
      </c>
      <c r="G4678" s="1">
        <f>VLOOKUP(D4678, Summer!$A$1:$E$25, 2)</f>
        <v>403.43414919632897</v>
      </c>
      <c r="H4678" s="1">
        <f>VLOOKUP(D4678, Summer!$A$1:$E$25, 3)</f>
        <v>305.25297715532997</v>
      </c>
      <c r="I4678" s="1">
        <f>VLOOKUP(D4678, Summer!$A$1:$E$25, 5)</f>
        <v>313.15582306105603</v>
      </c>
      <c r="J4678" s="1">
        <f t="shared" si="439"/>
        <v>313.15582306105603</v>
      </c>
      <c r="K4678" s="47">
        <f t="shared" si="440"/>
        <v>5.8585266133061946</v>
      </c>
      <c r="L4678" s="48">
        <f>Solar!K4695/1000*Variables!$B$3</f>
        <v>0</v>
      </c>
      <c r="M4678">
        <f>IF(E4678=1, VLOOKUP(D4678, Sheet1!$A$2:$C$26, 2), Sheet1!$C$3)</f>
        <v>0.18637999999999999</v>
      </c>
      <c r="N4678" s="1">
        <f>'Electricity Rates'!$J$2</f>
        <v>0.24729999999999999</v>
      </c>
      <c r="O4678" s="145">
        <f>L4678-K4678</f>
        <v>-5.8585266133061946</v>
      </c>
      <c r="P4678">
        <f t="shared" si="441"/>
        <v>1.4488136314706219</v>
      </c>
      <c r="Q4678">
        <f>IF(O4678&gt;0, IF(Q4677+O4678*Variables!$B$5&lt;Variables!$B$4, Q4677+O4678*Variables!$B$5, Variables!$B$4), IF(Q4677&gt;-O4678, Q4677+O4678/Variables!$B$5, 0))</f>
        <v>82.460424190206197</v>
      </c>
      <c r="R4678">
        <f>IF(O4678&gt;0, 0, IF(Q4677&gt;-O4678, 0, -O4678 - Q4677*Variables!$B$5))</f>
        <v>0</v>
      </c>
      <c r="S4678">
        <f t="shared" si="442"/>
        <v>0</v>
      </c>
      <c r="T4678">
        <f t="shared" si="443"/>
        <v>0</v>
      </c>
    </row>
    <row r="4679" spans="1:20" x14ac:dyDescent="0.3">
      <c r="A4679" s="3">
        <f t="shared" si="438"/>
        <v>43295</v>
      </c>
      <c r="B4679">
        <v>7</v>
      </c>
      <c r="C4679">
        <v>14</v>
      </c>
      <c r="D4679">
        <v>22</v>
      </c>
      <c r="E4679">
        <v>0</v>
      </c>
      <c r="F4679" s="1">
        <f>VLOOKUP(A4679,Weather!$A$1:$E$366, 5)</f>
        <v>0.23809523809523875</v>
      </c>
      <c r="G4679" s="1">
        <f>VLOOKUP(D4679, Summer!$A$1:$E$25, 2)</f>
        <v>366.19777187885302</v>
      </c>
      <c r="H4679" s="1">
        <f>VLOOKUP(D4679, Summer!$A$1:$E$25, 3)</f>
        <v>263.18917633836901</v>
      </c>
      <c r="I4679" s="1">
        <f>VLOOKUP(D4679, Summer!$A$1:$E$25, 5)</f>
        <v>295.10418431306101</v>
      </c>
      <c r="J4679" s="1">
        <f t="shared" si="439"/>
        <v>295.10418431306101</v>
      </c>
      <c r="K4679" s="47">
        <f t="shared" si="440"/>
        <v>5.5208161246901204</v>
      </c>
      <c r="L4679" s="48">
        <f>Solar!K4696/1000*Variables!$B$3</f>
        <v>0</v>
      </c>
      <c r="M4679">
        <f>IF(E4679=1, VLOOKUP(D4679, Sheet1!$A$2:$C$26, 2), Sheet1!$C$3)</f>
        <v>0.18637999999999999</v>
      </c>
      <c r="N4679" s="1">
        <f>'Electricity Rates'!$J$2</f>
        <v>0.24729999999999999</v>
      </c>
      <c r="O4679" s="145">
        <f>L4679-K4679</f>
        <v>-5.5208161246901204</v>
      </c>
      <c r="P4679">
        <f t="shared" si="441"/>
        <v>1.3652978276358667</v>
      </c>
      <c r="Q4679">
        <f>IF(O4679&gt;0, IF(Q4678+O4679*Variables!$B$5&lt;Variables!$B$4, Q4678+O4679*Variables!$B$5, Variables!$B$4), IF(Q4678&gt;-O4679, Q4678+O4679/Variables!$B$5, 0))</f>
        <v>76.587215546918841</v>
      </c>
      <c r="R4679">
        <f>IF(O4679&gt;0, 0, IF(Q4678&gt;-O4679, 0, -O4679 - Q4678*Variables!$B$5))</f>
        <v>0</v>
      </c>
      <c r="S4679">
        <f t="shared" si="442"/>
        <v>0</v>
      </c>
      <c r="T4679">
        <f t="shared" si="443"/>
        <v>0</v>
      </c>
    </row>
    <row r="4680" spans="1:20" x14ac:dyDescent="0.3">
      <c r="A4680" s="3">
        <f t="shared" si="438"/>
        <v>43295</v>
      </c>
      <c r="B4680">
        <v>7</v>
      </c>
      <c r="C4680">
        <v>14</v>
      </c>
      <c r="D4680">
        <v>23</v>
      </c>
      <c r="E4680">
        <v>0</v>
      </c>
      <c r="F4680" s="1">
        <f>VLOOKUP(A4680,Weather!$A$1:$E$366, 5)</f>
        <v>0.23809523809523875</v>
      </c>
      <c r="G4680" s="1">
        <f>VLOOKUP(D4680, Summer!$A$1:$E$25, 2)</f>
        <v>342.86102460129899</v>
      </c>
      <c r="H4680" s="1">
        <f>VLOOKUP(D4680, Summer!$A$1:$E$25, 3)</f>
        <v>273.02297434567402</v>
      </c>
      <c r="I4680" s="1">
        <f>VLOOKUP(D4680, Summer!$A$1:$E$25, 5)</f>
        <v>281.53182330021599</v>
      </c>
      <c r="J4680" s="1">
        <f t="shared" si="439"/>
        <v>281.53182330021599</v>
      </c>
      <c r="K4680" s="47">
        <f t="shared" si="440"/>
        <v>5.2669040708700354</v>
      </c>
      <c r="L4680" s="48">
        <f>Solar!K4697/1000*Variables!$B$3</f>
        <v>0</v>
      </c>
      <c r="M4680">
        <f>IF(E4680=1, VLOOKUP(D4680, Sheet1!$A$2:$C$26, 2), Sheet1!$C$3)</f>
        <v>0.18637999999999999</v>
      </c>
      <c r="N4680" s="1">
        <f>'Electricity Rates'!$J$2</f>
        <v>0.24729999999999999</v>
      </c>
      <c r="O4680" s="145">
        <f>L4680-K4680</f>
        <v>-5.2669040708700354</v>
      </c>
      <c r="P4680">
        <f t="shared" si="441"/>
        <v>1.3025053767261596</v>
      </c>
      <c r="Q4680">
        <f>IF(O4680&gt;0, IF(Q4679+O4680*Variables!$B$5&lt;Variables!$B$4, Q4679+O4680*Variables!$B$5, Variables!$B$4), IF(Q4679&gt;-O4680, Q4679+O4680/Variables!$B$5, 0))</f>
        <v>70.984126109823052</v>
      </c>
      <c r="R4680">
        <f>IF(O4680&gt;0, 0, IF(Q4679&gt;-O4680, 0, -O4680 - Q4679*Variables!$B$5))</f>
        <v>0</v>
      </c>
      <c r="S4680">
        <f t="shared" si="442"/>
        <v>0</v>
      </c>
      <c r="T4680">
        <f t="shared" si="443"/>
        <v>0</v>
      </c>
    </row>
    <row r="4681" spans="1:20" x14ac:dyDescent="0.3">
      <c r="A4681" s="3">
        <f t="shared" si="438"/>
        <v>43295</v>
      </c>
      <c r="B4681">
        <v>7</v>
      </c>
      <c r="C4681">
        <v>14</v>
      </c>
      <c r="D4681">
        <v>24</v>
      </c>
      <c r="E4681">
        <v>0</v>
      </c>
      <c r="F4681" s="1">
        <f>VLOOKUP(A4681,Weather!$A$1:$E$366, 5)</f>
        <v>0.23809523809523875</v>
      </c>
      <c r="G4681" s="1">
        <f>VLOOKUP(D4681, Summer!$A$1:$E$25, 2)</f>
        <v>310.26482453023402</v>
      </c>
      <c r="H4681" s="1">
        <f>VLOOKUP(D4681, Summer!$A$1:$E$25, 3)</f>
        <v>259.09090909090901</v>
      </c>
      <c r="I4681" s="1">
        <f>VLOOKUP(D4681, Summer!$A$1:$E$25, 5)</f>
        <v>276.86321013243497</v>
      </c>
      <c r="J4681" s="1">
        <f t="shared" si="439"/>
        <v>276.86321013243497</v>
      </c>
      <c r="K4681" s="47">
        <f t="shared" si="440"/>
        <v>5.1795635442806756</v>
      </c>
      <c r="L4681" s="48">
        <f>Solar!K4698/1000*Variables!$B$3</f>
        <v>0</v>
      </c>
      <c r="M4681">
        <f>IF(E4681=1, VLOOKUP(D4681, Sheet1!$A$2:$C$26, 2), Sheet1!$C$3)</f>
        <v>0.18637999999999999</v>
      </c>
      <c r="N4681" s="1">
        <f>'Electricity Rates'!$J$2</f>
        <v>0.24729999999999999</v>
      </c>
      <c r="O4681" s="145">
        <f>L4681-K4681</f>
        <v>-5.1795635442806756</v>
      </c>
      <c r="P4681">
        <f t="shared" si="441"/>
        <v>1.280906064500611</v>
      </c>
      <c r="Q4681">
        <f>IF(O4681&gt;0, IF(Q4680+O4681*Variables!$B$5&lt;Variables!$B$4, Q4680+O4681*Variables!$B$5, Variables!$B$4), IF(Q4680&gt;-O4681, Q4680+O4681/Variables!$B$5, 0))</f>
        <v>65.47395212654574</v>
      </c>
      <c r="R4681">
        <f>IF(O4681&gt;0, 0, IF(Q4680&gt;-O4681, 0, -O4681 - Q4680*Variables!$B$5))</f>
        <v>0</v>
      </c>
      <c r="S4681">
        <f t="shared" si="442"/>
        <v>0</v>
      </c>
      <c r="T4681">
        <f t="shared" si="443"/>
        <v>0</v>
      </c>
    </row>
    <row r="4682" spans="1:20" x14ac:dyDescent="0.3">
      <c r="A4682" s="3">
        <f t="shared" si="438"/>
        <v>43296</v>
      </c>
      <c r="B4682">
        <v>7</v>
      </c>
      <c r="C4682">
        <v>15</v>
      </c>
      <c r="D4682">
        <v>1</v>
      </c>
      <c r="E4682">
        <v>0</v>
      </c>
      <c r="F4682" s="1">
        <f>VLOOKUP(A4682,Weather!$A$1:$E$366, 5)</f>
        <v>0.23809523809523875</v>
      </c>
      <c r="G4682" s="1">
        <f>VLOOKUP(D4682, Summer!$A$1:$E$25, 2)</f>
        <v>305.44698283970399</v>
      </c>
      <c r="H4682" s="1">
        <f>VLOOKUP(D4682, Summer!$A$1:$E$25, 3)</f>
        <v>264.36707082495798</v>
      </c>
      <c r="I4682" s="1">
        <f>VLOOKUP(D4682, Summer!$A$1:$E$25, 5)</f>
        <v>276.703769768114</v>
      </c>
      <c r="J4682" s="1">
        <f t="shared" si="439"/>
        <v>276.703769768114</v>
      </c>
      <c r="K4682" s="47">
        <f t="shared" si="440"/>
        <v>5.1765807301388893</v>
      </c>
      <c r="L4682" s="48">
        <f>Solar!K4699/1000*Variables!$B$3</f>
        <v>0</v>
      </c>
      <c r="M4682">
        <f>IF(E4682=1, VLOOKUP(D4682, Sheet1!$A$2:$C$26, 2), Sheet1!$C$3)</f>
        <v>0.18637999999999999</v>
      </c>
      <c r="N4682" s="1">
        <f>'Electricity Rates'!$J$2</f>
        <v>0.24729999999999999</v>
      </c>
      <c r="O4682" s="145">
        <f>L4682-K4682</f>
        <v>-5.1765807301388893</v>
      </c>
      <c r="P4682">
        <f t="shared" si="441"/>
        <v>1.2801684145633472</v>
      </c>
      <c r="Q4682">
        <f>IF(O4682&gt;0, IF(Q4681+O4682*Variables!$B$5&lt;Variables!$B$4, Q4681+O4682*Variables!$B$5, Variables!$B$4), IF(Q4681&gt;-O4682, Q4681+O4682/Variables!$B$5, 0))</f>
        <v>59.966951349802244</v>
      </c>
      <c r="R4682">
        <f>IF(O4682&gt;0, 0, IF(Q4681&gt;-O4682, 0, -O4682 - Q4681*Variables!$B$5))</f>
        <v>0</v>
      </c>
      <c r="S4682">
        <f t="shared" si="442"/>
        <v>0</v>
      </c>
      <c r="T4682">
        <f t="shared" si="443"/>
        <v>0</v>
      </c>
    </row>
    <row r="4683" spans="1:20" x14ac:dyDescent="0.3">
      <c r="A4683" s="3">
        <f t="shared" si="438"/>
        <v>43296</v>
      </c>
      <c r="B4683">
        <v>7</v>
      </c>
      <c r="C4683">
        <v>15</v>
      </c>
      <c r="D4683">
        <v>2</v>
      </c>
      <c r="E4683">
        <v>0</v>
      </c>
      <c r="F4683" s="1">
        <f>VLOOKUP(A4683,Weather!$A$1:$E$366, 5)</f>
        <v>0.23809523809523875</v>
      </c>
      <c r="G4683" s="1">
        <f>VLOOKUP(D4683, Summer!$A$1:$E$25, 2)</f>
        <v>286.71906025959902</v>
      </c>
      <c r="H4683" s="1">
        <f>VLOOKUP(D4683, Summer!$A$1:$E$25, 3)</f>
        <v>260.03911906460002</v>
      </c>
      <c r="I4683" s="1">
        <f>VLOOKUP(D4683, Summer!$A$1:$E$25, 5)</f>
        <v>276.50446931271199</v>
      </c>
      <c r="J4683" s="1">
        <f t="shared" si="439"/>
        <v>276.50446931271199</v>
      </c>
      <c r="K4683" s="47">
        <f t="shared" si="440"/>
        <v>5.1728522124616383</v>
      </c>
      <c r="L4683" s="48">
        <f>Solar!K4700/1000*Variables!$B$3</f>
        <v>0</v>
      </c>
      <c r="M4683">
        <f>IF(E4683=1, VLOOKUP(D4683, Sheet1!$A$2:$C$26, 2), Sheet1!$C$3)</f>
        <v>0.18637999999999999</v>
      </c>
      <c r="N4683" s="1">
        <f>'Electricity Rates'!$J$2</f>
        <v>0.24729999999999999</v>
      </c>
      <c r="O4683" s="145">
        <f>L4683-K4683</f>
        <v>-5.1728522124616383</v>
      </c>
      <c r="P4683">
        <f t="shared" si="441"/>
        <v>1.2792463521417632</v>
      </c>
      <c r="Q4683">
        <f>IF(O4683&gt;0, IF(Q4682+O4683*Variables!$B$5&lt;Variables!$B$4, Q4682+O4683*Variables!$B$5, Variables!$B$4), IF(Q4682&gt;-O4683, Q4682+O4683/Variables!$B$5, 0))</f>
        <v>54.463917081226029</v>
      </c>
      <c r="R4683">
        <f>IF(O4683&gt;0, 0, IF(Q4682&gt;-O4683, 0, -O4683 - Q4682*Variables!$B$5))</f>
        <v>0</v>
      </c>
      <c r="S4683">
        <f t="shared" si="442"/>
        <v>0</v>
      </c>
      <c r="T4683">
        <f t="shared" si="443"/>
        <v>0</v>
      </c>
    </row>
    <row r="4684" spans="1:20" x14ac:dyDescent="0.3">
      <c r="A4684" s="3">
        <f t="shared" si="438"/>
        <v>43296</v>
      </c>
      <c r="B4684">
        <v>7</v>
      </c>
      <c r="C4684">
        <v>15</v>
      </c>
      <c r="D4684">
        <v>3</v>
      </c>
      <c r="E4684">
        <v>0</v>
      </c>
      <c r="F4684" s="1">
        <f>VLOOKUP(A4684,Weather!$A$1:$E$366, 5)</f>
        <v>0.23809523809523875</v>
      </c>
      <c r="G4684" s="1">
        <f>VLOOKUP(D4684, Summer!$A$1:$E$25, 2)</f>
        <v>272.63131492590298</v>
      </c>
      <c r="H4684" s="1">
        <f>VLOOKUP(D4684, Summer!$A$1:$E$25, 3)</f>
        <v>241.571030279452</v>
      </c>
      <c r="I4684" s="1">
        <f>VLOOKUP(D4684, Summer!$A$1:$E$25, 5)</f>
        <v>276.33008141423602</v>
      </c>
      <c r="J4684" s="1">
        <f t="shared" si="439"/>
        <v>276.33008141423602</v>
      </c>
      <c r="K4684" s="47">
        <f t="shared" si="440"/>
        <v>5.1695897594940607</v>
      </c>
      <c r="L4684" s="48">
        <f>Solar!K4701/1000*Variables!$B$3</f>
        <v>0</v>
      </c>
      <c r="M4684">
        <f>IF(E4684=1, VLOOKUP(D4684, Sheet1!$A$2:$C$26, 2), Sheet1!$C$3)</f>
        <v>0.18637999999999999</v>
      </c>
      <c r="N4684" s="1">
        <f>'Electricity Rates'!$J$2</f>
        <v>0.24729999999999999</v>
      </c>
      <c r="O4684" s="145">
        <f>L4684-K4684</f>
        <v>-5.1695897594940607</v>
      </c>
      <c r="P4684">
        <f t="shared" si="441"/>
        <v>1.2784395475228811</v>
      </c>
      <c r="Q4684">
        <f>IF(O4684&gt;0, IF(Q4683+O4684*Variables!$B$5&lt;Variables!$B$4, Q4683+O4684*Variables!$B$5, Variables!$B$4), IF(Q4683&gt;-O4684, Q4683+O4684/Variables!$B$5, 0))</f>
        <v>48.964353507296174</v>
      </c>
      <c r="R4684">
        <f>IF(O4684&gt;0, 0, IF(Q4683&gt;-O4684, 0, -O4684 - Q4683*Variables!$B$5))</f>
        <v>0</v>
      </c>
      <c r="S4684">
        <f t="shared" si="442"/>
        <v>0</v>
      </c>
      <c r="T4684">
        <f t="shared" si="443"/>
        <v>0</v>
      </c>
    </row>
    <row r="4685" spans="1:20" x14ac:dyDescent="0.3">
      <c r="A4685" s="3">
        <f t="shared" si="438"/>
        <v>43296</v>
      </c>
      <c r="B4685">
        <v>7</v>
      </c>
      <c r="C4685">
        <v>15</v>
      </c>
      <c r="D4685">
        <v>4</v>
      </c>
      <c r="E4685">
        <v>0</v>
      </c>
      <c r="F4685" s="1">
        <f>VLOOKUP(A4685,Weather!$A$1:$E$366, 5)</f>
        <v>0.23809523809523875</v>
      </c>
      <c r="G4685" s="1">
        <f>VLOOKUP(D4685, Summer!$A$1:$E$25, 2)</f>
        <v>286.33237882239803</v>
      </c>
      <c r="H4685" s="1">
        <f>VLOOKUP(D4685, Summer!$A$1:$E$25, 3)</f>
        <v>256.10019667595998</v>
      </c>
      <c r="I4685" s="1">
        <f>VLOOKUP(D4685, Summer!$A$1:$E$25, 5)</f>
        <v>276.13078095883401</v>
      </c>
      <c r="J4685" s="1">
        <f t="shared" si="439"/>
        <v>276.13078095883401</v>
      </c>
      <c r="K4685" s="47">
        <f t="shared" si="440"/>
        <v>5.1658612418168106</v>
      </c>
      <c r="L4685" s="48">
        <f>Solar!K4702/1000*Variables!$B$3</f>
        <v>0</v>
      </c>
      <c r="M4685">
        <f>IF(E4685=1, VLOOKUP(D4685, Sheet1!$A$2:$C$26, 2), Sheet1!$C$3)</f>
        <v>0.18637999999999999</v>
      </c>
      <c r="N4685" s="1">
        <f>'Electricity Rates'!$J$2</f>
        <v>0.24729999999999999</v>
      </c>
      <c r="O4685" s="145">
        <f>L4685-K4685</f>
        <v>-5.1658612418168106</v>
      </c>
      <c r="P4685">
        <f t="shared" si="441"/>
        <v>1.2775174851012971</v>
      </c>
      <c r="Q4685">
        <f>IF(O4685&gt;0, IF(Q4684+O4685*Variables!$B$5&lt;Variables!$B$4, Q4684+O4685*Variables!$B$5, Variables!$B$4), IF(Q4684&gt;-O4685, Q4684+O4685/Variables!$B$5, 0))</f>
        <v>43.468756441533607</v>
      </c>
      <c r="R4685">
        <f>IF(O4685&gt;0, 0, IF(Q4684&gt;-O4685, 0, -O4685 - Q4684*Variables!$B$5))</f>
        <v>0</v>
      </c>
      <c r="S4685">
        <f t="shared" si="442"/>
        <v>0</v>
      </c>
      <c r="T4685">
        <f t="shared" si="443"/>
        <v>0</v>
      </c>
    </row>
    <row r="4686" spans="1:20" x14ac:dyDescent="0.3">
      <c r="A4686" s="3">
        <f t="shared" si="438"/>
        <v>43296</v>
      </c>
      <c r="B4686">
        <v>7</v>
      </c>
      <c r="C4686">
        <v>15</v>
      </c>
      <c r="D4686">
        <v>5</v>
      </c>
      <c r="E4686">
        <v>0</v>
      </c>
      <c r="F4686" s="1">
        <f>VLOOKUP(A4686,Weather!$A$1:$E$366, 5)</f>
        <v>0.23809523809523875</v>
      </c>
      <c r="G4686" s="1">
        <f>VLOOKUP(D4686, Summer!$A$1:$E$25, 2)</f>
        <v>323.19252555232703</v>
      </c>
      <c r="H4686" s="1">
        <f>VLOOKUP(D4686, Summer!$A$1:$E$25, 3)</f>
        <v>290.90909090909099</v>
      </c>
      <c r="I4686" s="1">
        <f>VLOOKUP(D4686, Summer!$A$1:$E$25, 5)</f>
        <v>275.93148050343302</v>
      </c>
      <c r="J4686" s="1">
        <f t="shared" si="439"/>
        <v>275.93148050343302</v>
      </c>
      <c r="K4686" s="47">
        <f t="shared" si="440"/>
        <v>5.1621327241395809</v>
      </c>
      <c r="L4686" s="48">
        <f>Solar!K4703/1000*Variables!$B$3</f>
        <v>0</v>
      </c>
      <c r="M4686">
        <f>IF(E4686=1, VLOOKUP(D4686, Sheet1!$A$2:$C$26, 2), Sheet1!$C$3)</f>
        <v>0.18637999999999999</v>
      </c>
      <c r="N4686" s="1">
        <f>'Electricity Rates'!$J$2</f>
        <v>0.24729999999999999</v>
      </c>
      <c r="O4686" s="145">
        <f>L4686-K4686</f>
        <v>-5.1621327241395809</v>
      </c>
      <c r="P4686">
        <f t="shared" si="441"/>
        <v>1.2765954226797183</v>
      </c>
      <c r="Q4686">
        <f>IF(O4686&gt;0, IF(Q4685+O4686*Variables!$B$5&lt;Variables!$B$4, Q4685+O4686*Variables!$B$5, Variables!$B$4), IF(Q4685&gt;-O4686, Q4685+O4686/Variables!$B$5, 0))</f>
        <v>37.977125883938307</v>
      </c>
      <c r="R4686">
        <f>IF(O4686&gt;0, 0, IF(Q4685&gt;-O4686, 0, -O4686 - Q4685*Variables!$B$5))</f>
        <v>0</v>
      </c>
      <c r="S4686">
        <f t="shared" si="442"/>
        <v>0</v>
      </c>
      <c r="T4686">
        <f t="shared" si="443"/>
        <v>0</v>
      </c>
    </row>
    <row r="4687" spans="1:20" x14ac:dyDescent="0.3">
      <c r="A4687" s="3">
        <f t="shared" si="438"/>
        <v>43296</v>
      </c>
      <c r="B4687">
        <v>7</v>
      </c>
      <c r="C4687">
        <v>15</v>
      </c>
      <c r="D4687">
        <v>6</v>
      </c>
      <c r="E4687">
        <v>0</v>
      </c>
      <c r="F4687" s="1">
        <f>VLOOKUP(A4687,Weather!$A$1:$E$366, 5)</f>
        <v>0.23809523809523875</v>
      </c>
      <c r="G4687" s="1">
        <f>VLOOKUP(D4687, Summer!$A$1:$E$25, 2)</f>
        <v>420.20776289112302</v>
      </c>
      <c r="H4687" s="1">
        <f>VLOOKUP(D4687, Summer!$A$1:$E$25, 3)</f>
        <v>354.54545454545399</v>
      </c>
      <c r="I4687" s="1">
        <f>VLOOKUP(D4687, Summer!$A$1:$E$25, 5)</f>
        <v>244.50179868660999</v>
      </c>
      <c r="J4687" s="1">
        <f t="shared" si="439"/>
        <v>244.50179868660999</v>
      </c>
      <c r="K4687" s="47">
        <f t="shared" si="440"/>
        <v>4.5741454864387405</v>
      </c>
      <c r="L4687" s="48">
        <f>Solar!K4704/1000*Variables!$B$3</f>
        <v>0.84960000000000002</v>
      </c>
      <c r="M4687">
        <f>IF(E4687=1, VLOOKUP(D4687, Sheet1!$A$2:$C$26, 2), Sheet1!$C$3)</f>
        <v>0.18637999999999999</v>
      </c>
      <c r="N4687" s="1">
        <f>'Electricity Rates'!$J$2</f>
        <v>0.24729999999999999</v>
      </c>
      <c r="O4687" s="145">
        <f>L4687-K4687</f>
        <v>-3.7245454864387404</v>
      </c>
      <c r="P4687">
        <f t="shared" si="441"/>
        <v>1.1311861787963005</v>
      </c>
      <c r="Q4687">
        <f>IF(O4687&gt;0, IF(Q4686+O4687*Variables!$B$5&lt;Variables!$B$4, Q4686+O4687*Variables!$B$5, Variables!$B$4), IF(Q4686&gt;-O4687, Q4686+O4687/Variables!$B$5, 0))</f>
        <v>34.014843451556665</v>
      </c>
      <c r="R4687">
        <f>IF(O4687&gt;0, 0, IF(Q4686&gt;-O4687, 0, -O4687 - Q4686*Variables!$B$5))</f>
        <v>0</v>
      </c>
      <c r="S4687">
        <f t="shared" si="442"/>
        <v>0</v>
      </c>
      <c r="T4687">
        <f t="shared" si="443"/>
        <v>0</v>
      </c>
    </row>
    <row r="4688" spans="1:20" x14ac:dyDescent="0.3">
      <c r="A4688" s="3">
        <f t="shared" si="438"/>
        <v>43296</v>
      </c>
      <c r="B4688">
        <v>7</v>
      </c>
      <c r="C4688">
        <v>15</v>
      </c>
      <c r="D4688">
        <v>7</v>
      </c>
      <c r="E4688">
        <v>0</v>
      </c>
      <c r="F4688" s="1">
        <f>VLOOKUP(A4688,Weather!$A$1:$E$366, 5)</f>
        <v>0.23809523809523875</v>
      </c>
      <c r="G4688" s="1">
        <f>VLOOKUP(D4688, Summer!$A$1:$E$25, 2)</f>
        <v>767.23345107957198</v>
      </c>
      <c r="H4688" s="1">
        <f>VLOOKUP(D4688, Summer!$A$1:$E$25, 3)</f>
        <v>587.45596403639502</v>
      </c>
      <c r="I4688" s="1">
        <f>VLOOKUP(D4688, Summer!$A$1:$E$25, 5)</f>
        <v>275.57273968370998</v>
      </c>
      <c r="J4688" s="1">
        <f t="shared" si="439"/>
        <v>275.57273968370998</v>
      </c>
      <c r="K4688" s="47">
        <f t="shared" si="440"/>
        <v>5.1554213923205428</v>
      </c>
      <c r="L4688" s="48">
        <f>Solar!K4705/1000*Variables!$B$3</f>
        <v>3.1912500000000001</v>
      </c>
      <c r="M4688">
        <f>IF(E4688=1, VLOOKUP(D4688, Sheet1!$A$2:$C$26, 2), Sheet1!$C$3)</f>
        <v>0.18637999999999999</v>
      </c>
      <c r="N4688" s="1">
        <f>'Electricity Rates'!$J$2</f>
        <v>0.24729999999999999</v>
      </c>
      <c r="O4688" s="145">
        <f>L4688-K4688</f>
        <v>-1.9641713923205426</v>
      </c>
      <c r="P4688">
        <f t="shared" si="441"/>
        <v>1.2749357103208703</v>
      </c>
      <c r="Q4688">
        <f>IF(O4688&gt;0, IF(Q4687+O4688*Variables!$B$5&lt;Variables!$B$4, Q4687+O4688*Variables!$B$5, Variables!$B$4), IF(Q4687&gt;-O4688, Q4687+O4688/Variables!$B$5, 0))</f>
        <v>31.925299417173107</v>
      </c>
      <c r="R4688">
        <f>IF(O4688&gt;0, 0, IF(Q4687&gt;-O4688, 0, -O4688 - Q4687*Variables!$B$5))</f>
        <v>0</v>
      </c>
      <c r="S4688">
        <f t="shared" si="442"/>
        <v>0</v>
      </c>
      <c r="T4688">
        <f t="shared" si="443"/>
        <v>0</v>
      </c>
    </row>
    <row r="4689" spans="1:20" x14ac:dyDescent="0.3">
      <c r="A4689" s="3">
        <f t="shared" si="438"/>
        <v>43296</v>
      </c>
      <c r="B4689">
        <v>7</v>
      </c>
      <c r="C4689">
        <v>15</v>
      </c>
      <c r="D4689">
        <v>8</v>
      </c>
      <c r="E4689">
        <v>0</v>
      </c>
      <c r="F4689" s="1">
        <f>VLOOKUP(A4689,Weather!$A$1:$E$366, 5)</f>
        <v>0.23809523809523875</v>
      </c>
      <c r="G4689" s="1">
        <f>VLOOKUP(D4689, Summer!$A$1:$E$25, 2)</f>
        <v>1109.6398637209199</v>
      </c>
      <c r="H4689" s="1">
        <f>VLOOKUP(D4689, Summer!$A$1:$E$25, 3)</f>
        <v>814.26008774773595</v>
      </c>
      <c r="I4689" s="1">
        <f>VLOOKUP(D4689, Summer!$A$1:$E$25, 5)</f>
        <v>328.96533168578299</v>
      </c>
      <c r="J4689" s="1">
        <f t="shared" si="439"/>
        <v>328.96533168578299</v>
      </c>
      <c r="K4689" s="47">
        <f t="shared" si="440"/>
        <v>6.1542912780532992</v>
      </c>
      <c r="L4689" s="48">
        <f>Solar!K4706/1000*Variables!$B$3</f>
        <v>10.572150000000001</v>
      </c>
      <c r="M4689">
        <f>IF(E4689=1, VLOOKUP(D4689, Sheet1!$A$2:$C$26, 2), Sheet1!$C$3)</f>
        <v>0.18637999999999999</v>
      </c>
      <c r="N4689" s="1">
        <f>'Electricity Rates'!$J$2</f>
        <v>0.24729999999999999</v>
      </c>
      <c r="O4689" s="145">
        <f>L4689-K4689</f>
        <v>4.4178587219467014</v>
      </c>
      <c r="P4689">
        <f t="shared" si="441"/>
        <v>1.5219562330625809</v>
      </c>
      <c r="Q4689">
        <f>IF(O4689&gt;0, IF(Q4688+O4689*Variables!$B$5&lt;Variables!$B$4, Q4688+O4689*Variables!$B$5, Variables!$B$4), IF(Q4688&gt;-O4689, Q4688+O4689/Variables!$B$5, 0))</f>
        <v>36.078086615803009</v>
      </c>
      <c r="R4689">
        <f>IF(O4689&gt;0, 0, IF(Q4688&gt;-O4689, 0, -O4689 - Q4688*Variables!$B$5))</f>
        <v>0</v>
      </c>
      <c r="S4689">
        <f t="shared" si="442"/>
        <v>0</v>
      </c>
      <c r="T4689">
        <f t="shared" si="443"/>
        <v>0</v>
      </c>
    </row>
    <row r="4690" spans="1:20" x14ac:dyDescent="0.3">
      <c r="A4690" s="3">
        <f t="shared" si="438"/>
        <v>43296</v>
      </c>
      <c r="B4690">
        <v>7</v>
      </c>
      <c r="C4690">
        <v>15</v>
      </c>
      <c r="D4690">
        <v>9</v>
      </c>
      <c r="E4690">
        <v>0</v>
      </c>
      <c r="F4690" s="1">
        <f>VLOOKUP(A4690,Weather!$A$1:$E$366, 5)</f>
        <v>0.23809523809523875</v>
      </c>
      <c r="G4690" s="1">
        <f>VLOOKUP(D4690, Summer!$A$1:$E$25, 2)</f>
        <v>1322.40871182827</v>
      </c>
      <c r="H4690" s="1">
        <f>VLOOKUP(D4690, Summer!$A$1:$E$25, 3)</f>
        <v>1017.49011217013</v>
      </c>
      <c r="I4690" s="1">
        <f>VLOOKUP(D4690, Summer!$A$1:$E$25, 5)</f>
        <v>386.82225388885001</v>
      </c>
      <c r="J4690" s="1">
        <f t="shared" si="439"/>
        <v>386.82225388885001</v>
      </c>
      <c r="K4690" s="47">
        <f t="shared" si="440"/>
        <v>7.236679959756235</v>
      </c>
      <c r="L4690" s="48">
        <f>Solar!K4707/1000*Variables!$B$3</f>
        <v>20.965</v>
      </c>
      <c r="M4690">
        <f>IF(E4690=1, VLOOKUP(D4690, Sheet1!$A$2:$C$26, 2), Sheet1!$C$3)</f>
        <v>0.18637999999999999</v>
      </c>
      <c r="N4690" s="1">
        <f>'Electricity Rates'!$J$2</f>
        <v>0.24729999999999999</v>
      </c>
      <c r="O4690" s="145">
        <f>L4690-K4690</f>
        <v>13.728320040243766</v>
      </c>
      <c r="P4690">
        <f t="shared" si="441"/>
        <v>1.7896309540477169</v>
      </c>
      <c r="Q4690">
        <f>IF(O4690&gt;0, IF(Q4689+O4690*Variables!$B$5&lt;Variables!$B$4, Q4689+O4690*Variables!$B$5, Variables!$B$4), IF(Q4689&gt;-O4690, Q4689+O4690/Variables!$B$5, 0))</f>
        <v>48.982707453632145</v>
      </c>
      <c r="R4690">
        <f>IF(O4690&gt;0, 0, IF(Q4689&gt;-O4690, 0, -O4690 - Q4689*Variables!$B$5))</f>
        <v>0</v>
      </c>
      <c r="S4690">
        <f t="shared" si="442"/>
        <v>0</v>
      </c>
      <c r="T4690">
        <f t="shared" si="443"/>
        <v>0</v>
      </c>
    </row>
    <row r="4691" spans="1:20" x14ac:dyDescent="0.3">
      <c r="A4691" s="3">
        <f t="shared" si="438"/>
        <v>43296</v>
      </c>
      <c r="B4691">
        <v>7</v>
      </c>
      <c r="C4691">
        <v>15</v>
      </c>
      <c r="D4691">
        <v>10</v>
      </c>
      <c r="E4691">
        <v>0</v>
      </c>
      <c r="F4691" s="1">
        <f>VLOOKUP(A4691,Weather!$A$1:$E$366, 5)</f>
        <v>0.23809523809523875</v>
      </c>
      <c r="G4691" s="1">
        <f>VLOOKUP(D4691, Summer!$A$1:$E$25, 2)</f>
        <v>1424.0693518383</v>
      </c>
      <c r="H4691" s="1">
        <f>VLOOKUP(D4691, Summer!$A$1:$E$25, 3)</f>
        <v>1069.7659339946799</v>
      </c>
      <c r="I4691" s="1">
        <f>VLOOKUP(D4691, Summer!$A$1:$E$25, 5)</f>
        <v>417.88322986318002</v>
      </c>
      <c r="J4691" s="1">
        <f t="shared" si="439"/>
        <v>417.88322986318002</v>
      </c>
      <c r="K4691" s="47">
        <f t="shared" si="440"/>
        <v>7.8177694397541773</v>
      </c>
      <c r="L4691" s="48">
        <f>Solar!K4708/1000*Variables!$B$3</f>
        <v>31.533699999999996</v>
      </c>
      <c r="M4691">
        <f>IF(E4691=1, VLOOKUP(D4691, Sheet1!$A$2:$C$26, 2), Sheet1!$C$3)</f>
        <v>0.18637999999999999</v>
      </c>
      <c r="N4691" s="1">
        <f>'Electricity Rates'!$J$2</f>
        <v>0.24729999999999999</v>
      </c>
      <c r="O4691" s="145">
        <f>L4691-K4691</f>
        <v>23.71593056024582</v>
      </c>
      <c r="P4691">
        <f t="shared" si="441"/>
        <v>1.9333343824512079</v>
      </c>
      <c r="Q4691">
        <f>IF(O4691&gt;0, IF(Q4690+O4691*Variables!$B$5&lt;Variables!$B$4, Q4690+O4691*Variables!$B$5, Variables!$B$4), IF(Q4690&gt;-O4691, Q4690+O4691/Variables!$B$5, 0))</f>
        <v>71.275682180263217</v>
      </c>
      <c r="R4691">
        <f>IF(O4691&gt;0, 0, IF(Q4690&gt;-O4691, 0, -O4691 - Q4690*Variables!$B$5))</f>
        <v>0</v>
      </c>
      <c r="S4691">
        <f t="shared" si="442"/>
        <v>0</v>
      </c>
      <c r="T4691">
        <f t="shared" si="443"/>
        <v>0</v>
      </c>
    </row>
    <row r="4692" spans="1:20" x14ac:dyDescent="0.3">
      <c r="A4692" s="3">
        <f t="shared" si="438"/>
        <v>43296</v>
      </c>
      <c r="B4692">
        <v>7</v>
      </c>
      <c r="C4692">
        <v>15</v>
      </c>
      <c r="D4692">
        <v>11</v>
      </c>
      <c r="E4692">
        <v>0</v>
      </c>
      <c r="F4692" s="1">
        <f>VLOOKUP(A4692,Weather!$A$1:$E$366, 5)</f>
        <v>0.23809523809523875</v>
      </c>
      <c r="G4692" s="1">
        <f>VLOOKUP(D4692, Summer!$A$1:$E$25, 2)</f>
        <v>1497.9516334678001</v>
      </c>
      <c r="H4692" s="1">
        <f>VLOOKUP(D4692, Summer!$A$1:$E$25, 3)</f>
        <v>1079.6213447448599</v>
      </c>
      <c r="I4692" s="1">
        <f>VLOOKUP(D4692, Summer!$A$1:$E$25, 5)</f>
        <v>435.54125021175599</v>
      </c>
      <c r="J4692" s="1">
        <f t="shared" si="439"/>
        <v>435.54125021175599</v>
      </c>
      <c r="K4692" s="47">
        <f t="shared" si="440"/>
        <v>8.1481161059576817</v>
      </c>
      <c r="L4692" s="48">
        <f>Solar!K4709/1000*Variables!$B$3</f>
        <v>37.021450000000002</v>
      </c>
      <c r="M4692">
        <f>IF(E4692=1, VLOOKUP(D4692, Sheet1!$A$2:$C$26, 2), Sheet1!$C$3)</f>
        <v>0.18637999999999999</v>
      </c>
      <c r="N4692" s="1">
        <f>'Electricity Rates'!$J$2</f>
        <v>0.24729999999999999</v>
      </c>
      <c r="O4692" s="145">
        <f>L4692-K4692</f>
        <v>28.873333894042318</v>
      </c>
      <c r="P4692">
        <f t="shared" si="441"/>
        <v>2.0150291130033344</v>
      </c>
      <c r="Q4692">
        <f>IF(O4692&gt;0, IF(Q4691+O4692*Variables!$B$5&lt;Variables!$B$4, Q4691+O4692*Variables!$B$5, Variables!$B$4), IF(Q4691&gt;-O4692, Q4691+O4692/Variables!$B$5, 0))</f>
        <v>98.416616040663001</v>
      </c>
      <c r="R4692">
        <f>IF(O4692&gt;0, 0, IF(Q4691&gt;-O4692, 0, -O4692 - Q4691*Variables!$B$5))</f>
        <v>0</v>
      </c>
      <c r="S4692">
        <f t="shared" si="442"/>
        <v>0</v>
      </c>
      <c r="T4692">
        <f t="shared" si="443"/>
        <v>0</v>
      </c>
    </row>
    <row r="4693" spans="1:20" x14ac:dyDescent="0.3">
      <c r="A4693" s="3">
        <f t="shared" si="438"/>
        <v>43296</v>
      </c>
      <c r="B4693">
        <v>7</v>
      </c>
      <c r="C4693">
        <v>15</v>
      </c>
      <c r="D4693">
        <v>12</v>
      </c>
      <c r="E4693">
        <v>0</v>
      </c>
      <c r="F4693" s="1">
        <f>VLOOKUP(A4693,Weather!$A$1:$E$366, 5)</f>
        <v>0.23809523809523875</v>
      </c>
      <c r="G4693" s="1">
        <f>VLOOKUP(D4693, Summer!$A$1:$E$25, 2)</f>
        <v>1553.30978408544</v>
      </c>
      <c r="H4693" s="1">
        <f>VLOOKUP(D4693, Summer!$A$1:$E$25, 3)</f>
        <v>1117.7462231731799</v>
      </c>
      <c r="I4693" s="1">
        <f>VLOOKUP(D4693, Summer!$A$1:$E$25, 5)</f>
        <v>435.36187980189499</v>
      </c>
      <c r="J4693" s="1">
        <f t="shared" si="439"/>
        <v>435.36187980189499</v>
      </c>
      <c r="K4693" s="47">
        <f t="shared" si="440"/>
        <v>8.1447604400481737</v>
      </c>
      <c r="L4693" s="48">
        <f>Solar!K4710/1000*Variables!$B$3</f>
        <v>40.49935</v>
      </c>
      <c r="M4693">
        <f>IF(E4693=1, VLOOKUP(D4693, Sheet1!$A$2:$C$26, 2), Sheet1!$C$3)</f>
        <v>0.18637999999999999</v>
      </c>
      <c r="N4693" s="1">
        <f>'Electricity Rates'!$J$2</f>
        <v>0.24729999999999999</v>
      </c>
      <c r="O4693" s="145">
        <f>L4693-K4693</f>
        <v>32.354589559951826</v>
      </c>
      <c r="P4693">
        <f t="shared" si="441"/>
        <v>2.0141992568239133</v>
      </c>
      <c r="Q4693">
        <f>IF(O4693&gt;0, IF(Q4692+O4693*Variables!$B$5&lt;Variables!$B$4, Q4692+O4693*Variables!$B$5, Variables!$B$4), IF(Q4692&gt;-O4693, Q4692+O4693/Variables!$B$5, 0))</f>
        <v>100</v>
      </c>
      <c r="R4693">
        <f>IF(O4693&gt;0, 0, IF(Q4692&gt;-O4693, 0, -O4693 - Q4692*Variables!$B$5))</f>
        <v>0</v>
      </c>
      <c r="S4693">
        <f t="shared" si="442"/>
        <v>0</v>
      </c>
      <c r="T4693">
        <f t="shared" si="443"/>
        <v>0</v>
      </c>
    </row>
    <row r="4694" spans="1:20" x14ac:dyDescent="0.3">
      <c r="A4694" s="3">
        <f t="shared" si="438"/>
        <v>43296</v>
      </c>
      <c r="B4694">
        <v>7</v>
      </c>
      <c r="C4694">
        <v>15</v>
      </c>
      <c r="D4694">
        <v>13</v>
      </c>
      <c r="E4694">
        <v>0</v>
      </c>
      <c r="F4694" s="1">
        <f>VLOOKUP(A4694,Weather!$A$1:$E$366, 5)</f>
        <v>0.23809523809523875</v>
      </c>
      <c r="G4694" s="1">
        <f>VLOOKUP(D4694, Summer!$A$1:$E$25, 2)</f>
        <v>1622.5675647430101</v>
      </c>
      <c r="H4694" s="1">
        <f>VLOOKUP(D4694, Summer!$A$1:$E$25, 3)</f>
        <v>1132.28619594112</v>
      </c>
      <c r="I4694" s="1">
        <f>VLOOKUP(D4694, Summer!$A$1:$E$25, 5)</f>
        <v>435.17254436926402</v>
      </c>
      <c r="J4694" s="1">
        <f t="shared" si="439"/>
        <v>435.17254436926402</v>
      </c>
      <c r="K4694" s="47">
        <f t="shared" si="440"/>
        <v>8.1412183482548048</v>
      </c>
      <c r="L4694" s="48">
        <f>Solar!K4711/1000*Variables!$B$3</f>
        <v>40.869999999999997</v>
      </c>
      <c r="M4694">
        <f>IF(E4694=1, VLOOKUP(D4694, Sheet1!$A$2:$C$26, 2), Sheet1!$C$3)</f>
        <v>0.18637999999999999</v>
      </c>
      <c r="N4694" s="1">
        <f>'Electricity Rates'!$J$2</f>
        <v>0.24729999999999999</v>
      </c>
      <c r="O4694" s="145">
        <f>L4694-K4694</f>
        <v>32.728781651745194</v>
      </c>
      <c r="P4694">
        <f t="shared" si="441"/>
        <v>2.0133232975234132</v>
      </c>
      <c r="Q4694">
        <f>IF(O4694&gt;0, IF(Q4693+O4694*Variables!$B$5&lt;Variables!$B$4, Q4693+O4694*Variables!$B$5, Variables!$B$4), IF(Q4693&gt;-O4694, Q4693+O4694/Variables!$B$5, 0))</f>
        <v>100</v>
      </c>
      <c r="R4694">
        <f>IF(O4694&gt;0, 0, IF(Q4693&gt;-O4694, 0, -O4694 - Q4693*Variables!$B$5))</f>
        <v>0</v>
      </c>
      <c r="S4694">
        <f t="shared" si="442"/>
        <v>0</v>
      </c>
      <c r="T4694">
        <f t="shared" si="443"/>
        <v>0</v>
      </c>
    </row>
    <row r="4695" spans="1:20" x14ac:dyDescent="0.3">
      <c r="A4695" s="3">
        <f t="shared" si="438"/>
        <v>43296</v>
      </c>
      <c r="B4695">
        <v>7</v>
      </c>
      <c r="C4695">
        <v>15</v>
      </c>
      <c r="D4695">
        <v>14</v>
      </c>
      <c r="E4695">
        <v>0</v>
      </c>
      <c r="F4695" s="1">
        <f>VLOOKUP(A4695,Weather!$A$1:$E$366, 5)</f>
        <v>0.23809523809523875</v>
      </c>
      <c r="G4695" s="1">
        <f>VLOOKUP(D4695, Summer!$A$1:$E$25, 2)</f>
        <v>1636.26340321468</v>
      </c>
      <c r="H4695" s="1">
        <f>VLOOKUP(D4695, Summer!$A$1:$E$25, 3)</f>
        <v>1156.2601309732199</v>
      </c>
      <c r="I4695" s="1">
        <f>VLOOKUP(D4695, Summer!$A$1:$E$25, 5)</f>
        <v>417.13087064403902</v>
      </c>
      <c r="J4695" s="1">
        <f t="shared" si="439"/>
        <v>417.13087064403902</v>
      </c>
      <c r="K4695" s="47">
        <f t="shared" si="440"/>
        <v>7.8036942855225897</v>
      </c>
      <c r="L4695" s="48">
        <f>Solar!K4712/1000*Variables!$B$3</f>
        <v>36.610950000000003</v>
      </c>
      <c r="M4695">
        <f>IF(E4695=1, VLOOKUP(D4695, Sheet1!$A$2:$C$26, 2), Sheet1!$C$3)</f>
        <v>0.18637999999999999</v>
      </c>
      <c r="N4695" s="1">
        <f>'Electricity Rates'!$J$2</f>
        <v>0.24729999999999999</v>
      </c>
      <c r="O4695" s="145">
        <f>L4695-K4695</f>
        <v>28.807255714477414</v>
      </c>
      <c r="P4695">
        <f t="shared" si="441"/>
        <v>1.9298535968097363</v>
      </c>
      <c r="Q4695">
        <f>IF(O4695&gt;0, IF(Q4694+O4695*Variables!$B$5&lt;Variables!$B$4, Q4694+O4695*Variables!$B$5, Variables!$B$4), IF(Q4694&gt;-O4695, Q4694+O4695/Variables!$B$5, 0))</f>
        <v>100</v>
      </c>
      <c r="R4695">
        <f>IF(O4695&gt;0, 0, IF(Q4694&gt;-O4695, 0, -O4695 - Q4694*Variables!$B$5))</f>
        <v>0</v>
      </c>
      <c r="S4695">
        <f t="shared" si="442"/>
        <v>0</v>
      </c>
      <c r="T4695">
        <f t="shared" si="443"/>
        <v>0</v>
      </c>
    </row>
    <row r="4696" spans="1:20" x14ac:dyDescent="0.3">
      <c r="A4696" s="3">
        <f t="shared" si="438"/>
        <v>43296</v>
      </c>
      <c r="B4696">
        <v>7</v>
      </c>
      <c r="C4696">
        <v>15</v>
      </c>
      <c r="D4696">
        <v>15</v>
      </c>
      <c r="E4696">
        <v>0</v>
      </c>
      <c r="F4696" s="1">
        <f>VLOOKUP(A4696,Weather!$A$1:$E$366, 5)</f>
        <v>0.23809523809523875</v>
      </c>
      <c r="G4696" s="1">
        <f>VLOOKUP(D4696, Summer!$A$1:$E$25, 2)</f>
        <v>1589.7727985285201</v>
      </c>
      <c r="H4696" s="1">
        <f>VLOOKUP(D4696, Summer!$A$1:$E$25, 3)</f>
        <v>1137.7596230737599</v>
      </c>
      <c r="I4696" s="1">
        <f>VLOOKUP(D4696, Summer!$A$1:$E$25, 5)</f>
        <v>403.543562097039</v>
      </c>
      <c r="J4696" s="1">
        <f t="shared" si="439"/>
        <v>403.543562097039</v>
      </c>
      <c r="K4696" s="47">
        <f t="shared" si="440"/>
        <v>7.5495025928767143</v>
      </c>
      <c r="L4696" s="48">
        <f>Solar!K4713/1000*Variables!$B$3</f>
        <v>33.076100000000004</v>
      </c>
      <c r="M4696">
        <f>IF(E4696=1, VLOOKUP(D4696, Sheet1!$A$2:$C$26, 2), Sheet1!$C$3)</f>
        <v>0.18637999999999999</v>
      </c>
      <c r="N4696" s="1">
        <f>'Electricity Rates'!$J$2</f>
        <v>0.24729999999999999</v>
      </c>
      <c r="O4696" s="145">
        <f>L4696-K4696</f>
        <v>25.52659740712329</v>
      </c>
      <c r="P4696">
        <f t="shared" si="441"/>
        <v>1.8669919912184114</v>
      </c>
      <c r="Q4696">
        <f>IF(O4696&gt;0, IF(Q4695+O4696*Variables!$B$5&lt;Variables!$B$4, Q4695+O4696*Variables!$B$5, Variables!$B$4), IF(Q4695&gt;-O4696, Q4695+O4696/Variables!$B$5, 0))</f>
        <v>100</v>
      </c>
      <c r="R4696">
        <f>IF(O4696&gt;0, 0, IF(Q4695&gt;-O4696, 0, -O4696 - Q4695*Variables!$B$5))</f>
        <v>0</v>
      </c>
      <c r="S4696">
        <f t="shared" si="442"/>
        <v>0</v>
      </c>
      <c r="T4696">
        <f t="shared" si="443"/>
        <v>0</v>
      </c>
    </row>
    <row r="4697" spans="1:20" x14ac:dyDescent="0.3">
      <c r="A4697" s="3">
        <f t="shared" si="438"/>
        <v>43296</v>
      </c>
      <c r="B4697">
        <v>7</v>
      </c>
      <c r="C4697">
        <v>15</v>
      </c>
      <c r="D4697">
        <v>16</v>
      </c>
      <c r="E4697">
        <v>0</v>
      </c>
      <c r="F4697" s="1">
        <f>VLOOKUP(A4697,Weather!$A$1:$E$366, 5)</f>
        <v>0.23809523809523875</v>
      </c>
      <c r="G4697" s="1">
        <f>VLOOKUP(D4697, Summer!$A$1:$E$25, 2)</f>
        <v>1459.9523441255701</v>
      </c>
      <c r="H4697" s="1">
        <f>VLOOKUP(D4697, Summer!$A$1:$E$25, 3)</f>
        <v>1006.09479349024</v>
      </c>
      <c r="I4697" s="1">
        <f>VLOOKUP(D4697, Summer!$A$1:$E$25, 5)</f>
        <v>381.04254068220598</v>
      </c>
      <c r="J4697" s="1">
        <f t="shared" si="439"/>
        <v>381.04254068220598</v>
      </c>
      <c r="K4697" s="47">
        <f t="shared" si="440"/>
        <v>7.1285529471162699</v>
      </c>
      <c r="L4697" s="48">
        <f>Solar!K4714/1000*Variables!$B$3</f>
        <v>25.981400000000004</v>
      </c>
      <c r="M4697">
        <f>IF(E4697=1, VLOOKUP(D4697, Sheet1!$A$2:$C$26, 2), Sheet1!$C$3)</f>
        <v>0.18637999999999999</v>
      </c>
      <c r="N4697" s="1">
        <f>'Electricity Rates'!$J$2</f>
        <v>0.24729999999999999</v>
      </c>
      <c r="O4697" s="145">
        <f>L4697-K4697</f>
        <v>18.852847052883735</v>
      </c>
      <c r="P4697">
        <f t="shared" si="441"/>
        <v>1.7628911438218535</v>
      </c>
      <c r="Q4697">
        <f>IF(O4697&gt;0, IF(Q4696+O4697*Variables!$B$5&lt;Variables!$B$4, Q4696+O4697*Variables!$B$5, Variables!$B$4), IF(Q4696&gt;-O4697, Q4696+O4697/Variables!$B$5, 0))</f>
        <v>100</v>
      </c>
      <c r="R4697">
        <f>IF(O4697&gt;0, 0, IF(Q4696&gt;-O4697, 0, -O4697 - Q4696*Variables!$B$5))</f>
        <v>0</v>
      </c>
      <c r="S4697">
        <f t="shared" si="442"/>
        <v>0</v>
      </c>
      <c r="T4697">
        <f t="shared" si="443"/>
        <v>0</v>
      </c>
    </row>
    <row r="4698" spans="1:20" x14ac:dyDescent="0.3">
      <c r="A4698" s="3">
        <f t="shared" si="438"/>
        <v>43296</v>
      </c>
      <c r="B4698">
        <v>7</v>
      </c>
      <c r="C4698">
        <v>15</v>
      </c>
      <c r="D4698">
        <v>17</v>
      </c>
      <c r="E4698">
        <v>0</v>
      </c>
      <c r="F4698" s="1">
        <f>VLOOKUP(A4698,Weather!$A$1:$E$366, 5)</f>
        <v>0.23809523809523875</v>
      </c>
      <c r="G4698" s="1">
        <f>VLOOKUP(D4698, Summer!$A$1:$E$25, 2)</f>
        <v>1144.9480592772099</v>
      </c>
      <c r="H4698" s="1">
        <f>VLOOKUP(D4698, Summer!$A$1:$E$25, 3)</f>
        <v>808.38142168622596</v>
      </c>
      <c r="I4698" s="1">
        <f>VLOOKUP(D4698, Summer!$A$1:$E$25, 5)</f>
        <v>371.93450987035499</v>
      </c>
      <c r="J4698" s="1">
        <f t="shared" si="439"/>
        <v>371.93450987035499</v>
      </c>
      <c r="K4698" s="47">
        <f t="shared" si="440"/>
        <v>6.9581596892663642</v>
      </c>
      <c r="L4698" s="48">
        <f>Solar!K4715/1000*Variables!$B$3</f>
        <v>15.101499999999998</v>
      </c>
      <c r="M4698">
        <f>IF(E4698=1, VLOOKUP(D4698, Sheet1!$A$2:$C$26, 2), Sheet1!$C$3)</f>
        <v>0.18637999999999999</v>
      </c>
      <c r="N4698" s="1">
        <f>'Electricity Rates'!$J$2</f>
        <v>0.24729999999999999</v>
      </c>
      <c r="O4698" s="145">
        <f>L4698-K4698</f>
        <v>8.1433403107336346</v>
      </c>
      <c r="P4698">
        <f t="shared" si="441"/>
        <v>1.7207528911555718</v>
      </c>
      <c r="Q4698">
        <f>IF(O4698&gt;0, IF(Q4697+O4698*Variables!$B$5&lt;Variables!$B$4, Q4697+O4698*Variables!$B$5, Variables!$B$4), IF(Q4697&gt;-O4698, Q4697+O4698/Variables!$B$5, 0))</f>
        <v>100</v>
      </c>
      <c r="R4698">
        <f>IF(O4698&gt;0, 0, IF(Q4697&gt;-O4698, 0, -O4698 - Q4697*Variables!$B$5))</f>
        <v>0</v>
      </c>
      <c r="S4698">
        <f t="shared" si="442"/>
        <v>0</v>
      </c>
      <c r="T4698">
        <f t="shared" si="443"/>
        <v>0</v>
      </c>
    </row>
    <row r="4699" spans="1:20" x14ac:dyDescent="0.3">
      <c r="A4699" s="3">
        <f t="shared" si="438"/>
        <v>43296</v>
      </c>
      <c r="B4699">
        <v>7</v>
      </c>
      <c r="C4699">
        <v>15</v>
      </c>
      <c r="D4699">
        <v>18</v>
      </c>
      <c r="E4699">
        <v>0</v>
      </c>
      <c r="F4699" s="1">
        <f>VLOOKUP(A4699,Weather!$A$1:$E$366, 5)</f>
        <v>0.23809523809523875</v>
      </c>
      <c r="G4699" s="1">
        <f>VLOOKUP(D4699, Summer!$A$1:$E$25, 2)</f>
        <v>769.75210584620504</v>
      </c>
      <c r="H4699" s="1">
        <f>VLOOKUP(D4699, Summer!$A$1:$E$25, 3)</f>
        <v>572.92139445417001</v>
      </c>
      <c r="I4699" s="1">
        <f>VLOOKUP(D4699, Summer!$A$1:$E$25, 5)</f>
        <v>349.41355840998102</v>
      </c>
      <c r="J4699" s="1">
        <f t="shared" si="439"/>
        <v>349.41355840998102</v>
      </c>
      <c r="K4699" s="47">
        <f t="shared" si="440"/>
        <v>6.536837191738182</v>
      </c>
      <c r="L4699" s="48">
        <f>Solar!K4716/1000*Variables!$B$3</f>
        <v>5.9648500000000002</v>
      </c>
      <c r="M4699">
        <f>IF(E4699=1, VLOOKUP(D4699, Sheet1!$A$2:$C$26, 2), Sheet1!$C$3)</f>
        <v>0.18637999999999999</v>
      </c>
      <c r="N4699" s="1">
        <f>'Electricity Rates'!$J$2</f>
        <v>0.24729999999999999</v>
      </c>
      <c r="O4699" s="145">
        <f>L4699-K4699</f>
        <v>-0.5719871917381818</v>
      </c>
      <c r="P4699">
        <f t="shared" si="441"/>
        <v>1.6165598375168524</v>
      </c>
      <c r="Q4699">
        <f>IF(O4699&gt;0, IF(Q4698+O4699*Variables!$B$5&lt;Variables!$B$4, Q4698+O4699*Variables!$B$5, Variables!$B$4), IF(Q4698&gt;-O4699, Q4698+O4699/Variables!$B$5, 0))</f>
        <v>99.391502987512567</v>
      </c>
      <c r="R4699">
        <f>IF(O4699&gt;0, 0, IF(Q4698&gt;-O4699, 0, -O4699 - Q4698*Variables!$B$5))</f>
        <v>0</v>
      </c>
      <c r="S4699">
        <f t="shared" si="442"/>
        <v>0</v>
      </c>
      <c r="T4699">
        <f t="shared" si="443"/>
        <v>0</v>
      </c>
    </row>
    <row r="4700" spans="1:20" x14ac:dyDescent="0.3">
      <c r="A4700" s="3">
        <f t="shared" si="438"/>
        <v>43296</v>
      </c>
      <c r="B4700">
        <v>7</v>
      </c>
      <c r="C4700">
        <v>15</v>
      </c>
      <c r="D4700">
        <v>19</v>
      </c>
      <c r="E4700">
        <v>0</v>
      </c>
      <c r="F4700" s="1">
        <f>VLOOKUP(A4700,Weather!$A$1:$E$366, 5)</f>
        <v>0.23809523809523875</v>
      </c>
      <c r="G4700" s="1">
        <f>VLOOKUP(D4700, Summer!$A$1:$E$25, 2)</f>
        <v>565.86125451999203</v>
      </c>
      <c r="H4700" s="1">
        <f>VLOOKUP(D4700, Summer!$A$1:$E$25, 3)</f>
        <v>365.77406038600299</v>
      </c>
      <c r="I4700" s="1">
        <f>VLOOKUP(D4700, Summer!$A$1:$E$25, 5)</f>
        <v>331.38683221891199</v>
      </c>
      <c r="J4700" s="1">
        <f t="shared" si="439"/>
        <v>331.38683221891199</v>
      </c>
      <c r="K4700" s="47">
        <f t="shared" si="440"/>
        <v>6.1995927678317768</v>
      </c>
      <c r="L4700" s="48">
        <f>Solar!K4717/1000*Variables!$B$3</f>
        <v>1.53095</v>
      </c>
      <c r="M4700">
        <f>IF(E4700=1, VLOOKUP(D4700, Sheet1!$A$2:$C$26, 2), Sheet1!$C$3)</f>
        <v>0.18637999999999999</v>
      </c>
      <c r="N4700" s="1">
        <f>'Electricity Rates'!$J$2</f>
        <v>0.24729999999999999</v>
      </c>
      <c r="O4700" s="145">
        <f>L4700-K4700</f>
        <v>-4.668642767831777</v>
      </c>
      <c r="P4700">
        <f t="shared" si="441"/>
        <v>1.5331592914847985</v>
      </c>
      <c r="Q4700">
        <f>IF(O4700&gt;0, IF(Q4699+O4700*Variables!$B$5&lt;Variables!$B$4, Q4699+O4700*Variables!$B$5, Variables!$B$4), IF(Q4699&gt;-O4700, Q4699+O4700/Variables!$B$5, 0))</f>
        <v>94.42486174513833</v>
      </c>
      <c r="R4700">
        <f>IF(O4700&gt;0, 0, IF(Q4699&gt;-O4700, 0, -O4700 - Q4699*Variables!$B$5))</f>
        <v>0</v>
      </c>
      <c r="S4700">
        <f t="shared" si="442"/>
        <v>0</v>
      </c>
      <c r="T4700">
        <f t="shared" si="443"/>
        <v>0</v>
      </c>
    </row>
    <row r="4701" spans="1:20" x14ac:dyDescent="0.3">
      <c r="A4701" s="3">
        <f t="shared" si="438"/>
        <v>43296</v>
      </c>
      <c r="B4701">
        <v>7</v>
      </c>
      <c r="C4701">
        <v>15</v>
      </c>
      <c r="D4701">
        <v>20</v>
      </c>
      <c r="E4701">
        <v>0</v>
      </c>
      <c r="F4701" s="1">
        <f>VLOOKUP(A4701,Weather!$A$1:$E$366, 5)</f>
        <v>0.23809523809523875</v>
      </c>
      <c r="G4701" s="1">
        <f>VLOOKUP(D4701, Summer!$A$1:$E$25, 2)</f>
        <v>459.178981251175</v>
      </c>
      <c r="H4701" s="1">
        <f>VLOOKUP(D4701, Summer!$A$1:$E$25, 3)</f>
        <v>328.41643432967999</v>
      </c>
      <c r="I4701" s="1">
        <f>VLOOKUP(D4701, Summer!$A$1:$E$25, 5)</f>
        <v>326.73316658528501</v>
      </c>
      <c r="J4701" s="1">
        <f t="shared" si="439"/>
        <v>326.73316658528501</v>
      </c>
      <c r="K4701" s="47">
        <f t="shared" si="440"/>
        <v>6.1125318800681905</v>
      </c>
      <c r="L4701" s="48">
        <f>Solar!K4718/1000*Variables!$B$3</f>
        <v>0</v>
      </c>
      <c r="M4701">
        <f>IF(E4701=1, VLOOKUP(D4701, Sheet1!$A$2:$C$26, 2), Sheet1!$C$3)</f>
        <v>0.18637999999999999</v>
      </c>
      <c r="N4701" s="1">
        <f>'Electricity Rates'!$J$2</f>
        <v>0.24729999999999999</v>
      </c>
      <c r="O4701" s="145">
        <f>L4701-K4701</f>
        <v>-6.1125318800681905</v>
      </c>
      <c r="P4701">
        <f t="shared" si="441"/>
        <v>1.5116291339408634</v>
      </c>
      <c r="Q4701">
        <f>IF(O4701&gt;0, IF(Q4700+O4701*Variables!$B$5&lt;Variables!$B$4, Q4700+O4701*Variables!$B$5, Variables!$B$4), IF(Q4700&gt;-O4701, Q4700+O4701/Variables!$B$5, 0))</f>
        <v>87.922168255704079</v>
      </c>
      <c r="R4701">
        <f>IF(O4701&gt;0, 0, IF(Q4700&gt;-O4701, 0, -O4701 - Q4700*Variables!$B$5))</f>
        <v>0</v>
      </c>
      <c r="S4701">
        <f t="shared" si="442"/>
        <v>0</v>
      </c>
      <c r="T4701">
        <f t="shared" si="443"/>
        <v>0</v>
      </c>
    </row>
    <row r="4702" spans="1:20" x14ac:dyDescent="0.3">
      <c r="A4702" s="3">
        <f t="shared" si="438"/>
        <v>43296</v>
      </c>
      <c r="B4702">
        <v>7</v>
      </c>
      <c r="C4702">
        <v>15</v>
      </c>
      <c r="D4702">
        <v>21</v>
      </c>
      <c r="E4702">
        <v>0</v>
      </c>
      <c r="F4702" s="1">
        <f>VLOOKUP(A4702,Weather!$A$1:$E$366, 5)</f>
        <v>0.23809523809523875</v>
      </c>
      <c r="G4702" s="1">
        <f>VLOOKUP(D4702, Summer!$A$1:$E$25, 2)</f>
        <v>403.43414919632897</v>
      </c>
      <c r="H4702" s="1">
        <f>VLOOKUP(D4702, Summer!$A$1:$E$25, 3)</f>
        <v>305.25297715532997</v>
      </c>
      <c r="I4702" s="1">
        <f>VLOOKUP(D4702, Summer!$A$1:$E$25, 5)</f>
        <v>313.15582306105603</v>
      </c>
      <c r="J4702" s="1">
        <f t="shared" si="439"/>
        <v>313.15582306105603</v>
      </c>
      <c r="K4702" s="47">
        <f t="shared" si="440"/>
        <v>5.8585266133061946</v>
      </c>
      <c r="L4702" s="48">
        <f>Solar!K4719/1000*Variables!$B$3</f>
        <v>0</v>
      </c>
      <c r="M4702">
        <f>IF(E4702=1, VLOOKUP(D4702, Sheet1!$A$2:$C$26, 2), Sheet1!$C$3)</f>
        <v>0.18637999999999999</v>
      </c>
      <c r="N4702" s="1">
        <f>'Electricity Rates'!$J$2</f>
        <v>0.24729999999999999</v>
      </c>
      <c r="O4702" s="145">
        <f>L4702-K4702</f>
        <v>-5.8585266133061946</v>
      </c>
      <c r="P4702">
        <f t="shared" si="441"/>
        <v>1.4488136314706219</v>
      </c>
      <c r="Q4702">
        <f>IF(O4702&gt;0, IF(Q4701+O4702*Variables!$B$5&lt;Variables!$B$4, Q4701+O4702*Variables!$B$5, Variables!$B$4), IF(Q4701&gt;-O4702, Q4701+O4702/Variables!$B$5, 0))</f>
        <v>81.68969313516557</v>
      </c>
      <c r="R4702">
        <f>IF(O4702&gt;0, 0, IF(Q4701&gt;-O4702, 0, -O4702 - Q4701*Variables!$B$5))</f>
        <v>0</v>
      </c>
      <c r="S4702">
        <f t="shared" si="442"/>
        <v>0</v>
      </c>
      <c r="T4702">
        <f t="shared" si="443"/>
        <v>0</v>
      </c>
    </row>
    <row r="4703" spans="1:20" x14ac:dyDescent="0.3">
      <c r="A4703" s="3">
        <f t="shared" si="438"/>
        <v>43296</v>
      </c>
      <c r="B4703">
        <v>7</v>
      </c>
      <c r="C4703">
        <v>15</v>
      </c>
      <c r="D4703">
        <v>22</v>
      </c>
      <c r="E4703">
        <v>0</v>
      </c>
      <c r="F4703" s="1">
        <f>VLOOKUP(A4703,Weather!$A$1:$E$366, 5)</f>
        <v>0.23809523809523875</v>
      </c>
      <c r="G4703" s="1">
        <f>VLOOKUP(D4703, Summer!$A$1:$E$25, 2)</f>
        <v>366.19777187885302</v>
      </c>
      <c r="H4703" s="1">
        <f>VLOOKUP(D4703, Summer!$A$1:$E$25, 3)</f>
        <v>263.18917633836901</v>
      </c>
      <c r="I4703" s="1">
        <f>VLOOKUP(D4703, Summer!$A$1:$E$25, 5)</f>
        <v>295.10418431306101</v>
      </c>
      <c r="J4703" s="1">
        <f t="shared" si="439"/>
        <v>295.10418431306101</v>
      </c>
      <c r="K4703" s="47">
        <f t="shared" si="440"/>
        <v>5.5208161246901204</v>
      </c>
      <c r="L4703" s="48">
        <f>Solar!K4720/1000*Variables!$B$3</f>
        <v>0</v>
      </c>
      <c r="M4703">
        <f>IF(E4703=1, VLOOKUP(D4703, Sheet1!$A$2:$C$26, 2), Sheet1!$C$3)</f>
        <v>0.18637999999999999</v>
      </c>
      <c r="N4703" s="1">
        <f>'Electricity Rates'!$J$2</f>
        <v>0.24729999999999999</v>
      </c>
      <c r="O4703" s="145">
        <f>L4703-K4703</f>
        <v>-5.5208161246901204</v>
      </c>
      <c r="P4703">
        <f t="shared" si="441"/>
        <v>1.3652978276358667</v>
      </c>
      <c r="Q4703">
        <f>IF(O4703&gt;0, IF(Q4702+O4703*Variables!$B$5&lt;Variables!$B$4, Q4702+O4703*Variables!$B$5, Variables!$B$4), IF(Q4702&gt;-O4703, Q4702+O4703/Variables!$B$5, 0))</f>
        <v>75.816484491878214</v>
      </c>
      <c r="R4703">
        <f>IF(O4703&gt;0, 0, IF(Q4702&gt;-O4703, 0, -O4703 - Q4702*Variables!$B$5))</f>
        <v>0</v>
      </c>
      <c r="S4703">
        <f t="shared" si="442"/>
        <v>0</v>
      </c>
      <c r="T4703">
        <f t="shared" si="443"/>
        <v>0</v>
      </c>
    </row>
    <row r="4704" spans="1:20" x14ac:dyDescent="0.3">
      <c r="A4704" s="3">
        <f t="shared" si="438"/>
        <v>43296</v>
      </c>
      <c r="B4704">
        <v>7</v>
      </c>
      <c r="C4704">
        <v>15</v>
      </c>
      <c r="D4704">
        <v>23</v>
      </c>
      <c r="E4704">
        <v>0</v>
      </c>
      <c r="F4704" s="1">
        <f>VLOOKUP(A4704,Weather!$A$1:$E$366, 5)</f>
        <v>0.23809523809523875</v>
      </c>
      <c r="G4704" s="1">
        <f>VLOOKUP(D4704, Summer!$A$1:$E$25, 2)</f>
        <v>342.86102460129899</v>
      </c>
      <c r="H4704" s="1">
        <f>VLOOKUP(D4704, Summer!$A$1:$E$25, 3)</f>
        <v>273.02297434567402</v>
      </c>
      <c r="I4704" s="1">
        <f>VLOOKUP(D4704, Summer!$A$1:$E$25, 5)</f>
        <v>281.53182330021599</v>
      </c>
      <c r="J4704" s="1">
        <f t="shared" si="439"/>
        <v>281.53182330021599</v>
      </c>
      <c r="K4704" s="47">
        <f t="shared" si="440"/>
        <v>5.2669040708700354</v>
      </c>
      <c r="L4704" s="48">
        <f>Solar!K4721/1000*Variables!$B$3</f>
        <v>0</v>
      </c>
      <c r="M4704">
        <f>IF(E4704=1, VLOOKUP(D4704, Sheet1!$A$2:$C$26, 2), Sheet1!$C$3)</f>
        <v>0.18637999999999999</v>
      </c>
      <c r="N4704" s="1">
        <f>'Electricity Rates'!$J$2</f>
        <v>0.24729999999999999</v>
      </c>
      <c r="O4704" s="145">
        <f>L4704-K4704</f>
        <v>-5.2669040708700354</v>
      </c>
      <c r="P4704">
        <f t="shared" si="441"/>
        <v>1.3025053767261596</v>
      </c>
      <c r="Q4704">
        <f>IF(O4704&gt;0, IF(Q4703+O4704*Variables!$B$5&lt;Variables!$B$4, Q4703+O4704*Variables!$B$5, Variables!$B$4), IF(Q4703&gt;-O4704, Q4703+O4704/Variables!$B$5, 0))</f>
        <v>70.213395054782438</v>
      </c>
      <c r="R4704">
        <f>IF(O4704&gt;0, 0, IF(Q4703&gt;-O4704, 0, -O4704 - Q4703*Variables!$B$5))</f>
        <v>0</v>
      </c>
      <c r="S4704">
        <f t="shared" si="442"/>
        <v>0</v>
      </c>
      <c r="T4704">
        <f t="shared" si="443"/>
        <v>0</v>
      </c>
    </row>
    <row r="4705" spans="1:20" x14ac:dyDescent="0.3">
      <c r="A4705" s="3">
        <f t="shared" si="438"/>
        <v>43296</v>
      </c>
      <c r="B4705">
        <v>7</v>
      </c>
      <c r="C4705">
        <v>15</v>
      </c>
      <c r="D4705">
        <v>24</v>
      </c>
      <c r="E4705">
        <v>0</v>
      </c>
      <c r="F4705" s="1">
        <f>VLOOKUP(A4705,Weather!$A$1:$E$366, 5)</f>
        <v>0.23809523809523875</v>
      </c>
      <c r="G4705" s="1">
        <f>VLOOKUP(D4705, Summer!$A$1:$E$25, 2)</f>
        <v>310.26482453023402</v>
      </c>
      <c r="H4705" s="1">
        <f>VLOOKUP(D4705, Summer!$A$1:$E$25, 3)</f>
        <v>259.09090909090901</v>
      </c>
      <c r="I4705" s="1">
        <f>VLOOKUP(D4705, Summer!$A$1:$E$25, 5)</f>
        <v>276.86321013243497</v>
      </c>
      <c r="J4705" s="1">
        <f t="shared" si="439"/>
        <v>276.86321013243497</v>
      </c>
      <c r="K4705" s="47">
        <f t="shared" si="440"/>
        <v>5.1795635442806756</v>
      </c>
      <c r="L4705" s="48">
        <f>Solar!K4722/1000*Variables!$B$3</f>
        <v>0</v>
      </c>
      <c r="M4705">
        <f>IF(E4705=1, VLOOKUP(D4705, Sheet1!$A$2:$C$26, 2), Sheet1!$C$3)</f>
        <v>0.18637999999999999</v>
      </c>
      <c r="N4705" s="1">
        <f>'Electricity Rates'!$J$2</f>
        <v>0.24729999999999999</v>
      </c>
      <c r="O4705" s="145">
        <f>L4705-K4705</f>
        <v>-5.1795635442806756</v>
      </c>
      <c r="P4705">
        <f t="shared" si="441"/>
        <v>1.280906064500611</v>
      </c>
      <c r="Q4705">
        <f>IF(O4705&gt;0, IF(Q4704+O4705*Variables!$B$5&lt;Variables!$B$4, Q4704+O4705*Variables!$B$5, Variables!$B$4), IF(Q4704&gt;-O4705, Q4704+O4705/Variables!$B$5, 0))</f>
        <v>64.703221071505126</v>
      </c>
      <c r="R4705">
        <f>IF(O4705&gt;0, 0, IF(Q4704&gt;-O4705, 0, -O4705 - Q4704*Variables!$B$5))</f>
        <v>0</v>
      </c>
      <c r="S4705">
        <f t="shared" si="442"/>
        <v>0</v>
      </c>
      <c r="T4705">
        <f t="shared" si="443"/>
        <v>0</v>
      </c>
    </row>
    <row r="4706" spans="1:20" x14ac:dyDescent="0.3">
      <c r="A4706" s="3">
        <f t="shared" si="438"/>
        <v>43297</v>
      </c>
      <c r="B4706">
        <v>7</v>
      </c>
      <c r="C4706">
        <v>16</v>
      </c>
      <c r="D4706">
        <v>1</v>
      </c>
      <c r="E4706">
        <v>1</v>
      </c>
      <c r="F4706" s="1">
        <f>VLOOKUP(A4706,Weather!$A$1:$E$366, 5)</f>
        <v>0.23809523809523875</v>
      </c>
      <c r="G4706" s="1">
        <f>VLOOKUP(D4706, Summer!$A$1:$E$25, 2)</f>
        <v>305.44698283970399</v>
      </c>
      <c r="H4706" s="1">
        <f>VLOOKUP(D4706, Summer!$A$1:$E$25, 3)</f>
        <v>264.36707082495798</v>
      </c>
      <c r="I4706" s="1">
        <f>VLOOKUP(D4706, Summer!$A$1:$E$25, 5)</f>
        <v>276.703769768114</v>
      </c>
      <c r="J4706" s="1">
        <f t="shared" si="439"/>
        <v>274.14800225704039</v>
      </c>
      <c r="K4706" s="47">
        <f t="shared" si="440"/>
        <v>5.128767370531877</v>
      </c>
      <c r="L4706" s="48">
        <f>Solar!K4723/1000*Variables!$B$3</f>
        <v>0</v>
      </c>
      <c r="M4706">
        <f>IF(E4706=1, VLOOKUP(D4706, Sheet1!$A$2:$C$26, 2), Sheet1!$C$3)</f>
        <v>0.18637999999999999</v>
      </c>
      <c r="N4706" s="1">
        <f>'Electricity Rates'!$J$2</f>
        <v>0.24729999999999999</v>
      </c>
      <c r="O4706" s="145">
        <f>L4706-K4706</f>
        <v>-5.128767370531877</v>
      </c>
      <c r="P4706">
        <f t="shared" si="441"/>
        <v>1.2683441707325331</v>
      </c>
      <c r="Q4706">
        <f>IF(O4706&gt;0, IF(Q4705+O4706*Variables!$B$5&lt;Variables!$B$4, Q4705+O4706*Variables!$B$5, Variables!$B$4), IF(Q4705&gt;-O4706, Q4705+O4706/Variables!$B$5, 0))</f>
        <v>59.247085570939298</v>
      </c>
      <c r="R4706">
        <f>IF(O4706&gt;0, 0, IF(Q4705&gt;-O4706, 0, -O4706 - Q4705*Variables!$B$5))</f>
        <v>0</v>
      </c>
      <c r="S4706">
        <f t="shared" si="442"/>
        <v>0</v>
      </c>
      <c r="T4706">
        <f t="shared" si="443"/>
        <v>0</v>
      </c>
    </row>
    <row r="4707" spans="1:20" x14ac:dyDescent="0.3">
      <c r="A4707" s="3">
        <f t="shared" si="438"/>
        <v>43297</v>
      </c>
      <c r="B4707">
        <v>7</v>
      </c>
      <c r="C4707">
        <v>16</v>
      </c>
      <c r="D4707">
        <v>2</v>
      </c>
      <c r="E4707">
        <v>1</v>
      </c>
      <c r="F4707" s="1">
        <f>VLOOKUP(A4707,Weather!$A$1:$E$366, 5)</f>
        <v>0.23809523809523875</v>
      </c>
      <c r="G4707" s="1">
        <f>VLOOKUP(D4707, Summer!$A$1:$E$25, 2)</f>
        <v>286.71906025959902</v>
      </c>
      <c r="H4707" s="1">
        <f>VLOOKUP(D4707, Summer!$A$1:$E$25, 3)</f>
        <v>260.03911906460002</v>
      </c>
      <c r="I4707" s="1">
        <f>VLOOKUP(D4707, Summer!$A$1:$E$25, 5)</f>
        <v>276.50446931271199</v>
      </c>
      <c r="J4707" s="1">
        <f t="shared" si="439"/>
        <v>266.39148601579029</v>
      </c>
      <c r="K4707" s="47">
        <f t="shared" si="440"/>
        <v>4.9836582795313698</v>
      </c>
      <c r="L4707" s="48">
        <f>Solar!K4724/1000*Variables!$B$3</f>
        <v>0</v>
      </c>
      <c r="M4707">
        <f>IF(E4707=1, VLOOKUP(D4707, Sheet1!$A$2:$C$26, 2), Sheet1!$C$3)</f>
        <v>0.18637999999999999</v>
      </c>
      <c r="N4707" s="1">
        <f>'Electricity Rates'!$J$2</f>
        <v>0.24729999999999999</v>
      </c>
      <c r="O4707" s="145">
        <f>L4707-K4707</f>
        <v>-4.9836582795313698</v>
      </c>
      <c r="P4707">
        <f t="shared" si="441"/>
        <v>1.2324586925281078</v>
      </c>
      <c r="Q4707">
        <f>IF(O4707&gt;0, IF(Q4706+O4707*Variables!$B$5&lt;Variables!$B$4, Q4706+O4707*Variables!$B$5, Variables!$B$4), IF(Q4706&gt;-O4707, Q4706+O4707/Variables!$B$5, 0))</f>
        <v>53.945321443778269</v>
      </c>
      <c r="R4707">
        <f>IF(O4707&gt;0, 0, IF(Q4706&gt;-O4707, 0, -O4707 - Q4706*Variables!$B$5))</f>
        <v>0</v>
      </c>
      <c r="S4707">
        <f t="shared" si="442"/>
        <v>0</v>
      </c>
      <c r="T4707">
        <f t="shared" si="443"/>
        <v>0</v>
      </c>
    </row>
    <row r="4708" spans="1:20" x14ac:dyDescent="0.3">
      <c r="A4708" s="3">
        <f t="shared" si="438"/>
        <v>43297</v>
      </c>
      <c r="B4708">
        <v>7</v>
      </c>
      <c r="C4708">
        <v>16</v>
      </c>
      <c r="D4708">
        <v>3</v>
      </c>
      <c r="E4708">
        <v>1</v>
      </c>
      <c r="F4708" s="1">
        <f>VLOOKUP(A4708,Weather!$A$1:$E$366, 5)</f>
        <v>0.23809523809523875</v>
      </c>
      <c r="G4708" s="1">
        <f>VLOOKUP(D4708, Summer!$A$1:$E$25, 2)</f>
        <v>272.63131492590298</v>
      </c>
      <c r="H4708" s="1">
        <f>VLOOKUP(D4708, Summer!$A$1:$E$25, 3)</f>
        <v>241.571030279452</v>
      </c>
      <c r="I4708" s="1">
        <f>VLOOKUP(D4708, Summer!$A$1:$E$25, 5)</f>
        <v>276.33008141423602</v>
      </c>
      <c r="J4708" s="1">
        <f t="shared" si="439"/>
        <v>248.96633614765463</v>
      </c>
      <c r="K4708" s="47">
        <f t="shared" si="440"/>
        <v>4.6576681598348948</v>
      </c>
      <c r="L4708" s="48">
        <f>Solar!K4725/1000*Variables!$B$3</f>
        <v>0</v>
      </c>
      <c r="M4708">
        <f>IF(E4708=1, VLOOKUP(D4708, Sheet1!$A$2:$C$26, 2), Sheet1!$C$3)</f>
        <v>0.18637999999999999</v>
      </c>
      <c r="N4708" s="1">
        <f>'Electricity Rates'!$J$2</f>
        <v>0.24729999999999999</v>
      </c>
      <c r="O4708" s="145">
        <f>L4708-K4708</f>
        <v>-4.6576681598348948</v>
      </c>
      <c r="P4708">
        <f t="shared" si="441"/>
        <v>1.1518413359271695</v>
      </c>
      <c r="Q4708">
        <f>IF(O4708&gt;0, IF(Q4707+O4708*Variables!$B$5&lt;Variables!$B$4, Q4707+O4708*Variables!$B$5, Variables!$B$4), IF(Q4707&gt;-O4708, Q4707+O4708/Variables!$B$5, 0))</f>
        <v>48.990355316294341</v>
      </c>
      <c r="R4708">
        <f>IF(O4708&gt;0, 0, IF(Q4707&gt;-O4708, 0, -O4708 - Q4707*Variables!$B$5))</f>
        <v>0</v>
      </c>
      <c r="S4708">
        <f t="shared" si="442"/>
        <v>0</v>
      </c>
      <c r="T4708">
        <f t="shared" si="443"/>
        <v>0</v>
      </c>
    </row>
    <row r="4709" spans="1:20" x14ac:dyDescent="0.3">
      <c r="A4709" s="3">
        <f t="shared" si="438"/>
        <v>43297</v>
      </c>
      <c r="B4709">
        <v>7</v>
      </c>
      <c r="C4709">
        <v>16</v>
      </c>
      <c r="D4709">
        <v>4</v>
      </c>
      <c r="E4709">
        <v>1</v>
      </c>
      <c r="F4709" s="1">
        <f>VLOOKUP(A4709,Weather!$A$1:$E$366, 5)</f>
        <v>0.23809523809523875</v>
      </c>
      <c r="G4709" s="1">
        <f>VLOOKUP(D4709, Summer!$A$1:$E$25, 2)</f>
        <v>286.33237882239803</v>
      </c>
      <c r="H4709" s="1">
        <f>VLOOKUP(D4709, Summer!$A$1:$E$25, 3)</f>
        <v>256.10019667595998</v>
      </c>
      <c r="I4709" s="1">
        <f>VLOOKUP(D4709, Summer!$A$1:$E$25, 5)</f>
        <v>276.13078095883401</v>
      </c>
      <c r="J4709" s="1">
        <f t="shared" si="439"/>
        <v>263.29833528225475</v>
      </c>
      <c r="K4709" s="47">
        <f t="shared" si="440"/>
        <v>4.9257915417704288</v>
      </c>
      <c r="L4709" s="48">
        <f>Solar!K4726/1000*Variables!$B$3</f>
        <v>0</v>
      </c>
      <c r="M4709">
        <f>IF(E4709=1, VLOOKUP(D4709, Sheet1!$A$2:$C$26, 2), Sheet1!$C$3)</f>
        <v>0.18637999999999999</v>
      </c>
      <c r="N4709" s="1">
        <f>'Electricity Rates'!$J$2</f>
        <v>0.24729999999999999</v>
      </c>
      <c r="O4709" s="145">
        <f>L4709-K4709</f>
        <v>-4.9257915417704288</v>
      </c>
      <c r="P4709">
        <f t="shared" si="441"/>
        <v>1.2181482482798269</v>
      </c>
      <c r="Q4709">
        <f>IF(O4709&gt;0, IF(Q4708+O4709*Variables!$B$5&lt;Variables!$B$4, Q4708+O4709*Variables!$B$5, Variables!$B$4), IF(Q4708&gt;-O4709, Q4708+O4709/Variables!$B$5, 0))</f>
        <v>43.750151548453459</v>
      </c>
      <c r="R4709">
        <f>IF(O4709&gt;0, 0, IF(Q4708&gt;-O4709, 0, -O4709 - Q4708*Variables!$B$5))</f>
        <v>0</v>
      </c>
      <c r="S4709">
        <f t="shared" si="442"/>
        <v>0</v>
      </c>
      <c r="T4709">
        <f t="shared" si="443"/>
        <v>0</v>
      </c>
    </row>
    <row r="4710" spans="1:20" x14ac:dyDescent="0.3">
      <c r="A4710" s="3">
        <f t="shared" si="438"/>
        <v>43297</v>
      </c>
      <c r="B4710">
        <v>7</v>
      </c>
      <c r="C4710">
        <v>16</v>
      </c>
      <c r="D4710">
        <v>5</v>
      </c>
      <c r="E4710">
        <v>1</v>
      </c>
      <c r="F4710" s="1">
        <f>VLOOKUP(A4710,Weather!$A$1:$E$366, 5)</f>
        <v>0.23809523809523875</v>
      </c>
      <c r="G4710" s="1">
        <f>VLOOKUP(D4710, Summer!$A$1:$E$25, 2)</f>
        <v>323.19252555232703</v>
      </c>
      <c r="H4710" s="1">
        <f>VLOOKUP(D4710, Summer!$A$1:$E$25, 3)</f>
        <v>290.90909090909099</v>
      </c>
      <c r="I4710" s="1">
        <f>VLOOKUP(D4710, Summer!$A$1:$E$25, 5)</f>
        <v>275.93148050343302</v>
      </c>
      <c r="J4710" s="1">
        <f t="shared" si="439"/>
        <v>298.59562296700437</v>
      </c>
      <c r="K4710" s="47">
        <f t="shared" si="440"/>
        <v>5.5861340423737555</v>
      </c>
      <c r="L4710" s="48">
        <f>Solar!K4727/1000*Variables!$B$3</f>
        <v>0</v>
      </c>
      <c r="M4710">
        <f>IF(E4710=1, VLOOKUP(D4710, Sheet1!$A$2:$C$26, 2), Sheet1!$C$3)</f>
        <v>0.18637999999999999</v>
      </c>
      <c r="N4710" s="1">
        <f>'Electricity Rates'!$J$2</f>
        <v>0.24729999999999999</v>
      </c>
      <c r="O4710" s="145">
        <f>L4710-K4710</f>
        <v>-5.5861340423737555</v>
      </c>
      <c r="P4710">
        <f t="shared" si="441"/>
        <v>1.3814509486790296</v>
      </c>
      <c r="Q4710">
        <f>IF(O4710&gt;0, IF(Q4709+O4710*Variables!$B$5&lt;Variables!$B$4, Q4709+O4710*Variables!$B$5, Variables!$B$4), IF(Q4709&gt;-O4710, Q4709+O4710/Variables!$B$5, 0))</f>
        <v>37.807455758694147</v>
      </c>
      <c r="R4710">
        <f>IF(O4710&gt;0, 0, IF(Q4709&gt;-O4710, 0, -O4710 - Q4709*Variables!$B$5))</f>
        <v>0</v>
      </c>
      <c r="S4710">
        <f t="shared" si="442"/>
        <v>0</v>
      </c>
      <c r="T4710">
        <f t="shared" si="443"/>
        <v>0</v>
      </c>
    </row>
    <row r="4711" spans="1:20" x14ac:dyDescent="0.3">
      <c r="A4711" s="3">
        <f t="shared" si="438"/>
        <v>43297</v>
      </c>
      <c r="B4711">
        <v>7</v>
      </c>
      <c r="C4711">
        <v>16</v>
      </c>
      <c r="D4711">
        <v>6</v>
      </c>
      <c r="E4711">
        <v>1</v>
      </c>
      <c r="F4711" s="1">
        <f>VLOOKUP(A4711,Weather!$A$1:$E$366, 5)</f>
        <v>0.23809523809523875</v>
      </c>
      <c r="G4711" s="1">
        <f>VLOOKUP(D4711, Summer!$A$1:$E$25, 2)</f>
        <v>420.20776289112302</v>
      </c>
      <c r="H4711" s="1">
        <f>VLOOKUP(D4711, Summer!$A$1:$E$25, 3)</f>
        <v>354.54545454545399</v>
      </c>
      <c r="I4711" s="1">
        <f>VLOOKUP(D4711, Summer!$A$1:$E$25, 5)</f>
        <v>244.50179868660999</v>
      </c>
      <c r="J4711" s="1">
        <f t="shared" si="439"/>
        <v>370.17933748489907</v>
      </c>
      <c r="K4711" s="47">
        <f t="shared" si="440"/>
        <v>6.9253238823807663</v>
      </c>
      <c r="L4711" s="48">
        <f>Solar!K4728/1000*Variables!$B$3</f>
        <v>0.55304999999999993</v>
      </c>
      <c r="M4711">
        <f>IF(E4711=1, VLOOKUP(D4711, Sheet1!$A$2:$C$26, 2), Sheet1!$C$3)</f>
        <v>0.18637999999999999</v>
      </c>
      <c r="N4711" s="1">
        <f>'Electricity Rates'!$J$2</f>
        <v>0.24729999999999999</v>
      </c>
      <c r="O4711" s="145">
        <f>L4711-K4711</f>
        <v>-6.3722738823807665</v>
      </c>
      <c r="P4711">
        <f t="shared" si="441"/>
        <v>1.7126325961127635</v>
      </c>
      <c r="Q4711">
        <f>IF(O4711&gt;0, IF(Q4710+O4711*Variables!$B$5&lt;Variables!$B$4, Q4710+O4711*Variables!$B$5, Variables!$B$4), IF(Q4710&gt;-O4711, Q4710+O4711/Variables!$B$5, 0))</f>
        <v>31.028440990203968</v>
      </c>
      <c r="R4711">
        <f>IF(O4711&gt;0, 0, IF(Q4710&gt;-O4711, 0, -O4711 - Q4710*Variables!$B$5))</f>
        <v>0</v>
      </c>
      <c r="S4711">
        <f t="shared" si="442"/>
        <v>0</v>
      </c>
      <c r="T4711">
        <f t="shared" si="443"/>
        <v>0</v>
      </c>
    </row>
    <row r="4712" spans="1:20" x14ac:dyDescent="0.3">
      <c r="A4712" s="3">
        <f t="shared" si="438"/>
        <v>43297</v>
      </c>
      <c r="B4712">
        <v>7</v>
      </c>
      <c r="C4712">
        <v>16</v>
      </c>
      <c r="D4712">
        <v>7</v>
      </c>
      <c r="E4712">
        <v>1</v>
      </c>
      <c r="F4712" s="1">
        <f>VLOOKUP(A4712,Weather!$A$1:$E$366, 5)</f>
        <v>0.23809523809523875</v>
      </c>
      <c r="G4712" s="1">
        <f>VLOOKUP(D4712, Summer!$A$1:$E$25, 2)</f>
        <v>767.23345107957198</v>
      </c>
      <c r="H4712" s="1">
        <f>VLOOKUP(D4712, Summer!$A$1:$E$25, 3)</f>
        <v>587.45596403639502</v>
      </c>
      <c r="I4712" s="1">
        <f>VLOOKUP(D4712, Summer!$A$1:$E$25, 5)</f>
        <v>275.57273968370998</v>
      </c>
      <c r="J4712" s="1">
        <f t="shared" si="439"/>
        <v>630.26012761810398</v>
      </c>
      <c r="K4712" s="47">
        <f t="shared" si="440"/>
        <v>11.79092151269534</v>
      </c>
      <c r="L4712" s="48">
        <f>Solar!K4729/1000*Variables!$B$3</f>
        <v>2.17205</v>
      </c>
      <c r="M4712">
        <f>IF(E4712=1, VLOOKUP(D4712, Sheet1!$A$2:$C$26, 2), Sheet1!$C$3)</f>
        <v>0.18637999999999999</v>
      </c>
      <c r="N4712" s="1">
        <f>'Electricity Rates'!$J$2</f>
        <v>0.24729999999999999</v>
      </c>
      <c r="O4712" s="145">
        <f>L4712-K4712</f>
        <v>-9.618871512695339</v>
      </c>
      <c r="P4712">
        <f t="shared" si="441"/>
        <v>2.9158948900895574</v>
      </c>
      <c r="Q4712">
        <f>IF(O4712&gt;0, IF(Q4711+O4712*Variables!$B$5&lt;Variables!$B$4, Q4711+O4712*Variables!$B$5, Variables!$B$4), IF(Q4711&gt;-O4712, Q4711+O4712/Variables!$B$5, 0))</f>
        <v>20.795598955421692</v>
      </c>
      <c r="R4712">
        <f>IF(O4712&gt;0, 0, IF(Q4711&gt;-O4712, 0, -O4712 - Q4711*Variables!$B$5))</f>
        <v>0</v>
      </c>
      <c r="S4712">
        <f t="shared" si="442"/>
        <v>0</v>
      </c>
      <c r="T4712">
        <f t="shared" si="443"/>
        <v>0</v>
      </c>
    </row>
    <row r="4713" spans="1:20" x14ac:dyDescent="0.3">
      <c r="A4713" s="3">
        <f t="shared" si="438"/>
        <v>43297</v>
      </c>
      <c r="B4713">
        <v>7</v>
      </c>
      <c r="C4713">
        <v>16</v>
      </c>
      <c r="D4713">
        <v>8</v>
      </c>
      <c r="E4713">
        <v>1</v>
      </c>
      <c r="F4713" s="1">
        <f>VLOOKUP(A4713,Weather!$A$1:$E$366, 5)</f>
        <v>0.23809523809523875</v>
      </c>
      <c r="G4713" s="1">
        <f>VLOOKUP(D4713, Summer!$A$1:$E$25, 2)</f>
        <v>1109.6398637209199</v>
      </c>
      <c r="H4713" s="1">
        <f>VLOOKUP(D4713, Summer!$A$1:$E$25, 3)</f>
        <v>814.26008774773595</v>
      </c>
      <c r="I4713" s="1">
        <f>VLOOKUP(D4713, Summer!$A$1:$E$25, 5)</f>
        <v>328.96533168578299</v>
      </c>
      <c r="J4713" s="1">
        <f t="shared" si="439"/>
        <v>884.58860583658952</v>
      </c>
      <c r="K4713" s="47">
        <f t="shared" si="440"/>
        <v>16.548904754393384</v>
      </c>
      <c r="L4713" s="48">
        <f>Solar!K4730/1000*Variables!$B$3</f>
        <v>4.93255</v>
      </c>
      <c r="M4713">
        <f>IF(E4713=1, VLOOKUP(D4713, Sheet1!$A$2:$C$26, 2), Sheet1!$C$3)</f>
        <v>0.18637999999999999</v>
      </c>
      <c r="N4713" s="1">
        <f>'Electricity Rates'!$J$2</f>
        <v>0.24729999999999999</v>
      </c>
      <c r="O4713" s="145">
        <f>L4713-K4713</f>
        <v>-11.616354754393384</v>
      </c>
      <c r="P4713">
        <f t="shared" si="441"/>
        <v>4.092544145761484</v>
      </c>
      <c r="Q4713">
        <f>IF(O4713&gt;0, IF(Q4712+O4713*Variables!$B$5&lt;Variables!$B$4, Q4712+O4713*Variables!$B$5, Variables!$B$4), IF(Q4712&gt;-O4713, Q4712+O4713/Variables!$B$5, 0))</f>
        <v>8.4377747486202193</v>
      </c>
      <c r="R4713">
        <f>IF(O4713&gt;0, 0, IF(Q4712&gt;-O4713, 0, -O4713 - Q4712*Variables!$B$5))</f>
        <v>0</v>
      </c>
      <c r="S4713">
        <f t="shared" si="442"/>
        <v>0</v>
      </c>
      <c r="T4713">
        <f t="shared" si="443"/>
        <v>0</v>
      </c>
    </row>
    <row r="4714" spans="1:20" x14ac:dyDescent="0.3">
      <c r="A4714" s="3">
        <f t="shared" si="438"/>
        <v>43297</v>
      </c>
      <c r="B4714">
        <v>7</v>
      </c>
      <c r="C4714">
        <v>16</v>
      </c>
      <c r="D4714">
        <v>9</v>
      </c>
      <c r="E4714">
        <v>1</v>
      </c>
      <c r="F4714" s="1">
        <f>VLOOKUP(A4714,Weather!$A$1:$E$366, 5)</f>
        <v>0.23809523809523875</v>
      </c>
      <c r="G4714" s="1">
        <f>VLOOKUP(D4714, Summer!$A$1:$E$25, 2)</f>
        <v>1322.40871182827</v>
      </c>
      <c r="H4714" s="1">
        <f>VLOOKUP(D4714, Summer!$A$1:$E$25, 3)</f>
        <v>1017.49011217013</v>
      </c>
      <c r="I4714" s="1">
        <f>VLOOKUP(D4714, Summer!$A$1:$E$25, 5)</f>
        <v>386.82225388885001</v>
      </c>
      <c r="J4714" s="1">
        <f t="shared" si="439"/>
        <v>1090.0897787554018</v>
      </c>
      <c r="K4714" s="47">
        <f t="shared" si="440"/>
        <v>20.393425602967124</v>
      </c>
      <c r="L4714" s="48">
        <f>Solar!K4731/1000*Variables!$B$3</f>
        <v>8.7967500000000012</v>
      </c>
      <c r="M4714">
        <f>IF(E4714=1, VLOOKUP(D4714, Sheet1!$A$2:$C$26, 2), Sheet1!$C$3)</f>
        <v>0.25796000000000002</v>
      </c>
      <c r="N4714" s="1">
        <f>'Electricity Rates'!$J$2</f>
        <v>0.24729999999999999</v>
      </c>
      <c r="O4714" s="145">
        <f>L4714-K4714</f>
        <v>-11.596675602967123</v>
      </c>
      <c r="P4714">
        <f t="shared" si="441"/>
        <v>5.0432941516137699</v>
      </c>
      <c r="Q4714">
        <f>IF(O4714&gt;0, IF(Q4713+O4714*Variables!$B$5&lt;Variables!$B$4, Q4713+O4714*Variables!$B$5, Variables!$B$4), IF(Q4713&gt;-O4714, Q4713+O4714/Variables!$B$5, 0))</f>
        <v>0</v>
      </c>
      <c r="R4714">
        <f>IF(O4714&gt;0, 0, IF(Q4713&gt;-O4714, 0, -O4714 - Q4713*Variables!$B$5))</f>
        <v>3.6651673392641175</v>
      </c>
      <c r="S4714">
        <f t="shared" si="442"/>
        <v>0.94546656683657182</v>
      </c>
      <c r="T4714">
        <f t="shared" si="443"/>
        <v>0</v>
      </c>
    </row>
    <row r="4715" spans="1:20" x14ac:dyDescent="0.3">
      <c r="A4715" s="3">
        <f t="shared" si="438"/>
        <v>43297</v>
      </c>
      <c r="B4715">
        <v>7</v>
      </c>
      <c r="C4715">
        <v>16</v>
      </c>
      <c r="D4715">
        <v>10</v>
      </c>
      <c r="E4715">
        <v>1</v>
      </c>
      <c r="F4715" s="1">
        <f>VLOOKUP(A4715,Weather!$A$1:$E$366, 5)</f>
        <v>0.23809523809523875</v>
      </c>
      <c r="G4715" s="1">
        <f>VLOOKUP(D4715, Summer!$A$1:$E$25, 2)</f>
        <v>1424.0693518383</v>
      </c>
      <c r="H4715" s="1">
        <f>VLOOKUP(D4715, Summer!$A$1:$E$25, 3)</f>
        <v>1069.7659339946799</v>
      </c>
      <c r="I4715" s="1">
        <f>VLOOKUP(D4715, Summer!$A$1:$E$25, 5)</f>
        <v>417.88322986318002</v>
      </c>
      <c r="J4715" s="1">
        <f t="shared" si="439"/>
        <v>1154.1238906241135</v>
      </c>
      <c r="K4715" s="47">
        <f t="shared" si="440"/>
        <v>21.591377296393347</v>
      </c>
      <c r="L4715" s="48">
        <f>Solar!K4732/1000*Variables!$B$3</f>
        <v>15.16005</v>
      </c>
      <c r="M4715">
        <f>IF(E4715=1, VLOOKUP(D4715, Sheet1!$A$2:$C$26, 2), Sheet1!$C$3)</f>
        <v>0.25796000000000002</v>
      </c>
      <c r="N4715" s="1">
        <f>'Electricity Rates'!$J$2</f>
        <v>0.24729999999999999</v>
      </c>
      <c r="O4715" s="145">
        <f>L4715-K4715</f>
        <v>-6.4313272963933468</v>
      </c>
      <c r="P4715">
        <f t="shared" si="441"/>
        <v>5.3395476053980744</v>
      </c>
      <c r="Q4715">
        <f>IF(O4715&gt;0, IF(Q4714+O4715*Variables!$B$5&lt;Variables!$B$4, Q4714+O4715*Variables!$B$5, Variables!$B$4), IF(Q4714&gt;-O4715, Q4714+O4715/Variables!$B$5, 0))</f>
        <v>0</v>
      </c>
      <c r="R4715">
        <f>IF(O4715&gt;0, 0, IF(Q4714&gt;-O4715, 0, -O4715 - Q4714*Variables!$B$5))</f>
        <v>6.4313272963933468</v>
      </c>
      <c r="S4715">
        <f t="shared" si="442"/>
        <v>1.6590251893776278</v>
      </c>
      <c r="T4715">
        <f t="shared" si="443"/>
        <v>0</v>
      </c>
    </row>
    <row r="4716" spans="1:20" x14ac:dyDescent="0.3">
      <c r="A4716" s="3">
        <f t="shared" si="438"/>
        <v>43297</v>
      </c>
      <c r="B4716">
        <v>7</v>
      </c>
      <c r="C4716">
        <v>16</v>
      </c>
      <c r="D4716">
        <v>11</v>
      </c>
      <c r="E4716">
        <v>1</v>
      </c>
      <c r="F4716" s="1">
        <f>VLOOKUP(A4716,Weather!$A$1:$E$366, 5)</f>
        <v>0.23809523809523875</v>
      </c>
      <c r="G4716" s="1">
        <f>VLOOKUP(D4716, Summer!$A$1:$E$25, 2)</f>
        <v>1497.9516334678001</v>
      </c>
      <c r="H4716" s="1">
        <f>VLOOKUP(D4716, Summer!$A$1:$E$25, 3)</f>
        <v>1079.6213447448599</v>
      </c>
      <c r="I4716" s="1">
        <f>VLOOKUP(D4716, Summer!$A$1:$E$25, 5)</f>
        <v>435.54125021175599</v>
      </c>
      <c r="J4716" s="1">
        <f t="shared" si="439"/>
        <v>1179.2237944407984</v>
      </c>
      <c r="K4716" s="47">
        <f t="shared" si="440"/>
        <v>22.060946896166698</v>
      </c>
      <c r="L4716" s="48">
        <f>Solar!K4733/1000*Variables!$B$3</f>
        <v>21.744300000000003</v>
      </c>
      <c r="M4716">
        <f>IF(E4716=1, VLOOKUP(D4716, Sheet1!$A$2:$C$26, 2), Sheet1!$C$3)</f>
        <v>0.25796000000000002</v>
      </c>
      <c r="N4716" s="1">
        <f>'Electricity Rates'!$J$2</f>
        <v>0.24729999999999999</v>
      </c>
      <c r="O4716" s="145">
        <f>L4716-K4716</f>
        <v>-0.31664689616669506</v>
      </c>
      <c r="P4716">
        <f t="shared" si="441"/>
        <v>5.4556721674220245</v>
      </c>
      <c r="Q4716">
        <f>IF(O4716&gt;0, IF(Q4715+O4716*Variables!$B$5&lt;Variables!$B$4, Q4715+O4716*Variables!$B$5, Variables!$B$4), IF(Q4715&gt;-O4716, Q4715+O4716/Variables!$B$5, 0))</f>
        <v>0</v>
      </c>
      <c r="R4716">
        <f>IF(O4716&gt;0, 0, IF(Q4715&gt;-O4716, 0, -O4716 - Q4715*Variables!$B$5))</f>
        <v>0.31664689616669506</v>
      </c>
      <c r="S4716">
        <f t="shared" si="442"/>
        <v>8.168223333516067E-2</v>
      </c>
      <c r="T4716">
        <f t="shared" si="443"/>
        <v>0</v>
      </c>
    </row>
    <row r="4717" spans="1:20" x14ac:dyDescent="0.3">
      <c r="A4717" s="3">
        <f t="shared" si="438"/>
        <v>43297</v>
      </c>
      <c r="B4717">
        <v>7</v>
      </c>
      <c r="C4717">
        <v>16</v>
      </c>
      <c r="D4717">
        <v>12</v>
      </c>
      <c r="E4717">
        <v>1</v>
      </c>
      <c r="F4717" s="1">
        <f>VLOOKUP(A4717,Weather!$A$1:$E$366, 5)</f>
        <v>0.23809523809523875</v>
      </c>
      <c r="G4717" s="1">
        <f>VLOOKUP(D4717, Summer!$A$1:$E$25, 2)</f>
        <v>1553.30978408544</v>
      </c>
      <c r="H4717" s="1">
        <f>VLOOKUP(D4717, Summer!$A$1:$E$25, 3)</f>
        <v>1117.7462231731799</v>
      </c>
      <c r="I4717" s="1">
        <f>VLOOKUP(D4717, Summer!$A$1:$E$25, 5)</f>
        <v>435.36187980189499</v>
      </c>
      <c r="J4717" s="1">
        <f t="shared" si="439"/>
        <v>1221.4518329141945</v>
      </c>
      <c r="K4717" s="47">
        <f t="shared" si="440"/>
        <v>22.850950047971011</v>
      </c>
      <c r="L4717" s="48">
        <f>Solar!K4734/1000*Variables!$B$3</f>
        <v>35.002200000000002</v>
      </c>
      <c r="M4717">
        <f>IF(E4717=1, VLOOKUP(D4717, Sheet1!$A$2:$C$26, 2), Sheet1!$C$3)</f>
        <v>0.25796000000000002</v>
      </c>
      <c r="N4717" s="1">
        <f>'Electricity Rates'!$J$2</f>
        <v>0.24729999999999999</v>
      </c>
      <c r="O4717" s="145">
        <f>L4717-K4717</f>
        <v>12.151249952028991</v>
      </c>
      <c r="P4717">
        <f t="shared" si="441"/>
        <v>5.6510399468632313</v>
      </c>
      <c r="Q4717">
        <f>IF(O4717&gt;0, IF(Q4716+O4717*Variables!$B$5&lt;Variables!$B$4, Q4716+O4717*Variables!$B$5, Variables!$B$4), IF(Q4716&gt;-O4717, Q4716+O4717/Variables!$B$5, 0))</f>
        <v>11.42217495490725</v>
      </c>
      <c r="R4717">
        <f>IF(O4717&gt;0, 0, IF(Q4716&gt;-O4717, 0, -O4717 - Q4716*Variables!$B$5))</f>
        <v>0</v>
      </c>
      <c r="S4717">
        <f t="shared" si="442"/>
        <v>0</v>
      </c>
      <c r="T4717">
        <f t="shared" si="443"/>
        <v>0</v>
      </c>
    </row>
    <row r="4718" spans="1:20" x14ac:dyDescent="0.3">
      <c r="A4718" s="3">
        <f t="shared" si="438"/>
        <v>43297</v>
      </c>
      <c r="B4718">
        <v>7</v>
      </c>
      <c r="C4718">
        <v>16</v>
      </c>
      <c r="D4718">
        <v>13</v>
      </c>
      <c r="E4718">
        <v>1</v>
      </c>
      <c r="F4718" s="1">
        <f>VLOOKUP(A4718,Weather!$A$1:$E$366, 5)</f>
        <v>0.23809523809523875</v>
      </c>
      <c r="G4718" s="1">
        <f>VLOOKUP(D4718, Summer!$A$1:$E$25, 2)</f>
        <v>1622.5675647430101</v>
      </c>
      <c r="H4718" s="1">
        <f>VLOOKUP(D4718, Summer!$A$1:$E$25, 3)</f>
        <v>1132.28619594112</v>
      </c>
      <c r="I4718" s="1">
        <f>VLOOKUP(D4718, Summer!$A$1:$E$25, 5)</f>
        <v>435.17254436926402</v>
      </c>
      <c r="J4718" s="1">
        <f t="shared" si="439"/>
        <v>1249.0198551796657</v>
      </c>
      <c r="K4718" s="47">
        <f t="shared" si="440"/>
        <v>23.366693266601793</v>
      </c>
      <c r="L4718" s="48">
        <f>Solar!K4735/1000*Variables!$B$3</f>
        <v>38.007150000000003</v>
      </c>
      <c r="M4718">
        <f>IF(E4718=1, VLOOKUP(D4718, Sheet1!$A$2:$C$26, 2), Sheet1!$C$3)</f>
        <v>0.55478000000000005</v>
      </c>
      <c r="N4718" s="1">
        <f>'Electricity Rates'!$J$2</f>
        <v>0.24729999999999999</v>
      </c>
      <c r="O4718" s="145">
        <f>L4718-K4718</f>
        <v>14.64045673339821</v>
      </c>
      <c r="P4718">
        <f t="shared" si="441"/>
        <v>5.7785832448306236</v>
      </c>
      <c r="Q4718">
        <f>IF(O4718&gt;0, IF(Q4717+O4718*Variables!$B$5&lt;Variables!$B$4, Q4717+O4718*Variables!$B$5, Variables!$B$4), IF(Q4717&gt;-O4718, Q4717+O4718/Variables!$B$5, 0))</f>
        <v>25.184204284301565</v>
      </c>
      <c r="R4718">
        <f>IF(O4718&gt;0, 0, IF(Q4717&gt;-O4718, 0, -O4718 - Q4717*Variables!$B$5))</f>
        <v>0</v>
      </c>
      <c r="S4718">
        <f t="shared" si="442"/>
        <v>0</v>
      </c>
      <c r="T4718">
        <f t="shared" si="443"/>
        <v>0</v>
      </c>
    </row>
    <row r="4719" spans="1:20" x14ac:dyDescent="0.3">
      <c r="A4719" s="3">
        <f t="shared" si="438"/>
        <v>43297</v>
      </c>
      <c r="B4719">
        <v>7</v>
      </c>
      <c r="C4719">
        <v>16</v>
      </c>
      <c r="D4719">
        <v>14</v>
      </c>
      <c r="E4719">
        <v>1</v>
      </c>
      <c r="F4719" s="1">
        <f>VLOOKUP(A4719,Weather!$A$1:$E$366, 5)</f>
        <v>0.23809523809523875</v>
      </c>
      <c r="G4719" s="1">
        <f>VLOOKUP(D4719, Summer!$A$1:$E$25, 2)</f>
        <v>1636.26340321468</v>
      </c>
      <c r="H4719" s="1">
        <f>VLOOKUP(D4719, Summer!$A$1:$E$25, 3)</f>
        <v>1156.2601309732199</v>
      </c>
      <c r="I4719" s="1">
        <f>VLOOKUP(D4719, Summer!$A$1:$E$25, 5)</f>
        <v>417.13087064403902</v>
      </c>
      <c r="J4719" s="1">
        <f t="shared" si="439"/>
        <v>1270.546624364044</v>
      </c>
      <c r="K4719" s="47">
        <f t="shared" si="440"/>
        <v>23.769416578378092</v>
      </c>
      <c r="L4719" s="48">
        <f>Solar!K4736/1000*Variables!$B$3</f>
        <v>36.657699999999998</v>
      </c>
      <c r="M4719">
        <f>IF(E4719=1, VLOOKUP(D4719, Sheet1!$A$2:$C$26, 2), Sheet1!$C$3)</f>
        <v>0.55478000000000005</v>
      </c>
      <c r="N4719" s="1">
        <f>'Electricity Rates'!$J$2</f>
        <v>0.24729999999999999</v>
      </c>
      <c r="O4719" s="145">
        <f>L4719-K4719</f>
        <v>12.888283421621907</v>
      </c>
      <c r="P4719">
        <f t="shared" si="441"/>
        <v>5.8781767198329016</v>
      </c>
      <c r="Q4719">
        <f>IF(O4719&gt;0, IF(Q4718+O4719*Variables!$B$5&lt;Variables!$B$4, Q4718+O4719*Variables!$B$5, Variables!$B$4), IF(Q4718&gt;-O4719, Q4718+O4719/Variables!$B$5, 0))</f>
        <v>37.299190700626156</v>
      </c>
      <c r="R4719">
        <f>IF(O4719&gt;0, 0, IF(Q4718&gt;-O4719, 0, -O4719 - Q4718*Variables!$B$5))</f>
        <v>0</v>
      </c>
      <c r="S4719">
        <f t="shared" si="442"/>
        <v>0</v>
      </c>
      <c r="T4719">
        <f t="shared" si="443"/>
        <v>0</v>
      </c>
    </row>
    <row r="4720" spans="1:20" x14ac:dyDescent="0.3">
      <c r="A4720" s="3">
        <f t="shared" si="438"/>
        <v>43297</v>
      </c>
      <c r="B4720">
        <v>7</v>
      </c>
      <c r="C4720">
        <v>16</v>
      </c>
      <c r="D4720">
        <v>15</v>
      </c>
      <c r="E4720">
        <v>1</v>
      </c>
      <c r="F4720" s="1">
        <f>VLOOKUP(A4720,Weather!$A$1:$E$366, 5)</f>
        <v>0.23809523809523875</v>
      </c>
      <c r="G4720" s="1">
        <f>VLOOKUP(D4720, Summer!$A$1:$E$25, 2)</f>
        <v>1589.7727985285201</v>
      </c>
      <c r="H4720" s="1">
        <f>VLOOKUP(D4720, Summer!$A$1:$E$25, 3)</f>
        <v>1137.7596230737599</v>
      </c>
      <c r="I4720" s="1">
        <f>VLOOKUP(D4720, Summer!$A$1:$E$25, 5)</f>
        <v>403.543562097039</v>
      </c>
      <c r="J4720" s="1">
        <f t="shared" si="439"/>
        <v>1245.3818077058461</v>
      </c>
      <c r="K4720" s="47">
        <f t="shared" si="440"/>
        <v>23.298632587616151</v>
      </c>
      <c r="L4720" s="48">
        <f>Solar!K4737/1000*Variables!$B$3</f>
        <v>31.783550000000005</v>
      </c>
      <c r="M4720">
        <f>IF(E4720=1, VLOOKUP(D4720, Sheet1!$A$2:$C$26, 2), Sheet1!$C$3)</f>
        <v>0.55478000000000005</v>
      </c>
      <c r="N4720" s="1">
        <f>'Electricity Rates'!$J$2</f>
        <v>0.24729999999999999</v>
      </c>
      <c r="O4720" s="145">
        <f>L4720-K4720</f>
        <v>8.4849174123838544</v>
      </c>
      <c r="P4720">
        <f t="shared" si="441"/>
        <v>5.7617518389174736</v>
      </c>
      <c r="Q4720">
        <f>IF(O4720&gt;0, IF(Q4719+O4720*Variables!$B$5&lt;Variables!$B$4, Q4719+O4720*Variables!$B$5, Variables!$B$4), IF(Q4719&gt;-O4720, Q4719+O4720/Variables!$B$5, 0))</f>
        <v>45.275013068266979</v>
      </c>
      <c r="R4720">
        <f>IF(O4720&gt;0, 0, IF(Q4719&gt;-O4720, 0, -O4720 - Q4719*Variables!$B$5))</f>
        <v>0</v>
      </c>
      <c r="S4720">
        <f t="shared" si="442"/>
        <v>0</v>
      </c>
      <c r="T4720">
        <f t="shared" si="443"/>
        <v>0</v>
      </c>
    </row>
    <row r="4721" spans="1:20" x14ac:dyDescent="0.3">
      <c r="A4721" s="3">
        <f t="shared" si="438"/>
        <v>43297</v>
      </c>
      <c r="B4721">
        <v>7</v>
      </c>
      <c r="C4721">
        <v>16</v>
      </c>
      <c r="D4721">
        <v>16</v>
      </c>
      <c r="E4721">
        <v>1</v>
      </c>
      <c r="F4721" s="1">
        <f>VLOOKUP(A4721,Weather!$A$1:$E$366, 5)</f>
        <v>0.23809523809523875</v>
      </c>
      <c r="G4721" s="1">
        <f>VLOOKUP(D4721, Summer!$A$1:$E$25, 2)</f>
        <v>1459.9523441255701</v>
      </c>
      <c r="H4721" s="1">
        <f>VLOOKUP(D4721, Summer!$A$1:$E$25, 3)</f>
        <v>1006.09479349024</v>
      </c>
      <c r="I4721" s="1">
        <f>VLOOKUP(D4721, Summer!$A$1:$E$25, 5)</f>
        <v>381.04254068220598</v>
      </c>
      <c r="J4721" s="1">
        <f t="shared" si="439"/>
        <v>1114.1561150700809</v>
      </c>
      <c r="K4721" s="47">
        <f t="shared" si="440"/>
        <v>20.843659197240207</v>
      </c>
      <c r="L4721" s="48">
        <f>Solar!K4738/1000*Variables!$B$3</f>
        <v>26.616649999999996</v>
      </c>
      <c r="M4721">
        <f>IF(E4721=1, VLOOKUP(D4721, Sheet1!$A$2:$C$26, 2), Sheet1!$C$3)</f>
        <v>0.55478000000000005</v>
      </c>
      <c r="N4721" s="1">
        <f>'Electricity Rates'!$J$2</f>
        <v>0.24729999999999999</v>
      </c>
      <c r="O4721" s="145">
        <f>L4721-K4721</f>
        <v>5.7729908027597894</v>
      </c>
      <c r="P4721">
        <f t="shared" si="441"/>
        <v>5.154636919477503</v>
      </c>
      <c r="Q4721">
        <f>IF(O4721&gt;0, IF(Q4720+O4721*Variables!$B$5&lt;Variables!$B$4, Q4720+O4721*Variables!$B$5, Variables!$B$4), IF(Q4720&gt;-O4721, Q4720+O4721/Variables!$B$5, 0))</f>
        <v>50.70162442286118</v>
      </c>
      <c r="R4721">
        <f>IF(O4721&gt;0, 0, IF(Q4720&gt;-O4721, 0, -O4721 - Q4720*Variables!$B$5))</f>
        <v>0</v>
      </c>
      <c r="S4721">
        <f t="shared" si="442"/>
        <v>0</v>
      </c>
      <c r="T4721">
        <f t="shared" si="443"/>
        <v>0</v>
      </c>
    </row>
    <row r="4722" spans="1:20" x14ac:dyDescent="0.3">
      <c r="A4722" s="3">
        <f t="shared" si="438"/>
        <v>43297</v>
      </c>
      <c r="B4722">
        <v>7</v>
      </c>
      <c r="C4722">
        <v>16</v>
      </c>
      <c r="D4722">
        <v>17</v>
      </c>
      <c r="E4722">
        <v>1</v>
      </c>
      <c r="F4722" s="1">
        <f>VLOOKUP(A4722,Weather!$A$1:$E$366, 5)</f>
        <v>0.23809523809523875</v>
      </c>
      <c r="G4722" s="1">
        <f>VLOOKUP(D4722, Summer!$A$1:$E$25, 2)</f>
        <v>1144.9480592772099</v>
      </c>
      <c r="H4722" s="1">
        <f>VLOOKUP(D4722, Summer!$A$1:$E$25, 3)</f>
        <v>808.38142168622596</v>
      </c>
      <c r="I4722" s="1">
        <f>VLOOKUP(D4722, Summer!$A$1:$E$25, 5)</f>
        <v>371.93450987035499</v>
      </c>
      <c r="J4722" s="1">
        <f t="shared" si="439"/>
        <v>888.51633539836519</v>
      </c>
      <c r="K4722" s="47">
        <f t="shared" si="440"/>
        <v>16.622384812795637</v>
      </c>
      <c r="L4722" s="48">
        <f>Solar!K4739/1000*Variables!$B$3</f>
        <v>18.024049999999999</v>
      </c>
      <c r="M4722">
        <f>IF(E4722=1, VLOOKUP(D4722, Sheet1!$A$2:$C$26, 2), Sheet1!$C$3)</f>
        <v>0.55478000000000005</v>
      </c>
      <c r="N4722" s="1">
        <f>'Electricity Rates'!$J$2</f>
        <v>0.24729999999999999</v>
      </c>
      <c r="O4722" s="145">
        <f>L4722-K4722</f>
        <v>1.4016651872043617</v>
      </c>
      <c r="P4722">
        <f t="shared" si="441"/>
        <v>4.110715764204361</v>
      </c>
      <c r="Q4722">
        <f>IF(O4722&gt;0, IF(Q4721+O4722*Variables!$B$5&lt;Variables!$B$4, Q4721+O4722*Variables!$B$5, Variables!$B$4), IF(Q4721&gt;-O4722, Q4721+O4722/Variables!$B$5, 0))</f>
        <v>52.01918969883328</v>
      </c>
      <c r="R4722">
        <f>IF(O4722&gt;0, 0, IF(Q4721&gt;-O4722, 0, -O4722 - Q4721*Variables!$B$5))</f>
        <v>0</v>
      </c>
      <c r="S4722">
        <f t="shared" si="442"/>
        <v>0</v>
      </c>
      <c r="T4722">
        <f t="shared" si="443"/>
        <v>0</v>
      </c>
    </row>
    <row r="4723" spans="1:20" x14ac:dyDescent="0.3">
      <c r="A4723" s="3">
        <f t="shared" si="438"/>
        <v>43297</v>
      </c>
      <c r="B4723">
        <v>7</v>
      </c>
      <c r="C4723">
        <v>16</v>
      </c>
      <c r="D4723">
        <v>18</v>
      </c>
      <c r="E4723">
        <v>1</v>
      </c>
      <c r="F4723" s="1">
        <f>VLOOKUP(A4723,Weather!$A$1:$E$366, 5)</f>
        <v>0.23809523809523875</v>
      </c>
      <c r="G4723" s="1">
        <f>VLOOKUP(D4723, Summer!$A$1:$E$25, 2)</f>
        <v>769.75210584620504</v>
      </c>
      <c r="H4723" s="1">
        <f>VLOOKUP(D4723, Summer!$A$1:$E$25, 3)</f>
        <v>572.92139445417001</v>
      </c>
      <c r="I4723" s="1">
        <f>VLOOKUP(D4723, Summer!$A$1:$E$25, 5)</f>
        <v>349.41355840998102</v>
      </c>
      <c r="J4723" s="1">
        <f t="shared" si="439"/>
        <v>619.78584954751182</v>
      </c>
      <c r="K4723" s="47">
        <f t="shared" si="440"/>
        <v>11.594968468514617</v>
      </c>
      <c r="L4723" s="48">
        <f>Solar!K4740/1000*Variables!$B$3</f>
        <v>8.2750000000000004</v>
      </c>
      <c r="M4723">
        <f>IF(E4723=1, VLOOKUP(D4723, Sheet1!$A$2:$C$26, 2), Sheet1!$C$3)</f>
        <v>0.55478000000000005</v>
      </c>
      <c r="N4723" s="1">
        <f>'Electricity Rates'!$J$2</f>
        <v>0.24729999999999999</v>
      </c>
      <c r="O4723" s="145">
        <f>L4723-K4723</f>
        <v>-3.3199684685146167</v>
      </c>
      <c r="P4723">
        <f t="shared" si="441"/>
        <v>2.8674357022636645</v>
      </c>
      <c r="Q4723">
        <f>IF(O4723&gt;0, IF(Q4722+O4723*Variables!$B$5&lt;Variables!$B$4, Q4722+O4723*Variables!$B$5, Variables!$B$4), IF(Q4722&gt;-O4723, Q4722+O4723/Variables!$B$5, 0))</f>
        <v>48.487308349349647</v>
      </c>
      <c r="R4723">
        <f>IF(O4723&gt;0, 0, IF(Q4722&gt;-O4723, 0, -O4723 - Q4722*Variables!$B$5))</f>
        <v>0</v>
      </c>
      <c r="S4723">
        <f t="shared" si="442"/>
        <v>0</v>
      </c>
      <c r="T4723">
        <f t="shared" si="443"/>
        <v>0</v>
      </c>
    </row>
    <row r="4724" spans="1:20" x14ac:dyDescent="0.3">
      <c r="A4724" s="3">
        <f t="shared" si="438"/>
        <v>43297</v>
      </c>
      <c r="B4724">
        <v>7</v>
      </c>
      <c r="C4724">
        <v>16</v>
      </c>
      <c r="D4724">
        <v>19</v>
      </c>
      <c r="E4724">
        <v>1</v>
      </c>
      <c r="F4724" s="1">
        <f>VLOOKUP(A4724,Weather!$A$1:$E$366, 5)</f>
        <v>0.23809523809523875</v>
      </c>
      <c r="G4724" s="1">
        <f>VLOOKUP(D4724, Summer!$A$1:$E$25, 2)</f>
        <v>565.86125451999203</v>
      </c>
      <c r="H4724" s="1">
        <f>VLOOKUP(D4724, Summer!$A$1:$E$25, 3)</f>
        <v>365.77406038600299</v>
      </c>
      <c r="I4724" s="1">
        <f>VLOOKUP(D4724, Summer!$A$1:$E$25, 5)</f>
        <v>331.38683221891199</v>
      </c>
      <c r="J4724" s="1">
        <f t="shared" si="439"/>
        <v>413.41386851314337</v>
      </c>
      <c r="K4724" s="47">
        <f t="shared" si="440"/>
        <v>7.7341565209276073</v>
      </c>
      <c r="L4724" s="48">
        <f>Solar!K4741/1000*Variables!$B$3</f>
        <v>1.87025</v>
      </c>
      <c r="M4724">
        <f>IF(E4724=1, VLOOKUP(D4724, Sheet1!$A$2:$C$26, 2), Sheet1!$C$3)</f>
        <v>0.25796000000000002</v>
      </c>
      <c r="N4724" s="1">
        <f>'Electricity Rates'!$J$2</f>
        <v>0.24729999999999999</v>
      </c>
      <c r="O4724" s="145">
        <f>L4724-K4724</f>
        <v>-5.8639065209276069</v>
      </c>
      <c r="P4724">
        <f t="shared" si="441"/>
        <v>1.9126569076253972</v>
      </c>
      <c r="Q4724">
        <f>IF(O4724&gt;0, IF(Q4723+O4724*Variables!$B$5&lt;Variables!$B$4, Q4723+O4724*Variables!$B$5, Variables!$B$4), IF(Q4723&gt;-O4724, Q4723+O4724/Variables!$B$5, 0))</f>
        <v>42.249109922830918</v>
      </c>
      <c r="R4724">
        <f>IF(O4724&gt;0, 0, IF(Q4723&gt;-O4724, 0, -O4724 - Q4723*Variables!$B$5))</f>
        <v>0</v>
      </c>
      <c r="S4724">
        <f t="shared" si="442"/>
        <v>0</v>
      </c>
      <c r="T4724">
        <f t="shared" si="443"/>
        <v>0</v>
      </c>
    </row>
    <row r="4725" spans="1:20" x14ac:dyDescent="0.3">
      <c r="A4725" s="3">
        <f t="shared" si="438"/>
        <v>43297</v>
      </c>
      <c r="B4725">
        <v>7</v>
      </c>
      <c r="C4725">
        <v>16</v>
      </c>
      <c r="D4725">
        <v>20</v>
      </c>
      <c r="E4725">
        <v>1</v>
      </c>
      <c r="F4725" s="1">
        <f>VLOOKUP(A4725,Weather!$A$1:$E$366, 5)</f>
        <v>0.23809523809523875</v>
      </c>
      <c r="G4725" s="1">
        <f>VLOOKUP(D4725, Summer!$A$1:$E$25, 2)</f>
        <v>459.178981251175</v>
      </c>
      <c r="H4725" s="1">
        <f>VLOOKUP(D4725, Summer!$A$1:$E$25, 3)</f>
        <v>328.41643432967999</v>
      </c>
      <c r="I4725" s="1">
        <f>VLOOKUP(D4725, Summer!$A$1:$E$25, 5)</f>
        <v>326.73316658528501</v>
      </c>
      <c r="J4725" s="1">
        <f t="shared" si="439"/>
        <v>359.55037407289319</v>
      </c>
      <c r="K4725" s="47">
        <f t="shared" si="440"/>
        <v>6.7264769811403138</v>
      </c>
      <c r="L4725" s="48">
        <f>Solar!K4742/1000*Variables!$B$3</f>
        <v>9.4950000000000007E-2</v>
      </c>
      <c r="M4725">
        <f>IF(E4725=1, VLOOKUP(D4725, Sheet1!$A$2:$C$26, 2), Sheet1!$C$3)</f>
        <v>0.25796000000000002</v>
      </c>
      <c r="N4725" s="1">
        <f>'Electricity Rates'!$J$2</f>
        <v>0.24729999999999999</v>
      </c>
      <c r="O4725" s="145">
        <f>L4725-K4725</f>
        <v>-6.6315269811403139</v>
      </c>
      <c r="P4725">
        <f t="shared" si="441"/>
        <v>1.6634577574359994</v>
      </c>
      <c r="Q4725">
        <f>IF(O4725&gt;0, IF(Q4724+O4725*Variables!$B$5&lt;Variables!$B$4, Q4724+O4725*Variables!$B$5, Variables!$B$4), IF(Q4724&gt;-O4725, Q4724+O4725/Variables!$B$5, 0))</f>
        <v>35.194293985447608</v>
      </c>
      <c r="R4725">
        <f>IF(O4725&gt;0, 0, IF(Q4724&gt;-O4725, 0, -O4725 - Q4724*Variables!$B$5))</f>
        <v>0</v>
      </c>
      <c r="S4725">
        <f t="shared" si="442"/>
        <v>0</v>
      </c>
      <c r="T4725">
        <f t="shared" si="443"/>
        <v>0</v>
      </c>
    </row>
    <row r="4726" spans="1:20" x14ac:dyDescent="0.3">
      <c r="A4726" s="3">
        <f t="shared" si="438"/>
        <v>43297</v>
      </c>
      <c r="B4726">
        <v>7</v>
      </c>
      <c r="C4726">
        <v>16</v>
      </c>
      <c r="D4726">
        <v>21</v>
      </c>
      <c r="E4726">
        <v>1</v>
      </c>
      <c r="F4726" s="1">
        <f>VLOOKUP(A4726,Weather!$A$1:$E$366, 5)</f>
        <v>0.23809523809523875</v>
      </c>
      <c r="G4726" s="1">
        <f>VLOOKUP(D4726, Summer!$A$1:$E$25, 2)</f>
        <v>403.43414919632897</v>
      </c>
      <c r="H4726" s="1">
        <f>VLOOKUP(D4726, Summer!$A$1:$E$25, 3)</f>
        <v>305.25297715532997</v>
      </c>
      <c r="I4726" s="1">
        <f>VLOOKUP(D4726, Summer!$A$1:$E$25, 5)</f>
        <v>313.15582306105603</v>
      </c>
      <c r="J4726" s="1">
        <f t="shared" si="439"/>
        <v>328.62944668890123</v>
      </c>
      <c r="K4726" s="47">
        <f t="shared" si="440"/>
        <v>6.1480075335135771</v>
      </c>
      <c r="L4726" s="48">
        <f>Solar!K4743/1000*Variables!$B$3</f>
        <v>0</v>
      </c>
      <c r="M4726">
        <f>IF(E4726=1, VLOOKUP(D4726, Sheet1!$A$2:$C$26, 2), Sheet1!$C$3)</f>
        <v>0.25796000000000002</v>
      </c>
      <c r="N4726" s="1">
        <f>'Electricity Rates'!$J$2</f>
        <v>0.24729999999999999</v>
      </c>
      <c r="O4726" s="145">
        <f>L4726-K4726</f>
        <v>-6.1480075335135771</v>
      </c>
      <c r="P4726">
        <f t="shared" si="441"/>
        <v>1.5204022630379075</v>
      </c>
      <c r="Q4726">
        <f>IF(O4726&gt;0, IF(Q4725+O4726*Variables!$B$5&lt;Variables!$B$4, Q4725+O4726*Variables!$B$5, Variables!$B$4), IF(Q4725&gt;-O4726, Q4725+O4726/Variables!$B$5, 0))</f>
        <v>28.653860439156567</v>
      </c>
      <c r="R4726">
        <f>IF(O4726&gt;0, 0, IF(Q4725&gt;-O4726, 0, -O4726 - Q4725*Variables!$B$5))</f>
        <v>0</v>
      </c>
      <c r="S4726">
        <f t="shared" si="442"/>
        <v>0</v>
      </c>
      <c r="T4726">
        <f t="shared" si="443"/>
        <v>0</v>
      </c>
    </row>
    <row r="4727" spans="1:20" x14ac:dyDescent="0.3">
      <c r="A4727" s="3">
        <f t="shared" si="438"/>
        <v>43297</v>
      </c>
      <c r="B4727">
        <v>7</v>
      </c>
      <c r="C4727">
        <v>16</v>
      </c>
      <c r="D4727">
        <v>22</v>
      </c>
      <c r="E4727">
        <v>1</v>
      </c>
      <c r="F4727" s="1">
        <f>VLOOKUP(A4727,Weather!$A$1:$E$366, 5)</f>
        <v>0.23809523809523875</v>
      </c>
      <c r="G4727" s="1">
        <f>VLOOKUP(D4727, Summer!$A$1:$E$25, 2)</f>
        <v>366.19777187885302</v>
      </c>
      <c r="H4727" s="1">
        <f>VLOOKUP(D4727, Summer!$A$1:$E$25, 3)</f>
        <v>263.18917633836901</v>
      </c>
      <c r="I4727" s="1">
        <f>VLOOKUP(D4727, Summer!$A$1:$E$25, 5)</f>
        <v>295.10418431306101</v>
      </c>
      <c r="J4727" s="1">
        <f t="shared" si="439"/>
        <v>287.71503241943668</v>
      </c>
      <c r="K4727" s="47">
        <f t="shared" si="440"/>
        <v>5.3825796946745115</v>
      </c>
      <c r="L4727" s="48">
        <f>Solar!K4744/1000*Variables!$B$3</f>
        <v>0</v>
      </c>
      <c r="M4727">
        <f>IF(E4727=1, VLOOKUP(D4727, Sheet1!$A$2:$C$26, 2), Sheet1!$C$3)</f>
        <v>0.18637999999999999</v>
      </c>
      <c r="N4727" s="1">
        <f>'Electricity Rates'!$J$2</f>
        <v>0.24729999999999999</v>
      </c>
      <c r="O4727" s="145">
        <f>L4727-K4727</f>
        <v>-5.3825796946745115</v>
      </c>
      <c r="P4727">
        <f t="shared" si="441"/>
        <v>1.3311119584930067</v>
      </c>
      <c r="Q4727">
        <f>IF(O4727&gt;0, IF(Q4726+O4727*Variables!$B$5&lt;Variables!$B$4, Q4726+O4727*Variables!$B$5, Variables!$B$4), IF(Q4726&gt;-O4727, Q4726+O4727/Variables!$B$5, 0))</f>
        <v>22.927711827800703</v>
      </c>
      <c r="R4727">
        <f>IF(O4727&gt;0, 0, IF(Q4726&gt;-O4727, 0, -O4727 - Q4726*Variables!$B$5))</f>
        <v>0</v>
      </c>
      <c r="S4727">
        <f t="shared" si="442"/>
        <v>0</v>
      </c>
      <c r="T4727">
        <f t="shared" si="443"/>
        <v>0</v>
      </c>
    </row>
    <row r="4728" spans="1:20" x14ac:dyDescent="0.3">
      <c r="A4728" s="3">
        <f t="shared" si="438"/>
        <v>43297</v>
      </c>
      <c r="B4728">
        <v>7</v>
      </c>
      <c r="C4728">
        <v>16</v>
      </c>
      <c r="D4728">
        <v>23</v>
      </c>
      <c r="E4728">
        <v>1</v>
      </c>
      <c r="F4728" s="1">
        <f>VLOOKUP(A4728,Weather!$A$1:$E$366, 5)</f>
        <v>0.23809523809523875</v>
      </c>
      <c r="G4728" s="1">
        <f>VLOOKUP(D4728, Summer!$A$1:$E$25, 2)</f>
        <v>342.86102460129899</v>
      </c>
      <c r="H4728" s="1">
        <f>VLOOKUP(D4728, Summer!$A$1:$E$25, 3)</f>
        <v>273.02297434567402</v>
      </c>
      <c r="I4728" s="1">
        <f>VLOOKUP(D4728, Summer!$A$1:$E$25, 5)</f>
        <v>281.53182330021599</v>
      </c>
      <c r="J4728" s="1">
        <f t="shared" si="439"/>
        <v>289.65108154939429</v>
      </c>
      <c r="K4728" s="47">
        <f t="shared" si="440"/>
        <v>5.4187993480140362</v>
      </c>
      <c r="L4728" s="48">
        <f>Solar!K4745/1000*Variables!$B$3</f>
        <v>0</v>
      </c>
      <c r="M4728">
        <f>IF(E4728=1, VLOOKUP(D4728, Sheet1!$A$2:$C$26, 2), Sheet1!$C$3)</f>
        <v>0.18637999999999999</v>
      </c>
      <c r="N4728" s="1">
        <f>'Electricity Rates'!$J$2</f>
        <v>0.24729999999999999</v>
      </c>
      <c r="O4728" s="145">
        <f>L4728-K4728</f>
        <v>-5.4187993480140362</v>
      </c>
      <c r="P4728">
        <f t="shared" si="441"/>
        <v>1.3400690787638712</v>
      </c>
      <c r="Q4728">
        <f>IF(O4728&gt;0, IF(Q4727+O4728*Variables!$B$5&lt;Variables!$B$4, Q4727+O4728*Variables!$B$5, Variables!$B$4), IF(Q4727&gt;-O4728, Q4727+O4728/Variables!$B$5, 0))</f>
        <v>17.163031670338963</v>
      </c>
      <c r="R4728">
        <f>IF(O4728&gt;0, 0, IF(Q4727&gt;-O4728, 0, -O4728 - Q4727*Variables!$B$5))</f>
        <v>0</v>
      </c>
      <c r="S4728">
        <f t="shared" si="442"/>
        <v>0</v>
      </c>
      <c r="T4728">
        <f t="shared" si="443"/>
        <v>0</v>
      </c>
    </row>
    <row r="4729" spans="1:20" x14ac:dyDescent="0.3">
      <c r="A4729" s="3">
        <f t="shared" si="438"/>
        <v>43297</v>
      </c>
      <c r="B4729">
        <v>7</v>
      </c>
      <c r="C4729">
        <v>16</v>
      </c>
      <c r="D4729">
        <v>24</v>
      </c>
      <c r="E4729">
        <v>1</v>
      </c>
      <c r="F4729" s="1">
        <f>VLOOKUP(A4729,Weather!$A$1:$E$366, 5)</f>
        <v>0.23809523809523875</v>
      </c>
      <c r="G4729" s="1">
        <f>VLOOKUP(D4729, Summer!$A$1:$E$25, 2)</f>
        <v>310.26482453023402</v>
      </c>
      <c r="H4729" s="1">
        <f>VLOOKUP(D4729, Summer!$A$1:$E$25, 3)</f>
        <v>259.09090909090901</v>
      </c>
      <c r="I4729" s="1">
        <f>VLOOKUP(D4729, Summer!$A$1:$E$25, 5)</f>
        <v>276.86321013243497</v>
      </c>
      <c r="J4729" s="1">
        <f t="shared" si="439"/>
        <v>271.27517467170071</v>
      </c>
      <c r="K4729" s="47">
        <f t="shared" si="440"/>
        <v>5.0750224434868141</v>
      </c>
      <c r="L4729" s="48">
        <f>Solar!K4746/1000*Variables!$B$3</f>
        <v>0</v>
      </c>
      <c r="M4729">
        <f>IF(E4729=1, VLOOKUP(D4729, Sheet1!$A$2:$C$26, 2), Sheet1!$C$3)</f>
        <v>0.18637999999999999</v>
      </c>
      <c r="N4729" s="1">
        <f>'Electricity Rates'!$J$2</f>
        <v>0.24729999999999999</v>
      </c>
      <c r="O4729" s="145">
        <f>L4729-K4729</f>
        <v>-5.0750224434868141</v>
      </c>
      <c r="P4729">
        <f t="shared" si="441"/>
        <v>1.2550530502742892</v>
      </c>
      <c r="Q4729">
        <f>IF(O4729&gt;0, IF(Q4728+O4729*Variables!$B$5&lt;Variables!$B$4, Q4728+O4729*Variables!$B$5, Variables!$B$4), IF(Q4728&gt;-O4729, Q4728+O4729/Variables!$B$5, 0))</f>
        <v>11.764071624076394</v>
      </c>
      <c r="R4729">
        <f>IF(O4729&gt;0, 0, IF(Q4728&gt;-O4729, 0, -O4729 - Q4728*Variables!$B$5))</f>
        <v>0</v>
      </c>
      <c r="S4729">
        <f t="shared" si="442"/>
        <v>0</v>
      </c>
      <c r="T4729">
        <f t="shared" si="443"/>
        <v>0</v>
      </c>
    </row>
    <row r="4730" spans="1:20" x14ac:dyDescent="0.3">
      <c r="A4730" s="3">
        <f t="shared" si="438"/>
        <v>43298</v>
      </c>
      <c r="B4730">
        <v>7</v>
      </c>
      <c r="C4730">
        <v>17</v>
      </c>
      <c r="D4730">
        <v>1</v>
      </c>
      <c r="E4730">
        <v>1</v>
      </c>
      <c r="F4730" s="1">
        <f>VLOOKUP(A4730,Weather!$A$1:$E$366, 5)</f>
        <v>0.21428571428571283</v>
      </c>
      <c r="G4730" s="1">
        <f>VLOOKUP(D4730, Summer!$A$1:$E$25, 2)</f>
        <v>305.44698283970399</v>
      </c>
      <c r="H4730" s="1">
        <f>VLOOKUP(D4730, Summer!$A$1:$E$25, 3)</f>
        <v>264.36707082495798</v>
      </c>
      <c r="I4730" s="1">
        <f>VLOOKUP(D4730, Summer!$A$1:$E$25, 5)</f>
        <v>276.703769768114</v>
      </c>
      <c r="J4730" s="1">
        <f t="shared" si="439"/>
        <v>273.16990911383209</v>
      </c>
      <c r="K4730" s="47">
        <f t="shared" si="440"/>
        <v>5.110469180660246</v>
      </c>
      <c r="L4730" s="48">
        <f>Solar!K4747/1000*Variables!$B$3</f>
        <v>0</v>
      </c>
      <c r="M4730">
        <f>IF(E4730=1, VLOOKUP(D4730, Sheet1!$A$2:$C$26, 2), Sheet1!$C$3)</f>
        <v>0.18637999999999999</v>
      </c>
      <c r="N4730" s="1">
        <f>'Electricity Rates'!$J$2</f>
        <v>0.24729999999999999</v>
      </c>
      <c r="O4730" s="145">
        <f>L4730-K4730</f>
        <v>-5.110469180660246</v>
      </c>
      <c r="P4730">
        <f t="shared" si="441"/>
        <v>1.2638190283772788</v>
      </c>
      <c r="Q4730">
        <f>IF(O4730&gt;0, IF(Q4729+O4730*Variables!$B$5&lt;Variables!$B$4, Q4729+O4730*Variables!$B$5, Variables!$B$4), IF(Q4729&gt;-O4730, Q4729+O4730/Variables!$B$5, 0))</f>
        <v>6.327402282948472</v>
      </c>
      <c r="R4730">
        <f>IF(O4730&gt;0, 0, IF(Q4729&gt;-O4730, 0, -O4730 - Q4729*Variables!$B$5))</f>
        <v>0</v>
      </c>
      <c r="S4730">
        <f t="shared" si="442"/>
        <v>0</v>
      </c>
      <c r="T4730">
        <f t="shared" si="443"/>
        <v>0</v>
      </c>
    </row>
    <row r="4731" spans="1:20" x14ac:dyDescent="0.3">
      <c r="A4731" s="3">
        <f t="shared" si="438"/>
        <v>43298</v>
      </c>
      <c r="B4731">
        <v>7</v>
      </c>
      <c r="C4731">
        <v>17</v>
      </c>
      <c r="D4731">
        <v>2</v>
      </c>
      <c r="E4731">
        <v>1</v>
      </c>
      <c r="F4731" s="1">
        <f>VLOOKUP(A4731,Weather!$A$1:$E$366, 5)</f>
        <v>0.21428571428571283</v>
      </c>
      <c r="G4731" s="1">
        <f>VLOOKUP(D4731, Summer!$A$1:$E$25, 2)</f>
        <v>286.71906025959902</v>
      </c>
      <c r="H4731" s="1">
        <f>VLOOKUP(D4731, Summer!$A$1:$E$25, 3)</f>
        <v>260.03911906460002</v>
      </c>
      <c r="I4731" s="1">
        <f>VLOOKUP(D4731, Summer!$A$1:$E$25, 5)</f>
        <v>276.50446931271199</v>
      </c>
      <c r="J4731" s="1">
        <f t="shared" si="439"/>
        <v>265.7562493206712</v>
      </c>
      <c r="K4731" s="47">
        <f t="shared" si="440"/>
        <v>4.9717742562750677</v>
      </c>
      <c r="L4731" s="48">
        <f>Solar!K4748/1000*Variables!$B$3</f>
        <v>0</v>
      </c>
      <c r="M4731">
        <f>IF(E4731=1, VLOOKUP(D4731, Sheet1!$A$2:$C$26, 2), Sheet1!$C$3)</f>
        <v>0.18637999999999999</v>
      </c>
      <c r="N4731" s="1">
        <f>'Electricity Rates'!$J$2</f>
        <v>0.24729999999999999</v>
      </c>
      <c r="O4731" s="145">
        <f>L4731-K4731</f>
        <v>-4.9717742562750677</v>
      </c>
      <c r="P4731">
        <f t="shared" si="441"/>
        <v>1.2295197735768242</v>
      </c>
      <c r="Q4731">
        <f>IF(O4731&gt;0, IF(Q4730+O4731*Variables!$B$5&lt;Variables!$B$4, Q4730+O4731*Variables!$B$5, Variables!$B$4), IF(Q4730&gt;-O4731, Q4730+O4731/Variables!$B$5, 0))</f>
        <v>1.0382807337196764</v>
      </c>
      <c r="R4731">
        <f>IF(O4731&gt;0, 0, IF(Q4730&gt;-O4731, 0, -O4731 - Q4730*Variables!$B$5))</f>
        <v>0</v>
      </c>
      <c r="S4731">
        <f t="shared" si="442"/>
        <v>0</v>
      </c>
      <c r="T4731">
        <f t="shared" si="443"/>
        <v>0</v>
      </c>
    </row>
    <row r="4732" spans="1:20" x14ac:dyDescent="0.3">
      <c r="A4732" s="3">
        <f t="shared" si="438"/>
        <v>43298</v>
      </c>
      <c r="B4732">
        <v>7</v>
      </c>
      <c r="C4732">
        <v>17</v>
      </c>
      <c r="D4732">
        <v>3</v>
      </c>
      <c r="E4732">
        <v>1</v>
      </c>
      <c r="F4732" s="1">
        <f>VLOOKUP(A4732,Weather!$A$1:$E$366, 5)</f>
        <v>0.21428571428571283</v>
      </c>
      <c r="G4732" s="1">
        <f>VLOOKUP(D4732, Summer!$A$1:$E$25, 2)</f>
        <v>272.63131492590298</v>
      </c>
      <c r="H4732" s="1">
        <f>VLOOKUP(D4732, Summer!$A$1:$E$25, 3)</f>
        <v>241.571030279452</v>
      </c>
      <c r="I4732" s="1">
        <f>VLOOKUP(D4732, Summer!$A$1:$E$25, 5)</f>
        <v>276.33008141423602</v>
      </c>
      <c r="J4732" s="1">
        <f t="shared" si="439"/>
        <v>248.22680556083432</v>
      </c>
      <c r="K4732" s="47">
        <f t="shared" si="440"/>
        <v>4.6438330039630014</v>
      </c>
      <c r="L4732" s="48">
        <f>Solar!K4749/1000*Variables!$B$3</f>
        <v>0</v>
      </c>
      <c r="M4732">
        <f>IF(E4732=1, VLOOKUP(D4732, Sheet1!$A$2:$C$26, 2), Sheet1!$C$3)</f>
        <v>0.18637999999999999</v>
      </c>
      <c r="N4732" s="1">
        <f>'Electricity Rates'!$J$2</f>
        <v>0.24729999999999999</v>
      </c>
      <c r="O4732" s="145">
        <f>L4732-K4732</f>
        <v>-4.6438330039630014</v>
      </c>
      <c r="P4732">
        <f t="shared" si="441"/>
        <v>1.1484199018800503</v>
      </c>
      <c r="Q4732">
        <f>IF(O4732&gt;0, IF(Q4731+O4732*Variables!$B$5&lt;Variables!$B$4, Q4731+O4732*Variables!$B$5, Variables!$B$4), IF(Q4731&gt;-O4732, Q4731+O4732/Variables!$B$5, 0))</f>
        <v>0</v>
      </c>
      <c r="R4732">
        <f>IF(O4732&gt;0, 0, IF(Q4731&gt;-O4732, 0, -O4732 - Q4731*Variables!$B$5))</f>
        <v>3.6678491142665055</v>
      </c>
      <c r="S4732">
        <f t="shared" si="442"/>
        <v>0.68361371791699121</v>
      </c>
      <c r="T4732">
        <f t="shared" si="443"/>
        <v>0</v>
      </c>
    </row>
    <row r="4733" spans="1:20" x14ac:dyDescent="0.3">
      <c r="A4733" s="3">
        <f t="shared" si="438"/>
        <v>43298</v>
      </c>
      <c r="B4733">
        <v>7</v>
      </c>
      <c r="C4733">
        <v>17</v>
      </c>
      <c r="D4733">
        <v>4</v>
      </c>
      <c r="E4733">
        <v>1</v>
      </c>
      <c r="F4733" s="1">
        <f>VLOOKUP(A4733,Weather!$A$1:$E$366, 5)</f>
        <v>0.21428571428571283</v>
      </c>
      <c r="G4733" s="1">
        <f>VLOOKUP(D4733, Summer!$A$1:$E$25, 2)</f>
        <v>286.33237882239803</v>
      </c>
      <c r="H4733" s="1">
        <f>VLOOKUP(D4733, Summer!$A$1:$E$25, 3)</f>
        <v>256.10019667595998</v>
      </c>
      <c r="I4733" s="1">
        <f>VLOOKUP(D4733, Summer!$A$1:$E$25, 5)</f>
        <v>276.13078095883401</v>
      </c>
      <c r="J4733" s="1">
        <f t="shared" si="439"/>
        <v>262.57852142162523</v>
      </c>
      <c r="K4733" s="47">
        <f t="shared" si="440"/>
        <v>4.91232524688278</v>
      </c>
      <c r="L4733" s="48">
        <f>Solar!K4750/1000*Variables!$B$3</f>
        <v>0</v>
      </c>
      <c r="M4733">
        <f>IF(E4733=1, VLOOKUP(D4733, Sheet1!$A$2:$C$26, 2), Sheet1!$C$3)</f>
        <v>0.18637999999999999</v>
      </c>
      <c r="N4733" s="1">
        <f>'Electricity Rates'!$J$2</f>
        <v>0.24729999999999999</v>
      </c>
      <c r="O4733" s="145">
        <f>L4733-K4733</f>
        <v>-4.91232524688278</v>
      </c>
      <c r="P4733">
        <f t="shared" si="441"/>
        <v>1.2148180335541114</v>
      </c>
      <c r="Q4733">
        <f>IF(O4733&gt;0, IF(Q4732+O4733*Variables!$B$5&lt;Variables!$B$4, Q4732+O4733*Variables!$B$5, Variables!$B$4), IF(Q4732&gt;-O4733, Q4732+O4733/Variables!$B$5, 0))</f>
        <v>0</v>
      </c>
      <c r="R4733">
        <f>IF(O4733&gt;0, 0, IF(Q4732&gt;-O4733, 0, -O4733 - Q4732*Variables!$B$5))</f>
        <v>4.91232524688278</v>
      </c>
      <c r="S4733">
        <f t="shared" si="442"/>
        <v>0.91555917951401244</v>
      </c>
      <c r="T4733">
        <f t="shared" si="443"/>
        <v>0</v>
      </c>
    </row>
    <row r="4734" spans="1:20" x14ac:dyDescent="0.3">
      <c r="A4734" s="3">
        <f t="shared" si="438"/>
        <v>43298</v>
      </c>
      <c r="B4734">
        <v>7</v>
      </c>
      <c r="C4734">
        <v>17</v>
      </c>
      <c r="D4734">
        <v>5</v>
      </c>
      <c r="E4734">
        <v>1</v>
      </c>
      <c r="F4734" s="1">
        <f>VLOOKUP(A4734,Weather!$A$1:$E$366, 5)</f>
        <v>0.21428571428571283</v>
      </c>
      <c r="G4734" s="1">
        <f>VLOOKUP(D4734, Summer!$A$1:$E$25, 2)</f>
        <v>323.19252555232703</v>
      </c>
      <c r="H4734" s="1">
        <f>VLOOKUP(D4734, Summer!$A$1:$E$25, 3)</f>
        <v>290.90909090909099</v>
      </c>
      <c r="I4734" s="1">
        <f>VLOOKUP(D4734, Summer!$A$1:$E$25, 5)</f>
        <v>275.93148050343302</v>
      </c>
      <c r="J4734" s="1">
        <f t="shared" si="439"/>
        <v>297.82696976121298</v>
      </c>
      <c r="K4734" s="47">
        <f t="shared" si="440"/>
        <v>5.571754059850953</v>
      </c>
      <c r="L4734" s="48">
        <f>Solar!K4751/1000*Variables!$B$3</f>
        <v>0</v>
      </c>
      <c r="M4734">
        <f>IF(E4734=1, VLOOKUP(D4734, Sheet1!$A$2:$C$26, 2), Sheet1!$C$3)</f>
        <v>0.18637999999999999</v>
      </c>
      <c r="N4734" s="1">
        <f>'Electricity Rates'!$J$2</f>
        <v>0.24729999999999999</v>
      </c>
      <c r="O4734" s="145">
        <f>L4734-K4734</f>
        <v>-5.571754059850953</v>
      </c>
      <c r="P4734">
        <f t="shared" si="441"/>
        <v>1.3778947790011407</v>
      </c>
      <c r="Q4734">
        <f>IF(O4734&gt;0, IF(Q4733+O4734*Variables!$B$5&lt;Variables!$B$4, Q4733+O4734*Variables!$B$5, Variables!$B$4), IF(Q4733&gt;-O4734, Q4733+O4734/Variables!$B$5, 0))</f>
        <v>0</v>
      </c>
      <c r="R4734">
        <f>IF(O4734&gt;0, 0, IF(Q4733&gt;-O4734, 0, -O4734 - Q4733*Variables!$B$5))</f>
        <v>5.571754059850953</v>
      </c>
      <c r="S4734">
        <f t="shared" si="442"/>
        <v>1.0384635216750207</v>
      </c>
      <c r="T4734">
        <f t="shared" si="443"/>
        <v>0</v>
      </c>
    </row>
    <row r="4735" spans="1:20" x14ac:dyDescent="0.3">
      <c r="A4735" s="3">
        <f t="shared" si="438"/>
        <v>43298</v>
      </c>
      <c r="B4735">
        <v>7</v>
      </c>
      <c r="C4735">
        <v>17</v>
      </c>
      <c r="D4735">
        <v>6</v>
      </c>
      <c r="E4735">
        <v>1</v>
      </c>
      <c r="F4735" s="1">
        <f>VLOOKUP(A4735,Weather!$A$1:$E$366, 5)</f>
        <v>0.21428571428571283</v>
      </c>
      <c r="G4735" s="1">
        <f>VLOOKUP(D4735, Summer!$A$1:$E$25, 2)</f>
        <v>420.20776289112302</v>
      </c>
      <c r="H4735" s="1">
        <f>VLOOKUP(D4735, Summer!$A$1:$E$25, 3)</f>
        <v>354.54545454545399</v>
      </c>
      <c r="I4735" s="1">
        <f>VLOOKUP(D4735, Summer!$A$1:$E$25, 5)</f>
        <v>244.50179868660999</v>
      </c>
      <c r="J4735" s="1">
        <f t="shared" si="439"/>
        <v>368.61594919095438</v>
      </c>
      <c r="K4735" s="47">
        <f t="shared" si="440"/>
        <v>6.896075976857321</v>
      </c>
      <c r="L4735" s="48">
        <f>Solar!K4752/1000*Variables!$B$3</f>
        <v>0.14074999999999999</v>
      </c>
      <c r="M4735">
        <f>IF(E4735=1, VLOOKUP(D4735, Sheet1!$A$2:$C$26, 2), Sheet1!$C$3)</f>
        <v>0.18637999999999999</v>
      </c>
      <c r="N4735" s="1">
        <f>'Electricity Rates'!$J$2</f>
        <v>0.24729999999999999</v>
      </c>
      <c r="O4735" s="145">
        <f>L4735-K4735</f>
        <v>-6.7553259768573213</v>
      </c>
      <c r="P4735">
        <f t="shared" si="441"/>
        <v>1.7053995890768154</v>
      </c>
      <c r="Q4735">
        <f>IF(O4735&gt;0, IF(Q4734+O4735*Variables!$B$5&lt;Variables!$B$4, Q4734+O4735*Variables!$B$5, Variables!$B$4), IF(Q4734&gt;-O4735, Q4734+O4735/Variables!$B$5, 0))</f>
        <v>0</v>
      </c>
      <c r="R4735">
        <f>IF(O4735&gt;0, 0, IF(Q4734&gt;-O4735, 0, -O4735 - Q4734*Variables!$B$5))</f>
        <v>6.7553259768573213</v>
      </c>
      <c r="S4735">
        <f t="shared" si="442"/>
        <v>1.2590576555666675</v>
      </c>
      <c r="T4735">
        <f t="shared" si="443"/>
        <v>0</v>
      </c>
    </row>
    <row r="4736" spans="1:20" x14ac:dyDescent="0.3">
      <c r="A4736" s="3">
        <f t="shared" si="438"/>
        <v>43298</v>
      </c>
      <c r="B4736">
        <v>7</v>
      </c>
      <c r="C4736">
        <v>17</v>
      </c>
      <c r="D4736">
        <v>7</v>
      </c>
      <c r="E4736">
        <v>1</v>
      </c>
      <c r="F4736" s="1">
        <f>VLOOKUP(A4736,Weather!$A$1:$E$366, 5)</f>
        <v>0.21428571428571283</v>
      </c>
      <c r="G4736" s="1">
        <f>VLOOKUP(D4736, Summer!$A$1:$E$25, 2)</f>
        <v>767.23345107957198</v>
      </c>
      <c r="H4736" s="1">
        <f>VLOOKUP(D4736, Summer!$A$1:$E$25, 3)</f>
        <v>587.45596403639502</v>
      </c>
      <c r="I4736" s="1">
        <f>VLOOKUP(D4736, Summer!$A$1:$E$25, 5)</f>
        <v>275.57273968370998</v>
      </c>
      <c r="J4736" s="1">
        <f t="shared" si="439"/>
        <v>625.97971125993263</v>
      </c>
      <c r="K4736" s="47">
        <f t="shared" si="440"/>
        <v>11.710843381286974</v>
      </c>
      <c r="L4736" s="48">
        <f>Solar!K4753/1000*Variables!$B$3</f>
        <v>3.2351999999999999</v>
      </c>
      <c r="M4736">
        <f>IF(E4736=1, VLOOKUP(D4736, Sheet1!$A$2:$C$26, 2), Sheet1!$C$3)</f>
        <v>0.18637999999999999</v>
      </c>
      <c r="N4736" s="1">
        <f>'Electricity Rates'!$J$2</f>
        <v>0.24729999999999999</v>
      </c>
      <c r="O4736" s="145">
        <f>L4736-K4736</f>
        <v>-8.4756433812869751</v>
      </c>
      <c r="P4736">
        <f t="shared" si="441"/>
        <v>2.8960915681922685</v>
      </c>
      <c r="Q4736">
        <f>IF(O4736&gt;0, IF(Q4735+O4736*Variables!$B$5&lt;Variables!$B$4, Q4735+O4736*Variables!$B$5, Variables!$B$4), IF(Q4735&gt;-O4736, Q4735+O4736/Variables!$B$5, 0))</f>
        <v>0</v>
      </c>
      <c r="R4736">
        <f>IF(O4736&gt;0, 0, IF(Q4735&gt;-O4736, 0, -O4736 - Q4735*Variables!$B$5))</f>
        <v>8.4756433812869751</v>
      </c>
      <c r="S4736">
        <f t="shared" si="442"/>
        <v>1.5796904134042664</v>
      </c>
      <c r="T4736">
        <f t="shared" si="443"/>
        <v>0</v>
      </c>
    </row>
    <row r="4737" spans="1:20" x14ac:dyDescent="0.3">
      <c r="A4737" s="3">
        <f t="shared" si="438"/>
        <v>43298</v>
      </c>
      <c r="B4737">
        <v>7</v>
      </c>
      <c r="C4737">
        <v>17</v>
      </c>
      <c r="D4737">
        <v>8</v>
      </c>
      <c r="E4737">
        <v>1</v>
      </c>
      <c r="F4737" s="1">
        <f>VLOOKUP(A4737,Weather!$A$1:$E$366, 5)</f>
        <v>0.21428571428571283</v>
      </c>
      <c r="G4737" s="1">
        <f>VLOOKUP(D4737, Summer!$A$1:$E$25, 2)</f>
        <v>1109.6398637209199</v>
      </c>
      <c r="H4737" s="1">
        <f>VLOOKUP(D4737, Summer!$A$1:$E$25, 3)</f>
        <v>814.26008774773595</v>
      </c>
      <c r="I4737" s="1">
        <f>VLOOKUP(D4737, Summer!$A$1:$E$25, 5)</f>
        <v>328.96533168578299</v>
      </c>
      <c r="J4737" s="1">
        <f t="shared" si="439"/>
        <v>877.55575402770353</v>
      </c>
      <c r="K4737" s="47">
        <f t="shared" si="440"/>
        <v>16.417333994868457</v>
      </c>
      <c r="L4737" s="48">
        <f>Solar!K4754/1000*Variables!$B$3</f>
        <v>8.7748000000000008</v>
      </c>
      <c r="M4737">
        <f>IF(E4737=1, VLOOKUP(D4737, Sheet1!$A$2:$C$26, 2), Sheet1!$C$3)</f>
        <v>0.18637999999999999</v>
      </c>
      <c r="N4737" s="1">
        <f>'Electricity Rates'!$J$2</f>
        <v>0.24729999999999999</v>
      </c>
      <c r="O4737" s="145">
        <f>L4737-K4737</f>
        <v>-7.6425339948684563</v>
      </c>
      <c r="P4737">
        <f t="shared" si="441"/>
        <v>4.0600066969309694</v>
      </c>
      <c r="Q4737">
        <f>IF(O4737&gt;0, IF(Q4736+O4737*Variables!$B$5&lt;Variables!$B$4, Q4736+O4737*Variables!$B$5, Variables!$B$4), IF(Q4736&gt;-O4737, Q4736+O4737/Variables!$B$5, 0))</f>
        <v>0</v>
      </c>
      <c r="R4737">
        <f>IF(O4737&gt;0, 0, IF(Q4736&gt;-O4737, 0, -O4737 - Q4736*Variables!$B$5))</f>
        <v>7.6425339948684563</v>
      </c>
      <c r="S4737">
        <f t="shared" si="442"/>
        <v>1.4244154859635829</v>
      </c>
      <c r="T4737">
        <f t="shared" si="443"/>
        <v>0</v>
      </c>
    </row>
    <row r="4738" spans="1:20" x14ac:dyDescent="0.3">
      <c r="A4738" s="3">
        <f t="shared" si="438"/>
        <v>43298</v>
      </c>
      <c r="B4738">
        <v>7</v>
      </c>
      <c r="C4738">
        <v>17</v>
      </c>
      <c r="D4738">
        <v>9</v>
      </c>
      <c r="E4738">
        <v>1</v>
      </c>
      <c r="F4738" s="1">
        <f>VLOOKUP(A4738,Weather!$A$1:$E$366, 5)</f>
        <v>0.21428571428571283</v>
      </c>
      <c r="G4738" s="1">
        <f>VLOOKUP(D4738, Summer!$A$1:$E$25, 2)</f>
        <v>1322.40871182827</v>
      </c>
      <c r="H4738" s="1">
        <f>VLOOKUP(D4738, Summer!$A$1:$E$25, 3)</f>
        <v>1017.49011217013</v>
      </c>
      <c r="I4738" s="1">
        <f>VLOOKUP(D4738, Summer!$A$1:$E$25, 5)</f>
        <v>386.82225388885001</v>
      </c>
      <c r="J4738" s="1">
        <f t="shared" si="439"/>
        <v>1082.8298120968739</v>
      </c>
      <c r="K4738" s="47">
        <f t="shared" si="440"/>
        <v>20.257605973413536</v>
      </c>
      <c r="L4738" s="48">
        <f>Solar!K4755/1000*Variables!$B$3</f>
        <v>22.579550000000001</v>
      </c>
      <c r="M4738">
        <f>IF(E4738=1, VLOOKUP(D4738, Sheet1!$A$2:$C$26, 2), Sheet1!$C$3)</f>
        <v>0.25796000000000002</v>
      </c>
      <c r="N4738" s="1">
        <f>'Electricity Rates'!$J$2</f>
        <v>0.24729999999999999</v>
      </c>
      <c r="O4738" s="145">
        <f>L4738-K4738</f>
        <v>2.3219440265864648</v>
      </c>
      <c r="P4738">
        <f t="shared" si="441"/>
        <v>5.009705957225167</v>
      </c>
      <c r="Q4738">
        <f>IF(O4738&gt;0, IF(Q4737+O4738*Variables!$B$5&lt;Variables!$B$4, Q4737+O4738*Variables!$B$5, Variables!$B$4), IF(Q4737&gt;-O4738, Q4737+O4738/Variables!$B$5, 0))</f>
        <v>2.1826273849912767</v>
      </c>
      <c r="R4738">
        <f>IF(O4738&gt;0, 0, IF(Q4737&gt;-O4738, 0, -O4738 - Q4737*Variables!$B$5))</f>
        <v>0</v>
      </c>
      <c r="S4738">
        <f t="shared" si="442"/>
        <v>0</v>
      </c>
      <c r="T4738">
        <f t="shared" si="443"/>
        <v>0</v>
      </c>
    </row>
    <row r="4739" spans="1:20" x14ac:dyDescent="0.3">
      <c r="A4739" s="3">
        <f t="shared" ref="A4739:A4802" si="444">DATE(2018, B4739, C4739)</f>
        <v>43298</v>
      </c>
      <c r="B4739">
        <v>7</v>
      </c>
      <c r="C4739">
        <v>17</v>
      </c>
      <c r="D4739">
        <v>10</v>
      </c>
      <c r="E4739">
        <v>1</v>
      </c>
      <c r="F4739" s="1">
        <f>VLOOKUP(A4739,Weather!$A$1:$E$366, 5)</f>
        <v>0.21428571428571283</v>
      </c>
      <c r="G4739" s="1">
        <f>VLOOKUP(D4739, Summer!$A$1:$E$25, 2)</f>
        <v>1424.0693518383</v>
      </c>
      <c r="H4739" s="1">
        <f>VLOOKUP(D4739, Summer!$A$1:$E$25, 3)</f>
        <v>1069.7659339946799</v>
      </c>
      <c r="I4739" s="1">
        <f>VLOOKUP(D4739, Summer!$A$1:$E$25, 5)</f>
        <v>417.88322986318002</v>
      </c>
      <c r="J4739" s="1">
        <f t="shared" ref="J4739:J4802" si="445">IF(E4739=0, I4739, H4739 + (G4739-H4739)*F4739)</f>
        <v>1145.6880949611693</v>
      </c>
      <c r="K4739" s="47">
        <f t="shared" ref="K4739:K4802" si="446">J4739*1000/53453</f>
        <v>21.433560229756409</v>
      </c>
      <c r="L4739" s="48">
        <f>Solar!K4756/1000*Variables!$B$3</f>
        <v>30.936299999999999</v>
      </c>
      <c r="M4739">
        <f>IF(E4739=1, VLOOKUP(D4739, Sheet1!$A$2:$C$26, 2), Sheet1!$C$3)</f>
        <v>0.25796000000000002</v>
      </c>
      <c r="N4739" s="1">
        <f>'Electricity Rates'!$J$2</f>
        <v>0.24729999999999999</v>
      </c>
      <c r="O4739" s="145">
        <f>L4739-K4739</f>
        <v>9.5027397702435898</v>
      </c>
      <c r="P4739">
        <f t="shared" ref="P4739:P4802" si="447">N4739*K4739</f>
        <v>5.30051944481876</v>
      </c>
      <c r="Q4739">
        <f>IF(O4739&gt;0, IF(Q4738+O4739*Variables!$B$5&lt;Variables!$B$4, Q4738+O4739*Variables!$B$5, Variables!$B$4), IF(Q4738&gt;-O4739, Q4738+O4739/Variables!$B$5, 0))</f>
        <v>11.11520276902025</v>
      </c>
      <c r="R4739">
        <f>IF(O4739&gt;0, 0, IF(Q4738&gt;-O4739, 0, -O4739 - Q4738*Variables!$B$5))</f>
        <v>0</v>
      </c>
      <c r="S4739">
        <f t="shared" ref="S4739:S4802" si="448">R4739*M4739</f>
        <v>0</v>
      </c>
      <c r="T4739">
        <f t="shared" ref="T4739:T4802" si="449">IF(AND(R4739&gt;0, M4739&gt;0.3), 1, 0)</f>
        <v>0</v>
      </c>
    </row>
    <row r="4740" spans="1:20" x14ac:dyDescent="0.3">
      <c r="A4740" s="3">
        <f t="shared" si="444"/>
        <v>43298</v>
      </c>
      <c r="B4740">
        <v>7</v>
      </c>
      <c r="C4740">
        <v>17</v>
      </c>
      <c r="D4740">
        <v>11</v>
      </c>
      <c r="E4740">
        <v>1</v>
      </c>
      <c r="F4740" s="1">
        <f>VLOOKUP(A4740,Weather!$A$1:$E$366, 5)</f>
        <v>0.21428571428571283</v>
      </c>
      <c r="G4740" s="1">
        <f>VLOOKUP(D4740, Summer!$A$1:$E$25, 2)</f>
        <v>1497.9516334678001</v>
      </c>
      <c r="H4740" s="1">
        <f>VLOOKUP(D4740, Summer!$A$1:$E$25, 3)</f>
        <v>1079.6213447448599</v>
      </c>
      <c r="I4740" s="1">
        <f>VLOOKUP(D4740, Summer!$A$1:$E$25, 5)</f>
        <v>435.54125021175599</v>
      </c>
      <c r="J4740" s="1">
        <f t="shared" si="445"/>
        <v>1169.2635494712035</v>
      </c>
      <c r="K4740" s="47">
        <f t="shared" si="446"/>
        <v>21.874610395510139</v>
      </c>
      <c r="L4740" s="48">
        <f>Solar!K4757/1000*Variables!$B$3</f>
        <v>35.354950000000002</v>
      </c>
      <c r="M4740">
        <f>IF(E4740=1, VLOOKUP(D4740, Sheet1!$A$2:$C$26, 2), Sheet1!$C$3)</f>
        <v>0.25796000000000002</v>
      </c>
      <c r="N4740" s="1">
        <f>'Electricity Rates'!$J$2</f>
        <v>0.24729999999999999</v>
      </c>
      <c r="O4740" s="145">
        <f>L4740-K4740</f>
        <v>13.480339604489863</v>
      </c>
      <c r="P4740">
        <f t="shared" si="447"/>
        <v>5.409591150809657</v>
      </c>
      <c r="Q4740">
        <f>IF(O4740&gt;0, IF(Q4739+O4740*Variables!$B$5&lt;Variables!$B$4, Q4739+O4740*Variables!$B$5, Variables!$B$4), IF(Q4739&gt;-O4740, Q4739+O4740/Variables!$B$5, 0))</f>
        <v>23.786721997240718</v>
      </c>
      <c r="R4740">
        <f>IF(O4740&gt;0, 0, IF(Q4739&gt;-O4740, 0, -O4740 - Q4739*Variables!$B$5))</f>
        <v>0</v>
      </c>
      <c r="S4740">
        <f t="shared" si="448"/>
        <v>0</v>
      </c>
      <c r="T4740">
        <f t="shared" si="449"/>
        <v>0</v>
      </c>
    </row>
    <row r="4741" spans="1:20" x14ac:dyDescent="0.3">
      <c r="A4741" s="3">
        <f t="shared" si="444"/>
        <v>43298</v>
      </c>
      <c r="B4741">
        <v>7</v>
      </c>
      <c r="C4741">
        <v>17</v>
      </c>
      <c r="D4741">
        <v>12</v>
      </c>
      <c r="E4741">
        <v>1</v>
      </c>
      <c r="F4741" s="1">
        <f>VLOOKUP(A4741,Weather!$A$1:$E$366, 5)</f>
        <v>0.21428571428571283</v>
      </c>
      <c r="G4741" s="1">
        <f>VLOOKUP(D4741, Summer!$A$1:$E$25, 2)</f>
        <v>1553.30978408544</v>
      </c>
      <c r="H4741" s="1">
        <f>VLOOKUP(D4741, Summer!$A$1:$E$25, 3)</f>
        <v>1117.7462231731799</v>
      </c>
      <c r="I4741" s="1">
        <f>VLOOKUP(D4741, Summer!$A$1:$E$25, 5)</f>
        <v>435.36187980189499</v>
      </c>
      <c r="J4741" s="1">
        <f t="shared" si="445"/>
        <v>1211.0812719400922</v>
      </c>
      <c r="K4741" s="47">
        <f t="shared" si="446"/>
        <v>22.656937345707295</v>
      </c>
      <c r="L4741" s="48">
        <f>Solar!K4758/1000*Variables!$B$3</f>
        <v>39.825749999999999</v>
      </c>
      <c r="M4741">
        <f>IF(E4741=1, VLOOKUP(D4741, Sheet1!$A$2:$C$26, 2), Sheet1!$C$3)</f>
        <v>0.25796000000000002</v>
      </c>
      <c r="N4741" s="1">
        <f>'Electricity Rates'!$J$2</f>
        <v>0.24729999999999999</v>
      </c>
      <c r="O4741" s="145">
        <f>L4741-K4741</f>
        <v>17.168812654292704</v>
      </c>
      <c r="P4741">
        <f t="shared" si="447"/>
        <v>5.6030606055934138</v>
      </c>
      <c r="Q4741">
        <f>IF(O4741&gt;0, IF(Q4740+O4741*Variables!$B$5&lt;Variables!$B$4, Q4740+O4741*Variables!$B$5, Variables!$B$4), IF(Q4740&gt;-O4741, Q4740+O4741/Variables!$B$5, 0))</f>
        <v>39.925405892275862</v>
      </c>
      <c r="R4741">
        <f>IF(O4741&gt;0, 0, IF(Q4740&gt;-O4741, 0, -O4741 - Q4740*Variables!$B$5))</f>
        <v>0</v>
      </c>
      <c r="S4741">
        <f t="shared" si="448"/>
        <v>0</v>
      </c>
      <c r="T4741">
        <f t="shared" si="449"/>
        <v>0</v>
      </c>
    </row>
    <row r="4742" spans="1:20" x14ac:dyDescent="0.3">
      <c r="A4742" s="3">
        <f t="shared" si="444"/>
        <v>43298</v>
      </c>
      <c r="B4742">
        <v>7</v>
      </c>
      <c r="C4742">
        <v>17</v>
      </c>
      <c r="D4742">
        <v>13</v>
      </c>
      <c r="E4742">
        <v>1</v>
      </c>
      <c r="F4742" s="1">
        <f>VLOOKUP(A4742,Weather!$A$1:$E$366, 5)</f>
        <v>0.21428571428571283</v>
      </c>
      <c r="G4742" s="1">
        <f>VLOOKUP(D4742, Summer!$A$1:$E$25, 2)</f>
        <v>1622.5675647430101</v>
      </c>
      <c r="H4742" s="1">
        <f>VLOOKUP(D4742, Summer!$A$1:$E$25, 3)</f>
        <v>1132.28619594112</v>
      </c>
      <c r="I4742" s="1">
        <f>VLOOKUP(D4742, Summer!$A$1:$E$25, 5)</f>
        <v>435.17254436926402</v>
      </c>
      <c r="J4742" s="1">
        <f t="shared" si="445"/>
        <v>1237.34648925581</v>
      </c>
      <c r="K4742" s="47">
        <f t="shared" si="446"/>
        <v>23.148307658238263</v>
      </c>
      <c r="L4742" s="48">
        <f>Solar!K4759/1000*Variables!$B$3</f>
        <v>40.703100000000006</v>
      </c>
      <c r="M4742">
        <f>IF(E4742=1, VLOOKUP(D4742, Sheet1!$A$2:$C$26, 2), Sheet1!$C$3)</f>
        <v>0.55478000000000005</v>
      </c>
      <c r="N4742" s="1">
        <f>'Electricity Rates'!$J$2</f>
        <v>0.24729999999999999</v>
      </c>
      <c r="O4742" s="145">
        <f>L4742-K4742</f>
        <v>17.554792341761743</v>
      </c>
      <c r="P4742">
        <f t="shared" si="447"/>
        <v>5.7245764838823225</v>
      </c>
      <c r="Q4742">
        <f>IF(O4742&gt;0, IF(Q4741+O4742*Variables!$B$5&lt;Variables!$B$4, Q4741+O4742*Variables!$B$5, Variables!$B$4), IF(Q4741&gt;-O4742, Q4741+O4742/Variables!$B$5, 0))</f>
        <v>56.426910693531894</v>
      </c>
      <c r="R4742">
        <f>IF(O4742&gt;0, 0, IF(Q4741&gt;-O4742, 0, -O4742 - Q4741*Variables!$B$5))</f>
        <v>0</v>
      </c>
      <c r="S4742">
        <f t="shared" si="448"/>
        <v>0</v>
      </c>
      <c r="T4742">
        <f t="shared" si="449"/>
        <v>0</v>
      </c>
    </row>
    <row r="4743" spans="1:20" x14ac:dyDescent="0.3">
      <c r="A4743" s="3">
        <f t="shared" si="444"/>
        <v>43298</v>
      </c>
      <c r="B4743">
        <v>7</v>
      </c>
      <c r="C4743">
        <v>17</v>
      </c>
      <c r="D4743">
        <v>14</v>
      </c>
      <c r="E4743">
        <v>1</v>
      </c>
      <c r="F4743" s="1">
        <f>VLOOKUP(A4743,Weather!$A$1:$E$366, 5)</f>
        <v>0.21428571428571283</v>
      </c>
      <c r="G4743" s="1">
        <f>VLOOKUP(D4743, Summer!$A$1:$E$25, 2)</f>
        <v>1636.26340321468</v>
      </c>
      <c r="H4743" s="1">
        <f>VLOOKUP(D4743, Summer!$A$1:$E$25, 3)</f>
        <v>1156.2601309732199</v>
      </c>
      <c r="I4743" s="1">
        <f>VLOOKUP(D4743, Summer!$A$1:$E$25, 5)</f>
        <v>417.13087064403902</v>
      </c>
      <c r="J4743" s="1">
        <f t="shared" si="445"/>
        <v>1259.1179750249607</v>
      </c>
      <c r="K4743" s="47">
        <f t="shared" si="446"/>
        <v>23.555609133724218</v>
      </c>
      <c r="L4743" s="48">
        <f>Solar!K4760/1000*Variables!$B$3</f>
        <v>38.847250000000003</v>
      </c>
      <c r="M4743">
        <f>IF(E4743=1, VLOOKUP(D4743, Sheet1!$A$2:$C$26, 2), Sheet1!$C$3)</f>
        <v>0.55478000000000005</v>
      </c>
      <c r="N4743" s="1">
        <f>'Electricity Rates'!$J$2</f>
        <v>0.24729999999999999</v>
      </c>
      <c r="O4743" s="145">
        <f>L4743-K4743</f>
        <v>15.291640866275785</v>
      </c>
      <c r="P4743">
        <f t="shared" si="447"/>
        <v>5.8253021387699988</v>
      </c>
      <c r="Q4743">
        <f>IF(O4743&gt;0, IF(Q4742+O4743*Variables!$B$5&lt;Variables!$B$4, Q4742+O4743*Variables!$B$5, Variables!$B$4), IF(Q4742&gt;-O4743, Q4742+O4743/Variables!$B$5, 0))</f>
        <v>70.801053107831137</v>
      </c>
      <c r="R4743">
        <f>IF(O4743&gt;0, 0, IF(Q4742&gt;-O4743, 0, -O4743 - Q4742*Variables!$B$5))</f>
        <v>0</v>
      </c>
      <c r="S4743">
        <f t="shared" si="448"/>
        <v>0</v>
      </c>
      <c r="T4743">
        <f t="shared" si="449"/>
        <v>0</v>
      </c>
    </row>
    <row r="4744" spans="1:20" x14ac:dyDescent="0.3">
      <c r="A4744" s="3">
        <f t="shared" si="444"/>
        <v>43298</v>
      </c>
      <c r="B4744">
        <v>7</v>
      </c>
      <c r="C4744">
        <v>17</v>
      </c>
      <c r="D4744">
        <v>15</v>
      </c>
      <c r="E4744">
        <v>1</v>
      </c>
      <c r="F4744" s="1">
        <f>VLOOKUP(A4744,Weather!$A$1:$E$366, 5)</f>
        <v>0.21428571428571283</v>
      </c>
      <c r="G4744" s="1">
        <f>VLOOKUP(D4744, Summer!$A$1:$E$25, 2)</f>
        <v>1589.7727985285201</v>
      </c>
      <c r="H4744" s="1">
        <f>VLOOKUP(D4744, Summer!$A$1:$E$25, 3)</f>
        <v>1137.7596230737599</v>
      </c>
      <c r="I4744" s="1">
        <f>VLOOKUP(D4744, Summer!$A$1:$E$25, 5)</f>
        <v>403.543562097039</v>
      </c>
      <c r="J4744" s="1">
        <f t="shared" si="445"/>
        <v>1234.6195892426365</v>
      </c>
      <c r="K4744" s="47">
        <f t="shared" si="446"/>
        <v>23.097292747696788</v>
      </c>
      <c r="L4744" s="48">
        <f>Solar!K4761/1000*Variables!$B$3</f>
        <v>34.549099999999996</v>
      </c>
      <c r="M4744">
        <f>IF(E4744=1, VLOOKUP(D4744, Sheet1!$A$2:$C$26, 2), Sheet1!$C$3)</f>
        <v>0.55478000000000005</v>
      </c>
      <c r="N4744" s="1">
        <f>'Electricity Rates'!$J$2</f>
        <v>0.24729999999999999</v>
      </c>
      <c r="O4744" s="145">
        <f>L4744-K4744</f>
        <v>11.451807252303208</v>
      </c>
      <c r="P4744">
        <f t="shared" si="447"/>
        <v>5.7119604965054149</v>
      </c>
      <c r="Q4744">
        <f>IF(O4744&gt;0, IF(Q4743+O4744*Variables!$B$5&lt;Variables!$B$4, Q4743+O4744*Variables!$B$5, Variables!$B$4), IF(Q4743&gt;-O4744, Q4743+O4744/Variables!$B$5, 0))</f>
        <v>81.56575192499615</v>
      </c>
      <c r="R4744">
        <f>IF(O4744&gt;0, 0, IF(Q4743&gt;-O4744, 0, -O4744 - Q4743*Variables!$B$5))</f>
        <v>0</v>
      </c>
      <c r="S4744">
        <f t="shared" si="448"/>
        <v>0</v>
      </c>
      <c r="T4744">
        <f t="shared" si="449"/>
        <v>0</v>
      </c>
    </row>
    <row r="4745" spans="1:20" x14ac:dyDescent="0.3">
      <c r="A4745" s="3">
        <f t="shared" si="444"/>
        <v>43298</v>
      </c>
      <c r="B4745">
        <v>7</v>
      </c>
      <c r="C4745">
        <v>17</v>
      </c>
      <c r="D4745">
        <v>16</v>
      </c>
      <c r="E4745">
        <v>1</v>
      </c>
      <c r="F4745" s="1">
        <f>VLOOKUP(A4745,Weather!$A$1:$E$366, 5)</f>
        <v>0.21428571428571283</v>
      </c>
      <c r="G4745" s="1">
        <f>VLOOKUP(D4745, Summer!$A$1:$E$25, 2)</f>
        <v>1459.9523441255701</v>
      </c>
      <c r="H4745" s="1">
        <f>VLOOKUP(D4745, Summer!$A$1:$E$25, 3)</f>
        <v>1006.09479349024</v>
      </c>
      <c r="I4745" s="1">
        <f>VLOOKUP(D4745, Summer!$A$1:$E$25, 5)</f>
        <v>381.04254068220598</v>
      </c>
      <c r="J4745" s="1">
        <f t="shared" si="445"/>
        <v>1103.3499829120958</v>
      </c>
      <c r="K4745" s="47">
        <f t="shared" si="446"/>
        <v>20.641497818870704</v>
      </c>
      <c r="L4745" s="48">
        <f>Solar!K4762/1000*Variables!$B$3</f>
        <v>27.692500000000003</v>
      </c>
      <c r="M4745">
        <f>IF(E4745=1, VLOOKUP(D4745, Sheet1!$A$2:$C$26, 2), Sheet1!$C$3)</f>
        <v>0.55478000000000005</v>
      </c>
      <c r="N4745" s="1">
        <f>'Electricity Rates'!$J$2</f>
        <v>0.24729999999999999</v>
      </c>
      <c r="O4745" s="145">
        <f>L4745-K4745</f>
        <v>7.0510021811292987</v>
      </c>
      <c r="P4745">
        <f t="shared" si="447"/>
        <v>5.1046424106067247</v>
      </c>
      <c r="Q4745">
        <f>IF(O4745&gt;0, IF(Q4744+O4745*Variables!$B$5&lt;Variables!$B$4, Q4744+O4745*Variables!$B$5, Variables!$B$4), IF(Q4744&gt;-O4745, Q4744+O4745/Variables!$B$5, 0))</f>
        <v>88.193693975257688</v>
      </c>
      <c r="R4745">
        <f>IF(O4745&gt;0, 0, IF(Q4744&gt;-O4745, 0, -O4745 - Q4744*Variables!$B$5))</f>
        <v>0</v>
      </c>
      <c r="S4745">
        <f t="shared" si="448"/>
        <v>0</v>
      </c>
      <c r="T4745">
        <f t="shared" si="449"/>
        <v>0</v>
      </c>
    </row>
    <row r="4746" spans="1:20" x14ac:dyDescent="0.3">
      <c r="A4746" s="3">
        <f t="shared" si="444"/>
        <v>43298</v>
      </c>
      <c r="B4746">
        <v>7</v>
      </c>
      <c r="C4746">
        <v>17</v>
      </c>
      <c r="D4746">
        <v>17</v>
      </c>
      <c r="E4746">
        <v>1</v>
      </c>
      <c r="F4746" s="1">
        <f>VLOOKUP(A4746,Weather!$A$1:$E$366, 5)</f>
        <v>0.21428571428571283</v>
      </c>
      <c r="G4746" s="1">
        <f>VLOOKUP(D4746, Summer!$A$1:$E$25, 2)</f>
        <v>1144.9480592772099</v>
      </c>
      <c r="H4746" s="1">
        <f>VLOOKUP(D4746, Summer!$A$1:$E$25, 3)</f>
        <v>808.38142168622596</v>
      </c>
      <c r="I4746" s="1">
        <f>VLOOKUP(D4746, Summer!$A$1:$E$25, 5)</f>
        <v>371.93450987035499</v>
      </c>
      <c r="J4746" s="1">
        <f t="shared" si="445"/>
        <v>880.50284402715056</v>
      </c>
      <c r="K4746" s="47">
        <f t="shared" si="446"/>
        <v>16.472468224929386</v>
      </c>
      <c r="L4746" s="48">
        <f>Solar!K4763/1000*Variables!$B$3</f>
        <v>18.736150000000002</v>
      </c>
      <c r="M4746">
        <f>IF(E4746=1, VLOOKUP(D4746, Sheet1!$A$2:$C$26, 2), Sheet1!$C$3)</f>
        <v>0.55478000000000005</v>
      </c>
      <c r="N4746" s="1">
        <f>'Electricity Rates'!$J$2</f>
        <v>0.24729999999999999</v>
      </c>
      <c r="O4746" s="145">
        <f>L4746-K4746</f>
        <v>2.2636817750706157</v>
      </c>
      <c r="P4746">
        <f t="shared" si="447"/>
        <v>4.0736413920250367</v>
      </c>
      <c r="Q4746">
        <f>IF(O4746&gt;0, IF(Q4745+O4746*Variables!$B$5&lt;Variables!$B$4, Q4745+O4746*Variables!$B$5, Variables!$B$4), IF(Q4745&gt;-O4746, Q4745+O4746/Variables!$B$5, 0))</f>
        <v>90.32155484382406</v>
      </c>
      <c r="R4746">
        <f>IF(O4746&gt;0, 0, IF(Q4745&gt;-O4746, 0, -O4746 - Q4745*Variables!$B$5))</f>
        <v>0</v>
      </c>
      <c r="S4746">
        <f t="shared" si="448"/>
        <v>0</v>
      </c>
      <c r="T4746">
        <f t="shared" si="449"/>
        <v>0</v>
      </c>
    </row>
    <row r="4747" spans="1:20" x14ac:dyDescent="0.3">
      <c r="A4747" s="3">
        <f t="shared" si="444"/>
        <v>43298</v>
      </c>
      <c r="B4747">
        <v>7</v>
      </c>
      <c r="C4747">
        <v>17</v>
      </c>
      <c r="D4747">
        <v>18</v>
      </c>
      <c r="E4747">
        <v>1</v>
      </c>
      <c r="F4747" s="1">
        <f>VLOOKUP(A4747,Weather!$A$1:$E$366, 5)</f>
        <v>0.21428571428571283</v>
      </c>
      <c r="G4747" s="1">
        <f>VLOOKUP(D4747, Summer!$A$1:$E$25, 2)</f>
        <v>769.75210584620504</v>
      </c>
      <c r="H4747" s="1">
        <f>VLOOKUP(D4747, Summer!$A$1:$E$25, 3)</f>
        <v>572.92139445417001</v>
      </c>
      <c r="I4747" s="1">
        <f>VLOOKUP(D4747, Summer!$A$1:$E$25, 5)</f>
        <v>349.41355840998102</v>
      </c>
      <c r="J4747" s="1">
        <f t="shared" si="445"/>
        <v>615.09940403817723</v>
      </c>
      <c r="K4747" s="47">
        <f t="shared" si="446"/>
        <v>11.507294334053789</v>
      </c>
      <c r="L4747" s="48">
        <f>Solar!K4764/1000*Variables!$B$3</f>
        <v>8.618549999999999</v>
      </c>
      <c r="M4747">
        <f>IF(E4747=1, VLOOKUP(D4747, Sheet1!$A$2:$C$26, 2), Sheet1!$C$3)</f>
        <v>0.55478000000000005</v>
      </c>
      <c r="N4747" s="1">
        <f>'Electricity Rates'!$J$2</f>
        <v>0.24729999999999999</v>
      </c>
      <c r="O4747" s="145">
        <f>L4747-K4747</f>
        <v>-2.8887443340537899</v>
      </c>
      <c r="P4747">
        <f t="shared" si="447"/>
        <v>2.8457538888115019</v>
      </c>
      <c r="Q4747">
        <f>IF(O4747&gt;0, IF(Q4746+O4747*Variables!$B$5&lt;Variables!$B$4, Q4746+O4747*Variables!$B$5, Variables!$B$4), IF(Q4746&gt;-O4747, Q4746+O4747/Variables!$B$5, 0))</f>
        <v>87.248422573554066</v>
      </c>
      <c r="R4747">
        <f>IF(O4747&gt;0, 0, IF(Q4746&gt;-O4747, 0, -O4747 - Q4746*Variables!$B$5))</f>
        <v>0</v>
      </c>
      <c r="S4747">
        <f t="shared" si="448"/>
        <v>0</v>
      </c>
      <c r="T4747">
        <f t="shared" si="449"/>
        <v>0</v>
      </c>
    </row>
    <row r="4748" spans="1:20" x14ac:dyDescent="0.3">
      <c r="A4748" s="3">
        <f t="shared" si="444"/>
        <v>43298</v>
      </c>
      <c r="B4748">
        <v>7</v>
      </c>
      <c r="C4748">
        <v>17</v>
      </c>
      <c r="D4748">
        <v>19</v>
      </c>
      <c r="E4748">
        <v>1</v>
      </c>
      <c r="F4748" s="1">
        <f>VLOOKUP(A4748,Weather!$A$1:$E$366, 5)</f>
        <v>0.21428571428571283</v>
      </c>
      <c r="G4748" s="1">
        <f>VLOOKUP(D4748, Summer!$A$1:$E$25, 2)</f>
        <v>565.86125451999203</v>
      </c>
      <c r="H4748" s="1">
        <f>VLOOKUP(D4748, Summer!$A$1:$E$25, 3)</f>
        <v>365.77406038600299</v>
      </c>
      <c r="I4748" s="1">
        <f>VLOOKUP(D4748, Summer!$A$1:$E$25, 5)</f>
        <v>331.38683221891199</v>
      </c>
      <c r="J4748" s="1">
        <f t="shared" si="445"/>
        <v>408.64988770042891</v>
      </c>
      <c r="K4748" s="47">
        <f t="shared" si="446"/>
        <v>7.64503185416027</v>
      </c>
      <c r="L4748" s="48">
        <f>Solar!K4765/1000*Variables!$B$3</f>
        <v>1.9499499999999999</v>
      </c>
      <c r="M4748">
        <f>IF(E4748=1, VLOOKUP(D4748, Sheet1!$A$2:$C$26, 2), Sheet1!$C$3)</f>
        <v>0.25796000000000002</v>
      </c>
      <c r="N4748" s="1">
        <f>'Electricity Rates'!$J$2</f>
        <v>0.24729999999999999</v>
      </c>
      <c r="O4748" s="145">
        <f>L4748-K4748</f>
        <v>-5.6950818541602697</v>
      </c>
      <c r="P4748">
        <f t="shared" si="447"/>
        <v>1.8906163775338347</v>
      </c>
      <c r="Q4748">
        <f>IF(O4748&gt;0, IF(Q4747+O4748*Variables!$B$5&lt;Variables!$B$4, Q4747+O4748*Variables!$B$5, Variables!$B$4), IF(Q4747&gt;-O4748, Q4747+O4748/Variables!$B$5, 0))</f>
        <v>81.189824856362293</v>
      </c>
      <c r="R4748">
        <f>IF(O4748&gt;0, 0, IF(Q4747&gt;-O4748, 0, -O4748 - Q4747*Variables!$B$5))</f>
        <v>0</v>
      </c>
      <c r="S4748">
        <f t="shared" si="448"/>
        <v>0</v>
      </c>
      <c r="T4748">
        <f t="shared" si="449"/>
        <v>0</v>
      </c>
    </row>
    <row r="4749" spans="1:20" x14ac:dyDescent="0.3">
      <c r="A4749" s="3">
        <f t="shared" si="444"/>
        <v>43298</v>
      </c>
      <c r="B4749">
        <v>7</v>
      </c>
      <c r="C4749">
        <v>17</v>
      </c>
      <c r="D4749">
        <v>20</v>
      </c>
      <c r="E4749">
        <v>1</v>
      </c>
      <c r="F4749" s="1">
        <f>VLOOKUP(A4749,Weather!$A$1:$E$366, 5)</f>
        <v>0.21428571428571283</v>
      </c>
      <c r="G4749" s="1">
        <f>VLOOKUP(D4749, Summer!$A$1:$E$25, 2)</f>
        <v>459.178981251175</v>
      </c>
      <c r="H4749" s="1">
        <f>VLOOKUP(D4749, Summer!$A$1:$E$25, 3)</f>
        <v>328.41643432967999</v>
      </c>
      <c r="I4749" s="1">
        <f>VLOOKUP(D4749, Summer!$A$1:$E$25, 5)</f>
        <v>326.73316658528501</v>
      </c>
      <c r="J4749" s="1">
        <f t="shared" si="445"/>
        <v>356.43698009857161</v>
      </c>
      <c r="K4749" s="47">
        <f t="shared" si="446"/>
        <v>6.6682315323475132</v>
      </c>
      <c r="L4749" s="48">
        <f>Solar!K4766/1000*Variables!$B$3</f>
        <v>2.0649999999999998E-2</v>
      </c>
      <c r="M4749">
        <f>IF(E4749=1, VLOOKUP(D4749, Sheet1!$A$2:$C$26, 2), Sheet1!$C$3)</f>
        <v>0.25796000000000002</v>
      </c>
      <c r="N4749" s="1">
        <f>'Electricity Rates'!$J$2</f>
        <v>0.24729999999999999</v>
      </c>
      <c r="O4749" s="145">
        <f>L4749-K4749</f>
        <v>-6.6475815323475134</v>
      </c>
      <c r="P4749">
        <f t="shared" si="447"/>
        <v>1.6490536579495401</v>
      </c>
      <c r="Q4749">
        <f>IF(O4749&gt;0, IF(Q4748+O4749*Variables!$B$5&lt;Variables!$B$4, Q4748+O4749*Variables!$B$5, Variables!$B$4), IF(Q4748&gt;-O4749, Q4748+O4749/Variables!$B$5, 0))</f>
        <v>74.117929609184088</v>
      </c>
      <c r="R4749">
        <f>IF(O4749&gt;0, 0, IF(Q4748&gt;-O4749, 0, -O4749 - Q4748*Variables!$B$5))</f>
        <v>0</v>
      </c>
      <c r="S4749">
        <f t="shared" si="448"/>
        <v>0</v>
      </c>
      <c r="T4749">
        <f t="shared" si="449"/>
        <v>0</v>
      </c>
    </row>
    <row r="4750" spans="1:20" x14ac:dyDescent="0.3">
      <c r="A4750" s="3">
        <f t="shared" si="444"/>
        <v>43298</v>
      </c>
      <c r="B4750">
        <v>7</v>
      </c>
      <c r="C4750">
        <v>17</v>
      </c>
      <c r="D4750">
        <v>21</v>
      </c>
      <c r="E4750">
        <v>1</v>
      </c>
      <c r="F4750" s="1">
        <f>VLOOKUP(A4750,Weather!$A$1:$E$366, 5)</f>
        <v>0.21428571428571283</v>
      </c>
      <c r="G4750" s="1">
        <f>VLOOKUP(D4750, Summer!$A$1:$E$25, 2)</f>
        <v>403.43414919632897</v>
      </c>
      <c r="H4750" s="1">
        <f>VLOOKUP(D4750, Summer!$A$1:$E$25, 3)</f>
        <v>305.25297715532997</v>
      </c>
      <c r="I4750" s="1">
        <f>VLOOKUP(D4750, Summer!$A$1:$E$25, 5)</f>
        <v>313.15582306105603</v>
      </c>
      <c r="J4750" s="1">
        <f t="shared" si="445"/>
        <v>326.29179973554392</v>
      </c>
      <c r="K4750" s="47">
        <f t="shared" si="446"/>
        <v>6.1042747785071727</v>
      </c>
      <c r="L4750" s="48">
        <f>Solar!K4767/1000*Variables!$B$3</f>
        <v>0</v>
      </c>
      <c r="M4750">
        <f>IF(E4750=1, VLOOKUP(D4750, Sheet1!$A$2:$C$26, 2), Sheet1!$C$3)</f>
        <v>0.25796000000000002</v>
      </c>
      <c r="N4750" s="1">
        <f>'Electricity Rates'!$J$2</f>
        <v>0.24729999999999999</v>
      </c>
      <c r="O4750" s="145">
        <f>L4750-K4750</f>
        <v>-6.1042747785071727</v>
      </c>
      <c r="P4750">
        <f t="shared" si="447"/>
        <v>1.5095871527248237</v>
      </c>
      <c r="Q4750">
        <f>IF(O4750&gt;0, IF(Q4749+O4750*Variables!$B$5&lt;Variables!$B$4, Q4749+O4750*Variables!$B$5, Variables!$B$4), IF(Q4749&gt;-O4750, Q4749+O4750/Variables!$B$5, 0))</f>
        <v>67.624020270346676</v>
      </c>
      <c r="R4750">
        <f>IF(O4750&gt;0, 0, IF(Q4749&gt;-O4750, 0, -O4750 - Q4749*Variables!$B$5))</f>
        <v>0</v>
      </c>
      <c r="S4750">
        <f t="shared" si="448"/>
        <v>0</v>
      </c>
      <c r="T4750">
        <f t="shared" si="449"/>
        <v>0</v>
      </c>
    </row>
    <row r="4751" spans="1:20" x14ac:dyDescent="0.3">
      <c r="A4751" s="3">
        <f t="shared" si="444"/>
        <v>43298</v>
      </c>
      <c r="B4751">
        <v>7</v>
      </c>
      <c r="C4751">
        <v>17</v>
      </c>
      <c r="D4751">
        <v>22</v>
      </c>
      <c r="E4751">
        <v>1</v>
      </c>
      <c r="F4751" s="1">
        <f>VLOOKUP(A4751,Weather!$A$1:$E$366, 5)</f>
        <v>0.21428571428571283</v>
      </c>
      <c r="G4751" s="1">
        <f>VLOOKUP(D4751, Summer!$A$1:$E$25, 2)</f>
        <v>366.19777187885302</v>
      </c>
      <c r="H4751" s="1">
        <f>VLOOKUP(D4751, Summer!$A$1:$E$25, 3)</f>
        <v>263.18917633836901</v>
      </c>
      <c r="I4751" s="1">
        <f>VLOOKUP(D4751, Summer!$A$1:$E$25, 5)</f>
        <v>295.10418431306101</v>
      </c>
      <c r="J4751" s="1">
        <f t="shared" si="445"/>
        <v>285.26244681132971</v>
      </c>
      <c r="K4751" s="47">
        <f t="shared" si="446"/>
        <v>5.3366966645713001</v>
      </c>
      <c r="L4751" s="48">
        <f>Solar!K4768/1000*Variables!$B$3</f>
        <v>0</v>
      </c>
      <c r="M4751">
        <f>IF(E4751=1, VLOOKUP(D4751, Sheet1!$A$2:$C$26, 2), Sheet1!$C$3)</f>
        <v>0.18637999999999999</v>
      </c>
      <c r="N4751" s="1">
        <f>'Electricity Rates'!$J$2</f>
        <v>0.24729999999999999</v>
      </c>
      <c r="O4751" s="145">
        <f>L4751-K4751</f>
        <v>-5.3366966645713001</v>
      </c>
      <c r="P4751">
        <f t="shared" si="447"/>
        <v>1.3197650851484826</v>
      </c>
      <c r="Q4751">
        <f>IF(O4751&gt;0, IF(Q4750+O4751*Variables!$B$5&lt;Variables!$B$4, Q4750+O4751*Variables!$B$5, Variables!$B$4), IF(Q4750&gt;-O4751, Q4750+O4751/Variables!$B$5, 0))</f>
        <v>61.946683393143168</v>
      </c>
      <c r="R4751">
        <f>IF(O4751&gt;0, 0, IF(Q4750&gt;-O4751, 0, -O4751 - Q4750*Variables!$B$5))</f>
        <v>0</v>
      </c>
      <c r="S4751">
        <f t="shared" si="448"/>
        <v>0</v>
      </c>
      <c r="T4751">
        <f t="shared" si="449"/>
        <v>0</v>
      </c>
    </row>
    <row r="4752" spans="1:20" x14ac:dyDescent="0.3">
      <c r="A4752" s="3">
        <f t="shared" si="444"/>
        <v>43298</v>
      </c>
      <c r="B4752">
        <v>7</v>
      </c>
      <c r="C4752">
        <v>17</v>
      </c>
      <c r="D4752">
        <v>23</v>
      </c>
      <c r="E4752">
        <v>1</v>
      </c>
      <c r="F4752" s="1">
        <f>VLOOKUP(A4752,Weather!$A$1:$E$366, 5)</f>
        <v>0.21428571428571283</v>
      </c>
      <c r="G4752" s="1">
        <f>VLOOKUP(D4752, Summer!$A$1:$E$25, 2)</f>
        <v>342.86102460129899</v>
      </c>
      <c r="H4752" s="1">
        <f>VLOOKUP(D4752, Summer!$A$1:$E$25, 3)</f>
        <v>273.02297434567402</v>
      </c>
      <c r="I4752" s="1">
        <f>VLOOKUP(D4752, Summer!$A$1:$E$25, 5)</f>
        <v>281.53182330021599</v>
      </c>
      <c r="J4752" s="1">
        <f t="shared" si="445"/>
        <v>287.9882708290221</v>
      </c>
      <c r="K4752" s="47">
        <f t="shared" si="446"/>
        <v>5.3876914453636298</v>
      </c>
      <c r="L4752" s="48">
        <f>Solar!K4769/1000*Variables!$B$3</f>
        <v>0</v>
      </c>
      <c r="M4752">
        <f>IF(E4752=1, VLOOKUP(D4752, Sheet1!$A$2:$C$26, 2), Sheet1!$C$3)</f>
        <v>0.18637999999999999</v>
      </c>
      <c r="N4752" s="1">
        <f>'Electricity Rates'!$J$2</f>
        <v>0.24729999999999999</v>
      </c>
      <c r="O4752" s="145">
        <f>L4752-K4752</f>
        <v>-5.3876914453636298</v>
      </c>
      <c r="P4752">
        <f t="shared" si="447"/>
        <v>1.3323760944384255</v>
      </c>
      <c r="Q4752">
        <f>IF(O4752&gt;0, IF(Q4751+O4752*Variables!$B$5&lt;Variables!$B$4, Q4751+O4752*Variables!$B$5, Variables!$B$4), IF(Q4751&gt;-O4752, Q4751+O4752/Variables!$B$5, 0))</f>
        <v>56.215096749139306</v>
      </c>
      <c r="R4752">
        <f>IF(O4752&gt;0, 0, IF(Q4751&gt;-O4752, 0, -O4752 - Q4751*Variables!$B$5))</f>
        <v>0</v>
      </c>
      <c r="S4752">
        <f t="shared" si="448"/>
        <v>0</v>
      </c>
      <c r="T4752">
        <f t="shared" si="449"/>
        <v>0</v>
      </c>
    </row>
    <row r="4753" spans="1:20" x14ac:dyDescent="0.3">
      <c r="A4753" s="3">
        <f t="shared" si="444"/>
        <v>43298</v>
      </c>
      <c r="B4753">
        <v>7</v>
      </c>
      <c r="C4753">
        <v>17</v>
      </c>
      <c r="D4753">
        <v>24</v>
      </c>
      <c r="E4753">
        <v>1</v>
      </c>
      <c r="F4753" s="1">
        <f>VLOOKUP(A4753,Weather!$A$1:$E$366, 5)</f>
        <v>0.21428571428571283</v>
      </c>
      <c r="G4753" s="1">
        <f>VLOOKUP(D4753, Summer!$A$1:$E$25, 2)</f>
        <v>310.26482453023402</v>
      </c>
      <c r="H4753" s="1">
        <f>VLOOKUP(D4753, Summer!$A$1:$E$25, 3)</f>
        <v>259.09090909090901</v>
      </c>
      <c r="I4753" s="1">
        <f>VLOOKUP(D4753, Summer!$A$1:$E$25, 5)</f>
        <v>276.86321013243497</v>
      </c>
      <c r="J4753" s="1">
        <f t="shared" si="445"/>
        <v>270.05674811362144</v>
      </c>
      <c r="K4753" s="47">
        <f t="shared" si="446"/>
        <v>5.0522280903526733</v>
      </c>
      <c r="L4753" s="48">
        <f>Solar!K4770/1000*Variables!$B$3</f>
        <v>0</v>
      </c>
      <c r="M4753">
        <f>IF(E4753=1, VLOOKUP(D4753, Sheet1!$A$2:$C$26, 2), Sheet1!$C$3)</f>
        <v>0.18637999999999999</v>
      </c>
      <c r="N4753" s="1">
        <f>'Electricity Rates'!$J$2</f>
        <v>0.24729999999999999</v>
      </c>
      <c r="O4753" s="145">
        <f>L4753-K4753</f>
        <v>-5.0522280903526733</v>
      </c>
      <c r="P4753">
        <f t="shared" si="447"/>
        <v>1.2494160067442162</v>
      </c>
      <c r="Q4753">
        <f>IF(O4753&gt;0, IF(Q4752+O4753*Variables!$B$5&lt;Variables!$B$4, Q4752+O4753*Variables!$B$5, Variables!$B$4), IF(Q4752&gt;-O4753, Q4752+O4753/Variables!$B$5, 0))</f>
        <v>50.840386014721567</v>
      </c>
      <c r="R4753">
        <f>IF(O4753&gt;0, 0, IF(Q4752&gt;-O4753, 0, -O4753 - Q4752*Variables!$B$5))</f>
        <v>0</v>
      </c>
      <c r="S4753">
        <f t="shared" si="448"/>
        <v>0</v>
      </c>
      <c r="T4753">
        <f t="shared" si="449"/>
        <v>0</v>
      </c>
    </row>
    <row r="4754" spans="1:20" x14ac:dyDescent="0.3">
      <c r="A4754" s="3">
        <f t="shared" si="444"/>
        <v>43299</v>
      </c>
      <c r="B4754">
        <v>7</v>
      </c>
      <c r="C4754">
        <v>18</v>
      </c>
      <c r="D4754">
        <v>1</v>
      </c>
      <c r="E4754">
        <v>1</v>
      </c>
      <c r="F4754" s="1">
        <f>VLOOKUP(A4754,Weather!$A$1:$E$366, 5)</f>
        <v>0.21428571428571283</v>
      </c>
      <c r="G4754" s="1">
        <f>VLOOKUP(D4754, Summer!$A$1:$E$25, 2)</f>
        <v>305.44698283970399</v>
      </c>
      <c r="H4754" s="1">
        <f>VLOOKUP(D4754, Summer!$A$1:$E$25, 3)</f>
        <v>264.36707082495798</v>
      </c>
      <c r="I4754" s="1">
        <f>VLOOKUP(D4754, Summer!$A$1:$E$25, 5)</f>
        <v>276.703769768114</v>
      </c>
      <c r="J4754" s="1">
        <f t="shared" si="445"/>
        <v>273.16990911383209</v>
      </c>
      <c r="K4754" s="47">
        <f t="shared" si="446"/>
        <v>5.110469180660246</v>
      </c>
      <c r="L4754" s="48">
        <f>Solar!K4771/1000*Variables!$B$3</f>
        <v>0</v>
      </c>
      <c r="M4754">
        <f>IF(E4754=1, VLOOKUP(D4754, Sheet1!$A$2:$C$26, 2), Sheet1!$C$3)</f>
        <v>0.18637999999999999</v>
      </c>
      <c r="N4754" s="1">
        <f>'Electricity Rates'!$J$2</f>
        <v>0.24729999999999999</v>
      </c>
      <c r="O4754" s="145">
        <f>L4754-K4754</f>
        <v>-5.110469180660246</v>
      </c>
      <c r="P4754">
        <f t="shared" si="447"/>
        <v>1.2638190283772788</v>
      </c>
      <c r="Q4754">
        <f>IF(O4754&gt;0, IF(Q4753+O4754*Variables!$B$5&lt;Variables!$B$4, Q4753+O4754*Variables!$B$5, Variables!$B$4), IF(Q4753&gt;-O4754, Q4753+O4754/Variables!$B$5, 0))</f>
        <v>45.403716673593642</v>
      </c>
      <c r="R4754">
        <f>IF(O4754&gt;0, 0, IF(Q4753&gt;-O4754, 0, -O4754 - Q4753*Variables!$B$5))</f>
        <v>0</v>
      </c>
      <c r="S4754">
        <f t="shared" si="448"/>
        <v>0</v>
      </c>
      <c r="T4754">
        <f t="shared" si="449"/>
        <v>0</v>
      </c>
    </row>
    <row r="4755" spans="1:20" x14ac:dyDescent="0.3">
      <c r="A4755" s="3">
        <f t="shared" si="444"/>
        <v>43299</v>
      </c>
      <c r="B4755">
        <v>7</v>
      </c>
      <c r="C4755">
        <v>18</v>
      </c>
      <c r="D4755">
        <v>2</v>
      </c>
      <c r="E4755">
        <v>1</v>
      </c>
      <c r="F4755" s="1">
        <f>VLOOKUP(A4755,Weather!$A$1:$E$366, 5)</f>
        <v>0.21428571428571283</v>
      </c>
      <c r="G4755" s="1">
        <f>VLOOKUP(D4755, Summer!$A$1:$E$25, 2)</f>
        <v>286.71906025959902</v>
      </c>
      <c r="H4755" s="1">
        <f>VLOOKUP(D4755, Summer!$A$1:$E$25, 3)</f>
        <v>260.03911906460002</v>
      </c>
      <c r="I4755" s="1">
        <f>VLOOKUP(D4755, Summer!$A$1:$E$25, 5)</f>
        <v>276.50446931271199</v>
      </c>
      <c r="J4755" s="1">
        <f t="shared" si="445"/>
        <v>265.7562493206712</v>
      </c>
      <c r="K4755" s="47">
        <f t="shared" si="446"/>
        <v>4.9717742562750677</v>
      </c>
      <c r="L4755" s="48">
        <f>Solar!K4772/1000*Variables!$B$3</f>
        <v>0</v>
      </c>
      <c r="M4755">
        <f>IF(E4755=1, VLOOKUP(D4755, Sheet1!$A$2:$C$26, 2), Sheet1!$C$3)</f>
        <v>0.18637999999999999</v>
      </c>
      <c r="N4755" s="1">
        <f>'Electricity Rates'!$J$2</f>
        <v>0.24729999999999999</v>
      </c>
      <c r="O4755" s="145">
        <f>L4755-K4755</f>
        <v>-4.9717742562750677</v>
      </c>
      <c r="P4755">
        <f t="shared" si="447"/>
        <v>1.2295197735768242</v>
      </c>
      <c r="Q4755">
        <f>IF(O4755&gt;0, IF(Q4754+O4755*Variables!$B$5&lt;Variables!$B$4, Q4754+O4755*Variables!$B$5, Variables!$B$4), IF(Q4754&gt;-O4755, Q4754+O4755/Variables!$B$5, 0))</f>
        <v>40.114595124364847</v>
      </c>
      <c r="R4755">
        <f>IF(O4755&gt;0, 0, IF(Q4754&gt;-O4755, 0, -O4755 - Q4754*Variables!$B$5))</f>
        <v>0</v>
      </c>
      <c r="S4755">
        <f t="shared" si="448"/>
        <v>0</v>
      </c>
      <c r="T4755">
        <f t="shared" si="449"/>
        <v>0</v>
      </c>
    </row>
    <row r="4756" spans="1:20" x14ac:dyDescent="0.3">
      <c r="A4756" s="3">
        <f t="shared" si="444"/>
        <v>43299</v>
      </c>
      <c r="B4756">
        <v>7</v>
      </c>
      <c r="C4756">
        <v>18</v>
      </c>
      <c r="D4756">
        <v>3</v>
      </c>
      <c r="E4756">
        <v>1</v>
      </c>
      <c r="F4756" s="1">
        <f>VLOOKUP(A4756,Weather!$A$1:$E$366, 5)</f>
        <v>0.21428571428571283</v>
      </c>
      <c r="G4756" s="1">
        <f>VLOOKUP(D4756, Summer!$A$1:$E$25, 2)</f>
        <v>272.63131492590298</v>
      </c>
      <c r="H4756" s="1">
        <f>VLOOKUP(D4756, Summer!$A$1:$E$25, 3)</f>
        <v>241.571030279452</v>
      </c>
      <c r="I4756" s="1">
        <f>VLOOKUP(D4756, Summer!$A$1:$E$25, 5)</f>
        <v>276.33008141423602</v>
      </c>
      <c r="J4756" s="1">
        <f t="shared" si="445"/>
        <v>248.22680556083432</v>
      </c>
      <c r="K4756" s="47">
        <f t="shared" si="446"/>
        <v>4.6438330039630014</v>
      </c>
      <c r="L4756" s="48">
        <f>Solar!K4773/1000*Variables!$B$3</f>
        <v>0</v>
      </c>
      <c r="M4756">
        <f>IF(E4756=1, VLOOKUP(D4756, Sheet1!$A$2:$C$26, 2), Sheet1!$C$3)</f>
        <v>0.18637999999999999</v>
      </c>
      <c r="N4756" s="1">
        <f>'Electricity Rates'!$J$2</f>
        <v>0.24729999999999999</v>
      </c>
      <c r="O4756" s="145">
        <f>L4756-K4756</f>
        <v>-4.6438330039630014</v>
      </c>
      <c r="P4756">
        <f t="shared" si="447"/>
        <v>1.1484199018800503</v>
      </c>
      <c r="Q4756">
        <f>IF(O4756&gt;0, IF(Q4755+O4756*Variables!$B$5&lt;Variables!$B$4, Q4755+O4756*Variables!$B$5, Variables!$B$4), IF(Q4755&gt;-O4756, Q4755+O4756/Variables!$B$5, 0))</f>
        <v>35.174347247808463</v>
      </c>
      <c r="R4756">
        <f>IF(O4756&gt;0, 0, IF(Q4755&gt;-O4756, 0, -O4756 - Q4755*Variables!$B$5))</f>
        <v>0</v>
      </c>
      <c r="S4756">
        <f t="shared" si="448"/>
        <v>0</v>
      </c>
      <c r="T4756">
        <f t="shared" si="449"/>
        <v>0</v>
      </c>
    </row>
    <row r="4757" spans="1:20" x14ac:dyDescent="0.3">
      <c r="A4757" s="3">
        <f t="shared" si="444"/>
        <v>43299</v>
      </c>
      <c r="B4757">
        <v>7</v>
      </c>
      <c r="C4757">
        <v>18</v>
      </c>
      <c r="D4757">
        <v>4</v>
      </c>
      <c r="E4757">
        <v>1</v>
      </c>
      <c r="F4757" s="1">
        <f>VLOOKUP(A4757,Weather!$A$1:$E$366, 5)</f>
        <v>0.21428571428571283</v>
      </c>
      <c r="G4757" s="1">
        <f>VLOOKUP(D4757, Summer!$A$1:$E$25, 2)</f>
        <v>286.33237882239803</v>
      </c>
      <c r="H4757" s="1">
        <f>VLOOKUP(D4757, Summer!$A$1:$E$25, 3)</f>
        <v>256.10019667595998</v>
      </c>
      <c r="I4757" s="1">
        <f>VLOOKUP(D4757, Summer!$A$1:$E$25, 5)</f>
        <v>276.13078095883401</v>
      </c>
      <c r="J4757" s="1">
        <f t="shared" si="445"/>
        <v>262.57852142162523</v>
      </c>
      <c r="K4757" s="47">
        <f t="shared" si="446"/>
        <v>4.91232524688278</v>
      </c>
      <c r="L4757" s="48">
        <f>Solar!K4774/1000*Variables!$B$3</f>
        <v>0</v>
      </c>
      <c r="M4757">
        <f>IF(E4757=1, VLOOKUP(D4757, Sheet1!$A$2:$C$26, 2), Sheet1!$C$3)</f>
        <v>0.18637999999999999</v>
      </c>
      <c r="N4757" s="1">
        <f>'Electricity Rates'!$J$2</f>
        <v>0.24729999999999999</v>
      </c>
      <c r="O4757" s="145">
        <f>L4757-K4757</f>
        <v>-4.91232524688278</v>
      </c>
      <c r="P4757">
        <f t="shared" si="447"/>
        <v>1.2148180335541114</v>
      </c>
      <c r="Q4757">
        <f>IF(O4757&gt;0, IF(Q4756+O4757*Variables!$B$5&lt;Variables!$B$4, Q4756+O4757*Variables!$B$5, Variables!$B$4), IF(Q4756&gt;-O4757, Q4756+O4757/Variables!$B$5, 0))</f>
        <v>29.94846932559274</v>
      </c>
      <c r="R4757">
        <f>IF(O4757&gt;0, 0, IF(Q4756&gt;-O4757, 0, -O4757 - Q4756*Variables!$B$5))</f>
        <v>0</v>
      </c>
      <c r="S4757">
        <f t="shared" si="448"/>
        <v>0</v>
      </c>
      <c r="T4757">
        <f t="shared" si="449"/>
        <v>0</v>
      </c>
    </row>
    <row r="4758" spans="1:20" x14ac:dyDescent="0.3">
      <c r="A4758" s="3">
        <f t="shared" si="444"/>
        <v>43299</v>
      </c>
      <c r="B4758">
        <v>7</v>
      </c>
      <c r="C4758">
        <v>18</v>
      </c>
      <c r="D4758">
        <v>5</v>
      </c>
      <c r="E4758">
        <v>1</v>
      </c>
      <c r="F4758" s="1">
        <f>VLOOKUP(A4758,Weather!$A$1:$E$366, 5)</f>
        <v>0.21428571428571283</v>
      </c>
      <c r="G4758" s="1">
        <f>VLOOKUP(D4758, Summer!$A$1:$E$25, 2)</f>
        <v>323.19252555232703</v>
      </c>
      <c r="H4758" s="1">
        <f>VLOOKUP(D4758, Summer!$A$1:$E$25, 3)</f>
        <v>290.90909090909099</v>
      </c>
      <c r="I4758" s="1">
        <f>VLOOKUP(D4758, Summer!$A$1:$E$25, 5)</f>
        <v>275.93148050343302</v>
      </c>
      <c r="J4758" s="1">
        <f t="shared" si="445"/>
        <v>297.82696976121298</v>
      </c>
      <c r="K4758" s="47">
        <f t="shared" si="446"/>
        <v>5.571754059850953</v>
      </c>
      <c r="L4758" s="48">
        <f>Solar!K4775/1000*Variables!$B$3</f>
        <v>0</v>
      </c>
      <c r="M4758">
        <f>IF(E4758=1, VLOOKUP(D4758, Sheet1!$A$2:$C$26, 2), Sheet1!$C$3)</f>
        <v>0.18637999999999999</v>
      </c>
      <c r="N4758" s="1">
        <f>'Electricity Rates'!$J$2</f>
        <v>0.24729999999999999</v>
      </c>
      <c r="O4758" s="145">
        <f>L4758-K4758</f>
        <v>-5.571754059850953</v>
      </c>
      <c r="P4758">
        <f t="shared" si="447"/>
        <v>1.3778947790011407</v>
      </c>
      <c r="Q4758">
        <f>IF(O4758&gt;0, IF(Q4757+O4758*Variables!$B$5&lt;Variables!$B$4, Q4757+O4758*Variables!$B$5, Variables!$B$4), IF(Q4757&gt;-O4758, Q4757+O4758/Variables!$B$5, 0))</f>
        <v>24.021071389581088</v>
      </c>
      <c r="R4758">
        <f>IF(O4758&gt;0, 0, IF(Q4757&gt;-O4758, 0, -O4758 - Q4757*Variables!$B$5))</f>
        <v>0</v>
      </c>
      <c r="S4758">
        <f t="shared" si="448"/>
        <v>0</v>
      </c>
      <c r="T4758">
        <f t="shared" si="449"/>
        <v>0</v>
      </c>
    </row>
    <row r="4759" spans="1:20" x14ac:dyDescent="0.3">
      <c r="A4759" s="3">
        <f t="shared" si="444"/>
        <v>43299</v>
      </c>
      <c r="B4759">
        <v>7</v>
      </c>
      <c r="C4759">
        <v>18</v>
      </c>
      <c r="D4759">
        <v>6</v>
      </c>
      <c r="E4759">
        <v>1</v>
      </c>
      <c r="F4759" s="1">
        <f>VLOOKUP(A4759,Weather!$A$1:$E$366, 5)</f>
        <v>0.21428571428571283</v>
      </c>
      <c r="G4759" s="1">
        <f>VLOOKUP(D4759, Summer!$A$1:$E$25, 2)</f>
        <v>420.20776289112302</v>
      </c>
      <c r="H4759" s="1">
        <f>VLOOKUP(D4759, Summer!$A$1:$E$25, 3)</f>
        <v>354.54545454545399</v>
      </c>
      <c r="I4759" s="1">
        <f>VLOOKUP(D4759, Summer!$A$1:$E$25, 5)</f>
        <v>244.50179868660999</v>
      </c>
      <c r="J4759" s="1">
        <f t="shared" si="445"/>
        <v>368.61594919095438</v>
      </c>
      <c r="K4759" s="47">
        <f t="shared" si="446"/>
        <v>6.896075976857321</v>
      </c>
      <c r="L4759" s="48">
        <f>Solar!K4776/1000*Variables!$B$3</f>
        <v>0.66994999999999993</v>
      </c>
      <c r="M4759">
        <f>IF(E4759=1, VLOOKUP(D4759, Sheet1!$A$2:$C$26, 2), Sheet1!$C$3)</f>
        <v>0.18637999999999999</v>
      </c>
      <c r="N4759" s="1">
        <f>'Electricity Rates'!$J$2</f>
        <v>0.24729999999999999</v>
      </c>
      <c r="O4759" s="145">
        <f>L4759-K4759</f>
        <v>-6.2261259768573209</v>
      </c>
      <c r="P4759">
        <f t="shared" si="447"/>
        <v>1.7053995890768154</v>
      </c>
      <c r="Q4759">
        <f>IF(O4759&gt;0, IF(Q4758+O4759*Variables!$B$5&lt;Variables!$B$4, Q4758+O4759*Variables!$B$5, Variables!$B$4), IF(Q4758&gt;-O4759, Q4758+O4759/Variables!$B$5, 0))</f>
        <v>17.397533116328617</v>
      </c>
      <c r="R4759">
        <f>IF(O4759&gt;0, 0, IF(Q4758&gt;-O4759, 0, -O4759 - Q4758*Variables!$B$5))</f>
        <v>0</v>
      </c>
      <c r="S4759">
        <f t="shared" si="448"/>
        <v>0</v>
      </c>
      <c r="T4759">
        <f t="shared" si="449"/>
        <v>0</v>
      </c>
    </row>
    <row r="4760" spans="1:20" x14ac:dyDescent="0.3">
      <c r="A4760" s="3">
        <f t="shared" si="444"/>
        <v>43299</v>
      </c>
      <c r="B4760">
        <v>7</v>
      </c>
      <c r="C4760">
        <v>18</v>
      </c>
      <c r="D4760">
        <v>7</v>
      </c>
      <c r="E4760">
        <v>1</v>
      </c>
      <c r="F4760" s="1">
        <f>VLOOKUP(A4760,Weather!$A$1:$E$366, 5)</f>
        <v>0.21428571428571283</v>
      </c>
      <c r="G4760" s="1">
        <f>VLOOKUP(D4760, Summer!$A$1:$E$25, 2)</f>
        <v>767.23345107957198</v>
      </c>
      <c r="H4760" s="1">
        <f>VLOOKUP(D4760, Summer!$A$1:$E$25, 3)</f>
        <v>587.45596403639502</v>
      </c>
      <c r="I4760" s="1">
        <f>VLOOKUP(D4760, Summer!$A$1:$E$25, 5)</f>
        <v>275.57273968370998</v>
      </c>
      <c r="J4760" s="1">
        <f t="shared" si="445"/>
        <v>625.97971125993263</v>
      </c>
      <c r="K4760" s="47">
        <f t="shared" si="446"/>
        <v>11.710843381286974</v>
      </c>
      <c r="L4760" s="48">
        <f>Solar!K4777/1000*Variables!$B$3</f>
        <v>4.2576000000000001</v>
      </c>
      <c r="M4760">
        <f>IF(E4760=1, VLOOKUP(D4760, Sheet1!$A$2:$C$26, 2), Sheet1!$C$3)</f>
        <v>0.18637999999999999</v>
      </c>
      <c r="N4760" s="1">
        <f>'Electricity Rates'!$J$2</f>
        <v>0.24729999999999999</v>
      </c>
      <c r="O4760" s="145">
        <f>L4760-K4760</f>
        <v>-7.4532433812869741</v>
      </c>
      <c r="P4760">
        <f t="shared" si="447"/>
        <v>2.8960915681922685</v>
      </c>
      <c r="Q4760">
        <f>IF(O4760&gt;0, IF(Q4759+O4760*Variables!$B$5&lt;Variables!$B$4, Q4759+O4760*Variables!$B$5, Variables!$B$4), IF(Q4759&gt;-O4760, Q4759+O4760/Variables!$B$5, 0))</f>
        <v>9.4685507958105593</v>
      </c>
      <c r="R4760">
        <f>IF(O4760&gt;0, 0, IF(Q4759&gt;-O4760, 0, -O4760 - Q4759*Variables!$B$5))</f>
        <v>0</v>
      </c>
      <c r="S4760">
        <f t="shared" si="448"/>
        <v>0</v>
      </c>
      <c r="T4760">
        <f t="shared" si="449"/>
        <v>0</v>
      </c>
    </row>
    <row r="4761" spans="1:20" x14ac:dyDescent="0.3">
      <c r="A4761" s="3">
        <f t="shared" si="444"/>
        <v>43299</v>
      </c>
      <c r="B4761">
        <v>7</v>
      </c>
      <c r="C4761">
        <v>18</v>
      </c>
      <c r="D4761">
        <v>8</v>
      </c>
      <c r="E4761">
        <v>1</v>
      </c>
      <c r="F4761" s="1">
        <f>VLOOKUP(A4761,Weather!$A$1:$E$366, 5)</f>
        <v>0.21428571428571283</v>
      </c>
      <c r="G4761" s="1">
        <f>VLOOKUP(D4761, Summer!$A$1:$E$25, 2)</f>
        <v>1109.6398637209199</v>
      </c>
      <c r="H4761" s="1">
        <f>VLOOKUP(D4761, Summer!$A$1:$E$25, 3)</f>
        <v>814.26008774773595</v>
      </c>
      <c r="I4761" s="1">
        <f>VLOOKUP(D4761, Summer!$A$1:$E$25, 5)</f>
        <v>328.96533168578299</v>
      </c>
      <c r="J4761" s="1">
        <f t="shared" si="445"/>
        <v>877.55575402770353</v>
      </c>
      <c r="K4761" s="47">
        <f t="shared" si="446"/>
        <v>16.417333994868457</v>
      </c>
      <c r="L4761" s="48">
        <f>Solar!K4778/1000*Variables!$B$3</f>
        <v>13.395949999999997</v>
      </c>
      <c r="M4761">
        <f>IF(E4761=1, VLOOKUP(D4761, Sheet1!$A$2:$C$26, 2), Sheet1!$C$3)</f>
        <v>0.18637999999999999</v>
      </c>
      <c r="N4761" s="1">
        <f>'Electricity Rates'!$J$2</f>
        <v>0.24729999999999999</v>
      </c>
      <c r="O4761" s="145">
        <f>L4761-K4761</f>
        <v>-3.0213839948684598</v>
      </c>
      <c r="P4761">
        <f t="shared" si="447"/>
        <v>4.0600066969309694</v>
      </c>
      <c r="Q4761">
        <f>IF(O4761&gt;0, IF(Q4760+O4761*Variables!$B$5&lt;Variables!$B$4, Q4760+O4761*Variables!$B$5, Variables!$B$4), IF(Q4760&gt;-O4761, Q4760+O4761/Variables!$B$5, 0))</f>
        <v>6.2543125033973039</v>
      </c>
      <c r="R4761">
        <f>IF(O4761&gt;0, 0, IF(Q4760&gt;-O4761, 0, -O4761 - Q4760*Variables!$B$5))</f>
        <v>0</v>
      </c>
      <c r="S4761">
        <f t="shared" si="448"/>
        <v>0</v>
      </c>
      <c r="T4761">
        <f t="shared" si="449"/>
        <v>0</v>
      </c>
    </row>
    <row r="4762" spans="1:20" x14ac:dyDescent="0.3">
      <c r="A4762" s="3">
        <f t="shared" si="444"/>
        <v>43299</v>
      </c>
      <c r="B4762">
        <v>7</v>
      </c>
      <c r="C4762">
        <v>18</v>
      </c>
      <c r="D4762">
        <v>9</v>
      </c>
      <c r="E4762">
        <v>1</v>
      </c>
      <c r="F4762" s="1">
        <f>VLOOKUP(A4762,Weather!$A$1:$E$366, 5)</f>
        <v>0.21428571428571283</v>
      </c>
      <c r="G4762" s="1">
        <f>VLOOKUP(D4762, Summer!$A$1:$E$25, 2)</f>
        <v>1322.40871182827</v>
      </c>
      <c r="H4762" s="1">
        <f>VLOOKUP(D4762, Summer!$A$1:$E$25, 3)</f>
        <v>1017.49011217013</v>
      </c>
      <c r="I4762" s="1">
        <f>VLOOKUP(D4762, Summer!$A$1:$E$25, 5)</f>
        <v>386.82225388885001</v>
      </c>
      <c r="J4762" s="1">
        <f t="shared" si="445"/>
        <v>1082.8298120968739</v>
      </c>
      <c r="K4762" s="47">
        <f t="shared" si="446"/>
        <v>20.257605973413536</v>
      </c>
      <c r="L4762" s="48">
        <f>Solar!K4779/1000*Variables!$B$3</f>
        <v>19.973600000000001</v>
      </c>
      <c r="M4762">
        <f>IF(E4762=1, VLOOKUP(D4762, Sheet1!$A$2:$C$26, 2), Sheet1!$C$3)</f>
        <v>0.25796000000000002</v>
      </c>
      <c r="N4762" s="1">
        <f>'Electricity Rates'!$J$2</f>
        <v>0.24729999999999999</v>
      </c>
      <c r="O4762" s="145">
        <f>L4762-K4762</f>
        <v>-0.28400597341353517</v>
      </c>
      <c r="P4762">
        <f t="shared" si="447"/>
        <v>5.009705957225167</v>
      </c>
      <c r="Q4762">
        <f>IF(O4762&gt;0, IF(Q4761+O4762*Variables!$B$5&lt;Variables!$B$4, Q4761+O4762*Variables!$B$5, Variables!$B$4), IF(Q4761&gt;-O4762, Q4761+O4762/Variables!$B$5, 0))</f>
        <v>5.9521784891275855</v>
      </c>
      <c r="R4762">
        <f>IF(O4762&gt;0, 0, IF(Q4761&gt;-O4762, 0, -O4762 - Q4761*Variables!$B$5))</f>
        <v>0</v>
      </c>
      <c r="S4762">
        <f t="shared" si="448"/>
        <v>0</v>
      </c>
      <c r="T4762">
        <f t="shared" si="449"/>
        <v>0</v>
      </c>
    </row>
    <row r="4763" spans="1:20" x14ac:dyDescent="0.3">
      <c r="A4763" s="3">
        <f t="shared" si="444"/>
        <v>43299</v>
      </c>
      <c r="B4763">
        <v>7</v>
      </c>
      <c r="C4763">
        <v>18</v>
      </c>
      <c r="D4763">
        <v>10</v>
      </c>
      <c r="E4763">
        <v>1</v>
      </c>
      <c r="F4763" s="1">
        <f>VLOOKUP(A4763,Weather!$A$1:$E$366, 5)</f>
        <v>0.21428571428571283</v>
      </c>
      <c r="G4763" s="1">
        <f>VLOOKUP(D4763, Summer!$A$1:$E$25, 2)</f>
        <v>1424.0693518383</v>
      </c>
      <c r="H4763" s="1">
        <f>VLOOKUP(D4763, Summer!$A$1:$E$25, 3)</f>
        <v>1069.7659339946799</v>
      </c>
      <c r="I4763" s="1">
        <f>VLOOKUP(D4763, Summer!$A$1:$E$25, 5)</f>
        <v>417.88322986318002</v>
      </c>
      <c r="J4763" s="1">
        <f t="shared" si="445"/>
        <v>1145.6880949611693</v>
      </c>
      <c r="K4763" s="47">
        <f t="shared" si="446"/>
        <v>21.433560229756409</v>
      </c>
      <c r="L4763" s="48">
        <f>Solar!K4780/1000*Variables!$B$3</f>
        <v>30.933499999999999</v>
      </c>
      <c r="M4763">
        <f>IF(E4763=1, VLOOKUP(D4763, Sheet1!$A$2:$C$26, 2), Sheet1!$C$3)</f>
        <v>0.25796000000000002</v>
      </c>
      <c r="N4763" s="1">
        <f>'Electricity Rates'!$J$2</f>
        <v>0.24729999999999999</v>
      </c>
      <c r="O4763" s="145">
        <f>L4763-K4763</f>
        <v>9.4999397702435893</v>
      </c>
      <c r="P4763">
        <f t="shared" si="447"/>
        <v>5.30051944481876</v>
      </c>
      <c r="Q4763">
        <f>IF(O4763&gt;0, IF(Q4762+O4763*Variables!$B$5&lt;Variables!$B$4, Q4762+O4763*Variables!$B$5, Variables!$B$4), IF(Q4762&gt;-O4763, Q4762+O4763/Variables!$B$5, 0))</f>
        <v>14.88212187315656</v>
      </c>
      <c r="R4763">
        <f>IF(O4763&gt;0, 0, IF(Q4762&gt;-O4763, 0, -O4763 - Q4762*Variables!$B$5))</f>
        <v>0</v>
      </c>
      <c r="S4763">
        <f t="shared" si="448"/>
        <v>0</v>
      </c>
      <c r="T4763">
        <f t="shared" si="449"/>
        <v>0</v>
      </c>
    </row>
    <row r="4764" spans="1:20" x14ac:dyDescent="0.3">
      <c r="A4764" s="3">
        <f t="shared" si="444"/>
        <v>43299</v>
      </c>
      <c r="B4764">
        <v>7</v>
      </c>
      <c r="C4764">
        <v>18</v>
      </c>
      <c r="D4764">
        <v>11</v>
      </c>
      <c r="E4764">
        <v>1</v>
      </c>
      <c r="F4764" s="1">
        <f>VLOOKUP(A4764,Weather!$A$1:$E$366, 5)</f>
        <v>0.21428571428571283</v>
      </c>
      <c r="G4764" s="1">
        <f>VLOOKUP(D4764, Summer!$A$1:$E$25, 2)</f>
        <v>1497.9516334678001</v>
      </c>
      <c r="H4764" s="1">
        <f>VLOOKUP(D4764, Summer!$A$1:$E$25, 3)</f>
        <v>1079.6213447448599</v>
      </c>
      <c r="I4764" s="1">
        <f>VLOOKUP(D4764, Summer!$A$1:$E$25, 5)</f>
        <v>435.54125021175599</v>
      </c>
      <c r="J4764" s="1">
        <f t="shared" si="445"/>
        <v>1169.2635494712035</v>
      </c>
      <c r="K4764" s="47">
        <f t="shared" si="446"/>
        <v>21.874610395510139</v>
      </c>
      <c r="L4764" s="48">
        <f>Solar!K4781/1000*Variables!$B$3</f>
        <v>37.229649999999999</v>
      </c>
      <c r="M4764">
        <f>IF(E4764=1, VLOOKUP(D4764, Sheet1!$A$2:$C$26, 2), Sheet1!$C$3)</f>
        <v>0.25796000000000002</v>
      </c>
      <c r="N4764" s="1">
        <f>'Electricity Rates'!$J$2</f>
        <v>0.24729999999999999</v>
      </c>
      <c r="O4764" s="145">
        <f>L4764-K4764</f>
        <v>15.35503960448986</v>
      </c>
      <c r="P4764">
        <f t="shared" si="447"/>
        <v>5.409591150809657</v>
      </c>
      <c r="Q4764">
        <f>IF(O4764&gt;0, IF(Q4763+O4764*Variables!$B$5&lt;Variables!$B$4, Q4763+O4764*Variables!$B$5, Variables!$B$4), IF(Q4763&gt;-O4764, Q4763+O4764/Variables!$B$5, 0))</f>
        <v>29.315859101377029</v>
      </c>
      <c r="R4764">
        <f>IF(O4764&gt;0, 0, IF(Q4763&gt;-O4764, 0, -O4764 - Q4763*Variables!$B$5))</f>
        <v>0</v>
      </c>
      <c r="S4764">
        <f t="shared" si="448"/>
        <v>0</v>
      </c>
      <c r="T4764">
        <f t="shared" si="449"/>
        <v>0</v>
      </c>
    </row>
    <row r="4765" spans="1:20" x14ac:dyDescent="0.3">
      <c r="A4765" s="3">
        <f t="shared" si="444"/>
        <v>43299</v>
      </c>
      <c r="B4765">
        <v>7</v>
      </c>
      <c r="C4765">
        <v>18</v>
      </c>
      <c r="D4765">
        <v>12</v>
      </c>
      <c r="E4765">
        <v>1</v>
      </c>
      <c r="F4765" s="1">
        <f>VLOOKUP(A4765,Weather!$A$1:$E$366, 5)</f>
        <v>0.21428571428571283</v>
      </c>
      <c r="G4765" s="1">
        <f>VLOOKUP(D4765, Summer!$A$1:$E$25, 2)</f>
        <v>1553.30978408544</v>
      </c>
      <c r="H4765" s="1">
        <f>VLOOKUP(D4765, Summer!$A$1:$E$25, 3)</f>
        <v>1117.7462231731799</v>
      </c>
      <c r="I4765" s="1">
        <f>VLOOKUP(D4765, Summer!$A$1:$E$25, 5)</f>
        <v>435.36187980189499</v>
      </c>
      <c r="J4765" s="1">
        <f t="shared" si="445"/>
        <v>1211.0812719400922</v>
      </c>
      <c r="K4765" s="47">
        <f t="shared" si="446"/>
        <v>22.656937345707295</v>
      </c>
      <c r="L4765" s="48">
        <f>Solar!K4782/1000*Variables!$B$3</f>
        <v>40.578299999999999</v>
      </c>
      <c r="M4765">
        <f>IF(E4765=1, VLOOKUP(D4765, Sheet1!$A$2:$C$26, 2), Sheet1!$C$3)</f>
        <v>0.25796000000000002</v>
      </c>
      <c r="N4765" s="1">
        <f>'Electricity Rates'!$J$2</f>
        <v>0.24729999999999999</v>
      </c>
      <c r="O4765" s="145">
        <f>L4765-K4765</f>
        <v>17.921362654292704</v>
      </c>
      <c r="P4765">
        <f t="shared" si="447"/>
        <v>5.6030606055934138</v>
      </c>
      <c r="Q4765">
        <f>IF(O4765&gt;0, IF(Q4764+O4765*Variables!$B$5&lt;Variables!$B$4, Q4764+O4765*Variables!$B$5, Variables!$B$4), IF(Q4764&gt;-O4765, Q4764+O4765/Variables!$B$5, 0))</f>
        <v>46.161939996412173</v>
      </c>
      <c r="R4765">
        <f>IF(O4765&gt;0, 0, IF(Q4764&gt;-O4765, 0, -O4765 - Q4764*Variables!$B$5))</f>
        <v>0</v>
      </c>
      <c r="S4765">
        <f t="shared" si="448"/>
        <v>0</v>
      </c>
      <c r="T4765">
        <f t="shared" si="449"/>
        <v>0</v>
      </c>
    </row>
    <row r="4766" spans="1:20" x14ac:dyDescent="0.3">
      <c r="A4766" s="3">
        <f t="shared" si="444"/>
        <v>43299</v>
      </c>
      <c r="B4766">
        <v>7</v>
      </c>
      <c r="C4766">
        <v>18</v>
      </c>
      <c r="D4766">
        <v>13</v>
      </c>
      <c r="E4766">
        <v>1</v>
      </c>
      <c r="F4766" s="1">
        <f>VLOOKUP(A4766,Weather!$A$1:$E$366, 5)</f>
        <v>0.21428571428571283</v>
      </c>
      <c r="G4766" s="1">
        <f>VLOOKUP(D4766, Summer!$A$1:$E$25, 2)</f>
        <v>1622.5675647430101</v>
      </c>
      <c r="H4766" s="1">
        <f>VLOOKUP(D4766, Summer!$A$1:$E$25, 3)</f>
        <v>1132.28619594112</v>
      </c>
      <c r="I4766" s="1">
        <f>VLOOKUP(D4766, Summer!$A$1:$E$25, 5)</f>
        <v>435.17254436926402</v>
      </c>
      <c r="J4766" s="1">
        <f t="shared" si="445"/>
        <v>1237.34648925581</v>
      </c>
      <c r="K4766" s="47">
        <f t="shared" si="446"/>
        <v>23.148307658238263</v>
      </c>
      <c r="L4766" s="48">
        <f>Solar!K4783/1000*Variables!$B$3</f>
        <v>41.312549999999995</v>
      </c>
      <c r="M4766">
        <f>IF(E4766=1, VLOOKUP(D4766, Sheet1!$A$2:$C$26, 2), Sheet1!$C$3)</f>
        <v>0.55478000000000005</v>
      </c>
      <c r="N4766" s="1">
        <f>'Electricity Rates'!$J$2</f>
        <v>0.24729999999999999</v>
      </c>
      <c r="O4766" s="145">
        <f>L4766-K4766</f>
        <v>18.164242341761732</v>
      </c>
      <c r="P4766">
        <f t="shared" si="447"/>
        <v>5.7245764838823225</v>
      </c>
      <c r="Q4766">
        <f>IF(O4766&gt;0, IF(Q4765+O4766*Variables!$B$5&lt;Variables!$B$4, Q4765+O4766*Variables!$B$5, Variables!$B$4), IF(Q4765&gt;-O4766, Q4765+O4766/Variables!$B$5, 0))</f>
        <v>63.236327797668196</v>
      </c>
      <c r="R4766">
        <f>IF(O4766&gt;0, 0, IF(Q4765&gt;-O4766, 0, -O4766 - Q4765*Variables!$B$5))</f>
        <v>0</v>
      </c>
      <c r="S4766">
        <f t="shared" si="448"/>
        <v>0</v>
      </c>
      <c r="T4766">
        <f t="shared" si="449"/>
        <v>0</v>
      </c>
    </row>
    <row r="4767" spans="1:20" x14ac:dyDescent="0.3">
      <c r="A4767" s="3">
        <f t="shared" si="444"/>
        <v>43299</v>
      </c>
      <c r="B4767">
        <v>7</v>
      </c>
      <c r="C4767">
        <v>18</v>
      </c>
      <c r="D4767">
        <v>14</v>
      </c>
      <c r="E4767">
        <v>1</v>
      </c>
      <c r="F4767" s="1">
        <f>VLOOKUP(A4767,Weather!$A$1:$E$366, 5)</f>
        <v>0.21428571428571283</v>
      </c>
      <c r="G4767" s="1">
        <f>VLOOKUP(D4767, Summer!$A$1:$E$25, 2)</f>
        <v>1636.26340321468</v>
      </c>
      <c r="H4767" s="1">
        <f>VLOOKUP(D4767, Summer!$A$1:$E$25, 3)</f>
        <v>1156.2601309732199</v>
      </c>
      <c r="I4767" s="1">
        <f>VLOOKUP(D4767, Summer!$A$1:$E$25, 5)</f>
        <v>417.13087064403902</v>
      </c>
      <c r="J4767" s="1">
        <f t="shared" si="445"/>
        <v>1259.1179750249607</v>
      </c>
      <c r="K4767" s="47">
        <f t="shared" si="446"/>
        <v>23.555609133724218</v>
      </c>
      <c r="L4767" s="48">
        <f>Solar!K4784/1000*Variables!$B$3</f>
        <v>39.369150000000005</v>
      </c>
      <c r="M4767">
        <f>IF(E4767=1, VLOOKUP(D4767, Sheet1!$A$2:$C$26, 2), Sheet1!$C$3)</f>
        <v>0.55478000000000005</v>
      </c>
      <c r="N4767" s="1">
        <f>'Electricity Rates'!$J$2</f>
        <v>0.24729999999999999</v>
      </c>
      <c r="O4767" s="145">
        <f>L4767-K4767</f>
        <v>15.813540866275787</v>
      </c>
      <c r="P4767">
        <f t="shared" si="447"/>
        <v>5.8253021387699988</v>
      </c>
      <c r="Q4767">
        <f>IF(O4767&gt;0, IF(Q4766+O4767*Variables!$B$5&lt;Variables!$B$4, Q4766+O4767*Variables!$B$5, Variables!$B$4), IF(Q4766&gt;-O4767, Q4766+O4767/Variables!$B$5, 0))</f>
        <v>78.101056211967432</v>
      </c>
      <c r="R4767">
        <f>IF(O4767&gt;0, 0, IF(Q4766&gt;-O4767, 0, -O4767 - Q4766*Variables!$B$5))</f>
        <v>0</v>
      </c>
      <c r="S4767">
        <f t="shared" si="448"/>
        <v>0</v>
      </c>
      <c r="T4767">
        <f t="shared" si="449"/>
        <v>0</v>
      </c>
    </row>
    <row r="4768" spans="1:20" x14ac:dyDescent="0.3">
      <c r="A4768" s="3">
        <f t="shared" si="444"/>
        <v>43299</v>
      </c>
      <c r="B4768">
        <v>7</v>
      </c>
      <c r="C4768">
        <v>18</v>
      </c>
      <c r="D4768">
        <v>15</v>
      </c>
      <c r="E4768">
        <v>1</v>
      </c>
      <c r="F4768" s="1">
        <f>VLOOKUP(A4768,Weather!$A$1:$E$366, 5)</f>
        <v>0.21428571428571283</v>
      </c>
      <c r="G4768" s="1">
        <f>VLOOKUP(D4768, Summer!$A$1:$E$25, 2)</f>
        <v>1589.7727985285201</v>
      </c>
      <c r="H4768" s="1">
        <f>VLOOKUP(D4768, Summer!$A$1:$E$25, 3)</f>
        <v>1137.7596230737599</v>
      </c>
      <c r="I4768" s="1">
        <f>VLOOKUP(D4768, Summer!$A$1:$E$25, 5)</f>
        <v>403.543562097039</v>
      </c>
      <c r="J4768" s="1">
        <f t="shared" si="445"/>
        <v>1234.6195892426365</v>
      </c>
      <c r="K4768" s="47">
        <f t="shared" si="446"/>
        <v>23.097292747696788</v>
      </c>
      <c r="L4768" s="48">
        <f>Solar!K4785/1000*Variables!$B$3</f>
        <v>34.732950000000002</v>
      </c>
      <c r="M4768">
        <f>IF(E4768=1, VLOOKUP(D4768, Sheet1!$A$2:$C$26, 2), Sheet1!$C$3)</f>
        <v>0.55478000000000005</v>
      </c>
      <c r="N4768" s="1">
        <f>'Electricity Rates'!$J$2</f>
        <v>0.24729999999999999</v>
      </c>
      <c r="O4768" s="145">
        <f>L4768-K4768</f>
        <v>11.635657252303215</v>
      </c>
      <c r="P4768">
        <f t="shared" si="447"/>
        <v>5.7119604965054149</v>
      </c>
      <c r="Q4768">
        <f>IF(O4768&gt;0, IF(Q4767+O4768*Variables!$B$5&lt;Variables!$B$4, Q4767+O4768*Variables!$B$5, Variables!$B$4), IF(Q4767&gt;-O4768, Q4767+O4768/Variables!$B$5, 0))</f>
        <v>89.038574029132448</v>
      </c>
      <c r="R4768">
        <f>IF(O4768&gt;0, 0, IF(Q4767&gt;-O4768, 0, -O4768 - Q4767*Variables!$B$5))</f>
        <v>0</v>
      </c>
      <c r="S4768">
        <f t="shared" si="448"/>
        <v>0</v>
      </c>
      <c r="T4768">
        <f t="shared" si="449"/>
        <v>0</v>
      </c>
    </row>
    <row r="4769" spans="1:20" x14ac:dyDescent="0.3">
      <c r="A4769" s="3">
        <f t="shared" si="444"/>
        <v>43299</v>
      </c>
      <c r="B4769">
        <v>7</v>
      </c>
      <c r="C4769">
        <v>18</v>
      </c>
      <c r="D4769">
        <v>16</v>
      </c>
      <c r="E4769">
        <v>1</v>
      </c>
      <c r="F4769" s="1">
        <f>VLOOKUP(A4769,Weather!$A$1:$E$366, 5)</f>
        <v>0.21428571428571283</v>
      </c>
      <c r="G4769" s="1">
        <f>VLOOKUP(D4769, Summer!$A$1:$E$25, 2)</f>
        <v>1459.9523441255701</v>
      </c>
      <c r="H4769" s="1">
        <f>VLOOKUP(D4769, Summer!$A$1:$E$25, 3)</f>
        <v>1006.09479349024</v>
      </c>
      <c r="I4769" s="1">
        <f>VLOOKUP(D4769, Summer!$A$1:$E$25, 5)</f>
        <v>381.04254068220598</v>
      </c>
      <c r="J4769" s="1">
        <f t="shared" si="445"/>
        <v>1103.3499829120958</v>
      </c>
      <c r="K4769" s="47">
        <f t="shared" si="446"/>
        <v>20.641497818870704</v>
      </c>
      <c r="L4769" s="48">
        <f>Solar!K4786/1000*Variables!$B$3</f>
        <v>27.988049999999998</v>
      </c>
      <c r="M4769">
        <f>IF(E4769=1, VLOOKUP(D4769, Sheet1!$A$2:$C$26, 2), Sheet1!$C$3)</f>
        <v>0.55478000000000005</v>
      </c>
      <c r="N4769" s="1">
        <f>'Electricity Rates'!$J$2</f>
        <v>0.24729999999999999</v>
      </c>
      <c r="O4769" s="145">
        <f>L4769-K4769</f>
        <v>7.3465521811292938</v>
      </c>
      <c r="P4769">
        <f t="shared" si="447"/>
        <v>5.1046424106067247</v>
      </c>
      <c r="Q4769">
        <f>IF(O4769&gt;0, IF(Q4768+O4769*Variables!$B$5&lt;Variables!$B$4, Q4768+O4769*Variables!$B$5, Variables!$B$4), IF(Q4768&gt;-O4769, Q4768+O4769/Variables!$B$5, 0))</f>
        <v>95.944333079393985</v>
      </c>
      <c r="R4769">
        <f>IF(O4769&gt;0, 0, IF(Q4768&gt;-O4769, 0, -O4769 - Q4768*Variables!$B$5))</f>
        <v>0</v>
      </c>
      <c r="S4769">
        <f t="shared" si="448"/>
        <v>0</v>
      </c>
      <c r="T4769">
        <f t="shared" si="449"/>
        <v>0</v>
      </c>
    </row>
    <row r="4770" spans="1:20" x14ac:dyDescent="0.3">
      <c r="A4770" s="3">
        <f t="shared" si="444"/>
        <v>43299</v>
      </c>
      <c r="B4770">
        <v>7</v>
      </c>
      <c r="C4770">
        <v>18</v>
      </c>
      <c r="D4770">
        <v>17</v>
      </c>
      <c r="E4770">
        <v>1</v>
      </c>
      <c r="F4770" s="1">
        <f>VLOOKUP(A4770,Weather!$A$1:$E$366, 5)</f>
        <v>0.21428571428571283</v>
      </c>
      <c r="G4770" s="1">
        <f>VLOOKUP(D4770, Summer!$A$1:$E$25, 2)</f>
        <v>1144.9480592772099</v>
      </c>
      <c r="H4770" s="1">
        <f>VLOOKUP(D4770, Summer!$A$1:$E$25, 3)</f>
        <v>808.38142168622596</v>
      </c>
      <c r="I4770" s="1">
        <f>VLOOKUP(D4770, Summer!$A$1:$E$25, 5)</f>
        <v>371.93450987035499</v>
      </c>
      <c r="J4770" s="1">
        <f t="shared" si="445"/>
        <v>880.50284402715056</v>
      </c>
      <c r="K4770" s="47">
        <f t="shared" si="446"/>
        <v>16.472468224929386</v>
      </c>
      <c r="L4770" s="48">
        <f>Solar!K4787/1000*Variables!$B$3</f>
        <v>18.8687</v>
      </c>
      <c r="M4770">
        <f>IF(E4770=1, VLOOKUP(D4770, Sheet1!$A$2:$C$26, 2), Sheet1!$C$3)</f>
        <v>0.55478000000000005</v>
      </c>
      <c r="N4770" s="1">
        <f>'Electricity Rates'!$J$2</f>
        <v>0.24729999999999999</v>
      </c>
      <c r="O4770" s="145">
        <f>L4770-K4770</f>
        <v>2.3962317750706141</v>
      </c>
      <c r="P4770">
        <f t="shared" si="447"/>
        <v>4.0736413920250367</v>
      </c>
      <c r="Q4770">
        <f>IF(O4770&gt;0, IF(Q4769+O4770*Variables!$B$5&lt;Variables!$B$4, Q4769+O4770*Variables!$B$5, Variables!$B$4), IF(Q4769&gt;-O4770, Q4769+O4770/Variables!$B$5, 0))</f>
        <v>98.196790947960366</v>
      </c>
      <c r="R4770">
        <f>IF(O4770&gt;0, 0, IF(Q4769&gt;-O4770, 0, -O4770 - Q4769*Variables!$B$5))</f>
        <v>0</v>
      </c>
      <c r="S4770">
        <f t="shared" si="448"/>
        <v>0</v>
      </c>
      <c r="T4770">
        <f t="shared" si="449"/>
        <v>0</v>
      </c>
    </row>
    <row r="4771" spans="1:20" x14ac:dyDescent="0.3">
      <c r="A4771" s="3">
        <f t="shared" si="444"/>
        <v>43299</v>
      </c>
      <c r="B4771">
        <v>7</v>
      </c>
      <c r="C4771">
        <v>18</v>
      </c>
      <c r="D4771">
        <v>18</v>
      </c>
      <c r="E4771">
        <v>1</v>
      </c>
      <c r="F4771" s="1">
        <f>VLOOKUP(A4771,Weather!$A$1:$E$366, 5)</f>
        <v>0.21428571428571283</v>
      </c>
      <c r="G4771" s="1">
        <f>VLOOKUP(D4771, Summer!$A$1:$E$25, 2)</f>
        <v>769.75210584620504</v>
      </c>
      <c r="H4771" s="1">
        <f>VLOOKUP(D4771, Summer!$A$1:$E$25, 3)</f>
        <v>572.92139445417001</v>
      </c>
      <c r="I4771" s="1">
        <f>VLOOKUP(D4771, Summer!$A$1:$E$25, 5)</f>
        <v>349.41355840998102</v>
      </c>
      <c r="J4771" s="1">
        <f t="shared" si="445"/>
        <v>615.09940403817723</v>
      </c>
      <c r="K4771" s="47">
        <f t="shared" si="446"/>
        <v>11.507294334053789</v>
      </c>
      <c r="L4771" s="48">
        <f>Solar!K4788/1000*Variables!$B$3</f>
        <v>8.2422000000000004</v>
      </c>
      <c r="M4771">
        <f>IF(E4771=1, VLOOKUP(D4771, Sheet1!$A$2:$C$26, 2), Sheet1!$C$3)</f>
        <v>0.55478000000000005</v>
      </c>
      <c r="N4771" s="1">
        <f>'Electricity Rates'!$J$2</f>
        <v>0.24729999999999999</v>
      </c>
      <c r="O4771" s="145">
        <f>L4771-K4771</f>
        <v>-3.2650943340537886</v>
      </c>
      <c r="P4771">
        <f t="shared" si="447"/>
        <v>2.8457538888115019</v>
      </c>
      <c r="Q4771">
        <f>IF(O4771&gt;0, IF(Q4770+O4771*Variables!$B$5&lt;Variables!$B$4, Q4770+O4771*Variables!$B$5, Variables!$B$4), IF(Q4770&gt;-O4771, Q4770+O4771/Variables!$B$5, 0))</f>
        <v>94.723286337264852</v>
      </c>
      <c r="R4771">
        <f>IF(O4771&gt;0, 0, IF(Q4770&gt;-O4771, 0, -O4771 - Q4770*Variables!$B$5))</f>
        <v>0</v>
      </c>
      <c r="S4771">
        <f t="shared" si="448"/>
        <v>0</v>
      </c>
      <c r="T4771">
        <f t="shared" si="449"/>
        <v>0</v>
      </c>
    </row>
    <row r="4772" spans="1:20" x14ac:dyDescent="0.3">
      <c r="A4772" s="3">
        <f t="shared" si="444"/>
        <v>43299</v>
      </c>
      <c r="B4772">
        <v>7</v>
      </c>
      <c r="C4772">
        <v>18</v>
      </c>
      <c r="D4772">
        <v>19</v>
      </c>
      <c r="E4772">
        <v>1</v>
      </c>
      <c r="F4772" s="1">
        <f>VLOOKUP(A4772,Weather!$A$1:$E$366, 5)</f>
        <v>0.21428571428571283</v>
      </c>
      <c r="G4772" s="1">
        <f>VLOOKUP(D4772, Summer!$A$1:$E$25, 2)</f>
        <v>565.86125451999203</v>
      </c>
      <c r="H4772" s="1">
        <f>VLOOKUP(D4772, Summer!$A$1:$E$25, 3)</f>
        <v>365.77406038600299</v>
      </c>
      <c r="I4772" s="1">
        <f>VLOOKUP(D4772, Summer!$A$1:$E$25, 5)</f>
        <v>331.38683221891199</v>
      </c>
      <c r="J4772" s="1">
        <f t="shared" si="445"/>
        <v>408.64988770042891</v>
      </c>
      <c r="K4772" s="47">
        <f t="shared" si="446"/>
        <v>7.64503185416027</v>
      </c>
      <c r="L4772" s="48">
        <f>Solar!K4789/1000*Variables!$B$3</f>
        <v>1.7593499999999997</v>
      </c>
      <c r="M4772">
        <f>IF(E4772=1, VLOOKUP(D4772, Sheet1!$A$2:$C$26, 2), Sheet1!$C$3)</f>
        <v>0.25796000000000002</v>
      </c>
      <c r="N4772" s="1">
        <f>'Electricity Rates'!$J$2</f>
        <v>0.24729999999999999</v>
      </c>
      <c r="O4772" s="145">
        <f>L4772-K4772</f>
        <v>-5.8856818541602705</v>
      </c>
      <c r="P4772">
        <f t="shared" si="447"/>
        <v>1.8906163775338347</v>
      </c>
      <c r="Q4772">
        <f>IF(O4772&gt;0, IF(Q4771+O4772*Variables!$B$5&lt;Variables!$B$4, Q4771+O4772*Variables!$B$5, Variables!$B$4), IF(Q4771&gt;-O4772, Q4771+O4772/Variables!$B$5, 0))</f>
        <v>88.461922662626264</v>
      </c>
      <c r="R4772">
        <f>IF(O4772&gt;0, 0, IF(Q4771&gt;-O4772, 0, -O4772 - Q4771*Variables!$B$5))</f>
        <v>0</v>
      </c>
      <c r="S4772">
        <f t="shared" si="448"/>
        <v>0</v>
      </c>
      <c r="T4772">
        <f t="shared" si="449"/>
        <v>0</v>
      </c>
    </row>
    <row r="4773" spans="1:20" x14ac:dyDescent="0.3">
      <c r="A4773" s="3">
        <f t="shared" si="444"/>
        <v>43299</v>
      </c>
      <c r="B4773">
        <v>7</v>
      </c>
      <c r="C4773">
        <v>18</v>
      </c>
      <c r="D4773">
        <v>20</v>
      </c>
      <c r="E4773">
        <v>1</v>
      </c>
      <c r="F4773" s="1">
        <f>VLOOKUP(A4773,Weather!$A$1:$E$366, 5)</f>
        <v>0.21428571428571283</v>
      </c>
      <c r="G4773" s="1">
        <f>VLOOKUP(D4773, Summer!$A$1:$E$25, 2)</f>
        <v>459.178981251175</v>
      </c>
      <c r="H4773" s="1">
        <f>VLOOKUP(D4773, Summer!$A$1:$E$25, 3)</f>
        <v>328.41643432967999</v>
      </c>
      <c r="I4773" s="1">
        <f>VLOOKUP(D4773, Summer!$A$1:$E$25, 5)</f>
        <v>326.73316658528501</v>
      </c>
      <c r="J4773" s="1">
        <f t="shared" si="445"/>
        <v>356.43698009857161</v>
      </c>
      <c r="K4773" s="47">
        <f t="shared" si="446"/>
        <v>6.6682315323475132</v>
      </c>
      <c r="L4773" s="48">
        <f>Solar!K4790/1000*Variables!$B$3</f>
        <v>0.19265000000000002</v>
      </c>
      <c r="M4773">
        <f>IF(E4773=1, VLOOKUP(D4773, Sheet1!$A$2:$C$26, 2), Sheet1!$C$3)</f>
        <v>0.25796000000000002</v>
      </c>
      <c r="N4773" s="1">
        <f>'Electricity Rates'!$J$2</f>
        <v>0.24729999999999999</v>
      </c>
      <c r="O4773" s="145">
        <f>L4773-K4773</f>
        <v>-6.4755815323475128</v>
      </c>
      <c r="P4773">
        <f t="shared" si="447"/>
        <v>1.6490536579495401</v>
      </c>
      <c r="Q4773">
        <f>IF(O4773&gt;0, IF(Q4772+O4773*Variables!$B$5&lt;Variables!$B$4, Q4772+O4773*Variables!$B$5, Variables!$B$4), IF(Q4772&gt;-O4773, Q4772+O4773/Variables!$B$5, 0))</f>
        <v>81.573006138852321</v>
      </c>
      <c r="R4773">
        <f>IF(O4773&gt;0, 0, IF(Q4772&gt;-O4773, 0, -O4773 - Q4772*Variables!$B$5))</f>
        <v>0</v>
      </c>
      <c r="S4773">
        <f t="shared" si="448"/>
        <v>0</v>
      </c>
      <c r="T4773">
        <f t="shared" si="449"/>
        <v>0</v>
      </c>
    </row>
    <row r="4774" spans="1:20" x14ac:dyDescent="0.3">
      <c r="A4774" s="3">
        <f t="shared" si="444"/>
        <v>43299</v>
      </c>
      <c r="B4774">
        <v>7</v>
      </c>
      <c r="C4774">
        <v>18</v>
      </c>
      <c r="D4774">
        <v>21</v>
      </c>
      <c r="E4774">
        <v>1</v>
      </c>
      <c r="F4774" s="1">
        <f>VLOOKUP(A4774,Weather!$A$1:$E$366, 5)</f>
        <v>0.21428571428571283</v>
      </c>
      <c r="G4774" s="1">
        <f>VLOOKUP(D4774, Summer!$A$1:$E$25, 2)</f>
        <v>403.43414919632897</v>
      </c>
      <c r="H4774" s="1">
        <f>VLOOKUP(D4774, Summer!$A$1:$E$25, 3)</f>
        <v>305.25297715532997</v>
      </c>
      <c r="I4774" s="1">
        <f>VLOOKUP(D4774, Summer!$A$1:$E$25, 5)</f>
        <v>313.15582306105603</v>
      </c>
      <c r="J4774" s="1">
        <f t="shared" si="445"/>
        <v>326.29179973554392</v>
      </c>
      <c r="K4774" s="47">
        <f t="shared" si="446"/>
        <v>6.1042747785071727</v>
      </c>
      <c r="L4774" s="48">
        <f>Solar!K4791/1000*Variables!$B$3</f>
        <v>0</v>
      </c>
      <c r="M4774">
        <f>IF(E4774=1, VLOOKUP(D4774, Sheet1!$A$2:$C$26, 2), Sheet1!$C$3)</f>
        <v>0.25796000000000002</v>
      </c>
      <c r="N4774" s="1">
        <f>'Electricity Rates'!$J$2</f>
        <v>0.24729999999999999</v>
      </c>
      <c r="O4774" s="145">
        <f>L4774-K4774</f>
        <v>-6.1042747785071727</v>
      </c>
      <c r="P4774">
        <f t="shared" si="447"/>
        <v>1.5095871527248237</v>
      </c>
      <c r="Q4774">
        <f>IF(O4774&gt;0, IF(Q4773+O4774*Variables!$B$5&lt;Variables!$B$4, Q4773+O4774*Variables!$B$5, Variables!$B$4), IF(Q4773&gt;-O4774, Q4773+O4774/Variables!$B$5, 0))</f>
        <v>75.079096800014909</v>
      </c>
      <c r="R4774">
        <f>IF(O4774&gt;0, 0, IF(Q4773&gt;-O4774, 0, -O4774 - Q4773*Variables!$B$5))</f>
        <v>0</v>
      </c>
      <c r="S4774">
        <f t="shared" si="448"/>
        <v>0</v>
      </c>
      <c r="T4774">
        <f t="shared" si="449"/>
        <v>0</v>
      </c>
    </row>
    <row r="4775" spans="1:20" x14ac:dyDescent="0.3">
      <c r="A4775" s="3">
        <f t="shared" si="444"/>
        <v>43299</v>
      </c>
      <c r="B4775">
        <v>7</v>
      </c>
      <c r="C4775">
        <v>18</v>
      </c>
      <c r="D4775">
        <v>22</v>
      </c>
      <c r="E4775">
        <v>1</v>
      </c>
      <c r="F4775" s="1">
        <f>VLOOKUP(A4775,Weather!$A$1:$E$366, 5)</f>
        <v>0.21428571428571283</v>
      </c>
      <c r="G4775" s="1">
        <f>VLOOKUP(D4775, Summer!$A$1:$E$25, 2)</f>
        <v>366.19777187885302</v>
      </c>
      <c r="H4775" s="1">
        <f>VLOOKUP(D4775, Summer!$A$1:$E$25, 3)</f>
        <v>263.18917633836901</v>
      </c>
      <c r="I4775" s="1">
        <f>VLOOKUP(D4775, Summer!$A$1:$E$25, 5)</f>
        <v>295.10418431306101</v>
      </c>
      <c r="J4775" s="1">
        <f t="shared" si="445"/>
        <v>285.26244681132971</v>
      </c>
      <c r="K4775" s="47">
        <f t="shared" si="446"/>
        <v>5.3366966645713001</v>
      </c>
      <c r="L4775" s="48">
        <f>Solar!K4792/1000*Variables!$B$3</f>
        <v>0</v>
      </c>
      <c r="M4775">
        <f>IF(E4775=1, VLOOKUP(D4775, Sheet1!$A$2:$C$26, 2), Sheet1!$C$3)</f>
        <v>0.18637999999999999</v>
      </c>
      <c r="N4775" s="1">
        <f>'Electricity Rates'!$J$2</f>
        <v>0.24729999999999999</v>
      </c>
      <c r="O4775" s="145">
        <f>L4775-K4775</f>
        <v>-5.3366966645713001</v>
      </c>
      <c r="P4775">
        <f t="shared" si="447"/>
        <v>1.3197650851484826</v>
      </c>
      <c r="Q4775">
        <f>IF(O4775&gt;0, IF(Q4774+O4775*Variables!$B$5&lt;Variables!$B$4, Q4774+O4775*Variables!$B$5, Variables!$B$4), IF(Q4774&gt;-O4775, Q4774+O4775/Variables!$B$5, 0))</f>
        <v>69.401759922811394</v>
      </c>
      <c r="R4775">
        <f>IF(O4775&gt;0, 0, IF(Q4774&gt;-O4775, 0, -O4775 - Q4774*Variables!$B$5))</f>
        <v>0</v>
      </c>
      <c r="S4775">
        <f t="shared" si="448"/>
        <v>0</v>
      </c>
      <c r="T4775">
        <f t="shared" si="449"/>
        <v>0</v>
      </c>
    </row>
    <row r="4776" spans="1:20" x14ac:dyDescent="0.3">
      <c r="A4776" s="3">
        <f t="shared" si="444"/>
        <v>43299</v>
      </c>
      <c r="B4776">
        <v>7</v>
      </c>
      <c r="C4776">
        <v>18</v>
      </c>
      <c r="D4776">
        <v>23</v>
      </c>
      <c r="E4776">
        <v>1</v>
      </c>
      <c r="F4776" s="1">
        <f>VLOOKUP(A4776,Weather!$A$1:$E$366, 5)</f>
        <v>0.21428571428571283</v>
      </c>
      <c r="G4776" s="1">
        <f>VLOOKUP(D4776, Summer!$A$1:$E$25, 2)</f>
        <v>342.86102460129899</v>
      </c>
      <c r="H4776" s="1">
        <f>VLOOKUP(D4776, Summer!$A$1:$E$25, 3)</f>
        <v>273.02297434567402</v>
      </c>
      <c r="I4776" s="1">
        <f>VLOOKUP(D4776, Summer!$A$1:$E$25, 5)</f>
        <v>281.53182330021599</v>
      </c>
      <c r="J4776" s="1">
        <f t="shared" si="445"/>
        <v>287.9882708290221</v>
      </c>
      <c r="K4776" s="47">
        <f t="shared" si="446"/>
        <v>5.3876914453636298</v>
      </c>
      <c r="L4776" s="48">
        <f>Solar!K4793/1000*Variables!$B$3</f>
        <v>0</v>
      </c>
      <c r="M4776">
        <f>IF(E4776=1, VLOOKUP(D4776, Sheet1!$A$2:$C$26, 2), Sheet1!$C$3)</f>
        <v>0.18637999999999999</v>
      </c>
      <c r="N4776" s="1">
        <f>'Electricity Rates'!$J$2</f>
        <v>0.24729999999999999</v>
      </c>
      <c r="O4776" s="145">
        <f>L4776-K4776</f>
        <v>-5.3876914453636298</v>
      </c>
      <c r="P4776">
        <f t="shared" si="447"/>
        <v>1.3323760944384255</v>
      </c>
      <c r="Q4776">
        <f>IF(O4776&gt;0, IF(Q4775+O4776*Variables!$B$5&lt;Variables!$B$4, Q4775+O4776*Variables!$B$5, Variables!$B$4), IF(Q4775&gt;-O4776, Q4775+O4776/Variables!$B$5, 0))</f>
        <v>63.670173278807532</v>
      </c>
      <c r="R4776">
        <f>IF(O4776&gt;0, 0, IF(Q4775&gt;-O4776, 0, -O4776 - Q4775*Variables!$B$5))</f>
        <v>0</v>
      </c>
      <c r="S4776">
        <f t="shared" si="448"/>
        <v>0</v>
      </c>
      <c r="T4776">
        <f t="shared" si="449"/>
        <v>0</v>
      </c>
    </row>
    <row r="4777" spans="1:20" x14ac:dyDescent="0.3">
      <c r="A4777" s="3">
        <f t="shared" si="444"/>
        <v>43299</v>
      </c>
      <c r="B4777">
        <v>7</v>
      </c>
      <c r="C4777">
        <v>18</v>
      </c>
      <c r="D4777">
        <v>24</v>
      </c>
      <c r="E4777">
        <v>1</v>
      </c>
      <c r="F4777" s="1">
        <f>VLOOKUP(A4777,Weather!$A$1:$E$366, 5)</f>
        <v>0.21428571428571283</v>
      </c>
      <c r="G4777" s="1">
        <f>VLOOKUP(D4777, Summer!$A$1:$E$25, 2)</f>
        <v>310.26482453023402</v>
      </c>
      <c r="H4777" s="1">
        <f>VLOOKUP(D4777, Summer!$A$1:$E$25, 3)</f>
        <v>259.09090909090901</v>
      </c>
      <c r="I4777" s="1">
        <f>VLOOKUP(D4777, Summer!$A$1:$E$25, 5)</f>
        <v>276.86321013243497</v>
      </c>
      <c r="J4777" s="1">
        <f t="shared" si="445"/>
        <v>270.05674811362144</v>
      </c>
      <c r="K4777" s="47">
        <f t="shared" si="446"/>
        <v>5.0522280903526733</v>
      </c>
      <c r="L4777" s="48">
        <f>Solar!K4794/1000*Variables!$B$3</f>
        <v>0</v>
      </c>
      <c r="M4777">
        <f>IF(E4777=1, VLOOKUP(D4777, Sheet1!$A$2:$C$26, 2), Sheet1!$C$3)</f>
        <v>0.18637999999999999</v>
      </c>
      <c r="N4777" s="1">
        <f>'Electricity Rates'!$J$2</f>
        <v>0.24729999999999999</v>
      </c>
      <c r="O4777" s="145">
        <f>L4777-K4777</f>
        <v>-5.0522280903526733</v>
      </c>
      <c r="P4777">
        <f t="shared" si="447"/>
        <v>1.2494160067442162</v>
      </c>
      <c r="Q4777">
        <f>IF(O4777&gt;0, IF(Q4776+O4777*Variables!$B$5&lt;Variables!$B$4, Q4776+O4777*Variables!$B$5, Variables!$B$4), IF(Q4776&gt;-O4777, Q4776+O4777/Variables!$B$5, 0))</f>
        <v>58.295462544389792</v>
      </c>
      <c r="R4777">
        <f>IF(O4777&gt;0, 0, IF(Q4776&gt;-O4777, 0, -O4777 - Q4776*Variables!$B$5))</f>
        <v>0</v>
      </c>
      <c r="S4777">
        <f t="shared" si="448"/>
        <v>0</v>
      </c>
      <c r="T4777">
        <f t="shared" si="449"/>
        <v>0</v>
      </c>
    </row>
    <row r="4778" spans="1:20" x14ac:dyDescent="0.3">
      <c r="A4778" s="3">
        <f t="shared" si="444"/>
        <v>43300</v>
      </c>
      <c r="B4778">
        <v>7</v>
      </c>
      <c r="C4778">
        <v>19</v>
      </c>
      <c r="D4778">
        <v>1</v>
      </c>
      <c r="E4778">
        <v>1</v>
      </c>
      <c r="F4778" s="1">
        <f>VLOOKUP(A4778,Weather!$A$1:$E$366, 5)</f>
        <v>0.21428571428571283</v>
      </c>
      <c r="G4778" s="1">
        <f>VLOOKUP(D4778, Summer!$A$1:$E$25, 2)</f>
        <v>305.44698283970399</v>
      </c>
      <c r="H4778" s="1">
        <f>VLOOKUP(D4778, Summer!$A$1:$E$25, 3)</f>
        <v>264.36707082495798</v>
      </c>
      <c r="I4778" s="1">
        <f>VLOOKUP(D4778, Summer!$A$1:$E$25, 5)</f>
        <v>276.703769768114</v>
      </c>
      <c r="J4778" s="1">
        <f t="shared" si="445"/>
        <v>273.16990911383209</v>
      </c>
      <c r="K4778" s="47">
        <f t="shared" si="446"/>
        <v>5.110469180660246</v>
      </c>
      <c r="L4778" s="48">
        <f>Solar!K4795/1000*Variables!$B$3</f>
        <v>0</v>
      </c>
      <c r="M4778">
        <f>IF(E4778=1, VLOOKUP(D4778, Sheet1!$A$2:$C$26, 2), Sheet1!$C$3)</f>
        <v>0.18637999999999999</v>
      </c>
      <c r="N4778" s="1">
        <f>'Electricity Rates'!$J$2</f>
        <v>0.24729999999999999</v>
      </c>
      <c r="O4778" s="145">
        <f>L4778-K4778</f>
        <v>-5.110469180660246</v>
      </c>
      <c r="P4778">
        <f t="shared" si="447"/>
        <v>1.2638190283772788</v>
      </c>
      <c r="Q4778">
        <f>IF(O4778&gt;0, IF(Q4777+O4778*Variables!$B$5&lt;Variables!$B$4, Q4777+O4778*Variables!$B$5, Variables!$B$4), IF(Q4777&gt;-O4778, Q4777+O4778/Variables!$B$5, 0))</f>
        <v>52.858793203261868</v>
      </c>
      <c r="R4778">
        <f>IF(O4778&gt;0, 0, IF(Q4777&gt;-O4778, 0, -O4778 - Q4777*Variables!$B$5))</f>
        <v>0</v>
      </c>
      <c r="S4778">
        <f t="shared" si="448"/>
        <v>0</v>
      </c>
      <c r="T4778">
        <f t="shared" si="449"/>
        <v>0</v>
      </c>
    </row>
    <row r="4779" spans="1:20" x14ac:dyDescent="0.3">
      <c r="A4779" s="3">
        <f t="shared" si="444"/>
        <v>43300</v>
      </c>
      <c r="B4779">
        <v>7</v>
      </c>
      <c r="C4779">
        <v>19</v>
      </c>
      <c r="D4779">
        <v>2</v>
      </c>
      <c r="E4779">
        <v>1</v>
      </c>
      <c r="F4779" s="1">
        <f>VLOOKUP(A4779,Weather!$A$1:$E$366, 5)</f>
        <v>0.21428571428571283</v>
      </c>
      <c r="G4779" s="1">
        <f>VLOOKUP(D4779, Summer!$A$1:$E$25, 2)</f>
        <v>286.71906025959902</v>
      </c>
      <c r="H4779" s="1">
        <f>VLOOKUP(D4779, Summer!$A$1:$E$25, 3)</f>
        <v>260.03911906460002</v>
      </c>
      <c r="I4779" s="1">
        <f>VLOOKUP(D4779, Summer!$A$1:$E$25, 5)</f>
        <v>276.50446931271199</v>
      </c>
      <c r="J4779" s="1">
        <f t="shared" si="445"/>
        <v>265.7562493206712</v>
      </c>
      <c r="K4779" s="47">
        <f t="shared" si="446"/>
        <v>4.9717742562750677</v>
      </c>
      <c r="L4779" s="48">
        <f>Solar!K4796/1000*Variables!$B$3</f>
        <v>0</v>
      </c>
      <c r="M4779">
        <f>IF(E4779=1, VLOOKUP(D4779, Sheet1!$A$2:$C$26, 2), Sheet1!$C$3)</f>
        <v>0.18637999999999999</v>
      </c>
      <c r="N4779" s="1">
        <f>'Electricity Rates'!$J$2</f>
        <v>0.24729999999999999</v>
      </c>
      <c r="O4779" s="145">
        <f>L4779-K4779</f>
        <v>-4.9717742562750677</v>
      </c>
      <c r="P4779">
        <f t="shared" si="447"/>
        <v>1.2295197735768242</v>
      </c>
      <c r="Q4779">
        <f>IF(O4779&gt;0, IF(Q4778+O4779*Variables!$B$5&lt;Variables!$B$4, Q4778+O4779*Variables!$B$5, Variables!$B$4), IF(Q4778&gt;-O4779, Q4778+O4779/Variables!$B$5, 0))</f>
        <v>47.569671654033073</v>
      </c>
      <c r="R4779">
        <f>IF(O4779&gt;0, 0, IF(Q4778&gt;-O4779, 0, -O4779 - Q4778*Variables!$B$5))</f>
        <v>0</v>
      </c>
      <c r="S4779">
        <f t="shared" si="448"/>
        <v>0</v>
      </c>
      <c r="T4779">
        <f t="shared" si="449"/>
        <v>0</v>
      </c>
    </row>
    <row r="4780" spans="1:20" x14ac:dyDescent="0.3">
      <c r="A4780" s="3">
        <f t="shared" si="444"/>
        <v>43300</v>
      </c>
      <c r="B4780">
        <v>7</v>
      </c>
      <c r="C4780">
        <v>19</v>
      </c>
      <c r="D4780">
        <v>3</v>
      </c>
      <c r="E4780">
        <v>1</v>
      </c>
      <c r="F4780" s="1">
        <f>VLOOKUP(A4780,Weather!$A$1:$E$366, 5)</f>
        <v>0.21428571428571283</v>
      </c>
      <c r="G4780" s="1">
        <f>VLOOKUP(D4780, Summer!$A$1:$E$25, 2)</f>
        <v>272.63131492590298</v>
      </c>
      <c r="H4780" s="1">
        <f>VLOOKUP(D4780, Summer!$A$1:$E$25, 3)</f>
        <v>241.571030279452</v>
      </c>
      <c r="I4780" s="1">
        <f>VLOOKUP(D4780, Summer!$A$1:$E$25, 5)</f>
        <v>276.33008141423602</v>
      </c>
      <c r="J4780" s="1">
        <f t="shared" si="445"/>
        <v>248.22680556083432</v>
      </c>
      <c r="K4780" s="47">
        <f t="shared" si="446"/>
        <v>4.6438330039630014</v>
      </c>
      <c r="L4780" s="48">
        <f>Solar!K4797/1000*Variables!$B$3</f>
        <v>0</v>
      </c>
      <c r="M4780">
        <f>IF(E4780=1, VLOOKUP(D4780, Sheet1!$A$2:$C$26, 2), Sheet1!$C$3)</f>
        <v>0.18637999999999999</v>
      </c>
      <c r="N4780" s="1">
        <f>'Electricity Rates'!$J$2</f>
        <v>0.24729999999999999</v>
      </c>
      <c r="O4780" s="145">
        <f>L4780-K4780</f>
        <v>-4.6438330039630014</v>
      </c>
      <c r="P4780">
        <f t="shared" si="447"/>
        <v>1.1484199018800503</v>
      </c>
      <c r="Q4780">
        <f>IF(O4780&gt;0, IF(Q4779+O4780*Variables!$B$5&lt;Variables!$B$4, Q4779+O4780*Variables!$B$5, Variables!$B$4), IF(Q4779&gt;-O4780, Q4779+O4780/Variables!$B$5, 0))</f>
        <v>42.629423777476688</v>
      </c>
      <c r="R4780">
        <f>IF(O4780&gt;0, 0, IF(Q4779&gt;-O4780, 0, -O4780 - Q4779*Variables!$B$5))</f>
        <v>0</v>
      </c>
      <c r="S4780">
        <f t="shared" si="448"/>
        <v>0</v>
      </c>
      <c r="T4780">
        <f t="shared" si="449"/>
        <v>0</v>
      </c>
    </row>
    <row r="4781" spans="1:20" x14ac:dyDescent="0.3">
      <c r="A4781" s="3">
        <f t="shared" si="444"/>
        <v>43300</v>
      </c>
      <c r="B4781">
        <v>7</v>
      </c>
      <c r="C4781">
        <v>19</v>
      </c>
      <c r="D4781">
        <v>4</v>
      </c>
      <c r="E4781">
        <v>1</v>
      </c>
      <c r="F4781" s="1">
        <f>VLOOKUP(A4781,Weather!$A$1:$E$366, 5)</f>
        <v>0.21428571428571283</v>
      </c>
      <c r="G4781" s="1">
        <f>VLOOKUP(D4781, Summer!$A$1:$E$25, 2)</f>
        <v>286.33237882239803</v>
      </c>
      <c r="H4781" s="1">
        <f>VLOOKUP(D4781, Summer!$A$1:$E$25, 3)</f>
        <v>256.10019667595998</v>
      </c>
      <c r="I4781" s="1">
        <f>VLOOKUP(D4781, Summer!$A$1:$E$25, 5)</f>
        <v>276.13078095883401</v>
      </c>
      <c r="J4781" s="1">
        <f t="shared" si="445"/>
        <v>262.57852142162523</v>
      </c>
      <c r="K4781" s="47">
        <f t="shared" si="446"/>
        <v>4.91232524688278</v>
      </c>
      <c r="L4781" s="48">
        <f>Solar!K4798/1000*Variables!$B$3</f>
        <v>0</v>
      </c>
      <c r="M4781">
        <f>IF(E4781=1, VLOOKUP(D4781, Sheet1!$A$2:$C$26, 2), Sheet1!$C$3)</f>
        <v>0.18637999999999999</v>
      </c>
      <c r="N4781" s="1">
        <f>'Electricity Rates'!$J$2</f>
        <v>0.24729999999999999</v>
      </c>
      <c r="O4781" s="145">
        <f>L4781-K4781</f>
        <v>-4.91232524688278</v>
      </c>
      <c r="P4781">
        <f t="shared" si="447"/>
        <v>1.2148180335541114</v>
      </c>
      <c r="Q4781">
        <f>IF(O4781&gt;0, IF(Q4780+O4781*Variables!$B$5&lt;Variables!$B$4, Q4780+O4781*Variables!$B$5, Variables!$B$4), IF(Q4780&gt;-O4781, Q4780+O4781/Variables!$B$5, 0))</f>
        <v>37.403545855260965</v>
      </c>
      <c r="R4781">
        <f>IF(O4781&gt;0, 0, IF(Q4780&gt;-O4781, 0, -O4781 - Q4780*Variables!$B$5))</f>
        <v>0</v>
      </c>
      <c r="S4781">
        <f t="shared" si="448"/>
        <v>0</v>
      </c>
      <c r="T4781">
        <f t="shared" si="449"/>
        <v>0</v>
      </c>
    </row>
    <row r="4782" spans="1:20" x14ac:dyDescent="0.3">
      <c r="A4782" s="3">
        <f t="shared" si="444"/>
        <v>43300</v>
      </c>
      <c r="B4782">
        <v>7</v>
      </c>
      <c r="C4782">
        <v>19</v>
      </c>
      <c r="D4782">
        <v>5</v>
      </c>
      <c r="E4782">
        <v>1</v>
      </c>
      <c r="F4782" s="1">
        <f>VLOOKUP(A4782,Weather!$A$1:$E$366, 5)</f>
        <v>0.21428571428571283</v>
      </c>
      <c r="G4782" s="1">
        <f>VLOOKUP(D4782, Summer!$A$1:$E$25, 2)</f>
        <v>323.19252555232703</v>
      </c>
      <c r="H4782" s="1">
        <f>VLOOKUP(D4782, Summer!$A$1:$E$25, 3)</f>
        <v>290.90909090909099</v>
      </c>
      <c r="I4782" s="1">
        <f>VLOOKUP(D4782, Summer!$A$1:$E$25, 5)</f>
        <v>275.93148050343302</v>
      </c>
      <c r="J4782" s="1">
        <f t="shared" si="445"/>
        <v>297.82696976121298</v>
      </c>
      <c r="K4782" s="47">
        <f t="shared" si="446"/>
        <v>5.571754059850953</v>
      </c>
      <c r="L4782" s="48">
        <f>Solar!K4799/1000*Variables!$B$3</f>
        <v>0</v>
      </c>
      <c r="M4782">
        <f>IF(E4782=1, VLOOKUP(D4782, Sheet1!$A$2:$C$26, 2), Sheet1!$C$3)</f>
        <v>0.18637999999999999</v>
      </c>
      <c r="N4782" s="1">
        <f>'Electricity Rates'!$J$2</f>
        <v>0.24729999999999999</v>
      </c>
      <c r="O4782" s="145">
        <f>L4782-K4782</f>
        <v>-5.571754059850953</v>
      </c>
      <c r="P4782">
        <f t="shared" si="447"/>
        <v>1.3778947790011407</v>
      </c>
      <c r="Q4782">
        <f>IF(O4782&gt;0, IF(Q4781+O4782*Variables!$B$5&lt;Variables!$B$4, Q4781+O4782*Variables!$B$5, Variables!$B$4), IF(Q4781&gt;-O4782, Q4781+O4782/Variables!$B$5, 0))</f>
        <v>31.476147919249314</v>
      </c>
      <c r="R4782">
        <f>IF(O4782&gt;0, 0, IF(Q4781&gt;-O4782, 0, -O4782 - Q4781*Variables!$B$5))</f>
        <v>0</v>
      </c>
      <c r="S4782">
        <f t="shared" si="448"/>
        <v>0</v>
      </c>
      <c r="T4782">
        <f t="shared" si="449"/>
        <v>0</v>
      </c>
    </row>
    <row r="4783" spans="1:20" x14ac:dyDescent="0.3">
      <c r="A4783" s="3">
        <f t="shared" si="444"/>
        <v>43300</v>
      </c>
      <c r="B4783">
        <v>7</v>
      </c>
      <c r="C4783">
        <v>19</v>
      </c>
      <c r="D4783">
        <v>6</v>
      </c>
      <c r="E4783">
        <v>1</v>
      </c>
      <c r="F4783" s="1">
        <f>VLOOKUP(A4783,Weather!$A$1:$E$366, 5)</f>
        <v>0.21428571428571283</v>
      </c>
      <c r="G4783" s="1">
        <f>VLOOKUP(D4783, Summer!$A$1:$E$25, 2)</f>
        <v>420.20776289112302</v>
      </c>
      <c r="H4783" s="1">
        <f>VLOOKUP(D4783, Summer!$A$1:$E$25, 3)</f>
        <v>354.54545454545399</v>
      </c>
      <c r="I4783" s="1">
        <f>VLOOKUP(D4783, Summer!$A$1:$E$25, 5)</f>
        <v>244.50179868660999</v>
      </c>
      <c r="J4783" s="1">
        <f t="shared" si="445"/>
        <v>368.61594919095438</v>
      </c>
      <c r="K4783" s="47">
        <f t="shared" si="446"/>
        <v>6.896075976857321</v>
      </c>
      <c r="L4783" s="48">
        <f>Solar!K4800/1000*Variables!$B$3</f>
        <v>0.88085000000000002</v>
      </c>
      <c r="M4783">
        <f>IF(E4783=1, VLOOKUP(D4783, Sheet1!$A$2:$C$26, 2), Sheet1!$C$3)</f>
        <v>0.18637999999999999</v>
      </c>
      <c r="N4783" s="1">
        <f>'Electricity Rates'!$J$2</f>
        <v>0.24729999999999999</v>
      </c>
      <c r="O4783" s="145">
        <f>L4783-K4783</f>
        <v>-6.0152259768573213</v>
      </c>
      <c r="P4783">
        <f t="shared" si="447"/>
        <v>1.7053995890768154</v>
      </c>
      <c r="Q4783">
        <f>IF(O4783&gt;0, IF(Q4782+O4783*Variables!$B$5&lt;Variables!$B$4, Q4782+O4783*Variables!$B$5, Variables!$B$4), IF(Q4782&gt;-O4783, Q4782+O4783/Variables!$B$5, 0))</f>
        <v>25.076971348124502</v>
      </c>
      <c r="R4783">
        <f>IF(O4783&gt;0, 0, IF(Q4782&gt;-O4783, 0, -O4783 - Q4782*Variables!$B$5))</f>
        <v>0</v>
      </c>
      <c r="S4783">
        <f t="shared" si="448"/>
        <v>0</v>
      </c>
      <c r="T4783">
        <f t="shared" si="449"/>
        <v>0</v>
      </c>
    </row>
    <row r="4784" spans="1:20" x14ac:dyDescent="0.3">
      <c r="A4784" s="3">
        <f t="shared" si="444"/>
        <v>43300</v>
      </c>
      <c r="B4784">
        <v>7</v>
      </c>
      <c r="C4784">
        <v>19</v>
      </c>
      <c r="D4784">
        <v>7</v>
      </c>
      <c r="E4784">
        <v>1</v>
      </c>
      <c r="F4784" s="1">
        <f>VLOOKUP(A4784,Weather!$A$1:$E$366, 5)</f>
        <v>0.21428571428571283</v>
      </c>
      <c r="G4784" s="1">
        <f>VLOOKUP(D4784, Summer!$A$1:$E$25, 2)</f>
        <v>767.23345107957198</v>
      </c>
      <c r="H4784" s="1">
        <f>VLOOKUP(D4784, Summer!$A$1:$E$25, 3)</f>
        <v>587.45596403639502</v>
      </c>
      <c r="I4784" s="1">
        <f>VLOOKUP(D4784, Summer!$A$1:$E$25, 5)</f>
        <v>275.57273968370998</v>
      </c>
      <c r="J4784" s="1">
        <f t="shared" si="445"/>
        <v>625.97971125993263</v>
      </c>
      <c r="K4784" s="47">
        <f t="shared" si="446"/>
        <v>11.710843381286974</v>
      </c>
      <c r="L4784" s="48">
        <f>Solar!K4801/1000*Variables!$B$3</f>
        <v>4.4631999999999996</v>
      </c>
      <c r="M4784">
        <f>IF(E4784=1, VLOOKUP(D4784, Sheet1!$A$2:$C$26, 2), Sheet1!$C$3)</f>
        <v>0.18637999999999999</v>
      </c>
      <c r="N4784" s="1">
        <f>'Electricity Rates'!$J$2</f>
        <v>0.24729999999999999</v>
      </c>
      <c r="O4784" s="145">
        <f>L4784-K4784</f>
        <v>-7.2476433812869745</v>
      </c>
      <c r="P4784">
        <f t="shared" si="447"/>
        <v>2.8960915681922685</v>
      </c>
      <c r="Q4784">
        <f>IF(O4784&gt;0, IF(Q4783+O4784*Variables!$B$5&lt;Variables!$B$4, Q4783+O4784*Variables!$B$5, Variables!$B$4), IF(Q4783&gt;-O4784, Q4783+O4784/Variables!$B$5, 0))</f>
        <v>17.366712431861764</v>
      </c>
      <c r="R4784">
        <f>IF(O4784&gt;0, 0, IF(Q4783&gt;-O4784, 0, -O4784 - Q4783*Variables!$B$5))</f>
        <v>0</v>
      </c>
      <c r="S4784">
        <f t="shared" si="448"/>
        <v>0</v>
      </c>
      <c r="T4784">
        <f t="shared" si="449"/>
        <v>0</v>
      </c>
    </row>
    <row r="4785" spans="1:20" x14ac:dyDescent="0.3">
      <c r="A4785" s="3">
        <f t="shared" si="444"/>
        <v>43300</v>
      </c>
      <c r="B4785">
        <v>7</v>
      </c>
      <c r="C4785">
        <v>19</v>
      </c>
      <c r="D4785">
        <v>8</v>
      </c>
      <c r="E4785">
        <v>1</v>
      </c>
      <c r="F4785" s="1">
        <f>VLOOKUP(A4785,Weather!$A$1:$E$366, 5)</f>
        <v>0.21428571428571283</v>
      </c>
      <c r="G4785" s="1">
        <f>VLOOKUP(D4785, Summer!$A$1:$E$25, 2)</f>
        <v>1109.6398637209199</v>
      </c>
      <c r="H4785" s="1">
        <f>VLOOKUP(D4785, Summer!$A$1:$E$25, 3)</f>
        <v>814.26008774773595</v>
      </c>
      <c r="I4785" s="1">
        <f>VLOOKUP(D4785, Summer!$A$1:$E$25, 5)</f>
        <v>328.96533168578299</v>
      </c>
      <c r="J4785" s="1">
        <f t="shared" si="445"/>
        <v>877.55575402770353</v>
      </c>
      <c r="K4785" s="47">
        <f t="shared" si="446"/>
        <v>16.417333994868457</v>
      </c>
      <c r="L4785" s="48">
        <f>Solar!K4802/1000*Variables!$B$3</f>
        <v>12.469749999999999</v>
      </c>
      <c r="M4785">
        <f>IF(E4785=1, VLOOKUP(D4785, Sheet1!$A$2:$C$26, 2), Sheet1!$C$3)</f>
        <v>0.18637999999999999</v>
      </c>
      <c r="N4785" s="1">
        <f>'Electricity Rates'!$J$2</f>
        <v>0.24729999999999999</v>
      </c>
      <c r="O4785" s="145">
        <f>L4785-K4785</f>
        <v>-3.9475839948684577</v>
      </c>
      <c r="P4785">
        <f t="shared" si="447"/>
        <v>4.0600066969309694</v>
      </c>
      <c r="Q4785">
        <f>IF(O4785&gt;0, IF(Q4784+O4785*Variables!$B$5&lt;Variables!$B$4, Q4784+O4785*Variables!$B$5, Variables!$B$4), IF(Q4784&gt;-O4785, Q4784+O4785/Variables!$B$5, 0))</f>
        <v>13.167154990512341</v>
      </c>
      <c r="R4785">
        <f>IF(O4785&gt;0, 0, IF(Q4784&gt;-O4785, 0, -O4785 - Q4784*Variables!$B$5))</f>
        <v>0</v>
      </c>
      <c r="S4785">
        <f t="shared" si="448"/>
        <v>0</v>
      </c>
      <c r="T4785">
        <f t="shared" si="449"/>
        <v>0</v>
      </c>
    </row>
    <row r="4786" spans="1:20" x14ac:dyDescent="0.3">
      <c r="A4786" s="3">
        <f t="shared" si="444"/>
        <v>43300</v>
      </c>
      <c r="B4786">
        <v>7</v>
      </c>
      <c r="C4786">
        <v>19</v>
      </c>
      <c r="D4786">
        <v>9</v>
      </c>
      <c r="E4786">
        <v>1</v>
      </c>
      <c r="F4786" s="1">
        <f>VLOOKUP(A4786,Weather!$A$1:$E$366, 5)</f>
        <v>0.21428571428571283</v>
      </c>
      <c r="G4786" s="1">
        <f>VLOOKUP(D4786, Summer!$A$1:$E$25, 2)</f>
        <v>1322.40871182827</v>
      </c>
      <c r="H4786" s="1">
        <f>VLOOKUP(D4786, Summer!$A$1:$E$25, 3)</f>
        <v>1017.49011217013</v>
      </c>
      <c r="I4786" s="1">
        <f>VLOOKUP(D4786, Summer!$A$1:$E$25, 5)</f>
        <v>386.82225388885001</v>
      </c>
      <c r="J4786" s="1">
        <f t="shared" si="445"/>
        <v>1082.8298120968739</v>
      </c>
      <c r="K4786" s="47">
        <f t="shared" si="446"/>
        <v>20.257605973413536</v>
      </c>
      <c r="L4786" s="48">
        <f>Solar!K4803/1000*Variables!$B$3</f>
        <v>21.3155</v>
      </c>
      <c r="M4786">
        <f>IF(E4786=1, VLOOKUP(D4786, Sheet1!$A$2:$C$26, 2), Sheet1!$C$3)</f>
        <v>0.25796000000000002</v>
      </c>
      <c r="N4786" s="1">
        <f>'Electricity Rates'!$J$2</f>
        <v>0.24729999999999999</v>
      </c>
      <c r="O4786" s="145">
        <f>L4786-K4786</f>
        <v>1.0578940265864638</v>
      </c>
      <c r="P4786">
        <f t="shared" si="447"/>
        <v>5.009705957225167</v>
      </c>
      <c r="Q4786">
        <f>IF(O4786&gt;0, IF(Q4785+O4786*Variables!$B$5&lt;Variables!$B$4, Q4785+O4786*Variables!$B$5, Variables!$B$4), IF(Q4785&gt;-O4786, Q4785+O4786/Variables!$B$5, 0))</f>
        <v>14.161575375503617</v>
      </c>
      <c r="R4786">
        <f>IF(O4786&gt;0, 0, IF(Q4785&gt;-O4786, 0, -O4786 - Q4785*Variables!$B$5))</f>
        <v>0</v>
      </c>
      <c r="S4786">
        <f t="shared" si="448"/>
        <v>0</v>
      </c>
      <c r="T4786">
        <f t="shared" si="449"/>
        <v>0</v>
      </c>
    </row>
    <row r="4787" spans="1:20" x14ac:dyDescent="0.3">
      <c r="A4787" s="3">
        <f t="shared" si="444"/>
        <v>43300</v>
      </c>
      <c r="B4787">
        <v>7</v>
      </c>
      <c r="C4787">
        <v>19</v>
      </c>
      <c r="D4787">
        <v>10</v>
      </c>
      <c r="E4787">
        <v>1</v>
      </c>
      <c r="F4787" s="1">
        <f>VLOOKUP(A4787,Weather!$A$1:$E$366, 5)</f>
        <v>0.21428571428571283</v>
      </c>
      <c r="G4787" s="1">
        <f>VLOOKUP(D4787, Summer!$A$1:$E$25, 2)</f>
        <v>1424.0693518383</v>
      </c>
      <c r="H4787" s="1">
        <f>VLOOKUP(D4787, Summer!$A$1:$E$25, 3)</f>
        <v>1069.7659339946799</v>
      </c>
      <c r="I4787" s="1">
        <f>VLOOKUP(D4787, Summer!$A$1:$E$25, 5)</f>
        <v>417.88322986318002</v>
      </c>
      <c r="J4787" s="1">
        <f t="shared" si="445"/>
        <v>1145.6880949611693</v>
      </c>
      <c r="K4787" s="47">
        <f t="shared" si="446"/>
        <v>21.433560229756409</v>
      </c>
      <c r="L4787" s="48">
        <f>Solar!K4804/1000*Variables!$B$3</f>
        <v>28.935600000000001</v>
      </c>
      <c r="M4787">
        <f>IF(E4787=1, VLOOKUP(D4787, Sheet1!$A$2:$C$26, 2), Sheet1!$C$3)</f>
        <v>0.25796000000000002</v>
      </c>
      <c r="N4787" s="1">
        <f>'Electricity Rates'!$J$2</f>
        <v>0.24729999999999999</v>
      </c>
      <c r="O4787" s="145">
        <f>L4787-K4787</f>
        <v>7.5020397702435915</v>
      </c>
      <c r="P4787">
        <f t="shared" si="447"/>
        <v>5.30051944481876</v>
      </c>
      <c r="Q4787">
        <f>IF(O4787&gt;0, IF(Q4786+O4787*Variables!$B$5&lt;Variables!$B$4, Q4786+O4787*Variables!$B$5, Variables!$B$4), IF(Q4786&gt;-O4787, Q4786+O4787/Variables!$B$5, 0))</f>
        <v>21.213492759532592</v>
      </c>
      <c r="R4787">
        <f>IF(O4787&gt;0, 0, IF(Q4786&gt;-O4787, 0, -O4787 - Q4786*Variables!$B$5))</f>
        <v>0</v>
      </c>
      <c r="S4787">
        <f t="shared" si="448"/>
        <v>0</v>
      </c>
      <c r="T4787">
        <f t="shared" si="449"/>
        <v>0</v>
      </c>
    </row>
    <row r="4788" spans="1:20" x14ac:dyDescent="0.3">
      <c r="A4788" s="3">
        <f t="shared" si="444"/>
        <v>43300</v>
      </c>
      <c r="B4788">
        <v>7</v>
      </c>
      <c r="C4788">
        <v>19</v>
      </c>
      <c r="D4788">
        <v>11</v>
      </c>
      <c r="E4788">
        <v>1</v>
      </c>
      <c r="F4788" s="1">
        <f>VLOOKUP(A4788,Weather!$A$1:$E$366, 5)</f>
        <v>0.21428571428571283</v>
      </c>
      <c r="G4788" s="1">
        <f>VLOOKUP(D4788, Summer!$A$1:$E$25, 2)</f>
        <v>1497.9516334678001</v>
      </c>
      <c r="H4788" s="1">
        <f>VLOOKUP(D4788, Summer!$A$1:$E$25, 3)</f>
        <v>1079.6213447448599</v>
      </c>
      <c r="I4788" s="1">
        <f>VLOOKUP(D4788, Summer!$A$1:$E$25, 5)</f>
        <v>435.54125021175599</v>
      </c>
      <c r="J4788" s="1">
        <f t="shared" si="445"/>
        <v>1169.2635494712035</v>
      </c>
      <c r="K4788" s="47">
        <f t="shared" si="446"/>
        <v>21.874610395510139</v>
      </c>
      <c r="L4788" s="48">
        <f>Solar!K4805/1000*Variables!$B$3</f>
        <v>34.736649999999997</v>
      </c>
      <c r="M4788">
        <f>IF(E4788=1, VLOOKUP(D4788, Sheet1!$A$2:$C$26, 2), Sheet1!$C$3)</f>
        <v>0.25796000000000002</v>
      </c>
      <c r="N4788" s="1">
        <f>'Electricity Rates'!$J$2</f>
        <v>0.24729999999999999</v>
      </c>
      <c r="O4788" s="145">
        <f>L4788-K4788</f>
        <v>12.862039604489858</v>
      </c>
      <c r="P4788">
        <f t="shared" si="447"/>
        <v>5.409591150809657</v>
      </c>
      <c r="Q4788">
        <f>IF(O4788&gt;0, IF(Q4787+O4788*Variables!$B$5&lt;Variables!$B$4, Q4787+O4788*Variables!$B$5, Variables!$B$4), IF(Q4787&gt;-O4788, Q4787+O4788/Variables!$B$5, 0))</f>
        <v>33.303809987753056</v>
      </c>
      <c r="R4788">
        <f>IF(O4788&gt;0, 0, IF(Q4787&gt;-O4788, 0, -O4788 - Q4787*Variables!$B$5))</f>
        <v>0</v>
      </c>
      <c r="S4788">
        <f t="shared" si="448"/>
        <v>0</v>
      </c>
      <c r="T4788">
        <f t="shared" si="449"/>
        <v>0</v>
      </c>
    </row>
    <row r="4789" spans="1:20" x14ac:dyDescent="0.3">
      <c r="A4789" s="3">
        <f t="shared" si="444"/>
        <v>43300</v>
      </c>
      <c r="B4789">
        <v>7</v>
      </c>
      <c r="C4789">
        <v>19</v>
      </c>
      <c r="D4789">
        <v>12</v>
      </c>
      <c r="E4789">
        <v>1</v>
      </c>
      <c r="F4789" s="1">
        <f>VLOOKUP(A4789,Weather!$A$1:$E$366, 5)</f>
        <v>0.21428571428571283</v>
      </c>
      <c r="G4789" s="1">
        <f>VLOOKUP(D4789, Summer!$A$1:$E$25, 2)</f>
        <v>1553.30978408544</v>
      </c>
      <c r="H4789" s="1">
        <f>VLOOKUP(D4789, Summer!$A$1:$E$25, 3)</f>
        <v>1117.7462231731799</v>
      </c>
      <c r="I4789" s="1">
        <f>VLOOKUP(D4789, Summer!$A$1:$E$25, 5)</f>
        <v>435.36187980189499</v>
      </c>
      <c r="J4789" s="1">
        <f t="shared" si="445"/>
        <v>1211.0812719400922</v>
      </c>
      <c r="K4789" s="47">
        <f t="shared" si="446"/>
        <v>22.656937345707295</v>
      </c>
      <c r="L4789" s="48">
        <f>Solar!K4806/1000*Variables!$B$3</f>
        <v>38.201499999999996</v>
      </c>
      <c r="M4789">
        <f>IF(E4789=1, VLOOKUP(D4789, Sheet1!$A$2:$C$26, 2), Sheet1!$C$3)</f>
        <v>0.25796000000000002</v>
      </c>
      <c r="N4789" s="1">
        <f>'Electricity Rates'!$J$2</f>
        <v>0.24729999999999999</v>
      </c>
      <c r="O4789" s="145">
        <f>L4789-K4789</f>
        <v>15.544562654292701</v>
      </c>
      <c r="P4789">
        <f t="shared" si="447"/>
        <v>5.6030606055934138</v>
      </c>
      <c r="Q4789">
        <f>IF(O4789&gt;0, IF(Q4788+O4789*Variables!$B$5&lt;Variables!$B$4, Q4788+O4789*Variables!$B$5, Variables!$B$4), IF(Q4788&gt;-O4789, Q4788+O4789/Variables!$B$5, 0))</f>
        <v>47.915698882788192</v>
      </c>
      <c r="R4789">
        <f>IF(O4789&gt;0, 0, IF(Q4788&gt;-O4789, 0, -O4789 - Q4788*Variables!$B$5))</f>
        <v>0</v>
      </c>
      <c r="S4789">
        <f t="shared" si="448"/>
        <v>0</v>
      </c>
      <c r="T4789">
        <f t="shared" si="449"/>
        <v>0</v>
      </c>
    </row>
    <row r="4790" spans="1:20" x14ac:dyDescent="0.3">
      <c r="A4790" s="3">
        <f t="shared" si="444"/>
        <v>43300</v>
      </c>
      <c r="B4790">
        <v>7</v>
      </c>
      <c r="C4790">
        <v>19</v>
      </c>
      <c r="D4790">
        <v>13</v>
      </c>
      <c r="E4790">
        <v>1</v>
      </c>
      <c r="F4790" s="1">
        <f>VLOOKUP(A4790,Weather!$A$1:$E$366, 5)</f>
        <v>0.21428571428571283</v>
      </c>
      <c r="G4790" s="1">
        <f>VLOOKUP(D4790, Summer!$A$1:$E$25, 2)</f>
        <v>1622.5675647430101</v>
      </c>
      <c r="H4790" s="1">
        <f>VLOOKUP(D4790, Summer!$A$1:$E$25, 3)</f>
        <v>1132.28619594112</v>
      </c>
      <c r="I4790" s="1">
        <f>VLOOKUP(D4790, Summer!$A$1:$E$25, 5)</f>
        <v>435.17254436926402</v>
      </c>
      <c r="J4790" s="1">
        <f t="shared" si="445"/>
        <v>1237.34648925581</v>
      </c>
      <c r="K4790" s="47">
        <f t="shared" si="446"/>
        <v>23.148307658238263</v>
      </c>
      <c r="L4790" s="48">
        <f>Solar!K4807/1000*Variables!$B$3</f>
        <v>38.905749999999998</v>
      </c>
      <c r="M4790">
        <f>IF(E4790=1, VLOOKUP(D4790, Sheet1!$A$2:$C$26, 2), Sheet1!$C$3)</f>
        <v>0.55478000000000005</v>
      </c>
      <c r="N4790" s="1">
        <f>'Electricity Rates'!$J$2</f>
        <v>0.24729999999999999</v>
      </c>
      <c r="O4790" s="145">
        <f>L4790-K4790</f>
        <v>15.757442341761735</v>
      </c>
      <c r="P4790">
        <f t="shared" si="447"/>
        <v>5.7245764838823225</v>
      </c>
      <c r="Q4790">
        <f>IF(O4790&gt;0, IF(Q4789+O4790*Variables!$B$5&lt;Variables!$B$4, Q4789+O4790*Variables!$B$5, Variables!$B$4), IF(Q4789&gt;-O4790, Q4789+O4790/Variables!$B$5, 0))</f>
        <v>62.727694684044224</v>
      </c>
      <c r="R4790">
        <f>IF(O4790&gt;0, 0, IF(Q4789&gt;-O4790, 0, -O4790 - Q4789*Variables!$B$5))</f>
        <v>0</v>
      </c>
      <c r="S4790">
        <f t="shared" si="448"/>
        <v>0</v>
      </c>
      <c r="T4790">
        <f t="shared" si="449"/>
        <v>0</v>
      </c>
    </row>
    <row r="4791" spans="1:20" x14ac:dyDescent="0.3">
      <c r="A4791" s="3">
        <f t="shared" si="444"/>
        <v>43300</v>
      </c>
      <c r="B4791">
        <v>7</v>
      </c>
      <c r="C4791">
        <v>19</v>
      </c>
      <c r="D4791">
        <v>14</v>
      </c>
      <c r="E4791">
        <v>1</v>
      </c>
      <c r="F4791" s="1">
        <f>VLOOKUP(A4791,Weather!$A$1:$E$366, 5)</f>
        <v>0.21428571428571283</v>
      </c>
      <c r="G4791" s="1">
        <f>VLOOKUP(D4791, Summer!$A$1:$E$25, 2)</f>
        <v>1636.26340321468</v>
      </c>
      <c r="H4791" s="1">
        <f>VLOOKUP(D4791, Summer!$A$1:$E$25, 3)</f>
        <v>1156.2601309732199</v>
      </c>
      <c r="I4791" s="1">
        <f>VLOOKUP(D4791, Summer!$A$1:$E$25, 5)</f>
        <v>417.13087064403902</v>
      </c>
      <c r="J4791" s="1">
        <f t="shared" si="445"/>
        <v>1259.1179750249607</v>
      </c>
      <c r="K4791" s="47">
        <f t="shared" si="446"/>
        <v>23.555609133724218</v>
      </c>
      <c r="L4791" s="48">
        <f>Solar!K4808/1000*Variables!$B$3</f>
        <v>37.289850000000001</v>
      </c>
      <c r="M4791">
        <f>IF(E4791=1, VLOOKUP(D4791, Sheet1!$A$2:$C$26, 2), Sheet1!$C$3)</f>
        <v>0.55478000000000005</v>
      </c>
      <c r="N4791" s="1">
        <f>'Electricity Rates'!$J$2</f>
        <v>0.24729999999999999</v>
      </c>
      <c r="O4791" s="145">
        <f>L4791-K4791</f>
        <v>13.734240866275783</v>
      </c>
      <c r="P4791">
        <f t="shared" si="447"/>
        <v>5.8253021387699988</v>
      </c>
      <c r="Q4791">
        <f>IF(O4791&gt;0, IF(Q4790+O4791*Variables!$B$5&lt;Variables!$B$4, Q4790+O4791*Variables!$B$5, Variables!$B$4), IF(Q4790&gt;-O4791, Q4790+O4791/Variables!$B$5, 0))</f>
        <v>75.637881098343456</v>
      </c>
      <c r="R4791">
        <f>IF(O4791&gt;0, 0, IF(Q4790&gt;-O4791, 0, -O4791 - Q4790*Variables!$B$5))</f>
        <v>0</v>
      </c>
      <c r="S4791">
        <f t="shared" si="448"/>
        <v>0</v>
      </c>
      <c r="T4791">
        <f t="shared" si="449"/>
        <v>0</v>
      </c>
    </row>
    <row r="4792" spans="1:20" x14ac:dyDescent="0.3">
      <c r="A4792" s="3">
        <f t="shared" si="444"/>
        <v>43300</v>
      </c>
      <c r="B4792">
        <v>7</v>
      </c>
      <c r="C4792">
        <v>19</v>
      </c>
      <c r="D4792">
        <v>15</v>
      </c>
      <c r="E4792">
        <v>1</v>
      </c>
      <c r="F4792" s="1">
        <f>VLOOKUP(A4792,Weather!$A$1:$E$366, 5)</f>
        <v>0.21428571428571283</v>
      </c>
      <c r="G4792" s="1">
        <f>VLOOKUP(D4792, Summer!$A$1:$E$25, 2)</f>
        <v>1589.7727985285201</v>
      </c>
      <c r="H4792" s="1">
        <f>VLOOKUP(D4792, Summer!$A$1:$E$25, 3)</f>
        <v>1137.7596230737599</v>
      </c>
      <c r="I4792" s="1">
        <f>VLOOKUP(D4792, Summer!$A$1:$E$25, 5)</f>
        <v>403.543562097039</v>
      </c>
      <c r="J4792" s="1">
        <f t="shared" si="445"/>
        <v>1234.6195892426365</v>
      </c>
      <c r="K4792" s="47">
        <f t="shared" si="446"/>
        <v>23.097292747696788</v>
      </c>
      <c r="L4792" s="48">
        <f>Solar!K4809/1000*Variables!$B$3</f>
        <v>33.0075</v>
      </c>
      <c r="M4792">
        <f>IF(E4792=1, VLOOKUP(D4792, Sheet1!$A$2:$C$26, 2), Sheet1!$C$3)</f>
        <v>0.55478000000000005</v>
      </c>
      <c r="N4792" s="1">
        <f>'Electricity Rates'!$J$2</f>
        <v>0.24729999999999999</v>
      </c>
      <c r="O4792" s="145">
        <f>L4792-K4792</f>
        <v>9.9102072523032128</v>
      </c>
      <c r="P4792">
        <f t="shared" si="447"/>
        <v>5.7119604965054149</v>
      </c>
      <c r="Q4792">
        <f>IF(O4792&gt;0, IF(Q4791+O4792*Variables!$B$5&lt;Variables!$B$4, Q4791+O4792*Variables!$B$5, Variables!$B$4), IF(Q4791&gt;-O4792, Q4791+O4792/Variables!$B$5, 0))</f>
        <v>84.953475915508477</v>
      </c>
      <c r="R4792">
        <f>IF(O4792&gt;0, 0, IF(Q4791&gt;-O4792, 0, -O4792 - Q4791*Variables!$B$5))</f>
        <v>0</v>
      </c>
      <c r="S4792">
        <f t="shared" si="448"/>
        <v>0</v>
      </c>
      <c r="T4792">
        <f t="shared" si="449"/>
        <v>0</v>
      </c>
    </row>
    <row r="4793" spans="1:20" x14ac:dyDescent="0.3">
      <c r="A4793" s="3">
        <f t="shared" si="444"/>
        <v>43300</v>
      </c>
      <c r="B4793">
        <v>7</v>
      </c>
      <c r="C4793">
        <v>19</v>
      </c>
      <c r="D4793">
        <v>16</v>
      </c>
      <c r="E4793">
        <v>1</v>
      </c>
      <c r="F4793" s="1">
        <f>VLOOKUP(A4793,Weather!$A$1:$E$366, 5)</f>
        <v>0.21428571428571283</v>
      </c>
      <c r="G4793" s="1">
        <f>VLOOKUP(D4793, Summer!$A$1:$E$25, 2)</f>
        <v>1459.9523441255701</v>
      </c>
      <c r="H4793" s="1">
        <f>VLOOKUP(D4793, Summer!$A$1:$E$25, 3)</f>
        <v>1006.09479349024</v>
      </c>
      <c r="I4793" s="1">
        <f>VLOOKUP(D4793, Summer!$A$1:$E$25, 5)</f>
        <v>381.04254068220598</v>
      </c>
      <c r="J4793" s="1">
        <f t="shared" si="445"/>
        <v>1103.3499829120958</v>
      </c>
      <c r="K4793" s="47">
        <f t="shared" si="446"/>
        <v>20.641497818870704</v>
      </c>
      <c r="L4793" s="48">
        <f>Solar!K4810/1000*Variables!$B$3</f>
        <v>26.068999999999999</v>
      </c>
      <c r="M4793">
        <f>IF(E4793=1, VLOOKUP(D4793, Sheet1!$A$2:$C$26, 2), Sheet1!$C$3)</f>
        <v>0.55478000000000005</v>
      </c>
      <c r="N4793" s="1">
        <f>'Electricity Rates'!$J$2</f>
        <v>0.24729999999999999</v>
      </c>
      <c r="O4793" s="145">
        <f>L4793-K4793</f>
        <v>5.4275021811292952</v>
      </c>
      <c r="P4793">
        <f t="shared" si="447"/>
        <v>5.1046424106067247</v>
      </c>
      <c r="Q4793">
        <f>IF(O4793&gt;0, IF(Q4792+O4793*Variables!$B$5&lt;Variables!$B$4, Q4792+O4793*Variables!$B$5, Variables!$B$4), IF(Q4792&gt;-O4793, Q4792+O4793/Variables!$B$5, 0))</f>
        <v>90.055327965770019</v>
      </c>
      <c r="R4793">
        <f>IF(O4793&gt;0, 0, IF(Q4792&gt;-O4793, 0, -O4793 - Q4792*Variables!$B$5))</f>
        <v>0</v>
      </c>
      <c r="S4793">
        <f t="shared" si="448"/>
        <v>0</v>
      </c>
      <c r="T4793">
        <f t="shared" si="449"/>
        <v>0</v>
      </c>
    </row>
    <row r="4794" spans="1:20" x14ac:dyDescent="0.3">
      <c r="A4794" s="3">
        <f t="shared" si="444"/>
        <v>43300</v>
      </c>
      <c r="B4794">
        <v>7</v>
      </c>
      <c r="C4794">
        <v>19</v>
      </c>
      <c r="D4794">
        <v>17</v>
      </c>
      <c r="E4794">
        <v>1</v>
      </c>
      <c r="F4794" s="1">
        <f>VLOOKUP(A4794,Weather!$A$1:$E$366, 5)</f>
        <v>0.21428571428571283</v>
      </c>
      <c r="G4794" s="1">
        <f>VLOOKUP(D4794, Summer!$A$1:$E$25, 2)</f>
        <v>1144.9480592772099</v>
      </c>
      <c r="H4794" s="1">
        <f>VLOOKUP(D4794, Summer!$A$1:$E$25, 3)</f>
        <v>808.38142168622596</v>
      </c>
      <c r="I4794" s="1">
        <f>VLOOKUP(D4794, Summer!$A$1:$E$25, 5)</f>
        <v>371.93450987035499</v>
      </c>
      <c r="J4794" s="1">
        <f t="shared" si="445"/>
        <v>880.50284402715056</v>
      </c>
      <c r="K4794" s="47">
        <f t="shared" si="446"/>
        <v>16.472468224929386</v>
      </c>
      <c r="L4794" s="48">
        <f>Solar!K4811/1000*Variables!$B$3</f>
        <v>17.3459</v>
      </c>
      <c r="M4794">
        <f>IF(E4794=1, VLOOKUP(D4794, Sheet1!$A$2:$C$26, 2), Sheet1!$C$3)</f>
        <v>0.55478000000000005</v>
      </c>
      <c r="N4794" s="1">
        <f>'Electricity Rates'!$J$2</f>
        <v>0.24729999999999999</v>
      </c>
      <c r="O4794" s="145">
        <f>L4794-K4794</f>
        <v>0.87343177507061398</v>
      </c>
      <c r="P4794">
        <f t="shared" si="447"/>
        <v>4.0736413920250367</v>
      </c>
      <c r="Q4794">
        <f>IF(O4794&gt;0, IF(Q4793+O4794*Variables!$B$5&lt;Variables!$B$4, Q4793+O4794*Variables!$B$5, Variables!$B$4), IF(Q4793&gt;-O4794, Q4793+O4794/Variables!$B$5, 0))</f>
        <v>90.876353834336399</v>
      </c>
      <c r="R4794">
        <f>IF(O4794&gt;0, 0, IF(Q4793&gt;-O4794, 0, -O4794 - Q4793*Variables!$B$5))</f>
        <v>0</v>
      </c>
      <c r="S4794">
        <f t="shared" si="448"/>
        <v>0</v>
      </c>
      <c r="T4794">
        <f t="shared" si="449"/>
        <v>0</v>
      </c>
    </row>
    <row r="4795" spans="1:20" x14ac:dyDescent="0.3">
      <c r="A4795" s="3">
        <f t="shared" si="444"/>
        <v>43300</v>
      </c>
      <c r="B4795">
        <v>7</v>
      </c>
      <c r="C4795">
        <v>19</v>
      </c>
      <c r="D4795">
        <v>18</v>
      </c>
      <c r="E4795">
        <v>1</v>
      </c>
      <c r="F4795" s="1">
        <f>VLOOKUP(A4795,Weather!$A$1:$E$366, 5)</f>
        <v>0.21428571428571283</v>
      </c>
      <c r="G4795" s="1">
        <f>VLOOKUP(D4795, Summer!$A$1:$E$25, 2)</f>
        <v>769.75210584620504</v>
      </c>
      <c r="H4795" s="1">
        <f>VLOOKUP(D4795, Summer!$A$1:$E$25, 3)</f>
        <v>572.92139445417001</v>
      </c>
      <c r="I4795" s="1">
        <f>VLOOKUP(D4795, Summer!$A$1:$E$25, 5)</f>
        <v>349.41355840998102</v>
      </c>
      <c r="J4795" s="1">
        <f t="shared" si="445"/>
        <v>615.09940403817723</v>
      </c>
      <c r="K4795" s="47">
        <f t="shared" si="446"/>
        <v>11.507294334053789</v>
      </c>
      <c r="L4795" s="48">
        <f>Solar!K4812/1000*Variables!$B$3</f>
        <v>8.209950000000001</v>
      </c>
      <c r="M4795">
        <f>IF(E4795=1, VLOOKUP(D4795, Sheet1!$A$2:$C$26, 2), Sheet1!$C$3)</f>
        <v>0.55478000000000005</v>
      </c>
      <c r="N4795" s="1">
        <f>'Electricity Rates'!$J$2</f>
        <v>0.24729999999999999</v>
      </c>
      <c r="O4795" s="145">
        <f>L4795-K4795</f>
        <v>-3.297344334053788</v>
      </c>
      <c r="P4795">
        <f t="shared" si="447"/>
        <v>2.8457538888115019</v>
      </c>
      <c r="Q4795">
        <f>IF(O4795&gt;0, IF(Q4794+O4795*Variables!$B$5&lt;Variables!$B$4, Q4794+O4795*Variables!$B$5, Variables!$B$4), IF(Q4794&gt;-O4795, Q4794+O4795/Variables!$B$5, 0))</f>
        <v>87.368540713002588</v>
      </c>
      <c r="R4795">
        <f>IF(O4795&gt;0, 0, IF(Q4794&gt;-O4795, 0, -O4795 - Q4794*Variables!$B$5))</f>
        <v>0</v>
      </c>
      <c r="S4795">
        <f t="shared" si="448"/>
        <v>0</v>
      </c>
      <c r="T4795">
        <f t="shared" si="449"/>
        <v>0</v>
      </c>
    </row>
    <row r="4796" spans="1:20" x14ac:dyDescent="0.3">
      <c r="A4796" s="3">
        <f t="shared" si="444"/>
        <v>43300</v>
      </c>
      <c r="B4796">
        <v>7</v>
      </c>
      <c r="C4796">
        <v>19</v>
      </c>
      <c r="D4796">
        <v>19</v>
      </c>
      <c r="E4796">
        <v>1</v>
      </c>
      <c r="F4796" s="1">
        <f>VLOOKUP(A4796,Weather!$A$1:$E$366, 5)</f>
        <v>0.21428571428571283</v>
      </c>
      <c r="G4796" s="1">
        <f>VLOOKUP(D4796, Summer!$A$1:$E$25, 2)</f>
        <v>565.86125451999203</v>
      </c>
      <c r="H4796" s="1">
        <f>VLOOKUP(D4796, Summer!$A$1:$E$25, 3)</f>
        <v>365.77406038600299</v>
      </c>
      <c r="I4796" s="1">
        <f>VLOOKUP(D4796, Summer!$A$1:$E$25, 5)</f>
        <v>331.38683221891199</v>
      </c>
      <c r="J4796" s="1">
        <f t="shared" si="445"/>
        <v>408.64988770042891</v>
      </c>
      <c r="K4796" s="47">
        <f t="shared" si="446"/>
        <v>7.64503185416027</v>
      </c>
      <c r="L4796" s="48">
        <f>Solar!K4813/1000*Variables!$B$3</f>
        <v>2.21455</v>
      </c>
      <c r="M4796">
        <f>IF(E4796=1, VLOOKUP(D4796, Sheet1!$A$2:$C$26, 2), Sheet1!$C$3)</f>
        <v>0.25796000000000002</v>
      </c>
      <c r="N4796" s="1">
        <f>'Electricity Rates'!$J$2</f>
        <v>0.24729999999999999</v>
      </c>
      <c r="O4796" s="145">
        <f>L4796-K4796</f>
        <v>-5.43048185416027</v>
      </c>
      <c r="P4796">
        <f t="shared" si="447"/>
        <v>1.8906163775338347</v>
      </c>
      <c r="Q4796">
        <f>IF(O4796&gt;0, IF(Q4795+O4796*Variables!$B$5&lt;Variables!$B$4, Q4795+O4796*Variables!$B$5, Variables!$B$4), IF(Q4795&gt;-O4796, Q4795+O4796/Variables!$B$5, 0))</f>
        <v>81.591432357512943</v>
      </c>
      <c r="R4796">
        <f>IF(O4796&gt;0, 0, IF(Q4795&gt;-O4796, 0, -O4796 - Q4795*Variables!$B$5))</f>
        <v>0</v>
      </c>
      <c r="S4796">
        <f t="shared" si="448"/>
        <v>0</v>
      </c>
      <c r="T4796">
        <f t="shared" si="449"/>
        <v>0</v>
      </c>
    </row>
    <row r="4797" spans="1:20" x14ac:dyDescent="0.3">
      <c r="A4797" s="3">
        <f t="shared" si="444"/>
        <v>43300</v>
      </c>
      <c r="B4797">
        <v>7</v>
      </c>
      <c r="C4797">
        <v>19</v>
      </c>
      <c r="D4797">
        <v>20</v>
      </c>
      <c r="E4797">
        <v>1</v>
      </c>
      <c r="F4797" s="1">
        <f>VLOOKUP(A4797,Weather!$A$1:$E$366, 5)</f>
        <v>0.21428571428571283</v>
      </c>
      <c r="G4797" s="1">
        <f>VLOOKUP(D4797, Summer!$A$1:$E$25, 2)</f>
        <v>459.178981251175</v>
      </c>
      <c r="H4797" s="1">
        <f>VLOOKUP(D4797, Summer!$A$1:$E$25, 3)</f>
        <v>328.41643432967999</v>
      </c>
      <c r="I4797" s="1">
        <f>VLOOKUP(D4797, Summer!$A$1:$E$25, 5)</f>
        <v>326.73316658528501</v>
      </c>
      <c r="J4797" s="1">
        <f t="shared" si="445"/>
        <v>356.43698009857161</v>
      </c>
      <c r="K4797" s="47">
        <f t="shared" si="446"/>
        <v>6.6682315323475132</v>
      </c>
      <c r="L4797" s="48">
        <f>Solar!K4814/1000*Variables!$B$3</f>
        <v>0.19090000000000001</v>
      </c>
      <c r="M4797">
        <f>IF(E4797=1, VLOOKUP(D4797, Sheet1!$A$2:$C$26, 2), Sheet1!$C$3)</f>
        <v>0.25796000000000002</v>
      </c>
      <c r="N4797" s="1">
        <f>'Electricity Rates'!$J$2</f>
        <v>0.24729999999999999</v>
      </c>
      <c r="O4797" s="145">
        <f>L4797-K4797</f>
        <v>-6.4773315323475131</v>
      </c>
      <c r="P4797">
        <f t="shared" si="447"/>
        <v>1.6490536579495401</v>
      </c>
      <c r="Q4797">
        <f>IF(O4797&gt;0, IF(Q4796+O4797*Variables!$B$5&lt;Variables!$B$4, Q4796+O4797*Variables!$B$5, Variables!$B$4), IF(Q4796&gt;-O4797, Q4796+O4797/Variables!$B$5, 0))</f>
        <v>74.70065413161133</v>
      </c>
      <c r="R4797">
        <f>IF(O4797&gt;0, 0, IF(Q4796&gt;-O4797, 0, -O4797 - Q4796*Variables!$B$5))</f>
        <v>0</v>
      </c>
      <c r="S4797">
        <f t="shared" si="448"/>
        <v>0</v>
      </c>
      <c r="T4797">
        <f t="shared" si="449"/>
        <v>0</v>
      </c>
    </row>
    <row r="4798" spans="1:20" x14ac:dyDescent="0.3">
      <c r="A4798" s="3">
        <f t="shared" si="444"/>
        <v>43300</v>
      </c>
      <c r="B4798">
        <v>7</v>
      </c>
      <c r="C4798">
        <v>19</v>
      </c>
      <c r="D4798">
        <v>21</v>
      </c>
      <c r="E4798">
        <v>1</v>
      </c>
      <c r="F4798" s="1">
        <f>VLOOKUP(A4798,Weather!$A$1:$E$366, 5)</f>
        <v>0.21428571428571283</v>
      </c>
      <c r="G4798" s="1">
        <f>VLOOKUP(D4798, Summer!$A$1:$E$25, 2)</f>
        <v>403.43414919632897</v>
      </c>
      <c r="H4798" s="1">
        <f>VLOOKUP(D4798, Summer!$A$1:$E$25, 3)</f>
        <v>305.25297715532997</v>
      </c>
      <c r="I4798" s="1">
        <f>VLOOKUP(D4798, Summer!$A$1:$E$25, 5)</f>
        <v>313.15582306105603</v>
      </c>
      <c r="J4798" s="1">
        <f t="shared" si="445"/>
        <v>326.29179973554392</v>
      </c>
      <c r="K4798" s="47">
        <f t="shared" si="446"/>
        <v>6.1042747785071727</v>
      </c>
      <c r="L4798" s="48">
        <f>Solar!K4815/1000*Variables!$B$3</f>
        <v>0</v>
      </c>
      <c r="M4798">
        <f>IF(E4798=1, VLOOKUP(D4798, Sheet1!$A$2:$C$26, 2), Sheet1!$C$3)</f>
        <v>0.25796000000000002</v>
      </c>
      <c r="N4798" s="1">
        <f>'Electricity Rates'!$J$2</f>
        <v>0.24729999999999999</v>
      </c>
      <c r="O4798" s="145">
        <f>L4798-K4798</f>
        <v>-6.1042747785071727</v>
      </c>
      <c r="P4798">
        <f t="shared" si="447"/>
        <v>1.5095871527248237</v>
      </c>
      <c r="Q4798">
        <f>IF(O4798&gt;0, IF(Q4797+O4798*Variables!$B$5&lt;Variables!$B$4, Q4797+O4798*Variables!$B$5, Variables!$B$4), IF(Q4797&gt;-O4798, Q4797+O4798/Variables!$B$5, 0))</f>
        <v>68.206744792773918</v>
      </c>
      <c r="R4798">
        <f>IF(O4798&gt;0, 0, IF(Q4797&gt;-O4798, 0, -O4798 - Q4797*Variables!$B$5))</f>
        <v>0</v>
      </c>
      <c r="S4798">
        <f t="shared" si="448"/>
        <v>0</v>
      </c>
      <c r="T4798">
        <f t="shared" si="449"/>
        <v>0</v>
      </c>
    </row>
    <row r="4799" spans="1:20" x14ac:dyDescent="0.3">
      <c r="A4799" s="3">
        <f t="shared" si="444"/>
        <v>43300</v>
      </c>
      <c r="B4799">
        <v>7</v>
      </c>
      <c r="C4799">
        <v>19</v>
      </c>
      <c r="D4799">
        <v>22</v>
      </c>
      <c r="E4799">
        <v>1</v>
      </c>
      <c r="F4799" s="1">
        <f>VLOOKUP(A4799,Weather!$A$1:$E$366, 5)</f>
        <v>0.21428571428571283</v>
      </c>
      <c r="G4799" s="1">
        <f>VLOOKUP(D4799, Summer!$A$1:$E$25, 2)</f>
        <v>366.19777187885302</v>
      </c>
      <c r="H4799" s="1">
        <f>VLOOKUP(D4799, Summer!$A$1:$E$25, 3)</f>
        <v>263.18917633836901</v>
      </c>
      <c r="I4799" s="1">
        <f>VLOOKUP(D4799, Summer!$A$1:$E$25, 5)</f>
        <v>295.10418431306101</v>
      </c>
      <c r="J4799" s="1">
        <f t="shared" si="445"/>
        <v>285.26244681132971</v>
      </c>
      <c r="K4799" s="47">
        <f t="shared" si="446"/>
        <v>5.3366966645713001</v>
      </c>
      <c r="L4799" s="48">
        <f>Solar!K4816/1000*Variables!$B$3</f>
        <v>0</v>
      </c>
      <c r="M4799">
        <f>IF(E4799=1, VLOOKUP(D4799, Sheet1!$A$2:$C$26, 2), Sheet1!$C$3)</f>
        <v>0.18637999999999999</v>
      </c>
      <c r="N4799" s="1">
        <f>'Electricity Rates'!$J$2</f>
        <v>0.24729999999999999</v>
      </c>
      <c r="O4799" s="145">
        <f>L4799-K4799</f>
        <v>-5.3366966645713001</v>
      </c>
      <c r="P4799">
        <f t="shared" si="447"/>
        <v>1.3197650851484826</v>
      </c>
      <c r="Q4799">
        <f>IF(O4799&gt;0, IF(Q4798+O4799*Variables!$B$5&lt;Variables!$B$4, Q4798+O4799*Variables!$B$5, Variables!$B$4), IF(Q4798&gt;-O4799, Q4798+O4799/Variables!$B$5, 0))</f>
        <v>62.52940791557041</v>
      </c>
      <c r="R4799">
        <f>IF(O4799&gt;0, 0, IF(Q4798&gt;-O4799, 0, -O4799 - Q4798*Variables!$B$5))</f>
        <v>0</v>
      </c>
      <c r="S4799">
        <f t="shared" si="448"/>
        <v>0</v>
      </c>
      <c r="T4799">
        <f t="shared" si="449"/>
        <v>0</v>
      </c>
    </row>
    <row r="4800" spans="1:20" x14ac:dyDescent="0.3">
      <c r="A4800" s="3">
        <f t="shared" si="444"/>
        <v>43300</v>
      </c>
      <c r="B4800">
        <v>7</v>
      </c>
      <c r="C4800">
        <v>19</v>
      </c>
      <c r="D4800">
        <v>23</v>
      </c>
      <c r="E4800">
        <v>1</v>
      </c>
      <c r="F4800" s="1">
        <f>VLOOKUP(A4800,Weather!$A$1:$E$366, 5)</f>
        <v>0.21428571428571283</v>
      </c>
      <c r="G4800" s="1">
        <f>VLOOKUP(D4800, Summer!$A$1:$E$25, 2)</f>
        <v>342.86102460129899</v>
      </c>
      <c r="H4800" s="1">
        <f>VLOOKUP(D4800, Summer!$A$1:$E$25, 3)</f>
        <v>273.02297434567402</v>
      </c>
      <c r="I4800" s="1">
        <f>VLOOKUP(D4800, Summer!$A$1:$E$25, 5)</f>
        <v>281.53182330021599</v>
      </c>
      <c r="J4800" s="1">
        <f t="shared" si="445"/>
        <v>287.9882708290221</v>
      </c>
      <c r="K4800" s="47">
        <f t="shared" si="446"/>
        <v>5.3876914453636298</v>
      </c>
      <c r="L4800" s="48">
        <f>Solar!K4817/1000*Variables!$B$3</f>
        <v>0</v>
      </c>
      <c r="M4800">
        <f>IF(E4800=1, VLOOKUP(D4800, Sheet1!$A$2:$C$26, 2), Sheet1!$C$3)</f>
        <v>0.18637999999999999</v>
      </c>
      <c r="N4800" s="1">
        <f>'Electricity Rates'!$J$2</f>
        <v>0.24729999999999999</v>
      </c>
      <c r="O4800" s="145">
        <f>L4800-K4800</f>
        <v>-5.3876914453636298</v>
      </c>
      <c r="P4800">
        <f t="shared" si="447"/>
        <v>1.3323760944384255</v>
      </c>
      <c r="Q4800">
        <f>IF(O4800&gt;0, IF(Q4799+O4800*Variables!$B$5&lt;Variables!$B$4, Q4799+O4800*Variables!$B$5, Variables!$B$4), IF(Q4799&gt;-O4800, Q4799+O4800/Variables!$B$5, 0))</f>
        <v>56.797821271566548</v>
      </c>
      <c r="R4800">
        <f>IF(O4800&gt;0, 0, IF(Q4799&gt;-O4800, 0, -O4800 - Q4799*Variables!$B$5))</f>
        <v>0</v>
      </c>
      <c r="S4800">
        <f t="shared" si="448"/>
        <v>0</v>
      </c>
      <c r="T4800">
        <f t="shared" si="449"/>
        <v>0</v>
      </c>
    </row>
    <row r="4801" spans="1:20" x14ac:dyDescent="0.3">
      <c r="A4801" s="3">
        <f t="shared" si="444"/>
        <v>43300</v>
      </c>
      <c r="B4801">
        <v>7</v>
      </c>
      <c r="C4801">
        <v>19</v>
      </c>
      <c r="D4801">
        <v>24</v>
      </c>
      <c r="E4801">
        <v>1</v>
      </c>
      <c r="F4801" s="1">
        <f>VLOOKUP(A4801,Weather!$A$1:$E$366, 5)</f>
        <v>0.21428571428571283</v>
      </c>
      <c r="G4801" s="1">
        <f>VLOOKUP(D4801, Summer!$A$1:$E$25, 2)</f>
        <v>310.26482453023402</v>
      </c>
      <c r="H4801" s="1">
        <f>VLOOKUP(D4801, Summer!$A$1:$E$25, 3)</f>
        <v>259.09090909090901</v>
      </c>
      <c r="I4801" s="1">
        <f>VLOOKUP(D4801, Summer!$A$1:$E$25, 5)</f>
        <v>276.86321013243497</v>
      </c>
      <c r="J4801" s="1">
        <f t="shared" si="445"/>
        <v>270.05674811362144</v>
      </c>
      <c r="K4801" s="47">
        <f t="shared" si="446"/>
        <v>5.0522280903526733</v>
      </c>
      <c r="L4801" s="48">
        <f>Solar!K4818/1000*Variables!$B$3</f>
        <v>0</v>
      </c>
      <c r="M4801">
        <f>IF(E4801=1, VLOOKUP(D4801, Sheet1!$A$2:$C$26, 2), Sheet1!$C$3)</f>
        <v>0.18637999999999999</v>
      </c>
      <c r="N4801" s="1">
        <f>'Electricity Rates'!$J$2</f>
        <v>0.24729999999999999</v>
      </c>
      <c r="O4801" s="145">
        <f>L4801-K4801</f>
        <v>-5.0522280903526733</v>
      </c>
      <c r="P4801">
        <f t="shared" si="447"/>
        <v>1.2494160067442162</v>
      </c>
      <c r="Q4801">
        <f>IF(O4801&gt;0, IF(Q4800+O4801*Variables!$B$5&lt;Variables!$B$4, Q4800+O4801*Variables!$B$5, Variables!$B$4), IF(Q4800&gt;-O4801, Q4800+O4801/Variables!$B$5, 0))</f>
        <v>51.423110537148808</v>
      </c>
      <c r="R4801">
        <f>IF(O4801&gt;0, 0, IF(Q4800&gt;-O4801, 0, -O4801 - Q4800*Variables!$B$5))</f>
        <v>0</v>
      </c>
      <c r="S4801">
        <f t="shared" si="448"/>
        <v>0</v>
      </c>
      <c r="T4801">
        <f t="shared" si="449"/>
        <v>0</v>
      </c>
    </row>
    <row r="4802" spans="1:20" x14ac:dyDescent="0.3">
      <c r="A4802" s="3">
        <f t="shared" si="444"/>
        <v>43301</v>
      </c>
      <c r="B4802">
        <v>7</v>
      </c>
      <c r="C4802">
        <v>20</v>
      </c>
      <c r="D4802">
        <v>1</v>
      </c>
      <c r="E4802">
        <v>1</v>
      </c>
      <c r="F4802" s="1">
        <f>VLOOKUP(A4802,Weather!$A$1:$E$366, 5)</f>
        <v>0.21428571428571283</v>
      </c>
      <c r="G4802" s="1">
        <f>VLOOKUP(D4802, Summer!$A$1:$E$25, 2)</f>
        <v>305.44698283970399</v>
      </c>
      <c r="H4802" s="1">
        <f>VLOOKUP(D4802, Summer!$A$1:$E$25, 3)</f>
        <v>264.36707082495798</v>
      </c>
      <c r="I4802" s="1">
        <f>VLOOKUP(D4802, Summer!$A$1:$E$25, 5)</f>
        <v>276.703769768114</v>
      </c>
      <c r="J4802" s="1">
        <f t="shared" si="445"/>
        <v>273.16990911383209</v>
      </c>
      <c r="K4802" s="47">
        <f t="shared" si="446"/>
        <v>5.110469180660246</v>
      </c>
      <c r="L4802" s="48">
        <f>Solar!K4819/1000*Variables!$B$3</f>
        <v>0</v>
      </c>
      <c r="M4802">
        <f>IF(E4802=1, VLOOKUP(D4802, Sheet1!$A$2:$C$26, 2), Sheet1!$C$3)</f>
        <v>0.18637999999999999</v>
      </c>
      <c r="N4802" s="1">
        <f>'Electricity Rates'!$J$2</f>
        <v>0.24729999999999999</v>
      </c>
      <c r="O4802" s="145">
        <f>L4802-K4802</f>
        <v>-5.110469180660246</v>
      </c>
      <c r="P4802">
        <f t="shared" si="447"/>
        <v>1.2638190283772788</v>
      </c>
      <c r="Q4802">
        <f>IF(O4802&gt;0, IF(Q4801+O4802*Variables!$B$5&lt;Variables!$B$4, Q4801+O4802*Variables!$B$5, Variables!$B$4), IF(Q4801&gt;-O4802, Q4801+O4802/Variables!$B$5, 0))</f>
        <v>45.986441196020884</v>
      </c>
      <c r="R4802">
        <f>IF(O4802&gt;0, 0, IF(Q4801&gt;-O4802, 0, -O4802 - Q4801*Variables!$B$5))</f>
        <v>0</v>
      </c>
      <c r="S4802">
        <f t="shared" si="448"/>
        <v>0</v>
      </c>
      <c r="T4802">
        <f t="shared" si="449"/>
        <v>0</v>
      </c>
    </row>
    <row r="4803" spans="1:20" x14ac:dyDescent="0.3">
      <c r="A4803" s="3">
        <f t="shared" ref="A4803:A4866" si="450">DATE(2018, B4803, C4803)</f>
        <v>43301</v>
      </c>
      <c r="B4803">
        <v>7</v>
      </c>
      <c r="C4803">
        <v>20</v>
      </c>
      <c r="D4803">
        <v>2</v>
      </c>
      <c r="E4803">
        <v>1</v>
      </c>
      <c r="F4803" s="1">
        <f>VLOOKUP(A4803,Weather!$A$1:$E$366, 5)</f>
        <v>0.21428571428571283</v>
      </c>
      <c r="G4803" s="1">
        <f>VLOOKUP(D4803, Summer!$A$1:$E$25, 2)</f>
        <v>286.71906025959902</v>
      </c>
      <c r="H4803" s="1">
        <f>VLOOKUP(D4803, Summer!$A$1:$E$25, 3)</f>
        <v>260.03911906460002</v>
      </c>
      <c r="I4803" s="1">
        <f>VLOOKUP(D4803, Summer!$A$1:$E$25, 5)</f>
        <v>276.50446931271199</v>
      </c>
      <c r="J4803" s="1">
        <f t="shared" ref="J4803:J4866" si="451">IF(E4803=0, I4803, H4803 + (G4803-H4803)*F4803)</f>
        <v>265.7562493206712</v>
      </c>
      <c r="K4803" s="47">
        <f t="shared" ref="K4803:K4866" si="452">J4803*1000/53453</f>
        <v>4.9717742562750677</v>
      </c>
      <c r="L4803" s="48">
        <f>Solar!K4820/1000*Variables!$B$3</f>
        <v>0</v>
      </c>
      <c r="M4803">
        <f>IF(E4803=1, VLOOKUP(D4803, Sheet1!$A$2:$C$26, 2), Sheet1!$C$3)</f>
        <v>0.18637999999999999</v>
      </c>
      <c r="N4803" s="1">
        <f>'Electricity Rates'!$J$2</f>
        <v>0.24729999999999999</v>
      </c>
      <c r="O4803" s="145">
        <f>L4803-K4803</f>
        <v>-4.9717742562750677</v>
      </c>
      <c r="P4803">
        <f t="shared" ref="P4803:P4866" si="453">N4803*K4803</f>
        <v>1.2295197735768242</v>
      </c>
      <c r="Q4803">
        <f>IF(O4803&gt;0, IF(Q4802+O4803*Variables!$B$5&lt;Variables!$B$4, Q4802+O4803*Variables!$B$5, Variables!$B$4), IF(Q4802&gt;-O4803, Q4802+O4803/Variables!$B$5, 0))</f>
        <v>40.697319646792089</v>
      </c>
      <c r="R4803">
        <f>IF(O4803&gt;0, 0, IF(Q4802&gt;-O4803, 0, -O4803 - Q4802*Variables!$B$5))</f>
        <v>0</v>
      </c>
      <c r="S4803">
        <f t="shared" ref="S4803:S4866" si="454">R4803*M4803</f>
        <v>0</v>
      </c>
      <c r="T4803">
        <f t="shared" ref="T4803:T4866" si="455">IF(AND(R4803&gt;0, M4803&gt;0.3), 1, 0)</f>
        <v>0</v>
      </c>
    </row>
    <row r="4804" spans="1:20" x14ac:dyDescent="0.3">
      <c r="A4804" s="3">
        <f t="shared" si="450"/>
        <v>43301</v>
      </c>
      <c r="B4804">
        <v>7</v>
      </c>
      <c r="C4804">
        <v>20</v>
      </c>
      <c r="D4804">
        <v>3</v>
      </c>
      <c r="E4804">
        <v>1</v>
      </c>
      <c r="F4804" s="1">
        <f>VLOOKUP(A4804,Weather!$A$1:$E$366, 5)</f>
        <v>0.21428571428571283</v>
      </c>
      <c r="G4804" s="1">
        <f>VLOOKUP(D4804, Summer!$A$1:$E$25, 2)</f>
        <v>272.63131492590298</v>
      </c>
      <c r="H4804" s="1">
        <f>VLOOKUP(D4804, Summer!$A$1:$E$25, 3)</f>
        <v>241.571030279452</v>
      </c>
      <c r="I4804" s="1">
        <f>VLOOKUP(D4804, Summer!$A$1:$E$25, 5)</f>
        <v>276.33008141423602</v>
      </c>
      <c r="J4804" s="1">
        <f t="shared" si="451"/>
        <v>248.22680556083432</v>
      </c>
      <c r="K4804" s="47">
        <f t="shared" si="452"/>
        <v>4.6438330039630014</v>
      </c>
      <c r="L4804" s="48">
        <f>Solar!K4821/1000*Variables!$B$3</f>
        <v>0</v>
      </c>
      <c r="M4804">
        <f>IF(E4804=1, VLOOKUP(D4804, Sheet1!$A$2:$C$26, 2), Sheet1!$C$3)</f>
        <v>0.18637999999999999</v>
      </c>
      <c r="N4804" s="1">
        <f>'Electricity Rates'!$J$2</f>
        <v>0.24729999999999999</v>
      </c>
      <c r="O4804" s="145">
        <f>L4804-K4804</f>
        <v>-4.6438330039630014</v>
      </c>
      <c r="P4804">
        <f t="shared" si="453"/>
        <v>1.1484199018800503</v>
      </c>
      <c r="Q4804">
        <f>IF(O4804&gt;0, IF(Q4803+O4804*Variables!$B$5&lt;Variables!$B$4, Q4803+O4804*Variables!$B$5, Variables!$B$4), IF(Q4803&gt;-O4804, Q4803+O4804/Variables!$B$5, 0))</f>
        <v>35.757071770235704</v>
      </c>
      <c r="R4804">
        <f>IF(O4804&gt;0, 0, IF(Q4803&gt;-O4804, 0, -O4804 - Q4803*Variables!$B$5))</f>
        <v>0</v>
      </c>
      <c r="S4804">
        <f t="shared" si="454"/>
        <v>0</v>
      </c>
      <c r="T4804">
        <f t="shared" si="455"/>
        <v>0</v>
      </c>
    </row>
    <row r="4805" spans="1:20" x14ac:dyDescent="0.3">
      <c r="A4805" s="3">
        <f t="shared" si="450"/>
        <v>43301</v>
      </c>
      <c r="B4805">
        <v>7</v>
      </c>
      <c r="C4805">
        <v>20</v>
      </c>
      <c r="D4805">
        <v>4</v>
      </c>
      <c r="E4805">
        <v>1</v>
      </c>
      <c r="F4805" s="1">
        <f>VLOOKUP(A4805,Weather!$A$1:$E$366, 5)</f>
        <v>0.21428571428571283</v>
      </c>
      <c r="G4805" s="1">
        <f>VLOOKUP(D4805, Summer!$A$1:$E$25, 2)</f>
        <v>286.33237882239803</v>
      </c>
      <c r="H4805" s="1">
        <f>VLOOKUP(D4805, Summer!$A$1:$E$25, 3)</f>
        <v>256.10019667595998</v>
      </c>
      <c r="I4805" s="1">
        <f>VLOOKUP(D4805, Summer!$A$1:$E$25, 5)</f>
        <v>276.13078095883401</v>
      </c>
      <c r="J4805" s="1">
        <f t="shared" si="451"/>
        <v>262.57852142162523</v>
      </c>
      <c r="K4805" s="47">
        <f t="shared" si="452"/>
        <v>4.91232524688278</v>
      </c>
      <c r="L4805" s="48">
        <f>Solar!K4822/1000*Variables!$B$3</f>
        <v>0</v>
      </c>
      <c r="M4805">
        <f>IF(E4805=1, VLOOKUP(D4805, Sheet1!$A$2:$C$26, 2), Sheet1!$C$3)</f>
        <v>0.18637999999999999</v>
      </c>
      <c r="N4805" s="1">
        <f>'Electricity Rates'!$J$2</f>
        <v>0.24729999999999999</v>
      </c>
      <c r="O4805" s="145">
        <f>L4805-K4805</f>
        <v>-4.91232524688278</v>
      </c>
      <c r="P4805">
        <f t="shared" si="453"/>
        <v>1.2148180335541114</v>
      </c>
      <c r="Q4805">
        <f>IF(O4805&gt;0, IF(Q4804+O4805*Variables!$B$5&lt;Variables!$B$4, Q4804+O4805*Variables!$B$5, Variables!$B$4), IF(Q4804&gt;-O4805, Q4804+O4805/Variables!$B$5, 0))</f>
        <v>30.531193848019981</v>
      </c>
      <c r="R4805">
        <f>IF(O4805&gt;0, 0, IF(Q4804&gt;-O4805, 0, -O4805 - Q4804*Variables!$B$5))</f>
        <v>0</v>
      </c>
      <c r="S4805">
        <f t="shared" si="454"/>
        <v>0</v>
      </c>
      <c r="T4805">
        <f t="shared" si="455"/>
        <v>0</v>
      </c>
    </row>
    <row r="4806" spans="1:20" x14ac:dyDescent="0.3">
      <c r="A4806" s="3">
        <f t="shared" si="450"/>
        <v>43301</v>
      </c>
      <c r="B4806">
        <v>7</v>
      </c>
      <c r="C4806">
        <v>20</v>
      </c>
      <c r="D4806">
        <v>5</v>
      </c>
      <c r="E4806">
        <v>1</v>
      </c>
      <c r="F4806" s="1">
        <f>VLOOKUP(A4806,Weather!$A$1:$E$366, 5)</f>
        <v>0.21428571428571283</v>
      </c>
      <c r="G4806" s="1">
        <f>VLOOKUP(D4806, Summer!$A$1:$E$25, 2)</f>
        <v>323.19252555232703</v>
      </c>
      <c r="H4806" s="1">
        <f>VLOOKUP(D4806, Summer!$A$1:$E$25, 3)</f>
        <v>290.90909090909099</v>
      </c>
      <c r="I4806" s="1">
        <f>VLOOKUP(D4806, Summer!$A$1:$E$25, 5)</f>
        <v>275.93148050343302</v>
      </c>
      <c r="J4806" s="1">
        <f t="shared" si="451"/>
        <v>297.82696976121298</v>
      </c>
      <c r="K4806" s="47">
        <f t="shared" si="452"/>
        <v>5.571754059850953</v>
      </c>
      <c r="L4806" s="48">
        <f>Solar!K4823/1000*Variables!$B$3</f>
        <v>0</v>
      </c>
      <c r="M4806">
        <f>IF(E4806=1, VLOOKUP(D4806, Sheet1!$A$2:$C$26, 2), Sheet1!$C$3)</f>
        <v>0.18637999999999999</v>
      </c>
      <c r="N4806" s="1">
        <f>'Electricity Rates'!$J$2</f>
        <v>0.24729999999999999</v>
      </c>
      <c r="O4806" s="145">
        <f>L4806-K4806</f>
        <v>-5.571754059850953</v>
      </c>
      <c r="P4806">
        <f t="shared" si="453"/>
        <v>1.3778947790011407</v>
      </c>
      <c r="Q4806">
        <f>IF(O4806&gt;0, IF(Q4805+O4806*Variables!$B$5&lt;Variables!$B$4, Q4805+O4806*Variables!$B$5, Variables!$B$4), IF(Q4805&gt;-O4806, Q4805+O4806/Variables!$B$5, 0))</f>
        <v>24.60379591200833</v>
      </c>
      <c r="R4806">
        <f>IF(O4806&gt;0, 0, IF(Q4805&gt;-O4806, 0, -O4806 - Q4805*Variables!$B$5))</f>
        <v>0</v>
      </c>
      <c r="S4806">
        <f t="shared" si="454"/>
        <v>0</v>
      </c>
      <c r="T4806">
        <f t="shared" si="455"/>
        <v>0</v>
      </c>
    </row>
    <row r="4807" spans="1:20" x14ac:dyDescent="0.3">
      <c r="A4807" s="3">
        <f t="shared" si="450"/>
        <v>43301</v>
      </c>
      <c r="B4807">
        <v>7</v>
      </c>
      <c r="C4807">
        <v>20</v>
      </c>
      <c r="D4807">
        <v>6</v>
      </c>
      <c r="E4807">
        <v>1</v>
      </c>
      <c r="F4807" s="1">
        <f>VLOOKUP(A4807,Weather!$A$1:$E$366, 5)</f>
        <v>0.21428571428571283</v>
      </c>
      <c r="G4807" s="1">
        <f>VLOOKUP(D4807, Summer!$A$1:$E$25, 2)</f>
        <v>420.20776289112302</v>
      </c>
      <c r="H4807" s="1">
        <f>VLOOKUP(D4807, Summer!$A$1:$E$25, 3)</f>
        <v>354.54545454545399</v>
      </c>
      <c r="I4807" s="1">
        <f>VLOOKUP(D4807, Summer!$A$1:$E$25, 5)</f>
        <v>244.50179868660999</v>
      </c>
      <c r="J4807" s="1">
        <f t="shared" si="451"/>
        <v>368.61594919095438</v>
      </c>
      <c r="K4807" s="47">
        <f t="shared" si="452"/>
        <v>6.896075976857321</v>
      </c>
      <c r="L4807" s="48">
        <f>Solar!K4824/1000*Variables!$B$3</f>
        <v>0.63305</v>
      </c>
      <c r="M4807">
        <f>IF(E4807=1, VLOOKUP(D4807, Sheet1!$A$2:$C$26, 2), Sheet1!$C$3)</f>
        <v>0.18637999999999999</v>
      </c>
      <c r="N4807" s="1">
        <f>'Electricity Rates'!$J$2</f>
        <v>0.24729999999999999</v>
      </c>
      <c r="O4807" s="145">
        <f>L4807-K4807</f>
        <v>-6.2630259768573211</v>
      </c>
      <c r="P4807">
        <f t="shared" si="453"/>
        <v>1.7053995890768154</v>
      </c>
      <c r="Q4807">
        <f>IF(O4807&gt;0, IF(Q4806+O4807*Variables!$B$5&lt;Variables!$B$4, Q4806+O4807*Variables!$B$5, Variables!$B$4), IF(Q4806&gt;-O4807, Q4806+O4807/Variables!$B$5, 0))</f>
        <v>17.941002319606923</v>
      </c>
      <c r="R4807">
        <f>IF(O4807&gt;0, 0, IF(Q4806&gt;-O4807, 0, -O4807 - Q4806*Variables!$B$5))</f>
        <v>0</v>
      </c>
      <c r="S4807">
        <f t="shared" si="454"/>
        <v>0</v>
      </c>
      <c r="T4807">
        <f t="shared" si="455"/>
        <v>0</v>
      </c>
    </row>
    <row r="4808" spans="1:20" x14ac:dyDescent="0.3">
      <c r="A4808" s="3">
        <f t="shared" si="450"/>
        <v>43301</v>
      </c>
      <c r="B4808">
        <v>7</v>
      </c>
      <c r="C4808">
        <v>20</v>
      </c>
      <c r="D4808">
        <v>7</v>
      </c>
      <c r="E4808">
        <v>1</v>
      </c>
      <c r="F4808" s="1">
        <f>VLOOKUP(A4808,Weather!$A$1:$E$366, 5)</f>
        <v>0.21428571428571283</v>
      </c>
      <c r="G4808" s="1">
        <f>VLOOKUP(D4808, Summer!$A$1:$E$25, 2)</f>
        <v>767.23345107957198</v>
      </c>
      <c r="H4808" s="1">
        <f>VLOOKUP(D4808, Summer!$A$1:$E$25, 3)</f>
        <v>587.45596403639502</v>
      </c>
      <c r="I4808" s="1">
        <f>VLOOKUP(D4808, Summer!$A$1:$E$25, 5)</f>
        <v>275.57273968370998</v>
      </c>
      <c r="J4808" s="1">
        <f t="shared" si="451"/>
        <v>625.97971125993263</v>
      </c>
      <c r="K4808" s="47">
        <f t="shared" si="452"/>
        <v>11.710843381286974</v>
      </c>
      <c r="L4808" s="48">
        <f>Solar!K4825/1000*Variables!$B$3</f>
        <v>4.3826000000000001</v>
      </c>
      <c r="M4808">
        <f>IF(E4808=1, VLOOKUP(D4808, Sheet1!$A$2:$C$26, 2), Sheet1!$C$3)</f>
        <v>0.18637999999999999</v>
      </c>
      <c r="N4808" s="1">
        <f>'Electricity Rates'!$J$2</f>
        <v>0.24729999999999999</v>
      </c>
      <c r="O4808" s="145">
        <f>L4808-K4808</f>
        <v>-7.3282433812869741</v>
      </c>
      <c r="P4808">
        <f t="shared" si="453"/>
        <v>2.8960915681922685</v>
      </c>
      <c r="Q4808">
        <f>IF(O4808&gt;0, IF(Q4807+O4808*Variables!$B$5&lt;Variables!$B$4, Q4807+O4808*Variables!$B$5, Variables!$B$4), IF(Q4807&gt;-O4808, Q4807+O4808/Variables!$B$5, 0))</f>
        <v>10.144998722493121</v>
      </c>
      <c r="R4808">
        <f>IF(O4808&gt;0, 0, IF(Q4807&gt;-O4808, 0, -O4808 - Q4807*Variables!$B$5))</f>
        <v>0</v>
      </c>
      <c r="S4808">
        <f t="shared" si="454"/>
        <v>0</v>
      </c>
      <c r="T4808">
        <f t="shared" si="455"/>
        <v>0</v>
      </c>
    </row>
    <row r="4809" spans="1:20" x14ac:dyDescent="0.3">
      <c r="A4809" s="3">
        <f t="shared" si="450"/>
        <v>43301</v>
      </c>
      <c r="B4809">
        <v>7</v>
      </c>
      <c r="C4809">
        <v>20</v>
      </c>
      <c r="D4809">
        <v>8</v>
      </c>
      <c r="E4809">
        <v>1</v>
      </c>
      <c r="F4809" s="1">
        <f>VLOOKUP(A4809,Weather!$A$1:$E$366, 5)</f>
        <v>0.21428571428571283</v>
      </c>
      <c r="G4809" s="1">
        <f>VLOOKUP(D4809, Summer!$A$1:$E$25, 2)</f>
        <v>1109.6398637209199</v>
      </c>
      <c r="H4809" s="1">
        <f>VLOOKUP(D4809, Summer!$A$1:$E$25, 3)</f>
        <v>814.26008774773595</v>
      </c>
      <c r="I4809" s="1">
        <f>VLOOKUP(D4809, Summer!$A$1:$E$25, 5)</f>
        <v>328.96533168578299</v>
      </c>
      <c r="J4809" s="1">
        <f t="shared" si="451"/>
        <v>877.55575402770353</v>
      </c>
      <c r="K4809" s="47">
        <f t="shared" si="452"/>
        <v>16.417333994868457</v>
      </c>
      <c r="L4809" s="48">
        <f>Solar!K4826/1000*Variables!$B$3</f>
        <v>11.234950000000001</v>
      </c>
      <c r="M4809">
        <f>IF(E4809=1, VLOOKUP(D4809, Sheet1!$A$2:$C$26, 2), Sheet1!$C$3)</f>
        <v>0.18637999999999999</v>
      </c>
      <c r="N4809" s="1">
        <f>'Electricity Rates'!$J$2</f>
        <v>0.24729999999999999</v>
      </c>
      <c r="O4809" s="145">
        <f>L4809-K4809</f>
        <v>-5.1823839948684558</v>
      </c>
      <c r="P4809">
        <f t="shared" si="453"/>
        <v>4.0600066969309694</v>
      </c>
      <c r="Q4809">
        <f>IF(O4809&gt;0, IF(Q4808+O4809*Variables!$B$5&lt;Variables!$B$4, Q4808+O4809*Variables!$B$5, Variables!$B$4), IF(Q4808&gt;-O4809, Q4808+O4809/Variables!$B$5, 0))</f>
        <v>4.6318242598671038</v>
      </c>
      <c r="R4809">
        <f>IF(O4809&gt;0, 0, IF(Q4808&gt;-O4809, 0, -O4809 - Q4808*Variables!$B$5))</f>
        <v>0</v>
      </c>
      <c r="S4809">
        <f t="shared" si="454"/>
        <v>0</v>
      </c>
      <c r="T4809">
        <f t="shared" si="455"/>
        <v>0</v>
      </c>
    </row>
    <row r="4810" spans="1:20" x14ac:dyDescent="0.3">
      <c r="A4810" s="3">
        <f t="shared" si="450"/>
        <v>43301</v>
      </c>
      <c r="B4810">
        <v>7</v>
      </c>
      <c r="C4810">
        <v>20</v>
      </c>
      <c r="D4810">
        <v>9</v>
      </c>
      <c r="E4810">
        <v>1</v>
      </c>
      <c r="F4810" s="1">
        <f>VLOOKUP(A4810,Weather!$A$1:$E$366, 5)</f>
        <v>0.21428571428571283</v>
      </c>
      <c r="G4810" s="1">
        <f>VLOOKUP(D4810, Summer!$A$1:$E$25, 2)</f>
        <v>1322.40871182827</v>
      </c>
      <c r="H4810" s="1">
        <f>VLOOKUP(D4810, Summer!$A$1:$E$25, 3)</f>
        <v>1017.49011217013</v>
      </c>
      <c r="I4810" s="1">
        <f>VLOOKUP(D4810, Summer!$A$1:$E$25, 5)</f>
        <v>386.82225388885001</v>
      </c>
      <c r="J4810" s="1">
        <f t="shared" si="451"/>
        <v>1082.8298120968739</v>
      </c>
      <c r="K4810" s="47">
        <f t="shared" si="452"/>
        <v>20.257605973413536</v>
      </c>
      <c r="L4810" s="48">
        <f>Solar!K4827/1000*Variables!$B$3</f>
        <v>19.367450000000002</v>
      </c>
      <c r="M4810">
        <f>IF(E4810=1, VLOOKUP(D4810, Sheet1!$A$2:$C$26, 2), Sheet1!$C$3)</f>
        <v>0.25796000000000002</v>
      </c>
      <c r="N4810" s="1">
        <f>'Electricity Rates'!$J$2</f>
        <v>0.24729999999999999</v>
      </c>
      <c r="O4810" s="145">
        <f>L4810-K4810</f>
        <v>-0.8901559734135347</v>
      </c>
      <c r="P4810">
        <f t="shared" si="453"/>
        <v>5.009705957225167</v>
      </c>
      <c r="Q4810">
        <f>IF(O4810&gt;0, IF(Q4809+O4810*Variables!$B$5&lt;Variables!$B$4, Q4809+O4810*Variables!$B$5, Variables!$B$4), IF(Q4809&gt;-O4810, Q4809+O4810/Variables!$B$5, 0))</f>
        <v>3.6848498200654709</v>
      </c>
      <c r="R4810">
        <f>IF(O4810&gt;0, 0, IF(Q4809&gt;-O4810, 0, -O4810 - Q4809*Variables!$B$5))</f>
        <v>0</v>
      </c>
      <c r="S4810">
        <f t="shared" si="454"/>
        <v>0</v>
      </c>
      <c r="T4810">
        <f t="shared" si="455"/>
        <v>0</v>
      </c>
    </row>
    <row r="4811" spans="1:20" x14ac:dyDescent="0.3">
      <c r="A4811" s="3">
        <f t="shared" si="450"/>
        <v>43301</v>
      </c>
      <c r="B4811">
        <v>7</v>
      </c>
      <c r="C4811">
        <v>20</v>
      </c>
      <c r="D4811">
        <v>10</v>
      </c>
      <c r="E4811">
        <v>1</v>
      </c>
      <c r="F4811" s="1">
        <f>VLOOKUP(A4811,Weather!$A$1:$E$366, 5)</f>
        <v>0.21428571428571283</v>
      </c>
      <c r="G4811" s="1">
        <f>VLOOKUP(D4811, Summer!$A$1:$E$25, 2)</f>
        <v>1424.0693518383</v>
      </c>
      <c r="H4811" s="1">
        <f>VLOOKUP(D4811, Summer!$A$1:$E$25, 3)</f>
        <v>1069.7659339946799</v>
      </c>
      <c r="I4811" s="1">
        <f>VLOOKUP(D4811, Summer!$A$1:$E$25, 5)</f>
        <v>417.88322986318002</v>
      </c>
      <c r="J4811" s="1">
        <f t="shared" si="451"/>
        <v>1145.6880949611693</v>
      </c>
      <c r="K4811" s="47">
        <f t="shared" si="452"/>
        <v>21.433560229756409</v>
      </c>
      <c r="L4811" s="48">
        <f>Solar!K4828/1000*Variables!$B$3</f>
        <v>26.457400000000003</v>
      </c>
      <c r="M4811">
        <f>IF(E4811=1, VLOOKUP(D4811, Sheet1!$A$2:$C$26, 2), Sheet1!$C$3)</f>
        <v>0.25796000000000002</v>
      </c>
      <c r="N4811" s="1">
        <f>'Electricity Rates'!$J$2</f>
        <v>0.24729999999999999</v>
      </c>
      <c r="O4811" s="145">
        <f>L4811-K4811</f>
        <v>5.023839770243594</v>
      </c>
      <c r="P4811">
        <f t="shared" si="453"/>
        <v>5.30051944481876</v>
      </c>
      <c r="Q4811">
        <f>IF(O4811&gt;0, IF(Q4810+O4811*Variables!$B$5&lt;Variables!$B$4, Q4810+O4811*Variables!$B$5, Variables!$B$4), IF(Q4810&gt;-O4811, Q4810+O4811/Variables!$B$5, 0))</f>
        <v>8.4072592040944496</v>
      </c>
      <c r="R4811">
        <f>IF(O4811&gt;0, 0, IF(Q4810&gt;-O4811, 0, -O4811 - Q4810*Variables!$B$5))</f>
        <v>0</v>
      </c>
      <c r="S4811">
        <f t="shared" si="454"/>
        <v>0</v>
      </c>
      <c r="T4811">
        <f t="shared" si="455"/>
        <v>0</v>
      </c>
    </row>
    <row r="4812" spans="1:20" x14ac:dyDescent="0.3">
      <c r="A4812" s="3">
        <f t="shared" si="450"/>
        <v>43301</v>
      </c>
      <c r="B4812">
        <v>7</v>
      </c>
      <c r="C4812">
        <v>20</v>
      </c>
      <c r="D4812">
        <v>11</v>
      </c>
      <c r="E4812">
        <v>1</v>
      </c>
      <c r="F4812" s="1">
        <f>VLOOKUP(A4812,Weather!$A$1:$E$366, 5)</f>
        <v>0.21428571428571283</v>
      </c>
      <c r="G4812" s="1">
        <f>VLOOKUP(D4812, Summer!$A$1:$E$25, 2)</f>
        <v>1497.9516334678001</v>
      </c>
      <c r="H4812" s="1">
        <f>VLOOKUP(D4812, Summer!$A$1:$E$25, 3)</f>
        <v>1079.6213447448599</v>
      </c>
      <c r="I4812" s="1">
        <f>VLOOKUP(D4812, Summer!$A$1:$E$25, 5)</f>
        <v>435.54125021175599</v>
      </c>
      <c r="J4812" s="1">
        <f t="shared" si="451"/>
        <v>1169.2635494712035</v>
      </c>
      <c r="K4812" s="47">
        <f t="shared" si="452"/>
        <v>21.874610395510139</v>
      </c>
      <c r="L4812" s="48">
        <f>Solar!K4829/1000*Variables!$B$3</f>
        <v>35.445050000000002</v>
      </c>
      <c r="M4812">
        <f>IF(E4812=1, VLOOKUP(D4812, Sheet1!$A$2:$C$26, 2), Sheet1!$C$3)</f>
        <v>0.25796000000000002</v>
      </c>
      <c r="N4812" s="1">
        <f>'Electricity Rates'!$J$2</f>
        <v>0.24729999999999999</v>
      </c>
      <c r="O4812" s="145">
        <f>L4812-K4812</f>
        <v>13.570439604489863</v>
      </c>
      <c r="P4812">
        <f t="shared" si="453"/>
        <v>5.409591150809657</v>
      </c>
      <c r="Q4812">
        <f>IF(O4812&gt;0, IF(Q4811+O4812*Variables!$B$5&lt;Variables!$B$4, Q4811+O4812*Variables!$B$5, Variables!$B$4), IF(Q4811&gt;-O4812, Q4811+O4812/Variables!$B$5, 0))</f>
        <v>21.163472432314919</v>
      </c>
      <c r="R4812">
        <f>IF(O4812&gt;0, 0, IF(Q4811&gt;-O4812, 0, -O4812 - Q4811*Variables!$B$5))</f>
        <v>0</v>
      </c>
      <c r="S4812">
        <f t="shared" si="454"/>
        <v>0</v>
      </c>
      <c r="T4812">
        <f t="shared" si="455"/>
        <v>0</v>
      </c>
    </row>
    <row r="4813" spans="1:20" x14ac:dyDescent="0.3">
      <c r="A4813" s="3">
        <f t="shared" si="450"/>
        <v>43301</v>
      </c>
      <c r="B4813">
        <v>7</v>
      </c>
      <c r="C4813">
        <v>20</v>
      </c>
      <c r="D4813">
        <v>12</v>
      </c>
      <c r="E4813">
        <v>1</v>
      </c>
      <c r="F4813" s="1">
        <f>VLOOKUP(A4813,Weather!$A$1:$E$366, 5)</f>
        <v>0.21428571428571283</v>
      </c>
      <c r="G4813" s="1">
        <f>VLOOKUP(D4813, Summer!$A$1:$E$25, 2)</f>
        <v>1553.30978408544</v>
      </c>
      <c r="H4813" s="1">
        <f>VLOOKUP(D4813, Summer!$A$1:$E$25, 3)</f>
        <v>1117.7462231731799</v>
      </c>
      <c r="I4813" s="1">
        <f>VLOOKUP(D4813, Summer!$A$1:$E$25, 5)</f>
        <v>435.36187980189499</v>
      </c>
      <c r="J4813" s="1">
        <f t="shared" si="451"/>
        <v>1211.0812719400922</v>
      </c>
      <c r="K4813" s="47">
        <f t="shared" si="452"/>
        <v>22.656937345707295</v>
      </c>
      <c r="L4813" s="48">
        <f>Solar!K4830/1000*Variables!$B$3</f>
        <v>37.854950000000002</v>
      </c>
      <c r="M4813">
        <f>IF(E4813=1, VLOOKUP(D4813, Sheet1!$A$2:$C$26, 2), Sheet1!$C$3)</f>
        <v>0.25796000000000002</v>
      </c>
      <c r="N4813" s="1">
        <f>'Electricity Rates'!$J$2</f>
        <v>0.24729999999999999</v>
      </c>
      <c r="O4813" s="145">
        <f>L4813-K4813</f>
        <v>15.198012654292707</v>
      </c>
      <c r="P4813">
        <f t="shared" si="453"/>
        <v>5.6030606055934138</v>
      </c>
      <c r="Q4813">
        <f>IF(O4813&gt;0, IF(Q4812+O4813*Variables!$B$5&lt;Variables!$B$4, Q4812+O4813*Variables!$B$5, Variables!$B$4), IF(Q4812&gt;-O4813, Q4812+O4813/Variables!$B$5, 0))</f>
        <v>35.449604327350059</v>
      </c>
      <c r="R4813">
        <f>IF(O4813&gt;0, 0, IF(Q4812&gt;-O4813, 0, -O4813 - Q4812*Variables!$B$5))</f>
        <v>0</v>
      </c>
      <c r="S4813">
        <f t="shared" si="454"/>
        <v>0</v>
      </c>
      <c r="T4813">
        <f t="shared" si="455"/>
        <v>0</v>
      </c>
    </row>
    <row r="4814" spans="1:20" x14ac:dyDescent="0.3">
      <c r="A4814" s="3">
        <f t="shared" si="450"/>
        <v>43301</v>
      </c>
      <c r="B4814">
        <v>7</v>
      </c>
      <c r="C4814">
        <v>20</v>
      </c>
      <c r="D4814">
        <v>13</v>
      </c>
      <c r="E4814">
        <v>1</v>
      </c>
      <c r="F4814" s="1">
        <f>VLOOKUP(A4814,Weather!$A$1:$E$366, 5)</f>
        <v>0.21428571428571283</v>
      </c>
      <c r="G4814" s="1">
        <f>VLOOKUP(D4814, Summer!$A$1:$E$25, 2)</f>
        <v>1622.5675647430101</v>
      </c>
      <c r="H4814" s="1">
        <f>VLOOKUP(D4814, Summer!$A$1:$E$25, 3)</f>
        <v>1132.28619594112</v>
      </c>
      <c r="I4814" s="1">
        <f>VLOOKUP(D4814, Summer!$A$1:$E$25, 5)</f>
        <v>435.17254436926402</v>
      </c>
      <c r="J4814" s="1">
        <f t="shared" si="451"/>
        <v>1237.34648925581</v>
      </c>
      <c r="K4814" s="47">
        <f t="shared" si="452"/>
        <v>23.148307658238263</v>
      </c>
      <c r="L4814" s="48">
        <f>Solar!K4831/1000*Variables!$B$3</f>
        <v>38.576450000000001</v>
      </c>
      <c r="M4814">
        <f>IF(E4814=1, VLOOKUP(D4814, Sheet1!$A$2:$C$26, 2), Sheet1!$C$3)</f>
        <v>0.55478000000000005</v>
      </c>
      <c r="N4814" s="1">
        <f>'Electricity Rates'!$J$2</f>
        <v>0.24729999999999999</v>
      </c>
      <c r="O4814" s="145">
        <f>L4814-K4814</f>
        <v>15.428142341761738</v>
      </c>
      <c r="P4814">
        <f t="shared" si="453"/>
        <v>5.7245764838823225</v>
      </c>
      <c r="Q4814">
        <f>IF(O4814&gt;0, IF(Q4813+O4814*Variables!$B$5&lt;Variables!$B$4, Q4813+O4814*Variables!$B$5, Variables!$B$4), IF(Q4813&gt;-O4814, Q4813+O4814/Variables!$B$5, 0))</f>
        <v>49.95205812860609</v>
      </c>
      <c r="R4814">
        <f>IF(O4814&gt;0, 0, IF(Q4813&gt;-O4814, 0, -O4814 - Q4813*Variables!$B$5))</f>
        <v>0</v>
      </c>
      <c r="S4814">
        <f t="shared" si="454"/>
        <v>0</v>
      </c>
      <c r="T4814">
        <f t="shared" si="455"/>
        <v>0</v>
      </c>
    </row>
    <row r="4815" spans="1:20" x14ac:dyDescent="0.3">
      <c r="A4815" s="3">
        <f t="shared" si="450"/>
        <v>43301</v>
      </c>
      <c r="B4815">
        <v>7</v>
      </c>
      <c r="C4815">
        <v>20</v>
      </c>
      <c r="D4815">
        <v>14</v>
      </c>
      <c r="E4815">
        <v>1</v>
      </c>
      <c r="F4815" s="1">
        <f>VLOOKUP(A4815,Weather!$A$1:$E$366, 5)</f>
        <v>0.21428571428571283</v>
      </c>
      <c r="G4815" s="1">
        <f>VLOOKUP(D4815, Summer!$A$1:$E$25, 2)</f>
        <v>1636.26340321468</v>
      </c>
      <c r="H4815" s="1">
        <f>VLOOKUP(D4815, Summer!$A$1:$E$25, 3)</f>
        <v>1156.2601309732199</v>
      </c>
      <c r="I4815" s="1">
        <f>VLOOKUP(D4815, Summer!$A$1:$E$25, 5)</f>
        <v>417.13087064403902</v>
      </c>
      <c r="J4815" s="1">
        <f t="shared" si="451"/>
        <v>1259.1179750249607</v>
      </c>
      <c r="K4815" s="47">
        <f t="shared" si="452"/>
        <v>23.555609133724218</v>
      </c>
      <c r="L4815" s="48">
        <f>Solar!K4832/1000*Variables!$B$3</f>
        <v>36.729050000000001</v>
      </c>
      <c r="M4815">
        <f>IF(E4815=1, VLOOKUP(D4815, Sheet1!$A$2:$C$26, 2), Sheet1!$C$3)</f>
        <v>0.55478000000000005</v>
      </c>
      <c r="N4815" s="1">
        <f>'Electricity Rates'!$J$2</f>
        <v>0.24729999999999999</v>
      </c>
      <c r="O4815" s="145">
        <f>L4815-K4815</f>
        <v>13.173440866275783</v>
      </c>
      <c r="P4815">
        <f t="shared" si="453"/>
        <v>5.8253021387699988</v>
      </c>
      <c r="Q4815">
        <f>IF(O4815&gt;0, IF(Q4814+O4815*Variables!$B$5&lt;Variables!$B$4, Q4814+O4815*Variables!$B$5, Variables!$B$4), IF(Q4814&gt;-O4815, Q4814+O4815/Variables!$B$5, 0))</f>
        <v>62.335092542905329</v>
      </c>
      <c r="R4815">
        <f>IF(O4815&gt;0, 0, IF(Q4814&gt;-O4815, 0, -O4815 - Q4814*Variables!$B$5))</f>
        <v>0</v>
      </c>
      <c r="S4815">
        <f t="shared" si="454"/>
        <v>0</v>
      </c>
      <c r="T4815">
        <f t="shared" si="455"/>
        <v>0</v>
      </c>
    </row>
    <row r="4816" spans="1:20" x14ac:dyDescent="0.3">
      <c r="A4816" s="3">
        <f t="shared" si="450"/>
        <v>43301</v>
      </c>
      <c r="B4816">
        <v>7</v>
      </c>
      <c r="C4816">
        <v>20</v>
      </c>
      <c r="D4816">
        <v>15</v>
      </c>
      <c r="E4816">
        <v>1</v>
      </c>
      <c r="F4816" s="1">
        <f>VLOOKUP(A4816,Weather!$A$1:$E$366, 5)</f>
        <v>0.21428571428571283</v>
      </c>
      <c r="G4816" s="1">
        <f>VLOOKUP(D4816, Summer!$A$1:$E$25, 2)</f>
        <v>1589.7727985285201</v>
      </c>
      <c r="H4816" s="1">
        <f>VLOOKUP(D4816, Summer!$A$1:$E$25, 3)</f>
        <v>1137.7596230737599</v>
      </c>
      <c r="I4816" s="1">
        <f>VLOOKUP(D4816, Summer!$A$1:$E$25, 5)</f>
        <v>403.543562097039</v>
      </c>
      <c r="J4816" s="1">
        <f t="shared" si="451"/>
        <v>1234.6195892426365</v>
      </c>
      <c r="K4816" s="47">
        <f t="shared" si="452"/>
        <v>23.097292747696788</v>
      </c>
      <c r="L4816" s="48">
        <f>Solar!K4833/1000*Variables!$B$3</f>
        <v>27.824149999999996</v>
      </c>
      <c r="M4816">
        <f>IF(E4816=1, VLOOKUP(D4816, Sheet1!$A$2:$C$26, 2), Sheet1!$C$3)</f>
        <v>0.55478000000000005</v>
      </c>
      <c r="N4816" s="1">
        <f>'Electricity Rates'!$J$2</f>
        <v>0.24729999999999999</v>
      </c>
      <c r="O4816" s="145">
        <f>L4816-K4816</f>
        <v>4.7268572523032084</v>
      </c>
      <c r="P4816">
        <f t="shared" si="453"/>
        <v>5.7119604965054149</v>
      </c>
      <c r="Q4816">
        <f>IF(O4816&gt;0, IF(Q4815+O4816*Variables!$B$5&lt;Variables!$B$4, Q4815+O4816*Variables!$B$5, Variables!$B$4), IF(Q4815&gt;-O4816, Q4815+O4816/Variables!$B$5, 0))</f>
        <v>66.77833836007035</v>
      </c>
      <c r="R4816">
        <f>IF(O4816&gt;0, 0, IF(Q4815&gt;-O4816, 0, -O4816 - Q4815*Variables!$B$5))</f>
        <v>0</v>
      </c>
      <c r="S4816">
        <f t="shared" si="454"/>
        <v>0</v>
      </c>
      <c r="T4816">
        <f t="shared" si="455"/>
        <v>0</v>
      </c>
    </row>
    <row r="4817" spans="1:20" x14ac:dyDescent="0.3">
      <c r="A4817" s="3">
        <f t="shared" si="450"/>
        <v>43301</v>
      </c>
      <c r="B4817">
        <v>7</v>
      </c>
      <c r="C4817">
        <v>20</v>
      </c>
      <c r="D4817">
        <v>16</v>
      </c>
      <c r="E4817">
        <v>1</v>
      </c>
      <c r="F4817" s="1">
        <f>VLOOKUP(A4817,Weather!$A$1:$E$366, 5)</f>
        <v>0.21428571428571283</v>
      </c>
      <c r="G4817" s="1">
        <f>VLOOKUP(D4817, Summer!$A$1:$E$25, 2)</f>
        <v>1459.9523441255701</v>
      </c>
      <c r="H4817" s="1">
        <f>VLOOKUP(D4817, Summer!$A$1:$E$25, 3)</f>
        <v>1006.09479349024</v>
      </c>
      <c r="I4817" s="1">
        <f>VLOOKUP(D4817, Summer!$A$1:$E$25, 5)</f>
        <v>381.04254068220598</v>
      </c>
      <c r="J4817" s="1">
        <f t="shared" si="451"/>
        <v>1103.3499829120958</v>
      </c>
      <c r="K4817" s="47">
        <f t="shared" si="452"/>
        <v>20.641497818870704</v>
      </c>
      <c r="L4817" s="48">
        <f>Solar!K4834/1000*Variables!$B$3</f>
        <v>20.192799999999998</v>
      </c>
      <c r="M4817">
        <f>IF(E4817=1, VLOOKUP(D4817, Sheet1!$A$2:$C$26, 2), Sheet1!$C$3)</f>
        <v>0.55478000000000005</v>
      </c>
      <c r="N4817" s="1">
        <f>'Electricity Rates'!$J$2</f>
        <v>0.24729999999999999</v>
      </c>
      <c r="O4817" s="145">
        <f>L4817-K4817</f>
        <v>-0.44869781887070559</v>
      </c>
      <c r="P4817">
        <f t="shared" si="453"/>
        <v>5.1046424106067247</v>
      </c>
      <c r="Q4817">
        <f>IF(O4817&gt;0, IF(Q4816+O4817*Variables!$B$5&lt;Variables!$B$4, Q4816+O4817*Variables!$B$5, Variables!$B$4), IF(Q4816&gt;-O4817, Q4816+O4817/Variables!$B$5, 0))</f>
        <v>66.301000254888748</v>
      </c>
      <c r="R4817">
        <f>IF(O4817&gt;0, 0, IF(Q4816&gt;-O4817, 0, -O4817 - Q4816*Variables!$B$5))</f>
        <v>0</v>
      </c>
      <c r="S4817">
        <f t="shared" si="454"/>
        <v>0</v>
      </c>
      <c r="T4817">
        <f t="shared" si="455"/>
        <v>0</v>
      </c>
    </row>
    <row r="4818" spans="1:20" x14ac:dyDescent="0.3">
      <c r="A4818" s="3">
        <f t="shared" si="450"/>
        <v>43301</v>
      </c>
      <c r="B4818">
        <v>7</v>
      </c>
      <c r="C4818">
        <v>20</v>
      </c>
      <c r="D4818">
        <v>17</v>
      </c>
      <c r="E4818">
        <v>1</v>
      </c>
      <c r="F4818" s="1">
        <f>VLOOKUP(A4818,Weather!$A$1:$E$366, 5)</f>
        <v>0.21428571428571283</v>
      </c>
      <c r="G4818" s="1">
        <f>VLOOKUP(D4818, Summer!$A$1:$E$25, 2)</f>
        <v>1144.9480592772099</v>
      </c>
      <c r="H4818" s="1">
        <f>VLOOKUP(D4818, Summer!$A$1:$E$25, 3)</f>
        <v>808.38142168622596</v>
      </c>
      <c r="I4818" s="1">
        <f>VLOOKUP(D4818, Summer!$A$1:$E$25, 5)</f>
        <v>371.93450987035499</v>
      </c>
      <c r="J4818" s="1">
        <f t="shared" si="451"/>
        <v>880.50284402715056</v>
      </c>
      <c r="K4818" s="47">
        <f t="shared" si="452"/>
        <v>16.472468224929386</v>
      </c>
      <c r="L4818" s="48">
        <f>Solar!K4835/1000*Variables!$B$3</f>
        <v>17.502749999999999</v>
      </c>
      <c r="M4818">
        <f>IF(E4818=1, VLOOKUP(D4818, Sheet1!$A$2:$C$26, 2), Sheet1!$C$3)</f>
        <v>0.55478000000000005</v>
      </c>
      <c r="N4818" s="1">
        <f>'Electricity Rates'!$J$2</f>
        <v>0.24729999999999999</v>
      </c>
      <c r="O4818" s="145">
        <f>L4818-K4818</f>
        <v>1.0302817750706126</v>
      </c>
      <c r="P4818">
        <f t="shared" si="453"/>
        <v>4.0736413920250367</v>
      </c>
      <c r="Q4818">
        <f>IF(O4818&gt;0, IF(Q4817+O4818*Variables!$B$5&lt;Variables!$B$4, Q4817+O4818*Variables!$B$5, Variables!$B$4), IF(Q4817&gt;-O4818, Q4817+O4818/Variables!$B$5, 0))</f>
        <v>67.26946512345512</v>
      </c>
      <c r="R4818">
        <f>IF(O4818&gt;0, 0, IF(Q4817&gt;-O4818, 0, -O4818 - Q4817*Variables!$B$5))</f>
        <v>0</v>
      </c>
      <c r="S4818">
        <f t="shared" si="454"/>
        <v>0</v>
      </c>
      <c r="T4818">
        <f t="shared" si="455"/>
        <v>0</v>
      </c>
    </row>
    <row r="4819" spans="1:20" x14ac:dyDescent="0.3">
      <c r="A4819" s="3">
        <f t="shared" si="450"/>
        <v>43301</v>
      </c>
      <c r="B4819">
        <v>7</v>
      </c>
      <c r="C4819">
        <v>20</v>
      </c>
      <c r="D4819">
        <v>18</v>
      </c>
      <c r="E4819">
        <v>1</v>
      </c>
      <c r="F4819" s="1">
        <f>VLOOKUP(A4819,Weather!$A$1:$E$366, 5)</f>
        <v>0.21428571428571283</v>
      </c>
      <c r="G4819" s="1">
        <f>VLOOKUP(D4819, Summer!$A$1:$E$25, 2)</f>
        <v>769.75210584620504</v>
      </c>
      <c r="H4819" s="1">
        <f>VLOOKUP(D4819, Summer!$A$1:$E$25, 3)</f>
        <v>572.92139445417001</v>
      </c>
      <c r="I4819" s="1">
        <f>VLOOKUP(D4819, Summer!$A$1:$E$25, 5)</f>
        <v>349.41355840998102</v>
      </c>
      <c r="J4819" s="1">
        <f t="shared" si="451"/>
        <v>615.09940403817723</v>
      </c>
      <c r="K4819" s="47">
        <f t="shared" si="452"/>
        <v>11.507294334053789</v>
      </c>
      <c r="L4819" s="48">
        <f>Solar!K4836/1000*Variables!$B$3</f>
        <v>8.6915000000000013</v>
      </c>
      <c r="M4819">
        <f>IF(E4819=1, VLOOKUP(D4819, Sheet1!$A$2:$C$26, 2), Sheet1!$C$3)</f>
        <v>0.55478000000000005</v>
      </c>
      <c r="N4819" s="1">
        <f>'Electricity Rates'!$J$2</f>
        <v>0.24729999999999999</v>
      </c>
      <c r="O4819" s="145">
        <f>L4819-K4819</f>
        <v>-2.8157943340537877</v>
      </c>
      <c r="P4819">
        <f t="shared" si="453"/>
        <v>2.8457538888115019</v>
      </c>
      <c r="Q4819">
        <f>IF(O4819&gt;0, IF(Q4818+O4819*Variables!$B$5&lt;Variables!$B$4, Q4818+O4819*Variables!$B$5, Variables!$B$4), IF(Q4818&gt;-O4819, Q4818+O4819/Variables!$B$5, 0))</f>
        <v>64.273939236163855</v>
      </c>
      <c r="R4819">
        <f>IF(O4819&gt;0, 0, IF(Q4818&gt;-O4819, 0, -O4819 - Q4818*Variables!$B$5))</f>
        <v>0</v>
      </c>
      <c r="S4819">
        <f t="shared" si="454"/>
        <v>0</v>
      </c>
      <c r="T4819">
        <f t="shared" si="455"/>
        <v>0</v>
      </c>
    </row>
    <row r="4820" spans="1:20" x14ac:dyDescent="0.3">
      <c r="A4820" s="3">
        <f t="shared" si="450"/>
        <v>43301</v>
      </c>
      <c r="B4820">
        <v>7</v>
      </c>
      <c r="C4820">
        <v>20</v>
      </c>
      <c r="D4820">
        <v>19</v>
      </c>
      <c r="E4820">
        <v>1</v>
      </c>
      <c r="F4820" s="1">
        <f>VLOOKUP(A4820,Weather!$A$1:$E$366, 5)</f>
        <v>0.21428571428571283</v>
      </c>
      <c r="G4820" s="1">
        <f>VLOOKUP(D4820, Summer!$A$1:$E$25, 2)</f>
        <v>565.86125451999203</v>
      </c>
      <c r="H4820" s="1">
        <f>VLOOKUP(D4820, Summer!$A$1:$E$25, 3)</f>
        <v>365.77406038600299</v>
      </c>
      <c r="I4820" s="1">
        <f>VLOOKUP(D4820, Summer!$A$1:$E$25, 5)</f>
        <v>331.38683221891199</v>
      </c>
      <c r="J4820" s="1">
        <f t="shared" si="451"/>
        <v>408.64988770042891</v>
      </c>
      <c r="K4820" s="47">
        <f t="shared" si="452"/>
        <v>7.64503185416027</v>
      </c>
      <c r="L4820" s="48">
        <f>Solar!K4837/1000*Variables!$B$3</f>
        <v>1.8103500000000001</v>
      </c>
      <c r="M4820">
        <f>IF(E4820=1, VLOOKUP(D4820, Sheet1!$A$2:$C$26, 2), Sheet1!$C$3)</f>
        <v>0.25796000000000002</v>
      </c>
      <c r="N4820" s="1">
        <f>'Electricity Rates'!$J$2</f>
        <v>0.24729999999999999</v>
      </c>
      <c r="O4820" s="145">
        <f>L4820-K4820</f>
        <v>-5.8346818541602694</v>
      </c>
      <c r="P4820">
        <f t="shared" si="453"/>
        <v>1.8906163775338347</v>
      </c>
      <c r="Q4820">
        <f>IF(O4820&gt;0, IF(Q4819+O4820*Variables!$B$5&lt;Variables!$B$4, Q4819+O4820*Variables!$B$5, Variables!$B$4), IF(Q4819&gt;-O4820, Q4819+O4820/Variables!$B$5, 0))</f>
        <v>58.066830880674203</v>
      </c>
      <c r="R4820">
        <f>IF(O4820&gt;0, 0, IF(Q4819&gt;-O4820, 0, -O4820 - Q4819*Variables!$B$5))</f>
        <v>0</v>
      </c>
      <c r="S4820">
        <f t="shared" si="454"/>
        <v>0</v>
      </c>
      <c r="T4820">
        <f t="shared" si="455"/>
        <v>0</v>
      </c>
    </row>
    <row r="4821" spans="1:20" x14ac:dyDescent="0.3">
      <c r="A4821" s="3">
        <f t="shared" si="450"/>
        <v>43301</v>
      </c>
      <c r="B4821">
        <v>7</v>
      </c>
      <c r="C4821">
        <v>20</v>
      </c>
      <c r="D4821">
        <v>20</v>
      </c>
      <c r="E4821">
        <v>1</v>
      </c>
      <c r="F4821" s="1">
        <f>VLOOKUP(A4821,Weather!$A$1:$E$366, 5)</f>
        <v>0.21428571428571283</v>
      </c>
      <c r="G4821" s="1">
        <f>VLOOKUP(D4821, Summer!$A$1:$E$25, 2)</f>
        <v>459.178981251175</v>
      </c>
      <c r="H4821" s="1">
        <f>VLOOKUP(D4821, Summer!$A$1:$E$25, 3)</f>
        <v>328.41643432967999</v>
      </c>
      <c r="I4821" s="1">
        <f>VLOOKUP(D4821, Summer!$A$1:$E$25, 5)</f>
        <v>326.73316658528501</v>
      </c>
      <c r="J4821" s="1">
        <f t="shared" si="451"/>
        <v>356.43698009857161</v>
      </c>
      <c r="K4821" s="47">
        <f t="shared" si="452"/>
        <v>6.6682315323475132</v>
      </c>
      <c r="L4821" s="48">
        <f>Solar!K4838/1000*Variables!$B$3</f>
        <v>2.0150000000000001E-2</v>
      </c>
      <c r="M4821">
        <f>IF(E4821=1, VLOOKUP(D4821, Sheet1!$A$2:$C$26, 2), Sheet1!$C$3)</f>
        <v>0.25796000000000002</v>
      </c>
      <c r="N4821" s="1">
        <f>'Electricity Rates'!$J$2</f>
        <v>0.24729999999999999</v>
      </c>
      <c r="O4821" s="145">
        <f>L4821-K4821</f>
        <v>-6.6480815323475131</v>
      </c>
      <c r="P4821">
        <f t="shared" si="453"/>
        <v>1.6490536579495401</v>
      </c>
      <c r="Q4821">
        <f>IF(O4821&gt;0, IF(Q4820+O4821*Variables!$B$5&lt;Variables!$B$4, Q4820+O4821*Variables!$B$5, Variables!$B$4), IF(Q4820&gt;-O4821, Q4820+O4821/Variables!$B$5, 0))</f>
        <v>50.994403718602378</v>
      </c>
      <c r="R4821">
        <f>IF(O4821&gt;0, 0, IF(Q4820&gt;-O4821, 0, -O4821 - Q4820*Variables!$B$5))</f>
        <v>0</v>
      </c>
      <c r="S4821">
        <f t="shared" si="454"/>
        <v>0</v>
      </c>
      <c r="T4821">
        <f t="shared" si="455"/>
        <v>0</v>
      </c>
    </row>
    <row r="4822" spans="1:20" x14ac:dyDescent="0.3">
      <c r="A4822" s="3">
        <f t="shared" si="450"/>
        <v>43301</v>
      </c>
      <c r="B4822">
        <v>7</v>
      </c>
      <c r="C4822">
        <v>20</v>
      </c>
      <c r="D4822">
        <v>21</v>
      </c>
      <c r="E4822">
        <v>1</v>
      </c>
      <c r="F4822" s="1">
        <f>VLOOKUP(A4822,Weather!$A$1:$E$366, 5)</f>
        <v>0.21428571428571283</v>
      </c>
      <c r="G4822" s="1">
        <f>VLOOKUP(D4822, Summer!$A$1:$E$25, 2)</f>
        <v>403.43414919632897</v>
      </c>
      <c r="H4822" s="1">
        <f>VLOOKUP(D4822, Summer!$A$1:$E$25, 3)</f>
        <v>305.25297715532997</v>
      </c>
      <c r="I4822" s="1">
        <f>VLOOKUP(D4822, Summer!$A$1:$E$25, 5)</f>
        <v>313.15582306105603</v>
      </c>
      <c r="J4822" s="1">
        <f t="shared" si="451"/>
        <v>326.29179973554392</v>
      </c>
      <c r="K4822" s="47">
        <f t="shared" si="452"/>
        <v>6.1042747785071727</v>
      </c>
      <c r="L4822" s="48">
        <f>Solar!K4839/1000*Variables!$B$3</f>
        <v>0</v>
      </c>
      <c r="M4822">
        <f>IF(E4822=1, VLOOKUP(D4822, Sheet1!$A$2:$C$26, 2), Sheet1!$C$3)</f>
        <v>0.25796000000000002</v>
      </c>
      <c r="N4822" s="1">
        <f>'Electricity Rates'!$J$2</f>
        <v>0.24729999999999999</v>
      </c>
      <c r="O4822" s="145">
        <f>L4822-K4822</f>
        <v>-6.1042747785071727</v>
      </c>
      <c r="P4822">
        <f t="shared" si="453"/>
        <v>1.5095871527248237</v>
      </c>
      <c r="Q4822">
        <f>IF(O4822&gt;0, IF(Q4821+O4822*Variables!$B$5&lt;Variables!$B$4, Q4821+O4822*Variables!$B$5, Variables!$B$4), IF(Q4821&gt;-O4822, Q4821+O4822/Variables!$B$5, 0))</f>
        <v>44.500494379764959</v>
      </c>
      <c r="R4822">
        <f>IF(O4822&gt;0, 0, IF(Q4821&gt;-O4822, 0, -O4822 - Q4821*Variables!$B$5))</f>
        <v>0</v>
      </c>
      <c r="S4822">
        <f t="shared" si="454"/>
        <v>0</v>
      </c>
      <c r="T4822">
        <f t="shared" si="455"/>
        <v>0</v>
      </c>
    </row>
    <row r="4823" spans="1:20" x14ac:dyDescent="0.3">
      <c r="A4823" s="3">
        <f t="shared" si="450"/>
        <v>43301</v>
      </c>
      <c r="B4823">
        <v>7</v>
      </c>
      <c r="C4823">
        <v>20</v>
      </c>
      <c r="D4823">
        <v>22</v>
      </c>
      <c r="E4823">
        <v>1</v>
      </c>
      <c r="F4823" s="1">
        <f>VLOOKUP(A4823,Weather!$A$1:$E$366, 5)</f>
        <v>0.21428571428571283</v>
      </c>
      <c r="G4823" s="1">
        <f>VLOOKUP(D4823, Summer!$A$1:$E$25, 2)</f>
        <v>366.19777187885302</v>
      </c>
      <c r="H4823" s="1">
        <f>VLOOKUP(D4823, Summer!$A$1:$E$25, 3)</f>
        <v>263.18917633836901</v>
      </c>
      <c r="I4823" s="1">
        <f>VLOOKUP(D4823, Summer!$A$1:$E$25, 5)</f>
        <v>295.10418431306101</v>
      </c>
      <c r="J4823" s="1">
        <f t="shared" si="451"/>
        <v>285.26244681132971</v>
      </c>
      <c r="K4823" s="47">
        <f t="shared" si="452"/>
        <v>5.3366966645713001</v>
      </c>
      <c r="L4823" s="48">
        <f>Solar!K4840/1000*Variables!$B$3</f>
        <v>0</v>
      </c>
      <c r="M4823">
        <f>IF(E4823=1, VLOOKUP(D4823, Sheet1!$A$2:$C$26, 2), Sheet1!$C$3)</f>
        <v>0.18637999999999999</v>
      </c>
      <c r="N4823" s="1">
        <f>'Electricity Rates'!$J$2</f>
        <v>0.24729999999999999</v>
      </c>
      <c r="O4823" s="145">
        <f>L4823-K4823</f>
        <v>-5.3366966645713001</v>
      </c>
      <c r="P4823">
        <f t="shared" si="453"/>
        <v>1.3197650851484826</v>
      </c>
      <c r="Q4823">
        <f>IF(O4823&gt;0, IF(Q4822+O4823*Variables!$B$5&lt;Variables!$B$4, Q4822+O4823*Variables!$B$5, Variables!$B$4), IF(Q4822&gt;-O4823, Q4822+O4823/Variables!$B$5, 0))</f>
        <v>38.82315750256145</v>
      </c>
      <c r="R4823">
        <f>IF(O4823&gt;0, 0, IF(Q4822&gt;-O4823, 0, -O4823 - Q4822*Variables!$B$5))</f>
        <v>0</v>
      </c>
      <c r="S4823">
        <f t="shared" si="454"/>
        <v>0</v>
      </c>
      <c r="T4823">
        <f t="shared" si="455"/>
        <v>0</v>
      </c>
    </row>
    <row r="4824" spans="1:20" x14ac:dyDescent="0.3">
      <c r="A4824" s="3">
        <f t="shared" si="450"/>
        <v>43301</v>
      </c>
      <c r="B4824">
        <v>7</v>
      </c>
      <c r="C4824">
        <v>20</v>
      </c>
      <c r="D4824">
        <v>23</v>
      </c>
      <c r="E4824">
        <v>1</v>
      </c>
      <c r="F4824" s="1">
        <f>VLOOKUP(A4824,Weather!$A$1:$E$366, 5)</f>
        <v>0.21428571428571283</v>
      </c>
      <c r="G4824" s="1">
        <f>VLOOKUP(D4824, Summer!$A$1:$E$25, 2)</f>
        <v>342.86102460129899</v>
      </c>
      <c r="H4824" s="1">
        <f>VLOOKUP(D4824, Summer!$A$1:$E$25, 3)</f>
        <v>273.02297434567402</v>
      </c>
      <c r="I4824" s="1">
        <f>VLOOKUP(D4824, Summer!$A$1:$E$25, 5)</f>
        <v>281.53182330021599</v>
      </c>
      <c r="J4824" s="1">
        <f t="shared" si="451"/>
        <v>287.9882708290221</v>
      </c>
      <c r="K4824" s="47">
        <f t="shared" si="452"/>
        <v>5.3876914453636298</v>
      </c>
      <c r="L4824" s="48">
        <f>Solar!K4841/1000*Variables!$B$3</f>
        <v>0</v>
      </c>
      <c r="M4824">
        <f>IF(E4824=1, VLOOKUP(D4824, Sheet1!$A$2:$C$26, 2), Sheet1!$C$3)</f>
        <v>0.18637999999999999</v>
      </c>
      <c r="N4824" s="1">
        <f>'Electricity Rates'!$J$2</f>
        <v>0.24729999999999999</v>
      </c>
      <c r="O4824" s="145">
        <f>L4824-K4824</f>
        <v>-5.3876914453636298</v>
      </c>
      <c r="P4824">
        <f t="shared" si="453"/>
        <v>1.3323760944384255</v>
      </c>
      <c r="Q4824">
        <f>IF(O4824&gt;0, IF(Q4823+O4824*Variables!$B$5&lt;Variables!$B$4, Q4823+O4824*Variables!$B$5, Variables!$B$4), IF(Q4823&gt;-O4824, Q4823+O4824/Variables!$B$5, 0))</f>
        <v>33.091570858557589</v>
      </c>
      <c r="R4824">
        <f>IF(O4824&gt;0, 0, IF(Q4823&gt;-O4824, 0, -O4824 - Q4823*Variables!$B$5))</f>
        <v>0</v>
      </c>
      <c r="S4824">
        <f t="shared" si="454"/>
        <v>0</v>
      </c>
      <c r="T4824">
        <f t="shared" si="455"/>
        <v>0</v>
      </c>
    </row>
    <row r="4825" spans="1:20" x14ac:dyDescent="0.3">
      <c r="A4825" s="3">
        <f t="shared" si="450"/>
        <v>43301</v>
      </c>
      <c r="B4825">
        <v>7</v>
      </c>
      <c r="C4825">
        <v>20</v>
      </c>
      <c r="D4825">
        <v>24</v>
      </c>
      <c r="E4825">
        <v>1</v>
      </c>
      <c r="F4825" s="1">
        <f>VLOOKUP(A4825,Weather!$A$1:$E$366, 5)</f>
        <v>0.21428571428571283</v>
      </c>
      <c r="G4825" s="1">
        <f>VLOOKUP(D4825, Summer!$A$1:$E$25, 2)</f>
        <v>310.26482453023402</v>
      </c>
      <c r="H4825" s="1">
        <f>VLOOKUP(D4825, Summer!$A$1:$E$25, 3)</f>
        <v>259.09090909090901</v>
      </c>
      <c r="I4825" s="1">
        <f>VLOOKUP(D4825, Summer!$A$1:$E$25, 5)</f>
        <v>276.86321013243497</v>
      </c>
      <c r="J4825" s="1">
        <f t="shared" si="451"/>
        <v>270.05674811362144</v>
      </c>
      <c r="K4825" s="47">
        <f t="shared" si="452"/>
        <v>5.0522280903526733</v>
      </c>
      <c r="L4825" s="48">
        <f>Solar!K4842/1000*Variables!$B$3</f>
        <v>0</v>
      </c>
      <c r="M4825">
        <f>IF(E4825=1, VLOOKUP(D4825, Sheet1!$A$2:$C$26, 2), Sheet1!$C$3)</f>
        <v>0.18637999999999999</v>
      </c>
      <c r="N4825" s="1">
        <f>'Electricity Rates'!$J$2</f>
        <v>0.24729999999999999</v>
      </c>
      <c r="O4825" s="145">
        <f>L4825-K4825</f>
        <v>-5.0522280903526733</v>
      </c>
      <c r="P4825">
        <f t="shared" si="453"/>
        <v>1.2494160067442162</v>
      </c>
      <c r="Q4825">
        <f>IF(O4825&gt;0, IF(Q4824+O4825*Variables!$B$5&lt;Variables!$B$4, Q4824+O4825*Variables!$B$5, Variables!$B$4), IF(Q4824&gt;-O4825, Q4824+O4825/Variables!$B$5, 0))</f>
        <v>27.716860124139849</v>
      </c>
      <c r="R4825">
        <f>IF(O4825&gt;0, 0, IF(Q4824&gt;-O4825, 0, -O4825 - Q4824*Variables!$B$5))</f>
        <v>0</v>
      </c>
      <c r="S4825">
        <f t="shared" si="454"/>
        <v>0</v>
      </c>
      <c r="T4825">
        <f t="shared" si="455"/>
        <v>0</v>
      </c>
    </row>
    <row r="4826" spans="1:20" x14ac:dyDescent="0.3">
      <c r="A4826" s="3">
        <f t="shared" si="450"/>
        <v>43302</v>
      </c>
      <c r="B4826">
        <v>7</v>
      </c>
      <c r="C4826">
        <v>21</v>
      </c>
      <c r="D4826">
        <v>1</v>
      </c>
      <c r="E4826">
        <v>0</v>
      </c>
      <c r="F4826" s="1">
        <f>VLOOKUP(A4826,Weather!$A$1:$E$366, 5)</f>
        <v>0.21428571428571283</v>
      </c>
      <c r="G4826" s="1">
        <f>VLOOKUP(D4826, Summer!$A$1:$E$25, 2)</f>
        <v>305.44698283970399</v>
      </c>
      <c r="H4826" s="1">
        <f>VLOOKUP(D4826, Summer!$A$1:$E$25, 3)</f>
        <v>264.36707082495798</v>
      </c>
      <c r="I4826" s="1">
        <f>VLOOKUP(D4826, Summer!$A$1:$E$25, 5)</f>
        <v>276.703769768114</v>
      </c>
      <c r="J4826" s="1">
        <f t="shared" si="451"/>
        <v>276.703769768114</v>
      </c>
      <c r="K4826" s="47">
        <f t="shared" si="452"/>
        <v>5.1765807301388893</v>
      </c>
      <c r="L4826" s="48">
        <f>Solar!K4843/1000*Variables!$B$3</f>
        <v>0</v>
      </c>
      <c r="M4826">
        <f>IF(E4826=1, VLOOKUP(D4826, Sheet1!$A$2:$C$26, 2), Sheet1!$C$3)</f>
        <v>0.18637999999999999</v>
      </c>
      <c r="N4826" s="1">
        <f>'Electricity Rates'!$J$2</f>
        <v>0.24729999999999999</v>
      </c>
      <c r="O4826" s="145">
        <f>L4826-K4826</f>
        <v>-5.1765807301388893</v>
      </c>
      <c r="P4826">
        <f t="shared" si="453"/>
        <v>1.2801684145633472</v>
      </c>
      <c r="Q4826">
        <f>IF(O4826&gt;0, IF(Q4825+O4826*Variables!$B$5&lt;Variables!$B$4, Q4825+O4826*Variables!$B$5, Variables!$B$4), IF(Q4825&gt;-O4826, Q4825+O4826/Variables!$B$5, 0))</f>
        <v>22.20985934739635</v>
      </c>
      <c r="R4826">
        <f>IF(O4826&gt;0, 0, IF(Q4825&gt;-O4826, 0, -O4826 - Q4825*Variables!$B$5))</f>
        <v>0</v>
      </c>
      <c r="S4826">
        <f t="shared" si="454"/>
        <v>0</v>
      </c>
      <c r="T4826">
        <f t="shared" si="455"/>
        <v>0</v>
      </c>
    </row>
    <row r="4827" spans="1:20" x14ac:dyDescent="0.3">
      <c r="A4827" s="3">
        <f t="shared" si="450"/>
        <v>43302</v>
      </c>
      <c r="B4827">
        <v>7</v>
      </c>
      <c r="C4827">
        <v>21</v>
      </c>
      <c r="D4827">
        <v>2</v>
      </c>
      <c r="E4827">
        <v>0</v>
      </c>
      <c r="F4827" s="1">
        <f>VLOOKUP(A4827,Weather!$A$1:$E$366, 5)</f>
        <v>0.21428571428571283</v>
      </c>
      <c r="G4827" s="1">
        <f>VLOOKUP(D4827, Summer!$A$1:$E$25, 2)</f>
        <v>286.71906025959902</v>
      </c>
      <c r="H4827" s="1">
        <f>VLOOKUP(D4827, Summer!$A$1:$E$25, 3)</f>
        <v>260.03911906460002</v>
      </c>
      <c r="I4827" s="1">
        <f>VLOOKUP(D4827, Summer!$A$1:$E$25, 5)</f>
        <v>276.50446931271199</v>
      </c>
      <c r="J4827" s="1">
        <f t="shared" si="451"/>
        <v>276.50446931271199</v>
      </c>
      <c r="K4827" s="47">
        <f t="shared" si="452"/>
        <v>5.1728522124616383</v>
      </c>
      <c r="L4827" s="48">
        <f>Solar!K4844/1000*Variables!$B$3</f>
        <v>0</v>
      </c>
      <c r="M4827">
        <f>IF(E4827=1, VLOOKUP(D4827, Sheet1!$A$2:$C$26, 2), Sheet1!$C$3)</f>
        <v>0.18637999999999999</v>
      </c>
      <c r="N4827" s="1">
        <f>'Electricity Rates'!$J$2</f>
        <v>0.24729999999999999</v>
      </c>
      <c r="O4827" s="145">
        <f>L4827-K4827</f>
        <v>-5.1728522124616383</v>
      </c>
      <c r="P4827">
        <f t="shared" si="453"/>
        <v>1.2792463521417632</v>
      </c>
      <c r="Q4827">
        <f>IF(O4827&gt;0, IF(Q4826+O4827*Variables!$B$5&lt;Variables!$B$4, Q4826+O4827*Variables!$B$5, Variables!$B$4), IF(Q4826&gt;-O4827, Q4826+O4827/Variables!$B$5, 0))</f>
        <v>16.706825078820138</v>
      </c>
      <c r="R4827">
        <f>IF(O4827&gt;0, 0, IF(Q4826&gt;-O4827, 0, -O4827 - Q4826*Variables!$B$5))</f>
        <v>0</v>
      </c>
      <c r="S4827">
        <f t="shared" si="454"/>
        <v>0</v>
      </c>
      <c r="T4827">
        <f t="shared" si="455"/>
        <v>0</v>
      </c>
    </row>
    <row r="4828" spans="1:20" x14ac:dyDescent="0.3">
      <c r="A4828" s="3">
        <f t="shared" si="450"/>
        <v>43302</v>
      </c>
      <c r="B4828">
        <v>7</v>
      </c>
      <c r="C4828">
        <v>21</v>
      </c>
      <c r="D4828">
        <v>3</v>
      </c>
      <c r="E4828">
        <v>0</v>
      </c>
      <c r="F4828" s="1">
        <f>VLOOKUP(A4828,Weather!$A$1:$E$366, 5)</f>
        <v>0.21428571428571283</v>
      </c>
      <c r="G4828" s="1">
        <f>VLOOKUP(D4828, Summer!$A$1:$E$25, 2)</f>
        <v>272.63131492590298</v>
      </c>
      <c r="H4828" s="1">
        <f>VLOOKUP(D4828, Summer!$A$1:$E$25, 3)</f>
        <v>241.571030279452</v>
      </c>
      <c r="I4828" s="1">
        <f>VLOOKUP(D4828, Summer!$A$1:$E$25, 5)</f>
        <v>276.33008141423602</v>
      </c>
      <c r="J4828" s="1">
        <f t="shared" si="451"/>
        <v>276.33008141423602</v>
      </c>
      <c r="K4828" s="47">
        <f t="shared" si="452"/>
        <v>5.1695897594940607</v>
      </c>
      <c r="L4828" s="48">
        <f>Solar!K4845/1000*Variables!$B$3</f>
        <v>0</v>
      </c>
      <c r="M4828">
        <f>IF(E4828=1, VLOOKUP(D4828, Sheet1!$A$2:$C$26, 2), Sheet1!$C$3)</f>
        <v>0.18637999999999999</v>
      </c>
      <c r="N4828" s="1">
        <f>'Electricity Rates'!$J$2</f>
        <v>0.24729999999999999</v>
      </c>
      <c r="O4828" s="145">
        <f>L4828-K4828</f>
        <v>-5.1695897594940607</v>
      </c>
      <c r="P4828">
        <f t="shared" si="453"/>
        <v>1.2784395475228811</v>
      </c>
      <c r="Q4828">
        <f>IF(O4828&gt;0, IF(Q4827+O4828*Variables!$B$5&lt;Variables!$B$4, Q4827+O4828*Variables!$B$5, Variables!$B$4), IF(Q4827&gt;-O4828, Q4827+O4828/Variables!$B$5, 0))</f>
        <v>11.207261504890287</v>
      </c>
      <c r="R4828">
        <f>IF(O4828&gt;0, 0, IF(Q4827&gt;-O4828, 0, -O4828 - Q4827*Variables!$B$5))</f>
        <v>0</v>
      </c>
      <c r="S4828">
        <f t="shared" si="454"/>
        <v>0</v>
      </c>
      <c r="T4828">
        <f t="shared" si="455"/>
        <v>0</v>
      </c>
    </row>
    <row r="4829" spans="1:20" x14ac:dyDescent="0.3">
      <c r="A4829" s="3">
        <f t="shared" si="450"/>
        <v>43302</v>
      </c>
      <c r="B4829">
        <v>7</v>
      </c>
      <c r="C4829">
        <v>21</v>
      </c>
      <c r="D4829">
        <v>4</v>
      </c>
      <c r="E4829">
        <v>0</v>
      </c>
      <c r="F4829" s="1">
        <f>VLOOKUP(A4829,Weather!$A$1:$E$366, 5)</f>
        <v>0.21428571428571283</v>
      </c>
      <c r="G4829" s="1">
        <f>VLOOKUP(D4829, Summer!$A$1:$E$25, 2)</f>
        <v>286.33237882239803</v>
      </c>
      <c r="H4829" s="1">
        <f>VLOOKUP(D4829, Summer!$A$1:$E$25, 3)</f>
        <v>256.10019667595998</v>
      </c>
      <c r="I4829" s="1">
        <f>VLOOKUP(D4829, Summer!$A$1:$E$25, 5)</f>
        <v>276.13078095883401</v>
      </c>
      <c r="J4829" s="1">
        <f t="shared" si="451"/>
        <v>276.13078095883401</v>
      </c>
      <c r="K4829" s="47">
        <f t="shared" si="452"/>
        <v>5.1658612418168106</v>
      </c>
      <c r="L4829" s="48">
        <f>Solar!K4846/1000*Variables!$B$3</f>
        <v>0</v>
      </c>
      <c r="M4829">
        <f>IF(E4829=1, VLOOKUP(D4829, Sheet1!$A$2:$C$26, 2), Sheet1!$C$3)</f>
        <v>0.18637999999999999</v>
      </c>
      <c r="N4829" s="1">
        <f>'Electricity Rates'!$J$2</f>
        <v>0.24729999999999999</v>
      </c>
      <c r="O4829" s="145">
        <f>L4829-K4829</f>
        <v>-5.1658612418168106</v>
      </c>
      <c r="P4829">
        <f t="shared" si="453"/>
        <v>1.2775174851012971</v>
      </c>
      <c r="Q4829">
        <f>IF(O4829&gt;0, IF(Q4828+O4829*Variables!$B$5&lt;Variables!$B$4, Q4828+O4829*Variables!$B$5, Variables!$B$4), IF(Q4828&gt;-O4829, Q4828+O4829/Variables!$B$5, 0))</f>
        <v>5.7116644391277225</v>
      </c>
      <c r="R4829">
        <f>IF(O4829&gt;0, 0, IF(Q4828&gt;-O4829, 0, -O4829 - Q4828*Variables!$B$5))</f>
        <v>0</v>
      </c>
      <c r="S4829">
        <f t="shared" si="454"/>
        <v>0</v>
      </c>
      <c r="T4829">
        <f t="shared" si="455"/>
        <v>0</v>
      </c>
    </row>
    <row r="4830" spans="1:20" x14ac:dyDescent="0.3">
      <c r="A4830" s="3">
        <f t="shared" si="450"/>
        <v>43302</v>
      </c>
      <c r="B4830">
        <v>7</v>
      </c>
      <c r="C4830">
        <v>21</v>
      </c>
      <c r="D4830">
        <v>5</v>
      </c>
      <c r="E4830">
        <v>0</v>
      </c>
      <c r="F4830" s="1">
        <f>VLOOKUP(A4830,Weather!$A$1:$E$366, 5)</f>
        <v>0.21428571428571283</v>
      </c>
      <c r="G4830" s="1">
        <f>VLOOKUP(D4830, Summer!$A$1:$E$25, 2)</f>
        <v>323.19252555232703</v>
      </c>
      <c r="H4830" s="1">
        <f>VLOOKUP(D4830, Summer!$A$1:$E$25, 3)</f>
        <v>290.90909090909099</v>
      </c>
      <c r="I4830" s="1">
        <f>VLOOKUP(D4830, Summer!$A$1:$E$25, 5)</f>
        <v>275.93148050343302</v>
      </c>
      <c r="J4830" s="1">
        <f t="shared" si="451"/>
        <v>275.93148050343302</v>
      </c>
      <c r="K4830" s="47">
        <f t="shared" si="452"/>
        <v>5.1621327241395809</v>
      </c>
      <c r="L4830" s="48">
        <f>Solar!K4847/1000*Variables!$B$3</f>
        <v>0</v>
      </c>
      <c r="M4830">
        <f>IF(E4830=1, VLOOKUP(D4830, Sheet1!$A$2:$C$26, 2), Sheet1!$C$3)</f>
        <v>0.18637999999999999</v>
      </c>
      <c r="N4830" s="1">
        <f>'Electricity Rates'!$J$2</f>
        <v>0.24729999999999999</v>
      </c>
      <c r="O4830" s="145">
        <f>L4830-K4830</f>
        <v>-5.1621327241395809</v>
      </c>
      <c r="P4830">
        <f t="shared" si="453"/>
        <v>1.2765954226797183</v>
      </c>
      <c r="Q4830">
        <f>IF(O4830&gt;0, IF(Q4829+O4830*Variables!$B$5&lt;Variables!$B$4, Q4829+O4830*Variables!$B$5, Variables!$B$4), IF(Q4829&gt;-O4830, Q4829+O4830/Variables!$B$5, 0))</f>
        <v>0.22003388153242298</v>
      </c>
      <c r="R4830">
        <f>IF(O4830&gt;0, 0, IF(Q4829&gt;-O4830, 0, -O4830 - Q4829*Variables!$B$5))</f>
        <v>0</v>
      </c>
      <c r="S4830">
        <f t="shared" si="454"/>
        <v>0</v>
      </c>
      <c r="T4830">
        <f t="shared" si="455"/>
        <v>0</v>
      </c>
    </row>
    <row r="4831" spans="1:20" x14ac:dyDescent="0.3">
      <c r="A4831" s="3">
        <f t="shared" si="450"/>
        <v>43302</v>
      </c>
      <c r="B4831">
        <v>7</v>
      </c>
      <c r="C4831">
        <v>21</v>
      </c>
      <c r="D4831">
        <v>6</v>
      </c>
      <c r="E4831">
        <v>0</v>
      </c>
      <c r="F4831" s="1">
        <f>VLOOKUP(A4831,Weather!$A$1:$E$366, 5)</f>
        <v>0.21428571428571283</v>
      </c>
      <c r="G4831" s="1">
        <f>VLOOKUP(D4831, Summer!$A$1:$E$25, 2)</f>
        <v>420.20776289112302</v>
      </c>
      <c r="H4831" s="1">
        <f>VLOOKUP(D4831, Summer!$A$1:$E$25, 3)</f>
        <v>354.54545454545399</v>
      </c>
      <c r="I4831" s="1">
        <f>VLOOKUP(D4831, Summer!$A$1:$E$25, 5)</f>
        <v>244.50179868660999</v>
      </c>
      <c r="J4831" s="1">
        <f t="shared" si="451"/>
        <v>244.50179868660999</v>
      </c>
      <c r="K4831" s="47">
        <f t="shared" si="452"/>
        <v>4.5741454864387405</v>
      </c>
      <c r="L4831" s="48">
        <f>Solar!K4848/1000*Variables!$B$3</f>
        <v>0.46050000000000008</v>
      </c>
      <c r="M4831">
        <f>IF(E4831=1, VLOOKUP(D4831, Sheet1!$A$2:$C$26, 2), Sheet1!$C$3)</f>
        <v>0.18637999999999999</v>
      </c>
      <c r="N4831" s="1">
        <f>'Electricity Rates'!$J$2</f>
        <v>0.24729999999999999</v>
      </c>
      <c r="O4831" s="145">
        <f>L4831-K4831</f>
        <v>-4.1136454864387408</v>
      </c>
      <c r="P4831">
        <f t="shared" si="453"/>
        <v>1.1311861787963005</v>
      </c>
      <c r="Q4831">
        <f>IF(O4831&gt;0, IF(Q4830+O4831*Variables!$B$5&lt;Variables!$B$4, Q4830+O4831*Variables!$B$5, Variables!$B$4), IF(Q4830&gt;-O4831, Q4830+O4831/Variables!$B$5, 0))</f>
        <v>0</v>
      </c>
      <c r="R4831">
        <f>IF(O4831&gt;0, 0, IF(Q4830&gt;-O4831, 0, -O4831 - Q4830*Variables!$B$5))</f>
        <v>3.9068136377982632</v>
      </c>
      <c r="S4831">
        <f t="shared" si="454"/>
        <v>0.72815192581284027</v>
      </c>
      <c r="T4831">
        <f t="shared" si="455"/>
        <v>0</v>
      </c>
    </row>
    <row r="4832" spans="1:20" x14ac:dyDescent="0.3">
      <c r="A4832" s="3">
        <f t="shared" si="450"/>
        <v>43302</v>
      </c>
      <c r="B4832">
        <v>7</v>
      </c>
      <c r="C4832">
        <v>21</v>
      </c>
      <c r="D4832">
        <v>7</v>
      </c>
      <c r="E4832">
        <v>0</v>
      </c>
      <c r="F4832" s="1">
        <f>VLOOKUP(A4832,Weather!$A$1:$E$366, 5)</f>
        <v>0.21428571428571283</v>
      </c>
      <c r="G4832" s="1">
        <f>VLOOKUP(D4832, Summer!$A$1:$E$25, 2)</f>
        <v>767.23345107957198</v>
      </c>
      <c r="H4832" s="1">
        <f>VLOOKUP(D4832, Summer!$A$1:$E$25, 3)</f>
        <v>587.45596403639502</v>
      </c>
      <c r="I4832" s="1">
        <f>VLOOKUP(D4832, Summer!$A$1:$E$25, 5)</f>
        <v>275.57273968370998</v>
      </c>
      <c r="J4832" s="1">
        <f t="shared" si="451"/>
        <v>275.57273968370998</v>
      </c>
      <c r="K4832" s="47">
        <f t="shared" si="452"/>
        <v>5.1554213923205428</v>
      </c>
      <c r="L4832" s="48">
        <f>Solar!K4849/1000*Variables!$B$3</f>
        <v>4.2040999999999995</v>
      </c>
      <c r="M4832">
        <f>IF(E4832=1, VLOOKUP(D4832, Sheet1!$A$2:$C$26, 2), Sheet1!$C$3)</f>
        <v>0.18637999999999999</v>
      </c>
      <c r="N4832" s="1">
        <f>'Electricity Rates'!$J$2</f>
        <v>0.24729999999999999</v>
      </c>
      <c r="O4832" s="145">
        <f>L4832-K4832</f>
        <v>-0.95132139232054325</v>
      </c>
      <c r="P4832">
        <f t="shared" si="453"/>
        <v>1.2749357103208703</v>
      </c>
      <c r="Q4832">
        <f>IF(O4832&gt;0, IF(Q4831+O4832*Variables!$B$5&lt;Variables!$B$4, Q4831+O4832*Variables!$B$5, Variables!$B$4), IF(Q4831&gt;-O4832, Q4831+O4832/Variables!$B$5, 0))</f>
        <v>0</v>
      </c>
      <c r="R4832">
        <f>IF(O4832&gt;0, 0, IF(Q4831&gt;-O4832, 0, -O4832 - Q4831*Variables!$B$5))</f>
        <v>0.95132139232054325</v>
      </c>
      <c r="S4832">
        <f t="shared" si="454"/>
        <v>0.17730728110070285</v>
      </c>
      <c r="T4832">
        <f t="shared" si="455"/>
        <v>0</v>
      </c>
    </row>
    <row r="4833" spans="1:20" x14ac:dyDescent="0.3">
      <c r="A4833" s="3">
        <f t="shared" si="450"/>
        <v>43302</v>
      </c>
      <c r="B4833">
        <v>7</v>
      </c>
      <c r="C4833">
        <v>21</v>
      </c>
      <c r="D4833">
        <v>8</v>
      </c>
      <c r="E4833">
        <v>0</v>
      </c>
      <c r="F4833" s="1">
        <f>VLOOKUP(A4833,Weather!$A$1:$E$366, 5)</f>
        <v>0.21428571428571283</v>
      </c>
      <c r="G4833" s="1">
        <f>VLOOKUP(D4833, Summer!$A$1:$E$25, 2)</f>
        <v>1109.6398637209199</v>
      </c>
      <c r="H4833" s="1">
        <f>VLOOKUP(D4833, Summer!$A$1:$E$25, 3)</f>
        <v>814.26008774773595</v>
      </c>
      <c r="I4833" s="1">
        <f>VLOOKUP(D4833, Summer!$A$1:$E$25, 5)</f>
        <v>328.96533168578299</v>
      </c>
      <c r="J4833" s="1">
        <f t="shared" si="451"/>
        <v>328.96533168578299</v>
      </c>
      <c r="K4833" s="47">
        <f t="shared" si="452"/>
        <v>6.1542912780532992</v>
      </c>
      <c r="L4833" s="48">
        <f>Solar!K4850/1000*Variables!$B$3</f>
        <v>13.776349999999999</v>
      </c>
      <c r="M4833">
        <f>IF(E4833=1, VLOOKUP(D4833, Sheet1!$A$2:$C$26, 2), Sheet1!$C$3)</f>
        <v>0.18637999999999999</v>
      </c>
      <c r="N4833" s="1">
        <f>'Electricity Rates'!$J$2</f>
        <v>0.24729999999999999</v>
      </c>
      <c r="O4833" s="145">
        <f>L4833-K4833</f>
        <v>7.6220587219466998</v>
      </c>
      <c r="P4833">
        <f t="shared" si="453"/>
        <v>1.5219562330625809</v>
      </c>
      <c r="Q4833">
        <f>IF(O4833&gt;0, IF(Q4832+O4833*Variables!$B$5&lt;Variables!$B$4, Q4832+O4833*Variables!$B$5, Variables!$B$4), IF(Q4832&gt;-O4833, Q4832+O4833/Variables!$B$5, 0))</f>
        <v>7.1647351986298977</v>
      </c>
      <c r="R4833">
        <f>IF(O4833&gt;0, 0, IF(Q4832&gt;-O4833, 0, -O4833 - Q4832*Variables!$B$5))</f>
        <v>0</v>
      </c>
      <c r="S4833">
        <f t="shared" si="454"/>
        <v>0</v>
      </c>
      <c r="T4833">
        <f t="shared" si="455"/>
        <v>0</v>
      </c>
    </row>
    <row r="4834" spans="1:20" x14ac:dyDescent="0.3">
      <c r="A4834" s="3">
        <f t="shared" si="450"/>
        <v>43302</v>
      </c>
      <c r="B4834">
        <v>7</v>
      </c>
      <c r="C4834">
        <v>21</v>
      </c>
      <c r="D4834">
        <v>9</v>
      </c>
      <c r="E4834">
        <v>0</v>
      </c>
      <c r="F4834" s="1">
        <f>VLOOKUP(A4834,Weather!$A$1:$E$366, 5)</f>
        <v>0.21428571428571283</v>
      </c>
      <c r="G4834" s="1">
        <f>VLOOKUP(D4834, Summer!$A$1:$E$25, 2)</f>
        <v>1322.40871182827</v>
      </c>
      <c r="H4834" s="1">
        <f>VLOOKUP(D4834, Summer!$A$1:$E$25, 3)</f>
        <v>1017.49011217013</v>
      </c>
      <c r="I4834" s="1">
        <f>VLOOKUP(D4834, Summer!$A$1:$E$25, 5)</f>
        <v>386.82225388885001</v>
      </c>
      <c r="J4834" s="1">
        <f t="shared" si="451"/>
        <v>386.82225388885001</v>
      </c>
      <c r="K4834" s="47">
        <f t="shared" si="452"/>
        <v>7.236679959756235</v>
      </c>
      <c r="L4834" s="48">
        <f>Solar!K4851/1000*Variables!$B$3</f>
        <v>23.63025</v>
      </c>
      <c r="M4834">
        <f>IF(E4834=1, VLOOKUP(D4834, Sheet1!$A$2:$C$26, 2), Sheet1!$C$3)</f>
        <v>0.18637999999999999</v>
      </c>
      <c r="N4834" s="1">
        <f>'Electricity Rates'!$J$2</f>
        <v>0.24729999999999999</v>
      </c>
      <c r="O4834" s="145">
        <f>L4834-K4834</f>
        <v>16.393570040243766</v>
      </c>
      <c r="P4834">
        <f t="shared" si="453"/>
        <v>1.7896309540477169</v>
      </c>
      <c r="Q4834">
        <f>IF(O4834&gt;0, IF(Q4833+O4834*Variables!$B$5&lt;Variables!$B$4, Q4833+O4834*Variables!$B$5, Variables!$B$4), IF(Q4833&gt;-O4834, Q4833+O4834/Variables!$B$5, 0))</f>
        <v>22.574691036459036</v>
      </c>
      <c r="R4834">
        <f>IF(O4834&gt;0, 0, IF(Q4833&gt;-O4834, 0, -O4834 - Q4833*Variables!$B$5))</f>
        <v>0</v>
      </c>
      <c r="S4834">
        <f t="shared" si="454"/>
        <v>0</v>
      </c>
      <c r="T4834">
        <f t="shared" si="455"/>
        <v>0</v>
      </c>
    </row>
    <row r="4835" spans="1:20" x14ac:dyDescent="0.3">
      <c r="A4835" s="3">
        <f t="shared" si="450"/>
        <v>43302</v>
      </c>
      <c r="B4835">
        <v>7</v>
      </c>
      <c r="C4835">
        <v>21</v>
      </c>
      <c r="D4835">
        <v>10</v>
      </c>
      <c r="E4835">
        <v>0</v>
      </c>
      <c r="F4835" s="1">
        <f>VLOOKUP(A4835,Weather!$A$1:$E$366, 5)</f>
        <v>0.21428571428571283</v>
      </c>
      <c r="G4835" s="1">
        <f>VLOOKUP(D4835, Summer!$A$1:$E$25, 2)</f>
        <v>1424.0693518383</v>
      </c>
      <c r="H4835" s="1">
        <f>VLOOKUP(D4835, Summer!$A$1:$E$25, 3)</f>
        <v>1069.7659339946799</v>
      </c>
      <c r="I4835" s="1">
        <f>VLOOKUP(D4835, Summer!$A$1:$E$25, 5)</f>
        <v>417.88322986318002</v>
      </c>
      <c r="J4835" s="1">
        <f t="shared" si="451"/>
        <v>417.88322986318002</v>
      </c>
      <c r="K4835" s="47">
        <f t="shared" si="452"/>
        <v>7.8177694397541773</v>
      </c>
      <c r="L4835" s="48">
        <f>Solar!K4852/1000*Variables!$B$3</f>
        <v>31.615850000000002</v>
      </c>
      <c r="M4835">
        <f>IF(E4835=1, VLOOKUP(D4835, Sheet1!$A$2:$C$26, 2), Sheet1!$C$3)</f>
        <v>0.18637999999999999</v>
      </c>
      <c r="N4835" s="1">
        <f>'Electricity Rates'!$J$2</f>
        <v>0.24729999999999999</v>
      </c>
      <c r="O4835" s="145">
        <f>L4835-K4835</f>
        <v>23.798080560245825</v>
      </c>
      <c r="P4835">
        <f t="shared" si="453"/>
        <v>1.9333343824512079</v>
      </c>
      <c r="Q4835">
        <f>IF(O4835&gt;0, IF(Q4834+O4835*Variables!$B$5&lt;Variables!$B$4, Q4834+O4835*Variables!$B$5, Variables!$B$4), IF(Q4834&gt;-O4835, Q4834+O4835/Variables!$B$5, 0))</f>
        <v>44.944886763090111</v>
      </c>
      <c r="R4835">
        <f>IF(O4835&gt;0, 0, IF(Q4834&gt;-O4835, 0, -O4835 - Q4834*Variables!$B$5))</f>
        <v>0</v>
      </c>
      <c r="S4835">
        <f t="shared" si="454"/>
        <v>0</v>
      </c>
      <c r="T4835">
        <f t="shared" si="455"/>
        <v>0</v>
      </c>
    </row>
    <row r="4836" spans="1:20" x14ac:dyDescent="0.3">
      <c r="A4836" s="3">
        <f t="shared" si="450"/>
        <v>43302</v>
      </c>
      <c r="B4836">
        <v>7</v>
      </c>
      <c r="C4836">
        <v>21</v>
      </c>
      <c r="D4836">
        <v>11</v>
      </c>
      <c r="E4836">
        <v>0</v>
      </c>
      <c r="F4836" s="1">
        <f>VLOOKUP(A4836,Weather!$A$1:$E$366, 5)</f>
        <v>0.21428571428571283</v>
      </c>
      <c r="G4836" s="1">
        <f>VLOOKUP(D4836, Summer!$A$1:$E$25, 2)</f>
        <v>1497.9516334678001</v>
      </c>
      <c r="H4836" s="1">
        <f>VLOOKUP(D4836, Summer!$A$1:$E$25, 3)</f>
        <v>1079.6213447448599</v>
      </c>
      <c r="I4836" s="1">
        <f>VLOOKUP(D4836, Summer!$A$1:$E$25, 5)</f>
        <v>435.54125021175599</v>
      </c>
      <c r="J4836" s="1">
        <f t="shared" si="451"/>
        <v>435.54125021175599</v>
      </c>
      <c r="K4836" s="47">
        <f t="shared" si="452"/>
        <v>8.1481161059576817</v>
      </c>
      <c r="L4836" s="48">
        <f>Solar!K4853/1000*Variables!$B$3</f>
        <v>37.186950000000003</v>
      </c>
      <c r="M4836">
        <f>IF(E4836=1, VLOOKUP(D4836, Sheet1!$A$2:$C$26, 2), Sheet1!$C$3)</f>
        <v>0.18637999999999999</v>
      </c>
      <c r="N4836" s="1">
        <f>'Electricity Rates'!$J$2</f>
        <v>0.24729999999999999</v>
      </c>
      <c r="O4836" s="145">
        <f>L4836-K4836</f>
        <v>29.03883389404232</v>
      </c>
      <c r="P4836">
        <f t="shared" si="453"/>
        <v>2.0150291130033344</v>
      </c>
      <c r="Q4836">
        <f>IF(O4836&gt;0, IF(Q4835+O4836*Variables!$B$5&lt;Variables!$B$4, Q4835+O4836*Variables!$B$5, Variables!$B$4), IF(Q4835&gt;-O4836, Q4835+O4836/Variables!$B$5, 0))</f>
        <v>72.241390623489892</v>
      </c>
      <c r="R4836">
        <f>IF(O4836&gt;0, 0, IF(Q4835&gt;-O4836, 0, -O4836 - Q4835*Variables!$B$5))</f>
        <v>0</v>
      </c>
      <c r="S4836">
        <f t="shared" si="454"/>
        <v>0</v>
      </c>
      <c r="T4836">
        <f t="shared" si="455"/>
        <v>0</v>
      </c>
    </row>
    <row r="4837" spans="1:20" x14ac:dyDescent="0.3">
      <c r="A4837" s="3">
        <f t="shared" si="450"/>
        <v>43302</v>
      </c>
      <c r="B4837">
        <v>7</v>
      </c>
      <c r="C4837">
        <v>21</v>
      </c>
      <c r="D4837">
        <v>12</v>
      </c>
      <c r="E4837">
        <v>0</v>
      </c>
      <c r="F4837" s="1">
        <f>VLOOKUP(A4837,Weather!$A$1:$E$366, 5)</f>
        <v>0.21428571428571283</v>
      </c>
      <c r="G4837" s="1">
        <f>VLOOKUP(D4837, Summer!$A$1:$E$25, 2)</f>
        <v>1553.30978408544</v>
      </c>
      <c r="H4837" s="1">
        <f>VLOOKUP(D4837, Summer!$A$1:$E$25, 3)</f>
        <v>1117.7462231731799</v>
      </c>
      <c r="I4837" s="1">
        <f>VLOOKUP(D4837, Summer!$A$1:$E$25, 5)</f>
        <v>435.36187980189499</v>
      </c>
      <c r="J4837" s="1">
        <f t="shared" si="451"/>
        <v>435.36187980189499</v>
      </c>
      <c r="K4837" s="47">
        <f t="shared" si="452"/>
        <v>8.1447604400481737</v>
      </c>
      <c r="L4837" s="48">
        <f>Solar!K4854/1000*Variables!$B$3</f>
        <v>40.512500000000003</v>
      </c>
      <c r="M4837">
        <f>IF(E4837=1, VLOOKUP(D4837, Sheet1!$A$2:$C$26, 2), Sheet1!$C$3)</f>
        <v>0.18637999999999999</v>
      </c>
      <c r="N4837" s="1">
        <f>'Electricity Rates'!$J$2</f>
        <v>0.24729999999999999</v>
      </c>
      <c r="O4837" s="145">
        <f>L4837-K4837</f>
        <v>32.367739559951829</v>
      </c>
      <c r="P4837">
        <f t="shared" si="453"/>
        <v>2.0141992568239133</v>
      </c>
      <c r="Q4837">
        <f>IF(O4837&gt;0, IF(Q4836+O4837*Variables!$B$5&lt;Variables!$B$4, Q4836+O4837*Variables!$B$5, Variables!$B$4), IF(Q4836&gt;-O4837, Q4836+O4837/Variables!$B$5, 0))</f>
        <v>100</v>
      </c>
      <c r="R4837">
        <f>IF(O4837&gt;0, 0, IF(Q4836&gt;-O4837, 0, -O4837 - Q4836*Variables!$B$5))</f>
        <v>0</v>
      </c>
      <c r="S4837">
        <f t="shared" si="454"/>
        <v>0</v>
      </c>
      <c r="T4837">
        <f t="shared" si="455"/>
        <v>0</v>
      </c>
    </row>
    <row r="4838" spans="1:20" x14ac:dyDescent="0.3">
      <c r="A4838" s="3">
        <f t="shared" si="450"/>
        <v>43302</v>
      </c>
      <c r="B4838">
        <v>7</v>
      </c>
      <c r="C4838">
        <v>21</v>
      </c>
      <c r="D4838">
        <v>13</v>
      </c>
      <c r="E4838">
        <v>0</v>
      </c>
      <c r="F4838" s="1">
        <f>VLOOKUP(A4838,Weather!$A$1:$E$366, 5)</f>
        <v>0.21428571428571283</v>
      </c>
      <c r="G4838" s="1">
        <f>VLOOKUP(D4838, Summer!$A$1:$E$25, 2)</f>
        <v>1622.5675647430101</v>
      </c>
      <c r="H4838" s="1">
        <f>VLOOKUP(D4838, Summer!$A$1:$E$25, 3)</f>
        <v>1132.28619594112</v>
      </c>
      <c r="I4838" s="1">
        <f>VLOOKUP(D4838, Summer!$A$1:$E$25, 5)</f>
        <v>435.17254436926402</v>
      </c>
      <c r="J4838" s="1">
        <f t="shared" si="451"/>
        <v>435.17254436926402</v>
      </c>
      <c r="K4838" s="47">
        <f t="shared" si="452"/>
        <v>8.1412183482548048</v>
      </c>
      <c r="L4838" s="48">
        <f>Solar!K4855/1000*Variables!$B$3</f>
        <v>41.133800000000001</v>
      </c>
      <c r="M4838">
        <f>IF(E4838=1, VLOOKUP(D4838, Sheet1!$A$2:$C$26, 2), Sheet1!$C$3)</f>
        <v>0.18637999999999999</v>
      </c>
      <c r="N4838" s="1">
        <f>'Electricity Rates'!$J$2</f>
        <v>0.24729999999999999</v>
      </c>
      <c r="O4838" s="145">
        <f>L4838-K4838</f>
        <v>32.992581651745198</v>
      </c>
      <c r="P4838">
        <f t="shared" si="453"/>
        <v>2.0133232975234132</v>
      </c>
      <c r="Q4838">
        <f>IF(O4838&gt;0, IF(Q4837+O4838*Variables!$B$5&lt;Variables!$B$4, Q4837+O4838*Variables!$B$5, Variables!$B$4), IF(Q4837&gt;-O4838, Q4837+O4838/Variables!$B$5, 0))</f>
        <v>100</v>
      </c>
      <c r="R4838">
        <f>IF(O4838&gt;0, 0, IF(Q4837&gt;-O4838, 0, -O4838 - Q4837*Variables!$B$5))</f>
        <v>0</v>
      </c>
      <c r="S4838">
        <f t="shared" si="454"/>
        <v>0</v>
      </c>
      <c r="T4838">
        <f t="shared" si="455"/>
        <v>0</v>
      </c>
    </row>
    <row r="4839" spans="1:20" x14ac:dyDescent="0.3">
      <c r="A4839" s="3">
        <f t="shared" si="450"/>
        <v>43302</v>
      </c>
      <c r="B4839">
        <v>7</v>
      </c>
      <c r="C4839">
        <v>21</v>
      </c>
      <c r="D4839">
        <v>14</v>
      </c>
      <c r="E4839">
        <v>0</v>
      </c>
      <c r="F4839" s="1">
        <f>VLOOKUP(A4839,Weather!$A$1:$E$366, 5)</f>
        <v>0.21428571428571283</v>
      </c>
      <c r="G4839" s="1">
        <f>VLOOKUP(D4839, Summer!$A$1:$E$25, 2)</f>
        <v>1636.26340321468</v>
      </c>
      <c r="H4839" s="1">
        <f>VLOOKUP(D4839, Summer!$A$1:$E$25, 3)</f>
        <v>1156.2601309732199</v>
      </c>
      <c r="I4839" s="1">
        <f>VLOOKUP(D4839, Summer!$A$1:$E$25, 5)</f>
        <v>417.13087064403902</v>
      </c>
      <c r="J4839" s="1">
        <f t="shared" si="451"/>
        <v>417.13087064403902</v>
      </c>
      <c r="K4839" s="47">
        <f t="shared" si="452"/>
        <v>7.8036942855225897</v>
      </c>
      <c r="L4839" s="48">
        <f>Solar!K4856/1000*Variables!$B$3</f>
        <v>39.385649999999998</v>
      </c>
      <c r="M4839">
        <f>IF(E4839=1, VLOOKUP(D4839, Sheet1!$A$2:$C$26, 2), Sheet1!$C$3)</f>
        <v>0.18637999999999999</v>
      </c>
      <c r="N4839" s="1">
        <f>'Electricity Rates'!$J$2</f>
        <v>0.24729999999999999</v>
      </c>
      <c r="O4839" s="145">
        <f>L4839-K4839</f>
        <v>31.581955714477409</v>
      </c>
      <c r="P4839">
        <f t="shared" si="453"/>
        <v>1.9298535968097363</v>
      </c>
      <c r="Q4839">
        <f>IF(O4839&gt;0, IF(Q4838+O4839*Variables!$B$5&lt;Variables!$B$4, Q4838+O4839*Variables!$B$5, Variables!$B$4), IF(Q4838&gt;-O4839, Q4838+O4839/Variables!$B$5, 0))</f>
        <v>100</v>
      </c>
      <c r="R4839">
        <f>IF(O4839&gt;0, 0, IF(Q4838&gt;-O4839, 0, -O4839 - Q4838*Variables!$B$5))</f>
        <v>0</v>
      </c>
      <c r="S4839">
        <f t="shared" si="454"/>
        <v>0</v>
      </c>
      <c r="T4839">
        <f t="shared" si="455"/>
        <v>0</v>
      </c>
    </row>
    <row r="4840" spans="1:20" x14ac:dyDescent="0.3">
      <c r="A4840" s="3">
        <f t="shared" si="450"/>
        <v>43302</v>
      </c>
      <c r="B4840">
        <v>7</v>
      </c>
      <c r="C4840">
        <v>21</v>
      </c>
      <c r="D4840">
        <v>15</v>
      </c>
      <c r="E4840">
        <v>0</v>
      </c>
      <c r="F4840" s="1">
        <f>VLOOKUP(A4840,Weather!$A$1:$E$366, 5)</f>
        <v>0.21428571428571283</v>
      </c>
      <c r="G4840" s="1">
        <f>VLOOKUP(D4840, Summer!$A$1:$E$25, 2)</f>
        <v>1589.7727985285201</v>
      </c>
      <c r="H4840" s="1">
        <f>VLOOKUP(D4840, Summer!$A$1:$E$25, 3)</f>
        <v>1137.7596230737599</v>
      </c>
      <c r="I4840" s="1">
        <f>VLOOKUP(D4840, Summer!$A$1:$E$25, 5)</f>
        <v>403.543562097039</v>
      </c>
      <c r="J4840" s="1">
        <f t="shared" si="451"/>
        <v>403.543562097039</v>
      </c>
      <c r="K4840" s="47">
        <f t="shared" si="452"/>
        <v>7.5495025928767143</v>
      </c>
      <c r="L4840" s="48">
        <f>Solar!K4857/1000*Variables!$B$3</f>
        <v>35.0105</v>
      </c>
      <c r="M4840">
        <f>IF(E4840=1, VLOOKUP(D4840, Sheet1!$A$2:$C$26, 2), Sheet1!$C$3)</f>
        <v>0.18637999999999999</v>
      </c>
      <c r="N4840" s="1">
        <f>'Electricity Rates'!$J$2</f>
        <v>0.24729999999999999</v>
      </c>
      <c r="O4840" s="145">
        <f>L4840-K4840</f>
        <v>27.460997407123287</v>
      </c>
      <c r="P4840">
        <f t="shared" si="453"/>
        <v>1.8669919912184114</v>
      </c>
      <c r="Q4840">
        <f>IF(O4840&gt;0, IF(Q4839+O4840*Variables!$B$5&lt;Variables!$B$4, Q4839+O4840*Variables!$B$5, Variables!$B$4), IF(Q4839&gt;-O4840, Q4839+O4840/Variables!$B$5, 0))</f>
        <v>100</v>
      </c>
      <c r="R4840">
        <f>IF(O4840&gt;0, 0, IF(Q4839&gt;-O4840, 0, -O4840 - Q4839*Variables!$B$5))</f>
        <v>0</v>
      </c>
      <c r="S4840">
        <f t="shared" si="454"/>
        <v>0</v>
      </c>
      <c r="T4840">
        <f t="shared" si="455"/>
        <v>0</v>
      </c>
    </row>
    <row r="4841" spans="1:20" x14ac:dyDescent="0.3">
      <c r="A4841" s="3">
        <f t="shared" si="450"/>
        <v>43302</v>
      </c>
      <c r="B4841">
        <v>7</v>
      </c>
      <c r="C4841">
        <v>21</v>
      </c>
      <c r="D4841">
        <v>16</v>
      </c>
      <c r="E4841">
        <v>0</v>
      </c>
      <c r="F4841" s="1">
        <f>VLOOKUP(A4841,Weather!$A$1:$E$366, 5)</f>
        <v>0.21428571428571283</v>
      </c>
      <c r="G4841" s="1">
        <f>VLOOKUP(D4841, Summer!$A$1:$E$25, 2)</f>
        <v>1459.9523441255701</v>
      </c>
      <c r="H4841" s="1">
        <f>VLOOKUP(D4841, Summer!$A$1:$E$25, 3)</f>
        <v>1006.09479349024</v>
      </c>
      <c r="I4841" s="1">
        <f>VLOOKUP(D4841, Summer!$A$1:$E$25, 5)</f>
        <v>381.04254068220598</v>
      </c>
      <c r="J4841" s="1">
        <f t="shared" si="451"/>
        <v>381.04254068220598</v>
      </c>
      <c r="K4841" s="47">
        <f t="shared" si="452"/>
        <v>7.1285529471162699</v>
      </c>
      <c r="L4841" s="48">
        <f>Solar!K4858/1000*Variables!$B$3</f>
        <v>28.258800000000001</v>
      </c>
      <c r="M4841">
        <f>IF(E4841=1, VLOOKUP(D4841, Sheet1!$A$2:$C$26, 2), Sheet1!$C$3)</f>
        <v>0.18637999999999999</v>
      </c>
      <c r="N4841" s="1">
        <f>'Electricity Rates'!$J$2</f>
        <v>0.24729999999999999</v>
      </c>
      <c r="O4841" s="145">
        <f>L4841-K4841</f>
        <v>21.130247052883732</v>
      </c>
      <c r="P4841">
        <f t="shared" si="453"/>
        <v>1.7628911438218535</v>
      </c>
      <c r="Q4841">
        <f>IF(O4841&gt;0, IF(Q4840+O4841*Variables!$B$5&lt;Variables!$B$4, Q4840+O4841*Variables!$B$5, Variables!$B$4), IF(Q4840&gt;-O4841, Q4840+O4841/Variables!$B$5, 0))</f>
        <v>100</v>
      </c>
      <c r="R4841">
        <f>IF(O4841&gt;0, 0, IF(Q4840&gt;-O4841, 0, -O4841 - Q4840*Variables!$B$5))</f>
        <v>0</v>
      </c>
      <c r="S4841">
        <f t="shared" si="454"/>
        <v>0</v>
      </c>
      <c r="T4841">
        <f t="shared" si="455"/>
        <v>0</v>
      </c>
    </row>
    <row r="4842" spans="1:20" x14ac:dyDescent="0.3">
      <c r="A4842" s="3">
        <f t="shared" si="450"/>
        <v>43302</v>
      </c>
      <c r="B4842">
        <v>7</v>
      </c>
      <c r="C4842">
        <v>21</v>
      </c>
      <c r="D4842">
        <v>17</v>
      </c>
      <c r="E4842">
        <v>0</v>
      </c>
      <c r="F4842" s="1">
        <f>VLOOKUP(A4842,Weather!$A$1:$E$366, 5)</f>
        <v>0.21428571428571283</v>
      </c>
      <c r="G4842" s="1">
        <f>VLOOKUP(D4842, Summer!$A$1:$E$25, 2)</f>
        <v>1144.9480592772099</v>
      </c>
      <c r="H4842" s="1">
        <f>VLOOKUP(D4842, Summer!$A$1:$E$25, 3)</f>
        <v>808.38142168622596</v>
      </c>
      <c r="I4842" s="1">
        <f>VLOOKUP(D4842, Summer!$A$1:$E$25, 5)</f>
        <v>371.93450987035499</v>
      </c>
      <c r="J4842" s="1">
        <f t="shared" si="451"/>
        <v>371.93450987035499</v>
      </c>
      <c r="K4842" s="47">
        <f t="shared" si="452"/>
        <v>6.9581596892663642</v>
      </c>
      <c r="L4842" s="48">
        <f>Solar!K4859/1000*Variables!$B$3</f>
        <v>19.246299999999998</v>
      </c>
      <c r="M4842">
        <f>IF(E4842=1, VLOOKUP(D4842, Sheet1!$A$2:$C$26, 2), Sheet1!$C$3)</f>
        <v>0.18637999999999999</v>
      </c>
      <c r="N4842" s="1">
        <f>'Electricity Rates'!$J$2</f>
        <v>0.24729999999999999</v>
      </c>
      <c r="O4842" s="145">
        <f>L4842-K4842</f>
        <v>12.288140310733635</v>
      </c>
      <c r="P4842">
        <f t="shared" si="453"/>
        <v>1.7207528911555718</v>
      </c>
      <c r="Q4842">
        <f>IF(O4842&gt;0, IF(Q4841+O4842*Variables!$B$5&lt;Variables!$B$4, Q4841+O4842*Variables!$B$5, Variables!$B$4), IF(Q4841&gt;-O4842, Q4841+O4842/Variables!$B$5, 0))</f>
        <v>100</v>
      </c>
      <c r="R4842">
        <f>IF(O4842&gt;0, 0, IF(Q4841&gt;-O4842, 0, -O4842 - Q4841*Variables!$B$5))</f>
        <v>0</v>
      </c>
      <c r="S4842">
        <f t="shared" si="454"/>
        <v>0</v>
      </c>
      <c r="T4842">
        <f t="shared" si="455"/>
        <v>0</v>
      </c>
    </row>
    <row r="4843" spans="1:20" x14ac:dyDescent="0.3">
      <c r="A4843" s="3">
        <f t="shared" si="450"/>
        <v>43302</v>
      </c>
      <c r="B4843">
        <v>7</v>
      </c>
      <c r="C4843">
        <v>21</v>
      </c>
      <c r="D4843">
        <v>18</v>
      </c>
      <c r="E4843">
        <v>0</v>
      </c>
      <c r="F4843" s="1">
        <f>VLOOKUP(A4843,Weather!$A$1:$E$366, 5)</f>
        <v>0.21428571428571283</v>
      </c>
      <c r="G4843" s="1">
        <f>VLOOKUP(D4843, Summer!$A$1:$E$25, 2)</f>
        <v>769.75210584620504</v>
      </c>
      <c r="H4843" s="1">
        <f>VLOOKUP(D4843, Summer!$A$1:$E$25, 3)</f>
        <v>572.92139445417001</v>
      </c>
      <c r="I4843" s="1">
        <f>VLOOKUP(D4843, Summer!$A$1:$E$25, 5)</f>
        <v>349.41355840998102</v>
      </c>
      <c r="J4843" s="1">
        <f t="shared" si="451"/>
        <v>349.41355840998102</v>
      </c>
      <c r="K4843" s="47">
        <f t="shared" si="452"/>
        <v>6.536837191738182</v>
      </c>
      <c r="L4843" s="48">
        <f>Solar!K4860/1000*Variables!$B$3</f>
        <v>9.0632499999999983</v>
      </c>
      <c r="M4843">
        <f>IF(E4843=1, VLOOKUP(D4843, Sheet1!$A$2:$C$26, 2), Sheet1!$C$3)</f>
        <v>0.18637999999999999</v>
      </c>
      <c r="N4843" s="1">
        <f>'Electricity Rates'!$J$2</f>
        <v>0.24729999999999999</v>
      </c>
      <c r="O4843" s="145">
        <f>L4843-K4843</f>
        <v>2.5264128082618162</v>
      </c>
      <c r="P4843">
        <f t="shared" si="453"/>
        <v>1.6165598375168524</v>
      </c>
      <c r="Q4843">
        <f>IF(O4843&gt;0, IF(Q4842+O4843*Variables!$B$5&lt;Variables!$B$4, Q4842+O4843*Variables!$B$5, Variables!$B$4), IF(Q4842&gt;-O4843, Q4842+O4843/Variables!$B$5, 0))</f>
        <v>100</v>
      </c>
      <c r="R4843">
        <f>IF(O4843&gt;0, 0, IF(Q4842&gt;-O4843, 0, -O4843 - Q4842*Variables!$B$5))</f>
        <v>0</v>
      </c>
      <c r="S4843">
        <f t="shared" si="454"/>
        <v>0</v>
      </c>
      <c r="T4843">
        <f t="shared" si="455"/>
        <v>0</v>
      </c>
    </row>
    <row r="4844" spans="1:20" x14ac:dyDescent="0.3">
      <c r="A4844" s="3">
        <f t="shared" si="450"/>
        <v>43302</v>
      </c>
      <c r="B4844">
        <v>7</v>
      </c>
      <c r="C4844">
        <v>21</v>
      </c>
      <c r="D4844">
        <v>19</v>
      </c>
      <c r="E4844">
        <v>0</v>
      </c>
      <c r="F4844" s="1">
        <f>VLOOKUP(A4844,Weather!$A$1:$E$366, 5)</f>
        <v>0.21428571428571283</v>
      </c>
      <c r="G4844" s="1">
        <f>VLOOKUP(D4844, Summer!$A$1:$E$25, 2)</f>
        <v>565.86125451999203</v>
      </c>
      <c r="H4844" s="1">
        <f>VLOOKUP(D4844, Summer!$A$1:$E$25, 3)</f>
        <v>365.77406038600299</v>
      </c>
      <c r="I4844" s="1">
        <f>VLOOKUP(D4844, Summer!$A$1:$E$25, 5)</f>
        <v>331.38683221891199</v>
      </c>
      <c r="J4844" s="1">
        <f t="shared" si="451"/>
        <v>331.38683221891199</v>
      </c>
      <c r="K4844" s="47">
        <f t="shared" si="452"/>
        <v>6.1995927678317768</v>
      </c>
      <c r="L4844" s="48">
        <f>Solar!K4861/1000*Variables!$B$3</f>
        <v>1.3240000000000001</v>
      </c>
      <c r="M4844">
        <f>IF(E4844=1, VLOOKUP(D4844, Sheet1!$A$2:$C$26, 2), Sheet1!$C$3)</f>
        <v>0.18637999999999999</v>
      </c>
      <c r="N4844" s="1">
        <f>'Electricity Rates'!$J$2</f>
        <v>0.24729999999999999</v>
      </c>
      <c r="O4844" s="145">
        <f>L4844-K4844</f>
        <v>-4.875592767831777</v>
      </c>
      <c r="P4844">
        <f t="shared" si="453"/>
        <v>1.5331592914847985</v>
      </c>
      <c r="Q4844">
        <f>IF(O4844&gt;0, IF(Q4843+O4844*Variables!$B$5&lt;Variables!$B$4, Q4843+O4844*Variables!$B$5, Variables!$B$4), IF(Q4843&gt;-O4844, Q4843+O4844/Variables!$B$5, 0))</f>
        <v>94.813199183157678</v>
      </c>
      <c r="R4844">
        <f>IF(O4844&gt;0, 0, IF(Q4843&gt;-O4844, 0, -O4844 - Q4843*Variables!$B$5))</f>
        <v>0</v>
      </c>
      <c r="S4844">
        <f t="shared" si="454"/>
        <v>0</v>
      </c>
      <c r="T4844">
        <f t="shared" si="455"/>
        <v>0</v>
      </c>
    </row>
    <row r="4845" spans="1:20" x14ac:dyDescent="0.3">
      <c r="A4845" s="3">
        <f t="shared" si="450"/>
        <v>43302</v>
      </c>
      <c r="B4845">
        <v>7</v>
      </c>
      <c r="C4845">
        <v>21</v>
      </c>
      <c r="D4845">
        <v>20</v>
      </c>
      <c r="E4845">
        <v>0</v>
      </c>
      <c r="F4845" s="1">
        <f>VLOOKUP(A4845,Weather!$A$1:$E$366, 5)</f>
        <v>0.21428571428571283</v>
      </c>
      <c r="G4845" s="1">
        <f>VLOOKUP(D4845, Summer!$A$1:$E$25, 2)</f>
        <v>459.178981251175</v>
      </c>
      <c r="H4845" s="1">
        <f>VLOOKUP(D4845, Summer!$A$1:$E$25, 3)</f>
        <v>328.41643432967999</v>
      </c>
      <c r="I4845" s="1">
        <f>VLOOKUP(D4845, Summer!$A$1:$E$25, 5)</f>
        <v>326.73316658528501</v>
      </c>
      <c r="J4845" s="1">
        <f t="shared" si="451"/>
        <v>326.73316658528501</v>
      </c>
      <c r="K4845" s="47">
        <f t="shared" si="452"/>
        <v>6.1125318800681905</v>
      </c>
      <c r="L4845" s="48">
        <f>Solar!K4862/1000*Variables!$B$3</f>
        <v>0.14610000000000001</v>
      </c>
      <c r="M4845">
        <f>IF(E4845=1, VLOOKUP(D4845, Sheet1!$A$2:$C$26, 2), Sheet1!$C$3)</f>
        <v>0.18637999999999999</v>
      </c>
      <c r="N4845" s="1">
        <f>'Electricity Rates'!$J$2</f>
        <v>0.24729999999999999</v>
      </c>
      <c r="O4845" s="145">
        <f>L4845-K4845</f>
        <v>-5.9664318800681908</v>
      </c>
      <c r="P4845">
        <f t="shared" si="453"/>
        <v>1.5116291339408634</v>
      </c>
      <c r="Q4845">
        <f>IF(O4845&gt;0, IF(Q4844+O4845*Variables!$B$5&lt;Variables!$B$4, Q4844+O4845*Variables!$B$5, Variables!$B$4), IF(Q4844&gt;-O4845, Q4844+O4845/Variables!$B$5, 0))</f>
        <v>88.465931225638329</v>
      </c>
      <c r="R4845">
        <f>IF(O4845&gt;0, 0, IF(Q4844&gt;-O4845, 0, -O4845 - Q4844*Variables!$B$5))</f>
        <v>0</v>
      </c>
      <c r="S4845">
        <f t="shared" si="454"/>
        <v>0</v>
      </c>
      <c r="T4845">
        <f t="shared" si="455"/>
        <v>0</v>
      </c>
    </row>
    <row r="4846" spans="1:20" x14ac:dyDescent="0.3">
      <c r="A4846" s="3">
        <f t="shared" si="450"/>
        <v>43302</v>
      </c>
      <c r="B4846">
        <v>7</v>
      </c>
      <c r="C4846">
        <v>21</v>
      </c>
      <c r="D4846">
        <v>21</v>
      </c>
      <c r="E4846">
        <v>0</v>
      </c>
      <c r="F4846" s="1">
        <f>VLOOKUP(A4846,Weather!$A$1:$E$366, 5)</f>
        <v>0.21428571428571283</v>
      </c>
      <c r="G4846" s="1">
        <f>VLOOKUP(D4846, Summer!$A$1:$E$25, 2)</f>
        <v>403.43414919632897</v>
      </c>
      <c r="H4846" s="1">
        <f>VLOOKUP(D4846, Summer!$A$1:$E$25, 3)</f>
        <v>305.25297715532997</v>
      </c>
      <c r="I4846" s="1">
        <f>VLOOKUP(D4846, Summer!$A$1:$E$25, 5)</f>
        <v>313.15582306105603</v>
      </c>
      <c r="J4846" s="1">
        <f t="shared" si="451"/>
        <v>313.15582306105603</v>
      </c>
      <c r="K4846" s="47">
        <f t="shared" si="452"/>
        <v>5.8585266133061946</v>
      </c>
      <c r="L4846" s="48">
        <f>Solar!K4863/1000*Variables!$B$3</f>
        <v>0</v>
      </c>
      <c r="M4846">
        <f>IF(E4846=1, VLOOKUP(D4846, Sheet1!$A$2:$C$26, 2), Sheet1!$C$3)</f>
        <v>0.18637999999999999</v>
      </c>
      <c r="N4846" s="1">
        <f>'Electricity Rates'!$J$2</f>
        <v>0.24729999999999999</v>
      </c>
      <c r="O4846" s="145">
        <f>L4846-K4846</f>
        <v>-5.8585266133061946</v>
      </c>
      <c r="P4846">
        <f t="shared" si="453"/>
        <v>1.4488136314706219</v>
      </c>
      <c r="Q4846">
        <f>IF(O4846&gt;0, IF(Q4845+O4846*Variables!$B$5&lt;Variables!$B$4, Q4845+O4846*Variables!$B$5, Variables!$B$4), IF(Q4845&gt;-O4846, Q4845+O4846/Variables!$B$5, 0))</f>
        <v>82.233456105099819</v>
      </c>
      <c r="R4846">
        <f>IF(O4846&gt;0, 0, IF(Q4845&gt;-O4846, 0, -O4846 - Q4845*Variables!$B$5))</f>
        <v>0</v>
      </c>
      <c r="S4846">
        <f t="shared" si="454"/>
        <v>0</v>
      </c>
      <c r="T4846">
        <f t="shared" si="455"/>
        <v>0</v>
      </c>
    </row>
    <row r="4847" spans="1:20" x14ac:dyDescent="0.3">
      <c r="A4847" s="3">
        <f t="shared" si="450"/>
        <v>43302</v>
      </c>
      <c r="B4847">
        <v>7</v>
      </c>
      <c r="C4847">
        <v>21</v>
      </c>
      <c r="D4847">
        <v>22</v>
      </c>
      <c r="E4847">
        <v>0</v>
      </c>
      <c r="F4847" s="1">
        <f>VLOOKUP(A4847,Weather!$A$1:$E$366, 5)</f>
        <v>0.21428571428571283</v>
      </c>
      <c r="G4847" s="1">
        <f>VLOOKUP(D4847, Summer!$A$1:$E$25, 2)</f>
        <v>366.19777187885302</v>
      </c>
      <c r="H4847" s="1">
        <f>VLOOKUP(D4847, Summer!$A$1:$E$25, 3)</f>
        <v>263.18917633836901</v>
      </c>
      <c r="I4847" s="1">
        <f>VLOOKUP(D4847, Summer!$A$1:$E$25, 5)</f>
        <v>295.10418431306101</v>
      </c>
      <c r="J4847" s="1">
        <f t="shared" si="451"/>
        <v>295.10418431306101</v>
      </c>
      <c r="K4847" s="47">
        <f t="shared" si="452"/>
        <v>5.5208161246901204</v>
      </c>
      <c r="L4847" s="48">
        <f>Solar!K4864/1000*Variables!$B$3</f>
        <v>0</v>
      </c>
      <c r="M4847">
        <f>IF(E4847=1, VLOOKUP(D4847, Sheet1!$A$2:$C$26, 2), Sheet1!$C$3)</f>
        <v>0.18637999999999999</v>
      </c>
      <c r="N4847" s="1">
        <f>'Electricity Rates'!$J$2</f>
        <v>0.24729999999999999</v>
      </c>
      <c r="O4847" s="145">
        <f>L4847-K4847</f>
        <v>-5.5208161246901204</v>
      </c>
      <c r="P4847">
        <f t="shared" si="453"/>
        <v>1.3652978276358667</v>
      </c>
      <c r="Q4847">
        <f>IF(O4847&gt;0, IF(Q4846+O4847*Variables!$B$5&lt;Variables!$B$4, Q4846+O4847*Variables!$B$5, Variables!$B$4), IF(Q4846&gt;-O4847, Q4846+O4847/Variables!$B$5, 0))</f>
        <v>76.360247461812463</v>
      </c>
      <c r="R4847">
        <f>IF(O4847&gt;0, 0, IF(Q4846&gt;-O4847, 0, -O4847 - Q4846*Variables!$B$5))</f>
        <v>0</v>
      </c>
      <c r="S4847">
        <f t="shared" si="454"/>
        <v>0</v>
      </c>
      <c r="T4847">
        <f t="shared" si="455"/>
        <v>0</v>
      </c>
    </row>
    <row r="4848" spans="1:20" x14ac:dyDescent="0.3">
      <c r="A4848" s="3">
        <f t="shared" si="450"/>
        <v>43302</v>
      </c>
      <c r="B4848">
        <v>7</v>
      </c>
      <c r="C4848">
        <v>21</v>
      </c>
      <c r="D4848">
        <v>23</v>
      </c>
      <c r="E4848">
        <v>0</v>
      </c>
      <c r="F4848" s="1">
        <f>VLOOKUP(A4848,Weather!$A$1:$E$366, 5)</f>
        <v>0.21428571428571283</v>
      </c>
      <c r="G4848" s="1">
        <f>VLOOKUP(D4848, Summer!$A$1:$E$25, 2)</f>
        <v>342.86102460129899</v>
      </c>
      <c r="H4848" s="1">
        <f>VLOOKUP(D4848, Summer!$A$1:$E$25, 3)</f>
        <v>273.02297434567402</v>
      </c>
      <c r="I4848" s="1">
        <f>VLOOKUP(D4848, Summer!$A$1:$E$25, 5)</f>
        <v>281.53182330021599</v>
      </c>
      <c r="J4848" s="1">
        <f t="shared" si="451"/>
        <v>281.53182330021599</v>
      </c>
      <c r="K4848" s="47">
        <f t="shared" si="452"/>
        <v>5.2669040708700354</v>
      </c>
      <c r="L4848" s="48">
        <f>Solar!K4865/1000*Variables!$B$3</f>
        <v>0</v>
      </c>
      <c r="M4848">
        <f>IF(E4848=1, VLOOKUP(D4848, Sheet1!$A$2:$C$26, 2), Sheet1!$C$3)</f>
        <v>0.18637999999999999</v>
      </c>
      <c r="N4848" s="1">
        <f>'Electricity Rates'!$J$2</f>
        <v>0.24729999999999999</v>
      </c>
      <c r="O4848" s="145">
        <f>L4848-K4848</f>
        <v>-5.2669040708700354</v>
      </c>
      <c r="P4848">
        <f t="shared" si="453"/>
        <v>1.3025053767261596</v>
      </c>
      <c r="Q4848">
        <f>IF(O4848&gt;0, IF(Q4847+O4848*Variables!$B$5&lt;Variables!$B$4, Q4847+O4848*Variables!$B$5, Variables!$B$4), IF(Q4847&gt;-O4848, Q4847+O4848/Variables!$B$5, 0))</f>
        <v>70.757158024716688</v>
      </c>
      <c r="R4848">
        <f>IF(O4848&gt;0, 0, IF(Q4847&gt;-O4848, 0, -O4848 - Q4847*Variables!$B$5))</f>
        <v>0</v>
      </c>
      <c r="S4848">
        <f t="shared" si="454"/>
        <v>0</v>
      </c>
      <c r="T4848">
        <f t="shared" si="455"/>
        <v>0</v>
      </c>
    </row>
    <row r="4849" spans="1:20" x14ac:dyDescent="0.3">
      <c r="A4849" s="3">
        <f t="shared" si="450"/>
        <v>43302</v>
      </c>
      <c r="B4849">
        <v>7</v>
      </c>
      <c r="C4849">
        <v>21</v>
      </c>
      <c r="D4849">
        <v>24</v>
      </c>
      <c r="E4849">
        <v>0</v>
      </c>
      <c r="F4849" s="1">
        <f>VLOOKUP(A4849,Weather!$A$1:$E$366, 5)</f>
        <v>0.21428571428571283</v>
      </c>
      <c r="G4849" s="1">
        <f>VLOOKUP(D4849, Summer!$A$1:$E$25, 2)</f>
        <v>310.26482453023402</v>
      </c>
      <c r="H4849" s="1">
        <f>VLOOKUP(D4849, Summer!$A$1:$E$25, 3)</f>
        <v>259.09090909090901</v>
      </c>
      <c r="I4849" s="1">
        <f>VLOOKUP(D4849, Summer!$A$1:$E$25, 5)</f>
        <v>276.86321013243497</v>
      </c>
      <c r="J4849" s="1">
        <f t="shared" si="451"/>
        <v>276.86321013243497</v>
      </c>
      <c r="K4849" s="47">
        <f t="shared" si="452"/>
        <v>5.1795635442806756</v>
      </c>
      <c r="L4849" s="48">
        <f>Solar!K4866/1000*Variables!$B$3</f>
        <v>0</v>
      </c>
      <c r="M4849">
        <f>IF(E4849=1, VLOOKUP(D4849, Sheet1!$A$2:$C$26, 2), Sheet1!$C$3)</f>
        <v>0.18637999999999999</v>
      </c>
      <c r="N4849" s="1">
        <f>'Electricity Rates'!$J$2</f>
        <v>0.24729999999999999</v>
      </c>
      <c r="O4849" s="145">
        <f>L4849-K4849</f>
        <v>-5.1795635442806756</v>
      </c>
      <c r="P4849">
        <f t="shared" si="453"/>
        <v>1.280906064500611</v>
      </c>
      <c r="Q4849">
        <f>IF(O4849&gt;0, IF(Q4848+O4849*Variables!$B$5&lt;Variables!$B$4, Q4848+O4849*Variables!$B$5, Variables!$B$4), IF(Q4848&gt;-O4849, Q4848+O4849/Variables!$B$5, 0))</f>
        <v>65.246984041439376</v>
      </c>
      <c r="R4849">
        <f>IF(O4849&gt;0, 0, IF(Q4848&gt;-O4849, 0, -O4849 - Q4848*Variables!$B$5))</f>
        <v>0</v>
      </c>
      <c r="S4849">
        <f t="shared" si="454"/>
        <v>0</v>
      </c>
      <c r="T4849">
        <f t="shared" si="455"/>
        <v>0</v>
      </c>
    </row>
    <row r="4850" spans="1:20" x14ac:dyDescent="0.3">
      <c r="A4850" s="3">
        <f t="shared" si="450"/>
        <v>43303</v>
      </c>
      <c r="B4850">
        <v>7</v>
      </c>
      <c r="C4850">
        <v>22</v>
      </c>
      <c r="D4850">
        <v>1</v>
      </c>
      <c r="E4850">
        <v>0</v>
      </c>
      <c r="F4850" s="1">
        <f>VLOOKUP(A4850,Weather!$A$1:$E$366, 5)</f>
        <v>0.21428571428571283</v>
      </c>
      <c r="G4850" s="1">
        <f>VLOOKUP(D4850, Summer!$A$1:$E$25, 2)</f>
        <v>305.44698283970399</v>
      </c>
      <c r="H4850" s="1">
        <f>VLOOKUP(D4850, Summer!$A$1:$E$25, 3)</f>
        <v>264.36707082495798</v>
      </c>
      <c r="I4850" s="1">
        <f>VLOOKUP(D4850, Summer!$A$1:$E$25, 5)</f>
        <v>276.703769768114</v>
      </c>
      <c r="J4850" s="1">
        <f t="shared" si="451"/>
        <v>276.703769768114</v>
      </c>
      <c r="K4850" s="47">
        <f t="shared" si="452"/>
        <v>5.1765807301388893</v>
      </c>
      <c r="L4850" s="48">
        <f>Solar!K4867/1000*Variables!$B$3</f>
        <v>0</v>
      </c>
      <c r="M4850">
        <f>IF(E4850=1, VLOOKUP(D4850, Sheet1!$A$2:$C$26, 2), Sheet1!$C$3)</f>
        <v>0.18637999999999999</v>
      </c>
      <c r="N4850" s="1">
        <f>'Electricity Rates'!$J$2</f>
        <v>0.24729999999999999</v>
      </c>
      <c r="O4850" s="145">
        <f>L4850-K4850</f>
        <v>-5.1765807301388893</v>
      </c>
      <c r="P4850">
        <f t="shared" si="453"/>
        <v>1.2801684145633472</v>
      </c>
      <c r="Q4850">
        <f>IF(O4850&gt;0, IF(Q4849+O4850*Variables!$B$5&lt;Variables!$B$4, Q4849+O4850*Variables!$B$5, Variables!$B$4), IF(Q4849&gt;-O4850, Q4849+O4850/Variables!$B$5, 0))</f>
        <v>59.73998326469588</v>
      </c>
      <c r="R4850">
        <f>IF(O4850&gt;0, 0, IF(Q4849&gt;-O4850, 0, -O4850 - Q4849*Variables!$B$5))</f>
        <v>0</v>
      </c>
      <c r="S4850">
        <f t="shared" si="454"/>
        <v>0</v>
      </c>
      <c r="T4850">
        <f t="shared" si="455"/>
        <v>0</v>
      </c>
    </row>
    <row r="4851" spans="1:20" x14ac:dyDescent="0.3">
      <c r="A4851" s="3">
        <f t="shared" si="450"/>
        <v>43303</v>
      </c>
      <c r="B4851">
        <v>7</v>
      </c>
      <c r="C4851">
        <v>22</v>
      </c>
      <c r="D4851">
        <v>2</v>
      </c>
      <c r="E4851">
        <v>0</v>
      </c>
      <c r="F4851" s="1">
        <f>VLOOKUP(A4851,Weather!$A$1:$E$366, 5)</f>
        <v>0.21428571428571283</v>
      </c>
      <c r="G4851" s="1">
        <f>VLOOKUP(D4851, Summer!$A$1:$E$25, 2)</f>
        <v>286.71906025959902</v>
      </c>
      <c r="H4851" s="1">
        <f>VLOOKUP(D4851, Summer!$A$1:$E$25, 3)</f>
        <v>260.03911906460002</v>
      </c>
      <c r="I4851" s="1">
        <f>VLOOKUP(D4851, Summer!$A$1:$E$25, 5)</f>
        <v>276.50446931271199</v>
      </c>
      <c r="J4851" s="1">
        <f t="shared" si="451"/>
        <v>276.50446931271199</v>
      </c>
      <c r="K4851" s="47">
        <f t="shared" si="452"/>
        <v>5.1728522124616383</v>
      </c>
      <c r="L4851" s="48">
        <f>Solar!K4868/1000*Variables!$B$3</f>
        <v>0</v>
      </c>
      <c r="M4851">
        <f>IF(E4851=1, VLOOKUP(D4851, Sheet1!$A$2:$C$26, 2), Sheet1!$C$3)</f>
        <v>0.18637999999999999</v>
      </c>
      <c r="N4851" s="1">
        <f>'Electricity Rates'!$J$2</f>
        <v>0.24729999999999999</v>
      </c>
      <c r="O4851" s="145">
        <f>L4851-K4851</f>
        <v>-5.1728522124616383</v>
      </c>
      <c r="P4851">
        <f t="shared" si="453"/>
        <v>1.2792463521417632</v>
      </c>
      <c r="Q4851">
        <f>IF(O4851&gt;0, IF(Q4850+O4851*Variables!$B$5&lt;Variables!$B$4, Q4850+O4851*Variables!$B$5, Variables!$B$4), IF(Q4850&gt;-O4851, Q4850+O4851/Variables!$B$5, 0))</f>
        <v>54.236948996119665</v>
      </c>
      <c r="R4851">
        <f>IF(O4851&gt;0, 0, IF(Q4850&gt;-O4851, 0, -O4851 - Q4850*Variables!$B$5))</f>
        <v>0</v>
      </c>
      <c r="S4851">
        <f t="shared" si="454"/>
        <v>0</v>
      </c>
      <c r="T4851">
        <f t="shared" si="455"/>
        <v>0</v>
      </c>
    </row>
    <row r="4852" spans="1:20" x14ac:dyDescent="0.3">
      <c r="A4852" s="3">
        <f t="shared" si="450"/>
        <v>43303</v>
      </c>
      <c r="B4852">
        <v>7</v>
      </c>
      <c r="C4852">
        <v>22</v>
      </c>
      <c r="D4852">
        <v>3</v>
      </c>
      <c r="E4852">
        <v>0</v>
      </c>
      <c r="F4852" s="1">
        <f>VLOOKUP(A4852,Weather!$A$1:$E$366, 5)</f>
        <v>0.21428571428571283</v>
      </c>
      <c r="G4852" s="1">
        <f>VLOOKUP(D4852, Summer!$A$1:$E$25, 2)</f>
        <v>272.63131492590298</v>
      </c>
      <c r="H4852" s="1">
        <f>VLOOKUP(D4852, Summer!$A$1:$E$25, 3)</f>
        <v>241.571030279452</v>
      </c>
      <c r="I4852" s="1">
        <f>VLOOKUP(D4852, Summer!$A$1:$E$25, 5)</f>
        <v>276.33008141423602</v>
      </c>
      <c r="J4852" s="1">
        <f t="shared" si="451"/>
        <v>276.33008141423602</v>
      </c>
      <c r="K4852" s="47">
        <f t="shared" si="452"/>
        <v>5.1695897594940607</v>
      </c>
      <c r="L4852" s="48">
        <f>Solar!K4869/1000*Variables!$B$3</f>
        <v>0</v>
      </c>
      <c r="M4852">
        <f>IF(E4852=1, VLOOKUP(D4852, Sheet1!$A$2:$C$26, 2), Sheet1!$C$3)</f>
        <v>0.18637999999999999</v>
      </c>
      <c r="N4852" s="1">
        <f>'Electricity Rates'!$J$2</f>
        <v>0.24729999999999999</v>
      </c>
      <c r="O4852" s="145">
        <f>L4852-K4852</f>
        <v>-5.1695897594940607</v>
      </c>
      <c r="P4852">
        <f t="shared" si="453"/>
        <v>1.2784395475228811</v>
      </c>
      <c r="Q4852">
        <f>IF(O4852&gt;0, IF(Q4851+O4852*Variables!$B$5&lt;Variables!$B$4, Q4851+O4852*Variables!$B$5, Variables!$B$4), IF(Q4851&gt;-O4852, Q4851+O4852/Variables!$B$5, 0))</f>
        <v>48.73738542218981</v>
      </c>
      <c r="R4852">
        <f>IF(O4852&gt;0, 0, IF(Q4851&gt;-O4852, 0, -O4852 - Q4851*Variables!$B$5))</f>
        <v>0</v>
      </c>
      <c r="S4852">
        <f t="shared" si="454"/>
        <v>0</v>
      </c>
      <c r="T4852">
        <f t="shared" si="455"/>
        <v>0</v>
      </c>
    </row>
    <row r="4853" spans="1:20" x14ac:dyDescent="0.3">
      <c r="A4853" s="3">
        <f t="shared" si="450"/>
        <v>43303</v>
      </c>
      <c r="B4853">
        <v>7</v>
      </c>
      <c r="C4853">
        <v>22</v>
      </c>
      <c r="D4853">
        <v>4</v>
      </c>
      <c r="E4853">
        <v>0</v>
      </c>
      <c r="F4853" s="1">
        <f>VLOOKUP(A4853,Weather!$A$1:$E$366, 5)</f>
        <v>0.21428571428571283</v>
      </c>
      <c r="G4853" s="1">
        <f>VLOOKUP(D4853, Summer!$A$1:$E$25, 2)</f>
        <v>286.33237882239803</v>
      </c>
      <c r="H4853" s="1">
        <f>VLOOKUP(D4853, Summer!$A$1:$E$25, 3)</f>
        <v>256.10019667595998</v>
      </c>
      <c r="I4853" s="1">
        <f>VLOOKUP(D4853, Summer!$A$1:$E$25, 5)</f>
        <v>276.13078095883401</v>
      </c>
      <c r="J4853" s="1">
        <f t="shared" si="451"/>
        <v>276.13078095883401</v>
      </c>
      <c r="K4853" s="47">
        <f t="shared" si="452"/>
        <v>5.1658612418168106</v>
      </c>
      <c r="L4853" s="48">
        <f>Solar!K4870/1000*Variables!$B$3</f>
        <v>0</v>
      </c>
      <c r="M4853">
        <f>IF(E4853=1, VLOOKUP(D4853, Sheet1!$A$2:$C$26, 2), Sheet1!$C$3)</f>
        <v>0.18637999999999999</v>
      </c>
      <c r="N4853" s="1">
        <f>'Electricity Rates'!$J$2</f>
        <v>0.24729999999999999</v>
      </c>
      <c r="O4853" s="145">
        <f>L4853-K4853</f>
        <v>-5.1658612418168106</v>
      </c>
      <c r="P4853">
        <f t="shared" si="453"/>
        <v>1.2775174851012971</v>
      </c>
      <c r="Q4853">
        <f>IF(O4853&gt;0, IF(Q4852+O4853*Variables!$B$5&lt;Variables!$B$4, Q4852+O4853*Variables!$B$5, Variables!$B$4), IF(Q4852&gt;-O4853, Q4852+O4853/Variables!$B$5, 0))</f>
        <v>43.241788356427243</v>
      </c>
      <c r="R4853">
        <f>IF(O4853&gt;0, 0, IF(Q4852&gt;-O4853, 0, -O4853 - Q4852*Variables!$B$5))</f>
        <v>0</v>
      </c>
      <c r="S4853">
        <f t="shared" si="454"/>
        <v>0</v>
      </c>
      <c r="T4853">
        <f t="shared" si="455"/>
        <v>0</v>
      </c>
    </row>
    <row r="4854" spans="1:20" x14ac:dyDescent="0.3">
      <c r="A4854" s="3">
        <f t="shared" si="450"/>
        <v>43303</v>
      </c>
      <c r="B4854">
        <v>7</v>
      </c>
      <c r="C4854">
        <v>22</v>
      </c>
      <c r="D4854">
        <v>5</v>
      </c>
      <c r="E4854">
        <v>0</v>
      </c>
      <c r="F4854" s="1">
        <f>VLOOKUP(A4854,Weather!$A$1:$E$366, 5)</f>
        <v>0.21428571428571283</v>
      </c>
      <c r="G4854" s="1">
        <f>VLOOKUP(D4854, Summer!$A$1:$E$25, 2)</f>
        <v>323.19252555232703</v>
      </c>
      <c r="H4854" s="1">
        <f>VLOOKUP(D4854, Summer!$A$1:$E$25, 3)</f>
        <v>290.90909090909099</v>
      </c>
      <c r="I4854" s="1">
        <f>VLOOKUP(D4854, Summer!$A$1:$E$25, 5)</f>
        <v>275.93148050343302</v>
      </c>
      <c r="J4854" s="1">
        <f t="shared" si="451"/>
        <v>275.93148050343302</v>
      </c>
      <c r="K4854" s="47">
        <f t="shared" si="452"/>
        <v>5.1621327241395809</v>
      </c>
      <c r="L4854" s="48">
        <f>Solar!K4871/1000*Variables!$B$3</f>
        <v>0</v>
      </c>
      <c r="M4854">
        <f>IF(E4854=1, VLOOKUP(D4854, Sheet1!$A$2:$C$26, 2), Sheet1!$C$3)</f>
        <v>0.18637999999999999</v>
      </c>
      <c r="N4854" s="1">
        <f>'Electricity Rates'!$J$2</f>
        <v>0.24729999999999999</v>
      </c>
      <c r="O4854" s="145">
        <f>L4854-K4854</f>
        <v>-5.1621327241395809</v>
      </c>
      <c r="P4854">
        <f t="shared" si="453"/>
        <v>1.2765954226797183</v>
      </c>
      <c r="Q4854">
        <f>IF(O4854&gt;0, IF(Q4853+O4854*Variables!$B$5&lt;Variables!$B$4, Q4853+O4854*Variables!$B$5, Variables!$B$4), IF(Q4853&gt;-O4854, Q4853+O4854/Variables!$B$5, 0))</f>
        <v>37.750157798831943</v>
      </c>
      <c r="R4854">
        <f>IF(O4854&gt;0, 0, IF(Q4853&gt;-O4854, 0, -O4854 - Q4853*Variables!$B$5))</f>
        <v>0</v>
      </c>
      <c r="S4854">
        <f t="shared" si="454"/>
        <v>0</v>
      </c>
      <c r="T4854">
        <f t="shared" si="455"/>
        <v>0</v>
      </c>
    </row>
    <row r="4855" spans="1:20" x14ac:dyDescent="0.3">
      <c r="A4855" s="3">
        <f t="shared" si="450"/>
        <v>43303</v>
      </c>
      <c r="B4855">
        <v>7</v>
      </c>
      <c r="C4855">
        <v>22</v>
      </c>
      <c r="D4855">
        <v>6</v>
      </c>
      <c r="E4855">
        <v>0</v>
      </c>
      <c r="F4855" s="1">
        <f>VLOOKUP(A4855,Weather!$A$1:$E$366, 5)</f>
        <v>0.21428571428571283</v>
      </c>
      <c r="G4855" s="1">
        <f>VLOOKUP(D4855, Summer!$A$1:$E$25, 2)</f>
        <v>420.20776289112302</v>
      </c>
      <c r="H4855" s="1">
        <f>VLOOKUP(D4855, Summer!$A$1:$E$25, 3)</f>
        <v>354.54545454545399</v>
      </c>
      <c r="I4855" s="1">
        <f>VLOOKUP(D4855, Summer!$A$1:$E$25, 5)</f>
        <v>244.50179868660999</v>
      </c>
      <c r="J4855" s="1">
        <f t="shared" si="451"/>
        <v>244.50179868660999</v>
      </c>
      <c r="K4855" s="47">
        <f t="shared" si="452"/>
        <v>4.5741454864387405</v>
      </c>
      <c r="L4855" s="48">
        <f>Solar!K4872/1000*Variables!$B$3</f>
        <v>0.64364999999999994</v>
      </c>
      <c r="M4855">
        <f>IF(E4855=1, VLOOKUP(D4855, Sheet1!$A$2:$C$26, 2), Sheet1!$C$3)</f>
        <v>0.18637999999999999</v>
      </c>
      <c r="N4855" s="1">
        <f>'Electricity Rates'!$J$2</f>
        <v>0.24729999999999999</v>
      </c>
      <c r="O4855" s="145">
        <f>L4855-K4855</f>
        <v>-3.9304954864387405</v>
      </c>
      <c r="P4855">
        <f t="shared" si="453"/>
        <v>1.1311861787963005</v>
      </c>
      <c r="Q4855">
        <f>IF(O4855&gt;0, IF(Q4854+O4855*Variables!$B$5&lt;Variables!$B$4, Q4854+O4855*Variables!$B$5, Variables!$B$4), IF(Q4854&gt;-O4855, Q4854+O4855/Variables!$B$5, 0))</f>
        <v>33.568779621769451</v>
      </c>
      <c r="R4855">
        <f>IF(O4855&gt;0, 0, IF(Q4854&gt;-O4855, 0, -O4855 - Q4854*Variables!$B$5))</f>
        <v>0</v>
      </c>
      <c r="S4855">
        <f t="shared" si="454"/>
        <v>0</v>
      </c>
      <c r="T4855">
        <f t="shared" si="455"/>
        <v>0</v>
      </c>
    </row>
    <row r="4856" spans="1:20" x14ac:dyDescent="0.3">
      <c r="A4856" s="3">
        <f t="shared" si="450"/>
        <v>43303</v>
      </c>
      <c r="B4856">
        <v>7</v>
      </c>
      <c r="C4856">
        <v>22</v>
      </c>
      <c r="D4856">
        <v>7</v>
      </c>
      <c r="E4856">
        <v>0</v>
      </c>
      <c r="F4856" s="1">
        <f>VLOOKUP(A4856,Weather!$A$1:$E$366, 5)</f>
        <v>0.21428571428571283</v>
      </c>
      <c r="G4856" s="1">
        <f>VLOOKUP(D4856, Summer!$A$1:$E$25, 2)</f>
        <v>767.23345107957198</v>
      </c>
      <c r="H4856" s="1">
        <f>VLOOKUP(D4856, Summer!$A$1:$E$25, 3)</f>
        <v>587.45596403639502</v>
      </c>
      <c r="I4856" s="1">
        <f>VLOOKUP(D4856, Summer!$A$1:$E$25, 5)</f>
        <v>275.57273968370998</v>
      </c>
      <c r="J4856" s="1">
        <f t="shared" si="451"/>
        <v>275.57273968370998</v>
      </c>
      <c r="K4856" s="47">
        <f t="shared" si="452"/>
        <v>5.1554213923205428</v>
      </c>
      <c r="L4856" s="48">
        <f>Solar!K4873/1000*Variables!$B$3</f>
        <v>4.2628500000000003</v>
      </c>
      <c r="M4856">
        <f>IF(E4856=1, VLOOKUP(D4856, Sheet1!$A$2:$C$26, 2), Sheet1!$C$3)</f>
        <v>0.18637999999999999</v>
      </c>
      <c r="N4856" s="1">
        <f>'Electricity Rates'!$J$2</f>
        <v>0.24729999999999999</v>
      </c>
      <c r="O4856" s="145">
        <f>L4856-K4856</f>
        <v>-0.8925713923205425</v>
      </c>
      <c r="P4856">
        <f t="shared" si="453"/>
        <v>1.2749357103208703</v>
      </c>
      <c r="Q4856">
        <f>IF(O4856&gt;0, IF(Q4855+O4856*Variables!$B$5&lt;Variables!$B$4, Q4855+O4856*Variables!$B$5, Variables!$B$4), IF(Q4855&gt;-O4856, Q4855+O4856/Variables!$B$5, 0))</f>
        <v>32.619235587385894</v>
      </c>
      <c r="R4856">
        <f>IF(O4856&gt;0, 0, IF(Q4855&gt;-O4856, 0, -O4856 - Q4855*Variables!$B$5))</f>
        <v>0</v>
      </c>
      <c r="S4856">
        <f t="shared" si="454"/>
        <v>0</v>
      </c>
      <c r="T4856">
        <f t="shared" si="455"/>
        <v>0</v>
      </c>
    </row>
    <row r="4857" spans="1:20" x14ac:dyDescent="0.3">
      <c r="A4857" s="3">
        <f t="shared" si="450"/>
        <v>43303</v>
      </c>
      <c r="B4857">
        <v>7</v>
      </c>
      <c r="C4857">
        <v>22</v>
      </c>
      <c r="D4857">
        <v>8</v>
      </c>
      <c r="E4857">
        <v>0</v>
      </c>
      <c r="F4857" s="1">
        <f>VLOOKUP(A4857,Weather!$A$1:$E$366, 5)</f>
        <v>0.21428571428571283</v>
      </c>
      <c r="G4857" s="1">
        <f>VLOOKUP(D4857, Summer!$A$1:$E$25, 2)</f>
        <v>1109.6398637209199</v>
      </c>
      <c r="H4857" s="1">
        <f>VLOOKUP(D4857, Summer!$A$1:$E$25, 3)</f>
        <v>814.26008774773595</v>
      </c>
      <c r="I4857" s="1">
        <f>VLOOKUP(D4857, Summer!$A$1:$E$25, 5)</f>
        <v>328.96533168578299</v>
      </c>
      <c r="J4857" s="1">
        <f t="shared" si="451"/>
        <v>328.96533168578299</v>
      </c>
      <c r="K4857" s="47">
        <f t="shared" si="452"/>
        <v>6.1542912780532992</v>
      </c>
      <c r="L4857" s="48">
        <f>Solar!K4874/1000*Variables!$B$3</f>
        <v>13.407399999999999</v>
      </c>
      <c r="M4857">
        <f>IF(E4857=1, VLOOKUP(D4857, Sheet1!$A$2:$C$26, 2), Sheet1!$C$3)</f>
        <v>0.18637999999999999</v>
      </c>
      <c r="N4857" s="1">
        <f>'Electricity Rates'!$J$2</f>
        <v>0.24729999999999999</v>
      </c>
      <c r="O4857" s="145">
        <f>L4857-K4857</f>
        <v>7.2531087219466999</v>
      </c>
      <c r="P4857">
        <f t="shared" si="453"/>
        <v>1.5219562330625809</v>
      </c>
      <c r="Q4857">
        <f>IF(O4857&gt;0, IF(Q4856+O4857*Variables!$B$5&lt;Variables!$B$4, Q4856+O4857*Variables!$B$5, Variables!$B$4), IF(Q4856&gt;-O4857, Q4856+O4857/Variables!$B$5, 0))</f>
        <v>39.437157786015788</v>
      </c>
      <c r="R4857">
        <f>IF(O4857&gt;0, 0, IF(Q4856&gt;-O4857, 0, -O4857 - Q4856*Variables!$B$5))</f>
        <v>0</v>
      </c>
      <c r="S4857">
        <f t="shared" si="454"/>
        <v>0</v>
      </c>
      <c r="T4857">
        <f t="shared" si="455"/>
        <v>0</v>
      </c>
    </row>
    <row r="4858" spans="1:20" x14ac:dyDescent="0.3">
      <c r="A4858" s="3">
        <f t="shared" si="450"/>
        <v>43303</v>
      </c>
      <c r="B4858">
        <v>7</v>
      </c>
      <c r="C4858">
        <v>22</v>
      </c>
      <c r="D4858">
        <v>9</v>
      </c>
      <c r="E4858">
        <v>0</v>
      </c>
      <c r="F4858" s="1">
        <f>VLOOKUP(A4858,Weather!$A$1:$E$366, 5)</f>
        <v>0.21428571428571283</v>
      </c>
      <c r="G4858" s="1">
        <f>VLOOKUP(D4858, Summer!$A$1:$E$25, 2)</f>
        <v>1322.40871182827</v>
      </c>
      <c r="H4858" s="1">
        <f>VLOOKUP(D4858, Summer!$A$1:$E$25, 3)</f>
        <v>1017.49011217013</v>
      </c>
      <c r="I4858" s="1">
        <f>VLOOKUP(D4858, Summer!$A$1:$E$25, 5)</f>
        <v>386.82225388885001</v>
      </c>
      <c r="J4858" s="1">
        <f t="shared" si="451"/>
        <v>386.82225388885001</v>
      </c>
      <c r="K4858" s="47">
        <f t="shared" si="452"/>
        <v>7.236679959756235</v>
      </c>
      <c r="L4858" s="48">
        <f>Solar!K4875/1000*Variables!$B$3</f>
        <v>22.9254</v>
      </c>
      <c r="M4858">
        <f>IF(E4858=1, VLOOKUP(D4858, Sheet1!$A$2:$C$26, 2), Sheet1!$C$3)</f>
        <v>0.18637999999999999</v>
      </c>
      <c r="N4858" s="1">
        <f>'Electricity Rates'!$J$2</f>
        <v>0.24729999999999999</v>
      </c>
      <c r="O4858" s="145">
        <f>L4858-K4858</f>
        <v>15.688720040243766</v>
      </c>
      <c r="P4858">
        <f t="shared" si="453"/>
        <v>1.7896309540477169</v>
      </c>
      <c r="Q4858">
        <f>IF(O4858&gt;0, IF(Q4857+O4858*Variables!$B$5&lt;Variables!$B$4, Q4857+O4858*Variables!$B$5, Variables!$B$4), IF(Q4857&gt;-O4858, Q4857+O4858/Variables!$B$5, 0))</f>
        <v>54.184554623844932</v>
      </c>
      <c r="R4858">
        <f>IF(O4858&gt;0, 0, IF(Q4857&gt;-O4858, 0, -O4858 - Q4857*Variables!$B$5))</f>
        <v>0</v>
      </c>
      <c r="S4858">
        <f t="shared" si="454"/>
        <v>0</v>
      </c>
      <c r="T4858">
        <f t="shared" si="455"/>
        <v>0</v>
      </c>
    </row>
    <row r="4859" spans="1:20" x14ac:dyDescent="0.3">
      <c r="A4859" s="3">
        <f t="shared" si="450"/>
        <v>43303</v>
      </c>
      <c r="B4859">
        <v>7</v>
      </c>
      <c r="C4859">
        <v>22</v>
      </c>
      <c r="D4859">
        <v>10</v>
      </c>
      <c r="E4859">
        <v>0</v>
      </c>
      <c r="F4859" s="1">
        <f>VLOOKUP(A4859,Weather!$A$1:$E$366, 5)</f>
        <v>0.21428571428571283</v>
      </c>
      <c r="G4859" s="1">
        <f>VLOOKUP(D4859, Summer!$A$1:$E$25, 2)</f>
        <v>1424.0693518383</v>
      </c>
      <c r="H4859" s="1">
        <f>VLOOKUP(D4859, Summer!$A$1:$E$25, 3)</f>
        <v>1069.7659339946799</v>
      </c>
      <c r="I4859" s="1">
        <f>VLOOKUP(D4859, Summer!$A$1:$E$25, 5)</f>
        <v>417.88322986318002</v>
      </c>
      <c r="J4859" s="1">
        <f t="shared" si="451"/>
        <v>417.88322986318002</v>
      </c>
      <c r="K4859" s="47">
        <f t="shared" si="452"/>
        <v>7.8177694397541773</v>
      </c>
      <c r="L4859" s="48">
        <f>Solar!K4876/1000*Variables!$B$3</f>
        <v>30.698950000000004</v>
      </c>
      <c r="M4859">
        <f>IF(E4859=1, VLOOKUP(D4859, Sheet1!$A$2:$C$26, 2), Sheet1!$C$3)</f>
        <v>0.18637999999999999</v>
      </c>
      <c r="N4859" s="1">
        <f>'Electricity Rates'!$J$2</f>
        <v>0.24729999999999999</v>
      </c>
      <c r="O4859" s="145">
        <f>L4859-K4859</f>
        <v>22.881180560245827</v>
      </c>
      <c r="P4859">
        <f t="shared" si="453"/>
        <v>1.9333343824512079</v>
      </c>
      <c r="Q4859">
        <f>IF(O4859&gt;0, IF(Q4858+O4859*Variables!$B$5&lt;Variables!$B$4, Q4858+O4859*Variables!$B$5, Variables!$B$4), IF(Q4858&gt;-O4859, Q4858+O4859/Variables!$B$5, 0))</f>
        <v>75.692864350476015</v>
      </c>
      <c r="R4859">
        <f>IF(O4859&gt;0, 0, IF(Q4858&gt;-O4859, 0, -O4859 - Q4858*Variables!$B$5))</f>
        <v>0</v>
      </c>
      <c r="S4859">
        <f t="shared" si="454"/>
        <v>0</v>
      </c>
      <c r="T4859">
        <f t="shared" si="455"/>
        <v>0</v>
      </c>
    </row>
    <row r="4860" spans="1:20" x14ac:dyDescent="0.3">
      <c r="A4860" s="3">
        <f t="shared" si="450"/>
        <v>43303</v>
      </c>
      <c r="B4860">
        <v>7</v>
      </c>
      <c r="C4860">
        <v>22</v>
      </c>
      <c r="D4860">
        <v>11</v>
      </c>
      <c r="E4860">
        <v>0</v>
      </c>
      <c r="F4860" s="1">
        <f>VLOOKUP(A4860,Weather!$A$1:$E$366, 5)</f>
        <v>0.21428571428571283</v>
      </c>
      <c r="G4860" s="1">
        <f>VLOOKUP(D4860, Summer!$A$1:$E$25, 2)</f>
        <v>1497.9516334678001</v>
      </c>
      <c r="H4860" s="1">
        <f>VLOOKUP(D4860, Summer!$A$1:$E$25, 3)</f>
        <v>1079.6213447448599</v>
      </c>
      <c r="I4860" s="1">
        <f>VLOOKUP(D4860, Summer!$A$1:$E$25, 5)</f>
        <v>435.54125021175599</v>
      </c>
      <c r="J4860" s="1">
        <f t="shared" si="451"/>
        <v>435.54125021175599</v>
      </c>
      <c r="K4860" s="47">
        <f t="shared" si="452"/>
        <v>8.1481161059576817</v>
      </c>
      <c r="L4860" s="48">
        <f>Solar!K4877/1000*Variables!$B$3</f>
        <v>36.666650000000004</v>
      </c>
      <c r="M4860">
        <f>IF(E4860=1, VLOOKUP(D4860, Sheet1!$A$2:$C$26, 2), Sheet1!$C$3)</f>
        <v>0.18637999999999999</v>
      </c>
      <c r="N4860" s="1">
        <f>'Electricity Rates'!$J$2</f>
        <v>0.24729999999999999</v>
      </c>
      <c r="O4860" s="145">
        <f>L4860-K4860</f>
        <v>28.518533894042321</v>
      </c>
      <c r="P4860">
        <f t="shared" si="453"/>
        <v>2.0150291130033344</v>
      </c>
      <c r="Q4860">
        <f>IF(O4860&gt;0, IF(Q4859+O4860*Variables!$B$5&lt;Variables!$B$4, Q4859+O4860*Variables!$B$5, Variables!$B$4), IF(Q4859&gt;-O4860, Q4859+O4860/Variables!$B$5, 0))</f>
        <v>100</v>
      </c>
      <c r="R4860">
        <f>IF(O4860&gt;0, 0, IF(Q4859&gt;-O4860, 0, -O4860 - Q4859*Variables!$B$5))</f>
        <v>0</v>
      </c>
      <c r="S4860">
        <f t="shared" si="454"/>
        <v>0</v>
      </c>
      <c r="T4860">
        <f t="shared" si="455"/>
        <v>0</v>
      </c>
    </row>
    <row r="4861" spans="1:20" x14ac:dyDescent="0.3">
      <c r="A4861" s="3">
        <f t="shared" si="450"/>
        <v>43303</v>
      </c>
      <c r="B4861">
        <v>7</v>
      </c>
      <c r="C4861">
        <v>22</v>
      </c>
      <c r="D4861">
        <v>12</v>
      </c>
      <c r="E4861">
        <v>0</v>
      </c>
      <c r="F4861" s="1">
        <f>VLOOKUP(A4861,Weather!$A$1:$E$366, 5)</f>
        <v>0.21428571428571283</v>
      </c>
      <c r="G4861" s="1">
        <f>VLOOKUP(D4861, Summer!$A$1:$E$25, 2)</f>
        <v>1553.30978408544</v>
      </c>
      <c r="H4861" s="1">
        <f>VLOOKUP(D4861, Summer!$A$1:$E$25, 3)</f>
        <v>1117.7462231731799</v>
      </c>
      <c r="I4861" s="1">
        <f>VLOOKUP(D4861, Summer!$A$1:$E$25, 5)</f>
        <v>435.36187980189499</v>
      </c>
      <c r="J4861" s="1">
        <f t="shared" si="451"/>
        <v>435.36187980189499</v>
      </c>
      <c r="K4861" s="47">
        <f t="shared" si="452"/>
        <v>8.1447604400481737</v>
      </c>
      <c r="L4861" s="48">
        <f>Solar!K4878/1000*Variables!$B$3</f>
        <v>40.183049999999994</v>
      </c>
      <c r="M4861">
        <f>IF(E4861=1, VLOOKUP(D4861, Sheet1!$A$2:$C$26, 2), Sheet1!$C$3)</f>
        <v>0.18637999999999999</v>
      </c>
      <c r="N4861" s="1">
        <f>'Electricity Rates'!$J$2</f>
        <v>0.24729999999999999</v>
      </c>
      <c r="O4861" s="145">
        <f>L4861-K4861</f>
        <v>32.038289559951821</v>
      </c>
      <c r="P4861">
        <f t="shared" si="453"/>
        <v>2.0141992568239133</v>
      </c>
      <c r="Q4861">
        <f>IF(O4861&gt;0, IF(Q4860+O4861*Variables!$B$5&lt;Variables!$B$4, Q4860+O4861*Variables!$B$5, Variables!$B$4), IF(Q4860&gt;-O4861, Q4860+O4861/Variables!$B$5, 0))</f>
        <v>100</v>
      </c>
      <c r="R4861">
        <f>IF(O4861&gt;0, 0, IF(Q4860&gt;-O4861, 0, -O4861 - Q4860*Variables!$B$5))</f>
        <v>0</v>
      </c>
      <c r="S4861">
        <f t="shared" si="454"/>
        <v>0</v>
      </c>
      <c r="T4861">
        <f t="shared" si="455"/>
        <v>0</v>
      </c>
    </row>
    <row r="4862" spans="1:20" x14ac:dyDescent="0.3">
      <c r="A4862" s="3">
        <f t="shared" si="450"/>
        <v>43303</v>
      </c>
      <c r="B4862">
        <v>7</v>
      </c>
      <c r="C4862">
        <v>22</v>
      </c>
      <c r="D4862">
        <v>13</v>
      </c>
      <c r="E4862">
        <v>0</v>
      </c>
      <c r="F4862" s="1">
        <f>VLOOKUP(A4862,Weather!$A$1:$E$366, 5)</f>
        <v>0.21428571428571283</v>
      </c>
      <c r="G4862" s="1">
        <f>VLOOKUP(D4862, Summer!$A$1:$E$25, 2)</f>
        <v>1622.5675647430101</v>
      </c>
      <c r="H4862" s="1">
        <f>VLOOKUP(D4862, Summer!$A$1:$E$25, 3)</f>
        <v>1132.28619594112</v>
      </c>
      <c r="I4862" s="1">
        <f>VLOOKUP(D4862, Summer!$A$1:$E$25, 5)</f>
        <v>435.17254436926402</v>
      </c>
      <c r="J4862" s="1">
        <f t="shared" si="451"/>
        <v>435.17254436926402</v>
      </c>
      <c r="K4862" s="47">
        <f t="shared" si="452"/>
        <v>8.1412183482548048</v>
      </c>
      <c r="L4862" s="48">
        <f>Solar!K4879/1000*Variables!$B$3</f>
        <v>40.9298</v>
      </c>
      <c r="M4862">
        <f>IF(E4862=1, VLOOKUP(D4862, Sheet1!$A$2:$C$26, 2), Sheet1!$C$3)</f>
        <v>0.18637999999999999</v>
      </c>
      <c r="N4862" s="1">
        <f>'Electricity Rates'!$J$2</f>
        <v>0.24729999999999999</v>
      </c>
      <c r="O4862" s="145">
        <f>L4862-K4862</f>
        <v>32.788581651745197</v>
      </c>
      <c r="P4862">
        <f t="shared" si="453"/>
        <v>2.0133232975234132</v>
      </c>
      <c r="Q4862">
        <f>IF(O4862&gt;0, IF(Q4861+O4862*Variables!$B$5&lt;Variables!$B$4, Q4861+O4862*Variables!$B$5, Variables!$B$4), IF(Q4861&gt;-O4862, Q4861+O4862/Variables!$B$5, 0))</f>
        <v>100</v>
      </c>
      <c r="R4862">
        <f>IF(O4862&gt;0, 0, IF(Q4861&gt;-O4862, 0, -O4862 - Q4861*Variables!$B$5))</f>
        <v>0</v>
      </c>
      <c r="S4862">
        <f t="shared" si="454"/>
        <v>0</v>
      </c>
      <c r="T4862">
        <f t="shared" si="455"/>
        <v>0</v>
      </c>
    </row>
    <row r="4863" spans="1:20" x14ac:dyDescent="0.3">
      <c r="A4863" s="3">
        <f t="shared" si="450"/>
        <v>43303</v>
      </c>
      <c r="B4863">
        <v>7</v>
      </c>
      <c r="C4863">
        <v>22</v>
      </c>
      <c r="D4863">
        <v>14</v>
      </c>
      <c r="E4863">
        <v>0</v>
      </c>
      <c r="F4863" s="1">
        <f>VLOOKUP(A4863,Weather!$A$1:$E$366, 5)</f>
        <v>0.21428571428571283</v>
      </c>
      <c r="G4863" s="1">
        <f>VLOOKUP(D4863, Summer!$A$1:$E$25, 2)</f>
        <v>1636.26340321468</v>
      </c>
      <c r="H4863" s="1">
        <f>VLOOKUP(D4863, Summer!$A$1:$E$25, 3)</f>
        <v>1156.2601309732199</v>
      </c>
      <c r="I4863" s="1">
        <f>VLOOKUP(D4863, Summer!$A$1:$E$25, 5)</f>
        <v>417.13087064403902</v>
      </c>
      <c r="J4863" s="1">
        <f t="shared" si="451"/>
        <v>417.13087064403902</v>
      </c>
      <c r="K4863" s="47">
        <f t="shared" si="452"/>
        <v>7.8036942855225897</v>
      </c>
      <c r="L4863" s="48">
        <f>Solar!K4880/1000*Variables!$B$3</f>
        <v>39.382300000000001</v>
      </c>
      <c r="M4863">
        <f>IF(E4863=1, VLOOKUP(D4863, Sheet1!$A$2:$C$26, 2), Sheet1!$C$3)</f>
        <v>0.18637999999999999</v>
      </c>
      <c r="N4863" s="1">
        <f>'Electricity Rates'!$J$2</f>
        <v>0.24729999999999999</v>
      </c>
      <c r="O4863" s="145">
        <f>L4863-K4863</f>
        <v>31.578605714477412</v>
      </c>
      <c r="P4863">
        <f t="shared" si="453"/>
        <v>1.9298535968097363</v>
      </c>
      <c r="Q4863">
        <f>IF(O4863&gt;0, IF(Q4862+O4863*Variables!$B$5&lt;Variables!$B$4, Q4862+O4863*Variables!$B$5, Variables!$B$4), IF(Q4862&gt;-O4863, Q4862+O4863/Variables!$B$5, 0))</f>
        <v>100</v>
      </c>
      <c r="R4863">
        <f>IF(O4863&gt;0, 0, IF(Q4862&gt;-O4863, 0, -O4863 - Q4862*Variables!$B$5))</f>
        <v>0</v>
      </c>
      <c r="S4863">
        <f t="shared" si="454"/>
        <v>0</v>
      </c>
      <c r="T4863">
        <f t="shared" si="455"/>
        <v>0</v>
      </c>
    </row>
    <row r="4864" spans="1:20" x14ac:dyDescent="0.3">
      <c r="A4864" s="3">
        <f t="shared" si="450"/>
        <v>43303</v>
      </c>
      <c r="B4864">
        <v>7</v>
      </c>
      <c r="C4864">
        <v>22</v>
      </c>
      <c r="D4864">
        <v>15</v>
      </c>
      <c r="E4864">
        <v>0</v>
      </c>
      <c r="F4864" s="1">
        <f>VLOOKUP(A4864,Weather!$A$1:$E$366, 5)</f>
        <v>0.21428571428571283</v>
      </c>
      <c r="G4864" s="1">
        <f>VLOOKUP(D4864, Summer!$A$1:$E$25, 2)</f>
        <v>1589.7727985285201</v>
      </c>
      <c r="H4864" s="1">
        <f>VLOOKUP(D4864, Summer!$A$1:$E$25, 3)</f>
        <v>1137.7596230737599</v>
      </c>
      <c r="I4864" s="1">
        <f>VLOOKUP(D4864, Summer!$A$1:$E$25, 5)</f>
        <v>403.543562097039</v>
      </c>
      <c r="J4864" s="1">
        <f t="shared" si="451"/>
        <v>403.543562097039</v>
      </c>
      <c r="K4864" s="47">
        <f t="shared" si="452"/>
        <v>7.5495025928767143</v>
      </c>
      <c r="L4864" s="48">
        <f>Solar!K4881/1000*Variables!$B$3</f>
        <v>34.958449999999999</v>
      </c>
      <c r="M4864">
        <f>IF(E4864=1, VLOOKUP(D4864, Sheet1!$A$2:$C$26, 2), Sheet1!$C$3)</f>
        <v>0.18637999999999999</v>
      </c>
      <c r="N4864" s="1">
        <f>'Electricity Rates'!$J$2</f>
        <v>0.24729999999999999</v>
      </c>
      <c r="O4864" s="145">
        <f>L4864-K4864</f>
        <v>27.408947407123286</v>
      </c>
      <c r="P4864">
        <f t="shared" si="453"/>
        <v>1.8669919912184114</v>
      </c>
      <c r="Q4864">
        <f>IF(O4864&gt;0, IF(Q4863+O4864*Variables!$B$5&lt;Variables!$B$4, Q4863+O4864*Variables!$B$5, Variables!$B$4), IF(Q4863&gt;-O4864, Q4863+O4864/Variables!$B$5, 0))</f>
        <v>100</v>
      </c>
      <c r="R4864">
        <f>IF(O4864&gt;0, 0, IF(Q4863&gt;-O4864, 0, -O4864 - Q4863*Variables!$B$5))</f>
        <v>0</v>
      </c>
      <c r="S4864">
        <f t="shared" si="454"/>
        <v>0</v>
      </c>
      <c r="T4864">
        <f t="shared" si="455"/>
        <v>0</v>
      </c>
    </row>
    <row r="4865" spans="1:20" x14ac:dyDescent="0.3">
      <c r="A4865" s="3">
        <f t="shared" si="450"/>
        <v>43303</v>
      </c>
      <c r="B4865">
        <v>7</v>
      </c>
      <c r="C4865">
        <v>22</v>
      </c>
      <c r="D4865">
        <v>16</v>
      </c>
      <c r="E4865">
        <v>0</v>
      </c>
      <c r="F4865" s="1">
        <f>VLOOKUP(A4865,Weather!$A$1:$E$366, 5)</f>
        <v>0.21428571428571283</v>
      </c>
      <c r="G4865" s="1">
        <f>VLOOKUP(D4865, Summer!$A$1:$E$25, 2)</f>
        <v>1459.9523441255701</v>
      </c>
      <c r="H4865" s="1">
        <f>VLOOKUP(D4865, Summer!$A$1:$E$25, 3)</f>
        <v>1006.09479349024</v>
      </c>
      <c r="I4865" s="1">
        <f>VLOOKUP(D4865, Summer!$A$1:$E$25, 5)</f>
        <v>381.04254068220598</v>
      </c>
      <c r="J4865" s="1">
        <f t="shared" si="451"/>
        <v>381.04254068220598</v>
      </c>
      <c r="K4865" s="47">
        <f t="shared" si="452"/>
        <v>7.1285529471162699</v>
      </c>
      <c r="L4865" s="48">
        <f>Solar!K4882/1000*Variables!$B$3</f>
        <v>28.016750000000002</v>
      </c>
      <c r="M4865">
        <f>IF(E4865=1, VLOOKUP(D4865, Sheet1!$A$2:$C$26, 2), Sheet1!$C$3)</f>
        <v>0.18637999999999999</v>
      </c>
      <c r="N4865" s="1">
        <f>'Electricity Rates'!$J$2</f>
        <v>0.24729999999999999</v>
      </c>
      <c r="O4865" s="145">
        <f>L4865-K4865</f>
        <v>20.888197052883733</v>
      </c>
      <c r="P4865">
        <f t="shared" si="453"/>
        <v>1.7628911438218535</v>
      </c>
      <c r="Q4865">
        <f>IF(O4865&gt;0, IF(Q4864+O4865*Variables!$B$5&lt;Variables!$B$4, Q4864+O4865*Variables!$B$5, Variables!$B$4), IF(Q4864&gt;-O4865, Q4864+O4865/Variables!$B$5, 0))</f>
        <v>100</v>
      </c>
      <c r="R4865">
        <f>IF(O4865&gt;0, 0, IF(Q4864&gt;-O4865, 0, -O4865 - Q4864*Variables!$B$5))</f>
        <v>0</v>
      </c>
      <c r="S4865">
        <f t="shared" si="454"/>
        <v>0</v>
      </c>
      <c r="T4865">
        <f t="shared" si="455"/>
        <v>0</v>
      </c>
    </row>
    <row r="4866" spans="1:20" x14ac:dyDescent="0.3">
      <c r="A4866" s="3">
        <f t="shared" si="450"/>
        <v>43303</v>
      </c>
      <c r="B4866">
        <v>7</v>
      </c>
      <c r="C4866">
        <v>22</v>
      </c>
      <c r="D4866">
        <v>17</v>
      </c>
      <c r="E4866">
        <v>0</v>
      </c>
      <c r="F4866" s="1">
        <f>VLOOKUP(A4866,Weather!$A$1:$E$366, 5)</f>
        <v>0.21428571428571283</v>
      </c>
      <c r="G4866" s="1">
        <f>VLOOKUP(D4866, Summer!$A$1:$E$25, 2)</f>
        <v>1144.9480592772099</v>
      </c>
      <c r="H4866" s="1">
        <f>VLOOKUP(D4866, Summer!$A$1:$E$25, 3)</f>
        <v>808.38142168622596</v>
      </c>
      <c r="I4866" s="1">
        <f>VLOOKUP(D4866, Summer!$A$1:$E$25, 5)</f>
        <v>371.93450987035499</v>
      </c>
      <c r="J4866" s="1">
        <f t="shared" si="451"/>
        <v>371.93450987035499</v>
      </c>
      <c r="K4866" s="47">
        <f t="shared" si="452"/>
        <v>6.9581596892663642</v>
      </c>
      <c r="L4866" s="48">
        <f>Solar!K4883/1000*Variables!$B$3</f>
        <v>18.963550000000001</v>
      </c>
      <c r="M4866">
        <f>IF(E4866=1, VLOOKUP(D4866, Sheet1!$A$2:$C$26, 2), Sheet1!$C$3)</f>
        <v>0.18637999999999999</v>
      </c>
      <c r="N4866" s="1">
        <f>'Electricity Rates'!$J$2</f>
        <v>0.24729999999999999</v>
      </c>
      <c r="O4866" s="145">
        <f>L4866-K4866</f>
        <v>12.005390310733638</v>
      </c>
      <c r="P4866">
        <f t="shared" si="453"/>
        <v>1.7207528911555718</v>
      </c>
      <c r="Q4866">
        <f>IF(O4866&gt;0, IF(Q4865+O4866*Variables!$B$5&lt;Variables!$B$4, Q4865+O4866*Variables!$B$5, Variables!$B$4), IF(Q4865&gt;-O4866, Q4865+O4866/Variables!$B$5, 0))</f>
        <v>100</v>
      </c>
      <c r="R4866">
        <f>IF(O4866&gt;0, 0, IF(Q4865&gt;-O4866, 0, -O4866 - Q4865*Variables!$B$5))</f>
        <v>0</v>
      </c>
      <c r="S4866">
        <f t="shared" si="454"/>
        <v>0</v>
      </c>
      <c r="T4866">
        <f t="shared" si="455"/>
        <v>0</v>
      </c>
    </row>
    <row r="4867" spans="1:20" x14ac:dyDescent="0.3">
      <c r="A4867" s="3">
        <f t="shared" ref="A4867:A4930" si="456">DATE(2018, B4867, C4867)</f>
        <v>43303</v>
      </c>
      <c r="B4867">
        <v>7</v>
      </c>
      <c r="C4867">
        <v>22</v>
      </c>
      <c r="D4867">
        <v>18</v>
      </c>
      <c r="E4867">
        <v>0</v>
      </c>
      <c r="F4867" s="1">
        <f>VLOOKUP(A4867,Weather!$A$1:$E$366, 5)</f>
        <v>0.21428571428571283</v>
      </c>
      <c r="G4867" s="1">
        <f>VLOOKUP(D4867, Summer!$A$1:$E$25, 2)</f>
        <v>769.75210584620504</v>
      </c>
      <c r="H4867" s="1">
        <f>VLOOKUP(D4867, Summer!$A$1:$E$25, 3)</f>
        <v>572.92139445417001</v>
      </c>
      <c r="I4867" s="1">
        <f>VLOOKUP(D4867, Summer!$A$1:$E$25, 5)</f>
        <v>349.41355840998102</v>
      </c>
      <c r="J4867" s="1">
        <f t="shared" ref="J4867:J4930" si="457">IF(E4867=0, I4867, H4867 + (G4867-H4867)*F4867)</f>
        <v>349.41355840998102</v>
      </c>
      <c r="K4867" s="47">
        <f t="shared" ref="K4867:K4930" si="458">J4867*1000/53453</f>
        <v>6.536837191738182</v>
      </c>
      <c r="L4867" s="48">
        <f>Solar!K4884/1000*Variables!$B$3</f>
        <v>8.8634000000000004</v>
      </c>
      <c r="M4867">
        <f>IF(E4867=1, VLOOKUP(D4867, Sheet1!$A$2:$C$26, 2), Sheet1!$C$3)</f>
        <v>0.18637999999999999</v>
      </c>
      <c r="N4867" s="1">
        <f>'Electricity Rates'!$J$2</f>
        <v>0.24729999999999999</v>
      </c>
      <c r="O4867" s="145">
        <f>L4867-K4867</f>
        <v>2.3265628082618184</v>
      </c>
      <c r="P4867">
        <f t="shared" ref="P4867:P4930" si="459">N4867*K4867</f>
        <v>1.6165598375168524</v>
      </c>
      <c r="Q4867">
        <f>IF(O4867&gt;0, IF(Q4866+O4867*Variables!$B$5&lt;Variables!$B$4, Q4866+O4867*Variables!$B$5, Variables!$B$4), IF(Q4866&gt;-O4867, Q4866+O4867/Variables!$B$5, 0))</f>
        <v>100</v>
      </c>
      <c r="R4867">
        <f>IF(O4867&gt;0, 0, IF(Q4866&gt;-O4867, 0, -O4867 - Q4866*Variables!$B$5))</f>
        <v>0</v>
      </c>
      <c r="S4867">
        <f t="shared" ref="S4867:S4930" si="460">R4867*M4867</f>
        <v>0</v>
      </c>
      <c r="T4867">
        <f t="shared" ref="T4867:T4930" si="461">IF(AND(R4867&gt;0, M4867&gt;0.3), 1, 0)</f>
        <v>0</v>
      </c>
    </row>
    <row r="4868" spans="1:20" x14ac:dyDescent="0.3">
      <c r="A4868" s="3">
        <f t="shared" si="456"/>
        <v>43303</v>
      </c>
      <c r="B4868">
        <v>7</v>
      </c>
      <c r="C4868">
        <v>22</v>
      </c>
      <c r="D4868">
        <v>19</v>
      </c>
      <c r="E4868">
        <v>0</v>
      </c>
      <c r="F4868" s="1">
        <f>VLOOKUP(A4868,Weather!$A$1:$E$366, 5)</f>
        <v>0.21428571428571283</v>
      </c>
      <c r="G4868" s="1">
        <f>VLOOKUP(D4868, Summer!$A$1:$E$25, 2)</f>
        <v>565.86125451999203</v>
      </c>
      <c r="H4868" s="1">
        <f>VLOOKUP(D4868, Summer!$A$1:$E$25, 3)</f>
        <v>365.77406038600299</v>
      </c>
      <c r="I4868" s="1">
        <f>VLOOKUP(D4868, Summer!$A$1:$E$25, 5)</f>
        <v>331.38683221891199</v>
      </c>
      <c r="J4868" s="1">
        <f t="shared" si="457"/>
        <v>331.38683221891199</v>
      </c>
      <c r="K4868" s="47">
        <f t="shared" si="458"/>
        <v>6.1995927678317768</v>
      </c>
      <c r="L4868" s="48">
        <f>Solar!K4885/1000*Variables!$B$3</f>
        <v>1.6260999999999997</v>
      </c>
      <c r="M4868">
        <f>IF(E4868=1, VLOOKUP(D4868, Sheet1!$A$2:$C$26, 2), Sheet1!$C$3)</f>
        <v>0.18637999999999999</v>
      </c>
      <c r="N4868" s="1">
        <f>'Electricity Rates'!$J$2</f>
        <v>0.24729999999999999</v>
      </c>
      <c r="O4868" s="145">
        <f>L4868-K4868</f>
        <v>-4.5734927678317767</v>
      </c>
      <c r="P4868">
        <f t="shared" si="459"/>
        <v>1.5331592914847985</v>
      </c>
      <c r="Q4868">
        <f>IF(O4868&gt;0, IF(Q4867+O4868*Variables!$B$5&lt;Variables!$B$4, Q4867+O4868*Variables!$B$5, Variables!$B$4), IF(Q4867&gt;-O4868, Q4867+O4868/Variables!$B$5, 0))</f>
        <v>95.134582161881085</v>
      </c>
      <c r="R4868">
        <f>IF(O4868&gt;0, 0, IF(Q4867&gt;-O4868, 0, -O4868 - Q4867*Variables!$B$5))</f>
        <v>0</v>
      </c>
      <c r="S4868">
        <f t="shared" si="460"/>
        <v>0</v>
      </c>
      <c r="T4868">
        <f t="shared" si="461"/>
        <v>0</v>
      </c>
    </row>
    <row r="4869" spans="1:20" x14ac:dyDescent="0.3">
      <c r="A4869" s="3">
        <f t="shared" si="456"/>
        <v>43303</v>
      </c>
      <c r="B4869">
        <v>7</v>
      </c>
      <c r="C4869">
        <v>22</v>
      </c>
      <c r="D4869">
        <v>20</v>
      </c>
      <c r="E4869">
        <v>0</v>
      </c>
      <c r="F4869" s="1">
        <f>VLOOKUP(A4869,Weather!$A$1:$E$366, 5)</f>
        <v>0.21428571428571283</v>
      </c>
      <c r="G4869" s="1">
        <f>VLOOKUP(D4869, Summer!$A$1:$E$25, 2)</f>
        <v>459.178981251175</v>
      </c>
      <c r="H4869" s="1">
        <f>VLOOKUP(D4869, Summer!$A$1:$E$25, 3)</f>
        <v>328.41643432967999</v>
      </c>
      <c r="I4869" s="1">
        <f>VLOOKUP(D4869, Summer!$A$1:$E$25, 5)</f>
        <v>326.73316658528501</v>
      </c>
      <c r="J4869" s="1">
        <f t="shared" si="457"/>
        <v>326.73316658528501</v>
      </c>
      <c r="K4869" s="47">
        <f t="shared" si="458"/>
        <v>6.1125318800681905</v>
      </c>
      <c r="L4869" s="48">
        <f>Solar!K4886/1000*Variables!$B$3</f>
        <v>0.1479</v>
      </c>
      <c r="M4869">
        <f>IF(E4869=1, VLOOKUP(D4869, Sheet1!$A$2:$C$26, 2), Sheet1!$C$3)</f>
        <v>0.18637999999999999</v>
      </c>
      <c r="N4869" s="1">
        <f>'Electricity Rates'!$J$2</f>
        <v>0.24729999999999999</v>
      </c>
      <c r="O4869" s="145">
        <f>L4869-K4869</f>
        <v>-5.9646318800681906</v>
      </c>
      <c r="P4869">
        <f t="shared" si="459"/>
        <v>1.5116291339408634</v>
      </c>
      <c r="Q4869">
        <f>IF(O4869&gt;0, IF(Q4868+O4869*Variables!$B$5&lt;Variables!$B$4, Q4868+O4869*Variables!$B$5, Variables!$B$4), IF(Q4868&gt;-O4869, Q4868+O4869/Variables!$B$5, 0))</f>
        <v>88.789229097978748</v>
      </c>
      <c r="R4869">
        <f>IF(O4869&gt;0, 0, IF(Q4868&gt;-O4869, 0, -O4869 - Q4868*Variables!$B$5))</f>
        <v>0</v>
      </c>
      <c r="S4869">
        <f t="shared" si="460"/>
        <v>0</v>
      </c>
      <c r="T4869">
        <f t="shared" si="461"/>
        <v>0</v>
      </c>
    </row>
    <row r="4870" spans="1:20" x14ac:dyDescent="0.3">
      <c r="A4870" s="3">
        <f t="shared" si="456"/>
        <v>43303</v>
      </c>
      <c r="B4870">
        <v>7</v>
      </c>
      <c r="C4870">
        <v>22</v>
      </c>
      <c r="D4870">
        <v>21</v>
      </c>
      <c r="E4870">
        <v>0</v>
      </c>
      <c r="F4870" s="1">
        <f>VLOOKUP(A4870,Weather!$A$1:$E$366, 5)</f>
        <v>0.21428571428571283</v>
      </c>
      <c r="G4870" s="1">
        <f>VLOOKUP(D4870, Summer!$A$1:$E$25, 2)</f>
        <v>403.43414919632897</v>
      </c>
      <c r="H4870" s="1">
        <f>VLOOKUP(D4870, Summer!$A$1:$E$25, 3)</f>
        <v>305.25297715532997</v>
      </c>
      <c r="I4870" s="1">
        <f>VLOOKUP(D4870, Summer!$A$1:$E$25, 5)</f>
        <v>313.15582306105603</v>
      </c>
      <c r="J4870" s="1">
        <f t="shared" si="457"/>
        <v>313.15582306105603</v>
      </c>
      <c r="K4870" s="47">
        <f t="shared" si="458"/>
        <v>5.8585266133061946</v>
      </c>
      <c r="L4870" s="48">
        <f>Solar!K4887/1000*Variables!$B$3</f>
        <v>0</v>
      </c>
      <c r="M4870">
        <f>IF(E4870=1, VLOOKUP(D4870, Sheet1!$A$2:$C$26, 2), Sheet1!$C$3)</f>
        <v>0.18637999999999999</v>
      </c>
      <c r="N4870" s="1">
        <f>'Electricity Rates'!$J$2</f>
        <v>0.24729999999999999</v>
      </c>
      <c r="O4870" s="145">
        <f>L4870-K4870</f>
        <v>-5.8585266133061946</v>
      </c>
      <c r="P4870">
        <f t="shared" si="459"/>
        <v>1.4488136314706219</v>
      </c>
      <c r="Q4870">
        <f>IF(O4870&gt;0, IF(Q4869+O4870*Variables!$B$5&lt;Variables!$B$4, Q4869+O4870*Variables!$B$5, Variables!$B$4), IF(Q4869&gt;-O4870, Q4869+O4870/Variables!$B$5, 0))</f>
        <v>82.556753977440238</v>
      </c>
      <c r="R4870">
        <f>IF(O4870&gt;0, 0, IF(Q4869&gt;-O4870, 0, -O4870 - Q4869*Variables!$B$5))</f>
        <v>0</v>
      </c>
      <c r="S4870">
        <f t="shared" si="460"/>
        <v>0</v>
      </c>
      <c r="T4870">
        <f t="shared" si="461"/>
        <v>0</v>
      </c>
    </row>
    <row r="4871" spans="1:20" x14ac:dyDescent="0.3">
      <c r="A4871" s="3">
        <f t="shared" si="456"/>
        <v>43303</v>
      </c>
      <c r="B4871">
        <v>7</v>
      </c>
      <c r="C4871">
        <v>22</v>
      </c>
      <c r="D4871">
        <v>22</v>
      </c>
      <c r="E4871">
        <v>0</v>
      </c>
      <c r="F4871" s="1">
        <f>VLOOKUP(A4871,Weather!$A$1:$E$366, 5)</f>
        <v>0.21428571428571283</v>
      </c>
      <c r="G4871" s="1">
        <f>VLOOKUP(D4871, Summer!$A$1:$E$25, 2)</f>
        <v>366.19777187885302</v>
      </c>
      <c r="H4871" s="1">
        <f>VLOOKUP(D4871, Summer!$A$1:$E$25, 3)</f>
        <v>263.18917633836901</v>
      </c>
      <c r="I4871" s="1">
        <f>VLOOKUP(D4871, Summer!$A$1:$E$25, 5)</f>
        <v>295.10418431306101</v>
      </c>
      <c r="J4871" s="1">
        <f t="shared" si="457"/>
        <v>295.10418431306101</v>
      </c>
      <c r="K4871" s="47">
        <f t="shared" si="458"/>
        <v>5.5208161246901204</v>
      </c>
      <c r="L4871" s="48">
        <f>Solar!K4888/1000*Variables!$B$3</f>
        <v>0</v>
      </c>
      <c r="M4871">
        <f>IF(E4871=1, VLOOKUP(D4871, Sheet1!$A$2:$C$26, 2), Sheet1!$C$3)</f>
        <v>0.18637999999999999</v>
      </c>
      <c r="N4871" s="1">
        <f>'Electricity Rates'!$J$2</f>
        <v>0.24729999999999999</v>
      </c>
      <c r="O4871" s="145">
        <f>L4871-K4871</f>
        <v>-5.5208161246901204</v>
      </c>
      <c r="P4871">
        <f t="shared" si="459"/>
        <v>1.3652978276358667</v>
      </c>
      <c r="Q4871">
        <f>IF(O4871&gt;0, IF(Q4870+O4871*Variables!$B$5&lt;Variables!$B$4, Q4870+O4871*Variables!$B$5, Variables!$B$4), IF(Q4870&gt;-O4871, Q4870+O4871/Variables!$B$5, 0))</f>
        <v>76.683545334152882</v>
      </c>
      <c r="R4871">
        <f>IF(O4871&gt;0, 0, IF(Q4870&gt;-O4871, 0, -O4871 - Q4870*Variables!$B$5))</f>
        <v>0</v>
      </c>
      <c r="S4871">
        <f t="shared" si="460"/>
        <v>0</v>
      </c>
      <c r="T4871">
        <f t="shared" si="461"/>
        <v>0</v>
      </c>
    </row>
    <row r="4872" spans="1:20" x14ac:dyDescent="0.3">
      <c r="A4872" s="3">
        <f t="shared" si="456"/>
        <v>43303</v>
      </c>
      <c r="B4872">
        <v>7</v>
      </c>
      <c r="C4872">
        <v>22</v>
      </c>
      <c r="D4872">
        <v>23</v>
      </c>
      <c r="E4872">
        <v>0</v>
      </c>
      <c r="F4872" s="1">
        <f>VLOOKUP(A4872,Weather!$A$1:$E$366, 5)</f>
        <v>0.21428571428571283</v>
      </c>
      <c r="G4872" s="1">
        <f>VLOOKUP(D4872, Summer!$A$1:$E$25, 2)</f>
        <v>342.86102460129899</v>
      </c>
      <c r="H4872" s="1">
        <f>VLOOKUP(D4872, Summer!$A$1:$E$25, 3)</f>
        <v>273.02297434567402</v>
      </c>
      <c r="I4872" s="1">
        <f>VLOOKUP(D4872, Summer!$A$1:$E$25, 5)</f>
        <v>281.53182330021599</v>
      </c>
      <c r="J4872" s="1">
        <f t="shared" si="457"/>
        <v>281.53182330021599</v>
      </c>
      <c r="K4872" s="47">
        <f t="shared" si="458"/>
        <v>5.2669040708700354</v>
      </c>
      <c r="L4872" s="48">
        <f>Solar!K4889/1000*Variables!$B$3</f>
        <v>0</v>
      </c>
      <c r="M4872">
        <f>IF(E4872=1, VLOOKUP(D4872, Sheet1!$A$2:$C$26, 2), Sheet1!$C$3)</f>
        <v>0.18637999999999999</v>
      </c>
      <c r="N4872" s="1">
        <f>'Electricity Rates'!$J$2</f>
        <v>0.24729999999999999</v>
      </c>
      <c r="O4872" s="145">
        <f>L4872-K4872</f>
        <v>-5.2669040708700354</v>
      </c>
      <c r="P4872">
        <f t="shared" si="459"/>
        <v>1.3025053767261596</v>
      </c>
      <c r="Q4872">
        <f>IF(O4872&gt;0, IF(Q4871+O4872*Variables!$B$5&lt;Variables!$B$4, Q4871+O4872*Variables!$B$5, Variables!$B$4), IF(Q4871&gt;-O4872, Q4871+O4872/Variables!$B$5, 0))</f>
        <v>71.080455897057107</v>
      </c>
      <c r="R4872">
        <f>IF(O4872&gt;0, 0, IF(Q4871&gt;-O4872, 0, -O4872 - Q4871*Variables!$B$5))</f>
        <v>0</v>
      </c>
      <c r="S4872">
        <f t="shared" si="460"/>
        <v>0</v>
      </c>
      <c r="T4872">
        <f t="shared" si="461"/>
        <v>0</v>
      </c>
    </row>
    <row r="4873" spans="1:20" x14ac:dyDescent="0.3">
      <c r="A4873" s="3">
        <f t="shared" si="456"/>
        <v>43303</v>
      </c>
      <c r="B4873">
        <v>7</v>
      </c>
      <c r="C4873">
        <v>22</v>
      </c>
      <c r="D4873">
        <v>24</v>
      </c>
      <c r="E4873">
        <v>0</v>
      </c>
      <c r="F4873" s="1">
        <f>VLOOKUP(A4873,Weather!$A$1:$E$366, 5)</f>
        <v>0.21428571428571283</v>
      </c>
      <c r="G4873" s="1">
        <f>VLOOKUP(D4873, Summer!$A$1:$E$25, 2)</f>
        <v>310.26482453023402</v>
      </c>
      <c r="H4873" s="1">
        <f>VLOOKUP(D4873, Summer!$A$1:$E$25, 3)</f>
        <v>259.09090909090901</v>
      </c>
      <c r="I4873" s="1">
        <f>VLOOKUP(D4873, Summer!$A$1:$E$25, 5)</f>
        <v>276.86321013243497</v>
      </c>
      <c r="J4873" s="1">
        <f t="shared" si="457"/>
        <v>276.86321013243497</v>
      </c>
      <c r="K4873" s="47">
        <f t="shared" si="458"/>
        <v>5.1795635442806756</v>
      </c>
      <c r="L4873" s="48">
        <f>Solar!K4890/1000*Variables!$B$3</f>
        <v>0</v>
      </c>
      <c r="M4873">
        <f>IF(E4873=1, VLOOKUP(D4873, Sheet1!$A$2:$C$26, 2), Sheet1!$C$3)</f>
        <v>0.18637999999999999</v>
      </c>
      <c r="N4873" s="1">
        <f>'Electricity Rates'!$J$2</f>
        <v>0.24729999999999999</v>
      </c>
      <c r="O4873" s="145">
        <f>L4873-K4873</f>
        <v>-5.1795635442806756</v>
      </c>
      <c r="P4873">
        <f t="shared" si="459"/>
        <v>1.280906064500611</v>
      </c>
      <c r="Q4873">
        <f>IF(O4873&gt;0, IF(Q4872+O4873*Variables!$B$5&lt;Variables!$B$4, Q4872+O4873*Variables!$B$5, Variables!$B$4), IF(Q4872&gt;-O4873, Q4872+O4873/Variables!$B$5, 0))</f>
        <v>65.570281913779795</v>
      </c>
      <c r="R4873">
        <f>IF(O4873&gt;0, 0, IF(Q4872&gt;-O4873, 0, -O4873 - Q4872*Variables!$B$5))</f>
        <v>0</v>
      </c>
      <c r="S4873">
        <f t="shared" si="460"/>
        <v>0</v>
      </c>
      <c r="T4873">
        <f t="shared" si="461"/>
        <v>0</v>
      </c>
    </row>
    <row r="4874" spans="1:20" x14ac:dyDescent="0.3">
      <c r="A4874" s="3">
        <f t="shared" si="456"/>
        <v>43304</v>
      </c>
      <c r="B4874">
        <v>7</v>
      </c>
      <c r="C4874">
        <v>23</v>
      </c>
      <c r="D4874">
        <v>1</v>
      </c>
      <c r="E4874">
        <v>1</v>
      </c>
      <c r="F4874" s="1">
        <f>VLOOKUP(A4874,Weather!$A$1:$E$366, 5)</f>
        <v>0.21428571428571283</v>
      </c>
      <c r="G4874" s="1">
        <f>VLOOKUP(D4874, Summer!$A$1:$E$25, 2)</f>
        <v>305.44698283970399</v>
      </c>
      <c r="H4874" s="1">
        <f>VLOOKUP(D4874, Summer!$A$1:$E$25, 3)</f>
        <v>264.36707082495798</v>
      </c>
      <c r="I4874" s="1">
        <f>VLOOKUP(D4874, Summer!$A$1:$E$25, 5)</f>
        <v>276.703769768114</v>
      </c>
      <c r="J4874" s="1">
        <f t="shared" si="457"/>
        <v>273.16990911383209</v>
      </c>
      <c r="K4874" s="47">
        <f t="shared" si="458"/>
        <v>5.110469180660246</v>
      </c>
      <c r="L4874" s="48">
        <f>Solar!K4891/1000*Variables!$B$3</f>
        <v>0</v>
      </c>
      <c r="M4874">
        <f>IF(E4874=1, VLOOKUP(D4874, Sheet1!$A$2:$C$26, 2), Sheet1!$C$3)</f>
        <v>0.18637999999999999</v>
      </c>
      <c r="N4874" s="1">
        <f>'Electricity Rates'!$J$2</f>
        <v>0.24729999999999999</v>
      </c>
      <c r="O4874" s="145">
        <f>L4874-K4874</f>
        <v>-5.110469180660246</v>
      </c>
      <c r="P4874">
        <f t="shared" si="459"/>
        <v>1.2638190283772788</v>
      </c>
      <c r="Q4874">
        <f>IF(O4874&gt;0, IF(Q4873+O4874*Variables!$B$5&lt;Variables!$B$4, Q4873+O4874*Variables!$B$5, Variables!$B$4), IF(Q4873&gt;-O4874, Q4873+O4874/Variables!$B$5, 0))</f>
        <v>60.13361257265187</v>
      </c>
      <c r="R4874">
        <f>IF(O4874&gt;0, 0, IF(Q4873&gt;-O4874, 0, -O4874 - Q4873*Variables!$B$5))</f>
        <v>0</v>
      </c>
      <c r="S4874">
        <f t="shared" si="460"/>
        <v>0</v>
      </c>
      <c r="T4874">
        <f t="shared" si="461"/>
        <v>0</v>
      </c>
    </row>
    <row r="4875" spans="1:20" x14ac:dyDescent="0.3">
      <c r="A4875" s="3">
        <f t="shared" si="456"/>
        <v>43304</v>
      </c>
      <c r="B4875">
        <v>7</v>
      </c>
      <c r="C4875">
        <v>23</v>
      </c>
      <c r="D4875">
        <v>2</v>
      </c>
      <c r="E4875">
        <v>1</v>
      </c>
      <c r="F4875" s="1">
        <f>VLOOKUP(A4875,Weather!$A$1:$E$366, 5)</f>
        <v>0.21428571428571283</v>
      </c>
      <c r="G4875" s="1">
        <f>VLOOKUP(D4875, Summer!$A$1:$E$25, 2)</f>
        <v>286.71906025959902</v>
      </c>
      <c r="H4875" s="1">
        <f>VLOOKUP(D4875, Summer!$A$1:$E$25, 3)</f>
        <v>260.03911906460002</v>
      </c>
      <c r="I4875" s="1">
        <f>VLOOKUP(D4875, Summer!$A$1:$E$25, 5)</f>
        <v>276.50446931271199</v>
      </c>
      <c r="J4875" s="1">
        <f t="shared" si="457"/>
        <v>265.7562493206712</v>
      </c>
      <c r="K4875" s="47">
        <f t="shared" si="458"/>
        <v>4.9717742562750677</v>
      </c>
      <c r="L4875" s="48">
        <f>Solar!K4892/1000*Variables!$B$3</f>
        <v>0</v>
      </c>
      <c r="M4875">
        <f>IF(E4875=1, VLOOKUP(D4875, Sheet1!$A$2:$C$26, 2), Sheet1!$C$3)</f>
        <v>0.18637999999999999</v>
      </c>
      <c r="N4875" s="1">
        <f>'Electricity Rates'!$J$2</f>
        <v>0.24729999999999999</v>
      </c>
      <c r="O4875" s="145">
        <f>L4875-K4875</f>
        <v>-4.9717742562750677</v>
      </c>
      <c r="P4875">
        <f t="shared" si="459"/>
        <v>1.2295197735768242</v>
      </c>
      <c r="Q4875">
        <f>IF(O4875&gt;0, IF(Q4874+O4875*Variables!$B$5&lt;Variables!$B$4, Q4874+O4875*Variables!$B$5, Variables!$B$4), IF(Q4874&gt;-O4875, Q4874+O4875/Variables!$B$5, 0))</f>
        <v>54.844491023423075</v>
      </c>
      <c r="R4875">
        <f>IF(O4875&gt;0, 0, IF(Q4874&gt;-O4875, 0, -O4875 - Q4874*Variables!$B$5))</f>
        <v>0</v>
      </c>
      <c r="S4875">
        <f t="shared" si="460"/>
        <v>0</v>
      </c>
      <c r="T4875">
        <f t="shared" si="461"/>
        <v>0</v>
      </c>
    </row>
    <row r="4876" spans="1:20" x14ac:dyDescent="0.3">
      <c r="A4876" s="3">
        <f t="shared" si="456"/>
        <v>43304</v>
      </c>
      <c r="B4876">
        <v>7</v>
      </c>
      <c r="C4876">
        <v>23</v>
      </c>
      <c r="D4876">
        <v>3</v>
      </c>
      <c r="E4876">
        <v>1</v>
      </c>
      <c r="F4876" s="1">
        <f>VLOOKUP(A4876,Weather!$A$1:$E$366, 5)</f>
        <v>0.21428571428571283</v>
      </c>
      <c r="G4876" s="1">
        <f>VLOOKUP(D4876, Summer!$A$1:$E$25, 2)</f>
        <v>272.63131492590298</v>
      </c>
      <c r="H4876" s="1">
        <f>VLOOKUP(D4876, Summer!$A$1:$E$25, 3)</f>
        <v>241.571030279452</v>
      </c>
      <c r="I4876" s="1">
        <f>VLOOKUP(D4876, Summer!$A$1:$E$25, 5)</f>
        <v>276.33008141423602</v>
      </c>
      <c r="J4876" s="1">
        <f t="shared" si="457"/>
        <v>248.22680556083432</v>
      </c>
      <c r="K4876" s="47">
        <f t="shared" si="458"/>
        <v>4.6438330039630014</v>
      </c>
      <c r="L4876" s="48">
        <f>Solar!K4893/1000*Variables!$B$3</f>
        <v>0</v>
      </c>
      <c r="M4876">
        <f>IF(E4876=1, VLOOKUP(D4876, Sheet1!$A$2:$C$26, 2), Sheet1!$C$3)</f>
        <v>0.18637999999999999</v>
      </c>
      <c r="N4876" s="1">
        <f>'Electricity Rates'!$J$2</f>
        <v>0.24729999999999999</v>
      </c>
      <c r="O4876" s="145">
        <f>L4876-K4876</f>
        <v>-4.6438330039630014</v>
      </c>
      <c r="P4876">
        <f t="shared" si="459"/>
        <v>1.1484199018800503</v>
      </c>
      <c r="Q4876">
        <f>IF(O4876&gt;0, IF(Q4875+O4876*Variables!$B$5&lt;Variables!$B$4, Q4875+O4876*Variables!$B$5, Variables!$B$4), IF(Q4875&gt;-O4876, Q4875+O4876/Variables!$B$5, 0))</f>
        <v>49.90424314686669</v>
      </c>
      <c r="R4876">
        <f>IF(O4876&gt;0, 0, IF(Q4875&gt;-O4876, 0, -O4876 - Q4875*Variables!$B$5))</f>
        <v>0</v>
      </c>
      <c r="S4876">
        <f t="shared" si="460"/>
        <v>0</v>
      </c>
      <c r="T4876">
        <f t="shared" si="461"/>
        <v>0</v>
      </c>
    </row>
    <row r="4877" spans="1:20" x14ac:dyDescent="0.3">
      <c r="A4877" s="3">
        <f t="shared" si="456"/>
        <v>43304</v>
      </c>
      <c r="B4877">
        <v>7</v>
      </c>
      <c r="C4877">
        <v>23</v>
      </c>
      <c r="D4877">
        <v>4</v>
      </c>
      <c r="E4877">
        <v>1</v>
      </c>
      <c r="F4877" s="1">
        <f>VLOOKUP(A4877,Weather!$A$1:$E$366, 5)</f>
        <v>0.21428571428571283</v>
      </c>
      <c r="G4877" s="1">
        <f>VLOOKUP(D4877, Summer!$A$1:$E$25, 2)</f>
        <v>286.33237882239803</v>
      </c>
      <c r="H4877" s="1">
        <f>VLOOKUP(D4877, Summer!$A$1:$E$25, 3)</f>
        <v>256.10019667595998</v>
      </c>
      <c r="I4877" s="1">
        <f>VLOOKUP(D4877, Summer!$A$1:$E$25, 5)</f>
        <v>276.13078095883401</v>
      </c>
      <c r="J4877" s="1">
        <f t="shared" si="457"/>
        <v>262.57852142162523</v>
      </c>
      <c r="K4877" s="47">
        <f t="shared" si="458"/>
        <v>4.91232524688278</v>
      </c>
      <c r="L4877" s="48">
        <f>Solar!K4894/1000*Variables!$B$3</f>
        <v>0</v>
      </c>
      <c r="M4877">
        <f>IF(E4877=1, VLOOKUP(D4877, Sheet1!$A$2:$C$26, 2), Sheet1!$C$3)</f>
        <v>0.18637999999999999</v>
      </c>
      <c r="N4877" s="1">
        <f>'Electricity Rates'!$J$2</f>
        <v>0.24729999999999999</v>
      </c>
      <c r="O4877" s="145">
        <f>L4877-K4877</f>
        <v>-4.91232524688278</v>
      </c>
      <c r="P4877">
        <f t="shared" si="459"/>
        <v>1.2148180335541114</v>
      </c>
      <c r="Q4877">
        <f>IF(O4877&gt;0, IF(Q4876+O4877*Variables!$B$5&lt;Variables!$B$4, Q4876+O4877*Variables!$B$5, Variables!$B$4), IF(Q4876&gt;-O4877, Q4876+O4877/Variables!$B$5, 0))</f>
        <v>44.678365224650967</v>
      </c>
      <c r="R4877">
        <f>IF(O4877&gt;0, 0, IF(Q4876&gt;-O4877, 0, -O4877 - Q4876*Variables!$B$5))</f>
        <v>0</v>
      </c>
      <c r="S4877">
        <f t="shared" si="460"/>
        <v>0</v>
      </c>
      <c r="T4877">
        <f t="shared" si="461"/>
        <v>0</v>
      </c>
    </row>
    <row r="4878" spans="1:20" x14ac:dyDescent="0.3">
      <c r="A4878" s="3">
        <f t="shared" si="456"/>
        <v>43304</v>
      </c>
      <c r="B4878">
        <v>7</v>
      </c>
      <c r="C4878">
        <v>23</v>
      </c>
      <c r="D4878">
        <v>5</v>
      </c>
      <c r="E4878">
        <v>1</v>
      </c>
      <c r="F4878" s="1">
        <f>VLOOKUP(A4878,Weather!$A$1:$E$366, 5)</f>
        <v>0.21428571428571283</v>
      </c>
      <c r="G4878" s="1">
        <f>VLOOKUP(D4878, Summer!$A$1:$E$25, 2)</f>
        <v>323.19252555232703</v>
      </c>
      <c r="H4878" s="1">
        <f>VLOOKUP(D4878, Summer!$A$1:$E$25, 3)</f>
        <v>290.90909090909099</v>
      </c>
      <c r="I4878" s="1">
        <f>VLOOKUP(D4878, Summer!$A$1:$E$25, 5)</f>
        <v>275.93148050343302</v>
      </c>
      <c r="J4878" s="1">
        <f t="shared" si="457"/>
        <v>297.82696976121298</v>
      </c>
      <c r="K4878" s="47">
        <f t="shared" si="458"/>
        <v>5.571754059850953</v>
      </c>
      <c r="L4878" s="48">
        <f>Solar!K4895/1000*Variables!$B$3</f>
        <v>0</v>
      </c>
      <c r="M4878">
        <f>IF(E4878=1, VLOOKUP(D4878, Sheet1!$A$2:$C$26, 2), Sheet1!$C$3)</f>
        <v>0.18637999999999999</v>
      </c>
      <c r="N4878" s="1">
        <f>'Electricity Rates'!$J$2</f>
        <v>0.24729999999999999</v>
      </c>
      <c r="O4878" s="145">
        <f>L4878-K4878</f>
        <v>-5.571754059850953</v>
      </c>
      <c r="P4878">
        <f t="shared" si="459"/>
        <v>1.3778947790011407</v>
      </c>
      <c r="Q4878">
        <f>IF(O4878&gt;0, IF(Q4877+O4878*Variables!$B$5&lt;Variables!$B$4, Q4877+O4878*Variables!$B$5, Variables!$B$4), IF(Q4877&gt;-O4878, Q4877+O4878/Variables!$B$5, 0))</f>
        <v>38.750967288639316</v>
      </c>
      <c r="R4878">
        <f>IF(O4878&gt;0, 0, IF(Q4877&gt;-O4878, 0, -O4878 - Q4877*Variables!$B$5))</f>
        <v>0</v>
      </c>
      <c r="S4878">
        <f t="shared" si="460"/>
        <v>0</v>
      </c>
      <c r="T4878">
        <f t="shared" si="461"/>
        <v>0</v>
      </c>
    </row>
    <row r="4879" spans="1:20" x14ac:dyDescent="0.3">
      <c r="A4879" s="3">
        <f t="shared" si="456"/>
        <v>43304</v>
      </c>
      <c r="B4879">
        <v>7</v>
      </c>
      <c r="C4879">
        <v>23</v>
      </c>
      <c r="D4879">
        <v>6</v>
      </c>
      <c r="E4879">
        <v>1</v>
      </c>
      <c r="F4879" s="1">
        <f>VLOOKUP(A4879,Weather!$A$1:$E$366, 5)</f>
        <v>0.21428571428571283</v>
      </c>
      <c r="G4879" s="1">
        <f>VLOOKUP(D4879, Summer!$A$1:$E$25, 2)</f>
        <v>420.20776289112302</v>
      </c>
      <c r="H4879" s="1">
        <f>VLOOKUP(D4879, Summer!$A$1:$E$25, 3)</f>
        <v>354.54545454545399</v>
      </c>
      <c r="I4879" s="1">
        <f>VLOOKUP(D4879, Summer!$A$1:$E$25, 5)</f>
        <v>244.50179868660999</v>
      </c>
      <c r="J4879" s="1">
        <f t="shared" si="457"/>
        <v>368.61594919095438</v>
      </c>
      <c r="K4879" s="47">
        <f t="shared" si="458"/>
        <v>6.896075976857321</v>
      </c>
      <c r="L4879" s="48">
        <f>Solar!K4896/1000*Variables!$B$3</f>
        <v>0.57594999999999996</v>
      </c>
      <c r="M4879">
        <f>IF(E4879=1, VLOOKUP(D4879, Sheet1!$A$2:$C$26, 2), Sheet1!$C$3)</f>
        <v>0.18637999999999999</v>
      </c>
      <c r="N4879" s="1">
        <f>'Electricity Rates'!$J$2</f>
        <v>0.24729999999999999</v>
      </c>
      <c r="O4879" s="145">
        <f>L4879-K4879</f>
        <v>-6.3201259768573212</v>
      </c>
      <c r="P4879">
        <f t="shared" si="459"/>
        <v>1.7053995890768154</v>
      </c>
      <c r="Q4879">
        <f>IF(O4879&gt;0, IF(Q4878+O4879*Variables!$B$5&lt;Variables!$B$4, Q4878+O4879*Variables!$B$5, Variables!$B$4), IF(Q4878&gt;-O4879, Q4878+O4879/Variables!$B$5, 0))</f>
        <v>32.027429015386844</v>
      </c>
      <c r="R4879">
        <f>IF(O4879&gt;0, 0, IF(Q4878&gt;-O4879, 0, -O4879 - Q4878*Variables!$B$5))</f>
        <v>0</v>
      </c>
      <c r="S4879">
        <f t="shared" si="460"/>
        <v>0</v>
      </c>
      <c r="T4879">
        <f t="shared" si="461"/>
        <v>0</v>
      </c>
    </row>
    <row r="4880" spans="1:20" x14ac:dyDescent="0.3">
      <c r="A4880" s="3">
        <f t="shared" si="456"/>
        <v>43304</v>
      </c>
      <c r="B4880">
        <v>7</v>
      </c>
      <c r="C4880">
        <v>23</v>
      </c>
      <c r="D4880">
        <v>7</v>
      </c>
      <c r="E4880">
        <v>1</v>
      </c>
      <c r="F4880" s="1">
        <f>VLOOKUP(A4880,Weather!$A$1:$E$366, 5)</f>
        <v>0.21428571428571283</v>
      </c>
      <c r="G4880" s="1">
        <f>VLOOKUP(D4880, Summer!$A$1:$E$25, 2)</f>
        <v>767.23345107957198</v>
      </c>
      <c r="H4880" s="1">
        <f>VLOOKUP(D4880, Summer!$A$1:$E$25, 3)</f>
        <v>587.45596403639502</v>
      </c>
      <c r="I4880" s="1">
        <f>VLOOKUP(D4880, Summer!$A$1:$E$25, 5)</f>
        <v>275.57273968370998</v>
      </c>
      <c r="J4880" s="1">
        <f t="shared" si="457"/>
        <v>625.97971125993263</v>
      </c>
      <c r="K4880" s="47">
        <f t="shared" si="458"/>
        <v>11.710843381286974</v>
      </c>
      <c r="L4880" s="48">
        <f>Solar!K4897/1000*Variables!$B$3</f>
        <v>3.5370499999999998</v>
      </c>
      <c r="M4880">
        <f>IF(E4880=1, VLOOKUP(D4880, Sheet1!$A$2:$C$26, 2), Sheet1!$C$3)</f>
        <v>0.18637999999999999</v>
      </c>
      <c r="N4880" s="1">
        <f>'Electricity Rates'!$J$2</f>
        <v>0.24729999999999999</v>
      </c>
      <c r="O4880" s="145">
        <f>L4880-K4880</f>
        <v>-8.1737933812869734</v>
      </c>
      <c r="P4880">
        <f t="shared" si="459"/>
        <v>2.8960915681922685</v>
      </c>
      <c r="Q4880">
        <f>IF(O4880&gt;0, IF(Q4879+O4880*Variables!$B$5&lt;Variables!$B$4, Q4879+O4880*Variables!$B$5, Variables!$B$4), IF(Q4879&gt;-O4880, Q4879+O4880/Variables!$B$5, 0))</f>
        <v>23.331904141677299</v>
      </c>
      <c r="R4880">
        <f>IF(O4880&gt;0, 0, IF(Q4879&gt;-O4880, 0, -O4880 - Q4879*Variables!$B$5))</f>
        <v>0</v>
      </c>
      <c r="S4880">
        <f t="shared" si="460"/>
        <v>0</v>
      </c>
      <c r="T4880">
        <f t="shared" si="461"/>
        <v>0</v>
      </c>
    </row>
    <row r="4881" spans="1:20" x14ac:dyDescent="0.3">
      <c r="A4881" s="3">
        <f t="shared" si="456"/>
        <v>43304</v>
      </c>
      <c r="B4881">
        <v>7</v>
      </c>
      <c r="C4881">
        <v>23</v>
      </c>
      <c r="D4881">
        <v>8</v>
      </c>
      <c r="E4881">
        <v>1</v>
      </c>
      <c r="F4881" s="1">
        <f>VLOOKUP(A4881,Weather!$A$1:$E$366, 5)</f>
        <v>0.21428571428571283</v>
      </c>
      <c r="G4881" s="1">
        <f>VLOOKUP(D4881, Summer!$A$1:$E$25, 2)</f>
        <v>1109.6398637209199</v>
      </c>
      <c r="H4881" s="1">
        <f>VLOOKUP(D4881, Summer!$A$1:$E$25, 3)</f>
        <v>814.26008774773595</v>
      </c>
      <c r="I4881" s="1">
        <f>VLOOKUP(D4881, Summer!$A$1:$E$25, 5)</f>
        <v>328.96533168578299</v>
      </c>
      <c r="J4881" s="1">
        <f t="shared" si="457"/>
        <v>877.55575402770353</v>
      </c>
      <c r="K4881" s="47">
        <f t="shared" si="458"/>
        <v>16.417333994868457</v>
      </c>
      <c r="L4881" s="48">
        <f>Solar!K4898/1000*Variables!$B$3</f>
        <v>13.201350000000001</v>
      </c>
      <c r="M4881">
        <f>IF(E4881=1, VLOOKUP(D4881, Sheet1!$A$2:$C$26, 2), Sheet1!$C$3)</f>
        <v>0.18637999999999999</v>
      </c>
      <c r="N4881" s="1">
        <f>'Electricity Rates'!$J$2</f>
        <v>0.24729999999999999</v>
      </c>
      <c r="O4881" s="145">
        <f>L4881-K4881</f>
        <v>-3.2159839948684557</v>
      </c>
      <c r="P4881">
        <f t="shared" si="459"/>
        <v>4.0600066969309694</v>
      </c>
      <c r="Q4881">
        <f>IF(O4881&gt;0, IF(Q4880+O4881*Variables!$B$5&lt;Variables!$B$4, Q4880+O4881*Variables!$B$5, Variables!$B$4), IF(Q4880&gt;-O4881, Q4880+O4881/Variables!$B$5, 0))</f>
        <v>19.910644572668303</v>
      </c>
      <c r="R4881">
        <f>IF(O4881&gt;0, 0, IF(Q4880&gt;-O4881, 0, -O4881 - Q4880*Variables!$B$5))</f>
        <v>0</v>
      </c>
      <c r="S4881">
        <f t="shared" si="460"/>
        <v>0</v>
      </c>
      <c r="T4881">
        <f t="shared" si="461"/>
        <v>0</v>
      </c>
    </row>
    <row r="4882" spans="1:20" x14ac:dyDescent="0.3">
      <c r="A4882" s="3">
        <f t="shared" si="456"/>
        <v>43304</v>
      </c>
      <c r="B4882">
        <v>7</v>
      </c>
      <c r="C4882">
        <v>23</v>
      </c>
      <c r="D4882">
        <v>9</v>
      </c>
      <c r="E4882">
        <v>1</v>
      </c>
      <c r="F4882" s="1">
        <f>VLOOKUP(A4882,Weather!$A$1:$E$366, 5)</f>
        <v>0.21428571428571283</v>
      </c>
      <c r="G4882" s="1">
        <f>VLOOKUP(D4882, Summer!$A$1:$E$25, 2)</f>
        <v>1322.40871182827</v>
      </c>
      <c r="H4882" s="1">
        <f>VLOOKUP(D4882, Summer!$A$1:$E$25, 3)</f>
        <v>1017.49011217013</v>
      </c>
      <c r="I4882" s="1">
        <f>VLOOKUP(D4882, Summer!$A$1:$E$25, 5)</f>
        <v>386.82225388885001</v>
      </c>
      <c r="J4882" s="1">
        <f t="shared" si="457"/>
        <v>1082.8298120968739</v>
      </c>
      <c r="K4882" s="47">
        <f t="shared" si="458"/>
        <v>20.257605973413536</v>
      </c>
      <c r="L4882" s="48">
        <f>Solar!K4899/1000*Variables!$B$3</f>
        <v>22.479649999999999</v>
      </c>
      <c r="M4882">
        <f>IF(E4882=1, VLOOKUP(D4882, Sheet1!$A$2:$C$26, 2), Sheet1!$C$3)</f>
        <v>0.25796000000000002</v>
      </c>
      <c r="N4882" s="1">
        <f>'Electricity Rates'!$J$2</f>
        <v>0.24729999999999999</v>
      </c>
      <c r="O4882" s="145">
        <f>L4882-K4882</f>
        <v>2.2220440265864632</v>
      </c>
      <c r="P4882">
        <f t="shared" si="459"/>
        <v>5.009705957225167</v>
      </c>
      <c r="Q4882">
        <f>IF(O4882&gt;0, IF(Q4881+O4882*Variables!$B$5&lt;Variables!$B$4, Q4881+O4882*Variables!$B$5, Variables!$B$4), IF(Q4881&gt;-O4882, Q4881+O4882/Variables!$B$5, 0))</f>
        <v>21.999365957659577</v>
      </c>
      <c r="R4882">
        <f>IF(O4882&gt;0, 0, IF(Q4881&gt;-O4882, 0, -O4882 - Q4881*Variables!$B$5))</f>
        <v>0</v>
      </c>
      <c r="S4882">
        <f t="shared" si="460"/>
        <v>0</v>
      </c>
      <c r="T4882">
        <f t="shared" si="461"/>
        <v>0</v>
      </c>
    </row>
    <row r="4883" spans="1:20" x14ac:dyDescent="0.3">
      <c r="A4883" s="3">
        <f t="shared" si="456"/>
        <v>43304</v>
      </c>
      <c r="B4883">
        <v>7</v>
      </c>
      <c r="C4883">
        <v>23</v>
      </c>
      <c r="D4883">
        <v>10</v>
      </c>
      <c r="E4883">
        <v>1</v>
      </c>
      <c r="F4883" s="1">
        <f>VLOOKUP(A4883,Weather!$A$1:$E$366, 5)</f>
        <v>0.21428571428571283</v>
      </c>
      <c r="G4883" s="1">
        <f>VLOOKUP(D4883, Summer!$A$1:$E$25, 2)</f>
        <v>1424.0693518383</v>
      </c>
      <c r="H4883" s="1">
        <f>VLOOKUP(D4883, Summer!$A$1:$E$25, 3)</f>
        <v>1069.7659339946799</v>
      </c>
      <c r="I4883" s="1">
        <f>VLOOKUP(D4883, Summer!$A$1:$E$25, 5)</f>
        <v>417.88322986318002</v>
      </c>
      <c r="J4883" s="1">
        <f t="shared" si="457"/>
        <v>1145.6880949611693</v>
      </c>
      <c r="K4883" s="47">
        <f t="shared" si="458"/>
        <v>21.433560229756409</v>
      </c>
      <c r="L4883" s="48">
        <f>Solar!K4900/1000*Variables!$B$3</f>
        <v>30.675400000000003</v>
      </c>
      <c r="M4883">
        <f>IF(E4883=1, VLOOKUP(D4883, Sheet1!$A$2:$C$26, 2), Sheet1!$C$3)</f>
        <v>0.25796000000000002</v>
      </c>
      <c r="N4883" s="1">
        <f>'Electricity Rates'!$J$2</f>
        <v>0.24729999999999999</v>
      </c>
      <c r="O4883" s="145">
        <f>L4883-K4883</f>
        <v>9.2418397702435939</v>
      </c>
      <c r="P4883">
        <f t="shared" si="459"/>
        <v>5.30051944481876</v>
      </c>
      <c r="Q4883">
        <f>IF(O4883&gt;0, IF(Q4882+O4883*Variables!$B$5&lt;Variables!$B$4, Q4882+O4883*Variables!$B$5, Variables!$B$4), IF(Q4882&gt;-O4883, Q4882+O4883/Variables!$B$5, 0))</f>
        <v>30.686695341688555</v>
      </c>
      <c r="R4883">
        <f>IF(O4883&gt;0, 0, IF(Q4882&gt;-O4883, 0, -O4883 - Q4882*Variables!$B$5))</f>
        <v>0</v>
      </c>
      <c r="S4883">
        <f t="shared" si="460"/>
        <v>0</v>
      </c>
      <c r="T4883">
        <f t="shared" si="461"/>
        <v>0</v>
      </c>
    </row>
    <row r="4884" spans="1:20" x14ac:dyDescent="0.3">
      <c r="A4884" s="3">
        <f t="shared" si="456"/>
        <v>43304</v>
      </c>
      <c r="B4884">
        <v>7</v>
      </c>
      <c r="C4884">
        <v>23</v>
      </c>
      <c r="D4884">
        <v>11</v>
      </c>
      <c r="E4884">
        <v>1</v>
      </c>
      <c r="F4884" s="1">
        <f>VLOOKUP(A4884,Weather!$A$1:$E$366, 5)</f>
        <v>0.21428571428571283</v>
      </c>
      <c r="G4884" s="1">
        <f>VLOOKUP(D4884, Summer!$A$1:$E$25, 2)</f>
        <v>1497.9516334678001</v>
      </c>
      <c r="H4884" s="1">
        <f>VLOOKUP(D4884, Summer!$A$1:$E$25, 3)</f>
        <v>1079.6213447448599</v>
      </c>
      <c r="I4884" s="1">
        <f>VLOOKUP(D4884, Summer!$A$1:$E$25, 5)</f>
        <v>435.54125021175599</v>
      </c>
      <c r="J4884" s="1">
        <f t="shared" si="457"/>
        <v>1169.2635494712035</v>
      </c>
      <c r="K4884" s="47">
        <f t="shared" si="458"/>
        <v>21.874610395510139</v>
      </c>
      <c r="L4884" s="48">
        <f>Solar!K4901/1000*Variables!$B$3</f>
        <v>36.354999999999997</v>
      </c>
      <c r="M4884">
        <f>IF(E4884=1, VLOOKUP(D4884, Sheet1!$A$2:$C$26, 2), Sheet1!$C$3)</f>
        <v>0.25796000000000002</v>
      </c>
      <c r="N4884" s="1">
        <f>'Electricity Rates'!$J$2</f>
        <v>0.24729999999999999</v>
      </c>
      <c r="O4884" s="145">
        <f>L4884-K4884</f>
        <v>14.480389604489858</v>
      </c>
      <c r="P4884">
        <f t="shared" si="459"/>
        <v>5.409591150809657</v>
      </c>
      <c r="Q4884">
        <f>IF(O4884&gt;0, IF(Q4883+O4884*Variables!$B$5&lt;Variables!$B$4, Q4883+O4884*Variables!$B$5, Variables!$B$4), IF(Q4883&gt;-O4884, Q4883+O4884/Variables!$B$5, 0))</f>
        <v>44.298261569909023</v>
      </c>
      <c r="R4884">
        <f>IF(O4884&gt;0, 0, IF(Q4883&gt;-O4884, 0, -O4884 - Q4883*Variables!$B$5))</f>
        <v>0</v>
      </c>
      <c r="S4884">
        <f t="shared" si="460"/>
        <v>0</v>
      </c>
      <c r="T4884">
        <f t="shared" si="461"/>
        <v>0</v>
      </c>
    </row>
    <row r="4885" spans="1:20" x14ac:dyDescent="0.3">
      <c r="A4885" s="3">
        <f t="shared" si="456"/>
        <v>43304</v>
      </c>
      <c r="B4885">
        <v>7</v>
      </c>
      <c r="C4885">
        <v>23</v>
      </c>
      <c r="D4885">
        <v>12</v>
      </c>
      <c r="E4885">
        <v>1</v>
      </c>
      <c r="F4885" s="1">
        <f>VLOOKUP(A4885,Weather!$A$1:$E$366, 5)</f>
        <v>0.21428571428571283</v>
      </c>
      <c r="G4885" s="1">
        <f>VLOOKUP(D4885, Summer!$A$1:$E$25, 2)</f>
        <v>1553.30978408544</v>
      </c>
      <c r="H4885" s="1">
        <f>VLOOKUP(D4885, Summer!$A$1:$E$25, 3)</f>
        <v>1117.7462231731799</v>
      </c>
      <c r="I4885" s="1">
        <f>VLOOKUP(D4885, Summer!$A$1:$E$25, 5)</f>
        <v>435.36187980189499</v>
      </c>
      <c r="J4885" s="1">
        <f t="shared" si="457"/>
        <v>1211.0812719400922</v>
      </c>
      <c r="K4885" s="47">
        <f t="shared" si="458"/>
        <v>22.656937345707295</v>
      </c>
      <c r="L4885" s="48">
        <f>Solar!K4902/1000*Variables!$B$3</f>
        <v>39.3538</v>
      </c>
      <c r="M4885">
        <f>IF(E4885=1, VLOOKUP(D4885, Sheet1!$A$2:$C$26, 2), Sheet1!$C$3)</f>
        <v>0.25796000000000002</v>
      </c>
      <c r="N4885" s="1">
        <f>'Electricity Rates'!$J$2</f>
        <v>0.24729999999999999</v>
      </c>
      <c r="O4885" s="145">
        <f>L4885-K4885</f>
        <v>16.696862654292705</v>
      </c>
      <c r="P4885">
        <f t="shared" si="459"/>
        <v>5.6030606055934138</v>
      </c>
      <c r="Q4885">
        <f>IF(O4885&gt;0, IF(Q4884+O4885*Variables!$B$5&lt;Variables!$B$4, Q4884+O4885*Variables!$B$5, Variables!$B$4), IF(Q4884&gt;-O4885, Q4884+O4885/Variables!$B$5, 0))</f>
        <v>59.993312464944168</v>
      </c>
      <c r="R4885">
        <f>IF(O4885&gt;0, 0, IF(Q4884&gt;-O4885, 0, -O4885 - Q4884*Variables!$B$5))</f>
        <v>0</v>
      </c>
      <c r="S4885">
        <f t="shared" si="460"/>
        <v>0</v>
      </c>
      <c r="T4885">
        <f t="shared" si="461"/>
        <v>0</v>
      </c>
    </row>
    <row r="4886" spans="1:20" x14ac:dyDescent="0.3">
      <c r="A4886" s="3">
        <f t="shared" si="456"/>
        <v>43304</v>
      </c>
      <c r="B4886">
        <v>7</v>
      </c>
      <c r="C4886">
        <v>23</v>
      </c>
      <c r="D4886">
        <v>13</v>
      </c>
      <c r="E4886">
        <v>1</v>
      </c>
      <c r="F4886" s="1">
        <f>VLOOKUP(A4886,Weather!$A$1:$E$366, 5)</f>
        <v>0.21428571428571283</v>
      </c>
      <c r="G4886" s="1">
        <f>VLOOKUP(D4886, Summer!$A$1:$E$25, 2)</f>
        <v>1622.5675647430101</v>
      </c>
      <c r="H4886" s="1">
        <f>VLOOKUP(D4886, Summer!$A$1:$E$25, 3)</f>
        <v>1132.28619594112</v>
      </c>
      <c r="I4886" s="1">
        <f>VLOOKUP(D4886, Summer!$A$1:$E$25, 5)</f>
        <v>435.17254436926402</v>
      </c>
      <c r="J4886" s="1">
        <f t="shared" si="457"/>
        <v>1237.34648925581</v>
      </c>
      <c r="K4886" s="47">
        <f t="shared" si="458"/>
        <v>23.148307658238263</v>
      </c>
      <c r="L4886" s="48">
        <f>Solar!K4903/1000*Variables!$B$3</f>
        <v>40.471849999999996</v>
      </c>
      <c r="M4886">
        <f>IF(E4886=1, VLOOKUP(D4886, Sheet1!$A$2:$C$26, 2), Sheet1!$C$3)</f>
        <v>0.55478000000000005</v>
      </c>
      <c r="N4886" s="1">
        <f>'Electricity Rates'!$J$2</f>
        <v>0.24729999999999999</v>
      </c>
      <c r="O4886" s="145">
        <f>L4886-K4886</f>
        <v>17.323542341761733</v>
      </c>
      <c r="P4886">
        <f t="shared" si="459"/>
        <v>5.7245764838823225</v>
      </c>
      <c r="Q4886">
        <f>IF(O4886&gt;0, IF(Q4885+O4886*Variables!$B$5&lt;Variables!$B$4, Q4885+O4886*Variables!$B$5, Variables!$B$4), IF(Q4885&gt;-O4886, Q4885+O4886/Variables!$B$5, 0))</f>
        <v>76.277442266200197</v>
      </c>
      <c r="R4886">
        <f>IF(O4886&gt;0, 0, IF(Q4885&gt;-O4886, 0, -O4886 - Q4885*Variables!$B$5))</f>
        <v>0</v>
      </c>
      <c r="S4886">
        <f t="shared" si="460"/>
        <v>0</v>
      </c>
      <c r="T4886">
        <f t="shared" si="461"/>
        <v>0</v>
      </c>
    </row>
    <row r="4887" spans="1:20" x14ac:dyDescent="0.3">
      <c r="A4887" s="3">
        <f t="shared" si="456"/>
        <v>43304</v>
      </c>
      <c r="B4887">
        <v>7</v>
      </c>
      <c r="C4887">
        <v>23</v>
      </c>
      <c r="D4887">
        <v>14</v>
      </c>
      <c r="E4887">
        <v>1</v>
      </c>
      <c r="F4887" s="1">
        <f>VLOOKUP(A4887,Weather!$A$1:$E$366, 5)</f>
        <v>0.21428571428571283</v>
      </c>
      <c r="G4887" s="1">
        <f>VLOOKUP(D4887, Summer!$A$1:$E$25, 2)</f>
        <v>1636.26340321468</v>
      </c>
      <c r="H4887" s="1">
        <f>VLOOKUP(D4887, Summer!$A$1:$E$25, 3)</f>
        <v>1156.2601309732199</v>
      </c>
      <c r="I4887" s="1">
        <f>VLOOKUP(D4887, Summer!$A$1:$E$25, 5)</f>
        <v>417.13087064403902</v>
      </c>
      <c r="J4887" s="1">
        <f t="shared" si="457"/>
        <v>1259.1179750249607</v>
      </c>
      <c r="K4887" s="47">
        <f t="shared" si="458"/>
        <v>23.555609133724218</v>
      </c>
      <c r="L4887" s="48">
        <f>Solar!K4904/1000*Variables!$B$3</f>
        <v>39.009349999999998</v>
      </c>
      <c r="M4887">
        <f>IF(E4887=1, VLOOKUP(D4887, Sheet1!$A$2:$C$26, 2), Sheet1!$C$3)</f>
        <v>0.55478000000000005</v>
      </c>
      <c r="N4887" s="1">
        <f>'Electricity Rates'!$J$2</f>
        <v>0.24729999999999999</v>
      </c>
      <c r="O4887" s="145">
        <f>L4887-K4887</f>
        <v>15.45374086627578</v>
      </c>
      <c r="P4887">
        <f t="shared" si="459"/>
        <v>5.8253021387699988</v>
      </c>
      <c r="Q4887">
        <f>IF(O4887&gt;0, IF(Q4886+O4887*Variables!$B$5&lt;Variables!$B$4, Q4886+O4887*Variables!$B$5, Variables!$B$4), IF(Q4886&gt;-O4887, Q4886+O4887/Variables!$B$5, 0))</f>
        <v>90.803958680499434</v>
      </c>
      <c r="R4887">
        <f>IF(O4887&gt;0, 0, IF(Q4886&gt;-O4887, 0, -O4887 - Q4886*Variables!$B$5))</f>
        <v>0</v>
      </c>
      <c r="S4887">
        <f t="shared" si="460"/>
        <v>0</v>
      </c>
      <c r="T4887">
        <f t="shared" si="461"/>
        <v>0</v>
      </c>
    </row>
    <row r="4888" spans="1:20" x14ac:dyDescent="0.3">
      <c r="A4888" s="3">
        <f t="shared" si="456"/>
        <v>43304</v>
      </c>
      <c r="B4888">
        <v>7</v>
      </c>
      <c r="C4888">
        <v>23</v>
      </c>
      <c r="D4888">
        <v>15</v>
      </c>
      <c r="E4888">
        <v>1</v>
      </c>
      <c r="F4888" s="1">
        <f>VLOOKUP(A4888,Weather!$A$1:$E$366, 5)</f>
        <v>0.21428571428571283</v>
      </c>
      <c r="G4888" s="1">
        <f>VLOOKUP(D4888, Summer!$A$1:$E$25, 2)</f>
        <v>1589.7727985285201</v>
      </c>
      <c r="H4888" s="1">
        <f>VLOOKUP(D4888, Summer!$A$1:$E$25, 3)</f>
        <v>1137.7596230737599</v>
      </c>
      <c r="I4888" s="1">
        <f>VLOOKUP(D4888, Summer!$A$1:$E$25, 5)</f>
        <v>403.543562097039</v>
      </c>
      <c r="J4888" s="1">
        <f t="shared" si="457"/>
        <v>1234.6195892426365</v>
      </c>
      <c r="K4888" s="47">
        <f t="shared" si="458"/>
        <v>23.097292747696788</v>
      </c>
      <c r="L4888" s="48">
        <f>Solar!K4905/1000*Variables!$B$3</f>
        <v>35.023750000000007</v>
      </c>
      <c r="M4888">
        <f>IF(E4888=1, VLOOKUP(D4888, Sheet1!$A$2:$C$26, 2), Sheet1!$C$3)</f>
        <v>0.55478000000000005</v>
      </c>
      <c r="N4888" s="1">
        <f>'Electricity Rates'!$J$2</f>
        <v>0.24729999999999999</v>
      </c>
      <c r="O4888" s="145">
        <f>L4888-K4888</f>
        <v>11.926457252303219</v>
      </c>
      <c r="P4888">
        <f t="shared" si="459"/>
        <v>5.7119604965054149</v>
      </c>
      <c r="Q4888">
        <f>IF(O4888&gt;0, IF(Q4887+O4888*Variables!$B$5&lt;Variables!$B$4, Q4887+O4888*Variables!$B$5, Variables!$B$4), IF(Q4887&gt;-O4888, Q4887+O4888/Variables!$B$5, 0))</f>
        <v>100</v>
      </c>
      <c r="R4888">
        <f>IF(O4888&gt;0, 0, IF(Q4887&gt;-O4888, 0, -O4888 - Q4887*Variables!$B$5))</f>
        <v>0</v>
      </c>
      <c r="S4888">
        <f t="shared" si="460"/>
        <v>0</v>
      </c>
      <c r="T4888">
        <f t="shared" si="461"/>
        <v>0</v>
      </c>
    </row>
    <row r="4889" spans="1:20" x14ac:dyDescent="0.3">
      <c r="A4889" s="3">
        <f t="shared" si="456"/>
        <v>43304</v>
      </c>
      <c r="B4889">
        <v>7</v>
      </c>
      <c r="C4889">
        <v>23</v>
      </c>
      <c r="D4889">
        <v>16</v>
      </c>
      <c r="E4889">
        <v>1</v>
      </c>
      <c r="F4889" s="1">
        <f>VLOOKUP(A4889,Weather!$A$1:$E$366, 5)</f>
        <v>0.21428571428571283</v>
      </c>
      <c r="G4889" s="1">
        <f>VLOOKUP(D4889, Summer!$A$1:$E$25, 2)</f>
        <v>1459.9523441255701</v>
      </c>
      <c r="H4889" s="1">
        <f>VLOOKUP(D4889, Summer!$A$1:$E$25, 3)</f>
        <v>1006.09479349024</v>
      </c>
      <c r="I4889" s="1">
        <f>VLOOKUP(D4889, Summer!$A$1:$E$25, 5)</f>
        <v>381.04254068220598</v>
      </c>
      <c r="J4889" s="1">
        <f t="shared" si="457"/>
        <v>1103.3499829120958</v>
      </c>
      <c r="K4889" s="47">
        <f t="shared" si="458"/>
        <v>20.641497818870704</v>
      </c>
      <c r="L4889" s="48">
        <f>Solar!K4906/1000*Variables!$B$3</f>
        <v>28.313900000000004</v>
      </c>
      <c r="M4889">
        <f>IF(E4889=1, VLOOKUP(D4889, Sheet1!$A$2:$C$26, 2), Sheet1!$C$3)</f>
        <v>0.55478000000000005</v>
      </c>
      <c r="N4889" s="1">
        <f>'Electricity Rates'!$J$2</f>
        <v>0.24729999999999999</v>
      </c>
      <c r="O4889" s="145">
        <f>L4889-K4889</f>
        <v>7.6724021811292999</v>
      </c>
      <c r="P4889">
        <f t="shared" si="459"/>
        <v>5.1046424106067247</v>
      </c>
      <c r="Q4889">
        <f>IF(O4889&gt;0, IF(Q4888+O4889*Variables!$B$5&lt;Variables!$B$4, Q4888+O4889*Variables!$B$5, Variables!$B$4), IF(Q4888&gt;-O4889, Q4888+O4889/Variables!$B$5, 0))</f>
        <v>100</v>
      </c>
      <c r="R4889">
        <f>IF(O4889&gt;0, 0, IF(Q4888&gt;-O4889, 0, -O4889 - Q4888*Variables!$B$5))</f>
        <v>0</v>
      </c>
      <c r="S4889">
        <f t="shared" si="460"/>
        <v>0</v>
      </c>
      <c r="T4889">
        <f t="shared" si="461"/>
        <v>0</v>
      </c>
    </row>
    <row r="4890" spans="1:20" x14ac:dyDescent="0.3">
      <c r="A4890" s="3">
        <f t="shared" si="456"/>
        <v>43304</v>
      </c>
      <c r="B4890">
        <v>7</v>
      </c>
      <c r="C4890">
        <v>23</v>
      </c>
      <c r="D4890">
        <v>17</v>
      </c>
      <c r="E4890">
        <v>1</v>
      </c>
      <c r="F4890" s="1">
        <f>VLOOKUP(A4890,Weather!$A$1:$E$366, 5)</f>
        <v>0.21428571428571283</v>
      </c>
      <c r="G4890" s="1">
        <f>VLOOKUP(D4890, Summer!$A$1:$E$25, 2)</f>
        <v>1144.9480592772099</v>
      </c>
      <c r="H4890" s="1">
        <f>VLOOKUP(D4890, Summer!$A$1:$E$25, 3)</f>
        <v>808.38142168622596</v>
      </c>
      <c r="I4890" s="1">
        <f>VLOOKUP(D4890, Summer!$A$1:$E$25, 5)</f>
        <v>371.93450987035499</v>
      </c>
      <c r="J4890" s="1">
        <f t="shared" si="457"/>
        <v>880.50284402715056</v>
      </c>
      <c r="K4890" s="47">
        <f t="shared" si="458"/>
        <v>16.472468224929386</v>
      </c>
      <c r="L4890" s="48">
        <f>Solar!K4907/1000*Variables!$B$3</f>
        <v>19.126799999999999</v>
      </c>
      <c r="M4890">
        <f>IF(E4890=1, VLOOKUP(D4890, Sheet1!$A$2:$C$26, 2), Sheet1!$C$3)</f>
        <v>0.55478000000000005</v>
      </c>
      <c r="N4890" s="1">
        <f>'Electricity Rates'!$J$2</f>
        <v>0.24729999999999999</v>
      </c>
      <c r="O4890" s="145">
        <f>L4890-K4890</f>
        <v>2.654331775070613</v>
      </c>
      <c r="P4890">
        <f t="shared" si="459"/>
        <v>4.0736413920250367</v>
      </c>
      <c r="Q4890">
        <f>IF(O4890&gt;0, IF(Q4889+O4890*Variables!$B$5&lt;Variables!$B$4, Q4889+O4890*Variables!$B$5, Variables!$B$4), IF(Q4889&gt;-O4890, Q4889+O4890/Variables!$B$5, 0))</f>
        <v>100</v>
      </c>
      <c r="R4890">
        <f>IF(O4890&gt;0, 0, IF(Q4889&gt;-O4890, 0, -O4890 - Q4889*Variables!$B$5))</f>
        <v>0</v>
      </c>
      <c r="S4890">
        <f t="shared" si="460"/>
        <v>0</v>
      </c>
      <c r="T4890">
        <f t="shared" si="461"/>
        <v>0</v>
      </c>
    </row>
    <row r="4891" spans="1:20" x14ac:dyDescent="0.3">
      <c r="A4891" s="3">
        <f t="shared" si="456"/>
        <v>43304</v>
      </c>
      <c r="B4891">
        <v>7</v>
      </c>
      <c r="C4891">
        <v>23</v>
      </c>
      <c r="D4891">
        <v>18</v>
      </c>
      <c r="E4891">
        <v>1</v>
      </c>
      <c r="F4891" s="1">
        <f>VLOOKUP(A4891,Weather!$A$1:$E$366, 5)</f>
        <v>0.21428571428571283</v>
      </c>
      <c r="G4891" s="1">
        <f>VLOOKUP(D4891, Summer!$A$1:$E$25, 2)</f>
        <v>769.75210584620504</v>
      </c>
      <c r="H4891" s="1">
        <f>VLOOKUP(D4891, Summer!$A$1:$E$25, 3)</f>
        <v>572.92139445417001</v>
      </c>
      <c r="I4891" s="1">
        <f>VLOOKUP(D4891, Summer!$A$1:$E$25, 5)</f>
        <v>349.41355840998102</v>
      </c>
      <c r="J4891" s="1">
        <f t="shared" si="457"/>
        <v>615.09940403817723</v>
      </c>
      <c r="K4891" s="47">
        <f t="shared" si="458"/>
        <v>11.507294334053789</v>
      </c>
      <c r="L4891" s="48">
        <f>Solar!K4908/1000*Variables!$B$3</f>
        <v>8.4531000000000009</v>
      </c>
      <c r="M4891">
        <f>IF(E4891=1, VLOOKUP(D4891, Sheet1!$A$2:$C$26, 2), Sheet1!$C$3)</f>
        <v>0.55478000000000005</v>
      </c>
      <c r="N4891" s="1">
        <f>'Electricity Rates'!$J$2</f>
        <v>0.24729999999999999</v>
      </c>
      <c r="O4891" s="145">
        <f>L4891-K4891</f>
        <v>-3.054194334053788</v>
      </c>
      <c r="P4891">
        <f t="shared" si="459"/>
        <v>2.8457538888115019</v>
      </c>
      <c r="Q4891">
        <f>IF(O4891&gt;0, IF(Q4890+O4891*Variables!$B$5&lt;Variables!$B$4, Q4890+O4891*Variables!$B$5, Variables!$B$4), IF(Q4890&gt;-O4891, Q4890+O4891/Variables!$B$5, 0))</f>
        <v>96.750857091432138</v>
      </c>
      <c r="R4891">
        <f>IF(O4891&gt;0, 0, IF(Q4890&gt;-O4891, 0, -O4891 - Q4890*Variables!$B$5))</f>
        <v>0</v>
      </c>
      <c r="S4891">
        <f t="shared" si="460"/>
        <v>0</v>
      </c>
      <c r="T4891">
        <f t="shared" si="461"/>
        <v>0</v>
      </c>
    </row>
    <row r="4892" spans="1:20" x14ac:dyDescent="0.3">
      <c r="A4892" s="3">
        <f t="shared" si="456"/>
        <v>43304</v>
      </c>
      <c r="B4892">
        <v>7</v>
      </c>
      <c r="C4892">
        <v>23</v>
      </c>
      <c r="D4892">
        <v>19</v>
      </c>
      <c r="E4892">
        <v>1</v>
      </c>
      <c r="F4892" s="1">
        <f>VLOOKUP(A4892,Weather!$A$1:$E$366, 5)</f>
        <v>0.21428571428571283</v>
      </c>
      <c r="G4892" s="1">
        <f>VLOOKUP(D4892, Summer!$A$1:$E$25, 2)</f>
        <v>565.86125451999203</v>
      </c>
      <c r="H4892" s="1">
        <f>VLOOKUP(D4892, Summer!$A$1:$E$25, 3)</f>
        <v>365.77406038600299</v>
      </c>
      <c r="I4892" s="1">
        <f>VLOOKUP(D4892, Summer!$A$1:$E$25, 5)</f>
        <v>331.38683221891199</v>
      </c>
      <c r="J4892" s="1">
        <f t="shared" si="457"/>
        <v>408.64988770042891</v>
      </c>
      <c r="K4892" s="47">
        <f t="shared" si="458"/>
        <v>7.64503185416027</v>
      </c>
      <c r="L4892" s="48">
        <f>Solar!K4909/1000*Variables!$B$3</f>
        <v>1.7290000000000001</v>
      </c>
      <c r="M4892">
        <f>IF(E4892=1, VLOOKUP(D4892, Sheet1!$A$2:$C$26, 2), Sheet1!$C$3)</f>
        <v>0.25796000000000002</v>
      </c>
      <c r="N4892" s="1">
        <f>'Electricity Rates'!$J$2</f>
        <v>0.24729999999999999</v>
      </c>
      <c r="O4892" s="145">
        <f>L4892-K4892</f>
        <v>-5.9160318541602699</v>
      </c>
      <c r="P4892">
        <f t="shared" si="459"/>
        <v>1.8906163775338347</v>
      </c>
      <c r="Q4892">
        <f>IF(O4892&gt;0, IF(Q4891+O4892*Variables!$B$5&lt;Variables!$B$4, Q4891+O4892*Variables!$B$5, Variables!$B$4), IF(Q4891&gt;-O4892, Q4891+O4892/Variables!$B$5, 0))</f>
        <v>90.457206182750994</v>
      </c>
      <c r="R4892">
        <f>IF(O4892&gt;0, 0, IF(Q4891&gt;-O4892, 0, -O4892 - Q4891*Variables!$B$5))</f>
        <v>0</v>
      </c>
      <c r="S4892">
        <f t="shared" si="460"/>
        <v>0</v>
      </c>
      <c r="T4892">
        <f t="shared" si="461"/>
        <v>0</v>
      </c>
    </row>
    <row r="4893" spans="1:20" x14ac:dyDescent="0.3">
      <c r="A4893" s="3">
        <f t="shared" si="456"/>
        <v>43304</v>
      </c>
      <c r="B4893">
        <v>7</v>
      </c>
      <c r="C4893">
        <v>23</v>
      </c>
      <c r="D4893">
        <v>20</v>
      </c>
      <c r="E4893">
        <v>1</v>
      </c>
      <c r="F4893" s="1">
        <f>VLOOKUP(A4893,Weather!$A$1:$E$366, 5)</f>
        <v>0.21428571428571283</v>
      </c>
      <c r="G4893" s="1">
        <f>VLOOKUP(D4893, Summer!$A$1:$E$25, 2)</f>
        <v>459.178981251175</v>
      </c>
      <c r="H4893" s="1">
        <f>VLOOKUP(D4893, Summer!$A$1:$E$25, 3)</f>
        <v>328.41643432967999</v>
      </c>
      <c r="I4893" s="1">
        <f>VLOOKUP(D4893, Summer!$A$1:$E$25, 5)</f>
        <v>326.73316658528501</v>
      </c>
      <c r="J4893" s="1">
        <f t="shared" si="457"/>
        <v>356.43698009857161</v>
      </c>
      <c r="K4893" s="47">
        <f t="shared" si="458"/>
        <v>6.6682315323475132</v>
      </c>
      <c r="L4893" s="48">
        <f>Solar!K4910/1000*Variables!$B$3</f>
        <v>2.1749999999999999E-2</v>
      </c>
      <c r="M4893">
        <f>IF(E4893=1, VLOOKUP(D4893, Sheet1!$A$2:$C$26, 2), Sheet1!$C$3)</f>
        <v>0.25796000000000002</v>
      </c>
      <c r="N4893" s="1">
        <f>'Electricity Rates'!$J$2</f>
        <v>0.24729999999999999</v>
      </c>
      <c r="O4893" s="145">
        <f>L4893-K4893</f>
        <v>-6.6464815323475133</v>
      </c>
      <c r="P4893">
        <f t="shared" si="459"/>
        <v>1.6490536579495401</v>
      </c>
      <c r="Q4893">
        <f>IF(O4893&gt;0, IF(Q4892+O4893*Variables!$B$5&lt;Variables!$B$4, Q4892+O4893*Variables!$B$5, Variables!$B$4), IF(Q4892&gt;-O4893, Q4892+O4893/Variables!$B$5, 0))</f>
        <v>83.386481148338746</v>
      </c>
      <c r="R4893">
        <f>IF(O4893&gt;0, 0, IF(Q4892&gt;-O4893, 0, -O4893 - Q4892*Variables!$B$5))</f>
        <v>0</v>
      </c>
      <c r="S4893">
        <f t="shared" si="460"/>
        <v>0</v>
      </c>
      <c r="T4893">
        <f t="shared" si="461"/>
        <v>0</v>
      </c>
    </row>
    <row r="4894" spans="1:20" x14ac:dyDescent="0.3">
      <c r="A4894" s="3">
        <f t="shared" si="456"/>
        <v>43304</v>
      </c>
      <c r="B4894">
        <v>7</v>
      </c>
      <c r="C4894">
        <v>23</v>
      </c>
      <c r="D4894">
        <v>21</v>
      </c>
      <c r="E4894">
        <v>1</v>
      </c>
      <c r="F4894" s="1">
        <f>VLOOKUP(A4894,Weather!$A$1:$E$366, 5)</f>
        <v>0.21428571428571283</v>
      </c>
      <c r="G4894" s="1">
        <f>VLOOKUP(D4894, Summer!$A$1:$E$25, 2)</f>
        <v>403.43414919632897</v>
      </c>
      <c r="H4894" s="1">
        <f>VLOOKUP(D4894, Summer!$A$1:$E$25, 3)</f>
        <v>305.25297715532997</v>
      </c>
      <c r="I4894" s="1">
        <f>VLOOKUP(D4894, Summer!$A$1:$E$25, 5)</f>
        <v>313.15582306105603</v>
      </c>
      <c r="J4894" s="1">
        <f t="shared" si="457"/>
        <v>326.29179973554392</v>
      </c>
      <c r="K4894" s="47">
        <f t="shared" si="458"/>
        <v>6.1042747785071727</v>
      </c>
      <c r="L4894" s="48">
        <f>Solar!K4911/1000*Variables!$B$3</f>
        <v>0</v>
      </c>
      <c r="M4894">
        <f>IF(E4894=1, VLOOKUP(D4894, Sheet1!$A$2:$C$26, 2), Sheet1!$C$3)</f>
        <v>0.25796000000000002</v>
      </c>
      <c r="N4894" s="1">
        <f>'Electricity Rates'!$J$2</f>
        <v>0.24729999999999999</v>
      </c>
      <c r="O4894" s="145">
        <f>L4894-K4894</f>
        <v>-6.1042747785071727</v>
      </c>
      <c r="P4894">
        <f t="shared" si="459"/>
        <v>1.5095871527248237</v>
      </c>
      <c r="Q4894">
        <f>IF(O4894&gt;0, IF(Q4893+O4894*Variables!$B$5&lt;Variables!$B$4, Q4893+O4894*Variables!$B$5, Variables!$B$4), IF(Q4893&gt;-O4894, Q4893+O4894/Variables!$B$5, 0))</f>
        <v>76.892571809501334</v>
      </c>
      <c r="R4894">
        <f>IF(O4894&gt;0, 0, IF(Q4893&gt;-O4894, 0, -O4894 - Q4893*Variables!$B$5))</f>
        <v>0</v>
      </c>
      <c r="S4894">
        <f t="shared" si="460"/>
        <v>0</v>
      </c>
      <c r="T4894">
        <f t="shared" si="461"/>
        <v>0</v>
      </c>
    </row>
    <row r="4895" spans="1:20" x14ac:dyDescent="0.3">
      <c r="A4895" s="3">
        <f t="shared" si="456"/>
        <v>43304</v>
      </c>
      <c r="B4895">
        <v>7</v>
      </c>
      <c r="C4895">
        <v>23</v>
      </c>
      <c r="D4895">
        <v>22</v>
      </c>
      <c r="E4895">
        <v>1</v>
      </c>
      <c r="F4895" s="1">
        <f>VLOOKUP(A4895,Weather!$A$1:$E$366, 5)</f>
        <v>0.21428571428571283</v>
      </c>
      <c r="G4895" s="1">
        <f>VLOOKUP(D4895, Summer!$A$1:$E$25, 2)</f>
        <v>366.19777187885302</v>
      </c>
      <c r="H4895" s="1">
        <f>VLOOKUP(D4895, Summer!$A$1:$E$25, 3)</f>
        <v>263.18917633836901</v>
      </c>
      <c r="I4895" s="1">
        <f>VLOOKUP(D4895, Summer!$A$1:$E$25, 5)</f>
        <v>295.10418431306101</v>
      </c>
      <c r="J4895" s="1">
        <f t="shared" si="457"/>
        <v>285.26244681132971</v>
      </c>
      <c r="K4895" s="47">
        <f t="shared" si="458"/>
        <v>5.3366966645713001</v>
      </c>
      <c r="L4895" s="48">
        <f>Solar!K4912/1000*Variables!$B$3</f>
        <v>0</v>
      </c>
      <c r="M4895">
        <f>IF(E4895=1, VLOOKUP(D4895, Sheet1!$A$2:$C$26, 2), Sheet1!$C$3)</f>
        <v>0.18637999999999999</v>
      </c>
      <c r="N4895" s="1">
        <f>'Electricity Rates'!$J$2</f>
        <v>0.24729999999999999</v>
      </c>
      <c r="O4895" s="145">
        <f>L4895-K4895</f>
        <v>-5.3366966645713001</v>
      </c>
      <c r="P4895">
        <f t="shared" si="459"/>
        <v>1.3197650851484826</v>
      </c>
      <c r="Q4895">
        <f>IF(O4895&gt;0, IF(Q4894+O4895*Variables!$B$5&lt;Variables!$B$4, Q4894+O4895*Variables!$B$5, Variables!$B$4), IF(Q4894&gt;-O4895, Q4894+O4895/Variables!$B$5, 0))</f>
        <v>71.215234932297818</v>
      </c>
      <c r="R4895">
        <f>IF(O4895&gt;0, 0, IF(Q4894&gt;-O4895, 0, -O4895 - Q4894*Variables!$B$5))</f>
        <v>0</v>
      </c>
      <c r="S4895">
        <f t="shared" si="460"/>
        <v>0</v>
      </c>
      <c r="T4895">
        <f t="shared" si="461"/>
        <v>0</v>
      </c>
    </row>
    <row r="4896" spans="1:20" x14ac:dyDescent="0.3">
      <c r="A4896" s="3">
        <f t="shared" si="456"/>
        <v>43304</v>
      </c>
      <c r="B4896">
        <v>7</v>
      </c>
      <c r="C4896">
        <v>23</v>
      </c>
      <c r="D4896">
        <v>23</v>
      </c>
      <c r="E4896">
        <v>1</v>
      </c>
      <c r="F4896" s="1">
        <f>VLOOKUP(A4896,Weather!$A$1:$E$366, 5)</f>
        <v>0.21428571428571283</v>
      </c>
      <c r="G4896" s="1">
        <f>VLOOKUP(D4896, Summer!$A$1:$E$25, 2)</f>
        <v>342.86102460129899</v>
      </c>
      <c r="H4896" s="1">
        <f>VLOOKUP(D4896, Summer!$A$1:$E$25, 3)</f>
        <v>273.02297434567402</v>
      </c>
      <c r="I4896" s="1">
        <f>VLOOKUP(D4896, Summer!$A$1:$E$25, 5)</f>
        <v>281.53182330021599</v>
      </c>
      <c r="J4896" s="1">
        <f t="shared" si="457"/>
        <v>287.9882708290221</v>
      </c>
      <c r="K4896" s="47">
        <f t="shared" si="458"/>
        <v>5.3876914453636298</v>
      </c>
      <c r="L4896" s="48">
        <f>Solar!K4913/1000*Variables!$B$3</f>
        <v>0</v>
      </c>
      <c r="M4896">
        <f>IF(E4896=1, VLOOKUP(D4896, Sheet1!$A$2:$C$26, 2), Sheet1!$C$3)</f>
        <v>0.18637999999999999</v>
      </c>
      <c r="N4896" s="1">
        <f>'Electricity Rates'!$J$2</f>
        <v>0.24729999999999999</v>
      </c>
      <c r="O4896" s="145">
        <f>L4896-K4896</f>
        <v>-5.3876914453636298</v>
      </c>
      <c r="P4896">
        <f t="shared" si="459"/>
        <v>1.3323760944384255</v>
      </c>
      <c r="Q4896">
        <f>IF(O4896&gt;0, IF(Q4895+O4896*Variables!$B$5&lt;Variables!$B$4, Q4895+O4896*Variables!$B$5, Variables!$B$4), IF(Q4895&gt;-O4896, Q4895+O4896/Variables!$B$5, 0))</f>
        <v>65.483648288293949</v>
      </c>
      <c r="R4896">
        <f>IF(O4896&gt;0, 0, IF(Q4895&gt;-O4896, 0, -O4896 - Q4895*Variables!$B$5))</f>
        <v>0</v>
      </c>
      <c r="S4896">
        <f t="shared" si="460"/>
        <v>0</v>
      </c>
      <c r="T4896">
        <f t="shared" si="461"/>
        <v>0</v>
      </c>
    </row>
    <row r="4897" spans="1:20" x14ac:dyDescent="0.3">
      <c r="A4897" s="3">
        <f t="shared" si="456"/>
        <v>43304</v>
      </c>
      <c r="B4897">
        <v>7</v>
      </c>
      <c r="C4897">
        <v>23</v>
      </c>
      <c r="D4897">
        <v>24</v>
      </c>
      <c r="E4897">
        <v>1</v>
      </c>
      <c r="F4897" s="1">
        <f>VLOOKUP(A4897,Weather!$A$1:$E$366, 5)</f>
        <v>0.21428571428571283</v>
      </c>
      <c r="G4897" s="1">
        <f>VLOOKUP(D4897, Summer!$A$1:$E$25, 2)</f>
        <v>310.26482453023402</v>
      </c>
      <c r="H4897" s="1">
        <f>VLOOKUP(D4897, Summer!$A$1:$E$25, 3)</f>
        <v>259.09090909090901</v>
      </c>
      <c r="I4897" s="1">
        <f>VLOOKUP(D4897, Summer!$A$1:$E$25, 5)</f>
        <v>276.86321013243497</v>
      </c>
      <c r="J4897" s="1">
        <f t="shared" si="457"/>
        <v>270.05674811362144</v>
      </c>
      <c r="K4897" s="47">
        <f t="shared" si="458"/>
        <v>5.0522280903526733</v>
      </c>
      <c r="L4897" s="48">
        <f>Solar!K4914/1000*Variables!$B$3</f>
        <v>0</v>
      </c>
      <c r="M4897">
        <f>IF(E4897=1, VLOOKUP(D4897, Sheet1!$A$2:$C$26, 2), Sheet1!$C$3)</f>
        <v>0.18637999999999999</v>
      </c>
      <c r="N4897" s="1">
        <f>'Electricity Rates'!$J$2</f>
        <v>0.24729999999999999</v>
      </c>
      <c r="O4897" s="145">
        <f>L4897-K4897</f>
        <v>-5.0522280903526733</v>
      </c>
      <c r="P4897">
        <f t="shared" si="459"/>
        <v>1.2494160067442162</v>
      </c>
      <c r="Q4897">
        <f>IF(O4897&gt;0, IF(Q4896+O4897*Variables!$B$5&lt;Variables!$B$4, Q4896+O4897*Variables!$B$5, Variables!$B$4), IF(Q4896&gt;-O4897, Q4896+O4897/Variables!$B$5, 0))</f>
        <v>60.10893755387621</v>
      </c>
      <c r="R4897">
        <f>IF(O4897&gt;0, 0, IF(Q4896&gt;-O4897, 0, -O4897 - Q4896*Variables!$B$5))</f>
        <v>0</v>
      </c>
      <c r="S4897">
        <f t="shared" si="460"/>
        <v>0</v>
      </c>
      <c r="T4897">
        <f t="shared" si="461"/>
        <v>0</v>
      </c>
    </row>
    <row r="4898" spans="1:20" x14ac:dyDescent="0.3">
      <c r="A4898" s="3">
        <f t="shared" si="456"/>
        <v>43305</v>
      </c>
      <c r="B4898">
        <v>7</v>
      </c>
      <c r="C4898">
        <v>24</v>
      </c>
      <c r="D4898">
        <v>1</v>
      </c>
      <c r="E4898">
        <v>1</v>
      </c>
      <c r="F4898" s="1">
        <f>VLOOKUP(A4898,Weather!$A$1:$E$366, 5)</f>
        <v>0.21428571428571283</v>
      </c>
      <c r="G4898" s="1">
        <f>VLOOKUP(D4898, Summer!$A$1:$E$25, 2)</f>
        <v>305.44698283970399</v>
      </c>
      <c r="H4898" s="1">
        <f>VLOOKUP(D4898, Summer!$A$1:$E$25, 3)</f>
        <v>264.36707082495798</v>
      </c>
      <c r="I4898" s="1">
        <f>VLOOKUP(D4898, Summer!$A$1:$E$25, 5)</f>
        <v>276.703769768114</v>
      </c>
      <c r="J4898" s="1">
        <f t="shared" si="457"/>
        <v>273.16990911383209</v>
      </c>
      <c r="K4898" s="47">
        <f t="shared" si="458"/>
        <v>5.110469180660246</v>
      </c>
      <c r="L4898" s="48">
        <f>Solar!K4915/1000*Variables!$B$3</f>
        <v>0</v>
      </c>
      <c r="M4898">
        <f>IF(E4898=1, VLOOKUP(D4898, Sheet1!$A$2:$C$26, 2), Sheet1!$C$3)</f>
        <v>0.18637999999999999</v>
      </c>
      <c r="N4898" s="1">
        <f>'Electricity Rates'!$J$2</f>
        <v>0.24729999999999999</v>
      </c>
      <c r="O4898" s="145">
        <f>L4898-K4898</f>
        <v>-5.110469180660246</v>
      </c>
      <c r="P4898">
        <f t="shared" si="459"/>
        <v>1.2638190283772788</v>
      </c>
      <c r="Q4898">
        <f>IF(O4898&gt;0, IF(Q4897+O4898*Variables!$B$5&lt;Variables!$B$4, Q4897+O4898*Variables!$B$5, Variables!$B$4), IF(Q4897&gt;-O4898, Q4897+O4898/Variables!$B$5, 0))</f>
        <v>54.672268212748286</v>
      </c>
      <c r="R4898">
        <f>IF(O4898&gt;0, 0, IF(Q4897&gt;-O4898, 0, -O4898 - Q4897*Variables!$B$5))</f>
        <v>0</v>
      </c>
      <c r="S4898">
        <f t="shared" si="460"/>
        <v>0</v>
      </c>
      <c r="T4898">
        <f t="shared" si="461"/>
        <v>0</v>
      </c>
    </row>
    <row r="4899" spans="1:20" x14ac:dyDescent="0.3">
      <c r="A4899" s="3">
        <f t="shared" si="456"/>
        <v>43305</v>
      </c>
      <c r="B4899">
        <v>7</v>
      </c>
      <c r="C4899">
        <v>24</v>
      </c>
      <c r="D4899">
        <v>2</v>
      </c>
      <c r="E4899">
        <v>1</v>
      </c>
      <c r="F4899" s="1">
        <f>VLOOKUP(A4899,Weather!$A$1:$E$366, 5)</f>
        <v>0.21428571428571283</v>
      </c>
      <c r="G4899" s="1">
        <f>VLOOKUP(D4899, Summer!$A$1:$E$25, 2)</f>
        <v>286.71906025959902</v>
      </c>
      <c r="H4899" s="1">
        <f>VLOOKUP(D4899, Summer!$A$1:$E$25, 3)</f>
        <v>260.03911906460002</v>
      </c>
      <c r="I4899" s="1">
        <f>VLOOKUP(D4899, Summer!$A$1:$E$25, 5)</f>
        <v>276.50446931271199</v>
      </c>
      <c r="J4899" s="1">
        <f t="shared" si="457"/>
        <v>265.7562493206712</v>
      </c>
      <c r="K4899" s="47">
        <f t="shared" si="458"/>
        <v>4.9717742562750677</v>
      </c>
      <c r="L4899" s="48">
        <f>Solar!K4916/1000*Variables!$B$3</f>
        <v>0</v>
      </c>
      <c r="M4899">
        <f>IF(E4899=1, VLOOKUP(D4899, Sheet1!$A$2:$C$26, 2), Sheet1!$C$3)</f>
        <v>0.18637999999999999</v>
      </c>
      <c r="N4899" s="1">
        <f>'Electricity Rates'!$J$2</f>
        <v>0.24729999999999999</v>
      </c>
      <c r="O4899" s="145">
        <f>L4899-K4899</f>
        <v>-4.9717742562750677</v>
      </c>
      <c r="P4899">
        <f t="shared" si="459"/>
        <v>1.2295197735768242</v>
      </c>
      <c r="Q4899">
        <f>IF(O4899&gt;0, IF(Q4898+O4899*Variables!$B$5&lt;Variables!$B$4, Q4898+O4899*Variables!$B$5, Variables!$B$4), IF(Q4898&gt;-O4899, Q4898+O4899/Variables!$B$5, 0))</f>
        <v>49.38314666351949</v>
      </c>
      <c r="R4899">
        <f>IF(O4899&gt;0, 0, IF(Q4898&gt;-O4899, 0, -O4899 - Q4898*Variables!$B$5))</f>
        <v>0</v>
      </c>
      <c r="S4899">
        <f t="shared" si="460"/>
        <v>0</v>
      </c>
      <c r="T4899">
        <f t="shared" si="461"/>
        <v>0</v>
      </c>
    </row>
    <row r="4900" spans="1:20" x14ac:dyDescent="0.3">
      <c r="A4900" s="3">
        <f t="shared" si="456"/>
        <v>43305</v>
      </c>
      <c r="B4900">
        <v>7</v>
      </c>
      <c r="C4900">
        <v>24</v>
      </c>
      <c r="D4900">
        <v>3</v>
      </c>
      <c r="E4900">
        <v>1</v>
      </c>
      <c r="F4900" s="1">
        <f>VLOOKUP(A4900,Weather!$A$1:$E$366, 5)</f>
        <v>0.21428571428571283</v>
      </c>
      <c r="G4900" s="1">
        <f>VLOOKUP(D4900, Summer!$A$1:$E$25, 2)</f>
        <v>272.63131492590298</v>
      </c>
      <c r="H4900" s="1">
        <f>VLOOKUP(D4900, Summer!$A$1:$E$25, 3)</f>
        <v>241.571030279452</v>
      </c>
      <c r="I4900" s="1">
        <f>VLOOKUP(D4900, Summer!$A$1:$E$25, 5)</f>
        <v>276.33008141423602</v>
      </c>
      <c r="J4900" s="1">
        <f t="shared" si="457"/>
        <v>248.22680556083432</v>
      </c>
      <c r="K4900" s="47">
        <f t="shared" si="458"/>
        <v>4.6438330039630014</v>
      </c>
      <c r="L4900" s="48">
        <f>Solar!K4917/1000*Variables!$B$3</f>
        <v>0</v>
      </c>
      <c r="M4900">
        <f>IF(E4900=1, VLOOKUP(D4900, Sheet1!$A$2:$C$26, 2), Sheet1!$C$3)</f>
        <v>0.18637999999999999</v>
      </c>
      <c r="N4900" s="1">
        <f>'Electricity Rates'!$J$2</f>
        <v>0.24729999999999999</v>
      </c>
      <c r="O4900" s="145">
        <f>L4900-K4900</f>
        <v>-4.6438330039630014</v>
      </c>
      <c r="P4900">
        <f t="shared" si="459"/>
        <v>1.1484199018800503</v>
      </c>
      <c r="Q4900">
        <f>IF(O4900&gt;0, IF(Q4899+O4900*Variables!$B$5&lt;Variables!$B$4, Q4899+O4900*Variables!$B$5, Variables!$B$4), IF(Q4899&gt;-O4900, Q4899+O4900/Variables!$B$5, 0))</f>
        <v>44.442898786963106</v>
      </c>
      <c r="R4900">
        <f>IF(O4900&gt;0, 0, IF(Q4899&gt;-O4900, 0, -O4900 - Q4899*Variables!$B$5))</f>
        <v>0</v>
      </c>
      <c r="S4900">
        <f t="shared" si="460"/>
        <v>0</v>
      </c>
      <c r="T4900">
        <f t="shared" si="461"/>
        <v>0</v>
      </c>
    </row>
    <row r="4901" spans="1:20" x14ac:dyDescent="0.3">
      <c r="A4901" s="3">
        <f t="shared" si="456"/>
        <v>43305</v>
      </c>
      <c r="B4901">
        <v>7</v>
      </c>
      <c r="C4901">
        <v>24</v>
      </c>
      <c r="D4901">
        <v>4</v>
      </c>
      <c r="E4901">
        <v>1</v>
      </c>
      <c r="F4901" s="1">
        <f>VLOOKUP(A4901,Weather!$A$1:$E$366, 5)</f>
        <v>0.21428571428571283</v>
      </c>
      <c r="G4901" s="1">
        <f>VLOOKUP(D4901, Summer!$A$1:$E$25, 2)</f>
        <v>286.33237882239803</v>
      </c>
      <c r="H4901" s="1">
        <f>VLOOKUP(D4901, Summer!$A$1:$E$25, 3)</f>
        <v>256.10019667595998</v>
      </c>
      <c r="I4901" s="1">
        <f>VLOOKUP(D4901, Summer!$A$1:$E$25, 5)</f>
        <v>276.13078095883401</v>
      </c>
      <c r="J4901" s="1">
        <f t="shared" si="457"/>
        <v>262.57852142162523</v>
      </c>
      <c r="K4901" s="47">
        <f t="shared" si="458"/>
        <v>4.91232524688278</v>
      </c>
      <c r="L4901" s="48">
        <f>Solar!K4918/1000*Variables!$B$3</f>
        <v>0</v>
      </c>
      <c r="M4901">
        <f>IF(E4901=1, VLOOKUP(D4901, Sheet1!$A$2:$C$26, 2), Sheet1!$C$3)</f>
        <v>0.18637999999999999</v>
      </c>
      <c r="N4901" s="1">
        <f>'Electricity Rates'!$J$2</f>
        <v>0.24729999999999999</v>
      </c>
      <c r="O4901" s="145">
        <f>L4901-K4901</f>
        <v>-4.91232524688278</v>
      </c>
      <c r="P4901">
        <f t="shared" si="459"/>
        <v>1.2148180335541114</v>
      </c>
      <c r="Q4901">
        <f>IF(O4901&gt;0, IF(Q4900+O4901*Variables!$B$5&lt;Variables!$B$4, Q4900+O4901*Variables!$B$5, Variables!$B$4), IF(Q4900&gt;-O4901, Q4900+O4901/Variables!$B$5, 0))</f>
        <v>39.217020864747383</v>
      </c>
      <c r="R4901">
        <f>IF(O4901&gt;0, 0, IF(Q4900&gt;-O4901, 0, -O4901 - Q4900*Variables!$B$5))</f>
        <v>0</v>
      </c>
      <c r="S4901">
        <f t="shared" si="460"/>
        <v>0</v>
      </c>
      <c r="T4901">
        <f t="shared" si="461"/>
        <v>0</v>
      </c>
    </row>
    <row r="4902" spans="1:20" x14ac:dyDescent="0.3">
      <c r="A4902" s="3">
        <f t="shared" si="456"/>
        <v>43305</v>
      </c>
      <c r="B4902">
        <v>7</v>
      </c>
      <c r="C4902">
        <v>24</v>
      </c>
      <c r="D4902">
        <v>5</v>
      </c>
      <c r="E4902">
        <v>1</v>
      </c>
      <c r="F4902" s="1">
        <f>VLOOKUP(A4902,Weather!$A$1:$E$366, 5)</f>
        <v>0.21428571428571283</v>
      </c>
      <c r="G4902" s="1">
        <f>VLOOKUP(D4902, Summer!$A$1:$E$25, 2)</f>
        <v>323.19252555232703</v>
      </c>
      <c r="H4902" s="1">
        <f>VLOOKUP(D4902, Summer!$A$1:$E$25, 3)</f>
        <v>290.90909090909099</v>
      </c>
      <c r="I4902" s="1">
        <f>VLOOKUP(D4902, Summer!$A$1:$E$25, 5)</f>
        <v>275.93148050343302</v>
      </c>
      <c r="J4902" s="1">
        <f t="shared" si="457"/>
        <v>297.82696976121298</v>
      </c>
      <c r="K4902" s="47">
        <f t="shared" si="458"/>
        <v>5.571754059850953</v>
      </c>
      <c r="L4902" s="48">
        <f>Solar!K4919/1000*Variables!$B$3</f>
        <v>0</v>
      </c>
      <c r="M4902">
        <f>IF(E4902=1, VLOOKUP(D4902, Sheet1!$A$2:$C$26, 2), Sheet1!$C$3)</f>
        <v>0.18637999999999999</v>
      </c>
      <c r="N4902" s="1">
        <f>'Electricity Rates'!$J$2</f>
        <v>0.24729999999999999</v>
      </c>
      <c r="O4902" s="145">
        <f>L4902-K4902</f>
        <v>-5.571754059850953</v>
      </c>
      <c r="P4902">
        <f t="shared" si="459"/>
        <v>1.3778947790011407</v>
      </c>
      <c r="Q4902">
        <f>IF(O4902&gt;0, IF(Q4901+O4902*Variables!$B$5&lt;Variables!$B$4, Q4901+O4902*Variables!$B$5, Variables!$B$4), IF(Q4901&gt;-O4902, Q4901+O4902/Variables!$B$5, 0))</f>
        <v>33.289622928735731</v>
      </c>
      <c r="R4902">
        <f>IF(O4902&gt;0, 0, IF(Q4901&gt;-O4902, 0, -O4902 - Q4901*Variables!$B$5))</f>
        <v>0</v>
      </c>
      <c r="S4902">
        <f t="shared" si="460"/>
        <v>0</v>
      </c>
      <c r="T4902">
        <f t="shared" si="461"/>
        <v>0</v>
      </c>
    </row>
    <row r="4903" spans="1:20" x14ac:dyDescent="0.3">
      <c r="A4903" s="3">
        <f t="shared" si="456"/>
        <v>43305</v>
      </c>
      <c r="B4903">
        <v>7</v>
      </c>
      <c r="C4903">
        <v>24</v>
      </c>
      <c r="D4903">
        <v>6</v>
      </c>
      <c r="E4903">
        <v>1</v>
      </c>
      <c r="F4903" s="1">
        <f>VLOOKUP(A4903,Weather!$A$1:$E$366, 5)</f>
        <v>0.21428571428571283</v>
      </c>
      <c r="G4903" s="1">
        <f>VLOOKUP(D4903, Summer!$A$1:$E$25, 2)</f>
        <v>420.20776289112302</v>
      </c>
      <c r="H4903" s="1">
        <f>VLOOKUP(D4903, Summer!$A$1:$E$25, 3)</f>
        <v>354.54545454545399</v>
      </c>
      <c r="I4903" s="1">
        <f>VLOOKUP(D4903, Summer!$A$1:$E$25, 5)</f>
        <v>244.50179868660999</v>
      </c>
      <c r="J4903" s="1">
        <f t="shared" si="457"/>
        <v>368.61594919095438</v>
      </c>
      <c r="K4903" s="47">
        <f t="shared" si="458"/>
        <v>6.896075976857321</v>
      </c>
      <c r="L4903" s="48">
        <f>Solar!K4920/1000*Variables!$B$3</f>
        <v>0.78589999999999993</v>
      </c>
      <c r="M4903">
        <f>IF(E4903=1, VLOOKUP(D4903, Sheet1!$A$2:$C$26, 2), Sheet1!$C$3)</f>
        <v>0.18637999999999999</v>
      </c>
      <c r="N4903" s="1">
        <f>'Electricity Rates'!$J$2</f>
        <v>0.24729999999999999</v>
      </c>
      <c r="O4903" s="145">
        <f>L4903-K4903</f>
        <v>-6.1101759768573212</v>
      </c>
      <c r="P4903">
        <f t="shared" si="459"/>
        <v>1.7053995890768154</v>
      </c>
      <c r="Q4903">
        <f>IF(O4903&gt;0, IF(Q4902+O4903*Variables!$B$5&lt;Variables!$B$4, Q4902+O4903*Variables!$B$5, Variables!$B$4), IF(Q4902&gt;-O4903, Q4902+O4903/Variables!$B$5, 0))</f>
        <v>26.789435719313047</v>
      </c>
      <c r="R4903">
        <f>IF(O4903&gt;0, 0, IF(Q4902&gt;-O4903, 0, -O4903 - Q4902*Variables!$B$5))</f>
        <v>0</v>
      </c>
      <c r="S4903">
        <f t="shared" si="460"/>
        <v>0</v>
      </c>
      <c r="T4903">
        <f t="shared" si="461"/>
        <v>0</v>
      </c>
    </row>
    <row r="4904" spans="1:20" x14ac:dyDescent="0.3">
      <c r="A4904" s="3">
        <f t="shared" si="456"/>
        <v>43305</v>
      </c>
      <c r="B4904">
        <v>7</v>
      </c>
      <c r="C4904">
        <v>24</v>
      </c>
      <c r="D4904">
        <v>7</v>
      </c>
      <c r="E4904">
        <v>1</v>
      </c>
      <c r="F4904" s="1">
        <f>VLOOKUP(A4904,Weather!$A$1:$E$366, 5)</f>
        <v>0.21428571428571283</v>
      </c>
      <c r="G4904" s="1">
        <f>VLOOKUP(D4904, Summer!$A$1:$E$25, 2)</f>
        <v>767.23345107957198</v>
      </c>
      <c r="H4904" s="1">
        <f>VLOOKUP(D4904, Summer!$A$1:$E$25, 3)</f>
        <v>587.45596403639502</v>
      </c>
      <c r="I4904" s="1">
        <f>VLOOKUP(D4904, Summer!$A$1:$E$25, 5)</f>
        <v>275.57273968370998</v>
      </c>
      <c r="J4904" s="1">
        <f t="shared" si="457"/>
        <v>625.97971125993263</v>
      </c>
      <c r="K4904" s="47">
        <f t="shared" si="458"/>
        <v>11.710843381286974</v>
      </c>
      <c r="L4904" s="48">
        <f>Solar!K4921/1000*Variables!$B$3</f>
        <v>1.8149499999999998</v>
      </c>
      <c r="M4904">
        <f>IF(E4904=1, VLOOKUP(D4904, Sheet1!$A$2:$C$26, 2), Sheet1!$C$3)</f>
        <v>0.18637999999999999</v>
      </c>
      <c r="N4904" s="1">
        <f>'Electricity Rates'!$J$2</f>
        <v>0.24729999999999999</v>
      </c>
      <c r="O4904" s="145">
        <f>L4904-K4904</f>
        <v>-9.8958933812869745</v>
      </c>
      <c r="P4904">
        <f t="shared" si="459"/>
        <v>2.8960915681922685</v>
      </c>
      <c r="Q4904">
        <f>IF(O4904&gt;0, IF(Q4903+O4904*Variables!$B$5&lt;Variables!$B$4, Q4903+O4904*Variables!$B$5, Variables!$B$4), IF(Q4903&gt;-O4904, Q4903+O4904/Variables!$B$5, 0))</f>
        <v>16.261889569007757</v>
      </c>
      <c r="R4904">
        <f>IF(O4904&gt;0, 0, IF(Q4903&gt;-O4904, 0, -O4904 - Q4903*Variables!$B$5))</f>
        <v>0</v>
      </c>
      <c r="S4904">
        <f t="shared" si="460"/>
        <v>0</v>
      </c>
      <c r="T4904">
        <f t="shared" si="461"/>
        <v>0</v>
      </c>
    </row>
    <row r="4905" spans="1:20" x14ac:dyDescent="0.3">
      <c r="A4905" s="3">
        <f t="shared" si="456"/>
        <v>43305</v>
      </c>
      <c r="B4905">
        <v>7</v>
      </c>
      <c r="C4905">
        <v>24</v>
      </c>
      <c r="D4905">
        <v>8</v>
      </c>
      <c r="E4905">
        <v>1</v>
      </c>
      <c r="F4905" s="1">
        <f>VLOOKUP(A4905,Weather!$A$1:$E$366, 5)</f>
        <v>0.21428571428571283</v>
      </c>
      <c r="G4905" s="1">
        <f>VLOOKUP(D4905, Summer!$A$1:$E$25, 2)</f>
        <v>1109.6398637209199</v>
      </c>
      <c r="H4905" s="1">
        <f>VLOOKUP(D4905, Summer!$A$1:$E$25, 3)</f>
        <v>814.26008774773595</v>
      </c>
      <c r="I4905" s="1">
        <f>VLOOKUP(D4905, Summer!$A$1:$E$25, 5)</f>
        <v>328.96533168578299</v>
      </c>
      <c r="J4905" s="1">
        <f t="shared" si="457"/>
        <v>877.55575402770353</v>
      </c>
      <c r="K4905" s="47">
        <f t="shared" si="458"/>
        <v>16.417333994868457</v>
      </c>
      <c r="L4905" s="48">
        <f>Solar!K4922/1000*Variables!$B$3</f>
        <v>9.5214500000000015</v>
      </c>
      <c r="M4905">
        <f>IF(E4905=1, VLOOKUP(D4905, Sheet1!$A$2:$C$26, 2), Sheet1!$C$3)</f>
        <v>0.18637999999999999</v>
      </c>
      <c r="N4905" s="1">
        <f>'Electricity Rates'!$J$2</f>
        <v>0.24729999999999999</v>
      </c>
      <c r="O4905" s="145">
        <f>L4905-K4905</f>
        <v>-6.8958839948684556</v>
      </c>
      <c r="P4905">
        <f t="shared" si="459"/>
        <v>4.0600066969309694</v>
      </c>
      <c r="Q4905">
        <f>IF(O4905&gt;0, IF(Q4904+O4905*Variables!$B$5&lt;Variables!$B$4, Q4904+O4905*Variables!$B$5, Variables!$B$4), IF(Q4904&gt;-O4905, Q4904+O4905/Variables!$B$5, 0))</f>
        <v>8.9258427659562081</v>
      </c>
      <c r="R4905">
        <f>IF(O4905&gt;0, 0, IF(Q4904&gt;-O4905, 0, -O4905 - Q4904*Variables!$B$5))</f>
        <v>0</v>
      </c>
      <c r="S4905">
        <f t="shared" si="460"/>
        <v>0</v>
      </c>
      <c r="T4905">
        <f t="shared" si="461"/>
        <v>0</v>
      </c>
    </row>
    <row r="4906" spans="1:20" x14ac:dyDescent="0.3">
      <c r="A4906" s="3">
        <f t="shared" si="456"/>
        <v>43305</v>
      </c>
      <c r="B4906">
        <v>7</v>
      </c>
      <c r="C4906">
        <v>24</v>
      </c>
      <c r="D4906">
        <v>9</v>
      </c>
      <c r="E4906">
        <v>1</v>
      </c>
      <c r="F4906" s="1">
        <f>VLOOKUP(A4906,Weather!$A$1:$E$366, 5)</f>
        <v>0.21428571428571283</v>
      </c>
      <c r="G4906" s="1">
        <f>VLOOKUP(D4906, Summer!$A$1:$E$25, 2)</f>
        <v>1322.40871182827</v>
      </c>
      <c r="H4906" s="1">
        <f>VLOOKUP(D4906, Summer!$A$1:$E$25, 3)</f>
        <v>1017.49011217013</v>
      </c>
      <c r="I4906" s="1">
        <f>VLOOKUP(D4906, Summer!$A$1:$E$25, 5)</f>
        <v>386.82225388885001</v>
      </c>
      <c r="J4906" s="1">
        <f t="shared" si="457"/>
        <v>1082.8298120968739</v>
      </c>
      <c r="K4906" s="47">
        <f t="shared" si="458"/>
        <v>20.257605973413536</v>
      </c>
      <c r="L4906" s="48">
        <f>Solar!K4923/1000*Variables!$B$3</f>
        <v>18.33305</v>
      </c>
      <c r="M4906">
        <f>IF(E4906=1, VLOOKUP(D4906, Sheet1!$A$2:$C$26, 2), Sheet1!$C$3)</f>
        <v>0.25796000000000002</v>
      </c>
      <c r="N4906" s="1">
        <f>'Electricity Rates'!$J$2</f>
        <v>0.24729999999999999</v>
      </c>
      <c r="O4906" s="145">
        <f>L4906-K4906</f>
        <v>-1.9245559734135362</v>
      </c>
      <c r="P4906">
        <f t="shared" si="459"/>
        <v>5.009705957225167</v>
      </c>
      <c r="Q4906">
        <f>IF(O4906&gt;0, IF(Q4905+O4906*Variables!$B$5&lt;Variables!$B$4, Q4905+O4906*Variables!$B$5, Variables!$B$4), IF(Q4905&gt;-O4906, Q4905+O4906/Variables!$B$5, 0))</f>
        <v>6.87844279423968</v>
      </c>
      <c r="R4906">
        <f>IF(O4906&gt;0, 0, IF(Q4905&gt;-O4906, 0, -O4906 - Q4905*Variables!$B$5))</f>
        <v>0</v>
      </c>
      <c r="S4906">
        <f t="shared" si="460"/>
        <v>0</v>
      </c>
      <c r="T4906">
        <f t="shared" si="461"/>
        <v>0</v>
      </c>
    </row>
    <row r="4907" spans="1:20" x14ac:dyDescent="0.3">
      <c r="A4907" s="3">
        <f t="shared" si="456"/>
        <v>43305</v>
      </c>
      <c r="B4907">
        <v>7</v>
      </c>
      <c r="C4907">
        <v>24</v>
      </c>
      <c r="D4907">
        <v>10</v>
      </c>
      <c r="E4907">
        <v>1</v>
      </c>
      <c r="F4907" s="1">
        <f>VLOOKUP(A4907,Weather!$A$1:$E$366, 5)</f>
        <v>0.21428571428571283</v>
      </c>
      <c r="G4907" s="1">
        <f>VLOOKUP(D4907, Summer!$A$1:$E$25, 2)</f>
        <v>1424.0693518383</v>
      </c>
      <c r="H4907" s="1">
        <f>VLOOKUP(D4907, Summer!$A$1:$E$25, 3)</f>
        <v>1069.7659339946799</v>
      </c>
      <c r="I4907" s="1">
        <f>VLOOKUP(D4907, Summer!$A$1:$E$25, 5)</f>
        <v>417.88322986318002</v>
      </c>
      <c r="J4907" s="1">
        <f t="shared" si="457"/>
        <v>1145.6880949611693</v>
      </c>
      <c r="K4907" s="47">
        <f t="shared" si="458"/>
        <v>21.433560229756409</v>
      </c>
      <c r="L4907" s="48">
        <f>Solar!K4924/1000*Variables!$B$3</f>
        <v>24.814599999999999</v>
      </c>
      <c r="M4907">
        <f>IF(E4907=1, VLOOKUP(D4907, Sheet1!$A$2:$C$26, 2), Sheet1!$C$3)</f>
        <v>0.25796000000000002</v>
      </c>
      <c r="N4907" s="1">
        <f>'Electricity Rates'!$J$2</f>
        <v>0.24729999999999999</v>
      </c>
      <c r="O4907" s="145">
        <f>L4907-K4907</f>
        <v>3.3810397702435893</v>
      </c>
      <c r="P4907">
        <f t="shared" si="459"/>
        <v>5.30051944481876</v>
      </c>
      <c r="Q4907">
        <f>IF(O4907&gt;0, IF(Q4906+O4907*Variables!$B$5&lt;Variables!$B$4, Q4906+O4907*Variables!$B$5, Variables!$B$4), IF(Q4906&gt;-O4907, Q4906+O4907/Variables!$B$5, 0))</f>
        <v>10.056620178268654</v>
      </c>
      <c r="R4907">
        <f>IF(O4907&gt;0, 0, IF(Q4906&gt;-O4907, 0, -O4907 - Q4906*Variables!$B$5))</f>
        <v>0</v>
      </c>
      <c r="S4907">
        <f t="shared" si="460"/>
        <v>0</v>
      </c>
      <c r="T4907">
        <f t="shared" si="461"/>
        <v>0</v>
      </c>
    </row>
    <row r="4908" spans="1:20" x14ac:dyDescent="0.3">
      <c r="A4908" s="3">
        <f t="shared" si="456"/>
        <v>43305</v>
      </c>
      <c r="B4908">
        <v>7</v>
      </c>
      <c r="C4908">
        <v>24</v>
      </c>
      <c r="D4908">
        <v>11</v>
      </c>
      <c r="E4908">
        <v>1</v>
      </c>
      <c r="F4908" s="1">
        <f>VLOOKUP(A4908,Weather!$A$1:$E$366, 5)</f>
        <v>0.21428571428571283</v>
      </c>
      <c r="G4908" s="1">
        <f>VLOOKUP(D4908, Summer!$A$1:$E$25, 2)</f>
        <v>1497.9516334678001</v>
      </c>
      <c r="H4908" s="1">
        <f>VLOOKUP(D4908, Summer!$A$1:$E$25, 3)</f>
        <v>1079.6213447448599</v>
      </c>
      <c r="I4908" s="1">
        <f>VLOOKUP(D4908, Summer!$A$1:$E$25, 5)</f>
        <v>435.54125021175599</v>
      </c>
      <c r="J4908" s="1">
        <f t="shared" si="457"/>
        <v>1169.2635494712035</v>
      </c>
      <c r="K4908" s="47">
        <f t="shared" si="458"/>
        <v>21.874610395510139</v>
      </c>
      <c r="L4908" s="48">
        <f>Solar!K4925/1000*Variables!$B$3</f>
        <v>31.669950000000004</v>
      </c>
      <c r="M4908">
        <f>IF(E4908=1, VLOOKUP(D4908, Sheet1!$A$2:$C$26, 2), Sheet1!$C$3)</f>
        <v>0.25796000000000002</v>
      </c>
      <c r="N4908" s="1">
        <f>'Electricity Rates'!$J$2</f>
        <v>0.24729999999999999</v>
      </c>
      <c r="O4908" s="145">
        <f>L4908-K4908</f>
        <v>9.7953396044898646</v>
      </c>
      <c r="P4908">
        <f t="shared" si="459"/>
        <v>5.409591150809657</v>
      </c>
      <c r="Q4908">
        <f>IF(O4908&gt;0, IF(Q4907+O4908*Variables!$B$5&lt;Variables!$B$4, Q4907+O4908*Variables!$B$5, Variables!$B$4), IF(Q4907&gt;-O4908, Q4907+O4908/Variables!$B$5, 0))</f>
        <v>19.264239406489125</v>
      </c>
      <c r="R4908">
        <f>IF(O4908&gt;0, 0, IF(Q4907&gt;-O4908, 0, -O4908 - Q4907*Variables!$B$5))</f>
        <v>0</v>
      </c>
      <c r="S4908">
        <f t="shared" si="460"/>
        <v>0</v>
      </c>
      <c r="T4908">
        <f t="shared" si="461"/>
        <v>0</v>
      </c>
    </row>
    <row r="4909" spans="1:20" x14ac:dyDescent="0.3">
      <c r="A4909" s="3">
        <f t="shared" si="456"/>
        <v>43305</v>
      </c>
      <c r="B4909">
        <v>7</v>
      </c>
      <c r="C4909">
        <v>24</v>
      </c>
      <c r="D4909">
        <v>12</v>
      </c>
      <c r="E4909">
        <v>1</v>
      </c>
      <c r="F4909" s="1">
        <f>VLOOKUP(A4909,Weather!$A$1:$E$366, 5)</f>
        <v>0.21428571428571283</v>
      </c>
      <c r="G4909" s="1">
        <f>VLOOKUP(D4909, Summer!$A$1:$E$25, 2)</f>
        <v>1553.30978408544</v>
      </c>
      <c r="H4909" s="1">
        <f>VLOOKUP(D4909, Summer!$A$1:$E$25, 3)</f>
        <v>1117.7462231731799</v>
      </c>
      <c r="I4909" s="1">
        <f>VLOOKUP(D4909, Summer!$A$1:$E$25, 5)</f>
        <v>435.36187980189499</v>
      </c>
      <c r="J4909" s="1">
        <f t="shared" si="457"/>
        <v>1211.0812719400922</v>
      </c>
      <c r="K4909" s="47">
        <f t="shared" si="458"/>
        <v>22.656937345707295</v>
      </c>
      <c r="L4909" s="48">
        <f>Solar!K4926/1000*Variables!$B$3</f>
        <v>36.744349999999997</v>
      </c>
      <c r="M4909">
        <f>IF(E4909=1, VLOOKUP(D4909, Sheet1!$A$2:$C$26, 2), Sheet1!$C$3)</f>
        <v>0.25796000000000002</v>
      </c>
      <c r="N4909" s="1">
        <f>'Electricity Rates'!$J$2</f>
        <v>0.24729999999999999</v>
      </c>
      <c r="O4909" s="145">
        <f>L4909-K4909</f>
        <v>14.087412654292702</v>
      </c>
      <c r="P4909">
        <f t="shared" si="459"/>
        <v>5.6030606055934138</v>
      </c>
      <c r="Q4909">
        <f>IF(O4909&gt;0, IF(Q4908+O4909*Variables!$B$5&lt;Variables!$B$4, Q4908+O4909*Variables!$B$5, Variables!$B$4), IF(Q4908&gt;-O4909, Q4908+O4909/Variables!$B$5, 0))</f>
        <v>32.506407301524263</v>
      </c>
      <c r="R4909">
        <f>IF(O4909&gt;0, 0, IF(Q4908&gt;-O4909, 0, -O4909 - Q4908*Variables!$B$5))</f>
        <v>0</v>
      </c>
      <c r="S4909">
        <f t="shared" si="460"/>
        <v>0</v>
      </c>
      <c r="T4909">
        <f t="shared" si="461"/>
        <v>0</v>
      </c>
    </row>
    <row r="4910" spans="1:20" x14ac:dyDescent="0.3">
      <c r="A4910" s="3">
        <f t="shared" si="456"/>
        <v>43305</v>
      </c>
      <c r="B4910">
        <v>7</v>
      </c>
      <c r="C4910">
        <v>24</v>
      </c>
      <c r="D4910">
        <v>13</v>
      </c>
      <c r="E4910">
        <v>1</v>
      </c>
      <c r="F4910" s="1">
        <f>VLOOKUP(A4910,Weather!$A$1:$E$366, 5)</f>
        <v>0.21428571428571283</v>
      </c>
      <c r="G4910" s="1">
        <f>VLOOKUP(D4910, Summer!$A$1:$E$25, 2)</f>
        <v>1622.5675647430101</v>
      </c>
      <c r="H4910" s="1">
        <f>VLOOKUP(D4910, Summer!$A$1:$E$25, 3)</f>
        <v>1132.28619594112</v>
      </c>
      <c r="I4910" s="1">
        <f>VLOOKUP(D4910, Summer!$A$1:$E$25, 5)</f>
        <v>435.17254436926402</v>
      </c>
      <c r="J4910" s="1">
        <f t="shared" si="457"/>
        <v>1237.34648925581</v>
      </c>
      <c r="K4910" s="47">
        <f t="shared" si="458"/>
        <v>23.148307658238263</v>
      </c>
      <c r="L4910" s="48">
        <f>Solar!K4927/1000*Variables!$B$3</f>
        <v>38.269649999999999</v>
      </c>
      <c r="M4910">
        <f>IF(E4910=1, VLOOKUP(D4910, Sheet1!$A$2:$C$26, 2), Sheet1!$C$3)</f>
        <v>0.55478000000000005</v>
      </c>
      <c r="N4910" s="1">
        <f>'Electricity Rates'!$J$2</f>
        <v>0.24729999999999999</v>
      </c>
      <c r="O4910" s="145">
        <f>L4910-K4910</f>
        <v>15.121342341761736</v>
      </c>
      <c r="P4910">
        <f t="shared" si="459"/>
        <v>5.7245764838823225</v>
      </c>
      <c r="Q4910">
        <f>IF(O4910&gt;0, IF(Q4909+O4910*Variables!$B$5&lt;Variables!$B$4, Q4909+O4910*Variables!$B$5, Variables!$B$4), IF(Q4909&gt;-O4910, Q4909+O4910/Variables!$B$5, 0))</f>
        <v>46.720469102780292</v>
      </c>
      <c r="R4910">
        <f>IF(O4910&gt;0, 0, IF(Q4909&gt;-O4910, 0, -O4910 - Q4909*Variables!$B$5))</f>
        <v>0</v>
      </c>
      <c r="S4910">
        <f t="shared" si="460"/>
        <v>0</v>
      </c>
      <c r="T4910">
        <f t="shared" si="461"/>
        <v>0</v>
      </c>
    </row>
    <row r="4911" spans="1:20" x14ac:dyDescent="0.3">
      <c r="A4911" s="3">
        <f t="shared" si="456"/>
        <v>43305</v>
      </c>
      <c r="B4911">
        <v>7</v>
      </c>
      <c r="C4911">
        <v>24</v>
      </c>
      <c r="D4911">
        <v>14</v>
      </c>
      <c r="E4911">
        <v>1</v>
      </c>
      <c r="F4911" s="1">
        <f>VLOOKUP(A4911,Weather!$A$1:$E$366, 5)</f>
        <v>0.21428571428571283</v>
      </c>
      <c r="G4911" s="1">
        <f>VLOOKUP(D4911, Summer!$A$1:$E$25, 2)</f>
        <v>1636.26340321468</v>
      </c>
      <c r="H4911" s="1">
        <f>VLOOKUP(D4911, Summer!$A$1:$E$25, 3)</f>
        <v>1156.2601309732199</v>
      </c>
      <c r="I4911" s="1">
        <f>VLOOKUP(D4911, Summer!$A$1:$E$25, 5)</f>
        <v>417.13087064403902</v>
      </c>
      <c r="J4911" s="1">
        <f t="shared" si="457"/>
        <v>1259.1179750249607</v>
      </c>
      <c r="K4911" s="47">
        <f t="shared" si="458"/>
        <v>23.555609133724218</v>
      </c>
      <c r="L4911" s="48">
        <f>Solar!K4928/1000*Variables!$B$3</f>
        <v>36.698050000000002</v>
      </c>
      <c r="M4911">
        <f>IF(E4911=1, VLOOKUP(D4911, Sheet1!$A$2:$C$26, 2), Sheet1!$C$3)</f>
        <v>0.55478000000000005</v>
      </c>
      <c r="N4911" s="1">
        <f>'Electricity Rates'!$J$2</f>
        <v>0.24729999999999999</v>
      </c>
      <c r="O4911" s="145">
        <f>L4911-K4911</f>
        <v>13.142440866275784</v>
      </c>
      <c r="P4911">
        <f t="shared" si="459"/>
        <v>5.8253021387699988</v>
      </c>
      <c r="Q4911">
        <f>IF(O4911&gt;0, IF(Q4910+O4911*Variables!$B$5&lt;Variables!$B$4, Q4910+O4911*Variables!$B$5, Variables!$B$4), IF(Q4910&gt;-O4911, Q4910+O4911/Variables!$B$5, 0))</f>
        <v>59.074363517079533</v>
      </c>
      <c r="R4911">
        <f>IF(O4911&gt;0, 0, IF(Q4910&gt;-O4911, 0, -O4911 - Q4910*Variables!$B$5))</f>
        <v>0</v>
      </c>
      <c r="S4911">
        <f t="shared" si="460"/>
        <v>0</v>
      </c>
      <c r="T4911">
        <f t="shared" si="461"/>
        <v>0</v>
      </c>
    </row>
    <row r="4912" spans="1:20" x14ac:dyDescent="0.3">
      <c r="A4912" s="3">
        <f t="shared" si="456"/>
        <v>43305</v>
      </c>
      <c r="B4912">
        <v>7</v>
      </c>
      <c r="C4912">
        <v>24</v>
      </c>
      <c r="D4912">
        <v>15</v>
      </c>
      <c r="E4912">
        <v>1</v>
      </c>
      <c r="F4912" s="1">
        <f>VLOOKUP(A4912,Weather!$A$1:$E$366, 5)</f>
        <v>0.21428571428571283</v>
      </c>
      <c r="G4912" s="1">
        <f>VLOOKUP(D4912, Summer!$A$1:$E$25, 2)</f>
        <v>1589.7727985285201</v>
      </c>
      <c r="H4912" s="1">
        <f>VLOOKUP(D4912, Summer!$A$1:$E$25, 3)</f>
        <v>1137.7596230737599</v>
      </c>
      <c r="I4912" s="1">
        <f>VLOOKUP(D4912, Summer!$A$1:$E$25, 5)</f>
        <v>403.543562097039</v>
      </c>
      <c r="J4912" s="1">
        <f t="shared" si="457"/>
        <v>1234.6195892426365</v>
      </c>
      <c r="K4912" s="47">
        <f t="shared" si="458"/>
        <v>23.097292747696788</v>
      </c>
      <c r="L4912" s="48">
        <f>Solar!K4929/1000*Variables!$B$3</f>
        <v>32.665449999999993</v>
      </c>
      <c r="M4912">
        <f>IF(E4912=1, VLOOKUP(D4912, Sheet1!$A$2:$C$26, 2), Sheet1!$C$3)</f>
        <v>0.55478000000000005</v>
      </c>
      <c r="N4912" s="1">
        <f>'Electricity Rates'!$J$2</f>
        <v>0.24729999999999999</v>
      </c>
      <c r="O4912" s="145">
        <f>L4912-K4912</f>
        <v>9.5681572523032052</v>
      </c>
      <c r="P4912">
        <f t="shared" si="459"/>
        <v>5.7119604965054149</v>
      </c>
      <c r="Q4912">
        <f>IF(O4912&gt;0, IF(Q4911+O4912*Variables!$B$5&lt;Variables!$B$4, Q4911+O4912*Variables!$B$5, Variables!$B$4), IF(Q4911&gt;-O4912, Q4911+O4912/Variables!$B$5, 0))</f>
        <v>68.068431334244551</v>
      </c>
      <c r="R4912">
        <f>IF(O4912&gt;0, 0, IF(Q4911&gt;-O4912, 0, -O4912 - Q4911*Variables!$B$5))</f>
        <v>0</v>
      </c>
      <c r="S4912">
        <f t="shared" si="460"/>
        <v>0</v>
      </c>
      <c r="T4912">
        <f t="shared" si="461"/>
        <v>0</v>
      </c>
    </row>
    <row r="4913" spans="1:20" x14ac:dyDescent="0.3">
      <c r="A4913" s="3">
        <f t="shared" si="456"/>
        <v>43305</v>
      </c>
      <c r="B4913">
        <v>7</v>
      </c>
      <c r="C4913">
        <v>24</v>
      </c>
      <c r="D4913">
        <v>16</v>
      </c>
      <c r="E4913">
        <v>1</v>
      </c>
      <c r="F4913" s="1">
        <f>VLOOKUP(A4913,Weather!$A$1:$E$366, 5)</f>
        <v>0.21428571428571283</v>
      </c>
      <c r="G4913" s="1">
        <f>VLOOKUP(D4913, Summer!$A$1:$E$25, 2)</f>
        <v>1459.9523441255701</v>
      </c>
      <c r="H4913" s="1">
        <f>VLOOKUP(D4913, Summer!$A$1:$E$25, 3)</f>
        <v>1006.09479349024</v>
      </c>
      <c r="I4913" s="1">
        <f>VLOOKUP(D4913, Summer!$A$1:$E$25, 5)</f>
        <v>381.04254068220598</v>
      </c>
      <c r="J4913" s="1">
        <f t="shared" si="457"/>
        <v>1103.3499829120958</v>
      </c>
      <c r="K4913" s="47">
        <f t="shared" si="458"/>
        <v>20.641497818870704</v>
      </c>
      <c r="L4913" s="48">
        <f>Solar!K4930/1000*Variables!$B$3</f>
        <v>25.775099999999995</v>
      </c>
      <c r="M4913">
        <f>IF(E4913=1, VLOOKUP(D4913, Sheet1!$A$2:$C$26, 2), Sheet1!$C$3)</f>
        <v>0.55478000000000005</v>
      </c>
      <c r="N4913" s="1">
        <f>'Electricity Rates'!$J$2</f>
        <v>0.24729999999999999</v>
      </c>
      <c r="O4913" s="145">
        <f>L4913-K4913</f>
        <v>5.1336021811292909</v>
      </c>
      <c r="P4913">
        <f t="shared" si="459"/>
        <v>5.1046424106067247</v>
      </c>
      <c r="Q4913">
        <f>IF(O4913&gt;0, IF(Q4912+O4913*Variables!$B$5&lt;Variables!$B$4, Q4912+O4913*Variables!$B$5, Variables!$B$4), IF(Q4912&gt;-O4913, Q4912+O4913/Variables!$B$5, 0))</f>
        <v>72.894017384506085</v>
      </c>
      <c r="R4913">
        <f>IF(O4913&gt;0, 0, IF(Q4912&gt;-O4913, 0, -O4913 - Q4912*Variables!$B$5))</f>
        <v>0</v>
      </c>
      <c r="S4913">
        <f t="shared" si="460"/>
        <v>0</v>
      </c>
      <c r="T4913">
        <f t="shared" si="461"/>
        <v>0</v>
      </c>
    </row>
    <row r="4914" spans="1:20" x14ac:dyDescent="0.3">
      <c r="A4914" s="3">
        <f t="shared" si="456"/>
        <v>43305</v>
      </c>
      <c r="B4914">
        <v>7</v>
      </c>
      <c r="C4914">
        <v>24</v>
      </c>
      <c r="D4914">
        <v>17</v>
      </c>
      <c r="E4914">
        <v>1</v>
      </c>
      <c r="F4914" s="1">
        <f>VLOOKUP(A4914,Weather!$A$1:$E$366, 5)</f>
        <v>0.21428571428571283</v>
      </c>
      <c r="G4914" s="1">
        <f>VLOOKUP(D4914, Summer!$A$1:$E$25, 2)</f>
        <v>1144.9480592772099</v>
      </c>
      <c r="H4914" s="1">
        <f>VLOOKUP(D4914, Summer!$A$1:$E$25, 3)</f>
        <v>808.38142168622596</v>
      </c>
      <c r="I4914" s="1">
        <f>VLOOKUP(D4914, Summer!$A$1:$E$25, 5)</f>
        <v>371.93450987035499</v>
      </c>
      <c r="J4914" s="1">
        <f t="shared" si="457"/>
        <v>880.50284402715056</v>
      </c>
      <c r="K4914" s="47">
        <f t="shared" si="458"/>
        <v>16.472468224929386</v>
      </c>
      <c r="L4914" s="48">
        <f>Solar!K4931/1000*Variables!$B$3</f>
        <v>17.11185</v>
      </c>
      <c r="M4914">
        <f>IF(E4914=1, VLOOKUP(D4914, Sheet1!$A$2:$C$26, 2), Sheet1!$C$3)</f>
        <v>0.55478000000000005</v>
      </c>
      <c r="N4914" s="1">
        <f>'Electricity Rates'!$J$2</f>
        <v>0.24729999999999999</v>
      </c>
      <c r="O4914" s="145">
        <f>L4914-K4914</f>
        <v>0.63938177507061411</v>
      </c>
      <c r="P4914">
        <f t="shared" si="459"/>
        <v>4.0736413920250367</v>
      </c>
      <c r="Q4914">
        <f>IF(O4914&gt;0, IF(Q4913+O4914*Variables!$B$5&lt;Variables!$B$4, Q4913+O4914*Variables!$B$5, Variables!$B$4), IF(Q4913&gt;-O4914, Q4913+O4914/Variables!$B$5, 0))</f>
        <v>73.495036253072456</v>
      </c>
      <c r="R4914">
        <f>IF(O4914&gt;0, 0, IF(Q4913&gt;-O4914, 0, -O4914 - Q4913*Variables!$B$5))</f>
        <v>0</v>
      </c>
      <c r="S4914">
        <f t="shared" si="460"/>
        <v>0</v>
      </c>
      <c r="T4914">
        <f t="shared" si="461"/>
        <v>0</v>
      </c>
    </row>
    <row r="4915" spans="1:20" x14ac:dyDescent="0.3">
      <c r="A4915" s="3">
        <f t="shared" si="456"/>
        <v>43305</v>
      </c>
      <c r="B4915">
        <v>7</v>
      </c>
      <c r="C4915">
        <v>24</v>
      </c>
      <c r="D4915">
        <v>18</v>
      </c>
      <c r="E4915">
        <v>1</v>
      </c>
      <c r="F4915" s="1">
        <f>VLOOKUP(A4915,Weather!$A$1:$E$366, 5)</f>
        <v>0.21428571428571283</v>
      </c>
      <c r="G4915" s="1">
        <f>VLOOKUP(D4915, Summer!$A$1:$E$25, 2)</f>
        <v>769.75210584620504</v>
      </c>
      <c r="H4915" s="1">
        <f>VLOOKUP(D4915, Summer!$A$1:$E$25, 3)</f>
        <v>572.92139445417001</v>
      </c>
      <c r="I4915" s="1">
        <f>VLOOKUP(D4915, Summer!$A$1:$E$25, 5)</f>
        <v>349.41355840998102</v>
      </c>
      <c r="J4915" s="1">
        <f t="shared" si="457"/>
        <v>615.09940403817723</v>
      </c>
      <c r="K4915" s="47">
        <f t="shared" si="458"/>
        <v>11.507294334053789</v>
      </c>
      <c r="L4915" s="48">
        <f>Solar!K4932/1000*Variables!$B$3</f>
        <v>8.0031499999999998</v>
      </c>
      <c r="M4915">
        <f>IF(E4915=1, VLOOKUP(D4915, Sheet1!$A$2:$C$26, 2), Sheet1!$C$3)</f>
        <v>0.55478000000000005</v>
      </c>
      <c r="N4915" s="1">
        <f>'Electricity Rates'!$J$2</f>
        <v>0.24729999999999999</v>
      </c>
      <c r="O4915" s="145">
        <f>L4915-K4915</f>
        <v>-3.5041443340537892</v>
      </c>
      <c r="P4915">
        <f t="shared" si="459"/>
        <v>2.8457538888115019</v>
      </c>
      <c r="Q4915">
        <f>IF(O4915&gt;0, IF(Q4914+O4915*Variables!$B$5&lt;Variables!$B$4, Q4914+O4915*Variables!$B$5, Variables!$B$4), IF(Q4914&gt;-O4915, Q4914+O4915/Variables!$B$5, 0))</f>
        <v>69.767223131738632</v>
      </c>
      <c r="R4915">
        <f>IF(O4915&gt;0, 0, IF(Q4914&gt;-O4915, 0, -O4915 - Q4914*Variables!$B$5))</f>
        <v>0</v>
      </c>
      <c r="S4915">
        <f t="shared" si="460"/>
        <v>0</v>
      </c>
      <c r="T4915">
        <f t="shared" si="461"/>
        <v>0</v>
      </c>
    </row>
    <row r="4916" spans="1:20" x14ac:dyDescent="0.3">
      <c r="A4916" s="3">
        <f t="shared" si="456"/>
        <v>43305</v>
      </c>
      <c r="B4916">
        <v>7</v>
      </c>
      <c r="C4916">
        <v>24</v>
      </c>
      <c r="D4916">
        <v>19</v>
      </c>
      <c r="E4916">
        <v>1</v>
      </c>
      <c r="F4916" s="1">
        <f>VLOOKUP(A4916,Weather!$A$1:$E$366, 5)</f>
        <v>0.21428571428571283</v>
      </c>
      <c r="G4916" s="1">
        <f>VLOOKUP(D4916, Summer!$A$1:$E$25, 2)</f>
        <v>565.86125451999203</v>
      </c>
      <c r="H4916" s="1">
        <f>VLOOKUP(D4916, Summer!$A$1:$E$25, 3)</f>
        <v>365.77406038600299</v>
      </c>
      <c r="I4916" s="1">
        <f>VLOOKUP(D4916, Summer!$A$1:$E$25, 5)</f>
        <v>331.38683221891199</v>
      </c>
      <c r="J4916" s="1">
        <f t="shared" si="457"/>
        <v>408.64988770042891</v>
      </c>
      <c r="K4916" s="47">
        <f t="shared" si="458"/>
        <v>7.64503185416027</v>
      </c>
      <c r="L4916" s="48">
        <f>Solar!K4933/1000*Variables!$B$3</f>
        <v>2.1119499999999998</v>
      </c>
      <c r="M4916">
        <f>IF(E4916=1, VLOOKUP(D4916, Sheet1!$A$2:$C$26, 2), Sheet1!$C$3)</f>
        <v>0.25796000000000002</v>
      </c>
      <c r="N4916" s="1">
        <f>'Electricity Rates'!$J$2</f>
        <v>0.24729999999999999</v>
      </c>
      <c r="O4916" s="145">
        <f>L4916-K4916</f>
        <v>-5.5330818541602707</v>
      </c>
      <c r="P4916">
        <f t="shared" si="459"/>
        <v>1.8906163775338347</v>
      </c>
      <c r="Q4916">
        <f>IF(O4916&gt;0, IF(Q4915+O4916*Variables!$B$5&lt;Variables!$B$4, Q4915+O4916*Variables!$B$5, Variables!$B$4), IF(Q4915&gt;-O4916, Q4915+O4916/Variables!$B$5, 0))</f>
        <v>63.880965840078773</v>
      </c>
      <c r="R4916">
        <f>IF(O4916&gt;0, 0, IF(Q4915&gt;-O4916, 0, -O4916 - Q4915*Variables!$B$5))</f>
        <v>0</v>
      </c>
      <c r="S4916">
        <f t="shared" si="460"/>
        <v>0</v>
      </c>
      <c r="T4916">
        <f t="shared" si="461"/>
        <v>0</v>
      </c>
    </row>
    <row r="4917" spans="1:20" x14ac:dyDescent="0.3">
      <c r="A4917" s="3">
        <f t="shared" si="456"/>
        <v>43305</v>
      </c>
      <c r="B4917">
        <v>7</v>
      </c>
      <c r="C4917">
        <v>24</v>
      </c>
      <c r="D4917">
        <v>20</v>
      </c>
      <c r="E4917">
        <v>1</v>
      </c>
      <c r="F4917" s="1">
        <f>VLOOKUP(A4917,Weather!$A$1:$E$366, 5)</f>
        <v>0.21428571428571283</v>
      </c>
      <c r="G4917" s="1">
        <f>VLOOKUP(D4917, Summer!$A$1:$E$25, 2)</f>
        <v>459.178981251175</v>
      </c>
      <c r="H4917" s="1">
        <f>VLOOKUP(D4917, Summer!$A$1:$E$25, 3)</f>
        <v>328.41643432967999</v>
      </c>
      <c r="I4917" s="1">
        <f>VLOOKUP(D4917, Summer!$A$1:$E$25, 5)</f>
        <v>326.73316658528501</v>
      </c>
      <c r="J4917" s="1">
        <f t="shared" si="457"/>
        <v>356.43698009857161</v>
      </c>
      <c r="K4917" s="47">
        <f t="shared" si="458"/>
        <v>6.6682315323475132</v>
      </c>
      <c r="L4917" s="48">
        <f>Solar!K4934/1000*Variables!$B$3</f>
        <v>0.10540000000000001</v>
      </c>
      <c r="M4917">
        <f>IF(E4917=1, VLOOKUP(D4917, Sheet1!$A$2:$C$26, 2), Sheet1!$C$3)</f>
        <v>0.25796000000000002</v>
      </c>
      <c r="N4917" s="1">
        <f>'Electricity Rates'!$J$2</f>
        <v>0.24729999999999999</v>
      </c>
      <c r="O4917" s="145">
        <f>L4917-K4917</f>
        <v>-6.5628315323475128</v>
      </c>
      <c r="P4917">
        <f t="shared" si="459"/>
        <v>1.6490536579495401</v>
      </c>
      <c r="Q4917">
        <f>IF(O4917&gt;0, IF(Q4916+O4917*Variables!$B$5&lt;Variables!$B$4, Q4916+O4917*Variables!$B$5, Variables!$B$4), IF(Q4916&gt;-O4917, Q4916+O4917/Variables!$B$5, 0))</f>
        <v>56.89923016736865</v>
      </c>
      <c r="R4917">
        <f>IF(O4917&gt;0, 0, IF(Q4916&gt;-O4917, 0, -O4917 - Q4916*Variables!$B$5))</f>
        <v>0</v>
      </c>
      <c r="S4917">
        <f t="shared" si="460"/>
        <v>0</v>
      </c>
      <c r="T4917">
        <f t="shared" si="461"/>
        <v>0</v>
      </c>
    </row>
    <row r="4918" spans="1:20" x14ac:dyDescent="0.3">
      <c r="A4918" s="3">
        <f t="shared" si="456"/>
        <v>43305</v>
      </c>
      <c r="B4918">
        <v>7</v>
      </c>
      <c r="C4918">
        <v>24</v>
      </c>
      <c r="D4918">
        <v>21</v>
      </c>
      <c r="E4918">
        <v>1</v>
      </c>
      <c r="F4918" s="1">
        <f>VLOOKUP(A4918,Weather!$A$1:$E$366, 5)</f>
        <v>0.21428571428571283</v>
      </c>
      <c r="G4918" s="1">
        <f>VLOOKUP(D4918, Summer!$A$1:$E$25, 2)</f>
        <v>403.43414919632897</v>
      </c>
      <c r="H4918" s="1">
        <f>VLOOKUP(D4918, Summer!$A$1:$E$25, 3)</f>
        <v>305.25297715532997</v>
      </c>
      <c r="I4918" s="1">
        <f>VLOOKUP(D4918, Summer!$A$1:$E$25, 5)</f>
        <v>313.15582306105603</v>
      </c>
      <c r="J4918" s="1">
        <f t="shared" si="457"/>
        <v>326.29179973554392</v>
      </c>
      <c r="K4918" s="47">
        <f t="shared" si="458"/>
        <v>6.1042747785071727</v>
      </c>
      <c r="L4918" s="48">
        <f>Solar!K4935/1000*Variables!$B$3</f>
        <v>0</v>
      </c>
      <c r="M4918">
        <f>IF(E4918=1, VLOOKUP(D4918, Sheet1!$A$2:$C$26, 2), Sheet1!$C$3)</f>
        <v>0.25796000000000002</v>
      </c>
      <c r="N4918" s="1">
        <f>'Electricity Rates'!$J$2</f>
        <v>0.24729999999999999</v>
      </c>
      <c r="O4918" s="145">
        <f>L4918-K4918</f>
        <v>-6.1042747785071727</v>
      </c>
      <c r="P4918">
        <f t="shared" si="459"/>
        <v>1.5095871527248237</v>
      </c>
      <c r="Q4918">
        <f>IF(O4918&gt;0, IF(Q4917+O4918*Variables!$B$5&lt;Variables!$B$4, Q4917+O4918*Variables!$B$5, Variables!$B$4), IF(Q4917&gt;-O4918, Q4917+O4918/Variables!$B$5, 0))</f>
        <v>50.405320828531231</v>
      </c>
      <c r="R4918">
        <f>IF(O4918&gt;0, 0, IF(Q4917&gt;-O4918, 0, -O4918 - Q4917*Variables!$B$5))</f>
        <v>0</v>
      </c>
      <c r="S4918">
        <f t="shared" si="460"/>
        <v>0</v>
      </c>
      <c r="T4918">
        <f t="shared" si="461"/>
        <v>0</v>
      </c>
    </row>
    <row r="4919" spans="1:20" x14ac:dyDescent="0.3">
      <c r="A4919" s="3">
        <f t="shared" si="456"/>
        <v>43305</v>
      </c>
      <c r="B4919">
        <v>7</v>
      </c>
      <c r="C4919">
        <v>24</v>
      </c>
      <c r="D4919">
        <v>22</v>
      </c>
      <c r="E4919">
        <v>1</v>
      </c>
      <c r="F4919" s="1">
        <f>VLOOKUP(A4919,Weather!$A$1:$E$366, 5)</f>
        <v>0.21428571428571283</v>
      </c>
      <c r="G4919" s="1">
        <f>VLOOKUP(D4919, Summer!$A$1:$E$25, 2)</f>
        <v>366.19777187885302</v>
      </c>
      <c r="H4919" s="1">
        <f>VLOOKUP(D4919, Summer!$A$1:$E$25, 3)</f>
        <v>263.18917633836901</v>
      </c>
      <c r="I4919" s="1">
        <f>VLOOKUP(D4919, Summer!$A$1:$E$25, 5)</f>
        <v>295.10418431306101</v>
      </c>
      <c r="J4919" s="1">
        <f t="shared" si="457"/>
        <v>285.26244681132971</v>
      </c>
      <c r="K4919" s="47">
        <f t="shared" si="458"/>
        <v>5.3366966645713001</v>
      </c>
      <c r="L4919" s="48">
        <f>Solar!K4936/1000*Variables!$B$3</f>
        <v>0</v>
      </c>
      <c r="M4919">
        <f>IF(E4919=1, VLOOKUP(D4919, Sheet1!$A$2:$C$26, 2), Sheet1!$C$3)</f>
        <v>0.18637999999999999</v>
      </c>
      <c r="N4919" s="1">
        <f>'Electricity Rates'!$J$2</f>
        <v>0.24729999999999999</v>
      </c>
      <c r="O4919" s="145">
        <f>L4919-K4919</f>
        <v>-5.3366966645713001</v>
      </c>
      <c r="P4919">
        <f t="shared" si="459"/>
        <v>1.3197650851484826</v>
      </c>
      <c r="Q4919">
        <f>IF(O4919&gt;0, IF(Q4918+O4919*Variables!$B$5&lt;Variables!$B$4, Q4918+O4919*Variables!$B$5, Variables!$B$4), IF(Q4918&gt;-O4919, Q4918+O4919/Variables!$B$5, 0))</f>
        <v>44.727983951327722</v>
      </c>
      <c r="R4919">
        <f>IF(O4919&gt;0, 0, IF(Q4918&gt;-O4919, 0, -O4919 - Q4918*Variables!$B$5))</f>
        <v>0</v>
      </c>
      <c r="S4919">
        <f t="shared" si="460"/>
        <v>0</v>
      </c>
      <c r="T4919">
        <f t="shared" si="461"/>
        <v>0</v>
      </c>
    </row>
    <row r="4920" spans="1:20" x14ac:dyDescent="0.3">
      <c r="A4920" s="3">
        <f t="shared" si="456"/>
        <v>43305</v>
      </c>
      <c r="B4920">
        <v>7</v>
      </c>
      <c r="C4920">
        <v>24</v>
      </c>
      <c r="D4920">
        <v>23</v>
      </c>
      <c r="E4920">
        <v>1</v>
      </c>
      <c r="F4920" s="1">
        <f>VLOOKUP(A4920,Weather!$A$1:$E$366, 5)</f>
        <v>0.21428571428571283</v>
      </c>
      <c r="G4920" s="1">
        <f>VLOOKUP(D4920, Summer!$A$1:$E$25, 2)</f>
        <v>342.86102460129899</v>
      </c>
      <c r="H4920" s="1">
        <f>VLOOKUP(D4920, Summer!$A$1:$E$25, 3)</f>
        <v>273.02297434567402</v>
      </c>
      <c r="I4920" s="1">
        <f>VLOOKUP(D4920, Summer!$A$1:$E$25, 5)</f>
        <v>281.53182330021599</v>
      </c>
      <c r="J4920" s="1">
        <f t="shared" si="457"/>
        <v>287.9882708290221</v>
      </c>
      <c r="K4920" s="47">
        <f t="shared" si="458"/>
        <v>5.3876914453636298</v>
      </c>
      <c r="L4920" s="48">
        <f>Solar!K4937/1000*Variables!$B$3</f>
        <v>0</v>
      </c>
      <c r="M4920">
        <f>IF(E4920=1, VLOOKUP(D4920, Sheet1!$A$2:$C$26, 2), Sheet1!$C$3)</f>
        <v>0.18637999999999999</v>
      </c>
      <c r="N4920" s="1">
        <f>'Electricity Rates'!$J$2</f>
        <v>0.24729999999999999</v>
      </c>
      <c r="O4920" s="145">
        <f>L4920-K4920</f>
        <v>-5.3876914453636298</v>
      </c>
      <c r="P4920">
        <f t="shared" si="459"/>
        <v>1.3323760944384255</v>
      </c>
      <c r="Q4920">
        <f>IF(O4920&gt;0, IF(Q4919+O4920*Variables!$B$5&lt;Variables!$B$4, Q4919+O4920*Variables!$B$5, Variables!$B$4), IF(Q4919&gt;-O4920, Q4919+O4920/Variables!$B$5, 0))</f>
        <v>38.996397307323861</v>
      </c>
      <c r="R4920">
        <f>IF(O4920&gt;0, 0, IF(Q4919&gt;-O4920, 0, -O4920 - Q4919*Variables!$B$5))</f>
        <v>0</v>
      </c>
      <c r="S4920">
        <f t="shared" si="460"/>
        <v>0</v>
      </c>
      <c r="T4920">
        <f t="shared" si="461"/>
        <v>0</v>
      </c>
    </row>
    <row r="4921" spans="1:20" x14ac:dyDescent="0.3">
      <c r="A4921" s="3">
        <f t="shared" si="456"/>
        <v>43305</v>
      </c>
      <c r="B4921">
        <v>7</v>
      </c>
      <c r="C4921">
        <v>24</v>
      </c>
      <c r="D4921">
        <v>24</v>
      </c>
      <c r="E4921">
        <v>1</v>
      </c>
      <c r="F4921" s="1">
        <f>VLOOKUP(A4921,Weather!$A$1:$E$366, 5)</f>
        <v>0.21428571428571283</v>
      </c>
      <c r="G4921" s="1">
        <f>VLOOKUP(D4921, Summer!$A$1:$E$25, 2)</f>
        <v>310.26482453023402</v>
      </c>
      <c r="H4921" s="1">
        <f>VLOOKUP(D4921, Summer!$A$1:$E$25, 3)</f>
        <v>259.09090909090901</v>
      </c>
      <c r="I4921" s="1">
        <f>VLOOKUP(D4921, Summer!$A$1:$E$25, 5)</f>
        <v>276.86321013243497</v>
      </c>
      <c r="J4921" s="1">
        <f t="shared" si="457"/>
        <v>270.05674811362144</v>
      </c>
      <c r="K4921" s="47">
        <f t="shared" si="458"/>
        <v>5.0522280903526733</v>
      </c>
      <c r="L4921" s="48">
        <f>Solar!K4938/1000*Variables!$B$3</f>
        <v>0</v>
      </c>
      <c r="M4921">
        <f>IF(E4921=1, VLOOKUP(D4921, Sheet1!$A$2:$C$26, 2), Sheet1!$C$3)</f>
        <v>0.18637999999999999</v>
      </c>
      <c r="N4921" s="1">
        <f>'Electricity Rates'!$J$2</f>
        <v>0.24729999999999999</v>
      </c>
      <c r="O4921" s="145">
        <f>L4921-K4921</f>
        <v>-5.0522280903526733</v>
      </c>
      <c r="P4921">
        <f t="shared" si="459"/>
        <v>1.2494160067442162</v>
      </c>
      <c r="Q4921">
        <f>IF(O4921&gt;0, IF(Q4920+O4921*Variables!$B$5&lt;Variables!$B$4, Q4920+O4921*Variables!$B$5, Variables!$B$4), IF(Q4920&gt;-O4921, Q4920+O4921/Variables!$B$5, 0))</f>
        <v>33.621686572906121</v>
      </c>
      <c r="R4921">
        <f>IF(O4921&gt;0, 0, IF(Q4920&gt;-O4921, 0, -O4921 - Q4920*Variables!$B$5))</f>
        <v>0</v>
      </c>
      <c r="S4921">
        <f t="shared" si="460"/>
        <v>0</v>
      </c>
      <c r="T4921">
        <f t="shared" si="461"/>
        <v>0</v>
      </c>
    </row>
    <row r="4922" spans="1:20" x14ac:dyDescent="0.3">
      <c r="A4922" s="3">
        <f t="shared" si="456"/>
        <v>43306</v>
      </c>
      <c r="B4922">
        <v>7</v>
      </c>
      <c r="C4922">
        <v>25</v>
      </c>
      <c r="D4922">
        <v>1</v>
      </c>
      <c r="E4922">
        <v>1</v>
      </c>
      <c r="F4922" s="1">
        <f>VLOOKUP(A4922,Weather!$A$1:$E$366, 5)</f>
        <v>0.21428571428571283</v>
      </c>
      <c r="G4922" s="1">
        <f>VLOOKUP(D4922, Summer!$A$1:$E$25, 2)</f>
        <v>305.44698283970399</v>
      </c>
      <c r="H4922" s="1">
        <f>VLOOKUP(D4922, Summer!$A$1:$E$25, 3)</f>
        <v>264.36707082495798</v>
      </c>
      <c r="I4922" s="1">
        <f>VLOOKUP(D4922, Summer!$A$1:$E$25, 5)</f>
        <v>276.703769768114</v>
      </c>
      <c r="J4922" s="1">
        <f t="shared" si="457"/>
        <v>273.16990911383209</v>
      </c>
      <c r="K4922" s="47">
        <f t="shared" si="458"/>
        <v>5.110469180660246</v>
      </c>
      <c r="L4922" s="48">
        <f>Solar!K4939/1000*Variables!$B$3</f>
        <v>0</v>
      </c>
      <c r="M4922">
        <f>IF(E4922=1, VLOOKUP(D4922, Sheet1!$A$2:$C$26, 2), Sheet1!$C$3)</f>
        <v>0.18637999999999999</v>
      </c>
      <c r="N4922" s="1">
        <f>'Electricity Rates'!$J$2</f>
        <v>0.24729999999999999</v>
      </c>
      <c r="O4922" s="145">
        <f>L4922-K4922</f>
        <v>-5.110469180660246</v>
      </c>
      <c r="P4922">
        <f t="shared" si="459"/>
        <v>1.2638190283772788</v>
      </c>
      <c r="Q4922">
        <f>IF(O4922&gt;0, IF(Q4921+O4922*Variables!$B$5&lt;Variables!$B$4, Q4921+O4922*Variables!$B$5, Variables!$B$4), IF(Q4921&gt;-O4922, Q4921+O4922/Variables!$B$5, 0))</f>
        <v>28.1850172317782</v>
      </c>
      <c r="R4922">
        <f>IF(O4922&gt;0, 0, IF(Q4921&gt;-O4922, 0, -O4922 - Q4921*Variables!$B$5))</f>
        <v>0</v>
      </c>
      <c r="S4922">
        <f t="shared" si="460"/>
        <v>0</v>
      </c>
      <c r="T4922">
        <f t="shared" si="461"/>
        <v>0</v>
      </c>
    </row>
    <row r="4923" spans="1:20" x14ac:dyDescent="0.3">
      <c r="A4923" s="3">
        <f t="shared" si="456"/>
        <v>43306</v>
      </c>
      <c r="B4923">
        <v>7</v>
      </c>
      <c r="C4923">
        <v>25</v>
      </c>
      <c r="D4923">
        <v>2</v>
      </c>
      <c r="E4923">
        <v>1</v>
      </c>
      <c r="F4923" s="1">
        <f>VLOOKUP(A4923,Weather!$A$1:$E$366, 5)</f>
        <v>0.21428571428571283</v>
      </c>
      <c r="G4923" s="1">
        <f>VLOOKUP(D4923, Summer!$A$1:$E$25, 2)</f>
        <v>286.71906025959902</v>
      </c>
      <c r="H4923" s="1">
        <f>VLOOKUP(D4923, Summer!$A$1:$E$25, 3)</f>
        <v>260.03911906460002</v>
      </c>
      <c r="I4923" s="1">
        <f>VLOOKUP(D4923, Summer!$A$1:$E$25, 5)</f>
        <v>276.50446931271199</v>
      </c>
      <c r="J4923" s="1">
        <f t="shared" si="457"/>
        <v>265.7562493206712</v>
      </c>
      <c r="K4923" s="47">
        <f t="shared" si="458"/>
        <v>4.9717742562750677</v>
      </c>
      <c r="L4923" s="48">
        <f>Solar!K4940/1000*Variables!$B$3</f>
        <v>0</v>
      </c>
      <c r="M4923">
        <f>IF(E4923=1, VLOOKUP(D4923, Sheet1!$A$2:$C$26, 2), Sheet1!$C$3)</f>
        <v>0.18637999999999999</v>
      </c>
      <c r="N4923" s="1">
        <f>'Electricity Rates'!$J$2</f>
        <v>0.24729999999999999</v>
      </c>
      <c r="O4923" s="145">
        <f>L4923-K4923</f>
        <v>-4.9717742562750677</v>
      </c>
      <c r="P4923">
        <f t="shared" si="459"/>
        <v>1.2295197735768242</v>
      </c>
      <c r="Q4923">
        <f>IF(O4923&gt;0, IF(Q4922+O4923*Variables!$B$5&lt;Variables!$B$4, Q4922+O4923*Variables!$B$5, Variables!$B$4), IF(Q4922&gt;-O4923, Q4922+O4923/Variables!$B$5, 0))</f>
        <v>22.895895682549405</v>
      </c>
      <c r="R4923">
        <f>IF(O4923&gt;0, 0, IF(Q4922&gt;-O4923, 0, -O4923 - Q4922*Variables!$B$5))</f>
        <v>0</v>
      </c>
      <c r="S4923">
        <f t="shared" si="460"/>
        <v>0</v>
      </c>
      <c r="T4923">
        <f t="shared" si="461"/>
        <v>0</v>
      </c>
    </row>
    <row r="4924" spans="1:20" x14ac:dyDescent="0.3">
      <c r="A4924" s="3">
        <f t="shared" si="456"/>
        <v>43306</v>
      </c>
      <c r="B4924">
        <v>7</v>
      </c>
      <c r="C4924">
        <v>25</v>
      </c>
      <c r="D4924">
        <v>3</v>
      </c>
      <c r="E4924">
        <v>1</v>
      </c>
      <c r="F4924" s="1">
        <f>VLOOKUP(A4924,Weather!$A$1:$E$366, 5)</f>
        <v>0.21428571428571283</v>
      </c>
      <c r="G4924" s="1">
        <f>VLOOKUP(D4924, Summer!$A$1:$E$25, 2)</f>
        <v>272.63131492590298</v>
      </c>
      <c r="H4924" s="1">
        <f>VLOOKUP(D4924, Summer!$A$1:$E$25, 3)</f>
        <v>241.571030279452</v>
      </c>
      <c r="I4924" s="1">
        <f>VLOOKUP(D4924, Summer!$A$1:$E$25, 5)</f>
        <v>276.33008141423602</v>
      </c>
      <c r="J4924" s="1">
        <f t="shared" si="457"/>
        <v>248.22680556083432</v>
      </c>
      <c r="K4924" s="47">
        <f t="shared" si="458"/>
        <v>4.6438330039630014</v>
      </c>
      <c r="L4924" s="48">
        <f>Solar!K4941/1000*Variables!$B$3</f>
        <v>0</v>
      </c>
      <c r="M4924">
        <f>IF(E4924=1, VLOOKUP(D4924, Sheet1!$A$2:$C$26, 2), Sheet1!$C$3)</f>
        <v>0.18637999999999999</v>
      </c>
      <c r="N4924" s="1">
        <f>'Electricity Rates'!$J$2</f>
        <v>0.24729999999999999</v>
      </c>
      <c r="O4924" s="145">
        <f>L4924-K4924</f>
        <v>-4.6438330039630014</v>
      </c>
      <c r="P4924">
        <f t="shared" si="459"/>
        <v>1.1484199018800503</v>
      </c>
      <c r="Q4924">
        <f>IF(O4924&gt;0, IF(Q4923+O4924*Variables!$B$5&lt;Variables!$B$4, Q4923+O4924*Variables!$B$5, Variables!$B$4), IF(Q4923&gt;-O4924, Q4923+O4924/Variables!$B$5, 0))</f>
        <v>17.955647805993021</v>
      </c>
      <c r="R4924">
        <f>IF(O4924&gt;0, 0, IF(Q4923&gt;-O4924, 0, -O4924 - Q4923*Variables!$B$5))</f>
        <v>0</v>
      </c>
      <c r="S4924">
        <f t="shared" si="460"/>
        <v>0</v>
      </c>
      <c r="T4924">
        <f t="shared" si="461"/>
        <v>0</v>
      </c>
    </row>
    <row r="4925" spans="1:20" x14ac:dyDescent="0.3">
      <c r="A4925" s="3">
        <f t="shared" si="456"/>
        <v>43306</v>
      </c>
      <c r="B4925">
        <v>7</v>
      </c>
      <c r="C4925">
        <v>25</v>
      </c>
      <c r="D4925">
        <v>4</v>
      </c>
      <c r="E4925">
        <v>1</v>
      </c>
      <c r="F4925" s="1">
        <f>VLOOKUP(A4925,Weather!$A$1:$E$366, 5)</f>
        <v>0.21428571428571283</v>
      </c>
      <c r="G4925" s="1">
        <f>VLOOKUP(D4925, Summer!$A$1:$E$25, 2)</f>
        <v>286.33237882239803</v>
      </c>
      <c r="H4925" s="1">
        <f>VLOOKUP(D4925, Summer!$A$1:$E$25, 3)</f>
        <v>256.10019667595998</v>
      </c>
      <c r="I4925" s="1">
        <f>VLOOKUP(D4925, Summer!$A$1:$E$25, 5)</f>
        <v>276.13078095883401</v>
      </c>
      <c r="J4925" s="1">
        <f t="shared" si="457"/>
        <v>262.57852142162523</v>
      </c>
      <c r="K4925" s="47">
        <f t="shared" si="458"/>
        <v>4.91232524688278</v>
      </c>
      <c r="L4925" s="48">
        <f>Solar!K4942/1000*Variables!$B$3</f>
        <v>0</v>
      </c>
      <c r="M4925">
        <f>IF(E4925=1, VLOOKUP(D4925, Sheet1!$A$2:$C$26, 2), Sheet1!$C$3)</f>
        <v>0.18637999999999999</v>
      </c>
      <c r="N4925" s="1">
        <f>'Electricity Rates'!$J$2</f>
        <v>0.24729999999999999</v>
      </c>
      <c r="O4925" s="145">
        <f>L4925-K4925</f>
        <v>-4.91232524688278</v>
      </c>
      <c r="P4925">
        <f t="shared" si="459"/>
        <v>1.2148180335541114</v>
      </c>
      <c r="Q4925">
        <f>IF(O4925&gt;0, IF(Q4924+O4925*Variables!$B$5&lt;Variables!$B$4, Q4924+O4925*Variables!$B$5, Variables!$B$4), IF(Q4924&gt;-O4925, Q4924+O4925/Variables!$B$5, 0))</f>
        <v>12.729769883777298</v>
      </c>
      <c r="R4925">
        <f>IF(O4925&gt;0, 0, IF(Q4924&gt;-O4925, 0, -O4925 - Q4924*Variables!$B$5))</f>
        <v>0</v>
      </c>
      <c r="S4925">
        <f t="shared" si="460"/>
        <v>0</v>
      </c>
      <c r="T4925">
        <f t="shared" si="461"/>
        <v>0</v>
      </c>
    </row>
    <row r="4926" spans="1:20" x14ac:dyDescent="0.3">
      <c r="A4926" s="3">
        <f t="shared" si="456"/>
        <v>43306</v>
      </c>
      <c r="B4926">
        <v>7</v>
      </c>
      <c r="C4926">
        <v>25</v>
      </c>
      <c r="D4926">
        <v>5</v>
      </c>
      <c r="E4926">
        <v>1</v>
      </c>
      <c r="F4926" s="1">
        <f>VLOOKUP(A4926,Weather!$A$1:$E$366, 5)</f>
        <v>0.21428571428571283</v>
      </c>
      <c r="G4926" s="1">
        <f>VLOOKUP(D4926, Summer!$A$1:$E$25, 2)</f>
        <v>323.19252555232703</v>
      </c>
      <c r="H4926" s="1">
        <f>VLOOKUP(D4926, Summer!$A$1:$E$25, 3)</f>
        <v>290.90909090909099</v>
      </c>
      <c r="I4926" s="1">
        <f>VLOOKUP(D4926, Summer!$A$1:$E$25, 5)</f>
        <v>275.93148050343302</v>
      </c>
      <c r="J4926" s="1">
        <f t="shared" si="457"/>
        <v>297.82696976121298</v>
      </c>
      <c r="K4926" s="47">
        <f t="shared" si="458"/>
        <v>5.571754059850953</v>
      </c>
      <c r="L4926" s="48">
        <f>Solar!K4943/1000*Variables!$B$3</f>
        <v>0</v>
      </c>
      <c r="M4926">
        <f>IF(E4926=1, VLOOKUP(D4926, Sheet1!$A$2:$C$26, 2), Sheet1!$C$3)</f>
        <v>0.18637999999999999</v>
      </c>
      <c r="N4926" s="1">
        <f>'Electricity Rates'!$J$2</f>
        <v>0.24729999999999999</v>
      </c>
      <c r="O4926" s="145">
        <f>L4926-K4926</f>
        <v>-5.571754059850953</v>
      </c>
      <c r="P4926">
        <f t="shared" si="459"/>
        <v>1.3778947790011407</v>
      </c>
      <c r="Q4926">
        <f>IF(O4926&gt;0, IF(Q4925+O4926*Variables!$B$5&lt;Variables!$B$4, Q4925+O4926*Variables!$B$5, Variables!$B$4), IF(Q4925&gt;-O4926, Q4925+O4926/Variables!$B$5, 0))</f>
        <v>6.8023719477656455</v>
      </c>
      <c r="R4926">
        <f>IF(O4926&gt;0, 0, IF(Q4925&gt;-O4926, 0, -O4926 - Q4925*Variables!$B$5))</f>
        <v>0</v>
      </c>
      <c r="S4926">
        <f t="shared" si="460"/>
        <v>0</v>
      </c>
      <c r="T4926">
        <f t="shared" si="461"/>
        <v>0</v>
      </c>
    </row>
    <row r="4927" spans="1:20" x14ac:dyDescent="0.3">
      <c r="A4927" s="3">
        <f t="shared" si="456"/>
        <v>43306</v>
      </c>
      <c r="B4927">
        <v>7</v>
      </c>
      <c r="C4927">
        <v>25</v>
      </c>
      <c r="D4927">
        <v>6</v>
      </c>
      <c r="E4927">
        <v>1</v>
      </c>
      <c r="F4927" s="1">
        <f>VLOOKUP(A4927,Weather!$A$1:$E$366, 5)</f>
        <v>0.21428571428571283</v>
      </c>
      <c r="G4927" s="1">
        <f>VLOOKUP(D4927, Summer!$A$1:$E$25, 2)</f>
        <v>420.20776289112302</v>
      </c>
      <c r="H4927" s="1">
        <f>VLOOKUP(D4927, Summer!$A$1:$E$25, 3)</f>
        <v>354.54545454545399</v>
      </c>
      <c r="I4927" s="1">
        <f>VLOOKUP(D4927, Summer!$A$1:$E$25, 5)</f>
        <v>244.50179868660999</v>
      </c>
      <c r="J4927" s="1">
        <f t="shared" si="457"/>
        <v>368.61594919095438</v>
      </c>
      <c r="K4927" s="47">
        <f t="shared" si="458"/>
        <v>6.896075976857321</v>
      </c>
      <c r="L4927" s="48">
        <f>Solar!K4944/1000*Variables!$B$3</f>
        <v>0.55515000000000003</v>
      </c>
      <c r="M4927">
        <f>IF(E4927=1, VLOOKUP(D4927, Sheet1!$A$2:$C$26, 2), Sheet1!$C$3)</f>
        <v>0.18637999999999999</v>
      </c>
      <c r="N4927" s="1">
        <f>'Electricity Rates'!$J$2</f>
        <v>0.24729999999999999</v>
      </c>
      <c r="O4927" s="145">
        <f>L4927-K4927</f>
        <v>-6.3409259768573207</v>
      </c>
      <c r="P4927">
        <f t="shared" si="459"/>
        <v>1.7053995890768154</v>
      </c>
      <c r="Q4927">
        <f>IF(O4927&gt;0, IF(Q4926+O4927*Variables!$B$5&lt;Variables!$B$4, Q4926+O4927*Variables!$B$5, Variables!$B$4), IF(Q4926&gt;-O4927, Q4926+O4927/Variables!$B$5, 0))</f>
        <v>5.6706014938708194E-2</v>
      </c>
      <c r="R4927">
        <f>IF(O4927&gt;0, 0, IF(Q4926&gt;-O4927, 0, -O4927 - Q4926*Variables!$B$5))</f>
        <v>0</v>
      </c>
      <c r="S4927">
        <f t="shared" si="460"/>
        <v>0</v>
      </c>
      <c r="T4927">
        <f t="shared" si="461"/>
        <v>0</v>
      </c>
    </row>
    <row r="4928" spans="1:20" x14ac:dyDescent="0.3">
      <c r="A4928" s="3">
        <f t="shared" si="456"/>
        <v>43306</v>
      </c>
      <c r="B4928">
        <v>7</v>
      </c>
      <c r="C4928">
        <v>25</v>
      </c>
      <c r="D4928">
        <v>7</v>
      </c>
      <c r="E4928">
        <v>1</v>
      </c>
      <c r="F4928" s="1">
        <f>VLOOKUP(A4928,Weather!$A$1:$E$366, 5)</f>
        <v>0.21428571428571283</v>
      </c>
      <c r="G4928" s="1">
        <f>VLOOKUP(D4928, Summer!$A$1:$E$25, 2)</f>
        <v>767.23345107957198</v>
      </c>
      <c r="H4928" s="1">
        <f>VLOOKUP(D4928, Summer!$A$1:$E$25, 3)</f>
        <v>587.45596403639502</v>
      </c>
      <c r="I4928" s="1">
        <f>VLOOKUP(D4928, Summer!$A$1:$E$25, 5)</f>
        <v>275.57273968370998</v>
      </c>
      <c r="J4928" s="1">
        <f t="shared" si="457"/>
        <v>625.97971125993263</v>
      </c>
      <c r="K4928" s="47">
        <f t="shared" si="458"/>
        <v>11.710843381286974</v>
      </c>
      <c r="L4928" s="48">
        <f>Solar!K4945/1000*Variables!$B$3</f>
        <v>3.9576000000000002</v>
      </c>
      <c r="M4928">
        <f>IF(E4928=1, VLOOKUP(D4928, Sheet1!$A$2:$C$26, 2), Sheet1!$C$3)</f>
        <v>0.18637999999999999</v>
      </c>
      <c r="N4928" s="1">
        <f>'Electricity Rates'!$J$2</f>
        <v>0.24729999999999999</v>
      </c>
      <c r="O4928" s="145">
        <f>L4928-K4928</f>
        <v>-7.7532433812869739</v>
      </c>
      <c r="P4928">
        <f t="shared" si="459"/>
        <v>2.8960915681922685</v>
      </c>
      <c r="Q4928">
        <f>IF(O4928&gt;0, IF(Q4927+O4928*Variables!$B$5&lt;Variables!$B$4, Q4927+O4928*Variables!$B$5, Variables!$B$4), IF(Q4927&gt;-O4928, Q4927+O4928/Variables!$B$5, 0))</f>
        <v>0</v>
      </c>
      <c r="R4928">
        <f>IF(O4928&gt;0, 0, IF(Q4927&gt;-O4928, 0, -O4928 - Q4927*Variables!$B$5))</f>
        <v>7.6999397272445878</v>
      </c>
      <c r="S4928">
        <f t="shared" si="460"/>
        <v>1.4351147663638462</v>
      </c>
      <c r="T4928">
        <f t="shared" si="461"/>
        <v>0</v>
      </c>
    </row>
    <row r="4929" spans="1:20" x14ac:dyDescent="0.3">
      <c r="A4929" s="3">
        <f t="shared" si="456"/>
        <v>43306</v>
      </c>
      <c r="B4929">
        <v>7</v>
      </c>
      <c r="C4929">
        <v>25</v>
      </c>
      <c r="D4929">
        <v>8</v>
      </c>
      <c r="E4929">
        <v>1</v>
      </c>
      <c r="F4929" s="1">
        <f>VLOOKUP(A4929,Weather!$A$1:$E$366, 5)</f>
        <v>0.21428571428571283</v>
      </c>
      <c r="G4929" s="1">
        <f>VLOOKUP(D4929, Summer!$A$1:$E$25, 2)</f>
        <v>1109.6398637209199</v>
      </c>
      <c r="H4929" s="1">
        <f>VLOOKUP(D4929, Summer!$A$1:$E$25, 3)</f>
        <v>814.26008774773595</v>
      </c>
      <c r="I4929" s="1">
        <f>VLOOKUP(D4929, Summer!$A$1:$E$25, 5)</f>
        <v>328.96533168578299</v>
      </c>
      <c r="J4929" s="1">
        <f t="shared" si="457"/>
        <v>877.55575402770353</v>
      </c>
      <c r="K4929" s="47">
        <f t="shared" si="458"/>
        <v>16.417333994868457</v>
      </c>
      <c r="L4929" s="48">
        <f>Solar!K4946/1000*Variables!$B$3</f>
        <v>11.583549999999999</v>
      </c>
      <c r="M4929">
        <f>IF(E4929=1, VLOOKUP(D4929, Sheet1!$A$2:$C$26, 2), Sheet1!$C$3)</f>
        <v>0.18637999999999999</v>
      </c>
      <c r="N4929" s="1">
        <f>'Electricity Rates'!$J$2</f>
        <v>0.24729999999999999</v>
      </c>
      <c r="O4929" s="145">
        <f>L4929-K4929</f>
        <v>-4.8337839948684582</v>
      </c>
      <c r="P4929">
        <f t="shared" si="459"/>
        <v>4.0600066969309694</v>
      </c>
      <c r="Q4929">
        <f>IF(O4929&gt;0, IF(Q4928+O4929*Variables!$B$5&lt;Variables!$B$4, Q4928+O4929*Variables!$B$5, Variables!$B$4), IF(Q4928&gt;-O4929, Q4928+O4929/Variables!$B$5, 0))</f>
        <v>0</v>
      </c>
      <c r="R4929">
        <f>IF(O4929&gt;0, 0, IF(Q4928&gt;-O4929, 0, -O4929 - Q4928*Variables!$B$5))</f>
        <v>4.8337839948684582</v>
      </c>
      <c r="S4929">
        <f t="shared" si="460"/>
        <v>0.90092066096358314</v>
      </c>
      <c r="T4929">
        <f t="shared" si="461"/>
        <v>0</v>
      </c>
    </row>
    <row r="4930" spans="1:20" x14ac:dyDescent="0.3">
      <c r="A4930" s="3">
        <f t="shared" si="456"/>
        <v>43306</v>
      </c>
      <c r="B4930">
        <v>7</v>
      </c>
      <c r="C4930">
        <v>25</v>
      </c>
      <c r="D4930">
        <v>9</v>
      </c>
      <c r="E4930">
        <v>1</v>
      </c>
      <c r="F4930" s="1">
        <f>VLOOKUP(A4930,Weather!$A$1:$E$366, 5)</f>
        <v>0.21428571428571283</v>
      </c>
      <c r="G4930" s="1">
        <f>VLOOKUP(D4930, Summer!$A$1:$E$25, 2)</f>
        <v>1322.40871182827</v>
      </c>
      <c r="H4930" s="1">
        <f>VLOOKUP(D4930, Summer!$A$1:$E$25, 3)</f>
        <v>1017.49011217013</v>
      </c>
      <c r="I4930" s="1">
        <f>VLOOKUP(D4930, Summer!$A$1:$E$25, 5)</f>
        <v>386.82225388885001</v>
      </c>
      <c r="J4930" s="1">
        <f t="shared" si="457"/>
        <v>1082.8298120968739</v>
      </c>
      <c r="K4930" s="47">
        <f t="shared" si="458"/>
        <v>20.257605973413536</v>
      </c>
      <c r="L4930" s="48">
        <f>Solar!K4947/1000*Variables!$B$3</f>
        <v>21.60575</v>
      </c>
      <c r="M4930">
        <f>IF(E4930=1, VLOOKUP(D4930, Sheet1!$A$2:$C$26, 2), Sheet1!$C$3)</f>
        <v>0.25796000000000002</v>
      </c>
      <c r="N4930" s="1">
        <f>'Electricity Rates'!$J$2</f>
        <v>0.24729999999999999</v>
      </c>
      <c r="O4930" s="145">
        <f>L4930-K4930</f>
        <v>1.3481440265864642</v>
      </c>
      <c r="P4930">
        <f t="shared" si="459"/>
        <v>5.009705957225167</v>
      </c>
      <c r="Q4930">
        <f>IF(O4930&gt;0, IF(Q4929+O4930*Variables!$B$5&lt;Variables!$B$4, Q4929+O4930*Variables!$B$5, Variables!$B$4), IF(Q4929&gt;-O4930, Q4929+O4930/Variables!$B$5, 0))</f>
        <v>1.2672553849912762</v>
      </c>
      <c r="R4930">
        <f>IF(O4930&gt;0, 0, IF(Q4929&gt;-O4930, 0, -O4930 - Q4929*Variables!$B$5))</f>
        <v>0</v>
      </c>
      <c r="S4930">
        <f t="shared" si="460"/>
        <v>0</v>
      </c>
      <c r="T4930">
        <f t="shared" si="461"/>
        <v>0</v>
      </c>
    </row>
    <row r="4931" spans="1:20" x14ac:dyDescent="0.3">
      <c r="A4931" s="3">
        <f t="shared" ref="A4931:A4994" si="462">DATE(2018, B4931, C4931)</f>
        <v>43306</v>
      </c>
      <c r="B4931">
        <v>7</v>
      </c>
      <c r="C4931">
        <v>25</v>
      </c>
      <c r="D4931">
        <v>10</v>
      </c>
      <c r="E4931">
        <v>1</v>
      </c>
      <c r="F4931" s="1">
        <f>VLOOKUP(A4931,Weather!$A$1:$E$366, 5)</f>
        <v>0.21428571428571283</v>
      </c>
      <c r="G4931" s="1">
        <f>VLOOKUP(D4931, Summer!$A$1:$E$25, 2)</f>
        <v>1424.0693518383</v>
      </c>
      <c r="H4931" s="1">
        <f>VLOOKUP(D4931, Summer!$A$1:$E$25, 3)</f>
        <v>1069.7659339946799</v>
      </c>
      <c r="I4931" s="1">
        <f>VLOOKUP(D4931, Summer!$A$1:$E$25, 5)</f>
        <v>417.88322986318002</v>
      </c>
      <c r="J4931" s="1">
        <f t="shared" ref="J4931:J4994" si="463">IF(E4931=0, I4931, H4931 + (G4931-H4931)*F4931)</f>
        <v>1145.6880949611693</v>
      </c>
      <c r="K4931" s="47">
        <f t="shared" ref="K4931:K4994" si="464">J4931*1000/53453</f>
        <v>21.433560229756409</v>
      </c>
      <c r="L4931" s="48">
        <f>Solar!K4948/1000*Variables!$B$3</f>
        <v>31.14095</v>
      </c>
      <c r="M4931">
        <f>IF(E4931=1, VLOOKUP(D4931, Sheet1!$A$2:$C$26, 2), Sheet1!$C$3)</f>
        <v>0.25796000000000002</v>
      </c>
      <c r="N4931" s="1">
        <f>'Electricity Rates'!$J$2</f>
        <v>0.24729999999999999</v>
      </c>
      <c r="O4931" s="145">
        <f>L4931-K4931</f>
        <v>9.7073897702435907</v>
      </c>
      <c r="P4931">
        <f t="shared" ref="P4931:P4994" si="465">N4931*K4931</f>
        <v>5.30051944481876</v>
      </c>
      <c r="Q4931">
        <f>IF(O4931&gt;0, IF(Q4930+O4931*Variables!$B$5&lt;Variables!$B$4, Q4930+O4931*Variables!$B$5, Variables!$B$4), IF(Q4930&gt;-O4931, Q4930+O4931/Variables!$B$5, 0))</f>
        <v>10.392201769020252</v>
      </c>
      <c r="R4931">
        <f>IF(O4931&gt;0, 0, IF(Q4930&gt;-O4931, 0, -O4931 - Q4930*Variables!$B$5))</f>
        <v>0</v>
      </c>
      <c r="S4931">
        <f t="shared" ref="S4931:S4994" si="466">R4931*M4931</f>
        <v>0</v>
      </c>
      <c r="T4931">
        <f t="shared" ref="T4931:T4994" si="467">IF(AND(R4931&gt;0, M4931&gt;0.3), 1, 0)</f>
        <v>0</v>
      </c>
    </row>
    <row r="4932" spans="1:20" x14ac:dyDescent="0.3">
      <c r="A4932" s="3">
        <f t="shared" si="462"/>
        <v>43306</v>
      </c>
      <c r="B4932">
        <v>7</v>
      </c>
      <c r="C4932">
        <v>25</v>
      </c>
      <c r="D4932">
        <v>11</v>
      </c>
      <c r="E4932">
        <v>1</v>
      </c>
      <c r="F4932" s="1">
        <f>VLOOKUP(A4932,Weather!$A$1:$E$366, 5)</f>
        <v>0.21428571428571283</v>
      </c>
      <c r="G4932" s="1">
        <f>VLOOKUP(D4932, Summer!$A$1:$E$25, 2)</f>
        <v>1497.9516334678001</v>
      </c>
      <c r="H4932" s="1">
        <f>VLOOKUP(D4932, Summer!$A$1:$E$25, 3)</f>
        <v>1079.6213447448599</v>
      </c>
      <c r="I4932" s="1">
        <f>VLOOKUP(D4932, Summer!$A$1:$E$25, 5)</f>
        <v>435.54125021175599</v>
      </c>
      <c r="J4932" s="1">
        <f t="shared" si="463"/>
        <v>1169.2635494712035</v>
      </c>
      <c r="K4932" s="47">
        <f t="shared" si="464"/>
        <v>21.874610395510139</v>
      </c>
      <c r="L4932" s="48">
        <f>Solar!K4949/1000*Variables!$B$3</f>
        <v>36.57085</v>
      </c>
      <c r="M4932">
        <f>IF(E4932=1, VLOOKUP(D4932, Sheet1!$A$2:$C$26, 2), Sheet1!$C$3)</f>
        <v>0.25796000000000002</v>
      </c>
      <c r="N4932" s="1">
        <f>'Electricity Rates'!$J$2</f>
        <v>0.24729999999999999</v>
      </c>
      <c r="O4932" s="145">
        <f>L4932-K4932</f>
        <v>14.696239604489861</v>
      </c>
      <c r="P4932">
        <f t="shared" si="465"/>
        <v>5.409591150809657</v>
      </c>
      <c r="Q4932">
        <f>IF(O4932&gt;0, IF(Q4931+O4932*Variables!$B$5&lt;Variables!$B$4, Q4931+O4932*Variables!$B$5, Variables!$B$4), IF(Q4931&gt;-O4932, Q4931+O4932/Variables!$B$5, 0))</f>
        <v>24.20666699724072</v>
      </c>
      <c r="R4932">
        <f>IF(O4932&gt;0, 0, IF(Q4931&gt;-O4932, 0, -O4932 - Q4931*Variables!$B$5))</f>
        <v>0</v>
      </c>
      <c r="S4932">
        <f t="shared" si="466"/>
        <v>0</v>
      </c>
      <c r="T4932">
        <f t="shared" si="467"/>
        <v>0</v>
      </c>
    </row>
    <row r="4933" spans="1:20" x14ac:dyDescent="0.3">
      <c r="A4933" s="3">
        <f t="shared" si="462"/>
        <v>43306</v>
      </c>
      <c r="B4933">
        <v>7</v>
      </c>
      <c r="C4933">
        <v>25</v>
      </c>
      <c r="D4933">
        <v>12</v>
      </c>
      <c r="E4933">
        <v>1</v>
      </c>
      <c r="F4933" s="1">
        <f>VLOOKUP(A4933,Weather!$A$1:$E$366, 5)</f>
        <v>0.21428571428571283</v>
      </c>
      <c r="G4933" s="1">
        <f>VLOOKUP(D4933, Summer!$A$1:$E$25, 2)</f>
        <v>1553.30978408544</v>
      </c>
      <c r="H4933" s="1">
        <f>VLOOKUP(D4933, Summer!$A$1:$E$25, 3)</f>
        <v>1117.7462231731799</v>
      </c>
      <c r="I4933" s="1">
        <f>VLOOKUP(D4933, Summer!$A$1:$E$25, 5)</f>
        <v>435.36187980189499</v>
      </c>
      <c r="J4933" s="1">
        <f t="shared" si="463"/>
        <v>1211.0812719400922</v>
      </c>
      <c r="K4933" s="47">
        <f t="shared" si="464"/>
        <v>22.656937345707295</v>
      </c>
      <c r="L4933" s="48">
        <f>Solar!K4950/1000*Variables!$B$3</f>
        <v>39.734700000000004</v>
      </c>
      <c r="M4933">
        <f>IF(E4933=1, VLOOKUP(D4933, Sheet1!$A$2:$C$26, 2), Sheet1!$C$3)</f>
        <v>0.25796000000000002</v>
      </c>
      <c r="N4933" s="1">
        <f>'Electricity Rates'!$J$2</f>
        <v>0.24729999999999999</v>
      </c>
      <c r="O4933" s="145">
        <f>L4933-K4933</f>
        <v>17.077762654292709</v>
      </c>
      <c r="P4933">
        <f t="shared" si="465"/>
        <v>5.6030606055934138</v>
      </c>
      <c r="Q4933">
        <f>IF(O4933&gt;0, IF(Q4932+O4933*Variables!$B$5&lt;Variables!$B$4, Q4932+O4933*Variables!$B$5, Variables!$B$4), IF(Q4932&gt;-O4933, Q4932+O4933/Variables!$B$5, 0))</f>
        <v>40.25976389227587</v>
      </c>
      <c r="R4933">
        <f>IF(O4933&gt;0, 0, IF(Q4932&gt;-O4933, 0, -O4933 - Q4932*Variables!$B$5))</f>
        <v>0</v>
      </c>
      <c r="S4933">
        <f t="shared" si="466"/>
        <v>0</v>
      </c>
      <c r="T4933">
        <f t="shared" si="467"/>
        <v>0</v>
      </c>
    </row>
    <row r="4934" spans="1:20" x14ac:dyDescent="0.3">
      <c r="A4934" s="3">
        <f t="shared" si="462"/>
        <v>43306</v>
      </c>
      <c r="B4934">
        <v>7</v>
      </c>
      <c r="C4934">
        <v>25</v>
      </c>
      <c r="D4934">
        <v>13</v>
      </c>
      <c r="E4934">
        <v>1</v>
      </c>
      <c r="F4934" s="1">
        <f>VLOOKUP(A4934,Weather!$A$1:$E$366, 5)</f>
        <v>0.21428571428571283</v>
      </c>
      <c r="G4934" s="1">
        <f>VLOOKUP(D4934, Summer!$A$1:$E$25, 2)</f>
        <v>1622.5675647430101</v>
      </c>
      <c r="H4934" s="1">
        <f>VLOOKUP(D4934, Summer!$A$1:$E$25, 3)</f>
        <v>1132.28619594112</v>
      </c>
      <c r="I4934" s="1">
        <f>VLOOKUP(D4934, Summer!$A$1:$E$25, 5)</f>
        <v>435.17254436926402</v>
      </c>
      <c r="J4934" s="1">
        <f t="shared" si="463"/>
        <v>1237.34648925581</v>
      </c>
      <c r="K4934" s="47">
        <f t="shared" si="464"/>
        <v>23.148307658238263</v>
      </c>
      <c r="L4934" s="48">
        <f>Solar!K4951/1000*Variables!$B$3</f>
        <v>40.565800000000003</v>
      </c>
      <c r="M4934">
        <f>IF(E4934=1, VLOOKUP(D4934, Sheet1!$A$2:$C$26, 2), Sheet1!$C$3)</f>
        <v>0.55478000000000005</v>
      </c>
      <c r="N4934" s="1">
        <f>'Electricity Rates'!$J$2</f>
        <v>0.24729999999999999</v>
      </c>
      <c r="O4934" s="145">
        <f>L4934-K4934</f>
        <v>17.41749234176174</v>
      </c>
      <c r="P4934">
        <f t="shared" si="465"/>
        <v>5.7245764838823225</v>
      </c>
      <c r="Q4934">
        <f>IF(O4934&gt;0, IF(Q4933+O4934*Variables!$B$5&lt;Variables!$B$4, Q4933+O4934*Variables!$B$5, Variables!$B$4), IF(Q4933&gt;-O4934, Q4933+O4934/Variables!$B$5, 0))</f>
        <v>56.632206693531906</v>
      </c>
      <c r="R4934">
        <f>IF(O4934&gt;0, 0, IF(Q4933&gt;-O4934, 0, -O4934 - Q4933*Variables!$B$5))</f>
        <v>0</v>
      </c>
      <c r="S4934">
        <f t="shared" si="466"/>
        <v>0</v>
      </c>
      <c r="T4934">
        <f t="shared" si="467"/>
        <v>0</v>
      </c>
    </row>
    <row r="4935" spans="1:20" x14ac:dyDescent="0.3">
      <c r="A4935" s="3">
        <f t="shared" si="462"/>
        <v>43306</v>
      </c>
      <c r="B4935">
        <v>7</v>
      </c>
      <c r="C4935">
        <v>25</v>
      </c>
      <c r="D4935">
        <v>14</v>
      </c>
      <c r="E4935">
        <v>1</v>
      </c>
      <c r="F4935" s="1">
        <f>VLOOKUP(A4935,Weather!$A$1:$E$366, 5)</f>
        <v>0.21428571428571283</v>
      </c>
      <c r="G4935" s="1">
        <f>VLOOKUP(D4935, Summer!$A$1:$E$25, 2)</f>
        <v>1636.26340321468</v>
      </c>
      <c r="H4935" s="1">
        <f>VLOOKUP(D4935, Summer!$A$1:$E$25, 3)</f>
        <v>1156.2601309732199</v>
      </c>
      <c r="I4935" s="1">
        <f>VLOOKUP(D4935, Summer!$A$1:$E$25, 5)</f>
        <v>417.13087064403902</v>
      </c>
      <c r="J4935" s="1">
        <f t="shared" si="463"/>
        <v>1259.1179750249607</v>
      </c>
      <c r="K4935" s="47">
        <f t="shared" si="464"/>
        <v>23.555609133724218</v>
      </c>
      <c r="L4935" s="48">
        <f>Solar!K4952/1000*Variables!$B$3</f>
        <v>39.050550000000001</v>
      </c>
      <c r="M4935">
        <f>IF(E4935=1, VLOOKUP(D4935, Sheet1!$A$2:$C$26, 2), Sheet1!$C$3)</f>
        <v>0.55478000000000005</v>
      </c>
      <c r="N4935" s="1">
        <f>'Electricity Rates'!$J$2</f>
        <v>0.24729999999999999</v>
      </c>
      <c r="O4935" s="145">
        <f>L4935-K4935</f>
        <v>15.494940866275783</v>
      </c>
      <c r="P4935">
        <f t="shared" si="465"/>
        <v>5.8253021387699988</v>
      </c>
      <c r="Q4935">
        <f>IF(O4935&gt;0, IF(Q4934+O4935*Variables!$B$5&lt;Variables!$B$4, Q4934+O4935*Variables!$B$5, Variables!$B$4), IF(Q4934&gt;-O4935, Q4934+O4935/Variables!$B$5, 0))</f>
        <v>71.197451107831142</v>
      </c>
      <c r="R4935">
        <f>IF(O4935&gt;0, 0, IF(Q4934&gt;-O4935, 0, -O4935 - Q4934*Variables!$B$5))</f>
        <v>0</v>
      </c>
      <c r="S4935">
        <f t="shared" si="466"/>
        <v>0</v>
      </c>
      <c r="T4935">
        <f t="shared" si="467"/>
        <v>0</v>
      </c>
    </row>
    <row r="4936" spans="1:20" x14ac:dyDescent="0.3">
      <c r="A4936" s="3">
        <f t="shared" si="462"/>
        <v>43306</v>
      </c>
      <c r="B4936">
        <v>7</v>
      </c>
      <c r="C4936">
        <v>25</v>
      </c>
      <c r="D4936">
        <v>15</v>
      </c>
      <c r="E4936">
        <v>1</v>
      </c>
      <c r="F4936" s="1">
        <f>VLOOKUP(A4936,Weather!$A$1:$E$366, 5)</f>
        <v>0.21428571428571283</v>
      </c>
      <c r="G4936" s="1">
        <f>VLOOKUP(D4936, Summer!$A$1:$E$25, 2)</f>
        <v>1589.7727985285201</v>
      </c>
      <c r="H4936" s="1">
        <f>VLOOKUP(D4936, Summer!$A$1:$E$25, 3)</f>
        <v>1137.7596230737599</v>
      </c>
      <c r="I4936" s="1">
        <f>VLOOKUP(D4936, Summer!$A$1:$E$25, 5)</f>
        <v>403.543562097039</v>
      </c>
      <c r="J4936" s="1">
        <f t="shared" si="463"/>
        <v>1234.6195892426365</v>
      </c>
      <c r="K4936" s="47">
        <f t="shared" si="464"/>
        <v>23.097292747696788</v>
      </c>
      <c r="L4936" s="48">
        <f>Solar!K4953/1000*Variables!$B$3</f>
        <v>34.982350000000004</v>
      </c>
      <c r="M4936">
        <f>IF(E4936=1, VLOOKUP(D4936, Sheet1!$A$2:$C$26, 2), Sheet1!$C$3)</f>
        <v>0.55478000000000005</v>
      </c>
      <c r="N4936" s="1">
        <f>'Electricity Rates'!$J$2</f>
        <v>0.24729999999999999</v>
      </c>
      <c r="O4936" s="145">
        <f>L4936-K4936</f>
        <v>11.885057252303216</v>
      </c>
      <c r="P4936">
        <f t="shared" si="465"/>
        <v>5.7119604965054149</v>
      </c>
      <c r="Q4936">
        <f>IF(O4936&gt;0, IF(Q4935+O4936*Variables!$B$5&lt;Variables!$B$4, Q4935+O4936*Variables!$B$5, Variables!$B$4), IF(Q4935&gt;-O4936, Q4935+O4936/Variables!$B$5, 0))</f>
        <v>82.369404924996161</v>
      </c>
      <c r="R4936">
        <f>IF(O4936&gt;0, 0, IF(Q4935&gt;-O4936, 0, -O4936 - Q4935*Variables!$B$5))</f>
        <v>0</v>
      </c>
      <c r="S4936">
        <f t="shared" si="466"/>
        <v>0</v>
      </c>
      <c r="T4936">
        <f t="shared" si="467"/>
        <v>0</v>
      </c>
    </row>
    <row r="4937" spans="1:20" x14ac:dyDescent="0.3">
      <c r="A4937" s="3">
        <f t="shared" si="462"/>
        <v>43306</v>
      </c>
      <c r="B4937">
        <v>7</v>
      </c>
      <c r="C4937">
        <v>25</v>
      </c>
      <c r="D4937">
        <v>16</v>
      </c>
      <c r="E4937">
        <v>1</v>
      </c>
      <c r="F4937" s="1">
        <f>VLOOKUP(A4937,Weather!$A$1:$E$366, 5)</f>
        <v>0.21428571428571283</v>
      </c>
      <c r="G4937" s="1">
        <f>VLOOKUP(D4937, Summer!$A$1:$E$25, 2)</f>
        <v>1459.9523441255701</v>
      </c>
      <c r="H4937" s="1">
        <f>VLOOKUP(D4937, Summer!$A$1:$E$25, 3)</f>
        <v>1006.09479349024</v>
      </c>
      <c r="I4937" s="1">
        <f>VLOOKUP(D4937, Summer!$A$1:$E$25, 5)</f>
        <v>381.04254068220598</v>
      </c>
      <c r="J4937" s="1">
        <f t="shared" si="463"/>
        <v>1103.3499829120958</v>
      </c>
      <c r="K4937" s="47">
        <f t="shared" si="464"/>
        <v>20.641497818870704</v>
      </c>
      <c r="L4937" s="48">
        <f>Solar!K4954/1000*Variables!$B$3</f>
        <v>28.300249999999998</v>
      </c>
      <c r="M4937">
        <f>IF(E4937=1, VLOOKUP(D4937, Sheet1!$A$2:$C$26, 2), Sheet1!$C$3)</f>
        <v>0.55478000000000005</v>
      </c>
      <c r="N4937" s="1">
        <f>'Electricity Rates'!$J$2</f>
        <v>0.24729999999999999</v>
      </c>
      <c r="O4937" s="145">
        <f>L4937-K4937</f>
        <v>7.6587521811292945</v>
      </c>
      <c r="P4937">
        <f t="shared" si="465"/>
        <v>5.1046424106067247</v>
      </c>
      <c r="Q4937">
        <f>IF(O4937&gt;0, IF(Q4936+O4937*Variables!$B$5&lt;Variables!$B$4, Q4936+O4937*Variables!$B$5, Variables!$B$4), IF(Q4936&gt;-O4937, Q4936+O4937/Variables!$B$5, 0))</f>
        <v>89.568631975257702</v>
      </c>
      <c r="R4937">
        <f>IF(O4937&gt;0, 0, IF(Q4936&gt;-O4937, 0, -O4937 - Q4936*Variables!$B$5))</f>
        <v>0</v>
      </c>
      <c r="S4937">
        <f t="shared" si="466"/>
        <v>0</v>
      </c>
      <c r="T4937">
        <f t="shared" si="467"/>
        <v>0</v>
      </c>
    </row>
    <row r="4938" spans="1:20" x14ac:dyDescent="0.3">
      <c r="A4938" s="3">
        <f t="shared" si="462"/>
        <v>43306</v>
      </c>
      <c r="B4938">
        <v>7</v>
      </c>
      <c r="C4938">
        <v>25</v>
      </c>
      <c r="D4938">
        <v>17</v>
      </c>
      <c r="E4938">
        <v>1</v>
      </c>
      <c r="F4938" s="1">
        <f>VLOOKUP(A4938,Weather!$A$1:$E$366, 5)</f>
        <v>0.21428571428571283</v>
      </c>
      <c r="G4938" s="1">
        <f>VLOOKUP(D4938, Summer!$A$1:$E$25, 2)</f>
        <v>1144.9480592772099</v>
      </c>
      <c r="H4938" s="1">
        <f>VLOOKUP(D4938, Summer!$A$1:$E$25, 3)</f>
        <v>808.38142168622596</v>
      </c>
      <c r="I4938" s="1">
        <f>VLOOKUP(D4938, Summer!$A$1:$E$25, 5)</f>
        <v>371.93450987035499</v>
      </c>
      <c r="J4938" s="1">
        <f t="shared" si="463"/>
        <v>880.50284402715056</v>
      </c>
      <c r="K4938" s="47">
        <f t="shared" si="464"/>
        <v>16.472468224929386</v>
      </c>
      <c r="L4938" s="48">
        <f>Solar!K4955/1000*Variables!$B$3</f>
        <v>19.212700000000002</v>
      </c>
      <c r="M4938">
        <f>IF(E4938=1, VLOOKUP(D4938, Sheet1!$A$2:$C$26, 2), Sheet1!$C$3)</f>
        <v>0.55478000000000005</v>
      </c>
      <c r="N4938" s="1">
        <f>'Electricity Rates'!$J$2</f>
        <v>0.24729999999999999</v>
      </c>
      <c r="O4938" s="145">
        <f>L4938-K4938</f>
        <v>2.7402317750706153</v>
      </c>
      <c r="P4938">
        <f t="shared" si="465"/>
        <v>4.0736413920250367</v>
      </c>
      <c r="Q4938">
        <f>IF(O4938&gt;0, IF(Q4937+O4938*Variables!$B$5&lt;Variables!$B$4, Q4937+O4938*Variables!$B$5, Variables!$B$4), IF(Q4937&gt;-O4938, Q4937+O4938/Variables!$B$5, 0))</f>
        <v>92.144449843824077</v>
      </c>
      <c r="R4938">
        <f>IF(O4938&gt;0, 0, IF(Q4937&gt;-O4938, 0, -O4938 - Q4937*Variables!$B$5))</f>
        <v>0</v>
      </c>
      <c r="S4938">
        <f t="shared" si="466"/>
        <v>0</v>
      </c>
      <c r="T4938">
        <f t="shared" si="467"/>
        <v>0</v>
      </c>
    </row>
    <row r="4939" spans="1:20" x14ac:dyDescent="0.3">
      <c r="A4939" s="3">
        <f t="shared" si="462"/>
        <v>43306</v>
      </c>
      <c r="B4939">
        <v>7</v>
      </c>
      <c r="C4939">
        <v>25</v>
      </c>
      <c r="D4939">
        <v>18</v>
      </c>
      <c r="E4939">
        <v>1</v>
      </c>
      <c r="F4939" s="1">
        <f>VLOOKUP(A4939,Weather!$A$1:$E$366, 5)</f>
        <v>0.21428571428571283</v>
      </c>
      <c r="G4939" s="1">
        <f>VLOOKUP(D4939, Summer!$A$1:$E$25, 2)</f>
        <v>769.75210584620504</v>
      </c>
      <c r="H4939" s="1">
        <f>VLOOKUP(D4939, Summer!$A$1:$E$25, 3)</f>
        <v>572.92139445417001</v>
      </c>
      <c r="I4939" s="1">
        <f>VLOOKUP(D4939, Summer!$A$1:$E$25, 5)</f>
        <v>349.41355840998102</v>
      </c>
      <c r="J4939" s="1">
        <f t="shared" si="463"/>
        <v>615.09940403817723</v>
      </c>
      <c r="K4939" s="47">
        <f t="shared" si="464"/>
        <v>11.507294334053789</v>
      </c>
      <c r="L4939" s="48">
        <f>Solar!K4956/1000*Variables!$B$3</f>
        <v>8.9593000000000007</v>
      </c>
      <c r="M4939">
        <f>IF(E4939=1, VLOOKUP(D4939, Sheet1!$A$2:$C$26, 2), Sheet1!$C$3)</f>
        <v>0.55478000000000005</v>
      </c>
      <c r="N4939" s="1">
        <f>'Electricity Rates'!$J$2</f>
        <v>0.24729999999999999</v>
      </c>
      <c r="O4939" s="145">
        <f>L4939-K4939</f>
        <v>-2.5479943340537883</v>
      </c>
      <c r="P4939">
        <f t="shared" si="465"/>
        <v>2.8457538888115019</v>
      </c>
      <c r="Q4939">
        <f>IF(O4939&gt;0, IF(Q4938+O4939*Variables!$B$5&lt;Variables!$B$4, Q4938+O4939*Variables!$B$5, Variables!$B$4), IF(Q4938&gt;-O4939, Q4938+O4939/Variables!$B$5, 0))</f>
        <v>89.433817573554094</v>
      </c>
      <c r="R4939">
        <f>IF(O4939&gt;0, 0, IF(Q4938&gt;-O4939, 0, -O4939 - Q4938*Variables!$B$5))</f>
        <v>0</v>
      </c>
      <c r="S4939">
        <f t="shared" si="466"/>
        <v>0</v>
      </c>
      <c r="T4939">
        <f t="shared" si="467"/>
        <v>0</v>
      </c>
    </row>
    <row r="4940" spans="1:20" x14ac:dyDescent="0.3">
      <c r="A4940" s="3">
        <f t="shared" si="462"/>
        <v>43306</v>
      </c>
      <c r="B4940">
        <v>7</v>
      </c>
      <c r="C4940">
        <v>25</v>
      </c>
      <c r="D4940">
        <v>19</v>
      </c>
      <c r="E4940">
        <v>1</v>
      </c>
      <c r="F4940" s="1">
        <f>VLOOKUP(A4940,Weather!$A$1:$E$366, 5)</f>
        <v>0.21428571428571283</v>
      </c>
      <c r="G4940" s="1">
        <f>VLOOKUP(D4940, Summer!$A$1:$E$25, 2)</f>
        <v>565.86125451999203</v>
      </c>
      <c r="H4940" s="1">
        <f>VLOOKUP(D4940, Summer!$A$1:$E$25, 3)</f>
        <v>365.77406038600299</v>
      </c>
      <c r="I4940" s="1">
        <f>VLOOKUP(D4940, Summer!$A$1:$E$25, 5)</f>
        <v>331.38683221891199</v>
      </c>
      <c r="J4940" s="1">
        <f t="shared" si="463"/>
        <v>408.64988770042891</v>
      </c>
      <c r="K4940" s="47">
        <f t="shared" si="464"/>
        <v>7.64503185416027</v>
      </c>
      <c r="L4940" s="48">
        <f>Solar!K4957/1000*Variables!$B$3</f>
        <v>1.2824500000000001</v>
      </c>
      <c r="M4940">
        <f>IF(E4940=1, VLOOKUP(D4940, Sheet1!$A$2:$C$26, 2), Sheet1!$C$3)</f>
        <v>0.25796000000000002</v>
      </c>
      <c r="N4940" s="1">
        <f>'Electricity Rates'!$J$2</f>
        <v>0.24729999999999999</v>
      </c>
      <c r="O4940" s="145">
        <f>L4940-K4940</f>
        <v>-6.3625818541602701</v>
      </c>
      <c r="P4940">
        <f t="shared" si="465"/>
        <v>1.8906163775338347</v>
      </c>
      <c r="Q4940">
        <f>IF(O4940&gt;0, IF(Q4939+O4940*Variables!$B$5&lt;Variables!$B$4, Q4939+O4940*Variables!$B$5, Variables!$B$4), IF(Q4939&gt;-O4940, Q4939+O4940/Variables!$B$5, 0))</f>
        <v>82.665113473383599</v>
      </c>
      <c r="R4940">
        <f>IF(O4940&gt;0, 0, IF(Q4939&gt;-O4940, 0, -O4940 - Q4939*Variables!$B$5))</f>
        <v>0</v>
      </c>
      <c r="S4940">
        <f t="shared" si="466"/>
        <v>0</v>
      </c>
      <c r="T4940">
        <f t="shared" si="467"/>
        <v>0</v>
      </c>
    </row>
    <row r="4941" spans="1:20" x14ac:dyDescent="0.3">
      <c r="A4941" s="3">
        <f t="shared" si="462"/>
        <v>43306</v>
      </c>
      <c r="B4941">
        <v>7</v>
      </c>
      <c r="C4941">
        <v>25</v>
      </c>
      <c r="D4941">
        <v>20</v>
      </c>
      <c r="E4941">
        <v>1</v>
      </c>
      <c r="F4941" s="1">
        <f>VLOOKUP(A4941,Weather!$A$1:$E$366, 5)</f>
        <v>0.21428571428571283</v>
      </c>
      <c r="G4941" s="1">
        <f>VLOOKUP(D4941, Summer!$A$1:$E$25, 2)</f>
        <v>459.178981251175</v>
      </c>
      <c r="H4941" s="1">
        <f>VLOOKUP(D4941, Summer!$A$1:$E$25, 3)</f>
        <v>328.41643432967999</v>
      </c>
      <c r="I4941" s="1">
        <f>VLOOKUP(D4941, Summer!$A$1:$E$25, 5)</f>
        <v>326.73316658528501</v>
      </c>
      <c r="J4941" s="1">
        <f t="shared" si="463"/>
        <v>356.43698009857161</v>
      </c>
      <c r="K4941" s="47">
        <f t="shared" si="464"/>
        <v>6.6682315323475132</v>
      </c>
      <c r="L4941" s="48">
        <f>Solar!K4958/1000*Variables!$B$3</f>
        <v>0.10375</v>
      </c>
      <c r="M4941">
        <f>IF(E4941=1, VLOOKUP(D4941, Sheet1!$A$2:$C$26, 2), Sheet1!$C$3)</f>
        <v>0.25796000000000002</v>
      </c>
      <c r="N4941" s="1">
        <f>'Electricity Rates'!$J$2</f>
        <v>0.24729999999999999</v>
      </c>
      <c r="O4941" s="145">
        <f>L4941-K4941</f>
        <v>-6.5644815323475134</v>
      </c>
      <c r="P4941">
        <f t="shared" si="465"/>
        <v>1.6490536579495401</v>
      </c>
      <c r="Q4941">
        <f>IF(O4941&gt;0, IF(Q4940+O4941*Variables!$B$5&lt;Variables!$B$4, Q4940+O4941*Variables!$B$5, Variables!$B$4), IF(Q4940&gt;-O4941, Q4940+O4941/Variables!$B$5, 0))</f>
        <v>75.681622481524542</v>
      </c>
      <c r="R4941">
        <f>IF(O4941&gt;0, 0, IF(Q4940&gt;-O4941, 0, -O4941 - Q4940*Variables!$B$5))</f>
        <v>0</v>
      </c>
      <c r="S4941">
        <f t="shared" si="466"/>
        <v>0</v>
      </c>
      <c r="T4941">
        <f t="shared" si="467"/>
        <v>0</v>
      </c>
    </row>
    <row r="4942" spans="1:20" x14ac:dyDescent="0.3">
      <c r="A4942" s="3">
        <f t="shared" si="462"/>
        <v>43306</v>
      </c>
      <c r="B4942">
        <v>7</v>
      </c>
      <c r="C4942">
        <v>25</v>
      </c>
      <c r="D4942">
        <v>21</v>
      </c>
      <c r="E4942">
        <v>1</v>
      </c>
      <c r="F4942" s="1">
        <f>VLOOKUP(A4942,Weather!$A$1:$E$366, 5)</f>
        <v>0.21428571428571283</v>
      </c>
      <c r="G4942" s="1">
        <f>VLOOKUP(D4942, Summer!$A$1:$E$25, 2)</f>
        <v>403.43414919632897</v>
      </c>
      <c r="H4942" s="1">
        <f>VLOOKUP(D4942, Summer!$A$1:$E$25, 3)</f>
        <v>305.25297715532997</v>
      </c>
      <c r="I4942" s="1">
        <f>VLOOKUP(D4942, Summer!$A$1:$E$25, 5)</f>
        <v>313.15582306105603</v>
      </c>
      <c r="J4942" s="1">
        <f t="shared" si="463"/>
        <v>326.29179973554392</v>
      </c>
      <c r="K4942" s="47">
        <f t="shared" si="464"/>
        <v>6.1042747785071727</v>
      </c>
      <c r="L4942" s="48">
        <f>Solar!K4959/1000*Variables!$B$3</f>
        <v>0</v>
      </c>
      <c r="M4942">
        <f>IF(E4942=1, VLOOKUP(D4942, Sheet1!$A$2:$C$26, 2), Sheet1!$C$3)</f>
        <v>0.25796000000000002</v>
      </c>
      <c r="N4942" s="1">
        <f>'Electricity Rates'!$J$2</f>
        <v>0.24729999999999999</v>
      </c>
      <c r="O4942" s="145">
        <f>L4942-K4942</f>
        <v>-6.1042747785071727</v>
      </c>
      <c r="P4942">
        <f t="shared" si="465"/>
        <v>1.5095871527248237</v>
      </c>
      <c r="Q4942">
        <f>IF(O4942&gt;0, IF(Q4941+O4942*Variables!$B$5&lt;Variables!$B$4, Q4941+O4942*Variables!$B$5, Variables!$B$4), IF(Q4941&gt;-O4942, Q4941+O4942/Variables!$B$5, 0))</f>
        <v>69.18771314268713</v>
      </c>
      <c r="R4942">
        <f>IF(O4942&gt;0, 0, IF(Q4941&gt;-O4942, 0, -O4942 - Q4941*Variables!$B$5))</f>
        <v>0</v>
      </c>
      <c r="S4942">
        <f t="shared" si="466"/>
        <v>0</v>
      </c>
      <c r="T4942">
        <f t="shared" si="467"/>
        <v>0</v>
      </c>
    </row>
    <row r="4943" spans="1:20" x14ac:dyDescent="0.3">
      <c r="A4943" s="3">
        <f t="shared" si="462"/>
        <v>43306</v>
      </c>
      <c r="B4943">
        <v>7</v>
      </c>
      <c r="C4943">
        <v>25</v>
      </c>
      <c r="D4943">
        <v>22</v>
      </c>
      <c r="E4943">
        <v>1</v>
      </c>
      <c r="F4943" s="1">
        <f>VLOOKUP(A4943,Weather!$A$1:$E$366, 5)</f>
        <v>0.21428571428571283</v>
      </c>
      <c r="G4943" s="1">
        <f>VLOOKUP(D4943, Summer!$A$1:$E$25, 2)</f>
        <v>366.19777187885302</v>
      </c>
      <c r="H4943" s="1">
        <f>VLOOKUP(D4943, Summer!$A$1:$E$25, 3)</f>
        <v>263.18917633836901</v>
      </c>
      <c r="I4943" s="1">
        <f>VLOOKUP(D4943, Summer!$A$1:$E$25, 5)</f>
        <v>295.10418431306101</v>
      </c>
      <c r="J4943" s="1">
        <f t="shared" si="463"/>
        <v>285.26244681132971</v>
      </c>
      <c r="K4943" s="47">
        <f t="shared" si="464"/>
        <v>5.3366966645713001</v>
      </c>
      <c r="L4943" s="48">
        <f>Solar!K4960/1000*Variables!$B$3</f>
        <v>0</v>
      </c>
      <c r="M4943">
        <f>IF(E4943=1, VLOOKUP(D4943, Sheet1!$A$2:$C$26, 2), Sheet1!$C$3)</f>
        <v>0.18637999999999999</v>
      </c>
      <c r="N4943" s="1">
        <f>'Electricity Rates'!$J$2</f>
        <v>0.24729999999999999</v>
      </c>
      <c r="O4943" s="145">
        <f>L4943-K4943</f>
        <v>-5.3366966645713001</v>
      </c>
      <c r="P4943">
        <f t="shared" si="465"/>
        <v>1.3197650851484826</v>
      </c>
      <c r="Q4943">
        <f>IF(O4943&gt;0, IF(Q4942+O4943*Variables!$B$5&lt;Variables!$B$4, Q4942+O4943*Variables!$B$5, Variables!$B$4), IF(Q4942&gt;-O4943, Q4942+O4943/Variables!$B$5, 0))</f>
        <v>63.510376265483622</v>
      </c>
      <c r="R4943">
        <f>IF(O4943&gt;0, 0, IF(Q4942&gt;-O4943, 0, -O4943 - Q4942*Variables!$B$5))</f>
        <v>0</v>
      </c>
      <c r="S4943">
        <f t="shared" si="466"/>
        <v>0</v>
      </c>
      <c r="T4943">
        <f t="shared" si="467"/>
        <v>0</v>
      </c>
    </row>
    <row r="4944" spans="1:20" x14ac:dyDescent="0.3">
      <c r="A4944" s="3">
        <f t="shared" si="462"/>
        <v>43306</v>
      </c>
      <c r="B4944">
        <v>7</v>
      </c>
      <c r="C4944">
        <v>25</v>
      </c>
      <c r="D4944">
        <v>23</v>
      </c>
      <c r="E4944">
        <v>1</v>
      </c>
      <c r="F4944" s="1">
        <f>VLOOKUP(A4944,Weather!$A$1:$E$366, 5)</f>
        <v>0.21428571428571283</v>
      </c>
      <c r="G4944" s="1">
        <f>VLOOKUP(D4944, Summer!$A$1:$E$25, 2)</f>
        <v>342.86102460129899</v>
      </c>
      <c r="H4944" s="1">
        <f>VLOOKUP(D4944, Summer!$A$1:$E$25, 3)</f>
        <v>273.02297434567402</v>
      </c>
      <c r="I4944" s="1">
        <f>VLOOKUP(D4944, Summer!$A$1:$E$25, 5)</f>
        <v>281.53182330021599</v>
      </c>
      <c r="J4944" s="1">
        <f t="shared" si="463"/>
        <v>287.9882708290221</v>
      </c>
      <c r="K4944" s="47">
        <f t="shared" si="464"/>
        <v>5.3876914453636298</v>
      </c>
      <c r="L4944" s="48">
        <f>Solar!K4961/1000*Variables!$B$3</f>
        <v>0</v>
      </c>
      <c r="M4944">
        <f>IF(E4944=1, VLOOKUP(D4944, Sheet1!$A$2:$C$26, 2), Sheet1!$C$3)</f>
        <v>0.18637999999999999</v>
      </c>
      <c r="N4944" s="1">
        <f>'Electricity Rates'!$J$2</f>
        <v>0.24729999999999999</v>
      </c>
      <c r="O4944" s="145">
        <f>L4944-K4944</f>
        <v>-5.3876914453636298</v>
      </c>
      <c r="P4944">
        <f t="shared" si="465"/>
        <v>1.3323760944384255</v>
      </c>
      <c r="Q4944">
        <f>IF(O4944&gt;0, IF(Q4943+O4944*Variables!$B$5&lt;Variables!$B$4, Q4943+O4944*Variables!$B$5, Variables!$B$4), IF(Q4943&gt;-O4944, Q4943+O4944/Variables!$B$5, 0))</f>
        <v>57.77878962147976</v>
      </c>
      <c r="R4944">
        <f>IF(O4944&gt;0, 0, IF(Q4943&gt;-O4944, 0, -O4944 - Q4943*Variables!$B$5))</f>
        <v>0</v>
      </c>
      <c r="S4944">
        <f t="shared" si="466"/>
        <v>0</v>
      </c>
      <c r="T4944">
        <f t="shared" si="467"/>
        <v>0</v>
      </c>
    </row>
    <row r="4945" spans="1:20" x14ac:dyDescent="0.3">
      <c r="A4945" s="3">
        <f t="shared" si="462"/>
        <v>43306</v>
      </c>
      <c r="B4945">
        <v>7</v>
      </c>
      <c r="C4945">
        <v>25</v>
      </c>
      <c r="D4945">
        <v>24</v>
      </c>
      <c r="E4945">
        <v>1</v>
      </c>
      <c r="F4945" s="1">
        <f>VLOOKUP(A4945,Weather!$A$1:$E$366, 5)</f>
        <v>0.21428571428571283</v>
      </c>
      <c r="G4945" s="1">
        <f>VLOOKUP(D4945, Summer!$A$1:$E$25, 2)</f>
        <v>310.26482453023402</v>
      </c>
      <c r="H4945" s="1">
        <f>VLOOKUP(D4945, Summer!$A$1:$E$25, 3)</f>
        <v>259.09090909090901</v>
      </c>
      <c r="I4945" s="1">
        <f>VLOOKUP(D4945, Summer!$A$1:$E$25, 5)</f>
        <v>276.86321013243497</v>
      </c>
      <c r="J4945" s="1">
        <f t="shared" si="463"/>
        <v>270.05674811362144</v>
      </c>
      <c r="K4945" s="47">
        <f t="shared" si="464"/>
        <v>5.0522280903526733</v>
      </c>
      <c r="L4945" s="48">
        <f>Solar!K4962/1000*Variables!$B$3</f>
        <v>0</v>
      </c>
      <c r="M4945">
        <f>IF(E4945=1, VLOOKUP(D4945, Sheet1!$A$2:$C$26, 2), Sheet1!$C$3)</f>
        <v>0.18637999999999999</v>
      </c>
      <c r="N4945" s="1">
        <f>'Electricity Rates'!$J$2</f>
        <v>0.24729999999999999</v>
      </c>
      <c r="O4945" s="145">
        <f>L4945-K4945</f>
        <v>-5.0522280903526733</v>
      </c>
      <c r="P4945">
        <f t="shared" si="465"/>
        <v>1.2494160067442162</v>
      </c>
      <c r="Q4945">
        <f>IF(O4945&gt;0, IF(Q4944+O4945*Variables!$B$5&lt;Variables!$B$4, Q4944+O4945*Variables!$B$5, Variables!$B$4), IF(Q4944&gt;-O4945, Q4944+O4945/Variables!$B$5, 0))</f>
        <v>52.40407888706202</v>
      </c>
      <c r="R4945">
        <f>IF(O4945&gt;0, 0, IF(Q4944&gt;-O4945, 0, -O4945 - Q4944*Variables!$B$5))</f>
        <v>0</v>
      </c>
      <c r="S4945">
        <f t="shared" si="466"/>
        <v>0</v>
      </c>
      <c r="T4945">
        <f t="shared" si="467"/>
        <v>0</v>
      </c>
    </row>
    <row r="4946" spans="1:20" x14ac:dyDescent="0.3">
      <c r="A4946" s="3">
        <f t="shared" si="462"/>
        <v>43307</v>
      </c>
      <c r="B4946">
        <v>7</v>
      </c>
      <c r="C4946">
        <v>26</v>
      </c>
      <c r="D4946">
        <v>1</v>
      </c>
      <c r="E4946">
        <v>1</v>
      </c>
      <c r="F4946" s="1">
        <f>VLOOKUP(A4946,Weather!$A$1:$E$366, 5)</f>
        <v>0.23809523809523875</v>
      </c>
      <c r="G4946" s="1">
        <f>VLOOKUP(D4946, Summer!$A$1:$E$25, 2)</f>
        <v>305.44698283970399</v>
      </c>
      <c r="H4946" s="1">
        <f>VLOOKUP(D4946, Summer!$A$1:$E$25, 3)</f>
        <v>264.36707082495798</v>
      </c>
      <c r="I4946" s="1">
        <f>VLOOKUP(D4946, Summer!$A$1:$E$25, 5)</f>
        <v>276.703769768114</v>
      </c>
      <c r="J4946" s="1">
        <f t="shared" si="463"/>
        <v>274.14800225704039</v>
      </c>
      <c r="K4946" s="47">
        <f t="shared" si="464"/>
        <v>5.128767370531877</v>
      </c>
      <c r="L4946" s="48">
        <f>Solar!K4963/1000*Variables!$B$3</f>
        <v>0</v>
      </c>
      <c r="M4946">
        <f>IF(E4946=1, VLOOKUP(D4946, Sheet1!$A$2:$C$26, 2), Sheet1!$C$3)</f>
        <v>0.18637999999999999</v>
      </c>
      <c r="N4946" s="1">
        <f>'Electricity Rates'!$J$2</f>
        <v>0.24729999999999999</v>
      </c>
      <c r="O4946" s="145">
        <f>L4946-K4946</f>
        <v>-5.128767370531877</v>
      </c>
      <c r="P4946">
        <f t="shared" si="465"/>
        <v>1.2683441707325331</v>
      </c>
      <c r="Q4946">
        <f>IF(O4946&gt;0, IF(Q4945+O4946*Variables!$B$5&lt;Variables!$B$4, Q4945+O4946*Variables!$B$5, Variables!$B$4), IF(Q4945&gt;-O4946, Q4945+O4946/Variables!$B$5, 0))</f>
        <v>46.947943386496192</v>
      </c>
      <c r="R4946">
        <f>IF(O4946&gt;0, 0, IF(Q4945&gt;-O4946, 0, -O4946 - Q4945*Variables!$B$5))</f>
        <v>0</v>
      </c>
      <c r="S4946">
        <f t="shared" si="466"/>
        <v>0</v>
      </c>
      <c r="T4946">
        <f t="shared" si="467"/>
        <v>0</v>
      </c>
    </row>
    <row r="4947" spans="1:20" x14ac:dyDescent="0.3">
      <c r="A4947" s="3">
        <f t="shared" si="462"/>
        <v>43307</v>
      </c>
      <c r="B4947">
        <v>7</v>
      </c>
      <c r="C4947">
        <v>26</v>
      </c>
      <c r="D4947">
        <v>2</v>
      </c>
      <c r="E4947">
        <v>1</v>
      </c>
      <c r="F4947" s="1">
        <f>VLOOKUP(A4947,Weather!$A$1:$E$366, 5)</f>
        <v>0.23809523809523875</v>
      </c>
      <c r="G4947" s="1">
        <f>VLOOKUP(D4947, Summer!$A$1:$E$25, 2)</f>
        <v>286.71906025959902</v>
      </c>
      <c r="H4947" s="1">
        <f>VLOOKUP(D4947, Summer!$A$1:$E$25, 3)</f>
        <v>260.03911906460002</v>
      </c>
      <c r="I4947" s="1">
        <f>VLOOKUP(D4947, Summer!$A$1:$E$25, 5)</f>
        <v>276.50446931271199</v>
      </c>
      <c r="J4947" s="1">
        <f t="shared" si="463"/>
        <v>266.39148601579029</v>
      </c>
      <c r="K4947" s="47">
        <f t="shared" si="464"/>
        <v>4.9836582795313698</v>
      </c>
      <c r="L4947" s="48">
        <f>Solar!K4964/1000*Variables!$B$3</f>
        <v>0</v>
      </c>
      <c r="M4947">
        <f>IF(E4947=1, VLOOKUP(D4947, Sheet1!$A$2:$C$26, 2), Sheet1!$C$3)</f>
        <v>0.18637999999999999</v>
      </c>
      <c r="N4947" s="1">
        <f>'Electricity Rates'!$J$2</f>
        <v>0.24729999999999999</v>
      </c>
      <c r="O4947" s="145">
        <f>L4947-K4947</f>
        <v>-4.9836582795313698</v>
      </c>
      <c r="P4947">
        <f t="shared" si="465"/>
        <v>1.2324586925281078</v>
      </c>
      <c r="Q4947">
        <f>IF(O4947&gt;0, IF(Q4946+O4947*Variables!$B$5&lt;Variables!$B$4, Q4946+O4947*Variables!$B$5, Variables!$B$4), IF(Q4946&gt;-O4947, Q4946+O4947/Variables!$B$5, 0))</f>
        <v>41.646179259335156</v>
      </c>
      <c r="R4947">
        <f>IF(O4947&gt;0, 0, IF(Q4946&gt;-O4947, 0, -O4947 - Q4946*Variables!$B$5))</f>
        <v>0</v>
      </c>
      <c r="S4947">
        <f t="shared" si="466"/>
        <v>0</v>
      </c>
      <c r="T4947">
        <f t="shared" si="467"/>
        <v>0</v>
      </c>
    </row>
    <row r="4948" spans="1:20" x14ac:dyDescent="0.3">
      <c r="A4948" s="3">
        <f t="shared" si="462"/>
        <v>43307</v>
      </c>
      <c r="B4948">
        <v>7</v>
      </c>
      <c r="C4948">
        <v>26</v>
      </c>
      <c r="D4948">
        <v>3</v>
      </c>
      <c r="E4948">
        <v>1</v>
      </c>
      <c r="F4948" s="1">
        <f>VLOOKUP(A4948,Weather!$A$1:$E$366, 5)</f>
        <v>0.23809523809523875</v>
      </c>
      <c r="G4948" s="1">
        <f>VLOOKUP(D4948, Summer!$A$1:$E$25, 2)</f>
        <v>272.63131492590298</v>
      </c>
      <c r="H4948" s="1">
        <f>VLOOKUP(D4948, Summer!$A$1:$E$25, 3)</f>
        <v>241.571030279452</v>
      </c>
      <c r="I4948" s="1">
        <f>VLOOKUP(D4948, Summer!$A$1:$E$25, 5)</f>
        <v>276.33008141423602</v>
      </c>
      <c r="J4948" s="1">
        <f t="shared" si="463"/>
        <v>248.96633614765463</v>
      </c>
      <c r="K4948" s="47">
        <f t="shared" si="464"/>
        <v>4.6576681598348948</v>
      </c>
      <c r="L4948" s="48">
        <f>Solar!K4965/1000*Variables!$B$3</f>
        <v>0</v>
      </c>
      <c r="M4948">
        <f>IF(E4948=1, VLOOKUP(D4948, Sheet1!$A$2:$C$26, 2), Sheet1!$C$3)</f>
        <v>0.18637999999999999</v>
      </c>
      <c r="N4948" s="1">
        <f>'Electricity Rates'!$J$2</f>
        <v>0.24729999999999999</v>
      </c>
      <c r="O4948" s="145">
        <f>L4948-K4948</f>
        <v>-4.6576681598348948</v>
      </c>
      <c r="P4948">
        <f t="shared" si="465"/>
        <v>1.1518413359271695</v>
      </c>
      <c r="Q4948">
        <f>IF(O4948&gt;0, IF(Q4947+O4948*Variables!$B$5&lt;Variables!$B$4, Q4947+O4948*Variables!$B$5, Variables!$B$4), IF(Q4947&gt;-O4948, Q4947+O4948/Variables!$B$5, 0))</f>
        <v>36.691213131851228</v>
      </c>
      <c r="R4948">
        <f>IF(O4948&gt;0, 0, IF(Q4947&gt;-O4948, 0, -O4948 - Q4947*Variables!$B$5))</f>
        <v>0</v>
      </c>
      <c r="S4948">
        <f t="shared" si="466"/>
        <v>0</v>
      </c>
      <c r="T4948">
        <f t="shared" si="467"/>
        <v>0</v>
      </c>
    </row>
    <row r="4949" spans="1:20" x14ac:dyDescent="0.3">
      <c r="A4949" s="3">
        <f t="shared" si="462"/>
        <v>43307</v>
      </c>
      <c r="B4949">
        <v>7</v>
      </c>
      <c r="C4949">
        <v>26</v>
      </c>
      <c r="D4949">
        <v>4</v>
      </c>
      <c r="E4949">
        <v>1</v>
      </c>
      <c r="F4949" s="1">
        <f>VLOOKUP(A4949,Weather!$A$1:$E$366, 5)</f>
        <v>0.23809523809523875</v>
      </c>
      <c r="G4949" s="1">
        <f>VLOOKUP(D4949, Summer!$A$1:$E$25, 2)</f>
        <v>286.33237882239803</v>
      </c>
      <c r="H4949" s="1">
        <f>VLOOKUP(D4949, Summer!$A$1:$E$25, 3)</f>
        <v>256.10019667595998</v>
      </c>
      <c r="I4949" s="1">
        <f>VLOOKUP(D4949, Summer!$A$1:$E$25, 5)</f>
        <v>276.13078095883401</v>
      </c>
      <c r="J4949" s="1">
        <f t="shared" si="463"/>
        <v>263.29833528225475</v>
      </c>
      <c r="K4949" s="47">
        <f t="shared" si="464"/>
        <v>4.9257915417704288</v>
      </c>
      <c r="L4949" s="48">
        <f>Solar!K4966/1000*Variables!$B$3</f>
        <v>0</v>
      </c>
      <c r="M4949">
        <f>IF(E4949=1, VLOOKUP(D4949, Sheet1!$A$2:$C$26, 2), Sheet1!$C$3)</f>
        <v>0.18637999999999999</v>
      </c>
      <c r="N4949" s="1">
        <f>'Electricity Rates'!$J$2</f>
        <v>0.24729999999999999</v>
      </c>
      <c r="O4949" s="145">
        <f>L4949-K4949</f>
        <v>-4.9257915417704288</v>
      </c>
      <c r="P4949">
        <f t="shared" si="465"/>
        <v>1.2181482482798269</v>
      </c>
      <c r="Q4949">
        <f>IF(O4949&gt;0, IF(Q4948+O4949*Variables!$B$5&lt;Variables!$B$4, Q4948+O4949*Variables!$B$5, Variables!$B$4), IF(Q4948&gt;-O4949, Q4948+O4949/Variables!$B$5, 0))</f>
        <v>31.451009364010346</v>
      </c>
      <c r="R4949">
        <f>IF(O4949&gt;0, 0, IF(Q4948&gt;-O4949, 0, -O4949 - Q4948*Variables!$B$5))</f>
        <v>0</v>
      </c>
      <c r="S4949">
        <f t="shared" si="466"/>
        <v>0</v>
      </c>
      <c r="T4949">
        <f t="shared" si="467"/>
        <v>0</v>
      </c>
    </row>
    <row r="4950" spans="1:20" x14ac:dyDescent="0.3">
      <c r="A4950" s="3">
        <f t="shared" si="462"/>
        <v>43307</v>
      </c>
      <c r="B4950">
        <v>7</v>
      </c>
      <c r="C4950">
        <v>26</v>
      </c>
      <c r="D4950">
        <v>5</v>
      </c>
      <c r="E4950">
        <v>1</v>
      </c>
      <c r="F4950" s="1">
        <f>VLOOKUP(A4950,Weather!$A$1:$E$366, 5)</f>
        <v>0.23809523809523875</v>
      </c>
      <c r="G4950" s="1">
        <f>VLOOKUP(D4950, Summer!$A$1:$E$25, 2)</f>
        <v>323.19252555232703</v>
      </c>
      <c r="H4950" s="1">
        <f>VLOOKUP(D4950, Summer!$A$1:$E$25, 3)</f>
        <v>290.90909090909099</v>
      </c>
      <c r="I4950" s="1">
        <f>VLOOKUP(D4950, Summer!$A$1:$E$25, 5)</f>
        <v>275.93148050343302</v>
      </c>
      <c r="J4950" s="1">
        <f t="shared" si="463"/>
        <v>298.59562296700437</v>
      </c>
      <c r="K4950" s="47">
        <f t="shared" si="464"/>
        <v>5.5861340423737555</v>
      </c>
      <c r="L4950" s="48">
        <f>Solar!K4967/1000*Variables!$B$3</f>
        <v>0</v>
      </c>
      <c r="M4950">
        <f>IF(E4950=1, VLOOKUP(D4950, Sheet1!$A$2:$C$26, 2), Sheet1!$C$3)</f>
        <v>0.18637999999999999</v>
      </c>
      <c r="N4950" s="1">
        <f>'Electricity Rates'!$J$2</f>
        <v>0.24729999999999999</v>
      </c>
      <c r="O4950" s="145">
        <f>L4950-K4950</f>
        <v>-5.5861340423737555</v>
      </c>
      <c r="P4950">
        <f t="shared" si="465"/>
        <v>1.3814509486790296</v>
      </c>
      <c r="Q4950">
        <f>IF(O4950&gt;0, IF(Q4949+O4950*Variables!$B$5&lt;Variables!$B$4, Q4949+O4950*Variables!$B$5, Variables!$B$4), IF(Q4949&gt;-O4950, Q4949+O4950/Variables!$B$5, 0))</f>
        <v>25.508313574251034</v>
      </c>
      <c r="R4950">
        <f>IF(O4950&gt;0, 0, IF(Q4949&gt;-O4950, 0, -O4950 - Q4949*Variables!$B$5))</f>
        <v>0</v>
      </c>
      <c r="S4950">
        <f t="shared" si="466"/>
        <v>0</v>
      </c>
      <c r="T4950">
        <f t="shared" si="467"/>
        <v>0</v>
      </c>
    </row>
    <row r="4951" spans="1:20" x14ac:dyDescent="0.3">
      <c r="A4951" s="3">
        <f t="shared" si="462"/>
        <v>43307</v>
      </c>
      <c r="B4951">
        <v>7</v>
      </c>
      <c r="C4951">
        <v>26</v>
      </c>
      <c r="D4951">
        <v>6</v>
      </c>
      <c r="E4951">
        <v>1</v>
      </c>
      <c r="F4951" s="1">
        <f>VLOOKUP(A4951,Weather!$A$1:$E$366, 5)</f>
        <v>0.23809523809523875</v>
      </c>
      <c r="G4951" s="1">
        <f>VLOOKUP(D4951, Summer!$A$1:$E$25, 2)</f>
        <v>420.20776289112302</v>
      </c>
      <c r="H4951" s="1">
        <f>VLOOKUP(D4951, Summer!$A$1:$E$25, 3)</f>
        <v>354.54545454545399</v>
      </c>
      <c r="I4951" s="1">
        <f>VLOOKUP(D4951, Summer!$A$1:$E$25, 5)</f>
        <v>244.50179868660999</v>
      </c>
      <c r="J4951" s="1">
        <f t="shared" si="463"/>
        <v>370.17933748489907</v>
      </c>
      <c r="K4951" s="47">
        <f t="shared" si="464"/>
        <v>6.9253238823807663</v>
      </c>
      <c r="L4951" s="48">
        <f>Solar!K4968/1000*Variables!$B$3</f>
        <v>0.55810000000000004</v>
      </c>
      <c r="M4951">
        <f>IF(E4951=1, VLOOKUP(D4951, Sheet1!$A$2:$C$26, 2), Sheet1!$C$3)</f>
        <v>0.18637999999999999</v>
      </c>
      <c r="N4951" s="1">
        <f>'Electricity Rates'!$J$2</f>
        <v>0.24729999999999999</v>
      </c>
      <c r="O4951" s="145">
        <f>L4951-K4951</f>
        <v>-6.3672238823807668</v>
      </c>
      <c r="P4951">
        <f t="shared" si="465"/>
        <v>1.7126325961127635</v>
      </c>
      <c r="Q4951">
        <f>IF(O4951&gt;0, IF(Q4950+O4951*Variables!$B$5&lt;Variables!$B$4, Q4950+O4951*Variables!$B$5, Variables!$B$4), IF(Q4950&gt;-O4951, Q4950+O4951/Variables!$B$5, 0))</f>
        <v>18.734671146186386</v>
      </c>
      <c r="R4951">
        <f>IF(O4951&gt;0, 0, IF(Q4950&gt;-O4951, 0, -O4951 - Q4950*Variables!$B$5))</f>
        <v>0</v>
      </c>
      <c r="S4951">
        <f t="shared" si="466"/>
        <v>0</v>
      </c>
      <c r="T4951">
        <f t="shared" si="467"/>
        <v>0</v>
      </c>
    </row>
    <row r="4952" spans="1:20" x14ac:dyDescent="0.3">
      <c r="A4952" s="3">
        <f t="shared" si="462"/>
        <v>43307</v>
      </c>
      <c r="B4952">
        <v>7</v>
      </c>
      <c r="C4952">
        <v>26</v>
      </c>
      <c r="D4952">
        <v>7</v>
      </c>
      <c r="E4952">
        <v>1</v>
      </c>
      <c r="F4952" s="1">
        <f>VLOOKUP(A4952,Weather!$A$1:$E$366, 5)</f>
        <v>0.23809523809523875</v>
      </c>
      <c r="G4952" s="1">
        <f>VLOOKUP(D4952, Summer!$A$1:$E$25, 2)</f>
        <v>767.23345107957198</v>
      </c>
      <c r="H4952" s="1">
        <f>VLOOKUP(D4952, Summer!$A$1:$E$25, 3)</f>
        <v>587.45596403639502</v>
      </c>
      <c r="I4952" s="1">
        <f>VLOOKUP(D4952, Summer!$A$1:$E$25, 5)</f>
        <v>275.57273968370998</v>
      </c>
      <c r="J4952" s="1">
        <f t="shared" si="463"/>
        <v>630.26012761810398</v>
      </c>
      <c r="K4952" s="47">
        <f t="shared" si="464"/>
        <v>11.79092151269534</v>
      </c>
      <c r="L4952" s="48">
        <f>Solar!K4969/1000*Variables!$B$3</f>
        <v>2.2650999999999999</v>
      </c>
      <c r="M4952">
        <f>IF(E4952=1, VLOOKUP(D4952, Sheet1!$A$2:$C$26, 2), Sheet1!$C$3)</f>
        <v>0.18637999999999999</v>
      </c>
      <c r="N4952" s="1">
        <f>'Electricity Rates'!$J$2</f>
        <v>0.24729999999999999</v>
      </c>
      <c r="O4952" s="145">
        <f>L4952-K4952</f>
        <v>-9.5258215126953392</v>
      </c>
      <c r="P4952">
        <f t="shared" si="465"/>
        <v>2.9158948900895574</v>
      </c>
      <c r="Q4952">
        <f>IF(O4952&gt;0, IF(Q4951+O4952*Variables!$B$5&lt;Variables!$B$4, Q4951+O4952*Variables!$B$5, Variables!$B$4), IF(Q4951&gt;-O4952, Q4951+O4952/Variables!$B$5, 0))</f>
        <v>8.6008184731062371</v>
      </c>
      <c r="R4952">
        <f>IF(O4952&gt;0, 0, IF(Q4951&gt;-O4952, 0, -O4952 - Q4951*Variables!$B$5))</f>
        <v>0</v>
      </c>
      <c r="S4952">
        <f t="shared" si="466"/>
        <v>0</v>
      </c>
      <c r="T4952">
        <f t="shared" si="467"/>
        <v>0</v>
      </c>
    </row>
    <row r="4953" spans="1:20" x14ac:dyDescent="0.3">
      <c r="A4953" s="3">
        <f t="shared" si="462"/>
        <v>43307</v>
      </c>
      <c r="B4953">
        <v>7</v>
      </c>
      <c r="C4953">
        <v>26</v>
      </c>
      <c r="D4953">
        <v>8</v>
      </c>
      <c r="E4953">
        <v>1</v>
      </c>
      <c r="F4953" s="1">
        <f>VLOOKUP(A4953,Weather!$A$1:$E$366, 5)</f>
        <v>0.23809523809523875</v>
      </c>
      <c r="G4953" s="1">
        <f>VLOOKUP(D4953, Summer!$A$1:$E$25, 2)</f>
        <v>1109.6398637209199</v>
      </c>
      <c r="H4953" s="1">
        <f>VLOOKUP(D4953, Summer!$A$1:$E$25, 3)</f>
        <v>814.26008774773595</v>
      </c>
      <c r="I4953" s="1">
        <f>VLOOKUP(D4953, Summer!$A$1:$E$25, 5)</f>
        <v>328.96533168578299</v>
      </c>
      <c r="J4953" s="1">
        <f t="shared" si="463"/>
        <v>884.58860583658952</v>
      </c>
      <c r="K4953" s="47">
        <f t="shared" si="464"/>
        <v>16.548904754393384</v>
      </c>
      <c r="L4953" s="48">
        <f>Solar!K4970/1000*Variables!$B$3</f>
        <v>6.7448999999999995</v>
      </c>
      <c r="M4953">
        <f>IF(E4953=1, VLOOKUP(D4953, Sheet1!$A$2:$C$26, 2), Sheet1!$C$3)</f>
        <v>0.18637999999999999</v>
      </c>
      <c r="N4953" s="1">
        <f>'Electricity Rates'!$J$2</f>
        <v>0.24729999999999999</v>
      </c>
      <c r="O4953" s="145">
        <f>L4953-K4953</f>
        <v>-9.8040047543933841</v>
      </c>
      <c r="P4953">
        <f t="shared" si="465"/>
        <v>4.092544145761484</v>
      </c>
      <c r="Q4953">
        <f>IF(O4953&gt;0, IF(Q4952+O4953*Variables!$B$5&lt;Variables!$B$4, Q4952+O4953*Variables!$B$5, Variables!$B$4), IF(Q4952&gt;-O4953, Q4952+O4953/Variables!$B$5, 0))</f>
        <v>0</v>
      </c>
      <c r="R4953">
        <f>IF(O4953&gt;0, 0, IF(Q4952&gt;-O4953, 0, -O4953 - Q4952*Variables!$B$5))</f>
        <v>1.7192353896735213</v>
      </c>
      <c r="S4953">
        <f t="shared" si="466"/>
        <v>0.32043109192735086</v>
      </c>
      <c r="T4953">
        <f t="shared" si="467"/>
        <v>0</v>
      </c>
    </row>
    <row r="4954" spans="1:20" x14ac:dyDescent="0.3">
      <c r="A4954" s="3">
        <f t="shared" si="462"/>
        <v>43307</v>
      </c>
      <c r="B4954">
        <v>7</v>
      </c>
      <c r="C4954">
        <v>26</v>
      </c>
      <c r="D4954">
        <v>9</v>
      </c>
      <c r="E4954">
        <v>1</v>
      </c>
      <c r="F4954" s="1">
        <f>VLOOKUP(A4954,Weather!$A$1:$E$366, 5)</f>
        <v>0.23809523809523875</v>
      </c>
      <c r="G4954" s="1">
        <f>VLOOKUP(D4954, Summer!$A$1:$E$25, 2)</f>
        <v>1322.40871182827</v>
      </c>
      <c r="H4954" s="1">
        <f>VLOOKUP(D4954, Summer!$A$1:$E$25, 3)</f>
        <v>1017.49011217013</v>
      </c>
      <c r="I4954" s="1">
        <f>VLOOKUP(D4954, Summer!$A$1:$E$25, 5)</f>
        <v>386.82225388885001</v>
      </c>
      <c r="J4954" s="1">
        <f t="shared" si="463"/>
        <v>1090.0897787554018</v>
      </c>
      <c r="K4954" s="47">
        <f t="shared" si="464"/>
        <v>20.393425602967124</v>
      </c>
      <c r="L4954" s="48">
        <f>Solar!K4971/1000*Variables!$B$3</f>
        <v>19.14105</v>
      </c>
      <c r="M4954">
        <f>IF(E4954=1, VLOOKUP(D4954, Sheet1!$A$2:$C$26, 2), Sheet1!$C$3)</f>
        <v>0.25796000000000002</v>
      </c>
      <c r="N4954" s="1">
        <f>'Electricity Rates'!$J$2</f>
        <v>0.24729999999999999</v>
      </c>
      <c r="O4954" s="145">
        <f>L4954-K4954</f>
        <v>-1.252375602967124</v>
      </c>
      <c r="P4954">
        <f t="shared" si="465"/>
        <v>5.0432941516137699</v>
      </c>
      <c r="Q4954">
        <f>IF(O4954&gt;0, IF(Q4953+O4954*Variables!$B$5&lt;Variables!$B$4, Q4953+O4954*Variables!$B$5, Variables!$B$4), IF(Q4953&gt;-O4954, Q4953+O4954/Variables!$B$5, 0))</f>
        <v>0</v>
      </c>
      <c r="R4954">
        <f>IF(O4954&gt;0, 0, IF(Q4953&gt;-O4954, 0, -O4954 - Q4953*Variables!$B$5))</f>
        <v>1.252375602967124</v>
      </c>
      <c r="S4954">
        <f t="shared" si="466"/>
        <v>0.32306281054139935</v>
      </c>
      <c r="T4954">
        <f t="shared" si="467"/>
        <v>0</v>
      </c>
    </row>
    <row r="4955" spans="1:20" x14ac:dyDescent="0.3">
      <c r="A4955" s="3">
        <f t="shared" si="462"/>
        <v>43307</v>
      </c>
      <c r="B4955">
        <v>7</v>
      </c>
      <c r="C4955">
        <v>26</v>
      </c>
      <c r="D4955">
        <v>10</v>
      </c>
      <c r="E4955">
        <v>1</v>
      </c>
      <c r="F4955" s="1">
        <f>VLOOKUP(A4955,Weather!$A$1:$E$366, 5)</f>
        <v>0.23809523809523875</v>
      </c>
      <c r="G4955" s="1">
        <f>VLOOKUP(D4955, Summer!$A$1:$E$25, 2)</f>
        <v>1424.0693518383</v>
      </c>
      <c r="H4955" s="1">
        <f>VLOOKUP(D4955, Summer!$A$1:$E$25, 3)</f>
        <v>1069.7659339946799</v>
      </c>
      <c r="I4955" s="1">
        <f>VLOOKUP(D4955, Summer!$A$1:$E$25, 5)</f>
        <v>417.88322986318002</v>
      </c>
      <c r="J4955" s="1">
        <f t="shared" si="463"/>
        <v>1154.1238906241135</v>
      </c>
      <c r="K4955" s="47">
        <f t="shared" si="464"/>
        <v>21.591377296393347</v>
      </c>
      <c r="L4955" s="48">
        <f>Solar!K4972/1000*Variables!$B$3</f>
        <v>30.1525</v>
      </c>
      <c r="M4955">
        <f>IF(E4955=1, VLOOKUP(D4955, Sheet1!$A$2:$C$26, 2), Sheet1!$C$3)</f>
        <v>0.25796000000000002</v>
      </c>
      <c r="N4955" s="1">
        <f>'Electricity Rates'!$J$2</f>
        <v>0.24729999999999999</v>
      </c>
      <c r="O4955" s="145">
        <f>L4955-K4955</f>
        <v>8.5611227036066531</v>
      </c>
      <c r="P4955">
        <f t="shared" si="465"/>
        <v>5.3395476053980744</v>
      </c>
      <c r="Q4955">
        <f>IF(O4955&gt;0, IF(Q4954+O4955*Variables!$B$5&lt;Variables!$B$4, Q4954+O4955*Variables!$B$5, Variables!$B$4), IF(Q4954&gt;-O4955, Q4954+O4955/Variables!$B$5, 0))</f>
        <v>8.0474553413902541</v>
      </c>
      <c r="R4955">
        <f>IF(O4955&gt;0, 0, IF(Q4954&gt;-O4955, 0, -O4955 - Q4954*Variables!$B$5))</f>
        <v>0</v>
      </c>
      <c r="S4955">
        <f t="shared" si="466"/>
        <v>0</v>
      </c>
      <c r="T4955">
        <f t="shared" si="467"/>
        <v>0</v>
      </c>
    </row>
    <row r="4956" spans="1:20" x14ac:dyDescent="0.3">
      <c r="A4956" s="3">
        <f t="shared" si="462"/>
        <v>43307</v>
      </c>
      <c r="B4956">
        <v>7</v>
      </c>
      <c r="C4956">
        <v>26</v>
      </c>
      <c r="D4956">
        <v>11</v>
      </c>
      <c r="E4956">
        <v>1</v>
      </c>
      <c r="F4956" s="1">
        <f>VLOOKUP(A4956,Weather!$A$1:$E$366, 5)</f>
        <v>0.23809523809523875</v>
      </c>
      <c r="G4956" s="1">
        <f>VLOOKUP(D4956, Summer!$A$1:$E$25, 2)</f>
        <v>1497.9516334678001</v>
      </c>
      <c r="H4956" s="1">
        <f>VLOOKUP(D4956, Summer!$A$1:$E$25, 3)</f>
        <v>1079.6213447448599</v>
      </c>
      <c r="I4956" s="1">
        <f>VLOOKUP(D4956, Summer!$A$1:$E$25, 5)</f>
        <v>435.54125021175599</v>
      </c>
      <c r="J4956" s="1">
        <f t="shared" si="463"/>
        <v>1179.2237944407984</v>
      </c>
      <c r="K4956" s="47">
        <f t="shared" si="464"/>
        <v>22.060946896166698</v>
      </c>
      <c r="L4956" s="48">
        <f>Solar!K4973/1000*Variables!$B$3</f>
        <v>35.647149999999996</v>
      </c>
      <c r="M4956">
        <f>IF(E4956=1, VLOOKUP(D4956, Sheet1!$A$2:$C$26, 2), Sheet1!$C$3)</f>
        <v>0.25796000000000002</v>
      </c>
      <c r="N4956" s="1">
        <f>'Electricity Rates'!$J$2</f>
        <v>0.24729999999999999</v>
      </c>
      <c r="O4956" s="145">
        <f>L4956-K4956</f>
        <v>13.586203103833299</v>
      </c>
      <c r="P4956">
        <f t="shared" si="465"/>
        <v>5.4556721674220245</v>
      </c>
      <c r="Q4956">
        <f>IF(O4956&gt;0, IF(Q4955+O4956*Variables!$B$5&lt;Variables!$B$4, Q4955+O4956*Variables!$B$5, Variables!$B$4), IF(Q4955&gt;-O4956, Q4955+O4956/Variables!$B$5, 0))</f>
        <v>20.818486258993552</v>
      </c>
      <c r="R4956">
        <f>IF(O4956&gt;0, 0, IF(Q4955&gt;-O4956, 0, -O4956 - Q4955*Variables!$B$5))</f>
        <v>0</v>
      </c>
      <c r="S4956">
        <f t="shared" si="466"/>
        <v>0</v>
      </c>
      <c r="T4956">
        <f t="shared" si="467"/>
        <v>0</v>
      </c>
    </row>
    <row r="4957" spans="1:20" x14ac:dyDescent="0.3">
      <c r="A4957" s="3">
        <f t="shared" si="462"/>
        <v>43307</v>
      </c>
      <c r="B4957">
        <v>7</v>
      </c>
      <c r="C4957">
        <v>26</v>
      </c>
      <c r="D4957">
        <v>12</v>
      </c>
      <c r="E4957">
        <v>1</v>
      </c>
      <c r="F4957" s="1">
        <f>VLOOKUP(A4957,Weather!$A$1:$E$366, 5)</f>
        <v>0.23809523809523875</v>
      </c>
      <c r="G4957" s="1">
        <f>VLOOKUP(D4957, Summer!$A$1:$E$25, 2)</f>
        <v>1553.30978408544</v>
      </c>
      <c r="H4957" s="1">
        <f>VLOOKUP(D4957, Summer!$A$1:$E$25, 3)</f>
        <v>1117.7462231731799</v>
      </c>
      <c r="I4957" s="1">
        <f>VLOOKUP(D4957, Summer!$A$1:$E$25, 5)</f>
        <v>435.36187980189499</v>
      </c>
      <c r="J4957" s="1">
        <f t="shared" si="463"/>
        <v>1221.4518329141945</v>
      </c>
      <c r="K4957" s="47">
        <f t="shared" si="464"/>
        <v>22.850950047971011</v>
      </c>
      <c r="L4957" s="48">
        <f>Solar!K4974/1000*Variables!$B$3</f>
        <v>38.492750000000001</v>
      </c>
      <c r="M4957">
        <f>IF(E4957=1, VLOOKUP(D4957, Sheet1!$A$2:$C$26, 2), Sheet1!$C$3)</f>
        <v>0.25796000000000002</v>
      </c>
      <c r="N4957" s="1">
        <f>'Electricity Rates'!$J$2</f>
        <v>0.24729999999999999</v>
      </c>
      <c r="O4957" s="145">
        <f>L4957-K4957</f>
        <v>15.64179995202899</v>
      </c>
      <c r="P4957">
        <f t="shared" si="465"/>
        <v>5.6510399468632313</v>
      </c>
      <c r="Q4957">
        <f>IF(O4957&gt;0, IF(Q4956+O4957*Variables!$B$5&lt;Variables!$B$4, Q4956+O4957*Variables!$B$5, Variables!$B$4), IF(Q4956&gt;-O4957, Q4956+O4957/Variables!$B$5, 0))</f>
        <v>35.521778213900802</v>
      </c>
      <c r="R4957">
        <f>IF(O4957&gt;0, 0, IF(Q4956&gt;-O4957, 0, -O4957 - Q4956*Variables!$B$5))</f>
        <v>0</v>
      </c>
      <c r="S4957">
        <f t="shared" si="466"/>
        <v>0</v>
      </c>
      <c r="T4957">
        <f t="shared" si="467"/>
        <v>0</v>
      </c>
    </row>
    <row r="4958" spans="1:20" x14ac:dyDescent="0.3">
      <c r="A4958" s="3">
        <f t="shared" si="462"/>
        <v>43307</v>
      </c>
      <c r="B4958">
        <v>7</v>
      </c>
      <c r="C4958">
        <v>26</v>
      </c>
      <c r="D4958">
        <v>13</v>
      </c>
      <c r="E4958">
        <v>1</v>
      </c>
      <c r="F4958" s="1">
        <f>VLOOKUP(A4958,Weather!$A$1:$E$366, 5)</f>
        <v>0.23809523809523875</v>
      </c>
      <c r="G4958" s="1">
        <f>VLOOKUP(D4958, Summer!$A$1:$E$25, 2)</f>
        <v>1622.5675647430101</v>
      </c>
      <c r="H4958" s="1">
        <f>VLOOKUP(D4958, Summer!$A$1:$E$25, 3)</f>
        <v>1132.28619594112</v>
      </c>
      <c r="I4958" s="1">
        <f>VLOOKUP(D4958, Summer!$A$1:$E$25, 5)</f>
        <v>435.17254436926402</v>
      </c>
      <c r="J4958" s="1">
        <f t="shared" si="463"/>
        <v>1249.0198551796657</v>
      </c>
      <c r="K4958" s="47">
        <f t="shared" si="464"/>
        <v>23.366693266601793</v>
      </c>
      <c r="L4958" s="48">
        <f>Solar!K4975/1000*Variables!$B$3</f>
        <v>39.16225</v>
      </c>
      <c r="M4958">
        <f>IF(E4958=1, VLOOKUP(D4958, Sheet1!$A$2:$C$26, 2), Sheet1!$C$3)</f>
        <v>0.55478000000000005</v>
      </c>
      <c r="N4958" s="1">
        <f>'Electricity Rates'!$J$2</f>
        <v>0.24729999999999999</v>
      </c>
      <c r="O4958" s="145">
        <f>L4958-K4958</f>
        <v>15.795556733398207</v>
      </c>
      <c r="P4958">
        <f t="shared" si="465"/>
        <v>5.7785832448306236</v>
      </c>
      <c r="Q4958">
        <f>IF(O4958&gt;0, IF(Q4957+O4958*Variables!$B$5&lt;Variables!$B$4, Q4957+O4958*Variables!$B$5, Variables!$B$4), IF(Q4957&gt;-O4958, Q4957+O4958/Variables!$B$5, 0))</f>
        <v>50.369601543295119</v>
      </c>
      <c r="R4958">
        <f>IF(O4958&gt;0, 0, IF(Q4957&gt;-O4958, 0, -O4958 - Q4957*Variables!$B$5))</f>
        <v>0</v>
      </c>
      <c r="S4958">
        <f t="shared" si="466"/>
        <v>0</v>
      </c>
      <c r="T4958">
        <f t="shared" si="467"/>
        <v>0</v>
      </c>
    </row>
    <row r="4959" spans="1:20" x14ac:dyDescent="0.3">
      <c r="A4959" s="3">
        <f t="shared" si="462"/>
        <v>43307</v>
      </c>
      <c r="B4959">
        <v>7</v>
      </c>
      <c r="C4959">
        <v>26</v>
      </c>
      <c r="D4959">
        <v>14</v>
      </c>
      <c r="E4959">
        <v>1</v>
      </c>
      <c r="F4959" s="1">
        <f>VLOOKUP(A4959,Weather!$A$1:$E$366, 5)</f>
        <v>0.23809523809523875</v>
      </c>
      <c r="G4959" s="1">
        <f>VLOOKUP(D4959, Summer!$A$1:$E$25, 2)</f>
        <v>1636.26340321468</v>
      </c>
      <c r="H4959" s="1">
        <f>VLOOKUP(D4959, Summer!$A$1:$E$25, 3)</f>
        <v>1156.2601309732199</v>
      </c>
      <c r="I4959" s="1">
        <f>VLOOKUP(D4959, Summer!$A$1:$E$25, 5)</f>
        <v>417.13087064403902</v>
      </c>
      <c r="J4959" s="1">
        <f t="shared" si="463"/>
        <v>1270.546624364044</v>
      </c>
      <c r="K4959" s="47">
        <f t="shared" si="464"/>
        <v>23.769416578378092</v>
      </c>
      <c r="L4959" s="48">
        <f>Solar!K4976/1000*Variables!$B$3</f>
        <v>37.914299999999997</v>
      </c>
      <c r="M4959">
        <f>IF(E4959=1, VLOOKUP(D4959, Sheet1!$A$2:$C$26, 2), Sheet1!$C$3)</f>
        <v>0.55478000000000005</v>
      </c>
      <c r="N4959" s="1">
        <f>'Electricity Rates'!$J$2</f>
        <v>0.24729999999999999</v>
      </c>
      <c r="O4959" s="145">
        <f>L4959-K4959</f>
        <v>14.144883421621905</v>
      </c>
      <c r="P4959">
        <f t="shared" si="465"/>
        <v>5.8781767198329016</v>
      </c>
      <c r="Q4959">
        <f>IF(O4959&gt;0, IF(Q4958+O4959*Variables!$B$5&lt;Variables!$B$4, Q4958+O4959*Variables!$B$5, Variables!$B$4), IF(Q4958&gt;-O4959, Q4958+O4959/Variables!$B$5, 0))</f>
        <v>63.66579195961971</v>
      </c>
      <c r="R4959">
        <f>IF(O4959&gt;0, 0, IF(Q4958&gt;-O4959, 0, -O4959 - Q4958*Variables!$B$5))</f>
        <v>0</v>
      </c>
      <c r="S4959">
        <f t="shared" si="466"/>
        <v>0</v>
      </c>
      <c r="T4959">
        <f t="shared" si="467"/>
        <v>0</v>
      </c>
    </row>
    <row r="4960" spans="1:20" x14ac:dyDescent="0.3">
      <c r="A4960" s="3">
        <f t="shared" si="462"/>
        <v>43307</v>
      </c>
      <c r="B4960">
        <v>7</v>
      </c>
      <c r="C4960">
        <v>26</v>
      </c>
      <c r="D4960">
        <v>15</v>
      </c>
      <c r="E4960">
        <v>1</v>
      </c>
      <c r="F4960" s="1">
        <f>VLOOKUP(A4960,Weather!$A$1:$E$366, 5)</f>
        <v>0.23809523809523875</v>
      </c>
      <c r="G4960" s="1">
        <f>VLOOKUP(D4960, Summer!$A$1:$E$25, 2)</f>
        <v>1589.7727985285201</v>
      </c>
      <c r="H4960" s="1">
        <f>VLOOKUP(D4960, Summer!$A$1:$E$25, 3)</f>
        <v>1137.7596230737599</v>
      </c>
      <c r="I4960" s="1">
        <f>VLOOKUP(D4960, Summer!$A$1:$E$25, 5)</f>
        <v>403.543562097039</v>
      </c>
      <c r="J4960" s="1">
        <f t="shared" si="463"/>
        <v>1245.3818077058461</v>
      </c>
      <c r="K4960" s="47">
        <f t="shared" si="464"/>
        <v>23.298632587616151</v>
      </c>
      <c r="L4960" s="48">
        <f>Solar!K4977/1000*Variables!$B$3</f>
        <v>33.956499999999998</v>
      </c>
      <c r="M4960">
        <f>IF(E4960=1, VLOOKUP(D4960, Sheet1!$A$2:$C$26, 2), Sheet1!$C$3)</f>
        <v>0.55478000000000005</v>
      </c>
      <c r="N4960" s="1">
        <f>'Electricity Rates'!$J$2</f>
        <v>0.24729999999999999</v>
      </c>
      <c r="O4960" s="145">
        <f>L4960-K4960</f>
        <v>10.657867412383847</v>
      </c>
      <c r="P4960">
        <f t="shared" si="465"/>
        <v>5.7617518389174736</v>
      </c>
      <c r="Q4960">
        <f>IF(O4960&gt;0, IF(Q4959+O4960*Variables!$B$5&lt;Variables!$B$4, Q4959+O4960*Variables!$B$5, Variables!$B$4), IF(Q4959&gt;-O4960, Q4959+O4960/Variables!$B$5, 0))</f>
        <v>73.684187327260531</v>
      </c>
      <c r="R4960">
        <f>IF(O4960&gt;0, 0, IF(Q4959&gt;-O4960, 0, -O4960 - Q4959*Variables!$B$5))</f>
        <v>0</v>
      </c>
      <c r="S4960">
        <f t="shared" si="466"/>
        <v>0</v>
      </c>
      <c r="T4960">
        <f t="shared" si="467"/>
        <v>0</v>
      </c>
    </row>
    <row r="4961" spans="1:20" x14ac:dyDescent="0.3">
      <c r="A4961" s="3">
        <f t="shared" si="462"/>
        <v>43307</v>
      </c>
      <c r="B4961">
        <v>7</v>
      </c>
      <c r="C4961">
        <v>26</v>
      </c>
      <c r="D4961">
        <v>16</v>
      </c>
      <c r="E4961">
        <v>1</v>
      </c>
      <c r="F4961" s="1">
        <f>VLOOKUP(A4961,Weather!$A$1:$E$366, 5)</f>
        <v>0.23809523809523875</v>
      </c>
      <c r="G4961" s="1">
        <f>VLOOKUP(D4961, Summer!$A$1:$E$25, 2)</f>
        <v>1459.9523441255701</v>
      </c>
      <c r="H4961" s="1">
        <f>VLOOKUP(D4961, Summer!$A$1:$E$25, 3)</f>
        <v>1006.09479349024</v>
      </c>
      <c r="I4961" s="1">
        <f>VLOOKUP(D4961, Summer!$A$1:$E$25, 5)</f>
        <v>381.04254068220598</v>
      </c>
      <c r="J4961" s="1">
        <f t="shared" si="463"/>
        <v>1114.1561150700809</v>
      </c>
      <c r="K4961" s="47">
        <f t="shared" si="464"/>
        <v>20.843659197240207</v>
      </c>
      <c r="L4961" s="48">
        <f>Solar!K4978/1000*Variables!$B$3</f>
        <v>27.43385</v>
      </c>
      <c r="M4961">
        <f>IF(E4961=1, VLOOKUP(D4961, Sheet1!$A$2:$C$26, 2), Sheet1!$C$3)</f>
        <v>0.55478000000000005</v>
      </c>
      <c r="N4961" s="1">
        <f>'Electricity Rates'!$J$2</f>
        <v>0.24729999999999999</v>
      </c>
      <c r="O4961" s="145">
        <f>L4961-K4961</f>
        <v>6.5901908027597926</v>
      </c>
      <c r="P4961">
        <f t="shared" si="465"/>
        <v>5.154636919477503</v>
      </c>
      <c r="Q4961">
        <f>IF(O4961&gt;0, IF(Q4960+O4961*Variables!$B$5&lt;Variables!$B$4, Q4960+O4961*Variables!$B$5, Variables!$B$4), IF(Q4960&gt;-O4961, Q4960+O4961/Variables!$B$5, 0))</f>
        <v>79.878966681854735</v>
      </c>
      <c r="R4961">
        <f>IF(O4961&gt;0, 0, IF(Q4960&gt;-O4961, 0, -O4961 - Q4960*Variables!$B$5))</f>
        <v>0</v>
      </c>
      <c r="S4961">
        <f t="shared" si="466"/>
        <v>0</v>
      </c>
      <c r="T4961">
        <f t="shared" si="467"/>
        <v>0</v>
      </c>
    </row>
    <row r="4962" spans="1:20" x14ac:dyDescent="0.3">
      <c r="A4962" s="3">
        <f t="shared" si="462"/>
        <v>43307</v>
      </c>
      <c r="B4962">
        <v>7</v>
      </c>
      <c r="C4962">
        <v>26</v>
      </c>
      <c r="D4962">
        <v>17</v>
      </c>
      <c r="E4962">
        <v>1</v>
      </c>
      <c r="F4962" s="1">
        <f>VLOOKUP(A4962,Weather!$A$1:$E$366, 5)</f>
        <v>0.23809523809523875</v>
      </c>
      <c r="G4962" s="1">
        <f>VLOOKUP(D4962, Summer!$A$1:$E$25, 2)</f>
        <v>1144.9480592772099</v>
      </c>
      <c r="H4962" s="1">
        <f>VLOOKUP(D4962, Summer!$A$1:$E$25, 3)</f>
        <v>808.38142168622596</v>
      </c>
      <c r="I4962" s="1">
        <f>VLOOKUP(D4962, Summer!$A$1:$E$25, 5)</f>
        <v>371.93450987035499</v>
      </c>
      <c r="J4962" s="1">
        <f t="shared" si="463"/>
        <v>888.51633539836519</v>
      </c>
      <c r="K4962" s="47">
        <f t="shared" si="464"/>
        <v>16.622384812795637</v>
      </c>
      <c r="L4962" s="48">
        <f>Solar!K4979/1000*Variables!$B$3</f>
        <v>18.446199999999997</v>
      </c>
      <c r="M4962">
        <f>IF(E4962=1, VLOOKUP(D4962, Sheet1!$A$2:$C$26, 2), Sheet1!$C$3)</f>
        <v>0.55478000000000005</v>
      </c>
      <c r="N4962" s="1">
        <f>'Electricity Rates'!$J$2</f>
        <v>0.24729999999999999</v>
      </c>
      <c r="O4962" s="145">
        <f>L4962-K4962</f>
        <v>1.8238151872043602</v>
      </c>
      <c r="P4962">
        <f t="shared" si="465"/>
        <v>4.110715764204361</v>
      </c>
      <c r="Q4962">
        <f>IF(O4962&gt;0, IF(Q4961+O4962*Variables!$B$5&lt;Variables!$B$4, Q4961+O4962*Variables!$B$5, Variables!$B$4), IF(Q4961&gt;-O4962, Q4961+O4962/Variables!$B$5, 0))</f>
        <v>81.593352957826838</v>
      </c>
      <c r="R4962">
        <f>IF(O4962&gt;0, 0, IF(Q4961&gt;-O4962, 0, -O4962 - Q4961*Variables!$B$5))</f>
        <v>0</v>
      </c>
      <c r="S4962">
        <f t="shared" si="466"/>
        <v>0</v>
      </c>
      <c r="T4962">
        <f t="shared" si="467"/>
        <v>0</v>
      </c>
    </row>
    <row r="4963" spans="1:20" x14ac:dyDescent="0.3">
      <c r="A4963" s="3">
        <f t="shared" si="462"/>
        <v>43307</v>
      </c>
      <c r="B4963">
        <v>7</v>
      </c>
      <c r="C4963">
        <v>26</v>
      </c>
      <c r="D4963">
        <v>18</v>
      </c>
      <c r="E4963">
        <v>1</v>
      </c>
      <c r="F4963" s="1">
        <f>VLOOKUP(A4963,Weather!$A$1:$E$366, 5)</f>
        <v>0.23809523809523875</v>
      </c>
      <c r="G4963" s="1">
        <f>VLOOKUP(D4963, Summer!$A$1:$E$25, 2)</f>
        <v>769.75210584620504</v>
      </c>
      <c r="H4963" s="1">
        <f>VLOOKUP(D4963, Summer!$A$1:$E$25, 3)</f>
        <v>572.92139445417001</v>
      </c>
      <c r="I4963" s="1">
        <f>VLOOKUP(D4963, Summer!$A$1:$E$25, 5)</f>
        <v>349.41355840998102</v>
      </c>
      <c r="J4963" s="1">
        <f t="shared" si="463"/>
        <v>619.78584954751182</v>
      </c>
      <c r="K4963" s="47">
        <f t="shared" si="464"/>
        <v>11.594968468514617</v>
      </c>
      <c r="L4963" s="48">
        <f>Solar!K4980/1000*Variables!$B$3</f>
        <v>8.5307500000000012</v>
      </c>
      <c r="M4963">
        <f>IF(E4963=1, VLOOKUP(D4963, Sheet1!$A$2:$C$26, 2), Sheet1!$C$3)</f>
        <v>0.55478000000000005</v>
      </c>
      <c r="N4963" s="1">
        <f>'Electricity Rates'!$J$2</f>
        <v>0.24729999999999999</v>
      </c>
      <c r="O4963" s="145">
        <f>L4963-K4963</f>
        <v>-3.0642184685146159</v>
      </c>
      <c r="P4963">
        <f t="shared" si="465"/>
        <v>2.8674357022636645</v>
      </c>
      <c r="Q4963">
        <f>IF(O4963&gt;0, IF(Q4962+O4963*Variables!$B$5&lt;Variables!$B$4, Q4962+O4963*Variables!$B$5, Variables!$B$4), IF(Q4962&gt;-O4963, Q4962+O4963/Variables!$B$5, 0))</f>
        <v>78.333546076428306</v>
      </c>
      <c r="R4963">
        <f>IF(O4963&gt;0, 0, IF(Q4962&gt;-O4963, 0, -O4963 - Q4962*Variables!$B$5))</f>
        <v>0</v>
      </c>
      <c r="S4963">
        <f t="shared" si="466"/>
        <v>0</v>
      </c>
      <c r="T4963">
        <f t="shared" si="467"/>
        <v>0</v>
      </c>
    </row>
    <row r="4964" spans="1:20" x14ac:dyDescent="0.3">
      <c r="A4964" s="3">
        <f t="shared" si="462"/>
        <v>43307</v>
      </c>
      <c r="B4964">
        <v>7</v>
      </c>
      <c r="C4964">
        <v>26</v>
      </c>
      <c r="D4964">
        <v>19</v>
      </c>
      <c r="E4964">
        <v>1</v>
      </c>
      <c r="F4964" s="1">
        <f>VLOOKUP(A4964,Weather!$A$1:$E$366, 5)</f>
        <v>0.23809523809523875</v>
      </c>
      <c r="G4964" s="1">
        <f>VLOOKUP(D4964, Summer!$A$1:$E$25, 2)</f>
        <v>565.86125451999203</v>
      </c>
      <c r="H4964" s="1">
        <f>VLOOKUP(D4964, Summer!$A$1:$E$25, 3)</f>
        <v>365.77406038600299</v>
      </c>
      <c r="I4964" s="1">
        <f>VLOOKUP(D4964, Summer!$A$1:$E$25, 5)</f>
        <v>331.38683221891199</v>
      </c>
      <c r="J4964" s="1">
        <f t="shared" si="463"/>
        <v>413.41386851314337</v>
      </c>
      <c r="K4964" s="47">
        <f t="shared" si="464"/>
        <v>7.7341565209276073</v>
      </c>
      <c r="L4964" s="48">
        <f>Solar!K4981/1000*Variables!$B$3</f>
        <v>1.6285000000000001</v>
      </c>
      <c r="M4964">
        <f>IF(E4964=1, VLOOKUP(D4964, Sheet1!$A$2:$C$26, 2), Sheet1!$C$3)</f>
        <v>0.25796000000000002</v>
      </c>
      <c r="N4964" s="1">
        <f>'Electricity Rates'!$J$2</f>
        <v>0.24729999999999999</v>
      </c>
      <c r="O4964" s="145">
        <f>L4964-K4964</f>
        <v>-6.1056565209276075</v>
      </c>
      <c r="P4964">
        <f t="shared" si="465"/>
        <v>1.9126569076253972</v>
      </c>
      <c r="Q4964">
        <f>IF(O4964&gt;0, IF(Q4963+O4964*Variables!$B$5&lt;Variables!$B$4, Q4963+O4964*Variables!$B$5, Variables!$B$4), IF(Q4963&gt;-O4964, Q4963+O4964/Variables!$B$5, 0))</f>
        <v>71.838166798845748</v>
      </c>
      <c r="R4964">
        <f>IF(O4964&gt;0, 0, IF(Q4963&gt;-O4964, 0, -O4964 - Q4963*Variables!$B$5))</f>
        <v>0</v>
      </c>
      <c r="S4964">
        <f t="shared" si="466"/>
        <v>0</v>
      </c>
      <c r="T4964">
        <f t="shared" si="467"/>
        <v>0</v>
      </c>
    </row>
    <row r="4965" spans="1:20" x14ac:dyDescent="0.3">
      <c r="A4965" s="3">
        <f t="shared" si="462"/>
        <v>43307</v>
      </c>
      <c r="B4965">
        <v>7</v>
      </c>
      <c r="C4965">
        <v>26</v>
      </c>
      <c r="D4965">
        <v>20</v>
      </c>
      <c r="E4965">
        <v>1</v>
      </c>
      <c r="F4965" s="1">
        <f>VLOOKUP(A4965,Weather!$A$1:$E$366, 5)</f>
        <v>0.23809523809523875</v>
      </c>
      <c r="G4965" s="1">
        <f>VLOOKUP(D4965, Summer!$A$1:$E$25, 2)</f>
        <v>459.178981251175</v>
      </c>
      <c r="H4965" s="1">
        <f>VLOOKUP(D4965, Summer!$A$1:$E$25, 3)</f>
        <v>328.41643432967999</v>
      </c>
      <c r="I4965" s="1">
        <f>VLOOKUP(D4965, Summer!$A$1:$E$25, 5)</f>
        <v>326.73316658528501</v>
      </c>
      <c r="J4965" s="1">
        <f t="shared" si="463"/>
        <v>359.55037407289319</v>
      </c>
      <c r="K4965" s="47">
        <f t="shared" si="464"/>
        <v>6.7264769811403138</v>
      </c>
      <c r="L4965" s="48">
        <f>Solar!K4982/1000*Variables!$B$3</f>
        <v>6.115000000000001E-2</v>
      </c>
      <c r="M4965">
        <f>IF(E4965=1, VLOOKUP(D4965, Sheet1!$A$2:$C$26, 2), Sheet1!$C$3)</f>
        <v>0.25796000000000002</v>
      </c>
      <c r="N4965" s="1">
        <f>'Electricity Rates'!$J$2</f>
        <v>0.24729999999999999</v>
      </c>
      <c r="O4965" s="145">
        <f>L4965-K4965</f>
        <v>-6.6653269811403142</v>
      </c>
      <c r="P4965">
        <f t="shared" si="465"/>
        <v>1.6634577574359994</v>
      </c>
      <c r="Q4965">
        <f>IF(O4965&gt;0, IF(Q4964+O4965*Variables!$B$5&lt;Variables!$B$4, Q4964+O4965*Variables!$B$5, Variables!$B$4), IF(Q4964&gt;-O4965, Q4964+O4965/Variables!$B$5, 0))</f>
        <v>64.747393414653928</v>
      </c>
      <c r="R4965">
        <f>IF(O4965&gt;0, 0, IF(Q4964&gt;-O4965, 0, -O4965 - Q4964*Variables!$B$5))</f>
        <v>0</v>
      </c>
      <c r="S4965">
        <f t="shared" si="466"/>
        <v>0</v>
      </c>
      <c r="T4965">
        <f t="shared" si="467"/>
        <v>0</v>
      </c>
    </row>
    <row r="4966" spans="1:20" x14ac:dyDescent="0.3">
      <c r="A4966" s="3">
        <f t="shared" si="462"/>
        <v>43307</v>
      </c>
      <c r="B4966">
        <v>7</v>
      </c>
      <c r="C4966">
        <v>26</v>
      </c>
      <c r="D4966">
        <v>21</v>
      </c>
      <c r="E4966">
        <v>1</v>
      </c>
      <c r="F4966" s="1">
        <f>VLOOKUP(A4966,Weather!$A$1:$E$366, 5)</f>
        <v>0.23809523809523875</v>
      </c>
      <c r="G4966" s="1">
        <f>VLOOKUP(D4966, Summer!$A$1:$E$25, 2)</f>
        <v>403.43414919632897</v>
      </c>
      <c r="H4966" s="1">
        <f>VLOOKUP(D4966, Summer!$A$1:$E$25, 3)</f>
        <v>305.25297715532997</v>
      </c>
      <c r="I4966" s="1">
        <f>VLOOKUP(D4966, Summer!$A$1:$E$25, 5)</f>
        <v>313.15582306105603</v>
      </c>
      <c r="J4966" s="1">
        <f t="shared" si="463"/>
        <v>328.62944668890123</v>
      </c>
      <c r="K4966" s="47">
        <f t="shared" si="464"/>
        <v>6.1480075335135771</v>
      </c>
      <c r="L4966" s="48">
        <f>Solar!K4983/1000*Variables!$B$3</f>
        <v>0</v>
      </c>
      <c r="M4966">
        <f>IF(E4966=1, VLOOKUP(D4966, Sheet1!$A$2:$C$26, 2), Sheet1!$C$3)</f>
        <v>0.25796000000000002</v>
      </c>
      <c r="N4966" s="1">
        <f>'Electricity Rates'!$J$2</f>
        <v>0.24729999999999999</v>
      </c>
      <c r="O4966" s="145">
        <f>L4966-K4966</f>
        <v>-6.1480075335135771</v>
      </c>
      <c r="P4966">
        <f t="shared" si="465"/>
        <v>1.5204022630379075</v>
      </c>
      <c r="Q4966">
        <f>IF(O4966&gt;0, IF(Q4965+O4966*Variables!$B$5&lt;Variables!$B$4, Q4965+O4966*Variables!$B$5, Variables!$B$4), IF(Q4965&gt;-O4966, Q4965+O4966/Variables!$B$5, 0))</f>
        <v>58.206959868362887</v>
      </c>
      <c r="R4966">
        <f>IF(O4966&gt;0, 0, IF(Q4965&gt;-O4966, 0, -O4966 - Q4965*Variables!$B$5))</f>
        <v>0</v>
      </c>
      <c r="S4966">
        <f t="shared" si="466"/>
        <v>0</v>
      </c>
      <c r="T4966">
        <f t="shared" si="467"/>
        <v>0</v>
      </c>
    </row>
    <row r="4967" spans="1:20" x14ac:dyDescent="0.3">
      <c r="A4967" s="3">
        <f t="shared" si="462"/>
        <v>43307</v>
      </c>
      <c r="B4967">
        <v>7</v>
      </c>
      <c r="C4967">
        <v>26</v>
      </c>
      <c r="D4967">
        <v>22</v>
      </c>
      <c r="E4967">
        <v>1</v>
      </c>
      <c r="F4967" s="1">
        <f>VLOOKUP(A4967,Weather!$A$1:$E$366, 5)</f>
        <v>0.23809523809523875</v>
      </c>
      <c r="G4967" s="1">
        <f>VLOOKUP(D4967, Summer!$A$1:$E$25, 2)</f>
        <v>366.19777187885302</v>
      </c>
      <c r="H4967" s="1">
        <f>VLOOKUP(D4967, Summer!$A$1:$E$25, 3)</f>
        <v>263.18917633836901</v>
      </c>
      <c r="I4967" s="1">
        <f>VLOOKUP(D4967, Summer!$A$1:$E$25, 5)</f>
        <v>295.10418431306101</v>
      </c>
      <c r="J4967" s="1">
        <f t="shared" si="463"/>
        <v>287.71503241943668</v>
      </c>
      <c r="K4967" s="47">
        <f t="shared" si="464"/>
        <v>5.3825796946745115</v>
      </c>
      <c r="L4967" s="48">
        <f>Solar!K4984/1000*Variables!$B$3</f>
        <v>0</v>
      </c>
      <c r="M4967">
        <f>IF(E4967=1, VLOOKUP(D4967, Sheet1!$A$2:$C$26, 2), Sheet1!$C$3)</f>
        <v>0.18637999999999999</v>
      </c>
      <c r="N4967" s="1">
        <f>'Electricity Rates'!$J$2</f>
        <v>0.24729999999999999</v>
      </c>
      <c r="O4967" s="145">
        <f>L4967-K4967</f>
        <v>-5.3825796946745115</v>
      </c>
      <c r="P4967">
        <f t="shared" si="465"/>
        <v>1.3311119584930067</v>
      </c>
      <c r="Q4967">
        <f>IF(O4967&gt;0, IF(Q4966+O4967*Variables!$B$5&lt;Variables!$B$4, Q4966+O4967*Variables!$B$5, Variables!$B$4), IF(Q4966&gt;-O4967, Q4966+O4967/Variables!$B$5, 0))</f>
        <v>52.480811257007019</v>
      </c>
      <c r="R4967">
        <f>IF(O4967&gt;0, 0, IF(Q4966&gt;-O4967, 0, -O4967 - Q4966*Variables!$B$5))</f>
        <v>0</v>
      </c>
      <c r="S4967">
        <f t="shared" si="466"/>
        <v>0</v>
      </c>
      <c r="T4967">
        <f t="shared" si="467"/>
        <v>0</v>
      </c>
    </row>
    <row r="4968" spans="1:20" x14ac:dyDescent="0.3">
      <c r="A4968" s="3">
        <f t="shared" si="462"/>
        <v>43307</v>
      </c>
      <c r="B4968">
        <v>7</v>
      </c>
      <c r="C4968">
        <v>26</v>
      </c>
      <c r="D4968">
        <v>23</v>
      </c>
      <c r="E4968">
        <v>1</v>
      </c>
      <c r="F4968" s="1">
        <f>VLOOKUP(A4968,Weather!$A$1:$E$366, 5)</f>
        <v>0.23809523809523875</v>
      </c>
      <c r="G4968" s="1">
        <f>VLOOKUP(D4968, Summer!$A$1:$E$25, 2)</f>
        <v>342.86102460129899</v>
      </c>
      <c r="H4968" s="1">
        <f>VLOOKUP(D4968, Summer!$A$1:$E$25, 3)</f>
        <v>273.02297434567402</v>
      </c>
      <c r="I4968" s="1">
        <f>VLOOKUP(D4968, Summer!$A$1:$E$25, 5)</f>
        <v>281.53182330021599</v>
      </c>
      <c r="J4968" s="1">
        <f t="shared" si="463"/>
        <v>289.65108154939429</v>
      </c>
      <c r="K4968" s="47">
        <f t="shared" si="464"/>
        <v>5.4187993480140362</v>
      </c>
      <c r="L4968" s="48">
        <f>Solar!K4985/1000*Variables!$B$3</f>
        <v>0</v>
      </c>
      <c r="M4968">
        <f>IF(E4968=1, VLOOKUP(D4968, Sheet1!$A$2:$C$26, 2), Sheet1!$C$3)</f>
        <v>0.18637999999999999</v>
      </c>
      <c r="N4968" s="1">
        <f>'Electricity Rates'!$J$2</f>
        <v>0.24729999999999999</v>
      </c>
      <c r="O4968" s="145">
        <f>L4968-K4968</f>
        <v>-5.4187993480140362</v>
      </c>
      <c r="P4968">
        <f t="shared" si="465"/>
        <v>1.3400690787638712</v>
      </c>
      <c r="Q4968">
        <f>IF(O4968&gt;0, IF(Q4967+O4968*Variables!$B$5&lt;Variables!$B$4, Q4967+O4968*Variables!$B$5, Variables!$B$4), IF(Q4967&gt;-O4968, Q4967+O4968/Variables!$B$5, 0))</f>
        <v>46.716131099545279</v>
      </c>
      <c r="R4968">
        <f>IF(O4968&gt;0, 0, IF(Q4967&gt;-O4968, 0, -O4968 - Q4967*Variables!$B$5))</f>
        <v>0</v>
      </c>
      <c r="S4968">
        <f t="shared" si="466"/>
        <v>0</v>
      </c>
      <c r="T4968">
        <f t="shared" si="467"/>
        <v>0</v>
      </c>
    </row>
    <row r="4969" spans="1:20" x14ac:dyDescent="0.3">
      <c r="A4969" s="3">
        <f t="shared" si="462"/>
        <v>43307</v>
      </c>
      <c r="B4969">
        <v>7</v>
      </c>
      <c r="C4969">
        <v>26</v>
      </c>
      <c r="D4969">
        <v>24</v>
      </c>
      <c r="E4969">
        <v>1</v>
      </c>
      <c r="F4969" s="1">
        <f>VLOOKUP(A4969,Weather!$A$1:$E$366, 5)</f>
        <v>0.23809523809523875</v>
      </c>
      <c r="G4969" s="1">
        <f>VLOOKUP(D4969, Summer!$A$1:$E$25, 2)</f>
        <v>310.26482453023402</v>
      </c>
      <c r="H4969" s="1">
        <f>VLOOKUP(D4969, Summer!$A$1:$E$25, 3)</f>
        <v>259.09090909090901</v>
      </c>
      <c r="I4969" s="1">
        <f>VLOOKUP(D4969, Summer!$A$1:$E$25, 5)</f>
        <v>276.86321013243497</v>
      </c>
      <c r="J4969" s="1">
        <f t="shared" si="463"/>
        <v>271.27517467170071</v>
      </c>
      <c r="K4969" s="47">
        <f t="shared" si="464"/>
        <v>5.0750224434868141</v>
      </c>
      <c r="L4969" s="48">
        <f>Solar!K4986/1000*Variables!$B$3</f>
        <v>0</v>
      </c>
      <c r="M4969">
        <f>IF(E4969=1, VLOOKUP(D4969, Sheet1!$A$2:$C$26, 2), Sheet1!$C$3)</f>
        <v>0.18637999999999999</v>
      </c>
      <c r="N4969" s="1">
        <f>'Electricity Rates'!$J$2</f>
        <v>0.24729999999999999</v>
      </c>
      <c r="O4969" s="145">
        <f>L4969-K4969</f>
        <v>-5.0750224434868141</v>
      </c>
      <c r="P4969">
        <f t="shared" si="465"/>
        <v>1.2550530502742892</v>
      </c>
      <c r="Q4969">
        <f>IF(O4969&gt;0, IF(Q4968+O4969*Variables!$B$5&lt;Variables!$B$4, Q4968+O4969*Variables!$B$5, Variables!$B$4), IF(Q4968&gt;-O4969, Q4968+O4969/Variables!$B$5, 0))</f>
        <v>41.317171053282713</v>
      </c>
      <c r="R4969">
        <f>IF(O4969&gt;0, 0, IF(Q4968&gt;-O4969, 0, -O4969 - Q4968*Variables!$B$5))</f>
        <v>0</v>
      </c>
      <c r="S4969">
        <f t="shared" si="466"/>
        <v>0</v>
      </c>
      <c r="T4969">
        <f t="shared" si="467"/>
        <v>0</v>
      </c>
    </row>
    <row r="4970" spans="1:20" x14ac:dyDescent="0.3">
      <c r="A4970" s="3">
        <f t="shared" si="462"/>
        <v>43308</v>
      </c>
      <c r="B4970">
        <v>7</v>
      </c>
      <c r="C4970">
        <v>27</v>
      </c>
      <c r="D4970">
        <v>1</v>
      </c>
      <c r="E4970">
        <v>1</v>
      </c>
      <c r="F4970" s="1">
        <f>VLOOKUP(A4970,Weather!$A$1:$E$366, 5)</f>
        <v>0.23809523809523875</v>
      </c>
      <c r="G4970" s="1">
        <f>VLOOKUP(D4970, Summer!$A$1:$E$25, 2)</f>
        <v>305.44698283970399</v>
      </c>
      <c r="H4970" s="1">
        <f>VLOOKUP(D4970, Summer!$A$1:$E$25, 3)</f>
        <v>264.36707082495798</v>
      </c>
      <c r="I4970" s="1">
        <f>VLOOKUP(D4970, Summer!$A$1:$E$25, 5)</f>
        <v>276.703769768114</v>
      </c>
      <c r="J4970" s="1">
        <f t="shared" si="463"/>
        <v>274.14800225704039</v>
      </c>
      <c r="K4970" s="47">
        <f t="shared" si="464"/>
        <v>5.128767370531877</v>
      </c>
      <c r="L4970" s="48">
        <f>Solar!K4987/1000*Variables!$B$3</f>
        <v>0</v>
      </c>
      <c r="M4970">
        <f>IF(E4970=1, VLOOKUP(D4970, Sheet1!$A$2:$C$26, 2), Sheet1!$C$3)</f>
        <v>0.18637999999999999</v>
      </c>
      <c r="N4970" s="1">
        <f>'Electricity Rates'!$J$2</f>
        <v>0.24729999999999999</v>
      </c>
      <c r="O4970" s="145">
        <f>L4970-K4970</f>
        <v>-5.128767370531877</v>
      </c>
      <c r="P4970">
        <f t="shared" si="465"/>
        <v>1.2683441707325331</v>
      </c>
      <c r="Q4970">
        <f>IF(O4970&gt;0, IF(Q4969+O4970*Variables!$B$5&lt;Variables!$B$4, Q4969+O4970*Variables!$B$5, Variables!$B$4), IF(Q4969&gt;-O4970, Q4969+O4970/Variables!$B$5, 0))</f>
        <v>35.861035552716885</v>
      </c>
      <c r="R4970">
        <f>IF(O4970&gt;0, 0, IF(Q4969&gt;-O4970, 0, -O4970 - Q4969*Variables!$B$5))</f>
        <v>0</v>
      </c>
      <c r="S4970">
        <f t="shared" si="466"/>
        <v>0</v>
      </c>
      <c r="T4970">
        <f t="shared" si="467"/>
        <v>0</v>
      </c>
    </row>
    <row r="4971" spans="1:20" x14ac:dyDescent="0.3">
      <c r="A4971" s="3">
        <f t="shared" si="462"/>
        <v>43308</v>
      </c>
      <c r="B4971">
        <v>7</v>
      </c>
      <c r="C4971">
        <v>27</v>
      </c>
      <c r="D4971">
        <v>2</v>
      </c>
      <c r="E4971">
        <v>1</v>
      </c>
      <c r="F4971" s="1">
        <f>VLOOKUP(A4971,Weather!$A$1:$E$366, 5)</f>
        <v>0.23809523809523875</v>
      </c>
      <c r="G4971" s="1">
        <f>VLOOKUP(D4971, Summer!$A$1:$E$25, 2)</f>
        <v>286.71906025959902</v>
      </c>
      <c r="H4971" s="1">
        <f>VLOOKUP(D4971, Summer!$A$1:$E$25, 3)</f>
        <v>260.03911906460002</v>
      </c>
      <c r="I4971" s="1">
        <f>VLOOKUP(D4971, Summer!$A$1:$E$25, 5)</f>
        <v>276.50446931271199</v>
      </c>
      <c r="J4971" s="1">
        <f t="shared" si="463"/>
        <v>266.39148601579029</v>
      </c>
      <c r="K4971" s="47">
        <f t="shared" si="464"/>
        <v>4.9836582795313698</v>
      </c>
      <c r="L4971" s="48">
        <f>Solar!K4988/1000*Variables!$B$3</f>
        <v>0</v>
      </c>
      <c r="M4971">
        <f>IF(E4971=1, VLOOKUP(D4971, Sheet1!$A$2:$C$26, 2), Sheet1!$C$3)</f>
        <v>0.18637999999999999</v>
      </c>
      <c r="N4971" s="1">
        <f>'Electricity Rates'!$J$2</f>
        <v>0.24729999999999999</v>
      </c>
      <c r="O4971" s="145">
        <f>L4971-K4971</f>
        <v>-4.9836582795313698</v>
      </c>
      <c r="P4971">
        <f t="shared" si="465"/>
        <v>1.2324586925281078</v>
      </c>
      <c r="Q4971">
        <f>IF(O4971&gt;0, IF(Q4970+O4971*Variables!$B$5&lt;Variables!$B$4, Q4970+O4971*Variables!$B$5, Variables!$B$4), IF(Q4970&gt;-O4971, Q4970+O4971/Variables!$B$5, 0))</f>
        <v>30.559271425555853</v>
      </c>
      <c r="R4971">
        <f>IF(O4971&gt;0, 0, IF(Q4970&gt;-O4971, 0, -O4971 - Q4970*Variables!$B$5))</f>
        <v>0</v>
      </c>
      <c r="S4971">
        <f t="shared" si="466"/>
        <v>0</v>
      </c>
      <c r="T4971">
        <f t="shared" si="467"/>
        <v>0</v>
      </c>
    </row>
    <row r="4972" spans="1:20" x14ac:dyDescent="0.3">
      <c r="A4972" s="3">
        <f t="shared" si="462"/>
        <v>43308</v>
      </c>
      <c r="B4972">
        <v>7</v>
      </c>
      <c r="C4972">
        <v>27</v>
      </c>
      <c r="D4972">
        <v>3</v>
      </c>
      <c r="E4972">
        <v>1</v>
      </c>
      <c r="F4972" s="1">
        <f>VLOOKUP(A4972,Weather!$A$1:$E$366, 5)</f>
        <v>0.23809523809523875</v>
      </c>
      <c r="G4972" s="1">
        <f>VLOOKUP(D4972, Summer!$A$1:$E$25, 2)</f>
        <v>272.63131492590298</v>
      </c>
      <c r="H4972" s="1">
        <f>VLOOKUP(D4972, Summer!$A$1:$E$25, 3)</f>
        <v>241.571030279452</v>
      </c>
      <c r="I4972" s="1">
        <f>VLOOKUP(D4972, Summer!$A$1:$E$25, 5)</f>
        <v>276.33008141423602</v>
      </c>
      <c r="J4972" s="1">
        <f t="shared" si="463"/>
        <v>248.96633614765463</v>
      </c>
      <c r="K4972" s="47">
        <f t="shared" si="464"/>
        <v>4.6576681598348948</v>
      </c>
      <c r="L4972" s="48">
        <f>Solar!K4989/1000*Variables!$B$3</f>
        <v>0</v>
      </c>
      <c r="M4972">
        <f>IF(E4972=1, VLOOKUP(D4972, Sheet1!$A$2:$C$26, 2), Sheet1!$C$3)</f>
        <v>0.18637999999999999</v>
      </c>
      <c r="N4972" s="1">
        <f>'Electricity Rates'!$J$2</f>
        <v>0.24729999999999999</v>
      </c>
      <c r="O4972" s="145">
        <f>L4972-K4972</f>
        <v>-4.6576681598348948</v>
      </c>
      <c r="P4972">
        <f t="shared" si="465"/>
        <v>1.1518413359271695</v>
      </c>
      <c r="Q4972">
        <f>IF(O4972&gt;0, IF(Q4971+O4972*Variables!$B$5&lt;Variables!$B$4, Q4971+O4972*Variables!$B$5, Variables!$B$4), IF(Q4971&gt;-O4972, Q4971+O4972/Variables!$B$5, 0))</f>
        <v>25.604305298071921</v>
      </c>
      <c r="R4972">
        <f>IF(O4972&gt;0, 0, IF(Q4971&gt;-O4972, 0, -O4972 - Q4971*Variables!$B$5))</f>
        <v>0</v>
      </c>
      <c r="S4972">
        <f t="shared" si="466"/>
        <v>0</v>
      </c>
      <c r="T4972">
        <f t="shared" si="467"/>
        <v>0</v>
      </c>
    </row>
    <row r="4973" spans="1:20" x14ac:dyDescent="0.3">
      <c r="A4973" s="3">
        <f t="shared" si="462"/>
        <v>43308</v>
      </c>
      <c r="B4973">
        <v>7</v>
      </c>
      <c r="C4973">
        <v>27</v>
      </c>
      <c r="D4973">
        <v>4</v>
      </c>
      <c r="E4973">
        <v>1</v>
      </c>
      <c r="F4973" s="1">
        <f>VLOOKUP(A4973,Weather!$A$1:$E$366, 5)</f>
        <v>0.23809523809523875</v>
      </c>
      <c r="G4973" s="1">
        <f>VLOOKUP(D4973, Summer!$A$1:$E$25, 2)</f>
        <v>286.33237882239803</v>
      </c>
      <c r="H4973" s="1">
        <f>VLOOKUP(D4973, Summer!$A$1:$E$25, 3)</f>
        <v>256.10019667595998</v>
      </c>
      <c r="I4973" s="1">
        <f>VLOOKUP(D4973, Summer!$A$1:$E$25, 5)</f>
        <v>276.13078095883401</v>
      </c>
      <c r="J4973" s="1">
        <f t="shared" si="463"/>
        <v>263.29833528225475</v>
      </c>
      <c r="K4973" s="47">
        <f t="shared" si="464"/>
        <v>4.9257915417704288</v>
      </c>
      <c r="L4973" s="48">
        <f>Solar!K4990/1000*Variables!$B$3</f>
        <v>0</v>
      </c>
      <c r="M4973">
        <f>IF(E4973=1, VLOOKUP(D4973, Sheet1!$A$2:$C$26, 2), Sheet1!$C$3)</f>
        <v>0.18637999999999999</v>
      </c>
      <c r="N4973" s="1">
        <f>'Electricity Rates'!$J$2</f>
        <v>0.24729999999999999</v>
      </c>
      <c r="O4973" s="145">
        <f>L4973-K4973</f>
        <v>-4.9257915417704288</v>
      </c>
      <c r="P4973">
        <f t="shared" si="465"/>
        <v>1.2181482482798269</v>
      </c>
      <c r="Q4973">
        <f>IF(O4973&gt;0, IF(Q4972+O4973*Variables!$B$5&lt;Variables!$B$4, Q4972+O4973*Variables!$B$5, Variables!$B$4), IF(Q4972&gt;-O4973, Q4972+O4973/Variables!$B$5, 0))</f>
        <v>20.364101530231039</v>
      </c>
      <c r="R4973">
        <f>IF(O4973&gt;0, 0, IF(Q4972&gt;-O4973, 0, -O4973 - Q4972*Variables!$B$5))</f>
        <v>0</v>
      </c>
      <c r="S4973">
        <f t="shared" si="466"/>
        <v>0</v>
      </c>
      <c r="T4973">
        <f t="shared" si="467"/>
        <v>0</v>
      </c>
    </row>
    <row r="4974" spans="1:20" x14ac:dyDescent="0.3">
      <c r="A4974" s="3">
        <f t="shared" si="462"/>
        <v>43308</v>
      </c>
      <c r="B4974">
        <v>7</v>
      </c>
      <c r="C4974">
        <v>27</v>
      </c>
      <c r="D4974">
        <v>5</v>
      </c>
      <c r="E4974">
        <v>1</v>
      </c>
      <c r="F4974" s="1">
        <f>VLOOKUP(A4974,Weather!$A$1:$E$366, 5)</f>
        <v>0.23809523809523875</v>
      </c>
      <c r="G4974" s="1">
        <f>VLOOKUP(D4974, Summer!$A$1:$E$25, 2)</f>
        <v>323.19252555232703</v>
      </c>
      <c r="H4974" s="1">
        <f>VLOOKUP(D4974, Summer!$A$1:$E$25, 3)</f>
        <v>290.90909090909099</v>
      </c>
      <c r="I4974" s="1">
        <f>VLOOKUP(D4974, Summer!$A$1:$E$25, 5)</f>
        <v>275.93148050343302</v>
      </c>
      <c r="J4974" s="1">
        <f t="shared" si="463"/>
        <v>298.59562296700437</v>
      </c>
      <c r="K4974" s="47">
        <f t="shared" si="464"/>
        <v>5.5861340423737555</v>
      </c>
      <c r="L4974" s="48">
        <f>Solar!K4991/1000*Variables!$B$3</f>
        <v>0</v>
      </c>
      <c r="M4974">
        <f>IF(E4974=1, VLOOKUP(D4974, Sheet1!$A$2:$C$26, 2), Sheet1!$C$3)</f>
        <v>0.18637999999999999</v>
      </c>
      <c r="N4974" s="1">
        <f>'Electricity Rates'!$J$2</f>
        <v>0.24729999999999999</v>
      </c>
      <c r="O4974" s="145">
        <f>L4974-K4974</f>
        <v>-5.5861340423737555</v>
      </c>
      <c r="P4974">
        <f t="shared" si="465"/>
        <v>1.3814509486790296</v>
      </c>
      <c r="Q4974">
        <f>IF(O4974&gt;0, IF(Q4973+O4974*Variables!$B$5&lt;Variables!$B$4, Q4973+O4974*Variables!$B$5, Variables!$B$4), IF(Q4973&gt;-O4974, Q4973+O4974/Variables!$B$5, 0))</f>
        <v>14.421405740471725</v>
      </c>
      <c r="R4974">
        <f>IF(O4974&gt;0, 0, IF(Q4973&gt;-O4974, 0, -O4974 - Q4973*Variables!$B$5))</f>
        <v>0</v>
      </c>
      <c r="S4974">
        <f t="shared" si="466"/>
        <v>0</v>
      </c>
      <c r="T4974">
        <f t="shared" si="467"/>
        <v>0</v>
      </c>
    </row>
    <row r="4975" spans="1:20" x14ac:dyDescent="0.3">
      <c r="A4975" s="3">
        <f t="shared" si="462"/>
        <v>43308</v>
      </c>
      <c r="B4975">
        <v>7</v>
      </c>
      <c r="C4975">
        <v>27</v>
      </c>
      <c r="D4975">
        <v>6</v>
      </c>
      <c r="E4975">
        <v>1</v>
      </c>
      <c r="F4975" s="1">
        <f>VLOOKUP(A4975,Weather!$A$1:$E$366, 5)</f>
        <v>0.23809523809523875</v>
      </c>
      <c r="G4975" s="1">
        <f>VLOOKUP(D4975, Summer!$A$1:$E$25, 2)</f>
        <v>420.20776289112302</v>
      </c>
      <c r="H4975" s="1">
        <f>VLOOKUP(D4975, Summer!$A$1:$E$25, 3)</f>
        <v>354.54545454545399</v>
      </c>
      <c r="I4975" s="1">
        <f>VLOOKUP(D4975, Summer!$A$1:$E$25, 5)</f>
        <v>244.50179868660999</v>
      </c>
      <c r="J4975" s="1">
        <f t="shared" si="463"/>
        <v>370.17933748489907</v>
      </c>
      <c r="K4975" s="47">
        <f t="shared" si="464"/>
        <v>6.9253238823807663</v>
      </c>
      <c r="L4975" s="48">
        <f>Solar!K4992/1000*Variables!$B$3</f>
        <v>5.5200000000000006E-2</v>
      </c>
      <c r="M4975">
        <f>IF(E4975=1, VLOOKUP(D4975, Sheet1!$A$2:$C$26, 2), Sheet1!$C$3)</f>
        <v>0.18637999999999999</v>
      </c>
      <c r="N4975" s="1">
        <f>'Electricity Rates'!$J$2</f>
        <v>0.24729999999999999</v>
      </c>
      <c r="O4975" s="145">
        <f>L4975-K4975</f>
        <v>-6.8701238823807662</v>
      </c>
      <c r="P4975">
        <f t="shared" si="465"/>
        <v>1.7126325961127635</v>
      </c>
      <c r="Q4975">
        <f>IF(O4975&gt;0, IF(Q4974+O4975*Variables!$B$5&lt;Variables!$B$4, Q4974+O4975*Variables!$B$5, Variables!$B$4), IF(Q4974&gt;-O4975, Q4974+O4975/Variables!$B$5, 0))</f>
        <v>7.1127633124070799</v>
      </c>
      <c r="R4975">
        <f>IF(O4975&gt;0, 0, IF(Q4974&gt;-O4975, 0, -O4975 - Q4974*Variables!$B$5))</f>
        <v>0</v>
      </c>
      <c r="S4975">
        <f t="shared" si="466"/>
        <v>0</v>
      </c>
      <c r="T4975">
        <f t="shared" si="467"/>
        <v>0</v>
      </c>
    </row>
    <row r="4976" spans="1:20" x14ac:dyDescent="0.3">
      <c r="A4976" s="3">
        <f t="shared" si="462"/>
        <v>43308</v>
      </c>
      <c r="B4976">
        <v>7</v>
      </c>
      <c r="C4976">
        <v>27</v>
      </c>
      <c r="D4976">
        <v>7</v>
      </c>
      <c r="E4976">
        <v>1</v>
      </c>
      <c r="F4976" s="1">
        <f>VLOOKUP(A4976,Weather!$A$1:$E$366, 5)</f>
        <v>0.23809523809523875</v>
      </c>
      <c r="G4976" s="1">
        <f>VLOOKUP(D4976, Summer!$A$1:$E$25, 2)</f>
        <v>767.23345107957198</v>
      </c>
      <c r="H4976" s="1">
        <f>VLOOKUP(D4976, Summer!$A$1:$E$25, 3)</f>
        <v>587.45596403639502</v>
      </c>
      <c r="I4976" s="1">
        <f>VLOOKUP(D4976, Summer!$A$1:$E$25, 5)</f>
        <v>275.57273968370998</v>
      </c>
      <c r="J4976" s="1">
        <f t="shared" si="463"/>
        <v>630.26012761810398</v>
      </c>
      <c r="K4976" s="47">
        <f t="shared" si="464"/>
        <v>11.79092151269534</v>
      </c>
      <c r="L4976" s="48">
        <f>Solar!K4993/1000*Variables!$B$3</f>
        <v>3.0242499999999999</v>
      </c>
      <c r="M4976">
        <f>IF(E4976=1, VLOOKUP(D4976, Sheet1!$A$2:$C$26, 2), Sheet1!$C$3)</f>
        <v>0.18637999999999999</v>
      </c>
      <c r="N4976" s="1">
        <f>'Electricity Rates'!$J$2</f>
        <v>0.24729999999999999</v>
      </c>
      <c r="O4976" s="145">
        <f>L4976-K4976</f>
        <v>-8.7666715126953392</v>
      </c>
      <c r="P4976">
        <f t="shared" si="465"/>
        <v>2.9158948900895574</v>
      </c>
      <c r="Q4976">
        <f>IF(O4976&gt;0, IF(Q4975+O4976*Variables!$B$5&lt;Variables!$B$4, Q4975+O4976*Variables!$B$5, Variables!$B$4), IF(Q4975&gt;-O4976, Q4975+O4976/Variables!$B$5, 0))</f>
        <v>0</v>
      </c>
      <c r="R4976">
        <f>IF(O4976&gt;0, 0, IF(Q4975&gt;-O4976, 0, -O4976 - Q4975*Variables!$B$5))</f>
        <v>2.0806739990326841</v>
      </c>
      <c r="S4976">
        <f t="shared" si="466"/>
        <v>0.38779601993971163</v>
      </c>
      <c r="T4976">
        <f t="shared" si="467"/>
        <v>0</v>
      </c>
    </row>
    <row r="4977" spans="1:20" x14ac:dyDescent="0.3">
      <c r="A4977" s="3">
        <f t="shared" si="462"/>
        <v>43308</v>
      </c>
      <c r="B4977">
        <v>7</v>
      </c>
      <c r="C4977">
        <v>27</v>
      </c>
      <c r="D4977">
        <v>8</v>
      </c>
      <c r="E4977">
        <v>1</v>
      </c>
      <c r="F4977" s="1">
        <f>VLOOKUP(A4977,Weather!$A$1:$E$366, 5)</f>
        <v>0.23809523809523875</v>
      </c>
      <c r="G4977" s="1">
        <f>VLOOKUP(D4977, Summer!$A$1:$E$25, 2)</f>
        <v>1109.6398637209199</v>
      </c>
      <c r="H4977" s="1">
        <f>VLOOKUP(D4977, Summer!$A$1:$E$25, 3)</f>
        <v>814.26008774773595</v>
      </c>
      <c r="I4977" s="1">
        <f>VLOOKUP(D4977, Summer!$A$1:$E$25, 5)</f>
        <v>328.96533168578299</v>
      </c>
      <c r="J4977" s="1">
        <f t="shared" si="463"/>
        <v>884.58860583658952</v>
      </c>
      <c r="K4977" s="47">
        <f t="shared" si="464"/>
        <v>16.548904754393384</v>
      </c>
      <c r="L4977" s="48">
        <f>Solar!K4994/1000*Variables!$B$3</f>
        <v>8.8517499999999991</v>
      </c>
      <c r="M4977">
        <f>IF(E4977=1, VLOOKUP(D4977, Sheet1!$A$2:$C$26, 2), Sheet1!$C$3)</f>
        <v>0.18637999999999999</v>
      </c>
      <c r="N4977" s="1">
        <f>'Electricity Rates'!$J$2</f>
        <v>0.24729999999999999</v>
      </c>
      <c r="O4977" s="145">
        <f>L4977-K4977</f>
        <v>-7.6971547543933845</v>
      </c>
      <c r="P4977">
        <f t="shared" si="465"/>
        <v>4.092544145761484</v>
      </c>
      <c r="Q4977">
        <f>IF(O4977&gt;0, IF(Q4976+O4977*Variables!$B$5&lt;Variables!$B$4, Q4976+O4977*Variables!$B$5, Variables!$B$4), IF(Q4976&gt;-O4977, Q4976+O4977/Variables!$B$5, 0))</f>
        <v>0</v>
      </c>
      <c r="R4977">
        <f>IF(O4977&gt;0, 0, IF(Q4976&gt;-O4977, 0, -O4977 - Q4976*Variables!$B$5))</f>
        <v>7.6971547543933845</v>
      </c>
      <c r="S4977">
        <f t="shared" si="466"/>
        <v>1.434595703123839</v>
      </c>
      <c r="T4977">
        <f t="shared" si="467"/>
        <v>0</v>
      </c>
    </row>
    <row r="4978" spans="1:20" x14ac:dyDescent="0.3">
      <c r="A4978" s="3">
        <f t="shared" si="462"/>
        <v>43308</v>
      </c>
      <c r="B4978">
        <v>7</v>
      </c>
      <c r="C4978">
        <v>27</v>
      </c>
      <c r="D4978">
        <v>9</v>
      </c>
      <c r="E4978">
        <v>1</v>
      </c>
      <c r="F4978" s="1">
        <f>VLOOKUP(A4978,Weather!$A$1:$E$366, 5)</f>
        <v>0.23809523809523875</v>
      </c>
      <c r="G4978" s="1">
        <f>VLOOKUP(D4978, Summer!$A$1:$E$25, 2)</f>
        <v>1322.40871182827</v>
      </c>
      <c r="H4978" s="1">
        <f>VLOOKUP(D4978, Summer!$A$1:$E$25, 3)</f>
        <v>1017.49011217013</v>
      </c>
      <c r="I4978" s="1">
        <f>VLOOKUP(D4978, Summer!$A$1:$E$25, 5)</f>
        <v>386.82225388885001</v>
      </c>
      <c r="J4978" s="1">
        <f t="shared" si="463"/>
        <v>1090.0897787554018</v>
      </c>
      <c r="K4978" s="47">
        <f t="shared" si="464"/>
        <v>20.393425602967124</v>
      </c>
      <c r="L4978" s="48">
        <f>Solar!K4995/1000*Variables!$B$3</f>
        <v>19.360800000000001</v>
      </c>
      <c r="M4978">
        <f>IF(E4978=1, VLOOKUP(D4978, Sheet1!$A$2:$C$26, 2), Sheet1!$C$3)</f>
        <v>0.25796000000000002</v>
      </c>
      <c r="N4978" s="1">
        <f>'Electricity Rates'!$J$2</f>
        <v>0.24729999999999999</v>
      </c>
      <c r="O4978" s="145">
        <f>L4978-K4978</f>
        <v>-1.0326256029671228</v>
      </c>
      <c r="P4978">
        <f t="shared" si="465"/>
        <v>5.0432941516137699</v>
      </c>
      <c r="Q4978">
        <f>IF(O4978&gt;0, IF(Q4977+O4978*Variables!$B$5&lt;Variables!$B$4, Q4977+O4978*Variables!$B$5, Variables!$B$4), IF(Q4977&gt;-O4978, Q4977+O4978/Variables!$B$5, 0))</f>
        <v>0</v>
      </c>
      <c r="R4978">
        <f>IF(O4978&gt;0, 0, IF(Q4977&gt;-O4978, 0, -O4978 - Q4977*Variables!$B$5))</f>
        <v>1.0326256029671228</v>
      </c>
      <c r="S4978">
        <f t="shared" si="466"/>
        <v>0.26637610054139904</v>
      </c>
      <c r="T4978">
        <f t="shared" si="467"/>
        <v>0</v>
      </c>
    </row>
    <row r="4979" spans="1:20" x14ac:dyDescent="0.3">
      <c r="A4979" s="3">
        <f t="shared" si="462"/>
        <v>43308</v>
      </c>
      <c r="B4979">
        <v>7</v>
      </c>
      <c r="C4979">
        <v>27</v>
      </c>
      <c r="D4979">
        <v>10</v>
      </c>
      <c r="E4979">
        <v>1</v>
      </c>
      <c r="F4979" s="1">
        <f>VLOOKUP(A4979,Weather!$A$1:$E$366, 5)</f>
        <v>0.23809523809523875</v>
      </c>
      <c r="G4979" s="1">
        <f>VLOOKUP(D4979, Summer!$A$1:$E$25, 2)</f>
        <v>1424.0693518383</v>
      </c>
      <c r="H4979" s="1">
        <f>VLOOKUP(D4979, Summer!$A$1:$E$25, 3)</f>
        <v>1069.7659339946799</v>
      </c>
      <c r="I4979" s="1">
        <f>VLOOKUP(D4979, Summer!$A$1:$E$25, 5)</f>
        <v>417.88322986318002</v>
      </c>
      <c r="J4979" s="1">
        <f t="shared" si="463"/>
        <v>1154.1238906241135</v>
      </c>
      <c r="K4979" s="47">
        <f t="shared" si="464"/>
        <v>21.591377296393347</v>
      </c>
      <c r="L4979" s="48">
        <f>Solar!K4996/1000*Variables!$B$3</f>
        <v>29.669650000000004</v>
      </c>
      <c r="M4979">
        <f>IF(E4979=1, VLOOKUP(D4979, Sheet1!$A$2:$C$26, 2), Sheet1!$C$3)</f>
        <v>0.25796000000000002</v>
      </c>
      <c r="N4979" s="1">
        <f>'Electricity Rates'!$J$2</f>
        <v>0.24729999999999999</v>
      </c>
      <c r="O4979" s="145">
        <f>L4979-K4979</f>
        <v>8.0782727036066575</v>
      </c>
      <c r="P4979">
        <f t="shared" si="465"/>
        <v>5.3395476053980744</v>
      </c>
      <c r="Q4979">
        <f>IF(O4979&gt;0, IF(Q4978+O4979*Variables!$B$5&lt;Variables!$B$4, Q4978+O4979*Variables!$B$5, Variables!$B$4), IF(Q4978&gt;-O4979, Q4978+O4979/Variables!$B$5, 0))</f>
        <v>7.5935763413902579</v>
      </c>
      <c r="R4979">
        <f>IF(O4979&gt;0, 0, IF(Q4978&gt;-O4979, 0, -O4979 - Q4978*Variables!$B$5))</f>
        <v>0</v>
      </c>
      <c r="S4979">
        <f t="shared" si="466"/>
        <v>0</v>
      </c>
      <c r="T4979">
        <f t="shared" si="467"/>
        <v>0</v>
      </c>
    </row>
    <row r="4980" spans="1:20" x14ac:dyDescent="0.3">
      <c r="A4980" s="3">
        <f t="shared" si="462"/>
        <v>43308</v>
      </c>
      <c r="B4980">
        <v>7</v>
      </c>
      <c r="C4980">
        <v>27</v>
      </c>
      <c r="D4980">
        <v>11</v>
      </c>
      <c r="E4980">
        <v>1</v>
      </c>
      <c r="F4980" s="1">
        <f>VLOOKUP(A4980,Weather!$A$1:$E$366, 5)</f>
        <v>0.23809523809523875</v>
      </c>
      <c r="G4980" s="1">
        <f>VLOOKUP(D4980, Summer!$A$1:$E$25, 2)</f>
        <v>1497.9516334678001</v>
      </c>
      <c r="H4980" s="1">
        <f>VLOOKUP(D4980, Summer!$A$1:$E$25, 3)</f>
        <v>1079.6213447448599</v>
      </c>
      <c r="I4980" s="1">
        <f>VLOOKUP(D4980, Summer!$A$1:$E$25, 5)</f>
        <v>435.54125021175599</v>
      </c>
      <c r="J4980" s="1">
        <f t="shared" si="463"/>
        <v>1179.2237944407984</v>
      </c>
      <c r="K4980" s="47">
        <f t="shared" si="464"/>
        <v>22.060946896166698</v>
      </c>
      <c r="L4980" s="48">
        <f>Solar!K4997/1000*Variables!$B$3</f>
        <v>34.959849999999996</v>
      </c>
      <c r="M4980">
        <f>IF(E4980=1, VLOOKUP(D4980, Sheet1!$A$2:$C$26, 2), Sheet1!$C$3)</f>
        <v>0.25796000000000002</v>
      </c>
      <c r="N4980" s="1">
        <f>'Electricity Rates'!$J$2</f>
        <v>0.24729999999999999</v>
      </c>
      <c r="O4980" s="145">
        <f>L4980-K4980</f>
        <v>12.898903103833298</v>
      </c>
      <c r="P4980">
        <f t="shared" si="465"/>
        <v>5.4556721674220245</v>
      </c>
      <c r="Q4980">
        <f>IF(O4980&gt;0, IF(Q4979+O4980*Variables!$B$5&lt;Variables!$B$4, Q4979+O4980*Variables!$B$5, Variables!$B$4), IF(Q4979&gt;-O4980, Q4979+O4980/Variables!$B$5, 0))</f>
        <v>19.718545258993558</v>
      </c>
      <c r="R4980">
        <f>IF(O4980&gt;0, 0, IF(Q4979&gt;-O4980, 0, -O4980 - Q4979*Variables!$B$5))</f>
        <v>0</v>
      </c>
      <c r="S4980">
        <f t="shared" si="466"/>
        <v>0</v>
      </c>
      <c r="T4980">
        <f t="shared" si="467"/>
        <v>0</v>
      </c>
    </row>
    <row r="4981" spans="1:20" x14ac:dyDescent="0.3">
      <c r="A4981" s="3">
        <f t="shared" si="462"/>
        <v>43308</v>
      </c>
      <c r="B4981">
        <v>7</v>
      </c>
      <c r="C4981">
        <v>27</v>
      </c>
      <c r="D4981">
        <v>12</v>
      </c>
      <c r="E4981">
        <v>1</v>
      </c>
      <c r="F4981" s="1">
        <f>VLOOKUP(A4981,Weather!$A$1:$E$366, 5)</f>
        <v>0.23809523809523875</v>
      </c>
      <c r="G4981" s="1">
        <f>VLOOKUP(D4981, Summer!$A$1:$E$25, 2)</f>
        <v>1553.30978408544</v>
      </c>
      <c r="H4981" s="1">
        <f>VLOOKUP(D4981, Summer!$A$1:$E$25, 3)</f>
        <v>1117.7462231731799</v>
      </c>
      <c r="I4981" s="1">
        <f>VLOOKUP(D4981, Summer!$A$1:$E$25, 5)</f>
        <v>435.36187980189499</v>
      </c>
      <c r="J4981" s="1">
        <f t="shared" si="463"/>
        <v>1221.4518329141945</v>
      </c>
      <c r="K4981" s="47">
        <f t="shared" si="464"/>
        <v>22.850950047971011</v>
      </c>
      <c r="L4981" s="48">
        <f>Solar!K4998/1000*Variables!$B$3</f>
        <v>37.791250000000005</v>
      </c>
      <c r="M4981">
        <f>IF(E4981=1, VLOOKUP(D4981, Sheet1!$A$2:$C$26, 2), Sheet1!$C$3)</f>
        <v>0.25796000000000002</v>
      </c>
      <c r="N4981" s="1">
        <f>'Electricity Rates'!$J$2</f>
        <v>0.24729999999999999</v>
      </c>
      <c r="O4981" s="145">
        <f>L4981-K4981</f>
        <v>14.940299952028994</v>
      </c>
      <c r="P4981">
        <f t="shared" si="465"/>
        <v>5.6510399468632313</v>
      </c>
      <c r="Q4981">
        <f>IF(O4981&gt;0, IF(Q4980+O4981*Variables!$B$5&lt;Variables!$B$4, Q4980+O4981*Variables!$B$5, Variables!$B$4), IF(Q4980&gt;-O4981, Q4980+O4981/Variables!$B$5, 0))</f>
        <v>33.762427213900807</v>
      </c>
      <c r="R4981">
        <f>IF(O4981&gt;0, 0, IF(Q4980&gt;-O4981, 0, -O4981 - Q4980*Variables!$B$5))</f>
        <v>0</v>
      </c>
      <c r="S4981">
        <f t="shared" si="466"/>
        <v>0</v>
      </c>
      <c r="T4981">
        <f t="shared" si="467"/>
        <v>0</v>
      </c>
    </row>
    <row r="4982" spans="1:20" x14ac:dyDescent="0.3">
      <c r="A4982" s="3">
        <f t="shared" si="462"/>
        <v>43308</v>
      </c>
      <c r="B4982">
        <v>7</v>
      </c>
      <c r="C4982">
        <v>27</v>
      </c>
      <c r="D4982">
        <v>13</v>
      </c>
      <c r="E4982">
        <v>1</v>
      </c>
      <c r="F4982" s="1">
        <f>VLOOKUP(A4982,Weather!$A$1:$E$366, 5)</f>
        <v>0.23809523809523875</v>
      </c>
      <c r="G4982" s="1">
        <f>VLOOKUP(D4982, Summer!$A$1:$E$25, 2)</f>
        <v>1622.5675647430101</v>
      </c>
      <c r="H4982" s="1">
        <f>VLOOKUP(D4982, Summer!$A$1:$E$25, 3)</f>
        <v>1132.28619594112</v>
      </c>
      <c r="I4982" s="1">
        <f>VLOOKUP(D4982, Summer!$A$1:$E$25, 5)</f>
        <v>435.17254436926402</v>
      </c>
      <c r="J4982" s="1">
        <f t="shared" si="463"/>
        <v>1249.0198551796657</v>
      </c>
      <c r="K4982" s="47">
        <f t="shared" si="464"/>
        <v>23.366693266601793</v>
      </c>
      <c r="L4982" s="48">
        <f>Solar!K4999/1000*Variables!$B$3</f>
        <v>40.839800000000004</v>
      </c>
      <c r="M4982">
        <f>IF(E4982=1, VLOOKUP(D4982, Sheet1!$A$2:$C$26, 2), Sheet1!$C$3)</f>
        <v>0.55478000000000005</v>
      </c>
      <c r="N4982" s="1">
        <f>'Electricity Rates'!$J$2</f>
        <v>0.24729999999999999</v>
      </c>
      <c r="O4982" s="145">
        <f>L4982-K4982</f>
        <v>17.473106733398211</v>
      </c>
      <c r="P4982">
        <f t="shared" si="465"/>
        <v>5.7785832448306236</v>
      </c>
      <c r="Q4982">
        <f>IF(O4982&gt;0, IF(Q4981+O4982*Variables!$B$5&lt;Variables!$B$4, Q4981+O4982*Variables!$B$5, Variables!$B$4), IF(Q4981&gt;-O4982, Q4981+O4982/Variables!$B$5, 0))</f>
        <v>50.187147543295126</v>
      </c>
      <c r="R4982">
        <f>IF(O4982&gt;0, 0, IF(Q4981&gt;-O4982, 0, -O4982 - Q4981*Variables!$B$5))</f>
        <v>0</v>
      </c>
      <c r="S4982">
        <f t="shared" si="466"/>
        <v>0</v>
      </c>
      <c r="T4982">
        <f t="shared" si="467"/>
        <v>0</v>
      </c>
    </row>
    <row r="4983" spans="1:20" x14ac:dyDescent="0.3">
      <c r="A4983" s="3">
        <f t="shared" si="462"/>
        <v>43308</v>
      </c>
      <c r="B4983">
        <v>7</v>
      </c>
      <c r="C4983">
        <v>27</v>
      </c>
      <c r="D4983">
        <v>14</v>
      </c>
      <c r="E4983">
        <v>1</v>
      </c>
      <c r="F4983" s="1">
        <f>VLOOKUP(A4983,Weather!$A$1:$E$366, 5)</f>
        <v>0.23809523809523875</v>
      </c>
      <c r="G4983" s="1">
        <f>VLOOKUP(D4983, Summer!$A$1:$E$25, 2)</f>
        <v>1636.26340321468</v>
      </c>
      <c r="H4983" s="1">
        <f>VLOOKUP(D4983, Summer!$A$1:$E$25, 3)</f>
        <v>1156.2601309732199</v>
      </c>
      <c r="I4983" s="1">
        <f>VLOOKUP(D4983, Summer!$A$1:$E$25, 5)</f>
        <v>417.13087064403902</v>
      </c>
      <c r="J4983" s="1">
        <f t="shared" si="463"/>
        <v>1270.546624364044</v>
      </c>
      <c r="K4983" s="47">
        <f t="shared" si="464"/>
        <v>23.769416578378092</v>
      </c>
      <c r="L4983" s="48">
        <f>Solar!K5000/1000*Variables!$B$3</f>
        <v>38.465850000000003</v>
      </c>
      <c r="M4983">
        <f>IF(E4983=1, VLOOKUP(D4983, Sheet1!$A$2:$C$26, 2), Sheet1!$C$3)</f>
        <v>0.55478000000000005</v>
      </c>
      <c r="N4983" s="1">
        <f>'Electricity Rates'!$J$2</f>
        <v>0.24729999999999999</v>
      </c>
      <c r="O4983" s="145">
        <f>L4983-K4983</f>
        <v>14.696433421621911</v>
      </c>
      <c r="P4983">
        <f t="shared" si="465"/>
        <v>5.8781767198329016</v>
      </c>
      <c r="Q4983">
        <f>IF(O4983&gt;0, IF(Q4982+O4983*Variables!$B$5&lt;Variables!$B$4, Q4982+O4983*Variables!$B$5, Variables!$B$4), IF(Q4982&gt;-O4983, Q4982+O4983/Variables!$B$5, 0))</f>
        <v>64.001794959619716</v>
      </c>
      <c r="R4983">
        <f>IF(O4983&gt;0, 0, IF(Q4982&gt;-O4983, 0, -O4983 - Q4982*Variables!$B$5))</f>
        <v>0</v>
      </c>
      <c r="S4983">
        <f t="shared" si="466"/>
        <v>0</v>
      </c>
      <c r="T4983">
        <f t="shared" si="467"/>
        <v>0</v>
      </c>
    </row>
    <row r="4984" spans="1:20" x14ac:dyDescent="0.3">
      <c r="A4984" s="3">
        <f t="shared" si="462"/>
        <v>43308</v>
      </c>
      <c r="B4984">
        <v>7</v>
      </c>
      <c r="C4984">
        <v>27</v>
      </c>
      <c r="D4984">
        <v>15</v>
      </c>
      <c r="E4984">
        <v>1</v>
      </c>
      <c r="F4984" s="1">
        <f>VLOOKUP(A4984,Weather!$A$1:$E$366, 5)</f>
        <v>0.23809523809523875</v>
      </c>
      <c r="G4984" s="1">
        <f>VLOOKUP(D4984, Summer!$A$1:$E$25, 2)</f>
        <v>1589.7727985285201</v>
      </c>
      <c r="H4984" s="1">
        <f>VLOOKUP(D4984, Summer!$A$1:$E$25, 3)</f>
        <v>1137.7596230737599</v>
      </c>
      <c r="I4984" s="1">
        <f>VLOOKUP(D4984, Summer!$A$1:$E$25, 5)</f>
        <v>403.543562097039</v>
      </c>
      <c r="J4984" s="1">
        <f t="shared" si="463"/>
        <v>1245.3818077058461</v>
      </c>
      <c r="K4984" s="47">
        <f t="shared" si="464"/>
        <v>23.298632587616151</v>
      </c>
      <c r="L4984" s="48">
        <f>Solar!K5001/1000*Variables!$B$3</f>
        <v>35.211799999999997</v>
      </c>
      <c r="M4984">
        <f>IF(E4984=1, VLOOKUP(D4984, Sheet1!$A$2:$C$26, 2), Sheet1!$C$3)</f>
        <v>0.55478000000000005</v>
      </c>
      <c r="N4984" s="1">
        <f>'Electricity Rates'!$J$2</f>
        <v>0.24729999999999999</v>
      </c>
      <c r="O4984" s="145">
        <f>L4984-K4984</f>
        <v>11.913167412383846</v>
      </c>
      <c r="P4984">
        <f t="shared" si="465"/>
        <v>5.7617518389174736</v>
      </c>
      <c r="Q4984">
        <f>IF(O4984&gt;0, IF(Q4983+O4984*Variables!$B$5&lt;Variables!$B$4, Q4983+O4984*Variables!$B$5, Variables!$B$4), IF(Q4983&gt;-O4984, Q4983+O4984/Variables!$B$5, 0))</f>
        <v>75.200172327260532</v>
      </c>
      <c r="R4984">
        <f>IF(O4984&gt;0, 0, IF(Q4983&gt;-O4984, 0, -O4984 - Q4983*Variables!$B$5))</f>
        <v>0</v>
      </c>
      <c r="S4984">
        <f t="shared" si="466"/>
        <v>0</v>
      </c>
      <c r="T4984">
        <f t="shared" si="467"/>
        <v>0</v>
      </c>
    </row>
    <row r="4985" spans="1:20" x14ac:dyDescent="0.3">
      <c r="A4985" s="3">
        <f t="shared" si="462"/>
        <v>43308</v>
      </c>
      <c r="B4985">
        <v>7</v>
      </c>
      <c r="C4985">
        <v>27</v>
      </c>
      <c r="D4985">
        <v>16</v>
      </c>
      <c r="E4985">
        <v>1</v>
      </c>
      <c r="F4985" s="1">
        <f>VLOOKUP(A4985,Weather!$A$1:$E$366, 5)</f>
        <v>0.23809523809523875</v>
      </c>
      <c r="G4985" s="1">
        <f>VLOOKUP(D4985, Summer!$A$1:$E$25, 2)</f>
        <v>1459.9523441255701</v>
      </c>
      <c r="H4985" s="1">
        <f>VLOOKUP(D4985, Summer!$A$1:$E$25, 3)</f>
        <v>1006.09479349024</v>
      </c>
      <c r="I4985" s="1">
        <f>VLOOKUP(D4985, Summer!$A$1:$E$25, 5)</f>
        <v>381.04254068220598</v>
      </c>
      <c r="J4985" s="1">
        <f t="shared" si="463"/>
        <v>1114.1561150700809</v>
      </c>
      <c r="K4985" s="47">
        <f t="shared" si="464"/>
        <v>20.843659197240207</v>
      </c>
      <c r="L4985" s="48">
        <f>Solar!K5002/1000*Variables!$B$3</f>
        <v>28.041500000000003</v>
      </c>
      <c r="M4985">
        <f>IF(E4985=1, VLOOKUP(D4985, Sheet1!$A$2:$C$26, 2), Sheet1!$C$3)</f>
        <v>0.55478000000000005</v>
      </c>
      <c r="N4985" s="1">
        <f>'Electricity Rates'!$J$2</f>
        <v>0.24729999999999999</v>
      </c>
      <c r="O4985" s="145">
        <f>L4985-K4985</f>
        <v>7.1978408027597958</v>
      </c>
      <c r="P4985">
        <f t="shared" si="465"/>
        <v>5.154636919477503</v>
      </c>
      <c r="Q4985">
        <f>IF(O4985&gt;0, IF(Q4984+O4985*Variables!$B$5&lt;Variables!$B$4, Q4984+O4985*Variables!$B$5, Variables!$B$4), IF(Q4984&gt;-O4985, Q4984+O4985/Variables!$B$5, 0))</f>
        <v>81.966142681854734</v>
      </c>
      <c r="R4985">
        <f>IF(O4985&gt;0, 0, IF(Q4984&gt;-O4985, 0, -O4985 - Q4984*Variables!$B$5))</f>
        <v>0</v>
      </c>
      <c r="S4985">
        <f t="shared" si="466"/>
        <v>0</v>
      </c>
      <c r="T4985">
        <f t="shared" si="467"/>
        <v>0</v>
      </c>
    </row>
    <row r="4986" spans="1:20" x14ac:dyDescent="0.3">
      <c r="A4986" s="3">
        <f t="shared" si="462"/>
        <v>43308</v>
      </c>
      <c r="B4986">
        <v>7</v>
      </c>
      <c r="C4986">
        <v>27</v>
      </c>
      <c r="D4986">
        <v>17</v>
      </c>
      <c r="E4986">
        <v>1</v>
      </c>
      <c r="F4986" s="1">
        <f>VLOOKUP(A4986,Weather!$A$1:$E$366, 5)</f>
        <v>0.23809523809523875</v>
      </c>
      <c r="G4986" s="1">
        <f>VLOOKUP(D4986, Summer!$A$1:$E$25, 2)</f>
        <v>1144.9480592772099</v>
      </c>
      <c r="H4986" s="1">
        <f>VLOOKUP(D4986, Summer!$A$1:$E$25, 3)</f>
        <v>808.38142168622596</v>
      </c>
      <c r="I4986" s="1">
        <f>VLOOKUP(D4986, Summer!$A$1:$E$25, 5)</f>
        <v>371.93450987035499</v>
      </c>
      <c r="J4986" s="1">
        <f t="shared" si="463"/>
        <v>888.51633539836519</v>
      </c>
      <c r="K4986" s="47">
        <f t="shared" si="464"/>
        <v>16.622384812795637</v>
      </c>
      <c r="L4986" s="48">
        <f>Solar!K5003/1000*Variables!$B$3</f>
        <v>19.076949999999997</v>
      </c>
      <c r="M4986">
        <f>IF(E4986=1, VLOOKUP(D4986, Sheet1!$A$2:$C$26, 2), Sheet1!$C$3)</f>
        <v>0.55478000000000005</v>
      </c>
      <c r="N4986" s="1">
        <f>'Electricity Rates'!$J$2</f>
        <v>0.24729999999999999</v>
      </c>
      <c r="O4986" s="145">
        <f>L4986-K4986</f>
        <v>2.4545651872043592</v>
      </c>
      <c r="P4986">
        <f t="shared" si="465"/>
        <v>4.110715764204361</v>
      </c>
      <c r="Q4986">
        <f>IF(O4986&gt;0, IF(Q4985+O4986*Variables!$B$5&lt;Variables!$B$4, Q4985+O4986*Variables!$B$5, Variables!$B$4), IF(Q4985&gt;-O4986, Q4985+O4986/Variables!$B$5, 0))</f>
        <v>84.273433957826825</v>
      </c>
      <c r="R4986">
        <f>IF(O4986&gt;0, 0, IF(Q4985&gt;-O4986, 0, -O4986 - Q4985*Variables!$B$5))</f>
        <v>0</v>
      </c>
      <c r="S4986">
        <f t="shared" si="466"/>
        <v>0</v>
      </c>
      <c r="T4986">
        <f t="shared" si="467"/>
        <v>0</v>
      </c>
    </row>
    <row r="4987" spans="1:20" x14ac:dyDescent="0.3">
      <c r="A4987" s="3">
        <f t="shared" si="462"/>
        <v>43308</v>
      </c>
      <c r="B4987">
        <v>7</v>
      </c>
      <c r="C4987">
        <v>27</v>
      </c>
      <c r="D4987">
        <v>18</v>
      </c>
      <c r="E4987">
        <v>1</v>
      </c>
      <c r="F4987" s="1">
        <f>VLOOKUP(A4987,Weather!$A$1:$E$366, 5)</f>
        <v>0.23809523809523875</v>
      </c>
      <c r="G4987" s="1">
        <f>VLOOKUP(D4987, Summer!$A$1:$E$25, 2)</f>
        <v>769.75210584620504</v>
      </c>
      <c r="H4987" s="1">
        <f>VLOOKUP(D4987, Summer!$A$1:$E$25, 3)</f>
        <v>572.92139445417001</v>
      </c>
      <c r="I4987" s="1">
        <f>VLOOKUP(D4987, Summer!$A$1:$E$25, 5)</f>
        <v>349.41355840998102</v>
      </c>
      <c r="J4987" s="1">
        <f t="shared" si="463"/>
        <v>619.78584954751182</v>
      </c>
      <c r="K4987" s="47">
        <f t="shared" si="464"/>
        <v>11.594968468514617</v>
      </c>
      <c r="L4987" s="48">
        <f>Solar!K5004/1000*Variables!$B$3</f>
        <v>8.7918000000000003</v>
      </c>
      <c r="M4987">
        <f>IF(E4987=1, VLOOKUP(D4987, Sheet1!$A$2:$C$26, 2), Sheet1!$C$3)</f>
        <v>0.55478000000000005</v>
      </c>
      <c r="N4987" s="1">
        <f>'Electricity Rates'!$J$2</f>
        <v>0.24729999999999999</v>
      </c>
      <c r="O4987" s="145">
        <f>L4987-K4987</f>
        <v>-2.8031684685146168</v>
      </c>
      <c r="P4987">
        <f t="shared" si="465"/>
        <v>2.8674357022636645</v>
      </c>
      <c r="Q4987">
        <f>IF(O4987&gt;0, IF(Q4986+O4987*Variables!$B$5&lt;Variables!$B$4, Q4986+O4987*Variables!$B$5, Variables!$B$4), IF(Q4986&gt;-O4987, Q4986+O4987/Variables!$B$5, 0))</f>
        <v>81.291339842385739</v>
      </c>
      <c r="R4987">
        <f>IF(O4987&gt;0, 0, IF(Q4986&gt;-O4987, 0, -O4987 - Q4986*Variables!$B$5))</f>
        <v>0</v>
      </c>
      <c r="S4987">
        <f t="shared" si="466"/>
        <v>0</v>
      </c>
      <c r="T4987">
        <f t="shared" si="467"/>
        <v>0</v>
      </c>
    </row>
    <row r="4988" spans="1:20" x14ac:dyDescent="0.3">
      <c r="A4988" s="3">
        <f t="shared" si="462"/>
        <v>43308</v>
      </c>
      <c r="B4988">
        <v>7</v>
      </c>
      <c r="C4988">
        <v>27</v>
      </c>
      <c r="D4988">
        <v>19</v>
      </c>
      <c r="E4988">
        <v>1</v>
      </c>
      <c r="F4988" s="1">
        <f>VLOOKUP(A4988,Weather!$A$1:$E$366, 5)</f>
        <v>0.23809523809523875</v>
      </c>
      <c r="G4988" s="1">
        <f>VLOOKUP(D4988, Summer!$A$1:$E$25, 2)</f>
        <v>565.86125451999203</v>
      </c>
      <c r="H4988" s="1">
        <f>VLOOKUP(D4988, Summer!$A$1:$E$25, 3)</f>
        <v>365.77406038600299</v>
      </c>
      <c r="I4988" s="1">
        <f>VLOOKUP(D4988, Summer!$A$1:$E$25, 5)</f>
        <v>331.38683221891199</v>
      </c>
      <c r="J4988" s="1">
        <f t="shared" si="463"/>
        <v>413.41386851314337</v>
      </c>
      <c r="K4988" s="47">
        <f t="shared" si="464"/>
        <v>7.7341565209276073</v>
      </c>
      <c r="L4988" s="48">
        <f>Solar!K5005/1000*Variables!$B$3</f>
        <v>1.1850499999999999</v>
      </c>
      <c r="M4988">
        <f>IF(E4988=1, VLOOKUP(D4988, Sheet1!$A$2:$C$26, 2), Sheet1!$C$3)</f>
        <v>0.25796000000000002</v>
      </c>
      <c r="N4988" s="1">
        <f>'Electricity Rates'!$J$2</f>
        <v>0.24729999999999999</v>
      </c>
      <c r="O4988" s="145">
        <f>L4988-K4988</f>
        <v>-6.5491065209276069</v>
      </c>
      <c r="P4988">
        <f t="shared" si="465"/>
        <v>1.9126569076253972</v>
      </c>
      <c r="Q4988">
        <f>IF(O4988&gt;0, IF(Q4987+O4988*Variables!$B$5&lt;Variables!$B$4, Q4987+O4988*Variables!$B$5, Variables!$B$4), IF(Q4987&gt;-O4988, Q4987+O4988/Variables!$B$5, 0))</f>
        <v>74.324205245654241</v>
      </c>
      <c r="R4988">
        <f>IF(O4988&gt;0, 0, IF(Q4987&gt;-O4988, 0, -O4988 - Q4987*Variables!$B$5))</f>
        <v>0</v>
      </c>
      <c r="S4988">
        <f t="shared" si="466"/>
        <v>0</v>
      </c>
      <c r="T4988">
        <f t="shared" si="467"/>
        <v>0</v>
      </c>
    </row>
    <row r="4989" spans="1:20" x14ac:dyDescent="0.3">
      <c r="A4989" s="3">
        <f t="shared" si="462"/>
        <v>43308</v>
      </c>
      <c r="B4989">
        <v>7</v>
      </c>
      <c r="C4989">
        <v>27</v>
      </c>
      <c r="D4989">
        <v>20</v>
      </c>
      <c r="E4989">
        <v>1</v>
      </c>
      <c r="F4989" s="1">
        <f>VLOOKUP(A4989,Weather!$A$1:$E$366, 5)</f>
        <v>0.23809523809523875</v>
      </c>
      <c r="G4989" s="1">
        <f>VLOOKUP(D4989, Summer!$A$1:$E$25, 2)</f>
        <v>459.178981251175</v>
      </c>
      <c r="H4989" s="1">
        <f>VLOOKUP(D4989, Summer!$A$1:$E$25, 3)</f>
        <v>328.41643432967999</v>
      </c>
      <c r="I4989" s="1">
        <f>VLOOKUP(D4989, Summer!$A$1:$E$25, 5)</f>
        <v>326.73316658528501</v>
      </c>
      <c r="J4989" s="1">
        <f t="shared" si="463"/>
        <v>359.55037407289319</v>
      </c>
      <c r="K4989" s="47">
        <f t="shared" si="464"/>
        <v>6.7264769811403138</v>
      </c>
      <c r="L4989" s="48">
        <f>Solar!K5006/1000*Variables!$B$3</f>
        <v>6.0899999999999996E-2</v>
      </c>
      <c r="M4989">
        <f>IF(E4989=1, VLOOKUP(D4989, Sheet1!$A$2:$C$26, 2), Sheet1!$C$3)</f>
        <v>0.25796000000000002</v>
      </c>
      <c r="N4989" s="1">
        <f>'Electricity Rates'!$J$2</f>
        <v>0.24729999999999999</v>
      </c>
      <c r="O4989" s="145">
        <f>L4989-K4989</f>
        <v>-6.6655769811403136</v>
      </c>
      <c r="P4989">
        <f t="shared" si="465"/>
        <v>1.6634577574359994</v>
      </c>
      <c r="Q4989">
        <f>IF(O4989&gt;0, IF(Q4988+O4989*Variables!$B$5&lt;Variables!$B$4, Q4988+O4989*Variables!$B$5, Variables!$B$4), IF(Q4988&gt;-O4989, Q4988+O4989/Variables!$B$5, 0))</f>
        <v>67.233165904015607</v>
      </c>
      <c r="R4989">
        <f>IF(O4989&gt;0, 0, IF(Q4988&gt;-O4989, 0, -O4989 - Q4988*Variables!$B$5))</f>
        <v>0</v>
      </c>
      <c r="S4989">
        <f t="shared" si="466"/>
        <v>0</v>
      </c>
      <c r="T4989">
        <f t="shared" si="467"/>
        <v>0</v>
      </c>
    </row>
    <row r="4990" spans="1:20" x14ac:dyDescent="0.3">
      <c r="A4990" s="3">
        <f t="shared" si="462"/>
        <v>43308</v>
      </c>
      <c r="B4990">
        <v>7</v>
      </c>
      <c r="C4990">
        <v>27</v>
      </c>
      <c r="D4990">
        <v>21</v>
      </c>
      <c r="E4990">
        <v>1</v>
      </c>
      <c r="F4990" s="1">
        <f>VLOOKUP(A4990,Weather!$A$1:$E$366, 5)</f>
        <v>0.23809523809523875</v>
      </c>
      <c r="G4990" s="1">
        <f>VLOOKUP(D4990, Summer!$A$1:$E$25, 2)</f>
        <v>403.43414919632897</v>
      </c>
      <c r="H4990" s="1">
        <f>VLOOKUP(D4990, Summer!$A$1:$E$25, 3)</f>
        <v>305.25297715532997</v>
      </c>
      <c r="I4990" s="1">
        <f>VLOOKUP(D4990, Summer!$A$1:$E$25, 5)</f>
        <v>313.15582306105603</v>
      </c>
      <c r="J4990" s="1">
        <f t="shared" si="463"/>
        <v>328.62944668890123</v>
      </c>
      <c r="K4990" s="47">
        <f t="shared" si="464"/>
        <v>6.1480075335135771</v>
      </c>
      <c r="L4990" s="48">
        <f>Solar!K5007/1000*Variables!$B$3</f>
        <v>0</v>
      </c>
      <c r="M4990">
        <f>IF(E4990=1, VLOOKUP(D4990, Sheet1!$A$2:$C$26, 2), Sheet1!$C$3)</f>
        <v>0.25796000000000002</v>
      </c>
      <c r="N4990" s="1">
        <f>'Electricity Rates'!$J$2</f>
        <v>0.24729999999999999</v>
      </c>
      <c r="O4990" s="145">
        <f>L4990-K4990</f>
        <v>-6.1480075335135771</v>
      </c>
      <c r="P4990">
        <f t="shared" si="465"/>
        <v>1.5204022630379075</v>
      </c>
      <c r="Q4990">
        <f>IF(O4990&gt;0, IF(Q4989+O4990*Variables!$B$5&lt;Variables!$B$4, Q4989+O4990*Variables!$B$5, Variables!$B$4), IF(Q4989&gt;-O4990, Q4989+O4990/Variables!$B$5, 0))</f>
        <v>60.692732357724566</v>
      </c>
      <c r="R4990">
        <f>IF(O4990&gt;0, 0, IF(Q4989&gt;-O4990, 0, -O4990 - Q4989*Variables!$B$5))</f>
        <v>0</v>
      </c>
      <c r="S4990">
        <f t="shared" si="466"/>
        <v>0</v>
      </c>
      <c r="T4990">
        <f t="shared" si="467"/>
        <v>0</v>
      </c>
    </row>
    <row r="4991" spans="1:20" x14ac:dyDescent="0.3">
      <c r="A4991" s="3">
        <f t="shared" si="462"/>
        <v>43308</v>
      </c>
      <c r="B4991">
        <v>7</v>
      </c>
      <c r="C4991">
        <v>27</v>
      </c>
      <c r="D4991">
        <v>22</v>
      </c>
      <c r="E4991">
        <v>1</v>
      </c>
      <c r="F4991" s="1">
        <f>VLOOKUP(A4991,Weather!$A$1:$E$366, 5)</f>
        <v>0.23809523809523875</v>
      </c>
      <c r="G4991" s="1">
        <f>VLOOKUP(D4991, Summer!$A$1:$E$25, 2)</f>
        <v>366.19777187885302</v>
      </c>
      <c r="H4991" s="1">
        <f>VLOOKUP(D4991, Summer!$A$1:$E$25, 3)</f>
        <v>263.18917633836901</v>
      </c>
      <c r="I4991" s="1">
        <f>VLOOKUP(D4991, Summer!$A$1:$E$25, 5)</f>
        <v>295.10418431306101</v>
      </c>
      <c r="J4991" s="1">
        <f t="shared" si="463"/>
        <v>287.71503241943668</v>
      </c>
      <c r="K4991" s="47">
        <f t="shared" si="464"/>
        <v>5.3825796946745115</v>
      </c>
      <c r="L4991" s="48">
        <f>Solar!K5008/1000*Variables!$B$3</f>
        <v>0</v>
      </c>
      <c r="M4991">
        <f>IF(E4991=1, VLOOKUP(D4991, Sheet1!$A$2:$C$26, 2), Sheet1!$C$3)</f>
        <v>0.18637999999999999</v>
      </c>
      <c r="N4991" s="1">
        <f>'Electricity Rates'!$J$2</f>
        <v>0.24729999999999999</v>
      </c>
      <c r="O4991" s="145">
        <f>L4991-K4991</f>
        <v>-5.3825796946745115</v>
      </c>
      <c r="P4991">
        <f t="shared" si="465"/>
        <v>1.3311119584930067</v>
      </c>
      <c r="Q4991">
        <f>IF(O4991&gt;0, IF(Q4990+O4991*Variables!$B$5&lt;Variables!$B$4, Q4990+O4991*Variables!$B$5, Variables!$B$4), IF(Q4990&gt;-O4991, Q4990+O4991/Variables!$B$5, 0))</f>
        <v>54.966583746368698</v>
      </c>
      <c r="R4991">
        <f>IF(O4991&gt;0, 0, IF(Q4990&gt;-O4991, 0, -O4991 - Q4990*Variables!$B$5))</f>
        <v>0</v>
      </c>
      <c r="S4991">
        <f t="shared" si="466"/>
        <v>0</v>
      </c>
      <c r="T4991">
        <f t="shared" si="467"/>
        <v>0</v>
      </c>
    </row>
    <row r="4992" spans="1:20" x14ac:dyDescent="0.3">
      <c r="A4992" s="3">
        <f t="shared" si="462"/>
        <v>43308</v>
      </c>
      <c r="B4992">
        <v>7</v>
      </c>
      <c r="C4992">
        <v>27</v>
      </c>
      <c r="D4992">
        <v>23</v>
      </c>
      <c r="E4992">
        <v>1</v>
      </c>
      <c r="F4992" s="1">
        <f>VLOOKUP(A4992,Weather!$A$1:$E$366, 5)</f>
        <v>0.23809523809523875</v>
      </c>
      <c r="G4992" s="1">
        <f>VLOOKUP(D4992, Summer!$A$1:$E$25, 2)</f>
        <v>342.86102460129899</v>
      </c>
      <c r="H4992" s="1">
        <f>VLOOKUP(D4992, Summer!$A$1:$E$25, 3)</f>
        <v>273.02297434567402</v>
      </c>
      <c r="I4992" s="1">
        <f>VLOOKUP(D4992, Summer!$A$1:$E$25, 5)</f>
        <v>281.53182330021599</v>
      </c>
      <c r="J4992" s="1">
        <f t="shared" si="463"/>
        <v>289.65108154939429</v>
      </c>
      <c r="K4992" s="47">
        <f t="shared" si="464"/>
        <v>5.4187993480140362</v>
      </c>
      <c r="L4992" s="48">
        <f>Solar!K5009/1000*Variables!$B$3</f>
        <v>0</v>
      </c>
      <c r="M4992">
        <f>IF(E4992=1, VLOOKUP(D4992, Sheet1!$A$2:$C$26, 2), Sheet1!$C$3)</f>
        <v>0.18637999999999999</v>
      </c>
      <c r="N4992" s="1">
        <f>'Electricity Rates'!$J$2</f>
        <v>0.24729999999999999</v>
      </c>
      <c r="O4992" s="145">
        <f>L4992-K4992</f>
        <v>-5.4187993480140362</v>
      </c>
      <c r="P4992">
        <f t="shared" si="465"/>
        <v>1.3400690787638712</v>
      </c>
      <c r="Q4992">
        <f>IF(O4992&gt;0, IF(Q4991+O4992*Variables!$B$5&lt;Variables!$B$4, Q4991+O4992*Variables!$B$5, Variables!$B$4), IF(Q4991&gt;-O4992, Q4991+O4992/Variables!$B$5, 0))</f>
        <v>49.201903588906958</v>
      </c>
      <c r="R4992">
        <f>IF(O4992&gt;0, 0, IF(Q4991&gt;-O4992, 0, -O4992 - Q4991*Variables!$B$5))</f>
        <v>0</v>
      </c>
      <c r="S4992">
        <f t="shared" si="466"/>
        <v>0</v>
      </c>
      <c r="T4992">
        <f t="shared" si="467"/>
        <v>0</v>
      </c>
    </row>
    <row r="4993" spans="1:20" x14ac:dyDescent="0.3">
      <c r="A4993" s="3">
        <f t="shared" si="462"/>
        <v>43308</v>
      </c>
      <c r="B4993">
        <v>7</v>
      </c>
      <c r="C4993">
        <v>27</v>
      </c>
      <c r="D4993">
        <v>24</v>
      </c>
      <c r="E4993">
        <v>1</v>
      </c>
      <c r="F4993" s="1">
        <f>VLOOKUP(A4993,Weather!$A$1:$E$366, 5)</f>
        <v>0.23809523809523875</v>
      </c>
      <c r="G4993" s="1">
        <f>VLOOKUP(D4993, Summer!$A$1:$E$25, 2)</f>
        <v>310.26482453023402</v>
      </c>
      <c r="H4993" s="1">
        <f>VLOOKUP(D4993, Summer!$A$1:$E$25, 3)</f>
        <v>259.09090909090901</v>
      </c>
      <c r="I4993" s="1">
        <f>VLOOKUP(D4993, Summer!$A$1:$E$25, 5)</f>
        <v>276.86321013243497</v>
      </c>
      <c r="J4993" s="1">
        <f t="shared" si="463"/>
        <v>271.27517467170071</v>
      </c>
      <c r="K4993" s="47">
        <f t="shared" si="464"/>
        <v>5.0750224434868141</v>
      </c>
      <c r="L4993" s="48">
        <f>Solar!K5010/1000*Variables!$B$3</f>
        <v>0</v>
      </c>
      <c r="M4993">
        <f>IF(E4993=1, VLOOKUP(D4993, Sheet1!$A$2:$C$26, 2), Sheet1!$C$3)</f>
        <v>0.18637999999999999</v>
      </c>
      <c r="N4993" s="1">
        <f>'Electricity Rates'!$J$2</f>
        <v>0.24729999999999999</v>
      </c>
      <c r="O4993" s="145">
        <f>L4993-K4993</f>
        <v>-5.0750224434868141</v>
      </c>
      <c r="P4993">
        <f t="shared" si="465"/>
        <v>1.2550530502742892</v>
      </c>
      <c r="Q4993">
        <f>IF(O4993&gt;0, IF(Q4992+O4993*Variables!$B$5&lt;Variables!$B$4, Q4992+O4993*Variables!$B$5, Variables!$B$4), IF(Q4992&gt;-O4993, Q4992+O4993/Variables!$B$5, 0))</f>
        <v>43.802943542644392</v>
      </c>
      <c r="R4993">
        <f>IF(O4993&gt;0, 0, IF(Q4992&gt;-O4993, 0, -O4993 - Q4992*Variables!$B$5))</f>
        <v>0</v>
      </c>
      <c r="S4993">
        <f t="shared" si="466"/>
        <v>0</v>
      </c>
      <c r="T4993">
        <f t="shared" si="467"/>
        <v>0</v>
      </c>
    </row>
    <row r="4994" spans="1:20" x14ac:dyDescent="0.3">
      <c r="A4994" s="3">
        <f t="shared" si="462"/>
        <v>43309</v>
      </c>
      <c r="B4994">
        <v>7</v>
      </c>
      <c r="C4994">
        <v>28</v>
      </c>
      <c r="D4994">
        <v>1</v>
      </c>
      <c r="E4994">
        <v>0</v>
      </c>
      <c r="F4994" s="1">
        <f>VLOOKUP(A4994,Weather!$A$1:$E$366, 5)</f>
        <v>0.23809523809523875</v>
      </c>
      <c r="G4994" s="1">
        <f>VLOOKUP(D4994, Summer!$A$1:$E$25, 2)</f>
        <v>305.44698283970399</v>
      </c>
      <c r="H4994" s="1">
        <f>VLOOKUP(D4994, Summer!$A$1:$E$25, 3)</f>
        <v>264.36707082495798</v>
      </c>
      <c r="I4994" s="1">
        <f>VLOOKUP(D4994, Summer!$A$1:$E$25, 5)</f>
        <v>276.703769768114</v>
      </c>
      <c r="J4994" s="1">
        <f t="shared" si="463"/>
        <v>276.703769768114</v>
      </c>
      <c r="K4994" s="47">
        <f t="shared" si="464"/>
        <v>5.1765807301388893</v>
      </c>
      <c r="L4994" s="48">
        <f>Solar!K5011/1000*Variables!$B$3</f>
        <v>0</v>
      </c>
      <c r="M4994">
        <f>IF(E4994=1, VLOOKUP(D4994, Sheet1!$A$2:$C$26, 2), Sheet1!$C$3)</f>
        <v>0.18637999999999999</v>
      </c>
      <c r="N4994" s="1">
        <f>'Electricity Rates'!$J$2</f>
        <v>0.24729999999999999</v>
      </c>
      <c r="O4994" s="145">
        <f>L4994-K4994</f>
        <v>-5.1765807301388893</v>
      </c>
      <c r="P4994">
        <f t="shared" si="465"/>
        <v>1.2801684145633472</v>
      </c>
      <c r="Q4994">
        <f>IF(O4994&gt;0, IF(Q4993+O4994*Variables!$B$5&lt;Variables!$B$4, Q4993+O4994*Variables!$B$5, Variables!$B$4), IF(Q4993&gt;-O4994, Q4993+O4994/Variables!$B$5, 0))</f>
        <v>38.29594276590089</v>
      </c>
      <c r="R4994">
        <f>IF(O4994&gt;0, 0, IF(Q4993&gt;-O4994, 0, -O4994 - Q4993*Variables!$B$5))</f>
        <v>0</v>
      </c>
      <c r="S4994">
        <f t="shared" si="466"/>
        <v>0</v>
      </c>
      <c r="T4994">
        <f t="shared" si="467"/>
        <v>0</v>
      </c>
    </row>
    <row r="4995" spans="1:20" x14ac:dyDescent="0.3">
      <c r="A4995" s="3">
        <f t="shared" ref="A4995:A5058" si="468">DATE(2018, B4995, C4995)</f>
        <v>43309</v>
      </c>
      <c r="B4995">
        <v>7</v>
      </c>
      <c r="C4995">
        <v>28</v>
      </c>
      <c r="D4995">
        <v>2</v>
      </c>
      <c r="E4995">
        <v>0</v>
      </c>
      <c r="F4995" s="1">
        <f>VLOOKUP(A4995,Weather!$A$1:$E$366, 5)</f>
        <v>0.23809523809523875</v>
      </c>
      <c r="G4995" s="1">
        <f>VLOOKUP(D4995, Summer!$A$1:$E$25, 2)</f>
        <v>286.71906025959902</v>
      </c>
      <c r="H4995" s="1">
        <f>VLOOKUP(D4995, Summer!$A$1:$E$25, 3)</f>
        <v>260.03911906460002</v>
      </c>
      <c r="I4995" s="1">
        <f>VLOOKUP(D4995, Summer!$A$1:$E$25, 5)</f>
        <v>276.50446931271199</v>
      </c>
      <c r="J4995" s="1">
        <f t="shared" ref="J4995:J5058" si="469">IF(E4995=0, I4995, H4995 + (G4995-H4995)*F4995)</f>
        <v>276.50446931271199</v>
      </c>
      <c r="K4995" s="47">
        <f t="shared" ref="K4995:K5058" si="470">J4995*1000/53453</f>
        <v>5.1728522124616383</v>
      </c>
      <c r="L4995" s="48">
        <f>Solar!K5012/1000*Variables!$B$3</f>
        <v>0</v>
      </c>
      <c r="M4995">
        <f>IF(E4995=1, VLOOKUP(D4995, Sheet1!$A$2:$C$26, 2), Sheet1!$C$3)</f>
        <v>0.18637999999999999</v>
      </c>
      <c r="N4995" s="1">
        <f>'Electricity Rates'!$J$2</f>
        <v>0.24729999999999999</v>
      </c>
      <c r="O4995" s="145">
        <f>L4995-K4995</f>
        <v>-5.1728522124616383</v>
      </c>
      <c r="P4995">
        <f t="shared" ref="P4995:P5058" si="471">N4995*K4995</f>
        <v>1.2792463521417632</v>
      </c>
      <c r="Q4995">
        <f>IF(O4995&gt;0, IF(Q4994+O4995*Variables!$B$5&lt;Variables!$B$4, Q4994+O4995*Variables!$B$5, Variables!$B$4), IF(Q4994&gt;-O4995, Q4994+O4995/Variables!$B$5, 0))</f>
        <v>32.792908497324674</v>
      </c>
      <c r="R4995">
        <f>IF(O4995&gt;0, 0, IF(Q4994&gt;-O4995, 0, -O4995 - Q4994*Variables!$B$5))</f>
        <v>0</v>
      </c>
      <c r="S4995">
        <f t="shared" ref="S4995:S5058" si="472">R4995*M4995</f>
        <v>0</v>
      </c>
      <c r="T4995">
        <f t="shared" ref="T4995:T5058" si="473">IF(AND(R4995&gt;0, M4995&gt;0.3), 1, 0)</f>
        <v>0</v>
      </c>
    </row>
    <row r="4996" spans="1:20" x14ac:dyDescent="0.3">
      <c r="A4996" s="3">
        <f t="shared" si="468"/>
        <v>43309</v>
      </c>
      <c r="B4996">
        <v>7</v>
      </c>
      <c r="C4996">
        <v>28</v>
      </c>
      <c r="D4996">
        <v>3</v>
      </c>
      <c r="E4996">
        <v>0</v>
      </c>
      <c r="F4996" s="1">
        <f>VLOOKUP(A4996,Weather!$A$1:$E$366, 5)</f>
        <v>0.23809523809523875</v>
      </c>
      <c r="G4996" s="1">
        <f>VLOOKUP(D4996, Summer!$A$1:$E$25, 2)</f>
        <v>272.63131492590298</v>
      </c>
      <c r="H4996" s="1">
        <f>VLOOKUP(D4996, Summer!$A$1:$E$25, 3)</f>
        <v>241.571030279452</v>
      </c>
      <c r="I4996" s="1">
        <f>VLOOKUP(D4996, Summer!$A$1:$E$25, 5)</f>
        <v>276.33008141423602</v>
      </c>
      <c r="J4996" s="1">
        <f t="shared" si="469"/>
        <v>276.33008141423602</v>
      </c>
      <c r="K4996" s="47">
        <f t="shared" si="470"/>
        <v>5.1695897594940607</v>
      </c>
      <c r="L4996" s="48">
        <f>Solar!K5013/1000*Variables!$B$3</f>
        <v>0</v>
      </c>
      <c r="M4996">
        <f>IF(E4996=1, VLOOKUP(D4996, Sheet1!$A$2:$C$26, 2), Sheet1!$C$3)</f>
        <v>0.18637999999999999</v>
      </c>
      <c r="N4996" s="1">
        <f>'Electricity Rates'!$J$2</f>
        <v>0.24729999999999999</v>
      </c>
      <c r="O4996" s="145">
        <f>L4996-K4996</f>
        <v>-5.1695897594940607</v>
      </c>
      <c r="P4996">
        <f t="shared" si="471"/>
        <v>1.2784395475228811</v>
      </c>
      <c r="Q4996">
        <f>IF(O4996&gt;0, IF(Q4995+O4996*Variables!$B$5&lt;Variables!$B$4, Q4995+O4996*Variables!$B$5, Variables!$B$4), IF(Q4995&gt;-O4996, Q4995+O4996/Variables!$B$5, 0))</f>
        <v>27.293344923394823</v>
      </c>
      <c r="R4996">
        <f>IF(O4996&gt;0, 0, IF(Q4995&gt;-O4996, 0, -O4996 - Q4995*Variables!$B$5))</f>
        <v>0</v>
      </c>
      <c r="S4996">
        <f t="shared" si="472"/>
        <v>0</v>
      </c>
      <c r="T4996">
        <f t="shared" si="473"/>
        <v>0</v>
      </c>
    </row>
    <row r="4997" spans="1:20" x14ac:dyDescent="0.3">
      <c r="A4997" s="3">
        <f t="shared" si="468"/>
        <v>43309</v>
      </c>
      <c r="B4997">
        <v>7</v>
      </c>
      <c r="C4997">
        <v>28</v>
      </c>
      <c r="D4997">
        <v>4</v>
      </c>
      <c r="E4997">
        <v>0</v>
      </c>
      <c r="F4997" s="1">
        <f>VLOOKUP(A4997,Weather!$A$1:$E$366, 5)</f>
        <v>0.23809523809523875</v>
      </c>
      <c r="G4997" s="1">
        <f>VLOOKUP(D4997, Summer!$A$1:$E$25, 2)</f>
        <v>286.33237882239803</v>
      </c>
      <c r="H4997" s="1">
        <f>VLOOKUP(D4997, Summer!$A$1:$E$25, 3)</f>
        <v>256.10019667595998</v>
      </c>
      <c r="I4997" s="1">
        <f>VLOOKUP(D4997, Summer!$A$1:$E$25, 5)</f>
        <v>276.13078095883401</v>
      </c>
      <c r="J4997" s="1">
        <f t="shared" si="469"/>
        <v>276.13078095883401</v>
      </c>
      <c r="K4997" s="47">
        <f t="shared" si="470"/>
        <v>5.1658612418168106</v>
      </c>
      <c r="L4997" s="48">
        <f>Solar!K5014/1000*Variables!$B$3</f>
        <v>0</v>
      </c>
      <c r="M4997">
        <f>IF(E4997=1, VLOOKUP(D4997, Sheet1!$A$2:$C$26, 2), Sheet1!$C$3)</f>
        <v>0.18637999999999999</v>
      </c>
      <c r="N4997" s="1">
        <f>'Electricity Rates'!$J$2</f>
        <v>0.24729999999999999</v>
      </c>
      <c r="O4997" s="145">
        <f>L4997-K4997</f>
        <v>-5.1658612418168106</v>
      </c>
      <c r="P4997">
        <f t="shared" si="471"/>
        <v>1.2775174851012971</v>
      </c>
      <c r="Q4997">
        <f>IF(O4997&gt;0, IF(Q4996+O4997*Variables!$B$5&lt;Variables!$B$4, Q4996+O4997*Variables!$B$5, Variables!$B$4), IF(Q4996&gt;-O4997, Q4996+O4997/Variables!$B$5, 0))</f>
        <v>21.79774785763226</v>
      </c>
      <c r="R4997">
        <f>IF(O4997&gt;0, 0, IF(Q4996&gt;-O4997, 0, -O4997 - Q4996*Variables!$B$5))</f>
        <v>0</v>
      </c>
      <c r="S4997">
        <f t="shared" si="472"/>
        <v>0</v>
      </c>
      <c r="T4997">
        <f t="shared" si="473"/>
        <v>0</v>
      </c>
    </row>
    <row r="4998" spans="1:20" x14ac:dyDescent="0.3">
      <c r="A4998" s="3">
        <f t="shared" si="468"/>
        <v>43309</v>
      </c>
      <c r="B4998">
        <v>7</v>
      </c>
      <c r="C4998">
        <v>28</v>
      </c>
      <c r="D4998">
        <v>5</v>
      </c>
      <c r="E4998">
        <v>0</v>
      </c>
      <c r="F4998" s="1">
        <f>VLOOKUP(A4998,Weather!$A$1:$E$366, 5)</f>
        <v>0.23809523809523875</v>
      </c>
      <c r="G4998" s="1">
        <f>VLOOKUP(D4998, Summer!$A$1:$E$25, 2)</f>
        <v>323.19252555232703</v>
      </c>
      <c r="H4998" s="1">
        <f>VLOOKUP(D4998, Summer!$A$1:$E$25, 3)</f>
        <v>290.90909090909099</v>
      </c>
      <c r="I4998" s="1">
        <f>VLOOKUP(D4998, Summer!$A$1:$E$25, 5)</f>
        <v>275.93148050343302</v>
      </c>
      <c r="J4998" s="1">
        <f t="shared" si="469"/>
        <v>275.93148050343302</v>
      </c>
      <c r="K4998" s="47">
        <f t="shared" si="470"/>
        <v>5.1621327241395809</v>
      </c>
      <c r="L4998" s="48">
        <f>Solar!K5015/1000*Variables!$B$3</f>
        <v>0</v>
      </c>
      <c r="M4998">
        <f>IF(E4998=1, VLOOKUP(D4998, Sheet1!$A$2:$C$26, 2), Sheet1!$C$3)</f>
        <v>0.18637999999999999</v>
      </c>
      <c r="N4998" s="1">
        <f>'Electricity Rates'!$J$2</f>
        <v>0.24729999999999999</v>
      </c>
      <c r="O4998" s="145">
        <f>L4998-K4998</f>
        <v>-5.1621327241395809</v>
      </c>
      <c r="P4998">
        <f t="shared" si="471"/>
        <v>1.2765954226797183</v>
      </c>
      <c r="Q4998">
        <f>IF(O4998&gt;0, IF(Q4997+O4998*Variables!$B$5&lt;Variables!$B$4, Q4997+O4998*Variables!$B$5, Variables!$B$4), IF(Q4997&gt;-O4998, Q4997+O4998/Variables!$B$5, 0))</f>
        <v>16.306117300036959</v>
      </c>
      <c r="R4998">
        <f>IF(O4998&gt;0, 0, IF(Q4997&gt;-O4998, 0, -O4998 - Q4997*Variables!$B$5))</f>
        <v>0</v>
      </c>
      <c r="S4998">
        <f t="shared" si="472"/>
        <v>0</v>
      </c>
      <c r="T4998">
        <f t="shared" si="473"/>
        <v>0</v>
      </c>
    </row>
    <row r="4999" spans="1:20" x14ac:dyDescent="0.3">
      <c r="A4999" s="3">
        <f t="shared" si="468"/>
        <v>43309</v>
      </c>
      <c r="B4999">
        <v>7</v>
      </c>
      <c r="C4999">
        <v>28</v>
      </c>
      <c r="D4999">
        <v>6</v>
      </c>
      <c r="E4999">
        <v>0</v>
      </c>
      <c r="F4999" s="1">
        <f>VLOOKUP(A4999,Weather!$A$1:$E$366, 5)</f>
        <v>0.23809523809523875</v>
      </c>
      <c r="G4999" s="1">
        <f>VLOOKUP(D4999, Summer!$A$1:$E$25, 2)</f>
        <v>420.20776289112302</v>
      </c>
      <c r="H4999" s="1">
        <f>VLOOKUP(D4999, Summer!$A$1:$E$25, 3)</f>
        <v>354.54545454545399</v>
      </c>
      <c r="I4999" s="1">
        <f>VLOOKUP(D4999, Summer!$A$1:$E$25, 5)</f>
        <v>244.50179868660999</v>
      </c>
      <c r="J4999" s="1">
        <f t="shared" si="469"/>
        <v>244.50179868660999</v>
      </c>
      <c r="K4999" s="47">
        <f t="shared" si="470"/>
        <v>4.5741454864387405</v>
      </c>
      <c r="L4999" s="48">
        <f>Solar!K5016/1000*Variables!$B$3</f>
        <v>0.50734999999999997</v>
      </c>
      <c r="M4999">
        <f>IF(E4999=1, VLOOKUP(D4999, Sheet1!$A$2:$C$26, 2), Sheet1!$C$3)</f>
        <v>0.18637999999999999</v>
      </c>
      <c r="N4999" s="1">
        <f>'Electricity Rates'!$J$2</f>
        <v>0.24729999999999999</v>
      </c>
      <c r="O4999" s="145">
        <f>L4999-K4999</f>
        <v>-4.0667954864387408</v>
      </c>
      <c r="P4999">
        <f t="shared" si="471"/>
        <v>1.1311861787963005</v>
      </c>
      <c r="Q4999">
        <f>IF(O4999&gt;0, IF(Q4998+O4999*Variables!$B$5&lt;Variables!$B$4, Q4998+O4999*Variables!$B$5, Variables!$B$4), IF(Q4998&gt;-O4999, Q4998+O4999/Variables!$B$5, 0))</f>
        <v>11.979739122974468</v>
      </c>
      <c r="R4999">
        <f>IF(O4999&gt;0, 0, IF(Q4998&gt;-O4999, 0, -O4999 - Q4998*Variables!$B$5))</f>
        <v>0</v>
      </c>
      <c r="S4999">
        <f t="shared" si="472"/>
        <v>0</v>
      </c>
      <c r="T4999">
        <f t="shared" si="473"/>
        <v>0</v>
      </c>
    </row>
    <row r="5000" spans="1:20" x14ac:dyDescent="0.3">
      <c r="A5000" s="3">
        <f t="shared" si="468"/>
        <v>43309</v>
      </c>
      <c r="B5000">
        <v>7</v>
      </c>
      <c r="C5000">
        <v>28</v>
      </c>
      <c r="D5000">
        <v>7</v>
      </c>
      <c r="E5000">
        <v>0</v>
      </c>
      <c r="F5000" s="1">
        <f>VLOOKUP(A5000,Weather!$A$1:$E$366, 5)</f>
        <v>0.23809523809523875</v>
      </c>
      <c r="G5000" s="1">
        <f>VLOOKUP(D5000, Summer!$A$1:$E$25, 2)</f>
        <v>767.23345107957198</v>
      </c>
      <c r="H5000" s="1">
        <f>VLOOKUP(D5000, Summer!$A$1:$E$25, 3)</f>
        <v>587.45596403639502</v>
      </c>
      <c r="I5000" s="1">
        <f>VLOOKUP(D5000, Summer!$A$1:$E$25, 5)</f>
        <v>275.57273968370998</v>
      </c>
      <c r="J5000" s="1">
        <f t="shared" si="469"/>
        <v>275.57273968370998</v>
      </c>
      <c r="K5000" s="47">
        <f t="shared" si="470"/>
        <v>5.1554213923205428</v>
      </c>
      <c r="L5000" s="48">
        <f>Solar!K5017/1000*Variables!$B$3</f>
        <v>3.8970499999999997</v>
      </c>
      <c r="M5000">
        <f>IF(E5000=1, VLOOKUP(D5000, Sheet1!$A$2:$C$26, 2), Sheet1!$C$3)</f>
        <v>0.18637999999999999</v>
      </c>
      <c r="N5000" s="1">
        <f>'Electricity Rates'!$J$2</f>
        <v>0.24729999999999999</v>
      </c>
      <c r="O5000" s="145">
        <f>L5000-K5000</f>
        <v>-1.2583713923205431</v>
      </c>
      <c r="P5000">
        <f t="shared" si="471"/>
        <v>1.2749357103208703</v>
      </c>
      <c r="Q5000">
        <f>IF(O5000&gt;0, IF(Q4999+O5000*Variables!$B$5&lt;Variables!$B$4, Q4999+O5000*Variables!$B$5, Variables!$B$4), IF(Q4999&gt;-O5000, Q4999+O5000/Variables!$B$5, 0))</f>
        <v>10.641046152420699</v>
      </c>
      <c r="R5000">
        <f>IF(O5000&gt;0, 0, IF(Q4999&gt;-O5000, 0, -O5000 - Q4999*Variables!$B$5))</f>
        <v>0</v>
      </c>
      <c r="S5000">
        <f t="shared" si="472"/>
        <v>0</v>
      </c>
      <c r="T5000">
        <f t="shared" si="473"/>
        <v>0</v>
      </c>
    </row>
    <row r="5001" spans="1:20" x14ac:dyDescent="0.3">
      <c r="A5001" s="3">
        <f t="shared" si="468"/>
        <v>43309</v>
      </c>
      <c r="B5001">
        <v>7</v>
      </c>
      <c r="C5001">
        <v>28</v>
      </c>
      <c r="D5001">
        <v>8</v>
      </c>
      <c r="E5001">
        <v>0</v>
      </c>
      <c r="F5001" s="1">
        <f>VLOOKUP(A5001,Weather!$A$1:$E$366, 5)</f>
        <v>0.23809523809523875</v>
      </c>
      <c r="G5001" s="1">
        <f>VLOOKUP(D5001, Summer!$A$1:$E$25, 2)</f>
        <v>1109.6398637209199</v>
      </c>
      <c r="H5001" s="1">
        <f>VLOOKUP(D5001, Summer!$A$1:$E$25, 3)</f>
        <v>814.26008774773595</v>
      </c>
      <c r="I5001" s="1">
        <f>VLOOKUP(D5001, Summer!$A$1:$E$25, 5)</f>
        <v>328.96533168578299</v>
      </c>
      <c r="J5001" s="1">
        <f t="shared" si="469"/>
        <v>328.96533168578299</v>
      </c>
      <c r="K5001" s="47">
        <f t="shared" si="470"/>
        <v>6.1542912780532992</v>
      </c>
      <c r="L5001" s="48">
        <f>Solar!K5018/1000*Variables!$B$3</f>
        <v>13.19745</v>
      </c>
      <c r="M5001">
        <f>IF(E5001=1, VLOOKUP(D5001, Sheet1!$A$2:$C$26, 2), Sheet1!$C$3)</f>
        <v>0.18637999999999999</v>
      </c>
      <c r="N5001" s="1">
        <f>'Electricity Rates'!$J$2</f>
        <v>0.24729999999999999</v>
      </c>
      <c r="O5001" s="145">
        <f>L5001-K5001</f>
        <v>7.0431587219467007</v>
      </c>
      <c r="P5001">
        <f t="shared" si="471"/>
        <v>1.5219562330625809</v>
      </c>
      <c r="Q5001">
        <f>IF(O5001&gt;0, IF(Q5000+O5001*Variables!$B$5&lt;Variables!$B$4, Q5000+O5001*Variables!$B$5, Variables!$B$4), IF(Q5000&gt;-O5001, Q5000+O5001/Variables!$B$5, 0))</f>
        <v>17.261615351050597</v>
      </c>
      <c r="R5001">
        <f>IF(O5001&gt;0, 0, IF(Q5000&gt;-O5001, 0, -O5001 - Q5000*Variables!$B$5))</f>
        <v>0</v>
      </c>
      <c r="S5001">
        <f t="shared" si="472"/>
        <v>0</v>
      </c>
      <c r="T5001">
        <f t="shared" si="473"/>
        <v>0</v>
      </c>
    </row>
    <row r="5002" spans="1:20" x14ac:dyDescent="0.3">
      <c r="A5002" s="3">
        <f t="shared" si="468"/>
        <v>43309</v>
      </c>
      <c r="B5002">
        <v>7</v>
      </c>
      <c r="C5002">
        <v>28</v>
      </c>
      <c r="D5002">
        <v>9</v>
      </c>
      <c r="E5002">
        <v>0</v>
      </c>
      <c r="F5002" s="1">
        <f>VLOOKUP(A5002,Weather!$A$1:$E$366, 5)</f>
        <v>0.23809523809523875</v>
      </c>
      <c r="G5002" s="1">
        <f>VLOOKUP(D5002, Summer!$A$1:$E$25, 2)</f>
        <v>1322.40871182827</v>
      </c>
      <c r="H5002" s="1">
        <f>VLOOKUP(D5002, Summer!$A$1:$E$25, 3)</f>
        <v>1017.49011217013</v>
      </c>
      <c r="I5002" s="1">
        <f>VLOOKUP(D5002, Summer!$A$1:$E$25, 5)</f>
        <v>386.82225388885001</v>
      </c>
      <c r="J5002" s="1">
        <f t="shared" si="469"/>
        <v>386.82225388885001</v>
      </c>
      <c r="K5002" s="47">
        <f t="shared" si="470"/>
        <v>7.236679959756235</v>
      </c>
      <c r="L5002" s="48">
        <f>Solar!K5019/1000*Variables!$B$3</f>
        <v>22.73395</v>
      </c>
      <c r="M5002">
        <f>IF(E5002=1, VLOOKUP(D5002, Sheet1!$A$2:$C$26, 2), Sheet1!$C$3)</f>
        <v>0.18637999999999999</v>
      </c>
      <c r="N5002" s="1">
        <f>'Electricity Rates'!$J$2</f>
        <v>0.24729999999999999</v>
      </c>
      <c r="O5002" s="145">
        <f>L5002-K5002</f>
        <v>15.497270040243766</v>
      </c>
      <c r="P5002">
        <f t="shared" si="471"/>
        <v>1.7896309540477169</v>
      </c>
      <c r="Q5002">
        <f>IF(O5002&gt;0, IF(Q5001+O5002*Variables!$B$5&lt;Variables!$B$4, Q5001+O5002*Variables!$B$5, Variables!$B$4), IF(Q5001&gt;-O5002, Q5001+O5002/Variables!$B$5, 0))</f>
        <v>31.829049188879736</v>
      </c>
      <c r="R5002">
        <f>IF(O5002&gt;0, 0, IF(Q5001&gt;-O5002, 0, -O5002 - Q5001*Variables!$B$5))</f>
        <v>0</v>
      </c>
      <c r="S5002">
        <f t="shared" si="472"/>
        <v>0</v>
      </c>
      <c r="T5002">
        <f t="shared" si="473"/>
        <v>0</v>
      </c>
    </row>
    <row r="5003" spans="1:20" x14ac:dyDescent="0.3">
      <c r="A5003" s="3">
        <f t="shared" si="468"/>
        <v>43309</v>
      </c>
      <c r="B5003">
        <v>7</v>
      </c>
      <c r="C5003">
        <v>28</v>
      </c>
      <c r="D5003">
        <v>10</v>
      </c>
      <c r="E5003">
        <v>0</v>
      </c>
      <c r="F5003" s="1">
        <f>VLOOKUP(A5003,Weather!$A$1:$E$366, 5)</f>
        <v>0.23809523809523875</v>
      </c>
      <c r="G5003" s="1">
        <f>VLOOKUP(D5003, Summer!$A$1:$E$25, 2)</f>
        <v>1424.0693518383</v>
      </c>
      <c r="H5003" s="1">
        <f>VLOOKUP(D5003, Summer!$A$1:$E$25, 3)</f>
        <v>1069.7659339946799</v>
      </c>
      <c r="I5003" s="1">
        <f>VLOOKUP(D5003, Summer!$A$1:$E$25, 5)</f>
        <v>417.88322986318002</v>
      </c>
      <c r="J5003" s="1">
        <f t="shared" si="469"/>
        <v>417.88322986318002</v>
      </c>
      <c r="K5003" s="47">
        <f t="shared" si="470"/>
        <v>7.8177694397541773</v>
      </c>
      <c r="L5003" s="48">
        <f>Solar!K5020/1000*Variables!$B$3</f>
        <v>30.575549999999996</v>
      </c>
      <c r="M5003">
        <f>IF(E5003=1, VLOOKUP(D5003, Sheet1!$A$2:$C$26, 2), Sheet1!$C$3)</f>
        <v>0.18637999999999999</v>
      </c>
      <c r="N5003" s="1">
        <f>'Electricity Rates'!$J$2</f>
        <v>0.24729999999999999</v>
      </c>
      <c r="O5003" s="145">
        <f>L5003-K5003</f>
        <v>22.75778056024582</v>
      </c>
      <c r="P5003">
        <f t="shared" si="471"/>
        <v>1.9333343824512079</v>
      </c>
      <c r="Q5003">
        <f>IF(O5003&gt;0, IF(Q5002+O5003*Variables!$B$5&lt;Variables!$B$4, Q5002+O5003*Variables!$B$5, Variables!$B$4), IF(Q5002&gt;-O5003, Q5002+O5003/Variables!$B$5, 0))</f>
        <v>53.221362915510809</v>
      </c>
      <c r="R5003">
        <f>IF(O5003&gt;0, 0, IF(Q5002&gt;-O5003, 0, -O5003 - Q5002*Variables!$B$5))</f>
        <v>0</v>
      </c>
      <c r="S5003">
        <f t="shared" si="472"/>
        <v>0</v>
      </c>
      <c r="T5003">
        <f t="shared" si="473"/>
        <v>0</v>
      </c>
    </row>
    <row r="5004" spans="1:20" x14ac:dyDescent="0.3">
      <c r="A5004" s="3">
        <f t="shared" si="468"/>
        <v>43309</v>
      </c>
      <c r="B5004">
        <v>7</v>
      </c>
      <c r="C5004">
        <v>28</v>
      </c>
      <c r="D5004">
        <v>11</v>
      </c>
      <c r="E5004">
        <v>0</v>
      </c>
      <c r="F5004" s="1">
        <f>VLOOKUP(A5004,Weather!$A$1:$E$366, 5)</f>
        <v>0.23809523809523875</v>
      </c>
      <c r="G5004" s="1">
        <f>VLOOKUP(D5004, Summer!$A$1:$E$25, 2)</f>
        <v>1497.9516334678001</v>
      </c>
      <c r="H5004" s="1">
        <f>VLOOKUP(D5004, Summer!$A$1:$E$25, 3)</f>
        <v>1079.6213447448599</v>
      </c>
      <c r="I5004" s="1">
        <f>VLOOKUP(D5004, Summer!$A$1:$E$25, 5)</f>
        <v>435.54125021175599</v>
      </c>
      <c r="J5004" s="1">
        <f t="shared" si="469"/>
        <v>435.54125021175599</v>
      </c>
      <c r="K5004" s="47">
        <f t="shared" si="470"/>
        <v>8.1481161059576817</v>
      </c>
      <c r="L5004" s="48">
        <f>Solar!K5021/1000*Variables!$B$3</f>
        <v>36.228500000000004</v>
      </c>
      <c r="M5004">
        <f>IF(E5004=1, VLOOKUP(D5004, Sheet1!$A$2:$C$26, 2), Sheet1!$C$3)</f>
        <v>0.18637999999999999</v>
      </c>
      <c r="N5004" s="1">
        <f>'Electricity Rates'!$J$2</f>
        <v>0.24729999999999999</v>
      </c>
      <c r="O5004" s="145">
        <f>L5004-K5004</f>
        <v>28.08038389404232</v>
      </c>
      <c r="P5004">
        <f t="shared" si="471"/>
        <v>2.0150291130033344</v>
      </c>
      <c r="Q5004">
        <f>IF(O5004&gt;0, IF(Q5003+O5004*Variables!$B$5&lt;Variables!$B$4, Q5003+O5004*Variables!$B$5, Variables!$B$4), IF(Q5003&gt;-O5004, Q5003+O5004/Variables!$B$5, 0))</f>
        <v>79.616923775910593</v>
      </c>
      <c r="R5004">
        <f>IF(O5004&gt;0, 0, IF(Q5003&gt;-O5004, 0, -O5004 - Q5003*Variables!$B$5))</f>
        <v>0</v>
      </c>
      <c r="S5004">
        <f t="shared" si="472"/>
        <v>0</v>
      </c>
      <c r="T5004">
        <f t="shared" si="473"/>
        <v>0</v>
      </c>
    </row>
    <row r="5005" spans="1:20" x14ac:dyDescent="0.3">
      <c r="A5005" s="3">
        <f t="shared" si="468"/>
        <v>43309</v>
      </c>
      <c r="B5005">
        <v>7</v>
      </c>
      <c r="C5005">
        <v>28</v>
      </c>
      <c r="D5005">
        <v>12</v>
      </c>
      <c r="E5005">
        <v>0</v>
      </c>
      <c r="F5005" s="1">
        <f>VLOOKUP(A5005,Weather!$A$1:$E$366, 5)</f>
        <v>0.23809523809523875</v>
      </c>
      <c r="G5005" s="1">
        <f>VLOOKUP(D5005, Summer!$A$1:$E$25, 2)</f>
        <v>1553.30978408544</v>
      </c>
      <c r="H5005" s="1">
        <f>VLOOKUP(D5005, Summer!$A$1:$E$25, 3)</f>
        <v>1117.7462231731799</v>
      </c>
      <c r="I5005" s="1">
        <f>VLOOKUP(D5005, Summer!$A$1:$E$25, 5)</f>
        <v>435.36187980189499</v>
      </c>
      <c r="J5005" s="1">
        <f t="shared" si="469"/>
        <v>435.36187980189499</v>
      </c>
      <c r="K5005" s="47">
        <f t="shared" si="470"/>
        <v>8.1447604400481737</v>
      </c>
      <c r="L5005" s="48">
        <f>Solar!K5022/1000*Variables!$B$3</f>
        <v>39.969600000000007</v>
      </c>
      <c r="M5005">
        <f>IF(E5005=1, VLOOKUP(D5005, Sheet1!$A$2:$C$26, 2), Sheet1!$C$3)</f>
        <v>0.18637999999999999</v>
      </c>
      <c r="N5005" s="1">
        <f>'Electricity Rates'!$J$2</f>
        <v>0.24729999999999999</v>
      </c>
      <c r="O5005" s="145">
        <f>L5005-K5005</f>
        <v>31.824839559951833</v>
      </c>
      <c r="P5005">
        <f t="shared" si="471"/>
        <v>2.0141992568239133</v>
      </c>
      <c r="Q5005">
        <f>IF(O5005&gt;0, IF(Q5004+O5005*Variables!$B$5&lt;Variables!$B$4, Q5004+O5005*Variables!$B$5, Variables!$B$4), IF(Q5004&gt;-O5005, Q5004+O5005/Variables!$B$5, 0))</f>
        <v>100</v>
      </c>
      <c r="R5005">
        <f>IF(O5005&gt;0, 0, IF(Q5004&gt;-O5005, 0, -O5005 - Q5004*Variables!$B$5))</f>
        <v>0</v>
      </c>
      <c r="S5005">
        <f t="shared" si="472"/>
        <v>0</v>
      </c>
      <c r="T5005">
        <f t="shared" si="473"/>
        <v>0</v>
      </c>
    </row>
    <row r="5006" spans="1:20" x14ac:dyDescent="0.3">
      <c r="A5006" s="3">
        <f t="shared" si="468"/>
        <v>43309</v>
      </c>
      <c r="B5006">
        <v>7</v>
      </c>
      <c r="C5006">
        <v>28</v>
      </c>
      <c r="D5006">
        <v>13</v>
      </c>
      <c r="E5006">
        <v>0</v>
      </c>
      <c r="F5006" s="1">
        <f>VLOOKUP(A5006,Weather!$A$1:$E$366, 5)</f>
        <v>0.23809523809523875</v>
      </c>
      <c r="G5006" s="1">
        <f>VLOOKUP(D5006, Summer!$A$1:$E$25, 2)</f>
        <v>1622.5675647430101</v>
      </c>
      <c r="H5006" s="1">
        <f>VLOOKUP(D5006, Summer!$A$1:$E$25, 3)</f>
        <v>1132.28619594112</v>
      </c>
      <c r="I5006" s="1">
        <f>VLOOKUP(D5006, Summer!$A$1:$E$25, 5)</f>
        <v>435.17254436926402</v>
      </c>
      <c r="J5006" s="1">
        <f t="shared" si="469"/>
        <v>435.17254436926402</v>
      </c>
      <c r="K5006" s="47">
        <f t="shared" si="470"/>
        <v>8.1412183482548048</v>
      </c>
      <c r="L5006" s="48">
        <f>Solar!K5023/1000*Variables!$B$3</f>
        <v>40.975650000000002</v>
      </c>
      <c r="M5006">
        <f>IF(E5006=1, VLOOKUP(D5006, Sheet1!$A$2:$C$26, 2), Sheet1!$C$3)</f>
        <v>0.18637999999999999</v>
      </c>
      <c r="N5006" s="1">
        <f>'Electricity Rates'!$J$2</f>
        <v>0.24729999999999999</v>
      </c>
      <c r="O5006" s="145">
        <f>L5006-K5006</f>
        <v>32.834431651745199</v>
      </c>
      <c r="P5006">
        <f t="shared" si="471"/>
        <v>2.0133232975234132</v>
      </c>
      <c r="Q5006">
        <f>IF(O5006&gt;0, IF(Q5005+O5006*Variables!$B$5&lt;Variables!$B$4, Q5005+O5006*Variables!$B$5, Variables!$B$4), IF(Q5005&gt;-O5006, Q5005+O5006/Variables!$B$5, 0))</f>
        <v>100</v>
      </c>
      <c r="R5006">
        <f>IF(O5006&gt;0, 0, IF(Q5005&gt;-O5006, 0, -O5006 - Q5005*Variables!$B$5))</f>
        <v>0</v>
      </c>
      <c r="S5006">
        <f t="shared" si="472"/>
        <v>0</v>
      </c>
      <c r="T5006">
        <f t="shared" si="473"/>
        <v>0</v>
      </c>
    </row>
    <row r="5007" spans="1:20" x14ac:dyDescent="0.3">
      <c r="A5007" s="3">
        <f t="shared" si="468"/>
        <v>43309</v>
      </c>
      <c r="B5007">
        <v>7</v>
      </c>
      <c r="C5007">
        <v>28</v>
      </c>
      <c r="D5007">
        <v>14</v>
      </c>
      <c r="E5007">
        <v>0</v>
      </c>
      <c r="F5007" s="1">
        <f>VLOOKUP(A5007,Weather!$A$1:$E$366, 5)</f>
        <v>0.23809523809523875</v>
      </c>
      <c r="G5007" s="1">
        <f>VLOOKUP(D5007, Summer!$A$1:$E$25, 2)</f>
        <v>1636.26340321468</v>
      </c>
      <c r="H5007" s="1">
        <f>VLOOKUP(D5007, Summer!$A$1:$E$25, 3)</f>
        <v>1156.2601309732199</v>
      </c>
      <c r="I5007" s="1">
        <f>VLOOKUP(D5007, Summer!$A$1:$E$25, 5)</f>
        <v>417.13087064403902</v>
      </c>
      <c r="J5007" s="1">
        <f t="shared" si="469"/>
        <v>417.13087064403902</v>
      </c>
      <c r="K5007" s="47">
        <f t="shared" si="470"/>
        <v>7.8036942855225897</v>
      </c>
      <c r="L5007" s="48">
        <f>Solar!K5024/1000*Variables!$B$3</f>
        <v>39.447650000000003</v>
      </c>
      <c r="M5007">
        <f>IF(E5007=1, VLOOKUP(D5007, Sheet1!$A$2:$C$26, 2), Sheet1!$C$3)</f>
        <v>0.18637999999999999</v>
      </c>
      <c r="N5007" s="1">
        <f>'Electricity Rates'!$J$2</f>
        <v>0.24729999999999999</v>
      </c>
      <c r="O5007" s="145">
        <f>L5007-K5007</f>
        <v>31.643955714477414</v>
      </c>
      <c r="P5007">
        <f t="shared" si="471"/>
        <v>1.9298535968097363</v>
      </c>
      <c r="Q5007">
        <f>IF(O5007&gt;0, IF(Q5006+O5007*Variables!$B$5&lt;Variables!$B$4, Q5006+O5007*Variables!$B$5, Variables!$B$4), IF(Q5006&gt;-O5007, Q5006+O5007/Variables!$B$5, 0))</f>
        <v>100</v>
      </c>
      <c r="R5007">
        <f>IF(O5007&gt;0, 0, IF(Q5006&gt;-O5007, 0, -O5007 - Q5006*Variables!$B$5))</f>
        <v>0</v>
      </c>
      <c r="S5007">
        <f t="shared" si="472"/>
        <v>0</v>
      </c>
      <c r="T5007">
        <f t="shared" si="473"/>
        <v>0</v>
      </c>
    </row>
    <row r="5008" spans="1:20" x14ac:dyDescent="0.3">
      <c r="A5008" s="3">
        <f t="shared" si="468"/>
        <v>43309</v>
      </c>
      <c r="B5008">
        <v>7</v>
      </c>
      <c r="C5008">
        <v>28</v>
      </c>
      <c r="D5008">
        <v>15</v>
      </c>
      <c r="E5008">
        <v>0</v>
      </c>
      <c r="F5008" s="1">
        <f>VLOOKUP(A5008,Weather!$A$1:$E$366, 5)</f>
        <v>0.23809523809523875</v>
      </c>
      <c r="G5008" s="1">
        <f>VLOOKUP(D5008, Summer!$A$1:$E$25, 2)</f>
        <v>1589.7727985285201</v>
      </c>
      <c r="H5008" s="1">
        <f>VLOOKUP(D5008, Summer!$A$1:$E$25, 3)</f>
        <v>1137.7596230737599</v>
      </c>
      <c r="I5008" s="1">
        <f>VLOOKUP(D5008, Summer!$A$1:$E$25, 5)</f>
        <v>403.543562097039</v>
      </c>
      <c r="J5008" s="1">
        <f t="shared" si="469"/>
        <v>403.543562097039</v>
      </c>
      <c r="K5008" s="47">
        <f t="shared" si="470"/>
        <v>7.5495025928767143</v>
      </c>
      <c r="L5008" s="48">
        <f>Solar!K5025/1000*Variables!$B$3</f>
        <v>35.308599999999998</v>
      </c>
      <c r="M5008">
        <f>IF(E5008=1, VLOOKUP(D5008, Sheet1!$A$2:$C$26, 2), Sheet1!$C$3)</f>
        <v>0.18637999999999999</v>
      </c>
      <c r="N5008" s="1">
        <f>'Electricity Rates'!$J$2</f>
        <v>0.24729999999999999</v>
      </c>
      <c r="O5008" s="145">
        <f>L5008-K5008</f>
        <v>27.759097407123285</v>
      </c>
      <c r="P5008">
        <f t="shared" si="471"/>
        <v>1.8669919912184114</v>
      </c>
      <c r="Q5008">
        <f>IF(O5008&gt;0, IF(Q5007+O5008*Variables!$B$5&lt;Variables!$B$4, Q5007+O5008*Variables!$B$5, Variables!$B$4), IF(Q5007&gt;-O5008, Q5007+O5008/Variables!$B$5, 0))</f>
        <v>100</v>
      </c>
      <c r="R5008">
        <f>IF(O5008&gt;0, 0, IF(Q5007&gt;-O5008, 0, -O5008 - Q5007*Variables!$B$5))</f>
        <v>0</v>
      </c>
      <c r="S5008">
        <f t="shared" si="472"/>
        <v>0</v>
      </c>
      <c r="T5008">
        <f t="shared" si="473"/>
        <v>0</v>
      </c>
    </row>
    <row r="5009" spans="1:20" x14ac:dyDescent="0.3">
      <c r="A5009" s="3">
        <f t="shared" si="468"/>
        <v>43309</v>
      </c>
      <c r="B5009">
        <v>7</v>
      </c>
      <c r="C5009">
        <v>28</v>
      </c>
      <c r="D5009">
        <v>16</v>
      </c>
      <c r="E5009">
        <v>0</v>
      </c>
      <c r="F5009" s="1">
        <f>VLOOKUP(A5009,Weather!$A$1:$E$366, 5)</f>
        <v>0.23809523809523875</v>
      </c>
      <c r="G5009" s="1">
        <f>VLOOKUP(D5009, Summer!$A$1:$E$25, 2)</f>
        <v>1459.9523441255701</v>
      </c>
      <c r="H5009" s="1">
        <f>VLOOKUP(D5009, Summer!$A$1:$E$25, 3)</f>
        <v>1006.09479349024</v>
      </c>
      <c r="I5009" s="1">
        <f>VLOOKUP(D5009, Summer!$A$1:$E$25, 5)</f>
        <v>381.04254068220598</v>
      </c>
      <c r="J5009" s="1">
        <f t="shared" si="469"/>
        <v>381.04254068220598</v>
      </c>
      <c r="K5009" s="47">
        <f t="shared" si="470"/>
        <v>7.1285529471162699</v>
      </c>
      <c r="L5009" s="48">
        <f>Solar!K5026/1000*Variables!$B$3</f>
        <v>28.49775</v>
      </c>
      <c r="M5009">
        <f>IF(E5009=1, VLOOKUP(D5009, Sheet1!$A$2:$C$26, 2), Sheet1!$C$3)</f>
        <v>0.18637999999999999</v>
      </c>
      <c r="N5009" s="1">
        <f>'Electricity Rates'!$J$2</f>
        <v>0.24729999999999999</v>
      </c>
      <c r="O5009" s="145">
        <f>L5009-K5009</f>
        <v>21.369197052883731</v>
      </c>
      <c r="P5009">
        <f t="shared" si="471"/>
        <v>1.7628911438218535</v>
      </c>
      <c r="Q5009">
        <f>IF(O5009&gt;0, IF(Q5008+O5009*Variables!$B$5&lt;Variables!$B$4, Q5008+O5009*Variables!$B$5, Variables!$B$4), IF(Q5008&gt;-O5009, Q5008+O5009/Variables!$B$5, 0))</f>
        <v>100</v>
      </c>
      <c r="R5009">
        <f>IF(O5009&gt;0, 0, IF(Q5008&gt;-O5009, 0, -O5009 - Q5008*Variables!$B$5))</f>
        <v>0</v>
      </c>
      <c r="S5009">
        <f t="shared" si="472"/>
        <v>0</v>
      </c>
      <c r="T5009">
        <f t="shared" si="473"/>
        <v>0</v>
      </c>
    </row>
    <row r="5010" spans="1:20" x14ac:dyDescent="0.3">
      <c r="A5010" s="3">
        <f t="shared" si="468"/>
        <v>43309</v>
      </c>
      <c r="B5010">
        <v>7</v>
      </c>
      <c r="C5010">
        <v>28</v>
      </c>
      <c r="D5010">
        <v>17</v>
      </c>
      <c r="E5010">
        <v>0</v>
      </c>
      <c r="F5010" s="1">
        <f>VLOOKUP(A5010,Weather!$A$1:$E$366, 5)</f>
        <v>0.23809523809523875</v>
      </c>
      <c r="G5010" s="1">
        <f>VLOOKUP(D5010, Summer!$A$1:$E$25, 2)</f>
        <v>1144.9480592772099</v>
      </c>
      <c r="H5010" s="1">
        <f>VLOOKUP(D5010, Summer!$A$1:$E$25, 3)</f>
        <v>808.38142168622596</v>
      </c>
      <c r="I5010" s="1">
        <f>VLOOKUP(D5010, Summer!$A$1:$E$25, 5)</f>
        <v>371.93450987035499</v>
      </c>
      <c r="J5010" s="1">
        <f t="shared" si="469"/>
        <v>371.93450987035499</v>
      </c>
      <c r="K5010" s="47">
        <f t="shared" si="470"/>
        <v>6.9581596892663642</v>
      </c>
      <c r="L5010" s="48">
        <f>Solar!K5027/1000*Variables!$B$3</f>
        <v>19.273099999999999</v>
      </c>
      <c r="M5010">
        <f>IF(E5010=1, VLOOKUP(D5010, Sheet1!$A$2:$C$26, 2), Sheet1!$C$3)</f>
        <v>0.18637999999999999</v>
      </c>
      <c r="N5010" s="1">
        <f>'Electricity Rates'!$J$2</f>
        <v>0.24729999999999999</v>
      </c>
      <c r="O5010" s="145">
        <f>L5010-K5010</f>
        <v>12.314940310733636</v>
      </c>
      <c r="P5010">
        <f t="shared" si="471"/>
        <v>1.7207528911555718</v>
      </c>
      <c r="Q5010">
        <f>IF(O5010&gt;0, IF(Q5009+O5010*Variables!$B$5&lt;Variables!$B$4, Q5009+O5010*Variables!$B$5, Variables!$B$4), IF(Q5009&gt;-O5010, Q5009+O5010/Variables!$B$5, 0))</f>
        <v>100</v>
      </c>
      <c r="R5010">
        <f>IF(O5010&gt;0, 0, IF(Q5009&gt;-O5010, 0, -O5010 - Q5009*Variables!$B$5))</f>
        <v>0</v>
      </c>
      <c r="S5010">
        <f t="shared" si="472"/>
        <v>0</v>
      </c>
      <c r="T5010">
        <f t="shared" si="473"/>
        <v>0</v>
      </c>
    </row>
    <row r="5011" spans="1:20" x14ac:dyDescent="0.3">
      <c r="A5011" s="3">
        <f t="shared" si="468"/>
        <v>43309</v>
      </c>
      <c r="B5011">
        <v>7</v>
      </c>
      <c r="C5011">
        <v>28</v>
      </c>
      <c r="D5011">
        <v>18</v>
      </c>
      <c r="E5011">
        <v>0</v>
      </c>
      <c r="F5011" s="1">
        <f>VLOOKUP(A5011,Weather!$A$1:$E$366, 5)</f>
        <v>0.23809523809523875</v>
      </c>
      <c r="G5011" s="1">
        <f>VLOOKUP(D5011, Summer!$A$1:$E$25, 2)</f>
        <v>769.75210584620504</v>
      </c>
      <c r="H5011" s="1">
        <f>VLOOKUP(D5011, Summer!$A$1:$E$25, 3)</f>
        <v>572.92139445417001</v>
      </c>
      <c r="I5011" s="1">
        <f>VLOOKUP(D5011, Summer!$A$1:$E$25, 5)</f>
        <v>349.41355840998102</v>
      </c>
      <c r="J5011" s="1">
        <f t="shared" si="469"/>
        <v>349.41355840998102</v>
      </c>
      <c r="K5011" s="47">
        <f t="shared" si="470"/>
        <v>6.536837191738182</v>
      </c>
      <c r="L5011" s="48">
        <f>Solar!K5028/1000*Variables!$B$3</f>
        <v>8.8534000000000006</v>
      </c>
      <c r="M5011">
        <f>IF(E5011=1, VLOOKUP(D5011, Sheet1!$A$2:$C$26, 2), Sheet1!$C$3)</f>
        <v>0.18637999999999999</v>
      </c>
      <c r="N5011" s="1">
        <f>'Electricity Rates'!$J$2</f>
        <v>0.24729999999999999</v>
      </c>
      <c r="O5011" s="145">
        <f>L5011-K5011</f>
        <v>2.3165628082618186</v>
      </c>
      <c r="P5011">
        <f t="shared" si="471"/>
        <v>1.6165598375168524</v>
      </c>
      <c r="Q5011">
        <f>IF(O5011&gt;0, IF(Q5010+O5011*Variables!$B$5&lt;Variables!$B$4, Q5010+O5011*Variables!$B$5, Variables!$B$4), IF(Q5010&gt;-O5011, Q5010+O5011/Variables!$B$5, 0))</f>
        <v>100</v>
      </c>
      <c r="R5011">
        <f>IF(O5011&gt;0, 0, IF(Q5010&gt;-O5011, 0, -O5011 - Q5010*Variables!$B$5))</f>
        <v>0</v>
      </c>
      <c r="S5011">
        <f t="shared" si="472"/>
        <v>0</v>
      </c>
      <c r="T5011">
        <f t="shared" si="473"/>
        <v>0</v>
      </c>
    </row>
    <row r="5012" spans="1:20" x14ac:dyDescent="0.3">
      <c r="A5012" s="3">
        <f t="shared" si="468"/>
        <v>43309</v>
      </c>
      <c r="B5012">
        <v>7</v>
      </c>
      <c r="C5012">
        <v>28</v>
      </c>
      <c r="D5012">
        <v>19</v>
      </c>
      <c r="E5012">
        <v>0</v>
      </c>
      <c r="F5012" s="1">
        <f>VLOOKUP(A5012,Weather!$A$1:$E$366, 5)</f>
        <v>0.23809523809523875</v>
      </c>
      <c r="G5012" s="1">
        <f>VLOOKUP(D5012, Summer!$A$1:$E$25, 2)</f>
        <v>565.86125451999203</v>
      </c>
      <c r="H5012" s="1">
        <f>VLOOKUP(D5012, Summer!$A$1:$E$25, 3)</f>
        <v>365.77406038600299</v>
      </c>
      <c r="I5012" s="1">
        <f>VLOOKUP(D5012, Summer!$A$1:$E$25, 5)</f>
        <v>331.38683221891199</v>
      </c>
      <c r="J5012" s="1">
        <f t="shared" si="469"/>
        <v>331.38683221891199</v>
      </c>
      <c r="K5012" s="47">
        <f t="shared" si="470"/>
        <v>6.1995927678317768</v>
      </c>
      <c r="L5012" s="48">
        <f>Solar!K5029/1000*Variables!$B$3</f>
        <v>1.1430999999999998</v>
      </c>
      <c r="M5012">
        <f>IF(E5012=1, VLOOKUP(D5012, Sheet1!$A$2:$C$26, 2), Sheet1!$C$3)</f>
        <v>0.18637999999999999</v>
      </c>
      <c r="N5012" s="1">
        <f>'Electricity Rates'!$J$2</f>
        <v>0.24729999999999999</v>
      </c>
      <c r="O5012" s="145">
        <f>L5012-K5012</f>
        <v>-5.0564927678317773</v>
      </c>
      <c r="P5012">
        <f t="shared" si="471"/>
        <v>1.5331592914847985</v>
      </c>
      <c r="Q5012">
        <f>IF(O5012&gt;0, IF(Q5011+O5012*Variables!$B$5&lt;Variables!$B$4, Q5011+O5012*Variables!$B$5, Variables!$B$4), IF(Q5011&gt;-O5012, Q5011+O5012/Variables!$B$5, 0))</f>
        <v>94.62075237464704</v>
      </c>
      <c r="R5012">
        <f>IF(O5012&gt;0, 0, IF(Q5011&gt;-O5012, 0, -O5012 - Q5011*Variables!$B$5))</f>
        <v>0</v>
      </c>
      <c r="S5012">
        <f t="shared" si="472"/>
        <v>0</v>
      </c>
      <c r="T5012">
        <f t="shared" si="473"/>
        <v>0</v>
      </c>
    </row>
    <row r="5013" spans="1:20" x14ac:dyDescent="0.3">
      <c r="A5013" s="3">
        <f t="shared" si="468"/>
        <v>43309</v>
      </c>
      <c r="B5013">
        <v>7</v>
      </c>
      <c r="C5013">
        <v>28</v>
      </c>
      <c r="D5013">
        <v>20</v>
      </c>
      <c r="E5013">
        <v>0</v>
      </c>
      <c r="F5013" s="1">
        <f>VLOOKUP(A5013,Weather!$A$1:$E$366, 5)</f>
        <v>0.23809523809523875</v>
      </c>
      <c r="G5013" s="1">
        <f>VLOOKUP(D5013, Summer!$A$1:$E$25, 2)</f>
        <v>459.178981251175</v>
      </c>
      <c r="H5013" s="1">
        <f>VLOOKUP(D5013, Summer!$A$1:$E$25, 3)</f>
        <v>328.41643432967999</v>
      </c>
      <c r="I5013" s="1">
        <f>VLOOKUP(D5013, Summer!$A$1:$E$25, 5)</f>
        <v>326.73316658528501</v>
      </c>
      <c r="J5013" s="1">
        <f t="shared" si="469"/>
        <v>326.73316658528501</v>
      </c>
      <c r="K5013" s="47">
        <f t="shared" si="470"/>
        <v>6.1125318800681905</v>
      </c>
      <c r="L5013" s="48">
        <f>Solar!K5030/1000*Variables!$B$3</f>
        <v>1.8599999999999998E-2</v>
      </c>
      <c r="M5013">
        <f>IF(E5013=1, VLOOKUP(D5013, Sheet1!$A$2:$C$26, 2), Sheet1!$C$3)</f>
        <v>0.18637999999999999</v>
      </c>
      <c r="N5013" s="1">
        <f>'Electricity Rates'!$J$2</f>
        <v>0.24729999999999999</v>
      </c>
      <c r="O5013" s="145">
        <f>L5013-K5013</f>
        <v>-6.0939318800681903</v>
      </c>
      <c r="P5013">
        <f t="shared" si="471"/>
        <v>1.5116291339408634</v>
      </c>
      <c r="Q5013">
        <f>IF(O5013&gt;0, IF(Q5012+O5013*Variables!$B$5&lt;Variables!$B$4, Q5012+O5013*Variables!$B$5, Variables!$B$4), IF(Q5012&gt;-O5013, Q5012+O5013/Variables!$B$5, 0))</f>
        <v>88.137846119255343</v>
      </c>
      <c r="R5013">
        <f>IF(O5013&gt;0, 0, IF(Q5012&gt;-O5013, 0, -O5013 - Q5012*Variables!$B$5))</f>
        <v>0</v>
      </c>
      <c r="S5013">
        <f t="shared" si="472"/>
        <v>0</v>
      </c>
      <c r="T5013">
        <f t="shared" si="473"/>
        <v>0</v>
      </c>
    </row>
    <row r="5014" spans="1:20" x14ac:dyDescent="0.3">
      <c r="A5014" s="3">
        <f t="shared" si="468"/>
        <v>43309</v>
      </c>
      <c r="B5014">
        <v>7</v>
      </c>
      <c r="C5014">
        <v>28</v>
      </c>
      <c r="D5014">
        <v>21</v>
      </c>
      <c r="E5014">
        <v>0</v>
      </c>
      <c r="F5014" s="1">
        <f>VLOOKUP(A5014,Weather!$A$1:$E$366, 5)</f>
        <v>0.23809523809523875</v>
      </c>
      <c r="G5014" s="1">
        <f>VLOOKUP(D5014, Summer!$A$1:$E$25, 2)</f>
        <v>403.43414919632897</v>
      </c>
      <c r="H5014" s="1">
        <f>VLOOKUP(D5014, Summer!$A$1:$E$25, 3)</f>
        <v>305.25297715532997</v>
      </c>
      <c r="I5014" s="1">
        <f>VLOOKUP(D5014, Summer!$A$1:$E$25, 5)</f>
        <v>313.15582306105603</v>
      </c>
      <c r="J5014" s="1">
        <f t="shared" si="469"/>
        <v>313.15582306105603</v>
      </c>
      <c r="K5014" s="47">
        <f t="shared" si="470"/>
        <v>5.8585266133061946</v>
      </c>
      <c r="L5014" s="48">
        <f>Solar!K5031/1000*Variables!$B$3</f>
        <v>0</v>
      </c>
      <c r="M5014">
        <f>IF(E5014=1, VLOOKUP(D5014, Sheet1!$A$2:$C$26, 2), Sheet1!$C$3)</f>
        <v>0.18637999999999999</v>
      </c>
      <c r="N5014" s="1">
        <f>'Electricity Rates'!$J$2</f>
        <v>0.24729999999999999</v>
      </c>
      <c r="O5014" s="145">
        <f>L5014-K5014</f>
        <v>-5.8585266133061946</v>
      </c>
      <c r="P5014">
        <f t="shared" si="471"/>
        <v>1.4488136314706219</v>
      </c>
      <c r="Q5014">
        <f>IF(O5014&gt;0, IF(Q5013+O5014*Variables!$B$5&lt;Variables!$B$4, Q5013+O5014*Variables!$B$5, Variables!$B$4), IF(Q5013&gt;-O5014, Q5013+O5014/Variables!$B$5, 0))</f>
        <v>81.905370998716833</v>
      </c>
      <c r="R5014">
        <f>IF(O5014&gt;0, 0, IF(Q5013&gt;-O5014, 0, -O5014 - Q5013*Variables!$B$5))</f>
        <v>0</v>
      </c>
      <c r="S5014">
        <f t="shared" si="472"/>
        <v>0</v>
      </c>
      <c r="T5014">
        <f t="shared" si="473"/>
        <v>0</v>
      </c>
    </row>
    <row r="5015" spans="1:20" x14ac:dyDescent="0.3">
      <c r="A5015" s="3">
        <f t="shared" si="468"/>
        <v>43309</v>
      </c>
      <c r="B5015">
        <v>7</v>
      </c>
      <c r="C5015">
        <v>28</v>
      </c>
      <c r="D5015">
        <v>22</v>
      </c>
      <c r="E5015">
        <v>0</v>
      </c>
      <c r="F5015" s="1">
        <f>VLOOKUP(A5015,Weather!$A$1:$E$366, 5)</f>
        <v>0.23809523809523875</v>
      </c>
      <c r="G5015" s="1">
        <f>VLOOKUP(D5015, Summer!$A$1:$E$25, 2)</f>
        <v>366.19777187885302</v>
      </c>
      <c r="H5015" s="1">
        <f>VLOOKUP(D5015, Summer!$A$1:$E$25, 3)</f>
        <v>263.18917633836901</v>
      </c>
      <c r="I5015" s="1">
        <f>VLOOKUP(D5015, Summer!$A$1:$E$25, 5)</f>
        <v>295.10418431306101</v>
      </c>
      <c r="J5015" s="1">
        <f t="shared" si="469"/>
        <v>295.10418431306101</v>
      </c>
      <c r="K5015" s="47">
        <f t="shared" si="470"/>
        <v>5.5208161246901204</v>
      </c>
      <c r="L5015" s="48">
        <f>Solar!K5032/1000*Variables!$B$3</f>
        <v>0</v>
      </c>
      <c r="M5015">
        <f>IF(E5015=1, VLOOKUP(D5015, Sheet1!$A$2:$C$26, 2), Sheet1!$C$3)</f>
        <v>0.18637999999999999</v>
      </c>
      <c r="N5015" s="1">
        <f>'Electricity Rates'!$J$2</f>
        <v>0.24729999999999999</v>
      </c>
      <c r="O5015" s="145">
        <f>L5015-K5015</f>
        <v>-5.5208161246901204</v>
      </c>
      <c r="P5015">
        <f t="shared" si="471"/>
        <v>1.3652978276358667</v>
      </c>
      <c r="Q5015">
        <f>IF(O5015&gt;0, IF(Q5014+O5015*Variables!$B$5&lt;Variables!$B$4, Q5014+O5015*Variables!$B$5, Variables!$B$4), IF(Q5014&gt;-O5015, Q5014+O5015/Variables!$B$5, 0))</f>
        <v>76.032162355429477</v>
      </c>
      <c r="R5015">
        <f>IF(O5015&gt;0, 0, IF(Q5014&gt;-O5015, 0, -O5015 - Q5014*Variables!$B$5))</f>
        <v>0</v>
      </c>
      <c r="S5015">
        <f t="shared" si="472"/>
        <v>0</v>
      </c>
      <c r="T5015">
        <f t="shared" si="473"/>
        <v>0</v>
      </c>
    </row>
    <row r="5016" spans="1:20" x14ac:dyDescent="0.3">
      <c r="A5016" s="3">
        <f t="shared" si="468"/>
        <v>43309</v>
      </c>
      <c r="B5016">
        <v>7</v>
      </c>
      <c r="C5016">
        <v>28</v>
      </c>
      <c r="D5016">
        <v>23</v>
      </c>
      <c r="E5016">
        <v>0</v>
      </c>
      <c r="F5016" s="1">
        <f>VLOOKUP(A5016,Weather!$A$1:$E$366, 5)</f>
        <v>0.23809523809523875</v>
      </c>
      <c r="G5016" s="1">
        <f>VLOOKUP(D5016, Summer!$A$1:$E$25, 2)</f>
        <v>342.86102460129899</v>
      </c>
      <c r="H5016" s="1">
        <f>VLOOKUP(D5016, Summer!$A$1:$E$25, 3)</f>
        <v>273.02297434567402</v>
      </c>
      <c r="I5016" s="1">
        <f>VLOOKUP(D5016, Summer!$A$1:$E$25, 5)</f>
        <v>281.53182330021599</v>
      </c>
      <c r="J5016" s="1">
        <f t="shared" si="469"/>
        <v>281.53182330021599</v>
      </c>
      <c r="K5016" s="47">
        <f t="shared" si="470"/>
        <v>5.2669040708700354</v>
      </c>
      <c r="L5016" s="48">
        <f>Solar!K5033/1000*Variables!$B$3</f>
        <v>0</v>
      </c>
      <c r="M5016">
        <f>IF(E5016=1, VLOOKUP(D5016, Sheet1!$A$2:$C$26, 2), Sheet1!$C$3)</f>
        <v>0.18637999999999999</v>
      </c>
      <c r="N5016" s="1">
        <f>'Electricity Rates'!$J$2</f>
        <v>0.24729999999999999</v>
      </c>
      <c r="O5016" s="145">
        <f>L5016-K5016</f>
        <v>-5.2669040708700354</v>
      </c>
      <c r="P5016">
        <f t="shared" si="471"/>
        <v>1.3025053767261596</v>
      </c>
      <c r="Q5016">
        <f>IF(O5016&gt;0, IF(Q5015+O5016*Variables!$B$5&lt;Variables!$B$4, Q5015+O5016*Variables!$B$5, Variables!$B$4), IF(Q5015&gt;-O5016, Q5015+O5016/Variables!$B$5, 0))</f>
        <v>70.429072918333702</v>
      </c>
      <c r="R5016">
        <f>IF(O5016&gt;0, 0, IF(Q5015&gt;-O5016, 0, -O5016 - Q5015*Variables!$B$5))</f>
        <v>0</v>
      </c>
      <c r="S5016">
        <f t="shared" si="472"/>
        <v>0</v>
      </c>
      <c r="T5016">
        <f t="shared" si="473"/>
        <v>0</v>
      </c>
    </row>
    <row r="5017" spans="1:20" x14ac:dyDescent="0.3">
      <c r="A5017" s="3">
        <f t="shared" si="468"/>
        <v>43309</v>
      </c>
      <c r="B5017">
        <v>7</v>
      </c>
      <c r="C5017">
        <v>28</v>
      </c>
      <c r="D5017">
        <v>24</v>
      </c>
      <c r="E5017">
        <v>0</v>
      </c>
      <c r="F5017" s="1">
        <f>VLOOKUP(A5017,Weather!$A$1:$E$366, 5)</f>
        <v>0.23809523809523875</v>
      </c>
      <c r="G5017" s="1">
        <f>VLOOKUP(D5017, Summer!$A$1:$E$25, 2)</f>
        <v>310.26482453023402</v>
      </c>
      <c r="H5017" s="1">
        <f>VLOOKUP(D5017, Summer!$A$1:$E$25, 3)</f>
        <v>259.09090909090901</v>
      </c>
      <c r="I5017" s="1">
        <f>VLOOKUP(D5017, Summer!$A$1:$E$25, 5)</f>
        <v>276.86321013243497</v>
      </c>
      <c r="J5017" s="1">
        <f t="shared" si="469"/>
        <v>276.86321013243497</v>
      </c>
      <c r="K5017" s="47">
        <f t="shared" si="470"/>
        <v>5.1795635442806756</v>
      </c>
      <c r="L5017" s="48">
        <f>Solar!K5034/1000*Variables!$B$3</f>
        <v>0</v>
      </c>
      <c r="M5017">
        <f>IF(E5017=1, VLOOKUP(D5017, Sheet1!$A$2:$C$26, 2), Sheet1!$C$3)</f>
        <v>0.18637999999999999</v>
      </c>
      <c r="N5017" s="1">
        <f>'Electricity Rates'!$J$2</f>
        <v>0.24729999999999999</v>
      </c>
      <c r="O5017" s="145">
        <f>L5017-K5017</f>
        <v>-5.1795635442806756</v>
      </c>
      <c r="P5017">
        <f t="shared" si="471"/>
        <v>1.280906064500611</v>
      </c>
      <c r="Q5017">
        <f>IF(O5017&gt;0, IF(Q5016+O5017*Variables!$B$5&lt;Variables!$B$4, Q5016+O5017*Variables!$B$5, Variables!$B$4), IF(Q5016&gt;-O5017, Q5016+O5017/Variables!$B$5, 0))</f>
        <v>64.91889893505639</v>
      </c>
      <c r="R5017">
        <f>IF(O5017&gt;0, 0, IF(Q5016&gt;-O5017, 0, -O5017 - Q5016*Variables!$B$5))</f>
        <v>0</v>
      </c>
      <c r="S5017">
        <f t="shared" si="472"/>
        <v>0</v>
      </c>
      <c r="T5017">
        <f t="shared" si="473"/>
        <v>0</v>
      </c>
    </row>
    <row r="5018" spans="1:20" x14ac:dyDescent="0.3">
      <c r="A5018" s="3">
        <f t="shared" si="468"/>
        <v>43310</v>
      </c>
      <c r="B5018">
        <v>7</v>
      </c>
      <c r="C5018">
        <v>29</v>
      </c>
      <c r="D5018">
        <v>1</v>
      </c>
      <c r="E5018">
        <v>0</v>
      </c>
      <c r="F5018" s="1">
        <f>VLOOKUP(A5018,Weather!$A$1:$E$366, 5)</f>
        <v>0.26190476190476125</v>
      </c>
      <c r="G5018" s="1">
        <f>VLOOKUP(D5018, Summer!$A$1:$E$25, 2)</f>
        <v>305.44698283970399</v>
      </c>
      <c r="H5018" s="1">
        <f>VLOOKUP(D5018, Summer!$A$1:$E$25, 3)</f>
        <v>264.36707082495798</v>
      </c>
      <c r="I5018" s="1">
        <f>VLOOKUP(D5018, Summer!$A$1:$E$25, 5)</f>
        <v>276.703769768114</v>
      </c>
      <c r="J5018" s="1">
        <f t="shared" si="469"/>
        <v>276.703769768114</v>
      </c>
      <c r="K5018" s="47">
        <f t="shared" si="470"/>
        <v>5.1765807301388893</v>
      </c>
      <c r="L5018" s="48">
        <f>Solar!K5035/1000*Variables!$B$3</f>
        <v>0</v>
      </c>
      <c r="M5018">
        <f>IF(E5018=1, VLOOKUP(D5018, Sheet1!$A$2:$C$26, 2), Sheet1!$C$3)</f>
        <v>0.18637999999999999</v>
      </c>
      <c r="N5018" s="1">
        <f>'Electricity Rates'!$J$2</f>
        <v>0.24729999999999999</v>
      </c>
      <c r="O5018" s="145">
        <f>L5018-K5018</f>
        <v>-5.1765807301388893</v>
      </c>
      <c r="P5018">
        <f t="shared" si="471"/>
        <v>1.2801684145633472</v>
      </c>
      <c r="Q5018">
        <f>IF(O5018&gt;0, IF(Q5017+O5018*Variables!$B$5&lt;Variables!$B$4, Q5017+O5018*Variables!$B$5, Variables!$B$4), IF(Q5017&gt;-O5018, Q5017+O5018/Variables!$B$5, 0))</f>
        <v>59.411898158312894</v>
      </c>
      <c r="R5018">
        <f>IF(O5018&gt;0, 0, IF(Q5017&gt;-O5018, 0, -O5018 - Q5017*Variables!$B$5))</f>
        <v>0</v>
      </c>
      <c r="S5018">
        <f t="shared" si="472"/>
        <v>0</v>
      </c>
      <c r="T5018">
        <f t="shared" si="473"/>
        <v>0</v>
      </c>
    </row>
    <row r="5019" spans="1:20" x14ac:dyDescent="0.3">
      <c r="A5019" s="3">
        <f t="shared" si="468"/>
        <v>43310</v>
      </c>
      <c r="B5019">
        <v>7</v>
      </c>
      <c r="C5019">
        <v>29</v>
      </c>
      <c r="D5019">
        <v>2</v>
      </c>
      <c r="E5019">
        <v>0</v>
      </c>
      <c r="F5019" s="1">
        <f>VLOOKUP(A5019,Weather!$A$1:$E$366, 5)</f>
        <v>0.26190476190476125</v>
      </c>
      <c r="G5019" s="1">
        <f>VLOOKUP(D5019, Summer!$A$1:$E$25, 2)</f>
        <v>286.71906025959902</v>
      </c>
      <c r="H5019" s="1">
        <f>VLOOKUP(D5019, Summer!$A$1:$E$25, 3)</f>
        <v>260.03911906460002</v>
      </c>
      <c r="I5019" s="1">
        <f>VLOOKUP(D5019, Summer!$A$1:$E$25, 5)</f>
        <v>276.50446931271199</v>
      </c>
      <c r="J5019" s="1">
        <f t="shared" si="469"/>
        <v>276.50446931271199</v>
      </c>
      <c r="K5019" s="47">
        <f t="shared" si="470"/>
        <v>5.1728522124616383</v>
      </c>
      <c r="L5019" s="48">
        <f>Solar!K5036/1000*Variables!$B$3</f>
        <v>0</v>
      </c>
      <c r="M5019">
        <f>IF(E5019=1, VLOOKUP(D5019, Sheet1!$A$2:$C$26, 2), Sheet1!$C$3)</f>
        <v>0.18637999999999999</v>
      </c>
      <c r="N5019" s="1">
        <f>'Electricity Rates'!$J$2</f>
        <v>0.24729999999999999</v>
      </c>
      <c r="O5019" s="145">
        <f>L5019-K5019</f>
        <v>-5.1728522124616383</v>
      </c>
      <c r="P5019">
        <f t="shared" si="471"/>
        <v>1.2792463521417632</v>
      </c>
      <c r="Q5019">
        <f>IF(O5019&gt;0, IF(Q5018+O5019*Variables!$B$5&lt;Variables!$B$4, Q5018+O5019*Variables!$B$5, Variables!$B$4), IF(Q5018&gt;-O5019, Q5018+O5019/Variables!$B$5, 0))</f>
        <v>53.908863889736679</v>
      </c>
      <c r="R5019">
        <f>IF(O5019&gt;0, 0, IF(Q5018&gt;-O5019, 0, -O5019 - Q5018*Variables!$B$5))</f>
        <v>0</v>
      </c>
      <c r="S5019">
        <f t="shared" si="472"/>
        <v>0</v>
      </c>
      <c r="T5019">
        <f t="shared" si="473"/>
        <v>0</v>
      </c>
    </row>
    <row r="5020" spans="1:20" x14ac:dyDescent="0.3">
      <c r="A5020" s="3">
        <f t="shared" si="468"/>
        <v>43310</v>
      </c>
      <c r="B5020">
        <v>7</v>
      </c>
      <c r="C5020">
        <v>29</v>
      </c>
      <c r="D5020">
        <v>3</v>
      </c>
      <c r="E5020">
        <v>0</v>
      </c>
      <c r="F5020" s="1">
        <f>VLOOKUP(A5020,Weather!$A$1:$E$366, 5)</f>
        <v>0.26190476190476125</v>
      </c>
      <c r="G5020" s="1">
        <f>VLOOKUP(D5020, Summer!$A$1:$E$25, 2)</f>
        <v>272.63131492590298</v>
      </c>
      <c r="H5020" s="1">
        <f>VLOOKUP(D5020, Summer!$A$1:$E$25, 3)</f>
        <v>241.571030279452</v>
      </c>
      <c r="I5020" s="1">
        <f>VLOOKUP(D5020, Summer!$A$1:$E$25, 5)</f>
        <v>276.33008141423602</v>
      </c>
      <c r="J5020" s="1">
        <f t="shared" si="469"/>
        <v>276.33008141423602</v>
      </c>
      <c r="K5020" s="47">
        <f t="shared" si="470"/>
        <v>5.1695897594940607</v>
      </c>
      <c r="L5020" s="48">
        <f>Solar!K5037/1000*Variables!$B$3</f>
        <v>0</v>
      </c>
      <c r="M5020">
        <f>IF(E5020=1, VLOOKUP(D5020, Sheet1!$A$2:$C$26, 2), Sheet1!$C$3)</f>
        <v>0.18637999999999999</v>
      </c>
      <c r="N5020" s="1">
        <f>'Electricity Rates'!$J$2</f>
        <v>0.24729999999999999</v>
      </c>
      <c r="O5020" s="145">
        <f>L5020-K5020</f>
        <v>-5.1695897594940607</v>
      </c>
      <c r="P5020">
        <f t="shared" si="471"/>
        <v>1.2784395475228811</v>
      </c>
      <c r="Q5020">
        <f>IF(O5020&gt;0, IF(Q5019+O5020*Variables!$B$5&lt;Variables!$B$4, Q5019+O5020*Variables!$B$5, Variables!$B$4), IF(Q5019&gt;-O5020, Q5019+O5020/Variables!$B$5, 0))</f>
        <v>48.409300315806824</v>
      </c>
      <c r="R5020">
        <f>IF(O5020&gt;0, 0, IF(Q5019&gt;-O5020, 0, -O5020 - Q5019*Variables!$B$5))</f>
        <v>0</v>
      </c>
      <c r="S5020">
        <f t="shared" si="472"/>
        <v>0</v>
      </c>
      <c r="T5020">
        <f t="shared" si="473"/>
        <v>0</v>
      </c>
    </row>
    <row r="5021" spans="1:20" x14ac:dyDescent="0.3">
      <c r="A5021" s="3">
        <f t="shared" si="468"/>
        <v>43310</v>
      </c>
      <c r="B5021">
        <v>7</v>
      </c>
      <c r="C5021">
        <v>29</v>
      </c>
      <c r="D5021">
        <v>4</v>
      </c>
      <c r="E5021">
        <v>0</v>
      </c>
      <c r="F5021" s="1">
        <f>VLOOKUP(A5021,Weather!$A$1:$E$366, 5)</f>
        <v>0.26190476190476125</v>
      </c>
      <c r="G5021" s="1">
        <f>VLOOKUP(D5021, Summer!$A$1:$E$25, 2)</f>
        <v>286.33237882239803</v>
      </c>
      <c r="H5021" s="1">
        <f>VLOOKUP(D5021, Summer!$A$1:$E$25, 3)</f>
        <v>256.10019667595998</v>
      </c>
      <c r="I5021" s="1">
        <f>VLOOKUP(D5021, Summer!$A$1:$E$25, 5)</f>
        <v>276.13078095883401</v>
      </c>
      <c r="J5021" s="1">
        <f t="shared" si="469"/>
        <v>276.13078095883401</v>
      </c>
      <c r="K5021" s="47">
        <f t="shared" si="470"/>
        <v>5.1658612418168106</v>
      </c>
      <c r="L5021" s="48">
        <f>Solar!K5038/1000*Variables!$B$3</f>
        <v>0</v>
      </c>
      <c r="M5021">
        <f>IF(E5021=1, VLOOKUP(D5021, Sheet1!$A$2:$C$26, 2), Sheet1!$C$3)</f>
        <v>0.18637999999999999</v>
      </c>
      <c r="N5021" s="1">
        <f>'Electricity Rates'!$J$2</f>
        <v>0.24729999999999999</v>
      </c>
      <c r="O5021" s="145">
        <f>L5021-K5021</f>
        <v>-5.1658612418168106</v>
      </c>
      <c r="P5021">
        <f t="shared" si="471"/>
        <v>1.2775174851012971</v>
      </c>
      <c r="Q5021">
        <f>IF(O5021&gt;0, IF(Q5020+O5021*Variables!$B$5&lt;Variables!$B$4, Q5020+O5021*Variables!$B$5, Variables!$B$4), IF(Q5020&gt;-O5021, Q5020+O5021/Variables!$B$5, 0))</f>
        <v>42.913703250044257</v>
      </c>
      <c r="R5021">
        <f>IF(O5021&gt;0, 0, IF(Q5020&gt;-O5021, 0, -O5021 - Q5020*Variables!$B$5))</f>
        <v>0</v>
      </c>
      <c r="S5021">
        <f t="shared" si="472"/>
        <v>0</v>
      </c>
      <c r="T5021">
        <f t="shared" si="473"/>
        <v>0</v>
      </c>
    </row>
    <row r="5022" spans="1:20" x14ac:dyDescent="0.3">
      <c r="A5022" s="3">
        <f t="shared" si="468"/>
        <v>43310</v>
      </c>
      <c r="B5022">
        <v>7</v>
      </c>
      <c r="C5022">
        <v>29</v>
      </c>
      <c r="D5022">
        <v>5</v>
      </c>
      <c r="E5022">
        <v>0</v>
      </c>
      <c r="F5022" s="1">
        <f>VLOOKUP(A5022,Weather!$A$1:$E$366, 5)</f>
        <v>0.26190476190476125</v>
      </c>
      <c r="G5022" s="1">
        <f>VLOOKUP(D5022, Summer!$A$1:$E$25, 2)</f>
        <v>323.19252555232703</v>
      </c>
      <c r="H5022" s="1">
        <f>VLOOKUP(D5022, Summer!$A$1:$E$25, 3)</f>
        <v>290.90909090909099</v>
      </c>
      <c r="I5022" s="1">
        <f>VLOOKUP(D5022, Summer!$A$1:$E$25, 5)</f>
        <v>275.93148050343302</v>
      </c>
      <c r="J5022" s="1">
        <f t="shared" si="469"/>
        <v>275.93148050343302</v>
      </c>
      <c r="K5022" s="47">
        <f t="shared" si="470"/>
        <v>5.1621327241395809</v>
      </c>
      <c r="L5022" s="48">
        <f>Solar!K5039/1000*Variables!$B$3</f>
        <v>0</v>
      </c>
      <c r="M5022">
        <f>IF(E5022=1, VLOOKUP(D5022, Sheet1!$A$2:$C$26, 2), Sheet1!$C$3)</f>
        <v>0.18637999999999999</v>
      </c>
      <c r="N5022" s="1">
        <f>'Electricity Rates'!$J$2</f>
        <v>0.24729999999999999</v>
      </c>
      <c r="O5022" s="145">
        <f>L5022-K5022</f>
        <v>-5.1621327241395809</v>
      </c>
      <c r="P5022">
        <f t="shared" si="471"/>
        <v>1.2765954226797183</v>
      </c>
      <c r="Q5022">
        <f>IF(O5022&gt;0, IF(Q5021+O5022*Variables!$B$5&lt;Variables!$B$4, Q5021+O5022*Variables!$B$5, Variables!$B$4), IF(Q5021&gt;-O5022, Q5021+O5022/Variables!$B$5, 0))</f>
        <v>37.422072692448957</v>
      </c>
      <c r="R5022">
        <f>IF(O5022&gt;0, 0, IF(Q5021&gt;-O5022, 0, -O5022 - Q5021*Variables!$B$5))</f>
        <v>0</v>
      </c>
      <c r="S5022">
        <f t="shared" si="472"/>
        <v>0</v>
      </c>
      <c r="T5022">
        <f t="shared" si="473"/>
        <v>0</v>
      </c>
    </row>
    <row r="5023" spans="1:20" x14ac:dyDescent="0.3">
      <c r="A5023" s="3">
        <f t="shared" si="468"/>
        <v>43310</v>
      </c>
      <c r="B5023">
        <v>7</v>
      </c>
      <c r="C5023">
        <v>29</v>
      </c>
      <c r="D5023">
        <v>6</v>
      </c>
      <c r="E5023">
        <v>0</v>
      </c>
      <c r="F5023" s="1">
        <f>VLOOKUP(A5023,Weather!$A$1:$E$366, 5)</f>
        <v>0.26190476190476125</v>
      </c>
      <c r="G5023" s="1">
        <f>VLOOKUP(D5023, Summer!$A$1:$E$25, 2)</f>
        <v>420.20776289112302</v>
      </c>
      <c r="H5023" s="1">
        <f>VLOOKUP(D5023, Summer!$A$1:$E$25, 3)</f>
        <v>354.54545454545399</v>
      </c>
      <c r="I5023" s="1">
        <f>VLOOKUP(D5023, Summer!$A$1:$E$25, 5)</f>
        <v>244.50179868660999</v>
      </c>
      <c r="J5023" s="1">
        <f t="shared" si="469"/>
        <v>244.50179868660999</v>
      </c>
      <c r="K5023" s="47">
        <f t="shared" si="470"/>
        <v>4.5741454864387405</v>
      </c>
      <c r="L5023" s="48">
        <f>Solar!K5040/1000*Variables!$B$3</f>
        <v>0.47374999999999995</v>
      </c>
      <c r="M5023">
        <f>IF(E5023=1, VLOOKUP(D5023, Sheet1!$A$2:$C$26, 2), Sheet1!$C$3)</f>
        <v>0.18637999999999999</v>
      </c>
      <c r="N5023" s="1">
        <f>'Electricity Rates'!$J$2</f>
        <v>0.24729999999999999</v>
      </c>
      <c r="O5023" s="145">
        <f>L5023-K5023</f>
        <v>-4.1003954864387406</v>
      </c>
      <c r="P5023">
        <f t="shared" si="471"/>
        <v>1.1311861787963005</v>
      </c>
      <c r="Q5023">
        <f>IF(O5023&gt;0, IF(Q5022+O5023*Variables!$B$5&lt;Variables!$B$4, Q5022+O5023*Variables!$B$5, Variables!$B$4), IF(Q5022&gt;-O5023, Q5022+O5023/Variables!$B$5, 0))</f>
        <v>33.059949834535402</v>
      </c>
      <c r="R5023">
        <f>IF(O5023&gt;0, 0, IF(Q5022&gt;-O5023, 0, -O5023 - Q5022*Variables!$B$5))</f>
        <v>0</v>
      </c>
      <c r="S5023">
        <f t="shared" si="472"/>
        <v>0</v>
      </c>
      <c r="T5023">
        <f t="shared" si="473"/>
        <v>0</v>
      </c>
    </row>
    <row r="5024" spans="1:20" x14ac:dyDescent="0.3">
      <c r="A5024" s="3">
        <f t="shared" si="468"/>
        <v>43310</v>
      </c>
      <c r="B5024">
        <v>7</v>
      </c>
      <c r="C5024">
        <v>29</v>
      </c>
      <c r="D5024">
        <v>7</v>
      </c>
      <c r="E5024">
        <v>0</v>
      </c>
      <c r="F5024" s="1">
        <f>VLOOKUP(A5024,Weather!$A$1:$E$366, 5)</f>
        <v>0.26190476190476125</v>
      </c>
      <c r="G5024" s="1">
        <f>VLOOKUP(D5024, Summer!$A$1:$E$25, 2)</f>
        <v>767.23345107957198</v>
      </c>
      <c r="H5024" s="1">
        <f>VLOOKUP(D5024, Summer!$A$1:$E$25, 3)</f>
        <v>587.45596403639502</v>
      </c>
      <c r="I5024" s="1">
        <f>VLOOKUP(D5024, Summer!$A$1:$E$25, 5)</f>
        <v>275.57273968370998</v>
      </c>
      <c r="J5024" s="1">
        <f t="shared" si="469"/>
        <v>275.57273968370998</v>
      </c>
      <c r="K5024" s="47">
        <f t="shared" si="470"/>
        <v>5.1554213923205428</v>
      </c>
      <c r="L5024" s="48">
        <f>Solar!K5041/1000*Variables!$B$3</f>
        <v>3.9016500000000001</v>
      </c>
      <c r="M5024">
        <f>IF(E5024=1, VLOOKUP(D5024, Sheet1!$A$2:$C$26, 2), Sheet1!$C$3)</f>
        <v>0.18637999999999999</v>
      </c>
      <c r="N5024" s="1">
        <f>'Electricity Rates'!$J$2</f>
        <v>0.24729999999999999</v>
      </c>
      <c r="O5024" s="145">
        <f>L5024-K5024</f>
        <v>-1.2537713923205427</v>
      </c>
      <c r="P5024">
        <f t="shared" si="471"/>
        <v>1.2749357103208703</v>
      </c>
      <c r="Q5024">
        <f>IF(O5024&gt;0, IF(Q5023+O5024*Variables!$B$5&lt;Variables!$B$4, Q5023+O5024*Variables!$B$5, Variables!$B$4), IF(Q5023&gt;-O5024, Q5023+O5024/Variables!$B$5, 0))</f>
        <v>31.726150481002911</v>
      </c>
      <c r="R5024">
        <f>IF(O5024&gt;0, 0, IF(Q5023&gt;-O5024, 0, -O5024 - Q5023*Variables!$B$5))</f>
        <v>0</v>
      </c>
      <c r="S5024">
        <f t="shared" si="472"/>
        <v>0</v>
      </c>
      <c r="T5024">
        <f t="shared" si="473"/>
        <v>0</v>
      </c>
    </row>
    <row r="5025" spans="1:20" x14ac:dyDescent="0.3">
      <c r="A5025" s="3">
        <f t="shared" si="468"/>
        <v>43310</v>
      </c>
      <c r="B5025">
        <v>7</v>
      </c>
      <c r="C5025">
        <v>29</v>
      </c>
      <c r="D5025">
        <v>8</v>
      </c>
      <c r="E5025">
        <v>0</v>
      </c>
      <c r="F5025" s="1">
        <f>VLOOKUP(A5025,Weather!$A$1:$E$366, 5)</f>
        <v>0.26190476190476125</v>
      </c>
      <c r="G5025" s="1">
        <f>VLOOKUP(D5025, Summer!$A$1:$E$25, 2)</f>
        <v>1109.6398637209199</v>
      </c>
      <c r="H5025" s="1">
        <f>VLOOKUP(D5025, Summer!$A$1:$E$25, 3)</f>
        <v>814.26008774773595</v>
      </c>
      <c r="I5025" s="1">
        <f>VLOOKUP(D5025, Summer!$A$1:$E$25, 5)</f>
        <v>328.96533168578299</v>
      </c>
      <c r="J5025" s="1">
        <f t="shared" si="469"/>
        <v>328.96533168578299</v>
      </c>
      <c r="K5025" s="47">
        <f t="shared" si="470"/>
        <v>6.1542912780532992</v>
      </c>
      <c r="L5025" s="48">
        <f>Solar!K5042/1000*Variables!$B$3</f>
        <v>13.2805</v>
      </c>
      <c r="M5025">
        <f>IF(E5025=1, VLOOKUP(D5025, Sheet1!$A$2:$C$26, 2), Sheet1!$C$3)</f>
        <v>0.18637999999999999</v>
      </c>
      <c r="N5025" s="1">
        <f>'Electricity Rates'!$J$2</f>
        <v>0.24729999999999999</v>
      </c>
      <c r="O5025" s="145">
        <f>L5025-K5025</f>
        <v>7.1262087219467007</v>
      </c>
      <c r="P5025">
        <f t="shared" si="471"/>
        <v>1.5219562330625809</v>
      </c>
      <c r="Q5025">
        <f>IF(O5025&gt;0, IF(Q5024+O5025*Variables!$B$5&lt;Variables!$B$4, Q5024+O5025*Variables!$B$5, Variables!$B$4), IF(Q5024&gt;-O5025, Q5024+O5025/Variables!$B$5, 0))</f>
        <v>38.42478667963281</v>
      </c>
      <c r="R5025">
        <f>IF(O5025&gt;0, 0, IF(Q5024&gt;-O5025, 0, -O5025 - Q5024*Variables!$B$5))</f>
        <v>0</v>
      </c>
      <c r="S5025">
        <f t="shared" si="472"/>
        <v>0</v>
      </c>
      <c r="T5025">
        <f t="shared" si="473"/>
        <v>0</v>
      </c>
    </row>
    <row r="5026" spans="1:20" x14ac:dyDescent="0.3">
      <c r="A5026" s="3">
        <f t="shared" si="468"/>
        <v>43310</v>
      </c>
      <c r="B5026">
        <v>7</v>
      </c>
      <c r="C5026">
        <v>29</v>
      </c>
      <c r="D5026">
        <v>9</v>
      </c>
      <c r="E5026">
        <v>0</v>
      </c>
      <c r="F5026" s="1">
        <f>VLOOKUP(A5026,Weather!$A$1:$E$366, 5)</f>
        <v>0.26190476190476125</v>
      </c>
      <c r="G5026" s="1">
        <f>VLOOKUP(D5026, Summer!$A$1:$E$25, 2)</f>
        <v>1322.40871182827</v>
      </c>
      <c r="H5026" s="1">
        <f>VLOOKUP(D5026, Summer!$A$1:$E$25, 3)</f>
        <v>1017.49011217013</v>
      </c>
      <c r="I5026" s="1">
        <f>VLOOKUP(D5026, Summer!$A$1:$E$25, 5)</f>
        <v>386.82225388885001</v>
      </c>
      <c r="J5026" s="1">
        <f t="shared" si="469"/>
        <v>386.82225388885001</v>
      </c>
      <c r="K5026" s="47">
        <f t="shared" si="470"/>
        <v>7.236679959756235</v>
      </c>
      <c r="L5026" s="48">
        <f>Solar!K5043/1000*Variables!$B$3</f>
        <v>23.024950000000004</v>
      </c>
      <c r="M5026">
        <f>IF(E5026=1, VLOOKUP(D5026, Sheet1!$A$2:$C$26, 2), Sheet1!$C$3)</f>
        <v>0.18637999999999999</v>
      </c>
      <c r="N5026" s="1">
        <f>'Electricity Rates'!$J$2</f>
        <v>0.24729999999999999</v>
      </c>
      <c r="O5026" s="145">
        <f>L5026-K5026</f>
        <v>15.78827004024377</v>
      </c>
      <c r="P5026">
        <f t="shared" si="471"/>
        <v>1.7896309540477169</v>
      </c>
      <c r="Q5026">
        <f>IF(O5026&gt;0, IF(Q5025+O5026*Variables!$B$5&lt;Variables!$B$4, Q5025+O5026*Variables!$B$5, Variables!$B$4), IF(Q5025&gt;-O5026, Q5025+O5026/Variables!$B$5, 0))</f>
        <v>53.265760517461956</v>
      </c>
      <c r="R5026">
        <f>IF(O5026&gt;0, 0, IF(Q5025&gt;-O5026, 0, -O5026 - Q5025*Variables!$B$5))</f>
        <v>0</v>
      </c>
      <c r="S5026">
        <f t="shared" si="472"/>
        <v>0</v>
      </c>
      <c r="T5026">
        <f t="shared" si="473"/>
        <v>0</v>
      </c>
    </row>
    <row r="5027" spans="1:20" x14ac:dyDescent="0.3">
      <c r="A5027" s="3">
        <f t="shared" si="468"/>
        <v>43310</v>
      </c>
      <c r="B5027">
        <v>7</v>
      </c>
      <c r="C5027">
        <v>29</v>
      </c>
      <c r="D5027">
        <v>10</v>
      </c>
      <c r="E5027">
        <v>0</v>
      </c>
      <c r="F5027" s="1">
        <f>VLOOKUP(A5027,Weather!$A$1:$E$366, 5)</f>
        <v>0.26190476190476125</v>
      </c>
      <c r="G5027" s="1">
        <f>VLOOKUP(D5027, Summer!$A$1:$E$25, 2)</f>
        <v>1424.0693518383</v>
      </c>
      <c r="H5027" s="1">
        <f>VLOOKUP(D5027, Summer!$A$1:$E$25, 3)</f>
        <v>1069.7659339946799</v>
      </c>
      <c r="I5027" s="1">
        <f>VLOOKUP(D5027, Summer!$A$1:$E$25, 5)</f>
        <v>417.88322986318002</v>
      </c>
      <c r="J5027" s="1">
        <f t="shared" si="469"/>
        <v>417.88322986318002</v>
      </c>
      <c r="K5027" s="47">
        <f t="shared" si="470"/>
        <v>7.8177694397541773</v>
      </c>
      <c r="L5027" s="48">
        <f>Solar!K5044/1000*Variables!$B$3</f>
        <v>31.071300000000001</v>
      </c>
      <c r="M5027">
        <f>IF(E5027=1, VLOOKUP(D5027, Sheet1!$A$2:$C$26, 2), Sheet1!$C$3)</f>
        <v>0.18637999999999999</v>
      </c>
      <c r="N5027" s="1">
        <f>'Electricity Rates'!$J$2</f>
        <v>0.24729999999999999</v>
      </c>
      <c r="O5027" s="145">
        <f>L5027-K5027</f>
        <v>23.253530560245824</v>
      </c>
      <c r="P5027">
        <f t="shared" si="471"/>
        <v>1.9333343824512079</v>
      </c>
      <c r="Q5027">
        <f>IF(O5027&gt;0, IF(Q5026+O5027*Variables!$B$5&lt;Variables!$B$4, Q5026+O5027*Variables!$B$5, Variables!$B$4), IF(Q5026&gt;-O5027, Q5026+O5027/Variables!$B$5, 0))</f>
        <v>75.124079244093025</v>
      </c>
      <c r="R5027">
        <f>IF(O5027&gt;0, 0, IF(Q5026&gt;-O5027, 0, -O5027 - Q5026*Variables!$B$5))</f>
        <v>0</v>
      </c>
      <c r="S5027">
        <f t="shared" si="472"/>
        <v>0</v>
      </c>
      <c r="T5027">
        <f t="shared" si="473"/>
        <v>0</v>
      </c>
    </row>
    <row r="5028" spans="1:20" x14ac:dyDescent="0.3">
      <c r="A5028" s="3">
        <f t="shared" si="468"/>
        <v>43310</v>
      </c>
      <c r="B5028">
        <v>7</v>
      </c>
      <c r="C5028">
        <v>29</v>
      </c>
      <c r="D5028">
        <v>11</v>
      </c>
      <c r="E5028">
        <v>0</v>
      </c>
      <c r="F5028" s="1">
        <f>VLOOKUP(A5028,Weather!$A$1:$E$366, 5)</f>
        <v>0.26190476190476125</v>
      </c>
      <c r="G5028" s="1">
        <f>VLOOKUP(D5028, Summer!$A$1:$E$25, 2)</f>
        <v>1497.9516334678001</v>
      </c>
      <c r="H5028" s="1">
        <f>VLOOKUP(D5028, Summer!$A$1:$E$25, 3)</f>
        <v>1079.6213447448599</v>
      </c>
      <c r="I5028" s="1">
        <f>VLOOKUP(D5028, Summer!$A$1:$E$25, 5)</f>
        <v>435.54125021175599</v>
      </c>
      <c r="J5028" s="1">
        <f t="shared" si="469"/>
        <v>435.54125021175599</v>
      </c>
      <c r="K5028" s="47">
        <f t="shared" si="470"/>
        <v>8.1481161059576817</v>
      </c>
      <c r="L5028" s="48">
        <f>Solar!K5045/1000*Variables!$B$3</f>
        <v>36.950050000000005</v>
      </c>
      <c r="M5028">
        <f>IF(E5028=1, VLOOKUP(D5028, Sheet1!$A$2:$C$26, 2), Sheet1!$C$3)</f>
        <v>0.18637999999999999</v>
      </c>
      <c r="N5028" s="1">
        <f>'Electricity Rates'!$J$2</f>
        <v>0.24729999999999999</v>
      </c>
      <c r="O5028" s="145">
        <f>L5028-K5028</f>
        <v>28.801933894042321</v>
      </c>
      <c r="P5028">
        <f t="shared" si="471"/>
        <v>2.0150291130033344</v>
      </c>
      <c r="Q5028">
        <f>IF(O5028&gt;0, IF(Q5027+O5028*Variables!$B$5&lt;Variables!$B$4, Q5027+O5028*Variables!$B$5, Variables!$B$4), IF(Q5027&gt;-O5028, Q5027+O5028/Variables!$B$5, 0))</f>
        <v>100</v>
      </c>
      <c r="R5028">
        <f>IF(O5028&gt;0, 0, IF(Q5027&gt;-O5028, 0, -O5028 - Q5027*Variables!$B$5))</f>
        <v>0</v>
      </c>
      <c r="S5028">
        <f t="shared" si="472"/>
        <v>0</v>
      </c>
      <c r="T5028">
        <f t="shared" si="473"/>
        <v>0</v>
      </c>
    </row>
    <row r="5029" spans="1:20" x14ac:dyDescent="0.3">
      <c r="A5029" s="3">
        <f t="shared" si="468"/>
        <v>43310</v>
      </c>
      <c r="B5029">
        <v>7</v>
      </c>
      <c r="C5029">
        <v>29</v>
      </c>
      <c r="D5029">
        <v>12</v>
      </c>
      <c r="E5029">
        <v>0</v>
      </c>
      <c r="F5029" s="1">
        <f>VLOOKUP(A5029,Weather!$A$1:$E$366, 5)</f>
        <v>0.26190476190476125</v>
      </c>
      <c r="G5029" s="1">
        <f>VLOOKUP(D5029, Summer!$A$1:$E$25, 2)</f>
        <v>1553.30978408544</v>
      </c>
      <c r="H5029" s="1">
        <f>VLOOKUP(D5029, Summer!$A$1:$E$25, 3)</f>
        <v>1117.7462231731799</v>
      </c>
      <c r="I5029" s="1">
        <f>VLOOKUP(D5029, Summer!$A$1:$E$25, 5)</f>
        <v>435.36187980189499</v>
      </c>
      <c r="J5029" s="1">
        <f t="shared" si="469"/>
        <v>435.36187980189499</v>
      </c>
      <c r="K5029" s="47">
        <f t="shared" si="470"/>
        <v>8.1447604400481737</v>
      </c>
      <c r="L5029" s="48">
        <f>Solar!K5046/1000*Variables!$B$3</f>
        <v>40.410399999999996</v>
      </c>
      <c r="M5029">
        <f>IF(E5029=1, VLOOKUP(D5029, Sheet1!$A$2:$C$26, 2), Sheet1!$C$3)</f>
        <v>0.18637999999999999</v>
      </c>
      <c r="N5029" s="1">
        <f>'Electricity Rates'!$J$2</f>
        <v>0.24729999999999999</v>
      </c>
      <c r="O5029" s="145">
        <f>L5029-K5029</f>
        <v>32.265639559951822</v>
      </c>
      <c r="P5029">
        <f t="shared" si="471"/>
        <v>2.0141992568239133</v>
      </c>
      <c r="Q5029">
        <f>IF(O5029&gt;0, IF(Q5028+O5029*Variables!$B$5&lt;Variables!$B$4, Q5028+O5029*Variables!$B$5, Variables!$B$4), IF(Q5028&gt;-O5029, Q5028+O5029/Variables!$B$5, 0))</f>
        <v>100</v>
      </c>
      <c r="R5029">
        <f>IF(O5029&gt;0, 0, IF(Q5028&gt;-O5029, 0, -O5029 - Q5028*Variables!$B$5))</f>
        <v>0</v>
      </c>
      <c r="S5029">
        <f t="shared" si="472"/>
        <v>0</v>
      </c>
      <c r="T5029">
        <f t="shared" si="473"/>
        <v>0</v>
      </c>
    </row>
    <row r="5030" spans="1:20" x14ac:dyDescent="0.3">
      <c r="A5030" s="3">
        <f t="shared" si="468"/>
        <v>43310</v>
      </c>
      <c r="B5030">
        <v>7</v>
      </c>
      <c r="C5030">
        <v>29</v>
      </c>
      <c r="D5030">
        <v>13</v>
      </c>
      <c r="E5030">
        <v>0</v>
      </c>
      <c r="F5030" s="1">
        <f>VLOOKUP(A5030,Weather!$A$1:$E$366, 5)</f>
        <v>0.26190476190476125</v>
      </c>
      <c r="G5030" s="1">
        <f>VLOOKUP(D5030, Summer!$A$1:$E$25, 2)</f>
        <v>1622.5675647430101</v>
      </c>
      <c r="H5030" s="1">
        <f>VLOOKUP(D5030, Summer!$A$1:$E$25, 3)</f>
        <v>1132.28619594112</v>
      </c>
      <c r="I5030" s="1">
        <f>VLOOKUP(D5030, Summer!$A$1:$E$25, 5)</f>
        <v>435.17254436926402</v>
      </c>
      <c r="J5030" s="1">
        <f t="shared" si="469"/>
        <v>435.17254436926402</v>
      </c>
      <c r="K5030" s="47">
        <f t="shared" si="470"/>
        <v>8.1412183482548048</v>
      </c>
      <c r="L5030" s="48">
        <f>Solar!K5047/1000*Variables!$B$3</f>
        <v>41.225000000000001</v>
      </c>
      <c r="M5030">
        <f>IF(E5030=1, VLOOKUP(D5030, Sheet1!$A$2:$C$26, 2), Sheet1!$C$3)</f>
        <v>0.18637999999999999</v>
      </c>
      <c r="N5030" s="1">
        <f>'Electricity Rates'!$J$2</f>
        <v>0.24729999999999999</v>
      </c>
      <c r="O5030" s="145">
        <f>L5030-K5030</f>
        <v>33.083781651745198</v>
      </c>
      <c r="P5030">
        <f t="shared" si="471"/>
        <v>2.0133232975234132</v>
      </c>
      <c r="Q5030">
        <f>IF(O5030&gt;0, IF(Q5029+O5030*Variables!$B$5&lt;Variables!$B$4, Q5029+O5030*Variables!$B$5, Variables!$B$4), IF(Q5029&gt;-O5030, Q5029+O5030/Variables!$B$5, 0))</f>
        <v>100</v>
      </c>
      <c r="R5030">
        <f>IF(O5030&gt;0, 0, IF(Q5029&gt;-O5030, 0, -O5030 - Q5029*Variables!$B$5))</f>
        <v>0</v>
      </c>
      <c r="S5030">
        <f t="shared" si="472"/>
        <v>0</v>
      </c>
      <c r="T5030">
        <f t="shared" si="473"/>
        <v>0</v>
      </c>
    </row>
    <row r="5031" spans="1:20" x14ac:dyDescent="0.3">
      <c r="A5031" s="3">
        <f t="shared" si="468"/>
        <v>43310</v>
      </c>
      <c r="B5031">
        <v>7</v>
      </c>
      <c r="C5031">
        <v>29</v>
      </c>
      <c r="D5031">
        <v>14</v>
      </c>
      <c r="E5031">
        <v>0</v>
      </c>
      <c r="F5031" s="1">
        <f>VLOOKUP(A5031,Weather!$A$1:$E$366, 5)</f>
        <v>0.26190476190476125</v>
      </c>
      <c r="G5031" s="1">
        <f>VLOOKUP(D5031, Summer!$A$1:$E$25, 2)</f>
        <v>1636.26340321468</v>
      </c>
      <c r="H5031" s="1">
        <f>VLOOKUP(D5031, Summer!$A$1:$E$25, 3)</f>
        <v>1156.2601309732199</v>
      </c>
      <c r="I5031" s="1">
        <f>VLOOKUP(D5031, Summer!$A$1:$E$25, 5)</f>
        <v>417.13087064403902</v>
      </c>
      <c r="J5031" s="1">
        <f t="shared" si="469"/>
        <v>417.13087064403902</v>
      </c>
      <c r="K5031" s="47">
        <f t="shared" si="470"/>
        <v>7.8036942855225897</v>
      </c>
      <c r="L5031" s="48">
        <f>Solar!K5048/1000*Variables!$B$3</f>
        <v>39.454599999999999</v>
      </c>
      <c r="M5031">
        <f>IF(E5031=1, VLOOKUP(D5031, Sheet1!$A$2:$C$26, 2), Sheet1!$C$3)</f>
        <v>0.18637999999999999</v>
      </c>
      <c r="N5031" s="1">
        <f>'Electricity Rates'!$J$2</f>
        <v>0.24729999999999999</v>
      </c>
      <c r="O5031" s="145">
        <f>L5031-K5031</f>
        <v>31.65090571447741</v>
      </c>
      <c r="P5031">
        <f t="shared" si="471"/>
        <v>1.9298535968097363</v>
      </c>
      <c r="Q5031">
        <f>IF(O5031&gt;0, IF(Q5030+O5031*Variables!$B$5&lt;Variables!$B$4, Q5030+O5031*Variables!$B$5, Variables!$B$4), IF(Q5030&gt;-O5031, Q5030+O5031/Variables!$B$5, 0))</f>
        <v>100</v>
      </c>
      <c r="R5031">
        <f>IF(O5031&gt;0, 0, IF(Q5030&gt;-O5031, 0, -O5031 - Q5030*Variables!$B$5))</f>
        <v>0</v>
      </c>
      <c r="S5031">
        <f t="shared" si="472"/>
        <v>0</v>
      </c>
      <c r="T5031">
        <f t="shared" si="473"/>
        <v>0</v>
      </c>
    </row>
    <row r="5032" spans="1:20" x14ac:dyDescent="0.3">
      <c r="A5032" s="3">
        <f t="shared" si="468"/>
        <v>43310</v>
      </c>
      <c r="B5032">
        <v>7</v>
      </c>
      <c r="C5032">
        <v>29</v>
      </c>
      <c r="D5032">
        <v>15</v>
      </c>
      <c r="E5032">
        <v>0</v>
      </c>
      <c r="F5032" s="1">
        <f>VLOOKUP(A5032,Weather!$A$1:$E$366, 5)</f>
        <v>0.26190476190476125</v>
      </c>
      <c r="G5032" s="1">
        <f>VLOOKUP(D5032, Summer!$A$1:$E$25, 2)</f>
        <v>1589.7727985285201</v>
      </c>
      <c r="H5032" s="1">
        <f>VLOOKUP(D5032, Summer!$A$1:$E$25, 3)</f>
        <v>1137.7596230737599</v>
      </c>
      <c r="I5032" s="1">
        <f>VLOOKUP(D5032, Summer!$A$1:$E$25, 5)</f>
        <v>403.543562097039</v>
      </c>
      <c r="J5032" s="1">
        <f t="shared" si="469"/>
        <v>403.543562097039</v>
      </c>
      <c r="K5032" s="47">
        <f t="shared" si="470"/>
        <v>7.5495025928767143</v>
      </c>
      <c r="L5032" s="48">
        <f>Solar!K5049/1000*Variables!$B$3</f>
        <v>35.088749999999997</v>
      </c>
      <c r="M5032">
        <f>IF(E5032=1, VLOOKUP(D5032, Sheet1!$A$2:$C$26, 2), Sheet1!$C$3)</f>
        <v>0.18637999999999999</v>
      </c>
      <c r="N5032" s="1">
        <f>'Electricity Rates'!$J$2</f>
        <v>0.24729999999999999</v>
      </c>
      <c r="O5032" s="145">
        <f>L5032-K5032</f>
        <v>27.539247407123284</v>
      </c>
      <c r="P5032">
        <f t="shared" si="471"/>
        <v>1.8669919912184114</v>
      </c>
      <c r="Q5032">
        <f>IF(O5032&gt;0, IF(Q5031+O5032*Variables!$B$5&lt;Variables!$B$4, Q5031+O5032*Variables!$B$5, Variables!$B$4), IF(Q5031&gt;-O5032, Q5031+O5032/Variables!$B$5, 0))</f>
        <v>100</v>
      </c>
      <c r="R5032">
        <f>IF(O5032&gt;0, 0, IF(Q5031&gt;-O5032, 0, -O5032 - Q5031*Variables!$B$5))</f>
        <v>0</v>
      </c>
      <c r="S5032">
        <f t="shared" si="472"/>
        <v>0</v>
      </c>
      <c r="T5032">
        <f t="shared" si="473"/>
        <v>0</v>
      </c>
    </row>
    <row r="5033" spans="1:20" x14ac:dyDescent="0.3">
      <c r="A5033" s="3">
        <f t="shared" si="468"/>
        <v>43310</v>
      </c>
      <c r="B5033">
        <v>7</v>
      </c>
      <c r="C5033">
        <v>29</v>
      </c>
      <c r="D5033">
        <v>16</v>
      </c>
      <c r="E5033">
        <v>0</v>
      </c>
      <c r="F5033" s="1">
        <f>VLOOKUP(A5033,Weather!$A$1:$E$366, 5)</f>
        <v>0.26190476190476125</v>
      </c>
      <c r="G5033" s="1">
        <f>VLOOKUP(D5033, Summer!$A$1:$E$25, 2)</f>
        <v>1459.9523441255701</v>
      </c>
      <c r="H5033" s="1">
        <f>VLOOKUP(D5033, Summer!$A$1:$E$25, 3)</f>
        <v>1006.09479349024</v>
      </c>
      <c r="I5033" s="1">
        <f>VLOOKUP(D5033, Summer!$A$1:$E$25, 5)</f>
        <v>381.04254068220598</v>
      </c>
      <c r="J5033" s="1">
        <f t="shared" si="469"/>
        <v>381.04254068220598</v>
      </c>
      <c r="K5033" s="47">
        <f t="shared" si="470"/>
        <v>7.1285529471162699</v>
      </c>
      <c r="L5033" s="48">
        <f>Solar!K5050/1000*Variables!$B$3</f>
        <v>28.206250000000001</v>
      </c>
      <c r="M5033">
        <f>IF(E5033=1, VLOOKUP(D5033, Sheet1!$A$2:$C$26, 2), Sheet1!$C$3)</f>
        <v>0.18637999999999999</v>
      </c>
      <c r="N5033" s="1">
        <f>'Electricity Rates'!$J$2</f>
        <v>0.24729999999999999</v>
      </c>
      <c r="O5033" s="145">
        <f>L5033-K5033</f>
        <v>21.077697052883732</v>
      </c>
      <c r="P5033">
        <f t="shared" si="471"/>
        <v>1.7628911438218535</v>
      </c>
      <c r="Q5033">
        <f>IF(O5033&gt;0, IF(Q5032+O5033*Variables!$B$5&lt;Variables!$B$4, Q5032+O5033*Variables!$B$5, Variables!$B$4), IF(Q5032&gt;-O5033, Q5032+O5033/Variables!$B$5, 0))</f>
        <v>100</v>
      </c>
      <c r="R5033">
        <f>IF(O5033&gt;0, 0, IF(Q5032&gt;-O5033, 0, -O5033 - Q5032*Variables!$B$5))</f>
        <v>0</v>
      </c>
      <c r="S5033">
        <f t="shared" si="472"/>
        <v>0</v>
      </c>
      <c r="T5033">
        <f t="shared" si="473"/>
        <v>0</v>
      </c>
    </row>
    <row r="5034" spans="1:20" x14ac:dyDescent="0.3">
      <c r="A5034" s="3">
        <f t="shared" si="468"/>
        <v>43310</v>
      </c>
      <c r="B5034">
        <v>7</v>
      </c>
      <c r="C5034">
        <v>29</v>
      </c>
      <c r="D5034">
        <v>17</v>
      </c>
      <c r="E5034">
        <v>0</v>
      </c>
      <c r="F5034" s="1">
        <f>VLOOKUP(A5034,Weather!$A$1:$E$366, 5)</f>
        <v>0.26190476190476125</v>
      </c>
      <c r="G5034" s="1">
        <f>VLOOKUP(D5034, Summer!$A$1:$E$25, 2)</f>
        <v>1144.9480592772099</v>
      </c>
      <c r="H5034" s="1">
        <f>VLOOKUP(D5034, Summer!$A$1:$E$25, 3)</f>
        <v>808.38142168622596</v>
      </c>
      <c r="I5034" s="1">
        <f>VLOOKUP(D5034, Summer!$A$1:$E$25, 5)</f>
        <v>371.93450987035499</v>
      </c>
      <c r="J5034" s="1">
        <f t="shared" si="469"/>
        <v>371.93450987035499</v>
      </c>
      <c r="K5034" s="47">
        <f t="shared" si="470"/>
        <v>6.9581596892663642</v>
      </c>
      <c r="L5034" s="48">
        <f>Solar!K5051/1000*Variables!$B$3</f>
        <v>19.022300000000001</v>
      </c>
      <c r="M5034">
        <f>IF(E5034=1, VLOOKUP(D5034, Sheet1!$A$2:$C$26, 2), Sheet1!$C$3)</f>
        <v>0.18637999999999999</v>
      </c>
      <c r="N5034" s="1">
        <f>'Electricity Rates'!$J$2</f>
        <v>0.24729999999999999</v>
      </c>
      <c r="O5034" s="145">
        <f>L5034-K5034</f>
        <v>12.064140310733638</v>
      </c>
      <c r="P5034">
        <f t="shared" si="471"/>
        <v>1.7207528911555718</v>
      </c>
      <c r="Q5034">
        <f>IF(O5034&gt;0, IF(Q5033+O5034*Variables!$B$5&lt;Variables!$B$4, Q5033+O5034*Variables!$B$5, Variables!$B$4), IF(Q5033&gt;-O5034, Q5033+O5034/Variables!$B$5, 0))</f>
        <v>100</v>
      </c>
      <c r="R5034">
        <f>IF(O5034&gt;0, 0, IF(Q5033&gt;-O5034, 0, -O5034 - Q5033*Variables!$B$5))</f>
        <v>0</v>
      </c>
      <c r="S5034">
        <f t="shared" si="472"/>
        <v>0</v>
      </c>
      <c r="T5034">
        <f t="shared" si="473"/>
        <v>0</v>
      </c>
    </row>
    <row r="5035" spans="1:20" x14ac:dyDescent="0.3">
      <c r="A5035" s="3">
        <f t="shared" si="468"/>
        <v>43310</v>
      </c>
      <c r="B5035">
        <v>7</v>
      </c>
      <c r="C5035">
        <v>29</v>
      </c>
      <c r="D5035">
        <v>18</v>
      </c>
      <c r="E5035">
        <v>0</v>
      </c>
      <c r="F5035" s="1">
        <f>VLOOKUP(A5035,Weather!$A$1:$E$366, 5)</f>
        <v>0.26190476190476125</v>
      </c>
      <c r="G5035" s="1">
        <f>VLOOKUP(D5035, Summer!$A$1:$E$25, 2)</f>
        <v>769.75210584620504</v>
      </c>
      <c r="H5035" s="1">
        <f>VLOOKUP(D5035, Summer!$A$1:$E$25, 3)</f>
        <v>572.92139445417001</v>
      </c>
      <c r="I5035" s="1">
        <f>VLOOKUP(D5035, Summer!$A$1:$E$25, 5)</f>
        <v>349.41355840998102</v>
      </c>
      <c r="J5035" s="1">
        <f t="shared" si="469"/>
        <v>349.41355840998102</v>
      </c>
      <c r="K5035" s="47">
        <f t="shared" si="470"/>
        <v>6.536837191738182</v>
      </c>
      <c r="L5035" s="48">
        <f>Solar!K5052/1000*Variables!$B$3</f>
        <v>8.6655500000000014</v>
      </c>
      <c r="M5035">
        <f>IF(E5035=1, VLOOKUP(D5035, Sheet1!$A$2:$C$26, 2), Sheet1!$C$3)</f>
        <v>0.18637999999999999</v>
      </c>
      <c r="N5035" s="1">
        <f>'Electricity Rates'!$J$2</f>
        <v>0.24729999999999999</v>
      </c>
      <c r="O5035" s="145">
        <f>L5035-K5035</f>
        <v>2.1287128082618194</v>
      </c>
      <c r="P5035">
        <f t="shared" si="471"/>
        <v>1.6165598375168524</v>
      </c>
      <c r="Q5035">
        <f>IF(O5035&gt;0, IF(Q5034+O5035*Variables!$B$5&lt;Variables!$B$4, Q5034+O5035*Variables!$B$5, Variables!$B$4), IF(Q5034&gt;-O5035, Q5034+O5035/Variables!$B$5, 0))</f>
        <v>100</v>
      </c>
      <c r="R5035">
        <f>IF(O5035&gt;0, 0, IF(Q5034&gt;-O5035, 0, -O5035 - Q5034*Variables!$B$5))</f>
        <v>0</v>
      </c>
      <c r="S5035">
        <f t="shared" si="472"/>
        <v>0</v>
      </c>
      <c r="T5035">
        <f t="shared" si="473"/>
        <v>0</v>
      </c>
    </row>
    <row r="5036" spans="1:20" x14ac:dyDescent="0.3">
      <c r="A5036" s="3">
        <f t="shared" si="468"/>
        <v>43310</v>
      </c>
      <c r="B5036">
        <v>7</v>
      </c>
      <c r="C5036">
        <v>29</v>
      </c>
      <c r="D5036">
        <v>19</v>
      </c>
      <c r="E5036">
        <v>0</v>
      </c>
      <c r="F5036" s="1">
        <f>VLOOKUP(A5036,Weather!$A$1:$E$366, 5)</f>
        <v>0.26190476190476125</v>
      </c>
      <c r="G5036" s="1">
        <f>VLOOKUP(D5036, Summer!$A$1:$E$25, 2)</f>
        <v>565.86125451999203</v>
      </c>
      <c r="H5036" s="1">
        <f>VLOOKUP(D5036, Summer!$A$1:$E$25, 3)</f>
        <v>365.77406038600299</v>
      </c>
      <c r="I5036" s="1">
        <f>VLOOKUP(D5036, Summer!$A$1:$E$25, 5)</f>
        <v>331.38683221891199</v>
      </c>
      <c r="J5036" s="1">
        <f t="shared" si="469"/>
        <v>331.38683221891199</v>
      </c>
      <c r="K5036" s="47">
        <f t="shared" si="470"/>
        <v>6.1995927678317768</v>
      </c>
      <c r="L5036" s="48">
        <f>Solar!K5053/1000*Variables!$B$3</f>
        <v>1.3366499999999999</v>
      </c>
      <c r="M5036">
        <f>IF(E5036=1, VLOOKUP(D5036, Sheet1!$A$2:$C$26, 2), Sheet1!$C$3)</f>
        <v>0.18637999999999999</v>
      </c>
      <c r="N5036" s="1">
        <f>'Electricity Rates'!$J$2</f>
        <v>0.24729999999999999</v>
      </c>
      <c r="O5036" s="145">
        <f>L5036-K5036</f>
        <v>-4.8629427678317771</v>
      </c>
      <c r="P5036">
        <f t="shared" si="471"/>
        <v>1.5331592914847985</v>
      </c>
      <c r="Q5036">
        <f>IF(O5036&gt;0, IF(Q5035+O5036*Variables!$B$5&lt;Variables!$B$4, Q5035+O5036*Variables!$B$5, Variables!$B$4), IF(Q5035&gt;-O5036, Q5035+O5036/Variables!$B$5, 0))</f>
        <v>94.826656629966195</v>
      </c>
      <c r="R5036">
        <f>IF(O5036&gt;0, 0, IF(Q5035&gt;-O5036, 0, -O5036 - Q5035*Variables!$B$5))</f>
        <v>0</v>
      </c>
      <c r="S5036">
        <f t="shared" si="472"/>
        <v>0</v>
      </c>
      <c r="T5036">
        <f t="shared" si="473"/>
        <v>0</v>
      </c>
    </row>
    <row r="5037" spans="1:20" x14ac:dyDescent="0.3">
      <c r="A5037" s="3">
        <f t="shared" si="468"/>
        <v>43310</v>
      </c>
      <c r="B5037">
        <v>7</v>
      </c>
      <c r="C5037">
        <v>29</v>
      </c>
      <c r="D5037">
        <v>20</v>
      </c>
      <c r="E5037">
        <v>0</v>
      </c>
      <c r="F5037" s="1">
        <f>VLOOKUP(A5037,Weather!$A$1:$E$366, 5)</f>
        <v>0.26190476190476125</v>
      </c>
      <c r="G5037" s="1">
        <f>VLOOKUP(D5037, Summer!$A$1:$E$25, 2)</f>
        <v>459.178981251175</v>
      </c>
      <c r="H5037" s="1">
        <f>VLOOKUP(D5037, Summer!$A$1:$E$25, 3)</f>
        <v>328.41643432967999</v>
      </c>
      <c r="I5037" s="1">
        <f>VLOOKUP(D5037, Summer!$A$1:$E$25, 5)</f>
        <v>326.73316658528501</v>
      </c>
      <c r="J5037" s="1">
        <f t="shared" si="469"/>
        <v>326.73316658528501</v>
      </c>
      <c r="K5037" s="47">
        <f t="shared" si="470"/>
        <v>6.1125318800681905</v>
      </c>
      <c r="L5037" s="48">
        <f>Solar!K5054/1000*Variables!$B$3</f>
        <v>1.9350000000000003E-2</v>
      </c>
      <c r="M5037">
        <f>IF(E5037=1, VLOOKUP(D5037, Sheet1!$A$2:$C$26, 2), Sheet1!$C$3)</f>
        <v>0.18637999999999999</v>
      </c>
      <c r="N5037" s="1">
        <f>'Electricity Rates'!$J$2</f>
        <v>0.24729999999999999</v>
      </c>
      <c r="O5037" s="145">
        <f>L5037-K5037</f>
        <v>-6.0931818800681903</v>
      </c>
      <c r="P5037">
        <f t="shared" si="471"/>
        <v>1.5116291339408634</v>
      </c>
      <c r="Q5037">
        <f>IF(O5037&gt;0, IF(Q5036+O5037*Variables!$B$5&lt;Variables!$B$4, Q5036+O5037*Variables!$B$5, Variables!$B$4), IF(Q5036&gt;-O5037, Q5036+O5037/Variables!$B$5, 0))</f>
        <v>88.344548246914925</v>
      </c>
      <c r="R5037">
        <f>IF(O5037&gt;0, 0, IF(Q5036&gt;-O5037, 0, -O5037 - Q5036*Variables!$B$5))</f>
        <v>0</v>
      </c>
      <c r="S5037">
        <f t="shared" si="472"/>
        <v>0</v>
      </c>
      <c r="T5037">
        <f t="shared" si="473"/>
        <v>0</v>
      </c>
    </row>
    <row r="5038" spans="1:20" x14ac:dyDescent="0.3">
      <c r="A5038" s="3">
        <f t="shared" si="468"/>
        <v>43310</v>
      </c>
      <c r="B5038">
        <v>7</v>
      </c>
      <c r="C5038">
        <v>29</v>
      </c>
      <c r="D5038">
        <v>21</v>
      </c>
      <c r="E5038">
        <v>0</v>
      </c>
      <c r="F5038" s="1">
        <f>VLOOKUP(A5038,Weather!$A$1:$E$366, 5)</f>
        <v>0.26190476190476125</v>
      </c>
      <c r="G5038" s="1">
        <f>VLOOKUP(D5038, Summer!$A$1:$E$25, 2)</f>
        <v>403.43414919632897</v>
      </c>
      <c r="H5038" s="1">
        <f>VLOOKUP(D5038, Summer!$A$1:$E$25, 3)</f>
        <v>305.25297715532997</v>
      </c>
      <c r="I5038" s="1">
        <f>VLOOKUP(D5038, Summer!$A$1:$E$25, 5)</f>
        <v>313.15582306105603</v>
      </c>
      <c r="J5038" s="1">
        <f t="shared" si="469"/>
        <v>313.15582306105603</v>
      </c>
      <c r="K5038" s="47">
        <f t="shared" si="470"/>
        <v>5.8585266133061946</v>
      </c>
      <c r="L5038" s="48">
        <f>Solar!K5055/1000*Variables!$B$3</f>
        <v>0</v>
      </c>
      <c r="M5038">
        <f>IF(E5038=1, VLOOKUP(D5038, Sheet1!$A$2:$C$26, 2), Sheet1!$C$3)</f>
        <v>0.18637999999999999</v>
      </c>
      <c r="N5038" s="1">
        <f>'Electricity Rates'!$J$2</f>
        <v>0.24729999999999999</v>
      </c>
      <c r="O5038" s="145">
        <f>L5038-K5038</f>
        <v>-5.8585266133061946</v>
      </c>
      <c r="P5038">
        <f t="shared" si="471"/>
        <v>1.4488136314706219</v>
      </c>
      <c r="Q5038">
        <f>IF(O5038&gt;0, IF(Q5037+O5038*Variables!$B$5&lt;Variables!$B$4, Q5037+O5038*Variables!$B$5, Variables!$B$4), IF(Q5037&gt;-O5038, Q5037+O5038/Variables!$B$5, 0))</f>
        <v>82.112073126376416</v>
      </c>
      <c r="R5038">
        <f>IF(O5038&gt;0, 0, IF(Q5037&gt;-O5038, 0, -O5038 - Q5037*Variables!$B$5))</f>
        <v>0</v>
      </c>
      <c r="S5038">
        <f t="shared" si="472"/>
        <v>0</v>
      </c>
      <c r="T5038">
        <f t="shared" si="473"/>
        <v>0</v>
      </c>
    </row>
    <row r="5039" spans="1:20" x14ac:dyDescent="0.3">
      <c r="A5039" s="3">
        <f t="shared" si="468"/>
        <v>43310</v>
      </c>
      <c r="B5039">
        <v>7</v>
      </c>
      <c r="C5039">
        <v>29</v>
      </c>
      <c r="D5039">
        <v>22</v>
      </c>
      <c r="E5039">
        <v>0</v>
      </c>
      <c r="F5039" s="1">
        <f>VLOOKUP(A5039,Weather!$A$1:$E$366, 5)</f>
        <v>0.26190476190476125</v>
      </c>
      <c r="G5039" s="1">
        <f>VLOOKUP(D5039, Summer!$A$1:$E$25, 2)</f>
        <v>366.19777187885302</v>
      </c>
      <c r="H5039" s="1">
        <f>VLOOKUP(D5039, Summer!$A$1:$E$25, 3)</f>
        <v>263.18917633836901</v>
      </c>
      <c r="I5039" s="1">
        <f>VLOOKUP(D5039, Summer!$A$1:$E$25, 5)</f>
        <v>295.10418431306101</v>
      </c>
      <c r="J5039" s="1">
        <f t="shared" si="469"/>
        <v>295.10418431306101</v>
      </c>
      <c r="K5039" s="47">
        <f t="shared" si="470"/>
        <v>5.5208161246901204</v>
      </c>
      <c r="L5039" s="48">
        <f>Solar!K5056/1000*Variables!$B$3</f>
        <v>0</v>
      </c>
      <c r="M5039">
        <f>IF(E5039=1, VLOOKUP(D5039, Sheet1!$A$2:$C$26, 2), Sheet1!$C$3)</f>
        <v>0.18637999999999999</v>
      </c>
      <c r="N5039" s="1">
        <f>'Electricity Rates'!$J$2</f>
        <v>0.24729999999999999</v>
      </c>
      <c r="O5039" s="145">
        <f>L5039-K5039</f>
        <v>-5.5208161246901204</v>
      </c>
      <c r="P5039">
        <f t="shared" si="471"/>
        <v>1.3652978276358667</v>
      </c>
      <c r="Q5039">
        <f>IF(O5039&gt;0, IF(Q5038+O5039*Variables!$B$5&lt;Variables!$B$4, Q5038+O5039*Variables!$B$5, Variables!$B$4), IF(Q5038&gt;-O5039, Q5038+O5039/Variables!$B$5, 0))</f>
        <v>76.23886448308906</v>
      </c>
      <c r="R5039">
        <f>IF(O5039&gt;0, 0, IF(Q5038&gt;-O5039, 0, -O5039 - Q5038*Variables!$B$5))</f>
        <v>0</v>
      </c>
      <c r="S5039">
        <f t="shared" si="472"/>
        <v>0</v>
      </c>
      <c r="T5039">
        <f t="shared" si="473"/>
        <v>0</v>
      </c>
    </row>
    <row r="5040" spans="1:20" x14ac:dyDescent="0.3">
      <c r="A5040" s="3">
        <f t="shared" si="468"/>
        <v>43310</v>
      </c>
      <c r="B5040">
        <v>7</v>
      </c>
      <c r="C5040">
        <v>29</v>
      </c>
      <c r="D5040">
        <v>23</v>
      </c>
      <c r="E5040">
        <v>0</v>
      </c>
      <c r="F5040" s="1">
        <f>VLOOKUP(A5040,Weather!$A$1:$E$366, 5)</f>
        <v>0.26190476190476125</v>
      </c>
      <c r="G5040" s="1">
        <f>VLOOKUP(D5040, Summer!$A$1:$E$25, 2)</f>
        <v>342.86102460129899</v>
      </c>
      <c r="H5040" s="1">
        <f>VLOOKUP(D5040, Summer!$A$1:$E$25, 3)</f>
        <v>273.02297434567402</v>
      </c>
      <c r="I5040" s="1">
        <f>VLOOKUP(D5040, Summer!$A$1:$E$25, 5)</f>
        <v>281.53182330021599</v>
      </c>
      <c r="J5040" s="1">
        <f t="shared" si="469"/>
        <v>281.53182330021599</v>
      </c>
      <c r="K5040" s="47">
        <f t="shared" si="470"/>
        <v>5.2669040708700354</v>
      </c>
      <c r="L5040" s="48">
        <f>Solar!K5057/1000*Variables!$B$3</f>
        <v>0</v>
      </c>
      <c r="M5040">
        <f>IF(E5040=1, VLOOKUP(D5040, Sheet1!$A$2:$C$26, 2), Sheet1!$C$3)</f>
        <v>0.18637999999999999</v>
      </c>
      <c r="N5040" s="1">
        <f>'Electricity Rates'!$J$2</f>
        <v>0.24729999999999999</v>
      </c>
      <c r="O5040" s="145">
        <f>L5040-K5040</f>
        <v>-5.2669040708700354</v>
      </c>
      <c r="P5040">
        <f t="shared" si="471"/>
        <v>1.3025053767261596</v>
      </c>
      <c r="Q5040">
        <f>IF(O5040&gt;0, IF(Q5039+O5040*Variables!$B$5&lt;Variables!$B$4, Q5039+O5040*Variables!$B$5, Variables!$B$4), IF(Q5039&gt;-O5040, Q5039+O5040/Variables!$B$5, 0))</f>
        <v>70.635775045993284</v>
      </c>
      <c r="R5040">
        <f>IF(O5040&gt;0, 0, IF(Q5039&gt;-O5040, 0, -O5040 - Q5039*Variables!$B$5))</f>
        <v>0</v>
      </c>
      <c r="S5040">
        <f t="shared" si="472"/>
        <v>0</v>
      </c>
      <c r="T5040">
        <f t="shared" si="473"/>
        <v>0</v>
      </c>
    </row>
    <row r="5041" spans="1:20" x14ac:dyDescent="0.3">
      <c r="A5041" s="3">
        <f t="shared" si="468"/>
        <v>43310</v>
      </c>
      <c r="B5041">
        <v>7</v>
      </c>
      <c r="C5041">
        <v>29</v>
      </c>
      <c r="D5041">
        <v>24</v>
      </c>
      <c r="E5041">
        <v>0</v>
      </c>
      <c r="F5041" s="1">
        <f>VLOOKUP(A5041,Weather!$A$1:$E$366, 5)</f>
        <v>0.26190476190476125</v>
      </c>
      <c r="G5041" s="1">
        <f>VLOOKUP(D5041, Summer!$A$1:$E$25, 2)</f>
        <v>310.26482453023402</v>
      </c>
      <c r="H5041" s="1">
        <f>VLOOKUP(D5041, Summer!$A$1:$E$25, 3)</f>
        <v>259.09090909090901</v>
      </c>
      <c r="I5041" s="1">
        <f>VLOOKUP(D5041, Summer!$A$1:$E$25, 5)</f>
        <v>276.86321013243497</v>
      </c>
      <c r="J5041" s="1">
        <f t="shared" si="469"/>
        <v>276.86321013243497</v>
      </c>
      <c r="K5041" s="47">
        <f t="shared" si="470"/>
        <v>5.1795635442806756</v>
      </c>
      <c r="L5041" s="48">
        <f>Solar!K5058/1000*Variables!$B$3</f>
        <v>0</v>
      </c>
      <c r="M5041">
        <f>IF(E5041=1, VLOOKUP(D5041, Sheet1!$A$2:$C$26, 2), Sheet1!$C$3)</f>
        <v>0.18637999999999999</v>
      </c>
      <c r="N5041" s="1">
        <f>'Electricity Rates'!$J$2</f>
        <v>0.24729999999999999</v>
      </c>
      <c r="O5041" s="145">
        <f>L5041-K5041</f>
        <v>-5.1795635442806756</v>
      </c>
      <c r="P5041">
        <f t="shared" si="471"/>
        <v>1.280906064500611</v>
      </c>
      <c r="Q5041">
        <f>IF(O5041&gt;0, IF(Q5040+O5041*Variables!$B$5&lt;Variables!$B$4, Q5040+O5041*Variables!$B$5, Variables!$B$4), IF(Q5040&gt;-O5041, Q5040+O5041/Variables!$B$5, 0))</f>
        <v>65.125601062715972</v>
      </c>
      <c r="R5041">
        <f>IF(O5041&gt;0, 0, IF(Q5040&gt;-O5041, 0, -O5041 - Q5040*Variables!$B$5))</f>
        <v>0</v>
      </c>
      <c r="S5041">
        <f t="shared" si="472"/>
        <v>0</v>
      </c>
      <c r="T5041">
        <f t="shared" si="473"/>
        <v>0</v>
      </c>
    </row>
    <row r="5042" spans="1:20" x14ac:dyDescent="0.3">
      <c r="A5042" s="3">
        <f t="shared" si="468"/>
        <v>43311</v>
      </c>
      <c r="B5042">
        <v>7</v>
      </c>
      <c r="C5042">
        <v>30</v>
      </c>
      <c r="D5042">
        <v>1</v>
      </c>
      <c r="E5042">
        <v>1</v>
      </c>
      <c r="F5042" s="1">
        <f>VLOOKUP(A5042,Weather!$A$1:$E$366, 5)</f>
        <v>0.26190476190476125</v>
      </c>
      <c r="G5042" s="1">
        <f>VLOOKUP(D5042, Summer!$A$1:$E$25, 2)</f>
        <v>305.44698283970399</v>
      </c>
      <c r="H5042" s="1">
        <f>VLOOKUP(D5042, Summer!$A$1:$E$25, 3)</f>
        <v>264.36707082495798</v>
      </c>
      <c r="I5042" s="1">
        <f>VLOOKUP(D5042, Summer!$A$1:$E$25, 5)</f>
        <v>276.703769768114</v>
      </c>
      <c r="J5042" s="1">
        <f t="shared" si="469"/>
        <v>275.12609540024857</v>
      </c>
      <c r="K5042" s="47">
        <f t="shared" si="470"/>
        <v>5.1470655604035054</v>
      </c>
      <c r="L5042" s="48">
        <f>Solar!K5059/1000*Variables!$B$3</f>
        <v>0</v>
      </c>
      <c r="M5042">
        <f>IF(E5042=1, VLOOKUP(D5042, Sheet1!$A$2:$C$26, 2), Sheet1!$C$3)</f>
        <v>0.18637999999999999</v>
      </c>
      <c r="N5042" s="1">
        <f>'Electricity Rates'!$J$2</f>
        <v>0.24729999999999999</v>
      </c>
      <c r="O5042" s="145">
        <f>L5042-K5042</f>
        <v>-5.1470655604035054</v>
      </c>
      <c r="P5042">
        <f t="shared" si="471"/>
        <v>1.2728693130877868</v>
      </c>
      <c r="Q5042">
        <f>IF(O5042&gt;0, IF(Q5041+O5042*Variables!$B$5&lt;Variables!$B$4, Q5041+O5042*Variables!$B$5, Variables!$B$4), IF(Q5041&gt;-O5042, Q5041+O5042/Variables!$B$5, 0))</f>
        <v>59.64999940271224</v>
      </c>
      <c r="R5042">
        <f>IF(O5042&gt;0, 0, IF(Q5041&gt;-O5042, 0, -O5042 - Q5041*Variables!$B$5))</f>
        <v>0</v>
      </c>
      <c r="S5042">
        <f t="shared" si="472"/>
        <v>0</v>
      </c>
      <c r="T5042">
        <f t="shared" si="473"/>
        <v>0</v>
      </c>
    </row>
    <row r="5043" spans="1:20" x14ac:dyDescent="0.3">
      <c r="A5043" s="3">
        <f t="shared" si="468"/>
        <v>43311</v>
      </c>
      <c r="B5043">
        <v>7</v>
      </c>
      <c r="C5043">
        <v>30</v>
      </c>
      <c r="D5043">
        <v>2</v>
      </c>
      <c r="E5043">
        <v>1</v>
      </c>
      <c r="F5043" s="1">
        <f>VLOOKUP(A5043,Weather!$A$1:$E$366, 5)</f>
        <v>0.26190476190476125</v>
      </c>
      <c r="G5043" s="1">
        <f>VLOOKUP(D5043, Summer!$A$1:$E$25, 2)</f>
        <v>286.71906025959902</v>
      </c>
      <c r="H5043" s="1">
        <f>VLOOKUP(D5043, Summer!$A$1:$E$25, 3)</f>
        <v>260.03911906460002</v>
      </c>
      <c r="I5043" s="1">
        <f>VLOOKUP(D5043, Summer!$A$1:$E$25, 5)</f>
        <v>276.50446931271199</v>
      </c>
      <c r="J5043" s="1">
        <f t="shared" si="469"/>
        <v>267.02672271090927</v>
      </c>
      <c r="K5043" s="47">
        <f t="shared" si="470"/>
        <v>4.9955423027876691</v>
      </c>
      <c r="L5043" s="48">
        <f>Solar!K5060/1000*Variables!$B$3</f>
        <v>0</v>
      </c>
      <c r="M5043">
        <f>IF(E5043=1, VLOOKUP(D5043, Sheet1!$A$2:$C$26, 2), Sheet1!$C$3)</f>
        <v>0.18637999999999999</v>
      </c>
      <c r="N5043" s="1">
        <f>'Electricity Rates'!$J$2</f>
        <v>0.24729999999999999</v>
      </c>
      <c r="O5043" s="145">
        <f>L5043-K5043</f>
        <v>-4.9955423027876691</v>
      </c>
      <c r="P5043">
        <f t="shared" si="471"/>
        <v>1.2353976114793905</v>
      </c>
      <c r="Q5043">
        <f>IF(O5043&gt;0, IF(Q5042+O5043*Variables!$B$5&lt;Variables!$B$4, Q5042+O5043*Variables!$B$5, Variables!$B$4), IF(Q5042&gt;-O5043, Q5042+O5043/Variables!$B$5, 0))</f>
        <v>54.335592697618978</v>
      </c>
      <c r="R5043">
        <f>IF(O5043&gt;0, 0, IF(Q5042&gt;-O5043, 0, -O5043 - Q5042*Variables!$B$5))</f>
        <v>0</v>
      </c>
      <c r="S5043">
        <f t="shared" si="472"/>
        <v>0</v>
      </c>
      <c r="T5043">
        <f t="shared" si="473"/>
        <v>0</v>
      </c>
    </row>
    <row r="5044" spans="1:20" x14ac:dyDescent="0.3">
      <c r="A5044" s="3">
        <f t="shared" si="468"/>
        <v>43311</v>
      </c>
      <c r="B5044">
        <v>7</v>
      </c>
      <c r="C5044">
        <v>30</v>
      </c>
      <c r="D5044">
        <v>3</v>
      </c>
      <c r="E5044">
        <v>1</v>
      </c>
      <c r="F5044" s="1">
        <f>VLOOKUP(A5044,Weather!$A$1:$E$366, 5)</f>
        <v>0.26190476190476125</v>
      </c>
      <c r="G5044" s="1">
        <f>VLOOKUP(D5044, Summer!$A$1:$E$25, 2)</f>
        <v>272.63131492590298</v>
      </c>
      <c r="H5044" s="1">
        <f>VLOOKUP(D5044, Summer!$A$1:$E$25, 3)</f>
        <v>241.571030279452</v>
      </c>
      <c r="I5044" s="1">
        <f>VLOOKUP(D5044, Summer!$A$1:$E$25, 5)</f>
        <v>276.33008141423602</v>
      </c>
      <c r="J5044" s="1">
        <f t="shared" si="469"/>
        <v>249.70586673447485</v>
      </c>
      <c r="K5044" s="47">
        <f t="shared" si="470"/>
        <v>4.6715033157067865</v>
      </c>
      <c r="L5044" s="48">
        <f>Solar!K5061/1000*Variables!$B$3</f>
        <v>0</v>
      </c>
      <c r="M5044">
        <f>IF(E5044=1, VLOOKUP(D5044, Sheet1!$A$2:$C$26, 2), Sheet1!$C$3)</f>
        <v>0.18637999999999999</v>
      </c>
      <c r="N5044" s="1">
        <f>'Electricity Rates'!$J$2</f>
        <v>0.24729999999999999</v>
      </c>
      <c r="O5044" s="145">
        <f>L5044-K5044</f>
        <v>-4.6715033157067865</v>
      </c>
      <c r="P5044">
        <f t="shared" si="471"/>
        <v>1.1552627699742883</v>
      </c>
      <c r="Q5044">
        <f>IF(O5044&gt;0, IF(Q5043+O5044*Variables!$B$5&lt;Variables!$B$4, Q5043+O5044*Variables!$B$5, Variables!$B$4), IF(Q5043&gt;-O5044, Q5043+O5044/Variables!$B$5, 0))</f>
        <v>49.365908319207506</v>
      </c>
      <c r="R5044">
        <f>IF(O5044&gt;0, 0, IF(Q5043&gt;-O5044, 0, -O5044 - Q5043*Variables!$B$5))</f>
        <v>0</v>
      </c>
      <c r="S5044">
        <f t="shared" si="472"/>
        <v>0</v>
      </c>
      <c r="T5044">
        <f t="shared" si="473"/>
        <v>0</v>
      </c>
    </row>
    <row r="5045" spans="1:20" x14ac:dyDescent="0.3">
      <c r="A5045" s="3">
        <f t="shared" si="468"/>
        <v>43311</v>
      </c>
      <c r="B5045">
        <v>7</v>
      </c>
      <c r="C5045">
        <v>30</v>
      </c>
      <c r="D5045">
        <v>4</v>
      </c>
      <c r="E5045">
        <v>1</v>
      </c>
      <c r="F5045" s="1">
        <f>VLOOKUP(A5045,Weather!$A$1:$E$366, 5)</f>
        <v>0.26190476190476125</v>
      </c>
      <c r="G5045" s="1">
        <f>VLOOKUP(D5045, Summer!$A$1:$E$25, 2)</f>
        <v>286.33237882239803</v>
      </c>
      <c r="H5045" s="1">
        <f>VLOOKUP(D5045, Summer!$A$1:$E$25, 3)</f>
        <v>256.10019667595998</v>
      </c>
      <c r="I5045" s="1">
        <f>VLOOKUP(D5045, Summer!$A$1:$E$25, 5)</f>
        <v>276.13078095883401</v>
      </c>
      <c r="J5045" s="1">
        <f t="shared" si="469"/>
        <v>264.01814914288423</v>
      </c>
      <c r="K5045" s="47">
        <f t="shared" si="470"/>
        <v>4.9392578366580784</v>
      </c>
      <c r="L5045" s="48">
        <f>Solar!K5062/1000*Variables!$B$3</f>
        <v>0</v>
      </c>
      <c r="M5045">
        <f>IF(E5045=1, VLOOKUP(D5045, Sheet1!$A$2:$C$26, 2), Sheet1!$C$3)</f>
        <v>0.18637999999999999</v>
      </c>
      <c r="N5045" s="1">
        <f>'Electricity Rates'!$J$2</f>
        <v>0.24729999999999999</v>
      </c>
      <c r="O5045" s="145">
        <f>L5045-K5045</f>
        <v>-4.9392578366580784</v>
      </c>
      <c r="P5045">
        <f t="shared" si="471"/>
        <v>1.2214784630055426</v>
      </c>
      <c r="Q5045">
        <f>IF(O5045&gt;0, IF(Q5044+O5045*Variables!$B$5&lt;Variables!$B$4, Q5044+O5045*Variables!$B$5, Variables!$B$4), IF(Q5044&gt;-O5045, Q5044+O5045/Variables!$B$5, 0))</f>
        <v>44.111378705741465</v>
      </c>
      <c r="R5045">
        <f>IF(O5045&gt;0, 0, IF(Q5044&gt;-O5045, 0, -O5045 - Q5044*Variables!$B$5))</f>
        <v>0</v>
      </c>
      <c r="S5045">
        <f t="shared" si="472"/>
        <v>0</v>
      </c>
      <c r="T5045">
        <f t="shared" si="473"/>
        <v>0</v>
      </c>
    </row>
    <row r="5046" spans="1:20" x14ac:dyDescent="0.3">
      <c r="A5046" s="3">
        <f t="shared" si="468"/>
        <v>43311</v>
      </c>
      <c r="B5046">
        <v>7</v>
      </c>
      <c r="C5046">
        <v>30</v>
      </c>
      <c r="D5046">
        <v>5</v>
      </c>
      <c r="E5046">
        <v>1</v>
      </c>
      <c r="F5046" s="1">
        <f>VLOOKUP(A5046,Weather!$A$1:$E$366, 5)</f>
        <v>0.26190476190476125</v>
      </c>
      <c r="G5046" s="1">
        <f>VLOOKUP(D5046, Summer!$A$1:$E$25, 2)</f>
        <v>323.19252555232703</v>
      </c>
      <c r="H5046" s="1">
        <f>VLOOKUP(D5046, Summer!$A$1:$E$25, 3)</f>
        <v>290.90909090909099</v>
      </c>
      <c r="I5046" s="1">
        <f>VLOOKUP(D5046, Summer!$A$1:$E$25, 5)</f>
        <v>275.93148050343302</v>
      </c>
      <c r="J5046" s="1">
        <f t="shared" si="469"/>
        <v>299.36427617279566</v>
      </c>
      <c r="K5046" s="47">
        <f t="shared" si="470"/>
        <v>5.6005140248965573</v>
      </c>
      <c r="L5046" s="48">
        <f>Solar!K5063/1000*Variables!$B$3</f>
        <v>0</v>
      </c>
      <c r="M5046">
        <f>IF(E5046=1, VLOOKUP(D5046, Sheet1!$A$2:$C$26, 2), Sheet1!$C$3)</f>
        <v>0.18637999999999999</v>
      </c>
      <c r="N5046" s="1">
        <f>'Electricity Rates'!$J$2</f>
        <v>0.24729999999999999</v>
      </c>
      <c r="O5046" s="145">
        <f>L5046-K5046</f>
        <v>-5.6005140248965573</v>
      </c>
      <c r="P5046">
        <f t="shared" si="471"/>
        <v>1.3850071183569186</v>
      </c>
      <c r="Q5046">
        <f>IF(O5046&gt;0, IF(Q5045+O5046*Variables!$B$5&lt;Variables!$B$4, Q5045+O5046*Variables!$B$5, Variables!$B$4), IF(Q5045&gt;-O5046, Q5045+O5046/Variables!$B$5, 0))</f>
        <v>38.153385062234491</v>
      </c>
      <c r="R5046">
        <f>IF(O5046&gt;0, 0, IF(Q5045&gt;-O5046, 0, -O5046 - Q5045*Variables!$B$5))</f>
        <v>0</v>
      </c>
      <c r="S5046">
        <f t="shared" si="472"/>
        <v>0</v>
      </c>
      <c r="T5046">
        <f t="shared" si="473"/>
        <v>0</v>
      </c>
    </row>
    <row r="5047" spans="1:20" x14ac:dyDescent="0.3">
      <c r="A5047" s="3">
        <f t="shared" si="468"/>
        <v>43311</v>
      </c>
      <c r="B5047">
        <v>7</v>
      </c>
      <c r="C5047">
        <v>30</v>
      </c>
      <c r="D5047">
        <v>6</v>
      </c>
      <c r="E5047">
        <v>1</v>
      </c>
      <c r="F5047" s="1">
        <f>VLOOKUP(A5047,Weather!$A$1:$E$366, 5)</f>
        <v>0.26190476190476125</v>
      </c>
      <c r="G5047" s="1">
        <f>VLOOKUP(D5047, Summer!$A$1:$E$25, 2)</f>
        <v>420.20776289112302</v>
      </c>
      <c r="H5047" s="1">
        <f>VLOOKUP(D5047, Summer!$A$1:$E$25, 3)</f>
        <v>354.54545454545399</v>
      </c>
      <c r="I5047" s="1">
        <f>VLOOKUP(D5047, Summer!$A$1:$E$25, 5)</f>
        <v>244.50179868660999</v>
      </c>
      <c r="J5047" s="1">
        <f t="shared" si="469"/>
        <v>371.74272577884346</v>
      </c>
      <c r="K5047" s="47">
        <f t="shared" si="470"/>
        <v>6.9545717879042046</v>
      </c>
      <c r="L5047" s="48">
        <f>Solar!K5064/1000*Variables!$B$3</f>
        <v>0.46509999999999996</v>
      </c>
      <c r="M5047">
        <f>IF(E5047=1, VLOOKUP(D5047, Sheet1!$A$2:$C$26, 2), Sheet1!$C$3)</f>
        <v>0.18637999999999999</v>
      </c>
      <c r="N5047" s="1">
        <f>'Electricity Rates'!$J$2</f>
        <v>0.24729999999999999</v>
      </c>
      <c r="O5047" s="145">
        <f>L5047-K5047</f>
        <v>-6.489471787904205</v>
      </c>
      <c r="P5047">
        <f t="shared" si="471"/>
        <v>1.7198656031487098</v>
      </c>
      <c r="Q5047">
        <f>IF(O5047&gt;0, IF(Q5046+O5047*Variables!$B$5&lt;Variables!$B$4, Q5046+O5047*Variables!$B$5, Variables!$B$4), IF(Q5046&gt;-O5047, Q5046+O5047/Variables!$B$5, 0))</f>
        <v>31.249691670847039</v>
      </c>
      <c r="R5047">
        <f>IF(O5047&gt;0, 0, IF(Q5046&gt;-O5047, 0, -O5047 - Q5046*Variables!$B$5))</f>
        <v>0</v>
      </c>
      <c r="S5047">
        <f t="shared" si="472"/>
        <v>0</v>
      </c>
      <c r="T5047">
        <f t="shared" si="473"/>
        <v>0</v>
      </c>
    </row>
    <row r="5048" spans="1:20" x14ac:dyDescent="0.3">
      <c r="A5048" s="3">
        <f t="shared" si="468"/>
        <v>43311</v>
      </c>
      <c r="B5048">
        <v>7</v>
      </c>
      <c r="C5048">
        <v>30</v>
      </c>
      <c r="D5048">
        <v>7</v>
      </c>
      <c r="E5048">
        <v>1</v>
      </c>
      <c r="F5048" s="1">
        <f>VLOOKUP(A5048,Weather!$A$1:$E$366, 5)</f>
        <v>0.26190476190476125</v>
      </c>
      <c r="G5048" s="1">
        <f>VLOOKUP(D5048, Summer!$A$1:$E$25, 2)</f>
        <v>767.23345107957198</v>
      </c>
      <c r="H5048" s="1">
        <f>VLOOKUP(D5048, Summer!$A$1:$E$25, 3)</f>
        <v>587.45596403639502</v>
      </c>
      <c r="I5048" s="1">
        <f>VLOOKUP(D5048, Summer!$A$1:$E$25, 5)</f>
        <v>275.57273968370998</v>
      </c>
      <c r="J5048" s="1">
        <f t="shared" si="469"/>
        <v>634.54054397627453</v>
      </c>
      <c r="K5048" s="47">
        <f t="shared" si="470"/>
        <v>11.870999644103691</v>
      </c>
      <c r="L5048" s="48">
        <f>Solar!K5065/1000*Variables!$B$3</f>
        <v>3.84585</v>
      </c>
      <c r="M5048">
        <f>IF(E5048=1, VLOOKUP(D5048, Sheet1!$A$2:$C$26, 2), Sheet1!$C$3)</f>
        <v>0.18637999999999999</v>
      </c>
      <c r="N5048" s="1">
        <f>'Electricity Rates'!$J$2</f>
        <v>0.24729999999999999</v>
      </c>
      <c r="O5048" s="145">
        <f>L5048-K5048</f>
        <v>-8.0251496441036902</v>
      </c>
      <c r="P5048">
        <f t="shared" si="471"/>
        <v>2.9356982119868427</v>
      </c>
      <c r="Q5048">
        <f>IF(O5048&gt;0, IF(Q5047+O5048*Variables!$B$5&lt;Variables!$B$4, Q5047+O5048*Variables!$B$5, Variables!$B$4), IF(Q5047&gt;-O5048, Q5047+O5048/Variables!$B$5, 0))</f>
        <v>22.712298432438857</v>
      </c>
      <c r="R5048">
        <f>IF(O5048&gt;0, 0, IF(Q5047&gt;-O5048, 0, -O5048 - Q5047*Variables!$B$5))</f>
        <v>0</v>
      </c>
      <c r="S5048">
        <f t="shared" si="472"/>
        <v>0</v>
      </c>
      <c r="T5048">
        <f t="shared" si="473"/>
        <v>0</v>
      </c>
    </row>
    <row r="5049" spans="1:20" x14ac:dyDescent="0.3">
      <c r="A5049" s="3">
        <f t="shared" si="468"/>
        <v>43311</v>
      </c>
      <c r="B5049">
        <v>7</v>
      </c>
      <c r="C5049">
        <v>30</v>
      </c>
      <c r="D5049">
        <v>8</v>
      </c>
      <c r="E5049">
        <v>1</v>
      </c>
      <c r="F5049" s="1">
        <f>VLOOKUP(A5049,Weather!$A$1:$E$366, 5)</f>
        <v>0.26190476190476125</v>
      </c>
      <c r="G5049" s="1">
        <f>VLOOKUP(D5049, Summer!$A$1:$E$25, 2)</f>
        <v>1109.6398637209199</v>
      </c>
      <c r="H5049" s="1">
        <f>VLOOKUP(D5049, Summer!$A$1:$E$25, 3)</f>
        <v>814.26008774773595</v>
      </c>
      <c r="I5049" s="1">
        <f>VLOOKUP(D5049, Summer!$A$1:$E$25, 5)</f>
        <v>328.96533168578299</v>
      </c>
      <c r="J5049" s="1">
        <f t="shared" si="469"/>
        <v>891.62145764547438</v>
      </c>
      <c r="K5049" s="47">
        <f t="shared" si="470"/>
        <v>16.680475513918289</v>
      </c>
      <c r="L5049" s="48">
        <f>Solar!K5066/1000*Variables!$B$3</f>
        <v>13.238</v>
      </c>
      <c r="M5049">
        <f>IF(E5049=1, VLOOKUP(D5049, Sheet1!$A$2:$C$26, 2), Sheet1!$C$3)</f>
        <v>0.18637999999999999</v>
      </c>
      <c r="N5049" s="1">
        <f>'Electricity Rates'!$J$2</f>
        <v>0.24729999999999999</v>
      </c>
      <c r="O5049" s="145">
        <f>L5049-K5049</f>
        <v>-3.4424755139182892</v>
      </c>
      <c r="P5049">
        <f t="shared" si="471"/>
        <v>4.1250815945919923</v>
      </c>
      <c r="Q5049">
        <f>IF(O5049&gt;0, IF(Q5048+O5049*Variables!$B$5&lt;Variables!$B$4, Q5048+O5049*Variables!$B$5, Variables!$B$4), IF(Q5048&gt;-O5049, Q5048+O5049/Variables!$B$5, 0))</f>
        <v>19.050090438908761</v>
      </c>
      <c r="R5049">
        <f>IF(O5049&gt;0, 0, IF(Q5048&gt;-O5049, 0, -O5049 - Q5048*Variables!$B$5))</f>
        <v>0</v>
      </c>
      <c r="S5049">
        <f t="shared" si="472"/>
        <v>0</v>
      </c>
      <c r="T5049">
        <f t="shared" si="473"/>
        <v>0</v>
      </c>
    </row>
    <row r="5050" spans="1:20" x14ac:dyDescent="0.3">
      <c r="A5050" s="3">
        <f t="shared" si="468"/>
        <v>43311</v>
      </c>
      <c r="B5050">
        <v>7</v>
      </c>
      <c r="C5050">
        <v>30</v>
      </c>
      <c r="D5050">
        <v>9</v>
      </c>
      <c r="E5050">
        <v>1</v>
      </c>
      <c r="F5050" s="1">
        <f>VLOOKUP(A5050,Weather!$A$1:$E$366, 5)</f>
        <v>0.26190476190476125</v>
      </c>
      <c r="G5050" s="1">
        <f>VLOOKUP(D5050, Summer!$A$1:$E$25, 2)</f>
        <v>1322.40871182827</v>
      </c>
      <c r="H5050" s="1">
        <f>VLOOKUP(D5050, Summer!$A$1:$E$25, 3)</f>
        <v>1017.49011217013</v>
      </c>
      <c r="I5050" s="1">
        <f>VLOOKUP(D5050, Summer!$A$1:$E$25, 5)</f>
        <v>386.82225388885001</v>
      </c>
      <c r="J5050" s="1">
        <f t="shared" si="469"/>
        <v>1097.3497454139283</v>
      </c>
      <c r="K5050" s="47">
        <f t="shared" si="470"/>
        <v>20.529245232520687</v>
      </c>
      <c r="L5050" s="48">
        <f>Solar!K5067/1000*Variables!$B$3</f>
        <v>23.275649999999999</v>
      </c>
      <c r="M5050">
        <f>IF(E5050=1, VLOOKUP(D5050, Sheet1!$A$2:$C$26, 2), Sheet1!$C$3)</f>
        <v>0.25796000000000002</v>
      </c>
      <c r="N5050" s="1">
        <f>'Electricity Rates'!$J$2</f>
        <v>0.24729999999999999</v>
      </c>
      <c r="O5050" s="145">
        <f>L5050-K5050</f>
        <v>2.7464047674793122</v>
      </c>
      <c r="P5050">
        <f t="shared" si="471"/>
        <v>5.0768823460023658</v>
      </c>
      <c r="Q5050">
        <f>IF(O5050&gt;0, IF(Q5049+O5050*Variables!$B$5&lt;Variables!$B$4, Q5049+O5050*Variables!$B$5, Variables!$B$4), IF(Q5049&gt;-O5050, Q5049+O5050/Variables!$B$5, 0))</f>
        <v>21.631710920339316</v>
      </c>
      <c r="R5050">
        <f>IF(O5050&gt;0, 0, IF(Q5049&gt;-O5050, 0, -O5050 - Q5049*Variables!$B$5))</f>
        <v>0</v>
      </c>
      <c r="S5050">
        <f t="shared" si="472"/>
        <v>0</v>
      </c>
      <c r="T5050">
        <f t="shared" si="473"/>
        <v>0</v>
      </c>
    </row>
    <row r="5051" spans="1:20" x14ac:dyDescent="0.3">
      <c r="A5051" s="3">
        <f t="shared" si="468"/>
        <v>43311</v>
      </c>
      <c r="B5051">
        <v>7</v>
      </c>
      <c r="C5051">
        <v>30</v>
      </c>
      <c r="D5051">
        <v>10</v>
      </c>
      <c r="E5051">
        <v>1</v>
      </c>
      <c r="F5051" s="1">
        <f>VLOOKUP(A5051,Weather!$A$1:$E$366, 5)</f>
        <v>0.26190476190476125</v>
      </c>
      <c r="G5051" s="1">
        <f>VLOOKUP(D5051, Summer!$A$1:$E$25, 2)</f>
        <v>1424.0693518383</v>
      </c>
      <c r="H5051" s="1">
        <f>VLOOKUP(D5051, Summer!$A$1:$E$25, 3)</f>
        <v>1069.7659339946799</v>
      </c>
      <c r="I5051" s="1">
        <f>VLOOKUP(D5051, Summer!$A$1:$E$25, 5)</f>
        <v>417.88322986318002</v>
      </c>
      <c r="J5051" s="1">
        <f t="shared" si="469"/>
        <v>1162.5596862870564</v>
      </c>
      <c r="K5051" s="47">
        <f t="shared" si="470"/>
        <v>21.749194363030259</v>
      </c>
      <c r="L5051" s="48">
        <f>Solar!K5068/1000*Variables!$B$3</f>
        <v>31.582299999999996</v>
      </c>
      <c r="M5051">
        <f>IF(E5051=1, VLOOKUP(D5051, Sheet1!$A$2:$C$26, 2), Sheet1!$C$3)</f>
        <v>0.25796000000000002</v>
      </c>
      <c r="N5051" s="1">
        <f>'Electricity Rates'!$J$2</f>
        <v>0.24729999999999999</v>
      </c>
      <c r="O5051" s="145">
        <f>L5051-K5051</f>
        <v>9.8331056369697372</v>
      </c>
      <c r="P5051">
        <f t="shared" si="471"/>
        <v>5.3785757659773825</v>
      </c>
      <c r="Q5051">
        <f>IF(O5051&gt;0, IF(Q5050+O5051*Variables!$B$5&lt;Variables!$B$4, Q5050+O5051*Variables!$B$5, Variables!$B$4), IF(Q5050&gt;-O5051, Q5050+O5051/Variables!$B$5, 0))</f>
        <v>30.874830219090867</v>
      </c>
      <c r="R5051">
        <f>IF(O5051&gt;0, 0, IF(Q5050&gt;-O5051, 0, -O5051 - Q5050*Variables!$B$5))</f>
        <v>0</v>
      </c>
      <c r="S5051">
        <f t="shared" si="472"/>
        <v>0</v>
      </c>
      <c r="T5051">
        <f t="shared" si="473"/>
        <v>0</v>
      </c>
    </row>
    <row r="5052" spans="1:20" x14ac:dyDescent="0.3">
      <c r="A5052" s="3">
        <f t="shared" si="468"/>
        <v>43311</v>
      </c>
      <c r="B5052">
        <v>7</v>
      </c>
      <c r="C5052">
        <v>30</v>
      </c>
      <c r="D5052">
        <v>11</v>
      </c>
      <c r="E5052">
        <v>1</v>
      </c>
      <c r="F5052" s="1">
        <f>VLOOKUP(A5052,Weather!$A$1:$E$366, 5)</f>
        <v>0.26190476190476125</v>
      </c>
      <c r="G5052" s="1">
        <f>VLOOKUP(D5052, Summer!$A$1:$E$25, 2)</f>
        <v>1497.9516334678001</v>
      </c>
      <c r="H5052" s="1">
        <f>VLOOKUP(D5052, Summer!$A$1:$E$25, 3)</f>
        <v>1079.6213447448599</v>
      </c>
      <c r="I5052" s="1">
        <f>VLOOKUP(D5052, Summer!$A$1:$E$25, 5)</f>
        <v>435.54125021175599</v>
      </c>
      <c r="J5052" s="1">
        <f t="shared" si="469"/>
        <v>1189.1840394103915</v>
      </c>
      <c r="K5052" s="47">
        <f t="shared" si="470"/>
        <v>22.247283396823221</v>
      </c>
      <c r="L5052" s="48">
        <f>Solar!K5069/1000*Variables!$B$3</f>
        <v>37.621000000000002</v>
      </c>
      <c r="M5052">
        <f>IF(E5052=1, VLOOKUP(D5052, Sheet1!$A$2:$C$26, 2), Sheet1!$C$3)</f>
        <v>0.25796000000000002</v>
      </c>
      <c r="N5052" s="1">
        <f>'Electricity Rates'!$J$2</f>
        <v>0.24729999999999999</v>
      </c>
      <c r="O5052" s="145">
        <f>L5052-K5052</f>
        <v>15.373716603176781</v>
      </c>
      <c r="P5052">
        <f t="shared" si="471"/>
        <v>5.5017531840343823</v>
      </c>
      <c r="Q5052">
        <f>IF(O5052&gt;0, IF(Q5051+O5052*Variables!$B$5&lt;Variables!$B$4, Q5051+O5052*Variables!$B$5, Variables!$B$4), IF(Q5051&gt;-O5052, Q5051+O5052/Variables!$B$5, 0))</f>
        <v>45.326123826077037</v>
      </c>
      <c r="R5052">
        <f>IF(O5052&gt;0, 0, IF(Q5051&gt;-O5052, 0, -O5052 - Q5051*Variables!$B$5))</f>
        <v>0</v>
      </c>
      <c r="S5052">
        <f t="shared" si="472"/>
        <v>0</v>
      </c>
      <c r="T5052">
        <f t="shared" si="473"/>
        <v>0</v>
      </c>
    </row>
    <row r="5053" spans="1:20" x14ac:dyDescent="0.3">
      <c r="A5053" s="3">
        <f t="shared" si="468"/>
        <v>43311</v>
      </c>
      <c r="B5053">
        <v>7</v>
      </c>
      <c r="C5053">
        <v>30</v>
      </c>
      <c r="D5053">
        <v>12</v>
      </c>
      <c r="E5053">
        <v>1</v>
      </c>
      <c r="F5053" s="1">
        <f>VLOOKUP(A5053,Weather!$A$1:$E$366, 5)</f>
        <v>0.26190476190476125</v>
      </c>
      <c r="G5053" s="1">
        <f>VLOOKUP(D5053, Summer!$A$1:$E$25, 2)</f>
        <v>1553.30978408544</v>
      </c>
      <c r="H5053" s="1">
        <f>VLOOKUP(D5053, Summer!$A$1:$E$25, 3)</f>
        <v>1117.7462231731799</v>
      </c>
      <c r="I5053" s="1">
        <f>VLOOKUP(D5053, Summer!$A$1:$E$25, 5)</f>
        <v>435.36187980189499</v>
      </c>
      <c r="J5053" s="1">
        <f t="shared" si="469"/>
        <v>1231.8223938882954</v>
      </c>
      <c r="K5053" s="47">
        <f t="shared" si="470"/>
        <v>23.044962750234699</v>
      </c>
      <c r="L5053" s="48">
        <f>Solar!K5070/1000*Variables!$B$3</f>
        <v>40.847799999999999</v>
      </c>
      <c r="M5053">
        <f>IF(E5053=1, VLOOKUP(D5053, Sheet1!$A$2:$C$26, 2), Sheet1!$C$3)</f>
        <v>0.25796000000000002</v>
      </c>
      <c r="N5053" s="1">
        <f>'Electricity Rates'!$J$2</f>
        <v>0.24729999999999999</v>
      </c>
      <c r="O5053" s="145">
        <f>L5053-K5053</f>
        <v>17.8028372497653</v>
      </c>
      <c r="P5053">
        <f t="shared" si="471"/>
        <v>5.6990192881330408</v>
      </c>
      <c r="Q5053">
        <f>IF(O5053&gt;0, IF(Q5052+O5053*Variables!$B$5&lt;Variables!$B$4, Q5052+O5053*Variables!$B$5, Variables!$B$4), IF(Q5052&gt;-O5053, Q5052+O5053/Variables!$B$5, 0))</f>
        <v>62.06079084085642</v>
      </c>
      <c r="R5053">
        <f>IF(O5053&gt;0, 0, IF(Q5052&gt;-O5053, 0, -O5053 - Q5052*Variables!$B$5))</f>
        <v>0</v>
      </c>
      <c r="S5053">
        <f t="shared" si="472"/>
        <v>0</v>
      </c>
      <c r="T5053">
        <f t="shared" si="473"/>
        <v>0</v>
      </c>
    </row>
    <row r="5054" spans="1:20" x14ac:dyDescent="0.3">
      <c r="A5054" s="3">
        <f t="shared" si="468"/>
        <v>43311</v>
      </c>
      <c r="B5054">
        <v>7</v>
      </c>
      <c r="C5054">
        <v>30</v>
      </c>
      <c r="D5054">
        <v>13</v>
      </c>
      <c r="E5054">
        <v>1</v>
      </c>
      <c r="F5054" s="1">
        <f>VLOOKUP(A5054,Weather!$A$1:$E$366, 5)</f>
        <v>0.26190476190476125</v>
      </c>
      <c r="G5054" s="1">
        <f>VLOOKUP(D5054, Summer!$A$1:$E$25, 2)</f>
        <v>1622.5675647430101</v>
      </c>
      <c r="H5054" s="1">
        <f>VLOOKUP(D5054, Summer!$A$1:$E$25, 3)</f>
        <v>1132.28619594112</v>
      </c>
      <c r="I5054" s="1">
        <f>VLOOKUP(D5054, Summer!$A$1:$E$25, 5)</f>
        <v>435.17254436926402</v>
      </c>
      <c r="J5054" s="1">
        <f t="shared" si="469"/>
        <v>1260.6932211035196</v>
      </c>
      <c r="K5054" s="47">
        <f t="shared" si="470"/>
        <v>23.585078874965291</v>
      </c>
      <c r="L5054" s="48">
        <f>Solar!K5071/1000*Variables!$B$3</f>
        <v>41.523800000000001</v>
      </c>
      <c r="M5054">
        <f>IF(E5054=1, VLOOKUP(D5054, Sheet1!$A$2:$C$26, 2), Sheet1!$C$3)</f>
        <v>0.55478000000000005</v>
      </c>
      <c r="N5054" s="1">
        <f>'Electricity Rates'!$J$2</f>
        <v>0.24729999999999999</v>
      </c>
      <c r="O5054" s="145">
        <f>L5054-K5054</f>
        <v>17.938721125034711</v>
      </c>
      <c r="P5054">
        <f t="shared" si="471"/>
        <v>5.8325900057789166</v>
      </c>
      <c r="Q5054">
        <f>IF(O5054&gt;0, IF(Q5053+O5054*Variables!$B$5&lt;Variables!$B$4, Q5053+O5054*Variables!$B$5, Variables!$B$4), IF(Q5053&gt;-O5054, Q5053+O5054/Variables!$B$5, 0))</f>
        <v>78.923188698389055</v>
      </c>
      <c r="R5054">
        <f>IF(O5054&gt;0, 0, IF(Q5053&gt;-O5054, 0, -O5054 - Q5053*Variables!$B$5))</f>
        <v>0</v>
      </c>
      <c r="S5054">
        <f t="shared" si="472"/>
        <v>0</v>
      </c>
      <c r="T5054">
        <f t="shared" si="473"/>
        <v>0</v>
      </c>
    </row>
    <row r="5055" spans="1:20" x14ac:dyDescent="0.3">
      <c r="A5055" s="3">
        <f t="shared" si="468"/>
        <v>43311</v>
      </c>
      <c r="B5055">
        <v>7</v>
      </c>
      <c r="C5055">
        <v>30</v>
      </c>
      <c r="D5055">
        <v>14</v>
      </c>
      <c r="E5055">
        <v>1</v>
      </c>
      <c r="F5055" s="1">
        <f>VLOOKUP(A5055,Weather!$A$1:$E$366, 5)</f>
        <v>0.26190476190476125</v>
      </c>
      <c r="G5055" s="1">
        <f>VLOOKUP(D5055, Summer!$A$1:$E$25, 2)</f>
        <v>1636.26340321468</v>
      </c>
      <c r="H5055" s="1">
        <f>VLOOKUP(D5055, Summer!$A$1:$E$25, 3)</f>
        <v>1156.2601309732199</v>
      </c>
      <c r="I5055" s="1">
        <f>VLOOKUP(D5055, Summer!$A$1:$E$25, 5)</f>
        <v>417.13087064403902</v>
      </c>
      <c r="J5055" s="1">
        <f t="shared" si="469"/>
        <v>1281.9752737031258</v>
      </c>
      <c r="K5055" s="47">
        <f t="shared" si="470"/>
        <v>23.98322402303193</v>
      </c>
      <c r="L5055" s="48">
        <f>Solar!K5072/1000*Variables!$B$3</f>
        <v>37.966250000000002</v>
      </c>
      <c r="M5055">
        <f>IF(E5055=1, VLOOKUP(D5055, Sheet1!$A$2:$C$26, 2), Sheet1!$C$3)</f>
        <v>0.55478000000000005</v>
      </c>
      <c r="N5055" s="1">
        <f>'Electricity Rates'!$J$2</f>
        <v>0.24729999999999999</v>
      </c>
      <c r="O5055" s="145">
        <f>L5055-K5055</f>
        <v>13.983025976968072</v>
      </c>
      <c r="P5055">
        <f t="shared" si="471"/>
        <v>5.9310513008957964</v>
      </c>
      <c r="Q5055">
        <f>IF(O5055&gt;0, IF(Q5054+O5055*Variables!$B$5&lt;Variables!$B$4, Q5054+O5055*Variables!$B$5, Variables!$B$4), IF(Q5054&gt;-O5055, Q5054+O5055/Variables!$B$5, 0))</f>
        <v>92.067233116739047</v>
      </c>
      <c r="R5055">
        <f>IF(O5055&gt;0, 0, IF(Q5054&gt;-O5055, 0, -O5055 - Q5054*Variables!$B$5))</f>
        <v>0</v>
      </c>
      <c r="S5055">
        <f t="shared" si="472"/>
        <v>0</v>
      </c>
      <c r="T5055">
        <f t="shared" si="473"/>
        <v>0</v>
      </c>
    </row>
    <row r="5056" spans="1:20" x14ac:dyDescent="0.3">
      <c r="A5056" s="3">
        <f t="shared" si="468"/>
        <v>43311</v>
      </c>
      <c r="B5056">
        <v>7</v>
      </c>
      <c r="C5056">
        <v>30</v>
      </c>
      <c r="D5056">
        <v>15</v>
      </c>
      <c r="E5056">
        <v>1</v>
      </c>
      <c r="F5056" s="1">
        <f>VLOOKUP(A5056,Weather!$A$1:$E$366, 5)</f>
        <v>0.26190476190476125</v>
      </c>
      <c r="G5056" s="1">
        <f>VLOOKUP(D5056, Summer!$A$1:$E$25, 2)</f>
        <v>1589.7727985285201</v>
      </c>
      <c r="H5056" s="1">
        <f>VLOOKUP(D5056, Summer!$A$1:$E$25, 3)</f>
        <v>1137.7596230737599</v>
      </c>
      <c r="I5056" s="1">
        <f>VLOOKUP(D5056, Summer!$A$1:$E$25, 5)</f>
        <v>403.543562097039</v>
      </c>
      <c r="J5056" s="1">
        <f t="shared" si="469"/>
        <v>1256.1440261690539</v>
      </c>
      <c r="K5056" s="47">
        <f t="shared" si="470"/>
        <v>23.499972427535475</v>
      </c>
      <c r="L5056" s="48">
        <f>Solar!K5073/1000*Variables!$B$3</f>
        <v>31.070199999999996</v>
      </c>
      <c r="M5056">
        <f>IF(E5056=1, VLOOKUP(D5056, Sheet1!$A$2:$C$26, 2), Sheet1!$C$3)</f>
        <v>0.55478000000000005</v>
      </c>
      <c r="N5056" s="1">
        <f>'Electricity Rates'!$J$2</f>
        <v>0.24729999999999999</v>
      </c>
      <c r="O5056" s="145">
        <f>L5056-K5056</f>
        <v>7.5702275724645212</v>
      </c>
      <c r="P5056">
        <f t="shared" si="471"/>
        <v>5.8115431813295224</v>
      </c>
      <c r="Q5056">
        <f>IF(O5056&gt;0, IF(Q5055+O5056*Variables!$B$5&lt;Variables!$B$4, Q5055+O5056*Variables!$B$5, Variables!$B$4), IF(Q5055&gt;-O5056, Q5055+O5056/Variables!$B$5, 0))</f>
        <v>99.183247034855697</v>
      </c>
      <c r="R5056">
        <f>IF(O5056&gt;0, 0, IF(Q5055&gt;-O5056, 0, -O5056 - Q5055*Variables!$B$5))</f>
        <v>0</v>
      </c>
      <c r="S5056">
        <f t="shared" si="472"/>
        <v>0</v>
      </c>
      <c r="T5056">
        <f t="shared" si="473"/>
        <v>0</v>
      </c>
    </row>
    <row r="5057" spans="1:20" x14ac:dyDescent="0.3">
      <c r="A5057" s="3">
        <f t="shared" si="468"/>
        <v>43311</v>
      </c>
      <c r="B5057">
        <v>7</v>
      </c>
      <c r="C5057">
        <v>30</v>
      </c>
      <c r="D5057">
        <v>16</v>
      </c>
      <c r="E5057">
        <v>1</v>
      </c>
      <c r="F5057" s="1">
        <f>VLOOKUP(A5057,Weather!$A$1:$E$366, 5)</f>
        <v>0.26190476190476125</v>
      </c>
      <c r="G5057" s="1">
        <f>VLOOKUP(D5057, Summer!$A$1:$E$25, 2)</f>
        <v>1459.9523441255701</v>
      </c>
      <c r="H5057" s="1">
        <f>VLOOKUP(D5057, Summer!$A$1:$E$25, 3)</f>
        <v>1006.09479349024</v>
      </c>
      <c r="I5057" s="1">
        <f>VLOOKUP(D5057, Summer!$A$1:$E$25, 5)</f>
        <v>381.04254068220598</v>
      </c>
      <c r="J5057" s="1">
        <f t="shared" si="469"/>
        <v>1124.9622472280644</v>
      </c>
      <c r="K5057" s="47">
        <f t="shared" si="470"/>
        <v>21.045820575609682</v>
      </c>
      <c r="L5057" s="48">
        <f>Solar!K5074/1000*Variables!$B$3</f>
        <v>24.89245</v>
      </c>
      <c r="M5057">
        <f>IF(E5057=1, VLOOKUP(D5057, Sheet1!$A$2:$C$26, 2), Sheet1!$C$3)</f>
        <v>0.55478000000000005</v>
      </c>
      <c r="N5057" s="1">
        <f>'Electricity Rates'!$J$2</f>
        <v>0.24729999999999999</v>
      </c>
      <c r="O5057" s="145">
        <f>L5057-K5057</f>
        <v>3.8466294243903185</v>
      </c>
      <c r="P5057">
        <f t="shared" si="471"/>
        <v>5.2046314283482742</v>
      </c>
      <c r="Q5057">
        <f>IF(O5057&gt;0, IF(Q5056+O5057*Variables!$B$5&lt;Variables!$B$4, Q5056+O5057*Variables!$B$5, Variables!$B$4), IF(Q5056&gt;-O5057, Q5056+O5057/Variables!$B$5, 0))</f>
        <v>100</v>
      </c>
      <c r="R5057">
        <f>IF(O5057&gt;0, 0, IF(Q5056&gt;-O5057, 0, -O5057 - Q5056*Variables!$B$5))</f>
        <v>0</v>
      </c>
      <c r="S5057">
        <f t="shared" si="472"/>
        <v>0</v>
      </c>
      <c r="T5057">
        <f t="shared" si="473"/>
        <v>0</v>
      </c>
    </row>
    <row r="5058" spans="1:20" x14ac:dyDescent="0.3">
      <c r="A5058" s="3">
        <f t="shared" si="468"/>
        <v>43311</v>
      </c>
      <c r="B5058">
        <v>7</v>
      </c>
      <c r="C5058">
        <v>30</v>
      </c>
      <c r="D5058">
        <v>17</v>
      </c>
      <c r="E5058">
        <v>1</v>
      </c>
      <c r="F5058" s="1">
        <f>VLOOKUP(A5058,Weather!$A$1:$E$366, 5)</f>
        <v>0.26190476190476125</v>
      </c>
      <c r="G5058" s="1">
        <f>VLOOKUP(D5058, Summer!$A$1:$E$25, 2)</f>
        <v>1144.9480592772099</v>
      </c>
      <c r="H5058" s="1">
        <f>VLOOKUP(D5058, Summer!$A$1:$E$25, 3)</f>
        <v>808.38142168622596</v>
      </c>
      <c r="I5058" s="1">
        <f>VLOOKUP(D5058, Summer!$A$1:$E$25, 5)</f>
        <v>371.93450987035499</v>
      </c>
      <c r="J5058" s="1">
        <f t="shared" si="469"/>
        <v>896.52982676957868</v>
      </c>
      <c r="K5058" s="47">
        <f t="shared" si="470"/>
        <v>16.772301400661863</v>
      </c>
      <c r="L5058" s="48">
        <f>Solar!K5075/1000*Variables!$B$3</f>
        <v>14.65245</v>
      </c>
      <c r="M5058">
        <f>IF(E5058=1, VLOOKUP(D5058, Sheet1!$A$2:$C$26, 2), Sheet1!$C$3)</f>
        <v>0.55478000000000005</v>
      </c>
      <c r="N5058" s="1">
        <f>'Electricity Rates'!$J$2</f>
        <v>0.24729999999999999</v>
      </c>
      <c r="O5058" s="145">
        <f>L5058-K5058</f>
        <v>-2.1198514006618634</v>
      </c>
      <c r="P5058">
        <f t="shared" si="471"/>
        <v>4.1477901363836791</v>
      </c>
      <c r="Q5058">
        <f>IF(O5058&gt;0, IF(Q5057+O5058*Variables!$B$5&lt;Variables!$B$4, Q5057+O5058*Variables!$B$5, Variables!$B$4), IF(Q5057&gt;-O5058, Q5057+O5058/Variables!$B$5, 0))</f>
        <v>97.744838935466106</v>
      </c>
      <c r="R5058">
        <f>IF(O5058&gt;0, 0, IF(Q5057&gt;-O5058, 0, -O5058 - Q5057*Variables!$B$5))</f>
        <v>0</v>
      </c>
      <c r="S5058">
        <f t="shared" si="472"/>
        <v>0</v>
      </c>
      <c r="T5058">
        <f t="shared" si="473"/>
        <v>0</v>
      </c>
    </row>
    <row r="5059" spans="1:20" x14ac:dyDescent="0.3">
      <c r="A5059" s="3">
        <f t="shared" ref="A5059:A5122" si="474">DATE(2018, B5059, C5059)</f>
        <v>43311</v>
      </c>
      <c r="B5059">
        <v>7</v>
      </c>
      <c r="C5059">
        <v>30</v>
      </c>
      <c r="D5059">
        <v>18</v>
      </c>
      <c r="E5059">
        <v>1</v>
      </c>
      <c r="F5059" s="1">
        <f>VLOOKUP(A5059,Weather!$A$1:$E$366, 5)</f>
        <v>0.26190476190476125</v>
      </c>
      <c r="G5059" s="1">
        <f>VLOOKUP(D5059, Summer!$A$1:$E$25, 2)</f>
        <v>769.75210584620504</v>
      </c>
      <c r="H5059" s="1">
        <f>VLOOKUP(D5059, Summer!$A$1:$E$25, 3)</f>
        <v>572.92139445417001</v>
      </c>
      <c r="I5059" s="1">
        <f>VLOOKUP(D5059, Summer!$A$1:$E$25, 5)</f>
        <v>349.41355840998102</v>
      </c>
      <c r="J5059" s="1">
        <f t="shared" ref="J5059:J5122" si="475">IF(E5059=0, I5059, H5059 + (G5059-H5059)*F5059)</f>
        <v>624.47229505684572</v>
      </c>
      <c r="K5059" s="47">
        <f t="shared" ref="K5059:K5122" si="476">J5059*1000/53453</f>
        <v>11.682642602975433</v>
      </c>
      <c r="L5059" s="48">
        <f>Solar!K5076/1000*Variables!$B$3</f>
        <v>6.1639499999999998</v>
      </c>
      <c r="M5059">
        <f>IF(E5059=1, VLOOKUP(D5059, Sheet1!$A$2:$C$26, 2), Sheet1!$C$3)</f>
        <v>0.55478000000000005</v>
      </c>
      <c r="N5059" s="1">
        <f>'Electricity Rates'!$J$2</f>
        <v>0.24729999999999999</v>
      </c>
      <c r="O5059" s="145">
        <f>L5059-K5059</f>
        <v>-5.5186926029754328</v>
      </c>
      <c r="P5059">
        <f t="shared" ref="P5059:P5122" si="477">N5059*K5059</f>
        <v>2.8891175157158244</v>
      </c>
      <c r="Q5059">
        <f>IF(O5059&gt;0, IF(Q5058+O5059*Variables!$B$5&lt;Variables!$B$4, Q5058+O5059*Variables!$B$5, Variables!$B$4), IF(Q5058&gt;-O5059, Q5058+O5059/Variables!$B$5, 0))</f>
        <v>91.873889357832667</v>
      </c>
      <c r="R5059">
        <f>IF(O5059&gt;0, 0, IF(Q5058&gt;-O5059, 0, -O5059 - Q5058*Variables!$B$5))</f>
        <v>0</v>
      </c>
      <c r="S5059">
        <f t="shared" ref="S5059:S5122" si="478">R5059*M5059</f>
        <v>0</v>
      </c>
      <c r="T5059">
        <f t="shared" ref="T5059:T5122" si="479">IF(AND(R5059&gt;0, M5059&gt;0.3), 1, 0)</f>
        <v>0</v>
      </c>
    </row>
    <row r="5060" spans="1:20" x14ac:dyDescent="0.3">
      <c r="A5060" s="3">
        <f t="shared" si="474"/>
        <v>43311</v>
      </c>
      <c r="B5060">
        <v>7</v>
      </c>
      <c r="C5060">
        <v>30</v>
      </c>
      <c r="D5060">
        <v>19</v>
      </c>
      <c r="E5060">
        <v>1</v>
      </c>
      <c r="F5060" s="1">
        <f>VLOOKUP(A5060,Weather!$A$1:$E$366, 5)</f>
        <v>0.26190476190476125</v>
      </c>
      <c r="G5060" s="1">
        <f>VLOOKUP(D5060, Summer!$A$1:$E$25, 2)</f>
        <v>565.86125451999203</v>
      </c>
      <c r="H5060" s="1">
        <f>VLOOKUP(D5060, Summer!$A$1:$E$25, 3)</f>
        <v>365.77406038600299</v>
      </c>
      <c r="I5060" s="1">
        <f>VLOOKUP(D5060, Summer!$A$1:$E$25, 5)</f>
        <v>331.38683221891199</v>
      </c>
      <c r="J5060" s="1">
        <f t="shared" si="475"/>
        <v>418.17784932585715</v>
      </c>
      <c r="K5060" s="47">
        <f t="shared" si="476"/>
        <v>7.8232811876949304</v>
      </c>
      <c r="L5060" s="48">
        <f>Solar!K5077/1000*Variables!$B$3</f>
        <v>1.9009499999999999</v>
      </c>
      <c r="M5060">
        <f>IF(E5060=1, VLOOKUP(D5060, Sheet1!$A$2:$C$26, 2), Sheet1!$C$3)</f>
        <v>0.25796000000000002</v>
      </c>
      <c r="N5060" s="1">
        <f>'Electricity Rates'!$J$2</f>
        <v>0.24729999999999999</v>
      </c>
      <c r="O5060" s="145">
        <f>L5060-K5060</f>
        <v>-5.9223311876949305</v>
      </c>
      <c r="P5060">
        <f t="shared" si="477"/>
        <v>1.9346974377169561</v>
      </c>
      <c r="Q5060">
        <f>IF(O5060&gt;0, IF(Q5059+O5060*Variables!$B$5&lt;Variables!$B$4, Q5059+O5060*Variables!$B$5, Variables!$B$4), IF(Q5059&gt;-O5060, Q5059+O5060/Variables!$B$5, 0))</f>
        <v>85.573537030497633</v>
      </c>
      <c r="R5060">
        <f>IF(O5060&gt;0, 0, IF(Q5059&gt;-O5060, 0, -O5060 - Q5059*Variables!$B$5))</f>
        <v>0</v>
      </c>
      <c r="S5060">
        <f t="shared" si="478"/>
        <v>0</v>
      </c>
      <c r="T5060">
        <f t="shared" si="479"/>
        <v>0</v>
      </c>
    </row>
    <row r="5061" spans="1:20" x14ac:dyDescent="0.3">
      <c r="A5061" s="3">
        <f t="shared" si="474"/>
        <v>43311</v>
      </c>
      <c r="B5061">
        <v>7</v>
      </c>
      <c r="C5061">
        <v>30</v>
      </c>
      <c r="D5061">
        <v>20</v>
      </c>
      <c r="E5061">
        <v>1</v>
      </c>
      <c r="F5061" s="1">
        <f>VLOOKUP(A5061,Weather!$A$1:$E$366, 5)</f>
        <v>0.26190476190476125</v>
      </c>
      <c r="G5061" s="1">
        <f>VLOOKUP(D5061, Summer!$A$1:$E$25, 2)</f>
        <v>459.178981251175</v>
      </c>
      <c r="H5061" s="1">
        <f>VLOOKUP(D5061, Summer!$A$1:$E$25, 3)</f>
        <v>328.41643432967999</v>
      </c>
      <c r="I5061" s="1">
        <f>VLOOKUP(D5061, Summer!$A$1:$E$25, 5)</f>
        <v>326.73316658528501</v>
      </c>
      <c r="J5061" s="1">
        <f t="shared" si="475"/>
        <v>362.66376804721432</v>
      </c>
      <c r="K5061" s="47">
        <f t="shared" si="476"/>
        <v>6.7847224299331064</v>
      </c>
      <c r="L5061" s="48">
        <f>Solar!K5078/1000*Variables!$B$3</f>
        <v>0</v>
      </c>
      <c r="M5061">
        <f>IF(E5061=1, VLOOKUP(D5061, Sheet1!$A$2:$C$26, 2), Sheet1!$C$3)</f>
        <v>0.25796000000000002</v>
      </c>
      <c r="N5061" s="1">
        <f>'Electricity Rates'!$J$2</f>
        <v>0.24729999999999999</v>
      </c>
      <c r="O5061" s="145">
        <f>L5061-K5061</f>
        <v>-6.7847224299331064</v>
      </c>
      <c r="P5061">
        <f t="shared" si="477"/>
        <v>1.6778618569224573</v>
      </c>
      <c r="Q5061">
        <f>IF(O5061&gt;0, IF(Q5060+O5061*Variables!$B$5&lt;Variables!$B$4, Q5060+O5061*Variables!$B$5, Variables!$B$4), IF(Q5060&gt;-O5061, Q5060+O5061/Variables!$B$5, 0))</f>
        <v>78.355747211419853</v>
      </c>
      <c r="R5061">
        <f>IF(O5061&gt;0, 0, IF(Q5060&gt;-O5061, 0, -O5061 - Q5060*Variables!$B$5))</f>
        <v>0</v>
      </c>
      <c r="S5061">
        <f t="shared" si="478"/>
        <v>0</v>
      </c>
      <c r="T5061">
        <f t="shared" si="479"/>
        <v>0</v>
      </c>
    </row>
    <row r="5062" spans="1:20" x14ac:dyDescent="0.3">
      <c r="A5062" s="3">
        <f t="shared" si="474"/>
        <v>43311</v>
      </c>
      <c r="B5062">
        <v>7</v>
      </c>
      <c r="C5062">
        <v>30</v>
      </c>
      <c r="D5062">
        <v>21</v>
      </c>
      <c r="E5062">
        <v>1</v>
      </c>
      <c r="F5062" s="1">
        <f>VLOOKUP(A5062,Weather!$A$1:$E$366, 5)</f>
        <v>0.26190476190476125</v>
      </c>
      <c r="G5062" s="1">
        <f>VLOOKUP(D5062, Summer!$A$1:$E$25, 2)</f>
        <v>403.43414919632897</v>
      </c>
      <c r="H5062" s="1">
        <f>VLOOKUP(D5062, Summer!$A$1:$E$25, 3)</f>
        <v>305.25297715532997</v>
      </c>
      <c r="I5062" s="1">
        <f>VLOOKUP(D5062, Summer!$A$1:$E$25, 5)</f>
        <v>313.15582306105603</v>
      </c>
      <c r="J5062" s="1">
        <f t="shared" si="475"/>
        <v>330.96709364225819</v>
      </c>
      <c r="K5062" s="47">
        <f t="shared" si="476"/>
        <v>6.1917402885199744</v>
      </c>
      <c r="L5062" s="48">
        <f>Solar!K5079/1000*Variables!$B$3</f>
        <v>0</v>
      </c>
      <c r="M5062">
        <f>IF(E5062=1, VLOOKUP(D5062, Sheet1!$A$2:$C$26, 2), Sheet1!$C$3)</f>
        <v>0.25796000000000002</v>
      </c>
      <c r="N5062" s="1">
        <f>'Electricity Rates'!$J$2</f>
        <v>0.24729999999999999</v>
      </c>
      <c r="O5062" s="145">
        <f>L5062-K5062</f>
        <v>-6.1917402885199744</v>
      </c>
      <c r="P5062">
        <f t="shared" si="477"/>
        <v>1.5312173733509895</v>
      </c>
      <c r="Q5062">
        <f>IF(O5062&gt;0, IF(Q5061+O5062*Variables!$B$5&lt;Variables!$B$4, Q5061+O5062*Variables!$B$5, Variables!$B$4), IF(Q5061&gt;-O5062, Q5061+O5062/Variables!$B$5, 0))</f>
        <v>71.768789457675197</v>
      </c>
      <c r="R5062">
        <f>IF(O5062&gt;0, 0, IF(Q5061&gt;-O5062, 0, -O5062 - Q5061*Variables!$B$5))</f>
        <v>0</v>
      </c>
      <c r="S5062">
        <f t="shared" si="478"/>
        <v>0</v>
      </c>
      <c r="T5062">
        <f t="shared" si="479"/>
        <v>0</v>
      </c>
    </row>
    <row r="5063" spans="1:20" x14ac:dyDescent="0.3">
      <c r="A5063" s="3">
        <f t="shared" si="474"/>
        <v>43311</v>
      </c>
      <c r="B5063">
        <v>7</v>
      </c>
      <c r="C5063">
        <v>30</v>
      </c>
      <c r="D5063">
        <v>22</v>
      </c>
      <c r="E5063">
        <v>1</v>
      </c>
      <c r="F5063" s="1">
        <f>VLOOKUP(A5063,Weather!$A$1:$E$366, 5)</f>
        <v>0.26190476190476125</v>
      </c>
      <c r="G5063" s="1">
        <f>VLOOKUP(D5063, Summer!$A$1:$E$25, 2)</f>
        <v>366.19777187885302</v>
      </c>
      <c r="H5063" s="1">
        <f>VLOOKUP(D5063, Summer!$A$1:$E$25, 3)</f>
        <v>263.18917633836901</v>
      </c>
      <c r="I5063" s="1">
        <f>VLOOKUP(D5063, Summer!$A$1:$E$25, 5)</f>
        <v>295.10418431306101</v>
      </c>
      <c r="J5063" s="1">
        <f t="shared" si="475"/>
        <v>290.16761802754331</v>
      </c>
      <c r="K5063" s="47">
        <f t="shared" si="476"/>
        <v>5.4284627247777166</v>
      </c>
      <c r="L5063" s="48">
        <f>Solar!K5080/1000*Variables!$B$3</f>
        <v>0</v>
      </c>
      <c r="M5063">
        <f>IF(E5063=1, VLOOKUP(D5063, Sheet1!$A$2:$C$26, 2), Sheet1!$C$3)</f>
        <v>0.18637999999999999</v>
      </c>
      <c r="N5063" s="1">
        <f>'Electricity Rates'!$J$2</f>
        <v>0.24729999999999999</v>
      </c>
      <c r="O5063" s="145">
        <f>L5063-K5063</f>
        <v>-5.4284627247777166</v>
      </c>
      <c r="P5063">
        <f t="shared" si="477"/>
        <v>1.3424588318375292</v>
      </c>
      <c r="Q5063">
        <f>IF(O5063&gt;0, IF(Q5062+O5063*Variables!$B$5&lt;Variables!$B$4, Q5062+O5063*Variables!$B$5, Variables!$B$4), IF(Q5062&gt;-O5063, Q5062+O5063/Variables!$B$5, 0))</f>
        <v>65.993829112166992</v>
      </c>
      <c r="R5063">
        <f>IF(O5063&gt;0, 0, IF(Q5062&gt;-O5063, 0, -O5063 - Q5062*Variables!$B$5))</f>
        <v>0</v>
      </c>
      <c r="S5063">
        <f t="shared" si="478"/>
        <v>0</v>
      </c>
      <c r="T5063">
        <f t="shared" si="479"/>
        <v>0</v>
      </c>
    </row>
    <row r="5064" spans="1:20" x14ac:dyDescent="0.3">
      <c r="A5064" s="3">
        <f t="shared" si="474"/>
        <v>43311</v>
      </c>
      <c r="B5064">
        <v>7</v>
      </c>
      <c r="C5064">
        <v>30</v>
      </c>
      <c r="D5064">
        <v>23</v>
      </c>
      <c r="E5064">
        <v>1</v>
      </c>
      <c r="F5064" s="1">
        <f>VLOOKUP(A5064,Weather!$A$1:$E$366, 5)</f>
        <v>0.26190476190476125</v>
      </c>
      <c r="G5064" s="1">
        <f>VLOOKUP(D5064, Summer!$A$1:$E$25, 2)</f>
        <v>342.86102460129899</v>
      </c>
      <c r="H5064" s="1">
        <f>VLOOKUP(D5064, Summer!$A$1:$E$25, 3)</f>
        <v>273.02297434567402</v>
      </c>
      <c r="I5064" s="1">
        <f>VLOOKUP(D5064, Summer!$A$1:$E$25, 5)</f>
        <v>281.53182330021599</v>
      </c>
      <c r="J5064" s="1">
        <f t="shared" si="475"/>
        <v>291.3138922697662</v>
      </c>
      <c r="K5064" s="47">
        <f t="shared" si="476"/>
        <v>5.4499072506644382</v>
      </c>
      <c r="L5064" s="48">
        <f>Solar!K5081/1000*Variables!$B$3</f>
        <v>0</v>
      </c>
      <c r="M5064">
        <f>IF(E5064=1, VLOOKUP(D5064, Sheet1!$A$2:$C$26, 2), Sheet1!$C$3)</f>
        <v>0.18637999999999999</v>
      </c>
      <c r="N5064" s="1">
        <f>'Electricity Rates'!$J$2</f>
        <v>0.24729999999999999</v>
      </c>
      <c r="O5064" s="145">
        <f>L5064-K5064</f>
        <v>-5.4499072506644382</v>
      </c>
      <c r="P5064">
        <f t="shared" si="477"/>
        <v>1.3477620630893155</v>
      </c>
      <c r="Q5064">
        <f>IF(O5064&gt;0, IF(Q5063+O5064*Variables!$B$5&lt;Variables!$B$4, Q5063+O5064*Variables!$B$5, Variables!$B$4), IF(Q5063&gt;-O5064, Q5063+O5064/Variables!$B$5, 0))</f>
        <v>60.196055441247374</v>
      </c>
      <c r="R5064">
        <f>IF(O5064&gt;0, 0, IF(Q5063&gt;-O5064, 0, -O5064 - Q5063*Variables!$B$5))</f>
        <v>0</v>
      </c>
      <c r="S5064">
        <f t="shared" si="478"/>
        <v>0</v>
      </c>
      <c r="T5064">
        <f t="shared" si="479"/>
        <v>0</v>
      </c>
    </row>
    <row r="5065" spans="1:20" x14ac:dyDescent="0.3">
      <c r="A5065" s="3">
        <f t="shared" si="474"/>
        <v>43311</v>
      </c>
      <c r="B5065">
        <v>7</v>
      </c>
      <c r="C5065">
        <v>30</v>
      </c>
      <c r="D5065">
        <v>24</v>
      </c>
      <c r="E5065">
        <v>1</v>
      </c>
      <c r="F5065" s="1">
        <f>VLOOKUP(A5065,Weather!$A$1:$E$366, 5)</f>
        <v>0.26190476190476125</v>
      </c>
      <c r="G5065" s="1">
        <f>VLOOKUP(D5065, Summer!$A$1:$E$25, 2)</f>
        <v>310.26482453023402</v>
      </c>
      <c r="H5065" s="1">
        <f>VLOOKUP(D5065, Summer!$A$1:$E$25, 3)</f>
        <v>259.09090909090901</v>
      </c>
      <c r="I5065" s="1">
        <f>VLOOKUP(D5065, Summer!$A$1:$E$25, 5)</f>
        <v>276.86321013243497</v>
      </c>
      <c r="J5065" s="1">
        <f t="shared" si="475"/>
        <v>272.49360122977981</v>
      </c>
      <c r="K5065" s="47">
        <f t="shared" si="476"/>
        <v>5.0978167966209531</v>
      </c>
      <c r="L5065" s="48">
        <f>Solar!K5082/1000*Variables!$B$3</f>
        <v>0</v>
      </c>
      <c r="M5065">
        <f>IF(E5065=1, VLOOKUP(D5065, Sheet1!$A$2:$C$26, 2), Sheet1!$C$3)</f>
        <v>0.18637999999999999</v>
      </c>
      <c r="N5065" s="1">
        <f>'Electricity Rates'!$J$2</f>
        <v>0.24729999999999999</v>
      </c>
      <c r="O5065" s="145">
        <f>L5065-K5065</f>
        <v>-5.0978167966209531</v>
      </c>
      <c r="P5065">
        <f t="shared" si="477"/>
        <v>1.2606900938043617</v>
      </c>
      <c r="Q5065">
        <f>IF(O5065&gt;0, IF(Q5064+O5065*Variables!$B$5&lt;Variables!$B$4, Q5064+O5065*Variables!$B$5, Variables!$B$4), IF(Q5064&gt;-O5065, Q5064+O5065/Variables!$B$5, 0))</f>
        <v>54.772846083139974</v>
      </c>
      <c r="R5065">
        <f>IF(O5065&gt;0, 0, IF(Q5064&gt;-O5065, 0, -O5065 - Q5064*Variables!$B$5))</f>
        <v>0</v>
      </c>
      <c r="S5065">
        <f t="shared" si="478"/>
        <v>0</v>
      </c>
      <c r="T5065">
        <f t="shared" si="479"/>
        <v>0</v>
      </c>
    </row>
    <row r="5066" spans="1:20" x14ac:dyDescent="0.3">
      <c r="A5066" s="3">
        <f t="shared" si="474"/>
        <v>43312</v>
      </c>
      <c r="B5066">
        <v>7</v>
      </c>
      <c r="C5066">
        <v>31</v>
      </c>
      <c r="D5066">
        <v>1</v>
      </c>
      <c r="E5066">
        <v>1</v>
      </c>
      <c r="F5066" s="1">
        <f>VLOOKUP(A5066,Weather!$A$1:$E$366, 5)</f>
        <v>0.28571428571428376</v>
      </c>
      <c r="G5066" s="1">
        <f>VLOOKUP(D5066, Summer!$A$1:$E$25, 2)</f>
        <v>305.44698283970399</v>
      </c>
      <c r="H5066" s="1">
        <f>VLOOKUP(D5066, Summer!$A$1:$E$25, 3)</f>
        <v>264.36707082495798</v>
      </c>
      <c r="I5066" s="1">
        <f>VLOOKUP(D5066, Summer!$A$1:$E$25, 5)</f>
        <v>276.703769768114</v>
      </c>
      <c r="J5066" s="1">
        <f t="shared" si="475"/>
        <v>276.10418854345676</v>
      </c>
      <c r="K5066" s="47">
        <f t="shared" si="476"/>
        <v>5.1653637502751346</v>
      </c>
      <c r="L5066" s="48">
        <f>Solar!K5083/1000*Variables!$B$3</f>
        <v>0</v>
      </c>
      <c r="M5066">
        <f>IF(E5066=1, VLOOKUP(D5066, Sheet1!$A$2:$C$26, 2), Sheet1!$C$3)</f>
        <v>0.18637999999999999</v>
      </c>
      <c r="N5066" s="1">
        <f>'Electricity Rates'!$J$2</f>
        <v>0.24729999999999999</v>
      </c>
      <c r="O5066" s="145">
        <f>L5066-K5066</f>
        <v>-5.1653637502751346</v>
      </c>
      <c r="P5066">
        <f t="shared" si="477"/>
        <v>1.2773944554430408</v>
      </c>
      <c r="Q5066">
        <f>IF(O5066&gt;0, IF(Q5065+O5066*Variables!$B$5&lt;Variables!$B$4, Q5065+O5066*Variables!$B$5, Variables!$B$4), IF(Q5065&gt;-O5066, Q5065+O5066/Variables!$B$5, 0))</f>
        <v>49.277778263698345</v>
      </c>
      <c r="R5066">
        <f>IF(O5066&gt;0, 0, IF(Q5065&gt;-O5066, 0, -O5066 - Q5065*Variables!$B$5))</f>
        <v>0</v>
      </c>
      <c r="S5066">
        <f t="shared" si="478"/>
        <v>0</v>
      </c>
      <c r="T5066">
        <f t="shared" si="479"/>
        <v>0</v>
      </c>
    </row>
    <row r="5067" spans="1:20" x14ac:dyDescent="0.3">
      <c r="A5067" s="3">
        <f t="shared" si="474"/>
        <v>43312</v>
      </c>
      <c r="B5067">
        <v>7</v>
      </c>
      <c r="C5067">
        <v>31</v>
      </c>
      <c r="D5067">
        <v>2</v>
      </c>
      <c r="E5067">
        <v>1</v>
      </c>
      <c r="F5067" s="1">
        <f>VLOOKUP(A5067,Weather!$A$1:$E$366, 5)</f>
        <v>0.28571428571428376</v>
      </c>
      <c r="G5067" s="1">
        <f>VLOOKUP(D5067, Summer!$A$1:$E$25, 2)</f>
        <v>286.71906025959902</v>
      </c>
      <c r="H5067" s="1">
        <f>VLOOKUP(D5067, Summer!$A$1:$E$25, 3)</f>
        <v>260.03911906460002</v>
      </c>
      <c r="I5067" s="1">
        <f>VLOOKUP(D5067, Summer!$A$1:$E$25, 5)</f>
        <v>276.50446931271199</v>
      </c>
      <c r="J5067" s="1">
        <f t="shared" si="475"/>
        <v>267.66195940602825</v>
      </c>
      <c r="K5067" s="47">
        <f t="shared" si="476"/>
        <v>5.0074263260439693</v>
      </c>
      <c r="L5067" s="48">
        <f>Solar!K5084/1000*Variables!$B$3</f>
        <v>0</v>
      </c>
      <c r="M5067">
        <f>IF(E5067=1, VLOOKUP(D5067, Sheet1!$A$2:$C$26, 2), Sheet1!$C$3)</f>
        <v>0.18637999999999999</v>
      </c>
      <c r="N5067" s="1">
        <f>'Electricity Rates'!$J$2</f>
        <v>0.24729999999999999</v>
      </c>
      <c r="O5067" s="145">
        <f>L5067-K5067</f>
        <v>-5.0074263260439693</v>
      </c>
      <c r="P5067">
        <f t="shared" si="477"/>
        <v>1.2383365304306735</v>
      </c>
      <c r="Q5067">
        <f>IF(O5067&gt;0, IF(Q5066+O5067*Variables!$B$5&lt;Variables!$B$4, Q5066+O5067*Variables!$B$5, Variables!$B$4), IF(Q5066&gt;-O5067, Q5066+O5067/Variables!$B$5, 0))</f>
        <v>43.950728980672842</v>
      </c>
      <c r="R5067">
        <f>IF(O5067&gt;0, 0, IF(Q5066&gt;-O5067, 0, -O5067 - Q5066*Variables!$B$5))</f>
        <v>0</v>
      </c>
      <c r="S5067">
        <f t="shared" si="478"/>
        <v>0</v>
      </c>
      <c r="T5067">
        <f t="shared" si="479"/>
        <v>0</v>
      </c>
    </row>
    <row r="5068" spans="1:20" x14ac:dyDescent="0.3">
      <c r="A5068" s="3">
        <f t="shared" si="474"/>
        <v>43312</v>
      </c>
      <c r="B5068">
        <v>7</v>
      </c>
      <c r="C5068">
        <v>31</v>
      </c>
      <c r="D5068">
        <v>3</v>
      </c>
      <c r="E5068">
        <v>1</v>
      </c>
      <c r="F5068" s="1">
        <f>VLOOKUP(A5068,Weather!$A$1:$E$366, 5)</f>
        <v>0.28571428571428376</v>
      </c>
      <c r="G5068" s="1">
        <f>VLOOKUP(D5068, Summer!$A$1:$E$25, 2)</f>
        <v>272.63131492590298</v>
      </c>
      <c r="H5068" s="1">
        <f>VLOOKUP(D5068, Summer!$A$1:$E$25, 3)</f>
        <v>241.571030279452</v>
      </c>
      <c r="I5068" s="1">
        <f>VLOOKUP(D5068, Summer!$A$1:$E$25, 5)</f>
        <v>276.33008141423602</v>
      </c>
      <c r="J5068" s="1">
        <f t="shared" si="475"/>
        <v>250.44539732129508</v>
      </c>
      <c r="K5068" s="47">
        <f t="shared" si="476"/>
        <v>4.6853384715786781</v>
      </c>
      <c r="L5068" s="48">
        <f>Solar!K5085/1000*Variables!$B$3</f>
        <v>0</v>
      </c>
      <c r="M5068">
        <f>IF(E5068=1, VLOOKUP(D5068, Sheet1!$A$2:$C$26, 2), Sheet1!$C$3)</f>
        <v>0.18637999999999999</v>
      </c>
      <c r="N5068" s="1">
        <f>'Electricity Rates'!$J$2</f>
        <v>0.24729999999999999</v>
      </c>
      <c r="O5068" s="145">
        <f>L5068-K5068</f>
        <v>-4.6853384715786781</v>
      </c>
      <c r="P5068">
        <f t="shared" si="477"/>
        <v>1.1586842040214071</v>
      </c>
      <c r="Q5068">
        <f>IF(O5068&gt;0, IF(Q5067+O5068*Variables!$B$5&lt;Variables!$B$4, Q5067+O5068*Variables!$B$5, Variables!$B$4), IF(Q5067&gt;-O5068, Q5067+O5068/Variables!$B$5, 0))</f>
        <v>38.966326351333819</v>
      </c>
      <c r="R5068">
        <f>IF(O5068&gt;0, 0, IF(Q5067&gt;-O5068, 0, -O5068 - Q5067*Variables!$B$5))</f>
        <v>0</v>
      </c>
      <c r="S5068">
        <f t="shared" si="478"/>
        <v>0</v>
      </c>
      <c r="T5068">
        <f t="shared" si="479"/>
        <v>0</v>
      </c>
    </row>
    <row r="5069" spans="1:20" x14ac:dyDescent="0.3">
      <c r="A5069" s="3">
        <f t="shared" si="474"/>
        <v>43312</v>
      </c>
      <c r="B5069">
        <v>7</v>
      </c>
      <c r="C5069">
        <v>31</v>
      </c>
      <c r="D5069">
        <v>4</v>
      </c>
      <c r="E5069">
        <v>1</v>
      </c>
      <c r="F5069" s="1">
        <f>VLOOKUP(A5069,Weather!$A$1:$E$366, 5)</f>
        <v>0.28571428571428376</v>
      </c>
      <c r="G5069" s="1">
        <f>VLOOKUP(D5069, Summer!$A$1:$E$25, 2)</f>
        <v>286.33237882239803</v>
      </c>
      <c r="H5069" s="1">
        <f>VLOOKUP(D5069, Summer!$A$1:$E$25, 3)</f>
        <v>256.10019667595998</v>
      </c>
      <c r="I5069" s="1">
        <f>VLOOKUP(D5069, Summer!$A$1:$E$25, 5)</f>
        <v>276.13078095883401</v>
      </c>
      <c r="J5069" s="1">
        <f t="shared" si="475"/>
        <v>264.73796300351364</v>
      </c>
      <c r="K5069" s="47">
        <f t="shared" si="476"/>
        <v>4.9527241315457253</v>
      </c>
      <c r="L5069" s="48">
        <f>Solar!K5086/1000*Variables!$B$3</f>
        <v>0</v>
      </c>
      <c r="M5069">
        <f>IF(E5069=1, VLOOKUP(D5069, Sheet1!$A$2:$C$26, 2), Sheet1!$C$3)</f>
        <v>0.18637999999999999</v>
      </c>
      <c r="N5069" s="1">
        <f>'Electricity Rates'!$J$2</f>
        <v>0.24729999999999999</v>
      </c>
      <c r="O5069" s="145">
        <f>L5069-K5069</f>
        <v>-4.9527241315457253</v>
      </c>
      <c r="P5069">
        <f t="shared" si="477"/>
        <v>1.2248086777312579</v>
      </c>
      <c r="Q5069">
        <f>IF(O5069&gt;0, IF(Q5068+O5069*Variables!$B$5&lt;Variables!$B$4, Q5068+O5069*Variables!$B$5, Variables!$B$4), IF(Q5068&gt;-O5069, Q5068+O5069/Variables!$B$5, 0))</f>
        <v>33.69747089224262</v>
      </c>
      <c r="R5069">
        <f>IF(O5069&gt;0, 0, IF(Q5068&gt;-O5069, 0, -O5069 - Q5068*Variables!$B$5))</f>
        <v>0</v>
      </c>
      <c r="S5069">
        <f t="shared" si="478"/>
        <v>0</v>
      </c>
      <c r="T5069">
        <f t="shared" si="479"/>
        <v>0</v>
      </c>
    </row>
    <row r="5070" spans="1:20" x14ac:dyDescent="0.3">
      <c r="A5070" s="3">
        <f t="shared" si="474"/>
        <v>43312</v>
      </c>
      <c r="B5070">
        <v>7</v>
      </c>
      <c r="C5070">
        <v>31</v>
      </c>
      <c r="D5070">
        <v>5</v>
      </c>
      <c r="E5070">
        <v>1</v>
      </c>
      <c r="F5070" s="1">
        <f>VLOOKUP(A5070,Weather!$A$1:$E$366, 5)</f>
        <v>0.28571428571428376</v>
      </c>
      <c r="G5070" s="1">
        <f>VLOOKUP(D5070, Summer!$A$1:$E$25, 2)</f>
        <v>323.19252555232703</v>
      </c>
      <c r="H5070" s="1">
        <f>VLOOKUP(D5070, Summer!$A$1:$E$25, 3)</f>
        <v>290.90909090909099</v>
      </c>
      <c r="I5070" s="1">
        <f>VLOOKUP(D5070, Summer!$A$1:$E$25, 5)</f>
        <v>275.93148050343302</v>
      </c>
      <c r="J5070" s="1">
        <f t="shared" si="475"/>
        <v>300.13292937858694</v>
      </c>
      <c r="K5070" s="47">
        <f t="shared" si="476"/>
        <v>5.6148940074193581</v>
      </c>
      <c r="L5070" s="48">
        <f>Solar!K5087/1000*Variables!$B$3</f>
        <v>0</v>
      </c>
      <c r="M5070">
        <f>IF(E5070=1, VLOOKUP(D5070, Sheet1!$A$2:$C$26, 2), Sheet1!$C$3)</f>
        <v>0.18637999999999999</v>
      </c>
      <c r="N5070" s="1">
        <f>'Electricity Rates'!$J$2</f>
        <v>0.24729999999999999</v>
      </c>
      <c r="O5070" s="145">
        <f>L5070-K5070</f>
        <v>-5.6148940074193581</v>
      </c>
      <c r="P5070">
        <f t="shared" si="477"/>
        <v>1.3885632880348071</v>
      </c>
      <c r="Q5070">
        <f>IF(O5070&gt;0, IF(Q5069+O5070*Variables!$B$5&lt;Variables!$B$4, Q5069+O5070*Variables!$B$5, Variables!$B$4), IF(Q5069&gt;-O5070, Q5069+O5070/Variables!$B$5, 0))</f>
        <v>27.724179394987985</v>
      </c>
      <c r="R5070">
        <f>IF(O5070&gt;0, 0, IF(Q5069&gt;-O5070, 0, -O5070 - Q5069*Variables!$B$5))</f>
        <v>0</v>
      </c>
      <c r="S5070">
        <f t="shared" si="478"/>
        <v>0</v>
      </c>
      <c r="T5070">
        <f t="shared" si="479"/>
        <v>0</v>
      </c>
    </row>
    <row r="5071" spans="1:20" x14ac:dyDescent="0.3">
      <c r="A5071" s="3">
        <f t="shared" si="474"/>
        <v>43312</v>
      </c>
      <c r="B5071">
        <v>7</v>
      </c>
      <c r="C5071">
        <v>31</v>
      </c>
      <c r="D5071">
        <v>6</v>
      </c>
      <c r="E5071">
        <v>1</v>
      </c>
      <c r="F5071" s="1">
        <f>VLOOKUP(A5071,Weather!$A$1:$E$366, 5)</f>
        <v>0.28571428571428376</v>
      </c>
      <c r="G5071" s="1">
        <f>VLOOKUP(D5071, Summer!$A$1:$E$25, 2)</f>
        <v>420.20776289112302</v>
      </c>
      <c r="H5071" s="1">
        <f>VLOOKUP(D5071, Summer!$A$1:$E$25, 3)</f>
        <v>354.54545454545399</v>
      </c>
      <c r="I5071" s="1">
        <f>VLOOKUP(D5071, Summer!$A$1:$E$25, 5)</f>
        <v>244.50179868660999</v>
      </c>
      <c r="J5071" s="1">
        <f t="shared" si="475"/>
        <v>373.30611407278786</v>
      </c>
      <c r="K5071" s="47">
        <f t="shared" si="476"/>
        <v>6.9838196934276446</v>
      </c>
      <c r="L5071" s="48">
        <f>Solar!K5088/1000*Variables!$B$3</f>
        <v>0.35005000000000003</v>
      </c>
      <c r="M5071">
        <f>IF(E5071=1, VLOOKUP(D5071, Sheet1!$A$2:$C$26, 2), Sheet1!$C$3)</f>
        <v>0.18637999999999999</v>
      </c>
      <c r="N5071" s="1">
        <f>'Electricity Rates'!$J$2</f>
        <v>0.24729999999999999</v>
      </c>
      <c r="O5071" s="145">
        <f>L5071-K5071</f>
        <v>-6.6337696934276442</v>
      </c>
      <c r="P5071">
        <f t="shared" si="477"/>
        <v>1.7270986101846564</v>
      </c>
      <c r="Q5071">
        <f>IF(O5071&gt;0, IF(Q5070+O5071*Variables!$B$5&lt;Variables!$B$4, Q5070+O5071*Variables!$B$5, Variables!$B$4), IF(Q5070&gt;-O5071, Q5070+O5071/Variables!$B$5, 0))</f>
        <v>20.666977593469213</v>
      </c>
      <c r="R5071">
        <f>IF(O5071&gt;0, 0, IF(Q5070&gt;-O5071, 0, -O5071 - Q5070*Variables!$B$5))</f>
        <v>0</v>
      </c>
      <c r="S5071">
        <f t="shared" si="478"/>
        <v>0</v>
      </c>
      <c r="T5071">
        <f t="shared" si="479"/>
        <v>0</v>
      </c>
    </row>
    <row r="5072" spans="1:20" x14ac:dyDescent="0.3">
      <c r="A5072" s="3">
        <f t="shared" si="474"/>
        <v>43312</v>
      </c>
      <c r="B5072">
        <v>7</v>
      </c>
      <c r="C5072">
        <v>31</v>
      </c>
      <c r="D5072">
        <v>7</v>
      </c>
      <c r="E5072">
        <v>1</v>
      </c>
      <c r="F5072" s="1">
        <f>VLOOKUP(A5072,Weather!$A$1:$E$366, 5)</f>
        <v>0.28571428571428376</v>
      </c>
      <c r="G5072" s="1">
        <f>VLOOKUP(D5072, Summer!$A$1:$E$25, 2)</f>
        <v>767.23345107957198</v>
      </c>
      <c r="H5072" s="1">
        <f>VLOOKUP(D5072, Summer!$A$1:$E$25, 3)</f>
        <v>587.45596403639502</v>
      </c>
      <c r="I5072" s="1">
        <f>VLOOKUP(D5072, Summer!$A$1:$E$25, 5)</f>
        <v>275.57273968370998</v>
      </c>
      <c r="J5072" s="1">
        <f t="shared" si="475"/>
        <v>638.8209603344452</v>
      </c>
      <c r="K5072" s="47">
        <f t="shared" si="476"/>
        <v>11.951077775512044</v>
      </c>
      <c r="L5072" s="48">
        <f>Solar!K5089/1000*Variables!$B$3</f>
        <v>1.3367</v>
      </c>
      <c r="M5072">
        <f>IF(E5072=1, VLOOKUP(D5072, Sheet1!$A$2:$C$26, 2), Sheet1!$C$3)</f>
        <v>0.18637999999999999</v>
      </c>
      <c r="N5072" s="1">
        <f>'Electricity Rates'!$J$2</f>
        <v>0.24729999999999999</v>
      </c>
      <c r="O5072" s="145">
        <f>L5072-K5072</f>
        <v>-10.614377775512043</v>
      </c>
      <c r="P5072">
        <f t="shared" si="477"/>
        <v>2.9555015338841284</v>
      </c>
      <c r="Q5072">
        <f>IF(O5072&gt;0, IF(Q5071+O5072*Variables!$B$5&lt;Variables!$B$4, Q5071+O5072*Variables!$B$5, Variables!$B$4), IF(Q5071&gt;-O5072, Q5071+O5072/Variables!$B$5, 0))</f>
        <v>9.3750863429244848</v>
      </c>
      <c r="R5072">
        <f>IF(O5072&gt;0, 0, IF(Q5071&gt;-O5072, 0, -O5072 - Q5071*Variables!$B$5))</f>
        <v>0</v>
      </c>
      <c r="S5072">
        <f t="shared" si="478"/>
        <v>0</v>
      </c>
      <c r="T5072">
        <f t="shared" si="479"/>
        <v>0</v>
      </c>
    </row>
    <row r="5073" spans="1:20" x14ac:dyDescent="0.3">
      <c r="A5073" s="3">
        <f t="shared" si="474"/>
        <v>43312</v>
      </c>
      <c r="B5073">
        <v>7</v>
      </c>
      <c r="C5073">
        <v>31</v>
      </c>
      <c r="D5073">
        <v>8</v>
      </c>
      <c r="E5073">
        <v>1</v>
      </c>
      <c r="F5073" s="1">
        <f>VLOOKUP(A5073,Weather!$A$1:$E$366, 5)</f>
        <v>0.28571428571428376</v>
      </c>
      <c r="G5073" s="1">
        <f>VLOOKUP(D5073, Summer!$A$1:$E$25, 2)</f>
        <v>1109.6398637209199</v>
      </c>
      <c r="H5073" s="1">
        <f>VLOOKUP(D5073, Summer!$A$1:$E$25, 3)</f>
        <v>814.26008774773595</v>
      </c>
      <c r="I5073" s="1">
        <f>VLOOKUP(D5073, Summer!$A$1:$E$25, 5)</f>
        <v>328.96533168578299</v>
      </c>
      <c r="J5073" s="1">
        <f t="shared" si="475"/>
        <v>898.65430945435935</v>
      </c>
      <c r="K5073" s="47">
        <f t="shared" si="476"/>
        <v>16.812046273443201</v>
      </c>
      <c r="L5073" s="48">
        <f>Solar!K5090/1000*Variables!$B$3</f>
        <v>5.3719999999999999</v>
      </c>
      <c r="M5073">
        <f>IF(E5073=1, VLOOKUP(D5073, Sheet1!$A$2:$C$26, 2), Sheet1!$C$3)</f>
        <v>0.18637999999999999</v>
      </c>
      <c r="N5073" s="1">
        <f>'Electricity Rates'!$J$2</f>
        <v>0.24729999999999999</v>
      </c>
      <c r="O5073" s="145">
        <f>L5073-K5073</f>
        <v>-11.440046273443201</v>
      </c>
      <c r="P5073">
        <f t="shared" si="477"/>
        <v>4.1576190434225033</v>
      </c>
      <c r="Q5073">
        <f>IF(O5073&gt;0, IF(Q5072+O5073*Variables!$B$5&lt;Variables!$B$4, Q5072+O5073*Variables!$B$5, Variables!$B$4), IF(Q5072&gt;-O5073, Q5072+O5073/Variables!$B$5, 0))</f>
        <v>0</v>
      </c>
      <c r="R5073">
        <f>IF(O5073&gt;0, 0, IF(Q5072&gt;-O5073, 0, -O5073 - Q5072*Variables!$B$5))</f>
        <v>2.6274651110941853</v>
      </c>
      <c r="S5073">
        <f t="shared" si="478"/>
        <v>0.48970694740573423</v>
      </c>
      <c r="T5073">
        <f t="shared" si="479"/>
        <v>0</v>
      </c>
    </row>
    <row r="5074" spans="1:20" x14ac:dyDescent="0.3">
      <c r="A5074" s="3">
        <f t="shared" si="474"/>
        <v>43312</v>
      </c>
      <c r="B5074">
        <v>7</v>
      </c>
      <c r="C5074">
        <v>31</v>
      </c>
      <c r="D5074">
        <v>9</v>
      </c>
      <c r="E5074">
        <v>1</v>
      </c>
      <c r="F5074" s="1">
        <f>VLOOKUP(A5074,Weather!$A$1:$E$366, 5)</f>
        <v>0.28571428571428376</v>
      </c>
      <c r="G5074" s="1">
        <f>VLOOKUP(D5074, Summer!$A$1:$E$25, 2)</f>
        <v>1322.40871182827</v>
      </c>
      <c r="H5074" s="1">
        <f>VLOOKUP(D5074, Summer!$A$1:$E$25, 3)</f>
        <v>1017.49011217013</v>
      </c>
      <c r="I5074" s="1">
        <f>VLOOKUP(D5074, Summer!$A$1:$E$25, 5)</f>
        <v>386.82225388885001</v>
      </c>
      <c r="J5074" s="1">
        <f t="shared" si="475"/>
        <v>1104.6097120724551</v>
      </c>
      <c r="K5074" s="47">
        <f t="shared" si="476"/>
        <v>20.665064862074253</v>
      </c>
      <c r="L5074" s="48">
        <f>Solar!K5091/1000*Variables!$B$3</f>
        <v>7.5688500000000003</v>
      </c>
      <c r="M5074">
        <f>IF(E5074=1, VLOOKUP(D5074, Sheet1!$A$2:$C$26, 2), Sheet1!$C$3)</f>
        <v>0.25796000000000002</v>
      </c>
      <c r="N5074" s="1">
        <f>'Electricity Rates'!$J$2</f>
        <v>0.24729999999999999</v>
      </c>
      <c r="O5074" s="145">
        <f>L5074-K5074</f>
        <v>-13.096214862074252</v>
      </c>
      <c r="P5074">
        <f t="shared" si="477"/>
        <v>5.1104705403909625</v>
      </c>
      <c r="Q5074">
        <f>IF(O5074&gt;0, IF(Q5073+O5074*Variables!$B$5&lt;Variables!$B$4, Q5073+O5074*Variables!$B$5, Variables!$B$4), IF(Q5073&gt;-O5074, Q5073+O5074/Variables!$B$5, 0))</f>
        <v>0</v>
      </c>
      <c r="R5074">
        <f>IF(O5074&gt;0, 0, IF(Q5073&gt;-O5074, 0, -O5074 - Q5073*Variables!$B$5))</f>
        <v>13.096214862074252</v>
      </c>
      <c r="S5074">
        <f t="shared" si="478"/>
        <v>3.3782995858206744</v>
      </c>
      <c r="T5074">
        <f t="shared" si="479"/>
        <v>0</v>
      </c>
    </row>
    <row r="5075" spans="1:20" x14ac:dyDescent="0.3">
      <c r="A5075" s="3">
        <f t="shared" si="474"/>
        <v>43312</v>
      </c>
      <c r="B5075">
        <v>7</v>
      </c>
      <c r="C5075">
        <v>31</v>
      </c>
      <c r="D5075">
        <v>10</v>
      </c>
      <c r="E5075">
        <v>1</v>
      </c>
      <c r="F5075" s="1">
        <f>VLOOKUP(A5075,Weather!$A$1:$E$366, 5)</f>
        <v>0.28571428571428376</v>
      </c>
      <c r="G5075" s="1">
        <f>VLOOKUP(D5075, Summer!$A$1:$E$25, 2)</f>
        <v>1424.0693518383</v>
      </c>
      <c r="H5075" s="1">
        <f>VLOOKUP(D5075, Summer!$A$1:$E$25, 3)</f>
        <v>1069.7659339946799</v>
      </c>
      <c r="I5075" s="1">
        <f>VLOOKUP(D5075, Summer!$A$1:$E$25, 5)</f>
        <v>417.88322986318002</v>
      </c>
      <c r="J5075" s="1">
        <f t="shared" si="475"/>
        <v>1170.9954819499992</v>
      </c>
      <c r="K5075" s="47">
        <f t="shared" si="476"/>
        <v>21.907011429667168</v>
      </c>
      <c r="L5075" s="48">
        <f>Solar!K5092/1000*Variables!$B$3</f>
        <v>10.98095</v>
      </c>
      <c r="M5075">
        <f>IF(E5075=1, VLOOKUP(D5075, Sheet1!$A$2:$C$26, 2), Sheet1!$C$3)</f>
        <v>0.25796000000000002</v>
      </c>
      <c r="N5075" s="1">
        <f>'Electricity Rates'!$J$2</f>
        <v>0.24729999999999999</v>
      </c>
      <c r="O5075" s="145">
        <f>L5075-K5075</f>
        <v>-10.926061429667168</v>
      </c>
      <c r="P5075">
        <f t="shared" si="477"/>
        <v>5.4176039265566907</v>
      </c>
      <c r="Q5075">
        <f>IF(O5075&gt;0, IF(Q5074+O5075*Variables!$B$5&lt;Variables!$B$4, Q5074+O5075*Variables!$B$5, Variables!$B$4), IF(Q5074&gt;-O5075, Q5074+O5075/Variables!$B$5, 0))</f>
        <v>0</v>
      </c>
      <c r="R5075">
        <f>IF(O5075&gt;0, 0, IF(Q5074&gt;-O5075, 0, -O5075 - Q5074*Variables!$B$5))</f>
        <v>10.926061429667168</v>
      </c>
      <c r="S5075">
        <f t="shared" si="478"/>
        <v>2.818486806396943</v>
      </c>
      <c r="T5075">
        <f t="shared" si="479"/>
        <v>0</v>
      </c>
    </row>
    <row r="5076" spans="1:20" x14ac:dyDescent="0.3">
      <c r="A5076" s="3">
        <f t="shared" si="474"/>
        <v>43312</v>
      </c>
      <c r="B5076">
        <v>7</v>
      </c>
      <c r="C5076">
        <v>31</v>
      </c>
      <c r="D5076">
        <v>11</v>
      </c>
      <c r="E5076">
        <v>1</v>
      </c>
      <c r="F5076" s="1">
        <f>VLOOKUP(A5076,Weather!$A$1:$E$366, 5)</f>
        <v>0.28571428571428376</v>
      </c>
      <c r="G5076" s="1">
        <f>VLOOKUP(D5076, Summer!$A$1:$E$25, 2)</f>
        <v>1497.9516334678001</v>
      </c>
      <c r="H5076" s="1">
        <f>VLOOKUP(D5076, Summer!$A$1:$E$25, 3)</f>
        <v>1079.6213447448599</v>
      </c>
      <c r="I5076" s="1">
        <f>VLOOKUP(D5076, Summer!$A$1:$E$25, 5)</f>
        <v>435.54125021175599</v>
      </c>
      <c r="J5076" s="1">
        <f t="shared" si="475"/>
        <v>1199.1442843799848</v>
      </c>
      <c r="K5076" s="47">
        <f t="shared" si="476"/>
        <v>22.433619897479744</v>
      </c>
      <c r="L5076" s="48">
        <f>Solar!K5093/1000*Variables!$B$3</f>
        <v>14.167949999999999</v>
      </c>
      <c r="M5076">
        <f>IF(E5076=1, VLOOKUP(D5076, Sheet1!$A$2:$C$26, 2), Sheet1!$C$3)</f>
        <v>0.25796000000000002</v>
      </c>
      <c r="N5076" s="1">
        <f>'Electricity Rates'!$J$2</f>
        <v>0.24729999999999999</v>
      </c>
      <c r="O5076" s="145">
        <f>L5076-K5076</f>
        <v>-8.2656698974797447</v>
      </c>
      <c r="P5076">
        <f t="shared" si="477"/>
        <v>5.5478342006467409</v>
      </c>
      <c r="Q5076">
        <f>IF(O5076&gt;0, IF(Q5075+O5076*Variables!$B$5&lt;Variables!$B$4, Q5075+O5076*Variables!$B$5, Variables!$B$4), IF(Q5075&gt;-O5076, Q5075+O5076/Variables!$B$5, 0))</f>
        <v>0</v>
      </c>
      <c r="R5076">
        <f>IF(O5076&gt;0, 0, IF(Q5075&gt;-O5076, 0, -O5076 - Q5075*Variables!$B$5))</f>
        <v>8.2656698974797447</v>
      </c>
      <c r="S5076">
        <f t="shared" si="478"/>
        <v>2.1322122067538749</v>
      </c>
      <c r="T5076">
        <f t="shared" si="479"/>
        <v>0</v>
      </c>
    </row>
    <row r="5077" spans="1:20" x14ac:dyDescent="0.3">
      <c r="A5077" s="3">
        <f t="shared" si="474"/>
        <v>43312</v>
      </c>
      <c r="B5077">
        <v>7</v>
      </c>
      <c r="C5077">
        <v>31</v>
      </c>
      <c r="D5077">
        <v>12</v>
      </c>
      <c r="E5077">
        <v>1</v>
      </c>
      <c r="F5077" s="1">
        <f>VLOOKUP(A5077,Weather!$A$1:$E$366, 5)</f>
        <v>0.28571428571428376</v>
      </c>
      <c r="G5077" s="1">
        <f>VLOOKUP(D5077, Summer!$A$1:$E$25, 2)</f>
        <v>1553.30978408544</v>
      </c>
      <c r="H5077" s="1">
        <f>VLOOKUP(D5077, Summer!$A$1:$E$25, 3)</f>
        <v>1117.7462231731799</v>
      </c>
      <c r="I5077" s="1">
        <f>VLOOKUP(D5077, Summer!$A$1:$E$25, 5)</f>
        <v>435.36187980189499</v>
      </c>
      <c r="J5077" s="1">
        <f t="shared" si="475"/>
        <v>1242.1929548623962</v>
      </c>
      <c r="K5077" s="47">
        <f t="shared" si="476"/>
        <v>23.238975452498387</v>
      </c>
      <c r="L5077" s="48">
        <f>Solar!K5094/1000*Variables!$B$3</f>
        <v>16.175550000000001</v>
      </c>
      <c r="M5077">
        <f>IF(E5077=1, VLOOKUP(D5077, Sheet1!$A$2:$C$26, 2), Sheet1!$C$3)</f>
        <v>0.25796000000000002</v>
      </c>
      <c r="N5077" s="1">
        <f>'Electricity Rates'!$J$2</f>
        <v>0.24729999999999999</v>
      </c>
      <c r="O5077" s="145">
        <f>L5077-K5077</f>
        <v>-7.0634254524983859</v>
      </c>
      <c r="P5077">
        <f t="shared" si="477"/>
        <v>5.7469986294028512</v>
      </c>
      <c r="Q5077">
        <f>IF(O5077&gt;0, IF(Q5076+O5077*Variables!$B$5&lt;Variables!$B$4, Q5076+O5077*Variables!$B$5, Variables!$B$4), IF(Q5076&gt;-O5077, Q5076+O5077/Variables!$B$5, 0))</f>
        <v>0</v>
      </c>
      <c r="R5077">
        <f>IF(O5077&gt;0, 0, IF(Q5076&gt;-O5077, 0, -O5077 - Q5076*Variables!$B$5))</f>
        <v>7.0634254524983859</v>
      </c>
      <c r="S5077">
        <f t="shared" si="478"/>
        <v>1.8220812297264839</v>
      </c>
      <c r="T5077">
        <f t="shared" si="479"/>
        <v>0</v>
      </c>
    </row>
    <row r="5078" spans="1:20" x14ac:dyDescent="0.3">
      <c r="A5078" s="3">
        <f t="shared" si="474"/>
        <v>43312</v>
      </c>
      <c r="B5078">
        <v>7</v>
      </c>
      <c r="C5078">
        <v>31</v>
      </c>
      <c r="D5078">
        <v>13</v>
      </c>
      <c r="E5078">
        <v>1</v>
      </c>
      <c r="F5078" s="1">
        <f>VLOOKUP(A5078,Weather!$A$1:$E$366, 5)</f>
        <v>0.28571428571428376</v>
      </c>
      <c r="G5078" s="1">
        <f>VLOOKUP(D5078, Summer!$A$1:$E$25, 2)</f>
        <v>1622.5675647430101</v>
      </c>
      <c r="H5078" s="1">
        <f>VLOOKUP(D5078, Summer!$A$1:$E$25, 3)</f>
        <v>1132.28619594112</v>
      </c>
      <c r="I5078" s="1">
        <f>VLOOKUP(D5078, Summer!$A$1:$E$25, 5)</f>
        <v>435.17254436926402</v>
      </c>
      <c r="J5078" s="1">
        <f t="shared" si="475"/>
        <v>1272.3665870273733</v>
      </c>
      <c r="K5078" s="47">
        <f t="shared" si="476"/>
        <v>23.803464483328781</v>
      </c>
      <c r="L5078" s="48">
        <f>Solar!K5095/1000*Variables!$B$3</f>
        <v>21.778949999999998</v>
      </c>
      <c r="M5078">
        <f>IF(E5078=1, VLOOKUP(D5078, Sheet1!$A$2:$C$26, 2), Sheet1!$C$3)</f>
        <v>0.55478000000000005</v>
      </c>
      <c r="N5078" s="1">
        <f>'Electricity Rates'!$J$2</f>
        <v>0.24729999999999999</v>
      </c>
      <c r="O5078" s="145">
        <f>L5078-K5078</f>
        <v>-2.0245144833287831</v>
      </c>
      <c r="P5078">
        <f t="shared" si="477"/>
        <v>5.8865967667272079</v>
      </c>
      <c r="Q5078">
        <f>IF(O5078&gt;0, IF(Q5077+O5078*Variables!$B$5&lt;Variables!$B$4, Q5077+O5078*Variables!$B$5, Variables!$B$4), IF(Q5077&gt;-O5078, Q5077+O5078/Variables!$B$5, 0))</f>
        <v>0</v>
      </c>
      <c r="R5078">
        <f>IF(O5078&gt;0, 0, IF(Q5077&gt;-O5078, 0, -O5078 - Q5077*Variables!$B$5))</f>
        <v>2.0245144833287831</v>
      </c>
      <c r="S5078">
        <f t="shared" si="478"/>
        <v>1.1231601450611424</v>
      </c>
      <c r="T5078">
        <f t="shared" si="479"/>
        <v>1</v>
      </c>
    </row>
    <row r="5079" spans="1:20" x14ac:dyDescent="0.3">
      <c r="A5079" s="3">
        <f t="shared" si="474"/>
        <v>43312</v>
      </c>
      <c r="B5079">
        <v>7</v>
      </c>
      <c r="C5079">
        <v>31</v>
      </c>
      <c r="D5079">
        <v>14</v>
      </c>
      <c r="E5079">
        <v>1</v>
      </c>
      <c r="F5079" s="1">
        <f>VLOOKUP(A5079,Weather!$A$1:$E$366, 5)</f>
        <v>0.28571428571428376</v>
      </c>
      <c r="G5079" s="1">
        <f>VLOOKUP(D5079, Summer!$A$1:$E$25, 2)</f>
        <v>1636.26340321468</v>
      </c>
      <c r="H5079" s="1">
        <f>VLOOKUP(D5079, Summer!$A$1:$E$25, 3)</f>
        <v>1156.2601309732199</v>
      </c>
      <c r="I5079" s="1">
        <f>VLOOKUP(D5079, Summer!$A$1:$E$25, 5)</f>
        <v>417.13087064403902</v>
      </c>
      <c r="J5079" s="1">
        <f t="shared" si="475"/>
        <v>1293.4039230422077</v>
      </c>
      <c r="K5079" s="47">
        <f t="shared" si="476"/>
        <v>24.197031467685775</v>
      </c>
      <c r="L5079" s="48">
        <f>Solar!K5096/1000*Variables!$B$3</f>
        <v>28.985800000000001</v>
      </c>
      <c r="M5079">
        <f>IF(E5079=1, VLOOKUP(D5079, Sheet1!$A$2:$C$26, 2), Sheet1!$C$3)</f>
        <v>0.55478000000000005</v>
      </c>
      <c r="N5079" s="1">
        <f>'Electricity Rates'!$J$2</f>
        <v>0.24729999999999999</v>
      </c>
      <c r="O5079" s="145">
        <f>L5079-K5079</f>
        <v>4.7887685323142257</v>
      </c>
      <c r="P5079">
        <f t="shared" si="477"/>
        <v>5.983925881958692</v>
      </c>
      <c r="Q5079">
        <f>IF(O5079&gt;0, IF(Q5078+O5079*Variables!$B$5&lt;Variables!$B$4, Q5078+O5079*Variables!$B$5, Variables!$B$4), IF(Q5078&gt;-O5079, Q5078+O5079/Variables!$B$5, 0))</f>
        <v>4.5014424203753718</v>
      </c>
      <c r="R5079">
        <f>IF(O5079&gt;0, 0, IF(Q5078&gt;-O5079, 0, -O5079 - Q5078*Variables!$B$5))</f>
        <v>0</v>
      </c>
      <c r="S5079">
        <f t="shared" si="478"/>
        <v>0</v>
      </c>
      <c r="T5079">
        <f t="shared" si="479"/>
        <v>0</v>
      </c>
    </row>
    <row r="5080" spans="1:20" x14ac:dyDescent="0.3">
      <c r="A5080" s="3">
        <f t="shared" si="474"/>
        <v>43312</v>
      </c>
      <c r="B5080">
        <v>7</v>
      </c>
      <c r="C5080">
        <v>31</v>
      </c>
      <c r="D5080">
        <v>15</v>
      </c>
      <c r="E5080">
        <v>1</v>
      </c>
      <c r="F5080" s="1">
        <f>VLOOKUP(A5080,Weather!$A$1:$E$366, 5)</f>
        <v>0.28571428571428376</v>
      </c>
      <c r="G5080" s="1">
        <f>VLOOKUP(D5080, Summer!$A$1:$E$25, 2)</f>
        <v>1589.7727985285201</v>
      </c>
      <c r="H5080" s="1">
        <f>VLOOKUP(D5080, Summer!$A$1:$E$25, 3)</f>
        <v>1137.7596230737599</v>
      </c>
      <c r="I5080" s="1">
        <f>VLOOKUP(D5080, Summer!$A$1:$E$25, 5)</f>
        <v>403.543562097039</v>
      </c>
      <c r="J5080" s="1">
        <f t="shared" si="475"/>
        <v>1266.9062446322619</v>
      </c>
      <c r="K5080" s="47">
        <f t="shared" si="476"/>
        <v>23.701312267454806</v>
      </c>
      <c r="L5080" s="48">
        <f>Solar!K5097/1000*Variables!$B$3</f>
        <v>30.915199999999999</v>
      </c>
      <c r="M5080">
        <f>IF(E5080=1, VLOOKUP(D5080, Sheet1!$A$2:$C$26, 2), Sheet1!$C$3)</f>
        <v>0.55478000000000005</v>
      </c>
      <c r="N5080" s="1">
        <f>'Electricity Rates'!$J$2</f>
        <v>0.24729999999999999</v>
      </c>
      <c r="O5080" s="145">
        <f>L5080-K5080</f>
        <v>7.2138877325451922</v>
      </c>
      <c r="P5080">
        <f t="shared" si="477"/>
        <v>5.861334523741573</v>
      </c>
      <c r="Q5080">
        <f>IF(O5080&gt;0, IF(Q5079+O5080*Variables!$B$5&lt;Variables!$B$4, Q5079+O5080*Variables!$B$5, Variables!$B$4), IF(Q5079&gt;-O5080, Q5079+O5080/Variables!$B$5, 0))</f>
        <v>11.282496888967852</v>
      </c>
      <c r="R5080">
        <f>IF(O5080&gt;0, 0, IF(Q5079&gt;-O5080, 0, -O5080 - Q5079*Variables!$B$5))</f>
        <v>0</v>
      </c>
      <c r="S5080">
        <f t="shared" si="478"/>
        <v>0</v>
      </c>
      <c r="T5080">
        <f t="shared" si="479"/>
        <v>0</v>
      </c>
    </row>
    <row r="5081" spans="1:20" x14ac:dyDescent="0.3">
      <c r="A5081" s="3">
        <f t="shared" si="474"/>
        <v>43312</v>
      </c>
      <c r="B5081">
        <v>7</v>
      </c>
      <c r="C5081">
        <v>31</v>
      </c>
      <c r="D5081">
        <v>16</v>
      </c>
      <c r="E5081">
        <v>1</v>
      </c>
      <c r="F5081" s="1">
        <f>VLOOKUP(A5081,Weather!$A$1:$E$366, 5)</f>
        <v>0.28571428571428376</v>
      </c>
      <c r="G5081" s="1">
        <f>VLOOKUP(D5081, Summer!$A$1:$E$25, 2)</f>
        <v>1459.9523441255701</v>
      </c>
      <c r="H5081" s="1">
        <f>VLOOKUP(D5081, Summer!$A$1:$E$25, 3)</f>
        <v>1006.09479349024</v>
      </c>
      <c r="I5081" s="1">
        <f>VLOOKUP(D5081, Summer!$A$1:$E$25, 5)</f>
        <v>381.04254068220598</v>
      </c>
      <c r="J5081" s="1">
        <f t="shared" si="475"/>
        <v>1135.7683793860479</v>
      </c>
      <c r="K5081" s="47">
        <f t="shared" si="476"/>
        <v>21.247981953979156</v>
      </c>
      <c r="L5081" s="48">
        <f>Solar!K5098/1000*Variables!$B$3</f>
        <v>25.430500000000002</v>
      </c>
      <c r="M5081">
        <f>IF(E5081=1, VLOOKUP(D5081, Sheet1!$A$2:$C$26, 2), Sheet1!$C$3)</f>
        <v>0.55478000000000005</v>
      </c>
      <c r="N5081" s="1">
        <f>'Electricity Rates'!$J$2</f>
        <v>0.24729999999999999</v>
      </c>
      <c r="O5081" s="145">
        <f>L5081-K5081</f>
        <v>4.1825180460208458</v>
      </c>
      <c r="P5081">
        <f t="shared" si="477"/>
        <v>5.2546259372190454</v>
      </c>
      <c r="Q5081">
        <f>IF(O5081&gt;0, IF(Q5080+O5081*Variables!$B$5&lt;Variables!$B$4, Q5080+O5081*Variables!$B$5, Variables!$B$4), IF(Q5080&gt;-O5081, Q5080+O5081/Variables!$B$5, 0))</f>
        <v>15.214063852227447</v>
      </c>
      <c r="R5081">
        <f>IF(O5081&gt;0, 0, IF(Q5080&gt;-O5081, 0, -O5081 - Q5080*Variables!$B$5))</f>
        <v>0</v>
      </c>
      <c r="S5081">
        <f t="shared" si="478"/>
        <v>0</v>
      </c>
      <c r="T5081">
        <f t="shared" si="479"/>
        <v>0</v>
      </c>
    </row>
    <row r="5082" spans="1:20" x14ac:dyDescent="0.3">
      <c r="A5082" s="3">
        <f t="shared" si="474"/>
        <v>43312</v>
      </c>
      <c r="B5082">
        <v>7</v>
      </c>
      <c r="C5082">
        <v>31</v>
      </c>
      <c r="D5082">
        <v>17</v>
      </c>
      <c r="E5082">
        <v>1</v>
      </c>
      <c r="F5082" s="1">
        <f>VLOOKUP(A5082,Weather!$A$1:$E$366, 5)</f>
        <v>0.28571428571428376</v>
      </c>
      <c r="G5082" s="1">
        <f>VLOOKUP(D5082, Summer!$A$1:$E$25, 2)</f>
        <v>1144.9480592772099</v>
      </c>
      <c r="H5082" s="1">
        <f>VLOOKUP(D5082, Summer!$A$1:$E$25, 3)</f>
        <v>808.38142168622596</v>
      </c>
      <c r="I5082" s="1">
        <f>VLOOKUP(D5082, Summer!$A$1:$E$25, 5)</f>
        <v>371.93450987035499</v>
      </c>
      <c r="J5082" s="1">
        <f t="shared" si="475"/>
        <v>904.54331814079217</v>
      </c>
      <c r="K5082" s="47">
        <f t="shared" si="476"/>
        <v>16.922217988528093</v>
      </c>
      <c r="L5082" s="48">
        <f>Solar!K5099/1000*Variables!$B$3</f>
        <v>19.374549999999999</v>
      </c>
      <c r="M5082">
        <f>IF(E5082=1, VLOOKUP(D5082, Sheet1!$A$2:$C$26, 2), Sheet1!$C$3)</f>
        <v>0.55478000000000005</v>
      </c>
      <c r="N5082" s="1">
        <f>'Electricity Rates'!$J$2</f>
        <v>0.24729999999999999</v>
      </c>
      <c r="O5082" s="145">
        <f>L5082-K5082</f>
        <v>2.4523320114719063</v>
      </c>
      <c r="P5082">
        <f t="shared" si="477"/>
        <v>4.1848645085629972</v>
      </c>
      <c r="Q5082">
        <f>IF(O5082&gt;0, IF(Q5081+O5082*Variables!$B$5&lt;Variables!$B$4, Q5081+O5082*Variables!$B$5, Variables!$B$4), IF(Q5081&gt;-O5082, Q5081+O5082/Variables!$B$5, 0))</f>
        <v>17.519255943011039</v>
      </c>
      <c r="R5082">
        <f>IF(O5082&gt;0, 0, IF(Q5081&gt;-O5082, 0, -O5082 - Q5081*Variables!$B$5))</f>
        <v>0</v>
      </c>
      <c r="S5082">
        <f t="shared" si="478"/>
        <v>0</v>
      </c>
      <c r="T5082">
        <f t="shared" si="479"/>
        <v>0</v>
      </c>
    </row>
    <row r="5083" spans="1:20" x14ac:dyDescent="0.3">
      <c r="A5083" s="3">
        <f t="shared" si="474"/>
        <v>43312</v>
      </c>
      <c r="B5083">
        <v>7</v>
      </c>
      <c r="C5083">
        <v>31</v>
      </c>
      <c r="D5083">
        <v>18</v>
      </c>
      <c r="E5083">
        <v>1</v>
      </c>
      <c r="F5083" s="1">
        <f>VLOOKUP(A5083,Weather!$A$1:$E$366, 5)</f>
        <v>0.28571428571428376</v>
      </c>
      <c r="G5083" s="1">
        <f>VLOOKUP(D5083, Summer!$A$1:$E$25, 2)</f>
        <v>769.75210584620504</v>
      </c>
      <c r="H5083" s="1">
        <f>VLOOKUP(D5083, Summer!$A$1:$E$25, 3)</f>
        <v>572.92139445417001</v>
      </c>
      <c r="I5083" s="1">
        <f>VLOOKUP(D5083, Summer!$A$1:$E$25, 5)</f>
        <v>349.41355840998102</v>
      </c>
      <c r="J5083" s="1">
        <f t="shared" si="475"/>
        <v>629.15874056617963</v>
      </c>
      <c r="K5083" s="47">
        <f t="shared" si="476"/>
        <v>11.770316737436245</v>
      </c>
      <c r="L5083" s="48">
        <f>Solar!K5100/1000*Variables!$B$3</f>
        <v>7.5030999999999999</v>
      </c>
      <c r="M5083">
        <f>IF(E5083=1, VLOOKUP(D5083, Sheet1!$A$2:$C$26, 2), Sheet1!$C$3)</f>
        <v>0.55478000000000005</v>
      </c>
      <c r="N5083" s="1">
        <f>'Electricity Rates'!$J$2</f>
        <v>0.24729999999999999</v>
      </c>
      <c r="O5083" s="145">
        <f>L5083-K5083</f>
        <v>-4.2672167374362449</v>
      </c>
      <c r="P5083">
        <f t="shared" si="477"/>
        <v>2.9107993291679835</v>
      </c>
      <c r="Q5083">
        <f>IF(O5083&gt;0, IF(Q5082+O5083*Variables!$B$5&lt;Variables!$B$4, Q5082+O5083*Variables!$B$5, Variables!$B$4), IF(Q5082&gt;-O5083, Q5082+O5083/Variables!$B$5, 0))</f>
        <v>12.979663669142694</v>
      </c>
      <c r="R5083">
        <f>IF(O5083&gt;0, 0, IF(Q5082&gt;-O5083, 0, -O5083 - Q5082*Variables!$B$5))</f>
        <v>0</v>
      </c>
      <c r="S5083">
        <f t="shared" si="478"/>
        <v>0</v>
      </c>
      <c r="T5083">
        <f t="shared" si="479"/>
        <v>0</v>
      </c>
    </row>
    <row r="5084" spans="1:20" x14ac:dyDescent="0.3">
      <c r="A5084" s="3">
        <f t="shared" si="474"/>
        <v>43312</v>
      </c>
      <c r="B5084">
        <v>7</v>
      </c>
      <c r="C5084">
        <v>31</v>
      </c>
      <c r="D5084">
        <v>19</v>
      </c>
      <c r="E5084">
        <v>1</v>
      </c>
      <c r="F5084" s="1">
        <f>VLOOKUP(A5084,Weather!$A$1:$E$366, 5)</f>
        <v>0.28571428571428376</v>
      </c>
      <c r="G5084" s="1">
        <f>VLOOKUP(D5084, Summer!$A$1:$E$25, 2)</f>
        <v>565.86125451999203</v>
      </c>
      <c r="H5084" s="1">
        <f>VLOOKUP(D5084, Summer!$A$1:$E$25, 3)</f>
        <v>365.77406038600299</v>
      </c>
      <c r="I5084" s="1">
        <f>VLOOKUP(D5084, Summer!$A$1:$E$25, 5)</f>
        <v>331.38683221891199</v>
      </c>
      <c r="J5084" s="1">
        <f t="shared" si="475"/>
        <v>422.94183013857088</v>
      </c>
      <c r="K5084" s="47">
        <f t="shared" si="476"/>
        <v>7.9124058544622544</v>
      </c>
      <c r="L5084" s="48">
        <f>Solar!K5101/1000*Variables!$B$3</f>
        <v>1.7383</v>
      </c>
      <c r="M5084">
        <f>IF(E5084=1, VLOOKUP(D5084, Sheet1!$A$2:$C$26, 2), Sheet1!$C$3)</f>
        <v>0.25796000000000002</v>
      </c>
      <c r="N5084" s="1">
        <f>'Electricity Rates'!$J$2</f>
        <v>0.24729999999999999</v>
      </c>
      <c r="O5084" s="145">
        <f>L5084-K5084</f>
        <v>-6.1741058544622547</v>
      </c>
      <c r="P5084">
        <f t="shared" si="477"/>
        <v>1.9567379678085155</v>
      </c>
      <c r="Q5084">
        <f>IF(O5084&gt;0, IF(Q5083+O5084*Variables!$B$5&lt;Variables!$B$4, Q5083+O5084*Variables!$B$5, Variables!$B$4), IF(Q5083&gt;-O5084, Q5083+O5084/Variables!$B$5, 0))</f>
        <v>6.4114659516296566</v>
      </c>
      <c r="R5084">
        <f>IF(O5084&gt;0, 0, IF(Q5083&gt;-O5084, 0, -O5084 - Q5083*Variables!$B$5))</f>
        <v>0</v>
      </c>
      <c r="S5084">
        <f t="shared" si="478"/>
        <v>0</v>
      </c>
      <c r="T5084">
        <f t="shared" si="479"/>
        <v>0</v>
      </c>
    </row>
    <row r="5085" spans="1:20" x14ac:dyDescent="0.3">
      <c r="A5085" s="3">
        <f t="shared" si="474"/>
        <v>43312</v>
      </c>
      <c r="B5085">
        <v>7</v>
      </c>
      <c r="C5085">
        <v>31</v>
      </c>
      <c r="D5085">
        <v>20</v>
      </c>
      <c r="E5085">
        <v>1</v>
      </c>
      <c r="F5085" s="1">
        <f>VLOOKUP(A5085,Weather!$A$1:$E$366, 5)</f>
        <v>0.28571428571428376</v>
      </c>
      <c r="G5085" s="1">
        <f>VLOOKUP(D5085, Summer!$A$1:$E$25, 2)</f>
        <v>459.178981251175</v>
      </c>
      <c r="H5085" s="1">
        <f>VLOOKUP(D5085, Summer!$A$1:$E$25, 3)</f>
        <v>328.41643432967999</v>
      </c>
      <c r="I5085" s="1">
        <f>VLOOKUP(D5085, Summer!$A$1:$E$25, 5)</f>
        <v>326.73316658528501</v>
      </c>
      <c r="J5085" s="1">
        <f t="shared" si="475"/>
        <v>365.77716202153545</v>
      </c>
      <c r="K5085" s="47">
        <f t="shared" si="476"/>
        <v>6.8429678787258981</v>
      </c>
      <c r="L5085" s="48">
        <f>Solar!K5102/1000*Variables!$B$3</f>
        <v>0</v>
      </c>
      <c r="M5085">
        <f>IF(E5085=1, VLOOKUP(D5085, Sheet1!$A$2:$C$26, 2), Sheet1!$C$3)</f>
        <v>0.25796000000000002</v>
      </c>
      <c r="N5085" s="1">
        <f>'Electricity Rates'!$J$2</f>
        <v>0.24729999999999999</v>
      </c>
      <c r="O5085" s="145">
        <f>L5085-K5085</f>
        <v>-6.8429678787258981</v>
      </c>
      <c r="P5085">
        <f t="shared" si="477"/>
        <v>1.6922659564089146</v>
      </c>
      <c r="Q5085">
        <f>IF(O5085&gt;0, IF(Q5084+O5085*Variables!$B$5&lt;Variables!$B$4, Q5084+O5085*Variables!$B$5, Variables!$B$4), IF(Q5084&gt;-O5085, Q5084+O5085/Variables!$B$5, 0))</f>
        <v>0</v>
      </c>
      <c r="R5085">
        <f>IF(O5085&gt;0, 0, IF(Q5084&gt;-O5085, 0, -O5085 - Q5084*Variables!$B$5))</f>
        <v>0.81618988419402161</v>
      </c>
      <c r="S5085">
        <f t="shared" si="478"/>
        <v>0.21054434252668983</v>
      </c>
      <c r="T5085">
        <f t="shared" si="479"/>
        <v>0</v>
      </c>
    </row>
    <row r="5086" spans="1:20" x14ac:dyDescent="0.3">
      <c r="A5086" s="3">
        <f t="shared" si="474"/>
        <v>43312</v>
      </c>
      <c r="B5086">
        <v>7</v>
      </c>
      <c r="C5086">
        <v>31</v>
      </c>
      <c r="D5086">
        <v>21</v>
      </c>
      <c r="E5086">
        <v>1</v>
      </c>
      <c r="F5086" s="1">
        <f>VLOOKUP(A5086,Weather!$A$1:$E$366, 5)</f>
        <v>0.28571428571428376</v>
      </c>
      <c r="G5086" s="1">
        <f>VLOOKUP(D5086, Summer!$A$1:$E$25, 2)</f>
        <v>403.43414919632897</v>
      </c>
      <c r="H5086" s="1">
        <f>VLOOKUP(D5086, Summer!$A$1:$E$25, 3)</f>
        <v>305.25297715532997</v>
      </c>
      <c r="I5086" s="1">
        <f>VLOOKUP(D5086, Summer!$A$1:$E$25, 5)</f>
        <v>313.15582306105603</v>
      </c>
      <c r="J5086" s="1">
        <f t="shared" si="475"/>
        <v>333.30474059561521</v>
      </c>
      <c r="K5086" s="47">
        <f t="shared" si="476"/>
        <v>6.2354730435263734</v>
      </c>
      <c r="L5086" s="48">
        <f>Solar!K5103/1000*Variables!$B$3</f>
        <v>0</v>
      </c>
      <c r="M5086">
        <f>IF(E5086=1, VLOOKUP(D5086, Sheet1!$A$2:$C$26, 2), Sheet1!$C$3)</f>
        <v>0.25796000000000002</v>
      </c>
      <c r="N5086" s="1">
        <f>'Electricity Rates'!$J$2</f>
        <v>0.24729999999999999</v>
      </c>
      <c r="O5086" s="145">
        <f>L5086-K5086</f>
        <v>-6.2354730435263734</v>
      </c>
      <c r="P5086">
        <f t="shared" si="477"/>
        <v>1.5420324836640722</v>
      </c>
      <c r="Q5086">
        <f>IF(O5086&gt;0, IF(Q5085+O5086*Variables!$B$5&lt;Variables!$B$4, Q5085+O5086*Variables!$B$5, Variables!$B$4), IF(Q5085&gt;-O5086, Q5085+O5086/Variables!$B$5, 0))</f>
        <v>0</v>
      </c>
      <c r="R5086">
        <f>IF(O5086&gt;0, 0, IF(Q5085&gt;-O5086, 0, -O5086 - Q5085*Variables!$B$5))</f>
        <v>6.2354730435263734</v>
      </c>
      <c r="S5086">
        <f t="shared" si="478"/>
        <v>1.6085026263080635</v>
      </c>
      <c r="T5086">
        <f t="shared" si="479"/>
        <v>0</v>
      </c>
    </row>
    <row r="5087" spans="1:20" x14ac:dyDescent="0.3">
      <c r="A5087" s="3">
        <f t="shared" si="474"/>
        <v>43312</v>
      </c>
      <c r="B5087">
        <v>7</v>
      </c>
      <c r="C5087">
        <v>31</v>
      </c>
      <c r="D5087">
        <v>22</v>
      </c>
      <c r="E5087">
        <v>1</v>
      </c>
      <c r="F5087" s="1">
        <f>VLOOKUP(A5087,Weather!$A$1:$E$366, 5)</f>
        <v>0.28571428571428376</v>
      </c>
      <c r="G5087" s="1">
        <f>VLOOKUP(D5087, Summer!$A$1:$E$25, 2)</f>
        <v>366.19777187885302</v>
      </c>
      <c r="H5087" s="1">
        <f>VLOOKUP(D5087, Summer!$A$1:$E$25, 3)</f>
        <v>263.18917633836901</v>
      </c>
      <c r="I5087" s="1">
        <f>VLOOKUP(D5087, Summer!$A$1:$E$25, 5)</f>
        <v>295.10418431306101</v>
      </c>
      <c r="J5087" s="1">
        <f t="shared" si="475"/>
        <v>292.62020363564994</v>
      </c>
      <c r="K5087" s="47">
        <f t="shared" si="476"/>
        <v>5.4743457548809218</v>
      </c>
      <c r="L5087" s="48">
        <f>Solar!K5104/1000*Variables!$B$3</f>
        <v>0</v>
      </c>
      <c r="M5087">
        <f>IF(E5087=1, VLOOKUP(D5087, Sheet1!$A$2:$C$26, 2), Sheet1!$C$3)</f>
        <v>0.18637999999999999</v>
      </c>
      <c r="N5087" s="1">
        <f>'Electricity Rates'!$J$2</f>
        <v>0.24729999999999999</v>
      </c>
      <c r="O5087" s="145">
        <f>L5087-K5087</f>
        <v>-5.4743457548809218</v>
      </c>
      <c r="P5087">
        <f t="shared" si="477"/>
        <v>1.353805705182052</v>
      </c>
      <c r="Q5087">
        <f>IF(O5087&gt;0, IF(Q5086+O5087*Variables!$B$5&lt;Variables!$B$4, Q5086+O5087*Variables!$B$5, Variables!$B$4), IF(Q5086&gt;-O5087, Q5086+O5087/Variables!$B$5, 0))</f>
        <v>0</v>
      </c>
      <c r="R5087">
        <f>IF(O5087&gt;0, 0, IF(Q5086&gt;-O5087, 0, -O5087 - Q5086*Variables!$B$5))</f>
        <v>5.4743457548809218</v>
      </c>
      <c r="S5087">
        <f t="shared" si="478"/>
        <v>1.0203085617947061</v>
      </c>
      <c r="T5087">
        <f t="shared" si="479"/>
        <v>0</v>
      </c>
    </row>
    <row r="5088" spans="1:20" x14ac:dyDescent="0.3">
      <c r="A5088" s="3">
        <f t="shared" si="474"/>
        <v>43312</v>
      </c>
      <c r="B5088">
        <v>7</v>
      </c>
      <c r="C5088">
        <v>31</v>
      </c>
      <c r="D5088">
        <v>23</v>
      </c>
      <c r="E5088">
        <v>1</v>
      </c>
      <c r="F5088" s="1">
        <f>VLOOKUP(A5088,Weather!$A$1:$E$366, 5)</f>
        <v>0.28571428571428376</v>
      </c>
      <c r="G5088" s="1">
        <f>VLOOKUP(D5088, Summer!$A$1:$E$25, 2)</f>
        <v>342.86102460129899</v>
      </c>
      <c r="H5088" s="1">
        <f>VLOOKUP(D5088, Summer!$A$1:$E$25, 3)</f>
        <v>273.02297434567402</v>
      </c>
      <c r="I5088" s="1">
        <f>VLOOKUP(D5088, Summer!$A$1:$E$25, 5)</f>
        <v>281.53182330021599</v>
      </c>
      <c r="J5088" s="1">
        <f t="shared" si="475"/>
        <v>292.97670299013816</v>
      </c>
      <c r="K5088" s="47">
        <f t="shared" si="476"/>
        <v>5.4810151533148401</v>
      </c>
      <c r="L5088" s="48">
        <f>Solar!K5105/1000*Variables!$B$3</f>
        <v>0</v>
      </c>
      <c r="M5088">
        <f>IF(E5088=1, VLOOKUP(D5088, Sheet1!$A$2:$C$26, 2), Sheet1!$C$3)</f>
        <v>0.18637999999999999</v>
      </c>
      <c r="N5088" s="1">
        <f>'Electricity Rates'!$J$2</f>
        <v>0.24729999999999999</v>
      </c>
      <c r="O5088" s="145">
        <f>L5088-K5088</f>
        <v>-5.4810151533148401</v>
      </c>
      <c r="P5088">
        <f t="shared" si="477"/>
        <v>1.35545504741476</v>
      </c>
      <c r="Q5088">
        <f>IF(O5088&gt;0, IF(Q5087+O5088*Variables!$B$5&lt;Variables!$B$4, Q5087+O5088*Variables!$B$5, Variables!$B$4), IF(Q5087&gt;-O5088, Q5087+O5088/Variables!$B$5, 0))</f>
        <v>0</v>
      </c>
      <c r="R5088">
        <f>IF(O5088&gt;0, 0, IF(Q5087&gt;-O5088, 0, -O5088 - Q5087*Variables!$B$5))</f>
        <v>5.4810151533148401</v>
      </c>
      <c r="S5088">
        <f t="shared" si="478"/>
        <v>1.0215516042748198</v>
      </c>
      <c r="T5088">
        <f t="shared" si="479"/>
        <v>0</v>
      </c>
    </row>
    <row r="5089" spans="1:20" x14ac:dyDescent="0.3">
      <c r="A5089" s="3">
        <f t="shared" si="474"/>
        <v>43312</v>
      </c>
      <c r="B5089">
        <v>7</v>
      </c>
      <c r="C5089">
        <v>31</v>
      </c>
      <c r="D5089">
        <v>24</v>
      </c>
      <c r="E5089">
        <v>1</v>
      </c>
      <c r="F5089" s="1">
        <f>VLOOKUP(A5089,Weather!$A$1:$E$366, 5)</f>
        <v>0.28571428571428376</v>
      </c>
      <c r="G5089" s="1">
        <f>VLOOKUP(D5089, Summer!$A$1:$E$25, 2)</f>
        <v>310.26482453023402</v>
      </c>
      <c r="H5089" s="1">
        <f>VLOOKUP(D5089, Summer!$A$1:$E$25, 3)</f>
        <v>259.09090909090901</v>
      </c>
      <c r="I5089" s="1">
        <f>VLOOKUP(D5089, Summer!$A$1:$E$25, 5)</f>
        <v>276.86321013243497</v>
      </c>
      <c r="J5089" s="1">
        <f t="shared" si="475"/>
        <v>273.71202778785891</v>
      </c>
      <c r="K5089" s="47">
        <f t="shared" si="476"/>
        <v>5.1206111497550912</v>
      </c>
      <c r="L5089" s="48">
        <f>Solar!K5106/1000*Variables!$B$3</f>
        <v>0</v>
      </c>
      <c r="M5089">
        <f>IF(E5089=1, VLOOKUP(D5089, Sheet1!$A$2:$C$26, 2), Sheet1!$C$3)</f>
        <v>0.18637999999999999</v>
      </c>
      <c r="N5089" s="1">
        <f>'Electricity Rates'!$J$2</f>
        <v>0.24729999999999999</v>
      </c>
      <c r="O5089" s="145">
        <f>L5089-K5089</f>
        <v>-5.1206111497550912</v>
      </c>
      <c r="P5089">
        <f t="shared" si="477"/>
        <v>1.266327137334434</v>
      </c>
      <c r="Q5089">
        <f>IF(O5089&gt;0, IF(Q5088+O5089*Variables!$B$5&lt;Variables!$B$4, Q5088+O5089*Variables!$B$5, Variables!$B$4), IF(Q5088&gt;-O5089, Q5088+O5089/Variables!$B$5, 0))</f>
        <v>0</v>
      </c>
      <c r="R5089">
        <f>IF(O5089&gt;0, 0, IF(Q5088&gt;-O5089, 0, -O5089 - Q5088*Variables!$B$5))</f>
        <v>5.1206111497550912</v>
      </c>
      <c r="S5089">
        <f t="shared" si="478"/>
        <v>0.9543795060913538</v>
      </c>
      <c r="T5089">
        <f t="shared" si="479"/>
        <v>0</v>
      </c>
    </row>
    <row r="5090" spans="1:20" x14ac:dyDescent="0.3">
      <c r="A5090" s="3">
        <f t="shared" si="474"/>
        <v>43313</v>
      </c>
      <c r="B5090">
        <v>8</v>
      </c>
      <c r="C5090">
        <v>1</v>
      </c>
      <c r="D5090">
        <v>1</v>
      </c>
      <c r="E5090">
        <v>1</v>
      </c>
      <c r="F5090" s="1">
        <f>VLOOKUP(A5090,Weather!$A$1:$E$366, 5)</f>
        <v>0.28571428571428376</v>
      </c>
      <c r="G5090" s="1">
        <f>VLOOKUP(D5090, Summer!$A$1:$E$25, 2)</f>
        <v>305.44698283970399</v>
      </c>
      <c r="H5090" s="1">
        <f>VLOOKUP(D5090, Summer!$A$1:$E$25, 3)</f>
        <v>264.36707082495798</v>
      </c>
      <c r="I5090" s="1">
        <f>VLOOKUP(D5090, Summer!$A$1:$E$25, 5)</f>
        <v>276.703769768114</v>
      </c>
      <c r="J5090" s="1">
        <f t="shared" si="475"/>
        <v>276.10418854345676</v>
      </c>
      <c r="K5090" s="47">
        <f t="shared" si="476"/>
        <v>5.1653637502751346</v>
      </c>
      <c r="L5090" s="48">
        <f>Solar!K5107/1000*Variables!$B$3</f>
        <v>0</v>
      </c>
      <c r="M5090">
        <f>IF(E5090=1, VLOOKUP(D5090, Sheet1!$A$2:$C$26, 2), Sheet1!$C$3)</f>
        <v>0.18637999999999999</v>
      </c>
      <c r="N5090" s="1">
        <f>'Electricity Rates'!$J$2</f>
        <v>0.24729999999999999</v>
      </c>
      <c r="O5090" s="145">
        <f>L5090-K5090</f>
        <v>-5.1653637502751346</v>
      </c>
      <c r="P5090">
        <f t="shared" si="477"/>
        <v>1.2773944554430408</v>
      </c>
      <c r="Q5090">
        <f>IF(O5090&gt;0, IF(Q5089+O5090*Variables!$B$5&lt;Variables!$B$4, Q5089+O5090*Variables!$B$5, Variables!$B$4), IF(Q5089&gt;-O5090, Q5089+O5090/Variables!$B$5, 0))</f>
        <v>0</v>
      </c>
      <c r="R5090">
        <f>IF(O5090&gt;0, 0, IF(Q5089&gt;-O5090, 0, -O5090 - Q5089*Variables!$B$5))</f>
        <v>5.1653637502751346</v>
      </c>
      <c r="S5090">
        <f t="shared" si="478"/>
        <v>0.96272049577627949</v>
      </c>
      <c r="T5090">
        <f t="shared" si="479"/>
        <v>0</v>
      </c>
    </row>
    <row r="5091" spans="1:20" x14ac:dyDescent="0.3">
      <c r="A5091" s="3">
        <f t="shared" si="474"/>
        <v>43313</v>
      </c>
      <c r="B5091">
        <v>8</v>
      </c>
      <c r="C5091">
        <v>1</v>
      </c>
      <c r="D5091">
        <v>2</v>
      </c>
      <c r="E5091">
        <v>1</v>
      </c>
      <c r="F5091" s="1">
        <f>VLOOKUP(A5091,Weather!$A$1:$E$366, 5)</f>
        <v>0.28571428571428376</v>
      </c>
      <c r="G5091" s="1">
        <f>VLOOKUP(D5091, Summer!$A$1:$E$25, 2)</f>
        <v>286.71906025959902</v>
      </c>
      <c r="H5091" s="1">
        <f>VLOOKUP(D5091, Summer!$A$1:$E$25, 3)</f>
        <v>260.03911906460002</v>
      </c>
      <c r="I5091" s="1">
        <f>VLOOKUP(D5091, Summer!$A$1:$E$25, 5)</f>
        <v>276.50446931271199</v>
      </c>
      <c r="J5091" s="1">
        <f t="shared" si="475"/>
        <v>267.66195940602825</v>
      </c>
      <c r="K5091" s="47">
        <f t="shared" si="476"/>
        <v>5.0074263260439693</v>
      </c>
      <c r="L5091" s="48">
        <f>Solar!K5108/1000*Variables!$B$3</f>
        <v>0</v>
      </c>
      <c r="M5091">
        <f>IF(E5091=1, VLOOKUP(D5091, Sheet1!$A$2:$C$26, 2), Sheet1!$C$3)</f>
        <v>0.18637999999999999</v>
      </c>
      <c r="N5091" s="1">
        <f>'Electricity Rates'!$J$2</f>
        <v>0.24729999999999999</v>
      </c>
      <c r="O5091" s="145">
        <f>L5091-K5091</f>
        <v>-5.0074263260439693</v>
      </c>
      <c r="P5091">
        <f t="shared" si="477"/>
        <v>1.2383365304306735</v>
      </c>
      <c r="Q5091">
        <f>IF(O5091&gt;0, IF(Q5090+O5091*Variables!$B$5&lt;Variables!$B$4, Q5090+O5091*Variables!$B$5, Variables!$B$4), IF(Q5090&gt;-O5091, Q5090+O5091/Variables!$B$5, 0))</f>
        <v>0</v>
      </c>
      <c r="R5091">
        <f>IF(O5091&gt;0, 0, IF(Q5090&gt;-O5091, 0, -O5091 - Q5090*Variables!$B$5))</f>
        <v>5.0074263260439693</v>
      </c>
      <c r="S5091">
        <f t="shared" si="478"/>
        <v>0.93328411864807492</v>
      </c>
      <c r="T5091">
        <f t="shared" si="479"/>
        <v>0</v>
      </c>
    </row>
    <row r="5092" spans="1:20" x14ac:dyDescent="0.3">
      <c r="A5092" s="3">
        <f t="shared" si="474"/>
        <v>43313</v>
      </c>
      <c r="B5092">
        <v>8</v>
      </c>
      <c r="C5092">
        <v>1</v>
      </c>
      <c r="D5092">
        <v>3</v>
      </c>
      <c r="E5092">
        <v>1</v>
      </c>
      <c r="F5092" s="1">
        <f>VLOOKUP(A5092,Weather!$A$1:$E$366, 5)</f>
        <v>0.28571428571428376</v>
      </c>
      <c r="G5092" s="1">
        <f>VLOOKUP(D5092, Summer!$A$1:$E$25, 2)</f>
        <v>272.63131492590298</v>
      </c>
      <c r="H5092" s="1">
        <f>VLOOKUP(D5092, Summer!$A$1:$E$25, 3)</f>
        <v>241.571030279452</v>
      </c>
      <c r="I5092" s="1">
        <f>VLOOKUP(D5092, Summer!$A$1:$E$25, 5)</f>
        <v>276.33008141423602</v>
      </c>
      <c r="J5092" s="1">
        <f t="shared" si="475"/>
        <v>250.44539732129508</v>
      </c>
      <c r="K5092" s="47">
        <f t="shared" si="476"/>
        <v>4.6853384715786781</v>
      </c>
      <c r="L5092" s="48">
        <f>Solar!K5109/1000*Variables!$B$3</f>
        <v>0</v>
      </c>
      <c r="M5092">
        <f>IF(E5092=1, VLOOKUP(D5092, Sheet1!$A$2:$C$26, 2), Sheet1!$C$3)</f>
        <v>0.18637999999999999</v>
      </c>
      <c r="N5092" s="1">
        <f>'Electricity Rates'!$J$2</f>
        <v>0.24729999999999999</v>
      </c>
      <c r="O5092" s="145">
        <f>L5092-K5092</f>
        <v>-4.6853384715786781</v>
      </c>
      <c r="P5092">
        <f t="shared" si="477"/>
        <v>1.1586842040214071</v>
      </c>
      <c r="Q5092">
        <f>IF(O5092&gt;0, IF(Q5091+O5092*Variables!$B$5&lt;Variables!$B$4, Q5091+O5092*Variables!$B$5, Variables!$B$4), IF(Q5091&gt;-O5092, Q5091+O5092/Variables!$B$5, 0))</f>
        <v>0</v>
      </c>
      <c r="R5092">
        <f>IF(O5092&gt;0, 0, IF(Q5091&gt;-O5092, 0, -O5092 - Q5091*Variables!$B$5))</f>
        <v>4.6853384715786781</v>
      </c>
      <c r="S5092">
        <f t="shared" si="478"/>
        <v>0.87325338433283395</v>
      </c>
      <c r="T5092">
        <f t="shared" si="479"/>
        <v>0</v>
      </c>
    </row>
    <row r="5093" spans="1:20" x14ac:dyDescent="0.3">
      <c r="A5093" s="3">
        <f t="shared" si="474"/>
        <v>43313</v>
      </c>
      <c r="B5093">
        <v>8</v>
      </c>
      <c r="C5093">
        <v>1</v>
      </c>
      <c r="D5093">
        <v>4</v>
      </c>
      <c r="E5093">
        <v>1</v>
      </c>
      <c r="F5093" s="1">
        <f>VLOOKUP(A5093,Weather!$A$1:$E$366, 5)</f>
        <v>0.28571428571428376</v>
      </c>
      <c r="G5093" s="1">
        <f>VLOOKUP(D5093, Summer!$A$1:$E$25, 2)</f>
        <v>286.33237882239803</v>
      </c>
      <c r="H5093" s="1">
        <f>VLOOKUP(D5093, Summer!$A$1:$E$25, 3)</f>
        <v>256.10019667595998</v>
      </c>
      <c r="I5093" s="1">
        <f>VLOOKUP(D5093, Summer!$A$1:$E$25, 5)</f>
        <v>276.13078095883401</v>
      </c>
      <c r="J5093" s="1">
        <f t="shared" si="475"/>
        <v>264.73796300351364</v>
      </c>
      <c r="K5093" s="47">
        <f t="shared" si="476"/>
        <v>4.9527241315457253</v>
      </c>
      <c r="L5093" s="48">
        <f>Solar!K5110/1000*Variables!$B$3</f>
        <v>0</v>
      </c>
      <c r="M5093">
        <f>IF(E5093=1, VLOOKUP(D5093, Sheet1!$A$2:$C$26, 2), Sheet1!$C$3)</f>
        <v>0.18637999999999999</v>
      </c>
      <c r="N5093" s="1">
        <f>'Electricity Rates'!$J$2</f>
        <v>0.24729999999999999</v>
      </c>
      <c r="O5093" s="145">
        <f>L5093-K5093</f>
        <v>-4.9527241315457253</v>
      </c>
      <c r="P5093">
        <f t="shared" si="477"/>
        <v>1.2248086777312579</v>
      </c>
      <c r="Q5093">
        <f>IF(O5093&gt;0, IF(Q5092+O5093*Variables!$B$5&lt;Variables!$B$4, Q5092+O5093*Variables!$B$5, Variables!$B$4), IF(Q5092&gt;-O5093, Q5092+O5093/Variables!$B$5, 0))</f>
        <v>0</v>
      </c>
      <c r="R5093">
        <f>IF(O5093&gt;0, 0, IF(Q5092&gt;-O5093, 0, -O5093 - Q5092*Variables!$B$5))</f>
        <v>4.9527241315457253</v>
      </c>
      <c r="S5093">
        <f t="shared" si="478"/>
        <v>0.92308872363749228</v>
      </c>
      <c r="T5093">
        <f t="shared" si="479"/>
        <v>0</v>
      </c>
    </row>
    <row r="5094" spans="1:20" x14ac:dyDescent="0.3">
      <c r="A5094" s="3">
        <f t="shared" si="474"/>
        <v>43313</v>
      </c>
      <c r="B5094">
        <v>8</v>
      </c>
      <c r="C5094">
        <v>1</v>
      </c>
      <c r="D5094">
        <v>5</v>
      </c>
      <c r="E5094">
        <v>1</v>
      </c>
      <c r="F5094" s="1">
        <f>VLOOKUP(A5094,Weather!$A$1:$E$366, 5)</f>
        <v>0.28571428571428376</v>
      </c>
      <c r="G5094" s="1">
        <f>VLOOKUP(D5094, Summer!$A$1:$E$25, 2)</f>
        <v>323.19252555232703</v>
      </c>
      <c r="H5094" s="1">
        <f>VLOOKUP(D5094, Summer!$A$1:$E$25, 3)</f>
        <v>290.90909090909099</v>
      </c>
      <c r="I5094" s="1">
        <f>VLOOKUP(D5094, Summer!$A$1:$E$25, 5)</f>
        <v>275.93148050343302</v>
      </c>
      <c r="J5094" s="1">
        <f t="shared" si="475"/>
        <v>300.13292937858694</v>
      </c>
      <c r="K5094" s="47">
        <f t="shared" si="476"/>
        <v>5.6148940074193581</v>
      </c>
      <c r="L5094" s="48">
        <f>Solar!K5111/1000*Variables!$B$3</f>
        <v>0</v>
      </c>
      <c r="M5094">
        <f>IF(E5094=1, VLOOKUP(D5094, Sheet1!$A$2:$C$26, 2), Sheet1!$C$3)</f>
        <v>0.18637999999999999</v>
      </c>
      <c r="N5094" s="1">
        <f>'Electricity Rates'!$J$2</f>
        <v>0.24729999999999999</v>
      </c>
      <c r="O5094" s="145">
        <f>L5094-K5094</f>
        <v>-5.6148940074193581</v>
      </c>
      <c r="P5094">
        <f t="shared" si="477"/>
        <v>1.3885632880348071</v>
      </c>
      <c r="Q5094">
        <f>IF(O5094&gt;0, IF(Q5093+O5094*Variables!$B$5&lt;Variables!$B$4, Q5093+O5094*Variables!$B$5, Variables!$B$4), IF(Q5093&gt;-O5094, Q5093+O5094/Variables!$B$5, 0))</f>
        <v>0</v>
      </c>
      <c r="R5094">
        <f>IF(O5094&gt;0, 0, IF(Q5093&gt;-O5094, 0, -O5094 - Q5093*Variables!$B$5))</f>
        <v>5.6148940074193581</v>
      </c>
      <c r="S5094">
        <f t="shared" si="478"/>
        <v>1.04650394510282</v>
      </c>
      <c r="T5094">
        <f t="shared" si="479"/>
        <v>0</v>
      </c>
    </row>
    <row r="5095" spans="1:20" x14ac:dyDescent="0.3">
      <c r="A5095" s="3">
        <f t="shared" si="474"/>
        <v>43313</v>
      </c>
      <c r="B5095">
        <v>8</v>
      </c>
      <c r="C5095">
        <v>1</v>
      </c>
      <c r="D5095">
        <v>6</v>
      </c>
      <c r="E5095">
        <v>1</v>
      </c>
      <c r="F5095" s="1">
        <f>VLOOKUP(A5095,Weather!$A$1:$E$366, 5)</f>
        <v>0.28571428571428376</v>
      </c>
      <c r="G5095" s="1">
        <f>VLOOKUP(D5095, Summer!$A$1:$E$25, 2)</f>
        <v>420.20776289112302</v>
      </c>
      <c r="H5095" s="1">
        <f>VLOOKUP(D5095, Summer!$A$1:$E$25, 3)</f>
        <v>354.54545454545399</v>
      </c>
      <c r="I5095" s="1">
        <f>VLOOKUP(D5095, Summer!$A$1:$E$25, 5)</f>
        <v>244.50179868660999</v>
      </c>
      <c r="J5095" s="1">
        <f t="shared" si="475"/>
        <v>373.30611407278786</v>
      </c>
      <c r="K5095" s="47">
        <f t="shared" si="476"/>
        <v>6.9838196934276446</v>
      </c>
      <c r="L5095" s="48">
        <f>Solar!K5112/1000*Variables!$B$3</f>
        <v>0.37659999999999999</v>
      </c>
      <c r="M5095">
        <f>IF(E5095=1, VLOOKUP(D5095, Sheet1!$A$2:$C$26, 2), Sheet1!$C$3)</f>
        <v>0.18637999999999999</v>
      </c>
      <c r="N5095" s="1">
        <f>'Electricity Rates'!$J$2</f>
        <v>0.24729999999999999</v>
      </c>
      <c r="O5095" s="145">
        <f>L5095-K5095</f>
        <v>-6.6072196934276448</v>
      </c>
      <c r="P5095">
        <f t="shared" si="477"/>
        <v>1.7270986101846564</v>
      </c>
      <c r="Q5095">
        <f>IF(O5095&gt;0, IF(Q5094+O5095*Variables!$B$5&lt;Variables!$B$4, Q5094+O5095*Variables!$B$5, Variables!$B$4), IF(Q5094&gt;-O5095, Q5094+O5095/Variables!$B$5, 0))</f>
        <v>0</v>
      </c>
      <c r="R5095">
        <f>IF(O5095&gt;0, 0, IF(Q5094&gt;-O5095, 0, -O5095 - Q5094*Variables!$B$5))</f>
        <v>6.6072196934276448</v>
      </c>
      <c r="S5095">
        <f t="shared" si="478"/>
        <v>1.2314536064610444</v>
      </c>
      <c r="T5095">
        <f t="shared" si="479"/>
        <v>0</v>
      </c>
    </row>
    <row r="5096" spans="1:20" x14ac:dyDescent="0.3">
      <c r="A5096" s="3">
        <f t="shared" si="474"/>
        <v>43313</v>
      </c>
      <c r="B5096">
        <v>8</v>
      </c>
      <c r="C5096">
        <v>1</v>
      </c>
      <c r="D5096">
        <v>7</v>
      </c>
      <c r="E5096">
        <v>1</v>
      </c>
      <c r="F5096" s="1">
        <f>VLOOKUP(A5096,Weather!$A$1:$E$366, 5)</f>
        <v>0.28571428571428376</v>
      </c>
      <c r="G5096" s="1">
        <f>VLOOKUP(D5096, Summer!$A$1:$E$25, 2)</f>
        <v>767.23345107957198</v>
      </c>
      <c r="H5096" s="1">
        <f>VLOOKUP(D5096, Summer!$A$1:$E$25, 3)</f>
        <v>587.45596403639502</v>
      </c>
      <c r="I5096" s="1">
        <f>VLOOKUP(D5096, Summer!$A$1:$E$25, 5)</f>
        <v>275.57273968370998</v>
      </c>
      <c r="J5096" s="1">
        <f t="shared" si="475"/>
        <v>638.8209603344452</v>
      </c>
      <c r="K5096" s="47">
        <f t="shared" si="476"/>
        <v>11.951077775512044</v>
      </c>
      <c r="L5096" s="48">
        <f>Solar!K5113/1000*Variables!$B$3</f>
        <v>3.7973500000000002</v>
      </c>
      <c r="M5096">
        <f>IF(E5096=1, VLOOKUP(D5096, Sheet1!$A$2:$C$26, 2), Sheet1!$C$3)</f>
        <v>0.18637999999999999</v>
      </c>
      <c r="N5096" s="1">
        <f>'Electricity Rates'!$J$2</f>
        <v>0.24729999999999999</v>
      </c>
      <c r="O5096" s="145">
        <f>L5096-K5096</f>
        <v>-8.1537277755120439</v>
      </c>
      <c r="P5096">
        <f t="shared" si="477"/>
        <v>2.9555015338841284</v>
      </c>
      <c r="Q5096">
        <f>IF(O5096&gt;0, IF(Q5095+O5096*Variables!$B$5&lt;Variables!$B$4, Q5095+O5096*Variables!$B$5, Variables!$B$4), IF(Q5095&gt;-O5096, Q5095+O5096/Variables!$B$5, 0))</f>
        <v>0</v>
      </c>
      <c r="R5096">
        <f>IF(O5096&gt;0, 0, IF(Q5095&gt;-O5096, 0, -O5096 - Q5095*Variables!$B$5))</f>
        <v>8.1537277755120439</v>
      </c>
      <c r="S5096">
        <f t="shared" si="478"/>
        <v>1.5196917827999346</v>
      </c>
      <c r="T5096">
        <f t="shared" si="479"/>
        <v>0</v>
      </c>
    </row>
    <row r="5097" spans="1:20" x14ac:dyDescent="0.3">
      <c r="A5097" s="3">
        <f t="shared" si="474"/>
        <v>43313</v>
      </c>
      <c r="B5097">
        <v>8</v>
      </c>
      <c r="C5097">
        <v>1</v>
      </c>
      <c r="D5097">
        <v>8</v>
      </c>
      <c r="E5097">
        <v>1</v>
      </c>
      <c r="F5097" s="1">
        <f>VLOOKUP(A5097,Weather!$A$1:$E$366, 5)</f>
        <v>0.28571428571428376</v>
      </c>
      <c r="G5097" s="1">
        <f>VLOOKUP(D5097, Summer!$A$1:$E$25, 2)</f>
        <v>1109.6398637209199</v>
      </c>
      <c r="H5097" s="1">
        <f>VLOOKUP(D5097, Summer!$A$1:$E$25, 3)</f>
        <v>814.26008774773595</v>
      </c>
      <c r="I5097" s="1">
        <f>VLOOKUP(D5097, Summer!$A$1:$E$25, 5)</f>
        <v>328.96533168578299</v>
      </c>
      <c r="J5097" s="1">
        <f t="shared" si="475"/>
        <v>898.65430945435935</v>
      </c>
      <c r="K5097" s="47">
        <f t="shared" si="476"/>
        <v>16.812046273443201</v>
      </c>
      <c r="L5097" s="48">
        <f>Solar!K5114/1000*Variables!$B$3</f>
        <v>13.553750000000001</v>
      </c>
      <c r="M5097">
        <f>IF(E5097=1, VLOOKUP(D5097, Sheet1!$A$2:$C$26, 2), Sheet1!$C$3)</f>
        <v>0.18637999999999999</v>
      </c>
      <c r="N5097" s="1">
        <f>'Electricity Rates'!$J$2</f>
        <v>0.24729999999999999</v>
      </c>
      <c r="O5097" s="145">
        <f>L5097-K5097</f>
        <v>-3.2582962734432002</v>
      </c>
      <c r="P5097">
        <f t="shared" si="477"/>
        <v>4.1576190434225033</v>
      </c>
      <c r="Q5097">
        <f>IF(O5097&gt;0, IF(Q5096+O5097*Variables!$B$5&lt;Variables!$B$4, Q5096+O5097*Variables!$B$5, Variables!$B$4), IF(Q5096&gt;-O5097, Q5096+O5097/Variables!$B$5, 0))</f>
        <v>0</v>
      </c>
      <c r="R5097">
        <f>IF(O5097&gt;0, 0, IF(Q5096&gt;-O5097, 0, -O5097 - Q5096*Variables!$B$5))</f>
        <v>3.2582962734432002</v>
      </c>
      <c r="S5097">
        <f t="shared" si="478"/>
        <v>0.60728125944434364</v>
      </c>
      <c r="T5097">
        <f t="shared" si="479"/>
        <v>0</v>
      </c>
    </row>
    <row r="5098" spans="1:20" x14ac:dyDescent="0.3">
      <c r="A5098" s="3">
        <f t="shared" si="474"/>
        <v>43313</v>
      </c>
      <c r="B5098">
        <v>8</v>
      </c>
      <c r="C5098">
        <v>1</v>
      </c>
      <c r="D5098">
        <v>9</v>
      </c>
      <c r="E5098">
        <v>1</v>
      </c>
      <c r="F5098" s="1">
        <f>VLOOKUP(A5098,Weather!$A$1:$E$366, 5)</f>
        <v>0.28571428571428376</v>
      </c>
      <c r="G5098" s="1">
        <f>VLOOKUP(D5098, Summer!$A$1:$E$25, 2)</f>
        <v>1322.40871182827</v>
      </c>
      <c r="H5098" s="1">
        <f>VLOOKUP(D5098, Summer!$A$1:$E$25, 3)</f>
        <v>1017.49011217013</v>
      </c>
      <c r="I5098" s="1">
        <f>VLOOKUP(D5098, Summer!$A$1:$E$25, 5)</f>
        <v>386.82225388885001</v>
      </c>
      <c r="J5098" s="1">
        <f t="shared" si="475"/>
        <v>1104.6097120724551</v>
      </c>
      <c r="K5098" s="47">
        <f t="shared" si="476"/>
        <v>20.665064862074253</v>
      </c>
      <c r="L5098" s="48">
        <f>Solar!K5115/1000*Variables!$B$3</f>
        <v>23.31765</v>
      </c>
      <c r="M5098">
        <f>IF(E5098=1, VLOOKUP(D5098, Sheet1!$A$2:$C$26, 2), Sheet1!$C$3)</f>
        <v>0.25796000000000002</v>
      </c>
      <c r="N5098" s="1">
        <f>'Electricity Rates'!$J$2</f>
        <v>0.24729999999999999</v>
      </c>
      <c r="O5098" s="145">
        <f>L5098-K5098</f>
        <v>2.6525851379257475</v>
      </c>
      <c r="P5098">
        <f t="shared" si="477"/>
        <v>5.1104705403909625</v>
      </c>
      <c r="Q5098">
        <f>IF(O5098&gt;0, IF(Q5097+O5098*Variables!$B$5&lt;Variables!$B$4, Q5097+O5098*Variables!$B$5, Variables!$B$4), IF(Q5097&gt;-O5098, Q5097+O5098/Variables!$B$5, 0))</f>
        <v>2.4934300296502023</v>
      </c>
      <c r="R5098">
        <f>IF(O5098&gt;0, 0, IF(Q5097&gt;-O5098, 0, -O5098 - Q5097*Variables!$B$5))</f>
        <v>0</v>
      </c>
      <c r="S5098">
        <f t="shared" si="478"/>
        <v>0</v>
      </c>
      <c r="T5098">
        <f t="shared" si="479"/>
        <v>0</v>
      </c>
    </row>
    <row r="5099" spans="1:20" x14ac:dyDescent="0.3">
      <c r="A5099" s="3">
        <f t="shared" si="474"/>
        <v>43313</v>
      </c>
      <c r="B5099">
        <v>8</v>
      </c>
      <c r="C5099">
        <v>1</v>
      </c>
      <c r="D5099">
        <v>10</v>
      </c>
      <c r="E5099">
        <v>1</v>
      </c>
      <c r="F5099" s="1">
        <f>VLOOKUP(A5099,Weather!$A$1:$E$366, 5)</f>
        <v>0.28571428571428376</v>
      </c>
      <c r="G5099" s="1">
        <f>VLOOKUP(D5099, Summer!$A$1:$E$25, 2)</f>
        <v>1424.0693518383</v>
      </c>
      <c r="H5099" s="1">
        <f>VLOOKUP(D5099, Summer!$A$1:$E$25, 3)</f>
        <v>1069.7659339946799</v>
      </c>
      <c r="I5099" s="1">
        <f>VLOOKUP(D5099, Summer!$A$1:$E$25, 5)</f>
        <v>417.88322986318002</v>
      </c>
      <c r="J5099" s="1">
        <f t="shared" si="475"/>
        <v>1170.9954819499992</v>
      </c>
      <c r="K5099" s="47">
        <f t="shared" si="476"/>
        <v>21.907011429667168</v>
      </c>
      <c r="L5099" s="48">
        <f>Solar!K5116/1000*Variables!$B$3</f>
        <v>30.854950000000002</v>
      </c>
      <c r="M5099">
        <f>IF(E5099=1, VLOOKUP(D5099, Sheet1!$A$2:$C$26, 2), Sheet1!$C$3)</f>
        <v>0.25796000000000002</v>
      </c>
      <c r="N5099" s="1">
        <f>'Electricity Rates'!$J$2</f>
        <v>0.24729999999999999</v>
      </c>
      <c r="O5099" s="145">
        <f>L5099-K5099</f>
        <v>8.947938570332834</v>
      </c>
      <c r="P5099">
        <f t="shared" si="477"/>
        <v>5.4176039265566907</v>
      </c>
      <c r="Q5099">
        <f>IF(O5099&gt;0, IF(Q5098+O5099*Variables!$B$5&lt;Variables!$B$4, Q5098+O5099*Variables!$B$5, Variables!$B$4), IF(Q5098&gt;-O5099, Q5098+O5099/Variables!$B$5, 0))</f>
        <v>10.904492285763066</v>
      </c>
      <c r="R5099">
        <f>IF(O5099&gt;0, 0, IF(Q5098&gt;-O5099, 0, -O5099 - Q5098*Variables!$B$5))</f>
        <v>0</v>
      </c>
      <c r="S5099">
        <f t="shared" si="478"/>
        <v>0</v>
      </c>
      <c r="T5099">
        <f t="shared" si="479"/>
        <v>0</v>
      </c>
    </row>
    <row r="5100" spans="1:20" x14ac:dyDescent="0.3">
      <c r="A5100" s="3">
        <f t="shared" si="474"/>
        <v>43313</v>
      </c>
      <c r="B5100">
        <v>8</v>
      </c>
      <c r="C5100">
        <v>1</v>
      </c>
      <c r="D5100">
        <v>11</v>
      </c>
      <c r="E5100">
        <v>1</v>
      </c>
      <c r="F5100" s="1">
        <f>VLOOKUP(A5100,Weather!$A$1:$E$366, 5)</f>
        <v>0.28571428571428376</v>
      </c>
      <c r="G5100" s="1">
        <f>VLOOKUP(D5100, Summer!$A$1:$E$25, 2)</f>
        <v>1497.9516334678001</v>
      </c>
      <c r="H5100" s="1">
        <f>VLOOKUP(D5100, Summer!$A$1:$E$25, 3)</f>
        <v>1079.6213447448599</v>
      </c>
      <c r="I5100" s="1">
        <f>VLOOKUP(D5100, Summer!$A$1:$E$25, 5)</f>
        <v>435.54125021175599</v>
      </c>
      <c r="J5100" s="1">
        <f t="shared" si="475"/>
        <v>1199.1442843799848</v>
      </c>
      <c r="K5100" s="47">
        <f t="shared" si="476"/>
        <v>22.433619897479744</v>
      </c>
      <c r="L5100" s="48">
        <f>Solar!K5117/1000*Variables!$B$3</f>
        <v>36.297050000000006</v>
      </c>
      <c r="M5100">
        <f>IF(E5100=1, VLOOKUP(D5100, Sheet1!$A$2:$C$26, 2), Sheet1!$C$3)</f>
        <v>0.25796000000000002</v>
      </c>
      <c r="N5100" s="1">
        <f>'Electricity Rates'!$J$2</f>
        <v>0.24729999999999999</v>
      </c>
      <c r="O5100" s="145">
        <f>L5100-K5100</f>
        <v>13.863430102520262</v>
      </c>
      <c r="P5100">
        <f t="shared" si="477"/>
        <v>5.5478342006467409</v>
      </c>
      <c r="Q5100">
        <f>IF(O5100&gt;0, IF(Q5099+O5100*Variables!$B$5&lt;Variables!$B$4, Q5099+O5100*Variables!$B$5, Variables!$B$4), IF(Q5099&gt;-O5100, Q5099+O5100/Variables!$B$5, 0))</f>
        <v>23.936116582132112</v>
      </c>
      <c r="R5100">
        <f>IF(O5100&gt;0, 0, IF(Q5099&gt;-O5100, 0, -O5100 - Q5099*Variables!$B$5))</f>
        <v>0</v>
      </c>
      <c r="S5100">
        <f t="shared" si="478"/>
        <v>0</v>
      </c>
      <c r="T5100">
        <f t="shared" si="479"/>
        <v>0</v>
      </c>
    </row>
    <row r="5101" spans="1:20" x14ac:dyDescent="0.3">
      <c r="A5101" s="3">
        <f t="shared" si="474"/>
        <v>43313</v>
      </c>
      <c r="B5101">
        <v>8</v>
      </c>
      <c r="C5101">
        <v>1</v>
      </c>
      <c r="D5101">
        <v>12</v>
      </c>
      <c r="E5101">
        <v>1</v>
      </c>
      <c r="F5101" s="1">
        <f>VLOOKUP(A5101,Weather!$A$1:$E$366, 5)</f>
        <v>0.28571428571428376</v>
      </c>
      <c r="G5101" s="1">
        <f>VLOOKUP(D5101, Summer!$A$1:$E$25, 2)</f>
        <v>1553.30978408544</v>
      </c>
      <c r="H5101" s="1">
        <f>VLOOKUP(D5101, Summer!$A$1:$E$25, 3)</f>
        <v>1117.7462231731799</v>
      </c>
      <c r="I5101" s="1">
        <f>VLOOKUP(D5101, Summer!$A$1:$E$25, 5)</f>
        <v>435.36187980189499</v>
      </c>
      <c r="J5101" s="1">
        <f t="shared" si="475"/>
        <v>1242.1929548623962</v>
      </c>
      <c r="K5101" s="47">
        <f t="shared" si="476"/>
        <v>23.238975452498387</v>
      </c>
      <c r="L5101" s="48">
        <f>Solar!K5118/1000*Variables!$B$3</f>
        <v>39.902100000000004</v>
      </c>
      <c r="M5101">
        <f>IF(E5101=1, VLOOKUP(D5101, Sheet1!$A$2:$C$26, 2), Sheet1!$C$3)</f>
        <v>0.25796000000000002</v>
      </c>
      <c r="N5101" s="1">
        <f>'Electricity Rates'!$J$2</f>
        <v>0.24729999999999999</v>
      </c>
      <c r="O5101" s="145">
        <f>L5101-K5101</f>
        <v>16.663124547501617</v>
      </c>
      <c r="P5101">
        <f t="shared" si="477"/>
        <v>5.7469986294028512</v>
      </c>
      <c r="Q5101">
        <f>IF(O5101&gt;0, IF(Q5100+O5101*Variables!$B$5&lt;Variables!$B$4, Q5100+O5101*Variables!$B$5, Variables!$B$4), IF(Q5100&gt;-O5101, Q5100+O5101/Variables!$B$5, 0))</f>
        <v>39.599453656783631</v>
      </c>
      <c r="R5101">
        <f>IF(O5101&gt;0, 0, IF(Q5100&gt;-O5101, 0, -O5101 - Q5100*Variables!$B$5))</f>
        <v>0</v>
      </c>
      <c r="S5101">
        <f t="shared" si="478"/>
        <v>0</v>
      </c>
      <c r="T5101">
        <f t="shared" si="479"/>
        <v>0</v>
      </c>
    </row>
    <row r="5102" spans="1:20" x14ac:dyDescent="0.3">
      <c r="A5102" s="3">
        <f t="shared" si="474"/>
        <v>43313</v>
      </c>
      <c r="B5102">
        <v>8</v>
      </c>
      <c r="C5102">
        <v>1</v>
      </c>
      <c r="D5102">
        <v>13</v>
      </c>
      <c r="E5102">
        <v>1</v>
      </c>
      <c r="F5102" s="1">
        <f>VLOOKUP(A5102,Weather!$A$1:$E$366, 5)</f>
        <v>0.28571428571428376</v>
      </c>
      <c r="G5102" s="1">
        <f>VLOOKUP(D5102, Summer!$A$1:$E$25, 2)</f>
        <v>1622.5675647430101</v>
      </c>
      <c r="H5102" s="1">
        <f>VLOOKUP(D5102, Summer!$A$1:$E$25, 3)</f>
        <v>1132.28619594112</v>
      </c>
      <c r="I5102" s="1">
        <f>VLOOKUP(D5102, Summer!$A$1:$E$25, 5)</f>
        <v>435.17254436926402</v>
      </c>
      <c r="J5102" s="1">
        <f t="shared" si="475"/>
        <v>1272.3665870273733</v>
      </c>
      <c r="K5102" s="47">
        <f t="shared" si="476"/>
        <v>23.803464483328781</v>
      </c>
      <c r="L5102" s="48">
        <f>Solar!K5119/1000*Variables!$B$3</f>
        <v>40.644950000000001</v>
      </c>
      <c r="M5102">
        <f>IF(E5102=1, VLOOKUP(D5102, Sheet1!$A$2:$C$26, 2), Sheet1!$C$3)</f>
        <v>0.55478000000000005</v>
      </c>
      <c r="N5102" s="1">
        <f>'Electricity Rates'!$J$2</f>
        <v>0.24729999999999999</v>
      </c>
      <c r="O5102" s="145">
        <f>L5102-K5102</f>
        <v>16.84148551667122</v>
      </c>
      <c r="P5102">
        <f t="shared" si="477"/>
        <v>5.8865967667272079</v>
      </c>
      <c r="Q5102">
        <f>IF(O5102&gt;0, IF(Q5101+O5102*Variables!$B$5&lt;Variables!$B$4, Q5101+O5102*Variables!$B$5, Variables!$B$4), IF(Q5101&gt;-O5102, Q5101+O5102/Variables!$B$5, 0))</f>
        <v>55.430450042454581</v>
      </c>
      <c r="R5102">
        <f>IF(O5102&gt;0, 0, IF(Q5101&gt;-O5102, 0, -O5102 - Q5101*Variables!$B$5))</f>
        <v>0</v>
      </c>
      <c r="S5102">
        <f t="shared" si="478"/>
        <v>0</v>
      </c>
      <c r="T5102">
        <f t="shared" si="479"/>
        <v>0</v>
      </c>
    </row>
    <row r="5103" spans="1:20" x14ac:dyDescent="0.3">
      <c r="A5103" s="3">
        <f t="shared" si="474"/>
        <v>43313</v>
      </c>
      <c r="B5103">
        <v>8</v>
      </c>
      <c r="C5103">
        <v>1</v>
      </c>
      <c r="D5103">
        <v>14</v>
      </c>
      <c r="E5103">
        <v>1</v>
      </c>
      <c r="F5103" s="1">
        <f>VLOOKUP(A5103,Weather!$A$1:$E$366, 5)</f>
        <v>0.28571428571428376</v>
      </c>
      <c r="G5103" s="1">
        <f>VLOOKUP(D5103, Summer!$A$1:$E$25, 2)</f>
        <v>1636.26340321468</v>
      </c>
      <c r="H5103" s="1">
        <f>VLOOKUP(D5103, Summer!$A$1:$E$25, 3)</f>
        <v>1156.2601309732199</v>
      </c>
      <c r="I5103" s="1">
        <f>VLOOKUP(D5103, Summer!$A$1:$E$25, 5)</f>
        <v>417.13087064403902</v>
      </c>
      <c r="J5103" s="1">
        <f t="shared" si="475"/>
        <v>1293.4039230422077</v>
      </c>
      <c r="K5103" s="47">
        <f t="shared" si="476"/>
        <v>24.197031467685775</v>
      </c>
      <c r="L5103" s="48">
        <f>Solar!K5120/1000*Variables!$B$3</f>
        <v>37.805</v>
      </c>
      <c r="M5103">
        <f>IF(E5103=1, VLOOKUP(D5103, Sheet1!$A$2:$C$26, 2), Sheet1!$C$3)</f>
        <v>0.55478000000000005</v>
      </c>
      <c r="N5103" s="1">
        <f>'Electricity Rates'!$J$2</f>
        <v>0.24729999999999999</v>
      </c>
      <c r="O5103" s="145">
        <f>L5103-K5103</f>
        <v>13.607968532314224</v>
      </c>
      <c r="P5103">
        <f t="shared" si="477"/>
        <v>5.983925881958692</v>
      </c>
      <c r="Q5103">
        <f>IF(O5103&gt;0, IF(Q5102+O5103*Variables!$B$5&lt;Variables!$B$4, Q5102+O5103*Variables!$B$5, Variables!$B$4), IF(Q5102&gt;-O5103, Q5102+O5103/Variables!$B$5, 0))</f>
        <v>68.221940462829949</v>
      </c>
      <c r="R5103">
        <f>IF(O5103&gt;0, 0, IF(Q5102&gt;-O5103, 0, -O5103 - Q5102*Variables!$B$5))</f>
        <v>0</v>
      </c>
      <c r="S5103">
        <f t="shared" si="478"/>
        <v>0</v>
      </c>
      <c r="T5103">
        <f t="shared" si="479"/>
        <v>0</v>
      </c>
    </row>
    <row r="5104" spans="1:20" x14ac:dyDescent="0.3">
      <c r="A5104" s="3">
        <f t="shared" si="474"/>
        <v>43313</v>
      </c>
      <c r="B5104">
        <v>8</v>
      </c>
      <c r="C5104">
        <v>1</v>
      </c>
      <c r="D5104">
        <v>15</v>
      </c>
      <c r="E5104">
        <v>1</v>
      </c>
      <c r="F5104" s="1">
        <f>VLOOKUP(A5104,Weather!$A$1:$E$366, 5)</f>
        <v>0.28571428571428376</v>
      </c>
      <c r="G5104" s="1">
        <f>VLOOKUP(D5104, Summer!$A$1:$E$25, 2)</f>
        <v>1589.7727985285201</v>
      </c>
      <c r="H5104" s="1">
        <f>VLOOKUP(D5104, Summer!$A$1:$E$25, 3)</f>
        <v>1137.7596230737599</v>
      </c>
      <c r="I5104" s="1">
        <f>VLOOKUP(D5104, Summer!$A$1:$E$25, 5)</f>
        <v>403.543562097039</v>
      </c>
      <c r="J5104" s="1">
        <f t="shared" si="475"/>
        <v>1266.9062446322619</v>
      </c>
      <c r="K5104" s="47">
        <f t="shared" si="476"/>
        <v>23.701312267454806</v>
      </c>
      <c r="L5104" s="48">
        <f>Solar!K5121/1000*Variables!$B$3</f>
        <v>35.117000000000004</v>
      </c>
      <c r="M5104">
        <f>IF(E5104=1, VLOOKUP(D5104, Sheet1!$A$2:$C$26, 2), Sheet1!$C$3)</f>
        <v>0.55478000000000005</v>
      </c>
      <c r="N5104" s="1">
        <f>'Electricity Rates'!$J$2</f>
        <v>0.24729999999999999</v>
      </c>
      <c r="O5104" s="145">
        <f>L5104-K5104</f>
        <v>11.415687732545198</v>
      </c>
      <c r="P5104">
        <f t="shared" si="477"/>
        <v>5.861334523741573</v>
      </c>
      <c r="Q5104">
        <f>IF(O5104&gt;0, IF(Q5103+O5104*Variables!$B$5&lt;Variables!$B$4, Q5103+O5104*Variables!$B$5, Variables!$B$4), IF(Q5103&gt;-O5104, Q5103+O5104/Variables!$B$5, 0))</f>
        <v>78.952686931422434</v>
      </c>
      <c r="R5104">
        <f>IF(O5104&gt;0, 0, IF(Q5103&gt;-O5104, 0, -O5104 - Q5103*Variables!$B$5))</f>
        <v>0</v>
      </c>
      <c r="S5104">
        <f t="shared" si="478"/>
        <v>0</v>
      </c>
      <c r="T5104">
        <f t="shared" si="479"/>
        <v>0</v>
      </c>
    </row>
    <row r="5105" spans="1:20" x14ac:dyDescent="0.3">
      <c r="A5105" s="3">
        <f t="shared" si="474"/>
        <v>43313</v>
      </c>
      <c r="B5105">
        <v>8</v>
      </c>
      <c r="C5105">
        <v>1</v>
      </c>
      <c r="D5105">
        <v>16</v>
      </c>
      <c r="E5105">
        <v>1</v>
      </c>
      <c r="F5105" s="1">
        <f>VLOOKUP(A5105,Weather!$A$1:$E$366, 5)</f>
        <v>0.28571428571428376</v>
      </c>
      <c r="G5105" s="1">
        <f>VLOOKUP(D5105, Summer!$A$1:$E$25, 2)</f>
        <v>1459.9523441255701</v>
      </c>
      <c r="H5105" s="1">
        <f>VLOOKUP(D5105, Summer!$A$1:$E$25, 3)</f>
        <v>1006.09479349024</v>
      </c>
      <c r="I5105" s="1">
        <f>VLOOKUP(D5105, Summer!$A$1:$E$25, 5)</f>
        <v>381.04254068220598</v>
      </c>
      <c r="J5105" s="1">
        <f t="shared" si="475"/>
        <v>1135.7683793860479</v>
      </c>
      <c r="K5105" s="47">
        <f t="shared" si="476"/>
        <v>21.247981953979156</v>
      </c>
      <c r="L5105" s="48">
        <f>Solar!K5122/1000*Variables!$B$3</f>
        <v>28.06935</v>
      </c>
      <c r="M5105">
        <f>IF(E5105=1, VLOOKUP(D5105, Sheet1!$A$2:$C$26, 2), Sheet1!$C$3)</f>
        <v>0.55478000000000005</v>
      </c>
      <c r="N5105" s="1">
        <f>'Electricity Rates'!$J$2</f>
        <v>0.24729999999999999</v>
      </c>
      <c r="O5105" s="145">
        <f>L5105-K5105</f>
        <v>6.8213680460208437</v>
      </c>
      <c r="P5105">
        <f t="shared" si="477"/>
        <v>5.2546259372190454</v>
      </c>
      <c r="Q5105">
        <f>IF(O5105&gt;0, IF(Q5104+O5105*Variables!$B$5&lt;Variables!$B$4, Q5104+O5105*Variables!$B$5, Variables!$B$4), IF(Q5104&gt;-O5105, Q5104+O5105/Variables!$B$5, 0))</f>
        <v>85.364772894682034</v>
      </c>
      <c r="R5105">
        <f>IF(O5105&gt;0, 0, IF(Q5104&gt;-O5105, 0, -O5105 - Q5104*Variables!$B$5))</f>
        <v>0</v>
      </c>
      <c r="S5105">
        <f t="shared" si="478"/>
        <v>0</v>
      </c>
      <c r="T5105">
        <f t="shared" si="479"/>
        <v>0</v>
      </c>
    </row>
    <row r="5106" spans="1:20" x14ac:dyDescent="0.3">
      <c r="A5106" s="3">
        <f t="shared" si="474"/>
        <v>43313</v>
      </c>
      <c r="B5106">
        <v>8</v>
      </c>
      <c r="C5106">
        <v>1</v>
      </c>
      <c r="D5106">
        <v>17</v>
      </c>
      <c r="E5106">
        <v>1</v>
      </c>
      <c r="F5106" s="1">
        <f>VLOOKUP(A5106,Weather!$A$1:$E$366, 5)</f>
        <v>0.28571428571428376</v>
      </c>
      <c r="G5106" s="1">
        <f>VLOOKUP(D5106, Summer!$A$1:$E$25, 2)</f>
        <v>1144.9480592772099</v>
      </c>
      <c r="H5106" s="1">
        <f>VLOOKUP(D5106, Summer!$A$1:$E$25, 3)</f>
        <v>808.38142168622596</v>
      </c>
      <c r="I5106" s="1">
        <f>VLOOKUP(D5106, Summer!$A$1:$E$25, 5)</f>
        <v>371.93450987035499</v>
      </c>
      <c r="J5106" s="1">
        <f t="shared" si="475"/>
        <v>904.54331814079217</v>
      </c>
      <c r="K5106" s="47">
        <f t="shared" si="476"/>
        <v>16.922217988528093</v>
      </c>
      <c r="L5106" s="48">
        <f>Solar!K5123/1000*Variables!$B$3</f>
        <v>18.541350000000001</v>
      </c>
      <c r="M5106">
        <f>IF(E5106=1, VLOOKUP(D5106, Sheet1!$A$2:$C$26, 2), Sheet1!$C$3)</f>
        <v>0.55478000000000005</v>
      </c>
      <c r="N5106" s="1">
        <f>'Electricity Rates'!$J$2</f>
        <v>0.24729999999999999</v>
      </c>
      <c r="O5106" s="145">
        <f>L5106-K5106</f>
        <v>1.6191320114719083</v>
      </c>
      <c r="P5106">
        <f t="shared" si="477"/>
        <v>4.1848645085629972</v>
      </c>
      <c r="Q5106">
        <f>IF(O5106&gt;0, IF(Q5105+O5106*Variables!$B$5&lt;Variables!$B$4, Q5105+O5106*Variables!$B$5, Variables!$B$4), IF(Q5105&gt;-O5106, Q5105+O5106/Variables!$B$5, 0))</f>
        <v>86.886756985465624</v>
      </c>
      <c r="R5106">
        <f>IF(O5106&gt;0, 0, IF(Q5105&gt;-O5106, 0, -O5106 - Q5105*Variables!$B$5))</f>
        <v>0</v>
      </c>
      <c r="S5106">
        <f t="shared" si="478"/>
        <v>0</v>
      </c>
      <c r="T5106">
        <f t="shared" si="479"/>
        <v>0</v>
      </c>
    </row>
    <row r="5107" spans="1:20" x14ac:dyDescent="0.3">
      <c r="A5107" s="3">
        <f t="shared" si="474"/>
        <v>43313</v>
      </c>
      <c r="B5107">
        <v>8</v>
      </c>
      <c r="C5107">
        <v>1</v>
      </c>
      <c r="D5107">
        <v>18</v>
      </c>
      <c r="E5107">
        <v>1</v>
      </c>
      <c r="F5107" s="1">
        <f>VLOOKUP(A5107,Weather!$A$1:$E$366, 5)</f>
        <v>0.28571428571428376</v>
      </c>
      <c r="G5107" s="1">
        <f>VLOOKUP(D5107, Summer!$A$1:$E$25, 2)</f>
        <v>769.75210584620504</v>
      </c>
      <c r="H5107" s="1">
        <f>VLOOKUP(D5107, Summer!$A$1:$E$25, 3)</f>
        <v>572.92139445417001</v>
      </c>
      <c r="I5107" s="1">
        <f>VLOOKUP(D5107, Summer!$A$1:$E$25, 5)</f>
        <v>349.41355840998102</v>
      </c>
      <c r="J5107" s="1">
        <f t="shared" si="475"/>
        <v>629.15874056617963</v>
      </c>
      <c r="K5107" s="47">
        <f t="shared" si="476"/>
        <v>11.770316737436245</v>
      </c>
      <c r="L5107" s="48">
        <f>Solar!K5124/1000*Variables!$B$3</f>
        <v>8.6453500000000005</v>
      </c>
      <c r="M5107">
        <f>IF(E5107=1, VLOOKUP(D5107, Sheet1!$A$2:$C$26, 2), Sheet1!$C$3)</f>
        <v>0.55478000000000005</v>
      </c>
      <c r="N5107" s="1">
        <f>'Electricity Rates'!$J$2</f>
        <v>0.24729999999999999</v>
      </c>
      <c r="O5107" s="145">
        <f>L5107-K5107</f>
        <v>-3.1249667374362442</v>
      </c>
      <c r="P5107">
        <f t="shared" si="477"/>
        <v>2.9107993291679835</v>
      </c>
      <c r="Q5107">
        <f>IF(O5107&gt;0, IF(Q5106+O5107*Variables!$B$5&lt;Variables!$B$4, Q5106+O5107*Variables!$B$5, Variables!$B$4), IF(Q5106&gt;-O5107, Q5106+O5107/Variables!$B$5, 0))</f>
        <v>83.562324286065362</v>
      </c>
      <c r="R5107">
        <f>IF(O5107&gt;0, 0, IF(Q5106&gt;-O5107, 0, -O5107 - Q5106*Variables!$B$5))</f>
        <v>0</v>
      </c>
      <c r="S5107">
        <f t="shared" si="478"/>
        <v>0</v>
      </c>
      <c r="T5107">
        <f t="shared" si="479"/>
        <v>0</v>
      </c>
    </row>
    <row r="5108" spans="1:20" x14ac:dyDescent="0.3">
      <c r="A5108" s="3">
        <f t="shared" si="474"/>
        <v>43313</v>
      </c>
      <c r="B5108">
        <v>8</v>
      </c>
      <c r="C5108">
        <v>1</v>
      </c>
      <c r="D5108">
        <v>19</v>
      </c>
      <c r="E5108">
        <v>1</v>
      </c>
      <c r="F5108" s="1">
        <f>VLOOKUP(A5108,Weather!$A$1:$E$366, 5)</f>
        <v>0.28571428571428376</v>
      </c>
      <c r="G5108" s="1">
        <f>VLOOKUP(D5108, Summer!$A$1:$E$25, 2)</f>
        <v>565.86125451999203</v>
      </c>
      <c r="H5108" s="1">
        <f>VLOOKUP(D5108, Summer!$A$1:$E$25, 3)</f>
        <v>365.77406038600299</v>
      </c>
      <c r="I5108" s="1">
        <f>VLOOKUP(D5108, Summer!$A$1:$E$25, 5)</f>
        <v>331.38683221891199</v>
      </c>
      <c r="J5108" s="1">
        <f t="shared" si="475"/>
        <v>422.94183013857088</v>
      </c>
      <c r="K5108" s="47">
        <f t="shared" si="476"/>
        <v>7.9124058544622544</v>
      </c>
      <c r="L5108" s="48">
        <f>Solar!K5125/1000*Variables!$B$3</f>
        <v>1.0264</v>
      </c>
      <c r="M5108">
        <f>IF(E5108=1, VLOOKUP(D5108, Sheet1!$A$2:$C$26, 2), Sheet1!$C$3)</f>
        <v>0.25796000000000002</v>
      </c>
      <c r="N5108" s="1">
        <f>'Electricity Rates'!$J$2</f>
        <v>0.24729999999999999</v>
      </c>
      <c r="O5108" s="145">
        <f>L5108-K5108</f>
        <v>-6.8860058544622547</v>
      </c>
      <c r="P5108">
        <f t="shared" si="477"/>
        <v>1.9567379678085155</v>
      </c>
      <c r="Q5108">
        <f>IF(O5108&gt;0, IF(Q5107+O5108*Variables!$B$5&lt;Variables!$B$4, Q5107+O5108*Variables!$B$5, Variables!$B$4), IF(Q5107&gt;-O5108, Q5107+O5108/Variables!$B$5, 0))</f>
        <v>76.23678614302041</v>
      </c>
      <c r="R5108">
        <f>IF(O5108&gt;0, 0, IF(Q5107&gt;-O5108, 0, -O5108 - Q5107*Variables!$B$5))</f>
        <v>0</v>
      </c>
      <c r="S5108">
        <f t="shared" si="478"/>
        <v>0</v>
      </c>
      <c r="T5108">
        <f t="shared" si="479"/>
        <v>0</v>
      </c>
    </row>
    <row r="5109" spans="1:20" x14ac:dyDescent="0.3">
      <c r="A5109" s="3">
        <f t="shared" si="474"/>
        <v>43313</v>
      </c>
      <c r="B5109">
        <v>8</v>
      </c>
      <c r="C5109">
        <v>1</v>
      </c>
      <c r="D5109">
        <v>20</v>
      </c>
      <c r="E5109">
        <v>1</v>
      </c>
      <c r="F5109" s="1">
        <f>VLOOKUP(A5109,Weather!$A$1:$E$366, 5)</f>
        <v>0.28571428571428376</v>
      </c>
      <c r="G5109" s="1">
        <f>VLOOKUP(D5109, Summer!$A$1:$E$25, 2)</f>
        <v>459.178981251175</v>
      </c>
      <c r="H5109" s="1">
        <f>VLOOKUP(D5109, Summer!$A$1:$E$25, 3)</f>
        <v>328.41643432967999</v>
      </c>
      <c r="I5109" s="1">
        <f>VLOOKUP(D5109, Summer!$A$1:$E$25, 5)</f>
        <v>326.73316658528501</v>
      </c>
      <c r="J5109" s="1">
        <f t="shared" si="475"/>
        <v>365.77716202153545</v>
      </c>
      <c r="K5109" s="47">
        <f t="shared" si="476"/>
        <v>6.8429678787258981</v>
      </c>
      <c r="L5109" s="48">
        <f>Solar!K5126/1000*Variables!$B$3</f>
        <v>0</v>
      </c>
      <c r="M5109">
        <f>IF(E5109=1, VLOOKUP(D5109, Sheet1!$A$2:$C$26, 2), Sheet1!$C$3)</f>
        <v>0.25796000000000002</v>
      </c>
      <c r="N5109" s="1">
        <f>'Electricity Rates'!$J$2</f>
        <v>0.24729999999999999</v>
      </c>
      <c r="O5109" s="145">
        <f>L5109-K5109</f>
        <v>-6.8429678787258981</v>
      </c>
      <c r="P5109">
        <f t="shared" si="477"/>
        <v>1.6922659564089146</v>
      </c>
      <c r="Q5109">
        <f>IF(O5109&gt;0, IF(Q5108+O5109*Variables!$B$5&lt;Variables!$B$4, Q5108+O5109*Variables!$B$5, Variables!$B$4), IF(Q5108&gt;-O5109, Q5108+O5109/Variables!$B$5, 0))</f>
        <v>68.957033080546054</v>
      </c>
      <c r="R5109">
        <f>IF(O5109&gt;0, 0, IF(Q5108&gt;-O5109, 0, -O5109 - Q5108*Variables!$B$5))</f>
        <v>0</v>
      </c>
      <c r="S5109">
        <f t="shared" si="478"/>
        <v>0</v>
      </c>
      <c r="T5109">
        <f t="shared" si="479"/>
        <v>0</v>
      </c>
    </row>
    <row r="5110" spans="1:20" x14ac:dyDescent="0.3">
      <c r="A5110" s="3">
        <f t="shared" si="474"/>
        <v>43313</v>
      </c>
      <c r="B5110">
        <v>8</v>
      </c>
      <c r="C5110">
        <v>1</v>
      </c>
      <c r="D5110">
        <v>21</v>
      </c>
      <c r="E5110">
        <v>1</v>
      </c>
      <c r="F5110" s="1">
        <f>VLOOKUP(A5110,Weather!$A$1:$E$366, 5)</f>
        <v>0.28571428571428376</v>
      </c>
      <c r="G5110" s="1">
        <f>VLOOKUP(D5110, Summer!$A$1:$E$25, 2)</f>
        <v>403.43414919632897</v>
      </c>
      <c r="H5110" s="1">
        <f>VLOOKUP(D5110, Summer!$A$1:$E$25, 3)</f>
        <v>305.25297715532997</v>
      </c>
      <c r="I5110" s="1">
        <f>VLOOKUP(D5110, Summer!$A$1:$E$25, 5)</f>
        <v>313.15582306105603</v>
      </c>
      <c r="J5110" s="1">
        <f t="shared" si="475"/>
        <v>333.30474059561521</v>
      </c>
      <c r="K5110" s="47">
        <f t="shared" si="476"/>
        <v>6.2354730435263734</v>
      </c>
      <c r="L5110" s="48">
        <f>Solar!K5127/1000*Variables!$B$3</f>
        <v>0</v>
      </c>
      <c r="M5110">
        <f>IF(E5110=1, VLOOKUP(D5110, Sheet1!$A$2:$C$26, 2), Sheet1!$C$3)</f>
        <v>0.25796000000000002</v>
      </c>
      <c r="N5110" s="1">
        <f>'Electricity Rates'!$J$2</f>
        <v>0.24729999999999999</v>
      </c>
      <c r="O5110" s="145">
        <f>L5110-K5110</f>
        <v>-6.2354730435263734</v>
      </c>
      <c r="P5110">
        <f t="shared" si="477"/>
        <v>1.5420324836640722</v>
      </c>
      <c r="Q5110">
        <f>IF(O5110&gt;0, IF(Q5109+O5110*Variables!$B$5&lt;Variables!$B$4, Q5109+O5110*Variables!$B$5, Variables!$B$4), IF(Q5109&gt;-O5110, Q5109+O5110/Variables!$B$5, 0))</f>
        <v>62.323551119347783</v>
      </c>
      <c r="R5110">
        <f>IF(O5110&gt;0, 0, IF(Q5109&gt;-O5110, 0, -O5110 - Q5109*Variables!$B$5))</f>
        <v>0</v>
      </c>
      <c r="S5110">
        <f t="shared" si="478"/>
        <v>0</v>
      </c>
      <c r="T5110">
        <f t="shared" si="479"/>
        <v>0</v>
      </c>
    </row>
    <row r="5111" spans="1:20" x14ac:dyDescent="0.3">
      <c r="A5111" s="3">
        <f t="shared" si="474"/>
        <v>43313</v>
      </c>
      <c r="B5111">
        <v>8</v>
      </c>
      <c r="C5111">
        <v>1</v>
      </c>
      <c r="D5111">
        <v>22</v>
      </c>
      <c r="E5111">
        <v>1</v>
      </c>
      <c r="F5111" s="1">
        <f>VLOOKUP(A5111,Weather!$A$1:$E$366, 5)</f>
        <v>0.28571428571428376</v>
      </c>
      <c r="G5111" s="1">
        <f>VLOOKUP(D5111, Summer!$A$1:$E$25, 2)</f>
        <v>366.19777187885302</v>
      </c>
      <c r="H5111" s="1">
        <f>VLOOKUP(D5111, Summer!$A$1:$E$25, 3)</f>
        <v>263.18917633836901</v>
      </c>
      <c r="I5111" s="1">
        <f>VLOOKUP(D5111, Summer!$A$1:$E$25, 5)</f>
        <v>295.10418431306101</v>
      </c>
      <c r="J5111" s="1">
        <f t="shared" si="475"/>
        <v>292.62020363564994</v>
      </c>
      <c r="K5111" s="47">
        <f t="shared" si="476"/>
        <v>5.4743457548809218</v>
      </c>
      <c r="L5111" s="48">
        <f>Solar!K5128/1000*Variables!$B$3</f>
        <v>0</v>
      </c>
      <c r="M5111">
        <f>IF(E5111=1, VLOOKUP(D5111, Sheet1!$A$2:$C$26, 2), Sheet1!$C$3)</f>
        <v>0.18637999999999999</v>
      </c>
      <c r="N5111" s="1">
        <f>'Electricity Rates'!$J$2</f>
        <v>0.24729999999999999</v>
      </c>
      <c r="O5111" s="145">
        <f>L5111-K5111</f>
        <v>-5.4743457548809218</v>
      </c>
      <c r="P5111">
        <f t="shared" si="477"/>
        <v>1.353805705182052</v>
      </c>
      <c r="Q5111">
        <f>IF(O5111&gt;0, IF(Q5110+O5111*Variables!$B$5&lt;Variables!$B$4, Q5110+O5111*Variables!$B$5, Variables!$B$4), IF(Q5110&gt;-O5111, Q5110+O5111/Variables!$B$5, 0))</f>
        <v>56.499779039687226</v>
      </c>
      <c r="R5111">
        <f>IF(O5111&gt;0, 0, IF(Q5110&gt;-O5111, 0, -O5111 - Q5110*Variables!$B$5))</f>
        <v>0</v>
      </c>
      <c r="S5111">
        <f t="shared" si="478"/>
        <v>0</v>
      </c>
      <c r="T5111">
        <f t="shared" si="479"/>
        <v>0</v>
      </c>
    </row>
    <row r="5112" spans="1:20" x14ac:dyDescent="0.3">
      <c r="A5112" s="3">
        <f t="shared" si="474"/>
        <v>43313</v>
      </c>
      <c r="B5112">
        <v>8</v>
      </c>
      <c r="C5112">
        <v>1</v>
      </c>
      <c r="D5112">
        <v>23</v>
      </c>
      <c r="E5112">
        <v>1</v>
      </c>
      <c r="F5112" s="1">
        <f>VLOOKUP(A5112,Weather!$A$1:$E$366, 5)</f>
        <v>0.28571428571428376</v>
      </c>
      <c r="G5112" s="1">
        <f>VLOOKUP(D5112, Summer!$A$1:$E$25, 2)</f>
        <v>342.86102460129899</v>
      </c>
      <c r="H5112" s="1">
        <f>VLOOKUP(D5112, Summer!$A$1:$E$25, 3)</f>
        <v>273.02297434567402</v>
      </c>
      <c r="I5112" s="1">
        <f>VLOOKUP(D5112, Summer!$A$1:$E$25, 5)</f>
        <v>281.53182330021599</v>
      </c>
      <c r="J5112" s="1">
        <f t="shared" si="475"/>
        <v>292.97670299013816</v>
      </c>
      <c r="K5112" s="47">
        <f t="shared" si="476"/>
        <v>5.4810151533148401</v>
      </c>
      <c r="L5112" s="48">
        <f>Solar!K5129/1000*Variables!$B$3</f>
        <v>0</v>
      </c>
      <c r="M5112">
        <f>IF(E5112=1, VLOOKUP(D5112, Sheet1!$A$2:$C$26, 2), Sheet1!$C$3)</f>
        <v>0.18637999999999999</v>
      </c>
      <c r="N5112" s="1">
        <f>'Electricity Rates'!$J$2</f>
        <v>0.24729999999999999</v>
      </c>
      <c r="O5112" s="145">
        <f>L5112-K5112</f>
        <v>-5.4810151533148401</v>
      </c>
      <c r="P5112">
        <f t="shared" si="477"/>
        <v>1.35545504741476</v>
      </c>
      <c r="Q5112">
        <f>IF(O5112&gt;0, IF(Q5111+O5112*Variables!$B$5&lt;Variables!$B$4, Q5111+O5112*Variables!$B$5, Variables!$B$4), IF(Q5111&gt;-O5112, Q5111+O5112/Variables!$B$5, 0))</f>
        <v>50.668911855309737</v>
      </c>
      <c r="R5112">
        <f>IF(O5112&gt;0, 0, IF(Q5111&gt;-O5112, 0, -O5112 - Q5111*Variables!$B$5))</f>
        <v>0</v>
      </c>
      <c r="S5112">
        <f t="shared" si="478"/>
        <v>0</v>
      </c>
      <c r="T5112">
        <f t="shared" si="479"/>
        <v>0</v>
      </c>
    </row>
    <row r="5113" spans="1:20" x14ac:dyDescent="0.3">
      <c r="A5113" s="3">
        <f t="shared" si="474"/>
        <v>43313</v>
      </c>
      <c r="B5113">
        <v>8</v>
      </c>
      <c r="C5113">
        <v>1</v>
      </c>
      <c r="D5113">
        <v>24</v>
      </c>
      <c r="E5113">
        <v>1</v>
      </c>
      <c r="F5113" s="1">
        <f>VLOOKUP(A5113,Weather!$A$1:$E$366, 5)</f>
        <v>0.28571428571428376</v>
      </c>
      <c r="G5113" s="1">
        <f>VLOOKUP(D5113, Summer!$A$1:$E$25, 2)</f>
        <v>310.26482453023402</v>
      </c>
      <c r="H5113" s="1">
        <f>VLOOKUP(D5113, Summer!$A$1:$E$25, 3)</f>
        <v>259.09090909090901</v>
      </c>
      <c r="I5113" s="1">
        <f>VLOOKUP(D5113, Summer!$A$1:$E$25, 5)</f>
        <v>276.86321013243497</v>
      </c>
      <c r="J5113" s="1">
        <f t="shared" si="475"/>
        <v>273.71202778785891</v>
      </c>
      <c r="K5113" s="47">
        <f t="shared" si="476"/>
        <v>5.1206111497550912</v>
      </c>
      <c r="L5113" s="48">
        <f>Solar!K5130/1000*Variables!$B$3</f>
        <v>0</v>
      </c>
      <c r="M5113">
        <f>IF(E5113=1, VLOOKUP(D5113, Sheet1!$A$2:$C$26, 2), Sheet1!$C$3)</f>
        <v>0.18637999999999999</v>
      </c>
      <c r="N5113" s="1">
        <f>'Electricity Rates'!$J$2</f>
        <v>0.24729999999999999</v>
      </c>
      <c r="O5113" s="145">
        <f>L5113-K5113</f>
        <v>-5.1206111497550912</v>
      </c>
      <c r="P5113">
        <f t="shared" si="477"/>
        <v>1.266327137334434</v>
      </c>
      <c r="Q5113">
        <f>IF(O5113&gt;0, IF(Q5112+O5113*Variables!$B$5&lt;Variables!$B$4, Q5112+O5113*Variables!$B$5, Variables!$B$4), IF(Q5112&gt;-O5113, Q5112+O5113/Variables!$B$5, 0))</f>
        <v>45.221453185357511</v>
      </c>
      <c r="R5113">
        <f>IF(O5113&gt;0, 0, IF(Q5112&gt;-O5113, 0, -O5113 - Q5112*Variables!$B$5))</f>
        <v>0</v>
      </c>
      <c r="S5113">
        <f t="shared" si="478"/>
        <v>0</v>
      </c>
      <c r="T5113">
        <f t="shared" si="479"/>
        <v>0</v>
      </c>
    </row>
    <row r="5114" spans="1:20" x14ac:dyDescent="0.3">
      <c r="A5114" s="3">
        <f t="shared" si="474"/>
        <v>43314</v>
      </c>
      <c r="B5114">
        <v>8</v>
      </c>
      <c r="C5114">
        <v>2</v>
      </c>
      <c r="D5114">
        <v>1</v>
      </c>
      <c r="E5114">
        <v>1</v>
      </c>
      <c r="F5114" s="1">
        <f>VLOOKUP(A5114,Weather!$A$1:$E$366, 5)</f>
        <v>0.3095238095238097</v>
      </c>
      <c r="G5114" s="1">
        <f>VLOOKUP(D5114, Summer!$A$1:$E$25, 2)</f>
        <v>305.44698283970399</v>
      </c>
      <c r="H5114" s="1">
        <f>VLOOKUP(D5114, Summer!$A$1:$E$25, 3)</f>
        <v>264.36707082495798</v>
      </c>
      <c r="I5114" s="1">
        <f>VLOOKUP(D5114, Summer!$A$1:$E$25, 5)</f>
        <v>276.703769768114</v>
      </c>
      <c r="J5114" s="1">
        <f t="shared" si="475"/>
        <v>277.08228168666506</v>
      </c>
      <c r="K5114" s="47">
        <f t="shared" si="476"/>
        <v>5.1836619401467656</v>
      </c>
      <c r="L5114" s="48">
        <f>Solar!K5131/1000*Variables!$B$3</f>
        <v>0</v>
      </c>
      <c r="M5114">
        <f>IF(E5114=1, VLOOKUP(D5114, Sheet1!$A$2:$C$26, 2), Sheet1!$C$3)</f>
        <v>0.18637999999999999</v>
      </c>
      <c r="N5114" s="1">
        <f>'Electricity Rates'!$J$2</f>
        <v>0.24729999999999999</v>
      </c>
      <c r="O5114" s="145">
        <f>L5114-K5114</f>
        <v>-5.1836619401467656</v>
      </c>
      <c r="P5114">
        <f t="shared" si="477"/>
        <v>1.2819195977982951</v>
      </c>
      <c r="Q5114">
        <f>IF(O5114&gt;0, IF(Q5113+O5114*Variables!$B$5&lt;Variables!$B$4, Q5113+O5114*Variables!$B$5, Variables!$B$4), IF(Q5113&gt;-O5114, Q5113+O5114/Variables!$B$5, 0))</f>
        <v>39.70691920647797</v>
      </c>
      <c r="R5114">
        <f>IF(O5114&gt;0, 0, IF(Q5113&gt;-O5114, 0, -O5114 - Q5113*Variables!$B$5))</f>
        <v>0</v>
      </c>
      <c r="S5114">
        <f t="shared" si="478"/>
        <v>0</v>
      </c>
      <c r="T5114">
        <f t="shared" si="479"/>
        <v>0</v>
      </c>
    </row>
    <row r="5115" spans="1:20" x14ac:dyDescent="0.3">
      <c r="A5115" s="3">
        <f t="shared" si="474"/>
        <v>43314</v>
      </c>
      <c r="B5115">
        <v>8</v>
      </c>
      <c r="C5115">
        <v>2</v>
      </c>
      <c r="D5115">
        <v>2</v>
      </c>
      <c r="E5115">
        <v>1</v>
      </c>
      <c r="F5115" s="1">
        <f>VLOOKUP(A5115,Weather!$A$1:$E$366, 5)</f>
        <v>0.3095238095238097</v>
      </c>
      <c r="G5115" s="1">
        <f>VLOOKUP(D5115, Summer!$A$1:$E$25, 2)</f>
        <v>286.71906025959902</v>
      </c>
      <c r="H5115" s="1">
        <f>VLOOKUP(D5115, Summer!$A$1:$E$25, 3)</f>
        <v>260.03911906460002</v>
      </c>
      <c r="I5115" s="1">
        <f>VLOOKUP(D5115, Summer!$A$1:$E$25, 5)</f>
        <v>276.50446931271199</v>
      </c>
      <c r="J5115" s="1">
        <f t="shared" si="475"/>
        <v>268.29719610114734</v>
      </c>
      <c r="K5115" s="47">
        <f t="shared" si="476"/>
        <v>5.0193103493002704</v>
      </c>
      <c r="L5115" s="48">
        <f>Solar!K5132/1000*Variables!$B$3</f>
        <v>0</v>
      </c>
      <c r="M5115">
        <f>IF(E5115=1, VLOOKUP(D5115, Sheet1!$A$2:$C$26, 2), Sheet1!$C$3)</f>
        <v>0.18637999999999999</v>
      </c>
      <c r="N5115" s="1">
        <f>'Electricity Rates'!$J$2</f>
        <v>0.24729999999999999</v>
      </c>
      <c r="O5115" s="145">
        <f>L5115-K5115</f>
        <v>-5.0193103493002704</v>
      </c>
      <c r="P5115">
        <f t="shared" si="477"/>
        <v>1.2412754493819569</v>
      </c>
      <c r="Q5115">
        <f>IF(O5115&gt;0, IF(Q5114+O5115*Variables!$B$5&lt;Variables!$B$4, Q5114+O5115*Variables!$B$5, Variables!$B$4), IF(Q5114&gt;-O5115, Q5114+O5115/Variables!$B$5, 0))</f>
        <v>34.367227345520234</v>
      </c>
      <c r="R5115">
        <f>IF(O5115&gt;0, 0, IF(Q5114&gt;-O5115, 0, -O5115 - Q5114*Variables!$B$5))</f>
        <v>0</v>
      </c>
      <c r="S5115">
        <f t="shared" si="478"/>
        <v>0</v>
      </c>
      <c r="T5115">
        <f t="shared" si="479"/>
        <v>0</v>
      </c>
    </row>
    <row r="5116" spans="1:20" x14ac:dyDescent="0.3">
      <c r="A5116" s="3">
        <f t="shared" si="474"/>
        <v>43314</v>
      </c>
      <c r="B5116">
        <v>8</v>
      </c>
      <c r="C5116">
        <v>2</v>
      </c>
      <c r="D5116">
        <v>3</v>
      </c>
      <c r="E5116">
        <v>1</v>
      </c>
      <c r="F5116" s="1">
        <f>VLOOKUP(A5116,Weather!$A$1:$E$366, 5)</f>
        <v>0.3095238095238097</v>
      </c>
      <c r="G5116" s="1">
        <f>VLOOKUP(D5116, Summer!$A$1:$E$25, 2)</f>
        <v>272.63131492590298</v>
      </c>
      <c r="H5116" s="1">
        <f>VLOOKUP(D5116, Summer!$A$1:$E$25, 3)</f>
        <v>241.571030279452</v>
      </c>
      <c r="I5116" s="1">
        <f>VLOOKUP(D5116, Summer!$A$1:$E$25, 5)</f>
        <v>276.33008141423602</v>
      </c>
      <c r="J5116" s="1">
        <f t="shared" si="475"/>
        <v>251.18492790811541</v>
      </c>
      <c r="K5116" s="47">
        <f t="shared" si="476"/>
        <v>4.6991736274505715</v>
      </c>
      <c r="L5116" s="48">
        <f>Solar!K5133/1000*Variables!$B$3</f>
        <v>0</v>
      </c>
      <c r="M5116">
        <f>IF(E5116=1, VLOOKUP(D5116, Sheet1!$A$2:$C$26, 2), Sheet1!$C$3)</f>
        <v>0.18637999999999999</v>
      </c>
      <c r="N5116" s="1">
        <f>'Electricity Rates'!$J$2</f>
        <v>0.24729999999999999</v>
      </c>
      <c r="O5116" s="145">
        <f>L5116-K5116</f>
        <v>-4.6991736274505715</v>
      </c>
      <c r="P5116">
        <f t="shared" si="477"/>
        <v>1.1621056380685264</v>
      </c>
      <c r="Q5116">
        <f>IF(O5116&gt;0, IF(Q5115+O5116*Variables!$B$5&lt;Variables!$B$4, Q5115+O5116*Variables!$B$5, Variables!$B$4), IF(Q5115&gt;-O5116, Q5115+O5116/Variables!$B$5, 0))</f>
        <v>29.368106465253668</v>
      </c>
      <c r="R5116">
        <f>IF(O5116&gt;0, 0, IF(Q5115&gt;-O5116, 0, -O5116 - Q5115*Variables!$B$5))</f>
        <v>0</v>
      </c>
      <c r="S5116">
        <f t="shared" si="478"/>
        <v>0</v>
      </c>
      <c r="T5116">
        <f t="shared" si="479"/>
        <v>0</v>
      </c>
    </row>
    <row r="5117" spans="1:20" x14ac:dyDescent="0.3">
      <c r="A5117" s="3">
        <f t="shared" si="474"/>
        <v>43314</v>
      </c>
      <c r="B5117">
        <v>8</v>
      </c>
      <c r="C5117">
        <v>2</v>
      </c>
      <c r="D5117">
        <v>4</v>
      </c>
      <c r="E5117">
        <v>1</v>
      </c>
      <c r="F5117" s="1">
        <f>VLOOKUP(A5117,Weather!$A$1:$E$366, 5)</f>
        <v>0.3095238095238097</v>
      </c>
      <c r="G5117" s="1">
        <f>VLOOKUP(D5117, Summer!$A$1:$E$25, 2)</f>
        <v>286.33237882239803</v>
      </c>
      <c r="H5117" s="1">
        <f>VLOOKUP(D5117, Summer!$A$1:$E$25, 3)</f>
        <v>256.10019667595998</v>
      </c>
      <c r="I5117" s="1">
        <f>VLOOKUP(D5117, Summer!$A$1:$E$25, 5)</f>
        <v>276.13078095883401</v>
      </c>
      <c r="J5117" s="1">
        <f t="shared" si="475"/>
        <v>265.45777686414317</v>
      </c>
      <c r="K5117" s="47">
        <f t="shared" si="476"/>
        <v>4.966190426433374</v>
      </c>
      <c r="L5117" s="48">
        <f>Solar!K5134/1000*Variables!$B$3</f>
        <v>0</v>
      </c>
      <c r="M5117">
        <f>IF(E5117=1, VLOOKUP(D5117, Sheet1!$A$2:$C$26, 2), Sheet1!$C$3)</f>
        <v>0.18637999999999999</v>
      </c>
      <c r="N5117" s="1">
        <f>'Electricity Rates'!$J$2</f>
        <v>0.24729999999999999</v>
      </c>
      <c r="O5117" s="145">
        <f>L5117-K5117</f>
        <v>-4.966190426433374</v>
      </c>
      <c r="P5117">
        <f t="shared" si="477"/>
        <v>1.2281388924569734</v>
      </c>
      <c r="Q5117">
        <f>IF(O5117&gt;0, IF(Q5116+O5117*Variables!$B$5&lt;Variables!$B$4, Q5116+O5117*Variables!$B$5, Variables!$B$4), IF(Q5116&gt;-O5117, Q5116+O5117/Variables!$B$5, 0))</f>
        <v>24.08492516053731</v>
      </c>
      <c r="R5117">
        <f>IF(O5117&gt;0, 0, IF(Q5116&gt;-O5117, 0, -O5117 - Q5116*Variables!$B$5))</f>
        <v>0</v>
      </c>
      <c r="S5117">
        <f t="shared" si="478"/>
        <v>0</v>
      </c>
      <c r="T5117">
        <f t="shared" si="479"/>
        <v>0</v>
      </c>
    </row>
    <row r="5118" spans="1:20" x14ac:dyDescent="0.3">
      <c r="A5118" s="3">
        <f t="shared" si="474"/>
        <v>43314</v>
      </c>
      <c r="B5118">
        <v>8</v>
      </c>
      <c r="C5118">
        <v>2</v>
      </c>
      <c r="D5118">
        <v>5</v>
      </c>
      <c r="E5118">
        <v>1</v>
      </c>
      <c r="F5118" s="1">
        <f>VLOOKUP(A5118,Weather!$A$1:$E$366, 5)</f>
        <v>0.3095238095238097</v>
      </c>
      <c r="G5118" s="1">
        <f>VLOOKUP(D5118, Summer!$A$1:$E$25, 2)</f>
        <v>323.19252555232703</v>
      </c>
      <c r="H5118" s="1">
        <f>VLOOKUP(D5118, Summer!$A$1:$E$25, 3)</f>
        <v>290.90909090909099</v>
      </c>
      <c r="I5118" s="1">
        <f>VLOOKUP(D5118, Summer!$A$1:$E$25, 5)</f>
        <v>275.93148050343302</v>
      </c>
      <c r="J5118" s="1">
        <f t="shared" si="475"/>
        <v>300.90158258437833</v>
      </c>
      <c r="K5118" s="47">
        <f t="shared" si="476"/>
        <v>5.6292739899421607</v>
      </c>
      <c r="L5118" s="48">
        <f>Solar!K5135/1000*Variables!$B$3</f>
        <v>0</v>
      </c>
      <c r="M5118">
        <f>IF(E5118=1, VLOOKUP(D5118, Sheet1!$A$2:$C$26, 2), Sheet1!$C$3)</f>
        <v>0.18637999999999999</v>
      </c>
      <c r="N5118" s="1">
        <f>'Electricity Rates'!$J$2</f>
        <v>0.24729999999999999</v>
      </c>
      <c r="O5118" s="145">
        <f>L5118-K5118</f>
        <v>-5.6292739899421607</v>
      </c>
      <c r="P5118">
        <f t="shared" si="477"/>
        <v>1.3921194577126963</v>
      </c>
      <c r="Q5118">
        <f>IF(O5118&gt;0, IF(Q5117+O5118*Variables!$B$5&lt;Variables!$B$4, Q5117+O5118*Variables!$B$5, Variables!$B$4), IF(Q5117&gt;-O5118, Q5117+O5118/Variables!$B$5, 0))</f>
        <v>18.096335809535013</v>
      </c>
      <c r="R5118">
        <f>IF(O5118&gt;0, 0, IF(Q5117&gt;-O5118, 0, -O5118 - Q5117*Variables!$B$5))</f>
        <v>0</v>
      </c>
      <c r="S5118">
        <f t="shared" si="478"/>
        <v>0</v>
      </c>
      <c r="T5118">
        <f t="shared" si="479"/>
        <v>0</v>
      </c>
    </row>
    <row r="5119" spans="1:20" x14ac:dyDescent="0.3">
      <c r="A5119" s="3">
        <f t="shared" si="474"/>
        <v>43314</v>
      </c>
      <c r="B5119">
        <v>8</v>
      </c>
      <c r="C5119">
        <v>2</v>
      </c>
      <c r="D5119">
        <v>6</v>
      </c>
      <c r="E5119">
        <v>1</v>
      </c>
      <c r="F5119" s="1">
        <f>VLOOKUP(A5119,Weather!$A$1:$E$366, 5)</f>
        <v>0.3095238095238097</v>
      </c>
      <c r="G5119" s="1">
        <f>VLOOKUP(D5119, Summer!$A$1:$E$25, 2)</f>
        <v>420.20776289112302</v>
      </c>
      <c r="H5119" s="1">
        <f>VLOOKUP(D5119, Summer!$A$1:$E$25, 3)</f>
        <v>354.54545454545399</v>
      </c>
      <c r="I5119" s="1">
        <f>VLOOKUP(D5119, Summer!$A$1:$E$25, 5)</f>
        <v>244.50179868660999</v>
      </c>
      <c r="J5119" s="1">
        <f t="shared" si="475"/>
        <v>374.86950236673249</v>
      </c>
      <c r="K5119" s="47">
        <f t="shared" si="476"/>
        <v>7.0130675989510882</v>
      </c>
      <c r="L5119" s="48">
        <f>Solar!K5136/1000*Variables!$B$3</f>
        <v>0.14119999999999999</v>
      </c>
      <c r="M5119">
        <f>IF(E5119=1, VLOOKUP(D5119, Sheet1!$A$2:$C$26, 2), Sheet1!$C$3)</f>
        <v>0.18637999999999999</v>
      </c>
      <c r="N5119" s="1">
        <f>'Electricity Rates'!$J$2</f>
        <v>0.24729999999999999</v>
      </c>
      <c r="O5119" s="145">
        <f>L5119-K5119</f>
        <v>-6.8718675989510878</v>
      </c>
      <c r="P5119">
        <f t="shared" si="477"/>
        <v>1.734331617220604</v>
      </c>
      <c r="Q5119">
        <f>IF(O5119&gt;0, IF(Q5118+O5119*Variables!$B$5&lt;Variables!$B$4, Q5118+O5119*Variables!$B$5, Variables!$B$4), IF(Q5118&gt;-O5119, Q5118+O5119/Variables!$B$5, 0))</f>
        <v>10.785838363842366</v>
      </c>
      <c r="R5119">
        <f>IF(O5119&gt;0, 0, IF(Q5118&gt;-O5119, 0, -O5119 - Q5118*Variables!$B$5))</f>
        <v>0</v>
      </c>
      <c r="S5119">
        <f t="shared" si="478"/>
        <v>0</v>
      </c>
      <c r="T5119">
        <f t="shared" si="479"/>
        <v>0</v>
      </c>
    </row>
    <row r="5120" spans="1:20" x14ac:dyDescent="0.3">
      <c r="A5120" s="3">
        <f t="shared" si="474"/>
        <v>43314</v>
      </c>
      <c r="B5120">
        <v>8</v>
      </c>
      <c r="C5120">
        <v>2</v>
      </c>
      <c r="D5120">
        <v>7</v>
      </c>
      <c r="E5120">
        <v>1</v>
      </c>
      <c r="F5120" s="1">
        <f>VLOOKUP(A5120,Weather!$A$1:$E$366, 5)</f>
        <v>0.3095238095238097</v>
      </c>
      <c r="G5120" s="1">
        <f>VLOOKUP(D5120, Summer!$A$1:$E$25, 2)</f>
        <v>767.23345107957198</v>
      </c>
      <c r="H5120" s="1">
        <f>VLOOKUP(D5120, Summer!$A$1:$E$25, 3)</f>
        <v>587.45596403639502</v>
      </c>
      <c r="I5120" s="1">
        <f>VLOOKUP(D5120, Summer!$A$1:$E$25, 5)</f>
        <v>275.57273968370998</v>
      </c>
      <c r="J5120" s="1">
        <f t="shared" si="475"/>
        <v>643.10137669261644</v>
      </c>
      <c r="K5120" s="47">
        <f t="shared" si="476"/>
        <v>12.031155906920407</v>
      </c>
      <c r="L5120" s="48">
        <f>Solar!K5137/1000*Variables!$B$3</f>
        <v>1.8268500000000001</v>
      </c>
      <c r="M5120">
        <f>IF(E5120=1, VLOOKUP(D5120, Sheet1!$A$2:$C$26, 2), Sheet1!$C$3)</f>
        <v>0.18637999999999999</v>
      </c>
      <c r="N5120" s="1">
        <f>'Electricity Rates'!$J$2</f>
        <v>0.24729999999999999</v>
      </c>
      <c r="O5120" s="145">
        <f>L5120-K5120</f>
        <v>-10.204305906920407</v>
      </c>
      <c r="P5120">
        <f t="shared" si="477"/>
        <v>2.9753048557814168</v>
      </c>
      <c r="Q5120">
        <f>IF(O5120&gt;0, IF(Q5119+O5120*Variables!$B$5&lt;Variables!$B$4, Q5119+O5120*Variables!$B$5, Variables!$B$4), IF(Q5119&gt;-O5120, Q5119+O5120/Variables!$B$5, 0))</f>
        <v>-6.9806217987855135E-2</v>
      </c>
      <c r="R5120">
        <f>IF(O5120&gt;0, 0, IF(Q5119&gt;-O5120, 0, -O5120 - Q5119*Variables!$B$5))</f>
        <v>0</v>
      </c>
      <c r="S5120">
        <f t="shared" si="478"/>
        <v>0</v>
      </c>
      <c r="T5120">
        <f t="shared" si="479"/>
        <v>0</v>
      </c>
    </row>
    <row r="5121" spans="1:20" x14ac:dyDescent="0.3">
      <c r="A5121" s="3">
        <f t="shared" si="474"/>
        <v>43314</v>
      </c>
      <c r="B5121">
        <v>8</v>
      </c>
      <c r="C5121">
        <v>2</v>
      </c>
      <c r="D5121">
        <v>8</v>
      </c>
      <c r="E5121">
        <v>1</v>
      </c>
      <c r="F5121" s="1">
        <f>VLOOKUP(A5121,Weather!$A$1:$E$366, 5)</f>
        <v>0.3095238095238097</v>
      </c>
      <c r="G5121" s="1">
        <f>VLOOKUP(D5121, Summer!$A$1:$E$25, 2)</f>
        <v>1109.6398637209199</v>
      </c>
      <c r="H5121" s="1">
        <f>VLOOKUP(D5121, Summer!$A$1:$E$25, 3)</f>
        <v>814.26008774773595</v>
      </c>
      <c r="I5121" s="1">
        <f>VLOOKUP(D5121, Summer!$A$1:$E$25, 5)</f>
        <v>328.96533168578299</v>
      </c>
      <c r="J5121" s="1">
        <f t="shared" si="475"/>
        <v>905.68716126324534</v>
      </c>
      <c r="K5121" s="47">
        <f t="shared" si="476"/>
        <v>16.943617032968127</v>
      </c>
      <c r="L5121" s="48">
        <f>Solar!K5138/1000*Variables!$B$3</f>
        <v>5.3408000000000007</v>
      </c>
      <c r="M5121">
        <f>IF(E5121=1, VLOOKUP(D5121, Sheet1!$A$2:$C$26, 2), Sheet1!$C$3)</f>
        <v>0.18637999999999999</v>
      </c>
      <c r="N5121" s="1">
        <f>'Electricity Rates'!$J$2</f>
        <v>0.24729999999999999</v>
      </c>
      <c r="O5121" s="145">
        <f>L5121-K5121</f>
        <v>-11.602817032968126</v>
      </c>
      <c r="P5121">
        <f t="shared" si="477"/>
        <v>4.1901564922530179</v>
      </c>
      <c r="Q5121">
        <f>IF(O5121&gt;0, IF(Q5120+O5121*Variables!$B$5&lt;Variables!$B$4, Q5120+O5121*Variables!$B$5, Variables!$B$4), IF(Q5120&gt;-O5121, Q5120+O5121/Variables!$B$5, 0))</f>
        <v>0</v>
      </c>
      <c r="R5121">
        <f>IF(O5121&gt;0, 0, IF(Q5120&gt;-O5121, 0, -O5121 - Q5120*Variables!$B$5))</f>
        <v>11.66843487787671</v>
      </c>
      <c r="S5121">
        <f t="shared" si="478"/>
        <v>2.1747628925386611</v>
      </c>
      <c r="T5121">
        <f t="shared" si="479"/>
        <v>0</v>
      </c>
    </row>
    <row r="5122" spans="1:20" x14ac:dyDescent="0.3">
      <c r="A5122" s="3">
        <f t="shared" si="474"/>
        <v>43314</v>
      </c>
      <c r="B5122">
        <v>8</v>
      </c>
      <c r="C5122">
        <v>2</v>
      </c>
      <c r="D5122">
        <v>9</v>
      </c>
      <c r="E5122">
        <v>1</v>
      </c>
      <c r="F5122" s="1">
        <f>VLOOKUP(A5122,Weather!$A$1:$E$366, 5)</f>
        <v>0.3095238095238097</v>
      </c>
      <c r="G5122" s="1">
        <f>VLOOKUP(D5122, Summer!$A$1:$E$25, 2)</f>
        <v>1322.40871182827</v>
      </c>
      <c r="H5122" s="1">
        <f>VLOOKUP(D5122, Summer!$A$1:$E$25, 3)</f>
        <v>1017.49011217013</v>
      </c>
      <c r="I5122" s="1">
        <f>VLOOKUP(D5122, Summer!$A$1:$E$25, 5)</f>
        <v>386.82225388885001</v>
      </c>
      <c r="J5122" s="1">
        <f t="shared" si="475"/>
        <v>1111.869678730983</v>
      </c>
      <c r="K5122" s="47">
        <f t="shared" si="476"/>
        <v>20.800884491627841</v>
      </c>
      <c r="L5122" s="48">
        <f>Solar!K5139/1000*Variables!$B$3</f>
        <v>9.6637000000000004</v>
      </c>
      <c r="M5122">
        <f>IF(E5122=1, VLOOKUP(D5122, Sheet1!$A$2:$C$26, 2), Sheet1!$C$3)</f>
        <v>0.25796000000000002</v>
      </c>
      <c r="N5122" s="1">
        <f>'Electricity Rates'!$J$2</f>
        <v>0.24729999999999999</v>
      </c>
      <c r="O5122" s="145">
        <f>L5122-K5122</f>
        <v>-11.13718449162784</v>
      </c>
      <c r="P5122">
        <f t="shared" si="477"/>
        <v>5.1440587347795645</v>
      </c>
      <c r="Q5122">
        <f>IF(O5122&gt;0, IF(Q5121+O5122*Variables!$B$5&lt;Variables!$B$4, Q5121+O5122*Variables!$B$5, Variables!$B$4), IF(Q5121&gt;-O5122, Q5121+O5122/Variables!$B$5, 0))</f>
        <v>0</v>
      </c>
      <c r="R5122">
        <f>IF(O5122&gt;0, 0, IF(Q5121&gt;-O5122, 0, -O5122 - Q5121*Variables!$B$5))</f>
        <v>11.13718449162784</v>
      </c>
      <c r="S5122">
        <f t="shared" si="478"/>
        <v>2.8729481114603179</v>
      </c>
      <c r="T5122">
        <f t="shared" si="479"/>
        <v>0</v>
      </c>
    </row>
    <row r="5123" spans="1:20" x14ac:dyDescent="0.3">
      <c r="A5123" s="3">
        <f t="shared" ref="A5123:A5186" si="480">DATE(2018, B5123, C5123)</f>
        <v>43314</v>
      </c>
      <c r="B5123">
        <v>8</v>
      </c>
      <c r="C5123">
        <v>2</v>
      </c>
      <c r="D5123">
        <v>10</v>
      </c>
      <c r="E5123">
        <v>1</v>
      </c>
      <c r="F5123" s="1">
        <f>VLOOKUP(A5123,Weather!$A$1:$E$366, 5)</f>
        <v>0.3095238095238097</v>
      </c>
      <c r="G5123" s="1">
        <f>VLOOKUP(D5123, Summer!$A$1:$E$25, 2)</f>
        <v>1424.0693518383</v>
      </c>
      <c r="H5123" s="1">
        <f>VLOOKUP(D5123, Summer!$A$1:$E$25, 3)</f>
        <v>1069.7659339946799</v>
      </c>
      <c r="I5123" s="1">
        <f>VLOOKUP(D5123, Summer!$A$1:$E$25, 5)</f>
        <v>417.88322986318002</v>
      </c>
      <c r="J5123" s="1">
        <f t="shared" ref="J5123:J5186" si="481">IF(E5123=0, I5123, H5123 + (G5123-H5123)*F5123)</f>
        <v>1179.4312776129434</v>
      </c>
      <c r="K5123" s="47">
        <f t="shared" ref="K5123:K5186" si="482">J5123*1000/53453</f>
        <v>22.064828496304106</v>
      </c>
      <c r="L5123" s="48">
        <f>Solar!K5140/1000*Variables!$B$3</f>
        <v>14.048349999999999</v>
      </c>
      <c r="M5123">
        <f>IF(E5123=1, VLOOKUP(D5123, Sheet1!$A$2:$C$26, 2), Sheet1!$C$3)</f>
        <v>0.25796000000000002</v>
      </c>
      <c r="N5123" s="1">
        <f>'Electricity Rates'!$J$2</f>
        <v>0.24729999999999999</v>
      </c>
      <c r="O5123" s="145">
        <f>L5123-K5123</f>
        <v>-8.0164784963041065</v>
      </c>
      <c r="P5123">
        <f t="shared" ref="P5123:P5186" si="483">N5123*K5123</f>
        <v>5.456632087136005</v>
      </c>
      <c r="Q5123">
        <f>IF(O5123&gt;0, IF(Q5122+O5123*Variables!$B$5&lt;Variables!$B$4, Q5122+O5123*Variables!$B$5, Variables!$B$4), IF(Q5122&gt;-O5123, Q5122+O5123/Variables!$B$5, 0))</f>
        <v>0</v>
      </c>
      <c r="R5123">
        <f>IF(O5123&gt;0, 0, IF(Q5122&gt;-O5123, 0, -O5123 - Q5122*Variables!$B$5))</f>
        <v>8.0164784963041065</v>
      </c>
      <c r="S5123">
        <f t="shared" ref="S5123:S5186" si="484">R5123*M5123</f>
        <v>2.0679307929066075</v>
      </c>
      <c r="T5123">
        <f t="shared" ref="T5123:T5186" si="485">IF(AND(R5123&gt;0, M5123&gt;0.3), 1, 0)</f>
        <v>0</v>
      </c>
    </row>
    <row r="5124" spans="1:20" x14ac:dyDescent="0.3">
      <c r="A5124" s="3">
        <f t="shared" si="480"/>
        <v>43314</v>
      </c>
      <c r="B5124">
        <v>8</v>
      </c>
      <c r="C5124">
        <v>2</v>
      </c>
      <c r="D5124">
        <v>11</v>
      </c>
      <c r="E5124">
        <v>1</v>
      </c>
      <c r="F5124" s="1">
        <f>VLOOKUP(A5124,Weather!$A$1:$E$366, 5)</f>
        <v>0.3095238095238097</v>
      </c>
      <c r="G5124" s="1">
        <f>VLOOKUP(D5124, Summer!$A$1:$E$25, 2)</f>
        <v>1497.9516334678001</v>
      </c>
      <c r="H5124" s="1">
        <f>VLOOKUP(D5124, Summer!$A$1:$E$25, 3)</f>
        <v>1079.6213447448599</v>
      </c>
      <c r="I5124" s="1">
        <f>VLOOKUP(D5124, Summer!$A$1:$E$25, 5)</f>
        <v>435.54125021175599</v>
      </c>
      <c r="J5124" s="1">
        <f t="shared" si="481"/>
        <v>1209.1045293495795</v>
      </c>
      <c r="K5124" s="47">
        <f t="shared" si="482"/>
        <v>22.619956398136296</v>
      </c>
      <c r="L5124" s="48">
        <f>Solar!K5141/1000*Variables!$B$3</f>
        <v>33.093150000000001</v>
      </c>
      <c r="M5124">
        <f>IF(E5124=1, VLOOKUP(D5124, Sheet1!$A$2:$C$26, 2), Sheet1!$C$3)</f>
        <v>0.25796000000000002</v>
      </c>
      <c r="N5124" s="1">
        <f>'Electricity Rates'!$J$2</f>
        <v>0.24729999999999999</v>
      </c>
      <c r="O5124" s="145">
        <f>L5124-K5124</f>
        <v>10.473193601863706</v>
      </c>
      <c r="P5124">
        <f t="shared" si="483"/>
        <v>5.5939152172591058</v>
      </c>
      <c r="Q5124">
        <f>IF(O5124&gt;0, IF(Q5123+O5124*Variables!$B$5&lt;Variables!$B$4, Q5123+O5124*Variables!$B$5, Variables!$B$4), IF(Q5123&gt;-O5124, Q5123+O5124/Variables!$B$5, 0))</f>
        <v>9.8448019857518823</v>
      </c>
      <c r="R5124">
        <f>IF(O5124&gt;0, 0, IF(Q5123&gt;-O5124, 0, -O5124 - Q5123*Variables!$B$5))</f>
        <v>0</v>
      </c>
      <c r="S5124">
        <f t="shared" si="484"/>
        <v>0</v>
      </c>
      <c r="T5124">
        <f t="shared" si="485"/>
        <v>0</v>
      </c>
    </row>
    <row r="5125" spans="1:20" x14ac:dyDescent="0.3">
      <c r="A5125" s="3">
        <f t="shared" si="480"/>
        <v>43314</v>
      </c>
      <c r="B5125">
        <v>8</v>
      </c>
      <c r="C5125">
        <v>2</v>
      </c>
      <c r="D5125">
        <v>12</v>
      </c>
      <c r="E5125">
        <v>1</v>
      </c>
      <c r="F5125" s="1">
        <f>VLOOKUP(A5125,Weather!$A$1:$E$366, 5)</f>
        <v>0.3095238095238097</v>
      </c>
      <c r="G5125" s="1">
        <f>VLOOKUP(D5125, Summer!$A$1:$E$25, 2)</f>
        <v>1553.30978408544</v>
      </c>
      <c r="H5125" s="1">
        <f>VLOOKUP(D5125, Summer!$A$1:$E$25, 3)</f>
        <v>1117.7462231731799</v>
      </c>
      <c r="I5125" s="1">
        <f>VLOOKUP(D5125, Summer!$A$1:$E$25, 5)</f>
        <v>435.36187980189499</v>
      </c>
      <c r="J5125" s="1">
        <f t="shared" si="481"/>
        <v>1252.5635158364987</v>
      </c>
      <c r="K5125" s="47">
        <f t="shared" si="482"/>
        <v>23.432988154762104</v>
      </c>
      <c r="L5125" s="48">
        <f>Solar!K5142/1000*Variables!$B$3</f>
        <v>35.090899999999998</v>
      </c>
      <c r="M5125">
        <f>IF(E5125=1, VLOOKUP(D5125, Sheet1!$A$2:$C$26, 2), Sheet1!$C$3)</f>
        <v>0.25796000000000002</v>
      </c>
      <c r="N5125" s="1">
        <f>'Electricity Rates'!$J$2</f>
        <v>0.24729999999999999</v>
      </c>
      <c r="O5125" s="145">
        <f>L5125-K5125</f>
        <v>11.657911845237894</v>
      </c>
      <c r="P5125">
        <f t="shared" si="483"/>
        <v>5.7949779706726678</v>
      </c>
      <c r="Q5125">
        <f>IF(O5125&gt;0, IF(Q5124+O5125*Variables!$B$5&lt;Variables!$B$4, Q5124+O5125*Variables!$B$5, Variables!$B$4), IF(Q5124&gt;-O5125, Q5124+O5125/Variables!$B$5, 0))</f>
        <v>20.803239120275503</v>
      </c>
      <c r="R5125">
        <f>IF(O5125&gt;0, 0, IF(Q5124&gt;-O5125, 0, -O5125 - Q5124*Variables!$B$5))</f>
        <v>0</v>
      </c>
      <c r="S5125">
        <f t="shared" si="484"/>
        <v>0</v>
      </c>
      <c r="T5125">
        <f t="shared" si="485"/>
        <v>0</v>
      </c>
    </row>
    <row r="5126" spans="1:20" x14ac:dyDescent="0.3">
      <c r="A5126" s="3">
        <f t="shared" si="480"/>
        <v>43314</v>
      </c>
      <c r="B5126">
        <v>8</v>
      </c>
      <c r="C5126">
        <v>2</v>
      </c>
      <c r="D5126">
        <v>13</v>
      </c>
      <c r="E5126">
        <v>1</v>
      </c>
      <c r="F5126" s="1">
        <f>VLOOKUP(A5126,Weather!$A$1:$E$366, 5)</f>
        <v>0.3095238095238097</v>
      </c>
      <c r="G5126" s="1">
        <f>VLOOKUP(D5126, Summer!$A$1:$E$25, 2)</f>
        <v>1622.5675647430101</v>
      </c>
      <c r="H5126" s="1">
        <f>VLOOKUP(D5126, Summer!$A$1:$E$25, 3)</f>
        <v>1132.28619594112</v>
      </c>
      <c r="I5126" s="1">
        <f>VLOOKUP(D5126, Summer!$A$1:$E$25, 5)</f>
        <v>435.17254436926402</v>
      </c>
      <c r="J5126" s="1">
        <f t="shared" si="481"/>
        <v>1284.039952951229</v>
      </c>
      <c r="K5126" s="47">
        <f t="shared" si="482"/>
        <v>24.021850091692308</v>
      </c>
      <c r="L5126" s="48">
        <f>Solar!K5143/1000*Variables!$B$3</f>
        <v>40.329550000000005</v>
      </c>
      <c r="M5126">
        <f>IF(E5126=1, VLOOKUP(D5126, Sheet1!$A$2:$C$26, 2), Sheet1!$C$3)</f>
        <v>0.55478000000000005</v>
      </c>
      <c r="N5126" s="1">
        <f>'Electricity Rates'!$J$2</f>
        <v>0.24729999999999999</v>
      </c>
      <c r="O5126" s="145">
        <f>L5126-K5126</f>
        <v>16.307699908307697</v>
      </c>
      <c r="P5126">
        <f t="shared" si="483"/>
        <v>5.9406035276755071</v>
      </c>
      <c r="Q5126">
        <f>IF(O5126&gt;0, IF(Q5125+O5126*Variables!$B$5&lt;Variables!$B$4, Q5125+O5126*Variables!$B$5, Variables!$B$4), IF(Q5125&gt;-O5126, Q5125+O5126/Variables!$B$5, 0))</f>
        <v>36.132477034084737</v>
      </c>
      <c r="R5126">
        <f>IF(O5126&gt;0, 0, IF(Q5125&gt;-O5126, 0, -O5126 - Q5125*Variables!$B$5))</f>
        <v>0</v>
      </c>
      <c r="S5126">
        <f t="shared" si="484"/>
        <v>0</v>
      </c>
      <c r="T5126">
        <f t="shared" si="485"/>
        <v>0</v>
      </c>
    </row>
    <row r="5127" spans="1:20" x14ac:dyDescent="0.3">
      <c r="A5127" s="3">
        <f t="shared" si="480"/>
        <v>43314</v>
      </c>
      <c r="B5127">
        <v>8</v>
      </c>
      <c r="C5127">
        <v>2</v>
      </c>
      <c r="D5127">
        <v>14</v>
      </c>
      <c r="E5127">
        <v>1</v>
      </c>
      <c r="F5127" s="1">
        <f>VLOOKUP(A5127,Weather!$A$1:$E$366, 5)</f>
        <v>0.3095238095238097</v>
      </c>
      <c r="G5127" s="1">
        <f>VLOOKUP(D5127, Summer!$A$1:$E$25, 2)</f>
        <v>1636.26340321468</v>
      </c>
      <c r="H5127" s="1">
        <f>VLOOKUP(D5127, Summer!$A$1:$E$25, 3)</f>
        <v>1156.2601309732199</v>
      </c>
      <c r="I5127" s="1">
        <f>VLOOKUP(D5127, Summer!$A$1:$E$25, 5)</f>
        <v>417.13087064403902</v>
      </c>
      <c r="J5127" s="1">
        <f t="shared" si="481"/>
        <v>1304.8325723812909</v>
      </c>
      <c r="K5127" s="47">
        <f t="shared" si="482"/>
        <v>24.410838912339642</v>
      </c>
      <c r="L5127" s="48">
        <f>Solar!K5144/1000*Variables!$B$3</f>
        <v>37.103949999999998</v>
      </c>
      <c r="M5127">
        <f>IF(E5127=1, VLOOKUP(D5127, Sheet1!$A$2:$C$26, 2), Sheet1!$C$3)</f>
        <v>0.55478000000000005</v>
      </c>
      <c r="N5127" s="1">
        <f>'Electricity Rates'!$J$2</f>
        <v>0.24729999999999999</v>
      </c>
      <c r="O5127" s="145">
        <f>L5127-K5127</f>
        <v>12.693111087660355</v>
      </c>
      <c r="P5127">
        <f t="shared" si="483"/>
        <v>6.036800463021593</v>
      </c>
      <c r="Q5127">
        <f>IF(O5127&gt;0, IF(Q5126+O5127*Variables!$B$5&lt;Variables!$B$4, Q5126+O5127*Variables!$B$5, Variables!$B$4), IF(Q5126&gt;-O5127, Q5126+O5127/Variables!$B$5, 0))</f>
        <v>48.064001456485471</v>
      </c>
      <c r="R5127">
        <f>IF(O5127&gt;0, 0, IF(Q5126&gt;-O5127, 0, -O5127 - Q5126*Variables!$B$5))</f>
        <v>0</v>
      </c>
      <c r="S5127">
        <f t="shared" si="484"/>
        <v>0</v>
      </c>
      <c r="T5127">
        <f t="shared" si="485"/>
        <v>0</v>
      </c>
    </row>
    <row r="5128" spans="1:20" x14ac:dyDescent="0.3">
      <c r="A5128" s="3">
        <f t="shared" si="480"/>
        <v>43314</v>
      </c>
      <c r="B5128">
        <v>8</v>
      </c>
      <c r="C5128">
        <v>2</v>
      </c>
      <c r="D5128">
        <v>15</v>
      </c>
      <c r="E5128">
        <v>1</v>
      </c>
      <c r="F5128" s="1">
        <f>VLOOKUP(A5128,Weather!$A$1:$E$366, 5)</f>
        <v>0.3095238095238097</v>
      </c>
      <c r="G5128" s="1">
        <f>VLOOKUP(D5128, Summer!$A$1:$E$25, 2)</f>
        <v>1589.7727985285201</v>
      </c>
      <c r="H5128" s="1">
        <f>VLOOKUP(D5128, Summer!$A$1:$E$25, 3)</f>
        <v>1137.7596230737599</v>
      </c>
      <c r="I5128" s="1">
        <f>VLOOKUP(D5128, Summer!$A$1:$E$25, 5)</f>
        <v>403.543562097039</v>
      </c>
      <c r="J5128" s="1">
        <f t="shared" si="481"/>
        <v>1277.6684630954715</v>
      </c>
      <c r="K5128" s="47">
        <f t="shared" si="482"/>
        <v>23.90265210737417</v>
      </c>
      <c r="L5128" s="48">
        <f>Solar!K5145/1000*Variables!$B$3</f>
        <v>32.467350000000003</v>
      </c>
      <c r="M5128">
        <f>IF(E5128=1, VLOOKUP(D5128, Sheet1!$A$2:$C$26, 2), Sheet1!$C$3)</f>
        <v>0.55478000000000005</v>
      </c>
      <c r="N5128" s="1">
        <f>'Electricity Rates'!$J$2</f>
        <v>0.24729999999999999</v>
      </c>
      <c r="O5128" s="145">
        <f>L5128-K5128</f>
        <v>8.5646978926258335</v>
      </c>
      <c r="P5128">
        <f t="shared" si="483"/>
        <v>5.9111258661536317</v>
      </c>
      <c r="Q5128">
        <f>IF(O5128&gt;0, IF(Q5127+O5128*Variables!$B$5&lt;Variables!$B$4, Q5127+O5128*Variables!$B$5, Variables!$B$4), IF(Q5127&gt;-O5128, Q5127+O5128/Variables!$B$5, 0))</f>
        <v>56.11481747555375</v>
      </c>
      <c r="R5128">
        <f>IF(O5128&gt;0, 0, IF(Q5127&gt;-O5128, 0, -O5128 - Q5127*Variables!$B$5))</f>
        <v>0</v>
      </c>
      <c r="S5128">
        <f t="shared" si="484"/>
        <v>0</v>
      </c>
      <c r="T5128">
        <f t="shared" si="485"/>
        <v>0</v>
      </c>
    </row>
    <row r="5129" spans="1:20" x14ac:dyDescent="0.3">
      <c r="A5129" s="3">
        <f t="shared" si="480"/>
        <v>43314</v>
      </c>
      <c r="B5129">
        <v>8</v>
      </c>
      <c r="C5129">
        <v>2</v>
      </c>
      <c r="D5129">
        <v>16</v>
      </c>
      <c r="E5129">
        <v>1</v>
      </c>
      <c r="F5129" s="1">
        <f>VLOOKUP(A5129,Weather!$A$1:$E$366, 5)</f>
        <v>0.3095238095238097</v>
      </c>
      <c r="G5129" s="1">
        <f>VLOOKUP(D5129, Summer!$A$1:$E$25, 2)</f>
        <v>1459.9523441255701</v>
      </c>
      <c r="H5129" s="1">
        <f>VLOOKUP(D5129, Summer!$A$1:$E$25, 3)</f>
        <v>1006.09479349024</v>
      </c>
      <c r="I5129" s="1">
        <f>VLOOKUP(D5129, Summer!$A$1:$E$25, 5)</f>
        <v>381.04254068220598</v>
      </c>
      <c r="J5129" s="1">
        <f t="shared" si="481"/>
        <v>1146.5745115440327</v>
      </c>
      <c r="K5129" s="47">
        <f t="shared" si="482"/>
        <v>21.450143332348656</v>
      </c>
      <c r="L5129" s="48">
        <f>Solar!K5146/1000*Variables!$B$3</f>
        <v>18.9236</v>
      </c>
      <c r="M5129">
        <f>IF(E5129=1, VLOOKUP(D5129, Sheet1!$A$2:$C$26, 2), Sheet1!$C$3)</f>
        <v>0.55478000000000005</v>
      </c>
      <c r="N5129" s="1">
        <f>'Electricity Rates'!$J$2</f>
        <v>0.24729999999999999</v>
      </c>
      <c r="O5129" s="145">
        <f>L5129-K5129</f>
        <v>-2.5265433323486555</v>
      </c>
      <c r="P5129">
        <f t="shared" si="483"/>
        <v>5.3046204460898227</v>
      </c>
      <c r="Q5129">
        <f>IF(O5129&gt;0, IF(Q5128+O5129*Variables!$B$5&lt;Variables!$B$4, Q5128+O5129*Variables!$B$5, Variables!$B$4), IF(Q5128&gt;-O5129, Q5128+O5129/Variables!$B$5, 0))</f>
        <v>53.42700541986369</v>
      </c>
      <c r="R5129">
        <f>IF(O5129&gt;0, 0, IF(Q5128&gt;-O5129, 0, -O5129 - Q5128*Variables!$B$5))</f>
        <v>0</v>
      </c>
      <c r="S5129">
        <f t="shared" si="484"/>
        <v>0</v>
      </c>
      <c r="T5129">
        <f t="shared" si="485"/>
        <v>0</v>
      </c>
    </row>
    <row r="5130" spans="1:20" x14ac:dyDescent="0.3">
      <c r="A5130" s="3">
        <f t="shared" si="480"/>
        <v>43314</v>
      </c>
      <c r="B5130">
        <v>8</v>
      </c>
      <c r="C5130">
        <v>2</v>
      </c>
      <c r="D5130">
        <v>17</v>
      </c>
      <c r="E5130">
        <v>1</v>
      </c>
      <c r="F5130" s="1">
        <f>VLOOKUP(A5130,Weather!$A$1:$E$366, 5)</f>
        <v>0.3095238095238097</v>
      </c>
      <c r="G5130" s="1">
        <f>VLOOKUP(D5130, Summer!$A$1:$E$25, 2)</f>
        <v>1144.9480592772099</v>
      </c>
      <c r="H5130" s="1">
        <f>VLOOKUP(D5130, Summer!$A$1:$E$25, 3)</f>
        <v>808.38142168622596</v>
      </c>
      <c r="I5130" s="1">
        <f>VLOOKUP(D5130, Summer!$A$1:$E$25, 5)</f>
        <v>371.93450987035499</v>
      </c>
      <c r="J5130" s="1">
        <f t="shared" si="481"/>
        <v>912.55680951200679</v>
      </c>
      <c r="K5130" s="47">
        <f t="shared" si="482"/>
        <v>17.072134576394344</v>
      </c>
      <c r="L5130" s="48">
        <f>Solar!K5147/1000*Variables!$B$3</f>
        <v>10.57465</v>
      </c>
      <c r="M5130">
        <f>IF(E5130=1, VLOOKUP(D5130, Sheet1!$A$2:$C$26, 2), Sheet1!$C$3)</f>
        <v>0.55478000000000005</v>
      </c>
      <c r="N5130" s="1">
        <f>'Electricity Rates'!$J$2</f>
        <v>0.24729999999999999</v>
      </c>
      <c r="O5130" s="145">
        <f>L5130-K5130</f>
        <v>-6.4974845763943438</v>
      </c>
      <c r="P5130">
        <f t="shared" si="483"/>
        <v>4.2219388807423215</v>
      </c>
      <c r="Q5130">
        <f>IF(O5130&gt;0, IF(Q5129+O5130*Variables!$B$5&lt;Variables!$B$4, Q5129+O5130*Variables!$B$5, Variables!$B$4), IF(Q5129&gt;-O5130, Q5129+O5130/Variables!$B$5, 0))</f>
        <v>46.514787785401623</v>
      </c>
      <c r="R5130">
        <f>IF(O5130&gt;0, 0, IF(Q5129&gt;-O5130, 0, -O5130 - Q5129*Variables!$B$5))</f>
        <v>0</v>
      </c>
      <c r="S5130">
        <f t="shared" si="484"/>
        <v>0</v>
      </c>
      <c r="T5130">
        <f t="shared" si="485"/>
        <v>0</v>
      </c>
    </row>
    <row r="5131" spans="1:20" x14ac:dyDescent="0.3">
      <c r="A5131" s="3">
        <f t="shared" si="480"/>
        <v>43314</v>
      </c>
      <c r="B5131">
        <v>8</v>
      </c>
      <c r="C5131">
        <v>2</v>
      </c>
      <c r="D5131">
        <v>18</v>
      </c>
      <c r="E5131">
        <v>1</v>
      </c>
      <c r="F5131" s="1">
        <f>VLOOKUP(A5131,Weather!$A$1:$E$366, 5)</f>
        <v>0.3095238095238097</v>
      </c>
      <c r="G5131" s="1">
        <f>VLOOKUP(D5131, Summer!$A$1:$E$25, 2)</f>
        <v>769.75210584620504</v>
      </c>
      <c r="H5131" s="1">
        <f>VLOOKUP(D5131, Summer!$A$1:$E$25, 3)</f>
        <v>572.92139445417001</v>
      </c>
      <c r="I5131" s="1">
        <f>VLOOKUP(D5131, Summer!$A$1:$E$25, 5)</f>
        <v>349.41355840998102</v>
      </c>
      <c r="J5131" s="1">
        <f t="shared" si="481"/>
        <v>633.84518607551422</v>
      </c>
      <c r="K5131" s="47">
        <f t="shared" si="482"/>
        <v>11.857990871897071</v>
      </c>
      <c r="L5131" s="48">
        <f>Solar!K5148/1000*Variables!$B$3</f>
        <v>2.81595</v>
      </c>
      <c r="M5131">
        <f>IF(E5131=1, VLOOKUP(D5131, Sheet1!$A$2:$C$26, 2), Sheet1!$C$3)</f>
        <v>0.55478000000000005</v>
      </c>
      <c r="N5131" s="1">
        <f>'Electricity Rates'!$J$2</f>
        <v>0.24729999999999999</v>
      </c>
      <c r="O5131" s="145">
        <f>L5131-K5131</f>
        <v>-9.042040871897072</v>
      </c>
      <c r="P5131">
        <f t="shared" si="483"/>
        <v>2.9324811426201456</v>
      </c>
      <c r="Q5131">
        <f>IF(O5131&gt;0, IF(Q5130+O5131*Variables!$B$5&lt;Variables!$B$4, Q5130+O5131*Variables!$B$5, Variables!$B$4), IF(Q5130&gt;-O5131, Q5130+O5131/Variables!$B$5, 0))</f>
        <v>36.895595368489843</v>
      </c>
      <c r="R5131">
        <f>IF(O5131&gt;0, 0, IF(Q5130&gt;-O5131, 0, -O5131 - Q5130*Variables!$B$5))</f>
        <v>0</v>
      </c>
      <c r="S5131">
        <f t="shared" si="484"/>
        <v>0</v>
      </c>
      <c r="T5131">
        <f t="shared" si="485"/>
        <v>0</v>
      </c>
    </row>
    <row r="5132" spans="1:20" x14ac:dyDescent="0.3">
      <c r="A5132" s="3">
        <f t="shared" si="480"/>
        <v>43314</v>
      </c>
      <c r="B5132">
        <v>8</v>
      </c>
      <c r="C5132">
        <v>2</v>
      </c>
      <c r="D5132">
        <v>19</v>
      </c>
      <c r="E5132">
        <v>1</v>
      </c>
      <c r="F5132" s="1">
        <f>VLOOKUP(A5132,Weather!$A$1:$E$366, 5)</f>
        <v>0.3095238095238097</v>
      </c>
      <c r="G5132" s="1">
        <f>VLOOKUP(D5132, Summer!$A$1:$E$25, 2)</f>
        <v>565.86125451999203</v>
      </c>
      <c r="H5132" s="1">
        <f>VLOOKUP(D5132, Summer!$A$1:$E$25, 3)</f>
        <v>365.77406038600299</v>
      </c>
      <c r="I5132" s="1">
        <f>VLOOKUP(D5132, Summer!$A$1:$E$25, 5)</f>
        <v>331.38683221891199</v>
      </c>
      <c r="J5132" s="1">
        <f t="shared" si="481"/>
        <v>427.70581095128534</v>
      </c>
      <c r="K5132" s="47">
        <f t="shared" si="482"/>
        <v>8.0015305212295917</v>
      </c>
      <c r="L5132" s="48">
        <f>Solar!K5149/1000*Variables!$B$3</f>
        <v>0.67999999999999994</v>
      </c>
      <c r="M5132">
        <f>IF(E5132=1, VLOOKUP(D5132, Sheet1!$A$2:$C$26, 2), Sheet1!$C$3)</f>
        <v>0.25796000000000002</v>
      </c>
      <c r="N5132" s="1">
        <f>'Electricity Rates'!$J$2</f>
        <v>0.24729999999999999</v>
      </c>
      <c r="O5132" s="145">
        <f>L5132-K5132</f>
        <v>-7.321530521229592</v>
      </c>
      <c r="P5132">
        <f t="shared" si="483"/>
        <v>1.978778497900078</v>
      </c>
      <c r="Q5132">
        <f>IF(O5132&gt;0, IF(Q5131+O5132*Variables!$B$5&lt;Variables!$B$4, Q5131+O5132*Variables!$B$5, Variables!$B$4), IF(Q5131&gt;-O5132, Q5131+O5132/Variables!$B$5, 0))</f>
        <v>29.106733111862617</v>
      </c>
      <c r="R5132">
        <f>IF(O5132&gt;0, 0, IF(Q5131&gt;-O5132, 0, -O5132 - Q5131*Variables!$B$5))</f>
        <v>0</v>
      </c>
      <c r="S5132">
        <f t="shared" si="484"/>
        <v>0</v>
      </c>
      <c r="T5132">
        <f t="shared" si="485"/>
        <v>0</v>
      </c>
    </row>
    <row r="5133" spans="1:20" x14ac:dyDescent="0.3">
      <c r="A5133" s="3">
        <f t="shared" si="480"/>
        <v>43314</v>
      </c>
      <c r="B5133">
        <v>8</v>
      </c>
      <c r="C5133">
        <v>2</v>
      </c>
      <c r="D5133">
        <v>20</v>
      </c>
      <c r="E5133">
        <v>1</v>
      </c>
      <c r="F5133" s="1">
        <f>VLOOKUP(A5133,Weather!$A$1:$E$366, 5)</f>
        <v>0.3095238095238097</v>
      </c>
      <c r="G5133" s="1">
        <f>VLOOKUP(D5133, Summer!$A$1:$E$25, 2)</f>
        <v>459.178981251175</v>
      </c>
      <c r="H5133" s="1">
        <f>VLOOKUP(D5133, Summer!$A$1:$E$25, 3)</f>
        <v>328.41643432967999</v>
      </c>
      <c r="I5133" s="1">
        <f>VLOOKUP(D5133, Summer!$A$1:$E$25, 5)</f>
        <v>326.73316658528501</v>
      </c>
      <c r="J5133" s="1">
        <f t="shared" si="481"/>
        <v>368.89055599585703</v>
      </c>
      <c r="K5133" s="47">
        <f t="shared" si="482"/>
        <v>6.9012133275186995</v>
      </c>
      <c r="L5133" s="48">
        <f>Solar!K5150/1000*Variables!$B$3</f>
        <v>0</v>
      </c>
      <c r="M5133">
        <f>IF(E5133=1, VLOOKUP(D5133, Sheet1!$A$2:$C$26, 2), Sheet1!$C$3)</f>
        <v>0.25796000000000002</v>
      </c>
      <c r="N5133" s="1">
        <f>'Electricity Rates'!$J$2</f>
        <v>0.24729999999999999</v>
      </c>
      <c r="O5133" s="145">
        <f>L5133-K5133</f>
        <v>-6.9012133275186995</v>
      </c>
      <c r="P5133">
        <f t="shared" si="483"/>
        <v>1.7066700558953742</v>
      </c>
      <c r="Q5133">
        <f>IF(O5133&gt;0, IF(Q5132+O5133*Variables!$B$5&lt;Variables!$B$4, Q5132+O5133*Variables!$B$5, Variables!$B$4), IF(Q5132&gt;-O5133, Q5132+O5133/Variables!$B$5, 0))</f>
        <v>21.76501680599166</v>
      </c>
      <c r="R5133">
        <f>IF(O5133&gt;0, 0, IF(Q5132&gt;-O5133, 0, -O5133 - Q5132*Variables!$B$5))</f>
        <v>0</v>
      </c>
      <c r="S5133">
        <f t="shared" si="484"/>
        <v>0</v>
      </c>
      <c r="T5133">
        <f t="shared" si="485"/>
        <v>0</v>
      </c>
    </row>
    <row r="5134" spans="1:20" x14ac:dyDescent="0.3">
      <c r="A5134" s="3">
        <f t="shared" si="480"/>
        <v>43314</v>
      </c>
      <c r="B5134">
        <v>8</v>
      </c>
      <c r="C5134">
        <v>2</v>
      </c>
      <c r="D5134">
        <v>21</v>
      </c>
      <c r="E5134">
        <v>1</v>
      </c>
      <c r="F5134" s="1">
        <f>VLOOKUP(A5134,Weather!$A$1:$E$366, 5)</f>
        <v>0.3095238095238097</v>
      </c>
      <c r="G5134" s="1">
        <f>VLOOKUP(D5134, Summer!$A$1:$E$25, 2)</f>
        <v>403.43414919632897</v>
      </c>
      <c r="H5134" s="1">
        <f>VLOOKUP(D5134, Summer!$A$1:$E$25, 3)</f>
        <v>305.25297715532997</v>
      </c>
      <c r="I5134" s="1">
        <f>VLOOKUP(D5134, Summer!$A$1:$E$25, 5)</f>
        <v>313.15582306105603</v>
      </c>
      <c r="J5134" s="1">
        <f t="shared" si="481"/>
        <v>335.64238754897252</v>
      </c>
      <c r="K5134" s="47">
        <f t="shared" si="482"/>
        <v>6.2792057985327769</v>
      </c>
      <c r="L5134" s="48">
        <f>Solar!K5151/1000*Variables!$B$3</f>
        <v>0</v>
      </c>
      <c r="M5134">
        <f>IF(E5134=1, VLOOKUP(D5134, Sheet1!$A$2:$C$26, 2), Sheet1!$C$3)</f>
        <v>0.25796000000000002</v>
      </c>
      <c r="N5134" s="1">
        <f>'Electricity Rates'!$J$2</f>
        <v>0.24729999999999999</v>
      </c>
      <c r="O5134" s="145">
        <f>L5134-K5134</f>
        <v>-6.2792057985327769</v>
      </c>
      <c r="P5134">
        <f t="shared" si="483"/>
        <v>1.5528475939771558</v>
      </c>
      <c r="Q5134">
        <f>IF(O5134&gt;0, IF(Q5133+O5134*Variables!$B$5&lt;Variables!$B$4, Q5133+O5134*Variables!$B$5, Variables!$B$4), IF(Q5133&gt;-O5134, Q5133+O5134/Variables!$B$5, 0))</f>
        <v>15.085010637339771</v>
      </c>
      <c r="R5134">
        <f>IF(O5134&gt;0, 0, IF(Q5133&gt;-O5134, 0, -O5134 - Q5133*Variables!$B$5))</f>
        <v>0</v>
      </c>
      <c r="S5134">
        <f t="shared" si="484"/>
        <v>0</v>
      </c>
      <c r="T5134">
        <f t="shared" si="485"/>
        <v>0</v>
      </c>
    </row>
    <row r="5135" spans="1:20" x14ac:dyDescent="0.3">
      <c r="A5135" s="3">
        <f t="shared" si="480"/>
        <v>43314</v>
      </c>
      <c r="B5135">
        <v>8</v>
      </c>
      <c r="C5135">
        <v>2</v>
      </c>
      <c r="D5135">
        <v>22</v>
      </c>
      <c r="E5135">
        <v>1</v>
      </c>
      <c r="F5135" s="1">
        <f>VLOOKUP(A5135,Weather!$A$1:$E$366, 5)</f>
        <v>0.3095238095238097</v>
      </c>
      <c r="G5135" s="1">
        <f>VLOOKUP(D5135, Summer!$A$1:$E$25, 2)</f>
        <v>366.19777187885302</v>
      </c>
      <c r="H5135" s="1">
        <f>VLOOKUP(D5135, Summer!$A$1:$E$25, 3)</f>
        <v>263.18917633836901</v>
      </c>
      <c r="I5135" s="1">
        <f>VLOOKUP(D5135, Summer!$A$1:$E$25, 5)</f>
        <v>295.10418431306101</v>
      </c>
      <c r="J5135" s="1">
        <f t="shared" si="481"/>
        <v>295.07278924375692</v>
      </c>
      <c r="K5135" s="47">
        <f t="shared" si="482"/>
        <v>5.5202287849841341</v>
      </c>
      <c r="L5135" s="48">
        <f>Solar!K5152/1000*Variables!$B$3</f>
        <v>0</v>
      </c>
      <c r="M5135">
        <f>IF(E5135=1, VLOOKUP(D5135, Sheet1!$A$2:$C$26, 2), Sheet1!$C$3)</f>
        <v>0.18637999999999999</v>
      </c>
      <c r="N5135" s="1">
        <f>'Electricity Rates'!$J$2</f>
        <v>0.24729999999999999</v>
      </c>
      <c r="O5135" s="145">
        <f>L5135-K5135</f>
        <v>-5.5202287849841341</v>
      </c>
      <c r="P5135">
        <f t="shared" si="483"/>
        <v>1.3651525785265763</v>
      </c>
      <c r="Q5135">
        <f>IF(O5135&gt;0, IF(Q5134+O5135*Variables!$B$5&lt;Variables!$B$4, Q5134+O5135*Variables!$B$5, Variables!$B$4), IF(Q5134&gt;-O5135, Q5134+O5135/Variables!$B$5, 0))</f>
        <v>9.2124268235268616</v>
      </c>
      <c r="R5135">
        <f>IF(O5135&gt;0, 0, IF(Q5134&gt;-O5135, 0, -O5135 - Q5134*Variables!$B$5))</f>
        <v>0</v>
      </c>
      <c r="S5135">
        <f t="shared" si="484"/>
        <v>0</v>
      </c>
      <c r="T5135">
        <f t="shared" si="485"/>
        <v>0</v>
      </c>
    </row>
    <row r="5136" spans="1:20" x14ac:dyDescent="0.3">
      <c r="A5136" s="3">
        <f t="shared" si="480"/>
        <v>43314</v>
      </c>
      <c r="B5136">
        <v>8</v>
      </c>
      <c r="C5136">
        <v>2</v>
      </c>
      <c r="D5136">
        <v>23</v>
      </c>
      <c r="E5136">
        <v>1</v>
      </c>
      <c r="F5136" s="1">
        <f>VLOOKUP(A5136,Weather!$A$1:$E$366, 5)</f>
        <v>0.3095238095238097</v>
      </c>
      <c r="G5136" s="1">
        <f>VLOOKUP(D5136, Summer!$A$1:$E$25, 2)</f>
        <v>342.86102460129899</v>
      </c>
      <c r="H5136" s="1">
        <f>VLOOKUP(D5136, Summer!$A$1:$E$25, 3)</f>
        <v>273.02297434567402</v>
      </c>
      <c r="I5136" s="1">
        <f>VLOOKUP(D5136, Summer!$A$1:$E$25, 5)</f>
        <v>281.53182330021599</v>
      </c>
      <c r="J5136" s="1">
        <f t="shared" si="481"/>
        <v>294.6395137105103</v>
      </c>
      <c r="K5136" s="47">
        <f t="shared" si="482"/>
        <v>5.5121230559652457</v>
      </c>
      <c r="L5136" s="48">
        <f>Solar!K5153/1000*Variables!$B$3</f>
        <v>0</v>
      </c>
      <c r="M5136">
        <f>IF(E5136=1, VLOOKUP(D5136, Sheet1!$A$2:$C$26, 2), Sheet1!$C$3)</f>
        <v>0.18637999999999999</v>
      </c>
      <c r="N5136" s="1">
        <f>'Electricity Rates'!$J$2</f>
        <v>0.24729999999999999</v>
      </c>
      <c r="O5136" s="145">
        <f>L5136-K5136</f>
        <v>-5.5121230559652457</v>
      </c>
      <c r="P5136">
        <f t="shared" si="483"/>
        <v>1.3631480317402052</v>
      </c>
      <c r="Q5136">
        <f>IF(O5136&gt;0, IF(Q5135+O5136*Variables!$B$5&lt;Variables!$B$4, Q5135+O5136*Variables!$B$5, Variables!$B$4), IF(Q5135&gt;-O5136, Q5135+O5136/Variables!$B$5, 0))</f>
        <v>3.3484661256914938</v>
      </c>
      <c r="R5136">
        <f>IF(O5136&gt;0, 0, IF(Q5135&gt;-O5136, 0, -O5136 - Q5135*Variables!$B$5))</f>
        <v>0</v>
      </c>
      <c r="S5136">
        <f t="shared" si="484"/>
        <v>0</v>
      </c>
      <c r="T5136">
        <f t="shared" si="485"/>
        <v>0</v>
      </c>
    </row>
    <row r="5137" spans="1:20" x14ac:dyDescent="0.3">
      <c r="A5137" s="3">
        <f t="shared" si="480"/>
        <v>43314</v>
      </c>
      <c r="B5137">
        <v>8</v>
      </c>
      <c r="C5137">
        <v>2</v>
      </c>
      <c r="D5137">
        <v>24</v>
      </c>
      <c r="E5137">
        <v>1</v>
      </c>
      <c r="F5137" s="1">
        <f>VLOOKUP(A5137,Weather!$A$1:$E$366, 5)</f>
        <v>0.3095238095238097</v>
      </c>
      <c r="G5137" s="1">
        <f>VLOOKUP(D5137, Summer!$A$1:$E$25, 2)</f>
        <v>310.26482453023402</v>
      </c>
      <c r="H5137" s="1">
        <f>VLOOKUP(D5137, Summer!$A$1:$E$25, 3)</f>
        <v>259.09090909090901</v>
      </c>
      <c r="I5137" s="1">
        <f>VLOOKUP(D5137, Summer!$A$1:$E$25, 5)</f>
        <v>276.86321013243497</v>
      </c>
      <c r="J5137" s="1">
        <f t="shared" si="481"/>
        <v>274.93045434593819</v>
      </c>
      <c r="K5137" s="47">
        <f t="shared" si="482"/>
        <v>5.1434055028892329</v>
      </c>
      <c r="L5137" s="48">
        <f>Solar!K5154/1000*Variables!$B$3</f>
        <v>0</v>
      </c>
      <c r="M5137">
        <f>IF(E5137=1, VLOOKUP(D5137, Sheet1!$A$2:$C$26, 2), Sheet1!$C$3)</f>
        <v>0.18637999999999999</v>
      </c>
      <c r="N5137" s="1">
        <f>'Electricity Rates'!$J$2</f>
        <v>0.24729999999999999</v>
      </c>
      <c r="O5137" s="145">
        <f>L5137-K5137</f>
        <v>-5.1434055028892329</v>
      </c>
      <c r="P5137">
        <f t="shared" si="483"/>
        <v>1.2719641808645072</v>
      </c>
      <c r="Q5137">
        <f>IF(O5137&gt;0, IF(Q5136+O5137*Variables!$B$5&lt;Variables!$B$4, Q5136+O5137*Variables!$B$5, Variables!$B$4), IF(Q5136&gt;-O5137, Q5136+O5137/Variables!$B$5, 0))</f>
        <v>0</v>
      </c>
      <c r="R5137">
        <f>IF(O5137&gt;0, 0, IF(Q5136&gt;-O5137, 0, -O5137 - Q5136*Variables!$B$5))</f>
        <v>1.9958473447392291</v>
      </c>
      <c r="S5137">
        <f t="shared" si="484"/>
        <v>0.37198602811249748</v>
      </c>
      <c r="T5137">
        <f t="shared" si="485"/>
        <v>0</v>
      </c>
    </row>
    <row r="5138" spans="1:20" x14ac:dyDescent="0.3">
      <c r="A5138" s="3">
        <f t="shared" si="480"/>
        <v>43315</v>
      </c>
      <c r="B5138">
        <v>8</v>
      </c>
      <c r="C5138">
        <v>3</v>
      </c>
      <c r="D5138">
        <v>1</v>
      </c>
      <c r="E5138">
        <v>1</v>
      </c>
      <c r="F5138" s="1">
        <f>VLOOKUP(A5138,Weather!$A$1:$E$366, 5)</f>
        <v>0.3333333333333322</v>
      </c>
      <c r="G5138" s="1">
        <f>VLOOKUP(D5138, Summer!$A$1:$E$25, 2)</f>
        <v>305.44698283970399</v>
      </c>
      <c r="H5138" s="1">
        <f>VLOOKUP(D5138, Summer!$A$1:$E$25, 3)</f>
        <v>264.36707082495798</v>
      </c>
      <c r="I5138" s="1">
        <f>VLOOKUP(D5138, Summer!$A$1:$E$25, 5)</f>
        <v>276.703769768114</v>
      </c>
      <c r="J5138" s="1">
        <f t="shared" si="481"/>
        <v>278.0603748298733</v>
      </c>
      <c r="K5138" s="47">
        <f t="shared" si="482"/>
        <v>5.2019601300183949</v>
      </c>
      <c r="L5138" s="48">
        <f>Solar!K5155/1000*Variables!$B$3</f>
        <v>0</v>
      </c>
      <c r="M5138">
        <f>IF(E5138=1, VLOOKUP(D5138, Sheet1!$A$2:$C$26, 2), Sheet1!$C$3)</f>
        <v>0.18637999999999999</v>
      </c>
      <c r="N5138" s="1">
        <f>'Electricity Rates'!$J$2</f>
        <v>0.24729999999999999</v>
      </c>
      <c r="O5138" s="145">
        <f>L5138-K5138</f>
        <v>-5.2019601300183949</v>
      </c>
      <c r="P5138">
        <f t="shared" si="483"/>
        <v>1.286444740153549</v>
      </c>
      <c r="Q5138">
        <f>IF(O5138&gt;0, IF(Q5137+O5138*Variables!$B$5&lt;Variables!$B$4, Q5137+O5138*Variables!$B$5, Variables!$B$4), IF(Q5137&gt;-O5138, Q5137+O5138/Variables!$B$5, 0))</f>
        <v>0</v>
      </c>
      <c r="R5138">
        <f>IF(O5138&gt;0, 0, IF(Q5137&gt;-O5138, 0, -O5138 - Q5137*Variables!$B$5))</f>
        <v>5.2019601300183949</v>
      </c>
      <c r="S5138">
        <f t="shared" si="484"/>
        <v>0.96954132903282841</v>
      </c>
      <c r="T5138">
        <f t="shared" si="485"/>
        <v>0</v>
      </c>
    </row>
    <row r="5139" spans="1:20" x14ac:dyDescent="0.3">
      <c r="A5139" s="3">
        <f t="shared" si="480"/>
        <v>43315</v>
      </c>
      <c r="B5139">
        <v>8</v>
      </c>
      <c r="C5139">
        <v>3</v>
      </c>
      <c r="D5139">
        <v>2</v>
      </c>
      <c r="E5139">
        <v>1</v>
      </c>
      <c r="F5139" s="1">
        <f>VLOOKUP(A5139,Weather!$A$1:$E$366, 5)</f>
        <v>0.3333333333333322</v>
      </c>
      <c r="G5139" s="1">
        <f>VLOOKUP(D5139, Summer!$A$1:$E$25, 2)</f>
        <v>286.71906025959902</v>
      </c>
      <c r="H5139" s="1">
        <f>VLOOKUP(D5139, Summer!$A$1:$E$25, 3)</f>
        <v>260.03911906460002</v>
      </c>
      <c r="I5139" s="1">
        <f>VLOOKUP(D5139, Summer!$A$1:$E$25, 5)</f>
        <v>276.50446931271199</v>
      </c>
      <c r="J5139" s="1">
        <f t="shared" si="481"/>
        <v>268.93243279626631</v>
      </c>
      <c r="K5139" s="47">
        <f t="shared" si="482"/>
        <v>5.0311943725565698</v>
      </c>
      <c r="L5139" s="48">
        <f>Solar!K5156/1000*Variables!$B$3</f>
        <v>0</v>
      </c>
      <c r="M5139">
        <f>IF(E5139=1, VLOOKUP(D5139, Sheet1!$A$2:$C$26, 2), Sheet1!$C$3)</f>
        <v>0.18637999999999999</v>
      </c>
      <c r="N5139" s="1">
        <f>'Electricity Rates'!$J$2</f>
        <v>0.24729999999999999</v>
      </c>
      <c r="O5139" s="145">
        <f>L5139-K5139</f>
        <v>-5.0311943725565698</v>
      </c>
      <c r="P5139">
        <f t="shared" si="483"/>
        <v>1.2442143683332396</v>
      </c>
      <c r="Q5139">
        <f>IF(O5139&gt;0, IF(Q5138+O5139*Variables!$B$5&lt;Variables!$B$4, Q5138+O5139*Variables!$B$5, Variables!$B$4), IF(Q5138&gt;-O5139, Q5138+O5139/Variables!$B$5, 0))</f>
        <v>0</v>
      </c>
      <c r="R5139">
        <f>IF(O5139&gt;0, 0, IF(Q5138&gt;-O5139, 0, -O5139 - Q5138*Variables!$B$5))</f>
        <v>5.0311943725565698</v>
      </c>
      <c r="S5139">
        <f t="shared" si="484"/>
        <v>0.93771400715709341</v>
      </c>
      <c r="T5139">
        <f t="shared" si="485"/>
        <v>0</v>
      </c>
    </row>
    <row r="5140" spans="1:20" x14ac:dyDescent="0.3">
      <c r="A5140" s="3">
        <f t="shared" si="480"/>
        <v>43315</v>
      </c>
      <c r="B5140">
        <v>8</v>
      </c>
      <c r="C5140">
        <v>3</v>
      </c>
      <c r="D5140">
        <v>3</v>
      </c>
      <c r="E5140">
        <v>1</v>
      </c>
      <c r="F5140" s="1">
        <f>VLOOKUP(A5140,Weather!$A$1:$E$366, 5)</f>
        <v>0.3333333333333322</v>
      </c>
      <c r="G5140" s="1">
        <f>VLOOKUP(D5140, Summer!$A$1:$E$25, 2)</f>
        <v>272.63131492590298</v>
      </c>
      <c r="H5140" s="1">
        <f>VLOOKUP(D5140, Summer!$A$1:$E$25, 3)</f>
        <v>241.571030279452</v>
      </c>
      <c r="I5140" s="1">
        <f>VLOOKUP(D5140, Summer!$A$1:$E$25, 5)</f>
        <v>276.33008141423602</v>
      </c>
      <c r="J5140" s="1">
        <f t="shared" si="481"/>
        <v>251.92445849493564</v>
      </c>
      <c r="K5140" s="47">
        <f t="shared" si="482"/>
        <v>4.7130087833224632</v>
      </c>
      <c r="L5140" s="48">
        <f>Solar!K5157/1000*Variables!$B$3</f>
        <v>0</v>
      </c>
      <c r="M5140">
        <f>IF(E5140=1, VLOOKUP(D5140, Sheet1!$A$2:$C$26, 2), Sheet1!$C$3)</f>
        <v>0.18637999999999999</v>
      </c>
      <c r="N5140" s="1">
        <f>'Electricity Rates'!$J$2</f>
        <v>0.24729999999999999</v>
      </c>
      <c r="O5140" s="145">
        <f>L5140-K5140</f>
        <v>-4.7130087833224632</v>
      </c>
      <c r="P5140">
        <f t="shared" si="483"/>
        <v>1.1655270721156452</v>
      </c>
      <c r="Q5140">
        <f>IF(O5140&gt;0, IF(Q5139+O5140*Variables!$B$5&lt;Variables!$B$4, Q5139+O5140*Variables!$B$5, Variables!$B$4), IF(Q5139&gt;-O5140, Q5139+O5140/Variables!$B$5, 0))</f>
        <v>0</v>
      </c>
      <c r="R5140">
        <f>IF(O5140&gt;0, 0, IF(Q5139&gt;-O5140, 0, -O5140 - Q5139*Variables!$B$5))</f>
        <v>4.7130087833224632</v>
      </c>
      <c r="S5140">
        <f t="shared" si="484"/>
        <v>0.87841057703564063</v>
      </c>
      <c r="T5140">
        <f t="shared" si="485"/>
        <v>0</v>
      </c>
    </row>
    <row r="5141" spans="1:20" x14ac:dyDescent="0.3">
      <c r="A5141" s="3">
        <f t="shared" si="480"/>
        <v>43315</v>
      </c>
      <c r="B5141">
        <v>8</v>
      </c>
      <c r="C5141">
        <v>3</v>
      </c>
      <c r="D5141">
        <v>4</v>
      </c>
      <c r="E5141">
        <v>1</v>
      </c>
      <c r="F5141" s="1">
        <f>VLOOKUP(A5141,Weather!$A$1:$E$366, 5)</f>
        <v>0.3333333333333322</v>
      </c>
      <c r="G5141" s="1">
        <f>VLOOKUP(D5141, Summer!$A$1:$E$25, 2)</f>
        <v>286.33237882239803</v>
      </c>
      <c r="H5141" s="1">
        <f>VLOOKUP(D5141, Summer!$A$1:$E$25, 3)</f>
        <v>256.10019667595998</v>
      </c>
      <c r="I5141" s="1">
        <f>VLOOKUP(D5141, Summer!$A$1:$E$25, 5)</f>
        <v>276.13078095883401</v>
      </c>
      <c r="J5141" s="1">
        <f t="shared" si="481"/>
        <v>266.17759072477264</v>
      </c>
      <c r="K5141" s="47">
        <f t="shared" si="482"/>
        <v>4.9796567213210237</v>
      </c>
      <c r="L5141" s="48">
        <f>Solar!K5158/1000*Variables!$B$3</f>
        <v>0</v>
      </c>
      <c r="M5141">
        <f>IF(E5141=1, VLOOKUP(D5141, Sheet1!$A$2:$C$26, 2), Sheet1!$C$3)</f>
        <v>0.18637999999999999</v>
      </c>
      <c r="N5141" s="1">
        <f>'Electricity Rates'!$J$2</f>
        <v>0.24729999999999999</v>
      </c>
      <c r="O5141" s="145">
        <f>L5141-K5141</f>
        <v>-4.9796567213210237</v>
      </c>
      <c r="P5141">
        <f t="shared" si="483"/>
        <v>1.2314691071826891</v>
      </c>
      <c r="Q5141">
        <f>IF(O5141&gt;0, IF(Q5140+O5141*Variables!$B$5&lt;Variables!$B$4, Q5140+O5141*Variables!$B$5, Variables!$B$4), IF(Q5140&gt;-O5141, Q5140+O5141/Variables!$B$5, 0))</f>
        <v>0</v>
      </c>
      <c r="R5141">
        <f>IF(O5141&gt;0, 0, IF(Q5140&gt;-O5141, 0, -O5141 - Q5140*Variables!$B$5))</f>
        <v>4.9796567213210237</v>
      </c>
      <c r="S5141">
        <f t="shared" si="484"/>
        <v>0.92810841971981239</v>
      </c>
      <c r="T5141">
        <f t="shared" si="485"/>
        <v>0</v>
      </c>
    </row>
    <row r="5142" spans="1:20" x14ac:dyDescent="0.3">
      <c r="A5142" s="3">
        <f t="shared" si="480"/>
        <v>43315</v>
      </c>
      <c r="B5142">
        <v>8</v>
      </c>
      <c r="C5142">
        <v>3</v>
      </c>
      <c r="D5142">
        <v>5</v>
      </c>
      <c r="E5142">
        <v>1</v>
      </c>
      <c r="F5142" s="1">
        <f>VLOOKUP(A5142,Weather!$A$1:$E$366, 5)</f>
        <v>0.3333333333333322</v>
      </c>
      <c r="G5142" s="1">
        <f>VLOOKUP(D5142, Summer!$A$1:$E$25, 2)</f>
        <v>323.19252555232703</v>
      </c>
      <c r="H5142" s="1">
        <f>VLOOKUP(D5142, Summer!$A$1:$E$25, 3)</f>
        <v>290.90909090909099</v>
      </c>
      <c r="I5142" s="1">
        <f>VLOOKUP(D5142, Summer!$A$1:$E$25, 5)</f>
        <v>275.93148050343302</v>
      </c>
      <c r="J5142" s="1">
        <f t="shared" si="481"/>
        <v>301.67023579016961</v>
      </c>
      <c r="K5142" s="47">
        <f t="shared" si="482"/>
        <v>5.6436539724649624</v>
      </c>
      <c r="L5142" s="48">
        <f>Solar!K5159/1000*Variables!$B$3</f>
        <v>0</v>
      </c>
      <c r="M5142">
        <f>IF(E5142=1, VLOOKUP(D5142, Sheet1!$A$2:$C$26, 2), Sheet1!$C$3)</f>
        <v>0.18637999999999999</v>
      </c>
      <c r="N5142" s="1">
        <f>'Electricity Rates'!$J$2</f>
        <v>0.24729999999999999</v>
      </c>
      <c r="O5142" s="145">
        <f>L5142-K5142</f>
        <v>-5.6436539724649624</v>
      </c>
      <c r="P5142">
        <f t="shared" si="483"/>
        <v>1.395675627390585</v>
      </c>
      <c r="Q5142">
        <f>IF(O5142&gt;0, IF(Q5141+O5142*Variables!$B$5&lt;Variables!$B$4, Q5141+O5142*Variables!$B$5, Variables!$B$4), IF(Q5141&gt;-O5142, Q5141+O5142/Variables!$B$5, 0))</f>
        <v>0</v>
      </c>
      <c r="R5142">
        <f>IF(O5142&gt;0, 0, IF(Q5141&gt;-O5142, 0, -O5142 - Q5141*Variables!$B$5))</f>
        <v>5.6436539724649624</v>
      </c>
      <c r="S5142">
        <f t="shared" si="484"/>
        <v>1.0518642273880197</v>
      </c>
      <c r="T5142">
        <f t="shared" si="485"/>
        <v>0</v>
      </c>
    </row>
    <row r="5143" spans="1:20" x14ac:dyDescent="0.3">
      <c r="A5143" s="3">
        <f t="shared" si="480"/>
        <v>43315</v>
      </c>
      <c r="B5143">
        <v>8</v>
      </c>
      <c r="C5143">
        <v>3</v>
      </c>
      <c r="D5143">
        <v>6</v>
      </c>
      <c r="E5143">
        <v>1</v>
      </c>
      <c r="F5143" s="1">
        <f>VLOOKUP(A5143,Weather!$A$1:$E$366, 5)</f>
        <v>0.3333333333333322</v>
      </c>
      <c r="G5143" s="1">
        <f>VLOOKUP(D5143, Summer!$A$1:$E$25, 2)</f>
        <v>420.20776289112302</v>
      </c>
      <c r="H5143" s="1">
        <f>VLOOKUP(D5143, Summer!$A$1:$E$25, 3)</f>
        <v>354.54545454545399</v>
      </c>
      <c r="I5143" s="1">
        <f>VLOOKUP(D5143, Summer!$A$1:$E$25, 5)</f>
        <v>244.50179868660999</v>
      </c>
      <c r="J5143" s="1">
        <f t="shared" si="481"/>
        <v>376.43289066067695</v>
      </c>
      <c r="K5143" s="47">
        <f t="shared" si="482"/>
        <v>7.0423155044745274</v>
      </c>
      <c r="L5143" s="48">
        <f>Solar!K5160/1000*Variables!$B$3</f>
        <v>1.4399999999999998E-2</v>
      </c>
      <c r="M5143">
        <f>IF(E5143=1, VLOOKUP(D5143, Sheet1!$A$2:$C$26, 2), Sheet1!$C$3)</f>
        <v>0.18637999999999999</v>
      </c>
      <c r="N5143" s="1">
        <f>'Electricity Rates'!$J$2</f>
        <v>0.24729999999999999</v>
      </c>
      <c r="O5143" s="145">
        <f>L5143-K5143</f>
        <v>-7.0279155044745272</v>
      </c>
      <c r="P5143">
        <f t="shared" si="483"/>
        <v>1.7415646242565506</v>
      </c>
      <c r="Q5143">
        <f>IF(O5143&gt;0, IF(Q5142+O5143*Variables!$B$5&lt;Variables!$B$4, Q5142+O5143*Variables!$B$5, Variables!$B$4), IF(Q5142&gt;-O5143, Q5142+O5143/Variables!$B$5, 0))</f>
        <v>0</v>
      </c>
      <c r="R5143">
        <f>IF(O5143&gt;0, 0, IF(Q5142&gt;-O5143, 0, -O5143 - Q5142*Variables!$B$5))</f>
        <v>7.0279155044745272</v>
      </c>
      <c r="S5143">
        <f t="shared" si="484"/>
        <v>1.3098628917239623</v>
      </c>
      <c r="T5143">
        <f t="shared" si="485"/>
        <v>0</v>
      </c>
    </row>
    <row r="5144" spans="1:20" x14ac:dyDescent="0.3">
      <c r="A5144" s="3">
        <f t="shared" si="480"/>
        <v>43315</v>
      </c>
      <c r="B5144">
        <v>8</v>
      </c>
      <c r="C5144">
        <v>3</v>
      </c>
      <c r="D5144">
        <v>7</v>
      </c>
      <c r="E5144">
        <v>1</v>
      </c>
      <c r="F5144" s="1">
        <f>VLOOKUP(A5144,Weather!$A$1:$E$366, 5)</f>
        <v>0.3333333333333322</v>
      </c>
      <c r="G5144" s="1">
        <f>VLOOKUP(D5144, Summer!$A$1:$E$25, 2)</f>
        <v>767.23345107957198</v>
      </c>
      <c r="H5144" s="1">
        <f>VLOOKUP(D5144, Summer!$A$1:$E$25, 3)</f>
        <v>587.45596403639502</v>
      </c>
      <c r="I5144" s="1">
        <f>VLOOKUP(D5144, Summer!$A$1:$E$25, 5)</f>
        <v>275.57273968370998</v>
      </c>
      <c r="J5144" s="1">
        <f t="shared" si="481"/>
        <v>647.38179305078711</v>
      </c>
      <c r="K5144" s="47">
        <f t="shared" si="482"/>
        <v>12.111234038328757</v>
      </c>
      <c r="L5144" s="48">
        <f>Solar!K5161/1000*Variables!$B$3</f>
        <v>1.3588499999999999</v>
      </c>
      <c r="M5144">
        <f>IF(E5144=1, VLOOKUP(D5144, Sheet1!$A$2:$C$26, 2), Sheet1!$C$3)</f>
        <v>0.18637999999999999</v>
      </c>
      <c r="N5144" s="1">
        <f>'Electricity Rates'!$J$2</f>
        <v>0.24729999999999999</v>
      </c>
      <c r="O5144" s="145">
        <f>L5144-K5144</f>
        <v>-10.752384038328756</v>
      </c>
      <c r="P5144">
        <f t="shared" si="483"/>
        <v>2.9951081776787016</v>
      </c>
      <c r="Q5144">
        <f>IF(O5144&gt;0, IF(Q5143+O5144*Variables!$B$5&lt;Variables!$B$4, Q5143+O5144*Variables!$B$5, Variables!$B$4), IF(Q5143&gt;-O5144, Q5143+O5144/Variables!$B$5, 0))</f>
        <v>0</v>
      </c>
      <c r="R5144">
        <f>IF(O5144&gt;0, 0, IF(Q5143&gt;-O5144, 0, -O5144 - Q5143*Variables!$B$5))</f>
        <v>10.752384038328756</v>
      </c>
      <c r="S5144">
        <f t="shared" si="484"/>
        <v>2.0040293370637134</v>
      </c>
      <c r="T5144">
        <f t="shared" si="485"/>
        <v>0</v>
      </c>
    </row>
    <row r="5145" spans="1:20" x14ac:dyDescent="0.3">
      <c r="A5145" s="3">
        <f t="shared" si="480"/>
        <v>43315</v>
      </c>
      <c r="B5145">
        <v>8</v>
      </c>
      <c r="C5145">
        <v>3</v>
      </c>
      <c r="D5145">
        <v>8</v>
      </c>
      <c r="E5145">
        <v>1</v>
      </c>
      <c r="F5145" s="1">
        <f>VLOOKUP(A5145,Weather!$A$1:$E$366, 5)</f>
        <v>0.3333333333333322</v>
      </c>
      <c r="G5145" s="1">
        <f>VLOOKUP(D5145, Summer!$A$1:$E$25, 2)</f>
        <v>1109.6398637209199</v>
      </c>
      <c r="H5145" s="1">
        <f>VLOOKUP(D5145, Summer!$A$1:$E$25, 3)</f>
        <v>814.26008774773595</v>
      </c>
      <c r="I5145" s="1">
        <f>VLOOKUP(D5145, Summer!$A$1:$E$25, 5)</f>
        <v>328.96533168578299</v>
      </c>
      <c r="J5145" s="1">
        <f t="shared" si="481"/>
        <v>912.72001307213031</v>
      </c>
      <c r="K5145" s="47">
        <f t="shared" si="482"/>
        <v>17.075187792493036</v>
      </c>
      <c r="L5145" s="48">
        <f>Solar!K5162/1000*Variables!$B$3</f>
        <v>3.46285</v>
      </c>
      <c r="M5145">
        <f>IF(E5145=1, VLOOKUP(D5145, Sheet1!$A$2:$C$26, 2), Sheet1!$C$3)</f>
        <v>0.18637999999999999</v>
      </c>
      <c r="N5145" s="1">
        <f>'Electricity Rates'!$J$2</f>
        <v>0.24729999999999999</v>
      </c>
      <c r="O5145" s="145">
        <f>L5145-K5145</f>
        <v>-13.612337792493037</v>
      </c>
      <c r="P5145">
        <f t="shared" si="483"/>
        <v>4.222693941083528</v>
      </c>
      <c r="Q5145">
        <f>IF(O5145&gt;0, IF(Q5144+O5145*Variables!$B$5&lt;Variables!$B$4, Q5144+O5145*Variables!$B$5, Variables!$B$4), IF(Q5144&gt;-O5145, Q5144+O5145/Variables!$B$5, 0))</f>
        <v>0</v>
      </c>
      <c r="R5145">
        <f>IF(O5145&gt;0, 0, IF(Q5144&gt;-O5145, 0, -O5145 - Q5144*Variables!$B$5))</f>
        <v>13.612337792493037</v>
      </c>
      <c r="S5145">
        <f t="shared" si="484"/>
        <v>2.5370675177648518</v>
      </c>
      <c r="T5145">
        <f t="shared" si="485"/>
        <v>0</v>
      </c>
    </row>
    <row r="5146" spans="1:20" x14ac:dyDescent="0.3">
      <c r="A5146" s="3">
        <f t="shared" si="480"/>
        <v>43315</v>
      </c>
      <c r="B5146">
        <v>8</v>
      </c>
      <c r="C5146">
        <v>3</v>
      </c>
      <c r="D5146">
        <v>9</v>
      </c>
      <c r="E5146">
        <v>1</v>
      </c>
      <c r="F5146" s="1">
        <f>VLOOKUP(A5146,Weather!$A$1:$E$366, 5)</f>
        <v>0.3333333333333322</v>
      </c>
      <c r="G5146" s="1">
        <f>VLOOKUP(D5146, Summer!$A$1:$E$25, 2)</f>
        <v>1322.40871182827</v>
      </c>
      <c r="H5146" s="1">
        <f>VLOOKUP(D5146, Summer!$A$1:$E$25, 3)</f>
        <v>1017.49011217013</v>
      </c>
      <c r="I5146" s="1">
        <f>VLOOKUP(D5146, Summer!$A$1:$E$25, 5)</f>
        <v>386.82225388885001</v>
      </c>
      <c r="J5146" s="1">
        <f t="shared" si="481"/>
        <v>1119.1296453895097</v>
      </c>
      <c r="K5146" s="47">
        <f t="shared" si="482"/>
        <v>20.936704121181403</v>
      </c>
      <c r="L5146" s="48">
        <f>Solar!K5163/1000*Variables!$B$3</f>
        <v>9.7985500000000005</v>
      </c>
      <c r="M5146">
        <f>IF(E5146=1, VLOOKUP(D5146, Sheet1!$A$2:$C$26, 2), Sheet1!$C$3)</f>
        <v>0.25796000000000002</v>
      </c>
      <c r="N5146" s="1">
        <f>'Electricity Rates'!$J$2</f>
        <v>0.24729999999999999</v>
      </c>
      <c r="O5146" s="145">
        <f>L5146-K5146</f>
        <v>-11.138154121181403</v>
      </c>
      <c r="P5146">
        <f t="shared" si="483"/>
        <v>5.1776469291681613</v>
      </c>
      <c r="Q5146">
        <f>IF(O5146&gt;0, IF(Q5145+O5146*Variables!$B$5&lt;Variables!$B$4, Q5145+O5146*Variables!$B$5, Variables!$B$4), IF(Q5145&gt;-O5146, Q5145+O5146/Variables!$B$5, 0))</f>
        <v>0</v>
      </c>
      <c r="R5146">
        <f>IF(O5146&gt;0, 0, IF(Q5145&gt;-O5146, 0, -O5146 - Q5145*Variables!$B$5))</f>
        <v>11.138154121181403</v>
      </c>
      <c r="S5146">
        <f t="shared" si="484"/>
        <v>2.8731982370999547</v>
      </c>
      <c r="T5146">
        <f t="shared" si="485"/>
        <v>0</v>
      </c>
    </row>
    <row r="5147" spans="1:20" x14ac:dyDescent="0.3">
      <c r="A5147" s="3">
        <f t="shared" si="480"/>
        <v>43315</v>
      </c>
      <c r="B5147">
        <v>8</v>
      </c>
      <c r="C5147">
        <v>3</v>
      </c>
      <c r="D5147">
        <v>10</v>
      </c>
      <c r="E5147">
        <v>1</v>
      </c>
      <c r="F5147" s="1">
        <f>VLOOKUP(A5147,Weather!$A$1:$E$366, 5)</f>
        <v>0.3333333333333322</v>
      </c>
      <c r="G5147" s="1">
        <f>VLOOKUP(D5147, Summer!$A$1:$E$25, 2)</f>
        <v>1424.0693518383</v>
      </c>
      <c r="H5147" s="1">
        <f>VLOOKUP(D5147, Summer!$A$1:$E$25, 3)</f>
        <v>1069.7659339946799</v>
      </c>
      <c r="I5147" s="1">
        <f>VLOOKUP(D5147, Summer!$A$1:$E$25, 5)</f>
        <v>417.88322986318002</v>
      </c>
      <c r="J5147" s="1">
        <f t="shared" si="481"/>
        <v>1187.8670732758862</v>
      </c>
      <c r="K5147" s="47">
        <f t="shared" si="482"/>
        <v>22.222645562941018</v>
      </c>
      <c r="L5147" s="48">
        <f>Solar!K5164/1000*Variables!$B$3</f>
        <v>13.054450000000001</v>
      </c>
      <c r="M5147">
        <f>IF(E5147=1, VLOOKUP(D5147, Sheet1!$A$2:$C$26, 2), Sheet1!$C$3)</f>
        <v>0.25796000000000002</v>
      </c>
      <c r="N5147" s="1">
        <f>'Electricity Rates'!$J$2</f>
        <v>0.24729999999999999</v>
      </c>
      <c r="O5147" s="145">
        <f>L5147-K5147</f>
        <v>-9.1681955629410172</v>
      </c>
      <c r="P5147">
        <f t="shared" si="483"/>
        <v>5.495660247715314</v>
      </c>
      <c r="Q5147">
        <f>IF(O5147&gt;0, IF(Q5146+O5147*Variables!$B$5&lt;Variables!$B$4, Q5146+O5147*Variables!$B$5, Variables!$B$4), IF(Q5146&gt;-O5147, Q5146+O5147/Variables!$B$5, 0))</f>
        <v>0</v>
      </c>
      <c r="R5147">
        <f>IF(O5147&gt;0, 0, IF(Q5146&gt;-O5147, 0, -O5147 - Q5146*Variables!$B$5))</f>
        <v>9.1681955629410172</v>
      </c>
      <c r="S5147">
        <f t="shared" si="484"/>
        <v>2.365027727416265</v>
      </c>
      <c r="T5147">
        <f t="shared" si="485"/>
        <v>0</v>
      </c>
    </row>
    <row r="5148" spans="1:20" x14ac:dyDescent="0.3">
      <c r="A5148" s="3">
        <f t="shared" si="480"/>
        <v>43315</v>
      </c>
      <c r="B5148">
        <v>8</v>
      </c>
      <c r="C5148">
        <v>3</v>
      </c>
      <c r="D5148">
        <v>11</v>
      </c>
      <c r="E5148">
        <v>1</v>
      </c>
      <c r="F5148" s="1">
        <f>VLOOKUP(A5148,Weather!$A$1:$E$366, 5)</f>
        <v>0.3333333333333322</v>
      </c>
      <c r="G5148" s="1">
        <f>VLOOKUP(D5148, Summer!$A$1:$E$25, 2)</f>
        <v>1497.9516334678001</v>
      </c>
      <c r="H5148" s="1">
        <f>VLOOKUP(D5148, Summer!$A$1:$E$25, 3)</f>
        <v>1079.6213447448599</v>
      </c>
      <c r="I5148" s="1">
        <f>VLOOKUP(D5148, Summer!$A$1:$E$25, 5)</f>
        <v>435.54125021175599</v>
      </c>
      <c r="J5148" s="1">
        <f t="shared" si="481"/>
        <v>1219.0647743191728</v>
      </c>
      <c r="K5148" s="47">
        <f t="shared" si="482"/>
        <v>22.806292898792826</v>
      </c>
      <c r="L5148" s="48">
        <f>Solar!K5165/1000*Variables!$B$3</f>
        <v>23.1678</v>
      </c>
      <c r="M5148">
        <f>IF(E5148=1, VLOOKUP(D5148, Sheet1!$A$2:$C$26, 2), Sheet1!$C$3)</f>
        <v>0.25796000000000002</v>
      </c>
      <c r="N5148" s="1">
        <f>'Electricity Rates'!$J$2</f>
        <v>0.24729999999999999</v>
      </c>
      <c r="O5148" s="145">
        <f>L5148-K5148</f>
        <v>0.36150710120717378</v>
      </c>
      <c r="P5148">
        <f t="shared" si="483"/>
        <v>5.6399962338714653</v>
      </c>
      <c r="Q5148">
        <f>IF(O5148&gt;0, IF(Q5147+O5148*Variables!$B$5&lt;Variables!$B$4, Q5147+O5148*Variables!$B$5, Variables!$B$4), IF(Q5147&gt;-O5148, Q5147+O5148/Variables!$B$5, 0))</f>
        <v>0.33981667513474334</v>
      </c>
      <c r="R5148">
        <f>IF(O5148&gt;0, 0, IF(Q5147&gt;-O5148, 0, -O5148 - Q5147*Variables!$B$5))</f>
        <v>0</v>
      </c>
      <c r="S5148">
        <f t="shared" si="484"/>
        <v>0</v>
      </c>
      <c r="T5148">
        <f t="shared" si="485"/>
        <v>0</v>
      </c>
    </row>
    <row r="5149" spans="1:20" x14ac:dyDescent="0.3">
      <c r="A5149" s="3">
        <f t="shared" si="480"/>
        <v>43315</v>
      </c>
      <c r="B5149">
        <v>8</v>
      </c>
      <c r="C5149">
        <v>3</v>
      </c>
      <c r="D5149">
        <v>12</v>
      </c>
      <c r="E5149">
        <v>1</v>
      </c>
      <c r="F5149" s="1">
        <f>VLOOKUP(A5149,Weather!$A$1:$E$366, 5)</f>
        <v>0.3333333333333322</v>
      </c>
      <c r="G5149" s="1">
        <f>VLOOKUP(D5149, Summer!$A$1:$E$25, 2)</f>
        <v>1553.30978408544</v>
      </c>
      <c r="H5149" s="1">
        <f>VLOOKUP(D5149, Summer!$A$1:$E$25, 3)</f>
        <v>1117.7462231731799</v>
      </c>
      <c r="I5149" s="1">
        <f>VLOOKUP(D5149, Summer!$A$1:$E$25, 5)</f>
        <v>435.36187980189499</v>
      </c>
      <c r="J5149" s="1">
        <f t="shared" si="481"/>
        <v>1262.9340768105994</v>
      </c>
      <c r="K5149" s="47">
        <f t="shared" si="482"/>
        <v>23.627000857025791</v>
      </c>
      <c r="L5149" s="48">
        <f>Solar!K5166/1000*Variables!$B$3</f>
        <v>38.443800000000003</v>
      </c>
      <c r="M5149">
        <f>IF(E5149=1, VLOOKUP(D5149, Sheet1!$A$2:$C$26, 2), Sheet1!$C$3)</f>
        <v>0.25796000000000002</v>
      </c>
      <c r="N5149" s="1">
        <f>'Electricity Rates'!$J$2</f>
        <v>0.24729999999999999</v>
      </c>
      <c r="O5149" s="145">
        <f>L5149-K5149</f>
        <v>14.816799142974212</v>
      </c>
      <c r="P5149">
        <f t="shared" si="483"/>
        <v>5.8429573119424782</v>
      </c>
      <c r="Q5149">
        <f>IF(O5149&gt;0, IF(Q5148+O5149*Variables!$B$5&lt;Variables!$B$4, Q5148+O5149*Variables!$B$5, Variables!$B$4), IF(Q5148&gt;-O5149, Q5148+O5149/Variables!$B$5, 0))</f>
        <v>14.267607869530501</v>
      </c>
      <c r="R5149">
        <f>IF(O5149&gt;0, 0, IF(Q5148&gt;-O5149, 0, -O5149 - Q5148*Variables!$B$5))</f>
        <v>0</v>
      </c>
      <c r="S5149">
        <f t="shared" si="484"/>
        <v>0</v>
      </c>
      <c r="T5149">
        <f t="shared" si="485"/>
        <v>0</v>
      </c>
    </row>
    <row r="5150" spans="1:20" x14ac:dyDescent="0.3">
      <c r="A5150" s="3">
        <f t="shared" si="480"/>
        <v>43315</v>
      </c>
      <c r="B5150">
        <v>8</v>
      </c>
      <c r="C5150">
        <v>3</v>
      </c>
      <c r="D5150">
        <v>13</v>
      </c>
      <c r="E5150">
        <v>1</v>
      </c>
      <c r="F5150" s="1">
        <f>VLOOKUP(A5150,Weather!$A$1:$E$366, 5)</f>
        <v>0.3333333333333322</v>
      </c>
      <c r="G5150" s="1">
        <f>VLOOKUP(D5150, Summer!$A$1:$E$25, 2)</f>
        <v>1622.5675647430101</v>
      </c>
      <c r="H5150" s="1">
        <f>VLOOKUP(D5150, Summer!$A$1:$E$25, 3)</f>
        <v>1132.28619594112</v>
      </c>
      <c r="I5150" s="1">
        <f>VLOOKUP(D5150, Summer!$A$1:$E$25, 5)</f>
        <v>435.17254436926402</v>
      </c>
      <c r="J5150" s="1">
        <f t="shared" si="481"/>
        <v>1295.7133188750829</v>
      </c>
      <c r="K5150" s="47">
        <f t="shared" si="482"/>
        <v>24.240235700055806</v>
      </c>
      <c r="L5150" s="48">
        <f>Solar!K5167/1000*Variables!$B$3</f>
        <v>35.149550000000005</v>
      </c>
      <c r="M5150">
        <f>IF(E5150=1, VLOOKUP(D5150, Sheet1!$A$2:$C$26, 2), Sheet1!$C$3)</f>
        <v>0.55478000000000005</v>
      </c>
      <c r="N5150" s="1">
        <f>'Electricity Rates'!$J$2</f>
        <v>0.24729999999999999</v>
      </c>
      <c r="O5150" s="145">
        <f>L5150-K5150</f>
        <v>10.909314299944199</v>
      </c>
      <c r="P5150">
        <f t="shared" si="483"/>
        <v>5.9946102886238002</v>
      </c>
      <c r="Q5150">
        <f>IF(O5150&gt;0, IF(Q5149+O5150*Variables!$B$5&lt;Variables!$B$4, Q5149+O5150*Variables!$B$5, Variables!$B$4), IF(Q5149&gt;-O5150, Q5149+O5150/Variables!$B$5, 0))</f>
        <v>24.522363311478045</v>
      </c>
      <c r="R5150">
        <f>IF(O5150&gt;0, 0, IF(Q5149&gt;-O5150, 0, -O5150 - Q5149*Variables!$B$5))</f>
        <v>0</v>
      </c>
      <c r="S5150">
        <f t="shared" si="484"/>
        <v>0</v>
      </c>
      <c r="T5150">
        <f t="shared" si="485"/>
        <v>0</v>
      </c>
    </row>
    <row r="5151" spans="1:20" x14ac:dyDescent="0.3">
      <c r="A5151" s="3">
        <f t="shared" si="480"/>
        <v>43315</v>
      </c>
      <c r="B5151">
        <v>8</v>
      </c>
      <c r="C5151">
        <v>3</v>
      </c>
      <c r="D5151">
        <v>14</v>
      </c>
      <c r="E5151">
        <v>1</v>
      </c>
      <c r="F5151" s="1">
        <f>VLOOKUP(A5151,Weather!$A$1:$E$366, 5)</f>
        <v>0.3333333333333322</v>
      </c>
      <c r="G5151" s="1">
        <f>VLOOKUP(D5151, Summer!$A$1:$E$25, 2)</f>
        <v>1636.26340321468</v>
      </c>
      <c r="H5151" s="1">
        <f>VLOOKUP(D5151, Summer!$A$1:$E$25, 3)</f>
        <v>1156.2601309732199</v>
      </c>
      <c r="I5151" s="1">
        <f>VLOOKUP(D5151, Summer!$A$1:$E$25, 5)</f>
        <v>417.13087064403902</v>
      </c>
      <c r="J5151" s="1">
        <f t="shared" si="481"/>
        <v>1316.2612217203728</v>
      </c>
      <c r="K5151" s="47">
        <f t="shared" si="482"/>
        <v>24.624646356993487</v>
      </c>
      <c r="L5151" s="48">
        <f>Solar!K5168/1000*Variables!$B$3</f>
        <v>39.0501</v>
      </c>
      <c r="M5151">
        <f>IF(E5151=1, VLOOKUP(D5151, Sheet1!$A$2:$C$26, 2), Sheet1!$C$3)</f>
        <v>0.55478000000000005</v>
      </c>
      <c r="N5151" s="1">
        <f>'Electricity Rates'!$J$2</f>
        <v>0.24729999999999999</v>
      </c>
      <c r="O5151" s="145">
        <f>L5151-K5151</f>
        <v>14.425453643006513</v>
      </c>
      <c r="P5151">
        <f t="shared" si="483"/>
        <v>6.0896750440844896</v>
      </c>
      <c r="Q5151">
        <f>IF(O5151&gt;0, IF(Q5150+O5151*Variables!$B$5&lt;Variables!$B$4, Q5150+O5151*Variables!$B$5, Variables!$B$4), IF(Q5150&gt;-O5151, Q5150+O5151/Variables!$B$5, 0))</f>
        <v>38.082289735904169</v>
      </c>
      <c r="R5151">
        <f>IF(O5151&gt;0, 0, IF(Q5150&gt;-O5151, 0, -O5151 - Q5150*Variables!$B$5))</f>
        <v>0</v>
      </c>
      <c r="S5151">
        <f t="shared" si="484"/>
        <v>0</v>
      </c>
      <c r="T5151">
        <f t="shared" si="485"/>
        <v>0</v>
      </c>
    </row>
    <row r="5152" spans="1:20" x14ac:dyDescent="0.3">
      <c r="A5152" s="3">
        <f t="shared" si="480"/>
        <v>43315</v>
      </c>
      <c r="B5152">
        <v>8</v>
      </c>
      <c r="C5152">
        <v>3</v>
      </c>
      <c r="D5152">
        <v>15</v>
      </c>
      <c r="E5152">
        <v>1</v>
      </c>
      <c r="F5152" s="1">
        <f>VLOOKUP(A5152,Weather!$A$1:$E$366, 5)</f>
        <v>0.3333333333333322</v>
      </c>
      <c r="G5152" s="1">
        <f>VLOOKUP(D5152, Summer!$A$1:$E$25, 2)</f>
        <v>1589.7727985285201</v>
      </c>
      <c r="H5152" s="1">
        <f>VLOOKUP(D5152, Summer!$A$1:$E$25, 3)</f>
        <v>1137.7596230737599</v>
      </c>
      <c r="I5152" s="1">
        <f>VLOOKUP(D5152, Summer!$A$1:$E$25, 5)</f>
        <v>403.543562097039</v>
      </c>
      <c r="J5152" s="1">
        <f t="shared" si="481"/>
        <v>1288.4306815586795</v>
      </c>
      <c r="K5152" s="47">
        <f t="shared" si="482"/>
        <v>24.103991947293501</v>
      </c>
      <c r="L5152" s="48">
        <f>Solar!K5169/1000*Variables!$B$3</f>
        <v>34.648200000000003</v>
      </c>
      <c r="M5152">
        <f>IF(E5152=1, VLOOKUP(D5152, Sheet1!$A$2:$C$26, 2), Sheet1!$C$3)</f>
        <v>0.55478000000000005</v>
      </c>
      <c r="N5152" s="1">
        <f>'Electricity Rates'!$J$2</f>
        <v>0.24729999999999999</v>
      </c>
      <c r="O5152" s="145">
        <f>L5152-K5152</f>
        <v>10.544208052706502</v>
      </c>
      <c r="P5152">
        <f t="shared" si="483"/>
        <v>5.9609172085656823</v>
      </c>
      <c r="Q5152">
        <f>IF(O5152&gt;0, IF(Q5151+O5152*Variables!$B$5&lt;Variables!$B$4, Q5151+O5152*Variables!$B$5, Variables!$B$4), IF(Q5151&gt;-O5152, Q5151+O5152/Variables!$B$5, 0))</f>
        <v>47.993845305448282</v>
      </c>
      <c r="R5152">
        <f>IF(O5152&gt;0, 0, IF(Q5151&gt;-O5152, 0, -O5152 - Q5151*Variables!$B$5))</f>
        <v>0</v>
      </c>
      <c r="S5152">
        <f t="shared" si="484"/>
        <v>0</v>
      </c>
      <c r="T5152">
        <f t="shared" si="485"/>
        <v>0</v>
      </c>
    </row>
    <row r="5153" spans="1:20" x14ac:dyDescent="0.3">
      <c r="A5153" s="3">
        <f t="shared" si="480"/>
        <v>43315</v>
      </c>
      <c r="B5153">
        <v>8</v>
      </c>
      <c r="C5153">
        <v>3</v>
      </c>
      <c r="D5153">
        <v>16</v>
      </c>
      <c r="E5153">
        <v>1</v>
      </c>
      <c r="F5153" s="1">
        <f>VLOOKUP(A5153,Weather!$A$1:$E$366, 5)</f>
        <v>0.3333333333333322</v>
      </c>
      <c r="G5153" s="1">
        <f>VLOOKUP(D5153, Summer!$A$1:$E$25, 2)</f>
        <v>1459.9523441255701</v>
      </c>
      <c r="H5153" s="1">
        <f>VLOOKUP(D5153, Summer!$A$1:$E$25, 3)</f>
        <v>1006.09479349024</v>
      </c>
      <c r="I5153" s="1">
        <f>VLOOKUP(D5153, Summer!$A$1:$E$25, 5)</f>
        <v>381.04254068220598</v>
      </c>
      <c r="J5153" s="1">
        <f t="shared" si="481"/>
        <v>1157.3806437020162</v>
      </c>
      <c r="K5153" s="47">
        <f t="shared" si="482"/>
        <v>21.652304710718131</v>
      </c>
      <c r="L5153" s="48">
        <f>Solar!K5170/1000*Variables!$B$3</f>
        <v>27.403750000000006</v>
      </c>
      <c r="M5153">
        <f>IF(E5153=1, VLOOKUP(D5153, Sheet1!$A$2:$C$26, 2), Sheet1!$C$3)</f>
        <v>0.55478000000000005</v>
      </c>
      <c r="N5153" s="1">
        <f>'Electricity Rates'!$J$2</f>
        <v>0.24729999999999999</v>
      </c>
      <c r="O5153" s="145">
        <f>L5153-K5153</f>
        <v>5.7514452892818753</v>
      </c>
      <c r="P5153">
        <f t="shared" si="483"/>
        <v>5.3546149549605939</v>
      </c>
      <c r="Q5153">
        <f>IF(O5153&gt;0, IF(Q5152+O5153*Variables!$B$5&lt;Variables!$B$4, Q5152+O5153*Variables!$B$5, Variables!$B$4), IF(Q5152&gt;-O5153, Q5152+O5153/Variables!$B$5, 0))</f>
        <v>53.400203877373244</v>
      </c>
      <c r="R5153">
        <f>IF(O5153&gt;0, 0, IF(Q5152&gt;-O5153, 0, -O5153 - Q5152*Variables!$B$5))</f>
        <v>0</v>
      </c>
      <c r="S5153">
        <f t="shared" si="484"/>
        <v>0</v>
      </c>
      <c r="T5153">
        <f t="shared" si="485"/>
        <v>0</v>
      </c>
    </row>
    <row r="5154" spans="1:20" x14ac:dyDescent="0.3">
      <c r="A5154" s="3">
        <f t="shared" si="480"/>
        <v>43315</v>
      </c>
      <c r="B5154">
        <v>8</v>
      </c>
      <c r="C5154">
        <v>3</v>
      </c>
      <c r="D5154">
        <v>17</v>
      </c>
      <c r="E5154">
        <v>1</v>
      </c>
      <c r="F5154" s="1">
        <f>VLOOKUP(A5154,Weather!$A$1:$E$366, 5)</f>
        <v>0.3333333333333322</v>
      </c>
      <c r="G5154" s="1">
        <f>VLOOKUP(D5154, Summer!$A$1:$E$25, 2)</f>
        <v>1144.9480592772099</v>
      </c>
      <c r="H5154" s="1">
        <f>VLOOKUP(D5154, Summer!$A$1:$E$25, 3)</f>
        <v>808.38142168622596</v>
      </c>
      <c r="I5154" s="1">
        <f>VLOOKUP(D5154, Summer!$A$1:$E$25, 5)</f>
        <v>371.93450987035499</v>
      </c>
      <c r="J5154" s="1">
        <f t="shared" si="481"/>
        <v>920.57030088322028</v>
      </c>
      <c r="K5154" s="47">
        <f t="shared" si="482"/>
        <v>17.22205116426057</v>
      </c>
      <c r="L5154" s="48">
        <f>Solar!K5171/1000*Variables!$B$3</f>
        <v>18.315999999999999</v>
      </c>
      <c r="M5154">
        <f>IF(E5154=1, VLOOKUP(D5154, Sheet1!$A$2:$C$26, 2), Sheet1!$C$3)</f>
        <v>0.55478000000000005</v>
      </c>
      <c r="N5154" s="1">
        <f>'Electricity Rates'!$J$2</f>
        <v>0.24729999999999999</v>
      </c>
      <c r="O5154" s="145">
        <f>L5154-K5154</f>
        <v>1.0939488357394289</v>
      </c>
      <c r="P5154">
        <f t="shared" si="483"/>
        <v>4.2590132529216387</v>
      </c>
      <c r="Q5154">
        <f>IF(O5154&gt;0, IF(Q5153+O5154*Variables!$B$5&lt;Variables!$B$4, Q5153+O5154*Variables!$B$5, Variables!$B$4), IF(Q5153&gt;-O5154, Q5153+O5154/Variables!$B$5, 0))</f>
        <v>54.428515782968304</v>
      </c>
      <c r="R5154">
        <f>IF(O5154&gt;0, 0, IF(Q5153&gt;-O5154, 0, -O5154 - Q5153*Variables!$B$5))</f>
        <v>0</v>
      </c>
      <c r="S5154">
        <f t="shared" si="484"/>
        <v>0</v>
      </c>
      <c r="T5154">
        <f t="shared" si="485"/>
        <v>0</v>
      </c>
    </row>
    <row r="5155" spans="1:20" x14ac:dyDescent="0.3">
      <c r="A5155" s="3">
        <f t="shared" si="480"/>
        <v>43315</v>
      </c>
      <c r="B5155">
        <v>8</v>
      </c>
      <c r="C5155">
        <v>3</v>
      </c>
      <c r="D5155">
        <v>18</v>
      </c>
      <c r="E5155">
        <v>1</v>
      </c>
      <c r="F5155" s="1">
        <f>VLOOKUP(A5155,Weather!$A$1:$E$366, 5)</f>
        <v>0.3333333333333322</v>
      </c>
      <c r="G5155" s="1">
        <f>VLOOKUP(D5155, Summer!$A$1:$E$25, 2)</f>
        <v>769.75210584620504</v>
      </c>
      <c r="H5155" s="1">
        <f>VLOOKUP(D5155, Summer!$A$1:$E$25, 3)</f>
        <v>572.92139445417001</v>
      </c>
      <c r="I5155" s="1">
        <f>VLOOKUP(D5155, Summer!$A$1:$E$25, 5)</f>
        <v>349.41355840998102</v>
      </c>
      <c r="J5155" s="1">
        <f t="shared" si="481"/>
        <v>638.53163158484813</v>
      </c>
      <c r="K5155" s="47">
        <f t="shared" si="482"/>
        <v>11.945665006357887</v>
      </c>
      <c r="L5155" s="48">
        <f>Solar!K5172/1000*Variables!$B$3</f>
        <v>5.6746000000000008</v>
      </c>
      <c r="M5155">
        <f>IF(E5155=1, VLOOKUP(D5155, Sheet1!$A$2:$C$26, 2), Sheet1!$C$3)</f>
        <v>0.55478000000000005</v>
      </c>
      <c r="N5155" s="1">
        <f>'Electricity Rates'!$J$2</f>
        <v>0.24729999999999999</v>
      </c>
      <c r="O5155" s="145">
        <f>L5155-K5155</f>
        <v>-6.2710650063578859</v>
      </c>
      <c r="P5155">
        <f t="shared" si="483"/>
        <v>2.9541629560723051</v>
      </c>
      <c r="Q5155">
        <f>IF(O5155&gt;0, IF(Q5154+O5155*Variables!$B$5&lt;Variables!$B$4, Q5154+O5155*Variables!$B$5, Variables!$B$4), IF(Q5154&gt;-O5155, Q5154+O5155/Variables!$B$5, 0))</f>
        <v>47.757170031523742</v>
      </c>
      <c r="R5155">
        <f>IF(O5155&gt;0, 0, IF(Q5154&gt;-O5155, 0, -O5155 - Q5154*Variables!$B$5))</f>
        <v>0</v>
      </c>
      <c r="S5155">
        <f t="shared" si="484"/>
        <v>0</v>
      </c>
      <c r="T5155">
        <f t="shared" si="485"/>
        <v>0</v>
      </c>
    </row>
    <row r="5156" spans="1:20" x14ac:dyDescent="0.3">
      <c r="A5156" s="3">
        <f t="shared" si="480"/>
        <v>43315</v>
      </c>
      <c r="B5156">
        <v>8</v>
      </c>
      <c r="C5156">
        <v>3</v>
      </c>
      <c r="D5156">
        <v>19</v>
      </c>
      <c r="E5156">
        <v>1</v>
      </c>
      <c r="F5156" s="1">
        <f>VLOOKUP(A5156,Weather!$A$1:$E$366, 5)</f>
        <v>0.3333333333333322</v>
      </c>
      <c r="G5156" s="1">
        <f>VLOOKUP(D5156, Summer!$A$1:$E$25, 2)</f>
        <v>565.86125451999203</v>
      </c>
      <c r="H5156" s="1">
        <f>VLOOKUP(D5156, Summer!$A$1:$E$25, 3)</f>
        <v>365.77406038600299</v>
      </c>
      <c r="I5156" s="1">
        <f>VLOOKUP(D5156, Summer!$A$1:$E$25, 5)</f>
        <v>331.38683221891199</v>
      </c>
      <c r="J5156" s="1">
        <f t="shared" si="481"/>
        <v>432.46979176399913</v>
      </c>
      <c r="K5156" s="47">
        <f t="shared" si="482"/>
        <v>8.0906551879969157</v>
      </c>
      <c r="L5156" s="48">
        <f>Solar!K5173/1000*Variables!$B$3</f>
        <v>1.1307499999999999</v>
      </c>
      <c r="M5156">
        <f>IF(E5156=1, VLOOKUP(D5156, Sheet1!$A$2:$C$26, 2), Sheet1!$C$3)</f>
        <v>0.25796000000000002</v>
      </c>
      <c r="N5156" s="1">
        <f>'Electricity Rates'!$J$2</f>
        <v>0.24729999999999999</v>
      </c>
      <c r="O5156" s="145">
        <f>L5156-K5156</f>
        <v>-6.9599051879969158</v>
      </c>
      <c r="P5156">
        <f t="shared" si="483"/>
        <v>2.0008190279916374</v>
      </c>
      <c r="Q5156">
        <f>IF(O5156&gt;0, IF(Q5155+O5156*Variables!$B$5&lt;Variables!$B$4, Q5155+O5156*Variables!$B$5, Variables!$B$4), IF(Q5155&gt;-O5156, Q5155+O5156/Variables!$B$5, 0))</f>
        <v>40.353015576207873</v>
      </c>
      <c r="R5156">
        <f>IF(O5156&gt;0, 0, IF(Q5155&gt;-O5156, 0, -O5156 - Q5155*Variables!$B$5))</f>
        <v>0</v>
      </c>
      <c r="S5156">
        <f t="shared" si="484"/>
        <v>0</v>
      </c>
      <c r="T5156">
        <f t="shared" si="485"/>
        <v>0</v>
      </c>
    </row>
    <row r="5157" spans="1:20" x14ac:dyDescent="0.3">
      <c r="A5157" s="3">
        <f t="shared" si="480"/>
        <v>43315</v>
      </c>
      <c r="B5157">
        <v>8</v>
      </c>
      <c r="C5157">
        <v>3</v>
      </c>
      <c r="D5157">
        <v>20</v>
      </c>
      <c r="E5157">
        <v>1</v>
      </c>
      <c r="F5157" s="1">
        <f>VLOOKUP(A5157,Weather!$A$1:$E$366, 5)</f>
        <v>0.3333333333333322</v>
      </c>
      <c r="G5157" s="1">
        <f>VLOOKUP(D5157, Summer!$A$1:$E$25, 2)</f>
        <v>459.178981251175</v>
      </c>
      <c r="H5157" s="1">
        <f>VLOOKUP(D5157, Summer!$A$1:$E$25, 3)</f>
        <v>328.41643432967999</v>
      </c>
      <c r="I5157" s="1">
        <f>VLOOKUP(D5157, Summer!$A$1:$E$25, 5)</f>
        <v>326.73316658528501</v>
      </c>
      <c r="J5157" s="1">
        <f t="shared" si="481"/>
        <v>372.00394997017816</v>
      </c>
      <c r="K5157" s="47">
        <f t="shared" si="482"/>
        <v>6.9594587763114912</v>
      </c>
      <c r="L5157" s="48">
        <f>Solar!K5174/1000*Variables!$B$3</f>
        <v>0</v>
      </c>
      <c r="M5157">
        <f>IF(E5157=1, VLOOKUP(D5157, Sheet1!$A$2:$C$26, 2), Sheet1!$C$3)</f>
        <v>0.25796000000000002</v>
      </c>
      <c r="N5157" s="1">
        <f>'Electricity Rates'!$J$2</f>
        <v>0.24729999999999999</v>
      </c>
      <c r="O5157" s="145">
        <f>L5157-K5157</f>
        <v>-6.9594587763114912</v>
      </c>
      <c r="P5157">
        <f t="shared" si="483"/>
        <v>1.7210741553818316</v>
      </c>
      <c r="Q5157">
        <f>IF(O5157&gt;0, IF(Q5156+O5157*Variables!$B$5&lt;Variables!$B$4, Q5156+O5157*Variables!$B$5, Variables!$B$4), IF(Q5156&gt;-O5157, Q5156+O5157/Variables!$B$5, 0))</f>
        <v>32.94933602694033</v>
      </c>
      <c r="R5157">
        <f>IF(O5157&gt;0, 0, IF(Q5156&gt;-O5157, 0, -O5157 - Q5156*Variables!$B$5))</f>
        <v>0</v>
      </c>
      <c r="S5157">
        <f t="shared" si="484"/>
        <v>0</v>
      </c>
      <c r="T5157">
        <f t="shared" si="485"/>
        <v>0</v>
      </c>
    </row>
    <row r="5158" spans="1:20" x14ac:dyDescent="0.3">
      <c r="A5158" s="3">
        <f t="shared" si="480"/>
        <v>43315</v>
      </c>
      <c r="B5158">
        <v>8</v>
      </c>
      <c r="C5158">
        <v>3</v>
      </c>
      <c r="D5158">
        <v>21</v>
      </c>
      <c r="E5158">
        <v>1</v>
      </c>
      <c r="F5158" s="1">
        <f>VLOOKUP(A5158,Weather!$A$1:$E$366, 5)</f>
        <v>0.3333333333333322</v>
      </c>
      <c r="G5158" s="1">
        <f>VLOOKUP(D5158, Summer!$A$1:$E$25, 2)</f>
        <v>403.43414919632897</v>
      </c>
      <c r="H5158" s="1">
        <f>VLOOKUP(D5158, Summer!$A$1:$E$25, 3)</f>
        <v>305.25297715532997</v>
      </c>
      <c r="I5158" s="1">
        <f>VLOOKUP(D5158, Summer!$A$1:$E$25, 5)</f>
        <v>313.15582306105603</v>
      </c>
      <c r="J5158" s="1">
        <f t="shared" si="481"/>
        <v>337.98003450232954</v>
      </c>
      <c r="K5158" s="47">
        <f t="shared" si="482"/>
        <v>6.3229385535391751</v>
      </c>
      <c r="L5158" s="48">
        <f>Solar!K5175/1000*Variables!$B$3</f>
        <v>0</v>
      </c>
      <c r="M5158">
        <f>IF(E5158=1, VLOOKUP(D5158, Sheet1!$A$2:$C$26, 2), Sheet1!$C$3)</f>
        <v>0.25796000000000002</v>
      </c>
      <c r="N5158" s="1">
        <f>'Electricity Rates'!$J$2</f>
        <v>0.24729999999999999</v>
      </c>
      <c r="O5158" s="145">
        <f>L5158-K5158</f>
        <v>-6.3229385535391751</v>
      </c>
      <c r="P5158">
        <f t="shared" si="483"/>
        <v>1.563662704290238</v>
      </c>
      <c r="Q5158">
        <f>IF(O5158&gt;0, IF(Q5157+O5158*Variables!$B$5&lt;Variables!$B$4, Q5157+O5158*Variables!$B$5, Variables!$B$4), IF(Q5157&gt;-O5158, Q5157+O5158/Variables!$B$5, 0))</f>
        <v>26.222805650834822</v>
      </c>
      <c r="R5158">
        <f>IF(O5158&gt;0, 0, IF(Q5157&gt;-O5158, 0, -O5158 - Q5157*Variables!$B$5))</f>
        <v>0</v>
      </c>
      <c r="S5158">
        <f t="shared" si="484"/>
        <v>0</v>
      </c>
      <c r="T5158">
        <f t="shared" si="485"/>
        <v>0</v>
      </c>
    </row>
    <row r="5159" spans="1:20" x14ac:dyDescent="0.3">
      <c r="A5159" s="3">
        <f t="shared" si="480"/>
        <v>43315</v>
      </c>
      <c r="B5159">
        <v>8</v>
      </c>
      <c r="C5159">
        <v>3</v>
      </c>
      <c r="D5159">
        <v>22</v>
      </c>
      <c r="E5159">
        <v>1</v>
      </c>
      <c r="F5159" s="1">
        <f>VLOOKUP(A5159,Weather!$A$1:$E$366, 5)</f>
        <v>0.3333333333333322</v>
      </c>
      <c r="G5159" s="1">
        <f>VLOOKUP(D5159, Summer!$A$1:$E$25, 2)</f>
        <v>366.19777187885302</v>
      </c>
      <c r="H5159" s="1">
        <f>VLOOKUP(D5159, Summer!$A$1:$E$25, 3)</f>
        <v>263.18917633836901</v>
      </c>
      <c r="I5159" s="1">
        <f>VLOOKUP(D5159, Summer!$A$1:$E$25, 5)</f>
        <v>295.10418431306101</v>
      </c>
      <c r="J5159" s="1">
        <f t="shared" si="481"/>
        <v>297.52537485186355</v>
      </c>
      <c r="K5159" s="47">
        <f t="shared" si="482"/>
        <v>5.5661118150873392</v>
      </c>
      <c r="L5159" s="48">
        <f>Solar!K5176/1000*Variables!$B$3</f>
        <v>0</v>
      </c>
      <c r="M5159">
        <f>IF(E5159=1, VLOOKUP(D5159, Sheet1!$A$2:$C$26, 2), Sheet1!$C$3)</f>
        <v>0.18637999999999999</v>
      </c>
      <c r="N5159" s="1">
        <f>'Electricity Rates'!$J$2</f>
        <v>0.24729999999999999</v>
      </c>
      <c r="O5159" s="145">
        <f>L5159-K5159</f>
        <v>-5.5661118150873392</v>
      </c>
      <c r="P5159">
        <f t="shared" si="483"/>
        <v>1.3764994518710989</v>
      </c>
      <c r="Q5159">
        <f>IF(O5159&gt;0, IF(Q5158+O5159*Variables!$B$5&lt;Variables!$B$4, Q5158+O5159*Variables!$B$5, Variables!$B$4), IF(Q5158&gt;-O5159, Q5158+O5159/Variables!$B$5, 0))</f>
        <v>20.301410102869568</v>
      </c>
      <c r="R5159">
        <f>IF(O5159&gt;0, 0, IF(Q5158&gt;-O5159, 0, -O5159 - Q5158*Variables!$B$5))</f>
        <v>0</v>
      </c>
      <c r="S5159">
        <f t="shared" si="484"/>
        <v>0</v>
      </c>
      <c r="T5159">
        <f t="shared" si="485"/>
        <v>0</v>
      </c>
    </row>
    <row r="5160" spans="1:20" x14ac:dyDescent="0.3">
      <c r="A5160" s="3">
        <f t="shared" si="480"/>
        <v>43315</v>
      </c>
      <c r="B5160">
        <v>8</v>
      </c>
      <c r="C5160">
        <v>3</v>
      </c>
      <c r="D5160">
        <v>23</v>
      </c>
      <c r="E5160">
        <v>1</v>
      </c>
      <c r="F5160" s="1">
        <f>VLOOKUP(A5160,Weather!$A$1:$E$366, 5)</f>
        <v>0.3333333333333322</v>
      </c>
      <c r="G5160" s="1">
        <f>VLOOKUP(D5160, Summer!$A$1:$E$25, 2)</f>
        <v>342.86102460129899</v>
      </c>
      <c r="H5160" s="1">
        <f>VLOOKUP(D5160, Summer!$A$1:$E$25, 3)</f>
        <v>273.02297434567402</v>
      </c>
      <c r="I5160" s="1">
        <f>VLOOKUP(D5160, Summer!$A$1:$E$25, 5)</f>
        <v>281.53182330021599</v>
      </c>
      <c r="J5160" s="1">
        <f t="shared" si="481"/>
        <v>296.30232443088227</v>
      </c>
      <c r="K5160" s="47">
        <f t="shared" si="482"/>
        <v>5.5432309586156494</v>
      </c>
      <c r="L5160" s="48">
        <f>Solar!K5177/1000*Variables!$B$3</f>
        <v>0</v>
      </c>
      <c r="M5160">
        <f>IF(E5160=1, VLOOKUP(D5160, Sheet1!$A$2:$C$26, 2), Sheet1!$C$3)</f>
        <v>0.18637999999999999</v>
      </c>
      <c r="N5160" s="1">
        <f>'Electricity Rates'!$J$2</f>
        <v>0.24729999999999999</v>
      </c>
      <c r="O5160" s="145">
        <f>L5160-K5160</f>
        <v>-5.5432309586156494</v>
      </c>
      <c r="P5160">
        <f t="shared" si="483"/>
        <v>1.3708410160656501</v>
      </c>
      <c r="Q5160">
        <f>IF(O5160&gt;0, IF(Q5159+O5160*Variables!$B$5&lt;Variables!$B$4, Q5159+O5160*Variables!$B$5, Variables!$B$4), IF(Q5159&gt;-O5160, Q5159+O5160/Variables!$B$5, 0))</f>
        <v>14.404355891576323</v>
      </c>
      <c r="R5160">
        <f>IF(O5160&gt;0, 0, IF(Q5159&gt;-O5160, 0, -O5160 - Q5159*Variables!$B$5))</f>
        <v>0</v>
      </c>
      <c r="S5160">
        <f t="shared" si="484"/>
        <v>0</v>
      </c>
      <c r="T5160">
        <f t="shared" si="485"/>
        <v>0</v>
      </c>
    </row>
    <row r="5161" spans="1:20" x14ac:dyDescent="0.3">
      <c r="A5161" s="3">
        <f t="shared" si="480"/>
        <v>43315</v>
      </c>
      <c r="B5161">
        <v>8</v>
      </c>
      <c r="C5161">
        <v>3</v>
      </c>
      <c r="D5161">
        <v>24</v>
      </c>
      <c r="E5161">
        <v>1</v>
      </c>
      <c r="F5161" s="1">
        <f>VLOOKUP(A5161,Weather!$A$1:$E$366, 5)</f>
        <v>0.3333333333333322</v>
      </c>
      <c r="G5161" s="1">
        <f>VLOOKUP(D5161, Summer!$A$1:$E$25, 2)</f>
        <v>310.26482453023402</v>
      </c>
      <c r="H5161" s="1">
        <f>VLOOKUP(D5161, Summer!$A$1:$E$25, 3)</f>
        <v>259.09090909090901</v>
      </c>
      <c r="I5161" s="1">
        <f>VLOOKUP(D5161, Summer!$A$1:$E$25, 5)</f>
        <v>276.86321013243497</v>
      </c>
      <c r="J5161" s="1">
        <f t="shared" si="481"/>
        <v>276.14888090401729</v>
      </c>
      <c r="K5161" s="47">
        <f t="shared" si="482"/>
        <v>5.166199856023372</v>
      </c>
      <c r="L5161" s="48">
        <f>Solar!K5178/1000*Variables!$B$3</f>
        <v>0</v>
      </c>
      <c r="M5161">
        <f>IF(E5161=1, VLOOKUP(D5161, Sheet1!$A$2:$C$26, 2), Sheet1!$C$3)</f>
        <v>0.18637999999999999</v>
      </c>
      <c r="N5161" s="1">
        <f>'Electricity Rates'!$J$2</f>
        <v>0.24729999999999999</v>
      </c>
      <c r="O5161" s="145">
        <f>L5161-K5161</f>
        <v>-5.166199856023372</v>
      </c>
      <c r="P5161">
        <f t="shared" si="483"/>
        <v>1.2776012243945798</v>
      </c>
      <c r="Q5161">
        <f>IF(O5161&gt;0, IF(Q5160+O5161*Variables!$B$5&lt;Variables!$B$4, Q5160+O5161*Variables!$B$5, Variables!$B$4), IF(Q5160&gt;-O5161, Q5160+O5161/Variables!$B$5, 0))</f>
        <v>8.9083985979344362</v>
      </c>
      <c r="R5161">
        <f>IF(O5161&gt;0, 0, IF(Q5160&gt;-O5161, 0, -O5161 - Q5160*Variables!$B$5))</f>
        <v>0</v>
      </c>
      <c r="S5161">
        <f t="shared" si="484"/>
        <v>0</v>
      </c>
      <c r="T5161">
        <f t="shared" si="485"/>
        <v>0</v>
      </c>
    </row>
    <row r="5162" spans="1:20" x14ac:dyDescent="0.3">
      <c r="A5162" s="3">
        <f t="shared" si="480"/>
        <v>43316</v>
      </c>
      <c r="B5162">
        <v>8</v>
      </c>
      <c r="C5162">
        <v>4</v>
      </c>
      <c r="D5162">
        <v>1</v>
      </c>
      <c r="E5162">
        <v>0</v>
      </c>
      <c r="F5162" s="1">
        <f>VLOOKUP(A5162,Weather!$A$1:$E$366, 5)</f>
        <v>0.35714285714285809</v>
      </c>
      <c r="G5162" s="1">
        <f>VLOOKUP(D5162, Summer!$A$1:$E$25, 2)</f>
        <v>305.44698283970399</v>
      </c>
      <c r="H5162" s="1">
        <f>VLOOKUP(D5162, Summer!$A$1:$E$25, 3)</f>
        <v>264.36707082495798</v>
      </c>
      <c r="I5162" s="1">
        <f>VLOOKUP(D5162, Summer!$A$1:$E$25, 5)</f>
        <v>276.703769768114</v>
      </c>
      <c r="J5162" s="1">
        <f t="shared" si="481"/>
        <v>276.703769768114</v>
      </c>
      <c r="K5162" s="47">
        <f t="shared" si="482"/>
        <v>5.1765807301388893</v>
      </c>
      <c r="L5162" s="48">
        <f>Solar!K5179/1000*Variables!$B$3</f>
        <v>0</v>
      </c>
      <c r="M5162">
        <f>IF(E5162=1, VLOOKUP(D5162, Sheet1!$A$2:$C$26, 2), Sheet1!$C$3)</f>
        <v>0.18637999999999999</v>
      </c>
      <c r="N5162" s="1">
        <f>'Electricity Rates'!$J$2</f>
        <v>0.24729999999999999</v>
      </c>
      <c r="O5162" s="145">
        <f>L5162-K5162</f>
        <v>-5.1765807301388893</v>
      </c>
      <c r="P5162">
        <f t="shared" si="483"/>
        <v>1.2801684145633472</v>
      </c>
      <c r="Q5162">
        <f>IF(O5162&gt;0, IF(Q5161+O5162*Variables!$B$5&lt;Variables!$B$4, Q5161+O5162*Variables!$B$5, Variables!$B$4), IF(Q5161&gt;-O5162, Q5161+O5162/Variables!$B$5, 0))</f>
        <v>3.4013978211909368</v>
      </c>
      <c r="R5162">
        <f>IF(O5162&gt;0, 0, IF(Q5161&gt;-O5162, 0, -O5162 - Q5161*Variables!$B$5))</f>
        <v>0</v>
      </c>
      <c r="S5162">
        <f t="shared" si="484"/>
        <v>0</v>
      </c>
      <c r="T5162">
        <f t="shared" si="485"/>
        <v>0</v>
      </c>
    </row>
    <row r="5163" spans="1:20" x14ac:dyDescent="0.3">
      <c r="A5163" s="3">
        <f t="shared" si="480"/>
        <v>43316</v>
      </c>
      <c r="B5163">
        <v>8</v>
      </c>
      <c r="C5163">
        <v>4</v>
      </c>
      <c r="D5163">
        <v>2</v>
      </c>
      <c r="E5163">
        <v>0</v>
      </c>
      <c r="F5163" s="1">
        <f>VLOOKUP(A5163,Weather!$A$1:$E$366, 5)</f>
        <v>0.35714285714285809</v>
      </c>
      <c r="G5163" s="1">
        <f>VLOOKUP(D5163, Summer!$A$1:$E$25, 2)</f>
        <v>286.71906025959902</v>
      </c>
      <c r="H5163" s="1">
        <f>VLOOKUP(D5163, Summer!$A$1:$E$25, 3)</f>
        <v>260.03911906460002</v>
      </c>
      <c r="I5163" s="1">
        <f>VLOOKUP(D5163, Summer!$A$1:$E$25, 5)</f>
        <v>276.50446931271199</v>
      </c>
      <c r="J5163" s="1">
        <f t="shared" si="481"/>
        <v>276.50446931271199</v>
      </c>
      <c r="K5163" s="47">
        <f t="shared" si="482"/>
        <v>5.1728522124616383</v>
      </c>
      <c r="L5163" s="48">
        <f>Solar!K5180/1000*Variables!$B$3</f>
        <v>0</v>
      </c>
      <c r="M5163">
        <f>IF(E5163=1, VLOOKUP(D5163, Sheet1!$A$2:$C$26, 2), Sheet1!$C$3)</f>
        <v>0.18637999999999999</v>
      </c>
      <c r="N5163" s="1">
        <f>'Electricity Rates'!$J$2</f>
        <v>0.24729999999999999</v>
      </c>
      <c r="O5163" s="145">
        <f>L5163-K5163</f>
        <v>-5.1728522124616383</v>
      </c>
      <c r="P5163">
        <f t="shared" si="483"/>
        <v>1.2792463521417632</v>
      </c>
      <c r="Q5163">
        <f>IF(O5163&gt;0, IF(Q5162+O5163*Variables!$B$5&lt;Variables!$B$4, Q5162+O5163*Variables!$B$5, Variables!$B$4), IF(Q5162&gt;-O5163, Q5162+O5163/Variables!$B$5, 0))</f>
        <v>0</v>
      </c>
      <c r="R5163">
        <f>IF(O5163&gt;0, 0, IF(Q5162&gt;-O5163, 0, -O5163 - Q5162*Variables!$B$5))</f>
        <v>1.9755382605421579</v>
      </c>
      <c r="S5163">
        <f t="shared" si="484"/>
        <v>0.36820082099984736</v>
      </c>
      <c r="T5163">
        <f t="shared" si="485"/>
        <v>0</v>
      </c>
    </row>
    <row r="5164" spans="1:20" x14ac:dyDescent="0.3">
      <c r="A5164" s="3">
        <f t="shared" si="480"/>
        <v>43316</v>
      </c>
      <c r="B5164">
        <v>8</v>
      </c>
      <c r="C5164">
        <v>4</v>
      </c>
      <c r="D5164">
        <v>3</v>
      </c>
      <c r="E5164">
        <v>0</v>
      </c>
      <c r="F5164" s="1">
        <f>VLOOKUP(A5164,Weather!$A$1:$E$366, 5)</f>
        <v>0.35714285714285809</v>
      </c>
      <c r="G5164" s="1">
        <f>VLOOKUP(D5164, Summer!$A$1:$E$25, 2)</f>
        <v>272.63131492590298</v>
      </c>
      <c r="H5164" s="1">
        <f>VLOOKUP(D5164, Summer!$A$1:$E$25, 3)</f>
        <v>241.571030279452</v>
      </c>
      <c r="I5164" s="1">
        <f>VLOOKUP(D5164, Summer!$A$1:$E$25, 5)</f>
        <v>276.33008141423602</v>
      </c>
      <c r="J5164" s="1">
        <f t="shared" si="481"/>
        <v>276.33008141423602</v>
      </c>
      <c r="K5164" s="47">
        <f t="shared" si="482"/>
        <v>5.1695897594940607</v>
      </c>
      <c r="L5164" s="48">
        <f>Solar!K5181/1000*Variables!$B$3</f>
        <v>0</v>
      </c>
      <c r="M5164">
        <f>IF(E5164=1, VLOOKUP(D5164, Sheet1!$A$2:$C$26, 2), Sheet1!$C$3)</f>
        <v>0.18637999999999999</v>
      </c>
      <c r="N5164" s="1">
        <f>'Electricity Rates'!$J$2</f>
        <v>0.24729999999999999</v>
      </c>
      <c r="O5164" s="145">
        <f>L5164-K5164</f>
        <v>-5.1695897594940607</v>
      </c>
      <c r="P5164">
        <f t="shared" si="483"/>
        <v>1.2784395475228811</v>
      </c>
      <c r="Q5164">
        <f>IF(O5164&gt;0, IF(Q5163+O5164*Variables!$B$5&lt;Variables!$B$4, Q5163+O5164*Variables!$B$5, Variables!$B$4), IF(Q5163&gt;-O5164, Q5163+O5164/Variables!$B$5, 0))</f>
        <v>0</v>
      </c>
      <c r="R5164">
        <f>IF(O5164&gt;0, 0, IF(Q5163&gt;-O5164, 0, -O5164 - Q5163*Variables!$B$5))</f>
        <v>5.1695897594940607</v>
      </c>
      <c r="S5164">
        <f t="shared" si="484"/>
        <v>0.96350813937450297</v>
      </c>
      <c r="T5164">
        <f t="shared" si="485"/>
        <v>0</v>
      </c>
    </row>
    <row r="5165" spans="1:20" x14ac:dyDescent="0.3">
      <c r="A5165" s="3">
        <f t="shared" si="480"/>
        <v>43316</v>
      </c>
      <c r="B5165">
        <v>8</v>
      </c>
      <c r="C5165">
        <v>4</v>
      </c>
      <c r="D5165">
        <v>4</v>
      </c>
      <c r="E5165">
        <v>0</v>
      </c>
      <c r="F5165" s="1">
        <f>VLOOKUP(A5165,Weather!$A$1:$E$366, 5)</f>
        <v>0.35714285714285809</v>
      </c>
      <c r="G5165" s="1">
        <f>VLOOKUP(D5165, Summer!$A$1:$E$25, 2)</f>
        <v>286.33237882239803</v>
      </c>
      <c r="H5165" s="1">
        <f>VLOOKUP(D5165, Summer!$A$1:$E$25, 3)</f>
        <v>256.10019667595998</v>
      </c>
      <c r="I5165" s="1">
        <f>VLOOKUP(D5165, Summer!$A$1:$E$25, 5)</f>
        <v>276.13078095883401</v>
      </c>
      <c r="J5165" s="1">
        <f t="shared" si="481"/>
        <v>276.13078095883401</v>
      </c>
      <c r="K5165" s="47">
        <f t="shared" si="482"/>
        <v>5.1658612418168106</v>
      </c>
      <c r="L5165" s="48">
        <f>Solar!K5182/1000*Variables!$B$3</f>
        <v>0</v>
      </c>
      <c r="M5165">
        <f>IF(E5165=1, VLOOKUP(D5165, Sheet1!$A$2:$C$26, 2), Sheet1!$C$3)</f>
        <v>0.18637999999999999</v>
      </c>
      <c r="N5165" s="1">
        <f>'Electricity Rates'!$J$2</f>
        <v>0.24729999999999999</v>
      </c>
      <c r="O5165" s="145">
        <f>L5165-K5165</f>
        <v>-5.1658612418168106</v>
      </c>
      <c r="P5165">
        <f t="shared" si="483"/>
        <v>1.2775174851012971</v>
      </c>
      <c r="Q5165">
        <f>IF(O5165&gt;0, IF(Q5164+O5165*Variables!$B$5&lt;Variables!$B$4, Q5164+O5165*Variables!$B$5, Variables!$B$4), IF(Q5164&gt;-O5165, Q5164+O5165/Variables!$B$5, 0))</f>
        <v>0</v>
      </c>
      <c r="R5165">
        <f>IF(O5165&gt;0, 0, IF(Q5164&gt;-O5165, 0, -O5165 - Q5164*Variables!$B$5))</f>
        <v>5.1658612418168106</v>
      </c>
      <c r="S5165">
        <f t="shared" si="484"/>
        <v>0.96281321824981714</v>
      </c>
      <c r="T5165">
        <f t="shared" si="485"/>
        <v>0</v>
      </c>
    </row>
    <row r="5166" spans="1:20" x14ac:dyDescent="0.3">
      <c r="A5166" s="3">
        <f t="shared" si="480"/>
        <v>43316</v>
      </c>
      <c r="B5166">
        <v>8</v>
      </c>
      <c r="C5166">
        <v>4</v>
      </c>
      <c r="D5166">
        <v>5</v>
      </c>
      <c r="E5166">
        <v>0</v>
      </c>
      <c r="F5166" s="1">
        <f>VLOOKUP(A5166,Weather!$A$1:$E$366, 5)</f>
        <v>0.35714285714285809</v>
      </c>
      <c r="G5166" s="1">
        <f>VLOOKUP(D5166, Summer!$A$1:$E$25, 2)</f>
        <v>323.19252555232703</v>
      </c>
      <c r="H5166" s="1">
        <f>VLOOKUP(D5166, Summer!$A$1:$E$25, 3)</f>
        <v>290.90909090909099</v>
      </c>
      <c r="I5166" s="1">
        <f>VLOOKUP(D5166, Summer!$A$1:$E$25, 5)</f>
        <v>275.93148050343302</v>
      </c>
      <c r="J5166" s="1">
        <f t="shared" si="481"/>
        <v>275.93148050343302</v>
      </c>
      <c r="K5166" s="47">
        <f t="shared" si="482"/>
        <v>5.1621327241395809</v>
      </c>
      <c r="L5166" s="48">
        <f>Solar!K5183/1000*Variables!$B$3</f>
        <v>0</v>
      </c>
      <c r="M5166">
        <f>IF(E5166=1, VLOOKUP(D5166, Sheet1!$A$2:$C$26, 2), Sheet1!$C$3)</f>
        <v>0.18637999999999999</v>
      </c>
      <c r="N5166" s="1">
        <f>'Electricity Rates'!$J$2</f>
        <v>0.24729999999999999</v>
      </c>
      <c r="O5166" s="145">
        <f>L5166-K5166</f>
        <v>-5.1621327241395809</v>
      </c>
      <c r="P5166">
        <f t="shared" si="483"/>
        <v>1.2765954226797183</v>
      </c>
      <c r="Q5166">
        <f>IF(O5166&gt;0, IF(Q5165+O5166*Variables!$B$5&lt;Variables!$B$4, Q5165+O5166*Variables!$B$5, Variables!$B$4), IF(Q5165&gt;-O5166, Q5165+O5166/Variables!$B$5, 0))</f>
        <v>0</v>
      </c>
      <c r="R5166">
        <f>IF(O5166&gt;0, 0, IF(Q5165&gt;-O5166, 0, -O5166 - Q5165*Variables!$B$5))</f>
        <v>5.1621327241395809</v>
      </c>
      <c r="S5166">
        <f t="shared" si="484"/>
        <v>0.96211829712513508</v>
      </c>
      <c r="T5166">
        <f t="shared" si="485"/>
        <v>0</v>
      </c>
    </row>
    <row r="5167" spans="1:20" x14ac:dyDescent="0.3">
      <c r="A5167" s="3">
        <f t="shared" si="480"/>
        <v>43316</v>
      </c>
      <c r="B5167">
        <v>8</v>
      </c>
      <c r="C5167">
        <v>4</v>
      </c>
      <c r="D5167">
        <v>6</v>
      </c>
      <c r="E5167">
        <v>0</v>
      </c>
      <c r="F5167" s="1">
        <f>VLOOKUP(A5167,Weather!$A$1:$E$366, 5)</f>
        <v>0.35714285714285809</v>
      </c>
      <c r="G5167" s="1">
        <f>VLOOKUP(D5167, Summer!$A$1:$E$25, 2)</f>
        <v>420.20776289112302</v>
      </c>
      <c r="H5167" s="1">
        <f>VLOOKUP(D5167, Summer!$A$1:$E$25, 3)</f>
        <v>354.54545454545399</v>
      </c>
      <c r="I5167" s="1">
        <f>VLOOKUP(D5167, Summer!$A$1:$E$25, 5)</f>
        <v>244.50179868660999</v>
      </c>
      <c r="J5167" s="1">
        <f t="shared" si="481"/>
        <v>244.50179868660999</v>
      </c>
      <c r="K5167" s="47">
        <f t="shared" si="482"/>
        <v>4.5741454864387405</v>
      </c>
      <c r="L5167" s="48">
        <f>Solar!K5184/1000*Variables!$B$3</f>
        <v>0.39319999999999999</v>
      </c>
      <c r="M5167">
        <f>IF(E5167=1, VLOOKUP(D5167, Sheet1!$A$2:$C$26, 2), Sheet1!$C$3)</f>
        <v>0.18637999999999999</v>
      </c>
      <c r="N5167" s="1">
        <f>'Electricity Rates'!$J$2</f>
        <v>0.24729999999999999</v>
      </c>
      <c r="O5167" s="145">
        <f>L5167-K5167</f>
        <v>-4.1809454864387403</v>
      </c>
      <c r="P5167">
        <f t="shared" si="483"/>
        <v>1.1311861787963005</v>
      </c>
      <c r="Q5167">
        <f>IF(O5167&gt;0, IF(Q5166+O5167*Variables!$B$5&lt;Variables!$B$4, Q5166+O5167*Variables!$B$5, Variables!$B$4), IF(Q5166&gt;-O5167, Q5166+O5167/Variables!$B$5, 0))</f>
        <v>0</v>
      </c>
      <c r="R5167">
        <f>IF(O5167&gt;0, 0, IF(Q5166&gt;-O5167, 0, -O5167 - Q5166*Variables!$B$5))</f>
        <v>4.1809454864387403</v>
      </c>
      <c r="S5167">
        <f t="shared" si="484"/>
        <v>0.77924461976245241</v>
      </c>
      <c r="T5167">
        <f t="shared" si="485"/>
        <v>0</v>
      </c>
    </row>
    <row r="5168" spans="1:20" x14ac:dyDescent="0.3">
      <c r="A5168" s="3">
        <f t="shared" si="480"/>
        <v>43316</v>
      </c>
      <c r="B5168">
        <v>8</v>
      </c>
      <c r="C5168">
        <v>4</v>
      </c>
      <c r="D5168">
        <v>7</v>
      </c>
      <c r="E5168">
        <v>0</v>
      </c>
      <c r="F5168" s="1">
        <f>VLOOKUP(A5168,Weather!$A$1:$E$366, 5)</f>
        <v>0.35714285714285809</v>
      </c>
      <c r="G5168" s="1">
        <f>VLOOKUP(D5168, Summer!$A$1:$E$25, 2)</f>
        <v>767.23345107957198</v>
      </c>
      <c r="H5168" s="1">
        <f>VLOOKUP(D5168, Summer!$A$1:$E$25, 3)</f>
        <v>587.45596403639502</v>
      </c>
      <c r="I5168" s="1">
        <f>VLOOKUP(D5168, Summer!$A$1:$E$25, 5)</f>
        <v>275.57273968370998</v>
      </c>
      <c r="J5168" s="1">
        <f t="shared" si="481"/>
        <v>275.57273968370998</v>
      </c>
      <c r="K5168" s="47">
        <f t="shared" si="482"/>
        <v>5.1554213923205428</v>
      </c>
      <c r="L5168" s="48">
        <f>Solar!K5185/1000*Variables!$B$3</f>
        <v>2.91655</v>
      </c>
      <c r="M5168">
        <f>IF(E5168=1, VLOOKUP(D5168, Sheet1!$A$2:$C$26, 2), Sheet1!$C$3)</f>
        <v>0.18637999999999999</v>
      </c>
      <c r="N5168" s="1">
        <f>'Electricity Rates'!$J$2</f>
        <v>0.24729999999999999</v>
      </c>
      <c r="O5168" s="145">
        <f>L5168-K5168</f>
        <v>-2.2388713923205428</v>
      </c>
      <c r="P5168">
        <f t="shared" si="483"/>
        <v>1.2749357103208703</v>
      </c>
      <c r="Q5168">
        <f>IF(O5168&gt;0, IF(Q5167+O5168*Variables!$B$5&lt;Variables!$B$4, Q5167+O5168*Variables!$B$5, Variables!$B$4), IF(Q5167&gt;-O5168, Q5167+O5168/Variables!$B$5, 0))</f>
        <v>0</v>
      </c>
      <c r="R5168">
        <f>IF(O5168&gt;0, 0, IF(Q5167&gt;-O5168, 0, -O5168 - Q5167*Variables!$B$5))</f>
        <v>2.2388713923205428</v>
      </c>
      <c r="S5168">
        <f t="shared" si="484"/>
        <v>0.41728085010070276</v>
      </c>
      <c r="T5168">
        <f t="shared" si="485"/>
        <v>0</v>
      </c>
    </row>
    <row r="5169" spans="1:20" x14ac:dyDescent="0.3">
      <c r="A5169" s="3">
        <f t="shared" si="480"/>
        <v>43316</v>
      </c>
      <c r="B5169">
        <v>8</v>
      </c>
      <c r="C5169">
        <v>4</v>
      </c>
      <c r="D5169">
        <v>8</v>
      </c>
      <c r="E5169">
        <v>0</v>
      </c>
      <c r="F5169" s="1">
        <f>VLOOKUP(A5169,Weather!$A$1:$E$366, 5)</f>
        <v>0.35714285714285809</v>
      </c>
      <c r="G5169" s="1">
        <f>VLOOKUP(D5169, Summer!$A$1:$E$25, 2)</f>
        <v>1109.6398637209199</v>
      </c>
      <c r="H5169" s="1">
        <f>VLOOKUP(D5169, Summer!$A$1:$E$25, 3)</f>
        <v>814.26008774773595</v>
      </c>
      <c r="I5169" s="1">
        <f>VLOOKUP(D5169, Summer!$A$1:$E$25, 5)</f>
        <v>328.96533168578299</v>
      </c>
      <c r="J5169" s="1">
        <f t="shared" si="481"/>
        <v>328.96533168578299</v>
      </c>
      <c r="K5169" s="47">
        <f t="shared" si="482"/>
        <v>6.1542912780532992</v>
      </c>
      <c r="L5169" s="48">
        <f>Solar!K5186/1000*Variables!$B$3</f>
        <v>5.1832000000000003</v>
      </c>
      <c r="M5169">
        <f>IF(E5169=1, VLOOKUP(D5169, Sheet1!$A$2:$C$26, 2), Sheet1!$C$3)</f>
        <v>0.18637999999999999</v>
      </c>
      <c r="N5169" s="1">
        <f>'Electricity Rates'!$J$2</f>
        <v>0.24729999999999999</v>
      </c>
      <c r="O5169" s="145">
        <f>L5169-K5169</f>
        <v>-0.97109127805329898</v>
      </c>
      <c r="P5169">
        <f t="shared" si="483"/>
        <v>1.5219562330625809</v>
      </c>
      <c r="Q5169">
        <f>IF(O5169&gt;0, IF(Q5168+O5169*Variables!$B$5&lt;Variables!$B$4, Q5168+O5169*Variables!$B$5, Variables!$B$4), IF(Q5168&gt;-O5169, Q5168+O5169/Variables!$B$5, 0))</f>
        <v>0</v>
      </c>
      <c r="R5169">
        <f>IF(O5169&gt;0, 0, IF(Q5168&gt;-O5169, 0, -O5169 - Q5168*Variables!$B$5))</f>
        <v>0.97109127805329898</v>
      </c>
      <c r="S5169">
        <f t="shared" si="484"/>
        <v>0.18099199240357386</v>
      </c>
      <c r="T5169">
        <f t="shared" si="485"/>
        <v>0</v>
      </c>
    </row>
    <row r="5170" spans="1:20" x14ac:dyDescent="0.3">
      <c r="A5170" s="3">
        <f t="shared" si="480"/>
        <v>43316</v>
      </c>
      <c r="B5170">
        <v>8</v>
      </c>
      <c r="C5170">
        <v>4</v>
      </c>
      <c r="D5170">
        <v>9</v>
      </c>
      <c r="E5170">
        <v>0</v>
      </c>
      <c r="F5170" s="1">
        <f>VLOOKUP(A5170,Weather!$A$1:$E$366, 5)</f>
        <v>0.35714285714285809</v>
      </c>
      <c r="G5170" s="1">
        <f>VLOOKUP(D5170, Summer!$A$1:$E$25, 2)</f>
        <v>1322.40871182827</v>
      </c>
      <c r="H5170" s="1">
        <f>VLOOKUP(D5170, Summer!$A$1:$E$25, 3)</f>
        <v>1017.49011217013</v>
      </c>
      <c r="I5170" s="1">
        <f>VLOOKUP(D5170, Summer!$A$1:$E$25, 5)</f>
        <v>386.82225388885001</v>
      </c>
      <c r="J5170" s="1">
        <f t="shared" si="481"/>
        <v>386.82225388885001</v>
      </c>
      <c r="K5170" s="47">
        <f t="shared" si="482"/>
        <v>7.236679959756235</v>
      </c>
      <c r="L5170" s="48">
        <f>Solar!K5187/1000*Variables!$B$3</f>
        <v>8.54495</v>
      </c>
      <c r="M5170">
        <f>IF(E5170=1, VLOOKUP(D5170, Sheet1!$A$2:$C$26, 2), Sheet1!$C$3)</f>
        <v>0.18637999999999999</v>
      </c>
      <c r="N5170" s="1">
        <f>'Electricity Rates'!$J$2</f>
        <v>0.24729999999999999</v>
      </c>
      <c r="O5170" s="145">
        <f>L5170-K5170</f>
        <v>1.308270040243765</v>
      </c>
      <c r="P5170">
        <f t="shared" si="483"/>
        <v>1.7896309540477169</v>
      </c>
      <c r="Q5170">
        <f>IF(O5170&gt;0, IF(Q5169+O5170*Variables!$B$5&lt;Variables!$B$4, Q5169+O5170*Variables!$B$5, Variables!$B$4), IF(Q5169&gt;-O5170, Q5169+O5170/Variables!$B$5, 0))</f>
        <v>1.229773837829139</v>
      </c>
      <c r="R5170">
        <f>IF(O5170&gt;0, 0, IF(Q5169&gt;-O5170, 0, -O5170 - Q5169*Variables!$B$5))</f>
        <v>0</v>
      </c>
      <c r="S5170">
        <f t="shared" si="484"/>
        <v>0</v>
      </c>
      <c r="T5170">
        <f t="shared" si="485"/>
        <v>0</v>
      </c>
    </row>
    <row r="5171" spans="1:20" x14ac:dyDescent="0.3">
      <c r="A5171" s="3">
        <f t="shared" si="480"/>
        <v>43316</v>
      </c>
      <c r="B5171">
        <v>8</v>
      </c>
      <c r="C5171">
        <v>4</v>
      </c>
      <c r="D5171">
        <v>10</v>
      </c>
      <c r="E5171">
        <v>0</v>
      </c>
      <c r="F5171" s="1">
        <f>VLOOKUP(A5171,Weather!$A$1:$E$366, 5)</f>
        <v>0.35714285714285809</v>
      </c>
      <c r="G5171" s="1">
        <f>VLOOKUP(D5171, Summer!$A$1:$E$25, 2)</f>
        <v>1424.0693518383</v>
      </c>
      <c r="H5171" s="1">
        <f>VLOOKUP(D5171, Summer!$A$1:$E$25, 3)</f>
        <v>1069.7659339946799</v>
      </c>
      <c r="I5171" s="1">
        <f>VLOOKUP(D5171, Summer!$A$1:$E$25, 5)</f>
        <v>417.88322986318002</v>
      </c>
      <c r="J5171" s="1">
        <f t="shared" si="481"/>
        <v>417.88322986318002</v>
      </c>
      <c r="K5171" s="47">
        <f t="shared" si="482"/>
        <v>7.8177694397541773</v>
      </c>
      <c r="L5171" s="48">
        <f>Solar!K5188/1000*Variables!$B$3</f>
        <v>29.436350000000001</v>
      </c>
      <c r="M5171">
        <f>IF(E5171=1, VLOOKUP(D5171, Sheet1!$A$2:$C$26, 2), Sheet1!$C$3)</f>
        <v>0.18637999999999999</v>
      </c>
      <c r="N5171" s="1">
        <f>'Electricity Rates'!$J$2</f>
        <v>0.24729999999999999</v>
      </c>
      <c r="O5171" s="145">
        <f>L5171-K5171</f>
        <v>21.618580560245825</v>
      </c>
      <c r="P5171">
        <f t="shared" si="483"/>
        <v>1.9333343824512079</v>
      </c>
      <c r="Q5171">
        <f>IF(O5171&gt;0, IF(Q5170+O5171*Variables!$B$5&lt;Variables!$B$4, Q5170+O5171*Variables!$B$5, Variables!$B$4), IF(Q5170&gt;-O5171, Q5170+O5171/Variables!$B$5, 0))</f>
        <v>21.551239564460214</v>
      </c>
      <c r="R5171">
        <f>IF(O5171&gt;0, 0, IF(Q5170&gt;-O5171, 0, -O5171 - Q5170*Variables!$B$5))</f>
        <v>0</v>
      </c>
      <c r="S5171">
        <f t="shared" si="484"/>
        <v>0</v>
      </c>
      <c r="T5171">
        <f t="shared" si="485"/>
        <v>0</v>
      </c>
    </row>
    <row r="5172" spans="1:20" x14ac:dyDescent="0.3">
      <c r="A5172" s="3">
        <f t="shared" si="480"/>
        <v>43316</v>
      </c>
      <c r="B5172">
        <v>8</v>
      </c>
      <c r="C5172">
        <v>4</v>
      </c>
      <c r="D5172">
        <v>11</v>
      </c>
      <c r="E5172">
        <v>0</v>
      </c>
      <c r="F5172" s="1">
        <f>VLOOKUP(A5172,Weather!$A$1:$E$366, 5)</f>
        <v>0.35714285714285809</v>
      </c>
      <c r="G5172" s="1">
        <f>VLOOKUP(D5172, Summer!$A$1:$E$25, 2)</f>
        <v>1497.9516334678001</v>
      </c>
      <c r="H5172" s="1">
        <f>VLOOKUP(D5172, Summer!$A$1:$E$25, 3)</f>
        <v>1079.6213447448599</v>
      </c>
      <c r="I5172" s="1">
        <f>VLOOKUP(D5172, Summer!$A$1:$E$25, 5)</f>
        <v>435.54125021175599</v>
      </c>
      <c r="J5172" s="1">
        <f t="shared" si="481"/>
        <v>435.54125021175599</v>
      </c>
      <c r="K5172" s="47">
        <f t="shared" si="482"/>
        <v>8.1481161059576817</v>
      </c>
      <c r="L5172" s="48">
        <f>Solar!K5189/1000*Variables!$B$3</f>
        <v>32.062849999999997</v>
      </c>
      <c r="M5172">
        <f>IF(E5172=1, VLOOKUP(D5172, Sheet1!$A$2:$C$26, 2), Sheet1!$C$3)</f>
        <v>0.18637999999999999</v>
      </c>
      <c r="N5172" s="1">
        <f>'Electricity Rates'!$J$2</f>
        <v>0.24729999999999999</v>
      </c>
      <c r="O5172" s="145">
        <f>L5172-K5172</f>
        <v>23.914733894042314</v>
      </c>
      <c r="P5172">
        <f t="shared" si="483"/>
        <v>2.0150291130033344</v>
      </c>
      <c r="Q5172">
        <f>IF(O5172&gt;0, IF(Q5171+O5172*Variables!$B$5&lt;Variables!$B$4, Q5171+O5172*Variables!$B$5, Variables!$B$4), IF(Q5171&gt;-O5172, Q5171+O5172/Variables!$B$5, 0))</f>
        <v>44.031089424859985</v>
      </c>
      <c r="R5172">
        <f>IF(O5172&gt;0, 0, IF(Q5171&gt;-O5172, 0, -O5172 - Q5171*Variables!$B$5))</f>
        <v>0</v>
      </c>
      <c r="S5172">
        <f t="shared" si="484"/>
        <v>0</v>
      </c>
      <c r="T5172">
        <f t="shared" si="485"/>
        <v>0</v>
      </c>
    </row>
    <row r="5173" spans="1:20" x14ac:dyDescent="0.3">
      <c r="A5173" s="3">
        <f t="shared" si="480"/>
        <v>43316</v>
      </c>
      <c r="B5173">
        <v>8</v>
      </c>
      <c r="C5173">
        <v>4</v>
      </c>
      <c r="D5173">
        <v>12</v>
      </c>
      <c r="E5173">
        <v>0</v>
      </c>
      <c r="F5173" s="1">
        <f>VLOOKUP(A5173,Weather!$A$1:$E$366, 5)</f>
        <v>0.35714285714285809</v>
      </c>
      <c r="G5173" s="1">
        <f>VLOOKUP(D5173, Summer!$A$1:$E$25, 2)</f>
        <v>1553.30978408544</v>
      </c>
      <c r="H5173" s="1">
        <f>VLOOKUP(D5173, Summer!$A$1:$E$25, 3)</f>
        <v>1117.7462231731799</v>
      </c>
      <c r="I5173" s="1">
        <f>VLOOKUP(D5173, Summer!$A$1:$E$25, 5)</f>
        <v>435.36187980189499</v>
      </c>
      <c r="J5173" s="1">
        <f t="shared" si="481"/>
        <v>435.36187980189499</v>
      </c>
      <c r="K5173" s="47">
        <f t="shared" si="482"/>
        <v>8.1447604400481737</v>
      </c>
      <c r="L5173" s="48">
        <f>Solar!K5190/1000*Variables!$B$3</f>
        <v>39.456849999999996</v>
      </c>
      <c r="M5173">
        <f>IF(E5173=1, VLOOKUP(D5173, Sheet1!$A$2:$C$26, 2), Sheet1!$C$3)</f>
        <v>0.18637999999999999</v>
      </c>
      <c r="N5173" s="1">
        <f>'Electricity Rates'!$J$2</f>
        <v>0.24729999999999999</v>
      </c>
      <c r="O5173" s="145">
        <f>L5173-K5173</f>
        <v>31.312089559951822</v>
      </c>
      <c r="P5173">
        <f t="shared" si="483"/>
        <v>2.0141992568239133</v>
      </c>
      <c r="Q5173">
        <f>IF(O5173&gt;0, IF(Q5172+O5173*Variables!$B$5&lt;Variables!$B$4, Q5172+O5173*Variables!$B$5, Variables!$B$4), IF(Q5172&gt;-O5173, Q5172+O5173/Variables!$B$5, 0))</f>
        <v>73.464453611214694</v>
      </c>
      <c r="R5173">
        <f>IF(O5173&gt;0, 0, IF(Q5172&gt;-O5173, 0, -O5173 - Q5172*Variables!$B$5))</f>
        <v>0</v>
      </c>
      <c r="S5173">
        <f t="shared" si="484"/>
        <v>0</v>
      </c>
      <c r="T5173">
        <f t="shared" si="485"/>
        <v>0</v>
      </c>
    </row>
    <row r="5174" spans="1:20" x14ac:dyDescent="0.3">
      <c r="A5174" s="3">
        <f t="shared" si="480"/>
        <v>43316</v>
      </c>
      <c r="B5174">
        <v>8</v>
      </c>
      <c r="C5174">
        <v>4</v>
      </c>
      <c r="D5174">
        <v>13</v>
      </c>
      <c r="E5174">
        <v>0</v>
      </c>
      <c r="F5174" s="1">
        <f>VLOOKUP(A5174,Weather!$A$1:$E$366, 5)</f>
        <v>0.35714285714285809</v>
      </c>
      <c r="G5174" s="1">
        <f>VLOOKUP(D5174, Summer!$A$1:$E$25, 2)</f>
        <v>1622.5675647430101</v>
      </c>
      <c r="H5174" s="1">
        <f>VLOOKUP(D5174, Summer!$A$1:$E$25, 3)</f>
        <v>1132.28619594112</v>
      </c>
      <c r="I5174" s="1">
        <f>VLOOKUP(D5174, Summer!$A$1:$E$25, 5)</f>
        <v>435.17254436926402</v>
      </c>
      <c r="J5174" s="1">
        <f t="shared" si="481"/>
        <v>435.17254436926402</v>
      </c>
      <c r="K5174" s="47">
        <f t="shared" si="482"/>
        <v>8.1412183482548048</v>
      </c>
      <c r="L5174" s="48">
        <f>Solar!K5191/1000*Variables!$B$3</f>
        <v>41.122500000000002</v>
      </c>
      <c r="M5174">
        <f>IF(E5174=1, VLOOKUP(D5174, Sheet1!$A$2:$C$26, 2), Sheet1!$C$3)</f>
        <v>0.18637999999999999</v>
      </c>
      <c r="N5174" s="1">
        <f>'Electricity Rates'!$J$2</f>
        <v>0.24729999999999999</v>
      </c>
      <c r="O5174" s="145">
        <f>L5174-K5174</f>
        <v>32.981281651745199</v>
      </c>
      <c r="P5174">
        <f t="shared" si="483"/>
        <v>2.0133232975234132</v>
      </c>
      <c r="Q5174">
        <f>IF(O5174&gt;0, IF(Q5173+O5174*Variables!$B$5&lt;Variables!$B$4, Q5173+O5174*Variables!$B$5, Variables!$B$4), IF(Q5173&gt;-O5174, Q5173+O5174/Variables!$B$5, 0))</f>
        <v>100</v>
      </c>
      <c r="R5174">
        <f>IF(O5174&gt;0, 0, IF(Q5173&gt;-O5174, 0, -O5174 - Q5173*Variables!$B$5))</f>
        <v>0</v>
      </c>
      <c r="S5174">
        <f t="shared" si="484"/>
        <v>0</v>
      </c>
      <c r="T5174">
        <f t="shared" si="485"/>
        <v>0</v>
      </c>
    </row>
    <row r="5175" spans="1:20" x14ac:dyDescent="0.3">
      <c r="A5175" s="3">
        <f t="shared" si="480"/>
        <v>43316</v>
      </c>
      <c r="B5175">
        <v>8</v>
      </c>
      <c r="C5175">
        <v>4</v>
      </c>
      <c r="D5175">
        <v>14</v>
      </c>
      <c r="E5175">
        <v>0</v>
      </c>
      <c r="F5175" s="1">
        <f>VLOOKUP(A5175,Weather!$A$1:$E$366, 5)</f>
        <v>0.35714285714285809</v>
      </c>
      <c r="G5175" s="1">
        <f>VLOOKUP(D5175, Summer!$A$1:$E$25, 2)</f>
        <v>1636.26340321468</v>
      </c>
      <c r="H5175" s="1">
        <f>VLOOKUP(D5175, Summer!$A$1:$E$25, 3)</f>
        <v>1156.2601309732199</v>
      </c>
      <c r="I5175" s="1">
        <f>VLOOKUP(D5175, Summer!$A$1:$E$25, 5)</f>
        <v>417.13087064403902</v>
      </c>
      <c r="J5175" s="1">
        <f t="shared" si="481"/>
        <v>417.13087064403902</v>
      </c>
      <c r="K5175" s="47">
        <f t="shared" si="482"/>
        <v>7.8036942855225897</v>
      </c>
      <c r="L5175" s="48">
        <f>Solar!K5192/1000*Variables!$B$3</f>
        <v>39.729950000000002</v>
      </c>
      <c r="M5175">
        <f>IF(E5175=1, VLOOKUP(D5175, Sheet1!$A$2:$C$26, 2), Sheet1!$C$3)</f>
        <v>0.18637999999999999</v>
      </c>
      <c r="N5175" s="1">
        <f>'Electricity Rates'!$J$2</f>
        <v>0.24729999999999999</v>
      </c>
      <c r="O5175" s="145">
        <f>L5175-K5175</f>
        <v>31.926255714477414</v>
      </c>
      <c r="P5175">
        <f t="shared" si="483"/>
        <v>1.9298535968097363</v>
      </c>
      <c r="Q5175">
        <f>IF(O5175&gt;0, IF(Q5174+O5175*Variables!$B$5&lt;Variables!$B$4, Q5174+O5175*Variables!$B$5, Variables!$B$4), IF(Q5174&gt;-O5175, Q5174+O5175/Variables!$B$5, 0))</f>
        <v>100</v>
      </c>
      <c r="R5175">
        <f>IF(O5175&gt;0, 0, IF(Q5174&gt;-O5175, 0, -O5175 - Q5174*Variables!$B$5))</f>
        <v>0</v>
      </c>
      <c r="S5175">
        <f t="shared" si="484"/>
        <v>0</v>
      </c>
      <c r="T5175">
        <f t="shared" si="485"/>
        <v>0</v>
      </c>
    </row>
    <row r="5176" spans="1:20" x14ac:dyDescent="0.3">
      <c r="A5176" s="3">
        <f t="shared" si="480"/>
        <v>43316</v>
      </c>
      <c r="B5176">
        <v>8</v>
      </c>
      <c r="C5176">
        <v>4</v>
      </c>
      <c r="D5176">
        <v>15</v>
      </c>
      <c r="E5176">
        <v>0</v>
      </c>
      <c r="F5176" s="1">
        <f>VLOOKUP(A5176,Weather!$A$1:$E$366, 5)</f>
        <v>0.35714285714285809</v>
      </c>
      <c r="G5176" s="1">
        <f>VLOOKUP(D5176, Summer!$A$1:$E$25, 2)</f>
        <v>1589.7727985285201</v>
      </c>
      <c r="H5176" s="1">
        <f>VLOOKUP(D5176, Summer!$A$1:$E$25, 3)</f>
        <v>1137.7596230737599</v>
      </c>
      <c r="I5176" s="1">
        <f>VLOOKUP(D5176, Summer!$A$1:$E$25, 5)</f>
        <v>403.543562097039</v>
      </c>
      <c r="J5176" s="1">
        <f t="shared" si="481"/>
        <v>403.543562097039</v>
      </c>
      <c r="K5176" s="47">
        <f t="shared" si="482"/>
        <v>7.5495025928767143</v>
      </c>
      <c r="L5176" s="48">
        <f>Solar!K5193/1000*Variables!$B$3</f>
        <v>35.062349999999995</v>
      </c>
      <c r="M5176">
        <f>IF(E5176=1, VLOOKUP(D5176, Sheet1!$A$2:$C$26, 2), Sheet1!$C$3)</f>
        <v>0.18637999999999999</v>
      </c>
      <c r="N5176" s="1">
        <f>'Electricity Rates'!$J$2</f>
        <v>0.24729999999999999</v>
      </c>
      <c r="O5176" s="145">
        <f>L5176-K5176</f>
        <v>27.512847407123282</v>
      </c>
      <c r="P5176">
        <f t="shared" si="483"/>
        <v>1.8669919912184114</v>
      </c>
      <c r="Q5176">
        <f>IF(O5176&gt;0, IF(Q5175+O5176*Variables!$B$5&lt;Variables!$B$4, Q5175+O5176*Variables!$B$5, Variables!$B$4), IF(Q5175&gt;-O5176, Q5175+O5176/Variables!$B$5, 0))</f>
        <v>100</v>
      </c>
      <c r="R5176">
        <f>IF(O5176&gt;0, 0, IF(Q5175&gt;-O5176, 0, -O5176 - Q5175*Variables!$B$5))</f>
        <v>0</v>
      </c>
      <c r="S5176">
        <f t="shared" si="484"/>
        <v>0</v>
      </c>
      <c r="T5176">
        <f t="shared" si="485"/>
        <v>0</v>
      </c>
    </row>
    <row r="5177" spans="1:20" x14ac:dyDescent="0.3">
      <c r="A5177" s="3">
        <f t="shared" si="480"/>
        <v>43316</v>
      </c>
      <c r="B5177">
        <v>8</v>
      </c>
      <c r="C5177">
        <v>4</v>
      </c>
      <c r="D5177">
        <v>16</v>
      </c>
      <c r="E5177">
        <v>0</v>
      </c>
      <c r="F5177" s="1">
        <f>VLOOKUP(A5177,Weather!$A$1:$E$366, 5)</f>
        <v>0.35714285714285809</v>
      </c>
      <c r="G5177" s="1">
        <f>VLOOKUP(D5177, Summer!$A$1:$E$25, 2)</f>
        <v>1459.9523441255701</v>
      </c>
      <c r="H5177" s="1">
        <f>VLOOKUP(D5177, Summer!$A$1:$E$25, 3)</f>
        <v>1006.09479349024</v>
      </c>
      <c r="I5177" s="1">
        <f>VLOOKUP(D5177, Summer!$A$1:$E$25, 5)</f>
        <v>381.04254068220598</v>
      </c>
      <c r="J5177" s="1">
        <f t="shared" si="481"/>
        <v>381.04254068220598</v>
      </c>
      <c r="K5177" s="47">
        <f t="shared" si="482"/>
        <v>7.1285529471162699</v>
      </c>
      <c r="L5177" s="48">
        <f>Solar!K5194/1000*Variables!$B$3</f>
        <v>28.095549999999996</v>
      </c>
      <c r="M5177">
        <f>IF(E5177=1, VLOOKUP(D5177, Sheet1!$A$2:$C$26, 2), Sheet1!$C$3)</f>
        <v>0.18637999999999999</v>
      </c>
      <c r="N5177" s="1">
        <f>'Electricity Rates'!$J$2</f>
        <v>0.24729999999999999</v>
      </c>
      <c r="O5177" s="145">
        <f>L5177-K5177</f>
        <v>20.966997052883727</v>
      </c>
      <c r="P5177">
        <f t="shared" si="483"/>
        <v>1.7628911438218535</v>
      </c>
      <c r="Q5177">
        <f>IF(O5177&gt;0, IF(Q5176+O5177*Variables!$B$5&lt;Variables!$B$4, Q5176+O5177*Variables!$B$5, Variables!$B$4), IF(Q5176&gt;-O5177, Q5176+O5177/Variables!$B$5, 0))</f>
        <v>100</v>
      </c>
      <c r="R5177">
        <f>IF(O5177&gt;0, 0, IF(Q5176&gt;-O5177, 0, -O5177 - Q5176*Variables!$B$5))</f>
        <v>0</v>
      </c>
      <c r="S5177">
        <f t="shared" si="484"/>
        <v>0</v>
      </c>
      <c r="T5177">
        <f t="shared" si="485"/>
        <v>0</v>
      </c>
    </row>
    <row r="5178" spans="1:20" x14ac:dyDescent="0.3">
      <c r="A5178" s="3">
        <f t="shared" si="480"/>
        <v>43316</v>
      </c>
      <c r="B5178">
        <v>8</v>
      </c>
      <c r="C5178">
        <v>4</v>
      </c>
      <c r="D5178">
        <v>17</v>
      </c>
      <c r="E5178">
        <v>0</v>
      </c>
      <c r="F5178" s="1">
        <f>VLOOKUP(A5178,Weather!$A$1:$E$366, 5)</f>
        <v>0.35714285714285809</v>
      </c>
      <c r="G5178" s="1">
        <f>VLOOKUP(D5178, Summer!$A$1:$E$25, 2)</f>
        <v>1144.9480592772099</v>
      </c>
      <c r="H5178" s="1">
        <f>VLOOKUP(D5178, Summer!$A$1:$E$25, 3)</f>
        <v>808.38142168622596</v>
      </c>
      <c r="I5178" s="1">
        <f>VLOOKUP(D5178, Summer!$A$1:$E$25, 5)</f>
        <v>371.93450987035499</v>
      </c>
      <c r="J5178" s="1">
        <f t="shared" si="481"/>
        <v>371.93450987035499</v>
      </c>
      <c r="K5178" s="47">
        <f t="shared" si="482"/>
        <v>6.9581596892663642</v>
      </c>
      <c r="L5178" s="48">
        <f>Solar!K5195/1000*Variables!$B$3</f>
        <v>19.017099999999999</v>
      </c>
      <c r="M5178">
        <f>IF(E5178=1, VLOOKUP(D5178, Sheet1!$A$2:$C$26, 2), Sheet1!$C$3)</f>
        <v>0.18637999999999999</v>
      </c>
      <c r="N5178" s="1">
        <f>'Electricity Rates'!$J$2</f>
        <v>0.24729999999999999</v>
      </c>
      <c r="O5178" s="145">
        <f>L5178-K5178</f>
        <v>12.058940310733636</v>
      </c>
      <c r="P5178">
        <f t="shared" si="483"/>
        <v>1.7207528911555718</v>
      </c>
      <c r="Q5178">
        <f>IF(O5178&gt;0, IF(Q5177+O5178*Variables!$B$5&lt;Variables!$B$4, Q5177+O5178*Variables!$B$5, Variables!$B$4), IF(Q5177&gt;-O5178, Q5177+O5178/Variables!$B$5, 0))</f>
        <v>100</v>
      </c>
      <c r="R5178">
        <f>IF(O5178&gt;0, 0, IF(Q5177&gt;-O5178, 0, -O5178 - Q5177*Variables!$B$5))</f>
        <v>0</v>
      </c>
      <c r="S5178">
        <f t="shared" si="484"/>
        <v>0</v>
      </c>
      <c r="T5178">
        <f t="shared" si="485"/>
        <v>0</v>
      </c>
    </row>
    <row r="5179" spans="1:20" x14ac:dyDescent="0.3">
      <c r="A5179" s="3">
        <f t="shared" si="480"/>
        <v>43316</v>
      </c>
      <c r="B5179">
        <v>8</v>
      </c>
      <c r="C5179">
        <v>4</v>
      </c>
      <c r="D5179">
        <v>18</v>
      </c>
      <c r="E5179">
        <v>0</v>
      </c>
      <c r="F5179" s="1">
        <f>VLOOKUP(A5179,Weather!$A$1:$E$366, 5)</f>
        <v>0.35714285714285809</v>
      </c>
      <c r="G5179" s="1">
        <f>VLOOKUP(D5179, Summer!$A$1:$E$25, 2)</f>
        <v>769.75210584620504</v>
      </c>
      <c r="H5179" s="1">
        <f>VLOOKUP(D5179, Summer!$A$1:$E$25, 3)</f>
        <v>572.92139445417001</v>
      </c>
      <c r="I5179" s="1">
        <f>VLOOKUP(D5179, Summer!$A$1:$E$25, 5)</f>
        <v>349.41355840998102</v>
      </c>
      <c r="J5179" s="1">
        <f t="shared" si="481"/>
        <v>349.41355840998102</v>
      </c>
      <c r="K5179" s="47">
        <f t="shared" si="482"/>
        <v>6.536837191738182</v>
      </c>
      <c r="L5179" s="48">
        <f>Solar!K5196/1000*Variables!$B$3</f>
        <v>8.446200000000001</v>
      </c>
      <c r="M5179">
        <f>IF(E5179=1, VLOOKUP(D5179, Sheet1!$A$2:$C$26, 2), Sheet1!$C$3)</f>
        <v>0.18637999999999999</v>
      </c>
      <c r="N5179" s="1">
        <f>'Electricity Rates'!$J$2</f>
        <v>0.24729999999999999</v>
      </c>
      <c r="O5179" s="145">
        <f>L5179-K5179</f>
        <v>1.909362808261819</v>
      </c>
      <c r="P5179">
        <f t="shared" si="483"/>
        <v>1.6165598375168524</v>
      </c>
      <c r="Q5179">
        <f>IF(O5179&gt;0, IF(Q5178+O5179*Variables!$B$5&lt;Variables!$B$4, Q5178+O5179*Variables!$B$5, Variables!$B$4), IF(Q5178&gt;-O5179, Q5178+O5179/Variables!$B$5, 0))</f>
        <v>100</v>
      </c>
      <c r="R5179">
        <f>IF(O5179&gt;0, 0, IF(Q5178&gt;-O5179, 0, -O5179 - Q5178*Variables!$B$5))</f>
        <v>0</v>
      </c>
      <c r="S5179">
        <f t="shared" si="484"/>
        <v>0</v>
      </c>
      <c r="T5179">
        <f t="shared" si="485"/>
        <v>0</v>
      </c>
    </row>
    <row r="5180" spans="1:20" x14ac:dyDescent="0.3">
      <c r="A5180" s="3">
        <f t="shared" si="480"/>
        <v>43316</v>
      </c>
      <c r="B5180">
        <v>8</v>
      </c>
      <c r="C5180">
        <v>4</v>
      </c>
      <c r="D5180">
        <v>19</v>
      </c>
      <c r="E5180">
        <v>0</v>
      </c>
      <c r="F5180" s="1">
        <f>VLOOKUP(A5180,Weather!$A$1:$E$366, 5)</f>
        <v>0.35714285714285809</v>
      </c>
      <c r="G5180" s="1">
        <f>VLOOKUP(D5180, Summer!$A$1:$E$25, 2)</f>
        <v>565.86125451999203</v>
      </c>
      <c r="H5180" s="1">
        <f>VLOOKUP(D5180, Summer!$A$1:$E$25, 3)</f>
        <v>365.77406038600299</v>
      </c>
      <c r="I5180" s="1">
        <f>VLOOKUP(D5180, Summer!$A$1:$E$25, 5)</f>
        <v>331.38683221891199</v>
      </c>
      <c r="J5180" s="1">
        <f t="shared" si="481"/>
        <v>331.38683221891199</v>
      </c>
      <c r="K5180" s="47">
        <f t="shared" si="482"/>
        <v>6.1995927678317768</v>
      </c>
      <c r="L5180" s="48">
        <f>Solar!K5197/1000*Variables!$B$3</f>
        <v>0.97579999999999989</v>
      </c>
      <c r="M5180">
        <f>IF(E5180=1, VLOOKUP(D5180, Sheet1!$A$2:$C$26, 2), Sheet1!$C$3)</f>
        <v>0.18637999999999999</v>
      </c>
      <c r="N5180" s="1">
        <f>'Electricity Rates'!$J$2</f>
        <v>0.24729999999999999</v>
      </c>
      <c r="O5180" s="145">
        <f>L5180-K5180</f>
        <v>-5.2237927678317773</v>
      </c>
      <c r="P5180">
        <f t="shared" si="483"/>
        <v>1.5331592914847985</v>
      </c>
      <c r="Q5180">
        <f>IF(O5180&gt;0, IF(Q5179+O5180*Variables!$B$5&lt;Variables!$B$4, Q5179+O5180*Variables!$B$5, Variables!$B$4), IF(Q5179&gt;-O5180, Q5179+O5180/Variables!$B$5, 0))</f>
        <v>94.442773651242788</v>
      </c>
      <c r="R5180">
        <f>IF(O5180&gt;0, 0, IF(Q5179&gt;-O5180, 0, -O5180 - Q5179*Variables!$B$5))</f>
        <v>0</v>
      </c>
      <c r="S5180">
        <f t="shared" si="484"/>
        <v>0</v>
      </c>
      <c r="T5180">
        <f t="shared" si="485"/>
        <v>0</v>
      </c>
    </row>
    <row r="5181" spans="1:20" x14ac:dyDescent="0.3">
      <c r="A5181" s="3">
        <f t="shared" si="480"/>
        <v>43316</v>
      </c>
      <c r="B5181">
        <v>8</v>
      </c>
      <c r="C5181">
        <v>4</v>
      </c>
      <c r="D5181">
        <v>20</v>
      </c>
      <c r="E5181">
        <v>0</v>
      </c>
      <c r="F5181" s="1">
        <f>VLOOKUP(A5181,Weather!$A$1:$E$366, 5)</f>
        <v>0.35714285714285809</v>
      </c>
      <c r="G5181" s="1">
        <f>VLOOKUP(D5181, Summer!$A$1:$E$25, 2)</f>
        <v>459.178981251175</v>
      </c>
      <c r="H5181" s="1">
        <f>VLOOKUP(D5181, Summer!$A$1:$E$25, 3)</f>
        <v>328.41643432967999</v>
      </c>
      <c r="I5181" s="1">
        <f>VLOOKUP(D5181, Summer!$A$1:$E$25, 5)</f>
        <v>326.73316658528501</v>
      </c>
      <c r="J5181" s="1">
        <f t="shared" si="481"/>
        <v>326.73316658528501</v>
      </c>
      <c r="K5181" s="47">
        <f t="shared" si="482"/>
        <v>6.1125318800681905</v>
      </c>
      <c r="L5181" s="48">
        <f>Solar!K5198/1000*Variables!$B$3</f>
        <v>0</v>
      </c>
      <c r="M5181">
        <f>IF(E5181=1, VLOOKUP(D5181, Sheet1!$A$2:$C$26, 2), Sheet1!$C$3)</f>
        <v>0.18637999999999999</v>
      </c>
      <c r="N5181" s="1">
        <f>'Electricity Rates'!$J$2</f>
        <v>0.24729999999999999</v>
      </c>
      <c r="O5181" s="145">
        <f>L5181-K5181</f>
        <v>-6.1125318800681905</v>
      </c>
      <c r="P5181">
        <f t="shared" si="483"/>
        <v>1.5116291339408634</v>
      </c>
      <c r="Q5181">
        <f>IF(O5181&gt;0, IF(Q5180+O5181*Variables!$B$5&lt;Variables!$B$4, Q5180+O5181*Variables!$B$5, Variables!$B$4), IF(Q5180&gt;-O5181, Q5180+O5181/Variables!$B$5, 0))</f>
        <v>87.940080161808538</v>
      </c>
      <c r="R5181">
        <f>IF(O5181&gt;0, 0, IF(Q5180&gt;-O5181, 0, -O5181 - Q5180*Variables!$B$5))</f>
        <v>0</v>
      </c>
      <c r="S5181">
        <f t="shared" si="484"/>
        <v>0</v>
      </c>
      <c r="T5181">
        <f t="shared" si="485"/>
        <v>0</v>
      </c>
    </row>
    <row r="5182" spans="1:20" x14ac:dyDescent="0.3">
      <c r="A5182" s="3">
        <f t="shared" si="480"/>
        <v>43316</v>
      </c>
      <c r="B5182">
        <v>8</v>
      </c>
      <c r="C5182">
        <v>4</v>
      </c>
      <c r="D5182">
        <v>21</v>
      </c>
      <c r="E5182">
        <v>0</v>
      </c>
      <c r="F5182" s="1">
        <f>VLOOKUP(A5182,Weather!$A$1:$E$366, 5)</f>
        <v>0.35714285714285809</v>
      </c>
      <c r="G5182" s="1">
        <f>VLOOKUP(D5182, Summer!$A$1:$E$25, 2)</f>
        <v>403.43414919632897</v>
      </c>
      <c r="H5182" s="1">
        <f>VLOOKUP(D5182, Summer!$A$1:$E$25, 3)</f>
        <v>305.25297715532997</v>
      </c>
      <c r="I5182" s="1">
        <f>VLOOKUP(D5182, Summer!$A$1:$E$25, 5)</f>
        <v>313.15582306105603</v>
      </c>
      <c r="J5182" s="1">
        <f t="shared" si="481"/>
        <v>313.15582306105603</v>
      </c>
      <c r="K5182" s="47">
        <f t="shared" si="482"/>
        <v>5.8585266133061946</v>
      </c>
      <c r="L5182" s="48">
        <f>Solar!K5199/1000*Variables!$B$3</f>
        <v>0</v>
      </c>
      <c r="M5182">
        <f>IF(E5182=1, VLOOKUP(D5182, Sheet1!$A$2:$C$26, 2), Sheet1!$C$3)</f>
        <v>0.18637999999999999</v>
      </c>
      <c r="N5182" s="1">
        <f>'Electricity Rates'!$J$2</f>
        <v>0.24729999999999999</v>
      </c>
      <c r="O5182" s="145">
        <f>L5182-K5182</f>
        <v>-5.8585266133061946</v>
      </c>
      <c r="P5182">
        <f t="shared" si="483"/>
        <v>1.4488136314706219</v>
      </c>
      <c r="Q5182">
        <f>IF(O5182&gt;0, IF(Q5181+O5182*Variables!$B$5&lt;Variables!$B$4, Q5181+O5182*Variables!$B$5, Variables!$B$4), IF(Q5181&gt;-O5182, Q5181+O5182/Variables!$B$5, 0))</f>
        <v>81.707605041270028</v>
      </c>
      <c r="R5182">
        <f>IF(O5182&gt;0, 0, IF(Q5181&gt;-O5182, 0, -O5182 - Q5181*Variables!$B$5))</f>
        <v>0</v>
      </c>
      <c r="S5182">
        <f t="shared" si="484"/>
        <v>0</v>
      </c>
      <c r="T5182">
        <f t="shared" si="485"/>
        <v>0</v>
      </c>
    </row>
    <row r="5183" spans="1:20" x14ac:dyDescent="0.3">
      <c r="A5183" s="3">
        <f t="shared" si="480"/>
        <v>43316</v>
      </c>
      <c r="B5183">
        <v>8</v>
      </c>
      <c r="C5183">
        <v>4</v>
      </c>
      <c r="D5183">
        <v>22</v>
      </c>
      <c r="E5183">
        <v>0</v>
      </c>
      <c r="F5183" s="1">
        <f>VLOOKUP(A5183,Weather!$A$1:$E$366, 5)</f>
        <v>0.35714285714285809</v>
      </c>
      <c r="G5183" s="1">
        <f>VLOOKUP(D5183, Summer!$A$1:$E$25, 2)</f>
        <v>366.19777187885302</v>
      </c>
      <c r="H5183" s="1">
        <f>VLOOKUP(D5183, Summer!$A$1:$E$25, 3)</f>
        <v>263.18917633836901</v>
      </c>
      <c r="I5183" s="1">
        <f>VLOOKUP(D5183, Summer!$A$1:$E$25, 5)</f>
        <v>295.10418431306101</v>
      </c>
      <c r="J5183" s="1">
        <f t="shared" si="481"/>
        <v>295.10418431306101</v>
      </c>
      <c r="K5183" s="47">
        <f t="shared" si="482"/>
        <v>5.5208161246901204</v>
      </c>
      <c r="L5183" s="48">
        <f>Solar!K5200/1000*Variables!$B$3</f>
        <v>0</v>
      </c>
      <c r="M5183">
        <f>IF(E5183=1, VLOOKUP(D5183, Sheet1!$A$2:$C$26, 2), Sheet1!$C$3)</f>
        <v>0.18637999999999999</v>
      </c>
      <c r="N5183" s="1">
        <f>'Electricity Rates'!$J$2</f>
        <v>0.24729999999999999</v>
      </c>
      <c r="O5183" s="145">
        <f>L5183-K5183</f>
        <v>-5.5208161246901204</v>
      </c>
      <c r="P5183">
        <f t="shared" si="483"/>
        <v>1.3652978276358667</v>
      </c>
      <c r="Q5183">
        <f>IF(O5183&gt;0, IF(Q5182+O5183*Variables!$B$5&lt;Variables!$B$4, Q5182+O5183*Variables!$B$5, Variables!$B$4), IF(Q5182&gt;-O5183, Q5182+O5183/Variables!$B$5, 0))</f>
        <v>75.834396397982673</v>
      </c>
      <c r="R5183">
        <f>IF(O5183&gt;0, 0, IF(Q5182&gt;-O5183, 0, -O5183 - Q5182*Variables!$B$5))</f>
        <v>0</v>
      </c>
      <c r="S5183">
        <f t="shared" si="484"/>
        <v>0</v>
      </c>
      <c r="T5183">
        <f t="shared" si="485"/>
        <v>0</v>
      </c>
    </row>
    <row r="5184" spans="1:20" x14ac:dyDescent="0.3">
      <c r="A5184" s="3">
        <f t="shared" si="480"/>
        <v>43316</v>
      </c>
      <c r="B5184">
        <v>8</v>
      </c>
      <c r="C5184">
        <v>4</v>
      </c>
      <c r="D5184">
        <v>23</v>
      </c>
      <c r="E5184">
        <v>0</v>
      </c>
      <c r="F5184" s="1">
        <f>VLOOKUP(A5184,Weather!$A$1:$E$366, 5)</f>
        <v>0.35714285714285809</v>
      </c>
      <c r="G5184" s="1">
        <f>VLOOKUP(D5184, Summer!$A$1:$E$25, 2)</f>
        <v>342.86102460129899</v>
      </c>
      <c r="H5184" s="1">
        <f>VLOOKUP(D5184, Summer!$A$1:$E$25, 3)</f>
        <v>273.02297434567402</v>
      </c>
      <c r="I5184" s="1">
        <f>VLOOKUP(D5184, Summer!$A$1:$E$25, 5)</f>
        <v>281.53182330021599</v>
      </c>
      <c r="J5184" s="1">
        <f t="shared" si="481"/>
        <v>281.53182330021599</v>
      </c>
      <c r="K5184" s="47">
        <f t="shared" si="482"/>
        <v>5.2669040708700354</v>
      </c>
      <c r="L5184" s="48">
        <f>Solar!K5201/1000*Variables!$B$3</f>
        <v>0</v>
      </c>
      <c r="M5184">
        <f>IF(E5184=1, VLOOKUP(D5184, Sheet1!$A$2:$C$26, 2), Sheet1!$C$3)</f>
        <v>0.18637999999999999</v>
      </c>
      <c r="N5184" s="1">
        <f>'Electricity Rates'!$J$2</f>
        <v>0.24729999999999999</v>
      </c>
      <c r="O5184" s="145">
        <f>L5184-K5184</f>
        <v>-5.2669040708700354</v>
      </c>
      <c r="P5184">
        <f t="shared" si="483"/>
        <v>1.3025053767261596</v>
      </c>
      <c r="Q5184">
        <f>IF(O5184&gt;0, IF(Q5183+O5184*Variables!$B$5&lt;Variables!$B$4, Q5183+O5184*Variables!$B$5, Variables!$B$4), IF(Q5183&gt;-O5184, Q5183+O5184/Variables!$B$5, 0))</f>
        <v>70.231306960886883</v>
      </c>
      <c r="R5184">
        <f>IF(O5184&gt;0, 0, IF(Q5183&gt;-O5184, 0, -O5184 - Q5183*Variables!$B$5))</f>
        <v>0</v>
      </c>
      <c r="S5184">
        <f t="shared" si="484"/>
        <v>0</v>
      </c>
      <c r="T5184">
        <f t="shared" si="485"/>
        <v>0</v>
      </c>
    </row>
    <row r="5185" spans="1:20" x14ac:dyDescent="0.3">
      <c r="A5185" s="3">
        <f t="shared" si="480"/>
        <v>43316</v>
      </c>
      <c r="B5185">
        <v>8</v>
      </c>
      <c r="C5185">
        <v>4</v>
      </c>
      <c r="D5185">
        <v>24</v>
      </c>
      <c r="E5185">
        <v>0</v>
      </c>
      <c r="F5185" s="1">
        <f>VLOOKUP(A5185,Weather!$A$1:$E$366, 5)</f>
        <v>0.35714285714285809</v>
      </c>
      <c r="G5185" s="1">
        <f>VLOOKUP(D5185, Summer!$A$1:$E$25, 2)</f>
        <v>310.26482453023402</v>
      </c>
      <c r="H5185" s="1">
        <f>VLOOKUP(D5185, Summer!$A$1:$E$25, 3)</f>
        <v>259.09090909090901</v>
      </c>
      <c r="I5185" s="1">
        <f>VLOOKUP(D5185, Summer!$A$1:$E$25, 5)</f>
        <v>276.86321013243497</v>
      </c>
      <c r="J5185" s="1">
        <f t="shared" si="481"/>
        <v>276.86321013243497</v>
      </c>
      <c r="K5185" s="47">
        <f t="shared" si="482"/>
        <v>5.1795635442806756</v>
      </c>
      <c r="L5185" s="48">
        <f>Solar!K5202/1000*Variables!$B$3</f>
        <v>0</v>
      </c>
      <c r="M5185">
        <f>IF(E5185=1, VLOOKUP(D5185, Sheet1!$A$2:$C$26, 2), Sheet1!$C$3)</f>
        <v>0.18637999999999999</v>
      </c>
      <c r="N5185" s="1">
        <f>'Electricity Rates'!$J$2</f>
        <v>0.24729999999999999</v>
      </c>
      <c r="O5185" s="145">
        <f>L5185-K5185</f>
        <v>-5.1795635442806756</v>
      </c>
      <c r="P5185">
        <f t="shared" si="483"/>
        <v>1.280906064500611</v>
      </c>
      <c r="Q5185">
        <f>IF(O5185&gt;0, IF(Q5184+O5185*Variables!$B$5&lt;Variables!$B$4, Q5184+O5185*Variables!$B$5, Variables!$B$4), IF(Q5184&gt;-O5185, Q5184+O5185/Variables!$B$5, 0))</f>
        <v>64.721132977609571</v>
      </c>
      <c r="R5185">
        <f>IF(O5185&gt;0, 0, IF(Q5184&gt;-O5185, 0, -O5185 - Q5184*Variables!$B$5))</f>
        <v>0</v>
      </c>
      <c r="S5185">
        <f t="shared" si="484"/>
        <v>0</v>
      </c>
      <c r="T5185">
        <f t="shared" si="485"/>
        <v>0</v>
      </c>
    </row>
    <row r="5186" spans="1:20" x14ac:dyDescent="0.3">
      <c r="A5186" s="3">
        <f t="shared" si="480"/>
        <v>43317</v>
      </c>
      <c r="B5186">
        <v>8</v>
      </c>
      <c r="C5186">
        <v>5</v>
      </c>
      <c r="D5186">
        <v>1</v>
      </c>
      <c r="E5186">
        <v>0</v>
      </c>
      <c r="F5186" s="1">
        <f>VLOOKUP(A5186,Weather!$A$1:$E$366, 5)</f>
        <v>0.35714285714285809</v>
      </c>
      <c r="G5186" s="1">
        <f>VLOOKUP(D5186, Summer!$A$1:$E$25, 2)</f>
        <v>305.44698283970399</v>
      </c>
      <c r="H5186" s="1">
        <f>VLOOKUP(D5186, Summer!$A$1:$E$25, 3)</f>
        <v>264.36707082495798</v>
      </c>
      <c r="I5186" s="1">
        <f>VLOOKUP(D5186, Summer!$A$1:$E$25, 5)</f>
        <v>276.703769768114</v>
      </c>
      <c r="J5186" s="1">
        <f t="shared" si="481"/>
        <v>276.703769768114</v>
      </c>
      <c r="K5186" s="47">
        <f t="shared" si="482"/>
        <v>5.1765807301388893</v>
      </c>
      <c r="L5186" s="48">
        <f>Solar!K5203/1000*Variables!$B$3</f>
        <v>0</v>
      </c>
      <c r="M5186">
        <f>IF(E5186=1, VLOOKUP(D5186, Sheet1!$A$2:$C$26, 2), Sheet1!$C$3)</f>
        <v>0.18637999999999999</v>
      </c>
      <c r="N5186" s="1">
        <f>'Electricity Rates'!$J$2</f>
        <v>0.24729999999999999</v>
      </c>
      <c r="O5186" s="145">
        <f>L5186-K5186</f>
        <v>-5.1765807301388893</v>
      </c>
      <c r="P5186">
        <f t="shared" si="483"/>
        <v>1.2801684145633472</v>
      </c>
      <c r="Q5186">
        <f>IF(O5186&gt;0, IF(Q5185+O5186*Variables!$B$5&lt;Variables!$B$4, Q5185+O5186*Variables!$B$5, Variables!$B$4), IF(Q5185&gt;-O5186, Q5185+O5186/Variables!$B$5, 0))</f>
        <v>59.214132200866075</v>
      </c>
      <c r="R5186">
        <f>IF(O5186&gt;0, 0, IF(Q5185&gt;-O5186, 0, -O5186 - Q5185*Variables!$B$5))</f>
        <v>0</v>
      </c>
      <c r="S5186">
        <f t="shared" si="484"/>
        <v>0</v>
      </c>
      <c r="T5186">
        <f t="shared" si="485"/>
        <v>0</v>
      </c>
    </row>
    <row r="5187" spans="1:20" x14ac:dyDescent="0.3">
      <c r="A5187" s="3">
        <f t="shared" ref="A5187:A5250" si="486">DATE(2018, B5187, C5187)</f>
        <v>43317</v>
      </c>
      <c r="B5187">
        <v>8</v>
      </c>
      <c r="C5187">
        <v>5</v>
      </c>
      <c r="D5187">
        <v>2</v>
      </c>
      <c r="E5187">
        <v>0</v>
      </c>
      <c r="F5187" s="1">
        <f>VLOOKUP(A5187,Weather!$A$1:$E$366, 5)</f>
        <v>0.35714285714285809</v>
      </c>
      <c r="G5187" s="1">
        <f>VLOOKUP(D5187, Summer!$A$1:$E$25, 2)</f>
        <v>286.71906025959902</v>
      </c>
      <c r="H5187" s="1">
        <f>VLOOKUP(D5187, Summer!$A$1:$E$25, 3)</f>
        <v>260.03911906460002</v>
      </c>
      <c r="I5187" s="1">
        <f>VLOOKUP(D5187, Summer!$A$1:$E$25, 5)</f>
        <v>276.50446931271199</v>
      </c>
      <c r="J5187" s="1">
        <f t="shared" ref="J5187:J5250" si="487">IF(E5187=0, I5187, H5187 + (G5187-H5187)*F5187)</f>
        <v>276.50446931271199</v>
      </c>
      <c r="K5187" s="47">
        <f t="shared" ref="K5187:K5250" si="488">J5187*1000/53453</f>
        <v>5.1728522124616383</v>
      </c>
      <c r="L5187" s="48">
        <f>Solar!K5204/1000*Variables!$B$3</f>
        <v>0</v>
      </c>
      <c r="M5187">
        <f>IF(E5187=1, VLOOKUP(D5187, Sheet1!$A$2:$C$26, 2), Sheet1!$C$3)</f>
        <v>0.18637999999999999</v>
      </c>
      <c r="N5187" s="1">
        <f>'Electricity Rates'!$J$2</f>
        <v>0.24729999999999999</v>
      </c>
      <c r="O5187" s="145">
        <f>L5187-K5187</f>
        <v>-5.1728522124616383</v>
      </c>
      <c r="P5187">
        <f t="shared" ref="P5187:P5250" si="489">N5187*K5187</f>
        <v>1.2792463521417632</v>
      </c>
      <c r="Q5187">
        <f>IF(O5187&gt;0, IF(Q5186+O5187*Variables!$B$5&lt;Variables!$B$4, Q5186+O5187*Variables!$B$5, Variables!$B$4), IF(Q5186&gt;-O5187, Q5186+O5187/Variables!$B$5, 0))</f>
        <v>53.71109793228986</v>
      </c>
      <c r="R5187">
        <f>IF(O5187&gt;0, 0, IF(Q5186&gt;-O5187, 0, -O5187 - Q5186*Variables!$B$5))</f>
        <v>0</v>
      </c>
      <c r="S5187">
        <f t="shared" ref="S5187:S5250" si="490">R5187*M5187</f>
        <v>0</v>
      </c>
      <c r="T5187">
        <f t="shared" ref="T5187:T5250" si="491">IF(AND(R5187&gt;0, M5187&gt;0.3), 1, 0)</f>
        <v>0</v>
      </c>
    </row>
    <row r="5188" spans="1:20" x14ac:dyDescent="0.3">
      <c r="A5188" s="3">
        <f t="shared" si="486"/>
        <v>43317</v>
      </c>
      <c r="B5188">
        <v>8</v>
      </c>
      <c r="C5188">
        <v>5</v>
      </c>
      <c r="D5188">
        <v>3</v>
      </c>
      <c r="E5188">
        <v>0</v>
      </c>
      <c r="F5188" s="1">
        <f>VLOOKUP(A5188,Weather!$A$1:$E$366, 5)</f>
        <v>0.35714285714285809</v>
      </c>
      <c r="G5188" s="1">
        <f>VLOOKUP(D5188, Summer!$A$1:$E$25, 2)</f>
        <v>272.63131492590298</v>
      </c>
      <c r="H5188" s="1">
        <f>VLOOKUP(D5188, Summer!$A$1:$E$25, 3)</f>
        <v>241.571030279452</v>
      </c>
      <c r="I5188" s="1">
        <f>VLOOKUP(D5188, Summer!$A$1:$E$25, 5)</f>
        <v>276.33008141423602</v>
      </c>
      <c r="J5188" s="1">
        <f t="shared" si="487"/>
        <v>276.33008141423602</v>
      </c>
      <c r="K5188" s="47">
        <f t="shared" si="488"/>
        <v>5.1695897594940607</v>
      </c>
      <c r="L5188" s="48">
        <f>Solar!K5205/1000*Variables!$B$3</f>
        <v>0</v>
      </c>
      <c r="M5188">
        <f>IF(E5188=1, VLOOKUP(D5188, Sheet1!$A$2:$C$26, 2), Sheet1!$C$3)</f>
        <v>0.18637999999999999</v>
      </c>
      <c r="N5188" s="1">
        <f>'Electricity Rates'!$J$2</f>
        <v>0.24729999999999999</v>
      </c>
      <c r="O5188" s="145">
        <f>L5188-K5188</f>
        <v>-5.1695897594940607</v>
      </c>
      <c r="P5188">
        <f t="shared" si="489"/>
        <v>1.2784395475228811</v>
      </c>
      <c r="Q5188">
        <f>IF(O5188&gt;0, IF(Q5187+O5188*Variables!$B$5&lt;Variables!$B$4, Q5187+O5188*Variables!$B$5, Variables!$B$4), IF(Q5187&gt;-O5188, Q5187+O5188/Variables!$B$5, 0))</f>
        <v>48.211534358360005</v>
      </c>
      <c r="R5188">
        <f>IF(O5188&gt;0, 0, IF(Q5187&gt;-O5188, 0, -O5188 - Q5187*Variables!$B$5))</f>
        <v>0</v>
      </c>
      <c r="S5188">
        <f t="shared" si="490"/>
        <v>0</v>
      </c>
      <c r="T5188">
        <f t="shared" si="491"/>
        <v>0</v>
      </c>
    </row>
    <row r="5189" spans="1:20" x14ac:dyDescent="0.3">
      <c r="A5189" s="3">
        <f t="shared" si="486"/>
        <v>43317</v>
      </c>
      <c r="B5189">
        <v>8</v>
      </c>
      <c r="C5189">
        <v>5</v>
      </c>
      <c r="D5189">
        <v>4</v>
      </c>
      <c r="E5189">
        <v>0</v>
      </c>
      <c r="F5189" s="1">
        <f>VLOOKUP(A5189,Weather!$A$1:$E$366, 5)</f>
        <v>0.35714285714285809</v>
      </c>
      <c r="G5189" s="1">
        <f>VLOOKUP(D5189, Summer!$A$1:$E$25, 2)</f>
        <v>286.33237882239803</v>
      </c>
      <c r="H5189" s="1">
        <f>VLOOKUP(D5189, Summer!$A$1:$E$25, 3)</f>
        <v>256.10019667595998</v>
      </c>
      <c r="I5189" s="1">
        <f>VLOOKUP(D5189, Summer!$A$1:$E$25, 5)</f>
        <v>276.13078095883401</v>
      </c>
      <c r="J5189" s="1">
        <f t="shared" si="487"/>
        <v>276.13078095883401</v>
      </c>
      <c r="K5189" s="47">
        <f t="shared" si="488"/>
        <v>5.1658612418168106</v>
      </c>
      <c r="L5189" s="48">
        <f>Solar!K5206/1000*Variables!$B$3</f>
        <v>0</v>
      </c>
      <c r="M5189">
        <f>IF(E5189=1, VLOOKUP(D5189, Sheet1!$A$2:$C$26, 2), Sheet1!$C$3)</f>
        <v>0.18637999999999999</v>
      </c>
      <c r="N5189" s="1">
        <f>'Electricity Rates'!$J$2</f>
        <v>0.24729999999999999</v>
      </c>
      <c r="O5189" s="145">
        <f>L5189-K5189</f>
        <v>-5.1658612418168106</v>
      </c>
      <c r="P5189">
        <f t="shared" si="489"/>
        <v>1.2775174851012971</v>
      </c>
      <c r="Q5189">
        <f>IF(O5189&gt;0, IF(Q5188+O5189*Variables!$B$5&lt;Variables!$B$4, Q5188+O5189*Variables!$B$5, Variables!$B$4), IF(Q5188&gt;-O5189, Q5188+O5189/Variables!$B$5, 0))</f>
        <v>42.715937292597438</v>
      </c>
      <c r="R5189">
        <f>IF(O5189&gt;0, 0, IF(Q5188&gt;-O5189, 0, -O5189 - Q5188*Variables!$B$5))</f>
        <v>0</v>
      </c>
      <c r="S5189">
        <f t="shared" si="490"/>
        <v>0</v>
      </c>
      <c r="T5189">
        <f t="shared" si="491"/>
        <v>0</v>
      </c>
    </row>
    <row r="5190" spans="1:20" x14ac:dyDescent="0.3">
      <c r="A5190" s="3">
        <f t="shared" si="486"/>
        <v>43317</v>
      </c>
      <c r="B5190">
        <v>8</v>
      </c>
      <c r="C5190">
        <v>5</v>
      </c>
      <c r="D5190">
        <v>5</v>
      </c>
      <c r="E5190">
        <v>0</v>
      </c>
      <c r="F5190" s="1">
        <f>VLOOKUP(A5190,Weather!$A$1:$E$366, 5)</f>
        <v>0.35714285714285809</v>
      </c>
      <c r="G5190" s="1">
        <f>VLOOKUP(D5190, Summer!$A$1:$E$25, 2)</f>
        <v>323.19252555232703</v>
      </c>
      <c r="H5190" s="1">
        <f>VLOOKUP(D5190, Summer!$A$1:$E$25, 3)</f>
        <v>290.90909090909099</v>
      </c>
      <c r="I5190" s="1">
        <f>VLOOKUP(D5190, Summer!$A$1:$E$25, 5)</f>
        <v>275.93148050343302</v>
      </c>
      <c r="J5190" s="1">
        <f t="shared" si="487"/>
        <v>275.93148050343302</v>
      </c>
      <c r="K5190" s="47">
        <f t="shared" si="488"/>
        <v>5.1621327241395809</v>
      </c>
      <c r="L5190" s="48">
        <f>Solar!K5207/1000*Variables!$B$3</f>
        <v>0</v>
      </c>
      <c r="M5190">
        <f>IF(E5190=1, VLOOKUP(D5190, Sheet1!$A$2:$C$26, 2), Sheet1!$C$3)</f>
        <v>0.18637999999999999</v>
      </c>
      <c r="N5190" s="1">
        <f>'Electricity Rates'!$J$2</f>
        <v>0.24729999999999999</v>
      </c>
      <c r="O5190" s="145">
        <f>L5190-K5190</f>
        <v>-5.1621327241395809</v>
      </c>
      <c r="P5190">
        <f t="shared" si="489"/>
        <v>1.2765954226797183</v>
      </c>
      <c r="Q5190">
        <f>IF(O5190&gt;0, IF(Q5189+O5190*Variables!$B$5&lt;Variables!$B$4, Q5189+O5190*Variables!$B$5, Variables!$B$4), IF(Q5189&gt;-O5190, Q5189+O5190/Variables!$B$5, 0))</f>
        <v>37.224306735002138</v>
      </c>
      <c r="R5190">
        <f>IF(O5190&gt;0, 0, IF(Q5189&gt;-O5190, 0, -O5190 - Q5189*Variables!$B$5))</f>
        <v>0</v>
      </c>
      <c r="S5190">
        <f t="shared" si="490"/>
        <v>0</v>
      </c>
      <c r="T5190">
        <f t="shared" si="491"/>
        <v>0</v>
      </c>
    </row>
    <row r="5191" spans="1:20" x14ac:dyDescent="0.3">
      <c r="A5191" s="3">
        <f t="shared" si="486"/>
        <v>43317</v>
      </c>
      <c r="B5191">
        <v>8</v>
      </c>
      <c r="C5191">
        <v>5</v>
      </c>
      <c r="D5191">
        <v>6</v>
      </c>
      <c r="E5191">
        <v>0</v>
      </c>
      <c r="F5191" s="1">
        <f>VLOOKUP(A5191,Weather!$A$1:$E$366, 5)</f>
        <v>0.35714285714285809</v>
      </c>
      <c r="G5191" s="1">
        <f>VLOOKUP(D5191, Summer!$A$1:$E$25, 2)</f>
        <v>420.20776289112302</v>
      </c>
      <c r="H5191" s="1">
        <f>VLOOKUP(D5191, Summer!$A$1:$E$25, 3)</f>
        <v>354.54545454545399</v>
      </c>
      <c r="I5191" s="1">
        <f>VLOOKUP(D5191, Summer!$A$1:$E$25, 5)</f>
        <v>244.50179868660999</v>
      </c>
      <c r="J5191" s="1">
        <f t="shared" si="487"/>
        <v>244.50179868660999</v>
      </c>
      <c r="K5191" s="47">
        <f t="shared" si="488"/>
        <v>4.5741454864387405</v>
      </c>
      <c r="L5191" s="48">
        <f>Solar!K5208/1000*Variables!$B$3</f>
        <v>0.14174999999999999</v>
      </c>
      <c r="M5191">
        <f>IF(E5191=1, VLOOKUP(D5191, Sheet1!$A$2:$C$26, 2), Sheet1!$C$3)</f>
        <v>0.18637999999999999</v>
      </c>
      <c r="N5191" s="1">
        <f>'Electricity Rates'!$J$2</f>
        <v>0.24729999999999999</v>
      </c>
      <c r="O5191" s="145">
        <f>L5191-K5191</f>
        <v>-4.4323954864387405</v>
      </c>
      <c r="P5191">
        <f t="shared" si="489"/>
        <v>1.1311861787963005</v>
      </c>
      <c r="Q5191">
        <f>IF(O5191&gt;0, IF(Q5190+O5191*Variables!$B$5&lt;Variables!$B$4, Q5190+O5191*Variables!$B$5, Variables!$B$4), IF(Q5190&gt;-O5191, Q5190+O5191/Variables!$B$5, 0))</f>
        <v>32.508992387726884</v>
      </c>
      <c r="R5191">
        <f>IF(O5191&gt;0, 0, IF(Q5190&gt;-O5191, 0, -O5191 - Q5190*Variables!$B$5))</f>
        <v>0</v>
      </c>
      <c r="S5191">
        <f t="shared" si="490"/>
        <v>0</v>
      </c>
      <c r="T5191">
        <f t="shared" si="491"/>
        <v>0</v>
      </c>
    </row>
    <row r="5192" spans="1:20" x14ac:dyDescent="0.3">
      <c r="A5192" s="3">
        <f t="shared" si="486"/>
        <v>43317</v>
      </c>
      <c r="B5192">
        <v>8</v>
      </c>
      <c r="C5192">
        <v>5</v>
      </c>
      <c r="D5192">
        <v>7</v>
      </c>
      <c r="E5192">
        <v>0</v>
      </c>
      <c r="F5192" s="1">
        <f>VLOOKUP(A5192,Weather!$A$1:$E$366, 5)</f>
        <v>0.35714285714285809</v>
      </c>
      <c r="G5192" s="1">
        <f>VLOOKUP(D5192, Summer!$A$1:$E$25, 2)</f>
        <v>767.23345107957198</v>
      </c>
      <c r="H5192" s="1">
        <f>VLOOKUP(D5192, Summer!$A$1:$E$25, 3)</f>
        <v>587.45596403639502</v>
      </c>
      <c r="I5192" s="1">
        <f>VLOOKUP(D5192, Summer!$A$1:$E$25, 5)</f>
        <v>275.57273968370998</v>
      </c>
      <c r="J5192" s="1">
        <f t="shared" si="487"/>
        <v>275.57273968370998</v>
      </c>
      <c r="K5192" s="47">
        <f t="shared" si="488"/>
        <v>5.1554213923205428</v>
      </c>
      <c r="L5192" s="48">
        <f>Solar!K5209/1000*Variables!$B$3</f>
        <v>2.2690999999999999</v>
      </c>
      <c r="M5192">
        <f>IF(E5192=1, VLOOKUP(D5192, Sheet1!$A$2:$C$26, 2), Sheet1!$C$3)</f>
        <v>0.18637999999999999</v>
      </c>
      <c r="N5192" s="1">
        <f>'Electricity Rates'!$J$2</f>
        <v>0.24729999999999999</v>
      </c>
      <c r="O5192" s="145">
        <f>L5192-K5192</f>
        <v>-2.8863213923205429</v>
      </c>
      <c r="P5192">
        <f t="shared" si="489"/>
        <v>1.2749357103208703</v>
      </c>
      <c r="Q5192">
        <f>IF(O5192&gt;0, IF(Q5191+O5192*Variables!$B$5&lt;Variables!$B$4, Q5191+O5192*Variables!$B$5, Variables!$B$4), IF(Q5191&gt;-O5192, Q5191+O5192/Variables!$B$5, 0))</f>
        <v>29.438437715045456</v>
      </c>
      <c r="R5192">
        <f>IF(O5192&gt;0, 0, IF(Q5191&gt;-O5192, 0, -O5192 - Q5191*Variables!$B$5))</f>
        <v>0</v>
      </c>
      <c r="S5192">
        <f t="shared" si="490"/>
        <v>0</v>
      </c>
      <c r="T5192">
        <f t="shared" si="491"/>
        <v>0</v>
      </c>
    </row>
    <row r="5193" spans="1:20" x14ac:dyDescent="0.3">
      <c r="A5193" s="3">
        <f t="shared" si="486"/>
        <v>43317</v>
      </c>
      <c r="B5193">
        <v>8</v>
      </c>
      <c r="C5193">
        <v>5</v>
      </c>
      <c r="D5193">
        <v>8</v>
      </c>
      <c r="E5193">
        <v>0</v>
      </c>
      <c r="F5193" s="1">
        <f>VLOOKUP(A5193,Weather!$A$1:$E$366, 5)</f>
        <v>0.35714285714285809</v>
      </c>
      <c r="G5193" s="1">
        <f>VLOOKUP(D5193, Summer!$A$1:$E$25, 2)</f>
        <v>1109.6398637209199</v>
      </c>
      <c r="H5193" s="1">
        <f>VLOOKUP(D5193, Summer!$A$1:$E$25, 3)</f>
        <v>814.26008774773595</v>
      </c>
      <c r="I5193" s="1">
        <f>VLOOKUP(D5193, Summer!$A$1:$E$25, 5)</f>
        <v>328.96533168578299</v>
      </c>
      <c r="J5193" s="1">
        <f t="shared" si="487"/>
        <v>328.96533168578299</v>
      </c>
      <c r="K5193" s="47">
        <f t="shared" si="488"/>
        <v>6.1542912780532992</v>
      </c>
      <c r="L5193" s="48">
        <f>Solar!K5210/1000*Variables!$B$3</f>
        <v>4.8308999999999997</v>
      </c>
      <c r="M5193">
        <f>IF(E5193=1, VLOOKUP(D5193, Sheet1!$A$2:$C$26, 2), Sheet1!$C$3)</f>
        <v>0.18637999999999999</v>
      </c>
      <c r="N5193" s="1">
        <f>'Electricity Rates'!$J$2</f>
        <v>0.24729999999999999</v>
      </c>
      <c r="O5193" s="145">
        <f>L5193-K5193</f>
        <v>-1.3233912780532995</v>
      </c>
      <c r="P5193">
        <f t="shared" si="489"/>
        <v>1.5219562330625809</v>
      </c>
      <c r="Q5193">
        <f>IF(O5193&gt;0, IF(Q5192+O5193*Variables!$B$5&lt;Variables!$B$4, Q5192+O5193*Variables!$B$5, Variables!$B$4), IF(Q5192&gt;-O5193, Q5192+O5193/Variables!$B$5, 0))</f>
        <v>28.030574653286628</v>
      </c>
      <c r="R5193">
        <f>IF(O5193&gt;0, 0, IF(Q5192&gt;-O5193, 0, -O5193 - Q5192*Variables!$B$5))</f>
        <v>0</v>
      </c>
      <c r="S5193">
        <f t="shared" si="490"/>
        <v>0</v>
      </c>
      <c r="T5193">
        <f t="shared" si="491"/>
        <v>0</v>
      </c>
    </row>
    <row r="5194" spans="1:20" x14ac:dyDescent="0.3">
      <c r="A5194" s="3">
        <f t="shared" si="486"/>
        <v>43317</v>
      </c>
      <c r="B5194">
        <v>8</v>
      </c>
      <c r="C5194">
        <v>5</v>
      </c>
      <c r="D5194">
        <v>9</v>
      </c>
      <c r="E5194">
        <v>0</v>
      </c>
      <c r="F5194" s="1">
        <f>VLOOKUP(A5194,Weather!$A$1:$E$366, 5)</f>
        <v>0.35714285714285809</v>
      </c>
      <c r="G5194" s="1">
        <f>VLOOKUP(D5194, Summer!$A$1:$E$25, 2)</f>
        <v>1322.40871182827</v>
      </c>
      <c r="H5194" s="1">
        <f>VLOOKUP(D5194, Summer!$A$1:$E$25, 3)</f>
        <v>1017.49011217013</v>
      </c>
      <c r="I5194" s="1">
        <f>VLOOKUP(D5194, Summer!$A$1:$E$25, 5)</f>
        <v>386.82225388885001</v>
      </c>
      <c r="J5194" s="1">
        <f t="shared" si="487"/>
        <v>386.82225388885001</v>
      </c>
      <c r="K5194" s="47">
        <f t="shared" si="488"/>
        <v>7.236679959756235</v>
      </c>
      <c r="L5194" s="48">
        <f>Solar!K5211/1000*Variables!$B$3</f>
        <v>9.3504499999999986</v>
      </c>
      <c r="M5194">
        <f>IF(E5194=1, VLOOKUP(D5194, Sheet1!$A$2:$C$26, 2), Sheet1!$C$3)</f>
        <v>0.18637999999999999</v>
      </c>
      <c r="N5194" s="1">
        <f>'Electricity Rates'!$J$2</f>
        <v>0.24729999999999999</v>
      </c>
      <c r="O5194" s="145">
        <f>L5194-K5194</f>
        <v>2.1137700402437636</v>
      </c>
      <c r="P5194">
        <f t="shared" si="489"/>
        <v>1.7896309540477169</v>
      </c>
      <c r="Q5194">
        <f>IF(O5194&gt;0, IF(Q5193+O5194*Variables!$B$5&lt;Variables!$B$4, Q5193+O5194*Variables!$B$5, Variables!$B$4), IF(Q5193&gt;-O5194, Q5193+O5194/Variables!$B$5, 0))</f>
        <v>30.017518491115766</v>
      </c>
      <c r="R5194">
        <f>IF(O5194&gt;0, 0, IF(Q5193&gt;-O5194, 0, -O5194 - Q5193*Variables!$B$5))</f>
        <v>0</v>
      </c>
      <c r="S5194">
        <f t="shared" si="490"/>
        <v>0</v>
      </c>
      <c r="T5194">
        <f t="shared" si="491"/>
        <v>0</v>
      </c>
    </row>
    <row r="5195" spans="1:20" x14ac:dyDescent="0.3">
      <c r="A5195" s="3">
        <f t="shared" si="486"/>
        <v>43317</v>
      </c>
      <c r="B5195">
        <v>8</v>
      </c>
      <c r="C5195">
        <v>5</v>
      </c>
      <c r="D5195">
        <v>10</v>
      </c>
      <c r="E5195">
        <v>0</v>
      </c>
      <c r="F5195" s="1">
        <f>VLOOKUP(A5195,Weather!$A$1:$E$366, 5)</f>
        <v>0.35714285714285809</v>
      </c>
      <c r="G5195" s="1">
        <f>VLOOKUP(D5195, Summer!$A$1:$E$25, 2)</f>
        <v>1424.0693518383</v>
      </c>
      <c r="H5195" s="1">
        <f>VLOOKUP(D5195, Summer!$A$1:$E$25, 3)</f>
        <v>1069.7659339946799</v>
      </c>
      <c r="I5195" s="1">
        <f>VLOOKUP(D5195, Summer!$A$1:$E$25, 5)</f>
        <v>417.88322986318002</v>
      </c>
      <c r="J5195" s="1">
        <f t="shared" si="487"/>
        <v>417.88322986318002</v>
      </c>
      <c r="K5195" s="47">
        <f t="shared" si="488"/>
        <v>7.8177694397541773</v>
      </c>
      <c r="L5195" s="48">
        <f>Solar!K5212/1000*Variables!$B$3</f>
        <v>29.616999999999997</v>
      </c>
      <c r="M5195">
        <f>IF(E5195=1, VLOOKUP(D5195, Sheet1!$A$2:$C$26, 2), Sheet1!$C$3)</f>
        <v>0.18637999999999999</v>
      </c>
      <c r="N5195" s="1">
        <f>'Electricity Rates'!$J$2</f>
        <v>0.24729999999999999</v>
      </c>
      <c r="O5195" s="145">
        <f>L5195-K5195</f>
        <v>21.799230560245821</v>
      </c>
      <c r="P5195">
        <f t="shared" si="489"/>
        <v>1.9333343824512079</v>
      </c>
      <c r="Q5195">
        <f>IF(O5195&gt;0, IF(Q5194+O5195*Variables!$B$5&lt;Variables!$B$4, Q5194+O5195*Variables!$B$5, Variables!$B$4), IF(Q5194&gt;-O5195, Q5194+O5195/Variables!$B$5, 0))</f>
        <v>50.508795217746837</v>
      </c>
      <c r="R5195">
        <f>IF(O5195&gt;0, 0, IF(Q5194&gt;-O5195, 0, -O5195 - Q5194*Variables!$B$5))</f>
        <v>0</v>
      </c>
      <c r="S5195">
        <f t="shared" si="490"/>
        <v>0</v>
      </c>
      <c r="T5195">
        <f t="shared" si="491"/>
        <v>0</v>
      </c>
    </row>
    <row r="5196" spans="1:20" x14ac:dyDescent="0.3">
      <c r="A5196" s="3">
        <f t="shared" si="486"/>
        <v>43317</v>
      </c>
      <c r="B5196">
        <v>8</v>
      </c>
      <c r="C5196">
        <v>5</v>
      </c>
      <c r="D5196">
        <v>11</v>
      </c>
      <c r="E5196">
        <v>0</v>
      </c>
      <c r="F5196" s="1">
        <f>VLOOKUP(A5196,Weather!$A$1:$E$366, 5)</f>
        <v>0.35714285714285809</v>
      </c>
      <c r="G5196" s="1">
        <f>VLOOKUP(D5196, Summer!$A$1:$E$25, 2)</f>
        <v>1497.9516334678001</v>
      </c>
      <c r="H5196" s="1">
        <f>VLOOKUP(D5196, Summer!$A$1:$E$25, 3)</f>
        <v>1079.6213447448599</v>
      </c>
      <c r="I5196" s="1">
        <f>VLOOKUP(D5196, Summer!$A$1:$E$25, 5)</f>
        <v>435.54125021175599</v>
      </c>
      <c r="J5196" s="1">
        <f t="shared" si="487"/>
        <v>435.54125021175599</v>
      </c>
      <c r="K5196" s="47">
        <f t="shared" si="488"/>
        <v>8.1481161059576817</v>
      </c>
      <c r="L5196" s="48">
        <f>Solar!K5213/1000*Variables!$B$3</f>
        <v>34.789250000000003</v>
      </c>
      <c r="M5196">
        <f>IF(E5196=1, VLOOKUP(D5196, Sheet1!$A$2:$C$26, 2), Sheet1!$C$3)</f>
        <v>0.18637999999999999</v>
      </c>
      <c r="N5196" s="1">
        <f>'Electricity Rates'!$J$2</f>
        <v>0.24729999999999999</v>
      </c>
      <c r="O5196" s="145">
        <f>L5196-K5196</f>
        <v>26.641133894042319</v>
      </c>
      <c r="P5196">
        <f t="shared" si="489"/>
        <v>2.0150291130033344</v>
      </c>
      <c r="Q5196">
        <f>IF(O5196&gt;0, IF(Q5195+O5196*Variables!$B$5&lt;Variables!$B$4, Q5195+O5196*Variables!$B$5, Variables!$B$4), IF(Q5195&gt;-O5196, Q5195+O5196/Variables!$B$5, 0))</f>
        <v>75.551461078146616</v>
      </c>
      <c r="R5196">
        <f>IF(O5196&gt;0, 0, IF(Q5195&gt;-O5196, 0, -O5196 - Q5195*Variables!$B$5))</f>
        <v>0</v>
      </c>
      <c r="S5196">
        <f t="shared" si="490"/>
        <v>0</v>
      </c>
      <c r="T5196">
        <f t="shared" si="491"/>
        <v>0</v>
      </c>
    </row>
    <row r="5197" spans="1:20" x14ac:dyDescent="0.3">
      <c r="A5197" s="3">
        <f t="shared" si="486"/>
        <v>43317</v>
      </c>
      <c r="B5197">
        <v>8</v>
      </c>
      <c r="C5197">
        <v>5</v>
      </c>
      <c r="D5197">
        <v>12</v>
      </c>
      <c r="E5197">
        <v>0</v>
      </c>
      <c r="F5197" s="1">
        <f>VLOOKUP(A5197,Weather!$A$1:$E$366, 5)</f>
        <v>0.35714285714285809</v>
      </c>
      <c r="G5197" s="1">
        <f>VLOOKUP(D5197, Summer!$A$1:$E$25, 2)</f>
        <v>1553.30978408544</v>
      </c>
      <c r="H5197" s="1">
        <f>VLOOKUP(D5197, Summer!$A$1:$E$25, 3)</f>
        <v>1117.7462231731799</v>
      </c>
      <c r="I5197" s="1">
        <f>VLOOKUP(D5197, Summer!$A$1:$E$25, 5)</f>
        <v>435.36187980189499</v>
      </c>
      <c r="J5197" s="1">
        <f t="shared" si="487"/>
        <v>435.36187980189499</v>
      </c>
      <c r="K5197" s="47">
        <f t="shared" si="488"/>
        <v>8.1447604400481737</v>
      </c>
      <c r="L5197" s="48">
        <f>Solar!K5214/1000*Variables!$B$3</f>
        <v>38.5779</v>
      </c>
      <c r="M5197">
        <f>IF(E5197=1, VLOOKUP(D5197, Sheet1!$A$2:$C$26, 2), Sheet1!$C$3)</f>
        <v>0.18637999999999999</v>
      </c>
      <c r="N5197" s="1">
        <f>'Electricity Rates'!$J$2</f>
        <v>0.24729999999999999</v>
      </c>
      <c r="O5197" s="145">
        <f>L5197-K5197</f>
        <v>30.433139559951826</v>
      </c>
      <c r="P5197">
        <f t="shared" si="489"/>
        <v>2.0141992568239133</v>
      </c>
      <c r="Q5197">
        <f>IF(O5197&gt;0, IF(Q5196+O5197*Variables!$B$5&lt;Variables!$B$4, Q5196+O5197*Variables!$B$5, Variables!$B$4), IF(Q5196&gt;-O5197, Q5196+O5197/Variables!$B$5, 0))</f>
        <v>100</v>
      </c>
      <c r="R5197">
        <f>IF(O5197&gt;0, 0, IF(Q5196&gt;-O5197, 0, -O5197 - Q5196*Variables!$B$5))</f>
        <v>0</v>
      </c>
      <c r="S5197">
        <f t="shared" si="490"/>
        <v>0</v>
      </c>
      <c r="T5197">
        <f t="shared" si="491"/>
        <v>0</v>
      </c>
    </row>
    <row r="5198" spans="1:20" x14ac:dyDescent="0.3">
      <c r="A5198" s="3">
        <f t="shared" si="486"/>
        <v>43317</v>
      </c>
      <c r="B5198">
        <v>8</v>
      </c>
      <c r="C5198">
        <v>5</v>
      </c>
      <c r="D5198">
        <v>13</v>
      </c>
      <c r="E5198">
        <v>0</v>
      </c>
      <c r="F5198" s="1">
        <f>VLOOKUP(A5198,Weather!$A$1:$E$366, 5)</f>
        <v>0.35714285714285809</v>
      </c>
      <c r="G5198" s="1">
        <f>VLOOKUP(D5198, Summer!$A$1:$E$25, 2)</f>
        <v>1622.5675647430101</v>
      </c>
      <c r="H5198" s="1">
        <f>VLOOKUP(D5198, Summer!$A$1:$E$25, 3)</f>
        <v>1132.28619594112</v>
      </c>
      <c r="I5198" s="1">
        <f>VLOOKUP(D5198, Summer!$A$1:$E$25, 5)</f>
        <v>435.17254436926402</v>
      </c>
      <c r="J5198" s="1">
        <f t="shared" si="487"/>
        <v>435.17254436926402</v>
      </c>
      <c r="K5198" s="47">
        <f t="shared" si="488"/>
        <v>8.1412183482548048</v>
      </c>
      <c r="L5198" s="48">
        <f>Solar!K5215/1000*Variables!$B$3</f>
        <v>39.825000000000003</v>
      </c>
      <c r="M5198">
        <f>IF(E5198=1, VLOOKUP(D5198, Sheet1!$A$2:$C$26, 2), Sheet1!$C$3)</f>
        <v>0.18637999999999999</v>
      </c>
      <c r="N5198" s="1">
        <f>'Electricity Rates'!$J$2</f>
        <v>0.24729999999999999</v>
      </c>
      <c r="O5198" s="145">
        <f>L5198-K5198</f>
        <v>31.6837816517452</v>
      </c>
      <c r="P5198">
        <f t="shared" si="489"/>
        <v>2.0133232975234132</v>
      </c>
      <c r="Q5198">
        <f>IF(O5198&gt;0, IF(Q5197+O5198*Variables!$B$5&lt;Variables!$B$4, Q5197+O5198*Variables!$B$5, Variables!$B$4), IF(Q5197&gt;-O5198, Q5197+O5198/Variables!$B$5, 0))</f>
        <v>100</v>
      </c>
      <c r="R5198">
        <f>IF(O5198&gt;0, 0, IF(Q5197&gt;-O5198, 0, -O5198 - Q5197*Variables!$B$5))</f>
        <v>0</v>
      </c>
      <c r="S5198">
        <f t="shared" si="490"/>
        <v>0</v>
      </c>
      <c r="T5198">
        <f t="shared" si="491"/>
        <v>0</v>
      </c>
    </row>
    <row r="5199" spans="1:20" x14ac:dyDescent="0.3">
      <c r="A5199" s="3">
        <f t="shared" si="486"/>
        <v>43317</v>
      </c>
      <c r="B5199">
        <v>8</v>
      </c>
      <c r="C5199">
        <v>5</v>
      </c>
      <c r="D5199">
        <v>14</v>
      </c>
      <c r="E5199">
        <v>0</v>
      </c>
      <c r="F5199" s="1">
        <f>VLOOKUP(A5199,Weather!$A$1:$E$366, 5)</f>
        <v>0.35714285714285809</v>
      </c>
      <c r="G5199" s="1">
        <f>VLOOKUP(D5199, Summer!$A$1:$E$25, 2)</f>
        <v>1636.26340321468</v>
      </c>
      <c r="H5199" s="1">
        <f>VLOOKUP(D5199, Summer!$A$1:$E$25, 3)</f>
        <v>1156.2601309732199</v>
      </c>
      <c r="I5199" s="1">
        <f>VLOOKUP(D5199, Summer!$A$1:$E$25, 5)</f>
        <v>417.13087064403902</v>
      </c>
      <c r="J5199" s="1">
        <f t="shared" si="487"/>
        <v>417.13087064403902</v>
      </c>
      <c r="K5199" s="47">
        <f t="shared" si="488"/>
        <v>7.8036942855225897</v>
      </c>
      <c r="L5199" s="48">
        <f>Solar!K5216/1000*Variables!$B$3</f>
        <v>38.245999999999995</v>
      </c>
      <c r="M5199">
        <f>IF(E5199=1, VLOOKUP(D5199, Sheet1!$A$2:$C$26, 2), Sheet1!$C$3)</f>
        <v>0.18637999999999999</v>
      </c>
      <c r="N5199" s="1">
        <f>'Electricity Rates'!$J$2</f>
        <v>0.24729999999999999</v>
      </c>
      <c r="O5199" s="145">
        <f>L5199-K5199</f>
        <v>30.442305714477406</v>
      </c>
      <c r="P5199">
        <f t="shared" si="489"/>
        <v>1.9298535968097363</v>
      </c>
      <c r="Q5199">
        <f>IF(O5199&gt;0, IF(Q5198+O5199*Variables!$B$5&lt;Variables!$B$4, Q5198+O5199*Variables!$B$5, Variables!$B$4), IF(Q5198&gt;-O5199, Q5198+O5199/Variables!$B$5, 0))</f>
        <v>100</v>
      </c>
      <c r="R5199">
        <f>IF(O5199&gt;0, 0, IF(Q5198&gt;-O5199, 0, -O5199 - Q5198*Variables!$B$5))</f>
        <v>0</v>
      </c>
      <c r="S5199">
        <f t="shared" si="490"/>
        <v>0</v>
      </c>
      <c r="T5199">
        <f t="shared" si="491"/>
        <v>0</v>
      </c>
    </row>
    <row r="5200" spans="1:20" x14ac:dyDescent="0.3">
      <c r="A5200" s="3">
        <f t="shared" si="486"/>
        <v>43317</v>
      </c>
      <c r="B5200">
        <v>8</v>
      </c>
      <c r="C5200">
        <v>5</v>
      </c>
      <c r="D5200">
        <v>15</v>
      </c>
      <c r="E5200">
        <v>0</v>
      </c>
      <c r="F5200" s="1">
        <f>VLOOKUP(A5200,Weather!$A$1:$E$366, 5)</f>
        <v>0.35714285714285809</v>
      </c>
      <c r="G5200" s="1">
        <f>VLOOKUP(D5200, Summer!$A$1:$E$25, 2)</f>
        <v>1589.7727985285201</v>
      </c>
      <c r="H5200" s="1">
        <f>VLOOKUP(D5200, Summer!$A$1:$E$25, 3)</f>
        <v>1137.7596230737599</v>
      </c>
      <c r="I5200" s="1">
        <f>VLOOKUP(D5200, Summer!$A$1:$E$25, 5)</f>
        <v>403.543562097039</v>
      </c>
      <c r="J5200" s="1">
        <f t="shared" si="487"/>
        <v>403.543562097039</v>
      </c>
      <c r="K5200" s="47">
        <f t="shared" si="488"/>
        <v>7.5495025928767143</v>
      </c>
      <c r="L5200" s="48">
        <f>Solar!K5217/1000*Variables!$B$3</f>
        <v>33.742249999999999</v>
      </c>
      <c r="M5200">
        <f>IF(E5200=1, VLOOKUP(D5200, Sheet1!$A$2:$C$26, 2), Sheet1!$C$3)</f>
        <v>0.18637999999999999</v>
      </c>
      <c r="N5200" s="1">
        <f>'Electricity Rates'!$J$2</f>
        <v>0.24729999999999999</v>
      </c>
      <c r="O5200" s="145">
        <f>L5200-K5200</f>
        <v>26.192747407123285</v>
      </c>
      <c r="P5200">
        <f t="shared" si="489"/>
        <v>1.8669919912184114</v>
      </c>
      <c r="Q5200">
        <f>IF(O5200&gt;0, IF(Q5199+O5200*Variables!$B$5&lt;Variables!$B$4, Q5199+O5200*Variables!$B$5, Variables!$B$4), IF(Q5199&gt;-O5200, Q5199+O5200/Variables!$B$5, 0))</f>
        <v>100</v>
      </c>
      <c r="R5200">
        <f>IF(O5200&gt;0, 0, IF(Q5199&gt;-O5200, 0, -O5200 - Q5199*Variables!$B$5))</f>
        <v>0</v>
      </c>
      <c r="S5200">
        <f t="shared" si="490"/>
        <v>0</v>
      </c>
      <c r="T5200">
        <f t="shared" si="491"/>
        <v>0</v>
      </c>
    </row>
    <row r="5201" spans="1:20" x14ac:dyDescent="0.3">
      <c r="A5201" s="3">
        <f t="shared" si="486"/>
        <v>43317</v>
      </c>
      <c r="B5201">
        <v>8</v>
      </c>
      <c r="C5201">
        <v>5</v>
      </c>
      <c r="D5201">
        <v>16</v>
      </c>
      <c r="E5201">
        <v>0</v>
      </c>
      <c r="F5201" s="1">
        <f>VLOOKUP(A5201,Weather!$A$1:$E$366, 5)</f>
        <v>0.35714285714285809</v>
      </c>
      <c r="G5201" s="1">
        <f>VLOOKUP(D5201, Summer!$A$1:$E$25, 2)</f>
        <v>1459.9523441255701</v>
      </c>
      <c r="H5201" s="1">
        <f>VLOOKUP(D5201, Summer!$A$1:$E$25, 3)</f>
        <v>1006.09479349024</v>
      </c>
      <c r="I5201" s="1">
        <f>VLOOKUP(D5201, Summer!$A$1:$E$25, 5)</f>
        <v>381.04254068220598</v>
      </c>
      <c r="J5201" s="1">
        <f t="shared" si="487"/>
        <v>381.04254068220598</v>
      </c>
      <c r="K5201" s="47">
        <f t="shared" si="488"/>
        <v>7.1285529471162699</v>
      </c>
      <c r="L5201" s="48">
        <f>Solar!K5218/1000*Variables!$B$3</f>
        <v>26.542999999999999</v>
      </c>
      <c r="M5201">
        <f>IF(E5201=1, VLOOKUP(D5201, Sheet1!$A$2:$C$26, 2), Sheet1!$C$3)</f>
        <v>0.18637999999999999</v>
      </c>
      <c r="N5201" s="1">
        <f>'Electricity Rates'!$J$2</f>
        <v>0.24729999999999999</v>
      </c>
      <c r="O5201" s="145">
        <f>L5201-K5201</f>
        <v>19.41444705288373</v>
      </c>
      <c r="P5201">
        <f t="shared" si="489"/>
        <v>1.7628911438218535</v>
      </c>
      <c r="Q5201">
        <f>IF(O5201&gt;0, IF(Q5200+O5201*Variables!$B$5&lt;Variables!$B$4, Q5200+O5201*Variables!$B$5, Variables!$B$4), IF(Q5200&gt;-O5201, Q5200+O5201/Variables!$B$5, 0))</f>
        <v>100</v>
      </c>
      <c r="R5201">
        <f>IF(O5201&gt;0, 0, IF(Q5200&gt;-O5201, 0, -O5201 - Q5200*Variables!$B$5))</f>
        <v>0</v>
      </c>
      <c r="S5201">
        <f t="shared" si="490"/>
        <v>0</v>
      </c>
      <c r="T5201">
        <f t="shared" si="491"/>
        <v>0</v>
      </c>
    </row>
    <row r="5202" spans="1:20" x14ac:dyDescent="0.3">
      <c r="A5202" s="3">
        <f t="shared" si="486"/>
        <v>43317</v>
      </c>
      <c r="B5202">
        <v>8</v>
      </c>
      <c r="C5202">
        <v>5</v>
      </c>
      <c r="D5202">
        <v>17</v>
      </c>
      <c r="E5202">
        <v>0</v>
      </c>
      <c r="F5202" s="1">
        <f>VLOOKUP(A5202,Weather!$A$1:$E$366, 5)</f>
        <v>0.35714285714285809</v>
      </c>
      <c r="G5202" s="1">
        <f>VLOOKUP(D5202, Summer!$A$1:$E$25, 2)</f>
        <v>1144.9480592772099</v>
      </c>
      <c r="H5202" s="1">
        <f>VLOOKUP(D5202, Summer!$A$1:$E$25, 3)</f>
        <v>808.38142168622596</v>
      </c>
      <c r="I5202" s="1">
        <f>VLOOKUP(D5202, Summer!$A$1:$E$25, 5)</f>
        <v>371.93450987035499</v>
      </c>
      <c r="J5202" s="1">
        <f t="shared" si="487"/>
        <v>371.93450987035499</v>
      </c>
      <c r="K5202" s="47">
        <f t="shared" si="488"/>
        <v>6.9581596892663642</v>
      </c>
      <c r="L5202" s="48">
        <f>Solar!K5219/1000*Variables!$B$3</f>
        <v>17.172000000000001</v>
      </c>
      <c r="M5202">
        <f>IF(E5202=1, VLOOKUP(D5202, Sheet1!$A$2:$C$26, 2), Sheet1!$C$3)</f>
        <v>0.18637999999999999</v>
      </c>
      <c r="N5202" s="1">
        <f>'Electricity Rates'!$J$2</f>
        <v>0.24729999999999999</v>
      </c>
      <c r="O5202" s="145">
        <f>L5202-K5202</f>
        <v>10.213840310733637</v>
      </c>
      <c r="P5202">
        <f t="shared" si="489"/>
        <v>1.7207528911555718</v>
      </c>
      <c r="Q5202">
        <f>IF(O5202&gt;0, IF(Q5201+O5202*Variables!$B$5&lt;Variables!$B$4, Q5201+O5202*Variables!$B$5, Variables!$B$4), IF(Q5201&gt;-O5202, Q5201+O5202/Variables!$B$5, 0))</f>
        <v>100</v>
      </c>
      <c r="R5202">
        <f>IF(O5202&gt;0, 0, IF(Q5201&gt;-O5202, 0, -O5202 - Q5201*Variables!$B$5))</f>
        <v>0</v>
      </c>
      <c r="S5202">
        <f t="shared" si="490"/>
        <v>0</v>
      </c>
      <c r="T5202">
        <f t="shared" si="491"/>
        <v>0</v>
      </c>
    </row>
    <row r="5203" spans="1:20" x14ac:dyDescent="0.3">
      <c r="A5203" s="3">
        <f t="shared" si="486"/>
        <v>43317</v>
      </c>
      <c r="B5203">
        <v>8</v>
      </c>
      <c r="C5203">
        <v>5</v>
      </c>
      <c r="D5203">
        <v>18</v>
      </c>
      <c r="E5203">
        <v>0</v>
      </c>
      <c r="F5203" s="1">
        <f>VLOOKUP(A5203,Weather!$A$1:$E$366, 5)</f>
        <v>0.35714285714285809</v>
      </c>
      <c r="G5203" s="1">
        <f>VLOOKUP(D5203, Summer!$A$1:$E$25, 2)</f>
        <v>769.75210584620504</v>
      </c>
      <c r="H5203" s="1">
        <f>VLOOKUP(D5203, Summer!$A$1:$E$25, 3)</f>
        <v>572.92139445417001</v>
      </c>
      <c r="I5203" s="1">
        <f>VLOOKUP(D5203, Summer!$A$1:$E$25, 5)</f>
        <v>349.41355840998102</v>
      </c>
      <c r="J5203" s="1">
        <f t="shared" si="487"/>
        <v>349.41355840998102</v>
      </c>
      <c r="K5203" s="47">
        <f t="shared" si="488"/>
        <v>6.536837191738182</v>
      </c>
      <c r="L5203" s="48">
        <f>Solar!K5220/1000*Variables!$B$3</f>
        <v>7.548350000000001</v>
      </c>
      <c r="M5203">
        <f>IF(E5203=1, VLOOKUP(D5203, Sheet1!$A$2:$C$26, 2), Sheet1!$C$3)</f>
        <v>0.18637999999999999</v>
      </c>
      <c r="N5203" s="1">
        <f>'Electricity Rates'!$J$2</f>
        <v>0.24729999999999999</v>
      </c>
      <c r="O5203" s="145">
        <f>L5203-K5203</f>
        <v>1.011512808261819</v>
      </c>
      <c r="P5203">
        <f t="shared" si="489"/>
        <v>1.6165598375168524</v>
      </c>
      <c r="Q5203">
        <f>IF(O5203&gt;0, IF(Q5202+O5203*Variables!$B$5&lt;Variables!$B$4, Q5202+O5203*Variables!$B$5, Variables!$B$4), IF(Q5202&gt;-O5203, Q5202+O5203/Variables!$B$5, 0))</f>
        <v>100</v>
      </c>
      <c r="R5203">
        <f>IF(O5203&gt;0, 0, IF(Q5202&gt;-O5203, 0, -O5203 - Q5202*Variables!$B$5))</f>
        <v>0</v>
      </c>
      <c r="S5203">
        <f t="shared" si="490"/>
        <v>0</v>
      </c>
      <c r="T5203">
        <f t="shared" si="491"/>
        <v>0</v>
      </c>
    </row>
    <row r="5204" spans="1:20" x14ac:dyDescent="0.3">
      <c r="A5204" s="3">
        <f t="shared" si="486"/>
        <v>43317</v>
      </c>
      <c r="B5204">
        <v>8</v>
      </c>
      <c r="C5204">
        <v>5</v>
      </c>
      <c r="D5204">
        <v>19</v>
      </c>
      <c r="E5204">
        <v>0</v>
      </c>
      <c r="F5204" s="1">
        <f>VLOOKUP(A5204,Weather!$A$1:$E$366, 5)</f>
        <v>0.35714285714285809</v>
      </c>
      <c r="G5204" s="1">
        <f>VLOOKUP(D5204, Summer!$A$1:$E$25, 2)</f>
        <v>565.86125451999203</v>
      </c>
      <c r="H5204" s="1">
        <f>VLOOKUP(D5204, Summer!$A$1:$E$25, 3)</f>
        <v>365.77406038600299</v>
      </c>
      <c r="I5204" s="1">
        <f>VLOOKUP(D5204, Summer!$A$1:$E$25, 5)</f>
        <v>331.38683221891199</v>
      </c>
      <c r="J5204" s="1">
        <f t="shared" si="487"/>
        <v>331.38683221891199</v>
      </c>
      <c r="K5204" s="47">
        <f t="shared" si="488"/>
        <v>6.1995927678317768</v>
      </c>
      <c r="L5204" s="48">
        <f>Solar!K5221/1000*Variables!$B$3</f>
        <v>1.6074999999999999</v>
      </c>
      <c r="M5204">
        <f>IF(E5204=1, VLOOKUP(D5204, Sheet1!$A$2:$C$26, 2), Sheet1!$C$3)</f>
        <v>0.18637999999999999</v>
      </c>
      <c r="N5204" s="1">
        <f>'Electricity Rates'!$J$2</f>
        <v>0.24729999999999999</v>
      </c>
      <c r="O5204" s="145">
        <f>L5204-K5204</f>
        <v>-4.5920927678317769</v>
      </c>
      <c r="P5204">
        <f t="shared" si="489"/>
        <v>1.5331592914847985</v>
      </c>
      <c r="Q5204">
        <f>IF(O5204&gt;0, IF(Q5203+O5204*Variables!$B$5&lt;Variables!$B$4, Q5203+O5204*Variables!$B$5, Variables!$B$4), IF(Q5203&gt;-O5204, Q5203+O5204/Variables!$B$5, 0))</f>
        <v>95.114794927838531</v>
      </c>
      <c r="R5204">
        <f>IF(O5204&gt;0, 0, IF(Q5203&gt;-O5204, 0, -O5204 - Q5203*Variables!$B$5))</f>
        <v>0</v>
      </c>
      <c r="S5204">
        <f t="shared" si="490"/>
        <v>0</v>
      </c>
      <c r="T5204">
        <f t="shared" si="491"/>
        <v>0</v>
      </c>
    </row>
    <row r="5205" spans="1:20" x14ac:dyDescent="0.3">
      <c r="A5205" s="3">
        <f t="shared" si="486"/>
        <v>43317</v>
      </c>
      <c r="B5205">
        <v>8</v>
      </c>
      <c r="C5205">
        <v>5</v>
      </c>
      <c r="D5205">
        <v>20</v>
      </c>
      <c r="E5205">
        <v>0</v>
      </c>
      <c r="F5205" s="1">
        <f>VLOOKUP(A5205,Weather!$A$1:$E$366, 5)</f>
        <v>0.35714285714285809</v>
      </c>
      <c r="G5205" s="1">
        <f>VLOOKUP(D5205, Summer!$A$1:$E$25, 2)</f>
        <v>459.178981251175</v>
      </c>
      <c r="H5205" s="1">
        <f>VLOOKUP(D5205, Summer!$A$1:$E$25, 3)</f>
        <v>328.41643432967999</v>
      </c>
      <c r="I5205" s="1">
        <f>VLOOKUP(D5205, Summer!$A$1:$E$25, 5)</f>
        <v>326.73316658528501</v>
      </c>
      <c r="J5205" s="1">
        <f t="shared" si="487"/>
        <v>326.73316658528501</v>
      </c>
      <c r="K5205" s="47">
        <f t="shared" si="488"/>
        <v>6.1125318800681905</v>
      </c>
      <c r="L5205" s="48">
        <f>Solar!K5222/1000*Variables!$B$3</f>
        <v>0</v>
      </c>
      <c r="M5205">
        <f>IF(E5205=1, VLOOKUP(D5205, Sheet1!$A$2:$C$26, 2), Sheet1!$C$3)</f>
        <v>0.18637999999999999</v>
      </c>
      <c r="N5205" s="1">
        <f>'Electricity Rates'!$J$2</f>
        <v>0.24729999999999999</v>
      </c>
      <c r="O5205" s="145">
        <f>L5205-K5205</f>
        <v>-6.1125318800681905</v>
      </c>
      <c r="P5205">
        <f t="shared" si="489"/>
        <v>1.5116291339408634</v>
      </c>
      <c r="Q5205">
        <f>IF(O5205&gt;0, IF(Q5204+O5205*Variables!$B$5&lt;Variables!$B$4, Q5204+O5205*Variables!$B$5, Variables!$B$4), IF(Q5204&gt;-O5205, Q5204+O5205/Variables!$B$5, 0))</f>
        <v>88.612101438404281</v>
      </c>
      <c r="R5205">
        <f>IF(O5205&gt;0, 0, IF(Q5204&gt;-O5205, 0, -O5205 - Q5204*Variables!$B$5))</f>
        <v>0</v>
      </c>
      <c r="S5205">
        <f t="shared" si="490"/>
        <v>0</v>
      </c>
      <c r="T5205">
        <f t="shared" si="491"/>
        <v>0</v>
      </c>
    </row>
    <row r="5206" spans="1:20" x14ac:dyDescent="0.3">
      <c r="A5206" s="3">
        <f t="shared" si="486"/>
        <v>43317</v>
      </c>
      <c r="B5206">
        <v>8</v>
      </c>
      <c r="C5206">
        <v>5</v>
      </c>
      <c r="D5206">
        <v>21</v>
      </c>
      <c r="E5206">
        <v>0</v>
      </c>
      <c r="F5206" s="1">
        <f>VLOOKUP(A5206,Weather!$A$1:$E$366, 5)</f>
        <v>0.35714285714285809</v>
      </c>
      <c r="G5206" s="1">
        <f>VLOOKUP(D5206, Summer!$A$1:$E$25, 2)</f>
        <v>403.43414919632897</v>
      </c>
      <c r="H5206" s="1">
        <f>VLOOKUP(D5206, Summer!$A$1:$E$25, 3)</f>
        <v>305.25297715532997</v>
      </c>
      <c r="I5206" s="1">
        <f>VLOOKUP(D5206, Summer!$A$1:$E$25, 5)</f>
        <v>313.15582306105603</v>
      </c>
      <c r="J5206" s="1">
        <f t="shared" si="487"/>
        <v>313.15582306105603</v>
      </c>
      <c r="K5206" s="47">
        <f t="shared" si="488"/>
        <v>5.8585266133061946</v>
      </c>
      <c r="L5206" s="48">
        <f>Solar!K5223/1000*Variables!$B$3</f>
        <v>0</v>
      </c>
      <c r="M5206">
        <f>IF(E5206=1, VLOOKUP(D5206, Sheet1!$A$2:$C$26, 2), Sheet1!$C$3)</f>
        <v>0.18637999999999999</v>
      </c>
      <c r="N5206" s="1">
        <f>'Electricity Rates'!$J$2</f>
        <v>0.24729999999999999</v>
      </c>
      <c r="O5206" s="145">
        <f>L5206-K5206</f>
        <v>-5.8585266133061946</v>
      </c>
      <c r="P5206">
        <f t="shared" si="489"/>
        <v>1.4488136314706219</v>
      </c>
      <c r="Q5206">
        <f>IF(O5206&gt;0, IF(Q5205+O5206*Variables!$B$5&lt;Variables!$B$4, Q5205+O5206*Variables!$B$5, Variables!$B$4), IF(Q5205&gt;-O5206, Q5205+O5206/Variables!$B$5, 0))</f>
        <v>82.379626317865771</v>
      </c>
      <c r="R5206">
        <f>IF(O5206&gt;0, 0, IF(Q5205&gt;-O5206, 0, -O5206 - Q5205*Variables!$B$5))</f>
        <v>0</v>
      </c>
      <c r="S5206">
        <f t="shared" si="490"/>
        <v>0</v>
      </c>
      <c r="T5206">
        <f t="shared" si="491"/>
        <v>0</v>
      </c>
    </row>
    <row r="5207" spans="1:20" x14ac:dyDescent="0.3">
      <c r="A5207" s="3">
        <f t="shared" si="486"/>
        <v>43317</v>
      </c>
      <c r="B5207">
        <v>8</v>
      </c>
      <c r="C5207">
        <v>5</v>
      </c>
      <c r="D5207">
        <v>22</v>
      </c>
      <c r="E5207">
        <v>0</v>
      </c>
      <c r="F5207" s="1">
        <f>VLOOKUP(A5207,Weather!$A$1:$E$366, 5)</f>
        <v>0.35714285714285809</v>
      </c>
      <c r="G5207" s="1">
        <f>VLOOKUP(D5207, Summer!$A$1:$E$25, 2)</f>
        <v>366.19777187885302</v>
      </c>
      <c r="H5207" s="1">
        <f>VLOOKUP(D5207, Summer!$A$1:$E$25, 3)</f>
        <v>263.18917633836901</v>
      </c>
      <c r="I5207" s="1">
        <f>VLOOKUP(D5207, Summer!$A$1:$E$25, 5)</f>
        <v>295.10418431306101</v>
      </c>
      <c r="J5207" s="1">
        <f t="shared" si="487"/>
        <v>295.10418431306101</v>
      </c>
      <c r="K5207" s="47">
        <f t="shared" si="488"/>
        <v>5.5208161246901204</v>
      </c>
      <c r="L5207" s="48">
        <f>Solar!K5224/1000*Variables!$B$3</f>
        <v>0</v>
      </c>
      <c r="M5207">
        <f>IF(E5207=1, VLOOKUP(D5207, Sheet1!$A$2:$C$26, 2), Sheet1!$C$3)</f>
        <v>0.18637999999999999</v>
      </c>
      <c r="N5207" s="1">
        <f>'Electricity Rates'!$J$2</f>
        <v>0.24729999999999999</v>
      </c>
      <c r="O5207" s="145">
        <f>L5207-K5207</f>
        <v>-5.5208161246901204</v>
      </c>
      <c r="P5207">
        <f t="shared" si="489"/>
        <v>1.3652978276358667</v>
      </c>
      <c r="Q5207">
        <f>IF(O5207&gt;0, IF(Q5206+O5207*Variables!$B$5&lt;Variables!$B$4, Q5206+O5207*Variables!$B$5, Variables!$B$4), IF(Q5206&gt;-O5207, Q5206+O5207/Variables!$B$5, 0))</f>
        <v>76.506417674578415</v>
      </c>
      <c r="R5207">
        <f>IF(O5207&gt;0, 0, IF(Q5206&gt;-O5207, 0, -O5207 - Q5206*Variables!$B$5))</f>
        <v>0</v>
      </c>
      <c r="S5207">
        <f t="shared" si="490"/>
        <v>0</v>
      </c>
      <c r="T5207">
        <f t="shared" si="491"/>
        <v>0</v>
      </c>
    </row>
    <row r="5208" spans="1:20" x14ac:dyDescent="0.3">
      <c r="A5208" s="3">
        <f t="shared" si="486"/>
        <v>43317</v>
      </c>
      <c r="B5208">
        <v>8</v>
      </c>
      <c r="C5208">
        <v>5</v>
      </c>
      <c r="D5208">
        <v>23</v>
      </c>
      <c r="E5208">
        <v>0</v>
      </c>
      <c r="F5208" s="1">
        <f>VLOOKUP(A5208,Weather!$A$1:$E$366, 5)</f>
        <v>0.35714285714285809</v>
      </c>
      <c r="G5208" s="1">
        <f>VLOOKUP(D5208, Summer!$A$1:$E$25, 2)</f>
        <v>342.86102460129899</v>
      </c>
      <c r="H5208" s="1">
        <f>VLOOKUP(D5208, Summer!$A$1:$E$25, 3)</f>
        <v>273.02297434567402</v>
      </c>
      <c r="I5208" s="1">
        <f>VLOOKUP(D5208, Summer!$A$1:$E$25, 5)</f>
        <v>281.53182330021599</v>
      </c>
      <c r="J5208" s="1">
        <f t="shared" si="487"/>
        <v>281.53182330021599</v>
      </c>
      <c r="K5208" s="47">
        <f t="shared" si="488"/>
        <v>5.2669040708700354</v>
      </c>
      <c r="L5208" s="48">
        <f>Solar!K5225/1000*Variables!$B$3</f>
        <v>0</v>
      </c>
      <c r="M5208">
        <f>IF(E5208=1, VLOOKUP(D5208, Sheet1!$A$2:$C$26, 2), Sheet1!$C$3)</f>
        <v>0.18637999999999999</v>
      </c>
      <c r="N5208" s="1">
        <f>'Electricity Rates'!$J$2</f>
        <v>0.24729999999999999</v>
      </c>
      <c r="O5208" s="145">
        <f>L5208-K5208</f>
        <v>-5.2669040708700354</v>
      </c>
      <c r="P5208">
        <f t="shared" si="489"/>
        <v>1.3025053767261596</v>
      </c>
      <c r="Q5208">
        <f>IF(O5208&gt;0, IF(Q5207+O5208*Variables!$B$5&lt;Variables!$B$4, Q5207+O5208*Variables!$B$5, Variables!$B$4), IF(Q5207&gt;-O5208, Q5207+O5208/Variables!$B$5, 0))</f>
        <v>70.90332823748264</v>
      </c>
      <c r="R5208">
        <f>IF(O5208&gt;0, 0, IF(Q5207&gt;-O5208, 0, -O5208 - Q5207*Variables!$B$5))</f>
        <v>0</v>
      </c>
      <c r="S5208">
        <f t="shared" si="490"/>
        <v>0</v>
      </c>
      <c r="T5208">
        <f t="shared" si="491"/>
        <v>0</v>
      </c>
    </row>
    <row r="5209" spans="1:20" x14ac:dyDescent="0.3">
      <c r="A5209" s="3">
        <f t="shared" si="486"/>
        <v>43317</v>
      </c>
      <c r="B5209">
        <v>8</v>
      </c>
      <c r="C5209">
        <v>5</v>
      </c>
      <c r="D5209">
        <v>24</v>
      </c>
      <c r="E5209">
        <v>0</v>
      </c>
      <c r="F5209" s="1">
        <f>VLOOKUP(A5209,Weather!$A$1:$E$366, 5)</f>
        <v>0.35714285714285809</v>
      </c>
      <c r="G5209" s="1">
        <f>VLOOKUP(D5209, Summer!$A$1:$E$25, 2)</f>
        <v>310.26482453023402</v>
      </c>
      <c r="H5209" s="1">
        <f>VLOOKUP(D5209, Summer!$A$1:$E$25, 3)</f>
        <v>259.09090909090901</v>
      </c>
      <c r="I5209" s="1">
        <f>VLOOKUP(D5209, Summer!$A$1:$E$25, 5)</f>
        <v>276.86321013243497</v>
      </c>
      <c r="J5209" s="1">
        <f t="shared" si="487"/>
        <v>276.86321013243497</v>
      </c>
      <c r="K5209" s="47">
        <f t="shared" si="488"/>
        <v>5.1795635442806756</v>
      </c>
      <c r="L5209" s="48">
        <f>Solar!K5226/1000*Variables!$B$3</f>
        <v>0</v>
      </c>
      <c r="M5209">
        <f>IF(E5209=1, VLOOKUP(D5209, Sheet1!$A$2:$C$26, 2), Sheet1!$C$3)</f>
        <v>0.18637999999999999</v>
      </c>
      <c r="N5209" s="1">
        <f>'Electricity Rates'!$J$2</f>
        <v>0.24729999999999999</v>
      </c>
      <c r="O5209" s="145">
        <f>L5209-K5209</f>
        <v>-5.1795635442806756</v>
      </c>
      <c r="P5209">
        <f t="shared" si="489"/>
        <v>1.280906064500611</v>
      </c>
      <c r="Q5209">
        <f>IF(O5209&gt;0, IF(Q5208+O5209*Variables!$B$5&lt;Variables!$B$4, Q5208+O5209*Variables!$B$5, Variables!$B$4), IF(Q5208&gt;-O5209, Q5208+O5209/Variables!$B$5, 0))</f>
        <v>65.393154254205328</v>
      </c>
      <c r="R5209">
        <f>IF(O5209&gt;0, 0, IF(Q5208&gt;-O5209, 0, -O5209 - Q5208*Variables!$B$5))</f>
        <v>0</v>
      </c>
      <c r="S5209">
        <f t="shared" si="490"/>
        <v>0</v>
      </c>
      <c r="T5209">
        <f t="shared" si="491"/>
        <v>0</v>
      </c>
    </row>
    <row r="5210" spans="1:20" x14ac:dyDescent="0.3">
      <c r="A5210" s="3">
        <f t="shared" si="486"/>
        <v>43318</v>
      </c>
      <c r="B5210">
        <v>8</v>
      </c>
      <c r="C5210">
        <v>6</v>
      </c>
      <c r="D5210">
        <v>1</v>
      </c>
      <c r="E5210">
        <v>0</v>
      </c>
      <c r="F5210" s="1">
        <f>VLOOKUP(A5210,Weather!$A$1:$E$366, 5)</f>
        <v>0.38095238095238065</v>
      </c>
      <c r="G5210" s="1">
        <f>VLOOKUP(D5210, Summer!$A$1:$E$25, 2)</f>
        <v>305.44698283970399</v>
      </c>
      <c r="H5210" s="1">
        <f>VLOOKUP(D5210, Summer!$A$1:$E$25, 3)</f>
        <v>264.36707082495798</v>
      </c>
      <c r="I5210" s="1">
        <f>VLOOKUP(D5210, Summer!$A$1:$E$25, 5)</f>
        <v>276.703769768114</v>
      </c>
      <c r="J5210" s="1">
        <f t="shared" si="487"/>
        <v>276.703769768114</v>
      </c>
      <c r="K5210" s="47">
        <f t="shared" si="488"/>
        <v>5.1765807301388893</v>
      </c>
      <c r="L5210" s="48">
        <f>Solar!K5227/1000*Variables!$B$3</f>
        <v>0</v>
      </c>
      <c r="M5210">
        <f>IF(E5210=1, VLOOKUP(D5210, Sheet1!$A$2:$C$26, 2), Sheet1!$C$3)</f>
        <v>0.18637999999999999</v>
      </c>
      <c r="N5210" s="1">
        <f>'Electricity Rates'!$J$2</f>
        <v>0.24729999999999999</v>
      </c>
      <c r="O5210" s="145">
        <f>L5210-K5210</f>
        <v>-5.1765807301388893</v>
      </c>
      <c r="P5210">
        <f t="shared" si="489"/>
        <v>1.2801684145633472</v>
      </c>
      <c r="Q5210">
        <f>IF(O5210&gt;0, IF(Q5209+O5210*Variables!$B$5&lt;Variables!$B$4, Q5209+O5210*Variables!$B$5, Variables!$B$4), IF(Q5209&gt;-O5210, Q5209+O5210/Variables!$B$5, 0))</f>
        <v>59.886153477461832</v>
      </c>
      <c r="R5210">
        <f>IF(O5210&gt;0, 0, IF(Q5209&gt;-O5210, 0, -O5210 - Q5209*Variables!$B$5))</f>
        <v>0</v>
      </c>
      <c r="S5210">
        <f t="shared" si="490"/>
        <v>0</v>
      </c>
      <c r="T5210">
        <f t="shared" si="491"/>
        <v>0</v>
      </c>
    </row>
    <row r="5211" spans="1:20" x14ac:dyDescent="0.3">
      <c r="A5211" s="3">
        <f t="shared" si="486"/>
        <v>43318</v>
      </c>
      <c r="B5211">
        <v>8</v>
      </c>
      <c r="C5211">
        <v>6</v>
      </c>
      <c r="D5211">
        <v>2</v>
      </c>
      <c r="E5211">
        <v>0</v>
      </c>
      <c r="F5211" s="1">
        <f>VLOOKUP(A5211,Weather!$A$1:$E$366, 5)</f>
        <v>0.38095238095238065</v>
      </c>
      <c r="G5211" s="1">
        <f>VLOOKUP(D5211, Summer!$A$1:$E$25, 2)</f>
        <v>286.71906025959902</v>
      </c>
      <c r="H5211" s="1">
        <f>VLOOKUP(D5211, Summer!$A$1:$E$25, 3)</f>
        <v>260.03911906460002</v>
      </c>
      <c r="I5211" s="1">
        <f>VLOOKUP(D5211, Summer!$A$1:$E$25, 5)</f>
        <v>276.50446931271199</v>
      </c>
      <c r="J5211" s="1">
        <f t="shared" si="487"/>
        <v>276.50446931271199</v>
      </c>
      <c r="K5211" s="47">
        <f t="shared" si="488"/>
        <v>5.1728522124616383</v>
      </c>
      <c r="L5211" s="48">
        <f>Solar!K5228/1000*Variables!$B$3</f>
        <v>0</v>
      </c>
      <c r="M5211">
        <f>IF(E5211=1, VLOOKUP(D5211, Sheet1!$A$2:$C$26, 2), Sheet1!$C$3)</f>
        <v>0.18637999999999999</v>
      </c>
      <c r="N5211" s="1">
        <f>'Electricity Rates'!$J$2</f>
        <v>0.24729999999999999</v>
      </c>
      <c r="O5211" s="145">
        <f>L5211-K5211</f>
        <v>-5.1728522124616383</v>
      </c>
      <c r="P5211">
        <f t="shared" si="489"/>
        <v>1.2792463521417632</v>
      </c>
      <c r="Q5211">
        <f>IF(O5211&gt;0, IF(Q5210+O5211*Variables!$B$5&lt;Variables!$B$4, Q5210+O5211*Variables!$B$5, Variables!$B$4), IF(Q5210&gt;-O5211, Q5210+O5211/Variables!$B$5, 0))</f>
        <v>54.383119208885617</v>
      </c>
      <c r="R5211">
        <f>IF(O5211&gt;0, 0, IF(Q5210&gt;-O5211, 0, -O5211 - Q5210*Variables!$B$5))</f>
        <v>0</v>
      </c>
      <c r="S5211">
        <f t="shared" si="490"/>
        <v>0</v>
      </c>
      <c r="T5211">
        <f t="shared" si="491"/>
        <v>0</v>
      </c>
    </row>
    <row r="5212" spans="1:20" x14ac:dyDescent="0.3">
      <c r="A5212" s="3">
        <f t="shared" si="486"/>
        <v>43318</v>
      </c>
      <c r="B5212">
        <v>8</v>
      </c>
      <c r="C5212">
        <v>6</v>
      </c>
      <c r="D5212">
        <v>3</v>
      </c>
      <c r="E5212">
        <v>0</v>
      </c>
      <c r="F5212" s="1">
        <f>VLOOKUP(A5212,Weather!$A$1:$E$366, 5)</f>
        <v>0.38095238095238065</v>
      </c>
      <c r="G5212" s="1">
        <f>VLOOKUP(D5212, Summer!$A$1:$E$25, 2)</f>
        <v>272.63131492590298</v>
      </c>
      <c r="H5212" s="1">
        <f>VLOOKUP(D5212, Summer!$A$1:$E$25, 3)</f>
        <v>241.571030279452</v>
      </c>
      <c r="I5212" s="1">
        <f>VLOOKUP(D5212, Summer!$A$1:$E$25, 5)</f>
        <v>276.33008141423602</v>
      </c>
      <c r="J5212" s="1">
        <f t="shared" si="487"/>
        <v>276.33008141423602</v>
      </c>
      <c r="K5212" s="47">
        <f t="shared" si="488"/>
        <v>5.1695897594940607</v>
      </c>
      <c r="L5212" s="48">
        <f>Solar!K5229/1000*Variables!$B$3</f>
        <v>0</v>
      </c>
      <c r="M5212">
        <f>IF(E5212=1, VLOOKUP(D5212, Sheet1!$A$2:$C$26, 2), Sheet1!$C$3)</f>
        <v>0.18637999999999999</v>
      </c>
      <c r="N5212" s="1">
        <f>'Electricity Rates'!$J$2</f>
        <v>0.24729999999999999</v>
      </c>
      <c r="O5212" s="145">
        <f>L5212-K5212</f>
        <v>-5.1695897594940607</v>
      </c>
      <c r="P5212">
        <f t="shared" si="489"/>
        <v>1.2784395475228811</v>
      </c>
      <c r="Q5212">
        <f>IF(O5212&gt;0, IF(Q5211+O5212*Variables!$B$5&lt;Variables!$B$4, Q5211+O5212*Variables!$B$5, Variables!$B$4), IF(Q5211&gt;-O5212, Q5211+O5212/Variables!$B$5, 0))</f>
        <v>48.883555634955762</v>
      </c>
      <c r="R5212">
        <f>IF(O5212&gt;0, 0, IF(Q5211&gt;-O5212, 0, -O5212 - Q5211*Variables!$B$5))</f>
        <v>0</v>
      </c>
      <c r="S5212">
        <f t="shared" si="490"/>
        <v>0</v>
      </c>
      <c r="T5212">
        <f t="shared" si="491"/>
        <v>0</v>
      </c>
    </row>
    <row r="5213" spans="1:20" x14ac:dyDescent="0.3">
      <c r="A5213" s="3">
        <f t="shared" si="486"/>
        <v>43318</v>
      </c>
      <c r="B5213">
        <v>8</v>
      </c>
      <c r="C5213">
        <v>6</v>
      </c>
      <c r="D5213">
        <v>4</v>
      </c>
      <c r="E5213">
        <v>0</v>
      </c>
      <c r="F5213" s="1">
        <f>VLOOKUP(A5213,Weather!$A$1:$E$366, 5)</f>
        <v>0.38095238095238065</v>
      </c>
      <c r="G5213" s="1">
        <f>VLOOKUP(D5213, Summer!$A$1:$E$25, 2)</f>
        <v>286.33237882239803</v>
      </c>
      <c r="H5213" s="1">
        <f>VLOOKUP(D5213, Summer!$A$1:$E$25, 3)</f>
        <v>256.10019667595998</v>
      </c>
      <c r="I5213" s="1">
        <f>VLOOKUP(D5213, Summer!$A$1:$E$25, 5)</f>
        <v>276.13078095883401</v>
      </c>
      <c r="J5213" s="1">
        <f t="shared" si="487"/>
        <v>276.13078095883401</v>
      </c>
      <c r="K5213" s="47">
        <f t="shared" si="488"/>
        <v>5.1658612418168106</v>
      </c>
      <c r="L5213" s="48">
        <f>Solar!K5230/1000*Variables!$B$3</f>
        <v>0</v>
      </c>
      <c r="M5213">
        <f>IF(E5213=1, VLOOKUP(D5213, Sheet1!$A$2:$C$26, 2), Sheet1!$C$3)</f>
        <v>0.18637999999999999</v>
      </c>
      <c r="N5213" s="1">
        <f>'Electricity Rates'!$J$2</f>
        <v>0.24729999999999999</v>
      </c>
      <c r="O5213" s="145">
        <f>L5213-K5213</f>
        <v>-5.1658612418168106</v>
      </c>
      <c r="P5213">
        <f t="shared" si="489"/>
        <v>1.2775174851012971</v>
      </c>
      <c r="Q5213">
        <f>IF(O5213&gt;0, IF(Q5212+O5213*Variables!$B$5&lt;Variables!$B$4, Q5212+O5213*Variables!$B$5, Variables!$B$4), IF(Q5212&gt;-O5213, Q5212+O5213/Variables!$B$5, 0))</f>
        <v>43.387958569193195</v>
      </c>
      <c r="R5213">
        <f>IF(O5213&gt;0, 0, IF(Q5212&gt;-O5213, 0, -O5213 - Q5212*Variables!$B$5))</f>
        <v>0</v>
      </c>
      <c r="S5213">
        <f t="shared" si="490"/>
        <v>0</v>
      </c>
      <c r="T5213">
        <f t="shared" si="491"/>
        <v>0</v>
      </c>
    </row>
    <row r="5214" spans="1:20" x14ac:dyDescent="0.3">
      <c r="A5214" s="3">
        <f t="shared" si="486"/>
        <v>43318</v>
      </c>
      <c r="B5214">
        <v>8</v>
      </c>
      <c r="C5214">
        <v>6</v>
      </c>
      <c r="D5214">
        <v>5</v>
      </c>
      <c r="E5214">
        <v>0</v>
      </c>
      <c r="F5214" s="1">
        <f>VLOOKUP(A5214,Weather!$A$1:$E$366, 5)</f>
        <v>0.38095238095238065</v>
      </c>
      <c r="G5214" s="1">
        <f>VLOOKUP(D5214, Summer!$A$1:$E$25, 2)</f>
        <v>323.19252555232703</v>
      </c>
      <c r="H5214" s="1">
        <f>VLOOKUP(D5214, Summer!$A$1:$E$25, 3)</f>
        <v>290.90909090909099</v>
      </c>
      <c r="I5214" s="1">
        <f>VLOOKUP(D5214, Summer!$A$1:$E$25, 5)</f>
        <v>275.93148050343302</v>
      </c>
      <c r="J5214" s="1">
        <f t="shared" si="487"/>
        <v>275.93148050343302</v>
      </c>
      <c r="K5214" s="47">
        <f t="shared" si="488"/>
        <v>5.1621327241395809</v>
      </c>
      <c r="L5214" s="48">
        <f>Solar!K5231/1000*Variables!$B$3</f>
        <v>0</v>
      </c>
      <c r="M5214">
        <f>IF(E5214=1, VLOOKUP(D5214, Sheet1!$A$2:$C$26, 2), Sheet1!$C$3)</f>
        <v>0.18637999999999999</v>
      </c>
      <c r="N5214" s="1">
        <f>'Electricity Rates'!$J$2</f>
        <v>0.24729999999999999</v>
      </c>
      <c r="O5214" s="145">
        <f>L5214-K5214</f>
        <v>-5.1621327241395809</v>
      </c>
      <c r="P5214">
        <f t="shared" si="489"/>
        <v>1.2765954226797183</v>
      </c>
      <c r="Q5214">
        <f>IF(O5214&gt;0, IF(Q5213+O5214*Variables!$B$5&lt;Variables!$B$4, Q5213+O5214*Variables!$B$5, Variables!$B$4), IF(Q5213&gt;-O5214, Q5213+O5214/Variables!$B$5, 0))</f>
        <v>37.896328011597895</v>
      </c>
      <c r="R5214">
        <f>IF(O5214&gt;0, 0, IF(Q5213&gt;-O5214, 0, -O5214 - Q5213*Variables!$B$5))</f>
        <v>0</v>
      </c>
      <c r="S5214">
        <f t="shared" si="490"/>
        <v>0</v>
      </c>
      <c r="T5214">
        <f t="shared" si="491"/>
        <v>0</v>
      </c>
    </row>
    <row r="5215" spans="1:20" x14ac:dyDescent="0.3">
      <c r="A5215" s="3">
        <f t="shared" si="486"/>
        <v>43318</v>
      </c>
      <c r="B5215">
        <v>8</v>
      </c>
      <c r="C5215">
        <v>6</v>
      </c>
      <c r="D5215">
        <v>6</v>
      </c>
      <c r="E5215">
        <v>0</v>
      </c>
      <c r="F5215" s="1">
        <f>VLOOKUP(A5215,Weather!$A$1:$E$366, 5)</f>
        <v>0.38095238095238065</v>
      </c>
      <c r="G5215" s="1">
        <f>VLOOKUP(D5215, Summer!$A$1:$E$25, 2)</f>
        <v>420.20776289112302</v>
      </c>
      <c r="H5215" s="1">
        <f>VLOOKUP(D5215, Summer!$A$1:$E$25, 3)</f>
        <v>354.54545454545399</v>
      </c>
      <c r="I5215" s="1">
        <f>VLOOKUP(D5215, Summer!$A$1:$E$25, 5)</f>
        <v>244.50179868660999</v>
      </c>
      <c r="J5215" s="1">
        <f t="shared" si="487"/>
        <v>244.50179868660999</v>
      </c>
      <c r="K5215" s="47">
        <f t="shared" si="488"/>
        <v>4.5741454864387405</v>
      </c>
      <c r="L5215" s="48">
        <f>Solar!K5232/1000*Variables!$B$3</f>
        <v>0.31140000000000001</v>
      </c>
      <c r="M5215">
        <f>IF(E5215=1, VLOOKUP(D5215, Sheet1!$A$2:$C$26, 2), Sheet1!$C$3)</f>
        <v>0.18637999999999999</v>
      </c>
      <c r="N5215" s="1">
        <f>'Electricity Rates'!$J$2</f>
        <v>0.24729999999999999</v>
      </c>
      <c r="O5215" s="145">
        <f>L5215-K5215</f>
        <v>-4.2627454864387406</v>
      </c>
      <c r="P5215">
        <f t="shared" si="489"/>
        <v>1.1311861787963005</v>
      </c>
      <c r="Q5215">
        <f>IF(O5215&gt;0, IF(Q5214+O5215*Variables!$B$5&lt;Variables!$B$4, Q5214+O5215*Variables!$B$5, Variables!$B$4), IF(Q5214&gt;-O5215, Q5214+O5215/Variables!$B$5, 0))</f>
        <v>33.361492387726891</v>
      </c>
      <c r="R5215">
        <f>IF(O5215&gt;0, 0, IF(Q5214&gt;-O5215, 0, -O5215 - Q5214*Variables!$B$5))</f>
        <v>0</v>
      </c>
      <c r="S5215">
        <f t="shared" si="490"/>
        <v>0</v>
      </c>
      <c r="T5215">
        <f t="shared" si="491"/>
        <v>0</v>
      </c>
    </row>
    <row r="5216" spans="1:20" x14ac:dyDescent="0.3">
      <c r="A5216" s="3">
        <f t="shared" si="486"/>
        <v>43318</v>
      </c>
      <c r="B5216">
        <v>8</v>
      </c>
      <c r="C5216">
        <v>6</v>
      </c>
      <c r="D5216">
        <v>7</v>
      </c>
      <c r="E5216">
        <v>0</v>
      </c>
      <c r="F5216" s="1">
        <f>VLOOKUP(A5216,Weather!$A$1:$E$366, 5)</f>
        <v>0.38095238095238065</v>
      </c>
      <c r="G5216" s="1">
        <f>VLOOKUP(D5216, Summer!$A$1:$E$25, 2)</f>
        <v>767.23345107957198</v>
      </c>
      <c r="H5216" s="1">
        <f>VLOOKUP(D5216, Summer!$A$1:$E$25, 3)</f>
        <v>587.45596403639502</v>
      </c>
      <c r="I5216" s="1">
        <f>VLOOKUP(D5216, Summer!$A$1:$E$25, 5)</f>
        <v>275.57273968370998</v>
      </c>
      <c r="J5216" s="1">
        <f t="shared" si="487"/>
        <v>275.57273968370998</v>
      </c>
      <c r="K5216" s="47">
        <f t="shared" si="488"/>
        <v>5.1554213923205428</v>
      </c>
      <c r="L5216" s="48">
        <f>Solar!K5233/1000*Variables!$B$3</f>
        <v>2.5417000000000001</v>
      </c>
      <c r="M5216">
        <f>IF(E5216=1, VLOOKUP(D5216, Sheet1!$A$2:$C$26, 2), Sheet1!$C$3)</f>
        <v>0.18637999999999999</v>
      </c>
      <c r="N5216" s="1">
        <f>'Electricity Rates'!$J$2</f>
        <v>0.24729999999999999</v>
      </c>
      <c r="O5216" s="145">
        <f>L5216-K5216</f>
        <v>-2.6137213923205427</v>
      </c>
      <c r="P5216">
        <f t="shared" si="489"/>
        <v>1.2749357103208703</v>
      </c>
      <c r="Q5216">
        <f>IF(O5216&gt;0, IF(Q5215+O5216*Variables!$B$5&lt;Variables!$B$4, Q5215+O5216*Variables!$B$5, Variables!$B$4), IF(Q5215&gt;-O5216, Q5215+O5216/Variables!$B$5, 0))</f>
        <v>30.580937715045462</v>
      </c>
      <c r="R5216">
        <f>IF(O5216&gt;0, 0, IF(Q5215&gt;-O5216, 0, -O5216 - Q5215*Variables!$B$5))</f>
        <v>0</v>
      </c>
      <c r="S5216">
        <f t="shared" si="490"/>
        <v>0</v>
      </c>
      <c r="T5216">
        <f t="shared" si="491"/>
        <v>0</v>
      </c>
    </row>
    <row r="5217" spans="1:20" x14ac:dyDescent="0.3">
      <c r="A5217" s="3">
        <f t="shared" si="486"/>
        <v>43318</v>
      </c>
      <c r="B5217">
        <v>8</v>
      </c>
      <c r="C5217">
        <v>6</v>
      </c>
      <c r="D5217">
        <v>8</v>
      </c>
      <c r="E5217">
        <v>0</v>
      </c>
      <c r="F5217" s="1">
        <f>VLOOKUP(A5217,Weather!$A$1:$E$366, 5)</f>
        <v>0.38095238095238065</v>
      </c>
      <c r="G5217" s="1">
        <f>VLOOKUP(D5217, Summer!$A$1:$E$25, 2)</f>
        <v>1109.6398637209199</v>
      </c>
      <c r="H5217" s="1">
        <f>VLOOKUP(D5217, Summer!$A$1:$E$25, 3)</f>
        <v>814.26008774773595</v>
      </c>
      <c r="I5217" s="1">
        <f>VLOOKUP(D5217, Summer!$A$1:$E$25, 5)</f>
        <v>328.96533168578299</v>
      </c>
      <c r="J5217" s="1">
        <f t="shared" si="487"/>
        <v>328.96533168578299</v>
      </c>
      <c r="K5217" s="47">
        <f t="shared" si="488"/>
        <v>6.1542912780532992</v>
      </c>
      <c r="L5217" s="48">
        <f>Solar!K5234/1000*Variables!$B$3</f>
        <v>5.5400499999999999</v>
      </c>
      <c r="M5217">
        <f>IF(E5217=1, VLOOKUP(D5217, Sheet1!$A$2:$C$26, 2), Sheet1!$C$3)</f>
        <v>0.18637999999999999</v>
      </c>
      <c r="N5217" s="1">
        <f>'Electricity Rates'!$J$2</f>
        <v>0.24729999999999999</v>
      </c>
      <c r="O5217" s="145">
        <f>L5217-K5217</f>
        <v>-0.61424127805329931</v>
      </c>
      <c r="P5217">
        <f t="shared" si="489"/>
        <v>1.5219562330625809</v>
      </c>
      <c r="Q5217">
        <f>IF(O5217&gt;0, IF(Q5216+O5217*Variables!$B$5&lt;Variables!$B$4, Q5216+O5217*Variables!$B$5, Variables!$B$4), IF(Q5216&gt;-O5217, Q5216+O5217/Variables!$B$5, 0))</f>
        <v>29.927489546903654</v>
      </c>
      <c r="R5217">
        <f>IF(O5217&gt;0, 0, IF(Q5216&gt;-O5217, 0, -O5217 - Q5216*Variables!$B$5))</f>
        <v>0</v>
      </c>
      <c r="S5217">
        <f t="shared" si="490"/>
        <v>0</v>
      </c>
      <c r="T5217">
        <f t="shared" si="491"/>
        <v>0</v>
      </c>
    </row>
    <row r="5218" spans="1:20" x14ac:dyDescent="0.3">
      <c r="A5218" s="3">
        <f t="shared" si="486"/>
        <v>43318</v>
      </c>
      <c r="B5218">
        <v>8</v>
      </c>
      <c r="C5218">
        <v>6</v>
      </c>
      <c r="D5218">
        <v>9</v>
      </c>
      <c r="E5218">
        <v>0</v>
      </c>
      <c r="F5218" s="1">
        <f>VLOOKUP(A5218,Weather!$A$1:$E$366, 5)</f>
        <v>0.38095238095238065</v>
      </c>
      <c r="G5218" s="1">
        <f>VLOOKUP(D5218, Summer!$A$1:$E$25, 2)</f>
        <v>1322.40871182827</v>
      </c>
      <c r="H5218" s="1">
        <f>VLOOKUP(D5218, Summer!$A$1:$E$25, 3)</f>
        <v>1017.49011217013</v>
      </c>
      <c r="I5218" s="1">
        <f>VLOOKUP(D5218, Summer!$A$1:$E$25, 5)</f>
        <v>386.82225388885001</v>
      </c>
      <c r="J5218" s="1">
        <f t="shared" si="487"/>
        <v>386.82225388885001</v>
      </c>
      <c r="K5218" s="47">
        <f t="shared" si="488"/>
        <v>7.236679959756235</v>
      </c>
      <c r="L5218" s="48">
        <f>Solar!K5235/1000*Variables!$B$3</f>
        <v>21.203800000000001</v>
      </c>
      <c r="M5218">
        <f>IF(E5218=1, VLOOKUP(D5218, Sheet1!$A$2:$C$26, 2), Sheet1!$C$3)</f>
        <v>0.18637999999999999</v>
      </c>
      <c r="N5218" s="1">
        <f>'Electricity Rates'!$J$2</f>
        <v>0.24729999999999999</v>
      </c>
      <c r="O5218" s="145">
        <f>L5218-K5218</f>
        <v>13.967120040243767</v>
      </c>
      <c r="P5218">
        <f t="shared" si="489"/>
        <v>1.7896309540477169</v>
      </c>
      <c r="Q5218">
        <f>IF(O5218&gt;0, IF(Q5217+O5218*Variables!$B$5&lt;Variables!$B$4, Q5217+O5218*Variables!$B$5, Variables!$B$4), IF(Q5217&gt;-O5218, Q5217+O5218/Variables!$B$5, 0))</f>
        <v>43.056582384732792</v>
      </c>
      <c r="R5218">
        <f>IF(O5218&gt;0, 0, IF(Q5217&gt;-O5218, 0, -O5218 - Q5217*Variables!$B$5))</f>
        <v>0</v>
      </c>
      <c r="S5218">
        <f t="shared" si="490"/>
        <v>0</v>
      </c>
      <c r="T5218">
        <f t="shared" si="491"/>
        <v>0</v>
      </c>
    </row>
    <row r="5219" spans="1:20" x14ac:dyDescent="0.3">
      <c r="A5219" s="3">
        <f t="shared" si="486"/>
        <v>43318</v>
      </c>
      <c r="B5219">
        <v>8</v>
      </c>
      <c r="C5219">
        <v>6</v>
      </c>
      <c r="D5219">
        <v>10</v>
      </c>
      <c r="E5219">
        <v>0</v>
      </c>
      <c r="F5219" s="1">
        <f>VLOOKUP(A5219,Weather!$A$1:$E$366, 5)</f>
        <v>0.38095238095238065</v>
      </c>
      <c r="G5219" s="1">
        <f>VLOOKUP(D5219, Summer!$A$1:$E$25, 2)</f>
        <v>1424.0693518383</v>
      </c>
      <c r="H5219" s="1">
        <f>VLOOKUP(D5219, Summer!$A$1:$E$25, 3)</f>
        <v>1069.7659339946799</v>
      </c>
      <c r="I5219" s="1">
        <f>VLOOKUP(D5219, Summer!$A$1:$E$25, 5)</f>
        <v>417.88322986318002</v>
      </c>
      <c r="J5219" s="1">
        <f t="shared" si="487"/>
        <v>417.88322986318002</v>
      </c>
      <c r="K5219" s="47">
        <f t="shared" si="488"/>
        <v>7.8177694397541773</v>
      </c>
      <c r="L5219" s="48">
        <f>Solar!K5236/1000*Variables!$B$3</f>
        <v>30.069799999999997</v>
      </c>
      <c r="M5219">
        <f>IF(E5219=1, VLOOKUP(D5219, Sheet1!$A$2:$C$26, 2), Sheet1!$C$3)</f>
        <v>0.18637999999999999</v>
      </c>
      <c r="N5219" s="1">
        <f>'Electricity Rates'!$J$2</f>
        <v>0.24729999999999999</v>
      </c>
      <c r="O5219" s="145">
        <f>L5219-K5219</f>
        <v>22.252030560245821</v>
      </c>
      <c r="P5219">
        <f t="shared" si="489"/>
        <v>1.9333343824512079</v>
      </c>
      <c r="Q5219">
        <f>IF(O5219&gt;0, IF(Q5218+O5219*Variables!$B$5&lt;Variables!$B$4, Q5218+O5219*Variables!$B$5, Variables!$B$4), IF(Q5218&gt;-O5219, Q5218+O5219/Variables!$B$5, 0))</f>
        <v>63.973491111363863</v>
      </c>
      <c r="R5219">
        <f>IF(O5219&gt;0, 0, IF(Q5218&gt;-O5219, 0, -O5219 - Q5218*Variables!$B$5))</f>
        <v>0</v>
      </c>
      <c r="S5219">
        <f t="shared" si="490"/>
        <v>0</v>
      </c>
      <c r="T5219">
        <f t="shared" si="491"/>
        <v>0</v>
      </c>
    </row>
    <row r="5220" spans="1:20" x14ac:dyDescent="0.3">
      <c r="A5220" s="3">
        <f t="shared" si="486"/>
        <v>43318</v>
      </c>
      <c r="B5220">
        <v>8</v>
      </c>
      <c r="C5220">
        <v>6</v>
      </c>
      <c r="D5220">
        <v>11</v>
      </c>
      <c r="E5220">
        <v>0</v>
      </c>
      <c r="F5220" s="1">
        <f>VLOOKUP(A5220,Weather!$A$1:$E$366, 5)</f>
        <v>0.38095238095238065</v>
      </c>
      <c r="G5220" s="1">
        <f>VLOOKUP(D5220, Summer!$A$1:$E$25, 2)</f>
        <v>1497.9516334678001</v>
      </c>
      <c r="H5220" s="1">
        <f>VLOOKUP(D5220, Summer!$A$1:$E$25, 3)</f>
        <v>1079.6213447448599</v>
      </c>
      <c r="I5220" s="1">
        <f>VLOOKUP(D5220, Summer!$A$1:$E$25, 5)</f>
        <v>435.54125021175599</v>
      </c>
      <c r="J5220" s="1">
        <f t="shared" si="487"/>
        <v>435.54125021175599</v>
      </c>
      <c r="K5220" s="47">
        <f t="shared" si="488"/>
        <v>8.1481161059576817</v>
      </c>
      <c r="L5220" s="48">
        <f>Solar!K5237/1000*Variables!$B$3</f>
        <v>35.756</v>
      </c>
      <c r="M5220">
        <f>IF(E5220=1, VLOOKUP(D5220, Sheet1!$A$2:$C$26, 2), Sheet1!$C$3)</f>
        <v>0.18637999999999999</v>
      </c>
      <c r="N5220" s="1">
        <f>'Electricity Rates'!$J$2</f>
        <v>0.24729999999999999</v>
      </c>
      <c r="O5220" s="145">
        <f>L5220-K5220</f>
        <v>27.607883894042317</v>
      </c>
      <c r="P5220">
        <f t="shared" si="489"/>
        <v>2.0150291130033344</v>
      </c>
      <c r="Q5220">
        <f>IF(O5220&gt;0, IF(Q5219+O5220*Variables!$B$5&lt;Variables!$B$4, Q5219+O5220*Variables!$B$5, Variables!$B$4), IF(Q5219&gt;-O5220, Q5219+O5220/Variables!$B$5, 0))</f>
        <v>89.924901971763632</v>
      </c>
      <c r="R5220">
        <f>IF(O5220&gt;0, 0, IF(Q5219&gt;-O5220, 0, -O5220 - Q5219*Variables!$B$5))</f>
        <v>0</v>
      </c>
      <c r="S5220">
        <f t="shared" si="490"/>
        <v>0</v>
      </c>
      <c r="T5220">
        <f t="shared" si="491"/>
        <v>0</v>
      </c>
    </row>
    <row r="5221" spans="1:20" x14ac:dyDescent="0.3">
      <c r="A5221" s="3">
        <f t="shared" si="486"/>
        <v>43318</v>
      </c>
      <c r="B5221">
        <v>8</v>
      </c>
      <c r="C5221">
        <v>6</v>
      </c>
      <c r="D5221">
        <v>12</v>
      </c>
      <c r="E5221">
        <v>0</v>
      </c>
      <c r="F5221" s="1">
        <f>VLOOKUP(A5221,Weather!$A$1:$E$366, 5)</f>
        <v>0.38095238095238065</v>
      </c>
      <c r="G5221" s="1">
        <f>VLOOKUP(D5221, Summer!$A$1:$E$25, 2)</f>
        <v>1553.30978408544</v>
      </c>
      <c r="H5221" s="1">
        <f>VLOOKUP(D5221, Summer!$A$1:$E$25, 3)</f>
        <v>1117.7462231731799</v>
      </c>
      <c r="I5221" s="1">
        <f>VLOOKUP(D5221, Summer!$A$1:$E$25, 5)</f>
        <v>435.36187980189499</v>
      </c>
      <c r="J5221" s="1">
        <f t="shared" si="487"/>
        <v>435.36187980189499</v>
      </c>
      <c r="K5221" s="47">
        <f t="shared" si="488"/>
        <v>8.1447604400481737</v>
      </c>
      <c r="L5221" s="48">
        <f>Solar!K5238/1000*Variables!$B$3</f>
        <v>38.760099999999994</v>
      </c>
      <c r="M5221">
        <f>IF(E5221=1, VLOOKUP(D5221, Sheet1!$A$2:$C$26, 2), Sheet1!$C$3)</f>
        <v>0.18637999999999999</v>
      </c>
      <c r="N5221" s="1">
        <f>'Electricity Rates'!$J$2</f>
        <v>0.24729999999999999</v>
      </c>
      <c r="O5221" s="145">
        <f>L5221-K5221</f>
        <v>30.615339559951821</v>
      </c>
      <c r="P5221">
        <f t="shared" si="489"/>
        <v>2.0141992568239133</v>
      </c>
      <c r="Q5221">
        <f>IF(O5221&gt;0, IF(Q5220+O5221*Variables!$B$5&lt;Variables!$B$4, Q5220+O5221*Variables!$B$5, Variables!$B$4), IF(Q5220&gt;-O5221, Q5220+O5221/Variables!$B$5, 0))</f>
        <v>100</v>
      </c>
      <c r="R5221">
        <f>IF(O5221&gt;0, 0, IF(Q5220&gt;-O5221, 0, -O5221 - Q5220*Variables!$B$5))</f>
        <v>0</v>
      </c>
      <c r="S5221">
        <f t="shared" si="490"/>
        <v>0</v>
      </c>
      <c r="T5221">
        <f t="shared" si="491"/>
        <v>0</v>
      </c>
    </row>
    <row r="5222" spans="1:20" x14ac:dyDescent="0.3">
      <c r="A5222" s="3">
        <f t="shared" si="486"/>
        <v>43318</v>
      </c>
      <c r="B5222">
        <v>8</v>
      </c>
      <c r="C5222">
        <v>6</v>
      </c>
      <c r="D5222">
        <v>13</v>
      </c>
      <c r="E5222">
        <v>0</v>
      </c>
      <c r="F5222" s="1">
        <f>VLOOKUP(A5222,Weather!$A$1:$E$366, 5)</f>
        <v>0.38095238095238065</v>
      </c>
      <c r="G5222" s="1">
        <f>VLOOKUP(D5222, Summer!$A$1:$E$25, 2)</f>
        <v>1622.5675647430101</v>
      </c>
      <c r="H5222" s="1">
        <f>VLOOKUP(D5222, Summer!$A$1:$E$25, 3)</f>
        <v>1132.28619594112</v>
      </c>
      <c r="I5222" s="1">
        <f>VLOOKUP(D5222, Summer!$A$1:$E$25, 5)</f>
        <v>435.17254436926402</v>
      </c>
      <c r="J5222" s="1">
        <f t="shared" si="487"/>
        <v>435.17254436926402</v>
      </c>
      <c r="K5222" s="47">
        <f t="shared" si="488"/>
        <v>8.1412183482548048</v>
      </c>
      <c r="L5222" s="48">
        <f>Solar!K5239/1000*Variables!$B$3</f>
        <v>39.779199999999996</v>
      </c>
      <c r="M5222">
        <f>IF(E5222=1, VLOOKUP(D5222, Sheet1!$A$2:$C$26, 2), Sheet1!$C$3)</f>
        <v>0.18637999999999999</v>
      </c>
      <c r="N5222" s="1">
        <f>'Electricity Rates'!$J$2</f>
        <v>0.24729999999999999</v>
      </c>
      <c r="O5222" s="145">
        <f>L5222-K5222</f>
        <v>31.637981651745193</v>
      </c>
      <c r="P5222">
        <f t="shared" si="489"/>
        <v>2.0133232975234132</v>
      </c>
      <c r="Q5222">
        <f>IF(O5222&gt;0, IF(Q5221+O5222*Variables!$B$5&lt;Variables!$B$4, Q5221+O5222*Variables!$B$5, Variables!$B$4), IF(Q5221&gt;-O5222, Q5221+O5222/Variables!$B$5, 0))</f>
        <v>100</v>
      </c>
      <c r="R5222">
        <f>IF(O5222&gt;0, 0, IF(Q5221&gt;-O5222, 0, -O5222 - Q5221*Variables!$B$5))</f>
        <v>0</v>
      </c>
      <c r="S5222">
        <f t="shared" si="490"/>
        <v>0</v>
      </c>
      <c r="T5222">
        <f t="shared" si="491"/>
        <v>0</v>
      </c>
    </row>
    <row r="5223" spans="1:20" x14ac:dyDescent="0.3">
      <c r="A5223" s="3">
        <f t="shared" si="486"/>
        <v>43318</v>
      </c>
      <c r="B5223">
        <v>8</v>
      </c>
      <c r="C5223">
        <v>6</v>
      </c>
      <c r="D5223">
        <v>14</v>
      </c>
      <c r="E5223">
        <v>0</v>
      </c>
      <c r="F5223" s="1">
        <f>VLOOKUP(A5223,Weather!$A$1:$E$366, 5)</f>
        <v>0.38095238095238065</v>
      </c>
      <c r="G5223" s="1">
        <f>VLOOKUP(D5223, Summer!$A$1:$E$25, 2)</f>
        <v>1636.26340321468</v>
      </c>
      <c r="H5223" s="1">
        <f>VLOOKUP(D5223, Summer!$A$1:$E$25, 3)</f>
        <v>1156.2601309732199</v>
      </c>
      <c r="I5223" s="1">
        <f>VLOOKUP(D5223, Summer!$A$1:$E$25, 5)</f>
        <v>417.13087064403902</v>
      </c>
      <c r="J5223" s="1">
        <f t="shared" si="487"/>
        <v>417.13087064403902</v>
      </c>
      <c r="K5223" s="47">
        <f t="shared" si="488"/>
        <v>7.8036942855225897</v>
      </c>
      <c r="L5223" s="48">
        <f>Solar!K5240/1000*Variables!$B$3</f>
        <v>38.655250000000002</v>
      </c>
      <c r="M5223">
        <f>IF(E5223=1, VLOOKUP(D5223, Sheet1!$A$2:$C$26, 2), Sheet1!$C$3)</f>
        <v>0.18637999999999999</v>
      </c>
      <c r="N5223" s="1">
        <f>'Electricity Rates'!$J$2</f>
        <v>0.24729999999999999</v>
      </c>
      <c r="O5223" s="145">
        <f>L5223-K5223</f>
        <v>30.851555714477414</v>
      </c>
      <c r="P5223">
        <f t="shared" si="489"/>
        <v>1.9298535968097363</v>
      </c>
      <c r="Q5223">
        <f>IF(O5223&gt;0, IF(Q5222+O5223*Variables!$B$5&lt;Variables!$B$4, Q5222+O5223*Variables!$B$5, Variables!$B$4), IF(Q5222&gt;-O5223, Q5222+O5223/Variables!$B$5, 0))</f>
        <v>100</v>
      </c>
      <c r="R5223">
        <f>IF(O5223&gt;0, 0, IF(Q5222&gt;-O5223, 0, -O5223 - Q5222*Variables!$B$5))</f>
        <v>0</v>
      </c>
      <c r="S5223">
        <f t="shared" si="490"/>
        <v>0</v>
      </c>
      <c r="T5223">
        <f t="shared" si="491"/>
        <v>0</v>
      </c>
    </row>
    <row r="5224" spans="1:20" x14ac:dyDescent="0.3">
      <c r="A5224" s="3">
        <f t="shared" si="486"/>
        <v>43318</v>
      </c>
      <c r="B5224">
        <v>8</v>
      </c>
      <c r="C5224">
        <v>6</v>
      </c>
      <c r="D5224">
        <v>15</v>
      </c>
      <c r="E5224">
        <v>0</v>
      </c>
      <c r="F5224" s="1">
        <f>VLOOKUP(A5224,Weather!$A$1:$E$366, 5)</f>
        <v>0.38095238095238065</v>
      </c>
      <c r="G5224" s="1">
        <f>VLOOKUP(D5224, Summer!$A$1:$E$25, 2)</f>
        <v>1589.7727985285201</v>
      </c>
      <c r="H5224" s="1">
        <f>VLOOKUP(D5224, Summer!$A$1:$E$25, 3)</f>
        <v>1137.7596230737599</v>
      </c>
      <c r="I5224" s="1">
        <f>VLOOKUP(D5224, Summer!$A$1:$E$25, 5)</f>
        <v>403.543562097039</v>
      </c>
      <c r="J5224" s="1">
        <f t="shared" si="487"/>
        <v>403.543562097039</v>
      </c>
      <c r="K5224" s="47">
        <f t="shared" si="488"/>
        <v>7.5495025928767143</v>
      </c>
      <c r="L5224" s="48">
        <f>Solar!K5241/1000*Variables!$B$3</f>
        <v>34.158799999999999</v>
      </c>
      <c r="M5224">
        <f>IF(E5224=1, VLOOKUP(D5224, Sheet1!$A$2:$C$26, 2), Sheet1!$C$3)</f>
        <v>0.18637999999999999</v>
      </c>
      <c r="N5224" s="1">
        <f>'Electricity Rates'!$J$2</f>
        <v>0.24729999999999999</v>
      </c>
      <c r="O5224" s="145">
        <f>L5224-K5224</f>
        <v>26.609297407123286</v>
      </c>
      <c r="P5224">
        <f t="shared" si="489"/>
        <v>1.8669919912184114</v>
      </c>
      <c r="Q5224">
        <f>IF(O5224&gt;0, IF(Q5223+O5224*Variables!$B$5&lt;Variables!$B$4, Q5223+O5224*Variables!$B$5, Variables!$B$4), IF(Q5223&gt;-O5224, Q5223+O5224/Variables!$B$5, 0))</f>
        <v>100</v>
      </c>
      <c r="R5224">
        <f>IF(O5224&gt;0, 0, IF(Q5223&gt;-O5224, 0, -O5224 - Q5223*Variables!$B$5))</f>
        <v>0</v>
      </c>
      <c r="S5224">
        <f t="shared" si="490"/>
        <v>0</v>
      </c>
      <c r="T5224">
        <f t="shared" si="491"/>
        <v>0</v>
      </c>
    </row>
    <row r="5225" spans="1:20" x14ac:dyDescent="0.3">
      <c r="A5225" s="3">
        <f t="shared" si="486"/>
        <v>43318</v>
      </c>
      <c r="B5225">
        <v>8</v>
      </c>
      <c r="C5225">
        <v>6</v>
      </c>
      <c r="D5225">
        <v>16</v>
      </c>
      <c r="E5225">
        <v>0</v>
      </c>
      <c r="F5225" s="1">
        <f>VLOOKUP(A5225,Weather!$A$1:$E$366, 5)</f>
        <v>0.38095238095238065</v>
      </c>
      <c r="G5225" s="1">
        <f>VLOOKUP(D5225, Summer!$A$1:$E$25, 2)</f>
        <v>1459.9523441255701</v>
      </c>
      <c r="H5225" s="1">
        <f>VLOOKUP(D5225, Summer!$A$1:$E$25, 3)</f>
        <v>1006.09479349024</v>
      </c>
      <c r="I5225" s="1">
        <f>VLOOKUP(D5225, Summer!$A$1:$E$25, 5)</f>
        <v>381.04254068220598</v>
      </c>
      <c r="J5225" s="1">
        <f t="shared" si="487"/>
        <v>381.04254068220598</v>
      </c>
      <c r="K5225" s="47">
        <f t="shared" si="488"/>
        <v>7.1285529471162699</v>
      </c>
      <c r="L5225" s="48">
        <f>Solar!K5242/1000*Variables!$B$3</f>
        <v>27.167350000000003</v>
      </c>
      <c r="M5225">
        <f>IF(E5225=1, VLOOKUP(D5225, Sheet1!$A$2:$C$26, 2), Sheet1!$C$3)</f>
        <v>0.18637999999999999</v>
      </c>
      <c r="N5225" s="1">
        <f>'Electricity Rates'!$J$2</f>
        <v>0.24729999999999999</v>
      </c>
      <c r="O5225" s="145">
        <f>L5225-K5225</f>
        <v>20.038797052883734</v>
      </c>
      <c r="P5225">
        <f t="shared" si="489"/>
        <v>1.7628911438218535</v>
      </c>
      <c r="Q5225">
        <f>IF(O5225&gt;0, IF(Q5224+O5225*Variables!$B$5&lt;Variables!$B$4, Q5224+O5225*Variables!$B$5, Variables!$B$4), IF(Q5224&gt;-O5225, Q5224+O5225/Variables!$B$5, 0))</f>
        <v>100</v>
      </c>
      <c r="R5225">
        <f>IF(O5225&gt;0, 0, IF(Q5224&gt;-O5225, 0, -O5225 - Q5224*Variables!$B$5))</f>
        <v>0</v>
      </c>
      <c r="S5225">
        <f t="shared" si="490"/>
        <v>0</v>
      </c>
      <c r="T5225">
        <f t="shared" si="491"/>
        <v>0</v>
      </c>
    </row>
    <row r="5226" spans="1:20" x14ac:dyDescent="0.3">
      <c r="A5226" s="3">
        <f t="shared" si="486"/>
        <v>43318</v>
      </c>
      <c r="B5226">
        <v>8</v>
      </c>
      <c r="C5226">
        <v>6</v>
      </c>
      <c r="D5226">
        <v>17</v>
      </c>
      <c r="E5226">
        <v>0</v>
      </c>
      <c r="F5226" s="1">
        <f>VLOOKUP(A5226,Weather!$A$1:$E$366, 5)</f>
        <v>0.38095238095238065</v>
      </c>
      <c r="G5226" s="1">
        <f>VLOOKUP(D5226, Summer!$A$1:$E$25, 2)</f>
        <v>1144.9480592772099</v>
      </c>
      <c r="H5226" s="1">
        <f>VLOOKUP(D5226, Summer!$A$1:$E$25, 3)</f>
        <v>808.38142168622596</v>
      </c>
      <c r="I5226" s="1">
        <f>VLOOKUP(D5226, Summer!$A$1:$E$25, 5)</f>
        <v>371.93450987035499</v>
      </c>
      <c r="J5226" s="1">
        <f t="shared" si="487"/>
        <v>371.93450987035499</v>
      </c>
      <c r="K5226" s="47">
        <f t="shared" si="488"/>
        <v>6.9581596892663642</v>
      </c>
      <c r="L5226" s="48">
        <f>Solar!K5243/1000*Variables!$B$3</f>
        <v>17.888100000000001</v>
      </c>
      <c r="M5226">
        <f>IF(E5226=1, VLOOKUP(D5226, Sheet1!$A$2:$C$26, 2), Sheet1!$C$3)</f>
        <v>0.18637999999999999</v>
      </c>
      <c r="N5226" s="1">
        <f>'Electricity Rates'!$J$2</f>
        <v>0.24729999999999999</v>
      </c>
      <c r="O5226" s="145">
        <f>L5226-K5226</f>
        <v>10.929940310733638</v>
      </c>
      <c r="P5226">
        <f t="shared" si="489"/>
        <v>1.7207528911555718</v>
      </c>
      <c r="Q5226">
        <f>IF(O5226&gt;0, IF(Q5225+O5226*Variables!$B$5&lt;Variables!$B$4, Q5225+O5226*Variables!$B$5, Variables!$B$4), IF(Q5225&gt;-O5226, Q5225+O5226/Variables!$B$5, 0))</f>
        <v>100</v>
      </c>
      <c r="R5226">
        <f>IF(O5226&gt;0, 0, IF(Q5225&gt;-O5226, 0, -O5226 - Q5225*Variables!$B$5))</f>
        <v>0</v>
      </c>
      <c r="S5226">
        <f t="shared" si="490"/>
        <v>0</v>
      </c>
      <c r="T5226">
        <f t="shared" si="491"/>
        <v>0</v>
      </c>
    </row>
    <row r="5227" spans="1:20" x14ac:dyDescent="0.3">
      <c r="A5227" s="3">
        <f t="shared" si="486"/>
        <v>43318</v>
      </c>
      <c r="B5227">
        <v>8</v>
      </c>
      <c r="C5227">
        <v>6</v>
      </c>
      <c r="D5227">
        <v>18</v>
      </c>
      <c r="E5227">
        <v>0</v>
      </c>
      <c r="F5227" s="1">
        <f>VLOOKUP(A5227,Weather!$A$1:$E$366, 5)</f>
        <v>0.38095238095238065</v>
      </c>
      <c r="G5227" s="1">
        <f>VLOOKUP(D5227, Summer!$A$1:$E$25, 2)</f>
        <v>769.75210584620504</v>
      </c>
      <c r="H5227" s="1">
        <f>VLOOKUP(D5227, Summer!$A$1:$E$25, 3)</f>
        <v>572.92139445417001</v>
      </c>
      <c r="I5227" s="1">
        <f>VLOOKUP(D5227, Summer!$A$1:$E$25, 5)</f>
        <v>349.41355840998102</v>
      </c>
      <c r="J5227" s="1">
        <f t="shared" si="487"/>
        <v>349.41355840998102</v>
      </c>
      <c r="K5227" s="47">
        <f t="shared" si="488"/>
        <v>6.536837191738182</v>
      </c>
      <c r="L5227" s="48">
        <f>Solar!K5244/1000*Variables!$B$3</f>
        <v>7.8972499999999997</v>
      </c>
      <c r="M5227">
        <f>IF(E5227=1, VLOOKUP(D5227, Sheet1!$A$2:$C$26, 2), Sheet1!$C$3)</f>
        <v>0.18637999999999999</v>
      </c>
      <c r="N5227" s="1">
        <f>'Electricity Rates'!$J$2</f>
        <v>0.24729999999999999</v>
      </c>
      <c r="O5227" s="145">
        <f>L5227-K5227</f>
        <v>1.3604128082618177</v>
      </c>
      <c r="P5227">
        <f t="shared" si="489"/>
        <v>1.6165598375168524</v>
      </c>
      <c r="Q5227">
        <f>IF(O5227&gt;0, IF(Q5226+O5227*Variables!$B$5&lt;Variables!$B$4, Q5226+O5227*Variables!$B$5, Variables!$B$4), IF(Q5226&gt;-O5227, Q5226+O5227/Variables!$B$5, 0))</f>
        <v>100</v>
      </c>
      <c r="R5227">
        <f>IF(O5227&gt;0, 0, IF(Q5226&gt;-O5227, 0, -O5227 - Q5226*Variables!$B$5))</f>
        <v>0</v>
      </c>
      <c r="S5227">
        <f t="shared" si="490"/>
        <v>0</v>
      </c>
      <c r="T5227">
        <f t="shared" si="491"/>
        <v>0</v>
      </c>
    </row>
    <row r="5228" spans="1:20" x14ac:dyDescent="0.3">
      <c r="A5228" s="3">
        <f t="shared" si="486"/>
        <v>43318</v>
      </c>
      <c r="B5228">
        <v>8</v>
      </c>
      <c r="C5228">
        <v>6</v>
      </c>
      <c r="D5228">
        <v>19</v>
      </c>
      <c r="E5228">
        <v>0</v>
      </c>
      <c r="F5228" s="1">
        <f>VLOOKUP(A5228,Weather!$A$1:$E$366, 5)</f>
        <v>0.38095238095238065</v>
      </c>
      <c r="G5228" s="1">
        <f>VLOOKUP(D5228, Summer!$A$1:$E$25, 2)</f>
        <v>565.86125451999203</v>
      </c>
      <c r="H5228" s="1">
        <f>VLOOKUP(D5228, Summer!$A$1:$E$25, 3)</f>
        <v>365.77406038600299</v>
      </c>
      <c r="I5228" s="1">
        <f>VLOOKUP(D5228, Summer!$A$1:$E$25, 5)</f>
        <v>331.38683221891199</v>
      </c>
      <c r="J5228" s="1">
        <f t="shared" si="487"/>
        <v>331.38683221891199</v>
      </c>
      <c r="K5228" s="47">
        <f t="shared" si="488"/>
        <v>6.1995927678317768</v>
      </c>
      <c r="L5228" s="48">
        <f>Solar!K5245/1000*Variables!$B$3</f>
        <v>1.29495</v>
      </c>
      <c r="M5228">
        <f>IF(E5228=1, VLOOKUP(D5228, Sheet1!$A$2:$C$26, 2), Sheet1!$C$3)</f>
        <v>0.18637999999999999</v>
      </c>
      <c r="N5228" s="1">
        <f>'Electricity Rates'!$J$2</f>
        <v>0.24729999999999999</v>
      </c>
      <c r="O5228" s="145">
        <f>L5228-K5228</f>
        <v>-4.9046427678317768</v>
      </c>
      <c r="P5228">
        <f t="shared" si="489"/>
        <v>1.5331592914847985</v>
      </c>
      <c r="Q5228">
        <f>IF(O5228&gt;0, IF(Q5227+O5228*Variables!$B$5&lt;Variables!$B$4, Q5227+O5228*Variables!$B$5, Variables!$B$4), IF(Q5227&gt;-O5228, Q5227+O5228/Variables!$B$5, 0))</f>
        <v>94.782294927838535</v>
      </c>
      <c r="R5228">
        <f>IF(O5228&gt;0, 0, IF(Q5227&gt;-O5228, 0, -O5228 - Q5227*Variables!$B$5))</f>
        <v>0</v>
      </c>
      <c r="S5228">
        <f t="shared" si="490"/>
        <v>0</v>
      </c>
      <c r="T5228">
        <f t="shared" si="491"/>
        <v>0</v>
      </c>
    </row>
    <row r="5229" spans="1:20" x14ac:dyDescent="0.3">
      <c r="A5229" s="3">
        <f t="shared" si="486"/>
        <v>43318</v>
      </c>
      <c r="B5229">
        <v>8</v>
      </c>
      <c r="C5229">
        <v>6</v>
      </c>
      <c r="D5229">
        <v>20</v>
      </c>
      <c r="E5229">
        <v>0</v>
      </c>
      <c r="F5229" s="1">
        <f>VLOOKUP(A5229,Weather!$A$1:$E$366, 5)</f>
        <v>0.38095238095238065</v>
      </c>
      <c r="G5229" s="1">
        <f>VLOOKUP(D5229, Summer!$A$1:$E$25, 2)</f>
        <v>459.178981251175</v>
      </c>
      <c r="H5229" s="1">
        <f>VLOOKUP(D5229, Summer!$A$1:$E$25, 3)</f>
        <v>328.41643432967999</v>
      </c>
      <c r="I5229" s="1">
        <f>VLOOKUP(D5229, Summer!$A$1:$E$25, 5)</f>
        <v>326.73316658528501</v>
      </c>
      <c r="J5229" s="1">
        <f t="shared" si="487"/>
        <v>326.73316658528501</v>
      </c>
      <c r="K5229" s="47">
        <f t="shared" si="488"/>
        <v>6.1125318800681905</v>
      </c>
      <c r="L5229" s="48">
        <f>Solar!K5246/1000*Variables!$B$3</f>
        <v>0</v>
      </c>
      <c r="M5229">
        <f>IF(E5229=1, VLOOKUP(D5229, Sheet1!$A$2:$C$26, 2), Sheet1!$C$3)</f>
        <v>0.18637999999999999</v>
      </c>
      <c r="N5229" s="1">
        <f>'Electricity Rates'!$J$2</f>
        <v>0.24729999999999999</v>
      </c>
      <c r="O5229" s="145">
        <f>L5229-K5229</f>
        <v>-6.1125318800681905</v>
      </c>
      <c r="P5229">
        <f t="shared" si="489"/>
        <v>1.5116291339408634</v>
      </c>
      <c r="Q5229">
        <f>IF(O5229&gt;0, IF(Q5228+O5229*Variables!$B$5&lt;Variables!$B$4, Q5228+O5229*Variables!$B$5, Variables!$B$4), IF(Q5228&gt;-O5229, Q5228+O5229/Variables!$B$5, 0))</f>
        <v>88.279601438404285</v>
      </c>
      <c r="R5229">
        <f>IF(O5229&gt;0, 0, IF(Q5228&gt;-O5229, 0, -O5229 - Q5228*Variables!$B$5))</f>
        <v>0</v>
      </c>
      <c r="S5229">
        <f t="shared" si="490"/>
        <v>0</v>
      </c>
      <c r="T5229">
        <f t="shared" si="491"/>
        <v>0</v>
      </c>
    </row>
    <row r="5230" spans="1:20" x14ac:dyDescent="0.3">
      <c r="A5230" s="3">
        <f t="shared" si="486"/>
        <v>43318</v>
      </c>
      <c r="B5230">
        <v>8</v>
      </c>
      <c r="C5230">
        <v>6</v>
      </c>
      <c r="D5230">
        <v>21</v>
      </c>
      <c r="E5230">
        <v>0</v>
      </c>
      <c r="F5230" s="1">
        <f>VLOOKUP(A5230,Weather!$A$1:$E$366, 5)</f>
        <v>0.38095238095238065</v>
      </c>
      <c r="G5230" s="1">
        <f>VLOOKUP(D5230, Summer!$A$1:$E$25, 2)</f>
        <v>403.43414919632897</v>
      </c>
      <c r="H5230" s="1">
        <f>VLOOKUP(D5230, Summer!$A$1:$E$25, 3)</f>
        <v>305.25297715532997</v>
      </c>
      <c r="I5230" s="1">
        <f>VLOOKUP(D5230, Summer!$A$1:$E$25, 5)</f>
        <v>313.15582306105603</v>
      </c>
      <c r="J5230" s="1">
        <f t="shared" si="487"/>
        <v>313.15582306105603</v>
      </c>
      <c r="K5230" s="47">
        <f t="shared" si="488"/>
        <v>5.8585266133061946</v>
      </c>
      <c r="L5230" s="48">
        <f>Solar!K5247/1000*Variables!$B$3</f>
        <v>0</v>
      </c>
      <c r="M5230">
        <f>IF(E5230=1, VLOOKUP(D5230, Sheet1!$A$2:$C$26, 2), Sheet1!$C$3)</f>
        <v>0.18637999999999999</v>
      </c>
      <c r="N5230" s="1">
        <f>'Electricity Rates'!$J$2</f>
        <v>0.24729999999999999</v>
      </c>
      <c r="O5230" s="145">
        <f>L5230-K5230</f>
        <v>-5.8585266133061946</v>
      </c>
      <c r="P5230">
        <f t="shared" si="489"/>
        <v>1.4488136314706219</v>
      </c>
      <c r="Q5230">
        <f>IF(O5230&gt;0, IF(Q5229+O5230*Variables!$B$5&lt;Variables!$B$4, Q5229+O5230*Variables!$B$5, Variables!$B$4), IF(Q5229&gt;-O5230, Q5229+O5230/Variables!$B$5, 0))</f>
        <v>82.047126317865775</v>
      </c>
      <c r="R5230">
        <f>IF(O5230&gt;0, 0, IF(Q5229&gt;-O5230, 0, -O5230 - Q5229*Variables!$B$5))</f>
        <v>0</v>
      </c>
      <c r="S5230">
        <f t="shared" si="490"/>
        <v>0</v>
      </c>
      <c r="T5230">
        <f t="shared" si="491"/>
        <v>0</v>
      </c>
    </row>
    <row r="5231" spans="1:20" x14ac:dyDescent="0.3">
      <c r="A5231" s="3">
        <f t="shared" si="486"/>
        <v>43318</v>
      </c>
      <c r="B5231">
        <v>8</v>
      </c>
      <c r="C5231">
        <v>6</v>
      </c>
      <c r="D5231">
        <v>22</v>
      </c>
      <c r="E5231">
        <v>0</v>
      </c>
      <c r="F5231" s="1">
        <f>VLOOKUP(A5231,Weather!$A$1:$E$366, 5)</f>
        <v>0.38095238095238065</v>
      </c>
      <c r="G5231" s="1">
        <f>VLOOKUP(D5231, Summer!$A$1:$E$25, 2)</f>
        <v>366.19777187885302</v>
      </c>
      <c r="H5231" s="1">
        <f>VLOOKUP(D5231, Summer!$A$1:$E$25, 3)</f>
        <v>263.18917633836901</v>
      </c>
      <c r="I5231" s="1">
        <f>VLOOKUP(D5231, Summer!$A$1:$E$25, 5)</f>
        <v>295.10418431306101</v>
      </c>
      <c r="J5231" s="1">
        <f t="shared" si="487"/>
        <v>295.10418431306101</v>
      </c>
      <c r="K5231" s="47">
        <f t="shared" si="488"/>
        <v>5.5208161246901204</v>
      </c>
      <c r="L5231" s="48">
        <f>Solar!K5248/1000*Variables!$B$3</f>
        <v>0</v>
      </c>
      <c r="M5231">
        <f>IF(E5231=1, VLOOKUP(D5231, Sheet1!$A$2:$C$26, 2), Sheet1!$C$3)</f>
        <v>0.18637999999999999</v>
      </c>
      <c r="N5231" s="1">
        <f>'Electricity Rates'!$J$2</f>
        <v>0.24729999999999999</v>
      </c>
      <c r="O5231" s="145">
        <f>L5231-K5231</f>
        <v>-5.5208161246901204</v>
      </c>
      <c r="P5231">
        <f t="shared" si="489"/>
        <v>1.3652978276358667</v>
      </c>
      <c r="Q5231">
        <f>IF(O5231&gt;0, IF(Q5230+O5231*Variables!$B$5&lt;Variables!$B$4, Q5230+O5231*Variables!$B$5, Variables!$B$4), IF(Q5230&gt;-O5231, Q5230+O5231/Variables!$B$5, 0))</f>
        <v>76.173917674578419</v>
      </c>
      <c r="R5231">
        <f>IF(O5231&gt;0, 0, IF(Q5230&gt;-O5231, 0, -O5231 - Q5230*Variables!$B$5))</f>
        <v>0</v>
      </c>
      <c r="S5231">
        <f t="shared" si="490"/>
        <v>0</v>
      </c>
      <c r="T5231">
        <f t="shared" si="491"/>
        <v>0</v>
      </c>
    </row>
    <row r="5232" spans="1:20" x14ac:dyDescent="0.3">
      <c r="A5232" s="3">
        <f t="shared" si="486"/>
        <v>43318</v>
      </c>
      <c r="B5232">
        <v>8</v>
      </c>
      <c r="C5232">
        <v>6</v>
      </c>
      <c r="D5232">
        <v>23</v>
      </c>
      <c r="E5232">
        <v>0</v>
      </c>
      <c r="F5232" s="1">
        <f>VLOOKUP(A5232,Weather!$A$1:$E$366, 5)</f>
        <v>0.38095238095238065</v>
      </c>
      <c r="G5232" s="1">
        <f>VLOOKUP(D5232, Summer!$A$1:$E$25, 2)</f>
        <v>342.86102460129899</v>
      </c>
      <c r="H5232" s="1">
        <f>VLOOKUP(D5232, Summer!$A$1:$E$25, 3)</f>
        <v>273.02297434567402</v>
      </c>
      <c r="I5232" s="1">
        <f>VLOOKUP(D5232, Summer!$A$1:$E$25, 5)</f>
        <v>281.53182330021599</v>
      </c>
      <c r="J5232" s="1">
        <f t="shared" si="487"/>
        <v>281.53182330021599</v>
      </c>
      <c r="K5232" s="47">
        <f t="shared" si="488"/>
        <v>5.2669040708700354</v>
      </c>
      <c r="L5232" s="48">
        <f>Solar!K5249/1000*Variables!$B$3</f>
        <v>0</v>
      </c>
      <c r="M5232">
        <f>IF(E5232=1, VLOOKUP(D5232, Sheet1!$A$2:$C$26, 2), Sheet1!$C$3)</f>
        <v>0.18637999999999999</v>
      </c>
      <c r="N5232" s="1">
        <f>'Electricity Rates'!$J$2</f>
        <v>0.24729999999999999</v>
      </c>
      <c r="O5232" s="145">
        <f>L5232-K5232</f>
        <v>-5.2669040708700354</v>
      </c>
      <c r="P5232">
        <f t="shared" si="489"/>
        <v>1.3025053767261596</v>
      </c>
      <c r="Q5232">
        <f>IF(O5232&gt;0, IF(Q5231+O5232*Variables!$B$5&lt;Variables!$B$4, Q5231+O5232*Variables!$B$5, Variables!$B$4), IF(Q5231&gt;-O5232, Q5231+O5232/Variables!$B$5, 0))</f>
        <v>70.57082823748263</v>
      </c>
      <c r="R5232">
        <f>IF(O5232&gt;0, 0, IF(Q5231&gt;-O5232, 0, -O5232 - Q5231*Variables!$B$5))</f>
        <v>0</v>
      </c>
      <c r="S5232">
        <f t="shared" si="490"/>
        <v>0</v>
      </c>
      <c r="T5232">
        <f t="shared" si="491"/>
        <v>0</v>
      </c>
    </row>
    <row r="5233" spans="1:20" x14ac:dyDescent="0.3">
      <c r="A5233" s="3">
        <f t="shared" si="486"/>
        <v>43318</v>
      </c>
      <c r="B5233">
        <v>8</v>
      </c>
      <c r="C5233">
        <v>6</v>
      </c>
      <c r="D5233">
        <v>24</v>
      </c>
      <c r="E5233">
        <v>0</v>
      </c>
      <c r="F5233" s="1">
        <f>VLOOKUP(A5233,Weather!$A$1:$E$366, 5)</f>
        <v>0.38095238095238065</v>
      </c>
      <c r="G5233" s="1">
        <f>VLOOKUP(D5233, Summer!$A$1:$E$25, 2)</f>
        <v>310.26482453023402</v>
      </c>
      <c r="H5233" s="1">
        <f>VLOOKUP(D5233, Summer!$A$1:$E$25, 3)</f>
        <v>259.09090909090901</v>
      </c>
      <c r="I5233" s="1">
        <f>VLOOKUP(D5233, Summer!$A$1:$E$25, 5)</f>
        <v>276.86321013243497</v>
      </c>
      <c r="J5233" s="1">
        <f t="shared" si="487"/>
        <v>276.86321013243497</v>
      </c>
      <c r="K5233" s="47">
        <f t="shared" si="488"/>
        <v>5.1795635442806756</v>
      </c>
      <c r="L5233" s="48">
        <f>Solar!K5250/1000*Variables!$B$3</f>
        <v>0</v>
      </c>
      <c r="M5233">
        <f>IF(E5233=1, VLOOKUP(D5233, Sheet1!$A$2:$C$26, 2), Sheet1!$C$3)</f>
        <v>0.18637999999999999</v>
      </c>
      <c r="N5233" s="1">
        <f>'Electricity Rates'!$J$2</f>
        <v>0.24729999999999999</v>
      </c>
      <c r="O5233" s="145">
        <f>L5233-K5233</f>
        <v>-5.1795635442806756</v>
      </c>
      <c r="P5233">
        <f t="shared" si="489"/>
        <v>1.280906064500611</v>
      </c>
      <c r="Q5233">
        <f>IF(O5233&gt;0, IF(Q5232+O5233*Variables!$B$5&lt;Variables!$B$4, Q5232+O5233*Variables!$B$5, Variables!$B$4), IF(Q5232&gt;-O5233, Q5232+O5233/Variables!$B$5, 0))</f>
        <v>65.060654254205318</v>
      </c>
      <c r="R5233">
        <f>IF(O5233&gt;0, 0, IF(Q5232&gt;-O5233, 0, -O5233 - Q5232*Variables!$B$5))</f>
        <v>0</v>
      </c>
      <c r="S5233">
        <f t="shared" si="490"/>
        <v>0</v>
      </c>
      <c r="T5233">
        <f t="shared" si="491"/>
        <v>0</v>
      </c>
    </row>
    <row r="5234" spans="1:20" x14ac:dyDescent="0.3">
      <c r="A5234" s="3">
        <f t="shared" si="486"/>
        <v>43319</v>
      </c>
      <c r="B5234">
        <v>8</v>
      </c>
      <c r="C5234">
        <v>7</v>
      </c>
      <c r="D5234">
        <v>1</v>
      </c>
      <c r="E5234">
        <v>1</v>
      </c>
      <c r="F5234" s="1">
        <f>VLOOKUP(A5234,Weather!$A$1:$E$366, 5)</f>
        <v>0.40476190476190316</v>
      </c>
      <c r="G5234" s="1">
        <f>VLOOKUP(D5234, Summer!$A$1:$E$25, 2)</f>
        <v>305.44698283970399</v>
      </c>
      <c r="H5234" s="1">
        <f>VLOOKUP(D5234, Summer!$A$1:$E$25, 3)</f>
        <v>264.36707082495798</v>
      </c>
      <c r="I5234" s="1">
        <f>VLOOKUP(D5234, Summer!$A$1:$E$25, 5)</f>
        <v>276.703769768114</v>
      </c>
      <c r="J5234" s="1">
        <f t="shared" si="487"/>
        <v>280.99465425949796</v>
      </c>
      <c r="K5234" s="47">
        <f t="shared" si="488"/>
        <v>5.2568546996332843</v>
      </c>
      <c r="L5234" s="48">
        <f>Solar!K5251/1000*Variables!$B$3</f>
        <v>0</v>
      </c>
      <c r="M5234">
        <f>IF(E5234=1, VLOOKUP(D5234, Sheet1!$A$2:$C$26, 2), Sheet1!$C$3)</f>
        <v>0.18637999999999999</v>
      </c>
      <c r="N5234" s="1">
        <f>'Electricity Rates'!$J$2</f>
        <v>0.24729999999999999</v>
      </c>
      <c r="O5234" s="145">
        <f>L5234-K5234</f>
        <v>-5.2568546996332843</v>
      </c>
      <c r="P5234">
        <f t="shared" si="489"/>
        <v>1.3000201672193112</v>
      </c>
      <c r="Q5234">
        <f>IF(O5234&gt;0, IF(Q5233+O5234*Variables!$B$5&lt;Variables!$B$4, Q5233+O5234*Variables!$B$5, Variables!$B$4), IF(Q5233&gt;-O5234, Q5233+O5234/Variables!$B$5, 0))</f>
        <v>59.468255637574167</v>
      </c>
      <c r="R5234">
        <f>IF(O5234&gt;0, 0, IF(Q5233&gt;-O5234, 0, -O5234 - Q5233*Variables!$B$5))</f>
        <v>0</v>
      </c>
      <c r="S5234">
        <f t="shared" si="490"/>
        <v>0</v>
      </c>
      <c r="T5234">
        <f t="shared" si="491"/>
        <v>0</v>
      </c>
    </row>
    <row r="5235" spans="1:20" x14ac:dyDescent="0.3">
      <c r="A5235" s="3">
        <f t="shared" si="486"/>
        <v>43319</v>
      </c>
      <c r="B5235">
        <v>8</v>
      </c>
      <c r="C5235">
        <v>7</v>
      </c>
      <c r="D5235">
        <v>2</v>
      </c>
      <c r="E5235">
        <v>1</v>
      </c>
      <c r="F5235" s="1">
        <f>VLOOKUP(A5235,Weather!$A$1:$E$366, 5)</f>
        <v>0.40476190476190316</v>
      </c>
      <c r="G5235" s="1">
        <f>VLOOKUP(D5235, Summer!$A$1:$E$25, 2)</f>
        <v>286.71906025959902</v>
      </c>
      <c r="H5235" s="1">
        <f>VLOOKUP(D5235, Summer!$A$1:$E$25, 3)</f>
        <v>260.03911906460002</v>
      </c>
      <c r="I5235" s="1">
        <f>VLOOKUP(D5235, Summer!$A$1:$E$25, 5)</f>
        <v>276.50446931271199</v>
      </c>
      <c r="J5235" s="1">
        <f t="shared" si="487"/>
        <v>270.83814288162336</v>
      </c>
      <c r="K5235" s="47">
        <f t="shared" si="488"/>
        <v>5.0668464423254704</v>
      </c>
      <c r="L5235" s="48">
        <f>Solar!K5252/1000*Variables!$B$3</f>
        <v>0</v>
      </c>
      <c r="M5235">
        <f>IF(E5235=1, VLOOKUP(D5235, Sheet1!$A$2:$C$26, 2), Sheet1!$C$3)</f>
        <v>0.18637999999999999</v>
      </c>
      <c r="N5235" s="1">
        <f>'Electricity Rates'!$J$2</f>
        <v>0.24729999999999999</v>
      </c>
      <c r="O5235" s="145">
        <f>L5235-K5235</f>
        <v>-5.0668464423254704</v>
      </c>
      <c r="P5235">
        <f t="shared" si="489"/>
        <v>1.2530311251870887</v>
      </c>
      <c r="Q5235">
        <f>IF(O5235&gt;0, IF(Q5234+O5235*Variables!$B$5&lt;Variables!$B$4, Q5234+O5235*Variables!$B$5, Variables!$B$4), IF(Q5234&gt;-O5235, Q5234+O5235/Variables!$B$5, 0))</f>
        <v>54.077993464887498</v>
      </c>
      <c r="R5235">
        <f>IF(O5235&gt;0, 0, IF(Q5234&gt;-O5235, 0, -O5235 - Q5234*Variables!$B$5))</f>
        <v>0</v>
      </c>
      <c r="S5235">
        <f t="shared" si="490"/>
        <v>0</v>
      </c>
      <c r="T5235">
        <f t="shared" si="491"/>
        <v>0</v>
      </c>
    </row>
    <row r="5236" spans="1:20" x14ac:dyDescent="0.3">
      <c r="A5236" s="3">
        <f t="shared" si="486"/>
        <v>43319</v>
      </c>
      <c r="B5236">
        <v>8</v>
      </c>
      <c r="C5236">
        <v>7</v>
      </c>
      <c r="D5236">
        <v>3</v>
      </c>
      <c r="E5236">
        <v>1</v>
      </c>
      <c r="F5236" s="1">
        <f>VLOOKUP(A5236,Weather!$A$1:$E$366, 5)</f>
        <v>0.40476190476190316</v>
      </c>
      <c r="G5236" s="1">
        <f>VLOOKUP(D5236, Summer!$A$1:$E$25, 2)</f>
        <v>272.63131492590298</v>
      </c>
      <c r="H5236" s="1">
        <f>VLOOKUP(D5236, Summer!$A$1:$E$25, 3)</f>
        <v>241.571030279452</v>
      </c>
      <c r="I5236" s="1">
        <f>VLOOKUP(D5236, Summer!$A$1:$E$25, 5)</f>
        <v>276.33008141423602</v>
      </c>
      <c r="J5236" s="1">
        <f t="shared" si="487"/>
        <v>254.14305025539639</v>
      </c>
      <c r="K5236" s="47">
        <f t="shared" si="488"/>
        <v>4.75451425093814</v>
      </c>
      <c r="L5236" s="48">
        <f>Solar!K5253/1000*Variables!$B$3</f>
        <v>0</v>
      </c>
      <c r="M5236">
        <f>IF(E5236=1, VLOOKUP(D5236, Sheet1!$A$2:$C$26, 2), Sheet1!$C$3)</f>
        <v>0.18637999999999999</v>
      </c>
      <c r="N5236" s="1">
        <f>'Electricity Rates'!$J$2</f>
        <v>0.24729999999999999</v>
      </c>
      <c r="O5236" s="145">
        <f>L5236-K5236</f>
        <v>-4.75451425093814</v>
      </c>
      <c r="P5236">
        <f t="shared" si="489"/>
        <v>1.1757913742570019</v>
      </c>
      <c r="Q5236">
        <f>IF(O5236&gt;0, IF(Q5235+O5236*Variables!$B$5&lt;Variables!$B$4, Q5235+O5236*Variables!$B$5, Variables!$B$4), IF(Q5235&gt;-O5236, Q5235+O5236/Variables!$B$5, 0))</f>
        <v>49.019999580910756</v>
      </c>
      <c r="R5236">
        <f>IF(O5236&gt;0, 0, IF(Q5235&gt;-O5236, 0, -O5236 - Q5235*Variables!$B$5))</f>
        <v>0</v>
      </c>
      <c r="S5236">
        <f t="shared" si="490"/>
        <v>0</v>
      </c>
      <c r="T5236">
        <f t="shared" si="491"/>
        <v>0</v>
      </c>
    </row>
    <row r="5237" spans="1:20" x14ac:dyDescent="0.3">
      <c r="A5237" s="3">
        <f t="shared" si="486"/>
        <v>43319</v>
      </c>
      <c r="B5237">
        <v>8</v>
      </c>
      <c r="C5237">
        <v>7</v>
      </c>
      <c r="D5237">
        <v>4</v>
      </c>
      <c r="E5237">
        <v>1</v>
      </c>
      <c r="F5237" s="1">
        <f>VLOOKUP(A5237,Weather!$A$1:$E$366, 5)</f>
        <v>0.40476190476190316</v>
      </c>
      <c r="G5237" s="1">
        <f>VLOOKUP(D5237, Summer!$A$1:$E$25, 2)</f>
        <v>286.33237882239803</v>
      </c>
      <c r="H5237" s="1">
        <f>VLOOKUP(D5237, Summer!$A$1:$E$25, 3)</f>
        <v>256.10019667595998</v>
      </c>
      <c r="I5237" s="1">
        <f>VLOOKUP(D5237, Summer!$A$1:$E$25, 5)</f>
        <v>276.13078095883401</v>
      </c>
      <c r="J5237" s="1">
        <f t="shared" si="487"/>
        <v>268.33703230666106</v>
      </c>
      <c r="K5237" s="47">
        <f t="shared" si="488"/>
        <v>5.0200556059839689</v>
      </c>
      <c r="L5237" s="48">
        <f>Solar!K5254/1000*Variables!$B$3</f>
        <v>0</v>
      </c>
      <c r="M5237">
        <f>IF(E5237=1, VLOOKUP(D5237, Sheet1!$A$2:$C$26, 2), Sheet1!$C$3)</f>
        <v>0.18637999999999999</v>
      </c>
      <c r="N5237" s="1">
        <f>'Electricity Rates'!$J$2</f>
        <v>0.24729999999999999</v>
      </c>
      <c r="O5237" s="145">
        <f>L5237-K5237</f>
        <v>-5.0200556059839689</v>
      </c>
      <c r="P5237">
        <f t="shared" si="489"/>
        <v>1.2414597513598356</v>
      </c>
      <c r="Q5237">
        <f>IF(O5237&gt;0, IF(Q5236+O5237*Variables!$B$5&lt;Variables!$B$4, Q5236+O5237*Variables!$B$5, Variables!$B$4), IF(Q5236&gt;-O5237, Q5236+O5237/Variables!$B$5, 0))</f>
        <v>43.679514893693771</v>
      </c>
      <c r="R5237">
        <f>IF(O5237&gt;0, 0, IF(Q5236&gt;-O5237, 0, -O5237 - Q5236*Variables!$B$5))</f>
        <v>0</v>
      </c>
      <c r="S5237">
        <f t="shared" si="490"/>
        <v>0</v>
      </c>
      <c r="T5237">
        <f t="shared" si="491"/>
        <v>0</v>
      </c>
    </row>
    <row r="5238" spans="1:20" x14ac:dyDescent="0.3">
      <c r="A5238" s="3">
        <f t="shared" si="486"/>
        <v>43319</v>
      </c>
      <c r="B5238">
        <v>8</v>
      </c>
      <c r="C5238">
        <v>7</v>
      </c>
      <c r="D5238">
        <v>5</v>
      </c>
      <c r="E5238">
        <v>1</v>
      </c>
      <c r="F5238" s="1">
        <f>VLOOKUP(A5238,Weather!$A$1:$E$366, 5)</f>
        <v>0.40476190476190316</v>
      </c>
      <c r="G5238" s="1">
        <f>VLOOKUP(D5238, Summer!$A$1:$E$25, 2)</f>
        <v>323.19252555232703</v>
      </c>
      <c r="H5238" s="1">
        <f>VLOOKUP(D5238, Summer!$A$1:$E$25, 3)</f>
        <v>290.90909090909099</v>
      </c>
      <c r="I5238" s="1">
        <f>VLOOKUP(D5238, Summer!$A$1:$E$25, 5)</f>
        <v>275.93148050343302</v>
      </c>
      <c r="J5238" s="1">
        <f t="shared" si="487"/>
        <v>303.97619540754363</v>
      </c>
      <c r="K5238" s="47">
        <f t="shared" si="488"/>
        <v>5.6867939200333684</v>
      </c>
      <c r="L5238" s="48">
        <f>Solar!K5255/1000*Variables!$B$3</f>
        <v>0</v>
      </c>
      <c r="M5238">
        <f>IF(E5238=1, VLOOKUP(D5238, Sheet1!$A$2:$C$26, 2), Sheet1!$C$3)</f>
        <v>0.18637999999999999</v>
      </c>
      <c r="N5238" s="1">
        <f>'Electricity Rates'!$J$2</f>
        <v>0.24729999999999999</v>
      </c>
      <c r="O5238" s="145">
        <f>L5238-K5238</f>
        <v>-5.6867939200333684</v>
      </c>
      <c r="P5238">
        <f t="shared" si="489"/>
        <v>1.4063441364242519</v>
      </c>
      <c r="Q5238">
        <f>IF(O5238&gt;0, IF(Q5237+O5238*Variables!$B$5&lt;Variables!$B$4, Q5237+O5238*Variables!$B$5, Variables!$B$4), IF(Q5237&gt;-O5238, Q5237+O5238/Variables!$B$5, 0))</f>
        <v>37.629734127700829</v>
      </c>
      <c r="R5238">
        <f>IF(O5238&gt;0, 0, IF(Q5237&gt;-O5238, 0, -O5238 - Q5237*Variables!$B$5))</f>
        <v>0</v>
      </c>
      <c r="S5238">
        <f t="shared" si="490"/>
        <v>0</v>
      </c>
      <c r="T5238">
        <f t="shared" si="491"/>
        <v>0</v>
      </c>
    </row>
    <row r="5239" spans="1:20" x14ac:dyDescent="0.3">
      <c r="A5239" s="3">
        <f t="shared" si="486"/>
        <v>43319</v>
      </c>
      <c r="B5239">
        <v>8</v>
      </c>
      <c r="C5239">
        <v>7</v>
      </c>
      <c r="D5239">
        <v>6</v>
      </c>
      <c r="E5239">
        <v>1</v>
      </c>
      <c r="F5239" s="1">
        <f>VLOOKUP(A5239,Weather!$A$1:$E$366, 5)</f>
        <v>0.40476190476190316</v>
      </c>
      <c r="G5239" s="1">
        <f>VLOOKUP(D5239, Summer!$A$1:$E$25, 2)</f>
        <v>420.20776289112302</v>
      </c>
      <c r="H5239" s="1">
        <f>VLOOKUP(D5239, Summer!$A$1:$E$25, 3)</f>
        <v>354.54545454545399</v>
      </c>
      <c r="I5239" s="1">
        <f>VLOOKUP(D5239, Summer!$A$1:$E$25, 5)</f>
        <v>244.50179868660999</v>
      </c>
      <c r="J5239" s="1">
        <f t="shared" si="487"/>
        <v>381.12305554251043</v>
      </c>
      <c r="K5239" s="47">
        <f t="shared" si="488"/>
        <v>7.130059221044851</v>
      </c>
      <c r="L5239" s="48">
        <f>Solar!K5256/1000*Variables!$B$3</f>
        <v>0.43945000000000001</v>
      </c>
      <c r="M5239">
        <f>IF(E5239=1, VLOOKUP(D5239, Sheet1!$A$2:$C$26, 2), Sheet1!$C$3)</f>
        <v>0.18637999999999999</v>
      </c>
      <c r="N5239" s="1">
        <f>'Electricity Rates'!$J$2</f>
        <v>0.24729999999999999</v>
      </c>
      <c r="O5239" s="145">
        <f>L5239-K5239</f>
        <v>-6.6906092210448511</v>
      </c>
      <c r="P5239">
        <f t="shared" si="489"/>
        <v>1.7632636453643915</v>
      </c>
      <c r="Q5239">
        <f>IF(O5239&gt;0, IF(Q5238+O5239*Variables!$B$5&lt;Variables!$B$4, Q5238+O5239*Variables!$B$5, Variables!$B$4), IF(Q5238&gt;-O5239, Q5238+O5239/Variables!$B$5, 0))</f>
        <v>30.512064743610562</v>
      </c>
      <c r="R5239">
        <f>IF(O5239&gt;0, 0, IF(Q5238&gt;-O5239, 0, -O5239 - Q5238*Variables!$B$5))</f>
        <v>0</v>
      </c>
      <c r="S5239">
        <f t="shared" si="490"/>
        <v>0</v>
      </c>
      <c r="T5239">
        <f t="shared" si="491"/>
        <v>0</v>
      </c>
    </row>
    <row r="5240" spans="1:20" x14ac:dyDescent="0.3">
      <c r="A5240" s="3">
        <f t="shared" si="486"/>
        <v>43319</v>
      </c>
      <c r="B5240">
        <v>8</v>
      </c>
      <c r="C5240">
        <v>7</v>
      </c>
      <c r="D5240">
        <v>7</v>
      </c>
      <c r="E5240">
        <v>1</v>
      </c>
      <c r="F5240" s="1">
        <f>VLOOKUP(A5240,Weather!$A$1:$E$366, 5)</f>
        <v>0.40476190476190316</v>
      </c>
      <c r="G5240" s="1">
        <f>VLOOKUP(D5240, Summer!$A$1:$E$25, 2)</f>
        <v>767.23345107957198</v>
      </c>
      <c r="H5240" s="1">
        <f>VLOOKUP(D5240, Summer!$A$1:$E$25, 3)</f>
        <v>587.45596403639502</v>
      </c>
      <c r="I5240" s="1">
        <f>VLOOKUP(D5240, Summer!$A$1:$E$25, 5)</f>
        <v>275.57273968370998</v>
      </c>
      <c r="J5240" s="1">
        <f t="shared" si="487"/>
        <v>660.22304212529968</v>
      </c>
      <c r="K5240" s="47">
        <f t="shared" si="488"/>
        <v>12.351468432553826</v>
      </c>
      <c r="L5240" s="48">
        <f>Solar!K5257/1000*Variables!$B$3</f>
        <v>2.4332500000000001</v>
      </c>
      <c r="M5240">
        <f>IF(E5240=1, VLOOKUP(D5240, Sheet1!$A$2:$C$26, 2), Sheet1!$C$3)</f>
        <v>0.18637999999999999</v>
      </c>
      <c r="N5240" s="1">
        <f>'Electricity Rates'!$J$2</f>
        <v>0.24729999999999999</v>
      </c>
      <c r="O5240" s="145">
        <f>L5240-K5240</f>
        <v>-9.9182184325538252</v>
      </c>
      <c r="P5240">
        <f t="shared" si="489"/>
        <v>3.054518143370561</v>
      </c>
      <c r="Q5240">
        <f>IF(O5240&gt;0, IF(Q5239+O5240*Variables!$B$5&lt;Variables!$B$4, Q5239+O5240*Variables!$B$5, Variables!$B$4), IF(Q5239&gt;-O5240, Q5239+O5240/Variables!$B$5, 0))</f>
        <v>19.960768538766068</v>
      </c>
      <c r="R5240">
        <f>IF(O5240&gt;0, 0, IF(Q5239&gt;-O5240, 0, -O5240 - Q5239*Variables!$B$5))</f>
        <v>0</v>
      </c>
      <c r="S5240">
        <f t="shared" si="490"/>
        <v>0</v>
      </c>
      <c r="T5240">
        <f t="shared" si="491"/>
        <v>0</v>
      </c>
    </row>
    <row r="5241" spans="1:20" x14ac:dyDescent="0.3">
      <c r="A5241" s="3">
        <f t="shared" si="486"/>
        <v>43319</v>
      </c>
      <c r="B5241">
        <v>8</v>
      </c>
      <c r="C5241">
        <v>7</v>
      </c>
      <c r="D5241">
        <v>8</v>
      </c>
      <c r="E5241">
        <v>1</v>
      </c>
      <c r="F5241" s="1">
        <f>VLOOKUP(A5241,Weather!$A$1:$E$366, 5)</f>
        <v>0.40476190476190316</v>
      </c>
      <c r="G5241" s="1">
        <f>VLOOKUP(D5241, Summer!$A$1:$E$25, 2)</f>
        <v>1109.6398637209199</v>
      </c>
      <c r="H5241" s="1">
        <f>VLOOKUP(D5241, Summer!$A$1:$E$25, 3)</f>
        <v>814.26008774773595</v>
      </c>
      <c r="I5241" s="1">
        <f>VLOOKUP(D5241, Summer!$A$1:$E$25, 5)</f>
        <v>328.96533168578299</v>
      </c>
      <c r="J5241" s="1">
        <f t="shared" si="487"/>
        <v>933.81856849878614</v>
      </c>
      <c r="K5241" s="47">
        <f t="shared" si="488"/>
        <v>17.469900071067784</v>
      </c>
      <c r="L5241" s="48">
        <f>Solar!K5258/1000*Variables!$B$3</f>
        <v>3.9543500000000003</v>
      </c>
      <c r="M5241">
        <f>IF(E5241=1, VLOOKUP(D5241, Sheet1!$A$2:$C$26, 2), Sheet1!$C$3)</f>
        <v>0.18637999999999999</v>
      </c>
      <c r="N5241" s="1">
        <f>'Electricity Rates'!$J$2</f>
        <v>0.24729999999999999</v>
      </c>
      <c r="O5241" s="145">
        <f>L5241-K5241</f>
        <v>-13.515550071067784</v>
      </c>
      <c r="P5241">
        <f t="shared" si="489"/>
        <v>4.3203062875750629</v>
      </c>
      <c r="Q5241">
        <f>IF(O5241&gt;0, IF(Q5240+O5241*Variables!$B$5&lt;Variables!$B$4, Q5240+O5241*Variables!$B$5, Variables!$B$4), IF(Q5240&gt;-O5241, Q5240+O5241/Variables!$B$5, 0))</f>
        <v>5.5825237823109788</v>
      </c>
      <c r="R5241">
        <f>IF(O5241&gt;0, 0, IF(Q5240&gt;-O5241, 0, -O5241 - Q5240*Variables!$B$5))</f>
        <v>0</v>
      </c>
      <c r="S5241">
        <f t="shared" si="490"/>
        <v>0</v>
      </c>
      <c r="T5241">
        <f t="shared" si="491"/>
        <v>0</v>
      </c>
    </row>
    <row r="5242" spans="1:20" x14ac:dyDescent="0.3">
      <c r="A5242" s="3">
        <f t="shared" si="486"/>
        <v>43319</v>
      </c>
      <c r="B5242">
        <v>8</v>
      </c>
      <c r="C5242">
        <v>7</v>
      </c>
      <c r="D5242">
        <v>9</v>
      </c>
      <c r="E5242">
        <v>1</v>
      </c>
      <c r="F5242" s="1">
        <f>VLOOKUP(A5242,Weather!$A$1:$E$366, 5)</f>
        <v>0.40476190476190316</v>
      </c>
      <c r="G5242" s="1">
        <f>VLOOKUP(D5242, Summer!$A$1:$E$25, 2)</f>
        <v>1322.40871182827</v>
      </c>
      <c r="H5242" s="1">
        <f>VLOOKUP(D5242, Summer!$A$1:$E$25, 3)</f>
        <v>1017.49011217013</v>
      </c>
      <c r="I5242" s="1">
        <f>VLOOKUP(D5242, Summer!$A$1:$E$25, 5)</f>
        <v>386.82225388885001</v>
      </c>
      <c r="J5242" s="1">
        <f t="shared" si="487"/>
        <v>1140.9095453650909</v>
      </c>
      <c r="K5242" s="47">
        <f t="shared" si="488"/>
        <v>21.344163009842124</v>
      </c>
      <c r="L5242" s="48">
        <f>Solar!K5259/1000*Variables!$B$3</f>
        <v>6.9251000000000005</v>
      </c>
      <c r="M5242">
        <f>IF(E5242=1, VLOOKUP(D5242, Sheet1!$A$2:$C$26, 2), Sheet1!$C$3)</f>
        <v>0.25796000000000002</v>
      </c>
      <c r="N5242" s="1">
        <f>'Electricity Rates'!$J$2</f>
        <v>0.24729999999999999</v>
      </c>
      <c r="O5242" s="145">
        <f>L5242-K5242</f>
        <v>-14.419063009842123</v>
      </c>
      <c r="P5242">
        <f t="shared" si="489"/>
        <v>5.2784115123339568</v>
      </c>
      <c r="Q5242">
        <f>IF(O5242&gt;0, IF(Q5241+O5242*Variables!$B$5&lt;Variables!$B$4, Q5241+O5242*Variables!$B$5, Variables!$B$4), IF(Q5241&gt;-O5242, Q5241+O5242/Variables!$B$5, 0))</f>
        <v>0</v>
      </c>
      <c r="R5242">
        <f>IF(O5242&gt;0, 0, IF(Q5241&gt;-O5242, 0, -O5242 - Q5241*Variables!$B$5))</f>
        <v>9.1714906544698032</v>
      </c>
      <c r="S5242">
        <f t="shared" si="490"/>
        <v>2.3658777292270305</v>
      </c>
      <c r="T5242">
        <f t="shared" si="491"/>
        <v>0</v>
      </c>
    </row>
    <row r="5243" spans="1:20" x14ac:dyDescent="0.3">
      <c r="A5243" s="3">
        <f t="shared" si="486"/>
        <v>43319</v>
      </c>
      <c r="B5243">
        <v>8</v>
      </c>
      <c r="C5243">
        <v>7</v>
      </c>
      <c r="D5243">
        <v>10</v>
      </c>
      <c r="E5243">
        <v>1</v>
      </c>
      <c r="F5243" s="1">
        <f>VLOOKUP(A5243,Weather!$A$1:$E$366, 5)</f>
        <v>0.40476190476190316</v>
      </c>
      <c r="G5243" s="1">
        <f>VLOOKUP(D5243, Summer!$A$1:$E$25, 2)</f>
        <v>1424.0693518383</v>
      </c>
      <c r="H5243" s="1">
        <f>VLOOKUP(D5243, Summer!$A$1:$E$25, 3)</f>
        <v>1069.7659339946799</v>
      </c>
      <c r="I5243" s="1">
        <f>VLOOKUP(D5243, Summer!$A$1:$E$25, 5)</f>
        <v>417.88322986318002</v>
      </c>
      <c r="J5243" s="1">
        <f t="shared" si="487"/>
        <v>1213.1744602647161</v>
      </c>
      <c r="K5243" s="47">
        <f t="shared" si="488"/>
        <v>22.696096762851777</v>
      </c>
      <c r="L5243" s="48">
        <f>Solar!K5260/1000*Variables!$B$3</f>
        <v>25.986900000000002</v>
      </c>
      <c r="M5243">
        <f>IF(E5243=1, VLOOKUP(D5243, Sheet1!$A$2:$C$26, 2), Sheet1!$C$3)</f>
        <v>0.25796000000000002</v>
      </c>
      <c r="N5243" s="1">
        <f>'Electricity Rates'!$J$2</f>
        <v>0.24729999999999999</v>
      </c>
      <c r="O5243" s="145">
        <f>L5243-K5243</f>
        <v>3.290803237148225</v>
      </c>
      <c r="P5243">
        <f t="shared" si="489"/>
        <v>5.6127447294532447</v>
      </c>
      <c r="Q5243">
        <f>IF(O5243&gt;0, IF(Q5242+O5243*Variables!$B$5&lt;Variables!$B$4, Q5242+O5243*Variables!$B$5, Variables!$B$4), IF(Q5242&gt;-O5243, Q5242+O5243/Variables!$B$5, 0))</f>
        <v>3.0933550429193315</v>
      </c>
      <c r="R5243">
        <f>IF(O5243&gt;0, 0, IF(Q5242&gt;-O5243, 0, -O5243 - Q5242*Variables!$B$5))</f>
        <v>0</v>
      </c>
      <c r="S5243">
        <f t="shared" si="490"/>
        <v>0</v>
      </c>
      <c r="T5243">
        <f t="shared" si="491"/>
        <v>0</v>
      </c>
    </row>
    <row r="5244" spans="1:20" x14ac:dyDescent="0.3">
      <c r="A5244" s="3">
        <f t="shared" si="486"/>
        <v>43319</v>
      </c>
      <c r="B5244">
        <v>8</v>
      </c>
      <c r="C5244">
        <v>7</v>
      </c>
      <c r="D5244">
        <v>11</v>
      </c>
      <c r="E5244">
        <v>1</v>
      </c>
      <c r="F5244" s="1">
        <f>VLOOKUP(A5244,Weather!$A$1:$E$366, 5)</f>
        <v>0.40476190476190316</v>
      </c>
      <c r="G5244" s="1">
        <f>VLOOKUP(D5244, Summer!$A$1:$E$25, 2)</f>
        <v>1497.9516334678001</v>
      </c>
      <c r="H5244" s="1">
        <f>VLOOKUP(D5244, Summer!$A$1:$E$25, 3)</f>
        <v>1079.6213447448599</v>
      </c>
      <c r="I5244" s="1">
        <f>VLOOKUP(D5244, Summer!$A$1:$E$25, 5)</f>
        <v>435.54125021175599</v>
      </c>
      <c r="J5244" s="1">
        <f t="shared" si="487"/>
        <v>1248.9455092279541</v>
      </c>
      <c r="K5244" s="47">
        <f t="shared" si="488"/>
        <v>23.365302400762427</v>
      </c>
      <c r="L5244" s="48">
        <f>Solar!K5261/1000*Variables!$B$3</f>
        <v>29.718250000000001</v>
      </c>
      <c r="M5244">
        <f>IF(E5244=1, VLOOKUP(D5244, Sheet1!$A$2:$C$26, 2), Sheet1!$C$3)</f>
        <v>0.25796000000000002</v>
      </c>
      <c r="N5244" s="1">
        <f>'Electricity Rates'!$J$2</f>
        <v>0.24729999999999999</v>
      </c>
      <c r="O5244" s="145">
        <f>L5244-K5244</f>
        <v>6.3529475992375737</v>
      </c>
      <c r="P5244">
        <f t="shared" si="489"/>
        <v>5.7782392837085483</v>
      </c>
      <c r="Q5244">
        <f>IF(O5244&gt;0, IF(Q5243+O5244*Variables!$B$5&lt;Variables!$B$4, Q5243+O5244*Variables!$B$5, Variables!$B$4), IF(Q5243&gt;-O5244, Q5243+O5244/Variables!$B$5, 0))</f>
        <v>9.0651257862026497</v>
      </c>
      <c r="R5244">
        <f>IF(O5244&gt;0, 0, IF(Q5243&gt;-O5244, 0, -O5244 - Q5243*Variables!$B$5))</f>
        <v>0</v>
      </c>
      <c r="S5244">
        <f t="shared" si="490"/>
        <v>0</v>
      </c>
      <c r="T5244">
        <f t="shared" si="491"/>
        <v>0</v>
      </c>
    </row>
    <row r="5245" spans="1:20" x14ac:dyDescent="0.3">
      <c r="A5245" s="3">
        <f t="shared" si="486"/>
        <v>43319</v>
      </c>
      <c r="B5245">
        <v>8</v>
      </c>
      <c r="C5245">
        <v>7</v>
      </c>
      <c r="D5245">
        <v>12</v>
      </c>
      <c r="E5245">
        <v>1</v>
      </c>
      <c r="F5245" s="1">
        <f>VLOOKUP(A5245,Weather!$A$1:$E$366, 5)</f>
        <v>0.40476190476190316</v>
      </c>
      <c r="G5245" s="1">
        <f>VLOOKUP(D5245, Summer!$A$1:$E$25, 2)</f>
        <v>1553.30978408544</v>
      </c>
      <c r="H5245" s="1">
        <f>VLOOKUP(D5245, Summer!$A$1:$E$25, 3)</f>
        <v>1117.7462231731799</v>
      </c>
      <c r="I5245" s="1">
        <f>VLOOKUP(D5245, Summer!$A$1:$E$25, 5)</f>
        <v>435.36187980189499</v>
      </c>
      <c r="J5245" s="1">
        <f t="shared" si="487"/>
        <v>1294.0457597329037</v>
      </c>
      <c r="K5245" s="47">
        <f t="shared" si="488"/>
        <v>24.20903896381688</v>
      </c>
      <c r="L5245" s="48">
        <f>Solar!K5262/1000*Variables!$B$3</f>
        <v>24.52975</v>
      </c>
      <c r="M5245">
        <f>IF(E5245=1, VLOOKUP(D5245, Sheet1!$A$2:$C$26, 2), Sheet1!$C$3)</f>
        <v>0.25796000000000002</v>
      </c>
      <c r="N5245" s="1">
        <f>'Electricity Rates'!$J$2</f>
        <v>0.24729999999999999</v>
      </c>
      <c r="O5245" s="145">
        <f>L5245-K5245</f>
        <v>0.3207110361831198</v>
      </c>
      <c r="P5245">
        <f t="shared" si="489"/>
        <v>5.9868953357519139</v>
      </c>
      <c r="Q5245">
        <f>IF(O5245&gt;0, IF(Q5244+O5245*Variables!$B$5&lt;Variables!$B$4, Q5244+O5245*Variables!$B$5, Variables!$B$4), IF(Q5244&gt;-O5245, Q5244+O5245/Variables!$B$5, 0))</f>
        <v>9.3665941602147829</v>
      </c>
      <c r="R5245">
        <f>IF(O5245&gt;0, 0, IF(Q5244&gt;-O5245, 0, -O5245 - Q5244*Variables!$B$5))</f>
        <v>0</v>
      </c>
      <c r="S5245">
        <f t="shared" si="490"/>
        <v>0</v>
      </c>
      <c r="T5245">
        <f t="shared" si="491"/>
        <v>0</v>
      </c>
    </row>
    <row r="5246" spans="1:20" x14ac:dyDescent="0.3">
      <c r="A5246" s="3">
        <f t="shared" si="486"/>
        <v>43319</v>
      </c>
      <c r="B5246">
        <v>8</v>
      </c>
      <c r="C5246">
        <v>7</v>
      </c>
      <c r="D5246">
        <v>13</v>
      </c>
      <c r="E5246">
        <v>1</v>
      </c>
      <c r="F5246" s="1">
        <f>VLOOKUP(A5246,Weather!$A$1:$E$366, 5)</f>
        <v>0.40476190476190316</v>
      </c>
      <c r="G5246" s="1">
        <f>VLOOKUP(D5246, Summer!$A$1:$E$25, 2)</f>
        <v>1622.5675647430101</v>
      </c>
      <c r="H5246" s="1">
        <f>VLOOKUP(D5246, Summer!$A$1:$E$25, 3)</f>
        <v>1132.28619594112</v>
      </c>
      <c r="I5246" s="1">
        <f>VLOOKUP(D5246, Summer!$A$1:$E$25, 5)</f>
        <v>435.17254436926402</v>
      </c>
      <c r="J5246" s="1">
        <f t="shared" si="487"/>
        <v>1330.7334166466462</v>
      </c>
      <c r="K5246" s="47">
        <f t="shared" si="488"/>
        <v>24.89539252514632</v>
      </c>
      <c r="L5246" s="48">
        <f>Solar!K5263/1000*Variables!$B$3</f>
        <v>27.282299999999999</v>
      </c>
      <c r="M5246">
        <f>IF(E5246=1, VLOOKUP(D5246, Sheet1!$A$2:$C$26, 2), Sheet1!$C$3)</f>
        <v>0.55478000000000005</v>
      </c>
      <c r="N5246" s="1">
        <f>'Electricity Rates'!$J$2</f>
        <v>0.24729999999999999</v>
      </c>
      <c r="O5246" s="145">
        <f>L5246-K5246</f>
        <v>2.3869074748536789</v>
      </c>
      <c r="P5246">
        <f t="shared" si="489"/>
        <v>6.1566305714686846</v>
      </c>
      <c r="Q5246">
        <f>IF(O5246&gt;0, IF(Q5245+O5246*Variables!$B$5&lt;Variables!$B$4, Q5245+O5246*Variables!$B$5, Variables!$B$4), IF(Q5245&gt;-O5246, Q5245+O5246/Variables!$B$5, 0))</f>
        <v>11.61028718657724</v>
      </c>
      <c r="R5246">
        <f>IF(O5246&gt;0, 0, IF(Q5245&gt;-O5246, 0, -O5246 - Q5245*Variables!$B$5))</f>
        <v>0</v>
      </c>
      <c r="S5246">
        <f t="shared" si="490"/>
        <v>0</v>
      </c>
      <c r="T5246">
        <f t="shared" si="491"/>
        <v>0</v>
      </c>
    </row>
    <row r="5247" spans="1:20" x14ac:dyDescent="0.3">
      <c r="A5247" s="3">
        <f t="shared" si="486"/>
        <v>43319</v>
      </c>
      <c r="B5247">
        <v>8</v>
      </c>
      <c r="C5247">
        <v>7</v>
      </c>
      <c r="D5247">
        <v>14</v>
      </c>
      <c r="E5247">
        <v>1</v>
      </c>
      <c r="F5247" s="1">
        <f>VLOOKUP(A5247,Weather!$A$1:$E$366, 5)</f>
        <v>0.40476190476190316</v>
      </c>
      <c r="G5247" s="1">
        <f>VLOOKUP(D5247, Summer!$A$1:$E$25, 2)</f>
        <v>1636.26340321468</v>
      </c>
      <c r="H5247" s="1">
        <f>VLOOKUP(D5247, Summer!$A$1:$E$25, 3)</f>
        <v>1156.2601309732199</v>
      </c>
      <c r="I5247" s="1">
        <f>VLOOKUP(D5247, Summer!$A$1:$E$25, 5)</f>
        <v>417.13087064403902</v>
      </c>
      <c r="J5247" s="1">
        <f t="shared" si="487"/>
        <v>1350.5471697376197</v>
      </c>
      <c r="K5247" s="47">
        <f t="shared" si="488"/>
        <v>25.266068690955041</v>
      </c>
      <c r="L5247" s="48">
        <f>Solar!K5264/1000*Variables!$B$3</f>
        <v>31.556450000000002</v>
      </c>
      <c r="M5247">
        <f>IF(E5247=1, VLOOKUP(D5247, Sheet1!$A$2:$C$26, 2), Sheet1!$C$3)</f>
        <v>0.55478000000000005</v>
      </c>
      <c r="N5247" s="1">
        <f>'Electricity Rates'!$J$2</f>
        <v>0.24729999999999999</v>
      </c>
      <c r="O5247" s="145">
        <f>L5247-K5247</f>
        <v>6.2903813090449603</v>
      </c>
      <c r="P5247">
        <f t="shared" si="489"/>
        <v>6.2482987872731819</v>
      </c>
      <c r="Q5247">
        <f>IF(O5247&gt;0, IF(Q5246+O5247*Variables!$B$5&lt;Variables!$B$4, Q5246+O5247*Variables!$B$5, Variables!$B$4), IF(Q5246&gt;-O5247, Q5246+O5247/Variables!$B$5, 0))</f>
        <v>17.523245617079503</v>
      </c>
      <c r="R5247">
        <f>IF(O5247&gt;0, 0, IF(Q5246&gt;-O5247, 0, -O5247 - Q5246*Variables!$B$5))</f>
        <v>0</v>
      </c>
      <c r="S5247">
        <f t="shared" si="490"/>
        <v>0</v>
      </c>
      <c r="T5247">
        <f t="shared" si="491"/>
        <v>0</v>
      </c>
    </row>
    <row r="5248" spans="1:20" x14ac:dyDescent="0.3">
      <c r="A5248" s="3">
        <f t="shared" si="486"/>
        <v>43319</v>
      </c>
      <c r="B5248">
        <v>8</v>
      </c>
      <c r="C5248">
        <v>7</v>
      </c>
      <c r="D5248">
        <v>15</v>
      </c>
      <c r="E5248">
        <v>1</v>
      </c>
      <c r="F5248" s="1">
        <f>VLOOKUP(A5248,Weather!$A$1:$E$366, 5)</f>
        <v>0.40476190476190316</v>
      </c>
      <c r="G5248" s="1">
        <f>VLOOKUP(D5248, Summer!$A$1:$E$25, 2)</f>
        <v>1589.7727985285201</v>
      </c>
      <c r="H5248" s="1">
        <f>VLOOKUP(D5248, Summer!$A$1:$E$25, 3)</f>
        <v>1137.7596230737599</v>
      </c>
      <c r="I5248" s="1">
        <f>VLOOKUP(D5248, Summer!$A$1:$E$25, 5)</f>
        <v>403.543562097039</v>
      </c>
      <c r="J5248" s="1">
        <f t="shared" si="487"/>
        <v>1320.717336948305</v>
      </c>
      <c r="K5248" s="47">
        <f t="shared" si="488"/>
        <v>24.708011467051524</v>
      </c>
      <c r="L5248" s="48">
        <f>Solar!K5265/1000*Variables!$B$3</f>
        <v>24.57535</v>
      </c>
      <c r="M5248">
        <f>IF(E5248=1, VLOOKUP(D5248, Sheet1!$A$2:$C$26, 2), Sheet1!$C$3)</f>
        <v>0.55478000000000005</v>
      </c>
      <c r="N5248" s="1">
        <f>'Electricity Rates'!$J$2</f>
        <v>0.24729999999999999</v>
      </c>
      <c r="O5248" s="145">
        <f>L5248-K5248</f>
        <v>-0.13266146705152337</v>
      </c>
      <c r="P5248">
        <f t="shared" si="489"/>
        <v>6.1102912358018413</v>
      </c>
      <c r="Q5248">
        <f>IF(O5248&gt;0, IF(Q5247+O5248*Variables!$B$5&lt;Variables!$B$4, Q5247+O5248*Variables!$B$5, Variables!$B$4), IF(Q5247&gt;-O5248, Q5247+O5248/Variables!$B$5, 0))</f>
        <v>17.382116396811924</v>
      </c>
      <c r="R5248">
        <f>IF(O5248&gt;0, 0, IF(Q5247&gt;-O5248, 0, -O5248 - Q5247*Variables!$B$5))</f>
        <v>0</v>
      </c>
      <c r="S5248">
        <f t="shared" si="490"/>
        <v>0</v>
      </c>
      <c r="T5248">
        <f t="shared" si="491"/>
        <v>0</v>
      </c>
    </row>
    <row r="5249" spans="1:20" x14ac:dyDescent="0.3">
      <c r="A5249" s="3">
        <f t="shared" si="486"/>
        <v>43319</v>
      </c>
      <c r="B5249">
        <v>8</v>
      </c>
      <c r="C5249">
        <v>7</v>
      </c>
      <c r="D5249">
        <v>16</v>
      </c>
      <c r="E5249">
        <v>1</v>
      </c>
      <c r="F5249" s="1">
        <f>VLOOKUP(A5249,Weather!$A$1:$E$366, 5)</f>
        <v>0.40476190476190316</v>
      </c>
      <c r="G5249" s="1">
        <f>VLOOKUP(D5249, Summer!$A$1:$E$25, 2)</f>
        <v>1459.9523441255701</v>
      </c>
      <c r="H5249" s="1">
        <f>VLOOKUP(D5249, Summer!$A$1:$E$25, 3)</f>
        <v>1006.09479349024</v>
      </c>
      <c r="I5249" s="1">
        <f>VLOOKUP(D5249, Summer!$A$1:$E$25, 5)</f>
        <v>381.04254068220598</v>
      </c>
      <c r="J5249" s="1">
        <f t="shared" si="487"/>
        <v>1189.7990401759682</v>
      </c>
      <c r="K5249" s="47">
        <f t="shared" si="488"/>
        <v>22.258788845826583</v>
      </c>
      <c r="L5249" s="48">
        <f>Solar!K5266/1000*Variables!$B$3</f>
        <v>12.923500000000002</v>
      </c>
      <c r="M5249">
        <f>IF(E5249=1, VLOOKUP(D5249, Sheet1!$A$2:$C$26, 2), Sheet1!$C$3)</f>
        <v>0.55478000000000005</v>
      </c>
      <c r="N5249" s="1">
        <f>'Electricity Rates'!$J$2</f>
        <v>0.24729999999999999</v>
      </c>
      <c r="O5249" s="145">
        <f>L5249-K5249</f>
        <v>-9.3352888458265806</v>
      </c>
      <c r="P5249">
        <f t="shared" si="489"/>
        <v>5.5045984815729136</v>
      </c>
      <c r="Q5249">
        <f>IF(O5249&gt;0, IF(Q5248+O5249*Variables!$B$5&lt;Variables!$B$4, Q5248+O5249*Variables!$B$5, Variables!$B$4), IF(Q5248&gt;-O5249, Q5248+O5249/Variables!$B$5, 0))</f>
        <v>7.4509580501879018</v>
      </c>
      <c r="R5249">
        <f>IF(O5249&gt;0, 0, IF(Q5248&gt;-O5249, 0, -O5249 - Q5248*Variables!$B$5))</f>
        <v>0</v>
      </c>
      <c r="S5249">
        <f t="shared" si="490"/>
        <v>0</v>
      </c>
      <c r="T5249">
        <f t="shared" si="491"/>
        <v>0</v>
      </c>
    </row>
    <row r="5250" spans="1:20" x14ac:dyDescent="0.3">
      <c r="A5250" s="3">
        <f t="shared" si="486"/>
        <v>43319</v>
      </c>
      <c r="B5250">
        <v>8</v>
      </c>
      <c r="C5250">
        <v>7</v>
      </c>
      <c r="D5250">
        <v>17</v>
      </c>
      <c r="E5250">
        <v>1</v>
      </c>
      <c r="F5250" s="1">
        <f>VLOOKUP(A5250,Weather!$A$1:$E$366, 5)</f>
        <v>0.40476190476190316</v>
      </c>
      <c r="G5250" s="1">
        <f>VLOOKUP(D5250, Summer!$A$1:$E$25, 2)</f>
        <v>1144.9480592772099</v>
      </c>
      <c r="H5250" s="1">
        <f>VLOOKUP(D5250, Summer!$A$1:$E$25, 3)</f>
        <v>808.38142168622596</v>
      </c>
      <c r="I5250" s="1">
        <f>VLOOKUP(D5250, Summer!$A$1:$E$25, 5)</f>
        <v>371.93450987035499</v>
      </c>
      <c r="J5250" s="1">
        <f t="shared" si="487"/>
        <v>944.61077499686178</v>
      </c>
      <c r="K5250" s="47">
        <f t="shared" si="488"/>
        <v>17.671800927859273</v>
      </c>
      <c r="L5250" s="48">
        <f>Solar!K5267/1000*Variables!$B$3</f>
        <v>13.292149999999999</v>
      </c>
      <c r="M5250">
        <f>IF(E5250=1, VLOOKUP(D5250, Sheet1!$A$2:$C$26, 2), Sheet1!$C$3)</f>
        <v>0.55478000000000005</v>
      </c>
      <c r="N5250" s="1">
        <f>'Electricity Rates'!$J$2</f>
        <v>0.24729999999999999</v>
      </c>
      <c r="O5250" s="145">
        <f>L5250-K5250</f>
        <v>-4.3796509278592737</v>
      </c>
      <c r="P5250">
        <f t="shared" si="489"/>
        <v>4.3702363694595983</v>
      </c>
      <c r="Q5250">
        <f>IF(O5250&gt;0, IF(Q5249+O5250*Variables!$B$5&lt;Variables!$B$4, Q5249+O5250*Variables!$B$5, Variables!$B$4), IF(Q5249&gt;-O5250, Q5249+O5250/Variables!$B$5, 0))</f>
        <v>2.7917549354439934</v>
      </c>
      <c r="R5250">
        <f>IF(O5250&gt;0, 0, IF(Q5249&gt;-O5250, 0, -O5250 - Q5249*Variables!$B$5))</f>
        <v>0</v>
      </c>
      <c r="S5250">
        <f t="shared" si="490"/>
        <v>0</v>
      </c>
      <c r="T5250">
        <f t="shared" si="491"/>
        <v>0</v>
      </c>
    </row>
    <row r="5251" spans="1:20" x14ac:dyDescent="0.3">
      <c r="A5251" s="3">
        <f t="shared" ref="A5251:A5314" si="492">DATE(2018, B5251, C5251)</f>
        <v>43319</v>
      </c>
      <c r="B5251">
        <v>8</v>
      </c>
      <c r="C5251">
        <v>7</v>
      </c>
      <c r="D5251">
        <v>18</v>
      </c>
      <c r="E5251">
        <v>1</v>
      </c>
      <c r="F5251" s="1">
        <f>VLOOKUP(A5251,Weather!$A$1:$E$366, 5)</f>
        <v>0.40476190476190316</v>
      </c>
      <c r="G5251" s="1">
        <f>VLOOKUP(D5251, Summer!$A$1:$E$25, 2)</f>
        <v>769.75210584620504</v>
      </c>
      <c r="H5251" s="1">
        <f>VLOOKUP(D5251, Summer!$A$1:$E$25, 3)</f>
        <v>572.92139445417001</v>
      </c>
      <c r="I5251" s="1">
        <f>VLOOKUP(D5251, Summer!$A$1:$E$25, 5)</f>
        <v>349.41355840998102</v>
      </c>
      <c r="J5251" s="1">
        <f t="shared" ref="J5251:J5314" si="493">IF(E5251=0, I5251, H5251 + (G5251-H5251)*F5251)</f>
        <v>652.59096811285053</v>
      </c>
      <c r="K5251" s="47">
        <f t="shared" ref="K5251:K5314" si="494">J5251*1000/53453</f>
        <v>12.208687409740342</v>
      </c>
      <c r="L5251" s="48">
        <f>Solar!K5268/1000*Variables!$B$3</f>
        <v>5.6793500000000003</v>
      </c>
      <c r="M5251">
        <f>IF(E5251=1, VLOOKUP(D5251, Sheet1!$A$2:$C$26, 2), Sheet1!$C$3)</f>
        <v>0.55478000000000005</v>
      </c>
      <c r="N5251" s="1">
        <f>'Electricity Rates'!$J$2</f>
        <v>0.24729999999999999</v>
      </c>
      <c r="O5251" s="145">
        <f>L5251-K5251</f>
        <v>-6.529337409740342</v>
      </c>
      <c r="P5251">
        <f t="shared" ref="P5251:P5314" si="495">N5251*K5251</f>
        <v>3.0192083964287866</v>
      </c>
      <c r="Q5251">
        <f>IF(O5251&gt;0, IF(Q5250+O5251*Variables!$B$5&lt;Variables!$B$4, Q5250+O5251*Variables!$B$5, Variables!$B$4), IF(Q5250&gt;-O5251, Q5250+O5251/Variables!$B$5, 0))</f>
        <v>0</v>
      </c>
      <c r="R5251">
        <f>IF(O5251&gt;0, 0, IF(Q5250&gt;-O5251, 0, -O5251 - Q5250*Variables!$B$5))</f>
        <v>3.9050877704229885</v>
      </c>
      <c r="S5251">
        <f t="shared" ref="S5251:S5314" si="496">R5251*M5251</f>
        <v>2.1664645932752657</v>
      </c>
      <c r="T5251">
        <f t="shared" ref="T5251:T5314" si="497">IF(AND(R5251&gt;0, M5251&gt;0.3), 1, 0)</f>
        <v>1</v>
      </c>
    </row>
    <row r="5252" spans="1:20" x14ac:dyDescent="0.3">
      <c r="A5252" s="3">
        <f t="shared" si="492"/>
        <v>43319</v>
      </c>
      <c r="B5252">
        <v>8</v>
      </c>
      <c r="C5252">
        <v>7</v>
      </c>
      <c r="D5252">
        <v>19</v>
      </c>
      <c r="E5252">
        <v>1</v>
      </c>
      <c r="F5252" s="1">
        <f>VLOOKUP(A5252,Weather!$A$1:$E$366, 5)</f>
        <v>0.40476190476190316</v>
      </c>
      <c r="G5252" s="1">
        <f>VLOOKUP(D5252, Summer!$A$1:$E$25, 2)</f>
        <v>565.86125451999203</v>
      </c>
      <c r="H5252" s="1">
        <f>VLOOKUP(D5252, Summer!$A$1:$E$25, 3)</f>
        <v>365.77406038600299</v>
      </c>
      <c r="I5252" s="1">
        <f>VLOOKUP(D5252, Summer!$A$1:$E$25, 5)</f>
        <v>331.38683221891199</v>
      </c>
      <c r="J5252" s="1">
        <f t="shared" si="493"/>
        <v>446.7617342021411</v>
      </c>
      <c r="K5252" s="47">
        <f t="shared" si="494"/>
        <v>8.3580291882989002</v>
      </c>
      <c r="L5252" s="48">
        <f>Solar!K5269/1000*Variables!$B$3</f>
        <v>1.2282999999999999</v>
      </c>
      <c r="M5252">
        <f>IF(E5252=1, VLOOKUP(D5252, Sheet1!$A$2:$C$26, 2), Sheet1!$C$3)</f>
        <v>0.25796000000000002</v>
      </c>
      <c r="N5252" s="1">
        <f>'Electricity Rates'!$J$2</f>
        <v>0.24729999999999999</v>
      </c>
      <c r="O5252" s="145">
        <f>L5252-K5252</f>
        <v>-7.1297291882989002</v>
      </c>
      <c r="P5252">
        <f t="shared" si="495"/>
        <v>2.0669406182663179</v>
      </c>
      <c r="Q5252">
        <f>IF(O5252&gt;0, IF(Q5251+O5252*Variables!$B$5&lt;Variables!$B$4, Q5251+O5252*Variables!$B$5, Variables!$B$4), IF(Q5251&gt;-O5252, Q5251+O5252/Variables!$B$5, 0))</f>
        <v>0</v>
      </c>
      <c r="R5252">
        <f>IF(O5252&gt;0, 0, IF(Q5251&gt;-O5252, 0, -O5252 - Q5251*Variables!$B$5))</f>
        <v>7.1297291882989002</v>
      </c>
      <c r="S5252">
        <f t="shared" si="496"/>
        <v>1.8391849414135846</v>
      </c>
      <c r="T5252">
        <f t="shared" si="497"/>
        <v>0</v>
      </c>
    </row>
    <row r="5253" spans="1:20" x14ac:dyDescent="0.3">
      <c r="A5253" s="3">
        <f t="shared" si="492"/>
        <v>43319</v>
      </c>
      <c r="B5253">
        <v>8</v>
      </c>
      <c r="C5253">
        <v>7</v>
      </c>
      <c r="D5253">
        <v>20</v>
      </c>
      <c r="E5253">
        <v>1</v>
      </c>
      <c r="F5253" s="1">
        <f>VLOOKUP(A5253,Weather!$A$1:$E$366, 5)</f>
        <v>0.40476190476190316</v>
      </c>
      <c r="G5253" s="1">
        <f>VLOOKUP(D5253, Summer!$A$1:$E$25, 2)</f>
        <v>459.178981251175</v>
      </c>
      <c r="H5253" s="1">
        <f>VLOOKUP(D5253, Summer!$A$1:$E$25, 3)</f>
        <v>328.41643432967999</v>
      </c>
      <c r="I5253" s="1">
        <f>VLOOKUP(D5253, Summer!$A$1:$E$25, 5)</f>
        <v>326.73316658528501</v>
      </c>
      <c r="J5253" s="1">
        <f t="shared" si="493"/>
        <v>381.34413189314205</v>
      </c>
      <c r="K5253" s="47">
        <f t="shared" si="494"/>
        <v>7.1341951226898788</v>
      </c>
      <c r="L5253" s="48">
        <f>Solar!K5270/1000*Variables!$B$3</f>
        <v>0</v>
      </c>
      <c r="M5253">
        <f>IF(E5253=1, VLOOKUP(D5253, Sheet1!$A$2:$C$26, 2), Sheet1!$C$3)</f>
        <v>0.25796000000000002</v>
      </c>
      <c r="N5253" s="1">
        <f>'Electricity Rates'!$J$2</f>
        <v>0.24729999999999999</v>
      </c>
      <c r="O5253" s="145">
        <f>L5253-K5253</f>
        <v>-7.1341951226898788</v>
      </c>
      <c r="P5253">
        <f t="shared" si="495"/>
        <v>1.7642864538412069</v>
      </c>
      <c r="Q5253">
        <f>IF(O5253&gt;0, IF(Q5252+O5253*Variables!$B$5&lt;Variables!$B$4, Q5252+O5253*Variables!$B$5, Variables!$B$4), IF(Q5252&gt;-O5253, Q5252+O5253/Variables!$B$5, 0))</f>
        <v>0</v>
      </c>
      <c r="R5253">
        <f>IF(O5253&gt;0, 0, IF(Q5252&gt;-O5253, 0, -O5253 - Q5252*Variables!$B$5))</f>
        <v>7.1341951226898788</v>
      </c>
      <c r="S5253">
        <f t="shared" si="496"/>
        <v>1.8403369738490813</v>
      </c>
      <c r="T5253">
        <f t="shared" si="497"/>
        <v>0</v>
      </c>
    </row>
    <row r="5254" spans="1:20" x14ac:dyDescent="0.3">
      <c r="A5254" s="3">
        <f t="shared" si="492"/>
        <v>43319</v>
      </c>
      <c r="B5254">
        <v>8</v>
      </c>
      <c r="C5254">
        <v>7</v>
      </c>
      <c r="D5254">
        <v>21</v>
      </c>
      <c r="E5254">
        <v>1</v>
      </c>
      <c r="F5254" s="1">
        <f>VLOOKUP(A5254,Weather!$A$1:$E$366, 5)</f>
        <v>0.40476190476190316</v>
      </c>
      <c r="G5254" s="1">
        <f>VLOOKUP(D5254, Summer!$A$1:$E$25, 2)</f>
        <v>403.43414919632897</v>
      </c>
      <c r="H5254" s="1">
        <f>VLOOKUP(D5254, Summer!$A$1:$E$25, 3)</f>
        <v>305.25297715532997</v>
      </c>
      <c r="I5254" s="1">
        <f>VLOOKUP(D5254, Summer!$A$1:$E$25, 5)</f>
        <v>313.15582306105603</v>
      </c>
      <c r="J5254" s="1">
        <f t="shared" si="493"/>
        <v>344.99297536240084</v>
      </c>
      <c r="K5254" s="47">
        <f t="shared" si="494"/>
        <v>6.454136818558375</v>
      </c>
      <c r="L5254" s="48">
        <f>Solar!K5271/1000*Variables!$B$3</f>
        <v>0</v>
      </c>
      <c r="M5254">
        <f>IF(E5254=1, VLOOKUP(D5254, Sheet1!$A$2:$C$26, 2), Sheet1!$C$3)</f>
        <v>0.25796000000000002</v>
      </c>
      <c r="N5254" s="1">
        <f>'Electricity Rates'!$J$2</f>
        <v>0.24729999999999999</v>
      </c>
      <c r="O5254" s="145">
        <f>L5254-K5254</f>
        <v>-6.454136818558375</v>
      </c>
      <c r="P5254">
        <f t="shared" si="495"/>
        <v>1.5961080352294861</v>
      </c>
      <c r="Q5254">
        <f>IF(O5254&gt;0, IF(Q5253+O5254*Variables!$B$5&lt;Variables!$B$4, Q5253+O5254*Variables!$B$5, Variables!$B$4), IF(Q5253&gt;-O5254, Q5253+O5254/Variables!$B$5, 0))</f>
        <v>0</v>
      </c>
      <c r="R5254">
        <f>IF(O5254&gt;0, 0, IF(Q5253&gt;-O5254, 0, -O5254 - Q5253*Variables!$B$5))</f>
        <v>6.454136818558375</v>
      </c>
      <c r="S5254">
        <f t="shared" si="496"/>
        <v>1.6649091337153186</v>
      </c>
      <c r="T5254">
        <f t="shared" si="497"/>
        <v>0</v>
      </c>
    </row>
    <row r="5255" spans="1:20" x14ac:dyDescent="0.3">
      <c r="A5255" s="3">
        <f t="shared" si="492"/>
        <v>43319</v>
      </c>
      <c r="B5255">
        <v>8</v>
      </c>
      <c r="C5255">
        <v>7</v>
      </c>
      <c r="D5255">
        <v>22</v>
      </c>
      <c r="E5255">
        <v>1</v>
      </c>
      <c r="F5255" s="1">
        <f>VLOOKUP(A5255,Weather!$A$1:$E$366, 5)</f>
        <v>0.40476190476190316</v>
      </c>
      <c r="G5255" s="1">
        <f>VLOOKUP(D5255, Summer!$A$1:$E$25, 2)</f>
        <v>366.19777187885302</v>
      </c>
      <c r="H5255" s="1">
        <f>VLOOKUP(D5255, Summer!$A$1:$E$25, 3)</f>
        <v>263.18917633836901</v>
      </c>
      <c r="I5255" s="1">
        <f>VLOOKUP(D5255, Summer!$A$1:$E$25, 5)</f>
        <v>295.10418431306101</v>
      </c>
      <c r="J5255" s="1">
        <f t="shared" si="493"/>
        <v>304.88313167618378</v>
      </c>
      <c r="K5255" s="47">
        <f t="shared" si="494"/>
        <v>5.7037609053969618</v>
      </c>
      <c r="L5255" s="48">
        <f>Solar!K5272/1000*Variables!$B$3</f>
        <v>0</v>
      </c>
      <c r="M5255">
        <f>IF(E5255=1, VLOOKUP(D5255, Sheet1!$A$2:$C$26, 2), Sheet1!$C$3)</f>
        <v>0.18637999999999999</v>
      </c>
      <c r="N5255" s="1">
        <f>'Electricity Rates'!$J$2</f>
        <v>0.24729999999999999</v>
      </c>
      <c r="O5255" s="145">
        <f>L5255-K5255</f>
        <v>-5.7037609053969618</v>
      </c>
      <c r="P5255">
        <f t="shared" si="495"/>
        <v>1.4105400719046686</v>
      </c>
      <c r="Q5255">
        <f>IF(O5255&gt;0, IF(Q5254+O5255*Variables!$B$5&lt;Variables!$B$4, Q5254+O5255*Variables!$B$5, Variables!$B$4), IF(Q5254&gt;-O5255, Q5254+O5255/Variables!$B$5, 0))</f>
        <v>0</v>
      </c>
      <c r="R5255">
        <f>IF(O5255&gt;0, 0, IF(Q5254&gt;-O5255, 0, -O5255 - Q5254*Variables!$B$5))</f>
        <v>5.7037609053969618</v>
      </c>
      <c r="S5255">
        <f t="shared" si="496"/>
        <v>1.0630669575478857</v>
      </c>
      <c r="T5255">
        <f t="shared" si="497"/>
        <v>0</v>
      </c>
    </row>
    <row r="5256" spans="1:20" x14ac:dyDescent="0.3">
      <c r="A5256" s="3">
        <f t="shared" si="492"/>
        <v>43319</v>
      </c>
      <c r="B5256">
        <v>8</v>
      </c>
      <c r="C5256">
        <v>7</v>
      </c>
      <c r="D5256">
        <v>23</v>
      </c>
      <c r="E5256">
        <v>1</v>
      </c>
      <c r="F5256" s="1">
        <f>VLOOKUP(A5256,Weather!$A$1:$E$366, 5)</f>
        <v>0.40476190476190316</v>
      </c>
      <c r="G5256" s="1">
        <f>VLOOKUP(D5256, Summer!$A$1:$E$25, 2)</f>
        <v>342.86102460129899</v>
      </c>
      <c r="H5256" s="1">
        <f>VLOOKUP(D5256, Summer!$A$1:$E$25, 3)</f>
        <v>273.02297434567402</v>
      </c>
      <c r="I5256" s="1">
        <f>VLOOKUP(D5256, Summer!$A$1:$E$25, 5)</f>
        <v>281.53182330021599</v>
      </c>
      <c r="J5256" s="1">
        <f t="shared" si="493"/>
        <v>301.29075659199827</v>
      </c>
      <c r="K5256" s="47">
        <f t="shared" si="494"/>
        <v>5.636554666566858</v>
      </c>
      <c r="L5256" s="48">
        <f>Solar!K5273/1000*Variables!$B$3</f>
        <v>0</v>
      </c>
      <c r="M5256">
        <f>IF(E5256=1, VLOOKUP(D5256, Sheet1!$A$2:$C$26, 2), Sheet1!$C$3)</f>
        <v>0.18637999999999999</v>
      </c>
      <c r="N5256" s="1">
        <f>'Electricity Rates'!$J$2</f>
        <v>0.24729999999999999</v>
      </c>
      <c r="O5256" s="145">
        <f>L5256-K5256</f>
        <v>-5.636554666566858</v>
      </c>
      <c r="P5256">
        <f t="shared" si="495"/>
        <v>1.3939199690419839</v>
      </c>
      <c r="Q5256">
        <f>IF(O5256&gt;0, IF(Q5255+O5256*Variables!$B$5&lt;Variables!$B$4, Q5255+O5256*Variables!$B$5, Variables!$B$4), IF(Q5255&gt;-O5256, Q5255+O5256/Variables!$B$5, 0))</f>
        <v>0</v>
      </c>
      <c r="R5256">
        <f>IF(O5256&gt;0, 0, IF(Q5255&gt;-O5256, 0, -O5256 - Q5255*Variables!$B$5))</f>
        <v>5.636554666566858</v>
      </c>
      <c r="S5256">
        <f t="shared" si="496"/>
        <v>1.050541058754731</v>
      </c>
      <c r="T5256">
        <f t="shared" si="497"/>
        <v>0</v>
      </c>
    </row>
    <row r="5257" spans="1:20" x14ac:dyDescent="0.3">
      <c r="A5257" s="3">
        <f t="shared" si="492"/>
        <v>43319</v>
      </c>
      <c r="B5257">
        <v>8</v>
      </c>
      <c r="C5257">
        <v>7</v>
      </c>
      <c r="D5257">
        <v>24</v>
      </c>
      <c r="E5257">
        <v>1</v>
      </c>
      <c r="F5257" s="1">
        <f>VLOOKUP(A5257,Weather!$A$1:$E$366, 5)</f>
        <v>0.40476190476190316</v>
      </c>
      <c r="G5257" s="1">
        <f>VLOOKUP(D5257, Summer!$A$1:$E$25, 2)</f>
        <v>310.26482453023402</v>
      </c>
      <c r="H5257" s="1">
        <f>VLOOKUP(D5257, Summer!$A$1:$E$25, 3)</f>
        <v>259.09090909090901</v>
      </c>
      <c r="I5257" s="1">
        <f>VLOOKUP(D5257, Summer!$A$1:$E$25, 5)</f>
        <v>276.86321013243497</v>
      </c>
      <c r="J5257" s="1">
        <f t="shared" si="493"/>
        <v>279.80416057825477</v>
      </c>
      <c r="K5257" s="47">
        <f t="shared" si="494"/>
        <v>5.2345829154257908</v>
      </c>
      <c r="L5257" s="48">
        <f>Solar!K5274/1000*Variables!$B$3</f>
        <v>0</v>
      </c>
      <c r="M5257">
        <f>IF(E5257=1, VLOOKUP(D5257, Sheet1!$A$2:$C$26, 2), Sheet1!$C$3)</f>
        <v>0.18637999999999999</v>
      </c>
      <c r="N5257" s="1">
        <f>'Electricity Rates'!$J$2</f>
        <v>0.24729999999999999</v>
      </c>
      <c r="O5257" s="145">
        <f>L5257-K5257</f>
        <v>-5.2345829154257908</v>
      </c>
      <c r="P5257">
        <f t="shared" si="495"/>
        <v>1.2945123549847981</v>
      </c>
      <c r="Q5257">
        <f>IF(O5257&gt;0, IF(Q5256+O5257*Variables!$B$5&lt;Variables!$B$4, Q5256+O5257*Variables!$B$5, Variables!$B$4), IF(Q5256&gt;-O5257, Q5256+O5257/Variables!$B$5, 0))</f>
        <v>0</v>
      </c>
      <c r="R5257">
        <f>IF(O5257&gt;0, 0, IF(Q5256&gt;-O5257, 0, -O5257 - Q5256*Variables!$B$5))</f>
        <v>5.2345829154257908</v>
      </c>
      <c r="S5257">
        <f t="shared" si="496"/>
        <v>0.97562156377705889</v>
      </c>
      <c r="T5257">
        <f t="shared" si="497"/>
        <v>0</v>
      </c>
    </row>
    <row r="5258" spans="1:20" x14ac:dyDescent="0.3">
      <c r="A5258" s="3">
        <f t="shared" si="492"/>
        <v>43320</v>
      </c>
      <c r="B5258">
        <v>8</v>
      </c>
      <c r="C5258">
        <v>8</v>
      </c>
      <c r="D5258">
        <v>1</v>
      </c>
      <c r="E5258">
        <v>1</v>
      </c>
      <c r="F5258" s="1">
        <f>VLOOKUP(A5258,Weather!$A$1:$E$366, 5)</f>
        <v>0.42857142857142905</v>
      </c>
      <c r="G5258" s="1">
        <f>VLOOKUP(D5258, Summer!$A$1:$E$25, 2)</f>
        <v>305.44698283970399</v>
      </c>
      <c r="H5258" s="1">
        <f>VLOOKUP(D5258, Summer!$A$1:$E$25, 3)</f>
        <v>264.36707082495798</v>
      </c>
      <c r="I5258" s="1">
        <f>VLOOKUP(D5258, Summer!$A$1:$E$25, 5)</f>
        <v>276.703769768114</v>
      </c>
      <c r="J5258" s="1">
        <f t="shared" si="493"/>
        <v>281.97274740270632</v>
      </c>
      <c r="K5258" s="47">
        <f t="shared" si="494"/>
        <v>5.2751528895049162</v>
      </c>
      <c r="L5258" s="48">
        <f>Solar!K5275/1000*Variables!$B$3</f>
        <v>0</v>
      </c>
      <c r="M5258">
        <f>IF(E5258=1, VLOOKUP(D5258, Sheet1!$A$2:$C$26, 2), Sheet1!$C$3)</f>
        <v>0.18637999999999999</v>
      </c>
      <c r="N5258" s="1">
        <f>'Electricity Rates'!$J$2</f>
        <v>0.24729999999999999</v>
      </c>
      <c r="O5258" s="145">
        <f>L5258-K5258</f>
        <v>-5.2751528895049162</v>
      </c>
      <c r="P5258">
        <f t="shared" si="495"/>
        <v>1.3045453095745658</v>
      </c>
      <c r="Q5258">
        <f>IF(O5258&gt;0, IF(Q5257+O5258*Variables!$B$5&lt;Variables!$B$4, Q5257+O5258*Variables!$B$5, Variables!$B$4), IF(Q5257&gt;-O5258, Q5257+O5258/Variables!$B$5, 0))</f>
        <v>0</v>
      </c>
      <c r="R5258">
        <f>IF(O5258&gt;0, 0, IF(Q5257&gt;-O5258, 0, -O5258 - Q5257*Variables!$B$5))</f>
        <v>5.2751528895049162</v>
      </c>
      <c r="S5258">
        <f t="shared" si="496"/>
        <v>0.98318299554592625</v>
      </c>
      <c r="T5258">
        <f t="shared" si="497"/>
        <v>0</v>
      </c>
    </row>
    <row r="5259" spans="1:20" x14ac:dyDescent="0.3">
      <c r="A5259" s="3">
        <f t="shared" si="492"/>
        <v>43320</v>
      </c>
      <c r="B5259">
        <v>8</v>
      </c>
      <c r="C5259">
        <v>8</v>
      </c>
      <c r="D5259">
        <v>2</v>
      </c>
      <c r="E5259">
        <v>1</v>
      </c>
      <c r="F5259" s="1">
        <f>VLOOKUP(A5259,Weather!$A$1:$E$366, 5)</f>
        <v>0.42857142857142905</v>
      </c>
      <c r="G5259" s="1">
        <f>VLOOKUP(D5259, Summer!$A$1:$E$25, 2)</f>
        <v>286.71906025959902</v>
      </c>
      <c r="H5259" s="1">
        <f>VLOOKUP(D5259, Summer!$A$1:$E$25, 3)</f>
        <v>260.03911906460002</v>
      </c>
      <c r="I5259" s="1">
        <f>VLOOKUP(D5259, Summer!$A$1:$E$25, 5)</f>
        <v>276.50446931271199</v>
      </c>
      <c r="J5259" s="1">
        <f t="shared" si="493"/>
        <v>271.47337957674245</v>
      </c>
      <c r="K5259" s="47">
        <f t="shared" si="494"/>
        <v>5.0787304655817715</v>
      </c>
      <c r="L5259" s="48">
        <f>Solar!K5276/1000*Variables!$B$3</f>
        <v>0</v>
      </c>
      <c r="M5259">
        <f>IF(E5259=1, VLOOKUP(D5259, Sheet1!$A$2:$C$26, 2), Sheet1!$C$3)</f>
        <v>0.18637999999999999</v>
      </c>
      <c r="N5259" s="1">
        <f>'Electricity Rates'!$J$2</f>
        <v>0.24729999999999999</v>
      </c>
      <c r="O5259" s="145">
        <f>L5259-K5259</f>
        <v>-5.0787304655817715</v>
      </c>
      <c r="P5259">
        <f t="shared" si="495"/>
        <v>1.2559700441383721</v>
      </c>
      <c r="Q5259">
        <f>IF(O5259&gt;0, IF(Q5258+O5259*Variables!$B$5&lt;Variables!$B$4, Q5258+O5259*Variables!$B$5, Variables!$B$4), IF(Q5258&gt;-O5259, Q5258+O5259/Variables!$B$5, 0))</f>
        <v>0</v>
      </c>
      <c r="R5259">
        <f>IF(O5259&gt;0, 0, IF(Q5258&gt;-O5259, 0, -O5259 - Q5258*Variables!$B$5))</f>
        <v>5.0787304655817715</v>
      </c>
      <c r="S5259">
        <f t="shared" si="496"/>
        <v>0.94657378417513049</v>
      </c>
      <c r="T5259">
        <f t="shared" si="497"/>
        <v>0</v>
      </c>
    </row>
    <row r="5260" spans="1:20" x14ac:dyDescent="0.3">
      <c r="A5260" s="3">
        <f t="shared" si="492"/>
        <v>43320</v>
      </c>
      <c r="B5260">
        <v>8</v>
      </c>
      <c r="C5260">
        <v>8</v>
      </c>
      <c r="D5260">
        <v>3</v>
      </c>
      <c r="E5260">
        <v>1</v>
      </c>
      <c r="F5260" s="1">
        <f>VLOOKUP(A5260,Weather!$A$1:$E$366, 5)</f>
        <v>0.42857142857142905</v>
      </c>
      <c r="G5260" s="1">
        <f>VLOOKUP(D5260, Summer!$A$1:$E$25, 2)</f>
        <v>272.63131492590298</v>
      </c>
      <c r="H5260" s="1">
        <f>VLOOKUP(D5260, Summer!$A$1:$E$25, 3)</f>
        <v>241.571030279452</v>
      </c>
      <c r="I5260" s="1">
        <f>VLOOKUP(D5260, Summer!$A$1:$E$25, 5)</f>
        <v>276.33008141423602</v>
      </c>
      <c r="J5260" s="1">
        <f t="shared" si="493"/>
        <v>254.88258084221673</v>
      </c>
      <c r="K5260" s="47">
        <f t="shared" si="494"/>
        <v>4.7683494068100334</v>
      </c>
      <c r="L5260" s="48">
        <f>Solar!K5277/1000*Variables!$B$3</f>
        <v>0</v>
      </c>
      <c r="M5260">
        <f>IF(E5260=1, VLOOKUP(D5260, Sheet1!$A$2:$C$26, 2), Sheet1!$C$3)</f>
        <v>0.18637999999999999</v>
      </c>
      <c r="N5260" s="1">
        <f>'Electricity Rates'!$J$2</f>
        <v>0.24729999999999999</v>
      </c>
      <c r="O5260" s="145">
        <f>L5260-K5260</f>
        <v>-4.7683494068100334</v>
      </c>
      <c r="P5260">
        <f t="shared" si="495"/>
        <v>1.1792128083041211</v>
      </c>
      <c r="Q5260">
        <f>IF(O5260&gt;0, IF(Q5259+O5260*Variables!$B$5&lt;Variables!$B$4, Q5259+O5260*Variables!$B$5, Variables!$B$4), IF(Q5259&gt;-O5260, Q5259+O5260/Variables!$B$5, 0))</f>
        <v>0</v>
      </c>
      <c r="R5260">
        <f>IF(O5260&gt;0, 0, IF(Q5259&gt;-O5260, 0, -O5260 - Q5259*Variables!$B$5))</f>
        <v>4.7683494068100334</v>
      </c>
      <c r="S5260">
        <f t="shared" si="496"/>
        <v>0.88872496244125399</v>
      </c>
      <c r="T5260">
        <f t="shared" si="497"/>
        <v>0</v>
      </c>
    </row>
    <row r="5261" spans="1:20" x14ac:dyDescent="0.3">
      <c r="A5261" s="3">
        <f t="shared" si="492"/>
        <v>43320</v>
      </c>
      <c r="B5261">
        <v>8</v>
      </c>
      <c r="C5261">
        <v>8</v>
      </c>
      <c r="D5261">
        <v>4</v>
      </c>
      <c r="E5261">
        <v>1</v>
      </c>
      <c r="F5261" s="1">
        <f>VLOOKUP(A5261,Weather!$A$1:$E$366, 5)</f>
        <v>0.42857142857142905</v>
      </c>
      <c r="G5261" s="1">
        <f>VLOOKUP(D5261, Summer!$A$1:$E$25, 2)</f>
        <v>286.33237882239803</v>
      </c>
      <c r="H5261" s="1">
        <f>VLOOKUP(D5261, Summer!$A$1:$E$25, 3)</f>
        <v>256.10019667595998</v>
      </c>
      <c r="I5261" s="1">
        <f>VLOOKUP(D5261, Summer!$A$1:$E$25, 5)</f>
        <v>276.13078095883401</v>
      </c>
      <c r="J5261" s="1">
        <f t="shared" si="493"/>
        <v>269.05684616729059</v>
      </c>
      <c r="K5261" s="47">
        <f t="shared" si="494"/>
        <v>5.0335219008716177</v>
      </c>
      <c r="L5261" s="48">
        <f>Solar!K5278/1000*Variables!$B$3</f>
        <v>0</v>
      </c>
      <c r="M5261">
        <f>IF(E5261=1, VLOOKUP(D5261, Sheet1!$A$2:$C$26, 2), Sheet1!$C$3)</f>
        <v>0.18637999999999999</v>
      </c>
      <c r="N5261" s="1">
        <f>'Electricity Rates'!$J$2</f>
        <v>0.24729999999999999</v>
      </c>
      <c r="O5261" s="145">
        <f>L5261-K5261</f>
        <v>-5.0335219008716177</v>
      </c>
      <c r="P5261">
        <f t="shared" si="495"/>
        <v>1.244789966085551</v>
      </c>
      <c r="Q5261">
        <f>IF(O5261&gt;0, IF(Q5260+O5261*Variables!$B$5&lt;Variables!$B$4, Q5260+O5261*Variables!$B$5, Variables!$B$4), IF(Q5260&gt;-O5261, Q5260+O5261/Variables!$B$5, 0))</f>
        <v>0</v>
      </c>
      <c r="R5261">
        <f>IF(O5261&gt;0, 0, IF(Q5260&gt;-O5261, 0, -O5261 - Q5260*Variables!$B$5))</f>
        <v>5.0335219008716177</v>
      </c>
      <c r="S5261">
        <f t="shared" si="496"/>
        <v>0.93814781188445207</v>
      </c>
      <c r="T5261">
        <f t="shared" si="497"/>
        <v>0</v>
      </c>
    </row>
    <row r="5262" spans="1:20" x14ac:dyDescent="0.3">
      <c r="A5262" s="3">
        <f t="shared" si="492"/>
        <v>43320</v>
      </c>
      <c r="B5262">
        <v>8</v>
      </c>
      <c r="C5262">
        <v>8</v>
      </c>
      <c r="D5262">
        <v>5</v>
      </c>
      <c r="E5262">
        <v>1</v>
      </c>
      <c r="F5262" s="1">
        <f>VLOOKUP(A5262,Weather!$A$1:$E$366, 5)</f>
        <v>0.42857142857142905</v>
      </c>
      <c r="G5262" s="1">
        <f>VLOOKUP(D5262, Summer!$A$1:$E$25, 2)</f>
        <v>323.19252555232703</v>
      </c>
      <c r="H5262" s="1">
        <f>VLOOKUP(D5262, Summer!$A$1:$E$25, 3)</f>
        <v>290.90909090909099</v>
      </c>
      <c r="I5262" s="1">
        <f>VLOOKUP(D5262, Summer!$A$1:$E$25, 5)</f>
        <v>275.93148050343302</v>
      </c>
      <c r="J5262" s="1">
        <f t="shared" si="493"/>
        <v>304.74484861333502</v>
      </c>
      <c r="K5262" s="47">
        <f t="shared" si="494"/>
        <v>5.701173902556171</v>
      </c>
      <c r="L5262" s="48">
        <f>Solar!K5279/1000*Variables!$B$3</f>
        <v>0</v>
      </c>
      <c r="M5262">
        <f>IF(E5262=1, VLOOKUP(D5262, Sheet1!$A$2:$C$26, 2), Sheet1!$C$3)</f>
        <v>0.18637999999999999</v>
      </c>
      <c r="N5262" s="1">
        <f>'Electricity Rates'!$J$2</f>
        <v>0.24729999999999999</v>
      </c>
      <c r="O5262" s="145">
        <f>L5262-K5262</f>
        <v>-5.701173902556171</v>
      </c>
      <c r="P5262">
        <f t="shared" si="495"/>
        <v>1.4099003061021411</v>
      </c>
      <c r="Q5262">
        <f>IF(O5262&gt;0, IF(Q5261+O5262*Variables!$B$5&lt;Variables!$B$4, Q5261+O5262*Variables!$B$5, Variables!$B$4), IF(Q5261&gt;-O5262, Q5261+O5262/Variables!$B$5, 0))</f>
        <v>0</v>
      </c>
      <c r="R5262">
        <f>IF(O5262&gt;0, 0, IF(Q5261&gt;-O5262, 0, -O5262 - Q5261*Variables!$B$5))</f>
        <v>5.701173902556171</v>
      </c>
      <c r="S5262">
        <f t="shared" si="496"/>
        <v>1.062584791958419</v>
      </c>
      <c r="T5262">
        <f t="shared" si="497"/>
        <v>0</v>
      </c>
    </row>
    <row r="5263" spans="1:20" x14ac:dyDescent="0.3">
      <c r="A5263" s="3">
        <f t="shared" si="492"/>
        <v>43320</v>
      </c>
      <c r="B5263">
        <v>8</v>
      </c>
      <c r="C5263">
        <v>8</v>
      </c>
      <c r="D5263">
        <v>6</v>
      </c>
      <c r="E5263">
        <v>1</v>
      </c>
      <c r="F5263" s="1">
        <f>VLOOKUP(A5263,Weather!$A$1:$E$366, 5)</f>
        <v>0.42857142857142905</v>
      </c>
      <c r="G5263" s="1">
        <f>VLOOKUP(D5263, Summer!$A$1:$E$25, 2)</f>
        <v>420.20776289112302</v>
      </c>
      <c r="H5263" s="1">
        <f>VLOOKUP(D5263, Summer!$A$1:$E$25, 3)</f>
        <v>354.54545454545399</v>
      </c>
      <c r="I5263" s="1">
        <f>VLOOKUP(D5263, Summer!$A$1:$E$25, 5)</f>
        <v>244.50179868660999</v>
      </c>
      <c r="J5263" s="1">
        <f t="shared" si="493"/>
        <v>382.68644383645506</v>
      </c>
      <c r="K5263" s="47">
        <f t="shared" si="494"/>
        <v>7.1593071265682946</v>
      </c>
      <c r="L5263" s="48">
        <f>Solar!K5280/1000*Variables!$B$3</f>
        <v>0</v>
      </c>
      <c r="M5263">
        <f>IF(E5263=1, VLOOKUP(D5263, Sheet1!$A$2:$C$26, 2), Sheet1!$C$3)</f>
        <v>0.18637999999999999</v>
      </c>
      <c r="N5263" s="1">
        <f>'Electricity Rates'!$J$2</f>
        <v>0.24729999999999999</v>
      </c>
      <c r="O5263" s="145">
        <f>L5263-K5263</f>
        <v>-7.1593071265682946</v>
      </c>
      <c r="P5263">
        <f t="shared" si="495"/>
        <v>1.7704966524003392</v>
      </c>
      <c r="Q5263">
        <f>IF(O5263&gt;0, IF(Q5262+O5263*Variables!$B$5&lt;Variables!$B$4, Q5262+O5263*Variables!$B$5, Variables!$B$4), IF(Q5262&gt;-O5263, Q5262+O5263/Variables!$B$5, 0))</f>
        <v>0</v>
      </c>
      <c r="R5263">
        <f>IF(O5263&gt;0, 0, IF(Q5262&gt;-O5263, 0, -O5263 - Q5262*Variables!$B$5))</f>
        <v>7.1593071265682946</v>
      </c>
      <c r="S5263">
        <f t="shared" si="496"/>
        <v>1.3343516622497986</v>
      </c>
      <c r="T5263">
        <f t="shared" si="497"/>
        <v>0</v>
      </c>
    </row>
    <row r="5264" spans="1:20" x14ac:dyDescent="0.3">
      <c r="A5264" s="3">
        <f t="shared" si="492"/>
        <v>43320</v>
      </c>
      <c r="B5264">
        <v>8</v>
      </c>
      <c r="C5264">
        <v>8</v>
      </c>
      <c r="D5264">
        <v>7</v>
      </c>
      <c r="E5264">
        <v>1</v>
      </c>
      <c r="F5264" s="1">
        <f>VLOOKUP(A5264,Weather!$A$1:$E$366, 5)</f>
        <v>0.42857142857142905</v>
      </c>
      <c r="G5264" s="1">
        <f>VLOOKUP(D5264, Summer!$A$1:$E$25, 2)</f>
        <v>767.23345107957198</v>
      </c>
      <c r="H5264" s="1">
        <f>VLOOKUP(D5264, Summer!$A$1:$E$25, 3)</f>
        <v>587.45596403639502</v>
      </c>
      <c r="I5264" s="1">
        <f>VLOOKUP(D5264, Summer!$A$1:$E$25, 5)</f>
        <v>275.57273968370998</v>
      </c>
      <c r="J5264" s="1">
        <f t="shared" si="493"/>
        <v>664.50345848347092</v>
      </c>
      <c r="K5264" s="47">
        <f t="shared" si="494"/>
        <v>12.43154656396219</v>
      </c>
      <c r="L5264" s="48">
        <f>Solar!K5281/1000*Variables!$B$3</f>
        <v>1.8321000000000001</v>
      </c>
      <c r="M5264">
        <f>IF(E5264=1, VLOOKUP(D5264, Sheet1!$A$2:$C$26, 2), Sheet1!$C$3)</f>
        <v>0.18637999999999999</v>
      </c>
      <c r="N5264" s="1">
        <f>'Electricity Rates'!$J$2</f>
        <v>0.24729999999999999</v>
      </c>
      <c r="O5264" s="145">
        <f>L5264-K5264</f>
        <v>-10.599446563962189</v>
      </c>
      <c r="P5264">
        <f t="shared" si="495"/>
        <v>3.0743214652678494</v>
      </c>
      <c r="Q5264">
        <f>IF(O5264&gt;0, IF(Q5263+O5264*Variables!$B$5&lt;Variables!$B$4, Q5263+O5264*Variables!$B$5, Variables!$B$4), IF(Q5263&gt;-O5264, Q5263+O5264/Variables!$B$5, 0))</f>
        <v>0</v>
      </c>
      <c r="R5264">
        <f>IF(O5264&gt;0, 0, IF(Q5263&gt;-O5264, 0, -O5264 - Q5263*Variables!$B$5))</f>
        <v>10.599446563962189</v>
      </c>
      <c r="S5264">
        <f t="shared" si="496"/>
        <v>1.9755248505912728</v>
      </c>
      <c r="T5264">
        <f t="shared" si="497"/>
        <v>0</v>
      </c>
    </row>
    <row r="5265" spans="1:20" x14ac:dyDescent="0.3">
      <c r="A5265" s="3">
        <f t="shared" si="492"/>
        <v>43320</v>
      </c>
      <c r="B5265">
        <v>8</v>
      </c>
      <c r="C5265">
        <v>8</v>
      </c>
      <c r="D5265">
        <v>8</v>
      </c>
      <c r="E5265">
        <v>1</v>
      </c>
      <c r="F5265" s="1">
        <f>VLOOKUP(A5265,Weather!$A$1:$E$366, 5)</f>
        <v>0.42857142857142905</v>
      </c>
      <c r="G5265" s="1">
        <f>VLOOKUP(D5265, Summer!$A$1:$E$25, 2)</f>
        <v>1109.6398637209199</v>
      </c>
      <c r="H5265" s="1">
        <f>VLOOKUP(D5265, Summer!$A$1:$E$25, 3)</f>
        <v>814.26008774773595</v>
      </c>
      <c r="I5265" s="1">
        <f>VLOOKUP(D5265, Summer!$A$1:$E$25, 5)</f>
        <v>328.96533168578299</v>
      </c>
      <c r="J5265" s="1">
        <f t="shared" si="493"/>
        <v>940.85142030767213</v>
      </c>
      <c r="K5265" s="47">
        <f t="shared" si="494"/>
        <v>17.60147083059271</v>
      </c>
      <c r="L5265" s="48">
        <f>Solar!K5282/1000*Variables!$B$3</f>
        <v>5.4590500000000004</v>
      </c>
      <c r="M5265">
        <f>IF(E5265=1, VLOOKUP(D5265, Sheet1!$A$2:$C$26, 2), Sheet1!$C$3)</f>
        <v>0.18637999999999999</v>
      </c>
      <c r="N5265" s="1">
        <f>'Electricity Rates'!$J$2</f>
        <v>0.24729999999999999</v>
      </c>
      <c r="O5265" s="145">
        <f>L5265-K5265</f>
        <v>-12.142420830592709</v>
      </c>
      <c r="P5265">
        <f t="shared" si="495"/>
        <v>4.3528437364055774</v>
      </c>
      <c r="Q5265">
        <f>IF(O5265&gt;0, IF(Q5264+O5265*Variables!$B$5&lt;Variables!$B$4, Q5264+O5265*Variables!$B$5, Variables!$B$4), IF(Q5264&gt;-O5265, Q5264+O5265/Variables!$B$5, 0))</f>
        <v>0</v>
      </c>
      <c r="R5265">
        <f>IF(O5265&gt;0, 0, IF(Q5264&gt;-O5265, 0, -O5265 - Q5264*Variables!$B$5))</f>
        <v>12.142420830592709</v>
      </c>
      <c r="S5265">
        <f t="shared" si="496"/>
        <v>2.2631043944058691</v>
      </c>
      <c r="T5265">
        <f t="shared" si="497"/>
        <v>0</v>
      </c>
    </row>
    <row r="5266" spans="1:20" x14ac:dyDescent="0.3">
      <c r="A5266" s="3">
        <f t="shared" si="492"/>
        <v>43320</v>
      </c>
      <c r="B5266">
        <v>8</v>
      </c>
      <c r="C5266">
        <v>8</v>
      </c>
      <c r="D5266">
        <v>9</v>
      </c>
      <c r="E5266">
        <v>1</v>
      </c>
      <c r="F5266" s="1">
        <f>VLOOKUP(A5266,Weather!$A$1:$E$366, 5)</f>
        <v>0.42857142857142905</v>
      </c>
      <c r="G5266" s="1">
        <f>VLOOKUP(D5266, Summer!$A$1:$E$25, 2)</f>
        <v>1322.40871182827</v>
      </c>
      <c r="H5266" s="1">
        <f>VLOOKUP(D5266, Summer!$A$1:$E$25, 3)</f>
        <v>1017.49011217013</v>
      </c>
      <c r="I5266" s="1">
        <f>VLOOKUP(D5266, Summer!$A$1:$E$25, 5)</f>
        <v>386.82225388885001</v>
      </c>
      <c r="J5266" s="1">
        <f t="shared" si="493"/>
        <v>1148.1695120236188</v>
      </c>
      <c r="K5266" s="47">
        <f t="shared" si="494"/>
        <v>21.479982639395711</v>
      </c>
      <c r="L5266" s="48">
        <f>Solar!K5283/1000*Variables!$B$3</f>
        <v>11.92695</v>
      </c>
      <c r="M5266">
        <f>IF(E5266=1, VLOOKUP(D5266, Sheet1!$A$2:$C$26, 2), Sheet1!$C$3)</f>
        <v>0.25796000000000002</v>
      </c>
      <c r="N5266" s="1">
        <f>'Electricity Rates'!$J$2</f>
        <v>0.24729999999999999</v>
      </c>
      <c r="O5266" s="145">
        <f>L5266-K5266</f>
        <v>-9.5530326393957115</v>
      </c>
      <c r="P5266">
        <f t="shared" si="495"/>
        <v>5.3119997067225588</v>
      </c>
      <c r="Q5266">
        <f>IF(O5266&gt;0, IF(Q5265+O5266*Variables!$B$5&lt;Variables!$B$4, Q5265+O5266*Variables!$B$5, Variables!$B$4), IF(Q5265&gt;-O5266, Q5265+O5266/Variables!$B$5, 0))</f>
        <v>0</v>
      </c>
      <c r="R5266">
        <f>IF(O5266&gt;0, 0, IF(Q5265&gt;-O5266, 0, -O5266 - Q5265*Variables!$B$5))</f>
        <v>9.5530326393957115</v>
      </c>
      <c r="S5266">
        <f t="shared" si="496"/>
        <v>2.4643002996585182</v>
      </c>
      <c r="T5266">
        <f t="shared" si="497"/>
        <v>0</v>
      </c>
    </row>
    <row r="5267" spans="1:20" x14ac:dyDescent="0.3">
      <c r="A5267" s="3">
        <f t="shared" si="492"/>
        <v>43320</v>
      </c>
      <c r="B5267">
        <v>8</v>
      </c>
      <c r="C5267">
        <v>8</v>
      </c>
      <c r="D5267">
        <v>10</v>
      </c>
      <c r="E5267">
        <v>1</v>
      </c>
      <c r="F5267" s="1">
        <f>VLOOKUP(A5267,Weather!$A$1:$E$366, 5)</f>
        <v>0.42857142857142905</v>
      </c>
      <c r="G5267" s="1">
        <f>VLOOKUP(D5267, Summer!$A$1:$E$25, 2)</f>
        <v>1424.0693518383</v>
      </c>
      <c r="H5267" s="1">
        <f>VLOOKUP(D5267, Summer!$A$1:$E$25, 3)</f>
        <v>1069.7659339946799</v>
      </c>
      <c r="I5267" s="1">
        <f>VLOOKUP(D5267, Summer!$A$1:$E$25, 5)</f>
        <v>417.88322986318002</v>
      </c>
      <c r="J5267" s="1">
        <f t="shared" si="493"/>
        <v>1221.6102559276601</v>
      </c>
      <c r="K5267" s="47">
        <f t="shared" si="494"/>
        <v>22.853913829488711</v>
      </c>
      <c r="L5267" s="48">
        <f>Solar!K5284/1000*Variables!$B$3</f>
        <v>6.4321000000000002</v>
      </c>
      <c r="M5267">
        <f>IF(E5267=1, VLOOKUP(D5267, Sheet1!$A$2:$C$26, 2), Sheet1!$C$3)</f>
        <v>0.25796000000000002</v>
      </c>
      <c r="N5267" s="1">
        <f>'Electricity Rates'!$J$2</f>
        <v>0.24729999999999999</v>
      </c>
      <c r="O5267" s="145">
        <f>L5267-K5267</f>
        <v>-16.421813829488713</v>
      </c>
      <c r="P5267">
        <f t="shared" si="495"/>
        <v>5.6517728900325581</v>
      </c>
      <c r="Q5267">
        <f>IF(O5267&gt;0, IF(Q5266+O5267*Variables!$B$5&lt;Variables!$B$4, Q5266+O5267*Variables!$B$5, Variables!$B$4), IF(Q5266&gt;-O5267, Q5266+O5267/Variables!$B$5, 0))</f>
        <v>0</v>
      </c>
      <c r="R5267">
        <f>IF(O5267&gt;0, 0, IF(Q5266&gt;-O5267, 0, -O5267 - Q5266*Variables!$B$5))</f>
        <v>16.421813829488713</v>
      </c>
      <c r="S5267">
        <f t="shared" si="496"/>
        <v>4.2361710954549086</v>
      </c>
      <c r="T5267">
        <f t="shared" si="497"/>
        <v>0</v>
      </c>
    </row>
    <row r="5268" spans="1:20" x14ac:dyDescent="0.3">
      <c r="A5268" s="3">
        <f t="shared" si="492"/>
        <v>43320</v>
      </c>
      <c r="B5268">
        <v>8</v>
      </c>
      <c r="C5268">
        <v>8</v>
      </c>
      <c r="D5268">
        <v>11</v>
      </c>
      <c r="E5268">
        <v>1</v>
      </c>
      <c r="F5268" s="1">
        <f>VLOOKUP(A5268,Weather!$A$1:$E$366, 5)</f>
        <v>0.42857142857142905</v>
      </c>
      <c r="G5268" s="1">
        <f>VLOOKUP(D5268, Summer!$A$1:$E$25, 2)</f>
        <v>1497.9516334678001</v>
      </c>
      <c r="H5268" s="1">
        <f>VLOOKUP(D5268, Summer!$A$1:$E$25, 3)</f>
        <v>1079.6213447448599</v>
      </c>
      <c r="I5268" s="1">
        <f>VLOOKUP(D5268, Summer!$A$1:$E$25, 5)</f>
        <v>435.54125021175599</v>
      </c>
      <c r="J5268" s="1">
        <f t="shared" si="493"/>
        <v>1258.9057541975487</v>
      </c>
      <c r="K5268" s="47">
        <f t="shared" si="494"/>
        <v>23.551638901418983</v>
      </c>
      <c r="L5268" s="48">
        <f>Solar!K5285/1000*Variables!$B$3</f>
        <v>13.1553</v>
      </c>
      <c r="M5268">
        <f>IF(E5268=1, VLOOKUP(D5268, Sheet1!$A$2:$C$26, 2), Sheet1!$C$3)</f>
        <v>0.25796000000000002</v>
      </c>
      <c r="N5268" s="1">
        <f>'Electricity Rates'!$J$2</f>
        <v>0.24729999999999999</v>
      </c>
      <c r="O5268" s="145">
        <f>L5268-K5268</f>
        <v>-10.396338901418982</v>
      </c>
      <c r="P5268">
        <f t="shared" si="495"/>
        <v>5.8243203003209141</v>
      </c>
      <c r="Q5268">
        <f>IF(O5268&gt;0, IF(Q5267+O5268*Variables!$B$5&lt;Variables!$B$4, Q5267+O5268*Variables!$B$5, Variables!$B$4), IF(Q5267&gt;-O5268, Q5267+O5268/Variables!$B$5, 0))</f>
        <v>0</v>
      </c>
      <c r="R5268">
        <f>IF(O5268&gt;0, 0, IF(Q5267&gt;-O5268, 0, -O5268 - Q5267*Variables!$B$5))</f>
        <v>10.396338901418982</v>
      </c>
      <c r="S5268">
        <f t="shared" si="496"/>
        <v>2.6818395830100408</v>
      </c>
      <c r="T5268">
        <f t="shared" si="497"/>
        <v>0</v>
      </c>
    </row>
    <row r="5269" spans="1:20" x14ac:dyDescent="0.3">
      <c r="A5269" s="3">
        <f t="shared" si="492"/>
        <v>43320</v>
      </c>
      <c r="B5269">
        <v>8</v>
      </c>
      <c r="C5269">
        <v>8</v>
      </c>
      <c r="D5269">
        <v>12</v>
      </c>
      <c r="E5269">
        <v>1</v>
      </c>
      <c r="F5269" s="1">
        <f>VLOOKUP(A5269,Weather!$A$1:$E$366, 5)</f>
        <v>0.42857142857142905</v>
      </c>
      <c r="G5269" s="1">
        <f>VLOOKUP(D5269, Summer!$A$1:$E$25, 2)</f>
        <v>1553.30978408544</v>
      </c>
      <c r="H5269" s="1">
        <f>VLOOKUP(D5269, Summer!$A$1:$E$25, 3)</f>
        <v>1117.7462231731799</v>
      </c>
      <c r="I5269" s="1">
        <f>VLOOKUP(D5269, Summer!$A$1:$E$25, 5)</f>
        <v>435.36187980189499</v>
      </c>
      <c r="J5269" s="1">
        <f t="shared" si="493"/>
        <v>1304.416320707006</v>
      </c>
      <c r="K5269" s="47">
        <f t="shared" si="494"/>
        <v>24.403051666080593</v>
      </c>
      <c r="L5269" s="48">
        <f>Solar!K5286/1000*Variables!$B$3</f>
        <v>15.172849999999999</v>
      </c>
      <c r="M5269">
        <f>IF(E5269=1, VLOOKUP(D5269, Sheet1!$A$2:$C$26, 2), Sheet1!$C$3)</f>
        <v>0.25796000000000002</v>
      </c>
      <c r="N5269" s="1">
        <f>'Electricity Rates'!$J$2</f>
        <v>0.24729999999999999</v>
      </c>
      <c r="O5269" s="145">
        <f>L5269-K5269</f>
        <v>-9.2302016660805943</v>
      </c>
      <c r="P5269">
        <f t="shared" si="495"/>
        <v>6.0348746770217305</v>
      </c>
      <c r="Q5269">
        <f>IF(O5269&gt;0, IF(Q5268+O5269*Variables!$B$5&lt;Variables!$B$4, Q5268+O5269*Variables!$B$5, Variables!$B$4), IF(Q5268&gt;-O5269, Q5268+O5269/Variables!$B$5, 0))</f>
        <v>0</v>
      </c>
      <c r="R5269">
        <f>IF(O5269&gt;0, 0, IF(Q5268&gt;-O5269, 0, -O5269 - Q5268*Variables!$B$5))</f>
        <v>9.2302016660805943</v>
      </c>
      <c r="S5269">
        <f t="shared" si="496"/>
        <v>2.3810228217821505</v>
      </c>
      <c r="T5269">
        <f t="shared" si="497"/>
        <v>0</v>
      </c>
    </row>
    <row r="5270" spans="1:20" x14ac:dyDescent="0.3">
      <c r="A5270" s="3">
        <f t="shared" si="492"/>
        <v>43320</v>
      </c>
      <c r="B5270">
        <v>8</v>
      </c>
      <c r="C5270">
        <v>8</v>
      </c>
      <c r="D5270">
        <v>13</v>
      </c>
      <c r="E5270">
        <v>1</v>
      </c>
      <c r="F5270" s="1">
        <f>VLOOKUP(A5270,Weather!$A$1:$E$366, 5)</f>
        <v>0.42857142857142905</v>
      </c>
      <c r="G5270" s="1">
        <f>VLOOKUP(D5270, Summer!$A$1:$E$25, 2)</f>
        <v>1622.5675647430101</v>
      </c>
      <c r="H5270" s="1">
        <f>VLOOKUP(D5270, Summer!$A$1:$E$25, 3)</f>
        <v>1132.28619594112</v>
      </c>
      <c r="I5270" s="1">
        <f>VLOOKUP(D5270, Summer!$A$1:$E$25, 5)</f>
        <v>435.17254436926402</v>
      </c>
      <c r="J5270" s="1">
        <f t="shared" si="493"/>
        <v>1342.4067825705017</v>
      </c>
      <c r="K5270" s="47">
        <f t="shared" si="494"/>
        <v>25.113778133509847</v>
      </c>
      <c r="L5270" s="48">
        <f>Solar!K5287/1000*Variables!$B$3</f>
        <v>21.179200000000002</v>
      </c>
      <c r="M5270">
        <f>IF(E5270=1, VLOOKUP(D5270, Sheet1!$A$2:$C$26, 2), Sheet1!$C$3)</f>
        <v>0.55478000000000005</v>
      </c>
      <c r="N5270" s="1">
        <f>'Electricity Rates'!$J$2</f>
        <v>0.24729999999999999</v>
      </c>
      <c r="O5270" s="145">
        <f>L5270-K5270</f>
        <v>-3.9345781335098451</v>
      </c>
      <c r="P5270">
        <f t="shared" si="495"/>
        <v>6.2106373324169848</v>
      </c>
      <c r="Q5270">
        <f>IF(O5270&gt;0, IF(Q5269+O5270*Variables!$B$5&lt;Variables!$B$4, Q5269+O5270*Variables!$B$5, Variables!$B$4), IF(Q5269&gt;-O5270, Q5269+O5270/Variables!$B$5, 0))</f>
        <v>0</v>
      </c>
      <c r="R5270">
        <f>IF(O5270&gt;0, 0, IF(Q5269&gt;-O5270, 0, -O5270 - Q5269*Variables!$B$5))</f>
        <v>3.9345781335098451</v>
      </c>
      <c r="S5270">
        <f t="shared" si="496"/>
        <v>2.182825256908592</v>
      </c>
      <c r="T5270">
        <f t="shared" si="497"/>
        <v>1</v>
      </c>
    </row>
    <row r="5271" spans="1:20" x14ac:dyDescent="0.3">
      <c r="A5271" s="3">
        <f t="shared" si="492"/>
        <v>43320</v>
      </c>
      <c r="B5271">
        <v>8</v>
      </c>
      <c r="C5271">
        <v>8</v>
      </c>
      <c r="D5271">
        <v>14</v>
      </c>
      <c r="E5271">
        <v>1</v>
      </c>
      <c r="F5271" s="1">
        <f>VLOOKUP(A5271,Weather!$A$1:$E$366, 5)</f>
        <v>0.42857142857142905</v>
      </c>
      <c r="G5271" s="1">
        <f>VLOOKUP(D5271, Summer!$A$1:$E$25, 2)</f>
        <v>1636.26340321468</v>
      </c>
      <c r="H5271" s="1">
        <f>VLOOKUP(D5271, Summer!$A$1:$E$25, 3)</f>
        <v>1156.2601309732199</v>
      </c>
      <c r="I5271" s="1">
        <f>VLOOKUP(D5271, Summer!$A$1:$E$25, 5)</f>
        <v>417.13087064403902</v>
      </c>
      <c r="J5271" s="1">
        <f t="shared" si="493"/>
        <v>1361.9758190767031</v>
      </c>
      <c r="K5271" s="47">
        <f t="shared" si="494"/>
        <v>25.479876135608912</v>
      </c>
      <c r="L5271" s="48">
        <f>Solar!K5288/1000*Variables!$B$3</f>
        <v>14.238999999999999</v>
      </c>
      <c r="M5271">
        <f>IF(E5271=1, VLOOKUP(D5271, Sheet1!$A$2:$C$26, 2), Sheet1!$C$3)</f>
        <v>0.55478000000000005</v>
      </c>
      <c r="N5271" s="1">
        <f>'Electricity Rates'!$J$2</f>
        <v>0.24729999999999999</v>
      </c>
      <c r="O5271" s="145">
        <f>L5271-K5271</f>
        <v>-11.240876135608913</v>
      </c>
      <c r="P5271">
        <f t="shared" si="495"/>
        <v>6.3011733683360838</v>
      </c>
      <c r="Q5271">
        <f>IF(O5271&gt;0, IF(Q5270+O5271*Variables!$B$5&lt;Variables!$B$4, Q5270+O5271*Variables!$B$5, Variables!$B$4), IF(Q5270&gt;-O5271, Q5270+O5271/Variables!$B$5, 0))</f>
        <v>0</v>
      </c>
      <c r="R5271">
        <f>IF(O5271&gt;0, 0, IF(Q5270&gt;-O5271, 0, -O5271 - Q5270*Variables!$B$5))</f>
        <v>11.240876135608913</v>
      </c>
      <c r="S5271">
        <f t="shared" si="496"/>
        <v>6.2362132625131128</v>
      </c>
      <c r="T5271">
        <f t="shared" si="497"/>
        <v>1</v>
      </c>
    </row>
    <row r="5272" spans="1:20" x14ac:dyDescent="0.3">
      <c r="A5272" s="3">
        <f t="shared" si="492"/>
        <v>43320</v>
      </c>
      <c r="B5272">
        <v>8</v>
      </c>
      <c r="C5272">
        <v>8</v>
      </c>
      <c r="D5272">
        <v>15</v>
      </c>
      <c r="E5272">
        <v>1</v>
      </c>
      <c r="F5272" s="1">
        <f>VLOOKUP(A5272,Weather!$A$1:$E$366, 5)</f>
        <v>0.42857142857142905</v>
      </c>
      <c r="G5272" s="1">
        <f>VLOOKUP(D5272, Summer!$A$1:$E$25, 2)</f>
        <v>1589.7727985285201</v>
      </c>
      <c r="H5272" s="1">
        <f>VLOOKUP(D5272, Summer!$A$1:$E$25, 3)</f>
        <v>1137.7596230737599</v>
      </c>
      <c r="I5272" s="1">
        <f>VLOOKUP(D5272, Summer!$A$1:$E$25, 5)</f>
        <v>403.543562097039</v>
      </c>
      <c r="J5272" s="1">
        <f t="shared" si="493"/>
        <v>1331.4795554115144</v>
      </c>
      <c r="K5272" s="47">
        <f t="shared" si="494"/>
        <v>24.90935130697088</v>
      </c>
      <c r="L5272" s="48">
        <f>Solar!K5289/1000*Variables!$B$3</f>
        <v>9.7293999999999983</v>
      </c>
      <c r="M5272">
        <f>IF(E5272=1, VLOOKUP(D5272, Sheet1!$A$2:$C$26, 2), Sheet1!$C$3)</f>
        <v>0.55478000000000005</v>
      </c>
      <c r="N5272" s="1">
        <f>'Electricity Rates'!$J$2</f>
        <v>0.24729999999999999</v>
      </c>
      <c r="O5272" s="145">
        <f>L5272-K5272</f>
        <v>-15.179951306970882</v>
      </c>
      <c r="P5272">
        <f t="shared" si="495"/>
        <v>6.1600825782138982</v>
      </c>
      <c r="Q5272">
        <f>IF(O5272&gt;0, IF(Q5271+O5272*Variables!$B$5&lt;Variables!$B$4, Q5271+O5272*Variables!$B$5, Variables!$B$4), IF(Q5271&gt;-O5272, Q5271+O5272/Variables!$B$5, 0))</f>
        <v>0</v>
      </c>
      <c r="R5272">
        <f>IF(O5272&gt;0, 0, IF(Q5271&gt;-O5272, 0, -O5272 - Q5271*Variables!$B$5))</f>
        <v>15.179951306970882</v>
      </c>
      <c r="S5272">
        <f t="shared" si="496"/>
        <v>8.4215333860813057</v>
      </c>
      <c r="T5272">
        <f t="shared" si="497"/>
        <v>1</v>
      </c>
    </row>
    <row r="5273" spans="1:20" x14ac:dyDescent="0.3">
      <c r="A5273" s="3">
        <f t="shared" si="492"/>
        <v>43320</v>
      </c>
      <c r="B5273">
        <v>8</v>
      </c>
      <c r="C5273">
        <v>8</v>
      </c>
      <c r="D5273">
        <v>16</v>
      </c>
      <c r="E5273">
        <v>1</v>
      </c>
      <c r="F5273" s="1">
        <f>VLOOKUP(A5273,Weather!$A$1:$E$366, 5)</f>
        <v>0.42857142857142905</v>
      </c>
      <c r="G5273" s="1">
        <f>VLOOKUP(D5273, Summer!$A$1:$E$25, 2)</f>
        <v>1459.9523441255701</v>
      </c>
      <c r="H5273" s="1">
        <f>VLOOKUP(D5273, Summer!$A$1:$E$25, 3)</f>
        <v>1006.09479349024</v>
      </c>
      <c r="I5273" s="1">
        <f>VLOOKUP(D5273, Summer!$A$1:$E$25, 5)</f>
        <v>381.04254068220598</v>
      </c>
      <c r="J5273" s="1">
        <f t="shared" si="493"/>
        <v>1200.6051723339531</v>
      </c>
      <c r="K5273" s="47">
        <f t="shared" si="494"/>
        <v>22.460950224196079</v>
      </c>
      <c r="L5273" s="48">
        <f>Solar!K5290/1000*Variables!$B$3</f>
        <v>9.8253500000000003</v>
      </c>
      <c r="M5273">
        <f>IF(E5273=1, VLOOKUP(D5273, Sheet1!$A$2:$C$26, 2), Sheet1!$C$3)</f>
        <v>0.55478000000000005</v>
      </c>
      <c r="N5273" s="1">
        <f>'Electricity Rates'!$J$2</f>
        <v>0.24729999999999999</v>
      </c>
      <c r="O5273" s="145">
        <f>L5273-K5273</f>
        <v>-12.635600224196079</v>
      </c>
      <c r="P5273">
        <f t="shared" si="495"/>
        <v>5.5545929904436901</v>
      </c>
      <c r="Q5273">
        <f>IF(O5273&gt;0, IF(Q5272+O5273*Variables!$B$5&lt;Variables!$B$4, Q5272+O5273*Variables!$B$5, Variables!$B$4), IF(Q5272&gt;-O5273, Q5272+O5273/Variables!$B$5, 0))</f>
        <v>0</v>
      </c>
      <c r="R5273">
        <f>IF(O5273&gt;0, 0, IF(Q5272&gt;-O5273, 0, -O5273 - Q5272*Variables!$B$5))</f>
        <v>12.635600224196079</v>
      </c>
      <c r="S5273">
        <f t="shared" si="496"/>
        <v>7.0099782923795013</v>
      </c>
      <c r="T5273">
        <f t="shared" si="497"/>
        <v>1</v>
      </c>
    </row>
    <row r="5274" spans="1:20" x14ac:dyDescent="0.3">
      <c r="A5274" s="3">
        <f t="shared" si="492"/>
        <v>43320</v>
      </c>
      <c r="B5274">
        <v>8</v>
      </c>
      <c r="C5274">
        <v>8</v>
      </c>
      <c r="D5274">
        <v>17</v>
      </c>
      <c r="E5274">
        <v>1</v>
      </c>
      <c r="F5274" s="1">
        <f>VLOOKUP(A5274,Weather!$A$1:$E$366, 5)</f>
        <v>0.42857142857142905</v>
      </c>
      <c r="G5274" s="1">
        <f>VLOOKUP(D5274, Summer!$A$1:$E$25, 2)</f>
        <v>1144.9480592772099</v>
      </c>
      <c r="H5274" s="1">
        <f>VLOOKUP(D5274, Summer!$A$1:$E$25, 3)</f>
        <v>808.38142168622596</v>
      </c>
      <c r="I5274" s="1">
        <f>VLOOKUP(D5274, Summer!$A$1:$E$25, 5)</f>
        <v>371.93450987035499</v>
      </c>
      <c r="J5274" s="1">
        <f t="shared" si="493"/>
        <v>952.62426636807641</v>
      </c>
      <c r="K5274" s="47">
        <f t="shared" si="494"/>
        <v>17.821717515725524</v>
      </c>
      <c r="L5274" s="48">
        <f>Solar!K5291/1000*Variables!$B$3</f>
        <v>4.5880000000000001</v>
      </c>
      <c r="M5274">
        <f>IF(E5274=1, VLOOKUP(D5274, Sheet1!$A$2:$C$26, 2), Sheet1!$C$3)</f>
        <v>0.55478000000000005</v>
      </c>
      <c r="N5274" s="1">
        <f>'Electricity Rates'!$J$2</f>
        <v>0.24729999999999999</v>
      </c>
      <c r="O5274" s="145">
        <f>L5274-K5274</f>
        <v>-13.233717515725523</v>
      </c>
      <c r="P5274">
        <f t="shared" si="495"/>
        <v>4.4073107416389217</v>
      </c>
      <c r="Q5274">
        <f>IF(O5274&gt;0, IF(Q5273+O5274*Variables!$B$5&lt;Variables!$B$4, Q5273+O5274*Variables!$B$5, Variables!$B$4), IF(Q5273&gt;-O5274, Q5273+O5274/Variables!$B$5, 0))</f>
        <v>0</v>
      </c>
      <c r="R5274">
        <f>IF(O5274&gt;0, 0, IF(Q5273&gt;-O5274, 0, -O5274 - Q5273*Variables!$B$5))</f>
        <v>13.233717515725523</v>
      </c>
      <c r="S5274">
        <f t="shared" si="496"/>
        <v>7.3418018033742065</v>
      </c>
      <c r="T5274">
        <f t="shared" si="497"/>
        <v>1</v>
      </c>
    </row>
    <row r="5275" spans="1:20" x14ac:dyDescent="0.3">
      <c r="A5275" s="3">
        <f t="shared" si="492"/>
        <v>43320</v>
      </c>
      <c r="B5275">
        <v>8</v>
      </c>
      <c r="C5275">
        <v>8</v>
      </c>
      <c r="D5275">
        <v>18</v>
      </c>
      <c r="E5275">
        <v>1</v>
      </c>
      <c r="F5275" s="1">
        <f>VLOOKUP(A5275,Weather!$A$1:$E$366, 5)</f>
        <v>0.42857142857142905</v>
      </c>
      <c r="G5275" s="1">
        <f>VLOOKUP(D5275, Summer!$A$1:$E$25, 2)</f>
        <v>769.75210584620504</v>
      </c>
      <c r="H5275" s="1">
        <f>VLOOKUP(D5275, Summer!$A$1:$E$25, 3)</f>
        <v>572.92139445417001</v>
      </c>
      <c r="I5275" s="1">
        <f>VLOOKUP(D5275, Summer!$A$1:$E$25, 5)</f>
        <v>349.41355840998102</v>
      </c>
      <c r="J5275" s="1">
        <f t="shared" si="493"/>
        <v>657.27741362218512</v>
      </c>
      <c r="K5275" s="47">
        <f t="shared" si="494"/>
        <v>12.29636154420117</v>
      </c>
      <c r="L5275" s="48">
        <f>Solar!K5292/1000*Variables!$B$3</f>
        <v>4.7524000000000006</v>
      </c>
      <c r="M5275">
        <f>IF(E5275=1, VLOOKUP(D5275, Sheet1!$A$2:$C$26, 2), Sheet1!$C$3)</f>
        <v>0.55478000000000005</v>
      </c>
      <c r="N5275" s="1">
        <f>'Electricity Rates'!$J$2</f>
        <v>0.24729999999999999</v>
      </c>
      <c r="O5275" s="145">
        <f>L5275-K5275</f>
        <v>-7.5439615442011698</v>
      </c>
      <c r="P5275">
        <f t="shared" si="495"/>
        <v>3.0408902098809492</v>
      </c>
      <c r="Q5275">
        <f>IF(O5275&gt;0, IF(Q5274+O5275*Variables!$B$5&lt;Variables!$B$4, Q5274+O5275*Variables!$B$5, Variables!$B$4), IF(Q5274&gt;-O5275, Q5274+O5275/Variables!$B$5, 0))</f>
        <v>0</v>
      </c>
      <c r="R5275">
        <f>IF(O5275&gt;0, 0, IF(Q5274&gt;-O5275, 0, -O5275 - Q5274*Variables!$B$5))</f>
        <v>7.5439615442011698</v>
      </c>
      <c r="S5275">
        <f t="shared" si="496"/>
        <v>4.1852389854919254</v>
      </c>
      <c r="T5275">
        <f t="shared" si="497"/>
        <v>1</v>
      </c>
    </row>
    <row r="5276" spans="1:20" x14ac:dyDescent="0.3">
      <c r="A5276" s="3">
        <f t="shared" si="492"/>
        <v>43320</v>
      </c>
      <c r="B5276">
        <v>8</v>
      </c>
      <c r="C5276">
        <v>8</v>
      </c>
      <c r="D5276">
        <v>19</v>
      </c>
      <c r="E5276">
        <v>1</v>
      </c>
      <c r="F5276" s="1">
        <f>VLOOKUP(A5276,Weather!$A$1:$E$366, 5)</f>
        <v>0.42857142857142905</v>
      </c>
      <c r="G5276" s="1">
        <f>VLOOKUP(D5276, Summer!$A$1:$E$25, 2)</f>
        <v>565.86125451999203</v>
      </c>
      <c r="H5276" s="1">
        <f>VLOOKUP(D5276, Summer!$A$1:$E$25, 3)</f>
        <v>365.77406038600299</v>
      </c>
      <c r="I5276" s="1">
        <f>VLOOKUP(D5276, Summer!$A$1:$E$25, 5)</f>
        <v>331.38683221891199</v>
      </c>
      <c r="J5276" s="1">
        <f t="shared" si="493"/>
        <v>451.52571501485556</v>
      </c>
      <c r="K5276" s="47">
        <f t="shared" si="494"/>
        <v>8.4471538550662366</v>
      </c>
      <c r="L5276" s="48">
        <f>Solar!K5293/1000*Variables!$B$3</f>
        <v>1.2970000000000002</v>
      </c>
      <c r="M5276">
        <f>IF(E5276=1, VLOOKUP(D5276, Sheet1!$A$2:$C$26, 2), Sheet1!$C$3)</f>
        <v>0.25796000000000002</v>
      </c>
      <c r="N5276" s="1">
        <f>'Electricity Rates'!$J$2</f>
        <v>0.24729999999999999</v>
      </c>
      <c r="O5276" s="145">
        <f>L5276-K5276</f>
        <v>-7.150153855066236</v>
      </c>
      <c r="P5276">
        <f t="shared" si="495"/>
        <v>2.0889811483578802</v>
      </c>
      <c r="Q5276">
        <f>IF(O5276&gt;0, IF(Q5275+O5276*Variables!$B$5&lt;Variables!$B$4, Q5275+O5276*Variables!$B$5, Variables!$B$4), IF(Q5275&gt;-O5276, Q5275+O5276/Variables!$B$5, 0))</f>
        <v>0</v>
      </c>
      <c r="R5276">
        <f>IF(O5276&gt;0, 0, IF(Q5275&gt;-O5276, 0, -O5276 - Q5275*Variables!$B$5))</f>
        <v>7.150153855066236</v>
      </c>
      <c r="S5276">
        <f t="shared" si="496"/>
        <v>1.8444536884528864</v>
      </c>
      <c r="T5276">
        <f t="shared" si="497"/>
        <v>0</v>
      </c>
    </row>
    <row r="5277" spans="1:20" x14ac:dyDescent="0.3">
      <c r="A5277" s="3">
        <f t="shared" si="492"/>
        <v>43320</v>
      </c>
      <c r="B5277">
        <v>8</v>
      </c>
      <c r="C5277">
        <v>8</v>
      </c>
      <c r="D5277">
        <v>20</v>
      </c>
      <c r="E5277">
        <v>1</v>
      </c>
      <c r="F5277" s="1">
        <f>VLOOKUP(A5277,Weather!$A$1:$E$366, 5)</f>
        <v>0.42857142857142905</v>
      </c>
      <c r="G5277" s="1">
        <f>VLOOKUP(D5277, Summer!$A$1:$E$25, 2)</f>
        <v>459.178981251175</v>
      </c>
      <c r="H5277" s="1">
        <f>VLOOKUP(D5277, Summer!$A$1:$E$25, 3)</f>
        <v>328.41643432967999</v>
      </c>
      <c r="I5277" s="1">
        <f>VLOOKUP(D5277, Summer!$A$1:$E$25, 5)</f>
        <v>326.73316658528501</v>
      </c>
      <c r="J5277" s="1">
        <f t="shared" si="493"/>
        <v>384.45752586746363</v>
      </c>
      <c r="K5277" s="47">
        <f t="shared" si="494"/>
        <v>7.1924405714826785</v>
      </c>
      <c r="L5277" s="48">
        <f>Solar!K5294/1000*Variables!$B$3</f>
        <v>0</v>
      </c>
      <c r="M5277">
        <f>IF(E5277=1, VLOOKUP(D5277, Sheet1!$A$2:$C$26, 2), Sheet1!$C$3)</f>
        <v>0.25796000000000002</v>
      </c>
      <c r="N5277" s="1">
        <f>'Electricity Rates'!$J$2</f>
        <v>0.24729999999999999</v>
      </c>
      <c r="O5277" s="145">
        <f>L5277-K5277</f>
        <v>-7.1924405714826785</v>
      </c>
      <c r="P5277">
        <f t="shared" si="495"/>
        <v>1.7786905533276662</v>
      </c>
      <c r="Q5277">
        <f>IF(O5277&gt;0, IF(Q5276+O5277*Variables!$B$5&lt;Variables!$B$4, Q5276+O5277*Variables!$B$5, Variables!$B$4), IF(Q5276&gt;-O5277, Q5276+O5277/Variables!$B$5, 0))</f>
        <v>0</v>
      </c>
      <c r="R5277">
        <f>IF(O5277&gt;0, 0, IF(Q5276&gt;-O5277, 0, -O5277 - Q5276*Variables!$B$5))</f>
        <v>7.1924405714826785</v>
      </c>
      <c r="S5277">
        <f t="shared" si="496"/>
        <v>1.8553619698196719</v>
      </c>
      <c r="T5277">
        <f t="shared" si="497"/>
        <v>0</v>
      </c>
    </row>
    <row r="5278" spans="1:20" x14ac:dyDescent="0.3">
      <c r="A5278" s="3">
        <f t="shared" si="492"/>
        <v>43320</v>
      </c>
      <c r="B5278">
        <v>8</v>
      </c>
      <c r="C5278">
        <v>8</v>
      </c>
      <c r="D5278">
        <v>21</v>
      </c>
      <c r="E5278">
        <v>1</v>
      </c>
      <c r="F5278" s="1">
        <f>VLOOKUP(A5278,Weather!$A$1:$E$366, 5)</f>
        <v>0.42857142857142905</v>
      </c>
      <c r="G5278" s="1">
        <f>VLOOKUP(D5278, Summer!$A$1:$E$25, 2)</f>
        <v>403.43414919632897</v>
      </c>
      <c r="H5278" s="1">
        <f>VLOOKUP(D5278, Summer!$A$1:$E$25, 3)</f>
        <v>305.25297715532997</v>
      </c>
      <c r="I5278" s="1">
        <f>VLOOKUP(D5278, Summer!$A$1:$E$25, 5)</f>
        <v>313.15582306105603</v>
      </c>
      <c r="J5278" s="1">
        <f t="shared" si="493"/>
        <v>347.33062231575815</v>
      </c>
      <c r="K5278" s="47">
        <f t="shared" si="494"/>
        <v>6.4978695735647793</v>
      </c>
      <c r="L5278" s="48">
        <f>Solar!K5295/1000*Variables!$B$3</f>
        <v>0</v>
      </c>
      <c r="M5278">
        <f>IF(E5278=1, VLOOKUP(D5278, Sheet1!$A$2:$C$26, 2), Sheet1!$C$3)</f>
        <v>0.25796000000000002</v>
      </c>
      <c r="N5278" s="1">
        <f>'Electricity Rates'!$J$2</f>
        <v>0.24729999999999999</v>
      </c>
      <c r="O5278" s="145">
        <f>L5278-K5278</f>
        <v>-6.4978695735647793</v>
      </c>
      <c r="P5278">
        <f t="shared" si="495"/>
        <v>1.6069231455425699</v>
      </c>
      <c r="Q5278">
        <f>IF(O5278&gt;0, IF(Q5277+O5278*Variables!$B$5&lt;Variables!$B$4, Q5277+O5278*Variables!$B$5, Variables!$B$4), IF(Q5277&gt;-O5278, Q5277+O5278/Variables!$B$5, 0))</f>
        <v>0</v>
      </c>
      <c r="R5278">
        <f>IF(O5278&gt;0, 0, IF(Q5277&gt;-O5278, 0, -O5278 - Q5277*Variables!$B$5))</f>
        <v>6.4978695735647793</v>
      </c>
      <c r="S5278">
        <f t="shared" si="496"/>
        <v>1.6761904351967707</v>
      </c>
      <c r="T5278">
        <f t="shared" si="497"/>
        <v>0</v>
      </c>
    </row>
    <row r="5279" spans="1:20" x14ac:dyDescent="0.3">
      <c r="A5279" s="3">
        <f t="shared" si="492"/>
        <v>43320</v>
      </c>
      <c r="B5279">
        <v>8</v>
      </c>
      <c r="C5279">
        <v>8</v>
      </c>
      <c r="D5279">
        <v>22</v>
      </c>
      <c r="E5279">
        <v>1</v>
      </c>
      <c r="F5279" s="1">
        <f>VLOOKUP(A5279,Weather!$A$1:$E$366, 5)</f>
        <v>0.42857142857142905</v>
      </c>
      <c r="G5279" s="1">
        <f>VLOOKUP(D5279, Summer!$A$1:$E$25, 2)</f>
        <v>366.19777187885302</v>
      </c>
      <c r="H5279" s="1">
        <f>VLOOKUP(D5279, Summer!$A$1:$E$25, 3)</f>
        <v>263.18917633836901</v>
      </c>
      <c r="I5279" s="1">
        <f>VLOOKUP(D5279, Summer!$A$1:$E$25, 5)</f>
        <v>295.10418431306101</v>
      </c>
      <c r="J5279" s="1">
        <f t="shared" si="493"/>
        <v>307.33571728429075</v>
      </c>
      <c r="K5279" s="47">
        <f t="shared" si="494"/>
        <v>5.7496439355001732</v>
      </c>
      <c r="L5279" s="48">
        <f>Solar!K5296/1000*Variables!$B$3</f>
        <v>0</v>
      </c>
      <c r="M5279">
        <f>IF(E5279=1, VLOOKUP(D5279, Sheet1!$A$2:$C$26, 2), Sheet1!$C$3)</f>
        <v>0.18637999999999999</v>
      </c>
      <c r="N5279" s="1">
        <f>'Electricity Rates'!$J$2</f>
        <v>0.24729999999999999</v>
      </c>
      <c r="O5279" s="145">
        <f>L5279-K5279</f>
        <v>-5.7496439355001732</v>
      </c>
      <c r="P5279">
        <f t="shared" si="495"/>
        <v>1.4218869452491927</v>
      </c>
      <c r="Q5279">
        <f>IF(O5279&gt;0, IF(Q5278+O5279*Variables!$B$5&lt;Variables!$B$4, Q5278+O5279*Variables!$B$5, Variables!$B$4), IF(Q5278&gt;-O5279, Q5278+O5279/Variables!$B$5, 0))</f>
        <v>0</v>
      </c>
      <c r="R5279">
        <f>IF(O5279&gt;0, 0, IF(Q5278&gt;-O5279, 0, -O5279 - Q5278*Variables!$B$5))</f>
        <v>5.7496439355001732</v>
      </c>
      <c r="S5279">
        <f t="shared" si="496"/>
        <v>1.0716186366985223</v>
      </c>
      <c r="T5279">
        <f t="shared" si="497"/>
        <v>0</v>
      </c>
    </row>
    <row r="5280" spans="1:20" x14ac:dyDescent="0.3">
      <c r="A5280" s="3">
        <f t="shared" si="492"/>
        <v>43320</v>
      </c>
      <c r="B5280">
        <v>8</v>
      </c>
      <c r="C5280">
        <v>8</v>
      </c>
      <c r="D5280">
        <v>23</v>
      </c>
      <c r="E5280">
        <v>1</v>
      </c>
      <c r="F5280" s="1">
        <f>VLOOKUP(A5280,Weather!$A$1:$E$366, 5)</f>
        <v>0.42857142857142905</v>
      </c>
      <c r="G5280" s="1">
        <f>VLOOKUP(D5280, Summer!$A$1:$E$25, 2)</f>
        <v>342.86102460129899</v>
      </c>
      <c r="H5280" s="1">
        <f>VLOOKUP(D5280, Summer!$A$1:$E$25, 3)</f>
        <v>273.02297434567402</v>
      </c>
      <c r="I5280" s="1">
        <f>VLOOKUP(D5280, Summer!$A$1:$E$25, 5)</f>
        <v>281.53182330021599</v>
      </c>
      <c r="J5280" s="1">
        <f t="shared" si="493"/>
        <v>302.95356731237047</v>
      </c>
      <c r="K5280" s="47">
        <f t="shared" si="494"/>
        <v>5.6676625692172653</v>
      </c>
      <c r="L5280" s="48">
        <f>Solar!K5297/1000*Variables!$B$3</f>
        <v>0</v>
      </c>
      <c r="M5280">
        <f>IF(E5280=1, VLOOKUP(D5280, Sheet1!$A$2:$C$26, 2), Sheet1!$C$3)</f>
        <v>0.18637999999999999</v>
      </c>
      <c r="N5280" s="1">
        <f>'Electricity Rates'!$J$2</f>
        <v>0.24729999999999999</v>
      </c>
      <c r="O5280" s="145">
        <f>L5280-K5280</f>
        <v>-5.6676625692172653</v>
      </c>
      <c r="P5280">
        <f t="shared" si="495"/>
        <v>1.4016129533674297</v>
      </c>
      <c r="Q5280">
        <f>IF(O5280&gt;0, IF(Q5279+O5280*Variables!$B$5&lt;Variables!$B$4, Q5279+O5280*Variables!$B$5, Variables!$B$4), IF(Q5279&gt;-O5280, Q5279+O5280/Variables!$B$5, 0))</f>
        <v>0</v>
      </c>
      <c r="R5280">
        <f>IF(O5280&gt;0, 0, IF(Q5279&gt;-O5280, 0, -O5280 - Q5279*Variables!$B$5))</f>
        <v>5.6676625692172653</v>
      </c>
      <c r="S5280">
        <f t="shared" si="496"/>
        <v>1.0563389496507138</v>
      </c>
      <c r="T5280">
        <f t="shared" si="497"/>
        <v>0</v>
      </c>
    </row>
    <row r="5281" spans="1:20" x14ac:dyDescent="0.3">
      <c r="A5281" s="3">
        <f t="shared" si="492"/>
        <v>43320</v>
      </c>
      <c r="B5281">
        <v>8</v>
      </c>
      <c r="C5281">
        <v>8</v>
      </c>
      <c r="D5281">
        <v>24</v>
      </c>
      <c r="E5281">
        <v>1</v>
      </c>
      <c r="F5281" s="1">
        <f>VLOOKUP(A5281,Weather!$A$1:$E$366, 5)</f>
        <v>0.42857142857142905</v>
      </c>
      <c r="G5281" s="1">
        <f>VLOOKUP(D5281, Summer!$A$1:$E$25, 2)</f>
        <v>310.26482453023402</v>
      </c>
      <c r="H5281" s="1">
        <f>VLOOKUP(D5281, Summer!$A$1:$E$25, 3)</f>
        <v>259.09090909090901</v>
      </c>
      <c r="I5281" s="1">
        <f>VLOOKUP(D5281, Summer!$A$1:$E$25, 5)</f>
        <v>276.86321013243497</v>
      </c>
      <c r="J5281" s="1">
        <f t="shared" si="493"/>
        <v>281.02258713633404</v>
      </c>
      <c r="K5281" s="47">
        <f t="shared" si="494"/>
        <v>5.2573772685599316</v>
      </c>
      <c r="L5281" s="48">
        <f>Solar!K5298/1000*Variables!$B$3</f>
        <v>0</v>
      </c>
      <c r="M5281">
        <f>IF(E5281=1, VLOOKUP(D5281, Sheet1!$A$2:$C$26, 2), Sheet1!$C$3)</f>
        <v>0.18637999999999999</v>
      </c>
      <c r="N5281" s="1">
        <f>'Electricity Rates'!$J$2</f>
        <v>0.24729999999999999</v>
      </c>
      <c r="O5281" s="145">
        <f>L5281-K5281</f>
        <v>-5.2573772685599316</v>
      </c>
      <c r="P5281">
        <f t="shared" si="495"/>
        <v>1.3001493985148711</v>
      </c>
      <c r="Q5281">
        <f>IF(O5281&gt;0, IF(Q5280+O5281*Variables!$B$5&lt;Variables!$B$4, Q5280+O5281*Variables!$B$5, Variables!$B$4), IF(Q5280&gt;-O5281, Q5280+O5281/Variables!$B$5, 0))</f>
        <v>0</v>
      </c>
      <c r="R5281">
        <f>IF(O5281&gt;0, 0, IF(Q5280&gt;-O5281, 0, -O5281 - Q5280*Variables!$B$5))</f>
        <v>5.2573772685599316</v>
      </c>
      <c r="S5281">
        <f t="shared" si="496"/>
        <v>0.97986997531419995</v>
      </c>
      <c r="T5281">
        <f t="shared" si="497"/>
        <v>0</v>
      </c>
    </row>
    <row r="5282" spans="1:20" x14ac:dyDescent="0.3">
      <c r="A5282" s="3">
        <f t="shared" si="492"/>
        <v>43321</v>
      </c>
      <c r="B5282">
        <v>8</v>
      </c>
      <c r="C5282">
        <v>9</v>
      </c>
      <c r="D5282">
        <v>1</v>
      </c>
      <c r="E5282">
        <v>1</v>
      </c>
      <c r="F5282" s="1">
        <f>VLOOKUP(A5282,Weather!$A$1:$E$366, 5)</f>
        <v>0.45238095238095155</v>
      </c>
      <c r="G5282" s="1">
        <f>VLOOKUP(D5282, Summer!$A$1:$E$25, 2)</f>
        <v>305.44698283970399</v>
      </c>
      <c r="H5282" s="1">
        <f>VLOOKUP(D5282, Summer!$A$1:$E$25, 3)</f>
        <v>264.36707082495798</v>
      </c>
      <c r="I5282" s="1">
        <f>VLOOKUP(D5282, Summer!$A$1:$E$25, 5)</f>
        <v>276.703769768114</v>
      </c>
      <c r="J5282" s="1">
        <f t="shared" si="493"/>
        <v>282.9508405459145</v>
      </c>
      <c r="K5282" s="47">
        <f t="shared" si="494"/>
        <v>5.2934510793765455</v>
      </c>
      <c r="L5282" s="48">
        <f>Solar!K5299/1000*Variables!$B$3</f>
        <v>0</v>
      </c>
      <c r="M5282">
        <f>IF(E5282=1, VLOOKUP(D5282, Sheet1!$A$2:$C$26, 2), Sheet1!$C$3)</f>
        <v>0.18637999999999999</v>
      </c>
      <c r="N5282" s="1">
        <f>'Electricity Rates'!$J$2</f>
        <v>0.24729999999999999</v>
      </c>
      <c r="O5282" s="145">
        <f>L5282-K5282</f>
        <v>-5.2934510793765455</v>
      </c>
      <c r="P5282">
        <f t="shared" si="495"/>
        <v>1.3090704519298197</v>
      </c>
      <c r="Q5282">
        <f>IF(O5282&gt;0, IF(Q5281+O5282*Variables!$B$5&lt;Variables!$B$4, Q5281+O5282*Variables!$B$5, Variables!$B$4), IF(Q5281&gt;-O5282, Q5281+O5282/Variables!$B$5, 0))</f>
        <v>0</v>
      </c>
      <c r="R5282">
        <f>IF(O5282&gt;0, 0, IF(Q5281&gt;-O5282, 0, -O5282 - Q5281*Variables!$B$5))</f>
        <v>5.2934510793765455</v>
      </c>
      <c r="S5282">
        <f t="shared" si="496"/>
        <v>0.98659341217420049</v>
      </c>
      <c r="T5282">
        <f t="shared" si="497"/>
        <v>0</v>
      </c>
    </row>
    <row r="5283" spans="1:20" x14ac:dyDescent="0.3">
      <c r="A5283" s="3">
        <f t="shared" si="492"/>
        <v>43321</v>
      </c>
      <c r="B5283">
        <v>8</v>
      </c>
      <c r="C5283">
        <v>9</v>
      </c>
      <c r="D5283">
        <v>2</v>
      </c>
      <c r="E5283">
        <v>1</v>
      </c>
      <c r="F5283" s="1">
        <f>VLOOKUP(A5283,Weather!$A$1:$E$366, 5)</f>
        <v>0.45238095238095155</v>
      </c>
      <c r="G5283" s="1">
        <f>VLOOKUP(D5283, Summer!$A$1:$E$25, 2)</f>
        <v>286.71906025959902</v>
      </c>
      <c r="H5283" s="1">
        <f>VLOOKUP(D5283, Summer!$A$1:$E$25, 3)</f>
        <v>260.03911906460002</v>
      </c>
      <c r="I5283" s="1">
        <f>VLOOKUP(D5283, Summer!$A$1:$E$25, 5)</f>
        <v>276.50446931271199</v>
      </c>
      <c r="J5283" s="1">
        <f t="shared" si="493"/>
        <v>272.10861627186142</v>
      </c>
      <c r="K5283" s="47">
        <f t="shared" si="494"/>
        <v>5.0906144888380709</v>
      </c>
      <c r="L5283" s="48">
        <f>Solar!K5300/1000*Variables!$B$3</f>
        <v>0</v>
      </c>
      <c r="M5283">
        <f>IF(E5283=1, VLOOKUP(D5283, Sheet1!$A$2:$C$26, 2), Sheet1!$C$3)</f>
        <v>0.18637999999999999</v>
      </c>
      <c r="N5283" s="1">
        <f>'Electricity Rates'!$J$2</f>
        <v>0.24729999999999999</v>
      </c>
      <c r="O5283" s="145">
        <f>L5283-K5283</f>
        <v>-5.0906144888380709</v>
      </c>
      <c r="P5283">
        <f t="shared" si="495"/>
        <v>1.2589089630896548</v>
      </c>
      <c r="Q5283">
        <f>IF(O5283&gt;0, IF(Q5282+O5283*Variables!$B$5&lt;Variables!$B$4, Q5282+O5283*Variables!$B$5, Variables!$B$4), IF(Q5282&gt;-O5283, Q5282+O5283/Variables!$B$5, 0))</f>
        <v>0</v>
      </c>
      <c r="R5283">
        <f>IF(O5283&gt;0, 0, IF(Q5282&gt;-O5283, 0, -O5283 - Q5282*Variables!$B$5))</f>
        <v>5.0906144888380709</v>
      </c>
      <c r="S5283">
        <f t="shared" si="496"/>
        <v>0.94878872842963957</v>
      </c>
      <c r="T5283">
        <f t="shared" si="497"/>
        <v>0</v>
      </c>
    </row>
    <row r="5284" spans="1:20" x14ac:dyDescent="0.3">
      <c r="A5284" s="3">
        <f t="shared" si="492"/>
        <v>43321</v>
      </c>
      <c r="B5284">
        <v>8</v>
      </c>
      <c r="C5284">
        <v>9</v>
      </c>
      <c r="D5284">
        <v>3</v>
      </c>
      <c r="E5284">
        <v>1</v>
      </c>
      <c r="F5284" s="1">
        <f>VLOOKUP(A5284,Weather!$A$1:$E$366, 5)</f>
        <v>0.45238095238095155</v>
      </c>
      <c r="G5284" s="1">
        <f>VLOOKUP(D5284, Summer!$A$1:$E$25, 2)</f>
        <v>272.63131492590298</v>
      </c>
      <c r="H5284" s="1">
        <f>VLOOKUP(D5284, Summer!$A$1:$E$25, 3)</f>
        <v>241.571030279452</v>
      </c>
      <c r="I5284" s="1">
        <f>VLOOKUP(D5284, Summer!$A$1:$E$25, 5)</f>
        <v>276.33008141423602</v>
      </c>
      <c r="J5284" s="1">
        <f t="shared" si="493"/>
        <v>255.62211142903695</v>
      </c>
      <c r="K5284" s="47">
        <f t="shared" si="494"/>
        <v>4.782184562681925</v>
      </c>
      <c r="L5284" s="48">
        <f>Solar!K5301/1000*Variables!$B$3</f>
        <v>0</v>
      </c>
      <c r="M5284">
        <f>IF(E5284=1, VLOOKUP(D5284, Sheet1!$A$2:$C$26, 2), Sheet1!$C$3)</f>
        <v>0.18637999999999999</v>
      </c>
      <c r="N5284" s="1">
        <f>'Electricity Rates'!$J$2</f>
        <v>0.24729999999999999</v>
      </c>
      <c r="O5284" s="145">
        <f>L5284-K5284</f>
        <v>-4.782184562681925</v>
      </c>
      <c r="P5284">
        <f t="shared" si="495"/>
        <v>1.1826342423512399</v>
      </c>
      <c r="Q5284">
        <f>IF(O5284&gt;0, IF(Q5283+O5284*Variables!$B$5&lt;Variables!$B$4, Q5283+O5284*Variables!$B$5, Variables!$B$4), IF(Q5283&gt;-O5284, Q5283+O5284/Variables!$B$5, 0))</f>
        <v>0</v>
      </c>
      <c r="R5284">
        <f>IF(O5284&gt;0, 0, IF(Q5283&gt;-O5284, 0, -O5284 - Q5283*Variables!$B$5))</f>
        <v>4.782184562681925</v>
      </c>
      <c r="S5284">
        <f t="shared" si="496"/>
        <v>0.8913035587926571</v>
      </c>
      <c r="T5284">
        <f t="shared" si="497"/>
        <v>0</v>
      </c>
    </row>
    <row r="5285" spans="1:20" x14ac:dyDescent="0.3">
      <c r="A5285" s="3">
        <f t="shared" si="492"/>
        <v>43321</v>
      </c>
      <c r="B5285">
        <v>8</v>
      </c>
      <c r="C5285">
        <v>9</v>
      </c>
      <c r="D5285">
        <v>4</v>
      </c>
      <c r="E5285">
        <v>1</v>
      </c>
      <c r="F5285" s="1">
        <f>VLOOKUP(A5285,Weather!$A$1:$E$366, 5)</f>
        <v>0.45238095238095155</v>
      </c>
      <c r="G5285" s="1">
        <f>VLOOKUP(D5285, Summer!$A$1:$E$25, 2)</f>
        <v>286.33237882239803</v>
      </c>
      <c r="H5285" s="1">
        <f>VLOOKUP(D5285, Summer!$A$1:$E$25, 3)</f>
        <v>256.10019667595998</v>
      </c>
      <c r="I5285" s="1">
        <f>VLOOKUP(D5285, Summer!$A$1:$E$25, 5)</f>
        <v>276.13078095883401</v>
      </c>
      <c r="J5285" s="1">
        <f t="shared" si="493"/>
        <v>269.77666002792</v>
      </c>
      <c r="K5285" s="47">
        <f t="shared" si="494"/>
        <v>5.0469881957592646</v>
      </c>
      <c r="L5285" s="48">
        <f>Solar!K5302/1000*Variables!$B$3</f>
        <v>0</v>
      </c>
      <c r="M5285">
        <f>IF(E5285=1, VLOOKUP(D5285, Sheet1!$A$2:$C$26, 2), Sheet1!$C$3)</f>
        <v>0.18637999999999999</v>
      </c>
      <c r="N5285" s="1">
        <f>'Electricity Rates'!$J$2</f>
        <v>0.24729999999999999</v>
      </c>
      <c r="O5285" s="145">
        <f>L5285-K5285</f>
        <v>-5.0469881957592646</v>
      </c>
      <c r="P5285">
        <f t="shared" si="495"/>
        <v>1.2481201808112661</v>
      </c>
      <c r="Q5285">
        <f>IF(O5285&gt;0, IF(Q5284+O5285*Variables!$B$5&lt;Variables!$B$4, Q5284+O5285*Variables!$B$5, Variables!$B$4), IF(Q5284&gt;-O5285, Q5284+O5285/Variables!$B$5, 0))</f>
        <v>0</v>
      </c>
      <c r="R5285">
        <f>IF(O5285&gt;0, 0, IF(Q5284&gt;-O5285, 0, -O5285 - Q5284*Variables!$B$5))</f>
        <v>5.0469881957592646</v>
      </c>
      <c r="S5285">
        <f t="shared" si="496"/>
        <v>0.94065765992561168</v>
      </c>
      <c r="T5285">
        <f t="shared" si="497"/>
        <v>0</v>
      </c>
    </row>
    <row r="5286" spans="1:20" x14ac:dyDescent="0.3">
      <c r="A5286" s="3">
        <f t="shared" si="492"/>
        <v>43321</v>
      </c>
      <c r="B5286">
        <v>8</v>
      </c>
      <c r="C5286">
        <v>9</v>
      </c>
      <c r="D5286">
        <v>5</v>
      </c>
      <c r="E5286">
        <v>1</v>
      </c>
      <c r="F5286" s="1">
        <f>VLOOKUP(A5286,Weather!$A$1:$E$366, 5)</f>
        <v>0.45238095238095155</v>
      </c>
      <c r="G5286" s="1">
        <f>VLOOKUP(D5286, Summer!$A$1:$E$25, 2)</f>
        <v>323.19252555232703</v>
      </c>
      <c r="H5286" s="1">
        <f>VLOOKUP(D5286, Summer!$A$1:$E$25, 3)</f>
        <v>290.90909090909099</v>
      </c>
      <c r="I5286" s="1">
        <f>VLOOKUP(D5286, Summer!$A$1:$E$25, 5)</f>
        <v>275.93148050343302</v>
      </c>
      <c r="J5286" s="1">
        <f t="shared" si="493"/>
        <v>305.5135018191263</v>
      </c>
      <c r="K5286" s="47">
        <f t="shared" si="494"/>
        <v>5.7155538850789727</v>
      </c>
      <c r="L5286" s="48">
        <f>Solar!K5303/1000*Variables!$B$3</f>
        <v>0</v>
      </c>
      <c r="M5286">
        <f>IF(E5286=1, VLOOKUP(D5286, Sheet1!$A$2:$C$26, 2), Sheet1!$C$3)</f>
        <v>0.18637999999999999</v>
      </c>
      <c r="N5286" s="1">
        <f>'Electricity Rates'!$J$2</f>
        <v>0.24729999999999999</v>
      </c>
      <c r="O5286" s="145">
        <f>L5286-K5286</f>
        <v>-5.7155538850789727</v>
      </c>
      <c r="P5286">
        <f t="shared" si="495"/>
        <v>1.4134564757800299</v>
      </c>
      <c r="Q5286">
        <f>IF(O5286&gt;0, IF(Q5285+O5286*Variables!$B$5&lt;Variables!$B$4, Q5285+O5286*Variables!$B$5, Variables!$B$4), IF(Q5285&gt;-O5286, Q5285+O5286/Variables!$B$5, 0))</f>
        <v>0</v>
      </c>
      <c r="R5286">
        <f>IF(O5286&gt;0, 0, IF(Q5285&gt;-O5286, 0, -O5286 - Q5285*Variables!$B$5))</f>
        <v>5.7155538850789727</v>
      </c>
      <c r="S5286">
        <f t="shared" si="496"/>
        <v>1.0652649331010189</v>
      </c>
      <c r="T5286">
        <f t="shared" si="497"/>
        <v>0</v>
      </c>
    </row>
    <row r="5287" spans="1:20" x14ac:dyDescent="0.3">
      <c r="A5287" s="3">
        <f t="shared" si="492"/>
        <v>43321</v>
      </c>
      <c r="B5287">
        <v>8</v>
      </c>
      <c r="C5287">
        <v>9</v>
      </c>
      <c r="D5287">
        <v>6</v>
      </c>
      <c r="E5287">
        <v>1</v>
      </c>
      <c r="F5287" s="1">
        <f>VLOOKUP(A5287,Weather!$A$1:$E$366, 5)</f>
        <v>0.45238095238095155</v>
      </c>
      <c r="G5287" s="1">
        <f>VLOOKUP(D5287, Summer!$A$1:$E$25, 2)</f>
        <v>420.20776289112302</v>
      </c>
      <c r="H5287" s="1">
        <f>VLOOKUP(D5287, Summer!$A$1:$E$25, 3)</f>
        <v>354.54545454545399</v>
      </c>
      <c r="I5287" s="1">
        <f>VLOOKUP(D5287, Summer!$A$1:$E$25, 5)</f>
        <v>244.50179868660999</v>
      </c>
      <c r="J5287" s="1">
        <f t="shared" si="493"/>
        <v>384.24983213039945</v>
      </c>
      <c r="K5287" s="47">
        <f t="shared" si="494"/>
        <v>7.1885550320917346</v>
      </c>
      <c r="L5287" s="48">
        <f>Solar!K5304/1000*Variables!$B$3</f>
        <v>0.38999999999999996</v>
      </c>
      <c r="M5287">
        <f>IF(E5287=1, VLOOKUP(D5287, Sheet1!$A$2:$C$26, 2), Sheet1!$C$3)</f>
        <v>0.18637999999999999</v>
      </c>
      <c r="N5287" s="1">
        <f>'Electricity Rates'!$J$2</f>
        <v>0.24729999999999999</v>
      </c>
      <c r="O5287" s="145">
        <f>L5287-K5287</f>
        <v>-6.798555032091735</v>
      </c>
      <c r="P5287">
        <f t="shared" si="495"/>
        <v>1.7777296594362859</v>
      </c>
      <c r="Q5287">
        <f>IF(O5287&gt;0, IF(Q5286+O5287*Variables!$B$5&lt;Variables!$B$4, Q5286+O5287*Variables!$B$5, Variables!$B$4), IF(Q5286&gt;-O5287, Q5286+O5287/Variables!$B$5, 0))</f>
        <v>0</v>
      </c>
      <c r="R5287">
        <f>IF(O5287&gt;0, 0, IF(Q5286&gt;-O5287, 0, -O5287 - Q5286*Variables!$B$5))</f>
        <v>6.798555032091735</v>
      </c>
      <c r="S5287">
        <f t="shared" si="496"/>
        <v>1.2671146868812575</v>
      </c>
      <c r="T5287">
        <f t="shared" si="497"/>
        <v>0</v>
      </c>
    </row>
    <row r="5288" spans="1:20" x14ac:dyDescent="0.3">
      <c r="A5288" s="3">
        <f t="shared" si="492"/>
        <v>43321</v>
      </c>
      <c r="B5288">
        <v>8</v>
      </c>
      <c r="C5288">
        <v>9</v>
      </c>
      <c r="D5288">
        <v>7</v>
      </c>
      <c r="E5288">
        <v>1</v>
      </c>
      <c r="F5288" s="1">
        <f>VLOOKUP(A5288,Weather!$A$1:$E$366, 5)</f>
        <v>0.45238095238095155</v>
      </c>
      <c r="G5288" s="1">
        <f>VLOOKUP(D5288, Summer!$A$1:$E$25, 2)</f>
        <v>767.23345107957198</v>
      </c>
      <c r="H5288" s="1">
        <f>VLOOKUP(D5288, Summer!$A$1:$E$25, 3)</f>
        <v>587.45596403639502</v>
      </c>
      <c r="I5288" s="1">
        <f>VLOOKUP(D5288, Summer!$A$1:$E$25, 5)</f>
        <v>275.57273968370998</v>
      </c>
      <c r="J5288" s="1">
        <f t="shared" si="493"/>
        <v>668.78387484164159</v>
      </c>
      <c r="K5288" s="47">
        <f t="shared" si="494"/>
        <v>12.511624695370543</v>
      </c>
      <c r="L5288" s="48">
        <f>Solar!K5305/1000*Variables!$B$3</f>
        <v>3.2844499999999996</v>
      </c>
      <c r="M5288">
        <f>IF(E5288=1, VLOOKUP(D5288, Sheet1!$A$2:$C$26, 2), Sheet1!$C$3)</f>
        <v>0.18637999999999999</v>
      </c>
      <c r="N5288" s="1">
        <f>'Electricity Rates'!$J$2</f>
        <v>0.24729999999999999</v>
      </c>
      <c r="O5288" s="145">
        <f>L5288-K5288</f>
        <v>-9.2271746953705431</v>
      </c>
      <c r="P5288">
        <f t="shared" si="495"/>
        <v>3.0941247871651352</v>
      </c>
      <c r="Q5288">
        <f>IF(O5288&gt;0, IF(Q5287+O5288*Variables!$B$5&lt;Variables!$B$4, Q5287+O5288*Variables!$B$5, Variables!$B$4), IF(Q5287&gt;-O5288, Q5287+O5288/Variables!$B$5, 0))</f>
        <v>0</v>
      </c>
      <c r="R5288">
        <f>IF(O5288&gt;0, 0, IF(Q5287&gt;-O5288, 0, -O5288 - Q5287*Variables!$B$5))</f>
        <v>9.2271746953705431</v>
      </c>
      <c r="S5288">
        <f t="shared" si="496"/>
        <v>1.7197608197231617</v>
      </c>
      <c r="T5288">
        <f t="shared" si="497"/>
        <v>0</v>
      </c>
    </row>
    <row r="5289" spans="1:20" x14ac:dyDescent="0.3">
      <c r="A5289" s="3">
        <f t="shared" si="492"/>
        <v>43321</v>
      </c>
      <c r="B5289">
        <v>8</v>
      </c>
      <c r="C5289">
        <v>9</v>
      </c>
      <c r="D5289">
        <v>8</v>
      </c>
      <c r="E5289">
        <v>1</v>
      </c>
      <c r="F5289" s="1">
        <f>VLOOKUP(A5289,Weather!$A$1:$E$366, 5)</f>
        <v>0.45238095238095155</v>
      </c>
      <c r="G5289" s="1">
        <f>VLOOKUP(D5289, Summer!$A$1:$E$25, 2)</f>
        <v>1109.6398637209199</v>
      </c>
      <c r="H5289" s="1">
        <f>VLOOKUP(D5289, Summer!$A$1:$E$25, 3)</f>
        <v>814.26008774773595</v>
      </c>
      <c r="I5289" s="1">
        <f>VLOOKUP(D5289, Summer!$A$1:$E$25, 5)</f>
        <v>328.96533168578299</v>
      </c>
      <c r="J5289" s="1">
        <f t="shared" si="493"/>
        <v>947.88427211655699</v>
      </c>
      <c r="K5289" s="47">
        <f t="shared" si="494"/>
        <v>17.733041590117619</v>
      </c>
      <c r="L5289" s="48">
        <f>Solar!K5306/1000*Variables!$B$3</f>
        <v>6.8659499999999998</v>
      </c>
      <c r="M5289">
        <f>IF(E5289=1, VLOOKUP(D5289, Sheet1!$A$2:$C$26, 2), Sheet1!$C$3)</f>
        <v>0.18637999999999999</v>
      </c>
      <c r="N5289" s="1">
        <f>'Electricity Rates'!$J$2</f>
        <v>0.24729999999999999</v>
      </c>
      <c r="O5289" s="145">
        <f>L5289-K5289</f>
        <v>-10.867091590117619</v>
      </c>
      <c r="P5289">
        <f t="shared" si="495"/>
        <v>4.3853811852360867</v>
      </c>
      <c r="Q5289">
        <f>IF(O5289&gt;0, IF(Q5288+O5289*Variables!$B$5&lt;Variables!$B$4, Q5288+O5289*Variables!$B$5, Variables!$B$4), IF(Q5288&gt;-O5289, Q5288+O5289/Variables!$B$5, 0))</f>
        <v>0</v>
      </c>
      <c r="R5289">
        <f>IF(O5289&gt;0, 0, IF(Q5288&gt;-O5289, 0, -O5289 - Q5288*Variables!$B$5))</f>
        <v>10.867091590117619</v>
      </c>
      <c r="S5289">
        <f t="shared" si="496"/>
        <v>2.0254085305661218</v>
      </c>
      <c r="T5289">
        <f t="shared" si="497"/>
        <v>0</v>
      </c>
    </row>
    <row r="5290" spans="1:20" x14ac:dyDescent="0.3">
      <c r="A5290" s="3">
        <f t="shared" si="492"/>
        <v>43321</v>
      </c>
      <c r="B5290">
        <v>8</v>
      </c>
      <c r="C5290">
        <v>9</v>
      </c>
      <c r="D5290">
        <v>9</v>
      </c>
      <c r="E5290">
        <v>1</v>
      </c>
      <c r="F5290" s="1">
        <f>VLOOKUP(A5290,Weather!$A$1:$E$366, 5)</f>
        <v>0.45238095238095155</v>
      </c>
      <c r="G5290" s="1">
        <f>VLOOKUP(D5290, Summer!$A$1:$E$25, 2)</f>
        <v>1322.40871182827</v>
      </c>
      <c r="H5290" s="1">
        <f>VLOOKUP(D5290, Summer!$A$1:$E$25, 3)</f>
        <v>1017.49011217013</v>
      </c>
      <c r="I5290" s="1">
        <f>VLOOKUP(D5290, Summer!$A$1:$E$25, 5)</f>
        <v>386.82225388885001</v>
      </c>
      <c r="J5290" s="1">
        <f t="shared" si="493"/>
        <v>1155.4294786821456</v>
      </c>
      <c r="K5290" s="47">
        <f t="shared" si="494"/>
        <v>21.615802268949277</v>
      </c>
      <c r="L5290" s="48">
        <f>Solar!K5307/1000*Variables!$B$3</f>
        <v>15.650049999999998</v>
      </c>
      <c r="M5290">
        <f>IF(E5290=1, VLOOKUP(D5290, Sheet1!$A$2:$C$26, 2), Sheet1!$C$3)</f>
        <v>0.25796000000000002</v>
      </c>
      <c r="N5290" s="1">
        <f>'Electricity Rates'!$J$2</f>
        <v>0.24729999999999999</v>
      </c>
      <c r="O5290" s="145">
        <f>L5290-K5290</f>
        <v>-5.965752268949279</v>
      </c>
      <c r="P5290">
        <f t="shared" si="495"/>
        <v>5.3455879011111564</v>
      </c>
      <c r="Q5290">
        <f>IF(O5290&gt;0, IF(Q5289+O5290*Variables!$B$5&lt;Variables!$B$4, Q5289+O5290*Variables!$B$5, Variables!$B$4), IF(Q5289&gt;-O5290, Q5289+O5290/Variables!$B$5, 0))</f>
        <v>0</v>
      </c>
      <c r="R5290">
        <f>IF(O5290&gt;0, 0, IF(Q5289&gt;-O5290, 0, -O5290 - Q5289*Variables!$B$5))</f>
        <v>5.965752268949279</v>
      </c>
      <c r="S5290">
        <f t="shared" si="496"/>
        <v>1.5389254552981562</v>
      </c>
      <c r="T5290">
        <f t="shared" si="497"/>
        <v>0</v>
      </c>
    </row>
    <row r="5291" spans="1:20" x14ac:dyDescent="0.3">
      <c r="A5291" s="3">
        <f t="shared" si="492"/>
        <v>43321</v>
      </c>
      <c r="B5291">
        <v>8</v>
      </c>
      <c r="C5291">
        <v>9</v>
      </c>
      <c r="D5291">
        <v>10</v>
      </c>
      <c r="E5291">
        <v>1</v>
      </c>
      <c r="F5291" s="1">
        <f>VLOOKUP(A5291,Weather!$A$1:$E$366, 5)</f>
        <v>0.45238095238095155</v>
      </c>
      <c r="G5291" s="1">
        <f>VLOOKUP(D5291, Summer!$A$1:$E$25, 2)</f>
        <v>1424.0693518383</v>
      </c>
      <c r="H5291" s="1">
        <f>VLOOKUP(D5291, Summer!$A$1:$E$25, 3)</f>
        <v>1069.7659339946799</v>
      </c>
      <c r="I5291" s="1">
        <f>VLOOKUP(D5291, Summer!$A$1:$E$25, 5)</f>
        <v>417.88322986318002</v>
      </c>
      <c r="J5291" s="1">
        <f t="shared" si="493"/>
        <v>1230.0460515906029</v>
      </c>
      <c r="K5291" s="47">
        <f t="shared" si="494"/>
        <v>23.01173089612562</v>
      </c>
      <c r="L5291" s="48">
        <f>Solar!K5308/1000*Variables!$B$3</f>
        <v>13.90565</v>
      </c>
      <c r="M5291">
        <f>IF(E5291=1, VLOOKUP(D5291, Sheet1!$A$2:$C$26, 2), Sheet1!$C$3)</f>
        <v>0.25796000000000002</v>
      </c>
      <c r="N5291" s="1">
        <f>'Electricity Rates'!$J$2</f>
        <v>0.24729999999999999</v>
      </c>
      <c r="O5291" s="145">
        <f>L5291-K5291</f>
        <v>-9.1060808961256203</v>
      </c>
      <c r="P5291">
        <f t="shared" si="495"/>
        <v>5.6908010506118654</v>
      </c>
      <c r="Q5291">
        <f>IF(O5291&gt;0, IF(Q5290+O5291*Variables!$B$5&lt;Variables!$B$4, Q5290+O5291*Variables!$B$5, Variables!$B$4), IF(Q5290&gt;-O5291, Q5290+O5291/Variables!$B$5, 0))</f>
        <v>0</v>
      </c>
      <c r="R5291">
        <f>IF(O5291&gt;0, 0, IF(Q5290&gt;-O5291, 0, -O5291 - Q5290*Variables!$B$5))</f>
        <v>9.1060808961256203</v>
      </c>
      <c r="S5291">
        <f t="shared" si="496"/>
        <v>2.3490046279645651</v>
      </c>
      <c r="T5291">
        <f t="shared" si="497"/>
        <v>0</v>
      </c>
    </row>
    <row r="5292" spans="1:20" x14ac:dyDescent="0.3">
      <c r="A5292" s="3">
        <f t="shared" si="492"/>
        <v>43321</v>
      </c>
      <c r="B5292">
        <v>8</v>
      </c>
      <c r="C5292">
        <v>9</v>
      </c>
      <c r="D5292">
        <v>11</v>
      </c>
      <c r="E5292">
        <v>1</v>
      </c>
      <c r="F5292" s="1">
        <f>VLOOKUP(A5292,Weather!$A$1:$E$366, 5)</f>
        <v>0.45238095238095155</v>
      </c>
      <c r="G5292" s="1">
        <f>VLOOKUP(D5292, Summer!$A$1:$E$25, 2)</f>
        <v>1497.9516334678001</v>
      </c>
      <c r="H5292" s="1">
        <f>VLOOKUP(D5292, Summer!$A$1:$E$25, 3)</f>
        <v>1079.6213447448599</v>
      </c>
      <c r="I5292" s="1">
        <f>VLOOKUP(D5292, Summer!$A$1:$E$25, 5)</f>
        <v>435.54125021175599</v>
      </c>
      <c r="J5292" s="1">
        <f t="shared" si="493"/>
        <v>1268.865999167142</v>
      </c>
      <c r="K5292" s="47">
        <f t="shared" si="494"/>
        <v>23.737975402075506</v>
      </c>
      <c r="L5292" s="48">
        <f>Solar!K5309/1000*Variables!$B$3</f>
        <v>34.464149999999997</v>
      </c>
      <c r="M5292">
        <f>IF(E5292=1, VLOOKUP(D5292, Sheet1!$A$2:$C$26, 2), Sheet1!$C$3)</f>
        <v>0.25796000000000002</v>
      </c>
      <c r="N5292" s="1">
        <f>'Electricity Rates'!$J$2</f>
        <v>0.24729999999999999</v>
      </c>
      <c r="O5292" s="145">
        <f>L5292-K5292</f>
        <v>10.726174597924491</v>
      </c>
      <c r="P5292">
        <f t="shared" si="495"/>
        <v>5.8704013169332727</v>
      </c>
      <c r="Q5292">
        <f>IF(O5292&gt;0, IF(Q5291+O5292*Variables!$B$5&lt;Variables!$B$4, Q5291+O5292*Variables!$B$5, Variables!$B$4), IF(Q5291&gt;-O5292, Q5291+O5292/Variables!$B$5, 0))</f>
        <v>10.082604122049021</v>
      </c>
      <c r="R5292">
        <f>IF(O5292&gt;0, 0, IF(Q5291&gt;-O5292, 0, -O5292 - Q5291*Variables!$B$5))</f>
        <v>0</v>
      </c>
      <c r="S5292">
        <f t="shared" si="496"/>
        <v>0</v>
      </c>
      <c r="T5292">
        <f t="shared" si="497"/>
        <v>0</v>
      </c>
    </row>
    <row r="5293" spans="1:20" x14ac:dyDescent="0.3">
      <c r="A5293" s="3">
        <f t="shared" si="492"/>
        <v>43321</v>
      </c>
      <c r="B5293">
        <v>8</v>
      </c>
      <c r="C5293">
        <v>9</v>
      </c>
      <c r="D5293">
        <v>12</v>
      </c>
      <c r="E5293">
        <v>1</v>
      </c>
      <c r="F5293" s="1">
        <f>VLOOKUP(A5293,Weather!$A$1:$E$366, 5)</f>
        <v>0.45238095238095155</v>
      </c>
      <c r="G5293" s="1">
        <f>VLOOKUP(D5293, Summer!$A$1:$E$25, 2)</f>
        <v>1553.30978408544</v>
      </c>
      <c r="H5293" s="1">
        <f>VLOOKUP(D5293, Summer!$A$1:$E$25, 3)</f>
        <v>1117.7462231731799</v>
      </c>
      <c r="I5293" s="1">
        <f>VLOOKUP(D5293, Summer!$A$1:$E$25, 5)</f>
        <v>435.36187980189499</v>
      </c>
      <c r="J5293" s="1">
        <f t="shared" si="493"/>
        <v>1314.7868816811067</v>
      </c>
      <c r="K5293" s="47">
        <f t="shared" si="494"/>
        <v>24.597064368344281</v>
      </c>
      <c r="L5293" s="48">
        <f>Solar!K5310/1000*Variables!$B$3</f>
        <v>34.388150000000003</v>
      </c>
      <c r="M5293">
        <f>IF(E5293=1, VLOOKUP(D5293, Sheet1!$A$2:$C$26, 2), Sheet1!$C$3)</f>
        <v>0.25796000000000002</v>
      </c>
      <c r="N5293" s="1">
        <f>'Electricity Rates'!$J$2</f>
        <v>0.24729999999999999</v>
      </c>
      <c r="O5293" s="145">
        <f>L5293-K5293</f>
        <v>9.7910856316557222</v>
      </c>
      <c r="P5293">
        <f t="shared" si="495"/>
        <v>6.08285401829154</v>
      </c>
      <c r="Q5293">
        <f>IF(O5293&gt;0, IF(Q5292+O5293*Variables!$B$5&lt;Variables!$B$4, Q5292+O5293*Variables!$B$5, Variables!$B$4), IF(Q5292&gt;-O5293, Q5292+O5293/Variables!$B$5, 0))</f>
        <v>19.286224615805402</v>
      </c>
      <c r="R5293">
        <f>IF(O5293&gt;0, 0, IF(Q5292&gt;-O5293, 0, -O5293 - Q5292*Variables!$B$5))</f>
        <v>0</v>
      </c>
      <c r="S5293">
        <f t="shared" si="496"/>
        <v>0</v>
      </c>
      <c r="T5293">
        <f t="shared" si="497"/>
        <v>0</v>
      </c>
    </row>
    <row r="5294" spans="1:20" x14ac:dyDescent="0.3">
      <c r="A5294" s="3">
        <f t="shared" si="492"/>
        <v>43321</v>
      </c>
      <c r="B5294">
        <v>8</v>
      </c>
      <c r="C5294">
        <v>9</v>
      </c>
      <c r="D5294">
        <v>13</v>
      </c>
      <c r="E5294">
        <v>1</v>
      </c>
      <c r="F5294" s="1">
        <f>VLOOKUP(A5294,Weather!$A$1:$E$366, 5)</f>
        <v>0.45238095238095155</v>
      </c>
      <c r="G5294" s="1">
        <f>VLOOKUP(D5294, Summer!$A$1:$E$25, 2)</f>
        <v>1622.5675647430101</v>
      </c>
      <c r="H5294" s="1">
        <f>VLOOKUP(D5294, Summer!$A$1:$E$25, 3)</f>
        <v>1132.28619594112</v>
      </c>
      <c r="I5294" s="1">
        <f>VLOOKUP(D5294, Summer!$A$1:$E$25, 5)</f>
        <v>435.17254436926402</v>
      </c>
      <c r="J5294" s="1">
        <f t="shared" si="493"/>
        <v>1354.0801484943556</v>
      </c>
      <c r="K5294" s="47">
        <f t="shared" si="494"/>
        <v>25.332163741873341</v>
      </c>
      <c r="L5294" s="48">
        <f>Solar!K5311/1000*Variables!$B$3</f>
        <v>40.331450000000004</v>
      </c>
      <c r="M5294">
        <f>IF(E5294=1, VLOOKUP(D5294, Sheet1!$A$2:$C$26, 2), Sheet1!$C$3)</f>
        <v>0.55478000000000005</v>
      </c>
      <c r="N5294" s="1">
        <f>'Electricity Rates'!$J$2</f>
        <v>0.24729999999999999</v>
      </c>
      <c r="O5294" s="145">
        <f>L5294-K5294</f>
        <v>14.999286258126663</v>
      </c>
      <c r="P5294">
        <f t="shared" si="495"/>
        <v>6.2646440933652769</v>
      </c>
      <c r="Q5294">
        <f>IF(O5294&gt;0, IF(Q5293+O5294*Variables!$B$5&lt;Variables!$B$4, Q5293+O5294*Variables!$B$5, Variables!$B$4), IF(Q5293&gt;-O5294, Q5293+O5294/Variables!$B$5, 0))</f>
        <v>33.385553698444468</v>
      </c>
      <c r="R5294">
        <f>IF(O5294&gt;0, 0, IF(Q5293&gt;-O5294, 0, -O5294 - Q5293*Variables!$B$5))</f>
        <v>0</v>
      </c>
      <c r="S5294">
        <f t="shared" si="496"/>
        <v>0</v>
      </c>
      <c r="T5294">
        <f t="shared" si="497"/>
        <v>0</v>
      </c>
    </row>
    <row r="5295" spans="1:20" x14ac:dyDescent="0.3">
      <c r="A5295" s="3">
        <f t="shared" si="492"/>
        <v>43321</v>
      </c>
      <c r="B5295">
        <v>8</v>
      </c>
      <c r="C5295">
        <v>9</v>
      </c>
      <c r="D5295">
        <v>14</v>
      </c>
      <c r="E5295">
        <v>1</v>
      </c>
      <c r="F5295" s="1">
        <f>VLOOKUP(A5295,Weather!$A$1:$E$366, 5)</f>
        <v>0.45238095238095155</v>
      </c>
      <c r="G5295" s="1">
        <f>VLOOKUP(D5295, Summer!$A$1:$E$25, 2)</f>
        <v>1636.26340321468</v>
      </c>
      <c r="H5295" s="1">
        <f>VLOOKUP(D5295, Summer!$A$1:$E$25, 3)</f>
        <v>1156.2601309732199</v>
      </c>
      <c r="I5295" s="1">
        <f>VLOOKUP(D5295, Summer!$A$1:$E$25, 5)</f>
        <v>417.13087064403902</v>
      </c>
      <c r="J5295" s="1">
        <f t="shared" si="493"/>
        <v>1373.4044684157848</v>
      </c>
      <c r="K5295" s="47">
        <f t="shared" si="494"/>
        <v>25.693683580262753</v>
      </c>
      <c r="L5295" s="48">
        <f>Solar!K5312/1000*Variables!$B$3</f>
        <v>36.820099999999996</v>
      </c>
      <c r="M5295">
        <f>IF(E5295=1, VLOOKUP(D5295, Sheet1!$A$2:$C$26, 2), Sheet1!$C$3)</f>
        <v>0.55478000000000005</v>
      </c>
      <c r="N5295" s="1">
        <f>'Electricity Rates'!$J$2</f>
        <v>0.24729999999999999</v>
      </c>
      <c r="O5295" s="145">
        <f>L5295-K5295</f>
        <v>11.126416419737243</v>
      </c>
      <c r="P5295">
        <f t="shared" si="495"/>
        <v>6.3540479493989785</v>
      </c>
      <c r="Q5295">
        <f>IF(O5295&gt;0, IF(Q5294+O5295*Variables!$B$5&lt;Variables!$B$4, Q5294+O5295*Variables!$B$5, Variables!$B$4), IF(Q5294&gt;-O5295, Q5294+O5295/Variables!$B$5, 0))</f>
        <v>43.844385132997473</v>
      </c>
      <c r="R5295">
        <f>IF(O5295&gt;0, 0, IF(Q5294&gt;-O5295, 0, -O5295 - Q5294*Variables!$B$5))</f>
        <v>0</v>
      </c>
      <c r="S5295">
        <f t="shared" si="496"/>
        <v>0</v>
      </c>
      <c r="T5295">
        <f t="shared" si="497"/>
        <v>0</v>
      </c>
    </row>
    <row r="5296" spans="1:20" x14ac:dyDescent="0.3">
      <c r="A5296" s="3">
        <f t="shared" si="492"/>
        <v>43321</v>
      </c>
      <c r="B5296">
        <v>8</v>
      </c>
      <c r="C5296">
        <v>9</v>
      </c>
      <c r="D5296">
        <v>15</v>
      </c>
      <c r="E5296">
        <v>1</v>
      </c>
      <c r="F5296" s="1">
        <f>VLOOKUP(A5296,Weather!$A$1:$E$366, 5)</f>
        <v>0.45238095238095155</v>
      </c>
      <c r="G5296" s="1">
        <f>VLOOKUP(D5296, Summer!$A$1:$E$25, 2)</f>
        <v>1589.7727985285201</v>
      </c>
      <c r="H5296" s="1">
        <f>VLOOKUP(D5296, Summer!$A$1:$E$25, 3)</f>
        <v>1137.7596230737599</v>
      </c>
      <c r="I5296" s="1">
        <f>VLOOKUP(D5296, Summer!$A$1:$E$25, 5)</f>
        <v>403.543562097039</v>
      </c>
      <c r="J5296" s="1">
        <f t="shared" si="493"/>
        <v>1342.2417738747224</v>
      </c>
      <c r="K5296" s="47">
        <f t="shared" si="494"/>
        <v>25.110691146890211</v>
      </c>
      <c r="L5296" s="48">
        <f>Solar!K5313/1000*Variables!$B$3</f>
        <v>25.826799999999999</v>
      </c>
      <c r="M5296">
        <f>IF(E5296=1, VLOOKUP(D5296, Sheet1!$A$2:$C$26, 2), Sheet1!$C$3)</f>
        <v>0.55478000000000005</v>
      </c>
      <c r="N5296" s="1">
        <f>'Electricity Rates'!$J$2</f>
        <v>0.24729999999999999</v>
      </c>
      <c r="O5296" s="145">
        <f>L5296-K5296</f>
        <v>0.71610885310978745</v>
      </c>
      <c r="P5296">
        <f t="shared" si="495"/>
        <v>6.2098739206259488</v>
      </c>
      <c r="Q5296">
        <f>IF(O5296&gt;0, IF(Q5295+O5296*Variables!$B$5&lt;Variables!$B$4, Q5295+O5296*Variables!$B$5, Variables!$B$4), IF(Q5295&gt;-O5296, Q5295+O5296/Variables!$B$5, 0))</f>
        <v>44.517527454920675</v>
      </c>
      <c r="R5296">
        <f>IF(O5296&gt;0, 0, IF(Q5295&gt;-O5296, 0, -O5296 - Q5295*Variables!$B$5))</f>
        <v>0</v>
      </c>
      <c r="S5296">
        <f t="shared" si="496"/>
        <v>0</v>
      </c>
      <c r="T5296">
        <f t="shared" si="497"/>
        <v>0</v>
      </c>
    </row>
    <row r="5297" spans="1:20" x14ac:dyDescent="0.3">
      <c r="A5297" s="3">
        <f t="shared" si="492"/>
        <v>43321</v>
      </c>
      <c r="B5297">
        <v>8</v>
      </c>
      <c r="C5297">
        <v>9</v>
      </c>
      <c r="D5297">
        <v>16</v>
      </c>
      <c r="E5297">
        <v>1</v>
      </c>
      <c r="F5297" s="1">
        <f>VLOOKUP(A5297,Weather!$A$1:$E$366, 5)</f>
        <v>0.45238095238095155</v>
      </c>
      <c r="G5297" s="1">
        <f>VLOOKUP(D5297, Summer!$A$1:$E$25, 2)</f>
        <v>1459.9523441255701</v>
      </c>
      <c r="H5297" s="1">
        <f>VLOOKUP(D5297, Summer!$A$1:$E$25, 3)</f>
        <v>1006.09479349024</v>
      </c>
      <c r="I5297" s="1">
        <f>VLOOKUP(D5297, Summer!$A$1:$E$25, 5)</f>
        <v>381.04254068220598</v>
      </c>
      <c r="J5297" s="1">
        <f t="shared" si="493"/>
        <v>1211.4113044919366</v>
      </c>
      <c r="K5297" s="47">
        <f t="shared" si="494"/>
        <v>22.663111602565554</v>
      </c>
      <c r="L5297" s="48">
        <f>Solar!K5314/1000*Variables!$B$3</f>
        <v>27.041149999999998</v>
      </c>
      <c r="M5297">
        <f>IF(E5297=1, VLOOKUP(D5297, Sheet1!$A$2:$C$26, 2), Sheet1!$C$3)</f>
        <v>0.55478000000000005</v>
      </c>
      <c r="N5297" s="1">
        <f>'Electricity Rates'!$J$2</f>
        <v>0.24729999999999999</v>
      </c>
      <c r="O5297" s="145">
        <f>L5297-K5297</f>
        <v>4.3780383974344446</v>
      </c>
      <c r="P5297">
        <f t="shared" si="495"/>
        <v>5.6045874993144613</v>
      </c>
      <c r="Q5297">
        <f>IF(O5297&gt;0, IF(Q5296+O5297*Variables!$B$5&lt;Variables!$B$4, Q5296+O5297*Variables!$B$5, Variables!$B$4), IF(Q5296&gt;-O5297, Q5296+O5297/Variables!$B$5, 0))</f>
        <v>48.632883548509049</v>
      </c>
      <c r="R5297">
        <f>IF(O5297&gt;0, 0, IF(Q5296&gt;-O5297, 0, -O5297 - Q5296*Variables!$B$5))</f>
        <v>0</v>
      </c>
      <c r="S5297">
        <f t="shared" si="496"/>
        <v>0</v>
      </c>
      <c r="T5297">
        <f t="shared" si="497"/>
        <v>0</v>
      </c>
    </row>
    <row r="5298" spans="1:20" x14ac:dyDescent="0.3">
      <c r="A5298" s="3">
        <f t="shared" si="492"/>
        <v>43321</v>
      </c>
      <c r="B5298">
        <v>8</v>
      </c>
      <c r="C5298">
        <v>9</v>
      </c>
      <c r="D5298">
        <v>17</v>
      </c>
      <c r="E5298">
        <v>1</v>
      </c>
      <c r="F5298" s="1">
        <f>VLOOKUP(A5298,Weather!$A$1:$E$366, 5)</f>
        <v>0.45238095238095155</v>
      </c>
      <c r="G5298" s="1">
        <f>VLOOKUP(D5298, Summer!$A$1:$E$25, 2)</f>
        <v>1144.9480592772099</v>
      </c>
      <c r="H5298" s="1">
        <f>VLOOKUP(D5298, Summer!$A$1:$E$25, 3)</f>
        <v>808.38142168622596</v>
      </c>
      <c r="I5298" s="1">
        <f>VLOOKUP(D5298, Summer!$A$1:$E$25, 5)</f>
        <v>371.93450987035499</v>
      </c>
      <c r="J5298" s="1">
        <f t="shared" si="493"/>
        <v>960.6377577392899</v>
      </c>
      <c r="K5298" s="47">
        <f t="shared" si="494"/>
        <v>17.97163410359175</v>
      </c>
      <c r="L5298" s="48">
        <f>Solar!K5315/1000*Variables!$B$3</f>
        <v>18.022200000000002</v>
      </c>
      <c r="M5298">
        <f>IF(E5298=1, VLOOKUP(D5298, Sheet1!$A$2:$C$26, 2), Sheet1!$C$3)</f>
        <v>0.55478000000000005</v>
      </c>
      <c r="N5298" s="1">
        <f>'Electricity Rates'!$J$2</f>
        <v>0.24729999999999999</v>
      </c>
      <c r="O5298" s="145">
        <f>L5298-K5298</f>
        <v>5.0565896408251376E-2</v>
      </c>
      <c r="P5298">
        <f t="shared" si="495"/>
        <v>4.4443851138182398</v>
      </c>
      <c r="Q5298">
        <f>IF(O5298&gt;0, IF(Q5297+O5298*Variables!$B$5&lt;Variables!$B$4, Q5297+O5298*Variables!$B$5, Variables!$B$4), IF(Q5297&gt;-O5298, Q5297+O5298/Variables!$B$5, 0))</f>
        <v>48.680415491132806</v>
      </c>
      <c r="R5298">
        <f>IF(O5298&gt;0, 0, IF(Q5297&gt;-O5298, 0, -O5298 - Q5297*Variables!$B$5))</f>
        <v>0</v>
      </c>
      <c r="S5298">
        <f t="shared" si="496"/>
        <v>0</v>
      </c>
      <c r="T5298">
        <f t="shared" si="497"/>
        <v>0</v>
      </c>
    </row>
    <row r="5299" spans="1:20" x14ac:dyDescent="0.3">
      <c r="A5299" s="3">
        <f t="shared" si="492"/>
        <v>43321</v>
      </c>
      <c r="B5299">
        <v>8</v>
      </c>
      <c r="C5299">
        <v>9</v>
      </c>
      <c r="D5299">
        <v>18</v>
      </c>
      <c r="E5299">
        <v>1</v>
      </c>
      <c r="F5299" s="1">
        <f>VLOOKUP(A5299,Weather!$A$1:$E$366, 5)</f>
        <v>0.45238095238095155</v>
      </c>
      <c r="G5299" s="1">
        <f>VLOOKUP(D5299, Summer!$A$1:$E$25, 2)</f>
        <v>769.75210584620504</v>
      </c>
      <c r="H5299" s="1">
        <f>VLOOKUP(D5299, Summer!$A$1:$E$25, 3)</f>
        <v>572.92139445417001</v>
      </c>
      <c r="I5299" s="1">
        <f>VLOOKUP(D5299, Summer!$A$1:$E$25, 5)</f>
        <v>349.41355840998102</v>
      </c>
      <c r="J5299" s="1">
        <f t="shared" si="493"/>
        <v>661.96385913151903</v>
      </c>
      <c r="K5299" s="47">
        <f t="shared" si="494"/>
        <v>12.384035678661983</v>
      </c>
      <c r="L5299" s="48">
        <f>Solar!K5316/1000*Variables!$B$3</f>
        <v>7.7807000000000004</v>
      </c>
      <c r="M5299">
        <f>IF(E5299=1, VLOOKUP(D5299, Sheet1!$A$2:$C$26, 2), Sheet1!$C$3)</f>
        <v>0.55478000000000005</v>
      </c>
      <c r="N5299" s="1">
        <f>'Electricity Rates'!$J$2</f>
        <v>0.24729999999999999</v>
      </c>
      <c r="O5299" s="145">
        <f>L5299-K5299</f>
        <v>-4.6033356786619821</v>
      </c>
      <c r="P5299">
        <f t="shared" si="495"/>
        <v>3.0625720233331082</v>
      </c>
      <c r="Q5299">
        <f>IF(O5299&gt;0, IF(Q5298+O5299*Variables!$B$5&lt;Variables!$B$4, Q5298+O5299*Variables!$B$5, Variables!$B$4), IF(Q5298&gt;-O5299, Q5298+O5299/Variables!$B$5, 0))</f>
        <v>43.783249875534949</v>
      </c>
      <c r="R5299">
        <f>IF(O5299&gt;0, 0, IF(Q5298&gt;-O5299, 0, -O5299 - Q5298*Variables!$B$5))</f>
        <v>0</v>
      </c>
      <c r="S5299">
        <f t="shared" si="496"/>
        <v>0</v>
      </c>
      <c r="T5299">
        <f t="shared" si="497"/>
        <v>0</v>
      </c>
    </row>
    <row r="5300" spans="1:20" x14ac:dyDescent="0.3">
      <c r="A5300" s="3">
        <f t="shared" si="492"/>
        <v>43321</v>
      </c>
      <c r="B5300">
        <v>8</v>
      </c>
      <c r="C5300">
        <v>9</v>
      </c>
      <c r="D5300">
        <v>19</v>
      </c>
      <c r="E5300">
        <v>1</v>
      </c>
      <c r="F5300" s="1">
        <f>VLOOKUP(A5300,Weather!$A$1:$E$366, 5)</f>
        <v>0.45238095238095155</v>
      </c>
      <c r="G5300" s="1">
        <f>VLOOKUP(D5300, Summer!$A$1:$E$25, 2)</f>
        <v>565.86125451999203</v>
      </c>
      <c r="H5300" s="1">
        <f>VLOOKUP(D5300, Summer!$A$1:$E$25, 3)</f>
        <v>365.77406038600299</v>
      </c>
      <c r="I5300" s="1">
        <f>VLOOKUP(D5300, Summer!$A$1:$E$25, 5)</f>
        <v>331.38683221891199</v>
      </c>
      <c r="J5300" s="1">
        <f t="shared" si="493"/>
        <v>456.28969582756929</v>
      </c>
      <c r="K5300" s="47">
        <f t="shared" si="494"/>
        <v>8.5362785218335606</v>
      </c>
      <c r="L5300" s="48">
        <f>Solar!K5317/1000*Variables!$B$3</f>
        <v>0.80549999999999999</v>
      </c>
      <c r="M5300">
        <f>IF(E5300=1, VLOOKUP(D5300, Sheet1!$A$2:$C$26, 2), Sheet1!$C$3)</f>
        <v>0.25796000000000002</v>
      </c>
      <c r="N5300" s="1">
        <f>'Electricity Rates'!$J$2</f>
        <v>0.24729999999999999</v>
      </c>
      <c r="O5300" s="145">
        <f>L5300-K5300</f>
        <v>-7.7307785218335603</v>
      </c>
      <c r="P5300">
        <f t="shared" si="495"/>
        <v>2.1110216784494393</v>
      </c>
      <c r="Q5300">
        <f>IF(O5300&gt;0, IF(Q5299+O5300*Variables!$B$5&lt;Variables!$B$4, Q5299+O5300*Variables!$B$5, Variables!$B$4), IF(Q5299&gt;-O5300, Q5299+O5300/Variables!$B$5, 0))</f>
        <v>35.559017405499247</v>
      </c>
      <c r="R5300">
        <f>IF(O5300&gt;0, 0, IF(Q5299&gt;-O5300, 0, -O5300 - Q5299*Variables!$B$5))</f>
        <v>0</v>
      </c>
      <c r="S5300">
        <f t="shared" si="496"/>
        <v>0</v>
      </c>
      <c r="T5300">
        <f t="shared" si="497"/>
        <v>0</v>
      </c>
    </row>
    <row r="5301" spans="1:20" x14ac:dyDescent="0.3">
      <c r="A5301" s="3">
        <f t="shared" si="492"/>
        <v>43321</v>
      </c>
      <c r="B5301">
        <v>8</v>
      </c>
      <c r="C5301">
        <v>9</v>
      </c>
      <c r="D5301">
        <v>20</v>
      </c>
      <c r="E5301">
        <v>1</v>
      </c>
      <c r="F5301" s="1">
        <f>VLOOKUP(A5301,Weather!$A$1:$E$366, 5)</f>
        <v>0.45238095238095155</v>
      </c>
      <c r="G5301" s="1">
        <f>VLOOKUP(D5301, Summer!$A$1:$E$25, 2)</f>
        <v>459.178981251175</v>
      </c>
      <c r="H5301" s="1">
        <f>VLOOKUP(D5301, Summer!$A$1:$E$25, 3)</f>
        <v>328.41643432967999</v>
      </c>
      <c r="I5301" s="1">
        <f>VLOOKUP(D5301, Summer!$A$1:$E$25, 5)</f>
        <v>326.73316658528501</v>
      </c>
      <c r="J5301" s="1">
        <f t="shared" si="493"/>
        <v>387.57091984178476</v>
      </c>
      <c r="K5301" s="47">
        <f t="shared" si="494"/>
        <v>7.250686020275471</v>
      </c>
      <c r="L5301" s="48">
        <f>Solar!K5318/1000*Variables!$B$3</f>
        <v>0</v>
      </c>
      <c r="M5301">
        <f>IF(E5301=1, VLOOKUP(D5301, Sheet1!$A$2:$C$26, 2), Sheet1!$C$3)</f>
        <v>0.25796000000000002</v>
      </c>
      <c r="N5301" s="1">
        <f>'Electricity Rates'!$J$2</f>
        <v>0.24729999999999999</v>
      </c>
      <c r="O5301" s="145">
        <f>L5301-K5301</f>
        <v>-7.250686020275471</v>
      </c>
      <c r="P5301">
        <f t="shared" si="495"/>
        <v>1.7930946528141238</v>
      </c>
      <c r="Q5301">
        <f>IF(O5301&gt;0, IF(Q5300+O5301*Variables!$B$5&lt;Variables!$B$4, Q5300+O5301*Variables!$B$5, Variables!$B$4), IF(Q5300&gt;-O5301, Q5300+O5301/Variables!$B$5, 0))</f>
        <v>27.845521639248744</v>
      </c>
      <c r="R5301">
        <f>IF(O5301&gt;0, 0, IF(Q5300&gt;-O5301, 0, -O5301 - Q5300*Variables!$B$5))</f>
        <v>0</v>
      </c>
      <c r="S5301">
        <f t="shared" si="496"/>
        <v>0</v>
      </c>
      <c r="T5301">
        <f t="shared" si="497"/>
        <v>0</v>
      </c>
    </row>
    <row r="5302" spans="1:20" x14ac:dyDescent="0.3">
      <c r="A5302" s="3">
        <f t="shared" si="492"/>
        <v>43321</v>
      </c>
      <c r="B5302">
        <v>8</v>
      </c>
      <c r="C5302">
        <v>9</v>
      </c>
      <c r="D5302">
        <v>21</v>
      </c>
      <c r="E5302">
        <v>1</v>
      </c>
      <c r="F5302" s="1">
        <f>VLOOKUP(A5302,Weather!$A$1:$E$366, 5)</f>
        <v>0.45238095238095155</v>
      </c>
      <c r="G5302" s="1">
        <f>VLOOKUP(D5302, Summer!$A$1:$E$25, 2)</f>
        <v>403.43414919632897</v>
      </c>
      <c r="H5302" s="1">
        <f>VLOOKUP(D5302, Summer!$A$1:$E$25, 3)</f>
        <v>305.25297715532997</v>
      </c>
      <c r="I5302" s="1">
        <f>VLOOKUP(D5302, Summer!$A$1:$E$25, 5)</f>
        <v>313.15582306105603</v>
      </c>
      <c r="J5302" s="1">
        <f t="shared" si="493"/>
        <v>349.66826926911517</v>
      </c>
      <c r="K5302" s="47">
        <f t="shared" si="494"/>
        <v>6.5416023285711775</v>
      </c>
      <c r="L5302" s="48">
        <f>Solar!K5319/1000*Variables!$B$3</f>
        <v>0</v>
      </c>
      <c r="M5302">
        <f>IF(E5302=1, VLOOKUP(D5302, Sheet1!$A$2:$C$26, 2), Sheet1!$C$3)</f>
        <v>0.25796000000000002</v>
      </c>
      <c r="N5302" s="1">
        <f>'Electricity Rates'!$J$2</f>
        <v>0.24729999999999999</v>
      </c>
      <c r="O5302" s="145">
        <f>L5302-K5302</f>
        <v>-6.5416023285711775</v>
      </c>
      <c r="P5302">
        <f t="shared" si="495"/>
        <v>1.6177382558556521</v>
      </c>
      <c r="Q5302">
        <f>IF(O5302&gt;0, IF(Q5301+O5302*Variables!$B$5&lt;Variables!$B$4, Q5301+O5302*Variables!$B$5, Variables!$B$4), IF(Q5301&gt;-O5302, Q5301+O5302/Variables!$B$5, 0))</f>
        <v>20.886370225875151</v>
      </c>
      <c r="R5302">
        <f>IF(O5302&gt;0, 0, IF(Q5301&gt;-O5302, 0, -O5302 - Q5301*Variables!$B$5))</f>
        <v>0</v>
      </c>
      <c r="S5302">
        <f t="shared" si="496"/>
        <v>0</v>
      </c>
      <c r="T5302">
        <f t="shared" si="497"/>
        <v>0</v>
      </c>
    </row>
    <row r="5303" spans="1:20" x14ac:dyDescent="0.3">
      <c r="A5303" s="3">
        <f t="shared" si="492"/>
        <v>43321</v>
      </c>
      <c r="B5303">
        <v>8</v>
      </c>
      <c r="C5303">
        <v>9</v>
      </c>
      <c r="D5303">
        <v>22</v>
      </c>
      <c r="E5303">
        <v>1</v>
      </c>
      <c r="F5303" s="1">
        <f>VLOOKUP(A5303,Weather!$A$1:$E$366, 5)</f>
        <v>0.45238095238095155</v>
      </c>
      <c r="G5303" s="1">
        <f>VLOOKUP(D5303, Summer!$A$1:$E$25, 2)</f>
        <v>366.19777187885302</v>
      </c>
      <c r="H5303" s="1">
        <f>VLOOKUP(D5303, Summer!$A$1:$E$25, 3)</f>
        <v>263.18917633836901</v>
      </c>
      <c r="I5303" s="1">
        <f>VLOOKUP(D5303, Summer!$A$1:$E$25, 5)</f>
        <v>295.10418431306101</v>
      </c>
      <c r="J5303" s="1">
        <f t="shared" si="493"/>
        <v>309.78830289239738</v>
      </c>
      <c r="K5303" s="47">
        <f t="shared" si="494"/>
        <v>5.7955269656033783</v>
      </c>
      <c r="L5303" s="48">
        <f>Solar!K5320/1000*Variables!$B$3</f>
        <v>0</v>
      </c>
      <c r="M5303">
        <f>IF(E5303=1, VLOOKUP(D5303, Sheet1!$A$2:$C$26, 2), Sheet1!$C$3)</f>
        <v>0.18637999999999999</v>
      </c>
      <c r="N5303" s="1">
        <f>'Electricity Rates'!$J$2</f>
        <v>0.24729999999999999</v>
      </c>
      <c r="O5303" s="145">
        <f>L5303-K5303</f>
        <v>-5.7955269656033783</v>
      </c>
      <c r="P5303">
        <f t="shared" si="495"/>
        <v>1.4332338185937155</v>
      </c>
      <c r="Q5303">
        <f>IF(O5303&gt;0, IF(Q5302+O5303*Variables!$B$5&lt;Variables!$B$4, Q5302+O5303*Variables!$B$5, Variables!$B$4), IF(Q5302&gt;-O5303, Q5302+O5303/Variables!$B$5, 0))</f>
        <v>14.720916007148151</v>
      </c>
      <c r="R5303">
        <f>IF(O5303&gt;0, 0, IF(Q5302&gt;-O5303, 0, -O5303 - Q5302*Variables!$B$5))</f>
        <v>0</v>
      </c>
      <c r="S5303">
        <f t="shared" si="496"/>
        <v>0</v>
      </c>
      <c r="T5303">
        <f t="shared" si="497"/>
        <v>0</v>
      </c>
    </row>
    <row r="5304" spans="1:20" x14ac:dyDescent="0.3">
      <c r="A5304" s="3">
        <f t="shared" si="492"/>
        <v>43321</v>
      </c>
      <c r="B5304">
        <v>8</v>
      </c>
      <c r="C5304">
        <v>9</v>
      </c>
      <c r="D5304">
        <v>23</v>
      </c>
      <c r="E5304">
        <v>1</v>
      </c>
      <c r="F5304" s="1">
        <f>VLOOKUP(A5304,Weather!$A$1:$E$366, 5)</f>
        <v>0.45238095238095155</v>
      </c>
      <c r="G5304" s="1">
        <f>VLOOKUP(D5304, Summer!$A$1:$E$25, 2)</f>
        <v>342.86102460129899</v>
      </c>
      <c r="H5304" s="1">
        <f>VLOOKUP(D5304, Summer!$A$1:$E$25, 3)</f>
        <v>273.02297434567402</v>
      </c>
      <c r="I5304" s="1">
        <f>VLOOKUP(D5304, Summer!$A$1:$E$25, 5)</f>
        <v>281.53182330021599</v>
      </c>
      <c r="J5304" s="1">
        <f t="shared" si="493"/>
        <v>304.61637803274238</v>
      </c>
      <c r="K5304" s="47">
        <f t="shared" si="494"/>
        <v>5.6987704718676664</v>
      </c>
      <c r="L5304" s="48">
        <f>Solar!K5321/1000*Variables!$B$3</f>
        <v>0</v>
      </c>
      <c r="M5304">
        <f>IF(E5304=1, VLOOKUP(D5304, Sheet1!$A$2:$C$26, 2), Sheet1!$C$3)</f>
        <v>0.18637999999999999</v>
      </c>
      <c r="N5304" s="1">
        <f>'Electricity Rates'!$J$2</f>
        <v>0.24729999999999999</v>
      </c>
      <c r="O5304" s="145">
        <f>L5304-K5304</f>
        <v>-5.6987704718676664</v>
      </c>
      <c r="P5304">
        <f t="shared" si="495"/>
        <v>1.4093059376928738</v>
      </c>
      <c r="Q5304">
        <f>IF(O5304&gt;0, IF(Q5303+O5304*Variables!$B$5&lt;Variables!$B$4, Q5303+O5304*Variables!$B$5, Variables!$B$4), IF(Q5303&gt;-O5304, Q5303+O5304/Variables!$B$5, 0))</f>
        <v>8.6583942285655269</v>
      </c>
      <c r="R5304">
        <f>IF(O5304&gt;0, 0, IF(Q5303&gt;-O5304, 0, -O5304 - Q5303*Variables!$B$5))</f>
        <v>0</v>
      </c>
      <c r="S5304">
        <f t="shared" si="496"/>
        <v>0</v>
      </c>
      <c r="T5304">
        <f t="shared" si="497"/>
        <v>0</v>
      </c>
    </row>
    <row r="5305" spans="1:20" x14ac:dyDescent="0.3">
      <c r="A5305" s="3">
        <f t="shared" si="492"/>
        <v>43321</v>
      </c>
      <c r="B5305">
        <v>8</v>
      </c>
      <c r="C5305">
        <v>9</v>
      </c>
      <c r="D5305">
        <v>24</v>
      </c>
      <c r="E5305">
        <v>1</v>
      </c>
      <c r="F5305" s="1">
        <f>VLOOKUP(A5305,Weather!$A$1:$E$366, 5)</f>
        <v>0.45238095238095155</v>
      </c>
      <c r="G5305" s="1">
        <f>VLOOKUP(D5305, Summer!$A$1:$E$25, 2)</f>
        <v>310.26482453023402</v>
      </c>
      <c r="H5305" s="1">
        <f>VLOOKUP(D5305, Summer!$A$1:$E$25, 3)</f>
        <v>259.09090909090901</v>
      </c>
      <c r="I5305" s="1">
        <f>VLOOKUP(D5305, Summer!$A$1:$E$25, 5)</f>
        <v>276.86321013243497</v>
      </c>
      <c r="J5305" s="1">
        <f t="shared" si="493"/>
        <v>282.24101369441314</v>
      </c>
      <c r="K5305" s="47">
        <f t="shared" si="494"/>
        <v>5.2801716216940697</v>
      </c>
      <c r="L5305" s="48">
        <f>Solar!K5322/1000*Variables!$B$3</f>
        <v>0</v>
      </c>
      <c r="M5305">
        <f>IF(E5305=1, VLOOKUP(D5305, Sheet1!$A$2:$C$26, 2), Sheet1!$C$3)</f>
        <v>0.18637999999999999</v>
      </c>
      <c r="N5305" s="1">
        <f>'Electricity Rates'!$J$2</f>
        <v>0.24729999999999999</v>
      </c>
      <c r="O5305" s="145">
        <f>L5305-K5305</f>
        <v>-5.2801716216940697</v>
      </c>
      <c r="P5305">
        <f t="shared" si="495"/>
        <v>1.3057864420449434</v>
      </c>
      <c r="Q5305">
        <f>IF(O5305&gt;0, IF(Q5304+O5305*Variables!$B$5&lt;Variables!$B$4, Q5304+O5305*Variables!$B$5, Variables!$B$4), IF(Q5304&gt;-O5305, Q5304+O5305/Variables!$B$5, 0))</f>
        <v>3.0411903756994949</v>
      </c>
      <c r="R5305">
        <f>IF(O5305&gt;0, 0, IF(Q5304&gt;-O5305, 0, -O5305 - Q5304*Variables!$B$5))</f>
        <v>0</v>
      </c>
      <c r="S5305">
        <f t="shared" si="496"/>
        <v>0</v>
      </c>
      <c r="T5305">
        <f t="shared" si="497"/>
        <v>0</v>
      </c>
    </row>
    <row r="5306" spans="1:20" x14ac:dyDescent="0.3">
      <c r="A5306" s="3">
        <f t="shared" si="492"/>
        <v>43322</v>
      </c>
      <c r="B5306">
        <v>8</v>
      </c>
      <c r="C5306">
        <v>10</v>
      </c>
      <c r="D5306">
        <v>1</v>
      </c>
      <c r="E5306">
        <v>1</v>
      </c>
      <c r="F5306" s="1">
        <f>VLOOKUP(A5306,Weather!$A$1:$E$366, 5)</f>
        <v>0.4761904761904775</v>
      </c>
      <c r="G5306" s="1">
        <f>VLOOKUP(D5306, Summer!$A$1:$E$25, 2)</f>
        <v>305.44698283970399</v>
      </c>
      <c r="H5306" s="1">
        <f>VLOOKUP(D5306, Summer!$A$1:$E$25, 3)</f>
        <v>264.36707082495798</v>
      </c>
      <c r="I5306" s="1">
        <f>VLOOKUP(D5306, Summer!$A$1:$E$25, 5)</f>
        <v>276.703769768114</v>
      </c>
      <c r="J5306" s="1">
        <f t="shared" si="493"/>
        <v>283.9289336891228</v>
      </c>
      <c r="K5306" s="47">
        <f t="shared" si="494"/>
        <v>5.3117492692481765</v>
      </c>
      <c r="L5306" s="48">
        <f>Solar!K5323/1000*Variables!$B$3</f>
        <v>0</v>
      </c>
      <c r="M5306">
        <f>IF(E5306=1, VLOOKUP(D5306, Sheet1!$A$2:$C$26, 2), Sheet1!$C$3)</f>
        <v>0.18637999999999999</v>
      </c>
      <c r="N5306" s="1">
        <f>'Electricity Rates'!$J$2</f>
        <v>0.24729999999999999</v>
      </c>
      <c r="O5306" s="145">
        <f>L5306-K5306</f>
        <v>-5.3117492692481765</v>
      </c>
      <c r="P5306">
        <f t="shared" si="495"/>
        <v>1.3135955942850741</v>
      </c>
      <c r="Q5306">
        <f>IF(O5306&gt;0, IF(Q5305+O5306*Variables!$B$5&lt;Variables!$B$4, Q5305+O5306*Variables!$B$5, Variables!$B$4), IF(Q5305&gt;-O5306, Q5305+O5306/Variables!$B$5, 0))</f>
        <v>0</v>
      </c>
      <c r="R5306">
        <f>IF(O5306&gt;0, 0, IF(Q5305&gt;-O5306, 0, -O5306 - Q5305*Variables!$B$5))</f>
        <v>2.4530303160906515</v>
      </c>
      <c r="S5306">
        <f t="shared" si="496"/>
        <v>0.45719579031297558</v>
      </c>
      <c r="T5306">
        <f t="shared" si="497"/>
        <v>0</v>
      </c>
    </row>
    <row r="5307" spans="1:20" x14ac:dyDescent="0.3">
      <c r="A5307" s="3">
        <f t="shared" si="492"/>
        <v>43322</v>
      </c>
      <c r="B5307">
        <v>8</v>
      </c>
      <c r="C5307">
        <v>10</v>
      </c>
      <c r="D5307">
        <v>2</v>
      </c>
      <c r="E5307">
        <v>1</v>
      </c>
      <c r="F5307" s="1">
        <f>VLOOKUP(A5307,Weather!$A$1:$E$366, 5)</f>
        <v>0.4761904761904775</v>
      </c>
      <c r="G5307" s="1">
        <f>VLOOKUP(D5307, Summer!$A$1:$E$25, 2)</f>
        <v>286.71906025959902</v>
      </c>
      <c r="H5307" s="1">
        <f>VLOOKUP(D5307, Summer!$A$1:$E$25, 3)</f>
        <v>260.03911906460002</v>
      </c>
      <c r="I5307" s="1">
        <f>VLOOKUP(D5307, Summer!$A$1:$E$25, 5)</f>
        <v>276.50446931271199</v>
      </c>
      <c r="J5307" s="1">
        <f t="shared" si="493"/>
        <v>272.74385296698051</v>
      </c>
      <c r="K5307" s="47">
        <f t="shared" si="494"/>
        <v>5.102498512094372</v>
      </c>
      <c r="L5307" s="48">
        <f>Solar!K5324/1000*Variables!$B$3</f>
        <v>0</v>
      </c>
      <c r="M5307">
        <f>IF(E5307=1, VLOOKUP(D5307, Sheet1!$A$2:$C$26, 2), Sheet1!$C$3)</f>
        <v>0.18637999999999999</v>
      </c>
      <c r="N5307" s="1">
        <f>'Electricity Rates'!$J$2</f>
        <v>0.24729999999999999</v>
      </c>
      <c r="O5307" s="145">
        <f>L5307-K5307</f>
        <v>-5.102498512094372</v>
      </c>
      <c r="P5307">
        <f t="shared" si="495"/>
        <v>1.2618478820409382</v>
      </c>
      <c r="Q5307">
        <f>IF(O5307&gt;0, IF(Q5306+O5307*Variables!$B$5&lt;Variables!$B$4, Q5306+O5307*Variables!$B$5, Variables!$B$4), IF(Q5306&gt;-O5307, Q5306+O5307/Variables!$B$5, 0))</f>
        <v>0</v>
      </c>
      <c r="R5307">
        <f>IF(O5307&gt;0, 0, IF(Q5306&gt;-O5307, 0, -O5307 - Q5306*Variables!$B$5))</f>
        <v>5.102498512094372</v>
      </c>
      <c r="S5307">
        <f t="shared" si="496"/>
        <v>0.95100367268414898</v>
      </c>
      <c r="T5307">
        <f t="shared" si="497"/>
        <v>0</v>
      </c>
    </row>
    <row r="5308" spans="1:20" x14ac:dyDescent="0.3">
      <c r="A5308" s="3">
        <f t="shared" si="492"/>
        <v>43322</v>
      </c>
      <c r="B5308">
        <v>8</v>
      </c>
      <c r="C5308">
        <v>10</v>
      </c>
      <c r="D5308">
        <v>3</v>
      </c>
      <c r="E5308">
        <v>1</v>
      </c>
      <c r="F5308" s="1">
        <f>VLOOKUP(A5308,Weather!$A$1:$E$366, 5)</f>
        <v>0.4761904761904775</v>
      </c>
      <c r="G5308" s="1">
        <f>VLOOKUP(D5308, Summer!$A$1:$E$25, 2)</f>
        <v>272.63131492590298</v>
      </c>
      <c r="H5308" s="1">
        <f>VLOOKUP(D5308, Summer!$A$1:$E$25, 3)</f>
        <v>241.571030279452</v>
      </c>
      <c r="I5308" s="1">
        <f>VLOOKUP(D5308, Summer!$A$1:$E$25, 5)</f>
        <v>276.33008141423602</v>
      </c>
      <c r="J5308" s="1">
        <f t="shared" si="493"/>
        <v>256.36164201585729</v>
      </c>
      <c r="K5308" s="47">
        <f t="shared" si="494"/>
        <v>4.7960197185538185</v>
      </c>
      <c r="L5308" s="48">
        <f>Solar!K5325/1000*Variables!$B$3</f>
        <v>0</v>
      </c>
      <c r="M5308">
        <f>IF(E5308=1, VLOOKUP(D5308, Sheet1!$A$2:$C$26, 2), Sheet1!$C$3)</f>
        <v>0.18637999999999999</v>
      </c>
      <c r="N5308" s="1">
        <f>'Electricity Rates'!$J$2</f>
        <v>0.24729999999999999</v>
      </c>
      <c r="O5308" s="145">
        <f>L5308-K5308</f>
        <v>-4.7960197185538185</v>
      </c>
      <c r="P5308">
        <f t="shared" si="495"/>
        <v>1.1860556763983592</v>
      </c>
      <c r="Q5308">
        <f>IF(O5308&gt;0, IF(Q5307+O5308*Variables!$B$5&lt;Variables!$B$4, Q5307+O5308*Variables!$B$5, Variables!$B$4), IF(Q5307&gt;-O5308, Q5307+O5308/Variables!$B$5, 0))</f>
        <v>0</v>
      </c>
      <c r="R5308">
        <f>IF(O5308&gt;0, 0, IF(Q5307&gt;-O5308, 0, -O5308 - Q5307*Variables!$B$5))</f>
        <v>4.7960197185538185</v>
      </c>
      <c r="S5308">
        <f t="shared" si="496"/>
        <v>0.89388215514406066</v>
      </c>
      <c r="T5308">
        <f t="shared" si="497"/>
        <v>0</v>
      </c>
    </row>
    <row r="5309" spans="1:20" x14ac:dyDescent="0.3">
      <c r="A5309" s="3">
        <f t="shared" si="492"/>
        <v>43322</v>
      </c>
      <c r="B5309">
        <v>8</v>
      </c>
      <c r="C5309">
        <v>10</v>
      </c>
      <c r="D5309">
        <v>4</v>
      </c>
      <c r="E5309">
        <v>1</v>
      </c>
      <c r="F5309" s="1">
        <f>VLOOKUP(A5309,Weather!$A$1:$E$366, 5)</f>
        <v>0.4761904761904775</v>
      </c>
      <c r="G5309" s="1">
        <f>VLOOKUP(D5309, Summer!$A$1:$E$25, 2)</f>
        <v>286.33237882239803</v>
      </c>
      <c r="H5309" s="1">
        <f>VLOOKUP(D5309, Summer!$A$1:$E$25, 3)</f>
        <v>256.10019667595998</v>
      </c>
      <c r="I5309" s="1">
        <f>VLOOKUP(D5309, Summer!$A$1:$E$25, 5)</f>
        <v>276.13078095883401</v>
      </c>
      <c r="J5309" s="1">
        <f t="shared" si="493"/>
        <v>270.49647388854959</v>
      </c>
      <c r="K5309" s="47">
        <f t="shared" si="494"/>
        <v>5.060454490646916</v>
      </c>
      <c r="L5309" s="48">
        <f>Solar!K5326/1000*Variables!$B$3</f>
        <v>0</v>
      </c>
      <c r="M5309">
        <f>IF(E5309=1, VLOOKUP(D5309, Sheet1!$A$2:$C$26, 2), Sheet1!$C$3)</f>
        <v>0.18637999999999999</v>
      </c>
      <c r="N5309" s="1">
        <f>'Electricity Rates'!$J$2</f>
        <v>0.24729999999999999</v>
      </c>
      <c r="O5309" s="145">
        <f>L5309-K5309</f>
        <v>-5.060454490646916</v>
      </c>
      <c r="P5309">
        <f t="shared" si="495"/>
        <v>1.2514503955369822</v>
      </c>
      <c r="Q5309">
        <f>IF(O5309&gt;0, IF(Q5308+O5309*Variables!$B$5&lt;Variables!$B$4, Q5308+O5309*Variables!$B$5, Variables!$B$4), IF(Q5308&gt;-O5309, Q5308+O5309/Variables!$B$5, 0))</f>
        <v>0</v>
      </c>
      <c r="R5309">
        <f>IF(O5309&gt;0, 0, IF(Q5308&gt;-O5309, 0, -O5309 - Q5308*Variables!$B$5))</f>
        <v>5.060454490646916</v>
      </c>
      <c r="S5309">
        <f t="shared" si="496"/>
        <v>0.94316750796677218</v>
      </c>
      <c r="T5309">
        <f t="shared" si="497"/>
        <v>0</v>
      </c>
    </row>
    <row r="5310" spans="1:20" x14ac:dyDescent="0.3">
      <c r="A5310" s="3">
        <f t="shared" si="492"/>
        <v>43322</v>
      </c>
      <c r="B5310">
        <v>8</v>
      </c>
      <c r="C5310">
        <v>10</v>
      </c>
      <c r="D5310">
        <v>5</v>
      </c>
      <c r="E5310">
        <v>1</v>
      </c>
      <c r="F5310" s="1">
        <f>VLOOKUP(A5310,Weather!$A$1:$E$366, 5)</f>
        <v>0.4761904761904775</v>
      </c>
      <c r="G5310" s="1">
        <f>VLOOKUP(D5310, Summer!$A$1:$E$25, 2)</f>
        <v>323.19252555232703</v>
      </c>
      <c r="H5310" s="1">
        <f>VLOOKUP(D5310, Summer!$A$1:$E$25, 3)</f>
        <v>290.90909090909099</v>
      </c>
      <c r="I5310" s="1">
        <f>VLOOKUP(D5310, Summer!$A$1:$E$25, 5)</f>
        <v>275.93148050343302</v>
      </c>
      <c r="J5310" s="1">
        <f t="shared" si="493"/>
        <v>306.2821550249177</v>
      </c>
      <c r="K5310" s="47">
        <f t="shared" si="494"/>
        <v>5.7299338676017753</v>
      </c>
      <c r="L5310" s="48">
        <f>Solar!K5327/1000*Variables!$B$3</f>
        <v>0</v>
      </c>
      <c r="M5310">
        <f>IF(E5310=1, VLOOKUP(D5310, Sheet1!$A$2:$C$26, 2), Sheet1!$C$3)</f>
        <v>0.18637999999999999</v>
      </c>
      <c r="N5310" s="1">
        <f>'Electricity Rates'!$J$2</f>
        <v>0.24729999999999999</v>
      </c>
      <c r="O5310" s="145">
        <f>L5310-K5310</f>
        <v>-5.7299338676017753</v>
      </c>
      <c r="P5310">
        <f t="shared" si="495"/>
        <v>1.4170126454579191</v>
      </c>
      <c r="Q5310">
        <f>IF(O5310&gt;0, IF(Q5309+O5310*Variables!$B$5&lt;Variables!$B$4, Q5309+O5310*Variables!$B$5, Variables!$B$4), IF(Q5309&gt;-O5310, Q5309+O5310/Variables!$B$5, 0))</f>
        <v>0</v>
      </c>
      <c r="R5310">
        <f>IF(O5310&gt;0, 0, IF(Q5309&gt;-O5310, 0, -O5310 - Q5309*Variables!$B$5))</f>
        <v>5.7299338676017753</v>
      </c>
      <c r="S5310">
        <f t="shared" si="496"/>
        <v>1.0679450742436187</v>
      </c>
      <c r="T5310">
        <f t="shared" si="497"/>
        <v>0</v>
      </c>
    </row>
    <row r="5311" spans="1:20" x14ac:dyDescent="0.3">
      <c r="A5311" s="3">
        <f t="shared" si="492"/>
        <v>43322</v>
      </c>
      <c r="B5311">
        <v>8</v>
      </c>
      <c r="C5311">
        <v>10</v>
      </c>
      <c r="D5311">
        <v>6</v>
      </c>
      <c r="E5311">
        <v>1</v>
      </c>
      <c r="F5311" s="1">
        <f>VLOOKUP(A5311,Weather!$A$1:$E$366, 5)</f>
        <v>0.4761904761904775</v>
      </c>
      <c r="G5311" s="1">
        <f>VLOOKUP(D5311, Summer!$A$1:$E$25, 2)</f>
        <v>420.20776289112302</v>
      </c>
      <c r="H5311" s="1">
        <f>VLOOKUP(D5311, Summer!$A$1:$E$25, 3)</f>
        <v>354.54545454545399</v>
      </c>
      <c r="I5311" s="1">
        <f>VLOOKUP(D5311, Summer!$A$1:$E$25, 5)</f>
        <v>244.50179868660999</v>
      </c>
      <c r="J5311" s="1">
        <f t="shared" si="493"/>
        <v>385.81322042434408</v>
      </c>
      <c r="K5311" s="47">
        <f t="shared" si="494"/>
        <v>7.2178029376151773</v>
      </c>
      <c r="L5311" s="48">
        <f>Solar!K5328/1000*Variables!$B$3</f>
        <v>0.46890000000000004</v>
      </c>
      <c r="M5311">
        <f>IF(E5311=1, VLOOKUP(D5311, Sheet1!$A$2:$C$26, 2), Sheet1!$C$3)</f>
        <v>0.18637999999999999</v>
      </c>
      <c r="N5311" s="1">
        <f>'Electricity Rates'!$J$2</f>
        <v>0.24729999999999999</v>
      </c>
      <c r="O5311" s="145">
        <f>L5311-K5311</f>
        <v>-6.7489029376151777</v>
      </c>
      <c r="P5311">
        <f t="shared" si="495"/>
        <v>1.7849626664722333</v>
      </c>
      <c r="Q5311">
        <f>IF(O5311&gt;0, IF(Q5310+O5311*Variables!$B$5&lt;Variables!$B$4, Q5310+O5311*Variables!$B$5, Variables!$B$4), IF(Q5310&gt;-O5311, Q5310+O5311/Variables!$B$5, 0))</f>
        <v>0</v>
      </c>
      <c r="R5311">
        <f>IF(O5311&gt;0, 0, IF(Q5310&gt;-O5311, 0, -O5311 - Q5310*Variables!$B$5))</f>
        <v>6.7489029376151777</v>
      </c>
      <c r="S5311">
        <f t="shared" si="496"/>
        <v>1.2578605295127168</v>
      </c>
      <c r="T5311">
        <f t="shared" si="497"/>
        <v>0</v>
      </c>
    </row>
    <row r="5312" spans="1:20" x14ac:dyDescent="0.3">
      <c r="A5312" s="3">
        <f t="shared" si="492"/>
        <v>43322</v>
      </c>
      <c r="B5312">
        <v>8</v>
      </c>
      <c r="C5312">
        <v>10</v>
      </c>
      <c r="D5312">
        <v>7</v>
      </c>
      <c r="E5312">
        <v>1</v>
      </c>
      <c r="F5312" s="1">
        <f>VLOOKUP(A5312,Weather!$A$1:$E$366, 5)</f>
        <v>0.4761904761904775</v>
      </c>
      <c r="G5312" s="1">
        <f>VLOOKUP(D5312, Summer!$A$1:$E$25, 2)</f>
        <v>767.23345107957198</v>
      </c>
      <c r="H5312" s="1">
        <f>VLOOKUP(D5312, Summer!$A$1:$E$25, 3)</f>
        <v>587.45596403639502</v>
      </c>
      <c r="I5312" s="1">
        <f>VLOOKUP(D5312, Summer!$A$1:$E$25, 5)</f>
        <v>275.57273968370998</v>
      </c>
      <c r="J5312" s="1">
        <f t="shared" si="493"/>
        <v>673.06429119981283</v>
      </c>
      <c r="K5312" s="47">
        <f t="shared" si="494"/>
        <v>12.591702826778905</v>
      </c>
      <c r="L5312" s="48">
        <f>Solar!K5329/1000*Variables!$B$3</f>
        <v>3.2113500000000004</v>
      </c>
      <c r="M5312">
        <f>IF(E5312=1, VLOOKUP(D5312, Sheet1!$A$2:$C$26, 2), Sheet1!$C$3)</f>
        <v>0.18637999999999999</v>
      </c>
      <c r="N5312" s="1">
        <f>'Electricity Rates'!$J$2</f>
        <v>0.24729999999999999</v>
      </c>
      <c r="O5312" s="145">
        <f>L5312-K5312</f>
        <v>-9.3803528267789034</v>
      </c>
      <c r="P5312">
        <f t="shared" si="495"/>
        <v>3.1139281090624231</v>
      </c>
      <c r="Q5312">
        <f>IF(O5312&gt;0, IF(Q5311+O5312*Variables!$B$5&lt;Variables!$B$4, Q5311+O5312*Variables!$B$5, Variables!$B$4), IF(Q5311&gt;-O5312, Q5311+O5312/Variables!$B$5, 0))</f>
        <v>0</v>
      </c>
      <c r="R5312">
        <f>IF(O5312&gt;0, 0, IF(Q5311&gt;-O5312, 0, -O5312 - Q5311*Variables!$B$5))</f>
        <v>9.3803528267789034</v>
      </c>
      <c r="S5312">
        <f t="shared" si="496"/>
        <v>1.7483101598550519</v>
      </c>
      <c r="T5312">
        <f t="shared" si="497"/>
        <v>0</v>
      </c>
    </row>
    <row r="5313" spans="1:20" x14ac:dyDescent="0.3">
      <c r="A5313" s="3">
        <f t="shared" si="492"/>
        <v>43322</v>
      </c>
      <c r="B5313">
        <v>8</v>
      </c>
      <c r="C5313">
        <v>10</v>
      </c>
      <c r="D5313">
        <v>8</v>
      </c>
      <c r="E5313">
        <v>1</v>
      </c>
      <c r="F5313" s="1">
        <f>VLOOKUP(A5313,Weather!$A$1:$E$366, 5)</f>
        <v>0.4761904761904775</v>
      </c>
      <c r="G5313" s="1">
        <f>VLOOKUP(D5313, Summer!$A$1:$E$25, 2)</f>
        <v>1109.6398637209199</v>
      </c>
      <c r="H5313" s="1">
        <f>VLOOKUP(D5313, Summer!$A$1:$E$25, 3)</f>
        <v>814.26008774773595</v>
      </c>
      <c r="I5313" s="1">
        <f>VLOOKUP(D5313, Summer!$A$1:$E$25, 5)</f>
        <v>328.96533168578299</v>
      </c>
      <c r="J5313" s="1">
        <f t="shared" si="493"/>
        <v>954.91712392544298</v>
      </c>
      <c r="K5313" s="47">
        <f t="shared" si="494"/>
        <v>17.864612349642545</v>
      </c>
      <c r="L5313" s="48">
        <f>Solar!K5330/1000*Variables!$B$3</f>
        <v>11.479749999999999</v>
      </c>
      <c r="M5313">
        <f>IF(E5313=1, VLOOKUP(D5313, Sheet1!$A$2:$C$26, 2), Sheet1!$C$3)</f>
        <v>0.18637999999999999</v>
      </c>
      <c r="N5313" s="1">
        <f>'Electricity Rates'!$J$2</f>
        <v>0.24729999999999999</v>
      </c>
      <c r="O5313" s="145">
        <f>L5313-K5313</f>
        <v>-6.3848623496425461</v>
      </c>
      <c r="P5313">
        <f t="shared" si="495"/>
        <v>4.4179186340666012</v>
      </c>
      <c r="Q5313">
        <f>IF(O5313&gt;0, IF(Q5312+O5313*Variables!$B$5&lt;Variables!$B$4, Q5312+O5313*Variables!$B$5, Variables!$B$4), IF(Q5312&gt;-O5313, Q5312+O5313/Variables!$B$5, 0))</f>
        <v>0</v>
      </c>
      <c r="R5313">
        <f>IF(O5313&gt;0, 0, IF(Q5312&gt;-O5313, 0, -O5313 - Q5312*Variables!$B$5))</f>
        <v>6.3848623496425461</v>
      </c>
      <c r="S5313">
        <f t="shared" si="496"/>
        <v>1.1900106447263776</v>
      </c>
      <c r="T5313">
        <f t="shared" si="497"/>
        <v>0</v>
      </c>
    </row>
    <row r="5314" spans="1:20" x14ac:dyDescent="0.3">
      <c r="A5314" s="3">
        <f t="shared" si="492"/>
        <v>43322</v>
      </c>
      <c r="B5314">
        <v>8</v>
      </c>
      <c r="C5314">
        <v>10</v>
      </c>
      <c r="D5314">
        <v>9</v>
      </c>
      <c r="E5314">
        <v>1</v>
      </c>
      <c r="F5314" s="1">
        <f>VLOOKUP(A5314,Weather!$A$1:$E$366, 5)</f>
        <v>0.4761904761904775</v>
      </c>
      <c r="G5314" s="1">
        <f>VLOOKUP(D5314, Summer!$A$1:$E$25, 2)</f>
        <v>1322.40871182827</v>
      </c>
      <c r="H5314" s="1">
        <f>VLOOKUP(D5314, Summer!$A$1:$E$25, 3)</f>
        <v>1017.49011217013</v>
      </c>
      <c r="I5314" s="1">
        <f>VLOOKUP(D5314, Summer!$A$1:$E$25, 5)</f>
        <v>386.82225388885001</v>
      </c>
      <c r="J5314" s="1">
        <f t="shared" si="493"/>
        <v>1162.6894453406733</v>
      </c>
      <c r="K5314" s="47">
        <f t="shared" si="494"/>
        <v>21.751621898502858</v>
      </c>
      <c r="L5314" s="48">
        <f>Solar!K5331/1000*Variables!$B$3</f>
        <v>20.232050000000001</v>
      </c>
      <c r="M5314">
        <f>IF(E5314=1, VLOOKUP(D5314, Sheet1!$A$2:$C$26, 2), Sheet1!$C$3)</f>
        <v>0.25796000000000002</v>
      </c>
      <c r="N5314" s="1">
        <f>'Electricity Rates'!$J$2</f>
        <v>0.24729999999999999</v>
      </c>
      <c r="O5314" s="145">
        <f>L5314-K5314</f>
        <v>-1.519571898502857</v>
      </c>
      <c r="P5314">
        <f t="shared" si="495"/>
        <v>5.3791760954997567</v>
      </c>
      <c r="Q5314">
        <f>IF(O5314&gt;0, IF(Q5313+O5314*Variables!$B$5&lt;Variables!$B$4, Q5313+O5314*Variables!$B$5, Variables!$B$4), IF(Q5313&gt;-O5314, Q5313+O5314/Variables!$B$5, 0))</f>
        <v>0</v>
      </c>
      <c r="R5314">
        <f>IF(O5314&gt;0, 0, IF(Q5313&gt;-O5314, 0, -O5314 - Q5313*Variables!$B$5))</f>
        <v>1.519571898502857</v>
      </c>
      <c r="S5314">
        <f t="shared" si="496"/>
        <v>0.39198876693779705</v>
      </c>
      <c r="T5314">
        <f t="shared" si="497"/>
        <v>0</v>
      </c>
    </row>
    <row r="5315" spans="1:20" x14ac:dyDescent="0.3">
      <c r="A5315" s="3">
        <f t="shared" ref="A5315:A5378" si="498">DATE(2018, B5315, C5315)</f>
        <v>43322</v>
      </c>
      <c r="B5315">
        <v>8</v>
      </c>
      <c r="C5315">
        <v>10</v>
      </c>
      <c r="D5315">
        <v>10</v>
      </c>
      <c r="E5315">
        <v>1</v>
      </c>
      <c r="F5315" s="1">
        <f>VLOOKUP(A5315,Weather!$A$1:$E$366, 5)</f>
        <v>0.4761904761904775</v>
      </c>
      <c r="G5315" s="1">
        <f>VLOOKUP(D5315, Summer!$A$1:$E$25, 2)</f>
        <v>1424.0693518383</v>
      </c>
      <c r="H5315" s="1">
        <f>VLOOKUP(D5315, Summer!$A$1:$E$25, 3)</f>
        <v>1069.7659339946799</v>
      </c>
      <c r="I5315" s="1">
        <f>VLOOKUP(D5315, Summer!$A$1:$E$25, 5)</f>
        <v>417.88322986318002</v>
      </c>
      <c r="J5315" s="1">
        <f t="shared" ref="J5315:J5378" si="499">IF(E5315=0, I5315, H5315 + (G5315-H5315)*F5315)</f>
        <v>1238.4818472535471</v>
      </c>
      <c r="K5315" s="47">
        <f t="shared" ref="K5315:K5378" si="500">J5315*1000/53453</f>
        <v>23.169547962762557</v>
      </c>
      <c r="L5315" s="48">
        <f>Solar!K5332/1000*Variables!$B$3</f>
        <v>28.056049999999999</v>
      </c>
      <c r="M5315">
        <f>IF(E5315=1, VLOOKUP(D5315, Sheet1!$A$2:$C$26, 2), Sheet1!$C$3)</f>
        <v>0.25796000000000002</v>
      </c>
      <c r="N5315" s="1">
        <f>'Electricity Rates'!$J$2</f>
        <v>0.24729999999999999</v>
      </c>
      <c r="O5315" s="145">
        <f>L5315-K5315</f>
        <v>4.8865020372374417</v>
      </c>
      <c r="P5315">
        <f t="shared" ref="P5315:P5378" si="501">N5315*K5315</f>
        <v>5.7298292111911806</v>
      </c>
      <c r="Q5315">
        <f>IF(O5315&gt;0, IF(Q5314+O5315*Variables!$B$5&lt;Variables!$B$4, Q5314+O5315*Variables!$B$5, Variables!$B$4), IF(Q5314&gt;-O5315, Q5314+O5315/Variables!$B$5, 0))</f>
        <v>4.5933119150031949</v>
      </c>
      <c r="R5315">
        <f>IF(O5315&gt;0, 0, IF(Q5314&gt;-O5315, 0, -O5315 - Q5314*Variables!$B$5))</f>
        <v>0</v>
      </c>
      <c r="S5315">
        <f t="shared" ref="S5315:S5378" si="502">R5315*M5315</f>
        <v>0</v>
      </c>
      <c r="T5315">
        <f t="shared" ref="T5315:T5378" si="503">IF(AND(R5315&gt;0, M5315&gt;0.3), 1, 0)</f>
        <v>0</v>
      </c>
    </row>
    <row r="5316" spans="1:20" x14ac:dyDescent="0.3">
      <c r="A5316" s="3">
        <f t="shared" si="498"/>
        <v>43322</v>
      </c>
      <c r="B5316">
        <v>8</v>
      </c>
      <c r="C5316">
        <v>10</v>
      </c>
      <c r="D5316">
        <v>11</v>
      </c>
      <c r="E5316">
        <v>1</v>
      </c>
      <c r="F5316" s="1">
        <f>VLOOKUP(A5316,Weather!$A$1:$E$366, 5)</f>
        <v>0.4761904761904775</v>
      </c>
      <c r="G5316" s="1">
        <f>VLOOKUP(D5316, Summer!$A$1:$E$25, 2)</f>
        <v>1497.9516334678001</v>
      </c>
      <c r="H5316" s="1">
        <f>VLOOKUP(D5316, Summer!$A$1:$E$25, 3)</f>
        <v>1079.6213447448599</v>
      </c>
      <c r="I5316" s="1">
        <f>VLOOKUP(D5316, Summer!$A$1:$E$25, 5)</f>
        <v>435.54125021175599</v>
      </c>
      <c r="J5316" s="1">
        <f t="shared" si="499"/>
        <v>1278.8262441367367</v>
      </c>
      <c r="K5316" s="47">
        <f t="shared" si="500"/>
        <v>23.924311902732057</v>
      </c>
      <c r="L5316" s="48">
        <f>Solar!K5333/1000*Variables!$B$3</f>
        <v>34.7288</v>
      </c>
      <c r="M5316">
        <f>IF(E5316=1, VLOOKUP(D5316, Sheet1!$A$2:$C$26, 2), Sheet1!$C$3)</f>
        <v>0.25796000000000002</v>
      </c>
      <c r="N5316" s="1">
        <f>'Electricity Rates'!$J$2</f>
        <v>0.24729999999999999</v>
      </c>
      <c r="O5316" s="145">
        <f>L5316-K5316</f>
        <v>10.804488097267942</v>
      </c>
      <c r="P5316">
        <f t="shared" si="501"/>
        <v>5.9164823335456376</v>
      </c>
      <c r="Q5316">
        <f>IF(O5316&gt;0, IF(Q5315+O5316*Variables!$B$5&lt;Variables!$B$4, Q5315+O5316*Variables!$B$5, Variables!$B$4), IF(Q5315&gt;-O5316, Q5315+O5316/Variables!$B$5, 0))</f>
        <v>14.74953072643506</v>
      </c>
      <c r="R5316">
        <f>IF(O5316&gt;0, 0, IF(Q5315&gt;-O5316, 0, -O5316 - Q5315*Variables!$B$5))</f>
        <v>0</v>
      </c>
      <c r="S5316">
        <f t="shared" si="502"/>
        <v>0</v>
      </c>
      <c r="T5316">
        <f t="shared" si="503"/>
        <v>0</v>
      </c>
    </row>
    <row r="5317" spans="1:20" x14ac:dyDescent="0.3">
      <c r="A5317" s="3">
        <f t="shared" si="498"/>
        <v>43322</v>
      </c>
      <c r="B5317">
        <v>8</v>
      </c>
      <c r="C5317">
        <v>10</v>
      </c>
      <c r="D5317">
        <v>12</v>
      </c>
      <c r="E5317">
        <v>1</v>
      </c>
      <c r="F5317" s="1">
        <f>VLOOKUP(A5317,Weather!$A$1:$E$366, 5)</f>
        <v>0.4761904761904775</v>
      </c>
      <c r="G5317" s="1">
        <f>VLOOKUP(D5317, Summer!$A$1:$E$25, 2)</f>
        <v>1553.30978408544</v>
      </c>
      <c r="H5317" s="1">
        <f>VLOOKUP(D5317, Summer!$A$1:$E$25, 3)</f>
        <v>1117.7462231731799</v>
      </c>
      <c r="I5317" s="1">
        <f>VLOOKUP(D5317, Summer!$A$1:$E$25, 5)</f>
        <v>435.36187980189499</v>
      </c>
      <c r="J5317" s="1">
        <f t="shared" si="499"/>
        <v>1325.157442655209</v>
      </c>
      <c r="K5317" s="47">
        <f t="shared" si="500"/>
        <v>24.79107707060799</v>
      </c>
      <c r="L5317" s="48">
        <f>Solar!K5334/1000*Variables!$B$3</f>
        <v>37.179050000000004</v>
      </c>
      <c r="M5317">
        <f>IF(E5317=1, VLOOKUP(D5317, Sheet1!$A$2:$C$26, 2), Sheet1!$C$3)</f>
        <v>0.25796000000000002</v>
      </c>
      <c r="N5317" s="1">
        <f>'Electricity Rates'!$J$2</f>
        <v>0.24729999999999999</v>
      </c>
      <c r="O5317" s="145">
        <f>L5317-K5317</f>
        <v>12.387972929392014</v>
      </c>
      <c r="P5317">
        <f t="shared" si="501"/>
        <v>6.1308333595613558</v>
      </c>
      <c r="Q5317">
        <f>IF(O5317&gt;0, IF(Q5316+O5317*Variables!$B$5&lt;Variables!$B$4, Q5316+O5317*Variables!$B$5, Variables!$B$4), IF(Q5316&gt;-O5317, Q5316+O5317/Variables!$B$5, 0))</f>
        <v>26.394225280063552</v>
      </c>
      <c r="R5317">
        <f>IF(O5317&gt;0, 0, IF(Q5316&gt;-O5317, 0, -O5317 - Q5316*Variables!$B$5))</f>
        <v>0</v>
      </c>
      <c r="S5317">
        <f t="shared" si="502"/>
        <v>0</v>
      </c>
      <c r="T5317">
        <f t="shared" si="503"/>
        <v>0</v>
      </c>
    </row>
    <row r="5318" spans="1:20" x14ac:dyDescent="0.3">
      <c r="A5318" s="3">
        <f t="shared" si="498"/>
        <v>43322</v>
      </c>
      <c r="B5318">
        <v>8</v>
      </c>
      <c r="C5318">
        <v>10</v>
      </c>
      <c r="D5318">
        <v>13</v>
      </c>
      <c r="E5318">
        <v>1</v>
      </c>
      <c r="F5318" s="1">
        <f>VLOOKUP(A5318,Weather!$A$1:$E$366, 5)</f>
        <v>0.4761904761904775</v>
      </c>
      <c r="G5318" s="1">
        <f>VLOOKUP(D5318, Summer!$A$1:$E$25, 2)</f>
        <v>1622.5675647430101</v>
      </c>
      <c r="H5318" s="1">
        <f>VLOOKUP(D5318, Summer!$A$1:$E$25, 3)</f>
        <v>1132.28619594112</v>
      </c>
      <c r="I5318" s="1">
        <f>VLOOKUP(D5318, Summer!$A$1:$E$25, 5)</f>
        <v>435.17254436926402</v>
      </c>
      <c r="J5318" s="1">
        <f t="shared" si="499"/>
        <v>1365.7535144182111</v>
      </c>
      <c r="K5318" s="47">
        <f t="shared" si="500"/>
        <v>25.550549350236864</v>
      </c>
      <c r="L5318" s="48">
        <f>Solar!K5335/1000*Variables!$B$3</f>
        <v>39.172899999999998</v>
      </c>
      <c r="M5318">
        <f>IF(E5318=1, VLOOKUP(D5318, Sheet1!$A$2:$C$26, 2), Sheet1!$C$3)</f>
        <v>0.55478000000000005</v>
      </c>
      <c r="N5318" s="1">
        <f>'Electricity Rates'!$J$2</f>
        <v>0.24729999999999999</v>
      </c>
      <c r="O5318" s="145">
        <f>L5318-K5318</f>
        <v>13.622350649763135</v>
      </c>
      <c r="P5318">
        <f t="shared" si="501"/>
        <v>6.3186508543135762</v>
      </c>
      <c r="Q5318">
        <f>IF(O5318&gt;0, IF(Q5317+O5318*Variables!$B$5&lt;Variables!$B$4, Q5317+O5318*Variables!$B$5, Variables!$B$4), IF(Q5317&gt;-O5318, Q5317+O5318/Variables!$B$5, 0))</f>
        <v>39.199234890840899</v>
      </c>
      <c r="R5318">
        <f>IF(O5318&gt;0, 0, IF(Q5317&gt;-O5318, 0, -O5318 - Q5317*Variables!$B$5))</f>
        <v>0</v>
      </c>
      <c r="S5318">
        <f t="shared" si="502"/>
        <v>0</v>
      </c>
      <c r="T5318">
        <f t="shared" si="503"/>
        <v>0</v>
      </c>
    </row>
    <row r="5319" spans="1:20" x14ac:dyDescent="0.3">
      <c r="A5319" s="3">
        <f t="shared" si="498"/>
        <v>43322</v>
      </c>
      <c r="B5319">
        <v>8</v>
      </c>
      <c r="C5319">
        <v>10</v>
      </c>
      <c r="D5319">
        <v>14</v>
      </c>
      <c r="E5319">
        <v>1</v>
      </c>
      <c r="F5319" s="1">
        <f>VLOOKUP(A5319,Weather!$A$1:$E$366, 5)</f>
        <v>0.4761904761904775</v>
      </c>
      <c r="G5319" s="1">
        <f>VLOOKUP(D5319, Summer!$A$1:$E$25, 2)</f>
        <v>1636.26340321468</v>
      </c>
      <c r="H5319" s="1">
        <f>VLOOKUP(D5319, Summer!$A$1:$E$25, 3)</f>
        <v>1156.2601309732199</v>
      </c>
      <c r="I5319" s="1">
        <f>VLOOKUP(D5319, Summer!$A$1:$E$25, 5)</f>
        <v>417.13087064403902</v>
      </c>
      <c r="J5319" s="1">
        <f t="shared" si="499"/>
        <v>1384.8331177548682</v>
      </c>
      <c r="K5319" s="47">
        <f t="shared" si="500"/>
        <v>25.907491024916624</v>
      </c>
      <c r="L5319" s="48">
        <f>Solar!K5336/1000*Variables!$B$3</f>
        <v>37.8964</v>
      </c>
      <c r="M5319">
        <f>IF(E5319=1, VLOOKUP(D5319, Sheet1!$A$2:$C$26, 2), Sheet1!$C$3)</f>
        <v>0.55478000000000005</v>
      </c>
      <c r="N5319" s="1">
        <f>'Electricity Rates'!$J$2</f>
        <v>0.24729999999999999</v>
      </c>
      <c r="O5319" s="145">
        <f>L5319-K5319</f>
        <v>11.988908975083376</v>
      </c>
      <c r="P5319">
        <f t="shared" si="501"/>
        <v>6.4069225304618804</v>
      </c>
      <c r="Q5319">
        <f>IF(O5319&gt;0, IF(Q5318+O5319*Variables!$B$5&lt;Variables!$B$4, Q5318+O5319*Variables!$B$5, Variables!$B$4), IF(Q5318&gt;-O5319, Q5318+O5319/Variables!$B$5, 0))</f>
        <v>50.468809327419272</v>
      </c>
      <c r="R5319">
        <f>IF(O5319&gt;0, 0, IF(Q5318&gt;-O5319, 0, -O5319 - Q5318*Variables!$B$5))</f>
        <v>0</v>
      </c>
      <c r="S5319">
        <f t="shared" si="502"/>
        <v>0</v>
      </c>
      <c r="T5319">
        <f t="shared" si="503"/>
        <v>0</v>
      </c>
    </row>
    <row r="5320" spans="1:20" x14ac:dyDescent="0.3">
      <c r="A5320" s="3">
        <f t="shared" si="498"/>
        <v>43322</v>
      </c>
      <c r="B5320">
        <v>8</v>
      </c>
      <c r="C5320">
        <v>10</v>
      </c>
      <c r="D5320">
        <v>15</v>
      </c>
      <c r="E5320">
        <v>1</v>
      </c>
      <c r="F5320" s="1">
        <f>VLOOKUP(A5320,Weather!$A$1:$E$366, 5)</f>
        <v>0.4761904761904775</v>
      </c>
      <c r="G5320" s="1">
        <f>VLOOKUP(D5320, Summer!$A$1:$E$25, 2)</f>
        <v>1589.7727985285201</v>
      </c>
      <c r="H5320" s="1">
        <f>VLOOKUP(D5320, Summer!$A$1:$E$25, 3)</f>
        <v>1137.7596230737599</v>
      </c>
      <c r="I5320" s="1">
        <f>VLOOKUP(D5320, Summer!$A$1:$E$25, 5)</f>
        <v>403.543562097039</v>
      </c>
      <c r="J5320" s="1">
        <f t="shared" si="499"/>
        <v>1353.003992337932</v>
      </c>
      <c r="K5320" s="47">
        <f t="shared" si="500"/>
        <v>25.312030986809575</v>
      </c>
      <c r="L5320" s="48">
        <f>Solar!K5337/1000*Variables!$B$3</f>
        <v>33.39235</v>
      </c>
      <c r="M5320">
        <f>IF(E5320=1, VLOOKUP(D5320, Sheet1!$A$2:$C$26, 2), Sheet1!$C$3)</f>
        <v>0.55478000000000005</v>
      </c>
      <c r="N5320" s="1">
        <f>'Electricity Rates'!$J$2</f>
        <v>0.24729999999999999</v>
      </c>
      <c r="O5320" s="145">
        <f>L5320-K5320</f>
        <v>8.0803190131904259</v>
      </c>
      <c r="P5320">
        <f t="shared" si="501"/>
        <v>6.2596652630380074</v>
      </c>
      <c r="Q5320">
        <f>IF(O5320&gt;0, IF(Q5319+O5320*Variables!$B$5&lt;Variables!$B$4, Q5319+O5320*Variables!$B$5, Variables!$B$4), IF(Q5319&gt;-O5320, Q5319+O5320/Variables!$B$5, 0))</f>
        <v>58.064309199818268</v>
      </c>
      <c r="R5320">
        <f>IF(O5320&gt;0, 0, IF(Q5319&gt;-O5320, 0, -O5320 - Q5319*Variables!$B$5))</f>
        <v>0</v>
      </c>
      <c r="S5320">
        <f t="shared" si="502"/>
        <v>0</v>
      </c>
      <c r="T5320">
        <f t="shared" si="503"/>
        <v>0</v>
      </c>
    </row>
    <row r="5321" spans="1:20" x14ac:dyDescent="0.3">
      <c r="A5321" s="3">
        <f t="shared" si="498"/>
        <v>43322</v>
      </c>
      <c r="B5321">
        <v>8</v>
      </c>
      <c r="C5321">
        <v>10</v>
      </c>
      <c r="D5321">
        <v>16</v>
      </c>
      <c r="E5321">
        <v>1</v>
      </c>
      <c r="F5321" s="1">
        <f>VLOOKUP(A5321,Weather!$A$1:$E$366, 5)</f>
        <v>0.4761904761904775</v>
      </c>
      <c r="G5321" s="1">
        <f>VLOOKUP(D5321, Summer!$A$1:$E$25, 2)</f>
        <v>1459.9523441255701</v>
      </c>
      <c r="H5321" s="1">
        <f>VLOOKUP(D5321, Summer!$A$1:$E$25, 3)</f>
        <v>1006.09479349024</v>
      </c>
      <c r="I5321" s="1">
        <f>VLOOKUP(D5321, Summer!$A$1:$E$25, 5)</f>
        <v>381.04254068220598</v>
      </c>
      <c r="J5321" s="1">
        <f t="shared" si="499"/>
        <v>1222.2174366499216</v>
      </c>
      <c r="K5321" s="47">
        <f t="shared" si="500"/>
        <v>22.865272980935057</v>
      </c>
      <c r="L5321" s="48">
        <f>Solar!K5338/1000*Variables!$B$3</f>
        <v>26.070299999999996</v>
      </c>
      <c r="M5321">
        <f>IF(E5321=1, VLOOKUP(D5321, Sheet1!$A$2:$C$26, 2), Sheet1!$C$3)</f>
        <v>0.55478000000000005</v>
      </c>
      <c r="N5321" s="1">
        <f>'Electricity Rates'!$J$2</f>
        <v>0.24729999999999999</v>
      </c>
      <c r="O5321" s="145">
        <f>L5321-K5321</f>
        <v>3.2050270190649393</v>
      </c>
      <c r="P5321">
        <f t="shared" si="501"/>
        <v>5.6545820081852396</v>
      </c>
      <c r="Q5321">
        <f>IF(O5321&gt;0, IF(Q5320+O5321*Variables!$B$5&lt;Variables!$B$4, Q5320+O5321*Variables!$B$5, Variables!$B$4), IF(Q5320&gt;-O5321, Q5320+O5321/Variables!$B$5, 0))</f>
        <v>61.077034597739313</v>
      </c>
      <c r="R5321">
        <f>IF(O5321&gt;0, 0, IF(Q5320&gt;-O5321, 0, -O5321 - Q5320*Variables!$B$5))</f>
        <v>0</v>
      </c>
      <c r="S5321">
        <f t="shared" si="502"/>
        <v>0</v>
      </c>
      <c r="T5321">
        <f t="shared" si="503"/>
        <v>0</v>
      </c>
    </row>
    <row r="5322" spans="1:20" x14ac:dyDescent="0.3">
      <c r="A5322" s="3">
        <f t="shared" si="498"/>
        <v>43322</v>
      </c>
      <c r="B5322">
        <v>8</v>
      </c>
      <c r="C5322">
        <v>10</v>
      </c>
      <c r="D5322">
        <v>17</v>
      </c>
      <c r="E5322">
        <v>1</v>
      </c>
      <c r="F5322" s="1">
        <f>VLOOKUP(A5322,Weather!$A$1:$E$366, 5)</f>
        <v>0.4761904761904775</v>
      </c>
      <c r="G5322" s="1">
        <f>VLOOKUP(D5322, Summer!$A$1:$E$25, 2)</f>
        <v>1144.9480592772099</v>
      </c>
      <c r="H5322" s="1">
        <f>VLOOKUP(D5322, Summer!$A$1:$E$25, 3)</f>
        <v>808.38142168622596</v>
      </c>
      <c r="I5322" s="1">
        <f>VLOOKUP(D5322, Summer!$A$1:$E$25, 5)</f>
        <v>371.93450987035499</v>
      </c>
      <c r="J5322" s="1">
        <f t="shared" si="499"/>
        <v>968.65124911050452</v>
      </c>
      <c r="K5322" s="47">
        <f t="shared" si="500"/>
        <v>18.121550691458001</v>
      </c>
      <c r="L5322" s="48">
        <f>Solar!K5339/1000*Variables!$B$3</f>
        <v>16.947000000000003</v>
      </c>
      <c r="M5322">
        <f>IF(E5322=1, VLOOKUP(D5322, Sheet1!$A$2:$C$26, 2), Sheet1!$C$3)</f>
        <v>0.55478000000000005</v>
      </c>
      <c r="N5322" s="1">
        <f>'Electricity Rates'!$J$2</f>
        <v>0.24729999999999999</v>
      </c>
      <c r="O5322" s="145">
        <f>L5322-K5322</f>
        <v>-1.1745506914579984</v>
      </c>
      <c r="P5322">
        <f t="shared" si="501"/>
        <v>4.4814594859975632</v>
      </c>
      <c r="Q5322">
        <f>IF(O5322&gt;0, IF(Q5321+O5322*Variables!$B$5&lt;Variables!$B$4, Q5321+O5322*Variables!$B$5, Variables!$B$4), IF(Q5321&gt;-O5322, Q5321+O5322/Variables!$B$5, 0))</f>
        <v>59.827512585549954</v>
      </c>
      <c r="R5322">
        <f>IF(O5322&gt;0, 0, IF(Q5321&gt;-O5322, 0, -O5322 - Q5321*Variables!$B$5))</f>
        <v>0</v>
      </c>
      <c r="S5322">
        <f t="shared" si="502"/>
        <v>0</v>
      </c>
      <c r="T5322">
        <f t="shared" si="503"/>
        <v>0</v>
      </c>
    </row>
    <row r="5323" spans="1:20" x14ac:dyDescent="0.3">
      <c r="A5323" s="3">
        <f t="shared" si="498"/>
        <v>43322</v>
      </c>
      <c r="B5323">
        <v>8</v>
      </c>
      <c r="C5323">
        <v>10</v>
      </c>
      <c r="D5323">
        <v>18</v>
      </c>
      <c r="E5323">
        <v>1</v>
      </c>
      <c r="F5323" s="1">
        <f>VLOOKUP(A5323,Weather!$A$1:$E$366, 5)</f>
        <v>0.4761904761904775</v>
      </c>
      <c r="G5323" s="1">
        <f>VLOOKUP(D5323, Summer!$A$1:$E$25, 2)</f>
        <v>769.75210584620504</v>
      </c>
      <c r="H5323" s="1">
        <f>VLOOKUP(D5323, Summer!$A$1:$E$25, 3)</f>
        <v>572.92139445417001</v>
      </c>
      <c r="I5323" s="1">
        <f>VLOOKUP(D5323, Summer!$A$1:$E$25, 5)</f>
        <v>349.41355840998102</v>
      </c>
      <c r="J5323" s="1">
        <f t="shared" si="499"/>
        <v>666.65030464085362</v>
      </c>
      <c r="K5323" s="47">
        <f t="shared" si="500"/>
        <v>12.471709813122812</v>
      </c>
      <c r="L5323" s="48">
        <f>Solar!K5340/1000*Variables!$B$3</f>
        <v>6.7061999999999999</v>
      </c>
      <c r="M5323">
        <f>IF(E5323=1, VLOOKUP(D5323, Sheet1!$A$2:$C$26, 2), Sheet1!$C$3)</f>
        <v>0.55478000000000005</v>
      </c>
      <c r="N5323" s="1">
        <f>'Electricity Rates'!$J$2</f>
        <v>0.24729999999999999</v>
      </c>
      <c r="O5323" s="145">
        <f>L5323-K5323</f>
        <v>-5.7655098131228124</v>
      </c>
      <c r="P5323">
        <f t="shared" si="501"/>
        <v>3.0842538367852712</v>
      </c>
      <c r="Q5323">
        <f>IF(O5323&gt;0, IF(Q5322+O5323*Variables!$B$5&lt;Variables!$B$4, Q5322+O5323*Variables!$B$5, Variables!$B$4), IF(Q5322&gt;-O5323, Q5322+O5323/Variables!$B$5, 0))</f>
        <v>53.693991507759726</v>
      </c>
      <c r="R5323">
        <f>IF(O5323&gt;0, 0, IF(Q5322&gt;-O5323, 0, -O5323 - Q5322*Variables!$B$5))</f>
        <v>0</v>
      </c>
      <c r="S5323">
        <f t="shared" si="502"/>
        <v>0</v>
      </c>
      <c r="T5323">
        <f t="shared" si="503"/>
        <v>0</v>
      </c>
    </row>
    <row r="5324" spans="1:20" x14ac:dyDescent="0.3">
      <c r="A5324" s="3">
        <f t="shared" si="498"/>
        <v>43322</v>
      </c>
      <c r="B5324">
        <v>8</v>
      </c>
      <c r="C5324">
        <v>10</v>
      </c>
      <c r="D5324">
        <v>19</v>
      </c>
      <c r="E5324">
        <v>1</v>
      </c>
      <c r="F5324" s="1">
        <f>VLOOKUP(A5324,Weather!$A$1:$E$366, 5)</f>
        <v>0.4761904761904775</v>
      </c>
      <c r="G5324" s="1">
        <f>VLOOKUP(D5324, Summer!$A$1:$E$25, 2)</f>
        <v>565.86125451999203</v>
      </c>
      <c r="H5324" s="1">
        <f>VLOOKUP(D5324, Summer!$A$1:$E$25, 3)</f>
        <v>365.77406038600299</v>
      </c>
      <c r="I5324" s="1">
        <f>VLOOKUP(D5324, Summer!$A$1:$E$25, 5)</f>
        <v>331.38683221891199</v>
      </c>
      <c r="J5324" s="1">
        <f t="shared" si="499"/>
        <v>461.05367664028375</v>
      </c>
      <c r="K5324" s="47">
        <f t="shared" si="500"/>
        <v>8.6254031886008971</v>
      </c>
      <c r="L5324" s="48">
        <f>Solar!K5341/1000*Variables!$B$3</f>
        <v>1.2054500000000001</v>
      </c>
      <c r="M5324">
        <f>IF(E5324=1, VLOOKUP(D5324, Sheet1!$A$2:$C$26, 2), Sheet1!$C$3)</f>
        <v>0.25796000000000002</v>
      </c>
      <c r="N5324" s="1">
        <f>'Electricity Rates'!$J$2</f>
        <v>0.24729999999999999</v>
      </c>
      <c r="O5324" s="145">
        <f>L5324-K5324</f>
        <v>-7.4199531886008971</v>
      </c>
      <c r="P5324">
        <f t="shared" si="501"/>
        <v>2.1330622085410016</v>
      </c>
      <c r="Q5324">
        <f>IF(O5324&gt;0, IF(Q5323+O5324*Variables!$B$5&lt;Variables!$B$4, Q5323+O5324*Variables!$B$5, Variables!$B$4), IF(Q5323&gt;-O5324, Q5323+O5324/Variables!$B$5, 0))</f>
        <v>45.800424285843874</v>
      </c>
      <c r="R5324">
        <f>IF(O5324&gt;0, 0, IF(Q5323&gt;-O5324, 0, -O5324 - Q5323*Variables!$B$5))</f>
        <v>0</v>
      </c>
      <c r="S5324">
        <f t="shared" si="502"/>
        <v>0</v>
      </c>
      <c r="T5324">
        <f t="shared" si="503"/>
        <v>0</v>
      </c>
    </row>
    <row r="5325" spans="1:20" x14ac:dyDescent="0.3">
      <c r="A5325" s="3">
        <f t="shared" si="498"/>
        <v>43322</v>
      </c>
      <c r="B5325">
        <v>8</v>
      </c>
      <c r="C5325">
        <v>10</v>
      </c>
      <c r="D5325">
        <v>20</v>
      </c>
      <c r="E5325">
        <v>1</v>
      </c>
      <c r="F5325" s="1">
        <f>VLOOKUP(A5325,Weather!$A$1:$E$366, 5)</f>
        <v>0.4761904761904775</v>
      </c>
      <c r="G5325" s="1">
        <f>VLOOKUP(D5325, Summer!$A$1:$E$25, 2)</f>
        <v>459.178981251175</v>
      </c>
      <c r="H5325" s="1">
        <f>VLOOKUP(D5325, Summer!$A$1:$E$25, 3)</f>
        <v>328.41643432967999</v>
      </c>
      <c r="I5325" s="1">
        <f>VLOOKUP(D5325, Summer!$A$1:$E$25, 5)</f>
        <v>326.73316658528501</v>
      </c>
      <c r="J5325" s="1">
        <f t="shared" si="499"/>
        <v>390.68431381610634</v>
      </c>
      <c r="K5325" s="47">
        <f t="shared" si="500"/>
        <v>7.3089314690682725</v>
      </c>
      <c r="L5325" s="48">
        <f>Solar!K5342/1000*Variables!$B$3</f>
        <v>0</v>
      </c>
      <c r="M5325">
        <f>IF(E5325=1, VLOOKUP(D5325, Sheet1!$A$2:$C$26, 2), Sheet1!$C$3)</f>
        <v>0.25796000000000002</v>
      </c>
      <c r="N5325" s="1">
        <f>'Electricity Rates'!$J$2</f>
        <v>0.24729999999999999</v>
      </c>
      <c r="O5325" s="145">
        <f>L5325-K5325</f>
        <v>-7.3089314690682725</v>
      </c>
      <c r="P5325">
        <f t="shared" si="501"/>
        <v>1.8074987523005837</v>
      </c>
      <c r="Q5325">
        <f>IF(O5325&gt;0, IF(Q5324+O5325*Variables!$B$5&lt;Variables!$B$4, Q5324+O5325*Variables!$B$5, Variables!$B$4), IF(Q5324&gt;-O5325, Q5324+O5325/Variables!$B$5, 0))</f>
        <v>38.024965276196774</v>
      </c>
      <c r="R5325">
        <f>IF(O5325&gt;0, 0, IF(Q5324&gt;-O5325, 0, -O5325 - Q5324*Variables!$B$5))</f>
        <v>0</v>
      </c>
      <c r="S5325">
        <f t="shared" si="502"/>
        <v>0</v>
      </c>
      <c r="T5325">
        <f t="shared" si="503"/>
        <v>0</v>
      </c>
    </row>
    <row r="5326" spans="1:20" x14ac:dyDescent="0.3">
      <c r="A5326" s="3">
        <f t="shared" si="498"/>
        <v>43322</v>
      </c>
      <c r="B5326">
        <v>8</v>
      </c>
      <c r="C5326">
        <v>10</v>
      </c>
      <c r="D5326">
        <v>21</v>
      </c>
      <c r="E5326">
        <v>1</v>
      </c>
      <c r="F5326" s="1">
        <f>VLOOKUP(A5326,Weather!$A$1:$E$366, 5)</f>
        <v>0.4761904761904775</v>
      </c>
      <c r="G5326" s="1">
        <f>VLOOKUP(D5326, Summer!$A$1:$E$25, 2)</f>
        <v>403.43414919632897</v>
      </c>
      <c r="H5326" s="1">
        <f>VLOOKUP(D5326, Summer!$A$1:$E$25, 3)</f>
        <v>305.25297715532997</v>
      </c>
      <c r="I5326" s="1">
        <f>VLOOKUP(D5326, Summer!$A$1:$E$25, 5)</f>
        <v>313.15582306105603</v>
      </c>
      <c r="J5326" s="1">
        <f t="shared" si="499"/>
        <v>352.00591622247248</v>
      </c>
      <c r="K5326" s="47">
        <f t="shared" si="500"/>
        <v>6.5853350835775819</v>
      </c>
      <c r="L5326" s="48">
        <f>Solar!K5343/1000*Variables!$B$3</f>
        <v>0</v>
      </c>
      <c r="M5326">
        <f>IF(E5326=1, VLOOKUP(D5326, Sheet1!$A$2:$C$26, 2), Sheet1!$C$3)</f>
        <v>0.25796000000000002</v>
      </c>
      <c r="N5326" s="1">
        <f>'Electricity Rates'!$J$2</f>
        <v>0.24729999999999999</v>
      </c>
      <c r="O5326" s="145">
        <f>L5326-K5326</f>
        <v>-6.5853350835775819</v>
      </c>
      <c r="P5326">
        <f t="shared" si="501"/>
        <v>1.6285533661687359</v>
      </c>
      <c r="Q5326">
        <f>IF(O5326&gt;0, IF(Q5325+O5326*Variables!$B$5&lt;Variables!$B$4, Q5325+O5326*Variables!$B$5, Variables!$B$4), IF(Q5325&gt;-O5326, Q5325+O5326/Variables!$B$5, 0))</f>
        <v>31.019289655369558</v>
      </c>
      <c r="R5326">
        <f>IF(O5326&gt;0, 0, IF(Q5325&gt;-O5326, 0, -O5326 - Q5325*Variables!$B$5))</f>
        <v>0</v>
      </c>
      <c r="S5326">
        <f t="shared" si="502"/>
        <v>0</v>
      </c>
      <c r="T5326">
        <f t="shared" si="503"/>
        <v>0</v>
      </c>
    </row>
    <row r="5327" spans="1:20" x14ac:dyDescent="0.3">
      <c r="A5327" s="3">
        <f t="shared" si="498"/>
        <v>43322</v>
      </c>
      <c r="B5327">
        <v>8</v>
      </c>
      <c r="C5327">
        <v>10</v>
      </c>
      <c r="D5327">
        <v>22</v>
      </c>
      <c r="E5327">
        <v>1</v>
      </c>
      <c r="F5327" s="1">
        <f>VLOOKUP(A5327,Weather!$A$1:$E$366, 5)</f>
        <v>0.4761904761904775</v>
      </c>
      <c r="G5327" s="1">
        <f>VLOOKUP(D5327, Summer!$A$1:$E$25, 2)</f>
        <v>366.19777187885302</v>
      </c>
      <c r="H5327" s="1">
        <f>VLOOKUP(D5327, Summer!$A$1:$E$25, 3)</f>
        <v>263.18917633836901</v>
      </c>
      <c r="I5327" s="1">
        <f>VLOOKUP(D5327, Summer!$A$1:$E$25, 5)</f>
        <v>295.10418431306101</v>
      </c>
      <c r="J5327" s="1">
        <f t="shared" si="499"/>
        <v>312.24088850050441</v>
      </c>
      <c r="K5327" s="47">
        <f t="shared" si="500"/>
        <v>5.8414099957065915</v>
      </c>
      <c r="L5327" s="48">
        <f>Solar!K5344/1000*Variables!$B$3</f>
        <v>0</v>
      </c>
      <c r="M5327">
        <f>IF(E5327=1, VLOOKUP(D5327, Sheet1!$A$2:$C$26, 2), Sheet1!$C$3)</f>
        <v>0.18637999999999999</v>
      </c>
      <c r="N5327" s="1">
        <f>'Electricity Rates'!$J$2</f>
        <v>0.24729999999999999</v>
      </c>
      <c r="O5327" s="145">
        <f>L5327-K5327</f>
        <v>-5.8414099957065915</v>
      </c>
      <c r="P5327">
        <f t="shared" si="501"/>
        <v>1.44458069193824</v>
      </c>
      <c r="Q5327">
        <f>IF(O5327&gt;0, IF(Q5326+O5327*Variables!$B$5&lt;Variables!$B$4, Q5326+O5327*Variables!$B$5, Variables!$B$4), IF(Q5326&gt;-O5327, Q5326+O5327/Variables!$B$5, 0))</f>
        <v>24.805023702490203</v>
      </c>
      <c r="R5327">
        <f>IF(O5327&gt;0, 0, IF(Q5326&gt;-O5327, 0, -O5327 - Q5326*Variables!$B$5))</f>
        <v>0</v>
      </c>
      <c r="S5327">
        <f t="shared" si="502"/>
        <v>0</v>
      </c>
      <c r="T5327">
        <f t="shared" si="503"/>
        <v>0</v>
      </c>
    </row>
    <row r="5328" spans="1:20" x14ac:dyDescent="0.3">
      <c r="A5328" s="3">
        <f t="shared" si="498"/>
        <v>43322</v>
      </c>
      <c r="B5328">
        <v>8</v>
      </c>
      <c r="C5328">
        <v>10</v>
      </c>
      <c r="D5328">
        <v>23</v>
      </c>
      <c r="E5328">
        <v>1</v>
      </c>
      <c r="F5328" s="1">
        <f>VLOOKUP(A5328,Weather!$A$1:$E$366, 5)</f>
        <v>0.4761904761904775</v>
      </c>
      <c r="G5328" s="1">
        <f>VLOOKUP(D5328, Summer!$A$1:$E$25, 2)</f>
        <v>342.86102460129899</v>
      </c>
      <c r="H5328" s="1">
        <f>VLOOKUP(D5328, Summer!$A$1:$E$25, 3)</f>
        <v>273.02297434567402</v>
      </c>
      <c r="I5328" s="1">
        <f>VLOOKUP(D5328, Summer!$A$1:$E$25, 5)</f>
        <v>281.53182330021599</v>
      </c>
      <c r="J5328" s="1">
        <f t="shared" si="499"/>
        <v>306.27918875311457</v>
      </c>
      <c r="K5328" s="47">
        <f t="shared" si="500"/>
        <v>5.7298783745180728</v>
      </c>
      <c r="L5328" s="48">
        <f>Solar!K5345/1000*Variables!$B$3</f>
        <v>0</v>
      </c>
      <c r="M5328">
        <f>IF(E5328=1, VLOOKUP(D5328, Sheet1!$A$2:$C$26, 2), Sheet1!$C$3)</f>
        <v>0.18637999999999999</v>
      </c>
      <c r="N5328" s="1">
        <f>'Electricity Rates'!$J$2</f>
        <v>0.24729999999999999</v>
      </c>
      <c r="O5328" s="145">
        <f>L5328-K5328</f>
        <v>-5.7298783745180728</v>
      </c>
      <c r="P5328">
        <f t="shared" si="501"/>
        <v>1.4169989220183195</v>
      </c>
      <c r="Q5328">
        <f>IF(O5328&gt;0, IF(Q5327+O5328*Variables!$B$5&lt;Variables!$B$4, Q5327+O5328*Variables!$B$5, Variables!$B$4), IF(Q5327&gt;-O5328, Q5327+O5328/Variables!$B$5, 0))</f>
        <v>18.709408410449701</v>
      </c>
      <c r="R5328">
        <f>IF(O5328&gt;0, 0, IF(Q5327&gt;-O5328, 0, -O5328 - Q5327*Variables!$B$5))</f>
        <v>0</v>
      </c>
      <c r="S5328">
        <f t="shared" si="502"/>
        <v>0</v>
      </c>
      <c r="T5328">
        <f t="shared" si="503"/>
        <v>0</v>
      </c>
    </row>
    <row r="5329" spans="1:20" x14ac:dyDescent="0.3">
      <c r="A5329" s="3">
        <f t="shared" si="498"/>
        <v>43322</v>
      </c>
      <c r="B5329">
        <v>8</v>
      </c>
      <c r="C5329">
        <v>10</v>
      </c>
      <c r="D5329">
        <v>24</v>
      </c>
      <c r="E5329">
        <v>1</v>
      </c>
      <c r="F5329" s="1">
        <f>VLOOKUP(A5329,Weather!$A$1:$E$366, 5)</f>
        <v>0.4761904761904775</v>
      </c>
      <c r="G5329" s="1">
        <f>VLOOKUP(D5329, Summer!$A$1:$E$25, 2)</f>
        <v>310.26482453023402</v>
      </c>
      <c r="H5329" s="1">
        <f>VLOOKUP(D5329, Summer!$A$1:$E$25, 3)</f>
        <v>259.09090909090901</v>
      </c>
      <c r="I5329" s="1">
        <f>VLOOKUP(D5329, Summer!$A$1:$E$25, 5)</f>
        <v>276.86321013243497</v>
      </c>
      <c r="J5329" s="1">
        <f t="shared" si="499"/>
        <v>283.45944025249241</v>
      </c>
      <c r="K5329" s="47">
        <f t="shared" si="500"/>
        <v>5.3029659748282123</v>
      </c>
      <c r="L5329" s="48">
        <f>Solar!K5346/1000*Variables!$B$3</f>
        <v>0</v>
      </c>
      <c r="M5329">
        <f>IF(E5329=1, VLOOKUP(D5329, Sheet1!$A$2:$C$26, 2), Sheet1!$C$3)</f>
        <v>0.18637999999999999</v>
      </c>
      <c r="N5329" s="1">
        <f>'Electricity Rates'!$J$2</f>
        <v>0.24729999999999999</v>
      </c>
      <c r="O5329" s="145">
        <f>L5329-K5329</f>
        <v>-5.3029659748282123</v>
      </c>
      <c r="P5329">
        <f t="shared" si="501"/>
        <v>1.3114234855750169</v>
      </c>
      <c r="Q5329">
        <f>IF(O5329&gt;0, IF(Q5328+O5329*Variables!$B$5&lt;Variables!$B$4, Q5328+O5329*Variables!$B$5, Variables!$B$4), IF(Q5328&gt;-O5329, Q5328+O5329/Variables!$B$5, 0))</f>
        <v>13.067955245738837</v>
      </c>
      <c r="R5329">
        <f>IF(O5329&gt;0, 0, IF(Q5328&gt;-O5329, 0, -O5329 - Q5328*Variables!$B$5))</f>
        <v>0</v>
      </c>
      <c r="S5329">
        <f t="shared" si="502"/>
        <v>0</v>
      </c>
      <c r="T5329">
        <f t="shared" si="503"/>
        <v>0</v>
      </c>
    </row>
    <row r="5330" spans="1:20" x14ac:dyDescent="0.3">
      <c r="A5330" s="3">
        <f t="shared" si="498"/>
        <v>43323</v>
      </c>
      <c r="B5330">
        <v>8</v>
      </c>
      <c r="C5330">
        <v>11</v>
      </c>
      <c r="D5330">
        <v>1</v>
      </c>
      <c r="E5330">
        <v>0</v>
      </c>
      <c r="F5330" s="1">
        <f>VLOOKUP(A5330,Weather!$A$1:$E$366, 5)</f>
        <v>0.5</v>
      </c>
      <c r="G5330" s="1">
        <f>VLOOKUP(D5330, Summer!$A$1:$E$25, 2)</f>
        <v>305.44698283970399</v>
      </c>
      <c r="H5330" s="1">
        <f>VLOOKUP(D5330, Summer!$A$1:$E$25, 3)</f>
        <v>264.36707082495798</v>
      </c>
      <c r="I5330" s="1">
        <f>VLOOKUP(D5330, Summer!$A$1:$E$25, 5)</f>
        <v>276.703769768114</v>
      </c>
      <c r="J5330" s="1">
        <f t="shared" si="499"/>
        <v>276.703769768114</v>
      </c>
      <c r="K5330" s="47">
        <f t="shared" si="500"/>
        <v>5.1765807301388893</v>
      </c>
      <c r="L5330" s="48">
        <f>Solar!K5347/1000*Variables!$B$3</f>
        <v>0</v>
      </c>
      <c r="M5330">
        <f>IF(E5330=1, VLOOKUP(D5330, Sheet1!$A$2:$C$26, 2), Sheet1!$C$3)</f>
        <v>0.18637999999999999</v>
      </c>
      <c r="N5330" s="1">
        <f>'Electricity Rates'!$J$2</f>
        <v>0.24729999999999999</v>
      </c>
      <c r="O5330" s="145">
        <f>L5330-K5330</f>
        <v>-5.1765807301388893</v>
      </c>
      <c r="P5330">
        <f t="shared" si="501"/>
        <v>1.2801684145633472</v>
      </c>
      <c r="Q5330">
        <f>IF(O5330&gt;0, IF(Q5329+O5330*Variables!$B$5&lt;Variables!$B$4, Q5329+O5330*Variables!$B$5, Variables!$B$4), IF(Q5329&gt;-O5330, Q5329+O5330/Variables!$B$5, 0))</f>
        <v>7.5609544689953374</v>
      </c>
      <c r="R5330">
        <f>IF(O5330&gt;0, 0, IF(Q5329&gt;-O5330, 0, -O5330 - Q5329*Variables!$B$5))</f>
        <v>0</v>
      </c>
      <c r="S5330">
        <f t="shared" si="502"/>
        <v>0</v>
      </c>
      <c r="T5330">
        <f t="shared" si="503"/>
        <v>0</v>
      </c>
    </row>
    <row r="5331" spans="1:20" x14ac:dyDescent="0.3">
      <c r="A5331" s="3">
        <f t="shared" si="498"/>
        <v>43323</v>
      </c>
      <c r="B5331">
        <v>8</v>
      </c>
      <c r="C5331">
        <v>11</v>
      </c>
      <c r="D5331">
        <v>2</v>
      </c>
      <c r="E5331">
        <v>0</v>
      </c>
      <c r="F5331" s="1">
        <f>VLOOKUP(A5331,Weather!$A$1:$E$366, 5)</f>
        <v>0.5</v>
      </c>
      <c r="G5331" s="1">
        <f>VLOOKUP(D5331, Summer!$A$1:$E$25, 2)</f>
        <v>286.71906025959902</v>
      </c>
      <c r="H5331" s="1">
        <f>VLOOKUP(D5331, Summer!$A$1:$E$25, 3)</f>
        <v>260.03911906460002</v>
      </c>
      <c r="I5331" s="1">
        <f>VLOOKUP(D5331, Summer!$A$1:$E$25, 5)</f>
        <v>276.50446931271199</v>
      </c>
      <c r="J5331" s="1">
        <f t="shared" si="499"/>
        <v>276.50446931271199</v>
      </c>
      <c r="K5331" s="47">
        <f t="shared" si="500"/>
        <v>5.1728522124616383</v>
      </c>
      <c r="L5331" s="48">
        <f>Solar!K5348/1000*Variables!$B$3</f>
        <v>0</v>
      </c>
      <c r="M5331">
        <f>IF(E5331=1, VLOOKUP(D5331, Sheet1!$A$2:$C$26, 2), Sheet1!$C$3)</f>
        <v>0.18637999999999999</v>
      </c>
      <c r="N5331" s="1">
        <f>'Electricity Rates'!$J$2</f>
        <v>0.24729999999999999</v>
      </c>
      <c r="O5331" s="145">
        <f>L5331-K5331</f>
        <v>-5.1728522124616383</v>
      </c>
      <c r="P5331">
        <f t="shared" si="501"/>
        <v>1.2792463521417632</v>
      </c>
      <c r="Q5331">
        <f>IF(O5331&gt;0, IF(Q5330+O5331*Variables!$B$5&lt;Variables!$B$4, Q5330+O5331*Variables!$B$5, Variables!$B$4), IF(Q5330&gt;-O5331, Q5330+O5331/Variables!$B$5, 0))</f>
        <v>2.0579202004191259</v>
      </c>
      <c r="R5331">
        <f>IF(O5331&gt;0, 0, IF(Q5330&gt;-O5331, 0, -O5331 - Q5330*Variables!$B$5))</f>
        <v>0</v>
      </c>
      <c r="S5331">
        <f t="shared" si="502"/>
        <v>0</v>
      </c>
      <c r="T5331">
        <f t="shared" si="503"/>
        <v>0</v>
      </c>
    </row>
    <row r="5332" spans="1:20" x14ac:dyDescent="0.3">
      <c r="A5332" s="3">
        <f t="shared" si="498"/>
        <v>43323</v>
      </c>
      <c r="B5332">
        <v>8</v>
      </c>
      <c r="C5332">
        <v>11</v>
      </c>
      <c r="D5332">
        <v>3</v>
      </c>
      <c r="E5332">
        <v>0</v>
      </c>
      <c r="F5332" s="1">
        <f>VLOOKUP(A5332,Weather!$A$1:$E$366, 5)</f>
        <v>0.5</v>
      </c>
      <c r="G5332" s="1">
        <f>VLOOKUP(D5332, Summer!$A$1:$E$25, 2)</f>
        <v>272.63131492590298</v>
      </c>
      <c r="H5332" s="1">
        <f>VLOOKUP(D5332, Summer!$A$1:$E$25, 3)</f>
        <v>241.571030279452</v>
      </c>
      <c r="I5332" s="1">
        <f>VLOOKUP(D5332, Summer!$A$1:$E$25, 5)</f>
        <v>276.33008141423602</v>
      </c>
      <c r="J5332" s="1">
        <f t="shared" si="499"/>
        <v>276.33008141423602</v>
      </c>
      <c r="K5332" s="47">
        <f t="shared" si="500"/>
        <v>5.1695897594940607</v>
      </c>
      <c r="L5332" s="48">
        <f>Solar!K5349/1000*Variables!$B$3</f>
        <v>0</v>
      </c>
      <c r="M5332">
        <f>IF(E5332=1, VLOOKUP(D5332, Sheet1!$A$2:$C$26, 2), Sheet1!$C$3)</f>
        <v>0.18637999999999999</v>
      </c>
      <c r="N5332" s="1">
        <f>'Electricity Rates'!$J$2</f>
        <v>0.24729999999999999</v>
      </c>
      <c r="O5332" s="145">
        <f>L5332-K5332</f>
        <v>-5.1695897594940607</v>
      </c>
      <c r="P5332">
        <f t="shared" si="501"/>
        <v>1.2784395475228811</v>
      </c>
      <c r="Q5332">
        <f>IF(O5332&gt;0, IF(Q5331+O5332*Variables!$B$5&lt;Variables!$B$4, Q5331+O5332*Variables!$B$5, Variables!$B$4), IF(Q5331&gt;-O5332, Q5331+O5332/Variables!$B$5, 0))</f>
        <v>0</v>
      </c>
      <c r="R5332">
        <f>IF(O5332&gt;0, 0, IF(Q5331&gt;-O5332, 0, -O5332 - Q5331*Variables!$B$5))</f>
        <v>3.2351447711000825</v>
      </c>
      <c r="S5332">
        <f t="shared" si="502"/>
        <v>0.60296628243763339</v>
      </c>
      <c r="T5332">
        <f t="shared" si="503"/>
        <v>0</v>
      </c>
    </row>
    <row r="5333" spans="1:20" x14ac:dyDescent="0.3">
      <c r="A5333" s="3">
        <f t="shared" si="498"/>
        <v>43323</v>
      </c>
      <c r="B5333">
        <v>8</v>
      </c>
      <c r="C5333">
        <v>11</v>
      </c>
      <c r="D5333">
        <v>4</v>
      </c>
      <c r="E5333">
        <v>0</v>
      </c>
      <c r="F5333" s="1">
        <f>VLOOKUP(A5333,Weather!$A$1:$E$366, 5)</f>
        <v>0.5</v>
      </c>
      <c r="G5333" s="1">
        <f>VLOOKUP(D5333, Summer!$A$1:$E$25, 2)</f>
        <v>286.33237882239803</v>
      </c>
      <c r="H5333" s="1">
        <f>VLOOKUP(D5333, Summer!$A$1:$E$25, 3)</f>
        <v>256.10019667595998</v>
      </c>
      <c r="I5333" s="1">
        <f>VLOOKUP(D5333, Summer!$A$1:$E$25, 5)</f>
        <v>276.13078095883401</v>
      </c>
      <c r="J5333" s="1">
        <f t="shared" si="499"/>
        <v>276.13078095883401</v>
      </c>
      <c r="K5333" s="47">
        <f t="shared" si="500"/>
        <v>5.1658612418168106</v>
      </c>
      <c r="L5333" s="48">
        <f>Solar!K5350/1000*Variables!$B$3</f>
        <v>0</v>
      </c>
      <c r="M5333">
        <f>IF(E5333=1, VLOOKUP(D5333, Sheet1!$A$2:$C$26, 2), Sheet1!$C$3)</f>
        <v>0.18637999999999999</v>
      </c>
      <c r="N5333" s="1">
        <f>'Electricity Rates'!$J$2</f>
        <v>0.24729999999999999</v>
      </c>
      <c r="O5333" s="145">
        <f>L5333-K5333</f>
        <v>-5.1658612418168106</v>
      </c>
      <c r="P5333">
        <f t="shared" si="501"/>
        <v>1.2775174851012971</v>
      </c>
      <c r="Q5333">
        <f>IF(O5333&gt;0, IF(Q5332+O5333*Variables!$B$5&lt;Variables!$B$4, Q5332+O5333*Variables!$B$5, Variables!$B$4), IF(Q5332&gt;-O5333, Q5332+O5333/Variables!$B$5, 0))</f>
        <v>0</v>
      </c>
      <c r="R5333">
        <f>IF(O5333&gt;0, 0, IF(Q5332&gt;-O5333, 0, -O5333 - Q5332*Variables!$B$5))</f>
        <v>5.1658612418168106</v>
      </c>
      <c r="S5333">
        <f t="shared" si="502"/>
        <v>0.96281321824981714</v>
      </c>
      <c r="T5333">
        <f t="shared" si="503"/>
        <v>0</v>
      </c>
    </row>
    <row r="5334" spans="1:20" x14ac:dyDescent="0.3">
      <c r="A5334" s="3">
        <f t="shared" si="498"/>
        <v>43323</v>
      </c>
      <c r="B5334">
        <v>8</v>
      </c>
      <c r="C5334">
        <v>11</v>
      </c>
      <c r="D5334">
        <v>5</v>
      </c>
      <c r="E5334">
        <v>0</v>
      </c>
      <c r="F5334" s="1">
        <f>VLOOKUP(A5334,Weather!$A$1:$E$366, 5)</f>
        <v>0.5</v>
      </c>
      <c r="G5334" s="1">
        <f>VLOOKUP(D5334, Summer!$A$1:$E$25, 2)</f>
        <v>323.19252555232703</v>
      </c>
      <c r="H5334" s="1">
        <f>VLOOKUP(D5334, Summer!$A$1:$E$25, 3)</f>
        <v>290.90909090909099</v>
      </c>
      <c r="I5334" s="1">
        <f>VLOOKUP(D5334, Summer!$A$1:$E$25, 5)</f>
        <v>275.93148050343302</v>
      </c>
      <c r="J5334" s="1">
        <f t="shared" si="499"/>
        <v>275.93148050343302</v>
      </c>
      <c r="K5334" s="47">
        <f t="shared" si="500"/>
        <v>5.1621327241395809</v>
      </c>
      <c r="L5334" s="48">
        <f>Solar!K5351/1000*Variables!$B$3</f>
        <v>0</v>
      </c>
      <c r="M5334">
        <f>IF(E5334=1, VLOOKUP(D5334, Sheet1!$A$2:$C$26, 2), Sheet1!$C$3)</f>
        <v>0.18637999999999999</v>
      </c>
      <c r="N5334" s="1">
        <f>'Electricity Rates'!$J$2</f>
        <v>0.24729999999999999</v>
      </c>
      <c r="O5334" s="145">
        <f>L5334-K5334</f>
        <v>-5.1621327241395809</v>
      </c>
      <c r="P5334">
        <f t="shared" si="501"/>
        <v>1.2765954226797183</v>
      </c>
      <c r="Q5334">
        <f>IF(O5334&gt;0, IF(Q5333+O5334*Variables!$B$5&lt;Variables!$B$4, Q5333+O5334*Variables!$B$5, Variables!$B$4), IF(Q5333&gt;-O5334, Q5333+O5334/Variables!$B$5, 0))</f>
        <v>0</v>
      </c>
      <c r="R5334">
        <f>IF(O5334&gt;0, 0, IF(Q5333&gt;-O5334, 0, -O5334 - Q5333*Variables!$B$5))</f>
        <v>5.1621327241395809</v>
      </c>
      <c r="S5334">
        <f t="shared" si="502"/>
        <v>0.96211829712513508</v>
      </c>
      <c r="T5334">
        <f t="shared" si="503"/>
        <v>0</v>
      </c>
    </row>
    <row r="5335" spans="1:20" x14ac:dyDescent="0.3">
      <c r="A5335" s="3">
        <f t="shared" si="498"/>
        <v>43323</v>
      </c>
      <c r="B5335">
        <v>8</v>
      </c>
      <c r="C5335">
        <v>11</v>
      </c>
      <c r="D5335">
        <v>6</v>
      </c>
      <c r="E5335">
        <v>0</v>
      </c>
      <c r="F5335" s="1">
        <f>VLOOKUP(A5335,Weather!$A$1:$E$366, 5)</f>
        <v>0.5</v>
      </c>
      <c r="G5335" s="1">
        <f>VLOOKUP(D5335, Summer!$A$1:$E$25, 2)</f>
        <v>420.20776289112302</v>
      </c>
      <c r="H5335" s="1">
        <f>VLOOKUP(D5335, Summer!$A$1:$E$25, 3)</f>
        <v>354.54545454545399</v>
      </c>
      <c r="I5335" s="1">
        <f>VLOOKUP(D5335, Summer!$A$1:$E$25, 5)</f>
        <v>244.50179868660999</v>
      </c>
      <c r="J5335" s="1">
        <f t="shared" si="499"/>
        <v>244.50179868660999</v>
      </c>
      <c r="K5335" s="47">
        <f t="shared" si="500"/>
        <v>4.5741454864387405</v>
      </c>
      <c r="L5335" s="48">
        <f>Solar!K5352/1000*Variables!$B$3</f>
        <v>6.1250000000000006E-2</v>
      </c>
      <c r="M5335">
        <f>IF(E5335=1, VLOOKUP(D5335, Sheet1!$A$2:$C$26, 2), Sheet1!$C$3)</f>
        <v>0.18637999999999999</v>
      </c>
      <c r="N5335" s="1">
        <f>'Electricity Rates'!$J$2</f>
        <v>0.24729999999999999</v>
      </c>
      <c r="O5335" s="145">
        <f>L5335-K5335</f>
        <v>-4.5128954864387403</v>
      </c>
      <c r="P5335">
        <f t="shared" si="501"/>
        <v>1.1311861787963005</v>
      </c>
      <c r="Q5335">
        <f>IF(O5335&gt;0, IF(Q5334+O5335*Variables!$B$5&lt;Variables!$B$4, Q5334+O5335*Variables!$B$5, Variables!$B$4), IF(Q5334&gt;-O5335, Q5334+O5335/Variables!$B$5, 0))</f>
        <v>0</v>
      </c>
      <c r="R5335">
        <f>IF(O5335&gt;0, 0, IF(Q5334&gt;-O5335, 0, -O5335 - Q5334*Variables!$B$5))</f>
        <v>4.5128954864387403</v>
      </c>
      <c r="S5335">
        <f t="shared" si="502"/>
        <v>0.84111346076245241</v>
      </c>
      <c r="T5335">
        <f t="shared" si="503"/>
        <v>0</v>
      </c>
    </row>
    <row r="5336" spans="1:20" x14ac:dyDescent="0.3">
      <c r="A5336" s="3">
        <f t="shared" si="498"/>
        <v>43323</v>
      </c>
      <c r="B5336">
        <v>8</v>
      </c>
      <c r="C5336">
        <v>11</v>
      </c>
      <c r="D5336">
        <v>7</v>
      </c>
      <c r="E5336">
        <v>0</v>
      </c>
      <c r="F5336" s="1">
        <f>VLOOKUP(A5336,Weather!$A$1:$E$366, 5)</f>
        <v>0.5</v>
      </c>
      <c r="G5336" s="1">
        <f>VLOOKUP(D5336, Summer!$A$1:$E$25, 2)</f>
        <v>767.23345107957198</v>
      </c>
      <c r="H5336" s="1">
        <f>VLOOKUP(D5336, Summer!$A$1:$E$25, 3)</f>
        <v>587.45596403639502</v>
      </c>
      <c r="I5336" s="1">
        <f>VLOOKUP(D5336, Summer!$A$1:$E$25, 5)</f>
        <v>275.57273968370998</v>
      </c>
      <c r="J5336" s="1">
        <f t="shared" si="499"/>
        <v>275.57273968370998</v>
      </c>
      <c r="K5336" s="47">
        <f t="shared" si="500"/>
        <v>5.1554213923205428</v>
      </c>
      <c r="L5336" s="48">
        <f>Solar!K5353/1000*Variables!$B$3</f>
        <v>3.6087500000000001</v>
      </c>
      <c r="M5336">
        <f>IF(E5336=1, VLOOKUP(D5336, Sheet1!$A$2:$C$26, 2), Sheet1!$C$3)</f>
        <v>0.18637999999999999</v>
      </c>
      <c r="N5336" s="1">
        <f>'Electricity Rates'!$J$2</f>
        <v>0.24729999999999999</v>
      </c>
      <c r="O5336" s="145">
        <f>L5336-K5336</f>
        <v>-1.5466713923205426</v>
      </c>
      <c r="P5336">
        <f t="shared" si="501"/>
        <v>1.2749357103208703</v>
      </c>
      <c r="Q5336">
        <f>IF(O5336&gt;0, IF(Q5335+O5336*Variables!$B$5&lt;Variables!$B$4, Q5335+O5336*Variables!$B$5, Variables!$B$4), IF(Q5335&gt;-O5336, Q5335+O5336/Variables!$B$5, 0))</f>
        <v>0</v>
      </c>
      <c r="R5336">
        <f>IF(O5336&gt;0, 0, IF(Q5335&gt;-O5336, 0, -O5336 - Q5335*Variables!$B$5))</f>
        <v>1.5466713923205426</v>
      </c>
      <c r="S5336">
        <f t="shared" si="502"/>
        <v>0.2882686141007027</v>
      </c>
      <c r="T5336">
        <f t="shared" si="503"/>
        <v>0</v>
      </c>
    </row>
    <row r="5337" spans="1:20" x14ac:dyDescent="0.3">
      <c r="A5337" s="3">
        <f t="shared" si="498"/>
        <v>43323</v>
      </c>
      <c r="B5337">
        <v>8</v>
      </c>
      <c r="C5337">
        <v>11</v>
      </c>
      <c r="D5337">
        <v>8</v>
      </c>
      <c r="E5337">
        <v>0</v>
      </c>
      <c r="F5337" s="1">
        <f>VLOOKUP(A5337,Weather!$A$1:$E$366, 5)</f>
        <v>0.5</v>
      </c>
      <c r="G5337" s="1">
        <f>VLOOKUP(D5337, Summer!$A$1:$E$25, 2)</f>
        <v>1109.6398637209199</v>
      </c>
      <c r="H5337" s="1">
        <f>VLOOKUP(D5337, Summer!$A$1:$E$25, 3)</f>
        <v>814.26008774773595</v>
      </c>
      <c r="I5337" s="1">
        <f>VLOOKUP(D5337, Summer!$A$1:$E$25, 5)</f>
        <v>328.96533168578299</v>
      </c>
      <c r="J5337" s="1">
        <f t="shared" si="499"/>
        <v>328.96533168578299</v>
      </c>
      <c r="K5337" s="47">
        <f t="shared" si="500"/>
        <v>6.1542912780532992</v>
      </c>
      <c r="L5337" s="48">
        <f>Solar!K5354/1000*Variables!$B$3</f>
        <v>4.3545499999999997</v>
      </c>
      <c r="M5337">
        <f>IF(E5337=1, VLOOKUP(D5337, Sheet1!$A$2:$C$26, 2), Sheet1!$C$3)</f>
        <v>0.18637999999999999</v>
      </c>
      <c r="N5337" s="1">
        <f>'Electricity Rates'!$J$2</f>
        <v>0.24729999999999999</v>
      </c>
      <c r="O5337" s="145">
        <f>L5337-K5337</f>
        <v>-1.7997412780532995</v>
      </c>
      <c r="P5337">
        <f t="shared" si="501"/>
        <v>1.5219562330625809</v>
      </c>
      <c r="Q5337">
        <f>IF(O5337&gt;0, IF(Q5336+O5337*Variables!$B$5&lt;Variables!$B$4, Q5336+O5337*Variables!$B$5, Variables!$B$4), IF(Q5336&gt;-O5337, Q5336+O5337/Variables!$B$5, 0))</f>
        <v>0</v>
      </c>
      <c r="R5337">
        <f>IF(O5337&gt;0, 0, IF(Q5336&gt;-O5337, 0, -O5337 - Q5336*Variables!$B$5))</f>
        <v>1.7997412780532995</v>
      </c>
      <c r="S5337">
        <f t="shared" si="502"/>
        <v>0.33543577940357394</v>
      </c>
      <c r="T5337">
        <f t="shared" si="503"/>
        <v>0</v>
      </c>
    </row>
    <row r="5338" spans="1:20" x14ac:dyDescent="0.3">
      <c r="A5338" s="3">
        <f t="shared" si="498"/>
        <v>43323</v>
      </c>
      <c r="B5338">
        <v>8</v>
      </c>
      <c r="C5338">
        <v>11</v>
      </c>
      <c r="D5338">
        <v>9</v>
      </c>
      <c r="E5338">
        <v>0</v>
      </c>
      <c r="F5338" s="1">
        <f>VLOOKUP(A5338,Weather!$A$1:$E$366, 5)</f>
        <v>0.5</v>
      </c>
      <c r="G5338" s="1">
        <f>VLOOKUP(D5338, Summer!$A$1:$E$25, 2)</f>
        <v>1322.40871182827</v>
      </c>
      <c r="H5338" s="1">
        <f>VLOOKUP(D5338, Summer!$A$1:$E$25, 3)</f>
        <v>1017.49011217013</v>
      </c>
      <c r="I5338" s="1">
        <f>VLOOKUP(D5338, Summer!$A$1:$E$25, 5)</f>
        <v>386.82225388885001</v>
      </c>
      <c r="J5338" s="1">
        <f t="shared" si="499"/>
        <v>386.82225388885001</v>
      </c>
      <c r="K5338" s="47">
        <f t="shared" si="500"/>
        <v>7.236679959756235</v>
      </c>
      <c r="L5338" s="48">
        <f>Solar!K5355/1000*Variables!$B$3</f>
        <v>21.528649999999999</v>
      </c>
      <c r="M5338">
        <f>IF(E5338=1, VLOOKUP(D5338, Sheet1!$A$2:$C$26, 2), Sheet1!$C$3)</f>
        <v>0.18637999999999999</v>
      </c>
      <c r="N5338" s="1">
        <f>'Electricity Rates'!$J$2</f>
        <v>0.24729999999999999</v>
      </c>
      <c r="O5338" s="145">
        <f>L5338-K5338</f>
        <v>14.291970040243765</v>
      </c>
      <c r="P5338">
        <f t="shared" si="501"/>
        <v>1.7896309540477169</v>
      </c>
      <c r="Q5338">
        <f>IF(O5338&gt;0, IF(Q5337+O5338*Variables!$B$5&lt;Variables!$B$4, Q5337+O5338*Variables!$B$5, Variables!$B$4), IF(Q5337&gt;-O5338, Q5337+O5338/Variables!$B$5, 0))</f>
        <v>13.434451837829139</v>
      </c>
      <c r="R5338">
        <f>IF(O5338&gt;0, 0, IF(Q5337&gt;-O5338, 0, -O5338 - Q5337*Variables!$B$5))</f>
        <v>0</v>
      </c>
      <c r="S5338">
        <f t="shared" si="502"/>
        <v>0</v>
      </c>
      <c r="T5338">
        <f t="shared" si="503"/>
        <v>0</v>
      </c>
    </row>
    <row r="5339" spans="1:20" x14ac:dyDescent="0.3">
      <c r="A5339" s="3">
        <f t="shared" si="498"/>
        <v>43323</v>
      </c>
      <c r="B5339">
        <v>8</v>
      </c>
      <c r="C5339">
        <v>11</v>
      </c>
      <c r="D5339">
        <v>10</v>
      </c>
      <c r="E5339">
        <v>0</v>
      </c>
      <c r="F5339" s="1">
        <f>VLOOKUP(A5339,Weather!$A$1:$E$366, 5)</f>
        <v>0.5</v>
      </c>
      <c r="G5339" s="1">
        <f>VLOOKUP(D5339, Summer!$A$1:$E$25, 2)</f>
        <v>1424.0693518383</v>
      </c>
      <c r="H5339" s="1">
        <f>VLOOKUP(D5339, Summer!$A$1:$E$25, 3)</f>
        <v>1069.7659339946799</v>
      </c>
      <c r="I5339" s="1">
        <f>VLOOKUP(D5339, Summer!$A$1:$E$25, 5)</f>
        <v>417.88322986318002</v>
      </c>
      <c r="J5339" s="1">
        <f t="shared" si="499"/>
        <v>417.88322986318002</v>
      </c>
      <c r="K5339" s="47">
        <f t="shared" si="500"/>
        <v>7.8177694397541773</v>
      </c>
      <c r="L5339" s="48">
        <f>Solar!K5356/1000*Variables!$B$3</f>
        <v>30.599349999999998</v>
      </c>
      <c r="M5339">
        <f>IF(E5339=1, VLOOKUP(D5339, Sheet1!$A$2:$C$26, 2), Sheet1!$C$3)</f>
        <v>0.18637999999999999</v>
      </c>
      <c r="N5339" s="1">
        <f>'Electricity Rates'!$J$2</f>
        <v>0.24729999999999999</v>
      </c>
      <c r="O5339" s="145">
        <f>L5339-K5339</f>
        <v>22.781580560245821</v>
      </c>
      <c r="P5339">
        <f t="shared" si="501"/>
        <v>1.9333343824512079</v>
      </c>
      <c r="Q5339">
        <f>IF(O5339&gt;0, IF(Q5338+O5339*Variables!$B$5&lt;Variables!$B$4, Q5338+O5339*Variables!$B$5, Variables!$B$4), IF(Q5338&gt;-O5339, Q5338+O5339/Variables!$B$5, 0))</f>
        <v>34.849137564460207</v>
      </c>
      <c r="R5339">
        <f>IF(O5339&gt;0, 0, IF(Q5338&gt;-O5339, 0, -O5339 - Q5338*Variables!$B$5))</f>
        <v>0</v>
      </c>
      <c r="S5339">
        <f t="shared" si="502"/>
        <v>0</v>
      </c>
      <c r="T5339">
        <f t="shared" si="503"/>
        <v>0</v>
      </c>
    </row>
    <row r="5340" spans="1:20" x14ac:dyDescent="0.3">
      <c r="A5340" s="3">
        <f t="shared" si="498"/>
        <v>43323</v>
      </c>
      <c r="B5340">
        <v>8</v>
      </c>
      <c r="C5340">
        <v>11</v>
      </c>
      <c r="D5340">
        <v>11</v>
      </c>
      <c r="E5340">
        <v>0</v>
      </c>
      <c r="F5340" s="1">
        <f>VLOOKUP(A5340,Weather!$A$1:$E$366, 5)</f>
        <v>0.5</v>
      </c>
      <c r="G5340" s="1">
        <f>VLOOKUP(D5340, Summer!$A$1:$E$25, 2)</f>
        <v>1497.9516334678001</v>
      </c>
      <c r="H5340" s="1">
        <f>VLOOKUP(D5340, Summer!$A$1:$E$25, 3)</f>
        <v>1079.6213447448599</v>
      </c>
      <c r="I5340" s="1">
        <f>VLOOKUP(D5340, Summer!$A$1:$E$25, 5)</f>
        <v>435.54125021175599</v>
      </c>
      <c r="J5340" s="1">
        <f t="shared" si="499"/>
        <v>435.54125021175599</v>
      </c>
      <c r="K5340" s="47">
        <f t="shared" si="500"/>
        <v>8.1481161059576817</v>
      </c>
      <c r="L5340" s="48">
        <f>Solar!K5357/1000*Variables!$B$3</f>
        <v>35.311799999999998</v>
      </c>
      <c r="M5340">
        <f>IF(E5340=1, VLOOKUP(D5340, Sheet1!$A$2:$C$26, 2), Sheet1!$C$3)</f>
        <v>0.18637999999999999</v>
      </c>
      <c r="N5340" s="1">
        <f>'Electricity Rates'!$J$2</f>
        <v>0.24729999999999999</v>
      </c>
      <c r="O5340" s="145">
        <f>L5340-K5340</f>
        <v>27.163683894042315</v>
      </c>
      <c r="P5340">
        <f t="shared" si="501"/>
        <v>2.0150291130033344</v>
      </c>
      <c r="Q5340">
        <f>IF(O5340&gt;0, IF(Q5339+O5340*Variables!$B$5&lt;Variables!$B$4, Q5339+O5340*Variables!$B$5, Variables!$B$4), IF(Q5339&gt;-O5340, Q5339+O5340/Variables!$B$5, 0))</f>
        <v>60.383000424859986</v>
      </c>
      <c r="R5340">
        <f>IF(O5340&gt;0, 0, IF(Q5339&gt;-O5340, 0, -O5340 - Q5339*Variables!$B$5))</f>
        <v>0</v>
      </c>
      <c r="S5340">
        <f t="shared" si="502"/>
        <v>0</v>
      </c>
      <c r="T5340">
        <f t="shared" si="503"/>
        <v>0</v>
      </c>
    </row>
    <row r="5341" spans="1:20" x14ac:dyDescent="0.3">
      <c r="A5341" s="3">
        <f t="shared" si="498"/>
        <v>43323</v>
      </c>
      <c r="B5341">
        <v>8</v>
      </c>
      <c r="C5341">
        <v>11</v>
      </c>
      <c r="D5341">
        <v>12</v>
      </c>
      <c r="E5341">
        <v>0</v>
      </c>
      <c r="F5341" s="1">
        <f>VLOOKUP(A5341,Weather!$A$1:$E$366, 5)</f>
        <v>0.5</v>
      </c>
      <c r="G5341" s="1">
        <f>VLOOKUP(D5341, Summer!$A$1:$E$25, 2)</f>
        <v>1553.30978408544</v>
      </c>
      <c r="H5341" s="1">
        <f>VLOOKUP(D5341, Summer!$A$1:$E$25, 3)</f>
        <v>1117.7462231731799</v>
      </c>
      <c r="I5341" s="1">
        <f>VLOOKUP(D5341, Summer!$A$1:$E$25, 5)</f>
        <v>435.36187980189499</v>
      </c>
      <c r="J5341" s="1">
        <f t="shared" si="499"/>
        <v>435.36187980189499</v>
      </c>
      <c r="K5341" s="47">
        <f t="shared" si="500"/>
        <v>8.1447604400481737</v>
      </c>
      <c r="L5341" s="48">
        <f>Solar!K5358/1000*Variables!$B$3</f>
        <v>40.206349999999993</v>
      </c>
      <c r="M5341">
        <f>IF(E5341=1, VLOOKUP(D5341, Sheet1!$A$2:$C$26, 2), Sheet1!$C$3)</f>
        <v>0.18637999999999999</v>
      </c>
      <c r="N5341" s="1">
        <f>'Electricity Rates'!$J$2</f>
        <v>0.24729999999999999</v>
      </c>
      <c r="O5341" s="145">
        <f>L5341-K5341</f>
        <v>32.06158955995182</v>
      </c>
      <c r="P5341">
        <f t="shared" si="501"/>
        <v>2.0141992568239133</v>
      </c>
      <c r="Q5341">
        <f>IF(O5341&gt;0, IF(Q5340+O5341*Variables!$B$5&lt;Variables!$B$4, Q5340+O5341*Variables!$B$5, Variables!$B$4), IF(Q5340&gt;-O5341, Q5340+O5341/Variables!$B$5, 0))</f>
        <v>90.5208946112147</v>
      </c>
      <c r="R5341">
        <f>IF(O5341&gt;0, 0, IF(Q5340&gt;-O5341, 0, -O5341 - Q5340*Variables!$B$5))</f>
        <v>0</v>
      </c>
      <c r="S5341">
        <f t="shared" si="502"/>
        <v>0</v>
      </c>
      <c r="T5341">
        <f t="shared" si="503"/>
        <v>0</v>
      </c>
    </row>
    <row r="5342" spans="1:20" x14ac:dyDescent="0.3">
      <c r="A5342" s="3">
        <f t="shared" si="498"/>
        <v>43323</v>
      </c>
      <c r="B5342">
        <v>8</v>
      </c>
      <c r="C5342">
        <v>11</v>
      </c>
      <c r="D5342">
        <v>13</v>
      </c>
      <c r="E5342">
        <v>0</v>
      </c>
      <c r="F5342" s="1">
        <f>VLOOKUP(A5342,Weather!$A$1:$E$366, 5)</f>
        <v>0.5</v>
      </c>
      <c r="G5342" s="1">
        <f>VLOOKUP(D5342, Summer!$A$1:$E$25, 2)</f>
        <v>1622.5675647430101</v>
      </c>
      <c r="H5342" s="1">
        <f>VLOOKUP(D5342, Summer!$A$1:$E$25, 3)</f>
        <v>1132.28619594112</v>
      </c>
      <c r="I5342" s="1">
        <f>VLOOKUP(D5342, Summer!$A$1:$E$25, 5)</f>
        <v>435.17254436926402</v>
      </c>
      <c r="J5342" s="1">
        <f t="shared" si="499"/>
        <v>435.17254436926402</v>
      </c>
      <c r="K5342" s="47">
        <f t="shared" si="500"/>
        <v>8.1412183482548048</v>
      </c>
      <c r="L5342" s="48">
        <f>Solar!K5359/1000*Variables!$B$3</f>
        <v>41.280700000000003</v>
      </c>
      <c r="M5342">
        <f>IF(E5342=1, VLOOKUP(D5342, Sheet1!$A$2:$C$26, 2), Sheet1!$C$3)</f>
        <v>0.18637999999999999</v>
      </c>
      <c r="N5342" s="1">
        <f>'Electricity Rates'!$J$2</f>
        <v>0.24729999999999999</v>
      </c>
      <c r="O5342" s="145">
        <f>L5342-K5342</f>
        <v>33.1394816517452</v>
      </c>
      <c r="P5342">
        <f t="shared" si="501"/>
        <v>2.0133232975234132</v>
      </c>
      <c r="Q5342">
        <f>IF(O5342&gt;0, IF(Q5341+O5342*Variables!$B$5&lt;Variables!$B$4, Q5341+O5342*Variables!$B$5, Variables!$B$4), IF(Q5341&gt;-O5342, Q5341+O5342/Variables!$B$5, 0))</f>
        <v>100</v>
      </c>
      <c r="R5342">
        <f>IF(O5342&gt;0, 0, IF(Q5341&gt;-O5342, 0, -O5342 - Q5341*Variables!$B$5))</f>
        <v>0</v>
      </c>
      <c r="S5342">
        <f t="shared" si="502"/>
        <v>0</v>
      </c>
      <c r="T5342">
        <f t="shared" si="503"/>
        <v>0</v>
      </c>
    </row>
    <row r="5343" spans="1:20" x14ac:dyDescent="0.3">
      <c r="A5343" s="3">
        <f t="shared" si="498"/>
        <v>43323</v>
      </c>
      <c r="B5343">
        <v>8</v>
      </c>
      <c r="C5343">
        <v>11</v>
      </c>
      <c r="D5343">
        <v>14</v>
      </c>
      <c r="E5343">
        <v>0</v>
      </c>
      <c r="F5343" s="1">
        <f>VLOOKUP(A5343,Weather!$A$1:$E$366, 5)</f>
        <v>0.5</v>
      </c>
      <c r="G5343" s="1">
        <f>VLOOKUP(D5343, Summer!$A$1:$E$25, 2)</f>
        <v>1636.26340321468</v>
      </c>
      <c r="H5343" s="1">
        <f>VLOOKUP(D5343, Summer!$A$1:$E$25, 3)</f>
        <v>1156.2601309732199</v>
      </c>
      <c r="I5343" s="1">
        <f>VLOOKUP(D5343, Summer!$A$1:$E$25, 5)</f>
        <v>417.13087064403902</v>
      </c>
      <c r="J5343" s="1">
        <f t="shared" si="499"/>
        <v>417.13087064403902</v>
      </c>
      <c r="K5343" s="47">
        <f t="shared" si="500"/>
        <v>7.8036942855225897</v>
      </c>
      <c r="L5343" s="48">
        <f>Solar!K5360/1000*Variables!$B$3</f>
        <v>38.827100000000002</v>
      </c>
      <c r="M5343">
        <f>IF(E5343=1, VLOOKUP(D5343, Sheet1!$A$2:$C$26, 2), Sheet1!$C$3)</f>
        <v>0.18637999999999999</v>
      </c>
      <c r="N5343" s="1">
        <f>'Electricity Rates'!$J$2</f>
        <v>0.24729999999999999</v>
      </c>
      <c r="O5343" s="145">
        <f>L5343-K5343</f>
        <v>31.023405714477413</v>
      </c>
      <c r="P5343">
        <f t="shared" si="501"/>
        <v>1.9298535968097363</v>
      </c>
      <c r="Q5343">
        <f>IF(O5343&gt;0, IF(Q5342+O5343*Variables!$B$5&lt;Variables!$B$4, Q5342+O5343*Variables!$B$5, Variables!$B$4), IF(Q5342&gt;-O5343, Q5342+O5343/Variables!$B$5, 0))</f>
        <v>100</v>
      </c>
      <c r="R5343">
        <f>IF(O5343&gt;0, 0, IF(Q5342&gt;-O5343, 0, -O5343 - Q5342*Variables!$B$5))</f>
        <v>0</v>
      </c>
      <c r="S5343">
        <f t="shared" si="502"/>
        <v>0</v>
      </c>
      <c r="T5343">
        <f t="shared" si="503"/>
        <v>0</v>
      </c>
    </row>
    <row r="5344" spans="1:20" x14ac:dyDescent="0.3">
      <c r="A5344" s="3">
        <f t="shared" si="498"/>
        <v>43323</v>
      </c>
      <c r="B5344">
        <v>8</v>
      </c>
      <c r="C5344">
        <v>11</v>
      </c>
      <c r="D5344">
        <v>15</v>
      </c>
      <c r="E5344">
        <v>0</v>
      </c>
      <c r="F5344" s="1">
        <f>VLOOKUP(A5344,Weather!$A$1:$E$366, 5)</f>
        <v>0.5</v>
      </c>
      <c r="G5344" s="1">
        <f>VLOOKUP(D5344, Summer!$A$1:$E$25, 2)</f>
        <v>1589.7727985285201</v>
      </c>
      <c r="H5344" s="1">
        <f>VLOOKUP(D5344, Summer!$A$1:$E$25, 3)</f>
        <v>1137.7596230737599</v>
      </c>
      <c r="I5344" s="1">
        <f>VLOOKUP(D5344, Summer!$A$1:$E$25, 5)</f>
        <v>403.543562097039</v>
      </c>
      <c r="J5344" s="1">
        <f t="shared" si="499"/>
        <v>403.543562097039</v>
      </c>
      <c r="K5344" s="47">
        <f t="shared" si="500"/>
        <v>7.5495025928767143</v>
      </c>
      <c r="L5344" s="48">
        <f>Solar!K5361/1000*Variables!$B$3</f>
        <v>34.141800000000003</v>
      </c>
      <c r="M5344">
        <f>IF(E5344=1, VLOOKUP(D5344, Sheet1!$A$2:$C$26, 2), Sheet1!$C$3)</f>
        <v>0.18637999999999999</v>
      </c>
      <c r="N5344" s="1">
        <f>'Electricity Rates'!$J$2</f>
        <v>0.24729999999999999</v>
      </c>
      <c r="O5344" s="145">
        <f>L5344-K5344</f>
        <v>26.59229740712329</v>
      </c>
      <c r="P5344">
        <f t="shared" si="501"/>
        <v>1.8669919912184114</v>
      </c>
      <c r="Q5344">
        <f>IF(O5344&gt;0, IF(Q5343+O5344*Variables!$B$5&lt;Variables!$B$4, Q5343+O5344*Variables!$B$5, Variables!$B$4), IF(Q5343&gt;-O5344, Q5343+O5344/Variables!$B$5, 0))</f>
        <v>100</v>
      </c>
      <c r="R5344">
        <f>IF(O5344&gt;0, 0, IF(Q5343&gt;-O5344, 0, -O5344 - Q5343*Variables!$B$5))</f>
        <v>0</v>
      </c>
      <c r="S5344">
        <f t="shared" si="502"/>
        <v>0</v>
      </c>
      <c r="T5344">
        <f t="shared" si="503"/>
        <v>0</v>
      </c>
    </row>
    <row r="5345" spans="1:20" x14ac:dyDescent="0.3">
      <c r="A5345" s="3">
        <f t="shared" si="498"/>
        <v>43323</v>
      </c>
      <c r="B5345">
        <v>8</v>
      </c>
      <c r="C5345">
        <v>11</v>
      </c>
      <c r="D5345">
        <v>16</v>
      </c>
      <c r="E5345">
        <v>0</v>
      </c>
      <c r="F5345" s="1">
        <f>VLOOKUP(A5345,Weather!$A$1:$E$366, 5)</f>
        <v>0.5</v>
      </c>
      <c r="G5345" s="1">
        <f>VLOOKUP(D5345, Summer!$A$1:$E$25, 2)</f>
        <v>1459.9523441255701</v>
      </c>
      <c r="H5345" s="1">
        <f>VLOOKUP(D5345, Summer!$A$1:$E$25, 3)</f>
        <v>1006.09479349024</v>
      </c>
      <c r="I5345" s="1">
        <f>VLOOKUP(D5345, Summer!$A$1:$E$25, 5)</f>
        <v>381.04254068220598</v>
      </c>
      <c r="J5345" s="1">
        <f t="shared" si="499"/>
        <v>381.04254068220598</v>
      </c>
      <c r="K5345" s="47">
        <f t="shared" si="500"/>
        <v>7.1285529471162699</v>
      </c>
      <c r="L5345" s="48">
        <f>Solar!K5362/1000*Variables!$B$3</f>
        <v>27.198549999999997</v>
      </c>
      <c r="M5345">
        <f>IF(E5345=1, VLOOKUP(D5345, Sheet1!$A$2:$C$26, 2), Sheet1!$C$3)</f>
        <v>0.18637999999999999</v>
      </c>
      <c r="N5345" s="1">
        <f>'Electricity Rates'!$J$2</f>
        <v>0.24729999999999999</v>
      </c>
      <c r="O5345" s="145">
        <f>L5345-K5345</f>
        <v>20.069997052883728</v>
      </c>
      <c r="P5345">
        <f t="shared" si="501"/>
        <v>1.7628911438218535</v>
      </c>
      <c r="Q5345">
        <f>IF(O5345&gt;0, IF(Q5344+O5345*Variables!$B$5&lt;Variables!$B$4, Q5344+O5345*Variables!$B$5, Variables!$B$4), IF(Q5344&gt;-O5345, Q5344+O5345/Variables!$B$5, 0))</f>
        <v>100</v>
      </c>
      <c r="R5345">
        <f>IF(O5345&gt;0, 0, IF(Q5344&gt;-O5345, 0, -O5345 - Q5344*Variables!$B$5))</f>
        <v>0</v>
      </c>
      <c r="S5345">
        <f t="shared" si="502"/>
        <v>0</v>
      </c>
      <c r="T5345">
        <f t="shared" si="503"/>
        <v>0</v>
      </c>
    </row>
    <row r="5346" spans="1:20" x14ac:dyDescent="0.3">
      <c r="A5346" s="3">
        <f t="shared" si="498"/>
        <v>43323</v>
      </c>
      <c r="B5346">
        <v>8</v>
      </c>
      <c r="C5346">
        <v>11</v>
      </c>
      <c r="D5346">
        <v>17</v>
      </c>
      <c r="E5346">
        <v>0</v>
      </c>
      <c r="F5346" s="1">
        <f>VLOOKUP(A5346,Weather!$A$1:$E$366, 5)</f>
        <v>0.5</v>
      </c>
      <c r="G5346" s="1">
        <f>VLOOKUP(D5346, Summer!$A$1:$E$25, 2)</f>
        <v>1144.9480592772099</v>
      </c>
      <c r="H5346" s="1">
        <f>VLOOKUP(D5346, Summer!$A$1:$E$25, 3)</f>
        <v>808.38142168622596</v>
      </c>
      <c r="I5346" s="1">
        <f>VLOOKUP(D5346, Summer!$A$1:$E$25, 5)</f>
        <v>371.93450987035499</v>
      </c>
      <c r="J5346" s="1">
        <f t="shared" si="499"/>
        <v>371.93450987035499</v>
      </c>
      <c r="K5346" s="47">
        <f t="shared" si="500"/>
        <v>6.9581596892663642</v>
      </c>
      <c r="L5346" s="48">
        <f>Solar!K5363/1000*Variables!$B$3</f>
        <v>17.81025</v>
      </c>
      <c r="M5346">
        <f>IF(E5346=1, VLOOKUP(D5346, Sheet1!$A$2:$C$26, 2), Sheet1!$C$3)</f>
        <v>0.18637999999999999</v>
      </c>
      <c r="N5346" s="1">
        <f>'Electricity Rates'!$J$2</f>
        <v>0.24729999999999999</v>
      </c>
      <c r="O5346" s="145">
        <f>L5346-K5346</f>
        <v>10.852090310733637</v>
      </c>
      <c r="P5346">
        <f t="shared" si="501"/>
        <v>1.7207528911555718</v>
      </c>
      <c r="Q5346">
        <f>IF(O5346&gt;0, IF(Q5345+O5346*Variables!$B$5&lt;Variables!$B$4, Q5345+O5346*Variables!$B$5, Variables!$B$4), IF(Q5345&gt;-O5346, Q5345+O5346/Variables!$B$5, 0))</f>
        <v>100</v>
      </c>
      <c r="R5346">
        <f>IF(O5346&gt;0, 0, IF(Q5345&gt;-O5346, 0, -O5346 - Q5345*Variables!$B$5))</f>
        <v>0</v>
      </c>
      <c r="S5346">
        <f t="shared" si="502"/>
        <v>0</v>
      </c>
      <c r="T5346">
        <f t="shared" si="503"/>
        <v>0</v>
      </c>
    </row>
    <row r="5347" spans="1:20" x14ac:dyDescent="0.3">
      <c r="A5347" s="3">
        <f t="shared" si="498"/>
        <v>43323</v>
      </c>
      <c r="B5347">
        <v>8</v>
      </c>
      <c r="C5347">
        <v>11</v>
      </c>
      <c r="D5347">
        <v>18</v>
      </c>
      <c r="E5347">
        <v>0</v>
      </c>
      <c r="F5347" s="1">
        <f>VLOOKUP(A5347,Weather!$A$1:$E$366, 5)</f>
        <v>0.5</v>
      </c>
      <c r="G5347" s="1">
        <f>VLOOKUP(D5347, Summer!$A$1:$E$25, 2)</f>
        <v>769.75210584620504</v>
      </c>
      <c r="H5347" s="1">
        <f>VLOOKUP(D5347, Summer!$A$1:$E$25, 3)</f>
        <v>572.92139445417001</v>
      </c>
      <c r="I5347" s="1">
        <f>VLOOKUP(D5347, Summer!$A$1:$E$25, 5)</f>
        <v>349.41355840998102</v>
      </c>
      <c r="J5347" s="1">
        <f t="shared" si="499"/>
        <v>349.41355840998102</v>
      </c>
      <c r="K5347" s="47">
        <f t="shared" si="500"/>
        <v>6.536837191738182</v>
      </c>
      <c r="L5347" s="48">
        <f>Solar!K5364/1000*Variables!$B$3</f>
        <v>7.6312500000000005</v>
      </c>
      <c r="M5347">
        <f>IF(E5347=1, VLOOKUP(D5347, Sheet1!$A$2:$C$26, 2), Sheet1!$C$3)</f>
        <v>0.18637999999999999</v>
      </c>
      <c r="N5347" s="1">
        <f>'Electricity Rates'!$J$2</f>
        <v>0.24729999999999999</v>
      </c>
      <c r="O5347" s="145">
        <f>L5347-K5347</f>
        <v>1.0944128082618185</v>
      </c>
      <c r="P5347">
        <f t="shared" si="501"/>
        <v>1.6165598375168524</v>
      </c>
      <c r="Q5347">
        <f>IF(O5347&gt;0, IF(Q5346+O5347*Variables!$B$5&lt;Variables!$B$4, Q5346+O5347*Variables!$B$5, Variables!$B$4), IF(Q5346&gt;-O5347, Q5346+O5347/Variables!$B$5, 0))</f>
        <v>100</v>
      </c>
      <c r="R5347">
        <f>IF(O5347&gt;0, 0, IF(Q5346&gt;-O5347, 0, -O5347 - Q5346*Variables!$B$5))</f>
        <v>0</v>
      </c>
      <c r="S5347">
        <f t="shared" si="502"/>
        <v>0</v>
      </c>
      <c r="T5347">
        <f t="shared" si="503"/>
        <v>0</v>
      </c>
    </row>
    <row r="5348" spans="1:20" x14ac:dyDescent="0.3">
      <c r="A5348" s="3">
        <f t="shared" si="498"/>
        <v>43323</v>
      </c>
      <c r="B5348">
        <v>8</v>
      </c>
      <c r="C5348">
        <v>11</v>
      </c>
      <c r="D5348">
        <v>19</v>
      </c>
      <c r="E5348">
        <v>0</v>
      </c>
      <c r="F5348" s="1">
        <f>VLOOKUP(A5348,Weather!$A$1:$E$366, 5)</f>
        <v>0.5</v>
      </c>
      <c r="G5348" s="1">
        <f>VLOOKUP(D5348, Summer!$A$1:$E$25, 2)</f>
        <v>565.86125451999203</v>
      </c>
      <c r="H5348" s="1">
        <f>VLOOKUP(D5348, Summer!$A$1:$E$25, 3)</f>
        <v>365.77406038600299</v>
      </c>
      <c r="I5348" s="1">
        <f>VLOOKUP(D5348, Summer!$A$1:$E$25, 5)</f>
        <v>331.38683221891199</v>
      </c>
      <c r="J5348" s="1">
        <f t="shared" si="499"/>
        <v>331.38683221891199</v>
      </c>
      <c r="K5348" s="47">
        <f t="shared" si="500"/>
        <v>6.1995927678317768</v>
      </c>
      <c r="L5348" s="48">
        <f>Solar!K5365/1000*Variables!$B$3</f>
        <v>0.8667999999999999</v>
      </c>
      <c r="M5348">
        <f>IF(E5348=1, VLOOKUP(D5348, Sheet1!$A$2:$C$26, 2), Sheet1!$C$3)</f>
        <v>0.18637999999999999</v>
      </c>
      <c r="N5348" s="1">
        <f>'Electricity Rates'!$J$2</f>
        <v>0.24729999999999999</v>
      </c>
      <c r="O5348" s="145">
        <f>L5348-K5348</f>
        <v>-5.3327927678317772</v>
      </c>
      <c r="P5348">
        <f t="shared" si="501"/>
        <v>1.5331592914847985</v>
      </c>
      <c r="Q5348">
        <f>IF(O5348&gt;0, IF(Q5347+O5348*Variables!$B$5&lt;Variables!$B$4, Q5347+O5348*Variables!$B$5, Variables!$B$4), IF(Q5347&gt;-O5348, Q5347+O5348/Variables!$B$5, 0))</f>
        <v>94.32681620443428</v>
      </c>
      <c r="R5348">
        <f>IF(O5348&gt;0, 0, IF(Q5347&gt;-O5348, 0, -O5348 - Q5347*Variables!$B$5))</f>
        <v>0</v>
      </c>
      <c r="S5348">
        <f t="shared" si="502"/>
        <v>0</v>
      </c>
      <c r="T5348">
        <f t="shared" si="503"/>
        <v>0</v>
      </c>
    </row>
    <row r="5349" spans="1:20" x14ac:dyDescent="0.3">
      <c r="A5349" s="3">
        <f t="shared" si="498"/>
        <v>43323</v>
      </c>
      <c r="B5349">
        <v>8</v>
      </c>
      <c r="C5349">
        <v>11</v>
      </c>
      <c r="D5349">
        <v>20</v>
      </c>
      <c r="E5349">
        <v>0</v>
      </c>
      <c r="F5349" s="1">
        <f>VLOOKUP(A5349,Weather!$A$1:$E$366, 5)</f>
        <v>0.5</v>
      </c>
      <c r="G5349" s="1">
        <f>VLOOKUP(D5349, Summer!$A$1:$E$25, 2)</f>
        <v>459.178981251175</v>
      </c>
      <c r="H5349" s="1">
        <f>VLOOKUP(D5349, Summer!$A$1:$E$25, 3)</f>
        <v>328.41643432967999</v>
      </c>
      <c r="I5349" s="1">
        <f>VLOOKUP(D5349, Summer!$A$1:$E$25, 5)</f>
        <v>326.73316658528501</v>
      </c>
      <c r="J5349" s="1">
        <f t="shared" si="499"/>
        <v>326.73316658528501</v>
      </c>
      <c r="K5349" s="47">
        <f t="shared" si="500"/>
        <v>6.1125318800681905</v>
      </c>
      <c r="L5349" s="48">
        <f>Solar!K5366/1000*Variables!$B$3</f>
        <v>0</v>
      </c>
      <c r="M5349">
        <f>IF(E5349=1, VLOOKUP(D5349, Sheet1!$A$2:$C$26, 2), Sheet1!$C$3)</f>
        <v>0.18637999999999999</v>
      </c>
      <c r="N5349" s="1">
        <f>'Electricity Rates'!$J$2</f>
        <v>0.24729999999999999</v>
      </c>
      <c r="O5349" s="145">
        <f>L5349-K5349</f>
        <v>-6.1125318800681905</v>
      </c>
      <c r="P5349">
        <f t="shared" si="501"/>
        <v>1.5116291339408634</v>
      </c>
      <c r="Q5349">
        <f>IF(O5349&gt;0, IF(Q5348+O5349*Variables!$B$5&lt;Variables!$B$4, Q5348+O5349*Variables!$B$5, Variables!$B$4), IF(Q5348&gt;-O5349, Q5348+O5349/Variables!$B$5, 0))</f>
        <v>87.82412271500003</v>
      </c>
      <c r="R5349">
        <f>IF(O5349&gt;0, 0, IF(Q5348&gt;-O5349, 0, -O5349 - Q5348*Variables!$B$5))</f>
        <v>0</v>
      </c>
      <c r="S5349">
        <f t="shared" si="502"/>
        <v>0</v>
      </c>
      <c r="T5349">
        <f t="shared" si="503"/>
        <v>0</v>
      </c>
    </row>
    <row r="5350" spans="1:20" x14ac:dyDescent="0.3">
      <c r="A5350" s="3">
        <f t="shared" si="498"/>
        <v>43323</v>
      </c>
      <c r="B5350">
        <v>8</v>
      </c>
      <c r="C5350">
        <v>11</v>
      </c>
      <c r="D5350">
        <v>21</v>
      </c>
      <c r="E5350">
        <v>0</v>
      </c>
      <c r="F5350" s="1">
        <f>VLOOKUP(A5350,Weather!$A$1:$E$366, 5)</f>
        <v>0.5</v>
      </c>
      <c r="G5350" s="1">
        <f>VLOOKUP(D5350, Summer!$A$1:$E$25, 2)</f>
        <v>403.43414919632897</v>
      </c>
      <c r="H5350" s="1">
        <f>VLOOKUP(D5350, Summer!$A$1:$E$25, 3)</f>
        <v>305.25297715532997</v>
      </c>
      <c r="I5350" s="1">
        <f>VLOOKUP(D5350, Summer!$A$1:$E$25, 5)</f>
        <v>313.15582306105603</v>
      </c>
      <c r="J5350" s="1">
        <f t="shared" si="499"/>
        <v>313.15582306105603</v>
      </c>
      <c r="K5350" s="47">
        <f t="shared" si="500"/>
        <v>5.8585266133061946</v>
      </c>
      <c r="L5350" s="48">
        <f>Solar!K5367/1000*Variables!$B$3</f>
        <v>0</v>
      </c>
      <c r="M5350">
        <f>IF(E5350=1, VLOOKUP(D5350, Sheet1!$A$2:$C$26, 2), Sheet1!$C$3)</f>
        <v>0.18637999999999999</v>
      </c>
      <c r="N5350" s="1">
        <f>'Electricity Rates'!$J$2</f>
        <v>0.24729999999999999</v>
      </c>
      <c r="O5350" s="145">
        <f>L5350-K5350</f>
        <v>-5.8585266133061946</v>
      </c>
      <c r="P5350">
        <f t="shared" si="501"/>
        <v>1.4488136314706219</v>
      </c>
      <c r="Q5350">
        <f>IF(O5350&gt;0, IF(Q5349+O5350*Variables!$B$5&lt;Variables!$B$4, Q5349+O5350*Variables!$B$5, Variables!$B$4), IF(Q5349&gt;-O5350, Q5349+O5350/Variables!$B$5, 0))</f>
        <v>81.59164759446152</v>
      </c>
      <c r="R5350">
        <f>IF(O5350&gt;0, 0, IF(Q5349&gt;-O5350, 0, -O5350 - Q5349*Variables!$B$5))</f>
        <v>0</v>
      </c>
      <c r="S5350">
        <f t="shared" si="502"/>
        <v>0</v>
      </c>
      <c r="T5350">
        <f t="shared" si="503"/>
        <v>0</v>
      </c>
    </row>
    <row r="5351" spans="1:20" x14ac:dyDescent="0.3">
      <c r="A5351" s="3">
        <f t="shared" si="498"/>
        <v>43323</v>
      </c>
      <c r="B5351">
        <v>8</v>
      </c>
      <c r="C5351">
        <v>11</v>
      </c>
      <c r="D5351">
        <v>22</v>
      </c>
      <c r="E5351">
        <v>0</v>
      </c>
      <c r="F5351" s="1">
        <f>VLOOKUP(A5351,Weather!$A$1:$E$366, 5)</f>
        <v>0.5</v>
      </c>
      <c r="G5351" s="1">
        <f>VLOOKUP(D5351, Summer!$A$1:$E$25, 2)</f>
        <v>366.19777187885302</v>
      </c>
      <c r="H5351" s="1">
        <f>VLOOKUP(D5351, Summer!$A$1:$E$25, 3)</f>
        <v>263.18917633836901</v>
      </c>
      <c r="I5351" s="1">
        <f>VLOOKUP(D5351, Summer!$A$1:$E$25, 5)</f>
        <v>295.10418431306101</v>
      </c>
      <c r="J5351" s="1">
        <f t="shared" si="499"/>
        <v>295.10418431306101</v>
      </c>
      <c r="K5351" s="47">
        <f t="shared" si="500"/>
        <v>5.5208161246901204</v>
      </c>
      <c r="L5351" s="48">
        <f>Solar!K5368/1000*Variables!$B$3</f>
        <v>0</v>
      </c>
      <c r="M5351">
        <f>IF(E5351=1, VLOOKUP(D5351, Sheet1!$A$2:$C$26, 2), Sheet1!$C$3)</f>
        <v>0.18637999999999999</v>
      </c>
      <c r="N5351" s="1">
        <f>'Electricity Rates'!$J$2</f>
        <v>0.24729999999999999</v>
      </c>
      <c r="O5351" s="145">
        <f>L5351-K5351</f>
        <v>-5.5208161246901204</v>
      </c>
      <c r="P5351">
        <f t="shared" si="501"/>
        <v>1.3652978276358667</v>
      </c>
      <c r="Q5351">
        <f>IF(O5351&gt;0, IF(Q5350+O5351*Variables!$B$5&lt;Variables!$B$4, Q5350+O5351*Variables!$B$5, Variables!$B$4), IF(Q5350&gt;-O5351, Q5350+O5351/Variables!$B$5, 0))</f>
        <v>75.718438951174164</v>
      </c>
      <c r="R5351">
        <f>IF(O5351&gt;0, 0, IF(Q5350&gt;-O5351, 0, -O5351 - Q5350*Variables!$B$5))</f>
        <v>0</v>
      </c>
      <c r="S5351">
        <f t="shared" si="502"/>
        <v>0</v>
      </c>
      <c r="T5351">
        <f t="shared" si="503"/>
        <v>0</v>
      </c>
    </row>
    <row r="5352" spans="1:20" x14ac:dyDescent="0.3">
      <c r="A5352" s="3">
        <f t="shared" si="498"/>
        <v>43323</v>
      </c>
      <c r="B5352">
        <v>8</v>
      </c>
      <c r="C5352">
        <v>11</v>
      </c>
      <c r="D5352">
        <v>23</v>
      </c>
      <c r="E5352">
        <v>0</v>
      </c>
      <c r="F5352" s="1">
        <f>VLOOKUP(A5352,Weather!$A$1:$E$366, 5)</f>
        <v>0.5</v>
      </c>
      <c r="G5352" s="1">
        <f>VLOOKUP(D5352, Summer!$A$1:$E$25, 2)</f>
        <v>342.86102460129899</v>
      </c>
      <c r="H5352" s="1">
        <f>VLOOKUP(D5352, Summer!$A$1:$E$25, 3)</f>
        <v>273.02297434567402</v>
      </c>
      <c r="I5352" s="1">
        <f>VLOOKUP(D5352, Summer!$A$1:$E$25, 5)</f>
        <v>281.53182330021599</v>
      </c>
      <c r="J5352" s="1">
        <f t="shared" si="499"/>
        <v>281.53182330021599</v>
      </c>
      <c r="K5352" s="47">
        <f t="shared" si="500"/>
        <v>5.2669040708700354</v>
      </c>
      <c r="L5352" s="48">
        <f>Solar!K5369/1000*Variables!$B$3</f>
        <v>0</v>
      </c>
      <c r="M5352">
        <f>IF(E5352=1, VLOOKUP(D5352, Sheet1!$A$2:$C$26, 2), Sheet1!$C$3)</f>
        <v>0.18637999999999999</v>
      </c>
      <c r="N5352" s="1">
        <f>'Electricity Rates'!$J$2</f>
        <v>0.24729999999999999</v>
      </c>
      <c r="O5352" s="145">
        <f>L5352-K5352</f>
        <v>-5.2669040708700354</v>
      </c>
      <c r="P5352">
        <f t="shared" si="501"/>
        <v>1.3025053767261596</v>
      </c>
      <c r="Q5352">
        <f>IF(O5352&gt;0, IF(Q5351+O5352*Variables!$B$5&lt;Variables!$B$4, Q5351+O5352*Variables!$B$5, Variables!$B$4), IF(Q5351&gt;-O5352, Q5351+O5352/Variables!$B$5, 0))</f>
        <v>70.115349514078389</v>
      </c>
      <c r="R5352">
        <f>IF(O5352&gt;0, 0, IF(Q5351&gt;-O5352, 0, -O5352 - Q5351*Variables!$B$5))</f>
        <v>0</v>
      </c>
      <c r="S5352">
        <f t="shared" si="502"/>
        <v>0</v>
      </c>
      <c r="T5352">
        <f t="shared" si="503"/>
        <v>0</v>
      </c>
    </row>
    <row r="5353" spans="1:20" x14ac:dyDescent="0.3">
      <c r="A5353" s="3">
        <f t="shared" si="498"/>
        <v>43323</v>
      </c>
      <c r="B5353">
        <v>8</v>
      </c>
      <c r="C5353">
        <v>11</v>
      </c>
      <c r="D5353">
        <v>24</v>
      </c>
      <c r="E5353">
        <v>0</v>
      </c>
      <c r="F5353" s="1">
        <f>VLOOKUP(A5353,Weather!$A$1:$E$366, 5)</f>
        <v>0.5</v>
      </c>
      <c r="G5353" s="1">
        <f>VLOOKUP(D5353, Summer!$A$1:$E$25, 2)</f>
        <v>310.26482453023402</v>
      </c>
      <c r="H5353" s="1">
        <f>VLOOKUP(D5353, Summer!$A$1:$E$25, 3)</f>
        <v>259.09090909090901</v>
      </c>
      <c r="I5353" s="1">
        <f>VLOOKUP(D5353, Summer!$A$1:$E$25, 5)</f>
        <v>276.86321013243497</v>
      </c>
      <c r="J5353" s="1">
        <f t="shared" si="499"/>
        <v>276.86321013243497</v>
      </c>
      <c r="K5353" s="47">
        <f t="shared" si="500"/>
        <v>5.1795635442806756</v>
      </c>
      <c r="L5353" s="48">
        <f>Solar!K5370/1000*Variables!$B$3</f>
        <v>0</v>
      </c>
      <c r="M5353">
        <f>IF(E5353=1, VLOOKUP(D5353, Sheet1!$A$2:$C$26, 2), Sheet1!$C$3)</f>
        <v>0.18637999999999999</v>
      </c>
      <c r="N5353" s="1">
        <f>'Electricity Rates'!$J$2</f>
        <v>0.24729999999999999</v>
      </c>
      <c r="O5353" s="145">
        <f>L5353-K5353</f>
        <v>-5.1795635442806756</v>
      </c>
      <c r="P5353">
        <f t="shared" si="501"/>
        <v>1.280906064500611</v>
      </c>
      <c r="Q5353">
        <f>IF(O5353&gt;0, IF(Q5352+O5353*Variables!$B$5&lt;Variables!$B$4, Q5352+O5353*Variables!$B$5, Variables!$B$4), IF(Q5352&gt;-O5353, Q5352+O5353/Variables!$B$5, 0))</f>
        <v>64.605175530801077</v>
      </c>
      <c r="R5353">
        <f>IF(O5353&gt;0, 0, IF(Q5352&gt;-O5353, 0, -O5353 - Q5352*Variables!$B$5))</f>
        <v>0</v>
      </c>
      <c r="S5353">
        <f t="shared" si="502"/>
        <v>0</v>
      </c>
      <c r="T5353">
        <f t="shared" si="503"/>
        <v>0</v>
      </c>
    </row>
    <row r="5354" spans="1:20" x14ac:dyDescent="0.3">
      <c r="A5354" s="3">
        <f t="shared" si="498"/>
        <v>43324</v>
      </c>
      <c r="B5354">
        <v>8</v>
      </c>
      <c r="C5354">
        <v>12</v>
      </c>
      <c r="D5354">
        <v>1</v>
      </c>
      <c r="E5354">
        <v>0</v>
      </c>
      <c r="F5354" s="1">
        <f>VLOOKUP(A5354,Weather!$A$1:$E$366, 5)</f>
        <v>0.5238095238095225</v>
      </c>
      <c r="G5354" s="1">
        <f>VLOOKUP(D5354, Summer!$A$1:$E$25, 2)</f>
        <v>305.44698283970399</v>
      </c>
      <c r="H5354" s="1">
        <f>VLOOKUP(D5354, Summer!$A$1:$E$25, 3)</f>
        <v>264.36707082495798</v>
      </c>
      <c r="I5354" s="1">
        <f>VLOOKUP(D5354, Summer!$A$1:$E$25, 5)</f>
        <v>276.703769768114</v>
      </c>
      <c r="J5354" s="1">
        <f t="shared" si="499"/>
        <v>276.703769768114</v>
      </c>
      <c r="K5354" s="47">
        <f t="shared" si="500"/>
        <v>5.1765807301388893</v>
      </c>
      <c r="L5354" s="48">
        <f>Solar!K5371/1000*Variables!$B$3</f>
        <v>0</v>
      </c>
      <c r="M5354">
        <f>IF(E5354=1, VLOOKUP(D5354, Sheet1!$A$2:$C$26, 2), Sheet1!$C$3)</f>
        <v>0.18637999999999999</v>
      </c>
      <c r="N5354" s="1">
        <f>'Electricity Rates'!$J$2</f>
        <v>0.24729999999999999</v>
      </c>
      <c r="O5354" s="145">
        <f>L5354-K5354</f>
        <v>-5.1765807301388893</v>
      </c>
      <c r="P5354">
        <f t="shared" si="501"/>
        <v>1.2801684145633472</v>
      </c>
      <c r="Q5354">
        <f>IF(O5354&gt;0, IF(Q5353+O5354*Variables!$B$5&lt;Variables!$B$4, Q5353+O5354*Variables!$B$5, Variables!$B$4), IF(Q5353&gt;-O5354, Q5353+O5354/Variables!$B$5, 0))</f>
        <v>59.098174754057581</v>
      </c>
      <c r="R5354">
        <f>IF(O5354&gt;0, 0, IF(Q5353&gt;-O5354, 0, -O5354 - Q5353*Variables!$B$5))</f>
        <v>0</v>
      </c>
      <c r="S5354">
        <f t="shared" si="502"/>
        <v>0</v>
      </c>
      <c r="T5354">
        <f t="shared" si="503"/>
        <v>0</v>
      </c>
    </row>
    <row r="5355" spans="1:20" x14ac:dyDescent="0.3">
      <c r="A5355" s="3">
        <f t="shared" si="498"/>
        <v>43324</v>
      </c>
      <c r="B5355">
        <v>8</v>
      </c>
      <c r="C5355">
        <v>12</v>
      </c>
      <c r="D5355">
        <v>2</v>
      </c>
      <c r="E5355">
        <v>0</v>
      </c>
      <c r="F5355" s="1">
        <f>VLOOKUP(A5355,Weather!$A$1:$E$366, 5)</f>
        <v>0.5238095238095225</v>
      </c>
      <c r="G5355" s="1">
        <f>VLOOKUP(D5355, Summer!$A$1:$E$25, 2)</f>
        <v>286.71906025959902</v>
      </c>
      <c r="H5355" s="1">
        <f>VLOOKUP(D5355, Summer!$A$1:$E$25, 3)</f>
        <v>260.03911906460002</v>
      </c>
      <c r="I5355" s="1">
        <f>VLOOKUP(D5355, Summer!$A$1:$E$25, 5)</f>
        <v>276.50446931271199</v>
      </c>
      <c r="J5355" s="1">
        <f t="shared" si="499"/>
        <v>276.50446931271199</v>
      </c>
      <c r="K5355" s="47">
        <f t="shared" si="500"/>
        <v>5.1728522124616383</v>
      </c>
      <c r="L5355" s="48">
        <f>Solar!K5372/1000*Variables!$B$3</f>
        <v>0</v>
      </c>
      <c r="M5355">
        <f>IF(E5355=1, VLOOKUP(D5355, Sheet1!$A$2:$C$26, 2), Sheet1!$C$3)</f>
        <v>0.18637999999999999</v>
      </c>
      <c r="N5355" s="1">
        <f>'Electricity Rates'!$J$2</f>
        <v>0.24729999999999999</v>
      </c>
      <c r="O5355" s="145">
        <f>L5355-K5355</f>
        <v>-5.1728522124616383</v>
      </c>
      <c r="P5355">
        <f t="shared" si="501"/>
        <v>1.2792463521417632</v>
      </c>
      <c r="Q5355">
        <f>IF(O5355&gt;0, IF(Q5354+O5355*Variables!$B$5&lt;Variables!$B$4, Q5354+O5355*Variables!$B$5, Variables!$B$4), IF(Q5354&gt;-O5355, Q5354+O5355/Variables!$B$5, 0))</f>
        <v>53.595140485481366</v>
      </c>
      <c r="R5355">
        <f>IF(O5355&gt;0, 0, IF(Q5354&gt;-O5355, 0, -O5355 - Q5354*Variables!$B$5))</f>
        <v>0</v>
      </c>
      <c r="S5355">
        <f t="shared" si="502"/>
        <v>0</v>
      </c>
      <c r="T5355">
        <f t="shared" si="503"/>
        <v>0</v>
      </c>
    </row>
    <row r="5356" spans="1:20" x14ac:dyDescent="0.3">
      <c r="A5356" s="3">
        <f t="shared" si="498"/>
        <v>43324</v>
      </c>
      <c r="B5356">
        <v>8</v>
      </c>
      <c r="C5356">
        <v>12</v>
      </c>
      <c r="D5356">
        <v>3</v>
      </c>
      <c r="E5356">
        <v>0</v>
      </c>
      <c r="F5356" s="1">
        <f>VLOOKUP(A5356,Weather!$A$1:$E$366, 5)</f>
        <v>0.5238095238095225</v>
      </c>
      <c r="G5356" s="1">
        <f>VLOOKUP(D5356, Summer!$A$1:$E$25, 2)</f>
        <v>272.63131492590298</v>
      </c>
      <c r="H5356" s="1">
        <f>VLOOKUP(D5356, Summer!$A$1:$E$25, 3)</f>
        <v>241.571030279452</v>
      </c>
      <c r="I5356" s="1">
        <f>VLOOKUP(D5356, Summer!$A$1:$E$25, 5)</f>
        <v>276.33008141423602</v>
      </c>
      <c r="J5356" s="1">
        <f t="shared" si="499"/>
        <v>276.33008141423602</v>
      </c>
      <c r="K5356" s="47">
        <f t="shared" si="500"/>
        <v>5.1695897594940607</v>
      </c>
      <c r="L5356" s="48">
        <f>Solar!K5373/1000*Variables!$B$3</f>
        <v>0</v>
      </c>
      <c r="M5356">
        <f>IF(E5356=1, VLOOKUP(D5356, Sheet1!$A$2:$C$26, 2), Sheet1!$C$3)</f>
        <v>0.18637999999999999</v>
      </c>
      <c r="N5356" s="1">
        <f>'Electricity Rates'!$J$2</f>
        <v>0.24729999999999999</v>
      </c>
      <c r="O5356" s="145">
        <f>L5356-K5356</f>
        <v>-5.1695897594940607</v>
      </c>
      <c r="P5356">
        <f t="shared" si="501"/>
        <v>1.2784395475228811</v>
      </c>
      <c r="Q5356">
        <f>IF(O5356&gt;0, IF(Q5355+O5356*Variables!$B$5&lt;Variables!$B$4, Q5355+O5356*Variables!$B$5, Variables!$B$4), IF(Q5355&gt;-O5356, Q5355+O5356/Variables!$B$5, 0))</f>
        <v>48.095576911551511</v>
      </c>
      <c r="R5356">
        <f>IF(O5356&gt;0, 0, IF(Q5355&gt;-O5356, 0, -O5356 - Q5355*Variables!$B$5))</f>
        <v>0</v>
      </c>
      <c r="S5356">
        <f t="shared" si="502"/>
        <v>0</v>
      </c>
      <c r="T5356">
        <f t="shared" si="503"/>
        <v>0</v>
      </c>
    </row>
    <row r="5357" spans="1:20" x14ac:dyDescent="0.3">
      <c r="A5357" s="3">
        <f t="shared" si="498"/>
        <v>43324</v>
      </c>
      <c r="B5357">
        <v>8</v>
      </c>
      <c r="C5357">
        <v>12</v>
      </c>
      <c r="D5357">
        <v>4</v>
      </c>
      <c r="E5357">
        <v>0</v>
      </c>
      <c r="F5357" s="1">
        <f>VLOOKUP(A5357,Weather!$A$1:$E$366, 5)</f>
        <v>0.5238095238095225</v>
      </c>
      <c r="G5357" s="1">
        <f>VLOOKUP(D5357, Summer!$A$1:$E$25, 2)</f>
        <v>286.33237882239803</v>
      </c>
      <c r="H5357" s="1">
        <f>VLOOKUP(D5357, Summer!$A$1:$E$25, 3)</f>
        <v>256.10019667595998</v>
      </c>
      <c r="I5357" s="1">
        <f>VLOOKUP(D5357, Summer!$A$1:$E$25, 5)</f>
        <v>276.13078095883401</v>
      </c>
      <c r="J5357" s="1">
        <f t="shared" si="499"/>
        <v>276.13078095883401</v>
      </c>
      <c r="K5357" s="47">
        <f t="shared" si="500"/>
        <v>5.1658612418168106</v>
      </c>
      <c r="L5357" s="48">
        <f>Solar!K5374/1000*Variables!$B$3</f>
        <v>0</v>
      </c>
      <c r="M5357">
        <f>IF(E5357=1, VLOOKUP(D5357, Sheet1!$A$2:$C$26, 2), Sheet1!$C$3)</f>
        <v>0.18637999999999999</v>
      </c>
      <c r="N5357" s="1">
        <f>'Electricity Rates'!$J$2</f>
        <v>0.24729999999999999</v>
      </c>
      <c r="O5357" s="145">
        <f>L5357-K5357</f>
        <v>-5.1658612418168106</v>
      </c>
      <c r="P5357">
        <f t="shared" si="501"/>
        <v>1.2775174851012971</v>
      </c>
      <c r="Q5357">
        <f>IF(O5357&gt;0, IF(Q5356+O5357*Variables!$B$5&lt;Variables!$B$4, Q5356+O5357*Variables!$B$5, Variables!$B$4), IF(Q5356&gt;-O5357, Q5356+O5357/Variables!$B$5, 0))</f>
        <v>42.599979845788944</v>
      </c>
      <c r="R5357">
        <f>IF(O5357&gt;0, 0, IF(Q5356&gt;-O5357, 0, -O5357 - Q5356*Variables!$B$5))</f>
        <v>0</v>
      </c>
      <c r="S5357">
        <f t="shared" si="502"/>
        <v>0</v>
      </c>
      <c r="T5357">
        <f t="shared" si="503"/>
        <v>0</v>
      </c>
    </row>
    <row r="5358" spans="1:20" x14ac:dyDescent="0.3">
      <c r="A5358" s="3">
        <f t="shared" si="498"/>
        <v>43324</v>
      </c>
      <c r="B5358">
        <v>8</v>
      </c>
      <c r="C5358">
        <v>12</v>
      </c>
      <c r="D5358">
        <v>5</v>
      </c>
      <c r="E5358">
        <v>0</v>
      </c>
      <c r="F5358" s="1">
        <f>VLOOKUP(A5358,Weather!$A$1:$E$366, 5)</f>
        <v>0.5238095238095225</v>
      </c>
      <c r="G5358" s="1">
        <f>VLOOKUP(D5358, Summer!$A$1:$E$25, 2)</f>
        <v>323.19252555232703</v>
      </c>
      <c r="H5358" s="1">
        <f>VLOOKUP(D5358, Summer!$A$1:$E$25, 3)</f>
        <v>290.90909090909099</v>
      </c>
      <c r="I5358" s="1">
        <f>VLOOKUP(D5358, Summer!$A$1:$E$25, 5)</f>
        <v>275.93148050343302</v>
      </c>
      <c r="J5358" s="1">
        <f t="shared" si="499"/>
        <v>275.93148050343302</v>
      </c>
      <c r="K5358" s="47">
        <f t="shared" si="500"/>
        <v>5.1621327241395809</v>
      </c>
      <c r="L5358" s="48">
        <f>Solar!K5375/1000*Variables!$B$3</f>
        <v>0</v>
      </c>
      <c r="M5358">
        <f>IF(E5358=1, VLOOKUP(D5358, Sheet1!$A$2:$C$26, 2), Sheet1!$C$3)</f>
        <v>0.18637999999999999</v>
      </c>
      <c r="N5358" s="1">
        <f>'Electricity Rates'!$J$2</f>
        <v>0.24729999999999999</v>
      </c>
      <c r="O5358" s="145">
        <f>L5358-K5358</f>
        <v>-5.1621327241395809</v>
      </c>
      <c r="P5358">
        <f t="shared" si="501"/>
        <v>1.2765954226797183</v>
      </c>
      <c r="Q5358">
        <f>IF(O5358&gt;0, IF(Q5357+O5358*Variables!$B$5&lt;Variables!$B$4, Q5357+O5358*Variables!$B$5, Variables!$B$4), IF(Q5357&gt;-O5358, Q5357+O5358/Variables!$B$5, 0))</f>
        <v>37.108349288193644</v>
      </c>
      <c r="R5358">
        <f>IF(O5358&gt;0, 0, IF(Q5357&gt;-O5358, 0, -O5358 - Q5357*Variables!$B$5))</f>
        <v>0</v>
      </c>
      <c r="S5358">
        <f t="shared" si="502"/>
        <v>0</v>
      </c>
      <c r="T5358">
        <f t="shared" si="503"/>
        <v>0</v>
      </c>
    </row>
    <row r="5359" spans="1:20" x14ac:dyDescent="0.3">
      <c r="A5359" s="3">
        <f t="shared" si="498"/>
        <v>43324</v>
      </c>
      <c r="B5359">
        <v>8</v>
      </c>
      <c r="C5359">
        <v>12</v>
      </c>
      <c r="D5359">
        <v>6</v>
      </c>
      <c r="E5359">
        <v>0</v>
      </c>
      <c r="F5359" s="1">
        <f>VLOOKUP(A5359,Weather!$A$1:$E$366, 5)</f>
        <v>0.5238095238095225</v>
      </c>
      <c r="G5359" s="1">
        <f>VLOOKUP(D5359, Summer!$A$1:$E$25, 2)</f>
        <v>420.20776289112302</v>
      </c>
      <c r="H5359" s="1">
        <f>VLOOKUP(D5359, Summer!$A$1:$E$25, 3)</f>
        <v>354.54545454545399</v>
      </c>
      <c r="I5359" s="1">
        <f>VLOOKUP(D5359, Summer!$A$1:$E$25, 5)</f>
        <v>244.50179868660999</v>
      </c>
      <c r="J5359" s="1">
        <f t="shared" si="499"/>
        <v>244.50179868660999</v>
      </c>
      <c r="K5359" s="47">
        <f t="shared" si="500"/>
        <v>4.5741454864387405</v>
      </c>
      <c r="L5359" s="48">
        <f>Solar!K5376/1000*Variables!$B$3</f>
        <v>0.27074999999999999</v>
      </c>
      <c r="M5359">
        <f>IF(E5359=1, VLOOKUP(D5359, Sheet1!$A$2:$C$26, 2), Sheet1!$C$3)</f>
        <v>0.18637999999999999</v>
      </c>
      <c r="N5359" s="1">
        <f>'Electricity Rates'!$J$2</f>
        <v>0.24729999999999999</v>
      </c>
      <c r="O5359" s="145">
        <f>L5359-K5359</f>
        <v>-4.3033954864387409</v>
      </c>
      <c r="P5359">
        <f t="shared" si="501"/>
        <v>1.1311861787963005</v>
      </c>
      <c r="Q5359">
        <f>IF(O5359&gt;0, IF(Q5358+O5359*Variables!$B$5&lt;Variables!$B$4, Q5358+O5359*Variables!$B$5, Variables!$B$4), IF(Q5358&gt;-O5359, Q5358+O5359/Variables!$B$5, 0))</f>
        <v>32.530268983471579</v>
      </c>
      <c r="R5359">
        <f>IF(O5359&gt;0, 0, IF(Q5358&gt;-O5359, 0, -O5359 - Q5358*Variables!$B$5))</f>
        <v>0</v>
      </c>
      <c r="S5359">
        <f t="shared" si="502"/>
        <v>0</v>
      </c>
      <c r="T5359">
        <f t="shared" si="503"/>
        <v>0</v>
      </c>
    </row>
    <row r="5360" spans="1:20" x14ac:dyDescent="0.3">
      <c r="A5360" s="3">
        <f t="shared" si="498"/>
        <v>43324</v>
      </c>
      <c r="B5360">
        <v>8</v>
      </c>
      <c r="C5360">
        <v>12</v>
      </c>
      <c r="D5360">
        <v>7</v>
      </c>
      <c r="E5360">
        <v>0</v>
      </c>
      <c r="F5360" s="1">
        <f>VLOOKUP(A5360,Weather!$A$1:$E$366, 5)</f>
        <v>0.5238095238095225</v>
      </c>
      <c r="G5360" s="1">
        <f>VLOOKUP(D5360, Summer!$A$1:$E$25, 2)</f>
        <v>767.23345107957198</v>
      </c>
      <c r="H5360" s="1">
        <f>VLOOKUP(D5360, Summer!$A$1:$E$25, 3)</f>
        <v>587.45596403639502</v>
      </c>
      <c r="I5360" s="1">
        <f>VLOOKUP(D5360, Summer!$A$1:$E$25, 5)</f>
        <v>275.57273968370998</v>
      </c>
      <c r="J5360" s="1">
        <f t="shared" si="499"/>
        <v>275.57273968370998</v>
      </c>
      <c r="K5360" s="47">
        <f t="shared" si="500"/>
        <v>5.1554213923205428</v>
      </c>
      <c r="L5360" s="48">
        <f>Solar!K5377/1000*Variables!$B$3</f>
        <v>3.2314999999999996</v>
      </c>
      <c r="M5360">
        <f>IF(E5360=1, VLOOKUP(D5360, Sheet1!$A$2:$C$26, 2), Sheet1!$C$3)</f>
        <v>0.18637999999999999</v>
      </c>
      <c r="N5360" s="1">
        <f>'Electricity Rates'!$J$2</f>
        <v>0.24729999999999999</v>
      </c>
      <c r="O5360" s="145">
        <f>L5360-K5360</f>
        <v>-1.9239213923205432</v>
      </c>
      <c r="P5360">
        <f t="shared" si="501"/>
        <v>1.2749357103208703</v>
      </c>
      <c r="Q5360">
        <f>IF(O5360&gt;0, IF(Q5359+O5360*Variables!$B$5&lt;Variables!$B$4, Q5359+O5360*Variables!$B$5, Variables!$B$4), IF(Q5359&gt;-O5360, Q5359+O5360/Variables!$B$5, 0))</f>
        <v>30.483544098024193</v>
      </c>
      <c r="R5360">
        <f>IF(O5360&gt;0, 0, IF(Q5359&gt;-O5360, 0, -O5360 - Q5359*Variables!$B$5))</f>
        <v>0</v>
      </c>
      <c r="S5360">
        <f t="shared" si="502"/>
        <v>0</v>
      </c>
      <c r="T5360">
        <f t="shared" si="503"/>
        <v>0</v>
      </c>
    </row>
    <row r="5361" spans="1:20" x14ac:dyDescent="0.3">
      <c r="A5361" s="3">
        <f t="shared" si="498"/>
        <v>43324</v>
      </c>
      <c r="B5361">
        <v>8</v>
      </c>
      <c r="C5361">
        <v>12</v>
      </c>
      <c r="D5361">
        <v>8</v>
      </c>
      <c r="E5361">
        <v>0</v>
      </c>
      <c r="F5361" s="1">
        <f>VLOOKUP(A5361,Weather!$A$1:$E$366, 5)</f>
        <v>0.5238095238095225</v>
      </c>
      <c r="G5361" s="1">
        <f>VLOOKUP(D5361, Summer!$A$1:$E$25, 2)</f>
        <v>1109.6398637209199</v>
      </c>
      <c r="H5361" s="1">
        <f>VLOOKUP(D5361, Summer!$A$1:$E$25, 3)</f>
        <v>814.26008774773595</v>
      </c>
      <c r="I5361" s="1">
        <f>VLOOKUP(D5361, Summer!$A$1:$E$25, 5)</f>
        <v>328.96533168578299</v>
      </c>
      <c r="J5361" s="1">
        <f t="shared" si="499"/>
        <v>328.96533168578299</v>
      </c>
      <c r="K5361" s="47">
        <f t="shared" si="500"/>
        <v>6.1542912780532992</v>
      </c>
      <c r="L5361" s="48">
        <f>Solar!K5378/1000*Variables!$B$3</f>
        <v>10.389250000000001</v>
      </c>
      <c r="M5361">
        <f>IF(E5361=1, VLOOKUP(D5361, Sheet1!$A$2:$C$26, 2), Sheet1!$C$3)</f>
        <v>0.18637999999999999</v>
      </c>
      <c r="N5361" s="1">
        <f>'Electricity Rates'!$J$2</f>
        <v>0.24729999999999999</v>
      </c>
      <c r="O5361" s="145">
        <f>L5361-K5361</f>
        <v>4.2349587219467013</v>
      </c>
      <c r="P5361">
        <f t="shared" si="501"/>
        <v>1.5219562330625809</v>
      </c>
      <c r="Q5361">
        <f>IF(O5361&gt;0, IF(Q5360+O5361*Variables!$B$5&lt;Variables!$B$4, Q5360+O5361*Variables!$B$5, Variables!$B$4), IF(Q5360&gt;-O5361, Q5360+O5361/Variables!$B$5, 0))</f>
        <v>34.464405296654093</v>
      </c>
      <c r="R5361">
        <f>IF(O5361&gt;0, 0, IF(Q5360&gt;-O5361, 0, -O5361 - Q5360*Variables!$B$5))</f>
        <v>0</v>
      </c>
      <c r="S5361">
        <f t="shared" si="502"/>
        <v>0</v>
      </c>
      <c r="T5361">
        <f t="shared" si="503"/>
        <v>0</v>
      </c>
    </row>
    <row r="5362" spans="1:20" x14ac:dyDescent="0.3">
      <c r="A5362" s="3">
        <f t="shared" si="498"/>
        <v>43324</v>
      </c>
      <c r="B5362">
        <v>8</v>
      </c>
      <c r="C5362">
        <v>12</v>
      </c>
      <c r="D5362">
        <v>9</v>
      </c>
      <c r="E5362">
        <v>0</v>
      </c>
      <c r="F5362" s="1">
        <f>VLOOKUP(A5362,Weather!$A$1:$E$366, 5)</f>
        <v>0.5238095238095225</v>
      </c>
      <c r="G5362" s="1">
        <f>VLOOKUP(D5362, Summer!$A$1:$E$25, 2)</f>
        <v>1322.40871182827</v>
      </c>
      <c r="H5362" s="1">
        <f>VLOOKUP(D5362, Summer!$A$1:$E$25, 3)</f>
        <v>1017.49011217013</v>
      </c>
      <c r="I5362" s="1">
        <f>VLOOKUP(D5362, Summer!$A$1:$E$25, 5)</f>
        <v>386.82225388885001</v>
      </c>
      <c r="J5362" s="1">
        <f t="shared" si="499"/>
        <v>386.82225388885001</v>
      </c>
      <c r="K5362" s="47">
        <f t="shared" si="500"/>
        <v>7.236679959756235</v>
      </c>
      <c r="L5362" s="48">
        <f>Solar!K5379/1000*Variables!$B$3</f>
        <v>9.0200999999999993</v>
      </c>
      <c r="M5362">
        <f>IF(E5362=1, VLOOKUP(D5362, Sheet1!$A$2:$C$26, 2), Sheet1!$C$3)</f>
        <v>0.18637999999999999</v>
      </c>
      <c r="N5362" s="1">
        <f>'Electricity Rates'!$J$2</f>
        <v>0.24729999999999999</v>
      </c>
      <c r="O5362" s="145">
        <f>L5362-K5362</f>
        <v>1.7834200402437643</v>
      </c>
      <c r="P5362">
        <f t="shared" si="501"/>
        <v>1.7896309540477169</v>
      </c>
      <c r="Q5362">
        <f>IF(O5362&gt;0, IF(Q5361+O5362*Variables!$B$5&lt;Variables!$B$4, Q5361+O5362*Variables!$B$5, Variables!$B$4), IF(Q5361&gt;-O5362, Q5361+O5362/Variables!$B$5, 0))</f>
        <v>36.140820134483228</v>
      </c>
      <c r="R5362">
        <f>IF(O5362&gt;0, 0, IF(Q5361&gt;-O5362, 0, -O5362 - Q5361*Variables!$B$5))</f>
        <v>0</v>
      </c>
      <c r="S5362">
        <f t="shared" si="502"/>
        <v>0</v>
      </c>
      <c r="T5362">
        <f t="shared" si="503"/>
        <v>0</v>
      </c>
    </row>
    <row r="5363" spans="1:20" x14ac:dyDescent="0.3">
      <c r="A5363" s="3">
        <f t="shared" si="498"/>
        <v>43324</v>
      </c>
      <c r="B5363">
        <v>8</v>
      </c>
      <c r="C5363">
        <v>12</v>
      </c>
      <c r="D5363">
        <v>10</v>
      </c>
      <c r="E5363">
        <v>0</v>
      </c>
      <c r="F5363" s="1">
        <f>VLOOKUP(A5363,Weather!$A$1:$E$366, 5)</f>
        <v>0.5238095238095225</v>
      </c>
      <c r="G5363" s="1">
        <f>VLOOKUP(D5363, Summer!$A$1:$E$25, 2)</f>
        <v>1424.0693518383</v>
      </c>
      <c r="H5363" s="1">
        <f>VLOOKUP(D5363, Summer!$A$1:$E$25, 3)</f>
        <v>1069.7659339946799</v>
      </c>
      <c r="I5363" s="1">
        <f>VLOOKUP(D5363, Summer!$A$1:$E$25, 5)</f>
        <v>417.88322986318002</v>
      </c>
      <c r="J5363" s="1">
        <f t="shared" si="499"/>
        <v>417.88322986318002</v>
      </c>
      <c r="K5363" s="47">
        <f t="shared" si="500"/>
        <v>7.8177694397541773</v>
      </c>
      <c r="L5363" s="48">
        <f>Solar!K5380/1000*Variables!$B$3</f>
        <v>15.037749999999999</v>
      </c>
      <c r="M5363">
        <f>IF(E5363=1, VLOOKUP(D5363, Sheet1!$A$2:$C$26, 2), Sheet1!$C$3)</f>
        <v>0.18637999999999999</v>
      </c>
      <c r="N5363" s="1">
        <f>'Electricity Rates'!$J$2</f>
        <v>0.24729999999999999</v>
      </c>
      <c r="O5363" s="145">
        <f>L5363-K5363</f>
        <v>7.2199805602458218</v>
      </c>
      <c r="P5363">
        <f t="shared" si="501"/>
        <v>1.9333343824512079</v>
      </c>
      <c r="Q5363">
        <f>IF(O5363&gt;0, IF(Q5362+O5363*Variables!$B$5&lt;Variables!$B$4, Q5362+O5363*Variables!$B$5, Variables!$B$4), IF(Q5362&gt;-O5363, Q5362+O5363/Variables!$B$5, 0))</f>
        <v>42.927601861114297</v>
      </c>
      <c r="R5363">
        <f>IF(O5363&gt;0, 0, IF(Q5362&gt;-O5363, 0, -O5363 - Q5362*Variables!$B$5))</f>
        <v>0</v>
      </c>
      <c r="S5363">
        <f t="shared" si="502"/>
        <v>0</v>
      </c>
      <c r="T5363">
        <f t="shared" si="503"/>
        <v>0</v>
      </c>
    </row>
    <row r="5364" spans="1:20" x14ac:dyDescent="0.3">
      <c r="A5364" s="3">
        <f t="shared" si="498"/>
        <v>43324</v>
      </c>
      <c r="B5364">
        <v>8</v>
      </c>
      <c r="C5364">
        <v>12</v>
      </c>
      <c r="D5364">
        <v>11</v>
      </c>
      <c r="E5364">
        <v>0</v>
      </c>
      <c r="F5364" s="1">
        <f>VLOOKUP(A5364,Weather!$A$1:$E$366, 5)</f>
        <v>0.5238095238095225</v>
      </c>
      <c r="G5364" s="1">
        <f>VLOOKUP(D5364, Summer!$A$1:$E$25, 2)</f>
        <v>1497.9516334678001</v>
      </c>
      <c r="H5364" s="1">
        <f>VLOOKUP(D5364, Summer!$A$1:$E$25, 3)</f>
        <v>1079.6213447448599</v>
      </c>
      <c r="I5364" s="1">
        <f>VLOOKUP(D5364, Summer!$A$1:$E$25, 5)</f>
        <v>435.54125021175599</v>
      </c>
      <c r="J5364" s="1">
        <f t="shared" si="499"/>
        <v>435.54125021175599</v>
      </c>
      <c r="K5364" s="47">
        <f t="shared" si="500"/>
        <v>8.1481161059576817</v>
      </c>
      <c r="L5364" s="48">
        <f>Solar!K5381/1000*Variables!$B$3</f>
        <v>28.380900000000004</v>
      </c>
      <c r="M5364">
        <f>IF(E5364=1, VLOOKUP(D5364, Sheet1!$A$2:$C$26, 2), Sheet1!$C$3)</f>
        <v>0.18637999999999999</v>
      </c>
      <c r="N5364" s="1">
        <f>'Electricity Rates'!$J$2</f>
        <v>0.24729999999999999</v>
      </c>
      <c r="O5364" s="145">
        <f>L5364-K5364</f>
        <v>20.232783894042321</v>
      </c>
      <c r="P5364">
        <f t="shared" si="501"/>
        <v>2.0150291130033344</v>
      </c>
      <c r="Q5364">
        <f>IF(O5364&gt;0, IF(Q5363+O5364*Variables!$B$5&lt;Variables!$B$4, Q5363+O5364*Variables!$B$5, Variables!$B$4), IF(Q5363&gt;-O5364, Q5363+O5364/Variables!$B$5, 0))</f>
        <v>61.946418721514078</v>
      </c>
      <c r="R5364">
        <f>IF(O5364&gt;0, 0, IF(Q5363&gt;-O5364, 0, -O5364 - Q5363*Variables!$B$5))</f>
        <v>0</v>
      </c>
      <c r="S5364">
        <f t="shared" si="502"/>
        <v>0</v>
      </c>
      <c r="T5364">
        <f t="shared" si="503"/>
        <v>0</v>
      </c>
    </row>
    <row r="5365" spans="1:20" x14ac:dyDescent="0.3">
      <c r="A5365" s="3">
        <f t="shared" si="498"/>
        <v>43324</v>
      </c>
      <c r="B5365">
        <v>8</v>
      </c>
      <c r="C5365">
        <v>12</v>
      </c>
      <c r="D5365">
        <v>12</v>
      </c>
      <c r="E5365">
        <v>0</v>
      </c>
      <c r="F5365" s="1">
        <f>VLOOKUP(A5365,Weather!$A$1:$E$366, 5)</f>
        <v>0.5238095238095225</v>
      </c>
      <c r="G5365" s="1">
        <f>VLOOKUP(D5365, Summer!$A$1:$E$25, 2)</f>
        <v>1553.30978408544</v>
      </c>
      <c r="H5365" s="1">
        <f>VLOOKUP(D5365, Summer!$A$1:$E$25, 3)</f>
        <v>1117.7462231731799</v>
      </c>
      <c r="I5365" s="1">
        <f>VLOOKUP(D5365, Summer!$A$1:$E$25, 5)</f>
        <v>435.36187980189499</v>
      </c>
      <c r="J5365" s="1">
        <f t="shared" si="499"/>
        <v>435.36187980189499</v>
      </c>
      <c r="K5365" s="47">
        <f t="shared" si="500"/>
        <v>8.1447604400481737</v>
      </c>
      <c r="L5365" s="48">
        <f>Solar!K5382/1000*Variables!$B$3</f>
        <v>38.647849999999998</v>
      </c>
      <c r="M5365">
        <f>IF(E5365=1, VLOOKUP(D5365, Sheet1!$A$2:$C$26, 2), Sheet1!$C$3)</f>
        <v>0.18637999999999999</v>
      </c>
      <c r="N5365" s="1">
        <f>'Electricity Rates'!$J$2</f>
        <v>0.24729999999999999</v>
      </c>
      <c r="O5365" s="145">
        <f>L5365-K5365</f>
        <v>30.503089559951825</v>
      </c>
      <c r="P5365">
        <f t="shared" si="501"/>
        <v>2.0141992568239133</v>
      </c>
      <c r="Q5365">
        <f>IF(O5365&gt;0, IF(Q5364+O5365*Variables!$B$5&lt;Variables!$B$4, Q5364+O5365*Variables!$B$5, Variables!$B$4), IF(Q5364&gt;-O5365, Q5364+O5365/Variables!$B$5, 0))</f>
        <v>90.619322907868792</v>
      </c>
      <c r="R5365">
        <f>IF(O5365&gt;0, 0, IF(Q5364&gt;-O5365, 0, -O5365 - Q5364*Variables!$B$5))</f>
        <v>0</v>
      </c>
      <c r="S5365">
        <f t="shared" si="502"/>
        <v>0</v>
      </c>
      <c r="T5365">
        <f t="shared" si="503"/>
        <v>0</v>
      </c>
    </row>
    <row r="5366" spans="1:20" x14ac:dyDescent="0.3">
      <c r="A5366" s="3">
        <f t="shared" si="498"/>
        <v>43324</v>
      </c>
      <c r="B5366">
        <v>8</v>
      </c>
      <c r="C5366">
        <v>12</v>
      </c>
      <c r="D5366">
        <v>13</v>
      </c>
      <c r="E5366">
        <v>0</v>
      </c>
      <c r="F5366" s="1">
        <f>VLOOKUP(A5366,Weather!$A$1:$E$366, 5)</f>
        <v>0.5238095238095225</v>
      </c>
      <c r="G5366" s="1">
        <f>VLOOKUP(D5366, Summer!$A$1:$E$25, 2)</f>
        <v>1622.5675647430101</v>
      </c>
      <c r="H5366" s="1">
        <f>VLOOKUP(D5366, Summer!$A$1:$E$25, 3)</f>
        <v>1132.28619594112</v>
      </c>
      <c r="I5366" s="1">
        <f>VLOOKUP(D5366, Summer!$A$1:$E$25, 5)</f>
        <v>435.17254436926402</v>
      </c>
      <c r="J5366" s="1">
        <f t="shared" si="499"/>
        <v>435.17254436926402</v>
      </c>
      <c r="K5366" s="47">
        <f t="shared" si="500"/>
        <v>8.1412183482548048</v>
      </c>
      <c r="L5366" s="48">
        <f>Solar!K5383/1000*Variables!$B$3</f>
        <v>41.126850000000005</v>
      </c>
      <c r="M5366">
        <f>IF(E5366=1, VLOOKUP(D5366, Sheet1!$A$2:$C$26, 2), Sheet1!$C$3)</f>
        <v>0.18637999999999999</v>
      </c>
      <c r="N5366" s="1">
        <f>'Electricity Rates'!$J$2</f>
        <v>0.24729999999999999</v>
      </c>
      <c r="O5366" s="145">
        <f>L5366-K5366</f>
        <v>32.985631651745202</v>
      </c>
      <c r="P5366">
        <f t="shared" si="501"/>
        <v>2.0133232975234132</v>
      </c>
      <c r="Q5366">
        <f>IF(O5366&gt;0, IF(Q5365+O5366*Variables!$B$5&lt;Variables!$B$4, Q5365+O5366*Variables!$B$5, Variables!$B$4), IF(Q5365&gt;-O5366, Q5365+O5366/Variables!$B$5, 0))</f>
        <v>100</v>
      </c>
      <c r="R5366">
        <f>IF(O5366&gt;0, 0, IF(Q5365&gt;-O5366, 0, -O5366 - Q5365*Variables!$B$5))</f>
        <v>0</v>
      </c>
      <c r="S5366">
        <f t="shared" si="502"/>
        <v>0</v>
      </c>
      <c r="T5366">
        <f t="shared" si="503"/>
        <v>0</v>
      </c>
    </row>
    <row r="5367" spans="1:20" x14ac:dyDescent="0.3">
      <c r="A5367" s="3">
        <f t="shared" si="498"/>
        <v>43324</v>
      </c>
      <c r="B5367">
        <v>8</v>
      </c>
      <c r="C5367">
        <v>12</v>
      </c>
      <c r="D5367">
        <v>14</v>
      </c>
      <c r="E5367">
        <v>0</v>
      </c>
      <c r="F5367" s="1">
        <f>VLOOKUP(A5367,Weather!$A$1:$E$366, 5)</f>
        <v>0.5238095238095225</v>
      </c>
      <c r="G5367" s="1">
        <f>VLOOKUP(D5367, Summer!$A$1:$E$25, 2)</f>
        <v>1636.26340321468</v>
      </c>
      <c r="H5367" s="1">
        <f>VLOOKUP(D5367, Summer!$A$1:$E$25, 3)</f>
        <v>1156.2601309732199</v>
      </c>
      <c r="I5367" s="1">
        <f>VLOOKUP(D5367, Summer!$A$1:$E$25, 5)</f>
        <v>417.13087064403902</v>
      </c>
      <c r="J5367" s="1">
        <f t="shared" si="499"/>
        <v>417.13087064403902</v>
      </c>
      <c r="K5367" s="47">
        <f t="shared" si="500"/>
        <v>7.8036942855225897</v>
      </c>
      <c r="L5367" s="48">
        <f>Solar!K5384/1000*Variables!$B$3</f>
        <v>38.664999999999999</v>
      </c>
      <c r="M5367">
        <f>IF(E5367=1, VLOOKUP(D5367, Sheet1!$A$2:$C$26, 2), Sheet1!$C$3)</f>
        <v>0.18637999999999999</v>
      </c>
      <c r="N5367" s="1">
        <f>'Electricity Rates'!$J$2</f>
        <v>0.24729999999999999</v>
      </c>
      <c r="O5367" s="145">
        <f>L5367-K5367</f>
        <v>30.86130571447741</v>
      </c>
      <c r="P5367">
        <f t="shared" si="501"/>
        <v>1.9298535968097363</v>
      </c>
      <c r="Q5367">
        <f>IF(O5367&gt;0, IF(Q5366+O5367*Variables!$B$5&lt;Variables!$B$4, Q5366+O5367*Variables!$B$5, Variables!$B$4), IF(Q5366&gt;-O5367, Q5366+O5367/Variables!$B$5, 0))</f>
        <v>100</v>
      </c>
      <c r="R5367">
        <f>IF(O5367&gt;0, 0, IF(Q5366&gt;-O5367, 0, -O5367 - Q5366*Variables!$B$5))</f>
        <v>0</v>
      </c>
      <c r="S5367">
        <f t="shared" si="502"/>
        <v>0</v>
      </c>
      <c r="T5367">
        <f t="shared" si="503"/>
        <v>0</v>
      </c>
    </row>
    <row r="5368" spans="1:20" x14ac:dyDescent="0.3">
      <c r="A5368" s="3">
        <f t="shared" si="498"/>
        <v>43324</v>
      </c>
      <c r="B5368">
        <v>8</v>
      </c>
      <c r="C5368">
        <v>12</v>
      </c>
      <c r="D5368">
        <v>15</v>
      </c>
      <c r="E5368">
        <v>0</v>
      </c>
      <c r="F5368" s="1">
        <f>VLOOKUP(A5368,Weather!$A$1:$E$366, 5)</f>
        <v>0.5238095238095225</v>
      </c>
      <c r="G5368" s="1">
        <f>VLOOKUP(D5368, Summer!$A$1:$E$25, 2)</f>
        <v>1589.7727985285201</v>
      </c>
      <c r="H5368" s="1">
        <f>VLOOKUP(D5368, Summer!$A$1:$E$25, 3)</f>
        <v>1137.7596230737599</v>
      </c>
      <c r="I5368" s="1">
        <f>VLOOKUP(D5368, Summer!$A$1:$E$25, 5)</f>
        <v>403.543562097039</v>
      </c>
      <c r="J5368" s="1">
        <f t="shared" si="499"/>
        <v>403.543562097039</v>
      </c>
      <c r="K5368" s="47">
        <f t="shared" si="500"/>
        <v>7.5495025928767143</v>
      </c>
      <c r="L5368" s="48">
        <f>Solar!K5385/1000*Variables!$B$3</f>
        <v>34.171550000000003</v>
      </c>
      <c r="M5368">
        <f>IF(E5368=1, VLOOKUP(D5368, Sheet1!$A$2:$C$26, 2), Sheet1!$C$3)</f>
        <v>0.18637999999999999</v>
      </c>
      <c r="N5368" s="1">
        <f>'Electricity Rates'!$J$2</f>
        <v>0.24729999999999999</v>
      </c>
      <c r="O5368" s="145">
        <f>L5368-K5368</f>
        <v>26.62204740712329</v>
      </c>
      <c r="P5368">
        <f t="shared" si="501"/>
        <v>1.8669919912184114</v>
      </c>
      <c r="Q5368">
        <f>IF(O5368&gt;0, IF(Q5367+O5368*Variables!$B$5&lt;Variables!$B$4, Q5367+O5368*Variables!$B$5, Variables!$B$4), IF(Q5367&gt;-O5368, Q5367+O5368/Variables!$B$5, 0))</f>
        <v>100</v>
      </c>
      <c r="R5368">
        <f>IF(O5368&gt;0, 0, IF(Q5367&gt;-O5368, 0, -O5368 - Q5367*Variables!$B$5))</f>
        <v>0</v>
      </c>
      <c r="S5368">
        <f t="shared" si="502"/>
        <v>0</v>
      </c>
      <c r="T5368">
        <f t="shared" si="503"/>
        <v>0</v>
      </c>
    </row>
    <row r="5369" spans="1:20" x14ac:dyDescent="0.3">
      <c r="A5369" s="3">
        <f t="shared" si="498"/>
        <v>43324</v>
      </c>
      <c r="B5369">
        <v>8</v>
      </c>
      <c r="C5369">
        <v>12</v>
      </c>
      <c r="D5369">
        <v>16</v>
      </c>
      <c r="E5369">
        <v>0</v>
      </c>
      <c r="F5369" s="1">
        <f>VLOOKUP(A5369,Weather!$A$1:$E$366, 5)</f>
        <v>0.5238095238095225</v>
      </c>
      <c r="G5369" s="1">
        <f>VLOOKUP(D5369, Summer!$A$1:$E$25, 2)</f>
        <v>1459.9523441255701</v>
      </c>
      <c r="H5369" s="1">
        <f>VLOOKUP(D5369, Summer!$A$1:$E$25, 3)</f>
        <v>1006.09479349024</v>
      </c>
      <c r="I5369" s="1">
        <f>VLOOKUP(D5369, Summer!$A$1:$E$25, 5)</f>
        <v>381.04254068220598</v>
      </c>
      <c r="J5369" s="1">
        <f t="shared" si="499"/>
        <v>381.04254068220598</v>
      </c>
      <c r="K5369" s="47">
        <f t="shared" si="500"/>
        <v>7.1285529471162699</v>
      </c>
      <c r="L5369" s="48">
        <f>Solar!K5386/1000*Variables!$B$3</f>
        <v>27.069900000000004</v>
      </c>
      <c r="M5369">
        <f>IF(E5369=1, VLOOKUP(D5369, Sheet1!$A$2:$C$26, 2), Sheet1!$C$3)</f>
        <v>0.18637999999999999</v>
      </c>
      <c r="N5369" s="1">
        <f>'Electricity Rates'!$J$2</f>
        <v>0.24729999999999999</v>
      </c>
      <c r="O5369" s="145">
        <f>L5369-K5369</f>
        <v>19.941347052883735</v>
      </c>
      <c r="P5369">
        <f t="shared" si="501"/>
        <v>1.7628911438218535</v>
      </c>
      <c r="Q5369">
        <f>IF(O5369&gt;0, IF(Q5368+O5369*Variables!$B$5&lt;Variables!$B$4, Q5368+O5369*Variables!$B$5, Variables!$B$4), IF(Q5368&gt;-O5369, Q5368+O5369/Variables!$B$5, 0))</f>
        <v>100</v>
      </c>
      <c r="R5369">
        <f>IF(O5369&gt;0, 0, IF(Q5368&gt;-O5369, 0, -O5369 - Q5368*Variables!$B$5))</f>
        <v>0</v>
      </c>
      <c r="S5369">
        <f t="shared" si="502"/>
        <v>0</v>
      </c>
      <c r="T5369">
        <f t="shared" si="503"/>
        <v>0</v>
      </c>
    </row>
    <row r="5370" spans="1:20" x14ac:dyDescent="0.3">
      <c r="A5370" s="3">
        <f t="shared" si="498"/>
        <v>43324</v>
      </c>
      <c r="B5370">
        <v>8</v>
      </c>
      <c r="C5370">
        <v>12</v>
      </c>
      <c r="D5370">
        <v>17</v>
      </c>
      <c r="E5370">
        <v>0</v>
      </c>
      <c r="F5370" s="1">
        <f>VLOOKUP(A5370,Weather!$A$1:$E$366, 5)</f>
        <v>0.5238095238095225</v>
      </c>
      <c r="G5370" s="1">
        <f>VLOOKUP(D5370, Summer!$A$1:$E$25, 2)</f>
        <v>1144.9480592772099</v>
      </c>
      <c r="H5370" s="1">
        <f>VLOOKUP(D5370, Summer!$A$1:$E$25, 3)</f>
        <v>808.38142168622596</v>
      </c>
      <c r="I5370" s="1">
        <f>VLOOKUP(D5370, Summer!$A$1:$E$25, 5)</f>
        <v>371.93450987035499</v>
      </c>
      <c r="J5370" s="1">
        <f t="shared" si="499"/>
        <v>371.93450987035499</v>
      </c>
      <c r="K5370" s="47">
        <f t="shared" si="500"/>
        <v>6.9581596892663642</v>
      </c>
      <c r="L5370" s="48">
        <f>Solar!K5387/1000*Variables!$B$3</f>
        <v>17.841550000000002</v>
      </c>
      <c r="M5370">
        <f>IF(E5370=1, VLOOKUP(D5370, Sheet1!$A$2:$C$26, 2), Sheet1!$C$3)</f>
        <v>0.18637999999999999</v>
      </c>
      <c r="N5370" s="1">
        <f>'Electricity Rates'!$J$2</f>
        <v>0.24729999999999999</v>
      </c>
      <c r="O5370" s="145">
        <f>L5370-K5370</f>
        <v>10.883390310733638</v>
      </c>
      <c r="P5370">
        <f t="shared" si="501"/>
        <v>1.7207528911555718</v>
      </c>
      <c r="Q5370">
        <f>IF(O5370&gt;0, IF(Q5369+O5370*Variables!$B$5&lt;Variables!$B$4, Q5369+O5370*Variables!$B$5, Variables!$B$4), IF(Q5369&gt;-O5370, Q5369+O5370/Variables!$B$5, 0))</f>
        <v>100</v>
      </c>
      <c r="R5370">
        <f>IF(O5370&gt;0, 0, IF(Q5369&gt;-O5370, 0, -O5370 - Q5369*Variables!$B$5))</f>
        <v>0</v>
      </c>
      <c r="S5370">
        <f t="shared" si="502"/>
        <v>0</v>
      </c>
      <c r="T5370">
        <f t="shared" si="503"/>
        <v>0</v>
      </c>
    </row>
    <row r="5371" spans="1:20" x14ac:dyDescent="0.3">
      <c r="A5371" s="3">
        <f t="shared" si="498"/>
        <v>43324</v>
      </c>
      <c r="B5371">
        <v>8</v>
      </c>
      <c r="C5371">
        <v>12</v>
      </c>
      <c r="D5371">
        <v>18</v>
      </c>
      <c r="E5371">
        <v>0</v>
      </c>
      <c r="F5371" s="1">
        <f>VLOOKUP(A5371,Weather!$A$1:$E$366, 5)</f>
        <v>0.5238095238095225</v>
      </c>
      <c r="G5371" s="1">
        <f>VLOOKUP(D5371, Summer!$A$1:$E$25, 2)</f>
        <v>769.75210584620504</v>
      </c>
      <c r="H5371" s="1">
        <f>VLOOKUP(D5371, Summer!$A$1:$E$25, 3)</f>
        <v>572.92139445417001</v>
      </c>
      <c r="I5371" s="1">
        <f>VLOOKUP(D5371, Summer!$A$1:$E$25, 5)</f>
        <v>349.41355840998102</v>
      </c>
      <c r="J5371" s="1">
        <f t="shared" si="499"/>
        <v>349.41355840998102</v>
      </c>
      <c r="K5371" s="47">
        <f t="shared" si="500"/>
        <v>6.536837191738182</v>
      </c>
      <c r="L5371" s="48">
        <f>Solar!K5388/1000*Variables!$B$3</f>
        <v>7.570149999999999</v>
      </c>
      <c r="M5371">
        <f>IF(E5371=1, VLOOKUP(D5371, Sheet1!$A$2:$C$26, 2), Sheet1!$C$3)</f>
        <v>0.18637999999999999</v>
      </c>
      <c r="N5371" s="1">
        <f>'Electricity Rates'!$J$2</f>
        <v>0.24729999999999999</v>
      </c>
      <c r="O5371" s="145">
        <f>L5371-K5371</f>
        <v>1.033312808261817</v>
      </c>
      <c r="P5371">
        <f t="shared" si="501"/>
        <v>1.6165598375168524</v>
      </c>
      <c r="Q5371">
        <f>IF(O5371&gt;0, IF(Q5370+O5371*Variables!$B$5&lt;Variables!$B$4, Q5370+O5371*Variables!$B$5, Variables!$B$4), IF(Q5370&gt;-O5371, Q5370+O5371/Variables!$B$5, 0))</f>
        <v>100</v>
      </c>
      <c r="R5371">
        <f>IF(O5371&gt;0, 0, IF(Q5370&gt;-O5371, 0, -O5371 - Q5370*Variables!$B$5))</f>
        <v>0</v>
      </c>
      <c r="S5371">
        <f t="shared" si="502"/>
        <v>0</v>
      </c>
      <c r="T5371">
        <f t="shared" si="503"/>
        <v>0</v>
      </c>
    </row>
    <row r="5372" spans="1:20" x14ac:dyDescent="0.3">
      <c r="A5372" s="3">
        <f t="shared" si="498"/>
        <v>43324</v>
      </c>
      <c r="B5372">
        <v>8</v>
      </c>
      <c r="C5372">
        <v>12</v>
      </c>
      <c r="D5372">
        <v>19</v>
      </c>
      <c r="E5372">
        <v>0</v>
      </c>
      <c r="F5372" s="1">
        <f>VLOOKUP(A5372,Weather!$A$1:$E$366, 5)</f>
        <v>0.5238095238095225</v>
      </c>
      <c r="G5372" s="1">
        <f>VLOOKUP(D5372, Summer!$A$1:$E$25, 2)</f>
        <v>565.86125451999203</v>
      </c>
      <c r="H5372" s="1">
        <f>VLOOKUP(D5372, Summer!$A$1:$E$25, 3)</f>
        <v>365.77406038600299</v>
      </c>
      <c r="I5372" s="1">
        <f>VLOOKUP(D5372, Summer!$A$1:$E$25, 5)</f>
        <v>331.38683221891199</v>
      </c>
      <c r="J5372" s="1">
        <f t="shared" si="499"/>
        <v>331.38683221891199</v>
      </c>
      <c r="K5372" s="47">
        <f t="shared" si="500"/>
        <v>6.1995927678317768</v>
      </c>
      <c r="L5372" s="48">
        <f>Solar!K5389/1000*Variables!$B$3</f>
        <v>0.81534999999999991</v>
      </c>
      <c r="M5372">
        <f>IF(E5372=1, VLOOKUP(D5372, Sheet1!$A$2:$C$26, 2), Sheet1!$C$3)</f>
        <v>0.18637999999999999</v>
      </c>
      <c r="N5372" s="1">
        <f>'Electricity Rates'!$J$2</f>
        <v>0.24729999999999999</v>
      </c>
      <c r="O5372" s="145">
        <f>L5372-K5372</f>
        <v>-5.3842427678317772</v>
      </c>
      <c r="P5372">
        <f t="shared" si="501"/>
        <v>1.5331592914847985</v>
      </c>
      <c r="Q5372">
        <f>IF(O5372&gt;0, IF(Q5371+O5372*Variables!$B$5&lt;Variables!$B$4, Q5371+O5372*Variables!$B$5, Variables!$B$4), IF(Q5371&gt;-O5372, Q5371+O5372/Variables!$B$5, 0))</f>
        <v>94.272082161881087</v>
      </c>
      <c r="R5372">
        <f>IF(O5372&gt;0, 0, IF(Q5371&gt;-O5372, 0, -O5372 - Q5371*Variables!$B$5))</f>
        <v>0</v>
      </c>
      <c r="S5372">
        <f t="shared" si="502"/>
        <v>0</v>
      </c>
      <c r="T5372">
        <f t="shared" si="503"/>
        <v>0</v>
      </c>
    </row>
    <row r="5373" spans="1:20" x14ac:dyDescent="0.3">
      <c r="A5373" s="3">
        <f t="shared" si="498"/>
        <v>43324</v>
      </c>
      <c r="B5373">
        <v>8</v>
      </c>
      <c r="C5373">
        <v>12</v>
      </c>
      <c r="D5373">
        <v>20</v>
      </c>
      <c r="E5373">
        <v>0</v>
      </c>
      <c r="F5373" s="1">
        <f>VLOOKUP(A5373,Weather!$A$1:$E$366, 5)</f>
        <v>0.5238095238095225</v>
      </c>
      <c r="G5373" s="1">
        <f>VLOOKUP(D5373, Summer!$A$1:$E$25, 2)</f>
        <v>459.178981251175</v>
      </c>
      <c r="H5373" s="1">
        <f>VLOOKUP(D5373, Summer!$A$1:$E$25, 3)</f>
        <v>328.41643432967999</v>
      </c>
      <c r="I5373" s="1">
        <f>VLOOKUP(D5373, Summer!$A$1:$E$25, 5)</f>
        <v>326.73316658528501</v>
      </c>
      <c r="J5373" s="1">
        <f t="shared" si="499"/>
        <v>326.73316658528501</v>
      </c>
      <c r="K5373" s="47">
        <f t="shared" si="500"/>
        <v>6.1125318800681905</v>
      </c>
      <c r="L5373" s="48">
        <f>Solar!K5390/1000*Variables!$B$3</f>
        <v>0</v>
      </c>
      <c r="M5373">
        <f>IF(E5373=1, VLOOKUP(D5373, Sheet1!$A$2:$C$26, 2), Sheet1!$C$3)</f>
        <v>0.18637999999999999</v>
      </c>
      <c r="N5373" s="1">
        <f>'Electricity Rates'!$J$2</f>
        <v>0.24729999999999999</v>
      </c>
      <c r="O5373" s="145">
        <f>L5373-K5373</f>
        <v>-6.1125318800681905</v>
      </c>
      <c r="P5373">
        <f t="shared" si="501"/>
        <v>1.5116291339408634</v>
      </c>
      <c r="Q5373">
        <f>IF(O5373&gt;0, IF(Q5372+O5373*Variables!$B$5&lt;Variables!$B$4, Q5372+O5373*Variables!$B$5, Variables!$B$4), IF(Q5372&gt;-O5373, Q5372+O5373/Variables!$B$5, 0))</f>
        <v>87.769388672446837</v>
      </c>
      <c r="R5373">
        <f>IF(O5373&gt;0, 0, IF(Q5372&gt;-O5373, 0, -O5373 - Q5372*Variables!$B$5))</f>
        <v>0</v>
      </c>
      <c r="S5373">
        <f t="shared" si="502"/>
        <v>0</v>
      </c>
      <c r="T5373">
        <f t="shared" si="503"/>
        <v>0</v>
      </c>
    </row>
    <row r="5374" spans="1:20" x14ac:dyDescent="0.3">
      <c r="A5374" s="3">
        <f t="shared" si="498"/>
        <v>43324</v>
      </c>
      <c r="B5374">
        <v>8</v>
      </c>
      <c r="C5374">
        <v>12</v>
      </c>
      <c r="D5374">
        <v>21</v>
      </c>
      <c r="E5374">
        <v>0</v>
      </c>
      <c r="F5374" s="1">
        <f>VLOOKUP(A5374,Weather!$A$1:$E$366, 5)</f>
        <v>0.5238095238095225</v>
      </c>
      <c r="G5374" s="1">
        <f>VLOOKUP(D5374, Summer!$A$1:$E$25, 2)</f>
        <v>403.43414919632897</v>
      </c>
      <c r="H5374" s="1">
        <f>VLOOKUP(D5374, Summer!$A$1:$E$25, 3)</f>
        <v>305.25297715532997</v>
      </c>
      <c r="I5374" s="1">
        <f>VLOOKUP(D5374, Summer!$A$1:$E$25, 5)</f>
        <v>313.15582306105603</v>
      </c>
      <c r="J5374" s="1">
        <f t="shared" si="499"/>
        <v>313.15582306105603</v>
      </c>
      <c r="K5374" s="47">
        <f t="shared" si="500"/>
        <v>5.8585266133061946</v>
      </c>
      <c r="L5374" s="48">
        <f>Solar!K5391/1000*Variables!$B$3</f>
        <v>0</v>
      </c>
      <c r="M5374">
        <f>IF(E5374=1, VLOOKUP(D5374, Sheet1!$A$2:$C$26, 2), Sheet1!$C$3)</f>
        <v>0.18637999999999999</v>
      </c>
      <c r="N5374" s="1">
        <f>'Electricity Rates'!$J$2</f>
        <v>0.24729999999999999</v>
      </c>
      <c r="O5374" s="145">
        <f>L5374-K5374</f>
        <v>-5.8585266133061946</v>
      </c>
      <c r="P5374">
        <f t="shared" si="501"/>
        <v>1.4488136314706219</v>
      </c>
      <c r="Q5374">
        <f>IF(O5374&gt;0, IF(Q5373+O5374*Variables!$B$5&lt;Variables!$B$4, Q5373+O5374*Variables!$B$5, Variables!$B$4), IF(Q5373&gt;-O5374, Q5373+O5374/Variables!$B$5, 0))</f>
        <v>81.536913551908327</v>
      </c>
      <c r="R5374">
        <f>IF(O5374&gt;0, 0, IF(Q5373&gt;-O5374, 0, -O5374 - Q5373*Variables!$B$5))</f>
        <v>0</v>
      </c>
      <c r="S5374">
        <f t="shared" si="502"/>
        <v>0</v>
      </c>
      <c r="T5374">
        <f t="shared" si="503"/>
        <v>0</v>
      </c>
    </row>
    <row r="5375" spans="1:20" x14ac:dyDescent="0.3">
      <c r="A5375" s="3">
        <f t="shared" si="498"/>
        <v>43324</v>
      </c>
      <c r="B5375">
        <v>8</v>
      </c>
      <c r="C5375">
        <v>12</v>
      </c>
      <c r="D5375">
        <v>22</v>
      </c>
      <c r="E5375">
        <v>0</v>
      </c>
      <c r="F5375" s="1">
        <f>VLOOKUP(A5375,Weather!$A$1:$E$366, 5)</f>
        <v>0.5238095238095225</v>
      </c>
      <c r="G5375" s="1">
        <f>VLOOKUP(D5375, Summer!$A$1:$E$25, 2)</f>
        <v>366.19777187885302</v>
      </c>
      <c r="H5375" s="1">
        <f>VLOOKUP(D5375, Summer!$A$1:$E$25, 3)</f>
        <v>263.18917633836901</v>
      </c>
      <c r="I5375" s="1">
        <f>VLOOKUP(D5375, Summer!$A$1:$E$25, 5)</f>
        <v>295.10418431306101</v>
      </c>
      <c r="J5375" s="1">
        <f t="shared" si="499"/>
        <v>295.10418431306101</v>
      </c>
      <c r="K5375" s="47">
        <f t="shared" si="500"/>
        <v>5.5208161246901204</v>
      </c>
      <c r="L5375" s="48">
        <f>Solar!K5392/1000*Variables!$B$3</f>
        <v>0</v>
      </c>
      <c r="M5375">
        <f>IF(E5375=1, VLOOKUP(D5375, Sheet1!$A$2:$C$26, 2), Sheet1!$C$3)</f>
        <v>0.18637999999999999</v>
      </c>
      <c r="N5375" s="1">
        <f>'Electricity Rates'!$J$2</f>
        <v>0.24729999999999999</v>
      </c>
      <c r="O5375" s="145">
        <f>L5375-K5375</f>
        <v>-5.5208161246901204</v>
      </c>
      <c r="P5375">
        <f t="shared" si="501"/>
        <v>1.3652978276358667</v>
      </c>
      <c r="Q5375">
        <f>IF(O5375&gt;0, IF(Q5374+O5375*Variables!$B$5&lt;Variables!$B$4, Q5374+O5375*Variables!$B$5, Variables!$B$4), IF(Q5374&gt;-O5375, Q5374+O5375/Variables!$B$5, 0))</f>
        <v>75.663704908620971</v>
      </c>
      <c r="R5375">
        <f>IF(O5375&gt;0, 0, IF(Q5374&gt;-O5375, 0, -O5375 - Q5374*Variables!$B$5))</f>
        <v>0</v>
      </c>
      <c r="S5375">
        <f t="shared" si="502"/>
        <v>0</v>
      </c>
      <c r="T5375">
        <f t="shared" si="503"/>
        <v>0</v>
      </c>
    </row>
    <row r="5376" spans="1:20" x14ac:dyDescent="0.3">
      <c r="A5376" s="3">
        <f t="shared" si="498"/>
        <v>43324</v>
      </c>
      <c r="B5376">
        <v>8</v>
      </c>
      <c r="C5376">
        <v>12</v>
      </c>
      <c r="D5376">
        <v>23</v>
      </c>
      <c r="E5376">
        <v>0</v>
      </c>
      <c r="F5376" s="1">
        <f>VLOOKUP(A5376,Weather!$A$1:$E$366, 5)</f>
        <v>0.5238095238095225</v>
      </c>
      <c r="G5376" s="1">
        <f>VLOOKUP(D5376, Summer!$A$1:$E$25, 2)</f>
        <v>342.86102460129899</v>
      </c>
      <c r="H5376" s="1">
        <f>VLOOKUP(D5376, Summer!$A$1:$E$25, 3)</f>
        <v>273.02297434567402</v>
      </c>
      <c r="I5376" s="1">
        <f>VLOOKUP(D5376, Summer!$A$1:$E$25, 5)</f>
        <v>281.53182330021599</v>
      </c>
      <c r="J5376" s="1">
        <f t="shared" si="499"/>
        <v>281.53182330021599</v>
      </c>
      <c r="K5376" s="47">
        <f t="shared" si="500"/>
        <v>5.2669040708700354</v>
      </c>
      <c r="L5376" s="48">
        <f>Solar!K5393/1000*Variables!$B$3</f>
        <v>0</v>
      </c>
      <c r="M5376">
        <f>IF(E5376=1, VLOOKUP(D5376, Sheet1!$A$2:$C$26, 2), Sheet1!$C$3)</f>
        <v>0.18637999999999999</v>
      </c>
      <c r="N5376" s="1">
        <f>'Electricity Rates'!$J$2</f>
        <v>0.24729999999999999</v>
      </c>
      <c r="O5376" s="145">
        <f>L5376-K5376</f>
        <v>-5.2669040708700354</v>
      </c>
      <c r="P5376">
        <f t="shared" si="501"/>
        <v>1.3025053767261596</v>
      </c>
      <c r="Q5376">
        <f>IF(O5376&gt;0, IF(Q5375+O5376*Variables!$B$5&lt;Variables!$B$4, Q5375+O5376*Variables!$B$5, Variables!$B$4), IF(Q5375&gt;-O5376, Q5375+O5376/Variables!$B$5, 0))</f>
        <v>70.060615471525182</v>
      </c>
      <c r="R5376">
        <f>IF(O5376&gt;0, 0, IF(Q5375&gt;-O5376, 0, -O5376 - Q5375*Variables!$B$5))</f>
        <v>0</v>
      </c>
      <c r="S5376">
        <f t="shared" si="502"/>
        <v>0</v>
      </c>
      <c r="T5376">
        <f t="shared" si="503"/>
        <v>0</v>
      </c>
    </row>
    <row r="5377" spans="1:20" x14ac:dyDescent="0.3">
      <c r="A5377" s="3">
        <f t="shared" si="498"/>
        <v>43324</v>
      </c>
      <c r="B5377">
        <v>8</v>
      </c>
      <c r="C5377">
        <v>12</v>
      </c>
      <c r="D5377">
        <v>24</v>
      </c>
      <c r="E5377">
        <v>0</v>
      </c>
      <c r="F5377" s="1">
        <f>VLOOKUP(A5377,Weather!$A$1:$E$366, 5)</f>
        <v>0.5238095238095225</v>
      </c>
      <c r="G5377" s="1">
        <f>VLOOKUP(D5377, Summer!$A$1:$E$25, 2)</f>
        <v>310.26482453023402</v>
      </c>
      <c r="H5377" s="1">
        <f>VLOOKUP(D5377, Summer!$A$1:$E$25, 3)</f>
        <v>259.09090909090901</v>
      </c>
      <c r="I5377" s="1">
        <f>VLOOKUP(D5377, Summer!$A$1:$E$25, 5)</f>
        <v>276.86321013243497</v>
      </c>
      <c r="J5377" s="1">
        <f t="shared" si="499"/>
        <v>276.86321013243497</v>
      </c>
      <c r="K5377" s="47">
        <f t="shared" si="500"/>
        <v>5.1795635442806756</v>
      </c>
      <c r="L5377" s="48">
        <f>Solar!K5394/1000*Variables!$B$3</f>
        <v>0</v>
      </c>
      <c r="M5377">
        <f>IF(E5377=1, VLOOKUP(D5377, Sheet1!$A$2:$C$26, 2), Sheet1!$C$3)</f>
        <v>0.18637999999999999</v>
      </c>
      <c r="N5377" s="1">
        <f>'Electricity Rates'!$J$2</f>
        <v>0.24729999999999999</v>
      </c>
      <c r="O5377" s="145">
        <f>L5377-K5377</f>
        <v>-5.1795635442806756</v>
      </c>
      <c r="P5377">
        <f t="shared" si="501"/>
        <v>1.280906064500611</v>
      </c>
      <c r="Q5377">
        <f>IF(O5377&gt;0, IF(Q5376+O5377*Variables!$B$5&lt;Variables!$B$4, Q5376+O5377*Variables!$B$5, Variables!$B$4), IF(Q5376&gt;-O5377, Q5376+O5377/Variables!$B$5, 0))</f>
        <v>64.55044148824787</v>
      </c>
      <c r="R5377">
        <f>IF(O5377&gt;0, 0, IF(Q5376&gt;-O5377, 0, -O5377 - Q5376*Variables!$B$5))</f>
        <v>0</v>
      </c>
      <c r="S5377">
        <f t="shared" si="502"/>
        <v>0</v>
      </c>
      <c r="T5377">
        <f t="shared" si="503"/>
        <v>0</v>
      </c>
    </row>
    <row r="5378" spans="1:20" x14ac:dyDescent="0.3">
      <c r="A5378" s="3">
        <f t="shared" si="498"/>
        <v>43325</v>
      </c>
      <c r="B5378">
        <v>8</v>
      </c>
      <c r="C5378">
        <v>13</v>
      </c>
      <c r="D5378">
        <v>1</v>
      </c>
      <c r="E5378">
        <v>1</v>
      </c>
      <c r="F5378" s="1">
        <f>VLOOKUP(A5378,Weather!$A$1:$E$366, 5)</f>
        <v>0.57142857142857095</v>
      </c>
      <c r="G5378" s="1">
        <f>VLOOKUP(D5378, Summer!$A$1:$E$25, 2)</f>
        <v>305.44698283970399</v>
      </c>
      <c r="H5378" s="1">
        <f>VLOOKUP(D5378, Summer!$A$1:$E$25, 3)</f>
        <v>264.36707082495798</v>
      </c>
      <c r="I5378" s="1">
        <f>VLOOKUP(D5378, Summer!$A$1:$E$25, 5)</f>
        <v>276.703769768114</v>
      </c>
      <c r="J5378" s="1">
        <f t="shared" si="499"/>
        <v>287.84130626195565</v>
      </c>
      <c r="K5378" s="47">
        <f t="shared" si="500"/>
        <v>5.3849420287346952</v>
      </c>
      <c r="L5378" s="48">
        <f>Solar!K5395/1000*Variables!$B$3</f>
        <v>0</v>
      </c>
      <c r="M5378">
        <f>IF(E5378=1, VLOOKUP(D5378, Sheet1!$A$2:$C$26, 2), Sheet1!$C$3)</f>
        <v>0.18637999999999999</v>
      </c>
      <c r="N5378" s="1">
        <f>'Electricity Rates'!$J$2</f>
        <v>0.24729999999999999</v>
      </c>
      <c r="O5378" s="145">
        <f>L5378-K5378</f>
        <v>-5.3849420287346952</v>
      </c>
      <c r="P5378">
        <f t="shared" si="501"/>
        <v>1.33169616370609</v>
      </c>
      <c r="Q5378">
        <f>IF(O5378&gt;0, IF(Q5377+O5378*Variables!$B$5&lt;Variables!$B$4, Q5377+O5378*Variables!$B$5, Variables!$B$4), IF(Q5377&gt;-O5378, Q5377+O5378/Variables!$B$5, 0))</f>
        <v>58.821779755551383</v>
      </c>
      <c r="R5378">
        <f>IF(O5378&gt;0, 0, IF(Q5377&gt;-O5378, 0, -O5378 - Q5377*Variables!$B$5))</f>
        <v>0</v>
      </c>
      <c r="S5378">
        <f t="shared" si="502"/>
        <v>0</v>
      </c>
      <c r="T5378">
        <f t="shared" si="503"/>
        <v>0</v>
      </c>
    </row>
    <row r="5379" spans="1:20" x14ac:dyDescent="0.3">
      <c r="A5379" s="3">
        <f t="shared" ref="A5379:A5442" si="504">DATE(2018, B5379, C5379)</f>
        <v>43325</v>
      </c>
      <c r="B5379">
        <v>8</v>
      </c>
      <c r="C5379">
        <v>13</v>
      </c>
      <c r="D5379">
        <v>2</v>
      </c>
      <c r="E5379">
        <v>1</v>
      </c>
      <c r="F5379" s="1">
        <f>VLOOKUP(A5379,Weather!$A$1:$E$366, 5)</f>
        <v>0.57142857142857095</v>
      </c>
      <c r="G5379" s="1">
        <f>VLOOKUP(D5379, Summer!$A$1:$E$25, 2)</f>
        <v>286.71906025959902</v>
      </c>
      <c r="H5379" s="1">
        <f>VLOOKUP(D5379, Summer!$A$1:$E$25, 3)</f>
        <v>260.03911906460002</v>
      </c>
      <c r="I5379" s="1">
        <f>VLOOKUP(D5379, Summer!$A$1:$E$25, 5)</f>
        <v>276.50446931271199</v>
      </c>
      <c r="J5379" s="1">
        <f t="shared" ref="J5379:J5442" si="505">IF(E5379=0, I5379, H5379 + (G5379-H5379)*F5379)</f>
        <v>275.28479974745659</v>
      </c>
      <c r="K5379" s="47">
        <f t="shared" ref="K5379:K5442" si="506">J5379*1000/53453</f>
        <v>5.1500346051195738</v>
      </c>
      <c r="L5379" s="48">
        <f>Solar!K5396/1000*Variables!$B$3</f>
        <v>0</v>
      </c>
      <c r="M5379">
        <f>IF(E5379=1, VLOOKUP(D5379, Sheet1!$A$2:$C$26, 2), Sheet1!$C$3)</f>
        <v>0.18637999999999999</v>
      </c>
      <c r="N5379" s="1">
        <f>'Electricity Rates'!$J$2</f>
        <v>0.24729999999999999</v>
      </c>
      <c r="O5379" s="145">
        <f>L5379-K5379</f>
        <v>-5.1500346051195738</v>
      </c>
      <c r="P5379">
        <f t="shared" ref="P5379:P5442" si="507">N5379*K5379</f>
        <v>1.2736035578460705</v>
      </c>
      <c r="Q5379">
        <f>IF(O5379&gt;0, IF(Q5378+O5379*Variables!$B$5&lt;Variables!$B$4, Q5378+O5379*Variables!$B$5, Variables!$B$4), IF(Q5378&gt;-O5379, Q5378+O5379/Variables!$B$5, 0))</f>
        <v>53.343019537339067</v>
      </c>
      <c r="R5379">
        <f>IF(O5379&gt;0, 0, IF(Q5378&gt;-O5379, 0, -O5379 - Q5378*Variables!$B$5))</f>
        <v>0</v>
      </c>
      <c r="S5379">
        <f t="shared" ref="S5379:S5442" si="508">R5379*M5379</f>
        <v>0</v>
      </c>
      <c r="T5379">
        <f t="shared" ref="T5379:T5442" si="509">IF(AND(R5379&gt;0, M5379&gt;0.3), 1, 0)</f>
        <v>0</v>
      </c>
    </row>
    <row r="5380" spans="1:20" x14ac:dyDescent="0.3">
      <c r="A5380" s="3">
        <f t="shared" si="504"/>
        <v>43325</v>
      </c>
      <c r="B5380">
        <v>8</v>
      </c>
      <c r="C5380">
        <v>13</v>
      </c>
      <c r="D5380">
        <v>3</v>
      </c>
      <c r="E5380">
        <v>1</v>
      </c>
      <c r="F5380" s="1">
        <f>VLOOKUP(A5380,Weather!$A$1:$E$366, 5)</f>
        <v>0.57142857142857095</v>
      </c>
      <c r="G5380" s="1">
        <f>VLOOKUP(D5380, Summer!$A$1:$E$25, 2)</f>
        <v>272.63131492590298</v>
      </c>
      <c r="H5380" s="1">
        <f>VLOOKUP(D5380, Summer!$A$1:$E$25, 3)</f>
        <v>241.571030279452</v>
      </c>
      <c r="I5380" s="1">
        <f>VLOOKUP(D5380, Summer!$A$1:$E$25, 5)</f>
        <v>276.33008141423602</v>
      </c>
      <c r="J5380" s="1">
        <f t="shared" si="505"/>
        <v>259.31976436313823</v>
      </c>
      <c r="K5380" s="47">
        <f t="shared" si="506"/>
        <v>4.8513603420413869</v>
      </c>
      <c r="L5380" s="48">
        <f>Solar!K5397/1000*Variables!$B$3</f>
        <v>0</v>
      </c>
      <c r="M5380">
        <f>IF(E5380=1, VLOOKUP(D5380, Sheet1!$A$2:$C$26, 2), Sheet1!$C$3)</f>
        <v>0.18637999999999999</v>
      </c>
      <c r="N5380" s="1">
        <f>'Electricity Rates'!$J$2</f>
        <v>0.24729999999999999</v>
      </c>
      <c r="O5380" s="145">
        <f>L5380-K5380</f>
        <v>-4.8513603420413869</v>
      </c>
      <c r="P5380">
        <f t="shared" si="507"/>
        <v>1.1997414125868349</v>
      </c>
      <c r="Q5380">
        <f>IF(O5380&gt;0, IF(Q5379+O5380*Variables!$B$5&lt;Variables!$B$4, Q5379+O5380*Variables!$B$5, Variables!$B$4), IF(Q5379&gt;-O5380, Q5379+O5380/Variables!$B$5, 0))</f>
        <v>48.181997896869504</v>
      </c>
      <c r="R5380">
        <f>IF(O5380&gt;0, 0, IF(Q5379&gt;-O5380, 0, -O5380 - Q5379*Variables!$B$5))</f>
        <v>0</v>
      </c>
      <c r="S5380">
        <f t="shared" si="508"/>
        <v>0</v>
      </c>
      <c r="T5380">
        <f t="shared" si="509"/>
        <v>0</v>
      </c>
    </row>
    <row r="5381" spans="1:20" x14ac:dyDescent="0.3">
      <c r="A5381" s="3">
        <f t="shared" si="504"/>
        <v>43325</v>
      </c>
      <c r="B5381">
        <v>8</v>
      </c>
      <c r="C5381">
        <v>13</v>
      </c>
      <c r="D5381">
        <v>4</v>
      </c>
      <c r="E5381">
        <v>1</v>
      </c>
      <c r="F5381" s="1">
        <f>VLOOKUP(A5381,Weather!$A$1:$E$366, 5)</f>
        <v>0.57142857142857095</v>
      </c>
      <c r="G5381" s="1">
        <f>VLOOKUP(D5381, Summer!$A$1:$E$25, 2)</f>
        <v>286.33237882239803</v>
      </c>
      <c r="H5381" s="1">
        <f>VLOOKUP(D5381, Summer!$A$1:$E$25, 3)</f>
        <v>256.10019667595998</v>
      </c>
      <c r="I5381" s="1">
        <f>VLOOKUP(D5381, Summer!$A$1:$E$25, 5)</f>
        <v>276.13078095883401</v>
      </c>
      <c r="J5381" s="1">
        <f t="shared" si="505"/>
        <v>273.37572933106742</v>
      </c>
      <c r="K5381" s="47">
        <f t="shared" si="506"/>
        <v>5.1143196701975082</v>
      </c>
      <c r="L5381" s="48">
        <f>Solar!K5398/1000*Variables!$B$3</f>
        <v>0</v>
      </c>
      <c r="M5381">
        <f>IF(E5381=1, VLOOKUP(D5381, Sheet1!$A$2:$C$26, 2), Sheet1!$C$3)</f>
        <v>0.18637999999999999</v>
      </c>
      <c r="N5381" s="1">
        <f>'Electricity Rates'!$J$2</f>
        <v>0.24729999999999999</v>
      </c>
      <c r="O5381" s="145">
        <f>L5381-K5381</f>
        <v>-5.1143196701975082</v>
      </c>
      <c r="P5381">
        <f t="shared" si="507"/>
        <v>1.2647712544398437</v>
      </c>
      <c r="Q5381">
        <f>IF(O5381&gt;0, IF(Q5380+O5381*Variables!$B$5&lt;Variables!$B$4, Q5380+O5381*Variables!$B$5, Variables!$B$4), IF(Q5380&gt;-O5381, Q5380+O5381/Variables!$B$5, 0))</f>
        <v>42.741232290276407</v>
      </c>
      <c r="R5381">
        <f>IF(O5381&gt;0, 0, IF(Q5380&gt;-O5381, 0, -O5381 - Q5380*Variables!$B$5))</f>
        <v>0</v>
      </c>
      <c r="S5381">
        <f t="shared" si="508"/>
        <v>0</v>
      </c>
      <c r="T5381">
        <f t="shared" si="509"/>
        <v>0</v>
      </c>
    </row>
    <row r="5382" spans="1:20" x14ac:dyDescent="0.3">
      <c r="A5382" s="3">
        <f t="shared" si="504"/>
        <v>43325</v>
      </c>
      <c r="B5382">
        <v>8</v>
      </c>
      <c r="C5382">
        <v>13</v>
      </c>
      <c r="D5382">
        <v>5</v>
      </c>
      <c r="E5382">
        <v>1</v>
      </c>
      <c r="F5382" s="1">
        <f>VLOOKUP(A5382,Weather!$A$1:$E$366, 5)</f>
        <v>0.57142857142857095</v>
      </c>
      <c r="G5382" s="1">
        <f>VLOOKUP(D5382, Summer!$A$1:$E$25, 2)</f>
        <v>323.19252555232703</v>
      </c>
      <c r="H5382" s="1">
        <f>VLOOKUP(D5382, Summer!$A$1:$E$25, 3)</f>
        <v>290.90909090909099</v>
      </c>
      <c r="I5382" s="1">
        <f>VLOOKUP(D5382, Summer!$A$1:$E$25, 5)</f>
        <v>275.93148050343302</v>
      </c>
      <c r="J5382" s="1">
        <f t="shared" si="505"/>
        <v>309.356767848083</v>
      </c>
      <c r="K5382" s="47">
        <f t="shared" si="506"/>
        <v>5.7874537976929821</v>
      </c>
      <c r="L5382" s="48">
        <f>Solar!K5399/1000*Variables!$B$3</f>
        <v>0</v>
      </c>
      <c r="M5382">
        <f>IF(E5382=1, VLOOKUP(D5382, Sheet1!$A$2:$C$26, 2), Sheet1!$C$3)</f>
        <v>0.18637999999999999</v>
      </c>
      <c r="N5382" s="1">
        <f>'Electricity Rates'!$J$2</f>
        <v>0.24729999999999999</v>
      </c>
      <c r="O5382" s="145">
        <f>L5382-K5382</f>
        <v>-5.7874537976929821</v>
      </c>
      <c r="P5382">
        <f t="shared" si="507"/>
        <v>1.4312373241694745</v>
      </c>
      <c r="Q5382">
        <f>IF(O5382&gt;0, IF(Q5381+O5382*Variables!$B$5&lt;Variables!$B$4, Q5381+O5382*Variables!$B$5, Variables!$B$4), IF(Q5381&gt;-O5382, Q5381+O5382/Variables!$B$5, 0))</f>
        <v>36.584366548049829</v>
      </c>
      <c r="R5382">
        <f>IF(O5382&gt;0, 0, IF(Q5381&gt;-O5382, 0, -O5382 - Q5381*Variables!$B$5))</f>
        <v>0</v>
      </c>
      <c r="S5382">
        <f t="shared" si="508"/>
        <v>0</v>
      </c>
      <c r="T5382">
        <f t="shared" si="509"/>
        <v>0</v>
      </c>
    </row>
    <row r="5383" spans="1:20" x14ac:dyDescent="0.3">
      <c r="A5383" s="3">
        <f t="shared" si="504"/>
        <v>43325</v>
      </c>
      <c r="B5383">
        <v>8</v>
      </c>
      <c r="C5383">
        <v>13</v>
      </c>
      <c r="D5383">
        <v>6</v>
      </c>
      <c r="E5383">
        <v>1</v>
      </c>
      <c r="F5383" s="1">
        <f>VLOOKUP(A5383,Weather!$A$1:$E$366, 5)</f>
        <v>0.57142857142857095</v>
      </c>
      <c r="G5383" s="1">
        <f>VLOOKUP(D5383, Summer!$A$1:$E$25, 2)</f>
        <v>420.20776289112302</v>
      </c>
      <c r="H5383" s="1">
        <f>VLOOKUP(D5383, Summer!$A$1:$E$25, 3)</f>
        <v>354.54545454545399</v>
      </c>
      <c r="I5383" s="1">
        <f>VLOOKUP(D5383, Summer!$A$1:$E$25, 5)</f>
        <v>244.50179868660999</v>
      </c>
      <c r="J5383" s="1">
        <f t="shared" si="505"/>
        <v>392.06677360012196</v>
      </c>
      <c r="K5383" s="47">
        <f t="shared" si="506"/>
        <v>7.3347945597089401</v>
      </c>
      <c r="L5383" s="48">
        <f>Solar!K5400/1000*Variables!$B$3</f>
        <v>0.32290000000000002</v>
      </c>
      <c r="M5383">
        <f>IF(E5383=1, VLOOKUP(D5383, Sheet1!$A$2:$C$26, 2), Sheet1!$C$3)</f>
        <v>0.18637999999999999</v>
      </c>
      <c r="N5383" s="1">
        <f>'Electricity Rates'!$J$2</f>
        <v>0.24729999999999999</v>
      </c>
      <c r="O5383" s="145">
        <f>L5383-K5383</f>
        <v>-7.0118945597089404</v>
      </c>
      <c r="P5383">
        <f t="shared" si="507"/>
        <v>1.8138946946160208</v>
      </c>
      <c r="Q5383">
        <f>IF(O5383&gt;0, IF(Q5382+O5383*Variables!$B$5&lt;Variables!$B$4, Q5382+O5383*Variables!$B$5, Variables!$B$4), IF(Q5382&gt;-O5383, Q5382+O5383/Variables!$B$5, 0))</f>
        <v>29.124904250487127</v>
      </c>
      <c r="R5383">
        <f>IF(O5383&gt;0, 0, IF(Q5382&gt;-O5383, 0, -O5383 - Q5382*Variables!$B$5))</f>
        <v>0</v>
      </c>
      <c r="S5383">
        <f t="shared" si="508"/>
        <v>0</v>
      </c>
      <c r="T5383">
        <f t="shared" si="509"/>
        <v>0</v>
      </c>
    </row>
    <row r="5384" spans="1:20" x14ac:dyDescent="0.3">
      <c r="A5384" s="3">
        <f t="shared" si="504"/>
        <v>43325</v>
      </c>
      <c r="B5384">
        <v>8</v>
      </c>
      <c r="C5384">
        <v>13</v>
      </c>
      <c r="D5384">
        <v>7</v>
      </c>
      <c r="E5384">
        <v>1</v>
      </c>
      <c r="F5384" s="1">
        <f>VLOOKUP(A5384,Weather!$A$1:$E$366, 5)</f>
        <v>0.57142857142857095</v>
      </c>
      <c r="G5384" s="1">
        <f>VLOOKUP(D5384, Summer!$A$1:$E$25, 2)</f>
        <v>767.23345107957198</v>
      </c>
      <c r="H5384" s="1">
        <f>VLOOKUP(D5384, Summer!$A$1:$E$25, 3)</f>
        <v>587.45596403639502</v>
      </c>
      <c r="I5384" s="1">
        <f>VLOOKUP(D5384, Summer!$A$1:$E$25, 5)</f>
        <v>275.57273968370998</v>
      </c>
      <c r="J5384" s="1">
        <f t="shared" si="505"/>
        <v>690.18595663249607</v>
      </c>
      <c r="K5384" s="47">
        <f t="shared" si="506"/>
        <v>12.912015352412327</v>
      </c>
      <c r="L5384" s="48">
        <f>Solar!K5401/1000*Variables!$B$3</f>
        <v>3.2200500000000001</v>
      </c>
      <c r="M5384">
        <f>IF(E5384=1, VLOOKUP(D5384, Sheet1!$A$2:$C$26, 2), Sheet1!$C$3)</f>
        <v>0.18637999999999999</v>
      </c>
      <c r="N5384" s="1">
        <f>'Electricity Rates'!$J$2</f>
        <v>0.24729999999999999</v>
      </c>
      <c r="O5384" s="145">
        <f>L5384-K5384</f>
        <v>-9.6919653524123266</v>
      </c>
      <c r="P5384">
        <f t="shared" si="507"/>
        <v>3.1931413966515683</v>
      </c>
      <c r="Q5384">
        <f>IF(O5384&gt;0, IF(Q5383+O5384*Variables!$B$5&lt;Variables!$B$4, Q5383+O5384*Variables!$B$5, Variables!$B$4), IF(Q5383&gt;-O5384, Q5383+O5384/Variables!$B$5, 0))</f>
        <v>18.814302811750608</v>
      </c>
      <c r="R5384">
        <f>IF(O5384&gt;0, 0, IF(Q5383&gt;-O5384, 0, -O5384 - Q5383*Variables!$B$5))</f>
        <v>0</v>
      </c>
      <c r="S5384">
        <f t="shared" si="508"/>
        <v>0</v>
      </c>
      <c r="T5384">
        <f t="shared" si="509"/>
        <v>0</v>
      </c>
    </row>
    <row r="5385" spans="1:20" x14ac:dyDescent="0.3">
      <c r="A5385" s="3">
        <f t="shared" si="504"/>
        <v>43325</v>
      </c>
      <c r="B5385">
        <v>8</v>
      </c>
      <c r="C5385">
        <v>13</v>
      </c>
      <c r="D5385">
        <v>8</v>
      </c>
      <c r="E5385">
        <v>1</v>
      </c>
      <c r="F5385" s="1">
        <f>VLOOKUP(A5385,Weather!$A$1:$E$366, 5)</f>
        <v>0.57142857142857095</v>
      </c>
      <c r="G5385" s="1">
        <f>VLOOKUP(D5385, Summer!$A$1:$E$25, 2)</f>
        <v>1109.6398637209199</v>
      </c>
      <c r="H5385" s="1">
        <f>VLOOKUP(D5385, Summer!$A$1:$E$25, 3)</f>
        <v>814.26008774773595</v>
      </c>
      <c r="I5385" s="1">
        <f>VLOOKUP(D5385, Summer!$A$1:$E$25, 5)</f>
        <v>328.96533168578299</v>
      </c>
      <c r="J5385" s="1">
        <f t="shared" si="505"/>
        <v>983.04853116098377</v>
      </c>
      <c r="K5385" s="47">
        <f t="shared" si="506"/>
        <v>18.390895387742198</v>
      </c>
      <c r="L5385" s="48">
        <f>Solar!K5402/1000*Variables!$B$3</f>
        <v>12.694750000000003</v>
      </c>
      <c r="M5385">
        <f>IF(E5385=1, VLOOKUP(D5385, Sheet1!$A$2:$C$26, 2), Sheet1!$C$3)</f>
        <v>0.18637999999999999</v>
      </c>
      <c r="N5385" s="1">
        <f>'Electricity Rates'!$J$2</f>
        <v>0.24729999999999999</v>
      </c>
      <c r="O5385" s="145">
        <f>L5385-K5385</f>
        <v>-5.6961453877421953</v>
      </c>
      <c r="P5385">
        <f t="shared" si="507"/>
        <v>4.5480684293886453</v>
      </c>
      <c r="Q5385">
        <f>IF(O5385&gt;0, IF(Q5384+O5385*Variables!$B$5&lt;Variables!$B$4, Q5384+O5385*Variables!$B$5, Variables!$B$4), IF(Q5384&gt;-O5385, Q5384+O5385/Variables!$B$5, 0))</f>
        <v>12.754573675854655</v>
      </c>
      <c r="R5385">
        <f>IF(O5385&gt;0, 0, IF(Q5384&gt;-O5385, 0, -O5385 - Q5384*Variables!$B$5))</f>
        <v>0</v>
      </c>
      <c r="S5385">
        <f t="shared" si="508"/>
        <v>0</v>
      </c>
      <c r="T5385">
        <f t="shared" si="509"/>
        <v>0</v>
      </c>
    </row>
    <row r="5386" spans="1:20" x14ac:dyDescent="0.3">
      <c r="A5386" s="3">
        <f t="shared" si="504"/>
        <v>43325</v>
      </c>
      <c r="B5386">
        <v>8</v>
      </c>
      <c r="C5386">
        <v>13</v>
      </c>
      <c r="D5386">
        <v>9</v>
      </c>
      <c r="E5386">
        <v>1</v>
      </c>
      <c r="F5386" s="1">
        <f>VLOOKUP(A5386,Weather!$A$1:$E$366, 5)</f>
        <v>0.57142857142857095</v>
      </c>
      <c r="G5386" s="1">
        <f>VLOOKUP(D5386, Summer!$A$1:$E$25, 2)</f>
        <v>1322.40871182827</v>
      </c>
      <c r="H5386" s="1">
        <f>VLOOKUP(D5386, Summer!$A$1:$E$25, 3)</f>
        <v>1017.49011217013</v>
      </c>
      <c r="I5386" s="1">
        <f>VLOOKUP(D5386, Summer!$A$1:$E$25, 5)</f>
        <v>386.82225388885001</v>
      </c>
      <c r="J5386" s="1">
        <f t="shared" si="505"/>
        <v>1191.7293119747812</v>
      </c>
      <c r="K5386" s="47">
        <f t="shared" si="506"/>
        <v>22.294900416717141</v>
      </c>
      <c r="L5386" s="48">
        <f>Solar!K5403/1000*Variables!$B$3</f>
        <v>22.869399999999999</v>
      </c>
      <c r="M5386">
        <f>IF(E5386=1, VLOOKUP(D5386, Sheet1!$A$2:$C$26, 2), Sheet1!$C$3)</f>
        <v>0.25796000000000002</v>
      </c>
      <c r="N5386" s="1">
        <f>'Electricity Rates'!$J$2</f>
        <v>0.24729999999999999</v>
      </c>
      <c r="O5386" s="145">
        <f>L5386-K5386</f>
        <v>0.57449958328285788</v>
      </c>
      <c r="P5386">
        <f t="shared" si="507"/>
        <v>5.513528873054149</v>
      </c>
      <c r="Q5386">
        <f>IF(O5386&gt;0, IF(Q5385+O5386*Variables!$B$5&lt;Variables!$B$4, Q5385+O5386*Variables!$B$5, Variables!$B$4), IF(Q5385&gt;-O5386, Q5385+O5386/Variables!$B$5, 0))</f>
        <v>13.294603284140541</v>
      </c>
      <c r="R5386">
        <f>IF(O5386&gt;0, 0, IF(Q5385&gt;-O5386, 0, -O5386 - Q5385*Variables!$B$5))</f>
        <v>0</v>
      </c>
      <c r="S5386">
        <f t="shared" si="508"/>
        <v>0</v>
      </c>
      <c r="T5386">
        <f t="shared" si="509"/>
        <v>0</v>
      </c>
    </row>
    <row r="5387" spans="1:20" x14ac:dyDescent="0.3">
      <c r="A5387" s="3">
        <f t="shared" si="504"/>
        <v>43325</v>
      </c>
      <c r="B5387">
        <v>8</v>
      </c>
      <c r="C5387">
        <v>13</v>
      </c>
      <c r="D5387">
        <v>10</v>
      </c>
      <c r="E5387">
        <v>1</v>
      </c>
      <c r="F5387" s="1">
        <f>VLOOKUP(A5387,Weather!$A$1:$E$366, 5)</f>
        <v>0.57142857142857095</v>
      </c>
      <c r="G5387" s="1">
        <f>VLOOKUP(D5387, Summer!$A$1:$E$25, 2)</f>
        <v>1424.0693518383</v>
      </c>
      <c r="H5387" s="1">
        <f>VLOOKUP(D5387, Summer!$A$1:$E$25, 3)</f>
        <v>1069.7659339946799</v>
      </c>
      <c r="I5387" s="1">
        <f>VLOOKUP(D5387, Summer!$A$1:$E$25, 5)</f>
        <v>417.88322986318002</v>
      </c>
      <c r="J5387" s="1">
        <f t="shared" si="505"/>
        <v>1272.2250299053198</v>
      </c>
      <c r="K5387" s="47">
        <f t="shared" si="506"/>
        <v>23.800816229310232</v>
      </c>
      <c r="L5387" s="48">
        <f>Solar!K5404/1000*Variables!$B$3</f>
        <v>31.638949999999998</v>
      </c>
      <c r="M5387">
        <f>IF(E5387=1, VLOOKUP(D5387, Sheet1!$A$2:$C$26, 2), Sheet1!$C$3)</f>
        <v>0.25796000000000002</v>
      </c>
      <c r="N5387" s="1">
        <f>'Electricity Rates'!$J$2</f>
        <v>0.24729999999999999</v>
      </c>
      <c r="O5387" s="145">
        <f>L5387-K5387</f>
        <v>7.8381337706897654</v>
      </c>
      <c r="P5387">
        <f t="shared" si="507"/>
        <v>5.8859418535084203</v>
      </c>
      <c r="Q5387">
        <f>IF(O5387&gt;0, IF(Q5386+O5387*Variables!$B$5&lt;Variables!$B$4, Q5386+O5387*Variables!$B$5, Variables!$B$4), IF(Q5386&gt;-O5387, Q5386+O5387/Variables!$B$5, 0))</f>
        <v>20.66244902858892</v>
      </c>
      <c r="R5387">
        <f>IF(O5387&gt;0, 0, IF(Q5386&gt;-O5387, 0, -O5387 - Q5386*Variables!$B$5))</f>
        <v>0</v>
      </c>
      <c r="S5387">
        <f t="shared" si="508"/>
        <v>0</v>
      </c>
      <c r="T5387">
        <f t="shared" si="509"/>
        <v>0</v>
      </c>
    </row>
    <row r="5388" spans="1:20" x14ac:dyDescent="0.3">
      <c r="A5388" s="3">
        <f t="shared" si="504"/>
        <v>43325</v>
      </c>
      <c r="B5388">
        <v>8</v>
      </c>
      <c r="C5388">
        <v>13</v>
      </c>
      <c r="D5388">
        <v>11</v>
      </c>
      <c r="E5388">
        <v>1</v>
      </c>
      <c r="F5388" s="1">
        <f>VLOOKUP(A5388,Weather!$A$1:$E$366, 5)</f>
        <v>0.57142857142857095</v>
      </c>
      <c r="G5388" s="1">
        <f>VLOOKUP(D5388, Summer!$A$1:$E$25, 2)</f>
        <v>1497.9516334678001</v>
      </c>
      <c r="H5388" s="1">
        <f>VLOOKUP(D5388, Summer!$A$1:$E$25, 3)</f>
        <v>1079.6213447448599</v>
      </c>
      <c r="I5388" s="1">
        <f>VLOOKUP(D5388, Summer!$A$1:$E$25, 5)</f>
        <v>435.54125021175599</v>
      </c>
      <c r="J5388" s="1">
        <f t="shared" si="505"/>
        <v>1318.6672240151113</v>
      </c>
      <c r="K5388" s="47">
        <f t="shared" si="506"/>
        <v>24.669657905358189</v>
      </c>
      <c r="L5388" s="48">
        <f>Solar!K5405/1000*Variables!$B$3</f>
        <v>37.380800000000001</v>
      </c>
      <c r="M5388">
        <f>IF(E5388=1, VLOOKUP(D5388, Sheet1!$A$2:$C$26, 2), Sheet1!$C$3)</f>
        <v>0.25796000000000002</v>
      </c>
      <c r="N5388" s="1">
        <f>'Electricity Rates'!$J$2</f>
        <v>0.24729999999999999</v>
      </c>
      <c r="O5388" s="145">
        <f>L5388-K5388</f>
        <v>12.711142094641811</v>
      </c>
      <c r="P5388">
        <f t="shared" si="507"/>
        <v>6.1008063999950801</v>
      </c>
      <c r="Q5388">
        <f>IF(O5388&gt;0, IF(Q5387+O5388*Variables!$B$5&lt;Variables!$B$4, Q5387+O5388*Variables!$B$5, Variables!$B$4), IF(Q5387&gt;-O5388, Q5387+O5388/Variables!$B$5, 0))</f>
        <v>32.610922597552218</v>
      </c>
      <c r="R5388">
        <f>IF(O5388&gt;0, 0, IF(Q5387&gt;-O5388, 0, -O5388 - Q5387*Variables!$B$5))</f>
        <v>0</v>
      </c>
      <c r="S5388">
        <f t="shared" si="508"/>
        <v>0</v>
      </c>
      <c r="T5388">
        <f t="shared" si="509"/>
        <v>0</v>
      </c>
    </row>
    <row r="5389" spans="1:20" x14ac:dyDescent="0.3">
      <c r="A5389" s="3">
        <f t="shared" si="504"/>
        <v>43325</v>
      </c>
      <c r="B5389">
        <v>8</v>
      </c>
      <c r="C5389">
        <v>13</v>
      </c>
      <c r="D5389">
        <v>12</v>
      </c>
      <c r="E5389">
        <v>1</v>
      </c>
      <c r="F5389" s="1">
        <f>VLOOKUP(A5389,Weather!$A$1:$E$366, 5)</f>
        <v>0.57142857142857095</v>
      </c>
      <c r="G5389" s="1">
        <f>VLOOKUP(D5389, Summer!$A$1:$E$25, 2)</f>
        <v>1553.30978408544</v>
      </c>
      <c r="H5389" s="1">
        <f>VLOOKUP(D5389, Summer!$A$1:$E$25, 3)</f>
        <v>1117.7462231731799</v>
      </c>
      <c r="I5389" s="1">
        <f>VLOOKUP(D5389, Summer!$A$1:$E$25, 5)</f>
        <v>435.36187980189499</v>
      </c>
      <c r="J5389" s="1">
        <f t="shared" si="505"/>
        <v>1366.639686551614</v>
      </c>
      <c r="K5389" s="47">
        <f t="shared" si="506"/>
        <v>25.567127879662767</v>
      </c>
      <c r="L5389" s="48">
        <f>Solar!K5406/1000*Variables!$B$3</f>
        <v>40.236450000000005</v>
      </c>
      <c r="M5389">
        <f>IF(E5389=1, VLOOKUP(D5389, Sheet1!$A$2:$C$26, 2), Sheet1!$C$3)</f>
        <v>0.25796000000000002</v>
      </c>
      <c r="N5389" s="1">
        <f>'Electricity Rates'!$J$2</f>
        <v>0.24729999999999999</v>
      </c>
      <c r="O5389" s="145">
        <f>L5389-K5389</f>
        <v>14.669322120337238</v>
      </c>
      <c r="P5389">
        <f t="shared" si="507"/>
        <v>6.3227507246406018</v>
      </c>
      <c r="Q5389">
        <f>IF(O5389&gt;0, IF(Q5388+O5389*Variables!$B$5&lt;Variables!$B$4, Q5388+O5389*Variables!$B$5, Variables!$B$4), IF(Q5388&gt;-O5389, Q5388+O5389/Variables!$B$5, 0))</f>
        <v>46.400085390669219</v>
      </c>
      <c r="R5389">
        <f>IF(O5389&gt;0, 0, IF(Q5388&gt;-O5389, 0, -O5389 - Q5388*Variables!$B$5))</f>
        <v>0</v>
      </c>
      <c r="S5389">
        <f t="shared" si="508"/>
        <v>0</v>
      </c>
      <c r="T5389">
        <f t="shared" si="509"/>
        <v>0</v>
      </c>
    </row>
    <row r="5390" spans="1:20" x14ac:dyDescent="0.3">
      <c r="A5390" s="3">
        <f t="shared" si="504"/>
        <v>43325</v>
      </c>
      <c r="B5390">
        <v>8</v>
      </c>
      <c r="C5390">
        <v>13</v>
      </c>
      <c r="D5390">
        <v>13</v>
      </c>
      <c r="E5390">
        <v>1</v>
      </c>
      <c r="F5390" s="1">
        <f>VLOOKUP(A5390,Weather!$A$1:$E$366, 5)</f>
        <v>0.57142857142857095</v>
      </c>
      <c r="G5390" s="1">
        <f>VLOOKUP(D5390, Summer!$A$1:$E$25, 2)</f>
        <v>1622.5675647430101</v>
      </c>
      <c r="H5390" s="1">
        <f>VLOOKUP(D5390, Summer!$A$1:$E$25, 3)</f>
        <v>1132.28619594112</v>
      </c>
      <c r="I5390" s="1">
        <f>VLOOKUP(D5390, Summer!$A$1:$E$25, 5)</f>
        <v>435.17254436926402</v>
      </c>
      <c r="J5390" s="1">
        <f t="shared" si="505"/>
        <v>1412.4469781136283</v>
      </c>
      <c r="K5390" s="47">
        <f t="shared" si="506"/>
        <v>26.424091783690876</v>
      </c>
      <c r="L5390" s="48">
        <f>Solar!K5407/1000*Variables!$B$3</f>
        <v>40.972450000000002</v>
      </c>
      <c r="M5390">
        <f>IF(E5390=1, VLOOKUP(D5390, Sheet1!$A$2:$C$26, 2), Sheet1!$C$3)</f>
        <v>0.55478000000000005</v>
      </c>
      <c r="N5390" s="1">
        <f>'Electricity Rates'!$J$2</f>
        <v>0.24729999999999999</v>
      </c>
      <c r="O5390" s="145">
        <f>L5390-K5390</f>
        <v>14.548358216309126</v>
      </c>
      <c r="P5390">
        <f t="shared" si="507"/>
        <v>6.5346778981067537</v>
      </c>
      <c r="Q5390">
        <f>IF(O5390&gt;0, IF(Q5389+O5390*Variables!$B$5&lt;Variables!$B$4, Q5389+O5390*Variables!$B$5, Variables!$B$4), IF(Q5389&gt;-O5390, Q5389+O5390/Variables!$B$5, 0))</f>
        <v>60.075542113999795</v>
      </c>
      <c r="R5390">
        <f>IF(O5390&gt;0, 0, IF(Q5389&gt;-O5390, 0, -O5390 - Q5389*Variables!$B$5))</f>
        <v>0</v>
      </c>
      <c r="S5390">
        <f t="shared" si="508"/>
        <v>0</v>
      </c>
      <c r="T5390">
        <f t="shared" si="509"/>
        <v>0</v>
      </c>
    </row>
    <row r="5391" spans="1:20" x14ac:dyDescent="0.3">
      <c r="A5391" s="3">
        <f t="shared" si="504"/>
        <v>43325</v>
      </c>
      <c r="B5391">
        <v>8</v>
      </c>
      <c r="C5391">
        <v>13</v>
      </c>
      <c r="D5391">
        <v>14</v>
      </c>
      <c r="E5391">
        <v>1</v>
      </c>
      <c r="F5391" s="1">
        <f>VLOOKUP(A5391,Weather!$A$1:$E$366, 5)</f>
        <v>0.57142857142857095</v>
      </c>
      <c r="G5391" s="1">
        <f>VLOOKUP(D5391, Summer!$A$1:$E$25, 2)</f>
        <v>1636.26340321468</v>
      </c>
      <c r="H5391" s="1">
        <f>VLOOKUP(D5391, Summer!$A$1:$E$25, 3)</f>
        <v>1156.2601309732199</v>
      </c>
      <c r="I5391" s="1">
        <f>VLOOKUP(D5391, Summer!$A$1:$E$25, 5)</f>
        <v>417.13087064403902</v>
      </c>
      <c r="J5391" s="1">
        <f t="shared" si="505"/>
        <v>1430.5477151111968</v>
      </c>
      <c r="K5391" s="47">
        <f t="shared" si="506"/>
        <v>26.762720803532012</v>
      </c>
      <c r="L5391" s="48">
        <f>Solar!K5408/1000*Variables!$B$3</f>
        <v>38.79365</v>
      </c>
      <c r="M5391">
        <f>IF(E5391=1, VLOOKUP(D5391, Sheet1!$A$2:$C$26, 2), Sheet1!$C$3)</f>
        <v>0.55478000000000005</v>
      </c>
      <c r="N5391" s="1">
        <f>'Electricity Rates'!$J$2</f>
        <v>0.24729999999999999</v>
      </c>
      <c r="O5391" s="145">
        <f>L5391-K5391</f>
        <v>12.030929196467987</v>
      </c>
      <c r="P5391">
        <f t="shared" si="507"/>
        <v>6.6184208547134666</v>
      </c>
      <c r="Q5391">
        <f>IF(O5391&gt;0, IF(Q5390+O5391*Variables!$B$5&lt;Variables!$B$4, Q5390+O5391*Variables!$B$5, Variables!$B$4), IF(Q5390&gt;-O5391, Q5390+O5391/Variables!$B$5, 0))</f>
        <v>71.384615558679698</v>
      </c>
      <c r="R5391">
        <f>IF(O5391&gt;0, 0, IF(Q5390&gt;-O5391, 0, -O5391 - Q5390*Variables!$B$5))</f>
        <v>0</v>
      </c>
      <c r="S5391">
        <f t="shared" si="508"/>
        <v>0</v>
      </c>
      <c r="T5391">
        <f t="shared" si="509"/>
        <v>0</v>
      </c>
    </row>
    <row r="5392" spans="1:20" x14ac:dyDescent="0.3">
      <c r="A5392" s="3">
        <f t="shared" si="504"/>
        <v>43325</v>
      </c>
      <c r="B5392">
        <v>8</v>
      </c>
      <c r="C5392">
        <v>13</v>
      </c>
      <c r="D5392">
        <v>15</v>
      </c>
      <c r="E5392">
        <v>1</v>
      </c>
      <c r="F5392" s="1">
        <f>VLOOKUP(A5392,Weather!$A$1:$E$366, 5)</f>
        <v>0.57142857142857095</v>
      </c>
      <c r="G5392" s="1">
        <f>VLOOKUP(D5392, Summer!$A$1:$E$25, 2)</f>
        <v>1589.7727985285201</v>
      </c>
      <c r="H5392" s="1">
        <f>VLOOKUP(D5392, Summer!$A$1:$E$25, 3)</f>
        <v>1137.7596230737599</v>
      </c>
      <c r="I5392" s="1">
        <f>VLOOKUP(D5392, Summer!$A$1:$E$25, 5)</f>
        <v>403.543562097039</v>
      </c>
      <c r="J5392" s="1">
        <f t="shared" si="505"/>
        <v>1396.0528661907656</v>
      </c>
      <c r="K5392" s="47">
        <f t="shared" si="506"/>
        <v>26.117390346486925</v>
      </c>
      <c r="L5392" s="48">
        <f>Solar!K5409/1000*Variables!$B$3</f>
        <v>34.519800000000004</v>
      </c>
      <c r="M5392">
        <f>IF(E5392=1, VLOOKUP(D5392, Sheet1!$A$2:$C$26, 2), Sheet1!$C$3)</f>
        <v>0.55478000000000005</v>
      </c>
      <c r="N5392" s="1">
        <f>'Electricity Rates'!$J$2</f>
        <v>0.24729999999999999</v>
      </c>
      <c r="O5392" s="145">
        <f>L5392-K5392</f>
        <v>8.4024096535130788</v>
      </c>
      <c r="P5392">
        <f t="shared" si="507"/>
        <v>6.4588306326862162</v>
      </c>
      <c r="Q5392">
        <f>IF(O5392&gt;0, IF(Q5391+O5392*Variables!$B$5&lt;Variables!$B$4, Q5391+O5392*Variables!$B$5, Variables!$B$4), IF(Q5391&gt;-O5392, Q5391+O5392/Variables!$B$5, 0))</f>
        <v>79.282880632981986</v>
      </c>
      <c r="R5392">
        <f>IF(O5392&gt;0, 0, IF(Q5391&gt;-O5392, 0, -O5392 - Q5391*Variables!$B$5))</f>
        <v>0</v>
      </c>
      <c r="S5392">
        <f t="shared" si="508"/>
        <v>0</v>
      </c>
      <c r="T5392">
        <f t="shared" si="509"/>
        <v>0</v>
      </c>
    </row>
    <row r="5393" spans="1:20" x14ac:dyDescent="0.3">
      <c r="A5393" s="3">
        <f t="shared" si="504"/>
        <v>43325</v>
      </c>
      <c r="B5393">
        <v>8</v>
      </c>
      <c r="C5393">
        <v>13</v>
      </c>
      <c r="D5393">
        <v>16</v>
      </c>
      <c r="E5393">
        <v>1</v>
      </c>
      <c r="F5393" s="1">
        <f>VLOOKUP(A5393,Weather!$A$1:$E$366, 5)</f>
        <v>0.57142857142857095</v>
      </c>
      <c r="G5393" s="1">
        <f>VLOOKUP(D5393, Summer!$A$1:$E$25, 2)</f>
        <v>1459.9523441255701</v>
      </c>
      <c r="H5393" s="1">
        <f>VLOOKUP(D5393, Summer!$A$1:$E$25, 3)</f>
        <v>1006.09479349024</v>
      </c>
      <c r="I5393" s="1">
        <f>VLOOKUP(D5393, Summer!$A$1:$E$25, 5)</f>
        <v>381.04254068220598</v>
      </c>
      <c r="J5393" s="1">
        <f t="shared" si="505"/>
        <v>1265.4419652818569</v>
      </c>
      <c r="K5393" s="47">
        <f t="shared" si="506"/>
        <v>23.67391849441298</v>
      </c>
      <c r="L5393" s="48">
        <f>Solar!K5410/1000*Variables!$B$3</f>
        <v>27.106750000000002</v>
      </c>
      <c r="M5393">
        <f>IF(E5393=1, VLOOKUP(D5393, Sheet1!$A$2:$C$26, 2), Sheet1!$C$3)</f>
        <v>0.55478000000000005</v>
      </c>
      <c r="N5393" s="1">
        <f>'Electricity Rates'!$J$2</f>
        <v>0.24729999999999999</v>
      </c>
      <c r="O5393" s="145">
        <f>L5393-K5393</f>
        <v>3.4328315055870213</v>
      </c>
      <c r="P5393">
        <f t="shared" si="507"/>
        <v>5.8545600436683296</v>
      </c>
      <c r="Q5393">
        <f>IF(O5393&gt;0, IF(Q5392+O5393*Variables!$B$5&lt;Variables!$B$4, Q5392+O5393*Variables!$B$5, Variables!$B$4), IF(Q5392&gt;-O5393, Q5392+O5393/Variables!$B$5, 0))</f>
        <v>82.509742248233792</v>
      </c>
      <c r="R5393">
        <f>IF(O5393&gt;0, 0, IF(Q5392&gt;-O5393, 0, -O5393 - Q5392*Variables!$B$5))</f>
        <v>0</v>
      </c>
      <c r="S5393">
        <f t="shared" si="508"/>
        <v>0</v>
      </c>
      <c r="T5393">
        <f t="shared" si="509"/>
        <v>0</v>
      </c>
    </row>
    <row r="5394" spans="1:20" x14ac:dyDescent="0.3">
      <c r="A5394" s="3">
        <f t="shared" si="504"/>
        <v>43325</v>
      </c>
      <c r="B5394">
        <v>8</v>
      </c>
      <c r="C5394">
        <v>13</v>
      </c>
      <c r="D5394">
        <v>17</v>
      </c>
      <c r="E5394">
        <v>1</v>
      </c>
      <c r="F5394" s="1">
        <f>VLOOKUP(A5394,Weather!$A$1:$E$366, 5)</f>
        <v>0.57142857142857095</v>
      </c>
      <c r="G5394" s="1">
        <f>VLOOKUP(D5394, Summer!$A$1:$E$25, 2)</f>
        <v>1144.9480592772099</v>
      </c>
      <c r="H5394" s="1">
        <f>VLOOKUP(D5394, Summer!$A$1:$E$25, 3)</f>
        <v>808.38142168622596</v>
      </c>
      <c r="I5394" s="1">
        <f>VLOOKUP(D5394, Summer!$A$1:$E$25, 5)</f>
        <v>371.93450987035499</v>
      </c>
      <c r="J5394" s="1">
        <f t="shared" si="505"/>
        <v>1000.7052145953595</v>
      </c>
      <c r="K5394" s="47">
        <f t="shared" si="506"/>
        <v>18.721217042922934</v>
      </c>
      <c r="L5394" s="48">
        <f>Solar!K5411/1000*Variables!$B$3</f>
        <v>17.581700000000001</v>
      </c>
      <c r="M5394">
        <f>IF(E5394=1, VLOOKUP(D5394, Sheet1!$A$2:$C$26, 2), Sheet1!$C$3)</f>
        <v>0.55478000000000005</v>
      </c>
      <c r="N5394" s="1">
        <f>'Electricity Rates'!$J$2</f>
        <v>0.24729999999999999</v>
      </c>
      <c r="O5394" s="145">
        <f>L5394-K5394</f>
        <v>-1.1395170429229324</v>
      </c>
      <c r="P5394">
        <f t="shared" si="507"/>
        <v>4.6297569747148417</v>
      </c>
      <c r="Q5394">
        <f>IF(O5394&gt;0, IF(Q5393+O5394*Variables!$B$5&lt;Variables!$B$4, Q5393+O5394*Variables!$B$5, Variables!$B$4), IF(Q5393&gt;-O5394, Q5393+O5394/Variables!$B$5, 0))</f>
        <v>81.297490074911522</v>
      </c>
      <c r="R5394">
        <f>IF(O5394&gt;0, 0, IF(Q5393&gt;-O5394, 0, -O5394 - Q5393*Variables!$B$5))</f>
        <v>0</v>
      </c>
      <c r="S5394">
        <f t="shared" si="508"/>
        <v>0</v>
      </c>
      <c r="T5394">
        <f t="shared" si="509"/>
        <v>0</v>
      </c>
    </row>
    <row r="5395" spans="1:20" x14ac:dyDescent="0.3">
      <c r="A5395" s="3">
        <f t="shared" si="504"/>
        <v>43325</v>
      </c>
      <c r="B5395">
        <v>8</v>
      </c>
      <c r="C5395">
        <v>13</v>
      </c>
      <c r="D5395">
        <v>18</v>
      </c>
      <c r="E5395">
        <v>1</v>
      </c>
      <c r="F5395" s="1">
        <f>VLOOKUP(A5395,Weather!$A$1:$E$366, 5)</f>
        <v>0.57142857142857095</v>
      </c>
      <c r="G5395" s="1">
        <f>VLOOKUP(D5395, Summer!$A$1:$E$25, 2)</f>
        <v>769.75210584620504</v>
      </c>
      <c r="H5395" s="1">
        <f>VLOOKUP(D5395, Summer!$A$1:$E$25, 3)</f>
        <v>572.92139445417001</v>
      </c>
      <c r="I5395" s="1">
        <f>VLOOKUP(D5395, Summer!$A$1:$E$25, 5)</f>
        <v>349.41355840998102</v>
      </c>
      <c r="J5395" s="1">
        <f t="shared" si="505"/>
        <v>685.39608667818993</v>
      </c>
      <c r="K5395" s="47">
        <f t="shared" si="506"/>
        <v>12.82240635096608</v>
      </c>
      <c r="L5395" s="48">
        <f>Solar!K5412/1000*Variables!$B$3</f>
        <v>7.3404999999999996</v>
      </c>
      <c r="M5395">
        <f>IF(E5395=1, VLOOKUP(D5395, Sheet1!$A$2:$C$26, 2), Sheet1!$C$3)</f>
        <v>0.55478000000000005</v>
      </c>
      <c r="N5395" s="1">
        <f>'Electricity Rates'!$J$2</f>
        <v>0.24729999999999999</v>
      </c>
      <c r="O5395" s="145">
        <f>L5395-K5395</f>
        <v>-5.4819063509660806</v>
      </c>
      <c r="P5395">
        <f t="shared" si="507"/>
        <v>3.1709810905939113</v>
      </c>
      <c r="Q5395">
        <f>IF(O5395&gt;0, IF(Q5394+O5395*Variables!$B$5&lt;Variables!$B$4, Q5394+O5395*Variables!$B$5, Variables!$B$4), IF(Q5394&gt;-O5395, Q5394+O5395/Variables!$B$5, 0))</f>
        <v>75.465674807926334</v>
      </c>
      <c r="R5395">
        <f>IF(O5395&gt;0, 0, IF(Q5394&gt;-O5395, 0, -O5395 - Q5394*Variables!$B$5))</f>
        <v>0</v>
      </c>
      <c r="S5395">
        <f t="shared" si="508"/>
        <v>0</v>
      </c>
      <c r="T5395">
        <f t="shared" si="509"/>
        <v>0</v>
      </c>
    </row>
    <row r="5396" spans="1:20" x14ac:dyDescent="0.3">
      <c r="A5396" s="3">
        <f t="shared" si="504"/>
        <v>43325</v>
      </c>
      <c r="B5396">
        <v>8</v>
      </c>
      <c r="C5396">
        <v>13</v>
      </c>
      <c r="D5396">
        <v>19</v>
      </c>
      <c r="E5396">
        <v>1</v>
      </c>
      <c r="F5396" s="1">
        <f>VLOOKUP(A5396,Weather!$A$1:$E$366, 5)</f>
        <v>0.57142857142857095</v>
      </c>
      <c r="G5396" s="1">
        <f>VLOOKUP(D5396, Summer!$A$1:$E$25, 2)</f>
        <v>565.86125451999203</v>
      </c>
      <c r="H5396" s="1">
        <f>VLOOKUP(D5396, Summer!$A$1:$E$25, 3)</f>
        <v>365.77406038600299</v>
      </c>
      <c r="I5396" s="1">
        <f>VLOOKUP(D5396, Summer!$A$1:$E$25, 5)</f>
        <v>331.38683221891199</v>
      </c>
      <c r="J5396" s="1">
        <f t="shared" si="505"/>
        <v>480.10959989113951</v>
      </c>
      <c r="K5396" s="47">
        <f t="shared" si="506"/>
        <v>8.9819018556702055</v>
      </c>
      <c r="L5396" s="48">
        <f>Solar!K5413/1000*Variables!$B$3</f>
        <v>0.86099999999999999</v>
      </c>
      <c r="M5396">
        <f>IF(E5396=1, VLOOKUP(D5396, Sheet1!$A$2:$C$26, 2), Sheet1!$C$3)</f>
        <v>0.25796000000000002</v>
      </c>
      <c r="N5396" s="1">
        <f>'Electricity Rates'!$J$2</f>
        <v>0.24729999999999999</v>
      </c>
      <c r="O5396" s="145">
        <f>L5396-K5396</f>
        <v>-8.1209018556702048</v>
      </c>
      <c r="P5396">
        <f t="shared" si="507"/>
        <v>2.2212243289072418</v>
      </c>
      <c r="Q5396">
        <f>IF(O5396&gt;0, IF(Q5395+O5396*Variables!$B$5&lt;Variables!$B$4, Q5395+O5396*Variables!$B$5, Variables!$B$4), IF(Q5395&gt;-O5396, Q5395+O5396/Variables!$B$5, 0))</f>
        <v>66.826417514660164</v>
      </c>
      <c r="R5396">
        <f>IF(O5396&gt;0, 0, IF(Q5395&gt;-O5396, 0, -O5396 - Q5395*Variables!$B$5))</f>
        <v>0</v>
      </c>
      <c r="S5396">
        <f t="shared" si="508"/>
        <v>0</v>
      </c>
      <c r="T5396">
        <f t="shared" si="509"/>
        <v>0</v>
      </c>
    </row>
    <row r="5397" spans="1:20" x14ac:dyDescent="0.3">
      <c r="A5397" s="3">
        <f t="shared" si="504"/>
        <v>43325</v>
      </c>
      <c r="B5397">
        <v>8</v>
      </c>
      <c r="C5397">
        <v>13</v>
      </c>
      <c r="D5397">
        <v>20</v>
      </c>
      <c r="E5397">
        <v>1</v>
      </c>
      <c r="F5397" s="1">
        <f>VLOOKUP(A5397,Weather!$A$1:$E$366, 5)</f>
        <v>0.57142857142857095</v>
      </c>
      <c r="G5397" s="1">
        <f>VLOOKUP(D5397, Summer!$A$1:$E$25, 2)</f>
        <v>459.178981251175</v>
      </c>
      <c r="H5397" s="1">
        <f>VLOOKUP(D5397, Summer!$A$1:$E$25, 3)</f>
        <v>328.41643432967999</v>
      </c>
      <c r="I5397" s="1">
        <f>VLOOKUP(D5397, Summer!$A$1:$E$25, 5)</f>
        <v>326.73316658528501</v>
      </c>
      <c r="J5397" s="1">
        <f t="shared" si="505"/>
        <v>403.13788971339136</v>
      </c>
      <c r="K5397" s="47">
        <f t="shared" si="506"/>
        <v>7.5419132642394509</v>
      </c>
      <c r="L5397" s="48">
        <f>Solar!K5414/1000*Variables!$B$3</f>
        <v>0</v>
      </c>
      <c r="M5397">
        <f>IF(E5397=1, VLOOKUP(D5397, Sheet1!$A$2:$C$26, 2), Sheet1!$C$3)</f>
        <v>0.25796000000000002</v>
      </c>
      <c r="N5397" s="1">
        <f>'Electricity Rates'!$J$2</f>
        <v>0.24729999999999999</v>
      </c>
      <c r="O5397" s="145">
        <f>L5397-K5397</f>
        <v>-7.5419132642394509</v>
      </c>
      <c r="P5397">
        <f t="shared" si="507"/>
        <v>1.8651151502464161</v>
      </c>
      <c r="Q5397">
        <f>IF(O5397&gt;0, IF(Q5396+O5397*Variables!$B$5&lt;Variables!$B$4, Q5396+O5397*Variables!$B$5, Variables!$B$4), IF(Q5396&gt;-O5397, Q5396+O5397/Variables!$B$5, 0))</f>
        <v>58.803105531426709</v>
      </c>
      <c r="R5397">
        <f>IF(O5397&gt;0, 0, IF(Q5396&gt;-O5397, 0, -O5397 - Q5396*Variables!$B$5))</f>
        <v>0</v>
      </c>
      <c r="S5397">
        <f t="shared" si="508"/>
        <v>0</v>
      </c>
      <c r="T5397">
        <f t="shared" si="509"/>
        <v>0</v>
      </c>
    </row>
    <row r="5398" spans="1:20" x14ac:dyDescent="0.3">
      <c r="A5398" s="3">
        <f t="shared" si="504"/>
        <v>43325</v>
      </c>
      <c r="B5398">
        <v>8</v>
      </c>
      <c r="C5398">
        <v>13</v>
      </c>
      <c r="D5398">
        <v>21</v>
      </c>
      <c r="E5398">
        <v>1</v>
      </c>
      <c r="F5398" s="1">
        <f>VLOOKUP(A5398,Weather!$A$1:$E$366, 5)</f>
        <v>0.57142857142857095</v>
      </c>
      <c r="G5398" s="1">
        <f>VLOOKUP(D5398, Summer!$A$1:$E$25, 2)</f>
        <v>403.43414919632897</v>
      </c>
      <c r="H5398" s="1">
        <f>VLOOKUP(D5398, Summer!$A$1:$E$25, 3)</f>
        <v>305.25297715532997</v>
      </c>
      <c r="I5398" s="1">
        <f>VLOOKUP(D5398, Summer!$A$1:$E$25, 5)</f>
        <v>313.15582306105603</v>
      </c>
      <c r="J5398" s="1">
        <f t="shared" si="505"/>
        <v>361.3565040359008</v>
      </c>
      <c r="K5398" s="47">
        <f t="shared" si="506"/>
        <v>6.7602661036031808</v>
      </c>
      <c r="L5398" s="48">
        <f>Solar!K5415/1000*Variables!$B$3</f>
        <v>0</v>
      </c>
      <c r="M5398">
        <f>IF(E5398=1, VLOOKUP(D5398, Sheet1!$A$2:$C$26, 2), Sheet1!$C$3)</f>
        <v>0.25796000000000002</v>
      </c>
      <c r="N5398" s="1">
        <f>'Electricity Rates'!$J$2</f>
        <v>0.24729999999999999</v>
      </c>
      <c r="O5398" s="145">
        <f>L5398-K5398</f>
        <v>-6.7602661036031808</v>
      </c>
      <c r="P5398">
        <f t="shared" si="507"/>
        <v>1.6718138074210667</v>
      </c>
      <c r="Q5398">
        <f>IF(O5398&gt;0, IF(Q5397+O5398*Variables!$B$5&lt;Variables!$B$4, Q5397+O5398*Variables!$B$5, Variables!$B$4), IF(Q5397&gt;-O5398, Q5397+O5398/Variables!$B$5, 0))</f>
        <v>51.61133308078503</v>
      </c>
      <c r="R5398">
        <f>IF(O5398&gt;0, 0, IF(Q5397&gt;-O5398, 0, -O5398 - Q5397*Variables!$B$5))</f>
        <v>0</v>
      </c>
      <c r="S5398">
        <f t="shared" si="508"/>
        <v>0</v>
      </c>
      <c r="T5398">
        <f t="shared" si="509"/>
        <v>0</v>
      </c>
    </row>
    <row r="5399" spans="1:20" x14ac:dyDescent="0.3">
      <c r="A5399" s="3">
        <f t="shared" si="504"/>
        <v>43325</v>
      </c>
      <c r="B5399">
        <v>8</v>
      </c>
      <c r="C5399">
        <v>13</v>
      </c>
      <c r="D5399">
        <v>22</v>
      </c>
      <c r="E5399">
        <v>1</v>
      </c>
      <c r="F5399" s="1">
        <f>VLOOKUP(A5399,Weather!$A$1:$E$366, 5)</f>
        <v>0.57142857142857095</v>
      </c>
      <c r="G5399" s="1">
        <f>VLOOKUP(D5399, Summer!$A$1:$E$25, 2)</f>
        <v>366.19777187885302</v>
      </c>
      <c r="H5399" s="1">
        <f>VLOOKUP(D5399, Summer!$A$1:$E$25, 3)</f>
        <v>263.18917633836901</v>
      </c>
      <c r="I5399" s="1">
        <f>VLOOKUP(D5399, Summer!$A$1:$E$25, 5)</f>
        <v>295.10418431306101</v>
      </c>
      <c r="J5399" s="1">
        <f t="shared" si="505"/>
        <v>322.05123093293128</v>
      </c>
      <c r="K5399" s="47">
        <f t="shared" si="506"/>
        <v>6.0249421161194192</v>
      </c>
      <c r="L5399" s="48">
        <f>Solar!K5416/1000*Variables!$B$3</f>
        <v>0</v>
      </c>
      <c r="M5399">
        <f>IF(E5399=1, VLOOKUP(D5399, Sheet1!$A$2:$C$26, 2), Sheet1!$C$3)</f>
        <v>0.18637999999999999</v>
      </c>
      <c r="N5399" s="1">
        <f>'Electricity Rates'!$J$2</f>
        <v>0.24729999999999999</v>
      </c>
      <c r="O5399" s="145">
        <f>L5399-K5399</f>
        <v>-6.0249421161194192</v>
      </c>
      <c r="P5399">
        <f t="shared" si="507"/>
        <v>1.4899681853163322</v>
      </c>
      <c r="Q5399">
        <f>IF(O5399&gt;0, IF(Q5398+O5399*Variables!$B$5&lt;Variables!$B$4, Q5398+O5399*Variables!$B$5, Variables!$B$4), IF(Q5398&gt;-O5399, Q5398+O5399/Variables!$B$5, 0))</f>
        <v>45.201820191296285</v>
      </c>
      <c r="R5399">
        <f>IF(O5399&gt;0, 0, IF(Q5398&gt;-O5399, 0, -O5399 - Q5398*Variables!$B$5))</f>
        <v>0</v>
      </c>
      <c r="S5399">
        <f t="shared" si="508"/>
        <v>0</v>
      </c>
      <c r="T5399">
        <f t="shared" si="509"/>
        <v>0</v>
      </c>
    </row>
    <row r="5400" spans="1:20" x14ac:dyDescent="0.3">
      <c r="A5400" s="3">
        <f t="shared" si="504"/>
        <v>43325</v>
      </c>
      <c r="B5400">
        <v>8</v>
      </c>
      <c r="C5400">
        <v>13</v>
      </c>
      <c r="D5400">
        <v>23</v>
      </c>
      <c r="E5400">
        <v>1</v>
      </c>
      <c r="F5400" s="1">
        <f>VLOOKUP(A5400,Weather!$A$1:$E$366, 5)</f>
        <v>0.57142857142857095</v>
      </c>
      <c r="G5400" s="1">
        <f>VLOOKUP(D5400, Summer!$A$1:$E$25, 2)</f>
        <v>342.86102460129899</v>
      </c>
      <c r="H5400" s="1">
        <f>VLOOKUP(D5400, Summer!$A$1:$E$25, 3)</f>
        <v>273.02297434567402</v>
      </c>
      <c r="I5400" s="1">
        <f>VLOOKUP(D5400, Summer!$A$1:$E$25, 5)</f>
        <v>281.53182330021599</v>
      </c>
      <c r="J5400" s="1">
        <f t="shared" si="505"/>
        <v>312.93043163460254</v>
      </c>
      <c r="K5400" s="47">
        <f t="shared" si="506"/>
        <v>5.8543099851196851</v>
      </c>
      <c r="L5400" s="48">
        <f>Solar!K5417/1000*Variables!$B$3</f>
        <v>0</v>
      </c>
      <c r="M5400">
        <f>IF(E5400=1, VLOOKUP(D5400, Sheet1!$A$2:$C$26, 2), Sheet1!$C$3)</f>
        <v>0.18637999999999999</v>
      </c>
      <c r="N5400" s="1">
        <f>'Electricity Rates'!$J$2</f>
        <v>0.24729999999999999</v>
      </c>
      <c r="O5400" s="145">
        <f>L5400-K5400</f>
        <v>-5.8543099851196851</v>
      </c>
      <c r="P5400">
        <f t="shared" si="507"/>
        <v>1.4477708593200982</v>
      </c>
      <c r="Q5400">
        <f>IF(O5400&gt;0, IF(Q5399+O5400*Variables!$B$5&lt;Variables!$B$4, Q5399+O5400*Variables!$B$5, Variables!$B$4), IF(Q5399&gt;-O5400, Q5399+O5400/Variables!$B$5, 0))</f>
        <v>38.973830845424281</v>
      </c>
      <c r="R5400">
        <f>IF(O5400&gt;0, 0, IF(Q5399&gt;-O5400, 0, -O5400 - Q5399*Variables!$B$5))</f>
        <v>0</v>
      </c>
      <c r="S5400">
        <f t="shared" si="508"/>
        <v>0</v>
      </c>
      <c r="T5400">
        <f t="shared" si="509"/>
        <v>0</v>
      </c>
    </row>
    <row r="5401" spans="1:20" x14ac:dyDescent="0.3">
      <c r="A5401" s="3">
        <f t="shared" si="504"/>
        <v>43325</v>
      </c>
      <c r="B5401">
        <v>8</v>
      </c>
      <c r="C5401">
        <v>13</v>
      </c>
      <c r="D5401">
        <v>24</v>
      </c>
      <c r="E5401">
        <v>1</v>
      </c>
      <c r="F5401" s="1">
        <f>VLOOKUP(A5401,Weather!$A$1:$E$366, 5)</f>
        <v>0.57142857142857095</v>
      </c>
      <c r="G5401" s="1">
        <f>VLOOKUP(D5401, Summer!$A$1:$E$25, 2)</f>
        <v>310.26482453023402</v>
      </c>
      <c r="H5401" s="1">
        <f>VLOOKUP(D5401, Summer!$A$1:$E$25, 3)</f>
        <v>259.09090909090901</v>
      </c>
      <c r="I5401" s="1">
        <f>VLOOKUP(D5401, Summer!$A$1:$E$25, 5)</f>
        <v>276.86321013243497</v>
      </c>
      <c r="J5401" s="1">
        <f t="shared" si="505"/>
        <v>288.33314648480899</v>
      </c>
      <c r="K5401" s="47">
        <f t="shared" si="506"/>
        <v>5.3941433873647693</v>
      </c>
      <c r="L5401" s="48">
        <f>Solar!K5418/1000*Variables!$B$3</f>
        <v>0</v>
      </c>
      <c r="M5401">
        <f>IF(E5401=1, VLOOKUP(D5401, Sheet1!$A$2:$C$26, 2), Sheet1!$C$3)</f>
        <v>0.18637999999999999</v>
      </c>
      <c r="N5401" s="1">
        <f>'Electricity Rates'!$J$2</f>
        <v>0.24729999999999999</v>
      </c>
      <c r="O5401" s="145">
        <f>L5401-K5401</f>
        <v>-5.3941433873647693</v>
      </c>
      <c r="P5401">
        <f t="shared" si="507"/>
        <v>1.3339716596953075</v>
      </c>
      <c r="Q5401">
        <f>IF(O5401&gt;0, IF(Q5400+O5401*Variables!$B$5&lt;Variables!$B$4, Q5400+O5401*Variables!$B$5, Variables!$B$4), IF(Q5400&gt;-O5401, Q5400+O5401/Variables!$B$5, 0))</f>
        <v>33.2353804333341</v>
      </c>
      <c r="R5401">
        <f>IF(O5401&gt;0, 0, IF(Q5400&gt;-O5401, 0, -O5401 - Q5400*Variables!$B$5))</f>
        <v>0</v>
      </c>
      <c r="S5401">
        <f t="shared" si="508"/>
        <v>0</v>
      </c>
      <c r="T5401">
        <f t="shared" si="509"/>
        <v>0</v>
      </c>
    </row>
    <row r="5402" spans="1:20" x14ac:dyDescent="0.3">
      <c r="A5402" s="3">
        <f t="shared" si="504"/>
        <v>43326</v>
      </c>
      <c r="B5402">
        <v>8</v>
      </c>
      <c r="C5402">
        <v>14</v>
      </c>
      <c r="D5402">
        <v>1</v>
      </c>
      <c r="E5402">
        <v>1</v>
      </c>
      <c r="F5402" s="1">
        <f>VLOOKUP(A5402,Weather!$A$1:$E$366, 5)</f>
        <v>0.5952380952380969</v>
      </c>
      <c r="G5402" s="1">
        <f>VLOOKUP(D5402, Summer!$A$1:$E$25, 2)</f>
        <v>305.44698283970399</v>
      </c>
      <c r="H5402" s="1">
        <f>VLOOKUP(D5402, Summer!$A$1:$E$25, 3)</f>
        <v>264.36707082495798</v>
      </c>
      <c r="I5402" s="1">
        <f>VLOOKUP(D5402, Summer!$A$1:$E$25, 5)</f>
        <v>276.703769768114</v>
      </c>
      <c r="J5402" s="1">
        <f t="shared" si="505"/>
        <v>288.81939940516401</v>
      </c>
      <c r="K5402" s="47">
        <f t="shared" si="506"/>
        <v>5.4032402186063271</v>
      </c>
      <c r="L5402" s="48">
        <f>Solar!K5419/1000*Variables!$B$3</f>
        <v>0</v>
      </c>
      <c r="M5402">
        <f>IF(E5402=1, VLOOKUP(D5402, Sheet1!$A$2:$C$26, 2), Sheet1!$C$3)</f>
        <v>0.18637999999999999</v>
      </c>
      <c r="N5402" s="1">
        <f>'Electricity Rates'!$J$2</f>
        <v>0.24729999999999999</v>
      </c>
      <c r="O5402" s="145">
        <f>L5402-K5402</f>
        <v>-5.4032402186063271</v>
      </c>
      <c r="P5402">
        <f t="shared" si="507"/>
        <v>1.3362213060613446</v>
      </c>
      <c r="Q5402">
        <f>IF(O5402&gt;0, IF(Q5401+O5402*Variables!$B$5&lt;Variables!$B$4, Q5401+O5402*Variables!$B$5, Variables!$B$4), IF(Q5401&gt;-O5402, Q5401+O5402/Variables!$B$5, 0))</f>
        <v>27.487252541199709</v>
      </c>
      <c r="R5402">
        <f>IF(O5402&gt;0, 0, IF(Q5401&gt;-O5402, 0, -O5402 - Q5401*Variables!$B$5))</f>
        <v>0</v>
      </c>
      <c r="S5402">
        <f t="shared" si="508"/>
        <v>0</v>
      </c>
      <c r="T5402">
        <f t="shared" si="509"/>
        <v>0</v>
      </c>
    </row>
    <row r="5403" spans="1:20" x14ac:dyDescent="0.3">
      <c r="A5403" s="3">
        <f t="shared" si="504"/>
        <v>43326</v>
      </c>
      <c r="B5403">
        <v>8</v>
      </c>
      <c r="C5403">
        <v>14</v>
      </c>
      <c r="D5403">
        <v>2</v>
      </c>
      <c r="E5403">
        <v>1</v>
      </c>
      <c r="F5403" s="1">
        <f>VLOOKUP(A5403,Weather!$A$1:$E$366, 5)</f>
        <v>0.5952380952380969</v>
      </c>
      <c r="G5403" s="1">
        <f>VLOOKUP(D5403, Summer!$A$1:$E$25, 2)</f>
        <v>286.71906025959902</v>
      </c>
      <c r="H5403" s="1">
        <f>VLOOKUP(D5403, Summer!$A$1:$E$25, 3)</f>
        <v>260.03911906460002</v>
      </c>
      <c r="I5403" s="1">
        <f>VLOOKUP(D5403, Summer!$A$1:$E$25, 5)</f>
        <v>276.50446931271199</v>
      </c>
      <c r="J5403" s="1">
        <f t="shared" si="505"/>
        <v>275.92003644257568</v>
      </c>
      <c r="K5403" s="47">
        <f t="shared" si="506"/>
        <v>5.1619186283758758</v>
      </c>
      <c r="L5403" s="48">
        <f>Solar!K5420/1000*Variables!$B$3</f>
        <v>0</v>
      </c>
      <c r="M5403">
        <f>IF(E5403=1, VLOOKUP(D5403, Sheet1!$A$2:$C$26, 2), Sheet1!$C$3)</f>
        <v>0.18637999999999999</v>
      </c>
      <c r="N5403" s="1">
        <f>'Electricity Rates'!$J$2</f>
        <v>0.24729999999999999</v>
      </c>
      <c r="O5403" s="145">
        <f>L5403-K5403</f>
        <v>-5.1619186283758758</v>
      </c>
      <c r="P5403">
        <f t="shared" si="507"/>
        <v>1.2765424767973541</v>
      </c>
      <c r="Q5403">
        <f>IF(O5403&gt;0, IF(Q5402+O5403*Variables!$B$5&lt;Variables!$B$4, Q5402+O5403*Variables!$B$5, Variables!$B$4), IF(Q5402&gt;-O5403, Q5402+O5403/Variables!$B$5, 0))</f>
        <v>21.99584974505516</v>
      </c>
      <c r="R5403">
        <f>IF(O5403&gt;0, 0, IF(Q5402&gt;-O5403, 0, -O5403 - Q5402*Variables!$B$5))</f>
        <v>0</v>
      </c>
      <c r="S5403">
        <f t="shared" si="508"/>
        <v>0</v>
      </c>
      <c r="T5403">
        <f t="shared" si="509"/>
        <v>0</v>
      </c>
    </row>
    <row r="5404" spans="1:20" x14ac:dyDescent="0.3">
      <c r="A5404" s="3">
        <f t="shared" si="504"/>
        <v>43326</v>
      </c>
      <c r="B5404">
        <v>8</v>
      </c>
      <c r="C5404">
        <v>14</v>
      </c>
      <c r="D5404">
        <v>3</v>
      </c>
      <c r="E5404">
        <v>1</v>
      </c>
      <c r="F5404" s="1">
        <f>VLOOKUP(A5404,Weather!$A$1:$E$366, 5)</f>
        <v>0.5952380952380969</v>
      </c>
      <c r="G5404" s="1">
        <f>VLOOKUP(D5404, Summer!$A$1:$E$25, 2)</f>
        <v>272.63131492590298</v>
      </c>
      <c r="H5404" s="1">
        <f>VLOOKUP(D5404, Summer!$A$1:$E$25, 3)</f>
        <v>241.571030279452</v>
      </c>
      <c r="I5404" s="1">
        <f>VLOOKUP(D5404, Summer!$A$1:$E$25, 5)</f>
        <v>276.33008141423602</v>
      </c>
      <c r="J5404" s="1">
        <f t="shared" si="505"/>
        <v>260.0592949499586</v>
      </c>
      <c r="K5404" s="47">
        <f t="shared" si="506"/>
        <v>4.8651954979132803</v>
      </c>
      <c r="L5404" s="48">
        <f>Solar!K5421/1000*Variables!$B$3</f>
        <v>0</v>
      </c>
      <c r="M5404">
        <f>IF(E5404=1, VLOOKUP(D5404, Sheet1!$A$2:$C$26, 2), Sheet1!$C$3)</f>
        <v>0.18637999999999999</v>
      </c>
      <c r="N5404" s="1">
        <f>'Electricity Rates'!$J$2</f>
        <v>0.24729999999999999</v>
      </c>
      <c r="O5404" s="145">
        <f>L5404-K5404</f>
        <v>-4.8651954979132803</v>
      </c>
      <c r="P5404">
        <f t="shared" si="507"/>
        <v>1.2031628466339541</v>
      </c>
      <c r="Q5404">
        <f>IF(O5404&gt;0, IF(Q5403+O5404*Variables!$B$5&lt;Variables!$B$4, Q5403+O5404*Variables!$B$5, Variables!$B$4), IF(Q5403&gt;-O5404, Q5403+O5404/Variables!$B$5, 0))</f>
        <v>16.820109853658053</v>
      </c>
      <c r="R5404">
        <f>IF(O5404&gt;0, 0, IF(Q5403&gt;-O5404, 0, -O5404 - Q5403*Variables!$B$5))</f>
        <v>0</v>
      </c>
      <c r="S5404">
        <f t="shared" si="508"/>
        <v>0</v>
      </c>
      <c r="T5404">
        <f t="shared" si="509"/>
        <v>0</v>
      </c>
    </row>
    <row r="5405" spans="1:20" x14ac:dyDescent="0.3">
      <c r="A5405" s="3">
        <f t="shared" si="504"/>
        <v>43326</v>
      </c>
      <c r="B5405">
        <v>8</v>
      </c>
      <c r="C5405">
        <v>14</v>
      </c>
      <c r="D5405">
        <v>4</v>
      </c>
      <c r="E5405">
        <v>1</v>
      </c>
      <c r="F5405" s="1">
        <f>VLOOKUP(A5405,Weather!$A$1:$E$366, 5)</f>
        <v>0.5952380952380969</v>
      </c>
      <c r="G5405" s="1">
        <f>VLOOKUP(D5405, Summer!$A$1:$E$25, 2)</f>
        <v>286.33237882239803</v>
      </c>
      <c r="H5405" s="1">
        <f>VLOOKUP(D5405, Summer!$A$1:$E$25, 3)</f>
        <v>256.10019667595998</v>
      </c>
      <c r="I5405" s="1">
        <f>VLOOKUP(D5405, Summer!$A$1:$E$25, 5)</f>
        <v>276.13078095883401</v>
      </c>
      <c r="J5405" s="1">
        <f t="shared" si="505"/>
        <v>274.09554319169695</v>
      </c>
      <c r="K5405" s="47">
        <f t="shared" si="506"/>
        <v>5.1277859650851578</v>
      </c>
      <c r="L5405" s="48">
        <f>Solar!K5422/1000*Variables!$B$3</f>
        <v>0</v>
      </c>
      <c r="M5405">
        <f>IF(E5405=1, VLOOKUP(D5405, Sheet1!$A$2:$C$26, 2), Sheet1!$C$3)</f>
        <v>0.18637999999999999</v>
      </c>
      <c r="N5405" s="1">
        <f>'Electricity Rates'!$J$2</f>
        <v>0.24729999999999999</v>
      </c>
      <c r="O5405" s="145">
        <f>L5405-K5405</f>
        <v>-5.1277859650851578</v>
      </c>
      <c r="P5405">
        <f t="shared" si="507"/>
        <v>1.2681014691655594</v>
      </c>
      <c r="Q5405">
        <f>IF(O5405&gt;0, IF(Q5404+O5405*Variables!$B$5&lt;Variables!$B$4, Q5404+O5405*Variables!$B$5, Variables!$B$4), IF(Q5404&gt;-O5405, Q5404+O5405/Variables!$B$5, 0))</f>
        <v>11.3650184014398</v>
      </c>
      <c r="R5405">
        <f>IF(O5405&gt;0, 0, IF(Q5404&gt;-O5405, 0, -O5405 - Q5404*Variables!$B$5))</f>
        <v>0</v>
      </c>
      <c r="S5405">
        <f t="shared" si="508"/>
        <v>0</v>
      </c>
      <c r="T5405">
        <f t="shared" si="509"/>
        <v>0</v>
      </c>
    </row>
    <row r="5406" spans="1:20" x14ac:dyDescent="0.3">
      <c r="A5406" s="3">
        <f t="shared" si="504"/>
        <v>43326</v>
      </c>
      <c r="B5406">
        <v>8</v>
      </c>
      <c r="C5406">
        <v>14</v>
      </c>
      <c r="D5406">
        <v>5</v>
      </c>
      <c r="E5406">
        <v>1</v>
      </c>
      <c r="F5406" s="1">
        <f>VLOOKUP(A5406,Weather!$A$1:$E$366, 5)</f>
        <v>0.5952380952380969</v>
      </c>
      <c r="G5406" s="1">
        <f>VLOOKUP(D5406, Summer!$A$1:$E$25, 2)</f>
        <v>323.19252555232703</v>
      </c>
      <c r="H5406" s="1">
        <f>VLOOKUP(D5406, Summer!$A$1:$E$25, 3)</f>
        <v>290.90909090909099</v>
      </c>
      <c r="I5406" s="1">
        <f>VLOOKUP(D5406, Summer!$A$1:$E$25, 5)</f>
        <v>275.93148050343302</v>
      </c>
      <c r="J5406" s="1">
        <f t="shared" si="505"/>
        <v>310.12542105387439</v>
      </c>
      <c r="K5406" s="47">
        <f t="shared" si="506"/>
        <v>5.8018337802157856</v>
      </c>
      <c r="L5406" s="48">
        <f>Solar!K5423/1000*Variables!$B$3</f>
        <v>0</v>
      </c>
      <c r="M5406">
        <f>IF(E5406=1, VLOOKUP(D5406, Sheet1!$A$2:$C$26, 2), Sheet1!$C$3)</f>
        <v>0.18637999999999999</v>
      </c>
      <c r="N5406" s="1">
        <f>'Electricity Rates'!$J$2</f>
        <v>0.24729999999999999</v>
      </c>
      <c r="O5406" s="145">
        <f>L5406-K5406</f>
        <v>-5.8018337802157856</v>
      </c>
      <c r="P5406">
        <f t="shared" si="507"/>
        <v>1.4347934938473637</v>
      </c>
      <c r="Q5406">
        <f>IF(O5406&gt;0, IF(Q5405+O5406*Variables!$B$5&lt;Variables!$B$4, Q5405+O5406*Variables!$B$5, Variables!$B$4), IF(Q5405&gt;-O5406, Q5405+O5406/Variables!$B$5, 0))</f>
        <v>5.1928548054655597</v>
      </c>
      <c r="R5406">
        <f>IF(O5406&gt;0, 0, IF(Q5405&gt;-O5406, 0, -O5406 - Q5405*Variables!$B$5))</f>
        <v>0</v>
      </c>
      <c r="S5406">
        <f t="shared" si="508"/>
        <v>0</v>
      </c>
      <c r="T5406">
        <f t="shared" si="509"/>
        <v>0</v>
      </c>
    </row>
    <row r="5407" spans="1:20" x14ac:dyDescent="0.3">
      <c r="A5407" s="3">
        <f t="shared" si="504"/>
        <v>43326</v>
      </c>
      <c r="B5407">
        <v>8</v>
      </c>
      <c r="C5407">
        <v>14</v>
      </c>
      <c r="D5407">
        <v>6</v>
      </c>
      <c r="E5407">
        <v>1</v>
      </c>
      <c r="F5407" s="1">
        <f>VLOOKUP(A5407,Weather!$A$1:$E$366, 5)</f>
        <v>0.5952380952380969</v>
      </c>
      <c r="G5407" s="1">
        <f>VLOOKUP(D5407, Summer!$A$1:$E$25, 2)</f>
        <v>420.20776289112302</v>
      </c>
      <c r="H5407" s="1">
        <f>VLOOKUP(D5407, Summer!$A$1:$E$25, 3)</f>
        <v>354.54545454545399</v>
      </c>
      <c r="I5407" s="1">
        <f>VLOOKUP(D5407, Summer!$A$1:$E$25, 5)</f>
        <v>244.50179868660999</v>
      </c>
      <c r="J5407" s="1">
        <f t="shared" si="505"/>
        <v>393.63016189406665</v>
      </c>
      <c r="K5407" s="47">
        <f t="shared" si="506"/>
        <v>7.3640424652323846</v>
      </c>
      <c r="L5407" s="48">
        <f>Solar!K5424/1000*Variables!$B$3</f>
        <v>0.29009999999999997</v>
      </c>
      <c r="M5407">
        <f>IF(E5407=1, VLOOKUP(D5407, Sheet1!$A$2:$C$26, 2), Sheet1!$C$3)</f>
        <v>0.18637999999999999</v>
      </c>
      <c r="N5407" s="1">
        <f>'Electricity Rates'!$J$2</f>
        <v>0.24729999999999999</v>
      </c>
      <c r="O5407" s="145">
        <f>L5407-K5407</f>
        <v>-7.0739424652323848</v>
      </c>
      <c r="P5407">
        <f t="shared" si="507"/>
        <v>1.8211277016519687</v>
      </c>
      <c r="Q5407">
        <f>IF(O5407&gt;0, IF(Q5406+O5407*Variables!$B$5&lt;Variables!$B$4, Q5406+O5407*Variables!$B$5, Variables!$B$4), IF(Q5406&gt;-O5407, Q5406+O5407/Variables!$B$5, 0))</f>
        <v>0</v>
      </c>
      <c r="R5407">
        <f>IF(O5407&gt;0, 0, IF(Q5406&gt;-O5407, 0, -O5407 - Q5406*Variables!$B$5))</f>
        <v>2.1926589480947589</v>
      </c>
      <c r="S5407">
        <f t="shared" si="508"/>
        <v>0.40866777474590116</v>
      </c>
      <c r="T5407">
        <f t="shared" si="509"/>
        <v>0</v>
      </c>
    </row>
    <row r="5408" spans="1:20" x14ac:dyDescent="0.3">
      <c r="A5408" s="3">
        <f t="shared" si="504"/>
        <v>43326</v>
      </c>
      <c r="B5408">
        <v>8</v>
      </c>
      <c r="C5408">
        <v>14</v>
      </c>
      <c r="D5408">
        <v>7</v>
      </c>
      <c r="E5408">
        <v>1</v>
      </c>
      <c r="F5408" s="1">
        <f>VLOOKUP(A5408,Weather!$A$1:$E$366, 5)</f>
        <v>0.5952380952380969</v>
      </c>
      <c r="G5408" s="1">
        <f>VLOOKUP(D5408, Summer!$A$1:$E$25, 2)</f>
        <v>767.23345107957198</v>
      </c>
      <c r="H5408" s="1">
        <f>VLOOKUP(D5408, Summer!$A$1:$E$25, 3)</f>
        <v>587.45596403639502</v>
      </c>
      <c r="I5408" s="1">
        <f>VLOOKUP(D5408, Summer!$A$1:$E$25, 5)</f>
        <v>275.57273968370998</v>
      </c>
      <c r="J5408" s="1">
        <f t="shared" si="505"/>
        <v>694.46637299066731</v>
      </c>
      <c r="K5408" s="47">
        <f t="shared" si="506"/>
        <v>12.992093483820691</v>
      </c>
      <c r="L5408" s="48">
        <f>Solar!K5425/1000*Variables!$B$3</f>
        <v>3.2923499999999994</v>
      </c>
      <c r="M5408">
        <f>IF(E5408=1, VLOOKUP(D5408, Sheet1!$A$2:$C$26, 2), Sheet1!$C$3)</f>
        <v>0.18637999999999999</v>
      </c>
      <c r="N5408" s="1">
        <f>'Electricity Rates'!$J$2</f>
        <v>0.24729999999999999</v>
      </c>
      <c r="O5408" s="145">
        <f>L5408-K5408</f>
        <v>-9.6997434838206917</v>
      </c>
      <c r="P5408">
        <f t="shared" si="507"/>
        <v>3.2129447185488567</v>
      </c>
      <c r="Q5408">
        <f>IF(O5408&gt;0, IF(Q5407+O5408*Variables!$B$5&lt;Variables!$B$4, Q5407+O5408*Variables!$B$5, Variables!$B$4), IF(Q5407&gt;-O5408, Q5407+O5408/Variables!$B$5, 0))</f>
        <v>0</v>
      </c>
      <c r="R5408">
        <f>IF(O5408&gt;0, 0, IF(Q5407&gt;-O5408, 0, -O5408 - Q5407*Variables!$B$5))</f>
        <v>9.6997434838206917</v>
      </c>
      <c r="S5408">
        <f t="shared" si="508"/>
        <v>1.8078381905145005</v>
      </c>
      <c r="T5408">
        <f t="shared" si="509"/>
        <v>0</v>
      </c>
    </row>
    <row r="5409" spans="1:20" x14ac:dyDescent="0.3">
      <c r="A5409" s="3">
        <f t="shared" si="504"/>
        <v>43326</v>
      </c>
      <c r="B5409">
        <v>8</v>
      </c>
      <c r="C5409">
        <v>14</v>
      </c>
      <c r="D5409">
        <v>8</v>
      </c>
      <c r="E5409">
        <v>1</v>
      </c>
      <c r="F5409" s="1">
        <f>VLOOKUP(A5409,Weather!$A$1:$E$366, 5)</f>
        <v>0.5952380952380969</v>
      </c>
      <c r="G5409" s="1">
        <f>VLOOKUP(D5409, Summer!$A$1:$E$25, 2)</f>
        <v>1109.6398637209199</v>
      </c>
      <c r="H5409" s="1">
        <f>VLOOKUP(D5409, Summer!$A$1:$E$25, 3)</f>
        <v>814.26008774773595</v>
      </c>
      <c r="I5409" s="1">
        <f>VLOOKUP(D5409, Summer!$A$1:$E$25, 5)</f>
        <v>328.96533168578299</v>
      </c>
      <c r="J5409" s="1">
        <f t="shared" si="505"/>
        <v>990.08138296986976</v>
      </c>
      <c r="K5409" s="47">
        <f t="shared" si="506"/>
        <v>18.522466147267128</v>
      </c>
      <c r="L5409" s="48">
        <f>Solar!K5426/1000*Variables!$B$3</f>
        <v>12.638750000000002</v>
      </c>
      <c r="M5409">
        <f>IF(E5409=1, VLOOKUP(D5409, Sheet1!$A$2:$C$26, 2), Sheet1!$C$3)</f>
        <v>0.18637999999999999</v>
      </c>
      <c r="N5409" s="1">
        <f>'Electricity Rates'!$J$2</f>
        <v>0.24729999999999999</v>
      </c>
      <c r="O5409" s="145">
        <f>L5409-K5409</f>
        <v>-5.8837161472671262</v>
      </c>
      <c r="P5409">
        <f t="shared" si="507"/>
        <v>4.5806058782191608</v>
      </c>
      <c r="Q5409">
        <f>IF(O5409&gt;0, IF(Q5408+O5409*Variables!$B$5&lt;Variables!$B$4, Q5408+O5409*Variables!$B$5, Variables!$B$4), IF(Q5408&gt;-O5409, Q5408+O5409/Variables!$B$5, 0))</f>
        <v>0</v>
      </c>
      <c r="R5409">
        <f>IF(O5409&gt;0, 0, IF(Q5408&gt;-O5409, 0, -O5409 - Q5408*Variables!$B$5))</f>
        <v>5.8837161472671262</v>
      </c>
      <c r="S5409">
        <f t="shared" si="508"/>
        <v>1.0966070155276468</v>
      </c>
      <c r="T5409">
        <f t="shared" si="509"/>
        <v>0</v>
      </c>
    </row>
    <row r="5410" spans="1:20" x14ac:dyDescent="0.3">
      <c r="A5410" s="3">
        <f t="shared" si="504"/>
        <v>43326</v>
      </c>
      <c r="B5410">
        <v>8</v>
      </c>
      <c r="C5410">
        <v>14</v>
      </c>
      <c r="D5410">
        <v>9</v>
      </c>
      <c r="E5410">
        <v>1</v>
      </c>
      <c r="F5410" s="1">
        <f>VLOOKUP(A5410,Weather!$A$1:$E$366, 5)</f>
        <v>0.5952380952380969</v>
      </c>
      <c r="G5410" s="1">
        <f>VLOOKUP(D5410, Summer!$A$1:$E$25, 2)</f>
        <v>1322.40871182827</v>
      </c>
      <c r="H5410" s="1">
        <f>VLOOKUP(D5410, Summer!$A$1:$E$25, 3)</f>
        <v>1017.49011217013</v>
      </c>
      <c r="I5410" s="1">
        <f>VLOOKUP(D5410, Summer!$A$1:$E$25, 5)</f>
        <v>386.82225388885001</v>
      </c>
      <c r="J5410" s="1">
        <f t="shared" si="505"/>
        <v>1198.9892786333091</v>
      </c>
      <c r="K5410" s="47">
        <f t="shared" si="506"/>
        <v>22.430720046270725</v>
      </c>
      <c r="L5410" s="48">
        <f>Solar!K5427/1000*Variables!$B$3</f>
        <v>22.497199999999999</v>
      </c>
      <c r="M5410">
        <f>IF(E5410=1, VLOOKUP(D5410, Sheet1!$A$2:$C$26, 2), Sheet1!$C$3)</f>
        <v>0.25796000000000002</v>
      </c>
      <c r="N5410" s="1">
        <f>'Electricity Rates'!$J$2</f>
        <v>0.24729999999999999</v>
      </c>
      <c r="O5410" s="145">
        <f>L5410-K5410</f>
        <v>6.6479953729274399E-2</v>
      </c>
      <c r="P5410">
        <f t="shared" si="507"/>
        <v>5.5471170674427501</v>
      </c>
      <c r="Q5410">
        <f>IF(O5410&gt;0, IF(Q5409+O5410*Variables!$B$5&lt;Variables!$B$4, Q5409+O5410*Variables!$B$5, Variables!$B$4), IF(Q5409&gt;-O5410, Q5409+O5410/Variables!$B$5, 0))</f>
        <v>6.2491156505517932E-2</v>
      </c>
      <c r="R5410">
        <f>IF(O5410&gt;0, 0, IF(Q5409&gt;-O5410, 0, -O5410 - Q5409*Variables!$B$5))</f>
        <v>0</v>
      </c>
      <c r="S5410">
        <f t="shared" si="508"/>
        <v>0</v>
      </c>
      <c r="T5410">
        <f t="shared" si="509"/>
        <v>0</v>
      </c>
    </row>
    <row r="5411" spans="1:20" x14ac:dyDescent="0.3">
      <c r="A5411" s="3">
        <f t="shared" si="504"/>
        <v>43326</v>
      </c>
      <c r="B5411">
        <v>8</v>
      </c>
      <c r="C5411">
        <v>14</v>
      </c>
      <c r="D5411">
        <v>10</v>
      </c>
      <c r="E5411">
        <v>1</v>
      </c>
      <c r="F5411" s="1">
        <f>VLOOKUP(A5411,Weather!$A$1:$E$366, 5)</f>
        <v>0.5952380952380969</v>
      </c>
      <c r="G5411" s="1">
        <f>VLOOKUP(D5411, Summer!$A$1:$E$25, 2)</f>
        <v>1424.0693518383</v>
      </c>
      <c r="H5411" s="1">
        <f>VLOOKUP(D5411, Summer!$A$1:$E$25, 3)</f>
        <v>1069.7659339946799</v>
      </c>
      <c r="I5411" s="1">
        <f>VLOOKUP(D5411, Summer!$A$1:$E$25, 5)</f>
        <v>417.88322986318002</v>
      </c>
      <c r="J5411" s="1">
        <f t="shared" si="505"/>
        <v>1280.6608255682638</v>
      </c>
      <c r="K5411" s="47">
        <f t="shared" si="506"/>
        <v>23.958633295947166</v>
      </c>
      <c r="L5411" s="48">
        <f>Solar!K5428/1000*Variables!$B$3</f>
        <v>30.202749999999995</v>
      </c>
      <c r="M5411">
        <f>IF(E5411=1, VLOOKUP(D5411, Sheet1!$A$2:$C$26, 2), Sheet1!$C$3)</f>
        <v>0.25796000000000002</v>
      </c>
      <c r="N5411" s="1">
        <f>'Electricity Rates'!$J$2</f>
        <v>0.24729999999999999</v>
      </c>
      <c r="O5411" s="145">
        <f>L5411-K5411</f>
        <v>6.2441167040528285</v>
      </c>
      <c r="P5411">
        <f t="shared" si="507"/>
        <v>5.9249700140877337</v>
      </c>
      <c r="Q5411">
        <f>IF(O5411&gt;0, IF(Q5410+O5411*Variables!$B$5&lt;Variables!$B$4, Q5410+O5411*Variables!$B$5, Variables!$B$4), IF(Q5410&gt;-O5411, Q5410+O5411/Variables!$B$5, 0))</f>
        <v>5.9319608583151764</v>
      </c>
      <c r="R5411">
        <f>IF(O5411&gt;0, 0, IF(Q5410&gt;-O5411, 0, -O5411 - Q5410*Variables!$B$5))</f>
        <v>0</v>
      </c>
      <c r="S5411">
        <f t="shared" si="508"/>
        <v>0</v>
      </c>
      <c r="T5411">
        <f t="shared" si="509"/>
        <v>0</v>
      </c>
    </row>
    <row r="5412" spans="1:20" x14ac:dyDescent="0.3">
      <c r="A5412" s="3">
        <f t="shared" si="504"/>
        <v>43326</v>
      </c>
      <c r="B5412">
        <v>8</v>
      </c>
      <c r="C5412">
        <v>14</v>
      </c>
      <c r="D5412">
        <v>11</v>
      </c>
      <c r="E5412">
        <v>1</v>
      </c>
      <c r="F5412" s="1">
        <f>VLOOKUP(A5412,Weather!$A$1:$E$366, 5)</f>
        <v>0.5952380952380969</v>
      </c>
      <c r="G5412" s="1">
        <f>VLOOKUP(D5412, Summer!$A$1:$E$25, 2)</f>
        <v>1497.9516334678001</v>
      </c>
      <c r="H5412" s="1">
        <f>VLOOKUP(D5412, Summer!$A$1:$E$25, 3)</f>
        <v>1079.6213447448599</v>
      </c>
      <c r="I5412" s="1">
        <f>VLOOKUP(D5412, Summer!$A$1:$E$25, 5)</f>
        <v>435.54125021175599</v>
      </c>
      <c r="J5412" s="1">
        <f t="shared" si="505"/>
        <v>1328.627468984706</v>
      </c>
      <c r="K5412" s="47">
        <f t="shared" si="506"/>
        <v>24.855994406014741</v>
      </c>
      <c r="L5412" s="48">
        <f>Solar!K5429/1000*Variables!$B$3</f>
        <v>35.442750000000004</v>
      </c>
      <c r="M5412">
        <f>IF(E5412=1, VLOOKUP(D5412, Sheet1!$A$2:$C$26, 2), Sheet1!$C$3)</f>
        <v>0.25796000000000002</v>
      </c>
      <c r="N5412" s="1">
        <f>'Electricity Rates'!$J$2</f>
        <v>0.24729999999999999</v>
      </c>
      <c r="O5412" s="145">
        <f>L5412-K5412</f>
        <v>10.586755593985263</v>
      </c>
      <c r="P5412">
        <f t="shared" si="507"/>
        <v>6.146887416607445</v>
      </c>
      <c r="Q5412">
        <f>IF(O5412&gt;0, IF(Q5411+O5412*Variables!$B$5&lt;Variables!$B$4, Q5411+O5412*Variables!$B$5, Variables!$B$4), IF(Q5411&gt;-O5412, Q5411+O5412/Variables!$B$5, 0))</f>
        <v>15.883511116661325</v>
      </c>
      <c r="R5412">
        <f>IF(O5412&gt;0, 0, IF(Q5411&gt;-O5412, 0, -O5412 - Q5411*Variables!$B$5))</f>
        <v>0</v>
      </c>
      <c r="S5412">
        <f t="shared" si="508"/>
        <v>0</v>
      </c>
      <c r="T5412">
        <f t="shared" si="509"/>
        <v>0</v>
      </c>
    </row>
    <row r="5413" spans="1:20" x14ac:dyDescent="0.3">
      <c r="A5413" s="3">
        <f t="shared" si="504"/>
        <v>43326</v>
      </c>
      <c r="B5413">
        <v>8</v>
      </c>
      <c r="C5413">
        <v>14</v>
      </c>
      <c r="D5413">
        <v>12</v>
      </c>
      <c r="E5413">
        <v>1</v>
      </c>
      <c r="F5413" s="1">
        <f>VLOOKUP(A5413,Weather!$A$1:$E$366, 5)</f>
        <v>0.5952380952380969</v>
      </c>
      <c r="G5413" s="1">
        <f>VLOOKUP(D5413, Summer!$A$1:$E$25, 2)</f>
        <v>1553.30978408544</v>
      </c>
      <c r="H5413" s="1">
        <f>VLOOKUP(D5413, Summer!$A$1:$E$25, 3)</f>
        <v>1117.7462231731799</v>
      </c>
      <c r="I5413" s="1">
        <f>VLOOKUP(D5413, Summer!$A$1:$E$25, 5)</f>
        <v>435.36187980189499</v>
      </c>
      <c r="J5413" s="1">
        <f t="shared" si="505"/>
        <v>1377.0102475257163</v>
      </c>
      <c r="K5413" s="47">
        <f t="shared" si="506"/>
        <v>25.76114058192648</v>
      </c>
      <c r="L5413" s="48">
        <f>Solar!K5430/1000*Variables!$B$3</f>
        <v>38.29515</v>
      </c>
      <c r="M5413">
        <f>IF(E5413=1, VLOOKUP(D5413, Sheet1!$A$2:$C$26, 2), Sheet1!$C$3)</f>
        <v>0.25796000000000002</v>
      </c>
      <c r="N5413" s="1">
        <f>'Electricity Rates'!$J$2</f>
        <v>0.24729999999999999</v>
      </c>
      <c r="O5413" s="145">
        <f>L5413-K5413</f>
        <v>12.53400941807352</v>
      </c>
      <c r="P5413">
        <f t="shared" si="507"/>
        <v>6.3707300659104185</v>
      </c>
      <c r="Q5413">
        <f>IF(O5413&gt;0, IF(Q5412+O5413*Variables!$B$5&lt;Variables!$B$4, Q5412+O5413*Variables!$B$5, Variables!$B$4), IF(Q5412&gt;-O5413, Q5412+O5413/Variables!$B$5, 0))</f>
        <v>27.665479969650434</v>
      </c>
      <c r="R5413">
        <f>IF(O5413&gt;0, 0, IF(Q5412&gt;-O5413, 0, -O5413 - Q5412*Variables!$B$5))</f>
        <v>0</v>
      </c>
      <c r="S5413">
        <f t="shared" si="508"/>
        <v>0</v>
      </c>
      <c r="T5413">
        <f t="shared" si="509"/>
        <v>0</v>
      </c>
    </row>
    <row r="5414" spans="1:20" x14ac:dyDescent="0.3">
      <c r="A5414" s="3">
        <f t="shared" si="504"/>
        <v>43326</v>
      </c>
      <c r="B5414">
        <v>8</v>
      </c>
      <c r="C5414">
        <v>14</v>
      </c>
      <c r="D5414">
        <v>13</v>
      </c>
      <c r="E5414">
        <v>1</v>
      </c>
      <c r="F5414" s="1">
        <f>VLOOKUP(A5414,Weather!$A$1:$E$366, 5)</f>
        <v>0.5952380952380969</v>
      </c>
      <c r="G5414" s="1">
        <f>VLOOKUP(D5414, Summer!$A$1:$E$25, 2)</f>
        <v>1622.5675647430101</v>
      </c>
      <c r="H5414" s="1">
        <f>VLOOKUP(D5414, Summer!$A$1:$E$25, 3)</f>
        <v>1132.28619594112</v>
      </c>
      <c r="I5414" s="1">
        <f>VLOOKUP(D5414, Summer!$A$1:$E$25, 5)</f>
        <v>435.17254436926402</v>
      </c>
      <c r="J5414" s="1">
        <f t="shared" si="505"/>
        <v>1424.1203440374838</v>
      </c>
      <c r="K5414" s="47">
        <f t="shared" si="506"/>
        <v>26.642477392054403</v>
      </c>
      <c r="L5414" s="48">
        <f>Solar!K5431/1000*Variables!$B$3</f>
        <v>39.168050000000001</v>
      </c>
      <c r="M5414">
        <f>IF(E5414=1, VLOOKUP(D5414, Sheet1!$A$2:$C$26, 2), Sheet1!$C$3)</f>
        <v>0.55478000000000005</v>
      </c>
      <c r="N5414" s="1">
        <f>'Electricity Rates'!$J$2</f>
        <v>0.24729999999999999</v>
      </c>
      <c r="O5414" s="145">
        <f>L5414-K5414</f>
        <v>12.525572607945598</v>
      </c>
      <c r="P5414">
        <f t="shared" si="507"/>
        <v>6.5886846590550538</v>
      </c>
      <c r="Q5414">
        <f>IF(O5414&gt;0, IF(Q5413+O5414*Variables!$B$5&lt;Variables!$B$4, Q5413+O5414*Variables!$B$5, Variables!$B$4), IF(Q5413&gt;-O5414, Q5413+O5414/Variables!$B$5, 0))</f>
        <v>39.439518221119293</v>
      </c>
      <c r="R5414">
        <f>IF(O5414&gt;0, 0, IF(Q5413&gt;-O5414, 0, -O5414 - Q5413*Variables!$B$5))</f>
        <v>0</v>
      </c>
      <c r="S5414">
        <f t="shared" si="508"/>
        <v>0</v>
      </c>
      <c r="T5414">
        <f t="shared" si="509"/>
        <v>0</v>
      </c>
    </row>
    <row r="5415" spans="1:20" x14ac:dyDescent="0.3">
      <c r="A5415" s="3">
        <f t="shared" si="504"/>
        <v>43326</v>
      </c>
      <c r="B5415">
        <v>8</v>
      </c>
      <c r="C5415">
        <v>14</v>
      </c>
      <c r="D5415">
        <v>14</v>
      </c>
      <c r="E5415">
        <v>1</v>
      </c>
      <c r="F5415" s="1">
        <f>VLOOKUP(A5415,Weather!$A$1:$E$366, 5)</f>
        <v>0.5952380952380969</v>
      </c>
      <c r="G5415" s="1">
        <f>VLOOKUP(D5415, Summer!$A$1:$E$25, 2)</f>
        <v>1636.26340321468</v>
      </c>
      <c r="H5415" s="1">
        <f>VLOOKUP(D5415, Summer!$A$1:$E$25, 3)</f>
        <v>1156.2601309732199</v>
      </c>
      <c r="I5415" s="1">
        <f>VLOOKUP(D5415, Summer!$A$1:$E$25, 5)</f>
        <v>417.13087064403902</v>
      </c>
      <c r="J5415" s="1">
        <f t="shared" si="505"/>
        <v>1441.9763644502802</v>
      </c>
      <c r="K5415" s="47">
        <f t="shared" si="506"/>
        <v>26.97652824818589</v>
      </c>
      <c r="L5415" s="48">
        <f>Solar!K5432/1000*Variables!$B$3</f>
        <v>38.098050000000001</v>
      </c>
      <c r="M5415">
        <f>IF(E5415=1, VLOOKUP(D5415, Sheet1!$A$2:$C$26, 2), Sheet1!$C$3)</f>
        <v>0.55478000000000005</v>
      </c>
      <c r="N5415" s="1">
        <f>'Electricity Rates'!$J$2</f>
        <v>0.24729999999999999</v>
      </c>
      <c r="O5415" s="145">
        <f>L5415-K5415</f>
        <v>11.121521751814111</v>
      </c>
      <c r="P5415">
        <f t="shared" si="507"/>
        <v>6.6712954357763703</v>
      </c>
      <c r="Q5415">
        <f>IF(O5415&gt;0, IF(Q5414+O5415*Variables!$B$5&lt;Variables!$B$4, Q5414+O5415*Variables!$B$5, Variables!$B$4), IF(Q5414&gt;-O5415, Q5414+O5415/Variables!$B$5, 0))</f>
        <v>49.893748667824553</v>
      </c>
      <c r="R5415">
        <f>IF(O5415&gt;0, 0, IF(Q5414&gt;-O5415, 0, -O5415 - Q5414*Variables!$B$5))</f>
        <v>0</v>
      </c>
      <c r="S5415">
        <f t="shared" si="508"/>
        <v>0</v>
      </c>
      <c r="T5415">
        <f t="shared" si="509"/>
        <v>0</v>
      </c>
    </row>
    <row r="5416" spans="1:20" x14ac:dyDescent="0.3">
      <c r="A5416" s="3">
        <f t="shared" si="504"/>
        <v>43326</v>
      </c>
      <c r="B5416">
        <v>8</v>
      </c>
      <c r="C5416">
        <v>14</v>
      </c>
      <c r="D5416">
        <v>15</v>
      </c>
      <c r="E5416">
        <v>1</v>
      </c>
      <c r="F5416" s="1">
        <f>VLOOKUP(A5416,Weather!$A$1:$E$366, 5)</f>
        <v>0.5952380952380969</v>
      </c>
      <c r="G5416" s="1">
        <f>VLOOKUP(D5416, Summer!$A$1:$E$25, 2)</f>
        <v>1589.7727985285201</v>
      </c>
      <c r="H5416" s="1">
        <f>VLOOKUP(D5416, Summer!$A$1:$E$25, 3)</f>
        <v>1137.7596230737599</v>
      </c>
      <c r="I5416" s="1">
        <f>VLOOKUP(D5416, Summer!$A$1:$E$25, 5)</f>
        <v>403.543562097039</v>
      </c>
      <c r="J5416" s="1">
        <f t="shared" si="505"/>
        <v>1406.8150846539752</v>
      </c>
      <c r="K5416" s="47">
        <f t="shared" si="506"/>
        <v>26.318730186406285</v>
      </c>
      <c r="L5416" s="48">
        <f>Solar!K5433/1000*Variables!$B$3</f>
        <v>34.196899999999999</v>
      </c>
      <c r="M5416">
        <f>IF(E5416=1, VLOOKUP(D5416, Sheet1!$A$2:$C$26, 2), Sheet1!$C$3)</f>
        <v>0.55478000000000005</v>
      </c>
      <c r="N5416" s="1">
        <f>'Electricity Rates'!$J$2</f>
        <v>0.24729999999999999</v>
      </c>
      <c r="O5416" s="145">
        <f>L5416-K5416</f>
        <v>7.8781698135937148</v>
      </c>
      <c r="P5416">
        <f t="shared" si="507"/>
        <v>6.5086219750982739</v>
      </c>
      <c r="Q5416">
        <f>IF(O5416&gt;0, IF(Q5415+O5416*Variables!$B$5&lt;Variables!$B$4, Q5415+O5416*Variables!$B$5, Variables!$B$4), IF(Q5415&gt;-O5416, Q5415+O5416/Variables!$B$5, 0))</f>
        <v>57.299228292602642</v>
      </c>
      <c r="R5416">
        <f>IF(O5416&gt;0, 0, IF(Q5415&gt;-O5416, 0, -O5416 - Q5415*Variables!$B$5))</f>
        <v>0</v>
      </c>
      <c r="S5416">
        <f t="shared" si="508"/>
        <v>0</v>
      </c>
      <c r="T5416">
        <f t="shared" si="509"/>
        <v>0</v>
      </c>
    </row>
    <row r="5417" spans="1:20" x14ac:dyDescent="0.3">
      <c r="A5417" s="3">
        <f t="shared" si="504"/>
        <v>43326</v>
      </c>
      <c r="B5417">
        <v>8</v>
      </c>
      <c r="C5417">
        <v>14</v>
      </c>
      <c r="D5417">
        <v>16</v>
      </c>
      <c r="E5417">
        <v>1</v>
      </c>
      <c r="F5417" s="1">
        <f>VLOOKUP(A5417,Weather!$A$1:$E$366, 5)</f>
        <v>0.5952380952380969</v>
      </c>
      <c r="G5417" s="1">
        <f>VLOOKUP(D5417, Summer!$A$1:$E$25, 2)</f>
        <v>1459.9523441255701</v>
      </c>
      <c r="H5417" s="1">
        <f>VLOOKUP(D5417, Summer!$A$1:$E$25, 3)</f>
        <v>1006.09479349024</v>
      </c>
      <c r="I5417" s="1">
        <f>VLOOKUP(D5417, Summer!$A$1:$E$25, 5)</f>
        <v>381.04254068220598</v>
      </c>
      <c r="J5417" s="1">
        <f t="shared" si="505"/>
        <v>1276.248097439842</v>
      </c>
      <c r="K5417" s="47">
        <f t="shared" si="506"/>
        <v>23.876079872782483</v>
      </c>
      <c r="L5417" s="48">
        <f>Solar!K5434/1000*Variables!$B$3</f>
        <v>27.235300000000002</v>
      </c>
      <c r="M5417">
        <f>IF(E5417=1, VLOOKUP(D5417, Sheet1!$A$2:$C$26, 2), Sheet1!$C$3)</f>
        <v>0.55478000000000005</v>
      </c>
      <c r="N5417" s="1">
        <f>'Electricity Rates'!$J$2</f>
        <v>0.24729999999999999</v>
      </c>
      <c r="O5417" s="145">
        <f>L5417-K5417</f>
        <v>3.3592201272175188</v>
      </c>
      <c r="P5417">
        <f t="shared" si="507"/>
        <v>5.9045545525391079</v>
      </c>
      <c r="Q5417">
        <f>IF(O5417&gt;0, IF(Q5416+O5417*Variables!$B$5&lt;Variables!$B$4, Q5416+O5417*Variables!$B$5, Variables!$B$4), IF(Q5416&gt;-O5417, Q5416+O5417/Variables!$B$5, 0))</f>
        <v>60.456895212187106</v>
      </c>
      <c r="R5417">
        <f>IF(O5417&gt;0, 0, IF(Q5416&gt;-O5417, 0, -O5417 - Q5416*Variables!$B$5))</f>
        <v>0</v>
      </c>
      <c r="S5417">
        <f t="shared" si="508"/>
        <v>0</v>
      </c>
      <c r="T5417">
        <f t="shared" si="509"/>
        <v>0</v>
      </c>
    </row>
    <row r="5418" spans="1:20" x14ac:dyDescent="0.3">
      <c r="A5418" s="3">
        <f t="shared" si="504"/>
        <v>43326</v>
      </c>
      <c r="B5418">
        <v>8</v>
      </c>
      <c r="C5418">
        <v>14</v>
      </c>
      <c r="D5418">
        <v>17</v>
      </c>
      <c r="E5418">
        <v>1</v>
      </c>
      <c r="F5418" s="1">
        <f>VLOOKUP(A5418,Weather!$A$1:$E$366, 5)</f>
        <v>0.5952380952380969</v>
      </c>
      <c r="G5418" s="1">
        <f>VLOOKUP(D5418, Summer!$A$1:$E$25, 2)</f>
        <v>1144.9480592772099</v>
      </c>
      <c r="H5418" s="1">
        <f>VLOOKUP(D5418, Summer!$A$1:$E$25, 3)</f>
        <v>808.38142168622596</v>
      </c>
      <c r="I5418" s="1">
        <f>VLOOKUP(D5418, Summer!$A$1:$E$25, 5)</f>
        <v>371.93450987035499</v>
      </c>
      <c r="J5418" s="1">
        <f t="shared" si="505"/>
        <v>1008.7187059665741</v>
      </c>
      <c r="K5418" s="47">
        <f t="shared" si="506"/>
        <v>18.871133630789181</v>
      </c>
      <c r="L5418" s="48">
        <f>Solar!K5435/1000*Variables!$B$3</f>
        <v>17.298999999999999</v>
      </c>
      <c r="M5418">
        <f>IF(E5418=1, VLOOKUP(D5418, Sheet1!$A$2:$C$26, 2), Sheet1!$C$3)</f>
        <v>0.55478000000000005</v>
      </c>
      <c r="N5418" s="1">
        <f>'Electricity Rates'!$J$2</f>
        <v>0.24729999999999999</v>
      </c>
      <c r="O5418" s="145">
        <f>L5418-K5418</f>
        <v>-1.5721336307891818</v>
      </c>
      <c r="P5418">
        <f t="shared" si="507"/>
        <v>4.6668313468941642</v>
      </c>
      <c r="Q5418">
        <f>IF(O5418&gt;0, IF(Q5417+O5418*Variables!$B$5&lt;Variables!$B$4, Q5417+O5418*Variables!$B$5, Variables!$B$4), IF(Q5417&gt;-O5418, Q5417+O5418/Variables!$B$5, 0))</f>
        <v>58.784412626241171</v>
      </c>
      <c r="R5418">
        <f>IF(O5418&gt;0, 0, IF(Q5417&gt;-O5418, 0, -O5418 - Q5417*Variables!$B$5))</f>
        <v>0</v>
      </c>
      <c r="S5418">
        <f t="shared" si="508"/>
        <v>0</v>
      </c>
      <c r="T5418">
        <f t="shared" si="509"/>
        <v>0</v>
      </c>
    </row>
    <row r="5419" spans="1:20" x14ac:dyDescent="0.3">
      <c r="A5419" s="3">
        <f t="shared" si="504"/>
        <v>43326</v>
      </c>
      <c r="B5419">
        <v>8</v>
      </c>
      <c r="C5419">
        <v>14</v>
      </c>
      <c r="D5419">
        <v>18</v>
      </c>
      <c r="E5419">
        <v>1</v>
      </c>
      <c r="F5419" s="1">
        <f>VLOOKUP(A5419,Weather!$A$1:$E$366, 5)</f>
        <v>0.5952380952380969</v>
      </c>
      <c r="G5419" s="1">
        <f>VLOOKUP(D5419, Summer!$A$1:$E$25, 2)</f>
        <v>769.75210584620504</v>
      </c>
      <c r="H5419" s="1">
        <f>VLOOKUP(D5419, Summer!$A$1:$E$25, 3)</f>
        <v>572.92139445417001</v>
      </c>
      <c r="I5419" s="1">
        <f>VLOOKUP(D5419, Summer!$A$1:$E$25, 5)</f>
        <v>349.41355840998102</v>
      </c>
      <c r="J5419" s="1">
        <f t="shared" si="505"/>
        <v>690.08253218752452</v>
      </c>
      <c r="K5419" s="47">
        <f t="shared" si="506"/>
        <v>12.910080485426908</v>
      </c>
      <c r="L5419" s="48">
        <f>Solar!K5436/1000*Variables!$B$3</f>
        <v>7.2843999999999989</v>
      </c>
      <c r="M5419">
        <f>IF(E5419=1, VLOOKUP(D5419, Sheet1!$A$2:$C$26, 2), Sheet1!$C$3)</f>
        <v>0.55478000000000005</v>
      </c>
      <c r="N5419" s="1">
        <f>'Electricity Rates'!$J$2</f>
        <v>0.24729999999999999</v>
      </c>
      <c r="O5419" s="145">
        <f>L5419-K5419</f>
        <v>-5.6256804854269093</v>
      </c>
      <c r="P5419">
        <f t="shared" si="507"/>
        <v>3.1926629040460743</v>
      </c>
      <c r="Q5419">
        <f>IF(O5419&gt;0, IF(Q5418+O5419*Variables!$B$5&lt;Variables!$B$4, Q5418+O5419*Variables!$B$5, Variables!$B$4), IF(Q5418&gt;-O5419, Q5418+O5419/Variables!$B$5, 0))</f>
        <v>52.799646152382756</v>
      </c>
      <c r="R5419">
        <f>IF(O5419&gt;0, 0, IF(Q5418&gt;-O5419, 0, -O5419 - Q5418*Variables!$B$5))</f>
        <v>0</v>
      </c>
      <c r="S5419">
        <f t="shared" si="508"/>
        <v>0</v>
      </c>
      <c r="T5419">
        <f t="shared" si="509"/>
        <v>0</v>
      </c>
    </row>
    <row r="5420" spans="1:20" x14ac:dyDescent="0.3">
      <c r="A5420" s="3">
        <f t="shared" si="504"/>
        <v>43326</v>
      </c>
      <c r="B5420">
        <v>8</v>
      </c>
      <c r="C5420">
        <v>14</v>
      </c>
      <c r="D5420">
        <v>19</v>
      </c>
      <c r="E5420">
        <v>1</v>
      </c>
      <c r="F5420" s="1">
        <f>VLOOKUP(A5420,Weather!$A$1:$E$366, 5)</f>
        <v>0.5952380952380969</v>
      </c>
      <c r="G5420" s="1">
        <f>VLOOKUP(D5420, Summer!$A$1:$E$25, 2)</f>
        <v>565.86125451999203</v>
      </c>
      <c r="H5420" s="1">
        <f>VLOOKUP(D5420, Summer!$A$1:$E$25, 3)</f>
        <v>365.77406038600299</v>
      </c>
      <c r="I5420" s="1">
        <f>VLOOKUP(D5420, Summer!$A$1:$E$25, 5)</f>
        <v>331.38683221891199</v>
      </c>
      <c r="J5420" s="1">
        <f t="shared" si="505"/>
        <v>484.87358070385392</v>
      </c>
      <c r="K5420" s="47">
        <f t="shared" si="506"/>
        <v>9.0710265224375419</v>
      </c>
      <c r="L5420" s="48">
        <f>Solar!K5437/1000*Variables!$B$3</f>
        <v>0.75480000000000003</v>
      </c>
      <c r="M5420">
        <f>IF(E5420=1, VLOOKUP(D5420, Sheet1!$A$2:$C$26, 2), Sheet1!$C$3)</f>
        <v>0.25796000000000002</v>
      </c>
      <c r="N5420" s="1">
        <f>'Electricity Rates'!$J$2</f>
        <v>0.24729999999999999</v>
      </c>
      <c r="O5420" s="145">
        <f>L5420-K5420</f>
        <v>-8.3162265224375425</v>
      </c>
      <c r="P5420">
        <f t="shared" si="507"/>
        <v>2.243264858998804</v>
      </c>
      <c r="Q5420">
        <f>IF(O5420&gt;0, IF(Q5419+O5420*Variables!$B$5&lt;Variables!$B$4, Q5419+O5420*Variables!$B$5, Variables!$B$4), IF(Q5419&gt;-O5420, Q5419+O5420/Variables!$B$5, 0))</f>
        <v>43.952596660427922</v>
      </c>
      <c r="R5420">
        <f>IF(O5420&gt;0, 0, IF(Q5419&gt;-O5420, 0, -O5420 - Q5419*Variables!$B$5))</f>
        <v>0</v>
      </c>
      <c r="S5420">
        <f t="shared" si="508"/>
        <v>0</v>
      </c>
      <c r="T5420">
        <f t="shared" si="509"/>
        <v>0</v>
      </c>
    </row>
    <row r="5421" spans="1:20" x14ac:dyDescent="0.3">
      <c r="A5421" s="3">
        <f t="shared" si="504"/>
        <v>43326</v>
      </c>
      <c r="B5421">
        <v>8</v>
      </c>
      <c r="C5421">
        <v>14</v>
      </c>
      <c r="D5421">
        <v>20</v>
      </c>
      <c r="E5421">
        <v>1</v>
      </c>
      <c r="F5421" s="1">
        <f>VLOOKUP(A5421,Weather!$A$1:$E$366, 5)</f>
        <v>0.5952380952380969</v>
      </c>
      <c r="G5421" s="1">
        <f>VLOOKUP(D5421, Summer!$A$1:$E$25, 2)</f>
        <v>459.178981251175</v>
      </c>
      <c r="H5421" s="1">
        <f>VLOOKUP(D5421, Summer!$A$1:$E$25, 3)</f>
        <v>328.41643432967999</v>
      </c>
      <c r="I5421" s="1">
        <f>VLOOKUP(D5421, Summer!$A$1:$E$25, 5)</f>
        <v>326.73316658528501</v>
      </c>
      <c r="J5421" s="1">
        <f t="shared" si="505"/>
        <v>406.25128368771294</v>
      </c>
      <c r="K5421" s="47">
        <f t="shared" si="506"/>
        <v>7.6001587130322514</v>
      </c>
      <c r="L5421" s="48">
        <f>Solar!K5438/1000*Variables!$B$3</f>
        <v>0</v>
      </c>
      <c r="M5421">
        <f>IF(E5421=1, VLOOKUP(D5421, Sheet1!$A$2:$C$26, 2), Sheet1!$C$3)</f>
        <v>0.25796000000000002</v>
      </c>
      <c r="N5421" s="1">
        <f>'Electricity Rates'!$J$2</f>
        <v>0.24729999999999999</v>
      </c>
      <c r="O5421" s="145">
        <f>L5421-K5421</f>
        <v>-7.6001587130322514</v>
      </c>
      <c r="P5421">
        <f t="shared" si="507"/>
        <v>1.8795192497328757</v>
      </c>
      <c r="Q5421">
        <f>IF(O5421&gt;0, IF(Q5420+O5421*Variables!$B$5&lt;Variables!$B$4, Q5420+O5421*Variables!$B$5, Variables!$B$4), IF(Q5420&gt;-O5421, Q5420+O5421/Variables!$B$5, 0))</f>
        <v>35.867321433797869</v>
      </c>
      <c r="R5421">
        <f>IF(O5421&gt;0, 0, IF(Q5420&gt;-O5421, 0, -O5421 - Q5420*Variables!$B$5))</f>
        <v>0</v>
      </c>
      <c r="S5421">
        <f t="shared" si="508"/>
        <v>0</v>
      </c>
      <c r="T5421">
        <f t="shared" si="509"/>
        <v>0</v>
      </c>
    </row>
    <row r="5422" spans="1:20" x14ac:dyDescent="0.3">
      <c r="A5422" s="3">
        <f t="shared" si="504"/>
        <v>43326</v>
      </c>
      <c r="B5422">
        <v>8</v>
      </c>
      <c r="C5422">
        <v>14</v>
      </c>
      <c r="D5422">
        <v>21</v>
      </c>
      <c r="E5422">
        <v>1</v>
      </c>
      <c r="F5422" s="1">
        <f>VLOOKUP(A5422,Weather!$A$1:$E$366, 5)</f>
        <v>0.5952380952380969</v>
      </c>
      <c r="G5422" s="1">
        <f>VLOOKUP(D5422, Summer!$A$1:$E$25, 2)</f>
        <v>403.43414919632897</v>
      </c>
      <c r="H5422" s="1">
        <f>VLOOKUP(D5422, Summer!$A$1:$E$25, 3)</f>
        <v>305.25297715532997</v>
      </c>
      <c r="I5422" s="1">
        <f>VLOOKUP(D5422, Summer!$A$1:$E$25, 5)</f>
        <v>313.15582306105603</v>
      </c>
      <c r="J5422" s="1">
        <f t="shared" si="505"/>
        <v>363.69415098925811</v>
      </c>
      <c r="K5422" s="47">
        <f t="shared" si="506"/>
        <v>6.8039988586095834</v>
      </c>
      <c r="L5422" s="48">
        <f>Solar!K5439/1000*Variables!$B$3</f>
        <v>0</v>
      </c>
      <c r="M5422">
        <f>IF(E5422=1, VLOOKUP(D5422, Sheet1!$A$2:$C$26, 2), Sheet1!$C$3)</f>
        <v>0.25796000000000002</v>
      </c>
      <c r="N5422" s="1">
        <f>'Electricity Rates'!$J$2</f>
        <v>0.24729999999999999</v>
      </c>
      <c r="O5422" s="145">
        <f>L5422-K5422</f>
        <v>-6.8039988586095834</v>
      </c>
      <c r="P5422">
        <f t="shared" si="507"/>
        <v>1.68262891773415</v>
      </c>
      <c r="Q5422">
        <f>IF(O5422&gt;0, IF(Q5421+O5422*Variables!$B$5&lt;Variables!$B$4, Q5421+O5422*Variables!$B$5, Variables!$B$4), IF(Q5421&gt;-O5422, Q5421+O5422/Variables!$B$5, 0))</f>
        <v>28.629024775702568</v>
      </c>
      <c r="R5422">
        <f>IF(O5422&gt;0, 0, IF(Q5421&gt;-O5422, 0, -O5422 - Q5421*Variables!$B$5))</f>
        <v>0</v>
      </c>
      <c r="S5422">
        <f t="shared" si="508"/>
        <v>0</v>
      </c>
      <c r="T5422">
        <f t="shared" si="509"/>
        <v>0</v>
      </c>
    </row>
    <row r="5423" spans="1:20" x14ac:dyDescent="0.3">
      <c r="A5423" s="3">
        <f t="shared" si="504"/>
        <v>43326</v>
      </c>
      <c r="B5423">
        <v>8</v>
      </c>
      <c r="C5423">
        <v>14</v>
      </c>
      <c r="D5423">
        <v>22</v>
      </c>
      <c r="E5423">
        <v>1</v>
      </c>
      <c r="F5423" s="1">
        <f>VLOOKUP(A5423,Weather!$A$1:$E$366, 5)</f>
        <v>0.5952380952380969</v>
      </c>
      <c r="G5423" s="1">
        <f>VLOOKUP(D5423, Summer!$A$1:$E$25, 2)</f>
        <v>366.19777187885302</v>
      </c>
      <c r="H5423" s="1">
        <f>VLOOKUP(D5423, Summer!$A$1:$E$25, 3)</f>
        <v>263.18917633836901</v>
      </c>
      <c r="I5423" s="1">
        <f>VLOOKUP(D5423, Summer!$A$1:$E$25, 5)</f>
        <v>295.10418431306101</v>
      </c>
      <c r="J5423" s="1">
        <f t="shared" si="505"/>
        <v>324.50381654103825</v>
      </c>
      <c r="K5423" s="47">
        <f t="shared" si="506"/>
        <v>6.0708251462226297</v>
      </c>
      <c r="L5423" s="48">
        <f>Solar!K5440/1000*Variables!$B$3</f>
        <v>0</v>
      </c>
      <c r="M5423">
        <f>IF(E5423=1, VLOOKUP(D5423, Sheet1!$A$2:$C$26, 2), Sheet1!$C$3)</f>
        <v>0.18637999999999999</v>
      </c>
      <c r="N5423" s="1">
        <f>'Electricity Rates'!$J$2</f>
        <v>0.24729999999999999</v>
      </c>
      <c r="O5423" s="145">
        <f>L5423-K5423</f>
        <v>-6.0708251462226297</v>
      </c>
      <c r="P5423">
        <f t="shared" si="507"/>
        <v>1.5013150586608563</v>
      </c>
      <c r="Q5423">
        <f>IF(O5423&gt;0, IF(Q5422+O5423*Variables!$B$5&lt;Variables!$B$4, Q5422+O5423*Variables!$B$5, Variables!$B$4), IF(Q5422&gt;-O5423, Q5422+O5423/Variables!$B$5, 0))</f>
        <v>22.170700152061471</v>
      </c>
      <c r="R5423">
        <f>IF(O5423&gt;0, 0, IF(Q5422&gt;-O5423, 0, -O5423 - Q5422*Variables!$B$5))</f>
        <v>0</v>
      </c>
      <c r="S5423">
        <f t="shared" si="508"/>
        <v>0</v>
      </c>
      <c r="T5423">
        <f t="shared" si="509"/>
        <v>0</v>
      </c>
    </row>
    <row r="5424" spans="1:20" x14ac:dyDescent="0.3">
      <c r="A5424" s="3">
        <f t="shared" si="504"/>
        <v>43326</v>
      </c>
      <c r="B5424">
        <v>8</v>
      </c>
      <c r="C5424">
        <v>14</v>
      </c>
      <c r="D5424">
        <v>23</v>
      </c>
      <c r="E5424">
        <v>1</v>
      </c>
      <c r="F5424" s="1">
        <f>VLOOKUP(A5424,Weather!$A$1:$E$366, 5)</f>
        <v>0.5952380952380969</v>
      </c>
      <c r="G5424" s="1">
        <f>VLOOKUP(D5424, Summer!$A$1:$E$25, 2)</f>
        <v>342.86102460129899</v>
      </c>
      <c r="H5424" s="1">
        <f>VLOOKUP(D5424, Summer!$A$1:$E$25, 3)</f>
        <v>273.02297434567402</v>
      </c>
      <c r="I5424" s="1">
        <f>VLOOKUP(D5424, Summer!$A$1:$E$25, 5)</f>
        <v>281.53182330021599</v>
      </c>
      <c r="J5424" s="1">
        <f t="shared" si="505"/>
        <v>314.59324235497473</v>
      </c>
      <c r="K5424" s="47">
        <f t="shared" si="506"/>
        <v>5.8854178877700924</v>
      </c>
      <c r="L5424" s="48">
        <f>Solar!K5441/1000*Variables!$B$3</f>
        <v>0</v>
      </c>
      <c r="M5424">
        <f>IF(E5424=1, VLOOKUP(D5424, Sheet1!$A$2:$C$26, 2), Sheet1!$C$3)</f>
        <v>0.18637999999999999</v>
      </c>
      <c r="N5424" s="1">
        <f>'Electricity Rates'!$J$2</f>
        <v>0.24729999999999999</v>
      </c>
      <c r="O5424" s="145">
        <f>L5424-K5424</f>
        <v>-5.8854178877700924</v>
      </c>
      <c r="P5424">
        <f t="shared" si="507"/>
        <v>1.4554638436455438</v>
      </c>
      <c r="Q5424">
        <f>IF(O5424&gt;0, IF(Q5423+O5424*Variables!$B$5&lt;Variables!$B$4, Q5423+O5424*Variables!$B$5, Variables!$B$4), IF(Q5423&gt;-O5424, Q5423+O5424/Variables!$B$5, 0))</f>
        <v>15.909617292731586</v>
      </c>
      <c r="R5424">
        <f>IF(O5424&gt;0, 0, IF(Q5423&gt;-O5424, 0, -O5424 - Q5423*Variables!$B$5))</f>
        <v>0</v>
      </c>
      <c r="S5424">
        <f t="shared" si="508"/>
        <v>0</v>
      </c>
      <c r="T5424">
        <f t="shared" si="509"/>
        <v>0</v>
      </c>
    </row>
    <row r="5425" spans="1:20" x14ac:dyDescent="0.3">
      <c r="A5425" s="3">
        <f t="shared" si="504"/>
        <v>43326</v>
      </c>
      <c r="B5425">
        <v>8</v>
      </c>
      <c r="C5425">
        <v>14</v>
      </c>
      <c r="D5425">
        <v>24</v>
      </c>
      <c r="E5425">
        <v>1</v>
      </c>
      <c r="F5425" s="1">
        <f>VLOOKUP(A5425,Weather!$A$1:$E$366, 5)</f>
        <v>0.5952380952380969</v>
      </c>
      <c r="G5425" s="1">
        <f>VLOOKUP(D5425, Summer!$A$1:$E$25, 2)</f>
        <v>310.26482453023402</v>
      </c>
      <c r="H5425" s="1">
        <f>VLOOKUP(D5425, Summer!$A$1:$E$25, 3)</f>
        <v>259.09090909090901</v>
      </c>
      <c r="I5425" s="1">
        <f>VLOOKUP(D5425, Summer!$A$1:$E$25, 5)</f>
        <v>276.86321013243497</v>
      </c>
      <c r="J5425" s="1">
        <f t="shared" si="505"/>
        <v>289.55157304288826</v>
      </c>
      <c r="K5425" s="47">
        <f t="shared" si="506"/>
        <v>5.4169377404989101</v>
      </c>
      <c r="L5425" s="48">
        <f>Solar!K5442/1000*Variables!$B$3</f>
        <v>0</v>
      </c>
      <c r="M5425">
        <f>IF(E5425=1, VLOOKUP(D5425, Sheet1!$A$2:$C$26, 2), Sheet1!$C$3)</f>
        <v>0.18637999999999999</v>
      </c>
      <c r="N5425" s="1">
        <f>'Electricity Rates'!$J$2</f>
        <v>0.24729999999999999</v>
      </c>
      <c r="O5425" s="145">
        <f>L5425-K5425</f>
        <v>-5.4169377404989101</v>
      </c>
      <c r="P5425">
        <f t="shared" si="507"/>
        <v>1.3396087032253805</v>
      </c>
      <c r="Q5425">
        <f>IF(O5425&gt;0, IF(Q5424+O5425*Variables!$B$5&lt;Variables!$B$4, Q5424+O5425*Variables!$B$5, Variables!$B$4), IF(Q5424&gt;-O5425, Q5424+O5425/Variables!$B$5, 0))</f>
        <v>10.146917568796574</v>
      </c>
      <c r="R5425">
        <f>IF(O5425&gt;0, 0, IF(Q5424&gt;-O5425, 0, -O5425 - Q5424*Variables!$B$5))</f>
        <v>0</v>
      </c>
      <c r="S5425">
        <f t="shared" si="508"/>
        <v>0</v>
      </c>
      <c r="T5425">
        <f t="shared" si="509"/>
        <v>0</v>
      </c>
    </row>
    <row r="5426" spans="1:20" x14ac:dyDescent="0.3">
      <c r="A5426" s="3">
        <f t="shared" si="504"/>
        <v>43327</v>
      </c>
      <c r="B5426">
        <v>8</v>
      </c>
      <c r="C5426">
        <v>15</v>
      </c>
      <c r="D5426">
        <v>1</v>
      </c>
      <c r="E5426">
        <v>1</v>
      </c>
      <c r="F5426" s="1">
        <f>VLOOKUP(A5426,Weather!$A$1:$E$366, 5)</f>
        <v>0.6190476190476194</v>
      </c>
      <c r="G5426" s="1">
        <f>VLOOKUP(D5426, Summer!$A$1:$E$25, 2)</f>
        <v>305.44698283970399</v>
      </c>
      <c r="H5426" s="1">
        <f>VLOOKUP(D5426, Summer!$A$1:$E$25, 3)</f>
        <v>264.36707082495798</v>
      </c>
      <c r="I5426" s="1">
        <f>VLOOKUP(D5426, Summer!$A$1:$E$25, 5)</f>
        <v>276.703769768114</v>
      </c>
      <c r="J5426" s="1">
        <f t="shared" si="505"/>
        <v>289.79749254837219</v>
      </c>
      <c r="K5426" s="47">
        <f t="shared" si="506"/>
        <v>5.4215384084779563</v>
      </c>
      <c r="L5426" s="48">
        <f>Solar!K5443/1000*Variables!$B$3</f>
        <v>0</v>
      </c>
      <c r="M5426">
        <f>IF(E5426=1, VLOOKUP(D5426, Sheet1!$A$2:$C$26, 2), Sheet1!$C$3)</f>
        <v>0.18637999999999999</v>
      </c>
      <c r="N5426" s="1">
        <f>'Electricity Rates'!$J$2</f>
        <v>0.24729999999999999</v>
      </c>
      <c r="O5426" s="145">
        <f>L5426-K5426</f>
        <v>-5.4215384084779563</v>
      </c>
      <c r="P5426">
        <f t="shared" si="507"/>
        <v>1.3407464484165985</v>
      </c>
      <c r="Q5426">
        <f>IF(O5426&gt;0, IF(Q5425+O5426*Variables!$B$5&lt;Variables!$B$4, Q5425+O5426*Variables!$B$5, Variables!$B$4), IF(Q5425&gt;-O5426, Q5425+O5426/Variables!$B$5, 0))</f>
        <v>4.3793235172242806</v>
      </c>
      <c r="R5426">
        <f>IF(O5426&gt;0, 0, IF(Q5425&gt;-O5426, 0, -O5426 - Q5425*Variables!$B$5))</f>
        <v>0</v>
      </c>
      <c r="S5426">
        <f t="shared" si="508"/>
        <v>0</v>
      </c>
      <c r="T5426">
        <f t="shared" si="509"/>
        <v>0</v>
      </c>
    </row>
    <row r="5427" spans="1:20" x14ac:dyDescent="0.3">
      <c r="A5427" s="3">
        <f t="shared" si="504"/>
        <v>43327</v>
      </c>
      <c r="B5427">
        <v>8</v>
      </c>
      <c r="C5427">
        <v>15</v>
      </c>
      <c r="D5427">
        <v>2</v>
      </c>
      <c r="E5427">
        <v>1</v>
      </c>
      <c r="F5427" s="1">
        <f>VLOOKUP(A5427,Weather!$A$1:$E$366, 5)</f>
        <v>0.6190476190476194</v>
      </c>
      <c r="G5427" s="1">
        <f>VLOOKUP(D5427, Summer!$A$1:$E$25, 2)</f>
        <v>286.71906025959902</v>
      </c>
      <c r="H5427" s="1">
        <f>VLOOKUP(D5427, Summer!$A$1:$E$25, 3)</f>
        <v>260.03911906460002</v>
      </c>
      <c r="I5427" s="1">
        <f>VLOOKUP(D5427, Summer!$A$1:$E$25, 5)</f>
        <v>276.50446931271199</v>
      </c>
      <c r="J5427" s="1">
        <f t="shared" si="505"/>
        <v>276.55527313769466</v>
      </c>
      <c r="K5427" s="47">
        <f t="shared" si="506"/>
        <v>5.1738026516321742</v>
      </c>
      <c r="L5427" s="48">
        <f>Solar!K5444/1000*Variables!$B$3</f>
        <v>0</v>
      </c>
      <c r="M5427">
        <f>IF(E5427=1, VLOOKUP(D5427, Sheet1!$A$2:$C$26, 2), Sheet1!$C$3)</f>
        <v>0.18637999999999999</v>
      </c>
      <c r="N5427" s="1">
        <f>'Electricity Rates'!$J$2</f>
        <v>0.24729999999999999</v>
      </c>
      <c r="O5427" s="145">
        <f>L5427-K5427</f>
        <v>-5.1738026516321742</v>
      </c>
      <c r="P5427">
        <f t="shared" si="507"/>
        <v>1.2794813957486366</v>
      </c>
      <c r="Q5427">
        <f>IF(O5427&gt;0, IF(Q5426+O5427*Variables!$B$5&lt;Variables!$B$4, Q5426+O5427*Variables!$B$5, Variables!$B$4), IF(Q5426&gt;-O5427, Q5426+O5427/Variables!$B$5, 0))</f>
        <v>0</v>
      </c>
      <c r="R5427">
        <f>IF(O5427&gt;0, 0, IF(Q5426&gt;-O5427, 0, -O5427 - Q5426*Variables!$B$5))</f>
        <v>1.0572385454413507</v>
      </c>
      <c r="S5427">
        <f t="shared" si="508"/>
        <v>0.19704812009935893</v>
      </c>
      <c r="T5427">
        <f t="shared" si="509"/>
        <v>0</v>
      </c>
    </row>
    <row r="5428" spans="1:20" x14ac:dyDescent="0.3">
      <c r="A5428" s="3">
        <f t="shared" si="504"/>
        <v>43327</v>
      </c>
      <c r="B5428">
        <v>8</v>
      </c>
      <c r="C5428">
        <v>15</v>
      </c>
      <c r="D5428">
        <v>3</v>
      </c>
      <c r="E5428">
        <v>1</v>
      </c>
      <c r="F5428" s="1">
        <f>VLOOKUP(A5428,Weather!$A$1:$E$366, 5)</f>
        <v>0.6190476190476194</v>
      </c>
      <c r="G5428" s="1">
        <f>VLOOKUP(D5428, Summer!$A$1:$E$25, 2)</f>
        <v>272.63131492590298</v>
      </c>
      <c r="H5428" s="1">
        <f>VLOOKUP(D5428, Summer!$A$1:$E$25, 3)</f>
        <v>241.571030279452</v>
      </c>
      <c r="I5428" s="1">
        <f>VLOOKUP(D5428, Summer!$A$1:$E$25, 5)</f>
        <v>276.33008141423602</v>
      </c>
      <c r="J5428" s="1">
        <f t="shared" si="505"/>
        <v>260.79882553677879</v>
      </c>
      <c r="K5428" s="47">
        <f t="shared" si="506"/>
        <v>4.879030653785172</v>
      </c>
      <c r="L5428" s="48">
        <f>Solar!K5445/1000*Variables!$B$3</f>
        <v>0</v>
      </c>
      <c r="M5428">
        <f>IF(E5428=1, VLOOKUP(D5428, Sheet1!$A$2:$C$26, 2), Sheet1!$C$3)</f>
        <v>0.18637999999999999</v>
      </c>
      <c r="N5428" s="1">
        <f>'Electricity Rates'!$J$2</f>
        <v>0.24729999999999999</v>
      </c>
      <c r="O5428" s="145">
        <f>L5428-K5428</f>
        <v>-4.879030653785172</v>
      </c>
      <c r="P5428">
        <f t="shared" si="507"/>
        <v>1.2065842806810729</v>
      </c>
      <c r="Q5428">
        <f>IF(O5428&gt;0, IF(Q5427+O5428*Variables!$B$5&lt;Variables!$B$4, Q5427+O5428*Variables!$B$5, Variables!$B$4), IF(Q5427&gt;-O5428, Q5427+O5428/Variables!$B$5, 0))</f>
        <v>0</v>
      </c>
      <c r="R5428">
        <f>IF(O5428&gt;0, 0, IF(Q5427&gt;-O5428, 0, -O5428 - Q5427*Variables!$B$5))</f>
        <v>4.879030653785172</v>
      </c>
      <c r="S5428">
        <f t="shared" si="508"/>
        <v>0.90935373325248026</v>
      </c>
      <c r="T5428">
        <f t="shared" si="509"/>
        <v>0</v>
      </c>
    </row>
    <row r="5429" spans="1:20" x14ac:dyDescent="0.3">
      <c r="A5429" s="3">
        <f t="shared" si="504"/>
        <v>43327</v>
      </c>
      <c r="B5429">
        <v>8</v>
      </c>
      <c r="C5429">
        <v>15</v>
      </c>
      <c r="D5429">
        <v>4</v>
      </c>
      <c r="E5429">
        <v>1</v>
      </c>
      <c r="F5429" s="1">
        <f>VLOOKUP(A5429,Weather!$A$1:$E$366, 5)</f>
        <v>0.6190476190476194</v>
      </c>
      <c r="G5429" s="1">
        <f>VLOOKUP(D5429, Summer!$A$1:$E$25, 2)</f>
        <v>286.33237882239803</v>
      </c>
      <c r="H5429" s="1">
        <f>VLOOKUP(D5429, Summer!$A$1:$E$25, 3)</f>
        <v>256.10019667595998</v>
      </c>
      <c r="I5429" s="1">
        <f>VLOOKUP(D5429, Summer!$A$1:$E$25, 5)</f>
        <v>276.13078095883401</v>
      </c>
      <c r="J5429" s="1">
        <f t="shared" si="505"/>
        <v>274.81535705232642</v>
      </c>
      <c r="K5429" s="47">
        <f t="shared" si="506"/>
        <v>5.1412522599728065</v>
      </c>
      <c r="L5429" s="48">
        <f>Solar!K5446/1000*Variables!$B$3</f>
        <v>0</v>
      </c>
      <c r="M5429">
        <f>IF(E5429=1, VLOOKUP(D5429, Sheet1!$A$2:$C$26, 2), Sheet1!$C$3)</f>
        <v>0.18637999999999999</v>
      </c>
      <c r="N5429" s="1">
        <f>'Electricity Rates'!$J$2</f>
        <v>0.24729999999999999</v>
      </c>
      <c r="O5429" s="145">
        <f>L5429-K5429</f>
        <v>-5.1412522599728065</v>
      </c>
      <c r="P5429">
        <f t="shared" si="507"/>
        <v>1.2714316838912749</v>
      </c>
      <c r="Q5429">
        <f>IF(O5429&gt;0, IF(Q5428+O5429*Variables!$B$5&lt;Variables!$B$4, Q5428+O5429*Variables!$B$5, Variables!$B$4), IF(Q5428&gt;-O5429, Q5428+O5429/Variables!$B$5, 0))</f>
        <v>0</v>
      </c>
      <c r="R5429">
        <f>IF(O5429&gt;0, 0, IF(Q5428&gt;-O5429, 0, -O5429 - Q5428*Variables!$B$5))</f>
        <v>5.1412522599728065</v>
      </c>
      <c r="S5429">
        <f t="shared" si="508"/>
        <v>0.95822659621373163</v>
      </c>
      <c r="T5429">
        <f t="shared" si="509"/>
        <v>0</v>
      </c>
    </row>
    <row r="5430" spans="1:20" x14ac:dyDescent="0.3">
      <c r="A5430" s="3">
        <f t="shared" si="504"/>
        <v>43327</v>
      </c>
      <c r="B5430">
        <v>8</v>
      </c>
      <c r="C5430">
        <v>15</v>
      </c>
      <c r="D5430">
        <v>5</v>
      </c>
      <c r="E5430">
        <v>1</v>
      </c>
      <c r="F5430" s="1">
        <f>VLOOKUP(A5430,Weather!$A$1:$E$366, 5)</f>
        <v>0.6190476190476194</v>
      </c>
      <c r="G5430" s="1">
        <f>VLOOKUP(D5430, Summer!$A$1:$E$25, 2)</f>
        <v>323.19252555232703</v>
      </c>
      <c r="H5430" s="1">
        <f>VLOOKUP(D5430, Summer!$A$1:$E$25, 3)</f>
        <v>290.90909090909099</v>
      </c>
      <c r="I5430" s="1">
        <f>VLOOKUP(D5430, Summer!$A$1:$E$25, 5)</f>
        <v>275.93148050343302</v>
      </c>
      <c r="J5430" s="1">
        <f t="shared" si="505"/>
        <v>310.89407425966567</v>
      </c>
      <c r="K5430" s="47">
        <f t="shared" si="506"/>
        <v>5.8162137627385864</v>
      </c>
      <c r="L5430" s="48">
        <f>Solar!K5447/1000*Variables!$B$3</f>
        <v>0</v>
      </c>
      <c r="M5430">
        <f>IF(E5430=1, VLOOKUP(D5430, Sheet1!$A$2:$C$26, 2), Sheet1!$C$3)</f>
        <v>0.18637999999999999</v>
      </c>
      <c r="N5430" s="1">
        <f>'Electricity Rates'!$J$2</f>
        <v>0.24729999999999999</v>
      </c>
      <c r="O5430" s="145">
        <f>L5430-K5430</f>
        <v>-5.8162137627385864</v>
      </c>
      <c r="P5430">
        <f t="shared" si="507"/>
        <v>1.4383496635252524</v>
      </c>
      <c r="Q5430">
        <f>IF(O5430&gt;0, IF(Q5429+O5430*Variables!$B$5&lt;Variables!$B$4, Q5429+O5430*Variables!$B$5, Variables!$B$4), IF(Q5429&gt;-O5430, Q5429+O5430/Variables!$B$5, 0))</f>
        <v>0</v>
      </c>
      <c r="R5430">
        <f>IF(O5430&gt;0, 0, IF(Q5429&gt;-O5430, 0, -O5430 - Q5429*Variables!$B$5))</f>
        <v>5.8162137627385864</v>
      </c>
      <c r="S5430">
        <f t="shared" si="508"/>
        <v>1.0840259210992176</v>
      </c>
      <c r="T5430">
        <f t="shared" si="509"/>
        <v>0</v>
      </c>
    </row>
    <row r="5431" spans="1:20" x14ac:dyDescent="0.3">
      <c r="A5431" s="3">
        <f t="shared" si="504"/>
        <v>43327</v>
      </c>
      <c r="B5431">
        <v>8</v>
      </c>
      <c r="C5431">
        <v>15</v>
      </c>
      <c r="D5431">
        <v>6</v>
      </c>
      <c r="E5431">
        <v>1</v>
      </c>
      <c r="F5431" s="1">
        <f>VLOOKUP(A5431,Weather!$A$1:$E$366, 5)</f>
        <v>0.6190476190476194</v>
      </c>
      <c r="G5431" s="1">
        <f>VLOOKUP(D5431, Summer!$A$1:$E$25, 2)</f>
        <v>420.20776289112302</v>
      </c>
      <c r="H5431" s="1">
        <f>VLOOKUP(D5431, Summer!$A$1:$E$25, 3)</f>
        <v>354.54545454545399</v>
      </c>
      <c r="I5431" s="1">
        <f>VLOOKUP(D5431, Summer!$A$1:$E$25, 5)</f>
        <v>244.50179868660999</v>
      </c>
      <c r="J5431" s="1">
        <f t="shared" si="505"/>
        <v>395.19355018801105</v>
      </c>
      <c r="K5431" s="47">
        <f t="shared" si="506"/>
        <v>7.3932903707558237</v>
      </c>
      <c r="L5431" s="48">
        <f>Solar!K5448/1000*Variables!$B$3</f>
        <v>0.35185</v>
      </c>
      <c r="M5431">
        <f>IF(E5431=1, VLOOKUP(D5431, Sheet1!$A$2:$C$26, 2), Sheet1!$C$3)</f>
        <v>0.18637999999999999</v>
      </c>
      <c r="N5431" s="1">
        <f>'Electricity Rates'!$J$2</f>
        <v>0.24729999999999999</v>
      </c>
      <c r="O5431" s="145">
        <f>L5431-K5431</f>
        <v>-7.041440370755824</v>
      </c>
      <c r="P5431">
        <f t="shared" si="507"/>
        <v>1.8283607086879152</v>
      </c>
      <c r="Q5431">
        <f>IF(O5431&gt;0, IF(Q5430+O5431*Variables!$B$5&lt;Variables!$B$4, Q5430+O5431*Variables!$B$5, Variables!$B$4), IF(Q5430&gt;-O5431, Q5430+O5431/Variables!$B$5, 0))</f>
        <v>0</v>
      </c>
      <c r="R5431">
        <f>IF(O5431&gt;0, 0, IF(Q5430&gt;-O5431, 0, -O5431 - Q5430*Variables!$B$5))</f>
        <v>7.041440370755824</v>
      </c>
      <c r="S5431">
        <f t="shared" si="508"/>
        <v>1.3123836563014704</v>
      </c>
      <c r="T5431">
        <f t="shared" si="509"/>
        <v>0</v>
      </c>
    </row>
    <row r="5432" spans="1:20" x14ac:dyDescent="0.3">
      <c r="A5432" s="3">
        <f t="shared" si="504"/>
        <v>43327</v>
      </c>
      <c r="B5432">
        <v>8</v>
      </c>
      <c r="C5432">
        <v>15</v>
      </c>
      <c r="D5432">
        <v>7</v>
      </c>
      <c r="E5432">
        <v>1</v>
      </c>
      <c r="F5432" s="1">
        <f>VLOOKUP(A5432,Weather!$A$1:$E$366, 5)</f>
        <v>0.6190476190476194</v>
      </c>
      <c r="G5432" s="1">
        <f>VLOOKUP(D5432, Summer!$A$1:$E$25, 2)</f>
        <v>767.23345107957198</v>
      </c>
      <c r="H5432" s="1">
        <f>VLOOKUP(D5432, Summer!$A$1:$E$25, 3)</f>
        <v>587.45596403639502</v>
      </c>
      <c r="I5432" s="1">
        <f>VLOOKUP(D5432, Summer!$A$1:$E$25, 5)</f>
        <v>275.57273968370998</v>
      </c>
      <c r="J5432" s="1">
        <f t="shared" si="505"/>
        <v>698.74678934883798</v>
      </c>
      <c r="K5432" s="47">
        <f t="shared" si="506"/>
        <v>13.072171615229044</v>
      </c>
      <c r="L5432" s="48">
        <f>Solar!K5449/1000*Variables!$B$3</f>
        <v>3.2194000000000003</v>
      </c>
      <c r="M5432">
        <f>IF(E5432=1, VLOOKUP(D5432, Sheet1!$A$2:$C$26, 2), Sheet1!$C$3)</f>
        <v>0.18637999999999999</v>
      </c>
      <c r="N5432" s="1">
        <f>'Electricity Rates'!$J$2</f>
        <v>0.24729999999999999</v>
      </c>
      <c r="O5432" s="145">
        <f>L5432-K5432</f>
        <v>-9.8527716152290434</v>
      </c>
      <c r="P5432">
        <f t="shared" si="507"/>
        <v>3.2327480404461424</v>
      </c>
      <c r="Q5432">
        <f>IF(O5432&gt;0, IF(Q5431+O5432*Variables!$B$5&lt;Variables!$B$4, Q5431+O5432*Variables!$B$5, Variables!$B$4), IF(Q5431&gt;-O5432, Q5431+O5432/Variables!$B$5, 0))</f>
        <v>0</v>
      </c>
      <c r="R5432">
        <f>IF(O5432&gt;0, 0, IF(Q5431&gt;-O5432, 0, -O5432 - Q5431*Variables!$B$5))</f>
        <v>9.8527716152290434</v>
      </c>
      <c r="S5432">
        <f t="shared" si="508"/>
        <v>1.8363595736463889</v>
      </c>
      <c r="T5432">
        <f t="shared" si="509"/>
        <v>0</v>
      </c>
    </row>
    <row r="5433" spans="1:20" x14ac:dyDescent="0.3">
      <c r="A5433" s="3">
        <f t="shared" si="504"/>
        <v>43327</v>
      </c>
      <c r="B5433">
        <v>8</v>
      </c>
      <c r="C5433">
        <v>15</v>
      </c>
      <c r="D5433">
        <v>8</v>
      </c>
      <c r="E5433">
        <v>1</v>
      </c>
      <c r="F5433" s="1">
        <f>VLOOKUP(A5433,Weather!$A$1:$E$366, 5)</f>
        <v>0.6190476190476194</v>
      </c>
      <c r="G5433" s="1">
        <f>VLOOKUP(D5433, Summer!$A$1:$E$25, 2)</f>
        <v>1109.6398637209199</v>
      </c>
      <c r="H5433" s="1">
        <f>VLOOKUP(D5433, Summer!$A$1:$E$25, 3)</f>
        <v>814.26008774773595</v>
      </c>
      <c r="I5433" s="1">
        <f>VLOOKUP(D5433, Summer!$A$1:$E$25, 5)</f>
        <v>328.96533168578299</v>
      </c>
      <c r="J5433" s="1">
        <f t="shared" si="505"/>
        <v>997.11423477875474</v>
      </c>
      <c r="K5433" s="47">
        <f t="shared" si="506"/>
        <v>18.654036906792037</v>
      </c>
      <c r="L5433" s="48">
        <f>Solar!K5450/1000*Variables!$B$3</f>
        <v>11.837</v>
      </c>
      <c r="M5433">
        <f>IF(E5433=1, VLOOKUP(D5433, Sheet1!$A$2:$C$26, 2), Sheet1!$C$3)</f>
        <v>0.18637999999999999</v>
      </c>
      <c r="N5433" s="1">
        <f>'Electricity Rates'!$J$2</f>
        <v>0.24729999999999999</v>
      </c>
      <c r="O5433" s="145">
        <f>L5433-K5433</f>
        <v>-6.8170369067920369</v>
      </c>
      <c r="P5433">
        <f t="shared" si="507"/>
        <v>4.6131433270496709</v>
      </c>
      <c r="Q5433">
        <f>IF(O5433&gt;0, IF(Q5432+O5433*Variables!$B$5&lt;Variables!$B$4, Q5432+O5433*Variables!$B$5, Variables!$B$4), IF(Q5432&gt;-O5433, Q5432+O5433/Variables!$B$5, 0))</f>
        <v>0</v>
      </c>
      <c r="R5433">
        <f>IF(O5433&gt;0, 0, IF(Q5432&gt;-O5433, 0, -O5433 - Q5432*Variables!$B$5))</f>
        <v>6.8170369067920369</v>
      </c>
      <c r="S5433">
        <f t="shared" si="508"/>
        <v>1.2705593386878997</v>
      </c>
      <c r="T5433">
        <f t="shared" si="509"/>
        <v>0</v>
      </c>
    </row>
    <row r="5434" spans="1:20" x14ac:dyDescent="0.3">
      <c r="A5434" s="3">
        <f t="shared" si="504"/>
        <v>43327</v>
      </c>
      <c r="B5434">
        <v>8</v>
      </c>
      <c r="C5434">
        <v>15</v>
      </c>
      <c r="D5434">
        <v>9</v>
      </c>
      <c r="E5434">
        <v>1</v>
      </c>
      <c r="F5434" s="1">
        <f>VLOOKUP(A5434,Weather!$A$1:$E$366, 5)</f>
        <v>0.6190476190476194</v>
      </c>
      <c r="G5434" s="1">
        <f>VLOOKUP(D5434, Summer!$A$1:$E$25, 2)</f>
        <v>1322.40871182827</v>
      </c>
      <c r="H5434" s="1">
        <f>VLOOKUP(D5434, Summer!$A$1:$E$25, 3)</f>
        <v>1017.49011217013</v>
      </c>
      <c r="I5434" s="1">
        <f>VLOOKUP(D5434, Summer!$A$1:$E$25, 5)</f>
        <v>386.82225388885001</v>
      </c>
      <c r="J5434" s="1">
        <f t="shared" si="505"/>
        <v>1206.2492452918359</v>
      </c>
      <c r="K5434" s="47">
        <f t="shared" si="506"/>
        <v>22.566539675824291</v>
      </c>
      <c r="L5434" s="48">
        <f>Solar!K5451/1000*Variables!$B$3</f>
        <v>21.478749999999998</v>
      </c>
      <c r="M5434">
        <f>IF(E5434=1, VLOOKUP(D5434, Sheet1!$A$2:$C$26, 2), Sheet1!$C$3)</f>
        <v>0.25796000000000002</v>
      </c>
      <c r="N5434" s="1">
        <f>'Electricity Rates'!$J$2</f>
        <v>0.24729999999999999</v>
      </c>
      <c r="O5434" s="145">
        <f>L5434-K5434</f>
        <v>-1.0877896758242933</v>
      </c>
      <c r="P5434">
        <f t="shared" si="507"/>
        <v>5.5807052618313469</v>
      </c>
      <c r="Q5434">
        <f>IF(O5434&gt;0, IF(Q5433+O5434*Variables!$B$5&lt;Variables!$B$4, Q5433+O5434*Variables!$B$5, Variables!$B$4), IF(Q5433&gt;-O5434, Q5433+O5434/Variables!$B$5, 0))</f>
        <v>0</v>
      </c>
      <c r="R5434">
        <f>IF(O5434&gt;0, 0, IF(Q5433&gt;-O5434, 0, -O5434 - Q5433*Variables!$B$5))</f>
        <v>1.0877896758242933</v>
      </c>
      <c r="S5434">
        <f t="shared" si="508"/>
        <v>0.28060622477563474</v>
      </c>
      <c r="T5434">
        <f t="shared" si="509"/>
        <v>0</v>
      </c>
    </row>
    <row r="5435" spans="1:20" x14ac:dyDescent="0.3">
      <c r="A5435" s="3">
        <f t="shared" si="504"/>
        <v>43327</v>
      </c>
      <c r="B5435">
        <v>8</v>
      </c>
      <c r="C5435">
        <v>15</v>
      </c>
      <c r="D5435">
        <v>10</v>
      </c>
      <c r="E5435">
        <v>1</v>
      </c>
      <c r="F5435" s="1">
        <f>VLOOKUP(A5435,Weather!$A$1:$E$366, 5)</f>
        <v>0.6190476190476194</v>
      </c>
      <c r="G5435" s="1">
        <f>VLOOKUP(D5435, Summer!$A$1:$E$25, 2)</f>
        <v>1424.0693518383</v>
      </c>
      <c r="H5435" s="1">
        <f>VLOOKUP(D5435, Summer!$A$1:$E$25, 3)</f>
        <v>1069.7659339946799</v>
      </c>
      <c r="I5435" s="1">
        <f>VLOOKUP(D5435, Summer!$A$1:$E$25, 5)</f>
        <v>417.88322986318002</v>
      </c>
      <c r="J5435" s="1">
        <f t="shared" si="505"/>
        <v>1289.0966212312069</v>
      </c>
      <c r="K5435" s="47">
        <f t="shared" si="506"/>
        <v>24.116450362584082</v>
      </c>
      <c r="L5435" s="48">
        <f>Solar!K5452/1000*Variables!$B$3</f>
        <v>29.220200000000002</v>
      </c>
      <c r="M5435">
        <f>IF(E5435=1, VLOOKUP(D5435, Sheet1!$A$2:$C$26, 2), Sheet1!$C$3)</f>
        <v>0.25796000000000002</v>
      </c>
      <c r="N5435" s="1">
        <f>'Electricity Rates'!$J$2</f>
        <v>0.24729999999999999</v>
      </c>
      <c r="O5435" s="145">
        <f>L5435-K5435</f>
        <v>5.1037496374159197</v>
      </c>
      <c r="P5435">
        <f t="shared" si="507"/>
        <v>5.9639981746670436</v>
      </c>
      <c r="Q5435">
        <f>IF(O5435&gt;0, IF(Q5434+O5435*Variables!$B$5&lt;Variables!$B$4, Q5434+O5435*Variables!$B$5, Variables!$B$4), IF(Q5434&gt;-O5435, Q5434+O5435/Variables!$B$5, 0))</f>
        <v>4.7975246591709642</v>
      </c>
      <c r="R5435">
        <f>IF(O5435&gt;0, 0, IF(Q5434&gt;-O5435, 0, -O5435 - Q5434*Variables!$B$5))</f>
        <v>0</v>
      </c>
      <c r="S5435">
        <f t="shared" si="508"/>
        <v>0</v>
      </c>
      <c r="T5435">
        <f t="shared" si="509"/>
        <v>0</v>
      </c>
    </row>
    <row r="5436" spans="1:20" x14ac:dyDescent="0.3">
      <c r="A5436" s="3">
        <f t="shared" si="504"/>
        <v>43327</v>
      </c>
      <c r="B5436">
        <v>8</v>
      </c>
      <c r="C5436">
        <v>15</v>
      </c>
      <c r="D5436">
        <v>11</v>
      </c>
      <c r="E5436">
        <v>1</v>
      </c>
      <c r="F5436" s="1">
        <f>VLOOKUP(A5436,Weather!$A$1:$E$366, 5)</f>
        <v>0.6190476190476194</v>
      </c>
      <c r="G5436" s="1">
        <f>VLOOKUP(D5436, Summer!$A$1:$E$25, 2)</f>
        <v>1497.9516334678001</v>
      </c>
      <c r="H5436" s="1">
        <f>VLOOKUP(D5436, Summer!$A$1:$E$25, 3)</f>
        <v>1079.6213447448599</v>
      </c>
      <c r="I5436" s="1">
        <f>VLOOKUP(D5436, Summer!$A$1:$E$25, 5)</f>
        <v>435.54125021175599</v>
      </c>
      <c r="J5436" s="1">
        <f t="shared" si="505"/>
        <v>1338.5877139542993</v>
      </c>
      <c r="K5436" s="47">
        <f t="shared" si="506"/>
        <v>25.042330906671268</v>
      </c>
      <c r="L5436" s="48">
        <f>Solar!K5453/1000*Variables!$B$3</f>
        <v>34.235899999999994</v>
      </c>
      <c r="M5436">
        <f>IF(E5436=1, VLOOKUP(D5436, Sheet1!$A$2:$C$26, 2), Sheet1!$C$3)</f>
        <v>0.25796000000000002</v>
      </c>
      <c r="N5436" s="1">
        <f>'Electricity Rates'!$J$2</f>
        <v>0.24729999999999999</v>
      </c>
      <c r="O5436" s="145">
        <f>L5436-K5436</f>
        <v>9.1935690933287262</v>
      </c>
      <c r="P5436">
        <f t="shared" si="507"/>
        <v>6.1929684332198045</v>
      </c>
      <c r="Q5436">
        <f>IF(O5436&gt;0, IF(Q5435+O5436*Variables!$B$5&lt;Variables!$B$4, Q5435+O5436*Variables!$B$5, Variables!$B$4), IF(Q5435&gt;-O5436, Q5435+O5436/Variables!$B$5, 0))</f>
        <v>13.439479606899967</v>
      </c>
      <c r="R5436">
        <f>IF(O5436&gt;0, 0, IF(Q5435&gt;-O5436, 0, -O5436 - Q5435*Variables!$B$5))</f>
        <v>0</v>
      </c>
      <c r="S5436">
        <f t="shared" si="508"/>
        <v>0</v>
      </c>
      <c r="T5436">
        <f t="shared" si="509"/>
        <v>0</v>
      </c>
    </row>
    <row r="5437" spans="1:20" x14ac:dyDescent="0.3">
      <c r="A5437" s="3">
        <f t="shared" si="504"/>
        <v>43327</v>
      </c>
      <c r="B5437">
        <v>8</v>
      </c>
      <c r="C5437">
        <v>15</v>
      </c>
      <c r="D5437">
        <v>12</v>
      </c>
      <c r="E5437">
        <v>1</v>
      </c>
      <c r="F5437" s="1">
        <f>VLOOKUP(A5437,Weather!$A$1:$E$366, 5)</f>
        <v>0.6190476190476194</v>
      </c>
      <c r="G5437" s="1">
        <f>VLOOKUP(D5437, Summer!$A$1:$E$25, 2)</f>
        <v>1553.30978408544</v>
      </c>
      <c r="H5437" s="1">
        <f>VLOOKUP(D5437, Summer!$A$1:$E$25, 3)</f>
        <v>1117.7462231731799</v>
      </c>
      <c r="I5437" s="1">
        <f>VLOOKUP(D5437, Summer!$A$1:$E$25, 5)</f>
        <v>435.36187980189499</v>
      </c>
      <c r="J5437" s="1">
        <f t="shared" si="505"/>
        <v>1387.3808084998172</v>
      </c>
      <c r="K5437" s="47">
        <f t="shared" si="506"/>
        <v>25.955153284190171</v>
      </c>
      <c r="L5437" s="48">
        <f>Solar!K5454/1000*Variables!$B$3</f>
        <v>38.333149999999996</v>
      </c>
      <c r="M5437">
        <f>IF(E5437=1, VLOOKUP(D5437, Sheet1!$A$2:$C$26, 2), Sheet1!$C$3)</f>
        <v>0.25796000000000002</v>
      </c>
      <c r="N5437" s="1">
        <f>'Electricity Rates'!$J$2</f>
        <v>0.24729999999999999</v>
      </c>
      <c r="O5437" s="145">
        <f>L5437-K5437</f>
        <v>12.377996715809825</v>
      </c>
      <c r="P5437">
        <f t="shared" si="507"/>
        <v>6.4187094071802289</v>
      </c>
      <c r="Q5437">
        <f>IF(O5437&gt;0, IF(Q5436+O5437*Variables!$B$5&lt;Variables!$B$4, Q5436+O5437*Variables!$B$5, Variables!$B$4), IF(Q5436&gt;-O5437, Q5436+O5437/Variables!$B$5, 0))</f>
        <v>25.0747965197612</v>
      </c>
      <c r="R5437">
        <f>IF(O5437&gt;0, 0, IF(Q5436&gt;-O5437, 0, -O5437 - Q5436*Variables!$B$5))</f>
        <v>0</v>
      </c>
      <c r="S5437">
        <f t="shared" si="508"/>
        <v>0</v>
      </c>
      <c r="T5437">
        <f t="shared" si="509"/>
        <v>0</v>
      </c>
    </row>
    <row r="5438" spans="1:20" x14ac:dyDescent="0.3">
      <c r="A5438" s="3">
        <f t="shared" si="504"/>
        <v>43327</v>
      </c>
      <c r="B5438">
        <v>8</v>
      </c>
      <c r="C5438">
        <v>15</v>
      </c>
      <c r="D5438">
        <v>13</v>
      </c>
      <c r="E5438">
        <v>1</v>
      </c>
      <c r="F5438" s="1">
        <f>VLOOKUP(A5438,Weather!$A$1:$E$366, 5)</f>
        <v>0.6190476190476194</v>
      </c>
      <c r="G5438" s="1">
        <f>VLOOKUP(D5438, Summer!$A$1:$E$25, 2)</f>
        <v>1622.5675647430101</v>
      </c>
      <c r="H5438" s="1">
        <f>VLOOKUP(D5438, Summer!$A$1:$E$25, 3)</f>
        <v>1132.28619594112</v>
      </c>
      <c r="I5438" s="1">
        <f>VLOOKUP(D5438, Summer!$A$1:$E$25, 5)</f>
        <v>435.17254436926402</v>
      </c>
      <c r="J5438" s="1">
        <f t="shared" si="505"/>
        <v>1435.7937099613378</v>
      </c>
      <c r="K5438" s="47">
        <f t="shared" si="506"/>
        <v>26.860863000417893</v>
      </c>
      <c r="L5438" s="48">
        <f>Solar!K5455/1000*Variables!$B$3</f>
        <v>39.8245</v>
      </c>
      <c r="M5438">
        <f>IF(E5438=1, VLOOKUP(D5438, Sheet1!$A$2:$C$26, 2), Sheet1!$C$3)</f>
        <v>0.55478000000000005</v>
      </c>
      <c r="N5438" s="1">
        <f>'Electricity Rates'!$J$2</f>
        <v>0.24729999999999999</v>
      </c>
      <c r="O5438" s="145">
        <f>L5438-K5438</f>
        <v>12.963636999582107</v>
      </c>
      <c r="P5438">
        <f t="shared" si="507"/>
        <v>6.6426914200033451</v>
      </c>
      <c r="Q5438">
        <f>IF(O5438&gt;0, IF(Q5437+O5438*Variables!$B$5&lt;Variables!$B$4, Q5437+O5438*Variables!$B$5, Variables!$B$4), IF(Q5437&gt;-O5438, Q5437+O5438/Variables!$B$5, 0))</f>
        <v>37.260615299368382</v>
      </c>
      <c r="R5438">
        <f>IF(O5438&gt;0, 0, IF(Q5437&gt;-O5438, 0, -O5438 - Q5437*Variables!$B$5))</f>
        <v>0</v>
      </c>
      <c r="S5438">
        <f t="shared" si="508"/>
        <v>0</v>
      </c>
      <c r="T5438">
        <f t="shared" si="509"/>
        <v>0</v>
      </c>
    </row>
    <row r="5439" spans="1:20" x14ac:dyDescent="0.3">
      <c r="A5439" s="3">
        <f t="shared" si="504"/>
        <v>43327</v>
      </c>
      <c r="B5439">
        <v>8</v>
      </c>
      <c r="C5439">
        <v>15</v>
      </c>
      <c r="D5439">
        <v>14</v>
      </c>
      <c r="E5439">
        <v>1</v>
      </c>
      <c r="F5439" s="1">
        <f>VLOOKUP(A5439,Weather!$A$1:$E$366, 5)</f>
        <v>0.6190476190476194</v>
      </c>
      <c r="G5439" s="1">
        <f>VLOOKUP(D5439, Summer!$A$1:$E$25, 2)</f>
        <v>1636.26340321468</v>
      </c>
      <c r="H5439" s="1">
        <f>VLOOKUP(D5439, Summer!$A$1:$E$25, 3)</f>
        <v>1156.2601309732199</v>
      </c>
      <c r="I5439" s="1">
        <f>VLOOKUP(D5439, Summer!$A$1:$E$25, 5)</f>
        <v>417.13087064403902</v>
      </c>
      <c r="J5439" s="1">
        <f t="shared" si="505"/>
        <v>1453.4050137893621</v>
      </c>
      <c r="K5439" s="47">
        <f t="shared" si="506"/>
        <v>27.190335692839728</v>
      </c>
      <c r="L5439" s="48">
        <f>Solar!K5456/1000*Variables!$B$3</f>
        <v>38.470599999999997</v>
      </c>
      <c r="M5439">
        <f>IF(E5439=1, VLOOKUP(D5439, Sheet1!$A$2:$C$26, 2), Sheet1!$C$3)</f>
        <v>0.55478000000000005</v>
      </c>
      <c r="N5439" s="1">
        <f>'Electricity Rates'!$J$2</f>
        <v>0.24729999999999999</v>
      </c>
      <c r="O5439" s="145">
        <f>L5439-K5439</f>
        <v>11.28026430716027</v>
      </c>
      <c r="P5439">
        <f t="shared" si="507"/>
        <v>6.7241700168392642</v>
      </c>
      <c r="Q5439">
        <f>IF(O5439&gt;0, IF(Q5438+O5439*Variables!$B$5&lt;Variables!$B$4, Q5438+O5439*Variables!$B$5, Variables!$B$4), IF(Q5438&gt;-O5439, Q5438+O5439/Variables!$B$5, 0))</f>
        <v>47.864063748099035</v>
      </c>
      <c r="R5439">
        <f>IF(O5439&gt;0, 0, IF(Q5438&gt;-O5439, 0, -O5439 - Q5438*Variables!$B$5))</f>
        <v>0</v>
      </c>
      <c r="S5439">
        <f t="shared" si="508"/>
        <v>0</v>
      </c>
      <c r="T5439">
        <f t="shared" si="509"/>
        <v>0</v>
      </c>
    </row>
    <row r="5440" spans="1:20" x14ac:dyDescent="0.3">
      <c r="A5440" s="3">
        <f t="shared" si="504"/>
        <v>43327</v>
      </c>
      <c r="B5440">
        <v>8</v>
      </c>
      <c r="C5440">
        <v>15</v>
      </c>
      <c r="D5440">
        <v>15</v>
      </c>
      <c r="E5440">
        <v>1</v>
      </c>
      <c r="F5440" s="1">
        <f>VLOOKUP(A5440,Weather!$A$1:$E$366, 5)</f>
        <v>0.6190476190476194</v>
      </c>
      <c r="G5440" s="1">
        <f>VLOOKUP(D5440, Summer!$A$1:$E$25, 2)</f>
        <v>1589.7727985285201</v>
      </c>
      <c r="H5440" s="1">
        <f>VLOOKUP(D5440, Summer!$A$1:$E$25, 3)</f>
        <v>1137.7596230737599</v>
      </c>
      <c r="I5440" s="1">
        <f>VLOOKUP(D5440, Summer!$A$1:$E$25, 5)</f>
        <v>403.543562097039</v>
      </c>
      <c r="J5440" s="1">
        <f t="shared" si="505"/>
        <v>1417.577303117183</v>
      </c>
      <c r="K5440" s="47">
        <f t="shared" si="506"/>
        <v>26.520070026325612</v>
      </c>
      <c r="L5440" s="48">
        <f>Solar!K5457/1000*Variables!$B$3</f>
        <v>33.597949999999997</v>
      </c>
      <c r="M5440">
        <f>IF(E5440=1, VLOOKUP(D5440, Sheet1!$A$2:$C$26, 2), Sheet1!$C$3)</f>
        <v>0.55478000000000005</v>
      </c>
      <c r="N5440" s="1">
        <f>'Electricity Rates'!$J$2</f>
        <v>0.24729999999999999</v>
      </c>
      <c r="O5440" s="145">
        <f>L5440-K5440</f>
        <v>7.0778799736743849</v>
      </c>
      <c r="P5440">
        <f t="shared" si="507"/>
        <v>6.5584133175103236</v>
      </c>
      <c r="Q5440">
        <f>IF(O5440&gt;0, IF(Q5439+O5440*Variables!$B$5&lt;Variables!$B$4, Q5439+O5440*Variables!$B$5, Variables!$B$4), IF(Q5439&gt;-O5440, Q5439+O5440/Variables!$B$5, 0))</f>
        <v>54.517270923352953</v>
      </c>
      <c r="R5440">
        <f>IF(O5440&gt;0, 0, IF(Q5439&gt;-O5440, 0, -O5440 - Q5439*Variables!$B$5))</f>
        <v>0</v>
      </c>
      <c r="S5440">
        <f t="shared" si="508"/>
        <v>0</v>
      </c>
      <c r="T5440">
        <f t="shared" si="509"/>
        <v>0</v>
      </c>
    </row>
    <row r="5441" spans="1:20" x14ac:dyDescent="0.3">
      <c r="A5441" s="3">
        <f t="shared" si="504"/>
        <v>43327</v>
      </c>
      <c r="B5441">
        <v>8</v>
      </c>
      <c r="C5441">
        <v>15</v>
      </c>
      <c r="D5441">
        <v>16</v>
      </c>
      <c r="E5441">
        <v>1</v>
      </c>
      <c r="F5441" s="1">
        <f>VLOOKUP(A5441,Weather!$A$1:$E$366, 5)</f>
        <v>0.6190476190476194</v>
      </c>
      <c r="G5441" s="1">
        <f>VLOOKUP(D5441, Summer!$A$1:$E$25, 2)</f>
        <v>1459.9523441255701</v>
      </c>
      <c r="H5441" s="1">
        <f>VLOOKUP(D5441, Summer!$A$1:$E$25, 3)</f>
        <v>1006.09479349024</v>
      </c>
      <c r="I5441" s="1">
        <f>VLOOKUP(D5441, Summer!$A$1:$E$25, 5)</f>
        <v>381.04254068220598</v>
      </c>
      <c r="J5441" s="1">
        <f t="shared" si="505"/>
        <v>1287.0542295978255</v>
      </c>
      <c r="K5441" s="47">
        <f t="shared" si="506"/>
        <v>24.078241251151958</v>
      </c>
      <c r="L5441" s="48">
        <f>Solar!K5458/1000*Variables!$B$3</f>
        <v>26.573649999999997</v>
      </c>
      <c r="M5441">
        <f>IF(E5441=1, VLOOKUP(D5441, Sheet1!$A$2:$C$26, 2), Sheet1!$C$3)</f>
        <v>0.55478000000000005</v>
      </c>
      <c r="N5441" s="1">
        <f>'Electricity Rates'!$J$2</f>
        <v>0.24729999999999999</v>
      </c>
      <c r="O5441" s="145">
        <f>L5441-K5441</f>
        <v>2.495408748848039</v>
      </c>
      <c r="P5441">
        <f t="shared" si="507"/>
        <v>5.9545490614098791</v>
      </c>
      <c r="Q5441">
        <f>IF(O5441&gt;0, IF(Q5440+O5441*Variables!$B$5&lt;Variables!$B$4, Q5440+O5441*Variables!$B$5, Variables!$B$4), IF(Q5440&gt;-O5441, Q5440+O5441/Variables!$B$5, 0))</f>
        <v>56.862955147270107</v>
      </c>
      <c r="R5441">
        <f>IF(O5441&gt;0, 0, IF(Q5440&gt;-O5441, 0, -O5441 - Q5440*Variables!$B$5))</f>
        <v>0</v>
      </c>
      <c r="S5441">
        <f t="shared" si="508"/>
        <v>0</v>
      </c>
      <c r="T5441">
        <f t="shared" si="509"/>
        <v>0</v>
      </c>
    </row>
    <row r="5442" spans="1:20" x14ac:dyDescent="0.3">
      <c r="A5442" s="3">
        <f t="shared" si="504"/>
        <v>43327</v>
      </c>
      <c r="B5442">
        <v>8</v>
      </c>
      <c r="C5442">
        <v>15</v>
      </c>
      <c r="D5442">
        <v>17</v>
      </c>
      <c r="E5442">
        <v>1</v>
      </c>
      <c r="F5442" s="1">
        <f>VLOOKUP(A5442,Weather!$A$1:$E$366, 5)</f>
        <v>0.6190476190476194</v>
      </c>
      <c r="G5442" s="1">
        <f>VLOOKUP(D5442, Summer!$A$1:$E$25, 2)</f>
        <v>1144.9480592772099</v>
      </c>
      <c r="H5442" s="1">
        <f>VLOOKUP(D5442, Summer!$A$1:$E$25, 3)</f>
        <v>808.38142168622596</v>
      </c>
      <c r="I5442" s="1">
        <f>VLOOKUP(D5442, Summer!$A$1:$E$25, 5)</f>
        <v>371.93450987035499</v>
      </c>
      <c r="J5442" s="1">
        <f t="shared" si="505"/>
        <v>1016.7321973377876</v>
      </c>
      <c r="K5442" s="47">
        <f t="shared" si="506"/>
        <v>19.021050218655411</v>
      </c>
      <c r="L5442" s="48">
        <f>Solar!K5459/1000*Variables!$B$3</f>
        <v>16.898900000000001</v>
      </c>
      <c r="M5442">
        <f>IF(E5442=1, VLOOKUP(D5442, Sheet1!$A$2:$C$26, 2), Sheet1!$C$3)</f>
        <v>0.55478000000000005</v>
      </c>
      <c r="N5442" s="1">
        <f>'Electricity Rates'!$J$2</f>
        <v>0.24729999999999999</v>
      </c>
      <c r="O5442" s="145">
        <f>L5442-K5442</f>
        <v>-2.1221502186554098</v>
      </c>
      <c r="P5442">
        <f t="shared" si="507"/>
        <v>4.7039057190734832</v>
      </c>
      <c r="Q5442">
        <f>IF(O5442&gt;0, IF(Q5441+O5442*Variables!$B$5&lt;Variables!$B$4, Q5441+O5442*Variables!$B$5, Variables!$B$4), IF(Q5441&gt;-O5442, Q5441+O5442/Variables!$B$5, 0))</f>
        <v>54.605348531679248</v>
      </c>
      <c r="R5442">
        <f>IF(O5442&gt;0, 0, IF(Q5441&gt;-O5442, 0, -O5442 - Q5441*Variables!$B$5))</f>
        <v>0</v>
      </c>
      <c r="S5442">
        <f t="shared" si="508"/>
        <v>0</v>
      </c>
      <c r="T5442">
        <f t="shared" si="509"/>
        <v>0</v>
      </c>
    </row>
    <row r="5443" spans="1:20" x14ac:dyDescent="0.3">
      <c r="A5443" s="3">
        <f t="shared" ref="A5443:A5506" si="510">DATE(2018, B5443, C5443)</f>
        <v>43327</v>
      </c>
      <c r="B5443">
        <v>8</v>
      </c>
      <c r="C5443">
        <v>15</v>
      </c>
      <c r="D5443">
        <v>18</v>
      </c>
      <c r="E5443">
        <v>1</v>
      </c>
      <c r="F5443" s="1">
        <f>VLOOKUP(A5443,Weather!$A$1:$E$366, 5)</f>
        <v>0.6190476190476194</v>
      </c>
      <c r="G5443" s="1">
        <f>VLOOKUP(D5443, Summer!$A$1:$E$25, 2)</f>
        <v>769.75210584620504</v>
      </c>
      <c r="H5443" s="1">
        <f>VLOOKUP(D5443, Summer!$A$1:$E$25, 3)</f>
        <v>572.92139445417001</v>
      </c>
      <c r="I5443" s="1">
        <f>VLOOKUP(D5443, Summer!$A$1:$E$25, 5)</f>
        <v>349.41355840998102</v>
      </c>
      <c r="J5443" s="1">
        <f t="shared" ref="J5443:J5506" si="511">IF(E5443=0, I5443, H5443 + (G5443-H5443)*F5443)</f>
        <v>694.76897769685843</v>
      </c>
      <c r="K5443" s="47">
        <f t="shared" ref="K5443:K5506" si="512">J5443*1000/53453</f>
        <v>12.997754619887724</v>
      </c>
      <c r="L5443" s="48">
        <f>Solar!K5460/1000*Variables!$B$3</f>
        <v>6.9200500000000016</v>
      </c>
      <c r="M5443">
        <f>IF(E5443=1, VLOOKUP(D5443, Sheet1!$A$2:$C$26, 2), Sheet1!$C$3)</f>
        <v>0.55478000000000005</v>
      </c>
      <c r="N5443" s="1">
        <f>'Electricity Rates'!$J$2</f>
        <v>0.24729999999999999</v>
      </c>
      <c r="O5443" s="145">
        <f>L5443-K5443</f>
        <v>-6.0777046198877223</v>
      </c>
      <c r="P5443">
        <f t="shared" ref="P5443:P5506" si="513">N5443*K5443</f>
        <v>3.2143447174982338</v>
      </c>
      <c r="Q5443">
        <f>IF(O5443&gt;0, IF(Q5442+O5443*Variables!$B$5&lt;Variables!$B$4, Q5442+O5443*Variables!$B$5, Variables!$B$4), IF(Q5442&gt;-O5443, Q5442+O5443/Variables!$B$5, 0))</f>
        <v>48.139705319032736</v>
      </c>
      <c r="R5443">
        <f>IF(O5443&gt;0, 0, IF(Q5442&gt;-O5443, 0, -O5443 - Q5442*Variables!$B$5))</f>
        <v>0</v>
      </c>
      <c r="S5443">
        <f t="shared" ref="S5443:S5506" si="514">R5443*M5443</f>
        <v>0</v>
      </c>
      <c r="T5443">
        <f t="shared" ref="T5443:T5506" si="515">IF(AND(R5443&gt;0, M5443&gt;0.3), 1, 0)</f>
        <v>0</v>
      </c>
    </row>
    <row r="5444" spans="1:20" x14ac:dyDescent="0.3">
      <c r="A5444" s="3">
        <f t="shared" si="510"/>
        <v>43327</v>
      </c>
      <c r="B5444">
        <v>8</v>
      </c>
      <c r="C5444">
        <v>15</v>
      </c>
      <c r="D5444">
        <v>19</v>
      </c>
      <c r="E5444">
        <v>1</v>
      </c>
      <c r="F5444" s="1">
        <f>VLOOKUP(A5444,Weather!$A$1:$E$366, 5)</f>
        <v>0.6190476190476194</v>
      </c>
      <c r="G5444" s="1">
        <f>VLOOKUP(D5444, Summer!$A$1:$E$25, 2)</f>
        <v>565.86125451999203</v>
      </c>
      <c r="H5444" s="1">
        <f>VLOOKUP(D5444, Summer!$A$1:$E$25, 3)</f>
        <v>365.77406038600299</v>
      </c>
      <c r="I5444" s="1">
        <f>VLOOKUP(D5444, Summer!$A$1:$E$25, 5)</f>
        <v>331.38683221891199</v>
      </c>
      <c r="J5444" s="1">
        <f t="shared" si="511"/>
        <v>489.6375615165677</v>
      </c>
      <c r="K5444" s="47">
        <f t="shared" si="512"/>
        <v>9.1601511892048659</v>
      </c>
      <c r="L5444" s="48">
        <f>Solar!K5461/1000*Variables!$B$3</f>
        <v>0.96179999999999999</v>
      </c>
      <c r="M5444">
        <f>IF(E5444=1, VLOOKUP(D5444, Sheet1!$A$2:$C$26, 2), Sheet1!$C$3)</f>
        <v>0.25796000000000002</v>
      </c>
      <c r="N5444" s="1">
        <f>'Electricity Rates'!$J$2</f>
        <v>0.24729999999999999</v>
      </c>
      <c r="O5444" s="145">
        <f>L5444-K5444</f>
        <v>-8.1983511892048657</v>
      </c>
      <c r="P5444">
        <f t="shared" si="513"/>
        <v>2.2653053890903632</v>
      </c>
      <c r="Q5444">
        <f>IF(O5444&gt;0, IF(Q5443+O5444*Variables!$B$5&lt;Variables!$B$4, Q5443+O5444*Variables!$B$5, Variables!$B$4), IF(Q5443&gt;-O5444, Q5443+O5444/Variables!$B$5, 0))</f>
        <v>39.418055117750967</v>
      </c>
      <c r="R5444">
        <f>IF(O5444&gt;0, 0, IF(Q5443&gt;-O5444, 0, -O5444 - Q5443*Variables!$B$5))</f>
        <v>0</v>
      </c>
      <c r="S5444">
        <f t="shared" si="514"/>
        <v>0</v>
      </c>
      <c r="T5444">
        <f t="shared" si="515"/>
        <v>0</v>
      </c>
    </row>
    <row r="5445" spans="1:20" x14ac:dyDescent="0.3">
      <c r="A5445" s="3">
        <f t="shared" si="510"/>
        <v>43327</v>
      </c>
      <c r="B5445">
        <v>8</v>
      </c>
      <c r="C5445">
        <v>15</v>
      </c>
      <c r="D5445">
        <v>20</v>
      </c>
      <c r="E5445">
        <v>1</v>
      </c>
      <c r="F5445" s="1">
        <f>VLOOKUP(A5445,Weather!$A$1:$E$366, 5)</f>
        <v>0.6190476190476194</v>
      </c>
      <c r="G5445" s="1">
        <f>VLOOKUP(D5445, Summer!$A$1:$E$25, 2)</f>
        <v>459.178981251175</v>
      </c>
      <c r="H5445" s="1">
        <f>VLOOKUP(D5445, Summer!$A$1:$E$25, 3)</f>
        <v>328.41643432967999</v>
      </c>
      <c r="I5445" s="1">
        <f>VLOOKUP(D5445, Summer!$A$1:$E$25, 5)</f>
        <v>326.73316658528501</v>
      </c>
      <c r="J5445" s="1">
        <f t="shared" si="511"/>
        <v>409.36467766203407</v>
      </c>
      <c r="K5445" s="47">
        <f t="shared" si="512"/>
        <v>7.6584041618250431</v>
      </c>
      <c r="L5445" s="48">
        <f>Solar!K5462/1000*Variables!$B$3</f>
        <v>0</v>
      </c>
      <c r="M5445">
        <f>IF(E5445=1, VLOOKUP(D5445, Sheet1!$A$2:$C$26, 2), Sheet1!$C$3)</f>
        <v>0.25796000000000002</v>
      </c>
      <c r="N5445" s="1">
        <f>'Electricity Rates'!$J$2</f>
        <v>0.24729999999999999</v>
      </c>
      <c r="O5445" s="145">
        <f>L5445-K5445</f>
        <v>-7.6584041618250431</v>
      </c>
      <c r="P5445">
        <f t="shared" si="513"/>
        <v>1.893923349219333</v>
      </c>
      <c r="Q5445">
        <f>IF(O5445&gt;0, IF(Q5444+O5445*Variables!$B$5&lt;Variables!$B$4, Q5444+O5445*Variables!$B$5, Variables!$B$4), IF(Q5444&gt;-O5445, Q5444+O5445/Variables!$B$5, 0))</f>
        <v>31.270816647724324</v>
      </c>
      <c r="R5445">
        <f>IF(O5445&gt;0, 0, IF(Q5444&gt;-O5445, 0, -O5445 - Q5444*Variables!$B$5))</f>
        <v>0</v>
      </c>
      <c r="S5445">
        <f t="shared" si="514"/>
        <v>0</v>
      </c>
      <c r="T5445">
        <f t="shared" si="515"/>
        <v>0</v>
      </c>
    </row>
    <row r="5446" spans="1:20" x14ac:dyDescent="0.3">
      <c r="A5446" s="3">
        <f t="shared" si="510"/>
        <v>43327</v>
      </c>
      <c r="B5446">
        <v>8</v>
      </c>
      <c r="C5446">
        <v>15</v>
      </c>
      <c r="D5446">
        <v>21</v>
      </c>
      <c r="E5446">
        <v>1</v>
      </c>
      <c r="F5446" s="1">
        <f>VLOOKUP(A5446,Weather!$A$1:$E$366, 5)</f>
        <v>0.6190476190476194</v>
      </c>
      <c r="G5446" s="1">
        <f>VLOOKUP(D5446, Summer!$A$1:$E$25, 2)</f>
        <v>403.43414919632897</v>
      </c>
      <c r="H5446" s="1">
        <f>VLOOKUP(D5446, Summer!$A$1:$E$25, 3)</f>
        <v>305.25297715532997</v>
      </c>
      <c r="I5446" s="1">
        <f>VLOOKUP(D5446, Summer!$A$1:$E$25, 5)</f>
        <v>313.15582306105603</v>
      </c>
      <c r="J5446" s="1">
        <f t="shared" si="511"/>
        <v>366.03179794261513</v>
      </c>
      <c r="K5446" s="47">
        <f t="shared" si="512"/>
        <v>6.8477316136159825</v>
      </c>
      <c r="L5446" s="48">
        <f>Solar!K5463/1000*Variables!$B$3</f>
        <v>0</v>
      </c>
      <c r="M5446">
        <f>IF(E5446=1, VLOOKUP(D5446, Sheet1!$A$2:$C$26, 2), Sheet1!$C$3)</f>
        <v>0.25796000000000002</v>
      </c>
      <c r="N5446" s="1">
        <f>'Electricity Rates'!$J$2</f>
        <v>0.24729999999999999</v>
      </c>
      <c r="O5446" s="145">
        <f>L5446-K5446</f>
        <v>-6.8477316136159825</v>
      </c>
      <c r="P5446">
        <f t="shared" si="513"/>
        <v>1.6934440280472325</v>
      </c>
      <c r="Q5446">
        <f>IF(O5446&gt;0, IF(Q5445+O5446*Variables!$B$5&lt;Variables!$B$4, Q5445+O5446*Variables!$B$5, Variables!$B$4), IF(Q5445&gt;-O5446, Q5445+O5446/Variables!$B$5, 0))</f>
        <v>23.985995782175408</v>
      </c>
      <c r="R5446">
        <f>IF(O5446&gt;0, 0, IF(Q5445&gt;-O5446, 0, -O5446 - Q5445*Variables!$B$5))</f>
        <v>0</v>
      </c>
      <c r="S5446">
        <f t="shared" si="514"/>
        <v>0</v>
      </c>
      <c r="T5446">
        <f t="shared" si="515"/>
        <v>0</v>
      </c>
    </row>
    <row r="5447" spans="1:20" x14ac:dyDescent="0.3">
      <c r="A5447" s="3">
        <f t="shared" si="510"/>
        <v>43327</v>
      </c>
      <c r="B5447">
        <v>8</v>
      </c>
      <c r="C5447">
        <v>15</v>
      </c>
      <c r="D5447">
        <v>22</v>
      </c>
      <c r="E5447">
        <v>1</v>
      </c>
      <c r="F5447" s="1">
        <f>VLOOKUP(A5447,Weather!$A$1:$E$366, 5)</f>
        <v>0.6190476190476194</v>
      </c>
      <c r="G5447" s="1">
        <f>VLOOKUP(D5447, Summer!$A$1:$E$25, 2)</f>
        <v>366.19777187885302</v>
      </c>
      <c r="H5447" s="1">
        <f>VLOOKUP(D5447, Summer!$A$1:$E$25, 3)</f>
        <v>263.18917633836901</v>
      </c>
      <c r="I5447" s="1">
        <f>VLOOKUP(D5447, Summer!$A$1:$E$25, 5)</f>
        <v>295.10418431306101</v>
      </c>
      <c r="J5447" s="1">
        <f t="shared" si="511"/>
        <v>326.95640214914488</v>
      </c>
      <c r="K5447" s="47">
        <f t="shared" si="512"/>
        <v>6.1167081763258349</v>
      </c>
      <c r="L5447" s="48">
        <f>Solar!K5464/1000*Variables!$B$3</f>
        <v>0</v>
      </c>
      <c r="M5447">
        <f>IF(E5447=1, VLOOKUP(D5447, Sheet1!$A$2:$C$26, 2), Sheet1!$C$3)</f>
        <v>0.18637999999999999</v>
      </c>
      <c r="N5447" s="1">
        <f>'Electricity Rates'!$J$2</f>
        <v>0.24729999999999999</v>
      </c>
      <c r="O5447" s="145">
        <f>L5447-K5447</f>
        <v>-6.1167081763258349</v>
      </c>
      <c r="P5447">
        <f t="shared" si="513"/>
        <v>1.5126619320053789</v>
      </c>
      <c r="Q5447">
        <f>IF(O5447&gt;0, IF(Q5446+O5447*Variables!$B$5&lt;Variables!$B$4, Q5446+O5447*Variables!$B$5, Variables!$B$4), IF(Q5446&gt;-O5447, Q5446+O5447/Variables!$B$5, 0))</f>
        <v>17.478859424381966</v>
      </c>
      <c r="R5447">
        <f>IF(O5447&gt;0, 0, IF(Q5446&gt;-O5447, 0, -O5447 - Q5446*Variables!$B$5))</f>
        <v>0</v>
      </c>
      <c r="S5447">
        <f t="shared" si="514"/>
        <v>0</v>
      </c>
      <c r="T5447">
        <f t="shared" si="515"/>
        <v>0</v>
      </c>
    </row>
    <row r="5448" spans="1:20" x14ac:dyDescent="0.3">
      <c r="A5448" s="3">
        <f t="shared" si="510"/>
        <v>43327</v>
      </c>
      <c r="B5448">
        <v>8</v>
      </c>
      <c r="C5448">
        <v>15</v>
      </c>
      <c r="D5448">
        <v>23</v>
      </c>
      <c r="E5448">
        <v>1</v>
      </c>
      <c r="F5448" s="1">
        <f>VLOOKUP(A5448,Weather!$A$1:$E$366, 5)</f>
        <v>0.6190476190476194</v>
      </c>
      <c r="G5448" s="1">
        <f>VLOOKUP(D5448, Summer!$A$1:$E$25, 2)</f>
        <v>342.86102460129899</v>
      </c>
      <c r="H5448" s="1">
        <f>VLOOKUP(D5448, Summer!$A$1:$E$25, 3)</f>
        <v>273.02297434567402</v>
      </c>
      <c r="I5448" s="1">
        <f>VLOOKUP(D5448, Summer!$A$1:$E$25, 5)</f>
        <v>281.53182330021599</v>
      </c>
      <c r="J5448" s="1">
        <f t="shared" si="511"/>
        <v>316.25605307534664</v>
      </c>
      <c r="K5448" s="47">
        <f t="shared" si="512"/>
        <v>5.9165257904204935</v>
      </c>
      <c r="L5448" s="48">
        <f>Solar!K5465/1000*Variables!$B$3</f>
        <v>0</v>
      </c>
      <c r="M5448">
        <f>IF(E5448=1, VLOOKUP(D5448, Sheet1!$A$2:$C$26, 2), Sheet1!$C$3)</f>
        <v>0.18637999999999999</v>
      </c>
      <c r="N5448" s="1">
        <f>'Electricity Rates'!$J$2</f>
        <v>0.24729999999999999</v>
      </c>
      <c r="O5448" s="145">
        <f>L5448-K5448</f>
        <v>-5.9165257904204935</v>
      </c>
      <c r="P5448">
        <f t="shared" si="513"/>
        <v>1.4631568279709879</v>
      </c>
      <c r="Q5448">
        <f>IF(O5448&gt;0, IF(Q5447+O5448*Variables!$B$5&lt;Variables!$B$4, Q5447+O5448*Variables!$B$5, Variables!$B$4), IF(Q5447&gt;-O5448, Q5447+O5448/Variables!$B$5, 0))</f>
        <v>11.184683051594206</v>
      </c>
      <c r="R5448">
        <f>IF(O5448&gt;0, 0, IF(Q5447&gt;-O5448, 0, -O5448 - Q5447*Variables!$B$5))</f>
        <v>0</v>
      </c>
      <c r="S5448">
        <f t="shared" si="514"/>
        <v>0</v>
      </c>
      <c r="T5448">
        <f t="shared" si="515"/>
        <v>0</v>
      </c>
    </row>
    <row r="5449" spans="1:20" x14ac:dyDescent="0.3">
      <c r="A5449" s="3">
        <f t="shared" si="510"/>
        <v>43327</v>
      </c>
      <c r="B5449">
        <v>8</v>
      </c>
      <c r="C5449">
        <v>15</v>
      </c>
      <c r="D5449">
        <v>24</v>
      </c>
      <c r="E5449">
        <v>1</v>
      </c>
      <c r="F5449" s="1">
        <f>VLOOKUP(A5449,Weather!$A$1:$E$366, 5)</f>
        <v>0.6190476190476194</v>
      </c>
      <c r="G5449" s="1">
        <f>VLOOKUP(D5449, Summer!$A$1:$E$25, 2)</f>
        <v>310.26482453023402</v>
      </c>
      <c r="H5449" s="1">
        <f>VLOOKUP(D5449, Summer!$A$1:$E$25, 3)</f>
        <v>259.09090909090901</v>
      </c>
      <c r="I5449" s="1">
        <f>VLOOKUP(D5449, Summer!$A$1:$E$25, 5)</f>
        <v>276.86321013243497</v>
      </c>
      <c r="J5449" s="1">
        <f t="shared" si="511"/>
        <v>290.76999960096737</v>
      </c>
      <c r="K5449" s="47">
        <f t="shared" si="512"/>
        <v>5.4397320936330491</v>
      </c>
      <c r="L5449" s="48">
        <f>Solar!K5466/1000*Variables!$B$3</f>
        <v>0</v>
      </c>
      <c r="M5449">
        <f>IF(E5449=1, VLOOKUP(D5449, Sheet1!$A$2:$C$26, 2), Sheet1!$C$3)</f>
        <v>0.18637999999999999</v>
      </c>
      <c r="N5449" s="1">
        <f>'Electricity Rates'!$J$2</f>
        <v>0.24729999999999999</v>
      </c>
      <c r="O5449" s="145">
        <f>L5449-K5449</f>
        <v>-5.4397320936330491</v>
      </c>
      <c r="P5449">
        <f t="shared" si="513"/>
        <v>1.3452457467554531</v>
      </c>
      <c r="Q5449">
        <f>IF(O5449&gt;0, IF(Q5448+O5449*Variables!$B$5&lt;Variables!$B$4, Q5448+O5449*Variables!$B$5, Variables!$B$4), IF(Q5448&gt;-O5449, Q5448+O5449/Variables!$B$5, 0))</f>
        <v>5.3977340158143665</v>
      </c>
      <c r="R5449">
        <f>IF(O5449&gt;0, 0, IF(Q5448&gt;-O5449, 0, -O5449 - Q5448*Variables!$B$5))</f>
        <v>0</v>
      </c>
      <c r="S5449">
        <f t="shared" si="514"/>
        <v>0</v>
      </c>
      <c r="T5449">
        <f t="shared" si="515"/>
        <v>0</v>
      </c>
    </row>
    <row r="5450" spans="1:20" x14ac:dyDescent="0.3">
      <c r="A5450" s="3">
        <f t="shared" si="510"/>
        <v>43328</v>
      </c>
      <c r="B5450">
        <v>8</v>
      </c>
      <c r="C5450">
        <v>16</v>
      </c>
      <c r="D5450">
        <v>1</v>
      </c>
      <c r="E5450">
        <v>1</v>
      </c>
      <c r="F5450" s="1">
        <f>VLOOKUP(A5450,Weather!$A$1:$E$366, 5)</f>
        <v>0.64285714285714191</v>
      </c>
      <c r="G5450" s="1">
        <f>VLOOKUP(D5450, Summer!$A$1:$E$25, 2)</f>
        <v>305.44698283970399</v>
      </c>
      <c r="H5450" s="1">
        <f>VLOOKUP(D5450, Summer!$A$1:$E$25, 3)</f>
        <v>264.36707082495798</v>
      </c>
      <c r="I5450" s="1">
        <f>VLOOKUP(D5450, Summer!$A$1:$E$25, 5)</f>
        <v>276.703769768114</v>
      </c>
      <c r="J5450" s="1">
        <f t="shared" si="511"/>
        <v>290.77558569158037</v>
      </c>
      <c r="K5450" s="47">
        <f t="shared" si="512"/>
        <v>5.4398365983495856</v>
      </c>
      <c r="L5450" s="48">
        <f>Solar!K5467/1000*Variables!$B$3</f>
        <v>0</v>
      </c>
      <c r="M5450">
        <f>IF(E5450=1, VLOOKUP(D5450, Sheet1!$A$2:$C$26, 2), Sheet1!$C$3)</f>
        <v>0.18637999999999999</v>
      </c>
      <c r="N5450" s="1">
        <f>'Electricity Rates'!$J$2</f>
        <v>0.24729999999999999</v>
      </c>
      <c r="O5450" s="145">
        <f>L5450-K5450</f>
        <v>-5.4398365983495856</v>
      </c>
      <c r="P5450">
        <f t="shared" si="513"/>
        <v>1.3452715907718524</v>
      </c>
      <c r="Q5450">
        <f>IF(O5450&gt;0, IF(Q5449+O5450*Variables!$B$5&lt;Variables!$B$4, Q5449+O5450*Variables!$B$5, Variables!$B$4), IF(Q5449&gt;-O5450, Q5449+O5450/Variables!$B$5, 0))</f>
        <v>0</v>
      </c>
      <c r="R5450">
        <f>IF(O5450&gt;0, 0, IF(Q5449&gt;-O5450, 0, -O5450 - Q5449*Variables!$B$5))</f>
        <v>0.36596662348408149</v>
      </c>
      <c r="S5450">
        <f t="shared" si="514"/>
        <v>6.8208859284963105E-2</v>
      </c>
      <c r="T5450">
        <f t="shared" si="515"/>
        <v>0</v>
      </c>
    </row>
    <row r="5451" spans="1:20" x14ac:dyDescent="0.3">
      <c r="A5451" s="3">
        <f t="shared" si="510"/>
        <v>43328</v>
      </c>
      <c r="B5451">
        <v>8</v>
      </c>
      <c r="C5451">
        <v>16</v>
      </c>
      <c r="D5451">
        <v>2</v>
      </c>
      <c r="E5451">
        <v>1</v>
      </c>
      <c r="F5451" s="1">
        <f>VLOOKUP(A5451,Weather!$A$1:$E$366, 5)</f>
        <v>0.64285714285714191</v>
      </c>
      <c r="G5451" s="1">
        <f>VLOOKUP(D5451, Summer!$A$1:$E$25, 2)</f>
        <v>286.71906025959902</v>
      </c>
      <c r="H5451" s="1">
        <f>VLOOKUP(D5451, Summer!$A$1:$E$25, 3)</f>
        <v>260.03911906460002</v>
      </c>
      <c r="I5451" s="1">
        <f>VLOOKUP(D5451, Summer!$A$1:$E$25, 5)</f>
        <v>276.50446931271199</v>
      </c>
      <c r="J5451" s="1">
        <f t="shared" si="511"/>
        <v>277.19050983281363</v>
      </c>
      <c r="K5451" s="47">
        <f t="shared" si="512"/>
        <v>5.1856866748884745</v>
      </c>
      <c r="L5451" s="48">
        <f>Solar!K5468/1000*Variables!$B$3</f>
        <v>0</v>
      </c>
      <c r="M5451">
        <f>IF(E5451=1, VLOOKUP(D5451, Sheet1!$A$2:$C$26, 2), Sheet1!$C$3)</f>
        <v>0.18637999999999999</v>
      </c>
      <c r="N5451" s="1">
        <f>'Electricity Rates'!$J$2</f>
        <v>0.24729999999999999</v>
      </c>
      <c r="O5451" s="145">
        <f>L5451-K5451</f>
        <v>-5.1856866748884745</v>
      </c>
      <c r="P5451">
        <f t="shared" si="513"/>
        <v>1.2824203146999198</v>
      </c>
      <c r="Q5451">
        <f>IF(O5451&gt;0, IF(Q5450+O5451*Variables!$B$5&lt;Variables!$B$4, Q5450+O5451*Variables!$B$5, Variables!$B$4), IF(Q5450&gt;-O5451, Q5450+O5451/Variables!$B$5, 0))</f>
        <v>0</v>
      </c>
      <c r="R5451">
        <f>IF(O5451&gt;0, 0, IF(Q5450&gt;-O5451, 0, -O5451 - Q5450*Variables!$B$5))</f>
        <v>5.1856866748884745</v>
      </c>
      <c r="S5451">
        <f t="shared" si="514"/>
        <v>0.96650828246571385</v>
      </c>
      <c r="T5451">
        <f t="shared" si="515"/>
        <v>0</v>
      </c>
    </row>
    <row r="5452" spans="1:20" x14ac:dyDescent="0.3">
      <c r="A5452" s="3">
        <f t="shared" si="510"/>
        <v>43328</v>
      </c>
      <c r="B5452">
        <v>8</v>
      </c>
      <c r="C5452">
        <v>16</v>
      </c>
      <c r="D5452">
        <v>3</v>
      </c>
      <c r="E5452">
        <v>1</v>
      </c>
      <c r="F5452" s="1">
        <f>VLOOKUP(A5452,Weather!$A$1:$E$366, 5)</f>
        <v>0.64285714285714191</v>
      </c>
      <c r="G5452" s="1">
        <f>VLOOKUP(D5452, Summer!$A$1:$E$25, 2)</f>
        <v>272.63131492590298</v>
      </c>
      <c r="H5452" s="1">
        <f>VLOOKUP(D5452, Summer!$A$1:$E$25, 3)</f>
        <v>241.571030279452</v>
      </c>
      <c r="I5452" s="1">
        <f>VLOOKUP(D5452, Summer!$A$1:$E$25, 5)</f>
        <v>276.33008141423602</v>
      </c>
      <c r="J5452" s="1">
        <f t="shared" si="511"/>
        <v>261.53835612359904</v>
      </c>
      <c r="K5452" s="47">
        <f t="shared" si="512"/>
        <v>4.8928658096570645</v>
      </c>
      <c r="L5452" s="48">
        <f>Solar!K5469/1000*Variables!$B$3</f>
        <v>0</v>
      </c>
      <c r="M5452">
        <f>IF(E5452=1, VLOOKUP(D5452, Sheet1!$A$2:$C$26, 2), Sheet1!$C$3)</f>
        <v>0.18637999999999999</v>
      </c>
      <c r="N5452" s="1">
        <f>'Electricity Rates'!$J$2</f>
        <v>0.24729999999999999</v>
      </c>
      <c r="O5452" s="145">
        <f>L5452-K5452</f>
        <v>-4.8928658096570645</v>
      </c>
      <c r="P5452">
        <f t="shared" si="513"/>
        <v>1.210005714728192</v>
      </c>
      <c r="Q5452">
        <f>IF(O5452&gt;0, IF(Q5451+O5452*Variables!$B$5&lt;Variables!$B$4, Q5451+O5452*Variables!$B$5, Variables!$B$4), IF(Q5451&gt;-O5452, Q5451+O5452/Variables!$B$5, 0))</f>
        <v>0</v>
      </c>
      <c r="R5452">
        <f>IF(O5452&gt;0, 0, IF(Q5451&gt;-O5452, 0, -O5452 - Q5451*Variables!$B$5))</f>
        <v>4.8928658096570645</v>
      </c>
      <c r="S5452">
        <f t="shared" si="514"/>
        <v>0.9119323296038836</v>
      </c>
      <c r="T5452">
        <f t="shared" si="515"/>
        <v>0</v>
      </c>
    </row>
    <row r="5453" spans="1:20" x14ac:dyDescent="0.3">
      <c r="A5453" s="3">
        <f t="shared" si="510"/>
        <v>43328</v>
      </c>
      <c r="B5453">
        <v>8</v>
      </c>
      <c r="C5453">
        <v>16</v>
      </c>
      <c r="D5453">
        <v>4</v>
      </c>
      <c r="E5453">
        <v>1</v>
      </c>
      <c r="F5453" s="1">
        <f>VLOOKUP(A5453,Weather!$A$1:$E$366, 5)</f>
        <v>0.64285714285714191</v>
      </c>
      <c r="G5453" s="1">
        <f>VLOOKUP(D5453, Summer!$A$1:$E$25, 2)</f>
        <v>286.33237882239803</v>
      </c>
      <c r="H5453" s="1">
        <f>VLOOKUP(D5453, Summer!$A$1:$E$25, 3)</f>
        <v>256.10019667595998</v>
      </c>
      <c r="I5453" s="1">
        <f>VLOOKUP(D5453, Summer!$A$1:$E$25, 5)</f>
        <v>276.13078095883401</v>
      </c>
      <c r="J5453" s="1">
        <f t="shared" si="511"/>
        <v>275.53517091295583</v>
      </c>
      <c r="K5453" s="47">
        <f t="shared" si="512"/>
        <v>5.1547185548604535</v>
      </c>
      <c r="L5453" s="48">
        <f>Solar!K5470/1000*Variables!$B$3</f>
        <v>0</v>
      </c>
      <c r="M5453">
        <f>IF(E5453=1, VLOOKUP(D5453, Sheet1!$A$2:$C$26, 2), Sheet1!$C$3)</f>
        <v>0.18637999999999999</v>
      </c>
      <c r="N5453" s="1">
        <f>'Electricity Rates'!$J$2</f>
        <v>0.24729999999999999</v>
      </c>
      <c r="O5453" s="145">
        <f>L5453-K5453</f>
        <v>-5.1547185548604535</v>
      </c>
      <c r="P5453">
        <f t="shared" si="513"/>
        <v>1.2747618986169902</v>
      </c>
      <c r="Q5453">
        <f>IF(O5453&gt;0, IF(Q5452+O5453*Variables!$B$5&lt;Variables!$B$4, Q5452+O5453*Variables!$B$5, Variables!$B$4), IF(Q5452&gt;-O5453, Q5452+O5453/Variables!$B$5, 0))</f>
        <v>0</v>
      </c>
      <c r="R5453">
        <f>IF(O5453&gt;0, 0, IF(Q5452&gt;-O5453, 0, -O5453 - Q5452*Variables!$B$5))</f>
        <v>5.1547185548604535</v>
      </c>
      <c r="S5453">
        <f t="shared" si="514"/>
        <v>0.96073644425489124</v>
      </c>
      <c r="T5453">
        <f t="shared" si="515"/>
        <v>0</v>
      </c>
    </row>
    <row r="5454" spans="1:20" x14ac:dyDescent="0.3">
      <c r="A5454" s="3">
        <f t="shared" si="510"/>
        <v>43328</v>
      </c>
      <c r="B5454">
        <v>8</v>
      </c>
      <c r="C5454">
        <v>16</v>
      </c>
      <c r="D5454">
        <v>5</v>
      </c>
      <c r="E5454">
        <v>1</v>
      </c>
      <c r="F5454" s="1">
        <f>VLOOKUP(A5454,Weather!$A$1:$E$366, 5)</f>
        <v>0.64285714285714191</v>
      </c>
      <c r="G5454" s="1">
        <f>VLOOKUP(D5454, Summer!$A$1:$E$25, 2)</f>
        <v>323.19252555232703</v>
      </c>
      <c r="H5454" s="1">
        <f>VLOOKUP(D5454, Summer!$A$1:$E$25, 3)</f>
        <v>290.90909090909099</v>
      </c>
      <c r="I5454" s="1">
        <f>VLOOKUP(D5454, Summer!$A$1:$E$25, 5)</f>
        <v>275.93148050343302</v>
      </c>
      <c r="J5454" s="1">
        <f t="shared" si="511"/>
        <v>311.66272746545701</v>
      </c>
      <c r="K5454" s="47">
        <f t="shared" si="512"/>
        <v>5.8305937452613881</v>
      </c>
      <c r="L5454" s="48">
        <f>Solar!K5471/1000*Variables!$B$3</f>
        <v>0</v>
      </c>
      <c r="M5454">
        <f>IF(E5454=1, VLOOKUP(D5454, Sheet1!$A$2:$C$26, 2), Sheet1!$C$3)</f>
        <v>0.18637999999999999</v>
      </c>
      <c r="N5454" s="1">
        <f>'Electricity Rates'!$J$2</f>
        <v>0.24729999999999999</v>
      </c>
      <c r="O5454" s="145">
        <f>L5454-K5454</f>
        <v>-5.8305937452613881</v>
      </c>
      <c r="P5454">
        <f t="shared" si="513"/>
        <v>1.4419058332031411</v>
      </c>
      <c r="Q5454">
        <f>IF(O5454&gt;0, IF(Q5453+O5454*Variables!$B$5&lt;Variables!$B$4, Q5453+O5454*Variables!$B$5, Variables!$B$4), IF(Q5453&gt;-O5454, Q5453+O5454/Variables!$B$5, 0))</f>
        <v>0</v>
      </c>
      <c r="R5454">
        <f>IF(O5454&gt;0, 0, IF(Q5453&gt;-O5454, 0, -O5454 - Q5453*Variables!$B$5))</f>
        <v>5.8305937452613881</v>
      </c>
      <c r="S5454">
        <f t="shared" si="514"/>
        <v>1.0867060622418174</v>
      </c>
      <c r="T5454">
        <f t="shared" si="515"/>
        <v>0</v>
      </c>
    </row>
    <row r="5455" spans="1:20" x14ac:dyDescent="0.3">
      <c r="A5455" s="3">
        <f t="shared" si="510"/>
        <v>43328</v>
      </c>
      <c r="B5455">
        <v>8</v>
      </c>
      <c r="C5455">
        <v>16</v>
      </c>
      <c r="D5455">
        <v>6</v>
      </c>
      <c r="E5455">
        <v>1</v>
      </c>
      <c r="F5455" s="1">
        <f>VLOOKUP(A5455,Weather!$A$1:$E$366, 5)</f>
        <v>0.64285714285714191</v>
      </c>
      <c r="G5455" s="1">
        <f>VLOOKUP(D5455, Summer!$A$1:$E$25, 2)</f>
        <v>420.20776289112302</v>
      </c>
      <c r="H5455" s="1">
        <f>VLOOKUP(D5455, Summer!$A$1:$E$25, 3)</f>
        <v>354.54545454545399</v>
      </c>
      <c r="I5455" s="1">
        <f>VLOOKUP(D5455, Summer!$A$1:$E$25, 5)</f>
        <v>244.50179868660999</v>
      </c>
      <c r="J5455" s="1">
        <f t="shared" si="511"/>
        <v>396.75693848195544</v>
      </c>
      <c r="K5455" s="47">
        <f t="shared" si="512"/>
        <v>7.4225382762792629</v>
      </c>
      <c r="L5455" s="48">
        <f>Solar!K5472/1000*Variables!$B$3</f>
        <v>0.1323</v>
      </c>
      <c r="M5455">
        <f>IF(E5455=1, VLOOKUP(D5455, Sheet1!$A$2:$C$26, 2), Sheet1!$C$3)</f>
        <v>0.18637999999999999</v>
      </c>
      <c r="N5455" s="1">
        <f>'Electricity Rates'!$J$2</f>
        <v>0.24729999999999999</v>
      </c>
      <c r="O5455" s="145">
        <f>L5455-K5455</f>
        <v>-7.290238276279263</v>
      </c>
      <c r="P5455">
        <f t="shared" si="513"/>
        <v>1.8355937157238615</v>
      </c>
      <c r="Q5455">
        <f>IF(O5455&gt;0, IF(Q5454+O5455*Variables!$B$5&lt;Variables!$B$4, Q5454+O5455*Variables!$B$5, Variables!$B$4), IF(Q5454&gt;-O5455, Q5454+O5455/Variables!$B$5, 0))</f>
        <v>0</v>
      </c>
      <c r="R5455">
        <f>IF(O5455&gt;0, 0, IF(Q5454&gt;-O5455, 0, -O5455 - Q5454*Variables!$B$5))</f>
        <v>7.290238276279263</v>
      </c>
      <c r="S5455">
        <f t="shared" si="514"/>
        <v>1.3587546099329291</v>
      </c>
      <c r="T5455">
        <f t="shared" si="515"/>
        <v>0</v>
      </c>
    </row>
    <row r="5456" spans="1:20" x14ac:dyDescent="0.3">
      <c r="A5456" s="3">
        <f t="shared" si="510"/>
        <v>43328</v>
      </c>
      <c r="B5456">
        <v>8</v>
      </c>
      <c r="C5456">
        <v>16</v>
      </c>
      <c r="D5456">
        <v>7</v>
      </c>
      <c r="E5456">
        <v>1</v>
      </c>
      <c r="F5456" s="1">
        <f>VLOOKUP(A5456,Weather!$A$1:$E$366, 5)</f>
        <v>0.64285714285714191</v>
      </c>
      <c r="G5456" s="1">
        <f>VLOOKUP(D5456, Summer!$A$1:$E$25, 2)</f>
        <v>767.23345107957198</v>
      </c>
      <c r="H5456" s="1">
        <f>VLOOKUP(D5456, Summer!$A$1:$E$25, 3)</f>
        <v>587.45596403639502</v>
      </c>
      <c r="I5456" s="1">
        <f>VLOOKUP(D5456, Summer!$A$1:$E$25, 5)</f>
        <v>275.57273968370998</v>
      </c>
      <c r="J5456" s="1">
        <f t="shared" si="511"/>
        <v>703.02720570700865</v>
      </c>
      <c r="K5456" s="47">
        <f t="shared" si="512"/>
        <v>13.152249746637393</v>
      </c>
      <c r="L5456" s="48">
        <f>Solar!K5473/1000*Variables!$B$3</f>
        <v>3.2155500000000004</v>
      </c>
      <c r="M5456">
        <f>IF(E5456=1, VLOOKUP(D5456, Sheet1!$A$2:$C$26, 2), Sheet1!$C$3)</f>
        <v>0.18637999999999999</v>
      </c>
      <c r="N5456" s="1">
        <f>'Electricity Rates'!$J$2</f>
        <v>0.24729999999999999</v>
      </c>
      <c r="O5456" s="145">
        <f>L5456-K5456</f>
        <v>-9.9366997466373927</v>
      </c>
      <c r="P5456">
        <f t="shared" si="513"/>
        <v>3.2525513623434272</v>
      </c>
      <c r="Q5456">
        <f>IF(O5456&gt;0, IF(Q5455+O5456*Variables!$B$5&lt;Variables!$B$4, Q5455+O5456*Variables!$B$5, Variables!$B$4), IF(Q5455&gt;-O5456, Q5455+O5456/Variables!$B$5, 0))</f>
        <v>0</v>
      </c>
      <c r="R5456">
        <f>IF(O5456&gt;0, 0, IF(Q5455&gt;-O5456, 0, -O5456 - Q5455*Variables!$B$5))</f>
        <v>9.9366997466373927</v>
      </c>
      <c r="S5456">
        <f t="shared" si="514"/>
        <v>1.8520020987782773</v>
      </c>
      <c r="T5456">
        <f t="shared" si="515"/>
        <v>0</v>
      </c>
    </row>
    <row r="5457" spans="1:20" x14ac:dyDescent="0.3">
      <c r="A5457" s="3">
        <f t="shared" si="510"/>
        <v>43328</v>
      </c>
      <c r="B5457">
        <v>8</v>
      </c>
      <c r="C5457">
        <v>16</v>
      </c>
      <c r="D5457">
        <v>8</v>
      </c>
      <c r="E5457">
        <v>1</v>
      </c>
      <c r="F5457" s="1">
        <f>VLOOKUP(A5457,Weather!$A$1:$E$366, 5)</f>
        <v>0.64285714285714191</v>
      </c>
      <c r="G5457" s="1">
        <f>VLOOKUP(D5457, Summer!$A$1:$E$25, 2)</f>
        <v>1109.6398637209199</v>
      </c>
      <c r="H5457" s="1">
        <f>VLOOKUP(D5457, Summer!$A$1:$E$25, 3)</f>
        <v>814.26008774773595</v>
      </c>
      <c r="I5457" s="1">
        <f>VLOOKUP(D5457, Summer!$A$1:$E$25, 5)</f>
        <v>328.96533168578299</v>
      </c>
      <c r="J5457" s="1">
        <f t="shared" si="511"/>
        <v>1004.1470865876397</v>
      </c>
      <c r="K5457" s="47">
        <f t="shared" si="512"/>
        <v>18.785607666316945</v>
      </c>
      <c r="L5457" s="48">
        <f>Solar!K5474/1000*Variables!$B$3</f>
        <v>12.772450000000003</v>
      </c>
      <c r="M5457">
        <f>IF(E5457=1, VLOOKUP(D5457, Sheet1!$A$2:$C$26, 2), Sheet1!$C$3)</f>
        <v>0.18637999999999999</v>
      </c>
      <c r="N5457" s="1">
        <f>'Electricity Rates'!$J$2</f>
        <v>0.24729999999999999</v>
      </c>
      <c r="O5457" s="145">
        <f>L5457-K5457</f>
        <v>-6.0131576663169426</v>
      </c>
      <c r="P5457">
        <f t="shared" si="513"/>
        <v>4.6456807758801801</v>
      </c>
      <c r="Q5457">
        <f>IF(O5457&gt;0, IF(Q5456+O5457*Variables!$B$5&lt;Variables!$B$4, Q5456+O5457*Variables!$B$5, Variables!$B$4), IF(Q5456&gt;-O5457, Q5456+O5457/Variables!$B$5, 0))</f>
        <v>0</v>
      </c>
      <c r="R5457">
        <f>IF(O5457&gt;0, 0, IF(Q5456&gt;-O5457, 0, -O5457 - Q5456*Variables!$B$5))</f>
        <v>6.0131576663169426</v>
      </c>
      <c r="S5457">
        <f t="shared" si="514"/>
        <v>1.1207323258481516</v>
      </c>
      <c r="T5457">
        <f t="shared" si="515"/>
        <v>0</v>
      </c>
    </row>
    <row r="5458" spans="1:20" x14ac:dyDescent="0.3">
      <c r="A5458" s="3">
        <f t="shared" si="510"/>
        <v>43328</v>
      </c>
      <c r="B5458">
        <v>8</v>
      </c>
      <c r="C5458">
        <v>16</v>
      </c>
      <c r="D5458">
        <v>9</v>
      </c>
      <c r="E5458">
        <v>1</v>
      </c>
      <c r="F5458" s="1">
        <f>VLOOKUP(A5458,Weather!$A$1:$E$366, 5)</f>
        <v>0.64285714285714191</v>
      </c>
      <c r="G5458" s="1">
        <f>VLOOKUP(D5458, Summer!$A$1:$E$25, 2)</f>
        <v>1322.40871182827</v>
      </c>
      <c r="H5458" s="1">
        <f>VLOOKUP(D5458, Summer!$A$1:$E$25, 3)</f>
        <v>1017.49011217013</v>
      </c>
      <c r="I5458" s="1">
        <f>VLOOKUP(D5458, Summer!$A$1:$E$25, 5)</f>
        <v>386.82225388885001</v>
      </c>
      <c r="J5458" s="1">
        <f t="shared" si="511"/>
        <v>1213.5092119503627</v>
      </c>
      <c r="K5458" s="47">
        <f t="shared" si="512"/>
        <v>22.702359305377858</v>
      </c>
      <c r="L5458" s="48">
        <f>Solar!K5475/1000*Variables!$B$3</f>
        <v>20.500350000000001</v>
      </c>
      <c r="M5458">
        <f>IF(E5458=1, VLOOKUP(D5458, Sheet1!$A$2:$C$26, 2), Sheet1!$C$3)</f>
        <v>0.25796000000000002</v>
      </c>
      <c r="N5458" s="1">
        <f>'Electricity Rates'!$J$2</f>
        <v>0.24729999999999999</v>
      </c>
      <c r="O5458" s="145">
        <f>L5458-K5458</f>
        <v>-2.2020093053778567</v>
      </c>
      <c r="P5458">
        <f t="shared" si="513"/>
        <v>5.6142934562199436</v>
      </c>
      <c r="Q5458">
        <f>IF(O5458&gt;0, IF(Q5457+O5458*Variables!$B$5&lt;Variables!$B$4, Q5457+O5458*Variables!$B$5, Variables!$B$4), IF(Q5457&gt;-O5458, Q5457+O5458/Variables!$B$5, 0))</f>
        <v>0</v>
      </c>
      <c r="R5458">
        <f>IF(O5458&gt;0, 0, IF(Q5457&gt;-O5458, 0, -O5458 - Q5457*Variables!$B$5))</f>
        <v>2.2020093053778567</v>
      </c>
      <c r="S5458">
        <f t="shared" si="514"/>
        <v>0.56803032041527191</v>
      </c>
      <c r="T5458">
        <f t="shared" si="515"/>
        <v>0</v>
      </c>
    </row>
    <row r="5459" spans="1:20" x14ac:dyDescent="0.3">
      <c r="A5459" s="3">
        <f t="shared" si="510"/>
        <v>43328</v>
      </c>
      <c r="B5459">
        <v>8</v>
      </c>
      <c r="C5459">
        <v>16</v>
      </c>
      <c r="D5459">
        <v>10</v>
      </c>
      <c r="E5459">
        <v>1</v>
      </c>
      <c r="F5459" s="1">
        <f>VLOOKUP(A5459,Weather!$A$1:$E$366, 5)</f>
        <v>0.64285714285714191</v>
      </c>
      <c r="G5459" s="1">
        <f>VLOOKUP(D5459, Summer!$A$1:$E$25, 2)</f>
        <v>1424.0693518383</v>
      </c>
      <c r="H5459" s="1">
        <f>VLOOKUP(D5459, Summer!$A$1:$E$25, 3)</f>
        <v>1069.7659339946799</v>
      </c>
      <c r="I5459" s="1">
        <f>VLOOKUP(D5459, Summer!$A$1:$E$25, 5)</f>
        <v>417.88322986318002</v>
      </c>
      <c r="J5459" s="1">
        <f t="shared" si="511"/>
        <v>1297.5324168941497</v>
      </c>
      <c r="K5459" s="47">
        <f t="shared" si="512"/>
        <v>24.274267429220991</v>
      </c>
      <c r="L5459" s="48">
        <f>Solar!K5476/1000*Variables!$B$3</f>
        <v>30.889100000000003</v>
      </c>
      <c r="M5459">
        <f>IF(E5459=1, VLOOKUP(D5459, Sheet1!$A$2:$C$26, 2), Sheet1!$C$3)</f>
        <v>0.25796000000000002</v>
      </c>
      <c r="N5459" s="1">
        <f>'Electricity Rates'!$J$2</f>
        <v>0.24729999999999999</v>
      </c>
      <c r="O5459" s="145">
        <f>L5459-K5459</f>
        <v>6.6148325707790114</v>
      </c>
      <c r="P5459">
        <f t="shared" si="513"/>
        <v>6.0030263352463509</v>
      </c>
      <c r="Q5459">
        <f>IF(O5459&gt;0, IF(Q5458+O5459*Variables!$B$5&lt;Variables!$B$4, Q5458+O5459*Variables!$B$5, Variables!$B$4), IF(Q5458&gt;-O5459, Q5458+O5459/Variables!$B$5, 0))</f>
        <v>6.2179426165322704</v>
      </c>
      <c r="R5459">
        <f>IF(O5459&gt;0, 0, IF(Q5458&gt;-O5459, 0, -O5459 - Q5458*Variables!$B$5))</f>
        <v>0</v>
      </c>
      <c r="S5459">
        <f t="shared" si="514"/>
        <v>0</v>
      </c>
      <c r="T5459">
        <f t="shared" si="515"/>
        <v>0</v>
      </c>
    </row>
    <row r="5460" spans="1:20" x14ac:dyDescent="0.3">
      <c r="A5460" s="3">
        <f t="shared" si="510"/>
        <v>43328</v>
      </c>
      <c r="B5460">
        <v>8</v>
      </c>
      <c r="C5460">
        <v>16</v>
      </c>
      <c r="D5460">
        <v>11</v>
      </c>
      <c r="E5460">
        <v>1</v>
      </c>
      <c r="F5460" s="1">
        <f>VLOOKUP(A5460,Weather!$A$1:$E$366, 5)</f>
        <v>0.64285714285714191</v>
      </c>
      <c r="G5460" s="1">
        <f>VLOOKUP(D5460, Summer!$A$1:$E$25, 2)</f>
        <v>1497.9516334678001</v>
      </c>
      <c r="H5460" s="1">
        <f>VLOOKUP(D5460, Summer!$A$1:$E$25, 3)</f>
        <v>1079.6213447448599</v>
      </c>
      <c r="I5460" s="1">
        <f>VLOOKUP(D5460, Summer!$A$1:$E$25, 5)</f>
        <v>435.54125021175599</v>
      </c>
      <c r="J5460" s="1">
        <f t="shared" si="511"/>
        <v>1348.5479589238926</v>
      </c>
      <c r="K5460" s="47">
        <f t="shared" si="512"/>
        <v>25.228667407327794</v>
      </c>
      <c r="L5460" s="48">
        <f>Solar!K5477/1000*Variables!$B$3</f>
        <v>36.398599999999995</v>
      </c>
      <c r="M5460">
        <f>IF(E5460=1, VLOOKUP(D5460, Sheet1!$A$2:$C$26, 2), Sheet1!$C$3)</f>
        <v>0.25796000000000002</v>
      </c>
      <c r="N5460" s="1">
        <f>'Electricity Rates'!$J$2</f>
        <v>0.24729999999999999</v>
      </c>
      <c r="O5460" s="145">
        <f>L5460-K5460</f>
        <v>11.1699325926722</v>
      </c>
      <c r="P5460">
        <f t="shared" si="513"/>
        <v>6.2390494498321631</v>
      </c>
      <c r="Q5460">
        <f>IF(O5460&gt;0, IF(Q5459+O5460*Variables!$B$5&lt;Variables!$B$4, Q5459+O5460*Variables!$B$5, Variables!$B$4), IF(Q5459&gt;-O5460, Q5459+O5460/Variables!$B$5, 0))</f>
        <v>16.717679253644139</v>
      </c>
      <c r="R5460">
        <f>IF(O5460&gt;0, 0, IF(Q5459&gt;-O5460, 0, -O5460 - Q5459*Variables!$B$5))</f>
        <v>0</v>
      </c>
      <c r="S5460">
        <f t="shared" si="514"/>
        <v>0</v>
      </c>
      <c r="T5460">
        <f t="shared" si="515"/>
        <v>0</v>
      </c>
    </row>
    <row r="5461" spans="1:20" x14ac:dyDescent="0.3">
      <c r="A5461" s="3">
        <f t="shared" si="510"/>
        <v>43328</v>
      </c>
      <c r="B5461">
        <v>8</v>
      </c>
      <c r="C5461">
        <v>16</v>
      </c>
      <c r="D5461">
        <v>12</v>
      </c>
      <c r="E5461">
        <v>1</v>
      </c>
      <c r="F5461" s="1">
        <f>VLOOKUP(A5461,Weather!$A$1:$E$366, 5)</f>
        <v>0.64285714285714191</v>
      </c>
      <c r="G5461" s="1">
        <f>VLOOKUP(D5461, Summer!$A$1:$E$25, 2)</f>
        <v>1553.30978408544</v>
      </c>
      <c r="H5461" s="1">
        <f>VLOOKUP(D5461, Summer!$A$1:$E$25, 3)</f>
        <v>1117.7462231731799</v>
      </c>
      <c r="I5461" s="1">
        <f>VLOOKUP(D5461, Summer!$A$1:$E$25, 5)</f>
        <v>435.36187980189499</v>
      </c>
      <c r="J5461" s="1">
        <f t="shared" si="511"/>
        <v>1397.7513694739182</v>
      </c>
      <c r="K5461" s="47">
        <f t="shared" si="512"/>
        <v>26.149165986453859</v>
      </c>
      <c r="L5461" s="48">
        <f>Solar!K5478/1000*Variables!$B$3</f>
        <v>40.491149999999998</v>
      </c>
      <c r="M5461">
        <f>IF(E5461=1, VLOOKUP(D5461, Sheet1!$A$2:$C$26, 2), Sheet1!$C$3)</f>
        <v>0.25796000000000002</v>
      </c>
      <c r="N5461" s="1">
        <f>'Electricity Rates'!$J$2</f>
        <v>0.24729999999999999</v>
      </c>
      <c r="O5461" s="145">
        <f>L5461-K5461</f>
        <v>14.341984013546138</v>
      </c>
      <c r="P5461">
        <f t="shared" si="513"/>
        <v>6.4666887484500393</v>
      </c>
      <c r="Q5461">
        <f>IF(O5461&gt;0, IF(Q5460+O5461*Variables!$B$5&lt;Variables!$B$4, Q5460+O5461*Variables!$B$5, Variables!$B$4), IF(Q5460&gt;-O5461, Q5460+O5461/Variables!$B$5, 0))</f>
        <v>30.199144226377509</v>
      </c>
      <c r="R5461">
        <f>IF(O5461&gt;0, 0, IF(Q5460&gt;-O5461, 0, -O5461 - Q5460*Variables!$B$5))</f>
        <v>0</v>
      </c>
      <c r="S5461">
        <f t="shared" si="514"/>
        <v>0</v>
      </c>
      <c r="T5461">
        <f t="shared" si="515"/>
        <v>0</v>
      </c>
    </row>
    <row r="5462" spans="1:20" x14ac:dyDescent="0.3">
      <c r="A5462" s="3">
        <f t="shared" si="510"/>
        <v>43328</v>
      </c>
      <c r="B5462">
        <v>8</v>
      </c>
      <c r="C5462">
        <v>16</v>
      </c>
      <c r="D5462">
        <v>13</v>
      </c>
      <c r="E5462">
        <v>1</v>
      </c>
      <c r="F5462" s="1">
        <f>VLOOKUP(A5462,Weather!$A$1:$E$366, 5)</f>
        <v>0.64285714285714191</v>
      </c>
      <c r="G5462" s="1">
        <f>VLOOKUP(D5462, Summer!$A$1:$E$25, 2)</f>
        <v>1622.5675647430101</v>
      </c>
      <c r="H5462" s="1">
        <f>VLOOKUP(D5462, Summer!$A$1:$E$25, 3)</f>
        <v>1132.28619594112</v>
      </c>
      <c r="I5462" s="1">
        <f>VLOOKUP(D5462, Summer!$A$1:$E$25, 5)</f>
        <v>435.17254436926402</v>
      </c>
      <c r="J5462" s="1">
        <f t="shared" si="511"/>
        <v>1447.4670758851917</v>
      </c>
      <c r="K5462" s="47">
        <f t="shared" si="512"/>
        <v>27.079248608781388</v>
      </c>
      <c r="L5462" s="48">
        <f>Solar!K5479/1000*Variables!$B$3</f>
        <v>41.457949999999997</v>
      </c>
      <c r="M5462">
        <f>IF(E5462=1, VLOOKUP(D5462, Sheet1!$A$2:$C$26, 2), Sheet1!$C$3)</f>
        <v>0.55478000000000005</v>
      </c>
      <c r="N5462" s="1">
        <f>'Electricity Rates'!$J$2</f>
        <v>0.24729999999999999</v>
      </c>
      <c r="O5462" s="145">
        <f>L5462-K5462</f>
        <v>14.378701391218609</v>
      </c>
      <c r="P5462">
        <f t="shared" si="513"/>
        <v>6.6966981809516373</v>
      </c>
      <c r="Q5462">
        <f>IF(O5462&gt;0, IF(Q5461+O5462*Variables!$B$5&lt;Variables!$B$4, Q5461+O5462*Variables!$B$5, Variables!$B$4), IF(Q5461&gt;-O5462, Q5461+O5462/Variables!$B$5, 0))</f>
        <v>43.715123534123002</v>
      </c>
      <c r="R5462">
        <f>IF(O5462&gt;0, 0, IF(Q5461&gt;-O5462, 0, -O5462 - Q5461*Variables!$B$5))</f>
        <v>0</v>
      </c>
      <c r="S5462">
        <f t="shared" si="514"/>
        <v>0</v>
      </c>
      <c r="T5462">
        <f t="shared" si="515"/>
        <v>0</v>
      </c>
    </row>
    <row r="5463" spans="1:20" x14ac:dyDescent="0.3">
      <c r="A5463" s="3">
        <f t="shared" si="510"/>
        <v>43328</v>
      </c>
      <c r="B5463">
        <v>8</v>
      </c>
      <c r="C5463">
        <v>16</v>
      </c>
      <c r="D5463">
        <v>14</v>
      </c>
      <c r="E5463">
        <v>1</v>
      </c>
      <c r="F5463" s="1">
        <f>VLOOKUP(A5463,Weather!$A$1:$E$366, 5)</f>
        <v>0.64285714285714191</v>
      </c>
      <c r="G5463" s="1">
        <f>VLOOKUP(D5463, Summer!$A$1:$E$25, 2)</f>
        <v>1636.26340321468</v>
      </c>
      <c r="H5463" s="1">
        <f>VLOOKUP(D5463, Summer!$A$1:$E$25, 3)</f>
        <v>1156.2601309732199</v>
      </c>
      <c r="I5463" s="1">
        <f>VLOOKUP(D5463, Summer!$A$1:$E$25, 5)</f>
        <v>417.13087064403902</v>
      </c>
      <c r="J5463" s="1">
        <f t="shared" si="511"/>
        <v>1464.8336631284437</v>
      </c>
      <c r="K5463" s="47">
        <f t="shared" si="512"/>
        <v>27.40414313749357</v>
      </c>
      <c r="L5463" s="48">
        <f>Solar!K5480/1000*Variables!$B$3</f>
        <v>39.527749999999997</v>
      </c>
      <c r="M5463">
        <f>IF(E5463=1, VLOOKUP(D5463, Sheet1!$A$2:$C$26, 2), Sheet1!$C$3)</f>
        <v>0.55478000000000005</v>
      </c>
      <c r="N5463" s="1">
        <f>'Electricity Rates'!$J$2</f>
        <v>0.24729999999999999</v>
      </c>
      <c r="O5463" s="145">
        <f>L5463-K5463</f>
        <v>12.123606862506428</v>
      </c>
      <c r="P5463">
        <f t="shared" si="513"/>
        <v>6.7770445979021599</v>
      </c>
      <c r="Q5463">
        <f>IF(O5463&gt;0, IF(Q5462+O5463*Variables!$B$5&lt;Variables!$B$4, Q5462+O5463*Variables!$B$5, Variables!$B$4), IF(Q5462&gt;-O5463, Q5462+O5463/Variables!$B$5, 0))</f>
        <v>55.111313984879047</v>
      </c>
      <c r="R5463">
        <f>IF(O5463&gt;0, 0, IF(Q5462&gt;-O5463, 0, -O5463 - Q5462*Variables!$B$5))</f>
        <v>0</v>
      </c>
      <c r="S5463">
        <f t="shared" si="514"/>
        <v>0</v>
      </c>
      <c r="T5463">
        <f t="shared" si="515"/>
        <v>0</v>
      </c>
    </row>
    <row r="5464" spans="1:20" x14ac:dyDescent="0.3">
      <c r="A5464" s="3">
        <f t="shared" si="510"/>
        <v>43328</v>
      </c>
      <c r="B5464">
        <v>8</v>
      </c>
      <c r="C5464">
        <v>16</v>
      </c>
      <c r="D5464">
        <v>15</v>
      </c>
      <c r="E5464">
        <v>1</v>
      </c>
      <c r="F5464" s="1">
        <f>VLOOKUP(A5464,Weather!$A$1:$E$366, 5)</f>
        <v>0.64285714285714191</v>
      </c>
      <c r="G5464" s="1">
        <f>VLOOKUP(D5464, Summer!$A$1:$E$25, 2)</f>
        <v>1589.7727985285201</v>
      </c>
      <c r="H5464" s="1">
        <f>VLOOKUP(D5464, Summer!$A$1:$E$25, 3)</f>
        <v>1137.7596230737599</v>
      </c>
      <c r="I5464" s="1">
        <f>VLOOKUP(D5464, Summer!$A$1:$E$25, 5)</f>
        <v>403.543562097039</v>
      </c>
      <c r="J5464" s="1">
        <f t="shared" si="511"/>
        <v>1428.339521580391</v>
      </c>
      <c r="K5464" s="47">
        <f t="shared" si="512"/>
        <v>26.72140986624494</v>
      </c>
      <c r="L5464" s="48">
        <f>Solar!K5481/1000*Variables!$B$3</f>
        <v>34.522000000000006</v>
      </c>
      <c r="M5464">
        <f>IF(E5464=1, VLOOKUP(D5464, Sheet1!$A$2:$C$26, 2), Sheet1!$C$3)</f>
        <v>0.55478000000000005</v>
      </c>
      <c r="N5464" s="1">
        <f>'Electricity Rates'!$J$2</f>
        <v>0.24729999999999999</v>
      </c>
      <c r="O5464" s="145">
        <f>L5464-K5464</f>
        <v>7.8005901337550654</v>
      </c>
      <c r="P5464">
        <f t="shared" si="513"/>
        <v>6.6082046599223734</v>
      </c>
      <c r="Q5464">
        <f>IF(O5464&gt;0, IF(Q5463+O5464*Variables!$B$5&lt;Variables!$B$4, Q5463+O5464*Variables!$B$5, Variables!$B$4), IF(Q5463&gt;-O5464, Q5463+O5464/Variables!$B$5, 0))</f>
        <v>62.443868710608811</v>
      </c>
      <c r="R5464">
        <f>IF(O5464&gt;0, 0, IF(Q5463&gt;-O5464, 0, -O5464 - Q5463*Variables!$B$5))</f>
        <v>0</v>
      </c>
      <c r="S5464">
        <f t="shared" si="514"/>
        <v>0</v>
      </c>
      <c r="T5464">
        <f t="shared" si="515"/>
        <v>0</v>
      </c>
    </row>
    <row r="5465" spans="1:20" x14ac:dyDescent="0.3">
      <c r="A5465" s="3">
        <f t="shared" si="510"/>
        <v>43328</v>
      </c>
      <c r="B5465">
        <v>8</v>
      </c>
      <c r="C5465">
        <v>16</v>
      </c>
      <c r="D5465">
        <v>16</v>
      </c>
      <c r="E5465">
        <v>1</v>
      </c>
      <c r="F5465" s="1">
        <f>VLOOKUP(A5465,Weather!$A$1:$E$366, 5)</f>
        <v>0.64285714285714191</v>
      </c>
      <c r="G5465" s="1">
        <f>VLOOKUP(D5465, Summer!$A$1:$E$25, 2)</f>
        <v>1459.9523441255701</v>
      </c>
      <c r="H5465" s="1">
        <f>VLOOKUP(D5465, Summer!$A$1:$E$25, 3)</f>
        <v>1006.09479349024</v>
      </c>
      <c r="I5465" s="1">
        <f>VLOOKUP(D5465, Summer!$A$1:$E$25, 5)</f>
        <v>381.04254068220598</v>
      </c>
      <c r="J5465" s="1">
        <f t="shared" si="511"/>
        <v>1297.860361755809</v>
      </c>
      <c r="K5465" s="47">
        <f t="shared" si="512"/>
        <v>24.280402629521429</v>
      </c>
      <c r="L5465" s="48">
        <f>Solar!K5482/1000*Variables!$B$3</f>
        <v>27.26615</v>
      </c>
      <c r="M5465">
        <f>IF(E5465=1, VLOOKUP(D5465, Sheet1!$A$2:$C$26, 2), Sheet1!$C$3)</f>
        <v>0.55478000000000005</v>
      </c>
      <c r="N5465" s="1">
        <f>'Electricity Rates'!$J$2</f>
        <v>0.24729999999999999</v>
      </c>
      <c r="O5465" s="145">
        <f>L5465-K5465</f>
        <v>2.9857473704785704</v>
      </c>
      <c r="P5465">
        <f t="shared" si="513"/>
        <v>6.0045435702806493</v>
      </c>
      <c r="Q5465">
        <f>IF(O5465&gt;0, IF(Q5464+O5465*Variables!$B$5&lt;Variables!$B$4, Q5464+O5465*Variables!$B$5, Variables!$B$4), IF(Q5464&gt;-O5465, Q5464+O5465/Variables!$B$5, 0))</f>
        <v>65.250471238858665</v>
      </c>
      <c r="R5465">
        <f>IF(O5465&gt;0, 0, IF(Q5464&gt;-O5465, 0, -O5465 - Q5464*Variables!$B$5))</f>
        <v>0</v>
      </c>
      <c r="S5465">
        <f t="shared" si="514"/>
        <v>0</v>
      </c>
      <c r="T5465">
        <f t="shared" si="515"/>
        <v>0</v>
      </c>
    </row>
    <row r="5466" spans="1:20" x14ac:dyDescent="0.3">
      <c r="A5466" s="3">
        <f t="shared" si="510"/>
        <v>43328</v>
      </c>
      <c r="B5466">
        <v>8</v>
      </c>
      <c r="C5466">
        <v>16</v>
      </c>
      <c r="D5466">
        <v>17</v>
      </c>
      <c r="E5466">
        <v>1</v>
      </c>
      <c r="F5466" s="1">
        <f>VLOOKUP(A5466,Weather!$A$1:$E$366, 5)</f>
        <v>0.64285714285714191</v>
      </c>
      <c r="G5466" s="1">
        <f>VLOOKUP(D5466, Summer!$A$1:$E$25, 2)</f>
        <v>1144.9480592772099</v>
      </c>
      <c r="H5466" s="1">
        <f>VLOOKUP(D5466, Summer!$A$1:$E$25, 3)</f>
        <v>808.38142168622596</v>
      </c>
      <c r="I5466" s="1">
        <f>VLOOKUP(D5466, Summer!$A$1:$E$25, 5)</f>
        <v>371.93450987035499</v>
      </c>
      <c r="J5466" s="1">
        <f t="shared" si="511"/>
        <v>1024.7456887090011</v>
      </c>
      <c r="K5466" s="47">
        <f t="shared" si="512"/>
        <v>19.170966806521637</v>
      </c>
      <c r="L5466" s="48">
        <f>Solar!K5483/1000*Variables!$B$3</f>
        <v>17.865500000000001</v>
      </c>
      <c r="M5466">
        <f>IF(E5466=1, VLOOKUP(D5466, Sheet1!$A$2:$C$26, 2), Sheet1!$C$3)</f>
        <v>0.55478000000000005</v>
      </c>
      <c r="N5466" s="1">
        <f>'Electricity Rates'!$J$2</f>
        <v>0.24729999999999999</v>
      </c>
      <c r="O5466" s="145">
        <f>L5466-K5466</f>
        <v>-1.3054668065216362</v>
      </c>
      <c r="P5466">
        <f t="shared" si="513"/>
        <v>4.7409800912528004</v>
      </c>
      <c r="Q5466">
        <f>IF(O5466&gt;0, IF(Q5465+O5466*Variables!$B$5&lt;Variables!$B$4, Q5465+O5466*Variables!$B$5, Variables!$B$4), IF(Q5465&gt;-O5466, Q5465+O5466/Variables!$B$5, 0))</f>
        <v>63.861676763835646</v>
      </c>
      <c r="R5466">
        <f>IF(O5466&gt;0, 0, IF(Q5465&gt;-O5466, 0, -O5466 - Q5465*Variables!$B$5))</f>
        <v>0</v>
      </c>
      <c r="S5466">
        <f t="shared" si="514"/>
        <v>0</v>
      </c>
      <c r="T5466">
        <f t="shared" si="515"/>
        <v>0</v>
      </c>
    </row>
    <row r="5467" spans="1:20" x14ac:dyDescent="0.3">
      <c r="A5467" s="3">
        <f t="shared" si="510"/>
        <v>43328</v>
      </c>
      <c r="B5467">
        <v>8</v>
      </c>
      <c r="C5467">
        <v>16</v>
      </c>
      <c r="D5467">
        <v>18</v>
      </c>
      <c r="E5467">
        <v>1</v>
      </c>
      <c r="F5467" s="1">
        <f>VLOOKUP(A5467,Weather!$A$1:$E$366, 5)</f>
        <v>0.64285714285714191</v>
      </c>
      <c r="G5467" s="1">
        <f>VLOOKUP(D5467, Summer!$A$1:$E$25, 2)</f>
        <v>769.75210584620504</v>
      </c>
      <c r="H5467" s="1">
        <f>VLOOKUP(D5467, Summer!$A$1:$E$25, 3)</f>
        <v>572.92139445417001</v>
      </c>
      <c r="I5467" s="1">
        <f>VLOOKUP(D5467, Summer!$A$1:$E$25, 5)</f>
        <v>349.41355840998102</v>
      </c>
      <c r="J5467" s="1">
        <f t="shared" si="511"/>
        <v>699.45542320619234</v>
      </c>
      <c r="K5467" s="47">
        <f t="shared" si="512"/>
        <v>13.085428754348536</v>
      </c>
      <c r="L5467" s="48">
        <f>Solar!K5484/1000*Variables!$B$3</f>
        <v>7.0124499999999994</v>
      </c>
      <c r="M5467">
        <f>IF(E5467=1, VLOOKUP(D5467, Sheet1!$A$2:$C$26, 2), Sheet1!$C$3)</f>
        <v>0.55478000000000005</v>
      </c>
      <c r="N5467" s="1">
        <f>'Electricity Rates'!$J$2</f>
        <v>0.24729999999999999</v>
      </c>
      <c r="O5467" s="145">
        <f>L5467-K5467</f>
        <v>-6.0729787543485365</v>
      </c>
      <c r="P5467">
        <f t="shared" si="513"/>
        <v>3.2360265309503928</v>
      </c>
      <c r="Q5467">
        <f>IF(O5467&gt;0, IF(Q5466+O5467*Variables!$B$5&lt;Variables!$B$4, Q5466+O5467*Variables!$B$5, Variables!$B$4), IF(Q5466&gt;-O5467, Q5466+O5467/Variables!$B$5, 0))</f>
        <v>57.401061067720178</v>
      </c>
      <c r="R5467">
        <f>IF(O5467&gt;0, 0, IF(Q5466&gt;-O5467, 0, -O5467 - Q5466*Variables!$B$5))</f>
        <v>0</v>
      </c>
      <c r="S5467">
        <f t="shared" si="514"/>
        <v>0</v>
      </c>
      <c r="T5467">
        <f t="shared" si="515"/>
        <v>0</v>
      </c>
    </row>
    <row r="5468" spans="1:20" x14ac:dyDescent="0.3">
      <c r="A5468" s="3">
        <f t="shared" si="510"/>
        <v>43328</v>
      </c>
      <c r="B5468">
        <v>8</v>
      </c>
      <c r="C5468">
        <v>16</v>
      </c>
      <c r="D5468">
        <v>19</v>
      </c>
      <c r="E5468">
        <v>1</v>
      </c>
      <c r="F5468" s="1">
        <f>VLOOKUP(A5468,Weather!$A$1:$E$366, 5)</f>
        <v>0.64285714285714191</v>
      </c>
      <c r="G5468" s="1">
        <f>VLOOKUP(D5468, Summer!$A$1:$E$25, 2)</f>
        <v>565.86125451999203</v>
      </c>
      <c r="H5468" s="1">
        <f>VLOOKUP(D5468, Summer!$A$1:$E$25, 3)</f>
        <v>365.77406038600299</v>
      </c>
      <c r="I5468" s="1">
        <f>VLOOKUP(D5468, Summer!$A$1:$E$25, 5)</f>
        <v>331.38683221891199</v>
      </c>
      <c r="J5468" s="1">
        <f t="shared" si="511"/>
        <v>494.40154232928148</v>
      </c>
      <c r="K5468" s="47">
        <f t="shared" si="512"/>
        <v>9.2492758559721899</v>
      </c>
      <c r="L5468" s="48">
        <f>Solar!K5485/1000*Variables!$B$3</f>
        <v>0.69555</v>
      </c>
      <c r="M5468">
        <f>IF(E5468=1, VLOOKUP(D5468, Sheet1!$A$2:$C$26, 2), Sheet1!$C$3)</f>
        <v>0.25796000000000002</v>
      </c>
      <c r="N5468" s="1">
        <f>'Electricity Rates'!$J$2</f>
        <v>0.24729999999999999</v>
      </c>
      <c r="O5468" s="145">
        <f>L5468-K5468</f>
        <v>-8.5537258559721892</v>
      </c>
      <c r="P5468">
        <f t="shared" si="513"/>
        <v>2.2873459191819223</v>
      </c>
      <c r="Q5468">
        <f>IF(O5468&gt;0, IF(Q5467+O5468*Variables!$B$5&lt;Variables!$B$4, Q5467+O5468*Variables!$B$5, Variables!$B$4), IF(Q5467&gt;-O5468, Q5467+O5468/Variables!$B$5, 0))</f>
        <v>48.301352710302957</v>
      </c>
      <c r="R5468">
        <f>IF(O5468&gt;0, 0, IF(Q5467&gt;-O5468, 0, -O5468 - Q5467*Variables!$B$5))</f>
        <v>0</v>
      </c>
      <c r="S5468">
        <f t="shared" si="514"/>
        <v>0</v>
      </c>
      <c r="T5468">
        <f t="shared" si="515"/>
        <v>0</v>
      </c>
    </row>
    <row r="5469" spans="1:20" x14ac:dyDescent="0.3">
      <c r="A5469" s="3">
        <f t="shared" si="510"/>
        <v>43328</v>
      </c>
      <c r="B5469">
        <v>8</v>
      </c>
      <c r="C5469">
        <v>16</v>
      </c>
      <c r="D5469">
        <v>20</v>
      </c>
      <c r="E5469">
        <v>1</v>
      </c>
      <c r="F5469" s="1">
        <f>VLOOKUP(A5469,Weather!$A$1:$E$366, 5)</f>
        <v>0.64285714285714191</v>
      </c>
      <c r="G5469" s="1">
        <f>VLOOKUP(D5469, Summer!$A$1:$E$25, 2)</f>
        <v>459.178981251175</v>
      </c>
      <c r="H5469" s="1">
        <f>VLOOKUP(D5469, Summer!$A$1:$E$25, 3)</f>
        <v>328.41643432967999</v>
      </c>
      <c r="I5469" s="1">
        <f>VLOOKUP(D5469, Summer!$A$1:$E$25, 5)</f>
        <v>326.73316658528501</v>
      </c>
      <c r="J5469" s="1">
        <f t="shared" si="511"/>
        <v>412.47807163635525</v>
      </c>
      <c r="K5469" s="47">
        <f t="shared" si="512"/>
        <v>7.7166496106178375</v>
      </c>
      <c r="L5469" s="48">
        <f>Solar!K5486/1000*Variables!$B$3</f>
        <v>0</v>
      </c>
      <c r="M5469">
        <f>IF(E5469=1, VLOOKUP(D5469, Sheet1!$A$2:$C$26, 2), Sheet1!$C$3)</f>
        <v>0.25796000000000002</v>
      </c>
      <c r="N5469" s="1">
        <f>'Electricity Rates'!$J$2</f>
        <v>0.24729999999999999</v>
      </c>
      <c r="O5469" s="145">
        <f>L5469-K5469</f>
        <v>-7.7166496106178375</v>
      </c>
      <c r="P5469">
        <f t="shared" si="513"/>
        <v>1.9083274487057911</v>
      </c>
      <c r="Q5469">
        <f>IF(O5469&gt;0, IF(Q5468+O5469*Variables!$B$5&lt;Variables!$B$4, Q5468+O5469*Variables!$B$5, Variables!$B$4), IF(Q5468&gt;-O5469, Q5468+O5469/Variables!$B$5, 0))</f>
        <v>40.092150996879724</v>
      </c>
      <c r="R5469">
        <f>IF(O5469&gt;0, 0, IF(Q5468&gt;-O5469, 0, -O5469 - Q5468*Variables!$B$5))</f>
        <v>0</v>
      </c>
      <c r="S5469">
        <f t="shared" si="514"/>
        <v>0</v>
      </c>
      <c r="T5469">
        <f t="shared" si="515"/>
        <v>0</v>
      </c>
    </row>
    <row r="5470" spans="1:20" x14ac:dyDescent="0.3">
      <c r="A5470" s="3">
        <f t="shared" si="510"/>
        <v>43328</v>
      </c>
      <c r="B5470">
        <v>8</v>
      </c>
      <c r="C5470">
        <v>16</v>
      </c>
      <c r="D5470">
        <v>21</v>
      </c>
      <c r="E5470">
        <v>1</v>
      </c>
      <c r="F5470" s="1">
        <f>VLOOKUP(A5470,Weather!$A$1:$E$366, 5)</f>
        <v>0.64285714285714191</v>
      </c>
      <c r="G5470" s="1">
        <f>VLOOKUP(D5470, Summer!$A$1:$E$25, 2)</f>
        <v>403.43414919632897</v>
      </c>
      <c r="H5470" s="1">
        <f>VLOOKUP(D5470, Summer!$A$1:$E$25, 3)</f>
        <v>305.25297715532997</v>
      </c>
      <c r="I5470" s="1">
        <f>VLOOKUP(D5470, Summer!$A$1:$E$25, 5)</f>
        <v>313.15582306105603</v>
      </c>
      <c r="J5470" s="1">
        <f t="shared" si="511"/>
        <v>368.36944489597209</v>
      </c>
      <c r="K5470" s="47">
        <f t="shared" si="512"/>
        <v>6.8914643686223807</v>
      </c>
      <c r="L5470" s="48">
        <f>Solar!K5487/1000*Variables!$B$3</f>
        <v>0</v>
      </c>
      <c r="M5470">
        <f>IF(E5470=1, VLOOKUP(D5470, Sheet1!$A$2:$C$26, 2), Sheet1!$C$3)</f>
        <v>0.25796000000000002</v>
      </c>
      <c r="N5470" s="1">
        <f>'Electricity Rates'!$J$2</f>
        <v>0.24729999999999999</v>
      </c>
      <c r="O5470" s="145">
        <f>L5470-K5470</f>
        <v>-6.8914643686223807</v>
      </c>
      <c r="P5470">
        <f t="shared" si="513"/>
        <v>1.7042591383603147</v>
      </c>
      <c r="Q5470">
        <f>IF(O5470&gt;0, IF(Q5469+O5470*Variables!$B$5&lt;Variables!$B$4, Q5469+O5470*Variables!$B$5, Variables!$B$4), IF(Q5469&gt;-O5470, Q5469+O5470/Variables!$B$5, 0))</f>
        <v>32.760805923877193</v>
      </c>
      <c r="R5470">
        <f>IF(O5470&gt;0, 0, IF(Q5469&gt;-O5470, 0, -O5470 - Q5469*Variables!$B$5))</f>
        <v>0</v>
      </c>
      <c r="S5470">
        <f t="shared" si="514"/>
        <v>0</v>
      </c>
      <c r="T5470">
        <f t="shared" si="515"/>
        <v>0</v>
      </c>
    </row>
    <row r="5471" spans="1:20" x14ac:dyDescent="0.3">
      <c r="A5471" s="3">
        <f t="shared" si="510"/>
        <v>43328</v>
      </c>
      <c r="B5471">
        <v>8</v>
      </c>
      <c r="C5471">
        <v>16</v>
      </c>
      <c r="D5471">
        <v>22</v>
      </c>
      <c r="E5471">
        <v>1</v>
      </c>
      <c r="F5471" s="1">
        <f>VLOOKUP(A5471,Weather!$A$1:$E$366, 5)</f>
        <v>0.64285714285714191</v>
      </c>
      <c r="G5471" s="1">
        <f>VLOOKUP(D5471, Summer!$A$1:$E$25, 2)</f>
        <v>366.19777187885302</v>
      </c>
      <c r="H5471" s="1">
        <f>VLOOKUP(D5471, Summer!$A$1:$E$25, 3)</f>
        <v>263.18917633836901</v>
      </c>
      <c r="I5471" s="1">
        <f>VLOOKUP(D5471, Summer!$A$1:$E$25, 5)</f>
        <v>295.10418431306101</v>
      </c>
      <c r="J5471" s="1">
        <f t="shared" si="511"/>
        <v>329.40898775725151</v>
      </c>
      <c r="K5471" s="47">
        <f t="shared" si="512"/>
        <v>6.16259120642904</v>
      </c>
      <c r="L5471" s="48">
        <f>Solar!K5488/1000*Variables!$B$3</f>
        <v>0</v>
      </c>
      <c r="M5471">
        <f>IF(E5471=1, VLOOKUP(D5471, Sheet1!$A$2:$C$26, 2), Sheet1!$C$3)</f>
        <v>0.18637999999999999</v>
      </c>
      <c r="N5471" s="1">
        <f>'Electricity Rates'!$J$2</f>
        <v>0.24729999999999999</v>
      </c>
      <c r="O5471" s="145">
        <f>L5471-K5471</f>
        <v>-6.16259120642904</v>
      </c>
      <c r="P5471">
        <f t="shared" si="513"/>
        <v>1.5240088053499015</v>
      </c>
      <c r="Q5471">
        <f>IF(O5471&gt;0, IF(Q5470+O5471*Variables!$B$5&lt;Variables!$B$4, Q5470+O5471*Variables!$B$5, Variables!$B$4), IF(Q5470&gt;-O5471, Q5470+O5471/Variables!$B$5, 0))</f>
        <v>26.204857831931406</v>
      </c>
      <c r="R5471">
        <f>IF(O5471&gt;0, 0, IF(Q5470&gt;-O5471, 0, -O5471 - Q5470*Variables!$B$5))</f>
        <v>0</v>
      </c>
      <c r="S5471">
        <f t="shared" si="514"/>
        <v>0</v>
      </c>
      <c r="T5471">
        <f t="shared" si="515"/>
        <v>0</v>
      </c>
    </row>
    <row r="5472" spans="1:20" x14ac:dyDescent="0.3">
      <c r="A5472" s="3">
        <f t="shared" si="510"/>
        <v>43328</v>
      </c>
      <c r="B5472">
        <v>8</v>
      </c>
      <c r="C5472">
        <v>16</v>
      </c>
      <c r="D5472">
        <v>23</v>
      </c>
      <c r="E5472">
        <v>1</v>
      </c>
      <c r="F5472" s="1">
        <f>VLOOKUP(A5472,Weather!$A$1:$E$366, 5)</f>
        <v>0.64285714285714191</v>
      </c>
      <c r="G5472" s="1">
        <f>VLOOKUP(D5472, Summer!$A$1:$E$25, 2)</f>
        <v>342.86102460129899</v>
      </c>
      <c r="H5472" s="1">
        <f>VLOOKUP(D5472, Summer!$A$1:$E$25, 3)</f>
        <v>273.02297434567402</v>
      </c>
      <c r="I5472" s="1">
        <f>VLOOKUP(D5472, Summer!$A$1:$E$25, 5)</f>
        <v>281.53182330021599</v>
      </c>
      <c r="J5472" s="1">
        <f t="shared" si="511"/>
        <v>317.91886379571861</v>
      </c>
      <c r="K5472" s="47">
        <f t="shared" si="512"/>
        <v>5.9476336930708955</v>
      </c>
      <c r="L5472" s="48">
        <f>Solar!K5489/1000*Variables!$B$3</f>
        <v>0</v>
      </c>
      <c r="M5472">
        <f>IF(E5472=1, VLOOKUP(D5472, Sheet1!$A$2:$C$26, 2), Sheet1!$C$3)</f>
        <v>0.18637999999999999</v>
      </c>
      <c r="N5472" s="1">
        <f>'Electricity Rates'!$J$2</f>
        <v>0.24729999999999999</v>
      </c>
      <c r="O5472" s="145">
        <f>L5472-K5472</f>
        <v>-5.9476336930708955</v>
      </c>
      <c r="P5472">
        <f t="shared" si="513"/>
        <v>1.4708498122964324</v>
      </c>
      <c r="Q5472">
        <f>IF(O5472&gt;0, IF(Q5471+O5472*Variables!$B$5&lt;Variables!$B$4, Q5471+O5472*Variables!$B$5, Variables!$B$4), IF(Q5471&gt;-O5472, Q5471+O5472/Variables!$B$5, 0))</f>
        <v>19.877587945685772</v>
      </c>
      <c r="R5472">
        <f>IF(O5472&gt;0, 0, IF(Q5471&gt;-O5472, 0, -O5472 - Q5471*Variables!$B$5))</f>
        <v>0</v>
      </c>
      <c r="S5472">
        <f t="shared" si="514"/>
        <v>0</v>
      </c>
      <c r="T5472">
        <f t="shared" si="515"/>
        <v>0</v>
      </c>
    </row>
    <row r="5473" spans="1:20" x14ac:dyDescent="0.3">
      <c r="A5473" s="3">
        <f t="shared" si="510"/>
        <v>43328</v>
      </c>
      <c r="B5473">
        <v>8</v>
      </c>
      <c r="C5473">
        <v>16</v>
      </c>
      <c r="D5473">
        <v>24</v>
      </c>
      <c r="E5473">
        <v>1</v>
      </c>
      <c r="F5473" s="1">
        <f>VLOOKUP(A5473,Weather!$A$1:$E$366, 5)</f>
        <v>0.64285714285714191</v>
      </c>
      <c r="G5473" s="1">
        <f>VLOOKUP(D5473, Summer!$A$1:$E$25, 2)</f>
        <v>310.26482453023402</v>
      </c>
      <c r="H5473" s="1">
        <f>VLOOKUP(D5473, Summer!$A$1:$E$25, 3)</f>
        <v>259.09090909090901</v>
      </c>
      <c r="I5473" s="1">
        <f>VLOOKUP(D5473, Summer!$A$1:$E$25, 5)</f>
        <v>276.86321013243497</v>
      </c>
      <c r="J5473" s="1">
        <f t="shared" si="511"/>
        <v>291.98842615904647</v>
      </c>
      <c r="K5473" s="47">
        <f t="shared" si="512"/>
        <v>5.4625264467671872</v>
      </c>
      <c r="L5473" s="48">
        <f>Solar!K5490/1000*Variables!$B$3</f>
        <v>0</v>
      </c>
      <c r="M5473">
        <f>IF(E5473=1, VLOOKUP(D5473, Sheet1!$A$2:$C$26, 2), Sheet1!$C$3)</f>
        <v>0.18637999999999999</v>
      </c>
      <c r="N5473" s="1">
        <f>'Electricity Rates'!$J$2</f>
        <v>0.24729999999999999</v>
      </c>
      <c r="O5473" s="145">
        <f>L5473-K5473</f>
        <v>-5.4625264467671872</v>
      </c>
      <c r="P5473">
        <f t="shared" si="513"/>
        <v>1.3508827902855254</v>
      </c>
      <c r="Q5473">
        <f>IF(O5473&gt;0, IF(Q5472+O5473*Variables!$B$5&lt;Variables!$B$4, Q5472+O5473*Variables!$B$5, Variables!$B$4), IF(Q5472&gt;-O5473, Q5472+O5473/Variables!$B$5, 0))</f>
        <v>14.066389598061104</v>
      </c>
      <c r="R5473">
        <f>IF(O5473&gt;0, 0, IF(Q5472&gt;-O5473, 0, -O5473 - Q5472*Variables!$B$5))</f>
        <v>0</v>
      </c>
      <c r="S5473">
        <f t="shared" si="514"/>
        <v>0</v>
      </c>
      <c r="T5473">
        <f t="shared" si="515"/>
        <v>0</v>
      </c>
    </row>
    <row r="5474" spans="1:20" x14ac:dyDescent="0.3">
      <c r="A5474" s="3">
        <f t="shared" si="510"/>
        <v>43329</v>
      </c>
      <c r="B5474">
        <v>8</v>
      </c>
      <c r="C5474">
        <v>17</v>
      </c>
      <c r="D5474">
        <v>1</v>
      </c>
      <c r="E5474">
        <v>1</v>
      </c>
      <c r="F5474" s="1">
        <f>VLOOKUP(A5474,Weather!$A$1:$E$366, 5)</f>
        <v>0.66666666666666774</v>
      </c>
      <c r="G5474" s="1">
        <f>VLOOKUP(D5474, Summer!$A$1:$E$25, 2)</f>
        <v>305.44698283970399</v>
      </c>
      <c r="H5474" s="1">
        <f>VLOOKUP(D5474, Summer!$A$1:$E$25, 3)</f>
        <v>264.36707082495798</v>
      </c>
      <c r="I5474" s="1">
        <f>VLOOKUP(D5474, Summer!$A$1:$E$25, 5)</f>
        <v>276.703769768114</v>
      </c>
      <c r="J5474" s="1">
        <f t="shared" si="511"/>
        <v>291.75367883478867</v>
      </c>
      <c r="K5474" s="47">
        <f t="shared" si="512"/>
        <v>5.4581347882212166</v>
      </c>
      <c r="L5474" s="48">
        <f>Solar!K5491/1000*Variables!$B$3</f>
        <v>0</v>
      </c>
      <c r="M5474">
        <f>IF(E5474=1, VLOOKUP(D5474, Sheet1!$A$2:$C$26, 2), Sheet1!$C$3)</f>
        <v>0.18637999999999999</v>
      </c>
      <c r="N5474" s="1">
        <f>'Electricity Rates'!$J$2</f>
        <v>0.24729999999999999</v>
      </c>
      <c r="O5474" s="145">
        <f>L5474-K5474</f>
        <v>-5.4581347882212166</v>
      </c>
      <c r="P5474">
        <f t="shared" si="513"/>
        <v>1.3497967331271068</v>
      </c>
      <c r="Q5474">
        <f>IF(O5474&gt;0, IF(Q5473+O5474*Variables!$B$5&lt;Variables!$B$4, Q5473+O5474*Variables!$B$5, Variables!$B$4), IF(Q5473&gt;-O5474, Q5473+O5474/Variables!$B$5, 0))</f>
        <v>8.2598632276129997</v>
      </c>
      <c r="R5474">
        <f>IF(O5474&gt;0, 0, IF(Q5473&gt;-O5474, 0, -O5474 - Q5473*Variables!$B$5))</f>
        <v>0</v>
      </c>
      <c r="S5474">
        <f t="shared" si="514"/>
        <v>0</v>
      </c>
      <c r="T5474">
        <f t="shared" si="515"/>
        <v>0</v>
      </c>
    </row>
    <row r="5475" spans="1:20" x14ac:dyDescent="0.3">
      <c r="A5475" s="3">
        <f t="shared" si="510"/>
        <v>43329</v>
      </c>
      <c r="B5475">
        <v>8</v>
      </c>
      <c r="C5475">
        <v>17</v>
      </c>
      <c r="D5475">
        <v>2</v>
      </c>
      <c r="E5475">
        <v>1</v>
      </c>
      <c r="F5475" s="1">
        <f>VLOOKUP(A5475,Weather!$A$1:$E$366, 5)</f>
        <v>0.66666666666666774</v>
      </c>
      <c r="G5475" s="1">
        <f>VLOOKUP(D5475, Summer!$A$1:$E$25, 2)</f>
        <v>286.71906025959902</v>
      </c>
      <c r="H5475" s="1">
        <f>VLOOKUP(D5475, Summer!$A$1:$E$25, 3)</f>
        <v>260.03911906460002</v>
      </c>
      <c r="I5475" s="1">
        <f>VLOOKUP(D5475, Summer!$A$1:$E$25, 5)</f>
        <v>276.50446931271199</v>
      </c>
      <c r="J5475" s="1">
        <f t="shared" si="511"/>
        <v>277.82574652793272</v>
      </c>
      <c r="K5475" s="47">
        <f t="shared" si="512"/>
        <v>5.1975706981447756</v>
      </c>
      <c r="L5475" s="48">
        <f>Solar!K5492/1000*Variables!$B$3</f>
        <v>0</v>
      </c>
      <c r="M5475">
        <f>IF(E5475=1, VLOOKUP(D5475, Sheet1!$A$2:$C$26, 2), Sheet1!$C$3)</f>
        <v>0.18637999999999999</v>
      </c>
      <c r="N5475" s="1">
        <f>'Electricity Rates'!$J$2</f>
        <v>0.24729999999999999</v>
      </c>
      <c r="O5475" s="145">
        <f>L5475-K5475</f>
        <v>-5.1975706981447756</v>
      </c>
      <c r="P5475">
        <f t="shared" si="513"/>
        <v>1.285359233651203</v>
      </c>
      <c r="Q5475">
        <f>IF(O5475&gt;0, IF(Q5474+O5475*Variables!$B$5&lt;Variables!$B$4, Q5474+O5475*Variables!$B$5, Variables!$B$4), IF(Q5474&gt;-O5475, Q5474+O5475/Variables!$B$5, 0))</f>
        <v>2.730532697671749</v>
      </c>
      <c r="R5475">
        <f>IF(O5475&gt;0, 0, IF(Q5474&gt;-O5475, 0, -O5475 - Q5474*Variables!$B$5))</f>
        <v>0</v>
      </c>
      <c r="S5475">
        <f t="shared" si="514"/>
        <v>0</v>
      </c>
      <c r="T5475">
        <f t="shared" si="515"/>
        <v>0</v>
      </c>
    </row>
    <row r="5476" spans="1:20" x14ac:dyDescent="0.3">
      <c r="A5476" s="3">
        <f t="shared" si="510"/>
        <v>43329</v>
      </c>
      <c r="B5476">
        <v>8</v>
      </c>
      <c r="C5476">
        <v>17</v>
      </c>
      <c r="D5476">
        <v>3</v>
      </c>
      <c r="E5476">
        <v>1</v>
      </c>
      <c r="F5476" s="1">
        <f>VLOOKUP(A5476,Weather!$A$1:$E$366, 5)</f>
        <v>0.66666666666666774</v>
      </c>
      <c r="G5476" s="1">
        <f>VLOOKUP(D5476, Summer!$A$1:$E$25, 2)</f>
        <v>272.63131492590298</v>
      </c>
      <c r="H5476" s="1">
        <f>VLOOKUP(D5476, Summer!$A$1:$E$25, 3)</f>
        <v>241.571030279452</v>
      </c>
      <c r="I5476" s="1">
        <f>VLOOKUP(D5476, Summer!$A$1:$E$25, 5)</f>
        <v>276.33008141423602</v>
      </c>
      <c r="J5476" s="1">
        <f t="shared" si="511"/>
        <v>262.27788671041935</v>
      </c>
      <c r="K5476" s="47">
        <f t="shared" si="512"/>
        <v>4.906700965528958</v>
      </c>
      <c r="L5476" s="48">
        <f>Solar!K5493/1000*Variables!$B$3</f>
        <v>0</v>
      </c>
      <c r="M5476">
        <f>IF(E5476=1, VLOOKUP(D5476, Sheet1!$A$2:$C$26, 2), Sheet1!$C$3)</f>
        <v>0.18637999999999999</v>
      </c>
      <c r="N5476" s="1">
        <f>'Electricity Rates'!$J$2</f>
        <v>0.24729999999999999</v>
      </c>
      <c r="O5476" s="145">
        <f>L5476-K5476</f>
        <v>-4.906700965528958</v>
      </c>
      <c r="P5476">
        <f t="shared" si="513"/>
        <v>1.2134271487753112</v>
      </c>
      <c r="Q5476">
        <f>IF(O5476&gt;0, IF(Q5475+O5476*Variables!$B$5&lt;Variables!$B$4, Q5475+O5476*Variables!$B$5, Variables!$B$4), IF(Q5475&gt;-O5476, Q5475+O5476/Variables!$B$5, 0))</f>
        <v>0</v>
      </c>
      <c r="R5476">
        <f>IF(O5476&gt;0, 0, IF(Q5475&gt;-O5476, 0, -O5476 - Q5475*Variables!$B$5))</f>
        <v>2.3400002297175142</v>
      </c>
      <c r="S5476">
        <f t="shared" si="514"/>
        <v>0.4361292428147503</v>
      </c>
      <c r="T5476">
        <f t="shared" si="515"/>
        <v>0</v>
      </c>
    </row>
    <row r="5477" spans="1:20" x14ac:dyDescent="0.3">
      <c r="A5477" s="3">
        <f t="shared" si="510"/>
        <v>43329</v>
      </c>
      <c r="B5477">
        <v>8</v>
      </c>
      <c r="C5477">
        <v>17</v>
      </c>
      <c r="D5477">
        <v>4</v>
      </c>
      <c r="E5477">
        <v>1</v>
      </c>
      <c r="F5477" s="1">
        <f>VLOOKUP(A5477,Weather!$A$1:$E$366, 5)</f>
        <v>0.66666666666666774</v>
      </c>
      <c r="G5477" s="1">
        <f>VLOOKUP(D5477, Summer!$A$1:$E$25, 2)</f>
        <v>286.33237882239803</v>
      </c>
      <c r="H5477" s="1">
        <f>VLOOKUP(D5477, Summer!$A$1:$E$25, 3)</f>
        <v>256.10019667595998</v>
      </c>
      <c r="I5477" s="1">
        <f>VLOOKUP(D5477, Summer!$A$1:$E$25, 5)</f>
        <v>276.13078095883401</v>
      </c>
      <c r="J5477" s="1">
        <f t="shared" si="511"/>
        <v>276.25498477358536</v>
      </c>
      <c r="K5477" s="47">
        <f t="shared" si="512"/>
        <v>5.1681848497481031</v>
      </c>
      <c r="L5477" s="48">
        <f>Solar!K5494/1000*Variables!$B$3</f>
        <v>0</v>
      </c>
      <c r="M5477">
        <f>IF(E5477=1, VLOOKUP(D5477, Sheet1!$A$2:$C$26, 2), Sheet1!$C$3)</f>
        <v>0.18637999999999999</v>
      </c>
      <c r="N5477" s="1">
        <f>'Electricity Rates'!$J$2</f>
        <v>0.24729999999999999</v>
      </c>
      <c r="O5477" s="145">
        <f>L5477-K5477</f>
        <v>-5.1681848497481031</v>
      </c>
      <c r="P5477">
        <f t="shared" si="513"/>
        <v>1.2780921133427059</v>
      </c>
      <c r="Q5477">
        <f>IF(O5477&gt;0, IF(Q5476+O5477*Variables!$B$5&lt;Variables!$B$4, Q5476+O5477*Variables!$B$5, Variables!$B$4), IF(Q5476&gt;-O5477, Q5476+O5477/Variables!$B$5, 0))</f>
        <v>0</v>
      </c>
      <c r="R5477">
        <f>IF(O5477&gt;0, 0, IF(Q5476&gt;-O5477, 0, -O5477 - Q5476*Variables!$B$5))</f>
        <v>5.1681848497481031</v>
      </c>
      <c r="S5477">
        <f t="shared" si="514"/>
        <v>0.96324629229605141</v>
      </c>
      <c r="T5477">
        <f t="shared" si="515"/>
        <v>0</v>
      </c>
    </row>
    <row r="5478" spans="1:20" x14ac:dyDescent="0.3">
      <c r="A5478" s="3">
        <f t="shared" si="510"/>
        <v>43329</v>
      </c>
      <c r="B5478">
        <v>8</v>
      </c>
      <c r="C5478">
        <v>17</v>
      </c>
      <c r="D5478">
        <v>5</v>
      </c>
      <c r="E5478">
        <v>1</v>
      </c>
      <c r="F5478" s="1">
        <f>VLOOKUP(A5478,Weather!$A$1:$E$366, 5)</f>
        <v>0.66666666666666774</v>
      </c>
      <c r="G5478" s="1">
        <f>VLOOKUP(D5478, Summer!$A$1:$E$25, 2)</f>
        <v>323.19252555232703</v>
      </c>
      <c r="H5478" s="1">
        <f>VLOOKUP(D5478, Summer!$A$1:$E$25, 3)</f>
        <v>290.90909090909099</v>
      </c>
      <c r="I5478" s="1">
        <f>VLOOKUP(D5478, Summer!$A$1:$E$25, 5)</f>
        <v>275.93148050343302</v>
      </c>
      <c r="J5478" s="1">
        <f t="shared" si="511"/>
        <v>312.43138067124841</v>
      </c>
      <c r="K5478" s="47">
        <f t="shared" si="512"/>
        <v>5.8449737277841924</v>
      </c>
      <c r="L5478" s="48">
        <f>Solar!K5495/1000*Variables!$B$3</f>
        <v>0</v>
      </c>
      <c r="M5478">
        <f>IF(E5478=1, VLOOKUP(D5478, Sheet1!$A$2:$C$26, 2), Sheet1!$C$3)</f>
        <v>0.18637999999999999</v>
      </c>
      <c r="N5478" s="1">
        <f>'Electricity Rates'!$J$2</f>
        <v>0.24729999999999999</v>
      </c>
      <c r="O5478" s="145">
        <f>L5478-K5478</f>
        <v>-5.8449737277841924</v>
      </c>
      <c r="P5478">
        <f t="shared" si="513"/>
        <v>1.4454620028810308</v>
      </c>
      <c r="Q5478">
        <f>IF(O5478&gt;0, IF(Q5477+O5478*Variables!$B$5&lt;Variables!$B$4, Q5477+O5478*Variables!$B$5, Variables!$B$4), IF(Q5477&gt;-O5478, Q5477+O5478/Variables!$B$5, 0))</f>
        <v>0</v>
      </c>
      <c r="R5478">
        <f>IF(O5478&gt;0, 0, IF(Q5477&gt;-O5478, 0, -O5478 - Q5477*Variables!$B$5))</f>
        <v>5.8449737277841924</v>
      </c>
      <c r="S5478">
        <f t="shared" si="514"/>
        <v>1.0893862033844177</v>
      </c>
      <c r="T5478">
        <f t="shared" si="515"/>
        <v>0</v>
      </c>
    </row>
    <row r="5479" spans="1:20" x14ac:dyDescent="0.3">
      <c r="A5479" s="3">
        <f t="shared" si="510"/>
        <v>43329</v>
      </c>
      <c r="B5479">
        <v>8</v>
      </c>
      <c r="C5479">
        <v>17</v>
      </c>
      <c r="D5479">
        <v>6</v>
      </c>
      <c r="E5479">
        <v>1</v>
      </c>
      <c r="F5479" s="1">
        <f>VLOOKUP(A5479,Weather!$A$1:$E$366, 5)</f>
        <v>0.66666666666666774</v>
      </c>
      <c r="G5479" s="1">
        <f>VLOOKUP(D5479, Summer!$A$1:$E$25, 2)</f>
        <v>420.20776289112302</v>
      </c>
      <c r="H5479" s="1">
        <f>VLOOKUP(D5479, Summer!$A$1:$E$25, 3)</f>
        <v>354.54545454545399</v>
      </c>
      <c r="I5479" s="1">
        <f>VLOOKUP(D5479, Summer!$A$1:$E$25, 5)</f>
        <v>244.50179868660999</v>
      </c>
      <c r="J5479" s="1">
        <f t="shared" si="511"/>
        <v>398.32032677590007</v>
      </c>
      <c r="K5479" s="47">
        <f t="shared" si="512"/>
        <v>7.4517861818027065</v>
      </c>
      <c r="L5479" s="48">
        <f>Solar!K5496/1000*Variables!$B$3</f>
        <v>0.17124999999999999</v>
      </c>
      <c r="M5479">
        <f>IF(E5479=1, VLOOKUP(D5479, Sheet1!$A$2:$C$26, 2), Sheet1!$C$3)</f>
        <v>0.18637999999999999</v>
      </c>
      <c r="N5479" s="1">
        <f>'Electricity Rates'!$J$2</f>
        <v>0.24729999999999999</v>
      </c>
      <c r="O5479" s="145">
        <f>L5479-K5479</f>
        <v>-7.2805361818027068</v>
      </c>
      <c r="P5479">
        <f t="shared" si="513"/>
        <v>1.8428267227598092</v>
      </c>
      <c r="Q5479">
        <f>IF(O5479&gt;0, IF(Q5478+O5479*Variables!$B$5&lt;Variables!$B$4, Q5478+O5479*Variables!$B$5, Variables!$B$4), IF(Q5478&gt;-O5479, Q5478+O5479/Variables!$B$5, 0))</f>
        <v>0</v>
      </c>
      <c r="R5479">
        <f>IF(O5479&gt;0, 0, IF(Q5478&gt;-O5479, 0, -O5479 - Q5478*Variables!$B$5))</f>
        <v>7.2805361818027068</v>
      </c>
      <c r="S5479">
        <f t="shared" si="514"/>
        <v>1.3569463335643883</v>
      </c>
      <c r="T5479">
        <f t="shared" si="515"/>
        <v>0</v>
      </c>
    </row>
    <row r="5480" spans="1:20" x14ac:dyDescent="0.3">
      <c r="A5480" s="3">
        <f t="shared" si="510"/>
        <v>43329</v>
      </c>
      <c r="B5480">
        <v>8</v>
      </c>
      <c r="C5480">
        <v>17</v>
      </c>
      <c r="D5480">
        <v>7</v>
      </c>
      <c r="E5480">
        <v>1</v>
      </c>
      <c r="F5480" s="1">
        <f>VLOOKUP(A5480,Weather!$A$1:$E$366, 5)</f>
        <v>0.66666666666666774</v>
      </c>
      <c r="G5480" s="1">
        <f>VLOOKUP(D5480, Summer!$A$1:$E$25, 2)</f>
        <v>767.23345107957198</v>
      </c>
      <c r="H5480" s="1">
        <f>VLOOKUP(D5480, Summer!$A$1:$E$25, 3)</f>
        <v>587.45596403639502</v>
      </c>
      <c r="I5480" s="1">
        <f>VLOOKUP(D5480, Summer!$A$1:$E$25, 5)</f>
        <v>275.57273968370998</v>
      </c>
      <c r="J5480" s="1">
        <f t="shared" si="511"/>
        <v>707.30762206517988</v>
      </c>
      <c r="K5480" s="47">
        <f t="shared" si="512"/>
        <v>13.232327878045757</v>
      </c>
      <c r="L5480" s="48">
        <f>Solar!K5497/1000*Variables!$B$3</f>
        <v>3.1166499999999999</v>
      </c>
      <c r="M5480">
        <f>IF(E5480=1, VLOOKUP(D5480, Sheet1!$A$2:$C$26, 2), Sheet1!$C$3)</f>
        <v>0.18637999999999999</v>
      </c>
      <c r="N5480" s="1">
        <f>'Electricity Rates'!$J$2</f>
        <v>0.24729999999999999</v>
      </c>
      <c r="O5480" s="145">
        <f>L5480-K5480</f>
        <v>-10.115677878045757</v>
      </c>
      <c r="P5480">
        <f t="shared" si="513"/>
        <v>3.2723546842407156</v>
      </c>
      <c r="Q5480">
        <f>IF(O5480&gt;0, IF(Q5479+O5480*Variables!$B$5&lt;Variables!$B$4, Q5479+O5480*Variables!$B$5, Variables!$B$4), IF(Q5479&gt;-O5480, Q5479+O5480/Variables!$B$5, 0))</f>
        <v>0</v>
      </c>
      <c r="R5480">
        <f>IF(O5480&gt;0, 0, IF(Q5479&gt;-O5480, 0, -O5480 - Q5479*Variables!$B$5))</f>
        <v>10.115677878045757</v>
      </c>
      <c r="S5480">
        <f t="shared" si="514"/>
        <v>1.885360042910168</v>
      </c>
      <c r="T5480">
        <f t="shared" si="515"/>
        <v>0</v>
      </c>
    </row>
    <row r="5481" spans="1:20" x14ac:dyDescent="0.3">
      <c r="A5481" s="3">
        <f t="shared" si="510"/>
        <v>43329</v>
      </c>
      <c r="B5481">
        <v>8</v>
      </c>
      <c r="C5481">
        <v>17</v>
      </c>
      <c r="D5481">
        <v>8</v>
      </c>
      <c r="E5481">
        <v>1</v>
      </c>
      <c r="F5481" s="1">
        <f>VLOOKUP(A5481,Weather!$A$1:$E$366, 5)</f>
        <v>0.66666666666666774</v>
      </c>
      <c r="G5481" s="1">
        <f>VLOOKUP(D5481, Summer!$A$1:$E$25, 2)</f>
        <v>1109.6398637209199</v>
      </c>
      <c r="H5481" s="1">
        <f>VLOOKUP(D5481, Summer!$A$1:$E$25, 3)</f>
        <v>814.26008774773595</v>
      </c>
      <c r="I5481" s="1">
        <f>VLOOKUP(D5481, Summer!$A$1:$E$25, 5)</f>
        <v>328.96533168578299</v>
      </c>
      <c r="J5481" s="1">
        <f t="shared" si="511"/>
        <v>1011.1799383965256</v>
      </c>
      <c r="K5481" s="47">
        <f t="shared" si="512"/>
        <v>18.917178425841872</v>
      </c>
      <c r="L5481" s="48">
        <f>Solar!K5498/1000*Variables!$B$3</f>
        <v>10.662099999999999</v>
      </c>
      <c r="M5481">
        <f>IF(E5481=1, VLOOKUP(D5481, Sheet1!$A$2:$C$26, 2), Sheet1!$C$3)</f>
        <v>0.18637999999999999</v>
      </c>
      <c r="N5481" s="1">
        <f>'Electricity Rates'!$J$2</f>
        <v>0.24729999999999999</v>
      </c>
      <c r="O5481" s="145">
        <f>L5481-K5481</f>
        <v>-8.255078425841873</v>
      </c>
      <c r="P5481">
        <f t="shared" si="513"/>
        <v>4.6782182247106947</v>
      </c>
      <c r="Q5481">
        <f>IF(O5481&gt;0, IF(Q5480+O5481*Variables!$B$5&lt;Variables!$B$4, Q5480+O5481*Variables!$B$5, Variables!$B$4), IF(Q5480&gt;-O5481, Q5480+O5481/Variables!$B$5, 0))</f>
        <v>0</v>
      </c>
      <c r="R5481">
        <f>IF(O5481&gt;0, 0, IF(Q5480&gt;-O5481, 0, -O5481 - Q5480*Variables!$B$5))</f>
        <v>8.255078425841873</v>
      </c>
      <c r="S5481">
        <f t="shared" si="514"/>
        <v>1.5385815170084083</v>
      </c>
      <c r="T5481">
        <f t="shared" si="515"/>
        <v>0</v>
      </c>
    </row>
    <row r="5482" spans="1:20" x14ac:dyDescent="0.3">
      <c r="A5482" s="3">
        <f t="shared" si="510"/>
        <v>43329</v>
      </c>
      <c r="B5482">
        <v>8</v>
      </c>
      <c r="C5482">
        <v>17</v>
      </c>
      <c r="D5482">
        <v>9</v>
      </c>
      <c r="E5482">
        <v>1</v>
      </c>
      <c r="F5482" s="1">
        <f>VLOOKUP(A5482,Weather!$A$1:$E$366, 5)</f>
        <v>0.66666666666666774</v>
      </c>
      <c r="G5482" s="1">
        <f>VLOOKUP(D5482, Summer!$A$1:$E$25, 2)</f>
        <v>1322.40871182827</v>
      </c>
      <c r="H5482" s="1">
        <f>VLOOKUP(D5482, Summer!$A$1:$E$25, 3)</f>
        <v>1017.49011217013</v>
      </c>
      <c r="I5482" s="1">
        <f>VLOOKUP(D5482, Summer!$A$1:$E$25, 5)</f>
        <v>386.82225388885001</v>
      </c>
      <c r="J5482" s="1">
        <f t="shared" si="511"/>
        <v>1220.7691786088903</v>
      </c>
      <c r="K5482" s="47">
        <f t="shared" si="512"/>
        <v>22.838178934931442</v>
      </c>
      <c r="L5482" s="48">
        <f>Solar!K5499/1000*Variables!$B$3</f>
        <v>22.7377</v>
      </c>
      <c r="M5482">
        <f>IF(E5482=1, VLOOKUP(D5482, Sheet1!$A$2:$C$26, 2), Sheet1!$C$3)</f>
        <v>0.25796000000000002</v>
      </c>
      <c r="N5482" s="1">
        <f>'Electricity Rates'!$J$2</f>
        <v>0.24729999999999999</v>
      </c>
      <c r="O5482" s="145">
        <f>L5482-K5482</f>
        <v>-0.10047893493144144</v>
      </c>
      <c r="P5482">
        <f t="shared" si="513"/>
        <v>5.6478816506085456</v>
      </c>
      <c r="Q5482">
        <f>IF(O5482&gt;0, IF(Q5481+O5482*Variables!$B$5&lt;Variables!$B$4, Q5481+O5482*Variables!$B$5, Variables!$B$4), IF(Q5481&gt;-O5482, Q5481+O5482/Variables!$B$5, 0))</f>
        <v>0</v>
      </c>
      <c r="R5482">
        <f>IF(O5482&gt;0, 0, IF(Q5481&gt;-O5482, 0, -O5482 - Q5481*Variables!$B$5))</f>
        <v>0.10047893493144144</v>
      </c>
      <c r="S5482">
        <f t="shared" si="514"/>
        <v>2.5919546054914637E-2</v>
      </c>
      <c r="T5482">
        <f t="shared" si="515"/>
        <v>0</v>
      </c>
    </row>
    <row r="5483" spans="1:20" x14ac:dyDescent="0.3">
      <c r="A5483" s="3">
        <f t="shared" si="510"/>
        <v>43329</v>
      </c>
      <c r="B5483">
        <v>8</v>
      </c>
      <c r="C5483">
        <v>17</v>
      </c>
      <c r="D5483">
        <v>10</v>
      </c>
      <c r="E5483">
        <v>1</v>
      </c>
      <c r="F5483" s="1">
        <f>VLOOKUP(A5483,Weather!$A$1:$E$366, 5)</f>
        <v>0.66666666666666774</v>
      </c>
      <c r="G5483" s="1">
        <f>VLOOKUP(D5483, Summer!$A$1:$E$25, 2)</f>
        <v>1424.0693518383</v>
      </c>
      <c r="H5483" s="1">
        <f>VLOOKUP(D5483, Summer!$A$1:$E$25, 3)</f>
        <v>1069.7659339946799</v>
      </c>
      <c r="I5483" s="1">
        <f>VLOOKUP(D5483, Summer!$A$1:$E$25, 5)</f>
        <v>417.88322986318002</v>
      </c>
      <c r="J5483" s="1">
        <f t="shared" si="511"/>
        <v>1305.9682125570937</v>
      </c>
      <c r="K5483" s="47">
        <f t="shared" si="512"/>
        <v>24.432084495857925</v>
      </c>
      <c r="L5483" s="48">
        <f>Solar!K5500/1000*Variables!$B$3</f>
        <v>31.066850000000002</v>
      </c>
      <c r="M5483">
        <f>IF(E5483=1, VLOOKUP(D5483, Sheet1!$A$2:$C$26, 2), Sheet1!$C$3)</f>
        <v>0.25796000000000002</v>
      </c>
      <c r="N5483" s="1">
        <f>'Electricity Rates'!$J$2</f>
        <v>0.24729999999999999</v>
      </c>
      <c r="O5483" s="145">
        <f>L5483-K5483</f>
        <v>6.6347655041420772</v>
      </c>
      <c r="P5483">
        <f t="shared" si="513"/>
        <v>6.0420544958256643</v>
      </c>
      <c r="Q5483">
        <f>IF(O5483&gt;0, IF(Q5482+O5483*Variables!$B$5&lt;Variables!$B$4, Q5482+O5483*Variables!$B$5, Variables!$B$4), IF(Q5482&gt;-O5483, Q5482+O5483/Variables!$B$5, 0))</f>
        <v>6.2366795738935519</v>
      </c>
      <c r="R5483">
        <f>IF(O5483&gt;0, 0, IF(Q5482&gt;-O5483, 0, -O5483 - Q5482*Variables!$B$5))</f>
        <v>0</v>
      </c>
      <c r="S5483">
        <f t="shared" si="514"/>
        <v>0</v>
      </c>
      <c r="T5483">
        <f t="shared" si="515"/>
        <v>0</v>
      </c>
    </row>
    <row r="5484" spans="1:20" x14ac:dyDescent="0.3">
      <c r="A5484" s="3">
        <f t="shared" si="510"/>
        <v>43329</v>
      </c>
      <c r="B5484">
        <v>8</v>
      </c>
      <c r="C5484">
        <v>17</v>
      </c>
      <c r="D5484">
        <v>11</v>
      </c>
      <c r="E5484">
        <v>1</v>
      </c>
      <c r="F5484" s="1">
        <f>VLOOKUP(A5484,Weather!$A$1:$E$366, 5)</f>
        <v>0.66666666666666774</v>
      </c>
      <c r="G5484" s="1">
        <f>VLOOKUP(D5484, Summer!$A$1:$E$25, 2)</f>
        <v>1497.9516334678001</v>
      </c>
      <c r="H5484" s="1">
        <f>VLOOKUP(D5484, Summer!$A$1:$E$25, 3)</f>
        <v>1079.6213447448599</v>
      </c>
      <c r="I5484" s="1">
        <f>VLOOKUP(D5484, Summer!$A$1:$E$25, 5)</f>
        <v>435.54125021175599</v>
      </c>
      <c r="J5484" s="1">
        <f t="shared" si="511"/>
        <v>1358.5082038934872</v>
      </c>
      <c r="K5484" s="47">
        <f t="shared" si="512"/>
        <v>25.415003907984349</v>
      </c>
      <c r="L5484" s="48">
        <f>Solar!K5501/1000*Variables!$B$3</f>
        <v>36.759050000000002</v>
      </c>
      <c r="M5484">
        <f>IF(E5484=1, VLOOKUP(D5484, Sheet1!$A$2:$C$26, 2), Sheet1!$C$3)</f>
        <v>0.25796000000000002</v>
      </c>
      <c r="N5484" s="1">
        <f>'Electricity Rates'!$J$2</f>
        <v>0.24729999999999999</v>
      </c>
      <c r="O5484" s="145">
        <f>L5484-K5484</f>
        <v>11.344046092015653</v>
      </c>
      <c r="P5484">
        <f t="shared" si="513"/>
        <v>6.2851304664445298</v>
      </c>
      <c r="Q5484">
        <f>IF(O5484&gt;0, IF(Q5483+O5484*Variables!$B$5&lt;Variables!$B$4, Q5483+O5484*Variables!$B$5, Variables!$B$4), IF(Q5483&gt;-O5484, Q5483+O5484/Variables!$B$5, 0))</f>
        <v>16.900082900388263</v>
      </c>
      <c r="R5484">
        <f>IF(O5484&gt;0, 0, IF(Q5483&gt;-O5484, 0, -O5484 - Q5483*Variables!$B$5))</f>
        <v>0</v>
      </c>
      <c r="S5484">
        <f t="shared" si="514"/>
        <v>0</v>
      </c>
      <c r="T5484">
        <f t="shared" si="515"/>
        <v>0</v>
      </c>
    </row>
    <row r="5485" spans="1:20" x14ac:dyDescent="0.3">
      <c r="A5485" s="3">
        <f t="shared" si="510"/>
        <v>43329</v>
      </c>
      <c r="B5485">
        <v>8</v>
      </c>
      <c r="C5485">
        <v>17</v>
      </c>
      <c r="D5485">
        <v>12</v>
      </c>
      <c r="E5485">
        <v>1</v>
      </c>
      <c r="F5485" s="1">
        <f>VLOOKUP(A5485,Weather!$A$1:$E$366, 5)</f>
        <v>0.66666666666666774</v>
      </c>
      <c r="G5485" s="1">
        <f>VLOOKUP(D5485, Summer!$A$1:$E$25, 2)</f>
        <v>1553.30978408544</v>
      </c>
      <c r="H5485" s="1">
        <f>VLOOKUP(D5485, Summer!$A$1:$E$25, 3)</f>
        <v>1117.7462231731799</v>
      </c>
      <c r="I5485" s="1">
        <f>VLOOKUP(D5485, Summer!$A$1:$E$25, 5)</f>
        <v>435.36187980189499</v>
      </c>
      <c r="J5485" s="1">
        <f t="shared" si="511"/>
        <v>1408.1219304480205</v>
      </c>
      <c r="K5485" s="47">
        <f t="shared" si="512"/>
        <v>26.343178688717575</v>
      </c>
      <c r="L5485" s="48">
        <f>Solar!K5502/1000*Variables!$B$3</f>
        <v>40.398299999999999</v>
      </c>
      <c r="M5485">
        <f>IF(E5485=1, VLOOKUP(D5485, Sheet1!$A$2:$C$26, 2), Sheet1!$C$3)</f>
        <v>0.25796000000000002</v>
      </c>
      <c r="N5485" s="1">
        <f>'Electricity Rates'!$J$2</f>
        <v>0.24729999999999999</v>
      </c>
      <c r="O5485" s="145">
        <f>L5485-K5485</f>
        <v>14.055121311282424</v>
      </c>
      <c r="P5485">
        <f t="shared" si="513"/>
        <v>6.5146680897198559</v>
      </c>
      <c r="Q5485">
        <f>IF(O5485&gt;0, IF(Q5484+O5485*Variables!$B$5&lt;Variables!$B$4, Q5484+O5485*Variables!$B$5, Variables!$B$4), IF(Q5484&gt;-O5485, Q5484+O5485/Variables!$B$5, 0))</f>
        <v>30.111896932993741</v>
      </c>
      <c r="R5485">
        <f>IF(O5485&gt;0, 0, IF(Q5484&gt;-O5485, 0, -O5485 - Q5484*Variables!$B$5))</f>
        <v>0</v>
      </c>
      <c r="S5485">
        <f t="shared" si="514"/>
        <v>0</v>
      </c>
      <c r="T5485">
        <f t="shared" si="515"/>
        <v>0</v>
      </c>
    </row>
    <row r="5486" spans="1:20" x14ac:dyDescent="0.3">
      <c r="A5486" s="3">
        <f t="shared" si="510"/>
        <v>43329</v>
      </c>
      <c r="B5486">
        <v>8</v>
      </c>
      <c r="C5486">
        <v>17</v>
      </c>
      <c r="D5486">
        <v>13</v>
      </c>
      <c r="E5486">
        <v>1</v>
      </c>
      <c r="F5486" s="1">
        <f>VLOOKUP(A5486,Weather!$A$1:$E$366, 5)</f>
        <v>0.66666666666666774</v>
      </c>
      <c r="G5486" s="1">
        <f>VLOOKUP(D5486, Summer!$A$1:$E$25, 2)</f>
        <v>1622.5675647430101</v>
      </c>
      <c r="H5486" s="1">
        <f>VLOOKUP(D5486, Summer!$A$1:$E$25, 3)</f>
        <v>1132.28619594112</v>
      </c>
      <c r="I5486" s="1">
        <f>VLOOKUP(D5486, Summer!$A$1:$E$25, 5)</f>
        <v>435.17254436926402</v>
      </c>
      <c r="J5486" s="1">
        <f t="shared" si="511"/>
        <v>1459.1404418090472</v>
      </c>
      <c r="K5486" s="47">
        <f t="shared" si="512"/>
        <v>27.297634217144918</v>
      </c>
      <c r="L5486" s="48">
        <f>Solar!K5503/1000*Variables!$B$3</f>
        <v>41.4589</v>
      </c>
      <c r="M5486">
        <f>IF(E5486=1, VLOOKUP(D5486, Sheet1!$A$2:$C$26, 2), Sheet1!$C$3)</f>
        <v>0.55478000000000005</v>
      </c>
      <c r="N5486" s="1">
        <f>'Electricity Rates'!$J$2</f>
        <v>0.24729999999999999</v>
      </c>
      <c r="O5486" s="145">
        <f>L5486-K5486</f>
        <v>14.161265782855082</v>
      </c>
      <c r="P5486">
        <f t="shared" si="513"/>
        <v>6.7507049418999383</v>
      </c>
      <c r="Q5486">
        <f>IF(O5486&gt;0, IF(Q5485+O5486*Variables!$B$5&lt;Variables!$B$4, Q5485+O5486*Variables!$B$5, Variables!$B$4), IF(Q5485&gt;-O5486, Q5485+O5486/Variables!$B$5, 0))</f>
        <v>43.423486768877517</v>
      </c>
      <c r="R5486">
        <f>IF(O5486&gt;0, 0, IF(Q5485&gt;-O5486, 0, -O5486 - Q5485*Variables!$B$5))</f>
        <v>0</v>
      </c>
      <c r="S5486">
        <f t="shared" si="514"/>
        <v>0</v>
      </c>
      <c r="T5486">
        <f t="shared" si="515"/>
        <v>0</v>
      </c>
    </row>
    <row r="5487" spans="1:20" x14ac:dyDescent="0.3">
      <c r="A5487" s="3">
        <f t="shared" si="510"/>
        <v>43329</v>
      </c>
      <c r="B5487">
        <v>8</v>
      </c>
      <c r="C5487">
        <v>17</v>
      </c>
      <c r="D5487">
        <v>14</v>
      </c>
      <c r="E5487">
        <v>1</v>
      </c>
      <c r="F5487" s="1">
        <f>VLOOKUP(A5487,Weather!$A$1:$E$366, 5)</f>
        <v>0.66666666666666774</v>
      </c>
      <c r="G5487" s="1">
        <f>VLOOKUP(D5487, Summer!$A$1:$E$25, 2)</f>
        <v>1636.26340321468</v>
      </c>
      <c r="H5487" s="1">
        <f>VLOOKUP(D5487, Summer!$A$1:$E$25, 3)</f>
        <v>1156.2601309732199</v>
      </c>
      <c r="I5487" s="1">
        <f>VLOOKUP(D5487, Summer!$A$1:$E$25, 5)</f>
        <v>417.13087064403902</v>
      </c>
      <c r="J5487" s="1">
        <f t="shared" si="511"/>
        <v>1476.2623124675272</v>
      </c>
      <c r="K5487" s="47">
        <f t="shared" si="512"/>
        <v>27.61795058214744</v>
      </c>
      <c r="L5487" s="48">
        <f>Solar!K5504/1000*Variables!$B$3</f>
        <v>38.959449999999997</v>
      </c>
      <c r="M5487">
        <f>IF(E5487=1, VLOOKUP(D5487, Sheet1!$A$2:$C$26, 2), Sheet1!$C$3)</f>
        <v>0.55478000000000005</v>
      </c>
      <c r="N5487" s="1">
        <f>'Electricity Rates'!$J$2</f>
        <v>0.24729999999999999</v>
      </c>
      <c r="O5487" s="145">
        <f>L5487-K5487</f>
        <v>11.341499417852557</v>
      </c>
      <c r="P5487">
        <f t="shared" si="513"/>
        <v>6.8299191789650617</v>
      </c>
      <c r="Q5487">
        <f>IF(O5487&gt;0, IF(Q5486+O5487*Variables!$B$5&lt;Variables!$B$4, Q5486+O5487*Variables!$B$5, Variables!$B$4), IF(Q5486&gt;-O5487, Q5486+O5487/Variables!$B$5, 0))</f>
        <v>54.084496221658924</v>
      </c>
      <c r="R5487">
        <f>IF(O5487&gt;0, 0, IF(Q5486&gt;-O5487, 0, -O5487 - Q5486*Variables!$B$5))</f>
        <v>0</v>
      </c>
      <c r="S5487">
        <f t="shared" si="514"/>
        <v>0</v>
      </c>
      <c r="T5487">
        <f t="shared" si="515"/>
        <v>0</v>
      </c>
    </row>
    <row r="5488" spans="1:20" x14ac:dyDescent="0.3">
      <c r="A5488" s="3">
        <f t="shared" si="510"/>
        <v>43329</v>
      </c>
      <c r="B5488">
        <v>8</v>
      </c>
      <c r="C5488">
        <v>17</v>
      </c>
      <c r="D5488">
        <v>15</v>
      </c>
      <c r="E5488">
        <v>1</v>
      </c>
      <c r="F5488" s="1">
        <f>VLOOKUP(A5488,Weather!$A$1:$E$366, 5)</f>
        <v>0.66666666666666774</v>
      </c>
      <c r="G5488" s="1">
        <f>VLOOKUP(D5488, Summer!$A$1:$E$25, 2)</f>
        <v>1589.7727985285201</v>
      </c>
      <c r="H5488" s="1">
        <f>VLOOKUP(D5488, Summer!$A$1:$E$25, 3)</f>
        <v>1137.7596230737599</v>
      </c>
      <c r="I5488" s="1">
        <f>VLOOKUP(D5488, Summer!$A$1:$E$25, 5)</f>
        <v>403.543562097039</v>
      </c>
      <c r="J5488" s="1">
        <f t="shared" si="511"/>
        <v>1439.1017400436006</v>
      </c>
      <c r="K5488" s="47">
        <f t="shared" si="512"/>
        <v>26.922749706164304</v>
      </c>
      <c r="L5488" s="48">
        <f>Solar!K5505/1000*Variables!$B$3</f>
        <v>34.448250000000002</v>
      </c>
      <c r="M5488">
        <f>IF(E5488=1, VLOOKUP(D5488, Sheet1!$A$2:$C$26, 2), Sheet1!$C$3)</f>
        <v>0.55478000000000005</v>
      </c>
      <c r="N5488" s="1">
        <f>'Electricity Rates'!$J$2</f>
        <v>0.24729999999999999</v>
      </c>
      <c r="O5488" s="145">
        <f>L5488-K5488</f>
        <v>7.5255002938356981</v>
      </c>
      <c r="P5488">
        <f t="shared" si="513"/>
        <v>6.657996002334432</v>
      </c>
      <c r="Q5488">
        <f>IF(O5488&gt;0, IF(Q5487+O5488*Variables!$B$5&lt;Variables!$B$4, Q5487+O5488*Variables!$B$5, Variables!$B$4), IF(Q5487&gt;-O5488, Q5487+O5488/Variables!$B$5, 0))</f>
        <v>61.158466497864481</v>
      </c>
      <c r="R5488">
        <f>IF(O5488&gt;0, 0, IF(Q5487&gt;-O5488, 0, -O5488 - Q5487*Variables!$B$5))</f>
        <v>0</v>
      </c>
      <c r="S5488">
        <f t="shared" si="514"/>
        <v>0</v>
      </c>
      <c r="T5488">
        <f t="shared" si="515"/>
        <v>0</v>
      </c>
    </row>
    <row r="5489" spans="1:20" x14ac:dyDescent="0.3">
      <c r="A5489" s="3">
        <f t="shared" si="510"/>
        <v>43329</v>
      </c>
      <c r="B5489">
        <v>8</v>
      </c>
      <c r="C5489">
        <v>17</v>
      </c>
      <c r="D5489">
        <v>16</v>
      </c>
      <c r="E5489">
        <v>1</v>
      </c>
      <c r="F5489" s="1">
        <f>VLOOKUP(A5489,Weather!$A$1:$E$366, 5)</f>
        <v>0.66666666666666774</v>
      </c>
      <c r="G5489" s="1">
        <f>VLOOKUP(D5489, Summer!$A$1:$E$25, 2)</f>
        <v>1459.9523441255701</v>
      </c>
      <c r="H5489" s="1">
        <f>VLOOKUP(D5489, Summer!$A$1:$E$25, 3)</f>
        <v>1006.09479349024</v>
      </c>
      <c r="I5489" s="1">
        <f>VLOOKUP(D5489, Summer!$A$1:$E$25, 5)</f>
        <v>381.04254068220598</v>
      </c>
      <c r="J5489" s="1">
        <f t="shared" si="511"/>
        <v>1308.6664939137938</v>
      </c>
      <c r="K5489" s="47">
        <f t="shared" si="512"/>
        <v>24.482564007890932</v>
      </c>
      <c r="L5489" s="48">
        <f>Solar!K5506/1000*Variables!$B$3</f>
        <v>26.999950000000002</v>
      </c>
      <c r="M5489">
        <f>IF(E5489=1, VLOOKUP(D5489, Sheet1!$A$2:$C$26, 2), Sheet1!$C$3)</f>
        <v>0.55478000000000005</v>
      </c>
      <c r="N5489" s="1">
        <f>'Electricity Rates'!$J$2</f>
        <v>0.24729999999999999</v>
      </c>
      <c r="O5489" s="145">
        <f>L5489-K5489</f>
        <v>2.5173859921090695</v>
      </c>
      <c r="P5489">
        <f t="shared" si="513"/>
        <v>6.0545380791514276</v>
      </c>
      <c r="Q5489">
        <f>IF(O5489&gt;0, IF(Q5488+O5489*Variables!$B$5&lt;Variables!$B$4, Q5488+O5489*Variables!$B$5, Variables!$B$4), IF(Q5488&gt;-O5489, Q5488+O5489/Variables!$B$5, 0))</f>
        <v>63.524809330447006</v>
      </c>
      <c r="R5489">
        <f>IF(O5489&gt;0, 0, IF(Q5488&gt;-O5489, 0, -O5489 - Q5488*Variables!$B$5))</f>
        <v>0</v>
      </c>
      <c r="S5489">
        <f t="shared" si="514"/>
        <v>0</v>
      </c>
      <c r="T5489">
        <f t="shared" si="515"/>
        <v>0</v>
      </c>
    </row>
    <row r="5490" spans="1:20" x14ac:dyDescent="0.3">
      <c r="A5490" s="3">
        <f t="shared" si="510"/>
        <v>43329</v>
      </c>
      <c r="B5490">
        <v>8</v>
      </c>
      <c r="C5490">
        <v>17</v>
      </c>
      <c r="D5490">
        <v>17</v>
      </c>
      <c r="E5490">
        <v>1</v>
      </c>
      <c r="F5490" s="1">
        <f>VLOOKUP(A5490,Weather!$A$1:$E$366, 5)</f>
        <v>0.66666666666666774</v>
      </c>
      <c r="G5490" s="1">
        <f>VLOOKUP(D5490, Summer!$A$1:$E$25, 2)</f>
        <v>1144.9480592772099</v>
      </c>
      <c r="H5490" s="1">
        <f>VLOOKUP(D5490, Summer!$A$1:$E$25, 3)</f>
        <v>808.38142168622596</v>
      </c>
      <c r="I5490" s="1">
        <f>VLOOKUP(D5490, Summer!$A$1:$E$25, 5)</f>
        <v>371.93450987035499</v>
      </c>
      <c r="J5490" s="1">
        <f t="shared" si="511"/>
        <v>1032.7591800802156</v>
      </c>
      <c r="K5490" s="47">
        <f t="shared" si="512"/>
        <v>19.320883394387888</v>
      </c>
      <c r="L5490" s="48">
        <f>Solar!K5507/1000*Variables!$B$3</f>
        <v>17.636449999999996</v>
      </c>
      <c r="M5490">
        <f>IF(E5490=1, VLOOKUP(D5490, Sheet1!$A$2:$C$26, 2), Sheet1!$C$3)</f>
        <v>0.55478000000000005</v>
      </c>
      <c r="N5490" s="1">
        <f>'Electricity Rates'!$J$2</f>
        <v>0.24729999999999999</v>
      </c>
      <c r="O5490" s="145">
        <f>L5490-K5490</f>
        <v>-1.6844333943878915</v>
      </c>
      <c r="P5490">
        <f t="shared" si="513"/>
        <v>4.7780544634321247</v>
      </c>
      <c r="Q5490">
        <f>IF(O5490&gt;0, IF(Q5489+O5490*Variables!$B$5&lt;Variables!$B$4, Q5489+O5490*Variables!$B$5, Variables!$B$4), IF(Q5489&gt;-O5490, Q5489+O5490/Variables!$B$5, 0))</f>
        <v>61.732858910885419</v>
      </c>
      <c r="R5490">
        <f>IF(O5490&gt;0, 0, IF(Q5489&gt;-O5490, 0, -O5490 - Q5489*Variables!$B$5))</f>
        <v>0</v>
      </c>
      <c r="S5490">
        <f t="shared" si="514"/>
        <v>0</v>
      </c>
      <c r="T5490">
        <f t="shared" si="515"/>
        <v>0</v>
      </c>
    </row>
    <row r="5491" spans="1:20" x14ac:dyDescent="0.3">
      <c r="A5491" s="3">
        <f t="shared" si="510"/>
        <v>43329</v>
      </c>
      <c r="B5491">
        <v>8</v>
      </c>
      <c r="C5491">
        <v>17</v>
      </c>
      <c r="D5491">
        <v>18</v>
      </c>
      <c r="E5491">
        <v>1</v>
      </c>
      <c r="F5491" s="1">
        <f>VLOOKUP(A5491,Weather!$A$1:$E$366, 5)</f>
        <v>0.66666666666666774</v>
      </c>
      <c r="G5491" s="1">
        <f>VLOOKUP(D5491, Summer!$A$1:$E$25, 2)</f>
        <v>769.75210584620504</v>
      </c>
      <c r="H5491" s="1">
        <f>VLOOKUP(D5491, Summer!$A$1:$E$25, 3)</f>
        <v>572.92139445417001</v>
      </c>
      <c r="I5491" s="1">
        <f>VLOOKUP(D5491, Summer!$A$1:$E$25, 5)</f>
        <v>349.41355840998102</v>
      </c>
      <c r="J5491" s="1">
        <f t="shared" si="511"/>
        <v>704.14186871552693</v>
      </c>
      <c r="K5491" s="47">
        <f t="shared" si="512"/>
        <v>13.173102888809364</v>
      </c>
      <c r="L5491" s="48">
        <f>Solar!K5508/1000*Variables!$B$3</f>
        <v>7.0640500000000008</v>
      </c>
      <c r="M5491">
        <f>IF(E5491=1, VLOOKUP(D5491, Sheet1!$A$2:$C$26, 2), Sheet1!$C$3)</f>
        <v>0.55478000000000005</v>
      </c>
      <c r="N5491" s="1">
        <f>'Electricity Rates'!$J$2</f>
        <v>0.24729999999999999</v>
      </c>
      <c r="O5491" s="145">
        <f>L5491-K5491</f>
        <v>-6.1090528888093631</v>
      </c>
      <c r="P5491">
        <f t="shared" si="513"/>
        <v>3.2577083444025554</v>
      </c>
      <c r="Q5491">
        <f>IF(O5491&gt;0, IF(Q5490+O5491*Variables!$B$5&lt;Variables!$B$4, Q5490+O5491*Variables!$B$5, Variables!$B$4), IF(Q5490&gt;-O5491, Q5490+O5491/Variables!$B$5, 0))</f>
        <v>55.233866475981841</v>
      </c>
      <c r="R5491">
        <f>IF(O5491&gt;0, 0, IF(Q5490&gt;-O5491, 0, -O5491 - Q5490*Variables!$B$5))</f>
        <v>0</v>
      </c>
      <c r="S5491">
        <f t="shared" si="514"/>
        <v>0</v>
      </c>
      <c r="T5491">
        <f t="shared" si="515"/>
        <v>0</v>
      </c>
    </row>
    <row r="5492" spans="1:20" x14ac:dyDescent="0.3">
      <c r="A5492" s="3">
        <f t="shared" si="510"/>
        <v>43329</v>
      </c>
      <c r="B5492">
        <v>8</v>
      </c>
      <c r="C5492">
        <v>17</v>
      </c>
      <c r="D5492">
        <v>19</v>
      </c>
      <c r="E5492">
        <v>1</v>
      </c>
      <c r="F5492" s="1">
        <f>VLOOKUP(A5492,Weather!$A$1:$E$366, 5)</f>
        <v>0.66666666666666774</v>
      </c>
      <c r="G5492" s="1">
        <f>VLOOKUP(D5492, Summer!$A$1:$E$25, 2)</f>
        <v>565.86125451999203</v>
      </c>
      <c r="H5492" s="1">
        <f>VLOOKUP(D5492, Summer!$A$1:$E$25, 3)</f>
        <v>365.77406038600299</v>
      </c>
      <c r="I5492" s="1">
        <f>VLOOKUP(D5492, Summer!$A$1:$E$25, 5)</f>
        <v>331.38683221891199</v>
      </c>
      <c r="J5492" s="1">
        <f t="shared" si="511"/>
        <v>499.16552314199589</v>
      </c>
      <c r="K5492" s="47">
        <f t="shared" si="512"/>
        <v>9.3384005227395264</v>
      </c>
      <c r="L5492" s="48">
        <f>Solar!K5509/1000*Variables!$B$3</f>
        <v>0.65115000000000001</v>
      </c>
      <c r="M5492">
        <f>IF(E5492=1, VLOOKUP(D5492, Sheet1!$A$2:$C$26, 2), Sheet1!$C$3)</f>
        <v>0.25796000000000002</v>
      </c>
      <c r="N5492" s="1">
        <f>'Electricity Rates'!$J$2</f>
        <v>0.24729999999999999</v>
      </c>
      <c r="O5492" s="145">
        <f>L5492-K5492</f>
        <v>-8.6872505227395269</v>
      </c>
      <c r="P5492">
        <f t="shared" si="513"/>
        <v>2.3093864492734846</v>
      </c>
      <c r="Q5492">
        <f>IF(O5492&gt;0, IF(Q5491+O5492*Variables!$B$5&lt;Variables!$B$4, Q5491+O5492*Variables!$B$5, Variables!$B$4), IF(Q5491&gt;-O5492, Q5491+O5492/Variables!$B$5, 0))</f>
        <v>45.992110600727024</v>
      </c>
      <c r="R5492">
        <f>IF(O5492&gt;0, 0, IF(Q5491&gt;-O5492, 0, -O5492 - Q5491*Variables!$B$5))</f>
        <v>0</v>
      </c>
      <c r="S5492">
        <f t="shared" si="514"/>
        <v>0</v>
      </c>
      <c r="T5492">
        <f t="shared" si="515"/>
        <v>0</v>
      </c>
    </row>
    <row r="5493" spans="1:20" x14ac:dyDescent="0.3">
      <c r="A5493" s="3">
        <f t="shared" si="510"/>
        <v>43329</v>
      </c>
      <c r="B5493">
        <v>8</v>
      </c>
      <c r="C5493">
        <v>17</v>
      </c>
      <c r="D5493">
        <v>20</v>
      </c>
      <c r="E5493">
        <v>1</v>
      </c>
      <c r="F5493" s="1">
        <f>VLOOKUP(A5493,Weather!$A$1:$E$366, 5)</f>
        <v>0.66666666666666774</v>
      </c>
      <c r="G5493" s="1">
        <f>VLOOKUP(D5493, Summer!$A$1:$E$25, 2)</f>
        <v>459.178981251175</v>
      </c>
      <c r="H5493" s="1">
        <f>VLOOKUP(D5493, Summer!$A$1:$E$25, 3)</f>
        <v>328.41643432967999</v>
      </c>
      <c r="I5493" s="1">
        <f>VLOOKUP(D5493, Summer!$A$1:$E$25, 5)</f>
        <v>326.73316658528501</v>
      </c>
      <c r="J5493" s="1">
        <f t="shared" si="511"/>
        <v>415.59146561067678</v>
      </c>
      <c r="K5493" s="47">
        <f t="shared" si="512"/>
        <v>7.7748950594106372</v>
      </c>
      <c r="L5493" s="48">
        <f>Solar!K5510/1000*Variables!$B$3</f>
        <v>0</v>
      </c>
      <c r="M5493">
        <f>IF(E5493=1, VLOOKUP(D5493, Sheet1!$A$2:$C$26, 2), Sheet1!$C$3)</f>
        <v>0.25796000000000002</v>
      </c>
      <c r="N5493" s="1">
        <f>'Electricity Rates'!$J$2</f>
        <v>0.24729999999999999</v>
      </c>
      <c r="O5493" s="145">
        <f>L5493-K5493</f>
        <v>-7.7748950594106372</v>
      </c>
      <c r="P5493">
        <f t="shared" si="513"/>
        <v>1.9227315481922505</v>
      </c>
      <c r="Q5493">
        <f>IF(O5493&gt;0, IF(Q5492+O5493*Variables!$B$5&lt;Variables!$B$4, Q5492+O5493*Variables!$B$5, Variables!$B$4), IF(Q5492&gt;-O5493, Q5492+O5493/Variables!$B$5, 0))</f>
        <v>37.7209456439072</v>
      </c>
      <c r="R5493">
        <f>IF(O5493&gt;0, 0, IF(Q5492&gt;-O5493, 0, -O5493 - Q5492*Variables!$B$5))</f>
        <v>0</v>
      </c>
      <c r="S5493">
        <f t="shared" si="514"/>
        <v>0</v>
      </c>
      <c r="T5493">
        <f t="shared" si="515"/>
        <v>0</v>
      </c>
    </row>
    <row r="5494" spans="1:20" x14ac:dyDescent="0.3">
      <c r="A5494" s="3">
        <f t="shared" si="510"/>
        <v>43329</v>
      </c>
      <c r="B5494">
        <v>8</v>
      </c>
      <c r="C5494">
        <v>17</v>
      </c>
      <c r="D5494">
        <v>21</v>
      </c>
      <c r="E5494">
        <v>1</v>
      </c>
      <c r="F5494" s="1">
        <f>VLOOKUP(A5494,Weather!$A$1:$E$366, 5)</f>
        <v>0.66666666666666774</v>
      </c>
      <c r="G5494" s="1">
        <f>VLOOKUP(D5494, Summer!$A$1:$E$25, 2)</f>
        <v>403.43414919632897</v>
      </c>
      <c r="H5494" s="1">
        <f>VLOOKUP(D5494, Summer!$A$1:$E$25, 3)</f>
        <v>305.25297715532997</v>
      </c>
      <c r="I5494" s="1">
        <f>VLOOKUP(D5494, Summer!$A$1:$E$25, 5)</f>
        <v>313.15582306105603</v>
      </c>
      <c r="J5494" s="1">
        <f t="shared" si="511"/>
        <v>370.7070918493294</v>
      </c>
      <c r="K5494" s="47">
        <f t="shared" si="512"/>
        <v>6.9351971236287842</v>
      </c>
      <c r="L5494" s="48">
        <f>Solar!K5511/1000*Variables!$B$3</f>
        <v>0</v>
      </c>
      <c r="M5494">
        <f>IF(E5494=1, VLOOKUP(D5494, Sheet1!$A$2:$C$26, 2), Sheet1!$C$3)</f>
        <v>0.25796000000000002</v>
      </c>
      <c r="N5494" s="1">
        <f>'Electricity Rates'!$J$2</f>
        <v>0.24729999999999999</v>
      </c>
      <c r="O5494" s="145">
        <f>L5494-K5494</f>
        <v>-6.9351971236287842</v>
      </c>
      <c r="P5494">
        <f t="shared" si="513"/>
        <v>1.7150742486733983</v>
      </c>
      <c r="Q5494">
        <f>IF(O5494&gt;0, IF(Q5493+O5494*Variables!$B$5&lt;Variables!$B$4, Q5493+O5494*Variables!$B$5, Variables!$B$4), IF(Q5493&gt;-O5494, Q5493+O5494/Variables!$B$5, 0))</f>
        <v>30.343076363451047</v>
      </c>
      <c r="R5494">
        <f>IF(O5494&gt;0, 0, IF(Q5493&gt;-O5494, 0, -O5494 - Q5493*Variables!$B$5))</f>
        <v>0</v>
      </c>
      <c r="S5494">
        <f t="shared" si="514"/>
        <v>0</v>
      </c>
      <c r="T5494">
        <f t="shared" si="515"/>
        <v>0</v>
      </c>
    </row>
    <row r="5495" spans="1:20" x14ac:dyDescent="0.3">
      <c r="A5495" s="3">
        <f t="shared" si="510"/>
        <v>43329</v>
      </c>
      <c r="B5495">
        <v>8</v>
      </c>
      <c r="C5495">
        <v>17</v>
      </c>
      <c r="D5495">
        <v>22</v>
      </c>
      <c r="E5495">
        <v>1</v>
      </c>
      <c r="F5495" s="1">
        <f>VLOOKUP(A5495,Weather!$A$1:$E$366, 5)</f>
        <v>0.66666666666666774</v>
      </c>
      <c r="G5495" s="1">
        <f>VLOOKUP(D5495, Summer!$A$1:$E$25, 2)</f>
        <v>366.19777187885302</v>
      </c>
      <c r="H5495" s="1">
        <f>VLOOKUP(D5495, Summer!$A$1:$E$25, 3)</f>
        <v>263.18917633836901</v>
      </c>
      <c r="I5495" s="1">
        <f>VLOOKUP(D5495, Summer!$A$1:$E$25, 5)</f>
        <v>295.10418431306101</v>
      </c>
      <c r="J5495" s="1">
        <f t="shared" si="511"/>
        <v>331.86157336535848</v>
      </c>
      <c r="K5495" s="47">
        <f t="shared" si="512"/>
        <v>6.2084742365322523</v>
      </c>
      <c r="L5495" s="48">
        <f>Solar!K5512/1000*Variables!$B$3</f>
        <v>0</v>
      </c>
      <c r="M5495">
        <f>IF(E5495=1, VLOOKUP(D5495, Sheet1!$A$2:$C$26, 2), Sheet1!$C$3)</f>
        <v>0.18637999999999999</v>
      </c>
      <c r="N5495" s="1">
        <f>'Electricity Rates'!$J$2</f>
        <v>0.24729999999999999</v>
      </c>
      <c r="O5495" s="145">
        <f>L5495-K5495</f>
        <v>-6.2084742365322523</v>
      </c>
      <c r="P5495">
        <f t="shared" si="513"/>
        <v>1.535355678694426</v>
      </c>
      <c r="Q5495">
        <f>IF(O5495&gt;0, IF(Q5494+O5495*Variables!$B$5&lt;Variables!$B$4, Q5494+O5495*Variables!$B$5, Variables!$B$4), IF(Q5494&gt;-O5495, Q5494+O5495/Variables!$B$5, 0))</f>
        <v>23.738316537352905</v>
      </c>
      <c r="R5495">
        <f>IF(O5495&gt;0, 0, IF(Q5494&gt;-O5495, 0, -O5495 - Q5494*Variables!$B$5))</f>
        <v>0</v>
      </c>
      <c r="S5495">
        <f t="shared" si="514"/>
        <v>0</v>
      </c>
      <c r="T5495">
        <f t="shared" si="515"/>
        <v>0</v>
      </c>
    </row>
    <row r="5496" spans="1:20" x14ac:dyDescent="0.3">
      <c r="A5496" s="3">
        <f t="shared" si="510"/>
        <v>43329</v>
      </c>
      <c r="B5496">
        <v>8</v>
      </c>
      <c r="C5496">
        <v>17</v>
      </c>
      <c r="D5496">
        <v>23</v>
      </c>
      <c r="E5496">
        <v>1</v>
      </c>
      <c r="F5496" s="1">
        <f>VLOOKUP(A5496,Weather!$A$1:$E$366, 5)</f>
        <v>0.66666666666666774</v>
      </c>
      <c r="G5496" s="1">
        <f>VLOOKUP(D5496, Summer!$A$1:$E$25, 2)</f>
        <v>342.86102460129899</v>
      </c>
      <c r="H5496" s="1">
        <f>VLOOKUP(D5496, Summer!$A$1:$E$25, 3)</f>
        <v>273.02297434567402</v>
      </c>
      <c r="I5496" s="1">
        <f>VLOOKUP(D5496, Summer!$A$1:$E$25, 5)</f>
        <v>281.53182330021599</v>
      </c>
      <c r="J5496" s="1">
        <f t="shared" si="511"/>
        <v>319.58167451609074</v>
      </c>
      <c r="K5496" s="47">
        <f t="shared" si="512"/>
        <v>5.978741595721301</v>
      </c>
      <c r="L5496" s="48">
        <f>Solar!K5513/1000*Variables!$B$3</f>
        <v>0</v>
      </c>
      <c r="M5496">
        <f>IF(E5496=1, VLOOKUP(D5496, Sheet1!$A$2:$C$26, 2), Sheet1!$C$3)</f>
        <v>0.18637999999999999</v>
      </c>
      <c r="N5496" s="1">
        <f>'Electricity Rates'!$J$2</f>
        <v>0.24729999999999999</v>
      </c>
      <c r="O5496" s="145">
        <f>L5496-K5496</f>
        <v>-5.978741595721301</v>
      </c>
      <c r="P5496">
        <f t="shared" si="513"/>
        <v>1.4785427966218776</v>
      </c>
      <c r="Q5496">
        <f>IF(O5496&gt;0, IF(Q5495+O5496*Variables!$B$5&lt;Variables!$B$4, Q5495+O5496*Variables!$B$5, Variables!$B$4), IF(Q5495&gt;-O5496, Q5495+O5496/Variables!$B$5, 0))</f>
        <v>17.377953137649392</v>
      </c>
      <c r="R5496">
        <f>IF(O5496&gt;0, 0, IF(Q5495&gt;-O5496, 0, -O5496 - Q5495*Variables!$B$5))</f>
        <v>0</v>
      </c>
      <c r="S5496">
        <f t="shared" si="514"/>
        <v>0</v>
      </c>
      <c r="T5496">
        <f t="shared" si="515"/>
        <v>0</v>
      </c>
    </row>
    <row r="5497" spans="1:20" x14ac:dyDescent="0.3">
      <c r="A5497" s="3">
        <f t="shared" si="510"/>
        <v>43329</v>
      </c>
      <c r="B5497">
        <v>8</v>
      </c>
      <c r="C5497">
        <v>17</v>
      </c>
      <c r="D5497">
        <v>24</v>
      </c>
      <c r="E5497">
        <v>1</v>
      </c>
      <c r="F5497" s="1">
        <f>VLOOKUP(A5497,Weather!$A$1:$E$366, 5)</f>
        <v>0.66666666666666774</v>
      </c>
      <c r="G5497" s="1">
        <f>VLOOKUP(D5497, Summer!$A$1:$E$25, 2)</f>
        <v>310.26482453023402</v>
      </c>
      <c r="H5497" s="1">
        <f>VLOOKUP(D5497, Summer!$A$1:$E$25, 3)</f>
        <v>259.09090909090901</v>
      </c>
      <c r="I5497" s="1">
        <f>VLOOKUP(D5497, Summer!$A$1:$E$25, 5)</f>
        <v>276.86321013243497</v>
      </c>
      <c r="J5497" s="1">
        <f t="shared" si="511"/>
        <v>293.20685271712574</v>
      </c>
      <c r="K5497" s="47">
        <f t="shared" si="512"/>
        <v>5.4853207999013289</v>
      </c>
      <c r="L5497" s="48">
        <f>Solar!K5514/1000*Variables!$B$3</f>
        <v>0</v>
      </c>
      <c r="M5497">
        <f>IF(E5497=1, VLOOKUP(D5497, Sheet1!$A$2:$C$26, 2), Sheet1!$C$3)</f>
        <v>0.18637999999999999</v>
      </c>
      <c r="N5497" s="1">
        <f>'Electricity Rates'!$J$2</f>
        <v>0.24729999999999999</v>
      </c>
      <c r="O5497" s="145">
        <f>L5497-K5497</f>
        <v>-5.4853207999013289</v>
      </c>
      <c r="P5497">
        <f t="shared" si="513"/>
        <v>1.3565198338155986</v>
      </c>
      <c r="Q5497">
        <f>IF(O5497&gt;0, IF(Q5496+O5497*Variables!$B$5&lt;Variables!$B$4, Q5496+O5497*Variables!$B$5, Variables!$B$4), IF(Q5496&gt;-O5497, Q5496+O5497/Variables!$B$5, 0))</f>
        <v>11.542505478179894</v>
      </c>
      <c r="R5497">
        <f>IF(O5497&gt;0, 0, IF(Q5496&gt;-O5497, 0, -O5497 - Q5496*Variables!$B$5))</f>
        <v>0</v>
      </c>
      <c r="S5497">
        <f t="shared" si="514"/>
        <v>0</v>
      </c>
      <c r="T5497">
        <f t="shared" si="515"/>
        <v>0</v>
      </c>
    </row>
    <row r="5498" spans="1:20" x14ac:dyDescent="0.3">
      <c r="A5498" s="3">
        <f t="shared" si="510"/>
        <v>43330</v>
      </c>
      <c r="B5498">
        <v>8</v>
      </c>
      <c r="C5498">
        <v>18</v>
      </c>
      <c r="D5498">
        <v>1</v>
      </c>
      <c r="E5498">
        <v>0</v>
      </c>
      <c r="F5498" s="1">
        <f>VLOOKUP(A5498,Weather!$A$1:$E$366, 5)</f>
        <v>0.69047619047619035</v>
      </c>
      <c r="G5498" s="1">
        <f>VLOOKUP(D5498, Summer!$A$1:$E$25, 2)</f>
        <v>305.44698283970399</v>
      </c>
      <c r="H5498" s="1">
        <f>VLOOKUP(D5498, Summer!$A$1:$E$25, 3)</f>
        <v>264.36707082495798</v>
      </c>
      <c r="I5498" s="1">
        <f>VLOOKUP(D5498, Summer!$A$1:$E$25, 5)</f>
        <v>276.703769768114</v>
      </c>
      <c r="J5498" s="1">
        <f t="shared" si="511"/>
        <v>276.703769768114</v>
      </c>
      <c r="K5498" s="47">
        <f t="shared" si="512"/>
        <v>5.1765807301388893</v>
      </c>
      <c r="L5498" s="48">
        <f>Solar!K5515/1000*Variables!$B$3</f>
        <v>0</v>
      </c>
      <c r="M5498">
        <f>IF(E5498=1, VLOOKUP(D5498, Sheet1!$A$2:$C$26, 2), Sheet1!$C$3)</f>
        <v>0.18637999999999999</v>
      </c>
      <c r="N5498" s="1">
        <f>'Electricity Rates'!$J$2</f>
        <v>0.24729999999999999</v>
      </c>
      <c r="O5498" s="145">
        <f>L5498-K5498</f>
        <v>-5.1765807301388893</v>
      </c>
      <c r="P5498">
        <f t="shared" si="513"/>
        <v>1.2801684145633472</v>
      </c>
      <c r="Q5498">
        <f>IF(O5498&gt;0, IF(Q5497+O5498*Variables!$B$5&lt;Variables!$B$4, Q5497+O5498*Variables!$B$5, Variables!$B$4), IF(Q5497&gt;-O5498, Q5497+O5498/Variables!$B$5, 0))</f>
        <v>6.0355047014363947</v>
      </c>
      <c r="R5498">
        <f>IF(O5498&gt;0, 0, IF(Q5497&gt;-O5498, 0, -O5498 - Q5497*Variables!$B$5))</f>
        <v>0</v>
      </c>
      <c r="S5498">
        <f t="shared" si="514"/>
        <v>0</v>
      </c>
      <c r="T5498">
        <f t="shared" si="515"/>
        <v>0</v>
      </c>
    </row>
    <row r="5499" spans="1:20" x14ac:dyDescent="0.3">
      <c r="A5499" s="3">
        <f t="shared" si="510"/>
        <v>43330</v>
      </c>
      <c r="B5499">
        <v>8</v>
      </c>
      <c r="C5499">
        <v>18</v>
      </c>
      <c r="D5499">
        <v>2</v>
      </c>
      <c r="E5499">
        <v>0</v>
      </c>
      <c r="F5499" s="1">
        <f>VLOOKUP(A5499,Weather!$A$1:$E$366, 5)</f>
        <v>0.69047619047619035</v>
      </c>
      <c r="G5499" s="1">
        <f>VLOOKUP(D5499, Summer!$A$1:$E$25, 2)</f>
        <v>286.71906025959902</v>
      </c>
      <c r="H5499" s="1">
        <f>VLOOKUP(D5499, Summer!$A$1:$E$25, 3)</f>
        <v>260.03911906460002</v>
      </c>
      <c r="I5499" s="1">
        <f>VLOOKUP(D5499, Summer!$A$1:$E$25, 5)</f>
        <v>276.50446931271199</v>
      </c>
      <c r="J5499" s="1">
        <f t="shared" si="511"/>
        <v>276.50446931271199</v>
      </c>
      <c r="K5499" s="47">
        <f t="shared" si="512"/>
        <v>5.1728522124616383</v>
      </c>
      <c r="L5499" s="48">
        <f>Solar!K5516/1000*Variables!$B$3</f>
        <v>0</v>
      </c>
      <c r="M5499">
        <f>IF(E5499=1, VLOOKUP(D5499, Sheet1!$A$2:$C$26, 2), Sheet1!$C$3)</f>
        <v>0.18637999999999999</v>
      </c>
      <c r="N5499" s="1">
        <f>'Electricity Rates'!$J$2</f>
        <v>0.24729999999999999</v>
      </c>
      <c r="O5499" s="145">
        <f>L5499-K5499</f>
        <v>-5.1728522124616383</v>
      </c>
      <c r="P5499">
        <f t="shared" si="513"/>
        <v>1.2792463521417632</v>
      </c>
      <c r="Q5499">
        <f>IF(O5499&gt;0, IF(Q5498+O5499*Variables!$B$5&lt;Variables!$B$4, Q5498+O5499*Variables!$B$5, Variables!$B$4), IF(Q5498&gt;-O5499, Q5498+O5499/Variables!$B$5, 0))</f>
        <v>0.53247043286018325</v>
      </c>
      <c r="R5499">
        <f>IF(O5499&gt;0, 0, IF(Q5498&gt;-O5499, 0, -O5499 - Q5498*Variables!$B$5))</f>
        <v>0</v>
      </c>
      <c r="S5499">
        <f t="shared" si="514"/>
        <v>0</v>
      </c>
      <c r="T5499">
        <f t="shared" si="515"/>
        <v>0</v>
      </c>
    </row>
    <row r="5500" spans="1:20" x14ac:dyDescent="0.3">
      <c r="A5500" s="3">
        <f t="shared" si="510"/>
        <v>43330</v>
      </c>
      <c r="B5500">
        <v>8</v>
      </c>
      <c r="C5500">
        <v>18</v>
      </c>
      <c r="D5500">
        <v>3</v>
      </c>
      <c r="E5500">
        <v>0</v>
      </c>
      <c r="F5500" s="1">
        <f>VLOOKUP(A5500,Weather!$A$1:$E$366, 5)</f>
        <v>0.69047619047619035</v>
      </c>
      <c r="G5500" s="1">
        <f>VLOOKUP(D5500, Summer!$A$1:$E$25, 2)</f>
        <v>272.63131492590298</v>
      </c>
      <c r="H5500" s="1">
        <f>VLOOKUP(D5500, Summer!$A$1:$E$25, 3)</f>
        <v>241.571030279452</v>
      </c>
      <c r="I5500" s="1">
        <f>VLOOKUP(D5500, Summer!$A$1:$E$25, 5)</f>
        <v>276.33008141423602</v>
      </c>
      <c r="J5500" s="1">
        <f t="shared" si="511"/>
        <v>276.33008141423602</v>
      </c>
      <c r="K5500" s="47">
        <f t="shared" si="512"/>
        <v>5.1695897594940607</v>
      </c>
      <c r="L5500" s="48">
        <f>Solar!K5517/1000*Variables!$B$3</f>
        <v>0</v>
      </c>
      <c r="M5500">
        <f>IF(E5500=1, VLOOKUP(D5500, Sheet1!$A$2:$C$26, 2), Sheet1!$C$3)</f>
        <v>0.18637999999999999</v>
      </c>
      <c r="N5500" s="1">
        <f>'Electricity Rates'!$J$2</f>
        <v>0.24729999999999999</v>
      </c>
      <c r="O5500" s="145">
        <f>L5500-K5500</f>
        <v>-5.1695897594940607</v>
      </c>
      <c r="P5500">
        <f t="shared" si="513"/>
        <v>1.2784395475228811</v>
      </c>
      <c r="Q5500">
        <f>IF(O5500&gt;0, IF(Q5499+O5500*Variables!$B$5&lt;Variables!$B$4, Q5499+O5500*Variables!$B$5, Variables!$B$4), IF(Q5499&gt;-O5500, Q5499+O5500/Variables!$B$5, 0))</f>
        <v>0</v>
      </c>
      <c r="R5500">
        <f>IF(O5500&gt;0, 0, IF(Q5499&gt;-O5500, 0, -O5500 - Q5499*Variables!$B$5))</f>
        <v>4.6690675526054886</v>
      </c>
      <c r="S5500">
        <f t="shared" si="514"/>
        <v>0.87022081045461086</v>
      </c>
      <c r="T5500">
        <f t="shared" si="515"/>
        <v>0</v>
      </c>
    </row>
    <row r="5501" spans="1:20" x14ac:dyDescent="0.3">
      <c r="A5501" s="3">
        <f t="shared" si="510"/>
        <v>43330</v>
      </c>
      <c r="B5501">
        <v>8</v>
      </c>
      <c r="C5501">
        <v>18</v>
      </c>
      <c r="D5501">
        <v>4</v>
      </c>
      <c r="E5501">
        <v>0</v>
      </c>
      <c r="F5501" s="1">
        <f>VLOOKUP(A5501,Weather!$A$1:$E$366, 5)</f>
        <v>0.69047619047619035</v>
      </c>
      <c r="G5501" s="1">
        <f>VLOOKUP(D5501, Summer!$A$1:$E$25, 2)</f>
        <v>286.33237882239803</v>
      </c>
      <c r="H5501" s="1">
        <f>VLOOKUP(D5501, Summer!$A$1:$E$25, 3)</f>
        <v>256.10019667595998</v>
      </c>
      <c r="I5501" s="1">
        <f>VLOOKUP(D5501, Summer!$A$1:$E$25, 5)</f>
        <v>276.13078095883401</v>
      </c>
      <c r="J5501" s="1">
        <f t="shared" si="511"/>
        <v>276.13078095883401</v>
      </c>
      <c r="K5501" s="47">
        <f t="shared" si="512"/>
        <v>5.1658612418168106</v>
      </c>
      <c r="L5501" s="48">
        <f>Solar!K5518/1000*Variables!$B$3</f>
        <v>0</v>
      </c>
      <c r="M5501">
        <f>IF(E5501=1, VLOOKUP(D5501, Sheet1!$A$2:$C$26, 2), Sheet1!$C$3)</f>
        <v>0.18637999999999999</v>
      </c>
      <c r="N5501" s="1">
        <f>'Electricity Rates'!$J$2</f>
        <v>0.24729999999999999</v>
      </c>
      <c r="O5501" s="145">
        <f>L5501-K5501</f>
        <v>-5.1658612418168106</v>
      </c>
      <c r="P5501">
        <f t="shared" si="513"/>
        <v>1.2775174851012971</v>
      </c>
      <c r="Q5501">
        <f>IF(O5501&gt;0, IF(Q5500+O5501*Variables!$B$5&lt;Variables!$B$4, Q5500+O5501*Variables!$B$5, Variables!$B$4), IF(Q5500&gt;-O5501, Q5500+O5501/Variables!$B$5, 0))</f>
        <v>0</v>
      </c>
      <c r="R5501">
        <f>IF(O5501&gt;0, 0, IF(Q5500&gt;-O5501, 0, -O5501 - Q5500*Variables!$B$5))</f>
        <v>5.1658612418168106</v>
      </c>
      <c r="S5501">
        <f t="shared" si="514"/>
        <v>0.96281321824981714</v>
      </c>
      <c r="T5501">
        <f t="shared" si="515"/>
        <v>0</v>
      </c>
    </row>
    <row r="5502" spans="1:20" x14ac:dyDescent="0.3">
      <c r="A5502" s="3">
        <f t="shared" si="510"/>
        <v>43330</v>
      </c>
      <c r="B5502">
        <v>8</v>
      </c>
      <c r="C5502">
        <v>18</v>
      </c>
      <c r="D5502">
        <v>5</v>
      </c>
      <c r="E5502">
        <v>0</v>
      </c>
      <c r="F5502" s="1">
        <f>VLOOKUP(A5502,Weather!$A$1:$E$366, 5)</f>
        <v>0.69047619047619035</v>
      </c>
      <c r="G5502" s="1">
        <f>VLOOKUP(D5502, Summer!$A$1:$E$25, 2)</f>
        <v>323.19252555232703</v>
      </c>
      <c r="H5502" s="1">
        <f>VLOOKUP(D5502, Summer!$A$1:$E$25, 3)</f>
        <v>290.90909090909099</v>
      </c>
      <c r="I5502" s="1">
        <f>VLOOKUP(D5502, Summer!$A$1:$E$25, 5)</f>
        <v>275.93148050343302</v>
      </c>
      <c r="J5502" s="1">
        <f t="shared" si="511"/>
        <v>275.93148050343302</v>
      </c>
      <c r="K5502" s="47">
        <f t="shared" si="512"/>
        <v>5.1621327241395809</v>
      </c>
      <c r="L5502" s="48">
        <f>Solar!K5519/1000*Variables!$B$3</f>
        <v>0</v>
      </c>
      <c r="M5502">
        <f>IF(E5502=1, VLOOKUP(D5502, Sheet1!$A$2:$C$26, 2), Sheet1!$C$3)</f>
        <v>0.18637999999999999</v>
      </c>
      <c r="N5502" s="1">
        <f>'Electricity Rates'!$J$2</f>
        <v>0.24729999999999999</v>
      </c>
      <c r="O5502" s="145">
        <f>L5502-K5502</f>
        <v>-5.1621327241395809</v>
      </c>
      <c r="P5502">
        <f t="shared" si="513"/>
        <v>1.2765954226797183</v>
      </c>
      <c r="Q5502">
        <f>IF(O5502&gt;0, IF(Q5501+O5502*Variables!$B$5&lt;Variables!$B$4, Q5501+O5502*Variables!$B$5, Variables!$B$4), IF(Q5501&gt;-O5502, Q5501+O5502/Variables!$B$5, 0))</f>
        <v>0</v>
      </c>
      <c r="R5502">
        <f>IF(O5502&gt;0, 0, IF(Q5501&gt;-O5502, 0, -O5502 - Q5501*Variables!$B$5))</f>
        <v>5.1621327241395809</v>
      </c>
      <c r="S5502">
        <f t="shared" si="514"/>
        <v>0.96211829712513508</v>
      </c>
      <c r="T5502">
        <f t="shared" si="515"/>
        <v>0</v>
      </c>
    </row>
    <row r="5503" spans="1:20" x14ac:dyDescent="0.3">
      <c r="A5503" s="3">
        <f t="shared" si="510"/>
        <v>43330</v>
      </c>
      <c r="B5503">
        <v>8</v>
      </c>
      <c r="C5503">
        <v>18</v>
      </c>
      <c r="D5503">
        <v>6</v>
      </c>
      <c r="E5503">
        <v>0</v>
      </c>
      <c r="F5503" s="1">
        <f>VLOOKUP(A5503,Weather!$A$1:$E$366, 5)</f>
        <v>0.69047619047619035</v>
      </c>
      <c r="G5503" s="1">
        <f>VLOOKUP(D5503, Summer!$A$1:$E$25, 2)</f>
        <v>420.20776289112302</v>
      </c>
      <c r="H5503" s="1">
        <f>VLOOKUP(D5503, Summer!$A$1:$E$25, 3)</f>
        <v>354.54545454545399</v>
      </c>
      <c r="I5503" s="1">
        <f>VLOOKUP(D5503, Summer!$A$1:$E$25, 5)</f>
        <v>244.50179868660999</v>
      </c>
      <c r="J5503" s="1">
        <f t="shared" si="511"/>
        <v>244.50179868660999</v>
      </c>
      <c r="K5503" s="47">
        <f t="shared" si="512"/>
        <v>4.5741454864387405</v>
      </c>
      <c r="L5503" s="48">
        <f>Solar!K5520/1000*Variables!$B$3</f>
        <v>0.30880000000000002</v>
      </c>
      <c r="M5503">
        <f>IF(E5503=1, VLOOKUP(D5503, Sheet1!$A$2:$C$26, 2), Sheet1!$C$3)</f>
        <v>0.18637999999999999</v>
      </c>
      <c r="N5503" s="1">
        <f>'Electricity Rates'!$J$2</f>
        <v>0.24729999999999999</v>
      </c>
      <c r="O5503" s="145">
        <f>L5503-K5503</f>
        <v>-4.2653454864387408</v>
      </c>
      <c r="P5503">
        <f t="shared" si="513"/>
        <v>1.1311861787963005</v>
      </c>
      <c r="Q5503">
        <f>IF(O5503&gt;0, IF(Q5502+O5503*Variables!$B$5&lt;Variables!$B$4, Q5502+O5503*Variables!$B$5, Variables!$B$4), IF(Q5502&gt;-O5503, Q5502+O5503/Variables!$B$5, 0))</f>
        <v>0</v>
      </c>
      <c r="R5503">
        <f>IF(O5503&gt;0, 0, IF(Q5502&gt;-O5503, 0, -O5503 - Q5502*Variables!$B$5))</f>
        <v>4.2653454864387408</v>
      </c>
      <c r="S5503">
        <f t="shared" si="514"/>
        <v>0.79497509176245251</v>
      </c>
      <c r="T5503">
        <f t="shared" si="515"/>
        <v>0</v>
      </c>
    </row>
    <row r="5504" spans="1:20" x14ac:dyDescent="0.3">
      <c r="A5504" s="3">
        <f t="shared" si="510"/>
        <v>43330</v>
      </c>
      <c r="B5504">
        <v>8</v>
      </c>
      <c r="C5504">
        <v>18</v>
      </c>
      <c r="D5504">
        <v>7</v>
      </c>
      <c r="E5504">
        <v>0</v>
      </c>
      <c r="F5504" s="1">
        <f>VLOOKUP(A5504,Weather!$A$1:$E$366, 5)</f>
        <v>0.69047619047619035</v>
      </c>
      <c r="G5504" s="1">
        <f>VLOOKUP(D5504, Summer!$A$1:$E$25, 2)</f>
        <v>767.23345107957198</v>
      </c>
      <c r="H5504" s="1">
        <f>VLOOKUP(D5504, Summer!$A$1:$E$25, 3)</f>
        <v>587.45596403639502</v>
      </c>
      <c r="I5504" s="1">
        <f>VLOOKUP(D5504, Summer!$A$1:$E$25, 5)</f>
        <v>275.57273968370998</v>
      </c>
      <c r="J5504" s="1">
        <f t="shared" si="511"/>
        <v>275.57273968370998</v>
      </c>
      <c r="K5504" s="47">
        <f t="shared" si="512"/>
        <v>5.1554213923205428</v>
      </c>
      <c r="L5504" s="48">
        <f>Solar!K5521/1000*Variables!$B$3</f>
        <v>3.0946500000000001</v>
      </c>
      <c r="M5504">
        <f>IF(E5504=1, VLOOKUP(D5504, Sheet1!$A$2:$C$26, 2), Sheet1!$C$3)</f>
        <v>0.18637999999999999</v>
      </c>
      <c r="N5504" s="1">
        <f>'Electricity Rates'!$J$2</f>
        <v>0.24729999999999999</v>
      </c>
      <c r="O5504" s="145">
        <f>L5504-K5504</f>
        <v>-2.0607713923205426</v>
      </c>
      <c r="P5504">
        <f t="shared" si="513"/>
        <v>1.2749357103208703</v>
      </c>
      <c r="Q5504">
        <f>IF(O5504&gt;0, IF(Q5503+O5504*Variables!$B$5&lt;Variables!$B$4, Q5503+O5504*Variables!$B$5, Variables!$B$4), IF(Q5503&gt;-O5504, Q5503+O5504/Variables!$B$5, 0))</f>
        <v>0</v>
      </c>
      <c r="R5504">
        <f>IF(O5504&gt;0, 0, IF(Q5503&gt;-O5504, 0, -O5504 - Q5503*Variables!$B$5))</f>
        <v>2.0607713923205426</v>
      </c>
      <c r="S5504">
        <f t="shared" si="514"/>
        <v>0.38408657210070274</v>
      </c>
      <c r="T5504">
        <f t="shared" si="515"/>
        <v>0</v>
      </c>
    </row>
    <row r="5505" spans="1:20" x14ac:dyDescent="0.3">
      <c r="A5505" s="3">
        <f t="shared" si="510"/>
        <v>43330</v>
      </c>
      <c r="B5505">
        <v>8</v>
      </c>
      <c r="C5505">
        <v>18</v>
      </c>
      <c r="D5505">
        <v>8</v>
      </c>
      <c r="E5505">
        <v>0</v>
      </c>
      <c r="F5505" s="1">
        <f>VLOOKUP(A5505,Weather!$A$1:$E$366, 5)</f>
        <v>0.69047619047619035</v>
      </c>
      <c r="G5505" s="1">
        <f>VLOOKUP(D5505, Summer!$A$1:$E$25, 2)</f>
        <v>1109.6398637209199</v>
      </c>
      <c r="H5505" s="1">
        <f>VLOOKUP(D5505, Summer!$A$1:$E$25, 3)</f>
        <v>814.26008774773595</v>
      </c>
      <c r="I5505" s="1">
        <f>VLOOKUP(D5505, Summer!$A$1:$E$25, 5)</f>
        <v>328.96533168578299</v>
      </c>
      <c r="J5505" s="1">
        <f t="shared" si="511"/>
        <v>328.96533168578299</v>
      </c>
      <c r="K5505" s="47">
        <f t="shared" si="512"/>
        <v>6.1542912780532992</v>
      </c>
      <c r="L5505" s="48">
        <f>Solar!K5522/1000*Variables!$B$3</f>
        <v>11.35</v>
      </c>
      <c r="M5505">
        <f>IF(E5505=1, VLOOKUP(D5505, Sheet1!$A$2:$C$26, 2), Sheet1!$C$3)</f>
        <v>0.18637999999999999</v>
      </c>
      <c r="N5505" s="1">
        <f>'Electricity Rates'!$J$2</f>
        <v>0.24729999999999999</v>
      </c>
      <c r="O5505" s="145">
        <f>L5505-K5505</f>
        <v>5.1957087219467004</v>
      </c>
      <c r="P5505">
        <f t="shared" si="513"/>
        <v>1.5219562330625809</v>
      </c>
      <c r="Q5505">
        <f>IF(O5505&gt;0, IF(Q5504+O5505*Variables!$B$5&lt;Variables!$B$4, Q5504+O5505*Variables!$B$5, Variables!$B$4), IF(Q5504&gt;-O5505, Q5504+O5505/Variables!$B$5, 0))</f>
        <v>4.8839661986298983</v>
      </c>
      <c r="R5505">
        <f>IF(O5505&gt;0, 0, IF(Q5504&gt;-O5505, 0, -O5505 - Q5504*Variables!$B$5))</f>
        <v>0</v>
      </c>
      <c r="S5505">
        <f t="shared" si="514"/>
        <v>0</v>
      </c>
      <c r="T5505">
        <f t="shared" si="515"/>
        <v>0</v>
      </c>
    </row>
    <row r="5506" spans="1:20" x14ac:dyDescent="0.3">
      <c r="A5506" s="3">
        <f t="shared" si="510"/>
        <v>43330</v>
      </c>
      <c r="B5506">
        <v>8</v>
      </c>
      <c r="C5506">
        <v>18</v>
      </c>
      <c r="D5506">
        <v>9</v>
      </c>
      <c r="E5506">
        <v>0</v>
      </c>
      <c r="F5506" s="1">
        <f>VLOOKUP(A5506,Weather!$A$1:$E$366, 5)</f>
        <v>0.69047619047619035</v>
      </c>
      <c r="G5506" s="1">
        <f>VLOOKUP(D5506, Summer!$A$1:$E$25, 2)</f>
        <v>1322.40871182827</v>
      </c>
      <c r="H5506" s="1">
        <f>VLOOKUP(D5506, Summer!$A$1:$E$25, 3)</f>
        <v>1017.49011217013</v>
      </c>
      <c r="I5506" s="1">
        <f>VLOOKUP(D5506, Summer!$A$1:$E$25, 5)</f>
        <v>386.82225388885001</v>
      </c>
      <c r="J5506" s="1">
        <f t="shared" si="511"/>
        <v>386.82225388885001</v>
      </c>
      <c r="K5506" s="47">
        <f t="shared" si="512"/>
        <v>7.236679959756235</v>
      </c>
      <c r="L5506" s="48">
        <f>Solar!K5523/1000*Variables!$B$3</f>
        <v>21.24935</v>
      </c>
      <c r="M5506">
        <f>IF(E5506=1, VLOOKUP(D5506, Sheet1!$A$2:$C$26, 2), Sheet1!$C$3)</f>
        <v>0.18637999999999999</v>
      </c>
      <c r="N5506" s="1">
        <f>'Electricity Rates'!$J$2</f>
        <v>0.24729999999999999</v>
      </c>
      <c r="O5506" s="145">
        <f>L5506-K5506</f>
        <v>14.012670040243766</v>
      </c>
      <c r="P5506">
        <f t="shared" si="513"/>
        <v>1.7896309540477169</v>
      </c>
      <c r="Q5506">
        <f>IF(O5506&gt;0, IF(Q5505+O5506*Variables!$B$5&lt;Variables!$B$4, Q5505+O5506*Variables!$B$5, Variables!$B$4), IF(Q5505&gt;-O5506, Q5505+O5506/Variables!$B$5, 0))</f>
        <v>18.055876036459036</v>
      </c>
      <c r="R5506">
        <f>IF(O5506&gt;0, 0, IF(Q5505&gt;-O5506, 0, -O5506 - Q5505*Variables!$B$5))</f>
        <v>0</v>
      </c>
      <c r="S5506">
        <f t="shared" si="514"/>
        <v>0</v>
      </c>
      <c r="T5506">
        <f t="shared" si="515"/>
        <v>0</v>
      </c>
    </row>
    <row r="5507" spans="1:20" x14ac:dyDescent="0.3">
      <c r="A5507" s="3">
        <f t="shared" ref="A5507:A5570" si="516">DATE(2018, B5507, C5507)</f>
        <v>43330</v>
      </c>
      <c r="B5507">
        <v>8</v>
      </c>
      <c r="C5507">
        <v>18</v>
      </c>
      <c r="D5507">
        <v>10</v>
      </c>
      <c r="E5507">
        <v>0</v>
      </c>
      <c r="F5507" s="1">
        <f>VLOOKUP(A5507,Weather!$A$1:$E$366, 5)</f>
        <v>0.69047619047619035</v>
      </c>
      <c r="G5507" s="1">
        <f>VLOOKUP(D5507, Summer!$A$1:$E$25, 2)</f>
        <v>1424.0693518383</v>
      </c>
      <c r="H5507" s="1">
        <f>VLOOKUP(D5507, Summer!$A$1:$E$25, 3)</f>
        <v>1069.7659339946799</v>
      </c>
      <c r="I5507" s="1">
        <f>VLOOKUP(D5507, Summer!$A$1:$E$25, 5)</f>
        <v>417.88322986318002</v>
      </c>
      <c r="J5507" s="1">
        <f t="shared" ref="J5507:J5570" si="517">IF(E5507=0, I5507, H5507 + (G5507-H5507)*F5507)</f>
        <v>417.88322986318002</v>
      </c>
      <c r="K5507" s="47">
        <f t="shared" ref="K5507:K5570" si="518">J5507*1000/53453</f>
        <v>7.8177694397541773</v>
      </c>
      <c r="L5507" s="48">
        <f>Solar!K5524/1000*Variables!$B$3</f>
        <v>29.862349999999999</v>
      </c>
      <c r="M5507">
        <f>IF(E5507=1, VLOOKUP(D5507, Sheet1!$A$2:$C$26, 2), Sheet1!$C$3)</f>
        <v>0.18637999999999999</v>
      </c>
      <c r="N5507" s="1">
        <f>'Electricity Rates'!$J$2</f>
        <v>0.24729999999999999</v>
      </c>
      <c r="O5507" s="145">
        <f>L5507-K5507</f>
        <v>22.044580560245823</v>
      </c>
      <c r="P5507">
        <f t="shared" ref="P5507:P5570" si="519">N5507*K5507</f>
        <v>1.9333343824512079</v>
      </c>
      <c r="Q5507">
        <f>IF(O5507&gt;0, IF(Q5506+O5507*Variables!$B$5&lt;Variables!$B$4, Q5506+O5507*Variables!$B$5, Variables!$B$4), IF(Q5506&gt;-O5507, Q5506+O5507/Variables!$B$5, 0))</f>
        <v>38.777781763090104</v>
      </c>
      <c r="R5507">
        <f>IF(O5507&gt;0, 0, IF(Q5506&gt;-O5507, 0, -O5507 - Q5506*Variables!$B$5))</f>
        <v>0</v>
      </c>
      <c r="S5507">
        <f t="shared" ref="S5507:S5570" si="520">R5507*M5507</f>
        <v>0</v>
      </c>
      <c r="T5507">
        <f t="shared" ref="T5507:T5570" si="521">IF(AND(R5507&gt;0, M5507&gt;0.3), 1, 0)</f>
        <v>0</v>
      </c>
    </row>
    <row r="5508" spans="1:20" x14ac:dyDescent="0.3">
      <c r="A5508" s="3">
        <f t="shared" si="516"/>
        <v>43330</v>
      </c>
      <c r="B5508">
        <v>8</v>
      </c>
      <c r="C5508">
        <v>18</v>
      </c>
      <c r="D5508">
        <v>11</v>
      </c>
      <c r="E5508">
        <v>0</v>
      </c>
      <c r="F5508" s="1">
        <f>VLOOKUP(A5508,Weather!$A$1:$E$366, 5)</f>
        <v>0.69047619047619035</v>
      </c>
      <c r="G5508" s="1">
        <f>VLOOKUP(D5508, Summer!$A$1:$E$25, 2)</f>
        <v>1497.9516334678001</v>
      </c>
      <c r="H5508" s="1">
        <f>VLOOKUP(D5508, Summer!$A$1:$E$25, 3)</f>
        <v>1079.6213447448599</v>
      </c>
      <c r="I5508" s="1">
        <f>VLOOKUP(D5508, Summer!$A$1:$E$25, 5)</f>
        <v>435.54125021175599</v>
      </c>
      <c r="J5508" s="1">
        <f t="shared" si="517"/>
        <v>435.54125021175599</v>
      </c>
      <c r="K5508" s="47">
        <f t="shared" si="518"/>
        <v>8.1481161059576817</v>
      </c>
      <c r="L5508" s="48">
        <f>Solar!K5525/1000*Variables!$B$3</f>
        <v>36.113099999999996</v>
      </c>
      <c r="M5508">
        <f>IF(E5508=1, VLOOKUP(D5508, Sheet1!$A$2:$C$26, 2), Sheet1!$C$3)</f>
        <v>0.18637999999999999</v>
      </c>
      <c r="N5508" s="1">
        <f>'Electricity Rates'!$J$2</f>
        <v>0.24729999999999999</v>
      </c>
      <c r="O5508" s="145">
        <f>L5508-K5508</f>
        <v>27.964983894042312</v>
      </c>
      <c r="P5508">
        <f t="shared" si="519"/>
        <v>2.0150291130033344</v>
      </c>
      <c r="Q5508">
        <f>IF(O5508&gt;0, IF(Q5507+O5508*Variables!$B$5&lt;Variables!$B$4, Q5507+O5508*Variables!$B$5, Variables!$B$4), IF(Q5507&gt;-O5508, Q5507+O5508/Variables!$B$5, 0))</f>
        <v>65.064866623489877</v>
      </c>
      <c r="R5508">
        <f>IF(O5508&gt;0, 0, IF(Q5507&gt;-O5508, 0, -O5508 - Q5507*Variables!$B$5))</f>
        <v>0</v>
      </c>
      <c r="S5508">
        <f t="shared" si="520"/>
        <v>0</v>
      </c>
      <c r="T5508">
        <f t="shared" si="521"/>
        <v>0</v>
      </c>
    </row>
    <row r="5509" spans="1:20" x14ac:dyDescent="0.3">
      <c r="A5509" s="3">
        <f t="shared" si="516"/>
        <v>43330</v>
      </c>
      <c r="B5509">
        <v>8</v>
      </c>
      <c r="C5509">
        <v>18</v>
      </c>
      <c r="D5509">
        <v>12</v>
      </c>
      <c r="E5509">
        <v>0</v>
      </c>
      <c r="F5509" s="1">
        <f>VLOOKUP(A5509,Weather!$A$1:$E$366, 5)</f>
        <v>0.69047619047619035</v>
      </c>
      <c r="G5509" s="1">
        <f>VLOOKUP(D5509, Summer!$A$1:$E$25, 2)</f>
        <v>1553.30978408544</v>
      </c>
      <c r="H5509" s="1">
        <f>VLOOKUP(D5509, Summer!$A$1:$E$25, 3)</f>
        <v>1117.7462231731799</v>
      </c>
      <c r="I5509" s="1">
        <f>VLOOKUP(D5509, Summer!$A$1:$E$25, 5)</f>
        <v>435.36187980189499</v>
      </c>
      <c r="J5509" s="1">
        <f t="shared" si="517"/>
        <v>435.36187980189499</v>
      </c>
      <c r="K5509" s="47">
        <f t="shared" si="518"/>
        <v>8.1447604400481737</v>
      </c>
      <c r="L5509" s="48">
        <f>Solar!K5526/1000*Variables!$B$3</f>
        <v>39.479849999999999</v>
      </c>
      <c r="M5509">
        <f>IF(E5509=1, VLOOKUP(D5509, Sheet1!$A$2:$C$26, 2), Sheet1!$C$3)</f>
        <v>0.18637999999999999</v>
      </c>
      <c r="N5509" s="1">
        <f>'Electricity Rates'!$J$2</f>
        <v>0.24729999999999999</v>
      </c>
      <c r="O5509" s="145">
        <f>L5509-K5509</f>
        <v>31.335089559951825</v>
      </c>
      <c r="P5509">
        <f t="shared" si="519"/>
        <v>2.0141992568239133</v>
      </c>
      <c r="Q5509">
        <f>IF(O5509&gt;0, IF(Q5508+O5509*Variables!$B$5&lt;Variables!$B$4, Q5508+O5509*Variables!$B$5, Variables!$B$4), IF(Q5508&gt;-O5509, Q5508+O5509/Variables!$B$5, 0))</f>
        <v>94.519850809844598</v>
      </c>
      <c r="R5509">
        <f>IF(O5509&gt;0, 0, IF(Q5508&gt;-O5509, 0, -O5509 - Q5508*Variables!$B$5))</f>
        <v>0</v>
      </c>
      <c r="S5509">
        <f t="shared" si="520"/>
        <v>0</v>
      </c>
      <c r="T5509">
        <f t="shared" si="521"/>
        <v>0</v>
      </c>
    </row>
    <row r="5510" spans="1:20" x14ac:dyDescent="0.3">
      <c r="A5510" s="3">
        <f t="shared" si="516"/>
        <v>43330</v>
      </c>
      <c r="B5510">
        <v>8</v>
      </c>
      <c r="C5510">
        <v>18</v>
      </c>
      <c r="D5510">
        <v>13</v>
      </c>
      <c r="E5510">
        <v>0</v>
      </c>
      <c r="F5510" s="1">
        <f>VLOOKUP(A5510,Weather!$A$1:$E$366, 5)</f>
        <v>0.69047619047619035</v>
      </c>
      <c r="G5510" s="1">
        <f>VLOOKUP(D5510, Summer!$A$1:$E$25, 2)</f>
        <v>1622.5675647430101</v>
      </c>
      <c r="H5510" s="1">
        <f>VLOOKUP(D5510, Summer!$A$1:$E$25, 3)</f>
        <v>1132.28619594112</v>
      </c>
      <c r="I5510" s="1">
        <f>VLOOKUP(D5510, Summer!$A$1:$E$25, 5)</f>
        <v>435.17254436926402</v>
      </c>
      <c r="J5510" s="1">
        <f t="shared" si="517"/>
        <v>435.17254436926402</v>
      </c>
      <c r="K5510" s="47">
        <f t="shared" si="518"/>
        <v>8.1412183482548048</v>
      </c>
      <c r="L5510" s="48">
        <f>Solar!K5527/1000*Variables!$B$3</f>
        <v>40.351700000000001</v>
      </c>
      <c r="M5510">
        <f>IF(E5510=1, VLOOKUP(D5510, Sheet1!$A$2:$C$26, 2), Sheet1!$C$3)</f>
        <v>0.18637999999999999</v>
      </c>
      <c r="N5510" s="1">
        <f>'Electricity Rates'!$J$2</f>
        <v>0.24729999999999999</v>
      </c>
      <c r="O5510" s="145">
        <f>L5510-K5510</f>
        <v>32.210481651745198</v>
      </c>
      <c r="P5510">
        <f t="shared" si="519"/>
        <v>2.0133232975234132</v>
      </c>
      <c r="Q5510">
        <f>IF(O5510&gt;0, IF(Q5509+O5510*Variables!$B$5&lt;Variables!$B$4, Q5509+O5510*Variables!$B$5, Variables!$B$4), IF(Q5509&gt;-O5510, Q5509+O5510/Variables!$B$5, 0))</f>
        <v>100</v>
      </c>
      <c r="R5510">
        <f>IF(O5510&gt;0, 0, IF(Q5509&gt;-O5510, 0, -O5510 - Q5509*Variables!$B$5))</f>
        <v>0</v>
      </c>
      <c r="S5510">
        <f t="shared" si="520"/>
        <v>0</v>
      </c>
      <c r="T5510">
        <f t="shared" si="521"/>
        <v>0</v>
      </c>
    </row>
    <row r="5511" spans="1:20" x14ac:dyDescent="0.3">
      <c r="A5511" s="3">
        <f t="shared" si="516"/>
        <v>43330</v>
      </c>
      <c r="B5511">
        <v>8</v>
      </c>
      <c r="C5511">
        <v>18</v>
      </c>
      <c r="D5511">
        <v>14</v>
      </c>
      <c r="E5511">
        <v>0</v>
      </c>
      <c r="F5511" s="1">
        <f>VLOOKUP(A5511,Weather!$A$1:$E$366, 5)</f>
        <v>0.69047619047619035</v>
      </c>
      <c r="G5511" s="1">
        <f>VLOOKUP(D5511, Summer!$A$1:$E$25, 2)</f>
        <v>1636.26340321468</v>
      </c>
      <c r="H5511" s="1">
        <f>VLOOKUP(D5511, Summer!$A$1:$E$25, 3)</f>
        <v>1156.2601309732199</v>
      </c>
      <c r="I5511" s="1">
        <f>VLOOKUP(D5511, Summer!$A$1:$E$25, 5)</f>
        <v>417.13087064403902</v>
      </c>
      <c r="J5511" s="1">
        <f t="shared" si="517"/>
        <v>417.13087064403902</v>
      </c>
      <c r="K5511" s="47">
        <f t="shared" si="518"/>
        <v>7.8036942855225897</v>
      </c>
      <c r="L5511" s="48">
        <f>Solar!K5528/1000*Variables!$B$3</f>
        <v>38.087650000000004</v>
      </c>
      <c r="M5511">
        <f>IF(E5511=1, VLOOKUP(D5511, Sheet1!$A$2:$C$26, 2), Sheet1!$C$3)</f>
        <v>0.18637999999999999</v>
      </c>
      <c r="N5511" s="1">
        <f>'Electricity Rates'!$J$2</f>
        <v>0.24729999999999999</v>
      </c>
      <c r="O5511" s="145">
        <f>L5511-K5511</f>
        <v>30.283955714477415</v>
      </c>
      <c r="P5511">
        <f t="shared" si="519"/>
        <v>1.9298535968097363</v>
      </c>
      <c r="Q5511">
        <f>IF(O5511&gt;0, IF(Q5510+O5511*Variables!$B$5&lt;Variables!$B$4, Q5510+O5511*Variables!$B$5, Variables!$B$4), IF(Q5510&gt;-O5511, Q5510+O5511/Variables!$B$5, 0))</f>
        <v>100</v>
      </c>
      <c r="R5511">
        <f>IF(O5511&gt;0, 0, IF(Q5510&gt;-O5511, 0, -O5511 - Q5510*Variables!$B$5))</f>
        <v>0</v>
      </c>
      <c r="S5511">
        <f t="shared" si="520"/>
        <v>0</v>
      </c>
      <c r="T5511">
        <f t="shared" si="521"/>
        <v>0</v>
      </c>
    </row>
    <row r="5512" spans="1:20" x14ac:dyDescent="0.3">
      <c r="A5512" s="3">
        <f t="shared" si="516"/>
        <v>43330</v>
      </c>
      <c r="B5512">
        <v>8</v>
      </c>
      <c r="C5512">
        <v>18</v>
      </c>
      <c r="D5512">
        <v>15</v>
      </c>
      <c r="E5512">
        <v>0</v>
      </c>
      <c r="F5512" s="1">
        <f>VLOOKUP(A5512,Weather!$A$1:$E$366, 5)</f>
        <v>0.69047619047619035</v>
      </c>
      <c r="G5512" s="1">
        <f>VLOOKUP(D5512, Summer!$A$1:$E$25, 2)</f>
        <v>1589.7727985285201</v>
      </c>
      <c r="H5512" s="1">
        <f>VLOOKUP(D5512, Summer!$A$1:$E$25, 3)</f>
        <v>1137.7596230737599</v>
      </c>
      <c r="I5512" s="1">
        <f>VLOOKUP(D5512, Summer!$A$1:$E$25, 5)</f>
        <v>403.543562097039</v>
      </c>
      <c r="J5512" s="1">
        <f t="shared" si="517"/>
        <v>403.543562097039</v>
      </c>
      <c r="K5512" s="47">
        <f t="shared" si="518"/>
        <v>7.5495025928767143</v>
      </c>
      <c r="L5512" s="48">
        <f>Solar!K5529/1000*Variables!$B$3</f>
        <v>32.699650000000005</v>
      </c>
      <c r="M5512">
        <f>IF(E5512=1, VLOOKUP(D5512, Sheet1!$A$2:$C$26, 2), Sheet1!$C$3)</f>
        <v>0.18637999999999999</v>
      </c>
      <c r="N5512" s="1">
        <f>'Electricity Rates'!$J$2</f>
        <v>0.24729999999999999</v>
      </c>
      <c r="O5512" s="145">
        <f>L5512-K5512</f>
        <v>25.150147407123292</v>
      </c>
      <c r="P5512">
        <f t="shared" si="519"/>
        <v>1.8669919912184114</v>
      </c>
      <c r="Q5512">
        <f>IF(O5512&gt;0, IF(Q5511+O5512*Variables!$B$5&lt;Variables!$B$4, Q5511+O5512*Variables!$B$5, Variables!$B$4), IF(Q5511&gt;-O5512, Q5511+O5512/Variables!$B$5, 0))</f>
        <v>100</v>
      </c>
      <c r="R5512">
        <f>IF(O5512&gt;0, 0, IF(Q5511&gt;-O5512, 0, -O5512 - Q5511*Variables!$B$5))</f>
        <v>0</v>
      </c>
      <c r="S5512">
        <f t="shared" si="520"/>
        <v>0</v>
      </c>
      <c r="T5512">
        <f t="shared" si="521"/>
        <v>0</v>
      </c>
    </row>
    <row r="5513" spans="1:20" x14ac:dyDescent="0.3">
      <c r="A5513" s="3">
        <f t="shared" si="516"/>
        <v>43330</v>
      </c>
      <c r="B5513">
        <v>8</v>
      </c>
      <c r="C5513">
        <v>18</v>
      </c>
      <c r="D5513">
        <v>16</v>
      </c>
      <c r="E5513">
        <v>0</v>
      </c>
      <c r="F5513" s="1">
        <f>VLOOKUP(A5513,Weather!$A$1:$E$366, 5)</f>
        <v>0.69047619047619035</v>
      </c>
      <c r="G5513" s="1">
        <f>VLOOKUP(D5513, Summer!$A$1:$E$25, 2)</f>
        <v>1459.9523441255701</v>
      </c>
      <c r="H5513" s="1">
        <f>VLOOKUP(D5513, Summer!$A$1:$E$25, 3)</f>
        <v>1006.09479349024</v>
      </c>
      <c r="I5513" s="1">
        <f>VLOOKUP(D5513, Summer!$A$1:$E$25, 5)</f>
        <v>381.04254068220598</v>
      </c>
      <c r="J5513" s="1">
        <f t="shared" si="517"/>
        <v>381.04254068220598</v>
      </c>
      <c r="K5513" s="47">
        <f t="shared" si="518"/>
        <v>7.1285529471162699</v>
      </c>
      <c r="L5513" s="48">
        <f>Solar!K5530/1000*Variables!$B$3</f>
        <v>25.582300000000004</v>
      </c>
      <c r="M5513">
        <f>IF(E5513=1, VLOOKUP(D5513, Sheet1!$A$2:$C$26, 2), Sheet1!$C$3)</f>
        <v>0.18637999999999999</v>
      </c>
      <c r="N5513" s="1">
        <f>'Electricity Rates'!$J$2</f>
        <v>0.24729999999999999</v>
      </c>
      <c r="O5513" s="145">
        <f>L5513-K5513</f>
        <v>18.453747052883735</v>
      </c>
      <c r="P5513">
        <f t="shared" si="519"/>
        <v>1.7628911438218535</v>
      </c>
      <c r="Q5513">
        <f>IF(O5513&gt;0, IF(Q5512+O5513*Variables!$B$5&lt;Variables!$B$4, Q5512+O5513*Variables!$B$5, Variables!$B$4), IF(Q5512&gt;-O5513, Q5512+O5513/Variables!$B$5, 0))</f>
        <v>100</v>
      </c>
      <c r="R5513">
        <f>IF(O5513&gt;0, 0, IF(Q5512&gt;-O5513, 0, -O5513 - Q5512*Variables!$B$5))</f>
        <v>0</v>
      </c>
      <c r="S5513">
        <f t="shared" si="520"/>
        <v>0</v>
      </c>
      <c r="T5513">
        <f t="shared" si="521"/>
        <v>0</v>
      </c>
    </row>
    <row r="5514" spans="1:20" x14ac:dyDescent="0.3">
      <c r="A5514" s="3">
        <f t="shared" si="516"/>
        <v>43330</v>
      </c>
      <c r="B5514">
        <v>8</v>
      </c>
      <c r="C5514">
        <v>18</v>
      </c>
      <c r="D5514">
        <v>17</v>
      </c>
      <c r="E5514">
        <v>0</v>
      </c>
      <c r="F5514" s="1">
        <f>VLOOKUP(A5514,Weather!$A$1:$E$366, 5)</f>
        <v>0.69047619047619035</v>
      </c>
      <c r="G5514" s="1">
        <f>VLOOKUP(D5514, Summer!$A$1:$E$25, 2)</f>
        <v>1144.9480592772099</v>
      </c>
      <c r="H5514" s="1">
        <f>VLOOKUP(D5514, Summer!$A$1:$E$25, 3)</f>
        <v>808.38142168622596</v>
      </c>
      <c r="I5514" s="1">
        <f>VLOOKUP(D5514, Summer!$A$1:$E$25, 5)</f>
        <v>371.93450987035499</v>
      </c>
      <c r="J5514" s="1">
        <f t="shared" si="517"/>
        <v>371.93450987035499</v>
      </c>
      <c r="K5514" s="47">
        <f t="shared" si="518"/>
        <v>6.9581596892663642</v>
      </c>
      <c r="L5514" s="48">
        <f>Solar!K5531/1000*Variables!$B$3</f>
        <v>15.828249999999999</v>
      </c>
      <c r="M5514">
        <f>IF(E5514=1, VLOOKUP(D5514, Sheet1!$A$2:$C$26, 2), Sheet1!$C$3)</f>
        <v>0.18637999999999999</v>
      </c>
      <c r="N5514" s="1">
        <f>'Electricity Rates'!$J$2</f>
        <v>0.24729999999999999</v>
      </c>
      <c r="O5514" s="145">
        <f>L5514-K5514</f>
        <v>8.8700903107336337</v>
      </c>
      <c r="P5514">
        <f t="shared" si="519"/>
        <v>1.7207528911555718</v>
      </c>
      <c r="Q5514">
        <f>IF(O5514&gt;0, IF(Q5513+O5514*Variables!$B$5&lt;Variables!$B$4, Q5513+O5514*Variables!$B$5, Variables!$B$4), IF(Q5513&gt;-O5514, Q5513+O5514/Variables!$B$5, 0))</f>
        <v>100</v>
      </c>
      <c r="R5514">
        <f>IF(O5514&gt;0, 0, IF(Q5513&gt;-O5514, 0, -O5514 - Q5513*Variables!$B$5))</f>
        <v>0</v>
      </c>
      <c r="S5514">
        <f t="shared" si="520"/>
        <v>0</v>
      </c>
      <c r="T5514">
        <f t="shared" si="521"/>
        <v>0</v>
      </c>
    </row>
    <row r="5515" spans="1:20" x14ac:dyDescent="0.3">
      <c r="A5515" s="3">
        <f t="shared" si="516"/>
        <v>43330</v>
      </c>
      <c r="B5515">
        <v>8</v>
      </c>
      <c r="C5515">
        <v>18</v>
      </c>
      <c r="D5515">
        <v>18</v>
      </c>
      <c r="E5515">
        <v>0</v>
      </c>
      <c r="F5515" s="1">
        <f>VLOOKUP(A5515,Weather!$A$1:$E$366, 5)</f>
        <v>0.69047619047619035</v>
      </c>
      <c r="G5515" s="1">
        <f>VLOOKUP(D5515, Summer!$A$1:$E$25, 2)</f>
        <v>769.75210584620504</v>
      </c>
      <c r="H5515" s="1">
        <f>VLOOKUP(D5515, Summer!$A$1:$E$25, 3)</f>
        <v>572.92139445417001</v>
      </c>
      <c r="I5515" s="1">
        <f>VLOOKUP(D5515, Summer!$A$1:$E$25, 5)</f>
        <v>349.41355840998102</v>
      </c>
      <c r="J5515" s="1">
        <f t="shared" si="517"/>
        <v>349.41355840998102</v>
      </c>
      <c r="K5515" s="47">
        <f t="shared" si="518"/>
        <v>6.536837191738182</v>
      </c>
      <c r="L5515" s="48">
        <f>Solar!K5532/1000*Variables!$B$3</f>
        <v>6.2878500000000006</v>
      </c>
      <c r="M5515">
        <f>IF(E5515=1, VLOOKUP(D5515, Sheet1!$A$2:$C$26, 2), Sheet1!$C$3)</f>
        <v>0.18637999999999999</v>
      </c>
      <c r="N5515" s="1">
        <f>'Electricity Rates'!$J$2</f>
        <v>0.24729999999999999</v>
      </c>
      <c r="O5515" s="145">
        <f>L5515-K5515</f>
        <v>-0.2489871917381814</v>
      </c>
      <c r="P5515">
        <f t="shared" si="519"/>
        <v>1.6165598375168524</v>
      </c>
      <c r="Q5515">
        <f>IF(O5515&gt;0, IF(Q5514+O5515*Variables!$B$5&lt;Variables!$B$4, Q5514+O5515*Variables!$B$5, Variables!$B$4), IF(Q5514&gt;-O5515, Q5514+O5515/Variables!$B$5, 0))</f>
        <v>99.735120008789167</v>
      </c>
      <c r="R5515">
        <f>IF(O5515&gt;0, 0, IF(Q5514&gt;-O5515, 0, -O5515 - Q5514*Variables!$B$5))</f>
        <v>0</v>
      </c>
      <c r="S5515">
        <f t="shared" si="520"/>
        <v>0</v>
      </c>
      <c r="T5515">
        <f t="shared" si="521"/>
        <v>0</v>
      </c>
    </row>
    <row r="5516" spans="1:20" x14ac:dyDescent="0.3">
      <c r="A5516" s="3">
        <f t="shared" si="516"/>
        <v>43330</v>
      </c>
      <c r="B5516">
        <v>8</v>
      </c>
      <c r="C5516">
        <v>18</v>
      </c>
      <c r="D5516">
        <v>19</v>
      </c>
      <c r="E5516">
        <v>0</v>
      </c>
      <c r="F5516" s="1">
        <f>VLOOKUP(A5516,Weather!$A$1:$E$366, 5)</f>
        <v>0.69047619047619035</v>
      </c>
      <c r="G5516" s="1">
        <f>VLOOKUP(D5516, Summer!$A$1:$E$25, 2)</f>
        <v>565.86125451999203</v>
      </c>
      <c r="H5516" s="1">
        <f>VLOOKUP(D5516, Summer!$A$1:$E$25, 3)</f>
        <v>365.77406038600299</v>
      </c>
      <c r="I5516" s="1">
        <f>VLOOKUP(D5516, Summer!$A$1:$E$25, 5)</f>
        <v>331.38683221891199</v>
      </c>
      <c r="J5516" s="1">
        <f t="shared" si="517"/>
        <v>331.38683221891199</v>
      </c>
      <c r="K5516" s="47">
        <f t="shared" si="518"/>
        <v>6.1995927678317768</v>
      </c>
      <c r="L5516" s="48">
        <f>Solar!K5533/1000*Variables!$B$3</f>
        <v>0.98560000000000003</v>
      </c>
      <c r="M5516">
        <f>IF(E5516=1, VLOOKUP(D5516, Sheet1!$A$2:$C$26, 2), Sheet1!$C$3)</f>
        <v>0.18637999999999999</v>
      </c>
      <c r="N5516" s="1">
        <f>'Electricity Rates'!$J$2</f>
        <v>0.24729999999999999</v>
      </c>
      <c r="O5516" s="145">
        <f>L5516-K5516</f>
        <v>-5.213992767831777</v>
      </c>
      <c r="P5516">
        <f t="shared" si="519"/>
        <v>1.5331592914847985</v>
      </c>
      <c r="Q5516">
        <f>IF(O5516&gt;0, IF(Q5515+O5516*Variables!$B$5&lt;Variables!$B$4, Q5515+O5516*Variables!$B$5, Variables!$B$4), IF(Q5515&gt;-O5516, Q5515+O5516/Variables!$B$5, 0))</f>
        <v>94.188319191946846</v>
      </c>
      <c r="R5516">
        <f>IF(O5516&gt;0, 0, IF(Q5515&gt;-O5516, 0, -O5516 - Q5515*Variables!$B$5))</f>
        <v>0</v>
      </c>
      <c r="S5516">
        <f t="shared" si="520"/>
        <v>0</v>
      </c>
      <c r="T5516">
        <f t="shared" si="521"/>
        <v>0</v>
      </c>
    </row>
    <row r="5517" spans="1:20" x14ac:dyDescent="0.3">
      <c r="A5517" s="3">
        <f t="shared" si="516"/>
        <v>43330</v>
      </c>
      <c r="B5517">
        <v>8</v>
      </c>
      <c r="C5517">
        <v>18</v>
      </c>
      <c r="D5517">
        <v>20</v>
      </c>
      <c r="E5517">
        <v>0</v>
      </c>
      <c r="F5517" s="1">
        <f>VLOOKUP(A5517,Weather!$A$1:$E$366, 5)</f>
        <v>0.69047619047619035</v>
      </c>
      <c r="G5517" s="1">
        <f>VLOOKUP(D5517, Summer!$A$1:$E$25, 2)</f>
        <v>459.178981251175</v>
      </c>
      <c r="H5517" s="1">
        <f>VLOOKUP(D5517, Summer!$A$1:$E$25, 3)</f>
        <v>328.41643432967999</v>
      </c>
      <c r="I5517" s="1">
        <f>VLOOKUP(D5517, Summer!$A$1:$E$25, 5)</f>
        <v>326.73316658528501</v>
      </c>
      <c r="J5517" s="1">
        <f t="shared" si="517"/>
        <v>326.73316658528501</v>
      </c>
      <c r="K5517" s="47">
        <f t="shared" si="518"/>
        <v>6.1125318800681905</v>
      </c>
      <c r="L5517" s="48">
        <f>Solar!K5534/1000*Variables!$B$3</f>
        <v>0</v>
      </c>
      <c r="M5517">
        <f>IF(E5517=1, VLOOKUP(D5517, Sheet1!$A$2:$C$26, 2), Sheet1!$C$3)</f>
        <v>0.18637999999999999</v>
      </c>
      <c r="N5517" s="1">
        <f>'Electricity Rates'!$J$2</f>
        <v>0.24729999999999999</v>
      </c>
      <c r="O5517" s="145">
        <f>L5517-K5517</f>
        <v>-6.1125318800681905</v>
      </c>
      <c r="P5517">
        <f t="shared" si="519"/>
        <v>1.5116291339408634</v>
      </c>
      <c r="Q5517">
        <f>IF(O5517&gt;0, IF(Q5516+O5517*Variables!$B$5&lt;Variables!$B$4, Q5516+O5517*Variables!$B$5, Variables!$B$4), IF(Q5516&gt;-O5517, Q5516+O5517/Variables!$B$5, 0))</f>
        <v>87.685625702512596</v>
      </c>
      <c r="R5517">
        <f>IF(O5517&gt;0, 0, IF(Q5516&gt;-O5517, 0, -O5517 - Q5516*Variables!$B$5))</f>
        <v>0</v>
      </c>
      <c r="S5517">
        <f t="shared" si="520"/>
        <v>0</v>
      </c>
      <c r="T5517">
        <f t="shared" si="521"/>
        <v>0</v>
      </c>
    </row>
    <row r="5518" spans="1:20" x14ac:dyDescent="0.3">
      <c r="A5518" s="3">
        <f t="shared" si="516"/>
        <v>43330</v>
      </c>
      <c r="B5518">
        <v>8</v>
      </c>
      <c r="C5518">
        <v>18</v>
      </c>
      <c r="D5518">
        <v>21</v>
      </c>
      <c r="E5518">
        <v>0</v>
      </c>
      <c r="F5518" s="1">
        <f>VLOOKUP(A5518,Weather!$A$1:$E$366, 5)</f>
        <v>0.69047619047619035</v>
      </c>
      <c r="G5518" s="1">
        <f>VLOOKUP(D5518, Summer!$A$1:$E$25, 2)</f>
        <v>403.43414919632897</v>
      </c>
      <c r="H5518" s="1">
        <f>VLOOKUP(D5518, Summer!$A$1:$E$25, 3)</f>
        <v>305.25297715532997</v>
      </c>
      <c r="I5518" s="1">
        <f>VLOOKUP(D5518, Summer!$A$1:$E$25, 5)</f>
        <v>313.15582306105603</v>
      </c>
      <c r="J5518" s="1">
        <f t="shared" si="517"/>
        <v>313.15582306105603</v>
      </c>
      <c r="K5518" s="47">
        <f t="shared" si="518"/>
        <v>5.8585266133061946</v>
      </c>
      <c r="L5518" s="48">
        <f>Solar!K5535/1000*Variables!$B$3</f>
        <v>0</v>
      </c>
      <c r="M5518">
        <f>IF(E5518=1, VLOOKUP(D5518, Sheet1!$A$2:$C$26, 2), Sheet1!$C$3)</f>
        <v>0.18637999999999999</v>
      </c>
      <c r="N5518" s="1">
        <f>'Electricity Rates'!$J$2</f>
        <v>0.24729999999999999</v>
      </c>
      <c r="O5518" s="145">
        <f>L5518-K5518</f>
        <v>-5.8585266133061946</v>
      </c>
      <c r="P5518">
        <f t="shared" si="519"/>
        <v>1.4488136314706219</v>
      </c>
      <c r="Q5518">
        <f>IF(O5518&gt;0, IF(Q5517+O5518*Variables!$B$5&lt;Variables!$B$4, Q5517+O5518*Variables!$B$5, Variables!$B$4), IF(Q5517&gt;-O5518, Q5517+O5518/Variables!$B$5, 0))</f>
        <v>81.453150581974086</v>
      </c>
      <c r="R5518">
        <f>IF(O5518&gt;0, 0, IF(Q5517&gt;-O5518, 0, -O5518 - Q5517*Variables!$B$5))</f>
        <v>0</v>
      </c>
      <c r="S5518">
        <f t="shared" si="520"/>
        <v>0</v>
      </c>
      <c r="T5518">
        <f t="shared" si="521"/>
        <v>0</v>
      </c>
    </row>
    <row r="5519" spans="1:20" x14ac:dyDescent="0.3">
      <c r="A5519" s="3">
        <f t="shared" si="516"/>
        <v>43330</v>
      </c>
      <c r="B5519">
        <v>8</v>
      </c>
      <c r="C5519">
        <v>18</v>
      </c>
      <c r="D5519">
        <v>22</v>
      </c>
      <c r="E5519">
        <v>0</v>
      </c>
      <c r="F5519" s="1">
        <f>VLOOKUP(A5519,Weather!$A$1:$E$366, 5)</f>
        <v>0.69047619047619035</v>
      </c>
      <c r="G5519" s="1">
        <f>VLOOKUP(D5519, Summer!$A$1:$E$25, 2)</f>
        <v>366.19777187885302</v>
      </c>
      <c r="H5519" s="1">
        <f>VLOOKUP(D5519, Summer!$A$1:$E$25, 3)</f>
        <v>263.18917633836901</v>
      </c>
      <c r="I5519" s="1">
        <f>VLOOKUP(D5519, Summer!$A$1:$E$25, 5)</f>
        <v>295.10418431306101</v>
      </c>
      <c r="J5519" s="1">
        <f t="shared" si="517"/>
        <v>295.10418431306101</v>
      </c>
      <c r="K5519" s="47">
        <f t="shared" si="518"/>
        <v>5.5208161246901204</v>
      </c>
      <c r="L5519" s="48">
        <f>Solar!K5536/1000*Variables!$B$3</f>
        <v>0</v>
      </c>
      <c r="M5519">
        <f>IF(E5519=1, VLOOKUP(D5519, Sheet1!$A$2:$C$26, 2), Sheet1!$C$3)</f>
        <v>0.18637999999999999</v>
      </c>
      <c r="N5519" s="1">
        <f>'Electricity Rates'!$J$2</f>
        <v>0.24729999999999999</v>
      </c>
      <c r="O5519" s="145">
        <f>L5519-K5519</f>
        <v>-5.5208161246901204</v>
      </c>
      <c r="P5519">
        <f t="shared" si="519"/>
        <v>1.3652978276358667</v>
      </c>
      <c r="Q5519">
        <f>IF(O5519&gt;0, IF(Q5518+O5519*Variables!$B$5&lt;Variables!$B$4, Q5518+O5519*Variables!$B$5, Variables!$B$4), IF(Q5518&gt;-O5519, Q5518+O5519/Variables!$B$5, 0))</f>
        <v>75.57994193868673</v>
      </c>
      <c r="R5519">
        <f>IF(O5519&gt;0, 0, IF(Q5518&gt;-O5519, 0, -O5519 - Q5518*Variables!$B$5))</f>
        <v>0</v>
      </c>
      <c r="S5519">
        <f t="shared" si="520"/>
        <v>0</v>
      </c>
      <c r="T5519">
        <f t="shared" si="521"/>
        <v>0</v>
      </c>
    </row>
    <row r="5520" spans="1:20" x14ac:dyDescent="0.3">
      <c r="A5520" s="3">
        <f t="shared" si="516"/>
        <v>43330</v>
      </c>
      <c r="B5520">
        <v>8</v>
      </c>
      <c r="C5520">
        <v>18</v>
      </c>
      <c r="D5520">
        <v>23</v>
      </c>
      <c r="E5520">
        <v>0</v>
      </c>
      <c r="F5520" s="1">
        <f>VLOOKUP(A5520,Weather!$A$1:$E$366, 5)</f>
        <v>0.69047619047619035</v>
      </c>
      <c r="G5520" s="1">
        <f>VLOOKUP(D5520, Summer!$A$1:$E$25, 2)</f>
        <v>342.86102460129899</v>
      </c>
      <c r="H5520" s="1">
        <f>VLOOKUP(D5520, Summer!$A$1:$E$25, 3)</f>
        <v>273.02297434567402</v>
      </c>
      <c r="I5520" s="1">
        <f>VLOOKUP(D5520, Summer!$A$1:$E$25, 5)</f>
        <v>281.53182330021599</v>
      </c>
      <c r="J5520" s="1">
        <f t="shared" si="517"/>
        <v>281.53182330021599</v>
      </c>
      <c r="K5520" s="47">
        <f t="shared" si="518"/>
        <v>5.2669040708700354</v>
      </c>
      <c r="L5520" s="48">
        <f>Solar!K5537/1000*Variables!$B$3</f>
        <v>0</v>
      </c>
      <c r="M5520">
        <f>IF(E5520=1, VLOOKUP(D5520, Sheet1!$A$2:$C$26, 2), Sheet1!$C$3)</f>
        <v>0.18637999999999999</v>
      </c>
      <c r="N5520" s="1">
        <f>'Electricity Rates'!$J$2</f>
        <v>0.24729999999999999</v>
      </c>
      <c r="O5520" s="145">
        <f>L5520-K5520</f>
        <v>-5.2669040708700354</v>
      </c>
      <c r="P5520">
        <f t="shared" si="519"/>
        <v>1.3025053767261596</v>
      </c>
      <c r="Q5520">
        <f>IF(O5520&gt;0, IF(Q5519+O5520*Variables!$B$5&lt;Variables!$B$4, Q5519+O5520*Variables!$B$5, Variables!$B$4), IF(Q5519&gt;-O5520, Q5519+O5520/Variables!$B$5, 0))</f>
        <v>69.97685250159094</v>
      </c>
      <c r="R5520">
        <f>IF(O5520&gt;0, 0, IF(Q5519&gt;-O5520, 0, -O5520 - Q5519*Variables!$B$5))</f>
        <v>0</v>
      </c>
      <c r="S5520">
        <f t="shared" si="520"/>
        <v>0</v>
      </c>
      <c r="T5520">
        <f t="shared" si="521"/>
        <v>0</v>
      </c>
    </row>
    <row r="5521" spans="1:20" x14ac:dyDescent="0.3">
      <c r="A5521" s="3">
        <f t="shared" si="516"/>
        <v>43330</v>
      </c>
      <c r="B5521">
        <v>8</v>
      </c>
      <c r="C5521">
        <v>18</v>
      </c>
      <c r="D5521">
        <v>24</v>
      </c>
      <c r="E5521">
        <v>0</v>
      </c>
      <c r="F5521" s="1">
        <f>VLOOKUP(A5521,Weather!$A$1:$E$366, 5)</f>
        <v>0.69047619047619035</v>
      </c>
      <c r="G5521" s="1">
        <f>VLOOKUP(D5521, Summer!$A$1:$E$25, 2)</f>
        <v>310.26482453023402</v>
      </c>
      <c r="H5521" s="1">
        <f>VLOOKUP(D5521, Summer!$A$1:$E$25, 3)</f>
        <v>259.09090909090901</v>
      </c>
      <c r="I5521" s="1">
        <f>VLOOKUP(D5521, Summer!$A$1:$E$25, 5)</f>
        <v>276.86321013243497</v>
      </c>
      <c r="J5521" s="1">
        <f t="shared" si="517"/>
        <v>276.86321013243497</v>
      </c>
      <c r="K5521" s="47">
        <f t="shared" si="518"/>
        <v>5.1795635442806756</v>
      </c>
      <c r="L5521" s="48">
        <f>Solar!K5538/1000*Variables!$B$3</f>
        <v>0</v>
      </c>
      <c r="M5521">
        <f>IF(E5521=1, VLOOKUP(D5521, Sheet1!$A$2:$C$26, 2), Sheet1!$C$3)</f>
        <v>0.18637999999999999</v>
      </c>
      <c r="N5521" s="1">
        <f>'Electricity Rates'!$J$2</f>
        <v>0.24729999999999999</v>
      </c>
      <c r="O5521" s="145">
        <f>L5521-K5521</f>
        <v>-5.1795635442806756</v>
      </c>
      <c r="P5521">
        <f t="shared" si="519"/>
        <v>1.280906064500611</v>
      </c>
      <c r="Q5521">
        <f>IF(O5521&gt;0, IF(Q5520+O5521*Variables!$B$5&lt;Variables!$B$4, Q5520+O5521*Variables!$B$5, Variables!$B$4), IF(Q5520&gt;-O5521, Q5520+O5521/Variables!$B$5, 0))</f>
        <v>64.466678518313628</v>
      </c>
      <c r="R5521">
        <f>IF(O5521&gt;0, 0, IF(Q5520&gt;-O5521, 0, -O5521 - Q5520*Variables!$B$5))</f>
        <v>0</v>
      </c>
      <c r="S5521">
        <f t="shared" si="520"/>
        <v>0</v>
      </c>
      <c r="T5521">
        <f t="shared" si="521"/>
        <v>0</v>
      </c>
    </row>
    <row r="5522" spans="1:20" x14ac:dyDescent="0.3">
      <c r="A5522" s="3">
        <f t="shared" si="516"/>
        <v>43331</v>
      </c>
      <c r="B5522">
        <v>8</v>
      </c>
      <c r="C5522">
        <v>19</v>
      </c>
      <c r="D5522">
        <v>1</v>
      </c>
      <c r="E5522">
        <v>0</v>
      </c>
      <c r="F5522" s="1">
        <f>VLOOKUP(A5522,Weather!$A$1:$E$366, 5)</f>
        <v>0.71428571428571619</v>
      </c>
      <c r="G5522" s="1">
        <f>VLOOKUP(D5522, Summer!$A$1:$E$25, 2)</f>
        <v>305.44698283970399</v>
      </c>
      <c r="H5522" s="1">
        <f>VLOOKUP(D5522, Summer!$A$1:$E$25, 3)</f>
        <v>264.36707082495798</v>
      </c>
      <c r="I5522" s="1">
        <f>VLOOKUP(D5522, Summer!$A$1:$E$25, 5)</f>
        <v>276.703769768114</v>
      </c>
      <c r="J5522" s="1">
        <f t="shared" si="517"/>
        <v>276.703769768114</v>
      </c>
      <c r="K5522" s="47">
        <f t="shared" si="518"/>
        <v>5.1765807301388893</v>
      </c>
      <c r="L5522" s="48">
        <f>Solar!K5539/1000*Variables!$B$3</f>
        <v>0</v>
      </c>
      <c r="M5522">
        <f>IF(E5522=1, VLOOKUP(D5522, Sheet1!$A$2:$C$26, 2), Sheet1!$C$3)</f>
        <v>0.18637999999999999</v>
      </c>
      <c r="N5522" s="1">
        <f>'Electricity Rates'!$J$2</f>
        <v>0.24729999999999999</v>
      </c>
      <c r="O5522" s="145">
        <f>L5522-K5522</f>
        <v>-5.1765807301388893</v>
      </c>
      <c r="P5522">
        <f t="shared" si="519"/>
        <v>1.2801684145633472</v>
      </c>
      <c r="Q5522">
        <f>IF(O5522&gt;0, IF(Q5521+O5522*Variables!$B$5&lt;Variables!$B$4, Q5521+O5522*Variables!$B$5, Variables!$B$4), IF(Q5521&gt;-O5522, Q5521+O5522/Variables!$B$5, 0))</f>
        <v>58.959677741570133</v>
      </c>
      <c r="R5522">
        <f>IF(O5522&gt;0, 0, IF(Q5521&gt;-O5522, 0, -O5522 - Q5521*Variables!$B$5))</f>
        <v>0</v>
      </c>
      <c r="S5522">
        <f t="shared" si="520"/>
        <v>0</v>
      </c>
      <c r="T5522">
        <f t="shared" si="521"/>
        <v>0</v>
      </c>
    </row>
    <row r="5523" spans="1:20" x14ac:dyDescent="0.3">
      <c r="A5523" s="3">
        <f t="shared" si="516"/>
        <v>43331</v>
      </c>
      <c r="B5523">
        <v>8</v>
      </c>
      <c r="C5523">
        <v>19</v>
      </c>
      <c r="D5523">
        <v>2</v>
      </c>
      <c r="E5523">
        <v>0</v>
      </c>
      <c r="F5523" s="1">
        <f>VLOOKUP(A5523,Weather!$A$1:$E$366, 5)</f>
        <v>0.71428571428571619</v>
      </c>
      <c r="G5523" s="1">
        <f>VLOOKUP(D5523, Summer!$A$1:$E$25, 2)</f>
        <v>286.71906025959902</v>
      </c>
      <c r="H5523" s="1">
        <f>VLOOKUP(D5523, Summer!$A$1:$E$25, 3)</f>
        <v>260.03911906460002</v>
      </c>
      <c r="I5523" s="1">
        <f>VLOOKUP(D5523, Summer!$A$1:$E$25, 5)</f>
        <v>276.50446931271199</v>
      </c>
      <c r="J5523" s="1">
        <f t="shared" si="517"/>
        <v>276.50446931271199</v>
      </c>
      <c r="K5523" s="47">
        <f t="shared" si="518"/>
        <v>5.1728522124616383</v>
      </c>
      <c r="L5523" s="48">
        <f>Solar!K5540/1000*Variables!$B$3</f>
        <v>0</v>
      </c>
      <c r="M5523">
        <f>IF(E5523=1, VLOOKUP(D5523, Sheet1!$A$2:$C$26, 2), Sheet1!$C$3)</f>
        <v>0.18637999999999999</v>
      </c>
      <c r="N5523" s="1">
        <f>'Electricity Rates'!$J$2</f>
        <v>0.24729999999999999</v>
      </c>
      <c r="O5523" s="145">
        <f>L5523-K5523</f>
        <v>-5.1728522124616383</v>
      </c>
      <c r="P5523">
        <f t="shared" si="519"/>
        <v>1.2792463521417632</v>
      </c>
      <c r="Q5523">
        <f>IF(O5523&gt;0, IF(Q5522+O5523*Variables!$B$5&lt;Variables!$B$4, Q5522+O5523*Variables!$B$5, Variables!$B$4), IF(Q5522&gt;-O5523, Q5522+O5523/Variables!$B$5, 0))</f>
        <v>53.456643472993917</v>
      </c>
      <c r="R5523">
        <f>IF(O5523&gt;0, 0, IF(Q5522&gt;-O5523, 0, -O5523 - Q5522*Variables!$B$5))</f>
        <v>0</v>
      </c>
      <c r="S5523">
        <f t="shared" si="520"/>
        <v>0</v>
      </c>
      <c r="T5523">
        <f t="shared" si="521"/>
        <v>0</v>
      </c>
    </row>
    <row r="5524" spans="1:20" x14ac:dyDescent="0.3">
      <c r="A5524" s="3">
        <f t="shared" si="516"/>
        <v>43331</v>
      </c>
      <c r="B5524">
        <v>8</v>
      </c>
      <c r="C5524">
        <v>19</v>
      </c>
      <c r="D5524">
        <v>3</v>
      </c>
      <c r="E5524">
        <v>0</v>
      </c>
      <c r="F5524" s="1">
        <f>VLOOKUP(A5524,Weather!$A$1:$E$366, 5)</f>
        <v>0.71428571428571619</v>
      </c>
      <c r="G5524" s="1">
        <f>VLOOKUP(D5524, Summer!$A$1:$E$25, 2)</f>
        <v>272.63131492590298</v>
      </c>
      <c r="H5524" s="1">
        <f>VLOOKUP(D5524, Summer!$A$1:$E$25, 3)</f>
        <v>241.571030279452</v>
      </c>
      <c r="I5524" s="1">
        <f>VLOOKUP(D5524, Summer!$A$1:$E$25, 5)</f>
        <v>276.33008141423602</v>
      </c>
      <c r="J5524" s="1">
        <f t="shared" si="517"/>
        <v>276.33008141423602</v>
      </c>
      <c r="K5524" s="47">
        <f t="shared" si="518"/>
        <v>5.1695897594940607</v>
      </c>
      <c r="L5524" s="48">
        <f>Solar!K5541/1000*Variables!$B$3</f>
        <v>0</v>
      </c>
      <c r="M5524">
        <f>IF(E5524=1, VLOOKUP(D5524, Sheet1!$A$2:$C$26, 2), Sheet1!$C$3)</f>
        <v>0.18637999999999999</v>
      </c>
      <c r="N5524" s="1">
        <f>'Electricity Rates'!$J$2</f>
        <v>0.24729999999999999</v>
      </c>
      <c r="O5524" s="145">
        <f>L5524-K5524</f>
        <v>-5.1695897594940607</v>
      </c>
      <c r="P5524">
        <f t="shared" si="519"/>
        <v>1.2784395475228811</v>
      </c>
      <c r="Q5524">
        <f>IF(O5524&gt;0, IF(Q5523+O5524*Variables!$B$5&lt;Variables!$B$4, Q5523+O5524*Variables!$B$5, Variables!$B$4), IF(Q5523&gt;-O5524, Q5523+O5524/Variables!$B$5, 0))</f>
        <v>47.957079899064063</v>
      </c>
      <c r="R5524">
        <f>IF(O5524&gt;0, 0, IF(Q5523&gt;-O5524, 0, -O5524 - Q5523*Variables!$B$5))</f>
        <v>0</v>
      </c>
      <c r="S5524">
        <f t="shared" si="520"/>
        <v>0</v>
      </c>
      <c r="T5524">
        <f t="shared" si="521"/>
        <v>0</v>
      </c>
    </row>
    <row r="5525" spans="1:20" x14ac:dyDescent="0.3">
      <c r="A5525" s="3">
        <f t="shared" si="516"/>
        <v>43331</v>
      </c>
      <c r="B5525">
        <v>8</v>
      </c>
      <c r="C5525">
        <v>19</v>
      </c>
      <c r="D5525">
        <v>4</v>
      </c>
      <c r="E5525">
        <v>0</v>
      </c>
      <c r="F5525" s="1">
        <f>VLOOKUP(A5525,Weather!$A$1:$E$366, 5)</f>
        <v>0.71428571428571619</v>
      </c>
      <c r="G5525" s="1">
        <f>VLOOKUP(D5525, Summer!$A$1:$E$25, 2)</f>
        <v>286.33237882239803</v>
      </c>
      <c r="H5525" s="1">
        <f>VLOOKUP(D5525, Summer!$A$1:$E$25, 3)</f>
        <v>256.10019667595998</v>
      </c>
      <c r="I5525" s="1">
        <f>VLOOKUP(D5525, Summer!$A$1:$E$25, 5)</f>
        <v>276.13078095883401</v>
      </c>
      <c r="J5525" s="1">
        <f t="shared" si="517"/>
        <v>276.13078095883401</v>
      </c>
      <c r="K5525" s="47">
        <f t="shared" si="518"/>
        <v>5.1658612418168106</v>
      </c>
      <c r="L5525" s="48">
        <f>Solar!K5542/1000*Variables!$B$3</f>
        <v>0</v>
      </c>
      <c r="M5525">
        <f>IF(E5525=1, VLOOKUP(D5525, Sheet1!$A$2:$C$26, 2), Sheet1!$C$3)</f>
        <v>0.18637999999999999</v>
      </c>
      <c r="N5525" s="1">
        <f>'Electricity Rates'!$J$2</f>
        <v>0.24729999999999999</v>
      </c>
      <c r="O5525" s="145">
        <f>L5525-K5525</f>
        <v>-5.1658612418168106</v>
      </c>
      <c r="P5525">
        <f t="shared" si="519"/>
        <v>1.2775174851012971</v>
      </c>
      <c r="Q5525">
        <f>IF(O5525&gt;0, IF(Q5524+O5525*Variables!$B$5&lt;Variables!$B$4, Q5524+O5525*Variables!$B$5, Variables!$B$4), IF(Q5524&gt;-O5525, Q5524+O5525/Variables!$B$5, 0))</f>
        <v>42.461482833301496</v>
      </c>
      <c r="R5525">
        <f>IF(O5525&gt;0, 0, IF(Q5524&gt;-O5525, 0, -O5525 - Q5524*Variables!$B$5))</f>
        <v>0</v>
      </c>
      <c r="S5525">
        <f t="shared" si="520"/>
        <v>0</v>
      </c>
      <c r="T5525">
        <f t="shared" si="521"/>
        <v>0</v>
      </c>
    </row>
    <row r="5526" spans="1:20" x14ac:dyDescent="0.3">
      <c r="A5526" s="3">
        <f t="shared" si="516"/>
        <v>43331</v>
      </c>
      <c r="B5526">
        <v>8</v>
      </c>
      <c r="C5526">
        <v>19</v>
      </c>
      <c r="D5526">
        <v>5</v>
      </c>
      <c r="E5526">
        <v>0</v>
      </c>
      <c r="F5526" s="1">
        <f>VLOOKUP(A5526,Weather!$A$1:$E$366, 5)</f>
        <v>0.71428571428571619</v>
      </c>
      <c r="G5526" s="1">
        <f>VLOOKUP(D5526, Summer!$A$1:$E$25, 2)</f>
        <v>323.19252555232703</v>
      </c>
      <c r="H5526" s="1">
        <f>VLOOKUP(D5526, Summer!$A$1:$E$25, 3)</f>
        <v>290.90909090909099</v>
      </c>
      <c r="I5526" s="1">
        <f>VLOOKUP(D5526, Summer!$A$1:$E$25, 5)</f>
        <v>275.93148050343302</v>
      </c>
      <c r="J5526" s="1">
        <f t="shared" si="517"/>
        <v>275.93148050343302</v>
      </c>
      <c r="K5526" s="47">
        <f t="shared" si="518"/>
        <v>5.1621327241395809</v>
      </c>
      <c r="L5526" s="48">
        <f>Solar!K5543/1000*Variables!$B$3</f>
        <v>0</v>
      </c>
      <c r="M5526">
        <f>IF(E5526=1, VLOOKUP(D5526, Sheet1!$A$2:$C$26, 2), Sheet1!$C$3)</f>
        <v>0.18637999999999999</v>
      </c>
      <c r="N5526" s="1">
        <f>'Electricity Rates'!$J$2</f>
        <v>0.24729999999999999</v>
      </c>
      <c r="O5526" s="145">
        <f>L5526-K5526</f>
        <v>-5.1621327241395809</v>
      </c>
      <c r="P5526">
        <f t="shared" si="519"/>
        <v>1.2765954226797183</v>
      </c>
      <c r="Q5526">
        <f>IF(O5526&gt;0, IF(Q5525+O5526*Variables!$B$5&lt;Variables!$B$4, Q5525+O5526*Variables!$B$5, Variables!$B$4), IF(Q5525&gt;-O5526, Q5525+O5526/Variables!$B$5, 0))</f>
        <v>36.969852275706195</v>
      </c>
      <c r="R5526">
        <f>IF(O5526&gt;0, 0, IF(Q5525&gt;-O5526, 0, -O5526 - Q5525*Variables!$B$5))</f>
        <v>0</v>
      </c>
      <c r="S5526">
        <f t="shared" si="520"/>
        <v>0</v>
      </c>
      <c r="T5526">
        <f t="shared" si="521"/>
        <v>0</v>
      </c>
    </row>
    <row r="5527" spans="1:20" x14ac:dyDescent="0.3">
      <c r="A5527" s="3">
        <f t="shared" si="516"/>
        <v>43331</v>
      </c>
      <c r="B5527">
        <v>8</v>
      </c>
      <c r="C5527">
        <v>19</v>
      </c>
      <c r="D5527">
        <v>6</v>
      </c>
      <c r="E5527">
        <v>0</v>
      </c>
      <c r="F5527" s="1">
        <f>VLOOKUP(A5527,Weather!$A$1:$E$366, 5)</f>
        <v>0.71428571428571619</v>
      </c>
      <c r="G5527" s="1">
        <f>VLOOKUP(D5527, Summer!$A$1:$E$25, 2)</f>
        <v>420.20776289112302</v>
      </c>
      <c r="H5527" s="1">
        <f>VLOOKUP(D5527, Summer!$A$1:$E$25, 3)</f>
        <v>354.54545454545399</v>
      </c>
      <c r="I5527" s="1">
        <f>VLOOKUP(D5527, Summer!$A$1:$E$25, 5)</f>
        <v>244.50179868660999</v>
      </c>
      <c r="J5527" s="1">
        <f t="shared" si="517"/>
        <v>244.50179868660999</v>
      </c>
      <c r="K5527" s="47">
        <f t="shared" si="518"/>
        <v>4.5741454864387405</v>
      </c>
      <c r="L5527" s="48">
        <f>Solar!K5544/1000*Variables!$B$3</f>
        <v>0.21749999999999997</v>
      </c>
      <c r="M5527">
        <f>IF(E5527=1, VLOOKUP(D5527, Sheet1!$A$2:$C$26, 2), Sheet1!$C$3)</f>
        <v>0.18637999999999999</v>
      </c>
      <c r="N5527" s="1">
        <f>'Electricity Rates'!$J$2</f>
        <v>0.24729999999999999</v>
      </c>
      <c r="O5527" s="145">
        <f>L5527-K5527</f>
        <v>-4.3566454864387403</v>
      </c>
      <c r="P5527">
        <f t="shared" si="519"/>
        <v>1.1311861787963005</v>
      </c>
      <c r="Q5527">
        <f>IF(O5527&gt;0, IF(Q5526+O5527*Variables!$B$5&lt;Variables!$B$4, Q5526+O5527*Variables!$B$5, Variables!$B$4), IF(Q5526&gt;-O5527, Q5526+O5527/Variables!$B$5, 0))</f>
        <v>32.335123034813918</v>
      </c>
      <c r="R5527">
        <f>IF(O5527&gt;0, 0, IF(Q5526&gt;-O5527, 0, -O5527 - Q5526*Variables!$B$5))</f>
        <v>0</v>
      </c>
      <c r="S5527">
        <f t="shared" si="520"/>
        <v>0</v>
      </c>
      <c r="T5527">
        <f t="shared" si="521"/>
        <v>0</v>
      </c>
    </row>
    <row r="5528" spans="1:20" x14ac:dyDescent="0.3">
      <c r="A5528" s="3">
        <f t="shared" si="516"/>
        <v>43331</v>
      </c>
      <c r="B5528">
        <v>8</v>
      </c>
      <c r="C5528">
        <v>19</v>
      </c>
      <c r="D5528">
        <v>7</v>
      </c>
      <c r="E5528">
        <v>0</v>
      </c>
      <c r="F5528" s="1">
        <f>VLOOKUP(A5528,Weather!$A$1:$E$366, 5)</f>
        <v>0.71428571428571619</v>
      </c>
      <c r="G5528" s="1">
        <f>VLOOKUP(D5528, Summer!$A$1:$E$25, 2)</f>
        <v>767.23345107957198</v>
      </c>
      <c r="H5528" s="1">
        <f>VLOOKUP(D5528, Summer!$A$1:$E$25, 3)</f>
        <v>587.45596403639502</v>
      </c>
      <c r="I5528" s="1">
        <f>VLOOKUP(D5528, Summer!$A$1:$E$25, 5)</f>
        <v>275.57273968370998</v>
      </c>
      <c r="J5528" s="1">
        <f t="shared" si="517"/>
        <v>275.57273968370998</v>
      </c>
      <c r="K5528" s="47">
        <f t="shared" si="518"/>
        <v>5.1554213923205428</v>
      </c>
      <c r="L5528" s="48">
        <f>Solar!K5545/1000*Variables!$B$3</f>
        <v>3.0703</v>
      </c>
      <c r="M5528">
        <f>IF(E5528=1, VLOOKUP(D5528, Sheet1!$A$2:$C$26, 2), Sheet1!$C$3)</f>
        <v>0.18637999999999999</v>
      </c>
      <c r="N5528" s="1">
        <f>'Electricity Rates'!$J$2</f>
        <v>0.24729999999999999</v>
      </c>
      <c r="O5528" s="145">
        <f>L5528-K5528</f>
        <v>-2.0851213923205427</v>
      </c>
      <c r="P5528">
        <f t="shared" si="519"/>
        <v>1.2749357103208703</v>
      </c>
      <c r="Q5528">
        <f>IF(O5528&gt;0, IF(Q5527+O5528*Variables!$B$5&lt;Variables!$B$4, Q5527+O5528*Variables!$B$5, Variables!$B$4), IF(Q5527&gt;-O5528, Q5527+O5528/Variables!$B$5, 0))</f>
        <v>30.116908787664403</v>
      </c>
      <c r="R5528">
        <f>IF(O5528&gt;0, 0, IF(Q5527&gt;-O5528, 0, -O5528 - Q5527*Variables!$B$5))</f>
        <v>0</v>
      </c>
      <c r="S5528">
        <f t="shared" si="520"/>
        <v>0</v>
      </c>
      <c r="T5528">
        <f t="shared" si="521"/>
        <v>0</v>
      </c>
    </row>
    <row r="5529" spans="1:20" x14ac:dyDescent="0.3">
      <c r="A5529" s="3">
        <f t="shared" si="516"/>
        <v>43331</v>
      </c>
      <c r="B5529">
        <v>8</v>
      </c>
      <c r="C5529">
        <v>19</v>
      </c>
      <c r="D5529">
        <v>8</v>
      </c>
      <c r="E5529">
        <v>0</v>
      </c>
      <c r="F5529" s="1">
        <f>VLOOKUP(A5529,Weather!$A$1:$E$366, 5)</f>
        <v>0.71428571428571619</v>
      </c>
      <c r="G5529" s="1">
        <f>VLOOKUP(D5529, Summer!$A$1:$E$25, 2)</f>
        <v>1109.6398637209199</v>
      </c>
      <c r="H5529" s="1">
        <f>VLOOKUP(D5529, Summer!$A$1:$E$25, 3)</f>
        <v>814.26008774773595</v>
      </c>
      <c r="I5529" s="1">
        <f>VLOOKUP(D5529, Summer!$A$1:$E$25, 5)</f>
        <v>328.96533168578299</v>
      </c>
      <c r="J5529" s="1">
        <f t="shared" si="517"/>
        <v>328.96533168578299</v>
      </c>
      <c r="K5529" s="47">
        <f t="shared" si="518"/>
        <v>6.1542912780532992</v>
      </c>
      <c r="L5529" s="48">
        <f>Solar!K5546/1000*Variables!$B$3</f>
        <v>12.513500000000001</v>
      </c>
      <c r="M5529">
        <f>IF(E5529=1, VLOOKUP(D5529, Sheet1!$A$2:$C$26, 2), Sheet1!$C$3)</f>
        <v>0.18637999999999999</v>
      </c>
      <c r="N5529" s="1">
        <f>'Electricity Rates'!$J$2</f>
        <v>0.24729999999999999</v>
      </c>
      <c r="O5529" s="145">
        <f>L5529-K5529</f>
        <v>6.3592087219467013</v>
      </c>
      <c r="P5529">
        <f t="shared" si="519"/>
        <v>1.5219562330625809</v>
      </c>
      <c r="Q5529">
        <f>IF(O5529&gt;0, IF(Q5528+O5529*Variables!$B$5&lt;Variables!$B$4, Q5528+O5529*Variables!$B$5, Variables!$B$4), IF(Q5528&gt;-O5529, Q5528+O5529/Variables!$B$5, 0))</f>
        <v>36.094564986294301</v>
      </c>
      <c r="R5529">
        <f>IF(O5529&gt;0, 0, IF(Q5528&gt;-O5529, 0, -O5529 - Q5528*Variables!$B$5))</f>
        <v>0</v>
      </c>
      <c r="S5529">
        <f t="shared" si="520"/>
        <v>0</v>
      </c>
      <c r="T5529">
        <f t="shared" si="521"/>
        <v>0</v>
      </c>
    </row>
    <row r="5530" spans="1:20" x14ac:dyDescent="0.3">
      <c r="A5530" s="3">
        <f t="shared" si="516"/>
        <v>43331</v>
      </c>
      <c r="B5530">
        <v>8</v>
      </c>
      <c r="C5530">
        <v>19</v>
      </c>
      <c r="D5530">
        <v>9</v>
      </c>
      <c r="E5530">
        <v>0</v>
      </c>
      <c r="F5530" s="1">
        <f>VLOOKUP(A5530,Weather!$A$1:$E$366, 5)</f>
        <v>0.71428571428571619</v>
      </c>
      <c r="G5530" s="1">
        <f>VLOOKUP(D5530, Summer!$A$1:$E$25, 2)</f>
        <v>1322.40871182827</v>
      </c>
      <c r="H5530" s="1">
        <f>VLOOKUP(D5530, Summer!$A$1:$E$25, 3)</f>
        <v>1017.49011217013</v>
      </c>
      <c r="I5530" s="1">
        <f>VLOOKUP(D5530, Summer!$A$1:$E$25, 5)</f>
        <v>386.82225388885001</v>
      </c>
      <c r="J5530" s="1">
        <f t="shared" si="517"/>
        <v>386.82225388885001</v>
      </c>
      <c r="K5530" s="47">
        <f t="shared" si="518"/>
        <v>7.236679959756235</v>
      </c>
      <c r="L5530" s="48">
        <f>Solar!K5547/1000*Variables!$B$3</f>
        <v>22.271799999999999</v>
      </c>
      <c r="M5530">
        <f>IF(E5530=1, VLOOKUP(D5530, Sheet1!$A$2:$C$26, 2), Sheet1!$C$3)</f>
        <v>0.18637999999999999</v>
      </c>
      <c r="N5530" s="1">
        <f>'Electricity Rates'!$J$2</f>
        <v>0.24729999999999999</v>
      </c>
      <c r="O5530" s="145">
        <f>L5530-K5530</f>
        <v>15.035120040243765</v>
      </c>
      <c r="P5530">
        <f t="shared" si="519"/>
        <v>1.7896309540477169</v>
      </c>
      <c r="Q5530">
        <f>IF(O5530&gt;0, IF(Q5529+O5530*Variables!$B$5&lt;Variables!$B$4, Q5529+O5530*Variables!$B$5, Variables!$B$4), IF(Q5529&gt;-O5530, Q5529+O5530/Variables!$B$5, 0))</f>
        <v>50.227577824123443</v>
      </c>
      <c r="R5530">
        <f>IF(O5530&gt;0, 0, IF(Q5529&gt;-O5530, 0, -O5530 - Q5529*Variables!$B$5))</f>
        <v>0</v>
      </c>
      <c r="S5530">
        <f t="shared" si="520"/>
        <v>0</v>
      </c>
      <c r="T5530">
        <f t="shared" si="521"/>
        <v>0</v>
      </c>
    </row>
    <row r="5531" spans="1:20" x14ac:dyDescent="0.3">
      <c r="A5531" s="3">
        <f t="shared" si="516"/>
        <v>43331</v>
      </c>
      <c r="B5531">
        <v>8</v>
      </c>
      <c r="C5531">
        <v>19</v>
      </c>
      <c r="D5531">
        <v>10</v>
      </c>
      <c r="E5531">
        <v>0</v>
      </c>
      <c r="F5531" s="1">
        <f>VLOOKUP(A5531,Weather!$A$1:$E$366, 5)</f>
        <v>0.71428571428571619</v>
      </c>
      <c r="G5531" s="1">
        <f>VLOOKUP(D5531, Summer!$A$1:$E$25, 2)</f>
        <v>1424.0693518383</v>
      </c>
      <c r="H5531" s="1">
        <f>VLOOKUP(D5531, Summer!$A$1:$E$25, 3)</f>
        <v>1069.7659339946799</v>
      </c>
      <c r="I5531" s="1">
        <f>VLOOKUP(D5531, Summer!$A$1:$E$25, 5)</f>
        <v>417.88322986318002</v>
      </c>
      <c r="J5531" s="1">
        <f t="shared" si="517"/>
        <v>417.88322986318002</v>
      </c>
      <c r="K5531" s="47">
        <f t="shared" si="518"/>
        <v>7.8177694397541773</v>
      </c>
      <c r="L5531" s="48">
        <f>Solar!K5548/1000*Variables!$B$3</f>
        <v>30.099149999999998</v>
      </c>
      <c r="M5531">
        <f>IF(E5531=1, VLOOKUP(D5531, Sheet1!$A$2:$C$26, 2), Sheet1!$C$3)</f>
        <v>0.18637999999999999</v>
      </c>
      <c r="N5531" s="1">
        <f>'Electricity Rates'!$J$2</f>
        <v>0.24729999999999999</v>
      </c>
      <c r="O5531" s="145">
        <f>L5531-K5531</f>
        <v>22.281380560245822</v>
      </c>
      <c r="P5531">
        <f t="shared" si="519"/>
        <v>1.9333343824512079</v>
      </c>
      <c r="Q5531">
        <f>IF(O5531&gt;0, IF(Q5530+O5531*Variables!$B$5&lt;Variables!$B$4, Q5530+O5531*Variables!$B$5, Variables!$B$4), IF(Q5530&gt;-O5531, Q5530+O5531/Variables!$B$5, 0))</f>
        <v>71.172075550754514</v>
      </c>
      <c r="R5531">
        <f>IF(O5531&gt;0, 0, IF(Q5530&gt;-O5531, 0, -O5531 - Q5530*Variables!$B$5))</f>
        <v>0</v>
      </c>
      <c r="S5531">
        <f t="shared" si="520"/>
        <v>0</v>
      </c>
      <c r="T5531">
        <f t="shared" si="521"/>
        <v>0</v>
      </c>
    </row>
    <row r="5532" spans="1:20" x14ac:dyDescent="0.3">
      <c r="A5532" s="3">
        <f t="shared" si="516"/>
        <v>43331</v>
      </c>
      <c r="B5532">
        <v>8</v>
      </c>
      <c r="C5532">
        <v>19</v>
      </c>
      <c r="D5532">
        <v>11</v>
      </c>
      <c r="E5532">
        <v>0</v>
      </c>
      <c r="F5532" s="1">
        <f>VLOOKUP(A5532,Weather!$A$1:$E$366, 5)</f>
        <v>0.71428571428571619</v>
      </c>
      <c r="G5532" s="1">
        <f>VLOOKUP(D5532, Summer!$A$1:$E$25, 2)</f>
        <v>1497.9516334678001</v>
      </c>
      <c r="H5532" s="1">
        <f>VLOOKUP(D5532, Summer!$A$1:$E$25, 3)</f>
        <v>1079.6213447448599</v>
      </c>
      <c r="I5532" s="1">
        <f>VLOOKUP(D5532, Summer!$A$1:$E$25, 5)</f>
        <v>435.54125021175599</v>
      </c>
      <c r="J5532" s="1">
        <f t="shared" si="517"/>
        <v>435.54125021175599</v>
      </c>
      <c r="K5532" s="47">
        <f t="shared" si="518"/>
        <v>8.1481161059576817</v>
      </c>
      <c r="L5532" s="48">
        <f>Solar!K5549/1000*Variables!$B$3</f>
        <v>36.332850000000001</v>
      </c>
      <c r="M5532">
        <f>IF(E5532=1, VLOOKUP(D5532, Sheet1!$A$2:$C$26, 2), Sheet1!$C$3)</f>
        <v>0.18637999999999999</v>
      </c>
      <c r="N5532" s="1">
        <f>'Electricity Rates'!$J$2</f>
        <v>0.24729999999999999</v>
      </c>
      <c r="O5532" s="145">
        <f>L5532-K5532</f>
        <v>28.184733894042317</v>
      </c>
      <c r="P5532">
        <f t="shared" si="519"/>
        <v>2.0150291130033344</v>
      </c>
      <c r="Q5532">
        <f>IF(O5532&gt;0, IF(Q5531+O5532*Variables!$B$5&lt;Variables!$B$4, Q5531+O5532*Variables!$B$5, Variables!$B$4), IF(Q5531&gt;-O5532, Q5531+O5532/Variables!$B$5, 0))</f>
        <v>97.665725411154284</v>
      </c>
      <c r="R5532">
        <f>IF(O5532&gt;0, 0, IF(Q5531&gt;-O5532, 0, -O5532 - Q5531*Variables!$B$5))</f>
        <v>0</v>
      </c>
      <c r="S5532">
        <f t="shared" si="520"/>
        <v>0</v>
      </c>
      <c r="T5532">
        <f t="shared" si="521"/>
        <v>0</v>
      </c>
    </row>
    <row r="5533" spans="1:20" x14ac:dyDescent="0.3">
      <c r="A5533" s="3">
        <f t="shared" si="516"/>
        <v>43331</v>
      </c>
      <c r="B5533">
        <v>8</v>
      </c>
      <c r="C5533">
        <v>19</v>
      </c>
      <c r="D5533">
        <v>12</v>
      </c>
      <c r="E5533">
        <v>0</v>
      </c>
      <c r="F5533" s="1">
        <f>VLOOKUP(A5533,Weather!$A$1:$E$366, 5)</f>
        <v>0.71428571428571619</v>
      </c>
      <c r="G5533" s="1">
        <f>VLOOKUP(D5533, Summer!$A$1:$E$25, 2)</f>
        <v>1553.30978408544</v>
      </c>
      <c r="H5533" s="1">
        <f>VLOOKUP(D5533, Summer!$A$1:$E$25, 3)</f>
        <v>1117.7462231731799</v>
      </c>
      <c r="I5533" s="1">
        <f>VLOOKUP(D5533, Summer!$A$1:$E$25, 5)</f>
        <v>435.36187980189499</v>
      </c>
      <c r="J5533" s="1">
        <f t="shared" si="517"/>
        <v>435.36187980189499</v>
      </c>
      <c r="K5533" s="47">
        <f t="shared" si="518"/>
        <v>8.1447604400481737</v>
      </c>
      <c r="L5533" s="48">
        <f>Solar!K5550/1000*Variables!$B$3</f>
        <v>40.214149999999997</v>
      </c>
      <c r="M5533">
        <f>IF(E5533=1, VLOOKUP(D5533, Sheet1!$A$2:$C$26, 2), Sheet1!$C$3)</f>
        <v>0.18637999999999999</v>
      </c>
      <c r="N5533" s="1">
        <f>'Electricity Rates'!$J$2</f>
        <v>0.24729999999999999</v>
      </c>
      <c r="O5533" s="145">
        <f>L5533-K5533</f>
        <v>32.069389559951823</v>
      </c>
      <c r="P5533">
        <f t="shared" si="519"/>
        <v>2.0141992568239133</v>
      </c>
      <c r="Q5533">
        <f>IF(O5533&gt;0, IF(Q5532+O5533*Variables!$B$5&lt;Variables!$B$4, Q5532+O5533*Variables!$B$5, Variables!$B$4), IF(Q5532&gt;-O5533, Q5532+O5533/Variables!$B$5, 0))</f>
        <v>100</v>
      </c>
      <c r="R5533">
        <f>IF(O5533&gt;0, 0, IF(Q5532&gt;-O5533, 0, -O5533 - Q5532*Variables!$B$5))</f>
        <v>0</v>
      </c>
      <c r="S5533">
        <f t="shared" si="520"/>
        <v>0</v>
      </c>
      <c r="T5533">
        <f t="shared" si="521"/>
        <v>0</v>
      </c>
    </row>
    <row r="5534" spans="1:20" x14ac:dyDescent="0.3">
      <c r="A5534" s="3">
        <f t="shared" si="516"/>
        <v>43331</v>
      </c>
      <c r="B5534">
        <v>8</v>
      </c>
      <c r="C5534">
        <v>19</v>
      </c>
      <c r="D5534">
        <v>13</v>
      </c>
      <c r="E5534">
        <v>0</v>
      </c>
      <c r="F5534" s="1">
        <f>VLOOKUP(A5534,Weather!$A$1:$E$366, 5)</f>
        <v>0.71428571428571619</v>
      </c>
      <c r="G5534" s="1">
        <f>VLOOKUP(D5534, Summer!$A$1:$E$25, 2)</f>
        <v>1622.5675647430101</v>
      </c>
      <c r="H5534" s="1">
        <f>VLOOKUP(D5534, Summer!$A$1:$E$25, 3)</f>
        <v>1132.28619594112</v>
      </c>
      <c r="I5534" s="1">
        <f>VLOOKUP(D5534, Summer!$A$1:$E$25, 5)</f>
        <v>435.17254436926402</v>
      </c>
      <c r="J5534" s="1">
        <f t="shared" si="517"/>
        <v>435.17254436926402</v>
      </c>
      <c r="K5534" s="47">
        <f t="shared" si="518"/>
        <v>8.1412183482548048</v>
      </c>
      <c r="L5534" s="48">
        <f>Solar!K5551/1000*Variables!$B$3</f>
        <v>41.063250000000004</v>
      </c>
      <c r="M5534">
        <f>IF(E5534=1, VLOOKUP(D5534, Sheet1!$A$2:$C$26, 2), Sheet1!$C$3)</f>
        <v>0.18637999999999999</v>
      </c>
      <c r="N5534" s="1">
        <f>'Electricity Rates'!$J$2</f>
        <v>0.24729999999999999</v>
      </c>
      <c r="O5534" s="145">
        <f>L5534-K5534</f>
        <v>32.922031651745201</v>
      </c>
      <c r="P5534">
        <f t="shared" si="519"/>
        <v>2.0133232975234132</v>
      </c>
      <c r="Q5534">
        <f>IF(O5534&gt;0, IF(Q5533+O5534*Variables!$B$5&lt;Variables!$B$4, Q5533+O5534*Variables!$B$5, Variables!$B$4), IF(Q5533&gt;-O5534, Q5533+O5534/Variables!$B$5, 0))</f>
        <v>100</v>
      </c>
      <c r="R5534">
        <f>IF(O5534&gt;0, 0, IF(Q5533&gt;-O5534, 0, -O5534 - Q5533*Variables!$B$5))</f>
        <v>0</v>
      </c>
      <c r="S5534">
        <f t="shared" si="520"/>
        <v>0</v>
      </c>
      <c r="T5534">
        <f t="shared" si="521"/>
        <v>0</v>
      </c>
    </row>
    <row r="5535" spans="1:20" x14ac:dyDescent="0.3">
      <c r="A5535" s="3">
        <f t="shared" si="516"/>
        <v>43331</v>
      </c>
      <c r="B5535">
        <v>8</v>
      </c>
      <c r="C5535">
        <v>19</v>
      </c>
      <c r="D5535">
        <v>14</v>
      </c>
      <c r="E5535">
        <v>0</v>
      </c>
      <c r="F5535" s="1">
        <f>VLOOKUP(A5535,Weather!$A$1:$E$366, 5)</f>
        <v>0.71428571428571619</v>
      </c>
      <c r="G5535" s="1">
        <f>VLOOKUP(D5535, Summer!$A$1:$E$25, 2)</f>
        <v>1636.26340321468</v>
      </c>
      <c r="H5535" s="1">
        <f>VLOOKUP(D5535, Summer!$A$1:$E$25, 3)</f>
        <v>1156.2601309732199</v>
      </c>
      <c r="I5535" s="1">
        <f>VLOOKUP(D5535, Summer!$A$1:$E$25, 5)</f>
        <v>417.13087064403902</v>
      </c>
      <c r="J5535" s="1">
        <f t="shared" si="517"/>
        <v>417.13087064403902</v>
      </c>
      <c r="K5535" s="47">
        <f t="shared" si="518"/>
        <v>7.8036942855225897</v>
      </c>
      <c r="L5535" s="48">
        <f>Solar!K5552/1000*Variables!$B$3</f>
        <v>38.853050000000003</v>
      </c>
      <c r="M5535">
        <f>IF(E5535=1, VLOOKUP(D5535, Sheet1!$A$2:$C$26, 2), Sheet1!$C$3)</f>
        <v>0.18637999999999999</v>
      </c>
      <c r="N5535" s="1">
        <f>'Electricity Rates'!$J$2</f>
        <v>0.24729999999999999</v>
      </c>
      <c r="O5535" s="145">
        <f>L5535-K5535</f>
        <v>31.049355714477414</v>
      </c>
      <c r="P5535">
        <f t="shared" si="519"/>
        <v>1.9298535968097363</v>
      </c>
      <c r="Q5535">
        <f>IF(O5535&gt;0, IF(Q5534+O5535*Variables!$B$5&lt;Variables!$B$4, Q5534+O5535*Variables!$B$5, Variables!$B$4), IF(Q5534&gt;-O5535, Q5534+O5535/Variables!$B$5, 0))</f>
        <v>100</v>
      </c>
      <c r="R5535">
        <f>IF(O5535&gt;0, 0, IF(Q5534&gt;-O5535, 0, -O5535 - Q5534*Variables!$B$5))</f>
        <v>0</v>
      </c>
      <c r="S5535">
        <f t="shared" si="520"/>
        <v>0</v>
      </c>
      <c r="T5535">
        <f t="shared" si="521"/>
        <v>0</v>
      </c>
    </row>
    <row r="5536" spans="1:20" x14ac:dyDescent="0.3">
      <c r="A5536" s="3">
        <f t="shared" si="516"/>
        <v>43331</v>
      </c>
      <c r="B5536">
        <v>8</v>
      </c>
      <c r="C5536">
        <v>19</v>
      </c>
      <c r="D5536">
        <v>15</v>
      </c>
      <c r="E5536">
        <v>0</v>
      </c>
      <c r="F5536" s="1">
        <f>VLOOKUP(A5536,Weather!$A$1:$E$366, 5)</f>
        <v>0.71428571428571619</v>
      </c>
      <c r="G5536" s="1">
        <f>VLOOKUP(D5536, Summer!$A$1:$E$25, 2)</f>
        <v>1589.7727985285201</v>
      </c>
      <c r="H5536" s="1">
        <f>VLOOKUP(D5536, Summer!$A$1:$E$25, 3)</f>
        <v>1137.7596230737599</v>
      </c>
      <c r="I5536" s="1">
        <f>VLOOKUP(D5536, Summer!$A$1:$E$25, 5)</f>
        <v>403.543562097039</v>
      </c>
      <c r="J5536" s="1">
        <f t="shared" si="517"/>
        <v>403.543562097039</v>
      </c>
      <c r="K5536" s="47">
        <f t="shared" si="518"/>
        <v>7.5495025928767143</v>
      </c>
      <c r="L5536" s="48">
        <f>Solar!K5553/1000*Variables!$B$3</f>
        <v>34.171199999999999</v>
      </c>
      <c r="M5536">
        <f>IF(E5536=1, VLOOKUP(D5536, Sheet1!$A$2:$C$26, 2), Sheet1!$C$3)</f>
        <v>0.18637999999999999</v>
      </c>
      <c r="N5536" s="1">
        <f>'Electricity Rates'!$J$2</f>
        <v>0.24729999999999999</v>
      </c>
      <c r="O5536" s="145">
        <f>L5536-K5536</f>
        <v>26.621697407123285</v>
      </c>
      <c r="P5536">
        <f t="shared" si="519"/>
        <v>1.8669919912184114</v>
      </c>
      <c r="Q5536">
        <f>IF(O5536&gt;0, IF(Q5535+O5536*Variables!$B$5&lt;Variables!$B$4, Q5535+O5536*Variables!$B$5, Variables!$B$4), IF(Q5535&gt;-O5536, Q5535+O5536/Variables!$B$5, 0))</f>
        <v>100</v>
      </c>
      <c r="R5536">
        <f>IF(O5536&gt;0, 0, IF(Q5535&gt;-O5536, 0, -O5536 - Q5535*Variables!$B$5))</f>
        <v>0</v>
      </c>
      <c r="S5536">
        <f t="shared" si="520"/>
        <v>0</v>
      </c>
      <c r="T5536">
        <f t="shared" si="521"/>
        <v>0</v>
      </c>
    </row>
    <row r="5537" spans="1:20" x14ac:dyDescent="0.3">
      <c r="A5537" s="3">
        <f t="shared" si="516"/>
        <v>43331</v>
      </c>
      <c r="B5537">
        <v>8</v>
      </c>
      <c r="C5537">
        <v>19</v>
      </c>
      <c r="D5537">
        <v>16</v>
      </c>
      <c r="E5537">
        <v>0</v>
      </c>
      <c r="F5537" s="1">
        <f>VLOOKUP(A5537,Weather!$A$1:$E$366, 5)</f>
        <v>0.71428571428571619</v>
      </c>
      <c r="G5537" s="1">
        <f>VLOOKUP(D5537, Summer!$A$1:$E$25, 2)</f>
        <v>1459.9523441255701</v>
      </c>
      <c r="H5537" s="1">
        <f>VLOOKUP(D5537, Summer!$A$1:$E$25, 3)</f>
        <v>1006.09479349024</v>
      </c>
      <c r="I5537" s="1">
        <f>VLOOKUP(D5537, Summer!$A$1:$E$25, 5)</f>
        <v>381.04254068220598</v>
      </c>
      <c r="J5537" s="1">
        <f t="shared" si="517"/>
        <v>381.04254068220598</v>
      </c>
      <c r="K5537" s="47">
        <f t="shared" si="518"/>
        <v>7.1285529471162699</v>
      </c>
      <c r="L5537" s="48">
        <f>Solar!K5554/1000*Variables!$B$3</f>
        <v>26.983800000000002</v>
      </c>
      <c r="M5537">
        <f>IF(E5537=1, VLOOKUP(D5537, Sheet1!$A$2:$C$26, 2), Sheet1!$C$3)</f>
        <v>0.18637999999999999</v>
      </c>
      <c r="N5537" s="1">
        <f>'Electricity Rates'!$J$2</f>
        <v>0.24729999999999999</v>
      </c>
      <c r="O5537" s="145">
        <f>L5537-K5537</f>
        <v>19.855247052883733</v>
      </c>
      <c r="P5537">
        <f t="shared" si="519"/>
        <v>1.7628911438218535</v>
      </c>
      <c r="Q5537">
        <f>IF(O5537&gt;0, IF(Q5536+O5537*Variables!$B$5&lt;Variables!$B$4, Q5536+O5537*Variables!$B$5, Variables!$B$4), IF(Q5536&gt;-O5537, Q5536+O5537/Variables!$B$5, 0))</f>
        <v>100</v>
      </c>
      <c r="R5537">
        <f>IF(O5537&gt;0, 0, IF(Q5536&gt;-O5537, 0, -O5537 - Q5536*Variables!$B$5))</f>
        <v>0</v>
      </c>
      <c r="S5537">
        <f t="shared" si="520"/>
        <v>0</v>
      </c>
      <c r="T5537">
        <f t="shared" si="521"/>
        <v>0</v>
      </c>
    </row>
    <row r="5538" spans="1:20" x14ac:dyDescent="0.3">
      <c r="A5538" s="3">
        <f t="shared" si="516"/>
        <v>43331</v>
      </c>
      <c r="B5538">
        <v>8</v>
      </c>
      <c r="C5538">
        <v>19</v>
      </c>
      <c r="D5538">
        <v>17</v>
      </c>
      <c r="E5538">
        <v>0</v>
      </c>
      <c r="F5538" s="1">
        <f>VLOOKUP(A5538,Weather!$A$1:$E$366, 5)</f>
        <v>0.71428571428571619</v>
      </c>
      <c r="G5538" s="1">
        <f>VLOOKUP(D5538, Summer!$A$1:$E$25, 2)</f>
        <v>1144.9480592772099</v>
      </c>
      <c r="H5538" s="1">
        <f>VLOOKUP(D5538, Summer!$A$1:$E$25, 3)</f>
        <v>808.38142168622596</v>
      </c>
      <c r="I5538" s="1">
        <f>VLOOKUP(D5538, Summer!$A$1:$E$25, 5)</f>
        <v>371.93450987035499</v>
      </c>
      <c r="J5538" s="1">
        <f t="shared" si="517"/>
        <v>371.93450987035499</v>
      </c>
      <c r="K5538" s="47">
        <f t="shared" si="518"/>
        <v>6.9581596892663642</v>
      </c>
      <c r="L5538" s="48">
        <f>Solar!K5555/1000*Variables!$B$3</f>
        <v>17.421300000000002</v>
      </c>
      <c r="M5538">
        <f>IF(E5538=1, VLOOKUP(D5538, Sheet1!$A$2:$C$26, 2), Sheet1!$C$3)</f>
        <v>0.18637999999999999</v>
      </c>
      <c r="N5538" s="1">
        <f>'Electricity Rates'!$J$2</f>
        <v>0.24729999999999999</v>
      </c>
      <c r="O5538" s="145">
        <f>L5538-K5538</f>
        <v>10.463140310733639</v>
      </c>
      <c r="P5538">
        <f t="shared" si="519"/>
        <v>1.7207528911555718</v>
      </c>
      <c r="Q5538">
        <f>IF(O5538&gt;0, IF(Q5537+O5538*Variables!$B$5&lt;Variables!$B$4, Q5537+O5538*Variables!$B$5, Variables!$B$4), IF(Q5537&gt;-O5538, Q5537+O5538/Variables!$B$5, 0))</f>
        <v>100</v>
      </c>
      <c r="R5538">
        <f>IF(O5538&gt;0, 0, IF(Q5537&gt;-O5538, 0, -O5538 - Q5537*Variables!$B$5))</f>
        <v>0</v>
      </c>
      <c r="S5538">
        <f t="shared" si="520"/>
        <v>0</v>
      </c>
      <c r="T5538">
        <f t="shared" si="521"/>
        <v>0</v>
      </c>
    </row>
    <row r="5539" spans="1:20" x14ac:dyDescent="0.3">
      <c r="A5539" s="3">
        <f t="shared" si="516"/>
        <v>43331</v>
      </c>
      <c r="B5539">
        <v>8</v>
      </c>
      <c r="C5539">
        <v>19</v>
      </c>
      <c r="D5539">
        <v>18</v>
      </c>
      <c r="E5539">
        <v>0</v>
      </c>
      <c r="F5539" s="1">
        <f>VLOOKUP(A5539,Weather!$A$1:$E$366, 5)</f>
        <v>0.71428571428571619</v>
      </c>
      <c r="G5539" s="1">
        <f>VLOOKUP(D5539, Summer!$A$1:$E$25, 2)</f>
        <v>769.75210584620504</v>
      </c>
      <c r="H5539" s="1">
        <f>VLOOKUP(D5539, Summer!$A$1:$E$25, 3)</f>
        <v>572.92139445417001</v>
      </c>
      <c r="I5539" s="1">
        <f>VLOOKUP(D5539, Summer!$A$1:$E$25, 5)</f>
        <v>349.41355840998102</v>
      </c>
      <c r="J5539" s="1">
        <f t="shared" si="517"/>
        <v>349.41355840998102</v>
      </c>
      <c r="K5539" s="47">
        <f t="shared" si="518"/>
        <v>6.536837191738182</v>
      </c>
      <c r="L5539" s="48">
        <f>Solar!K5556/1000*Variables!$B$3</f>
        <v>6.8253500000000011</v>
      </c>
      <c r="M5539">
        <f>IF(E5539=1, VLOOKUP(D5539, Sheet1!$A$2:$C$26, 2), Sheet1!$C$3)</f>
        <v>0.18637999999999999</v>
      </c>
      <c r="N5539" s="1">
        <f>'Electricity Rates'!$J$2</f>
        <v>0.24729999999999999</v>
      </c>
      <c r="O5539" s="145">
        <f>L5539-K5539</f>
        <v>0.28851280826181913</v>
      </c>
      <c r="P5539">
        <f t="shared" si="519"/>
        <v>1.6165598375168524</v>
      </c>
      <c r="Q5539">
        <f>IF(O5539&gt;0, IF(Q5538+O5539*Variables!$B$5&lt;Variables!$B$4, Q5538+O5539*Variables!$B$5, Variables!$B$4), IF(Q5538&gt;-O5539, Q5538+O5539/Variables!$B$5, 0))</f>
        <v>100</v>
      </c>
      <c r="R5539">
        <f>IF(O5539&gt;0, 0, IF(Q5538&gt;-O5539, 0, -O5539 - Q5538*Variables!$B$5))</f>
        <v>0</v>
      </c>
      <c r="S5539">
        <f t="shared" si="520"/>
        <v>0</v>
      </c>
      <c r="T5539">
        <f t="shared" si="521"/>
        <v>0</v>
      </c>
    </row>
    <row r="5540" spans="1:20" x14ac:dyDescent="0.3">
      <c r="A5540" s="3">
        <f t="shared" si="516"/>
        <v>43331</v>
      </c>
      <c r="B5540">
        <v>8</v>
      </c>
      <c r="C5540">
        <v>19</v>
      </c>
      <c r="D5540">
        <v>19</v>
      </c>
      <c r="E5540">
        <v>0</v>
      </c>
      <c r="F5540" s="1">
        <f>VLOOKUP(A5540,Weather!$A$1:$E$366, 5)</f>
        <v>0.71428571428571619</v>
      </c>
      <c r="G5540" s="1">
        <f>VLOOKUP(D5540, Summer!$A$1:$E$25, 2)</f>
        <v>565.86125451999203</v>
      </c>
      <c r="H5540" s="1">
        <f>VLOOKUP(D5540, Summer!$A$1:$E$25, 3)</f>
        <v>365.77406038600299</v>
      </c>
      <c r="I5540" s="1">
        <f>VLOOKUP(D5540, Summer!$A$1:$E$25, 5)</f>
        <v>331.38683221891199</v>
      </c>
      <c r="J5540" s="1">
        <f t="shared" si="517"/>
        <v>331.38683221891199</v>
      </c>
      <c r="K5540" s="47">
        <f t="shared" si="518"/>
        <v>6.1995927678317768</v>
      </c>
      <c r="L5540" s="48">
        <f>Solar!K5557/1000*Variables!$B$3</f>
        <v>0.65110000000000001</v>
      </c>
      <c r="M5540">
        <f>IF(E5540=1, VLOOKUP(D5540, Sheet1!$A$2:$C$26, 2), Sheet1!$C$3)</f>
        <v>0.18637999999999999</v>
      </c>
      <c r="N5540" s="1">
        <f>'Electricity Rates'!$J$2</f>
        <v>0.24729999999999999</v>
      </c>
      <c r="O5540" s="145">
        <f>L5540-K5540</f>
        <v>-5.5484927678317764</v>
      </c>
      <c r="P5540">
        <f t="shared" si="519"/>
        <v>1.5331592914847985</v>
      </c>
      <c r="Q5540">
        <f>IF(O5540&gt;0, IF(Q5539+O5540*Variables!$B$5&lt;Variables!$B$4, Q5539+O5540*Variables!$B$5, Variables!$B$4), IF(Q5539&gt;-O5540, Q5539+O5540/Variables!$B$5, 0))</f>
        <v>94.097348119327904</v>
      </c>
      <c r="R5540">
        <f>IF(O5540&gt;0, 0, IF(Q5539&gt;-O5540, 0, -O5540 - Q5539*Variables!$B$5))</f>
        <v>0</v>
      </c>
      <c r="S5540">
        <f t="shared" si="520"/>
        <v>0</v>
      </c>
      <c r="T5540">
        <f t="shared" si="521"/>
        <v>0</v>
      </c>
    </row>
    <row r="5541" spans="1:20" x14ac:dyDescent="0.3">
      <c r="A5541" s="3">
        <f t="shared" si="516"/>
        <v>43331</v>
      </c>
      <c r="B5541">
        <v>8</v>
      </c>
      <c r="C5541">
        <v>19</v>
      </c>
      <c r="D5541">
        <v>20</v>
      </c>
      <c r="E5541">
        <v>0</v>
      </c>
      <c r="F5541" s="1">
        <f>VLOOKUP(A5541,Weather!$A$1:$E$366, 5)</f>
        <v>0.71428571428571619</v>
      </c>
      <c r="G5541" s="1">
        <f>VLOOKUP(D5541, Summer!$A$1:$E$25, 2)</f>
        <v>459.178981251175</v>
      </c>
      <c r="H5541" s="1">
        <f>VLOOKUP(D5541, Summer!$A$1:$E$25, 3)</f>
        <v>328.41643432967999</v>
      </c>
      <c r="I5541" s="1">
        <f>VLOOKUP(D5541, Summer!$A$1:$E$25, 5)</f>
        <v>326.73316658528501</v>
      </c>
      <c r="J5541" s="1">
        <f t="shared" si="517"/>
        <v>326.73316658528501</v>
      </c>
      <c r="K5541" s="47">
        <f t="shared" si="518"/>
        <v>6.1125318800681905</v>
      </c>
      <c r="L5541" s="48">
        <f>Solar!K5558/1000*Variables!$B$3</f>
        <v>0</v>
      </c>
      <c r="M5541">
        <f>IF(E5541=1, VLOOKUP(D5541, Sheet1!$A$2:$C$26, 2), Sheet1!$C$3)</f>
        <v>0.18637999999999999</v>
      </c>
      <c r="N5541" s="1">
        <f>'Electricity Rates'!$J$2</f>
        <v>0.24729999999999999</v>
      </c>
      <c r="O5541" s="145">
        <f>L5541-K5541</f>
        <v>-6.1125318800681905</v>
      </c>
      <c r="P5541">
        <f t="shared" si="519"/>
        <v>1.5116291339408634</v>
      </c>
      <c r="Q5541">
        <f>IF(O5541&gt;0, IF(Q5540+O5541*Variables!$B$5&lt;Variables!$B$4, Q5540+O5541*Variables!$B$5, Variables!$B$4), IF(Q5540&gt;-O5541, Q5540+O5541/Variables!$B$5, 0))</f>
        <v>87.594654629893654</v>
      </c>
      <c r="R5541">
        <f>IF(O5541&gt;0, 0, IF(Q5540&gt;-O5541, 0, -O5541 - Q5540*Variables!$B$5))</f>
        <v>0</v>
      </c>
      <c r="S5541">
        <f t="shared" si="520"/>
        <v>0</v>
      </c>
      <c r="T5541">
        <f t="shared" si="521"/>
        <v>0</v>
      </c>
    </row>
    <row r="5542" spans="1:20" x14ac:dyDescent="0.3">
      <c r="A5542" s="3">
        <f t="shared" si="516"/>
        <v>43331</v>
      </c>
      <c r="B5542">
        <v>8</v>
      </c>
      <c r="C5542">
        <v>19</v>
      </c>
      <c r="D5542">
        <v>21</v>
      </c>
      <c r="E5542">
        <v>0</v>
      </c>
      <c r="F5542" s="1">
        <f>VLOOKUP(A5542,Weather!$A$1:$E$366, 5)</f>
        <v>0.71428571428571619</v>
      </c>
      <c r="G5542" s="1">
        <f>VLOOKUP(D5542, Summer!$A$1:$E$25, 2)</f>
        <v>403.43414919632897</v>
      </c>
      <c r="H5542" s="1">
        <f>VLOOKUP(D5542, Summer!$A$1:$E$25, 3)</f>
        <v>305.25297715532997</v>
      </c>
      <c r="I5542" s="1">
        <f>VLOOKUP(D5542, Summer!$A$1:$E$25, 5)</f>
        <v>313.15582306105603</v>
      </c>
      <c r="J5542" s="1">
        <f t="shared" si="517"/>
        <v>313.15582306105603</v>
      </c>
      <c r="K5542" s="47">
        <f t="shared" si="518"/>
        <v>5.8585266133061946</v>
      </c>
      <c r="L5542" s="48">
        <f>Solar!K5559/1000*Variables!$B$3</f>
        <v>0</v>
      </c>
      <c r="M5542">
        <f>IF(E5542=1, VLOOKUP(D5542, Sheet1!$A$2:$C$26, 2), Sheet1!$C$3)</f>
        <v>0.18637999999999999</v>
      </c>
      <c r="N5542" s="1">
        <f>'Electricity Rates'!$J$2</f>
        <v>0.24729999999999999</v>
      </c>
      <c r="O5542" s="145">
        <f>L5542-K5542</f>
        <v>-5.8585266133061946</v>
      </c>
      <c r="P5542">
        <f t="shared" si="519"/>
        <v>1.4488136314706219</v>
      </c>
      <c r="Q5542">
        <f>IF(O5542&gt;0, IF(Q5541+O5542*Variables!$B$5&lt;Variables!$B$4, Q5541+O5542*Variables!$B$5, Variables!$B$4), IF(Q5541&gt;-O5542, Q5541+O5542/Variables!$B$5, 0))</f>
        <v>81.362179509355144</v>
      </c>
      <c r="R5542">
        <f>IF(O5542&gt;0, 0, IF(Q5541&gt;-O5542, 0, -O5542 - Q5541*Variables!$B$5))</f>
        <v>0</v>
      </c>
      <c r="S5542">
        <f t="shared" si="520"/>
        <v>0</v>
      </c>
      <c r="T5542">
        <f t="shared" si="521"/>
        <v>0</v>
      </c>
    </row>
    <row r="5543" spans="1:20" x14ac:dyDescent="0.3">
      <c r="A5543" s="3">
        <f t="shared" si="516"/>
        <v>43331</v>
      </c>
      <c r="B5543">
        <v>8</v>
      </c>
      <c r="C5543">
        <v>19</v>
      </c>
      <c r="D5543">
        <v>22</v>
      </c>
      <c r="E5543">
        <v>0</v>
      </c>
      <c r="F5543" s="1">
        <f>VLOOKUP(A5543,Weather!$A$1:$E$366, 5)</f>
        <v>0.71428571428571619</v>
      </c>
      <c r="G5543" s="1">
        <f>VLOOKUP(D5543, Summer!$A$1:$E$25, 2)</f>
        <v>366.19777187885302</v>
      </c>
      <c r="H5543" s="1">
        <f>VLOOKUP(D5543, Summer!$A$1:$E$25, 3)</f>
        <v>263.18917633836901</v>
      </c>
      <c r="I5543" s="1">
        <f>VLOOKUP(D5543, Summer!$A$1:$E$25, 5)</f>
        <v>295.10418431306101</v>
      </c>
      <c r="J5543" s="1">
        <f t="shared" si="517"/>
        <v>295.10418431306101</v>
      </c>
      <c r="K5543" s="47">
        <f t="shared" si="518"/>
        <v>5.5208161246901204</v>
      </c>
      <c r="L5543" s="48">
        <f>Solar!K5560/1000*Variables!$B$3</f>
        <v>0</v>
      </c>
      <c r="M5543">
        <f>IF(E5543=1, VLOOKUP(D5543, Sheet1!$A$2:$C$26, 2), Sheet1!$C$3)</f>
        <v>0.18637999999999999</v>
      </c>
      <c r="N5543" s="1">
        <f>'Electricity Rates'!$J$2</f>
        <v>0.24729999999999999</v>
      </c>
      <c r="O5543" s="145">
        <f>L5543-K5543</f>
        <v>-5.5208161246901204</v>
      </c>
      <c r="P5543">
        <f t="shared" si="519"/>
        <v>1.3652978276358667</v>
      </c>
      <c r="Q5543">
        <f>IF(O5543&gt;0, IF(Q5542+O5543*Variables!$B$5&lt;Variables!$B$4, Q5542+O5543*Variables!$B$5, Variables!$B$4), IF(Q5542&gt;-O5543, Q5542+O5543/Variables!$B$5, 0))</f>
        <v>75.488970866067788</v>
      </c>
      <c r="R5543">
        <f>IF(O5543&gt;0, 0, IF(Q5542&gt;-O5543, 0, -O5543 - Q5542*Variables!$B$5))</f>
        <v>0</v>
      </c>
      <c r="S5543">
        <f t="shared" si="520"/>
        <v>0</v>
      </c>
      <c r="T5543">
        <f t="shared" si="521"/>
        <v>0</v>
      </c>
    </row>
    <row r="5544" spans="1:20" x14ac:dyDescent="0.3">
      <c r="A5544" s="3">
        <f t="shared" si="516"/>
        <v>43331</v>
      </c>
      <c r="B5544">
        <v>8</v>
      </c>
      <c r="C5544">
        <v>19</v>
      </c>
      <c r="D5544">
        <v>23</v>
      </c>
      <c r="E5544">
        <v>0</v>
      </c>
      <c r="F5544" s="1">
        <f>VLOOKUP(A5544,Weather!$A$1:$E$366, 5)</f>
        <v>0.71428571428571619</v>
      </c>
      <c r="G5544" s="1">
        <f>VLOOKUP(D5544, Summer!$A$1:$E$25, 2)</f>
        <v>342.86102460129899</v>
      </c>
      <c r="H5544" s="1">
        <f>VLOOKUP(D5544, Summer!$A$1:$E$25, 3)</f>
        <v>273.02297434567402</v>
      </c>
      <c r="I5544" s="1">
        <f>VLOOKUP(D5544, Summer!$A$1:$E$25, 5)</f>
        <v>281.53182330021599</v>
      </c>
      <c r="J5544" s="1">
        <f t="shared" si="517"/>
        <v>281.53182330021599</v>
      </c>
      <c r="K5544" s="47">
        <f t="shared" si="518"/>
        <v>5.2669040708700354</v>
      </c>
      <c r="L5544" s="48">
        <f>Solar!K5561/1000*Variables!$B$3</f>
        <v>0</v>
      </c>
      <c r="M5544">
        <f>IF(E5544=1, VLOOKUP(D5544, Sheet1!$A$2:$C$26, 2), Sheet1!$C$3)</f>
        <v>0.18637999999999999</v>
      </c>
      <c r="N5544" s="1">
        <f>'Electricity Rates'!$J$2</f>
        <v>0.24729999999999999</v>
      </c>
      <c r="O5544" s="145">
        <f>L5544-K5544</f>
        <v>-5.2669040708700354</v>
      </c>
      <c r="P5544">
        <f t="shared" si="519"/>
        <v>1.3025053767261596</v>
      </c>
      <c r="Q5544">
        <f>IF(O5544&gt;0, IF(Q5543+O5544*Variables!$B$5&lt;Variables!$B$4, Q5543+O5544*Variables!$B$5, Variables!$B$4), IF(Q5543&gt;-O5544, Q5543+O5544/Variables!$B$5, 0))</f>
        <v>69.885881428971999</v>
      </c>
      <c r="R5544">
        <f>IF(O5544&gt;0, 0, IF(Q5543&gt;-O5544, 0, -O5544 - Q5543*Variables!$B$5))</f>
        <v>0</v>
      </c>
      <c r="S5544">
        <f t="shared" si="520"/>
        <v>0</v>
      </c>
      <c r="T5544">
        <f t="shared" si="521"/>
        <v>0</v>
      </c>
    </row>
    <row r="5545" spans="1:20" x14ac:dyDescent="0.3">
      <c r="A5545" s="3">
        <f t="shared" si="516"/>
        <v>43331</v>
      </c>
      <c r="B5545">
        <v>8</v>
      </c>
      <c r="C5545">
        <v>19</v>
      </c>
      <c r="D5545">
        <v>24</v>
      </c>
      <c r="E5545">
        <v>0</v>
      </c>
      <c r="F5545" s="1">
        <f>VLOOKUP(A5545,Weather!$A$1:$E$366, 5)</f>
        <v>0.71428571428571619</v>
      </c>
      <c r="G5545" s="1">
        <f>VLOOKUP(D5545, Summer!$A$1:$E$25, 2)</f>
        <v>310.26482453023402</v>
      </c>
      <c r="H5545" s="1">
        <f>VLOOKUP(D5545, Summer!$A$1:$E$25, 3)</f>
        <v>259.09090909090901</v>
      </c>
      <c r="I5545" s="1">
        <f>VLOOKUP(D5545, Summer!$A$1:$E$25, 5)</f>
        <v>276.86321013243497</v>
      </c>
      <c r="J5545" s="1">
        <f t="shared" si="517"/>
        <v>276.86321013243497</v>
      </c>
      <c r="K5545" s="47">
        <f t="shared" si="518"/>
        <v>5.1795635442806756</v>
      </c>
      <c r="L5545" s="48">
        <f>Solar!K5562/1000*Variables!$B$3</f>
        <v>0</v>
      </c>
      <c r="M5545">
        <f>IF(E5545=1, VLOOKUP(D5545, Sheet1!$A$2:$C$26, 2), Sheet1!$C$3)</f>
        <v>0.18637999999999999</v>
      </c>
      <c r="N5545" s="1">
        <f>'Electricity Rates'!$J$2</f>
        <v>0.24729999999999999</v>
      </c>
      <c r="O5545" s="145">
        <f>L5545-K5545</f>
        <v>-5.1795635442806756</v>
      </c>
      <c r="P5545">
        <f t="shared" si="519"/>
        <v>1.280906064500611</v>
      </c>
      <c r="Q5545">
        <f>IF(O5545&gt;0, IF(Q5544+O5545*Variables!$B$5&lt;Variables!$B$4, Q5544+O5545*Variables!$B$5, Variables!$B$4), IF(Q5544&gt;-O5545, Q5544+O5545/Variables!$B$5, 0))</f>
        <v>64.375707445694687</v>
      </c>
      <c r="R5545">
        <f>IF(O5545&gt;0, 0, IF(Q5544&gt;-O5545, 0, -O5545 - Q5544*Variables!$B$5))</f>
        <v>0</v>
      </c>
      <c r="S5545">
        <f t="shared" si="520"/>
        <v>0</v>
      </c>
      <c r="T5545">
        <f t="shared" si="521"/>
        <v>0</v>
      </c>
    </row>
    <row r="5546" spans="1:20" x14ac:dyDescent="0.3">
      <c r="A5546" s="3">
        <f t="shared" si="516"/>
        <v>43332</v>
      </c>
      <c r="B5546">
        <v>8</v>
      </c>
      <c r="C5546">
        <v>20</v>
      </c>
      <c r="D5546">
        <v>1</v>
      </c>
      <c r="E5546">
        <v>1</v>
      </c>
      <c r="F5546" s="1">
        <f>VLOOKUP(A5546,Weather!$A$1:$E$366, 5)</f>
        <v>0.73809523809523869</v>
      </c>
      <c r="G5546" s="1">
        <f>VLOOKUP(D5546, Summer!$A$1:$E$25, 2)</f>
        <v>305.44698283970399</v>
      </c>
      <c r="H5546" s="1">
        <f>VLOOKUP(D5546, Summer!$A$1:$E$25, 3)</f>
        <v>264.36707082495798</v>
      </c>
      <c r="I5546" s="1">
        <f>VLOOKUP(D5546, Summer!$A$1:$E$25, 5)</f>
        <v>276.703769768114</v>
      </c>
      <c r="J5546" s="1">
        <f t="shared" si="517"/>
        <v>294.6879582644134</v>
      </c>
      <c r="K5546" s="47">
        <f t="shared" si="518"/>
        <v>5.5130293578361069</v>
      </c>
      <c r="L5546" s="48">
        <f>Solar!K5563/1000*Variables!$B$3</f>
        <v>0</v>
      </c>
      <c r="M5546">
        <f>IF(E5546=1, VLOOKUP(D5546, Sheet1!$A$2:$C$26, 2), Sheet1!$C$3)</f>
        <v>0.18637999999999999</v>
      </c>
      <c r="N5546" s="1">
        <f>'Electricity Rates'!$J$2</f>
        <v>0.24729999999999999</v>
      </c>
      <c r="O5546" s="145">
        <f>L5546-K5546</f>
        <v>-5.5130293578361069</v>
      </c>
      <c r="P5546">
        <f t="shared" si="519"/>
        <v>1.3633721601928692</v>
      </c>
      <c r="Q5546">
        <f>IF(O5546&gt;0, IF(Q5545+O5546*Variables!$B$5&lt;Variables!$B$4, Q5545+O5546*Variables!$B$5, Variables!$B$4), IF(Q5545&gt;-O5546, Q5545+O5546/Variables!$B$5, 0))</f>
        <v>58.51078259693287</v>
      </c>
      <c r="R5546">
        <f>IF(O5546&gt;0, 0, IF(Q5545&gt;-O5546, 0, -O5546 - Q5545*Variables!$B$5))</f>
        <v>0</v>
      </c>
      <c r="S5546">
        <f t="shared" si="520"/>
        <v>0</v>
      </c>
      <c r="T5546">
        <f t="shared" si="521"/>
        <v>0</v>
      </c>
    </row>
    <row r="5547" spans="1:20" x14ac:dyDescent="0.3">
      <c r="A5547" s="3">
        <f t="shared" si="516"/>
        <v>43332</v>
      </c>
      <c r="B5547">
        <v>8</v>
      </c>
      <c r="C5547">
        <v>20</v>
      </c>
      <c r="D5547">
        <v>2</v>
      </c>
      <c r="E5547">
        <v>1</v>
      </c>
      <c r="F5547" s="1">
        <f>VLOOKUP(A5547,Weather!$A$1:$E$366, 5)</f>
        <v>0.73809523809523869</v>
      </c>
      <c r="G5547" s="1">
        <f>VLOOKUP(D5547, Summer!$A$1:$E$25, 2)</f>
        <v>286.71906025959902</v>
      </c>
      <c r="H5547" s="1">
        <f>VLOOKUP(D5547, Summer!$A$1:$E$25, 3)</f>
        <v>260.03911906460002</v>
      </c>
      <c r="I5547" s="1">
        <f>VLOOKUP(D5547, Summer!$A$1:$E$25, 5)</f>
        <v>276.50446931271199</v>
      </c>
      <c r="J5547" s="1">
        <f t="shared" si="517"/>
        <v>279.73145661328977</v>
      </c>
      <c r="K5547" s="47">
        <f t="shared" si="518"/>
        <v>5.2332227679136771</v>
      </c>
      <c r="L5547" s="48">
        <f>Solar!K5564/1000*Variables!$B$3</f>
        <v>0</v>
      </c>
      <c r="M5547">
        <f>IF(E5547=1, VLOOKUP(D5547, Sheet1!$A$2:$C$26, 2), Sheet1!$C$3)</f>
        <v>0.18637999999999999</v>
      </c>
      <c r="N5547" s="1">
        <f>'Electricity Rates'!$J$2</f>
        <v>0.24729999999999999</v>
      </c>
      <c r="O5547" s="145">
        <f>L5547-K5547</f>
        <v>-5.2332227679136771</v>
      </c>
      <c r="P5547">
        <f t="shared" si="519"/>
        <v>1.2941759905050523</v>
      </c>
      <c r="Q5547">
        <f>IF(O5547&gt;0, IF(Q5546+O5547*Variables!$B$5&lt;Variables!$B$4, Q5546+O5547*Variables!$B$5, Variables!$B$4), IF(Q5546&gt;-O5547, Q5546+O5547/Variables!$B$5, 0))</f>
        <v>52.943524333194915</v>
      </c>
      <c r="R5547">
        <f>IF(O5547&gt;0, 0, IF(Q5546&gt;-O5547, 0, -O5547 - Q5546*Variables!$B$5))</f>
        <v>0</v>
      </c>
      <c r="S5547">
        <f t="shared" si="520"/>
        <v>0</v>
      </c>
      <c r="T5547">
        <f t="shared" si="521"/>
        <v>0</v>
      </c>
    </row>
    <row r="5548" spans="1:20" x14ac:dyDescent="0.3">
      <c r="A5548" s="3">
        <f t="shared" si="516"/>
        <v>43332</v>
      </c>
      <c r="B5548">
        <v>8</v>
      </c>
      <c r="C5548">
        <v>20</v>
      </c>
      <c r="D5548">
        <v>3</v>
      </c>
      <c r="E5548">
        <v>1</v>
      </c>
      <c r="F5548" s="1">
        <f>VLOOKUP(A5548,Weather!$A$1:$E$366, 5)</f>
        <v>0.73809523809523869</v>
      </c>
      <c r="G5548" s="1">
        <f>VLOOKUP(D5548, Summer!$A$1:$E$25, 2)</f>
        <v>272.63131492590298</v>
      </c>
      <c r="H5548" s="1">
        <f>VLOOKUP(D5548, Summer!$A$1:$E$25, 3)</f>
        <v>241.571030279452</v>
      </c>
      <c r="I5548" s="1">
        <f>VLOOKUP(D5548, Summer!$A$1:$E$25, 5)</f>
        <v>276.33008141423602</v>
      </c>
      <c r="J5548" s="1">
        <f t="shared" si="517"/>
        <v>264.49647847088011</v>
      </c>
      <c r="K5548" s="47">
        <f t="shared" si="518"/>
        <v>4.9482064331446338</v>
      </c>
      <c r="L5548" s="48">
        <f>Solar!K5565/1000*Variables!$B$3</f>
        <v>0</v>
      </c>
      <c r="M5548">
        <f>IF(E5548=1, VLOOKUP(D5548, Sheet1!$A$2:$C$26, 2), Sheet1!$C$3)</f>
        <v>0.18637999999999999</v>
      </c>
      <c r="N5548" s="1">
        <f>'Electricity Rates'!$J$2</f>
        <v>0.24729999999999999</v>
      </c>
      <c r="O5548" s="145">
        <f>L5548-K5548</f>
        <v>-4.9482064331446338</v>
      </c>
      <c r="P5548">
        <f t="shared" si="519"/>
        <v>1.2236914509166679</v>
      </c>
      <c r="Q5548">
        <f>IF(O5548&gt;0, IF(Q5547+O5548*Variables!$B$5&lt;Variables!$B$4, Q5547+O5548*Variables!$B$5, Variables!$B$4), IF(Q5547&gt;-O5548, Q5547+O5548/Variables!$B$5, 0))</f>
        <v>47.679474936232538</v>
      </c>
      <c r="R5548">
        <f>IF(O5548&gt;0, 0, IF(Q5547&gt;-O5548, 0, -O5548 - Q5547*Variables!$B$5))</f>
        <v>0</v>
      </c>
      <c r="S5548">
        <f t="shared" si="520"/>
        <v>0</v>
      </c>
      <c r="T5548">
        <f t="shared" si="521"/>
        <v>0</v>
      </c>
    </row>
    <row r="5549" spans="1:20" x14ac:dyDescent="0.3">
      <c r="A5549" s="3">
        <f t="shared" si="516"/>
        <v>43332</v>
      </c>
      <c r="B5549">
        <v>8</v>
      </c>
      <c r="C5549">
        <v>20</v>
      </c>
      <c r="D5549">
        <v>4</v>
      </c>
      <c r="E5549">
        <v>1</v>
      </c>
      <c r="F5549" s="1">
        <f>VLOOKUP(A5549,Weather!$A$1:$E$366, 5)</f>
        <v>0.73809523809523869</v>
      </c>
      <c r="G5549" s="1">
        <f>VLOOKUP(D5549, Summer!$A$1:$E$25, 2)</f>
        <v>286.33237882239803</v>
      </c>
      <c r="H5549" s="1">
        <f>VLOOKUP(D5549, Summer!$A$1:$E$25, 3)</f>
        <v>256.10019667595998</v>
      </c>
      <c r="I5549" s="1">
        <f>VLOOKUP(D5549, Summer!$A$1:$E$25, 5)</f>
        <v>276.13078095883401</v>
      </c>
      <c r="J5549" s="1">
        <f t="shared" si="517"/>
        <v>278.41442635547378</v>
      </c>
      <c r="K5549" s="47">
        <f t="shared" si="518"/>
        <v>5.2085837344110484</v>
      </c>
      <c r="L5549" s="48">
        <f>Solar!K5566/1000*Variables!$B$3</f>
        <v>0</v>
      </c>
      <c r="M5549">
        <f>IF(E5549=1, VLOOKUP(D5549, Sheet1!$A$2:$C$26, 2), Sheet1!$C$3)</f>
        <v>0.18637999999999999</v>
      </c>
      <c r="N5549" s="1">
        <f>'Electricity Rates'!$J$2</f>
        <v>0.24729999999999999</v>
      </c>
      <c r="O5549" s="145">
        <f>L5549-K5549</f>
        <v>-5.2085837344110484</v>
      </c>
      <c r="P5549">
        <f t="shared" si="519"/>
        <v>1.2880827575198521</v>
      </c>
      <c r="Q5549">
        <f>IF(O5549&gt;0, IF(Q5548+O5549*Variables!$B$5&lt;Variables!$B$4, Q5548+O5549*Variables!$B$5, Variables!$B$4), IF(Q5548&gt;-O5549, Q5548+O5549/Variables!$B$5, 0))</f>
        <v>42.138428410263337</v>
      </c>
      <c r="R5549">
        <f>IF(O5549&gt;0, 0, IF(Q5548&gt;-O5549, 0, -O5549 - Q5548*Variables!$B$5))</f>
        <v>0</v>
      </c>
      <c r="S5549">
        <f t="shared" si="520"/>
        <v>0</v>
      </c>
      <c r="T5549">
        <f t="shared" si="521"/>
        <v>0</v>
      </c>
    </row>
    <row r="5550" spans="1:20" x14ac:dyDescent="0.3">
      <c r="A5550" s="3">
        <f t="shared" si="516"/>
        <v>43332</v>
      </c>
      <c r="B5550">
        <v>8</v>
      </c>
      <c r="C5550">
        <v>20</v>
      </c>
      <c r="D5550">
        <v>5</v>
      </c>
      <c r="E5550">
        <v>1</v>
      </c>
      <c r="F5550" s="1">
        <f>VLOOKUP(A5550,Weather!$A$1:$E$366, 5)</f>
        <v>0.73809523809523869</v>
      </c>
      <c r="G5550" s="1">
        <f>VLOOKUP(D5550, Summer!$A$1:$E$25, 2)</f>
        <v>323.19252555232703</v>
      </c>
      <c r="H5550" s="1">
        <f>VLOOKUP(D5550, Summer!$A$1:$E$25, 3)</f>
        <v>290.90909090909099</v>
      </c>
      <c r="I5550" s="1">
        <f>VLOOKUP(D5550, Summer!$A$1:$E$25, 5)</f>
        <v>275.93148050343302</v>
      </c>
      <c r="J5550" s="1">
        <f t="shared" si="517"/>
        <v>314.73734028862236</v>
      </c>
      <c r="K5550" s="47">
        <f t="shared" si="518"/>
        <v>5.8881136753525967</v>
      </c>
      <c r="L5550" s="48">
        <f>Solar!K5567/1000*Variables!$B$3</f>
        <v>0</v>
      </c>
      <c r="M5550">
        <f>IF(E5550=1, VLOOKUP(D5550, Sheet1!$A$2:$C$26, 2), Sheet1!$C$3)</f>
        <v>0.18637999999999999</v>
      </c>
      <c r="N5550" s="1">
        <f>'Electricity Rates'!$J$2</f>
        <v>0.24729999999999999</v>
      </c>
      <c r="O5550" s="145">
        <f>L5550-K5550</f>
        <v>-5.8881136753525967</v>
      </c>
      <c r="P5550">
        <f t="shared" si="519"/>
        <v>1.456130511914697</v>
      </c>
      <c r="Q5550">
        <f>IF(O5550&gt;0, IF(Q5549+O5550*Variables!$B$5&lt;Variables!$B$4, Q5549+O5550*Variables!$B$5, Variables!$B$4), IF(Q5549&gt;-O5550, Q5549+O5550/Variables!$B$5, 0))</f>
        <v>35.874477691803129</v>
      </c>
      <c r="R5550">
        <f>IF(O5550&gt;0, 0, IF(Q5549&gt;-O5550, 0, -O5550 - Q5549*Variables!$B$5))</f>
        <v>0</v>
      </c>
      <c r="S5550">
        <f t="shared" si="520"/>
        <v>0</v>
      </c>
      <c r="T5550">
        <f t="shared" si="521"/>
        <v>0</v>
      </c>
    </row>
    <row r="5551" spans="1:20" x14ac:dyDescent="0.3">
      <c r="A5551" s="3">
        <f t="shared" si="516"/>
        <v>43332</v>
      </c>
      <c r="B5551">
        <v>8</v>
      </c>
      <c r="C5551">
        <v>20</v>
      </c>
      <c r="D5551">
        <v>6</v>
      </c>
      <c r="E5551">
        <v>1</v>
      </c>
      <c r="F5551" s="1">
        <f>VLOOKUP(A5551,Weather!$A$1:$E$366, 5)</f>
        <v>0.73809523809523869</v>
      </c>
      <c r="G5551" s="1">
        <f>VLOOKUP(D5551, Summer!$A$1:$E$25, 2)</f>
        <v>420.20776289112302</v>
      </c>
      <c r="H5551" s="1">
        <f>VLOOKUP(D5551, Summer!$A$1:$E$25, 3)</f>
        <v>354.54545454545399</v>
      </c>
      <c r="I5551" s="1">
        <f>VLOOKUP(D5551, Summer!$A$1:$E$25, 5)</f>
        <v>244.50179868660999</v>
      </c>
      <c r="J5551" s="1">
        <f t="shared" si="517"/>
        <v>403.01049165773355</v>
      </c>
      <c r="K5551" s="47">
        <f t="shared" si="518"/>
        <v>7.5395298983730301</v>
      </c>
      <c r="L5551" s="48">
        <f>Solar!K5568/1000*Variables!$B$3</f>
        <v>0.23014999999999997</v>
      </c>
      <c r="M5551">
        <f>IF(E5551=1, VLOOKUP(D5551, Sheet1!$A$2:$C$26, 2), Sheet1!$C$3)</f>
        <v>0.18637999999999999</v>
      </c>
      <c r="N5551" s="1">
        <f>'Electricity Rates'!$J$2</f>
        <v>0.24729999999999999</v>
      </c>
      <c r="O5551" s="145">
        <f>L5551-K5551</f>
        <v>-7.30937989837303</v>
      </c>
      <c r="P5551">
        <f t="shared" si="519"/>
        <v>1.8645257438676504</v>
      </c>
      <c r="Q5551">
        <f>IF(O5551&gt;0, IF(Q5550+O5551*Variables!$B$5&lt;Variables!$B$4, Q5550+O5551*Variables!$B$5, Variables!$B$4), IF(Q5550&gt;-O5551, Q5550+O5551/Variables!$B$5, 0))</f>
        <v>28.098541629704162</v>
      </c>
      <c r="R5551">
        <f>IF(O5551&gt;0, 0, IF(Q5550&gt;-O5551, 0, -O5551 - Q5550*Variables!$B$5))</f>
        <v>0</v>
      </c>
      <c r="S5551">
        <f t="shared" si="520"/>
        <v>0</v>
      </c>
      <c r="T5551">
        <f t="shared" si="521"/>
        <v>0</v>
      </c>
    </row>
    <row r="5552" spans="1:20" x14ac:dyDescent="0.3">
      <c r="A5552" s="3">
        <f t="shared" si="516"/>
        <v>43332</v>
      </c>
      <c r="B5552">
        <v>8</v>
      </c>
      <c r="C5552">
        <v>20</v>
      </c>
      <c r="D5552">
        <v>7</v>
      </c>
      <c r="E5552">
        <v>1</v>
      </c>
      <c r="F5552" s="1">
        <f>VLOOKUP(A5552,Weather!$A$1:$E$366, 5)</f>
        <v>0.73809523809523869</v>
      </c>
      <c r="G5552" s="1">
        <f>VLOOKUP(D5552, Summer!$A$1:$E$25, 2)</f>
        <v>767.23345107957198</v>
      </c>
      <c r="H5552" s="1">
        <f>VLOOKUP(D5552, Summer!$A$1:$E$25, 3)</f>
        <v>587.45596403639502</v>
      </c>
      <c r="I5552" s="1">
        <f>VLOOKUP(D5552, Summer!$A$1:$E$25, 5)</f>
        <v>275.57273968370998</v>
      </c>
      <c r="J5552" s="1">
        <f t="shared" si="517"/>
        <v>720.14887113969235</v>
      </c>
      <c r="K5552" s="47">
        <f t="shared" si="518"/>
        <v>13.472562272270824</v>
      </c>
      <c r="L5552" s="48">
        <f>Solar!K5569/1000*Variables!$B$3</f>
        <v>3.0449999999999999</v>
      </c>
      <c r="M5552">
        <f>IF(E5552=1, VLOOKUP(D5552, Sheet1!$A$2:$C$26, 2), Sheet1!$C$3)</f>
        <v>0.18637999999999999</v>
      </c>
      <c r="N5552" s="1">
        <f>'Electricity Rates'!$J$2</f>
        <v>0.24729999999999999</v>
      </c>
      <c r="O5552" s="145">
        <f>L5552-K5552</f>
        <v>-10.427562272270825</v>
      </c>
      <c r="P5552">
        <f t="shared" si="519"/>
        <v>3.3317646499325746</v>
      </c>
      <c r="Q5552">
        <f>IF(O5552&gt;0, IF(Q5551+O5552*Variables!$B$5&lt;Variables!$B$4, Q5551+O5552*Variables!$B$5, Variables!$B$4), IF(Q5551&gt;-O5552, Q5551+O5552/Variables!$B$5, 0))</f>
        <v>17.00539027622456</v>
      </c>
      <c r="R5552">
        <f>IF(O5552&gt;0, 0, IF(Q5551&gt;-O5552, 0, -O5552 - Q5551*Variables!$B$5))</f>
        <v>0</v>
      </c>
      <c r="S5552">
        <f t="shared" si="520"/>
        <v>0</v>
      </c>
      <c r="T5552">
        <f t="shared" si="521"/>
        <v>0</v>
      </c>
    </row>
    <row r="5553" spans="1:20" x14ac:dyDescent="0.3">
      <c r="A5553" s="3">
        <f t="shared" si="516"/>
        <v>43332</v>
      </c>
      <c r="B5553">
        <v>8</v>
      </c>
      <c r="C5553">
        <v>20</v>
      </c>
      <c r="D5553">
        <v>8</v>
      </c>
      <c r="E5553">
        <v>1</v>
      </c>
      <c r="F5553" s="1">
        <f>VLOOKUP(A5553,Weather!$A$1:$E$366, 5)</f>
        <v>0.73809523809523869</v>
      </c>
      <c r="G5553" s="1">
        <f>VLOOKUP(D5553, Summer!$A$1:$E$25, 2)</f>
        <v>1109.6398637209199</v>
      </c>
      <c r="H5553" s="1">
        <f>VLOOKUP(D5553, Summer!$A$1:$E$25, 3)</f>
        <v>814.26008774773595</v>
      </c>
      <c r="I5553" s="1">
        <f>VLOOKUP(D5553, Summer!$A$1:$E$25, 5)</f>
        <v>328.96533168578299</v>
      </c>
      <c r="J5553" s="1">
        <f t="shared" si="517"/>
        <v>1032.2784938231814</v>
      </c>
      <c r="K5553" s="47">
        <f t="shared" si="518"/>
        <v>19.311890704416616</v>
      </c>
      <c r="L5553" s="48">
        <f>Solar!K5570/1000*Variables!$B$3</f>
        <v>11.646099999999999</v>
      </c>
      <c r="M5553">
        <f>IF(E5553=1, VLOOKUP(D5553, Sheet1!$A$2:$C$26, 2), Sheet1!$C$3)</f>
        <v>0.18637999999999999</v>
      </c>
      <c r="N5553" s="1">
        <f>'Electricity Rates'!$J$2</f>
        <v>0.24729999999999999</v>
      </c>
      <c r="O5553" s="145">
        <f>L5553-K5553</f>
        <v>-7.6657907044166169</v>
      </c>
      <c r="P5553">
        <f t="shared" si="519"/>
        <v>4.7758305712022286</v>
      </c>
      <c r="Q5553">
        <f>IF(O5553&gt;0, IF(Q5552+O5553*Variables!$B$5&lt;Variables!$B$4, Q5552+O5553*Variables!$B$5, Variables!$B$4), IF(Q5552&gt;-O5553, Q5552+O5553/Variables!$B$5, 0))</f>
        <v>8.8502937821643286</v>
      </c>
      <c r="R5553">
        <f>IF(O5553&gt;0, 0, IF(Q5552&gt;-O5553, 0, -O5553 - Q5552*Variables!$B$5))</f>
        <v>0</v>
      </c>
      <c r="S5553">
        <f t="shared" si="520"/>
        <v>0</v>
      </c>
      <c r="T5553">
        <f t="shared" si="521"/>
        <v>0</v>
      </c>
    </row>
    <row r="5554" spans="1:20" x14ac:dyDescent="0.3">
      <c r="A5554" s="3">
        <f t="shared" si="516"/>
        <v>43332</v>
      </c>
      <c r="B5554">
        <v>8</v>
      </c>
      <c r="C5554">
        <v>20</v>
      </c>
      <c r="D5554">
        <v>9</v>
      </c>
      <c r="E5554">
        <v>1</v>
      </c>
      <c r="F5554" s="1">
        <f>VLOOKUP(A5554,Weather!$A$1:$E$366, 5)</f>
        <v>0.73809523809523869</v>
      </c>
      <c r="G5554" s="1">
        <f>VLOOKUP(D5554, Summer!$A$1:$E$25, 2)</f>
        <v>1322.40871182827</v>
      </c>
      <c r="H5554" s="1">
        <f>VLOOKUP(D5554, Summer!$A$1:$E$25, 3)</f>
        <v>1017.49011217013</v>
      </c>
      <c r="I5554" s="1">
        <f>VLOOKUP(D5554, Summer!$A$1:$E$25, 5)</f>
        <v>386.82225388885001</v>
      </c>
      <c r="J5554" s="1">
        <f t="shared" si="517"/>
        <v>1242.5490785844718</v>
      </c>
      <c r="K5554" s="47">
        <f t="shared" si="518"/>
        <v>23.245637823592158</v>
      </c>
      <c r="L5554" s="48">
        <f>Solar!K5571/1000*Variables!$B$3</f>
        <v>21.49775</v>
      </c>
      <c r="M5554">
        <f>IF(E5554=1, VLOOKUP(D5554, Sheet1!$A$2:$C$26, 2), Sheet1!$C$3)</f>
        <v>0.25796000000000002</v>
      </c>
      <c r="N5554" s="1">
        <f>'Electricity Rates'!$J$2</f>
        <v>0.24729999999999999</v>
      </c>
      <c r="O5554" s="145">
        <f>L5554-K5554</f>
        <v>-1.7478878235921584</v>
      </c>
      <c r="P5554">
        <f t="shared" si="519"/>
        <v>5.7486462337743403</v>
      </c>
      <c r="Q5554">
        <f>IF(O5554&gt;0, IF(Q5553+O5554*Variables!$B$5&lt;Variables!$B$4, Q5553+O5554*Variables!$B$5, Variables!$B$4), IF(Q5553&gt;-O5554, Q5553+O5554/Variables!$B$5, 0))</f>
        <v>6.9908386506833091</v>
      </c>
      <c r="R5554">
        <f>IF(O5554&gt;0, 0, IF(Q5553&gt;-O5554, 0, -O5554 - Q5553*Variables!$B$5))</f>
        <v>0</v>
      </c>
      <c r="S5554">
        <f t="shared" si="520"/>
        <v>0</v>
      </c>
      <c r="T5554">
        <f t="shared" si="521"/>
        <v>0</v>
      </c>
    </row>
    <row r="5555" spans="1:20" x14ac:dyDescent="0.3">
      <c r="A5555" s="3">
        <f t="shared" si="516"/>
        <v>43332</v>
      </c>
      <c r="B5555">
        <v>8</v>
      </c>
      <c r="C5555">
        <v>20</v>
      </c>
      <c r="D5555">
        <v>10</v>
      </c>
      <c r="E5555">
        <v>1</v>
      </c>
      <c r="F5555" s="1">
        <f>VLOOKUP(A5555,Weather!$A$1:$E$366, 5)</f>
        <v>0.73809523809523869</v>
      </c>
      <c r="G5555" s="1">
        <f>VLOOKUP(D5555, Summer!$A$1:$E$25, 2)</f>
        <v>1424.0693518383</v>
      </c>
      <c r="H5555" s="1">
        <f>VLOOKUP(D5555, Summer!$A$1:$E$25, 3)</f>
        <v>1069.7659339946799</v>
      </c>
      <c r="I5555" s="1">
        <f>VLOOKUP(D5555, Summer!$A$1:$E$25, 5)</f>
        <v>417.88322986318002</v>
      </c>
      <c r="J5555" s="1">
        <f t="shared" si="517"/>
        <v>1331.2755995459236</v>
      </c>
      <c r="K5555" s="47">
        <f t="shared" si="518"/>
        <v>24.905535695768684</v>
      </c>
      <c r="L5555" s="48">
        <f>Solar!K5572/1000*Variables!$B$3</f>
        <v>29.830900000000003</v>
      </c>
      <c r="M5555">
        <f>IF(E5555=1, VLOOKUP(D5555, Sheet1!$A$2:$C$26, 2), Sheet1!$C$3)</f>
        <v>0.25796000000000002</v>
      </c>
      <c r="N5555" s="1">
        <f>'Electricity Rates'!$J$2</f>
        <v>0.24729999999999999</v>
      </c>
      <c r="O5555" s="145">
        <f>L5555-K5555</f>
        <v>4.9253643042313193</v>
      </c>
      <c r="P5555">
        <f t="shared" si="519"/>
        <v>6.159138977563595</v>
      </c>
      <c r="Q5555">
        <f>IF(O5555&gt;0, IF(Q5554+O5555*Variables!$B$5&lt;Variables!$B$4, Q5554+O5555*Variables!$B$5, Variables!$B$4), IF(Q5554&gt;-O5555, Q5554+O5555/Variables!$B$5, 0))</f>
        <v>11.62068109666075</v>
      </c>
      <c r="R5555">
        <f>IF(O5555&gt;0, 0, IF(Q5554&gt;-O5555, 0, -O5555 - Q5554*Variables!$B$5))</f>
        <v>0</v>
      </c>
      <c r="S5555">
        <f t="shared" si="520"/>
        <v>0</v>
      </c>
      <c r="T5555">
        <f t="shared" si="521"/>
        <v>0</v>
      </c>
    </row>
    <row r="5556" spans="1:20" x14ac:dyDescent="0.3">
      <c r="A5556" s="3">
        <f t="shared" si="516"/>
        <v>43332</v>
      </c>
      <c r="B5556">
        <v>8</v>
      </c>
      <c r="C5556">
        <v>20</v>
      </c>
      <c r="D5556">
        <v>11</v>
      </c>
      <c r="E5556">
        <v>1</v>
      </c>
      <c r="F5556" s="1">
        <f>VLOOKUP(A5556,Weather!$A$1:$E$366, 5)</f>
        <v>0.73809523809523869</v>
      </c>
      <c r="G5556" s="1">
        <f>VLOOKUP(D5556, Summer!$A$1:$E$25, 2)</f>
        <v>1497.9516334678001</v>
      </c>
      <c r="H5556" s="1">
        <f>VLOOKUP(D5556, Summer!$A$1:$E$25, 3)</f>
        <v>1079.6213447448599</v>
      </c>
      <c r="I5556" s="1">
        <f>VLOOKUP(D5556, Summer!$A$1:$E$25, 5)</f>
        <v>435.54125021175599</v>
      </c>
      <c r="J5556" s="1">
        <f t="shared" si="517"/>
        <v>1388.3889388022685</v>
      </c>
      <c r="K5556" s="47">
        <f t="shared" si="518"/>
        <v>25.974013409953951</v>
      </c>
      <c r="L5556" s="48">
        <f>Solar!K5573/1000*Variables!$B$3</f>
        <v>36.104100000000003</v>
      </c>
      <c r="M5556">
        <f>IF(E5556=1, VLOOKUP(D5556, Sheet1!$A$2:$C$26, 2), Sheet1!$C$3)</f>
        <v>0.25796000000000002</v>
      </c>
      <c r="N5556" s="1">
        <f>'Electricity Rates'!$J$2</f>
        <v>0.24729999999999999</v>
      </c>
      <c r="O5556" s="145">
        <f>L5556-K5556</f>
        <v>10.130086590046051</v>
      </c>
      <c r="P5556">
        <f t="shared" si="519"/>
        <v>6.4233735162816119</v>
      </c>
      <c r="Q5556">
        <f>IF(O5556&gt;0, IF(Q5555+O5556*Variables!$B$5&lt;Variables!$B$4, Q5555+O5556*Variables!$B$5, Variables!$B$4), IF(Q5555&gt;-O5556, Q5555+O5556/Variables!$B$5, 0))</f>
        <v>21.14296249130404</v>
      </c>
      <c r="R5556">
        <f>IF(O5556&gt;0, 0, IF(Q5555&gt;-O5556, 0, -O5556 - Q5555*Variables!$B$5))</f>
        <v>0</v>
      </c>
      <c r="S5556">
        <f t="shared" si="520"/>
        <v>0</v>
      </c>
      <c r="T5556">
        <f t="shared" si="521"/>
        <v>0</v>
      </c>
    </row>
    <row r="5557" spans="1:20" x14ac:dyDescent="0.3">
      <c r="A5557" s="3">
        <f t="shared" si="516"/>
        <v>43332</v>
      </c>
      <c r="B5557">
        <v>8</v>
      </c>
      <c r="C5557">
        <v>20</v>
      </c>
      <c r="D5557">
        <v>12</v>
      </c>
      <c r="E5557">
        <v>1</v>
      </c>
      <c r="F5557" s="1">
        <f>VLOOKUP(A5557,Weather!$A$1:$E$366, 5)</f>
        <v>0.73809523809523869</v>
      </c>
      <c r="G5557" s="1">
        <f>VLOOKUP(D5557, Summer!$A$1:$E$25, 2)</f>
        <v>1553.30978408544</v>
      </c>
      <c r="H5557" s="1">
        <f>VLOOKUP(D5557, Summer!$A$1:$E$25, 3)</f>
        <v>1117.7462231731799</v>
      </c>
      <c r="I5557" s="1">
        <f>VLOOKUP(D5557, Summer!$A$1:$E$25, 5)</f>
        <v>435.36187980189499</v>
      </c>
      <c r="J5557" s="1">
        <f t="shared" si="517"/>
        <v>1439.2336133703245</v>
      </c>
      <c r="K5557" s="47">
        <f t="shared" si="518"/>
        <v>26.925216795508661</v>
      </c>
      <c r="L5557" s="48">
        <f>Solar!K5574/1000*Variables!$B$3</f>
        <v>39.5182</v>
      </c>
      <c r="M5557">
        <f>IF(E5557=1, VLOOKUP(D5557, Sheet1!$A$2:$C$26, 2), Sheet1!$C$3)</f>
        <v>0.25796000000000002</v>
      </c>
      <c r="N5557" s="1">
        <f>'Electricity Rates'!$J$2</f>
        <v>0.24729999999999999</v>
      </c>
      <c r="O5557" s="145">
        <f>L5557-K5557</f>
        <v>12.59298320449134</v>
      </c>
      <c r="P5557">
        <f t="shared" si="519"/>
        <v>6.6586061135292915</v>
      </c>
      <c r="Q5557">
        <f>IF(O5557&gt;0, IF(Q5556+O5557*Variables!$B$5&lt;Variables!$B$4, Q5556+O5557*Variables!$B$5, Variables!$B$4), IF(Q5556&gt;-O5557, Q5556+O5557/Variables!$B$5, 0))</f>
        <v>32.980366703525902</v>
      </c>
      <c r="R5557">
        <f>IF(O5557&gt;0, 0, IF(Q5556&gt;-O5557, 0, -O5557 - Q5556*Variables!$B$5))</f>
        <v>0</v>
      </c>
      <c r="S5557">
        <f t="shared" si="520"/>
        <v>0</v>
      </c>
      <c r="T5557">
        <f t="shared" si="521"/>
        <v>0</v>
      </c>
    </row>
    <row r="5558" spans="1:20" x14ac:dyDescent="0.3">
      <c r="A5558" s="3">
        <f t="shared" si="516"/>
        <v>43332</v>
      </c>
      <c r="B5558">
        <v>8</v>
      </c>
      <c r="C5558">
        <v>20</v>
      </c>
      <c r="D5558">
        <v>13</v>
      </c>
      <c r="E5558">
        <v>1</v>
      </c>
      <c r="F5558" s="1">
        <f>VLOOKUP(A5558,Weather!$A$1:$E$366, 5)</f>
        <v>0.73809523809523869</v>
      </c>
      <c r="G5558" s="1">
        <f>VLOOKUP(D5558, Summer!$A$1:$E$25, 2)</f>
        <v>1622.5675647430101</v>
      </c>
      <c r="H5558" s="1">
        <f>VLOOKUP(D5558, Summer!$A$1:$E$25, 3)</f>
        <v>1132.28619594112</v>
      </c>
      <c r="I5558" s="1">
        <f>VLOOKUP(D5558, Summer!$A$1:$E$25, 5)</f>
        <v>435.17254436926402</v>
      </c>
      <c r="J5558" s="1">
        <f t="shared" si="517"/>
        <v>1494.1605395806105</v>
      </c>
      <c r="K5558" s="47">
        <f t="shared" si="518"/>
        <v>27.952791042235432</v>
      </c>
      <c r="L5558" s="48">
        <f>Solar!K5575/1000*Variables!$B$3</f>
        <v>40.629300000000001</v>
      </c>
      <c r="M5558">
        <f>IF(E5558=1, VLOOKUP(D5558, Sheet1!$A$2:$C$26, 2), Sheet1!$C$3)</f>
        <v>0.55478000000000005</v>
      </c>
      <c r="N5558" s="1">
        <f>'Electricity Rates'!$J$2</f>
        <v>0.24729999999999999</v>
      </c>
      <c r="O5558" s="145">
        <f>L5558-K5558</f>
        <v>12.676508957764568</v>
      </c>
      <c r="P5558">
        <f t="shared" si="519"/>
        <v>6.9127252247448219</v>
      </c>
      <c r="Q5558">
        <f>IF(O5558&gt;0, IF(Q5557+O5558*Variables!$B$5&lt;Variables!$B$4, Q5557+O5558*Variables!$B$5, Variables!$B$4), IF(Q5557&gt;-O5558, Q5557+O5558/Variables!$B$5, 0))</f>
        <v>44.896285123824597</v>
      </c>
      <c r="R5558">
        <f>IF(O5558&gt;0, 0, IF(Q5557&gt;-O5558, 0, -O5558 - Q5557*Variables!$B$5))</f>
        <v>0</v>
      </c>
      <c r="S5558">
        <f t="shared" si="520"/>
        <v>0</v>
      </c>
      <c r="T5558">
        <f t="shared" si="521"/>
        <v>0</v>
      </c>
    </row>
    <row r="5559" spans="1:20" x14ac:dyDescent="0.3">
      <c r="A5559" s="3">
        <f t="shared" si="516"/>
        <v>43332</v>
      </c>
      <c r="B5559">
        <v>8</v>
      </c>
      <c r="C5559">
        <v>20</v>
      </c>
      <c r="D5559">
        <v>14</v>
      </c>
      <c r="E5559">
        <v>1</v>
      </c>
      <c r="F5559" s="1">
        <f>VLOOKUP(A5559,Weather!$A$1:$E$366, 5)</f>
        <v>0.73809523809523869</v>
      </c>
      <c r="G5559" s="1">
        <f>VLOOKUP(D5559, Summer!$A$1:$E$25, 2)</f>
        <v>1636.26340321468</v>
      </c>
      <c r="H5559" s="1">
        <f>VLOOKUP(D5559, Summer!$A$1:$E$25, 3)</f>
        <v>1156.2601309732199</v>
      </c>
      <c r="I5559" s="1">
        <f>VLOOKUP(D5559, Summer!$A$1:$E$25, 5)</f>
        <v>417.13087064403902</v>
      </c>
      <c r="J5559" s="1">
        <f t="shared" si="517"/>
        <v>1510.5482604847741</v>
      </c>
      <c r="K5559" s="47">
        <f t="shared" si="518"/>
        <v>28.259372916108994</v>
      </c>
      <c r="L5559" s="48">
        <f>Solar!K5576/1000*Variables!$B$3</f>
        <v>37.991750000000003</v>
      </c>
      <c r="M5559">
        <f>IF(E5559=1, VLOOKUP(D5559, Sheet1!$A$2:$C$26, 2), Sheet1!$C$3)</f>
        <v>0.55478000000000005</v>
      </c>
      <c r="N5559" s="1">
        <f>'Electricity Rates'!$J$2</f>
        <v>0.24729999999999999</v>
      </c>
      <c r="O5559" s="145">
        <f>L5559-K5559</f>
        <v>9.7323770838910093</v>
      </c>
      <c r="P5559">
        <f t="shared" si="519"/>
        <v>6.9885429221537541</v>
      </c>
      <c r="Q5559">
        <f>IF(O5559&gt;0, IF(Q5558+O5559*Variables!$B$5&lt;Variables!$B$4, Q5558+O5559*Variables!$B$5, Variables!$B$4), IF(Q5558&gt;-O5559, Q5558+O5559/Variables!$B$5, 0))</f>
        <v>54.044719582682148</v>
      </c>
      <c r="R5559">
        <f>IF(O5559&gt;0, 0, IF(Q5558&gt;-O5559, 0, -O5559 - Q5558*Variables!$B$5))</f>
        <v>0</v>
      </c>
      <c r="S5559">
        <f t="shared" si="520"/>
        <v>0</v>
      </c>
      <c r="T5559">
        <f t="shared" si="521"/>
        <v>0</v>
      </c>
    </row>
    <row r="5560" spans="1:20" x14ac:dyDescent="0.3">
      <c r="A5560" s="3">
        <f t="shared" si="516"/>
        <v>43332</v>
      </c>
      <c r="B5560">
        <v>8</v>
      </c>
      <c r="C5560">
        <v>20</v>
      </c>
      <c r="D5560">
        <v>15</v>
      </c>
      <c r="E5560">
        <v>1</v>
      </c>
      <c r="F5560" s="1">
        <f>VLOOKUP(A5560,Weather!$A$1:$E$366, 5)</f>
        <v>0.73809523809523869</v>
      </c>
      <c r="G5560" s="1">
        <f>VLOOKUP(D5560, Summer!$A$1:$E$25, 2)</f>
        <v>1589.7727985285201</v>
      </c>
      <c r="H5560" s="1">
        <f>VLOOKUP(D5560, Summer!$A$1:$E$25, 3)</f>
        <v>1137.7596230737599</v>
      </c>
      <c r="I5560" s="1">
        <f>VLOOKUP(D5560, Summer!$A$1:$E$25, 5)</f>
        <v>403.543562097039</v>
      </c>
      <c r="J5560" s="1">
        <f t="shared" si="517"/>
        <v>1471.3883954332259</v>
      </c>
      <c r="K5560" s="47">
        <f t="shared" si="518"/>
        <v>27.526769225922322</v>
      </c>
      <c r="L5560" s="48">
        <f>Solar!K5577/1000*Variables!$B$3</f>
        <v>33.447750000000006</v>
      </c>
      <c r="M5560">
        <f>IF(E5560=1, VLOOKUP(D5560, Sheet1!$A$2:$C$26, 2), Sheet1!$C$3)</f>
        <v>0.55478000000000005</v>
      </c>
      <c r="N5560" s="1">
        <f>'Electricity Rates'!$J$2</f>
        <v>0.24729999999999999</v>
      </c>
      <c r="O5560" s="145">
        <f>L5560-K5560</f>
        <v>5.9209807740776839</v>
      </c>
      <c r="P5560">
        <f t="shared" si="519"/>
        <v>6.8073700295705901</v>
      </c>
      <c r="Q5560">
        <f>IF(O5560&gt;0, IF(Q5559+O5560*Variables!$B$5&lt;Variables!$B$4, Q5559+O5560*Variables!$B$5, Variables!$B$4), IF(Q5559&gt;-O5560, Q5559+O5560/Variables!$B$5, 0))</f>
        <v>59.610441510315169</v>
      </c>
      <c r="R5560">
        <f>IF(O5560&gt;0, 0, IF(Q5559&gt;-O5560, 0, -O5560 - Q5559*Variables!$B$5))</f>
        <v>0</v>
      </c>
      <c r="S5560">
        <f t="shared" si="520"/>
        <v>0</v>
      </c>
      <c r="T5560">
        <f t="shared" si="521"/>
        <v>0</v>
      </c>
    </row>
    <row r="5561" spans="1:20" x14ac:dyDescent="0.3">
      <c r="A5561" s="3">
        <f t="shared" si="516"/>
        <v>43332</v>
      </c>
      <c r="B5561">
        <v>8</v>
      </c>
      <c r="C5561">
        <v>20</v>
      </c>
      <c r="D5561">
        <v>16</v>
      </c>
      <c r="E5561">
        <v>1</v>
      </c>
      <c r="F5561" s="1">
        <f>VLOOKUP(A5561,Weather!$A$1:$E$366, 5)</f>
        <v>0.73809523809523869</v>
      </c>
      <c r="G5561" s="1">
        <f>VLOOKUP(D5561, Summer!$A$1:$E$25, 2)</f>
        <v>1459.9523441255701</v>
      </c>
      <c r="H5561" s="1">
        <f>VLOOKUP(D5561, Summer!$A$1:$E$25, 3)</f>
        <v>1006.09479349024</v>
      </c>
      <c r="I5561" s="1">
        <f>VLOOKUP(D5561, Summer!$A$1:$E$25, 5)</f>
        <v>381.04254068220598</v>
      </c>
      <c r="J5561" s="1">
        <f t="shared" si="517"/>
        <v>1341.0848903877459</v>
      </c>
      <c r="K5561" s="47">
        <f t="shared" si="518"/>
        <v>25.089048142999378</v>
      </c>
      <c r="L5561" s="48">
        <f>Solar!K5578/1000*Variables!$B$3</f>
        <v>25.904050000000002</v>
      </c>
      <c r="M5561">
        <f>IF(E5561=1, VLOOKUP(D5561, Sheet1!$A$2:$C$26, 2), Sheet1!$C$3)</f>
        <v>0.55478000000000005</v>
      </c>
      <c r="N5561" s="1">
        <f>'Electricity Rates'!$J$2</f>
        <v>0.24729999999999999</v>
      </c>
      <c r="O5561" s="145">
        <f>L5561-K5561</f>
        <v>0.81500185700062389</v>
      </c>
      <c r="P5561">
        <f t="shared" si="519"/>
        <v>6.2045216057637456</v>
      </c>
      <c r="Q5561">
        <f>IF(O5561&gt;0, IF(Q5560+O5561*Variables!$B$5&lt;Variables!$B$4, Q5560+O5561*Variables!$B$5, Variables!$B$4), IF(Q5560&gt;-O5561, Q5560+O5561/Variables!$B$5, 0))</f>
        <v>60.376543255895754</v>
      </c>
      <c r="R5561">
        <f>IF(O5561&gt;0, 0, IF(Q5560&gt;-O5561, 0, -O5561 - Q5560*Variables!$B$5))</f>
        <v>0</v>
      </c>
      <c r="S5561">
        <f t="shared" si="520"/>
        <v>0</v>
      </c>
      <c r="T5561">
        <f t="shared" si="521"/>
        <v>0</v>
      </c>
    </row>
    <row r="5562" spans="1:20" x14ac:dyDescent="0.3">
      <c r="A5562" s="3">
        <f t="shared" si="516"/>
        <v>43332</v>
      </c>
      <c r="B5562">
        <v>8</v>
      </c>
      <c r="C5562">
        <v>20</v>
      </c>
      <c r="D5562">
        <v>17</v>
      </c>
      <c r="E5562">
        <v>1</v>
      </c>
      <c r="F5562" s="1">
        <f>VLOOKUP(A5562,Weather!$A$1:$E$366, 5)</f>
        <v>0.73809523809523869</v>
      </c>
      <c r="G5562" s="1">
        <f>VLOOKUP(D5562, Summer!$A$1:$E$25, 2)</f>
        <v>1144.9480592772099</v>
      </c>
      <c r="H5562" s="1">
        <f>VLOOKUP(D5562, Summer!$A$1:$E$25, 3)</f>
        <v>808.38142168622596</v>
      </c>
      <c r="I5562" s="1">
        <f>VLOOKUP(D5562, Summer!$A$1:$E$25, 5)</f>
        <v>371.93450987035499</v>
      </c>
      <c r="J5562" s="1">
        <f t="shared" si="517"/>
        <v>1056.7996541938571</v>
      </c>
      <c r="K5562" s="47">
        <f t="shared" si="518"/>
        <v>19.770633157986591</v>
      </c>
      <c r="L5562" s="48">
        <f>Solar!K5579/1000*Variables!$B$3</f>
        <v>16.113299999999999</v>
      </c>
      <c r="M5562">
        <f>IF(E5562=1, VLOOKUP(D5562, Sheet1!$A$2:$C$26, 2), Sheet1!$C$3)</f>
        <v>0.55478000000000005</v>
      </c>
      <c r="N5562" s="1">
        <f>'Electricity Rates'!$J$2</f>
        <v>0.24729999999999999</v>
      </c>
      <c r="O5562" s="145">
        <f>L5562-K5562</f>
        <v>-3.6573331579865922</v>
      </c>
      <c r="P5562">
        <f t="shared" si="519"/>
        <v>4.8892775799700834</v>
      </c>
      <c r="Q5562">
        <f>IF(O5562&gt;0, IF(Q5561+O5562*Variables!$B$5&lt;Variables!$B$4, Q5561+O5562*Variables!$B$5, Variables!$B$4), IF(Q5561&gt;-O5562, Q5561+O5562/Variables!$B$5, 0))</f>
        <v>56.485763300590868</v>
      </c>
      <c r="R5562">
        <f>IF(O5562&gt;0, 0, IF(Q5561&gt;-O5562, 0, -O5562 - Q5561*Variables!$B$5))</f>
        <v>0</v>
      </c>
      <c r="S5562">
        <f t="shared" si="520"/>
        <v>0</v>
      </c>
      <c r="T5562">
        <f t="shared" si="521"/>
        <v>0</v>
      </c>
    </row>
    <row r="5563" spans="1:20" x14ac:dyDescent="0.3">
      <c r="A5563" s="3">
        <f t="shared" si="516"/>
        <v>43332</v>
      </c>
      <c r="B5563">
        <v>8</v>
      </c>
      <c r="C5563">
        <v>20</v>
      </c>
      <c r="D5563">
        <v>18</v>
      </c>
      <c r="E5563">
        <v>1</v>
      </c>
      <c r="F5563" s="1">
        <f>VLOOKUP(A5563,Weather!$A$1:$E$366, 5)</f>
        <v>0.73809523809523869</v>
      </c>
      <c r="G5563" s="1">
        <f>VLOOKUP(D5563, Summer!$A$1:$E$25, 2)</f>
        <v>769.75210584620504</v>
      </c>
      <c r="H5563" s="1">
        <f>VLOOKUP(D5563, Summer!$A$1:$E$25, 3)</f>
        <v>572.92139445417001</v>
      </c>
      <c r="I5563" s="1">
        <f>VLOOKUP(D5563, Summer!$A$1:$E$25, 5)</f>
        <v>349.41355840998102</v>
      </c>
      <c r="J5563" s="1">
        <f t="shared" si="517"/>
        <v>718.20120524352933</v>
      </c>
      <c r="K5563" s="47">
        <f t="shared" si="518"/>
        <v>13.436125292191818</v>
      </c>
      <c r="L5563" s="48">
        <f>Solar!K5580/1000*Variables!$B$3</f>
        <v>6.2800999999999991</v>
      </c>
      <c r="M5563">
        <f>IF(E5563=1, VLOOKUP(D5563, Sheet1!$A$2:$C$26, 2), Sheet1!$C$3)</f>
        <v>0.55478000000000005</v>
      </c>
      <c r="N5563" s="1">
        <f>'Electricity Rates'!$J$2</f>
        <v>0.24729999999999999</v>
      </c>
      <c r="O5563" s="145">
        <f>L5563-K5563</f>
        <v>-7.1560252921918188</v>
      </c>
      <c r="P5563">
        <f t="shared" si="519"/>
        <v>3.3227537847590365</v>
      </c>
      <c r="Q5563">
        <f>IF(O5563&gt;0, IF(Q5562+O5563*Variables!$B$5&lt;Variables!$B$4, Q5562+O5563*Variables!$B$5, Variables!$B$4), IF(Q5562&gt;-O5563, Q5562+O5563/Variables!$B$5, 0))</f>
        <v>48.872970436557019</v>
      </c>
      <c r="R5563">
        <f>IF(O5563&gt;0, 0, IF(Q5562&gt;-O5563, 0, -O5563 - Q5562*Variables!$B$5))</f>
        <v>0</v>
      </c>
      <c r="S5563">
        <f t="shared" si="520"/>
        <v>0</v>
      </c>
      <c r="T5563">
        <f t="shared" si="521"/>
        <v>0</v>
      </c>
    </row>
    <row r="5564" spans="1:20" x14ac:dyDescent="0.3">
      <c r="A5564" s="3">
        <f t="shared" si="516"/>
        <v>43332</v>
      </c>
      <c r="B5564">
        <v>8</v>
      </c>
      <c r="C5564">
        <v>20</v>
      </c>
      <c r="D5564">
        <v>19</v>
      </c>
      <c r="E5564">
        <v>1</v>
      </c>
      <c r="F5564" s="1">
        <f>VLOOKUP(A5564,Weather!$A$1:$E$366, 5)</f>
        <v>0.73809523809523869</v>
      </c>
      <c r="G5564" s="1">
        <f>VLOOKUP(D5564, Summer!$A$1:$E$25, 2)</f>
        <v>565.86125451999203</v>
      </c>
      <c r="H5564" s="1">
        <f>VLOOKUP(D5564, Summer!$A$1:$E$25, 3)</f>
        <v>365.77406038600299</v>
      </c>
      <c r="I5564" s="1">
        <f>VLOOKUP(D5564, Summer!$A$1:$E$25, 5)</f>
        <v>331.38683221891199</v>
      </c>
      <c r="J5564" s="1">
        <f t="shared" si="517"/>
        <v>513.45746558013786</v>
      </c>
      <c r="K5564" s="47">
        <f t="shared" si="518"/>
        <v>9.6057745230415108</v>
      </c>
      <c r="L5564" s="48">
        <f>Solar!K5581/1000*Variables!$B$3</f>
        <v>0.9890000000000001</v>
      </c>
      <c r="M5564">
        <f>IF(E5564=1, VLOOKUP(D5564, Sheet1!$A$2:$C$26, 2), Sheet1!$C$3)</f>
        <v>0.25796000000000002</v>
      </c>
      <c r="N5564" s="1">
        <f>'Electricity Rates'!$J$2</f>
        <v>0.24729999999999999</v>
      </c>
      <c r="O5564" s="145">
        <f>L5564-K5564</f>
        <v>-8.61677452304151</v>
      </c>
      <c r="P5564">
        <f t="shared" si="519"/>
        <v>2.3755080395481656</v>
      </c>
      <c r="Q5564">
        <f>IF(O5564&gt;0, IF(Q5563+O5564*Variables!$B$5&lt;Variables!$B$4, Q5563+O5564*Variables!$B$5, Variables!$B$4), IF(Q5563&gt;-O5564, Q5563+O5564/Variables!$B$5, 0))</f>
        <v>39.706189029066053</v>
      </c>
      <c r="R5564">
        <f>IF(O5564&gt;0, 0, IF(Q5563&gt;-O5564, 0, -O5564 - Q5563*Variables!$B$5))</f>
        <v>0</v>
      </c>
      <c r="S5564">
        <f t="shared" si="520"/>
        <v>0</v>
      </c>
      <c r="T5564">
        <f t="shared" si="521"/>
        <v>0</v>
      </c>
    </row>
    <row r="5565" spans="1:20" x14ac:dyDescent="0.3">
      <c r="A5565" s="3">
        <f t="shared" si="516"/>
        <v>43332</v>
      </c>
      <c r="B5565">
        <v>8</v>
      </c>
      <c r="C5565">
        <v>20</v>
      </c>
      <c r="D5565">
        <v>20</v>
      </c>
      <c r="E5565">
        <v>1</v>
      </c>
      <c r="F5565" s="1">
        <f>VLOOKUP(A5565,Weather!$A$1:$E$366, 5)</f>
        <v>0.73809523809523869</v>
      </c>
      <c r="G5565" s="1">
        <f>VLOOKUP(D5565, Summer!$A$1:$E$25, 2)</f>
        <v>459.178981251175</v>
      </c>
      <c r="H5565" s="1">
        <f>VLOOKUP(D5565, Summer!$A$1:$E$25, 3)</f>
        <v>328.41643432967999</v>
      </c>
      <c r="I5565" s="1">
        <f>VLOOKUP(D5565, Summer!$A$1:$E$25, 5)</f>
        <v>326.73316658528501</v>
      </c>
      <c r="J5565" s="1">
        <f t="shared" si="517"/>
        <v>424.93164753364067</v>
      </c>
      <c r="K5565" s="47">
        <f t="shared" si="518"/>
        <v>7.9496314057890238</v>
      </c>
      <c r="L5565" s="48">
        <f>Solar!K5582/1000*Variables!$B$3</f>
        <v>0</v>
      </c>
      <c r="M5565">
        <f>IF(E5565=1, VLOOKUP(D5565, Sheet1!$A$2:$C$26, 2), Sheet1!$C$3)</f>
        <v>0.25796000000000002</v>
      </c>
      <c r="N5565" s="1">
        <f>'Electricity Rates'!$J$2</f>
        <v>0.24729999999999999</v>
      </c>
      <c r="O5565" s="145">
        <f>L5565-K5565</f>
        <v>-7.9496314057890238</v>
      </c>
      <c r="P5565">
        <f t="shared" si="519"/>
        <v>1.9659438466516255</v>
      </c>
      <c r="Q5565">
        <f>IF(O5565&gt;0, IF(Q5564+O5565*Variables!$B$5&lt;Variables!$B$4, Q5564+O5565*Variables!$B$5, Variables!$B$4), IF(Q5564&gt;-O5565, Q5564+O5565/Variables!$B$5, 0))</f>
        <v>31.24913434205645</v>
      </c>
      <c r="R5565">
        <f>IF(O5565&gt;0, 0, IF(Q5564&gt;-O5565, 0, -O5565 - Q5564*Variables!$B$5))</f>
        <v>0</v>
      </c>
      <c r="S5565">
        <f t="shared" si="520"/>
        <v>0</v>
      </c>
      <c r="T5565">
        <f t="shared" si="521"/>
        <v>0</v>
      </c>
    </row>
    <row r="5566" spans="1:20" x14ac:dyDescent="0.3">
      <c r="A5566" s="3">
        <f t="shared" si="516"/>
        <v>43332</v>
      </c>
      <c r="B5566">
        <v>8</v>
      </c>
      <c r="C5566">
        <v>20</v>
      </c>
      <c r="D5566">
        <v>21</v>
      </c>
      <c r="E5566">
        <v>1</v>
      </c>
      <c r="F5566" s="1">
        <f>VLOOKUP(A5566,Weather!$A$1:$E$366, 5)</f>
        <v>0.73809523809523869</v>
      </c>
      <c r="G5566" s="1">
        <f>VLOOKUP(D5566, Summer!$A$1:$E$25, 2)</f>
        <v>403.43414919632897</v>
      </c>
      <c r="H5566" s="1">
        <f>VLOOKUP(D5566, Summer!$A$1:$E$25, 3)</f>
        <v>305.25297715532997</v>
      </c>
      <c r="I5566" s="1">
        <f>VLOOKUP(D5566, Summer!$A$1:$E$25, 5)</f>
        <v>313.15582306105603</v>
      </c>
      <c r="J5566" s="1">
        <f t="shared" si="517"/>
        <v>377.7200327094007</v>
      </c>
      <c r="K5566" s="47">
        <f t="shared" si="518"/>
        <v>7.066395388647984</v>
      </c>
      <c r="L5566" s="48">
        <f>Solar!K5583/1000*Variables!$B$3</f>
        <v>0</v>
      </c>
      <c r="M5566">
        <f>IF(E5566=1, VLOOKUP(D5566, Sheet1!$A$2:$C$26, 2), Sheet1!$C$3)</f>
        <v>0.25796000000000002</v>
      </c>
      <c r="N5566" s="1">
        <f>'Electricity Rates'!$J$2</f>
        <v>0.24729999999999999</v>
      </c>
      <c r="O5566" s="145">
        <f>L5566-K5566</f>
        <v>-7.066395388647984</v>
      </c>
      <c r="P5566">
        <f t="shared" si="519"/>
        <v>1.7475195796126464</v>
      </c>
      <c r="Q5566">
        <f>IF(O5566&gt;0, IF(Q5565+O5566*Variables!$B$5&lt;Variables!$B$4, Q5565+O5566*Variables!$B$5, Variables!$B$4), IF(Q5565&gt;-O5566, Q5565+O5566/Variables!$B$5, 0))</f>
        <v>23.731692439239445</v>
      </c>
      <c r="R5566">
        <f>IF(O5566&gt;0, 0, IF(Q5565&gt;-O5566, 0, -O5566 - Q5565*Variables!$B$5))</f>
        <v>0</v>
      </c>
      <c r="S5566">
        <f t="shared" si="520"/>
        <v>0</v>
      </c>
      <c r="T5566">
        <f t="shared" si="521"/>
        <v>0</v>
      </c>
    </row>
    <row r="5567" spans="1:20" x14ac:dyDescent="0.3">
      <c r="A5567" s="3">
        <f t="shared" si="516"/>
        <v>43332</v>
      </c>
      <c r="B5567">
        <v>8</v>
      </c>
      <c r="C5567">
        <v>20</v>
      </c>
      <c r="D5567">
        <v>22</v>
      </c>
      <c r="E5567">
        <v>1</v>
      </c>
      <c r="F5567" s="1">
        <f>VLOOKUP(A5567,Weather!$A$1:$E$366, 5)</f>
        <v>0.73809523809523869</v>
      </c>
      <c r="G5567" s="1">
        <f>VLOOKUP(D5567, Summer!$A$1:$E$25, 2)</f>
        <v>366.19777187885302</v>
      </c>
      <c r="H5567" s="1">
        <f>VLOOKUP(D5567, Summer!$A$1:$E$25, 3)</f>
        <v>263.18917633836901</v>
      </c>
      <c r="I5567" s="1">
        <f>VLOOKUP(D5567, Summer!$A$1:$E$25, 5)</f>
        <v>295.10418431306101</v>
      </c>
      <c r="J5567" s="1">
        <f t="shared" si="517"/>
        <v>339.21933018967871</v>
      </c>
      <c r="K5567" s="47">
        <f t="shared" si="518"/>
        <v>6.346123326841874</v>
      </c>
      <c r="L5567" s="48">
        <f>Solar!K5584/1000*Variables!$B$3</f>
        <v>0</v>
      </c>
      <c r="M5567">
        <f>IF(E5567=1, VLOOKUP(D5567, Sheet1!$A$2:$C$26, 2), Sheet1!$C$3)</f>
        <v>0.18637999999999999</v>
      </c>
      <c r="N5567" s="1">
        <f>'Electricity Rates'!$J$2</f>
        <v>0.24729999999999999</v>
      </c>
      <c r="O5567" s="145">
        <f>L5567-K5567</f>
        <v>-6.346123326841874</v>
      </c>
      <c r="P5567">
        <f t="shared" si="519"/>
        <v>1.5693962987279955</v>
      </c>
      <c r="Q5567">
        <f>IF(O5567&gt;0, IF(Q5566+O5567*Variables!$B$5&lt;Variables!$B$4, Q5566+O5567*Variables!$B$5, Variables!$B$4), IF(Q5566&gt;-O5567, Q5566+O5567/Variables!$B$5, 0))</f>
        <v>16.980497410684258</v>
      </c>
      <c r="R5567">
        <f>IF(O5567&gt;0, 0, IF(Q5566&gt;-O5567, 0, -O5567 - Q5566*Variables!$B$5))</f>
        <v>0</v>
      </c>
      <c r="S5567">
        <f t="shared" si="520"/>
        <v>0</v>
      </c>
      <c r="T5567">
        <f t="shared" si="521"/>
        <v>0</v>
      </c>
    </row>
    <row r="5568" spans="1:20" x14ac:dyDescent="0.3">
      <c r="A5568" s="3">
        <f t="shared" si="516"/>
        <v>43332</v>
      </c>
      <c r="B5568">
        <v>8</v>
      </c>
      <c r="C5568">
        <v>20</v>
      </c>
      <c r="D5568">
        <v>23</v>
      </c>
      <c r="E5568">
        <v>1</v>
      </c>
      <c r="F5568" s="1">
        <f>VLOOKUP(A5568,Weather!$A$1:$E$366, 5)</f>
        <v>0.73809523809523869</v>
      </c>
      <c r="G5568" s="1">
        <f>VLOOKUP(D5568, Summer!$A$1:$E$25, 2)</f>
        <v>342.86102460129899</v>
      </c>
      <c r="H5568" s="1">
        <f>VLOOKUP(D5568, Summer!$A$1:$E$25, 3)</f>
        <v>273.02297434567402</v>
      </c>
      <c r="I5568" s="1">
        <f>VLOOKUP(D5568, Summer!$A$1:$E$25, 5)</f>
        <v>281.53182330021599</v>
      </c>
      <c r="J5568" s="1">
        <f t="shared" si="517"/>
        <v>324.57010667720681</v>
      </c>
      <c r="K5568" s="47">
        <f t="shared" si="518"/>
        <v>6.0720653036725123</v>
      </c>
      <c r="L5568" s="48">
        <f>Solar!K5585/1000*Variables!$B$3</f>
        <v>0</v>
      </c>
      <c r="M5568">
        <f>IF(E5568=1, VLOOKUP(D5568, Sheet1!$A$2:$C$26, 2), Sheet1!$C$3)</f>
        <v>0.18637999999999999</v>
      </c>
      <c r="N5568" s="1">
        <f>'Electricity Rates'!$J$2</f>
        <v>0.24729999999999999</v>
      </c>
      <c r="O5568" s="145">
        <f>L5568-K5568</f>
        <v>-6.0720653036725123</v>
      </c>
      <c r="P5568">
        <f t="shared" si="519"/>
        <v>1.5016217495982123</v>
      </c>
      <c r="Q5568">
        <f>IF(O5568&gt;0, IF(Q5567+O5568*Variables!$B$5&lt;Variables!$B$4, Q5567+O5568*Variables!$B$5, Variables!$B$4), IF(Q5567&gt;-O5568, Q5567+O5568/Variables!$B$5, 0))</f>
        <v>10.520853470607117</v>
      </c>
      <c r="R5568">
        <f>IF(O5568&gt;0, 0, IF(Q5567&gt;-O5568, 0, -O5568 - Q5567*Variables!$B$5))</f>
        <v>0</v>
      </c>
      <c r="S5568">
        <f t="shared" si="520"/>
        <v>0</v>
      </c>
      <c r="T5568">
        <f t="shared" si="521"/>
        <v>0</v>
      </c>
    </row>
    <row r="5569" spans="1:20" x14ac:dyDescent="0.3">
      <c r="A5569" s="3">
        <f t="shared" si="516"/>
        <v>43332</v>
      </c>
      <c r="B5569">
        <v>8</v>
      </c>
      <c r="C5569">
        <v>20</v>
      </c>
      <c r="D5569">
        <v>24</v>
      </c>
      <c r="E5569">
        <v>1</v>
      </c>
      <c r="F5569" s="1">
        <f>VLOOKUP(A5569,Weather!$A$1:$E$366, 5)</f>
        <v>0.73809523809523869</v>
      </c>
      <c r="G5569" s="1">
        <f>VLOOKUP(D5569, Summer!$A$1:$E$25, 2)</f>
        <v>310.26482453023402</v>
      </c>
      <c r="H5569" s="1">
        <f>VLOOKUP(D5569, Summer!$A$1:$E$25, 3)</f>
        <v>259.09090909090901</v>
      </c>
      <c r="I5569" s="1">
        <f>VLOOKUP(D5569, Summer!$A$1:$E$25, 5)</f>
        <v>276.86321013243497</v>
      </c>
      <c r="J5569" s="1">
        <f t="shared" si="517"/>
        <v>296.86213239136322</v>
      </c>
      <c r="K5569" s="47">
        <f t="shared" si="518"/>
        <v>5.5537038593037478</v>
      </c>
      <c r="L5569" s="48">
        <f>Solar!K5586/1000*Variables!$B$3</f>
        <v>0</v>
      </c>
      <c r="M5569">
        <f>IF(E5569=1, VLOOKUP(D5569, Sheet1!$A$2:$C$26, 2), Sheet1!$C$3)</f>
        <v>0.18637999999999999</v>
      </c>
      <c r="N5569" s="1">
        <f>'Electricity Rates'!$J$2</f>
        <v>0.24729999999999999</v>
      </c>
      <c r="O5569" s="145">
        <f>L5569-K5569</f>
        <v>-5.5537038593037478</v>
      </c>
      <c r="P5569">
        <f t="shared" si="519"/>
        <v>1.3734309644058167</v>
      </c>
      <c r="Q5569">
        <f>IF(O5569&gt;0, IF(Q5568+O5569*Variables!$B$5&lt;Variables!$B$4, Q5568+O5569*Variables!$B$5, Variables!$B$4), IF(Q5568&gt;-O5569, Q5568+O5569/Variables!$B$5, 0))</f>
        <v>4.6126578756031291</v>
      </c>
      <c r="R5569">
        <f>IF(O5569&gt;0, 0, IF(Q5568&gt;-O5569, 0, -O5569 - Q5568*Variables!$B$5))</f>
        <v>0</v>
      </c>
      <c r="S5569">
        <f t="shared" si="520"/>
        <v>0</v>
      </c>
      <c r="T5569">
        <f t="shared" si="521"/>
        <v>0</v>
      </c>
    </row>
    <row r="5570" spans="1:20" x14ac:dyDescent="0.3">
      <c r="A5570" s="3">
        <f t="shared" si="516"/>
        <v>43333</v>
      </c>
      <c r="B5570">
        <v>8</v>
      </c>
      <c r="C5570">
        <v>21</v>
      </c>
      <c r="D5570">
        <v>1</v>
      </c>
      <c r="E5570">
        <v>1</v>
      </c>
      <c r="F5570" s="1">
        <f>VLOOKUP(A5570,Weather!$A$1:$E$366, 5)</f>
        <v>0.78571428571428714</v>
      </c>
      <c r="G5570" s="1">
        <f>VLOOKUP(D5570, Summer!$A$1:$E$25, 2)</f>
        <v>305.44698283970399</v>
      </c>
      <c r="H5570" s="1">
        <f>VLOOKUP(D5570, Summer!$A$1:$E$25, 3)</f>
        <v>264.36707082495798</v>
      </c>
      <c r="I5570" s="1">
        <f>VLOOKUP(D5570, Summer!$A$1:$E$25, 5)</f>
        <v>276.703769768114</v>
      </c>
      <c r="J5570" s="1">
        <f t="shared" si="517"/>
        <v>296.64414455082988</v>
      </c>
      <c r="K5570" s="47">
        <f t="shared" si="518"/>
        <v>5.5496257375793672</v>
      </c>
      <c r="L5570" s="48">
        <f>Solar!K5587/1000*Variables!$B$3</f>
        <v>0</v>
      </c>
      <c r="M5570">
        <f>IF(E5570=1, VLOOKUP(D5570, Sheet1!$A$2:$C$26, 2), Sheet1!$C$3)</f>
        <v>0.18637999999999999</v>
      </c>
      <c r="N5570" s="1">
        <f>'Electricity Rates'!$J$2</f>
        <v>0.24729999999999999</v>
      </c>
      <c r="O5570" s="145">
        <f>L5570-K5570</f>
        <v>-5.5496257375793672</v>
      </c>
      <c r="P5570">
        <f t="shared" si="519"/>
        <v>1.3724224449033775</v>
      </c>
      <c r="Q5570">
        <f>IF(O5570&gt;0, IF(Q5569+O5570*Variables!$B$5&lt;Variables!$B$4, Q5569+O5570*Variables!$B$5, Variables!$B$4), IF(Q5569&gt;-O5570, Q5569+O5570/Variables!$B$5, 0))</f>
        <v>0</v>
      </c>
      <c r="R5570">
        <f>IF(O5570&gt;0, 0, IF(Q5569&gt;-O5570, 0, -O5570 - Q5569*Variables!$B$5))</f>
        <v>1.2137273345124262</v>
      </c>
      <c r="S5570">
        <f t="shared" si="520"/>
        <v>0.22621450060642598</v>
      </c>
      <c r="T5570">
        <f t="shared" si="521"/>
        <v>0</v>
      </c>
    </row>
    <row r="5571" spans="1:20" x14ac:dyDescent="0.3">
      <c r="A5571" s="3">
        <f t="shared" ref="A5571:A5634" si="522">DATE(2018, B5571, C5571)</f>
        <v>43333</v>
      </c>
      <c r="B5571">
        <v>8</v>
      </c>
      <c r="C5571">
        <v>21</v>
      </c>
      <c r="D5571">
        <v>2</v>
      </c>
      <c r="E5571">
        <v>1</v>
      </c>
      <c r="F5571" s="1">
        <f>VLOOKUP(A5571,Weather!$A$1:$E$366, 5)</f>
        <v>0.78571428571428714</v>
      </c>
      <c r="G5571" s="1">
        <f>VLOOKUP(D5571, Summer!$A$1:$E$25, 2)</f>
        <v>286.71906025959902</v>
      </c>
      <c r="H5571" s="1">
        <f>VLOOKUP(D5571, Summer!$A$1:$E$25, 3)</f>
        <v>260.03911906460002</v>
      </c>
      <c r="I5571" s="1">
        <f>VLOOKUP(D5571, Summer!$A$1:$E$25, 5)</f>
        <v>276.50446931271199</v>
      </c>
      <c r="J5571" s="1">
        <f t="shared" ref="J5571:J5634" si="523">IF(E5571=0, I5571, H5571 + (G5571-H5571)*F5571)</f>
        <v>281.00193000352783</v>
      </c>
      <c r="K5571" s="47">
        <f t="shared" ref="K5571:K5634" si="524">J5571*1000/53453</f>
        <v>5.2569908144262785</v>
      </c>
      <c r="L5571" s="48">
        <f>Solar!K5588/1000*Variables!$B$3</f>
        <v>0</v>
      </c>
      <c r="M5571">
        <f>IF(E5571=1, VLOOKUP(D5571, Sheet1!$A$2:$C$26, 2), Sheet1!$C$3)</f>
        <v>0.18637999999999999</v>
      </c>
      <c r="N5571" s="1">
        <f>'Electricity Rates'!$J$2</f>
        <v>0.24729999999999999</v>
      </c>
      <c r="O5571" s="145">
        <f>L5571-K5571</f>
        <v>-5.2569908144262785</v>
      </c>
      <c r="P5571">
        <f t="shared" ref="P5571:P5634" si="525">N5571*K5571</f>
        <v>1.3000538284076186</v>
      </c>
      <c r="Q5571">
        <f>IF(O5571&gt;0, IF(Q5570+O5571*Variables!$B$5&lt;Variables!$B$4, Q5570+O5571*Variables!$B$5, Variables!$B$4), IF(Q5570&gt;-O5571, Q5570+O5571/Variables!$B$5, 0))</f>
        <v>0</v>
      </c>
      <c r="R5571">
        <f>IF(O5571&gt;0, 0, IF(Q5570&gt;-O5571, 0, -O5571 - Q5570*Variables!$B$5))</f>
        <v>5.2569908144262785</v>
      </c>
      <c r="S5571">
        <f t="shared" ref="S5571:S5634" si="526">R5571*M5571</f>
        <v>0.97979794799276976</v>
      </c>
      <c r="T5571">
        <f t="shared" ref="T5571:T5634" si="527">IF(AND(R5571&gt;0, M5571&gt;0.3), 1, 0)</f>
        <v>0</v>
      </c>
    </row>
    <row r="5572" spans="1:20" x14ac:dyDescent="0.3">
      <c r="A5572" s="3">
        <f t="shared" si="522"/>
        <v>43333</v>
      </c>
      <c r="B5572">
        <v>8</v>
      </c>
      <c r="C5572">
        <v>21</v>
      </c>
      <c r="D5572">
        <v>3</v>
      </c>
      <c r="E5572">
        <v>1</v>
      </c>
      <c r="F5572" s="1">
        <f>VLOOKUP(A5572,Weather!$A$1:$E$366, 5)</f>
        <v>0.78571428571428714</v>
      </c>
      <c r="G5572" s="1">
        <f>VLOOKUP(D5572, Summer!$A$1:$E$25, 2)</f>
        <v>272.63131492590298</v>
      </c>
      <c r="H5572" s="1">
        <f>VLOOKUP(D5572, Summer!$A$1:$E$25, 3)</f>
        <v>241.571030279452</v>
      </c>
      <c r="I5572" s="1">
        <f>VLOOKUP(D5572, Summer!$A$1:$E$25, 5)</f>
        <v>276.33008141423602</v>
      </c>
      <c r="J5572" s="1">
        <f t="shared" si="523"/>
        <v>265.97553964452067</v>
      </c>
      <c r="K5572" s="47">
        <f t="shared" si="524"/>
        <v>4.9758767448884189</v>
      </c>
      <c r="L5572" s="48">
        <f>Solar!K5589/1000*Variables!$B$3</f>
        <v>0</v>
      </c>
      <c r="M5572">
        <f>IF(E5572=1, VLOOKUP(D5572, Sheet1!$A$2:$C$26, 2), Sheet1!$C$3)</f>
        <v>0.18637999999999999</v>
      </c>
      <c r="N5572" s="1">
        <f>'Electricity Rates'!$J$2</f>
        <v>0.24729999999999999</v>
      </c>
      <c r="O5572" s="145">
        <f>L5572-K5572</f>
        <v>-4.9758767448884189</v>
      </c>
      <c r="P5572">
        <f t="shared" si="525"/>
        <v>1.2305343190109059</v>
      </c>
      <c r="Q5572">
        <f>IF(O5572&gt;0, IF(Q5571+O5572*Variables!$B$5&lt;Variables!$B$4, Q5571+O5572*Variables!$B$5, Variables!$B$4), IF(Q5571&gt;-O5572, Q5571+O5572/Variables!$B$5, 0))</f>
        <v>0</v>
      </c>
      <c r="R5572">
        <f>IF(O5572&gt;0, 0, IF(Q5571&gt;-O5572, 0, -O5572 - Q5571*Variables!$B$5))</f>
        <v>4.9758767448884189</v>
      </c>
      <c r="S5572">
        <f t="shared" si="526"/>
        <v>0.92740390771230352</v>
      </c>
      <c r="T5572">
        <f t="shared" si="527"/>
        <v>0</v>
      </c>
    </row>
    <row r="5573" spans="1:20" x14ac:dyDescent="0.3">
      <c r="A5573" s="3">
        <f t="shared" si="522"/>
        <v>43333</v>
      </c>
      <c r="B5573">
        <v>8</v>
      </c>
      <c r="C5573">
        <v>21</v>
      </c>
      <c r="D5573">
        <v>4</v>
      </c>
      <c r="E5573">
        <v>1</v>
      </c>
      <c r="F5573" s="1">
        <f>VLOOKUP(A5573,Weather!$A$1:$E$366, 5)</f>
        <v>0.78571428571428714</v>
      </c>
      <c r="G5573" s="1">
        <f>VLOOKUP(D5573, Summer!$A$1:$E$25, 2)</f>
        <v>286.33237882239803</v>
      </c>
      <c r="H5573" s="1">
        <f>VLOOKUP(D5573, Summer!$A$1:$E$25, 3)</f>
        <v>256.10019667595998</v>
      </c>
      <c r="I5573" s="1">
        <f>VLOOKUP(D5573, Summer!$A$1:$E$25, 5)</f>
        <v>276.13078095883401</v>
      </c>
      <c r="J5573" s="1">
        <f t="shared" si="523"/>
        <v>279.85405407673278</v>
      </c>
      <c r="K5573" s="47">
        <f t="shared" si="524"/>
        <v>5.2355163241863467</v>
      </c>
      <c r="L5573" s="48">
        <f>Solar!K5590/1000*Variables!$B$3</f>
        <v>0</v>
      </c>
      <c r="M5573">
        <f>IF(E5573=1, VLOOKUP(D5573, Sheet1!$A$2:$C$26, 2), Sheet1!$C$3)</f>
        <v>0.18637999999999999</v>
      </c>
      <c r="N5573" s="1">
        <f>'Electricity Rates'!$J$2</f>
        <v>0.24729999999999999</v>
      </c>
      <c r="O5573" s="145">
        <f>L5573-K5573</f>
        <v>-5.2355163241863467</v>
      </c>
      <c r="P5573">
        <f t="shared" si="525"/>
        <v>1.2947431869712835</v>
      </c>
      <c r="Q5573">
        <f>IF(O5573&gt;0, IF(Q5572+O5573*Variables!$B$5&lt;Variables!$B$4, Q5572+O5573*Variables!$B$5, Variables!$B$4), IF(Q5572&gt;-O5573, Q5572+O5573/Variables!$B$5, 0))</f>
        <v>0</v>
      </c>
      <c r="R5573">
        <f>IF(O5573&gt;0, 0, IF(Q5572&gt;-O5573, 0, -O5573 - Q5572*Variables!$B$5))</f>
        <v>5.2355163241863467</v>
      </c>
      <c r="S5573">
        <f t="shared" si="526"/>
        <v>0.97579553250185125</v>
      </c>
      <c r="T5573">
        <f t="shared" si="527"/>
        <v>0</v>
      </c>
    </row>
    <row r="5574" spans="1:20" x14ac:dyDescent="0.3">
      <c r="A5574" s="3">
        <f t="shared" si="522"/>
        <v>43333</v>
      </c>
      <c r="B5574">
        <v>8</v>
      </c>
      <c r="C5574">
        <v>21</v>
      </c>
      <c r="D5574">
        <v>5</v>
      </c>
      <c r="E5574">
        <v>1</v>
      </c>
      <c r="F5574" s="1">
        <f>VLOOKUP(A5574,Weather!$A$1:$E$366, 5)</f>
        <v>0.78571428571428714</v>
      </c>
      <c r="G5574" s="1">
        <f>VLOOKUP(D5574, Summer!$A$1:$E$25, 2)</f>
        <v>323.19252555232703</v>
      </c>
      <c r="H5574" s="1">
        <f>VLOOKUP(D5574, Summer!$A$1:$E$25, 3)</f>
        <v>290.90909090909099</v>
      </c>
      <c r="I5574" s="1">
        <f>VLOOKUP(D5574, Summer!$A$1:$E$25, 5)</f>
        <v>275.93148050343302</v>
      </c>
      <c r="J5574" s="1">
        <f t="shared" si="523"/>
        <v>316.27464670020504</v>
      </c>
      <c r="K5574" s="47">
        <f t="shared" si="524"/>
        <v>5.916873640398201</v>
      </c>
      <c r="L5574" s="48">
        <f>Solar!K5591/1000*Variables!$B$3</f>
        <v>0</v>
      </c>
      <c r="M5574">
        <f>IF(E5574=1, VLOOKUP(D5574, Sheet1!$A$2:$C$26, 2), Sheet1!$C$3)</f>
        <v>0.18637999999999999</v>
      </c>
      <c r="N5574" s="1">
        <f>'Electricity Rates'!$J$2</f>
        <v>0.24729999999999999</v>
      </c>
      <c r="O5574" s="145">
        <f>L5574-K5574</f>
        <v>-5.916873640398201</v>
      </c>
      <c r="P5574">
        <f t="shared" si="525"/>
        <v>1.4632428512704752</v>
      </c>
      <c r="Q5574">
        <f>IF(O5574&gt;0, IF(Q5573+O5574*Variables!$B$5&lt;Variables!$B$4, Q5573+O5574*Variables!$B$5, Variables!$B$4), IF(Q5573&gt;-O5574, Q5573+O5574/Variables!$B$5, 0))</f>
        <v>0</v>
      </c>
      <c r="R5574">
        <f>IF(O5574&gt;0, 0, IF(Q5573&gt;-O5574, 0, -O5574 - Q5573*Variables!$B$5))</f>
        <v>5.916873640398201</v>
      </c>
      <c r="S5574">
        <f t="shared" si="526"/>
        <v>1.1027869090974167</v>
      </c>
      <c r="T5574">
        <f t="shared" si="527"/>
        <v>0</v>
      </c>
    </row>
    <row r="5575" spans="1:20" x14ac:dyDescent="0.3">
      <c r="A5575" s="3">
        <f t="shared" si="522"/>
        <v>43333</v>
      </c>
      <c r="B5575">
        <v>8</v>
      </c>
      <c r="C5575">
        <v>21</v>
      </c>
      <c r="D5575">
        <v>6</v>
      </c>
      <c r="E5575">
        <v>1</v>
      </c>
      <c r="F5575" s="1">
        <f>VLOOKUP(A5575,Weather!$A$1:$E$366, 5)</f>
        <v>0.78571428571428714</v>
      </c>
      <c r="G5575" s="1">
        <f>VLOOKUP(D5575, Summer!$A$1:$E$25, 2)</f>
        <v>420.20776289112302</v>
      </c>
      <c r="H5575" s="1">
        <f>VLOOKUP(D5575, Summer!$A$1:$E$25, 3)</f>
        <v>354.54545454545399</v>
      </c>
      <c r="I5575" s="1">
        <f>VLOOKUP(D5575, Summer!$A$1:$E$25, 5)</f>
        <v>244.50179868660999</v>
      </c>
      <c r="J5575" s="1">
        <f t="shared" si="523"/>
        <v>406.13726824562264</v>
      </c>
      <c r="K5575" s="47">
        <f t="shared" si="524"/>
        <v>7.5980257094199137</v>
      </c>
      <c r="L5575" s="48">
        <f>Solar!K5592/1000*Variables!$B$3</f>
        <v>0.24925000000000003</v>
      </c>
      <c r="M5575">
        <f>IF(E5575=1, VLOOKUP(D5575, Sheet1!$A$2:$C$26, 2), Sheet1!$C$3)</f>
        <v>0.18637999999999999</v>
      </c>
      <c r="N5575" s="1">
        <f>'Electricity Rates'!$J$2</f>
        <v>0.24729999999999999</v>
      </c>
      <c r="O5575" s="145">
        <f>L5575-K5575</f>
        <v>-7.3487757094199138</v>
      </c>
      <c r="P5575">
        <f t="shared" si="525"/>
        <v>1.8789917579395445</v>
      </c>
      <c r="Q5575">
        <f>IF(O5575&gt;0, IF(Q5574+O5575*Variables!$B$5&lt;Variables!$B$4, Q5574+O5575*Variables!$B$5, Variables!$B$4), IF(Q5574&gt;-O5575, Q5574+O5575/Variables!$B$5, 0))</f>
        <v>0</v>
      </c>
      <c r="R5575">
        <f>IF(O5575&gt;0, 0, IF(Q5574&gt;-O5575, 0, -O5575 - Q5574*Variables!$B$5))</f>
        <v>7.3487757094199138</v>
      </c>
      <c r="S5575">
        <f t="shared" si="526"/>
        <v>1.3696648167216834</v>
      </c>
      <c r="T5575">
        <f t="shared" si="527"/>
        <v>0</v>
      </c>
    </row>
    <row r="5576" spans="1:20" x14ac:dyDescent="0.3">
      <c r="A5576" s="3">
        <f t="shared" si="522"/>
        <v>43333</v>
      </c>
      <c r="B5576">
        <v>8</v>
      </c>
      <c r="C5576">
        <v>21</v>
      </c>
      <c r="D5576">
        <v>7</v>
      </c>
      <c r="E5576">
        <v>1</v>
      </c>
      <c r="F5576" s="1">
        <f>VLOOKUP(A5576,Weather!$A$1:$E$366, 5)</f>
        <v>0.78571428571428714</v>
      </c>
      <c r="G5576" s="1">
        <f>VLOOKUP(D5576, Summer!$A$1:$E$25, 2)</f>
        <v>767.23345107957198</v>
      </c>
      <c r="H5576" s="1">
        <f>VLOOKUP(D5576, Summer!$A$1:$E$25, 3)</f>
        <v>587.45596403639502</v>
      </c>
      <c r="I5576" s="1">
        <f>VLOOKUP(D5576, Summer!$A$1:$E$25, 5)</f>
        <v>275.57273968370998</v>
      </c>
      <c r="J5576" s="1">
        <f t="shared" si="523"/>
        <v>728.70970385603437</v>
      </c>
      <c r="K5576" s="47">
        <f t="shared" si="524"/>
        <v>13.632718535087541</v>
      </c>
      <c r="L5576" s="48">
        <f>Solar!K5593/1000*Variables!$B$3</f>
        <v>2.9756</v>
      </c>
      <c r="M5576">
        <f>IF(E5576=1, VLOOKUP(D5576, Sheet1!$A$2:$C$26, 2), Sheet1!$C$3)</f>
        <v>0.18637999999999999</v>
      </c>
      <c r="N5576" s="1">
        <f>'Electricity Rates'!$J$2</f>
        <v>0.24729999999999999</v>
      </c>
      <c r="O5576" s="145">
        <f>L5576-K5576</f>
        <v>-10.657118535087541</v>
      </c>
      <c r="P5576">
        <f t="shared" si="525"/>
        <v>3.3713712937271487</v>
      </c>
      <c r="Q5576">
        <f>IF(O5576&gt;0, IF(Q5575+O5576*Variables!$B$5&lt;Variables!$B$4, Q5575+O5576*Variables!$B$5, Variables!$B$4), IF(Q5575&gt;-O5576, Q5575+O5576/Variables!$B$5, 0))</f>
        <v>0</v>
      </c>
      <c r="R5576">
        <f>IF(O5576&gt;0, 0, IF(Q5575&gt;-O5576, 0, -O5576 - Q5575*Variables!$B$5))</f>
        <v>10.657118535087541</v>
      </c>
      <c r="S5576">
        <f t="shared" si="526"/>
        <v>1.9862737525696157</v>
      </c>
      <c r="T5576">
        <f t="shared" si="527"/>
        <v>0</v>
      </c>
    </row>
    <row r="5577" spans="1:20" x14ac:dyDescent="0.3">
      <c r="A5577" s="3">
        <f t="shared" si="522"/>
        <v>43333</v>
      </c>
      <c r="B5577">
        <v>8</v>
      </c>
      <c r="C5577">
        <v>21</v>
      </c>
      <c r="D5577">
        <v>8</v>
      </c>
      <c r="E5577">
        <v>1</v>
      </c>
      <c r="F5577" s="1">
        <f>VLOOKUP(A5577,Weather!$A$1:$E$366, 5)</f>
        <v>0.78571428571428714</v>
      </c>
      <c r="G5577" s="1">
        <f>VLOOKUP(D5577, Summer!$A$1:$E$25, 2)</f>
        <v>1109.6398637209199</v>
      </c>
      <c r="H5577" s="1">
        <f>VLOOKUP(D5577, Summer!$A$1:$E$25, 3)</f>
        <v>814.26008774773595</v>
      </c>
      <c r="I5577" s="1">
        <f>VLOOKUP(D5577, Summer!$A$1:$E$25, 5)</f>
        <v>328.96533168578299</v>
      </c>
      <c r="J5577" s="1">
        <f t="shared" si="523"/>
        <v>1046.3441974409525</v>
      </c>
      <c r="K5577" s="47">
        <f t="shared" si="524"/>
        <v>19.575032223466458</v>
      </c>
      <c r="L5577" s="48">
        <f>Solar!K5594/1000*Variables!$B$3</f>
        <v>9.3237000000000005</v>
      </c>
      <c r="M5577">
        <f>IF(E5577=1, VLOOKUP(D5577, Sheet1!$A$2:$C$26, 2), Sheet1!$C$3)</f>
        <v>0.18637999999999999</v>
      </c>
      <c r="N5577" s="1">
        <f>'Electricity Rates'!$J$2</f>
        <v>0.24729999999999999</v>
      </c>
      <c r="O5577" s="145">
        <f>L5577-K5577</f>
        <v>-10.251332223466457</v>
      </c>
      <c r="P5577">
        <f t="shared" si="525"/>
        <v>4.8409054688632551</v>
      </c>
      <c r="Q5577">
        <f>IF(O5577&gt;0, IF(Q5576+O5577*Variables!$B$5&lt;Variables!$B$4, Q5576+O5577*Variables!$B$5, Variables!$B$4), IF(Q5576&gt;-O5577, Q5576+O5577/Variables!$B$5, 0))</f>
        <v>0</v>
      </c>
      <c r="R5577">
        <f>IF(O5577&gt;0, 0, IF(Q5576&gt;-O5577, 0, -O5577 - Q5576*Variables!$B$5))</f>
        <v>10.251332223466457</v>
      </c>
      <c r="S5577">
        <f t="shared" si="526"/>
        <v>1.9106432998096783</v>
      </c>
      <c r="T5577">
        <f t="shared" si="527"/>
        <v>0</v>
      </c>
    </row>
    <row r="5578" spans="1:20" x14ac:dyDescent="0.3">
      <c r="A5578" s="3">
        <f t="shared" si="522"/>
        <v>43333</v>
      </c>
      <c r="B5578">
        <v>8</v>
      </c>
      <c r="C5578">
        <v>21</v>
      </c>
      <c r="D5578">
        <v>9</v>
      </c>
      <c r="E5578">
        <v>1</v>
      </c>
      <c r="F5578" s="1">
        <f>VLOOKUP(A5578,Weather!$A$1:$E$366, 5)</f>
        <v>0.78571428571428714</v>
      </c>
      <c r="G5578" s="1">
        <f>VLOOKUP(D5578, Summer!$A$1:$E$25, 2)</f>
        <v>1322.40871182827</v>
      </c>
      <c r="H5578" s="1">
        <f>VLOOKUP(D5578, Summer!$A$1:$E$25, 3)</f>
        <v>1017.49011217013</v>
      </c>
      <c r="I5578" s="1">
        <f>VLOOKUP(D5578, Summer!$A$1:$E$25, 5)</f>
        <v>386.82225388885001</v>
      </c>
      <c r="J5578" s="1">
        <f t="shared" si="523"/>
        <v>1257.0690119015262</v>
      </c>
      <c r="K5578" s="47">
        <f t="shared" si="524"/>
        <v>23.517277082699312</v>
      </c>
      <c r="L5578" s="48">
        <f>Solar!K5595/1000*Variables!$B$3</f>
        <v>16.872700000000002</v>
      </c>
      <c r="M5578">
        <f>IF(E5578=1, VLOOKUP(D5578, Sheet1!$A$2:$C$26, 2), Sheet1!$C$3)</f>
        <v>0.25796000000000002</v>
      </c>
      <c r="N5578" s="1">
        <f>'Electricity Rates'!$J$2</f>
        <v>0.24729999999999999</v>
      </c>
      <c r="O5578" s="145">
        <f>L5578-K5578</f>
        <v>-6.6445770826993105</v>
      </c>
      <c r="P5578">
        <f t="shared" si="525"/>
        <v>5.8158226225515399</v>
      </c>
      <c r="Q5578">
        <f>IF(O5578&gt;0, IF(Q5577+O5578*Variables!$B$5&lt;Variables!$B$4, Q5577+O5578*Variables!$B$5, Variables!$B$4), IF(Q5577&gt;-O5578, Q5577+O5578/Variables!$B$5, 0))</f>
        <v>0</v>
      </c>
      <c r="R5578">
        <f>IF(O5578&gt;0, 0, IF(Q5577&gt;-O5578, 0, -O5578 - Q5577*Variables!$B$5))</f>
        <v>6.6445770826993105</v>
      </c>
      <c r="S5578">
        <f t="shared" si="526"/>
        <v>1.7140351042531143</v>
      </c>
      <c r="T5578">
        <f t="shared" si="527"/>
        <v>0</v>
      </c>
    </row>
    <row r="5579" spans="1:20" x14ac:dyDescent="0.3">
      <c r="A5579" s="3">
        <f t="shared" si="522"/>
        <v>43333</v>
      </c>
      <c r="B5579">
        <v>8</v>
      </c>
      <c r="C5579">
        <v>21</v>
      </c>
      <c r="D5579">
        <v>10</v>
      </c>
      <c r="E5579">
        <v>1</v>
      </c>
      <c r="F5579" s="1">
        <f>VLOOKUP(A5579,Weather!$A$1:$E$366, 5)</f>
        <v>0.78571428571428714</v>
      </c>
      <c r="G5579" s="1">
        <f>VLOOKUP(D5579, Summer!$A$1:$E$25, 2)</f>
        <v>1424.0693518383</v>
      </c>
      <c r="H5579" s="1">
        <f>VLOOKUP(D5579, Summer!$A$1:$E$25, 3)</f>
        <v>1069.7659339946799</v>
      </c>
      <c r="I5579" s="1">
        <f>VLOOKUP(D5579, Summer!$A$1:$E$25, 5)</f>
        <v>417.88322986318002</v>
      </c>
      <c r="J5579" s="1">
        <f t="shared" si="523"/>
        <v>1348.1471908718104</v>
      </c>
      <c r="K5579" s="47">
        <f t="shared" si="524"/>
        <v>25.22116982904253</v>
      </c>
      <c r="L5579" s="48">
        <f>Solar!K5596/1000*Variables!$B$3</f>
        <v>25.758300000000002</v>
      </c>
      <c r="M5579">
        <f>IF(E5579=1, VLOOKUP(D5579, Sheet1!$A$2:$C$26, 2), Sheet1!$C$3)</f>
        <v>0.25796000000000002</v>
      </c>
      <c r="N5579" s="1">
        <f>'Electricity Rates'!$J$2</f>
        <v>0.24729999999999999</v>
      </c>
      <c r="O5579" s="145">
        <f>L5579-K5579</f>
        <v>0.53713017095747162</v>
      </c>
      <c r="P5579">
        <f t="shared" si="525"/>
        <v>6.2371952987222175</v>
      </c>
      <c r="Q5579">
        <f>IF(O5579&gt;0, IF(Q5578+O5579*Variables!$B$5&lt;Variables!$B$4, Q5578+O5579*Variables!$B$5, Variables!$B$4), IF(Q5578&gt;-O5579, Q5578+O5579/Variables!$B$5, 0))</f>
        <v>0.50490236070002326</v>
      </c>
      <c r="R5579">
        <f>IF(O5579&gt;0, 0, IF(Q5578&gt;-O5579, 0, -O5579 - Q5578*Variables!$B$5))</f>
        <v>0</v>
      </c>
      <c r="S5579">
        <f t="shared" si="526"/>
        <v>0</v>
      </c>
      <c r="T5579">
        <f t="shared" si="527"/>
        <v>0</v>
      </c>
    </row>
    <row r="5580" spans="1:20" x14ac:dyDescent="0.3">
      <c r="A5580" s="3">
        <f t="shared" si="522"/>
        <v>43333</v>
      </c>
      <c r="B5580">
        <v>8</v>
      </c>
      <c r="C5580">
        <v>21</v>
      </c>
      <c r="D5580">
        <v>11</v>
      </c>
      <c r="E5580">
        <v>1</v>
      </c>
      <c r="F5580" s="1">
        <f>VLOOKUP(A5580,Weather!$A$1:$E$366, 5)</f>
        <v>0.78571428571428714</v>
      </c>
      <c r="G5580" s="1">
        <f>VLOOKUP(D5580, Summer!$A$1:$E$25, 2)</f>
        <v>1497.9516334678001</v>
      </c>
      <c r="H5580" s="1">
        <f>VLOOKUP(D5580, Summer!$A$1:$E$25, 3)</f>
        <v>1079.6213447448599</v>
      </c>
      <c r="I5580" s="1">
        <f>VLOOKUP(D5580, Summer!$A$1:$E$25, 5)</f>
        <v>435.54125021175599</v>
      </c>
      <c r="J5580" s="1">
        <f t="shared" si="523"/>
        <v>1408.3094287414565</v>
      </c>
      <c r="K5580" s="47">
        <f t="shared" si="524"/>
        <v>26.346686411267029</v>
      </c>
      <c r="L5580" s="48">
        <f>Solar!K5597/1000*Variables!$B$3</f>
        <v>27.522099999999998</v>
      </c>
      <c r="M5580">
        <f>IF(E5580=1, VLOOKUP(D5580, Sheet1!$A$2:$C$26, 2), Sheet1!$C$3)</f>
        <v>0.25796000000000002</v>
      </c>
      <c r="N5580" s="1">
        <f>'Electricity Rates'!$J$2</f>
        <v>0.24729999999999999</v>
      </c>
      <c r="O5580" s="145">
        <f>L5580-K5580</f>
        <v>1.1754135887329689</v>
      </c>
      <c r="P5580">
        <f t="shared" si="525"/>
        <v>6.5155355495063363</v>
      </c>
      <c r="Q5580">
        <f>IF(O5580&gt;0, IF(Q5579+O5580*Variables!$B$5&lt;Variables!$B$4, Q5579+O5580*Variables!$B$5, Variables!$B$4), IF(Q5579&gt;-O5580, Q5579+O5580/Variables!$B$5, 0))</f>
        <v>1.6097911341090141</v>
      </c>
      <c r="R5580">
        <f>IF(O5580&gt;0, 0, IF(Q5579&gt;-O5580, 0, -O5580 - Q5579*Variables!$B$5))</f>
        <v>0</v>
      </c>
      <c r="S5580">
        <f t="shared" si="526"/>
        <v>0</v>
      </c>
      <c r="T5580">
        <f t="shared" si="527"/>
        <v>0</v>
      </c>
    </row>
    <row r="5581" spans="1:20" x14ac:dyDescent="0.3">
      <c r="A5581" s="3">
        <f t="shared" si="522"/>
        <v>43333</v>
      </c>
      <c r="B5581">
        <v>8</v>
      </c>
      <c r="C5581">
        <v>21</v>
      </c>
      <c r="D5581">
        <v>12</v>
      </c>
      <c r="E5581">
        <v>1</v>
      </c>
      <c r="F5581" s="1">
        <f>VLOOKUP(A5581,Weather!$A$1:$E$366, 5)</f>
        <v>0.78571428571428714</v>
      </c>
      <c r="G5581" s="1">
        <f>VLOOKUP(D5581, Summer!$A$1:$E$25, 2)</f>
        <v>1553.30978408544</v>
      </c>
      <c r="H5581" s="1">
        <f>VLOOKUP(D5581, Summer!$A$1:$E$25, 3)</f>
        <v>1117.7462231731799</v>
      </c>
      <c r="I5581" s="1">
        <f>VLOOKUP(D5581, Summer!$A$1:$E$25, 5)</f>
        <v>435.36187980189499</v>
      </c>
      <c r="J5581" s="1">
        <f t="shared" si="523"/>
        <v>1459.9747353185278</v>
      </c>
      <c r="K5581" s="47">
        <f t="shared" si="524"/>
        <v>27.313242200036065</v>
      </c>
      <c r="L5581" s="48">
        <f>Solar!K5598/1000*Variables!$B$3</f>
        <v>34.124749999999999</v>
      </c>
      <c r="M5581">
        <f>IF(E5581=1, VLOOKUP(D5581, Sheet1!$A$2:$C$26, 2), Sheet1!$C$3)</f>
        <v>0.25796000000000002</v>
      </c>
      <c r="N5581" s="1">
        <f>'Electricity Rates'!$J$2</f>
        <v>0.24729999999999999</v>
      </c>
      <c r="O5581" s="145">
        <f>L5581-K5581</f>
        <v>6.811507799963934</v>
      </c>
      <c r="P5581">
        <f t="shared" si="525"/>
        <v>6.7545647960689186</v>
      </c>
      <c r="Q5581">
        <f>IF(O5581&gt;0, IF(Q5580+O5581*Variables!$B$5&lt;Variables!$B$4, Q5580+O5581*Variables!$B$5, Variables!$B$4), IF(Q5580&gt;-O5581, Q5580+O5581/Variables!$B$5, 0))</f>
        <v>8.0126084660751111</v>
      </c>
      <c r="R5581">
        <f>IF(O5581&gt;0, 0, IF(Q5580&gt;-O5581, 0, -O5581 - Q5580*Variables!$B$5))</f>
        <v>0</v>
      </c>
      <c r="S5581">
        <f t="shared" si="526"/>
        <v>0</v>
      </c>
      <c r="T5581">
        <f t="shared" si="527"/>
        <v>0</v>
      </c>
    </row>
    <row r="5582" spans="1:20" x14ac:dyDescent="0.3">
      <c r="A5582" s="3">
        <f t="shared" si="522"/>
        <v>43333</v>
      </c>
      <c r="B5582">
        <v>8</v>
      </c>
      <c r="C5582">
        <v>21</v>
      </c>
      <c r="D5582">
        <v>13</v>
      </c>
      <c r="E5582">
        <v>1</v>
      </c>
      <c r="F5582" s="1">
        <f>VLOOKUP(A5582,Weather!$A$1:$E$366, 5)</f>
        <v>0.78571428571428714</v>
      </c>
      <c r="G5582" s="1">
        <f>VLOOKUP(D5582, Summer!$A$1:$E$25, 2)</f>
        <v>1622.5675647430101</v>
      </c>
      <c r="H5582" s="1">
        <f>VLOOKUP(D5582, Summer!$A$1:$E$25, 3)</f>
        <v>1132.28619594112</v>
      </c>
      <c r="I5582" s="1">
        <f>VLOOKUP(D5582, Summer!$A$1:$E$25, 5)</f>
        <v>435.17254436926402</v>
      </c>
      <c r="J5582" s="1">
        <f t="shared" si="523"/>
        <v>1517.5072714283201</v>
      </c>
      <c r="K5582" s="47">
        <f t="shared" si="524"/>
        <v>28.389562258962453</v>
      </c>
      <c r="L5582" s="48">
        <f>Solar!K5599/1000*Variables!$B$3</f>
        <v>36.7517</v>
      </c>
      <c r="M5582">
        <f>IF(E5582=1, VLOOKUP(D5582, Sheet1!$A$2:$C$26, 2), Sheet1!$C$3)</f>
        <v>0.55478000000000005</v>
      </c>
      <c r="N5582" s="1">
        <f>'Electricity Rates'!$J$2</f>
        <v>0.24729999999999999</v>
      </c>
      <c r="O5582" s="145">
        <f>L5582-K5582</f>
        <v>8.3621377410375466</v>
      </c>
      <c r="P5582">
        <f t="shared" si="525"/>
        <v>7.0207387466414142</v>
      </c>
      <c r="Q5582">
        <f>IF(O5582&gt;0, IF(Q5581+O5582*Variables!$B$5&lt;Variables!$B$4, Q5581+O5582*Variables!$B$5, Variables!$B$4), IF(Q5581&gt;-O5582, Q5581+O5582/Variables!$B$5, 0))</f>
        <v>15.873017942650405</v>
      </c>
      <c r="R5582">
        <f>IF(O5582&gt;0, 0, IF(Q5581&gt;-O5582, 0, -O5582 - Q5581*Variables!$B$5))</f>
        <v>0</v>
      </c>
      <c r="S5582">
        <f t="shared" si="526"/>
        <v>0</v>
      </c>
      <c r="T5582">
        <f t="shared" si="527"/>
        <v>0</v>
      </c>
    </row>
    <row r="5583" spans="1:20" x14ac:dyDescent="0.3">
      <c r="A5583" s="3">
        <f t="shared" si="522"/>
        <v>43333</v>
      </c>
      <c r="B5583">
        <v>8</v>
      </c>
      <c r="C5583">
        <v>21</v>
      </c>
      <c r="D5583">
        <v>14</v>
      </c>
      <c r="E5583">
        <v>1</v>
      </c>
      <c r="F5583" s="1">
        <f>VLOOKUP(A5583,Weather!$A$1:$E$366, 5)</f>
        <v>0.78571428571428714</v>
      </c>
      <c r="G5583" s="1">
        <f>VLOOKUP(D5583, Summer!$A$1:$E$25, 2)</f>
        <v>1636.26340321468</v>
      </c>
      <c r="H5583" s="1">
        <f>VLOOKUP(D5583, Summer!$A$1:$E$25, 3)</f>
        <v>1156.2601309732199</v>
      </c>
      <c r="I5583" s="1">
        <f>VLOOKUP(D5583, Summer!$A$1:$E$25, 5)</f>
        <v>417.13087064403902</v>
      </c>
      <c r="J5583" s="1">
        <f t="shared" si="523"/>
        <v>1533.4055591629392</v>
      </c>
      <c r="K5583" s="47">
        <f t="shared" si="524"/>
        <v>28.686987805416706</v>
      </c>
      <c r="L5583" s="48">
        <f>Solar!K5600/1000*Variables!$B$3</f>
        <v>38.121499999999997</v>
      </c>
      <c r="M5583">
        <f>IF(E5583=1, VLOOKUP(D5583, Sheet1!$A$2:$C$26, 2), Sheet1!$C$3)</f>
        <v>0.55478000000000005</v>
      </c>
      <c r="N5583" s="1">
        <f>'Electricity Rates'!$J$2</f>
        <v>0.24729999999999999</v>
      </c>
      <c r="O5583" s="145">
        <f>L5583-K5583</f>
        <v>9.4345121945832915</v>
      </c>
      <c r="P5583">
        <f t="shared" si="525"/>
        <v>7.0942920842795516</v>
      </c>
      <c r="Q5583">
        <f>IF(O5583&gt;0, IF(Q5582+O5583*Variables!$B$5&lt;Variables!$B$4, Q5582+O5583*Variables!$B$5, Variables!$B$4), IF(Q5582&gt;-O5583, Q5582+O5583/Variables!$B$5, 0))</f>
        <v>24.7414594055587</v>
      </c>
      <c r="R5583">
        <f>IF(O5583&gt;0, 0, IF(Q5582&gt;-O5583, 0, -O5583 - Q5582*Variables!$B$5))</f>
        <v>0</v>
      </c>
      <c r="S5583">
        <f t="shared" si="526"/>
        <v>0</v>
      </c>
      <c r="T5583">
        <f t="shared" si="527"/>
        <v>0</v>
      </c>
    </row>
    <row r="5584" spans="1:20" x14ac:dyDescent="0.3">
      <c r="A5584" s="3">
        <f t="shared" si="522"/>
        <v>43333</v>
      </c>
      <c r="B5584">
        <v>8</v>
      </c>
      <c r="C5584">
        <v>21</v>
      </c>
      <c r="D5584">
        <v>15</v>
      </c>
      <c r="E5584">
        <v>1</v>
      </c>
      <c r="F5584" s="1">
        <f>VLOOKUP(A5584,Weather!$A$1:$E$366, 5)</f>
        <v>0.78571428571428714</v>
      </c>
      <c r="G5584" s="1">
        <f>VLOOKUP(D5584, Summer!$A$1:$E$25, 2)</f>
        <v>1589.7727985285201</v>
      </c>
      <c r="H5584" s="1">
        <f>VLOOKUP(D5584, Summer!$A$1:$E$25, 3)</f>
        <v>1137.7596230737599</v>
      </c>
      <c r="I5584" s="1">
        <f>VLOOKUP(D5584, Summer!$A$1:$E$25, 5)</f>
        <v>403.543562097039</v>
      </c>
      <c r="J5584" s="1">
        <f t="shared" si="523"/>
        <v>1492.9128323596435</v>
      </c>
      <c r="K5584" s="47">
        <f t="shared" si="524"/>
        <v>27.929448905761014</v>
      </c>
      <c r="L5584" s="48">
        <f>Solar!K5601/1000*Variables!$B$3</f>
        <v>32.764699999999998</v>
      </c>
      <c r="M5584">
        <f>IF(E5584=1, VLOOKUP(D5584, Sheet1!$A$2:$C$26, 2), Sheet1!$C$3)</f>
        <v>0.55478000000000005</v>
      </c>
      <c r="N5584" s="1">
        <f>'Electricity Rates'!$J$2</f>
        <v>0.24729999999999999</v>
      </c>
      <c r="O5584" s="145">
        <f>L5584-K5584</f>
        <v>4.8352510942389841</v>
      </c>
      <c r="P5584">
        <f t="shared" si="525"/>
        <v>6.9069527143946985</v>
      </c>
      <c r="Q5584">
        <f>IF(O5584&gt;0, IF(Q5583+O5584*Variables!$B$5&lt;Variables!$B$4, Q5583+O5584*Variables!$B$5, Variables!$B$4), IF(Q5583&gt;-O5584, Q5583+O5584/Variables!$B$5, 0))</f>
        <v>29.286595434143344</v>
      </c>
      <c r="R5584">
        <f>IF(O5584&gt;0, 0, IF(Q5583&gt;-O5584, 0, -O5584 - Q5583*Variables!$B$5))</f>
        <v>0</v>
      </c>
      <c r="S5584">
        <f t="shared" si="526"/>
        <v>0</v>
      </c>
      <c r="T5584">
        <f t="shared" si="527"/>
        <v>0</v>
      </c>
    </row>
    <row r="5585" spans="1:20" x14ac:dyDescent="0.3">
      <c r="A5585" s="3">
        <f t="shared" si="522"/>
        <v>43333</v>
      </c>
      <c r="B5585">
        <v>8</v>
      </c>
      <c r="C5585">
        <v>21</v>
      </c>
      <c r="D5585">
        <v>16</v>
      </c>
      <c r="E5585">
        <v>1</v>
      </c>
      <c r="F5585" s="1">
        <f>VLOOKUP(A5585,Weather!$A$1:$E$366, 5)</f>
        <v>0.78571428571428714</v>
      </c>
      <c r="G5585" s="1">
        <f>VLOOKUP(D5585, Summer!$A$1:$E$25, 2)</f>
        <v>1459.9523441255701</v>
      </c>
      <c r="H5585" s="1">
        <f>VLOOKUP(D5585, Summer!$A$1:$E$25, 3)</f>
        <v>1006.09479349024</v>
      </c>
      <c r="I5585" s="1">
        <f>VLOOKUP(D5585, Summer!$A$1:$E$25, 5)</f>
        <v>381.04254068220598</v>
      </c>
      <c r="J5585" s="1">
        <f t="shared" si="523"/>
        <v>1362.6971547037142</v>
      </c>
      <c r="K5585" s="47">
        <f t="shared" si="524"/>
        <v>25.493370899738352</v>
      </c>
      <c r="L5585" s="48">
        <f>Solar!K5602/1000*Variables!$B$3</f>
        <v>26.051349999999999</v>
      </c>
      <c r="M5585">
        <f>IF(E5585=1, VLOOKUP(D5585, Sheet1!$A$2:$C$26, 2), Sheet1!$C$3)</f>
        <v>0.55478000000000005</v>
      </c>
      <c r="N5585" s="1">
        <f>'Electricity Rates'!$J$2</f>
        <v>0.24729999999999999</v>
      </c>
      <c r="O5585" s="145">
        <f>L5585-K5585</f>
        <v>0.55797910026164743</v>
      </c>
      <c r="P5585">
        <f t="shared" si="525"/>
        <v>6.3045106235052941</v>
      </c>
      <c r="Q5585">
        <f>IF(O5585&gt;0, IF(Q5584+O5585*Variables!$B$5&lt;Variables!$B$4, Q5584+O5585*Variables!$B$5, Variables!$B$4), IF(Q5584&gt;-O5585, Q5584+O5585/Variables!$B$5, 0))</f>
        <v>29.811095788389292</v>
      </c>
      <c r="R5585">
        <f>IF(O5585&gt;0, 0, IF(Q5584&gt;-O5585, 0, -O5585 - Q5584*Variables!$B$5))</f>
        <v>0</v>
      </c>
      <c r="S5585">
        <f t="shared" si="526"/>
        <v>0</v>
      </c>
      <c r="T5585">
        <f t="shared" si="527"/>
        <v>0</v>
      </c>
    </row>
    <row r="5586" spans="1:20" x14ac:dyDescent="0.3">
      <c r="A5586" s="3">
        <f t="shared" si="522"/>
        <v>43333</v>
      </c>
      <c r="B5586">
        <v>8</v>
      </c>
      <c r="C5586">
        <v>21</v>
      </c>
      <c r="D5586">
        <v>17</v>
      </c>
      <c r="E5586">
        <v>1</v>
      </c>
      <c r="F5586" s="1">
        <f>VLOOKUP(A5586,Weather!$A$1:$E$366, 5)</f>
        <v>0.78571428571428714</v>
      </c>
      <c r="G5586" s="1">
        <f>VLOOKUP(D5586, Summer!$A$1:$E$25, 2)</f>
        <v>1144.9480592772099</v>
      </c>
      <c r="H5586" s="1">
        <f>VLOOKUP(D5586, Summer!$A$1:$E$25, 3)</f>
        <v>808.38142168622596</v>
      </c>
      <c r="I5586" s="1">
        <f>VLOOKUP(D5586, Summer!$A$1:$E$25, 5)</f>
        <v>371.93450987035499</v>
      </c>
      <c r="J5586" s="1">
        <f t="shared" si="523"/>
        <v>1072.8266369362852</v>
      </c>
      <c r="K5586" s="47">
        <f t="shared" si="524"/>
        <v>20.070466333719068</v>
      </c>
      <c r="L5586" s="48">
        <f>Solar!K5603/1000*Variables!$B$3</f>
        <v>16.457450000000001</v>
      </c>
      <c r="M5586">
        <f>IF(E5586=1, VLOOKUP(D5586, Sheet1!$A$2:$C$26, 2), Sheet1!$C$3)</f>
        <v>0.55478000000000005</v>
      </c>
      <c r="N5586" s="1">
        <f>'Electricity Rates'!$J$2</f>
        <v>0.24729999999999999</v>
      </c>
      <c r="O5586" s="145">
        <f>L5586-K5586</f>
        <v>-3.6130163337190666</v>
      </c>
      <c r="P5586">
        <f t="shared" si="525"/>
        <v>4.9634263243287258</v>
      </c>
      <c r="Q5586">
        <f>IF(O5586&gt;0, IF(Q5585+O5586*Variables!$B$5&lt;Variables!$B$4, Q5585+O5586*Variables!$B$5, Variables!$B$4), IF(Q5585&gt;-O5586, Q5585+O5586/Variables!$B$5, 0))</f>
        <v>25.967461390815817</v>
      </c>
      <c r="R5586">
        <f>IF(O5586&gt;0, 0, IF(Q5585&gt;-O5586, 0, -O5586 - Q5585*Variables!$B$5))</f>
        <v>0</v>
      </c>
      <c r="S5586">
        <f t="shared" si="526"/>
        <v>0</v>
      </c>
      <c r="T5586">
        <f t="shared" si="527"/>
        <v>0</v>
      </c>
    </row>
    <row r="5587" spans="1:20" x14ac:dyDescent="0.3">
      <c r="A5587" s="3">
        <f t="shared" si="522"/>
        <v>43333</v>
      </c>
      <c r="B5587">
        <v>8</v>
      </c>
      <c r="C5587">
        <v>21</v>
      </c>
      <c r="D5587">
        <v>18</v>
      </c>
      <c r="E5587">
        <v>1</v>
      </c>
      <c r="F5587" s="1">
        <f>VLOOKUP(A5587,Weather!$A$1:$E$366, 5)</f>
        <v>0.78571428571428714</v>
      </c>
      <c r="G5587" s="1">
        <f>VLOOKUP(D5587, Summer!$A$1:$E$25, 2)</f>
        <v>769.75210584620504</v>
      </c>
      <c r="H5587" s="1">
        <f>VLOOKUP(D5587, Summer!$A$1:$E$25, 3)</f>
        <v>572.92139445417001</v>
      </c>
      <c r="I5587" s="1">
        <f>VLOOKUP(D5587, Summer!$A$1:$E$25, 5)</f>
        <v>349.41355840998102</v>
      </c>
      <c r="J5587" s="1">
        <f t="shared" si="523"/>
        <v>727.57409626219783</v>
      </c>
      <c r="K5587" s="47">
        <f t="shared" si="524"/>
        <v>13.611473561113462</v>
      </c>
      <c r="L5587" s="48">
        <f>Solar!K5604/1000*Variables!$B$3</f>
        <v>6.3194499999999998</v>
      </c>
      <c r="M5587">
        <f>IF(E5587=1, VLOOKUP(D5587, Sheet1!$A$2:$C$26, 2), Sheet1!$C$3)</f>
        <v>0.55478000000000005</v>
      </c>
      <c r="N5587" s="1">
        <f>'Electricity Rates'!$J$2</f>
        <v>0.24729999999999999</v>
      </c>
      <c r="O5587" s="145">
        <f>L5587-K5587</f>
        <v>-7.2920235611134618</v>
      </c>
      <c r="P5587">
        <f t="shared" si="525"/>
        <v>3.366117411663359</v>
      </c>
      <c r="Q5587">
        <f>IF(O5587&gt;0, IF(Q5586+O5587*Variables!$B$5&lt;Variables!$B$4, Q5586+O5587*Variables!$B$5, Variables!$B$4), IF(Q5586&gt;-O5587, Q5586+O5587/Variables!$B$5, 0))</f>
        <v>18.209989517290857</v>
      </c>
      <c r="R5587">
        <f>IF(O5587&gt;0, 0, IF(Q5586&gt;-O5587, 0, -O5587 - Q5586*Variables!$B$5))</f>
        <v>0</v>
      </c>
      <c r="S5587">
        <f t="shared" si="526"/>
        <v>0</v>
      </c>
      <c r="T5587">
        <f t="shared" si="527"/>
        <v>0</v>
      </c>
    </row>
    <row r="5588" spans="1:20" x14ac:dyDescent="0.3">
      <c r="A5588" s="3">
        <f t="shared" si="522"/>
        <v>43333</v>
      </c>
      <c r="B5588">
        <v>8</v>
      </c>
      <c r="C5588">
        <v>21</v>
      </c>
      <c r="D5588">
        <v>19</v>
      </c>
      <c r="E5588">
        <v>1</v>
      </c>
      <c r="F5588" s="1">
        <f>VLOOKUP(A5588,Weather!$A$1:$E$366, 5)</f>
        <v>0.78571428571428714</v>
      </c>
      <c r="G5588" s="1">
        <f>VLOOKUP(D5588, Summer!$A$1:$E$25, 2)</f>
        <v>565.86125451999203</v>
      </c>
      <c r="H5588" s="1">
        <f>VLOOKUP(D5588, Summer!$A$1:$E$25, 3)</f>
        <v>365.77406038600299</v>
      </c>
      <c r="I5588" s="1">
        <f>VLOOKUP(D5588, Summer!$A$1:$E$25, 5)</f>
        <v>331.38683221891199</v>
      </c>
      <c r="J5588" s="1">
        <f t="shared" si="523"/>
        <v>522.98542720556611</v>
      </c>
      <c r="K5588" s="47">
        <f t="shared" si="524"/>
        <v>9.7840238565761712</v>
      </c>
      <c r="L5588" s="48">
        <f>Solar!K5605/1000*Variables!$B$3</f>
        <v>0.77839999999999998</v>
      </c>
      <c r="M5588">
        <f>IF(E5588=1, VLOOKUP(D5588, Sheet1!$A$2:$C$26, 2), Sheet1!$C$3)</f>
        <v>0.25796000000000002</v>
      </c>
      <c r="N5588" s="1">
        <f>'Electricity Rates'!$J$2</f>
        <v>0.24729999999999999</v>
      </c>
      <c r="O5588" s="145">
        <f>L5588-K5588</f>
        <v>-9.0056238565761717</v>
      </c>
      <c r="P5588">
        <f t="shared" si="525"/>
        <v>2.419589099731287</v>
      </c>
      <c r="Q5588">
        <f>IF(O5588&gt;0, IF(Q5587+O5588*Variables!$B$5&lt;Variables!$B$4, Q5587+O5588*Variables!$B$5, Variables!$B$4), IF(Q5587&gt;-O5588, Q5587+O5588/Variables!$B$5, 0))</f>
        <v>8.6295386060396098</v>
      </c>
      <c r="R5588">
        <f>IF(O5588&gt;0, 0, IF(Q5587&gt;-O5588, 0, -O5588 - Q5587*Variables!$B$5))</f>
        <v>0</v>
      </c>
      <c r="S5588">
        <f t="shared" si="526"/>
        <v>0</v>
      </c>
      <c r="T5588">
        <f t="shared" si="527"/>
        <v>0</v>
      </c>
    </row>
    <row r="5589" spans="1:20" x14ac:dyDescent="0.3">
      <c r="A5589" s="3">
        <f t="shared" si="522"/>
        <v>43333</v>
      </c>
      <c r="B5589">
        <v>8</v>
      </c>
      <c r="C5589">
        <v>21</v>
      </c>
      <c r="D5589">
        <v>20</v>
      </c>
      <c r="E5589">
        <v>1</v>
      </c>
      <c r="F5589" s="1">
        <f>VLOOKUP(A5589,Weather!$A$1:$E$366, 5)</f>
        <v>0.78571428571428714</v>
      </c>
      <c r="G5589" s="1">
        <f>VLOOKUP(D5589, Summer!$A$1:$E$25, 2)</f>
        <v>459.178981251175</v>
      </c>
      <c r="H5589" s="1">
        <f>VLOOKUP(D5589, Summer!$A$1:$E$25, 3)</f>
        <v>328.41643432967999</v>
      </c>
      <c r="I5589" s="1">
        <f>VLOOKUP(D5589, Summer!$A$1:$E$25, 5)</f>
        <v>326.73316658528501</v>
      </c>
      <c r="J5589" s="1">
        <f t="shared" si="523"/>
        <v>431.15843548228338</v>
      </c>
      <c r="K5589" s="47">
        <f t="shared" si="524"/>
        <v>8.0661223033746161</v>
      </c>
      <c r="L5589" s="48">
        <f>Solar!K5606/1000*Variables!$B$3</f>
        <v>0</v>
      </c>
      <c r="M5589">
        <f>IF(E5589=1, VLOOKUP(D5589, Sheet1!$A$2:$C$26, 2), Sheet1!$C$3)</f>
        <v>0.25796000000000002</v>
      </c>
      <c r="N5589" s="1">
        <f>'Electricity Rates'!$J$2</f>
        <v>0.24729999999999999</v>
      </c>
      <c r="O5589" s="145">
        <f>L5589-K5589</f>
        <v>-8.0661223033746161</v>
      </c>
      <c r="P5589">
        <f t="shared" si="525"/>
        <v>1.9947520456245424</v>
      </c>
      <c r="Q5589">
        <f>IF(O5589&gt;0, IF(Q5588+O5589*Variables!$B$5&lt;Variables!$B$4, Q5588+O5589*Variables!$B$5, Variables!$B$4), IF(Q5588&gt;-O5589, Q5588+O5589/Variables!$B$5, 0))</f>
        <v>4.8557432236826514E-2</v>
      </c>
      <c r="R5589">
        <f>IF(O5589&gt;0, 0, IF(Q5588&gt;-O5589, 0, -O5589 - Q5588*Variables!$B$5))</f>
        <v>0</v>
      </c>
      <c r="S5589">
        <f t="shared" si="526"/>
        <v>0</v>
      </c>
      <c r="T5589">
        <f t="shared" si="527"/>
        <v>0</v>
      </c>
    </row>
    <row r="5590" spans="1:20" x14ac:dyDescent="0.3">
      <c r="A5590" s="3">
        <f t="shared" si="522"/>
        <v>43333</v>
      </c>
      <c r="B5590">
        <v>8</v>
      </c>
      <c r="C5590">
        <v>21</v>
      </c>
      <c r="D5590">
        <v>21</v>
      </c>
      <c r="E5590">
        <v>1</v>
      </c>
      <c r="F5590" s="1">
        <f>VLOOKUP(A5590,Weather!$A$1:$E$366, 5)</f>
        <v>0.78571428571428714</v>
      </c>
      <c r="G5590" s="1">
        <f>VLOOKUP(D5590, Summer!$A$1:$E$25, 2)</f>
        <v>403.43414919632897</v>
      </c>
      <c r="H5590" s="1">
        <f>VLOOKUP(D5590, Summer!$A$1:$E$25, 3)</f>
        <v>305.25297715532997</v>
      </c>
      <c r="I5590" s="1">
        <f>VLOOKUP(D5590, Summer!$A$1:$E$25, 5)</f>
        <v>313.15582306105603</v>
      </c>
      <c r="J5590" s="1">
        <f t="shared" si="523"/>
        <v>382.39532661611503</v>
      </c>
      <c r="K5590" s="47">
        <f t="shared" si="524"/>
        <v>7.1538608986607874</v>
      </c>
      <c r="L5590" s="48">
        <f>Solar!K5607/1000*Variables!$B$3</f>
        <v>0</v>
      </c>
      <c r="M5590">
        <f>IF(E5590=1, VLOOKUP(D5590, Sheet1!$A$2:$C$26, 2), Sheet1!$C$3)</f>
        <v>0.25796000000000002</v>
      </c>
      <c r="N5590" s="1">
        <f>'Electricity Rates'!$J$2</f>
        <v>0.24729999999999999</v>
      </c>
      <c r="O5590" s="145">
        <f>L5590-K5590</f>
        <v>-7.1538608986607874</v>
      </c>
      <c r="P5590">
        <f t="shared" si="525"/>
        <v>1.7691498002388126</v>
      </c>
      <c r="Q5590">
        <f>IF(O5590&gt;0, IF(Q5589+O5590*Variables!$B$5&lt;Variables!$B$4, Q5589+O5590*Variables!$B$5, Variables!$B$4), IF(Q5589&gt;-O5590, Q5589+O5590/Variables!$B$5, 0))</f>
        <v>0</v>
      </c>
      <c r="R5590">
        <f>IF(O5590&gt;0, 0, IF(Q5589&gt;-O5590, 0, -O5590 - Q5589*Variables!$B$5))</f>
        <v>7.1082169123581709</v>
      </c>
      <c r="S5590">
        <f t="shared" si="526"/>
        <v>1.8336356347119138</v>
      </c>
      <c r="T5590">
        <f t="shared" si="527"/>
        <v>0</v>
      </c>
    </row>
    <row r="5591" spans="1:20" x14ac:dyDescent="0.3">
      <c r="A5591" s="3">
        <f t="shared" si="522"/>
        <v>43333</v>
      </c>
      <c r="B5591">
        <v>8</v>
      </c>
      <c r="C5591">
        <v>21</v>
      </c>
      <c r="D5591">
        <v>22</v>
      </c>
      <c r="E5591">
        <v>1</v>
      </c>
      <c r="F5591" s="1">
        <f>VLOOKUP(A5591,Weather!$A$1:$E$366, 5)</f>
        <v>0.78571428571428714</v>
      </c>
      <c r="G5591" s="1">
        <f>VLOOKUP(D5591, Summer!$A$1:$E$25, 2)</f>
        <v>366.19777187885302</v>
      </c>
      <c r="H5591" s="1">
        <f>VLOOKUP(D5591, Summer!$A$1:$E$25, 3)</f>
        <v>263.18917633836901</v>
      </c>
      <c r="I5591" s="1">
        <f>VLOOKUP(D5591, Summer!$A$1:$E$25, 5)</f>
        <v>295.10418431306101</v>
      </c>
      <c r="J5591" s="1">
        <f t="shared" si="523"/>
        <v>344.12450140589232</v>
      </c>
      <c r="K5591" s="47">
        <f t="shared" si="524"/>
        <v>6.4378893870482914</v>
      </c>
      <c r="L5591" s="48">
        <f>Solar!K5608/1000*Variables!$B$3</f>
        <v>0</v>
      </c>
      <c r="M5591">
        <f>IF(E5591=1, VLOOKUP(D5591, Sheet1!$A$2:$C$26, 2), Sheet1!$C$3)</f>
        <v>0.18637999999999999</v>
      </c>
      <c r="N5591" s="1">
        <f>'Electricity Rates'!$J$2</f>
        <v>0.24729999999999999</v>
      </c>
      <c r="O5591" s="145">
        <f>L5591-K5591</f>
        <v>-6.4378893870482914</v>
      </c>
      <c r="P5591">
        <f t="shared" si="525"/>
        <v>1.5920900454170424</v>
      </c>
      <c r="Q5591">
        <f>IF(O5591&gt;0, IF(Q5590+O5591*Variables!$B$5&lt;Variables!$B$4, Q5590+O5591*Variables!$B$5, Variables!$B$4), IF(Q5590&gt;-O5591, Q5590+O5591/Variables!$B$5, 0))</f>
        <v>0</v>
      </c>
      <c r="R5591">
        <f>IF(O5591&gt;0, 0, IF(Q5590&gt;-O5591, 0, -O5591 - Q5590*Variables!$B$5))</f>
        <v>6.4378893870482914</v>
      </c>
      <c r="S5591">
        <f t="shared" si="526"/>
        <v>1.1998938239580605</v>
      </c>
      <c r="T5591">
        <f t="shared" si="527"/>
        <v>0</v>
      </c>
    </row>
    <row r="5592" spans="1:20" x14ac:dyDescent="0.3">
      <c r="A5592" s="3">
        <f t="shared" si="522"/>
        <v>43333</v>
      </c>
      <c r="B5592">
        <v>8</v>
      </c>
      <c r="C5592">
        <v>21</v>
      </c>
      <c r="D5592">
        <v>23</v>
      </c>
      <c r="E5592">
        <v>1</v>
      </c>
      <c r="F5592" s="1">
        <f>VLOOKUP(A5592,Weather!$A$1:$E$366, 5)</f>
        <v>0.78571428571428714</v>
      </c>
      <c r="G5592" s="1">
        <f>VLOOKUP(D5592, Summer!$A$1:$E$25, 2)</f>
        <v>342.86102460129899</v>
      </c>
      <c r="H5592" s="1">
        <f>VLOOKUP(D5592, Summer!$A$1:$E$25, 3)</f>
        <v>273.02297434567402</v>
      </c>
      <c r="I5592" s="1">
        <f>VLOOKUP(D5592, Summer!$A$1:$E$25, 5)</f>
        <v>281.53182330021599</v>
      </c>
      <c r="J5592" s="1">
        <f t="shared" si="523"/>
        <v>327.89572811795085</v>
      </c>
      <c r="K5592" s="47">
        <f t="shared" si="524"/>
        <v>6.1342811089733198</v>
      </c>
      <c r="L5592" s="48">
        <f>Solar!K5609/1000*Variables!$B$3</f>
        <v>0</v>
      </c>
      <c r="M5592">
        <f>IF(E5592=1, VLOOKUP(D5592, Sheet1!$A$2:$C$26, 2), Sheet1!$C$3)</f>
        <v>0.18637999999999999</v>
      </c>
      <c r="N5592" s="1">
        <f>'Electricity Rates'!$J$2</f>
        <v>0.24729999999999999</v>
      </c>
      <c r="O5592" s="145">
        <f>L5592-K5592</f>
        <v>-6.1342811089733198</v>
      </c>
      <c r="P5592">
        <f t="shared" si="525"/>
        <v>1.517007718249102</v>
      </c>
      <c r="Q5592">
        <f>IF(O5592&gt;0, IF(Q5591+O5592*Variables!$B$5&lt;Variables!$B$4, Q5591+O5592*Variables!$B$5, Variables!$B$4), IF(Q5591&gt;-O5592, Q5591+O5592/Variables!$B$5, 0))</f>
        <v>0</v>
      </c>
      <c r="R5592">
        <f>IF(O5592&gt;0, 0, IF(Q5591&gt;-O5592, 0, -O5592 - Q5591*Variables!$B$5))</f>
        <v>6.1342811089733198</v>
      </c>
      <c r="S5592">
        <f t="shared" si="526"/>
        <v>1.1433073130904472</v>
      </c>
      <c r="T5592">
        <f t="shared" si="527"/>
        <v>0</v>
      </c>
    </row>
    <row r="5593" spans="1:20" x14ac:dyDescent="0.3">
      <c r="A5593" s="3">
        <f t="shared" si="522"/>
        <v>43333</v>
      </c>
      <c r="B5593">
        <v>8</v>
      </c>
      <c r="C5593">
        <v>21</v>
      </c>
      <c r="D5593">
        <v>24</v>
      </c>
      <c r="E5593">
        <v>1</v>
      </c>
      <c r="F5593" s="1">
        <f>VLOOKUP(A5593,Weather!$A$1:$E$366, 5)</f>
        <v>0.78571428571428714</v>
      </c>
      <c r="G5593" s="1">
        <f>VLOOKUP(D5593, Summer!$A$1:$E$25, 2)</f>
        <v>310.26482453023402</v>
      </c>
      <c r="H5593" s="1">
        <f>VLOOKUP(D5593, Summer!$A$1:$E$25, 3)</f>
        <v>259.09090909090901</v>
      </c>
      <c r="I5593" s="1">
        <f>VLOOKUP(D5593, Summer!$A$1:$E$25, 5)</f>
        <v>276.86321013243497</v>
      </c>
      <c r="J5593" s="1">
        <f t="shared" si="523"/>
        <v>299.29898550752159</v>
      </c>
      <c r="K5593" s="47">
        <f t="shared" si="524"/>
        <v>5.5992925655720276</v>
      </c>
      <c r="L5593" s="48">
        <f>Solar!K5610/1000*Variables!$B$3</f>
        <v>0</v>
      </c>
      <c r="M5593">
        <f>IF(E5593=1, VLOOKUP(D5593, Sheet1!$A$2:$C$26, 2), Sheet1!$C$3)</f>
        <v>0.18637999999999999</v>
      </c>
      <c r="N5593" s="1">
        <f>'Electricity Rates'!$J$2</f>
        <v>0.24729999999999999</v>
      </c>
      <c r="O5593" s="145">
        <f>L5593-K5593</f>
        <v>-5.5992925655720276</v>
      </c>
      <c r="P5593">
        <f t="shared" si="525"/>
        <v>1.3847050514659625</v>
      </c>
      <c r="Q5593">
        <f>IF(O5593&gt;0, IF(Q5592+O5593*Variables!$B$5&lt;Variables!$B$4, Q5592+O5593*Variables!$B$5, Variables!$B$4), IF(Q5592&gt;-O5593, Q5592+O5593/Variables!$B$5, 0))</f>
        <v>0</v>
      </c>
      <c r="R5593">
        <f>IF(O5593&gt;0, 0, IF(Q5592&gt;-O5593, 0, -O5593 - Q5592*Variables!$B$5))</f>
        <v>5.5992925655720276</v>
      </c>
      <c r="S5593">
        <f t="shared" si="526"/>
        <v>1.0435961483713145</v>
      </c>
      <c r="T5593">
        <f t="shared" si="527"/>
        <v>0</v>
      </c>
    </row>
    <row r="5594" spans="1:20" x14ac:dyDescent="0.3">
      <c r="A5594" s="3">
        <f t="shared" si="522"/>
        <v>43334</v>
      </c>
      <c r="B5594">
        <v>8</v>
      </c>
      <c r="C5594">
        <v>22</v>
      </c>
      <c r="D5594">
        <v>1</v>
      </c>
      <c r="E5594">
        <v>1</v>
      </c>
      <c r="F5594" s="1">
        <f>VLOOKUP(A5594,Weather!$A$1:$E$366, 5)</f>
        <v>0.80952380952380965</v>
      </c>
      <c r="G5594" s="1">
        <f>VLOOKUP(D5594, Summer!$A$1:$E$25, 2)</f>
        <v>305.44698283970399</v>
      </c>
      <c r="H5594" s="1">
        <f>VLOOKUP(D5594, Summer!$A$1:$E$25, 3)</f>
        <v>264.36707082495798</v>
      </c>
      <c r="I5594" s="1">
        <f>VLOOKUP(D5594, Summer!$A$1:$E$25, 5)</f>
        <v>276.703769768114</v>
      </c>
      <c r="J5594" s="1">
        <f t="shared" si="523"/>
        <v>297.62223769403806</v>
      </c>
      <c r="K5594" s="47">
        <f t="shared" si="524"/>
        <v>5.5679239274509955</v>
      </c>
      <c r="L5594" s="48">
        <f>Solar!K5611/1000*Variables!$B$3</f>
        <v>0</v>
      </c>
      <c r="M5594">
        <f>IF(E5594=1, VLOOKUP(D5594, Sheet1!$A$2:$C$26, 2), Sheet1!$C$3)</f>
        <v>0.18637999999999999</v>
      </c>
      <c r="N5594" s="1">
        <f>'Electricity Rates'!$J$2</f>
        <v>0.24729999999999999</v>
      </c>
      <c r="O5594" s="145">
        <f>L5594-K5594</f>
        <v>-5.5679239274509955</v>
      </c>
      <c r="P5594">
        <f t="shared" si="525"/>
        <v>1.3769475872586312</v>
      </c>
      <c r="Q5594">
        <f>IF(O5594&gt;0, IF(Q5593+O5594*Variables!$B$5&lt;Variables!$B$4, Q5593+O5594*Variables!$B$5, Variables!$B$4), IF(Q5593&gt;-O5594, Q5593+O5594/Variables!$B$5, 0))</f>
        <v>0</v>
      </c>
      <c r="R5594">
        <f>IF(O5594&gt;0, 0, IF(Q5593&gt;-O5594, 0, -O5594 - Q5593*Variables!$B$5))</f>
        <v>5.5679239274509955</v>
      </c>
      <c r="S5594">
        <f t="shared" si="526"/>
        <v>1.0377496615983164</v>
      </c>
      <c r="T5594">
        <f t="shared" si="527"/>
        <v>0</v>
      </c>
    </row>
    <row r="5595" spans="1:20" x14ac:dyDescent="0.3">
      <c r="A5595" s="3">
        <f t="shared" si="522"/>
        <v>43334</v>
      </c>
      <c r="B5595">
        <v>8</v>
      </c>
      <c r="C5595">
        <v>22</v>
      </c>
      <c r="D5595">
        <v>2</v>
      </c>
      <c r="E5595">
        <v>1</v>
      </c>
      <c r="F5595" s="1">
        <f>VLOOKUP(A5595,Weather!$A$1:$E$366, 5)</f>
        <v>0.80952380952380965</v>
      </c>
      <c r="G5595" s="1">
        <f>VLOOKUP(D5595, Summer!$A$1:$E$25, 2)</f>
        <v>286.71906025959902</v>
      </c>
      <c r="H5595" s="1">
        <f>VLOOKUP(D5595, Summer!$A$1:$E$25, 3)</f>
        <v>260.03911906460002</v>
      </c>
      <c r="I5595" s="1">
        <f>VLOOKUP(D5595, Summer!$A$1:$E$25, 5)</f>
        <v>276.50446931271199</v>
      </c>
      <c r="J5595" s="1">
        <f t="shared" si="523"/>
        <v>281.63716669864681</v>
      </c>
      <c r="K5595" s="47">
        <f t="shared" si="524"/>
        <v>5.2688748376825769</v>
      </c>
      <c r="L5595" s="48">
        <f>Solar!K5612/1000*Variables!$B$3</f>
        <v>0</v>
      </c>
      <c r="M5595">
        <f>IF(E5595=1, VLOOKUP(D5595, Sheet1!$A$2:$C$26, 2), Sheet1!$C$3)</f>
        <v>0.18637999999999999</v>
      </c>
      <c r="N5595" s="1">
        <f>'Electricity Rates'!$J$2</f>
        <v>0.24729999999999999</v>
      </c>
      <c r="O5595" s="145">
        <f>L5595-K5595</f>
        <v>-5.2688748376825769</v>
      </c>
      <c r="P5595">
        <f t="shared" si="525"/>
        <v>1.3029927473589011</v>
      </c>
      <c r="Q5595">
        <f>IF(O5595&gt;0, IF(Q5594+O5595*Variables!$B$5&lt;Variables!$B$4, Q5594+O5595*Variables!$B$5, Variables!$B$4), IF(Q5594&gt;-O5595, Q5594+O5595/Variables!$B$5, 0))</f>
        <v>0</v>
      </c>
      <c r="R5595">
        <f>IF(O5595&gt;0, 0, IF(Q5594&gt;-O5595, 0, -O5595 - Q5594*Variables!$B$5))</f>
        <v>5.2688748376825769</v>
      </c>
      <c r="S5595">
        <f t="shared" si="526"/>
        <v>0.98201289224727861</v>
      </c>
      <c r="T5595">
        <f t="shared" si="527"/>
        <v>0</v>
      </c>
    </row>
    <row r="5596" spans="1:20" x14ac:dyDescent="0.3">
      <c r="A5596" s="3">
        <f t="shared" si="522"/>
        <v>43334</v>
      </c>
      <c r="B5596">
        <v>8</v>
      </c>
      <c r="C5596">
        <v>22</v>
      </c>
      <c r="D5596">
        <v>3</v>
      </c>
      <c r="E5596">
        <v>1</v>
      </c>
      <c r="F5596" s="1">
        <f>VLOOKUP(A5596,Weather!$A$1:$E$366, 5)</f>
        <v>0.80952380952380965</v>
      </c>
      <c r="G5596" s="1">
        <f>VLOOKUP(D5596, Summer!$A$1:$E$25, 2)</f>
        <v>272.63131492590298</v>
      </c>
      <c r="H5596" s="1">
        <f>VLOOKUP(D5596, Summer!$A$1:$E$25, 3)</f>
        <v>241.571030279452</v>
      </c>
      <c r="I5596" s="1">
        <f>VLOOKUP(D5596, Summer!$A$1:$E$25, 5)</f>
        <v>276.33008141423602</v>
      </c>
      <c r="J5596" s="1">
        <f t="shared" si="523"/>
        <v>266.71507023134092</v>
      </c>
      <c r="K5596" s="47">
        <f t="shared" si="524"/>
        <v>4.9897119007603115</v>
      </c>
      <c r="L5596" s="48">
        <f>Solar!K5613/1000*Variables!$B$3</f>
        <v>0</v>
      </c>
      <c r="M5596">
        <f>IF(E5596=1, VLOOKUP(D5596, Sheet1!$A$2:$C$26, 2), Sheet1!$C$3)</f>
        <v>0.18637999999999999</v>
      </c>
      <c r="N5596" s="1">
        <f>'Electricity Rates'!$J$2</f>
        <v>0.24729999999999999</v>
      </c>
      <c r="O5596" s="145">
        <f>L5596-K5596</f>
        <v>-4.9897119007603115</v>
      </c>
      <c r="P5596">
        <f t="shared" si="525"/>
        <v>1.233955753058025</v>
      </c>
      <c r="Q5596">
        <f>IF(O5596&gt;0, IF(Q5595+O5596*Variables!$B$5&lt;Variables!$B$4, Q5595+O5596*Variables!$B$5, Variables!$B$4), IF(Q5595&gt;-O5596, Q5595+O5596/Variables!$B$5, 0))</f>
        <v>0</v>
      </c>
      <c r="R5596">
        <f>IF(O5596&gt;0, 0, IF(Q5595&gt;-O5596, 0, -O5596 - Q5595*Variables!$B$5))</f>
        <v>4.9897119007603115</v>
      </c>
      <c r="S5596">
        <f t="shared" si="526"/>
        <v>0.92998250406370675</v>
      </c>
      <c r="T5596">
        <f t="shared" si="527"/>
        <v>0</v>
      </c>
    </row>
    <row r="5597" spans="1:20" x14ac:dyDescent="0.3">
      <c r="A5597" s="3">
        <f t="shared" si="522"/>
        <v>43334</v>
      </c>
      <c r="B5597">
        <v>8</v>
      </c>
      <c r="C5597">
        <v>22</v>
      </c>
      <c r="D5597">
        <v>4</v>
      </c>
      <c r="E5597">
        <v>1</v>
      </c>
      <c r="F5597" s="1">
        <f>VLOOKUP(A5597,Weather!$A$1:$E$366, 5)</f>
        <v>0.80952380952380965</v>
      </c>
      <c r="G5597" s="1">
        <f>VLOOKUP(D5597, Summer!$A$1:$E$25, 2)</f>
        <v>286.33237882239803</v>
      </c>
      <c r="H5597" s="1">
        <f>VLOOKUP(D5597, Summer!$A$1:$E$25, 3)</f>
        <v>256.10019667595998</v>
      </c>
      <c r="I5597" s="1">
        <f>VLOOKUP(D5597, Summer!$A$1:$E$25, 5)</f>
        <v>276.13078095883401</v>
      </c>
      <c r="J5597" s="1">
        <f t="shared" si="523"/>
        <v>280.57386793736219</v>
      </c>
      <c r="K5597" s="47">
        <f t="shared" si="524"/>
        <v>5.2489826190739937</v>
      </c>
      <c r="L5597" s="48">
        <f>Solar!K5614/1000*Variables!$B$3</f>
        <v>0</v>
      </c>
      <c r="M5597">
        <f>IF(E5597=1, VLOOKUP(D5597, Sheet1!$A$2:$C$26, 2), Sheet1!$C$3)</f>
        <v>0.18637999999999999</v>
      </c>
      <c r="N5597" s="1">
        <f>'Electricity Rates'!$J$2</f>
        <v>0.24729999999999999</v>
      </c>
      <c r="O5597" s="145">
        <f>L5597-K5597</f>
        <v>-5.2489826190739937</v>
      </c>
      <c r="P5597">
        <f t="shared" si="525"/>
        <v>1.2980734016969986</v>
      </c>
      <c r="Q5597">
        <f>IF(O5597&gt;0, IF(Q5596+O5597*Variables!$B$5&lt;Variables!$B$4, Q5596+O5597*Variables!$B$5, Variables!$B$4), IF(Q5596&gt;-O5597, Q5596+O5597/Variables!$B$5, 0))</f>
        <v>0</v>
      </c>
      <c r="R5597">
        <f>IF(O5597&gt;0, 0, IF(Q5596&gt;-O5597, 0, -O5597 - Q5596*Variables!$B$5))</f>
        <v>5.2489826190739937</v>
      </c>
      <c r="S5597">
        <f t="shared" si="526"/>
        <v>0.97830538054301086</v>
      </c>
      <c r="T5597">
        <f t="shared" si="527"/>
        <v>0</v>
      </c>
    </row>
    <row r="5598" spans="1:20" x14ac:dyDescent="0.3">
      <c r="A5598" s="3">
        <f t="shared" si="522"/>
        <v>43334</v>
      </c>
      <c r="B5598">
        <v>8</v>
      </c>
      <c r="C5598">
        <v>22</v>
      </c>
      <c r="D5598">
        <v>5</v>
      </c>
      <c r="E5598">
        <v>1</v>
      </c>
      <c r="F5598" s="1">
        <f>VLOOKUP(A5598,Weather!$A$1:$E$366, 5)</f>
        <v>0.80952380952380965</v>
      </c>
      <c r="G5598" s="1">
        <f>VLOOKUP(D5598, Summer!$A$1:$E$25, 2)</f>
        <v>323.19252555232703</v>
      </c>
      <c r="H5598" s="1">
        <f>VLOOKUP(D5598, Summer!$A$1:$E$25, 3)</f>
        <v>290.90909090909099</v>
      </c>
      <c r="I5598" s="1">
        <f>VLOOKUP(D5598, Summer!$A$1:$E$25, 5)</f>
        <v>275.93148050343302</v>
      </c>
      <c r="J5598" s="1">
        <f t="shared" si="523"/>
        <v>317.04329990599638</v>
      </c>
      <c r="K5598" s="47">
        <f t="shared" si="524"/>
        <v>5.9312536229210027</v>
      </c>
      <c r="L5598" s="48">
        <f>Solar!K5615/1000*Variables!$B$3</f>
        <v>0</v>
      </c>
      <c r="M5598">
        <f>IF(E5598=1, VLOOKUP(D5598, Sheet1!$A$2:$C$26, 2), Sheet1!$C$3)</f>
        <v>0.18637999999999999</v>
      </c>
      <c r="N5598" s="1">
        <f>'Electricity Rates'!$J$2</f>
        <v>0.24729999999999999</v>
      </c>
      <c r="O5598" s="145">
        <f>L5598-K5598</f>
        <v>-5.9312536229210027</v>
      </c>
      <c r="P5598">
        <f t="shared" si="525"/>
        <v>1.4667990209483639</v>
      </c>
      <c r="Q5598">
        <f>IF(O5598&gt;0, IF(Q5597+O5598*Variables!$B$5&lt;Variables!$B$4, Q5597+O5598*Variables!$B$5, Variables!$B$4), IF(Q5597&gt;-O5598, Q5597+O5598/Variables!$B$5, 0))</f>
        <v>0</v>
      </c>
      <c r="R5598">
        <f>IF(O5598&gt;0, 0, IF(Q5597&gt;-O5598, 0, -O5598 - Q5597*Variables!$B$5))</f>
        <v>5.9312536229210027</v>
      </c>
      <c r="S5598">
        <f t="shared" si="526"/>
        <v>1.1054670502400163</v>
      </c>
      <c r="T5598">
        <f t="shared" si="527"/>
        <v>0</v>
      </c>
    </row>
    <row r="5599" spans="1:20" x14ac:dyDescent="0.3">
      <c r="A5599" s="3">
        <f t="shared" si="522"/>
        <v>43334</v>
      </c>
      <c r="B5599">
        <v>8</v>
      </c>
      <c r="C5599">
        <v>22</v>
      </c>
      <c r="D5599">
        <v>6</v>
      </c>
      <c r="E5599">
        <v>1</v>
      </c>
      <c r="F5599" s="1">
        <f>VLOOKUP(A5599,Weather!$A$1:$E$366, 5)</f>
        <v>0.80952380952380965</v>
      </c>
      <c r="G5599" s="1">
        <f>VLOOKUP(D5599, Summer!$A$1:$E$25, 2)</f>
        <v>420.20776289112302</v>
      </c>
      <c r="H5599" s="1">
        <f>VLOOKUP(D5599, Summer!$A$1:$E$25, 3)</f>
        <v>354.54545454545399</v>
      </c>
      <c r="I5599" s="1">
        <f>VLOOKUP(D5599, Summer!$A$1:$E$25, 5)</f>
        <v>244.50179868660999</v>
      </c>
      <c r="J5599" s="1">
        <f t="shared" si="523"/>
        <v>407.70065653956703</v>
      </c>
      <c r="K5599" s="47">
        <f t="shared" si="524"/>
        <v>7.6272736149433529</v>
      </c>
      <c r="L5599" s="48">
        <f>Solar!K5616/1000*Variables!$B$3</f>
        <v>0.10255000000000002</v>
      </c>
      <c r="M5599">
        <f>IF(E5599=1, VLOOKUP(D5599, Sheet1!$A$2:$C$26, 2), Sheet1!$C$3)</f>
        <v>0.18637999999999999</v>
      </c>
      <c r="N5599" s="1">
        <f>'Electricity Rates'!$J$2</f>
        <v>0.24729999999999999</v>
      </c>
      <c r="O5599" s="145">
        <f>L5599-K5599</f>
        <v>-7.524723614943353</v>
      </c>
      <c r="P5599">
        <f t="shared" si="525"/>
        <v>1.8862247649754911</v>
      </c>
      <c r="Q5599">
        <f>IF(O5599&gt;0, IF(Q5598+O5599*Variables!$B$5&lt;Variables!$B$4, Q5598+O5599*Variables!$B$5, Variables!$B$4), IF(Q5598&gt;-O5599, Q5598+O5599/Variables!$B$5, 0))</f>
        <v>0</v>
      </c>
      <c r="R5599">
        <f>IF(O5599&gt;0, 0, IF(Q5598&gt;-O5599, 0, -O5599 - Q5598*Variables!$B$5))</f>
        <v>7.524723614943353</v>
      </c>
      <c r="S5599">
        <f t="shared" si="526"/>
        <v>1.402457987353142</v>
      </c>
      <c r="T5599">
        <f t="shared" si="527"/>
        <v>0</v>
      </c>
    </row>
    <row r="5600" spans="1:20" x14ac:dyDescent="0.3">
      <c r="A5600" s="3">
        <f t="shared" si="522"/>
        <v>43334</v>
      </c>
      <c r="B5600">
        <v>8</v>
      </c>
      <c r="C5600">
        <v>22</v>
      </c>
      <c r="D5600">
        <v>7</v>
      </c>
      <c r="E5600">
        <v>1</v>
      </c>
      <c r="F5600" s="1">
        <f>VLOOKUP(A5600,Weather!$A$1:$E$366, 5)</f>
        <v>0.80952380952380965</v>
      </c>
      <c r="G5600" s="1">
        <f>VLOOKUP(D5600, Summer!$A$1:$E$25, 2)</f>
        <v>767.23345107957198</v>
      </c>
      <c r="H5600" s="1">
        <f>VLOOKUP(D5600, Summer!$A$1:$E$25, 3)</f>
        <v>587.45596403639502</v>
      </c>
      <c r="I5600" s="1">
        <f>VLOOKUP(D5600, Summer!$A$1:$E$25, 5)</f>
        <v>275.57273968370998</v>
      </c>
      <c r="J5600" s="1">
        <f t="shared" si="523"/>
        <v>732.99012021420492</v>
      </c>
      <c r="K5600" s="47">
        <f t="shared" si="524"/>
        <v>13.712796666495892</v>
      </c>
      <c r="L5600" s="48">
        <f>Solar!K5617/1000*Variables!$B$3</f>
        <v>2.2596499999999997</v>
      </c>
      <c r="M5600">
        <f>IF(E5600=1, VLOOKUP(D5600, Sheet1!$A$2:$C$26, 2), Sheet1!$C$3)</f>
        <v>0.18637999999999999</v>
      </c>
      <c r="N5600" s="1">
        <f>'Electricity Rates'!$J$2</f>
        <v>0.24729999999999999</v>
      </c>
      <c r="O5600" s="145">
        <f>L5600-K5600</f>
        <v>-11.453146666495893</v>
      </c>
      <c r="P5600">
        <f t="shared" si="525"/>
        <v>3.391174615624434</v>
      </c>
      <c r="Q5600">
        <f>IF(O5600&gt;0, IF(Q5599+O5600*Variables!$B$5&lt;Variables!$B$4, Q5599+O5600*Variables!$B$5, Variables!$B$4), IF(Q5599&gt;-O5600, Q5599+O5600/Variables!$B$5, 0))</f>
        <v>0</v>
      </c>
      <c r="R5600">
        <f>IF(O5600&gt;0, 0, IF(Q5599&gt;-O5600, 0, -O5600 - Q5599*Variables!$B$5))</f>
        <v>11.453146666495893</v>
      </c>
      <c r="S5600">
        <f t="shared" si="526"/>
        <v>2.1346374757015045</v>
      </c>
      <c r="T5600">
        <f t="shared" si="527"/>
        <v>0</v>
      </c>
    </row>
    <row r="5601" spans="1:20" x14ac:dyDescent="0.3">
      <c r="A5601" s="3">
        <f t="shared" si="522"/>
        <v>43334</v>
      </c>
      <c r="B5601">
        <v>8</v>
      </c>
      <c r="C5601">
        <v>22</v>
      </c>
      <c r="D5601">
        <v>8</v>
      </c>
      <c r="E5601">
        <v>1</v>
      </c>
      <c r="F5601" s="1">
        <f>VLOOKUP(A5601,Weather!$A$1:$E$366, 5)</f>
        <v>0.80952380952380965</v>
      </c>
      <c r="G5601" s="1">
        <f>VLOOKUP(D5601, Summer!$A$1:$E$25, 2)</f>
        <v>1109.6398637209199</v>
      </c>
      <c r="H5601" s="1">
        <f>VLOOKUP(D5601, Summer!$A$1:$E$25, 3)</f>
        <v>814.26008774773595</v>
      </c>
      <c r="I5601" s="1">
        <f>VLOOKUP(D5601, Summer!$A$1:$E$25, 5)</f>
        <v>328.96533168578299</v>
      </c>
      <c r="J5601" s="1">
        <f t="shared" si="523"/>
        <v>1053.3770492498372</v>
      </c>
      <c r="K5601" s="47">
        <f t="shared" si="524"/>
        <v>19.70660298299136</v>
      </c>
      <c r="L5601" s="48">
        <f>Solar!K5618/1000*Variables!$B$3</f>
        <v>6.6101500000000009</v>
      </c>
      <c r="M5601">
        <f>IF(E5601=1, VLOOKUP(D5601, Sheet1!$A$2:$C$26, 2), Sheet1!$C$3)</f>
        <v>0.18637999999999999</v>
      </c>
      <c r="N5601" s="1">
        <f>'Electricity Rates'!$J$2</f>
        <v>0.24729999999999999</v>
      </c>
      <c r="O5601" s="145">
        <f>L5601-K5601</f>
        <v>-13.096452982991359</v>
      </c>
      <c r="P5601">
        <f t="shared" si="525"/>
        <v>4.8734429176937635</v>
      </c>
      <c r="Q5601">
        <f>IF(O5601&gt;0, IF(Q5600+O5601*Variables!$B$5&lt;Variables!$B$4, Q5600+O5601*Variables!$B$5, Variables!$B$4), IF(Q5600&gt;-O5601, Q5600+O5601/Variables!$B$5, 0))</f>
        <v>0</v>
      </c>
      <c r="R5601">
        <f>IF(O5601&gt;0, 0, IF(Q5600&gt;-O5601, 0, -O5601 - Q5600*Variables!$B$5))</f>
        <v>13.096452982991359</v>
      </c>
      <c r="S5601">
        <f t="shared" si="526"/>
        <v>2.4409169069699295</v>
      </c>
      <c r="T5601">
        <f t="shared" si="527"/>
        <v>0</v>
      </c>
    </row>
    <row r="5602" spans="1:20" x14ac:dyDescent="0.3">
      <c r="A5602" s="3">
        <f t="shared" si="522"/>
        <v>43334</v>
      </c>
      <c r="B5602">
        <v>8</v>
      </c>
      <c r="C5602">
        <v>22</v>
      </c>
      <c r="D5602">
        <v>9</v>
      </c>
      <c r="E5602">
        <v>1</v>
      </c>
      <c r="F5602" s="1">
        <f>VLOOKUP(A5602,Weather!$A$1:$E$366, 5)</f>
        <v>0.80952380952380965</v>
      </c>
      <c r="G5602" s="1">
        <f>VLOOKUP(D5602, Summer!$A$1:$E$25, 2)</f>
        <v>1322.40871182827</v>
      </c>
      <c r="H5602" s="1">
        <f>VLOOKUP(D5602, Summer!$A$1:$E$25, 3)</f>
        <v>1017.49011217013</v>
      </c>
      <c r="I5602" s="1">
        <f>VLOOKUP(D5602, Summer!$A$1:$E$25, 5)</f>
        <v>386.82225388885001</v>
      </c>
      <c r="J5602" s="1">
        <f t="shared" si="523"/>
        <v>1264.328978560053</v>
      </c>
      <c r="K5602" s="47">
        <f t="shared" si="524"/>
        <v>23.653096712252879</v>
      </c>
      <c r="L5602" s="48">
        <f>Solar!K5619/1000*Variables!$B$3</f>
        <v>6.3950000000000005</v>
      </c>
      <c r="M5602">
        <f>IF(E5602=1, VLOOKUP(D5602, Sheet1!$A$2:$C$26, 2), Sheet1!$C$3)</f>
        <v>0.25796000000000002</v>
      </c>
      <c r="N5602" s="1">
        <f>'Electricity Rates'!$J$2</f>
        <v>0.24729999999999999</v>
      </c>
      <c r="O5602" s="145">
        <f>L5602-K5602</f>
        <v>-17.258096712252879</v>
      </c>
      <c r="P5602">
        <f t="shared" si="525"/>
        <v>5.8494108169401366</v>
      </c>
      <c r="Q5602">
        <f>IF(O5602&gt;0, IF(Q5601+O5602*Variables!$B$5&lt;Variables!$B$4, Q5601+O5602*Variables!$B$5, Variables!$B$4), IF(Q5601&gt;-O5602, Q5601+O5602/Variables!$B$5, 0))</f>
        <v>0</v>
      </c>
      <c r="R5602">
        <f>IF(O5602&gt;0, 0, IF(Q5601&gt;-O5602, 0, -O5602 - Q5601*Variables!$B$5))</f>
        <v>17.258096712252879</v>
      </c>
      <c r="S5602">
        <f t="shared" si="526"/>
        <v>4.4518986278927528</v>
      </c>
      <c r="T5602">
        <f t="shared" si="527"/>
        <v>0</v>
      </c>
    </row>
    <row r="5603" spans="1:20" x14ac:dyDescent="0.3">
      <c r="A5603" s="3">
        <f t="shared" si="522"/>
        <v>43334</v>
      </c>
      <c r="B5603">
        <v>8</v>
      </c>
      <c r="C5603">
        <v>22</v>
      </c>
      <c r="D5603">
        <v>10</v>
      </c>
      <c r="E5603">
        <v>1</v>
      </c>
      <c r="F5603" s="1">
        <f>VLOOKUP(A5603,Weather!$A$1:$E$366, 5)</f>
        <v>0.80952380952380965</v>
      </c>
      <c r="G5603" s="1">
        <f>VLOOKUP(D5603, Summer!$A$1:$E$25, 2)</f>
        <v>1424.0693518383</v>
      </c>
      <c r="H5603" s="1">
        <f>VLOOKUP(D5603, Summer!$A$1:$E$25, 3)</f>
        <v>1069.7659339946799</v>
      </c>
      <c r="I5603" s="1">
        <f>VLOOKUP(D5603, Summer!$A$1:$E$25, 5)</f>
        <v>417.88322986318002</v>
      </c>
      <c r="J5603" s="1">
        <f t="shared" si="523"/>
        <v>1356.5829865347534</v>
      </c>
      <c r="K5603" s="47">
        <f t="shared" si="524"/>
        <v>25.378986895679443</v>
      </c>
      <c r="L5603" s="48">
        <f>Solar!K5620/1000*Variables!$B$3</f>
        <v>12.806899999999999</v>
      </c>
      <c r="M5603">
        <f>IF(E5603=1, VLOOKUP(D5603, Sheet1!$A$2:$C$26, 2), Sheet1!$C$3)</f>
        <v>0.25796000000000002</v>
      </c>
      <c r="N5603" s="1">
        <f>'Electricity Rates'!$J$2</f>
        <v>0.24729999999999999</v>
      </c>
      <c r="O5603" s="145">
        <f>L5603-K5603</f>
        <v>-12.572086895679444</v>
      </c>
      <c r="P5603">
        <f t="shared" si="525"/>
        <v>6.2762234593015256</v>
      </c>
      <c r="Q5603">
        <f>IF(O5603&gt;0, IF(Q5602+O5603*Variables!$B$5&lt;Variables!$B$4, Q5602+O5603*Variables!$B$5, Variables!$B$4), IF(Q5602&gt;-O5603, Q5602+O5603/Variables!$B$5, 0))</f>
        <v>0</v>
      </c>
      <c r="R5603">
        <f>IF(O5603&gt;0, 0, IF(Q5602&gt;-O5603, 0, -O5603 - Q5602*Variables!$B$5))</f>
        <v>12.572086895679444</v>
      </c>
      <c r="S5603">
        <f t="shared" si="526"/>
        <v>3.2430955356094695</v>
      </c>
      <c r="T5603">
        <f t="shared" si="527"/>
        <v>0</v>
      </c>
    </row>
    <row r="5604" spans="1:20" x14ac:dyDescent="0.3">
      <c r="A5604" s="3">
        <f t="shared" si="522"/>
        <v>43334</v>
      </c>
      <c r="B5604">
        <v>8</v>
      </c>
      <c r="C5604">
        <v>22</v>
      </c>
      <c r="D5604">
        <v>11</v>
      </c>
      <c r="E5604">
        <v>1</v>
      </c>
      <c r="F5604" s="1">
        <f>VLOOKUP(A5604,Weather!$A$1:$E$366, 5)</f>
        <v>0.80952380952380965</v>
      </c>
      <c r="G5604" s="1">
        <f>VLOOKUP(D5604, Summer!$A$1:$E$25, 2)</f>
        <v>1497.9516334678001</v>
      </c>
      <c r="H5604" s="1">
        <f>VLOOKUP(D5604, Summer!$A$1:$E$25, 3)</f>
        <v>1079.6213447448599</v>
      </c>
      <c r="I5604" s="1">
        <f>VLOOKUP(D5604, Summer!$A$1:$E$25, 5)</f>
        <v>435.54125021175599</v>
      </c>
      <c r="J5604" s="1">
        <f t="shared" si="523"/>
        <v>1418.2696737110496</v>
      </c>
      <c r="K5604" s="47">
        <f t="shared" si="524"/>
        <v>26.533022911923553</v>
      </c>
      <c r="L5604" s="48">
        <f>Solar!K5621/1000*Variables!$B$3</f>
        <v>27.934350000000002</v>
      </c>
      <c r="M5604">
        <f>IF(E5604=1, VLOOKUP(D5604, Sheet1!$A$2:$C$26, 2), Sheet1!$C$3)</f>
        <v>0.25796000000000002</v>
      </c>
      <c r="N5604" s="1">
        <f>'Electricity Rates'!$J$2</f>
        <v>0.24729999999999999</v>
      </c>
      <c r="O5604" s="145">
        <f>L5604-K5604</f>
        <v>1.4013270880764495</v>
      </c>
      <c r="P5604">
        <f t="shared" si="525"/>
        <v>6.561616566118694</v>
      </c>
      <c r="Q5604">
        <f>IF(O5604&gt;0, IF(Q5603+O5604*Variables!$B$5&lt;Variables!$B$4, Q5603+O5604*Variables!$B$5, Variables!$B$4), IF(Q5603&gt;-O5604, Q5603+O5604/Variables!$B$5, 0))</f>
        <v>1.3172474627918624</v>
      </c>
      <c r="R5604">
        <f>IF(O5604&gt;0, 0, IF(Q5603&gt;-O5604, 0, -O5604 - Q5603*Variables!$B$5))</f>
        <v>0</v>
      </c>
      <c r="S5604">
        <f t="shared" si="526"/>
        <v>0</v>
      </c>
      <c r="T5604">
        <f t="shared" si="527"/>
        <v>0</v>
      </c>
    </row>
    <row r="5605" spans="1:20" x14ac:dyDescent="0.3">
      <c r="A5605" s="3">
        <f t="shared" si="522"/>
        <v>43334</v>
      </c>
      <c r="B5605">
        <v>8</v>
      </c>
      <c r="C5605">
        <v>22</v>
      </c>
      <c r="D5605">
        <v>12</v>
      </c>
      <c r="E5605">
        <v>1</v>
      </c>
      <c r="F5605" s="1">
        <f>VLOOKUP(A5605,Weather!$A$1:$E$366, 5)</f>
        <v>0.80952380952380965</v>
      </c>
      <c r="G5605" s="1">
        <f>VLOOKUP(D5605, Summer!$A$1:$E$25, 2)</f>
        <v>1553.30978408544</v>
      </c>
      <c r="H5605" s="1">
        <f>VLOOKUP(D5605, Summer!$A$1:$E$25, 3)</f>
        <v>1117.7462231731799</v>
      </c>
      <c r="I5605" s="1">
        <f>VLOOKUP(D5605, Summer!$A$1:$E$25, 5)</f>
        <v>435.36187980189499</v>
      </c>
      <c r="J5605" s="1">
        <f t="shared" si="523"/>
        <v>1470.3452962926285</v>
      </c>
      <c r="K5605" s="47">
        <f t="shared" si="524"/>
        <v>27.507254902299753</v>
      </c>
      <c r="L5605" s="48">
        <f>Solar!K5622/1000*Variables!$B$3</f>
        <v>39.56</v>
      </c>
      <c r="M5605">
        <f>IF(E5605=1, VLOOKUP(D5605, Sheet1!$A$2:$C$26, 2), Sheet1!$C$3)</f>
        <v>0.25796000000000002</v>
      </c>
      <c r="N5605" s="1">
        <f>'Electricity Rates'!$J$2</f>
        <v>0.24729999999999999</v>
      </c>
      <c r="O5605" s="145">
        <f>L5605-K5605</f>
        <v>12.052745097700249</v>
      </c>
      <c r="P5605">
        <f t="shared" si="525"/>
        <v>6.802544137338729</v>
      </c>
      <c r="Q5605">
        <f>IF(O5605&gt;0, IF(Q5604+O5605*Variables!$B$5&lt;Variables!$B$4, Q5604+O5605*Variables!$B$5, Variables!$B$4), IF(Q5604&gt;-O5605, Q5604+O5605/Variables!$B$5, 0))</f>
        <v>12.646827854630097</v>
      </c>
      <c r="R5605">
        <f>IF(O5605&gt;0, 0, IF(Q5604&gt;-O5605, 0, -O5605 - Q5604*Variables!$B$5))</f>
        <v>0</v>
      </c>
      <c r="S5605">
        <f t="shared" si="526"/>
        <v>0</v>
      </c>
      <c r="T5605">
        <f t="shared" si="527"/>
        <v>0</v>
      </c>
    </row>
    <row r="5606" spans="1:20" x14ac:dyDescent="0.3">
      <c r="A5606" s="3">
        <f t="shared" si="522"/>
        <v>43334</v>
      </c>
      <c r="B5606">
        <v>8</v>
      </c>
      <c r="C5606">
        <v>22</v>
      </c>
      <c r="D5606">
        <v>13</v>
      </c>
      <c r="E5606">
        <v>1</v>
      </c>
      <c r="F5606" s="1">
        <f>VLOOKUP(A5606,Weather!$A$1:$E$366, 5)</f>
        <v>0.80952380952380965</v>
      </c>
      <c r="G5606" s="1">
        <f>VLOOKUP(D5606, Summer!$A$1:$E$25, 2)</f>
        <v>1622.5675647430101</v>
      </c>
      <c r="H5606" s="1">
        <f>VLOOKUP(D5606, Summer!$A$1:$E$25, 3)</f>
        <v>1132.28619594112</v>
      </c>
      <c r="I5606" s="1">
        <f>VLOOKUP(D5606, Summer!$A$1:$E$25, 5)</f>
        <v>435.17254436926402</v>
      </c>
      <c r="J5606" s="1">
        <f t="shared" si="523"/>
        <v>1529.180637352174</v>
      </c>
      <c r="K5606" s="47">
        <f t="shared" si="524"/>
        <v>28.607947867325947</v>
      </c>
      <c r="L5606" s="48">
        <f>Solar!K5623/1000*Variables!$B$3</f>
        <v>40.583949999999994</v>
      </c>
      <c r="M5606">
        <f>IF(E5606=1, VLOOKUP(D5606, Sheet1!$A$2:$C$26, 2), Sheet1!$C$3)</f>
        <v>0.55478000000000005</v>
      </c>
      <c r="N5606" s="1">
        <f>'Electricity Rates'!$J$2</f>
        <v>0.24729999999999999</v>
      </c>
      <c r="O5606" s="145">
        <f>L5606-K5606</f>
        <v>11.976002132674047</v>
      </c>
      <c r="P5606">
        <f t="shared" si="525"/>
        <v>7.0747455075897063</v>
      </c>
      <c r="Q5606">
        <f>IF(O5606&gt;0, IF(Q5605+O5606*Variables!$B$5&lt;Variables!$B$4, Q5605+O5606*Variables!$B$5, Variables!$B$4), IF(Q5605&gt;-O5606, Q5605+O5606/Variables!$B$5, 0))</f>
        <v>23.9042698593437</v>
      </c>
      <c r="R5606">
        <f>IF(O5606&gt;0, 0, IF(Q5605&gt;-O5606, 0, -O5606 - Q5605*Variables!$B$5))</f>
        <v>0</v>
      </c>
      <c r="S5606">
        <f t="shared" si="526"/>
        <v>0</v>
      </c>
      <c r="T5606">
        <f t="shared" si="527"/>
        <v>0</v>
      </c>
    </row>
    <row r="5607" spans="1:20" x14ac:dyDescent="0.3">
      <c r="A5607" s="3">
        <f t="shared" si="522"/>
        <v>43334</v>
      </c>
      <c r="B5607">
        <v>8</v>
      </c>
      <c r="C5607">
        <v>22</v>
      </c>
      <c r="D5607">
        <v>14</v>
      </c>
      <c r="E5607">
        <v>1</v>
      </c>
      <c r="F5607" s="1">
        <f>VLOOKUP(A5607,Weather!$A$1:$E$366, 5)</f>
        <v>0.80952380952380965</v>
      </c>
      <c r="G5607" s="1">
        <f>VLOOKUP(D5607, Summer!$A$1:$E$25, 2)</f>
        <v>1636.26340321468</v>
      </c>
      <c r="H5607" s="1">
        <f>VLOOKUP(D5607, Summer!$A$1:$E$25, 3)</f>
        <v>1156.2601309732199</v>
      </c>
      <c r="I5607" s="1">
        <f>VLOOKUP(D5607, Summer!$A$1:$E$25, 5)</f>
        <v>417.13087064403902</v>
      </c>
      <c r="J5607" s="1">
        <f t="shared" si="523"/>
        <v>1544.8342085020211</v>
      </c>
      <c r="K5607" s="47">
        <f t="shared" si="524"/>
        <v>28.900795250070551</v>
      </c>
      <c r="L5607" s="48">
        <f>Solar!K5624/1000*Variables!$B$3</f>
        <v>38.733000000000004</v>
      </c>
      <c r="M5607">
        <f>IF(E5607=1, VLOOKUP(D5607, Sheet1!$A$2:$C$26, 2), Sheet1!$C$3)</f>
        <v>0.55478000000000005</v>
      </c>
      <c r="N5607" s="1">
        <f>'Electricity Rates'!$J$2</f>
        <v>0.24729999999999999</v>
      </c>
      <c r="O5607" s="145">
        <f>L5607-K5607</f>
        <v>9.8322047499294527</v>
      </c>
      <c r="P5607">
        <f t="shared" si="525"/>
        <v>7.1471666653424473</v>
      </c>
      <c r="Q5607">
        <f>IF(O5607&gt;0, IF(Q5606+O5607*Variables!$B$5&lt;Variables!$B$4, Q5606+O5607*Variables!$B$5, Variables!$B$4), IF(Q5606&gt;-O5607, Q5606+O5607/Variables!$B$5, 0))</f>
        <v>33.146542324277384</v>
      </c>
      <c r="R5607">
        <f>IF(O5607&gt;0, 0, IF(Q5606&gt;-O5607, 0, -O5607 - Q5606*Variables!$B$5))</f>
        <v>0</v>
      </c>
      <c r="S5607">
        <f t="shared" si="526"/>
        <v>0</v>
      </c>
      <c r="T5607">
        <f t="shared" si="527"/>
        <v>0</v>
      </c>
    </row>
    <row r="5608" spans="1:20" x14ac:dyDescent="0.3">
      <c r="A5608" s="3">
        <f t="shared" si="522"/>
        <v>43334</v>
      </c>
      <c r="B5608">
        <v>8</v>
      </c>
      <c r="C5608">
        <v>22</v>
      </c>
      <c r="D5608">
        <v>15</v>
      </c>
      <c r="E5608">
        <v>1</v>
      </c>
      <c r="F5608" s="1">
        <f>VLOOKUP(A5608,Weather!$A$1:$E$366, 5)</f>
        <v>0.80952380952380965</v>
      </c>
      <c r="G5608" s="1">
        <f>VLOOKUP(D5608, Summer!$A$1:$E$25, 2)</f>
        <v>1589.7727985285201</v>
      </c>
      <c r="H5608" s="1">
        <f>VLOOKUP(D5608, Summer!$A$1:$E$25, 3)</f>
        <v>1137.7596230737599</v>
      </c>
      <c r="I5608" s="1">
        <f>VLOOKUP(D5608, Summer!$A$1:$E$25, 5)</f>
        <v>403.543562097039</v>
      </c>
      <c r="J5608" s="1">
        <f t="shared" si="523"/>
        <v>1503.6750508228515</v>
      </c>
      <c r="K5608" s="47">
        <f t="shared" si="524"/>
        <v>28.130788745680345</v>
      </c>
      <c r="L5608" s="48">
        <f>Solar!K5625/1000*Variables!$B$3</f>
        <v>31.812049999999996</v>
      </c>
      <c r="M5608">
        <f>IF(E5608=1, VLOOKUP(D5608, Sheet1!$A$2:$C$26, 2), Sheet1!$C$3)</f>
        <v>0.55478000000000005</v>
      </c>
      <c r="N5608" s="1">
        <f>'Electricity Rates'!$J$2</f>
        <v>0.24729999999999999</v>
      </c>
      <c r="O5608" s="145">
        <f>L5608-K5608</f>
        <v>3.6812612543196508</v>
      </c>
      <c r="P5608">
        <f t="shared" si="525"/>
        <v>6.9567440568067491</v>
      </c>
      <c r="Q5608">
        <f>IF(O5608&gt;0, IF(Q5607+O5608*Variables!$B$5&lt;Variables!$B$4, Q5607+O5608*Variables!$B$5, Variables!$B$4), IF(Q5607&gt;-O5608, Q5607+O5608/Variables!$B$5, 0))</f>
        <v>36.606927903337855</v>
      </c>
      <c r="R5608">
        <f>IF(O5608&gt;0, 0, IF(Q5607&gt;-O5608, 0, -O5608 - Q5607*Variables!$B$5))</f>
        <v>0</v>
      </c>
      <c r="S5608">
        <f t="shared" si="526"/>
        <v>0</v>
      </c>
      <c r="T5608">
        <f t="shared" si="527"/>
        <v>0</v>
      </c>
    </row>
    <row r="5609" spans="1:20" x14ac:dyDescent="0.3">
      <c r="A5609" s="3">
        <f t="shared" si="522"/>
        <v>43334</v>
      </c>
      <c r="B5609">
        <v>8</v>
      </c>
      <c r="C5609">
        <v>22</v>
      </c>
      <c r="D5609">
        <v>16</v>
      </c>
      <c r="E5609">
        <v>1</v>
      </c>
      <c r="F5609" s="1">
        <f>VLOOKUP(A5609,Weather!$A$1:$E$366, 5)</f>
        <v>0.80952380952380965</v>
      </c>
      <c r="G5609" s="1">
        <f>VLOOKUP(D5609, Summer!$A$1:$E$25, 2)</f>
        <v>1459.9523441255701</v>
      </c>
      <c r="H5609" s="1">
        <f>VLOOKUP(D5609, Summer!$A$1:$E$25, 3)</f>
        <v>1006.09479349024</v>
      </c>
      <c r="I5609" s="1">
        <f>VLOOKUP(D5609, Summer!$A$1:$E$25, 5)</f>
        <v>381.04254068220598</v>
      </c>
      <c r="J5609" s="1">
        <f t="shared" si="523"/>
        <v>1373.5032868616977</v>
      </c>
      <c r="K5609" s="47">
        <f t="shared" si="524"/>
        <v>25.695532278107827</v>
      </c>
      <c r="L5609" s="48">
        <f>Solar!K5626/1000*Variables!$B$3</f>
        <v>13.485749999999999</v>
      </c>
      <c r="M5609">
        <f>IF(E5609=1, VLOOKUP(D5609, Sheet1!$A$2:$C$26, 2), Sheet1!$C$3)</f>
        <v>0.55478000000000005</v>
      </c>
      <c r="N5609" s="1">
        <f>'Electricity Rates'!$J$2</f>
        <v>0.24729999999999999</v>
      </c>
      <c r="O5609" s="145">
        <f>L5609-K5609</f>
        <v>-12.209782278107827</v>
      </c>
      <c r="P5609">
        <f t="shared" si="525"/>
        <v>6.3545051323760653</v>
      </c>
      <c r="Q5609">
        <f>IF(O5609&gt;0, IF(Q5608+O5609*Variables!$B$5&lt;Variables!$B$4, Q5608+O5609*Variables!$B$5, Variables!$B$4), IF(Q5608&gt;-O5609, Q5608+O5609/Variables!$B$5, 0))</f>
        <v>23.617797820244419</v>
      </c>
      <c r="R5609">
        <f>IF(O5609&gt;0, 0, IF(Q5608&gt;-O5609, 0, -O5609 - Q5608*Variables!$B$5))</f>
        <v>0</v>
      </c>
      <c r="S5609">
        <f t="shared" si="526"/>
        <v>0</v>
      </c>
      <c r="T5609">
        <f t="shared" si="527"/>
        <v>0</v>
      </c>
    </row>
    <row r="5610" spans="1:20" x14ac:dyDescent="0.3">
      <c r="A5610" s="3">
        <f t="shared" si="522"/>
        <v>43334</v>
      </c>
      <c r="B5610">
        <v>8</v>
      </c>
      <c r="C5610">
        <v>22</v>
      </c>
      <c r="D5610">
        <v>17</v>
      </c>
      <c r="E5610">
        <v>1</v>
      </c>
      <c r="F5610" s="1">
        <f>VLOOKUP(A5610,Weather!$A$1:$E$366, 5)</f>
        <v>0.80952380952380965</v>
      </c>
      <c r="G5610" s="1">
        <f>VLOOKUP(D5610, Summer!$A$1:$E$25, 2)</f>
        <v>1144.9480592772099</v>
      </c>
      <c r="H5610" s="1">
        <f>VLOOKUP(D5610, Summer!$A$1:$E$25, 3)</f>
        <v>808.38142168622596</v>
      </c>
      <c r="I5610" s="1">
        <f>VLOOKUP(D5610, Summer!$A$1:$E$25, 5)</f>
        <v>371.93450987035499</v>
      </c>
      <c r="J5610" s="1">
        <f t="shared" si="523"/>
        <v>1080.8401283074986</v>
      </c>
      <c r="K5610" s="47">
        <f t="shared" si="524"/>
        <v>20.220382921585291</v>
      </c>
      <c r="L5610" s="48">
        <f>Solar!K5627/1000*Variables!$B$3</f>
        <v>7.4223999999999997</v>
      </c>
      <c r="M5610">
        <f>IF(E5610=1, VLOOKUP(D5610, Sheet1!$A$2:$C$26, 2), Sheet1!$C$3)</f>
        <v>0.55478000000000005</v>
      </c>
      <c r="N5610" s="1">
        <f>'Electricity Rates'!$J$2</f>
        <v>0.24729999999999999</v>
      </c>
      <c r="O5610" s="145">
        <f>L5610-K5610</f>
        <v>-12.797982921585291</v>
      </c>
      <c r="P5610">
        <f t="shared" si="525"/>
        <v>5.0005006965080421</v>
      </c>
      <c r="Q5610">
        <f>IF(O5610&gt;0, IF(Q5609+O5610*Variables!$B$5&lt;Variables!$B$4, Q5609+O5610*Variables!$B$5, Variables!$B$4), IF(Q5609&gt;-O5610, Q5609+O5610/Variables!$B$5, 0))</f>
        <v>10.002922371749428</v>
      </c>
      <c r="R5610">
        <f>IF(O5610&gt;0, 0, IF(Q5609&gt;-O5610, 0, -O5610 - Q5609*Variables!$B$5))</f>
        <v>0</v>
      </c>
      <c r="S5610">
        <f t="shared" si="526"/>
        <v>0</v>
      </c>
      <c r="T5610">
        <f t="shared" si="527"/>
        <v>0</v>
      </c>
    </row>
    <row r="5611" spans="1:20" x14ac:dyDescent="0.3">
      <c r="A5611" s="3">
        <f t="shared" si="522"/>
        <v>43334</v>
      </c>
      <c r="B5611">
        <v>8</v>
      </c>
      <c r="C5611">
        <v>22</v>
      </c>
      <c r="D5611">
        <v>18</v>
      </c>
      <c r="E5611">
        <v>1</v>
      </c>
      <c r="F5611" s="1">
        <f>VLOOKUP(A5611,Weather!$A$1:$E$366, 5)</f>
        <v>0.80952380952380965</v>
      </c>
      <c r="G5611" s="1">
        <f>VLOOKUP(D5611, Summer!$A$1:$E$25, 2)</f>
        <v>769.75210584620504</v>
      </c>
      <c r="H5611" s="1">
        <f>VLOOKUP(D5611, Summer!$A$1:$E$25, 3)</f>
        <v>572.92139445417001</v>
      </c>
      <c r="I5611" s="1">
        <f>VLOOKUP(D5611, Summer!$A$1:$E$25, 5)</f>
        <v>349.41355840998102</v>
      </c>
      <c r="J5611" s="1">
        <f t="shared" si="523"/>
        <v>732.26054177153173</v>
      </c>
      <c r="K5611" s="47">
        <f t="shared" si="524"/>
        <v>13.699147695574274</v>
      </c>
      <c r="L5611" s="48">
        <f>Solar!K5628/1000*Variables!$B$3</f>
        <v>2.7650999999999999</v>
      </c>
      <c r="M5611">
        <f>IF(E5611=1, VLOOKUP(D5611, Sheet1!$A$2:$C$26, 2), Sheet1!$C$3)</f>
        <v>0.55478000000000005</v>
      </c>
      <c r="N5611" s="1">
        <f>'Electricity Rates'!$J$2</f>
        <v>0.24729999999999999</v>
      </c>
      <c r="O5611" s="145">
        <f>L5611-K5611</f>
        <v>-10.934047695574273</v>
      </c>
      <c r="P5611">
        <f t="shared" si="525"/>
        <v>3.3877992251155176</v>
      </c>
      <c r="Q5611">
        <f>IF(O5611&gt;0, IF(Q5610+O5611*Variables!$B$5&lt;Variables!$B$4, Q5610+O5611*Variables!$B$5, Variables!$B$4), IF(Q5610&gt;-O5611, Q5610+O5611/Variables!$B$5, 0))</f>
        <v>0</v>
      </c>
      <c r="R5611">
        <f>IF(O5611&gt;0, 0, IF(Q5610&gt;-O5611, 0, -O5611 - Q5610*Variables!$B$5))</f>
        <v>1.5313006661298125</v>
      </c>
      <c r="S5611">
        <f t="shared" si="526"/>
        <v>0.8495349835554975</v>
      </c>
      <c r="T5611">
        <f t="shared" si="527"/>
        <v>1</v>
      </c>
    </row>
    <row r="5612" spans="1:20" x14ac:dyDescent="0.3">
      <c r="A5612" s="3">
        <f t="shared" si="522"/>
        <v>43334</v>
      </c>
      <c r="B5612">
        <v>8</v>
      </c>
      <c r="C5612">
        <v>22</v>
      </c>
      <c r="D5612">
        <v>19</v>
      </c>
      <c r="E5612">
        <v>1</v>
      </c>
      <c r="F5612" s="1">
        <f>VLOOKUP(A5612,Weather!$A$1:$E$366, 5)</f>
        <v>0.80952380952380965</v>
      </c>
      <c r="G5612" s="1">
        <f>VLOOKUP(D5612, Summer!$A$1:$E$25, 2)</f>
        <v>565.86125451999203</v>
      </c>
      <c r="H5612" s="1">
        <f>VLOOKUP(D5612, Summer!$A$1:$E$25, 3)</f>
        <v>365.77406038600299</v>
      </c>
      <c r="I5612" s="1">
        <f>VLOOKUP(D5612, Summer!$A$1:$E$25, 5)</f>
        <v>331.38683221891199</v>
      </c>
      <c r="J5612" s="1">
        <f t="shared" si="523"/>
        <v>527.74940801827984</v>
      </c>
      <c r="K5612" s="47">
        <f t="shared" si="524"/>
        <v>9.8731485233434952</v>
      </c>
      <c r="L5612" s="48">
        <f>Solar!K5629/1000*Variables!$B$3</f>
        <v>0.42619999999999991</v>
      </c>
      <c r="M5612">
        <f>IF(E5612=1, VLOOKUP(D5612, Sheet1!$A$2:$C$26, 2), Sheet1!$C$3)</f>
        <v>0.25796000000000002</v>
      </c>
      <c r="N5612" s="1">
        <f>'Electricity Rates'!$J$2</f>
        <v>0.24729999999999999</v>
      </c>
      <c r="O5612" s="145">
        <f>L5612-K5612</f>
        <v>-9.4469485233434956</v>
      </c>
      <c r="P5612">
        <f t="shared" si="525"/>
        <v>2.4416296298228461</v>
      </c>
      <c r="Q5612">
        <f>IF(O5612&gt;0, IF(Q5611+O5612*Variables!$B$5&lt;Variables!$B$4, Q5611+O5612*Variables!$B$5, Variables!$B$4), IF(Q5611&gt;-O5612, Q5611+O5612/Variables!$B$5, 0))</f>
        <v>0</v>
      </c>
      <c r="R5612">
        <f>IF(O5612&gt;0, 0, IF(Q5611&gt;-O5612, 0, -O5612 - Q5611*Variables!$B$5))</f>
        <v>9.4469485233434956</v>
      </c>
      <c r="S5612">
        <f t="shared" si="526"/>
        <v>2.4369348410816882</v>
      </c>
      <c r="T5612">
        <f t="shared" si="527"/>
        <v>0</v>
      </c>
    </row>
    <row r="5613" spans="1:20" x14ac:dyDescent="0.3">
      <c r="A5613" s="3">
        <f t="shared" si="522"/>
        <v>43334</v>
      </c>
      <c r="B5613">
        <v>8</v>
      </c>
      <c r="C5613">
        <v>22</v>
      </c>
      <c r="D5613">
        <v>20</v>
      </c>
      <c r="E5613">
        <v>1</v>
      </c>
      <c r="F5613" s="1">
        <f>VLOOKUP(A5613,Weather!$A$1:$E$366, 5)</f>
        <v>0.80952380952380965</v>
      </c>
      <c r="G5613" s="1">
        <f>VLOOKUP(D5613, Summer!$A$1:$E$25, 2)</f>
        <v>459.178981251175</v>
      </c>
      <c r="H5613" s="1">
        <f>VLOOKUP(D5613, Summer!$A$1:$E$25, 3)</f>
        <v>328.41643432967999</v>
      </c>
      <c r="I5613" s="1">
        <f>VLOOKUP(D5613, Summer!$A$1:$E$25, 5)</f>
        <v>326.73316658528501</v>
      </c>
      <c r="J5613" s="1">
        <f t="shared" si="523"/>
        <v>434.27182945660456</v>
      </c>
      <c r="K5613" s="47">
        <f t="shared" si="524"/>
        <v>8.1243677521674105</v>
      </c>
      <c r="L5613" s="48">
        <f>Solar!K5630/1000*Variables!$B$3</f>
        <v>0</v>
      </c>
      <c r="M5613">
        <f>IF(E5613=1, VLOOKUP(D5613, Sheet1!$A$2:$C$26, 2), Sheet1!$C$3)</f>
        <v>0.25796000000000002</v>
      </c>
      <c r="N5613" s="1">
        <f>'Electricity Rates'!$J$2</f>
        <v>0.24729999999999999</v>
      </c>
      <c r="O5613" s="145">
        <f>L5613-K5613</f>
        <v>-8.1243677521674105</v>
      </c>
      <c r="P5613">
        <f t="shared" si="525"/>
        <v>2.0091561451110005</v>
      </c>
      <c r="Q5613">
        <f>IF(O5613&gt;0, IF(Q5612+O5613*Variables!$B$5&lt;Variables!$B$4, Q5612+O5613*Variables!$B$5, Variables!$B$4), IF(Q5612&gt;-O5613, Q5612+O5613/Variables!$B$5, 0))</f>
        <v>0</v>
      </c>
      <c r="R5613">
        <f>IF(O5613&gt;0, 0, IF(Q5612&gt;-O5613, 0, -O5613 - Q5612*Variables!$B$5))</f>
        <v>8.1243677521674105</v>
      </c>
      <c r="S5613">
        <f t="shared" si="526"/>
        <v>2.0957619053491054</v>
      </c>
      <c r="T5613">
        <f t="shared" si="527"/>
        <v>0</v>
      </c>
    </row>
    <row r="5614" spans="1:20" x14ac:dyDescent="0.3">
      <c r="A5614" s="3">
        <f t="shared" si="522"/>
        <v>43334</v>
      </c>
      <c r="B5614">
        <v>8</v>
      </c>
      <c r="C5614">
        <v>22</v>
      </c>
      <c r="D5614">
        <v>21</v>
      </c>
      <c r="E5614">
        <v>1</v>
      </c>
      <c r="F5614" s="1">
        <f>VLOOKUP(A5614,Weather!$A$1:$E$366, 5)</f>
        <v>0.80952380952380965</v>
      </c>
      <c r="G5614" s="1">
        <f>VLOOKUP(D5614, Summer!$A$1:$E$25, 2)</f>
        <v>403.43414919632897</v>
      </c>
      <c r="H5614" s="1">
        <f>VLOOKUP(D5614, Summer!$A$1:$E$25, 3)</f>
        <v>305.25297715532997</v>
      </c>
      <c r="I5614" s="1">
        <f>VLOOKUP(D5614, Summer!$A$1:$E$25, 5)</f>
        <v>313.15582306105603</v>
      </c>
      <c r="J5614" s="1">
        <f t="shared" si="523"/>
        <v>384.73297356947205</v>
      </c>
      <c r="K5614" s="47">
        <f t="shared" si="524"/>
        <v>7.1975936536671847</v>
      </c>
      <c r="L5614" s="48">
        <f>Solar!K5631/1000*Variables!$B$3</f>
        <v>0</v>
      </c>
      <c r="M5614">
        <f>IF(E5614=1, VLOOKUP(D5614, Sheet1!$A$2:$C$26, 2), Sheet1!$C$3)</f>
        <v>0.25796000000000002</v>
      </c>
      <c r="N5614" s="1">
        <f>'Electricity Rates'!$J$2</f>
        <v>0.24729999999999999</v>
      </c>
      <c r="O5614" s="145">
        <f>L5614-K5614</f>
        <v>-7.1975936536671847</v>
      </c>
      <c r="P5614">
        <f t="shared" si="525"/>
        <v>1.7799649105518947</v>
      </c>
      <c r="Q5614">
        <f>IF(O5614&gt;0, IF(Q5613+O5614*Variables!$B$5&lt;Variables!$B$4, Q5613+O5614*Variables!$B$5, Variables!$B$4), IF(Q5613&gt;-O5614, Q5613+O5614/Variables!$B$5, 0))</f>
        <v>0</v>
      </c>
      <c r="R5614">
        <f>IF(O5614&gt;0, 0, IF(Q5613&gt;-O5614, 0, -O5614 - Q5613*Variables!$B$5))</f>
        <v>7.1975936536671847</v>
      </c>
      <c r="S5614">
        <f t="shared" si="526"/>
        <v>1.8566912588999871</v>
      </c>
      <c r="T5614">
        <f t="shared" si="527"/>
        <v>0</v>
      </c>
    </row>
    <row r="5615" spans="1:20" x14ac:dyDescent="0.3">
      <c r="A5615" s="3">
        <f t="shared" si="522"/>
        <v>43334</v>
      </c>
      <c r="B5615">
        <v>8</v>
      </c>
      <c r="C5615">
        <v>22</v>
      </c>
      <c r="D5615">
        <v>22</v>
      </c>
      <c r="E5615">
        <v>1</v>
      </c>
      <c r="F5615" s="1">
        <f>VLOOKUP(A5615,Weather!$A$1:$E$366, 5)</f>
        <v>0.80952380952380965</v>
      </c>
      <c r="G5615" s="1">
        <f>VLOOKUP(D5615, Summer!$A$1:$E$25, 2)</f>
        <v>366.19777187885302</v>
      </c>
      <c r="H5615" s="1">
        <f>VLOOKUP(D5615, Summer!$A$1:$E$25, 3)</f>
        <v>263.18917633836901</v>
      </c>
      <c r="I5615" s="1">
        <f>VLOOKUP(D5615, Summer!$A$1:$E$25, 5)</f>
        <v>295.10418431306101</v>
      </c>
      <c r="J5615" s="1">
        <f t="shared" si="523"/>
        <v>346.57708701399895</v>
      </c>
      <c r="K5615" s="47">
        <f t="shared" si="524"/>
        <v>6.4837724171514965</v>
      </c>
      <c r="L5615" s="48">
        <f>Solar!K5632/1000*Variables!$B$3</f>
        <v>0</v>
      </c>
      <c r="M5615">
        <f>IF(E5615=1, VLOOKUP(D5615, Sheet1!$A$2:$C$26, 2), Sheet1!$C$3)</f>
        <v>0.18637999999999999</v>
      </c>
      <c r="N5615" s="1">
        <f>'Electricity Rates'!$J$2</f>
        <v>0.24729999999999999</v>
      </c>
      <c r="O5615" s="145">
        <f>L5615-K5615</f>
        <v>-6.4837724171514965</v>
      </c>
      <c r="P5615">
        <f t="shared" si="525"/>
        <v>1.6034369187615651</v>
      </c>
      <c r="Q5615">
        <f>IF(O5615&gt;0, IF(Q5614+O5615*Variables!$B$5&lt;Variables!$B$4, Q5614+O5615*Variables!$B$5, Variables!$B$4), IF(Q5614&gt;-O5615, Q5614+O5615/Variables!$B$5, 0))</f>
        <v>0</v>
      </c>
      <c r="R5615">
        <f>IF(O5615&gt;0, 0, IF(Q5614&gt;-O5615, 0, -O5615 - Q5614*Variables!$B$5))</f>
        <v>6.4837724171514965</v>
      </c>
      <c r="S5615">
        <f t="shared" si="526"/>
        <v>1.2084455031086958</v>
      </c>
      <c r="T5615">
        <f t="shared" si="527"/>
        <v>0</v>
      </c>
    </row>
    <row r="5616" spans="1:20" x14ac:dyDescent="0.3">
      <c r="A5616" s="3">
        <f t="shared" si="522"/>
        <v>43334</v>
      </c>
      <c r="B5616">
        <v>8</v>
      </c>
      <c r="C5616">
        <v>22</v>
      </c>
      <c r="D5616">
        <v>23</v>
      </c>
      <c r="E5616">
        <v>1</v>
      </c>
      <c r="F5616" s="1">
        <f>VLOOKUP(A5616,Weather!$A$1:$E$366, 5)</f>
        <v>0.80952380952380965</v>
      </c>
      <c r="G5616" s="1">
        <f>VLOOKUP(D5616, Summer!$A$1:$E$25, 2)</f>
        <v>342.86102460129899</v>
      </c>
      <c r="H5616" s="1">
        <f>VLOOKUP(D5616, Summer!$A$1:$E$25, 3)</f>
        <v>273.02297434567402</v>
      </c>
      <c r="I5616" s="1">
        <f>VLOOKUP(D5616, Summer!$A$1:$E$25, 5)</f>
        <v>281.53182330021599</v>
      </c>
      <c r="J5616" s="1">
        <f t="shared" si="523"/>
        <v>329.55853883832282</v>
      </c>
      <c r="K5616" s="47">
        <f t="shared" si="524"/>
        <v>6.1653890116237218</v>
      </c>
      <c r="L5616" s="48">
        <f>Solar!K5633/1000*Variables!$B$3</f>
        <v>0</v>
      </c>
      <c r="M5616">
        <f>IF(E5616=1, VLOOKUP(D5616, Sheet1!$A$2:$C$26, 2), Sheet1!$C$3)</f>
        <v>0.18637999999999999</v>
      </c>
      <c r="N5616" s="1">
        <f>'Electricity Rates'!$J$2</f>
        <v>0.24729999999999999</v>
      </c>
      <c r="O5616" s="145">
        <f>L5616-K5616</f>
        <v>-6.1653890116237218</v>
      </c>
      <c r="P5616">
        <f t="shared" si="525"/>
        <v>1.5247007025745463</v>
      </c>
      <c r="Q5616">
        <f>IF(O5616&gt;0, IF(Q5615+O5616*Variables!$B$5&lt;Variables!$B$4, Q5615+O5616*Variables!$B$5, Variables!$B$4), IF(Q5615&gt;-O5616, Q5615+O5616/Variables!$B$5, 0))</f>
        <v>0</v>
      </c>
      <c r="R5616">
        <f>IF(O5616&gt;0, 0, IF(Q5615&gt;-O5616, 0, -O5616 - Q5615*Variables!$B$5))</f>
        <v>6.1653890116237218</v>
      </c>
      <c r="S5616">
        <f t="shared" si="526"/>
        <v>1.1491052039864291</v>
      </c>
      <c r="T5616">
        <f t="shared" si="527"/>
        <v>0</v>
      </c>
    </row>
    <row r="5617" spans="1:20" x14ac:dyDescent="0.3">
      <c r="A5617" s="3">
        <f t="shared" si="522"/>
        <v>43334</v>
      </c>
      <c r="B5617">
        <v>8</v>
      </c>
      <c r="C5617">
        <v>22</v>
      </c>
      <c r="D5617">
        <v>24</v>
      </c>
      <c r="E5617">
        <v>1</v>
      </c>
      <c r="F5617" s="1">
        <f>VLOOKUP(A5617,Weather!$A$1:$E$366, 5)</f>
        <v>0.80952380952380965</v>
      </c>
      <c r="G5617" s="1">
        <f>VLOOKUP(D5617, Summer!$A$1:$E$25, 2)</f>
        <v>310.26482453023402</v>
      </c>
      <c r="H5617" s="1">
        <f>VLOOKUP(D5617, Summer!$A$1:$E$25, 3)</f>
        <v>259.09090909090901</v>
      </c>
      <c r="I5617" s="1">
        <f>VLOOKUP(D5617, Summer!$A$1:$E$25, 5)</f>
        <v>276.86321013243497</v>
      </c>
      <c r="J5617" s="1">
        <f t="shared" si="523"/>
        <v>300.51741206560069</v>
      </c>
      <c r="K5617" s="47">
        <f t="shared" si="524"/>
        <v>5.6220869187061657</v>
      </c>
      <c r="L5617" s="48">
        <f>Solar!K5634/1000*Variables!$B$3</f>
        <v>0</v>
      </c>
      <c r="M5617">
        <f>IF(E5617=1, VLOOKUP(D5617, Sheet1!$A$2:$C$26, 2), Sheet1!$C$3)</f>
        <v>0.18637999999999999</v>
      </c>
      <c r="N5617" s="1">
        <f>'Electricity Rates'!$J$2</f>
        <v>0.24729999999999999</v>
      </c>
      <c r="O5617" s="145">
        <f>L5617-K5617</f>
        <v>-5.6220869187061657</v>
      </c>
      <c r="P5617">
        <f t="shared" si="525"/>
        <v>1.3903420949960348</v>
      </c>
      <c r="Q5617">
        <f>IF(O5617&gt;0, IF(Q5616+O5617*Variables!$B$5&lt;Variables!$B$4, Q5616+O5617*Variables!$B$5, Variables!$B$4), IF(Q5616&gt;-O5617, Q5616+O5617/Variables!$B$5, 0))</f>
        <v>0</v>
      </c>
      <c r="R5617">
        <f>IF(O5617&gt;0, 0, IF(Q5616&gt;-O5617, 0, -O5617 - Q5616*Variables!$B$5))</f>
        <v>5.6220869187061657</v>
      </c>
      <c r="S5617">
        <f t="shared" si="526"/>
        <v>1.0478445599084552</v>
      </c>
      <c r="T5617">
        <f t="shared" si="527"/>
        <v>0</v>
      </c>
    </row>
    <row r="5618" spans="1:20" x14ac:dyDescent="0.3">
      <c r="A5618" s="3">
        <f t="shared" si="522"/>
        <v>43335</v>
      </c>
      <c r="B5618">
        <v>8</v>
      </c>
      <c r="C5618">
        <v>23</v>
      </c>
      <c r="D5618">
        <v>1</v>
      </c>
      <c r="E5618">
        <v>1</v>
      </c>
      <c r="F5618" s="1">
        <f>VLOOKUP(A5618,Weather!$A$1:$E$366, 5)</f>
        <v>0.83333333333333559</v>
      </c>
      <c r="G5618" s="1">
        <f>VLOOKUP(D5618, Summer!$A$1:$E$25, 2)</f>
        <v>305.44698283970399</v>
      </c>
      <c r="H5618" s="1">
        <f>VLOOKUP(D5618, Summer!$A$1:$E$25, 3)</f>
        <v>264.36707082495798</v>
      </c>
      <c r="I5618" s="1">
        <f>VLOOKUP(D5618, Summer!$A$1:$E$25, 5)</f>
        <v>276.703769768114</v>
      </c>
      <c r="J5618" s="1">
        <f t="shared" si="523"/>
        <v>298.60033083724642</v>
      </c>
      <c r="K5618" s="47">
        <f t="shared" si="524"/>
        <v>5.5862221173226283</v>
      </c>
      <c r="L5618" s="48">
        <f>Solar!K5635/1000*Variables!$B$3</f>
        <v>0</v>
      </c>
      <c r="M5618">
        <f>IF(E5618=1, VLOOKUP(D5618, Sheet1!$A$2:$C$26, 2), Sheet1!$C$3)</f>
        <v>0.18637999999999999</v>
      </c>
      <c r="N5618" s="1">
        <f>'Electricity Rates'!$J$2</f>
        <v>0.24729999999999999</v>
      </c>
      <c r="O5618" s="145">
        <f>L5618-K5618</f>
        <v>-5.5862221173226283</v>
      </c>
      <c r="P5618">
        <f t="shared" si="525"/>
        <v>1.381472729613886</v>
      </c>
      <c r="Q5618">
        <f>IF(O5618&gt;0, IF(Q5617+O5618*Variables!$B$5&lt;Variables!$B$4, Q5617+O5618*Variables!$B$5, Variables!$B$4), IF(Q5617&gt;-O5618, Q5617+O5618/Variables!$B$5, 0))</f>
        <v>0</v>
      </c>
      <c r="R5618">
        <f>IF(O5618&gt;0, 0, IF(Q5617&gt;-O5618, 0, -O5618 - Q5617*Variables!$B$5))</f>
        <v>5.5862221173226283</v>
      </c>
      <c r="S5618">
        <f t="shared" si="526"/>
        <v>1.0411600782265915</v>
      </c>
      <c r="T5618">
        <f t="shared" si="527"/>
        <v>0</v>
      </c>
    </row>
    <row r="5619" spans="1:20" x14ac:dyDescent="0.3">
      <c r="A5619" s="3">
        <f t="shared" si="522"/>
        <v>43335</v>
      </c>
      <c r="B5619">
        <v>8</v>
      </c>
      <c r="C5619">
        <v>23</v>
      </c>
      <c r="D5619">
        <v>2</v>
      </c>
      <c r="E5619">
        <v>1</v>
      </c>
      <c r="F5619" s="1">
        <f>VLOOKUP(A5619,Weather!$A$1:$E$366, 5)</f>
        <v>0.83333333333333559</v>
      </c>
      <c r="G5619" s="1">
        <f>VLOOKUP(D5619, Summer!$A$1:$E$25, 2)</f>
        <v>286.71906025959902</v>
      </c>
      <c r="H5619" s="1">
        <f>VLOOKUP(D5619, Summer!$A$1:$E$25, 3)</f>
        <v>260.03911906460002</v>
      </c>
      <c r="I5619" s="1">
        <f>VLOOKUP(D5619, Summer!$A$1:$E$25, 5)</f>
        <v>276.50446931271199</v>
      </c>
      <c r="J5619" s="1">
        <f t="shared" si="523"/>
        <v>282.2724033937659</v>
      </c>
      <c r="K5619" s="47">
        <f t="shared" si="524"/>
        <v>5.2807588609388789</v>
      </c>
      <c r="L5619" s="48">
        <f>Solar!K5636/1000*Variables!$B$3</f>
        <v>0</v>
      </c>
      <c r="M5619">
        <f>IF(E5619=1, VLOOKUP(D5619, Sheet1!$A$2:$C$26, 2), Sheet1!$C$3)</f>
        <v>0.18637999999999999</v>
      </c>
      <c r="N5619" s="1">
        <f>'Electricity Rates'!$J$2</f>
        <v>0.24729999999999999</v>
      </c>
      <c r="O5619" s="145">
        <f>L5619-K5619</f>
        <v>-5.2807588609388789</v>
      </c>
      <c r="P5619">
        <f t="shared" si="525"/>
        <v>1.3059316663101848</v>
      </c>
      <c r="Q5619">
        <f>IF(O5619&gt;0, IF(Q5618+O5619*Variables!$B$5&lt;Variables!$B$4, Q5618+O5619*Variables!$B$5, Variables!$B$4), IF(Q5618&gt;-O5619, Q5618+O5619/Variables!$B$5, 0))</f>
        <v>0</v>
      </c>
      <c r="R5619">
        <f>IF(O5619&gt;0, 0, IF(Q5618&gt;-O5619, 0, -O5619 - Q5618*Variables!$B$5))</f>
        <v>5.2807588609388789</v>
      </c>
      <c r="S5619">
        <f t="shared" si="526"/>
        <v>0.98422783650178824</v>
      </c>
      <c r="T5619">
        <f t="shared" si="527"/>
        <v>0</v>
      </c>
    </row>
    <row r="5620" spans="1:20" x14ac:dyDescent="0.3">
      <c r="A5620" s="3">
        <f t="shared" si="522"/>
        <v>43335</v>
      </c>
      <c r="B5620">
        <v>8</v>
      </c>
      <c r="C5620">
        <v>23</v>
      </c>
      <c r="D5620">
        <v>3</v>
      </c>
      <c r="E5620">
        <v>1</v>
      </c>
      <c r="F5620" s="1">
        <f>VLOOKUP(A5620,Weather!$A$1:$E$366, 5)</f>
        <v>0.83333333333333559</v>
      </c>
      <c r="G5620" s="1">
        <f>VLOOKUP(D5620, Summer!$A$1:$E$25, 2)</f>
        <v>272.63131492590298</v>
      </c>
      <c r="H5620" s="1">
        <f>VLOOKUP(D5620, Summer!$A$1:$E$25, 3)</f>
        <v>241.571030279452</v>
      </c>
      <c r="I5620" s="1">
        <f>VLOOKUP(D5620, Summer!$A$1:$E$25, 5)</f>
        <v>276.33008141423602</v>
      </c>
      <c r="J5620" s="1">
        <f t="shared" si="523"/>
        <v>267.45460081816123</v>
      </c>
      <c r="K5620" s="47">
        <f t="shared" si="524"/>
        <v>5.003547056632204</v>
      </c>
      <c r="L5620" s="48">
        <f>Solar!K5637/1000*Variables!$B$3</f>
        <v>0</v>
      </c>
      <c r="M5620">
        <f>IF(E5620=1, VLOOKUP(D5620, Sheet1!$A$2:$C$26, 2), Sheet1!$C$3)</f>
        <v>0.18637999999999999</v>
      </c>
      <c r="N5620" s="1">
        <f>'Electricity Rates'!$J$2</f>
        <v>0.24729999999999999</v>
      </c>
      <c r="O5620" s="145">
        <f>L5620-K5620</f>
        <v>-5.003547056632204</v>
      </c>
      <c r="P5620">
        <f t="shared" si="525"/>
        <v>1.237377187105144</v>
      </c>
      <c r="Q5620">
        <f>IF(O5620&gt;0, IF(Q5619+O5620*Variables!$B$5&lt;Variables!$B$4, Q5619+O5620*Variables!$B$5, Variables!$B$4), IF(Q5619&gt;-O5620, Q5619+O5620/Variables!$B$5, 0))</f>
        <v>0</v>
      </c>
      <c r="R5620">
        <f>IF(O5620&gt;0, 0, IF(Q5619&gt;-O5620, 0, -O5620 - Q5619*Variables!$B$5))</f>
        <v>5.003547056632204</v>
      </c>
      <c r="S5620">
        <f t="shared" si="526"/>
        <v>0.93256110041511009</v>
      </c>
      <c r="T5620">
        <f t="shared" si="527"/>
        <v>0</v>
      </c>
    </row>
    <row r="5621" spans="1:20" x14ac:dyDescent="0.3">
      <c r="A5621" s="3">
        <f t="shared" si="522"/>
        <v>43335</v>
      </c>
      <c r="B5621">
        <v>8</v>
      </c>
      <c r="C5621">
        <v>23</v>
      </c>
      <c r="D5621">
        <v>4</v>
      </c>
      <c r="E5621">
        <v>1</v>
      </c>
      <c r="F5621" s="1">
        <f>VLOOKUP(A5621,Weather!$A$1:$E$366, 5)</f>
        <v>0.83333333333333559</v>
      </c>
      <c r="G5621" s="1">
        <f>VLOOKUP(D5621, Summer!$A$1:$E$25, 2)</f>
        <v>286.33237882239803</v>
      </c>
      <c r="H5621" s="1">
        <f>VLOOKUP(D5621, Summer!$A$1:$E$25, 3)</f>
        <v>256.10019667595998</v>
      </c>
      <c r="I5621" s="1">
        <f>VLOOKUP(D5621, Summer!$A$1:$E$25, 5)</f>
        <v>276.13078095883401</v>
      </c>
      <c r="J5621" s="1">
        <f t="shared" si="523"/>
        <v>281.29368179799178</v>
      </c>
      <c r="K5621" s="47">
        <f t="shared" si="524"/>
        <v>5.262448913961645</v>
      </c>
      <c r="L5621" s="48">
        <f>Solar!K5638/1000*Variables!$B$3</f>
        <v>0</v>
      </c>
      <c r="M5621">
        <f>IF(E5621=1, VLOOKUP(D5621, Sheet1!$A$2:$C$26, 2), Sheet1!$C$3)</f>
        <v>0.18637999999999999</v>
      </c>
      <c r="N5621" s="1">
        <f>'Electricity Rates'!$J$2</f>
        <v>0.24729999999999999</v>
      </c>
      <c r="O5621" s="145">
        <f>L5621-K5621</f>
        <v>-5.262448913961645</v>
      </c>
      <c r="P5621">
        <f t="shared" si="525"/>
        <v>1.3014036164227147</v>
      </c>
      <c r="Q5621">
        <f>IF(O5621&gt;0, IF(Q5620+O5621*Variables!$B$5&lt;Variables!$B$4, Q5620+O5621*Variables!$B$5, Variables!$B$4), IF(Q5620&gt;-O5621, Q5620+O5621/Variables!$B$5, 0))</f>
        <v>0</v>
      </c>
      <c r="R5621">
        <f>IF(O5621&gt;0, 0, IF(Q5620&gt;-O5621, 0, -O5621 - Q5620*Variables!$B$5))</f>
        <v>5.262448913961645</v>
      </c>
      <c r="S5621">
        <f t="shared" si="526"/>
        <v>0.98081522858417136</v>
      </c>
      <c r="T5621">
        <f t="shared" si="527"/>
        <v>0</v>
      </c>
    </row>
    <row r="5622" spans="1:20" x14ac:dyDescent="0.3">
      <c r="A5622" s="3">
        <f t="shared" si="522"/>
        <v>43335</v>
      </c>
      <c r="B5622">
        <v>8</v>
      </c>
      <c r="C5622">
        <v>23</v>
      </c>
      <c r="D5622">
        <v>5</v>
      </c>
      <c r="E5622">
        <v>1</v>
      </c>
      <c r="F5622" s="1">
        <f>VLOOKUP(A5622,Weather!$A$1:$E$366, 5)</f>
        <v>0.83333333333333559</v>
      </c>
      <c r="G5622" s="1">
        <f>VLOOKUP(D5622, Summer!$A$1:$E$25, 2)</f>
        <v>323.19252555232703</v>
      </c>
      <c r="H5622" s="1">
        <f>VLOOKUP(D5622, Summer!$A$1:$E$25, 3)</f>
        <v>290.90909090909099</v>
      </c>
      <c r="I5622" s="1">
        <f>VLOOKUP(D5622, Summer!$A$1:$E$25, 5)</f>
        <v>275.93148050343302</v>
      </c>
      <c r="J5622" s="1">
        <f t="shared" si="523"/>
        <v>317.81195311178777</v>
      </c>
      <c r="K5622" s="47">
        <f t="shared" si="524"/>
        <v>5.9456336054438061</v>
      </c>
      <c r="L5622" s="48">
        <f>Solar!K5639/1000*Variables!$B$3</f>
        <v>0</v>
      </c>
      <c r="M5622">
        <f>IF(E5622=1, VLOOKUP(D5622, Sheet1!$A$2:$C$26, 2), Sheet1!$C$3)</f>
        <v>0.18637999999999999</v>
      </c>
      <c r="N5622" s="1">
        <f>'Electricity Rates'!$J$2</f>
        <v>0.24729999999999999</v>
      </c>
      <c r="O5622" s="145">
        <f>L5622-K5622</f>
        <v>-5.9456336054438061</v>
      </c>
      <c r="P5622">
        <f t="shared" si="525"/>
        <v>1.4703551906262533</v>
      </c>
      <c r="Q5622">
        <f>IF(O5622&gt;0, IF(Q5621+O5622*Variables!$B$5&lt;Variables!$B$4, Q5621+O5622*Variables!$B$5, Variables!$B$4), IF(Q5621&gt;-O5622, Q5621+O5622/Variables!$B$5, 0))</f>
        <v>0</v>
      </c>
      <c r="R5622">
        <f>IF(O5622&gt;0, 0, IF(Q5621&gt;-O5622, 0, -O5622 - Q5621*Variables!$B$5))</f>
        <v>5.9456336054438061</v>
      </c>
      <c r="S5622">
        <f t="shared" si="526"/>
        <v>1.1081471913826166</v>
      </c>
      <c r="T5622">
        <f t="shared" si="527"/>
        <v>0</v>
      </c>
    </row>
    <row r="5623" spans="1:20" x14ac:dyDescent="0.3">
      <c r="A5623" s="3">
        <f t="shared" si="522"/>
        <v>43335</v>
      </c>
      <c r="B5623">
        <v>8</v>
      </c>
      <c r="C5623">
        <v>23</v>
      </c>
      <c r="D5623">
        <v>6</v>
      </c>
      <c r="E5623">
        <v>1</v>
      </c>
      <c r="F5623" s="1">
        <f>VLOOKUP(A5623,Weather!$A$1:$E$366, 5)</f>
        <v>0.83333333333333559</v>
      </c>
      <c r="G5623" s="1">
        <f>VLOOKUP(D5623, Summer!$A$1:$E$25, 2)</f>
        <v>420.20776289112302</v>
      </c>
      <c r="H5623" s="1">
        <f>VLOOKUP(D5623, Summer!$A$1:$E$25, 3)</f>
        <v>354.54545454545399</v>
      </c>
      <c r="I5623" s="1">
        <f>VLOOKUP(D5623, Summer!$A$1:$E$25, 5)</f>
        <v>244.50179868660999</v>
      </c>
      <c r="J5623" s="1">
        <f t="shared" si="523"/>
        <v>409.26404483351166</v>
      </c>
      <c r="K5623" s="47">
        <f t="shared" si="524"/>
        <v>7.6565215204667956</v>
      </c>
      <c r="L5623" s="48">
        <f>Solar!K5640/1000*Variables!$B$3</f>
        <v>1.35E-2</v>
      </c>
      <c r="M5623">
        <f>IF(E5623=1, VLOOKUP(D5623, Sheet1!$A$2:$C$26, 2), Sheet1!$C$3)</f>
        <v>0.18637999999999999</v>
      </c>
      <c r="N5623" s="1">
        <f>'Electricity Rates'!$J$2</f>
        <v>0.24729999999999999</v>
      </c>
      <c r="O5623" s="145">
        <f>L5623-K5623</f>
        <v>-7.6430215204667959</v>
      </c>
      <c r="P5623">
        <f t="shared" si="525"/>
        <v>1.8934577720114385</v>
      </c>
      <c r="Q5623">
        <f>IF(O5623&gt;0, IF(Q5622+O5623*Variables!$B$5&lt;Variables!$B$4, Q5622+O5623*Variables!$B$5, Variables!$B$4), IF(Q5622&gt;-O5623, Q5622+O5623/Variables!$B$5, 0))</f>
        <v>0</v>
      </c>
      <c r="R5623">
        <f>IF(O5623&gt;0, 0, IF(Q5622&gt;-O5623, 0, -O5623 - Q5622*Variables!$B$5))</f>
        <v>7.6430215204667959</v>
      </c>
      <c r="S5623">
        <f t="shared" si="526"/>
        <v>1.4245063509846014</v>
      </c>
      <c r="T5623">
        <f t="shared" si="527"/>
        <v>0</v>
      </c>
    </row>
    <row r="5624" spans="1:20" x14ac:dyDescent="0.3">
      <c r="A5624" s="3">
        <f t="shared" si="522"/>
        <v>43335</v>
      </c>
      <c r="B5624">
        <v>8</v>
      </c>
      <c r="C5624">
        <v>23</v>
      </c>
      <c r="D5624">
        <v>7</v>
      </c>
      <c r="E5624">
        <v>1</v>
      </c>
      <c r="F5624" s="1">
        <f>VLOOKUP(A5624,Weather!$A$1:$E$366, 5)</f>
        <v>0.83333333333333559</v>
      </c>
      <c r="G5624" s="1">
        <f>VLOOKUP(D5624, Summer!$A$1:$E$25, 2)</f>
        <v>767.23345107957198</v>
      </c>
      <c r="H5624" s="1">
        <f>VLOOKUP(D5624, Summer!$A$1:$E$25, 3)</f>
        <v>587.45596403639502</v>
      </c>
      <c r="I5624" s="1">
        <f>VLOOKUP(D5624, Summer!$A$1:$E$25, 5)</f>
        <v>275.57273968370998</v>
      </c>
      <c r="J5624" s="1">
        <f t="shared" si="523"/>
        <v>737.27053657237616</v>
      </c>
      <c r="K5624" s="47">
        <f t="shared" si="524"/>
        <v>13.792874797904256</v>
      </c>
      <c r="L5624" s="48">
        <f>Solar!K5641/1000*Variables!$B$3</f>
        <v>1.7996999999999999</v>
      </c>
      <c r="M5624">
        <f>IF(E5624=1, VLOOKUP(D5624, Sheet1!$A$2:$C$26, 2), Sheet1!$C$3)</f>
        <v>0.18637999999999999</v>
      </c>
      <c r="N5624" s="1">
        <f>'Electricity Rates'!$J$2</f>
        <v>0.24729999999999999</v>
      </c>
      <c r="O5624" s="145">
        <f>L5624-K5624</f>
        <v>-11.993174797904256</v>
      </c>
      <c r="P5624">
        <f t="shared" si="525"/>
        <v>3.4109779375217224</v>
      </c>
      <c r="Q5624">
        <f>IF(O5624&gt;0, IF(Q5623+O5624*Variables!$B$5&lt;Variables!$B$4, Q5623+O5624*Variables!$B$5, Variables!$B$4), IF(Q5623&gt;-O5624, Q5623+O5624/Variables!$B$5, 0))</f>
        <v>0</v>
      </c>
      <c r="R5624">
        <f>IF(O5624&gt;0, 0, IF(Q5623&gt;-O5624, 0, -O5624 - Q5623*Variables!$B$5))</f>
        <v>11.993174797904256</v>
      </c>
      <c r="S5624">
        <f t="shared" si="526"/>
        <v>2.2352879188333952</v>
      </c>
      <c r="T5624">
        <f t="shared" si="527"/>
        <v>0</v>
      </c>
    </row>
    <row r="5625" spans="1:20" x14ac:dyDescent="0.3">
      <c r="A5625" s="3">
        <f t="shared" si="522"/>
        <v>43335</v>
      </c>
      <c r="B5625">
        <v>8</v>
      </c>
      <c r="C5625">
        <v>23</v>
      </c>
      <c r="D5625">
        <v>8</v>
      </c>
      <c r="E5625">
        <v>1</v>
      </c>
      <c r="F5625" s="1">
        <f>VLOOKUP(A5625,Weather!$A$1:$E$366, 5)</f>
        <v>0.83333333333333559</v>
      </c>
      <c r="G5625" s="1">
        <f>VLOOKUP(D5625, Summer!$A$1:$E$25, 2)</f>
        <v>1109.6398637209199</v>
      </c>
      <c r="H5625" s="1">
        <f>VLOOKUP(D5625, Summer!$A$1:$E$25, 3)</f>
        <v>814.26008774773595</v>
      </c>
      <c r="I5625" s="1">
        <f>VLOOKUP(D5625, Summer!$A$1:$E$25, 5)</f>
        <v>328.96533168578299</v>
      </c>
      <c r="J5625" s="1">
        <f t="shared" si="523"/>
        <v>1060.4099010587233</v>
      </c>
      <c r="K5625" s="47">
        <f t="shared" si="524"/>
        <v>19.83817374251629</v>
      </c>
      <c r="L5625" s="48">
        <f>Solar!K5642/1000*Variables!$B$3</f>
        <v>5.0244999999999997</v>
      </c>
      <c r="M5625">
        <f>IF(E5625=1, VLOOKUP(D5625, Sheet1!$A$2:$C$26, 2), Sheet1!$C$3)</f>
        <v>0.18637999999999999</v>
      </c>
      <c r="N5625" s="1">
        <f>'Electricity Rates'!$J$2</f>
        <v>0.24729999999999999</v>
      </c>
      <c r="O5625" s="145">
        <f>L5625-K5625</f>
        <v>-14.81367374251629</v>
      </c>
      <c r="P5625">
        <f t="shared" si="525"/>
        <v>4.905980366524278</v>
      </c>
      <c r="Q5625">
        <f>IF(O5625&gt;0, IF(Q5624+O5625*Variables!$B$5&lt;Variables!$B$4, Q5624+O5625*Variables!$B$5, Variables!$B$4), IF(Q5624&gt;-O5625, Q5624+O5625/Variables!$B$5, 0))</f>
        <v>0</v>
      </c>
      <c r="R5625">
        <f>IF(O5625&gt;0, 0, IF(Q5624&gt;-O5625, 0, -O5625 - Q5624*Variables!$B$5))</f>
        <v>14.81367374251629</v>
      </c>
      <c r="S5625">
        <f t="shared" si="526"/>
        <v>2.760972512130186</v>
      </c>
      <c r="T5625">
        <f t="shared" si="527"/>
        <v>0</v>
      </c>
    </row>
    <row r="5626" spans="1:20" x14ac:dyDescent="0.3">
      <c r="A5626" s="3">
        <f t="shared" si="522"/>
        <v>43335</v>
      </c>
      <c r="B5626">
        <v>8</v>
      </c>
      <c r="C5626">
        <v>23</v>
      </c>
      <c r="D5626">
        <v>9</v>
      </c>
      <c r="E5626">
        <v>1</v>
      </c>
      <c r="F5626" s="1">
        <f>VLOOKUP(A5626,Weather!$A$1:$E$366, 5)</f>
        <v>0.83333333333333559</v>
      </c>
      <c r="G5626" s="1">
        <f>VLOOKUP(D5626, Summer!$A$1:$E$25, 2)</f>
        <v>1322.40871182827</v>
      </c>
      <c r="H5626" s="1">
        <f>VLOOKUP(D5626, Summer!$A$1:$E$25, 3)</f>
        <v>1017.49011217013</v>
      </c>
      <c r="I5626" s="1">
        <f>VLOOKUP(D5626, Summer!$A$1:$E$25, 5)</f>
        <v>386.82225388885001</v>
      </c>
      <c r="J5626" s="1">
        <f t="shared" si="523"/>
        <v>1271.5889452185806</v>
      </c>
      <c r="K5626" s="47">
        <f t="shared" si="524"/>
        <v>23.788916341806456</v>
      </c>
      <c r="L5626" s="48">
        <f>Solar!K5643/1000*Variables!$B$3</f>
        <v>8.7213999999999992</v>
      </c>
      <c r="M5626">
        <f>IF(E5626=1, VLOOKUP(D5626, Sheet1!$A$2:$C$26, 2), Sheet1!$C$3)</f>
        <v>0.25796000000000002</v>
      </c>
      <c r="N5626" s="1">
        <f>'Electricity Rates'!$J$2</f>
        <v>0.24729999999999999</v>
      </c>
      <c r="O5626" s="145">
        <f>L5626-K5626</f>
        <v>-15.067516341806456</v>
      </c>
      <c r="P5626">
        <f t="shared" si="525"/>
        <v>5.882999011328736</v>
      </c>
      <c r="Q5626">
        <f>IF(O5626&gt;0, IF(Q5625+O5626*Variables!$B$5&lt;Variables!$B$4, Q5625+O5626*Variables!$B$5, Variables!$B$4), IF(Q5625&gt;-O5626, Q5625+O5626/Variables!$B$5, 0))</f>
        <v>0</v>
      </c>
      <c r="R5626">
        <f>IF(O5626&gt;0, 0, IF(Q5625&gt;-O5626, 0, -O5626 - Q5625*Variables!$B$5))</f>
        <v>15.067516341806456</v>
      </c>
      <c r="S5626">
        <f t="shared" si="526"/>
        <v>3.8868165155323937</v>
      </c>
      <c r="T5626">
        <f t="shared" si="527"/>
        <v>0</v>
      </c>
    </row>
    <row r="5627" spans="1:20" x14ac:dyDescent="0.3">
      <c r="A5627" s="3">
        <f t="shared" si="522"/>
        <v>43335</v>
      </c>
      <c r="B5627">
        <v>8</v>
      </c>
      <c r="C5627">
        <v>23</v>
      </c>
      <c r="D5627">
        <v>10</v>
      </c>
      <c r="E5627">
        <v>1</v>
      </c>
      <c r="F5627" s="1">
        <f>VLOOKUP(A5627,Weather!$A$1:$E$366, 5)</f>
        <v>0.83333333333333559</v>
      </c>
      <c r="G5627" s="1">
        <f>VLOOKUP(D5627, Summer!$A$1:$E$25, 2)</f>
        <v>1424.0693518383</v>
      </c>
      <c r="H5627" s="1">
        <f>VLOOKUP(D5627, Summer!$A$1:$E$25, 3)</f>
        <v>1069.7659339946799</v>
      </c>
      <c r="I5627" s="1">
        <f>VLOOKUP(D5627, Summer!$A$1:$E$25, 5)</f>
        <v>417.88322986318002</v>
      </c>
      <c r="J5627" s="1">
        <f t="shared" si="523"/>
        <v>1365.0187821976974</v>
      </c>
      <c r="K5627" s="47">
        <f t="shared" si="524"/>
        <v>25.536803962316377</v>
      </c>
      <c r="L5627" s="48">
        <f>Solar!K5644/1000*Variables!$B$3</f>
        <v>22.79655</v>
      </c>
      <c r="M5627">
        <f>IF(E5627=1, VLOOKUP(D5627, Sheet1!$A$2:$C$26, 2), Sheet1!$C$3)</f>
        <v>0.25796000000000002</v>
      </c>
      <c r="N5627" s="1">
        <f>'Electricity Rates'!$J$2</f>
        <v>0.24729999999999999</v>
      </c>
      <c r="O5627" s="145">
        <f>L5627-K5627</f>
        <v>-2.7402539623163769</v>
      </c>
      <c r="P5627">
        <f t="shared" si="525"/>
        <v>6.3152516198808399</v>
      </c>
      <c r="Q5627">
        <f>IF(O5627&gt;0, IF(Q5626+O5627*Variables!$B$5&lt;Variables!$B$4, Q5626+O5627*Variables!$B$5, Variables!$B$4), IF(Q5626&gt;-O5627, Q5626+O5627/Variables!$B$5, 0))</f>
        <v>0</v>
      </c>
      <c r="R5627">
        <f>IF(O5627&gt;0, 0, IF(Q5626&gt;-O5627, 0, -O5627 - Q5626*Variables!$B$5))</f>
        <v>2.7402539623163769</v>
      </c>
      <c r="S5627">
        <f t="shared" si="526"/>
        <v>0.70687591211913259</v>
      </c>
      <c r="T5627">
        <f t="shared" si="527"/>
        <v>0</v>
      </c>
    </row>
    <row r="5628" spans="1:20" x14ac:dyDescent="0.3">
      <c r="A5628" s="3">
        <f t="shared" si="522"/>
        <v>43335</v>
      </c>
      <c r="B5628">
        <v>8</v>
      </c>
      <c r="C5628">
        <v>23</v>
      </c>
      <c r="D5628">
        <v>11</v>
      </c>
      <c r="E5628">
        <v>1</v>
      </c>
      <c r="F5628" s="1">
        <f>VLOOKUP(A5628,Weather!$A$1:$E$366, 5)</f>
        <v>0.83333333333333559</v>
      </c>
      <c r="G5628" s="1">
        <f>VLOOKUP(D5628, Summer!$A$1:$E$25, 2)</f>
        <v>1497.9516334678001</v>
      </c>
      <c r="H5628" s="1">
        <f>VLOOKUP(D5628, Summer!$A$1:$E$25, 3)</f>
        <v>1079.6213447448599</v>
      </c>
      <c r="I5628" s="1">
        <f>VLOOKUP(D5628, Summer!$A$1:$E$25, 5)</f>
        <v>435.54125021175599</v>
      </c>
      <c r="J5628" s="1">
        <f t="shared" si="523"/>
        <v>1428.2299186806445</v>
      </c>
      <c r="K5628" s="47">
        <f t="shared" si="524"/>
        <v>26.719359412580104</v>
      </c>
      <c r="L5628" s="48">
        <f>Solar!K5645/1000*Variables!$B$3</f>
        <v>21.287799999999997</v>
      </c>
      <c r="M5628">
        <f>IF(E5628=1, VLOOKUP(D5628, Sheet1!$A$2:$C$26, 2), Sheet1!$C$3)</f>
        <v>0.25796000000000002</v>
      </c>
      <c r="N5628" s="1">
        <f>'Electricity Rates'!$J$2</f>
        <v>0.24729999999999999</v>
      </c>
      <c r="O5628" s="145">
        <f>L5628-K5628</f>
        <v>-5.431559412580107</v>
      </c>
      <c r="P5628">
        <f t="shared" si="525"/>
        <v>6.6076975827310598</v>
      </c>
      <c r="Q5628">
        <f>IF(O5628&gt;0, IF(Q5627+O5628*Variables!$B$5&lt;Variables!$B$4, Q5627+O5628*Variables!$B$5, Variables!$B$4), IF(Q5627&gt;-O5628, Q5627+O5628/Variables!$B$5, 0))</f>
        <v>0</v>
      </c>
      <c r="R5628">
        <f>IF(O5628&gt;0, 0, IF(Q5627&gt;-O5628, 0, -O5628 - Q5627*Variables!$B$5))</f>
        <v>5.431559412580107</v>
      </c>
      <c r="S5628">
        <f t="shared" si="526"/>
        <v>1.4011250660691645</v>
      </c>
      <c r="T5628">
        <f t="shared" si="527"/>
        <v>0</v>
      </c>
    </row>
    <row r="5629" spans="1:20" x14ac:dyDescent="0.3">
      <c r="A5629" s="3">
        <f t="shared" si="522"/>
        <v>43335</v>
      </c>
      <c r="B5629">
        <v>8</v>
      </c>
      <c r="C5629">
        <v>23</v>
      </c>
      <c r="D5629">
        <v>12</v>
      </c>
      <c r="E5629">
        <v>1</v>
      </c>
      <c r="F5629" s="1">
        <f>VLOOKUP(A5629,Weather!$A$1:$E$366, 5)</f>
        <v>0.83333333333333559</v>
      </c>
      <c r="G5629" s="1">
        <f>VLOOKUP(D5629, Summer!$A$1:$E$25, 2)</f>
        <v>1553.30978408544</v>
      </c>
      <c r="H5629" s="1">
        <f>VLOOKUP(D5629, Summer!$A$1:$E$25, 3)</f>
        <v>1117.7462231731799</v>
      </c>
      <c r="I5629" s="1">
        <f>VLOOKUP(D5629, Summer!$A$1:$E$25, 5)</f>
        <v>435.36187980189499</v>
      </c>
      <c r="J5629" s="1">
        <f t="shared" si="523"/>
        <v>1480.7158572667311</v>
      </c>
      <c r="K5629" s="47">
        <f t="shared" si="524"/>
        <v>27.701267604563469</v>
      </c>
      <c r="L5629" s="48">
        <f>Solar!K5646/1000*Variables!$B$3</f>
        <v>13.187850000000001</v>
      </c>
      <c r="M5629">
        <f>IF(E5629=1, VLOOKUP(D5629, Sheet1!$A$2:$C$26, 2), Sheet1!$C$3)</f>
        <v>0.25796000000000002</v>
      </c>
      <c r="N5629" s="1">
        <f>'Electricity Rates'!$J$2</f>
        <v>0.24729999999999999</v>
      </c>
      <c r="O5629" s="145">
        <f>L5629-K5629</f>
        <v>-14.513417604563468</v>
      </c>
      <c r="P5629">
        <f t="shared" si="525"/>
        <v>6.8505234786085456</v>
      </c>
      <c r="Q5629">
        <f>IF(O5629&gt;0, IF(Q5628+O5629*Variables!$B$5&lt;Variables!$B$4, Q5628+O5629*Variables!$B$5, Variables!$B$4), IF(Q5628&gt;-O5629, Q5628+O5629/Variables!$B$5, 0))</f>
        <v>0</v>
      </c>
      <c r="R5629">
        <f>IF(O5629&gt;0, 0, IF(Q5628&gt;-O5629, 0, -O5629 - Q5628*Variables!$B$5))</f>
        <v>14.513417604563468</v>
      </c>
      <c r="S5629">
        <f t="shared" si="526"/>
        <v>3.7438812052731927</v>
      </c>
      <c r="T5629">
        <f t="shared" si="527"/>
        <v>0</v>
      </c>
    </row>
    <row r="5630" spans="1:20" x14ac:dyDescent="0.3">
      <c r="A5630" s="3">
        <f t="shared" si="522"/>
        <v>43335</v>
      </c>
      <c r="B5630">
        <v>8</v>
      </c>
      <c r="C5630">
        <v>23</v>
      </c>
      <c r="D5630">
        <v>13</v>
      </c>
      <c r="E5630">
        <v>1</v>
      </c>
      <c r="F5630" s="1">
        <f>VLOOKUP(A5630,Weather!$A$1:$E$366, 5)</f>
        <v>0.83333333333333559</v>
      </c>
      <c r="G5630" s="1">
        <f>VLOOKUP(D5630, Summer!$A$1:$E$25, 2)</f>
        <v>1622.5675647430101</v>
      </c>
      <c r="H5630" s="1">
        <f>VLOOKUP(D5630, Summer!$A$1:$E$25, 3)</f>
        <v>1132.28619594112</v>
      </c>
      <c r="I5630" s="1">
        <f>VLOOKUP(D5630, Summer!$A$1:$E$25, 5)</f>
        <v>435.17254436926402</v>
      </c>
      <c r="J5630" s="1">
        <f t="shared" si="523"/>
        <v>1540.8540032760295</v>
      </c>
      <c r="K5630" s="47">
        <f t="shared" si="524"/>
        <v>28.826333475689477</v>
      </c>
      <c r="L5630" s="48">
        <f>Solar!K5647/1000*Variables!$B$3</f>
        <v>27.21555</v>
      </c>
      <c r="M5630">
        <f>IF(E5630=1, VLOOKUP(D5630, Sheet1!$A$2:$C$26, 2), Sheet1!$C$3)</f>
        <v>0.55478000000000005</v>
      </c>
      <c r="N5630" s="1">
        <f>'Electricity Rates'!$J$2</f>
        <v>0.24729999999999999</v>
      </c>
      <c r="O5630" s="145">
        <f>L5630-K5630</f>
        <v>-1.6107834756894768</v>
      </c>
      <c r="P5630">
        <f t="shared" si="525"/>
        <v>7.1287522685380074</v>
      </c>
      <c r="Q5630">
        <f>IF(O5630&gt;0, IF(Q5629+O5630*Variables!$B$5&lt;Variables!$B$4, Q5629+O5630*Variables!$B$5, Variables!$B$4), IF(Q5629&gt;-O5630, Q5629+O5630/Variables!$B$5, 0))</f>
        <v>0</v>
      </c>
      <c r="R5630">
        <f>IF(O5630&gt;0, 0, IF(Q5629&gt;-O5630, 0, -O5630 - Q5629*Variables!$B$5))</f>
        <v>1.6107834756894768</v>
      </c>
      <c r="S5630">
        <f t="shared" si="526"/>
        <v>0.893630456643008</v>
      </c>
      <c r="T5630">
        <f t="shared" si="527"/>
        <v>1</v>
      </c>
    </row>
    <row r="5631" spans="1:20" x14ac:dyDescent="0.3">
      <c r="A5631" s="3">
        <f t="shared" si="522"/>
        <v>43335</v>
      </c>
      <c r="B5631">
        <v>8</v>
      </c>
      <c r="C5631">
        <v>23</v>
      </c>
      <c r="D5631">
        <v>14</v>
      </c>
      <c r="E5631">
        <v>1</v>
      </c>
      <c r="F5631" s="1">
        <f>VLOOKUP(A5631,Weather!$A$1:$E$366, 5)</f>
        <v>0.83333333333333559</v>
      </c>
      <c r="G5631" s="1">
        <f>VLOOKUP(D5631, Summer!$A$1:$E$25, 2)</f>
        <v>1636.26340321468</v>
      </c>
      <c r="H5631" s="1">
        <f>VLOOKUP(D5631, Summer!$A$1:$E$25, 3)</f>
        <v>1156.2601309732199</v>
      </c>
      <c r="I5631" s="1">
        <f>VLOOKUP(D5631, Summer!$A$1:$E$25, 5)</f>
        <v>417.13087064403902</v>
      </c>
      <c r="J5631" s="1">
        <f t="shared" si="523"/>
        <v>1556.2628578411045</v>
      </c>
      <c r="K5631" s="47">
        <f t="shared" si="524"/>
        <v>29.114602694724422</v>
      </c>
      <c r="L5631" s="48">
        <f>Solar!K5648/1000*Variables!$B$3</f>
        <v>27.859749999999998</v>
      </c>
      <c r="M5631">
        <f>IF(E5631=1, VLOOKUP(D5631, Sheet1!$A$2:$C$26, 2), Sheet1!$C$3)</f>
        <v>0.55478000000000005</v>
      </c>
      <c r="N5631" s="1">
        <f>'Electricity Rates'!$J$2</f>
        <v>0.24729999999999999</v>
      </c>
      <c r="O5631" s="145">
        <f>L5631-K5631</f>
        <v>-1.2548526947244234</v>
      </c>
      <c r="P5631">
        <f t="shared" si="525"/>
        <v>7.2000412464053491</v>
      </c>
      <c r="Q5631">
        <f>IF(O5631&gt;0, IF(Q5630+O5631*Variables!$B$5&lt;Variables!$B$4, Q5630+O5631*Variables!$B$5, Variables!$B$4), IF(Q5630&gt;-O5631, Q5630+O5631/Variables!$B$5, 0))</f>
        <v>0</v>
      </c>
      <c r="R5631">
        <f>IF(O5631&gt;0, 0, IF(Q5630&gt;-O5631, 0, -O5631 - Q5630*Variables!$B$5))</f>
        <v>1.2548526947244234</v>
      </c>
      <c r="S5631">
        <f t="shared" si="526"/>
        <v>0.69616717797921568</v>
      </c>
      <c r="T5631">
        <f t="shared" si="527"/>
        <v>1</v>
      </c>
    </row>
    <row r="5632" spans="1:20" x14ac:dyDescent="0.3">
      <c r="A5632" s="3">
        <f t="shared" si="522"/>
        <v>43335</v>
      </c>
      <c r="B5632">
        <v>8</v>
      </c>
      <c r="C5632">
        <v>23</v>
      </c>
      <c r="D5632">
        <v>15</v>
      </c>
      <c r="E5632">
        <v>1</v>
      </c>
      <c r="F5632" s="1">
        <f>VLOOKUP(A5632,Weather!$A$1:$E$366, 5)</f>
        <v>0.83333333333333559</v>
      </c>
      <c r="G5632" s="1">
        <f>VLOOKUP(D5632, Summer!$A$1:$E$25, 2)</f>
        <v>1589.7727985285201</v>
      </c>
      <c r="H5632" s="1">
        <f>VLOOKUP(D5632, Summer!$A$1:$E$25, 3)</f>
        <v>1137.7596230737599</v>
      </c>
      <c r="I5632" s="1">
        <f>VLOOKUP(D5632, Summer!$A$1:$E$25, 5)</f>
        <v>403.543562097039</v>
      </c>
      <c r="J5632" s="1">
        <f t="shared" si="523"/>
        <v>1514.4372692860611</v>
      </c>
      <c r="K5632" s="47">
        <f t="shared" si="524"/>
        <v>28.332128585599708</v>
      </c>
      <c r="L5632" s="48">
        <f>Solar!K5649/1000*Variables!$B$3</f>
        <v>19.337150000000001</v>
      </c>
      <c r="M5632">
        <f>IF(E5632=1, VLOOKUP(D5632, Sheet1!$A$2:$C$26, 2), Sheet1!$C$3)</f>
        <v>0.55478000000000005</v>
      </c>
      <c r="N5632" s="1">
        <f>'Electricity Rates'!$J$2</f>
        <v>0.24729999999999999</v>
      </c>
      <c r="O5632" s="145">
        <f>L5632-K5632</f>
        <v>-8.9949785855997071</v>
      </c>
      <c r="P5632">
        <f t="shared" si="525"/>
        <v>7.0065353992188077</v>
      </c>
      <c r="Q5632">
        <f>IF(O5632&gt;0, IF(Q5631+O5632*Variables!$B$5&lt;Variables!$B$4, Q5631+O5632*Variables!$B$5, Variables!$B$4), IF(Q5631&gt;-O5632, Q5631+O5632/Variables!$B$5, 0))</f>
        <v>0</v>
      </c>
      <c r="R5632">
        <f>IF(O5632&gt;0, 0, IF(Q5631&gt;-O5632, 0, -O5632 - Q5631*Variables!$B$5))</f>
        <v>8.9949785855997071</v>
      </c>
      <c r="S5632">
        <f t="shared" si="526"/>
        <v>4.9902342197190057</v>
      </c>
      <c r="T5632">
        <f t="shared" si="527"/>
        <v>1</v>
      </c>
    </row>
    <row r="5633" spans="1:20" x14ac:dyDescent="0.3">
      <c r="A5633" s="3">
        <f t="shared" si="522"/>
        <v>43335</v>
      </c>
      <c r="B5633">
        <v>8</v>
      </c>
      <c r="C5633">
        <v>23</v>
      </c>
      <c r="D5633">
        <v>16</v>
      </c>
      <c r="E5633">
        <v>1</v>
      </c>
      <c r="F5633" s="1">
        <f>VLOOKUP(A5633,Weather!$A$1:$E$366, 5)</f>
        <v>0.83333333333333559</v>
      </c>
      <c r="G5633" s="1">
        <f>VLOOKUP(D5633, Summer!$A$1:$E$25, 2)</f>
        <v>1459.9523441255701</v>
      </c>
      <c r="H5633" s="1">
        <f>VLOOKUP(D5633, Summer!$A$1:$E$25, 3)</f>
        <v>1006.09479349024</v>
      </c>
      <c r="I5633" s="1">
        <f>VLOOKUP(D5633, Summer!$A$1:$E$25, 5)</f>
        <v>381.04254068220598</v>
      </c>
      <c r="J5633" s="1">
        <f t="shared" si="523"/>
        <v>1384.3094190196828</v>
      </c>
      <c r="K5633" s="47">
        <f t="shared" si="524"/>
        <v>25.897693656477333</v>
      </c>
      <c r="L5633" s="48">
        <f>Solar!K5650/1000*Variables!$B$3</f>
        <v>11.4366</v>
      </c>
      <c r="M5633">
        <f>IF(E5633=1, VLOOKUP(D5633, Sheet1!$A$2:$C$26, 2), Sheet1!$C$3)</f>
        <v>0.55478000000000005</v>
      </c>
      <c r="N5633" s="1">
        <f>'Electricity Rates'!$J$2</f>
        <v>0.24729999999999999</v>
      </c>
      <c r="O5633" s="145">
        <f>L5633-K5633</f>
        <v>-14.461093656477333</v>
      </c>
      <c r="P5633">
        <f t="shared" si="525"/>
        <v>6.4044996412468445</v>
      </c>
      <c r="Q5633">
        <f>IF(O5633&gt;0, IF(Q5632+O5633*Variables!$B$5&lt;Variables!$B$4, Q5632+O5633*Variables!$B$5, Variables!$B$4), IF(Q5632&gt;-O5633, Q5632+O5633/Variables!$B$5, 0))</f>
        <v>0</v>
      </c>
      <c r="R5633">
        <f>IF(O5633&gt;0, 0, IF(Q5632&gt;-O5633, 0, -O5633 - Q5632*Variables!$B$5))</f>
        <v>14.461093656477333</v>
      </c>
      <c r="S5633">
        <f t="shared" si="526"/>
        <v>8.0227255387404952</v>
      </c>
      <c r="T5633">
        <f t="shared" si="527"/>
        <v>1</v>
      </c>
    </row>
    <row r="5634" spans="1:20" x14ac:dyDescent="0.3">
      <c r="A5634" s="3">
        <f t="shared" si="522"/>
        <v>43335</v>
      </c>
      <c r="B5634">
        <v>8</v>
      </c>
      <c r="C5634">
        <v>23</v>
      </c>
      <c r="D5634">
        <v>17</v>
      </c>
      <c r="E5634">
        <v>1</v>
      </c>
      <c r="F5634" s="1">
        <f>VLOOKUP(A5634,Weather!$A$1:$E$366, 5)</f>
        <v>0.83333333333333559</v>
      </c>
      <c r="G5634" s="1">
        <f>VLOOKUP(D5634, Summer!$A$1:$E$25, 2)</f>
        <v>1144.9480592772099</v>
      </c>
      <c r="H5634" s="1">
        <f>VLOOKUP(D5634, Summer!$A$1:$E$25, 3)</f>
        <v>808.38142168622596</v>
      </c>
      <c r="I5634" s="1">
        <f>VLOOKUP(D5634, Summer!$A$1:$E$25, 5)</f>
        <v>371.93450987035499</v>
      </c>
      <c r="J5634" s="1">
        <f t="shared" si="523"/>
        <v>1088.8536196787134</v>
      </c>
      <c r="K5634" s="47">
        <f t="shared" si="524"/>
        <v>20.370299509451545</v>
      </c>
      <c r="L5634" s="48">
        <f>Solar!K5651/1000*Variables!$B$3</f>
        <v>14.016550000000001</v>
      </c>
      <c r="M5634">
        <f>IF(E5634=1, VLOOKUP(D5634, Sheet1!$A$2:$C$26, 2), Sheet1!$C$3)</f>
        <v>0.55478000000000005</v>
      </c>
      <c r="N5634" s="1">
        <f>'Electricity Rates'!$J$2</f>
        <v>0.24729999999999999</v>
      </c>
      <c r="O5634" s="145">
        <f>L5634-K5634</f>
        <v>-6.3537495094515446</v>
      </c>
      <c r="P5634">
        <f t="shared" si="525"/>
        <v>5.0375750686873673</v>
      </c>
      <c r="Q5634">
        <f>IF(O5634&gt;0, IF(Q5633+O5634*Variables!$B$5&lt;Variables!$B$4, Q5633+O5634*Variables!$B$5, Variables!$B$4), IF(Q5633&gt;-O5634, Q5633+O5634/Variables!$B$5, 0))</f>
        <v>0</v>
      </c>
      <c r="R5634">
        <f>IF(O5634&gt;0, 0, IF(Q5633&gt;-O5634, 0, -O5634 - Q5633*Variables!$B$5))</f>
        <v>6.3537495094515446</v>
      </c>
      <c r="S5634">
        <f t="shared" si="526"/>
        <v>3.5249331528535284</v>
      </c>
      <c r="T5634">
        <f t="shared" si="527"/>
        <v>1</v>
      </c>
    </row>
    <row r="5635" spans="1:20" x14ac:dyDescent="0.3">
      <c r="A5635" s="3">
        <f t="shared" ref="A5635:A5698" si="528">DATE(2018, B5635, C5635)</f>
        <v>43335</v>
      </c>
      <c r="B5635">
        <v>8</v>
      </c>
      <c r="C5635">
        <v>23</v>
      </c>
      <c r="D5635">
        <v>18</v>
      </c>
      <c r="E5635">
        <v>1</v>
      </c>
      <c r="F5635" s="1">
        <f>VLOOKUP(A5635,Weather!$A$1:$E$366, 5)</f>
        <v>0.83333333333333559</v>
      </c>
      <c r="G5635" s="1">
        <f>VLOOKUP(D5635, Summer!$A$1:$E$25, 2)</f>
        <v>769.75210584620504</v>
      </c>
      <c r="H5635" s="1">
        <f>VLOOKUP(D5635, Summer!$A$1:$E$25, 3)</f>
        <v>572.92139445417001</v>
      </c>
      <c r="I5635" s="1">
        <f>VLOOKUP(D5635, Summer!$A$1:$E$25, 5)</f>
        <v>349.41355840998102</v>
      </c>
      <c r="J5635" s="1">
        <f t="shared" ref="J5635:J5698" si="529">IF(E5635=0, I5635, H5635 + (G5635-H5635)*F5635)</f>
        <v>736.94698728086632</v>
      </c>
      <c r="K5635" s="47">
        <f t="shared" ref="K5635:K5698" si="530">J5635*1000/53453</f>
        <v>13.786821830035104</v>
      </c>
      <c r="L5635" s="48">
        <f>Solar!K5652/1000*Variables!$B$3</f>
        <v>4.7998000000000003</v>
      </c>
      <c r="M5635">
        <f>IF(E5635=1, VLOOKUP(D5635, Sheet1!$A$2:$C$26, 2), Sheet1!$C$3)</f>
        <v>0.55478000000000005</v>
      </c>
      <c r="N5635" s="1">
        <f>'Electricity Rates'!$J$2</f>
        <v>0.24729999999999999</v>
      </c>
      <c r="O5635" s="145">
        <f>L5635-K5635</f>
        <v>-8.9870218300351041</v>
      </c>
      <c r="P5635">
        <f t="shared" ref="P5635:P5698" si="531">N5635*K5635</f>
        <v>3.409481038567681</v>
      </c>
      <c r="Q5635">
        <f>IF(O5635&gt;0, IF(Q5634+O5635*Variables!$B$5&lt;Variables!$B$4, Q5634+O5635*Variables!$B$5, Variables!$B$4), IF(Q5634&gt;-O5635, Q5634+O5635/Variables!$B$5, 0))</f>
        <v>0</v>
      </c>
      <c r="R5635">
        <f>IF(O5635&gt;0, 0, IF(Q5634&gt;-O5635, 0, -O5635 - Q5634*Variables!$B$5))</f>
        <v>8.9870218300351041</v>
      </c>
      <c r="S5635">
        <f t="shared" ref="S5635:S5698" si="532">R5635*M5635</f>
        <v>4.9858199708668751</v>
      </c>
      <c r="T5635">
        <f t="shared" ref="T5635:T5698" si="533">IF(AND(R5635&gt;0, M5635&gt;0.3), 1, 0)</f>
        <v>1</v>
      </c>
    </row>
    <row r="5636" spans="1:20" x14ac:dyDescent="0.3">
      <c r="A5636" s="3">
        <f t="shared" si="528"/>
        <v>43335</v>
      </c>
      <c r="B5636">
        <v>8</v>
      </c>
      <c r="C5636">
        <v>23</v>
      </c>
      <c r="D5636">
        <v>19</v>
      </c>
      <c r="E5636">
        <v>1</v>
      </c>
      <c r="F5636" s="1">
        <f>VLOOKUP(A5636,Weather!$A$1:$E$366, 5)</f>
        <v>0.83333333333333559</v>
      </c>
      <c r="G5636" s="1">
        <f>VLOOKUP(D5636, Summer!$A$1:$E$25, 2)</f>
        <v>565.86125451999203</v>
      </c>
      <c r="H5636" s="1">
        <f>VLOOKUP(D5636, Summer!$A$1:$E$25, 3)</f>
        <v>365.77406038600299</v>
      </c>
      <c r="I5636" s="1">
        <f>VLOOKUP(D5636, Summer!$A$1:$E$25, 5)</f>
        <v>331.38683221891199</v>
      </c>
      <c r="J5636" s="1">
        <f t="shared" si="529"/>
        <v>532.51338883099424</v>
      </c>
      <c r="K5636" s="47">
        <f t="shared" si="530"/>
        <v>9.9622731901108317</v>
      </c>
      <c r="L5636" s="48">
        <f>Solar!K5653/1000*Variables!$B$3</f>
        <v>0.88130000000000019</v>
      </c>
      <c r="M5636">
        <f>IF(E5636=1, VLOOKUP(D5636, Sheet1!$A$2:$C$26, 2), Sheet1!$C$3)</f>
        <v>0.25796000000000002</v>
      </c>
      <c r="N5636" s="1">
        <f>'Electricity Rates'!$J$2</f>
        <v>0.24729999999999999</v>
      </c>
      <c r="O5636" s="145">
        <f>L5636-K5636</f>
        <v>-9.0809731901108321</v>
      </c>
      <c r="P5636">
        <f t="shared" si="531"/>
        <v>2.4636701599144084</v>
      </c>
      <c r="Q5636">
        <f>IF(O5636&gt;0, IF(Q5635+O5636*Variables!$B$5&lt;Variables!$B$4, Q5635+O5636*Variables!$B$5, Variables!$B$4), IF(Q5635&gt;-O5636, Q5635+O5636/Variables!$B$5, 0))</f>
        <v>0</v>
      </c>
      <c r="R5636">
        <f>IF(O5636&gt;0, 0, IF(Q5635&gt;-O5636, 0, -O5636 - Q5635*Variables!$B$5))</f>
        <v>9.0809731901108321</v>
      </c>
      <c r="S5636">
        <f t="shared" si="532"/>
        <v>2.3425278441209905</v>
      </c>
      <c r="T5636">
        <f t="shared" si="533"/>
        <v>0</v>
      </c>
    </row>
    <row r="5637" spans="1:20" x14ac:dyDescent="0.3">
      <c r="A5637" s="3">
        <f t="shared" si="528"/>
        <v>43335</v>
      </c>
      <c r="B5637">
        <v>8</v>
      </c>
      <c r="C5637">
        <v>23</v>
      </c>
      <c r="D5637">
        <v>20</v>
      </c>
      <c r="E5637">
        <v>1</v>
      </c>
      <c r="F5637" s="1">
        <f>VLOOKUP(A5637,Weather!$A$1:$E$366, 5)</f>
        <v>0.83333333333333559</v>
      </c>
      <c r="G5637" s="1">
        <f>VLOOKUP(D5637, Summer!$A$1:$E$25, 2)</f>
        <v>459.178981251175</v>
      </c>
      <c r="H5637" s="1">
        <f>VLOOKUP(D5637, Summer!$A$1:$E$25, 3)</f>
        <v>328.41643432967999</v>
      </c>
      <c r="I5637" s="1">
        <f>VLOOKUP(D5637, Summer!$A$1:$E$25, 5)</f>
        <v>326.73316658528501</v>
      </c>
      <c r="J5637" s="1">
        <f t="shared" si="529"/>
        <v>437.38522343092615</v>
      </c>
      <c r="K5637" s="47">
        <f t="shared" si="530"/>
        <v>8.1826132009602102</v>
      </c>
      <c r="L5637" s="48">
        <f>Solar!K5654/1000*Variables!$B$3</f>
        <v>0</v>
      </c>
      <c r="M5637">
        <f>IF(E5637=1, VLOOKUP(D5637, Sheet1!$A$2:$C$26, 2), Sheet1!$C$3)</f>
        <v>0.25796000000000002</v>
      </c>
      <c r="N5637" s="1">
        <f>'Electricity Rates'!$J$2</f>
        <v>0.24729999999999999</v>
      </c>
      <c r="O5637" s="145">
        <f>L5637-K5637</f>
        <v>-8.1826132009602102</v>
      </c>
      <c r="P5637">
        <f t="shared" si="531"/>
        <v>2.0235602445974599</v>
      </c>
      <c r="Q5637">
        <f>IF(O5637&gt;0, IF(Q5636+O5637*Variables!$B$5&lt;Variables!$B$4, Q5636+O5637*Variables!$B$5, Variables!$B$4), IF(Q5636&gt;-O5637, Q5636+O5637/Variables!$B$5, 0))</f>
        <v>0</v>
      </c>
      <c r="R5637">
        <f>IF(O5637&gt;0, 0, IF(Q5636&gt;-O5637, 0, -O5637 - Q5636*Variables!$B$5))</f>
        <v>8.1826132009602102</v>
      </c>
      <c r="S5637">
        <f t="shared" si="532"/>
        <v>2.1107869013196958</v>
      </c>
      <c r="T5637">
        <f t="shared" si="533"/>
        <v>0</v>
      </c>
    </row>
    <row r="5638" spans="1:20" x14ac:dyDescent="0.3">
      <c r="A5638" s="3">
        <f t="shared" si="528"/>
        <v>43335</v>
      </c>
      <c r="B5638">
        <v>8</v>
      </c>
      <c r="C5638">
        <v>23</v>
      </c>
      <c r="D5638">
        <v>21</v>
      </c>
      <c r="E5638">
        <v>1</v>
      </c>
      <c r="F5638" s="1">
        <f>VLOOKUP(A5638,Weather!$A$1:$E$366, 5)</f>
        <v>0.83333333333333559</v>
      </c>
      <c r="G5638" s="1">
        <f>VLOOKUP(D5638, Summer!$A$1:$E$25, 2)</f>
        <v>403.43414919632897</v>
      </c>
      <c r="H5638" s="1">
        <f>VLOOKUP(D5638, Summer!$A$1:$E$25, 3)</f>
        <v>305.25297715532997</v>
      </c>
      <c r="I5638" s="1">
        <f>VLOOKUP(D5638, Summer!$A$1:$E$25, 5)</f>
        <v>313.15582306105603</v>
      </c>
      <c r="J5638" s="1">
        <f t="shared" si="529"/>
        <v>387.07062052282936</v>
      </c>
      <c r="K5638" s="47">
        <f t="shared" si="530"/>
        <v>7.2413264086735891</v>
      </c>
      <c r="L5638" s="48">
        <f>Solar!K5655/1000*Variables!$B$3</f>
        <v>0</v>
      </c>
      <c r="M5638">
        <f>IF(E5638=1, VLOOKUP(D5638, Sheet1!$A$2:$C$26, 2), Sheet1!$C$3)</f>
        <v>0.25796000000000002</v>
      </c>
      <c r="N5638" s="1">
        <f>'Electricity Rates'!$J$2</f>
        <v>0.24729999999999999</v>
      </c>
      <c r="O5638" s="145">
        <f>L5638-K5638</f>
        <v>-7.2413264086735891</v>
      </c>
      <c r="P5638">
        <f t="shared" si="531"/>
        <v>1.7907800208649785</v>
      </c>
      <c r="Q5638">
        <f>IF(O5638&gt;0, IF(Q5637+O5638*Variables!$B$5&lt;Variables!$B$4, Q5637+O5638*Variables!$B$5, Variables!$B$4), IF(Q5637&gt;-O5638, Q5637+O5638/Variables!$B$5, 0))</f>
        <v>0</v>
      </c>
      <c r="R5638">
        <f>IF(O5638&gt;0, 0, IF(Q5637&gt;-O5638, 0, -O5638 - Q5637*Variables!$B$5))</f>
        <v>7.2413264086735891</v>
      </c>
      <c r="S5638">
        <f t="shared" si="532"/>
        <v>1.8679725603814392</v>
      </c>
      <c r="T5638">
        <f t="shared" si="533"/>
        <v>0</v>
      </c>
    </row>
    <row r="5639" spans="1:20" x14ac:dyDescent="0.3">
      <c r="A5639" s="3">
        <f t="shared" si="528"/>
        <v>43335</v>
      </c>
      <c r="B5639">
        <v>8</v>
      </c>
      <c r="C5639">
        <v>23</v>
      </c>
      <c r="D5639">
        <v>22</v>
      </c>
      <c r="E5639">
        <v>1</v>
      </c>
      <c r="F5639" s="1">
        <f>VLOOKUP(A5639,Weather!$A$1:$E$366, 5)</f>
        <v>0.83333333333333559</v>
      </c>
      <c r="G5639" s="1">
        <f>VLOOKUP(D5639, Summer!$A$1:$E$25, 2)</f>
        <v>366.19777187885302</v>
      </c>
      <c r="H5639" s="1">
        <f>VLOOKUP(D5639, Summer!$A$1:$E$25, 3)</f>
        <v>263.18917633836901</v>
      </c>
      <c r="I5639" s="1">
        <f>VLOOKUP(D5639, Summer!$A$1:$E$25, 5)</f>
        <v>295.10418431306101</v>
      </c>
      <c r="J5639" s="1">
        <f t="shared" si="529"/>
        <v>349.02967262210592</v>
      </c>
      <c r="K5639" s="47">
        <f t="shared" si="530"/>
        <v>6.5296554472547079</v>
      </c>
      <c r="L5639" s="48">
        <f>Solar!K5656/1000*Variables!$B$3</f>
        <v>0</v>
      </c>
      <c r="M5639">
        <f>IF(E5639=1, VLOOKUP(D5639, Sheet1!$A$2:$C$26, 2), Sheet1!$C$3)</f>
        <v>0.18637999999999999</v>
      </c>
      <c r="N5639" s="1">
        <f>'Electricity Rates'!$J$2</f>
        <v>0.24729999999999999</v>
      </c>
      <c r="O5639" s="145">
        <f>L5639-K5639</f>
        <v>-6.5296554472547079</v>
      </c>
      <c r="P5639">
        <f t="shared" si="531"/>
        <v>1.6147837921060892</v>
      </c>
      <c r="Q5639">
        <f>IF(O5639&gt;0, IF(Q5638+O5639*Variables!$B$5&lt;Variables!$B$4, Q5638+O5639*Variables!$B$5, Variables!$B$4), IF(Q5638&gt;-O5639, Q5638+O5639/Variables!$B$5, 0))</f>
        <v>0</v>
      </c>
      <c r="R5639">
        <f>IF(O5639&gt;0, 0, IF(Q5638&gt;-O5639, 0, -O5639 - Q5638*Variables!$B$5))</f>
        <v>6.5296554472547079</v>
      </c>
      <c r="S5639">
        <f t="shared" si="532"/>
        <v>1.2169971822593324</v>
      </c>
      <c r="T5639">
        <f t="shared" si="533"/>
        <v>0</v>
      </c>
    </row>
    <row r="5640" spans="1:20" x14ac:dyDescent="0.3">
      <c r="A5640" s="3">
        <f t="shared" si="528"/>
        <v>43335</v>
      </c>
      <c r="B5640">
        <v>8</v>
      </c>
      <c r="C5640">
        <v>23</v>
      </c>
      <c r="D5640">
        <v>23</v>
      </c>
      <c r="E5640">
        <v>1</v>
      </c>
      <c r="F5640" s="1">
        <f>VLOOKUP(A5640,Weather!$A$1:$E$366, 5)</f>
        <v>0.83333333333333559</v>
      </c>
      <c r="G5640" s="1">
        <f>VLOOKUP(D5640, Summer!$A$1:$E$25, 2)</f>
        <v>342.86102460129899</v>
      </c>
      <c r="H5640" s="1">
        <f>VLOOKUP(D5640, Summer!$A$1:$E$25, 3)</f>
        <v>273.02297434567402</v>
      </c>
      <c r="I5640" s="1">
        <f>VLOOKUP(D5640, Summer!$A$1:$E$25, 5)</f>
        <v>281.53182330021599</v>
      </c>
      <c r="J5640" s="1">
        <f t="shared" si="529"/>
        <v>331.22134955869501</v>
      </c>
      <c r="K5640" s="47">
        <f t="shared" si="530"/>
        <v>6.1964969142741282</v>
      </c>
      <c r="L5640" s="48">
        <f>Solar!K5657/1000*Variables!$B$3</f>
        <v>0</v>
      </c>
      <c r="M5640">
        <f>IF(E5640=1, VLOOKUP(D5640, Sheet1!$A$2:$C$26, 2), Sheet1!$C$3)</f>
        <v>0.18637999999999999</v>
      </c>
      <c r="N5640" s="1">
        <f>'Electricity Rates'!$J$2</f>
        <v>0.24729999999999999</v>
      </c>
      <c r="O5640" s="145">
        <f>L5640-K5640</f>
        <v>-6.1964969142741282</v>
      </c>
      <c r="P5640">
        <f t="shared" si="531"/>
        <v>1.5323936868999919</v>
      </c>
      <c r="Q5640">
        <f>IF(O5640&gt;0, IF(Q5639+O5640*Variables!$B$5&lt;Variables!$B$4, Q5639+O5640*Variables!$B$5, Variables!$B$4), IF(Q5639&gt;-O5640, Q5639+O5640/Variables!$B$5, 0))</f>
        <v>0</v>
      </c>
      <c r="R5640">
        <f>IF(O5640&gt;0, 0, IF(Q5639&gt;-O5640, 0, -O5640 - Q5639*Variables!$B$5))</f>
        <v>6.1964969142741282</v>
      </c>
      <c r="S5640">
        <f t="shared" si="532"/>
        <v>1.1549030948824119</v>
      </c>
      <c r="T5640">
        <f t="shared" si="533"/>
        <v>0</v>
      </c>
    </row>
    <row r="5641" spans="1:20" x14ac:dyDescent="0.3">
      <c r="A5641" s="3">
        <f t="shared" si="528"/>
        <v>43335</v>
      </c>
      <c r="B5641">
        <v>8</v>
      </c>
      <c r="C5641">
        <v>23</v>
      </c>
      <c r="D5641">
        <v>24</v>
      </c>
      <c r="E5641">
        <v>1</v>
      </c>
      <c r="F5641" s="1">
        <f>VLOOKUP(A5641,Weather!$A$1:$E$366, 5)</f>
        <v>0.83333333333333559</v>
      </c>
      <c r="G5641" s="1">
        <f>VLOOKUP(D5641, Summer!$A$1:$E$25, 2)</f>
        <v>310.26482453023402</v>
      </c>
      <c r="H5641" s="1">
        <f>VLOOKUP(D5641, Summer!$A$1:$E$25, 3)</f>
        <v>259.09090909090901</v>
      </c>
      <c r="I5641" s="1">
        <f>VLOOKUP(D5641, Summer!$A$1:$E$25, 5)</f>
        <v>276.86321013243497</v>
      </c>
      <c r="J5641" s="1">
        <f t="shared" si="529"/>
        <v>301.73583862367997</v>
      </c>
      <c r="K5641" s="47">
        <f t="shared" si="530"/>
        <v>5.6448812718403074</v>
      </c>
      <c r="L5641" s="48">
        <f>Solar!K5658/1000*Variables!$B$3</f>
        <v>0</v>
      </c>
      <c r="M5641">
        <f>IF(E5641=1, VLOOKUP(D5641, Sheet1!$A$2:$C$26, 2), Sheet1!$C$3)</f>
        <v>0.18637999999999999</v>
      </c>
      <c r="N5641" s="1">
        <f>'Electricity Rates'!$J$2</f>
        <v>0.24729999999999999</v>
      </c>
      <c r="O5641" s="145">
        <f>L5641-K5641</f>
        <v>-5.6448812718403074</v>
      </c>
      <c r="P5641">
        <f t="shared" si="531"/>
        <v>1.395979138526108</v>
      </c>
      <c r="Q5641">
        <f>IF(O5641&gt;0, IF(Q5640+O5641*Variables!$B$5&lt;Variables!$B$4, Q5640+O5641*Variables!$B$5, Variables!$B$4), IF(Q5640&gt;-O5641, Q5640+O5641/Variables!$B$5, 0))</f>
        <v>0</v>
      </c>
      <c r="R5641">
        <f>IF(O5641&gt;0, 0, IF(Q5640&gt;-O5641, 0, -O5641 - Q5640*Variables!$B$5))</f>
        <v>5.6448812718403074</v>
      </c>
      <c r="S5641">
        <f t="shared" si="532"/>
        <v>1.0520929714455964</v>
      </c>
      <c r="T5641">
        <f t="shared" si="533"/>
        <v>0</v>
      </c>
    </row>
    <row r="5642" spans="1:20" x14ac:dyDescent="0.3">
      <c r="A5642" s="3">
        <f t="shared" si="528"/>
        <v>43336</v>
      </c>
      <c r="B5642">
        <v>8</v>
      </c>
      <c r="C5642">
        <v>24</v>
      </c>
      <c r="D5642">
        <v>1</v>
      </c>
      <c r="E5642">
        <v>1</v>
      </c>
      <c r="F5642" s="1">
        <f>VLOOKUP(A5642,Weather!$A$1:$E$366, 5)</f>
        <v>0.85714285714285809</v>
      </c>
      <c r="G5642" s="1">
        <f>VLOOKUP(D5642, Summer!$A$1:$E$25, 2)</f>
        <v>305.44698283970399</v>
      </c>
      <c r="H5642" s="1">
        <f>VLOOKUP(D5642, Summer!$A$1:$E$25, 3)</f>
        <v>264.36707082495798</v>
      </c>
      <c r="I5642" s="1">
        <f>VLOOKUP(D5642, Summer!$A$1:$E$25, 5)</f>
        <v>276.703769768114</v>
      </c>
      <c r="J5642" s="1">
        <f t="shared" si="529"/>
        <v>299.5784239804546</v>
      </c>
      <c r="K5642" s="47">
        <f t="shared" si="530"/>
        <v>5.6045203071942566</v>
      </c>
      <c r="L5642" s="48">
        <f>Solar!K5659/1000*Variables!$B$3</f>
        <v>0</v>
      </c>
      <c r="M5642">
        <f>IF(E5642=1, VLOOKUP(D5642, Sheet1!$A$2:$C$26, 2), Sheet1!$C$3)</f>
        <v>0.18637999999999999</v>
      </c>
      <c r="N5642" s="1">
        <f>'Electricity Rates'!$J$2</f>
        <v>0.24729999999999999</v>
      </c>
      <c r="O5642" s="145">
        <f>L5642-K5642</f>
        <v>-5.6045203071942566</v>
      </c>
      <c r="P5642">
        <f t="shared" si="531"/>
        <v>1.3859978719691397</v>
      </c>
      <c r="Q5642">
        <f>IF(O5642&gt;0, IF(Q5641+O5642*Variables!$B$5&lt;Variables!$B$4, Q5641+O5642*Variables!$B$5, Variables!$B$4), IF(Q5641&gt;-O5642, Q5641+O5642/Variables!$B$5, 0))</f>
        <v>0</v>
      </c>
      <c r="R5642">
        <f>IF(O5642&gt;0, 0, IF(Q5641&gt;-O5642, 0, -O5642 - Q5641*Variables!$B$5))</f>
        <v>5.6045203071942566</v>
      </c>
      <c r="S5642">
        <f t="shared" si="532"/>
        <v>1.0445704948548655</v>
      </c>
      <c r="T5642">
        <f t="shared" si="533"/>
        <v>0</v>
      </c>
    </row>
    <row r="5643" spans="1:20" x14ac:dyDescent="0.3">
      <c r="A5643" s="3">
        <f t="shared" si="528"/>
        <v>43336</v>
      </c>
      <c r="B5643">
        <v>8</v>
      </c>
      <c r="C5643">
        <v>24</v>
      </c>
      <c r="D5643">
        <v>2</v>
      </c>
      <c r="E5643">
        <v>1</v>
      </c>
      <c r="F5643" s="1">
        <f>VLOOKUP(A5643,Weather!$A$1:$E$366, 5)</f>
        <v>0.85714285714285809</v>
      </c>
      <c r="G5643" s="1">
        <f>VLOOKUP(D5643, Summer!$A$1:$E$25, 2)</f>
        <v>286.71906025959902</v>
      </c>
      <c r="H5643" s="1">
        <f>VLOOKUP(D5643, Summer!$A$1:$E$25, 3)</f>
        <v>260.03911906460002</v>
      </c>
      <c r="I5643" s="1">
        <f>VLOOKUP(D5643, Summer!$A$1:$E$25, 5)</f>
        <v>276.50446931271199</v>
      </c>
      <c r="J5643" s="1">
        <f t="shared" si="529"/>
        <v>282.90764008888488</v>
      </c>
      <c r="K5643" s="47">
        <f t="shared" si="530"/>
        <v>5.2926428841951783</v>
      </c>
      <c r="L5643" s="48">
        <f>Solar!K5660/1000*Variables!$B$3</f>
        <v>0</v>
      </c>
      <c r="M5643">
        <f>IF(E5643=1, VLOOKUP(D5643, Sheet1!$A$2:$C$26, 2), Sheet1!$C$3)</f>
        <v>0.18637999999999999</v>
      </c>
      <c r="N5643" s="1">
        <f>'Electricity Rates'!$J$2</f>
        <v>0.24729999999999999</v>
      </c>
      <c r="O5643" s="145">
        <f>L5643-K5643</f>
        <v>-5.2926428841951783</v>
      </c>
      <c r="P5643">
        <f t="shared" si="531"/>
        <v>1.3088705852614675</v>
      </c>
      <c r="Q5643">
        <f>IF(O5643&gt;0, IF(Q5642+O5643*Variables!$B$5&lt;Variables!$B$4, Q5642+O5643*Variables!$B$5, Variables!$B$4), IF(Q5642&gt;-O5643, Q5642+O5643/Variables!$B$5, 0))</f>
        <v>0</v>
      </c>
      <c r="R5643">
        <f>IF(O5643&gt;0, 0, IF(Q5642&gt;-O5643, 0, -O5643 - Q5642*Variables!$B$5))</f>
        <v>5.2926428841951783</v>
      </c>
      <c r="S5643">
        <f t="shared" si="532"/>
        <v>0.98644278075629732</v>
      </c>
      <c r="T5643">
        <f t="shared" si="533"/>
        <v>0</v>
      </c>
    </row>
    <row r="5644" spans="1:20" x14ac:dyDescent="0.3">
      <c r="A5644" s="3">
        <f t="shared" si="528"/>
        <v>43336</v>
      </c>
      <c r="B5644">
        <v>8</v>
      </c>
      <c r="C5644">
        <v>24</v>
      </c>
      <c r="D5644">
        <v>3</v>
      </c>
      <c r="E5644">
        <v>1</v>
      </c>
      <c r="F5644" s="1">
        <f>VLOOKUP(A5644,Weather!$A$1:$E$366, 5)</f>
        <v>0.85714285714285809</v>
      </c>
      <c r="G5644" s="1">
        <f>VLOOKUP(D5644, Summer!$A$1:$E$25, 2)</f>
        <v>272.63131492590298</v>
      </c>
      <c r="H5644" s="1">
        <f>VLOOKUP(D5644, Summer!$A$1:$E$25, 3)</f>
        <v>241.571030279452</v>
      </c>
      <c r="I5644" s="1">
        <f>VLOOKUP(D5644, Summer!$A$1:$E$25, 5)</f>
        <v>276.33008141423602</v>
      </c>
      <c r="J5644" s="1">
        <f t="shared" si="529"/>
        <v>268.19413140498142</v>
      </c>
      <c r="K5644" s="47">
        <f t="shared" si="530"/>
        <v>5.0173822125040957</v>
      </c>
      <c r="L5644" s="48">
        <f>Solar!K5661/1000*Variables!$B$3</f>
        <v>0</v>
      </c>
      <c r="M5644">
        <f>IF(E5644=1, VLOOKUP(D5644, Sheet1!$A$2:$C$26, 2), Sheet1!$C$3)</f>
        <v>0.18637999999999999</v>
      </c>
      <c r="N5644" s="1">
        <f>'Electricity Rates'!$J$2</f>
        <v>0.24729999999999999</v>
      </c>
      <c r="O5644" s="145">
        <f>L5644-K5644</f>
        <v>-5.0173822125040957</v>
      </c>
      <c r="P5644">
        <f t="shared" si="531"/>
        <v>1.2407986211522628</v>
      </c>
      <c r="Q5644">
        <f>IF(O5644&gt;0, IF(Q5643+O5644*Variables!$B$5&lt;Variables!$B$4, Q5643+O5644*Variables!$B$5, Variables!$B$4), IF(Q5643&gt;-O5644, Q5643+O5644/Variables!$B$5, 0))</f>
        <v>0</v>
      </c>
      <c r="R5644">
        <f>IF(O5644&gt;0, 0, IF(Q5643&gt;-O5644, 0, -O5644 - Q5643*Variables!$B$5))</f>
        <v>5.0173822125040957</v>
      </c>
      <c r="S5644">
        <f t="shared" si="532"/>
        <v>0.93513969676651332</v>
      </c>
      <c r="T5644">
        <f t="shared" si="533"/>
        <v>0</v>
      </c>
    </row>
    <row r="5645" spans="1:20" x14ac:dyDescent="0.3">
      <c r="A5645" s="3">
        <f t="shared" si="528"/>
        <v>43336</v>
      </c>
      <c r="B5645">
        <v>8</v>
      </c>
      <c r="C5645">
        <v>24</v>
      </c>
      <c r="D5645">
        <v>4</v>
      </c>
      <c r="E5645">
        <v>1</v>
      </c>
      <c r="F5645" s="1">
        <f>VLOOKUP(A5645,Weather!$A$1:$E$366, 5)</f>
        <v>0.85714285714285809</v>
      </c>
      <c r="G5645" s="1">
        <f>VLOOKUP(D5645, Summer!$A$1:$E$25, 2)</f>
        <v>286.33237882239803</v>
      </c>
      <c r="H5645" s="1">
        <f>VLOOKUP(D5645, Summer!$A$1:$E$25, 3)</f>
        <v>256.10019667595998</v>
      </c>
      <c r="I5645" s="1">
        <f>VLOOKUP(D5645, Summer!$A$1:$E$25, 5)</f>
        <v>276.13078095883401</v>
      </c>
      <c r="J5645" s="1">
        <f t="shared" si="529"/>
        <v>282.0134956586212</v>
      </c>
      <c r="K5645" s="47">
        <f t="shared" si="530"/>
        <v>5.275915208849292</v>
      </c>
      <c r="L5645" s="48">
        <f>Solar!K5662/1000*Variables!$B$3</f>
        <v>0</v>
      </c>
      <c r="M5645">
        <f>IF(E5645=1, VLOOKUP(D5645, Sheet1!$A$2:$C$26, 2), Sheet1!$C$3)</f>
        <v>0.18637999999999999</v>
      </c>
      <c r="N5645" s="1">
        <f>'Electricity Rates'!$J$2</f>
        <v>0.24729999999999999</v>
      </c>
      <c r="O5645" s="145">
        <f>L5645-K5645</f>
        <v>-5.275915208849292</v>
      </c>
      <c r="P5645">
        <f t="shared" si="531"/>
        <v>1.3047338311484298</v>
      </c>
      <c r="Q5645">
        <f>IF(O5645&gt;0, IF(Q5644+O5645*Variables!$B$5&lt;Variables!$B$4, Q5644+O5645*Variables!$B$5, Variables!$B$4), IF(Q5644&gt;-O5645, Q5644+O5645/Variables!$B$5, 0))</f>
        <v>0</v>
      </c>
      <c r="R5645">
        <f>IF(O5645&gt;0, 0, IF(Q5644&gt;-O5645, 0, -O5645 - Q5644*Variables!$B$5))</f>
        <v>5.275915208849292</v>
      </c>
      <c r="S5645">
        <f t="shared" si="532"/>
        <v>0.98332507662533097</v>
      </c>
      <c r="T5645">
        <f t="shared" si="533"/>
        <v>0</v>
      </c>
    </row>
    <row r="5646" spans="1:20" x14ac:dyDescent="0.3">
      <c r="A5646" s="3">
        <f t="shared" si="528"/>
        <v>43336</v>
      </c>
      <c r="B5646">
        <v>8</v>
      </c>
      <c r="C5646">
        <v>24</v>
      </c>
      <c r="D5646">
        <v>5</v>
      </c>
      <c r="E5646">
        <v>1</v>
      </c>
      <c r="F5646" s="1">
        <f>VLOOKUP(A5646,Weather!$A$1:$E$366, 5)</f>
        <v>0.85714285714285809</v>
      </c>
      <c r="G5646" s="1">
        <f>VLOOKUP(D5646, Summer!$A$1:$E$25, 2)</f>
        <v>323.19252555232703</v>
      </c>
      <c r="H5646" s="1">
        <f>VLOOKUP(D5646, Summer!$A$1:$E$25, 3)</f>
        <v>290.90909090909099</v>
      </c>
      <c r="I5646" s="1">
        <f>VLOOKUP(D5646, Summer!$A$1:$E$25, 5)</f>
        <v>275.93148050343302</v>
      </c>
      <c r="J5646" s="1">
        <f t="shared" si="529"/>
        <v>318.58060631757905</v>
      </c>
      <c r="K5646" s="47">
        <f t="shared" si="530"/>
        <v>5.960013587966607</v>
      </c>
      <c r="L5646" s="48">
        <f>Solar!K5663/1000*Variables!$B$3</f>
        <v>0</v>
      </c>
      <c r="M5646">
        <f>IF(E5646=1, VLOOKUP(D5646, Sheet1!$A$2:$C$26, 2), Sheet1!$C$3)</f>
        <v>0.18637999999999999</v>
      </c>
      <c r="N5646" s="1">
        <f>'Electricity Rates'!$J$2</f>
        <v>0.24729999999999999</v>
      </c>
      <c r="O5646" s="145">
        <f>L5646-K5646</f>
        <v>-5.960013587966607</v>
      </c>
      <c r="P5646">
        <f t="shared" si="531"/>
        <v>1.4739113603041418</v>
      </c>
      <c r="Q5646">
        <f>IF(O5646&gt;0, IF(Q5645+O5646*Variables!$B$5&lt;Variables!$B$4, Q5645+O5646*Variables!$B$5, Variables!$B$4), IF(Q5645&gt;-O5646, Q5645+O5646/Variables!$B$5, 0))</f>
        <v>0</v>
      </c>
      <c r="R5646">
        <f>IF(O5646&gt;0, 0, IF(Q5645&gt;-O5646, 0, -O5646 - Q5645*Variables!$B$5))</f>
        <v>5.960013587966607</v>
      </c>
      <c r="S5646">
        <f t="shared" si="532"/>
        <v>1.110827332525216</v>
      </c>
      <c r="T5646">
        <f t="shared" si="533"/>
        <v>0</v>
      </c>
    </row>
    <row r="5647" spans="1:20" x14ac:dyDescent="0.3">
      <c r="A5647" s="3">
        <f t="shared" si="528"/>
        <v>43336</v>
      </c>
      <c r="B5647">
        <v>8</v>
      </c>
      <c r="C5647">
        <v>24</v>
      </c>
      <c r="D5647">
        <v>6</v>
      </c>
      <c r="E5647">
        <v>1</v>
      </c>
      <c r="F5647" s="1">
        <f>VLOOKUP(A5647,Weather!$A$1:$E$366, 5)</f>
        <v>0.85714285714285809</v>
      </c>
      <c r="G5647" s="1">
        <f>VLOOKUP(D5647, Summer!$A$1:$E$25, 2)</f>
        <v>420.20776289112302</v>
      </c>
      <c r="H5647" s="1">
        <f>VLOOKUP(D5647, Summer!$A$1:$E$25, 3)</f>
        <v>354.54545454545399</v>
      </c>
      <c r="I5647" s="1">
        <f>VLOOKUP(D5647, Summer!$A$1:$E$25, 5)</f>
        <v>244.50179868660999</v>
      </c>
      <c r="J5647" s="1">
        <f t="shared" si="529"/>
        <v>410.82743312745606</v>
      </c>
      <c r="K5647" s="47">
        <f t="shared" si="530"/>
        <v>7.6857694259902356</v>
      </c>
      <c r="L5647" s="48">
        <f>Solar!K5664/1000*Variables!$B$3</f>
        <v>0.18934999999999999</v>
      </c>
      <c r="M5647">
        <f>IF(E5647=1, VLOOKUP(D5647, Sheet1!$A$2:$C$26, 2), Sheet1!$C$3)</f>
        <v>0.18637999999999999</v>
      </c>
      <c r="N5647" s="1">
        <f>'Electricity Rates'!$J$2</f>
        <v>0.24729999999999999</v>
      </c>
      <c r="O5647" s="145">
        <f>L5647-K5647</f>
        <v>-7.4964194259902355</v>
      </c>
      <c r="P5647">
        <f t="shared" si="531"/>
        <v>1.9006907790473853</v>
      </c>
      <c r="Q5647">
        <f>IF(O5647&gt;0, IF(Q5646+O5647*Variables!$B$5&lt;Variables!$B$4, Q5646+O5647*Variables!$B$5, Variables!$B$4), IF(Q5646&gt;-O5647, Q5646+O5647/Variables!$B$5, 0))</f>
        <v>0</v>
      </c>
      <c r="R5647">
        <f>IF(O5647&gt;0, 0, IF(Q5646&gt;-O5647, 0, -O5647 - Q5646*Variables!$B$5))</f>
        <v>7.4964194259902355</v>
      </c>
      <c r="S5647">
        <f t="shared" si="532"/>
        <v>1.39718265261606</v>
      </c>
      <c r="T5647">
        <f t="shared" si="533"/>
        <v>0</v>
      </c>
    </row>
    <row r="5648" spans="1:20" x14ac:dyDescent="0.3">
      <c r="A5648" s="3">
        <f t="shared" si="528"/>
        <v>43336</v>
      </c>
      <c r="B5648">
        <v>8</v>
      </c>
      <c r="C5648">
        <v>24</v>
      </c>
      <c r="D5648">
        <v>7</v>
      </c>
      <c r="E5648">
        <v>1</v>
      </c>
      <c r="F5648" s="1">
        <f>VLOOKUP(A5648,Weather!$A$1:$E$366, 5)</f>
        <v>0.85714285714285809</v>
      </c>
      <c r="G5648" s="1">
        <f>VLOOKUP(D5648, Summer!$A$1:$E$25, 2)</f>
        <v>767.23345107957198</v>
      </c>
      <c r="H5648" s="1">
        <f>VLOOKUP(D5648, Summer!$A$1:$E$25, 3)</f>
        <v>587.45596403639502</v>
      </c>
      <c r="I5648" s="1">
        <f>VLOOKUP(D5648, Summer!$A$1:$E$25, 5)</f>
        <v>275.57273968370998</v>
      </c>
      <c r="J5648" s="1">
        <f t="shared" si="529"/>
        <v>741.55095293054683</v>
      </c>
      <c r="K5648" s="47">
        <f t="shared" si="530"/>
        <v>13.872952929312607</v>
      </c>
      <c r="L5648" s="48">
        <f>Solar!K5665/1000*Variables!$B$3</f>
        <v>2.4947500000000002</v>
      </c>
      <c r="M5648">
        <f>IF(E5648=1, VLOOKUP(D5648, Sheet1!$A$2:$C$26, 2), Sheet1!$C$3)</f>
        <v>0.18637999999999999</v>
      </c>
      <c r="N5648" s="1">
        <f>'Electricity Rates'!$J$2</f>
        <v>0.24729999999999999</v>
      </c>
      <c r="O5648" s="145">
        <f>L5648-K5648</f>
        <v>-11.378202929312607</v>
      </c>
      <c r="P5648">
        <f t="shared" si="531"/>
        <v>3.4307812594190077</v>
      </c>
      <c r="Q5648">
        <f>IF(O5648&gt;0, IF(Q5647+O5648*Variables!$B$5&lt;Variables!$B$4, Q5647+O5648*Variables!$B$5, Variables!$B$4), IF(Q5647&gt;-O5648, Q5647+O5648/Variables!$B$5, 0))</f>
        <v>0</v>
      </c>
      <c r="R5648">
        <f>IF(O5648&gt;0, 0, IF(Q5647&gt;-O5648, 0, -O5648 - Q5647*Variables!$B$5))</f>
        <v>11.378202929312607</v>
      </c>
      <c r="S5648">
        <f t="shared" si="532"/>
        <v>2.1206694619652837</v>
      </c>
      <c r="T5648">
        <f t="shared" si="533"/>
        <v>0</v>
      </c>
    </row>
    <row r="5649" spans="1:20" x14ac:dyDescent="0.3">
      <c r="A5649" s="3">
        <f t="shared" si="528"/>
        <v>43336</v>
      </c>
      <c r="B5649">
        <v>8</v>
      </c>
      <c r="C5649">
        <v>24</v>
      </c>
      <c r="D5649">
        <v>8</v>
      </c>
      <c r="E5649">
        <v>1</v>
      </c>
      <c r="F5649" s="1">
        <f>VLOOKUP(A5649,Weather!$A$1:$E$366, 5)</f>
        <v>0.85714285714285809</v>
      </c>
      <c r="G5649" s="1">
        <f>VLOOKUP(D5649, Summer!$A$1:$E$25, 2)</f>
        <v>1109.6398637209199</v>
      </c>
      <c r="H5649" s="1">
        <f>VLOOKUP(D5649, Summer!$A$1:$E$25, 3)</f>
        <v>814.26008774773595</v>
      </c>
      <c r="I5649" s="1">
        <f>VLOOKUP(D5649, Summer!$A$1:$E$25, 5)</f>
        <v>328.96533168578299</v>
      </c>
      <c r="J5649" s="1">
        <f t="shared" si="529"/>
        <v>1067.4427528676083</v>
      </c>
      <c r="K5649" s="47">
        <f t="shared" si="530"/>
        <v>19.969744502041202</v>
      </c>
      <c r="L5649" s="48">
        <f>Solar!K5666/1000*Variables!$B$3</f>
        <v>7.4379</v>
      </c>
      <c r="M5649">
        <f>IF(E5649=1, VLOOKUP(D5649, Sheet1!$A$2:$C$26, 2), Sheet1!$C$3)</f>
        <v>0.18637999999999999</v>
      </c>
      <c r="N5649" s="1">
        <f>'Electricity Rates'!$J$2</f>
        <v>0.24729999999999999</v>
      </c>
      <c r="O5649" s="145">
        <f>L5649-K5649</f>
        <v>-12.531844502041203</v>
      </c>
      <c r="P5649">
        <f t="shared" si="531"/>
        <v>4.9385178153547891</v>
      </c>
      <c r="Q5649">
        <f>IF(O5649&gt;0, IF(Q5648+O5649*Variables!$B$5&lt;Variables!$B$4, Q5648+O5649*Variables!$B$5, Variables!$B$4), IF(Q5648&gt;-O5649, Q5648+O5649/Variables!$B$5, 0))</f>
        <v>0</v>
      </c>
      <c r="R5649">
        <f>IF(O5649&gt;0, 0, IF(Q5648&gt;-O5649, 0, -O5649 - Q5648*Variables!$B$5))</f>
        <v>12.531844502041203</v>
      </c>
      <c r="S5649">
        <f t="shared" si="532"/>
        <v>2.3356851782904391</v>
      </c>
      <c r="T5649">
        <f t="shared" si="533"/>
        <v>0</v>
      </c>
    </row>
    <row r="5650" spans="1:20" x14ac:dyDescent="0.3">
      <c r="A5650" s="3">
        <f t="shared" si="528"/>
        <v>43336</v>
      </c>
      <c r="B5650">
        <v>8</v>
      </c>
      <c r="C5650">
        <v>24</v>
      </c>
      <c r="D5650">
        <v>9</v>
      </c>
      <c r="E5650">
        <v>1</v>
      </c>
      <c r="F5650" s="1">
        <f>VLOOKUP(A5650,Weather!$A$1:$E$366, 5)</f>
        <v>0.85714285714285809</v>
      </c>
      <c r="G5650" s="1">
        <f>VLOOKUP(D5650, Summer!$A$1:$E$25, 2)</f>
        <v>1322.40871182827</v>
      </c>
      <c r="H5650" s="1">
        <f>VLOOKUP(D5650, Summer!$A$1:$E$25, 3)</f>
        <v>1017.49011217013</v>
      </c>
      <c r="I5650" s="1">
        <f>VLOOKUP(D5650, Summer!$A$1:$E$25, 5)</f>
        <v>386.82225388885001</v>
      </c>
      <c r="J5650" s="1">
        <f t="shared" si="529"/>
        <v>1278.8489118771074</v>
      </c>
      <c r="K5650" s="47">
        <f t="shared" si="530"/>
        <v>23.924735971360022</v>
      </c>
      <c r="L5650" s="48">
        <f>Solar!K5667/1000*Variables!$B$3</f>
        <v>14.658999999999999</v>
      </c>
      <c r="M5650">
        <f>IF(E5650=1, VLOOKUP(D5650, Sheet1!$A$2:$C$26, 2), Sheet1!$C$3)</f>
        <v>0.25796000000000002</v>
      </c>
      <c r="N5650" s="1">
        <f>'Electricity Rates'!$J$2</f>
        <v>0.24729999999999999</v>
      </c>
      <c r="O5650" s="145">
        <f>L5650-K5650</f>
        <v>-9.2657359713600229</v>
      </c>
      <c r="P5650">
        <f t="shared" si="531"/>
        <v>5.9165872057173337</v>
      </c>
      <c r="Q5650">
        <f>IF(O5650&gt;0, IF(Q5649+O5650*Variables!$B$5&lt;Variables!$B$4, Q5649+O5650*Variables!$B$5, Variables!$B$4), IF(Q5649&gt;-O5650, Q5649+O5650/Variables!$B$5, 0))</f>
        <v>0</v>
      </c>
      <c r="R5650">
        <f>IF(O5650&gt;0, 0, IF(Q5649&gt;-O5650, 0, -O5650 - Q5649*Variables!$B$5))</f>
        <v>9.2657359713600229</v>
      </c>
      <c r="S5650">
        <f t="shared" si="532"/>
        <v>2.3901892511720315</v>
      </c>
      <c r="T5650">
        <f t="shared" si="533"/>
        <v>0</v>
      </c>
    </row>
    <row r="5651" spans="1:20" x14ac:dyDescent="0.3">
      <c r="A5651" s="3">
        <f t="shared" si="528"/>
        <v>43336</v>
      </c>
      <c r="B5651">
        <v>8</v>
      </c>
      <c r="C5651">
        <v>24</v>
      </c>
      <c r="D5651">
        <v>10</v>
      </c>
      <c r="E5651">
        <v>1</v>
      </c>
      <c r="F5651" s="1">
        <f>VLOOKUP(A5651,Weather!$A$1:$E$366, 5)</f>
        <v>0.85714285714285809</v>
      </c>
      <c r="G5651" s="1">
        <f>VLOOKUP(D5651, Summer!$A$1:$E$25, 2)</f>
        <v>1424.0693518383</v>
      </c>
      <c r="H5651" s="1">
        <f>VLOOKUP(D5651, Summer!$A$1:$E$25, 3)</f>
        <v>1069.7659339946799</v>
      </c>
      <c r="I5651" s="1">
        <f>VLOOKUP(D5651, Summer!$A$1:$E$25, 5)</f>
        <v>417.88322986318002</v>
      </c>
      <c r="J5651" s="1">
        <f t="shared" si="529"/>
        <v>1373.4545778606403</v>
      </c>
      <c r="K5651" s="47">
        <f t="shared" si="530"/>
        <v>25.694621028953293</v>
      </c>
      <c r="L5651" s="48">
        <f>Solar!K5668/1000*Variables!$B$3</f>
        <v>14.534149999999999</v>
      </c>
      <c r="M5651">
        <f>IF(E5651=1, VLOOKUP(D5651, Sheet1!$A$2:$C$26, 2), Sheet1!$C$3)</f>
        <v>0.25796000000000002</v>
      </c>
      <c r="N5651" s="1">
        <f>'Electricity Rates'!$J$2</f>
        <v>0.24729999999999999</v>
      </c>
      <c r="O5651" s="145">
        <f>L5651-K5651</f>
        <v>-11.160471028953294</v>
      </c>
      <c r="P5651">
        <f t="shared" si="531"/>
        <v>6.354279780460149</v>
      </c>
      <c r="Q5651">
        <f>IF(O5651&gt;0, IF(Q5650+O5651*Variables!$B$5&lt;Variables!$B$4, Q5650+O5651*Variables!$B$5, Variables!$B$4), IF(Q5650&gt;-O5651, Q5650+O5651/Variables!$B$5, 0))</f>
        <v>0</v>
      </c>
      <c r="R5651">
        <f>IF(O5651&gt;0, 0, IF(Q5650&gt;-O5651, 0, -O5651 - Q5650*Variables!$B$5))</f>
        <v>11.160471028953294</v>
      </c>
      <c r="S5651">
        <f t="shared" si="532"/>
        <v>2.8789551066287919</v>
      </c>
      <c r="T5651">
        <f t="shared" si="533"/>
        <v>0</v>
      </c>
    </row>
    <row r="5652" spans="1:20" x14ac:dyDescent="0.3">
      <c r="A5652" s="3">
        <f t="shared" si="528"/>
        <v>43336</v>
      </c>
      <c r="B5652">
        <v>8</v>
      </c>
      <c r="C5652">
        <v>24</v>
      </c>
      <c r="D5652">
        <v>11</v>
      </c>
      <c r="E5652">
        <v>1</v>
      </c>
      <c r="F5652" s="1">
        <f>VLOOKUP(A5652,Weather!$A$1:$E$366, 5)</f>
        <v>0.85714285714285809</v>
      </c>
      <c r="G5652" s="1">
        <f>VLOOKUP(D5652, Summer!$A$1:$E$25, 2)</f>
        <v>1497.9516334678001</v>
      </c>
      <c r="H5652" s="1">
        <f>VLOOKUP(D5652, Summer!$A$1:$E$25, 3)</f>
        <v>1079.6213447448599</v>
      </c>
      <c r="I5652" s="1">
        <f>VLOOKUP(D5652, Summer!$A$1:$E$25, 5)</f>
        <v>435.54125021175599</v>
      </c>
      <c r="J5652" s="1">
        <f t="shared" si="529"/>
        <v>1438.1901636502375</v>
      </c>
      <c r="K5652" s="47">
        <f t="shared" si="530"/>
        <v>26.905695913236627</v>
      </c>
      <c r="L5652" s="48">
        <f>Solar!K5669/1000*Variables!$B$3</f>
        <v>28.440650000000002</v>
      </c>
      <c r="M5652">
        <f>IF(E5652=1, VLOOKUP(D5652, Sheet1!$A$2:$C$26, 2), Sheet1!$C$3)</f>
        <v>0.25796000000000002</v>
      </c>
      <c r="N5652" s="1">
        <f>'Electricity Rates'!$J$2</f>
        <v>0.24729999999999999</v>
      </c>
      <c r="O5652" s="145">
        <f>L5652-K5652</f>
        <v>1.5349540867633742</v>
      </c>
      <c r="P5652">
        <f t="shared" si="531"/>
        <v>6.6537785993434175</v>
      </c>
      <c r="Q5652">
        <f>IF(O5652&gt;0, IF(Q5651+O5652*Variables!$B$5&lt;Variables!$B$4, Q5651+O5652*Variables!$B$5, Variables!$B$4), IF(Q5651&gt;-O5652, Q5651+O5652/Variables!$B$5, 0))</f>
        <v>1.4428568415575718</v>
      </c>
      <c r="R5652">
        <f>IF(O5652&gt;0, 0, IF(Q5651&gt;-O5652, 0, -O5652 - Q5651*Variables!$B$5))</f>
        <v>0</v>
      </c>
      <c r="S5652">
        <f t="shared" si="532"/>
        <v>0</v>
      </c>
      <c r="T5652">
        <f t="shared" si="533"/>
        <v>0</v>
      </c>
    </row>
    <row r="5653" spans="1:20" x14ac:dyDescent="0.3">
      <c r="A5653" s="3">
        <f t="shared" si="528"/>
        <v>43336</v>
      </c>
      <c r="B5653">
        <v>8</v>
      </c>
      <c r="C5653">
        <v>24</v>
      </c>
      <c r="D5653">
        <v>12</v>
      </c>
      <c r="E5653">
        <v>1</v>
      </c>
      <c r="F5653" s="1">
        <f>VLOOKUP(A5653,Weather!$A$1:$E$366, 5)</f>
        <v>0.85714285714285809</v>
      </c>
      <c r="G5653" s="1">
        <f>VLOOKUP(D5653, Summer!$A$1:$E$25, 2)</f>
        <v>1553.30978408544</v>
      </c>
      <c r="H5653" s="1">
        <f>VLOOKUP(D5653, Summer!$A$1:$E$25, 3)</f>
        <v>1117.7462231731799</v>
      </c>
      <c r="I5653" s="1">
        <f>VLOOKUP(D5653, Summer!$A$1:$E$25, 5)</f>
        <v>435.36187980189499</v>
      </c>
      <c r="J5653" s="1">
        <f t="shared" si="529"/>
        <v>1491.0864182408318</v>
      </c>
      <c r="K5653" s="47">
        <f t="shared" si="530"/>
        <v>27.89528030682715</v>
      </c>
      <c r="L5653" s="48">
        <f>Solar!K5670/1000*Variables!$B$3</f>
        <v>38.099550000000001</v>
      </c>
      <c r="M5653">
        <f>IF(E5653=1, VLOOKUP(D5653, Sheet1!$A$2:$C$26, 2), Sheet1!$C$3)</f>
        <v>0.25796000000000002</v>
      </c>
      <c r="N5653" s="1">
        <f>'Electricity Rates'!$J$2</f>
        <v>0.24729999999999999</v>
      </c>
      <c r="O5653" s="145">
        <f>L5653-K5653</f>
        <v>10.204269693172851</v>
      </c>
      <c r="P5653">
        <f t="shared" si="531"/>
        <v>6.8985028198783542</v>
      </c>
      <c r="Q5653">
        <f>IF(O5653&gt;0, IF(Q5652+O5653*Variables!$B$5&lt;Variables!$B$4, Q5652+O5653*Variables!$B$5, Variables!$B$4), IF(Q5652&gt;-O5653, Q5652+O5653/Variables!$B$5, 0))</f>
        <v>11.03487035314005</v>
      </c>
      <c r="R5653">
        <f>IF(O5653&gt;0, 0, IF(Q5652&gt;-O5653, 0, -O5653 - Q5652*Variables!$B$5))</f>
        <v>0</v>
      </c>
      <c r="S5653">
        <f t="shared" si="532"/>
        <v>0</v>
      </c>
      <c r="T5653">
        <f t="shared" si="533"/>
        <v>0</v>
      </c>
    </row>
    <row r="5654" spans="1:20" x14ac:dyDescent="0.3">
      <c r="A5654" s="3">
        <f t="shared" si="528"/>
        <v>43336</v>
      </c>
      <c r="B5654">
        <v>8</v>
      </c>
      <c r="C5654">
        <v>24</v>
      </c>
      <c r="D5654">
        <v>13</v>
      </c>
      <c r="E5654">
        <v>1</v>
      </c>
      <c r="F5654" s="1">
        <f>VLOOKUP(A5654,Weather!$A$1:$E$366, 5)</f>
        <v>0.85714285714285809</v>
      </c>
      <c r="G5654" s="1">
        <f>VLOOKUP(D5654, Summer!$A$1:$E$25, 2)</f>
        <v>1622.5675647430101</v>
      </c>
      <c r="H5654" s="1">
        <f>VLOOKUP(D5654, Summer!$A$1:$E$25, 3)</f>
        <v>1132.28619594112</v>
      </c>
      <c r="I5654" s="1">
        <f>VLOOKUP(D5654, Summer!$A$1:$E$25, 5)</f>
        <v>435.17254436926402</v>
      </c>
      <c r="J5654" s="1">
        <f t="shared" si="529"/>
        <v>1552.5273691998834</v>
      </c>
      <c r="K5654" s="47">
        <f t="shared" si="530"/>
        <v>29.044719084052971</v>
      </c>
      <c r="L5654" s="48">
        <f>Solar!K5671/1000*Variables!$B$3</f>
        <v>40.527949999999997</v>
      </c>
      <c r="M5654">
        <f>IF(E5654=1, VLOOKUP(D5654, Sheet1!$A$2:$C$26, 2), Sheet1!$C$3)</f>
        <v>0.55478000000000005</v>
      </c>
      <c r="N5654" s="1">
        <f>'Electricity Rates'!$J$2</f>
        <v>0.24729999999999999</v>
      </c>
      <c r="O5654" s="145">
        <f>L5654-K5654</f>
        <v>11.483230915947026</v>
      </c>
      <c r="P5654">
        <f t="shared" si="531"/>
        <v>7.1827590294862995</v>
      </c>
      <c r="Q5654">
        <f>IF(O5654&gt;0, IF(Q5653+O5654*Variables!$B$5&lt;Variables!$B$4, Q5653+O5654*Variables!$B$5, Variables!$B$4), IF(Q5653&gt;-O5654, Q5653+O5654/Variables!$B$5, 0))</f>
        <v>21.829107414130256</v>
      </c>
      <c r="R5654">
        <f>IF(O5654&gt;0, 0, IF(Q5653&gt;-O5654, 0, -O5654 - Q5653*Variables!$B$5))</f>
        <v>0</v>
      </c>
      <c r="S5654">
        <f t="shared" si="532"/>
        <v>0</v>
      </c>
      <c r="T5654">
        <f t="shared" si="533"/>
        <v>0</v>
      </c>
    </row>
    <row r="5655" spans="1:20" x14ac:dyDescent="0.3">
      <c r="A5655" s="3">
        <f t="shared" si="528"/>
        <v>43336</v>
      </c>
      <c r="B5655">
        <v>8</v>
      </c>
      <c r="C5655">
        <v>24</v>
      </c>
      <c r="D5655">
        <v>14</v>
      </c>
      <c r="E5655">
        <v>1</v>
      </c>
      <c r="F5655" s="1">
        <f>VLOOKUP(A5655,Weather!$A$1:$E$366, 5)</f>
        <v>0.85714285714285809</v>
      </c>
      <c r="G5655" s="1">
        <f>VLOOKUP(D5655, Summer!$A$1:$E$25, 2)</f>
        <v>1636.26340321468</v>
      </c>
      <c r="H5655" s="1">
        <f>VLOOKUP(D5655, Summer!$A$1:$E$25, 3)</f>
        <v>1156.2601309732199</v>
      </c>
      <c r="I5655" s="1">
        <f>VLOOKUP(D5655, Summer!$A$1:$E$25, 5)</f>
        <v>417.13087064403902</v>
      </c>
      <c r="J5655" s="1">
        <f t="shared" si="529"/>
        <v>1567.6915071801861</v>
      </c>
      <c r="K5655" s="47">
        <f t="shared" si="530"/>
        <v>29.32841013937826</v>
      </c>
      <c r="L5655" s="48">
        <f>Solar!K5672/1000*Variables!$B$3</f>
        <v>38.512299999999996</v>
      </c>
      <c r="M5655">
        <f>IF(E5655=1, VLOOKUP(D5655, Sheet1!$A$2:$C$26, 2), Sheet1!$C$3)</f>
        <v>0.55478000000000005</v>
      </c>
      <c r="N5655" s="1">
        <f>'Electricity Rates'!$J$2</f>
        <v>0.24729999999999999</v>
      </c>
      <c r="O5655" s="145">
        <f>L5655-K5655</f>
        <v>9.1838898606217363</v>
      </c>
      <c r="P5655">
        <f t="shared" si="531"/>
        <v>7.252915827468243</v>
      </c>
      <c r="Q5655">
        <f>IF(O5655&gt;0, IF(Q5654+O5655*Variables!$B$5&lt;Variables!$B$4, Q5654+O5655*Variables!$B$5, Variables!$B$4), IF(Q5654&gt;-O5655, Q5654+O5655/Variables!$B$5, 0))</f>
        <v>30.461963883114688</v>
      </c>
      <c r="R5655">
        <f>IF(O5655&gt;0, 0, IF(Q5654&gt;-O5655, 0, -O5655 - Q5654*Variables!$B$5))</f>
        <v>0</v>
      </c>
      <c r="S5655">
        <f t="shared" si="532"/>
        <v>0</v>
      </c>
      <c r="T5655">
        <f t="shared" si="533"/>
        <v>0</v>
      </c>
    </row>
    <row r="5656" spans="1:20" x14ac:dyDescent="0.3">
      <c r="A5656" s="3">
        <f t="shared" si="528"/>
        <v>43336</v>
      </c>
      <c r="B5656">
        <v>8</v>
      </c>
      <c r="C5656">
        <v>24</v>
      </c>
      <c r="D5656">
        <v>15</v>
      </c>
      <c r="E5656">
        <v>1</v>
      </c>
      <c r="F5656" s="1">
        <f>VLOOKUP(A5656,Weather!$A$1:$E$366, 5)</f>
        <v>0.85714285714285809</v>
      </c>
      <c r="G5656" s="1">
        <f>VLOOKUP(D5656, Summer!$A$1:$E$25, 2)</f>
        <v>1589.7727985285201</v>
      </c>
      <c r="H5656" s="1">
        <f>VLOOKUP(D5656, Summer!$A$1:$E$25, 3)</f>
        <v>1137.7596230737599</v>
      </c>
      <c r="I5656" s="1">
        <f>VLOOKUP(D5656, Summer!$A$1:$E$25, 5)</f>
        <v>403.543562097039</v>
      </c>
      <c r="J5656" s="1">
        <f t="shared" si="529"/>
        <v>1525.1994877492691</v>
      </c>
      <c r="K5656" s="47">
        <f t="shared" si="530"/>
        <v>28.533468425519036</v>
      </c>
      <c r="L5656" s="48">
        <f>Solar!K5673/1000*Variables!$B$3</f>
        <v>33.491399999999999</v>
      </c>
      <c r="M5656">
        <f>IF(E5656=1, VLOOKUP(D5656, Sheet1!$A$2:$C$26, 2), Sheet1!$C$3)</f>
        <v>0.55478000000000005</v>
      </c>
      <c r="N5656" s="1">
        <f>'Electricity Rates'!$J$2</f>
        <v>0.24729999999999999</v>
      </c>
      <c r="O5656" s="145">
        <f>L5656-K5656</f>
        <v>4.9579315744809627</v>
      </c>
      <c r="P5656">
        <f t="shared" si="531"/>
        <v>7.0563267416308575</v>
      </c>
      <c r="Q5656">
        <f>IF(O5656&gt;0, IF(Q5655+O5656*Variables!$B$5&lt;Variables!$B$4, Q5655+O5656*Variables!$B$5, Variables!$B$4), IF(Q5655&gt;-O5656, Q5655+O5656/Variables!$B$5, 0))</f>
        <v>35.12241956312679</v>
      </c>
      <c r="R5656">
        <f>IF(O5656&gt;0, 0, IF(Q5655&gt;-O5656, 0, -O5656 - Q5655*Variables!$B$5))</f>
        <v>0</v>
      </c>
      <c r="S5656">
        <f t="shared" si="532"/>
        <v>0</v>
      </c>
      <c r="T5656">
        <f t="shared" si="533"/>
        <v>0</v>
      </c>
    </row>
    <row r="5657" spans="1:20" x14ac:dyDescent="0.3">
      <c r="A5657" s="3">
        <f t="shared" si="528"/>
        <v>43336</v>
      </c>
      <c r="B5657">
        <v>8</v>
      </c>
      <c r="C5657">
        <v>24</v>
      </c>
      <c r="D5657">
        <v>16</v>
      </c>
      <c r="E5657">
        <v>1</v>
      </c>
      <c r="F5657" s="1">
        <f>VLOOKUP(A5657,Weather!$A$1:$E$366, 5)</f>
        <v>0.85714285714285809</v>
      </c>
      <c r="G5657" s="1">
        <f>VLOOKUP(D5657, Summer!$A$1:$E$25, 2)</f>
        <v>1459.9523441255701</v>
      </c>
      <c r="H5657" s="1">
        <f>VLOOKUP(D5657, Summer!$A$1:$E$25, 3)</f>
        <v>1006.09479349024</v>
      </c>
      <c r="I5657" s="1">
        <f>VLOOKUP(D5657, Summer!$A$1:$E$25, 5)</f>
        <v>381.04254068220598</v>
      </c>
      <c r="J5657" s="1">
        <f t="shared" si="529"/>
        <v>1395.1155511776662</v>
      </c>
      <c r="K5657" s="47">
        <f t="shared" si="530"/>
        <v>26.099855034846804</v>
      </c>
      <c r="L5657" s="48">
        <f>Solar!K5674/1000*Variables!$B$3</f>
        <v>25.800650000000005</v>
      </c>
      <c r="M5657">
        <f>IF(E5657=1, VLOOKUP(D5657, Sheet1!$A$2:$C$26, 2), Sheet1!$C$3)</f>
        <v>0.55478000000000005</v>
      </c>
      <c r="N5657" s="1">
        <f>'Electricity Rates'!$J$2</f>
        <v>0.24729999999999999</v>
      </c>
      <c r="O5657" s="145">
        <f>L5657-K5657</f>
        <v>-0.29920503484679983</v>
      </c>
      <c r="P5657">
        <f t="shared" si="531"/>
        <v>6.4544941501176147</v>
      </c>
      <c r="Q5657">
        <f>IF(O5657&gt;0, IF(Q5656+O5657*Variables!$B$5&lt;Variables!$B$4, Q5656+O5657*Variables!$B$5, Variables!$B$4), IF(Q5656&gt;-O5657, Q5656+O5657/Variables!$B$5, 0))</f>
        <v>34.804116334566366</v>
      </c>
      <c r="R5657">
        <f>IF(O5657&gt;0, 0, IF(Q5656&gt;-O5657, 0, -O5657 - Q5656*Variables!$B$5))</f>
        <v>0</v>
      </c>
      <c r="S5657">
        <f t="shared" si="532"/>
        <v>0</v>
      </c>
      <c r="T5657">
        <f t="shared" si="533"/>
        <v>0</v>
      </c>
    </row>
    <row r="5658" spans="1:20" x14ac:dyDescent="0.3">
      <c r="A5658" s="3">
        <f t="shared" si="528"/>
        <v>43336</v>
      </c>
      <c r="B5658">
        <v>8</v>
      </c>
      <c r="C5658">
        <v>24</v>
      </c>
      <c r="D5658">
        <v>17</v>
      </c>
      <c r="E5658">
        <v>1</v>
      </c>
      <c r="F5658" s="1">
        <f>VLOOKUP(A5658,Weather!$A$1:$E$366, 5)</f>
        <v>0.85714285714285809</v>
      </c>
      <c r="G5658" s="1">
        <f>VLOOKUP(D5658, Summer!$A$1:$E$25, 2)</f>
        <v>1144.9480592772099</v>
      </c>
      <c r="H5658" s="1">
        <f>VLOOKUP(D5658, Summer!$A$1:$E$25, 3)</f>
        <v>808.38142168622596</v>
      </c>
      <c r="I5658" s="1">
        <f>VLOOKUP(D5658, Summer!$A$1:$E$25, 5)</f>
        <v>371.93450987035499</v>
      </c>
      <c r="J5658" s="1">
        <f t="shared" si="529"/>
        <v>1096.8671110499267</v>
      </c>
      <c r="K5658" s="47">
        <f t="shared" si="530"/>
        <v>20.520216097317771</v>
      </c>
      <c r="L5658" s="48">
        <f>Solar!K5675/1000*Variables!$B$3</f>
        <v>16.05275</v>
      </c>
      <c r="M5658">
        <f>IF(E5658=1, VLOOKUP(D5658, Sheet1!$A$2:$C$26, 2), Sheet1!$C$3)</f>
        <v>0.55478000000000005</v>
      </c>
      <c r="N5658" s="1">
        <f>'Electricity Rates'!$J$2</f>
        <v>0.24729999999999999</v>
      </c>
      <c r="O5658" s="145">
        <f>L5658-K5658</f>
        <v>-4.4674660973177716</v>
      </c>
      <c r="P5658">
        <f t="shared" si="531"/>
        <v>5.0746494408666845</v>
      </c>
      <c r="Q5658">
        <f>IF(O5658&gt;0, IF(Q5657+O5658*Variables!$B$5&lt;Variables!$B$4, Q5657+O5658*Variables!$B$5, Variables!$B$4), IF(Q5657&gt;-O5658, Q5657+O5658/Variables!$B$5, 0))</f>
        <v>30.051492826781502</v>
      </c>
      <c r="R5658">
        <f>IF(O5658&gt;0, 0, IF(Q5657&gt;-O5658, 0, -O5658 - Q5657*Variables!$B$5))</f>
        <v>0</v>
      </c>
      <c r="S5658">
        <f t="shared" si="532"/>
        <v>0</v>
      </c>
      <c r="T5658">
        <f t="shared" si="533"/>
        <v>0</v>
      </c>
    </row>
    <row r="5659" spans="1:20" x14ac:dyDescent="0.3">
      <c r="A5659" s="3">
        <f t="shared" si="528"/>
        <v>43336</v>
      </c>
      <c r="B5659">
        <v>8</v>
      </c>
      <c r="C5659">
        <v>24</v>
      </c>
      <c r="D5659">
        <v>18</v>
      </c>
      <c r="E5659">
        <v>1</v>
      </c>
      <c r="F5659" s="1">
        <f>VLOOKUP(A5659,Weather!$A$1:$E$366, 5)</f>
        <v>0.85714285714285809</v>
      </c>
      <c r="G5659" s="1">
        <f>VLOOKUP(D5659, Summer!$A$1:$E$25, 2)</f>
        <v>769.75210584620504</v>
      </c>
      <c r="H5659" s="1">
        <f>VLOOKUP(D5659, Summer!$A$1:$E$25, 3)</f>
        <v>572.92139445417001</v>
      </c>
      <c r="I5659" s="1">
        <f>VLOOKUP(D5659, Summer!$A$1:$E$25, 5)</f>
        <v>349.41355840998102</v>
      </c>
      <c r="J5659" s="1">
        <f t="shared" si="529"/>
        <v>741.63343279020023</v>
      </c>
      <c r="K5659" s="47">
        <f t="shared" si="530"/>
        <v>13.874495964495917</v>
      </c>
      <c r="L5659" s="48">
        <f>Solar!K5676/1000*Variables!$B$3</f>
        <v>5.8749499999999992</v>
      </c>
      <c r="M5659">
        <f>IF(E5659=1, VLOOKUP(D5659, Sheet1!$A$2:$C$26, 2), Sheet1!$C$3)</f>
        <v>0.55478000000000005</v>
      </c>
      <c r="N5659" s="1">
        <f>'Electricity Rates'!$J$2</f>
        <v>0.24729999999999999</v>
      </c>
      <c r="O5659" s="145">
        <f>L5659-K5659</f>
        <v>-7.9995459644959181</v>
      </c>
      <c r="P5659">
        <f t="shared" si="531"/>
        <v>3.4311628520198401</v>
      </c>
      <c r="Q5659">
        <f>IF(O5659&gt;0, IF(Q5658+O5659*Variables!$B$5&lt;Variables!$B$4, Q5658+O5659*Variables!$B$5, Variables!$B$4), IF(Q5658&gt;-O5659, Q5658+O5659/Variables!$B$5, 0))</f>
        <v>21.541337545402865</v>
      </c>
      <c r="R5659">
        <f>IF(O5659&gt;0, 0, IF(Q5658&gt;-O5659, 0, -O5659 - Q5658*Variables!$B$5))</f>
        <v>0</v>
      </c>
      <c r="S5659">
        <f t="shared" si="532"/>
        <v>0</v>
      </c>
      <c r="T5659">
        <f t="shared" si="533"/>
        <v>0</v>
      </c>
    </row>
    <row r="5660" spans="1:20" x14ac:dyDescent="0.3">
      <c r="A5660" s="3">
        <f t="shared" si="528"/>
        <v>43336</v>
      </c>
      <c r="B5660">
        <v>8</v>
      </c>
      <c r="C5660">
        <v>24</v>
      </c>
      <c r="D5660">
        <v>19</v>
      </c>
      <c r="E5660">
        <v>1</v>
      </c>
      <c r="F5660" s="1">
        <f>VLOOKUP(A5660,Weather!$A$1:$E$366, 5)</f>
        <v>0.85714285714285809</v>
      </c>
      <c r="G5660" s="1">
        <f>VLOOKUP(D5660, Summer!$A$1:$E$25, 2)</f>
        <v>565.86125451999203</v>
      </c>
      <c r="H5660" s="1">
        <f>VLOOKUP(D5660, Summer!$A$1:$E$25, 3)</f>
        <v>365.77406038600299</v>
      </c>
      <c r="I5660" s="1">
        <f>VLOOKUP(D5660, Summer!$A$1:$E$25, 5)</f>
        <v>331.38683221891199</v>
      </c>
      <c r="J5660" s="1">
        <f t="shared" si="529"/>
        <v>537.27736964370808</v>
      </c>
      <c r="K5660" s="47">
        <f t="shared" si="530"/>
        <v>10.051397856878157</v>
      </c>
      <c r="L5660" s="48">
        <f>Solar!K5677/1000*Variables!$B$3</f>
        <v>0.59794999999999998</v>
      </c>
      <c r="M5660">
        <f>IF(E5660=1, VLOOKUP(D5660, Sheet1!$A$2:$C$26, 2), Sheet1!$C$3)</f>
        <v>0.25796000000000002</v>
      </c>
      <c r="N5660" s="1">
        <f>'Electricity Rates'!$J$2</f>
        <v>0.24729999999999999</v>
      </c>
      <c r="O5660" s="145">
        <f>L5660-K5660</f>
        <v>-9.4534478568781566</v>
      </c>
      <c r="P5660">
        <f t="shared" si="531"/>
        <v>2.4857106900059684</v>
      </c>
      <c r="Q5660">
        <f>IF(O5660&gt;0, IF(Q5659+O5660*Variables!$B$5&lt;Variables!$B$4, Q5659+O5660*Variables!$B$5, Variables!$B$4), IF(Q5659&gt;-O5660, Q5659+O5660/Variables!$B$5, 0))</f>
        <v>11.484478123192059</v>
      </c>
      <c r="R5660">
        <f>IF(O5660&gt;0, 0, IF(Q5659&gt;-O5660, 0, -O5660 - Q5659*Variables!$B$5))</f>
        <v>0</v>
      </c>
      <c r="S5660">
        <f t="shared" si="532"/>
        <v>0</v>
      </c>
      <c r="T5660">
        <f t="shared" si="533"/>
        <v>0</v>
      </c>
    </row>
    <row r="5661" spans="1:20" x14ac:dyDescent="0.3">
      <c r="A5661" s="3">
        <f t="shared" si="528"/>
        <v>43336</v>
      </c>
      <c r="B5661">
        <v>8</v>
      </c>
      <c r="C5661">
        <v>24</v>
      </c>
      <c r="D5661">
        <v>20</v>
      </c>
      <c r="E5661">
        <v>1</v>
      </c>
      <c r="F5661" s="1">
        <f>VLOOKUP(A5661,Weather!$A$1:$E$366, 5)</f>
        <v>0.85714285714285809</v>
      </c>
      <c r="G5661" s="1">
        <f>VLOOKUP(D5661, Summer!$A$1:$E$25, 2)</f>
        <v>459.178981251175</v>
      </c>
      <c r="H5661" s="1">
        <f>VLOOKUP(D5661, Summer!$A$1:$E$25, 3)</f>
        <v>328.41643432967999</v>
      </c>
      <c r="I5661" s="1">
        <f>VLOOKUP(D5661, Summer!$A$1:$E$25, 5)</f>
        <v>326.73316658528501</v>
      </c>
      <c r="J5661" s="1">
        <f t="shared" si="529"/>
        <v>440.49861740524727</v>
      </c>
      <c r="K5661" s="47">
        <f t="shared" si="530"/>
        <v>8.2408586497530028</v>
      </c>
      <c r="L5661" s="48">
        <f>Solar!K5678/1000*Variables!$B$3</f>
        <v>0</v>
      </c>
      <c r="M5661">
        <f>IF(E5661=1, VLOOKUP(D5661, Sheet1!$A$2:$C$26, 2), Sheet1!$C$3)</f>
        <v>0.25796000000000002</v>
      </c>
      <c r="N5661" s="1">
        <f>'Electricity Rates'!$J$2</f>
        <v>0.24729999999999999</v>
      </c>
      <c r="O5661" s="145">
        <f>L5661-K5661</f>
        <v>-8.2408586497530028</v>
      </c>
      <c r="P5661">
        <f t="shared" si="531"/>
        <v>2.0379643440839175</v>
      </c>
      <c r="Q5661">
        <f>IF(O5661&gt;0, IF(Q5660+O5661*Variables!$B$5&lt;Variables!$B$4, Q5660+O5661*Variables!$B$5, Variables!$B$4), IF(Q5660&gt;-O5661, Q5660+O5661/Variables!$B$5, 0))</f>
        <v>2.7176072191995022</v>
      </c>
      <c r="R5661">
        <f>IF(O5661&gt;0, 0, IF(Q5660&gt;-O5661, 0, -O5661 - Q5660*Variables!$B$5))</f>
        <v>0</v>
      </c>
      <c r="S5661">
        <f t="shared" si="532"/>
        <v>0</v>
      </c>
      <c r="T5661">
        <f t="shared" si="533"/>
        <v>0</v>
      </c>
    </row>
    <row r="5662" spans="1:20" x14ac:dyDescent="0.3">
      <c r="A5662" s="3">
        <f t="shared" si="528"/>
        <v>43336</v>
      </c>
      <c r="B5662">
        <v>8</v>
      </c>
      <c r="C5662">
        <v>24</v>
      </c>
      <c r="D5662">
        <v>21</v>
      </c>
      <c r="E5662">
        <v>1</v>
      </c>
      <c r="F5662" s="1">
        <f>VLOOKUP(A5662,Weather!$A$1:$E$366, 5)</f>
        <v>0.85714285714285809</v>
      </c>
      <c r="G5662" s="1">
        <f>VLOOKUP(D5662, Summer!$A$1:$E$25, 2)</f>
        <v>403.43414919632897</v>
      </c>
      <c r="H5662" s="1">
        <f>VLOOKUP(D5662, Summer!$A$1:$E$25, 3)</f>
        <v>305.25297715532997</v>
      </c>
      <c r="I5662" s="1">
        <f>VLOOKUP(D5662, Summer!$A$1:$E$25, 5)</f>
        <v>313.15582306105603</v>
      </c>
      <c r="J5662" s="1">
        <f t="shared" si="529"/>
        <v>389.40826747618632</v>
      </c>
      <c r="K5662" s="47">
        <f t="shared" si="530"/>
        <v>7.2850591636799864</v>
      </c>
      <c r="L5662" s="48">
        <f>Solar!K5679/1000*Variables!$B$3</f>
        <v>0</v>
      </c>
      <c r="M5662">
        <f>IF(E5662=1, VLOOKUP(D5662, Sheet1!$A$2:$C$26, 2), Sheet1!$C$3)</f>
        <v>0.25796000000000002</v>
      </c>
      <c r="N5662" s="1">
        <f>'Electricity Rates'!$J$2</f>
        <v>0.24729999999999999</v>
      </c>
      <c r="O5662" s="145">
        <f>L5662-K5662</f>
        <v>-7.2850591636799864</v>
      </c>
      <c r="P5662">
        <f t="shared" si="531"/>
        <v>1.8015951311780605</v>
      </c>
      <c r="Q5662">
        <f>IF(O5662&gt;0, IF(Q5661+O5662*Variables!$B$5&lt;Variables!$B$4, Q5661+O5662*Variables!$B$5, Variables!$B$4), IF(Q5661&gt;-O5662, Q5661+O5662/Variables!$B$5, 0))</f>
        <v>0</v>
      </c>
      <c r="R5662">
        <f>IF(O5662&gt;0, 0, IF(Q5661&gt;-O5662, 0, -O5662 - Q5661*Variables!$B$5))</f>
        <v>4.7305083776324546</v>
      </c>
      <c r="S5662">
        <f t="shared" si="532"/>
        <v>1.2202819410940682</v>
      </c>
      <c r="T5662">
        <f t="shared" si="533"/>
        <v>0</v>
      </c>
    </row>
    <row r="5663" spans="1:20" x14ac:dyDescent="0.3">
      <c r="A5663" s="3">
        <f t="shared" si="528"/>
        <v>43336</v>
      </c>
      <c r="B5663">
        <v>8</v>
      </c>
      <c r="C5663">
        <v>24</v>
      </c>
      <c r="D5663">
        <v>22</v>
      </c>
      <c r="E5663">
        <v>1</v>
      </c>
      <c r="F5663" s="1">
        <f>VLOOKUP(A5663,Weather!$A$1:$E$366, 5)</f>
        <v>0.85714285714285809</v>
      </c>
      <c r="G5663" s="1">
        <f>VLOOKUP(D5663, Summer!$A$1:$E$25, 2)</f>
        <v>366.19777187885302</v>
      </c>
      <c r="H5663" s="1">
        <f>VLOOKUP(D5663, Summer!$A$1:$E$25, 3)</f>
        <v>263.18917633836901</v>
      </c>
      <c r="I5663" s="1">
        <f>VLOOKUP(D5663, Summer!$A$1:$E$25, 5)</f>
        <v>295.10418431306101</v>
      </c>
      <c r="J5663" s="1">
        <f t="shared" si="529"/>
        <v>351.48225823021255</v>
      </c>
      <c r="K5663" s="47">
        <f t="shared" si="530"/>
        <v>6.575538477357914</v>
      </c>
      <c r="L5663" s="48">
        <f>Solar!K5680/1000*Variables!$B$3</f>
        <v>0</v>
      </c>
      <c r="M5663">
        <f>IF(E5663=1, VLOOKUP(D5663, Sheet1!$A$2:$C$26, 2), Sheet1!$C$3)</f>
        <v>0.18637999999999999</v>
      </c>
      <c r="N5663" s="1">
        <f>'Electricity Rates'!$J$2</f>
        <v>0.24729999999999999</v>
      </c>
      <c r="O5663" s="145">
        <f>L5663-K5663</f>
        <v>-6.575538477357914</v>
      </c>
      <c r="P5663">
        <f t="shared" si="531"/>
        <v>1.626130665450612</v>
      </c>
      <c r="Q5663">
        <f>IF(O5663&gt;0, IF(Q5662+O5663*Variables!$B$5&lt;Variables!$B$4, Q5662+O5663*Variables!$B$5, Variables!$B$4), IF(Q5662&gt;-O5663, Q5662+O5663/Variables!$B$5, 0))</f>
        <v>0</v>
      </c>
      <c r="R5663">
        <f>IF(O5663&gt;0, 0, IF(Q5662&gt;-O5663, 0, -O5663 - Q5662*Variables!$B$5))</f>
        <v>6.575538477357914</v>
      </c>
      <c r="S5663">
        <f t="shared" si="532"/>
        <v>1.2255488614099679</v>
      </c>
      <c r="T5663">
        <f t="shared" si="533"/>
        <v>0</v>
      </c>
    </row>
    <row r="5664" spans="1:20" x14ac:dyDescent="0.3">
      <c r="A5664" s="3">
        <f t="shared" si="528"/>
        <v>43336</v>
      </c>
      <c r="B5664">
        <v>8</v>
      </c>
      <c r="C5664">
        <v>24</v>
      </c>
      <c r="D5664">
        <v>23</v>
      </c>
      <c r="E5664">
        <v>1</v>
      </c>
      <c r="F5664" s="1">
        <f>VLOOKUP(A5664,Weather!$A$1:$E$366, 5)</f>
        <v>0.85714285714285809</v>
      </c>
      <c r="G5664" s="1">
        <f>VLOOKUP(D5664, Summer!$A$1:$E$25, 2)</f>
        <v>342.86102460129899</v>
      </c>
      <c r="H5664" s="1">
        <f>VLOOKUP(D5664, Summer!$A$1:$E$25, 3)</f>
        <v>273.02297434567402</v>
      </c>
      <c r="I5664" s="1">
        <f>VLOOKUP(D5664, Summer!$A$1:$E$25, 5)</f>
        <v>281.53182330021599</v>
      </c>
      <c r="J5664" s="1">
        <f t="shared" si="529"/>
        <v>332.88416027906692</v>
      </c>
      <c r="K5664" s="47">
        <f t="shared" si="530"/>
        <v>6.2276048169245311</v>
      </c>
      <c r="L5664" s="48">
        <f>Solar!K5681/1000*Variables!$B$3</f>
        <v>0</v>
      </c>
      <c r="M5664">
        <f>IF(E5664=1, VLOOKUP(D5664, Sheet1!$A$2:$C$26, 2), Sheet1!$C$3)</f>
        <v>0.18637999999999999</v>
      </c>
      <c r="N5664" s="1">
        <f>'Electricity Rates'!$J$2</f>
        <v>0.24729999999999999</v>
      </c>
      <c r="O5664" s="145">
        <f>L5664-K5664</f>
        <v>-6.2276048169245311</v>
      </c>
      <c r="P5664">
        <f t="shared" si="531"/>
        <v>1.5400866712254364</v>
      </c>
      <c r="Q5664">
        <f>IF(O5664&gt;0, IF(Q5663+O5664*Variables!$B$5&lt;Variables!$B$4, Q5663+O5664*Variables!$B$5, Variables!$B$4), IF(Q5663&gt;-O5664, Q5663+O5664/Variables!$B$5, 0))</f>
        <v>0</v>
      </c>
      <c r="R5664">
        <f>IF(O5664&gt;0, 0, IF(Q5663&gt;-O5664, 0, -O5664 - Q5663*Variables!$B$5))</f>
        <v>6.2276048169245311</v>
      </c>
      <c r="S5664">
        <f t="shared" si="532"/>
        <v>1.1607009857783941</v>
      </c>
      <c r="T5664">
        <f t="shared" si="533"/>
        <v>0</v>
      </c>
    </row>
    <row r="5665" spans="1:20" x14ac:dyDescent="0.3">
      <c r="A5665" s="3">
        <f t="shared" si="528"/>
        <v>43336</v>
      </c>
      <c r="B5665">
        <v>8</v>
      </c>
      <c r="C5665">
        <v>24</v>
      </c>
      <c r="D5665">
        <v>24</v>
      </c>
      <c r="E5665">
        <v>1</v>
      </c>
      <c r="F5665" s="1">
        <f>VLOOKUP(A5665,Weather!$A$1:$E$366, 5)</f>
        <v>0.85714285714285809</v>
      </c>
      <c r="G5665" s="1">
        <f>VLOOKUP(D5665, Summer!$A$1:$E$25, 2)</f>
        <v>310.26482453023402</v>
      </c>
      <c r="H5665" s="1">
        <f>VLOOKUP(D5665, Summer!$A$1:$E$25, 3)</f>
        <v>259.09090909090901</v>
      </c>
      <c r="I5665" s="1">
        <f>VLOOKUP(D5665, Summer!$A$1:$E$25, 5)</f>
        <v>276.86321013243497</v>
      </c>
      <c r="J5665" s="1">
        <f t="shared" si="529"/>
        <v>302.95426518175907</v>
      </c>
      <c r="K5665" s="47">
        <f t="shared" si="530"/>
        <v>5.6676756249744464</v>
      </c>
      <c r="L5665" s="48">
        <f>Solar!K5682/1000*Variables!$B$3</f>
        <v>0</v>
      </c>
      <c r="M5665">
        <f>IF(E5665=1, VLOOKUP(D5665, Sheet1!$A$2:$C$26, 2), Sheet1!$C$3)</f>
        <v>0.18637999999999999</v>
      </c>
      <c r="N5665" s="1">
        <f>'Electricity Rates'!$J$2</f>
        <v>0.24729999999999999</v>
      </c>
      <c r="O5665" s="145">
        <f>L5665-K5665</f>
        <v>-5.6676756249744464</v>
      </c>
      <c r="P5665">
        <f t="shared" si="531"/>
        <v>1.4016161820561805</v>
      </c>
      <c r="Q5665">
        <f>IF(O5665&gt;0, IF(Q5664+O5665*Variables!$B$5&lt;Variables!$B$4, Q5664+O5665*Variables!$B$5, Variables!$B$4), IF(Q5664&gt;-O5665, Q5664+O5665/Variables!$B$5, 0))</f>
        <v>0</v>
      </c>
      <c r="R5665">
        <f>IF(O5665&gt;0, 0, IF(Q5664&gt;-O5665, 0, -O5665 - Q5664*Variables!$B$5))</f>
        <v>5.6676756249744464</v>
      </c>
      <c r="S5665">
        <f t="shared" si="532"/>
        <v>1.0563413829827373</v>
      </c>
      <c r="T5665">
        <f t="shared" si="533"/>
        <v>0</v>
      </c>
    </row>
    <row r="5666" spans="1:20" x14ac:dyDescent="0.3">
      <c r="A5666" s="3">
        <f t="shared" si="528"/>
        <v>43337</v>
      </c>
      <c r="B5666">
        <v>8</v>
      </c>
      <c r="C5666">
        <v>25</v>
      </c>
      <c r="D5666">
        <v>1</v>
      </c>
      <c r="E5666">
        <v>0</v>
      </c>
      <c r="F5666" s="1">
        <f>VLOOKUP(A5666,Weather!$A$1:$E$366, 5)</f>
        <v>0.8809523809523806</v>
      </c>
      <c r="G5666" s="1">
        <f>VLOOKUP(D5666, Summer!$A$1:$E$25, 2)</f>
        <v>305.44698283970399</v>
      </c>
      <c r="H5666" s="1">
        <f>VLOOKUP(D5666, Summer!$A$1:$E$25, 3)</f>
        <v>264.36707082495798</v>
      </c>
      <c r="I5666" s="1">
        <f>VLOOKUP(D5666, Summer!$A$1:$E$25, 5)</f>
        <v>276.703769768114</v>
      </c>
      <c r="J5666" s="1">
        <f t="shared" si="529"/>
        <v>276.703769768114</v>
      </c>
      <c r="K5666" s="47">
        <f t="shared" si="530"/>
        <v>5.1765807301388893</v>
      </c>
      <c r="L5666" s="48">
        <f>Solar!K5683/1000*Variables!$B$3</f>
        <v>0</v>
      </c>
      <c r="M5666">
        <f>IF(E5666=1, VLOOKUP(D5666, Sheet1!$A$2:$C$26, 2), Sheet1!$C$3)</f>
        <v>0.18637999999999999</v>
      </c>
      <c r="N5666" s="1">
        <f>'Electricity Rates'!$J$2</f>
        <v>0.24729999999999999</v>
      </c>
      <c r="O5666" s="145">
        <f>L5666-K5666</f>
        <v>-5.1765807301388893</v>
      </c>
      <c r="P5666">
        <f t="shared" si="531"/>
        <v>1.2801684145633472</v>
      </c>
      <c r="Q5666">
        <f>IF(O5666&gt;0, IF(Q5665+O5666*Variables!$B$5&lt;Variables!$B$4, Q5665+O5666*Variables!$B$5, Variables!$B$4), IF(Q5665&gt;-O5666, Q5665+O5666/Variables!$B$5, 0))</f>
        <v>0</v>
      </c>
      <c r="R5666">
        <f>IF(O5666&gt;0, 0, IF(Q5665&gt;-O5666, 0, -O5666 - Q5665*Variables!$B$5))</f>
        <v>5.1765807301388893</v>
      </c>
      <c r="S5666">
        <f t="shared" si="532"/>
        <v>0.9648111164832861</v>
      </c>
      <c r="T5666">
        <f t="shared" si="533"/>
        <v>0</v>
      </c>
    </row>
    <row r="5667" spans="1:20" x14ac:dyDescent="0.3">
      <c r="A5667" s="3">
        <f t="shared" si="528"/>
        <v>43337</v>
      </c>
      <c r="B5667">
        <v>8</v>
      </c>
      <c r="C5667">
        <v>25</v>
      </c>
      <c r="D5667">
        <v>2</v>
      </c>
      <c r="E5667">
        <v>0</v>
      </c>
      <c r="F5667" s="1">
        <f>VLOOKUP(A5667,Weather!$A$1:$E$366, 5)</f>
        <v>0.8809523809523806</v>
      </c>
      <c r="G5667" s="1">
        <f>VLOOKUP(D5667, Summer!$A$1:$E$25, 2)</f>
        <v>286.71906025959902</v>
      </c>
      <c r="H5667" s="1">
        <f>VLOOKUP(D5667, Summer!$A$1:$E$25, 3)</f>
        <v>260.03911906460002</v>
      </c>
      <c r="I5667" s="1">
        <f>VLOOKUP(D5667, Summer!$A$1:$E$25, 5)</f>
        <v>276.50446931271199</v>
      </c>
      <c r="J5667" s="1">
        <f t="shared" si="529"/>
        <v>276.50446931271199</v>
      </c>
      <c r="K5667" s="47">
        <f t="shared" si="530"/>
        <v>5.1728522124616383</v>
      </c>
      <c r="L5667" s="48">
        <f>Solar!K5684/1000*Variables!$B$3</f>
        <v>0</v>
      </c>
      <c r="M5667">
        <f>IF(E5667=1, VLOOKUP(D5667, Sheet1!$A$2:$C$26, 2), Sheet1!$C$3)</f>
        <v>0.18637999999999999</v>
      </c>
      <c r="N5667" s="1">
        <f>'Electricity Rates'!$J$2</f>
        <v>0.24729999999999999</v>
      </c>
      <c r="O5667" s="145">
        <f>L5667-K5667</f>
        <v>-5.1728522124616383</v>
      </c>
      <c r="P5667">
        <f t="shared" si="531"/>
        <v>1.2792463521417632</v>
      </c>
      <c r="Q5667">
        <f>IF(O5667&gt;0, IF(Q5666+O5667*Variables!$B$5&lt;Variables!$B$4, Q5666+O5667*Variables!$B$5, Variables!$B$4), IF(Q5666&gt;-O5667, Q5666+O5667/Variables!$B$5, 0))</f>
        <v>0</v>
      </c>
      <c r="R5667">
        <f>IF(O5667&gt;0, 0, IF(Q5666&gt;-O5667, 0, -O5667 - Q5666*Variables!$B$5))</f>
        <v>5.1728522124616383</v>
      </c>
      <c r="S5667">
        <f t="shared" si="532"/>
        <v>0.96411619535860005</v>
      </c>
      <c r="T5667">
        <f t="shared" si="533"/>
        <v>0</v>
      </c>
    </row>
    <row r="5668" spans="1:20" x14ac:dyDescent="0.3">
      <c r="A5668" s="3">
        <f t="shared" si="528"/>
        <v>43337</v>
      </c>
      <c r="B5668">
        <v>8</v>
      </c>
      <c r="C5668">
        <v>25</v>
      </c>
      <c r="D5668">
        <v>3</v>
      </c>
      <c r="E5668">
        <v>0</v>
      </c>
      <c r="F5668" s="1">
        <f>VLOOKUP(A5668,Weather!$A$1:$E$366, 5)</f>
        <v>0.8809523809523806</v>
      </c>
      <c r="G5668" s="1">
        <f>VLOOKUP(D5668, Summer!$A$1:$E$25, 2)</f>
        <v>272.63131492590298</v>
      </c>
      <c r="H5668" s="1">
        <f>VLOOKUP(D5668, Summer!$A$1:$E$25, 3)</f>
        <v>241.571030279452</v>
      </c>
      <c r="I5668" s="1">
        <f>VLOOKUP(D5668, Summer!$A$1:$E$25, 5)</f>
        <v>276.33008141423602</v>
      </c>
      <c r="J5668" s="1">
        <f t="shared" si="529"/>
        <v>276.33008141423602</v>
      </c>
      <c r="K5668" s="47">
        <f t="shared" si="530"/>
        <v>5.1695897594940607</v>
      </c>
      <c r="L5668" s="48">
        <f>Solar!K5685/1000*Variables!$B$3</f>
        <v>0</v>
      </c>
      <c r="M5668">
        <f>IF(E5668=1, VLOOKUP(D5668, Sheet1!$A$2:$C$26, 2), Sheet1!$C$3)</f>
        <v>0.18637999999999999</v>
      </c>
      <c r="N5668" s="1">
        <f>'Electricity Rates'!$J$2</f>
        <v>0.24729999999999999</v>
      </c>
      <c r="O5668" s="145">
        <f>L5668-K5668</f>
        <v>-5.1695897594940607</v>
      </c>
      <c r="P5668">
        <f t="shared" si="531"/>
        <v>1.2784395475228811</v>
      </c>
      <c r="Q5668">
        <f>IF(O5668&gt;0, IF(Q5667+O5668*Variables!$B$5&lt;Variables!$B$4, Q5667+O5668*Variables!$B$5, Variables!$B$4), IF(Q5667&gt;-O5668, Q5667+O5668/Variables!$B$5, 0))</f>
        <v>0</v>
      </c>
      <c r="R5668">
        <f>IF(O5668&gt;0, 0, IF(Q5667&gt;-O5668, 0, -O5668 - Q5667*Variables!$B$5))</f>
        <v>5.1695897594940607</v>
      </c>
      <c r="S5668">
        <f t="shared" si="532"/>
        <v>0.96350813937450297</v>
      </c>
      <c r="T5668">
        <f t="shared" si="533"/>
        <v>0</v>
      </c>
    </row>
    <row r="5669" spans="1:20" x14ac:dyDescent="0.3">
      <c r="A5669" s="3">
        <f t="shared" si="528"/>
        <v>43337</v>
      </c>
      <c r="B5669">
        <v>8</v>
      </c>
      <c r="C5669">
        <v>25</v>
      </c>
      <c r="D5669">
        <v>4</v>
      </c>
      <c r="E5669">
        <v>0</v>
      </c>
      <c r="F5669" s="1">
        <f>VLOOKUP(A5669,Weather!$A$1:$E$366, 5)</f>
        <v>0.8809523809523806</v>
      </c>
      <c r="G5669" s="1">
        <f>VLOOKUP(D5669, Summer!$A$1:$E$25, 2)</f>
        <v>286.33237882239803</v>
      </c>
      <c r="H5669" s="1">
        <f>VLOOKUP(D5669, Summer!$A$1:$E$25, 3)</f>
        <v>256.10019667595998</v>
      </c>
      <c r="I5669" s="1">
        <f>VLOOKUP(D5669, Summer!$A$1:$E$25, 5)</f>
        <v>276.13078095883401</v>
      </c>
      <c r="J5669" s="1">
        <f t="shared" si="529"/>
        <v>276.13078095883401</v>
      </c>
      <c r="K5669" s="47">
        <f t="shared" si="530"/>
        <v>5.1658612418168106</v>
      </c>
      <c r="L5669" s="48">
        <f>Solar!K5686/1000*Variables!$B$3</f>
        <v>0</v>
      </c>
      <c r="M5669">
        <f>IF(E5669=1, VLOOKUP(D5669, Sheet1!$A$2:$C$26, 2), Sheet1!$C$3)</f>
        <v>0.18637999999999999</v>
      </c>
      <c r="N5669" s="1">
        <f>'Electricity Rates'!$J$2</f>
        <v>0.24729999999999999</v>
      </c>
      <c r="O5669" s="145">
        <f>L5669-K5669</f>
        <v>-5.1658612418168106</v>
      </c>
      <c r="P5669">
        <f t="shared" si="531"/>
        <v>1.2775174851012971</v>
      </c>
      <c r="Q5669">
        <f>IF(O5669&gt;0, IF(Q5668+O5669*Variables!$B$5&lt;Variables!$B$4, Q5668+O5669*Variables!$B$5, Variables!$B$4), IF(Q5668&gt;-O5669, Q5668+O5669/Variables!$B$5, 0))</f>
        <v>0</v>
      </c>
      <c r="R5669">
        <f>IF(O5669&gt;0, 0, IF(Q5668&gt;-O5669, 0, -O5669 - Q5668*Variables!$B$5))</f>
        <v>5.1658612418168106</v>
      </c>
      <c r="S5669">
        <f t="shared" si="532"/>
        <v>0.96281321824981714</v>
      </c>
      <c r="T5669">
        <f t="shared" si="533"/>
        <v>0</v>
      </c>
    </row>
    <row r="5670" spans="1:20" x14ac:dyDescent="0.3">
      <c r="A5670" s="3">
        <f t="shared" si="528"/>
        <v>43337</v>
      </c>
      <c r="B5670">
        <v>8</v>
      </c>
      <c r="C5670">
        <v>25</v>
      </c>
      <c r="D5670">
        <v>5</v>
      </c>
      <c r="E5670">
        <v>0</v>
      </c>
      <c r="F5670" s="1">
        <f>VLOOKUP(A5670,Weather!$A$1:$E$366, 5)</f>
        <v>0.8809523809523806</v>
      </c>
      <c r="G5670" s="1">
        <f>VLOOKUP(D5670, Summer!$A$1:$E$25, 2)</f>
        <v>323.19252555232703</v>
      </c>
      <c r="H5670" s="1">
        <f>VLOOKUP(D5670, Summer!$A$1:$E$25, 3)</f>
        <v>290.90909090909099</v>
      </c>
      <c r="I5670" s="1">
        <f>VLOOKUP(D5670, Summer!$A$1:$E$25, 5)</f>
        <v>275.93148050343302</v>
      </c>
      <c r="J5670" s="1">
        <f t="shared" si="529"/>
        <v>275.93148050343302</v>
      </c>
      <c r="K5670" s="47">
        <f t="shared" si="530"/>
        <v>5.1621327241395809</v>
      </c>
      <c r="L5670" s="48">
        <f>Solar!K5687/1000*Variables!$B$3</f>
        <v>0</v>
      </c>
      <c r="M5670">
        <f>IF(E5670=1, VLOOKUP(D5670, Sheet1!$A$2:$C$26, 2), Sheet1!$C$3)</f>
        <v>0.18637999999999999</v>
      </c>
      <c r="N5670" s="1">
        <f>'Electricity Rates'!$J$2</f>
        <v>0.24729999999999999</v>
      </c>
      <c r="O5670" s="145">
        <f>L5670-K5670</f>
        <v>-5.1621327241395809</v>
      </c>
      <c r="P5670">
        <f t="shared" si="531"/>
        <v>1.2765954226797183</v>
      </c>
      <c r="Q5670">
        <f>IF(O5670&gt;0, IF(Q5669+O5670*Variables!$B$5&lt;Variables!$B$4, Q5669+O5670*Variables!$B$5, Variables!$B$4), IF(Q5669&gt;-O5670, Q5669+O5670/Variables!$B$5, 0))</f>
        <v>0</v>
      </c>
      <c r="R5670">
        <f>IF(O5670&gt;0, 0, IF(Q5669&gt;-O5670, 0, -O5670 - Q5669*Variables!$B$5))</f>
        <v>5.1621327241395809</v>
      </c>
      <c r="S5670">
        <f t="shared" si="532"/>
        <v>0.96211829712513508</v>
      </c>
      <c r="T5670">
        <f t="shared" si="533"/>
        <v>0</v>
      </c>
    </row>
    <row r="5671" spans="1:20" x14ac:dyDescent="0.3">
      <c r="A5671" s="3">
        <f t="shared" si="528"/>
        <v>43337</v>
      </c>
      <c r="B5671">
        <v>8</v>
      </c>
      <c r="C5671">
        <v>25</v>
      </c>
      <c r="D5671">
        <v>6</v>
      </c>
      <c r="E5671">
        <v>0</v>
      </c>
      <c r="F5671" s="1">
        <f>VLOOKUP(A5671,Weather!$A$1:$E$366, 5)</f>
        <v>0.8809523809523806</v>
      </c>
      <c r="G5671" s="1">
        <f>VLOOKUP(D5671, Summer!$A$1:$E$25, 2)</f>
        <v>420.20776289112302</v>
      </c>
      <c r="H5671" s="1">
        <f>VLOOKUP(D5671, Summer!$A$1:$E$25, 3)</f>
        <v>354.54545454545399</v>
      </c>
      <c r="I5671" s="1">
        <f>VLOOKUP(D5671, Summer!$A$1:$E$25, 5)</f>
        <v>244.50179868660999</v>
      </c>
      <c r="J5671" s="1">
        <f t="shared" si="529"/>
        <v>244.50179868660999</v>
      </c>
      <c r="K5671" s="47">
        <f t="shared" si="530"/>
        <v>4.5741454864387405</v>
      </c>
      <c r="L5671" s="48">
        <f>Solar!K5688/1000*Variables!$B$3</f>
        <v>2.4249999999999997E-2</v>
      </c>
      <c r="M5671">
        <f>IF(E5671=1, VLOOKUP(D5671, Sheet1!$A$2:$C$26, 2), Sheet1!$C$3)</f>
        <v>0.18637999999999999</v>
      </c>
      <c r="N5671" s="1">
        <f>'Electricity Rates'!$J$2</f>
        <v>0.24729999999999999</v>
      </c>
      <c r="O5671" s="145">
        <f>L5671-K5671</f>
        <v>-4.5498954864387402</v>
      </c>
      <c r="P5671">
        <f t="shared" si="531"/>
        <v>1.1311861787963005</v>
      </c>
      <c r="Q5671">
        <f>IF(O5671&gt;0, IF(Q5670+O5671*Variables!$B$5&lt;Variables!$B$4, Q5670+O5671*Variables!$B$5, Variables!$B$4), IF(Q5670&gt;-O5671, Q5670+O5671/Variables!$B$5, 0))</f>
        <v>0</v>
      </c>
      <c r="R5671">
        <f>IF(O5671&gt;0, 0, IF(Q5670&gt;-O5671, 0, -O5671 - Q5670*Variables!$B$5))</f>
        <v>4.5498954864387402</v>
      </c>
      <c r="S5671">
        <f t="shared" si="532"/>
        <v>0.8480095207624524</v>
      </c>
      <c r="T5671">
        <f t="shared" si="533"/>
        <v>0</v>
      </c>
    </row>
    <row r="5672" spans="1:20" x14ac:dyDescent="0.3">
      <c r="A5672" s="3">
        <f t="shared" si="528"/>
        <v>43337</v>
      </c>
      <c r="B5672">
        <v>8</v>
      </c>
      <c r="C5672">
        <v>25</v>
      </c>
      <c r="D5672">
        <v>7</v>
      </c>
      <c r="E5672">
        <v>0</v>
      </c>
      <c r="F5672" s="1">
        <f>VLOOKUP(A5672,Weather!$A$1:$E$366, 5)</f>
        <v>0.8809523809523806</v>
      </c>
      <c r="G5672" s="1">
        <f>VLOOKUP(D5672, Summer!$A$1:$E$25, 2)</f>
        <v>767.23345107957198</v>
      </c>
      <c r="H5672" s="1">
        <f>VLOOKUP(D5672, Summer!$A$1:$E$25, 3)</f>
        <v>587.45596403639502</v>
      </c>
      <c r="I5672" s="1">
        <f>VLOOKUP(D5672, Summer!$A$1:$E$25, 5)</f>
        <v>275.57273968370998</v>
      </c>
      <c r="J5672" s="1">
        <f t="shared" si="529"/>
        <v>275.57273968370998</v>
      </c>
      <c r="K5672" s="47">
        <f t="shared" si="530"/>
        <v>5.1554213923205428</v>
      </c>
      <c r="L5672" s="48">
        <f>Solar!K5689/1000*Variables!$B$3</f>
        <v>1.9312499999999999</v>
      </c>
      <c r="M5672">
        <f>IF(E5672=1, VLOOKUP(D5672, Sheet1!$A$2:$C$26, 2), Sheet1!$C$3)</f>
        <v>0.18637999999999999</v>
      </c>
      <c r="N5672" s="1">
        <f>'Electricity Rates'!$J$2</f>
        <v>0.24729999999999999</v>
      </c>
      <c r="O5672" s="145">
        <f>L5672-K5672</f>
        <v>-3.2241713923205428</v>
      </c>
      <c r="P5672">
        <f t="shared" si="531"/>
        <v>1.2749357103208703</v>
      </c>
      <c r="Q5672">
        <f>IF(O5672&gt;0, IF(Q5671+O5672*Variables!$B$5&lt;Variables!$B$4, Q5671+O5672*Variables!$B$5, Variables!$B$4), IF(Q5671&gt;-O5672, Q5671+O5672/Variables!$B$5, 0))</f>
        <v>0</v>
      </c>
      <c r="R5672">
        <f>IF(O5672&gt;0, 0, IF(Q5671&gt;-O5672, 0, -O5672 - Q5671*Variables!$B$5))</f>
        <v>3.2241713923205428</v>
      </c>
      <c r="S5672">
        <f t="shared" si="532"/>
        <v>0.60092106410070278</v>
      </c>
      <c r="T5672">
        <f t="shared" si="533"/>
        <v>0</v>
      </c>
    </row>
    <row r="5673" spans="1:20" x14ac:dyDescent="0.3">
      <c r="A5673" s="3">
        <f t="shared" si="528"/>
        <v>43337</v>
      </c>
      <c r="B5673">
        <v>8</v>
      </c>
      <c r="C5673">
        <v>25</v>
      </c>
      <c r="D5673">
        <v>8</v>
      </c>
      <c r="E5673">
        <v>0</v>
      </c>
      <c r="F5673" s="1">
        <f>VLOOKUP(A5673,Weather!$A$1:$E$366, 5)</f>
        <v>0.8809523809523806</v>
      </c>
      <c r="G5673" s="1">
        <f>VLOOKUP(D5673, Summer!$A$1:$E$25, 2)</f>
        <v>1109.6398637209199</v>
      </c>
      <c r="H5673" s="1">
        <f>VLOOKUP(D5673, Summer!$A$1:$E$25, 3)</f>
        <v>814.26008774773595</v>
      </c>
      <c r="I5673" s="1">
        <f>VLOOKUP(D5673, Summer!$A$1:$E$25, 5)</f>
        <v>328.96533168578299</v>
      </c>
      <c r="J5673" s="1">
        <f t="shared" si="529"/>
        <v>328.96533168578299</v>
      </c>
      <c r="K5673" s="47">
        <f t="shared" si="530"/>
        <v>6.1542912780532992</v>
      </c>
      <c r="L5673" s="48">
        <f>Solar!K5690/1000*Variables!$B$3</f>
        <v>4.3482500000000002</v>
      </c>
      <c r="M5673">
        <f>IF(E5673=1, VLOOKUP(D5673, Sheet1!$A$2:$C$26, 2), Sheet1!$C$3)</f>
        <v>0.18637999999999999</v>
      </c>
      <c r="N5673" s="1">
        <f>'Electricity Rates'!$J$2</f>
        <v>0.24729999999999999</v>
      </c>
      <c r="O5673" s="145">
        <f>L5673-K5673</f>
        <v>-1.8060412780532991</v>
      </c>
      <c r="P5673">
        <f t="shared" si="531"/>
        <v>1.5219562330625809</v>
      </c>
      <c r="Q5673">
        <f>IF(O5673&gt;0, IF(Q5672+O5673*Variables!$B$5&lt;Variables!$B$4, Q5672+O5673*Variables!$B$5, Variables!$B$4), IF(Q5672&gt;-O5673, Q5672+O5673/Variables!$B$5, 0))</f>
        <v>0</v>
      </c>
      <c r="R5673">
        <f>IF(O5673&gt;0, 0, IF(Q5672&gt;-O5673, 0, -O5673 - Q5672*Variables!$B$5))</f>
        <v>1.8060412780532991</v>
      </c>
      <c r="S5673">
        <f t="shared" si="532"/>
        <v>0.33660997340357385</v>
      </c>
      <c r="T5673">
        <f t="shared" si="533"/>
        <v>0</v>
      </c>
    </row>
    <row r="5674" spans="1:20" x14ac:dyDescent="0.3">
      <c r="A5674" s="3">
        <f t="shared" si="528"/>
        <v>43337</v>
      </c>
      <c r="B5674">
        <v>8</v>
      </c>
      <c r="C5674">
        <v>25</v>
      </c>
      <c r="D5674">
        <v>9</v>
      </c>
      <c r="E5674">
        <v>0</v>
      </c>
      <c r="F5674" s="1">
        <f>VLOOKUP(A5674,Weather!$A$1:$E$366, 5)</f>
        <v>0.8809523809523806</v>
      </c>
      <c r="G5674" s="1">
        <f>VLOOKUP(D5674, Summer!$A$1:$E$25, 2)</f>
        <v>1322.40871182827</v>
      </c>
      <c r="H5674" s="1">
        <f>VLOOKUP(D5674, Summer!$A$1:$E$25, 3)</f>
        <v>1017.49011217013</v>
      </c>
      <c r="I5674" s="1">
        <f>VLOOKUP(D5674, Summer!$A$1:$E$25, 5)</f>
        <v>386.82225388885001</v>
      </c>
      <c r="J5674" s="1">
        <f t="shared" si="529"/>
        <v>386.82225388885001</v>
      </c>
      <c r="K5674" s="47">
        <f t="shared" si="530"/>
        <v>7.236679959756235</v>
      </c>
      <c r="L5674" s="48">
        <f>Solar!K5691/1000*Variables!$B$3</f>
        <v>21.577650000000002</v>
      </c>
      <c r="M5674">
        <f>IF(E5674=1, VLOOKUP(D5674, Sheet1!$A$2:$C$26, 2), Sheet1!$C$3)</f>
        <v>0.18637999999999999</v>
      </c>
      <c r="N5674" s="1">
        <f>'Electricity Rates'!$J$2</f>
        <v>0.24729999999999999</v>
      </c>
      <c r="O5674" s="145">
        <f>L5674-K5674</f>
        <v>14.340970040243768</v>
      </c>
      <c r="P5674">
        <f t="shared" si="531"/>
        <v>1.7896309540477169</v>
      </c>
      <c r="Q5674">
        <f>IF(O5674&gt;0, IF(Q5673+O5674*Variables!$B$5&lt;Variables!$B$4, Q5673+O5674*Variables!$B$5, Variables!$B$4), IF(Q5673&gt;-O5674, Q5673+O5674/Variables!$B$5, 0))</f>
        <v>13.480511837829141</v>
      </c>
      <c r="R5674">
        <f>IF(O5674&gt;0, 0, IF(Q5673&gt;-O5674, 0, -O5674 - Q5673*Variables!$B$5))</f>
        <v>0</v>
      </c>
      <c r="S5674">
        <f t="shared" si="532"/>
        <v>0</v>
      </c>
      <c r="T5674">
        <f t="shared" si="533"/>
        <v>0</v>
      </c>
    </row>
    <row r="5675" spans="1:20" x14ac:dyDescent="0.3">
      <c r="A5675" s="3">
        <f t="shared" si="528"/>
        <v>43337</v>
      </c>
      <c r="B5675">
        <v>8</v>
      </c>
      <c r="C5675">
        <v>25</v>
      </c>
      <c r="D5675">
        <v>10</v>
      </c>
      <c r="E5675">
        <v>0</v>
      </c>
      <c r="F5675" s="1">
        <f>VLOOKUP(A5675,Weather!$A$1:$E$366, 5)</f>
        <v>0.8809523809523806</v>
      </c>
      <c r="G5675" s="1">
        <f>VLOOKUP(D5675, Summer!$A$1:$E$25, 2)</f>
        <v>1424.0693518383</v>
      </c>
      <c r="H5675" s="1">
        <f>VLOOKUP(D5675, Summer!$A$1:$E$25, 3)</f>
        <v>1069.7659339946799</v>
      </c>
      <c r="I5675" s="1">
        <f>VLOOKUP(D5675, Summer!$A$1:$E$25, 5)</f>
        <v>417.88322986318002</v>
      </c>
      <c r="J5675" s="1">
        <f t="shared" si="529"/>
        <v>417.88322986318002</v>
      </c>
      <c r="K5675" s="47">
        <f t="shared" si="530"/>
        <v>7.8177694397541773</v>
      </c>
      <c r="L5675" s="48">
        <f>Solar!K5692/1000*Variables!$B$3</f>
        <v>29.223899999999997</v>
      </c>
      <c r="M5675">
        <f>IF(E5675=1, VLOOKUP(D5675, Sheet1!$A$2:$C$26, 2), Sheet1!$C$3)</f>
        <v>0.18637999999999999</v>
      </c>
      <c r="N5675" s="1">
        <f>'Electricity Rates'!$J$2</f>
        <v>0.24729999999999999</v>
      </c>
      <c r="O5675" s="145">
        <f>L5675-K5675</f>
        <v>21.406130560245821</v>
      </c>
      <c r="P5675">
        <f t="shared" si="531"/>
        <v>1.9333343824512079</v>
      </c>
      <c r="Q5675">
        <f>IF(O5675&gt;0, IF(Q5674+O5675*Variables!$B$5&lt;Variables!$B$4, Q5674+O5675*Variables!$B$5, Variables!$B$4), IF(Q5674&gt;-O5675, Q5674+O5675/Variables!$B$5, 0))</f>
        <v>33.60227456446021</v>
      </c>
      <c r="R5675">
        <f>IF(O5675&gt;0, 0, IF(Q5674&gt;-O5675, 0, -O5675 - Q5674*Variables!$B$5))</f>
        <v>0</v>
      </c>
      <c r="S5675">
        <f t="shared" si="532"/>
        <v>0</v>
      </c>
      <c r="T5675">
        <f t="shared" si="533"/>
        <v>0</v>
      </c>
    </row>
    <row r="5676" spans="1:20" x14ac:dyDescent="0.3">
      <c r="A5676" s="3">
        <f t="shared" si="528"/>
        <v>43337</v>
      </c>
      <c r="B5676">
        <v>8</v>
      </c>
      <c r="C5676">
        <v>25</v>
      </c>
      <c r="D5676">
        <v>11</v>
      </c>
      <c r="E5676">
        <v>0</v>
      </c>
      <c r="F5676" s="1">
        <f>VLOOKUP(A5676,Weather!$A$1:$E$366, 5)</f>
        <v>0.8809523809523806</v>
      </c>
      <c r="G5676" s="1">
        <f>VLOOKUP(D5676, Summer!$A$1:$E$25, 2)</f>
        <v>1497.9516334678001</v>
      </c>
      <c r="H5676" s="1">
        <f>VLOOKUP(D5676, Summer!$A$1:$E$25, 3)</f>
        <v>1079.6213447448599</v>
      </c>
      <c r="I5676" s="1">
        <f>VLOOKUP(D5676, Summer!$A$1:$E$25, 5)</f>
        <v>435.54125021175599</v>
      </c>
      <c r="J5676" s="1">
        <f t="shared" si="529"/>
        <v>435.54125021175599</v>
      </c>
      <c r="K5676" s="47">
        <f t="shared" si="530"/>
        <v>8.1481161059576817</v>
      </c>
      <c r="L5676" s="48">
        <f>Solar!K5693/1000*Variables!$B$3</f>
        <v>35.590499999999999</v>
      </c>
      <c r="M5676">
        <f>IF(E5676=1, VLOOKUP(D5676, Sheet1!$A$2:$C$26, 2), Sheet1!$C$3)</f>
        <v>0.18637999999999999</v>
      </c>
      <c r="N5676" s="1">
        <f>'Electricity Rates'!$J$2</f>
        <v>0.24729999999999999</v>
      </c>
      <c r="O5676" s="145">
        <f>L5676-K5676</f>
        <v>27.442383894042315</v>
      </c>
      <c r="P5676">
        <f t="shared" si="531"/>
        <v>2.0150291130033344</v>
      </c>
      <c r="Q5676">
        <f>IF(O5676&gt;0, IF(Q5675+O5676*Variables!$B$5&lt;Variables!$B$4, Q5675+O5676*Variables!$B$5, Variables!$B$4), IF(Q5675&gt;-O5676, Q5675+O5676/Variables!$B$5, 0))</f>
        <v>59.398115424859981</v>
      </c>
      <c r="R5676">
        <f>IF(O5676&gt;0, 0, IF(Q5675&gt;-O5676, 0, -O5676 - Q5675*Variables!$B$5))</f>
        <v>0</v>
      </c>
      <c r="S5676">
        <f t="shared" si="532"/>
        <v>0</v>
      </c>
      <c r="T5676">
        <f t="shared" si="533"/>
        <v>0</v>
      </c>
    </row>
    <row r="5677" spans="1:20" x14ac:dyDescent="0.3">
      <c r="A5677" s="3">
        <f t="shared" si="528"/>
        <v>43337</v>
      </c>
      <c r="B5677">
        <v>8</v>
      </c>
      <c r="C5677">
        <v>25</v>
      </c>
      <c r="D5677">
        <v>12</v>
      </c>
      <c r="E5677">
        <v>0</v>
      </c>
      <c r="F5677" s="1">
        <f>VLOOKUP(A5677,Weather!$A$1:$E$366, 5)</f>
        <v>0.8809523809523806</v>
      </c>
      <c r="G5677" s="1">
        <f>VLOOKUP(D5677, Summer!$A$1:$E$25, 2)</f>
        <v>1553.30978408544</v>
      </c>
      <c r="H5677" s="1">
        <f>VLOOKUP(D5677, Summer!$A$1:$E$25, 3)</f>
        <v>1117.7462231731799</v>
      </c>
      <c r="I5677" s="1">
        <f>VLOOKUP(D5677, Summer!$A$1:$E$25, 5)</f>
        <v>435.36187980189499</v>
      </c>
      <c r="J5677" s="1">
        <f t="shared" si="529"/>
        <v>435.36187980189499</v>
      </c>
      <c r="K5677" s="47">
        <f t="shared" si="530"/>
        <v>8.1447604400481737</v>
      </c>
      <c r="L5677" s="48">
        <f>Solar!K5694/1000*Variables!$B$3</f>
        <v>39.320699999999995</v>
      </c>
      <c r="M5677">
        <f>IF(E5677=1, VLOOKUP(D5677, Sheet1!$A$2:$C$26, 2), Sheet1!$C$3)</f>
        <v>0.18637999999999999</v>
      </c>
      <c r="N5677" s="1">
        <f>'Electricity Rates'!$J$2</f>
        <v>0.24729999999999999</v>
      </c>
      <c r="O5677" s="145">
        <f>L5677-K5677</f>
        <v>31.175939559951821</v>
      </c>
      <c r="P5677">
        <f t="shared" si="531"/>
        <v>2.0141992568239133</v>
      </c>
      <c r="Q5677">
        <f>IF(O5677&gt;0, IF(Q5676+O5677*Variables!$B$5&lt;Variables!$B$4, Q5676+O5677*Variables!$B$5, Variables!$B$4), IF(Q5676&gt;-O5677, Q5676+O5677/Variables!$B$5, 0))</f>
        <v>88.703498611214684</v>
      </c>
      <c r="R5677">
        <f>IF(O5677&gt;0, 0, IF(Q5676&gt;-O5677, 0, -O5677 - Q5676*Variables!$B$5))</f>
        <v>0</v>
      </c>
      <c r="S5677">
        <f t="shared" si="532"/>
        <v>0</v>
      </c>
      <c r="T5677">
        <f t="shared" si="533"/>
        <v>0</v>
      </c>
    </row>
    <row r="5678" spans="1:20" x14ac:dyDescent="0.3">
      <c r="A5678" s="3">
        <f t="shared" si="528"/>
        <v>43337</v>
      </c>
      <c r="B5678">
        <v>8</v>
      </c>
      <c r="C5678">
        <v>25</v>
      </c>
      <c r="D5678">
        <v>13</v>
      </c>
      <c r="E5678">
        <v>0</v>
      </c>
      <c r="F5678" s="1">
        <f>VLOOKUP(A5678,Weather!$A$1:$E$366, 5)</f>
        <v>0.8809523809523806</v>
      </c>
      <c r="G5678" s="1">
        <f>VLOOKUP(D5678, Summer!$A$1:$E$25, 2)</f>
        <v>1622.5675647430101</v>
      </c>
      <c r="H5678" s="1">
        <f>VLOOKUP(D5678, Summer!$A$1:$E$25, 3)</f>
        <v>1132.28619594112</v>
      </c>
      <c r="I5678" s="1">
        <f>VLOOKUP(D5678, Summer!$A$1:$E$25, 5)</f>
        <v>435.17254436926402</v>
      </c>
      <c r="J5678" s="1">
        <f t="shared" si="529"/>
        <v>435.17254436926402</v>
      </c>
      <c r="K5678" s="47">
        <f t="shared" si="530"/>
        <v>8.1412183482548048</v>
      </c>
      <c r="L5678" s="48">
        <f>Solar!K5695/1000*Variables!$B$3</f>
        <v>39.81935</v>
      </c>
      <c r="M5678">
        <f>IF(E5678=1, VLOOKUP(D5678, Sheet1!$A$2:$C$26, 2), Sheet1!$C$3)</f>
        <v>0.18637999999999999</v>
      </c>
      <c r="N5678" s="1">
        <f>'Electricity Rates'!$J$2</f>
        <v>0.24729999999999999</v>
      </c>
      <c r="O5678" s="145">
        <f>L5678-K5678</f>
        <v>31.678131651745197</v>
      </c>
      <c r="P5678">
        <f t="shared" si="531"/>
        <v>2.0133232975234132</v>
      </c>
      <c r="Q5678">
        <f>IF(O5678&gt;0, IF(Q5677+O5678*Variables!$B$5&lt;Variables!$B$4, Q5677+O5678*Variables!$B$5, Variables!$B$4), IF(Q5677&gt;-O5678, Q5677+O5678/Variables!$B$5, 0))</f>
        <v>100</v>
      </c>
      <c r="R5678">
        <f>IF(O5678&gt;0, 0, IF(Q5677&gt;-O5678, 0, -O5678 - Q5677*Variables!$B$5))</f>
        <v>0</v>
      </c>
      <c r="S5678">
        <f t="shared" si="532"/>
        <v>0</v>
      </c>
      <c r="T5678">
        <f t="shared" si="533"/>
        <v>0</v>
      </c>
    </row>
    <row r="5679" spans="1:20" x14ac:dyDescent="0.3">
      <c r="A5679" s="3">
        <f t="shared" si="528"/>
        <v>43337</v>
      </c>
      <c r="B5679">
        <v>8</v>
      </c>
      <c r="C5679">
        <v>25</v>
      </c>
      <c r="D5679">
        <v>14</v>
      </c>
      <c r="E5679">
        <v>0</v>
      </c>
      <c r="F5679" s="1">
        <f>VLOOKUP(A5679,Weather!$A$1:$E$366, 5)</f>
        <v>0.8809523809523806</v>
      </c>
      <c r="G5679" s="1">
        <f>VLOOKUP(D5679, Summer!$A$1:$E$25, 2)</f>
        <v>1636.26340321468</v>
      </c>
      <c r="H5679" s="1">
        <f>VLOOKUP(D5679, Summer!$A$1:$E$25, 3)</f>
        <v>1156.2601309732199</v>
      </c>
      <c r="I5679" s="1">
        <f>VLOOKUP(D5679, Summer!$A$1:$E$25, 5)</f>
        <v>417.13087064403902</v>
      </c>
      <c r="J5679" s="1">
        <f t="shared" si="529"/>
        <v>417.13087064403902</v>
      </c>
      <c r="K5679" s="47">
        <f t="shared" si="530"/>
        <v>7.8036942855225897</v>
      </c>
      <c r="L5679" s="48">
        <f>Solar!K5696/1000*Variables!$B$3</f>
        <v>38.145850000000003</v>
      </c>
      <c r="M5679">
        <f>IF(E5679=1, VLOOKUP(D5679, Sheet1!$A$2:$C$26, 2), Sheet1!$C$3)</f>
        <v>0.18637999999999999</v>
      </c>
      <c r="N5679" s="1">
        <f>'Electricity Rates'!$J$2</f>
        <v>0.24729999999999999</v>
      </c>
      <c r="O5679" s="145">
        <f>L5679-K5679</f>
        <v>30.342155714477414</v>
      </c>
      <c r="P5679">
        <f t="shared" si="531"/>
        <v>1.9298535968097363</v>
      </c>
      <c r="Q5679">
        <f>IF(O5679&gt;0, IF(Q5678+O5679*Variables!$B$5&lt;Variables!$B$4, Q5678+O5679*Variables!$B$5, Variables!$B$4), IF(Q5678&gt;-O5679, Q5678+O5679/Variables!$B$5, 0))</f>
        <v>100</v>
      </c>
      <c r="R5679">
        <f>IF(O5679&gt;0, 0, IF(Q5678&gt;-O5679, 0, -O5679 - Q5678*Variables!$B$5))</f>
        <v>0</v>
      </c>
      <c r="S5679">
        <f t="shared" si="532"/>
        <v>0</v>
      </c>
      <c r="T5679">
        <f t="shared" si="533"/>
        <v>0</v>
      </c>
    </row>
    <row r="5680" spans="1:20" x14ac:dyDescent="0.3">
      <c r="A5680" s="3">
        <f t="shared" si="528"/>
        <v>43337</v>
      </c>
      <c r="B5680">
        <v>8</v>
      </c>
      <c r="C5680">
        <v>25</v>
      </c>
      <c r="D5680">
        <v>15</v>
      </c>
      <c r="E5680">
        <v>0</v>
      </c>
      <c r="F5680" s="1">
        <f>VLOOKUP(A5680,Weather!$A$1:$E$366, 5)</f>
        <v>0.8809523809523806</v>
      </c>
      <c r="G5680" s="1">
        <f>VLOOKUP(D5680, Summer!$A$1:$E$25, 2)</f>
        <v>1589.7727985285201</v>
      </c>
      <c r="H5680" s="1">
        <f>VLOOKUP(D5680, Summer!$A$1:$E$25, 3)</f>
        <v>1137.7596230737599</v>
      </c>
      <c r="I5680" s="1">
        <f>VLOOKUP(D5680, Summer!$A$1:$E$25, 5)</f>
        <v>403.543562097039</v>
      </c>
      <c r="J5680" s="1">
        <f t="shared" si="529"/>
        <v>403.543562097039</v>
      </c>
      <c r="K5680" s="47">
        <f t="shared" si="530"/>
        <v>7.5495025928767143</v>
      </c>
      <c r="L5680" s="48">
        <f>Solar!K5697/1000*Variables!$B$3</f>
        <v>33.164100000000005</v>
      </c>
      <c r="M5680">
        <f>IF(E5680=1, VLOOKUP(D5680, Sheet1!$A$2:$C$26, 2), Sheet1!$C$3)</f>
        <v>0.18637999999999999</v>
      </c>
      <c r="N5680" s="1">
        <f>'Electricity Rates'!$J$2</f>
        <v>0.24729999999999999</v>
      </c>
      <c r="O5680" s="145">
        <f>L5680-K5680</f>
        <v>25.614597407123291</v>
      </c>
      <c r="P5680">
        <f t="shared" si="531"/>
        <v>1.8669919912184114</v>
      </c>
      <c r="Q5680">
        <f>IF(O5680&gt;0, IF(Q5679+O5680*Variables!$B$5&lt;Variables!$B$4, Q5679+O5680*Variables!$B$5, Variables!$B$4), IF(Q5679&gt;-O5680, Q5679+O5680/Variables!$B$5, 0))</f>
        <v>100</v>
      </c>
      <c r="R5680">
        <f>IF(O5680&gt;0, 0, IF(Q5679&gt;-O5680, 0, -O5680 - Q5679*Variables!$B$5))</f>
        <v>0</v>
      </c>
      <c r="S5680">
        <f t="shared" si="532"/>
        <v>0</v>
      </c>
      <c r="T5680">
        <f t="shared" si="533"/>
        <v>0</v>
      </c>
    </row>
    <row r="5681" spans="1:20" x14ac:dyDescent="0.3">
      <c r="A5681" s="3">
        <f t="shared" si="528"/>
        <v>43337</v>
      </c>
      <c r="B5681">
        <v>8</v>
      </c>
      <c r="C5681">
        <v>25</v>
      </c>
      <c r="D5681">
        <v>16</v>
      </c>
      <c r="E5681">
        <v>0</v>
      </c>
      <c r="F5681" s="1">
        <f>VLOOKUP(A5681,Weather!$A$1:$E$366, 5)</f>
        <v>0.8809523809523806</v>
      </c>
      <c r="G5681" s="1">
        <f>VLOOKUP(D5681, Summer!$A$1:$E$25, 2)</f>
        <v>1459.9523441255701</v>
      </c>
      <c r="H5681" s="1">
        <f>VLOOKUP(D5681, Summer!$A$1:$E$25, 3)</f>
        <v>1006.09479349024</v>
      </c>
      <c r="I5681" s="1">
        <f>VLOOKUP(D5681, Summer!$A$1:$E$25, 5)</f>
        <v>381.04254068220598</v>
      </c>
      <c r="J5681" s="1">
        <f t="shared" si="529"/>
        <v>381.04254068220598</v>
      </c>
      <c r="K5681" s="47">
        <f t="shared" si="530"/>
        <v>7.1285529471162699</v>
      </c>
      <c r="L5681" s="48">
        <f>Solar!K5698/1000*Variables!$B$3</f>
        <v>25.506849999999996</v>
      </c>
      <c r="M5681">
        <f>IF(E5681=1, VLOOKUP(D5681, Sheet1!$A$2:$C$26, 2), Sheet1!$C$3)</f>
        <v>0.18637999999999999</v>
      </c>
      <c r="N5681" s="1">
        <f>'Electricity Rates'!$J$2</f>
        <v>0.24729999999999999</v>
      </c>
      <c r="O5681" s="145">
        <f>L5681-K5681</f>
        <v>18.378297052883728</v>
      </c>
      <c r="P5681">
        <f t="shared" si="531"/>
        <v>1.7628911438218535</v>
      </c>
      <c r="Q5681">
        <f>IF(O5681&gt;0, IF(Q5680+O5681*Variables!$B$5&lt;Variables!$B$4, Q5680+O5681*Variables!$B$5, Variables!$B$4), IF(Q5680&gt;-O5681, Q5680+O5681/Variables!$B$5, 0))</f>
        <v>100</v>
      </c>
      <c r="R5681">
        <f>IF(O5681&gt;0, 0, IF(Q5680&gt;-O5681, 0, -O5681 - Q5680*Variables!$B$5))</f>
        <v>0</v>
      </c>
      <c r="S5681">
        <f t="shared" si="532"/>
        <v>0</v>
      </c>
      <c r="T5681">
        <f t="shared" si="533"/>
        <v>0</v>
      </c>
    </row>
    <row r="5682" spans="1:20" x14ac:dyDescent="0.3">
      <c r="A5682" s="3">
        <f t="shared" si="528"/>
        <v>43337</v>
      </c>
      <c r="B5682">
        <v>8</v>
      </c>
      <c r="C5682">
        <v>25</v>
      </c>
      <c r="D5682">
        <v>17</v>
      </c>
      <c r="E5682">
        <v>0</v>
      </c>
      <c r="F5682" s="1">
        <f>VLOOKUP(A5682,Weather!$A$1:$E$366, 5)</f>
        <v>0.8809523809523806</v>
      </c>
      <c r="G5682" s="1">
        <f>VLOOKUP(D5682, Summer!$A$1:$E$25, 2)</f>
        <v>1144.9480592772099</v>
      </c>
      <c r="H5682" s="1">
        <f>VLOOKUP(D5682, Summer!$A$1:$E$25, 3)</f>
        <v>808.38142168622596</v>
      </c>
      <c r="I5682" s="1">
        <f>VLOOKUP(D5682, Summer!$A$1:$E$25, 5)</f>
        <v>371.93450987035499</v>
      </c>
      <c r="J5682" s="1">
        <f t="shared" si="529"/>
        <v>371.93450987035499</v>
      </c>
      <c r="K5682" s="47">
        <f t="shared" si="530"/>
        <v>6.9581596892663642</v>
      </c>
      <c r="L5682" s="48">
        <f>Solar!K5699/1000*Variables!$B$3</f>
        <v>15.710249999999998</v>
      </c>
      <c r="M5682">
        <f>IF(E5682=1, VLOOKUP(D5682, Sheet1!$A$2:$C$26, 2), Sheet1!$C$3)</f>
        <v>0.18637999999999999</v>
      </c>
      <c r="N5682" s="1">
        <f>'Electricity Rates'!$J$2</f>
        <v>0.24729999999999999</v>
      </c>
      <c r="O5682" s="145">
        <f>L5682-K5682</f>
        <v>8.7520903107336352</v>
      </c>
      <c r="P5682">
        <f t="shared" si="531"/>
        <v>1.7207528911555718</v>
      </c>
      <c r="Q5682">
        <f>IF(O5682&gt;0, IF(Q5681+O5682*Variables!$B$5&lt;Variables!$B$4, Q5681+O5682*Variables!$B$5, Variables!$B$4), IF(Q5681&gt;-O5682, Q5681+O5682/Variables!$B$5, 0))</f>
        <v>100</v>
      </c>
      <c r="R5682">
        <f>IF(O5682&gt;0, 0, IF(Q5681&gt;-O5682, 0, -O5682 - Q5681*Variables!$B$5))</f>
        <v>0</v>
      </c>
      <c r="S5682">
        <f t="shared" si="532"/>
        <v>0</v>
      </c>
      <c r="T5682">
        <f t="shared" si="533"/>
        <v>0</v>
      </c>
    </row>
    <row r="5683" spans="1:20" x14ac:dyDescent="0.3">
      <c r="A5683" s="3">
        <f t="shared" si="528"/>
        <v>43337</v>
      </c>
      <c r="B5683">
        <v>8</v>
      </c>
      <c r="C5683">
        <v>25</v>
      </c>
      <c r="D5683">
        <v>18</v>
      </c>
      <c r="E5683">
        <v>0</v>
      </c>
      <c r="F5683" s="1">
        <f>VLOOKUP(A5683,Weather!$A$1:$E$366, 5)</f>
        <v>0.8809523809523806</v>
      </c>
      <c r="G5683" s="1">
        <f>VLOOKUP(D5683, Summer!$A$1:$E$25, 2)</f>
        <v>769.75210584620504</v>
      </c>
      <c r="H5683" s="1">
        <f>VLOOKUP(D5683, Summer!$A$1:$E$25, 3)</f>
        <v>572.92139445417001</v>
      </c>
      <c r="I5683" s="1">
        <f>VLOOKUP(D5683, Summer!$A$1:$E$25, 5)</f>
        <v>349.41355840998102</v>
      </c>
      <c r="J5683" s="1">
        <f t="shared" si="529"/>
        <v>349.41355840998102</v>
      </c>
      <c r="K5683" s="47">
        <f t="shared" si="530"/>
        <v>6.536837191738182</v>
      </c>
      <c r="L5683" s="48">
        <f>Solar!K5700/1000*Variables!$B$3</f>
        <v>5.6874000000000002</v>
      </c>
      <c r="M5683">
        <f>IF(E5683=1, VLOOKUP(D5683, Sheet1!$A$2:$C$26, 2), Sheet1!$C$3)</f>
        <v>0.18637999999999999</v>
      </c>
      <c r="N5683" s="1">
        <f>'Electricity Rates'!$J$2</f>
        <v>0.24729999999999999</v>
      </c>
      <c r="O5683" s="145">
        <f>L5683-K5683</f>
        <v>-0.84943719173818177</v>
      </c>
      <c r="P5683">
        <f t="shared" si="531"/>
        <v>1.6165598375168524</v>
      </c>
      <c r="Q5683">
        <f>IF(O5683&gt;0, IF(Q5682+O5683*Variables!$B$5&lt;Variables!$B$4, Q5682+O5683*Variables!$B$5, Variables!$B$4), IF(Q5682&gt;-O5683, Q5682+O5683/Variables!$B$5, 0))</f>
        <v>99.096343413044494</v>
      </c>
      <c r="R5683">
        <f>IF(O5683&gt;0, 0, IF(Q5682&gt;-O5683, 0, -O5683 - Q5682*Variables!$B$5))</f>
        <v>0</v>
      </c>
      <c r="S5683">
        <f t="shared" si="532"/>
        <v>0</v>
      </c>
      <c r="T5683">
        <f t="shared" si="533"/>
        <v>0</v>
      </c>
    </row>
    <row r="5684" spans="1:20" x14ac:dyDescent="0.3">
      <c r="A5684" s="3">
        <f t="shared" si="528"/>
        <v>43337</v>
      </c>
      <c r="B5684">
        <v>8</v>
      </c>
      <c r="C5684">
        <v>25</v>
      </c>
      <c r="D5684">
        <v>19</v>
      </c>
      <c r="E5684">
        <v>0</v>
      </c>
      <c r="F5684" s="1">
        <f>VLOOKUP(A5684,Weather!$A$1:$E$366, 5)</f>
        <v>0.8809523809523806</v>
      </c>
      <c r="G5684" s="1">
        <f>VLOOKUP(D5684, Summer!$A$1:$E$25, 2)</f>
        <v>565.86125451999203</v>
      </c>
      <c r="H5684" s="1">
        <f>VLOOKUP(D5684, Summer!$A$1:$E$25, 3)</f>
        <v>365.77406038600299</v>
      </c>
      <c r="I5684" s="1">
        <f>VLOOKUP(D5684, Summer!$A$1:$E$25, 5)</f>
        <v>331.38683221891199</v>
      </c>
      <c r="J5684" s="1">
        <f t="shared" si="529"/>
        <v>331.38683221891199</v>
      </c>
      <c r="K5684" s="47">
        <f t="shared" si="530"/>
        <v>6.1995927678317768</v>
      </c>
      <c r="L5684" s="48">
        <f>Solar!K5701/1000*Variables!$B$3</f>
        <v>0.77234999999999998</v>
      </c>
      <c r="M5684">
        <f>IF(E5684=1, VLOOKUP(D5684, Sheet1!$A$2:$C$26, 2), Sheet1!$C$3)</f>
        <v>0.18637999999999999</v>
      </c>
      <c r="N5684" s="1">
        <f>'Electricity Rates'!$J$2</f>
        <v>0.24729999999999999</v>
      </c>
      <c r="O5684" s="145">
        <f>L5684-K5684</f>
        <v>-5.4272427678317765</v>
      </c>
      <c r="P5684">
        <f t="shared" si="531"/>
        <v>1.5331592914847985</v>
      </c>
      <c r="Q5684">
        <f>IF(O5684&gt;0, IF(Q5683+O5684*Variables!$B$5&lt;Variables!$B$4, Q5683+O5684*Variables!$B$5, Variables!$B$4), IF(Q5683&gt;-O5684, Q5683+O5684/Variables!$B$5, 0))</f>
        <v>93.322680894074523</v>
      </c>
      <c r="R5684">
        <f>IF(O5684&gt;0, 0, IF(Q5683&gt;-O5684, 0, -O5684 - Q5683*Variables!$B$5))</f>
        <v>0</v>
      </c>
      <c r="S5684">
        <f t="shared" si="532"/>
        <v>0</v>
      </c>
      <c r="T5684">
        <f t="shared" si="533"/>
        <v>0</v>
      </c>
    </row>
    <row r="5685" spans="1:20" x14ac:dyDescent="0.3">
      <c r="A5685" s="3">
        <f t="shared" si="528"/>
        <v>43337</v>
      </c>
      <c r="B5685">
        <v>8</v>
      </c>
      <c r="C5685">
        <v>25</v>
      </c>
      <c r="D5685">
        <v>20</v>
      </c>
      <c r="E5685">
        <v>0</v>
      </c>
      <c r="F5685" s="1">
        <f>VLOOKUP(A5685,Weather!$A$1:$E$366, 5)</f>
        <v>0.8809523809523806</v>
      </c>
      <c r="G5685" s="1">
        <f>VLOOKUP(D5685, Summer!$A$1:$E$25, 2)</f>
        <v>459.178981251175</v>
      </c>
      <c r="H5685" s="1">
        <f>VLOOKUP(D5685, Summer!$A$1:$E$25, 3)</f>
        <v>328.41643432967999</v>
      </c>
      <c r="I5685" s="1">
        <f>VLOOKUP(D5685, Summer!$A$1:$E$25, 5)</f>
        <v>326.73316658528501</v>
      </c>
      <c r="J5685" s="1">
        <f t="shared" si="529"/>
        <v>326.73316658528501</v>
      </c>
      <c r="K5685" s="47">
        <f t="shared" si="530"/>
        <v>6.1125318800681905</v>
      </c>
      <c r="L5685" s="48">
        <f>Solar!K5702/1000*Variables!$B$3</f>
        <v>0</v>
      </c>
      <c r="M5685">
        <f>IF(E5685=1, VLOOKUP(D5685, Sheet1!$A$2:$C$26, 2), Sheet1!$C$3)</f>
        <v>0.18637999999999999</v>
      </c>
      <c r="N5685" s="1">
        <f>'Electricity Rates'!$J$2</f>
        <v>0.24729999999999999</v>
      </c>
      <c r="O5685" s="145">
        <f>L5685-K5685</f>
        <v>-6.1125318800681905</v>
      </c>
      <c r="P5685">
        <f t="shared" si="531"/>
        <v>1.5116291339408634</v>
      </c>
      <c r="Q5685">
        <f>IF(O5685&gt;0, IF(Q5684+O5685*Variables!$B$5&lt;Variables!$B$4, Q5684+O5685*Variables!$B$5, Variables!$B$4), IF(Q5684&gt;-O5685, Q5684+O5685/Variables!$B$5, 0))</f>
        <v>86.819987404640273</v>
      </c>
      <c r="R5685">
        <f>IF(O5685&gt;0, 0, IF(Q5684&gt;-O5685, 0, -O5685 - Q5684*Variables!$B$5))</f>
        <v>0</v>
      </c>
      <c r="S5685">
        <f t="shared" si="532"/>
        <v>0</v>
      </c>
      <c r="T5685">
        <f t="shared" si="533"/>
        <v>0</v>
      </c>
    </row>
    <row r="5686" spans="1:20" x14ac:dyDescent="0.3">
      <c r="A5686" s="3">
        <f t="shared" si="528"/>
        <v>43337</v>
      </c>
      <c r="B5686">
        <v>8</v>
      </c>
      <c r="C5686">
        <v>25</v>
      </c>
      <c r="D5686">
        <v>21</v>
      </c>
      <c r="E5686">
        <v>0</v>
      </c>
      <c r="F5686" s="1">
        <f>VLOOKUP(A5686,Weather!$A$1:$E$366, 5)</f>
        <v>0.8809523809523806</v>
      </c>
      <c r="G5686" s="1">
        <f>VLOOKUP(D5686, Summer!$A$1:$E$25, 2)</f>
        <v>403.43414919632897</v>
      </c>
      <c r="H5686" s="1">
        <f>VLOOKUP(D5686, Summer!$A$1:$E$25, 3)</f>
        <v>305.25297715532997</v>
      </c>
      <c r="I5686" s="1">
        <f>VLOOKUP(D5686, Summer!$A$1:$E$25, 5)</f>
        <v>313.15582306105603</v>
      </c>
      <c r="J5686" s="1">
        <f t="shared" si="529"/>
        <v>313.15582306105603</v>
      </c>
      <c r="K5686" s="47">
        <f t="shared" si="530"/>
        <v>5.8585266133061946</v>
      </c>
      <c r="L5686" s="48">
        <f>Solar!K5703/1000*Variables!$B$3</f>
        <v>0</v>
      </c>
      <c r="M5686">
        <f>IF(E5686=1, VLOOKUP(D5686, Sheet1!$A$2:$C$26, 2), Sheet1!$C$3)</f>
        <v>0.18637999999999999</v>
      </c>
      <c r="N5686" s="1">
        <f>'Electricity Rates'!$J$2</f>
        <v>0.24729999999999999</v>
      </c>
      <c r="O5686" s="145">
        <f>L5686-K5686</f>
        <v>-5.8585266133061946</v>
      </c>
      <c r="P5686">
        <f t="shared" si="531"/>
        <v>1.4488136314706219</v>
      </c>
      <c r="Q5686">
        <f>IF(O5686&gt;0, IF(Q5685+O5686*Variables!$B$5&lt;Variables!$B$4, Q5685+O5686*Variables!$B$5, Variables!$B$4), IF(Q5685&gt;-O5686, Q5685+O5686/Variables!$B$5, 0))</f>
        <v>80.587512284101763</v>
      </c>
      <c r="R5686">
        <f>IF(O5686&gt;0, 0, IF(Q5685&gt;-O5686, 0, -O5686 - Q5685*Variables!$B$5))</f>
        <v>0</v>
      </c>
      <c r="S5686">
        <f t="shared" si="532"/>
        <v>0</v>
      </c>
      <c r="T5686">
        <f t="shared" si="533"/>
        <v>0</v>
      </c>
    </row>
    <row r="5687" spans="1:20" x14ac:dyDescent="0.3">
      <c r="A5687" s="3">
        <f t="shared" si="528"/>
        <v>43337</v>
      </c>
      <c r="B5687">
        <v>8</v>
      </c>
      <c r="C5687">
        <v>25</v>
      </c>
      <c r="D5687">
        <v>22</v>
      </c>
      <c r="E5687">
        <v>0</v>
      </c>
      <c r="F5687" s="1">
        <f>VLOOKUP(A5687,Weather!$A$1:$E$366, 5)</f>
        <v>0.8809523809523806</v>
      </c>
      <c r="G5687" s="1">
        <f>VLOOKUP(D5687, Summer!$A$1:$E$25, 2)</f>
        <v>366.19777187885302</v>
      </c>
      <c r="H5687" s="1">
        <f>VLOOKUP(D5687, Summer!$A$1:$E$25, 3)</f>
        <v>263.18917633836901</v>
      </c>
      <c r="I5687" s="1">
        <f>VLOOKUP(D5687, Summer!$A$1:$E$25, 5)</f>
        <v>295.10418431306101</v>
      </c>
      <c r="J5687" s="1">
        <f t="shared" si="529"/>
        <v>295.10418431306101</v>
      </c>
      <c r="K5687" s="47">
        <f t="shared" si="530"/>
        <v>5.5208161246901204</v>
      </c>
      <c r="L5687" s="48">
        <f>Solar!K5704/1000*Variables!$B$3</f>
        <v>0</v>
      </c>
      <c r="M5687">
        <f>IF(E5687=1, VLOOKUP(D5687, Sheet1!$A$2:$C$26, 2), Sheet1!$C$3)</f>
        <v>0.18637999999999999</v>
      </c>
      <c r="N5687" s="1">
        <f>'Electricity Rates'!$J$2</f>
        <v>0.24729999999999999</v>
      </c>
      <c r="O5687" s="145">
        <f>L5687-K5687</f>
        <v>-5.5208161246901204</v>
      </c>
      <c r="P5687">
        <f t="shared" si="531"/>
        <v>1.3652978276358667</v>
      </c>
      <c r="Q5687">
        <f>IF(O5687&gt;0, IF(Q5686+O5687*Variables!$B$5&lt;Variables!$B$4, Q5686+O5687*Variables!$B$5, Variables!$B$4), IF(Q5686&gt;-O5687, Q5686+O5687/Variables!$B$5, 0))</f>
        <v>74.714303640814407</v>
      </c>
      <c r="R5687">
        <f>IF(O5687&gt;0, 0, IF(Q5686&gt;-O5687, 0, -O5687 - Q5686*Variables!$B$5))</f>
        <v>0</v>
      </c>
      <c r="S5687">
        <f t="shared" si="532"/>
        <v>0</v>
      </c>
      <c r="T5687">
        <f t="shared" si="533"/>
        <v>0</v>
      </c>
    </row>
    <row r="5688" spans="1:20" x14ac:dyDescent="0.3">
      <c r="A5688" s="3">
        <f t="shared" si="528"/>
        <v>43337</v>
      </c>
      <c r="B5688">
        <v>8</v>
      </c>
      <c r="C5688">
        <v>25</v>
      </c>
      <c r="D5688">
        <v>23</v>
      </c>
      <c r="E5688">
        <v>0</v>
      </c>
      <c r="F5688" s="1">
        <f>VLOOKUP(A5688,Weather!$A$1:$E$366, 5)</f>
        <v>0.8809523809523806</v>
      </c>
      <c r="G5688" s="1">
        <f>VLOOKUP(D5688, Summer!$A$1:$E$25, 2)</f>
        <v>342.86102460129899</v>
      </c>
      <c r="H5688" s="1">
        <f>VLOOKUP(D5688, Summer!$A$1:$E$25, 3)</f>
        <v>273.02297434567402</v>
      </c>
      <c r="I5688" s="1">
        <f>VLOOKUP(D5688, Summer!$A$1:$E$25, 5)</f>
        <v>281.53182330021599</v>
      </c>
      <c r="J5688" s="1">
        <f t="shared" si="529"/>
        <v>281.53182330021599</v>
      </c>
      <c r="K5688" s="47">
        <f t="shared" si="530"/>
        <v>5.2669040708700354</v>
      </c>
      <c r="L5688" s="48">
        <f>Solar!K5705/1000*Variables!$B$3</f>
        <v>0</v>
      </c>
      <c r="M5688">
        <f>IF(E5688=1, VLOOKUP(D5688, Sheet1!$A$2:$C$26, 2), Sheet1!$C$3)</f>
        <v>0.18637999999999999</v>
      </c>
      <c r="N5688" s="1">
        <f>'Electricity Rates'!$J$2</f>
        <v>0.24729999999999999</v>
      </c>
      <c r="O5688" s="145">
        <f>L5688-K5688</f>
        <v>-5.2669040708700354</v>
      </c>
      <c r="P5688">
        <f t="shared" si="531"/>
        <v>1.3025053767261596</v>
      </c>
      <c r="Q5688">
        <f>IF(O5688&gt;0, IF(Q5687+O5688*Variables!$B$5&lt;Variables!$B$4, Q5687+O5688*Variables!$B$5, Variables!$B$4), IF(Q5687&gt;-O5688, Q5687+O5688/Variables!$B$5, 0))</f>
        <v>69.111214203718617</v>
      </c>
      <c r="R5688">
        <f>IF(O5688&gt;0, 0, IF(Q5687&gt;-O5688, 0, -O5688 - Q5687*Variables!$B$5))</f>
        <v>0</v>
      </c>
      <c r="S5688">
        <f t="shared" si="532"/>
        <v>0</v>
      </c>
      <c r="T5688">
        <f t="shared" si="533"/>
        <v>0</v>
      </c>
    </row>
    <row r="5689" spans="1:20" x14ac:dyDescent="0.3">
      <c r="A5689" s="3">
        <f t="shared" si="528"/>
        <v>43337</v>
      </c>
      <c r="B5689">
        <v>8</v>
      </c>
      <c r="C5689">
        <v>25</v>
      </c>
      <c r="D5689">
        <v>24</v>
      </c>
      <c r="E5689">
        <v>0</v>
      </c>
      <c r="F5689" s="1">
        <f>VLOOKUP(A5689,Weather!$A$1:$E$366, 5)</f>
        <v>0.8809523809523806</v>
      </c>
      <c r="G5689" s="1">
        <f>VLOOKUP(D5689, Summer!$A$1:$E$25, 2)</f>
        <v>310.26482453023402</v>
      </c>
      <c r="H5689" s="1">
        <f>VLOOKUP(D5689, Summer!$A$1:$E$25, 3)</f>
        <v>259.09090909090901</v>
      </c>
      <c r="I5689" s="1">
        <f>VLOOKUP(D5689, Summer!$A$1:$E$25, 5)</f>
        <v>276.86321013243497</v>
      </c>
      <c r="J5689" s="1">
        <f t="shared" si="529"/>
        <v>276.86321013243497</v>
      </c>
      <c r="K5689" s="47">
        <f t="shared" si="530"/>
        <v>5.1795635442806756</v>
      </c>
      <c r="L5689" s="48">
        <f>Solar!K5706/1000*Variables!$B$3</f>
        <v>0</v>
      </c>
      <c r="M5689">
        <f>IF(E5689=1, VLOOKUP(D5689, Sheet1!$A$2:$C$26, 2), Sheet1!$C$3)</f>
        <v>0.18637999999999999</v>
      </c>
      <c r="N5689" s="1">
        <f>'Electricity Rates'!$J$2</f>
        <v>0.24729999999999999</v>
      </c>
      <c r="O5689" s="145">
        <f>L5689-K5689</f>
        <v>-5.1795635442806756</v>
      </c>
      <c r="P5689">
        <f t="shared" si="531"/>
        <v>1.280906064500611</v>
      </c>
      <c r="Q5689">
        <f>IF(O5689&gt;0, IF(Q5688+O5689*Variables!$B$5&lt;Variables!$B$4, Q5688+O5689*Variables!$B$5, Variables!$B$4), IF(Q5688&gt;-O5689, Q5688+O5689/Variables!$B$5, 0))</f>
        <v>63.601040220441305</v>
      </c>
      <c r="R5689">
        <f>IF(O5689&gt;0, 0, IF(Q5688&gt;-O5689, 0, -O5689 - Q5688*Variables!$B$5))</f>
        <v>0</v>
      </c>
      <c r="S5689">
        <f t="shared" si="532"/>
        <v>0</v>
      </c>
      <c r="T5689">
        <f t="shared" si="533"/>
        <v>0</v>
      </c>
    </row>
    <row r="5690" spans="1:20" x14ac:dyDescent="0.3">
      <c r="A5690" s="3">
        <f t="shared" si="528"/>
        <v>43338</v>
      </c>
      <c r="B5690">
        <v>8</v>
      </c>
      <c r="C5690">
        <v>26</v>
      </c>
      <c r="D5690">
        <v>1</v>
      </c>
      <c r="E5690">
        <v>0</v>
      </c>
      <c r="F5690" s="1">
        <f>VLOOKUP(A5690,Weather!$A$1:$E$366, 5)</f>
        <v>0.90476190476190654</v>
      </c>
      <c r="G5690" s="1">
        <f>VLOOKUP(D5690, Summer!$A$1:$E$25, 2)</f>
        <v>305.44698283970399</v>
      </c>
      <c r="H5690" s="1">
        <f>VLOOKUP(D5690, Summer!$A$1:$E$25, 3)</f>
        <v>264.36707082495798</v>
      </c>
      <c r="I5690" s="1">
        <f>VLOOKUP(D5690, Summer!$A$1:$E$25, 5)</f>
        <v>276.703769768114</v>
      </c>
      <c r="J5690" s="1">
        <f t="shared" si="529"/>
        <v>276.703769768114</v>
      </c>
      <c r="K5690" s="47">
        <f t="shared" si="530"/>
        <v>5.1765807301388893</v>
      </c>
      <c r="L5690" s="48">
        <f>Solar!K5707/1000*Variables!$B$3</f>
        <v>0</v>
      </c>
      <c r="M5690">
        <f>IF(E5690=1, VLOOKUP(D5690, Sheet1!$A$2:$C$26, 2), Sheet1!$C$3)</f>
        <v>0.18637999999999999</v>
      </c>
      <c r="N5690" s="1">
        <f>'Electricity Rates'!$J$2</f>
        <v>0.24729999999999999</v>
      </c>
      <c r="O5690" s="145">
        <f>L5690-K5690</f>
        <v>-5.1765807301388893</v>
      </c>
      <c r="P5690">
        <f t="shared" si="531"/>
        <v>1.2801684145633472</v>
      </c>
      <c r="Q5690">
        <f>IF(O5690&gt;0, IF(Q5689+O5690*Variables!$B$5&lt;Variables!$B$4, Q5689+O5690*Variables!$B$5, Variables!$B$4), IF(Q5689&gt;-O5690, Q5689+O5690/Variables!$B$5, 0))</f>
        <v>58.09403944369781</v>
      </c>
      <c r="R5690">
        <f>IF(O5690&gt;0, 0, IF(Q5689&gt;-O5690, 0, -O5690 - Q5689*Variables!$B$5))</f>
        <v>0</v>
      </c>
      <c r="S5690">
        <f t="shared" si="532"/>
        <v>0</v>
      </c>
      <c r="T5690">
        <f t="shared" si="533"/>
        <v>0</v>
      </c>
    </row>
    <row r="5691" spans="1:20" x14ac:dyDescent="0.3">
      <c r="A5691" s="3">
        <f t="shared" si="528"/>
        <v>43338</v>
      </c>
      <c r="B5691">
        <v>8</v>
      </c>
      <c r="C5691">
        <v>26</v>
      </c>
      <c r="D5691">
        <v>2</v>
      </c>
      <c r="E5691">
        <v>0</v>
      </c>
      <c r="F5691" s="1">
        <f>VLOOKUP(A5691,Weather!$A$1:$E$366, 5)</f>
        <v>0.90476190476190654</v>
      </c>
      <c r="G5691" s="1">
        <f>VLOOKUP(D5691, Summer!$A$1:$E$25, 2)</f>
        <v>286.71906025959902</v>
      </c>
      <c r="H5691" s="1">
        <f>VLOOKUP(D5691, Summer!$A$1:$E$25, 3)</f>
        <v>260.03911906460002</v>
      </c>
      <c r="I5691" s="1">
        <f>VLOOKUP(D5691, Summer!$A$1:$E$25, 5)</f>
        <v>276.50446931271199</v>
      </c>
      <c r="J5691" s="1">
        <f t="shared" si="529"/>
        <v>276.50446931271199</v>
      </c>
      <c r="K5691" s="47">
        <f t="shared" si="530"/>
        <v>5.1728522124616383</v>
      </c>
      <c r="L5691" s="48">
        <f>Solar!K5708/1000*Variables!$B$3</f>
        <v>0</v>
      </c>
      <c r="M5691">
        <f>IF(E5691=1, VLOOKUP(D5691, Sheet1!$A$2:$C$26, 2), Sheet1!$C$3)</f>
        <v>0.18637999999999999</v>
      </c>
      <c r="N5691" s="1">
        <f>'Electricity Rates'!$J$2</f>
        <v>0.24729999999999999</v>
      </c>
      <c r="O5691" s="145">
        <f>L5691-K5691</f>
        <v>-5.1728522124616383</v>
      </c>
      <c r="P5691">
        <f t="shared" si="531"/>
        <v>1.2792463521417632</v>
      </c>
      <c r="Q5691">
        <f>IF(O5691&gt;0, IF(Q5690+O5691*Variables!$B$5&lt;Variables!$B$4, Q5690+O5691*Variables!$B$5, Variables!$B$4), IF(Q5690&gt;-O5691, Q5690+O5691/Variables!$B$5, 0))</f>
        <v>52.591005175121595</v>
      </c>
      <c r="R5691">
        <f>IF(O5691&gt;0, 0, IF(Q5690&gt;-O5691, 0, -O5691 - Q5690*Variables!$B$5))</f>
        <v>0</v>
      </c>
      <c r="S5691">
        <f t="shared" si="532"/>
        <v>0</v>
      </c>
      <c r="T5691">
        <f t="shared" si="533"/>
        <v>0</v>
      </c>
    </row>
    <row r="5692" spans="1:20" x14ac:dyDescent="0.3">
      <c r="A5692" s="3">
        <f t="shared" si="528"/>
        <v>43338</v>
      </c>
      <c r="B5692">
        <v>8</v>
      </c>
      <c r="C5692">
        <v>26</v>
      </c>
      <c r="D5692">
        <v>3</v>
      </c>
      <c r="E5692">
        <v>0</v>
      </c>
      <c r="F5692" s="1">
        <f>VLOOKUP(A5692,Weather!$A$1:$E$366, 5)</f>
        <v>0.90476190476190654</v>
      </c>
      <c r="G5692" s="1">
        <f>VLOOKUP(D5692, Summer!$A$1:$E$25, 2)</f>
        <v>272.63131492590298</v>
      </c>
      <c r="H5692" s="1">
        <f>VLOOKUP(D5692, Summer!$A$1:$E$25, 3)</f>
        <v>241.571030279452</v>
      </c>
      <c r="I5692" s="1">
        <f>VLOOKUP(D5692, Summer!$A$1:$E$25, 5)</f>
        <v>276.33008141423602</v>
      </c>
      <c r="J5692" s="1">
        <f t="shared" si="529"/>
        <v>276.33008141423602</v>
      </c>
      <c r="K5692" s="47">
        <f t="shared" si="530"/>
        <v>5.1695897594940607</v>
      </c>
      <c r="L5692" s="48">
        <f>Solar!K5709/1000*Variables!$B$3</f>
        <v>0</v>
      </c>
      <c r="M5692">
        <f>IF(E5692=1, VLOOKUP(D5692, Sheet1!$A$2:$C$26, 2), Sheet1!$C$3)</f>
        <v>0.18637999999999999</v>
      </c>
      <c r="N5692" s="1">
        <f>'Electricity Rates'!$J$2</f>
        <v>0.24729999999999999</v>
      </c>
      <c r="O5692" s="145">
        <f>L5692-K5692</f>
        <v>-5.1695897594940607</v>
      </c>
      <c r="P5692">
        <f t="shared" si="531"/>
        <v>1.2784395475228811</v>
      </c>
      <c r="Q5692">
        <f>IF(O5692&gt;0, IF(Q5691+O5692*Variables!$B$5&lt;Variables!$B$4, Q5691+O5692*Variables!$B$5, Variables!$B$4), IF(Q5691&gt;-O5692, Q5691+O5692/Variables!$B$5, 0))</f>
        <v>47.09144160119174</v>
      </c>
      <c r="R5692">
        <f>IF(O5692&gt;0, 0, IF(Q5691&gt;-O5692, 0, -O5692 - Q5691*Variables!$B$5))</f>
        <v>0</v>
      </c>
      <c r="S5692">
        <f t="shared" si="532"/>
        <v>0</v>
      </c>
      <c r="T5692">
        <f t="shared" si="533"/>
        <v>0</v>
      </c>
    </row>
    <row r="5693" spans="1:20" x14ac:dyDescent="0.3">
      <c r="A5693" s="3">
        <f t="shared" si="528"/>
        <v>43338</v>
      </c>
      <c r="B5693">
        <v>8</v>
      </c>
      <c r="C5693">
        <v>26</v>
      </c>
      <c r="D5693">
        <v>4</v>
      </c>
      <c r="E5693">
        <v>0</v>
      </c>
      <c r="F5693" s="1">
        <f>VLOOKUP(A5693,Weather!$A$1:$E$366, 5)</f>
        <v>0.90476190476190654</v>
      </c>
      <c r="G5693" s="1">
        <f>VLOOKUP(D5693, Summer!$A$1:$E$25, 2)</f>
        <v>286.33237882239803</v>
      </c>
      <c r="H5693" s="1">
        <f>VLOOKUP(D5693, Summer!$A$1:$E$25, 3)</f>
        <v>256.10019667595998</v>
      </c>
      <c r="I5693" s="1">
        <f>VLOOKUP(D5693, Summer!$A$1:$E$25, 5)</f>
        <v>276.13078095883401</v>
      </c>
      <c r="J5693" s="1">
        <f t="shared" si="529"/>
        <v>276.13078095883401</v>
      </c>
      <c r="K5693" s="47">
        <f t="shared" si="530"/>
        <v>5.1658612418168106</v>
      </c>
      <c r="L5693" s="48">
        <f>Solar!K5710/1000*Variables!$B$3</f>
        <v>0</v>
      </c>
      <c r="M5693">
        <f>IF(E5693=1, VLOOKUP(D5693, Sheet1!$A$2:$C$26, 2), Sheet1!$C$3)</f>
        <v>0.18637999999999999</v>
      </c>
      <c r="N5693" s="1">
        <f>'Electricity Rates'!$J$2</f>
        <v>0.24729999999999999</v>
      </c>
      <c r="O5693" s="145">
        <f>L5693-K5693</f>
        <v>-5.1658612418168106</v>
      </c>
      <c r="P5693">
        <f t="shared" si="531"/>
        <v>1.2775174851012971</v>
      </c>
      <c r="Q5693">
        <f>IF(O5693&gt;0, IF(Q5692+O5693*Variables!$B$5&lt;Variables!$B$4, Q5692+O5693*Variables!$B$5, Variables!$B$4), IF(Q5692&gt;-O5693, Q5692+O5693/Variables!$B$5, 0))</f>
        <v>41.595844535429173</v>
      </c>
      <c r="R5693">
        <f>IF(O5693&gt;0, 0, IF(Q5692&gt;-O5693, 0, -O5693 - Q5692*Variables!$B$5))</f>
        <v>0</v>
      </c>
      <c r="S5693">
        <f t="shared" si="532"/>
        <v>0</v>
      </c>
      <c r="T5693">
        <f t="shared" si="533"/>
        <v>0</v>
      </c>
    </row>
    <row r="5694" spans="1:20" x14ac:dyDescent="0.3">
      <c r="A5694" s="3">
        <f t="shared" si="528"/>
        <v>43338</v>
      </c>
      <c r="B5694">
        <v>8</v>
      </c>
      <c r="C5694">
        <v>26</v>
      </c>
      <c r="D5694">
        <v>5</v>
      </c>
      <c r="E5694">
        <v>0</v>
      </c>
      <c r="F5694" s="1">
        <f>VLOOKUP(A5694,Weather!$A$1:$E$366, 5)</f>
        <v>0.90476190476190654</v>
      </c>
      <c r="G5694" s="1">
        <f>VLOOKUP(D5694, Summer!$A$1:$E$25, 2)</f>
        <v>323.19252555232703</v>
      </c>
      <c r="H5694" s="1">
        <f>VLOOKUP(D5694, Summer!$A$1:$E$25, 3)</f>
        <v>290.90909090909099</v>
      </c>
      <c r="I5694" s="1">
        <f>VLOOKUP(D5694, Summer!$A$1:$E$25, 5)</f>
        <v>275.93148050343302</v>
      </c>
      <c r="J5694" s="1">
        <f t="shared" si="529"/>
        <v>275.93148050343302</v>
      </c>
      <c r="K5694" s="47">
        <f t="shared" si="530"/>
        <v>5.1621327241395809</v>
      </c>
      <c r="L5694" s="48">
        <f>Solar!K5711/1000*Variables!$B$3</f>
        <v>0</v>
      </c>
      <c r="M5694">
        <f>IF(E5694=1, VLOOKUP(D5694, Sheet1!$A$2:$C$26, 2), Sheet1!$C$3)</f>
        <v>0.18637999999999999</v>
      </c>
      <c r="N5694" s="1">
        <f>'Electricity Rates'!$J$2</f>
        <v>0.24729999999999999</v>
      </c>
      <c r="O5694" s="145">
        <f>L5694-K5694</f>
        <v>-5.1621327241395809</v>
      </c>
      <c r="P5694">
        <f t="shared" si="531"/>
        <v>1.2765954226797183</v>
      </c>
      <c r="Q5694">
        <f>IF(O5694&gt;0, IF(Q5693+O5694*Variables!$B$5&lt;Variables!$B$4, Q5693+O5694*Variables!$B$5, Variables!$B$4), IF(Q5693&gt;-O5694, Q5693+O5694/Variables!$B$5, 0))</f>
        <v>36.104213977833872</v>
      </c>
      <c r="R5694">
        <f>IF(O5694&gt;0, 0, IF(Q5693&gt;-O5694, 0, -O5694 - Q5693*Variables!$B$5))</f>
        <v>0</v>
      </c>
      <c r="S5694">
        <f t="shared" si="532"/>
        <v>0</v>
      </c>
      <c r="T5694">
        <f t="shared" si="533"/>
        <v>0</v>
      </c>
    </row>
    <row r="5695" spans="1:20" x14ac:dyDescent="0.3">
      <c r="A5695" s="3">
        <f t="shared" si="528"/>
        <v>43338</v>
      </c>
      <c r="B5695">
        <v>8</v>
      </c>
      <c r="C5695">
        <v>26</v>
      </c>
      <c r="D5695">
        <v>6</v>
      </c>
      <c r="E5695">
        <v>0</v>
      </c>
      <c r="F5695" s="1">
        <f>VLOOKUP(A5695,Weather!$A$1:$E$366, 5)</f>
        <v>0.90476190476190654</v>
      </c>
      <c r="G5695" s="1">
        <f>VLOOKUP(D5695, Summer!$A$1:$E$25, 2)</f>
        <v>420.20776289112302</v>
      </c>
      <c r="H5695" s="1">
        <f>VLOOKUP(D5695, Summer!$A$1:$E$25, 3)</f>
        <v>354.54545454545399</v>
      </c>
      <c r="I5695" s="1">
        <f>VLOOKUP(D5695, Summer!$A$1:$E$25, 5)</f>
        <v>244.50179868660999</v>
      </c>
      <c r="J5695" s="1">
        <f t="shared" si="529"/>
        <v>244.50179868660999</v>
      </c>
      <c r="K5695" s="47">
        <f t="shared" si="530"/>
        <v>4.5741454864387405</v>
      </c>
      <c r="L5695" s="48">
        <f>Solar!K5712/1000*Variables!$B$3</f>
        <v>0.15235000000000001</v>
      </c>
      <c r="M5695">
        <f>IF(E5695=1, VLOOKUP(D5695, Sheet1!$A$2:$C$26, 2), Sheet1!$C$3)</f>
        <v>0.18637999999999999</v>
      </c>
      <c r="N5695" s="1">
        <f>'Electricity Rates'!$J$2</f>
        <v>0.24729999999999999</v>
      </c>
      <c r="O5695" s="145">
        <f>L5695-K5695</f>
        <v>-4.4217954864387403</v>
      </c>
      <c r="P5695">
        <f t="shared" si="531"/>
        <v>1.1311861787963005</v>
      </c>
      <c r="Q5695">
        <f>IF(O5695&gt;0, IF(Q5694+O5695*Variables!$B$5&lt;Variables!$B$4, Q5694+O5695*Variables!$B$5, Variables!$B$4), IF(Q5694&gt;-O5695, Q5694+O5695/Variables!$B$5, 0))</f>
        <v>31.400176226303298</v>
      </c>
      <c r="R5695">
        <f>IF(O5695&gt;0, 0, IF(Q5694&gt;-O5695, 0, -O5695 - Q5694*Variables!$B$5))</f>
        <v>0</v>
      </c>
      <c r="S5695">
        <f t="shared" si="532"/>
        <v>0</v>
      </c>
      <c r="T5695">
        <f t="shared" si="533"/>
        <v>0</v>
      </c>
    </row>
    <row r="5696" spans="1:20" x14ac:dyDescent="0.3">
      <c r="A5696" s="3">
        <f t="shared" si="528"/>
        <v>43338</v>
      </c>
      <c r="B5696">
        <v>8</v>
      </c>
      <c r="C5696">
        <v>26</v>
      </c>
      <c r="D5696">
        <v>7</v>
      </c>
      <c r="E5696">
        <v>0</v>
      </c>
      <c r="F5696" s="1">
        <f>VLOOKUP(A5696,Weather!$A$1:$E$366, 5)</f>
        <v>0.90476190476190654</v>
      </c>
      <c r="G5696" s="1">
        <f>VLOOKUP(D5696, Summer!$A$1:$E$25, 2)</f>
        <v>767.23345107957198</v>
      </c>
      <c r="H5696" s="1">
        <f>VLOOKUP(D5696, Summer!$A$1:$E$25, 3)</f>
        <v>587.45596403639502</v>
      </c>
      <c r="I5696" s="1">
        <f>VLOOKUP(D5696, Summer!$A$1:$E$25, 5)</f>
        <v>275.57273968370998</v>
      </c>
      <c r="J5696" s="1">
        <f t="shared" si="529"/>
        <v>275.57273968370998</v>
      </c>
      <c r="K5696" s="47">
        <f t="shared" si="530"/>
        <v>5.1554213923205428</v>
      </c>
      <c r="L5696" s="48">
        <f>Solar!K5713/1000*Variables!$B$3</f>
        <v>2.8203999999999998</v>
      </c>
      <c r="M5696">
        <f>IF(E5696=1, VLOOKUP(D5696, Sheet1!$A$2:$C$26, 2), Sheet1!$C$3)</f>
        <v>0.18637999999999999</v>
      </c>
      <c r="N5696" s="1">
        <f>'Electricity Rates'!$J$2</f>
        <v>0.24729999999999999</v>
      </c>
      <c r="O5696" s="145">
        <f>L5696-K5696</f>
        <v>-2.335021392320543</v>
      </c>
      <c r="P5696">
        <f t="shared" si="531"/>
        <v>1.2749357103208703</v>
      </c>
      <c r="Q5696">
        <f>IF(O5696&gt;0, IF(Q5695+O5696*Variables!$B$5&lt;Variables!$B$4, Q5695+O5696*Variables!$B$5, Variables!$B$4), IF(Q5695&gt;-O5696, Q5695+O5696/Variables!$B$5, 0))</f>
        <v>28.916110915323998</v>
      </c>
      <c r="R5696">
        <f>IF(O5696&gt;0, 0, IF(Q5695&gt;-O5696, 0, -O5696 - Q5695*Variables!$B$5))</f>
        <v>0</v>
      </c>
      <c r="S5696">
        <f t="shared" si="532"/>
        <v>0</v>
      </c>
      <c r="T5696">
        <f t="shared" si="533"/>
        <v>0</v>
      </c>
    </row>
    <row r="5697" spans="1:20" x14ac:dyDescent="0.3">
      <c r="A5697" s="3">
        <f t="shared" si="528"/>
        <v>43338</v>
      </c>
      <c r="B5697">
        <v>8</v>
      </c>
      <c r="C5697">
        <v>26</v>
      </c>
      <c r="D5697">
        <v>8</v>
      </c>
      <c r="E5697">
        <v>0</v>
      </c>
      <c r="F5697" s="1">
        <f>VLOOKUP(A5697,Weather!$A$1:$E$366, 5)</f>
        <v>0.90476190476190654</v>
      </c>
      <c r="G5697" s="1">
        <f>VLOOKUP(D5697, Summer!$A$1:$E$25, 2)</f>
        <v>1109.6398637209199</v>
      </c>
      <c r="H5697" s="1">
        <f>VLOOKUP(D5697, Summer!$A$1:$E$25, 3)</f>
        <v>814.26008774773595</v>
      </c>
      <c r="I5697" s="1">
        <f>VLOOKUP(D5697, Summer!$A$1:$E$25, 5)</f>
        <v>328.96533168578299</v>
      </c>
      <c r="J5697" s="1">
        <f t="shared" si="529"/>
        <v>328.96533168578299</v>
      </c>
      <c r="K5697" s="47">
        <f t="shared" si="530"/>
        <v>6.1542912780532992</v>
      </c>
      <c r="L5697" s="48">
        <f>Solar!K5714/1000*Variables!$B$3</f>
        <v>12.29585</v>
      </c>
      <c r="M5697">
        <f>IF(E5697=1, VLOOKUP(D5697, Sheet1!$A$2:$C$26, 2), Sheet1!$C$3)</f>
        <v>0.18637999999999999</v>
      </c>
      <c r="N5697" s="1">
        <f>'Electricity Rates'!$J$2</f>
        <v>0.24729999999999999</v>
      </c>
      <c r="O5697" s="145">
        <f>L5697-K5697</f>
        <v>6.1415587219467005</v>
      </c>
      <c r="P5697">
        <f t="shared" si="531"/>
        <v>1.5219562330625809</v>
      </c>
      <c r="Q5697">
        <f>IF(O5697&gt;0, IF(Q5696+O5697*Variables!$B$5&lt;Variables!$B$4, Q5696+O5697*Variables!$B$5, Variables!$B$4), IF(Q5696&gt;-O5697, Q5696+O5697/Variables!$B$5, 0))</f>
        <v>34.689176113953899</v>
      </c>
      <c r="R5697">
        <f>IF(O5697&gt;0, 0, IF(Q5696&gt;-O5697, 0, -O5697 - Q5696*Variables!$B$5))</f>
        <v>0</v>
      </c>
      <c r="S5697">
        <f t="shared" si="532"/>
        <v>0</v>
      </c>
      <c r="T5697">
        <f t="shared" si="533"/>
        <v>0</v>
      </c>
    </row>
    <row r="5698" spans="1:20" x14ac:dyDescent="0.3">
      <c r="A5698" s="3">
        <f t="shared" si="528"/>
        <v>43338</v>
      </c>
      <c r="B5698">
        <v>8</v>
      </c>
      <c r="C5698">
        <v>26</v>
      </c>
      <c r="D5698">
        <v>9</v>
      </c>
      <c r="E5698">
        <v>0</v>
      </c>
      <c r="F5698" s="1">
        <f>VLOOKUP(A5698,Weather!$A$1:$E$366, 5)</f>
        <v>0.90476190476190654</v>
      </c>
      <c r="G5698" s="1">
        <f>VLOOKUP(D5698, Summer!$A$1:$E$25, 2)</f>
        <v>1322.40871182827</v>
      </c>
      <c r="H5698" s="1">
        <f>VLOOKUP(D5698, Summer!$A$1:$E$25, 3)</f>
        <v>1017.49011217013</v>
      </c>
      <c r="I5698" s="1">
        <f>VLOOKUP(D5698, Summer!$A$1:$E$25, 5)</f>
        <v>386.82225388885001</v>
      </c>
      <c r="J5698" s="1">
        <f t="shared" si="529"/>
        <v>386.82225388885001</v>
      </c>
      <c r="K5698" s="47">
        <f t="shared" si="530"/>
        <v>7.236679959756235</v>
      </c>
      <c r="L5698" s="48">
        <f>Solar!K5715/1000*Variables!$B$3</f>
        <v>22.241499999999998</v>
      </c>
      <c r="M5698">
        <f>IF(E5698=1, VLOOKUP(D5698, Sheet1!$A$2:$C$26, 2), Sheet1!$C$3)</f>
        <v>0.18637999999999999</v>
      </c>
      <c r="N5698" s="1">
        <f>'Electricity Rates'!$J$2</f>
        <v>0.24729999999999999</v>
      </c>
      <c r="O5698" s="145">
        <f>L5698-K5698</f>
        <v>15.004820040243764</v>
      </c>
      <c r="P5698">
        <f t="shared" si="531"/>
        <v>1.7896309540477169</v>
      </c>
      <c r="Q5698">
        <f>IF(O5698&gt;0, IF(Q5697+O5698*Variables!$B$5&lt;Variables!$B$4, Q5697+O5698*Variables!$B$5, Variables!$B$4), IF(Q5697&gt;-O5698, Q5697+O5698/Variables!$B$5, 0))</f>
        <v>48.793706951783037</v>
      </c>
      <c r="R5698">
        <f>IF(O5698&gt;0, 0, IF(Q5697&gt;-O5698, 0, -O5698 - Q5697*Variables!$B$5))</f>
        <v>0</v>
      </c>
      <c r="S5698">
        <f t="shared" si="532"/>
        <v>0</v>
      </c>
      <c r="T5698">
        <f t="shared" si="533"/>
        <v>0</v>
      </c>
    </row>
    <row r="5699" spans="1:20" x14ac:dyDescent="0.3">
      <c r="A5699" s="3">
        <f t="shared" ref="A5699:A5762" si="534">DATE(2018, B5699, C5699)</f>
        <v>43338</v>
      </c>
      <c r="B5699">
        <v>8</v>
      </c>
      <c r="C5699">
        <v>26</v>
      </c>
      <c r="D5699">
        <v>10</v>
      </c>
      <c r="E5699">
        <v>0</v>
      </c>
      <c r="F5699" s="1">
        <f>VLOOKUP(A5699,Weather!$A$1:$E$366, 5)</f>
        <v>0.90476190476190654</v>
      </c>
      <c r="G5699" s="1">
        <f>VLOOKUP(D5699, Summer!$A$1:$E$25, 2)</f>
        <v>1424.0693518383</v>
      </c>
      <c r="H5699" s="1">
        <f>VLOOKUP(D5699, Summer!$A$1:$E$25, 3)</f>
        <v>1069.7659339946799</v>
      </c>
      <c r="I5699" s="1">
        <f>VLOOKUP(D5699, Summer!$A$1:$E$25, 5)</f>
        <v>417.88322986318002</v>
      </c>
      <c r="J5699" s="1">
        <f t="shared" ref="J5699:J5762" si="535">IF(E5699=0, I5699, H5699 + (G5699-H5699)*F5699)</f>
        <v>417.88322986318002</v>
      </c>
      <c r="K5699" s="47">
        <f t="shared" ref="K5699:K5762" si="536">J5699*1000/53453</f>
        <v>7.8177694397541773</v>
      </c>
      <c r="L5699" s="48">
        <f>Solar!K5716/1000*Variables!$B$3</f>
        <v>30.310649999999999</v>
      </c>
      <c r="M5699">
        <f>IF(E5699=1, VLOOKUP(D5699, Sheet1!$A$2:$C$26, 2), Sheet1!$C$3)</f>
        <v>0.18637999999999999</v>
      </c>
      <c r="N5699" s="1">
        <f>'Electricity Rates'!$J$2</f>
        <v>0.24729999999999999</v>
      </c>
      <c r="O5699" s="145">
        <f>L5699-K5699</f>
        <v>22.492880560245823</v>
      </c>
      <c r="P5699">
        <f t="shared" ref="P5699:P5762" si="537">N5699*K5699</f>
        <v>1.9333343824512079</v>
      </c>
      <c r="Q5699">
        <f>IF(O5699&gt;0, IF(Q5698+O5699*Variables!$B$5&lt;Variables!$B$4, Q5698+O5699*Variables!$B$5, Variables!$B$4), IF(Q5698&gt;-O5699, Q5698+O5699/Variables!$B$5, 0))</f>
        <v>69.937014678414101</v>
      </c>
      <c r="R5699">
        <f>IF(O5699&gt;0, 0, IF(Q5698&gt;-O5699, 0, -O5699 - Q5698*Variables!$B$5))</f>
        <v>0</v>
      </c>
      <c r="S5699">
        <f t="shared" ref="S5699:S5762" si="538">R5699*M5699</f>
        <v>0</v>
      </c>
      <c r="T5699">
        <f t="shared" ref="T5699:T5762" si="539">IF(AND(R5699&gt;0, M5699&gt;0.3), 1, 0)</f>
        <v>0</v>
      </c>
    </row>
    <row r="5700" spans="1:20" x14ac:dyDescent="0.3">
      <c r="A5700" s="3">
        <f t="shared" si="534"/>
        <v>43338</v>
      </c>
      <c r="B5700">
        <v>8</v>
      </c>
      <c r="C5700">
        <v>26</v>
      </c>
      <c r="D5700">
        <v>11</v>
      </c>
      <c r="E5700">
        <v>0</v>
      </c>
      <c r="F5700" s="1">
        <f>VLOOKUP(A5700,Weather!$A$1:$E$366, 5)</f>
        <v>0.90476190476190654</v>
      </c>
      <c r="G5700" s="1">
        <f>VLOOKUP(D5700, Summer!$A$1:$E$25, 2)</f>
        <v>1497.9516334678001</v>
      </c>
      <c r="H5700" s="1">
        <f>VLOOKUP(D5700, Summer!$A$1:$E$25, 3)</f>
        <v>1079.6213447448599</v>
      </c>
      <c r="I5700" s="1">
        <f>VLOOKUP(D5700, Summer!$A$1:$E$25, 5)</f>
        <v>435.54125021175599</v>
      </c>
      <c r="J5700" s="1">
        <f t="shared" si="535"/>
        <v>435.54125021175599</v>
      </c>
      <c r="K5700" s="47">
        <f t="shared" si="536"/>
        <v>8.1481161059576817</v>
      </c>
      <c r="L5700" s="48">
        <f>Solar!K5717/1000*Variables!$B$3</f>
        <v>35.285049999999998</v>
      </c>
      <c r="M5700">
        <f>IF(E5700=1, VLOOKUP(D5700, Sheet1!$A$2:$C$26, 2), Sheet1!$C$3)</f>
        <v>0.18637999999999999</v>
      </c>
      <c r="N5700" s="1">
        <f>'Electricity Rates'!$J$2</f>
        <v>0.24729999999999999</v>
      </c>
      <c r="O5700" s="145">
        <f>L5700-K5700</f>
        <v>27.136933894042315</v>
      </c>
      <c r="P5700">
        <f t="shared" si="537"/>
        <v>2.0150291130033344</v>
      </c>
      <c r="Q5700">
        <f>IF(O5700&gt;0, IF(Q5699+O5700*Variables!$B$5&lt;Variables!$B$4, Q5699+O5700*Variables!$B$5, Variables!$B$4), IF(Q5699&gt;-O5700, Q5699+O5700/Variables!$B$5, 0))</f>
        <v>95.445732538813871</v>
      </c>
      <c r="R5700">
        <f>IF(O5700&gt;0, 0, IF(Q5699&gt;-O5700, 0, -O5700 - Q5699*Variables!$B$5))</f>
        <v>0</v>
      </c>
      <c r="S5700">
        <f t="shared" si="538"/>
        <v>0</v>
      </c>
      <c r="T5700">
        <f t="shared" si="539"/>
        <v>0</v>
      </c>
    </row>
    <row r="5701" spans="1:20" x14ac:dyDescent="0.3">
      <c r="A5701" s="3">
        <f t="shared" si="534"/>
        <v>43338</v>
      </c>
      <c r="B5701">
        <v>8</v>
      </c>
      <c r="C5701">
        <v>26</v>
      </c>
      <c r="D5701">
        <v>12</v>
      </c>
      <c r="E5701">
        <v>0</v>
      </c>
      <c r="F5701" s="1">
        <f>VLOOKUP(A5701,Weather!$A$1:$E$366, 5)</f>
        <v>0.90476190476190654</v>
      </c>
      <c r="G5701" s="1">
        <f>VLOOKUP(D5701, Summer!$A$1:$E$25, 2)</f>
        <v>1553.30978408544</v>
      </c>
      <c r="H5701" s="1">
        <f>VLOOKUP(D5701, Summer!$A$1:$E$25, 3)</f>
        <v>1117.7462231731799</v>
      </c>
      <c r="I5701" s="1">
        <f>VLOOKUP(D5701, Summer!$A$1:$E$25, 5)</f>
        <v>435.36187980189499</v>
      </c>
      <c r="J5701" s="1">
        <f t="shared" si="535"/>
        <v>435.36187980189499</v>
      </c>
      <c r="K5701" s="47">
        <f t="shared" si="536"/>
        <v>8.1447604400481737</v>
      </c>
      <c r="L5701" s="48">
        <f>Solar!K5718/1000*Variables!$B$3</f>
        <v>38.494700000000002</v>
      </c>
      <c r="M5701">
        <f>IF(E5701=1, VLOOKUP(D5701, Sheet1!$A$2:$C$26, 2), Sheet1!$C$3)</f>
        <v>0.18637999999999999</v>
      </c>
      <c r="N5701" s="1">
        <f>'Electricity Rates'!$J$2</f>
        <v>0.24729999999999999</v>
      </c>
      <c r="O5701" s="145">
        <f>L5701-K5701</f>
        <v>30.349939559951828</v>
      </c>
      <c r="P5701">
        <f t="shared" si="537"/>
        <v>2.0141992568239133</v>
      </c>
      <c r="Q5701">
        <f>IF(O5701&gt;0, IF(Q5700+O5701*Variables!$B$5&lt;Variables!$B$4, Q5700+O5701*Variables!$B$5, Variables!$B$4), IF(Q5700&gt;-O5701, Q5700+O5701/Variables!$B$5, 0))</f>
        <v>100</v>
      </c>
      <c r="R5701">
        <f>IF(O5701&gt;0, 0, IF(Q5700&gt;-O5701, 0, -O5701 - Q5700*Variables!$B$5))</f>
        <v>0</v>
      </c>
      <c r="S5701">
        <f t="shared" si="538"/>
        <v>0</v>
      </c>
      <c r="T5701">
        <f t="shared" si="539"/>
        <v>0</v>
      </c>
    </row>
    <row r="5702" spans="1:20" x14ac:dyDescent="0.3">
      <c r="A5702" s="3">
        <f t="shared" si="534"/>
        <v>43338</v>
      </c>
      <c r="B5702">
        <v>8</v>
      </c>
      <c r="C5702">
        <v>26</v>
      </c>
      <c r="D5702">
        <v>13</v>
      </c>
      <c r="E5702">
        <v>0</v>
      </c>
      <c r="F5702" s="1">
        <f>VLOOKUP(A5702,Weather!$A$1:$E$366, 5)</f>
        <v>0.90476190476190654</v>
      </c>
      <c r="G5702" s="1">
        <f>VLOOKUP(D5702, Summer!$A$1:$E$25, 2)</f>
        <v>1622.5675647430101</v>
      </c>
      <c r="H5702" s="1">
        <f>VLOOKUP(D5702, Summer!$A$1:$E$25, 3)</f>
        <v>1132.28619594112</v>
      </c>
      <c r="I5702" s="1">
        <f>VLOOKUP(D5702, Summer!$A$1:$E$25, 5)</f>
        <v>435.17254436926402</v>
      </c>
      <c r="J5702" s="1">
        <f t="shared" si="535"/>
        <v>435.17254436926402</v>
      </c>
      <c r="K5702" s="47">
        <f t="shared" si="536"/>
        <v>8.1412183482548048</v>
      </c>
      <c r="L5702" s="48">
        <f>Solar!K5719/1000*Variables!$B$3</f>
        <v>39.342599999999997</v>
      </c>
      <c r="M5702">
        <f>IF(E5702=1, VLOOKUP(D5702, Sheet1!$A$2:$C$26, 2), Sheet1!$C$3)</f>
        <v>0.18637999999999999</v>
      </c>
      <c r="N5702" s="1">
        <f>'Electricity Rates'!$J$2</f>
        <v>0.24729999999999999</v>
      </c>
      <c r="O5702" s="145">
        <f>L5702-K5702</f>
        <v>31.201381651745194</v>
      </c>
      <c r="P5702">
        <f t="shared" si="537"/>
        <v>2.0133232975234132</v>
      </c>
      <c r="Q5702">
        <f>IF(O5702&gt;0, IF(Q5701+O5702*Variables!$B$5&lt;Variables!$B$4, Q5701+O5702*Variables!$B$5, Variables!$B$4), IF(Q5701&gt;-O5702, Q5701+O5702/Variables!$B$5, 0))</f>
        <v>100</v>
      </c>
      <c r="R5702">
        <f>IF(O5702&gt;0, 0, IF(Q5701&gt;-O5702, 0, -O5702 - Q5701*Variables!$B$5))</f>
        <v>0</v>
      </c>
      <c r="S5702">
        <f t="shared" si="538"/>
        <v>0</v>
      </c>
      <c r="T5702">
        <f t="shared" si="539"/>
        <v>0</v>
      </c>
    </row>
    <row r="5703" spans="1:20" x14ac:dyDescent="0.3">
      <c r="A5703" s="3">
        <f t="shared" si="534"/>
        <v>43338</v>
      </c>
      <c r="B5703">
        <v>8</v>
      </c>
      <c r="C5703">
        <v>26</v>
      </c>
      <c r="D5703">
        <v>14</v>
      </c>
      <c r="E5703">
        <v>0</v>
      </c>
      <c r="F5703" s="1">
        <f>VLOOKUP(A5703,Weather!$A$1:$E$366, 5)</f>
        <v>0.90476190476190654</v>
      </c>
      <c r="G5703" s="1">
        <f>VLOOKUP(D5703, Summer!$A$1:$E$25, 2)</f>
        <v>1636.26340321468</v>
      </c>
      <c r="H5703" s="1">
        <f>VLOOKUP(D5703, Summer!$A$1:$E$25, 3)</f>
        <v>1156.2601309732199</v>
      </c>
      <c r="I5703" s="1">
        <f>VLOOKUP(D5703, Summer!$A$1:$E$25, 5)</f>
        <v>417.13087064403902</v>
      </c>
      <c r="J5703" s="1">
        <f t="shared" si="535"/>
        <v>417.13087064403902</v>
      </c>
      <c r="K5703" s="47">
        <f t="shared" si="536"/>
        <v>7.8036942855225897</v>
      </c>
      <c r="L5703" s="48">
        <f>Solar!K5720/1000*Variables!$B$3</f>
        <v>38.058350000000004</v>
      </c>
      <c r="M5703">
        <f>IF(E5703=1, VLOOKUP(D5703, Sheet1!$A$2:$C$26, 2), Sheet1!$C$3)</f>
        <v>0.18637999999999999</v>
      </c>
      <c r="N5703" s="1">
        <f>'Electricity Rates'!$J$2</f>
        <v>0.24729999999999999</v>
      </c>
      <c r="O5703" s="145">
        <f>L5703-K5703</f>
        <v>30.254655714477416</v>
      </c>
      <c r="P5703">
        <f t="shared" si="537"/>
        <v>1.9298535968097363</v>
      </c>
      <c r="Q5703">
        <f>IF(O5703&gt;0, IF(Q5702+O5703*Variables!$B$5&lt;Variables!$B$4, Q5702+O5703*Variables!$B$5, Variables!$B$4), IF(Q5702&gt;-O5703, Q5702+O5703/Variables!$B$5, 0))</f>
        <v>100</v>
      </c>
      <c r="R5703">
        <f>IF(O5703&gt;0, 0, IF(Q5702&gt;-O5703, 0, -O5703 - Q5702*Variables!$B$5))</f>
        <v>0</v>
      </c>
      <c r="S5703">
        <f t="shared" si="538"/>
        <v>0</v>
      </c>
      <c r="T5703">
        <f t="shared" si="539"/>
        <v>0</v>
      </c>
    </row>
    <row r="5704" spans="1:20" x14ac:dyDescent="0.3">
      <c r="A5704" s="3">
        <f t="shared" si="534"/>
        <v>43338</v>
      </c>
      <c r="B5704">
        <v>8</v>
      </c>
      <c r="C5704">
        <v>26</v>
      </c>
      <c r="D5704">
        <v>15</v>
      </c>
      <c r="E5704">
        <v>0</v>
      </c>
      <c r="F5704" s="1">
        <f>VLOOKUP(A5704,Weather!$A$1:$E$366, 5)</f>
        <v>0.90476190476190654</v>
      </c>
      <c r="G5704" s="1">
        <f>VLOOKUP(D5704, Summer!$A$1:$E$25, 2)</f>
        <v>1589.7727985285201</v>
      </c>
      <c r="H5704" s="1">
        <f>VLOOKUP(D5704, Summer!$A$1:$E$25, 3)</f>
        <v>1137.7596230737599</v>
      </c>
      <c r="I5704" s="1">
        <f>VLOOKUP(D5704, Summer!$A$1:$E$25, 5)</f>
        <v>403.543562097039</v>
      </c>
      <c r="J5704" s="1">
        <f t="shared" si="535"/>
        <v>403.543562097039</v>
      </c>
      <c r="K5704" s="47">
        <f t="shared" si="536"/>
        <v>7.5495025928767143</v>
      </c>
      <c r="L5704" s="48">
        <f>Solar!K5721/1000*Variables!$B$3</f>
        <v>33.288049999999998</v>
      </c>
      <c r="M5704">
        <f>IF(E5704=1, VLOOKUP(D5704, Sheet1!$A$2:$C$26, 2), Sheet1!$C$3)</f>
        <v>0.18637999999999999</v>
      </c>
      <c r="N5704" s="1">
        <f>'Electricity Rates'!$J$2</f>
        <v>0.24729999999999999</v>
      </c>
      <c r="O5704" s="145">
        <f>L5704-K5704</f>
        <v>25.738547407123285</v>
      </c>
      <c r="P5704">
        <f t="shared" si="537"/>
        <v>1.8669919912184114</v>
      </c>
      <c r="Q5704">
        <f>IF(O5704&gt;0, IF(Q5703+O5704*Variables!$B$5&lt;Variables!$B$4, Q5703+O5704*Variables!$B$5, Variables!$B$4), IF(Q5703&gt;-O5704, Q5703+O5704/Variables!$B$5, 0))</f>
        <v>100</v>
      </c>
      <c r="R5704">
        <f>IF(O5704&gt;0, 0, IF(Q5703&gt;-O5704, 0, -O5704 - Q5703*Variables!$B$5))</f>
        <v>0</v>
      </c>
      <c r="S5704">
        <f t="shared" si="538"/>
        <v>0</v>
      </c>
      <c r="T5704">
        <f t="shared" si="539"/>
        <v>0</v>
      </c>
    </row>
    <row r="5705" spans="1:20" x14ac:dyDescent="0.3">
      <c r="A5705" s="3">
        <f t="shared" si="534"/>
        <v>43338</v>
      </c>
      <c r="B5705">
        <v>8</v>
      </c>
      <c r="C5705">
        <v>26</v>
      </c>
      <c r="D5705">
        <v>16</v>
      </c>
      <c r="E5705">
        <v>0</v>
      </c>
      <c r="F5705" s="1">
        <f>VLOOKUP(A5705,Weather!$A$1:$E$366, 5)</f>
        <v>0.90476190476190654</v>
      </c>
      <c r="G5705" s="1">
        <f>VLOOKUP(D5705, Summer!$A$1:$E$25, 2)</f>
        <v>1459.9523441255701</v>
      </c>
      <c r="H5705" s="1">
        <f>VLOOKUP(D5705, Summer!$A$1:$E$25, 3)</f>
        <v>1006.09479349024</v>
      </c>
      <c r="I5705" s="1">
        <f>VLOOKUP(D5705, Summer!$A$1:$E$25, 5)</f>
        <v>381.04254068220598</v>
      </c>
      <c r="J5705" s="1">
        <f t="shared" si="535"/>
        <v>381.04254068220598</v>
      </c>
      <c r="K5705" s="47">
        <f t="shared" si="536"/>
        <v>7.1285529471162699</v>
      </c>
      <c r="L5705" s="48">
        <f>Solar!K5722/1000*Variables!$B$3</f>
        <v>26.045950000000001</v>
      </c>
      <c r="M5705">
        <f>IF(E5705=1, VLOOKUP(D5705, Sheet1!$A$2:$C$26, 2), Sheet1!$C$3)</f>
        <v>0.18637999999999999</v>
      </c>
      <c r="N5705" s="1">
        <f>'Electricity Rates'!$J$2</f>
        <v>0.24729999999999999</v>
      </c>
      <c r="O5705" s="145">
        <f>L5705-K5705</f>
        <v>18.917397052883732</v>
      </c>
      <c r="P5705">
        <f t="shared" si="537"/>
        <v>1.7628911438218535</v>
      </c>
      <c r="Q5705">
        <f>IF(O5705&gt;0, IF(Q5704+O5705*Variables!$B$5&lt;Variables!$B$4, Q5704+O5705*Variables!$B$5, Variables!$B$4), IF(Q5704&gt;-O5705, Q5704+O5705/Variables!$B$5, 0))</f>
        <v>100</v>
      </c>
      <c r="R5705">
        <f>IF(O5705&gt;0, 0, IF(Q5704&gt;-O5705, 0, -O5705 - Q5704*Variables!$B$5))</f>
        <v>0</v>
      </c>
      <c r="S5705">
        <f t="shared" si="538"/>
        <v>0</v>
      </c>
      <c r="T5705">
        <f t="shared" si="539"/>
        <v>0</v>
      </c>
    </row>
    <row r="5706" spans="1:20" x14ac:dyDescent="0.3">
      <c r="A5706" s="3">
        <f t="shared" si="534"/>
        <v>43338</v>
      </c>
      <c r="B5706">
        <v>8</v>
      </c>
      <c r="C5706">
        <v>26</v>
      </c>
      <c r="D5706">
        <v>17</v>
      </c>
      <c r="E5706">
        <v>0</v>
      </c>
      <c r="F5706" s="1">
        <f>VLOOKUP(A5706,Weather!$A$1:$E$366, 5)</f>
        <v>0.90476190476190654</v>
      </c>
      <c r="G5706" s="1">
        <f>VLOOKUP(D5706, Summer!$A$1:$E$25, 2)</f>
        <v>1144.9480592772099</v>
      </c>
      <c r="H5706" s="1">
        <f>VLOOKUP(D5706, Summer!$A$1:$E$25, 3)</f>
        <v>808.38142168622596</v>
      </c>
      <c r="I5706" s="1">
        <f>VLOOKUP(D5706, Summer!$A$1:$E$25, 5)</f>
        <v>371.93450987035499</v>
      </c>
      <c r="J5706" s="1">
        <f t="shared" si="535"/>
        <v>371.93450987035499</v>
      </c>
      <c r="K5706" s="47">
        <f t="shared" si="536"/>
        <v>6.9581596892663642</v>
      </c>
      <c r="L5706" s="48">
        <f>Solar!K5723/1000*Variables!$B$3</f>
        <v>16.379049999999999</v>
      </c>
      <c r="M5706">
        <f>IF(E5706=1, VLOOKUP(D5706, Sheet1!$A$2:$C$26, 2), Sheet1!$C$3)</f>
        <v>0.18637999999999999</v>
      </c>
      <c r="N5706" s="1">
        <f>'Electricity Rates'!$J$2</f>
        <v>0.24729999999999999</v>
      </c>
      <c r="O5706" s="145">
        <f>L5706-K5706</f>
        <v>9.4208903107336361</v>
      </c>
      <c r="P5706">
        <f t="shared" si="537"/>
        <v>1.7207528911555718</v>
      </c>
      <c r="Q5706">
        <f>IF(O5706&gt;0, IF(Q5705+O5706*Variables!$B$5&lt;Variables!$B$4, Q5705+O5706*Variables!$B$5, Variables!$B$4), IF(Q5705&gt;-O5706, Q5705+O5706/Variables!$B$5, 0))</f>
        <v>100</v>
      </c>
      <c r="R5706">
        <f>IF(O5706&gt;0, 0, IF(Q5705&gt;-O5706, 0, -O5706 - Q5705*Variables!$B$5))</f>
        <v>0</v>
      </c>
      <c r="S5706">
        <f t="shared" si="538"/>
        <v>0</v>
      </c>
      <c r="T5706">
        <f t="shared" si="539"/>
        <v>0</v>
      </c>
    </row>
    <row r="5707" spans="1:20" x14ac:dyDescent="0.3">
      <c r="A5707" s="3">
        <f t="shared" si="534"/>
        <v>43338</v>
      </c>
      <c r="B5707">
        <v>8</v>
      </c>
      <c r="C5707">
        <v>26</v>
      </c>
      <c r="D5707">
        <v>18</v>
      </c>
      <c r="E5707">
        <v>0</v>
      </c>
      <c r="F5707" s="1">
        <f>VLOOKUP(A5707,Weather!$A$1:$E$366, 5)</f>
        <v>0.90476190476190654</v>
      </c>
      <c r="G5707" s="1">
        <f>VLOOKUP(D5707, Summer!$A$1:$E$25, 2)</f>
        <v>769.75210584620504</v>
      </c>
      <c r="H5707" s="1">
        <f>VLOOKUP(D5707, Summer!$A$1:$E$25, 3)</f>
        <v>572.92139445417001</v>
      </c>
      <c r="I5707" s="1">
        <f>VLOOKUP(D5707, Summer!$A$1:$E$25, 5)</f>
        <v>349.41355840998102</v>
      </c>
      <c r="J5707" s="1">
        <f t="shared" si="535"/>
        <v>349.41355840998102</v>
      </c>
      <c r="K5707" s="47">
        <f t="shared" si="536"/>
        <v>6.536837191738182</v>
      </c>
      <c r="L5707" s="48">
        <f>Solar!K5724/1000*Variables!$B$3</f>
        <v>5.9611499999999999</v>
      </c>
      <c r="M5707">
        <f>IF(E5707=1, VLOOKUP(D5707, Sheet1!$A$2:$C$26, 2), Sheet1!$C$3)</f>
        <v>0.18637999999999999</v>
      </c>
      <c r="N5707" s="1">
        <f>'Electricity Rates'!$J$2</f>
        <v>0.24729999999999999</v>
      </c>
      <c r="O5707" s="145">
        <f>L5707-K5707</f>
        <v>-0.57568719173818206</v>
      </c>
      <c r="P5707">
        <f t="shared" si="537"/>
        <v>1.6165598375168524</v>
      </c>
      <c r="Q5707">
        <f>IF(O5707&gt;0, IF(Q5706+O5707*Variables!$B$5&lt;Variables!$B$4, Q5706+O5707*Variables!$B$5, Variables!$B$4), IF(Q5706&gt;-O5707, Q5706+O5707/Variables!$B$5, 0))</f>
        <v>99.387566817299813</v>
      </c>
      <c r="R5707">
        <f>IF(O5707&gt;0, 0, IF(Q5706&gt;-O5707, 0, -O5707 - Q5706*Variables!$B$5))</f>
        <v>0</v>
      </c>
      <c r="S5707">
        <f t="shared" si="538"/>
        <v>0</v>
      </c>
      <c r="T5707">
        <f t="shared" si="539"/>
        <v>0</v>
      </c>
    </row>
    <row r="5708" spans="1:20" x14ac:dyDescent="0.3">
      <c r="A5708" s="3">
        <f t="shared" si="534"/>
        <v>43338</v>
      </c>
      <c r="B5708">
        <v>8</v>
      </c>
      <c r="C5708">
        <v>26</v>
      </c>
      <c r="D5708">
        <v>19</v>
      </c>
      <c r="E5708">
        <v>0</v>
      </c>
      <c r="F5708" s="1">
        <f>VLOOKUP(A5708,Weather!$A$1:$E$366, 5)</f>
        <v>0.90476190476190654</v>
      </c>
      <c r="G5708" s="1">
        <f>VLOOKUP(D5708, Summer!$A$1:$E$25, 2)</f>
        <v>565.86125451999203</v>
      </c>
      <c r="H5708" s="1">
        <f>VLOOKUP(D5708, Summer!$A$1:$E$25, 3)</f>
        <v>365.77406038600299</v>
      </c>
      <c r="I5708" s="1">
        <f>VLOOKUP(D5708, Summer!$A$1:$E$25, 5)</f>
        <v>331.38683221891199</v>
      </c>
      <c r="J5708" s="1">
        <f t="shared" si="535"/>
        <v>331.38683221891199</v>
      </c>
      <c r="K5708" s="47">
        <f t="shared" si="536"/>
        <v>6.1995927678317768</v>
      </c>
      <c r="L5708" s="48">
        <f>Solar!K5725/1000*Variables!$B$3</f>
        <v>0.50765000000000005</v>
      </c>
      <c r="M5708">
        <f>IF(E5708=1, VLOOKUP(D5708, Sheet1!$A$2:$C$26, 2), Sheet1!$C$3)</f>
        <v>0.18637999999999999</v>
      </c>
      <c r="N5708" s="1">
        <f>'Electricity Rates'!$J$2</f>
        <v>0.24729999999999999</v>
      </c>
      <c r="O5708" s="145">
        <f>L5708-K5708</f>
        <v>-5.6919427678317769</v>
      </c>
      <c r="P5708">
        <f t="shared" si="537"/>
        <v>1.5331592914847985</v>
      </c>
      <c r="Q5708">
        <f>IF(O5708&gt;0, IF(Q5707+O5708*Variables!$B$5&lt;Variables!$B$4, Q5707+O5708*Variables!$B$5, Variables!$B$4), IF(Q5707&gt;-O5708, Q5707+O5708/Variables!$B$5, 0))</f>
        <v>93.332308553648986</v>
      </c>
      <c r="R5708">
        <f>IF(O5708&gt;0, 0, IF(Q5707&gt;-O5708, 0, -O5708 - Q5707*Variables!$B$5))</f>
        <v>0</v>
      </c>
      <c r="S5708">
        <f t="shared" si="538"/>
        <v>0</v>
      </c>
      <c r="T5708">
        <f t="shared" si="539"/>
        <v>0</v>
      </c>
    </row>
    <row r="5709" spans="1:20" x14ac:dyDescent="0.3">
      <c r="A5709" s="3">
        <f t="shared" si="534"/>
        <v>43338</v>
      </c>
      <c r="B5709">
        <v>8</v>
      </c>
      <c r="C5709">
        <v>26</v>
      </c>
      <c r="D5709">
        <v>20</v>
      </c>
      <c r="E5709">
        <v>0</v>
      </c>
      <c r="F5709" s="1">
        <f>VLOOKUP(A5709,Weather!$A$1:$E$366, 5)</f>
        <v>0.90476190476190654</v>
      </c>
      <c r="G5709" s="1">
        <f>VLOOKUP(D5709, Summer!$A$1:$E$25, 2)</f>
        <v>459.178981251175</v>
      </c>
      <c r="H5709" s="1">
        <f>VLOOKUP(D5709, Summer!$A$1:$E$25, 3)</f>
        <v>328.41643432967999</v>
      </c>
      <c r="I5709" s="1">
        <f>VLOOKUP(D5709, Summer!$A$1:$E$25, 5)</f>
        <v>326.73316658528501</v>
      </c>
      <c r="J5709" s="1">
        <f t="shared" si="535"/>
        <v>326.73316658528501</v>
      </c>
      <c r="K5709" s="47">
        <f t="shared" si="536"/>
        <v>6.1125318800681905</v>
      </c>
      <c r="L5709" s="48">
        <f>Solar!K5726/1000*Variables!$B$3</f>
        <v>0</v>
      </c>
      <c r="M5709">
        <f>IF(E5709=1, VLOOKUP(D5709, Sheet1!$A$2:$C$26, 2), Sheet1!$C$3)</f>
        <v>0.18637999999999999</v>
      </c>
      <c r="N5709" s="1">
        <f>'Electricity Rates'!$J$2</f>
        <v>0.24729999999999999</v>
      </c>
      <c r="O5709" s="145">
        <f>L5709-K5709</f>
        <v>-6.1125318800681905</v>
      </c>
      <c r="P5709">
        <f t="shared" si="537"/>
        <v>1.5116291339408634</v>
      </c>
      <c r="Q5709">
        <f>IF(O5709&gt;0, IF(Q5708+O5709*Variables!$B$5&lt;Variables!$B$4, Q5708+O5709*Variables!$B$5, Variables!$B$4), IF(Q5708&gt;-O5709, Q5708+O5709/Variables!$B$5, 0))</f>
        <v>86.829615064214735</v>
      </c>
      <c r="R5709">
        <f>IF(O5709&gt;0, 0, IF(Q5708&gt;-O5709, 0, -O5709 - Q5708*Variables!$B$5))</f>
        <v>0</v>
      </c>
      <c r="S5709">
        <f t="shared" si="538"/>
        <v>0</v>
      </c>
      <c r="T5709">
        <f t="shared" si="539"/>
        <v>0</v>
      </c>
    </row>
    <row r="5710" spans="1:20" x14ac:dyDescent="0.3">
      <c r="A5710" s="3">
        <f t="shared" si="534"/>
        <v>43338</v>
      </c>
      <c r="B5710">
        <v>8</v>
      </c>
      <c r="C5710">
        <v>26</v>
      </c>
      <c r="D5710">
        <v>21</v>
      </c>
      <c r="E5710">
        <v>0</v>
      </c>
      <c r="F5710" s="1">
        <f>VLOOKUP(A5710,Weather!$A$1:$E$366, 5)</f>
        <v>0.90476190476190654</v>
      </c>
      <c r="G5710" s="1">
        <f>VLOOKUP(D5710, Summer!$A$1:$E$25, 2)</f>
        <v>403.43414919632897</v>
      </c>
      <c r="H5710" s="1">
        <f>VLOOKUP(D5710, Summer!$A$1:$E$25, 3)</f>
        <v>305.25297715532997</v>
      </c>
      <c r="I5710" s="1">
        <f>VLOOKUP(D5710, Summer!$A$1:$E$25, 5)</f>
        <v>313.15582306105603</v>
      </c>
      <c r="J5710" s="1">
        <f t="shared" si="535"/>
        <v>313.15582306105603</v>
      </c>
      <c r="K5710" s="47">
        <f t="shared" si="536"/>
        <v>5.8585266133061946</v>
      </c>
      <c r="L5710" s="48">
        <f>Solar!K5727/1000*Variables!$B$3</f>
        <v>0</v>
      </c>
      <c r="M5710">
        <f>IF(E5710=1, VLOOKUP(D5710, Sheet1!$A$2:$C$26, 2), Sheet1!$C$3)</f>
        <v>0.18637999999999999</v>
      </c>
      <c r="N5710" s="1">
        <f>'Electricity Rates'!$J$2</f>
        <v>0.24729999999999999</v>
      </c>
      <c r="O5710" s="145">
        <f>L5710-K5710</f>
        <v>-5.8585266133061946</v>
      </c>
      <c r="P5710">
        <f t="shared" si="537"/>
        <v>1.4488136314706219</v>
      </c>
      <c r="Q5710">
        <f>IF(O5710&gt;0, IF(Q5709+O5710*Variables!$B$5&lt;Variables!$B$4, Q5709+O5710*Variables!$B$5, Variables!$B$4), IF(Q5709&gt;-O5710, Q5709+O5710/Variables!$B$5, 0))</f>
        <v>80.597139943676225</v>
      </c>
      <c r="R5710">
        <f>IF(O5710&gt;0, 0, IF(Q5709&gt;-O5710, 0, -O5710 - Q5709*Variables!$B$5))</f>
        <v>0</v>
      </c>
      <c r="S5710">
        <f t="shared" si="538"/>
        <v>0</v>
      </c>
      <c r="T5710">
        <f t="shared" si="539"/>
        <v>0</v>
      </c>
    </row>
    <row r="5711" spans="1:20" x14ac:dyDescent="0.3">
      <c r="A5711" s="3">
        <f t="shared" si="534"/>
        <v>43338</v>
      </c>
      <c r="B5711">
        <v>8</v>
      </c>
      <c r="C5711">
        <v>26</v>
      </c>
      <c r="D5711">
        <v>22</v>
      </c>
      <c r="E5711">
        <v>0</v>
      </c>
      <c r="F5711" s="1">
        <f>VLOOKUP(A5711,Weather!$A$1:$E$366, 5)</f>
        <v>0.90476190476190654</v>
      </c>
      <c r="G5711" s="1">
        <f>VLOOKUP(D5711, Summer!$A$1:$E$25, 2)</f>
        <v>366.19777187885302</v>
      </c>
      <c r="H5711" s="1">
        <f>VLOOKUP(D5711, Summer!$A$1:$E$25, 3)</f>
        <v>263.18917633836901</v>
      </c>
      <c r="I5711" s="1">
        <f>VLOOKUP(D5711, Summer!$A$1:$E$25, 5)</f>
        <v>295.10418431306101</v>
      </c>
      <c r="J5711" s="1">
        <f t="shared" si="535"/>
        <v>295.10418431306101</v>
      </c>
      <c r="K5711" s="47">
        <f t="shared" si="536"/>
        <v>5.5208161246901204</v>
      </c>
      <c r="L5711" s="48">
        <f>Solar!K5728/1000*Variables!$B$3</f>
        <v>0</v>
      </c>
      <c r="M5711">
        <f>IF(E5711=1, VLOOKUP(D5711, Sheet1!$A$2:$C$26, 2), Sheet1!$C$3)</f>
        <v>0.18637999999999999</v>
      </c>
      <c r="N5711" s="1">
        <f>'Electricity Rates'!$J$2</f>
        <v>0.24729999999999999</v>
      </c>
      <c r="O5711" s="145">
        <f>L5711-K5711</f>
        <v>-5.5208161246901204</v>
      </c>
      <c r="P5711">
        <f t="shared" si="537"/>
        <v>1.3652978276358667</v>
      </c>
      <c r="Q5711">
        <f>IF(O5711&gt;0, IF(Q5710+O5711*Variables!$B$5&lt;Variables!$B$4, Q5710+O5711*Variables!$B$5, Variables!$B$4), IF(Q5710&gt;-O5711, Q5710+O5711/Variables!$B$5, 0))</f>
        <v>74.72393130038887</v>
      </c>
      <c r="R5711">
        <f>IF(O5711&gt;0, 0, IF(Q5710&gt;-O5711, 0, -O5711 - Q5710*Variables!$B$5))</f>
        <v>0</v>
      </c>
      <c r="S5711">
        <f t="shared" si="538"/>
        <v>0</v>
      </c>
      <c r="T5711">
        <f t="shared" si="539"/>
        <v>0</v>
      </c>
    </row>
    <row r="5712" spans="1:20" x14ac:dyDescent="0.3">
      <c r="A5712" s="3">
        <f t="shared" si="534"/>
        <v>43338</v>
      </c>
      <c r="B5712">
        <v>8</v>
      </c>
      <c r="C5712">
        <v>26</v>
      </c>
      <c r="D5712">
        <v>23</v>
      </c>
      <c r="E5712">
        <v>0</v>
      </c>
      <c r="F5712" s="1">
        <f>VLOOKUP(A5712,Weather!$A$1:$E$366, 5)</f>
        <v>0.90476190476190654</v>
      </c>
      <c r="G5712" s="1">
        <f>VLOOKUP(D5712, Summer!$A$1:$E$25, 2)</f>
        <v>342.86102460129899</v>
      </c>
      <c r="H5712" s="1">
        <f>VLOOKUP(D5712, Summer!$A$1:$E$25, 3)</f>
        <v>273.02297434567402</v>
      </c>
      <c r="I5712" s="1">
        <f>VLOOKUP(D5712, Summer!$A$1:$E$25, 5)</f>
        <v>281.53182330021599</v>
      </c>
      <c r="J5712" s="1">
        <f t="shared" si="535"/>
        <v>281.53182330021599</v>
      </c>
      <c r="K5712" s="47">
        <f t="shared" si="536"/>
        <v>5.2669040708700354</v>
      </c>
      <c r="L5712" s="48">
        <f>Solar!K5729/1000*Variables!$B$3</f>
        <v>0</v>
      </c>
      <c r="M5712">
        <f>IF(E5712=1, VLOOKUP(D5712, Sheet1!$A$2:$C$26, 2), Sheet1!$C$3)</f>
        <v>0.18637999999999999</v>
      </c>
      <c r="N5712" s="1">
        <f>'Electricity Rates'!$J$2</f>
        <v>0.24729999999999999</v>
      </c>
      <c r="O5712" s="145">
        <f>L5712-K5712</f>
        <v>-5.2669040708700354</v>
      </c>
      <c r="P5712">
        <f t="shared" si="537"/>
        <v>1.3025053767261596</v>
      </c>
      <c r="Q5712">
        <f>IF(O5712&gt;0, IF(Q5711+O5712*Variables!$B$5&lt;Variables!$B$4, Q5711+O5712*Variables!$B$5, Variables!$B$4), IF(Q5711&gt;-O5712, Q5711+O5712/Variables!$B$5, 0))</f>
        <v>69.120841863293094</v>
      </c>
      <c r="R5712">
        <f>IF(O5712&gt;0, 0, IF(Q5711&gt;-O5712, 0, -O5712 - Q5711*Variables!$B$5))</f>
        <v>0</v>
      </c>
      <c r="S5712">
        <f t="shared" si="538"/>
        <v>0</v>
      </c>
      <c r="T5712">
        <f t="shared" si="539"/>
        <v>0</v>
      </c>
    </row>
    <row r="5713" spans="1:20" x14ac:dyDescent="0.3">
      <c r="A5713" s="3">
        <f t="shared" si="534"/>
        <v>43338</v>
      </c>
      <c r="B5713">
        <v>8</v>
      </c>
      <c r="C5713">
        <v>26</v>
      </c>
      <c r="D5713">
        <v>24</v>
      </c>
      <c r="E5713">
        <v>0</v>
      </c>
      <c r="F5713" s="1">
        <f>VLOOKUP(A5713,Weather!$A$1:$E$366, 5)</f>
        <v>0.90476190476190654</v>
      </c>
      <c r="G5713" s="1">
        <f>VLOOKUP(D5713, Summer!$A$1:$E$25, 2)</f>
        <v>310.26482453023402</v>
      </c>
      <c r="H5713" s="1">
        <f>VLOOKUP(D5713, Summer!$A$1:$E$25, 3)</f>
        <v>259.09090909090901</v>
      </c>
      <c r="I5713" s="1">
        <f>VLOOKUP(D5713, Summer!$A$1:$E$25, 5)</f>
        <v>276.86321013243497</v>
      </c>
      <c r="J5713" s="1">
        <f t="shared" si="535"/>
        <v>276.86321013243497</v>
      </c>
      <c r="K5713" s="47">
        <f t="shared" si="536"/>
        <v>5.1795635442806756</v>
      </c>
      <c r="L5713" s="48">
        <f>Solar!K5730/1000*Variables!$B$3</f>
        <v>0</v>
      </c>
      <c r="M5713">
        <f>IF(E5713=1, VLOOKUP(D5713, Sheet1!$A$2:$C$26, 2), Sheet1!$C$3)</f>
        <v>0.18637999999999999</v>
      </c>
      <c r="N5713" s="1">
        <f>'Electricity Rates'!$J$2</f>
        <v>0.24729999999999999</v>
      </c>
      <c r="O5713" s="145">
        <f>L5713-K5713</f>
        <v>-5.1795635442806756</v>
      </c>
      <c r="P5713">
        <f t="shared" si="537"/>
        <v>1.280906064500611</v>
      </c>
      <c r="Q5713">
        <f>IF(O5713&gt;0, IF(Q5712+O5713*Variables!$B$5&lt;Variables!$B$4, Q5712+O5713*Variables!$B$5, Variables!$B$4), IF(Q5712&gt;-O5713, Q5712+O5713/Variables!$B$5, 0))</f>
        <v>63.610667880015782</v>
      </c>
      <c r="R5713">
        <f>IF(O5713&gt;0, 0, IF(Q5712&gt;-O5713, 0, -O5713 - Q5712*Variables!$B$5))</f>
        <v>0</v>
      </c>
      <c r="S5713">
        <f t="shared" si="538"/>
        <v>0</v>
      </c>
      <c r="T5713">
        <f t="shared" si="539"/>
        <v>0</v>
      </c>
    </row>
    <row r="5714" spans="1:20" x14ac:dyDescent="0.3">
      <c r="A5714" s="3">
        <f t="shared" si="534"/>
        <v>43339</v>
      </c>
      <c r="B5714">
        <v>8</v>
      </c>
      <c r="C5714">
        <v>27</v>
      </c>
      <c r="D5714">
        <v>1</v>
      </c>
      <c r="E5714">
        <v>1</v>
      </c>
      <c r="F5714" s="1">
        <f>VLOOKUP(A5714,Weather!$A$1:$E$366, 5)</f>
        <v>0.92857142857142905</v>
      </c>
      <c r="G5714" s="1">
        <f>VLOOKUP(D5714, Summer!$A$1:$E$25, 2)</f>
        <v>305.44698283970399</v>
      </c>
      <c r="H5714" s="1">
        <f>VLOOKUP(D5714, Summer!$A$1:$E$25, 3)</f>
        <v>264.36707082495798</v>
      </c>
      <c r="I5714" s="1">
        <f>VLOOKUP(D5714, Summer!$A$1:$E$25, 5)</f>
        <v>276.703769768114</v>
      </c>
      <c r="J5714" s="1">
        <f t="shared" si="535"/>
        <v>302.51270341007933</v>
      </c>
      <c r="K5714" s="47">
        <f t="shared" si="536"/>
        <v>5.659414876809147</v>
      </c>
      <c r="L5714" s="48">
        <f>Solar!K5731/1000*Variables!$B$3</f>
        <v>0</v>
      </c>
      <c r="M5714">
        <f>IF(E5714=1, VLOOKUP(D5714, Sheet1!$A$2:$C$26, 2), Sheet1!$C$3)</f>
        <v>0.18637999999999999</v>
      </c>
      <c r="N5714" s="1">
        <f>'Electricity Rates'!$J$2</f>
        <v>0.24729999999999999</v>
      </c>
      <c r="O5714" s="145">
        <f>L5714-K5714</f>
        <v>-5.659414876809147</v>
      </c>
      <c r="P5714">
        <f t="shared" si="537"/>
        <v>1.3995732990349019</v>
      </c>
      <c r="Q5714">
        <f>IF(O5714&gt;0, IF(Q5713+O5714*Variables!$B$5&lt;Variables!$B$4, Q5713+O5714*Variables!$B$5, Variables!$B$4), IF(Q5713&gt;-O5714, Q5713+O5714/Variables!$B$5, 0))</f>
        <v>57.590013755750732</v>
      </c>
      <c r="R5714">
        <f>IF(O5714&gt;0, 0, IF(Q5713&gt;-O5714, 0, -O5714 - Q5713*Variables!$B$5))</f>
        <v>0</v>
      </c>
      <c r="S5714">
        <f t="shared" si="538"/>
        <v>0</v>
      </c>
      <c r="T5714">
        <f t="shared" si="539"/>
        <v>0</v>
      </c>
    </row>
    <row r="5715" spans="1:20" x14ac:dyDescent="0.3">
      <c r="A5715" s="3">
        <f t="shared" si="534"/>
        <v>43339</v>
      </c>
      <c r="B5715">
        <v>8</v>
      </c>
      <c r="C5715">
        <v>27</v>
      </c>
      <c r="D5715">
        <v>2</v>
      </c>
      <c r="E5715">
        <v>1</v>
      </c>
      <c r="F5715" s="1">
        <f>VLOOKUP(A5715,Weather!$A$1:$E$366, 5)</f>
        <v>0.92857142857142905</v>
      </c>
      <c r="G5715" s="1">
        <f>VLOOKUP(D5715, Summer!$A$1:$E$25, 2)</f>
        <v>286.71906025959902</v>
      </c>
      <c r="H5715" s="1">
        <f>VLOOKUP(D5715, Summer!$A$1:$E$25, 3)</f>
        <v>260.03911906460002</v>
      </c>
      <c r="I5715" s="1">
        <f>VLOOKUP(D5715, Summer!$A$1:$E$25, 5)</f>
        <v>276.50446931271199</v>
      </c>
      <c r="J5715" s="1">
        <f t="shared" si="535"/>
        <v>284.81335017424198</v>
      </c>
      <c r="K5715" s="47">
        <f t="shared" si="536"/>
        <v>5.3282949539640807</v>
      </c>
      <c r="L5715" s="48">
        <f>Solar!K5732/1000*Variables!$B$3</f>
        <v>0</v>
      </c>
      <c r="M5715">
        <f>IF(E5715=1, VLOOKUP(D5715, Sheet1!$A$2:$C$26, 2), Sheet1!$C$3)</f>
        <v>0.18637999999999999</v>
      </c>
      <c r="N5715" s="1">
        <f>'Electricity Rates'!$J$2</f>
        <v>0.24729999999999999</v>
      </c>
      <c r="O5715" s="145">
        <f>L5715-K5715</f>
        <v>-5.3282949539640807</v>
      </c>
      <c r="P5715">
        <f t="shared" si="537"/>
        <v>1.317687342115317</v>
      </c>
      <c r="Q5715">
        <f>IF(O5715&gt;0, IF(Q5714+O5715*Variables!$B$5&lt;Variables!$B$4, Q5714+O5715*Variables!$B$5, Variables!$B$4), IF(Q5714&gt;-O5715, Q5714+O5715/Variables!$B$5, 0))</f>
        <v>51.921614868554897</v>
      </c>
      <c r="R5715">
        <f>IF(O5715&gt;0, 0, IF(Q5714&gt;-O5715, 0, -O5715 - Q5714*Variables!$B$5))</f>
        <v>0</v>
      </c>
      <c r="S5715">
        <f t="shared" si="538"/>
        <v>0</v>
      </c>
      <c r="T5715">
        <f t="shared" si="539"/>
        <v>0</v>
      </c>
    </row>
    <row r="5716" spans="1:20" x14ac:dyDescent="0.3">
      <c r="A5716" s="3">
        <f t="shared" si="534"/>
        <v>43339</v>
      </c>
      <c r="B5716">
        <v>8</v>
      </c>
      <c r="C5716">
        <v>27</v>
      </c>
      <c r="D5716">
        <v>3</v>
      </c>
      <c r="E5716">
        <v>1</v>
      </c>
      <c r="F5716" s="1">
        <f>VLOOKUP(A5716,Weather!$A$1:$E$366, 5)</f>
        <v>0.92857142857142905</v>
      </c>
      <c r="G5716" s="1">
        <f>VLOOKUP(D5716, Summer!$A$1:$E$25, 2)</f>
        <v>272.63131492590298</v>
      </c>
      <c r="H5716" s="1">
        <f>VLOOKUP(D5716, Summer!$A$1:$E$25, 3)</f>
        <v>241.571030279452</v>
      </c>
      <c r="I5716" s="1">
        <f>VLOOKUP(D5716, Summer!$A$1:$E$25, 5)</f>
        <v>276.33008141423602</v>
      </c>
      <c r="J5716" s="1">
        <f t="shared" si="535"/>
        <v>270.41272316544223</v>
      </c>
      <c r="K5716" s="47">
        <f t="shared" si="536"/>
        <v>5.0588876801197733</v>
      </c>
      <c r="L5716" s="48">
        <f>Solar!K5733/1000*Variables!$B$3</f>
        <v>0</v>
      </c>
      <c r="M5716">
        <f>IF(E5716=1, VLOOKUP(D5716, Sheet1!$A$2:$C$26, 2), Sheet1!$C$3)</f>
        <v>0.18637999999999999</v>
      </c>
      <c r="N5716" s="1">
        <f>'Electricity Rates'!$J$2</f>
        <v>0.24729999999999999</v>
      </c>
      <c r="O5716" s="145">
        <f>L5716-K5716</f>
        <v>-5.0588876801197733</v>
      </c>
      <c r="P5716">
        <f t="shared" si="537"/>
        <v>1.2510629232936199</v>
      </c>
      <c r="Q5716">
        <f>IF(O5716&gt;0, IF(Q5715+O5716*Variables!$B$5&lt;Variables!$B$4, Q5715+O5716*Variables!$B$5, Variables!$B$4), IF(Q5715&gt;-O5716, Q5715+O5716/Variables!$B$5, 0))</f>
        <v>46.539819464172162</v>
      </c>
      <c r="R5716">
        <f>IF(O5716&gt;0, 0, IF(Q5715&gt;-O5716, 0, -O5716 - Q5715*Variables!$B$5))</f>
        <v>0</v>
      </c>
      <c r="S5716">
        <f t="shared" si="538"/>
        <v>0</v>
      </c>
      <c r="T5716">
        <f t="shared" si="539"/>
        <v>0</v>
      </c>
    </row>
    <row r="5717" spans="1:20" x14ac:dyDescent="0.3">
      <c r="A5717" s="3">
        <f t="shared" si="534"/>
        <v>43339</v>
      </c>
      <c r="B5717">
        <v>8</v>
      </c>
      <c r="C5717">
        <v>27</v>
      </c>
      <c r="D5717">
        <v>4</v>
      </c>
      <c r="E5717">
        <v>1</v>
      </c>
      <c r="F5717" s="1">
        <f>VLOOKUP(A5717,Weather!$A$1:$E$366, 5)</f>
        <v>0.92857142857142905</v>
      </c>
      <c r="G5717" s="1">
        <f>VLOOKUP(D5717, Summer!$A$1:$E$25, 2)</f>
        <v>286.33237882239803</v>
      </c>
      <c r="H5717" s="1">
        <f>VLOOKUP(D5717, Summer!$A$1:$E$25, 3)</f>
        <v>256.10019667595998</v>
      </c>
      <c r="I5717" s="1">
        <f>VLOOKUP(D5717, Summer!$A$1:$E$25, 5)</f>
        <v>276.13078095883401</v>
      </c>
      <c r="J5717" s="1">
        <f t="shared" si="535"/>
        <v>284.17293724050961</v>
      </c>
      <c r="K5717" s="47">
        <f t="shared" si="536"/>
        <v>5.3163140935122373</v>
      </c>
      <c r="L5717" s="48">
        <f>Solar!K5734/1000*Variables!$B$3</f>
        <v>0</v>
      </c>
      <c r="M5717">
        <f>IF(E5717=1, VLOOKUP(D5717, Sheet1!$A$2:$C$26, 2), Sheet1!$C$3)</f>
        <v>0.18637999999999999</v>
      </c>
      <c r="N5717" s="1">
        <f>'Electricity Rates'!$J$2</f>
        <v>0.24729999999999999</v>
      </c>
      <c r="O5717" s="145">
        <f>L5717-K5717</f>
        <v>-5.3163140935122373</v>
      </c>
      <c r="P5717">
        <f t="shared" si="537"/>
        <v>1.3147244753255762</v>
      </c>
      <c r="Q5717">
        <f>IF(O5717&gt;0, IF(Q5716+O5717*Variables!$B$5&lt;Variables!$B$4, Q5716+O5717*Variables!$B$5, Variables!$B$4), IF(Q5716&gt;-O5717, Q5716+O5717/Variables!$B$5, 0))</f>
        <v>40.884166173201699</v>
      </c>
      <c r="R5717">
        <f>IF(O5717&gt;0, 0, IF(Q5716&gt;-O5717, 0, -O5717 - Q5716*Variables!$B$5))</f>
        <v>0</v>
      </c>
      <c r="S5717">
        <f t="shared" si="538"/>
        <v>0</v>
      </c>
      <c r="T5717">
        <f t="shared" si="539"/>
        <v>0</v>
      </c>
    </row>
    <row r="5718" spans="1:20" x14ac:dyDescent="0.3">
      <c r="A5718" s="3">
        <f t="shared" si="534"/>
        <v>43339</v>
      </c>
      <c r="B5718">
        <v>8</v>
      </c>
      <c r="C5718">
        <v>27</v>
      </c>
      <c r="D5718">
        <v>5</v>
      </c>
      <c r="E5718">
        <v>1</v>
      </c>
      <c r="F5718" s="1">
        <f>VLOOKUP(A5718,Weather!$A$1:$E$366, 5)</f>
        <v>0.92857142857142905</v>
      </c>
      <c r="G5718" s="1">
        <f>VLOOKUP(D5718, Summer!$A$1:$E$25, 2)</f>
        <v>323.19252555232703</v>
      </c>
      <c r="H5718" s="1">
        <f>VLOOKUP(D5718, Summer!$A$1:$E$25, 3)</f>
        <v>290.90909090909099</v>
      </c>
      <c r="I5718" s="1">
        <f>VLOOKUP(D5718, Summer!$A$1:$E$25, 5)</f>
        <v>275.93148050343302</v>
      </c>
      <c r="J5718" s="1">
        <f t="shared" si="535"/>
        <v>320.88656593495307</v>
      </c>
      <c r="K5718" s="47">
        <f t="shared" si="536"/>
        <v>6.003153535535013</v>
      </c>
      <c r="L5718" s="48">
        <f>Solar!K5735/1000*Variables!$B$3</f>
        <v>0</v>
      </c>
      <c r="M5718">
        <f>IF(E5718=1, VLOOKUP(D5718, Sheet1!$A$2:$C$26, 2), Sheet1!$C$3)</f>
        <v>0.18637999999999999</v>
      </c>
      <c r="N5718" s="1">
        <f>'Electricity Rates'!$J$2</f>
        <v>0.24729999999999999</v>
      </c>
      <c r="O5718" s="145">
        <f>L5718-K5718</f>
        <v>-6.003153535535013</v>
      </c>
      <c r="P5718">
        <f t="shared" si="537"/>
        <v>1.4845798693378087</v>
      </c>
      <c r="Q5718">
        <f>IF(O5718&gt;0, IF(Q5717+O5718*Variables!$B$5&lt;Variables!$B$4, Q5717+O5718*Variables!$B$5, Variables!$B$4), IF(Q5717&gt;-O5718, Q5717+O5718/Variables!$B$5, 0))</f>
        <v>34.497832624760193</v>
      </c>
      <c r="R5718">
        <f>IF(O5718&gt;0, 0, IF(Q5717&gt;-O5718, 0, -O5718 - Q5717*Variables!$B$5))</f>
        <v>0</v>
      </c>
      <c r="S5718">
        <f t="shared" si="538"/>
        <v>0</v>
      </c>
      <c r="T5718">
        <f t="shared" si="539"/>
        <v>0</v>
      </c>
    </row>
    <row r="5719" spans="1:20" x14ac:dyDescent="0.3">
      <c r="A5719" s="3">
        <f t="shared" si="534"/>
        <v>43339</v>
      </c>
      <c r="B5719">
        <v>8</v>
      </c>
      <c r="C5719">
        <v>27</v>
      </c>
      <c r="D5719">
        <v>6</v>
      </c>
      <c r="E5719">
        <v>1</v>
      </c>
      <c r="F5719" s="1">
        <f>VLOOKUP(A5719,Weather!$A$1:$E$366, 5)</f>
        <v>0.92857142857142905</v>
      </c>
      <c r="G5719" s="1">
        <f>VLOOKUP(D5719, Summer!$A$1:$E$25, 2)</f>
        <v>420.20776289112302</v>
      </c>
      <c r="H5719" s="1">
        <f>VLOOKUP(D5719, Summer!$A$1:$E$25, 3)</f>
        <v>354.54545454545399</v>
      </c>
      <c r="I5719" s="1">
        <f>VLOOKUP(D5719, Summer!$A$1:$E$25, 5)</f>
        <v>244.50179868660999</v>
      </c>
      <c r="J5719" s="1">
        <f t="shared" si="535"/>
        <v>415.51759800928954</v>
      </c>
      <c r="K5719" s="47">
        <f t="shared" si="536"/>
        <v>7.7735131425605584</v>
      </c>
      <c r="L5719" s="48">
        <f>Solar!K5736/1000*Variables!$B$3</f>
        <v>0.1072</v>
      </c>
      <c r="M5719">
        <f>IF(E5719=1, VLOOKUP(D5719, Sheet1!$A$2:$C$26, 2), Sheet1!$C$3)</f>
        <v>0.18637999999999999</v>
      </c>
      <c r="N5719" s="1">
        <f>'Electricity Rates'!$J$2</f>
        <v>0.24729999999999999</v>
      </c>
      <c r="O5719" s="145">
        <f>L5719-K5719</f>
        <v>-7.6663131425605586</v>
      </c>
      <c r="P5719">
        <f t="shared" si="537"/>
        <v>1.922389800155226</v>
      </c>
      <c r="Q5719">
        <f>IF(O5719&gt;0, IF(Q5718+O5719*Variables!$B$5&lt;Variables!$B$4, Q5718+O5719*Variables!$B$5, Variables!$B$4), IF(Q5718&gt;-O5719, Q5718+O5719/Variables!$B$5, 0))</f>
        <v>26.342180345440447</v>
      </c>
      <c r="R5719">
        <f>IF(O5719&gt;0, 0, IF(Q5718&gt;-O5719, 0, -O5719 - Q5718*Variables!$B$5))</f>
        <v>0</v>
      </c>
      <c r="S5719">
        <f t="shared" si="538"/>
        <v>0</v>
      </c>
      <c r="T5719">
        <f t="shared" si="539"/>
        <v>0</v>
      </c>
    </row>
    <row r="5720" spans="1:20" x14ac:dyDescent="0.3">
      <c r="A5720" s="3">
        <f t="shared" si="534"/>
        <v>43339</v>
      </c>
      <c r="B5720">
        <v>8</v>
      </c>
      <c r="C5720">
        <v>27</v>
      </c>
      <c r="D5720">
        <v>7</v>
      </c>
      <c r="E5720">
        <v>1</v>
      </c>
      <c r="F5720" s="1">
        <f>VLOOKUP(A5720,Weather!$A$1:$E$366, 5)</f>
        <v>0.92857142857142905</v>
      </c>
      <c r="G5720" s="1">
        <f>VLOOKUP(D5720, Summer!$A$1:$E$25, 2)</f>
        <v>767.23345107957198</v>
      </c>
      <c r="H5720" s="1">
        <f>VLOOKUP(D5720, Summer!$A$1:$E$25, 3)</f>
        <v>587.45596403639502</v>
      </c>
      <c r="I5720" s="1">
        <f>VLOOKUP(D5720, Summer!$A$1:$E$25, 5)</f>
        <v>275.57273968370998</v>
      </c>
      <c r="J5720" s="1">
        <f t="shared" si="535"/>
        <v>754.3922020050594</v>
      </c>
      <c r="K5720" s="47">
        <f t="shared" si="536"/>
        <v>14.113187323537677</v>
      </c>
      <c r="L5720" s="48">
        <f>Solar!K5737/1000*Variables!$B$3</f>
        <v>2.8159000000000001</v>
      </c>
      <c r="M5720">
        <f>IF(E5720=1, VLOOKUP(D5720, Sheet1!$A$2:$C$26, 2), Sheet1!$C$3)</f>
        <v>0.18637999999999999</v>
      </c>
      <c r="N5720" s="1">
        <f>'Electricity Rates'!$J$2</f>
        <v>0.24729999999999999</v>
      </c>
      <c r="O5720" s="145">
        <f>L5720-K5720</f>
        <v>-11.297287323537677</v>
      </c>
      <c r="P5720">
        <f t="shared" si="537"/>
        <v>3.4901912251108671</v>
      </c>
      <c r="Q5720">
        <f>IF(O5720&gt;0, IF(Q5719+O5720*Variables!$B$5&lt;Variables!$B$4, Q5719+O5720*Variables!$B$5, Variables!$B$4), IF(Q5719&gt;-O5720, Q5719+O5720/Variables!$B$5, 0))</f>
        <v>14.323789575719513</v>
      </c>
      <c r="R5720">
        <f>IF(O5720&gt;0, 0, IF(Q5719&gt;-O5720, 0, -O5720 - Q5719*Variables!$B$5))</f>
        <v>0</v>
      </c>
      <c r="S5720">
        <f t="shared" si="538"/>
        <v>0</v>
      </c>
      <c r="T5720">
        <f t="shared" si="539"/>
        <v>0</v>
      </c>
    </row>
    <row r="5721" spans="1:20" x14ac:dyDescent="0.3">
      <c r="A5721" s="3">
        <f t="shared" si="534"/>
        <v>43339</v>
      </c>
      <c r="B5721">
        <v>8</v>
      </c>
      <c r="C5721">
        <v>27</v>
      </c>
      <c r="D5721">
        <v>8</v>
      </c>
      <c r="E5721">
        <v>1</v>
      </c>
      <c r="F5721" s="1">
        <f>VLOOKUP(A5721,Weather!$A$1:$E$366, 5)</f>
        <v>0.92857142857142905</v>
      </c>
      <c r="G5721" s="1">
        <f>VLOOKUP(D5721, Summer!$A$1:$E$25, 2)</f>
        <v>1109.6398637209199</v>
      </c>
      <c r="H5721" s="1">
        <f>VLOOKUP(D5721, Summer!$A$1:$E$25, 3)</f>
        <v>814.26008774773595</v>
      </c>
      <c r="I5721" s="1">
        <f>VLOOKUP(D5721, Summer!$A$1:$E$25, 5)</f>
        <v>328.96533168578299</v>
      </c>
      <c r="J5721" s="1">
        <f t="shared" si="535"/>
        <v>1088.5413082942641</v>
      </c>
      <c r="K5721" s="47">
        <f t="shared" si="536"/>
        <v>20.364456780615946</v>
      </c>
      <c r="L5721" s="48">
        <f>Solar!K5738/1000*Variables!$B$3</f>
        <v>12.004850000000001</v>
      </c>
      <c r="M5721">
        <f>IF(E5721=1, VLOOKUP(D5721, Sheet1!$A$2:$C$26, 2), Sheet1!$C$3)</f>
        <v>0.18637999999999999</v>
      </c>
      <c r="N5721" s="1">
        <f>'Electricity Rates'!$J$2</f>
        <v>0.24729999999999999</v>
      </c>
      <c r="O5721" s="145">
        <f>L5721-K5721</f>
        <v>-8.3596067806159446</v>
      </c>
      <c r="P5721">
        <f t="shared" si="537"/>
        <v>5.036130161846323</v>
      </c>
      <c r="Q5721">
        <f>IF(O5721&gt;0, IF(Q5720+O5721*Variables!$B$5&lt;Variables!$B$4, Q5720+O5721*Variables!$B$5, Variables!$B$4), IF(Q5720&gt;-O5721, Q5720+O5721/Variables!$B$5, 0))</f>
        <v>5.4305908729365928</v>
      </c>
      <c r="R5721">
        <f>IF(O5721&gt;0, 0, IF(Q5720&gt;-O5721, 0, -O5721 - Q5720*Variables!$B$5))</f>
        <v>0</v>
      </c>
      <c r="S5721">
        <f t="shared" si="538"/>
        <v>0</v>
      </c>
      <c r="T5721">
        <f t="shared" si="539"/>
        <v>0</v>
      </c>
    </row>
    <row r="5722" spans="1:20" x14ac:dyDescent="0.3">
      <c r="A5722" s="3">
        <f t="shared" si="534"/>
        <v>43339</v>
      </c>
      <c r="B5722">
        <v>8</v>
      </c>
      <c r="C5722">
        <v>27</v>
      </c>
      <c r="D5722">
        <v>9</v>
      </c>
      <c r="E5722">
        <v>1</v>
      </c>
      <c r="F5722" s="1">
        <f>VLOOKUP(A5722,Weather!$A$1:$E$366, 5)</f>
        <v>0.92857142857142905</v>
      </c>
      <c r="G5722" s="1">
        <f>VLOOKUP(D5722, Summer!$A$1:$E$25, 2)</f>
        <v>1322.40871182827</v>
      </c>
      <c r="H5722" s="1">
        <f>VLOOKUP(D5722, Summer!$A$1:$E$25, 3)</f>
        <v>1017.49011217013</v>
      </c>
      <c r="I5722" s="1">
        <f>VLOOKUP(D5722, Summer!$A$1:$E$25, 5)</f>
        <v>386.82225388885001</v>
      </c>
      <c r="J5722" s="1">
        <f t="shared" si="535"/>
        <v>1300.6288118526888</v>
      </c>
      <c r="K5722" s="47">
        <f t="shared" si="536"/>
        <v>24.332194860020746</v>
      </c>
      <c r="L5722" s="48">
        <f>Solar!K5739/1000*Variables!$B$3</f>
        <v>22.348800000000001</v>
      </c>
      <c r="M5722">
        <f>IF(E5722=1, VLOOKUP(D5722, Sheet1!$A$2:$C$26, 2), Sheet1!$C$3)</f>
        <v>0.25796000000000002</v>
      </c>
      <c r="N5722" s="1">
        <f>'Electricity Rates'!$J$2</f>
        <v>0.24729999999999999</v>
      </c>
      <c r="O5722" s="145">
        <f>L5722-K5722</f>
        <v>-1.9833948600207449</v>
      </c>
      <c r="P5722">
        <f t="shared" si="537"/>
        <v>6.01735178888313</v>
      </c>
      <c r="Q5722">
        <f>IF(O5722&gt;0, IF(Q5721+O5722*Variables!$B$5&lt;Variables!$B$4, Q5721+O5722*Variables!$B$5, Variables!$B$4), IF(Q5721&gt;-O5722, Q5721+O5722/Variables!$B$5, 0))</f>
        <v>3.32059634099963</v>
      </c>
      <c r="R5722">
        <f>IF(O5722&gt;0, 0, IF(Q5721&gt;-O5722, 0, -O5722 - Q5721*Variables!$B$5))</f>
        <v>0</v>
      </c>
      <c r="S5722">
        <f t="shared" si="538"/>
        <v>0</v>
      </c>
      <c r="T5722">
        <f t="shared" si="539"/>
        <v>0</v>
      </c>
    </row>
    <row r="5723" spans="1:20" x14ac:dyDescent="0.3">
      <c r="A5723" s="3">
        <f t="shared" si="534"/>
        <v>43339</v>
      </c>
      <c r="B5723">
        <v>8</v>
      </c>
      <c r="C5723">
        <v>27</v>
      </c>
      <c r="D5723">
        <v>10</v>
      </c>
      <c r="E5723">
        <v>1</v>
      </c>
      <c r="F5723" s="1">
        <f>VLOOKUP(A5723,Weather!$A$1:$E$366, 5)</f>
        <v>0.92857142857142905</v>
      </c>
      <c r="G5723" s="1">
        <f>VLOOKUP(D5723, Summer!$A$1:$E$25, 2)</f>
        <v>1424.0693518383</v>
      </c>
      <c r="H5723" s="1">
        <f>VLOOKUP(D5723, Summer!$A$1:$E$25, 3)</f>
        <v>1069.7659339946799</v>
      </c>
      <c r="I5723" s="1">
        <f>VLOOKUP(D5723, Summer!$A$1:$E$25, 5)</f>
        <v>417.88322986318002</v>
      </c>
      <c r="J5723" s="1">
        <f t="shared" si="535"/>
        <v>1398.7619648494701</v>
      </c>
      <c r="K5723" s="47">
        <f t="shared" si="536"/>
        <v>26.168072228864052</v>
      </c>
      <c r="L5723" s="48">
        <f>Solar!K5740/1000*Variables!$B$3</f>
        <v>30.621150000000004</v>
      </c>
      <c r="M5723">
        <f>IF(E5723=1, VLOOKUP(D5723, Sheet1!$A$2:$C$26, 2), Sheet1!$C$3)</f>
        <v>0.25796000000000002</v>
      </c>
      <c r="N5723" s="1">
        <f>'Electricity Rates'!$J$2</f>
        <v>0.24729999999999999</v>
      </c>
      <c r="O5723" s="145">
        <f>L5723-K5723</f>
        <v>4.4530777711359519</v>
      </c>
      <c r="P5723">
        <f t="shared" si="537"/>
        <v>6.4713642621980796</v>
      </c>
      <c r="Q5723">
        <f>IF(O5723&gt;0, IF(Q5722+O5723*Variables!$B$5&lt;Variables!$B$4, Q5722+O5723*Variables!$B$5, Variables!$B$4), IF(Q5722&gt;-O5723, Q5722+O5723/Variables!$B$5, 0))</f>
        <v>7.5064894458674249</v>
      </c>
      <c r="R5723">
        <f>IF(O5723&gt;0, 0, IF(Q5722&gt;-O5723, 0, -O5723 - Q5722*Variables!$B$5))</f>
        <v>0</v>
      </c>
      <c r="S5723">
        <f t="shared" si="538"/>
        <v>0</v>
      </c>
      <c r="T5723">
        <f t="shared" si="539"/>
        <v>0</v>
      </c>
    </row>
    <row r="5724" spans="1:20" x14ac:dyDescent="0.3">
      <c r="A5724" s="3">
        <f t="shared" si="534"/>
        <v>43339</v>
      </c>
      <c r="B5724">
        <v>8</v>
      </c>
      <c r="C5724">
        <v>27</v>
      </c>
      <c r="D5724">
        <v>11</v>
      </c>
      <c r="E5724">
        <v>1</v>
      </c>
      <c r="F5724" s="1">
        <f>VLOOKUP(A5724,Weather!$A$1:$E$366, 5)</f>
        <v>0.92857142857142905</v>
      </c>
      <c r="G5724" s="1">
        <f>VLOOKUP(D5724, Summer!$A$1:$E$25, 2)</f>
        <v>1497.9516334678001</v>
      </c>
      <c r="H5724" s="1">
        <f>VLOOKUP(D5724, Summer!$A$1:$E$25, 3)</f>
        <v>1079.6213447448599</v>
      </c>
      <c r="I5724" s="1">
        <f>VLOOKUP(D5724, Summer!$A$1:$E$25, 5)</f>
        <v>435.54125021175599</v>
      </c>
      <c r="J5724" s="1">
        <f t="shared" si="535"/>
        <v>1468.0708985590188</v>
      </c>
      <c r="K5724" s="47">
        <f t="shared" si="536"/>
        <v>27.464705415206232</v>
      </c>
      <c r="L5724" s="48">
        <f>Solar!K5741/1000*Variables!$B$3</f>
        <v>36.4101</v>
      </c>
      <c r="M5724">
        <f>IF(E5724=1, VLOOKUP(D5724, Sheet1!$A$2:$C$26, 2), Sheet1!$C$3)</f>
        <v>0.25796000000000002</v>
      </c>
      <c r="N5724" s="1">
        <f>'Electricity Rates'!$J$2</f>
        <v>0.24729999999999999</v>
      </c>
      <c r="O5724" s="145">
        <f>L5724-K5724</f>
        <v>8.9453945847937675</v>
      </c>
      <c r="P5724">
        <f t="shared" si="537"/>
        <v>6.7920216491805014</v>
      </c>
      <c r="Q5724">
        <f>IF(O5724&gt;0, IF(Q5723+O5724*Variables!$B$5&lt;Variables!$B$4, Q5723+O5724*Variables!$B$5, Variables!$B$4), IF(Q5723&gt;-O5724, Q5723+O5724/Variables!$B$5, 0))</f>
        <v>15.915160355573565</v>
      </c>
      <c r="R5724">
        <f>IF(O5724&gt;0, 0, IF(Q5723&gt;-O5724, 0, -O5724 - Q5723*Variables!$B$5))</f>
        <v>0</v>
      </c>
      <c r="S5724">
        <f t="shared" si="538"/>
        <v>0</v>
      </c>
      <c r="T5724">
        <f t="shared" si="539"/>
        <v>0</v>
      </c>
    </row>
    <row r="5725" spans="1:20" x14ac:dyDescent="0.3">
      <c r="A5725" s="3">
        <f t="shared" si="534"/>
        <v>43339</v>
      </c>
      <c r="B5725">
        <v>8</v>
      </c>
      <c r="C5725">
        <v>27</v>
      </c>
      <c r="D5725">
        <v>12</v>
      </c>
      <c r="E5725">
        <v>1</v>
      </c>
      <c r="F5725" s="1">
        <f>VLOOKUP(A5725,Weather!$A$1:$E$366, 5)</f>
        <v>0.92857142857142905</v>
      </c>
      <c r="G5725" s="1">
        <f>VLOOKUP(D5725, Summer!$A$1:$E$25, 2)</f>
        <v>1553.30978408544</v>
      </c>
      <c r="H5725" s="1">
        <f>VLOOKUP(D5725, Summer!$A$1:$E$25, 3)</f>
        <v>1117.7462231731799</v>
      </c>
      <c r="I5725" s="1">
        <f>VLOOKUP(D5725, Summer!$A$1:$E$25, 5)</f>
        <v>435.36187980189499</v>
      </c>
      <c r="J5725" s="1">
        <f t="shared" si="535"/>
        <v>1522.198101163136</v>
      </c>
      <c r="K5725" s="47">
        <f t="shared" si="536"/>
        <v>28.477318413618246</v>
      </c>
      <c r="L5725" s="48">
        <f>Solar!K5742/1000*Variables!$B$3</f>
        <v>39.459850000000003</v>
      </c>
      <c r="M5725">
        <f>IF(E5725=1, VLOOKUP(D5725, Sheet1!$A$2:$C$26, 2), Sheet1!$C$3)</f>
        <v>0.25796000000000002</v>
      </c>
      <c r="N5725" s="1">
        <f>'Electricity Rates'!$J$2</f>
        <v>0.24729999999999999</v>
      </c>
      <c r="O5725" s="145">
        <f>L5725-K5725</f>
        <v>10.982531586381757</v>
      </c>
      <c r="P5725">
        <f t="shared" si="537"/>
        <v>7.0424408436877917</v>
      </c>
      <c r="Q5725">
        <f>IF(O5725&gt;0, IF(Q5724+O5725*Variables!$B$5&lt;Variables!$B$4, Q5724+O5725*Variables!$B$5, Variables!$B$4), IF(Q5724&gt;-O5725, Q5724+O5725/Variables!$B$5, 0))</f>
        <v>26.238740046772417</v>
      </c>
      <c r="R5725">
        <f>IF(O5725&gt;0, 0, IF(Q5724&gt;-O5725, 0, -O5725 - Q5724*Variables!$B$5))</f>
        <v>0</v>
      </c>
      <c r="S5725">
        <f t="shared" si="538"/>
        <v>0</v>
      </c>
      <c r="T5725">
        <f t="shared" si="539"/>
        <v>0</v>
      </c>
    </row>
    <row r="5726" spans="1:20" x14ac:dyDescent="0.3">
      <c r="A5726" s="3">
        <f t="shared" si="534"/>
        <v>43339</v>
      </c>
      <c r="B5726">
        <v>8</v>
      </c>
      <c r="C5726">
        <v>27</v>
      </c>
      <c r="D5726">
        <v>13</v>
      </c>
      <c r="E5726">
        <v>1</v>
      </c>
      <c r="F5726" s="1">
        <f>VLOOKUP(A5726,Weather!$A$1:$E$366, 5)</f>
        <v>0.92857142857142905</v>
      </c>
      <c r="G5726" s="1">
        <f>VLOOKUP(D5726, Summer!$A$1:$E$25, 2)</f>
        <v>1622.5675647430101</v>
      </c>
      <c r="H5726" s="1">
        <f>VLOOKUP(D5726, Summer!$A$1:$E$25, 3)</f>
        <v>1132.28619594112</v>
      </c>
      <c r="I5726" s="1">
        <f>VLOOKUP(D5726, Summer!$A$1:$E$25, 5)</f>
        <v>435.17254436926402</v>
      </c>
      <c r="J5726" s="1">
        <f t="shared" si="535"/>
        <v>1587.5474669714467</v>
      </c>
      <c r="K5726" s="47">
        <f t="shared" si="536"/>
        <v>29.699875909143486</v>
      </c>
      <c r="L5726" s="48">
        <f>Solar!K5743/1000*Variables!$B$3</f>
        <v>40.369349999999997</v>
      </c>
      <c r="M5726">
        <f>IF(E5726=1, VLOOKUP(D5726, Sheet1!$A$2:$C$26, 2), Sheet1!$C$3)</f>
        <v>0.55478000000000005</v>
      </c>
      <c r="N5726" s="1">
        <f>'Electricity Rates'!$J$2</f>
        <v>0.24729999999999999</v>
      </c>
      <c r="O5726" s="145">
        <f>L5726-K5726</f>
        <v>10.669474090856511</v>
      </c>
      <c r="P5726">
        <f t="shared" si="537"/>
        <v>7.344779312331184</v>
      </c>
      <c r="Q5726">
        <f>IF(O5726&gt;0, IF(Q5725+O5726*Variables!$B$5&lt;Variables!$B$4, Q5725+O5726*Variables!$B$5, Variables!$B$4), IF(Q5725&gt;-O5726, Q5725+O5726/Variables!$B$5, 0))</f>
        <v>36.268045692177537</v>
      </c>
      <c r="R5726">
        <f>IF(O5726&gt;0, 0, IF(Q5725&gt;-O5726, 0, -O5726 - Q5725*Variables!$B$5))</f>
        <v>0</v>
      </c>
      <c r="S5726">
        <f t="shared" si="538"/>
        <v>0</v>
      </c>
      <c r="T5726">
        <f t="shared" si="539"/>
        <v>0</v>
      </c>
    </row>
    <row r="5727" spans="1:20" x14ac:dyDescent="0.3">
      <c r="A5727" s="3">
        <f t="shared" si="534"/>
        <v>43339</v>
      </c>
      <c r="B5727">
        <v>8</v>
      </c>
      <c r="C5727">
        <v>27</v>
      </c>
      <c r="D5727">
        <v>14</v>
      </c>
      <c r="E5727">
        <v>1</v>
      </c>
      <c r="F5727" s="1">
        <f>VLOOKUP(A5727,Weather!$A$1:$E$366, 5)</f>
        <v>0.92857142857142905</v>
      </c>
      <c r="G5727" s="1">
        <f>VLOOKUP(D5727, Summer!$A$1:$E$25, 2)</f>
        <v>1636.26340321468</v>
      </c>
      <c r="H5727" s="1">
        <f>VLOOKUP(D5727, Summer!$A$1:$E$25, 3)</f>
        <v>1156.2601309732199</v>
      </c>
      <c r="I5727" s="1">
        <f>VLOOKUP(D5727, Summer!$A$1:$E$25, 5)</f>
        <v>417.13087064403902</v>
      </c>
      <c r="J5727" s="1">
        <f t="shared" si="535"/>
        <v>1601.9774551974331</v>
      </c>
      <c r="K5727" s="47">
        <f t="shared" si="536"/>
        <v>29.969832473339814</v>
      </c>
      <c r="L5727" s="48">
        <f>Solar!K5744/1000*Variables!$B$3</f>
        <v>37.907649999999997</v>
      </c>
      <c r="M5727">
        <f>IF(E5727=1, VLOOKUP(D5727, Sheet1!$A$2:$C$26, 2), Sheet1!$C$3)</f>
        <v>0.55478000000000005</v>
      </c>
      <c r="N5727" s="1">
        <f>'Electricity Rates'!$J$2</f>
        <v>0.24729999999999999</v>
      </c>
      <c r="O5727" s="145">
        <f>L5727-K5727</f>
        <v>7.9378175266601829</v>
      </c>
      <c r="P5727">
        <f t="shared" si="537"/>
        <v>7.4115395706569354</v>
      </c>
      <c r="Q5727">
        <f>IF(O5727&gt;0, IF(Q5726+O5727*Variables!$B$5&lt;Variables!$B$4, Q5726+O5727*Variables!$B$5, Variables!$B$4), IF(Q5726&gt;-O5727, Q5726+O5727/Variables!$B$5, 0))</f>
        <v>43.729594167238112</v>
      </c>
      <c r="R5727">
        <f>IF(O5727&gt;0, 0, IF(Q5726&gt;-O5727, 0, -O5727 - Q5726*Variables!$B$5))</f>
        <v>0</v>
      </c>
      <c r="S5727">
        <f t="shared" si="538"/>
        <v>0</v>
      </c>
      <c r="T5727">
        <f t="shared" si="539"/>
        <v>0</v>
      </c>
    </row>
    <row r="5728" spans="1:20" x14ac:dyDescent="0.3">
      <c r="A5728" s="3">
        <f t="shared" si="534"/>
        <v>43339</v>
      </c>
      <c r="B5728">
        <v>8</v>
      </c>
      <c r="C5728">
        <v>27</v>
      </c>
      <c r="D5728">
        <v>15</v>
      </c>
      <c r="E5728">
        <v>1</v>
      </c>
      <c r="F5728" s="1">
        <f>VLOOKUP(A5728,Weather!$A$1:$E$366, 5)</f>
        <v>0.92857142857142905</v>
      </c>
      <c r="G5728" s="1">
        <f>VLOOKUP(D5728, Summer!$A$1:$E$25, 2)</f>
        <v>1589.7727985285201</v>
      </c>
      <c r="H5728" s="1">
        <f>VLOOKUP(D5728, Summer!$A$1:$E$25, 3)</f>
        <v>1137.7596230737599</v>
      </c>
      <c r="I5728" s="1">
        <f>VLOOKUP(D5728, Summer!$A$1:$E$25, 5)</f>
        <v>403.543562097039</v>
      </c>
      <c r="J5728" s="1">
        <f t="shared" si="535"/>
        <v>1557.4861431388945</v>
      </c>
      <c r="K5728" s="47">
        <f t="shared" si="536"/>
        <v>29.137487945277059</v>
      </c>
      <c r="L5728" s="48">
        <f>Solar!K5745/1000*Variables!$B$3</f>
        <v>33.183850000000007</v>
      </c>
      <c r="M5728">
        <f>IF(E5728=1, VLOOKUP(D5728, Sheet1!$A$2:$C$26, 2), Sheet1!$C$3)</f>
        <v>0.55478000000000005</v>
      </c>
      <c r="N5728" s="1">
        <f>'Electricity Rates'!$J$2</f>
        <v>0.24729999999999999</v>
      </c>
      <c r="O5728" s="145">
        <f>L5728-K5728</f>
        <v>4.0463620547229482</v>
      </c>
      <c r="P5728">
        <f t="shared" si="537"/>
        <v>7.2057007688670165</v>
      </c>
      <c r="Q5728">
        <f>IF(O5728&gt;0, IF(Q5727+O5728*Variables!$B$5&lt;Variables!$B$4, Q5727+O5728*Variables!$B$5, Variables!$B$4), IF(Q5727&gt;-O5728, Q5727+O5728/Variables!$B$5, 0))</f>
        <v>47.533174498677681</v>
      </c>
      <c r="R5728">
        <f>IF(O5728&gt;0, 0, IF(Q5727&gt;-O5728, 0, -O5728 - Q5727*Variables!$B$5))</f>
        <v>0</v>
      </c>
      <c r="S5728">
        <f t="shared" si="538"/>
        <v>0</v>
      </c>
      <c r="T5728">
        <f t="shared" si="539"/>
        <v>0</v>
      </c>
    </row>
    <row r="5729" spans="1:20" x14ac:dyDescent="0.3">
      <c r="A5729" s="3">
        <f t="shared" si="534"/>
        <v>43339</v>
      </c>
      <c r="B5729">
        <v>8</v>
      </c>
      <c r="C5729">
        <v>27</v>
      </c>
      <c r="D5729">
        <v>16</v>
      </c>
      <c r="E5729">
        <v>1</v>
      </c>
      <c r="F5729" s="1">
        <f>VLOOKUP(A5729,Weather!$A$1:$E$366, 5)</f>
        <v>0.92857142857142905</v>
      </c>
      <c r="G5729" s="1">
        <f>VLOOKUP(D5729, Summer!$A$1:$E$25, 2)</f>
        <v>1459.9523441255701</v>
      </c>
      <c r="H5729" s="1">
        <f>VLOOKUP(D5729, Summer!$A$1:$E$25, 3)</f>
        <v>1006.09479349024</v>
      </c>
      <c r="I5729" s="1">
        <f>VLOOKUP(D5729, Summer!$A$1:$E$25, 5)</f>
        <v>381.04254068220598</v>
      </c>
      <c r="J5729" s="1">
        <f t="shared" si="535"/>
        <v>1427.5339476516183</v>
      </c>
      <c r="K5729" s="47">
        <f t="shared" si="536"/>
        <v>26.706339169955257</v>
      </c>
      <c r="L5729" s="48">
        <f>Solar!K5746/1000*Variables!$B$3</f>
        <v>25.64845</v>
      </c>
      <c r="M5729">
        <f>IF(E5729=1, VLOOKUP(D5729, Sheet1!$A$2:$C$26, 2), Sheet1!$C$3)</f>
        <v>0.55478000000000005</v>
      </c>
      <c r="N5729" s="1">
        <f>'Electricity Rates'!$J$2</f>
        <v>0.24729999999999999</v>
      </c>
      <c r="O5729" s="145">
        <f>L5729-K5729</f>
        <v>-1.0578891699552564</v>
      </c>
      <c r="P5729">
        <f t="shared" si="537"/>
        <v>6.6044776767299345</v>
      </c>
      <c r="Q5729">
        <f>IF(O5729&gt;0, IF(Q5728+O5729*Variables!$B$5&lt;Variables!$B$4, Q5728+O5729*Variables!$B$5, Variables!$B$4), IF(Q5728&gt;-O5729, Q5728+O5729/Variables!$B$5, 0))</f>
        <v>46.407760488086986</v>
      </c>
      <c r="R5729">
        <f>IF(O5729&gt;0, 0, IF(Q5728&gt;-O5729, 0, -O5729 - Q5728*Variables!$B$5))</f>
        <v>0</v>
      </c>
      <c r="S5729">
        <f t="shared" si="538"/>
        <v>0</v>
      </c>
      <c r="T5729">
        <f t="shared" si="539"/>
        <v>0</v>
      </c>
    </row>
    <row r="5730" spans="1:20" x14ac:dyDescent="0.3">
      <c r="A5730" s="3">
        <f t="shared" si="534"/>
        <v>43339</v>
      </c>
      <c r="B5730">
        <v>8</v>
      </c>
      <c r="C5730">
        <v>27</v>
      </c>
      <c r="D5730">
        <v>17</v>
      </c>
      <c r="E5730">
        <v>1</v>
      </c>
      <c r="F5730" s="1">
        <f>VLOOKUP(A5730,Weather!$A$1:$E$366, 5)</f>
        <v>0.92857142857142905</v>
      </c>
      <c r="G5730" s="1">
        <f>VLOOKUP(D5730, Summer!$A$1:$E$25, 2)</f>
        <v>1144.9480592772099</v>
      </c>
      <c r="H5730" s="1">
        <f>VLOOKUP(D5730, Summer!$A$1:$E$25, 3)</f>
        <v>808.38142168622596</v>
      </c>
      <c r="I5730" s="1">
        <f>VLOOKUP(D5730, Summer!$A$1:$E$25, 5)</f>
        <v>371.93450987035499</v>
      </c>
      <c r="J5730" s="1">
        <f t="shared" si="535"/>
        <v>1120.9075851635685</v>
      </c>
      <c r="K5730" s="47">
        <f t="shared" si="536"/>
        <v>20.969965860916474</v>
      </c>
      <c r="L5730" s="48">
        <f>Solar!K5747/1000*Variables!$B$3</f>
        <v>15.861150000000002</v>
      </c>
      <c r="M5730">
        <f>IF(E5730=1, VLOOKUP(D5730, Sheet1!$A$2:$C$26, 2), Sheet1!$C$3)</f>
        <v>0.55478000000000005</v>
      </c>
      <c r="N5730" s="1">
        <f>'Electricity Rates'!$J$2</f>
        <v>0.24729999999999999</v>
      </c>
      <c r="O5730" s="145">
        <f>L5730-K5730</f>
        <v>-5.1088158609164722</v>
      </c>
      <c r="P5730">
        <f t="shared" si="537"/>
        <v>5.185872557404644</v>
      </c>
      <c r="Q5730">
        <f>IF(O5730&gt;0, IF(Q5729+O5730*Variables!$B$5&lt;Variables!$B$4, Q5729+O5730*Variables!$B$5, Variables!$B$4), IF(Q5729&gt;-O5730, Q5729+O5730/Variables!$B$5, 0))</f>
        <v>40.972849997750316</v>
      </c>
      <c r="R5730">
        <f>IF(O5730&gt;0, 0, IF(Q5729&gt;-O5730, 0, -O5730 - Q5729*Variables!$B$5))</f>
        <v>0</v>
      </c>
      <c r="S5730">
        <f t="shared" si="538"/>
        <v>0</v>
      </c>
      <c r="T5730">
        <f t="shared" si="539"/>
        <v>0</v>
      </c>
    </row>
    <row r="5731" spans="1:20" x14ac:dyDescent="0.3">
      <c r="A5731" s="3">
        <f t="shared" si="534"/>
        <v>43339</v>
      </c>
      <c r="B5731">
        <v>8</v>
      </c>
      <c r="C5731">
        <v>27</v>
      </c>
      <c r="D5731">
        <v>18</v>
      </c>
      <c r="E5731">
        <v>1</v>
      </c>
      <c r="F5731" s="1">
        <f>VLOOKUP(A5731,Weather!$A$1:$E$366, 5)</f>
        <v>0.92857142857142905</v>
      </c>
      <c r="G5731" s="1">
        <f>VLOOKUP(D5731, Summer!$A$1:$E$25, 2)</f>
        <v>769.75210584620504</v>
      </c>
      <c r="H5731" s="1">
        <f>VLOOKUP(D5731, Summer!$A$1:$E$25, 3)</f>
        <v>572.92139445417001</v>
      </c>
      <c r="I5731" s="1">
        <f>VLOOKUP(D5731, Summer!$A$1:$E$25, 5)</f>
        <v>349.41355840998102</v>
      </c>
      <c r="J5731" s="1">
        <f t="shared" si="535"/>
        <v>755.69276931820264</v>
      </c>
      <c r="K5731" s="47">
        <f t="shared" si="536"/>
        <v>14.137518367878371</v>
      </c>
      <c r="L5731" s="48">
        <f>Solar!K5748/1000*Variables!$B$3</f>
        <v>5.6626500000000002</v>
      </c>
      <c r="M5731">
        <f>IF(E5731=1, VLOOKUP(D5731, Sheet1!$A$2:$C$26, 2), Sheet1!$C$3)</f>
        <v>0.55478000000000005</v>
      </c>
      <c r="N5731" s="1">
        <f>'Electricity Rates'!$J$2</f>
        <v>0.24729999999999999</v>
      </c>
      <c r="O5731" s="145">
        <f>L5731-K5731</f>
        <v>-8.4748683678783721</v>
      </c>
      <c r="P5731">
        <f t="shared" si="537"/>
        <v>3.4962082923763211</v>
      </c>
      <c r="Q5731">
        <f>IF(O5731&gt;0, IF(Q5730+O5731*Variables!$B$5&lt;Variables!$B$4, Q5730+O5731*Variables!$B$5, Variables!$B$4), IF(Q5730&gt;-O5731, Q5730+O5731/Variables!$B$5, 0))</f>
        <v>31.957032585113751</v>
      </c>
      <c r="R5731">
        <f>IF(O5731&gt;0, 0, IF(Q5730&gt;-O5731, 0, -O5731 - Q5730*Variables!$B$5))</f>
        <v>0</v>
      </c>
      <c r="S5731">
        <f t="shared" si="538"/>
        <v>0</v>
      </c>
      <c r="T5731">
        <f t="shared" si="539"/>
        <v>0</v>
      </c>
    </row>
    <row r="5732" spans="1:20" x14ac:dyDescent="0.3">
      <c r="A5732" s="3">
        <f t="shared" si="534"/>
        <v>43339</v>
      </c>
      <c r="B5732">
        <v>8</v>
      </c>
      <c r="C5732">
        <v>27</v>
      </c>
      <c r="D5732">
        <v>19</v>
      </c>
      <c r="E5732">
        <v>1</v>
      </c>
      <c r="F5732" s="1">
        <f>VLOOKUP(A5732,Weather!$A$1:$E$366, 5)</f>
        <v>0.92857142857142905</v>
      </c>
      <c r="G5732" s="1">
        <f>VLOOKUP(D5732, Summer!$A$1:$E$25, 2)</f>
        <v>565.86125451999203</v>
      </c>
      <c r="H5732" s="1">
        <f>VLOOKUP(D5732, Summer!$A$1:$E$25, 3)</f>
        <v>365.77406038600299</v>
      </c>
      <c r="I5732" s="1">
        <f>VLOOKUP(D5732, Summer!$A$1:$E$25, 5)</f>
        <v>331.38683221891199</v>
      </c>
      <c r="J5732" s="1">
        <f t="shared" si="535"/>
        <v>551.56931208185006</v>
      </c>
      <c r="K5732" s="47">
        <f t="shared" si="536"/>
        <v>10.31877185718014</v>
      </c>
      <c r="L5732" s="48">
        <f>Solar!K5749/1000*Variables!$B$3</f>
        <v>0.53800000000000003</v>
      </c>
      <c r="M5732">
        <f>IF(E5732=1, VLOOKUP(D5732, Sheet1!$A$2:$C$26, 2), Sheet1!$C$3)</f>
        <v>0.25796000000000002</v>
      </c>
      <c r="N5732" s="1">
        <f>'Electricity Rates'!$J$2</f>
        <v>0.24729999999999999</v>
      </c>
      <c r="O5732" s="145">
        <f>L5732-K5732</f>
        <v>-9.7807718571801399</v>
      </c>
      <c r="P5732">
        <f t="shared" si="537"/>
        <v>2.5518322802806486</v>
      </c>
      <c r="Q5732">
        <f>IF(O5732&gt;0, IF(Q5731+O5732*Variables!$B$5&lt;Variables!$B$4, Q5731+O5732*Variables!$B$5, Variables!$B$4), IF(Q5731&gt;-O5732, Q5731+O5732/Variables!$B$5, 0))</f>
        <v>21.551956141305091</v>
      </c>
      <c r="R5732">
        <f>IF(O5732&gt;0, 0, IF(Q5731&gt;-O5732, 0, -O5732 - Q5731*Variables!$B$5))</f>
        <v>0</v>
      </c>
      <c r="S5732">
        <f t="shared" si="538"/>
        <v>0</v>
      </c>
      <c r="T5732">
        <f t="shared" si="539"/>
        <v>0</v>
      </c>
    </row>
    <row r="5733" spans="1:20" x14ac:dyDescent="0.3">
      <c r="A5733" s="3">
        <f t="shared" si="534"/>
        <v>43339</v>
      </c>
      <c r="B5733">
        <v>8</v>
      </c>
      <c r="C5733">
        <v>27</v>
      </c>
      <c r="D5733">
        <v>20</v>
      </c>
      <c r="E5733">
        <v>1</v>
      </c>
      <c r="F5733" s="1">
        <f>VLOOKUP(A5733,Weather!$A$1:$E$366, 5)</f>
        <v>0.92857142857142905</v>
      </c>
      <c r="G5733" s="1">
        <f>VLOOKUP(D5733, Summer!$A$1:$E$25, 2)</f>
        <v>459.178981251175</v>
      </c>
      <c r="H5733" s="1">
        <f>VLOOKUP(D5733, Summer!$A$1:$E$25, 3)</f>
        <v>328.41643432967999</v>
      </c>
      <c r="I5733" s="1">
        <f>VLOOKUP(D5733, Summer!$A$1:$E$25, 5)</f>
        <v>326.73316658528501</v>
      </c>
      <c r="J5733" s="1">
        <f t="shared" si="535"/>
        <v>449.83879932821117</v>
      </c>
      <c r="K5733" s="47">
        <f t="shared" si="536"/>
        <v>8.4155949961313894</v>
      </c>
      <c r="L5733" s="48">
        <f>Solar!K5750/1000*Variables!$B$3</f>
        <v>0</v>
      </c>
      <c r="M5733">
        <f>IF(E5733=1, VLOOKUP(D5733, Sheet1!$A$2:$C$26, 2), Sheet1!$C$3)</f>
        <v>0.25796000000000002</v>
      </c>
      <c r="N5733" s="1">
        <f>'Electricity Rates'!$J$2</f>
        <v>0.24729999999999999</v>
      </c>
      <c r="O5733" s="145">
        <f>L5733-K5733</f>
        <v>-8.4155949961313894</v>
      </c>
      <c r="P5733">
        <f t="shared" si="537"/>
        <v>2.0811766425432925</v>
      </c>
      <c r="Q5733">
        <f>IF(O5733&gt;0, IF(Q5732+O5733*Variables!$B$5&lt;Variables!$B$4, Q5732+O5733*Variables!$B$5, Variables!$B$4), IF(Q5732&gt;-O5733, Q5732+O5733/Variables!$B$5, 0))</f>
        <v>12.599195507122761</v>
      </c>
      <c r="R5733">
        <f>IF(O5733&gt;0, 0, IF(Q5732&gt;-O5733, 0, -O5733 - Q5732*Variables!$B$5))</f>
        <v>0</v>
      </c>
      <c r="S5733">
        <f t="shared" si="538"/>
        <v>0</v>
      </c>
      <c r="T5733">
        <f t="shared" si="539"/>
        <v>0</v>
      </c>
    </row>
    <row r="5734" spans="1:20" x14ac:dyDescent="0.3">
      <c r="A5734" s="3">
        <f t="shared" si="534"/>
        <v>43339</v>
      </c>
      <c r="B5734">
        <v>8</v>
      </c>
      <c r="C5734">
        <v>27</v>
      </c>
      <c r="D5734">
        <v>21</v>
      </c>
      <c r="E5734">
        <v>1</v>
      </c>
      <c r="F5734" s="1">
        <f>VLOOKUP(A5734,Weather!$A$1:$E$366, 5)</f>
        <v>0.92857142857142905</v>
      </c>
      <c r="G5734" s="1">
        <f>VLOOKUP(D5734, Summer!$A$1:$E$25, 2)</f>
        <v>403.43414919632897</v>
      </c>
      <c r="H5734" s="1">
        <f>VLOOKUP(D5734, Summer!$A$1:$E$25, 3)</f>
        <v>305.25297715532997</v>
      </c>
      <c r="I5734" s="1">
        <f>VLOOKUP(D5734, Summer!$A$1:$E$25, 5)</f>
        <v>313.15582306105603</v>
      </c>
      <c r="J5734" s="1">
        <f t="shared" si="535"/>
        <v>396.42120833625768</v>
      </c>
      <c r="K5734" s="47">
        <f t="shared" si="536"/>
        <v>7.4162574286991871</v>
      </c>
      <c r="L5734" s="48">
        <f>Solar!K5751/1000*Variables!$B$3</f>
        <v>0</v>
      </c>
      <c r="M5734">
        <f>IF(E5734=1, VLOOKUP(D5734, Sheet1!$A$2:$C$26, 2), Sheet1!$C$3)</f>
        <v>0.25796000000000002</v>
      </c>
      <c r="N5734" s="1">
        <f>'Electricity Rates'!$J$2</f>
        <v>0.24729999999999999</v>
      </c>
      <c r="O5734" s="145">
        <f>L5734-K5734</f>
        <v>-7.4162574286991871</v>
      </c>
      <c r="P5734">
        <f t="shared" si="537"/>
        <v>1.834040462117309</v>
      </c>
      <c r="Q5734">
        <f>IF(O5734&gt;0, IF(Q5733+O5734*Variables!$B$5&lt;Variables!$B$4, Q5733+O5734*Variables!$B$5, Variables!$B$4), IF(Q5733&gt;-O5734, Q5733+O5734/Variables!$B$5, 0))</f>
        <v>4.7095599446768173</v>
      </c>
      <c r="R5734">
        <f>IF(O5734&gt;0, 0, IF(Q5733&gt;-O5734, 0, -O5734 - Q5733*Variables!$B$5))</f>
        <v>0</v>
      </c>
      <c r="S5734">
        <f t="shared" si="538"/>
        <v>0</v>
      </c>
      <c r="T5734">
        <f t="shared" si="539"/>
        <v>0</v>
      </c>
    </row>
    <row r="5735" spans="1:20" x14ac:dyDescent="0.3">
      <c r="A5735" s="3">
        <f t="shared" si="534"/>
        <v>43339</v>
      </c>
      <c r="B5735">
        <v>8</v>
      </c>
      <c r="C5735">
        <v>27</v>
      </c>
      <c r="D5735">
        <v>22</v>
      </c>
      <c r="E5735">
        <v>1</v>
      </c>
      <c r="F5735" s="1">
        <f>VLOOKUP(A5735,Weather!$A$1:$E$366, 5)</f>
        <v>0.92857142857142905</v>
      </c>
      <c r="G5735" s="1">
        <f>VLOOKUP(D5735, Summer!$A$1:$E$25, 2)</f>
        <v>366.19777187885302</v>
      </c>
      <c r="H5735" s="1">
        <f>VLOOKUP(D5735, Summer!$A$1:$E$25, 3)</f>
        <v>263.18917633836901</v>
      </c>
      <c r="I5735" s="1">
        <f>VLOOKUP(D5735, Summer!$A$1:$E$25, 5)</f>
        <v>295.10418431306101</v>
      </c>
      <c r="J5735" s="1">
        <f t="shared" si="535"/>
        <v>358.84001505453278</v>
      </c>
      <c r="K5735" s="47">
        <f t="shared" si="536"/>
        <v>6.7131875676675357</v>
      </c>
      <c r="L5735" s="48">
        <f>Solar!K5752/1000*Variables!$B$3</f>
        <v>0</v>
      </c>
      <c r="M5735">
        <f>IF(E5735=1, VLOOKUP(D5735, Sheet1!$A$2:$C$26, 2), Sheet1!$C$3)</f>
        <v>0.18637999999999999</v>
      </c>
      <c r="N5735" s="1">
        <f>'Electricity Rates'!$J$2</f>
        <v>0.24729999999999999</v>
      </c>
      <c r="O5735" s="145">
        <f>L5735-K5735</f>
        <v>-6.7131875676675357</v>
      </c>
      <c r="P5735">
        <f t="shared" si="537"/>
        <v>1.6601712854841815</v>
      </c>
      <c r="Q5735">
        <f>IF(O5735&gt;0, IF(Q5734+O5735*Variables!$B$5&lt;Variables!$B$4, Q5734+O5735*Variables!$B$5, Variables!$B$4), IF(Q5734&gt;-O5735, Q5734+O5735/Variables!$B$5, 0))</f>
        <v>0</v>
      </c>
      <c r="R5735">
        <f>IF(O5735&gt;0, 0, IF(Q5734&gt;-O5735, 0, -O5735 - Q5734*Variables!$B$5))</f>
        <v>2.2862012196713275</v>
      </c>
      <c r="S5735">
        <f t="shared" si="538"/>
        <v>0.42610218332234201</v>
      </c>
      <c r="T5735">
        <f t="shared" si="539"/>
        <v>0</v>
      </c>
    </row>
    <row r="5736" spans="1:20" x14ac:dyDescent="0.3">
      <c r="A5736" s="3">
        <f t="shared" si="534"/>
        <v>43339</v>
      </c>
      <c r="B5736">
        <v>8</v>
      </c>
      <c r="C5736">
        <v>27</v>
      </c>
      <c r="D5736">
        <v>23</v>
      </c>
      <c r="E5736">
        <v>1</v>
      </c>
      <c r="F5736" s="1">
        <f>VLOOKUP(A5736,Weather!$A$1:$E$366, 5)</f>
        <v>0.92857142857142905</v>
      </c>
      <c r="G5736" s="1">
        <f>VLOOKUP(D5736, Summer!$A$1:$E$25, 2)</f>
        <v>342.86102460129899</v>
      </c>
      <c r="H5736" s="1">
        <f>VLOOKUP(D5736, Summer!$A$1:$E$25, 3)</f>
        <v>273.02297434567402</v>
      </c>
      <c r="I5736" s="1">
        <f>VLOOKUP(D5736, Summer!$A$1:$E$25, 5)</f>
        <v>281.53182330021599</v>
      </c>
      <c r="J5736" s="1">
        <f t="shared" si="535"/>
        <v>337.87259244018298</v>
      </c>
      <c r="K5736" s="47">
        <f t="shared" si="536"/>
        <v>6.3209285248757414</v>
      </c>
      <c r="L5736" s="48">
        <f>Solar!K5753/1000*Variables!$B$3</f>
        <v>0</v>
      </c>
      <c r="M5736">
        <f>IF(E5736=1, VLOOKUP(D5736, Sheet1!$A$2:$C$26, 2), Sheet1!$C$3)</f>
        <v>0.18637999999999999</v>
      </c>
      <c r="N5736" s="1">
        <f>'Electricity Rates'!$J$2</f>
        <v>0.24729999999999999</v>
      </c>
      <c r="O5736" s="145">
        <f>L5736-K5736</f>
        <v>-6.3209285248757414</v>
      </c>
      <c r="P5736">
        <f t="shared" si="537"/>
        <v>1.5631656242017709</v>
      </c>
      <c r="Q5736">
        <f>IF(O5736&gt;0, IF(Q5735+O5736*Variables!$B$5&lt;Variables!$B$4, Q5735+O5736*Variables!$B$5, Variables!$B$4), IF(Q5735&gt;-O5736, Q5735+O5736/Variables!$B$5, 0))</f>
        <v>0</v>
      </c>
      <c r="R5736">
        <f>IF(O5736&gt;0, 0, IF(Q5735&gt;-O5736, 0, -O5736 - Q5735*Variables!$B$5))</f>
        <v>6.3209285248757414</v>
      </c>
      <c r="S5736">
        <f t="shared" si="538"/>
        <v>1.1780946584663405</v>
      </c>
      <c r="T5736">
        <f t="shared" si="539"/>
        <v>0</v>
      </c>
    </row>
    <row r="5737" spans="1:20" x14ac:dyDescent="0.3">
      <c r="A5737" s="3">
        <f t="shared" si="534"/>
        <v>43339</v>
      </c>
      <c r="B5737">
        <v>8</v>
      </c>
      <c r="C5737">
        <v>27</v>
      </c>
      <c r="D5737">
        <v>24</v>
      </c>
      <c r="E5737">
        <v>1</v>
      </c>
      <c r="F5737" s="1">
        <f>VLOOKUP(A5737,Weather!$A$1:$E$366, 5)</f>
        <v>0.92857142857142905</v>
      </c>
      <c r="G5737" s="1">
        <f>VLOOKUP(D5737, Summer!$A$1:$E$25, 2)</f>
        <v>310.26482453023402</v>
      </c>
      <c r="H5737" s="1">
        <f>VLOOKUP(D5737, Summer!$A$1:$E$25, 3)</f>
        <v>259.09090909090901</v>
      </c>
      <c r="I5737" s="1">
        <f>VLOOKUP(D5737, Summer!$A$1:$E$25, 5)</f>
        <v>276.86321013243497</v>
      </c>
      <c r="J5737" s="1">
        <f t="shared" si="535"/>
        <v>306.60954485599655</v>
      </c>
      <c r="K5737" s="47">
        <f t="shared" si="536"/>
        <v>5.7360586843768653</v>
      </c>
      <c r="L5737" s="48">
        <f>Solar!K5754/1000*Variables!$B$3</f>
        <v>0</v>
      </c>
      <c r="M5737">
        <f>IF(E5737=1, VLOOKUP(D5737, Sheet1!$A$2:$C$26, 2), Sheet1!$C$3)</f>
        <v>0.18637999999999999</v>
      </c>
      <c r="N5737" s="1">
        <f>'Electricity Rates'!$J$2</f>
        <v>0.24729999999999999</v>
      </c>
      <c r="O5737" s="145">
        <f>L5737-K5737</f>
        <v>-5.7360586843768653</v>
      </c>
      <c r="P5737">
        <f t="shared" si="537"/>
        <v>1.4185273126463986</v>
      </c>
      <c r="Q5737">
        <f>IF(O5737&gt;0, IF(Q5736+O5737*Variables!$B$5&lt;Variables!$B$4, Q5736+O5737*Variables!$B$5, Variables!$B$4), IF(Q5736&gt;-O5737, Q5736+O5737/Variables!$B$5, 0))</f>
        <v>0</v>
      </c>
      <c r="R5737">
        <f>IF(O5737&gt;0, 0, IF(Q5736&gt;-O5737, 0, -O5737 - Q5736*Variables!$B$5))</f>
        <v>5.7360586843768653</v>
      </c>
      <c r="S5737">
        <f t="shared" si="538"/>
        <v>1.06908661759416</v>
      </c>
      <c r="T5737">
        <f t="shared" si="539"/>
        <v>0</v>
      </c>
    </row>
    <row r="5738" spans="1:20" x14ac:dyDescent="0.3">
      <c r="A5738" s="3">
        <f t="shared" si="534"/>
        <v>43340</v>
      </c>
      <c r="B5738">
        <v>8</v>
      </c>
      <c r="C5738">
        <v>28</v>
      </c>
      <c r="D5738">
        <v>1</v>
      </c>
      <c r="E5738">
        <v>1</v>
      </c>
      <c r="F5738" s="1">
        <f>VLOOKUP(A5738,Weather!$A$1:$E$366, 5)</f>
        <v>0.95238095238095499</v>
      </c>
      <c r="G5738" s="1">
        <f>VLOOKUP(D5738, Summer!$A$1:$E$25, 2)</f>
        <v>305.44698283970399</v>
      </c>
      <c r="H5738" s="1">
        <f>VLOOKUP(D5738, Summer!$A$1:$E$25, 3)</f>
        <v>264.36707082495798</v>
      </c>
      <c r="I5738" s="1">
        <f>VLOOKUP(D5738, Summer!$A$1:$E$25, 5)</f>
        <v>276.703769768114</v>
      </c>
      <c r="J5738" s="1">
        <f t="shared" si="535"/>
        <v>303.49079655328762</v>
      </c>
      <c r="K5738" s="47">
        <f t="shared" si="536"/>
        <v>5.6777130666807771</v>
      </c>
      <c r="L5738" s="48">
        <f>Solar!K5755/1000*Variables!$B$3</f>
        <v>0</v>
      </c>
      <c r="M5738">
        <f>IF(E5738=1, VLOOKUP(D5738, Sheet1!$A$2:$C$26, 2), Sheet1!$C$3)</f>
        <v>0.18637999999999999</v>
      </c>
      <c r="N5738" s="1">
        <f>'Electricity Rates'!$J$2</f>
        <v>0.24729999999999999</v>
      </c>
      <c r="O5738" s="145">
        <f>L5738-K5738</f>
        <v>-5.6777130666807771</v>
      </c>
      <c r="P5738">
        <f t="shared" si="537"/>
        <v>1.404098441390156</v>
      </c>
      <c r="Q5738">
        <f>IF(O5738&gt;0, IF(Q5737+O5738*Variables!$B$5&lt;Variables!$B$4, Q5737+O5738*Variables!$B$5, Variables!$B$4), IF(Q5737&gt;-O5738, Q5737+O5738/Variables!$B$5, 0))</f>
        <v>0</v>
      </c>
      <c r="R5738">
        <f>IF(O5738&gt;0, 0, IF(Q5737&gt;-O5738, 0, -O5738 - Q5737*Variables!$B$5))</f>
        <v>5.6777130666807771</v>
      </c>
      <c r="S5738">
        <f t="shared" si="538"/>
        <v>1.0582121613679631</v>
      </c>
      <c r="T5738">
        <f t="shared" si="539"/>
        <v>0</v>
      </c>
    </row>
    <row r="5739" spans="1:20" x14ac:dyDescent="0.3">
      <c r="A5739" s="3">
        <f t="shared" si="534"/>
        <v>43340</v>
      </c>
      <c r="B5739">
        <v>8</v>
      </c>
      <c r="C5739">
        <v>28</v>
      </c>
      <c r="D5739">
        <v>2</v>
      </c>
      <c r="E5739">
        <v>1</v>
      </c>
      <c r="F5739" s="1">
        <f>VLOOKUP(A5739,Weather!$A$1:$E$366, 5)</f>
        <v>0.95238095238095499</v>
      </c>
      <c r="G5739" s="1">
        <f>VLOOKUP(D5739, Summer!$A$1:$E$25, 2)</f>
        <v>286.71906025959902</v>
      </c>
      <c r="H5739" s="1">
        <f>VLOOKUP(D5739, Summer!$A$1:$E$25, 3)</f>
        <v>260.03911906460002</v>
      </c>
      <c r="I5739" s="1">
        <f>VLOOKUP(D5739, Summer!$A$1:$E$25, 5)</f>
        <v>276.50446931271199</v>
      </c>
      <c r="J5739" s="1">
        <f t="shared" si="535"/>
        <v>285.44858686936107</v>
      </c>
      <c r="K5739" s="47">
        <f t="shared" si="536"/>
        <v>5.3401789772203818</v>
      </c>
      <c r="L5739" s="48">
        <f>Solar!K5756/1000*Variables!$B$3</f>
        <v>0</v>
      </c>
      <c r="M5739">
        <f>IF(E5739=1, VLOOKUP(D5739, Sheet1!$A$2:$C$26, 2), Sheet1!$C$3)</f>
        <v>0.18637999999999999</v>
      </c>
      <c r="N5739" s="1">
        <f>'Electricity Rates'!$J$2</f>
        <v>0.24729999999999999</v>
      </c>
      <c r="O5739" s="145">
        <f>L5739-K5739</f>
        <v>-5.3401789772203818</v>
      </c>
      <c r="P5739">
        <f t="shared" si="537"/>
        <v>1.3206262610666004</v>
      </c>
      <c r="Q5739">
        <f>IF(O5739&gt;0, IF(Q5738+O5739*Variables!$B$5&lt;Variables!$B$4, Q5738+O5739*Variables!$B$5, Variables!$B$4), IF(Q5738&gt;-O5739, Q5738+O5739/Variables!$B$5, 0))</f>
        <v>0</v>
      </c>
      <c r="R5739">
        <f>IF(O5739&gt;0, 0, IF(Q5738&gt;-O5739, 0, -O5739 - Q5738*Variables!$B$5))</f>
        <v>5.3401789772203818</v>
      </c>
      <c r="S5739">
        <f t="shared" si="538"/>
        <v>0.99530255777433474</v>
      </c>
      <c r="T5739">
        <f t="shared" si="539"/>
        <v>0</v>
      </c>
    </row>
    <row r="5740" spans="1:20" x14ac:dyDescent="0.3">
      <c r="A5740" s="3">
        <f t="shared" si="534"/>
        <v>43340</v>
      </c>
      <c r="B5740">
        <v>8</v>
      </c>
      <c r="C5740">
        <v>28</v>
      </c>
      <c r="D5740">
        <v>3</v>
      </c>
      <c r="E5740">
        <v>1</v>
      </c>
      <c r="F5740" s="1">
        <f>VLOOKUP(A5740,Weather!$A$1:$E$366, 5)</f>
        <v>0.95238095238095499</v>
      </c>
      <c r="G5740" s="1">
        <f>VLOOKUP(D5740, Summer!$A$1:$E$25, 2)</f>
        <v>272.63131492590298</v>
      </c>
      <c r="H5740" s="1">
        <f>VLOOKUP(D5740, Summer!$A$1:$E$25, 3)</f>
        <v>241.571030279452</v>
      </c>
      <c r="I5740" s="1">
        <f>VLOOKUP(D5740, Summer!$A$1:$E$25, 5)</f>
        <v>276.33008141423602</v>
      </c>
      <c r="J5740" s="1">
        <f t="shared" si="535"/>
        <v>271.15225375226254</v>
      </c>
      <c r="K5740" s="47">
        <f t="shared" si="536"/>
        <v>5.0727228359916667</v>
      </c>
      <c r="L5740" s="48">
        <f>Solar!K5757/1000*Variables!$B$3</f>
        <v>0</v>
      </c>
      <c r="M5740">
        <f>IF(E5740=1, VLOOKUP(D5740, Sheet1!$A$2:$C$26, 2), Sheet1!$C$3)</f>
        <v>0.18637999999999999</v>
      </c>
      <c r="N5740" s="1">
        <f>'Electricity Rates'!$J$2</f>
        <v>0.24729999999999999</v>
      </c>
      <c r="O5740" s="145">
        <f>L5740-K5740</f>
        <v>-5.0727228359916667</v>
      </c>
      <c r="P5740">
        <f t="shared" si="537"/>
        <v>1.2544843573407392</v>
      </c>
      <c r="Q5740">
        <f>IF(O5740&gt;0, IF(Q5739+O5740*Variables!$B$5&lt;Variables!$B$4, Q5739+O5740*Variables!$B$5, Variables!$B$4), IF(Q5739&gt;-O5740, Q5739+O5740/Variables!$B$5, 0))</f>
        <v>0</v>
      </c>
      <c r="R5740">
        <f>IF(O5740&gt;0, 0, IF(Q5739&gt;-O5740, 0, -O5740 - Q5739*Variables!$B$5))</f>
        <v>5.0727228359916667</v>
      </c>
      <c r="S5740">
        <f t="shared" si="538"/>
        <v>0.94545408217212679</v>
      </c>
      <c r="T5740">
        <f t="shared" si="539"/>
        <v>0</v>
      </c>
    </row>
    <row r="5741" spans="1:20" x14ac:dyDescent="0.3">
      <c r="A5741" s="3">
        <f t="shared" si="534"/>
        <v>43340</v>
      </c>
      <c r="B5741">
        <v>8</v>
      </c>
      <c r="C5741">
        <v>28</v>
      </c>
      <c r="D5741">
        <v>4</v>
      </c>
      <c r="E5741">
        <v>1</v>
      </c>
      <c r="F5741" s="1">
        <f>VLOOKUP(A5741,Weather!$A$1:$E$366, 5)</f>
        <v>0.95238095238095499</v>
      </c>
      <c r="G5741" s="1">
        <f>VLOOKUP(D5741, Summer!$A$1:$E$25, 2)</f>
        <v>286.33237882239803</v>
      </c>
      <c r="H5741" s="1">
        <f>VLOOKUP(D5741, Summer!$A$1:$E$25, 3)</f>
        <v>256.10019667595998</v>
      </c>
      <c r="I5741" s="1">
        <f>VLOOKUP(D5741, Summer!$A$1:$E$25, 5)</f>
        <v>276.13078095883401</v>
      </c>
      <c r="J5741" s="1">
        <f t="shared" si="535"/>
        <v>284.89275110113914</v>
      </c>
      <c r="K5741" s="47">
        <f t="shared" si="536"/>
        <v>5.329780388399886</v>
      </c>
      <c r="L5741" s="48">
        <f>Solar!K5758/1000*Variables!$B$3</f>
        <v>0</v>
      </c>
      <c r="M5741">
        <f>IF(E5741=1, VLOOKUP(D5741, Sheet1!$A$2:$C$26, 2), Sheet1!$C$3)</f>
        <v>0.18637999999999999</v>
      </c>
      <c r="N5741" s="1">
        <f>'Electricity Rates'!$J$2</f>
        <v>0.24729999999999999</v>
      </c>
      <c r="O5741" s="145">
        <f>L5741-K5741</f>
        <v>-5.329780388399886</v>
      </c>
      <c r="P5741">
        <f t="shared" si="537"/>
        <v>1.3180546900512917</v>
      </c>
      <c r="Q5741">
        <f>IF(O5741&gt;0, IF(Q5740+O5741*Variables!$B$5&lt;Variables!$B$4, Q5740+O5741*Variables!$B$5, Variables!$B$4), IF(Q5740&gt;-O5741, Q5740+O5741/Variables!$B$5, 0))</f>
        <v>0</v>
      </c>
      <c r="R5741">
        <f>IF(O5741&gt;0, 0, IF(Q5740&gt;-O5741, 0, -O5741 - Q5740*Variables!$B$5))</f>
        <v>5.329780388399886</v>
      </c>
      <c r="S5741">
        <f t="shared" si="538"/>
        <v>0.99336446878997064</v>
      </c>
      <c r="T5741">
        <f t="shared" si="539"/>
        <v>0</v>
      </c>
    </row>
    <row r="5742" spans="1:20" x14ac:dyDescent="0.3">
      <c r="A5742" s="3">
        <f t="shared" si="534"/>
        <v>43340</v>
      </c>
      <c r="B5742">
        <v>8</v>
      </c>
      <c r="C5742">
        <v>28</v>
      </c>
      <c r="D5742">
        <v>5</v>
      </c>
      <c r="E5742">
        <v>1</v>
      </c>
      <c r="F5742" s="1">
        <f>VLOOKUP(A5742,Weather!$A$1:$E$366, 5)</f>
        <v>0.95238095238095499</v>
      </c>
      <c r="G5742" s="1">
        <f>VLOOKUP(D5742, Summer!$A$1:$E$25, 2)</f>
        <v>323.19252555232703</v>
      </c>
      <c r="H5742" s="1">
        <f>VLOOKUP(D5742, Summer!$A$1:$E$25, 3)</f>
        <v>290.90909090909099</v>
      </c>
      <c r="I5742" s="1">
        <f>VLOOKUP(D5742, Summer!$A$1:$E$25, 5)</f>
        <v>275.93148050343302</v>
      </c>
      <c r="J5742" s="1">
        <f t="shared" si="535"/>
        <v>321.65521914074446</v>
      </c>
      <c r="K5742" s="47">
        <f t="shared" si="536"/>
        <v>6.0175335180578164</v>
      </c>
      <c r="L5742" s="48">
        <f>Solar!K5759/1000*Variables!$B$3</f>
        <v>0</v>
      </c>
      <c r="M5742">
        <f>IF(E5742=1, VLOOKUP(D5742, Sheet1!$A$2:$C$26, 2), Sheet1!$C$3)</f>
        <v>0.18637999999999999</v>
      </c>
      <c r="N5742" s="1">
        <f>'Electricity Rates'!$J$2</f>
        <v>0.24729999999999999</v>
      </c>
      <c r="O5742" s="145">
        <f>L5742-K5742</f>
        <v>-6.0175335180578164</v>
      </c>
      <c r="P5742">
        <f t="shared" si="537"/>
        <v>1.4881360390156979</v>
      </c>
      <c r="Q5742">
        <f>IF(O5742&gt;0, IF(Q5741+O5742*Variables!$B$5&lt;Variables!$B$4, Q5741+O5742*Variables!$B$5, Variables!$B$4), IF(Q5741&gt;-O5742, Q5741+O5742/Variables!$B$5, 0))</f>
        <v>0</v>
      </c>
      <c r="R5742">
        <f>IF(O5742&gt;0, 0, IF(Q5741&gt;-O5742, 0, -O5742 - Q5741*Variables!$B$5))</f>
        <v>6.0175335180578164</v>
      </c>
      <c r="S5742">
        <f t="shared" si="538"/>
        <v>1.1215478970956159</v>
      </c>
      <c r="T5742">
        <f t="shared" si="539"/>
        <v>0</v>
      </c>
    </row>
    <row r="5743" spans="1:20" x14ac:dyDescent="0.3">
      <c r="A5743" s="3">
        <f t="shared" si="534"/>
        <v>43340</v>
      </c>
      <c r="B5743">
        <v>8</v>
      </c>
      <c r="C5743">
        <v>28</v>
      </c>
      <c r="D5743">
        <v>6</v>
      </c>
      <c r="E5743">
        <v>1</v>
      </c>
      <c r="F5743" s="1">
        <f>VLOOKUP(A5743,Weather!$A$1:$E$366, 5)</f>
        <v>0.95238095238095499</v>
      </c>
      <c r="G5743" s="1">
        <f>VLOOKUP(D5743, Summer!$A$1:$E$25, 2)</f>
        <v>420.20776289112302</v>
      </c>
      <c r="H5743" s="1">
        <f>VLOOKUP(D5743, Summer!$A$1:$E$25, 3)</f>
        <v>354.54545454545399</v>
      </c>
      <c r="I5743" s="1">
        <f>VLOOKUP(D5743, Summer!$A$1:$E$25, 5)</f>
        <v>244.50179868660999</v>
      </c>
      <c r="J5743" s="1">
        <f t="shared" si="535"/>
        <v>417.08098630323423</v>
      </c>
      <c r="K5743" s="47">
        <f t="shared" si="536"/>
        <v>7.8027610480840037</v>
      </c>
      <c r="L5743" s="48">
        <f>Solar!K5760/1000*Variables!$B$3</f>
        <v>6.5400000000000014E-2</v>
      </c>
      <c r="M5743">
        <f>IF(E5743=1, VLOOKUP(D5743, Sheet1!$A$2:$C$26, 2), Sheet1!$C$3)</f>
        <v>0.18637999999999999</v>
      </c>
      <c r="N5743" s="1">
        <f>'Electricity Rates'!$J$2</f>
        <v>0.24729999999999999</v>
      </c>
      <c r="O5743" s="145">
        <f>L5743-K5743</f>
        <v>-7.7373610480840034</v>
      </c>
      <c r="P5743">
        <f t="shared" si="537"/>
        <v>1.9296228071911741</v>
      </c>
      <c r="Q5743">
        <f>IF(O5743&gt;0, IF(Q5742+O5743*Variables!$B$5&lt;Variables!$B$4, Q5742+O5743*Variables!$B$5, Variables!$B$4), IF(Q5742&gt;-O5743, Q5742+O5743/Variables!$B$5, 0))</f>
        <v>0</v>
      </c>
      <c r="R5743">
        <f>IF(O5743&gt;0, 0, IF(Q5742&gt;-O5743, 0, -O5743 - Q5742*Variables!$B$5))</f>
        <v>7.7373610480840034</v>
      </c>
      <c r="S5743">
        <f t="shared" si="538"/>
        <v>1.4420893521418965</v>
      </c>
      <c r="T5743">
        <f t="shared" si="539"/>
        <v>0</v>
      </c>
    </row>
    <row r="5744" spans="1:20" x14ac:dyDescent="0.3">
      <c r="A5744" s="3">
        <f t="shared" si="534"/>
        <v>43340</v>
      </c>
      <c r="B5744">
        <v>8</v>
      </c>
      <c r="C5744">
        <v>28</v>
      </c>
      <c r="D5744">
        <v>7</v>
      </c>
      <c r="E5744">
        <v>1</v>
      </c>
      <c r="F5744" s="1">
        <f>VLOOKUP(A5744,Weather!$A$1:$E$366, 5)</f>
        <v>0.95238095238095499</v>
      </c>
      <c r="G5744" s="1">
        <f>VLOOKUP(D5744, Summer!$A$1:$E$25, 2)</f>
        <v>767.23345107957198</v>
      </c>
      <c r="H5744" s="1">
        <f>VLOOKUP(D5744, Summer!$A$1:$E$25, 3)</f>
        <v>587.45596403639502</v>
      </c>
      <c r="I5744" s="1">
        <f>VLOOKUP(D5744, Summer!$A$1:$E$25, 5)</f>
        <v>275.57273968370998</v>
      </c>
      <c r="J5744" s="1">
        <f t="shared" si="535"/>
        <v>758.67261836323064</v>
      </c>
      <c r="K5744" s="47">
        <f t="shared" si="536"/>
        <v>14.193265454946038</v>
      </c>
      <c r="L5744" s="48">
        <f>Solar!K5761/1000*Variables!$B$3</f>
        <v>2.6610999999999998</v>
      </c>
      <c r="M5744">
        <f>IF(E5744=1, VLOOKUP(D5744, Sheet1!$A$2:$C$26, 2), Sheet1!$C$3)</f>
        <v>0.18637999999999999</v>
      </c>
      <c r="N5744" s="1">
        <f>'Electricity Rates'!$J$2</f>
        <v>0.24729999999999999</v>
      </c>
      <c r="O5744" s="145">
        <f>L5744-K5744</f>
        <v>-11.532165454946039</v>
      </c>
      <c r="P5744">
        <f t="shared" si="537"/>
        <v>3.5099945470081551</v>
      </c>
      <c r="Q5744">
        <f>IF(O5744&gt;0, IF(Q5743+O5744*Variables!$B$5&lt;Variables!$B$4, Q5743+O5744*Variables!$B$5, Variables!$B$4), IF(Q5743&gt;-O5744, Q5743+O5744/Variables!$B$5, 0))</f>
        <v>0</v>
      </c>
      <c r="R5744">
        <f>IF(O5744&gt;0, 0, IF(Q5743&gt;-O5744, 0, -O5744 - Q5743*Variables!$B$5))</f>
        <v>11.532165454946039</v>
      </c>
      <c r="S5744">
        <f t="shared" si="538"/>
        <v>2.1493649974928428</v>
      </c>
      <c r="T5744">
        <f t="shared" si="539"/>
        <v>0</v>
      </c>
    </row>
    <row r="5745" spans="1:20" x14ac:dyDescent="0.3">
      <c r="A5745" s="3">
        <f t="shared" si="534"/>
        <v>43340</v>
      </c>
      <c r="B5745">
        <v>8</v>
      </c>
      <c r="C5745">
        <v>28</v>
      </c>
      <c r="D5745">
        <v>8</v>
      </c>
      <c r="E5745">
        <v>1</v>
      </c>
      <c r="F5745" s="1">
        <f>VLOOKUP(A5745,Weather!$A$1:$E$366, 5)</f>
        <v>0.95238095238095499</v>
      </c>
      <c r="G5745" s="1">
        <f>VLOOKUP(D5745, Summer!$A$1:$E$25, 2)</f>
        <v>1109.6398637209199</v>
      </c>
      <c r="H5745" s="1">
        <f>VLOOKUP(D5745, Summer!$A$1:$E$25, 3)</f>
        <v>814.26008774773595</v>
      </c>
      <c r="I5745" s="1">
        <f>VLOOKUP(D5745, Summer!$A$1:$E$25, 5)</f>
        <v>328.96533168578299</v>
      </c>
      <c r="J5745" s="1">
        <f t="shared" si="535"/>
        <v>1095.57416010315</v>
      </c>
      <c r="K5745" s="47">
        <f t="shared" si="536"/>
        <v>20.496027540140869</v>
      </c>
      <c r="L5745" s="48">
        <f>Solar!K5762/1000*Variables!$B$3</f>
        <v>11.189249999999999</v>
      </c>
      <c r="M5745">
        <f>IF(E5745=1, VLOOKUP(D5745, Sheet1!$A$2:$C$26, 2), Sheet1!$C$3)</f>
        <v>0.18637999999999999</v>
      </c>
      <c r="N5745" s="1">
        <f>'Electricity Rates'!$J$2</f>
        <v>0.24729999999999999</v>
      </c>
      <c r="O5745" s="145">
        <f>L5745-K5745</f>
        <v>-9.3067775401408692</v>
      </c>
      <c r="P5745">
        <f t="shared" si="537"/>
        <v>5.0686676106768367</v>
      </c>
      <c r="Q5745">
        <f>IF(O5745&gt;0, IF(Q5744+O5745*Variables!$B$5&lt;Variables!$B$4, Q5744+O5745*Variables!$B$5, Variables!$B$4), IF(Q5744&gt;-O5745, Q5744+O5745/Variables!$B$5, 0))</f>
        <v>0</v>
      </c>
      <c r="R5745">
        <f>IF(O5745&gt;0, 0, IF(Q5744&gt;-O5745, 0, -O5745 - Q5744*Variables!$B$5))</f>
        <v>9.3067775401408692</v>
      </c>
      <c r="S5745">
        <f t="shared" si="538"/>
        <v>1.7345971979314552</v>
      </c>
      <c r="T5745">
        <f t="shared" si="539"/>
        <v>0</v>
      </c>
    </row>
    <row r="5746" spans="1:20" x14ac:dyDescent="0.3">
      <c r="A5746" s="3">
        <f t="shared" si="534"/>
        <v>43340</v>
      </c>
      <c r="B5746">
        <v>8</v>
      </c>
      <c r="C5746">
        <v>28</v>
      </c>
      <c r="D5746">
        <v>9</v>
      </c>
      <c r="E5746">
        <v>1</v>
      </c>
      <c r="F5746" s="1">
        <f>VLOOKUP(A5746,Weather!$A$1:$E$366, 5)</f>
        <v>0.95238095238095499</v>
      </c>
      <c r="G5746" s="1">
        <f>VLOOKUP(D5746, Summer!$A$1:$E$25, 2)</f>
        <v>1322.40871182827</v>
      </c>
      <c r="H5746" s="1">
        <f>VLOOKUP(D5746, Summer!$A$1:$E$25, 3)</f>
        <v>1017.49011217013</v>
      </c>
      <c r="I5746" s="1">
        <f>VLOOKUP(D5746, Summer!$A$1:$E$25, 5)</f>
        <v>386.82225388885001</v>
      </c>
      <c r="J5746" s="1">
        <f t="shared" si="535"/>
        <v>1307.8887785112165</v>
      </c>
      <c r="K5746" s="47">
        <f t="shared" si="536"/>
        <v>24.468014489574326</v>
      </c>
      <c r="L5746" s="48">
        <f>Solar!K5763/1000*Variables!$B$3</f>
        <v>21.989549999999998</v>
      </c>
      <c r="M5746">
        <f>IF(E5746=1, VLOOKUP(D5746, Sheet1!$A$2:$C$26, 2), Sheet1!$C$3)</f>
        <v>0.25796000000000002</v>
      </c>
      <c r="N5746" s="1">
        <f>'Electricity Rates'!$J$2</f>
        <v>0.24729999999999999</v>
      </c>
      <c r="O5746" s="145">
        <f>L5746-K5746</f>
        <v>-2.4784644895743284</v>
      </c>
      <c r="P5746">
        <f t="shared" si="537"/>
        <v>6.0509399832717303</v>
      </c>
      <c r="Q5746">
        <f>IF(O5746&gt;0, IF(Q5745+O5746*Variables!$B$5&lt;Variables!$B$4, Q5745+O5746*Variables!$B$5, Variables!$B$4), IF(Q5745&gt;-O5746, Q5745+O5746/Variables!$B$5, 0))</f>
        <v>0</v>
      </c>
      <c r="R5746">
        <f>IF(O5746&gt;0, 0, IF(Q5745&gt;-O5746, 0, -O5746 - Q5745*Variables!$B$5))</f>
        <v>2.4784644895743284</v>
      </c>
      <c r="S5746">
        <f t="shared" si="538"/>
        <v>0.63934469973059382</v>
      </c>
      <c r="T5746">
        <f t="shared" si="539"/>
        <v>0</v>
      </c>
    </row>
    <row r="5747" spans="1:20" x14ac:dyDescent="0.3">
      <c r="A5747" s="3">
        <f t="shared" si="534"/>
        <v>43340</v>
      </c>
      <c r="B5747">
        <v>8</v>
      </c>
      <c r="C5747">
        <v>28</v>
      </c>
      <c r="D5747">
        <v>10</v>
      </c>
      <c r="E5747">
        <v>1</v>
      </c>
      <c r="F5747" s="1">
        <f>VLOOKUP(A5747,Weather!$A$1:$E$366, 5)</f>
        <v>0.95238095238095499</v>
      </c>
      <c r="G5747" s="1">
        <f>VLOOKUP(D5747, Summer!$A$1:$E$25, 2)</f>
        <v>1424.0693518383</v>
      </c>
      <c r="H5747" s="1">
        <f>VLOOKUP(D5747, Summer!$A$1:$E$25, 3)</f>
        <v>1069.7659339946799</v>
      </c>
      <c r="I5747" s="1">
        <f>VLOOKUP(D5747, Summer!$A$1:$E$25, 5)</f>
        <v>417.88322986318002</v>
      </c>
      <c r="J5747" s="1">
        <f t="shared" si="535"/>
        <v>1407.1977605124143</v>
      </c>
      <c r="K5747" s="47">
        <f t="shared" si="536"/>
        <v>26.325889295500989</v>
      </c>
      <c r="L5747" s="48">
        <f>Solar!K5764/1000*Variables!$B$3</f>
        <v>30.611300000000004</v>
      </c>
      <c r="M5747">
        <f>IF(E5747=1, VLOOKUP(D5747, Sheet1!$A$2:$C$26, 2), Sheet1!$C$3)</f>
        <v>0.25796000000000002</v>
      </c>
      <c r="N5747" s="1">
        <f>'Electricity Rates'!$J$2</f>
        <v>0.24729999999999999</v>
      </c>
      <c r="O5747" s="145">
        <f>L5747-K5747</f>
        <v>4.2854107044990144</v>
      </c>
      <c r="P5747">
        <f t="shared" si="537"/>
        <v>6.5103924227773948</v>
      </c>
      <c r="Q5747">
        <f>IF(O5747&gt;0, IF(Q5746+O5747*Variables!$B$5&lt;Variables!$B$4, Q5746+O5747*Variables!$B$5, Variables!$B$4), IF(Q5746&gt;-O5747, Q5746+O5747/Variables!$B$5, 0))</f>
        <v>4.028286062229073</v>
      </c>
      <c r="R5747">
        <f>IF(O5747&gt;0, 0, IF(Q5746&gt;-O5747, 0, -O5747 - Q5746*Variables!$B$5))</f>
        <v>0</v>
      </c>
      <c r="S5747">
        <f t="shared" si="538"/>
        <v>0</v>
      </c>
      <c r="T5747">
        <f t="shared" si="539"/>
        <v>0</v>
      </c>
    </row>
    <row r="5748" spans="1:20" x14ac:dyDescent="0.3">
      <c r="A5748" s="3">
        <f t="shared" si="534"/>
        <v>43340</v>
      </c>
      <c r="B5748">
        <v>8</v>
      </c>
      <c r="C5748">
        <v>28</v>
      </c>
      <c r="D5748">
        <v>11</v>
      </c>
      <c r="E5748">
        <v>1</v>
      </c>
      <c r="F5748" s="1">
        <f>VLOOKUP(A5748,Weather!$A$1:$E$366, 5)</f>
        <v>0.95238095238095499</v>
      </c>
      <c r="G5748" s="1">
        <f>VLOOKUP(D5748, Summer!$A$1:$E$25, 2)</f>
        <v>1497.9516334678001</v>
      </c>
      <c r="H5748" s="1">
        <f>VLOOKUP(D5748, Summer!$A$1:$E$25, 3)</f>
        <v>1079.6213447448599</v>
      </c>
      <c r="I5748" s="1">
        <f>VLOOKUP(D5748, Summer!$A$1:$E$25, 5)</f>
        <v>435.54125021175599</v>
      </c>
      <c r="J5748" s="1">
        <f t="shared" si="535"/>
        <v>1478.0311435286135</v>
      </c>
      <c r="K5748" s="47">
        <f t="shared" si="536"/>
        <v>27.651041915862788</v>
      </c>
      <c r="L5748" s="48">
        <f>Solar!K5765/1000*Variables!$B$3</f>
        <v>36.449950000000001</v>
      </c>
      <c r="M5748">
        <f>IF(E5748=1, VLOOKUP(D5748, Sheet1!$A$2:$C$26, 2), Sheet1!$C$3)</f>
        <v>0.25796000000000002</v>
      </c>
      <c r="N5748" s="1">
        <f>'Electricity Rates'!$J$2</f>
        <v>0.24729999999999999</v>
      </c>
      <c r="O5748" s="145">
        <f>L5748-K5748</f>
        <v>8.7989080841372136</v>
      </c>
      <c r="P5748">
        <f t="shared" si="537"/>
        <v>6.8381026657928672</v>
      </c>
      <c r="Q5748">
        <f>IF(O5748&gt;0, IF(Q5747+O5748*Variables!$B$5&lt;Variables!$B$4, Q5747+O5748*Variables!$B$5, Variables!$B$4), IF(Q5747&gt;-O5748, Q5747+O5748/Variables!$B$5, 0))</f>
        <v>12.299259661318054</v>
      </c>
      <c r="R5748">
        <f>IF(O5748&gt;0, 0, IF(Q5747&gt;-O5748, 0, -O5748 - Q5747*Variables!$B$5))</f>
        <v>0</v>
      </c>
      <c r="S5748">
        <f t="shared" si="538"/>
        <v>0</v>
      </c>
      <c r="T5748">
        <f t="shared" si="539"/>
        <v>0</v>
      </c>
    </row>
    <row r="5749" spans="1:20" x14ac:dyDescent="0.3">
      <c r="A5749" s="3">
        <f t="shared" si="534"/>
        <v>43340</v>
      </c>
      <c r="B5749">
        <v>8</v>
      </c>
      <c r="C5749">
        <v>28</v>
      </c>
      <c r="D5749">
        <v>12</v>
      </c>
      <c r="E5749">
        <v>1</v>
      </c>
      <c r="F5749" s="1">
        <f>VLOOKUP(A5749,Weather!$A$1:$E$366, 5)</f>
        <v>0.95238095238095499</v>
      </c>
      <c r="G5749" s="1">
        <f>VLOOKUP(D5749, Summer!$A$1:$E$25, 2)</f>
        <v>1553.30978408544</v>
      </c>
      <c r="H5749" s="1">
        <f>VLOOKUP(D5749, Summer!$A$1:$E$25, 3)</f>
        <v>1117.7462231731799</v>
      </c>
      <c r="I5749" s="1">
        <f>VLOOKUP(D5749, Summer!$A$1:$E$25, 5)</f>
        <v>435.36187980189499</v>
      </c>
      <c r="J5749" s="1">
        <f t="shared" si="535"/>
        <v>1532.5686621372383</v>
      </c>
      <c r="K5749" s="47">
        <f t="shared" si="536"/>
        <v>28.671331115881959</v>
      </c>
      <c r="L5749" s="48">
        <f>Solar!K5766/1000*Variables!$B$3</f>
        <v>40.088549999999998</v>
      </c>
      <c r="M5749">
        <f>IF(E5749=1, VLOOKUP(D5749, Sheet1!$A$2:$C$26, 2), Sheet1!$C$3)</f>
        <v>0.25796000000000002</v>
      </c>
      <c r="N5749" s="1">
        <f>'Electricity Rates'!$J$2</f>
        <v>0.24729999999999999</v>
      </c>
      <c r="O5749" s="145">
        <f>L5749-K5749</f>
        <v>11.417218884118039</v>
      </c>
      <c r="P5749">
        <f t="shared" si="537"/>
        <v>7.0904201849576083</v>
      </c>
      <c r="Q5749">
        <f>IF(O5749&gt;0, IF(Q5748+O5749*Variables!$B$5&lt;Variables!$B$4, Q5748+O5749*Variables!$B$5, Variables!$B$4), IF(Q5748&gt;-O5749, Q5748+O5749/Variables!$B$5, 0))</f>
        <v>23.031445412389012</v>
      </c>
      <c r="R5749">
        <f>IF(O5749&gt;0, 0, IF(Q5748&gt;-O5749, 0, -O5749 - Q5748*Variables!$B$5))</f>
        <v>0</v>
      </c>
      <c r="S5749">
        <f t="shared" si="538"/>
        <v>0</v>
      </c>
      <c r="T5749">
        <f t="shared" si="539"/>
        <v>0</v>
      </c>
    </row>
    <row r="5750" spans="1:20" x14ac:dyDescent="0.3">
      <c r="A5750" s="3">
        <f t="shared" si="534"/>
        <v>43340</v>
      </c>
      <c r="B5750">
        <v>8</v>
      </c>
      <c r="C5750">
        <v>28</v>
      </c>
      <c r="D5750">
        <v>13</v>
      </c>
      <c r="E5750">
        <v>1</v>
      </c>
      <c r="F5750" s="1">
        <f>VLOOKUP(A5750,Weather!$A$1:$E$366, 5)</f>
        <v>0.95238095238095499</v>
      </c>
      <c r="G5750" s="1">
        <f>VLOOKUP(D5750, Summer!$A$1:$E$25, 2)</f>
        <v>1622.5675647430101</v>
      </c>
      <c r="H5750" s="1">
        <f>VLOOKUP(D5750, Summer!$A$1:$E$25, 3)</f>
        <v>1132.28619594112</v>
      </c>
      <c r="I5750" s="1">
        <f>VLOOKUP(D5750, Summer!$A$1:$E$25, 5)</f>
        <v>435.17254436926402</v>
      </c>
      <c r="J5750" s="1">
        <f t="shared" si="535"/>
        <v>1599.2208328953022</v>
      </c>
      <c r="K5750" s="47">
        <f t="shared" si="536"/>
        <v>29.918261517507009</v>
      </c>
      <c r="L5750" s="48">
        <f>Solar!K5767/1000*Variables!$B$3</f>
        <v>40.899249999999995</v>
      </c>
      <c r="M5750">
        <f>IF(E5750=1, VLOOKUP(D5750, Sheet1!$A$2:$C$26, 2), Sheet1!$C$3)</f>
        <v>0.55478000000000005</v>
      </c>
      <c r="N5750" s="1">
        <f>'Electricity Rates'!$J$2</f>
        <v>0.24729999999999999</v>
      </c>
      <c r="O5750" s="145">
        <f>L5750-K5750</f>
        <v>10.980988482492986</v>
      </c>
      <c r="P5750">
        <f t="shared" si="537"/>
        <v>7.3987860732794832</v>
      </c>
      <c r="Q5750">
        <f>IF(O5750&gt;0, IF(Q5749+O5750*Variables!$B$5&lt;Variables!$B$4, Q5749+O5750*Variables!$B$5, Variables!$B$4), IF(Q5749&gt;-O5750, Q5749+O5750/Variables!$B$5, 0))</f>
        <v>33.353574585932421</v>
      </c>
      <c r="R5750">
        <f>IF(O5750&gt;0, 0, IF(Q5749&gt;-O5750, 0, -O5750 - Q5749*Variables!$B$5))</f>
        <v>0</v>
      </c>
      <c r="S5750">
        <f t="shared" si="538"/>
        <v>0</v>
      </c>
      <c r="T5750">
        <f t="shared" si="539"/>
        <v>0</v>
      </c>
    </row>
    <row r="5751" spans="1:20" x14ac:dyDescent="0.3">
      <c r="A5751" s="3">
        <f t="shared" si="534"/>
        <v>43340</v>
      </c>
      <c r="B5751">
        <v>8</v>
      </c>
      <c r="C5751">
        <v>28</v>
      </c>
      <c r="D5751">
        <v>14</v>
      </c>
      <c r="E5751">
        <v>1</v>
      </c>
      <c r="F5751" s="1">
        <f>VLOOKUP(A5751,Weather!$A$1:$E$366, 5)</f>
        <v>0.95238095238095499</v>
      </c>
      <c r="G5751" s="1">
        <f>VLOOKUP(D5751, Summer!$A$1:$E$25, 2)</f>
        <v>1636.26340321468</v>
      </c>
      <c r="H5751" s="1">
        <f>VLOOKUP(D5751, Summer!$A$1:$E$25, 3)</f>
        <v>1156.2601309732199</v>
      </c>
      <c r="I5751" s="1">
        <f>VLOOKUP(D5751, Summer!$A$1:$E$25, 5)</f>
        <v>417.13087064403902</v>
      </c>
      <c r="J5751" s="1">
        <f t="shared" si="535"/>
        <v>1613.4061045365165</v>
      </c>
      <c r="K5751" s="47">
        <f t="shared" si="536"/>
        <v>30.183639917993688</v>
      </c>
      <c r="L5751" s="48">
        <f>Solar!K5768/1000*Variables!$B$3</f>
        <v>38.134549999999997</v>
      </c>
      <c r="M5751">
        <f>IF(E5751=1, VLOOKUP(D5751, Sheet1!$A$2:$C$26, 2), Sheet1!$C$3)</f>
        <v>0.55478000000000005</v>
      </c>
      <c r="N5751" s="1">
        <f>'Electricity Rates'!$J$2</f>
        <v>0.24729999999999999</v>
      </c>
      <c r="O5751" s="145">
        <f>L5751-K5751</f>
        <v>7.9509100820063097</v>
      </c>
      <c r="P5751">
        <f t="shared" si="537"/>
        <v>7.464414151719839</v>
      </c>
      <c r="Q5751">
        <f>IF(O5751&gt;0, IF(Q5750+O5751*Variables!$B$5&lt;Variables!$B$4, Q5750+O5751*Variables!$B$5, Variables!$B$4), IF(Q5750&gt;-O5751, Q5750+O5751/Variables!$B$5, 0))</f>
        <v>40.827430063018355</v>
      </c>
      <c r="R5751">
        <f>IF(O5751&gt;0, 0, IF(Q5750&gt;-O5751, 0, -O5751 - Q5750*Variables!$B$5))</f>
        <v>0</v>
      </c>
      <c r="S5751">
        <f t="shared" si="538"/>
        <v>0</v>
      </c>
      <c r="T5751">
        <f t="shared" si="539"/>
        <v>0</v>
      </c>
    </row>
    <row r="5752" spans="1:20" x14ac:dyDescent="0.3">
      <c r="A5752" s="3">
        <f t="shared" si="534"/>
        <v>43340</v>
      </c>
      <c r="B5752">
        <v>8</v>
      </c>
      <c r="C5752">
        <v>28</v>
      </c>
      <c r="D5752">
        <v>15</v>
      </c>
      <c r="E5752">
        <v>1</v>
      </c>
      <c r="F5752" s="1">
        <f>VLOOKUP(A5752,Weather!$A$1:$E$366, 5)</f>
        <v>0.95238095238095499</v>
      </c>
      <c r="G5752" s="1">
        <f>VLOOKUP(D5752, Summer!$A$1:$E$25, 2)</f>
        <v>1589.7727985285201</v>
      </c>
      <c r="H5752" s="1">
        <f>VLOOKUP(D5752, Summer!$A$1:$E$25, 3)</f>
        <v>1137.7596230737599</v>
      </c>
      <c r="I5752" s="1">
        <f>VLOOKUP(D5752, Summer!$A$1:$E$25, 5)</f>
        <v>403.543562097039</v>
      </c>
      <c r="J5752" s="1">
        <f t="shared" si="535"/>
        <v>1568.2483616021041</v>
      </c>
      <c r="K5752" s="47">
        <f t="shared" si="536"/>
        <v>29.338827785196415</v>
      </c>
      <c r="L5752" s="48">
        <f>Solar!K5769/1000*Variables!$B$3</f>
        <v>33.733300000000007</v>
      </c>
      <c r="M5752">
        <f>IF(E5752=1, VLOOKUP(D5752, Sheet1!$A$2:$C$26, 2), Sheet1!$C$3)</f>
        <v>0.55478000000000005</v>
      </c>
      <c r="N5752" s="1">
        <f>'Electricity Rates'!$J$2</f>
        <v>0.24729999999999999</v>
      </c>
      <c r="O5752" s="145">
        <f>L5752-K5752</f>
        <v>4.3944722148035922</v>
      </c>
      <c r="P5752">
        <f t="shared" si="537"/>
        <v>7.2554921112790733</v>
      </c>
      <c r="Q5752">
        <f>IF(O5752&gt;0, IF(Q5751+O5752*Variables!$B$5&lt;Variables!$B$4, Q5751+O5752*Variables!$B$5, Variables!$B$4), IF(Q5751&gt;-O5752, Q5751+O5752/Variables!$B$5, 0))</f>
        <v>44.958233944933731</v>
      </c>
      <c r="R5752">
        <f>IF(O5752&gt;0, 0, IF(Q5751&gt;-O5752, 0, -O5752 - Q5751*Variables!$B$5))</f>
        <v>0</v>
      </c>
      <c r="S5752">
        <f t="shared" si="538"/>
        <v>0</v>
      </c>
      <c r="T5752">
        <f t="shared" si="539"/>
        <v>0</v>
      </c>
    </row>
    <row r="5753" spans="1:20" x14ac:dyDescent="0.3">
      <c r="A5753" s="3">
        <f t="shared" si="534"/>
        <v>43340</v>
      </c>
      <c r="B5753">
        <v>8</v>
      </c>
      <c r="C5753">
        <v>28</v>
      </c>
      <c r="D5753">
        <v>16</v>
      </c>
      <c r="E5753">
        <v>1</v>
      </c>
      <c r="F5753" s="1">
        <f>VLOOKUP(A5753,Weather!$A$1:$E$366, 5)</f>
        <v>0.95238095238095499</v>
      </c>
      <c r="G5753" s="1">
        <f>VLOOKUP(D5753, Summer!$A$1:$E$25, 2)</f>
        <v>1459.9523441255701</v>
      </c>
      <c r="H5753" s="1">
        <f>VLOOKUP(D5753, Summer!$A$1:$E$25, 3)</f>
        <v>1006.09479349024</v>
      </c>
      <c r="I5753" s="1">
        <f>VLOOKUP(D5753, Summer!$A$1:$E$25, 5)</f>
        <v>381.04254068220598</v>
      </c>
      <c r="J5753" s="1">
        <f t="shared" si="535"/>
        <v>1438.3400798096031</v>
      </c>
      <c r="K5753" s="47">
        <f t="shared" si="536"/>
        <v>26.908500548324753</v>
      </c>
      <c r="L5753" s="48">
        <f>Solar!K5770/1000*Variables!$B$3</f>
        <v>25.829399999999996</v>
      </c>
      <c r="M5753">
        <f>IF(E5753=1, VLOOKUP(D5753, Sheet1!$A$2:$C$26, 2), Sheet1!$C$3)</f>
        <v>0.55478000000000005</v>
      </c>
      <c r="N5753" s="1">
        <f>'Electricity Rates'!$J$2</f>
        <v>0.24729999999999999</v>
      </c>
      <c r="O5753" s="145">
        <f>L5753-K5753</f>
        <v>-1.0791005483247567</v>
      </c>
      <c r="P5753">
        <f t="shared" si="537"/>
        <v>6.654472185600711</v>
      </c>
      <c r="Q5753">
        <f>IF(O5753&gt;0, IF(Q5752+O5753*Variables!$B$5&lt;Variables!$B$4, Q5752+O5753*Variables!$B$5, Variables!$B$4), IF(Q5752&gt;-O5753, Q5752+O5753/Variables!$B$5, 0))</f>
        <v>43.810254638205265</v>
      </c>
      <c r="R5753">
        <f>IF(O5753&gt;0, 0, IF(Q5752&gt;-O5753, 0, -O5753 - Q5752*Variables!$B$5))</f>
        <v>0</v>
      </c>
      <c r="S5753">
        <f t="shared" si="538"/>
        <v>0</v>
      </c>
      <c r="T5753">
        <f t="shared" si="539"/>
        <v>0</v>
      </c>
    </row>
    <row r="5754" spans="1:20" x14ac:dyDescent="0.3">
      <c r="A5754" s="3">
        <f t="shared" si="534"/>
        <v>43340</v>
      </c>
      <c r="B5754">
        <v>8</v>
      </c>
      <c r="C5754">
        <v>28</v>
      </c>
      <c r="D5754">
        <v>17</v>
      </c>
      <c r="E5754">
        <v>1</v>
      </c>
      <c r="F5754" s="1">
        <f>VLOOKUP(A5754,Weather!$A$1:$E$366, 5)</f>
        <v>0.95238095238095499</v>
      </c>
      <c r="G5754" s="1">
        <f>VLOOKUP(D5754, Summer!$A$1:$E$25, 2)</f>
        <v>1144.9480592772099</v>
      </c>
      <c r="H5754" s="1">
        <f>VLOOKUP(D5754, Summer!$A$1:$E$25, 3)</f>
        <v>808.38142168622596</v>
      </c>
      <c r="I5754" s="1">
        <f>VLOOKUP(D5754, Summer!$A$1:$E$25, 5)</f>
        <v>371.93450987035499</v>
      </c>
      <c r="J5754" s="1">
        <f t="shared" si="535"/>
        <v>1128.921076534783</v>
      </c>
      <c r="K5754" s="47">
        <f t="shared" si="536"/>
        <v>21.119882448782725</v>
      </c>
      <c r="L5754" s="48">
        <f>Solar!K5771/1000*Variables!$B$3</f>
        <v>16.091450000000002</v>
      </c>
      <c r="M5754">
        <f>IF(E5754=1, VLOOKUP(D5754, Sheet1!$A$2:$C$26, 2), Sheet1!$C$3)</f>
        <v>0.55478000000000005</v>
      </c>
      <c r="N5754" s="1">
        <f>'Electricity Rates'!$J$2</f>
        <v>0.24729999999999999</v>
      </c>
      <c r="O5754" s="145">
        <f>L5754-K5754</f>
        <v>-5.0284324487827234</v>
      </c>
      <c r="P5754">
        <f t="shared" si="537"/>
        <v>5.2229469295839674</v>
      </c>
      <c r="Q5754">
        <f>IF(O5754&gt;0, IF(Q5753+O5754*Variables!$B$5&lt;Variables!$B$4, Q5753+O5754*Variables!$B$5, Variables!$B$4), IF(Q5753&gt;-O5754, Q5753+O5754/Variables!$B$5, 0))</f>
        <v>38.460858416095988</v>
      </c>
      <c r="R5754">
        <f>IF(O5754&gt;0, 0, IF(Q5753&gt;-O5754, 0, -O5754 - Q5753*Variables!$B$5))</f>
        <v>0</v>
      </c>
      <c r="S5754">
        <f t="shared" si="538"/>
        <v>0</v>
      </c>
      <c r="T5754">
        <f t="shared" si="539"/>
        <v>0</v>
      </c>
    </row>
    <row r="5755" spans="1:20" x14ac:dyDescent="0.3">
      <c r="A5755" s="3">
        <f t="shared" si="534"/>
        <v>43340</v>
      </c>
      <c r="B5755">
        <v>8</v>
      </c>
      <c r="C5755">
        <v>28</v>
      </c>
      <c r="D5755">
        <v>18</v>
      </c>
      <c r="E5755">
        <v>1</v>
      </c>
      <c r="F5755" s="1">
        <f>VLOOKUP(A5755,Weather!$A$1:$E$366, 5)</f>
        <v>0.95238095238095499</v>
      </c>
      <c r="G5755" s="1">
        <f>VLOOKUP(D5755, Summer!$A$1:$E$25, 2)</f>
        <v>769.75210584620504</v>
      </c>
      <c r="H5755" s="1">
        <f>VLOOKUP(D5755, Summer!$A$1:$E$25, 3)</f>
        <v>572.92139445417001</v>
      </c>
      <c r="I5755" s="1">
        <f>VLOOKUP(D5755, Summer!$A$1:$E$25, 5)</f>
        <v>349.41355840998102</v>
      </c>
      <c r="J5755" s="1">
        <f t="shared" si="535"/>
        <v>760.37921482753723</v>
      </c>
      <c r="K5755" s="47">
        <f t="shared" si="536"/>
        <v>14.225192502339199</v>
      </c>
      <c r="L5755" s="48">
        <f>Solar!K5772/1000*Variables!$B$3</f>
        <v>5.65015</v>
      </c>
      <c r="M5755">
        <f>IF(E5755=1, VLOOKUP(D5755, Sheet1!$A$2:$C$26, 2), Sheet1!$C$3)</f>
        <v>0.55478000000000005</v>
      </c>
      <c r="N5755" s="1">
        <f>'Electricity Rates'!$J$2</f>
        <v>0.24729999999999999</v>
      </c>
      <c r="O5755" s="145">
        <f>L5755-K5755</f>
        <v>-8.5750425023391994</v>
      </c>
      <c r="P5755">
        <f t="shared" si="537"/>
        <v>3.5178901058284837</v>
      </c>
      <c r="Q5755">
        <f>IF(O5755&gt;0, IF(Q5754+O5755*Variables!$B$5&lt;Variables!$B$4, Q5754+O5755*Variables!$B$5, Variables!$B$4), IF(Q5754&gt;-O5755, Q5754+O5755/Variables!$B$5, 0))</f>
        <v>29.338472775309604</v>
      </c>
      <c r="R5755">
        <f>IF(O5755&gt;0, 0, IF(Q5754&gt;-O5755, 0, -O5755 - Q5754*Variables!$B$5))</f>
        <v>0</v>
      </c>
      <c r="S5755">
        <f t="shared" si="538"/>
        <v>0</v>
      </c>
      <c r="T5755">
        <f t="shared" si="539"/>
        <v>0</v>
      </c>
    </row>
    <row r="5756" spans="1:20" x14ac:dyDescent="0.3">
      <c r="A5756" s="3">
        <f t="shared" si="534"/>
        <v>43340</v>
      </c>
      <c r="B5756">
        <v>8</v>
      </c>
      <c r="C5756">
        <v>28</v>
      </c>
      <c r="D5756">
        <v>19</v>
      </c>
      <c r="E5756">
        <v>1</v>
      </c>
      <c r="F5756" s="1">
        <f>VLOOKUP(A5756,Weather!$A$1:$E$366, 5)</f>
        <v>0.95238095238095499</v>
      </c>
      <c r="G5756" s="1">
        <f>VLOOKUP(D5756, Summer!$A$1:$E$25, 2)</f>
        <v>565.86125451999203</v>
      </c>
      <c r="H5756" s="1">
        <f>VLOOKUP(D5756, Summer!$A$1:$E$25, 3)</f>
        <v>365.77406038600299</v>
      </c>
      <c r="I5756" s="1">
        <f>VLOOKUP(D5756, Summer!$A$1:$E$25, 5)</f>
        <v>331.38683221891199</v>
      </c>
      <c r="J5756" s="1">
        <f t="shared" si="535"/>
        <v>556.33329289456447</v>
      </c>
      <c r="K5756" s="47">
        <f t="shared" si="536"/>
        <v>10.407896523947477</v>
      </c>
      <c r="L5756" s="48">
        <f>Solar!K5773/1000*Variables!$B$3</f>
        <v>0.47604999999999997</v>
      </c>
      <c r="M5756">
        <f>IF(E5756=1, VLOOKUP(D5756, Sheet1!$A$2:$C$26, 2), Sheet1!$C$3)</f>
        <v>0.25796000000000002</v>
      </c>
      <c r="N5756" s="1">
        <f>'Electricity Rates'!$J$2</f>
        <v>0.24729999999999999</v>
      </c>
      <c r="O5756" s="145">
        <f>L5756-K5756</f>
        <v>-9.9318465239474758</v>
      </c>
      <c r="P5756">
        <f t="shared" si="537"/>
        <v>2.5738728103722108</v>
      </c>
      <c r="Q5756">
        <f>IF(O5756&gt;0, IF(Q5755+O5756*Variables!$B$5&lt;Variables!$B$4, Q5755+O5756*Variables!$B$5, Variables!$B$4), IF(Q5755&gt;-O5756, Q5755+O5756/Variables!$B$5, 0))</f>
        <v>18.772678600897393</v>
      </c>
      <c r="R5756">
        <f>IF(O5756&gt;0, 0, IF(Q5755&gt;-O5756, 0, -O5756 - Q5755*Variables!$B$5))</f>
        <v>0</v>
      </c>
      <c r="S5756">
        <f t="shared" si="538"/>
        <v>0</v>
      </c>
      <c r="T5756">
        <f t="shared" si="539"/>
        <v>0</v>
      </c>
    </row>
    <row r="5757" spans="1:20" x14ac:dyDescent="0.3">
      <c r="A5757" s="3">
        <f t="shared" si="534"/>
        <v>43340</v>
      </c>
      <c r="B5757">
        <v>8</v>
      </c>
      <c r="C5757">
        <v>28</v>
      </c>
      <c r="D5757">
        <v>20</v>
      </c>
      <c r="E5757">
        <v>1</v>
      </c>
      <c r="F5757" s="1">
        <f>VLOOKUP(A5757,Weather!$A$1:$E$366, 5)</f>
        <v>0.95238095238095499</v>
      </c>
      <c r="G5757" s="1">
        <f>VLOOKUP(D5757, Summer!$A$1:$E$25, 2)</f>
        <v>459.178981251175</v>
      </c>
      <c r="H5757" s="1">
        <f>VLOOKUP(D5757, Summer!$A$1:$E$25, 3)</f>
        <v>328.41643432967999</v>
      </c>
      <c r="I5757" s="1">
        <f>VLOOKUP(D5757, Summer!$A$1:$E$25, 5)</f>
        <v>326.73316658528501</v>
      </c>
      <c r="J5757" s="1">
        <f t="shared" si="535"/>
        <v>452.95219330253269</v>
      </c>
      <c r="K5757" s="47">
        <f t="shared" si="536"/>
        <v>8.4738404449241891</v>
      </c>
      <c r="L5757" s="48">
        <f>Solar!K5774/1000*Variables!$B$3</f>
        <v>0</v>
      </c>
      <c r="M5757">
        <f>IF(E5757=1, VLOOKUP(D5757, Sheet1!$A$2:$C$26, 2), Sheet1!$C$3)</f>
        <v>0.25796000000000002</v>
      </c>
      <c r="N5757" s="1">
        <f>'Electricity Rates'!$J$2</f>
        <v>0.24729999999999999</v>
      </c>
      <c r="O5757" s="145">
        <f>L5757-K5757</f>
        <v>-8.4738404449241891</v>
      </c>
      <c r="P5757">
        <f t="shared" si="537"/>
        <v>2.0955807420297519</v>
      </c>
      <c r="Q5757">
        <f>IF(O5757&gt;0, IF(Q5756+O5757*Variables!$B$5&lt;Variables!$B$4, Q5756+O5757*Variables!$B$5, Variables!$B$4), IF(Q5756&gt;-O5757, Q5756+O5757/Variables!$B$5, 0))</f>
        <v>9.757954723318468</v>
      </c>
      <c r="R5757">
        <f>IF(O5757&gt;0, 0, IF(Q5756&gt;-O5757, 0, -O5757 - Q5756*Variables!$B$5))</f>
        <v>0</v>
      </c>
      <c r="S5757">
        <f t="shared" si="538"/>
        <v>0</v>
      </c>
      <c r="T5757">
        <f t="shared" si="539"/>
        <v>0</v>
      </c>
    </row>
    <row r="5758" spans="1:20" x14ac:dyDescent="0.3">
      <c r="A5758" s="3">
        <f t="shared" si="534"/>
        <v>43340</v>
      </c>
      <c r="B5758">
        <v>8</v>
      </c>
      <c r="C5758">
        <v>28</v>
      </c>
      <c r="D5758">
        <v>21</v>
      </c>
      <c r="E5758">
        <v>1</v>
      </c>
      <c r="F5758" s="1">
        <f>VLOOKUP(A5758,Weather!$A$1:$E$366, 5)</f>
        <v>0.95238095238095499</v>
      </c>
      <c r="G5758" s="1">
        <f>VLOOKUP(D5758, Summer!$A$1:$E$25, 2)</f>
        <v>403.43414919632897</v>
      </c>
      <c r="H5758" s="1">
        <f>VLOOKUP(D5758, Summer!$A$1:$E$25, 3)</f>
        <v>305.25297715532997</v>
      </c>
      <c r="I5758" s="1">
        <f>VLOOKUP(D5758, Summer!$A$1:$E$25, 5)</f>
        <v>313.15582306105603</v>
      </c>
      <c r="J5758" s="1">
        <f t="shared" si="535"/>
        <v>398.75885528961498</v>
      </c>
      <c r="K5758" s="47">
        <f t="shared" si="536"/>
        <v>7.4599901837055915</v>
      </c>
      <c r="L5758" s="48">
        <f>Solar!K5775/1000*Variables!$B$3</f>
        <v>0</v>
      </c>
      <c r="M5758">
        <f>IF(E5758=1, VLOOKUP(D5758, Sheet1!$A$2:$C$26, 2), Sheet1!$C$3)</f>
        <v>0.25796000000000002</v>
      </c>
      <c r="N5758" s="1">
        <f>'Electricity Rates'!$J$2</f>
        <v>0.24729999999999999</v>
      </c>
      <c r="O5758" s="145">
        <f>L5758-K5758</f>
        <v>-7.4599901837055915</v>
      </c>
      <c r="P5758">
        <f t="shared" si="537"/>
        <v>1.8448555724303928</v>
      </c>
      <c r="Q5758">
        <f>IF(O5758&gt;0, IF(Q5757+O5758*Variables!$B$5&lt;Variables!$B$4, Q5757+O5758*Variables!$B$5, Variables!$B$4), IF(Q5757&gt;-O5758, Q5757+O5758/Variables!$B$5, 0))</f>
        <v>1.8217949534189017</v>
      </c>
      <c r="R5758">
        <f>IF(O5758&gt;0, 0, IF(Q5757&gt;-O5758, 0, -O5758 - Q5757*Variables!$B$5))</f>
        <v>0</v>
      </c>
      <c r="S5758">
        <f t="shared" si="538"/>
        <v>0</v>
      </c>
      <c r="T5758">
        <f t="shared" si="539"/>
        <v>0</v>
      </c>
    </row>
    <row r="5759" spans="1:20" x14ac:dyDescent="0.3">
      <c r="A5759" s="3">
        <f t="shared" si="534"/>
        <v>43340</v>
      </c>
      <c r="B5759">
        <v>8</v>
      </c>
      <c r="C5759">
        <v>28</v>
      </c>
      <c r="D5759">
        <v>22</v>
      </c>
      <c r="E5759">
        <v>1</v>
      </c>
      <c r="F5759" s="1">
        <f>VLOOKUP(A5759,Weather!$A$1:$E$366, 5)</f>
        <v>0.95238095238095499</v>
      </c>
      <c r="G5759" s="1">
        <f>VLOOKUP(D5759, Summer!$A$1:$E$25, 2)</f>
        <v>366.19777187885302</v>
      </c>
      <c r="H5759" s="1">
        <f>VLOOKUP(D5759, Summer!$A$1:$E$25, 3)</f>
        <v>263.18917633836901</v>
      </c>
      <c r="I5759" s="1">
        <f>VLOOKUP(D5759, Summer!$A$1:$E$25, 5)</f>
        <v>295.10418431306101</v>
      </c>
      <c r="J5759" s="1">
        <f t="shared" si="535"/>
        <v>361.29260066263976</v>
      </c>
      <c r="K5759" s="47">
        <f t="shared" si="536"/>
        <v>6.7590705977707479</v>
      </c>
      <c r="L5759" s="48">
        <f>Solar!K5776/1000*Variables!$B$3</f>
        <v>0</v>
      </c>
      <c r="M5759">
        <f>IF(E5759=1, VLOOKUP(D5759, Sheet1!$A$2:$C$26, 2), Sheet1!$C$3)</f>
        <v>0.18637999999999999</v>
      </c>
      <c r="N5759" s="1">
        <f>'Electricity Rates'!$J$2</f>
        <v>0.24729999999999999</v>
      </c>
      <c r="O5759" s="145">
        <f>L5759-K5759</f>
        <v>-6.7590705977707479</v>
      </c>
      <c r="P5759">
        <f t="shared" si="537"/>
        <v>1.6715181588287058</v>
      </c>
      <c r="Q5759">
        <f>IF(O5759&gt;0, IF(Q5758+O5759*Variables!$B$5&lt;Variables!$B$4, Q5758+O5759*Variables!$B$5, Variables!$B$4), IF(Q5758&gt;-O5759, Q5758+O5759/Variables!$B$5, 0))</f>
        <v>0</v>
      </c>
      <c r="R5759">
        <f>IF(O5759&gt;0, 0, IF(Q5758&gt;-O5759, 0, -O5759 - Q5758*Variables!$B$5))</f>
        <v>5.0465833415569801</v>
      </c>
      <c r="S5759">
        <f t="shared" si="538"/>
        <v>0.9405822031993899</v>
      </c>
      <c r="T5759">
        <f t="shared" si="539"/>
        <v>0</v>
      </c>
    </row>
    <row r="5760" spans="1:20" x14ac:dyDescent="0.3">
      <c r="A5760" s="3">
        <f t="shared" si="534"/>
        <v>43340</v>
      </c>
      <c r="B5760">
        <v>8</v>
      </c>
      <c r="C5760">
        <v>28</v>
      </c>
      <c r="D5760">
        <v>23</v>
      </c>
      <c r="E5760">
        <v>1</v>
      </c>
      <c r="F5760" s="1">
        <f>VLOOKUP(A5760,Weather!$A$1:$E$366, 5)</f>
        <v>0.95238095238095499</v>
      </c>
      <c r="G5760" s="1">
        <f>VLOOKUP(D5760, Summer!$A$1:$E$25, 2)</f>
        <v>342.86102460129899</v>
      </c>
      <c r="H5760" s="1">
        <f>VLOOKUP(D5760, Summer!$A$1:$E$25, 3)</f>
        <v>273.02297434567402</v>
      </c>
      <c r="I5760" s="1">
        <f>VLOOKUP(D5760, Summer!$A$1:$E$25, 5)</f>
        <v>281.53182330021599</v>
      </c>
      <c r="J5760" s="1">
        <f t="shared" si="535"/>
        <v>339.53540316055512</v>
      </c>
      <c r="K5760" s="47">
        <f t="shared" si="536"/>
        <v>6.3520364275261469</v>
      </c>
      <c r="L5760" s="48">
        <f>Solar!K5777/1000*Variables!$B$3</f>
        <v>0</v>
      </c>
      <c r="M5760">
        <f>IF(E5760=1, VLOOKUP(D5760, Sheet1!$A$2:$C$26, 2), Sheet1!$C$3)</f>
        <v>0.18637999999999999</v>
      </c>
      <c r="N5760" s="1">
        <f>'Electricity Rates'!$J$2</f>
        <v>0.24729999999999999</v>
      </c>
      <c r="O5760" s="145">
        <f>L5760-K5760</f>
        <v>-6.3520364275261469</v>
      </c>
      <c r="P5760">
        <f t="shared" si="537"/>
        <v>1.570858608527216</v>
      </c>
      <c r="Q5760">
        <f>IF(O5760&gt;0, IF(Q5759+O5760*Variables!$B$5&lt;Variables!$B$4, Q5759+O5760*Variables!$B$5, Variables!$B$4), IF(Q5759&gt;-O5760, Q5759+O5760/Variables!$B$5, 0))</f>
        <v>0</v>
      </c>
      <c r="R5760">
        <f>IF(O5760&gt;0, 0, IF(Q5759&gt;-O5760, 0, -O5760 - Q5759*Variables!$B$5))</f>
        <v>6.3520364275261469</v>
      </c>
      <c r="S5760">
        <f t="shared" si="538"/>
        <v>1.1838925493623231</v>
      </c>
      <c r="T5760">
        <f t="shared" si="539"/>
        <v>0</v>
      </c>
    </row>
    <row r="5761" spans="1:20" x14ac:dyDescent="0.3">
      <c r="A5761" s="3">
        <f t="shared" si="534"/>
        <v>43340</v>
      </c>
      <c r="B5761">
        <v>8</v>
      </c>
      <c r="C5761">
        <v>28</v>
      </c>
      <c r="D5761">
        <v>24</v>
      </c>
      <c r="E5761">
        <v>1</v>
      </c>
      <c r="F5761" s="1">
        <f>VLOOKUP(A5761,Weather!$A$1:$E$366, 5)</f>
        <v>0.95238095238095499</v>
      </c>
      <c r="G5761" s="1">
        <f>VLOOKUP(D5761, Summer!$A$1:$E$25, 2)</f>
        <v>310.26482453023402</v>
      </c>
      <c r="H5761" s="1">
        <f>VLOOKUP(D5761, Summer!$A$1:$E$25, 3)</f>
        <v>259.09090909090901</v>
      </c>
      <c r="I5761" s="1">
        <f>VLOOKUP(D5761, Summer!$A$1:$E$25, 5)</f>
        <v>276.86321013243497</v>
      </c>
      <c r="J5761" s="1">
        <f t="shared" si="535"/>
        <v>307.82797141407582</v>
      </c>
      <c r="K5761" s="47">
        <f t="shared" si="536"/>
        <v>5.7588530375110061</v>
      </c>
      <c r="L5761" s="48">
        <f>Solar!K5778/1000*Variables!$B$3</f>
        <v>0</v>
      </c>
      <c r="M5761">
        <f>IF(E5761=1, VLOOKUP(D5761, Sheet1!$A$2:$C$26, 2), Sheet1!$C$3)</f>
        <v>0.18637999999999999</v>
      </c>
      <c r="N5761" s="1">
        <f>'Electricity Rates'!$J$2</f>
        <v>0.24729999999999999</v>
      </c>
      <c r="O5761" s="145">
        <f>L5761-K5761</f>
        <v>-5.7588530375110061</v>
      </c>
      <c r="P5761">
        <f t="shared" si="537"/>
        <v>1.4241643561764719</v>
      </c>
      <c r="Q5761">
        <f>IF(O5761&gt;0, IF(Q5760+O5761*Variables!$B$5&lt;Variables!$B$4, Q5760+O5761*Variables!$B$5, Variables!$B$4), IF(Q5760&gt;-O5761, Q5760+O5761/Variables!$B$5, 0))</f>
        <v>0</v>
      </c>
      <c r="R5761">
        <f>IF(O5761&gt;0, 0, IF(Q5760&gt;-O5761, 0, -O5761 - Q5760*Variables!$B$5))</f>
        <v>5.7588530375110061</v>
      </c>
      <c r="S5761">
        <f t="shared" si="538"/>
        <v>1.0733350291313013</v>
      </c>
      <c r="T5761">
        <f t="shared" si="539"/>
        <v>0</v>
      </c>
    </row>
    <row r="5762" spans="1:20" x14ac:dyDescent="0.3">
      <c r="A5762" s="3">
        <f t="shared" si="534"/>
        <v>43341</v>
      </c>
      <c r="B5762">
        <v>8</v>
      </c>
      <c r="C5762">
        <v>29</v>
      </c>
      <c r="D5762">
        <v>1</v>
      </c>
      <c r="E5762">
        <v>1</v>
      </c>
      <c r="F5762" s="1">
        <f>VLOOKUP(A5762,Weather!$A$1:$E$366, 5)</f>
        <v>0.95238095238095499</v>
      </c>
      <c r="G5762" s="1">
        <f>VLOOKUP(D5762, Summer!$A$1:$E$25, 2)</f>
        <v>305.44698283970399</v>
      </c>
      <c r="H5762" s="1">
        <f>VLOOKUP(D5762, Summer!$A$1:$E$25, 3)</f>
        <v>264.36707082495798</v>
      </c>
      <c r="I5762" s="1">
        <f>VLOOKUP(D5762, Summer!$A$1:$E$25, 5)</f>
        <v>276.703769768114</v>
      </c>
      <c r="J5762" s="1">
        <f t="shared" si="535"/>
        <v>303.49079655328762</v>
      </c>
      <c r="K5762" s="47">
        <f t="shared" si="536"/>
        <v>5.6777130666807771</v>
      </c>
      <c r="L5762" s="48">
        <f>Solar!K5779/1000*Variables!$B$3</f>
        <v>0</v>
      </c>
      <c r="M5762">
        <f>IF(E5762=1, VLOOKUP(D5762, Sheet1!$A$2:$C$26, 2), Sheet1!$C$3)</f>
        <v>0.18637999999999999</v>
      </c>
      <c r="N5762" s="1">
        <f>'Electricity Rates'!$J$2</f>
        <v>0.24729999999999999</v>
      </c>
      <c r="O5762" s="145">
        <f>L5762-K5762</f>
        <v>-5.6777130666807771</v>
      </c>
      <c r="P5762">
        <f t="shared" si="537"/>
        <v>1.404098441390156</v>
      </c>
      <c r="Q5762">
        <f>IF(O5762&gt;0, IF(Q5761+O5762*Variables!$B$5&lt;Variables!$B$4, Q5761+O5762*Variables!$B$5, Variables!$B$4), IF(Q5761&gt;-O5762, Q5761+O5762/Variables!$B$5, 0))</f>
        <v>0</v>
      </c>
      <c r="R5762">
        <f>IF(O5762&gt;0, 0, IF(Q5761&gt;-O5762, 0, -O5762 - Q5761*Variables!$B$5))</f>
        <v>5.6777130666807771</v>
      </c>
      <c r="S5762">
        <f t="shared" si="538"/>
        <v>1.0582121613679631</v>
      </c>
      <c r="T5762">
        <f t="shared" si="539"/>
        <v>0</v>
      </c>
    </row>
    <row r="5763" spans="1:20" x14ac:dyDescent="0.3">
      <c r="A5763" s="3">
        <f t="shared" ref="A5763:A5826" si="540">DATE(2018, B5763, C5763)</f>
        <v>43341</v>
      </c>
      <c r="B5763">
        <v>8</v>
      </c>
      <c r="C5763">
        <v>29</v>
      </c>
      <c r="D5763">
        <v>2</v>
      </c>
      <c r="E5763">
        <v>1</v>
      </c>
      <c r="F5763" s="1">
        <f>VLOOKUP(A5763,Weather!$A$1:$E$366, 5)</f>
        <v>0.95238095238095499</v>
      </c>
      <c r="G5763" s="1">
        <f>VLOOKUP(D5763, Summer!$A$1:$E$25, 2)</f>
        <v>286.71906025959902</v>
      </c>
      <c r="H5763" s="1">
        <f>VLOOKUP(D5763, Summer!$A$1:$E$25, 3)</f>
        <v>260.03911906460002</v>
      </c>
      <c r="I5763" s="1">
        <f>VLOOKUP(D5763, Summer!$A$1:$E$25, 5)</f>
        <v>276.50446931271199</v>
      </c>
      <c r="J5763" s="1">
        <f t="shared" ref="J5763:J5826" si="541">IF(E5763=0, I5763, H5763 + (G5763-H5763)*F5763)</f>
        <v>285.44858686936107</v>
      </c>
      <c r="K5763" s="47">
        <f t="shared" ref="K5763:K5826" si="542">J5763*1000/53453</f>
        <v>5.3401789772203818</v>
      </c>
      <c r="L5763" s="48">
        <f>Solar!K5780/1000*Variables!$B$3</f>
        <v>0</v>
      </c>
      <c r="M5763">
        <f>IF(E5763=1, VLOOKUP(D5763, Sheet1!$A$2:$C$26, 2), Sheet1!$C$3)</f>
        <v>0.18637999999999999</v>
      </c>
      <c r="N5763" s="1">
        <f>'Electricity Rates'!$J$2</f>
        <v>0.24729999999999999</v>
      </c>
      <c r="O5763" s="145">
        <f>L5763-K5763</f>
        <v>-5.3401789772203818</v>
      </c>
      <c r="P5763">
        <f t="shared" ref="P5763:P5826" si="543">N5763*K5763</f>
        <v>1.3206262610666004</v>
      </c>
      <c r="Q5763">
        <f>IF(O5763&gt;0, IF(Q5762+O5763*Variables!$B$5&lt;Variables!$B$4, Q5762+O5763*Variables!$B$5, Variables!$B$4), IF(Q5762&gt;-O5763, Q5762+O5763/Variables!$B$5, 0))</f>
        <v>0</v>
      </c>
      <c r="R5763">
        <f>IF(O5763&gt;0, 0, IF(Q5762&gt;-O5763, 0, -O5763 - Q5762*Variables!$B$5))</f>
        <v>5.3401789772203818</v>
      </c>
      <c r="S5763">
        <f t="shared" ref="S5763:S5826" si="544">R5763*M5763</f>
        <v>0.99530255777433474</v>
      </c>
      <c r="T5763">
        <f t="shared" ref="T5763:T5826" si="545">IF(AND(R5763&gt;0, M5763&gt;0.3), 1, 0)</f>
        <v>0</v>
      </c>
    </row>
    <row r="5764" spans="1:20" x14ac:dyDescent="0.3">
      <c r="A5764" s="3">
        <f t="shared" si="540"/>
        <v>43341</v>
      </c>
      <c r="B5764">
        <v>8</v>
      </c>
      <c r="C5764">
        <v>29</v>
      </c>
      <c r="D5764">
        <v>3</v>
      </c>
      <c r="E5764">
        <v>1</v>
      </c>
      <c r="F5764" s="1">
        <f>VLOOKUP(A5764,Weather!$A$1:$E$366, 5)</f>
        <v>0.95238095238095499</v>
      </c>
      <c r="G5764" s="1">
        <f>VLOOKUP(D5764, Summer!$A$1:$E$25, 2)</f>
        <v>272.63131492590298</v>
      </c>
      <c r="H5764" s="1">
        <f>VLOOKUP(D5764, Summer!$A$1:$E$25, 3)</f>
        <v>241.571030279452</v>
      </c>
      <c r="I5764" s="1">
        <f>VLOOKUP(D5764, Summer!$A$1:$E$25, 5)</f>
        <v>276.33008141423602</v>
      </c>
      <c r="J5764" s="1">
        <f t="shared" si="541"/>
        <v>271.15225375226254</v>
      </c>
      <c r="K5764" s="47">
        <f t="shared" si="542"/>
        <v>5.0727228359916667</v>
      </c>
      <c r="L5764" s="48">
        <f>Solar!K5781/1000*Variables!$B$3</f>
        <v>0</v>
      </c>
      <c r="M5764">
        <f>IF(E5764=1, VLOOKUP(D5764, Sheet1!$A$2:$C$26, 2), Sheet1!$C$3)</f>
        <v>0.18637999999999999</v>
      </c>
      <c r="N5764" s="1">
        <f>'Electricity Rates'!$J$2</f>
        <v>0.24729999999999999</v>
      </c>
      <c r="O5764" s="145">
        <f>L5764-K5764</f>
        <v>-5.0727228359916667</v>
      </c>
      <c r="P5764">
        <f t="shared" si="543"/>
        <v>1.2544843573407392</v>
      </c>
      <c r="Q5764">
        <f>IF(O5764&gt;0, IF(Q5763+O5764*Variables!$B$5&lt;Variables!$B$4, Q5763+O5764*Variables!$B$5, Variables!$B$4), IF(Q5763&gt;-O5764, Q5763+O5764/Variables!$B$5, 0))</f>
        <v>0</v>
      </c>
      <c r="R5764">
        <f>IF(O5764&gt;0, 0, IF(Q5763&gt;-O5764, 0, -O5764 - Q5763*Variables!$B$5))</f>
        <v>5.0727228359916667</v>
      </c>
      <c r="S5764">
        <f t="shared" si="544"/>
        <v>0.94545408217212679</v>
      </c>
      <c r="T5764">
        <f t="shared" si="545"/>
        <v>0</v>
      </c>
    </row>
    <row r="5765" spans="1:20" x14ac:dyDescent="0.3">
      <c r="A5765" s="3">
        <f t="shared" si="540"/>
        <v>43341</v>
      </c>
      <c r="B5765">
        <v>8</v>
      </c>
      <c r="C5765">
        <v>29</v>
      </c>
      <c r="D5765">
        <v>4</v>
      </c>
      <c r="E5765">
        <v>1</v>
      </c>
      <c r="F5765" s="1">
        <f>VLOOKUP(A5765,Weather!$A$1:$E$366, 5)</f>
        <v>0.95238095238095499</v>
      </c>
      <c r="G5765" s="1">
        <f>VLOOKUP(D5765, Summer!$A$1:$E$25, 2)</f>
        <v>286.33237882239803</v>
      </c>
      <c r="H5765" s="1">
        <f>VLOOKUP(D5765, Summer!$A$1:$E$25, 3)</f>
        <v>256.10019667595998</v>
      </c>
      <c r="I5765" s="1">
        <f>VLOOKUP(D5765, Summer!$A$1:$E$25, 5)</f>
        <v>276.13078095883401</v>
      </c>
      <c r="J5765" s="1">
        <f t="shared" si="541"/>
        <v>284.89275110113914</v>
      </c>
      <c r="K5765" s="47">
        <f t="shared" si="542"/>
        <v>5.329780388399886</v>
      </c>
      <c r="L5765" s="48">
        <f>Solar!K5782/1000*Variables!$B$3</f>
        <v>0</v>
      </c>
      <c r="M5765">
        <f>IF(E5765=1, VLOOKUP(D5765, Sheet1!$A$2:$C$26, 2), Sheet1!$C$3)</f>
        <v>0.18637999999999999</v>
      </c>
      <c r="N5765" s="1">
        <f>'Electricity Rates'!$J$2</f>
        <v>0.24729999999999999</v>
      </c>
      <c r="O5765" s="145">
        <f>L5765-K5765</f>
        <v>-5.329780388399886</v>
      </c>
      <c r="P5765">
        <f t="shared" si="543"/>
        <v>1.3180546900512917</v>
      </c>
      <c r="Q5765">
        <f>IF(O5765&gt;0, IF(Q5764+O5765*Variables!$B$5&lt;Variables!$B$4, Q5764+O5765*Variables!$B$5, Variables!$B$4), IF(Q5764&gt;-O5765, Q5764+O5765/Variables!$B$5, 0))</f>
        <v>0</v>
      </c>
      <c r="R5765">
        <f>IF(O5765&gt;0, 0, IF(Q5764&gt;-O5765, 0, -O5765 - Q5764*Variables!$B$5))</f>
        <v>5.329780388399886</v>
      </c>
      <c r="S5765">
        <f t="shared" si="544"/>
        <v>0.99336446878997064</v>
      </c>
      <c r="T5765">
        <f t="shared" si="545"/>
        <v>0</v>
      </c>
    </row>
    <row r="5766" spans="1:20" x14ac:dyDescent="0.3">
      <c r="A5766" s="3">
        <f t="shared" si="540"/>
        <v>43341</v>
      </c>
      <c r="B5766">
        <v>8</v>
      </c>
      <c r="C5766">
        <v>29</v>
      </c>
      <c r="D5766">
        <v>5</v>
      </c>
      <c r="E5766">
        <v>1</v>
      </c>
      <c r="F5766" s="1">
        <f>VLOOKUP(A5766,Weather!$A$1:$E$366, 5)</f>
        <v>0.95238095238095499</v>
      </c>
      <c r="G5766" s="1">
        <f>VLOOKUP(D5766, Summer!$A$1:$E$25, 2)</f>
        <v>323.19252555232703</v>
      </c>
      <c r="H5766" s="1">
        <f>VLOOKUP(D5766, Summer!$A$1:$E$25, 3)</f>
        <v>290.90909090909099</v>
      </c>
      <c r="I5766" s="1">
        <f>VLOOKUP(D5766, Summer!$A$1:$E$25, 5)</f>
        <v>275.93148050343302</v>
      </c>
      <c r="J5766" s="1">
        <f t="shared" si="541"/>
        <v>321.65521914074446</v>
      </c>
      <c r="K5766" s="47">
        <f t="shared" si="542"/>
        <v>6.0175335180578164</v>
      </c>
      <c r="L5766" s="48">
        <f>Solar!K5783/1000*Variables!$B$3</f>
        <v>0</v>
      </c>
      <c r="M5766">
        <f>IF(E5766=1, VLOOKUP(D5766, Sheet1!$A$2:$C$26, 2), Sheet1!$C$3)</f>
        <v>0.18637999999999999</v>
      </c>
      <c r="N5766" s="1">
        <f>'Electricity Rates'!$J$2</f>
        <v>0.24729999999999999</v>
      </c>
      <c r="O5766" s="145">
        <f>L5766-K5766</f>
        <v>-6.0175335180578164</v>
      </c>
      <c r="P5766">
        <f t="shared" si="543"/>
        <v>1.4881360390156979</v>
      </c>
      <c r="Q5766">
        <f>IF(O5766&gt;0, IF(Q5765+O5766*Variables!$B$5&lt;Variables!$B$4, Q5765+O5766*Variables!$B$5, Variables!$B$4), IF(Q5765&gt;-O5766, Q5765+O5766/Variables!$B$5, 0))</f>
        <v>0</v>
      </c>
      <c r="R5766">
        <f>IF(O5766&gt;0, 0, IF(Q5765&gt;-O5766, 0, -O5766 - Q5765*Variables!$B$5))</f>
        <v>6.0175335180578164</v>
      </c>
      <c r="S5766">
        <f t="shared" si="544"/>
        <v>1.1215478970956159</v>
      </c>
      <c r="T5766">
        <f t="shared" si="545"/>
        <v>0</v>
      </c>
    </row>
    <row r="5767" spans="1:20" x14ac:dyDescent="0.3">
      <c r="A5767" s="3">
        <f t="shared" si="540"/>
        <v>43341</v>
      </c>
      <c r="B5767">
        <v>8</v>
      </c>
      <c r="C5767">
        <v>29</v>
      </c>
      <c r="D5767">
        <v>6</v>
      </c>
      <c r="E5767">
        <v>1</v>
      </c>
      <c r="F5767" s="1">
        <f>VLOOKUP(A5767,Weather!$A$1:$E$366, 5)</f>
        <v>0.95238095238095499</v>
      </c>
      <c r="G5767" s="1">
        <f>VLOOKUP(D5767, Summer!$A$1:$E$25, 2)</f>
        <v>420.20776289112302</v>
      </c>
      <c r="H5767" s="1">
        <f>VLOOKUP(D5767, Summer!$A$1:$E$25, 3)</f>
        <v>354.54545454545399</v>
      </c>
      <c r="I5767" s="1">
        <f>VLOOKUP(D5767, Summer!$A$1:$E$25, 5)</f>
        <v>244.50179868660999</v>
      </c>
      <c r="J5767" s="1">
        <f t="shared" si="541"/>
        <v>417.08098630323423</v>
      </c>
      <c r="K5767" s="47">
        <f t="shared" si="542"/>
        <v>7.8027610480840037</v>
      </c>
      <c r="L5767" s="48">
        <f>Solar!K5784/1000*Variables!$B$3</f>
        <v>0</v>
      </c>
      <c r="M5767">
        <f>IF(E5767=1, VLOOKUP(D5767, Sheet1!$A$2:$C$26, 2), Sheet1!$C$3)</f>
        <v>0.18637999999999999</v>
      </c>
      <c r="N5767" s="1">
        <f>'Electricity Rates'!$J$2</f>
        <v>0.24729999999999999</v>
      </c>
      <c r="O5767" s="145">
        <f>L5767-K5767</f>
        <v>-7.8027610480840037</v>
      </c>
      <c r="P5767">
        <f t="shared" si="543"/>
        <v>1.9296228071911741</v>
      </c>
      <c r="Q5767">
        <f>IF(O5767&gt;0, IF(Q5766+O5767*Variables!$B$5&lt;Variables!$B$4, Q5766+O5767*Variables!$B$5, Variables!$B$4), IF(Q5766&gt;-O5767, Q5766+O5767/Variables!$B$5, 0))</f>
        <v>0</v>
      </c>
      <c r="R5767">
        <f>IF(O5767&gt;0, 0, IF(Q5766&gt;-O5767, 0, -O5767 - Q5766*Variables!$B$5))</f>
        <v>7.8027610480840037</v>
      </c>
      <c r="S5767">
        <f t="shared" si="544"/>
        <v>1.4542786041418965</v>
      </c>
      <c r="T5767">
        <f t="shared" si="545"/>
        <v>0</v>
      </c>
    </row>
    <row r="5768" spans="1:20" x14ac:dyDescent="0.3">
      <c r="A5768" s="3">
        <f t="shared" si="540"/>
        <v>43341</v>
      </c>
      <c r="B5768">
        <v>8</v>
      </c>
      <c r="C5768">
        <v>29</v>
      </c>
      <c r="D5768">
        <v>7</v>
      </c>
      <c r="E5768">
        <v>1</v>
      </c>
      <c r="F5768" s="1">
        <f>VLOOKUP(A5768,Weather!$A$1:$E$366, 5)</f>
        <v>0.95238095238095499</v>
      </c>
      <c r="G5768" s="1">
        <f>VLOOKUP(D5768, Summer!$A$1:$E$25, 2)</f>
        <v>767.23345107957198</v>
      </c>
      <c r="H5768" s="1">
        <f>VLOOKUP(D5768, Summer!$A$1:$E$25, 3)</f>
        <v>587.45596403639502</v>
      </c>
      <c r="I5768" s="1">
        <f>VLOOKUP(D5768, Summer!$A$1:$E$25, 5)</f>
        <v>275.57273968370998</v>
      </c>
      <c r="J5768" s="1">
        <f t="shared" si="541"/>
        <v>758.67261836323064</v>
      </c>
      <c r="K5768" s="47">
        <f t="shared" si="542"/>
        <v>14.193265454946038</v>
      </c>
      <c r="L5768" s="48">
        <f>Solar!K5785/1000*Variables!$B$3</f>
        <v>2.5860000000000003</v>
      </c>
      <c r="M5768">
        <f>IF(E5768=1, VLOOKUP(D5768, Sheet1!$A$2:$C$26, 2), Sheet1!$C$3)</f>
        <v>0.18637999999999999</v>
      </c>
      <c r="N5768" s="1">
        <f>'Electricity Rates'!$J$2</f>
        <v>0.24729999999999999</v>
      </c>
      <c r="O5768" s="145">
        <f>L5768-K5768</f>
        <v>-11.607265454946038</v>
      </c>
      <c r="P5768">
        <f t="shared" si="543"/>
        <v>3.5099945470081551</v>
      </c>
      <c r="Q5768">
        <f>IF(O5768&gt;0, IF(Q5767+O5768*Variables!$B$5&lt;Variables!$B$4, Q5767+O5768*Variables!$B$5, Variables!$B$4), IF(Q5767&gt;-O5768, Q5767+O5768/Variables!$B$5, 0))</f>
        <v>0</v>
      </c>
      <c r="R5768">
        <f>IF(O5768&gt;0, 0, IF(Q5767&gt;-O5768, 0, -O5768 - Q5767*Variables!$B$5))</f>
        <v>11.607265454946038</v>
      </c>
      <c r="S5768">
        <f t="shared" si="544"/>
        <v>2.1633621354928425</v>
      </c>
      <c r="T5768">
        <f t="shared" si="545"/>
        <v>0</v>
      </c>
    </row>
    <row r="5769" spans="1:20" x14ac:dyDescent="0.3">
      <c r="A5769" s="3">
        <f t="shared" si="540"/>
        <v>43341</v>
      </c>
      <c r="B5769">
        <v>8</v>
      </c>
      <c r="C5769">
        <v>29</v>
      </c>
      <c r="D5769">
        <v>8</v>
      </c>
      <c r="E5769">
        <v>1</v>
      </c>
      <c r="F5769" s="1">
        <f>VLOOKUP(A5769,Weather!$A$1:$E$366, 5)</f>
        <v>0.95238095238095499</v>
      </c>
      <c r="G5769" s="1">
        <f>VLOOKUP(D5769, Summer!$A$1:$E$25, 2)</f>
        <v>1109.6398637209199</v>
      </c>
      <c r="H5769" s="1">
        <f>VLOOKUP(D5769, Summer!$A$1:$E$25, 3)</f>
        <v>814.26008774773595</v>
      </c>
      <c r="I5769" s="1">
        <f>VLOOKUP(D5769, Summer!$A$1:$E$25, 5)</f>
        <v>328.96533168578299</v>
      </c>
      <c r="J5769" s="1">
        <f t="shared" si="541"/>
        <v>1095.57416010315</v>
      </c>
      <c r="K5769" s="47">
        <f t="shared" si="542"/>
        <v>20.496027540140869</v>
      </c>
      <c r="L5769" s="48">
        <f>Solar!K5786/1000*Variables!$B$3</f>
        <v>10.559899999999999</v>
      </c>
      <c r="M5769">
        <f>IF(E5769=1, VLOOKUP(D5769, Sheet1!$A$2:$C$26, 2), Sheet1!$C$3)</f>
        <v>0.18637999999999999</v>
      </c>
      <c r="N5769" s="1">
        <f>'Electricity Rates'!$J$2</f>
        <v>0.24729999999999999</v>
      </c>
      <c r="O5769" s="145">
        <f>L5769-K5769</f>
        <v>-9.9361275401408697</v>
      </c>
      <c r="P5769">
        <f t="shared" si="543"/>
        <v>5.0686676106768367</v>
      </c>
      <c r="Q5769">
        <f>IF(O5769&gt;0, IF(Q5768+O5769*Variables!$B$5&lt;Variables!$B$4, Q5768+O5769*Variables!$B$5, Variables!$B$4), IF(Q5768&gt;-O5769, Q5768+O5769/Variables!$B$5, 0))</f>
        <v>0</v>
      </c>
      <c r="R5769">
        <f>IF(O5769&gt;0, 0, IF(Q5768&gt;-O5769, 0, -O5769 - Q5768*Variables!$B$5))</f>
        <v>9.9361275401408697</v>
      </c>
      <c r="S5769">
        <f t="shared" si="544"/>
        <v>1.8518954509314551</v>
      </c>
      <c r="T5769">
        <f t="shared" si="545"/>
        <v>0</v>
      </c>
    </row>
    <row r="5770" spans="1:20" x14ac:dyDescent="0.3">
      <c r="A5770" s="3">
        <f t="shared" si="540"/>
        <v>43341</v>
      </c>
      <c r="B5770">
        <v>8</v>
      </c>
      <c r="C5770">
        <v>29</v>
      </c>
      <c r="D5770">
        <v>9</v>
      </c>
      <c r="E5770">
        <v>1</v>
      </c>
      <c r="F5770" s="1">
        <f>VLOOKUP(A5770,Weather!$A$1:$E$366, 5)</f>
        <v>0.95238095238095499</v>
      </c>
      <c r="G5770" s="1">
        <f>VLOOKUP(D5770, Summer!$A$1:$E$25, 2)</f>
        <v>1322.40871182827</v>
      </c>
      <c r="H5770" s="1">
        <f>VLOOKUP(D5770, Summer!$A$1:$E$25, 3)</f>
        <v>1017.49011217013</v>
      </c>
      <c r="I5770" s="1">
        <f>VLOOKUP(D5770, Summer!$A$1:$E$25, 5)</f>
        <v>386.82225388885001</v>
      </c>
      <c r="J5770" s="1">
        <f t="shared" si="541"/>
        <v>1307.8887785112165</v>
      </c>
      <c r="K5770" s="47">
        <f t="shared" si="542"/>
        <v>24.468014489574326</v>
      </c>
      <c r="L5770" s="48">
        <f>Solar!K5787/1000*Variables!$B$3</f>
        <v>19.6922</v>
      </c>
      <c r="M5770">
        <f>IF(E5770=1, VLOOKUP(D5770, Sheet1!$A$2:$C$26, 2), Sheet1!$C$3)</f>
        <v>0.25796000000000002</v>
      </c>
      <c r="N5770" s="1">
        <f>'Electricity Rates'!$J$2</f>
        <v>0.24729999999999999</v>
      </c>
      <c r="O5770" s="145">
        <f>L5770-K5770</f>
        <v>-4.7758144895743264</v>
      </c>
      <c r="P5770">
        <f t="shared" si="543"/>
        <v>6.0509399832717303</v>
      </c>
      <c r="Q5770">
        <f>IF(O5770&gt;0, IF(Q5769+O5770*Variables!$B$5&lt;Variables!$B$4, Q5769+O5770*Variables!$B$5, Variables!$B$4), IF(Q5769&gt;-O5770, Q5769+O5770/Variables!$B$5, 0))</f>
        <v>0</v>
      </c>
      <c r="R5770">
        <f>IF(O5770&gt;0, 0, IF(Q5769&gt;-O5770, 0, -O5770 - Q5769*Variables!$B$5))</f>
        <v>4.7758144895743264</v>
      </c>
      <c r="S5770">
        <f t="shared" si="544"/>
        <v>1.2319691057305933</v>
      </c>
      <c r="T5770">
        <f t="shared" si="545"/>
        <v>0</v>
      </c>
    </row>
    <row r="5771" spans="1:20" x14ac:dyDescent="0.3">
      <c r="A5771" s="3">
        <f t="shared" si="540"/>
        <v>43341</v>
      </c>
      <c r="B5771">
        <v>8</v>
      </c>
      <c r="C5771">
        <v>29</v>
      </c>
      <c r="D5771">
        <v>10</v>
      </c>
      <c r="E5771">
        <v>1</v>
      </c>
      <c r="F5771" s="1">
        <f>VLOOKUP(A5771,Weather!$A$1:$E$366, 5)</f>
        <v>0.95238095238095499</v>
      </c>
      <c r="G5771" s="1">
        <f>VLOOKUP(D5771, Summer!$A$1:$E$25, 2)</f>
        <v>1424.0693518383</v>
      </c>
      <c r="H5771" s="1">
        <f>VLOOKUP(D5771, Summer!$A$1:$E$25, 3)</f>
        <v>1069.7659339946799</v>
      </c>
      <c r="I5771" s="1">
        <f>VLOOKUP(D5771, Summer!$A$1:$E$25, 5)</f>
        <v>417.88322986318002</v>
      </c>
      <c r="J5771" s="1">
        <f t="shared" si="541"/>
        <v>1407.1977605124143</v>
      </c>
      <c r="K5771" s="47">
        <f t="shared" si="542"/>
        <v>26.325889295500989</v>
      </c>
      <c r="L5771" s="48">
        <f>Solar!K5788/1000*Variables!$B$3</f>
        <v>27.227350000000001</v>
      </c>
      <c r="M5771">
        <f>IF(E5771=1, VLOOKUP(D5771, Sheet1!$A$2:$C$26, 2), Sheet1!$C$3)</f>
        <v>0.25796000000000002</v>
      </c>
      <c r="N5771" s="1">
        <f>'Electricity Rates'!$J$2</f>
        <v>0.24729999999999999</v>
      </c>
      <c r="O5771" s="145">
        <f>L5771-K5771</f>
        <v>0.90146070449901217</v>
      </c>
      <c r="P5771">
        <f t="shared" si="543"/>
        <v>6.5103924227773948</v>
      </c>
      <c r="Q5771">
        <f>IF(O5771&gt;0, IF(Q5770+O5771*Variables!$B$5&lt;Variables!$B$4, Q5770+O5771*Variables!$B$5, Variables!$B$4), IF(Q5770&gt;-O5771, Q5770+O5771/Variables!$B$5, 0))</f>
        <v>0.84737306222907138</v>
      </c>
      <c r="R5771">
        <f>IF(O5771&gt;0, 0, IF(Q5770&gt;-O5771, 0, -O5771 - Q5770*Variables!$B$5))</f>
        <v>0</v>
      </c>
      <c r="S5771">
        <f t="shared" si="544"/>
        <v>0</v>
      </c>
      <c r="T5771">
        <f t="shared" si="545"/>
        <v>0</v>
      </c>
    </row>
    <row r="5772" spans="1:20" x14ac:dyDescent="0.3">
      <c r="A5772" s="3">
        <f t="shared" si="540"/>
        <v>43341</v>
      </c>
      <c r="B5772">
        <v>8</v>
      </c>
      <c r="C5772">
        <v>29</v>
      </c>
      <c r="D5772">
        <v>11</v>
      </c>
      <c r="E5772">
        <v>1</v>
      </c>
      <c r="F5772" s="1">
        <f>VLOOKUP(A5772,Weather!$A$1:$E$366, 5)</f>
        <v>0.95238095238095499</v>
      </c>
      <c r="G5772" s="1">
        <f>VLOOKUP(D5772, Summer!$A$1:$E$25, 2)</f>
        <v>1497.9516334678001</v>
      </c>
      <c r="H5772" s="1">
        <f>VLOOKUP(D5772, Summer!$A$1:$E$25, 3)</f>
        <v>1079.6213447448599</v>
      </c>
      <c r="I5772" s="1">
        <f>VLOOKUP(D5772, Summer!$A$1:$E$25, 5)</f>
        <v>435.54125021175599</v>
      </c>
      <c r="J5772" s="1">
        <f t="shared" si="541"/>
        <v>1478.0311435286135</v>
      </c>
      <c r="K5772" s="47">
        <f t="shared" si="542"/>
        <v>27.651041915862788</v>
      </c>
      <c r="L5772" s="48">
        <f>Solar!K5789/1000*Variables!$B$3</f>
        <v>33.150650000000006</v>
      </c>
      <c r="M5772">
        <f>IF(E5772=1, VLOOKUP(D5772, Sheet1!$A$2:$C$26, 2), Sheet1!$C$3)</f>
        <v>0.25796000000000002</v>
      </c>
      <c r="N5772" s="1">
        <f>'Electricity Rates'!$J$2</f>
        <v>0.24729999999999999</v>
      </c>
      <c r="O5772" s="145">
        <f>L5772-K5772</f>
        <v>5.4996080841372184</v>
      </c>
      <c r="P5772">
        <f t="shared" si="543"/>
        <v>6.8381026657928672</v>
      </c>
      <c r="Q5772">
        <f>IF(O5772&gt;0, IF(Q5771+O5772*Variables!$B$5&lt;Variables!$B$4, Q5771+O5772*Variables!$B$5, Variables!$B$4), IF(Q5771&gt;-O5772, Q5771+O5772/Variables!$B$5, 0))</f>
        <v>6.0170046613180563</v>
      </c>
      <c r="R5772">
        <f>IF(O5772&gt;0, 0, IF(Q5771&gt;-O5772, 0, -O5772 - Q5771*Variables!$B$5))</f>
        <v>0</v>
      </c>
      <c r="S5772">
        <f t="shared" si="544"/>
        <v>0</v>
      </c>
      <c r="T5772">
        <f t="shared" si="545"/>
        <v>0</v>
      </c>
    </row>
    <row r="5773" spans="1:20" x14ac:dyDescent="0.3">
      <c r="A5773" s="3">
        <f t="shared" si="540"/>
        <v>43341</v>
      </c>
      <c r="B5773">
        <v>8</v>
      </c>
      <c r="C5773">
        <v>29</v>
      </c>
      <c r="D5773">
        <v>12</v>
      </c>
      <c r="E5773">
        <v>1</v>
      </c>
      <c r="F5773" s="1">
        <f>VLOOKUP(A5773,Weather!$A$1:$E$366, 5)</f>
        <v>0.95238095238095499</v>
      </c>
      <c r="G5773" s="1">
        <f>VLOOKUP(D5773, Summer!$A$1:$E$25, 2)</f>
        <v>1553.30978408544</v>
      </c>
      <c r="H5773" s="1">
        <f>VLOOKUP(D5773, Summer!$A$1:$E$25, 3)</f>
        <v>1117.7462231731799</v>
      </c>
      <c r="I5773" s="1">
        <f>VLOOKUP(D5773, Summer!$A$1:$E$25, 5)</f>
        <v>435.36187980189499</v>
      </c>
      <c r="J5773" s="1">
        <f t="shared" si="541"/>
        <v>1532.5686621372383</v>
      </c>
      <c r="K5773" s="47">
        <f t="shared" si="542"/>
        <v>28.671331115881959</v>
      </c>
      <c r="L5773" s="48">
        <f>Solar!K5790/1000*Variables!$B$3</f>
        <v>35.368600000000001</v>
      </c>
      <c r="M5773">
        <f>IF(E5773=1, VLOOKUP(D5773, Sheet1!$A$2:$C$26, 2), Sheet1!$C$3)</f>
        <v>0.25796000000000002</v>
      </c>
      <c r="N5773" s="1">
        <f>'Electricity Rates'!$J$2</f>
        <v>0.24729999999999999</v>
      </c>
      <c r="O5773" s="145">
        <f>L5773-K5773</f>
        <v>6.6972688841180421</v>
      </c>
      <c r="P5773">
        <f t="shared" si="543"/>
        <v>7.0904201849576083</v>
      </c>
      <c r="Q5773">
        <f>IF(O5773&gt;0, IF(Q5772+O5773*Variables!$B$5&lt;Variables!$B$4, Q5772+O5773*Variables!$B$5, Variables!$B$4), IF(Q5772&gt;-O5773, Q5772+O5773/Variables!$B$5, 0))</f>
        <v>12.312437412389016</v>
      </c>
      <c r="R5773">
        <f>IF(O5773&gt;0, 0, IF(Q5772&gt;-O5773, 0, -O5773 - Q5772*Variables!$B$5))</f>
        <v>0</v>
      </c>
      <c r="S5773">
        <f t="shared" si="544"/>
        <v>0</v>
      </c>
      <c r="T5773">
        <f t="shared" si="545"/>
        <v>0</v>
      </c>
    </row>
    <row r="5774" spans="1:20" x14ac:dyDescent="0.3">
      <c r="A5774" s="3">
        <f t="shared" si="540"/>
        <v>43341</v>
      </c>
      <c r="B5774">
        <v>8</v>
      </c>
      <c r="C5774">
        <v>29</v>
      </c>
      <c r="D5774">
        <v>13</v>
      </c>
      <c r="E5774">
        <v>1</v>
      </c>
      <c r="F5774" s="1">
        <f>VLOOKUP(A5774,Weather!$A$1:$E$366, 5)</f>
        <v>0.95238095238095499</v>
      </c>
      <c r="G5774" s="1">
        <f>VLOOKUP(D5774, Summer!$A$1:$E$25, 2)</f>
        <v>1622.5675647430101</v>
      </c>
      <c r="H5774" s="1">
        <f>VLOOKUP(D5774, Summer!$A$1:$E$25, 3)</f>
        <v>1132.28619594112</v>
      </c>
      <c r="I5774" s="1">
        <f>VLOOKUP(D5774, Summer!$A$1:$E$25, 5)</f>
        <v>435.17254436926402</v>
      </c>
      <c r="J5774" s="1">
        <f t="shared" si="541"/>
        <v>1599.2208328953022</v>
      </c>
      <c r="K5774" s="47">
        <f t="shared" si="542"/>
        <v>29.918261517507009</v>
      </c>
      <c r="L5774" s="48">
        <f>Solar!K5791/1000*Variables!$B$3</f>
        <v>18.3611</v>
      </c>
      <c r="M5774">
        <f>IF(E5774=1, VLOOKUP(D5774, Sheet1!$A$2:$C$26, 2), Sheet1!$C$3)</f>
        <v>0.55478000000000005</v>
      </c>
      <c r="N5774" s="1">
        <f>'Electricity Rates'!$J$2</f>
        <v>0.24729999999999999</v>
      </c>
      <c r="O5774" s="145">
        <f>L5774-K5774</f>
        <v>-11.557161517507009</v>
      </c>
      <c r="P5774">
        <f t="shared" si="543"/>
        <v>7.3987860732794832</v>
      </c>
      <c r="Q5774">
        <f>IF(O5774&gt;0, IF(Q5773+O5774*Variables!$B$5&lt;Variables!$B$4, Q5773+O5774*Variables!$B$5, Variables!$B$4), IF(Q5773&gt;-O5774, Q5773+O5774/Variables!$B$5, 0))</f>
        <v>1.7584734190069895E-2</v>
      </c>
      <c r="R5774">
        <f>IF(O5774&gt;0, 0, IF(Q5773&gt;-O5774, 0, -O5774 - Q5773*Variables!$B$5))</f>
        <v>0</v>
      </c>
      <c r="S5774">
        <f t="shared" si="544"/>
        <v>0</v>
      </c>
      <c r="T5774">
        <f t="shared" si="545"/>
        <v>0</v>
      </c>
    </row>
    <row r="5775" spans="1:20" x14ac:dyDescent="0.3">
      <c r="A5775" s="3">
        <f t="shared" si="540"/>
        <v>43341</v>
      </c>
      <c r="B5775">
        <v>8</v>
      </c>
      <c r="C5775">
        <v>29</v>
      </c>
      <c r="D5775">
        <v>14</v>
      </c>
      <c r="E5775">
        <v>1</v>
      </c>
      <c r="F5775" s="1">
        <f>VLOOKUP(A5775,Weather!$A$1:$E$366, 5)</f>
        <v>0.95238095238095499</v>
      </c>
      <c r="G5775" s="1">
        <f>VLOOKUP(D5775, Summer!$A$1:$E$25, 2)</f>
        <v>1636.26340321468</v>
      </c>
      <c r="H5775" s="1">
        <f>VLOOKUP(D5775, Summer!$A$1:$E$25, 3)</f>
        <v>1156.2601309732199</v>
      </c>
      <c r="I5775" s="1">
        <f>VLOOKUP(D5775, Summer!$A$1:$E$25, 5)</f>
        <v>417.13087064403902</v>
      </c>
      <c r="J5775" s="1">
        <f t="shared" si="541"/>
        <v>1613.4061045365165</v>
      </c>
      <c r="K5775" s="47">
        <f t="shared" si="542"/>
        <v>30.183639917993688</v>
      </c>
      <c r="L5775" s="48">
        <f>Solar!K5792/1000*Variables!$B$3</f>
        <v>29.121399999999998</v>
      </c>
      <c r="M5775">
        <f>IF(E5775=1, VLOOKUP(D5775, Sheet1!$A$2:$C$26, 2), Sheet1!$C$3)</f>
        <v>0.55478000000000005</v>
      </c>
      <c r="N5775" s="1">
        <f>'Electricity Rates'!$J$2</f>
        <v>0.24729999999999999</v>
      </c>
      <c r="O5775" s="145">
        <f>L5775-K5775</f>
        <v>-1.0622399179936899</v>
      </c>
      <c r="P5775">
        <f t="shared" si="543"/>
        <v>7.464414151719839</v>
      </c>
      <c r="Q5775">
        <f>IF(O5775&gt;0, IF(Q5774+O5775*Variables!$B$5&lt;Variables!$B$4, Q5774+O5775*Variables!$B$5, Variables!$B$4), IF(Q5774&gt;-O5775, Q5774+O5775/Variables!$B$5, 0))</f>
        <v>0</v>
      </c>
      <c r="R5775">
        <f>IF(O5775&gt;0, 0, IF(Q5774&gt;-O5775, 0, -O5775 - Q5774*Variables!$B$5))</f>
        <v>1.0457102678550241</v>
      </c>
      <c r="S5775">
        <f t="shared" si="544"/>
        <v>0.58013914240061026</v>
      </c>
      <c r="T5775">
        <f t="shared" si="545"/>
        <v>1</v>
      </c>
    </row>
    <row r="5776" spans="1:20" x14ac:dyDescent="0.3">
      <c r="A5776" s="3">
        <f t="shared" si="540"/>
        <v>43341</v>
      </c>
      <c r="B5776">
        <v>8</v>
      </c>
      <c r="C5776">
        <v>29</v>
      </c>
      <c r="D5776">
        <v>15</v>
      </c>
      <c r="E5776">
        <v>1</v>
      </c>
      <c r="F5776" s="1">
        <f>VLOOKUP(A5776,Weather!$A$1:$E$366, 5)</f>
        <v>0.95238095238095499</v>
      </c>
      <c r="G5776" s="1">
        <f>VLOOKUP(D5776, Summer!$A$1:$E$25, 2)</f>
        <v>1589.7727985285201</v>
      </c>
      <c r="H5776" s="1">
        <f>VLOOKUP(D5776, Summer!$A$1:$E$25, 3)</f>
        <v>1137.7596230737599</v>
      </c>
      <c r="I5776" s="1">
        <f>VLOOKUP(D5776, Summer!$A$1:$E$25, 5)</f>
        <v>403.543562097039</v>
      </c>
      <c r="J5776" s="1">
        <f t="shared" si="541"/>
        <v>1568.2483616021041</v>
      </c>
      <c r="K5776" s="47">
        <f t="shared" si="542"/>
        <v>29.338827785196415</v>
      </c>
      <c r="L5776" s="48">
        <f>Solar!K5793/1000*Variables!$B$3</f>
        <v>11.89425</v>
      </c>
      <c r="M5776">
        <f>IF(E5776=1, VLOOKUP(D5776, Sheet1!$A$2:$C$26, 2), Sheet1!$C$3)</f>
        <v>0.55478000000000005</v>
      </c>
      <c r="N5776" s="1">
        <f>'Electricity Rates'!$J$2</f>
        <v>0.24729999999999999</v>
      </c>
      <c r="O5776" s="145">
        <f>L5776-K5776</f>
        <v>-17.444577785196415</v>
      </c>
      <c r="P5776">
        <f t="shared" si="543"/>
        <v>7.2554921112790733</v>
      </c>
      <c r="Q5776">
        <f>IF(O5776&gt;0, IF(Q5775+O5776*Variables!$B$5&lt;Variables!$B$4, Q5775+O5776*Variables!$B$5, Variables!$B$4), IF(Q5775&gt;-O5776, Q5775+O5776/Variables!$B$5, 0))</f>
        <v>0</v>
      </c>
      <c r="R5776">
        <f>IF(O5776&gt;0, 0, IF(Q5775&gt;-O5776, 0, -O5776 - Q5775*Variables!$B$5))</f>
        <v>17.444577785196415</v>
      </c>
      <c r="S5776">
        <f t="shared" si="544"/>
        <v>9.6779028636712674</v>
      </c>
      <c r="T5776">
        <f t="shared" si="545"/>
        <v>1</v>
      </c>
    </row>
    <row r="5777" spans="1:20" x14ac:dyDescent="0.3">
      <c r="A5777" s="3">
        <f t="shared" si="540"/>
        <v>43341</v>
      </c>
      <c r="B5777">
        <v>8</v>
      </c>
      <c r="C5777">
        <v>29</v>
      </c>
      <c r="D5777">
        <v>16</v>
      </c>
      <c r="E5777">
        <v>1</v>
      </c>
      <c r="F5777" s="1">
        <f>VLOOKUP(A5777,Weather!$A$1:$E$366, 5)</f>
        <v>0.95238095238095499</v>
      </c>
      <c r="G5777" s="1">
        <f>VLOOKUP(D5777, Summer!$A$1:$E$25, 2)</f>
        <v>1459.9523441255701</v>
      </c>
      <c r="H5777" s="1">
        <f>VLOOKUP(D5777, Summer!$A$1:$E$25, 3)</f>
        <v>1006.09479349024</v>
      </c>
      <c r="I5777" s="1">
        <f>VLOOKUP(D5777, Summer!$A$1:$E$25, 5)</f>
        <v>381.04254068220598</v>
      </c>
      <c r="J5777" s="1">
        <f t="shared" si="541"/>
        <v>1438.3400798096031</v>
      </c>
      <c r="K5777" s="47">
        <f t="shared" si="542"/>
        <v>26.908500548324753</v>
      </c>
      <c r="L5777" s="48">
        <f>Solar!K5794/1000*Variables!$B$3</f>
        <v>10.8605</v>
      </c>
      <c r="M5777">
        <f>IF(E5777=1, VLOOKUP(D5777, Sheet1!$A$2:$C$26, 2), Sheet1!$C$3)</f>
        <v>0.55478000000000005</v>
      </c>
      <c r="N5777" s="1">
        <f>'Electricity Rates'!$J$2</f>
        <v>0.24729999999999999</v>
      </c>
      <c r="O5777" s="145">
        <f>L5777-K5777</f>
        <v>-16.048000548324751</v>
      </c>
      <c r="P5777">
        <f t="shared" si="543"/>
        <v>6.654472185600711</v>
      </c>
      <c r="Q5777">
        <f>IF(O5777&gt;0, IF(Q5776+O5777*Variables!$B$5&lt;Variables!$B$4, Q5776+O5777*Variables!$B$5, Variables!$B$4), IF(Q5776&gt;-O5777, Q5776+O5777/Variables!$B$5, 0))</f>
        <v>0</v>
      </c>
      <c r="R5777">
        <f>IF(O5777&gt;0, 0, IF(Q5776&gt;-O5777, 0, -O5777 - Q5776*Variables!$B$5))</f>
        <v>16.048000548324751</v>
      </c>
      <c r="S5777">
        <f t="shared" si="544"/>
        <v>8.9031097441996057</v>
      </c>
      <c r="T5777">
        <f t="shared" si="545"/>
        <v>1</v>
      </c>
    </row>
    <row r="5778" spans="1:20" x14ac:dyDescent="0.3">
      <c r="A5778" s="3">
        <f t="shared" si="540"/>
        <v>43341</v>
      </c>
      <c r="B5778">
        <v>8</v>
      </c>
      <c r="C5778">
        <v>29</v>
      </c>
      <c r="D5778">
        <v>17</v>
      </c>
      <c r="E5778">
        <v>1</v>
      </c>
      <c r="F5778" s="1">
        <f>VLOOKUP(A5778,Weather!$A$1:$E$366, 5)</f>
        <v>0.95238095238095499</v>
      </c>
      <c r="G5778" s="1">
        <f>VLOOKUP(D5778, Summer!$A$1:$E$25, 2)</f>
        <v>1144.9480592772099</v>
      </c>
      <c r="H5778" s="1">
        <f>VLOOKUP(D5778, Summer!$A$1:$E$25, 3)</f>
        <v>808.38142168622596</v>
      </c>
      <c r="I5778" s="1">
        <f>VLOOKUP(D5778, Summer!$A$1:$E$25, 5)</f>
        <v>371.93450987035499</v>
      </c>
      <c r="J5778" s="1">
        <f t="shared" si="541"/>
        <v>1128.921076534783</v>
      </c>
      <c r="K5778" s="47">
        <f t="shared" si="542"/>
        <v>21.119882448782725</v>
      </c>
      <c r="L5778" s="48">
        <f>Solar!K5795/1000*Variables!$B$3</f>
        <v>8.47105</v>
      </c>
      <c r="M5778">
        <f>IF(E5778=1, VLOOKUP(D5778, Sheet1!$A$2:$C$26, 2), Sheet1!$C$3)</f>
        <v>0.55478000000000005</v>
      </c>
      <c r="N5778" s="1">
        <f>'Electricity Rates'!$J$2</f>
        <v>0.24729999999999999</v>
      </c>
      <c r="O5778" s="145">
        <f>L5778-K5778</f>
        <v>-12.648832448782725</v>
      </c>
      <c r="P5778">
        <f t="shared" si="543"/>
        <v>5.2229469295839674</v>
      </c>
      <c r="Q5778">
        <f>IF(O5778&gt;0, IF(Q5777+O5778*Variables!$B$5&lt;Variables!$B$4, Q5777+O5778*Variables!$B$5, Variables!$B$4), IF(Q5777&gt;-O5778, Q5777+O5778/Variables!$B$5, 0))</f>
        <v>0</v>
      </c>
      <c r="R5778">
        <f>IF(O5778&gt;0, 0, IF(Q5777&gt;-O5778, 0, -O5778 - Q5777*Variables!$B$5))</f>
        <v>12.648832448782725</v>
      </c>
      <c r="S5778">
        <f t="shared" si="544"/>
        <v>7.0173192659356811</v>
      </c>
      <c r="T5778">
        <f t="shared" si="545"/>
        <v>1</v>
      </c>
    </row>
    <row r="5779" spans="1:20" x14ac:dyDescent="0.3">
      <c r="A5779" s="3">
        <f t="shared" si="540"/>
        <v>43341</v>
      </c>
      <c r="B5779">
        <v>8</v>
      </c>
      <c r="C5779">
        <v>29</v>
      </c>
      <c r="D5779">
        <v>18</v>
      </c>
      <c r="E5779">
        <v>1</v>
      </c>
      <c r="F5779" s="1">
        <f>VLOOKUP(A5779,Weather!$A$1:$E$366, 5)</f>
        <v>0.95238095238095499</v>
      </c>
      <c r="G5779" s="1">
        <f>VLOOKUP(D5779, Summer!$A$1:$E$25, 2)</f>
        <v>769.75210584620504</v>
      </c>
      <c r="H5779" s="1">
        <f>VLOOKUP(D5779, Summer!$A$1:$E$25, 3)</f>
        <v>572.92139445417001</v>
      </c>
      <c r="I5779" s="1">
        <f>VLOOKUP(D5779, Summer!$A$1:$E$25, 5)</f>
        <v>349.41355840998102</v>
      </c>
      <c r="J5779" s="1">
        <f t="shared" si="541"/>
        <v>760.37921482753723</v>
      </c>
      <c r="K5779" s="47">
        <f t="shared" si="542"/>
        <v>14.225192502339199</v>
      </c>
      <c r="L5779" s="48">
        <f>Solar!K5796/1000*Variables!$B$3</f>
        <v>4.24125</v>
      </c>
      <c r="M5779">
        <f>IF(E5779=1, VLOOKUP(D5779, Sheet1!$A$2:$C$26, 2), Sheet1!$C$3)</f>
        <v>0.55478000000000005</v>
      </c>
      <c r="N5779" s="1">
        <f>'Electricity Rates'!$J$2</f>
        <v>0.24729999999999999</v>
      </c>
      <c r="O5779" s="145">
        <f>L5779-K5779</f>
        <v>-9.9839425023392003</v>
      </c>
      <c r="P5779">
        <f t="shared" si="543"/>
        <v>3.5178901058284837</v>
      </c>
      <c r="Q5779">
        <f>IF(O5779&gt;0, IF(Q5778+O5779*Variables!$B$5&lt;Variables!$B$4, Q5778+O5779*Variables!$B$5, Variables!$B$4), IF(Q5778&gt;-O5779, Q5778+O5779/Variables!$B$5, 0))</f>
        <v>0</v>
      </c>
      <c r="R5779">
        <f>IF(O5779&gt;0, 0, IF(Q5778&gt;-O5779, 0, -O5779 - Q5778*Variables!$B$5))</f>
        <v>9.9839425023392003</v>
      </c>
      <c r="S5779">
        <f t="shared" si="544"/>
        <v>5.5388916214477417</v>
      </c>
      <c r="T5779">
        <f t="shared" si="545"/>
        <v>1</v>
      </c>
    </row>
    <row r="5780" spans="1:20" x14ac:dyDescent="0.3">
      <c r="A5780" s="3">
        <f t="shared" si="540"/>
        <v>43341</v>
      </c>
      <c r="B5780">
        <v>8</v>
      </c>
      <c r="C5780">
        <v>29</v>
      </c>
      <c r="D5780">
        <v>19</v>
      </c>
      <c r="E5780">
        <v>1</v>
      </c>
      <c r="F5780" s="1">
        <f>VLOOKUP(A5780,Weather!$A$1:$E$366, 5)</f>
        <v>0.95238095238095499</v>
      </c>
      <c r="G5780" s="1">
        <f>VLOOKUP(D5780, Summer!$A$1:$E$25, 2)</f>
        <v>565.86125451999203</v>
      </c>
      <c r="H5780" s="1">
        <f>VLOOKUP(D5780, Summer!$A$1:$E$25, 3)</f>
        <v>365.77406038600299</v>
      </c>
      <c r="I5780" s="1">
        <f>VLOOKUP(D5780, Summer!$A$1:$E$25, 5)</f>
        <v>331.38683221891199</v>
      </c>
      <c r="J5780" s="1">
        <f t="shared" si="541"/>
        <v>556.33329289456447</v>
      </c>
      <c r="K5780" s="47">
        <f t="shared" si="542"/>
        <v>10.407896523947477</v>
      </c>
      <c r="L5780" s="48">
        <f>Solar!K5797/1000*Variables!$B$3</f>
        <v>0.46789999999999998</v>
      </c>
      <c r="M5780">
        <f>IF(E5780=1, VLOOKUP(D5780, Sheet1!$A$2:$C$26, 2), Sheet1!$C$3)</f>
        <v>0.25796000000000002</v>
      </c>
      <c r="N5780" s="1">
        <f>'Electricity Rates'!$J$2</f>
        <v>0.24729999999999999</v>
      </c>
      <c r="O5780" s="145">
        <f>L5780-K5780</f>
        <v>-9.9399965239474763</v>
      </c>
      <c r="P5780">
        <f t="shared" si="543"/>
        <v>2.5738728103722108</v>
      </c>
      <c r="Q5780">
        <f>IF(O5780&gt;0, IF(Q5779+O5780*Variables!$B$5&lt;Variables!$B$4, Q5779+O5780*Variables!$B$5, Variables!$B$4), IF(Q5779&gt;-O5780, Q5779+O5780/Variables!$B$5, 0))</f>
        <v>0</v>
      </c>
      <c r="R5780">
        <f>IF(O5780&gt;0, 0, IF(Q5779&gt;-O5780, 0, -O5780 - Q5779*Variables!$B$5))</f>
        <v>9.9399965239474763</v>
      </c>
      <c r="S5780">
        <f t="shared" si="544"/>
        <v>2.5641215033174913</v>
      </c>
      <c r="T5780">
        <f t="shared" si="545"/>
        <v>0</v>
      </c>
    </row>
    <row r="5781" spans="1:20" x14ac:dyDescent="0.3">
      <c r="A5781" s="3">
        <f t="shared" si="540"/>
        <v>43341</v>
      </c>
      <c r="B5781">
        <v>8</v>
      </c>
      <c r="C5781">
        <v>29</v>
      </c>
      <c r="D5781">
        <v>20</v>
      </c>
      <c r="E5781">
        <v>1</v>
      </c>
      <c r="F5781" s="1">
        <f>VLOOKUP(A5781,Weather!$A$1:$E$366, 5)</f>
        <v>0.95238095238095499</v>
      </c>
      <c r="G5781" s="1">
        <f>VLOOKUP(D5781, Summer!$A$1:$E$25, 2)</f>
        <v>459.178981251175</v>
      </c>
      <c r="H5781" s="1">
        <f>VLOOKUP(D5781, Summer!$A$1:$E$25, 3)</f>
        <v>328.41643432967999</v>
      </c>
      <c r="I5781" s="1">
        <f>VLOOKUP(D5781, Summer!$A$1:$E$25, 5)</f>
        <v>326.73316658528501</v>
      </c>
      <c r="J5781" s="1">
        <f t="shared" si="541"/>
        <v>452.95219330253269</v>
      </c>
      <c r="K5781" s="47">
        <f t="shared" si="542"/>
        <v>8.4738404449241891</v>
      </c>
      <c r="L5781" s="48">
        <f>Solar!K5798/1000*Variables!$B$3</f>
        <v>0</v>
      </c>
      <c r="M5781">
        <f>IF(E5781=1, VLOOKUP(D5781, Sheet1!$A$2:$C$26, 2), Sheet1!$C$3)</f>
        <v>0.25796000000000002</v>
      </c>
      <c r="N5781" s="1">
        <f>'Electricity Rates'!$J$2</f>
        <v>0.24729999999999999</v>
      </c>
      <c r="O5781" s="145">
        <f>L5781-K5781</f>
        <v>-8.4738404449241891</v>
      </c>
      <c r="P5781">
        <f t="shared" si="543"/>
        <v>2.0955807420297519</v>
      </c>
      <c r="Q5781">
        <f>IF(O5781&gt;0, IF(Q5780+O5781*Variables!$B$5&lt;Variables!$B$4, Q5780+O5781*Variables!$B$5, Variables!$B$4), IF(Q5780&gt;-O5781, Q5780+O5781/Variables!$B$5, 0))</f>
        <v>0</v>
      </c>
      <c r="R5781">
        <f>IF(O5781&gt;0, 0, IF(Q5780&gt;-O5781, 0, -O5781 - Q5780*Variables!$B$5))</f>
        <v>8.4738404449241891</v>
      </c>
      <c r="S5781">
        <f t="shared" si="544"/>
        <v>2.1859118811726441</v>
      </c>
      <c r="T5781">
        <f t="shared" si="545"/>
        <v>0</v>
      </c>
    </row>
    <row r="5782" spans="1:20" x14ac:dyDescent="0.3">
      <c r="A5782" s="3">
        <f t="shared" si="540"/>
        <v>43341</v>
      </c>
      <c r="B5782">
        <v>8</v>
      </c>
      <c r="C5782">
        <v>29</v>
      </c>
      <c r="D5782">
        <v>21</v>
      </c>
      <c r="E5782">
        <v>1</v>
      </c>
      <c r="F5782" s="1">
        <f>VLOOKUP(A5782,Weather!$A$1:$E$366, 5)</f>
        <v>0.95238095238095499</v>
      </c>
      <c r="G5782" s="1">
        <f>VLOOKUP(D5782, Summer!$A$1:$E$25, 2)</f>
        <v>403.43414919632897</v>
      </c>
      <c r="H5782" s="1">
        <f>VLOOKUP(D5782, Summer!$A$1:$E$25, 3)</f>
        <v>305.25297715532997</v>
      </c>
      <c r="I5782" s="1">
        <f>VLOOKUP(D5782, Summer!$A$1:$E$25, 5)</f>
        <v>313.15582306105603</v>
      </c>
      <c r="J5782" s="1">
        <f t="shared" si="541"/>
        <v>398.75885528961498</v>
      </c>
      <c r="K5782" s="47">
        <f t="shared" si="542"/>
        <v>7.4599901837055915</v>
      </c>
      <c r="L5782" s="48">
        <f>Solar!K5799/1000*Variables!$B$3</f>
        <v>0</v>
      </c>
      <c r="M5782">
        <f>IF(E5782=1, VLOOKUP(D5782, Sheet1!$A$2:$C$26, 2), Sheet1!$C$3)</f>
        <v>0.25796000000000002</v>
      </c>
      <c r="N5782" s="1">
        <f>'Electricity Rates'!$J$2</f>
        <v>0.24729999999999999</v>
      </c>
      <c r="O5782" s="145">
        <f>L5782-K5782</f>
        <v>-7.4599901837055915</v>
      </c>
      <c r="P5782">
        <f t="shared" si="543"/>
        <v>1.8448555724303928</v>
      </c>
      <c r="Q5782">
        <f>IF(O5782&gt;0, IF(Q5781+O5782*Variables!$B$5&lt;Variables!$B$4, Q5781+O5782*Variables!$B$5, Variables!$B$4), IF(Q5781&gt;-O5782, Q5781+O5782/Variables!$B$5, 0))</f>
        <v>0</v>
      </c>
      <c r="R5782">
        <f>IF(O5782&gt;0, 0, IF(Q5781&gt;-O5782, 0, -O5782 - Q5781*Variables!$B$5))</f>
        <v>7.4599901837055915</v>
      </c>
      <c r="S5782">
        <f t="shared" si="544"/>
        <v>1.9243790677886945</v>
      </c>
      <c r="T5782">
        <f t="shared" si="545"/>
        <v>0</v>
      </c>
    </row>
    <row r="5783" spans="1:20" x14ac:dyDescent="0.3">
      <c r="A5783" s="3">
        <f t="shared" si="540"/>
        <v>43341</v>
      </c>
      <c r="B5783">
        <v>8</v>
      </c>
      <c r="C5783">
        <v>29</v>
      </c>
      <c r="D5783">
        <v>22</v>
      </c>
      <c r="E5783">
        <v>1</v>
      </c>
      <c r="F5783" s="1">
        <f>VLOOKUP(A5783,Weather!$A$1:$E$366, 5)</f>
        <v>0.95238095238095499</v>
      </c>
      <c r="G5783" s="1">
        <f>VLOOKUP(D5783, Summer!$A$1:$E$25, 2)</f>
        <v>366.19777187885302</v>
      </c>
      <c r="H5783" s="1">
        <f>VLOOKUP(D5783, Summer!$A$1:$E$25, 3)</f>
        <v>263.18917633836901</v>
      </c>
      <c r="I5783" s="1">
        <f>VLOOKUP(D5783, Summer!$A$1:$E$25, 5)</f>
        <v>295.10418431306101</v>
      </c>
      <c r="J5783" s="1">
        <f t="shared" si="541"/>
        <v>361.29260066263976</v>
      </c>
      <c r="K5783" s="47">
        <f t="shared" si="542"/>
        <v>6.7590705977707479</v>
      </c>
      <c r="L5783" s="48">
        <f>Solar!K5800/1000*Variables!$B$3</f>
        <v>0</v>
      </c>
      <c r="M5783">
        <f>IF(E5783=1, VLOOKUP(D5783, Sheet1!$A$2:$C$26, 2), Sheet1!$C$3)</f>
        <v>0.18637999999999999</v>
      </c>
      <c r="N5783" s="1">
        <f>'Electricity Rates'!$J$2</f>
        <v>0.24729999999999999</v>
      </c>
      <c r="O5783" s="145">
        <f>L5783-K5783</f>
        <v>-6.7590705977707479</v>
      </c>
      <c r="P5783">
        <f t="shared" si="543"/>
        <v>1.6715181588287058</v>
      </c>
      <c r="Q5783">
        <f>IF(O5783&gt;0, IF(Q5782+O5783*Variables!$B$5&lt;Variables!$B$4, Q5782+O5783*Variables!$B$5, Variables!$B$4), IF(Q5782&gt;-O5783, Q5782+O5783/Variables!$B$5, 0))</f>
        <v>0</v>
      </c>
      <c r="R5783">
        <f>IF(O5783&gt;0, 0, IF(Q5782&gt;-O5783, 0, -O5783 - Q5782*Variables!$B$5))</f>
        <v>6.7590705977707479</v>
      </c>
      <c r="S5783">
        <f t="shared" si="544"/>
        <v>1.259755578012512</v>
      </c>
      <c r="T5783">
        <f t="shared" si="545"/>
        <v>0</v>
      </c>
    </row>
    <row r="5784" spans="1:20" x14ac:dyDescent="0.3">
      <c r="A5784" s="3">
        <f t="shared" si="540"/>
        <v>43341</v>
      </c>
      <c r="B5784">
        <v>8</v>
      </c>
      <c r="C5784">
        <v>29</v>
      </c>
      <c r="D5784">
        <v>23</v>
      </c>
      <c r="E5784">
        <v>1</v>
      </c>
      <c r="F5784" s="1">
        <f>VLOOKUP(A5784,Weather!$A$1:$E$366, 5)</f>
        <v>0.95238095238095499</v>
      </c>
      <c r="G5784" s="1">
        <f>VLOOKUP(D5784, Summer!$A$1:$E$25, 2)</f>
        <v>342.86102460129899</v>
      </c>
      <c r="H5784" s="1">
        <f>VLOOKUP(D5784, Summer!$A$1:$E$25, 3)</f>
        <v>273.02297434567402</v>
      </c>
      <c r="I5784" s="1">
        <f>VLOOKUP(D5784, Summer!$A$1:$E$25, 5)</f>
        <v>281.53182330021599</v>
      </c>
      <c r="J5784" s="1">
        <f t="shared" si="541"/>
        <v>339.53540316055512</v>
      </c>
      <c r="K5784" s="47">
        <f t="shared" si="542"/>
        <v>6.3520364275261469</v>
      </c>
      <c r="L5784" s="48">
        <f>Solar!K5801/1000*Variables!$B$3</f>
        <v>0</v>
      </c>
      <c r="M5784">
        <f>IF(E5784=1, VLOOKUP(D5784, Sheet1!$A$2:$C$26, 2), Sheet1!$C$3)</f>
        <v>0.18637999999999999</v>
      </c>
      <c r="N5784" s="1">
        <f>'Electricity Rates'!$J$2</f>
        <v>0.24729999999999999</v>
      </c>
      <c r="O5784" s="145">
        <f>L5784-K5784</f>
        <v>-6.3520364275261469</v>
      </c>
      <c r="P5784">
        <f t="shared" si="543"/>
        <v>1.570858608527216</v>
      </c>
      <c r="Q5784">
        <f>IF(O5784&gt;0, IF(Q5783+O5784*Variables!$B$5&lt;Variables!$B$4, Q5783+O5784*Variables!$B$5, Variables!$B$4), IF(Q5783&gt;-O5784, Q5783+O5784/Variables!$B$5, 0))</f>
        <v>0</v>
      </c>
      <c r="R5784">
        <f>IF(O5784&gt;0, 0, IF(Q5783&gt;-O5784, 0, -O5784 - Q5783*Variables!$B$5))</f>
        <v>6.3520364275261469</v>
      </c>
      <c r="S5784">
        <f t="shared" si="544"/>
        <v>1.1838925493623231</v>
      </c>
      <c r="T5784">
        <f t="shared" si="545"/>
        <v>0</v>
      </c>
    </row>
    <row r="5785" spans="1:20" x14ac:dyDescent="0.3">
      <c r="A5785" s="3">
        <f t="shared" si="540"/>
        <v>43341</v>
      </c>
      <c r="B5785">
        <v>8</v>
      </c>
      <c r="C5785">
        <v>29</v>
      </c>
      <c r="D5785">
        <v>24</v>
      </c>
      <c r="E5785">
        <v>1</v>
      </c>
      <c r="F5785" s="1">
        <f>VLOOKUP(A5785,Weather!$A$1:$E$366, 5)</f>
        <v>0.95238095238095499</v>
      </c>
      <c r="G5785" s="1">
        <f>VLOOKUP(D5785, Summer!$A$1:$E$25, 2)</f>
        <v>310.26482453023402</v>
      </c>
      <c r="H5785" s="1">
        <f>VLOOKUP(D5785, Summer!$A$1:$E$25, 3)</f>
        <v>259.09090909090901</v>
      </c>
      <c r="I5785" s="1">
        <f>VLOOKUP(D5785, Summer!$A$1:$E$25, 5)</f>
        <v>276.86321013243497</v>
      </c>
      <c r="J5785" s="1">
        <f t="shared" si="541"/>
        <v>307.82797141407582</v>
      </c>
      <c r="K5785" s="47">
        <f t="shared" si="542"/>
        <v>5.7588530375110061</v>
      </c>
      <c r="L5785" s="48">
        <f>Solar!K5802/1000*Variables!$B$3</f>
        <v>0</v>
      </c>
      <c r="M5785">
        <f>IF(E5785=1, VLOOKUP(D5785, Sheet1!$A$2:$C$26, 2), Sheet1!$C$3)</f>
        <v>0.18637999999999999</v>
      </c>
      <c r="N5785" s="1">
        <f>'Electricity Rates'!$J$2</f>
        <v>0.24729999999999999</v>
      </c>
      <c r="O5785" s="145">
        <f>L5785-K5785</f>
        <v>-5.7588530375110061</v>
      </c>
      <c r="P5785">
        <f t="shared" si="543"/>
        <v>1.4241643561764719</v>
      </c>
      <c r="Q5785">
        <f>IF(O5785&gt;0, IF(Q5784+O5785*Variables!$B$5&lt;Variables!$B$4, Q5784+O5785*Variables!$B$5, Variables!$B$4), IF(Q5784&gt;-O5785, Q5784+O5785/Variables!$B$5, 0))</f>
        <v>0</v>
      </c>
      <c r="R5785">
        <f>IF(O5785&gt;0, 0, IF(Q5784&gt;-O5785, 0, -O5785 - Q5784*Variables!$B$5))</f>
        <v>5.7588530375110061</v>
      </c>
      <c r="S5785">
        <f t="shared" si="544"/>
        <v>1.0733350291313013</v>
      </c>
      <c r="T5785">
        <f t="shared" si="545"/>
        <v>0</v>
      </c>
    </row>
    <row r="5786" spans="1:20" x14ac:dyDescent="0.3">
      <c r="A5786" s="3">
        <f t="shared" si="540"/>
        <v>43342</v>
      </c>
      <c r="B5786">
        <v>8</v>
      </c>
      <c r="C5786">
        <v>30</v>
      </c>
      <c r="D5786">
        <v>1</v>
      </c>
      <c r="E5786">
        <v>1</v>
      </c>
      <c r="F5786" s="1">
        <f>VLOOKUP(A5786,Weather!$A$1:$E$366, 5)</f>
        <v>0.9761904761904775</v>
      </c>
      <c r="G5786" s="1">
        <f>VLOOKUP(D5786, Summer!$A$1:$E$25, 2)</f>
        <v>305.44698283970399</v>
      </c>
      <c r="H5786" s="1">
        <f>VLOOKUP(D5786, Summer!$A$1:$E$25, 3)</f>
        <v>264.36707082495798</v>
      </c>
      <c r="I5786" s="1">
        <f>VLOOKUP(D5786, Summer!$A$1:$E$25, 5)</f>
        <v>276.703769768114</v>
      </c>
      <c r="J5786" s="1">
        <f t="shared" si="541"/>
        <v>304.46888969649581</v>
      </c>
      <c r="K5786" s="47">
        <f t="shared" si="542"/>
        <v>5.6960112565524064</v>
      </c>
      <c r="L5786" s="48">
        <f>Solar!K5803/1000*Variables!$B$3</f>
        <v>0</v>
      </c>
      <c r="M5786">
        <f>IF(E5786=1, VLOOKUP(D5786, Sheet1!$A$2:$C$26, 2), Sheet1!$C$3)</f>
        <v>0.18637999999999999</v>
      </c>
      <c r="N5786" s="1">
        <f>'Electricity Rates'!$J$2</f>
        <v>0.24729999999999999</v>
      </c>
      <c r="O5786" s="145">
        <f>L5786-K5786</f>
        <v>-5.6960112565524064</v>
      </c>
      <c r="P5786">
        <f t="shared" si="543"/>
        <v>1.40862358374541</v>
      </c>
      <c r="Q5786">
        <f>IF(O5786&gt;0, IF(Q5785+O5786*Variables!$B$5&lt;Variables!$B$4, Q5785+O5786*Variables!$B$5, Variables!$B$4), IF(Q5785&gt;-O5786, Q5785+O5786/Variables!$B$5, 0))</f>
        <v>0</v>
      </c>
      <c r="R5786">
        <f>IF(O5786&gt;0, 0, IF(Q5785&gt;-O5786, 0, -O5786 - Q5785*Variables!$B$5))</f>
        <v>5.6960112565524064</v>
      </c>
      <c r="S5786">
        <f t="shared" si="544"/>
        <v>1.0616225779962374</v>
      </c>
      <c r="T5786">
        <f t="shared" si="545"/>
        <v>0</v>
      </c>
    </row>
    <row r="5787" spans="1:20" x14ac:dyDescent="0.3">
      <c r="A5787" s="3">
        <f t="shared" si="540"/>
        <v>43342</v>
      </c>
      <c r="B5787">
        <v>8</v>
      </c>
      <c r="C5787">
        <v>30</v>
      </c>
      <c r="D5787">
        <v>2</v>
      </c>
      <c r="E5787">
        <v>1</v>
      </c>
      <c r="F5787" s="1">
        <f>VLOOKUP(A5787,Weather!$A$1:$E$366, 5)</f>
        <v>0.9761904761904775</v>
      </c>
      <c r="G5787" s="1">
        <f>VLOOKUP(D5787, Summer!$A$1:$E$25, 2)</f>
        <v>286.71906025959902</v>
      </c>
      <c r="H5787" s="1">
        <f>VLOOKUP(D5787, Summer!$A$1:$E$25, 3)</f>
        <v>260.03911906460002</v>
      </c>
      <c r="I5787" s="1">
        <f>VLOOKUP(D5787, Summer!$A$1:$E$25, 5)</f>
        <v>276.50446931271199</v>
      </c>
      <c r="J5787" s="1">
        <f t="shared" si="541"/>
        <v>286.08382356448004</v>
      </c>
      <c r="K5787" s="47">
        <f t="shared" si="542"/>
        <v>5.3520630004766812</v>
      </c>
      <c r="L5787" s="48">
        <f>Solar!K5804/1000*Variables!$B$3</f>
        <v>0</v>
      </c>
      <c r="M5787">
        <f>IF(E5787=1, VLOOKUP(D5787, Sheet1!$A$2:$C$26, 2), Sheet1!$C$3)</f>
        <v>0.18637999999999999</v>
      </c>
      <c r="N5787" s="1">
        <f>'Electricity Rates'!$J$2</f>
        <v>0.24729999999999999</v>
      </c>
      <c r="O5787" s="145">
        <f>L5787-K5787</f>
        <v>-5.3520630004766812</v>
      </c>
      <c r="P5787">
        <f t="shared" si="543"/>
        <v>1.3235651800178831</v>
      </c>
      <c r="Q5787">
        <f>IF(O5787&gt;0, IF(Q5786+O5787*Variables!$B$5&lt;Variables!$B$4, Q5786+O5787*Variables!$B$5, Variables!$B$4), IF(Q5786&gt;-O5787, Q5786+O5787/Variables!$B$5, 0))</f>
        <v>0</v>
      </c>
      <c r="R5787">
        <f>IF(O5787&gt;0, 0, IF(Q5786&gt;-O5787, 0, -O5787 - Q5786*Variables!$B$5))</f>
        <v>5.3520630004766812</v>
      </c>
      <c r="S5787">
        <f t="shared" si="544"/>
        <v>0.99751750202884382</v>
      </c>
      <c r="T5787">
        <f t="shared" si="545"/>
        <v>0</v>
      </c>
    </row>
    <row r="5788" spans="1:20" x14ac:dyDescent="0.3">
      <c r="A5788" s="3">
        <f t="shared" si="540"/>
        <v>43342</v>
      </c>
      <c r="B5788">
        <v>8</v>
      </c>
      <c r="C5788">
        <v>30</v>
      </c>
      <c r="D5788">
        <v>3</v>
      </c>
      <c r="E5788">
        <v>1</v>
      </c>
      <c r="F5788" s="1">
        <f>VLOOKUP(A5788,Weather!$A$1:$E$366, 5)</f>
        <v>0.9761904761904775</v>
      </c>
      <c r="G5788" s="1">
        <f>VLOOKUP(D5788, Summer!$A$1:$E$25, 2)</f>
        <v>272.63131492590298</v>
      </c>
      <c r="H5788" s="1">
        <f>VLOOKUP(D5788, Summer!$A$1:$E$25, 3)</f>
        <v>241.571030279452</v>
      </c>
      <c r="I5788" s="1">
        <f>VLOOKUP(D5788, Summer!$A$1:$E$25, 5)</f>
        <v>276.33008141423602</v>
      </c>
      <c r="J5788" s="1">
        <f t="shared" si="541"/>
        <v>271.89178433908279</v>
      </c>
      <c r="K5788" s="47">
        <f t="shared" si="542"/>
        <v>5.0865579918635584</v>
      </c>
      <c r="L5788" s="48">
        <f>Solar!K5805/1000*Variables!$B$3</f>
        <v>0</v>
      </c>
      <c r="M5788">
        <f>IF(E5788=1, VLOOKUP(D5788, Sheet1!$A$2:$C$26, 2), Sheet1!$C$3)</f>
        <v>0.18637999999999999</v>
      </c>
      <c r="N5788" s="1">
        <f>'Electricity Rates'!$J$2</f>
        <v>0.24729999999999999</v>
      </c>
      <c r="O5788" s="145">
        <f>L5788-K5788</f>
        <v>-5.0865579918635584</v>
      </c>
      <c r="P5788">
        <f t="shared" si="543"/>
        <v>1.257905791387858</v>
      </c>
      <c r="Q5788">
        <f>IF(O5788&gt;0, IF(Q5787+O5788*Variables!$B$5&lt;Variables!$B$4, Q5787+O5788*Variables!$B$5, Variables!$B$4), IF(Q5787&gt;-O5788, Q5787+O5788/Variables!$B$5, 0))</f>
        <v>0</v>
      </c>
      <c r="R5788">
        <f>IF(O5788&gt;0, 0, IF(Q5787&gt;-O5788, 0, -O5788 - Q5787*Variables!$B$5))</f>
        <v>5.0865579918635584</v>
      </c>
      <c r="S5788">
        <f t="shared" si="544"/>
        <v>0.94803267852353001</v>
      </c>
      <c r="T5788">
        <f t="shared" si="545"/>
        <v>0</v>
      </c>
    </row>
    <row r="5789" spans="1:20" x14ac:dyDescent="0.3">
      <c r="A5789" s="3">
        <f t="shared" si="540"/>
        <v>43342</v>
      </c>
      <c r="B5789">
        <v>8</v>
      </c>
      <c r="C5789">
        <v>30</v>
      </c>
      <c r="D5789">
        <v>4</v>
      </c>
      <c r="E5789">
        <v>1</v>
      </c>
      <c r="F5789" s="1">
        <f>VLOOKUP(A5789,Weather!$A$1:$E$366, 5)</f>
        <v>0.9761904761904775</v>
      </c>
      <c r="G5789" s="1">
        <f>VLOOKUP(D5789, Summer!$A$1:$E$25, 2)</f>
        <v>286.33237882239803</v>
      </c>
      <c r="H5789" s="1">
        <f>VLOOKUP(D5789, Summer!$A$1:$E$25, 3)</f>
        <v>256.10019667595998</v>
      </c>
      <c r="I5789" s="1">
        <f>VLOOKUP(D5789, Summer!$A$1:$E$25, 5)</f>
        <v>276.13078095883401</v>
      </c>
      <c r="J5789" s="1">
        <f t="shared" si="541"/>
        <v>285.61256496176861</v>
      </c>
      <c r="K5789" s="47">
        <f t="shared" si="542"/>
        <v>5.3432466832875356</v>
      </c>
      <c r="L5789" s="48">
        <f>Solar!K5806/1000*Variables!$B$3</f>
        <v>0</v>
      </c>
      <c r="M5789">
        <f>IF(E5789=1, VLOOKUP(D5789, Sheet1!$A$2:$C$26, 2), Sheet1!$C$3)</f>
        <v>0.18637999999999999</v>
      </c>
      <c r="N5789" s="1">
        <f>'Electricity Rates'!$J$2</f>
        <v>0.24729999999999999</v>
      </c>
      <c r="O5789" s="145">
        <f>L5789-K5789</f>
        <v>-5.3432466832875356</v>
      </c>
      <c r="P5789">
        <f t="shared" si="543"/>
        <v>1.3213849047770074</v>
      </c>
      <c r="Q5789">
        <f>IF(O5789&gt;0, IF(Q5788+O5789*Variables!$B$5&lt;Variables!$B$4, Q5788+O5789*Variables!$B$5, Variables!$B$4), IF(Q5788&gt;-O5789, Q5788+O5789/Variables!$B$5, 0))</f>
        <v>0</v>
      </c>
      <c r="R5789">
        <f>IF(O5789&gt;0, 0, IF(Q5788&gt;-O5789, 0, -O5789 - Q5788*Variables!$B$5))</f>
        <v>5.3432466832875356</v>
      </c>
      <c r="S5789">
        <f t="shared" si="544"/>
        <v>0.99587431683113081</v>
      </c>
      <c r="T5789">
        <f t="shared" si="545"/>
        <v>0</v>
      </c>
    </row>
    <row r="5790" spans="1:20" x14ac:dyDescent="0.3">
      <c r="A5790" s="3">
        <f t="shared" si="540"/>
        <v>43342</v>
      </c>
      <c r="B5790">
        <v>8</v>
      </c>
      <c r="C5790">
        <v>30</v>
      </c>
      <c r="D5790">
        <v>5</v>
      </c>
      <c r="E5790">
        <v>1</v>
      </c>
      <c r="F5790" s="1">
        <f>VLOOKUP(A5790,Weather!$A$1:$E$366, 5)</f>
        <v>0.9761904761904775</v>
      </c>
      <c r="G5790" s="1">
        <f>VLOOKUP(D5790, Summer!$A$1:$E$25, 2)</f>
        <v>323.19252555232703</v>
      </c>
      <c r="H5790" s="1">
        <f>VLOOKUP(D5790, Summer!$A$1:$E$25, 3)</f>
        <v>290.90909090909099</v>
      </c>
      <c r="I5790" s="1">
        <f>VLOOKUP(D5790, Summer!$A$1:$E$25, 5)</f>
        <v>275.93148050343302</v>
      </c>
      <c r="J5790" s="1">
        <f t="shared" si="541"/>
        <v>322.42387234653575</v>
      </c>
      <c r="K5790" s="47">
        <f t="shared" si="542"/>
        <v>6.0319135005806173</v>
      </c>
      <c r="L5790" s="48">
        <f>Solar!K5807/1000*Variables!$B$3</f>
        <v>0</v>
      </c>
      <c r="M5790">
        <f>IF(E5790=1, VLOOKUP(D5790, Sheet1!$A$2:$C$26, 2), Sheet1!$C$3)</f>
        <v>0.18637999999999999</v>
      </c>
      <c r="N5790" s="1">
        <f>'Electricity Rates'!$J$2</f>
        <v>0.24729999999999999</v>
      </c>
      <c r="O5790" s="145">
        <f>L5790-K5790</f>
        <v>-6.0319135005806173</v>
      </c>
      <c r="P5790">
        <f t="shared" si="543"/>
        <v>1.4916922086935867</v>
      </c>
      <c r="Q5790">
        <f>IF(O5790&gt;0, IF(Q5789+O5790*Variables!$B$5&lt;Variables!$B$4, Q5789+O5790*Variables!$B$5, Variables!$B$4), IF(Q5789&gt;-O5790, Q5789+O5790/Variables!$B$5, 0))</f>
        <v>0</v>
      </c>
      <c r="R5790">
        <f>IF(O5790&gt;0, 0, IF(Q5789&gt;-O5790, 0, -O5790 - Q5789*Variables!$B$5))</f>
        <v>6.0319135005806173</v>
      </c>
      <c r="S5790">
        <f t="shared" si="544"/>
        <v>1.1242280382382155</v>
      </c>
      <c r="T5790">
        <f t="shared" si="545"/>
        <v>0</v>
      </c>
    </row>
    <row r="5791" spans="1:20" x14ac:dyDescent="0.3">
      <c r="A5791" s="3">
        <f t="shared" si="540"/>
        <v>43342</v>
      </c>
      <c r="B5791">
        <v>8</v>
      </c>
      <c r="C5791">
        <v>30</v>
      </c>
      <c r="D5791">
        <v>6</v>
      </c>
      <c r="E5791">
        <v>1</v>
      </c>
      <c r="F5791" s="1">
        <f>VLOOKUP(A5791,Weather!$A$1:$E$366, 5)</f>
        <v>0.9761904761904775</v>
      </c>
      <c r="G5791" s="1">
        <f>VLOOKUP(D5791, Summer!$A$1:$E$25, 2)</f>
        <v>420.20776289112302</v>
      </c>
      <c r="H5791" s="1">
        <f>VLOOKUP(D5791, Summer!$A$1:$E$25, 3)</f>
        <v>354.54545454545399</v>
      </c>
      <c r="I5791" s="1">
        <f>VLOOKUP(D5791, Summer!$A$1:$E$25, 5)</f>
        <v>244.50179868660999</v>
      </c>
      <c r="J5791" s="1">
        <f t="shared" si="541"/>
        <v>418.64437459717863</v>
      </c>
      <c r="K5791" s="47">
        <f t="shared" si="542"/>
        <v>7.832008953607442</v>
      </c>
      <c r="L5791" s="48">
        <f>Solar!K5808/1000*Variables!$B$3</f>
        <v>0</v>
      </c>
      <c r="M5791">
        <f>IF(E5791=1, VLOOKUP(D5791, Sheet1!$A$2:$C$26, 2), Sheet1!$C$3)</f>
        <v>0.18637999999999999</v>
      </c>
      <c r="N5791" s="1">
        <f>'Electricity Rates'!$J$2</f>
        <v>0.24729999999999999</v>
      </c>
      <c r="O5791" s="145">
        <f>L5791-K5791</f>
        <v>-7.832008953607442</v>
      </c>
      <c r="P5791">
        <f t="shared" si="543"/>
        <v>1.9368558142271204</v>
      </c>
      <c r="Q5791">
        <f>IF(O5791&gt;0, IF(Q5790+O5791*Variables!$B$5&lt;Variables!$B$4, Q5790+O5791*Variables!$B$5, Variables!$B$4), IF(Q5790&gt;-O5791, Q5790+O5791/Variables!$B$5, 0))</f>
        <v>0</v>
      </c>
      <c r="R5791">
        <f>IF(O5791&gt;0, 0, IF(Q5790&gt;-O5791, 0, -O5791 - Q5790*Variables!$B$5))</f>
        <v>7.832008953607442</v>
      </c>
      <c r="S5791">
        <f t="shared" si="544"/>
        <v>1.4597298287733549</v>
      </c>
      <c r="T5791">
        <f t="shared" si="545"/>
        <v>0</v>
      </c>
    </row>
    <row r="5792" spans="1:20" x14ac:dyDescent="0.3">
      <c r="A5792" s="3">
        <f t="shared" si="540"/>
        <v>43342</v>
      </c>
      <c r="B5792">
        <v>8</v>
      </c>
      <c r="C5792">
        <v>30</v>
      </c>
      <c r="D5792">
        <v>7</v>
      </c>
      <c r="E5792">
        <v>1</v>
      </c>
      <c r="F5792" s="1">
        <f>VLOOKUP(A5792,Weather!$A$1:$E$366, 5)</f>
        <v>0.9761904761904775</v>
      </c>
      <c r="G5792" s="1">
        <f>VLOOKUP(D5792, Summer!$A$1:$E$25, 2)</f>
        <v>767.23345107957198</v>
      </c>
      <c r="H5792" s="1">
        <f>VLOOKUP(D5792, Summer!$A$1:$E$25, 3)</f>
        <v>587.45596403639502</v>
      </c>
      <c r="I5792" s="1">
        <f>VLOOKUP(D5792, Summer!$A$1:$E$25, 5)</f>
        <v>275.57273968370998</v>
      </c>
      <c r="J5792" s="1">
        <f t="shared" si="541"/>
        <v>762.95303472140131</v>
      </c>
      <c r="K5792" s="47">
        <f t="shared" si="542"/>
        <v>14.273343586354391</v>
      </c>
      <c r="L5792" s="48">
        <f>Solar!K5809/1000*Variables!$B$3</f>
        <v>1.9155499999999999</v>
      </c>
      <c r="M5792">
        <f>IF(E5792=1, VLOOKUP(D5792, Sheet1!$A$2:$C$26, 2), Sheet1!$C$3)</f>
        <v>0.18637999999999999</v>
      </c>
      <c r="N5792" s="1">
        <f>'Electricity Rates'!$J$2</f>
        <v>0.24729999999999999</v>
      </c>
      <c r="O5792" s="145">
        <f>L5792-K5792</f>
        <v>-12.357793586354392</v>
      </c>
      <c r="P5792">
        <f t="shared" si="543"/>
        <v>3.5297978689054408</v>
      </c>
      <c r="Q5792">
        <f>IF(O5792&gt;0, IF(Q5791+O5792*Variables!$B$5&lt;Variables!$B$4, Q5791+O5792*Variables!$B$5, Variables!$B$4), IF(Q5791&gt;-O5792, Q5791+O5792/Variables!$B$5, 0))</f>
        <v>0</v>
      </c>
      <c r="R5792">
        <f>IF(O5792&gt;0, 0, IF(Q5791&gt;-O5792, 0, -O5792 - Q5791*Variables!$B$5))</f>
        <v>12.357793586354392</v>
      </c>
      <c r="S5792">
        <f t="shared" si="544"/>
        <v>2.3032455686247313</v>
      </c>
      <c r="T5792">
        <f t="shared" si="545"/>
        <v>0</v>
      </c>
    </row>
    <row r="5793" spans="1:20" x14ac:dyDescent="0.3">
      <c r="A5793" s="3">
        <f t="shared" si="540"/>
        <v>43342</v>
      </c>
      <c r="B5793">
        <v>8</v>
      </c>
      <c r="C5793">
        <v>30</v>
      </c>
      <c r="D5793">
        <v>8</v>
      </c>
      <c r="E5793">
        <v>1</v>
      </c>
      <c r="F5793" s="1">
        <f>VLOOKUP(A5793,Weather!$A$1:$E$366, 5)</f>
        <v>0.9761904761904775</v>
      </c>
      <c r="G5793" s="1">
        <f>VLOOKUP(D5793, Summer!$A$1:$E$25, 2)</f>
        <v>1109.6398637209199</v>
      </c>
      <c r="H5793" s="1">
        <f>VLOOKUP(D5793, Summer!$A$1:$E$25, 3)</f>
        <v>814.26008774773595</v>
      </c>
      <c r="I5793" s="1">
        <f>VLOOKUP(D5793, Summer!$A$1:$E$25, 5)</f>
        <v>328.96533168578299</v>
      </c>
      <c r="J5793" s="1">
        <f t="shared" si="541"/>
        <v>1102.607011912035</v>
      </c>
      <c r="K5793" s="47">
        <f t="shared" si="542"/>
        <v>20.627598299665781</v>
      </c>
      <c r="L5793" s="48">
        <f>Solar!K5810/1000*Variables!$B$3</f>
        <v>4.9465000000000003</v>
      </c>
      <c r="M5793">
        <f>IF(E5793=1, VLOOKUP(D5793, Sheet1!$A$2:$C$26, 2), Sheet1!$C$3)</f>
        <v>0.18637999999999999</v>
      </c>
      <c r="N5793" s="1">
        <f>'Electricity Rates'!$J$2</f>
        <v>0.24729999999999999</v>
      </c>
      <c r="O5793" s="145">
        <f>L5793-K5793</f>
        <v>-15.681098299665781</v>
      </c>
      <c r="P5793">
        <f t="shared" si="543"/>
        <v>5.1012050595073477</v>
      </c>
      <c r="Q5793">
        <f>IF(O5793&gt;0, IF(Q5792+O5793*Variables!$B$5&lt;Variables!$B$4, Q5792+O5793*Variables!$B$5, Variables!$B$4), IF(Q5792&gt;-O5793, Q5792+O5793/Variables!$B$5, 0))</f>
        <v>0</v>
      </c>
      <c r="R5793">
        <f>IF(O5793&gt;0, 0, IF(Q5792&gt;-O5793, 0, -O5793 - Q5792*Variables!$B$5))</f>
        <v>15.681098299665781</v>
      </c>
      <c r="S5793">
        <f t="shared" si="544"/>
        <v>2.9226431010917082</v>
      </c>
      <c r="T5793">
        <f t="shared" si="545"/>
        <v>0</v>
      </c>
    </row>
    <row r="5794" spans="1:20" x14ac:dyDescent="0.3">
      <c r="A5794" s="3">
        <f t="shared" si="540"/>
        <v>43342</v>
      </c>
      <c r="B5794">
        <v>8</v>
      </c>
      <c r="C5794">
        <v>30</v>
      </c>
      <c r="D5794">
        <v>9</v>
      </c>
      <c r="E5794">
        <v>1</v>
      </c>
      <c r="F5794" s="1">
        <f>VLOOKUP(A5794,Weather!$A$1:$E$366, 5)</f>
        <v>0.9761904761904775</v>
      </c>
      <c r="G5794" s="1">
        <f>VLOOKUP(D5794, Summer!$A$1:$E$25, 2)</f>
        <v>1322.40871182827</v>
      </c>
      <c r="H5794" s="1">
        <f>VLOOKUP(D5794, Summer!$A$1:$E$25, 3)</f>
        <v>1017.49011217013</v>
      </c>
      <c r="I5794" s="1">
        <f>VLOOKUP(D5794, Summer!$A$1:$E$25, 5)</f>
        <v>386.82225388885001</v>
      </c>
      <c r="J5794" s="1">
        <f t="shared" si="541"/>
        <v>1315.1487451697433</v>
      </c>
      <c r="K5794" s="47">
        <f t="shared" si="542"/>
        <v>24.603834119127892</v>
      </c>
      <c r="L5794" s="48">
        <f>Solar!K5811/1000*Variables!$B$3</f>
        <v>8.8541499999999989</v>
      </c>
      <c r="M5794">
        <f>IF(E5794=1, VLOOKUP(D5794, Sheet1!$A$2:$C$26, 2), Sheet1!$C$3)</f>
        <v>0.25796000000000002</v>
      </c>
      <c r="N5794" s="1">
        <f>'Electricity Rates'!$J$2</f>
        <v>0.24729999999999999</v>
      </c>
      <c r="O5794" s="145">
        <f>L5794-K5794</f>
        <v>-15.749684119127894</v>
      </c>
      <c r="P5794">
        <f t="shared" si="543"/>
        <v>6.0845281776603279</v>
      </c>
      <c r="Q5794">
        <f>IF(O5794&gt;0, IF(Q5793+O5794*Variables!$B$5&lt;Variables!$B$4, Q5793+O5794*Variables!$B$5, Variables!$B$4), IF(Q5793&gt;-O5794, Q5793+O5794/Variables!$B$5, 0))</f>
        <v>0</v>
      </c>
      <c r="R5794">
        <f>IF(O5794&gt;0, 0, IF(Q5793&gt;-O5794, 0, -O5794 - Q5793*Variables!$B$5))</f>
        <v>15.749684119127894</v>
      </c>
      <c r="S5794">
        <f t="shared" si="544"/>
        <v>4.0627885153702321</v>
      </c>
      <c r="T5794">
        <f t="shared" si="545"/>
        <v>0</v>
      </c>
    </row>
    <row r="5795" spans="1:20" x14ac:dyDescent="0.3">
      <c r="A5795" s="3">
        <f t="shared" si="540"/>
        <v>43342</v>
      </c>
      <c r="B5795">
        <v>8</v>
      </c>
      <c r="C5795">
        <v>30</v>
      </c>
      <c r="D5795">
        <v>10</v>
      </c>
      <c r="E5795">
        <v>1</v>
      </c>
      <c r="F5795" s="1">
        <f>VLOOKUP(A5795,Weather!$A$1:$E$366, 5)</f>
        <v>0.9761904761904775</v>
      </c>
      <c r="G5795" s="1">
        <f>VLOOKUP(D5795, Summer!$A$1:$E$25, 2)</f>
        <v>1424.0693518383</v>
      </c>
      <c r="H5795" s="1">
        <f>VLOOKUP(D5795, Summer!$A$1:$E$25, 3)</f>
        <v>1069.7659339946799</v>
      </c>
      <c r="I5795" s="1">
        <f>VLOOKUP(D5795, Summer!$A$1:$E$25, 5)</f>
        <v>417.88322986318002</v>
      </c>
      <c r="J5795" s="1">
        <f t="shared" si="541"/>
        <v>1415.6335561753572</v>
      </c>
      <c r="K5795" s="47">
        <f t="shared" si="542"/>
        <v>26.483706362137902</v>
      </c>
      <c r="L5795" s="48">
        <f>Solar!K5812/1000*Variables!$B$3</f>
        <v>10.259099999999998</v>
      </c>
      <c r="M5795">
        <f>IF(E5795=1, VLOOKUP(D5795, Sheet1!$A$2:$C$26, 2), Sheet1!$C$3)</f>
        <v>0.25796000000000002</v>
      </c>
      <c r="N5795" s="1">
        <f>'Electricity Rates'!$J$2</f>
        <v>0.24729999999999999</v>
      </c>
      <c r="O5795" s="145">
        <f>L5795-K5795</f>
        <v>-16.224606362137905</v>
      </c>
      <c r="P5795">
        <f t="shared" si="543"/>
        <v>6.549420583356703</v>
      </c>
      <c r="Q5795">
        <f>IF(O5795&gt;0, IF(Q5794+O5795*Variables!$B$5&lt;Variables!$B$4, Q5794+O5795*Variables!$B$5, Variables!$B$4), IF(Q5794&gt;-O5795, Q5794+O5795/Variables!$B$5, 0))</f>
        <v>0</v>
      </c>
      <c r="R5795">
        <f>IF(O5795&gt;0, 0, IF(Q5794&gt;-O5795, 0, -O5795 - Q5794*Variables!$B$5))</f>
        <v>16.224606362137905</v>
      </c>
      <c r="S5795">
        <f t="shared" si="544"/>
        <v>4.1852994571770941</v>
      </c>
      <c r="T5795">
        <f t="shared" si="545"/>
        <v>0</v>
      </c>
    </row>
    <row r="5796" spans="1:20" x14ac:dyDescent="0.3">
      <c r="A5796" s="3">
        <f t="shared" si="540"/>
        <v>43342</v>
      </c>
      <c r="B5796">
        <v>8</v>
      </c>
      <c r="C5796">
        <v>30</v>
      </c>
      <c r="D5796">
        <v>11</v>
      </c>
      <c r="E5796">
        <v>1</v>
      </c>
      <c r="F5796" s="1">
        <f>VLOOKUP(A5796,Weather!$A$1:$E$366, 5)</f>
        <v>0.9761904761904775</v>
      </c>
      <c r="G5796" s="1">
        <f>VLOOKUP(D5796, Summer!$A$1:$E$25, 2)</f>
        <v>1497.9516334678001</v>
      </c>
      <c r="H5796" s="1">
        <f>VLOOKUP(D5796, Summer!$A$1:$E$25, 3)</f>
        <v>1079.6213447448599</v>
      </c>
      <c r="I5796" s="1">
        <f>VLOOKUP(D5796, Summer!$A$1:$E$25, 5)</f>
        <v>435.54125021175599</v>
      </c>
      <c r="J5796" s="1">
        <f t="shared" si="541"/>
        <v>1487.9913884982068</v>
      </c>
      <c r="K5796" s="47">
        <f t="shared" si="542"/>
        <v>27.837378416519314</v>
      </c>
      <c r="L5796" s="48">
        <f>Solar!K5813/1000*Variables!$B$3</f>
        <v>14.5533</v>
      </c>
      <c r="M5796">
        <f>IF(E5796=1, VLOOKUP(D5796, Sheet1!$A$2:$C$26, 2), Sheet1!$C$3)</f>
        <v>0.25796000000000002</v>
      </c>
      <c r="N5796" s="1">
        <f>'Electricity Rates'!$J$2</f>
        <v>0.24729999999999999</v>
      </c>
      <c r="O5796" s="145">
        <f>L5796-K5796</f>
        <v>-13.284078416519314</v>
      </c>
      <c r="P5796">
        <f t="shared" si="543"/>
        <v>6.8841836824052258</v>
      </c>
      <c r="Q5796">
        <f>IF(O5796&gt;0, IF(Q5795+O5796*Variables!$B$5&lt;Variables!$B$4, Q5795+O5796*Variables!$B$5, Variables!$B$4), IF(Q5795&gt;-O5796, Q5795+O5796/Variables!$B$5, 0))</f>
        <v>0</v>
      </c>
      <c r="R5796">
        <f>IF(O5796&gt;0, 0, IF(Q5795&gt;-O5796, 0, -O5796 - Q5795*Variables!$B$5))</f>
        <v>13.284078416519314</v>
      </c>
      <c r="S5796">
        <f t="shared" si="544"/>
        <v>3.4267608683253226</v>
      </c>
      <c r="T5796">
        <f t="shared" si="545"/>
        <v>0</v>
      </c>
    </row>
    <row r="5797" spans="1:20" x14ac:dyDescent="0.3">
      <c r="A5797" s="3">
        <f t="shared" si="540"/>
        <v>43342</v>
      </c>
      <c r="B5797">
        <v>8</v>
      </c>
      <c r="C5797">
        <v>30</v>
      </c>
      <c r="D5797">
        <v>12</v>
      </c>
      <c r="E5797">
        <v>1</v>
      </c>
      <c r="F5797" s="1">
        <f>VLOOKUP(A5797,Weather!$A$1:$E$366, 5)</f>
        <v>0.9761904761904775</v>
      </c>
      <c r="G5797" s="1">
        <f>VLOOKUP(D5797, Summer!$A$1:$E$25, 2)</f>
        <v>1553.30978408544</v>
      </c>
      <c r="H5797" s="1">
        <f>VLOOKUP(D5797, Summer!$A$1:$E$25, 3)</f>
        <v>1117.7462231731799</v>
      </c>
      <c r="I5797" s="1">
        <f>VLOOKUP(D5797, Summer!$A$1:$E$25, 5)</f>
        <v>435.36187980189499</v>
      </c>
      <c r="J5797" s="1">
        <f t="shared" si="541"/>
        <v>1542.9392231113393</v>
      </c>
      <c r="K5797" s="47">
        <f t="shared" si="542"/>
        <v>28.86534381814565</v>
      </c>
      <c r="L5797" s="48">
        <f>Solar!K5814/1000*Variables!$B$3</f>
        <v>15.114100000000001</v>
      </c>
      <c r="M5797">
        <f>IF(E5797=1, VLOOKUP(D5797, Sheet1!$A$2:$C$26, 2), Sheet1!$C$3)</f>
        <v>0.25796000000000002</v>
      </c>
      <c r="N5797" s="1">
        <f>'Electricity Rates'!$J$2</f>
        <v>0.24729999999999999</v>
      </c>
      <c r="O5797" s="145">
        <f>L5797-K5797</f>
        <v>-13.75124381814565</v>
      </c>
      <c r="P5797">
        <f t="shared" si="543"/>
        <v>7.1383995262274187</v>
      </c>
      <c r="Q5797">
        <f>IF(O5797&gt;0, IF(Q5796+O5797*Variables!$B$5&lt;Variables!$B$4, Q5796+O5797*Variables!$B$5, Variables!$B$4), IF(Q5796&gt;-O5797, Q5796+O5797/Variables!$B$5, 0))</f>
        <v>0</v>
      </c>
      <c r="R5797">
        <f>IF(O5797&gt;0, 0, IF(Q5796&gt;-O5797, 0, -O5797 - Q5796*Variables!$B$5))</f>
        <v>13.75124381814565</v>
      </c>
      <c r="S5797">
        <f t="shared" si="544"/>
        <v>3.5472708553288519</v>
      </c>
      <c r="T5797">
        <f t="shared" si="545"/>
        <v>0</v>
      </c>
    </row>
    <row r="5798" spans="1:20" x14ac:dyDescent="0.3">
      <c r="A5798" s="3">
        <f t="shared" si="540"/>
        <v>43342</v>
      </c>
      <c r="B5798">
        <v>8</v>
      </c>
      <c r="C5798">
        <v>30</v>
      </c>
      <c r="D5798">
        <v>13</v>
      </c>
      <c r="E5798">
        <v>1</v>
      </c>
      <c r="F5798" s="1">
        <f>VLOOKUP(A5798,Weather!$A$1:$E$366, 5)</f>
        <v>0.9761904761904775</v>
      </c>
      <c r="G5798" s="1">
        <f>VLOOKUP(D5798, Summer!$A$1:$E$25, 2)</f>
        <v>1622.5675647430101</v>
      </c>
      <c r="H5798" s="1">
        <f>VLOOKUP(D5798, Summer!$A$1:$E$25, 3)</f>
        <v>1132.28619594112</v>
      </c>
      <c r="I5798" s="1">
        <f>VLOOKUP(D5798, Summer!$A$1:$E$25, 5)</f>
        <v>435.17254436926402</v>
      </c>
      <c r="J5798" s="1">
        <f t="shared" si="541"/>
        <v>1610.8941988191561</v>
      </c>
      <c r="K5798" s="47">
        <f t="shared" si="542"/>
        <v>30.136647125870503</v>
      </c>
      <c r="L5798" s="48">
        <f>Solar!K5815/1000*Variables!$B$3</f>
        <v>33.607549999999996</v>
      </c>
      <c r="M5798">
        <f>IF(E5798=1, VLOOKUP(D5798, Sheet1!$A$2:$C$26, 2), Sheet1!$C$3)</f>
        <v>0.55478000000000005</v>
      </c>
      <c r="N5798" s="1">
        <f>'Electricity Rates'!$J$2</f>
        <v>0.24729999999999999</v>
      </c>
      <c r="O5798" s="145">
        <f>L5798-K5798</f>
        <v>3.4709028741294929</v>
      </c>
      <c r="P5798">
        <f t="shared" si="543"/>
        <v>7.4527928342277754</v>
      </c>
      <c r="Q5798">
        <f>IF(O5798&gt;0, IF(Q5797+O5798*Variables!$B$5&lt;Variables!$B$4, Q5797+O5798*Variables!$B$5, Variables!$B$4), IF(Q5797&gt;-O5798, Q5797+O5798/Variables!$B$5, 0))</f>
        <v>3.2626487016817234</v>
      </c>
      <c r="R5798">
        <f>IF(O5798&gt;0, 0, IF(Q5797&gt;-O5798, 0, -O5798 - Q5797*Variables!$B$5))</f>
        <v>0</v>
      </c>
      <c r="S5798">
        <f t="shared" si="544"/>
        <v>0</v>
      </c>
      <c r="T5798">
        <f t="shared" si="545"/>
        <v>0</v>
      </c>
    </row>
    <row r="5799" spans="1:20" x14ac:dyDescent="0.3">
      <c r="A5799" s="3">
        <f t="shared" si="540"/>
        <v>43342</v>
      </c>
      <c r="B5799">
        <v>8</v>
      </c>
      <c r="C5799">
        <v>30</v>
      </c>
      <c r="D5799">
        <v>14</v>
      </c>
      <c r="E5799">
        <v>1</v>
      </c>
      <c r="F5799" s="1">
        <f>VLOOKUP(A5799,Weather!$A$1:$E$366, 5)</f>
        <v>0.9761904761904775</v>
      </c>
      <c r="G5799" s="1">
        <f>VLOOKUP(D5799, Summer!$A$1:$E$25, 2)</f>
        <v>1636.26340321468</v>
      </c>
      <c r="H5799" s="1">
        <f>VLOOKUP(D5799, Summer!$A$1:$E$25, 3)</f>
        <v>1156.2601309732199</v>
      </c>
      <c r="I5799" s="1">
        <f>VLOOKUP(D5799, Summer!$A$1:$E$25, 5)</f>
        <v>417.13087064403902</v>
      </c>
      <c r="J5799" s="1">
        <f t="shared" si="541"/>
        <v>1624.8347538755984</v>
      </c>
      <c r="K5799" s="47">
        <f t="shared" si="542"/>
        <v>30.397447362647529</v>
      </c>
      <c r="L5799" s="48">
        <f>Solar!K5816/1000*Variables!$B$3</f>
        <v>35.499449999999996</v>
      </c>
      <c r="M5799">
        <f>IF(E5799=1, VLOOKUP(D5799, Sheet1!$A$2:$C$26, 2), Sheet1!$C$3)</f>
        <v>0.55478000000000005</v>
      </c>
      <c r="N5799" s="1">
        <f>'Electricity Rates'!$J$2</f>
        <v>0.24729999999999999</v>
      </c>
      <c r="O5799" s="145">
        <f>L5799-K5799</f>
        <v>5.1020026373524665</v>
      </c>
      <c r="P5799">
        <f t="shared" si="543"/>
        <v>7.5172887327827338</v>
      </c>
      <c r="Q5799">
        <f>IF(O5799&gt;0, IF(Q5798+O5799*Variables!$B$5&lt;Variables!$B$4, Q5798+O5799*Variables!$B$5, Variables!$B$4), IF(Q5798&gt;-O5799, Q5798+O5799/Variables!$B$5, 0))</f>
        <v>8.0585311807930413</v>
      </c>
      <c r="R5799">
        <f>IF(O5799&gt;0, 0, IF(Q5798&gt;-O5799, 0, -O5799 - Q5798*Variables!$B$5))</f>
        <v>0</v>
      </c>
      <c r="S5799">
        <f t="shared" si="544"/>
        <v>0</v>
      </c>
      <c r="T5799">
        <f t="shared" si="545"/>
        <v>0</v>
      </c>
    </row>
    <row r="5800" spans="1:20" x14ac:dyDescent="0.3">
      <c r="A5800" s="3">
        <f t="shared" si="540"/>
        <v>43342</v>
      </c>
      <c r="B5800">
        <v>8</v>
      </c>
      <c r="C5800">
        <v>30</v>
      </c>
      <c r="D5800">
        <v>15</v>
      </c>
      <c r="E5800">
        <v>1</v>
      </c>
      <c r="F5800" s="1">
        <f>VLOOKUP(A5800,Weather!$A$1:$E$366, 5)</f>
        <v>0.9761904761904775</v>
      </c>
      <c r="G5800" s="1">
        <f>VLOOKUP(D5800, Summer!$A$1:$E$25, 2)</f>
        <v>1589.7727985285201</v>
      </c>
      <c r="H5800" s="1">
        <f>VLOOKUP(D5800, Summer!$A$1:$E$25, 3)</f>
        <v>1137.7596230737599</v>
      </c>
      <c r="I5800" s="1">
        <f>VLOOKUP(D5800, Summer!$A$1:$E$25, 5)</f>
        <v>403.543562097039</v>
      </c>
      <c r="J5800" s="1">
        <f t="shared" si="541"/>
        <v>1579.0105800653121</v>
      </c>
      <c r="K5800" s="47">
        <f t="shared" si="542"/>
        <v>29.54016762511575</v>
      </c>
      <c r="L5800" s="48">
        <f>Solar!K5817/1000*Variables!$B$3</f>
        <v>30.994150000000005</v>
      </c>
      <c r="M5800">
        <f>IF(E5800=1, VLOOKUP(D5800, Sheet1!$A$2:$C$26, 2), Sheet1!$C$3)</f>
        <v>0.55478000000000005</v>
      </c>
      <c r="N5800" s="1">
        <f>'Electricity Rates'!$J$2</f>
        <v>0.24729999999999999</v>
      </c>
      <c r="O5800" s="145">
        <f>L5800-K5800</f>
        <v>1.4539823748842551</v>
      </c>
      <c r="P5800">
        <f t="shared" si="543"/>
        <v>7.3052834536911249</v>
      </c>
      <c r="Q5800">
        <f>IF(O5800&gt;0, IF(Q5799+O5800*Variables!$B$5&lt;Variables!$B$4, Q5799+O5800*Variables!$B$5, Variables!$B$4), IF(Q5799&gt;-O5800, Q5799+O5800/Variables!$B$5, 0))</f>
        <v>9.4252746131842411</v>
      </c>
      <c r="R5800">
        <f>IF(O5800&gt;0, 0, IF(Q5799&gt;-O5800, 0, -O5800 - Q5799*Variables!$B$5))</f>
        <v>0</v>
      </c>
      <c r="S5800">
        <f t="shared" si="544"/>
        <v>0</v>
      </c>
      <c r="T5800">
        <f t="shared" si="545"/>
        <v>0</v>
      </c>
    </row>
    <row r="5801" spans="1:20" x14ac:dyDescent="0.3">
      <c r="A5801" s="3">
        <f t="shared" si="540"/>
        <v>43342</v>
      </c>
      <c r="B5801">
        <v>8</v>
      </c>
      <c r="C5801">
        <v>30</v>
      </c>
      <c r="D5801">
        <v>16</v>
      </c>
      <c r="E5801">
        <v>1</v>
      </c>
      <c r="F5801" s="1">
        <f>VLOOKUP(A5801,Weather!$A$1:$E$366, 5)</f>
        <v>0.9761904761904775</v>
      </c>
      <c r="G5801" s="1">
        <f>VLOOKUP(D5801, Summer!$A$1:$E$25, 2)</f>
        <v>1459.9523441255701</v>
      </c>
      <c r="H5801" s="1">
        <f>VLOOKUP(D5801, Summer!$A$1:$E$25, 3)</f>
        <v>1006.09479349024</v>
      </c>
      <c r="I5801" s="1">
        <f>VLOOKUP(D5801, Summer!$A$1:$E$25, 5)</f>
        <v>381.04254068220598</v>
      </c>
      <c r="J5801" s="1">
        <f t="shared" si="541"/>
        <v>1449.1462119675866</v>
      </c>
      <c r="K5801" s="47">
        <f t="shared" si="542"/>
        <v>27.110661926694227</v>
      </c>
      <c r="L5801" s="48">
        <f>Solar!K5818/1000*Variables!$B$3</f>
        <v>24.219950000000001</v>
      </c>
      <c r="M5801">
        <f>IF(E5801=1, VLOOKUP(D5801, Sheet1!$A$2:$C$26, 2), Sheet1!$C$3)</f>
        <v>0.55478000000000005</v>
      </c>
      <c r="N5801" s="1">
        <f>'Electricity Rates'!$J$2</f>
        <v>0.24729999999999999</v>
      </c>
      <c r="O5801" s="145">
        <f>L5801-K5801</f>
        <v>-2.8907119266942267</v>
      </c>
      <c r="P5801">
        <f t="shared" si="543"/>
        <v>6.7044666944714821</v>
      </c>
      <c r="Q5801">
        <f>IF(O5801&gt;0, IF(Q5800+O5801*Variables!$B$5&lt;Variables!$B$4, Q5800+O5801*Variables!$B$5, Variables!$B$4), IF(Q5800&gt;-O5801, Q5800+O5801/Variables!$B$5, 0))</f>
        <v>6.3500491592542119</v>
      </c>
      <c r="R5801">
        <f>IF(O5801&gt;0, 0, IF(Q5800&gt;-O5801, 0, -O5801 - Q5800*Variables!$B$5))</f>
        <v>0</v>
      </c>
      <c r="S5801">
        <f t="shared" si="544"/>
        <v>0</v>
      </c>
      <c r="T5801">
        <f t="shared" si="545"/>
        <v>0</v>
      </c>
    </row>
    <row r="5802" spans="1:20" x14ac:dyDescent="0.3">
      <c r="A5802" s="3">
        <f t="shared" si="540"/>
        <v>43342</v>
      </c>
      <c r="B5802">
        <v>8</v>
      </c>
      <c r="C5802">
        <v>30</v>
      </c>
      <c r="D5802">
        <v>17</v>
      </c>
      <c r="E5802">
        <v>1</v>
      </c>
      <c r="F5802" s="1">
        <f>VLOOKUP(A5802,Weather!$A$1:$E$366, 5)</f>
        <v>0.9761904761904775</v>
      </c>
      <c r="G5802" s="1">
        <f>VLOOKUP(D5802, Summer!$A$1:$E$25, 2)</f>
        <v>1144.9480592772099</v>
      </c>
      <c r="H5802" s="1">
        <f>VLOOKUP(D5802, Summer!$A$1:$E$25, 3)</f>
        <v>808.38142168622596</v>
      </c>
      <c r="I5802" s="1">
        <f>VLOOKUP(D5802, Summer!$A$1:$E$25, 5)</f>
        <v>371.93450987035499</v>
      </c>
      <c r="J5802" s="1">
        <f t="shared" si="541"/>
        <v>1136.9345679059966</v>
      </c>
      <c r="K5802" s="47">
        <f t="shared" si="542"/>
        <v>21.269799036648951</v>
      </c>
      <c r="L5802" s="48">
        <f>Solar!K5819/1000*Variables!$B$3</f>
        <v>14.592850000000002</v>
      </c>
      <c r="M5802">
        <f>IF(E5802=1, VLOOKUP(D5802, Sheet1!$A$2:$C$26, 2), Sheet1!$C$3)</f>
        <v>0.55478000000000005</v>
      </c>
      <c r="N5802" s="1">
        <f>'Electricity Rates'!$J$2</f>
        <v>0.24729999999999999</v>
      </c>
      <c r="O5802" s="145">
        <f>L5802-K5802</f>
        <v>-6.6769490366489492</v>
      </c>
      <c r="P5802">
        <f t="shared" si="543"/>
        <v>5.2600213017632855</v>
      </c>
      <c r="Q5802">
        <f>IF(O5802&gt;0, IF(Q5801+O5802*Variables!$B$5&lt;Variables!$B$4, Q5801+O5802*Variables!$B$5, Variables!$B$4), IF(Q5801&gt;-O5802, Q5801+O5802/Variables!$B$5, 0))</f>
        <v>0</v>
      </c>
      <c r="R5802">
        <f>IF(O5802&gt;0, 0, IF(Q5801&gt;-O5802, 0, -O5802 - Q5801*Variables!$B$5))</f>
        <v>0.70790282694999007</v>
      </c>
      <c r="S5802">
        <f t="shared" si="544"/>
        <v>0.39273033033531551</v>
      </c>
      <c r="T5802">
        <f t="shared" si="545"/>
        <v>1</v>
      </c>
    </row>
    <row r="5803" spans="1:20" x14ac:dyDescent="0.3">
      <c r="A5803" s="3">
        <f t="shared" si="540"/>
        <v>43342</v>
      </c>
      <c r="B5803">
        <v>8</v>
      </c>
      <c r="C5803">
        <v>30</v>
      </c>
      <c r="D5803">
        <v>18</v>
      </c>
      <c r="E5803">
        <v>1</v>
      </c>
      <c r="F5803" s="1">
        <f>VLOOKUP(A5803,Weather!$A$1:$E$366, 5)</f>
        <v>0.9761904761904775</v>
      </c>
      <c r="G5803" s="1">
        <f>VLOOKUP(D5803, Summer!$A$1:$E$25, 2)</f>
        <v>769.75210584620504</v>
      </c>
      <c r="H5803" s="1">
        <f>VLOOKUP(D5803, Summer!$A$1:$E$25, 3)</f>
        <v>572.92139445417001</v>
      </c>
      <c r="I5803" s="1">
        <f>VLOOKUP(D5803, Summer!$A$1:$E$25, 5)</f>
        <v>349.41355840998102</v>
      </c>
      <c r="J5803" s="1">
        <f t="shared" si="541"/>
        <v>765.06566033687113</v>
      </c>
      <c r="K5803" s="47">
        <f t="shared" si="542"/>
        <v>14.312866636800015</v>
      </c>
      <c r="L5803" s="48">
        <f>Solar!K5820/1000*Variables!$B$3</f>
        <v>5.0625500000000008</v>
      </c>
      <c r="M5803">
        <f>IF(E5803=1, VLOOKUP(D5803, Sheet1!$A$2:$C$26, 2), Sheet1!$C$3)</f>
        <v>0.55478000000000005</v>
      </c>
      <c r="N5803" s="1">
        <f>'Electricity Rates'!$J$2</f>
        <v>0.24729999999999999</v>
      </c>
      <c r="O5803" s="145">
        <f>L5803-K5803</f>
        <v>-9.2503166368000151</v>
      </c>
      <c r="P5803">
        <f t="shared" si="543"/>
        <v>3.5395719192806436</v>
      </c>
      <c r="Q5803">
        <f>IF(O5803&gt;0, IF(Q5802+O5803*Variables!$B$5&lt;Variables!$B$4, Q5802+O5803*Variables!$B$5, Variables!$B$4), IF(Q5802&gt;-O5803, Q5802+O5803/Variables!$B$5, 0))</f>
        <v>0</v>
      </c>
      <c r="R5803">
        <f>IF(O5803&gt;0, 0, IF(Q5802&gt;-O5803, 0, -O5803 - Q5802*Variables!$B$5))</f>
        <v>9.2503166368000151</v>
      </c>
      <c r="S5803">
        <f t="shared" si="544"/>
        <v>5.1318906637639126</v>
      </c>
      <c r="T5803">
        <f t="shared" si="545"/>
        <v>1</v>
      </c>
    </row>
    <row r="5804" spans="1:20" x14ac:dyDescent="0.3">
      <c r="A5804" s="3">
        <f t="shared" si="540"/>
        <v>43342</v>
      </c>
      <c r="B5804">
        <v>8</v>
      </c>
      <c r="C5804">
        <v>30</v>
      </c>
      <c r="D5804">
        <v>19</v>
      </c>
      <c r="E5804">
        <v>1</v>
      </c>
      <c r="F5804" s="1">
        <f>VLOOKUP(A5804,Weather!$A$1:$E$366, 5)</f>
        <v>0.9761904761904775</v>
      </c>
      <c r="G5804" s="1">
        <f>VLOOKUP(D5804, Summer!$A$1:$E$25, 2)</f>
        <v>565.86125451999203</v>
      </c>
      <c r="H5804" s="1">
        <f>VLOOKUP(D5804, Summer!$A$1:$E$25, 3)</f>
        <v>365.77406038600299</v>
      </c>
      <c r="I5804" s="1">
        <f>VLOOKUP(D5804, Summer!$A$1:$E$25, 5)</f>
        <v>331.38683221891199</v>
      </c>
      <c r="J5804" s="1">
        <f t="shared" si="541"/>
        <v>561.0972737072783</v>
      </c>
      <c r="K5804" s="47">
        <f t="shared" si="542"/>
        <v>10.497021190714802</v>
      </c>
      <c r="L5804" s="48">
        <f>Solar!K5821/1000*Variables!$B$3</f>
        <v>0.36475000000000002</v>
      </c>
      <c r="M5804">
        <f>IF(E5804=1, VLOOKUP(D5804, Sheet1!$A$2:$C$26, 2), Sheet1!$C$3)</f>
        <v>0.25796000000000002</v>
      </c>
      <c r="N5804" s="1">
        <f>'Electricity Rates'!$J$2</f>
        <v>0.24729999999999999</v>
      </c>
      <c r="O5804" s="145">
        <f>L5804-K5804</f>
        <v>-10.132271190714802</v>
      </c>
      <c r="P5804">
        <f t="shared" si="543"/>
        <v>2.5959133404637704</v>
      </c>
      <c r="Q5804">
        <f>IF(O5804&gt;0, IF(Q5803+O5804*Variables!$B$5&lt;Variables!$B$4, Q5803+O5804*Variables!$B$5, Variables!$B$4), IF(Q5803&gt;-O5804, Q5803+O5804/Variables!$B$5, 0))</f>
        <v>0</v>
      </c>
      <c r="R5804">
        <f>IF(O5804&gt;0, 0, IF(Q5803&gt;-O5804, 0, -O5804 - Q5803*Variables!$B$5))</f>
        <v>10.132271190714802</v>
      </c>
      <c r="S5804">
        <f t="shared" si="544"/>
        <v>2.6137206763567904</v>
      </c>
      <c r="T5804">
        <f t="shared" si="545"/>
        <v>0</v>
      </c>
    </row>
    <row r="5805" spans="1:20" x14ac:dyDescent="0.3">
      <c r="A5805" s="3">
        <f t="shared" si="540"/>
        <v>43342</v>
      </c>
      <c r="B5805">
        <v>8</v>
      </c>
      <c r="C5805">
        <v>30</v>
      </c>
      <c r="D5805">
        <v>20</v>
      </c>
      <c r="E5805">
        <v>1</v>
      </c>
      <c r="F5805" s="1">
        <f>VLOOKUP(A5805,Weather!$A$1:$E$366, 5)</f>
        <v>0.9761904761904775</v>
      </c>
      <c r="G5805" s="1">
        <f>VLOOKUP(D5805, Summer!$A$1:$E$25, 2)</f>
        <v>459.178981251175</v>
      </c>
      <c r="H5805" s="1">
        <f>VLOOKUP(D5805, Summer!$A$1:$E$25, 3)</f>
        <v>328.41643432967999</v>
      </c>
      <c r="I5805" s="1">
        <f>VLOOKUP(D5805, Summer!$A$1:$E$25, 5)</f>
        <v>326.73316658528501</v>
      </c>
      <c r="J5805" s="1">
        <f t="shared" si="541"/>
        <v>456.06558727685388</v>
      </c>
      <c r="K5805" s="47">
        <f t="shared" si="542"/>
        <v>8.5320858937169817</v>
      </c>
      <c r="L5805" s="48">
        <f>Solar!K5822/1000*Variables!$B$3</f>
        <v>0</v>
      </c>
      <c r="M5805">
        <f>IF(E5805=1, VLOOKUP(D5805, Sheet1!$A$2:$C$26, 2), Sheet1!$C$3)</f>
        <v>0.25796000000000002</v>
      </c>
      <c r="N5805" s="1">
        <f>'Electricity Rates'!$J$2</f>
        <v>0.24729999999999999</v>
      </c>
      <c r="O5805" s="145">
        <f>L5805-K5805</f>
        <v>-8.5320858937169817</v>
      </c>
      <c r="P5805">
        <f t="shared" si="543"/>
        <v>2.1099848415162095</v>
      </c>
      <c r="Q5805">
        <f>IF(O5805&gt;0, IF(Q5804+O5805*Variables!$B$5&lt;Variables!$B$4, Q5804+O5805*Variables!$B$5, Variables!$B$4), IF(Q5804&gt;-O5805, Q5804+O5805/Variables!$B$5, 0))</f>
        <v>0</v>
      </c>
      <c r="R5805">
        <f>IF(O5805&gt;0, 0, IF(Q5804&gt;-O5805, 0, -O5805 - Q5804*Variables!$B$5))</f>
        <v>8.5320858937169817</v>
      </c>
      <c r="S5805">
        <f t="shared" si="544"/>
        <v>2.2009368771432327</v>
      </c>
      <c r="T5805">
        <f t="shared" si="545"/>
        <v>0</v>
      </c>
    </row>
    <row r="5806" spans="1:20" x14ac:dyDescent="0.3">
      <c r="A5806" s="3">
        <f t="shared" si="540"/>
        <v>43342</v>
      </c>
      <c r="B5806">
        <v>8</v>
      </c>
      <c r="C5806">
        <v>30</v>
      </c>
      <c r="D5806">
        <v>21</v>
      </c>
      <c r="E5806">
        <v>1</v>
      </c>
      <c r="F5806" s="1">
        <f>VLOOKUP(A5806,Weather!$A$1:$E$366, 5)</f>
        <v>0.9761904761904775</v>
      </c>
      <c r="G5806" s="1">
        <f>VLOOKUP(D5806, Summer!$A$1:$E$25, 2)</f>
        <v>403.43414919632897</v>
      </c>
      <c r="H5806" s="1">
        <f>VLOOKUP(D5806, Summer!$A$1:$E$25, 3)</f>
        <v>305.25297715532997</v>
      </c>
      <c r="I5806" s="1">
        <f>VLOOKUP(D5806, Summer!$A$1:$E$25, 5)</f>
        <v>313.15582306105603</v>
      </c>
      <c r="J5806" s="1">
        <f t="shared" si="541"/>
        <v>401.09650224297195</v>
      </c>
      <c r="K5806" s="47">
        <f t="shared" si="542"/>
        <v>7.5037229387119897</v>
      </c>
      <c r="L5806" s="48">
        <f>Solar!K5823/1000*Variables!$B$3</f>
        <v>0</v>
      </c>
      <c r="M5806">
        <f>IF(E5806=1, VLOOKUP(D5806, Sheet1!$A$2:$C$26, 2), Sheet1!$C$3)</f>
        <v>0.25796000000000002</v>
      </c>
      <c r="N5806" s="1">
        <f>'Electricity Rates'!$J$2</f>
        <v>0.24729999999999999</v>
      </c>
      <c r="O5806" s="145">
        <f>L5806-K5806</f>
        <v>-7.5037229387119897</v>
      </c>
      <c r="P5806">
        <f t="shared" si="543"/>
        <v>1.855670682743475</v>
      </c>
      <c r="Q5806">
        <f>IF(O5806&gt;0, IF(Q5805+O5806*Variables!$B$5&lt;Variables!$B$4, Q5805+O5806*Variables!$B$5, Variables!$B$4), IF(Q5805&gt;-O5806, Q5805+O5806/Variables!$B$5, 0))</f>
        <v>0</v>
      </c>
      <c r="R5806">
        <f>IF(O5806&gt;0, 0, IF(Q5805&gt;-O5806, 0, -O5806 - Q5805*Variables!$B$5))</f>
        <v>7.5037229387119897</v>
      </c>
      <c r="S5806">
        <f t="shared" si="544"/>
        <v>1.9356603692701451</v>
      </c>
      <c r="T5806">
        <f t="shared" si="545"/>
        <v>0</v>
      </c>
    </row>
    <row r="5807" spans="1:20" x14ac:dyDescent="0.3">
      <c r="A5807" s="3">
        <f t="shared" si="540"/>
        <v>43342</v>
      </c>
      <c r="B5807">
        <v>8</v>
      </c>
      <c r="C5807">
        <v>30</v>
      </c>
      <c r="D5807">
        <v>22</v>
      </c>
      <c r="E5807">
        <v>1</v>
      </c>
      <c r="F5807" s="1">
        <f>VLOOKUP(A5807,Weather!$A$1:$E$366, 5)</f>
        <v>0.9761904761904775</v>
      </c>
      <c r="G5807" s="1">
        <f>VLOOKUP(D5807, Summer!$A$1:$E$25, 2)</f>
        <v>366.19777187885302</v>
      </c>
      <c r="H5807" s="1">
        <f>VLOOKUP(D5807, Summer!$A$1:$E$25, 3)</f>
        <v>263.18917633836901</v>
      </c>
      <c r="I5807" s="1">
        <f>VLOOKUP(D5807, Summer!$A$1:$E$25, 5)</f>
        <v>295.10418431306101</v>
      </c>
      <c r="J5807" s="1">
        <f t="shared" si="541"/>
        <v>363.74518627074639</v>
      </c>
      <c r="K5807" s="47">
        <f t="shared" si="542"/>
        <v>6.8049536278739531</v>
      </c>
      <c r="L5807" s="48">
        <f>Solar!K5824/1000*Variables!$B$3</f>
        <v>0</v>
      </c>
      <c r="M5807">
        <f>IF(E5807=1, VLOOKUP(D5807, Sheet1!$A$2:$C$26, 2), Sheet1!$C$3)</f>
        <v>0.18637999999999999</v>
      </c>
      <c r="N5807" s="1">
        <f>'Electricity Rates'!$J$2</f>
        <v>0.24729999999999999</v>
      </c>
      <c r="O5807" s="145">
        <f>L5807-K5807</f>
        <v>-6.8049536278739531</v>
      </c>
      <c r="P5807">
        <f t="shared" si="543"/>
        <v>1.6828650321732286</v>
      </c>
      <c r="Q5807">
        <f>IF(O5807&gt;0, IF(Q5806+O5807*Variables!$B$5&lt;Variables!$B$4, Q5806+O5807*Variables!$B$5, Variables!$B$4), IF(Q5806&gt;-O5807, Q5806+O5807/Variables!$B$5, 0))</f>
        <v>0</v>
      </c>
      <c r="R5807">
        <f>IF(O5807&gt;0, 0, IF(Q5806&gt;-O5807, 0, -O5807 - Q5806*Variables!$B$5))</f>
        <v>6.8049536278739531</v>
      </c>
      <c r="S5807">
        <f t="shared" si="544"/>
        <v>1.2683072571631473</v>
      </c>
      <c r="T5807">
        <f t="shared" si="545"/>
        <v>0</v>
      </c>
    </row>
    <row r="5808" spans="1:20" x14ac:dyDescent="0.3">
      <c r="A5808" s="3">
        <f t="shared" si="540"/>
        <v>43342</v>
      </c>
      <c r="B5808">
        <v>8</v>
      </c>
      <c r="C5808">
        <v>30</v>
      </c>
      <c r="D5808">
        <v>23</v>
      </c>
      <c r="E5808">
        <v>1</v>
      </c>
      <c r="F5808" s="1">
        <f>VLOOKUP(A5808,Weather!$A$1:$E$366, 5)</f>
        <v>0.9761904761904775</v>
      </c>
      <c r="G5808" s="1">
        <f>VLOOKUP(D5808, Summer!$A$1:$E$25, 2)</f>
        <v>342.86102460129899</v>
      </c>
      <c r="H5808" s="1">
        <f>VLOOKUP(D5808, Summer!$A$1:$E$25, 3)</f>
        <v>273.02297434567402</v>
      </c>
      <c r="I5808" s="1">
        <f>VLOOKUP(D5808, Summer!$A$1:$E$25, 5)</f>
        <v>281.53182330021599</v>
      </c>
      <c r="J5808" s="1">
        <f t="shared" si="541"/>
        <v>341.19821388092703</v>
      </c>
      <c r="K5808" s="47">
        <f t="shared" si="542"/>
        <v>6.383144330176548</v>
      </c>
      <c r="L5808" s="48">
        <f>Solar!K5825/1000*Variables!$B$3</f>
        <v>0</v>
      </c>
      <c r="M5808">
        <f>IF(E5808=1, VLOOKUP(D5808, Sheet1!$A$2:$C$26, 2), Sheet1!$C$3)</f>
        <v>0.18637999999999999</v>
      </c>
      <c r="N5808" s="1">
        <f>'Electricity Rates'!$J$2</f>
        <v>0.24729999999999999</v>
      </c>
      <c r="O5808" s="145">
        <f>L5808-K5808</f>
        <v>-6.383144330176548</v>
      </c>
      <c r="P5808">
        <f t="shared" si="543"/>
        <v>1.5785515928526603</v>
      </c>
      <c r="Q5808">
        <f>IF(O5808&gt;0, IF(Q5807+O5808*Variables!$B$5&lt;Variables!$B$4, Q5807+O5808*Variables!$B$5, Variables!$B$4), IF(Q5807&gt;-O5808, Q5807+O5808/Variables!$B$5, 0))</f>
        <v>0</v>
      </c>
      <c r="R5808">
        <f>IF(O5808&gt;0, 0, IF(Q5807&gt;-O5808, 0, -O5808 - Q5807*Variables!$B$5))</f>
        <v>6.383144330176548</v>
      </c>
      <c r="S5808">
        <f t="shared" si="544"/>
        <v>1.1896904402583051</v>
      </c>
      <c r="T5808">
        <f t="shared" si="545"/>
        <v>0</v>
      </c>
    </row>
    <row r="5809" spans="1:20" x14ac:dyDescent="0.3">
      <c r="A5809" s="3">
        <f t="shared" si="540"/>
        <v>43342</v>
      </c>
      <c r="B5809">
        <v>8</v>
      </c>
      <c r="C5809">
        <v>30</v>
      </c>
      <c r="D5809">
        <v>24</v>
      </c>
      <c r="E5809">
        <v>1</v>
      </c>
      <c r="F5809" s="1">
        <f>VLOOKUP(A5809,Weather!$A$1:$E$366, 5)</f>
        <v>0.9761904761904775</v>
      </c>
      <c r="G5809" s="1">
        <f>VLOOKUP(D5809, Summer!$A$1:$E$25, 2)</f>
        <v>310.26482453023402</v>
      </c>
      <c r="H5809" s="1">
        <f>VLOOKUP(D5809, Summer!$A$1:$E$25, 3)</f>
        <v>259.09090909090901</v>
      </c>
      <c r="I5809" s="1">
        <f>VLOOKUP(D5809, Summer!$A$1:$E$25, 5)</f>
        <v>276.86321013243497</v>
      </c>
      <c r="J5809" s="1">
        <f t="shared" si="541"/>
        <v>309.04639797215492</v>
      </c>
      <c r="K5809" s="47">
        <f t="shared" si="542"/>
        <v>5.7816473906451442</v>
      </c>
      <c r="L5809" s="48">
        <f>Solar!K5826/1000*Variables!$B$3</f>
        <v>0</v>
      </c>
      <c r="M5809">
        <f>IF(E5809=1, VLOOKUP(D5809, Sheet1!$A$2:$C$26, 2), Sheet1!$C$3)</f>
        <v>0.18637999999999999</v>
      </c>
      <c r="N5809" s="1">
        <f>'Electricity Rates'!$J$2</f>
        <v>0.24729999999999999</v>
      </c>
      <c r="O5809" s="145">
        <f>L5809-K5809</f>
        <v>-5.7816473906451442</v>
      </c>
      <c r="P5809">
        <f t="shared" si="543"/>
        <v>1.4298013997065442</v>
      </c>
      <c r="Q5809">
        <f>IF(O5809&gt;0, IF(Q5808+O5809*Variables!$B$5&lt;Variables!$B$4, Q5808+O5809*Variables!$B$5, Variables!$B$4), IF(Q5808&gt;-O5809, Q5808+O5809/Variables!$B$5, 0))</f>
        <v>0</v>
      </c>
      <c r="R5809">
        <f>IF(O5809&gt;0, 0, IF(Q5808&gt;-O5809, 0, -O5809 - Q5808*Variables!$B$5))</f>
        <v>5.7816473906451442</v>
      </c>
      <c r="S5809">
        <f t="shared" si="544"/>
        <v>1.0775834406684419</v>
      </c>
      <c r="T5809">
        <f t="shared" si="545"/>
        <v>0</v>
      </c>
    </row>
    <row r="5810" spans="1:20" x14ac:dyDescent="0.3">
      <c r="A5810" s="3">
        <f t="shared" si="540"/>
        <v>43343</v>
      </c>
      <c r="B5810">
        <v>8</v>
      </c>
      <c r="C5810">
        <v>31</v>
      </c>
      <c r="D5810">
        <v>1</v>
      </c>
      <c r="E5810">
        <v>1</v>
      </c>
      <c r="F5810" s="1">
        <f>VLOOKUP(A5810,Weather!$A$1:$E$366, 5)</f>
        <v>1</v>
      </c>
      <c r="G5810" s="1">
        <f>VLOOKUP(D5810, Summer!$A$1:$E$25, 2)</f>
        <v>305.44698283970399</v>
      </c>
      <c r="H5810" s="1">
        <f>VLOOKUP(D5810, Summer!$A$1:$E$25, 3)</f>
        <v>264.36707082495798</v>
      </c>
      <c r="I5810" s="1">
        <f>VLOOKUP(D5810, Summer!$A$1:$E$25, 5)</f>
        <v>276.703769768114</v>
      </c>
      <c r="J5810" s="1">
        <f t="shared" si="541"/>
        <v>305.44698283970399</v>
      </c>
      <c r="K5810" s="47">
        <f t="shared" si="542"/>
        <v>5.7143094464240356</v>
      </c>
      <c r="L5810" s="48">
        <f>Solar!K5827/1000*Variables!$B$3</f>
        <v>0</v>
      </c>
      <c r="M5810">
        <f>IF(E5810=1, VLOOKUP(D5810, Sheet1!$A$2:$C$26, 2), Sheet1!$C$3)</f>
        <v>0.18637999999999999</v>
      </c>
      <c r="N5810" s="1">
        <f>'Electricity Rates'!$J$2</f>
        <v>0.24729999999999999</v>
      </c>
      <c r="O5810" s="145">
        <f>L5810-K5810</f>
        <v>-5.7143094464240356</v>
      </c>
      <c r="P5810">
        <f t="shared" si="543"/>
        <v>1.4131487261006639</v>
      </c>
      <c r="Q5810">
        <f>IF(O5810&gt;0, IF(Q5809+O5810*Variables!$B$5&lt;Variables!$B$4, Q5809+O5810*Variables!$B$5, Variables!$B$4), IF(Q5809&gt;-O5810, Q5809+O5810/Variables!$B$5, 0))</f>
        <v>0</v>
      </c>
      <c r="R5810">
        <f>IF(O5810&gt;0, 0, IF(Q5809&gt;-O5810, 0, -O5810 - Q5809*Variables!$B$5))</f>
        <v>5.7143094464240356</v>
      </c>
      <c r="S5810">
        <f t="shared" si="544"/>
        <v>1.0650329946245116</v>
      </c>
      <c r="T5810">
        <f t="shared" si="545"/>
        <v>0</v>
      </c>
    </row>
    <row r="5811" spans="1:20" x14ac:dyDescent="0.3">
      <c r="A5811" s="3">
        <f t="shared" si="540"/>
        <v>43343</v>
      </c>
      <c r="B5811">
        <v>8</v>
      </c>
      <c r="C5811">
        <v>31</v>
      </c>
      <c r="D5811">
        <v>2</v>
      </c>
      <c r="E5811">
        <v>1</v>
      </c>
      <c r="F5811" s="1">
        <f>VLOOKUP(A5811,Weather!$A$1:$E$366, 5)</f>
        <v>1</v>
      </c>
      <c r="G5811" s="1">
        <f>VLOOKUP(D5811, Summer!$A$1:$E$25, 2)</f>
        <v>286.71906025959902</v>
      </c>
      <c r="H5811" s="1">
        <f>VLOOKUP(D5811, Summer!$A$1:$E$25, 3)</f>
        <v>260.03911906460002</v>
      </c>
      <c r="I5811" s="1">
        <f>VLOOKUP(D5811, Summer!$A$1:$E$25, 5)</f>
        <v>276.50446931271199</v>
      </c>
      <c r="J5811" s="1">
        <f t="shared" si="541"/>
        <v>286.71906025959902</v>
      </c>
      <c r="K5811" s="47">
        <f t="shared" si="542"/>
        <v>5.3639470237329805</v>
      </c>
      <c r="L5811" s="48">
        <f>Solar!K5828/1000*Variables!$B$3</f>
        <v>0</v>
      </c>
      <c r="M5811">
        <f>IF(E5811=1, VLOOKUP(D5811, Sheet1!$A$2:$C$26, 2), Sheet1!$C$3)</f>
        <v>0.18637999999999999</v>
      </c>
      <c r="N5811" s="1">
        <f>'Electricity Rates'!$J$2</f>
        <v>0.24729999999999999</v>
      </c>
      <c r="O5811" s="145">
        <f>L5811-K5811</f>
        <v>-5.3639470237329805</v>
      </c>
      <c r="P5811">
        <f t="shared" si="543"/>
        <v>1.3265040989691661</v>
      </c>
      <c r="Q5811">
        <f>IF(O5811&gt;0, IF(Q5810+O5811*Variables!$B$5&lt;Variables!$B$4, Q5810+O5811*Variables!$B$5, Variables!$B$4), IF(Q5810&gt;-O5811, Q5810+O5811/Variables!$B$5, 0))</f>
        <v>0</v>
      </c>
      <c r="R5811">
        <f>IF(O5811&gt;0, 0, IF(Q5810&gt;-O5811, 0, -O5811 - Q5810*Variables!$B$5))</f>
        <v>5.3639470237329805</v>
      </c>
      <c r="S5811">
        <f t="shared" si="544"/>
        <v>0.99973244628335289</v>
      </c>
      <c r="T5811">
        <f t="shared" si="545"/>
        <v>0</v>
      </c>
    </row>
    <row r="5812" spans="1:20" x14ac:dyDescent="0.3">
      <c r="A5812" s="3">
        <f t="shared" si="540"/>
        <v>43343</v>
      </c>
      <c r="B5812">
        <v>8</v>
      </c>
      <c r="C5812">
        <v>31</v>
      </c>
      <c r="D5812">
        <v>3</v>
      </c>
      <c r="E5812">
        <v>1</v>
      </c>
      <c r="F5812" s="1">
        <f>VLOOKUP(A5812,Weather!$A$1:$E$366, 5)</f>
        <v>1</v>
      </c>
      <c r="G5812" s="1">
        <f>VLOOKUP(D5812, Summer!$A$1:$E$25, 2)</f>
        <v>272.63131492590298</v>
      </c>
      <c r="H5812" s="1">
        <f>VLOOKUP(D5812, Summer!$A$1:$E$25, 3)</f>
        <v>241.571030279452</v>
      </c>
      <c r="I5812" s="1">
        <f>VLOOKUP(D5812, Summer!$A$1:$E$25, 5)</f>
        <v>276.33008141423602</v>
      </c>
      <c r="J5812" s="1">
        <f t="shared" si="541"/>
        <v>272.63131492590298</v>
      </c>
      <c r="K5812" s="47">
        <f t="shared" si="542"/>
        <v>5.1003931477354501</v>
      </c>
      <c r="L5812" s="48">
        <f>Solar!K5829/1000*Variables!$B$3</f>
        <v>0</v>
      </c>
      <c r="M5812">
        <f>IF(E5812=1, VLOOKUP(D5812, Sheet1!$A$2:$C$26, 2), Sheet1!$C$3)</f>
        <v>0.18637999999999999</v>
      </c>
      <c r="N5812" s="1">
        <f>'Electricity Rates'!$J$2</f>
        <v>0.24729999999999999</v>
      </c>
      <c r="O5812" s="145">
        <f>L5812-K5812</f>
        <v>-5.1003931477354501</v>
      </c>
      <c r="P5812">
        <f t="shared" si="543"/>
        <v>1.2613272254349768</v>
      </c>
      <c r="Q5812">
        <f>IF(O5812&gt;0, IF(Q5811+O5812*Variables!$B$5&lt;Variables!$B$4, Q5811+O5812*Variables!$B$5, Variables!$B$4), IF(Q5811&gt;-O5812, Q5811+O5812/Variables!$B$5, 0))</f>
        <v>0</v>
      </c>
      <c r="R5812">
        <f>IF(O5812&gt;0, 0, IF(Q5811&gt;-O5812, 0, -O5812 - Q5811*Variables!$B$5))</f>
        <v>5.1003931477354501</v>
      </c>
      <c r="S5812">
        <f t="shared" si="544"/>
        <v>0.95061127487493313</v>
      </c>
      <c r="T5812">
        <f t="shared" si="545"/>
        <v>0</v>
      </c>
    </row>
    <row r="5813" spans="1:20" x14ac:dyDescent="0.3">
      <c r="A5813" s="3">
        <f t="shared" si="540"/>
        <v>43343</v>
      </c>
      <c r="B5813">
        <v>8</v>
      </c>
      <c r="C5813">
        <v>31</v>
      </c>
      <c r="D5813">
        <v>4</v>
      </c>
      <c r="E5813">
        <v>1</v>
      </c>
      <c r="F5813" s="1">
        <f>VLOOKUP(A5813,Weather!$A$1:$E$366, 5)</f>
        <v>1</v>
      </c>
      <c r="G5813" s="1">
        <f>VLOOKUP(D5813, Summer!$A$1:$E$25, 2)</f>
        <v>286.33237882239803</v>
      </c>
      <c r="H5813" s="1">
        <f>VLOOKUP(D5813, Summer!$A$1:$E$25, 3)</f>
        <v>256.10019667595998</v>
      </c>
      <c r="I5813" s="1">
        <f>VLOOKUP(D5813, Summer!$A$1:$E$25, 5)</f>
        <v>276.13078095883401</v>
      </c>
      <c r="J5813" s="1">
        <f t="shared" si="541"/>
        <v>286.33237882239803</v>
      </c>
      <c r="K5813" s="47">
        <f t="shared" si="542"/>
        <v>5.3567129781751825</v>
      </c>
      <c r="L5813" s="48">
        <f>Solar!K5830/1000*Variables!$B$3</f>
        <v>0</v>
      </c>
      <c r="M5813">
        <f>IF(E5813=1, VLOOKUP(D5813, Sheet1!$A$2:$C$26, 2), Sheet1!$C$3)</f>
        <v>0.18637999999999999</v>
      </c>
      <c r="N5813" s="1">
        <f>'Electricity Rates'!$J$2</f>
        <v>0.24729999999999999</v>
      </c>
      <c r="O5813" s="145">
        <f>L5813-K5813</f>
        <v>-5.3567129781751825</v>
      </c>
      <c r="P5813">
        <f t="shared" si="543"/>
        <v>1.3247151195027227</v>
      </c>
      <c r="Q5813">
        <f>IF(O5813&gt;0, IF(Q5812+O5813*Variables!$B$5&lt;Variables!$B$4, Q5812+O5813*Variables!$B$5, Variables!$B$4), IF(Q5812&gt;-O5813, Q5812+O5813/Variables!$B$5, 0))</f>
        <v>0</v>
      </c>
      <c r="R5813">
        <f>IF(O5813&gt;0, 0, IF(Q5812&gt;-O5813, 0, -O5813 - Q5812*Variables!$B$5))</f>
        <v>5.3567129781751825</v>
      </c>
      <c r="S5813">
        <f t="shared" si="544"/>
        <v>0.99838416487229042</v>
      </c>
      <c r="T5813">
        <f t="shared" si="545"/>
        <v>0</v>
      </c>
    </row>
    <row r="5814" spans="1:20" x14ac:dyDescent="0.3">
      <c r="A5814" s="3">
        <f t="shared" si="540"/>
        <v>43343</v>
      </c>
      <c r="B5814">
        <v>8</v>
      </c>
      <c r="C5814">
        <v>31</v>
      </c>
      <c r="D5814">
        <v>5</v>
      </c>
      <c r="E5814">
        <v>1</v>
      </c>
      <c r="F5814" s="1">
        <f>VLOOKUP(A5814,Weather!$A$1:$E$366, 5)</f>
        <v>1</v>
      </c>
      <c r="G5814" s="1">
        <f>VLOOKUP(D5814, Summer!$A$1:$E$25, 2)</f>
        <v>323.19252555232703</v>
      </c>
      <c r="H5814" s="1">
        <f>VLOOKUP(D5814, Summer!$A$1:$E$25, 3)</f>
        <v>290.90909090909099</v>
      </c>
      <c r="I5814" s="1">
        <f>VLOOKUP(D5814, Summer!$A$1:$E$25, 5)</f>
        <v>275.93148050343302</v>
      </c>
      <c r="J5814" s="1">
        <f t="shared" si="541"/>
        <v>323.19252555232703</v>
      </c>
      <c r="K5814" s="47">
        <f t="shared" si="542"/>
        <v>6.046293483103419</v>
      </c>
      <c r="L5814" s="48">
        <f>Solar!K5831/1000*Variables!$B$3</f>
        <v>0</v>
      </c>
      <c r="M5814">
        <f>IF(E5814=1, VLOOKUP(D5814, Sheet1!$A$2:$C$26, 2), Sheet1!$C$3)</f>
        <v>0.18637999999999999</v>
      </c>
      <c r="N5814" s="1">
        <f>'Electricity Rates'!$J$2</f>
        <v>0.24729999999999999</v>
      </c>
      <c r="O5814" s="145">
        <f>L5814-K5814</f>
        <v>-6.046293483103419</v>
      </c>
      <c r="P5814">
        <f t="shared" si="543"/>
        <v>1.4952483783714754</v>
      </c>
      <c r="Q5814">
        <f>IF(O5814&gt;0, IF(Q5813+O5814*Variables!$B$5&lt;Variables!$B$4, Q5813+O5814*Variables!$B$5, Variables!$B$4), IF(Q5813&gt;-O5814, Q5813+O5814/Variables!$B$5, 0))</f>
        <v>0</v>
      </c>
      <c r="R5814">
        <f>IF(O5814&gt;0, 0, IF(Q5813&gt;-O5814, 0, -O5814 - Q5813*Variables!$B$5))</f>
        <v>6.046293483103419</v>
      </c>
      <c r="S5814">
        <f t="shared" si="544"/>
        <v>1.1269081793808151</v>
      </c>
      <c r="T5814">
        <f t="shared" si="545"/>
        <v>0</v>
      </c>
    </row>
    <row r="5815" spans="1:20" x14ac:dyDescent="0.3">
      <c r="A5815" s="3">
        <f t="shared" si="540"/>
        <v>43343</v>
      </c>
      <c r="B5815">
        <v>8</v>
      </c>
      <c r="C5815">
        <v>31</v>
      </c>
      <c r="D5815">
        <v>6</v>
      </c>
      <c r="E5815">
        <v>1</v>
      </c>
      <c r="F5815" s="1">
        <f>VLOOKUP(A5815,Weather!$A$1:$E$366, 5)</f>
        <v>1</v>
      </c>
      <c r="G5815" s="1">
        <f>VLOOKUP(D5815, Summer!$A$1:$E$25, 2)</f>
        <v>420.20776289112302</v>
      </c>
      <c r="H5815" s="1">
        <f>VLOOKUP(D5815, Summer!$A$1:$E$25, 3)</f>
        <v>354.54545454545399</v>
      </c>
      <c r="I5815" s="1">
        <f>VLOOKUP(D5815, Summer!$A$1:$E$25, 5)</f>
        <v>244.50179868660999</v>
      </c>
      <c r="J5815" s="1">
        <f t="shared" si="541"/>
        <v>420.20776289112302</v>
      </c>
      <c r="K5815" s="47">
        <f t="shared" si="542"/>
        <v>7.861256859130882</v>
      </c>
      <c r="L5815" s="48">
        <f>Solar!K5832/1000*Variables!$B$3</f>
        <v>0</v>
      </c>
      <c r="M5815">
        <f>IF(E5815=1, VLOOKUP(D5815, Sheet1!$A$2:$C$26, 2), Sheet1!$C$3)</f>
        <v>0.18637999999999999</v>
      </c>
      <c r="N5815" s="1">
        <f>'Electricity Rates'!$J$2</f>
        <v>0.24729999999999999</v>
      </c>
      <c r="O5815" s="145">
        <f>L5815-K5815</f>
        <v>-7.861256859130882</v>
      </c>
      <c r="P5815">
        <f t="shared" si="543"/>
        <v>1.9440888212630671</v>
      </c>
      <c r="Q5815">
        <f>IF(O5815&gt;0, IF(Q5814+O5815*Variables!$B$5&lt;Variables!$B$4, Q5814+O5815*Variables!$B$5, Variables!$B$4), IF(Q5814&gt;-O5815, Q5814+O5815/Variables!$B$5, 0))</f>
        <v>0</v>
      </c>
      <c r="R5815">
        <f>IF(O5815&gt;0, 0, IF(Q5814&gt;-O5815, 0, -O5815 - Q5814*Variables!$B$5))</f>
        <v>7.861256859130882</v>
      </c>
      <c r="S5815">
        <f t="shared" si="544"/>
        <v>1.4651810534048137</v>
      </c>
      <c r="T5815">
        <f t="shared" si="545"/>
        <v>0</v>
      </c>
    </row>
    <row r="5816" spans="1:20" x14ac:dyDescent="0.3">
      <c r="A5816" s="3">
        <f t="shared" si="540"/>
        <v>43343</v>
      </c>
      <c r="B5816">
        <v>8</v>
      </c>
      <c r="C5816">
        <v>31</v>
      </c>
      <c r="D5816">
        <v>7</v>
      </c>
      <c r="E5816">
        <v>1</v>
      </c>
      <c r="F5816" s="1">
        <f>VLOOKUP(A5816,Weather!$A$1:$E$366, 5)</f>
        <v>1</v>
      </c>
      <c r="G5816" s="1">
        <f>VLOOKUP(D5816, Summer!$A$1:$E$25, 2)</f>
        <v>767.23345107957198</v>
      </c>
      <c r="H5816" s="1">
        <f>VLOOKUP(D5816, Summer!$A$1:$E$25, 3)</f>
        <v>587.45596403639502</v>
      </c>
      <c r="I5816" s="1">
        <f>VLOOKUP(D5816, Summer!$A$1:$E$25, 5)</f>
        <v>275.57273968370998</v>
      </c>
      <c r="J5816" s="1">
        <f t="shared" si="541"/>
        <v>767.23345107957198</v>
      </c>
      <c r="K5816" s="47">
        <f t="shared" si="542"/>
        <v>14.353421717762744</v>
      </c>
      <c r="L5816" s="48">
        <f>Solar!K5833/1000*Variables!$B$3</f>
        <v>0.8819499999999999</v>
      </c>
      <c r="M5816">
        <f>IF(E5816=1, VLOOKUP(D5816, Sheet1!$A$2:$C$26, 2), Sheet1!$C$3)</f>
        <v>0.18637999999999999</v>
      </c>
      <c r="N5816" s="1">
        <f>'Electricity Rates'!$J$2</f>
        <v>0.24729999999999999</v>
      </c>
      <c r="O5816" s="145">
        <f>L5816-K5816</f>
        <v>-13.471471717762745</v>
      </c>
      <c r="P5816">
        <f t="shared" si="543"/>
        <v>3.5496011908027265</v>
      </c>
      <c r="Q5816">
        <f>IF(O5816&gt;0, IF(Q5815+O5816*Variables!$B$5&lt;Variables!$B$4, Q5815+O5816*Variables!$B$5, Variables!$B$4), IF(Q5815&gt;-O5816, Q5815+O5816/Variables!$B$5, 0))</f>
        <v>0</v>
      </c>
      <c r="R5816">
        <f>IF(O5816&gt;0, 0, IF(Q5815&gt;-O5816, 0, -O5816 - Q5815*Variables!$B$5))</f>
        <v>13.471471717762745</v>
      </c>
      <c r="S5816">
        <f t="shared" si="544"/>
        <v>2.5108128987566203</v>
      </c>
      <c r="T5816">
        <f t="shared" si="545"/>
        <v>0</v>
      </c>
    </row>
    <row r="5817" spans="1:20" x14ac:dyDescent="0.3">
      <c r="A5817" s="3">
        <f t="shared" si="540"/>
        <v>43343</v>
      </c>
      <c r="B5817">
        <v>8</v>
      </c>
      <c r="C5817">
        <v>31</v>
      </c>
      <c r="D5817">
        <v>8</v>
      </c>
      <c r="E5817">
        <v>1</v>
      </c>
      <c r="F5817" s="1">
        <f>VLOOKUP(A5817,Weather!$A$1:$E$366, 5)</f>
        <v>1</v>
      </c>
      <c r="G5817" s="1">
        <f>VLOOKUP(D5817, Summer!$A$1:$E$25, 2)</f>
        <v>1109.6398637209199</v>
      </c>
      <c r="H5817" s="1">
        <f>VLOOKUP(D5817, Summer!$A$1:$E$25, 3)</f>
        <v>814.26008774773595</v>
      </c>
      <c r="I5817" s="1">
        <f>VLOOKUP(D5817, Summer!$A$1:$E$25, 5)</f>
        <v>328.96533168578299</v>
      </c>
      <c r="J5817" s="1">
        <f t="shared" si="541"/>
        <v>1109.6398637209199</v>
      </c>
      <c r="K5817" s="47">
        <f t="shared" si="542"/>
        <v>20.75916905919069</v>
      </c>
      <c r="L5817" s="48">
        <f>Solar!K5834/1000*Variables!$B$3</f>
        <v>4.2360999999999995</v>
      </c>
      <c r="M5817">
        <f>IF(E5817=1, VLOOKUP(D5817, Sheet1!$A$2:$C$26, 2), Sheet1!$C$3)</f>
        <v>0.18637999999999999</v>
      </c>
      <c r="N5817" s="1">
        <f>'Electricity Rates'!$J$2</f>
        <v>0.24729999999999999</v>
      </c>
      <c r="O5817" s="145">
        <f>L5817-K5817</f>
        <v>-16.523069059190689</v>
      </c>
      <c r="P5817">
        <f t="shared" si="543"/>
        <v>5.1337425083378569</v>
      </c>
      <c r="Q5817">
        <f>IF(O5817&gt;0, IF(Q5816+O5817*Variables!$B$5&lt;Variables!$B$4, Q5816+O5817*Variables!$B$5, Variables!$B$4), IF(Q5816&gt;-O5817, Q5816+O5817/Variables!$B$5, 0))</f>
        <v>0</v>
      </c>
      <c r="R5817">
        <f>IF(O5817&gt;0, 0, IF(Q5816&gt;-O5817, 0, -O5817 - Q5816*Variables!$B$5))</f>
        <v>16.523069059190689</v>
      </c>
      <c r="S5817">
        <f t="shared" si="544"/>
        <v>3.0795696112519604</v>
      </c>
      <c r="T5817">
        <f t="shared" si="545"/>
        <v>0</v>
      </c>
    </row>
    <row r="5818" spans="1:20" x14ac:dyDescent="0.3">
      <c r="A5818" s="3">
        <f t="shared" si="540"/>
        <v>43343</v>
      </c>
      <c r="B5818">
        <v>8</v>
      </c>
      <c r="C5818">
        <v>31</v>
      </c>
      <c r="D5818">
        <v>9</v>
      </c>
      <c r="E5818">
        <v>1</v>
      </c>
      <c r="F5818" s="1">
        <f>VLOOKUP(A5818,Weather!$A$1:$E$366, 5)</f>
        <v>1</v>
      </c>
      <c r="G5818" s="1">
        <f>VLOOKUP(D5818, Summer!$A$1:$E$25, 2)</f>
        <v>1322.40871182827</v>
      </c>
      <c r="H5818" s="1">
        <f>VLOOKUP(D5818, Summer!$A$1:$E$25, 3)</f>
        <v>1017.49011217013</v>
      </c>
      <c r="I5818" s="1">
        <f>VLOOKUP(D5818, Summer!$A$1:$E$25, 5)</f>
        <v>386.82225388885001</v>
      </c>
      <c r="J5818" s="1">
        <f t="shared" si="541"/>
        <v>1322.40871182827</v>
      </c>
      <c r="K5818" s="47">
        <f t="shared" si="542"/>
        <v>24.739653748681459</v>
      </c>
      <c r="L5818" s="48">
        <f>Solar!K5835/1000*Variables!$B$3</f>
        <v>9.7006500000000013</v>
      </c>
      <c r="M5818">
        <f>IF(E5818=1, VLOOKUP(D5818, Sheet1!$A$2:$C$26, 2), Sheet1!$C$3)</f>
        <v>0.25796000000000002</v>
      </c>
      <c r="N5818" s="1">
        <f>'Electricity Rates'!$J$2</f>
        <v>0.24729999999999999</v>
      </c>
      <c r="O5818" s="145">
        <f>L5818-K5818</f>
        <v>-15.039003748681457</v>
      </c>
      <c r="P5818">
        <f t="shared" si="543"/>
        <v>6.1181163720489247</v>
      </c>
      <c r="Q5818">
        <f>IF(O5818&gt;0, IF(Q5817+O5818*Variables!$B$5&lt;Variables!$B$4, Q5817+O5818*Variables!$B$5, Variables!$B$4), IF(Q5817&gt;-O5818, Q5817+O5818/Variables!$B$5, 0))</f>
        <v>0</v>
      </c>
      <c r="R5818">
        <f>IF(O5818&gt;0, 0, IF(Q5817&gt;-O5818, 0, -O5818 - Q5817*Variables!$B$5))</f>
        <v>15.039003748681457</v>
      </c>
      <c r="S5818">
        <f t="shared" si="544"/>
        <v>3.879461407009869</v>
      </c>
      <c r="T5818">
        <f t="shared" si="545"/>
        <v>0</v>
      </c>
    </row>
    <row r="5819" spans="1:20" x14ac:dyDescent="0.3">
      <c r="A5819" s="3">
        <f t="shared" si="540"/>
        <v>43343</v>
      </c>
      <c r="B5819">
        <v>8</v>
      </c>
      <c r="C5819">
        <v>31</v>
      </c>
      <c r="D5819">
        <v>10</v>
      </c>
      <c r="E5819">
        <v>1</v>
      </c>
      <c r="F5819" s="1">
        <f>VLOOKUP(A5819,Weather!$A$1:$E$366, 5)</f>
        <v>1</v>
      </c>
      <c r="G5819" s="1">
        <f>VLOOKUP(D5819, Summer!$A$1:$E$25, 2)</f>
        <v>1424.0693518383</v>
      </c>
      <c r="H5819" s="1">
        <f>VLOOKUP(D5819, Summer!$A$1:$E$25, 3)</f>
        <v>1069.7659339946799</v>
      </c>
      <c r="I5819" s="1">
        <f>VLOOKUP(D5819, Summer!$A$1:$E$25, 5)</f>
        <v>417.88322986318002</v>
      </c>
      <c r="J5819" s="1">
        <f t="shared" si="541"/>
        <v>1424.0693518383</v>
      </c>
      <c r="K5819" s="47">
        <f t="shared" si="542"/>
        <v>26.641523428774811</v>
      </c>
      <c r="L5819" s="48">
        <f>Solar!K5836/1000*Variables!$B$3</f>
        <v>10.3765</v>
      </c>
      <c r="M5819">
        <f>IF(E5819=1, VLOOKUP(D5819, Sheet1!$A$2:$C$26, 2), Sheet1!$C$3)</f>
        <v>0.25796000000000002</v>
      </c>
      <c r="N5819" s="1">
        <f>'Electricity Rates'!$J$2</f>
        <v>0.24729999999999999</v>
      </c>
      <c r="O5819" s="145">
        <f>L5819-K5819</f>
        <v>-16.265023428774811</v>
      </c>
      <c r="P5819">
        <f t="shared" si="543"/>
        <v>6.5884487439360102</v>
      </c>
      <c r="Q5819">
        <f>IF(O5819&gt;0, IF(Q5818+O5819*Variables!$B$5&lt;Variables!$B$4, Q5818+O5819*Variables!$B$5, Variables!$B$4), IF(Q5818&gt;-O5819, Q5818+O5819/Variables!$B$5, 0))</f>
        <v>0</v>
      </c>
      <c r="R5819">
        <f>IF(O5819&gt;0, 0, IF(Q5818&gt;-O5819, 0, -O5819 - Q5818*Variables!$B$5))</f>
        <v>16.265023428774811</v>
      </c>
      <c r="S5819">
        <f t="shared" si="544"/>
        <v>4.1957254436867508</v>
      </c>
      <c r="T5819">
        <f t="shared" si="545"/>
        <v>0</v>
      </c>
    </row>
    <row r="5820" spans="1:20" x14ac:dyDescent="0.3">
      <c r="A5820" s="3">
        <f t="shared" si="540"/>
        <v>43343</v>
      </c>
      <c r="B5820">
        <v>8</v>
      </c>
      <c r="C5820">
        <v>31</v>
      </c>
      <c r="D5820">
        <v>11</v>
      </c>
      <c r="E5820">
        <v>1</v>
      </c>
      <c r="F5820" s="1">
        <f>VLOOKUP(A5820,Weather!$A$1:$E$366, 5)</f>
        <v>1</v>
      </c>
      <c r="G5820" s="1">
        <f>VLOOKUP(D5820, Summer!$A$1:$E$25, 2)</f>
        <v>1497.9516334678001</v>
      </c>
      <c r="H5820" s="1">
        <f>VLOOKUP(D5820, Summer!$A$1:$E$25, 3)</f>
        <v>1079.6213447448599</v>
      </c>
      <c r="I5820" s="1">
        <f>VLOOKUP(D5820, Summer!$A$1:$E$25, 5)</f>
        <v>435.54125021175599</v>
      </c>
      <c r="J5820" s="1">
        <f t="shared" si="541"/>
        <v>1497.9516334678001</v>
      </c>
      <c r="K5820" s="47">
        <f t="shared" si="542"/>
        <v>28.023714917175838</v>
      </c>
      <c r="L5820" s="48">
        <f>Solar!K5837/1000*Variables!$B$3</f>
        <v>32.722850000000001</v>
      </c>
      <c r="M5820">
        <f>IF(E5820=1, VLOOKUP(D5820, Sheet1!$A$2:$C$26, 2), Sheet1!$C$3)</f>
        <v>0.25796000000000002</v>
      </c>
      <c r="N5820" s="1">
        <f>'Electricity Rates'!$J$2</f>
        <v>0.24729999999999999</v>
      </c>
      <c r="O5820" s="145">
        <f>L5820-K5820</f>
        <v>4.6991350828241636</v>
      </c>
      <c r="P5820">
        <f t="shared" si="543"/>
        <v>6.9302646990175845</v>
      </c>
      <c r="Q5820">
        <f>IF(O5820&gt;0, IF(Q5819+O5820*Variables!$B$5&lt;Variables!$B$4, Q5819+O5820*Variables!$B$5, Variables!$B$4), IF(Q5819&gt;-O5820, Q5819+O5820/Variables!$B$5, 0))</f>
        <v>4.4171869778547137</v>
      </c>
      <c r="R5820">
        <f>IF(O5820&gt;0, 0, IF(Q5819&gt;-O5820, 0, -O5820 - Q5819*Variables!$B$5))</f>
        <v>0</v>
      </c>
      <c r="S5820">
        <f t="shared" si="544"/>
        <v>0</v>
      </c>
      <c r="T5820">
        <f t="shared" si="545"/>
        <v>0</v>
      </c>
    </row>
    <row r="5821" spans="1:20" x14ac:dyDescent="0.3">
      <c r="A5821" s="3">
        <f t="shared" si="540"/>
        <v>43343</v>
      </c>
      <c r="B5821">
        <v>8</v>
      </c>
      <c r="C5821">
        <v>31</v>
      </c>
      <c r="D5821">
        <v>12</v>
      </c>
      <c r="E5821">
        <v>1</v>
      </c>
      <c r="F5821" s="1">
        <f>VLOOKUP(A5821,Weather!$A$1:$E$366, 5)</f>
        <v>1</v>
      </c>
      <c r="G5821" s="1">
        <f>VLOOKUP(D5821, Summer!$A$1:$E$25, 2)</f>
        <v>1553.30978408544</v>
      </c>
      <c r="H5821" s="1">
        <f>VLOOKUP(D5821, Summer!$A$1:$E$25, 3)</f>
        <v>1117.7462231731799</v>
      </c>
      <c r="I5821" s="1">
        <f>VLOOKUP(D5821, Summer!$A$1:$E$25, 5)</f>
        <v>435.36187980189499</v>
      </c>
      <c r="J5821" s="1">
        <f t="shared" si="541"/>
        <v>1553.30978408544</v>
      </c>
      <c r="K5821" s="47">
        <f t="shared" si="542"/>
        <v>29.059356520409331</v>
      </c>
      <c r="L5821" s="48">
        <f>Solar!K5838/1000*Variables!$B$3</f>
        <v>37.146549999999998</v>
      </c>
      <c r="M5821">
        <f>IF(E5821=1, VLOOKUP(D5821, Sheet1!$A$2:$C$26, 2), Sheet1!$C$3)</f>
        <v>0.25796000000000002</v>
      </c>
      <c r="N5821" s="1">
        <f>'Electricity Rates'!$J$2</f>
        <v>0.24729999999999999</v>
      </c>
      <c r="O5821" s="145">
        <f>L5821-K5821</f>
        <v>8.0871934795906668</v>
      </c>
      <c r="P5821">
        <f t="shared" si="543"/>
        <v>7.1863788674972273</v>
      </c>
      <c r="Q5821">
        <f>IF(O5821&gt;0, IF(Q5820+O5821*Variables!$B$5&lt;Variables!$B$4, Q5820+O5821*Variables!$B$5, Variables!$B$4), IF(Q5820&gt;-O5821, Q5820+O5821/Variables!$B$5, 0))</f>
        <v>12.019148848669939</v>
      </c>
      <c r="R5821">
        <f>IF(O5821&gt;0, 0, IF(Q5820&gt;-O5821, 0, -O5821 - Q5820*Variables!$B$5))</f>
        <v>0</v>
      </c>
      <c r="S5821">
        <f t="shared" si="544"/>
        <v>0</v>
      </c>
      <c r="T5821">
        <f t="shared" si="545"/>
        <v>0</v>
      </c>
    </row>
    <row r="5822" spans="1:20" x14ac:dyDescent="0.3">
      <c r="A5822" s="3">
        <f t="shared" si="540"/>
        <v>43343</v>
      </c>
      <c r="B5822">
        <v>8</v>
      </c>
      <c r="C5822">
        <v>31</v>
      </c>
      <c r="D5822">
        <v>13</v>
      </c>
      <c r="E5822">
        <v>1</v>
      </c>
      <c r="F5822" s="1">
        <f>VLOOKUP(A5822,Weather!$A$1:$E$366, 5)</f>
        <v>1</v>
      </c>
      <c r="G5822" s="1">
        <f>VLOOKUP(D5822, Summer!$A$1:$E$25, 2)</f>
        <v>1622.5675647430101</v>
      </c>
      <c r="H5822" s="1">
        <f>VLOOKUP(D5822, Summer!$A$1:$E$25, 3)</f>
        <v>1132.28619594112</v>
      </c>
      <c r="I5822" s="1">
        <f>VLOOKUP(D5822, Summer!$A$1:$E$25, 5)</f>
        <v>435.17254436926402</v>
      </c>
      <c r="J5822" s="1">
        <f t="shared" si="541"/>
        <v>1622.5675647430101</v>
      </c>
      <c r="K5822" s="47">
        <f t="shared" si="542"/>
        <v>30.355032734234001</v>
      </c>
      <c r="L5822" s="48">
        <f>Solar!K5839/1000*Variables!$B$3</f>
        <v>38.121499999999997</v>
      </c>
      <c r="M5822">
        <f>IF(E5822=1, VLOOKUP(D5822, Sheet1!$A$2:$C$26, 2), Sheet1!$C$3)</f>
        <v>0.55478000000000005</v>
      </c>
      <c r="N5822" s="1">
        <f>'Electricity Rates'!$J$2</f>
        <v>0.24729999999999999</v>
      </c>
      <c r="O5822" s="145">
        <f>L5822-K5822</f>
        <v>7.7664672657659963</v>
      </c>
      <c r="P5822">
        <f t="shared" si="543"/>
        <v>7.5067995951760684</v>
      </c>
      <c r="Q5822">
        <f>IF(O5822&gt;0, IF(Q5821+O5822*Variables!$B$5&lt;Variables!$B$4, Q5821+O5822*Variables!$B$5, Variables!$B$4), IF(Q5821&gt;-O5822, Q5821+O5822/Variables!$B$5, 0))</f>
        <v>19.319628078489977</v>
      </c>
      <c r="R5822">
        <f>IF(O5822&gt;0, 0, IF(Q5821&gt;-O5822, 0, -O5822 - Q5821*Variables!$B$5))</f>
        <v>0</v>
      </c>
      <c r="S5822">
        <f t="shared" si="544"/>
        <v>0</v>
      </c>
      <c r="T5822">
        <f t="shared" si="545"/>
        <v>0</v>
      </c>
    </row>
    <row r="5823" spans="1:20" x14ac:dyDescent="0.3">
      <c r="A5823" s="3">
        <f t="shared" si="540"/>
        <v>43343</v>
      </c>
      <c r="B5823">
        <v>8</v>
      </c>
      <c r="C5823">
        <v>31</v>
      </c>
      <c r="D5823">
        <v>14</v>
      </c>
      <c r="E5823">
        <v>1</v>
      </c>
      <c r="F5823" s="1">
        <f>VLOOKUP(A5823,Weather!$A$1:$E$366, 5)</f>
        <v>1</v>
      </c>
      <c r="G5823" s="1">
        <f>VLOOKUP(D5823, Summer!$A$1:$E$25, 2)</f>
        <v>1636.26340321468</v>
      </c>
      <c r="H5823" s="1">
        <f>VLOOKUP(D5823, Summer!$A$1:$E$25, 3)</f>
        <v>1156.2601309732199</v>
      </c>
      <c r="I5823" s="1">
        <f>VLOOKUP(D5823, Summer!$A$1:$E$25, 5)</f>
        <v>417.13087064403902</v>
      </c>
      <c r="J5823" s="1">
        <f t="shared" si="541"/>
        <v>1636.26340321468</v>
      </c>
      <c r="K5823" s="47">
        <f t="shared" si="542"/>
        <v>30.611254807301368</v>
      </c>
      <c r="L5823" s="48">
        <f>Solar!K5840/1000*Variables!$B$3</f>
        <v>37.713650000000001</v>
      </c>
      <c r="M5823">
        <f>IF(E5823=1, VLOOKUP(D5823, Sheet1!$A$2:$C$26, 2), Sheet1!$C$3)</f>
        <v>0.55478000000000005</v>
      </c>
      <c r="N5823" s="1">
        <f>'Electricity Rates'!$J$2</f>
        <v>0.24729999999999999</v>
      </c>
      <c r="O5823" s="145">
        <f>L5823-K5823</f>
        <v>7.1023951926986335</v>
      </c>
      <c r="P5823">
        <f t="shared" si="543"/>
        <v>7.5701633138456277</v>
      </c>
      <c r="Q5823">
        <f>IF(O5823&gt;0, IF(Q5822+O5823*Variables!$B$5&lt;Variables!$B$4, Q5822+O5823*Variables!$B$5, Variables!$B$4), IF(Q5822&gt;-O5823, Q5822+O5823/Variables!$B$5, 0))</f>
        <v>25.995879559626694</v>
      </c>
      <c r="R5823">
        <f>IF(O5823&gt;0, 0, IF(Q5822&gt;-O5823, 0, -O5823 - Q5822*Variables!$B$5))</f>
        <v>0</v>
      </c>
      <c r="S5823">
        <f t="shared" si="544"/>
        <v>0</v>
      </c>
      <c r="T5823">
        <f t="shared" si="545"/>
        <v>0</v>
      </c>
    </row>
    <row r="5824" spans="1:20" x14ac:dyDescent="0.3">
      <c r="A5824" s="3">
        <f t="shared" si="540"/>
        <v>43343</v>
      </c>
      <c r="B5824">
        <v>8</v>
      </c>
      <c r="C5824">
        <v>31</v>
      </c>
      <c r="D5824">
        <v>15</v>
      </c>
      <c r="E5824">
        <v>1</v>
      </c>
      <c r="F5824" s="1">
        <f>VLOOKUP(A5824,Weather!$A$1:$E$366, 5)</f>
        <v>1</v>
      </c>
      <c r="G5824" s="1">
        <f>VLOOKUP(D5824, Summer!$A$1:$E$25, 2)</f>
        <v>1589.7727985285201</v>
      </c>
      <c r="H5824" s="1">
        <f>VLOOKUP(D5824, Summer!$A$1:$E$25, 3)</f>
        <v>1137.7596230737599</v>
      </c>
      <c r="I5824" s="1">
        <f>VLOOKUP(D5824, Summer!$A$1:$E$25, 5)</f>
        <v>403.543562097039</v>
      </c>
      <c r="J5824" s="1">
        <f t="shared" si="541"/>
        <v>1589.7727985285201</v>
      </c>
      <c r="K5824" s="47">
        <f t="shared" si="542"/>
        <v>29.741507465035081</v>
      </c>
      <c r="L5824" s="48">
        <f>Solar!K5841/1000*Variables!$B$3</f>
        <v>32.67</v>
      </c>
      <c r="M5824">
        <f>IF(E5824=1, VLOOKUP(D5824, Sheet1!$A$2:$C$26, 2), Sheet1!$C$3)</f>
        <v>0.55478000000000005</v>
      </c>
      <c r="N5824" s="1">
        <f>'Electricity Rates'!$J$2</f>
        <v>0.24729999999999999</v>
      </c>
      <c r="O5824" s="145">
        <f>L5824-K5824</f>
        <v>2.9284925349649207</v>
      </c>
      <c r="P5824">
        <f t="shared" si="543"/>
        <v>7.3550747961031755</v>
      </c>
      <c r="Q5824">
        <f>IF(O5824&gt;0, IF(Q5823+O5824*Variables!$B$5&lt;Variables!$B$4, Q5823+O5824*Variables!$B$5, Variables!$B$4), IF(Q5823&gt;-O5824, Q5823+O5824/Variables!$B$5, 0))</f>
        <v>28.748662542493719</v>
      </c>
      <c r="R5824">
        <f>IF(O5824&gt;0, 0, IF(Q5823&gt;-O5824, 0, -O5824 - Q5823*Variables!$B$5))</f>
        <v>0</v>
      </c>
      <c r="S5824">
        <f t="shared" si="544"/>
        <v>0</v>
      </c>
      <c r="T5824">
        <f t="shared" si="545"/>
        <v>0</v>
      </c>
    </row>
    <row r="5825" spans="1:20" x14ac:dyDescent="0.3">
      <c r="A5825" s="3">
        <f t="shared" si="540"/>
        <v>43343</v>
      </c>
      <c r="B5825">
        <v>8</v>
      </c>
      <c r="C5825">
        <v>31</v>
      </c>
      <c r="D5825">
        <v>16</v>
      </c>
      <c r="E5825">
        <v>1</v>
      </c>
      <c r="F5825" s="1">
        <f>VLOOKUP(A5825,Weather!$A$1:$E$366, 5)</f>
        <v>1</v>
      </c>
      <c r="G5825" s="1">
        <f>VLOOKUP(D5825, Summer!$A$1:$E$25, 2)</f>
        <v>1459.9523441255701</v>
      </c>
      <c r="H5825" s="1">
        <f>VLOOKUP(D5825, Summer!$A$1:$E$25, 3)</f>
        <v>1006.09479349024</v>
      </c>
      <c r="I5825" s="1">
        <f>VLOOKUP(D5825, Summer!$A$1:$E$25, 5)</f>
        <v>381.04254068220598</v>
      </c>
      <c r="J5825" s="1">
        <f t="shared" si="541"/>
        <v>1459.9523441255701</v>
      </c>
      <c r="K5825" s="47">
        <f t="shared" si="542"/>
        <v>27.312823305063702</v>
      </c>
      <c r="L5825" s="48">
        <f>Solar!K5842/1000*Variables!$B$3</f>
        <v>25.475249999999999</v>
      </c>
      <c r="M5825">
        <f>IF(E5825=1, VLOOKUP(D5825, Sheet1!$A$2:$C$26, 2), Sheet1!$C$3)</f>
        <v>0.55478000000000005</v>
      </c>
      <c r="N5825" s="1">
        <f>'Electricity Rates'!$J$2</f>
        <v>0.24729999999999999</v>
      </c>
      <c r="O5825" s="145">
        <f>L5825-K5825</f>
        <v>-1.8375733050637031</v>
      </c>
      <c r="P5825">
        <f t="shared" si="543"/>
        <v>6.7544612033422533</v>
      </c>
      <c r="Q5825">
        <f>IF(O5825&gt;0, IF(Q5824+O5825*Variables!$B$5&lt;Variables!$B$4, Q5824+O5825*Variables!$B$5, Variables!$B$4), IF(Q5824&gt;-O5825, Q5824+O5825/Variables!$B$5, 0))</f>
        <v>26.793797324340844</v>
      </c>
      <c r="R5825">
        <f>IF(O5825&gt;0, 0, IF(Q5824&gt;-O5825, 0, -O5825 - Q5824*Variables!$B$5))</f>
        <v>0</v>
      </c>
      <c r="S5825">
        <f t="shared" si="544"/>
        <v>0</v>
      </c>
      <c r="T5825">
        <f t="shared" si="545"/>
        <v>0</v>
      </c>
    </row>
    <row r="5826" spans="1:20" x14ac:dyDescent="0.3">
      <c r="A5826" s="3">
        <f t="shared" si="540"/>
        <v>43343</v>
      </c>
      <c r="B5826">
        <v>8</v>
      </c>
      <c r="C5826">
        <v>31</v>
      </c>
      <c r="D5826">
        <v>17</v>
      </c>
      <c r="E5826">
        <v>1</v>
      </c>
      <c r="F5826" s="1">
        <f>VLOOKUP(A5826,Weather!$A$1:$E$366, 5)</f>
        <v>1</v>
      </c>
      <c r="G5826" s="1">
        <f>VLOOKUP(D5826, Summer!$A$1:$E$25, 2)</f>
        <v>1144.9480592772099</v>
      </c>
      <c r="H5826" s="1">
        <f>VLOOKUP(D5826, Summer!$A$1:$E$25, 3)</f>
        <v>808.38142168622596</v>
      </c>
      <c r="I5826" s="1">
        <f>VLOOKUP(D5826, Summer!$A$1:$E$25, 5)</f>
        <v>371.93450987035499</v>
      </c>
      <c r="J5826" s="1">
        <f t="shared" si="541"/>
        <v>1144.9480592772099</v>
      </c>
      <c r="K5826" s="47">
        <f t="shared" si="542"/>
        <v>21.419715624515181</v>
      </c>
      <c r="L5826" s="48">
        <f>Solar!K5843/1000*Variables!$B$3</f>
        <v>15.58295</v>
      </c>
      <c r="M5826">
        <f>IF(E5826=1, VLOOKUP(D5826, Sheet1!$A$2:$C$26, 2), Sheet1!$C$3)</f>
        <v>0.55478000000000005</v>
      </c>
      <c r="N5826" s="1">
        <f>'Electricity Rates'!$J$2</f>
        <v>0.24729999999999999</v>
      </c>
      <c r="O5826" s="145">
        <f>L5826-K5826</f>
        <v>-5.8367656245151807</v>
      </c>
      <c r="P5826">
        <f t="shared" si="543"/>
        <v>5.2970956739426045</v>
      </c>
      <c r="Q5826">
        <f>IF(O5826&gt;0, IF(Q5825+O5826*Variables!$B$5&lt;Variables!$B$4, Q5825+O5826*Variables!$B$5, Variables!$B$4), IF(Q5825&gt;-O5826, Q5825+O5826/Variables!$B$5, 0))</f>
        <v>20.584472191877886</v>
      </c>
      <c r="R5826">
        <f>IF(O5826&gt;0, 0, IF(Q5825&gt;-O5826, 0, -O5826 - Q5825*Variables!$B$5))</f>
        <v>0</v>
      </c>
      <c r="S5826">
        <f t="shared" si="544"/>
        <v>0</v>
      </c>
      <c r="T5826">
        <f t="shared" si="545"/>
        <v>0</v>
      </c>
    </row>
    <row r="5827" spans="1:20" x14ac:dyDescent="0.3">
      <c r="A5827" s="3">
        <f t="shared" ref="A5827:A5890" si="546">DATE(2018, B5827, C5827)</f>
        <v>43343</v>
      </c>
      <c r="B5827">
        <v>8</v>
      </c>
      <c r="C5827">
        <v>31</v>
      </c>
      <c r="D5827">
        <v>18</v>
      </c>
      <c r="E5827">
        <v>1</v>
      </c>
      <c r="F5827" s="1">
        <f>VLOOKUP(A5827,Weather!$A$1:$E$366, 5)</f>
        <v>1</v>
      </c>
      <c r="G5827" s="1">
        <f>VLOOKUP(D5827, Summer!$A$1:$E$25, 2)</f>
        <v>769.75210584620504</v>
      </c>
      <c r="H5827" s="1">
        <f>VLOOKUP(D5827, Summer!$A$1:$E$25, 3)</f>
        <v>572.92139445417001</v>
      </c>
      <c r="I5827" s="1">
        <f>VLOOKUP(D5827, Summer!$A$1:$E$25, 5)</f>
        <v>349.41355840998102</v>
      </c>
      <c r="J5827" s="1">
        <f t="shared" ref="J5827:J5890" si="547">IF(E5827=0, I5827, H5827 + (G5827-H5827)*F5827)</f>
        <v>769.75210584620504</v>
      </c>
      <c r="K5827" s="47">
        <f t="shared" ref="K5827:K5890" si="548">J5827*1000/53453</f>
        <v>14.400540771260827</v>
      </c>
      <c r="L5827" s="48">
        <f>Solar!K5844/1000*Variables!$B$3</f>
        <v>5.2569499999999998</v>
      </c>
      <c r="M5827">
        <f>IF(E5827=1, VLOOKUP(D5827, Sheet1!$A$2:$C$26, 2), Sheet1!$C$3)</f>
        <v>0.55478000000000005</v>
      </c>
      <c r="N5827" s="1">
        <f>'Electricity Rates'!$J$2</f>
        <v>0.24729999999999999</v>
      </c>
      <c r="O5827" s="145">
        <f>L5827-K5827</f>
        <v>-9.1435907712608273</v>
      </c>
      <c r="P5827">
        <f t="shared" ref="P5827:P5890" si="549">N5827*K5827</f>
        <v>3.5612537327328022</v>
      </c>
      <c r="Q5827">
        <f>IF(O5827&gt;0, IF(Q5826+O5827*Variables!$B$5&lt;Variables!$B$4, Q5826+O5827*Variables!$B$5, Variables!$B$4), IF(Q5826&gt;-O5827, Q5826+O5827/Variables!$B$5, 0))</f>
        <v>10.857247967132324</v>
      </c>
      <c r="R5827">
        <f>IF(O5827&gt;0, 0, IF(Q5826&gt;-O5827, 0, -O5827 - Q5826*Variables!$B$5))</f>
        <v>0</v>
      </c>
      <c r="S5827">
        <f t="shared" ref="S5827:S5890" si="550">R5827*M5827</f>
        <v>0</v>
      </c>
      <c r="T5827">
        <f t="shared" ref="T5827:T5890" si="551">IF(AND(R5827&gt;0, M5827&gt;0.3), 1, 0)</f>
        <v>0</v>
      </c>
    </row>
    <row r="5828" spans="1:20" x14ac:dyDescent="0.3">
      <c r="A5828" s="3">
        <f t="shared" si="546"/>
        <v>43343</v>
      </c>
      <c r="B5828">
        <v>8</v>
      </c>
      <c r="C5828">
        <v>31</v>
      </c>
      <c r="D5828">
        <v>19</v>
      </c>
      <c r="E5828">
        <v>1</v>
      </c>
      <c r="F5828" s="1">
        <f>VLOOKUP(A5828,Weather!$A$1:$E$366, 5)</f>
        <v>1</v>
      </c>
      <c r="G5828" s="1">
        <f>VLOOKUP(D5828, Summer!$A$1:$E$25, 2)</f>
        <v>565.86125451999203</v>
      </c>
      <c r="H5828" s="1">
        <f>VLOOKUP(D5828, Summer!$A$1:$E$25, 3)</f>
        <v>365.77406038600299</v>
      </c>
      <c r="I5828" s="1">
        <f>VLOOKUP(D5828, Summer!$A$1:$E$25, 5)</f>
        <v>331.38683221891199</v>
      </c>
      <c r="J5828" s="1">
        <f t="shared" si="547"/>
        <v>565.86125451999203</v>
      </c>
      <c r="K5828" s="47">
        <f t="shared" si="548"/>
        <v>10.586145857482125</v>
      </c>
      <c r="L5828" s="48">
        <f>Solar!K5845/1000*Variables!$B$3</f>
        <v>0.40429999999999999</v>
      </c>
      <c r="M5828">
        <f>IF(E5828=1, VLOOKUP(D5828, Sheet1!$A$2:$C$26, 2), Sheet1!$C$3)</f>
        <v>0.25796000000000002</v>
      </c>
      <c r="N5828" s="1">
        <f>'Electricity Rates'!$J$2</f>
        <v>0.24729999999999999</v>
      </c>
      <c r="O5828" s="145">
        <f>L5828-K5828</f>
        <v>-10.181845857482125</v>
      </c>
      <c r="P5828">
        <f t="shared" si="549"/>
        <v>2.6179538705553291</v>
      </c>
      <c r="Q5828">
        <f>IF(O5828&gt;0, IF(Q5827+O5828*Variables!$B$5&lt;Variables!$B$4, Q5827+O5828*Variables!$B$5, Variables!$B$4), IF(Q5827&gt;-O5828, Q5827+O5828/Variables!$B$5, 0))</f>
        <v>2.5497054917295259E-2</v>
      </c>
      <c r="R5828">
        <f>IF(O5828&gt;0, 0, IF(Q5827&gt;-O5828, 0, -O5828 - Q5827*Variables!$B$5))</f>
        <v>0</v>
      </c>
      <c r="S5828">
        <f t="shared" si="550"/>
        <v>0</v>
      </c>
      <c r="T5828">
        <f t="shared" si="551"/>
        <v>0</v>
      </c>
    </row>
    <row r="5829" spans="1:20" x14ac:dyDescent="0.3">
      <c r="A5829" s="3">
        <f t="shared" si="546"/>
        <v>43343</v>
      </c>
      <c r="B5829">
        <v>8</v>
      </c>
      <c r="C5829">
        <v>31</v>
      </c>
      <c r="D5829">
        <v>20</v>
      </c>
      <c r="E5829">
        <v>1</v>
      </c>
      <c r="F5829" s="1">
        <f>VLOOKUP(A5829,Weather!$A$1:$E$366, 5)</f>
        <v>1</v>
      </c>
      <c r="G5829" s="1">
        <f>VLOOKUP(D5829, Summer!$A$1:$E$25, 2)</f>
        <v>459.178981251175</v>
      </c>
      <c r="H5829" s="1">
        <f>VLOOKUP(D5829, Summer!$A$1:$E$25, 3)</f>
        <v>328.41643432967999</v>
      </c>
      <c r="I5829" s="1">
        <f>VLOOKUP(D5829, Summer!$A$1:$E$25, 5)</f>
        <v>326.73316658528501</v>
      </c>
      <c r="J5829" s="1">
        <f t="shared" si="547"/>
        <v>459.178981251175</v>
      </c>
      <c r="K5829" s="47">
        <f t="shared" si="548"/>
        <v>8.5903313425097743</v>
      </c>
      <c r="L5829" s="48">
        <f>Solar!K5846/1000*Variables!$B$3</f>
        <v>0</v>
      </c>
      <c r="M5829">
        <f>IF(E5829=1, VLOOKUP(D5829, Sheet1!$A$2:$C$26, 2), Sheet1!$C$3)</f>
        <v>0.25796000000000002</v>
      </c>
      <c r="N5829" s="1">
        <f>'Electricity Rates'!$J$2</f>
        <v>0.24729999999999999</v>
      </c>
      <c r="O5829" s="145">
        <f>L5829-K5829</f>
        <v>-8.5903313425097743</v>
      </c>
      <c r="P5829">
        <f t="shared" si="549"/>
        <v>2.1243889410026671</v>
      </c>
      <c r="Q5829">
        <f>IF(O5829&gt;0, IF(Q5828+O5829*Variables!$B$5&lt;Variables!$B$4, Q5828+O5829*Variables!$B$5, Variables!$B$4), IF(Q5828&gt;-O5829, Q5828+O5829/Variables!$B$5, 0))</f>
        <v>0</v>
      </c>
      <c r="R5829">
        <f>IF(O5829&gt;0, 0, IF(Q5828&gt;-O5829, 0, -O5829 - Q5828*Variables!$B$5))</f>
        <v>8.5663641108875161</v>
      </c>
      <c r="S5829">
        <f t="shared" si="550"/>
        <v>2.2097792860445438</v>
      </c>
      <c r="T5829">
        <f t="shared" si="551"/>
        <v>0</v>
      </c>
    </row>
    <row r="5830" spans="1:20" x14ac:dyDescent="0.3">
      <c r="A5830" s="3">
        <f t="shared" si="546"/>
        <v>43343</v>
      </c>
      <c r="B5830">
        <v>8</v>
      </c>
      <c r="C5830">
        <v>31</v>
      </c>
      <c r="D5830">
        <v>21</v>
      </c>
      <c r="E5830">
        <v>1</v>
      </c>
      <c r="F5830" s="1">
        <f>VLOOKUP(A5830,Weather!$A$1:$E$366, 5)</f>
        <v>1</v>
      </c>
      <c r="G5830" s="1">
        <f>VLOOKUP(D5830, Summer!$A$1:$E$25, 2)</f>
        <v>403.43414919632897</v>
      </c>
      <c r="H5830" s="1">
        <f>VLOOKUP(D5830, Summer!$A$1:$E$25, 3)</f>
        <v>305.25297715532997</v>
      </c>
      <c r="I5830" s="1">
        <f>VLOOKUP(D5830, Summer!$A$1:$E$25, 5)</f>
        <v>313.15582306105603</v>
      </c>
      <c r="J5830" s="1">
        <f t="shared" si="547"/>
        <v>403.43414919632897</v>
      </c>
      <c r="K5830" s="47">
        <f t="shared" si="548"/>
        <v>7.5474556937183879</v>
      </c>
      <c r="L5830" s="48">
        <f>Solar!K5847/1000*Variables!$B$3</f>
        <v>0</v>
      </c>
      <c r="M5830">
        <f>IF(E5830=1, VLOOKUP(D5830, Sheet1!$A$2:$C$26, 2), Sheet1!$C$3)</f>
        <v>0.25796000000000002</v>
      </c>
      <c r="N5830" s="1">
        <f>'Electricity Rates'!$J$2</f>
        <v>0.24729999999999999</v>
      </c>
      <c r="O5830" s="145">
        <f>L5830-K5830</f>
        <v>-7.5474556937183879</v>
      </c>
      <c r="P5830">
        <f t="shared" si="549"/>
        <v>1.8664857930565573</v>
      </c>
      <c r="Q5830">
        <f>IF(O5830&gt;0, IF(Q5829+O5830*Variables!$B$5&lt;Variables!$B$4, Q5829+O5830*Variables!$B$5, Variables!$B$4), IF(Q5829&gt;-O5830, Q5829+O5830/Variables!$B$5, 0))</f>
        <v>0</v>
      </c>
      <c r="R5830">
        <f>IF(O5830&gt;0, 0, IF(Q5829&gt;-O5830, 0, -O5830 - Q5829*Variables!$B$5))</f>
        <v>7.5474556937183879</v>
      </c>
      <c r="S5830">
        <f t="shared" si="550"/>
        <v>1.9469416707515954</v>
      </c>
      <c r="T5830">
        <f t="shared" si="551"/>
        <v>0</v>
      </c>
    </row>
    <row r="5831" spans="1:20" x14ac:dyDescent="0.3">
      <c r="A5831" s="3">
        <f t="shared" si="546"/>
        <v>43343</v>
      </c>
      <c r="B5831">
        <v>8</v>
      </c>
      <c r="C5831">
        <v>31</v>
      </c>
      <c r="D5831">
        <v>22</v>
      </c>
      <c r="E5831">
        <v>1</v>
      </c>
      <c r="F5831" s="1">
        <f>VLOOKUP(A5831,Weather!$A$1:$E$366, 5)</f>
        <v>1</v>
      </c>
      <c r="G5831" s="1">
        <f>VLOOKUP(D5831, Summer!$A$1:$E$25, 2)</f>
        <v>366.19777187885302</v>
      </c>
      <c r="H5831" s="1">
        <f>VLOOKUP(D5831, Summer!$A$1:$E$25, 3)</f>
        <v>263.18917633836901</v>
      </c>
      <c r="I5831" s="1">
        <f>VLOOKUP(D5831, Summer!$A$1:$E$25, 5)</f>
        <v>295.10418431306101</v>
      </c>
      <c r="J5831" s="1">
        <f t="shared" si="547"/>
        <v>366.19777187885302</v>
      </c>
      <c r="K5831" s="47">
        <f t="shared" si="548"/>
        <v>6.8508366579771582</v>
      </c>
      <c r="L5831" s="48">
        <f>Solar!K5848/1000*Variables!$B$3</f>
        <v>0</v>
      </c>
      <c r="M5831">
        <f>IF(E5831=1, VLOOKUP(D5831, Sheet1!$A$2:$C$26, 2), Sheet1!$C$3)</f>
        <v>0.18637999999999999</v>
      </c>
      <c r="N5831" s="1">
        <f>'Electricity Rates'!$J$2</f>
        <v>0.24729999999999999</v>
      </c>
      <c r="O5831" s="145">
        <f>L5831-K5831</f>
        <v>-6.8508366579771582</v>
      </c>
      <c r="P5831">
        <f t="shared" si="549"/>
        <v>1.6942119055177511</v>
      </c>
      <c r="Q5831">
        <f>IF(O5831&gt;0, IF(Q5830+O5831*Variables!$B$5&lt;Variables!$B$4, Q5830+O5831*Variables!$B$5, Variables!$B$4), IF(Q5830&gt;-O5831, Q5830+O5831/Variables!$B$5, 0))</f>
        <v>0</v>
      </c>
      <c r="R5831">
        <f>IF(O5831&gt;0, 0, IF(Q5830&gt;-O5831, 0, -O5831 - Q5830*Variables!$B$5))</f>
        <v>6.8508366579771582</v>
      </c>
      <c r="S5831">
        <f t="shared" si="550"/>
        <v>1.2768589363137828</v>
      </c>
      <c r="T5831">
        <f t="shared" si="551"/>
        <v>0</v>
      </c>
    </row>
    <row r="5832" spans="1:20" x14ac:dyDescent="0.3">
      <c r="A5832" s="3">
        <f t="shared" si="546"/>
        <v>43343</v>
      </c>
      <c r="B5832">
        <v>8</v>
      </c>
      <c r="C5832">
        <v>31</v>
      </c>
      <c r="D5832">
        <v>23</v>
      </c>
      <c r="E5832">
        <v>1</v>
      </c>
      <c r="F5832" s="1">
        <f>VLOOKUP(A5832,Weather!$A$1:$E$366, 5)</f>
        <v>1</v>
      </c>
      <c r="G5832" s="1">
        <f>VLOOKUP(D5832, Summer!$A$1:$E$25, 2)</f>
        <v>342.86102460129899</v>
      </c>
      <c r="H5832" s="1">
        <f>VLOOKUP(D5832, Summer!$A$1:$E$25, 3)</f>
        <v>273.02297434567402</v>
      </c>
      <c r="I5832" s="1">
        <f>VLOOKUP(D5832, Summer!$A$1:$E$25, 5)</f>
        <v>281.53182330021599</v>
      </c>
      <c r="J5832" s="1">
        <f t="shared" si="547"/>
        <v>342.86102460129899</v>
      </c>
      <c r="K5832" s="47">
        <f t="shared" si="548"/>
        <v>6.41425223282695</v>
      </c>
      <c r="L5832" s="48">
        <f>Solar!K5849/1000*Variables!$B$3</f>
        <v>0</v>
      </c>
      <c r="M5832">
        <f>IF(E5832=1, VLOOKUP(D5832, Sheet1!$A$2:$C$26, 2), Sheet1!$C$3)</f>
        <v>0.18637999999999999</v>
      </c>
      <c r="N5832" s="1">
        <f>'Electricity Rates'!$J$2</f>
        <v>0.24729999999999999</v>
      </c>
      <c r="O5832" s="145">
        <f>L5832-K5832</f>
        <v>-6.41425223282695</v>
      </c>
      <c r="P5832">
        <f t="shared" si="549"/>
        <v>1.5862445771781046</v>
      </c>
      <c r="Q5832">
        <f>IF(O5832&gt;0, IF(Q5831+O5832*Variables!$B$5&lt;Variables!$B$4, Q5831+O5832*Variables!$B$5, Variables!$B$4), IF(Q5831&gt;-O5832, Q5831+O5832/Variables!$B$5, 0))</f>
        <v>0</v>
      </c>
      <c r="R5832">
        <f>IF(O5832&gt;0, 0, IF(Q5831&gt;-O5832, 0, -O5832 - Q5831*Variables!$B$5))</f>
        <v>6.41425223282695</v>
      </c>
      <c r="S5832">
        <f t="shared" si="550"/>
        <v>1.195488331154287</v>
      </c>
      <c r="T5832">
        <f t="shared" si="551"/>
        <v>0</v>
      </c>
    </row>
    <row r="5833" spans="1:20" x14ac:dyDescent="0.3">
      <c r="A5833" s="3">
        <f t="shared" si="546"/>
        <v>43343</v>
      </c>
      <c r="B5833">
        <v>8</v>
      </c>
      <c r="C5833">
        <v>31</v>
      </c>
      <c r="D5833">
        <v>24</v>
      </c>
      <c r="E5833">
        <v>1</v>
      </c>
      <c r="F5833" s="1">
        <f>VLOOKUP(A5833,Weather!$A$1:$E$366, 5)</f>
        <v>1</v>
      </c>
      <c r="G5833" s="1">
        <f>VLOOKUP(D5833, Summer!$A$1:$E$25, 2)</f>
        <v>310.26482453023402</v>
      </c>
      <c r="H5833" s="1">
        <f>VLOOKUP(D5833, Summer!$A$1:$E$25, 3)</f>
        <v>259.09090909090901</v>
      </c>
      <c r="I5833" s="1">
        <f>VLOOKUP(D5833, Summer!$A$1:$E$25, 5)</f>
        <v>276.86321013243497</v>
      </c>
      <c r="J5833" s="1">
        <f t="shared" si="547"/>
        <v>310.26482453023402</v>
      </c>
      <c r="K5833" s="47">
        <f t="shared" si="548"/>
        <v>5.8044417437792832</v>
      </c>
      <c r="L5833" s="48">
        <f>Solar!K5850/1000*Variables!$B$3</f>
        <v>0</v>
      </c>
      <c r="M5833">
        <f>IF(E5833=1, VLOOKUP(D5833, Sheet1!$A$2:$C$26, 2), Sheet1!$C$3)</f>
        <v>0.18637999999999999</v>
      </c>
      <c r="N5833" s="1">
        <f>'Electricity Rates'!$J$2</f>
        <v>0.24729999999999999</v>
      </c>
      <c r="O5833" s="145">
        <f>L5833-K5833</f>
        <v>-5.8044417437792832</v>
      </c>
      <c r="P5833">
        <f t="shared" si="549"/>
        <v>1.4354384432366167</v>
      </c>
      <c r="Q5833">
        <f>IF(O5833&gt;0, IF(Q5832+O5833*Variables!$B$5&lt;Variables!$B$4, Q5832+O5833*Variables!$B$5, Variables!$B$4), IF(Q5832&gt;-O5833, Q5832+O5833/Variables!$B$5, 0))</f>
        <v>0</v>
      </c>
      <c r="R5833">
        <f>IF(O5833&gt;0, 0, IF(Q5832&gt;-O5833, 0, -O5833 - Q5832*Variables!$B$5))</f>
        <v>5.8044417437792832</v>
      </c>
      <c r="S5833">
        <f t="shared" si="550"/>
        <v>1.0818318522055828</v>
      </c>
      <c r="T5833">
        <f t="shared" si="551"/>
        <v>0</v>
      </c>
    </row>
    <row r="5834" spans="1:20" x14ac:dyDescent="0.3">
      <c r="A5834" s="3">
        <f t="shared" si="546"/>
        <v>43344</v>
      </c>
      <c r="B5834">
        <v>9</v>
      </c>
      <c r="C5834">
        <v>1</v>
      </c>
      <c r="D5834">
        <v>1</v>
      </c>
      <c r="E5834">
        <v>0</v>
      </c>
      <c r="F5834" s="1">
        <f>VLOOKUP(A5834,Weather!$A$1:$E$366, 5)</f>
        <v>0.93636363636363618</v>
      </c>
      <c r="G5834" s="1">
        <f>VLOOKUP(D5834, Fall!$A$1:$E$25, 2)</f>
        <v>276.78571428571399</v>
      </c>
      <c r="H5834" s="1">
        <f>VLOOKUP(D5834, Fall!$A$1:$E$25, 3)</f>
        <v>258.40056395394299</v>
      </c>
      <c r="I5834" s="1">
        <f>VLOOKUP(D5834, Fall!$A$1:$E$25, 5)</f>
        <v>254.385964912281</v>
      </c>
      <c r="J5834" s="1">
        <f t="shared" si="547"/>
        <v>254.385964912281</v>
      </c>
      <c r="K5834" s="47">
        <f t="shared" si="548"/>
        <v>4.7590587041378596</v>
      </c>
      <c r="L5834" s="48">
        <f>Solar!K5851/1000*Variables!$B$3</f>
        <v>0</v>
      </c>
      <c r="M5834">
        <f>IF(E5834=1, VLOOKUP(D5834, Sheet1!$A$2:$C$26, 2), Sheet1!$C$3)</f>
        <v>0.18637999999999999</v>
      </c>
      <c r="N5834" s="1">
        <f>'Electricity Rates'!$J$2</f>
        <v>0.24729999999999999</v>
      </c>
      <c r="O5834" s="145">
        <f>L5834-K5834</f>
        <v>-4.7590587041378596</v>
      </c>
      <c r="P5834">
        <f t="shared" si="549"/>
        <v>1.1769152175332926</v>
      </c>
      <c r="Q5834">
        <f>IF(O5834&gt;0, IF(Q5833+O5834*Variables!$B$5&lt;Variables!$B$4, Q5833+O5834*Variables!$B$5, Variables!$B$4), IF(Q5833&gt;-O5834, Q5833+O5834/Variables!$B$5, 0))</f>
        <v>0</v>
      </c>
      <c r="R5834">
        <f>IF(O5834&gt;0, 0, IF(Q5833&gt;-O5834, 0, -O5834 - Q5833*Variables!$B$5))</f>
        <v>4.7590587041378596</v>
      </c>
      <c r="S5834">
        <f t="shared" si="550"/>
        <v>0.88699336127721418</v>
      </c>
      <c r="T5834">
        <f t="shared" si="551"/>
        <v>0</v>
      </c>
    </row>
    <row r="5835" spans="1:20" x14ac:dyDescent="0.3">
      <c r="A5835" s="3">
        <f t="shared" si="546"/>
        <v>43344</v>
      </c>
      <c r="B5835">
        <v>9</v>
      </c>
      <c r="C5835">
        <v>1</v>
      </c>
      <c r="D5835">
        <v>2</v>
      </c>
      <c r="E5835">
        <v>0</v>
      </c>
      <c r="F5835" s="1">
        <f>VLOOKUP(A5835,Weather!$A$1:$E$366, 5)</f>
        <v>0.93636363636363618</v>
      </c>
      <c r="G5835" s="1">
        <f>VLOOKUP(D5835, Fall!$A$1:$E$25, 2)</f>
        <v>272.32142857142799</v>
      </c>
      <c r="H5835" s="1">
        <f>VLOOKUP(D5835, Fall!$A$1:$E$25, 3)</f>
        <v>244.53669616981199</v>
      </c>
      <c r="I5835" s="1">
        <f>VLOOKUP(D5835, Fall!$A$1:$E$25, 5)</f>
        <v>254.385964912281</v>
      </c>
      <c r="J5835" s="1">
        <f t="shared" si="547"/>
        <v>254.385964912281</v>
      </c>
      <c r="K5835" s="47">
        <f t="shared" si="548"/>
        <v>4.7590587041378596</v>
      </c>
      <c r="L5835" s="48">
        <f>Solar!K5852/1000*Variables!$B$3</f>
        <v>0</v>
      </c>
      <c r="M5835">
        <f>IF(E5835=1, VLOOKUP(D5835, Sheet1!$A$2:$C$26, 2), Sheet1!$C$3)</f>
        <v>0.18637999999999999</v>
      </c>
      <c r="N5835" s="1">
        <f>'Electricity Rates'!$J$2</f>
        <v>0.24729999999999999</v>
      </c>
      <c r="O5835" s="145">
        <f>L5835-K5835</f>
        <v>-4.7590587041378596</v>
      </c>
      <c r="P5835">
        <f t="shared" si="549"/>
        <v>1.1769152175332926</v>
      </c>
      <c r="Q5835">
        <f>IF(O5835&gt;0, IF(Q5834+O5835*Variables!$B$5&lt;Variables!$B$4, Q5834+O5835*Variables!$B$5, Variables!$B$4), IF(Q5834&gt;-O5835, Q5834+O5835/Variables!$B$5, 0))</f>
        <v>0</v>
      </c>
      <c r="R5835">
        <f>IF(O5835&gt;0, 0, IF(Q5834&gt;-O5835, 0, -O5835 - Q5834*Variables!$B$5))</f>
        <v>4.7590587041378596</v>
      </c>
      <c r="S5835">
        <f t="shared" si="550"/>
        <v>0.88699336127721418</v>
      </c>
      <c r="T5835">
        <f t="shared" si="551"/>
        <v>0</v>
      </c>
    </row>
    <row r="5836" spans="1:20" x14ac:dyDescent="0.3">
      <c r="A5836" s="3">
        <f t="shared" si="546"/>
        <v>43344</v>
      </c>
      <c r="B5836">
        <v>9</v>
      </c>
      <c r="C5836">
        <v>1</v>
      </c>
      <c r="D5836">
        <v>3</v>
      </c>
      <c r="E5836">
        <v>0</v>
      </c>
      <c r="F5836" s="1">
        <f>VLOOKUP(A5836,Weather!$A$1:$E$366, 5)</f>
        <v>0.93636363636363618</v>
      </c>
      <c r="G5836" s="1">
        <f>VLOOKUP(D5836, Fall!$A$1:$E$25, 2)</f>
        <v>272.32142857142799</v>
      </c>
      <c r="H5836" s="1">
        <f>VLOOKUP(D5836, Fall!$A$1:$E$25, 3)</f>
        <v>252.565207174747</v>
      </c>
      <c r="I5836" s="1">
        <f>VLOOKUP(D5836, Fall!$A$1:$E$25, 5)</f>
        <v>254.385964912281</v>
      </c>
      <c r="J5836" s="1">
        <f t="shared" si="547"/>
        <v>254.385964912281</v>
      </c>
      <c r="K5836" s="47">
        <f t="shared" si="548"/>
        <v>4.7590587041378596</v>
      </c>
      <c r="L5836" s="48">
        <f>Solar!K5853/1000*Variables!$B$3</f>
        <v>0</v>
      </c>
      <c r="M5836">
        <f>IF(E5836=1, VLOOKUP(D5836, Sheet1!$A$2:$C$26, 2), Sheet1!$C$3)</f>
        <v>0.18637999999999999</v>
      </c>
      <c r="N5836" s="1">
        <f>'Electricity Rates'!$J$2</f>
        <v>0.24729999999999999</v>
      </c>
      <c r="O5836" s="145">
        <f>L5836-K5836</f>
        <v>-4.7590587041378596</v>
      </c>
      <c r="P5836">
        <f t="shared" si="549"/>
        <v>1.1769152175332926</v>
      </c>
      <c r="Q5836">
        <f>IF(O5836&gt;0, IF(Q5835+O5836*Variables!$B$5&lt;Variables!$B$4, Q5835+O5836*Variables!$B$5, Variables!$B$4), IF(Q5835&gt;-O5836, Q5835+O5836/Variables!$B$5, 0))</f>
        <v>0</v>
      </c>
      <c r="R5836">
        <f>IF(O5836&gt;0, 0, IF(Q5835&gt;-O5836, 0, -O5836 - Q5835*Variables!$B$5))</f>
        <v>4.7590587041378596</v>
      </c>
      <c r="S5836">
        <f t="shared" si="550"/>
        <v>0.88699336127721418</v>
      </c>
      <c r="T5836">
        <f t="shared" si="551"/>
        <v>0</v>
      </c>
    </row>
    <row r="5837" spans="1:20" x14ac:dyDescent="0.3">
      <c r="A5837" s="3">
        <f t="shared" si="546"/>
        <v>43344</v>
      </c>
      <c r="B5837">
        <v>9</v>
      </c>
      <c r="C5837">
        <v>1</v>
      </c>
      <c r="D5837">
        <v>4</v>
      </c>
      <c r="E5837">
        <v>0</v>
      </c>
      <c r="F5837" s="1">
        <f>VLOOKUP(A5837,Weather!$A$1:$E$366, 5)</f>
        <v>0.93636363636363618</v>
      </c>
      <c r="G5837" s="1">
        <f>VLOOKUP(D5837, Fall!$A$1:$E$25, 2)</f>
        <v>272.32142857142799</v>
      </c>
      <c r="H5837" s="1">
        <f>VLOOKUP(D5837, Fall!$A$1:$E$25, 3)</f>
        <v>267.50020564283898</v>
      </c>
      <c r="I5837" s="1">
        <f>VLOOKUP(D5837, Fall!$A$1:$E$25, 5)</f>
        <v>254.385964912281</v>
      </c>
      <c r="J5837" s="1">
        <f t="shared" si="547"/>
        <v>254.385964912281</v>
      </c>
      <c r="K5837" s="47">
        <f t="shared" si="548"/>
        <v>4.7590587041378596</v>
      </c>
      <c r="L5837" s="48">
        <f>Solar!K5854/1000*Variables!$B$3</f>
        <v>0</v>
      </c>
      <c r="M5837">
        <f>IF(E5837=1, VLOOKUP(D5837, Sheet1!$A$2:$C$26, 2), Sheet1!$C$3)</f>
        <v>0.18637999999999999</v>
      </c>
      <c r="N5837" s="1">
        <f>'Electricity Rates'!$J$2</f>
        <v>0.24729999999999999</v>
      </c>
      <c r="O5837" s="145">
        <f>L5837-K5837</f>
        <v>-4.7590587041378596</v>
      </c>
      <c r="P5837">
        <f t="shared" si="549"/>
        <v>1.1769152175332926</v>
      </c>
      <c r="Q5837">
        <f>IF(O5837&gt;0, IF(Q5836+O5837*Variables!$B$5&lt;Variables!$B$4, Q5836+O5837*Variables!$B$5, Variables!$B$4), IF(Q5836&gt;-O5837, Q5836+O5837/Variables!$B$5, 0))</f>
        <v>0</v>
      </c>
      <c r="R5837">
        <f>IF(O5837&gt;0, 0, IF(Q5836&gt;-O5837, 0, -O5837 - Q5836*Variables!$B$5))</f>
        <v>4.7590587041378596</v>
      </c>
      <c r="S5837">
        <f t="shared" si="550"/>
        <v>0.88699336127721418</v>
      </c>
      <c r="T5837">
        <f t="shared" si="551"/>
        <v>0</v>
      </c>
    </row>
    <row r="5838" spans="1:20" x14ac:dyDescent="0.3">
      <c r="A5838" s="3">
        <f t="shared" si="546"/>
        <v>43344</v>
      </c>
      <c r="B5838">
        <v>9</v>
      </c>
      <c r="C5838">
        <v>1</v>
      </c>
      <c r="D5838">
        <v>5</v>
      </c>
      <c r="E5838">
        <v>0</v>
      </c>
      <c r="F5838" s="1">
        <f>VLOOKUP(A5838,Weather!$A$1:$E$366, 5)</f>
        <v>0.93636363636363618</v>
      </c>
      <c r="G5838" s="1">
        <f>VLOOKUP(D5838, Fall!$A$1:$E$25, 2)</f>
        <v>303.57142857142799</v>
      </c>
      <c r="H5838" s="1">
        <f>VLOOKUP(D5838, Fall!$A$1:$E$25, 3)</f>
        <v>277.41442782172697</v>
      </c>
      <c r="I5838" s="1">
        <f>VLOOKUP(D5838, Fall!$A$1:$E$25, 5)</f>
        <v>254.385964912281</v>
      </c>
      <c r="J5838" s="1">
        <f t="shared" si="547"/>
        <v>254.385964912281</v>
      </c>
      <c r="K5838" s="47">
        <f t="shared" si="548"/>
        <v>4.7590587041378596</v>
      </c>
      <c r="L5838" s="48">
        <f>Solar!K5855/1000*Variables!$B$3</f>
        <v>0</v>
      </c>
      <c r="M5838">
        <f>IF(E5838=1, VLOOKUP(D5838, Sheet1!$A$2:$C$26, 2), Sheet1!$C$3)</f>
        <v>0.18637999999999999</v>
      </c>
      <c r="N5838" s="1">
        <f>'Electricity Rates'!$J$2</f>
        <v>0.24729999999999999</v>
      </c>
      <c r="O5838" s="145">
        <f>L5838-K5838</f>
        <v>-4.7590587041378596</v>
      </c>
      <c r="P5838">
        <f t="shared" si="549"/>
        <v>1.1769152175332926</v>
      </c>
      <c r="Q5838">
        <f>IF(O5838&gt;0, IF(Q5837+O5838*Variables!$B$5&lt;Variables!$B$4, Q5837+O5838*Variables!$B$5, Variables!$B$4), IF(Q5837&gt;-O5838, Q5837+O5838/Variables!$B$5, 0))</f>
        <v>0</v>
      </c>
      <c r="R5838">
        <f>IF(O5838&gt;0, 0, IF(Q5837&gt;-O5838, 0, -O5838 - Q5837*Variables!$B$5))</f>
        <v>4.7590587041378596</v>
      </c>
      <c r="S5838">
        <f t="shared" si="550"/>
        <v>0.88699336127721418</v>
      </c>
      <c r="T5838">
        <f t="shared" si="551"/>
        <v>0</v>
      </c>
    </row>
    <row r="5839" spans="1:20" x14ac:dyDescent="0.3">
      <c r="A5839" s="3">
        <f t="shared" si="546"/>
        <v>43344</v>
      </c>
      <c r="B5839">
        <v>9</v>
      </c>
      <c r="C5839">
        <v>1</v>
      </c>
      <c r="D5839">
        <v>6</v>
      </c>
      <c r="E5839">
        <v>0</v>
      </c>
      <c r="F5839" s="1">
        <f>VLOOKUP(A5839,Weather!$A$1:$E$366, 5)</f>
        <v>0.93636363636363618</v>
      </c>
      <c r="G5839" s="1">
        <f>VLOOKUP(D5839, Fall!$A$1:$E$25, 2)</f>
        <v>401.78571428571399</v>
      </c>
      <c r="H5839" s="1">
        <f>VLOOKUP(D5839, Fall!$A$1:$E$25, 3)</f>
        <v>309.98601628691301</v>
      </c>
      <c r="I5839" s="1">
        <f>VLOOKUP(D5839, Fall!$A$1:$E$25, 5)</f>
        <v>271.929824561403</v>
      </c>
      <c r="J5839" s="1">
        <f t="shared" si="547"/>
        <v>271.929824561403</v>
      </c>
      <c r="K5839" s="47">
        <f t="shared" si="548"/>
        <v>5.0872696492507998</v>
      </c>
      <c r="L5839" s="48">
        <f>Solar!K5856/1000*Variables!$B$3</f>
        <v>0</v>
      </c>
      <c r="M5839">
        <f>IF(E5839=1, VLOOKUP(D5839, Sheet1!$A$2:$C$26, 2), Sheet1!$C$3)</f>
        <v>0.18637999999999999</v>
      </c>
      <c r="N5839" s="1">
        <f>'Electricity Rates'!$J$2</f>
        <v>0.24729999999999999</v>
      </c>
      <c r="O5839" s="145">
        <f>L5839-K5839</f>
        <v>-5.0872696492507998</v>
      </c>
      <c r="P5839">
        <f t="shared" si="549"/>
        <v>1.2580817842597227</v>
      </c>
      <c r="Q5839">
        <f>IF(O5839&gt;0, IF(Q5838+O5839*Variables!$B$5&lt;Variables!$B$4, Q5838+O5839*Variables!$B$5, Variables!$B$4), IF(Q5838&gt;-O5839, Q5838+O5839/Variables!$B$5, 0))</f>
        <v>0</v>
      </c>
      <c r="R5839">
        <f>IF(O5839&gt;0, 0, IF(Q5838&gt;-O5839, 0, -O5839 - Q5838*Variables!$B$5))</f>
        <v>5.0872696492507998</v>
      </c>
      <c r="S5839">
        <f t="shared" si="550"/>
        <v>0.94816531722736397</v>
      </c>
      <c r="T5839">
        <f t="shared" si="551"/>
        <v>0</v>
      </c>
    </row>
    <row r="5840" spans="1:20" x14ac:dyDescent="0.3">
      <c r="A5840" s="3">
        <f t="shared" si="546"/>
        <v>43344</v>
      </c>
      <c r="B5840">
        <v>9</v>
      </c>
      <c r="C5840">
        <v>1</v>
      </c>
      <c r="D5840">
        <v>7</v>
      </c>
      <c r="E5840">
        <v>0</v>
      </c>
      <c r="F5840" s="1">
        <f>VLOOKUP(A5840,Weather!$A$1:$E$366, 5)</f>
        <v>0.93636363636363618</v>
      </c>
      <c r="G5840" s="1">
        <f>VLOOKUP(D5840, Fall!$A$1:$E$25, 2)</f>
        <v>593.74999999999898</v>
      </c>
      <c r="H5840" s="1">
        <f>VLOOKUP(D5840, Fall!$A$1:$E$25, 3)</f>
        <v>390.39236653779699</v>
      </c>
      <c r="I5840" s="1">
        <f>VLOOKUP(D5840, Fall!$A$1:$E$25, 5)</f>
        <v>263.15789473684202</v>
      </c>
      <c r="J5840" s="1">
        <f t="shared" si="547"/>
        <v>263.15789473684202</v>
      </c>
      <c r="K5840" s="47">
        <f t="shared" si="548"/>
        <v>4.9231641766943302</v>
      </c>
      <c r="L5840" s="48">
        <f>Solar!K5857/1000*Variables!$B$3</f>
        <v>1.4026500000000002</v>
      </c>
      <c r="M5840">
        <f>IF(E5840=1, VLOOKUP(D5840, Sheet1!$A$2:$C$26, 2), Sheet1!$C$3)</f>
        <v>0.18637999999999999</v>
      </c>
      <c r="N5840" s="1">
        <f>'Electricity Rates'!$J$2</f>
        <v>0.24729999999999999</v>
      </c>
      <c r="O5840" s="145">
        <f>L5840-K5840</f>
        <v>-3.5205141766943298</v>
      </c>
      <c r="P5840">
        <f t="shared" si="549"/>
        <v>1.2174985008965078</v>
      </c>
      <c r="Q5840">
        <f>IF(O5840&gt;0, IF(Q5839+O5840*Variables!$B$5&lt;Variables!$B$4, Q5839+O5840*Variables!$B$5, Variables!$B$4), IF(Q5839&gt;-O5840, Q5839+O5840/Variables!$B$5, 0))</f>
        <v>0</v>
      </c>
      <c r="R5840">
        <f>IF(O5840&gt;0, 0, IF(Q5839&gt;-O5840, 0, -O5840 - Q5839*Variables!$B$5))</f>
        <v>3.5205141766943298</v>
      </c>
      <c r="S5840">
        <f t="shared" si="550"/>
        <v>0.65615343225228917</v>
      </c>
      <c r="T5840">
        <f t="shared" si="551"/>
        <v>0</v>
      </c>
    </row>
    <row r="5841" spans="1:20" x14ac:dyDescent="0.3">
      <c r="A5841" s="3">
        <f t="shared" si="546"/>
        <v>43344</v>
      </c>
      <c r="B5841">
        <v>9</v>
      </c>
      <c r="C5841">
        <v>1</v>
      </c>
      <c r="D5841">
        <v>8</v>
      </c>
      <c r="E5841">
        <v>0</v>
      </c>
      <c r="F5841" s="1">
        <f>VLOOKUP(A5841,Weather!$A$1:$E$366, 5)</f>
        <v>0.93636363636363618</v>
      </c>
      <c r="G5841" s="1">
        <f>VLOOKUP(D5841, Fall!$A$1:$E$25, 2)</f>
        <v>866.07142857142799</v>
      </c>
      <c r="H5841" s="1">
        <f>VLOOKUP(D5841, Fall!$A$1:$E$25, 3)</f>
        <v>561.61059471909198</v>
      </c>
      <c r="I5841" s="1">
        <f>VLOOKUP(D5841, Fall!$A$1:$E$25, 5)</f>
        <v>271.929824561403</v>
      </c>
      <c r="J5841" s="1">
        <f t="shared" si="547"/>
        <v>271.929824561403</v>
      </c>
      <c r="K5841" s="47">
        <f t="shared" si="548"/>
        <v>5.0872696492507998</v>
      </c>
      <c r="L5841" s="48">
        <f>Solar!K5858/1000*Variables!$B$3</f>
        <v>4.2457500000000001</v>
      </c>
      <c r="M5841">
        <f>IF(E5841=1, VLOOKUP(D5841, Sheet1!$A$2:$C$26, 2), Sheet1!$C$3)</f>
        <v>0.18637999999999999</v>
      </c>
      <c r="N5841" s="1">
        <f>'Electricity Rates'!$J$2</f>
        <v>0.24729999999999999</v>
      </c>
      <c r="O5841" s="145">
        <f>L5841-K5841</f>
        <v>-0.8415196492507997</v>
      </c>
      <c r="P5841">
        <f t="shared" si="549"/>
        <v>1.2580817842597227</v>
      </c>
      <c r="Q5841">
        <f>IF(O5841&gt;0, IF(Q5840+O5841*Variables!$B$5&lt;Variables!$B$4, Q5840+O5841*Variables!$B$5, Variables!$B$4), IF(Q5840&gt;-O5841, Q5840+O5841/Variables!$B$5, 0))</f>
        <v>0</v>
      </c>
      <c r="R5841">
        <f>IF(O5841&gt;0, 0, IF(Q5840&gt;-O5841, 0, -O5841 - Q5840*Variables!$B$5))</f>
        <v>0.8415196492507997</v>
      </c>
      <c r="S5841">
        <f t="shared" si="550"/>
        <v>0.15684243222736405</v>
      </c>
      <c r="T5841">
        <f t="shared" si="551"/>
        <v>0</v>
      </c>
    </row>
    <row r="5842" spans="1:20" x14ac:dyDescent="0.3">
      <c r="A5842" s="3">
        <f t="shared" si="546"/>
        <v>43344</v>
      </c>
      <c r="B5842">
        <v>9</v>
      </c>
      <c r="C5842">
        <v>1</v>
      </c>
      <c r="D5842">
        <v>9</v>
      </c>
      <c r="E5842">
        <v>0</v>
      </c>
      <c r="F5842" s="1">
        <f>VLOOKUP(A5842,Weather!$A$1:$E$366, 5)</f>
        <v>0.93636363636363618</v>
      </c>
      <c r="G5842" s="1">
        <f>VLOOKUP(D5842, Fall!$A$1:$E$25, 2)</f>
        <v>1080.3571428571399</v>
      </c>
      <c r="H5842" s="1">
        <f>VLOOKUP(D5842, Fall!$A$1:$E$25, 3)</f>
        <v>760.17932055605797</v>
      </c>
      <c r="I5842" s="1">
        <f>VLOOKUP(D5842, Fall!$A$1:$E$25, 5)</f>
        <v>311.40350877192998</v>
      </c>
      <c r="J5842" s="1">
        <f t="shared" si="547"/>
        <v>311.40350877192998</v>
      </c>
      <c r="K5842" s="47">
        <f t="shared" si="548"/>
        <v>5.8257442757549622</v>
      </c>
      <c r="L5842" s="48">
        <f>Solar!K5859/1000*Variables!$B$3</f>
        <v>16.503599999999999</v>
      </c>
      <c r="M5842">
        <f>IF(E5842=1, VLOOKUP(D5842, Sheet1!$A$2:$C$26, 2), Sheet1!$C$3)</f>
        <v>0.18637999999999999</v>
      </c>
      <c r="N5842" s="1">
        <f>'Electricity Rates'!$J$2</f>
        <v>0.24729999999999999</v>
      </c>
      <c r="O5842" s="145">
        <f>L5842-K5842</f>
        <v>10.677855724245036</v>
      </c>
      <c r="P5842">
        <f t="shared" si="549"/>
        <v>1.4407065593942021</v>
      </c>
      <c r="Q5842">
        <f>IF(O5842&gt;0, IF(Q5841+O5842*Variables!$B$5&lt;Variables!$B$4, Q5841+O5842*Variables!$B$5, Variables!$B$4), IF(Q5841&gt;-O5842, Q5841+O5842/Variables!$B$5, 0))</f>
        <v>10.037184380790334</v>
      </c>
      <c r="R5842">
        <f>IF(O5842&gt;0, 0, IF(Q5841&gt;-O5842, 0, -O5842 - Q5841*Variables!$B$5))</f>
        <v>0</v>
      </c>
      <c r="S5842">
        <f t="shared" si="550"/>
        <v>0</v>
      </c>
      <c r="T5842">
        <f t="shared" si="551"/>
        <v>0</v>
      </c>
    </row>
    <row r="5843" spans="1:20" x14ac:dyDescent="0.3">
      <c r="A5843" s="3">
        <f t="shared" si="546"/>
        <v>43344</v>
      </c>
      <c r="B5843">
        <v>9</v>
      </c>
      <c r="C5843">
        <v>1</v>
      </c>
      <c r="D5843">
        <v>10</v>
      </c>
      <c r="E5843">
        <v>0</v>
      </c>
      <c r="F5843" s="1">
        <f>VLOOKUP(A5843,Weather!$A$1:$E$366, 5)</f>
        <v>0.93636363636363618</v>
      </c>
      <c r="G5843" s="1">
        <f>VLOOKUP(D5843, Fall!$A$1:$E$25, 2)</f>
        <v>1205.3571428571399</v>
      </c>
      <c r="H5843" s="1">
        <f>VLOOKUP(D5843, Fall!$A$1:$E$25, 3)</f>
        <v>904.12930821748796</v>
      </c>
      <c r="I5843" s="1">
        <f>VLOOKUP(D5843, Fall!$A$1:$E$25, 5)</f>
        <v>359.64912280701702</v>
      </c>
      <c r="J5843" s="1">
        <f t="shared" si="547"/>
        <v>359.64912280701702</v>
      </c>
      <c r="K5843" s="47">
        <f t="shared" si="548"/>
        <v>6.7283243748155765</v>
      </c>
      <c r="L5843" s="48">
        <f>Solar!K5860/1000*Variables!$B$3</f>
        <v>30.130000000000003</v>
      </c>
      <c r="M5843">
        <f>IF(E5843=1, VLOOKUP(D5843, Sheet1!$A$2:$C$26, 2), Sheet1!$C$3)</f>
        <v>0.18637999999999999</v>
      </c>
      <c r="N5843" s="1">
        <f>'Electricity Rates'!$J$2</f>
        <v>0.24729999999999999</v>
      </c>
      <c r="O5843" s="145">
        <f>L5843-K5843</f>
        <v>23.401675625184424</v>
      </c>
      <c r="P5843">
        <f t="shared" si="549"/>
        <v>1.663914617891892</v>
      </c>
      <c r="Q5843">
        <f>IF(O5843&gt;0, IF(Q5842+O5843*Variables!$B$5&lt;Variables!$B$4, Q5842+O5843*Variables!$B$5, Variables!$B$4), IF(Q5842&gt;-O5843, Q5842+O5843/Variables!$B$5, 0))</f>
        <v>32.03475946846369</v>
      </c>
      <c r="R5843">
        <f>IF(O5843&gt;0, 0, IF(Q5842&gt;-O5843, 0, -O5843 - Q5842*Variables!$B$5))</f>
        <v>0</v>
      </c>
      <c r="S5843">
        <f t="shared" si="550"/>
        <v>0</v>
      </c>
      <c r="T5843">
        <f t="shared" si="551"/>
        <v>0</v>
      </c>
    </row>
    <row r="5844" spans="1:20" x14ac:dyDescent="0.3">
      <c r="A5844" s="3">
        <f t="shared" si="546"/>
        <v>43344</v>
      </c>
      <c r="B5844">
        <v>9</v>
      </c>
      <c r="C5844">
        <v>1</v>
      </c>
      <c r="D5844">
        <v>11</v>
      </c>
      <c r="E5844">
        <v>0</v>
      </c>
      <c r="F5844" s="1">
        <f>VLOOKUP(A5844,Weather!$A$1:$E$366, 5)</f>
        <v>0.93636363636363618</v>
      </c>
      <c r="G5844" s="1">
        <f>VLOOKUP(D5844, Fall!$A$1:$E$25, 2)</f>
        <v>1290.17857142857</v>
      </c>
      <c r="H5844" s="1">
        <f>VLOOKUP(D5844, Fall!$A$1:$E$25, 3)</f>
        <v>975.19947355433101</v>
      </c>
      <c r="I5844" s="1">
        <f>VLOOKUP(D5844, Fall!$A$1:$E$25, 5)</f>
        <v>377.19298245613999</v>
      </c>
      <c r="J5844" s="1">
        <f t="shared" si="547"/>
        <v>377.19298245613999</v>
      </c>
      <c r="K5844" s="47">
        <f t="shared" si="548"/>
        <v>7.0565353199285354</v>
      </c>
      <c r="L5844" s="48">
        <f>Solar!K5861/1000*Variables!$B$3</f>
        <v>34.477400000000003</v>
      </c>
      <c r="M5844">
        <f>IF(E5844=1, VLOOKUP(D5844, Sheet1!$A$2:$C$26, 2), Sheet1!$C$3)</f>
        <v>0.18637999999999999</v>
      </c>
      <c r="N5844" s="1">
        <f>'Electricity Rates'!$J$2</f>
        <v>0.24729999999999999</v>
      </c>
      <c r="O5844" s="145">
        <f>L5844-K5844</f>
        <v>27.420864680071467</v>
      </c>
      <c r="P5844">
        <f t="shared" si="549"/>
        <v>1.7450811846183267</v>
      </c>
      <c r="Q5844">
        <f>IF(O5844&gt;0, IF(Q5843+O5844*Variables!$B$5&lt;Variables!$B$4, Q5843+O5844*Variables!$B$5, Variables!$B$4), IF(Q5843&gt;-O5844, Q5843+O5844/Variables!$B$5, 0))</f>
        <v>57.81037226773087</v>
      </c>
      <c r="R5844">
        <f>IF(O5844&gt;0, 0, IF(Q5843&gt;-O5844, 0, -O5844 - Q5843*Variables!$B$5))</f>
        <v>0</v>
      </c>
      <c r="S5844">
        <f t="shared" si="550"/>
        <v>0</v>
      </c>
      <c r="T5844">
        <f t="shared" si="551"/>
        <v>0</v>
      </c>
    </row>
    <row r="5845" spans="1:20" x14ac:dyDescent="0.3">
      <c r="A5845" s="3">
        <f t="shared" si="546"/>
        <v>43344</v>
      </c>
      <c r="B5845">
        <v>9</v>
      </c>
      <c r="C5845">
        <v>1</v>
      </c>
      <c r="D5845">
        <v>12</v>
      </c>
      <c r="E5845">
        <v>0</v>
      </c>
      <c r="F5845" s="1">
        <f>VLOOKUP(A5845,Weather!$A$1:$E$366, 5)</f>
        <v>0.93636363636363618</v>
      </c>
      <c r="G5845" s="1">
        <f>VLOOKUP(D5845, Fall!$A$1:$E$25, 2)</f>
        <v>1366.07142857142</v>
      </c>
      <c r="H5845" s="1">
        <f>VLOOKUP(D5845, Fall!$A$1:$E$25, 3)</f>
        <v>996.442378876367</v>
      </c>
      <c r="I5845" s="1">
        <f>VLOOKUP(D5845, Fall!$A$1:$E$25, 5)</f>
        <v>368.42105263157799</v>
      </c>
      <c r="J5845" s="1">
        <f t="shared" si="547"/>
        <v>368.42105263157799</v>
      </c>
      <c r="K5845" s="47">
        <f t="shared" si="548"/>
        <v>6.8924298473720462</v>
      </c>
      <c r="L5845" s="48">
        <f>Solar!K5862/1000*Variables!$B$3</f>
        <v>38.422550000000001</v>
      </c>
      <c r="M5845">
        <f>IF(E5845=1, VLOOKUP(D5845, Sheet1!$A$2:$C$26, 2), Sheet1!$C$3)</f>
        <v>0.18637999999999999</v>
      </c>
      <c r="N5845" s="1">
        <f>'Electricity Rates'!$J$2</f>
        <v>0.24729999999999999</v>
      </c>
      <c r="O5845" s="145">
        <f>L5845-K5845</f>
        <v>31.530120152627955</v>
      </c>
      <c r="P5845">
        <f t="shared" si="549"/>
        <v>1.7044979012551069</v>
      </c>
      <c r="Q5845">
        <f>IF(O5845&gt;0, IF(Q5844+O5845*Variables!$B$5&lt;Variables!$B$4, Q5844+O5845*Variables!$B$5, Variables!$B$4), IF(Q5844&gt;-O5845, Q5844+O5845/Variables!$B$5, 0))</f>
        <v>87.448685211201138</v>
      </c>
      <c r="R5845">
        <f>IF(O5845&gt;0, 0, IF(Q5844&gt;-O5845, 0, -O5845 - Q5844*Variables!$B$5))</f>
        <v>0</v>
      </c>
      <c r="S5845">
        <f t="shared" si="550"/>
        <v>0</v>
      </c>
      <c r="T5845">
        <f t="shared" si="551"/>
        <v>0</v>
      </c>
    </row>
    <row r="5846" spans="1:20" x14ac:dyDescent="0.3">
      <c r="A5846" s="3">
        <f t="shared" si="546"/>
        <v>43344</v>
      </c>
      <c r="B5846">
        <v>9</v>
      </c>
      <c r="C5846">
        <v>1</v>
      </c>
      <c r="D5846">
        <v>13</v>
      </c>
      <c r="E5846">
        <v>0</v>
      </c>
      <c r="F5846" s="1">
        <f>VLOOKUP(A5846,Weather!$A$1:$E$366, 5)</f>
        <v>0.93636363636363618</v>
      </c>
      <c r="G5846" s="1">
        <f>VLOOKUP(D5846, Fall!$A$1:$E$25, 2)</f>
        <v>1446.42857142857</v>
      </c>
      <c r="H5846" s="1">
        <f>VLOOKUP(D5846, Fall!$A$1:$E$25, 3)</f>
        <v>1031.4839187299399</v>
      </c>
      <c r="I5846" s="1">
        <f>VLOOKUP(D5846, Fall!$A$1:$E$25, 5)</f>
        <v>350.87719298245599</v>
      </c>
      <c r="J5846" s="1">
        <f t="shared" si="547"/>
        <v>350.87719298245599</v>
      </c>
      <c r="K5846" s="47">
        <f t="shared" si="548"/>
        <v>6.564218902259106</v>
      </c>
      <c r="L5846" s="48">
        <f>Solar!K5863/1000*Variables!$B$3</f>
        <v>39.767949999999999</v>
      </c>
      <c r="M5846">
        <f>IF(E5846=1, VLOOKUP(D5846, Sheet1!$A$2:$C$26, 2), Sheet1!$C$3)</f>
        <v>0.18637999999999999</v>
      </c>
      <c r="N5846" s="1">
        <f>'Electricity Rates'!$J$2</f>
        <v>0.24729999999999999</v>
      </c>
      <c r="O5846" s="145">
        <f>L5846-K5846</f>
        <v>33.203731097740892</v>
      </c>
      <c r="P5846">
        <f t="shared" si="549"/>
        <v>1.6233313345286768</v>
      </c>
      <c r="Q5846">
        <f>IF(O5846&gt;0, IF(Q5845+O5846*Variables!$B$5&lt;Variables!$B$4, Q5845+O5846*Variables!$B$5, Variables!$B$4), IF(Q5845&gt;-O5846, Q5845+O5846/Variables!$B$5, 0))</f>
        <v>100</v>
      </c>
      <c r="R5846">
        <f>IF(O5846&gt;0, 0, IF(Q5845&gt;-O5846, 0, -O5846 - Q5845*Variables!$B$5))</f>
        <v>0</v>
      </c>
      <c r="S5846">
        <f t="shared" si="550"/>
        <v>0</v>
      </c>
      <c r="T5846">
        <f t="shared" si="551"/>
        <v>0</v>
      </c>
    </row>
    <row r="5847" spans="1:20" x14ac:dyDescent="0.3">
      <c r="A5847" s="3">
        <f t="shared" si="546"/>
        <v>43344</v>
      </c>
      <c r="B5847">
        <v>9</v>
      </c>
      <c r="C5847">
        <v>1</v>
      </c>
      <c r="D5847">
        <v>14</v>
      </c>
      <c r="E5847">
        <v>0</v>
      </c>
      <c r="F5847" s="1">
        <f>VLOOKUP(A5847,Weather!$A$1:$E$366, 5)</f>
        <v>0.93636363636363618</v>
      </c>
      <c r="G5847" s="1">
        <f>VLOOKUP(D5847, Fall!$A$1:$E$25, 2)</f>
        <v>1482.1428571428501</v>
      </c>
      <c r="H5847" s="1">
        <f>VLOOKUP(D5847, Fall!$A$1:$E$25, 3)</f>
        <v>1052.56230978037</v>
      </c>
      <c r="I5847" s="1">
        <f>VLOOKUP(D5847, Fall!$A$1:$E$25, 5)</f>
        <v>342.105263157894</v>
      </c>
      <c r="J5847" s="1">
        <f t="shared" si="547"/>
        <v>342.105263157894</v>
      </c>
      <c r="K5847" s="47">
        <f t="shared" si="548"/>
        <v>6.4001134297026177</v>
      </c>
      <c r="L5847" s="48">
        <f>Solar!K5864/1000*Variables!$B$3</f>
        <v>38.262500000000003</v>
      </c>
      <c r="M5847">
        <f>IF(E5847=1, VLOOKUP(D5847, Sheet1!$A$2:$C$26, 2), Sheet1!$C$3)</f>
        <v>0.18637999999999999</v>
      </c>
      <c r="N5847" s="1">
        <f>'Electricity Rates'!$J$2</f>
        <v>0.24729999999999999</v>
      </c>
      <c r="O5847" s="145">
        <f>L5847-K5847</f>
        <v>31.862386570297385</v>
      </c>
      <c r="P5847">
        <f t="shared" si="549"/>
        <v>1.5827480511654572</v>
      </c>
      <c r="Q5847">
        <f>IF(O5847&gt;0, IF(Q5846+O5847*Variables!$B$5&lt;Variables!$B$4, Q5846+O5847*Variables!$B$5, Variables!$B$4), IF(Q5846&gt;-O5847, Q5846+O5847/Variables!$B$5, 0))</f>
        <v>100</v>
      </c>
      <c r="R5847">
        <f>IF(O5847&gt;0, 0, IF(Q5846&gt;-O5847, 0, -O5847 - Q5846*Variables!$B$5))</f>
        <v>0</v>
      </c>
      <c r="S5847">
        <f t="shared" si="550"/>
        <v>0</v>
      </c>
      <c r="T5847">
        <f t="shared" si="551"/>
        <v>0</v>
      </c>
    </row>
    <row r="5848" spans="1:20" x14ac:dyDescent="0.3">
      <c r="A5848" s="3">
        <f t="shared" si="546"/>
        <v>43344</v>
      </c>
      <c r="B5848">
        <v>9</v>
      </c>
      <c r="C5848">
        <v>1</v>
      </c>
      <c r="D5848">
        <v>15</v>
      </c>
      <c r="E5848">
        <v>0</v>
      </c>
      <c r="F5848" s="1">
        <f>VLOOKUP(A5848,Weather!$A$1:$E$366, 5)</f>
        <v>0.93636363636363618</v>
      </c>
      <c r="G5848" s="1">
        <f>VLOOKUP(D5848, Fall!$A$1:$E$25, 2)</f>
        <v>1437.5</v>
      </c>
      <c r="H5848" s="1">
        <f>VLOOKUP(D5848, Fall!$A$1:$E$25, 3)</f>
        <v>1060.00658057086</v>
      </c>
      <c r="I5848" s="1">
        <f>VLOOKUP(D5848, Fall!$A$1:$E$25, 5)</f>
        <v>328.94736842105198</v>
      </c>
      <c r="J5848" s="1">
        <f t="shared" si="547"/>
        <v>328.94736842105198</v>
      </c>
      <c r="K5848" s="47">
        <f t="shared" si="548"/>
        <v>6.1539552208679025</v>
      </c>
      <c r="L5848" s="48">
        <f>Solar!K5865/1000*Variables!$B$3</f>
        <v>33.428449999999998</v>
      </c>
      <c r="M5848">
        <f>IF(E5848=1, VLOOKUP(D5848, Sheet1!$A$2:$C$26, 2), Sheet1!$C$3)</f>
        <v>0.18637999999999999</v>
      </c>
      <c r="N5848" s="1">
        <f>'Electricity Rates'!$J$2</f>
        <v>0.24729999999999999</v>
      </c>
      <c r="O5848" s="145">
        <f>L5848-K5848</f>
        <v>27.274494779132095</v>
      </c>
      <c r="P5848">
        <f t="shared" si="549"/>
        <v>1.5218731261206322</v>
      </c>
      <c r="Q5848">
        <f>IF(O5848&gt;0, IF(Q5847+O5848*Variables!$B$5&lt;Variables!$B$4, Q5847+O5848*Variables!$B$5, Variables!$B$4), IF(Q5847&gt;-O5848, Q5847+O5848/Variables!$B$5, 0))</f>
        <v>100</v>
      </c>
      <c r="R5848">
        <f>IF(O5848&gt;0, 0, IF(Q5847&gt;-O5848, 0, -O5848 - Q5847*Variables!$B$5))</f>
        <v>0</v>
      </c>
      <c r="S5848">
        <f t="shared" si="550"/>
        <v>0</v>
      </c>
      <c r="T5848">
        <f t="shared" si="551"/>
        <v>0</v>
      </c>
    </row>
    <row r="5849" spans="1:20" x14ac:dyDescent="0.3">
      <c r="A5849" s="3">
        <f t="shared" si="546"/>
        <v>43344</v>
      </c>
      <c r="B5849">
        <v>9</v>
      </c>
      <c r="C5849">
        <v>1</v>
      </c>
      <c r="D5849">
        <v>16</v>
      </c>
      <c r="E5849">
        <v>0</v>
      </c>
      <c r="F5849" s="1">
        <f>VLOOKUP(A5849,Weather!$A$1:$E$366, 5)</f>
        <v>0.93636363636363618</v>
      </c>
      <c r="G5849" s="1">
        <f>VLOOKUP(D5849, Fall!$A$1:$E$25, 2)</f>
        <v>1348.2142857142801</v>
      </c>
      <c r="H5849" s="1">
        <f>VLOOKUP(D5849, Fall!$A$1:$E$25, 3)</f>
        <v>1003.98947108661</v>
      </c>
      <c r="I5849" s="1">
        <f>VLOOKUP(D5849, Fall!$A$1:$E$25, 5)</f>
        <v>298.24561403508801</v>
      </c>
      <c r="J5849" s="1">
        <f t="shared" si="547"/>
        <v>298.24561403508801</v>
      </c>
      <c r="K5849" s="47">
        <f t="shared" si="548"/>
        <v>5.5795860669202471</v>
      </c>
      <c r="L5849" s="48">
        <f>Solar!K5866/1000*Variables!$B$3</f>
        <v>24.775749999999999</v>
      </c>
      <c r="M5849">
        <f>IF(E5849=1, VLOOKUP(D5849, Sheet1!$A$2:$C$26, 2), Sheet1!$C$3)</f>
        <v>0.18637999999999999</v>
      </c>
      <c r="N5849" s="1">
        <f>'Electricity Rates'!$J$2</f>
        <v>0.24729999999999999</v>
      </c>
      <c r="O5849" s="145">
        <f>L5849-K5849</f>
        <v>19.196163933079752</v>
      </c>
      <c r="P5849">
        <f t="shared" si="549"/>
        <v>1.3798316343493771</v>
      </c>
      <c r="Q5849">
        <f>IF(O5849&gt;0, IF(Q5848+O5849*Variables!$B$5&lt;Variables!$B$4, Q5848+O5849*Variables!$B$5, Variables!$B$4), IF(Q5848&gt;-O5849, Q5848+O5849/Variables!$B$5, 0))</f>
        <v>100</v>
      </c>
      <c r="R5849">
        <f>IF(O5849&gt;0, 0, IF(Q5848&gt;-O5849, 0, -O5849 - Q5848*Variables!$B$5))</f>
        <v>0</v>
      </c>
      <c r="S5849">
        <f t="shared" si="550"/>
        <v>0</v>
      </c>
      <c r="T5849">
        <f t="shared" si="551"/>
        <v>0</v>
      </c>
    </row>
    <row r="5850" spans="1:20" x14ac:dyDescent="0.3">
      <c r="A5850" s="3">
        <f t="shared" si="546"/>
        <v>43344</v>
      </c>
      <c r="B5850">
        <v>9</v>
      </c>
      <c r="C5850">
        <v>1</v>
      </c>
      <c r="D5850">
        <v>17</v>
      </c>
      <c r="E5850">
        <v>0</v>
      </c>
      <c r="F5850" s="1">
        <f>VLOOKUP(A5850,Weather!$A$1:$E$366, 5)</f>
        <v>0.93636363636363618</v>
      </c>
      <c r="G5850" s="1">
        <f>VLOOKUP(D5850, Fall!$A$1:$E$25, 2)</f>
        <v>1080.3571428571399</v>
      </c>
      <c r="H5850" s="1">
        <f>VLOOKUP(D5850, Fall!$A$1:$E$25, 3)</f>
        <v>794.90091642515802</v>
      </c>
      <c r="I5850" s="1">
        <f>VLOOKUP(D5850, Fall!$A$1:$E$25, 5)</f>
        <v>263.15789473684202</v>
      </c>
      <c r="J5850" s="1">
        <f t="shared" si="547"/>
        <v>263.15789473684202</v>
      </c>
      <c r="K5850" s="47">
        <f t="shared" si="548"/>
        <v>4.9231641766943302</v>
      </c>
      <c r="L5850" s="48">
        <f>Solar!K5867/1000*Variables!$B$3</f>
        <v>14.7677</v>
      </c>
      <c r="M5850">
        <f>IF(E5850=1, VLOOKUP(D5850, Sheet1!$A$2:$C$26, 2), Sheet1!$C$3)</f>
        <v>0.18637999999999999</v>
      </c>
      <c r="N5850" s="1">
        <f>'Electricity Rates'!$J$2</f>
        <v>0.24729999999999999</v>
      </c>
      <c r="O5850" s="145">
        <f>L5850-K5850</f>
        <v>9.8445358233056695</v>
      </c>
      <c r="P5850">
        <f t="shared" si="549"/>
        <v>1.2174985008965078</v>
      </c>
      <c r="Q5850">
        <f>IF(O5850&gt;0, IF(Q5849+O5850*Variables!$B$5&lt;Variables!$B$4, Q5849+O5850*Variables!$B$5, Variables!$B$4), IF(Q5849&gt;-O5850, Q5849+O5850/Variables!$B$5, 0))</f>
        <v>100</v>
      </c>
      <c r="R5850">
        <f>IF(O5850&gt;0, 0, IF(Q5849&gt;-O5850, 0, -O5850 - Q5849*Variables!$B$5))</f>
        <v>0</v>
      </c>
      <c r="S5850">
        <f t="shared" si="550"/>
        <v>0</v>
      </c>
      <c r="T5850">
        <f t="shared" si="551"/>
        <v>0</v>
      </c>
    </row>
    <row r="5851" spans="1:20" x14ac:dyDescent="0.3">
      <c r="A5851" s="3">
        <f t="shared" si="546"/>
        <v>43344</v>
      </c>
      <c r="B5851">
        <v>9</v>
      </c>
      <c r="C5851">
        <v>1</v>
      </c>
      <c r="D5851">
        <v>18</v>
      </c>
      <c r="E5851">
        <v>0</v>
      </c>
      <c r="F5851" s="1">
        <f>VLOOKUP(A5851,Weather!$A$1:$E$366, 5)</f>
        <v>0.93636363636363618</v>
      </c>
      <c r="G5851" s="1">
        <f>VLOOKUP(D5851, Fall!$A$1:$E$25, 2)</f>
        <v>678.57142857142799</v>
      </c>
      <c r="H5851" s="1">
        <f>VLOOKUP(D5851, Fall!$A$1:$E$25, 3)</f>
        <v>583.61400485626905</v>
      </c>
      <c r="I5851" s="1">
        <f>VLOOKUP(D5851, Fall!$A$1:$E$25, 5)</f>
        <v>280.70175438596499</v>
      </c>
      <c r="J5851" s="1">
        <f t="shared" si="547"/>
        <v>280.70175438596499</v>
      </c>
      <c r="K5851" s="47">
        <f t="shared" si="548"/>
        <v>5.251375121807289</v>
      </c>
      <c r="L5851" s="48">
        <f>Solar!K5868/1000*Variables!$B$3</f>
        <v>4.8466500000000003</v>
      </c>
      <c r="M5851">
        <f>IF(E5851=1, VLOOKUP(D5851, Sheet1!$A$2:$C$26, 2), Sheet1!$C$3)</f>
        <v>0.18637999999999999</v>
      </c>
      <c r="N5851" s="1">
        <f>'Electricity Rates'!$J$2</f>
        <v>0.24729999999999999</v>
      </c>
      <c r="O5851" s="145">
        <f>L5851-K5851</f>
        <v>-0.4047251218072887</v>
      </c>
      <c r="P5851">
        <f t="shared" si="549"/>
        <v>1.2986650676229425</v>
      </c>
      <c r="Q5851">
        <f>IF(O5851&gt;0, IF(Q5850+O5851*Variables!$B$5&lt;Variables!$B$4, Q5850+O5851*Variables!$B$5, Variables!$B$4), IF(Q5850&gt;-O5851, Q5850+O5851/Variables!$B$5, 0))</f>
        <v>99.569441359779475</v>
      </c>
      <c r="R5851">
        <f>IF(O5851&gt;0, 0, IF(Q5850&gt;-O5851, 0, -O5851 - Q5850*Variables!$B$5))</f>
        <v>0</v>
      </c>
      <c r="S5851">
        <f t="shared" si="550"/>
        <v>0</v>
      </c>
      <c r="T5851">
        <f t="shared" si="551"/>
        <v>0</v>
      </c>
    </row>
    <row r="5852" spans="1:20" x14ac:dyDescent="0.3">
      <c r="A5852" s="3">
        <f t="shared" si="546"/>
        <v>43344</v>
      </c>
      <c r="B5852">
        <v>9</v>
      </c>
      <c r="C5852">
        <v>1</v>
      </c>
      <c r="D5852">
        <v>19</v>
      </c>
      <c r="E5852">
        <v>0</v>
      </c>
      <c r="F5852" s="1">
        <f>VLOOKUP(A5852,Weather!$A$1:$E$366, 5)</f>
        <v>0.93636363636363618</v>
      </c>
      <c r="G5852" s="1">
        <f>VLOOKUP(D5852, Fall!$A$1:$E$25, 2)</f>
        <v>517.85714285714198</v>
      </c>
      <c r="H5852" s="1">
        <f>VLOOKUP(D5852, Fall!$A$1:$E$25, 3)</f>
        <v>442.60593718179598</v>
      </c>
      <c r="I5852" s="1">
        <f>VLOOKUP(D5852, Fall!$A$1:$E$25, 5)</f>
        <v>289.47368421052602</v>
      </c>
      <c r="J5852" s="1">
        <f t="shared" si="547"/>
        <v>289.47368421052602</v>
      </c>
      <c r="K5852" s="47">
        <f t="shared" si="548"/>
        <v>5.4154805943637587</v>
      </c>
      <c r="L5852" s="48">
        <f>Solar!K5869/1000*Variables!$B$3</f>
        <v>0.40559999999999996</v>
      </c>
      <c r="M5852">
        <f>IF(E5852=1, VLOOKUP(D5852, Sheet1!$A$2:$C$26, 2), Sheet1!$C$3)</f>
        <v>0.18637999999999999</v>
      </c>
      <c r="N5852" s="1">
        <f>'Electricity Rates'!$J$2</f>
        <v>0.24729999999999999</v>
      </c>
      <c r="O5852" s="145">
        <f>L5852-K5852</f>
        <v>-5.009880594363759</v>
      </c>
      <c r="P5852">
        <f t="shared" si="549"/>
        <v>1.3392483509861575</v>
      </c>
      <c r="Q5852">
        <f>IF(O5852&gt;0, IF(Q5851+O5852*Variables!$B$5&lt;Variables!$B$4, Q5851+O5852*Variables!$B$5, Variables!$B$4), IF(Q5851&gt;-O5852, Q5851+O5852/Variables!$B$5, 0))</f>
        <v>94.239781153009517</v>
      </c>
      <c r="R5852">
        <f>IF(O5852&gt;0, 0, IF(Q5851&gt;-O5852, 0, -O5852 - Q5851*Variables!$B$5))</f>
        <v>0</v>
      </c>
      <c r="S5852">
        <f t="shared" si="550"/>
        <v>0</v>
      </c>
      <c r="T5852">
        <f t="shared" si="551"/>
        <v>0</v>
      </c>
    </row>
    <row r="5853" spans="1:20" x14ac:dyDescent="0.3">
      <c r="A5853" s="3">
        <f t="shared" si="546"/>
        <v>43344</v>
      </c>
      <c r="B5853">
        <v>9</v>
      </c>
      <c r="C5853">
        <v>1</v>
      </c>
      <c r="D5853">
        <v>20</v>
      </c>
      <c r="E5853">
        <v>0</v>
      </c>
      <c r="F5853" s="1">
        <f>VLOOKUP(A5853,Weather!$A$1:$E$366, 5)</f>
        <v>0.93636363636363618</v>
      </c>
      <c r="G5853" s="1">
        <f>VLOOKUP(D5853, Fall!$A$1:$E$25, 2)</f>
        <v>428.57142857142799</v>
      </c>
      <c r="H5853" s="1">
        <f>VLOOKUP(D5853, Fall!$A$1:$E$25, 3)</f>
        <v>354.11608052009001</v>
      </c>
      <c r="I5853" s="1">
        <f>VLOOKUP(D5853, Fall!$A$1:$E$25, 5)</f>
        <v>263.15789473684202</v>
      </c>
      <c r="J5853" s="1">
        <f t="shared" si="547"/>
        <v>263.15789473684202</v>
      </c>
      <c r="K5853" s="47">
        <f t="shared" si="548"/>
        <v>4.9231641766943302</v>
      </c>
      <c r="L5853" s="48">
        <f>Solar!K5870/1000*Variables!$B$3</f>
        <v>0</v>
      </c>
      <c r="M5853">
        <f>IF(E5853=1, VLOOKUP(D5853, Sheet1!$A$2:$C$26, 2), Sheet1!$C$3)</f>
        <v>0.18637999999999999</v>
      </c>
      <c r="N5853" s="1">
        <f>'Electricity Rates'!$J$2</f>
        <v>0.24729999999999999</v>
      </c>
      <c r="O5853" s="145">
        <f>L5853-K5853</f>
        <v>-4.9231641766943302</v>
      </c>
      <c r="P5853">
        <f t="shared" si="549"/>
        <v>1.2174985008965078</v>
      </c>
      <c r="Q5853">
        <f>IF(O5853&gt;0, IF(Q5852+O5853*Variables!$B$5&lt;Variables!$B$4, Q5852+O5853*Variables!$B$5, Variables!$B$4), IF(Q5852&gt;-O5853, Q5852+O5853/Variables!$B$5, 0))</f>
        <v>89.002372454398525</v>
      </c>
      <c r="R5853">
        <f>IF(O5853&gt;0, 0, IF(Q5852&gt;-O5853, 0, -O5853 - Q5852*Variables!$B$5))</f>
        <v>0</v>
      </c>
      <c r="S5853">
        <f t="shared" si="550"/>
        <v>0</v>
      </c>
      <c r="T5853">
        <f t="shared" si="551"/>
        <v>0</v>
      </c>
    </row>
    <row r="5854" spans="1:20" x14ac:dyDescent="0.3">
      <c r="A5854" s="3">
        <f t="shared" si="546"/>
        <v>43344</v>
      </c>
      <c r="B5854">
        <v>9</v>
      </c>
      <c r="C5854">
        <v>1</v>
      </c>
      <c r="D5854">
        <v>21</v>
      </c>
      <c r="E5854">
        <v>0</v>
      </c>
      <c r="F5854" s="1">
        <f>VLOOKUP(A5854,Weather!$A$1:$E$366, 5)</f>
        <v>0.93636363636363618</v>
      </c>
      <c r="G5854" s="1">
        <f>VLOOKUP(D5854, Fall!$A$1:$E$25, 2)</f>
        <v>366.07142857142799</v>
      </c>
      <c r="H5854" s="1">
        <f>VLOOKUP(D5854, Fall!$A$1:$E$25, 3)</f>
        <v>305.62638808916603</v>
      </c>
      <c r="I5854" s="1">
        <f>VLOOKUP(D5854, Fall!$A$1:$E$25, 5)</f>
        <v>271.929824561403</v>
      </c>
      <c r="J5854" s="1">
        <f t="shared" si="547"/>
        <v>271.929824561403</v>
      </c>
      <c r="K5854" s="47">
        <f t="shared" si="548"/>
        <v>5.0872696492507998</v>
      </c>
      <c r="L5854" s="48">
        <f>Solar!K5871/1000*Variables!$B$3</f>
        <v>0</v>
      </c>
      <c r="M5854">
        <f>IF(E5854=1, VLOOKUP(D5854, Sheet1!$A$2:$C$26, 2), Sheet1!$C$3)</f>
        <v>0.18637999999999999</v>
      </c>
      <c r="N5854" s="1">
        <f>'Electricity Rates'!$J$2</f>
        <v>0.24729999999999999</v>
      </c>
      <c r="O5854" s="145">
        <f>L5854-K5854</f>
        <v>-5.0872696492507998</v>
      </c>
      <c r="P5854">
        <f t="shared" si="549"/>
        <v>1.2580817842597227</v>
      </c>
      <c r="Q5854">
        <f>IF(O5854&gt;0, IF(Q5853+O5854*Variables!$B$5&lt;Variables!$B$4, Q5853+O5854*Variables!$B$5, Variables!$B$4), IF(Q5853&gt;-O5854, Q5853+O5854/Variables!$B$5, 0))</f>
        <v>83.590383465833838</v>
      </c>
      <c r="R5854">
        <f>IF(O5854&gt;0, 0, IF(Q5853&gt;-O5854, 0, -O5854 - Q5853*Variables!$B$5))</f>
        <v>0</v>
      </c>
      <c r="S5854">
        <f t="shared" si="550"/>
        <v>0</v>
      </c>
      <c r="T5854">
        <f t="shared" si="551"/>
        <v>0</v>
      </c>
    </row>
    <row r="5855" spans="1:20" x14ac:dyDescent="0.3">
      <c r="A5855" s="3">
        <f t="shared" si="546"/>
        <v>43344</v>
      </c>
      <c r="B5855">
        <v>9</v>
      </c>
      <c r="C5855">
        <v>1</v>
      </c>
      <c r="D5855">
        <v>22</v>
      </c>
      <c r="E5855">
        <v>0</v>
      </c>
      <c r="F5855" s="1">
        <f>VLOOKUP(A5855,Weather!$A$1:$E$366, 5)</f>
        <v>0.93636363636363618</v>
      </c>
      <c r="G5855" s="1">
        <f>VLOOKUP(D5855, Fall!$A$1:$E$25, 2)</f>
        <v>330.35714285714198</v>
      </c>
      <c r="H5855" s="1">
        <f>VLOOKUP(D5855, Fall!$A$1:$E$25, 3)</f>
        <v>272.33281237147202</v>
      </c>
      <c r="I5855" s="1">
        <f>VLOOKUP(D5855, Fall!$A$1:$E$25, 5)</f>
        <v>254.385964912281</v>
      </c>
      <c r="J5855" s="1">
        <f t="shared" si="547"/>
        <v>254.385964912281</v>
      </c>
      <c r="K5855" s="47">
        <f t="shared" si="548"/>
        <v>4.7590587041378596</v>
      </c>
      <c r="L5855" s="48">
        <f>Solar!K5872/1000*Variables!$B$3</f>
        <v>0</v>
      </c>
      <c r="M5855">
        <f>IF(E5855=1, VLOOKUP(D5855, Sheet1!$A$2:$C$26, 2), Sheet1!$C$3)</f>
        <v>0.18637999999999999</v>
      </c>
      <c r="N5855" s="1">
        <f>'Electricity Rates'!$J$2</f>
        <v>0.24729999999999999</v>
      </c>
      <c r="O5855" s="145">
        <f>L5855-K5855</f>
        <v>-4.7590587041378596</v>
      </c>
      <c r="P5855">
        <f t="shared" si="549"/>
        <v>1.1769152175332926</v>
      </c>
      <c r="Q5855">
        <f>IF(O5855&gt;0, IF(Q5854+O5855*Variables!$B$5&lt;Variables!$B$4, Q5854+O5855*Variables!$B$5, Variables!$B$4), IF(Q5854&gt;-O5855, Q5854+O5855/Variables!$B$5, 0))</f>
        <v>78.527555057176542</v>
      </c>
      <c r="R5855">
        <f>IF(O5855&gt;0, 0, IF(Q5854&gt;-O5855, 0, -O5855 - Q5854*Variables!$B$5))</f>
        <v>0</v>
      </c>
      <c r="S5855">
        <f t="shared" si="550"/>
        <v>0</v>
      </c>
      <c r="T5855">
        <f t="shared" si="551"/>
        <v>0</v>
      </c>
    </row>
    <row r="5856" spans="1:20" x14ac:dyDescent="0.3">
      <c r="A5856" s="3">
        <f t="shared" si="546"/>
        <v>43344</v>
      </c>
      <c r="B5856">
        <v>9</v>
      </c>
      <c r="C5856">
        <v>1</v>
      </c>
      <c r="D5856">
        <v>23</v>
      </c>
      <c r="E5856">
        <v>0</v>
      </c>
      <c r="F5856" s="1">
        <f>VLOOKUP(A5856,Weather!$A$1:$E$366, 5)</f>
        <v>0.93636363636363618</v>
      </c>
      <c r="G5856" s="1">
        <f>VLOOKUP(D5856, Fall!$A$1:$E$25, 2)</f>
        <v>303.57142857142799</v>
      </c>
      <c r="H5856" s="1">
        <f>VLOOKUP(D5856, Fall!$A$1:$E$25, 3)</f>
        <v>252.67335691371099</v>
      </c>
      <c r="I5856" s="1">
        <f>VLOOKUP(D5856, Fall!$A$1:$E$25, 5)</f>
        <v>254.385964912281</v>
      </c>
      <c r="J5856" s="1">
        <f t="shared" si="547"/>
        <v>254.385964912281</v>
      </c>
      <c r="K5856" s="47">
        <f t="shared" si="548"/>
        <v>4.7590587041378596</v>
      </c>
      <c r="L5856" s="48">
        <f>Solar!K5873/1000*Variables!$B$3</f>
        <v>0</v>
      </c>
      <c r="M5856">
        <f>IF(E5856=1, VLOOKUP(D5856, Sheet1!$A$2:$C$26, 2), Sheet1!$C$3)</f>
        <v>0.18637999999999999</v>
      </c>
      <c r="N5856" s="1">
        <f>'Electricity Rates'!$J$2</f>
        <v>0.24729999999999999</v>
      </c>
      <c r="O5856" s="145">
        <f>L5856-K5856</f>
        <v>-4.7590587041378596</v>
      </c>
      <c r="P5856">
        <f t="shared" si="549"/>
        <v>1.1769152175332926</v>
      </c>
      <c r="Q5856">
        <f>IF(O5856&gt;0, IF(Q5855+O5856*Variables!$B$5&lt;Variables!$B$4, Q5855+O5856*Variables!$B$5, Variables!$B$4), IF(Q5855&gt;-O5856, Q5855+O5856/Variables!$B$5, 0))</f>
        <v>73.464726648519246</v>
      </c>
      <c r="R5856">
        <f>IF(O5856&gt;0, 0, IF(Q5855&gt;-O5856, 0, -O5856 - Q5855*Variables!$B$5))</f>
        <v>0</v>
      </c>
      <c r="S5856">
        <f t="shared" si="550"/>
        <v>0</v>
      </c>
      <c r="T5856">
        <f t="shared" si="551"/>
        <v>0</v>
      </c>
    </row>
    <row r="5857" spans="1:20" x14ac:dyDescent="0.3">
      <c r="A5857" s="3">
        <f t="shared" si="546"/>
        <v>43344</v>
      </c>
      <c r="B5857">
        <v>9</v>
      </c>
      <c r="C5857">
        <v>1</v>
      </c>
      <c r="D5857">
        <v>24</v>
      </c>
      <c r="E5857">
        <v>0</v>
      </c>
      <c r="F5857" s="1">
        <f>VLOOKUP(A5857,Weather!$A$1:$E$366, 5)</f>
        <v>0.93636363636363618</v>
      </c>
      <c r="G5857" s="1">
        <f>VLOOKUP(D5857, Fall!$A$1:$E$25, 2)</f>
        <v>285.71428571428498</v>
      </c>
      <c r="H5857" s="1">
        <f>VLOOKUP(D5857, Fall!$A$1:$E$25, 3)</f>
        <v>237.47635107345499</v>
      </c>
      <c r="I5857" s="1">
        <f>VLOOKUP(D5857, Fall!$A$1:$E$25, 5)</f>
        <v>254.385964912281</v>
      </c>
      <c r="J5857" s="1">
        <f t="shared" si="547"/>
        <v>254.385964912281</v>
      </c>
      <c r="K5857" s="47">
        <f t="shared" si="548"/>
        <v>4.7590587041378596</v>
      </c>
      <c r="L5857" s="48">
        <f>Solar!K5874/1000*Variables!$B$3</f>
        <v>0</v>
      </c>
      <c r="M5857">
        <f>IF(E5857=1, VLOOKUP(D5857, Sheet1!$A$2:$C$26, 2), Sheet1!$C$3)</f>
        <v>0.18637999999999999</v>
      </c>
      <c r="N5857" s="1">
        <f>'Electricity Rates'!$J$2</f>
        <v>0.24729999999999999</v>
      </c>
      <c r="O5857" s="145">
        <f>L5857-K5857</f>
        <v>-4.7590587041378596</v>
      </c>
      <c r="P5857">
        <f t="shared" si="549"/>
        <v>1.1769152175332926</v>
      </c>
      <c r="Q5857">
        <f>IF(O5857&gt;0, IF(Q5856+O5857*Variables!$B$5&lt;Variables!$B$4, Q5856+O5857*Variables!$B$5, Variables!$B$4), IF(Q5856&gt;-O5857, Q5856+O5857/Variables!$B$5, 0))</f>
        <v>68.40189823986195</v>
      </c>
      <c r="R5857">
        <f>IF(O5857&gt;0, 0, IF(Q5856&gt;-O5857, 0, -O5857 - Q5856*Variables!$B$5))</f>
        <v>0</v>
      </c>
      <c r="S5857">
        <f t="shared" si="550"/>
        <v>0</v>
      </c>
      <c r="T5857">
        <f t="shared" si="551"/>
        <v>0</v>
      </c>
    </row>
    <row r="5858" spans="1:20" x14ac:dyDescent="0.3">
      <c r="A5858" s="3">
        <f t="shared" si="546"/>
        <v>43345</v>
      </c>
      <c r="B5858">
        <v>9</v>
      </c>
      <c r="C5858">
        <v>2</v>
      </c>
      <c r="D5858">
        <v>1</v>
      </c>
      <c r="E5858">
        <v>0</v>
      </c>
      <c r="F5858" s="1">
        <f>VLOOKUP(A5858,Weather!$A$1:$E$366, 5)</f>
        <v>0.93636363636363618</v>
      </c>
      <c r="G5858" s="1">
        <f>VLOOKUP(D5858, Fall!$A$1:$E$25, 2)</f>
        <v>276.78571428571399</v>
      </c>
      <c r="H5858" s="1">
        <f>VLOOKUP(D5858, Fall!$A$1:$E$25, 3)</f>
        <v>258.40056395394299</v>
      </c>
      <c r="I5858" s="1">
        <f>VLOOKUP(D5858, Fall!$A$1:$E$25, 5)</f>
        <v>254.385964912281</v>
      </c>
      <c r="J5858" s="1">
        <f t="shared" si="547"/>
        <v>254.385964912281</v>
      </c>
      <c r="K5858" s="47">
        <f t="shared" si="548"/>
        <v>4.7590587041378596</v>
      </c>
      <c r="L5858" s="48">
        <f>Solar!K5875/1000*Variables!$B$3</f>
        <v>0</v>
      </c>
      <c r="M5858">
        <f>IF(E5858=1, VLOOKUP(D5858, Sheet1!$A$2:$C$26, 2), Sheet1!$C$3)</f>
        <v>0.18637999999999999</v>
      </c>
      <c r="N5858" s="1">
        <f>'Electricity Rates'!$J$2</f>
        <v>0.24729999999999999</v>
      </c>
      <c r="O5858" s="145">
        <f>L5858-K5858</f>
        <v>-4.7590587041378596</v>
      </c>
      <c r="P5858">
        <f t="shared" si="549"/>
        <v>1.1769152175332926</v>
      </c>
      <c r="Q5858">
        <f>IF(O5858&gt;0, IF(Q5857+O5858*Variables!$B$5&lt;Variables!$B$4, Q5857+O5858*Variables!$B$5, Variables!$B$4), IF(Q5857&gt;-O5858, Q5857+O5858/Variables!$B$5, 0))</f>
        <v>63.339069831204654</v>
      </c>
      <c r="R5858">
        <f>IF(O5858&gt;0, 0, IF(Q5857&gt;-O5858, 0, -O5858 - Q5857*Variables!$B$5))</f>
        <v>0</v>
      </c>
      <c r="S5858">
        <f t="shared" si="550"/>
        <v>0</v>
      </c>
      <c r="T5858">
        <f t="shared" si="551"/>
        <v>0</v>
      </c>
    </row>
    <row r="5859" spans="1:20" x14ac:dyDescent="0.3">
      <c r="A5859" s="3">
        <f t="shared" si="546"/>
        <v>43345</v>
      </c>
      <c r="B5859">
        <v>9</v>
      </c>
      <c r="C5859">
        <v>2</v>
      </c>
      <c r="D5859">
        <v>2</v>
      </c>
      <c r="E5859">
        <v>0</v>
      </c>
      <c r="F5859" s="1">
        <f>VLOOKUP(A5859,Weather!$A$1:$E$366, 5)</f>
        <v>0.93636363636363618</v>
      </c>
      <c r="G5859" s="1">
        <f>VLOOKUP(D5859, Fall!$A$1:$E$25, 2)</f>
        <v>272.32142857142799</v>
      </c>
      <c r="H5859" s="1">
        <f>VLOOKUP(D5859, Fall!$A$1:$E$25, 3)</f>
        <v>244.53669616981199</v>
      </c>
      <c r="I5859" s="1">
        <f>VLOOKUP(D5859, Fall!$A$1:$E$25, 5)</f>
        <v>254.385964912281</v>
      </c>
      <c r="J5859" s="1">
        <f t="shared" si="547"/>
        <v>254.385964912281</v>
      </c>
      <c r="K5859" s="47">
        <f t="shared" si="548"/>
        <v>4.7590587041378596</v>
      </c>
      <c r="L5859" s="48">
        <f>Solar!K5876/1000*Variables!$B$3</f>
        <v>0</v>
      </c>
      <c r="M5859">
        <f>IF(E5859=1, VLOOKUP(D5859, Sheet1!$A$2:$C$26, 2), Sheet1!$C$3)</f>
        <v>0.18637999999999999</v>
      </c>
      <c r="N5859" s="1">
        <f>'Electricity Rates'!$J$2</f>
        <v>0.24729999999999999</v>
      </c>
      <c r="O5859" s="145">
        <f>L5859-K5859</f>
        <v>-4.7590587041378596</v>
      </c>
      <c r="P5859">
        <f t="shared" si="549"/>
        <v>1.1769152175332926</v>
      </c>
      <c r="Q5859">
        <f>IF(O5859&gt;0, IF(Q5858+O5859*Variables!$B$5&lt;Variables!$B$4, Q5858+O5859*Variables!$B$5, Variables!$B$4), IF(Q5858&gt;-O5859, Q5858+O5859/Variables!$B$5, 0))</f>
        <v>58.276241422547358</v>
      </c>
      <c r="R5859">
        <f>IF(O5859&gt;0, 0, IF(Q5858&gt;-O5859, 0, -O5859 - Q5858*Variables!$B$5))</f>
        <v>0</v>
      </c>
      <c r="S5859">
        <f t="shared" si="550"/>
        <v>0</v>
      </c>
      <c r="T5859">
        <f t="shared" si="551"/>
        <v>0</v>
      </c>
    </row>
    <row r="5860" spans="1:20" x14ac:dyDescent="0.3">
      <c r="A5860" s="3">
        <f t="shared" si="546"/>
        <v>43345</v>
      </c>
      <c r="B5860">
        <v>9</v>
      </c>
      <c r="C5860">
        <v>2</v>
      </c>
      <c r="D5860">
        <v>3</v>
      </c>
      <c r="E5860">
        <v>0</v>
      </c>
      <c r="F5860" s="1">
        <f>VLOOKUP(A5860,Weather!$A$1:$E$366, 5)</f>
        <v>0.93636363636363618</v>
      </c>
      <c r="G5860" s="1">
        <f>VLOOKUP(D5860, Fall!$A$1:$E$25, 2)</f>
        <v>272.32142857142799</v>
      </c>
      <c r="H5860" s="1">
        <f>VLOOKUP(D5860, Fall!$A$1:$E$25, 3)</f>
        <v>252.565207174747</v>
      </c>
      <c r="I5860" s="1">
        <f>VLOOKUP(D5860, Fall!$A$1:$E$25, 5)</f>
        <v>254.385964912281</v>
      </c>
      <c r="J5860" s="1">
        <f t="shared" si="547"/>
        <v>254.385964912281</v>
      </c>
      <c r="K5860" s="47">
        <f t="shared" si="548"/>
        <v>4.7590587041378596</v>
      </c>
      <c r="L5860" s="48">
        <f>Solar!K5877/1000*Variables!$B$3</f>
        <v>0</v>
      </c>
      <c r="M5860">
        <f>IF(E5860=1, VLOOKUP(D5860, Sheet1!$A$2:$C$26, 2), Sheet1!$C$3)</f>
        <v>0.18637999999999999</v>
      </c>
      <c r="N5860" s="1">
        <f>'Electricity Rates'!$J$2</f>
        <v>0.24729999999999999</v>
      </c>
      <c r="O5860" s="145">
        <f>L5860-K5860</f>
        <v>-4.7590587041378596</v>
      </c>
      <c r="P5860">
        <f t="shared" si="549"/>
        <v>1.1769152175332926</v>
      </c>
      <c r="Q5860">
        <f>IF(O5860&gt;0, IF(Q5859+O5860*Variables!$B$5&lt;Variables!$B$4, Q5859+O5860*Variables!$B$5, Variables!$B$4), IF(Q5859&gt;-O5860, Q5859+O5860/Variables!$B$5, 0))</f>
        <v>53.213413013890062</v>
      </c>
      <c r="R5860">
        <f>IF(O5860&gt;0, 0, IF(Q5859&gt;-O5860, 0, -O5860 - Q5859*Variables!$B$5))</f>
        <v>0</v>
      </c>
      <c r="S5860">
        <f t="shared" si="550"/>
        <v>0</v>
      </c>
      <c r="T5860">
        <f t="shared" si="551"/>
        <v>0</v>
      </c>
    </row>
    <row r="5861" spans="1:20" x14ac:dyDescent="0.3">
      <c r="A5861" s="3">
        <f t="shared" si="546"/>
        <v>43345</v>
      </c>
      <c r="B5861">
        <v>9</v>
      </c>
      <c r="C5861">
        <v>2</v>
      </c>
      <c r="D5861">
        <v>4</v>
      </c>
      <c r="E5861">
        <v>0</v>
      </c>
      <c r="F5861" s="1">
        <f>VLOOKUP(A5861,Weather!$A$1:$E$366, 5)</f>
        <v>0.93636363636363618</v>
      </c>
      <c r="G5861" s="1">
        <f>VLOOKUP(D5861, Fall!$A$1:$E$25, 2)</f>
        <v>272.32142857142799</v>
      </c>
      <c r="H5861" s="1">
        <f>VLOOKUP(D5861, Fall!$A$1:$E$25, 3)</f>
        <v>267.50020564283898</v>
      </c>
      <c r="I5861" s="1">
        <f>VLOOKUP(D5861, Fall!$A$1:$E$25, 5)</f>
        <v>254.385964912281</v>
      </c>
      <c r="J5861" s="1">
        <f t="shared" si="547"/>
        <v>254.385964912281</v>
      </c>
      <c r="K5861" s="47">
        <f t="shared" si="548"/>
        <v>4.7590587041378596</v>
      </c>
      <c r="L5861" s="48">
        <f>Solar!K5878/1000*Variables!$B$3</f>
        <v>0</v>
      </c>
      <c r="M5861">
        <f>IF(E5861=1, VLOOKUP(D5861, Sheet1!$A$2:$C$26, 2), Sheet1!$C$3)</f>
        <v>0.18637999999999999</v>
      </c>
      <c r="N5861" s="1">
        <f>'Electricity Rates'!$J$2</f>
        <v>0.24729999999999999</v>
      </c>
      <c r="O5861" s="145">
        <f>L5861-K5861</f>
        <v>-4.7590587041378596</v>
      </c>
      <c r="P5861">
        <f t="shared" si="549"/>
        <v>1.1769152175332926</v>
      </c>
      <c r="Q5861">
        <f>IF(O5861&gt;0, IF(Q5860+O5861*Variables!$B$5&lt;Variables!$B$4, Q5860+O5861*Variables!$B$5, Variables!$B$4), IF(Q5860&gt;-O5861, Q5860+O5861/Variables!$B$5, 0))</f>
        <v>48.150584605232766</v>
      </c>
      <c r="R5861">
        <f>IF(O5861&gt;0, 0, IF(Q5860&gt;-O5861, 0, -O5861 - Q5860*Variables!$B$5))</f>
        <v>0</v>
      </c>
      <c r="S5861">
        <f t="shared" si="550"/>
        <v>0</v>
      </c>
      <c r="T5861">
        <f t="shared" si="551"/>
        <v>0</v>
      </c>
    </row>
    <row r="5862" spans="1:20" x14ac:dyDescent="0.3">
      <c r="A5862" s="3">
        <f t="shared" si="546"/>
        <v>43345</v>
      </c>
      <c r="B5862">
        <v>9</v>
      </c>
      <c r="C5862">
        <v>2</v>
      </c>
      <c r="D5862">
        <v>5</v>
      </c>
      <c r="E5862">
        <v>0</v>
      </c>
      <c r="F5862" s="1">
        <f>VLOOKUP(A5862,Weather!$A$1:$E$366, 5)</f>
        <v>0.93636363636363618</v>
      </c>
      <c r="G5862" s="1">
        <f>VLOOKUP(D5862, Fall!$A$1:$E$25, 2)</f>
        <v>303.57142857142799</v>
      </c>
      <c r="H5862" s="1">
        <f>VLOOKUP(D5862, Fall!$A$1:$E$25, 3)</f>
        <v>277.41442782172697</v>
      </c>
      <c r="I5862" s="1">
        <f>VLOOKUP(D5862, Fall!$A$1:$E$25, 5)</f>
        <v>254.385964912281</v>
      </c>
      <c r="J5862" s="1">
        <f t="shared" si="547"/>
        <v>254.385964912281</v>
      </c>
      <c r="K5862" s="47">
        <f t="shared" si="548"/>
        <v>4.7590587041378596</v>
      </c>
      <c r="L5862" s="48">
        <f>Solar!K5879/1000*Variables!$B$3</f>
        <v>0</v>
      </c>
      <c r="M5862">
        <f>IF(E5862=1, VLOOKUP(D5862, Sheet1!$A$2:$C$26, 2), Sheet1!$C$3)</f>
        <v>0.18637999999999999</v>
      </c>
      <c r="N5862" s="1">
        <f>'Electricity Rates'!$J$2</f>
        <v>0.24729999999999999</v>
      </c>
      <c r="O5862" s="145">
        <f>L5862-K5862</f>
        <v>-4.7590587041378596</v>
      </c>
      <c r="P5862">
        <f t="shared" si="549"/>
        <v>1.1769152175332926</v>
      </c>
      <c r="Q5862">
        <f>IF(O5862&gt;0, IF(Q5861+O5862*Variables!$B$5&lt;Variables!$B$4, Q5861+O5862*Variables!$B$5, Variables!$B$4), IF(Q5861&gt;-O5862, Q5861+O5862/Variables!$B$5, 0))</f>
        <v>43.087756196575469</v>
      </c>
      <c r="R5862">
        <f>IF(O5862&gt;0, 0, IF(Q5861&gt;-O5862, 0, -O5862 - Q5861*Variables!$B$5))</f>
        <v>0</v>
      </c>
      <c r="S5862">
        <f t="shared" si="550"/>
        <v>0</v>
      </c>
      <c r="T5862">
        <f t="shared" si="551"/>
        <v>0</v>
      </c>
    </row>
    <row r="5863" spans="1:20" x14ac:dyDescent="0.3">
      <c r="A5863" s="3">
        <f t="shared" si="546"/>
        <v>43345</v>
      </c>
      <c r="B5863">
        <v>9</v>
      </c>
      <c r="C5863">
        <v>2</v>
      </c>
      <c r="D5863">
        <v>6</v>
      </c>
      <c r="E5863">
        <v>0</v>
      </c>
      <c r="F5863" s="1">
        <f>VLOOKUP(A5863,Weather!$A$1:$E$366, 5)</f>
        <v>0.93636363636363618</v>
      </c>
      <c r="G5863" s="1">
        <f>VLOOKUP(D5863, Fall!$A$1:$E$25, 2)</f>
        <v>401.78571428571399</v>
      </c>
      <c r="H5863" s="1">
        <f>VLOOKUP(D5863, Fall!$A$1:$E$25, 3)</f>
        <v>309.98601628691301</v>
      </c>
      <c r="I5863" s="1">
        <f>VLOOKUP(D5863, Fall!$A$1:$E$25, 5)</f>
        <v>271.929824561403</v>
      </c>
      <c r="J5863" s="1">
        <f t="shared" si="547"/>
        <v>271.929824561403</v>
      </c>
      <c r="K5863" s="47">
        <f t="shared" si="548"/>
        <v>5.0872696492507998</v>
      </c>
      <c r="L5863" s="48">
        <f>Solar!K5880/1000*Variables!$B$3</f>
        <v>0</v>
      </c>
      <c r="M5863">
        <f>IF(E5863=1, VLOOKUP(D5863, Sheet1!$A$2:$C$26, 2), Sheet1!$C$3)</f>
        <v>0.18637999999999999</v>
      </c>
      <c r="N5863" s="1">
        <f>'Electricity Rates'!$J$2</f>
        <v>0.24729999999999999</v>
      </c>
      <c r="O5863" s="145">
        <f>L5863-K5863</f>
        <v>-5.0872696492507998</v>
      </c>
      <c r="P5863">
        <f t="shared" si="549"/>
        <v>1.2580817842597227</v>
      </c>
      <c r="Q5863">
        <f>IF(O5863&gt;0, IF(Q5862+O5863*Variables!$B$5&lt;Variables!$B$4, Q5862+O5863*Variables!$B$5, Variables!$B$4), IF(Q5862&gt;-O5863, Q5862+O5863/Variables!$B$5, 0))</f>
        <v>37.675767208010789</v>
      </c>
      <c r="R5863">
        <f>IF(O5863&gt;0, 0, IF(Q5862&gt;-O5863, 0, -O5863 - Q5862*Variables!$B$5))</f>
        <v>0</v>
      </c>
      <c r="S5863">
        <f t="shared" si="550"/>
        <v>0</v>
      </c>
      <c r="T5863">
        <f t="shared" si="551"/>
        <v>0</v>
      </c>
    </row>
    <row r="5864" spans="1:20" x14ac:dyDescent="0.3">
      <c r="A5864" s="3">
        <f t="shared" si="546"/>
        <v>43345</v>
      </c>
      <c r="B5864">
        <v>9</v>
      </c>
      <c r="C5864">
        <v>2</v>
      </c>
      <c r="D5864">
        <v>7</v>
      </c>
      <c r="E5864">
        <v>0</v>
      </c>
      <c r="F5864" s="1">
        <f>VLOOKUP(A5864,Weather!$A$1:$E$366, 5)</f>
        <v>0.93636363636363618</v>
      </c>
      <c r="G5864" s="1">
        <f>VLOOKUP(D5864, Fall!$A$1:$E$25, 2)</f>
        <v>593.74999999999898</v>
      </c>
      <c r="H5864" s="1">
        <f>VLOOKUP(D5864, Fall!$A$1:$E$25, 3)</f>
        <v>390.39236653779699</v>
      </c>
      <c r="I5864" s="1">
        <f>VLOOKUP(D5864, Fall!$A$1:$E$25, 5)</f>
        <v>263.15789473684202</v>
      </c>
      <c r="J5864" s="1">
        <f t="shared" si="547"/>
        <v>263.15789473684202</v>
      </c>
      <c r="K5864" s="47">
        <f t="shared" si="548"/>
        <v>4.9231641766943302</v>
      </c>
      <c r="L5864" s="48">
        <f>Solar!K5881/1000*Variables!$B$3</f>
        <v>2.5578499999999997</v>
      </c>
      <c r="M5864">
        <f>IF(E5864=1, VLOOKUP(D5864, Sheet1!$A$2:$C$26, 2), Sheet1!$C$3)</f>
        <v>0.18637999999999999</v>
      </c>
      <c r="N5864" s="1">
        <f>'Electricity Rates'!$J$2</f>
        <v>0.24729999999999999</v>
      </c>
      <c r="O5864" s="145">
        <f>L5864-K5864</f>
        <v>-2.3653141766943304</v>
      </c>
      <c r="P5864">
        <f t="shared" si="549"/>
        <v>1.2174985008965078</v>
      </c>
      <c r="Q5864">
        <f>IF(O5864&gt;0, IF(Q5863+O5864*Variables!$B$5&lt;Variables!$B$4, Q5863+O5864*Variables!$B$5, Variables!$B$4), IF(Q5863&gt;-O5864, Q5863+O5864/Variables!$B$5, 0))</f>
        <v>35.159475530676396</v>
      </c>
      <c r="R5864">
        <f>IF(O5864&gt;0, 0, IF(Q5863&gt;-O5864, 0, -O5864 - Q5863*Variables!$B$5))</f>
        <v>0</v>
      </c>
      <c r="S5864">
        <f t="shared" si="550"/>
        <v>0</v>
      </c>
      <c r="T5864">
        <f t="shared" si="551"/>
        <v>0</v>
      </c>
    </row>
    <row r="5865" spans="1:20" x14ac:dyDescent="0.3">
      <c r="A5865" s="3">
        <f t="shared" si="546"/>
        <v>43345</v>
      </c>
      <c r="B5865">
        <v>9</v>
      </c>
      <c r="C5865">
        <v>2</v>
      </c>
      <c r="D5865">
        <v>8</v>
      </c>
      <c r="E5865">
        <v>0</v>
      </c>
      <c r="F5865" s="1">
        <f>VLOOKUP(A5865,Weather!$A$1:$E$366, 5)</f>
        <v>0.93636363636363618</v>
      </c>
      <c r="G5865" s="1">
        <f>VLOOKUP(D5865, Fall!$A$1:$E$25, 2)</f>
        <v>866.07142857142799</v>
      </c>
      <c r="H5865" s="1">
        <f>VLOOKUP(D5865, Fall!$A$1:$E$25, 3)</f>
        <v>561.61059471909198</v>
      </c>
      <c r="I5865" s="1">
        <f>VLOOKUP(D5865, Fall!$A$1:$E$25, 5)</f>
        <v>271.929824561403</v>
      </c>
      <c r="J5865" s="1">
        <f t="shared" si="547"/>
        <v>271.929824561403</v>
      </c>
      <c r="K5865" s="47">
        <f t="shared" si="548"/>
        <v>5.0872696492507998</v>
      </c>
      <c r="L5865" s="48">
        <f>Solar!K5882/1000*Variables!$B$3</f>
        <v>10.896550000000001</v>
      </c>
      <c r="M5865">
        <f>IF(E5865=1, VLOOKUP(D5865, Sheet1!$A$2:$C$26, 2), Sheet1!$C$3)</f>
        <v>0.18637999999999999</v>
      </c>
      <c r="N5865" s="1">
        <f>'Electricity Rates'!$J$2</f>
        <v>0.24729999999999999</v>
      </c>
      <c r="O5865" s="145">
        <f>L5865-K5865</f>
        <v>5.8092803507492015</v>
      </c>
      <c r="P5865">
        <f t="shared" si="549"/>
        <v>1.2580817842597227</v>
      </c>
      <c r="Q5865">
        <f>IF(O5865&gt;0, IF(Q5864+O5865*Variables!$B$5&lt;Variables!$B$4, Q5864+O5865*Variables!$B$5, Variables!$B$4), IF(Q5864&gt;-O5865, Q5864+O5865/Variables!$B$5, 0))</f>
        <v>40.620199060380642</v>
      </c>
      <c r="R5865">
        <f>IF(O5865&gt;0, 0, IF(Q5864&gt;-O5865, 0, -O5865 - Q5864*Variables!$B$5))</f>
        <v>0</v>
      </c>
      <c r="S5865">
        <f t="shared" si="550"/>
        <v>0</v>
      </c>
      <c r="T5865">
        <f t="shared" si="551"/>
        <v>0</v>
      </c>
    </row>
    <row r="5866" spans="1:20" x14ac:dyDescent="0.3">
      <c r="A5866" s="3">
        <f t="shared" si="546"/>
        <v>43345</v>
      </c>
      <c r="B5866">
        <v>9</v>
      </c>
      <c r="C5866">
        <v>2</v>
      </c>
      <c r="D5866">
        <v>9</v>
      </c>
      <c r="E5866">
        <v>0</v>
      </c>
      <c r="F5866" s="1">
        <f>VLOOKUP(A5866,Weather!$A$1:$E$366, 5)</f>
        <v>0.93636363636363618</v>
      </c>
      <c r="G5866" s="1">
        <f>VLOOKUP(D5866, Fall!$A$1:$E$25, 2)</f>
        <v>1080.3571428571399</v>
      </c>
      <c r="H5866" s="1">
        <f>VLOOKUP(D5866, Fall!$A$1:$E$25, 3)</f>
        <v>760.17932055605797</v>
      </c>
      <c r="I5866" s="1">
        <f>VLOOKUP(D5866, Fall!$A$1:$E$25, 5)</f>
        <v>311.40350877192998</v>
      </c>
      <c r="J5866" s="1">
        <f t="shared" si="547"/>
        <v>311.40350877192998</v>
      </c>
      <c r="K5866" s="47">
        <f t="shared" si="548"/>
        <v>5.8257442757549622</v>
      </c>
      <c r="L5866" s="48">
        <f>Solar!K5883/1000*Variables!$B$3</f>
        <v>21.357499999999998</v>
      </c>
      <c r="M5866">
        <f>IF(E5866=1, VLOOKUP(D5866, Sheet1!$A$2:$C$26, 2), Sheet1!$C$3)</f>
        <v>0.18637999999999999</v>
      </c>
      <c r="N5866" s="1">
        <f>'Electricity Rates'!$J$2</f>
        <v>0.24729999999999999</v>
      </c>
      <c r="O5866" s="145">
        <f>L5866-K5866</f>
        <v>15.531755724245036</v>
      </c>
      <c r="P5866">
        <f t="shared" si="549"/>
        <v>1.4407065593942021</v>
      </c>
      <c r="Q5866">
        <f>IF(O5866&gt;0, IF(Q5865+O5866*Variables!$B$5&lt;Variables!$B$4, Q5865+O5866*Variables!$B$5, Variables!$B$4), IF(Q5865&gt;-O5866, Q5865+O5866/Variables!$B$5, 0))</f>
        <v>55.220049441170971</v>
      </c>
      <c r="R5866">
        <f>IF(O5866&gt;0, 0, IF(Q5865&gt;-O5866, 0, -O5866 - Q5865*Variables!$B$5))</f>
        <v>0</v>
      </c>
      <c r="S5866">
        <f t="shared" si="550"/>
        <v>0</v>
      </c>
      <c r="T5866">
        <f t="shared" si="551"/>
        <v>0</v>
      </c>
    </row>
    <row r="5867" spans="1:20" x14ac:dyDescent="0.3">
      <c r="A5867" s="3">
        <f t="shared" si="546"/>
        <v>43345</v>
      </c>
      <c r="B5867">
        <v>9</v>
      </c>
      <c r="C5867">
        <v>2</v>
      </c>
      <c r="D5867">
        <v>10</v>
      </c>
      <c r="E5867">
        <v>0</v>
      </c>
      <c r="F5867" s="1">
        <f>VLOOKUP(A5867,Weather!$A$1:$E$366, 5)</f>
        <v>0.93636363636363618</v>
      </c>
      <c r="G5867" s="1">
        <f>VLOOKUP(D5867, Fall!$A$1:$E$25, 2)</f>
        <v>1205.3571428571399</v>
      </c>
      <c r="H5867" s="1">
        <f>VLOOKUP(D5867, Fall!$A$1:$E$25, 3)</f>
        <v>904.12930821748796</v>
      </c>
      <c r="I5867" s="1">
        <f>VLOOKUP(D5867, Fall!$A$1:$E$25, 5)</f>
        <v>359.64912280701702</v>
      </c>
      <c r="J5867" s="1">
        <f t="shared" si="547"/>
        <v>359.64912280701702</v>
      </c>
      <c r="K5867" s="47">
        <f t="shared" si="548"/>
        <v>6.7283243748155765</v>
      </c>
      <c r="L5867" s="48">
        <f>Solar!K5884/1000*Variables!$B$3</f>
        <v>29.42745</v>
      </c>
      <c r="M5867">
        <f>IF(E5867=1, VLOOKUP(D5867, Sheet1!$A$2:$C$26, 2), Sheet1!$C$3)</f>
        <v>0.18637999999999999</v>
      </c>
      <c r="N5867" s="1">
        <f>'Electricity Rates'!$J$2</f>
        <v>0.24729999999999999</v>
      </c>
      <c r="O5867" s="145">
        <f>L5867-K5867</f>
        <v>22.699125625184422</v>
      </c>
      <c r="P5867">
        <f t="shared" si="549"/>
        <v>1.663914617891892</v>
      </c>
      <c r="Q5867">
        <f>IF(O5867&gt;0, IF(Q5866+O5867*Variables!$B$5&lt;Variables!$B$4, Q5866+O5867*Variables!$B$5, Variables!$B$4), IF(Q5866&gt;-O5867, Q5866+O5867/Variables!$B$5, 0))</f>
        <v>76.557227528844322</v>
      </c>
      <c r="R5867">
        <f>IF(O5867&gt;0, 0, IF(Q5866&gt;-O5867, 0, -O5867 - Q5866*Variables!$B$5))</f>
        <v>0</v>
      </c>
      <c r="S5867">
        <f t="shared" si="550"/>
        <v>0</v>
      </c>
      <c r="T5867">
        <f t="shared" si="551"/>
        <v>0</v>
      </c>
    </row>
    <row r="5868" spans="1:20" x14ac:dyDescent="0.3">
      <c r="A5868" s="3">
        <f t="shared" si="546"/>
        <v>43345</v>
      </c>
      <c r="B5868">
        <v>9</v>
      </c>
      <c r="C5868">
        <v>2</v>
      </c>
      <c r="D5868">
        <v>11</v>
      </c>
      <c r="E5868">
        <v>0</v>
      </c>
      <c r="F5868" s="1">
        <f>VLOOKUP(A5868,Weather!$A$1:$E$366, 5)</f>
        <v>0.93636363636363618</v>
      </c>
      <c r="G5868" s="1">
        <f>VLOOKUP(D5868, Fall!$A$1:$E$25, 2)</f>
        <v>1290.17857142857</v>
      </c>
      <c r="H5868" s="1">
        <f>VLOOKUP(D5868, Fall!$A$1:$E$25, 3)</f>
        <v>975.19947355433101</v>
      </c>
      <c r="I5868" s="1">
        <f>VLOOKUP(D5868, Fall!$A$1:$E$25, 5)</f>
        <v>377.19298245613999</v>
      </c>
      <c r="J5868" s="1">
        <f t="shared" si="547"/>
        <v>377.19298245613999</v>
      </c>
      <c r="K5868" s="47">
        <f t="shared" si="548"/>
        <v>7.0565353199285354</v>
      </c>
      <c r="L5868" s="48">
        <f>Solar!K5885/1000*Variables!$B$3</f>
        <v>35.360950000000003</v>
      </c>
      <c r="M5868">
        <f>IF(E5868=1, VLOOKUP(D5868, Sheet1!$A$2:$C$26, 2), Sheet1!$C$3)</f>
        <v>0.18637999999999999</v>
      </c>
      <c r="N5868" s="1">
        <f>'Electricity Rates'!$J$2</f>
        <v>0.24729999999999999</v>
      </c>
      <c r="O5868" s="145">
        <f>L5868-K5868</f>
        <v>28.304414680071467</v>
      </c>
      <c r="P5868">
        <f t="shared" si="549"/>
        <v>1.7450811846183267</v>
      </c>
      <c r="Q5868">
        <f>IF(O5868&gt;0, IF(Q5867+O5868*Variables!$B$5&lt;Variables!$B$4, Q5867+O5868*Variables!$B$5, Variables!$B$4), IF(Q5867&gt;-O5868, Q5867+O5868/Variables!$B$5, 0))</f>
        <v>100</v>
      </c>
      <c r="R5868">
        <f>IF(O5868&gt;0, 0, IF(Q5867&gt;-O5868, 0, -O5868 - Q5867*Variables!$B$5))</f>
        <v>0</v>
      </c>
      <c r="S5868">
        <f t="shared" si="550"/>
        <v>0</v>
      </c>
      <c r="T5868">
        <f t="shared" si="551"/>
        <v>0</v>
      </c>
    </row>
    <row r="5869" spans="1:20" x14ac:dyDescent="0.3">
      <c r="A5869" s="3">
        <f t="shared" si="546"/>
        <v>43345</v>
      </c>
      <c r="B5869">
        <v>9</v>
      </c>
      <c r="C5869">
        <v>2</v>
      </c>
      <c r="D5869">
        <v>12</v>
      </c>
      <c r="E5869">
        <v>0</v>
      </c>
      <c r="F5869" s="1">
        <f>VLOOKUP(A5869,Weather!$A$1:$E$366, 5)</f>
        <v>0.93636363636363618</v>
      </c>
      <c r="G5869" s="1">
        <f>VLOOKUP(D5869, Fall!$A$1:$E$25, 2)</f>
        <v>1366.07142857142</v>
      </c>
      <c r="H5869" s="1">
        <f>VLOOKUP(D5869, Fall!$A$1:$E$25, 3)</f>
        <v>996.442378876367</v>
      </c>
      <c r="I5869" s="1">
        <f>VLOOKUP(D5869, Fall!$A$1:$E$25, 5)</f>
        <v>368.42105263157799</v>
      </c>
      <c r="J5869" s="1">
        <f t="shared" si="547"/>
        <v>368.42105263157799</v>
      </c>
      <c r="K5869" s="47">
        <f t="shared" si="548"/>
        <v>6.8924298473720462</v>
      </c>
      <c r="L5869" s="48">
        <f>Solar!K5886/1000*Variables!$B$3</f>
        <v>39.020200000000003</v>
      </c>
      <c r="M5869">
        <f>IF(E5869=1, VLOOKUP(D5869, Sheet1!$A$2:$C$26, 2), Sheet1!$C$3)</f>
        <v>0.18637999999999999</v>
      </c>
      <c r="N5869" s="1">
        <f>'Electricity Rates'!$J$2</f>
        <v>0.24729999999999999</v>
      </c>
      <c r="O5869" s="145">
        <f>L5869-K5869</f>
        <v>32.12777015262796</v>
      </c>
      <c r="P5869">
        <f t="shared" si="549"/>
        <v>1.7044979012551069</v>
      </c>
      <c r="Q5869">
        <f>IF(O5869&gt;0, IF(Q5868+O5869*Variables!$B$5&lt;Variables!$B$4, Q5868+O5869*Variables!$B$5, Variables!$B$4), IF(Q5868&gt;-O5869, Q5868+O5869/Variables!$B$5, 0))</f>
        <v>100</v>
      </c>
      <c r="R5869">
        <f>IF(O5869&gt;0, 0, IF(Q5868&gt;-O5869, 0, -O5869 - Q5868*Variables!$B$5))</f>
        <v>0</v>
      </c>
      <c r="S5869">
        <f t="shared" si="550"/>
        <v>0</v>
      </c>
      <c r="T5869">
        <f t="shared" si="551"/>
        <v>0</v>
      </c>
    </row>
    <row r="5870" spans="1:20" x14ac:dyDescent="0.3">
      <c r="A5870" s="3">
        <f t="shared" si="546"/>
        <v>43345</v>
      </c>
      <c r="B5870">
        <v>9</v>
      </c>
      <c r="C5870">
        <v>2</v>
      </c>
      <c r="D5870">
        <v>13</v>
      </c>
      <c r="E5870">
        <v>0</v>
      </c>
      <c r="F5870" s="1">
        <f>VLOOKUP(A5870,Weather!$A$1:$E$366, 5)</f>
        <v>0.93636363636363618</v>
      </c>
      <c r="G5870" s="1">
        <f>VLOOKUP(D5870, Fall!$A$1:$E$25, 2)</f>
        <v>1446.42857142857</v>
      </c>
      <c r="H5870" s="1">
        <f>VLOOKUP(D5870, Fall!$A$1:$E$25, 3)</f>
        <v>1031.4839187299399</v>
      </c>
      <c r="I5870" s="1">
        <f>VLOOKUP(D5870, Fall!$A$1:$E$25, 5)</f>
        <v>350.87719298245599</v>
      </c>
      <c r="J5870" s="1">
        <f t="shared" si="547"/>
        <v>350.87719298245599</v>
      </c>
      <c r="K5870" s="47">
        <f t="shared" si="548"/>
        <v>6.564218902259106</v>
      </c>
      <c r="L5870" s="48">
        <f>Solar!K5887/1000*Variables!$B$3</f>
        <v>39.743450000000003</v>
      </c>
      <c r="M5870">
        <f>IF(E5870=1, VLOOKUP(D5870, Sheet1!$A$2:$C$26, 2), Sheet1!$C$3)</f>
        <v>0.18637999999999999</v>
      </c>
      <c r="N5870" s="1">
        <f>'Electricity Rates'!$J$2</f>
        <v>0.24729999999999999</v>
      </c>
      <c r="O5870" s="145">
        <f>L5870-K5870</f>
        <v>33.179231097740896</v>
      </c>
      <c r="P5870">
        <f t="shared" si="549"/>
        <v>1.6233313345286768</v>
      </c>
      <c r="Q5870">
        <f>IF(O5870&gt;0, IF(Q5869+O5870*Variables!$B$5&lt;Variables!$B$4, Q5869+O5870*Variables!$B$5, Variables!$B$4), IF(Q5869&gt;-O5870, Q5869+O5870/Variables!$B$5, 0))</f>
        <v>100</v>
      </c>
      <c r="R5870">
        <f>IF(O5870&gt;0, 0, IF(Q5869&gt;-O5870, 0, -O5870 - Q5869*Variables!$B$5))</f>
        <v>0</v>
      </c>
      <c r="S5870">
        <f t="shared" si="550"/>
        <v>0</v>
      </c>
      <c r="T5870">
        <f t="shared" si="551"/>
        <v>0</v>
      </c>
    </row>
    <row r="5871" spans="1:20" x14ac:dyDescent="0.3">
      <c r="A5871" s="3">
        <f t="shared" si="546"/>
        <v>43345</v>
      </c>
      <c r="B5871">
        <v>9</v>
      </c>
      <c r="C5871">
        <v>2</v>
      </c>
      <c r="D5871">
        <v>14</v>
      </c>
      <c r="E5871">
        <v>0</v>
      </c>
      <c r="F5871" s="1">
        <f>VLOOKUP(A5871,Weather!$A$1:$E$366, 5)</f>
        <v>0.93636363636363618</v>
      </c>
      <c r="G5871" s="1">
        <f>VLOOKUP(D5871, Fall!$A$1:$E$25, 2)</f>
        <v>1482.1428571428501</v>
      </c>
      <c r="H5871" s="1">
        <f>VLOOKUP(D5871, Fall!$A$1:$E$25, 3)</f>
        <v>1052.56230978037</v>
      </c>
      <c r="I5871" s="1">
        <f>VLOOKUP(D5871, Fall!$A$1:$E$25, 5)</f>
        <v>342.105263157894</v>
      </c>
      <c r="J5871" s="1">
        <f t="shared" si="547"/>
        <v>342.105263157894</v>
      </c>
      <c r="K5871" s="47">
        <f t="shared" si="548"/>
        <v>6.4001134297026177</v>
      </c>
      <c r="L5871" s="48">
        <f>Solar!K5888/1000*Variables!$B$3</f>
        <v>37.686599999999999</v>
      </c>
      <c r="M5871">
        <f>IF(E5871=1, VLOOKUP(D5871, Sheet1!$A$2:$C$26, 2), Sheet1!$C$3)</f>
        <v>0.18637999999999999</v>
      </c>
      <c r="N5871" s="1">
        <f>'Electricity Rates'!$J$2</f>
        <v>0.24729999999999999</v>
      </c>
      <c r="O5871" s="145">
        <f>L5871-K5871</f>
        <v>31.286486570297381</v>
      </c>
      <c r="P5871">
        <f t="shared" si="549"/>
        <v>1.5827480511654572</v>
      </c>
      <c r="Q5871">
        <f>IF(O5871&gt;0, IF(Q5870+O5871*Variables!$B$5&lt;Variables!$B$4, Q5870+O5871*Variables!$B$5, Variables!$B$4), IF(Q5870&gt;-O5871, Q5870+O5871/Variables!$B$5, 0))</f>
        <v>100</v>
      </c>
      <c r="R5871">
        <f>IF(O5871&gt;0, 0, IF(Q5870&gt;-O5871, 0, -O5871 - Q5870*Variables!$B$5))</f>
        <v>0</v>
      </c>
      <c r="S5871">
        <f t="shared" si="550"/>
        <v>0</v>
      </c>
      <c r="T5871">
        <f t="shared" si="551"/>
        <v>0</v>
      </c>
    </row>
    <row r="5872" spans="1:20" x14ac:dyDescent="0.3">
      <c r="A5872" s="3">
        <f t="shared" si="546"/>
        <v>43345</v>
      </c>
      <c r="B5872">
        <v>9</v>
      </c>
      <c r="C5872">
        <v>2</v>
      </c>
      <c r="D5872">
        <v>15</v>
      </c>
      <c r="E5872">
        <v>0</v>
      </c>
      <c r="F5872" s="1">
        <f>VLOOKUP(A5872,Weather!$A$1:$E$366, 5)</f>
        <v>0.93636363636363618</v>
      </c>
      <c r="G5872" s="1">
        <f>VLOOKUP(D5872, Fall!$A$1:$E$25, 2)</f>
        <v>1437.5</v>
      </c>
      <c r="H5872" s="1">
        <f>VLOOKUP(D5872, Fall!$A$1:$E$25, 3)</f>
        <v>1060.00658057086</v>
      </c>
      <c r="I5872" s="1">
        <f>VLOOKUP(D5872, Fall!$A$1:$E$25, 5)</f>
        <v>328.94736842105198</v>
      </c>
      <c r="J5872" s="1">
        <f t="shared" si="547"/>
        <v>328.94736842105198</v>
      </c>
      <c r="K5872" s="47">
        <f t="shared" si="548"/>
        <v>6.1539552208679025</v>
      </c>
      <c r="L5872" s="48">
        <f>Solar!K5889/1000*Variables!$B$3</f>
        <v>32.555250000000001</v>
      </c>
      <c r="M5872">
        <f>IF(E5872=1, VLOOKUP(D5872, Sheet1!$A$2:$C$26, 2), Sheet1!$C$3)</f>
        <v>0.18637999999999999</v>
      </c>
      <c r="N5872" s="1">
        <f>'Electricity Rates'!$J$2</f>
        <v>0.24729999999999999</v>
      </c>
      <c r="O5872" s="145">
        <f>L5872-K5872</f>
        <v>26.401294779132098</v>
      </c>
      <c r="P5872">
        <f t="shared" si="549"/>
        <v>1.5218731261206322</v>
      </c>
      <c r="Q5872">
        <f>IF(O5872&gt;0, IF(Q5871+O5872*Variables!$B$5&lt;Variables!$B$4, Q5871+O5872*Variables!$B$5, Variables!$B$4), IF(Q5871&gt;-O5872, Q5871+O5872/Variables!$B$5, 0))</f>
        <v>100</v>
      </c>
      <c r="R5872">
        <f>IF(O5872&gt;0, 0, IF(Q5871&gt;-O5872, 0, -O5872 - Q5871*Variables!$B$5))</f>
        <v>0</v>
      </c>
      <c r="S5872">
        <f t="shared" si="550"/>
        <v>0</v>
      </c>
      <c r="T5872">
        <f t="shared" si="551"/>
        <v>0</v>
      </c>
    </row>
    <row r="5873" spans="1:20" x14ac:dyDescent="0.3">
      <c r="A5873" s="3">
        <f t="shared" si="546"/>
        <v>43345</v>
      </c>
      <c r="B5873">
        <v>9</v>
      </c>
      <c r="C5873">
        <v>2</v>
      </c>
      <c r="D5873">
        <v>16</v>
      </c>
      <c r="E5873">
        <v>0</v>
      </c>
      <c r="F5873" s="1">
        <f>VLOOKUP(A5873,Weather!$A$1:$E$366, 5)</f>
        <v>0.93636363636363618</v>
      </c>
      <c r="G5873" s="1">
        <f>VLOOKUP(D5873, Fall!$A$1:$E$25, 2)</f>
        <v>1348.2142857142801</v>
      </c>
      <c r="H5873" s="1">
        <f>VLOOKUP(D5873, Fall!$A$1:$E$25, 3)</f>
        <v>1003.98947108661</v>
      </c>
      <c r="I5873" s="1">
        <f>VLOOKUP(D5873, Fall!$A$1:$E$25, 5)</f>
        <v>298.24561403508801</v>
      </c>
      <c r="J5873" s="1">
        <f t="shared" si="547"/>
        <v>298.24561403508801</v>
      </c>
      <c r="K5873" s="47">
        <f t="shared" si="548"/>
        <v>5.5795860669202471</v>
      </c>
      <c r="L5873" s="48">
        <f>Solar!K5890/1000*Variables!$B$3</f>
        <v>24.861900000000002</v>
      </c>
      <c r="M5873">
        <f>IF(E5873=1, VLOOKUP(D5873, Sheet1!$A$2:$C$26, 2), Sheet1!$C$3)</f>
        <v>0.18637999999999999</v>
      </c>
      <c r="N5873" s="1">
        <f>'Electricity Rates'!$J$2</f>
        <v>0.24729999999999999</v>
      </c>
      <c r="O5873" s="145">
        <f>L5873-K5873</f>
        <v>19.282313933079756</v>
      </c>
      <c r="P5873">
        <f t="shared" si="549"/>
        <v>1.3798316343493771</v>
      </c>
      <c r="Q5873">
        <f>IF(O5873&gt;0, IF(Q5872+O5873*Variables!$B$5&lt;Variables!$B$4, Q5872+O5873*Variables!$B$5, Variables!$B$4), IF(Q5872&gt;-O5873, Q5872+O5873/Variables!$B$5, 0))</f>
        <v>100</v>
      </c>
      <c r="R5873">
        <f>IF(O5873&gt;0, 0, IF(Q5872&gt;-O5873, 0, -O5873 - Q5872*Variables!$B$5))</f>
        <v>0</v>
      </c>
      <c r="S5873">
        <f t="shared" si="550"/>
        <v>0</v>
      </c>
      <c r="T5873">
        <f t="shared" si="551"/>
        <v>0</v>
      </c>
    </row>
    <row r="5874" spans="1:20" x14ac:dyDescent="0.3">
      <c r="A5874" s="3">
        <f t="shared" si="546"/>
        <v>43345</v>
      </c>
      <c r="B5874">
        <v>9</v>
      </c>
      <c r="C5874">
        <v>2</v>
      </c>
      <c r="D5874">
        <v>17</v>
      </c>
      <c r="E5874">
        <v>0</v>
      </c>
      <c r="F5874" s="1">
        <f>VLOOKUP(A5874,Weather!$A$1:$E$366, 5)</f>
        <v>0.93636363636363618</v>
      </c>
      <c r="G5874" s="1">
        <f>VLOOKUP(D5874, Fall!$A$1:$E$25, 2)</f>
        <v>1080.3571428571399</v>
      </c>
      <c r="H5874" s="1">
        <f>VLOOKUP(D5874, Fall!$A$1:$E$25, 3)</f>
        <v>794.90091642515802</v>
      </c>
      <c r="I5874" s="1">
        <f>VLOOKUP(D5874, Fall!$A$1:$E$25, 5)</f>
        <v>263.15789473684202</v>
      </c>
      <c r="J5874" s="1">
        <f t="shared" si="547"/>
        <v>263.15789473684202</v>
      </c>
      <c r="K5874" s="47">
        <f t="shared" si="548"/>
        <v>4.9231641766943302</v>
      </c>
      <c r="L5874" s="48">
        <f>Solar!K5891/1000*Variables!$B$3</f>
        <v>14.8589</v>
      </c>
      <c r="M5874">
        <f>IF(E5874=1, VLOOKUP(D5874, Sheet1!$A$2:$C$26, 2), Sheet1!$C$3)</f>
        <v>0.18637999999999999</v>
      </c>
      <c r="N5874" s="1">
        <f>'Electricity Rates'!$J$2</f>
        <v>0.24729999999999999</v>
      </c>
      <c r="O5874" s="145">
        <f>L5874-K5874</f>
        <v>9.9357358233056701</v>
      </c>
      <c r="P5874">
        <f t="shared" si="549"/>
        <v>1.2174985008965078</v>
      </c>
      <c r="Q5874">
        <f>IF(O5874&gt;0, IF(Q5873+O5874*Variables!$B$5&lt;Variables!$B$4, Q5873+O5874*Variables!$B$5, Variables!$B$4), IF(Q5873&gt;-O5874, Q5873+O5874/Variables!$B$5, 0))</f>
        <v>100</v>
      </c>
      <c r="R5874">
        <f>IF(O5874&gt;0, 0, IF(Q5873&gt;-O5874, 0, -O5874 - Q5873*Variables!$B$5))</f>
        <v>0</v>
      </c>
      <c r="S5874">
        <f t="shared" si="550"/>
        <v>0</v>
      </c>
      <c r="T5874">
        <f t="shared" si="551"/>
        <v>0</v>
      </c>
    </row>
    <row r="5875" spans="1:20" x14ac:dyDescent="0.3">
      <c r="A5875" s="3">
        <f t="shared" si="546"/>
        <v>43345</v>
      </c>
      <c r="B5875">
        <v>9</v>
      </c>
      <c r="C5875">
        <v>2</v>
      </c>
      <c r="D5875">
        <v>18</v>
      </c>
      <c r="E5875">
        <v>0</v>
      </c>
      <c r="F5875" s="1">
        <f>VLOOKUP(A5875,Weather!$A$1:$E$366, 5)</f>
        <v>0.93636363636363618</v>
      </c>
      <c r="G5875" s="1">
        <f>VLOOKUP(D5875, Fall!$A$1:$E$25, 2)</f>
        <v>678.57142857142799</v>
      </c>
      <c r="H5875" s="1">
        <f>VLOOKUP(D5875, Fall!$A$1:$E$25, 3)</f>
        <v>583.61400485626905</v>
      </c>
      <c r="I5875" s="1">
        <f>VLOOKUP(D5875, Fall!$A$1:$E$25, 5)</f>
        <v>280.70175438596499</v>
      </c>
      <c r="J5875" s="1">
        <f t="shared" si="547"/>
        <v>280.70175438596499</v>
      </c>
      <c r="K5875" s="47">
        <f t="shared" si="548"/>
        <v>5.251375121807289</v>
      </c>
      <c r="L5875" s="48">
        <f>Solar!K5892/1000*Variables!$B$3</f>
        <v>4.7894499999999995</v>
      </c>
      <c r="M5875">
        <f>IF(E5875=1, VLOOKUP(D5875, Sheet1!$A$2:$C$26, 2), Sheet1!$C$3)</f>
        <v>0.18637999999999999</v>
      </c>
      <c r="N5875" s="1">
        <f>'Electricity Rates'!$J$2</f>
        <v>0.24729999999999999</v>
      </c>
      <c r="O5875" s="145">
        <f>L5875-K5875</f>
        <v>-0.46192512180728951</v>
      </c>
      <c r="P5875">
        <f t="shared" si="549"/>
        <v>1.2986650676229425</v>
      </c>
      <c r="Q5875">
        <f>IF(O5875&gt;0, IF(Q5874+O5875*Variables!$B$5&lt;Variables!$B$4, Q5874+O5875*Variables!$B$5, Variables!$B$4), IF(Q5874&gt;-O5875, Q5874+O5875/Variables!$B$5, 0))</f>
        <v>99.508590295949688</v>
      </c>
      <c r="R5875">
        <f>IF(O5875&gt;0, 0, IF(Q5874&gt;-O5875, 0, -O5875 - Q5874*Variables!$B$5))</f>
        <v>0</v>
      </c>
      <c r="S5875">
        <f t="shared" si="550"/>
        <v>0</v>
      </c>
      <c r="T5875">
        <f t="shared" si="551"/>
        <v>0</v>
      </c>
    </row>
    <row r="5876" spans="1:20" x14ac:dyDescent="0.3">
      <c r="A5876" s="3">
        <f t="shared" si="546"/>
        <v>43345</v>
      </c>
      <c r="B5876">
        <v>9</v>
      </c>
      <c r="C5876">
        <v>2</v>
      </c>
      <c r="D5876">
        <v>19</v>
      </c>
      <c r="E5876">
        <v>0</v>
      </c>
      <c r="F5876" s="1">
        <f>VLOOKUP(A5876,Weather!$A$1:$E$366, 5)</f>
        <v>0.93636363636363618</v>
      </c>
      <c r="G5876" s="1">
        <f>VLOOKUP(D5876, Fall!$A$1:$E$25, 2)</f>
        <v>517.85714285714198</v>
      </c>
      <c r="H5876" s="1">
        <f>VLOOKUP(D5876, Fall!$A$1:$E$25, 3)</f>
        <v>442.60593718179598</v>
      </c>
      <c r="I5876" s="1">
        <f>VLOOKUP(D5876, Fall!$A$1:$E$25, 5)</f>
        <v>289.47368421052602</v>
      </c>
      <c r="J5876" s="1">
        <f t="shared" si="547"/>
        <v>289.47368421052602</v>
      </c>
      <c r="K5876" s="47">
        <f t="shared" si="548"/>
        <v>5.4154805943637587</v>
      </c>
      <c r="L5876" s="48">
        <f>Solar!K5893/1000*Variables!$B$3</f>
        <v>0.51479999999999992</v>
      </c>
      <c r="M5876">
        <f>IF(E5876=1, VLOOKUP(D5876, Sheet1!$A$2:$C$26, 2), Sheet1!$C$3)</f>
        <v>0.18637999999999999</v>
      </c>
      <c r="N5876" s="1">
        <f>'Electricity Rates'!$J$2</f>
        <v>0.24729999999999999</v>
      </c>
      <c r="O5876" s="145">
        <f>L5876-K5876</f>
        <v>-4.9006805943637586</v>
      </c>
      <c r="P5876">
        <f t="shared" si="549"/>
        <v>1.3392483509861575</v>
      </c>
      <c r="Q5876">
        <f>IF(O5876&gt;0, IF(Q5875+O5876*Variables!$B$5&lt;Variables!$B$4, Q5875+O5876*Variables!$B$5, Variables!$B$4), IF(Q5875&gt;-O5876, Q5875+O5876/Variables!$B$5, 0))</f>
        <v>94.295100301945695</v>
      </c>
      <c r="R5876">
        <f>IF(O5876&gt;0, 0, IF(Q5875&gt;-O5876, 0, -O5876 - Q5875*Variables!$B$5))</f>
        <v>0</v>
      </c>
      <c r="S5876">
        <f t="shared" si="550"/>
        <v>0</v>
      </c>
      <c r="T5876">
        <f t="shared" si="551"/>
        <v>0</v>
      </c>
    </row>
    <row r="5877" spans="1:20" x14ac:dyDescent="0.3">
      <c r="A5877" s="3">
        <f t="shared" si="546"/>
        <v>43345</v>
      </c>
      <c r="B5877">
        <v>9</v>
      </c>
      <c r="C5877">
        <v>2</v>
      </c>
      <c r="D5877">
        <v>20</v>
      </c>
      <c r="E5877">
        <v>0</v>
      </c>
      <c r="F5877" s="1">
        <f>VLOOKUP(A5877,Weather!$A$1:$E$366, 5)</f>
        <v>0.93636363636363618</v>
      </c>
      <c r="G5877" s="1">
        <f>VLOOKUP(D5877, Fall!$A$1:$E$25, 2)</f>
        <v>428.57142857142799</v>
      </c>
      <c r="H5877" s="1">
        <f>VLOOKUP(D5877, Fall!$A$1:$E$25, 3)</f>
        <v>354.11608052009001</v>
      </c>
      <c r="I5877" s="1">
        <f>VLOOKUP(D5877, Fall!$A$1:$E$25, 5)</f>
        <v>263.15789473684202</v>
      </c>
      <c r="J5877" s="1">
        <f t="shared" si="547"/>
        <v>263.15789473684202</v>
      </c>
      <c r="K5877" s="47">
        <f t="shared" si="548"/>
        <v>4.9231641766943302</v>
      </c>
      <c r="L5877" s="48">
        <f>Solar!K5894/1000*Variables!$B$3</f>
        <v>0</v>
      </c>
      <c r="M5877">
        <f>IF(E5877=1, VLOOKUP(D5877, Sheet1!$A$2:$C$26, 2), Sheet1!$C$3)</f>
        <v>0.18637999999999999</v>
      </c>
      <c r="N5877" s="1">
        <f>'Electricity Rates'!$J$2</f>
        <v>0.24729999999999999</v>
      </c>
      <c r="O5877" s="145">
        <f>L5877-K5877</f>
        <v>-4.9231641766943302</v>
      </c>
      <c r="P5877">
        <f t="shared" si="549"/>
        <v>1.2174985008965078</v>
      </c>
      <c r="Q5877">
        <f>IF(O5877&gt;0, IF(Q5876+O5877*Variables!$B$5&lt;Variables!$B$4, Q5876+O5877*Variables!$B$5, Variables!$B$4), IF(Q5876&gt;-O5877, Q5876+O5877/Variables!$B$5, 0))</f>
        <v>89.057691603334703</v>
      </c>
      <c r="R5877">
        <f>IF(O5877&gt;0, 0, IF(Q5876&gt;-O5877, 0, -O5877 - Q5876*Variables!$B$5))</f>
        <v>0</v>
      </c>
      <c r="S5877">
        <f t="shared" si="550"/>
        <v>0</v>
      </c>
      <c r="T5877">
        <f t="shared" si="551"/>
        <v>0</v>
      </c>
    </row>
    <row r="5878" spans="1:20" x14ac:dyDescent="0.3">
      <c r="A5878" s="3">
        <f t="shared" si="546"/>
        <v>43345</v>
      </c>
      <c r="B5878">
        <v>9</v>
      </c>
      <c r="C5878">
        <v>2</v>
      </c>
      <c r="D5878">
        <v>21</v>
      </c>
      <c r="E5878">
        <v>0</v>
      </c>
      <c r="F5878" s="1">
        <f>VLOOKUP(A5878,Weather!$A$1:$E$366, 5)</f>
        <v>0.93636363636363618</v>
      </c>
      <c r="G5878" s="1">
        <f>VLOOKUP(D5878, Fall!$A$1:$E$25, 2)</f>
        <v>366.07142857142799</v>
      </c>
      <c r="H5878" s="1">
        <f>VLOOKUP(D5878, Fall!$A$1:$E$25, 3)</f>
        <v>305.62638808916603</v>
      </c>
      <c r="I5878" s="1">
        <f>VLOOKUP(D5878, Fall!$A$1:$E$25, 5)</f>
        <v>271.929824561403</v>
      </c>
      <c r="J5878" s="1">
        <f t="shared" si="547"/>
        <v>271.929824561403</v>
      </c>
      <c r="K5878" s="47">
        <f t="shared" si="548"/>
        <v>5.0872696492507998</v>
      </c>
      <c r="L5878" s="48">
        <f>Solar!K5895/1000*Variables!$B$3</f>
        <v>0</v>
      </c>
      <c r="M5878">
        <f>IF(E5878=1, VLOOKUP(D5878, Sheet1!$A$2:$C$26, 2), Sheet1!$C$3)</f>
        <v>0.18637999999999999</v>
      </c>
      <c r="N5878" s="1">
        <f>'Electricity Rates'!$J$2</f>
        <v>0.24729999999999999</v>
      </c>
      <c r="O5878" s="145">
        <f>L5878-K5878</f>
        <v>-5.0872696492507998</v>
      </c>
      <c r="P5878">
        <f t="shared" si="549"/>
        <v>1.2580817842597227</v>
      </c>
      <c r="Q5878">
        <f>IF(O5878&gt;0, IF(Q5877+O5878*Variables!$B$5&lt;Variables!$B$4, Q5877+O5878*Variables!$B$5, Variables!$B$4), IF(Q5877&gt;-O5878, Q5877+O5878/Variables!$B$5, 0))</f>
        <v>83.645702614770016</v>
      </c>
      <c r="R5878">
        <f>IF(O5878&gt;0, 0, IF(Q5877&gt;-O5878, 0, -O5878 - Q5877*Variables!$B$5))</f>
        <v>0</v>
      </c>
      <c r="S5878">
        <f t="shared" si="550"/>
        <v>0</v>
      </c>
      <c r="T5878">
        <f t="shared" si="551"/>
        <v>0</v>
      </c>
    </row>
    <row r="5879" spans="1:20" x14ac:dyDescent="0.3">
      <c r="A5879" s="3">
        <f t="shared" si="546"/>
        <v>43345</v>
      </c>
      <c r="B5879">
        <v>9</v>
      </c>
      <c r="C5879">
        <v>2</v>
      </c>
      <c r="D5879">
        <v>22</v>
      </c>
      <c r="E5879">
        <v>0</v>
      </c>
      <c r="F5879" s="1">
        <f>VLOOKUP(A5879,Weather!$A$1:$E$366, 5)</f>
        <v>0.93636363636363618</v>
      </c>
      <c r="G5879" s="1">
        <f>VLOOKUP(D5879, Fall!$A$1:$E$25, 2)</f>
        <v>330.35714285714198</v>
      </c>
      <c r="H5879" s="1">
        <f>VLOOKUP(D5879, Fall!$A$1:$E$25, 3)</f>
        <v>272.33281237147202</v>
      </c>
      <c r="I5879" s="1">
        <f>VLOOKUP(D5879, Fall!$A$1:$E$25, 5)</f>
        <v>254.385964912281</v>
      </c>
      <c r="J5879" s="1">
        <f t="shared" si="547"/>
        <v>254.385964912281</v>
      </c>
      <c r="K5879" s="47">
        <f t="shared" si="548"/>
        <v>4.7590587041378596</v>
      </c>
      <c r="L5879" s="48">
        <f>Solar!K5896/1000*Variables!$B$3</f>
        <v>0</v>
      </c>
      <c r="M5879">
        <f>IF(E5879=1, VLOOKUP(D5879, Sheet1!$A$2:$C$26, 2), Sheet1!$C$3)</f>
        <v>0.18637999999999999</v>
      </c>
      <c r="N5879" s="1">
        <f>'Electricity Rates'!$J$2</f>
        <v>0.24729999999999999</v>
      </c>
      <c r="O5879" s="145">
        <f>L5879-K5879</f>
        <v>-4.7590587041378596</v>
      </c>
      <c r="P5879">
        <f t="shared" si="549"/>
        <v>1.1769152175332926</v>
      </c>
      <c r="Q5879">
        <f>IF(O5879&gt;0, IF(Q5878+O5879*Variables!$B$5&lt;Variables!$B$4, Q5878+O5879*Variables!$B$5, Variables!$B$4), IF(Q5878&gt;-O5879, Q5878+O5879/Variables!$B$5, 0))</f>
        <v>78.58287420611272</v>
      </c>
      <c r="R5879">
        <f>IF(O5879&gt;0, 0, IF(Q5878&gt;-O5879, 0, -O5879 - Q5878*Variables!$B$5))</f>
        <v>0</v>
      </c>
      <c r="S5879">
        <f t="shared" si="550"/>
        <v>0</v>
      </c>
      <c r="T5879">
        <f t="shared" si="551"/>
        <v>0</v>
      </c>
    </row>
    <row r="5880" spans="1:20" x14ac:dyDescent="0.3">
      <c r="A5880" s="3">
        <f t="shared" si="546"/>
        <v>43345</v>
      </c>
      <c r="B5880">
        <v>9</v>
      </c>
      <c r="C5880">
        <v>2</v>
      </c>
      <c r="D5880">
        <v>23</v>
      </c>
      <c r="E5880">
        <v>0</v>
      </c>
      <c r="F5880" s="1">
        <f>VLOOKUP(A5880,Weather!$A$1:$E$366, 5)</f>
        <v>0.93636363636363618</v>
      </c>
      <c r="G5880" s="1">
        <f>VLOOKUP(D5880, Fall!$A$1:$E$25, 2)</f>
        <v>303.57142857142799</v>
      </c>
      <c r="H5880" s="1">
        <f>VLOOKUP(D5880, Fall!$A$1:$E$25, 3)</f>
        <v>252.67335691371099</v>
      </c>
      <c r="I5880" s="1">
        <f>VLOOKUP(D5880, Fall!$A$1:$E$25, 5)</f>
        <v>254.385964912281</v>
      </c>
      <c r="J5880" s="1">
        <f t="shared" si="547"/>
        <v>254.385964912281</v>
      </c>
      <c r="K5880" s="47">
        <f t="shared" si="548"/>
        <v>4.7590587041378596</v>
      </c>
      <c r="L5880" s="48">
        <f>Solar!K5897/1000*Variables!$B$3</f>
        <v>0</v>
      </c>
      <c r="M5880">
        <f>IF(E5880=1, VLOOKUP(D5880, Sheet1!$A$2:$C$26, 2), Sheet1!$C$3)</f>
        <v>0.18637999999999999</v>
      </c>
      <c r="N5880" s="1">
        <f>'Electricity Rates'!$J$2</f>
        <v>0.24729999999999999</v>
      </c>
      <c r="O5880" s="145">
        <f>L5880-K5880</f>
        <v>-4.7590587041378596</v>
      </c>
      <c r="P5880">
        <f t="shared" si="549"/>
        <v>1.1769152175332926</v>
      </c>
      <c r="Q5880">
        <f>IF(O5880&gt;0, IF(Q5879+O5880*Variables!$B$5&lt;Variables!$B$4, Q5879+O5880*Variables!$B$5, Variables!$B$4), IF(Q5879&gt;-O5880, Q5879+O5880/Variables!$B$5, 0))</f>
        <v>73.520045797455424</v>
      </c>
      <c r="R5880">
        <f>IF(O5880&gt;0, 0, IF(Q5879&gt;-O5880, 0, -O5880 - Q5879*Variables!$B$5))</f>
        <v>0</v>
      </c>
      <c r="S5880">
        <f t="shared" si="550"/>
        <v>0</v>
      </c>
      <c r="T5880">
        <f t="shared" si="551"/>
        <v>0</v>
      </c>
    </row>
    <row r="5881" spans="1:20" x14ac:dyDescent="0.3">
      <c r="A5881" s="3">
        <f t="shared" si="546"/>
        <v>43345</v>
      </c>
      <c r="B5881">
        <v>9</v>
      </c>
      <c r="C5881">
        <v>2</v>
      </c>
      <c r="D5881">
        <v>24</v>
      </c>
      <c r="E5881">
        <v>0</v>
      </c>
      <c r="F5881" s="1">
        <f>VLOOKUP(A5881,Weather!$A$1:$E$366, 5)</f>
        <v>0.93636363636363618</v>
      </c>
      <c r="G5881" s="1">
        <f>VLOOKUP(D5881, Fall!$A$1:$E$25, 2)</f>
        <v>285.71428571428498</v>
      </c>
      <c r="H5881" s="1">
        <f>VLOOKUP(D5881, Fall!$A$1:$E$25, 3)</f>
        <v>237.47635107345499</v>
      </c>
      <c r="I5881" s="1">
        <f>VLOOKUP(D5881, Fall!$A$1:$E$25, 5)</f>
        <v>254.385964912281</v>
      </c>
      <c r="J5881" s="1">
        <f t="shared" si="547"/>
        <v>254.385964912281</v>
      </c>
      <c r="K5881" s="47">
        <f t="shared" si="548"/>
        <v>4.7590587041378596</v>
      </c>
      <c r="L5881" s="48">
        <f>Solar!K5898/1000*Variables!$B$3</f>
        <v>0</v>
      </c>
      <c r="M5881">
        <f>IF(E5881=1, VLOOKUP(D5881, Sheet1!$A$2:$C$26, 2), Sheet1!$C$3)</f>
        <v>0.18637999999999999</v>
      </c>
      <c r="N5881" s="1">
        <f>'Electricity Rates'!$J$2</f>
        <v>0.24729999999999999</v>
      </c>
      <c r="O5881" s="145">
        <f>L5881-K5881</f>
        <v>-4.7590587041378596</v>
      </c>
      <c r="P5881">
        <f t="shared" si="549"/>
        <v>1.1769152175332926</v>
      </c>
      <c r="Q5881">
        <f>IF(O5881&gt;0, IF(Q5880+O5881*Variables!$B$5&lt;Variables!$B$4, Q5880+O5881*Variables!$B$5, Variables!$B$4), IF(Q5880&gt;-O5881, Q5880+O5881/Variables!$B$5, 0))</f>
        <v>68.457217388798128</v>
      </c>
      <c r="R5881">
        <f>IF(O5881&gt;0, 0, IF(Q5880&gt;-O5881, 0, -O5881 - Q5880*Variables!$B$5))</f>
        <v>0</v>
      </c>
      <c r="S5881">
        <f t="shared" si="550"/>
        <v>0</v>
      </c>
      <c r="T5881">
        <f t="shared" si="551"/>
        <v>0</v>
      </c>
    </row>
    <row r="5882" spans="1:20" x14ac:dyDescent="0.3">
      <c r="A5882" s="3">
        <f t="shared" si="546"/>
        <v>43346</v>
      </c>
      <c r="B5882">
        <v>9</v>
      </c>
      <c r="C5882">
        <v>3</v>
      </c>
      <c r="D5882">
        <v>1</v>
      </c>
      <c r="E5882">
        <v>1</v>
      </c>
      <c r="F5882" s="1">
        <f>VLOOKUP(A5882,Weather!$A$1:$E$366, 5)</f>
        <v>0.94545454545454466</v>
      </c>
      <c r="G5882" s="1">
        <f>VLOOKUP(D5882, Fall!$A$1:$E$25, 2)</f>
        <v>276.78571428571399</v>
      </c>
      <c r="H5882" s="1">
        <f>VLOOKUP(D5882, Fall!$A$1:$E$25, 3)</f>
        <v>258.40056395394299</v>
      </c>
      <c r="I5882" s="1">
        <f>VLOOKUP(D5882, Fall!$A$1:$E$25, 5)</f>
        <v>254.385964912281</v>
      </c>
      <c r="J5882" s="1">
        <f t="shared" si="547"/>
        <v>275.78288790398102</v>
      </c>
      <c r="K5882" s="47">
        <f t="shared" si="548"/>
        <v>5.1593528502419144</v>
      </c>
      <c r="L5882" s="48">
        <f>Solar!K5899/1000*Variables!$B$3</f>
        <v>0</v>
      </c>
      <c r="M5882">
        <f>IF(E5882=1, VLOOKUP(D5882, Sheet1!$A$2:$C$26, 2), Sheet1!$C$3)</f>
        <v>0.18637999999999999</v>
      </c>
      <c r="N5882" s="1">
        <f>'Electricity Rates'!$J$2</f>
        <v>0.24729999999999999</v>
      </c>
      <c r="O5882" s="145">
        <f>L5882-K5882</f>
        <v>-5.1593528502419144</v>
      </c>
      <c r="P5882">
        <f t="shared" si="549"/>
        <v>1.2759079598648253</v>
      </c>
      <c r="Q5882">
        <f>IF(O5882&gt;0, IF(Q5881+O5882*Variables!$B$5&lt;Variables!$B$4, Q5881+O5882*Variables!$B$5, Variables!$B$4), IF(Q5881&gt;-O5882, Q5881+O5882/Variables!$B$5, 0))</f>
        <v>62.968544143859923</v>
      </c>
      <c r="R5882">
        <f>IF(O5882&gt;0, 0, IF(Q5881&gt;-O5882, 0, -O5882 - Q5881*Variables!$B$5))</f>
        <v>0</v>
      </c>
      <c r="S5882">
        <f t="shared" si="550"/>
        <v>0</v>
      </c>
      <c r="T5882">
        <f t="shared" si="551"/>
        <v>0</v>
      </c>
    </row>
    <row r="5883" spans="1:20" x14ac:dyDescent="0.3">
      <c r="A5883" s="3">
        <f t="shared" si="546"/>
        <v>43346</v>
      </c>
      <c r="B5883">
        <v>9</v>
      </c>
      <c r="C5883">
        <v>3</v>
      </c>
      <c r="D5883">
        <v>2</v>
      </c>
      <c r="E5883">
        <v>1</v>
      </c>
      <c r="F5883" s="1">
        <f>VLOOKUP(A5883,Weather!$A$1:$E$366, 5)</f>
        <v>0.94545454545454466</v>
      </c>
      <c r="G5883" s="1">
        <f>VLOOKUP(D5883, Fall!$A$1:$E$25, 2)</f>
        <v>272.32142857142799</v>
      </c>
      <c r="H5883" s="1">
        <f>VLOOKUP(D5883, Fall!$A$1:$E$25, 3)</f>
        <v>244.53669616981199</v>
      </c>
      <c r="I5883" s="1">
        <f>VLOOKUP(D5883, Fall!$A$1:$E$25, 5)</f>
        <v>254.385964912281</v>
      </c>
      <c r="J5883" s="1">
        <f t="shared" si="547"/>
        <v>270.805897713158</v>
      </c>
      <c r="K5883" s="47">
        <f t="shared" si="548"/>
        <v>5.0662431989440817</v>
      </c>
      <c r="L5883" s="48">
        <f>Solar!K5900/1000*Variables!$B$3</f>
        <v>0</v>
      </c>
      <c r="M5883">
        <f>IF(E5883=1, VLOOKUP(D5883, Sheet1!$A$2:$C$26, 2), Sheet1!$C$3)</f>
        <v>0.18637999999999999</v>
      </c>
      <c r="N5883" s="1">
        <f>'Electricity Rates'!$J$2</f>
        <v>0.24729999999999999</v>
      </c>
      <c r="O5883" s="145">
        <f>L5883-K5883</f>
        <v>-5.0662431989440817</v>
      </c>
      <c r="P5883">
        <f t="shared" si="549"/>
        <v>1.2528819430988714</v>
      </c>
      <c r="Q5883">
        <f>IF(O5883&gt;0, IF(Q5882+O5883*Variables!$B$5&lt;Variables!$B$4, Q5882+O5883*Variables!$B$5, Variables!$B$4), IF(Q5882&gt;-O5883, Q5882+O5883/Variables!$B$5, 0))</f>
        <v>57.578923719451325</v>
      </c>
      <c r="R5883">
        <f>IF(O5883&gt;0, 0, IF(Q5882&gt;-O5883, 0, -O5883 - Q5882*Variables!$B$5))</f>
        <v>0</v>
      </c>
      <c r="S5883">
        <f t="shared" si="550"/>
        <v>0</v>
      </c>
      <c r="T5883">
        <f t="shared" si="551"/>
        <v>0</v>
      </c>
    </row>
    <row r="5884" spans="1:20" x14ac:dyDescent="0.3">
      <c r="A5884" s="3">
        <f t="shared" si="546"/>
        <v>43346</v>
      </c>
      <c r="B5884">
        <v>9</v>
      </c>
      <c r="C5884">
        <v>3</v>
      </c>
      <c r="D5884">
        <v>3</v>
      </c>
      <c r="E5884">
        <v>1</v>
      </c>
      <c r="F5884" s="1">
        <f>VLOOKUP(A5884,Weather!$A$1:$E$366, 5)</f>
        <v>0.94545454545454466</v>
      </c>
      <c r="G5884" s="1">
        <f>VLOOKUP(D5884, Fall!$A$1:$E$25, 2)</f>
        <v>272.32142857142799</v>
      </c>
      <c r="H5884" s="1">
        <f>VLOOKUP(D5884, Fall!$A$1:$E$25, 3)</f>
        <v>252.565207174747</v>
      </c>
      <c r="I5884" s="1">
        <f>VLOOKUP(D5884, Fall!$A$1:$E$25, 5)</f>
        <v>254.385964912281</v>
      </c>
      <c r="J5884" s="1">
        <f t="shared" si="547"/>
        <v>271.24381649524537</v>
      </c>
      <c r="K5884" s="47">
        <f t="shared" si="548"/>
        <v>5.0744357939731239</v>
      </c>
      <c r="L5884" s="48">
        <f>Solar!K5901/1000*Variables!$B$3</f>
        <v>0</v>
      </c>
      <c r="M5884">
        <f>IF(E5884=1, VLOOKUP(D5884, Sheet1!$A$2:$C$26, 2), Sheet1!$C$3)</f>
        <v>0.18637999999999999</v>
      </c>
      <c r="N5884" s="1">
        <f>'Electricity Rates'!$J$2</f>
        <v>0.24729999999999999</v>
      </c>
      <c r="O5884" s="145">
        <f>L5884-K5884</f>
        <v>-5.0744357939731239</v>
      </c>
      <c r="P5884">
        <f t="shared" si="549"/>
        <v>1.2549079718495535</v>
      </c>
      <c r="Q5884">
        <f>IF(O5884&gt;0, IF(Q5883+O5884*Variables!$B$5&lt;Variables!$B$4, Q5883+O5884*Variables!$B$5, Variables!$B$4), IF(Q5883&gt;-O5884, Q5883+O5884/Variables!$B$5, 0))</f>
        <v>52.180587768416089</v>
      </c>
      <c r="R5884">
        <f>IF(O5884&gt;0, 0, IF(Q5883&gt;-O5884, 0, -O5884 - Q5883*Variables!$B$5))</f>
        <v>0</v>
      </c>
      <c r="S5884">
        <f t="shared" si="550"/>
        <v>0</v>
      </c>
      <c r="T5884">
        <f t="shared" si="551"/>
        <v>0</v>
      </c>
    </row>
    <row r="5885" spans="1:20" x14ac:dyDescent="0.3">
      <c r="A5885" s="3">
        <f t="shared" si="546"/>
        <v>43346</v>
      </c>
      <c r="B5885">
        <v>9</v>
      </c>
      <c r="C5885">
        <v>3</v>
      </c>
      <c r="D5885">
        <v>4</v>
      </c>
      <c r="E5885">
        <v>1</v>
      </c>
      <c r="F5885" s="1">
        <f>VLOOKUP(A5885,Weather!$A$1:$E$366, 5)</f>
        <v>0.94545454545454466</v>
      </c>
      <c r="G5885" s="1">
        <f>VLOOKUP(D5885, Fall!$A$1:$E$25, 2)</f>
        <v>272.32142857142799</v>
      </c>
      <c r="H5885" s="1">
        <f>VLOOKUP(D5885, Fall!$A$1:$E$25, 3)</f>
        <v>267.50020564283898</v>
      </c>
      <c r="I5885" s="1">
        <f>VLOOKUP(D5885, Fall!$A$1:$E$25, 5)</f>
        <v>254.385964912281</v>
      </c>
      <c r="J5885" s="1">
        <f t="shared" si="547"/>
        <v>272.05845277532313</v>
      </c>
      <c r="K5885" s="47">
        <f t="shared" si="548"/>
        <v>5.0896760289473582</v>
      </c>
      <c r="L5885" s="48">
        <f>Solar!K5902/1000*Variables!$B$3</f>
        <v>0</v>
      </c>
      <c r="M5885">
        <f>IF(E5885=1, VLOOKUP(D5885, Sheet1!$A$2:$C$26, 2), Sheet1!$C$3)</f>
        <v>0.18637999999999999</v>
      </c>
      <c r="N5885" s="1">
        <f>'Electricity Rates'!$J$2</f>
        <v>0.24729999999999999</v>
      </c>
      <c r="O5885" s="145">
        <f>L5885-K5885</f>
        <v>-5.0896760289473582</v>
      </c>
      <c r="P5885">
        <f t="shared" si="549"/>
        <v>1.2586768819586815</v>
      </c>
      <c r="Q5885">
        <f>IF(O5885&gt;0, IF(Q5884+O5885*Variables!$B$5&lt;Variables!$B$4, Q5884+O5885*Variables!$B$5, Variables!$B$4), IF(Q5884&gt;-O5885, Q5884+O5885/Variables!$B$5, 0))</f>
        <v>46.766038801450811</v>
      </c>
      <c r="R5885">
        <f>IF(O5885&gt;0, 0, IF(Q5884&gt;-O5885, 0, -O5885 - Q5884*Variables!$B$5))</f>
        <v>0</v>
      </c>
      <c r="S5885">
        <f t="shared" si="550"/>
        <v>0</v>
      </c>
      <c r="T5885">
        <f t="shared" si="551"/>
        <v>0</v>
      </c>
    </row>
    <row r="5886" spans="1:20" x14ac:dyDescent="0.3">
      <c r="A5886" s="3">
        <f t="shared" si="546"/>
        <v>43346</v>
      </c>
      <c r="B5886">
        <v>9</v>
      </c>
      <c r="C5886">
        <v>3</v>
      </c>
      <c r="D5886">
        <v>5</v>
      </c>
      <c r="E5886">
        <v>1</v>
      </c>
      <c r="F5886" s="1">
        <f>VLOOKUP(A5886,Weather!$A$1:$E$366, 5)</f>
        <v>0.94545454545454466</v>
      </c>
      <c r="G5886" s="1">
        <f>VLOOKUP(D5886, Fall!$A$1:$E$25, 2)</f>
        <v>303.57142857142799</v>
      </c>
      <c r="H5886" s="1">
        <f>VLOOKUP(D5886, Fall!$A$1:$E$25, 3)</f>
        <v>277.41442782172697</v>
      </c>
      <c r="I5886" s="1">
        <f>VLOOKUP(D5886, Fall!$A$1:$E$25, 5)</f>
        <v>254.385964912281</v>
      </c>
      <c r="J5886" s="1">
        <f t="shared" si="547"/>
        <v>302.14468307598975</v>
      </c>
      <c r="K5886" s="47">
        <f t="shared" si="548"/>
        <v>5.6525299436138248</v>
      </c>
      <c r="L5886" s="48">
        <f>Solar!K5903/1000*Variables!$B$3</f>
        <v>0</v>
      </c>
      <c r="M5886">
        <f>IF(E5886=1, VLOOKUP(D5886, Sheet1!$A$2:$C$26, 2), Sheet1!$C$3)</f>
        <v>0.18637999999999999</v>
      </c>
      <c r="N5886" s="1">
        <f>'Electricity Rates'!$J$2</f>
        <v>0.24729999999999999</v>
      </c>
      <c r="O5886" s="145">
        <f>L5886-K5886</f>
        <v>-5.6525299436138248</v>
      </c>
      <c r="P5886">
        <f t="shared" si="549"/>
        <v>1.3978706550556987</v>
      </c>
      <c r="Q5886">
        <f>IF(O5886&gt;0, IF(Q5885+O5886*Variables!$B$5&lt;Variables!$B$4, Q5885+O5886*Variables!$B$5, Variables!$B$4), IF(Q5885&gt;-O5886, Q5885+O5886/Variables!$B$5, 0))</f>
        <v>40.752709074202059</v>
      </c>
      <c r="R5886">
        <f>IF(O5886&gt;0, 0, IF(Q5885&gt;-O5886, 0, -O5886 - Q5885*Variables!$B$5))</f>
        <v>0</v>
      </c>
      <c r="S5886">
        <f t="shared" si="550"/>
        <v>0</v>
      </c>
      <c r="T5886">
        <f t="shared" si="551"/>
        <v>0</v>
      </c>
    </row>
    <row r="5887" spans="1:20" x14ac:dyDescent="0.3">
      <c r="A5887" s="3">
        <f t="shared" si="546"/>
        <v>43346</v>
      </c>
      <c r="B5887">
        <v>9</v>
      </c>
      <c r="C5887">
        <v>3</v>
      </c>
      <c r="D5887">
        <v>6</v>
      </c>
      <c r="E5887">
        <v>1</v>
      </c>
      <c r="F5887" s="1">
        <f>VLOOKUP(A5887,Weather!$A$1:$E$366, 5)</f>
        <v>0.94545454545454466</v>
      </c>
      <c r="G5887" s="1">
        <f>VLOOKUP(D5887, Fall!$A$1:$E$25, 2)</f>
        <v>401.78571428571399</v>
      </c>
      <c r="H5887" s="1">
        <f>VLOOKUP(D5887, Fall!$A$1:$E$25, 3)</f>
        <v>309.98601628691301</v>
      </c>
      <c r="I5887" s="1">
        <f>VLOOKUP(D5887, Fall!$A$1:$E$25, 5)</f>
        <v>271.929824561403</v>
      </c>
      <c r="J5887" s="1">
        <f t="shared" si="547"/>
        <v>396.77845803123387</v>
      </c>
      <c r="K5887" s="47">
        <f t="shared" si="548"/>
        <v>7.4229408645208661</v>
      </c>
      <c r="L5887" s="48">
        <f>Solar!K5904/1000*Variables!$B$3</f>
        <v>0</v>
      </c>
      <c r="M5887">
        <f>IF(E5887=1, VLOOKUP(D5887, Sheet1!$A$2:$C$26, 2), Sheet1!$C$3)</f>
        <v>0.18637999999999999</v>
      </c>
      <c r="N5887" s="1">
        <f>'Electricity Rates'!$J$2</f>
        <v>0.24729999999999999</v>
      </c>
      <c r="O5887" s="145">
        <f>L5887-K5887</f>
        <v>-7.4229408645208661</v>
      </c>
      <c r="P5887">
        <f t="shared" si="549"/>
        <v>1.83569327579601</v>
      </c>
      <c r="Q5887">
        <f>IF(O5887&gt;0, IF(Q5886+O5887*Variables!$B$5&lt;Variables!$B$4, Q5886+O5887*Variables!$B$5, Variables!$B$4), IF(Q5886&gt;-O5887, Q5886+O5887/Variables!$B$5, 0))</f>
        <v>32.855963473647947</v>
      </c>
      <c r="R5887">
        <f>IF(O5887&gt;0, 0, IF(Q5886&gt;-O5887, 0, -O5887 - Q5886*Variables!$B$5))</f>
        <v>0</v>
      </c>
      <c r="S5887">
        <f t="shared" si="550"/>
        <v>0</v>
      </c>
      <c r="T5887">
        <f t="shared" si="551"/>
        <v>0</v>
      </c>
    </row>
    <row r="5888" spans="1:20" x14ac:dyDescent="0.3">
      <c r="A5888" s="3">
        <f t="shared" si="546"/>
        <v>43346</v>
      </c>
      <c r="B5888">
        <v>9</v>
      </c>
      <c r="C5888">
        <v>3</v>
      </c>
      <c r="D5888">
        <v>7</v>
      </c>
      <c r="E5888">
        <v>1</v>
      </c>
      <c r="F5888" s="1">
        <f>VLOOKUP(A5888,Weather!$A$1:$E$366, 5)</f>
        <v>0.94545454545454466</v>
      </c>
      <c r="G5888" s="1">
        <f>VLOOKUP(D5888, Fall!$A$1:$E$25, 2)</f>
        <v>593.74999999999898</v>
      </c>
      <c r="H5888" s="1">
        <f>VLOOKUP(D5888, Fall!$A$1:$E$25, 3)</f>
        <v>390.39236653779699</v>
      </c>
      <c r="I5888" s="1">
        <f>VLOOKUP(D5888, Fall!$A$1:$E$25, 5)</f>
        <v>263.15789473684202</v>
      </c>
      <c r="J5888" s="1">
        <f t="shared" si="547"/>
        <v>582.65776544751509</v>
      </c>
      <c r="K5888" s="47">
        <f t="shared" si="548"/>
        <v>10.900375384871102</v>
      </c>
      <c r="L5888" s="48">
        <f>Solar!K5905/1000*Variables!$B$3</f>
        <v>1.44065</v>
      </c>
      <c r="M5888">
        <f>IF(E5888=1, VLOOKUP(D5888, Sheet1!$A$2:$C$26, 2), Sheet1!$C$3)</f>
        <v>0.18637999999999999</v>
      </c>
      <c r="N5888" s="1">
        <f>'Electricity Rates'!$J$2</f>
        <v>0.24729999999999999</v>
      </c>
      <c r="O5888" s="145">
        <f>L5888-K5888</f>
        <v>-9.4597253848711027</v>
      </c>
      <c r="P5888">
        <f t="shared" si="549"/>
        <v>2.6956628326786234</v>
      </c>
      <c r="Q5888">
        <f>IF(O5888&gt;0, IF(Q5887+O5888*Variables!$B$5&lt;Variables!$B$4, Q5887+O5888*Variables!$B$5, Variables!$B$4), IF(Q5887&gt;-O5888, Q5887+O5888/Variables!$B$5, 0))</f>
        <v>22.79242583016805</v>
      </c>
      <c r="R5888">
        <f>IF(O5888&gt;0, 0, IF(Q5887&gt;-O5888, 0, -O5888 - Q5887*Variables!$B$5))</f>
        <v>0</v>
      </c>
      <c r="S5888">
        <f t="shared" si="550"/>
        <v>0</v>
      </c>
      <c r="T5888">
        <f t="shared" si="551"/>
        <v>0</v>
      </c>
    </row>
    <row r="5889" spans="1:20" x14ac:dyDescent="0.3">
      <c r="A5889" s="3">
        <f t="shared" si="546"/>
        <v>43346</v>
      </c>
      <c r="B5889">
        <v>9</v>
      </c>
      <c r="C5889">
        <v>3</v>
      </c>
      <c r="D5889">
        <v>8</v>
      </c>
      <c r="E5889">
        <v>1</v>
      </c>
      <c r="F5889" s="1">
        <f>VLOOKUP(A5889,Weather!$A$1:$E$366, 5)</f>
        <v>0.94545454545454466</v>
      </c>
      <c r="G5889" s="1">
        <f>VLOOKUP(D5889, Fall!$A$1:$E$25, 2)</f>
        <v>866.07142857142799</v>
      </c>
      <c r="H5889" s="1">
        <f>VLOOKUP(D5889, Fall!$A$1:$E$25, 3)</f>
        <v>561.61059471909198</v>
      </c>
      <c r="I5889" s="1">
        <f>VLOOKUP(D5889, Fall!$A$1:$E$25, 5)</f>
        <v>271.929824561403</v>
      </c>
      <c r="J5889" s="1">
        <f t="shared" si="547"/>
        <v>849.46447399766396</v>
      </c>
      <c r="K5889" s="47">
        <f t="shared" si="548"/>
        <v>15.891801657487212</v>
      </c>
      <c r="L5889" s="48">
        <f>Solar!K5906/1000*Variables!$B$3</f>
        <v>4.5098999999999991</v>
      </c>
      <c r="M5889">
        <f>IF(E5889=1, VLOOKUP(D5889, Sheet1!$A$2:$C$26, 2), Sheet1!$C$3)</f>
        <v>0.18637999999999999</v>
      </c>
      <c r="N5889" s="1">
        <f>'Electricity Rates'!$J$2</f>
        <v>0.24729999999999999</v>
      </c>
      <c r="O5889" s="145">
        <f>L5889-K5889</f>
        <v>-11.381901657487212</v>
      </c>
      <c r="P5889">
        <f t="shared" si="549"/>
        <v>3.9300425498965876</v>
      </c>
      <c r="Q5889">
        <f>IF(O5889&gt;0, IF(Q5888+O5889*Variables!$B$5&lt;Variables!$B$4, Q5888+O5889*Variables!$B$5, Variables!$B$4), IF(Q5888&gt;-O5889, Q5888+O5889/Variables!$B$5, 0))</f>
        <v>10.684019811564632</v>
      </c>
      <c r="R5889">
        <f>IF(O5889&gt;0, 0, IF(Q5888&gt;-O5889, 0, -O5889 - Q5888*Variables!$B$5))</f>
        <v>0</v>
      </c>
      <c r="S5889">
        <f t="shared" si="550"/>
        <v>0</v>
      </c>
      <c r="T5889">
        <f t="shared" si="551"/>
        <v>0</v>
      </c>
    </row>
    <row r="5890" spans="1:20" x14ac:dyDescent="0.3">
      <c r="A5890" s="3">
        <f t="shared" si="546"/>
        <v>43346</v>
      </c>
      <c r="B5890">
        <v>9</v>
      </c>
      <c r="C5890">
        <v>3</v>
      </c>
      <c r="D5890">
        <v>9</v>
      </c>
      <c r="E5890">
        <v>1</v>
      </c>
      <c r="F5890" s="1">
        <f>VLOOKUP(A5890,Weather!$A$1:$E$366, 5)</f>
        <v>0.94545454545454466</v>
      </c>
      <c r="G5890" s="1">
        <f>VLOOKUP(D5890, Fall!$A$1:$E$25, 2)</f>
        <v>1080.3571428571399</v>
      </c>
      <c r="H5890" s="1">
        <f>VLOOKUP(D5890, Fall!$A$1:$E$25, 3)</f>
        <v>760.17932055605797</v>
      </c>
      <c r="I5890" s="1">
        <f>VLOOKUP(D5890, Fall!$A$1:$E$25, 5)</f>
        <v>311.40350877192998</v>
      </c>
      <c r="J5890" s="1">
        <f t="shared" si="547"/>
        <v>1062.8928980043534</v>
      </c>
      <c r="K5890" s="47">
        <f t="shared" si="548"/>
        <v>19.884625708647846</v>
      </c>
      <c r="L5890" s="48">
        <f>Solar!K5907/1000*Variables!$B$3</f>
        <v>6.4492999999999991</v>
      </c>
      <c r="M5890">
        <f>IF(E5890=1, VLOOKUP(D5890, Sheet1!$A$2:$C$26, 2), Sheet1!$C$3)</f>
        <v>0.25796000000000002</v>
      </c>
      <c r="N5890" s="1">
        <f>'Electricity Rates'!$J$2</f>
        <v>0.24729999999999999</v>
      </c>
      <c r="O5890" s="145">
        <f>L5890-K5890</f>
        <v>-13.435325708647847</v>
      </c>
      <c r="P5890">
        <f t="shared" si="549"/>
        <v>4.9174679377486123</v>
      </c>
      <c r="Q5890">
        <f>IF(O5890&gt;0, IF(Q5889+O5890*Variables!$B$5&lt;Variables!$B$4, Q5889+O5890*Variables!$B$5, Variables!$B$4), IF(Q5889&gt;-O5890, Q5889+O5890/Variables!$B$5, 0))</f>
        <v>0</v>
      </c>
      <c r="R5890">
        <f>IF(O5890&gt;0, 0, IF(Q5889&gt;-O5890, 0, -O5890 - Q5889*Variables!$B$5))</f>
        <v>3.392347085777093</v>
      </c>
      <c r="S5890">
        <f t="shared" si="550"/>
        <v>0.87508985424705898</v>
      </c>
      <c r="T5890">
        <f t="shared" si="551"/>
        <v>0</v>
      </c>
    </row>
    <row r="5891" spans="1:20" x14ac:dyDescent="0.3">
      <c r="A5891" s="3">
        <f t="shared" ref="A5891:A5954" si="552">DATE(2018, B5891, C5891)</f>
        <v>43346</v>
      </c>
      <c r="B5891">
        <v>9</v>
      </c>
      <c r="C5891">
        <v>3</v>
      </c>
      <c r="D5891">
        <v>10</v>
      </c>
      <c r="E5891">
        <v>1</v>
      </c>
      <c r="F5891" s="1">
        <f>VLOOKUP(A5891,Weather!$A$1:$E$366, 5)</f>
        <v>0.94545454545454466</v>
      </c>
      <c r="G5891" s="1">
        <f>VLOOKUP(D5891, Fall!$A$1:$E$25, 2)</f>
        <v>1205.3571428571399</v>
      </c>
      <c r="H5891" s="1">
        <f>VLOOKUP(D5891, Fall!$A$1:$E$25, 3)</f>
        <v>904.12930821748796</v>
      </c>
      <c r="I5891" s="1">
        <f>VLOOKUP(D5891, Fall!$A$1:$E$25, 5)</f>
        <v>359.64912280701702</v>
      </c>
      <c r="J5891" s="1">
        <f t="shared" ref="J5891:J5954" si="553">IF(E5891=0, I5891, H5891 + (G5891-H5891)*F5891)</f>
        <v>1188.9265336949768</v>
      </c>
      <c r="K5891" s="47">
        <f t="shared" ref="K5891:K5954" si="554">J5891*1000/53453</f>
        <v>22.242465973752207</v>
      </c>
      <c r="L5891" s="48">
        <f>Solar!K5908/1000*Variables!$B$3</f>
        <v>27.691650000000003</v>
      </c>
      <c r="M5891">
        <f>IF(E5891=1, VLOOKUP(D5891, Sheet1!$A$2:$C$26, 2), Sheet1!$C$3)</f>
        <v>0.25796000000000002</v>
      </c>
      <c r="N5891" s="1">
        <f>'Electricity Rates'!$J$2</f>
        <v>0.24729999999999999</v>
      </c>
      <c r="O5891" s="145">
        <f>L5891-K5891</f>
        <v>5.4491840262477957</v>
      </c>
      <c r="P5891">
        <f t="shared" ref="P5891:P5954" si="555">N5891*K5891</f>
        <v>5.500561835308921</v>
      </c>
      <c r="Q5891">
        <f>IF(O5891&gt;0, IF(Q5890+O5891*Variables!$B$5&lt;Variables!$B$4, Q5890+O5891*Variables!$B$5, Variables!$B$4), IF(Q5890&gt;-O5891, Q5890+O5891/Variables!$B$5, 0))</f>
        <v>5.1222329846729275</v>
      </c>
      <c r="R5891">
        <f>IF(O5891&gt;0, 0, IF(Q5890&gt;-O5891, 0, -O5891 - Q5890*Variables!$B$5))</f>
        <v>0</v>
      </c>
      <c r="S5891">
        <f t="shared" ref="S5891:S5954" si="556">R5891*M5891</f>
        <v>0</v>
      </c>
      <c r="T5891">
        <f t="shared" ref="T5891:T5954" si="557">IF(AND(R5891&gt;0, M5891&gt;0.3), 1, 0)</f>
        <v>0</v>
      </c>
    </row>
    <row r="5892" spans="1:20" x14ac:dyDescent="0.3">
      <c r="A5892" s="3">
        <f t="shared" si="552"/>
        <v>43346</v>
      </c>
      <c r="B5892">
        <v>9</v>
      </c>
      <c r="C5892">
        <v>3</v>
      </c>
      <c r="D5892">
        <v>11</v>
      </c>
      <c r="E5892">
        <v>1</v>
      </c>
      <c r="F5892" s="1">
        <f>VLOOKUP(A5892,Weather!$A$1:$E$366, 5)</f>
        <v>0.94545454545454466</v>
      </c>
      <c r="G5892" s="1">
        <f>VLOOKUP(D5892, Fall!$A$1:$E$25, 2)</f>
        <v>1290.17857142857</v>
      </c>
      <c r="H5892" s="1">
        <f>VLOOKUP(D5892, Fall!$A$1:$E$25, 3)</f>
        <v>975.19947355433101</v>
      </c>
      <c r="I5892" s="1">
        <f>VLOOKUP(D5892, Fall!$A$1:$E$25, 5)</f>
        <v>377.19298245613999</v>
      </c>
      <c r="J5892" s="1">
        <f t="shared" si="553"/>
        <v>1272.9978933627021</v>
      </c>
      <c r="K5892" s="47">
        <f t="shared" si="554"/>
        <v>23.815274977320303</v>
      </c>
      <c r="L5892" s="48">
        <f>Solar!K5909/1000*Variables!$B$3</f>
        <v>33.395600000000002</v>
      </c>
      <c r="M5892">
        <f>IF(E5892=1, VLOOKUP(D5892, Sheet1!$A$2:$C$26, 2), Sheet1!$C$3)</f>
        <v>0.25796000000000002</v>
      </c>
      <c r="N5892" s="1">
        <f>'Electricity Rates'!$J$2</f>
        <v>0.24729999999999999</v>
      </c>
      <c r="O5892" s="145">
        <f>L5892-K5892</f>
        <v>9.5803250226796983</v>
      </c>
      <c r="P5892">
        <f t="shared" si="555"/>
        <v>5.8895175018913104</v>
      </c>
      <c r="Q5892">
        <f>IF(O5892&gt;0, IF(Q5891+O5892*Variables!$B$5&lt;Variables!$B$4, Q5891+O5892*Variables!$B$5, Variables!$B$4), IF(Q5891&gt;-O5892, Q5891+O5892/Variables!$B$5, 0))</f>
        <v>14.127738505991843</v>
      </c>
      <c r="R5892">
        <f>IF(O5892&gt;0, 0, IF(Q5891&gt;-O5892, 0, -O5892 - Q5891*Variables!$B$5))</f>
        <v>0</v>
      </c>
      <c r="S5892">
        <f t="shared" si="556"/>
        <v>0</v>
      </c>
      <c r="T5892">
        <f t="shared" si="557"/>
        <v>0</v>
      </c>
    </row>
    <row r="5893" spans="1:20" x14ac:dyDescent="0.3">
      <c r="A5893" s="3">
        <f t="shared" si="552"/>
        <v>43346</v>
      </c>
      <c r="B5893">
        <v>9</v>
      </c>
      <c r="C5893">
        <v>3</v>
      </c>
      <c r="D5893">
        <v>12</v>
      </c>
      <c r="E5893">
        <v>1</v>
      </c>
      <c r="F5893" s="1">
        <f>VLOOKUP(A5893,Weather!$A$1:$E$366, 5)</f>
        <v>0.94545454545454466</v>
      </c>
      <c r="G5893" s="1">
        <f>VLOOKUP(D5893, Fall!$A$1:$E$25, 2)</f>
        <v>1366.07142857142</v>
      </c>
      <c r="H5893" s="1">
        <f>VLOOKUP(D5893, Fall!$A$1:$E$25, 3)</f>
        <v>996.442378876367</v>
      </c>
      <c r="I5893" s="1">
        <f>VLOOKUP(D5893, Fall!$A$1:$E$25, 5)</f>
        <v>368.42105263157799</v>
      </c>
      <c r="J5893" s="1">
        <f t="shared" si="553"/>
        <v>1345.9098440425987</v>
      </c>
      <c r="K5893" s="47">
        <f t="shared" si="554"/>
        <v>25.179313491152953</v>
      </c>
      <c r="L5893" s="48">
        <f>Solar!K5910/1000*Variables!$B$3</f>
        <v>36.613900000000001</v>
      </c>
      <c r="M5893">
        <f>IF(E5893=1, VLOOKUP(D5893, Sheet1!$A$2:$C$26, 2), Sheet1!$C$3)</f>
        <v>0.25796000000000002</v>
      </c>
      <c r="N5893" s="1">
        <f>'Electricity Rates'!$J$2</f>
        <v>0.24729999999999999</v>
      </c>
      <c r="O5893" s="145">
        <f>L5893-K5893</f>
        <v>11.434586508847048</v>
      </c>
      <c r="P5893">
        <f t="shared" si="555"/>
        <v>6.2268442263621253</v>
      </c>
      <c r="Q5893">
        <f>IF(O5893&gt;0, IF(Q5892+O5893*Variables!$B$5&lt;Variables!$B$4, Q5892+O5893*Variables!$B$5, Variables!$B$4), IF(Q5892&gt;-O5893, Q5892+O5893/Variables!$B$5, 0))</f>
        <v>24.876249824308069</v>
      </c>
      <c r="R5893">
        <f>IF(O5893&gt;0, 0, IF(Q5892&gt;-O5893, 0, -O5893 - Q5892*Variables!$B$5))</f>
        <v>0</v>
      </c>
      <c r="S5893">
        <f t="shared" si="556"/>
        <v>0</v>
      </c>
      <c r="T5893">
        <f t="shared" si="557"/>
        <v>0</v>
      </c>
    </row>
    <row r="5894" spans="1:20" x14ac:dyDescent="0.3">
      <c r="A5894" s="3">
        <f t="shared" si="552"/>
        <v>43346</v>
      </c>
      <c r="B5894">
        <v>9</v>
      </c>
      <c r="C5894">
        <v>3</v>
      </c>
      <c r="D5894">
        <v>13</v>
      </c>
      <c r="E5894">
        <v>1</v>
      </c>
      <c r="F5894" s="1">
        <f>VLOOKUP(A5894,Weather!$A$1:$E$366, 5)</f>
        <v>0.94545454545454466</v>
      </c>
      <c r="G5894" s="1">
        <f>VLOOKUP(D5894, Fall!$A$1:$E$25, 2)</f>
        <v>1446.42857142857</v>
      </c>
      <c r="H5894" s="1">
        <f>VLOOKUP(D5894, Fall!$A$1:$E$25, 3)</f>
        <v>1031.4839187299399</v>
      </c>
      <c r="I5894" s="1">
        <f>VLOOKUP(D5894, Fall!$A$1:$E$25, 5)</f>
        <v>350.87719298245599</v>
      </c>
      <c r="J5894" s="1">
        <f t="shared" si="553"/>
        <v>1423.7952267359171</v>
      </c>
      <c r="K5894" s="47">
        <f t="shared" si="554"/>
        <v>26.636395089815672</v>
      </c>
      <c r="L5894" s="48">
        <f>Solar!K5911/1000*Variables!$B$3</f>
        <v>37.730899999999998</v>
      </c>
      <c r="M5894">
        <f>IF(E5894=1, VLOOKUP(D5894, Sheet1!$A$2:$C$26, 2), Sheet1!$C$3)</f>
        <v>0.55478000000000005</v>
      </c>
      <c r="N5894" s="1">
        <f>'Electricity Rates'!$J$2</f>
        <v>0.24729999999999999</v>
      </c>
      <c r="O5894" s="145">
        <f>L5894-K5894</f>
        <v>11.094504910184327</v>
      </c>
      <c r="P5894">
        <f t="shared" si="555"/>
        <v>6.587180505711415</v>
      </c>
      <c r="Q5894">
        <f>IF(O5894&gt;0, IF(Q5893+O5894*Variables!$B$5&lt;Variables!$B$4, Q5893+O5894*Variables!$B$5, Variables!$B$4), IF(Q5893&gt;-O5894, Q5893+O5894/Variables!$B$5, 0))</f>
        <v>35.305084439881334</v>
      </c>
      <c r="R5894">
        <f>IF(O5894&gt;0, 0, IF(Q5893&gt;-O5894, 0, -O5894 - Q5893*Variables!$B$5))</f>
        <v>0</v>
      </c>
      <c r="S5894">
        <f t="shared" si="556"/>
        <v>0</v>
      </c>
      <c r="T5894">
        <f t="shared" si="557"/>
        <v>0</v>
      </c>
    </row>
    <row r="5895" spans="1:20" x14ac:dyDescent="0.3">
      <c r="A5895" s="3">
        <f t="shared" si="552"/>
        <v>43346</v>
      </c>
      <c r="B5895">
        <v>9</v>
      </c>
      <c r="C5895">
        <v>3</v>
      </c>
      <c r="D5895">
        <v>14</v>
      </c>
      <c r="E5895">
        <v>1</v>
      </c>
      <c r="F5895" s="1">
        <f>VLOOKUP(A5895,Weather!$A$1:$E$366, 5)</f>
        <v>0.94545454545454466</v>
      </c>
      <c r="G5895" s="1">
        <f>VLOOKUP(D5895, Fall!$A$1:$E$25, 2)</f>
        <v>1482.1428571428501</v>
      </c>
      <c r="H5895" s="1">
        <f>VLOOKUP(D5895, Fall!$A$1:$E$25, 3)</f>
        <v>1052.56230978037</v>
      </c>
      <c r="I5895" s="1">
        <f>VLOOKUP(D5895, Fall!$A$1:$E$25, 5)</f>
        <v>342.105263157894</v>
      </c>
      <c r="J5895" s="1">
        <f t="shared" si="553"/>
        <v>1458.711190923078</v>
      </c>
      <c r="K5895" s="47">
        <f t="shared" si="554"/>
        <v>27.289603781323368</v>
      </c>
      <c r="L5895" s="48">
        <f>Solar!K5912/1000*Variables!$B$3</f>
        <v>35.712849999999996</v>
      </c>
      <c r="M5895">
        <f>IF(E5895=1, VLOOKUP(D5895, Sheet1!$A$2:$C$26, 2), Sheet1!$C$3)</f>
        <v>0.55478000000000005</v>
      </c>
      <c r="N5895" s="1">
        <f>'Electricity Rates'!$J$2</f>
        <v>0.24729999999999999</v>
      </c>
      <c r="O5895" s="145">
        <f>L5895-K5895</f>
        <v>8.4232462186766277</v>
      </c>
      <c r="P5895">
        <f t="shared" si="555"/>
        <v>6.748719015121269</v>
      </c>
      <c r="Q5895">
        <f>IF(O5895&gt;0, IF(Q5894+O5895*Variables!$B$5&lt;Variables!$B$4, Q5894+O5895*Variables!$B$5, Variables!$B$4), IF(Q5894&gt;-O5895, Q5894+O5895/Variables!$B$5, 0))</f>
        <v>43.222935885437366</v>
      </c>
      <c r="R5895">
        <f>IF(O5895&gt;0, 0, IF(Q5894&gt;-O5895, 0, -O5895 - Q5894*Variables!$B$5))</f>
        <v>0</v>
      </c>
      <c r="S5895">
        <f t="shared" si="556"/>
        <v>0</v>
      </c>
      <c r="T5895">
        <f t="shared" si="557"/>
        <v>0</v>
      </c>
    </row>
    <row r="5896" spans="1:20" x14ac:dyDescent="0.3">
      <c r="A5896" s="3">
        <f t="shared" si="552"/>
        <v>43346</v>
      </c>
      <c r="B5896">
        <v>9</v>
      </c>
      <c r="C5896">
        <v>3</v>
      </c>
      <c r="D5896">
        <v>15</v>
      </c>
      <c r="E5896">
        <v>1</v>
      </c>
      <c r="F5896" s="1">
        <f>VLOOKUP(A5896,Weather!$A$1:$E$366, 5)</f>
        <v>0.94545454545454466</v>
      </c>
      <c r="G5896" s="1">
        <f>VLOOKUP(D5896, Fall!$A$1:$E$25, 2)</f>
        <v>1437.5</v>
      </c>
      <c r="H5896" s="1">
        <f>VLOOKUP(D5896, Fall!$A$1:$E$25, 3)</f>
        <v>1060.00658057086</v>
      </c>
      <c r="I5896" s="1">
        <f>VLOOKUP(D5896, Fall!$A$1:$E$25, 5)</f>
        <v>328.94736842105198</v>
      </c>
      <c r="J5896" s="1">
        <f t="shared" si="553"/>
        <v>1416.9094498493193</v>
      </c>
      <c r="K5896" s="47">
        <f t="shared" si="554"/>
        <v>26.507575811447804</v>
      </c>
      <c r="L5896" s="48">
        <f>Solar!K5913/1000*Variables!$B$3</f>
        <v>30.55405</v>
      </c>
      <c r="M5896">
        <f>IF(E5896=1, VLOOKUP(D5896, Sheet1!$A$2:$C$26, 2), Sheet1!$C$3)</f>
        <v>0.55478000000000005</v>
      </c>
      <c r="N5896" s="1">
        <f>'Electricity Rates'!$J$2</f>
        <v>0.24729999999999999</v>
      </c>
      <c r="O5896" s="145">
        <f>L5896-K5896</f>
        <v>4.046474188552196</v>
      </c>
      <c r="P5896">
        <f t="shared" si="555"/>
        <v>6.5553234981710418</v>
      </c>
      <c r="Q5896">
        <f>IF(O5896&gt;0, IF(Q5895+O5896*Variables!$B$5&lt;Variables!$B$4, Q5895+O5896*Variables!$B$5, Variables!$B$4), IF(Q5895&gt;-O5896, Q5895+O5896/Variables!$B$5, 0))</f>
        <v>47.02662162267643</v>
      </c>
      <c r="R5896">
        <f>IF(O5896&gt;0, 0, IF(Q5895&gt;-O5896, 0, -O5896 - Q5895*Variables!$B$5))</f>
        <v>0</v>
      </c>
      <c r="S5896">
        <f t="shared" si="556"/>
        <v>0</v>
      </c>
      <c r="T5896">
        <f t="shared" si="557"/>
        <v>0</v>
      </c>
    </row>
    <row r="5897" spans="1:20" x14ac:dyDescent="0.3">
      <c r="A5897" s="3">
        <f t="shared" si="552"/>
        <v>43346</v>
      </c>
      <c r="B5897">
        <v>9</v>
      </c>
      <c r="C5897">
        <v>3</v>
      </c>
      <c r="D5897">
        <v>16</v>
      </c>
      <c r="E5897">
        <v>1</v>
      </c>
      <c r="F5897" s="1">
        <f>VLOOKUP(A5897,Weather!$A$1:$E$366, 5)</f>
        <v>0.94545454545454466</v>
      </c>
      <c r="G5897" s="1">
        <f>VLOOKUP(D5897, Fall!$A$1:$E$25, 2)</f>
        <v>1348.2142857142801</v>
      </c>
      <c r="H5897" s="1">
        <f>VLOOKUP(D5897, Fall!$A$1:$E$25, 3)</f>
        <v>1003.98947108661</v>
      </c>
      <c r="I5897" s="1">
        <f>VLOOKUP(D5897, Fall!$A$1:$E$25, 5)</f>
        <v>298.24561403508801</v>
      </c>
      <c r="J5897" s="1">
        <f t="shared" si="553"/>
        <v>1329.4383867345887</v>
      </c>
      <c r="K5897" s="47">
        <f t="shared" si="554"/>
        <v>24.871165074637322</v>
      </c>
      <c r="L5897" s="48">
        <f>Solar!K5914/1000*Variables!$B$3</f>
        <v>22.578949999999999</v>
      </c>
      <c r="M5897">
        <f>IF(E5897=1, VLOOKUP(D5897, Sheet1!$A$2:$C$26, 2), Sheet1!$C$3)</f>
        <v>0.55478000000000005</v>
      </c>
      <c r="N5897" s="1">
        <f>'Electricity Rates'!$J$2</f>
        <v>0.24729999999999999</v>
      </c>
      <c r="O5897" s="145">
        <f>L5897-K5897</f>
        <v>-2.2922150746373227</v>
      </c>
      <c r="P5897">
        <f t="shared" si="555"/>
        <v>6.1506391229578092</v>
      </c>
      <c r="Q5897">
        <f>IF(O5897&gt;0, IF(Q5896+O5897*Variables!$B$5&lt;Variables!$B$4, Q5896+O5897*Variables!$B$5, Variables!$B$4), IF(Q5896&gt;-O5897, Q5896+O5897/Variables!$B$5, 0))</f>
        <v>44.588094947530344</v>
      </c>
      <c r="R5897">
        <f>IF(O5897&gt;0, 0, IF(Q5896&gt;-O5897, 0, -O5897 - Q5896*Variables!$B$5))</f>
        <v>0</v>
      </c>
      <c r="S5897">
        <f t="shared" si="556"/>
        <v>0</v>
      </c>
      <c r="T5897">
        <f t="shared" si="557"/>
        <v>0</v>
      </c>
    </row>
    <row r="5898" spans="1:20" x14ac:dyDescent="0.3">
      <c r="A5898" s="3">
        <f t="shared" si="552"/>
        <v>43346</v>
      </c>
      <c r="B5898">
        <v>9</v>
      </c>
      <c r="C5898">
        <v>3</v>
      </c>
      <c r="D5898">
        <v>17</v>
      </c>
      <c r="E5898">
        <v>1</v>
      </c>
      <c r="F5898" s="1">
        <f>VLOOKUP(A5898,Weather!$A$1:$E$366, 5)</f>
        <v>0.94545454545454466</v>
      </c>
      <c r="G5898" s="1">
        <f>VLOOKUP(D5898, Fall!$A$1:$E$25, 2)</f>
        <v>1080.3571428571399</v>
      </c>
      <c r="H5898" s="1">
        <f>VLOOKUP(D5898, Fall!$A$1:$E$25, 3)</f>
        <v>794.90091642515802</v>
      </c>
      <c r="I5898" s="1">
        <f>VLOOKUP(D5898, Fall!$A$1:$E$25, 5)</f>
        <v>263.15789473684202</v>
      </c>
      <c r="J5898" s="1">
        <f t="shared" si="553"/>
        <v>1064.7868032335771</v>
      </c>
      <c r="K5898" s="47">
        <f t="shared" si="554"/>
        <v>19.920056932886407</v>
      </c>
      <c r="L5898" s="48">
        <f>Solar!K5915/1000*Variables!$B$3</f>
        <v>12.873750000000001</v>
      </c>
      <c r="M5898">
        <f>IF(E5898=1, VLOOKUP(D5898, Sheet1!$A$2:$C$26, 2), Sheet1!$C$3)</f>
        <v>0.55478000000000005</v>
      </c>
      <c r="N5898" s="1">
        <f>'Electricity Rates'!$J$2</f>
        <v>0.24729999999999999</v>
      </c>
      <c r="O5898" s="145">
        <f>L5898-K5898</f>
        <v>-7.0463069328864059</v>
      </c>
      <c r="P5898">
        <f t="shared" si="555"/>
        <v>4.9262300795028082</v>
      </c>
      <c r="Q5898">
        <f>IF(O5898&gt;0, IF(Q5897+O5898*Variables!$B$5&lt;Variables!$B$4, Q5897+O5898*Variables!$B$5, Variables!$B$4), IF(Q5897&gt;-O5898, Q5897+O5898/Variables!$B$5, 0))</f>
        <v>37.092023742332039</v>
      </c>
      <c r="R5898">
        <f>IF(O5898&gt;0, 0, IF(Q5897&gt;-O5898, 0, -O5898 - Q5897*Variables!$B$5))</f>
        <v>0</v>
      </c>
      <c r="S5898">
        <f t="shared" si="556"/>
        <v>0</v>
      </c>
      <c r="T5898">
        <f t="shared" si="557"/>
        <v>0</v>
      </c>
    </row>
    <row r="5899" spans="1:20" x14ac:dyDescent="0.3">
      <c r="A5899" s="3">
        <f t="shared" si="552"/>
        <v>43346</v>
      </c>
      <c r="B5899">
        <v>9</v>
      </c>
      <c r="C5899">
        <v>3</v>
      </c>
      <c r="D5899">
        <v>18</v>
      </c>
      <c r="E5899">
        <v>1</v>
      </c>
      <c r="F5899" s="1">
        <f>VLOOKUP(A5899,Weather!$A$1:$E$366, 5)</f>
        <v>0.94545454545454466</v>
      </c>
      <c r="G5899" s="1">
        <f>VLOOKUP(D5899, Fall!$A$1:$E$25, 2)</f>
        <v>678.57142857142799</v>
      </c>
      <c r="H5899" s="1">
        <f>VLOOKUP(D5899, Fall!$A$1:$E$25, 3)</f>
        <v>583.61400485626905</v>
      </c>
      <c r="I5899" s="1">
        <f>VLOOKUP(D5899, Fall!$A$1:$E$25, 5)</f>
        <v>280.70175438596499</v>
      </c>
      <c r="J5899" s="1">
        <f t="shared" si="553"/>
        <v>673.39193273241926</v>
      </c>
      <c r="K5899" s="47">
        <f t="shared" si="554"/>
        <v>12.59783235239218</v>
      </c>
      <c r="L5899" s="48">
        <f>Solar!K5916/1000*Variables!$B$3</f>
        <v>4.0973500000000005</v>
      </c>
      <c r="M5899">
        <f>IF(E5899=1, VLOOKUP(D5899, Sheet1!$A$2:$C$26, 2), Sheet1!$C$3)</f>
        <v>0.55478000000000005</v>
      </c>
      <c r="N5899" s="1">
        <f>'Electricity Rates'!$J$2</f>
        <v>0.24729999999999999</v>
      </c>
      <c r="O5899" s="145">
        <f>L5899-K5899</f>
        <v>-8.5004823523921793</v>
      </c>
      <c r="P5899">
        <f t="shared" si="555"/>
        <v>3.1154439407465859</v>
      </c>
      <c r="Q5899">
        <f>IF(O5899&gt;0, IF(Q5898+O5899*Variables!$B$5&lt;Variables!$B$4, Q5898+O5899*Variables!$B$5, Variables!$B$4), IF(Q5898&gt;-O5899, Q5898+O5899/Variables!$B$5, 0))</f>
        <v>28.048957409999932</v>
      </c>
      <c r="R5899">
        <f>IF(O5899&gt;0, 0, IF(Q5898&gt;-O5899, 0, -O5899 - Q5898*Variables!$B$5))</f>
        <v>0</v>
      </c>
      <c r="S5899">
        <f t="shared" si="556"/>
        <v>0</v>
      </c>
      <c r="T5899">
        <f t="shared" si="557"/>
        <v>0</v>
      </c>
    </row>
    <row r="5900" spans="1:20" x14ac:dyDescent="0.3">
      <c r="A5900" s="3">
        <f t="shared" si="552"/>
        <v>43346</v>
      </c>
      <c r="B5900">
        <v>9</v>
      </c>
      <c r="C5900">
        <v>3</v>
      </c>
      <c r="D5900">
        <v>19</v>
      </c>
      <c r="E5900">
        <v>1</v>
      </c>
      <c r="F5900" s="1">
        <f>VLOOKUP(A5900,Weather!$A$1:$E$366, 5)</f>
        <v>0.94545454545454466</v>
      </c>
      <c r="G5900" s="1">
        <f>VLOOKUP(D5900, Fall!$A$1:$E$25, 2)</f>
        <v>517.85714285714198</v>
      </c>
      <c r="H5900" s="1">
        <f>VLOOKUP(D5900, Fall!$A$1:$E$25, 3)</f>
        <v>442.60593718179598</v>
      </c>
      <c r="I5900" s="1">
        <f>VLOOKUP(D5900, Fall!$A$1:$E$25, 5)</f>
        <v>289.47368421052602</v>
      </c>
      <c r="J5900" s="1">
        <f t="shared" si="553"/>
        <v>513.75253163848674</v>
      </c>
      <c r="K5900" s="47">
        <f t="shared" si="554"/>
        <v>9.6112946259047529</v>
      </c>
      <c r="L5900" s="48">
        <f>Solar!K5917/1000*Variables!$B$3</f>
        <v>0.50644999999999996</v>
      </c>
      <c r="M5900">
        <f>IF(E5900=1, VLOOKUP(D5900, Sheet1!$A$2:$C$26, 2), Sheet1!$C$3)</f>
        <v>0.25796000000000002</v>
      </c>
      <c r="N5900" s="1">
        <f>'Electricity Rates'!$J$2</f>
        <v>0.24729999999999999</v>
      </c>
      <c r="O5900" s="145">
        <f>L5900-K5900</f>
        <v>-9.1048446259047537</v>
      </c>
      <c r="P5900">
        <f t="shared" si="555"/>
        <v>2.3768731609862455</v>
      </c>
      <c r="Q5900">
        <f>IF(O5900&gt;0, IF(Q5899+O5900*Variables!$B$5&lt;Variables!$B$4, Q5899+O5900*Variables!$B$5, Variables!$B$4), IF(Q5899&gt;-O5900, Q5899+O5900/Variables!$B$5, 0))</f>
        <v>18.362952488824661</v>
      </c>
      <c r="R5900">
        <f>IF(O5900&gt;0, 0, IF(Q5899&gt;-O5900, 0, -O5900 - Q5899*Variables!$B$5))</f>
        <v>0</v>
      </c>
      <c r="S5900">
        <f t="shared" si="556"/>
        <v>0</v>
      </c>
      <c r="T5900">
        <f t="shared" si="557"/>
        <v>0</v>
      </c>
    </row>
    <row r="5901" spans="1:20" x14ac:dyDescent="0.3">
      <c r="A5901" s="3">
        <f t="shared" si="552"/>
        <v>43346</v>
      </c>
      <c r="B5901">
        <v>9</v>
      </c>
      <c r="C5901">
        <v>3</v>
      </c>
      <c r="D5901">
        <v>20</v>
      </c>
      <c r="E5901">
        <v>1</v>
      </c>
      <c r="F5901" s="1">
        <f>VLOOKUP(A5901,Weather!$A$1:$E$366, 5)</f>
        <v>0.94545454545454466</v>
      </c>
      <c r="G5901" s="1">
        <f>VLOOKUP(D5901, Fall!$A$1:$E$25, 2)</f>
        <v>428.57142857142799</v>
      </c>
      <c r="H5901" s="1">
        <f>VLOOKUP(D5901, Fall!$A$1:$E$25, 3)</f>
        <v>354.11608052009001</v>
      </c>
      <c r="I5901" s="1">
        <f>VLOOKUP(D5901, Fall!$A$1:$E$25, 5)</f>
        <v>263.15789473684202</v>
      </c>
      <c r="J5901" s="1">
        <f t="shared" si="553"/>
        <v>424.51022776862766</v>
      </c>
      <c r="K5901" s="47">
        <f t="shared" si="554"/>
        <v>7.9417474747652639</v>
      </c>
      <c r="L5901" s="48">
        <f>Solar!K5918/1000*Variables!$B$3</f>
        <v>0</v>
      </c>
      <c r="M5901">
        <f>IF(E5901=1, VLOOKUP(D5901, Sheet1!$A$2:$C$26, 2), Sheet1!$C$3)</f>
        <v>0.25796000000000002</v>
      </c>
      <c r="N5901" s="1">
        <f>'Electricity Rates'!$J$2</f>
        <v>0.24729999999999999</v>
      </c>
      <c r="O5901" s="145">
        <f>L5901-K5901</f>
        <v>-7.9417474747652639</v>
      </c>
      <c r="P5901">
        <f t="shared" si="555"/>
        <v>1.9639941505094496</v>
      </c>
      <c r="Q5901">
        <f>IF(O5901&gt;0, IF(Q5900+O5901*Variables!$B$5&lt;Variables!$B$4, Q5900+O5901*Variables!$B$5, Variables!$B$4), IF(Q5900&gt;-O5901, Q5900+O5901/Variables!$B$5, 0))</f>
        <v>9.914284962478634</v>
      </c>
      <c r="R5901">
        <f>IF(O5901&gt;0, 0, IF(Q5900&gt;-O5901, 0, -O5901 - Q5900*Variables!$B$5))</f>
        <v>0</v>
      </c>
      <c r="S5901">
        <f t="shared" si="556"/>
        <v>0</v>
      </c>
      <c r="T5901">
        <f t="shared" si="557"/>
        <v>0</v>
      </c>
    </row>
    <row r="5902" spans="1:20" x14ac:dyDescent="0.3">
      <c r="A5902" s="3">
        <f t="shared" si="552"/>
        <v>43346</v>
      </c>
      <c r="B5902">
        <v>9</v>
      </c>
      <c r="C5902">
        <v>3</v>
      </c>
      <c r="D5902">
        <v>21</v>
      </c>
      <c r="E5902">
        <v>1</v>
      </c>
      <c r="F5902" s="1">
        <f>VLOOKUP(A5902,Weather!$A$1:$E$366, 5)</f>
        <v>0.94545454545454466</v>
      </c>
      <c r="G5902" s="1">
        <f>VLOOKUP(D5902, Fall!$A$1:$E$25, 2)</f>
        <v>366.07142857142799</v>
      </c>
      <c r="H5902" s="1">
        <f>VLOOKUP(D5902, Fall!$A$1:$E$25, 3)</f>
        <v>305.62638808916603</v>
      </c>
      <c r="I5902" s="1">
        <f>VLOOKUP(D5902, Fall!$A$1:$E$25, 5)</f>
        <v>271.929824561403</v>
      </c>
      <c r="J5902" s="1">
        <f t="shared" si="553"/>
        <v>362.77442636330454</v>
      </c>
      <c r="K5902" s="47">
        <f t="shared" si="554"/>
        <v>6.786792628352095</v>
      </c>
      <c r="L5902" s="48">
        <f>Solar!K5919/1000*Variables!$B$3</f>
        <v>0</v>
      </c>
      <c r="M5902">
        <f>IF(E5902=1, VLOOKUP(D5902, Sheet1!$A$2:$C$26, 2), Sheet1!$C$3)</f>
        <v>0.25796000000000002</v>
      </c>
      <c r="N5902" s="1">
        <f>'Electricity Rates'!$J$2</f>
        <v>0.24729999999999999</v>
      </c>
      <c r="O5902" s="145">
        <f>L5902-K5902</f>
        <v>-6.786792628352095</v>
      </c>
      <c r="P5902">
        <f t="shared" si="555"/>
        <v>1.678373816991473</v>
      </c>
      <c r="Q5902">
        <f>IF(O5902&gt;0, IF(Q5901+O5902*Variables!$B$5&lt;Variables!$B$4, Q5901+O5902*Variables!$B$5, Variables!$B$4), IF(Q5901&gt;-O5902, Q5901+O5902/Variables!$B$5, 0))</f>
        <v>2.6942928046572563</v>
      </c>
      <c r="R5902">
        <f>IF(O5902&gt;0, 0, IF(Q5901&gt;-O5902, 0, -O5902 - Q5901*Variables!$B$5))</f>
        <v>0</v>
      </c>
      <c r="S5902">
        <f t="shared" si="556"/>
        <v>0</v>
      </c>
      <c r="T5902">
        <f t="shared" si="557"/>
        <v>0</v>
      </c>
    </row>
    <row r="5903" spans="1:20" x14ac:dyDescent="0.3">
      <c r="A5903" s="3">
        <f t="shared" si="552"/>
        <v>43346</v>
      </c>
      <c r="B5903">
        <v>9</v>
      </c>
      <c r="C5903">
        <v>3</v>
      </c>
      <c r="D5903">
        <v>22</v>
      </c>
      <c r="E5903">
        <v>1</v>
      </c>
      <c r="F5903" s="1">
        <f>VLOOKUP(A5903,Weather!$A$1:$E$366, 5)</f>
        <v>0.94545454545454466</v>
      </c>
      <c r="G5903" s="1">
        <f>VLOOKUP(D5903, Fall!$A$1:$E$25, 2)</f>
        <v>330.35714285714198</v>
      </c>
      <c r="H5903" s="1">
        <f>VLOOKUP(D5903, Fall!$A$1:$E$25, 3)</f>
        <v>272.33281237147202</v>
      </c>
      <c r="I5903" s="1">
        <f>VLOOKUP(D5903, Fall!$A$1:$E$25, 5)</f>
        <v>254.385964912281</v>
      </c>
      <c r="J5903" s="1">
        <f t="shared" si="553"/>
        <v>327.1921793761054</v>
      </c>
      <c r="K5903" s="47">
        <f t="shared" si="554"/>
        <v>6.1211191023161549</v>
      </c>
      <c r="L5903" s="48">
        <f>Solar!K5920/1000*Variables!$B$3</f>
        <v>0</v>
      </c>
      <c r="M5903">
        <f>IF(E5903=1, VLOOKUP(D5903, Sheet1!$A$2:$C$26, 2), Sheet1!$C$3)</f>
        <v>0.18637999999999999</v>
      </c>
      <c r="N5903" s="1">
        <f>'Electricity Rates'!$J$2</f>
        <v>0.24729999999999999</v>
      </c>
      <c r="O5903" s="145">
        <f>L5903-K5903</f>
        <v>-6.1211191023161549</v>
      </c>
      <c r="P5903">
        <f t="shared" si="555"/>
        <v>1.5137527540027851</v>
      </c>
      <c r="Q5903">
        <f>IF(O5903&gt;0, IF(Q5902+O5903*Variables!$B$5&lt;Variables!$B$4, Q5902+O5903*Variables!$B$5, Variables!$B$4), IF(Q5902&gt;-O5903, Q5902+O5903/Variables!$B$5, 0))</f>
        <v>0</v>
      </c>
      <c r="R5903">
        <f>IF(O5903&gt;0, 0, IF(Q5902&gt;-O5903, 0, -O5903 - Q5902*Variables!$B$5))</f>
        <v>3.588483865938334</v>
      </c>
      <c r="S5903">
        <f t="shared" si="556"/>
        <v>0.66882162293358671</v>
      </c>
      <c r="T5903">
        <f t="shared" si="557"/>
        <v>0</v>
      </c>
    </row>
    <row r="5904" spans="1:20" x14ac:dyDescent="0.3">
      <c r="A5904" s="3">
        <f t="shared" si="552"/>
        <v>43346</v>
      </c>
      <c r="B5904">
        <v>9</v>
      </c>
      <c r="C5904">
        <v>3</v>
      </c>
      <c r="D5904">
        <v>23</v>
      </c>
      <c r="E5904">
        <v>1</v>
      </c>
      <c r="F5904" s="1">
        <f>VLOOKUP(A5904,Weather!$A$1:$E$366, 5)</f>
        <v>0.94545454545454466</v>
      </c>
      <c r="G5904" s="1">
        <f>VLOOKUP(D5904, Fall!$A$1:$E$25, 2)</f>
        <v>303.57142857142799</v>
      </c>
      <c r="H5904" s="1">
        <f>VLOOKUP(D5904, Fall!$A$1:$E$25, 3)</f>
        <v>252.67335691371099</v>
      </c>
      <c r="I5904" s="1">
        <f>VLOOKUP(D5904, Fall!$A$1:$E$25, 5)</f>
        <v>254.385964912281</v>
      </c>
      <c r="J5904" s="1">
        <f t="shared" si="553"/>
        <v>300.79517011737067</v>
      </c>
      <c r="K5904" s="47">
        <f t="shared" si="554"/>
        <v>5.6272832229691634</v>
      </c>
      <c r="L5904" s="48">
        <f>Solar!K5921/1000*Variables!$B$3</f>
        <v>0</v>
      </c>
      <c r="M5904">
        <f>IF(E5904=1, VLOOKUP(D5904, Sheet1!$A$2:$C$26, 2), Sheet1!$C$3)</f>
        <v>0.18637999999999999</v>
      </c>
      <c r="N5904" s="1">
        <f>'Electricity Rates'!$J$2</f>
        <v>0.24729999999999999</v>
      </c>
      <c r="O5904" s="145">
        <f>L5904-K5904</f>
        <v>-5.6272832229691634</v>
      </c>
      <c r="P5904">
        <f t="shared" si="555"/>
        <v>1.3916271410402741</v>
      </c>
      <c r="Q5904">
        <f>IF(O5904&gt;0, IF(Q5903+O5904*Variables!$B$5&lt;Variables!$B$4, Q5903+O5904*Variables!$B$5, Variables!$B$4), IF(Q5903&gt;-O5904, Q5903+O5904/Variables!$B$5, 0))</f>
        <v>0</v>
      </c>
      <c r="R5904">
        <f>IF(O5904&gt;0, 0, IF(Q5903&gt;-O5904, 0, -O5904 - Q5903*Variables!$B$5))</f>
        <v>5.6272832229691634</v>
      </c>
      <c r="S5904">
        <f t="shared" si="556"/>
        <v>1.0488130470969925</v>
      </c>
      <c r="T5904">
        <f t="shared" si="557"/>
        <v>0</v>
      </c>
    </row>
    <row r="5905" spans="1:20" x14ac:dyDescent="0.3">
      <c r="A5905" s="3">
        <f t="shared" si="552"/>
        <v>43346</v>
      </c>
      <c r="B5905">
        <v>9</v>
      </c>
      <c r="C5905">
        <v>3</v>
      </c>
      <c r="D5905">
        <v>24</v>
      </c>
      <c r="E5905">
        <v>1</v>
      </c>
      <c r="F5905" s="1">
        <f>VLOOKUP(A5905,Weather!$A$1:$E$366, 5)</f>
        <v>0.94545454545454466</v>
      </c>
      <c r="G5905" s="1">
        <f>VLOOKUP(D5905, Fall!$A$1:$E$25, 2)</f>
        <v>285.71428571428498</v>
      </c>
      <c r="H5905" s="1">
        <f>VLOOKUP(D5905, Fall!$A$1:$E$25, 3)</f>
        <v>237.47635107345499</v>
      </c>
      <c r="I5905" s="1">
        <f>VLOOKUP(D5905, Fall!$A$1:$E$25, 5)</f>
        <v>254.385964912281</v>
      </c>
      <c r="J5905" s="1">
        <f t="shared" si="553"/>
        <v>283.08312564296693</v>
      </c>
      <c r="K5905" s="47">
        <f t="shared" si="554"/>
        <v>5.2959258721300388</v>
      </c>
      <c r="L5905" s="48">
        <f>Solar!K5922/1000*Variables!$B$3</f>
        <v>0</v>
      </c>
      <c r="M5905">
        <f>IF(E5905=1, VLOOKUP(D5905, Sheet1!$A$2:$C$26, 2), Sheet1!$C$3)</f>
        <v>0.18637999999999999</v>
      </c>
      <c r="N5905" s="1">
        <f>'Electricity Rates'!$J$2</f>
        <v>0.24729999999999999</v>
      </c>
      <c r="O5905" s="145">
        <f>L5905-K5905</f>
        <v>-5.2959258721300388</v>
      </c>
      <c r="P5905">
        <f t="shared" si="555"/>
        <v>1.3096824681777586</v>
      </c>
      <c r="Q5905">
        <f>IF(O5905&gt;0, IF(Q5904+O5905*Variables!$B$5&lt;Variables!$B$4, Q5904+O5905*Variables!$B$5, Variables!$B$4), IF(Q5904&gt;-O5905, Q5904+O5905/Variables!$B$5, 0))</f>
        <v>0</v>
      </c>
      <c r="R5905">
        <f>IF(O5905&gt;0, 0, IF(Q5904&gt;-O5905, 0, -O5905 - Q5904*Variables!$B$5))</f>
        <v>5.2959258721300388</v>
      </c>
      <c r="S5905">
        <f t="shared" si="556"/>
        <v>0.98705466404759656</v>
      </c>
      <c r="T5905">
        <f t="shared" si="557"/>
        <v>0</v>
      </c>
    </row>
    <row r="5906" spans="1:20" x14ac:dyDescent="0.3">
      <c r="A5906" s="3">
        <f t="shared" si="552"/>
        <v>43347</v>
      </c>
      <c r="B5906">
        <v>9</v>
      </c>
      <c r="C5906">
        <v>4</v>
      </c>
      <c r="D5906">
        <v>1</v>
      </c>
      <c r="E5906">
        <v>1</v>
      </c>
      <c r="F5906" s="1">
        <f>VLOOKUP(A5906,Weather!$A$1:$E$366, 5)</f>
        <v>0.95454545454545459</v>
      </c>
      <c r="G5906" s="1">
        <f>VLOOKUP(D5906, Fall!$A$1:$E$25, 2)</f>
        <v>276.78571428571399</v>
      </c>
      <c r="H5906" s="1">
        <f>VLOOKUP(D5906, Fall!$A$1:$E$25, 3)</f>
        <v>258.40056395394299</v>
      </c>
      <c r="I5906" s="1">
        <f>VLOOKUP(D5906, Fall!$A$1:$E$25, 5)</f>
        <v>254.385964912281</v>
      </c>
      <c r="J5906" s="1">
        <f t="shared" si="553"/>
        <v>275.95002563426988</v>
      </c>
      <c r="K5906" s="47">
        <f t="shared" si="554"/>
        <v>5.1624796668899755</v>
      </c>
      <c r="L5906" s="48">
        <f>Solar!K5923/1000*Variables!$B$3</f>
        <v>0</v>
      </c>
      <c r="M5906">
        <f>IF(E5906=1, VLOOKUP(D5906, Sheet1!$A$2:$C$26, 2), Sheet1!$C$3)</f>
        <v>0.18637999999999999</v>
      </c>
      <c r="N5906" s="1">
        <f>'Electricity Rates'!$J$2</f>
        <v>0.24729999999999999</v>
      </c>
      <c r="O5906" s="145">
        <f>L5906-K5906</f>
        <v>-5.1624796668899755</v>
      </c>
      <c r="P5906">
        <f t="shared" si="555"/>
        <v>1.2766812216218908</v>
      </c>
      <c r="Q5906">
        <f>IF(O5906&gt;0, IF(Q5905+O5906*Variables!$B$5&lt;Variables!$B$4, Q5905+O5906*Variables!$B$5, Variables!$B$4), IF(Q5905&gt;-O5906, Q5905+O5906/Variables!$B$5, 0))</f>
        <v>0</v>
      </c>
      <c r="R5906">
        <f>IF(O5906&gt;0, 0, IF(Q5905&gt;-O5906, 0, -O5906 - Q5905*Variables!$B$5))</f>
        <v>5.1624796668899755</v>
      </c>
      <c r="S5906">
        <f t="shared" si="556"/>
        <v>0.96218296031495354</v>
      </c>
      <c r="T5906">
        <f t="shared" si="557"/>
        <v>0</v>
      </c>
    </row>
    <row r="5907" spans="1:20" x14ac:dyDescent="0.3">
      <c r="A5907" s="3">
        <f t="shared" si="552"/>
        <v>43347</v>
      </c>
      <c r="B5907">
        <v>9</v>
      </c>
      <c r="C5907">
        <v>4</v>
      </c>
      <c r="D5907">
        <v>2</v>
      </c>
      <c r="E5907">
        <v>1</v>
      </c>
      <c r="F5907" s="1">
        <f>VLOOKUP(A5907,Weather!$A$1:$E$366, 5)</f>
        <v>0.95454545454545459</v>
      </c>
      <c r="G5907" s="1">
        <f>VLOOKUP(D5907, Fall!$A$1:$E$25, 2)</f>
        <v>272.32142857142799</v>
      </c>
      <c r="H5907" s="1">
        <f>VLOOKUP(D5907, Fall!$A$1:$E$25, 3)</f>
        <v>244.53669616981199</v>
      </c>
      <c r="I5907" s="1">
        <f>VLOOKUP(D5907, Fall!$A$1:$E$25, 5)</f>
        <v>254.385964912281</v>
      </c>
      <c r="J5907" s="1">
        <f t="shared" si="553"/>
        <v>271.05848618953632</v>
      </c>
      <c r="K5907" s="47">
        <f t="shared" si="554"/>
        <v>5.0709686301898182</v>
      </c>
      <c r="L5907" s="48">
        <f>Solar!K5924/1000*Variables!$B$3</f>
        <v>0</v>
      </c>
      <c r="M5907">
        <f>IF(E5907=1, VLOOKUP(D5907, Sheet1!$A$2:$C$26, 2), Sheet1!$C$3)</f>
        <v>0.18637999999999999</v>
      </c>
      <c r="N5907" s="1">
        <f>'Electricity Rates'!$J$2</f>
        <v>0.24729999999999999</v>
      </c>
      <c r="O5907" s="145">
        <f>L5907-K5907</f>
        <v>-5.0709686301898182</v>
      </c>
      <c r="P5907">
        <f t="shared" si="555"/>
        <v>1.254050542245942</v>
      </c>
      <c r="Q5907">
        <f>IF(O5907&gt;0, IF(Q5906+O5907*Variables!$B$5&lt;Variables!$B$4, Q5906+O5907*Variables!$B$5, Variables!$B$4), IF(Q5906&gt;-O5907, Q5906+O5907/Variables!$B$5, 0))</f>
        <v>0</v>
      </c>
      <c r="R5907">
        <f>IF(O5907&gt;0, 0, IF(Q5906&gt;-O5907, 0, -O5907 - Q5906*Variables!$B$5))</f>
        <v>5.0709686301898182</v>
      </c>
      <c r="S5907">
        <f t="shared" si="556"/>
        <v>0.94512713329477827</v>
      </c>
      <c r="T5907">
        <f t="shared" si="557"/>
        <v>0</v>
      </c>
    </row>
    <row r="5908" spans="1:20" x14ac:dyDescent="0.3">
      <c r="A5908" s="3">
        <f t="shared" si="552"/>
        <v>43347</v>
      </c>
      <c r="B5908">
        <v>9</v>
      </c>
      <c r="C5908">
        <v>4</v>
      </c>
      <c r="D5908">
        <v>3</v>
      </c>
      <c r="E5908">
        <v>1</v>
      </c>
      <c r="F5908" s="1">
        <f>VLOOKUP(A5908,Weather!$A$1:$E$366, 5)</f>
        <v>0.95454545454545459</v>
      </c>
      <c r="G5908" s="1">
        <f>VLOOKUP(D5908, Fall!$A$1:$E$25, 2)</f>
        <v>272.32142857142799</v>
      </c>
      <c r="H5908" s="1">
        <f>VLOOKUP(D5908, Fall!$A$1:$E$25, 3)</f>
        <v>252.565207174747</v>
      </c>
      <c r="I5908" s="1">
        <f>VLOOKUP(D5908, Fall!$A$1:$E$25, 5)</f>
        <v>254.385964912281</v>
      </c>
      <c r="J5908" s="1">
        <f t="shared" si="553"/>
        <v>271.42341850794247</v>
      </c>
      <c r="K5908" s="47">
        <f t="shared" si="554"/>
        <v>5.0777957927140189</v>
      </c>
      <c r="L5908" s="48">
        <f>Solar!K5925/1000*Variables!$B$3</f>
        <v>0</v>
      </c>
      <c r="M5908">
        <f>IF(E5908=1, VLOOKUP(D5908, Sheet1!$A$2:$C$26, 2), Sheet1!$C$3)</f>
        <v>0.18637999999999999</v>
      </c>
      <c r="N5908" s="1">
        <f>'Electricity Rates'!$J$2</f>
        <v>0.24729999999999999</v>
      </c>
      <c r="O5908" s="145">
        <f>L5908-K5908</f>
        <v>-5.0777957927140189</v>
      </c>
      <c r="P5908">
        <f t="shared" si="555"/>
        <v>1.2557388995381769</v>
      </c>
      <c r="Q5908">
        <f>IF(O5908&gt;0, IF(Q5907+O5908*Variables!$B$5&lt;Variables!$B$4, Q5907+O5908*Variables!$B$5, Variables!$B$4), IF(Q5907&gt;-O5908, Q5907+O5908/Variables!$B$5, 0))</f>
        <v>0</v>
      </c>
      <c r="R5908">
        <f>IF(O5908&gt;0, 0, IF(Q5907&gt;-O5908, 0, -O5908 - Q5907*Variables!$B$5))</f>
        <v>5.0777957927140189</v>
      </c>
      <c r="S5908">
        <f t="shared" si="556"/>
        <v>0.94639957984603884</v>
      </c>
      <c r="T5908">
        <f t="shared" si="557"/>
        <v>0</v>
      </c>
    </row>
    <row r="5909" spans="1:20" x14ac:dyDescent="0.3">
      <c r="A5909" s="3">
        <f t="shared" si="552"/>
        <v>43347</v>
      </c>
      <c r="B5909">
        <v>9</v>
      </c>
      <c r="C5909">
        <v>4</v>
      </c>
      <c r="D5909">
        <v>4</v>
      </c>
      <c r="E5909">
        <v>1</v>
      </c>
      <c r="F5909" s="1">
        <f>VLOOKUP(A5909,Weather!$A$1:$E$366, 5)</f>
        <v>0.95454545454545459</v>
      </c>
      <c r="G5909" s="1">
        <f>VLOOKUP(D5909, Fall!$A$1:$E$25, 2)</f>
        <v>272.32142857142799</v>
      </c>
      <c r="H5909" s="1">
        <f>VLOOKUP(D5909, Fall!$A$1:$E$25, 3)</f>
        <v>267.50020564283898</v>
      </c>
      <c r="I5909" s="1">
        <f>VLOOKUP(D5909, Fall!$A$1:$E$25, 5)</f>
        <v>254.385964912281</v>
      </c>
      <c r="J5909" s="1">
        <f t="shared" si="553"/>
        <v>272.10228207467395</v>
      </c>
      <c r="K5909" s="47">
        <f t="shared" si="554"/>
        <v>5.0904959885258823</v>
      </c>
      <c r="L5909" s="48">
        <f>Solar!K5926/1000*Variables!$B$3</f>
        <v>0</v>
      </c>
      <c r="M5909">
        <f>IF(E5909=1, VLOOKUP(D5909, Sheet1!$A$2:$C$26, 2), Sheet1!$C$3)</f>
        <v>0.18637999999999999</v>
      </c>
      <c r="N5909" s="1">
        <f>'Electricity Rates'!$J$2</f>
        <v>0.24729999999999999</v>
      </c>
      <c r="O5909" s="145">
        <f>L5909-K5909</f>
        <v>-5.0904959885258823</v>
      </c>
      <c r="P5909">
        <f t="shared" si="555"/>
        <v>1.2588796579624506</v>
      </c>
      <c r="Q5909">
        <f>IF(O5909&gt;0, IF(Q5908+O5909*Variables!$B$5&lt;Variables!$B$4, Q5908+O5909*Variables!$B$5, Variables!$B$4), IF(Q5908&gt;-O5909, Q5908+O5909/Variables!$B$5, 0))</f>
        <v>0</v>
      </c>
      <c r="R5909">
        <f>IF(O5909&gt;0, 0, IF(Q5908&gt;-O5909, 0, -O5909 - Q5908*Variables!$B$5))</f>
        <v>5.0904959885258823</v>
      </c>
      <c r="S5909">
        <f t="shared" si="556"/>
        <v>0.94876664234145391</v>
      </c>
      <c r="T5909">
        <f t="shared" si="557"/>
        <v>0</v>
      </c>
    </row>
    <row r="5910" spans="1:20" x14ac:dyDescent="0.3">
      <c r="A5910" s="3">
        <f t="shared" si="552"/>
        <v>43347</v>
      </c>
      <c r="B5910">
        <v>9</v>
      </c>
      <c r="C5910">
        <v>4</v>
      </c>
      <c r="D5910">
        <v>5</v>
      </c>
      <c r="E5910">
        <v>1</v>
      </c>
      <c r="F5910" s="1">
        <f>VLOOKUP(A5910,Weather!$A$1:$E$366, 5)</f>
        <v>0.95454545454545459</v>
      </c>
      <c r="G5910" s="1">
        <f>VLOOKUP(D5910, Fall!$A$1:$E$25, 2)</f>
        <v>303.57142857142799</v>
      </c>
      <c r="H5910" s="1">
        <f>VLOOKUP(D5910, Fall!$A$1:$E$25, 3)</f>
        <v>277.41442782172697</v>
      </c>
      <c r="I5910" s="1">
        <f>VLOOKUP(D5910, Fall!$A$1:$E$25, 5)</f>
        <v>254.385964912281</v>
      </c>
      <c r="J5910" s="1">
        <f t="shared" si="553"/>
        <v>302.38247399189612</v>
      </c>
      <c r="K5910" s="47">
        <f t="shared" si="554"/>
        <v>5.656978541745012</v>
      </c>
      <c r="L5910" s="48">
        <f>Solar!K5927/1000*Variables!$B$3</f>
        <v>0</v>
      </c>
      <c r="M5910">
        <f>IF(E5910=1, VLOOKUP(D5910, Sheet1!$A$2:$C$26, 2), Sheet1!$C$3)</f>
        <v>0.18637999999999999</v>
      </c>
      <c r="N5910" s="1">
        <f>'Electricity Rates'!$J$2</f>
        <v>0.24729999999999999</v>
      </c>
      <c r="O5910" s="145">
        <f>L5910-K5910</f>
        <v>-5.656978541745012</v>
      </c>
      <c r="P5910">
        <f t="shared" si="555"/>
        <v>1.3989707933735414</v>
      </c>
      <c r="Q5910">
        <f>IF(O5910&gt;0, IF(Q5909+O5910*Variables!$B$5&lt;Variables!$B$4, Q5909+O5910*Variables!$B$5, Variables!$B$4), IF(Q5909&gt;-O5910, Q5909+O5910/Variables!$B$5, 0))</f>
        <v>0</v>
      </c>
      <c r="R5910">
        <f>IF(O5910&gt;0, 0, IF(Q5909&gt;-O5910, 0, -O5910 - Q5909*Variables!$B$5))</f>
        <v>5.656978541745012</v>
      </c>
      <c r="S5910">
        <f t="shared" si="556"/>
        <v>1.0543476606104354</v>
      </c>
      <c r="T5910">
        <f t="shared" si="557"/>
        <v>0</v>
      </c>
    </row>
    <row r="5911" spans="1:20" x14ac:dyDescent="0.3">
      <c r="A5911" s="3">
        <f t="shared" si="552"/>
        <v>43347</v>
      </c>
      <c r="B5911">
        <v>9</v>
      </c>
      <c r="C5911">
        <v>4</v>
      </c>
      <c r="D5911">
        <v>6</v>
      </c>
      <c r="E5911">
        <v>1</v>
      </c>
      <c r="F5911" s="1">
        <f>VLOOKUP(A5911,Weather!$A$1:$E$366, 5)</f>
        <v>0.95454545454545459</v>
      </c>
      <c r="G5911" s="1">
        <f>VLOOKUP(D5911, Fall!$A$1:$E$25, 2)</f>
        <v>401.78571428571399</v>
      </c>
      <c r="H5911" s="1">
        <f>VLOOKUP(D5911, Fall!$A$1:$E$25, 3)</f>
        <v>309.98601628691301</v>
      </c>
      <c r="I5911" s="1">
        <f>VLOOKUP(D5911, Fall!$A$1:$E$25, 5)</f>
        <v>271.929824561403</v>
      </c>
      <c r="J5911" s="1">
        <f t="shared" si="553"/>
        <v>397.61300074031396</v>
      </c>
      <c r="K5911" s="47">
        <f t="shared" si="554"/>
        <v>7.4385535094440716</v>
      </c>
      <c r="L5911" s="48">
        <f>Solar!K5928/1000*Variables!$B$3</f>
        <v>0</v>
      </c>
      <c r="M5911">
        <f>IF(E5911=1, VLOOKUP(D5911, Sheet1!$A$2:$C$26, 2), Sheet1!$C$3)</f>
        <v>0.18637999999999999</v>
      </c>
      <c r="N5911" s="1">
        <f>'Electricity Rates'!$J$2</f>
        <v>0.24729999999999999</v>
      </c>
      <c r="O5911" s="145">
        <f>L5911-K5911</f>
        <v>-7.4385535094440716</v>
      </c>
      <c r="P5911">
        <f t="shared" si="555"/>
        <v>1.8395542828855189</v>
      </c>
      <c r="Q5911">
        <f>IF(O5911&gt;0, IF(Q5910+O5911*Variables!$B$5&lt;Variables!$B$4, Q5910+O5911*Variables!$B$5, Variables!$B$4), IF(Q5910&gt;-O5911, Q5910+O5911/Variables!$B$5, 0))</f>
        <v>0</v>
      </c>
      <c r="R5911">
        <f>IF(O5911&gt;0, 0, IF(Q5910&gt;-O5911, 0, -O5911 - Q5910*Variables!$B$5))</f>
        <v>7.4385535094440716</v>
      </c>
      <c r="S5911">
        <f t="shared" si="556"/>
        <v>1.3863976030901859</v>
      </c>
      <c r="T5911">
        <f t="shared" si="557"/>
        <v>0</v>
      </c>
    </row>
    <row r="5912" spans="1:20" x14ac:dyDescent="0.3">
      <c r="A5912" s="3">
        <f t="shared" si="552"/>
        <v>43347</v>
      </c>
      <c r="B5912">
        <v>9</v>
      </c>
      <c r="C5912">
        <v>4</v>
      </c>
      <c r="D5912">
        <v>7</v>
      </c>
      <c r="E5912">
        <v>1</v>
      </c>
      <c r="F5912" s="1">
        <f>VLOOKUP(A5912,Weather!$A$1:$E$366, 5)</f>
        <v>0.95454545454545459</v>
      </c>
      <c r="G5912" s="1">
        <f>VLOOKUP(D5912, Fall!$A$1:$E$25, 2)</f>
        <v>593.74999999999898</v>
      </c>
      <c r="H5912" s="1">
        <f>VLOOKUP(D5912, Fall!$A$1:$E$25, 3)</f>
        <v>390.39236653779699</v>
      </c>
      <c r="I5912" s="1">
        <f>VLOOKUP(D5912, Fall!$A$1:$E$25, 5)</f>
        <v>263.15789473684202</v>
      </c>
      <c r="J5912" s="1">
        <f t="shared" si="553"/>
        <v>584.50647120626252</v>
      </c>
      <c r="K5912" s="47">
        <f t="shared" si="554"/>
        <v>10.934961016337015</v>
      </c>
      <c r="L5912" s="48">
        <f>Solar!K5929/1000*Variables!$B$3</f>
        <v>1.1537499999999998</v>
      </c>
      <c r="M5912">
        <f>IF(E5912=1, VLOOKUP(D5912, Sheet1!$A$2:$C$26, 2), Sheet1!$C$3)</f>
        <v>0.18637999999999999</v>
      </c>
      <c r="N5912" s="1">
        <f>'Electricity Rates'!$J$2</f>
        <v>0.24729999999999999</v>
      </c>
      <c r="O5912" s="145">
        <f>L5912-K5912</f>
        <v>-9.7812110163370143</v>
      </c>
      <c r="P5912">
        <f t="shared" si="555"/>
        <v>2.7042158593401435</v>
      </c>
      <c r="Q5912">
        <f>IF(O5912&gt;0, IF(Q5911+O5912*Variables!$B$5&lt;Variables!$B$4, Q5911+O5912*Variables!$B$5, Variables!$B$4), IF(Q5911&gt;-O5912, Q5911+O5912/Variables!$B$5, 0))</f>
        <v>0</v>
      </c>
      <c r="R5912">
        <f>IF(O5912&gt;0, 0, IF(Q5911&gt;-O5912, 0, -O5912 - Q5911*Variables!$B$5))</f>
        <v>9.7812110163370143</v>
      </c>
      <c r="S5912">
        <f t="shared" si="556"/>
        <v>1.8230221092248926</v>
      </c>
      <c r="T5912">
        <f t="shared" si="557"/>
        <v>0</v>
      </c>
    </row>
    <row r="5913" spans="1:20" x14ac:dyDescent="0.3">
      <c r="A5913" s="3">
        <f t="shared" si="552"/>
        <v>43347</v>
      </c>
      <c r="B5913">
        <v>9</v>
      </c>
      <c r="C5913">
        <v>4</v>
      </c>
      <c r="D5913">
        <v>8</v>
      </c>
      <c r="E5913">
        <v>1</v>
      </c>
      <c r="F5913" s="1">
        <f>VLOOKUP(A5913,Weather!$A$1:$E$366, 5)</f>
        <v>0.95454545454545459</v>
      </c>
      <c r="G5913" s="1">
        <f>VLOOKUP(D5913, Fall!$A$1:$E$25, 2)</f>
        <v>866.07142857142799</v>
      </c>
      <c r="H5913" s="1">
        <f>VLOOKUP(D5913, Fall!$A$1:$E$25, 3)</f>
        <v>561.61059471909198</v>
      </c>
      <c r="I5913" s="1">
        <f>VLOOKUP(D5913, Fall!$A$1:$E$25, 5)</f>
        <v>271.929824561403</v>
      </c>
      <c r="J5913" s="1">
        <f t="shared" si="553"/>
        <v>852.2322997599581</v>
      </c>
      <c r="K5913" s="47">
        <f t="shared" si="554"/>
        <v>15.943582207920192</v>
      </c>
      <c r="L5913" s="48">
        <f>Solar!K5930/1000*Variables!$B$3</f>
        <v>5.7578000000000005</v>
      </c>
      <c r="M5913">
        <f>IF(E5913=1, VLOOKUP(D5913, Sheet1!$A$2:$C$26, 2), Sheet1!$C$3)</f>
        <v>0.18637999999999999</v>
      </c>
      <c r="N5913" s="1">
        <f>'Electricity Rates'!$J$2</f>
        <v>0.24729999999999999</v>
      </c>
      <c r="O5913" s="145">
        <f>L5913-K5913</f>
        <v>-10.185782207920191</v>
      </c>
      <c r="P5913">
        <f t="shared" si="555"/>
        <v>3.9428478800186633</v>
      </c>
      <c r="Q5913">
        <f>IF(O5913&gt;0, IF(Q5912+O5913*Variables!$B$5&lt;Variables!$B$4, Q5912+O5913*Variables!$B$5, Variables!$B$4), IF(Q5912&gt;-O5913, Q5912+O5913/Variables!$B$5, 0))</f>
        <v>0</v>
      </c>
      <c r="R5913">
        <f>IF(O5913&gt;0, 0, IF(Q5912&gt;-O5913, 0, -O5913 - Q5912*Variables!$B$5))</f>
        <v>10.185782207920191</v>
      </c>
      <c r="S5913">
        <f t="shared" si="556"/>
        <v>1.8984260879121651</v>
      </c>
      <c r="T5913">
        <f t="shared" si="557"/>
        <v>0</v>
      </c>
    </row>
    <row r="5914" spans="1:20" x14ac:dyDescent="0.3">
      <c r="A5914" s="3">
        <f t="shared" si="552"/>
        <v>43347</v>
      </c>
      <c r="B5914">
        <v>9</v>
      </c>
      <c r="C5914">
        <v>4</v>
      </c>
      <c r="D5914">
        <v>9</v>
      </c>
      <c r="E5914">
        <v>1</v>
      </c>
      <c r="F5914" s="1">
        <f>VLOOKUP(A5914,Weather!$A$1:$E$366, 5)</f>
        <v>0.95454545454545459</v>
      </c>
      <c r="G5914" s="1">
        <f>VLOOKUP(D5914, Fall!$A$1:$E$25, 2)</f>
        <v>1080.3571428571399</v>
      </c>
      <c r="H5914" s="1">
        <f>VLOOKUP(D5914, Fall!$A$1:$E$25, 3)</f>
        <v>760.17932055605797</v>
      </c>
      <c r="I5914" s="1">
        <f>VLOOKUP(D5914, Fall!$A$1:$E$25, 5)</f>
        <v>311.40350877192998</v>
      </c>
      <c r="J5914" s="1">
        <f t="shared" si="553"/>
        <v>1065.8036054798181</v>
      </c>
      <c r="K5914" s="47">
        <f t="shared" si="554"/>
        <v>19.939079293581614</v>
      </c>
      <c r="L5914" s="48">
        <f>Solar!K5931/1000*Variables!$B$3</f>
        <v>10.6449</v>
      </c>
      <c r="M5914">
        <f>IF(E5914=1, VLOOKUP(D5914, Sheet1!$A$2:$C$26, 2), Sheet1!$C$3)</f>
        <v>0.25796000000000002</v>
      </c>
      <c r="N5914" s="1">
        <f>'Electricity Rates'!$J$2</f>
        <v>0.24729999999999999</v>
      </c>
      <c r="O5914" s="145">
        <f>L5914-K5914</f>
        <v>-9.2941792935816139</v>
      </c>
      <c r="P5914">
        <f t="shared" si="555"/>
        <v>4.9309343093027325</v>
      </c>
      <c r="Q5914">
        <f>IF(O5914&gt;0, IF(Q5913+O5914*Variables!$B$5&lt;Variables!$B$4, Q5913+O5914*Variables!$B$5, Variables!$B$4), IF(Q5913&gt;-O5914, Q5913+O5914/Variables!$B$5, 0))</f>
        <v>0</v>
      </c>
      <c r="R5914">
        <f>IF(O5914&gt;0, 0, IF(Q5913&gt;-O5914, 0, -O5914 - Q5913*Variables!$B$5))</f>
        <v>9.2941792935816139</v>
      </c>
      <c r="S5914">
        <f t="shared" si="556"/>
        <v>2.3975264905723135</v>
      </c>
      <c r="T5914">
        <f t="shared" si="557"/>
        <v>0</v>
      </c>
    </row>
    <row r="5915" spans="1:20" x14ac:dyDescent="0.3">
      <c r="A5915" s="3">
        <f t="shared" si="552"/>
        <v>43347</v>
      </c>
      <c r="B5915">
        <v>9</v>
      </c>
      <c r="C5915">
        <v>4</v>
      </c>
      <c r="D5915">
        <v>10</v>
      </c>
      <c r="E5915">
        <v>1</v>
      </c>
      <c r="F5915" s="1">
        <f>VLOOKUP(A5915,Weather!$A$1:$E$366, 5)</f>
        <v>0.95454545454545459</v>
      </c>
      <c r="G5915" s="1">
        <f>VLOOKUP(D5915, Fall!$A$1:$E$25, 2)</f>
        <v>1205.3571428571399</v>
      </c>
      <c r="H5915" s="1">
        <f>VLOOKUP(D5915, Fall!$A$1:$E$25, 3)</f>
        <v>904.12930821748796</v>
      </c>
      <c r="I5915" s="1">
        <f>VLOOKUP(D5915, Fall!$A$1:$E$25, 5)</f>
        <v>359.64912280701702</v>
      </c>
      <c r="J5915" s="1">
        <f t="shared" si="553"/>
        <v>1191.6649685553375</v>
      </c>
      <c r="K5915" s="47">
        <f t="shared" si="554"/>
        <v>22.293696678490218</v>
      </c>
      <c r="L5915" s="48">
        <f>Solar!K5932/1000*Variables!$B$3</f>
        <v>30.19735</v>
      </c>
      <c r="M5915">
        <f>IF(E5915=1, VLOOKUP(D5915, Sheet1!$A$2:$C$26, 2), Sheet1!$C$3)</f>
        <v>0.25796000000000002</v>
      </c>
      <c r="N5915" s="1">
        <f>'Electricity Rates'!$J$2</f>
        <v>0.24729999999999999</v>
      </c>
      <c r="O5915" s="145">
        <f>L5915-K5915</f>
        <v>7.9036533215097826</v>
      </c>
      <c r="P5915">
        <f t="shared" si="555"/>
        <v>5.5132311885906304</v>
      </c>
      <c r="Q5915">
        <f>IF(O5915&gt;0, IF(Q5914+O5915*Variables!$B$5&lt;Variables!$B$4, Q5914+O5915*Variables!$B$5, Variables!$B$4), IF(Q5914&gt;-O5915, Q5914+O5915/Variables!$B$5, 0))</f>
        <v>7.4294341222191953</v>
      </c>
      <c r="R5915">
        <f>IF(O5915&gt;0, 0, IF(Q5914&gt;-O5915, 0, -O5915 - Q5914*Variables!$B$5))</f>
        <v>0</v>
      </c>
      <c r="S5915">
        <f t="shared" si="556"/>
        <v>0</v>
      </c>
      <c r="T5915">
        <f t="shared" si="557"/>
        <v>0</v>
      </c>
    </row>
    <row r="5916" spans="1:20" x14ac:dyDescent="0.3">
      <c r="A5916" s="3">
        <f t="shared" si="552"/>
        <v>43347</v>
      </c>
      <c r="B5916">
        <v>9</v>
      </c>
      <c r="C5916">
        <v>4</v>
      </c>
      <c r="D5916">
        <v>11</v>
      </c>
      <c r="E5916">
        <v>1</v>
      </c>
      <c r="F5916" s="1">
        <f>VLOOKUP(A5916,Weather!$A$1:$E$366, 5)</f>
        <v>0.95454545454545459</v>
      </c>
      <c r="G5916" s="1">
        <f>VLOOKUP(D5916, Fall!$A$1:$E$25, 2)</f>
        <v>1290.17857142857</v>
      </c>
      <c r="H5916" s="1">
        <f>VLOOKUP(D5916, Fall!$A$1:$E$25, 3)</f>
        <v>975.19947355433101</v>
      </c>
      <c r="I5916" s="1">
        <f>VLOOKUP(D5916, Fall!$A$1:$E$25, 5)</f>
        <v>377.19298245613999</v>
      </c>
      <c r="J5916" s="1">
        <f t="shared" si="553"/>
        <v>1275.8613397070137</v>
      </c>
      <c r="K5916" s="47">
        <f t="shared" si="554"/>
        <v>23.868844399884267</v>
      </c>
      <c r="L5916" s="48">
        <f>Solar!K5933/1000*Variables!$B$3</f>
        <v>35.7224</v>
      </c>
      <c r="M5916">
        <f>IF(E5916=1, VLOOKUP(D5916, Sheet1!$A$2:$C$26, 2), Sheet1!$C$3)</f>
        <v>0.25796000000000002</v>
      </c>
      <c r="N5916" s="1">
        <f>'Electricity Rates'!$J$2</f>
        <v>0.24729999999999999</v>
      </c>
      <c r="O5916" s="145">
        <f>L5916-K5916</f>
        <v>11.853555600115733</v>
      </c>
      <c r="P5916">
        <f t="shared" si="555"/>
        <v>5.9027652200913794</v>
      </c>
      <c r="Q5916">
        <f>IF(O5916&gt;0, IF(Q5915+O5916*Variables!$B$5&lt;Variables!$B$4, Q5915+O5916*Variables!$B$5, Variables!$B$4), IF(Q5915&gt;-O5916, Q5915+O5916/Variables!$B$5, 0))</f>
        <v>18.571776386327983</v>
      </c>
      <c r="R5916">
        <f>IF(O5916&gt;0, 0, IF(Q5915&gt;-O5916, 0, -O5916 - Q5915*Variables!$B$5))</f>
        <v>0</v>
      </c>
      <c r="S5916">
        <f t="shared" si="556"/>
        <v>0</v>
      </c>
      <c r="T5916">
        <f t="shared" si="557"/>
        <v>0</v>
      </c>
    </row>
    <row r="5917" spans="1:20" x14ac:dyDescent="0.3">
      <c r="A5917" s="3">
        <f t="shared" si="552"/>
        <v>43347</v>
      </c>
      <c r="B5917">
        <v>9</v>
      </c>
      <c r="C5917">
        <v>4</v>
      </c>
      <c r="D5917">
        <v>12</v>
      </c>
      <c r="E5917">
        <v>1</v>
      </c>
      <c r="F5917" s="1">
        <f>VLOOKUP(A5917,Weather!$A$1:$E$366, 5)</f>
        <v>0.95454545454545459</v>
      </c>
      <c r="G5917" s="1">
        <f>VLOOKUP(D5917, Fall!$A$1:$E$25, 2)</f>
        <v>1366.07142857142</v>
      </c>
      <c r="H5917" s="1">
        <f>VLOOKUP(D5917, Fall!$A$1:$E$25, 3)</f>
        <v>996.442378876367</v>
      </c>
      <c r="I5917" s="1">
        <f>VLOOKUP(D5917, Fall!$A$1:$E$25, 5)</f>
        <v>368.42105263157799</v>
      </c>
      <c r="J5917" s="1">
        <f t="shared" si="553"/>
        <v>1349.2701081307359</v>
      </c>
      <c r="K5917" s="47">
        <f t="shared" si="554"/>
        <v>25.242177391928163</v>
      </c>
      <c r="L5917" s="48">
        <f>Solar!K5934/1000*Variables!$B$3</f>
        <v>38.389000000000003</v>
      </c>
      <c r="M5917">
        <f>IF(E5917=1, VLOOKUP(D5917, Sheet1!$A$2:$C$26, 2), Sheet1!$C$3)</f>
        <v>0.25796000000000002</v>
      </c>
      <c r="N5917" s="1">
        <f>'Electricity Rates'!$J$2</f>
        <v>0.24729999999999999</v>
      </c>
      <c r="O5917" s="145">
        <f>L5917-K5917</f>
        <v>13.14682260807184</v>
      </c>
      <c r="P5917">
        <f t="shared" si="555"/>
        <v>6.2423904690238343</v>
      </c>
      <c r="Q5917">
        <f>IF(O5917&gt;0, IF(Q5916+O5917*Variables!$B$5&lt;Variables!$B$4, Q5916+O5917*Variables!$B$5, Variables!$B$4), IF(Q5916&gt;-O5917, Q5916+O5917/Variables!$B$5, 0))</f>
        <v>30.929789637915512</v>
      </c>
      <c r="R5917">
        <f>IF(O5917&gt;0, 0, IF(Q5916&gt;-O5917, 0, -O5917 - Q5916*Variables!$B$5))</f>
        <v>0</v>
      </c>
      <c r="S5917">
        <f t="shared" si="556"/>
        <v>0</v>
      </c>
      <c r="T5917">
        <f t="shared" si="557"/>
        <v>0</v>
      </c>
    </row>
    <row r="5918" spans="1:20" x14ac:dyDescent="0.3">
      <c r="A5918" s="3">
        <f t="shared" si="552"/>
        <v>43347</v>
      </c>
      <c r="B5918">
        <v>9</v>
      </c>
      <c r="C5918">
        <v>4</v>
      </c>
      <c r="D5918">
        <v>13</v>
      </c>
      <c r="E5918">
        <v>1</v>
      </c>
      <c r="F5918" s="1">
        <f>VLOOKUP(A5918,Weather!$A$1:$E$366, 5)</f>
        <v>0.95454545454545459</v>
      </c>
      <c r="G5918" s="1">
        <f>VLOOKUP(D5918, Fall!$A$1:$E$25, 2)</f>
        <v>1446.42857142857</v>
      </c>
      <c r="H5918" s="1">
        <f>VLOOKUP(D5918, Fall!$A$1:$E$25, 3)</f>
        <v>1031.4839187299399</v>
      </c>
      <c r="I5918" s="1">
        <f>VLOOKUP(D5918, Fall!$A$1:$E$25, 5)</f>
        <v>350.87719298245599</v>
      </c>
      <c r="J5918" s="1">
        <f t="shared" si="553"/>
        <v>1427.5674508513596</v>
      </c>
      <c r="K5918" s="47">
        <f t="shared" si="554"/>
        <v>26.706965948615785</v>
      </c>
      <c r="L5918" s="48">
        <f>Solar!K5935/1000*Variables!$B$3</f>
        <v>39.621549999999999</v>
      </c>
      <c r="M5918">
        <f>IF(E5918=1, VLOOKUP(D5918, Sheet1!$A$2:$C$26, 2), Sheet1!$C$3)</f>
        <v>0.55478000000000005</v>
      </c>
      <c r="N5918" s="1">
        <f>'Electricity Rates'!$J$2</f>
        <v>0.24729999999999999</v>
      </c>
      <c r="O5918" s="145">
        <f>L5918-K5918</f>
        <v>12.914584051384214</v>
      </c>
      <c r="P5918">
        <f t="shared" si="555"/>
        <v>6.6046326790926839</v>
      </c>
      <c r="Q5918">
        <f>IF(O5918&gt;0, IF(Q5917+O5918*Variables!$B$5&lt;Variables!$B$4, Q5917+O5918*Variables!$B$5, Variables!$B$4), IF(Q5917&gt;-O5918, Q5917+O5918/Variables!$B$5, 0))</f>
        <v>43.069498646216672</v>
      </c>
      <c r="R5918">
        <f>IF(O5918&gt;0, 0, IF(Q5917&gt;-O5918, 0, -O5918 - Q5917*Variables!$B$5))</f>
        <v>0</v>
      </c>
      <c r="S5918">
        <f t="shared" si="556"/>
        <v>0</v>
      </c>
      <c r="T5918">
        <f t="shared" si="557"/>
        <v>0</v>
      </c>
    </row>
    <row r="5919" spans="1:20" x14ac:dyDescent="0.3">
      <c r="A5919" s="3">
        <f t="shared" si="552"/>
        <v>43347</v>
      </c>
      <c r="B5919">
        <v>9</v>
      </c>
      <c r="C5919">
        <v>4</v>
      </c>
      <c r="D5919">
        <v>14</v>
      </c>
      <c r="E5919">
        <v>1</v>
      </c>
      <c r="F5919" s="1">
        <f>VLOOKUP(A5919,Weather!$A$1:$E$366, 5)</f>
        <v>0.95454545454545459</v>
      </c>
      <c r="G5919" s="1">
        <f>VLOOKUP(D5919, Fall!$A$1:$E$25, 2)</f>
        <v>1482.1428571428501</v>
      </c>
      <c r="H5919" s="1">
        <f>VLOOKUP(D5919, Fall!$A$1:$E$25, 3)</f>
        <v>1052.56230978037</v>
      </c>
      <c r="I5919" s="1">
        <f>VLOOKUP(D5919, Fall!$A$1:$E$25, 5)</f>
        <v>342.105263157894</v>
      </c>
      <c r="J5919" s="1">
        <f t="shared" si="553"/>
        <v>1462.6164686263737</v>
      </c>
      <c r="K5919" s="47">
        <f t="shared" si="554"/>
        <v>27.362663809821221</v>
      </c>
      <c r="L5919" s="48">
        <f>Solar!K5936/1000*Variables!$B$3</f>
        <v>37.968249999999998</v>
      </c>
      <c r="M5919">
        <f>IF(E5919=1, VLOOKUP(D5919, Sheet1!$A$2:$C$26, 2), Sheet1!$C$3)</f>
        <v>0.55478000000000005</v>
      </c>
      <c r="N5919" s="1">
        <f>'Electricity Rates'!$J$2</f>
        <v>0.24729999999999999</v>
      </c>
      <c r="O5919" s="145">
        <f>L5919-K5919</f>
        <v>10.605586190178776</v>
      </c>
      <c r="P5919">
        <f t="shared" si="555"/>
        <v>6.7667867601687881</v>
      </c>
      <c r="Q5919">
        <f>IF(O5919&gt;0, IF(Q5918+O5919*Variables!$B$5&lt;Variables!$B$4, Q5918+O5919*Variables!$B$5, Variables!$B$4), IF(Q5918&gt;-O5919, Q5918+O5919/Variables!$B$5, 0))</f>
        <v>53.038749664984721</v>
      </c>
      <c r="R5919">
        <f>IF(O5919&gt;0, 0, IF(Q5918&gt;-O5919, 0, -O5919 - Q5918*Variables!$B$5))</f>
        <v>0</v>
      </c>
      <c r="S5919">
        <f t="shared" si="556"/>
        <v>0</v>
      </c>
      <c r="T5919">
        <f t="shared" si="557"/>
        <v>0</v>
      </c>
    </row>
    <row r="5920" spans="1:20" x14ac:dyDescent="0.3">
      <c r="A5920" s="3">
        <f t="shared" si="552"/>
        <v>43347</v>
      </c>
      <c r="B5920">
        <v>9</v>
      </c>
      <c r="C5920">
        <v>4</v>
      </c>
      <c r="D5920">
        <v>15</v>
      </c>
      <c r="E5920">
        <v>1</v>
      </c>
      <c r="F5920" s="1">
        <f>VLOOKUP(A5920,Weather!$A$1:$E$366, 5)</f>
        <v>0.95454545454545459</v>
      </c>
      <c r="G5920" s="1">
        <f>VLOOKUP(D5920, Fall!$A$1:$E$25, 2)</f>
        <v>1437.5</v>
      </c>
      <c r="H5920" s="1">
        <f>VLOOKUP(D5920, Fall!$A$1:$E$25, 3)</f>
        <v>1060.00658057086</v>
      </c>
      <c r="I5920" s="1">
        <f>VLOOKUP(D5920, Fall!$A$1:$E$25, 5)</f>
        <v>328.94736842105198</v>
      </c>
      <c r="J5920" s="1">
        <f t="shared" si="553"/>
        <v>1420.3412082077664</v>
      </c>
      <c r="K5920" s="47">
        <f t="shared" si="554"/>
        <v>26.571777228738636</v>
      </c>
      <c r="L5920" s="48">
        <f>Solar!K5937/1000*Variables!$B$3</f>
        <v>32.741500000000002</v>
      </c>
      <c r="M5920">
        <f>IF(E5920=1, VLOOKUP(D5920, Sheet1!$A$2:$C$26, 2), Sheet1!$C$3)</f>
        <v>0.55478000000000005</v>
      </c>
      <c r="N5920" s="1">
        <f>'Electricity Rates'!$J$2</f>
        <v>0.24729999999999999</v>
      </c>
      <c r="O5920" s="145">
        <f>L5920-K5920</f>
        <v>6.169722771261366</v>
      </c>
      <c r="P5920">
        <f t="shared" si="555"/>
        <v>6.5712005086670642</v>
      </c>
      <c r="Q5920">
        <f>IF(O5920&gt;0, IF(Q5919+O5920*Variables!$B$5&lt;Variables!$B$4, Q5919+O5920*Variables!$B$5, Variables!$B$4), IF(Q5919&gt;-O5920, Q5919+O5920/Variables!$B$5, 0))</f>
        <v>58.838289069970401</v>
      </c>
      <c r="R5920">
        <f>IF(O5920&gt;0, 0, IF(Q5919&gt;-O5920, 0, -O5920 - Q5919*Variables!$B$5))</f>
        <v>0</v>
      </c>
      <c r="S5920">
        <f t="shared" si="556"/>
        <v>0</v>
      </c>
      <c r="T5920">
        <f t="shared" si="557"/>
        <v>0</v>
      </c>
    </row>
    <row r="5921" spans="1:20" x14ac:dyDescent="0.3">
      <c r="A5921" s="3">
        <f t="shared" si="552"/>
        <v>43347</v>
      </c>
      <c r="B5921">
        <v>9</v>
      </c>
      <c r="C5921">
        <v>4</v>
      </c>
      <c r="D5921">
        <v>16</v>
      </c>
      <c r="E5921">
        <v>1</v>
      </c>
      <c r="F5921" s="1">
        <f>VLOOKUP(A5921,Weather!$A$1:$E$366, 5)</f>
        <v>0.95454545454545459</v>
      </c>
      <c r="G5921" s="1">
        <f>VLOOKUP(D5921, Fall!$A$1:$E$25, 2)</f>
        <v>1348.2142857142801</v>
      </c>
      <c r="H5921" s="1">
        <f>VLOOKUP(D5921, Fall!$A$1:$E$25, 3)</f>
        <v>1003.98947108661</v>
      </c>
      <c r="I5921" s="1">
        <f>VLOOKUP(D5921, Fall!$A$1:$E$25, 5)</f>
        <v>298.24561403508801</v>
      </c>
      <c r="J5921" s="1">
        <f t="shared" si="553"/>
        <v>1332.5677032312042</v>
      </c>
      <c r="K5921" s="47">
        <f t="shared" si="554"/>
        <v>24.929708402357289</v>
      </c>
      <c r="L5921" s="48">
        <f>Solar!K5938/1000*Variables!$B$3</f>
        <v>25.364799999999999</v>
      </c>
      <c r="M5921">
        <f>IF(E5921=1, VLOOKUP(D5921, Sheet1!$A$2:$C$26, 2), Sheet1!$C$3)</f>
        <v>0.55478000000000005</v>
      </c>
      <c r="N5921" s="1">
        <f>'Electricity Rates'!$J$2</f>
        <v>0.24729999999999999</v>
      </c>
      <c r="O5921" s="145">
        <f>L5921-K5921</f>
        <v>0.43509159764271033</v>
      </c>
      <c r="P5921">
        <f t="shared" si="555"/>
        <v>6.1651168879029576</v>
      </c>
      <c r="Q5921">
        <f>IF(O5921&gt;0, IF(Q5920+O5921*Variables!$B$5&lt;Variables!$B$4, Q5920+O5921*Variables!$B$5, Variables!$B$4), IF(Q5920&gt;-O5921, Q5920+O5921/Variables!$B$5, 0))</f>
        <v>59.247275171754545</v>
      </c>
      <c r="R5921">
        <f>IF(O5921&gt;0, 0, IF(Q5920&gt;-O5921, 0, -O5921 - Q5920*Variables!$B$5))</f>
        <v>0</v>
      </c>
      <c r="S5921">
        <f t="shared" si="556"/>
        <v>0</v>
      </c>
      <c r="T5921">
        <f t="shared" si="557"/>
        <v>0</v>
      </c>
    </row>
    <row r="5922" spans="1:20" x14ac:dyDescent="0.3">
      <c r="A5922" s="3">
        <f t="shared" si="552"/>
        <v>43347</v>
      </c>
      <c r="B5922">
        <v>9</v>
      </c>
      <c r="C5922">
        <v>4</v>
      </c>
      <c r="D5922">
        <v>17</v>
      </c>
      <c r="E5922">
        <v>1</v>
      </c>
      <c r="F5922" s="1">
        <f>VLOOKUP(A5922,Weather!$A$1:$E$366, 5)</f>
        <v>0.95454545454545459</v>
      </c>
      <c r="G5922" s="1">
        <f>VLOOKUP(D5922, Fall!$A$1:$E$25, 2)</f>
        <v>1080.3571428571399</v>
      </c>
      <c r="H5922" s="1">
        <f>VLOOKUP(D5922, Fall!$A$1:$E$25, 3)</f>
        <v>794.90091642515802</v>
      </c>
      <c r="I5922" s="1">
        <f>VLOOKUP(D5922, Fall!$A$1:$E$25, 5)</f>
        <v>263.15789473684202</v>
      </c>
      <c r="J5922" s="1">
        <f t="shared" si="553"/>
        <v>1067.3818598375044</v>
      </c>
      <c r="K5922" s="47">
        <f t="shared" si="554"/>
        <v>19.968605313780412</v>
      </c>
      <c r="L5922" s="48">
        <f>Solar!K5939/1000*Variables!$B$3</f>
        <v>15.4772</v>
      </c>
      <c r="M5922">
        <f>IF(E5922=1, VLOOKUP(D5922, Sheet1!$A$2:$C$26, 2), Sheet1!$C$3)</f>
        <v>0.55478000000000005</v>
      </c>
      <c r="N5922" s="1">
        <f>'Electricity Rates'!$J$2</f>
        <v>0.24729999999999999</v>
      </c>
      <c r="O5922" s="145">
        <f>L5922-K5922</f>
        <v>-4.4914053137804117</v>
      </c>
      <c r="P5922">
        <f t="shared" si="555"/>
        <v>4.9382360940978955</v>
      </c>
      <c r="Q5922">
        <f>IF(O5922&gt;0, IF(Q5921+O5922*Variables!$B$5&lt;Variables!$B$4, Q5921+O5922*Variables!$B$5, Variables!$B$4), IF(Q5921&gt;-O5922, Q5921+O5922/Variables!$B$5, 0))</f>
        <v>54.469184412413682</v>
      </c>
      <c r="R5922">
        <f>IF(O5922&gt;0, 0, IF(Q5921&gt;-O5922, 0, -O5922 - Q5921*Variables!$B$5))</f>
        <v>0</v>
      </c>
      <c r="S5922">
        <f t="shared" si="556"/>
        <v>0</v>
      </c>
      <c r="T5922">
        <f t="shared" si="557"/>
        <v>0</v>
      </c>
    </row>
    <row r="5923" spans="1:20" x14ac:dyDescent="0.3">
      <c r="A5923" s="3">
        <f t="shared" si="552"/>
        <v>43347</v>
      </c>
      <c r="B5923">
        <v>9</v>
      </c>
      <c r="C5923">
        <v>4</v>
      </c>
      <c r="D5923">
        <v>18</v>
      </c>
      <c r="E5923">
        <v>1</v>
      </c>
      <c r="F5923" s="1">
        <f>VLOOKUP(A5923,Weather!$A$1:$E$366, 5)</f>
        <v>0.95454545454545459</v>
      </c>
      <c r="G5923" s="1">
        <f>VLOOKUP(D5923, Fall!$A$1:$E$25, 2)</f>
        <v>678.57142857142799</v>
      </c>
      <c r="H5923" s="1">
        <f>VLOOKUP(D5923, Fall!$A$1:$E$25, 3)</f>
        <v>583.61400485626905</v>
      </c>
      <c r="I5923" s="1">
        <f>VLOOKUP(D5923, Fall!$A$1:$E$25, 5)</f>
        <v>280.70175438596499</v>
      </c>
      <c r="J5923" s="1">
        <f t="shared" si="553"/>
        <v>674.25518203892079</v>
      </c>
      <c r="K5923" s="47">
        <f t="shared" si="554"/>
        <v>12.613982041025215</v>
      </c>
      <c r="L5923" s="48">
        <f>Solar!K5940/1000*Variables!$B$3</f>
        <v>4.8362499999999997</v>
      </c>
      <c r="M5923">
        <f>IF(E5923=1, VLOOKUP(D5923, Sheet1!$A$2:$C$26, 2), Sheet1!$C$3)</f>
        <v>0.55478000000000005</v>
      </c>
      <c r="N5923" s="1">
        <f>'Electricity Rates'!$J$2</f>
        <v>0.24729999999999999</v>
      </c>
      <c r="O5923" s="145">
        <f>L5923-K5923</f>
        <v>-7.7777320410252155</v>
      </c>
      <c r="P5923">
        <f t="shared" si="555"/>
        <v>3.1194377587455357</v>
      </c>
      <c r="Q5923">
        <f>IF(O5923&gt;0, IF(Q5922+O5923*Variables!$B$5&lt;Variables!$B$4, Q5922+O5923*Variables!$B$5, Variables!$B$4), IF(Q5922&gt;-O5923, Q5922+O5923/Variables!$B$5, 0))</f>
        <v>46.195001390046428</v>
      </c>
      <c r="R5923">
        <f>IF(O5923&gt;0, 0, IF(Q5922&gt;-O5923, 0, -O5923 - Q5922*Variables!$B$5))</f>
        <v>0</v>
      </c>
      <c r="S5923">
        <f t="shared" si="556"/>
        <v>0</v>
      </c>
      <c r="T5923">
        <f t="shared" si="557"/>
        <v>0</v>
      </c>
    </row>
    <row r="5924" spans="1:20" x14ac:dyDescent="0.3">
      <c r="A5924" s="3">
        <f t="shared" si="552"/>
        <v>43347</v>
      </c>
      <c r="B5924">
        <v>9</v>
      </c>
      <c r="C5924">
        <v>4</v>
      </c>
      <c r="D5924">
        <v>19</v>
      </c>
      <c r="E5924">
        <v>1</v>
      </c>
      <c r="F5924" s="1">
        <f>VLOOKUP(A5924,Weather!$A$1:$E$366, 5)</f>
        <v>0.95454545454545459</v>
      </c>
      <c r="G5924" s="1">
        <f>VLOOKUP(D5924, Fall!$A$1:$E$25, 2)</f>
        <v>517.85714285714198</v>
      </c>
      <c r="H5924" s="1">
        <f>VLOOKUP(D5924, Fall!$A$1:$E$25, 3)</f>
        <v>442.60593718179598</v>
      </c>
      <c r="I5924" s="1">
        <f>VLOOKUP(D5924, Fall!$A$1:$E$25, 5)</f>
        <v>289.47368421052602</v>
      </c>
      <c r="J5924" s="1">
        <f t="shared" si="553"/>
        <v>514.43663350826262</v>
      </c>
      <c r="K5924" s="47">
        <f t="shared" si="554"/>
        <v>9.6240928200150151</v>
      </c>
      <c r="L5924" s="48">
        <f>Solar!K5941/1000*Variables!$B$3</f>
        <v>0.2641</v>
      </c>
      <c r="M5924">
        <f>IF(E5924=1, VLOOKUP(D5924, Sheet1!$A$2:$C$26, 2), Sheet1!$C$3)</f>
        <v>0.25796000000000002</v>
      </c>
      <c r="N5924" s="1">
        <f>'Electricity Rates'!$J$2</f>
        <v>0.24729999999999999</v>
      </c>
      <c r="O5924" s="145">
        <f>L5924-K5924</f>
        <v>-9.359992820015016</v>
      </c>
      <c r="P5924">
        <f t="shared" si="555"/>
        <v>2.3800381543897133</v>
      </c>
      <c r="Q5924">
        <f>IF(O5924&gt;0, IF(Q5923+O5924*Variables!$B$5&lt;Variables!$B$4, Q5923+O5924*Variables!$B$5, Variables!$B$4), IF(Q5923&gt;-O5924, Q5923+O5924/Variables!$B$5, 0))</f>
        <v>36.23756221981769</v>
      </c>
      <c r="R5924">
        <f>IF(O5924&gt;0, 0, IF(Q5923&gt;-O5924, 0, -O5924 - Q5923*Variables!$B$5))</f>
        <v>0</v>
      </c>
      <c r="S5924">
        <f t="shared" si="556"/>
        <v>0</v>
      </c>
      <c r="T5924">
        <f t="shared" si="557"/>
        <v>0</v>
      </c>
    </row>
    <row r="5925" spans="1:20" x14ac:dyDescent="0.3">
      <c r="A5925" s="3">
        <f t="shared" si="552"/>
        <v>43347</v>
      </c>
      <c r="B5925">
        <v>9</v>
      </c>
      <c r="C5925">
        <v>4</v>
      </c>
      <c r="D5925">
        <v>20</v>
      </c>
      <c r="E5925">
        <v>1</v>
      </c>
      <c r="F5925" s="1">
        <f>VLOOKUP(A5925,Weather!$A$1:$E$366, 5)</f>
        <v>0.95454545454545459</v>
      </c>
      <c r="G5925" s="1">
        <f>VLOOKUP(D5925, Fall!$A$1:$E$25, 2)</f>
        <v>428.57142857142799</v>
      </c>
      <c r="H5925" s="1">
        <f>VLOOKUP(D5925, Fall!$A$1:$E$25, 3)</f>
        <v>354.11608052009001</v>
      </c>
      <c r="I5925" s="1">
        <f>VLOOKUP(D5925, Fall!$A$1:$E$25, 5)</f>
        <v>263.15789473684202</v>
      </c>
      <c r="J5925" s="1">
        <f t="shared" si="553"/>
        <v>425.18709456909443</v>
      </c>
      <c r="K5925" s="47">
        <f t="shared" si="554"/>
        <v>7.9544103150261805</v>
      </c>
      <c r="L5925" s="48">
        <f>Solar!K5942/1000*Variables!$B$3</f>
        <v>0</v>
      </c>
      <c r="M5925">
        <f>IF(E5925=1, VLOOKUP(D5925, Sheet1!$A$2:$C$26, 2), Sheet1!$C$3)</f>
        <v>0.25796000000000002</v>
      </c>
      <c r="N5925" s="1">
        <f>'Electricity Rates'!$J$2</f>
        <v>0.24729999999999999</v>
      </c>
      <c r="O5925" s="145">
        <f>L5925-K5925</f>
        <v>-7.9544103150261805</v>
      </c>
      <c r="P5925">
        <f t="shared" si="555"/>
        <v>1.9671256709059743</v>
      </c>
      <c r="Q5925">
        <f>IF(O5925&gt;0, IF(Q5924+O5925*Variables!$B$5&lt;Variables!$B$4, Q5924+O5925*Variables!$B$5, Variables!$B$4), IF(Q5924&gt;-O5925, Q5924+O5925/Variables!$B$5, 0))</f>
        <v>27.775423586811115</v>
      </c>
      <c r="R5925">
        <f>IF(O5925&gt;0, 0, IF(Q5924&gt;-O5925, 0, -O5925 - Q5924*Variables!$B$5))</f>
        <v>0</v>
      </c>
      <c r="S5925">
        <f t="shared" si="556"/>
        <v>0</v>
      </c>
      <c r="T5925">
        <f t="shared" si="557"/>
        <v>0</v>
      </c>
    </row>
    <row r="5926" spans="1:20" x14ac:dyDescent="0.3">
      <c r="A5926" s="3">
        <f t="shared" si="552"/>
        <v>43347</v>
      </c>
      <c r="B5926">
        <v>9</v>
      </c>
      <c r="C5926">
        <v>4</v>
      </c>
      <c r="D5926">
        <v>21</v>
      </c>
      <c r="E5926">
        <v>1</v>
      </c>
      <c r="F5926" s="1">
        <f>VLOOKUP(A5926,Weather!$A$1:$E$366, 5)</f>
        <v>0.95454545454545459</v>
      </c>
      <c r="G5926" s="1">
        <f>VLOOKUP(D5926, Fall!$A$1:$E$25, 2)</f>
        <v>366.07142857142799</v>
      </c>
      <c r="H5926" s="1">
        <f>VLOOKUP(D5926, Fall!$A$1:$E$25, 3)</f>
        <v>305.62638808916603</v>
      </c>
      <c r="I5926" s="1">
        <f>VLOOKUP(D5926, Fall!$A$1:$E$25, 5)</f>
        <v>271.929824561403</v>
      </c>
      <c r="J5926" s="1">
        <f t="shared" si="553"/>
        <v>363.32392673132517</v>
      </c>
      <c r="K5926" s="47">
        <f t="shared" si="554"/>
        <v>6.7970726943543891</v>
      </c>
      <c r="L5926" s="48">
        <f>Solar!K5943/1000*Variables!$B$3</f>
        <v>0</v>
      </c>
      <c r="M5926">
        <f>IF(E5926=1, VLOOKUP(D5926, Sheet1!$A$2:$C$26, 2), Sheet1!$C$3)</f>
        <v>0.25796000000000002</v>
      </c>
      <c r="N5926" s="1">
        <f>'Electricity Rates'!$J$2</f>
        <v>0.24729999999999999</v>
      </c>
      <c r="O5926" s="145">
        <f>L5926-K5926</f>
        <v>-6.7970726943543891</v>
      </c>
      <c r="P5926">
        <f t="shared" si="555"/>
        <v>1.6809160773138403</v>
      </c>
      <c r="Q5926">
        <f>IF(O5926&gt;0, IF(Q5925+O5926*Variables!$B$5&lt;Variables!$B$4, Q5925+O5926*Variables!$B$5, Variables!$B$4), IF(Q5925&gt;-O5926, Q5925+O5926/Variables!$B$5, 0))</f>
        <v>20.544495188561765</v>
      </c>
      <c r="R5926">
        <f>IF(O5926&gt;0, 0, IF(Q5925&gt;-O5926, 0, -O5926 - Q5925*Variables!$B$5))</f>
        <v>0</v>
      </c>
      <c r="S5926">
        <f t="shared" si="556"/>
        <v>0</v>
      </c>
      <c r="T5926">
        <f t="shared" si="557"/>
        <v>0</v>
      </c>
    </row>
    <row r="5927" spans="1:20" x14ac:dyDescent="0.3">
      <c r="A5927" s="3">
        <f t="shared" si="552"/>
        <v>43347</v>
      </c>
      <c r="B5927">
        <v>9</v>
      </c>
      <c r="C5927">
        <v>4</v>
      </c>
      <c r="D5927">
        <v>22</v>
      </c>
      <c r="E5927">
        <v>1</v>
      </c>
      <c r="F5927" s="1">
        <f>VLOOKUP(A5927,Weather!$A$1:$E$366, 5)</f>
        <v>0.95454545454545459</v>
      </c>
      <c r="G5927" s="1">
        <f>VLOOKUP(D5927, Fall!$A$1:$E$25, 2)</f>
        <v>330.35714285714198</v>
      </c>
      <c r="H5927" s="1">
        <f>VLOOKUP(D5927, Fall!$A$1:$E$25, 3)</f>
        <v>272.33281237147202</v>
      </c>
      <c r="I5927" s="1">
        <f>VLOOKUP(D5927, Fall!$A$1:$E$25, 5)</f>
        <v>254.385964912281</v>
      </c>
      <c r="J5927" s="1">
        <f t="shared" si="553"/>
        <v>327.71967328961153</v>
      </c>
      <c r="K5927" s="47">
        <f t="shared" si="554"/>
        <v>6.1309874710420651</v>
      </c>
      <c r="L5927" s="48">
        <f>Solar!K5944/1000*Variables!$B$3</f>
        <v>0</v>
      </c>
      <c r="M5927">
        <f>IF(E5927=1, VLOOKUP(D5927, Sheet1!$A$2:$C$26, 2), Sheet1!$C$3)</f>
        <v>0.18637999999999999</v>
      </c>
      <c r="N5927" s="1">
        <f>'Electricity Rates'!$J$2</f>
        <v>0.24729999999999999</v>
      </c>
      <c r="O5927" s="145">
        <f>L5927-K5927</f>
        <v>-6.1309874710420651</v>
      </c>
      <c r="P5927">
        <f t="shared" si="555"/>
        <v>1.5161932015887027</v>
      </c>
      <c r="Q5927">
        <f>IF(O5927&gt;0, IF(Q5926+O5927*Variables!$B$5&lt;Variables!$B$4, Q5926+O5927*Variables!$B$5, Variables!$B$4), IF(Q5926&gt;-O5927, Q5926+O5927/Variables!$B$5, 0))</f>
        <v>14.022168091708505</v>
      </c>
      <c r="R5927">
        <f>IF(O5927&gt;0, 0, IF(Q5926&gt;-O5927, 0, -O5927 - Q5926*Variables!$B$5))</f>
        <v>0</v>
      </c>
      <c r="S5927">
        <f t="shared" si="556"/>
        <v>0</v>
      </c>
      <c r="T5927">
        <f t="shared" si="557"/>
        <v>0</v>
      </c>
    </row>
    <row r="5928" spans="1:20" x14ac:dyDescent="0.3">
      <c r="A5928" s="3">
        <f t="shared" si="552"/>
        <v>43347</v>
      </c>
      <c r="B5928">
        <v>9</v>
      </c>
      <c r="C5928">
        <v>4</v>
      </c>
      <c r="D5928">
        <v>23</v>
      </c>
      <c r="E5928">
        <v>1</v>
      </c>
      <c r="F5928" s="1">
        <f>VLOOKUP(A5928,Weather!$A$1:$E$366, 5)</f>
        <v>0.95454545454545459</v>
      </c>
      <c r="G5928" s="1">
        <f>VLOOKUP(D5928, Fall!$A$1:$E$25, 2)</f>
        <v>303.57142857142799</v>
      </c>
      <c r="H5928" s="1">
        <f>VLOOKUP(D5928, Fall!$A$1:$E$25, 3)</f>
        <v>252.67335691371099</v>
      </c>
      <c r="I5928" s="1">
        <f>VLOOKUP(D5928, Fall!$A$1:$E$25, 5)</f>
        <v>254.385964912281</v>
      </c>
      <c r="J5928" s="1">
        <f t="shared" si="553"/>
        <v>301.25787985971357</v>
      </c>
      <c r="K5928" s="47">
        <f t="shared" si="554"/>
        <v>5.6359396078744606</v>
      </c>
      <c r="L5928" s="48">
        <f>Solar!K5945/1000*Variables!$B$3</f>
        <v>0</v>
      </c>
      <c r="M5928">
        <f>IF(E5928=1, VLOOKUP(D5928, Sheet1!$A$2:$C$26, 2), Sheet1!$C$3)</f>
        <v>0.18637999999999999</v>
      </c>
      <c r="N5928" s="1">
        <f>'Electricity Rates'!$J$2</f>
        <v>0.24729999999999999</v>
      </c>
      <c r="O5928" s="145">
        <f>L5928-K5928</f>
        <v>-5.6359396078744606</v>
      </c>
      <c r="P5928">
        <f t="shared" si="555"/>
        <v>1.3937678650273539</v>
      </c>
      <c r="Q5928">
        <f>IF(O5928&gt;0, IF(Q5927+O5928*Variables!$B$5&lt;Variables!$B$4, Q5927+O5928*Variables!$B$5, Variables!$B$4), IF(Q5927&gt;-O5928, Q5927+O5928/Variables!$B$5, 0))</f>
        <v>8.0264876577995032</v>
      </c>
      <c r="R5928">
        <f>IF(O5928&gt;0, 0, IF(Q5927&gt;-O5928, 0, -O5928 - Q5927*Variables!$B$5))</f>
        <v>0</v>
      </c>
      <c r="S5928">
        <f t="shared" si="556"/>
        <v>0</v>
      </c>
      <c r="T5928">
        <f t="shared" si="557"/>
        <v>0</v>
      </c>
    </row>
    <row r="5929" spans="1:20" x14ac:dyDescent="0.3">
      <c r="A5929" s="3">
        <f t="shared" si="552"/>
        <v>43347</v>
      </c>
      <c r="B5929">
        <v>9</v>
      </c>
      <c r="C5929">
        <v>4</v>
      </c>
      <c r="D5929">
        <v>24</v>
      </c>
      <c r="E5929">
        <v>1</v>
      </c>
      <c r="F5929" s="1">
        <f>VLOOKUP(A5929,Weather!$A$1:$E$366, 5)</f>
        <v>0.95454545454545459</v>
      </c>
      <c r="G5929" s="1">
        <f>VLOOKUP(D5929, Fall!$A$1:$E$25, 2)</f>
        <v>285.71428571428498</v>
      </c>
      <c r="H5929" s="1">
        <f>VLOOKUP(D5929, Fall!$A$1:$E$25, 3)</f>
        <v>237.47635107345499</v>
      </c>
      <c r="I5929" s="1">
        <f>VLOOKUP(D5929, Fall!$A$1:$E$25, 5)</f>
        <v>254.385964912281</v>
      </c>
      <c r="J5929" s="1">
        <f t="shared" si="553"/>
        <v>283.52165232151998</v>
      </c>
      <c r="K5929" s="47">
        <f t="shared" si="554"/>
        <v>5.3041298397006713</v>
      </c>
      <c r="L5929" s="48">
        <f>Solar!K5946/1000*Variables!$B$3</f>
        <v>0</v>
      </c>
      <c r="M5929">
        <f>IF(E5929=1, VLOOKUP(D5929, Sheet1!$A$2:$C$26, 2), Sheet1!$C$3)</f>
        <v>0.18637999999999999</v>
      </c>
      <c r="N5929" s="1">
        <f>'Electricity Rates'!$J$2</f>
        <v>0.24729999999999999</v>
      </c>
      <c r="O5929" s="145">
        <f>L5929-K5929</f>
        <v>-5.3041298397006713</v>
      </c>
      <c r="P5929">
        <f t="shared" si="555"/>
        <v>1.311711309357976</v>
      </c>
      <c r="Q5929">
        <f>IF(O5929&gt;0, IF(Q5928+O5929*Variables!$B$5&lt;Variables!$B$4, Q5928+O5929*Variables!$B$5, Variables!$B$4), IF(Q5928&gt;-O5929, Q5928+O5929/Variables!$B$5, 0))</f>
        <v>2.3837963389690016</v>
      </c>
      <c r="R5929">
        <f>IF(O5929&gt;0, 0, IF(Q5928&gt;-O5929, 0, -O5929 - Q5928*Variables!$B$5))</f>
        <v>0</v>
      </c>
      <c r="S5929">
        <f t="shared" si="556"/>
        <v>0</v>
      </c>
      <c r="T5929">
        <f t="shared" si="557"/>
        <v>0</v>
      </c>
    </row>
    <row r="5930" spans="1:20" x14ac:dyDescent="0.3">
      <c r="A5930" s="3">
        <f t="shared" si="552"/>
        <v>43348</v>
      </c>
      <c r="B5930">
        <v>9</v>
      </c>
      <c r="C5930">
        <v>5</v>
      </c>
      <c r="D5930">
        <v>1</v>
      </c>
      <c r="E5930">
        <v>1</v>
      </c>
      <c r="F5930" s="1">
        <f>VLOOKUP(A5930,Weather!$A$1:$E$366, 5)</f>
        <v>0.95454545454545459</v>
      </c>
      <c r="G5930" s="1">
        <f>VLOOKUP(D5930, Fall!$A$1:$E$25, 2)</f>
        <v>276.78571428571399</v>
      </c>
      <c r="H5930" s="1">
        <f>VLOOKUP(D5930, Fall!$A$1:$E$25, 3)</f>
        <v>258.40056395394299</v>
      </c>
      <c r="I5930" s="1">
        <f>VLOOKUP(D5930, Fall!$A$1:$E$25, 5)</f>
        <v>254.385964912281</v>
      </c>
      <c r="J5930" s="1">
        <f t="shared" si="553"/>
        <v>275.95002563426988</v>
      </c>
      <c r="K5930" s="47">
        <f t="shared" si="554"/>
        <v>5.1624796668899755</v>
      </c>
      <c r="L5930" s="48">
        <f>Solar!K5947/1000*Variables!$B$3</f>
        <v>0</v>
      </c>
      <c r="M5930">
        <f>IF(E5930=1, VLOOKUP(D5930, Sheet1!$A$2:$C$26, 2), Sheet1!$C$3)</f>
        <v>0.18637999999999999</v>
      </c>
      <c r="N5930" s="1">
        <f>'Electricity Rates'!$J$2</f>
        <v>0.24729999999999999</v>
      </c>
      <c r="O5930" s="145">
        <f>L5930-K5930</f>
        <v>-5.1624796668899755</v>
      </c>
      <c r="P5930">
        <f t="shared" si="555"/>
        <v>1.2766812216218908</v>
      </c>
      <c r="Q5930">
        <f>IF(O5930&gt;0, IF(Q5929+O5930*Variables!$B$5&lt;Variables!$B$4, Q5929+O5930*Variables!$B$5, Variables!$B$4), IF(Q5929&gt;-O5930, Q5929+O5930/Variables!$B$5, 0))</f>
        <v>0</v>
      </c>
      <c r="R5930">
        <f>IF(O5930&gt;0, 0, IF(Q5929&gt;-O5930, 0, -O5930 - Q5929*Variables!$B$5))</f>
        <v>2.9217111082591143</v>
      </c>
      <c r="S5930">
        <f t="shared" si="556"/>
        <v>0.5445485163573337</v>
      </c>
      <c r="T5930">
        <f t="shared" si="557"/>
        <v>0</v>
      </c>
    </row>
    <row r="5931" spans="1:20" x14ac:dyDescent="0.3">
      <c r="A5931" s="3">
        <f t="shared" si="552"/>
        <v>43348</v>
      </c>
      <c r="B5931">
        <v>9</v>
      </c>
      <c r="C5931">
        <v>5</v>
      </c>
      <c r="D5931">
        <v>2</v>
      </c>
      <c r="E5931">
        <v>1</v>
      </c>
      <c r="F5931" s="1">
        <f>VLOOKUP(A5931,Weather!$A$1:$E$366, 5)</f>
        <v>0.95454545454545459</v>
      </c>
      <c r="G5931" s="1">
        <f>VLOOKUP(D5931, Fall!$A$1:$E$25, 2)</f>
        <v>272.32142857142799</v>
      </c>
      <c r="H5931" s="1">
        <f>VLOOKUP(D5931, Fall!$A$1:$E$25, 3)</f>
        <v>244.53669616981199</v>
      </c>
      <c r="I5931" s="1">
        <f>VLOOKUP(D5931, Fall!$A$1:$E$25, 5)</f>
        <v>254.385964912281</v>
      </c>
      <c r="J5931" s="1">
        <f t="shared" si="553"/>
        <v>271.05848618953632</v>
      </c>
      <c r="K5931" s="47">
        <f t="shared" si="554"/>
        <v>5.0709686301898182</v>
      </c>
      <c r="L5931" s="48">
        <f>Solar!K5948/1000*Variables!$B$3</f>
        <v>0</v>
      </c>
      <c r="M5931">
        <f>IF(E5931=1, VLOOKUP(D5931, Sheet1!$A$2:$C$26, 2), Sheet1!$C$3)</f>
        <v>0.18637999999999999</v>
      </c>
      <c r="N5931" s="1">
        <f>'Electricity Rates'!$J$2</f>
        <v>0.24729999999999999</v>
      </c>
      <c r="O5931" s="145">
        <f>L5931-K5931</f>
        <v>-5.0709686301898182</v>
      </c>
      <c r="P5931">
        <f t="shared" si="555"/>
        <v>1.254050542245942</v>
      </c>
      <c r="Q5931">
        <f>IF(O5931&gt;0, IF(Q5930+O5931*Variables!$B$5&lt;Variables!$B$4, Q5930+O5931*Variables!$B$5, Variables!$B$4), IF(Q5930&gt;-O5931, Q5930+O5931/Variables!$B$5, 0))</f>
        <v>0</v>
      </c>
      <c r="R5931">
        <f>IF(O5931&gt;0, 0, IF(Q5930&gt;-O5931, 0, -O5931 - Q5930*Variables!$B$5))</f>
        <v>5.0709686301898182</v>
      </c>
      <c r="S5931">
        <f t="shared" si="556"/>
        <v>0.94512713329477827</v>
      </c>
      <c r="T5931">
        <f t="shared" si="557"/>
        <v>0</v>
      </c>
    </row>
    <row r="5932" spans="1:20" x14ac:dyDescent="0.3">
      <c r="A5932" s="3">
        <f t="shared" si="552"/>
        <v>43348</v>
      </c>
      <c r="B5932">
        <v>9</v>
      </c>
      <c r="C5932">
        <v>5</v>
      </c>
      <c r="D5932">
        <v>3</v>
      </c>
      <c r="E5932">
        <v>1</v>
      </c>
      <c r="F5932" s="1">
        <f>VLOOKUP(A5932,Weather!$A$1:$E$366, 5)</f>
        <v>0.95454545454545459</v>
      </c>
      <c r="G5932" s="1">
        <f>VLOOKUP(D5932, Fall!$A$1:$E$25, 2)</f>
        <v>272.32142857142799</v>
      </c>
      <c r="H5932" s="1">
        <f>VLOOKUP(D5932, Fall!$A$1:$E$25, 3)</f>
        <v>252.565207174747</v>
      </c>
      <c r="I5932" s="1">
        <f>VLOOKUP(D5932, Fall!$A$1:$E$25, 5)</f>
        <v>254.385964912281</v>
      </c>
      <c r="J5932" s="1">
        <f t="shared" si="553"/>
        <v>271.42341850794247</v>
      </c>
      <c r="K5932" s="47">
        <f t="shared" si="554"/>
        <v>5.0777957927140189</v>
      </c>
      <c r="L5932" s="48">
        <f>Solar!K5949/1000*Variables!$B$3</f>
        <v>0</v>
      </c>
      <c r="M5932">
        <f>IF(E5932=1, VLOOKUP(D5932, Sheet1!$A$2:$C$26, 2), Sheet1!$C$3)</f>
        <v>0.18637999999999999</v>
      </c>
      <c r="N5932" s="1">
        <f>'Electricity Rates'!$J$2</f>
        <v>0.24729999999999999</v>
      </c>
      <c r="O5932" s="145">
        <f>L5932-K5932</f>
        <v>-5.0777957927140189</v>
      </c>
      <c r="P5932">
        <f t="shared" si="555"/>
        <v>1.2557388995381769</v>
      </c>
      <c r="Q5932">
        <f>IF(O5932&gt;0, IF(Q5931+O5932*Variables!$B$5&lt;Variables!$B$4, Q5931+O5932*Variables!$B$5, Variables!$B$4), IF(Q5931&gt;-O5932, Q5931+O5932/Variables!$B$5, 0))</f>
        <v>0</v>
      </c>
      <c r="R5932">
        <f>IF(O5932&gt;0, 0, IF(Q5931&gt;-O5932, 0, -O5932 - Q5931*Variables!$B$5))</f>
        <v>5.0777957927140189</v>
      </c>
      <c r="S5932">
        <f t="shared" si="556"/>
        <v>0.94639957984603884</v>
      </c>
      <c r="T5932">
        <f t="shared" si="557"/>
        <v>0</v>
      </c>
    </row>
    <row r="5933" spans="1:20" x14ac:dyDescent="0.3">
      <c r="A5933" s="3">
        <f t="shared" si="552"/>
        <v>43348</v>
      </c>
      <c r="B5933">
        <v>9</v>
      </c>
      <c r="C5933">
        <v>5</v>
      </c>
      <c r="D5933">
        <v>4</v>
      </c>
      <c r="E5933">
        <v>1</v>
      </c>
      <c r="F5933" s="1">
        <f>VLOOKUP(A5933,Weather!$A$1:$E$366, 5)</f>
        <v>0.95454545454545459</v>
      </c>
      <c r="G5933" s="1">
        <f>VLOOKUP(D5933, Fall!$A$1:$E$25, 2)</f>
        <v>272.32142857142799</v>
      </c>
      <c r="H5933" s="1">
        <f>VLOOKUP(D5933, Fall!$A$1:$E$25, 3)</f>
        <v>267.50020564283898</v>
      </c>
      <c r="I5933" s="1">
        <f>VLOOKUP(D5933, Fall!$A$1:$E$25, 5)</f>
        <v>254.385964912281</v>
      </c>
      <c r="J5933" s="1">
        <f t="shared" si="553"/>
        <v>272.10228207467395</v>
      </c>
      <c r="K5933" s="47">
        <f t="shared" si="554"/>
        <v>5.0904959885258823</v>
      </c>
      <c r="L5933" s="48">
        <f>Solar!K5950/1000*Variables!$B$3</f>
        <v>0</v>
      </c>
      <c r="M5933">
        <f>IF(E5933=1, VLOOKUP(D5933, Sheet1!$A$2:$C$26, 2), Sheet1!$C$3)</f>
        <v>0.18637999999999999</v>
      </c>
      <c r="N5933" s="1">
        <f>'Electricity Rates'!$J$2</f>
        <v>0.24729999999999999</v>
      </c>
      <c r="O5933" s="145">
        <f>L5933-K5933</f>
        <v>-5.0904959885258823</v>
      </c>
      <c r="P5933">
        <f t="shared" si="555"/>
        <v>1.2588796579624506</v>
      </c>
      <c r="Q5933">
        <f>IF(O5933&gt;0, IF(Q5932+O5933*Variables!$B$5&lt;Variables!$B$4, Q5932+O5933*Variables!$B$5, Variables!$B$4), IF(Q5932&gt;-O5933, Q5932+O5933/Variables!$B$5, 0))</f>
        <v>0</v>
      </c>
      <c r="R5933">
        <f>IF(O5933&gt;0, 0, IF(Q5932&gt;-O5933, 0, -O5933 - Q5932*Variables!$B$5))</f>
        <v>5.0904959885258823</v>
      </c>
      <c r="S5933">
        <f t="shared" si="556"/>
        <v>0.94876664234145391</v>
      </c>
      <c r="T5933">
        <f t="shared" si="557"/>
        <v>0</v>
      </c>
    </row>
    <row r="5934" spans="1:20" x14ac:dyDescent="0.3">
      <c r="A5934" s="3">
        <f t="shared" si="552"/>
        <v>43348</v>
      </c>
      <c r="B5934">
        <v>9</v>
      </c>
      <c r="C5934">
        <v>5</v>
      </c>
      <c r="D5934">
        <v>5</v>
      </c>
      <c r="E5934">
        <v>1</v>
      </c>
      <c r="F5934" s="1">
        <f>VLOOKUP(A5934,Weather!$A$1:$E$366, 5)</f>
        <v>0.95454545454545459</v>
      </c>
      <c r="G5934" s="1">
        <f>VLOOKUP(D5934, Fall!$A$1:$E$25, 2)</f>
        <v>303.57142857142799</v>
      </c>
      <c r="H5934" s="1">
        <f>VLOOKUP(D5934, Fall!$A$1:$E$25, 3)</f>
        <v>277.41442782172697</v>
      </c>
      <c r="I5934" s="1">
        <f>VLOOKUP(D5934, Fall!$A$1:$E$25, 5)</f>
        <v>254.385964912281</v>
      </c>
      <c r="J5934" s="1">
        <f t="shared" si="553"/>
        <v>302.38247399189612</v>
      </c>
      <c r="K5934" s="47">
        <f t="shared" si="554"/>
        <v>5.656978541745012</v>
      </c>
      <c r="L5934" s="48">
        <f>Solar!K5951/1000*Variables!$B$3</f>
        <v>0</v>
      </c>
      <c r="M5934">
        <f>IF(E5934=1, VLOOKUP(D5934, Sheet1!$A$2:$C$26, 2), Sheet1!$C$3)</f>
        <v>0.18637999999999999</v>
      </c>
      <c r="N5934" s="1">
        <f>'Electricity Rates'!$J$2</f>
        <v>0.24729999999999999</v>
      </c>
      <c r="O5934" s="145">
        <f>L5934-K5934</f>
        <v>-5.656978541745012</v>
      </c>
      <c r="P5934">
        <f t="shared" si="555"/>
        <v>1.3989707933735414</v>
      </c>
      <c r="Q5934">
        <f>IF(O5934&gt;0, IF(Q5933+O5934*Variables!$B$5&lt;Variables!$B$4, Q5933+O5934*Variables!$B$5, Variables!$B$4), IF(Q5933&gt;-O5934, Q5933+O5934/Variables!$B$5, 0))</f>
        <v>0</v>
      </c>
      <c r="R5934">
        <f>IF(O5934&gt;0, 0, IF(Q5933&gt;-O5934, 0, -O5934 - Q5933*Variables!$B$5))</f>
        <v>5.656978541745012</v>
      </c>
      <c r="S5934">
        <f t="shared" si="556"/>
        <v>1.0543476606104354</v>
      </c>
      <c r="T5934">
        <f t="shared" si="557"/>
        <v>0</v>
      </c>
    </row>
    <row r="5935" spans="1:20" x14ac:dyDescent="0.3">
      <c r="A5935" s="3">
        <f t="shared" si="552"/>
        <v>43348</v>
      </c>
      <c r="B5935">
        <v>9</v>
      </c>
      <c r="C5935">
        <v>5</v>
      </c>
      <c r="D5935">
        <v>6</v>
      </c>
      <c r="E5935">
        <v>1</v>
      </c>
      <c r="F5935" s="1">
        <f>VLOOKUP(A5935,Weather!$A$1:$E$366, 5)</f>
        <v>0.95454545454545459</v>
      </c>
      <c r="G5935" s="1">
        <f>VLOOKUP(D5935, Fall!$A$1:$E$25, 2)</f>
        <v>401.78571428571399</v>
      </c>
      <c r="H5935" s="1">
        <f>VLOOKUP(D5935, Fall!$A$1:$E$25, 3)</f>
        <v>309.98601628691301</v>
      </c>
      <c r="I5935" s="1">
        <f>VLOOKUP(D5935, Fall!$A$1:$E$25, 5)</f>
        <v>271.929824561403</v>
      </c>
      <c r="J5935" s="1">
        <f t="shared" si="553"/>
        <v>397.61300074031396</v>
      </c>
      <c r="K5935" s="47">
        <f t="shared" si="554"/>
        <v>7.4385535094440716</v>
      </c>
      <c r="L5935" s="48">
        <f>Solar!K5952/1000*Variables!$B$3</f>
        <v>0</v>
      </c>
      <c r="M5935">
        <f>IF(E5935=1, VLOOKUP(D5935, Sheet1!$A$2:$C$26, 2), Sheet1!$C$3)</f>
        <v>0.18637999999999999</v>
      </c>
      <c r="N5935" s="1">
        <f>'Electricity Rates'!$J$2</f>
        <v>0.24729999999999999</v>
      </c>
      <c r="O5935" s="145">
        <f>L5935-K5935</f>
        <v>-7.4385535094440716</v>
      </c>
      <c r="P5935">
        <f t="shared" si="555"/>
        <v>1.8395542828855189</v>
      </c>
      <c r="Q5935">
        <f>IF(O5935&gt;0, IF(Q5934+O5935*Variables!$B$5&lt;Variables!$B$4, Q5934+O5935*Variables!$B$5, Variables!$B$4), IF(Q5934&gt;-O5935, Q5934+O5935/Variables!$B$5, 0))</f>
        <v>0</v>
      </c>
      <c r="R5935">
        <f>IF(O5935&gt;0, 0, IF(Q5934&gt;-O5935, 0, -O5935 - Q5934*Variables!$B$5))</f>
        <v>7.4385535094440716</v>
      </c>
      <c r="S5935">
        <f t="shared" si="556"/>
        <v>1.3863976030901859</v>
      </c>
      <c r="T5935">
        <f t="shared" si="557"/>
        <v>0</v>
      </c>
    </row>
    <row r="5936" spans="1:20" x14ac:dyDescent="0.3">
      <c r="A5936" s="3">
        <f t="shared" si="552"/>
        <v>43348</v>
      </c>
      <c r="B5936">
        <v>9</v>
      </c>
      <c r="C5936">
        <v>5</v>
      </c>
      <c r="D5936">
        <v>7</v>
      </c>
      <c r="E5936">
        <v>1</v>
      </c>
      <c r="F5936" s="1">
        <f>VLOOKUP(A5936,Weather!$A$1:$E$366, 5)</f>
        <v>0.95454545454545459</v>
      </c>
      <c r="G5936" s="1">
        <f>VLOOKUP(D5936, Fall!$A$1:$E$25, 2)</f>
        <v>593.74999999999898</v>
      </c>
      <c r="H5936" s="1">
        <f>VLOOKUP(D5936, Fall!$A$1:$E$25, 3)</f>
        <v>390.39236653779699</v>
      </c>
      <c r="I5936" s="1">
        <f>VLOOKUP(D5936, Fall!$A$1:$E$25, 5)</f>
        <v>263.15789473684202</v>
      </c>
      <c r="J5936" s="1">
        <f t="shared" si="553"/>
        <v>584.50647120626252</v>
      </c>
      <c r="K5936" s="47">
        <f t="shared" si="554"/>
        <v>10.934961016337015</v>
      </c>
      <c r="L5936" s="48">
        <f>Solar!K5953/1000*Variables!$B$3</f>
        <v>2.0102000000000002</v>
      </c>
      <c r="M5936">
        <f>IF(E5936=1, VLOOKUP(D5936, Sheet1!$A$2:$C$26, 2), Sheet1!$C$3)</f>
        <v>0.18637999999999999</v>
      </c>
      <c r="N5936" s="1">
        <f>'Electricity Rates'!$J$2</f>
        <v>0.24729999999999999</v>
      </c>
      <c r="O5936" s="145">
        <f>L5936-K5936</f>
        <v>-8.9247610163370155</v>
      </c>
      <c r="P5936">
        <f t="shared" si="555"/>
        <v>2.7042158593401435</v>
      </c>
      <c r="Q5936">
        <f>IF(O5936&gt;0, IF(Q5935+O5936*Variables!$B$5&lt;Variables!$B$4, Q5935+O5936*Variables!$B$5, Variables!$B$4), IF(Q5935&gt;-O5936, Q5935+O5936/Variables!$B$5, 0))</f>
        <v>0</v>
      </c>
      <c r="R5936">
        <f>IF(O5936&gt;0, 0, IF(Q5935&gt;-O5936, 0, -O5936 - Q5935*Variables!$B$5))</f>
        <v>8.9247610163370155</v>
      </c>
      <c r="S5936">
        <f t="shared" si="556"/>
        <v>1.6633969582248929</v>
      </c>
      <c r="T5936">
        <f t="shared" si="557"/>
        <v>0</v>
      </c>
    </row>
    <row r="5937" spans="1:20" x14ac:dyDescent="0.3">
      <c r="A5937" s="3">
        <f t="shared" si="552"/>
        <v>43348</v>
      </c>
      <c r="B5937">
        <v>9</v>
      </c>
      <c r="C5937">
        <v>5</v>
      </c>
      <c r="D5937">
        <v>8</v>
      </c>
      <c r="E5937">
        <v>1</v>
      </c>
      <c r="F5937" s="1">
        <f>VLOOKUP(A5937,Weather!$A$1:$E$366, 5)</f>
        <v>0.95454545454545459</v>
      </c>
      <c r="G5937" s="1">
        <f>VLOOKUP(D5937, Fall!$A$1:$E$25, 2)</f>
        <v>866.07142857142799</v>
      </c>
      <c r="H5937" s="1">
        <f>VLOOKUP(D5937, Fall!$A$1:$E$25, 3)</f>
        <v>561.61059471909198</v>
      </c>
      <c r="I5937" s="1">
        <f>VLOOKUP(D5937, Fall!$A$1:$E$25, 5)</f>
        <v>271.929824561403</v>
      </c>
      <c r="J5937" s="1">
        <f t="shared" si="553"/>
        <v>852.2322997599581</v>
      </c>
      <c r="K5937" s="47">
        <f t="shared" si="554"/>
        <v>15.943582207920192</v>
      </c>
      <c r="L5937" s="48">
        <f>Solar!K5954/1000*Variables!$B$3</f>
        <v>10.362399999999999</v>
      </c>
      <c r="M5937">
        <f>IF(E5937=1, VLOOKUP(D5937, Sheet1!$A$2:$C$26, 2), Sheet1!$C$3)</f>
        <v>0.18637999999999999</v>
      </c>
      <c r="N5937" s="1">
        <f>'Electricity Rates'!$J$2</f>
        <v>0.24729999999999999</v>
      </c>
      <c r="O5937" s="145">
        <f>L5937-K5937</f>
        <v>-5.5811822079201932</v>
      </c>
      <c r="P5937">
        <f t="shared" si="555"/>
        <v>3.9428478800186633</v>
      </c>
      <c r="Q5937">
        <f>IF(O5937&gt;0, IF(Q5936+O5937*Variables!$B$5&lt;Variables!$B$4, Q5936+O5937*Variables!$B$5, Variables!$B$4), IF(Q5936&gt;-O5937, Q5936+O5937/Variables!$B$5, 0))</f>
        <v>0</v>
      </c>
      <c r="R5937">
        <f>IF(O5937&gt;0, 0, IF(Q5936&gt;-O5937, 0, -O5937 - Q5936*Variables!$B$5))</f>
        <v>5.5811822079201932</v>
      </c>
      <c r="S5937">
        <f t="shared" si="556"/>
        <v>1.0402207399121655</v>
      </c>
      <c r="T5937">
        <f t="shared" si="557"/>
        <v>0</v>
      </c>
    </row>
    <row r="5938" spans="1:20" x14ac:dyDescent="0.3">
      <c r="A5938" s="3">
        <f t="shared" si="552"/>
        <v>43348</v>
      </c>
      <c r="B5938">
        <v>9</v>
      </c>
      <c r="C5938">
        <v>5</v>
      </c>
      <c r="D5938">
        <v>9</v>
      </c>
      <c r="E5938">
        <v>1</v>
      </c>
      <c r="F5938" s="1">
        <f>VLOOKUP(A5938,Weather!$A$1:$E$366, 5)</f>
        <v>0.95454545454545459</v>
      </c>
      <c r="G5938" s="1">
        <f>VLOOKUP(D5938, Fall!$A$1:$E$25, 2)</f>
        <v>1080.3571428571399</v>
      </c>
      <c r="H5938" s="1">
        <f>VLOOKUP(D5938, Fall!$A$1:$E$25, 3)</f>
        <v>760.17932055605797</v>
      </c>
      <c r="I5938" s="1">
        <f>VLOOKUP(D5938, Fall!$A$1:$E$25, 5)</f>
        <v>311.40350877192998</v>
      </c>
      <c r="J5938" s="1">
        <f t="shared" si="553"/>
        <v>1065.8036054798181</v>
      </c>
      <c r="K5938" s="47">
        <f t="shared" si="554"/>
        <v>19.939079293581614</v>
      </c>
      <c r="L5938" s="48">
        <f>Solar!K5955/1000*Variables!$B$3</f>
        <v>21.560649999999999</v>
      </c>
      <c r="M5938">
        <f>IF(E5938=1, VLOOKUP(D5938, Sheet1!$A$2:$C$26, 2), Sheet1!$C$3)</f>
        <v>0.25796000000000002</v>
      </c>
      <c r="N5938" s="1">
        <f>'Electricity Rates'!$J$2</f>
        <v>0.24729999999999999</v>
      </c>
      <c r="O5938" s="145">
        <f>L5938-K5938</f>
        <v>1.6215707064183853</v>
      </c>
      <c r="P5938">
        <f t="shared" si="555"/>
        <v>4.9309343093027325</v>
      </c>
      <c r="Q5938">
        <f>IF(O5938&gt;0, IF(Q5937+O5938*Variables!$B$5&lt;Variables!$B$4, Q5937+O5938*Variables!$B$5, Variables!$B$4), IF(Q5937&gt;-O5938, Q5937+O5938/Variables!$B$5, 0))</f>
        <v>1.524276464033282</v>
      </c>
      <c r="R5938">
        <f>IF(O5938&gt;0, 0, IF(Q5937&gt;-O5938, 0, -O5938 - Q5937*Variables!$B$5))</f>
        <v>0</v>
      </c>
      <c r="S5938">
        <f t="shared" si="556"/>
        <v>0</v>
      </c>
      <c r="T5938">
        <f t="shared" si="557"/>
        <v>0</v>
      </c>
    </row>
    <row r="5939" spans="1:20" x14ac:dyDescent="0.3">
      <c r="A5939" s="3">
        <f t="shared" si="552"/>
        <v>43348</v>
      </c>
      <c r="B5939">
        <v>9</v>
      </c>
      <c r="C5939">
        <v>5</v>
      </c>
      <c r="D5939">
        <v>10</v>
      </c>
      <c r="E5939">
        <v>1</v>
      </c>
      <c r="F5939" s="1">
        <f>VLOOKUP(A5939,Weather!$A$1:$E$366, 5)</f>
        <v>0.95454545454545459</v>
      </c>
      <c r="G5939" s="1">
        <f>VLOOKUP(D5939, Fall!$A$1:$E$25, 2)</f>
        <v>1205.3571428571399</v>
      </c>
      <c r="H5939" s="1">
        <f>VLOOKUP(D5939, Fall!$A$1:$E$25, 3)</f>
        <v>904.12930821748796</v>
      </c>
      <c r="I5939" s="1">
        <f>VLOOKUP(D5939, Fall!$A$1:$E$25, 5)</f>
        <v>359.64912280701702</v>
      </c>
      <c r="J5939" s="1">
        <f t="shared" si="553"/>
        <v>1191.6649685553375</v>
      </c>
      <c r="K5939" s="47">
        <f t="shared" si="554"/>
        <v>22.293696678490218</v>
      </c>
      <c r="L5939" s="48">
        <f>Solar!K5956/1000*Variables!$B$3</f>
        <v>29.960049999999999</v>
      </c>
      <c r="M5939">
        <f>IF(E5939=1, VLOOKUP(D5939, Sheet1!$A$2:$C$26, 2), Sheet1!$C$3)</f>
        <v>0.25796000000000002</v>
      </c>
      <c r="N5939" s="1">
        <f>'Electricity Rates'!$J$2</f>
        <v>0.24729999999999999</v>
      </c>
      <c r="O5939" s="145">
        <f>L5939-K5939</f>
        <v>7.6663533215097814</v>
      </c>
      <c r="P5939">
        <f t="shared" si="555"/>
        <v>5.5132311885906304</v>
      </c>
      <c r="Q5939">
        <f>IF(O5939&gt;0, IF(Q5938+O5939*Variables!$B$5&lt;Variables!$B$4, Q5938+O5939*Variables!$B$5, Variables!$B$4), IF(Q5938&gt;-O5939, Q5938+O5939/Variables!$B$5, 0))</f>
        <v>8.7306485862524763</v>
      </c>
      <c r="R5939">
        <f>IF(O5939&gt;0, 0, IF(Q5938&gt;-O5939, 0, -O5939 - Q5938*Variables!$B$5))</f>
        <v>0</v>
      </c>
      <c r="S5939">
        <f t="shared" si="556"/>
        <v>0</v>
      </c>
      <c r="T5939">
        <f t="shared" si="557"/>
        <v>0</v>
      </c>
    </row>
    <row r="5940" spans="1:20" x14ac:dyDescent="0.3">
      <c r="A5940" s="3">
        <f t="shared" si="552"/>
        <v>43348</v>
      </c>
      <c r="B5940">
        <v>9</v>
      </c>
      <c r="C5940">
        <v>5</v>
      </c>
      <c r="D5940">
        <v>11</v>
      </c>
      <c r="E5940">
        <v>1</v>
      </c>
      <c r="F5940" s="1">
        <f>VLOOKUP(A5940,Weather!$A$1:$E$366, 5)</f>
        <v>0.95454545454545459</v>
      </c>
      <c r="G5940" s="1">
        <f>VLOOKUP(D5940, Fall!$A$1:$E$25, 2)</f>
        <v>1290.17857142857</v>
      </c>
      <c r="H5940" s="1">
        <f>VLOOKUP(D5940, Fall!$A$1:$E$25, 3)</f>
        <v>975.19947355433101</v>
      </c>
      <c r="I5940" s="1">
        <f>VLOOKUP(D5940, Fall!$A$1:$E$25, 5)</f>
        <v>377.19298245613999</v>
      </c>
      <c r="J5940" s="1">
        <f t="shared" si="553"/>
        <v>1275.8613397070137</v>
      </c>
      <c r="K5940" s="47">
        <f t="shared" si="554"/>
        <v>23.868844399884267</v>
      </c>
      <c r="L5940" s="48">
        <f>Solar!K5957/1000*Variables!$B$3</f>
        <v>36.246000000000002</v>
      </c>
      <c r="M5940">
        <f>IF(E5940=1, VLOOKUP(D5940, Sheet1!$A$2:$C$26, 2), Sheet1!$C$3)</f>
        <v>0.25796000000000002</v>
      </c>
      <c r="N5940" s="1">
        <f>'Electricity Rates'!$J$2</f>
        <v>0.24729999999999999</v>
      </c>
      <c r="O5940" s="145">
        <f>L5940-K5940</f>
        <v>12.377155600115735</v>
      </c>
      <c r="P5940">
        <f t="shared" si="555"/>
        <v>5.9027652200913794</v>
      </c>
      <c r="Q5940">
        <f>IF(O5940&gt;0, IF(Q5939+O5940*Variables!$B$5&lt;Variables!$B$4, Q5939+O5940*Variables!$B$5, Variables!$B$4), IF(Q5939&gt;-O5940, Q5939+O5940/Variables!$B$5, 0))</f>
        <v>20.365174850361267</v>
      </c>
      <c r="R5940">
        <f>IF(O5940&gt;0, 0, IF(Q5939&gt;-O5940, 0, -O5940 - Q5939*Variables!$B$5))</f>
        <v>0</v>
      </c>
      <c r="S5940">
        <f t="shared" si="556"/>
        <v>0</v>
      </c>
      <c r="T5940">
        <f t="shared" si="557"/>
        <v>0</v>
      </c>
    </row>
    <row r="5941" spans="1:20" x14ac:dyDescent="0.3">
      <c r="A5941" s="3">
        <f t="shared" si="552"/>
        <v>43348</v>
      </c>
      <c r="B5941">
        <v>9</v>
      </c>
      <c r="C5941">
        <v>5</v>
      </c>
      <c r="D5941">
        <v>12</v>
      </c>
      <c r="E5941">
        <v>1</v>
      </c>
      <c r="F5941" s="1">
        <f>VLOOKUP(A5941,Weather!$A$1:$E$366, 5)</f>
        <v>0.95454545454545459</v>
      </c>
      <c r="G5941" s="1">
        <f>VLOOKUP(D5941, Fall!$A$1:$E$25, 2)</f>
        <v>1366.07142857142</v>
      </c>
      <c r="H5941" s="1">
        <f>VLOOKUP(D5941, Fall!$A$1:$E$25, 3)</f>
        <v>996.442378876367</v>
      </c>
      <c r="I5941" s="1">
        <f>VLOOKUP(D5941, Fall!$A$1:$E$25, 5)</f>
        <v>368.42105263157799</v>
      </c>
      <c r="J5941" s="1">
        <f t="shared" si="553"/>
        <v>1349.2701081307359</v>
      </c>
      <c r="K5941" s="47">
        <f t="shared" si="554"/>
        <v>25.242177391928163</v>
      </c>
      <c r="L5941" s="48">
        <f>Solar!K5958/1000*Variables!$B$3</f>
        <v>39.360399999999998</v>
      </c>
      <c r="M5941">
        <f>IF(E5941=1, VLOOKUP(D5941, Sheet1!$A$2:$C$26, 2), Sheet1!$C$3)</f>
        <v>0.25796000000000002</v>
      </c>
      <c r="N5941" s="1">
        <f>'Electricity Rates'!$J$2</f>
        <v>0.24729999999999999</v>
      </c>
      <c r="O5941" s="145">
        <f>L5941-K5941</f>
        <v>14.118222608071836</v>
      </c>
      <c r="P5941">
        <f t="shared" si="555"/>
        <v>6.2423904690238343</v>
      </c>
      <c r="Q5941">
        <f>IF(O5941&gt;0, IF(Q5940+O5941*Variables!$B$5&lt;Variables!$B$4, Q5940+O5941*Variables!$B$5, Variables!$B$4), IF(Q5940&gt;-O5941, Q5940+O5941/Variables!$B$5, 0))</f>
        <v>33.636304101948795</v>
      </c>
      <c r="R5941">
        <f>IF(O5941&gt;0, 0, IF(Q5940&gt;-O5941, 0, -O5941 - Q5940*Variables!$B$5))</f>
        <v>0</v>
      </c>
      <c r="S5941">
        <f t="shared" si="556"/>
        <v>0</v>
      </c>
      <c r="T5941">
        <f t="shared" si="557"/>
        <v>0</v>
      </c>
    </row>
    <row r="5942" spans="1:20" x14ac:dyDescent="0.3">
      <c r="A5942" s="3">
        <f t="shared" si="552"/>
        <v>43348</v>
      </c>
      <c r="B5942">
        <v>9</v>
      </c>
      <c r="C5942">
        <v>5</v>
      </c>
      <c r="D5942">
        <v>13</v>
      </c>
      <c r="E5942">
        <v>1</v>
      </c>
      <c r="F5942" s="1">
        <f>VLOOKUP(A5942,Weather!$A$1:$E$366, 5)</f>
        <v>0.95454545454545459</v>
      </c>
      <c r="G5942" s="1">
        <f>VLOOKUP(D5942, Fall!$A$1:$E$25, 2)</f>
        <v>1446.42857142857</v>
      </c>
      <c r="H5942" s="1">
        <f>VLOOKUP(D5942, Fall!$A$1:$E$25, 3)</f>
        <v>1031.4839187299399</v>
      </c>
      <c r="I5942" s="1">
        <f>VLOOKUP(D5942, Fall!$A$1:$E$25, 5)</f>
        <v>350.87719298245599</v>
      </c>
      <c r="J5942" s="1">
        <f t="shared" si="553"/>
        <v>1427.5674508513596</v>
      </c>
      <c r="K5942" s="47">
        <f t="shared" si="554"/>
        <v>26.706965948615785</v>
      </c>
      <c r="L5942" s="48">
        <f>Solar!K5959/1000*Variables!$B$3</f>
        <v>40.273399999999995</v>
      </c>
      <c r="M5942">
        <f>IF(E5942=1, VLOOKUP(D5942, Sheet1!$A$2:$C$26, 2), Sheet1!$C$3)</f>
        <v>0.55478000000000005</v>
      </c>
      <c r="N5942" s="1">
        <f>'Electricity Rates'!$J$2</f>
        <v>0.24729999999999999</v>
      </c>
      <c r="O5942" s="145">
        <f>L5942-K5942</f>
        <v>13.56643405138421</v>
      </c>
      <c r="P5942">
        <f t="shared" si="555"/>
        <v>6.6046326790926839</v>
      </c>
      <c r="Q5942">
        <f>IF(O5942&gt;0, IF(Q5941+O5942*Variables!$B$5&lt;Variables!$B$4, Q5941+O5942*Variables!$B$5, Variables!$B$4), IF(Q5941&gt;-O5942, Q5941+O5942/Variables!$B$5, 0))</f>
        <v>46.388752110249953</v>
      </c>
      <c r="R5942">
        <f>IF(O5942&gt;0, 0, IF(Q5941&gt;-O5942, 0, -O5942 - Q5941*Variables!$B$5))</f>
        <v>0</v>
      </c>
      <c r="S5942">
        <f t="shared" si="556"/>
        <v>0</v>
      </c>
      <c r="T5942">
        <f t="shared" si="557"/>
        <v>0</v>
      </c>
    </row>
    <row r="5943" spans="1:20" x14ac:dyDescent="0.3">
      <c r="A5943" s="3">
        <f t="shared" si="552"/>
        <v>43348</v>
      </c>
      <c r="B5943">
        <v>9</v>
      </c>
      <c r="C5943">
        <v>5</v>
      </c>
      <c r="D5943">
        <v>14</v>
      </c>
      <c r="E5943">
        <v>1</v>
      </c>
      <c r="F5943" s="1">
        <f>VLOOKUP(A5943,Weather!$A$1:$E$366, 5)</f>
        <v>0.95454545454545459</v>
      </c>
      <c r="G5943" s="1">
        <f>VLOOKUP(D5943, Fall!$A$1:$E$25, 2)</f>
        <v>1482.1428571428501</v>
      </c>
      <c r="H5943" s="1">
        <f>VLOOKUP(D5943, Fall!$A$1:$E$25, 3)</f>
        <v>1052.56230978037</v>
      </c>
      <c r="I5943" s="1">
        <f>VLOOKUP(D5943, Fall!$A$1:$E$25, 5)</f>
        <v>342.105263157894</v>
      </c>
      <c r="J5943" s="1">
        <f t="shared" si="553"/>
        <v>1462.6164686263737</v>
      </c>
      <c r="K5943" s="47">
        <f t="shared" si="554"/>
        <v>27.362663809821221</v>
      </c>
      <c r="L5943" s="48">
        <f>Solar!K5960/1000*Variables!$B$3</f>
        <v>37.913000000000004</v>
      </c>
      <c r="M5943">
        <f>IF(E5943=1, VLOOKUP(D5943, Sheet1!$A$2:$C$26, 2), Sheet1!$C$3)</f>
        <v>0.55478000000000005</v>
      </c>
      <c r="N5943" s="1">
        <f>'Electricity Rates'!$J$2</f>
        <v>0.24729999999999999</v>
      </c>
      <c r="O5943" s="145">
        <f>L5943-K5943</f>
        <v>10.550336190178783</v>
      </c>
      <c r="P5943">
        <f t="shared" si="555"/>
        <v>6.7667867601687881</v>
      </c>
      <c r="Q5943">
        <f>IF(O5943&gt;0, IF(Q5942+O5943*Variables!$B$5&lt;Variables!$B$4, Q5942+O5943*Variables!$B$5, Variables!$B$4), IF(Q5942&gt;-O5943, Q5942+O5943/Variables!$B$5, 0))</f>
        <v>56.306068129018009</v>
      </c>
      <c r="R5943">
        <f>IF(O5943&gt;0, 0, IF(Q5942&gt;-O5943, 0, -O5943 - Q5942*Variables!$B$5))</f>
        <v>0</v>
      </c>
      <c r="S5943">
        <f t="shared" si="556"/>
        <v>0</v>
      </c>
      <c r="T5943">
        <f t="shared" si="557"/>
        <v>0</v>
      </c>
    </row>
    <row r="5944" spans="1:20" x14ac:dyDescent="0.3">
      <c r="A5944" s="3">
        <f t="shared" si="552"/>
        <v>43348</v>
      </c>
      <c r="B5944">
        <v>9</v>
      </c>
      <c r="C5944">
        <v>5</v>
      </c>
      <c r="D5944">
        <v>15</v>
      </c>
      <c r="E5944">
        <v>1</v>
      </c>
      <c r="F5944" s="1">
        <f>VLOOKUP(A5944,Weather!$A$1:$E$366, 5)</f>
        <v>0.95454545454545459</v>
      </c>
      <c r="G5944" s="1">
        <f>VLOOKUP(D5944, Fall!$A$1:$E$25, 2)</f>
        <v>1437.5</v>
      </c>
      <c r="H5944" s="1">
        <f>VLOOKUP(D5944, Fall!$A$1:$E$25, 3)</f>
        <v>1060.00658057086</v>
      </c>
      <c r="I5944" s="1">
        <f>VLOOKUP(D5944, Fall!$A$1:$E$25, 5)</f>
        <v>328.94736842105198</v>
      </c>
      <c r="J5944" s="1">
        <f t="shared" si="553"/>
        <v>1420.3412082077664</v>
      </c>
      <c r="K5944" s="47">
        <f t="shared" si="554"/>
        <v>26.571777228738636</v>
      </c>
      <c r="L5944" s="48">
        <f>Solar!K5961/1000*Variables!$B$3</f>
        <v>32.974000000000004</v>
      </c>
      <c r="M5944">
        <f>IF(E5944=1, VLOOKUP(D5944, Sheet1!$A$2:$C$26, 2), Sheet1!$C$3)</f>
        <v>0.55478000000000005</v>
      </c>
      <c r="N5944" s="1">
        <f>'Electricity Rates'!$J$2</f>
        <v>0.24729999999999999</v>
      </c>
      <c r="O5944" s="145">
        <f>L5944-K5944</f>
        <v>6.4022227712613677</v>
      </c>
      <c r="P5944">
        <f t="shared" si="555"/>
        <v>6.5712005086670642</v>
      </c>
      <c r="Q5944">
        <f>IF(O5944&gt;0, IF(Q5943+O5944*Variables!$B$5&lt;Variables!$B$4, Q5943+O5944*Variables!$B$5, Variables!$B$4), IF(Q5943&gt;-O5944, Q5943+O5944/Variables!$B$5, 0))</f>
        <v>62.324157534003696</v>
      </c>
      <c r="R5944">
        <f>IF(O5944&gt;0, 0, IF(Q5943&gt;-O5944, 0, -O5944 - Q5943*Variables!$B$5))</f>
        <v>0</v>
      </c>
      <c r="S5944">
        <f t="shared" si="556"/>
        <v>0</v>
      </c>
      <c r="T5944">
        <f t="shared" si="557"/>
        <v>0</v>
      </c>
    </row>
    <row r="5945" spans="1:20" x14ac:dyDescent="0.3">
      <c r="A5945" s="3">
        <f t="shared" si="552"/>
        <v>43348</v>
      </c>
      <c r="B5945">
        <v>9</v>
      </c>
      <c r="C5945">
        <v>5</v>
      </c>
      <c r="D5945">
        <v>16</v>
      </c>
      <c r="E5945">
        <v>1</v>
      </c>
      <c r="F5945" s="1">
        <f>VLOOKUP(A5945,Weather!$A$1:$E$366, 5)</f>
        <v>0.95454545454545459</v>
      </c>
      <c r="G5945" s="1">
        <f>VLOOKUP(D5945, Fall!$A$1:$E$25, 2)</f>
        <v>1348.2142857142801</v>
      </c>
      <c r="H5945" s="1">
        <f>VLOOKUP(D5945, Fall!$A$1:$E$25, 3)</f>
        <v>1003.98947108661</v>
      </c>
      <c r="I5945" s="1">
        <f>VLOOKUP(D5945, Fall!$A$1:$E$25, 5)</f>
        <v>298.24561403508801</v>
      </c>
      <c r="J5945" s="1">
        <f t="shared" si="553"/>
        <v>1332.5677032312042</v>
      </c>
      <c r="K5945" s="47">
        <f t="shared" si="554"/>
        <v>24.929708402357289</v>
      </c>
      <c r="L5945" s="48">
        <f>Solar!K5962/1000*Variables!$B$3</f>
        <v>25.098500000000001</v>
      </c>
      <c r="M5945">
        <f>IF(E5945=1, VLOOKUP(D5945, Sheet1!$A$2:$C$26, 2), Sheet1!$C$3)</f>
        <v>0.55478000000000005</v>
      </c>
      <c r="N5945" s="1">
        <f>'Electricity Rates'!$J$2</f>
        <v>0.24729999999999999</v>
      </c>
      <c r="O5945" s="145">
        <f>L5945-K5945</f>
        <v>0.16879159764271279</v>
      </c>
      <c r="P5945">
        <f t="shared" si="555"/>
        <v>6.1651168879029576</v>
      </c>
      <c r="Q5945">
        <f>IF(O5945&gt;0, IF(Q5944+O5945*Variables!$B$5&lt;Variables!$B$4, Q5944+O5945*Variables!$B$5, Variables!$B$4), IF(Q5944&gt;-O5945, Q5944+O5945/Variables!$B$5, 0))</f>
        <v>62.482821635787843</v>
      </c>
      <c r="R5945">
        <f>IF(O5945&gt;0, 0, IF(Q5944&gt;-O5945, 0, -O5945 - Q5944*Variables!$B$5))</f>
        <v>0</v>
      </c>
      <c r="S5945">
        <f t="shared" si="556"/>
        <v>0</v>
      </c>
      <c r="T5945">
        <f t="shared" si="557"/>
        <v>0</v>
      </c>
    </row>
    <row r="5946" spans="1:20" x14ac:dyDescent="0.3">
      <c r="A5946" s="3">
        <f t="shared" si="552"/>
        <v>43348</v>
      </c>
      <c r="B5946">
        <v>9</v>
      </c>
      <c r="C5946">
        <v>5</v>
      </c>
      <c r="D5946">
        <v>17</v>
      </c>
      <c r="E5946">
        <v>1</v>
      </c>
      <c r="F5946" s="1">
        <f>VLOOKUP(A5946,Weather!$A$1:$E$366, 5)</f>
        <v>0.95454545454545459</v>
      </c>
      <c r="G5946" s="1">
        <f>VLOOKUP(D5946, Fall!$A$1:$E$25, 2)</f>
        <v>1080.3571428571399</v>
      </c>
      <c r="H5946" s="1">
        <f>VLOOKUP(D5946, Fall!$A$1:$E$25, 3)</f>
        <v>794.90091642515802</v>
      </c>
      <c r="I5946" s="1">
        <f>VLOOKUP(D5946, Fall!$A$1:$E$25, 5)</f>
        <v>263.15789473684202</v>
      </c>
      <c r="J5946" s="1">
        <f t="shared" si="553"/>
        <v>1067.3818598375044</v>
      </c>
      <c r="K5946" s="47">
        <f t="shared" si="554"/>
        <v>19.968605313780412</v>
      </c>
      <c r="L5946" s="48">
        <f>Solar!K5963/1000*Variables!$B$3</f>
        <v>14.98845</v>
      </c>
      <c r="M5946">
        <f>IF(E5946=1, VLOOKUP(D5946, Sheet1!$A$2:$C$26, 2), Sheet1!$C$3)</f>
        <v>0.55478000000000005</v>
      </c>
      <c r="N5946" s="1">
        <f>'Electricity Rates'!$J$2</f>
        <v>0.24729999999999999</v>
      </c>
      <c r="O5946" s="145">
        <f>L5946-K5946</f>
        <v>-4.9801553137804113</v>
      </c>
      <c r="P5946">
        <f t="shared" si="555"/>
        <v>4.9382360940978955</v>
      </c>
      <c r="Q5946">
        <f>IF(O5946&gt;0, IF(Q5945+O5946*Variables!$B$5&lt;Variables!$B$4, Q5945+O5946*Variables!$B$5, Variables!$B$4), IF(Q5945&gt;-O5946, Q5945+O5946/Variables!$B$5, 0))</f>
        <v>57.184784067936342</v>
      </c>
      <c r="R5946">
        <f>IF(O5946&gt;0, 0, IF(Q5945&gt;-O5946, 0, -O5946 - Q5945*Variables!$B$5))</f>
        <v>0</v>
      </c>
      <c r="S5946">
        <f t="shared" si="556"/>
        <v>0</v>
      </c>
      <c r="T5946">
        <f t="shared" si="557"/>
        <v>0</v>
      </c>
    </row>
    <row r="5947" spans="1:20" x14ac:dyDescent="0.3">
      <c r="A5947" s="3">
        <f t="shared" si="552"/>
        <v>43348</v>
      </c>
      <c r="B5947">
        <v>9</v>
      </c>
      <c r="C5947">
        <v>5</v>
      </c>
      <c r="D5947">
        <v>18</v>
      </c>
      <c r="E5947">
        <v>1</v>
      </c>
      <c r="F5947" s="1">
        <f>VLOOKUP(A5947,Weather!$A$1:$E$366, 5)</f>
        <v>0.95454545454545459</v>
      </c>
      <c r="G5947" s="1">
        <f>VLOOKUP(D5947, Fall!$A$1:$E$25, 2)</f>
        <v>678.57142857142799</v>
      </c>
      <c r="H5947" s="1">
        <f>VLOOKUP(D5947, Fall!$A$1:$E$25, 3)</f>
        <v>583.61400485626905</v>
      </c>
      <c r="I5947" s="1">
        <f>VLOOKUP(D5947, Fall!$A$1:$E$25, 5)</f>
        <v>280.70175438596499</v>
      </c>
      <c r="J5947" s="1">
        <f t="shared" si="553"/>
        <v>674.25518203892079</v>
      </c>
      <c r="K5947" s="47">
        <f t="shared" si="554"/>
        <v>12.613982041025215</v>
      </c>
      <c r="L5947" s="48">
        <f>Solar!K5964/1000*Variables!$B$3</f>
        <v>4.6003500000000006</v>
      </c>
      <c r="M5947">
        <f>IF(E5947=1, VLOOKUP(D5947, Sheet1!$A$2:$C$26, 2), Sheet1!$C$3)</f>
        <v>0.55478000000000005</v>
      </c>
      <c r="N5947" s="1">
        <f>'Electricity Rates'!$J$2</f>
        <v>0.24729999999999999</v>
      </c>
      <c r="O5947" s="145">
        <f>L5947-K5947</f>
        <v>-8.0136320410252146</v>
      </c>
      <c r="P5947">
        <f t="shared" si="555"/>
        <v>3.1194377587455357</v>
      </c>
      <c r="Q5947">
        <f>IF(O5947&gt;0, IF(Q5946+O5947*Variables!$B$5&lt;Variables!$B$4, Q5946+O5947*Variables!$B$5, Variables!$B$4), IF(Q5946&gt;-O5947, Q5946+O5947/Variables!$B$5, 0))</f>
        <v>48.659643598760582</v>
      </c>
      <c r="R5947">
        <f>IF(O5947&gt;0, 0, IF(Q5946&gt;-O5947, 0, -O5947 - Q5946*Variables!$B$5))</f>
        <v>0</v>
      </c>
      <c r="S5947">
        <f t="shared" si="556"/>
        <v>0</v>
      </c>
      <c r="T5947">
        <f t="shared" si="557"/>
        <v>0</v>
      </c>
    </row>
    <row r="5948" spans="1:20" x14ac:dyDescent="0.3">
      <c r="A5948" s="3">
        <f t="shared" si="552"/>
        <v>43348</v>
      </c>
      <c r="B5948">
        <v>9</v>
      </c>
      <c r="C5948">
        <v>5</v>
      </c>
      <c r="D5948">
        <v>19</v>
      </c>
      <c r="E5948">
        <v>1</v>
      </c>
      <c r="F5948" s="1">
        <f>VLOOKUP(A5948,Weather!$A$1:$E$366, 5)</f>
        <v>0.95454545454545459</v>
      </c>
      <c r="G5948" s="1">
        <f>VLOOKUP(D5948, Fall!$A$1:$E$25, 2)</f>
        <v>517.85714285714198</v>
      </c>
      <c r="H5948" s="1">
        <f>VLOOKUP(D5948, Fall!$A$1:$E$25, 3)</f>
        <v>442.60593718179598</v>
      </c>
      <c r="I5948" s="1">
        <f>VLOOKUP(D5948, Fall!$A$1:$E$25, 5)</f>
        <v>289.47368421052602</v>
      </c>
      <c r="J5948" s="1">
        <f t="shared" si="553"/>
        <v>514.43663350826262</v>
      </c>
      <c r="K5948" s="47">
        <f t="shared" si="554"/>
        <v>9.6240928200150151</v>
      </c>
      <c r="L5948" s="48">
        <f>Solar!K5965/1000*Variables!$B$3</f>
        <v>0.3367</v>
      </c>
      <c r="M5948">
        <f>IF(E5948=1, VLOOKUP(D5948, Sheet1!$A$2:$C$26, 2), Sheet1!$C$3)</f>
        <v>0.25796000000000002</v>
      </c>
      <c r="N5948" s="1">
        <f>'Electricity Rates'!$J$2</f>
        <v>0.24729999999999999</v>
      </c>
      <c r="O5948" s="145">
        <f>L5948-K5948</f>
        <v>-9.2873928200150146</v>
      </c>
      <c r="P5948">
        <f t="shared" si="555"/>
        <v>2.3800381543897133</v>
      </c>
      <c r="Q5948">
        <f>IF(O5948&gt;0, IF(Q5947+O5948*Variables!$B$5&lt;Variables!$B$4, Q5947+O5948*Variables!$B$5, Variables!$B$4), IF(Q5947&gt;-O5948, Q5947+O5948/Variables!$B$5, 0))</f>
        <v>38.77943847108503</v>
      </c>
      <c r="R5948">
        <f>IF(O5948&gt;0, 0, IF(Q5947&gt;-O5948, 0, -O5948 - Q5947*Variables!$B$5))</f>
        <v>0</v>
      </c>
      <c r="S5948">
        <f t="shared" si="556"/>
        <v>0</v>
      </c>
      <c r="T5948">
        <f t="shared" si="557"/>
        <v>0</v>
      </c>
    </row>
    <row r="5949" spans="1:20" x14ac:dyDescent="0.3">
      <c r="A5949" s="3">
        <f t="shared" si="552"/>
        <v>43348</v>
      </c>
      <c r="B5949">
        <v>9</v>
      </c>
      <c r="C5949">
        <v>5</v>
      </c>
      <c r="D5949">
        <v>20</v>
      </c>
      <c r="E5949">
        <v>1</v>
      </c>
      <c r="F5949" s="1">
        <f>VLOOKUP(A5949,Weather!$A$1:$E$366, 5)</f>
        <v>0.95454545454545459</v>
      </c>
      <c r="G5949" s="1">
        <f>VLOOKUP(D5949, Fall!$A$1:$E$25, 2)</f>
        <v>428.57142857142799</v>
      </c>
      <c r="H5949" s="1">
        <f>VLOOKUP(D5949, Fall!$A$1:$E$25, 3)</f>
        <v>354.11608052009001</v>
      </c>
      <c r="I5949" s="1">
        <f>VLOOKUP(D5949, Fall!$A$1:$E$25, 5)</f>
        <v>263.15789473684202</v>
      </c>
      <c r="J5949" s="1">
        <f t="shared" si="553"/>
        <v>425.18709456909443</v>
      </c>
      <c r="K5949" s="47">
        <f t="shared" si="554"/>
        <v>7.9544103150261805</v>
      </c>
      <c r="L5949" s="48">
        <f>Solar!K5966/1000*Variables!$B$3</f>
        <v>0</v>
      </c>
      <c r="M5949">
        <f>IF(E5949=1, VLOOKUP(D5949, Sheet1!$A$2:$C$26, 2), Sheet1!$C$3)</f>
        <v>0.25796000000000002</v>
      </c>
      <c r="N5949" s="1">
        <f>'Electricity Rates'!$J$2</f>
        <v>0.24729999999999999</v>
      </c>
      <c r="O5949" s="145">
        <f>L5949-K5949</f>
        <v>-7.9544103150261805</v>
      </c>
      <c r="P5949">
        <f t="shared" si="555"/>
        <v>1.9671256709059743</v>
      </c>
      <c r="Q5949">
        <f>IF(O5949&gt;0, IF(Q5948+O5949*Variables!$B$5&lt;Variables!$B$4, Q5948+O5949*Variables!$B$5, Variables!$B$4), IF(Q5948&gt;-O5949, Q5948+O5949/Variables!$B$5, 0))</f>
        <v>30.317299838078455</v>
      </c>
      <c r="R5949">
        <f>IF(O5949&gt;0, 0, IF(Q5948&gt;-O5949, 0, -O5949 - Q5948*Variables!$B$5))</f>
        <v>0</v>
      </c>
      <c r="S5949">
        <f t="shared" si="556"/>
        <v>0</v>
      </c>
      <c r="T5949">
        <f t="shared" si="557"/>
        <v>0</v>
      </c>
    </row>
    <row r="5950" spans="1:20" x14ac:dyDescent="0.3">
      <c r="A5950" s="3">
        <f t="shared" si="552"/>
        <v>43348</v>
      </c>
      <c r="B5950">
        <v>9</v>
      </c>
      <c r="C5950">
        <v>5</v>
      </c>
      <c r="D5950">
        <v>21</v>
      </c>
      <c r="E5950">
        <v>1</v>
      </c>
      <c r="F5950" s="1">
        <f>VLOOKUP(A5950,Weather!$A$1:$E$366, 5)</f>
        <v>0.95454545454545459</v>
      </c>
      <c r="G5950" s="1">
        <f>VLOOKUP(D5950, Fall!$A$1:$E$25, 2)</f>
        <v>366.07142857142799</v>
      </c>
      <c r="H5950" s="1">
        <f>VLOOKUP(D5950, Fall!$A$1:$E$25, 3)</f>
        <v>305.62638808916603</v>
      </c>
      <c r="I5950" s="1">
        <f>VLOOKUP(D5950, Fall!$A$1:$E$25, 5)</f>
        <v>271.929824561403</v>
      </c>
      <c r="J5950" s="1">
        <f t="shared" si="553"/>
        <v>363.32392673132517</v>
      </c>
      <c r="K5950" s="47">
        <f t="shared" si="554"/>
        <v>6.7970726943543891</v>
      </c>
      <c r="L5950" s="48">
        <f>Solar!K5967/1000*Variables!$B$3</f>
        <v>0</v>
      </c>
      <c r="M5950">
        <f>IF(E5950=1, VLOOKUP(D5950, Sheet1!$A$2:$C$26, 2), Sheet1!$C$3)</f>
        <v>0.25796000000000002</v>
      </c>
      <c r="N5950" s="1">
        <f>'Electricity Rates'!$J$2</f>
        <v>0.24729999999999999</v>
      </c>
      <c r="O5950" s="145">
        <f>L5950-K5950</f>
        <v>-6.7970726943543891</v>
      </c>
      <c r="P5950">
        <f t="shared" si="555"/>
        <v>1.6809160773138403</v>
      </c>
      <c r="Q5950">
        <f>IF(O5950&gt;0, IF(Q5949+O5950*Variables!$B$5&lt;Variables!$B$4, Q5949+O5950*Variables!$B$5, Variables!$B$4), IF(Q5949&gt;-O5950, Q5949+O5950/Variables!$B$5, 0))</f>
        <v>23.086371439829104</v>
      </c>
      <c r="R5950">
        <f>IF(O5950&gt;0, 0, IF(Q5949&gt;-O5950, 0, -O5950 - Q5949*Variables!$B$5))</f>
        <v>0</v>
      </c>
      <c r="S5950">
        <f t="shared" si="556"/>
        <v>0</v>
      </c>
      <c r="T5950">
        <f t="shared" si="557"/>
        <v>0</v>
      </c>
    </row>
    <row r="5951" spans="1:20" x14ac:dyDescent="0.3">
      <c r="A5951" s="3">
        <f t="shared" si="552"/>
        <v>43348</v>
      </c>
      <c r="B5951">
        <v>9</v>
      </c>
      <c r="C5951">
        <v>5</v>
      </c>
      <c r="D5951">
        <v>22</v>
      </c>
      <c r="E5951">
        <v>1</v>
      </c>
      <c r="F5951" s="1">
        <f>VLOOKUP(A5951,Weather!$A$1:$E$366, 5)</f>
        <v>0.95454545454545459</v>
      </c>
      <c r="G5951" s="1">
        <f>VLOOKUP(D5951, Fall!$A$1:$E$25, 2)</f>
        <v>330.35714285714198</v>
      </c>
      <c r="H5951" s="1">
        <f>VLOOKUP(D5951, Fall!$A$1:$E$25, 3)</f>
        <v>272.33281237147202</v>
      </c>
      <c r="I5951" s="1">
        <f>VLOOKUP(D5951, Fall!$A$1:$E$25, 5)</f>
        <v>254.385964912281</v>
      </c>
      <c r="J5951" s="1">
        <f t="shared" si="553"/>
        <v>327.71967328961153</v>
      </c>
      <c r="K5951" s="47">
        <f t="shared" si="554"/>
        <v>6.1309874710420651</v>
      </c>
      <c r="L5951" s="48">
        <f>Solar!K5968/1000*Variables!$B$3</f>
        <v>0</v>
      </c>
      <c r="M5951">
        <f>IF(E5951=1, VLOOKUP(D5951, Sheet1!$A$2:$C$26, 2), Sheet1!$C$3)</f>
        <v>0.18637999999999999</v>
      </c>
      <c r="N5951" s="1">
        <f>'Electricity Rates'!$J$2</f>
        <v>0.24729999999999999</v>
      </c>
      <c r="O5951" s="145">
        <f>L5951-K5951</f>
        <v>-6.1309874710420651</v>
      </c>
      <c r="P5951">
        <f t="shared" si="555"/>
        <v>1.5161932015887027</v>
      </c>
      <c r="Q5951">
        <f>IF(O5951&gt;0, IF(Q5950+O5951*Variables!$B$5&lt;Variables!$B$4, Q5950+O5951*Variables!$B$5, Variables!$B$4), IF(Q5950&gt;-O5951, Q5950+O5951/Variables!$B$5, 0))</f>
        <v>16.564044342975844</v>
      </c>
      <c r="R5951">
        <f>IF(O5951&gt;0, 0, IF(Q5950&gt;-O5951, 0, -O5951 - Q5950*Variables!$B$5))</f>
        <v>0</v>
      </c>
      <c r="S5951">
        <f t="shared" si="556"/>
        <v>0</v>
      </c>
      <c r="T5951">
        <f t="shared" si="557"/>
        <v>0</v>
      </c>
    </row>
    <row r="5952" spans="1:20" x14ac:dyDescent="0.3">
      <c r="A5952" s="3">
        <f t="shared" si="552"/>
        <v>43348</v>
      </c>
      <c r="B5952">
        <v>9</v>
      </c>
      <c r="C5952">
        <v>5</v>
      </c>
      <c r="D5952">
        <v>23</v>
      </c>
      <c r="E5952">
        <v>1</v>
      </c>
      <c r="F5952" s="1">
        <f>VLOOKUP(A5952,Weather!$A$1:$E$366, 5)</f>
        <v>0.95454545454545459</v>
      </c>
      <c r="G5952" s="1">
        <f>VLOOKUP(D5952, Fall!$A$1:$E$25, 2)</f>
        <v>303.57142857142799</v>
      </c>
      <c r="H5952" s="1">
        <f>VLOOKUP(D5952, Fall!$A$1:$E$25, 3)</f>
        <v>252.67335691371099</v>
      </c>
      <c r="I5952" s="1">
        <f>VLOOKUP(D5952, Fall!$A$1:$E$25, 5)</f>
        <v>254.385964912281</v>
      </c>
      <c r="J5952" s="1">
        <f t="shared" si="553"/>
        <v>301.25787985971357</v>
      </c>
      <c r="K5952" s="47">
        <f t="shared" si="554"/>
        <v>5.6359396078744606</v>
      </c>
      <c r="L5952" s="48">
        <f>Solar!K5969/1000*Variables!$B$3</f>
        <v>0</v>
      </c>
      <c r="M5952">
        <f>IF(E5952=1, VLOOKUP(D5952, Sheet1!$A$2:$C$26, 2), Sheet1!$C$3)</f>
        <v>0.18637999999999999</v>
      </c>
      <c r="N5952" s="1">
        <f>'Electricity Rates'!$J$2</f>
        <v>0.24729999999999999</v>
      </c>
      <c r="O5952" s="145">
        <f>L5952-K5952</f>
        <v>-5.6359396078744606</v>
      </c>
      <c r="P5952">
        <f t="shared" si="555"/>
        <v>1.3937678650273539</v>
      </c>
      <c r="Q5952">
        <f>IF(O5952&gt;0, IF(Q5951+O5952*Variables!$B$5&lt;Variables!$B$4, Q5951+O5952*Variables!$B$5, Variables!$B$4), IF(Q5951&gt;-O5952, Q5951+O5952/Variables!$B$5, 0))</f>
        <v>10.568363909066843</v>
      </c>
      <c r="R5952">
        <f>IF(O5952&gt;0, 0, IF(Q5951&gt;-O5952, 0, -O5952 - Q5951*Variables!$B$5))</f>
        <v>0</v>
      </c>
      <c r="S5952">
        <f t="shared" si="556"/>
        <v>0</v>
      </c>
      <c r="T5952">
        <f t="shared" si="557"/>
        <v>0</v>
      </c>
    </row>
    <row r="5953" spans="1:20" x14ac:dyDescent="0.3">
      <c r="A5953" s="3">
        <f t="shared" si="552"/>
        <v>43348</v>
      </c>
      <c r="B5953">
        <v>9</v>
      </c>
      <c r="C5953">
        <v>5</v>
      </c>
      <c r="D5953">
        <v>24</v>
      </c>
      <c r="E5953">
        <v>1</v>
      </c>
      <c r="F5953" s="1">
        <f>VLOOKUP(A5953,Weather!$A$1:$E$366, 5)</f>
        <v>0.95454545454545459</v>
      </c>
      <c r="G5953" s="1">
        <f>VLOOKUP(D5953, Fall!$A$1:$E$25, 2)</f>
        <v>285.71428571428498</v>
      </c>
      <c r="H5953" s="1">
        <f>VLOOKUP(D5953, Fall!$A$1:$E$25, 3)</f>
        <v>237.47635107345499</v>
      </c>
      <c r="I5953" s="1">
        <f>VLOOKUP(D5953, Fall!$A$1:$E$25, 5)</f>
        <v>254.385964912281</v>
      </c>
      <c r="J5953" s="1">
        <f t="shared" si="553"/>
        <v>283.52165232151998</v>
      </c>
      <c r="K5953" s="47">
        <f t="shared" si="554"/>
        <v>5.3041298397006713</v>
      </c>
      <c r="L5953" s="48">
        <f>Solar!K5970/1000*Variables!$B$3</f>
        <v>0</v>
      </c>
      <c r="M5953">
        <f>IF(E5953=1, VLOOKUP(D5953, Sheet1!$A$2:$C$26, 2), Sheet1!$C$3)</f>
        <v>0.18637999999999999</v>
      </c>
      <c r="N5953" s="1">
        <f>'Electricity Rates'!$J$2</f>
        <v>0.24729999999999999</v>
      </c>
      <c r="O5953" s="145">
        <f>L5953-K5953</f>
        <v>-5.3041298397006713</v>
      </c>
      <c r="P5953">
        <f t="shared" si="555"/>
        <v>1.311711309357976</v>
      </c>
      <c r="Q5953">
        <f>IF(O5953&gt;0, IF(Q5952+O5953*Variables!$B$5&lt;Variables!$B$4, Q5952+O5953*Variables!$B$5, Variables!$B$4), IF(Q5952&gt;-O5953, Q5952+O5953/Variables!$B$5, 0))</f>
        <v>4.9256725902363412</v>
      </c>
      <c r="R5953">
        <f>IF(O5953&gt;0, 0, IF(Q5952&gt;-O5953, 0, -O5953 - Q5952*Variables!$B$5))</f>
        <v>0</v>
      </c>
      <c r="S5953">
        <f t="shared" si="556"/>
        <v>0</v>
      </c>
      <c r="T5953">
        <f t="shared" si="557"/>
        <v>0</v>
      </c>
    </row>
    <row r="5954" spans="1:20" x14ac:dyDescent="0.3">
      <c r="A5954" s="3">
        <f t="shared" si="552"/>
        <v>43349</v>
      </c>
      <c r="B5954">
        <v>9</v>
      </c>
      <c r="C5954">
        <v>6</v>
      </c>
      <c r="D5954">
        <v>1</v>
      </c>
      <c r="E5954">
        <v>1</v>
      </c>
      <c r="F5954" s="1">
        <f>VLOOKUP(A5954,Weather!$A$1:$E$366, 5)</f>
        <v>0.96363636363636318</v>
      </c>
      <c r="G5954" s="1">
        <f>VLOOKUP(D5954, Fall!$A$1:$E$25, 2)</f>
        <v>276.78571428571399</v>
      </c>
      <c r="H5954" s="1">
        <f>VLOOKUP(D5954, Fall!$A$1:$E$25, 3)</f>
        <v>258.40056395394299</v>
      </c>
      <c r="I5954" s="1">
        <f>VLOOKUP(D5954, Fall!$A$1:$E$25, 5)</f>
        <v>254.385964912281</v>
      </c>
      <c r="J5954" s="1">
        <f t="shared" si="553"/>
        <v>276.11716336455868</v>
      </c>
      <c r="K5954" s="47">
        <f t="shared" si="554"/>
        <v>5.1656064835380366</v>
      </c>
      <c r="L5954" s="48">
        <f>Solar!K5971/1000*Variables!$B$3</f>
        <v>0</v>
      </c>
      <c r="M5954">
        <f>IF(E5954=1, VLOOKUP(D5954, Sheet1!$A$2:$C$26, 2), Sheet1!$C$3)</f>
        <v>0.18637999999999999</v>
      </c>
      <c r="N5954" s="1">
        <f>'Electricity Rates'!$J$2</f>
        <v>0.24729999999999999</v>
      </c>
      <c r="O5954" s="145">
        <f>L5954-K5954</f>
        <v>-5.1656064835380366</v>
      </c>
      <c r="P5954">
        <f t="shared" si="555"/>
        <v>1.2774544833789565</v>
      </c>
      <c r="Q5954">
        <f>IF(O5954&gt;0, IF(Q5953+O5954*Variables!$B$5&lt;Variables!$B$4, Q5953+O5954*Variables!$B$5, Variables!$B$4), IF(Q5953&gt;-O5954, Q5953+O5954/Variables!$B$5, 0))</f>
        <v>0</v>
      </c>
      <c r="R5954">
        <f>IF(O5954&gt;0, 0, IF(Q5953&gt;-O5954, 0, -O5954 - Q5953*Variables!$B$5))</f>
        <v>0.53547424871587612</v>
      </c>
      <c r="S5954">
        <f t="shared" si="556"/>
        <v>9.9801690475664992E-2</v>
      </c>
      <c r="T5954">
        <f t="shared" si="557"/>
        <v>0</v>
      </c>
    </row>
    <row r="5955" spans="1:20" x14ac:dyDescent="0.3">
      <c r="A5955" s="3">
        <f t="shared" ref="A5955:A6018" si="558">DATE(2018, B5955, C5955)</f>
        <v>43349</v>
      </c>
      <c r="B5955">
        <v>9</v>
      </c>
      <c r="C5955">
        <v>6</v>
      </c>
      <c r="D5955">
        <v>2</v>
      </c>
      <c r="E5955">
        <v>1</v>
      </c>
      <c r="F5955" s="1">
        <f>VLOOKUP(A5955,Weather!$A$1:$E$366, 5)</f>
        <v>0.96363636363636318</v>
      </c>
      <c r="G5955" s="1">
        <f>VLOOKUP(D5955, Fall!$A$1:$E$25, 2)</f>
        <v>272.32142857142799</v>
      </c>
      <c r="H5955" s="1">
        <f>VLOOKUP(D5955, Fall!$A$1:$E$25, 3)</f>
        <v>244.53669616981199</v>
      </c>
      <c r="I5955" s="1">
        <f>VLOOKUP(D5955, Fall!$A$1:$E$25, 5)</f>
        <v>254.385964912281</v>
      </c>
      <c r="J5955" s="1">
        <f t="shared" ref="J5955:J6018" si="559">IF(E5955=0, I5955, H5955 + (G5955-H5955)*F5955)</f>
        <v>271.31107466591465</v>
      </c>
      <c r="K5955" s="47">
        <f t="shared" ref="K5955:K6018" si="560">J5955*1000/53453</f>
        <v>5.075694061435553</v>
      </c>
      <c r="L5955" s="48">
        <f>Solar!K5972/1000*Variables!$B$3</f>
        <v>0</v>
      </c>
      <c r="M5955">
        <f>IF(E5955=1, VLOOKUP(D5955, Sheet1!$A$2:$C$26, 2), Sheet1!$C$3)</f>
        <v>0.18637999999999999</v>
      </c>
      <c r="N5955" s="1">
        <f>'Electricity Rates'!$J$2</f>
        <v>0.24729999999999999</v>
      </c>
      <c r="O5955" s="145">
        <f>L5955-K5955</f>
        <v>-5.075694061435553</v>
      </c>
      <c r="P5955">
        <f t="shared" ref="P5955:P6018" si="561">N5955*K5955</f>
        <v>1.2552191413930123</v>
      </c>
      <c r="Q5955">
        <f>IF(O5955&gt;0, IF(Q5954+O5955*Variables!$B$5&lt;Variables!$B$4, Q5954+O5955*Variables!$B$5, Variables!$B$4), IF(Q5954&gt;-O5955, Q5954+O5955/Variables!$B$5, 0))</f>
        <v>0</v>
      </c>
      <c r="R5955">
        <f>IF(O5955&gt;0, 0, IF(Q5954&gt;-O5955, 0, -O5955 - Q5954*Variables!$B$5))</f>
        <v>5.075694061435553</v>
      </c>
      <c r="S5955">
        <f t="shared" ref="S5955:S6018" si="562">R5955*M5955</f>
        <v>0.94600785917035835</v>
      </c>
      <c r="T5955">
        <f t="shared" ref="T5955:T6018" si="563">IF(AND(R5955&gt;0, M5955&gt;0.3), 1, 0)</f>
        <v>0</v>
      </c>
    </row>
    <row r="5956" spans="1:20" x14ac:dyDescent="0.3">
      <c r="A5956" s="3">
        <f t="shared" si="558"/>
        <v>43349</v>
      </c>
      <c r="B5956">
        <v>9</v>
      </c>
      <c r="C5956">
        <v>6</v>
      </c>
      <c r="D5956">
        <v>3</v>
      </c>
      <c r="E5956">
        <v>1</v>
      </c>
      <c r="F5956" s="1">
        <f>VLOOKUP(A5956,Weather!$A$1:$E$366, 5)</f>
        <v>0.96363636363636318</v>
      </c>
      <c r="G5956" s="1">
        <f>VLOOKUP(D5956, Fall!$A$1:$E$25, 2)</f>
        <v>272.32142857142799</v>
      </c>
      <c r="H5956" s="1">
        <f>VLOOKUP(D5956, Fall!$A$1:$E$25, 3)</f>
        <v>252.565207174747</v>
      </c>
      <c r="I5956" s="1">
        <f>VLOOKUP(D5956, Fall!$A$1:$E$25, 5)</f>
        <v>254.385964912281</v>
      </c>
      <c r="J5956" s="1">
        <f t="shared" si="559"/>
        <v>271.60302052063957</v>
      </c>
      <c r="K5956" s="47">
        <f t="shared" si="560"/>
        <v>5.0811557914549148</v>
      </c>
      <c r="L5956" s="48">
        <f>Solar!K5973/1000*Variables!$B$3</f>
        <v>0</v>
      </c>
      <c r="M5956">
        <f>IF(E5956=1, VLOOKUP(D5956, Sheet1!$A$2:$C$26, 2), Sheet1!$C$3)</f>
        <v>0.18637999999999999</v>
      </c>
      <c r="N5956" s="1">
        <f>'Electricity Rates'!$J$2</f>
        <v>0.24729999999999999</v>
      </c>
      <c r="O5956" s="145">
        <f>L5956-K5956</f>
        <v>-5.0811557914549148</v>
      </c>
      <c r="P5956">
        <f t="shared" si="561"/>
        <v>1.2565698272268004</v>
      </c>
      <c r="Q5956">
        <f>IF(O5956&gt;0, IF(Q5955+O5956*Variables!$B$5&lt;Variables!$B$4, Q5955+O5956*Variables!$B$5, Variables!$B$4), IF(Q5955&gt;-O5956, Q5955+O5956/Variables!$B$5, 0))</f>
        <v>0</v>
      </c>
      <c r="R5956">
        <f>IF(O5956&gt;0, 0, IF(Q5955&gt;-O5956, 0, -O5956 - Q5955*Variables!$B$5))</f>
        <v>5.0811557914549148</v>
      </c>
      <c r="S5956">
        <f t="shared" si="562"/>
        <v>0.94702581641136696</v>
      </c>
      <c r="T5956">
        <f t="shared" si="563"/>
        <v>0</v>
      </c>
    </row>
    <row r="5957" spans="1:20" x14ac:dyDescent="0.3">
      <c r="A5957" s="3">
        <f t="shared" si="558"/>
        <v>43349</v>
      </c>
      <c r="B5957">
        <v>9</v>
      </c>
      <c r="C5957">
        <v>6</v>
      </c>
      <c r="D5957">
        <v>4</v>
      </c>
      <c r="E5957">
        <v>1</v>
      </c>
      <c r="F5957" s="1">
        <f>VLOOKUP(A5957,Weather!$A$1:$E$366, 5)</f>
        <v>0.96363636363636318</v>
      </c>
      <c r="G5957" s="1">
        <f>VLOOKUP(D5957, Fall!$A$1:$E$25, 2)</f>
        <v>272.32142857142799</v>
      </c>
      <c r="H5957" s="1">
        <f>VLOOKUP(D5957, Fall!$A$1:$E$25, 3)</f>
        <v>267.50020564283898</v>
      </c>
      <c r="I5957" s="1">
        <f>VLOOKUP(D5957, Fall!$A$1:$E$25, 5)</f>
        <v>254.385964912281</v>
      </c>
      <c r="J5957" s="1">
        <f t="shared" si="559"/>
        <v>272.14611137402477</v>
      </c>
      <c r="K5957" s="47">
        <f t="shared" si="560"/>
        <v>5.0913159481044055</v>
      </c>
      <c r="L5957" s="48">
        <f>Solar!K5974/1000*Variables!$B$3</f>
        <v>0</v>
      </c>
      <c r="M5957">
        <f>IF(E5957=1, VLOOKUP(D5957, Sheet1!$A$2:$C$26, 2), Sheet1!$C$3)</f>
        <v>0.18637999999999999</v>
      </c>
      <c r="N5957" s="1">
        <f>'Electricity Rates'!$J$2</f>
        <v>0.24729999999999999</v>
      </c>
      <c r="O5957" s="145">
        <f>L5957-K5957</f>
        <v>-5.0913159481044055</v>
      </c>
      <c r="P5957">
        <f t="shared" si="561"/>
        <v>1.2590824339662194</v>
      </c>
      <c r="Q5957">
        <f>IF(O5957&gt;0, IF(Q5956+O5957*Variables!$B$5&lt;Variables!$B$4, Q5956+O5957*Variables!$B$5, Variables!$B$4), IF(Q5956&gt;-O5957, Q5956+O5957/Variables!$B$5, 0))</f>
        <v>0</v>
      </c>
      <c r="R5957">
        <f>IF(O5957&gt;0, 0, IF(Q5956&gt;-O5957, 0, -O5957 - Q5956*Variables!$B$5))</f>
        <v>5.0913159481044055</v>
      </c>
      <c r="S5957">
        <f t="shared" si="562"/>
        <v>0.94891946640769909</v>
      </c>
      <c r="T5957">
        <f t="shared" si="563"/>
        <v>0</v>
      </c>
    </row>
    <row r="5958" spans="1:20" x14ac:dyDescent="0.3">
      <c r="A5958" s="3">
        <f t="shared" si="558"/>
        <v>43349</v>
      </c>
      <c r="B5958">
        <v>9</v>
      </c>
      <c r="C5958">
        <v>6</v>
      </c>
      <c r="D5958">
        <v>5</v>
      </c>
      <c r="E5958">
        <v>1</v>
      </c>
      <c r="F5958" s="1">
        <f>VLOOKUP(A5958,Weather!$A$1:$E$366, 5)</f>
        <v>0.96363636363636318</v>
      </c>
      <c r="G5958" s="1">
        <f>VLOOKUP(D5958, Fall!$A$1:$E$25, 2)</f>
        <v>303.57142857142799</v>
      </c>
      <c r="H5958" s="1">
        <f>VLOOKUP(D5958, Fall!$A$1:$E$25, 3)</f>
        <v>277.41442782172697</v>
      </c>
      <c r="I5958" s="1">
        <f>VLOOKUP(D5958, Fall!$A$1:$E$25, 5)</f>
        <v>254.385964912281</v>
      </c>
      <c r="J5958" s="1">
        <f t="shared" si="559"/>
        <v>302.62026490780249</v>
      </c>
      <c r="K5958" s="47">
        <f t="shared" si="560"/>
        <v>5.6614271398762002</v>
      </c>
      <c r="L5958" s="48">
        <f>Solar!K5975/1000*Variables!$B$3</f>
        <v>0</v>
      </c>
      <c r="M5958">
        <f>IF(E5958=1, VLOOKUP(D5958, Sheet1!$A$2:$C$26, 2), Sheet1!$C$3)</f>
        <v>0.18637999999999999</v>
      </c>
      <c r="N5958" s="1">
        <f>'Electricity Rates'!$J$2</f>
        <v>0.24729999999999999</v>
      </c>
      <c r="O5958" s="145">
        <f>L5958-K5958</f>
        <v>-5.6614271398762002</v>
      </c>
      <c r="P5958">
        <f t="shared" si="561"/>
        <v>1.4000709316913842</v>
      </c>
      <c r="Q5958">
        <f>IF(O5958&gt;0, IF(Q5957+O5958*Variables!$B$5&lt;Variables!$B$4, Q5957+O5958*Variables!$B$5, Variables!$B$4), IF(Q5957&gt;-O5958, Q5957+O5958/Variables!$B$5, 0))</f>
        <v>0</v>
      </c>
      <c r="R5958">
        <f>IF(O5958&gt;0, 0, IF(Q5957&gt;-O5958, 0, -O5958 - Q5957*Variables!$B$5))</f>
        <v>5.6614271398762002</v>
      </c>
      <c r="S5958">
        <f t="shared" si="562"/>
        <v>1.0551767903301261</v>
      </c>
      <c r="T5958">
        <f t="shared" si="563"/>
        <v>0</v>
      </c>
    </row>
    <row r="5959" spans="1:20" x14ac:dyDescent="0.3">
      <c r="A5959" s="3">
        <f t="shared" si="558"/>
        <v>43349</v>
      </c>
      <c r="B5959">
        <v>9</v>
      </c>
      <c r="C5959">
        <v>6</v>
      </c>
      <c r="D5959">
        <v>6</v>
      </c>
      <c r="E5959">
        <v>1</v>
      </c>
      <c r="F5959" s="1">
        <f>VLOOKUP(A5959,Weather!$A$1:$E$366, 5)</f>
        <v>0.96363636363636318</v>
      </c>
      <c r="G5959" s="1">
        <f>VLOOKUP(D5959, Fall!$A$1:$E$25, 2)</f>
        <v>401.78571428571399</v>
      </c>
      <c r="H5959" s="1">
        <f>VLOOKUP(D5959, Fall!$A$1:$E$25, 3)</f>
        <v>309.98601628691301</v>
      </c>
      <c r="I5959" s="1">
        <f>VLOOKUP(D5959, Fall!$A$1:$E$25, 5)</f>
        <v>271.929824561403</v>
      </c>
      <c r="J5959" s="1">
        <f t="shared" si="559"/>
        <v>398.44754344939395</v>
      </c>
      <c r="K5959" s="47">
        <f t="shared" si="560"/>
        <v>7.4541661543672744</v>
      </c>
      <c r="L5959" s="48">
        <f>Solar!K5976/1000*Variables!$B$3</f>
        <v>0</v>
      </c>
      <c r="M5959">
        <f>IF(E5959=1, VLOOKUP(D5959, Sheet1!$A$2:$C$26, 2), Sheet1!$C$3)</f>
        <v>0.18637999999999999</v>
      </c>
      <c r="N5959" s="1">
        <f>'Electricity Rates'!$J$2</f>
        <v>0.24729999999999999</v>
      </c>
      <c r="O5959" s="145">
        <f>L5959-K5959</f>
        <v>-7.4541661543672744</v>
      </c>
      <c r="P5959">
        <f t="shared" si="561"/>
        <v>1.8434152899750269</v>
      </c>
      <c r="Q5959">
        <f>IF(O5959&gt;0, IF(Q5958+O5959*Variables!$B$5&lt;Variables!$B$4, Q5958+O5959*Variables!$B$5, Variables!$B$4), IF(Q5958&gt;-O5959, Q5958+O5959/Variables!$B$5, 0))</f>
        <v>0</v>
      </c>
      <c r="R5959">
        <f>IF(O5959&gt;0, 0, IF(Q5958&gt;-O5959, 0, -O5959 - Q5958*Variables!$B$5))</f>
        <v>7.4541661543672744</v>
      </c>
      <c r="S5959">
        <f t="shared" si="562"/>
        <v>1.3893074878509726</v>
      </c>
      <c r="T5959">
        <f t="shared" si="563"/>
        <v>0</v>
      </c>
    </row>
    <row r="5960" spans="1:20" x14ac:dyDescent="0.3">
      <c r="A5960" s="3">
        <f t="shared" si="558"/>
        <v>43349</v>
      </c>
      <c r="B5960">
        <v>9</v>
      </c>
      <c r="C5960">
        <v>6</v>
      </c>
      <c r="D5960">
        <v>7</v>
      </c>
      <c r="E5960">
        <v>1</v>
      </c>
      <c r="F5960" s="1">
        <f>VLOOKUP(A5960,Weather!$A$1:$E$366, 5)</f>
        <v>0.96363636363636318</v>
      </c>
      <c r="G5960" s="1">
        <f>VLOOKUP(D5960, Fall!$A$1:$E$25, 2)</f>
        <v>593.74999999999898</v>
      </c>
      <c r="H5960" s="1">
        <f>VLOOKUP(D5960, Fall!$A$1:$E$25, 3)</f>
        <v>390.39236653779699</v>
      </c>
      <c r="I5960" s="1">
        <f>VLOOKUP(D5960, Fall!$A$1:$E$25, 5)</f>
        <v>263.15789473684202</v>
      </c>
      <c r="J5960" s="1">
        <f t="shared" si="559"/>
        <v>586.35517696500972</v>
      </c>
      <c r="K5960" s="47">
        <f t="shared" si="560"/>
        <v>10.969546647802925</v>
      </c>
      <c r="L5960" s="48">
        <f>Solar!K5977/1000*Variables!$B$3</f>
        <v>2.1063000000000001</v>
      </c>
      <c r="M5960">
        <f>IF(E5960=1, VLOOKUP(D5960, Sheet1!$A$2:$C$26, 2), Sheet1!$C$3)</f>
        <v>0.18637999999999999</v>
      </c>
      <c r="N5960" s="1">
        <f>'Electricity Rates'!$J$2</f>
        <v>0.24729999999999999</v>
      </c>
      <c r="O5960" s="145">
        <f>L5960-K5960</f>
        <v>-8.8632466478029244</v>
      </c>
      <c r="P5960">
        <f t="shared" si="561"/>
        <v>2.7127688860016632</v>
      </c>
      <c r="Q5960">
        <f>IF(O5960&gt;0, IF(Q5959+O5960*Variables!$B$5&lt;Variables!$B$4, Q5959+O5960*Variables!$B$5, Variables!$B$4), IF(Q5959&gt;-O5960, Q5959+O5960/Variables!$B$5, 0))</f>
        <v>0</v>
      </c>
      <c r="R5960">
        <f>IF(O5960&gt;0, 0, IF(Q5959&gt;-O5960, 0, -O5960 - Q5959*Variables!$B$5))</f>
        <v>8.8632466478029244</v>
      </c>
      <c r="S5960">
        <f t="shared" si="562"/>
        <v>1.651931910217509</v>
      </c>
      <c r="T5960">
        <f t="shared" si="563"/>
        <v>0</v>
      </c>
    </row>
    <row r="5961" spans="1:20" x14ac:dyDescent="0.3">
      <c r="A5961" s="3">
        <f t="shared" si="558"/>
        <v>43349</v>
      </c>
      <c r="B5961">
        <v>9</v>
      </c>
      <c r="C5961">
        <v>6</v>
      </c>
      <c r="D5961">
        <v>8</v>
      </c>
      <c r="E5961">
        <v>1</v>
      </c>
      <c r="F5961" s="1">
        <f>VLOOKUP(A5961,Weather!$A$1:$E$366, 5)</f>
        <v>0.96363636363636318</v>
      </c>
      <c r="G5961" s="1">
        <f>VLOOKUP(D5961, Fall!$A$1:$E$25, 2)</f>
        <v>866.07142857142799</v>
      </c>
      <c r="H5961" s="1">
        <f>VLOOKUP(D5961, Fall!$A$1:$E$25, 3)</f>
        <v>561.61059471909198</v>
      </c>
      <c r="I5961" s="1">
        <f>VLOOKUP(D5961, Fall!$A$1:$E$25, 5)</f>
        <v>271.929824561403</v>
      </c>
      <c r="J5961" s="1">
        <f t="shared" si="559"/>
        <v>855.00012552225201</v>
      </c>
      <c r="K5961" s="47">
        <f t="shared" si="560"/>
        <v>15.995362758353171</v>
      </c>
      <c r="L5961" s="48">
        <f>Solar!K5978/1000*Variables!$B$3</f>
        <v>3.2043000000000004</v>
      </c>
      <c r="M5961">
        <f>IF(E5961=1, VLOOKUP(D5961, Sheet1!$A$2:$C$26, 2), Sheet1!$C$3)</f>
        <v>0.18637999999999999</v>
      </c>
      <c r="N5961" s="1">
        <f>'Electricity Rates'!$J$2</f>
        <v>0.24729999999999999</v>
      </c>
      <c r="O5961" s="145">
        <f>L5961-K5961</f>
        <v>-12.791062758353171</v>
      </c>
      <c r="P5961">
        <f t="shared" si="561"/>
        <v>3.9556532101407389</v>
      </c>
      <c r="Q5961">
        <f>IF(O5961&gt;0, IF(Q5960+O5961*Variables!$B$5&lt;Variables!$B$4, Q5960+O5961*Variables!$B$5, Variables!$B$4), IF(Q5960&gt;-O5961, Q5960+O5961/Variables!$B$5, 0))</f>
        <v>0</v>
      </c>
      <c r="R5961">
        <f>IF(O5961&gt;0, 0, IF(Q5960&gt;-O5961, 0, -O5961 - Q5960*Variables!$B$5))</f>
        <v>12.791062758353171</v>
      </c>
      <c r="S5961">
        <f t="shared" si="562"/>
        <v>2.3839982769018637</v>
      </c>
      <c r="T5961">
        <f t="shared" si="563"/>
        <v>0</v>
      </c>
    </row>
    <row r="5962" spans="1:20" x14ac:dyDescent="0.3">
      <c r="A5962" s="3">
        <f t="shared" si="558"/>
        <v>43349</v>
      </c>
      <c r="B5962">
        <v>9</v>
      </c>
      <c r="C5962">
        <v>6</v>
      </c>
      <c r="D5962">
        <v>9</v>
      </c>
      <c r="E5962">
        <v>1</v>
      </c>
      <c r="F5962" s="1">
        <f>VLOOKUP(A5962,Weather!$A$1:$E$366, 5)</f>
        <v>0.96363636363636318</v>
      </c>
      <c r="G5962" s="1">
        <f>VLOOKUP(D5962, Fall!$A$1:$E$25, 2)</f>
        <v>1080.3571428571399</v>
      </c>
      <c r="H5962" s="1">
        <f>VLOOKUP(D5962, Fall!$A$1:$E$25, 3)</f>
        <v>760.17932055605797</v>
      </c>
      <c r="I5962" s="1">
        <f>VLOOKUP(D5962, Fall!$A$1:$E$25, 5)</f>
        <v>311.40350877192998</v>
      </c>
      <c r="J5962" s="1">
        <f t="shared" si="559"/>
        <v>1068.7143129552824</v>
      </c>
      <c r="K5962" s="47">
        <f t="shared" si="560"/>
        <v>19.993532878515374</v>
      </c>
      <c r="L5962" s="48">
        <f>Solar!K5979/1000*Variables!$B$3</f>
        <v>9.8687000000000005</v>
      </c>
      <c r="M5962">
        <f>IF(E5962=1, VLOOKUP(D5962, Sheet1!$A$2:$C$26, 2), Sheet1!$C$3)</f>
        <v>0.25796000000000002</v>
      </c>
      <c r="N5962" s="1">
        <f>'Electricity Rates'!$J$2</f>
        <v>0.24729999999999999</v>
      </c>
      <c r="O5962" s="145">
        <f>L5962-K5962</f>
        <v>-10.124832878515374</v>
      </c>
      <c r="P5962">
        <f t="shared" si="561"/>
        <v>4.9444006808568517</v>
      </c>
      <c r="Q5962">
        <f>IF(O5962&gt;0, IF(Q5961+O5962*Variables!$B$5&lt;Variables!$B$4, Q5961+O5962*Variables!$B$5, Variables!$B$4), IF(Q5961&gt;-O5962, Q5961+O5962/Variables!$B$5, 0))</f>
        <v>0</v>
      </c>
      <c r="R5962">
        <f>IF(O5962&gt;0, 0, IF(Q5961&gt;-O5962, 0, -O5962 - Q5961*Variables!$B$5))</f>
        <v>10.124832878515374</v>
      </c>
      <c r="S5962">
        <f t="shared" si="562"/>
        <v>2.6118018893418262</v>
      </c>
      <c r="T5962">
        <f t="shared" si="563"/>
        <v>0</v>
      </c>
    </row>
    <row r="5963" spans="1:20" x14ac:dyDescent="0.3">
      <c r="A5963" s="3">
        <f t="shared" si="558"/>
        <v>43349</v>
      </c>
      <c r="B5963">
        <v>9</v>
      </c>
      <c r="C5963">
        <v>6</v>
      </c>
      <c r="D5963">
        <v>10</v>
      </c>
      <c r="E5963">
        <v>1</v>
      </c>
      <c r="F5963" s="1">
        <f>VLOOKUP(A5963,Weather!$A$1:$E$366, 5)</f>
        <v>0.96363636363636318</v>
      </c>
      <c r="G5963" s="1">
        <f>VLOOKUP(D5963, Fall!$A$1:$E$25, 2)</f>
        <v>1205.3571428571399</v>
      </c>
      <c r="H5963" s="1">
        <f>VLOOKUP(D5963, Fall!$A$1:$E$25, 3)</f>
        <v>904.12930821748796</v>
      </c>
      <c r="I5963" s="1">
        <f>VLOOKUP(D5963, Fall!$A$1:$E$25, 5)</f>
        <v>359.64912280701702</v>
      </c>
      <c r="J5963" s="1">
        <f t="shared" si="559"/>
        <v>1194.403403415698</v>
      </c>
      <c r="K5963" s="47">
        <f t="shared" si="560"/>
        <v>22.344927383228221</v>
      </c>
      <c r="L5963" s="48">
        <f>Solar!K5980/1000*Variables!$B$3</f>
        <v>11.89335</v>
      </c>
      <c r="M5963">
        <f>IF(E5963=1, VLOOKUP(D5963, Sheet1!$A$2:$C$26, 2), Sheet1!$C$3)</f>
        <v>0.25796000000000002</v>
      </c>
      <c r="N5963" s="1">
        <f>'Electricity Rates'!$J$2</f>
        <v>0.24729999999999999</v>
      </c>
      <c r="O5963" s="145">
        <f>L5963-K5963</f>
        <v>-10.451577383228221</v>
      </c>
      <c r="P5963">
        <f t="shared" si="561"/>
        <v>5.525900541872339</v>
      </c>
      <c r="Q5963">
        <f>IF(O5963&gt;0, IF(Q5962+O5963*Variables!$B$5&lt;Variables!$B$4, Q5962+O5963*Variables!$B$5, Variables!$B$4), IF(Q5962&gt;-O5963, Q5962+O5963/Variables!$B$5, 0))</f>
        <v>0</v>
      </c>
      <c r="R5963">
        <f>IF(O5963&gt;0, 0, IF(Q5962&gt;-O5963, 0, -O5963 - Q5962*Variables!$B$5))</f>
        <v>10.451577383228221</v>
      </c>
      <c r="S5963">
        <f t="shared" si="562"/>
        <v>2.6960889017775522</v>
      </c>
      <c r="T5963">
        <f t="shared" si="563"/>
        <v>0</v>
      </c>
    </row>
    <row r="5964" spans="1:20" x14ac:dyDescent="0.3">
      <c r="A5964" s="3">
        <f t="shared" si="558"/>
        <v>43349</v>
      </c>
      <c r="B5964">
        <v>9</v>
      </c>
      <c r="C5964">
        <v>6</v>
      </c>
      <c r="D5964">
        <v>11</v>
      </c>
      <c r="E5964">
        <v>1</v>
      </c>
      <c r="F5964" s="1">
        <f>VLOOKUP(A5964,Weather!$A$1:$E$366, 5)</f>
        <v>0.96363636363636318</v>
      </c>
      <c r="G5964" s="1">
        <f>VLOOKUP(D5964, Fall!$A$1:$E$25, 2)</f>
        <v>1290.17857142857</v>
      </c>
      <c r="H5964" s="1">
        <f>VLOOKUP(D5964, Fall!$A$1:$E$25, 3)</f>
        <v>975.19947355433101</v>
      </c>
      <c r="I5964" s="1">
        <f>VLOOKUP(D5964, Fall!$A$1:$E$25, 5)</f>
        <v>377.19298245613999</v>
      </c>
      <c r="J5964" s="1">
        <f t="shared" si="559"/>
        <v>1278.7247860513248</v>
      </c>
      <c r="K5964" s="47">
        <f t="shared" si="560"/>
        <v>23.92241382244822</v>
      </c>
      <c r="L5964" s="48">
        <f>Solar!K5981/1000*Variables!$B$3</f>
        <v>31.870749999999997</v>
      </c>
      <c r="M5964">
        <f>IF(E5964=1, VLOOKUP(D5964, Sheet1!$A$2:$C$26, 2), Sheet1!$C$3)</f>
        <v>0.25796000000000002</v>
      </c>
      <c r="N5964" s="1">
        <f>'Electricity Rates'!$J$2</f>
        <v>0.24729999999999999</v>
      </c>
      <c r="O5964" s="145">
        <f>L5964-K5964</f>
        <v>7.9483361775517771</v>
      </c>
      <c r="P5964">
        <f t="shared" si="561"/>
        <v>5.9160129382914448</v>
      </c>
      <c r="Q5964">
        <f>IF(O5964&gt;0, IF(Q5963+O5964*Variables!$B$5&lt;Variables!$B$4, Q5963+O5964*Variables!$B$5, Variables!$B$4), IF(Q5963&gt;-O5964, Q5963+O5964/Variables!$B$5, 0))</f>
        <v>7.4714360068986698</v>
      </c>
      <c r="R5964">
        <f>IF(O5964&gt;0, 0, IF(Q5963&gt;-O5964, 0, -O5964 - Q5963*Variables!$B$5))</f>
        <v>0</v>
      </c>
      <c r="S5964">
        <f t="shared" si="562"/>
        <v>0</v>
      </c>
      <c r="T5964">
        <f t="shared" si="563"/>
        <v>0</v>
      </c>
    </row>
    <row r="5965" spans="1:20" x14ac:dyDescent="0.3">
      <c r="A5965" s="3">
        <f t="shared" si="558"/>
        <v>43349</v>
      </c>
      <c r="B5965">
        <v>9</v>
      </c>
      <c r="C5965">
        <v>6</v>
      </c>
      <c r="D5965">
        <v>12</v>
      </c>
      <c r="E5965">
        <v>1</v>
      </c>
      <c r="F5965" s="1">
        <f>VLOOKUP(A5965,Weather!$A$1:$E$366, 5)</f>
        <v>0.96363636363636318</v>
      </c>
      <c r="G5965" s="1">
        <f>VLOOKUP(D5965, Fall!$A$1:$E$25, 2)</f>
        <v>1366.07142857142</v>
      </c>
      <c r="H5965" s="1">
        <f>VLOOKUP(D5965, Fall!$A$1:$E$25, 3)</f>
        <v>996.442378876367</v>
      </c>
      <c r="I5965" s="1">
        <f>VLOOKUP(D5965, Fall!$A$1:$E$25, 5)</f>
        <v>368.42105263157799</v>
      </c>
      <c r="J5965" s="1">
        <f t="shared" si="559"/>
        <v>1352.6303722188725</v>
      </c>
      <c r="K5965" s="47">
        <f t="shared" si="560"/>
        <v>25.305041292703354</v>
      </c>
      <c r="L5965" s="48">
        <f>Solar!K5982/1000*Variables!$B$3</f>
        <v>33.061250000000001</v>
      </c>
      <c r="M5965">
        <f>IF(E5965=1, VLOOKUP(D5965, Sheet1!$A$2:$C$26, 2), Sheet1!$C$3)</f>
        <v>0.25796000000000002</v>
      </c>
      <c r="N5965" s="1">
        <f>'Electricity Rates'!$J$2</f>
        <v>0.24729999999999999</v>
      </c>
      <c r="O5965" s="145">
        <f>L5965-K5965</f>
        <v>7.756208707296647</v>
      </c>
      <c r="P5965">
        <f t="shared" si="561"/>
        <v>6.2579367116855389</v>
      </c>
      <c r="Q5965">
        <f>IF(O5965&gt;0, IF(Q5964+O5965*Variables!$B$5&lt;Variables!$B$4, Q5964+O5965*Variables!$B$5, Variables!$B$4), IF(Q5964&gt;-O5965, Q5964+O5965/Variables!$B$5, 0))</f>
        <v>14.762272191757518</v>
      </c>
      <c r="R5965">
        <f>IF(O5965&gt;0, 0, IF(Q5964&gt;-O5965, 0, -O5965 - Q5964*Variables!$B$5))</f>
        <v>0</v>
      </c>
      <c r="S5965">
        <f t="shared" si="562"/>
        <v>0</v>
      </c>
      <c r="T5965">
        <f t="shared" si="563"/>
        <v>0</v>
      </c>
    </row>
    <row r="5966" spans="1:20" x14ac:dyDescent="0.3">
      <c r="A5966" s="3">
        <f t="shared" si="558"/>
        <v>43349</v>
      </c>
      <c r="B5966">
        <v>9</v>
      </c>
      <c r="C5966">
        <v>6</v>
      </c>
      <c r="D5966">
        <v>13</v>
      </c>
      <c r="E5966">
        <v>1</v>
      </c>
      <c r="F5966" s="1">
        <f>VLOOKUP(A5966,Weather!$A$1:$E$366, 5)</f>
        <v>0.96363636363636318</v>
      </c>
      <c r="G5966" s="1">
        <f>VLOOKUP(D5966, Fall!$A$1:$E$25, 2)</f>
        <v>1446.42857142857</v>
      </c>
      <c r="H5966" s="1">
        <f>VLOOKUP(D5966, Fall!$A$1:$E$25, 3)</f>
        <v>1031.4839187299399</v>
      </c>
      <c r="I5966" s="1">
        <f>VLOOKUP(D5966, Fall!$A$1:$E$25, 5)</f>
        <v>350.87719298245599</v>
      </c>
      <c r="J5966" s="1">
        <f t="shared" si="559"/>
        <v>1431.3396749668013</v>
      </c>
      <c r="K5966" s="47">
        <f t="shared" si="560"/>
        <v>26.777536807415888</v>
      </c>
      <c r="L5966" s="48">
        <f>Solar!K5983/1000*Variables!$B$3</f>
        <v>35.370049999999999</v>
      </c>
      <c r="M5966">
        <f>IF(E5966=1, VLOOKUP(D5966, Sheet1!$A$2:$C$26, 2), Sheet1!$C$3)</f>
        <v>0.55478000000000005</v>
      </c>
      <c r="N5966" s="1">
        <f>'Electricity Rates'!$J$2</f>
        <v>0.24729999999999999</v>
      </c>
      <c r="O5966" s="145">
        <f>L5966-K5966</f>
        <v>8.5925131925841107</v>
      </c>
      <c r="P5966">
        <f t="shared" si="561"/>
        <v>6.6220848524739493</v>
      </c>
      <c r="Q5966">
        <f>IF(O5966&gt;0, IF(Q5965+O5966*Variables!$B$5&lt;Variables!$B$4, Q5965+O5966*Variables!$B$5, Variables!$B$4), IF(Q5965&gt;-O5966, Q5965+O5966/Variables!$B$5, 0))</f>
        <v>22.839234592786582</v>
      </c>
      <c r="R5966">
        <f>IF(O5966&gt;0, 0, IF(Q5965&gt;-O5966, 0, -O5966 - Q5965*Variables!$B$5))</f>
        <v>0</v>
      </c>
      <c r="S5966">
        <f t="shared" si="562"/>
        <v>0</v>
      </c>
      <c r="T5966">
        <f t="shared" si="563"/>
        <v>0</v>
      </c>
    </row>
    <row r="5967" spans="1:20" x14ac:dyDescent="0.3">
      <c r="A5967" s="3">
        <f t="shared" si="558"/>
        <v>43349</v>
      </c>
      <c r="B5967">
        <v>9</v>
      </c>
      <c r="C5967">
        <v>6</v>
      </c>
      <c r="D5967">
        <v>14</v>
      </c>
      <c r="E5967">
        <v>1</v>
      </c>
      <c r="F5967" s="1">
        <f>VLOOKUP(A5967,Weather!$A$1:$E$366, 5)</f>
        <v>0.96363636363636318</v>
      </c>
      <c r="G5967" s="1">
        <f>VLOOKUP(D5967, Fall!$A$1:$E$25, 2)</f>
        <v>1482.1428571428501</v>
      </c>
      <c r="H5967" s="1">
        <f>VLOOKUP(D5967, Fall!$A$1:$E$25, 3)</f>
        <v>1052.56230978037</v>
      </c>
      <c r="I5967" s="1">
        <f>VLOOKUP(D5967, Fall!$A$1:$E$25, 5)</f>
        <v>342.105263157894</v>
      </c>
      <c r="J5967" s="1">
        <f t="shared" si="559"/>
        <v>1466.5217463296688</v>
      </c>
      <c r="K5967" s="47">
        <f t="shared" si="560"/>
        <v>27.43572383831906</v>
      </c>
      <c r="L5967" s="48">
        <f>Solar!K5984/1000*Variables!$B$3</f>
        <v>34.845600000000005</v>
      </c>
      <c r="M5967">
        <f>IF(E5967=1, VLOOKUP(D5967, Sheet1!$A$2:$C$26, 2), Sheet1!$C$3)</f>
        <v>0.55478000000000005</v>
      </c>
      <c r="N5967" s="1">
        <f>'Electricity Rates'!$J$2</f>
        <v>0.24729999999999999</v>
      </c>
      <c r="O5967" s="145">
        <f>L5967-K5967</f>
        <v>7.4098761616809448</v>
      </c>
      <c r="P5967">
        <f t="shared" si="561"/>
        <v>6.7848545052163036</v>
      </c>
      <c r="Q5967">
        <f>IF(O5967&gt;0, IF(Q5966+O5967*Variables!$B$5&lt;Variables!$B$4, Q5966+O5967*Variables!$B$5, Variables!$B$4), IF(Q5966&gt;-O5967, Q5966+O5967/Variables!$B$5, 0))</f>
        <v>29.804518184766671</v>
      </c>
      <c r="R5967">
        <f>IF(O5967&gt;0, 0, IF(Q5966&gt;-O5967, 0, -O5967 - Q5966*Variables!$B$5))</f>
        <v>0</v>
      </c>
      <c r="S5967">
        <f t="shared" si="562"/>
        <v>0</v>
      </c>
      <c r="T5967">
        <f t="shared" si="563"/>
        <v>0</v>
      </c>
    </row>
    <row r="5968" spans="1:20" x14ac:dyDescent="0.3">
      <c r="A5968" s="3">
        <f t="shared" si="558"/>
        <v>43349</v>
      </c>
      <c r="B5968">
        <v>9</v>
      </c>
      <c r="C5968">
        <v>6</v>
      </c>
      <c r="D5968">
        <v>15</v>
      </c>
      <c r="E5968">
        <v>1</v>
      </c>
      <c r="F5968" s="1">
        <f>VLOOKUP(A5968,Weather!$A$1:$E$366, 5)</f>
        <v>0.96363636363636318</v>
      </c>
      <c r="G5968" s="1">
        <f>VLOOKUP(D5968, Fall!$A$1:$E$25, 2)</f>
        <v>1437.5</v>
      </c>
      <c r="H5968" s="1">
        <f>VLOOKUP(D5968, Fall!$A$1:$E$25, 3)</f>
        <v>1060.00658057086</v>
      </c>
      <c r="I5968" s="1">
        <f>VLOOKUP(D5968, Fall!$A$1:$E$25, 5)</f>
        <v>328.94736842105198</v>
      </c>
      <c r="J5968" s="1">
        <f t="shared" si="559"/>
        <v>1423.772966566213</v>
      </c>
      <c r="K5968" s="47">
        <f t="shared" si="560"/>
        <v>26.635978646029464</v>
      </c>
      <c r="L5968" s="48">
        <f>Solar!K5985/1000*Variables!$B$3</f>
        <v>30.70335</v>
      </c>
      <c r="M5968">
        <f>IF(E5968=1, VLOOKUP(D5968, Sheet1!$A$2:$C$26, 2), Sheet1!$C$3)</f>
        <v>0.55478000000000005</v>
      </c>
      <c r="N5968" s="1">
        <f>'Electricity Rates'!$J$2</f>
        <v>0.24729999999999999</v>
      </c>
      <c r="O5968" s="145">
        <f>L5968-K5968</f>
        <v>4.0673713539705361</v>
      </c>
      <c r="P5968">
        <f t="shared" si="561"/>
        <v>6.5870775191630866</v>
      </c>
      <c r="Q5968">
        <f>IF(O5968&gt;0, IF(Q5967+O5968*Variables!$B$5&lt;Variables!$B$4, Q5967+O5968*Variables!$B$5, Variables!$B$4), IF(Q5967&gt;-O5968, Q5967+O5968/Variables!$B$5, 0))</f>
        <v>33.627847257498978</v>
      </c>
      <c r="R5968">
        <f>IF(O5968&gt;0, 0, IF(Q5967&gt;-O5968, 0, -O5968 - Q5967*Variables!$B$5))</f>
        <v>0</v>
      </c>
      <c r="S5968">
        <f t="shared" si="562"/>
        <v>0</v>
      </c>
      <c r="T5968">
        <f t="shared" si="563"/>
        <v>0</v>
      </c>
    </row>
    <row r="5969" spans="1:20" x14ac:dyDescent="0.3">
      <c r="A5969" s="3">
        <f t="shared" si="558"/>
        <v>43349</v>
      </c>
      <c r="B5969">
        <v>9</v>
      </c>
      <c r="C5969">
        <v>6</v>
      </c>
      <c r="D5969">
        <v>16</v>
      </c>
      <c r="E5969">
        <v>1</v>
      </c>
      <c r="F5969" s="1">
        <f>VLOOKUP(A5969,Weather!$A$1:$E$366, 5)</f>
        <v>0.96363636363636318</v>
      </c>
      <c r="G5969" s="1">
        <f>VLOOKUP(D5969, Fall!$A$1:$E$25, 2)</f>
        <v>1348.2142857142801</v>
      </c>
      <c r="H5969" s="1">
        <f>VLOOKUP(D5969, Fall!$A$1:$E$25, 3)</f>
        <v>1003.98947108661</v>
      </c>
      <c r="I5969" s="1">
        <f>VLOOKUP(D5969, Fall!$A$1:$E$25, 5)</f>
        <v>298.24561403508801</v>
      </c>
      <c r="J5969" s="1">
        <f t="shared" si="559"/>
        <v>1335.6970197278192</v>
      </c>
      <c r="K5969" s="47">
        <f t="shared" si="560"/>
        <v>24.988251730077248</v>
      </c>
      <c r="L5969" s="48">
        <f>Solar!K5986/1000*Variables!$B$3</f>
        <v>22.592850000000002</v>
      </c>
      <c r="M5969">
        <f>IF(E5969=1, VLOOKUP(D5969, Sheet1!$A$2:$C$26, 2), Sheet1!$C$3)</f>
        <v>0.55478000000000005</v>
      </c>
      <c r="N5969" s="1">
        <f>'Electricity Rates'!$J$2</f>
        <v>0.24729999999999999</v>
      </c>
      <c r="O5969" s="145">
        <f>L5969-K5969</f>
        <v>-2.3954017300772463</v>
      </c>
      <c r="P5969">
        <f t="shared" si="561"/>
        <v>6.1795946528481034</v>
      </c>
      <c r="Q5969">
        <f>IF(O5969&gt;0, IF(Q5968+O5969*Variables!$B$5&lt;Variables!$B$4, Q5968+O5969*Variables!$B$5, Variables!$B$4), IF(Q5968&gt;-O5969, Q5968+O5969/Variables!$B$5, 0))</f>
        <v>31.079547544650843</v>
      </c>
      <c r="R5969">
        <f>IF(O5969&gt;0, 0, IF(Q5968&gt;-O5969, 0, -O5969 - Q5968*Variables!$B$5))</f>
        <v>0</v>
      </c>
      <c r="S5969">
        <f t="shared" si="562"/>
        <v>0</v>
      </c>
      <c r="T5969">
        <f t="shared" si="563"/>
        <v>0</v>
      </c>
    </row>
    <row r="5970" spans="1:20" x14ac:dyDescent="0.3">
      <c r="A5970" s="3">
        <f t="shared" si="558"/>
        <v>43349</v>
      </c>
      <c r="B5970">
        <v>9</v>
      </c>
      <c r="C5970">
        <v>6</v>
      </c>
      <c r="D5970">
        <v>17</v>
      </c>
      <c r="E5970">
        <v>1</v>
      </c>
      <c r="F5970" s="1">
        <f>VLOOKUP(A5970,Weather!$A$1:$E$366, 5)</f>
        <v>0.96363636363636318</v>
      </c>
      <c r="G5970" s="1">
        <f>VLOOKUP(D5970, Fall!$A$1:$E$25, 2)</f>
        <v>1080.3571428571399</v>
      </c>
      <c r="H5970" s="1">
        <f>VLOOKUP(D5970, Fall!$A$1:$E$25, 3)</f>
        <v>794.90091642515802</v>
      </c>
      <c r="I5970" s="1">
        <f>VLOOKUP(D5970, Fall!$A$1:$E$25, 5)</f>
        <v>263.15789473684202</v>
      </c>
      <c r="J5970" s="1">
        <f t="shared" si="559"/>
        <v>1069.9769164414313</v>
      </c>
      <c r="K5970" s="47">
        <f t="shared" si="560"/>
        <v>20.017153694674409</v>
      </c>
      <c r="L5970" s="48">
        <f>Solar!K5987/1000*Variables!$B$3</f>
        <v>12.977350000000001</v>
      </c>
      <c r="M5970">
        <f>IF(E5970=1, VLOOKUP(D5970, Sheet1!$A$2:$C$26, 2), Sheet1!$C$3)</f>
        <v>0.55478000000000005</v>
      </c>
      <c r="N5970" s="1">
        <f>'Electricity Rates'!$J$2</f>
        <v>0.24729999999999999</v>
      </c>
      <c r="O5970" s="145">
        <f>L5970-K5970</f>
        <v>-7.0398036946744078</v>
      </c>
      <c r="P5970">
        <f t="shared" si="561"/>
        <v>4.9502421086929811</v>
      </c>
      <c r="Q5970">
        <f>IF(O5970&gt;0, IF(Q5969+O5970*Variables!$B$5&lt;Variables!$B$4, Q5969+O5970*Variables!$B$5, Variables!$B$4), IF(Q5969&gt;-O5970, Q5969+O5970/Variables!$B$5, 0))</f>
        <v>23.59039467797594</v>
      </c>
      <c r="R5970">
        <f>IF(O5970&gt;0, 0, IF(Q5969&gt;-O5970, 0, -O5970 - Q5969*Variables!$B$5))</f>
        <v>0</v>
      </c>
      <c r="S5970">
        <f t="shared" si="562"/>
        <v>0</v>
      </c>
      <c r="T5970">
        <f t="shared" si="563"/>
        <v>0</v>
      </c>
    </row>
    <row r="5971" spans="1:20" x14ac:dyDescent="0.3">
      <c r="A5971" s="3">
        <f t="shared" si="558"/>
        <v>43349</v>
      </c>
      <c r="B5971">
        <v>9</v>
      </c>
      <c r="C5971">
        <v>6</v>
      </c>
      <c r="D5971">
        <v>18</v>
      </c>
      <c r="E5971">
        <v>1</v>
      </c>
      <c r="F5971" s="1">
        <f>VLOOKUP(A5971,Weather!$A$1:$E$366, 5)</f>
        <v>0.96363636363636318</v>
      </c>
      <c r="G5971" s="1">
        <f>VLOOKUP(D5971, Fall!$A$1:$E$25, 2)</f>
        <v>678.57142857142799</v>
      </c>
      <c r="H5971" s="1">
        <f>VLOOKUP(D5971, Fall!$A$1:$E$25, 3)</f>
        <v>583.61400485626905</v>
      </c>
      <c r="I5971" s="1">
        <f>VLOOKUP(D5971, Fall!$A$1:$E$25, 5)</f>
        <v>280.70175438596499</v>
      </c>
      <c r="J5971" s="1">
        <f t="shared" si="559"/>
        <v>675.11843134542221</v>
      </c>
      <c r="K5971" s="47">
        <f t="shared" si="560"/>
        <v>12.630131729658245</v>
      </c>
      <c r="L5971" s="48">
        <f>Solar!K5988/1000*Variables!$B$3</f>
        <v>4.0000499999999999</v>
      </c>
      <c r="M5971">
        <f>IF(E5971=1, VLOOKUP(D5971, Sheet1!$A$2:$C$26, 2), Sheet1!$C$3)</f>
        <v>0.55478000000000005</v>
      </c>
      <c r="N5971" s="1">
        <f>'Electricity Rates'!$J$2</f>
        <v>0.24729999999999999</v>
      </c>
      <c r="O5971" s="145">
        <f>L5971-K5971</f>
        <v>-8.6300817296582455</v>
      </c>
      <c r="P5971">
        <f t="shared" si="561"/>
        <v>3.1234315767444838</v>
      </c>
      <c r="Q5971">
        <f>IF(O5971&gt;0, IF(Q5970+O5971*Variables!$B$5&lt;Variables!$B$4, Q5970+O5971*Variables!$B$5, Variables!$B$4), IF(Q5970&gt;-O5971, Q5970+O5971/Variables!$B$5, 0))</f>
        <v>14.40945666770121</v>
      </c>
      <c r="R5971">
        <f>IF(O5971&gt;0, 0, IF(Q5970&gt;-O5971, 0, -O5971 - Q5970*Variables!$B$5))</f>
        <v>0</v>
      </c>
      <c r="S5971">
        <f t="shared" si="562"/>
        <v>0</v>
      </c>
      <c r="T5971">
        <f t="shared" si="563"/>
        <v>0</v>
      </c>
    </row>
    <row r="5972" spans="1:20" x14ac:dyDescent="0.3">
      <c r="A5972" s="3">
        <f t="shared" si="558"/>
        <v>43349</v>
      </c>
      <c r="B5972">
        <v>9</v>
      </c>
      <c r="C5972">
        <v>6</v>
      </c>
      <c r="D5972">
        <v>19</v>
      </c>
      <c r="E5972">
        <v>1</v>
      </c>
      <c r="F5972" s="1">
        <f>VLOOKUP(A5972,Weather!$A$1:$E$366, 5)</f>
        <v>0.96363636363636318</v>
      </c>
      <c r="G5972" s="1">
        <f>VLOOKUP(D5972, Fall!$A$1:$E$25, 2)</f>
        <v>517.85714285714198</v>
      </c>
      <c r="H5972" s="1">
        <f>VLOOKUP(D5972, Fall!$A$1:$E$25, 3)</f>
        <v>442.60593718179598</v>
      </c>
      <c r="I5972" s="1">
        <f>VLOOKUP(D5972, Fall!$A$1:$E$25, 5)</f>
        <v>289.47368421052602</v>
      </c>
      <c r="J5972" s="1">
        <f t="shared" si="559"/>
        <v>515.12073537803849</v>
      </c>
      <c r="K5972" s="47">
        <f t="shared" si="560"/>
        <v>9.6368910141252773</v>
      </c>
      <c r="L5972" s="48">
        <f>Solar!K5989/1000*Variables!$B$3</f>
        <v>0.37940000000000002</v>
      </c>
      <c r="M5972">
        <f>IF(E5972=1, VLOOKUP(D5972, Sheet1!$A$2:$C$26, 2), Sheet1!$C$3)</f>
        <v>0.25796000000000002</v>
      </c>
      <c r="N5972" s="1">
        <f>'Electricity Rates'!$J$2</f>
        <v>0.24729999999999999</v>
      </c>
      <c r="O5972" s="145">
        <f>L5972-K5972</f>
        <v>-9.2574910141252769</v>
      </c>
      <c r="P5972">
        <f t="shared" si="561"/>
        <v>2.3832031477931812</v>
      </c>
      <c r="Q5972">
        <f>IF(O5972&gt;0, IF(Q5971+O5972*Variables!$B$5&lt;Variables!$B$4, Q5971+O5972*Variables!$B$5, Variables!$B$4), IF(Q5971&gt;-O5972, Q5971+O5972/Variables!$B$5, 0))</f>
        <v>4.5610619718232552</v>
      </c>
      <c r="R5972">
        <f>IF(O5972&gt;0, 0, IF(Q5971&gt;-O5972, 0, -O5972 - Q5971*Variables!$B$5))</f>
        <v>0</v>
      </c>
      <c r="S5972">
        <f t="shared" si="562"/>
        <v>0</v>
      </c>
      <c r="T5972">
        <f t="shared" si="563"/>
        <v>0</v>
      </c>
    </row>
    <row r="5973" spans="1:20" x14ac:dyDescent="0.3">
      <c r="A5973" s="3">
        <f t="shared" si="558"/>
        <v>43349</v>
      </c>
      <c r="B5973">
        <v>9</v>
      </c>
      <c r="C5973">
        <v>6</v>
      </c>
      <c r="D5973">
        <v>20</v>
      </c>
      <c r="E5973">
        <v>1</v>
      </c>
      <c r="F5973" s="1">
        <f>VLOOKUP(A5973,Weather!$A$1:$E$366, 5)</f>
        <v>0.96363636363636318</v>
      </c>
      <c r="G5973" s="1">
        <f>VLOOKUP(D5973, Fall!$A$1:$E$25, 2)</f>
        <v>428.57142857142799</v>
      </c>
      <c r="H5973" s="1">
        <f>VLOOKUP(D5973, Fall!$A$1:$E$25, 3)</f>
        <v>354.11608052009001</v>
      </c>
      <c r="I5973" s="1">
        <f>VLOOKUP(D5973, Fall!$A$1:$E$25, 5)</f>
        <v>263.15789473684202</v>
      </c>
      <c r="J5973" s="1">
        <f t="shared" si="559"/>
        <v>425.86396136956114</v>
      </c>
      <c r="K5973" s="47">
        <f t="shared" si="560"/>
        <v>7.9670731552870961</v>
      </c>
      <c r="L5973" s="48">
        <f>Solar!K5990/1000*Variables!$B$3</f>
        <v>0</v>
      </c>
      <c r="M5973">
        <f>IF(E5973=1, VLOOKUP(D5973, Sheet1!$A$2:$C$26, 2), Sheet1!$C$3)</f>
        <v>0.25796000000000002</v>
      </c>
      <c r="N5973" s="1">
        <f>'Electricity Rates'!$J$2</f>
        <v>0.24729999999999999</v>
      </c>
      <c r="O5973" s="145">
        <f>L5973-K5973</f>
        <v>-7.9670731552870961</v>
      </c>
      <c r="P5973">
        <f t="shared" si="561"/>
        <v>1.9702571913024989</v>
      </c>
      <c r="Q5973">
        <f>IF(O5973&gt;0, IF(Q5972+O5973*Variables!$B$5&lt;Variables!$B$4, Q5972+O5973*Variables!$B$5, Variables!$B$4), IF(Q5972&gt;-O5973, Q5972+O5973/Variables!$B$5, 0))</f>
        <v>0</v>
      </c>
      <c r="R5973">
        <f>IF(O5973&gt;0, 0, IF(Q5972&gt;-O5973, 0, -O5973 - Q5972*Variables!$B$5))</f>
        <v>3.6796749017732369</v>
      </c>
      <c r="S5973">
        <f t="shared" si="562"/>
        <v>0.94920893766142422</v>
      </c>
      <c r="T5973">
        <f t="shared" si="563"/>
        <v>0</v>
      </c>
    </row>
    <row r="5974" spans="1:20" x14ac:dyDescent="0.3">
      <c r="A5974" s="3">
        <f t="shared" si="558"/>
        <v>43349</v>
      </c>
      <c r="B5974">
        <v>9</v>
      </c>
      <c r="C5974">
        <v>6</v>
      </c>
      <c r="D5974">
        <v>21</v>
      </c>
      <c r="E5974">
        <v>1</v>
      </c>
      <c r="F5974" s="1">
        <f>VLOOKUP(A5974,Weather!$A$1:$E$366, 5)</f>
        <v>0.96363636363636318</v>
      </c>
      <c r="G5974" s="1">
        <f>VLOOKUP(D5974, Fall!$A$1:$E$25, 2)</f>
        <v>366.07142857142799</v>
      </c>
      <c r="H5974" s="1">
        <f>VLOOKUP(D5974, Fall!$A$1:$E$25, 3)</f>
        <v>305.62638808916603</v>
      </c>
      <c r="I5974" s="1">
        <f>VLOOKUP(D5974, Fall!$A$1:$E$25, 5)</f>
        <v>271.929824561403</v>
      </c>
      <c r="J5974" s="1">
        <f t="shared" si="559"/>
        <v>363.87342709934569</v>
      </c>
      <c r="K5974" s="47">
        <f t="shared" si="560"/>
        <v>6.8073527603566815</v>
      </c>
      <c r="L5974" s="48">
        <f>Solar!K5991/1000*Variables!$B$3</f>
        <v>0</v>
      </c>
      <c r="M5974">
        <f>IF(E5974=1, VLOOKUP(D5974, Sheet1!$A$2:$C$26, 2), Sheet1!$C$3)</f>
        <v>0.25796000000000002</v>
      </c>
      <c r="N5974" s="1">
        <f>'Electricity Rates'!$J$2</f>
        <v>0.24729999999999999</v>
      </c>
      <c r="O5974" s="145">
        <f>L5974-K5974</f>
        <v>-6.8073527603566815</v>
      </c>
      <c r="P5974">
        <f t="shared" si="561"/>
        <v>1.6834583376362073</v>
      </c>
      <c r="Q5974">
        <f>IF(O5974&gt;0, IF(Q5973+O5974*Variables!$B$5&lt;Variables!$B$4, Q5973+O5974*Variables!$B$5, Variables!$B$4), IF(Q5973&gt;-O5974, Q5973+O5974/Variables!$B$5, 0))</f>
        <v>0</v>
      </c>
      <c r="R5974">
        <f>IF(O5974&gt;0, 0, IF(Q5973&gt;-O5974, 0, -O5974 - Q5973*Variables!$B$5))</f>
        <v>6.8073527603566815</v>
      </c>
      <c r="S5974">
        <f t="shared" si="562"/>
        <v>1.7560247180616098</v>
      </c>
      <c r="T5974">
        <f t="shared" si="563"/>
        <v>0</v>
      </c>
    </row>
    <row r="5975" spans="1:20" x14ac:dyDescent="0.3">
      <c r="A5975" s="3">
        <f t="shared" si="558"/>
        <v>43349</v>
      </c>
      <c r="B5975">
        <v>9</v>
      </c>
      <c r="C5975">
        <v>6</v>
      </c>
      <c r="D5975">
        <v>22</v>
      </c>
      <c r="E5975">
        <v>1</v>
      </c>
      <c r="F5975" s="1">
        <f>VLOOKUP(A5975,Weather!$A$1:$E$366, 5)</f>
        <v>0.96363636363636318</v>
      </c>
      <c r="G5975" s="1">
        <f>VLOOKUP(D5975, Fall!$A$1:$E$25, 2)</f>
        <v>330.35714285714198</v>
      </c>
      <c r="H5975" s="1">
        <f>VLOOKUP(D5975, Fall!$A$1:$E$25, 3)</f>
        <v>272.33281237147202</v>
      </c>
      <c r="I5975" s="1">
        <f>VLOOKUP(D5975, Fall!$A$1:$E$25, 5)</f>
        <v>254.385964912281</v>
      </c>
      <c r="J5975" s="1">
        <f t="shared" si="559"/>
        <v>328.24716720311761</v>
      </c>
      <c r="K5975" s="47">
        <f t="shared" si="560"/>
        <v>6.1408558397679762</v>
      </c>
      <c r="L5975" s="48">
        <f>Solar!K5992/1000*Variables!$B$3</f>
        <v>0</v>
      </c>
      <c r="M5975">
        <f>IF(E5975=1, VLOOKUP(D5975, Sheet1!$A$2:$C$26, 2), Sheet1!$C$3)</f>
        <v>0.18637999999999999</v>
      </c>
      <c r="N5975" s="1">
        <f>'Electricity Rates'!$J$2</f>
        <v>0.24729999999999999</v>
      </c>
      <c r="O5975" s="145">
        <f>L5975-K5975</f>
        <v>-6.1408558397679762</v>
      </c>
      <c r="P5975">
        <f t="shared" si="561"/>
        <v>1.5186336491746204</v>
      </c>
      <c r="Q5975">
        <f>IF(O5975&gt;0, IF(Q5974+O5975*Variables!$B$5&lt;Variables!$B$4, Q5974+O5975*Variables!$B$5, Variables!$B$4), IF(Q5974&gt;-O5975, Q5974+O5975/Variables!$B$5, 0))</f>
        <v>0</v>
      </c>
      <c r="R5975">
        <f>IF(O5975&gt;0, 0, IF(Q5974&gt;-O5975, 0, -O5975 - Q5974*Variables!$B$5))</f>
        <v>6.1408558397679762</v>
      </c>
      <c r="S5975">
        <f t="shared" si="562"/>
        <v>1.1445327114159554</v>
      </c>
      <c r="T5975">
        <f t="shared" si="563"/>
        <v>0</v>
      </c>
    </row>
    <row r="5976" spans="1:20" x14ac:dyDescent="0.3">
      <c r="A5976" s="3">
        <f t="shared" si="558"/>
        <v>43349</v>
      </c>
      <c r="B5976">
        <v>9</v>
      </c>
      <c r="C5976">
        <v>6</v>
      </c>
      <c r="D5976">
        <v>23</v>
      </c>
      <c r="E5976">
        <v>1</v>
      </c>
      <c r="F5976" s="1">
        <f>VLOOKUP(A5976,Weather!$A$1:$E$366, 5)</f>
        <v>0.96363636363636318</v>
      </c>
      <c r="G5976" s="1">
        <f>VLOOKUP(D5976, Fall!$A$1:$E$25, 2)</f>
        <v>303.57142857142799</v>
      </c>
      <c r="H5976" s="1">
        <f>VLOOKUP(D5976, Fall!$A$1:$E$25, 3)</f>
        <v>252.67335691371099</v>
      </c>
      <c r="I5976" s="1">
        <f>VLOOKUP(D5976, Fall!$A$1:$E$25, 5)</f>
        <v>254.385964912281</v>
      </c>
      <c r="J5976" s="1">
        <f t="shared" si="559"/>
        <v>301.72058960205641</v>
      </c>
      <c r="K5976" s="47">
        <f t="shared" si="560"/>
        <v>5.6445959927797587</v>
      </c>
      <c r="L5976" s="48">
        <f>Solar!K5993/1000*Variables!$B$3</f>
        <v>0</v>
      </c>
      <c r="M5976">
        <f>IF(E5976=1, VLOOKUP(D5976, Sheet1!$A$2:$C$26, 2), Sheet1!$C$3)</f>
        <v>0.18637999999999999</v>
      </c>
      <c r="N5976" s="1">
        <f>'Electricity Rates'!$J$2</f>
        <v>0.24729999999999999</v>
      </c>
      <c r="O5976" s="145">
        <f>L5976-K5976</f>
        <v>-5.6445959927797587</v>
      </c>
      <c r="P5976">
        <f t="shared" si="561"/>
        <v>1.3959085890144343</v>
      </c>
      <c r="Q5976">
        <f>IF(O5976&gt;0, IF(Q5975+O5976*Variables!$B$5&lt;Variables!$B$4, Q5975+O5976*Variables!$B$5, Variables!$B$4), IF(Q5975&gt;-O5976, Q5975+O5976/Variables!$B$5, 0))</f>
        <v>0</v>
      </c>
      <c r="R5976">
        <f>IF(O5976&gt;0, 0, IF(Q5975&gt;-O5976, 0, -O5976 - Q5975*Variables!$B$5))</f>
        <v>5.6445959927797587</v>
      </c>
      <c r="S5976">
        <f t="shared" si="562"/>
        <v>1.0520398011342913</v>
      </c>
      <c r="T5976">
        <f t="shared" si="563"/>
        <v>0</v>
      </c>
    </row>
    <row r="5977" spans="1:20" x14ac:dyDescent="0.3">
      <c r="A5977" s="3">
        <f t="shared" si="558"/>
        <v>43349</v>
      </c>
      <c r="B5977">
        <v>9</v>
      </c>
      <c r="C5977">
        <v>6</v>
      </c>
      <c r="D5977">
        <v>24</v>
      </c>
      <c r="E5977">
        <v>1</v>
      </c>
      <c r="F5977" s="1">
        <f>VLOOKUP(A5977,Weather!$A$1:$E$366, 5)</f>
        <v>0.96363636363636318</v>
      </c>
      <c r="G5977" s="1">
        <f>VLOOKUP(D5977, Fall!$A$1:$E$25, 2)</f>
        <v>285.71428571428498</v>
      </c>
      <c r="H5977" s="1">
        <f>VLOOKUP(D5977, Fall!$A$1:$E$25, 3)</f>
        <v>237.47635107345499</v>
      </c>
      <c r="I5977" s="1">
        <f>VLOOKUP(D5977, Fall!$A$1:$E$25, 5)</f>
        <v>254.385964912281</v>
      </c>
      <c r="J5977" s="1">
        <f t="shared" si="559"/>
        <v>283.96017900007297</v>
      </c>
      <c r="K5977" s="47">
        <f t="shared" si="560"/>
        <v>5.3123338072713038</v>
      </c>
      <c r="L5977" s="48">
        <f>Solar!K5994/1000*Variables!$B$3</f>
        <v>0</v>
      </c>
      <c r="M5977">
        <f>IF(E5977=1, VLOOKUP(D5977, Sheet1!$A$2:$C$26, 2), Sheet1!$C$3)</f>
        <v>0.18637999999999999</v>
      </c>
      <c r="N5977" s="1">
        <f>'Electricity Rates'!$J$2</f>
        <v>0.24729999999999999</v>
      </c>
      <c r="O5977" s="145">
        <f>L5977-K5977</f>
        <v>-5.3123338072713038</v>
      </c>
      <c r="P5977">
        <f t="shared" si="561"/>
        <v>1.3137401505381934</v>
      </c>
      <c r="Q5977">
        <f>IF(O5977&gt;0, IF(Q5976+O5977*Variables!$B$5&lt;Variables!$B$4, Q5976+O5977*Variables!$B$5, Variables!$B$4), IF(Q5976&gt;-O5977, Q5976+O5977/Variables!$B$5, 0))</f>
        <v>0</v>
      </c>
      <c r="R5977">
        <f>IF(O5977&gt;0, 0, IF(Q5976&gt;-O5977, 0, -O5977 - Q5976*Variables!$B$5))</f>
        <v>5.3123338072713038</v>
      </c>
      <c r="S5977">
        <f t="shared" si="562"/>
        <v>0.99011277499922556</v>
      </c>
      <c r="T5977">
        <f t="shared" si="563"/>
        <v>0</v>
      </c>
    </row>
    <row r="5978" spans="1:20" x14ac:dyDescent="0.3">
      <c r="A5978" s="3">
        <f t="shared" si="558"/>
        <v>43350</v>
      </c>
      <c r="B5978">
        <v>9</v>
      </c>
      <c r="C5978">
        <v>7</v>
      </c>
      <c r="D5978">
        <v>1</v>
      </c>
      <c r="E5978">
        <v>1</v>
      </c>
      <c r="F5978" s="1">
        <f>VLOOKUP(A5978,Weather!$A$1:$E$366, 5)</f>
        <v>0.96363636363636318</v>
      </c>
      <c r="G5978" s="1">
        <f>VLOOKUP(D5978, Fall!$A$1:$E$25, 2)</f>
        <v>276.78571428571399</v>
      </c>
      <c r="H5978" s="1">
        <f>VLOOKUP(D5978, Fall!$A$1:$E$25, 3)</f>
        <v>258.40056395394299</v>
      </c>
      <c r="I5978" s="1">
        <f>VLOOKUP(D5978, Fall!$A$1:$E$25, 5)</f>
        <v>254.385964912281</v>
      </c>
      <c r="J5978" s="1">
        <f t="shared" si="559"/>
        <v>276.11716336455868</v>
      </c>
      <c r="K5978" s="47">
        <f t="shared" si="560"/>
        <v>5.1656064835380366</v>
      </c>
      <c r="L5978" s="48">
        <f>Solar!K5995/1000*Variables!$B$3</f>
        <v>0</v>
      </c>
      <c r="M5978">
        <f>IF(E5978=1, VLOOKUP(D5978, Sheet1!$A$2:$C$26, 2), Sheet1!$C$3)</f>
        <v>0.18637999999999999</v>
      </c>
      <c r="N5978" s="1">
        <f>'Electricity Rates'!$J$2</f>
        <v>0.24729999999999999</v>
      </c>
      <c r="O5978" s="145">
        <f>L5978-K5978</f>
        <v>-5.1656064835380366</v>
      </c>
      <c r="P5978">
        <f t="shared" si="561"/>
        <v>1.2774544833789565</v>
      </c>
      <c r="Q5978">
        <f>IF(O5978&gt;0, IF(Q5977+O5978*Variables!$B$5&lt;Variables!$B$4, Q5977+O5978*Variables!$B$5, Variables!$B$4), IF(Q5977&gt;-O5978, Q5977+O5978/Variables!$B$5, 0))</f>
        <v>0</v>
      </c>
      <c r="R5978">
        <f>IF(O5978&gt;0, 0, IF(Q5977&gt;-O5978, 0, -O5978 - Q5977*Variables!$B$5))</f>
        <v>5.1656064835380366</v>
      </c>
      <c r="S5978">
        <f t="shared" si="562"/>
        <v>0.96276573640181917</v>
      </c>
      <c r="T5978">
        <f t="shared" si="563"/>
        <v>0</v>
      </c>
    </row>
    <row r="5979" spans="1:20" x14ac:dyDescent="0.3">
      <c r="A5979" s="3">
        <f t="shared" si="558"/>
        <v>43350</v>
      </c>
      <c r="B5979">
        <v>9</v>
      </c>
      <c r="C5979">
        <v>7</v>
      </c>
      <c r="D5979">
        <v>2</v>
      </c>
      <c r="E5979">
        <v>1</v>
      </c>
      <c r="F5979" s="1">
        <f>VLOOKUP(A5979,Weather!$A$1:$E$366, 5)</f>
        <v>0.96363636363636318</v>
      </c>
      <c r="G5979" s="1">
        <f>VLOOKUP(D5979, Fall!$A$1:$E$25, 2)</f>
        <v>272.32142857142799</v>
      </c>
      <c r="H5979" s="1">
        <f>VLOOKUP(D5979, Fall!$A$1:$E$25, 3)</f>
        <v>244.53669616981199</v>
      </c>
      <c r="I5979" s="1">
        <f>VLOOKUP(D5979, Fall!$A$1:$E$25, 5)</f>
        <v>254.385964912281</v>
      </c>
      <c r="J5979" s="1">
        <f t="shared" si="559"/>
        <v>271.31107466591465</v>
      </c>
      <c r="K5979" s="47">
        <f t="shared" si="560"/>
        <v>5.075694061435553</v>
      </c>
      <c r="L5979" s="48">
        <f>Solar!K5996/1000*Variables!$B$3</f>
        <v>0</v>
      </c>
      <c r="M5979">
        <f>IF(E5979=1, VLOOKUP(D5979, Sheet1!$A$2:$C$26, 2), Sheet1!$C$3)</f>
        <v>0.18637999999999999</v>
      </c>
      <c r="N5979" s="1">
        <f>'Electricity Rates'!$J$2</f>
        <v>0.24729999999999999</v>
      </c>
      <c r="O5979" s="145">
        <f>L5979-K5979</f>
        <v>-5.075694061435553</v>
      </c>
      <c r="P5979">
        <f t="shared" si="561"/>
        <v>1.2552191413930123</v>
      </c>
      <c r="Q5979">
        <f>IF(O5979&gt;0, IF(Q5978+O5979*Variables!$B$5&lt;Variables!$B$4, Q5978+O5979*Variables!$B$5, Variables!$B$4), IF(Q5978&gt;-O5979, Q5978+O5979/Variables!$B$5, 0))</f>
        <v>0</v>
      </c>
      <c r="R5979">
        <f>IF(O5979&gt;0, 0, IF(Q5978&gt;-O5979, 0, -O5979 - Q5978*Variables!$B$5))</f>
        <v>5.075694061435553</v>
      </c>
      <c r="S5979">
        <f t="shared" si="562"/>
        <v>0.94600785917035835</v>
      </c>
      <c r="T5979">
        <f t="shared" si="563"/>
        <v>0</v>
      </c>
    </row>
    <row r="5980" spans="1:20" x14ac:dyDescent="0.3">
      <c r="A5980" s="3">
        <f t="shared" si="558"/>
        <v>43350</v>
      </c>
      <c r="B5980">
        <v>9</v>
      </c>
      <c r="C5980">
        <v>7</v>
      </c>
      <c r="D5980">
        <v>3</v>
      </c>
      <c r="E5980">
        <v>1</v>
      </c>
      <c r="F5980" s="1">
        <f>VLOOKUP(A5980,Weather!$A$1:$E$366, 5)</f>
        <v>0.96363636363636318</v>
      </c>
      <c r="G5980" s="1">
        <f>VLOOKUP(D5980, Fall!$A$1:$E$25, 2)</f>
        <v>272.32142857142799</v>
      </c>
      <c r="H5980" s="1">
        <f>VLOOKUP(D5980, Fall!$A$1:$E$25, 3)</f>
        <v>252.565207174747</v>
      </c>
      <c r="I5980" s="1">
        <f>VLOOKUP(D5980, Fall!$A$1:$E$25, 5)</f>
        <v>254.385964912281</v>
      </c>
      <c r="J5980" s="1">
        <f t="shared" si="559"/>
        <v>271.60302052063957</v>
      </c>
      <c r="K5980" s="47">
        <f t="shared" si="560"/>
        <v>5.0811557914549148</v>
      </c>
      <c r="L5980" s="48">
        <f>Solar!K5997/1000*Variables!$B$3</f>
        <v>0</v>
      </c>
      <c r="M5980">
        <f>IF(E5980=1, VLOOKUP(D5980, Sheet1!$A$2:$C$26, 2), Sheet1!$C$3)</f>
        <v>0.18637999999999999</v>
      </c>
      <c r="N5980" s="1">
        <f>'Electricity Rates'!$J$2</f>
        <v>0.24729999999999999</v>
      </c>
      <c r="O5980" s="145">
        <f>L5980-K5980</f>
        <v>-5.0811557914549148</v>
      </c>
      <c r="P5980">
        <f t="shared" si="561"/>
        <v>1.2565698272268004</v>
      </c>
      <c r="Q5980">
        <f>IF(O5980&gt;0, IF(Q5979+O5980*Variables!$B$5&lt;Variables!$B$4, Q5979+O5980*Variables!$B$5, Variables!$B$4), IF(Q5979&gt;-O5980, Q5979+O5980/Variables!$B$5, 0))</f>
        <v>0</v>
      </c>
      <c r="R5980">
        <f>IF(O5980&gt;0, 0, IF(Q5979&gt;-O5980, 0, -O5980 - Q5979*Variables!$B$5))</f>
        <v>5.0811557914549148</v>
      </c>
      <c r="S5980">
        <f t="shared" si="562"/>
        <v>0.94702581641136696</v>
      </c>
      <c r="T5980">
        <f t="shared" si="563"/>
        <v>0</v>
      </c>
    </row>
    <row r="5981" spans="1:20" x14ac:dyDescent="0.3">
      <c r="A5981" s="3">
        <f t="shared" si="558"/>
        <v>43350</v>
      </c>
      <c r="B5981">
        <v>9</v>
      </c>
      <c r="C5981">
        <v>7</v>
      </c>
      <c r="D5981">
        <v>4</v>
      </c>
      <c r="E5981">
        <v>1</v>
      </c>
      <c r="F5981" s="1">
        <f>VLOOKUP(A5981,Weather!$A$1:$E$366, 5)</f>
        <v>0.96363636363636318</v>
      </c>
      <c r="G5981" s="1">
        <f>VLOOKUP(D5981, Fall!$A$1:$E$25, 2)</f>
        <v>272.32142857142799</v>
      </c>
      <c r="H5981" s="1">
        <f>VLOOKUP(D5981, Fall!$A$1:$E$25, 3)</f>
        <v>267.50020564283898</v>
      </c>
      <c r="I5981" s="1">
        <f>VLOOKUP(D5981, Fall!$A$1:$E$25, 5)</f>
        <v>254.385964912281</v>
      </c>
      <c r="J5981" s="1">
        <f t="shared" si="559"/>
        <v>272.14611137402477</v>
      </c>
      <c r="K5981" s="47">
        <f t="shared" si="560"/>
        <v>5.0913159481044055</v>
      </c>
      <c r="L5981" s="48">
        <f>Solar!K5998/1000*Variables!$B$3</f>
        <v>0</v>
      </c>
      <c r="M5981">
        <f>IF(E5981=1, VLOOKUP(D5981, Sheet1!$A$2:$C$26, 2), Sheet1!$C$3)</f>
        <v>0.18637999999999999</v>
      </c>
      <c r="N5981" s="1">
        <f>'Electricity Rates'!$J$2</f>
        <v>0.24729999999999999</v>
      </c>
      <c r="O5981" s="145">
        <f>L5981-K5981</f>
        <v>-5.0913159481044055</v>
      </c>
      <c r="P5981">
        <f t="shared" si="561"/>
        <v>1.2590824339662194</v>
      </c>
      <c r="Q5981">
        <f>IF(O5981&gt;0, IF(Q5980+O5981*Variables!$B$5&lt;Variables!$B$4, Q5980+O5981*Variables!$B$5, Variables!$B$4), IF(Q5980&gt;-O5981, Q5980+O5981/Variables!$B$5, 0))</f>
        <v>0</v>
      </c>
      <c r="R5981">
        <f>IF(O5981&gt;0, 0, IF(Q5980&gt;-O5981, 0, -O5981 - Q5980*Variables!$B$5))</f>
        <v>5.0913159481044055</v>
      </c>
      <c r="S5981">
        <f t="shared" si="562"/>
        <v>0.94891946640769909</v>
      </c>
      <c r="T5981">
        <f t="shared" si="563"/>
        <v>0</v>
      </c>
    </row>
    <row r="5982" spans="1:20" x14ac:dyDescent="0.3">
      <c r="A5982" s="3">
        <f t="shared" si="558"/>
        <v>43350</v>
      </c>
      <c r="B5982">
        <v>9</v>
      </c>
      <c r="C5982">
        <v>7</v>
      </c>
      <c r="D5982">
        <v>5</v>
      </c>
      <c r="E5982">
        <v>1</v>
      </c>
      <c r="F5982" s="1">
        <f>VLOOKUP(A5982,Weather!$A$1:$E$366, 5)</f>
        <v>0.96363636363636318</v>
      </c>
      <c r="G5982" s="1">
        <f>VLOOKUP(D5982, Fall!$A$1:$E$25, 2)</f>
        <v>303.57142857142799</v>
      </c>
      <c r="H5982" s="1">
        <f>VLOOKUP(D5982, Fall!$A$1:$E$25, 3)</f>
        <v>277.41442782172697</v>
      </c>
      <c r="I5982" s="1">
        <f>VLOOKUP(D5982, Fall!$A$1:$E$25, 5)</f>
        <v>254.385964912281</v>
      </c>
      <c r="J5982" s="1">
        <f t="shared" si="559"/>
        <v>302.62026490780249</v>
      </c>
      <c r="K5982" s="47">
        <f t="shared" si="560"/>
        <v>5.6614271398762002</v>
      </c>
      <c r="L5982" s="48">
        <f>Solar!K5999/1000*Variables!$B$3</f>
        <v>0</v>
      </c>
      <c r="M5982">
        <f>IF(E5982=1, VLOOKUP(D5982, Sheet1!$A$2:$C$26, 2), Sheet1!$C$3)</f>
        <v>0.18637999999999999</v>
      </c>
      <c r="N5982" s="1">
        <f>'Electricity Rates'!$J$2</f>
        <v>0.24729999999999999</v>
      </c>
      <c r="O5982" s="145">
        <f>L5982-K5982</f>
        <v>-5.6614271398762002</v>
      </c>
      <c r="P5982">
        <f t="shared" si="561"/>
        <v>1.4000709316913842</v>
      </c>
      <c r="Q5982">
        <f>IF(O5982&gt;0, IF(Q5981+O5982*Variables!$B$5&lt;Variables!$B$4, Q5981+O5982*Variables!$B$5, Variables!$B$4), IF(Q5981&gt;-O5982, Q5981+O5982/Variables!$B$5, 0))</f>
        <v>0</v>
      </c>
      <c r="R5982">
        <f>IF(O5982&gt;0, 0, IF(Q5981&gt;-O5982, 0, -O5982 - Q5981*Variables!$B$5))</f>
        <v>5.6614271398762002</v>
      </c>
      <c r="S5982">
        <f t="shared" si="562"/>
        <v>1.0551767903301261</v>
      </c>
      <c r="T5982">
        <f t="shared" si="563"/>
        <v>0</v>
      </c>
    </row>
    <row r="5983" spans="1:20" x14ac:dyDescent="0.3">
      <c r="A5983" s="3">
        <f t="shared" si="558"/>
        <v>43350</v>
      </c>
      <c r="B5983">
        <v>9</v>
      </c>
      <c r="C5983">
        <v>7</v>
      </c>
      <c r="D5983">
        <v>6</v>
      </c>
      <c r="E5983">
        <v>1</v>
      </c>
      <c r="F5983" s="1">
        <f>VLOOKUP(A5983,Weather!$A$1:$E$366, 5)</f>
        <v>0.96363636363636318</v>
      </c>
      <c r="G5983" s="1">
        <f>VLOOKUP(D5983, Fall!$A$1:$E$25, 2)</f>
        <v>401.78571428571399</v>
      </c>
      <c r="H5983" s="1">
        <f>VLOOKUP(D5983, Fall!$A$1:$E$25, 3)</f>
        <v>309.98601628691301</v>
      </c>
      <c r="I5983" s="1">
        <f>VLOOKUP(D5983, Fall!$A$1:$E$25, 5)</f>
        <v>271.929824561403</v>
      </c>
      <c r="J5983" s="1">
        <f t="shared" si="559"/>
        <v>398.44754344939395</v>
      </c>
      <c r="K5983" s="47">
        <f t="shared" si="560"/>
        <v>7.4541661543672744</v>
      </c>
      <c r="L5983" s="48">
        <f>Solar!K6000/1000*Variables!$B$3</f>
        <v>0</v>
      </c>
      <c r="M5983">
        <f>IF(E5983=1, VLOOKUP(D5983, Sheet1!$A$2:$C$26, 2), Sheet1!$C$3)</f>
        <v>0.18637999999999999</v>
      </c>
      <c r="N5983" s="1">
        <f>'Electricity Rates'!$J$2</f>
        <v>0.24729999999999999</v>
      </c>
      <c r="O5983" s="145">
        <f>L5983-K5983</f>
        <v>-7.4541661543672744</v>
      </c>
      <c r="P5983">
        <f t="shared" si="561"/>
        <v>1.8434152899750269</v>
      </c>
      <c r="Q5983">
        <f>IF(O5983&gt;0, IF(Q5982+O5983*Variables!$B$5&lt;Variables!$B$4, Q5982+O5983*Variables!$B$5, Variables!$B$4), IF(Q5982&gt;-O5983, Q5982+O5983/Variables!$B$5, 0))</f>
        <v>0</v>
      </c>
      <c r="R5983">
        <f>IF(O5983&gt;0, 0, IF(Q5982&gt;-O5983, 0, -O5983 - Q5982*Variables!$B$5))</f>
        <v>7.4541661543672744</v>
      </c>
      <c r="S5983">
        <f t="shared" si="562"/>
        <v>1.3893074878509726</v>
      </c>
      <c r="T5983">
        <f t="shared" si="563"/>
        <v>0</v>
      </c>
    </row>
    <row r="5984" spans="1:20" x14ac:dyDescent="0.3">
      <c r="A5984" s="3">
        <f t="shared" si="558"/>
        <v>43350</v>
      </c>
      <c r="B5984">
        <v>9</v>
      </c>
      <c r="C5984">
        <v>7</v>
      </c>
      <c r="D5984">
        <v>7</v>
      </c>
      <c r="E5984">
        <v>1</v>
      </c>
      <c r="F5984" s="1">
        <f>VLOOKUP(A5984,Weather!$A$1:$E$366, 5)</f>
        <v>0.96363636363636318</v>
      </c>
      <c r="G5984" s="1">
        <f>VLOOKUP(D5984, Fall!$A$1:$E$25, 2)</f>
        <v>593.74999999999898</v>
      </c>
      <c r="H5984" s="1">
        <f>VLOOKUP(D5984, Fall!$A$1:$E$25, 3)</f>
        <v>390.39236653779699</v>
      </c>
      <c r="I5984" s="1">
        <f>VLOOKUP(D5984, Fall!$A$1:$E$25, 5)</f>
        <v>263.15789473684202</v>
      </c>
      <c r="J5984" s="1">
        <f t="shared" si="559"/>
        <v>586.35517696500972</v>
      </c>
      <c r="K5984" s="47">
        <f t="shared" si="560"/>
        <v>10.969546647802925</v>
      </c>
      <c r="L5984" s="48">
        <f>Solar!K6001/1000*Variables!$B$3</f>
        <v>0.93149999999999999</v>
      </c>
      <c r="M5984">
        <f>IF(E5984=1, VLOOKUP(D5984, Sheet1!$A$2:$C$26, 2), Sheet1!$C$3)</f>
        <v>0.18637999999999999</v>
      </c>
      <c r="N5984" s="1">
        <f>'Electricity Rates'!$J$2</f>
        <v>0.24729999999999999</v>
      </c>
      <c r="O5984" s="145">
        <f>L5984-K5984</f>
        <v>-10.038046647802926</v>
      </c>
      <c r="P5984">
        <f t="shared" si="561"/>
        <v>2.7127688860016632</v>
      </c>
      <c r="Q5984">
        <f>IF(O5984&gt;0, IF(Q5983+O5984*Variables!$B$5&lt;Variables!$B$4, Q5983+O5984*Variables!$B$5, Variables!$B$4), IF(Q5983&gt;-O5984, Q5983+O5984/Variables!$B$5, 0))</f>
        <v>0</v>
      </c>
      <c r="R5984">
        <f>IF(O5984&gt;0, 0, IF(Q5983&gt;-O5984, 0, -O5984 - Q5983*Variables!$B$5))</f>
        <v>10.038046647802926</v>
      </c>
      <c r="S5984">
        <f t="shared" si="562"/>
        <v>1.8708911342175092</v>
      </c>
      <c r="T5984">
        <f t="shared" si="563"/>
        <v>0</v>
      </c>
    </row>
    <row r="5985" spans="1:20" x14ac:dyDescent="0.3">
      <c r="A5985" s="3">
        <f t="shared" si="558"/>
        <v>43350</v>
      </c>
      <c r="B5985">
        <v>9</v>
      </c>
      <c r="C5985">
        <v>7</v>
      </c>
      <c r="D5985">
        <v>8</v>
      </c>
      <c r="E5985">
        <v>1</v>
      </c>
      <c r="F5985" s="1">
        <f>VLOOKUP(A5985,Weather!$A$1:$E$366, 5)</f>
        <v>0.96363636363636318</v>
      </c>
      <c r="G5985" s="1">
        <f>VLOOKUP(D5985, Fall!$A$1:$E$25, 2)</f>
        <v>866.07142857142799</v>
      </c>
      <c r="H5985" s="1">
        <f>VLOOKUP(D5985, Fall!$A$1:$E$25, 3)</f>
        <v>561.61059471909198</v>
      </c>
      <c r="I5985" s="1">
        <f>VLOOKUP(D5985, Fall!$A$1:$E$25, 5)</f>
        <v>271.929824561403</v>
      </c>
      <c r="J5985" s="1">
        <f t="shared" si="559"/>
        <v>855.00012552225201</v>
      </c>
      <c r="K5985" s="47">
        <f t="shared" si="560"/>
        <v>15.995362758353171</v>
      </c>
      <c r="L5985" s="48">
        <f>Solar!K6002/1000*Variables!$B$3</f>
        <v>5.4073500000000001</v>
      </c>
      <c r="M5985">
        <f>IF(E5985=1, VLOOKUP(D5985, Sheet1!$A$2:$C$26, 2), Sheet1!$C$3)</f>
        <v>0.18637999999999999</v>
      </c>
      <c r="N5985" s="1">
        <f>'Electricity Rates'!$J$2</f>
        <v>0.24729999999999999</v>
      </c>
      <c r="O5985" s="145">
        <f>L5985-K5985</f>
        <v>-10.58801275835317</v>
      </c>
      <c r="P5985">
        <f t="shared" si="561"/>
        <v>3.9556532101407389</v>
      </c>
      <c r="Q5985">
        <f>IF(O5985&gt;0, IF(Q5984+O5985*Variables!$B$5&lt;Variables!$B$4, Q5984+O5985*Variables!$B$5, Variables!$B$4), IF(Q5984&gt;-O5985, Q5984+O5985/Variables!$B$5, 0))</f>
        <v>0</v>
      </c>
      <c r="R5985">
        <f>IF(O5985&gt;0, 0, IF(Q5984&gt;-O5985, 0, -O5985 - Q5984*Variables!$B$5))</f>
        <v>10.58801275835317</v>
      </c>
      <c r="S5985">
        <f t="shared" si="562"/>
        <v>1.9733938179018637</v>
      </c>
      <c r="T5985">
        <f t="shared" si="563"/>
        <v>0</v>
      </c>
    </row>
    <row r="5986" spans="1:20" x14ac:dyDescent="0.3">
      <c r="A5986" s="3">
        <f t="shared" si="558"/>
        <v>43350</v>
      </c>
      <c r="B5986">
        <v>9</v>
      </c>
      <c r="C5986">
        <v>7</v>
      </c>
      <c r="D5986">
        <v>9</v>
      </c>
      <c r="E5986">
        <v>1</v>
      </c>
      <c r="F5986" s="1">
        <f>VLOOKUP(A5986,Weather!$A$1:$E$366, 5)</f>
        <v>0.96363636363636318</v>
      </c>
      <c r="G5986" s="1">
        <f>VLOOKUP(D5986, Fall!$A$1:$E$25, 2)</f>
        <v>1080.3571428571399</v>
      </c>
      <c r="H5986" s="1">
        <f>VLOOKUP(D5986, Fall!$A$1:$E$25, 3)</f>
        <v>760.17932055605797</v>
      </c>
      <c r="I5986" s="1">
        <f>VLOOKUP(D5986, Fall!$A$1:$E$25, 5)</f>
        <v>311.40350877192998</v>
      </c>
      <c r="J5986" s="1">
        <f t="shared" si="559"/>
        <v>1068.7143129552824</v>
      </c>
      <c r="K5986" s="47">
        <f t="shared" si="560"/>
        <v>19.993532878515374</v>
      </c>
      <c r="L5986" s="48">
        <f>Solar!K6003/1000*Variables!$B$3</f>
        <v>8.0876499999999982</v>
      </c>
      <c r="M5986">
        <f>IF(E5986=1, VLOOKUP(D5986, Sheet1!$A$2:$C$26, 2), Sheet1!$C$3)</f>
        <v>0.25796000000000002</v>
      </c>
      <c r="N5986" s="1">
        <f>'Electricity Rates'!$J$2</f>
        <v>0.24729999999999999</v>
      </c>
      <c r="O5986" s="145">
        <f>L5986-K5986</f>
        <v>-11.905882878515376</v>
      </c>
      <c r="P5986">
        <f t="shared" si="561"/>
        <v>4.9444006808568517</v>
      </c>
      <c r="Q5986">
        <f>IF(O5986&gt;0, IF(Q5985+O5986*Variables!$B$5&lt;Variables!$B$4, Q5985+O5986*Variables!$B$5, Variables!$B$4), IF(Q5985&gt;-O5986, Q5985+O5986/Variables!$B$5, 0))</f>
        <v>0</v>
      </c>
      <c r="R5986">
        <f>IF(O5986&gt;0, 0, IF(Q5985&gt;-O5986, 0, -O5986 - Q5985*Variables!$B$5))</f>
        <v>11.905882878515376</v>
      </c>
      <c r="S5986">
        <f t="shared" si="562"/>
        <v>3.0712415473418266</v>
      </c>
      <c r="T5986">
        <f t="shared" si="563"/>
        <v>0</v>
      </c>
    </row>
    <row r="5987" spans="1:20" x14ac:dyDescent="0.3">
      <c r="A5987" s="3">
        <f t="shared" si="558"/>
        <v>43350</v>
      </c>
      <c r="B5987">
        <v>9</v>
      </c>
      <c r="C5987">
        <v>7</v>
      </c>
      <c r="D5987">
        <v>10</v>
      </c>
      <c r="E5987">
        <v>1</v>
      </c>
      <c r="F5987" s="1">
        <f>VLOOKUP(A5987,Weather!$A$1:$E$366, 5)</f>
        <v>0.96363636363636318</v>
      </c>
      <c r="G5987" s="1">
        <f>VLOOKUP(D5987, Fall!$A$1:$E$25, 2)</f>
        <v>1205.3571428571399</v>
      </c>
      <c r="H5987" s="1">
        <f>VLOOKUP(D5987, Fall!$A$1:$E$25, 3)</f>
        <v>904.12930821748796</v>
      </c>
      <c r="I5987" s="1">
        <f>VLOOKUP(D5987, Fall!$A$1:$E$25, 5)</f>
        <v>359.64912280701702</v>
      </c>
      <c r="J5987" s="1">
        <f t="shared" si="559"/>
        <v>1194.403403415698</v>
      </c>
      <c r="K5987" s="47">
        <f t="shared" si="560"/>
        <v>22.344927383228221</v>
      </c>
      <c r="L5987" s="48">
        <f>Solar!K6004/1000*Variables!$B$3</f>
        <v>13.231350000000001</v>
      </c>
      <c r="M5987">
        <f>IF(E5987=1, VLOOKUP(D5987, Sheet1!$A$2:$C$26, 2), Sheet1!$C$3)</f>
        <v>0.25796000000000002</v>
      </c>
      <c r="N5987" s="1">
        <f>'Electricity Rates'!$J$2</f>
        <v>0.24729999999999999</v>
      </c>
      <c r="O5987" s="145">
        <f>L5987-K5987</f>
        <v>-9.1135773832282201</v>
      </c>
      <c r="P5987">
        <f t="shared" si="561"/>
        <v>5.525900541872339</v>
      </c>
      <c r="Q5987">
        <f>IF(O5987&gt;0, IF(Q5986+O5987*Variables!$B$5&lt;Variables!$B$4, Q5986+O5987*Variables!$B$5, Variables!$B$4), IF(Q5986&gt;-O5987, Q5986+O5987/Variables!$B$5, 0))</f>
        <v>0</v>
      </c>
      <c r="R5987">
        <f>IF(O5987&gt;0, 0, IF(Q5986&gt;-O5987, 0, -O5987 - Q5986*Variables!$B$5))</f>
        <v>9.1135773832282201</v>
      </c>
      <c r="S5987">
        <f t="shared" si="562"/>
        <v>2.3509384217775517</v>
      </c>
      <c r="T5987">
        <f t="shared" si="563"/>
        <v>0</v>
      </c>
    </row>
    <row r="5988" spans="1:20" x14ac:dyDescent="0.3">
      <c r="A5988" s="3">
        <f t="shared" si="558"/>
        <v>43350</v>
      </c>
      <c r="B5988">
        <v>9</v>
      </c>
      <c r="C5988">
        <v>7</v>
      </c>
      <c r="D5988">
        <v>11</v>
      </c>
      <c r="E5988">
        <v>1</v>
      </c>
      <c r="F5988" s="1">
        <f>VLOOKUP(A5988,Weather!$A$1:$E$366, 5)</f>
        <v>0.96363636363636318</v>
      </c>
      <c r="G5988" s="1">
        <f>VLOOKUP(D5988, Fall!$A$1:$E$25, 2)</f>
        <v>1290.17857142857</v>
      </c>
      <c r="H5988" s="1">
        <f>VLOOKUP(D5988, Fall!$A$1:$E$25, 3)</f>
        <v>975.19947355433101</v>
      </c>
      <c r="I5988" s="1">
        <f>VLOOKUP(D5988, Fall!$A$1:$E$25, 5)</f>
        <v>377.19298245613999</v>
      </c>
      <c r="J5988" s="1">
        <f t="shared" si="559"/>
        <v>1278.7247860513248</v>
      </c>
      <c r="K5988" s="47">
        <f t="shared" si="560"/>
        <v>23.92241382244822</v>
      </c>
      <c r="L5988" s="48">
        <f>Solar!K6005/1000*Variables!$B$3</f>
        <v>17.04785</v>
      </c>
      <c r="M5988">
        <f>IF(E5988=1, VLOOKUP(D5988, Sheet1!$A$2:$C$26, 2), Sheet1!$C$3)</f>
        <v>0.25796000000000002</v>
      </c>
      <c r="N5988" s="1">
        <f>'Electricity Rates'!$J$2</f>
        <v>0.24729999999999999</v>
      </c>
      <c r="O5988" s="145">
        <f>L5988-K5988</f>
        <v>-6.87456382244822</v>
      </c>
      <c r="P5988">
        <f t="shared" si="561"/>
        <v>5.9160129382914448</v>
      </c>
      <c r="Q5988">
        <f>IF(O5988&gt;0, IF(Q5987+O5988*Variables!$B$5&lt;Variables!$B$4, Q5987+O5988*Variables!$B$5, Variables!$B$4), IF(Q5987&gt;-O5988, Q5987+O5988/Variables!$B$5, 0))</f>
        <v>0</v>
      </c>
      <c r="R5988">
        <f>IF(O5988&gt;0, 0, IF(Q5987&gt;-O5988, 0, -O5988 - Q5987*Variables!$B$5))</f>
        <v>6.87456382244822</v>
      </c>
      <c r="S5988">
        <f t="shared" si="562"/>
        <v>1.7733624836387429</v>
      </c>
      <c r="T5988">
        <f t="shared" si="563"/>
        <v>0</v>
      </c>
    </row>
    <row r="5989" spans="1:20" x14ac:dyDescent="0.3">
      <c r="A5989" s="3">
        <f t="shared" si="558"/>
        <v>43350</v>
      </c>
      <c r="B5989">
        <v>9</v>
      </c>
      <c r="C5989">
        <v>7</v>
      </c>
      <c r="D5989">
        <v>12</v>
      </c>
      <c r="E5989">
        <v>1</v>
      </c>
      <c r="F5989" s="1">
        <f>VLOOKUP(A5989,Weather!$A$1:$E$366, 5)</f>
        <v>0.96363636363636318</v>
      </c>
      <c r="G5989" s="1">
        <f>VLOOKUP(D5989, Fall!$A$1:$E$25, 2)</f>
        <v>1366.07142857142</v>
      </c>
      <c r="H5989" s="1">
        <f>VLOOKUP(D5989, Fall!$A$1:$E$25, 3)</f>
        <v>996.442378876367</v>
      </c>
      <c r="I5989" s="1">
        <f>VLOOKUP(D5989, Fall!$A$1:$E$25, 5)</f>
        <v>368.42105263157799</v>
      </c>
      <c r="J5989" s="1">
        <f t="shared" si="559"/>
        <v>1352.6303722188725</v>
      </c>
      <c r="K5989" s="47">
        <f t="shared" si="560"/>
        <v>25.305041292703354</v>
      </c>
      <c r="L5989" s="48">
        <f>Solar!K6006/1000*Variables!$B$3</f>
        <v>21.794300000000003</v>
      </c>
      <c r="M5989">
        <f>IF(E5989=1, VLOOKUP(D5989, Sheet1!$A$2:$C$26, 2), Sheet1!$C$3)</f>
        <v>0.25796000000000002</v>
      </c>
      <c r="N5989" s="1">
        <f>'Electricity Rates'!$J$2</f>
        <v>0.24729999999999999</v>
      </c>
      <c r="O5989" s="145">
        <f>L5989-K5989</f>
        <v>-3.5107412927033508</v>
      </c>
      <c r="P5989">
        <f t="shared" si="561"/>
        <v>6.2579367116855389</v>
      </c>
      <c r="Q5989">
        <f>IF(O5989&gt;0, IF(Q5988+O5989*Variables!$B$5&lt;Variables!$B$4, Q5988+O5989*Variables!$B$5, Variables!$B$4), IF(Q5988&gt;-O5989, Q5988+O5989/Variables!$B$5, 0))</f>
        <v>0</v>
      </c>
      <c r="R5989">
        <f>IF(O5989&gt;0, 0, IF(Q5988&gt;-O5989, 0, -O5989 - Q5988*Variables!$B$5))</f>
        <v>3.5107412927033508</v>
      </c>
      <c r="S5989">
        <f t="shared" si="562"/>
        <v>0.90563082386575644</v>
      </c>
      <c r="T5989">
        <f t="shared" si="563"/>
        <v>0</v>
      </c>
    </row>
    <row r="5990" spans="1:20" x14ac:dyDescent="0.3">
      <c r="A5990" s="3">
        <f t="shared" si="558"/>
        <v>43350</v>
      </c>
      <c r="B5990">
        <v>9</v>
      </c>
      <c r="C5990">
        <v>7</v>
      </c>
      <c r="D5990">
        <v>13</v>
      </c>
      <c r="E5990">
        <v>1</v>
      </c>
      <c r="F5990" s="1">
        <f>VLOOKUP(A5990,Weather!$A$1:$E$366, 5)</f>
        <v>0.96363636363636318</v>
      </c>
      <c r="G5990" s="1">
        <f>VLOOKUP(D5990, Fall!$A$1:$E$25, 2)</f>
        <v>1446.42857142857</v>
      </c>
      <c r="H5990" s="1">
        <f>VLOOKUP(D5990, Fall!$A$1:$E$25, 3)</f>
        <v>1031.4839187299399</v>
      </c>
      <c r="I5990" s="1">
        <f>VLOOKUP(D5990, Fall!$A$1:$E$25, 5)</f>
        <v>350.87719298245599</v>
      </c>
      <c r="J5990" s="1">
        <f t="shared" si="559"/>
        <v>1431.3396749668013</v>
      </c>
      <c r="K5990" s="47">
        <f t="shared" si="560"/>
        <v>26.777536807415888</v>
      </c>
      <c r="L5990" s="48">
        <f>Solar!K6007/1000*Variables!$B$3</f>
        <v>25.472000000000001</v>
      </c>
      <c r="M5990">
        <f>IF(E5990=1, VLOOKUP(D5990, Sheet1!$A$2:$C$26, 2), Sheet1!$C$3)</f>
        <v>0.55478000000000005</v>
      </c>
      <c r="N5990" s="1">
        <f>'Electricity Rates'!$J$2</f>
        <v>0.24729999999999999</v>
      </c>
      <c r="O5990" s="145">
        <f>L5990-K5990</f>
        <v>-1.3055368074158871</v>
      </c>
      <c r="P5990">
        <f t="shared" si="561"/>
        <v>6.6220848524739493</v>
      </c>
      <c r="Q5990">
        <f>IF(O5990&gt;0, IF(Q5989+O5990*Variables!$B$5&lt;Variables!$B$4, Q5989+O5990*Variables!$B$5, Variables!$B$4), IF(Q5989&gt;-O5990, Q5989+O5990/Variables!$B$5, 0))</f>
        <v>0</v>
      </c>
      <c r="R5990">
        <f>IF(O5990&gt;0, 0, IF(Q5989&gt;-O5990, 0, -O5990 - Q5989*Variables!$B$5))</f>
        <v>1.3055368074158871</v>
      </c>
      <c r="S5990">
        <f t="shared" si="562"/>
        <v>0.72428571001818587</v>
      </c>
      <c r="T5990">
        <f t="shared" si="563"/>
        <v>1</v>
      </c>
    </row>
    <row r="5991" spans="1:20" x14ac:dyDescent="0.3">
      <c r="A5991" s="3">
        <f t="shared" si="558"/>
        <v>43350</v>
      </c>
      <c r="B5991">
        <v>9</v>
      </c>
      <c r="C5991">
        <v>7</v>
      </c>
      <c r="D5991">
        <v>14</v>
      </c>
      <c r="E5991">
        <v>1</v>
      </c>
      <c r="F5991" s="1">
        <f>VLOOKUP(A5991,Weather!$A$1:$E$366, 5)</f>
        <v>0.96363636363636318</v>
      </c>
      <c r="G5991" s="1">
        <f>VLOOKUP(D5991, Fall!$A$1:$E$25, 2)</f>
        <v>1482.1428571428501</v>
      </c>
      <c r="H5991" s="1">
        <f>VLOOKUP(D5991, Fall!$A$1:$E$25, 3)</f>
        <v>1052.56230978037</v>
      </c>
      <c r="I5991" s="1">
        <f>VLOOKUP(D5991, Fall!$A$1:$E$25, 5)</f>
        <v>342.105263157894</v>
      </c>
      <c r="J5991" s="1">
        <f t="shared" si="559"/>
        <v>1466.5217463296688</v>
      </c>
      <c r="K5991" s="47">
        <f t="shared" si="560"/>
        <v>27.43572383831906</v>
      </c>
      <c r="L5991" s="48">
        <f>Solar!K6008/1000*Variables!$B$3</f>
        <v>28.381150000000005</v>
      </c>
      <c r="M5991">
        <f>IF(E5991=1, VLOOKUP(D5991, Sheet1!$A$2:$C$26, 2), Sheet1!$C$3)</f>
        <v>0.55478000000000005</v>
      </c>
      <c r="N5991" s="1">
        <f>'Electricity Rates'!$J$2</f>
        <v>0.24729999999999999</v>
      </c>
      <c r="O5991" s="145">
        <f>L5991-K5991</f>
        <v>0.9454261616809454</v>
      </c>
      <c r="P5991">
        <f t="shared" si="561"/>
        <v>6.7848545052163036</v>
      </c>
      <c r="Q5991">
        <f>IF(O5991&gt;0, IF(Q5990+O5991*Variables!$B$5&lt;Variables!$B$4, Q5990+O5991*Variables!$B$5, Variables!$B$4), IF(Q5990&gt;-O5991, Q5990+O5991/Variables!$B$5, 0))</f>
        <v>0.88870059198008866</v>
      </c>
      <c r="R5991">
        <f>IF(O5991&gt;0, 0, IF(Q5990&gt;-O5991, 0, -O5991 - Q5990*Variables!$B$5))</f>
        <v>0</v>
      </c>
      <c r="S5991">
        <f t="shared" si="562"/>
        <v>0</v>
      </c>
      <c r="T5991">
        <f t="shared" si="563"/>
        <v>0</v>
      </c>
    </row>
    <row r="5992" spans="1:20" x14ac:dyDescent="0.3">
      <c r="A5992" s="3">
        <f t="shared" si="558"/>
        <v>43350</v>
      </c>
      <c r="B5992">
        <v>9</v>
      </c>
      <c r="C5992">
        <v>7</v>
      </c>
      <c r="D5992">
        <v>15</v>
      </c>
      <c r="E5992">
        <v>1</v>
      </c>
      <c r="F5992" s="1">
        <f>VLOOKUP(A5992,Weather!$A$1:$E$366, 5)</f>
        <v>0.96363636363636318</v>
      </c>
      <c r="G5992" s="1">
        <f>VLOOKUP(D5992, Fall!$A$1:$E$25, 2)</f>
        <v>1437.5</v>
      </c>
      <c r="H5992" s="1">
        <f>VLOOKUP(D5992, Fall!$A$1:$E$25, 3)</f>
        <v>1060.00658057086</v>
      </c>
      <c r="I5992" s="1">
        <f>VLOOKUP(D5992, Fall!$A$1:$E$25, 5)</f>
        <v>328.94736842105198</v>
      </c>
      <c r="J5992" s="1">
        <f t="shared" si="559"/>
        <v>1423.772966566213</v>
      </c>
      <c r="K5992" s="47">
        <f t="shared" si="560"/>
        <v>26.635978646029464</v>
      </c>
      <c r="L5992" s="48">
        <f>Solar!K6009/1000*Variables!$B$3</f>
        <v>27.302949999999999</v>
      </c>
      <c r="M5992">
        <f>IF(E5992=1, VLOOKUP(D5992, Sheet1!$A$2:$C$26, 2), Sheet1!$C$3)</f>
        <v>0.55478000000000005</v>
      </c>
      <c r="N5992" s="1">
        <f>'Electricity Rates'!$J$2</f>
        <v>0.24729999999999999</v>
      </c>
      <c r="O5992" s="145">
        <f>L5992-K5992</f>
        <v>0.66697135397053486</v>
      </c>
      <c r="P5992">
        <f t="shared" si="561"/>
        <v>6.5870775191630866</v>
      </c>
      <c r="Q5992">
        <f>IF(O5992&gt;0, IF(Q5991+O5992*Variables!$B$5&lt;Variables!$B$4, Q5991+O5992*Variables!$B$5, Variables!$B$4), IF(Q5991&gt;-O5992, Q5991+O5992/Variables!$B$5, 0))</f>
        <v>1.5156536647123913</v>
      </c>
      <c r="R5992">
        <f>IF(O5992&gt;0, 0, IF(Q5991&gt;-O5992, 0, -O5992 - Q5991*Variables!$B$5))</f>
        <v>0</v>
      </c>
      <c r="S5992">
        <f t="shared" si="562"/>
        <v>0</v>
      </c>
      <c r="T5992">
        <f t="shared" si="563"/>
        <v>0</v>
      </c>
    </row>
    <row r="5993" spans="1:20" x14ac:dyDescent="0.3">
      <c r="A5993" s="3">
        <f t="shared" si="558"/>
        <v>43350</v>
      </c>
      <c r="B5993">
        <v>9</v>
      </c>
      <c r="C5993">
        <v>7</v>
      </c>
      <c r="D5993">
        <v>16</v>
      </c>
      <c r="E5993">
        <v>1</v>
      </c>
      <c r="F5993" s="1">
        <f>VLOOKUP(A5993,Weather!$A$1:$E$366, 5)</f>
        <v>0.96363636363636318</v>
      </c>
      <c r="G5993" s="1">
        <f>VLOOKUP(D5993, Fall!$A$1:$E$25, 2)</f>
        <v>1348.2142857142801</v>
      </c>
      <c r="H5993" s="1">
        <f>VLOOKUP(D5993, Fall!$A$1:$E$25, 3)</f>
        <v>1003.98947108661</v>
      </c>
      <c r="I5993" s="1">
        <f>VLOOKUP(D5993, Fall!$A$1:$E$25, 5)</f>
        <v>298.24561403508801</v>
      </c>
      <c r="J5993" s="1">
        <f t="shared" si="559"/>
        <v>1335.6970197278192</v>
      </c>
      <c r="K5993" s="47">
        <f t="shared" si="560"/>
        <v>24.988251730077248</v>
      </c>
      <c r="L5993" s="48">
        <f>Solar!K6010/1000*Variables!$B$3</f>
        <v>21.03595</v>
      </c>
      <c r="M5993">
        <f>IF(E5993=1, VLOOKUP(D5993, Sheet1!$A$2:$C$26, 2), Sheet1!$C$3)</f>
        <v>0.55478000000000005</v>
      </c>
      <c r="N5993" s="1">
        <f>'Electricity Rates'!$J$2</f>
        <v>0.24729999999999999</v>
      </c>
      <c r="O5993" s="145">
        <f>L5993-K5993</f>
        <v>-3.9523017300772487</v>
      </c>
      <c r="P5993">
        <f t="shared" si="561"/>
        <v>6.1795946528481034</v>
      </c>
      <c r="Q5993">
        <f>IF(O5993&gt;0, IF(Q5992+O5993*Variables!$B$5&lt;Variables!$B$4, Q5992+O5993*Variables!$B$5, Variables!$B$4), IF(Q5992&gt;-O5993, Q5992+O5993/Variables!$B$5, 0))</f>
        <v>0</v>
      </c>
      <c r="R5993">
        <f>IF(O5993&gt;0, 0, IF(Q5992&gt;-O5993, 0, -O5993 - Q5992*Variables!$B$5))</f>
        <v>2.5275872852476011</v>
      </c>
      <c r="S5993">
        <f t="shared" si="562"/>
        <v>1.4022548741096643</v>
      </c>
      <c r="T5993">
        <f t="shared" si="563"/>
        <v>1</v>
      </c>
    </row>
    <row r="5994" spans="1:20" x14ac:dyDescent="0.3">
      <c r="A5994" s="3">
        <f t="shared" si="558"/>
        <v>43350</v>
      </c>
      <c r="B5994">
        <v>9</v>
      </c>
      <c r="C5994">
        <v>7</v>
      </c>
      <c r="D5994">
        <v>17</v>
      </c>
      <c r="E5994">
        <v>1</v>
      </c>
      <c r="F5994" s="1">
        <f>VLOOKUP(A5994,Weather!$A$1:$E$366, 5)</f>
        <v>0.96363636363636318</v>
      </c>
      <c r="G5994" s="1">
        <f>VLOOKUP(D5994, Fall!$A$1:$E$25, 2)</f>
        <v>1080.3571428571399</v>
      </c>
      <c r="H5994" s="1">
        <f>VLOOKUP(D5994, Fall!$A$1:$E$25, 3)</f>
        <v>794.90091642515802</v>
      </c>
      <c r="I5994" s="1">
        <f>VLOOKUP(D5994, Fall!$A$1:$E$25, 5)</f>
        <v>263.15789473684202</v>
      </c>
      <c r="J5994" s="1">
        <f t="shared" si="559"/>
        <v>1069.9769164414313</v>
      </c>
      <c r="K5994" s="47">
        <f t="shared" si="560"/>
        <v>20.017153694674409</v>
      </c>
      <c r="L5994" s="48">
        <f>Solar!K6011/1000*Variables!$B$3</f>
        <v>12.915150000000001</v>
      </c>
      <c r="M5994">
        <f>IF(E5994=1, VLOOKUP(D5994, Sheet1!$A$2:$C$26, 2), Sheet1!$C$3)</f>
        <v>0.55478000000000005</v>
      </c>
      <c r="N5994" s="1">
        <f>'Electricity Rates'!$J$2</f>
        <v>0.24729999999999999</v>
      </c>
      <c r="O5994" s="145">
        <f>L5994-K5994</f>
        <v>-7.1020036946744085</v>
      </c>
      <c r="P5994">
        <f t="shared" si="561"/>
        <v>4.9502421086929811</v>
      </c>
      <c r="Q5994">
        <f>IF(O5994&gt;0, IF(Q5993+O5994*Variables!$B$5&lt;Variables!$B$4, Q5993+O5994*Variables!$B$5, Variables!$B$4), IF(Q5993&gt;-O5994, Q5993+O5994/Variables!$B$5, 0))</f>
        <v>0</v>
      </c>
      <c r="R5994">
        <f>IF(O5994&gt;0, 0, IF(Q5993&gt;-O5994, 0, -O5994 - Q5993*Variables!$B$5))</f>
        <v>7.1020036946744085</v>
      </c>
      <c r="S5994">
        <f t="shared" si="562"/>
        <v>3.9400496097314686</v>
      </c>
      <c r="T5994">
        <f t="shared" si="563"/>
        <v>1</v>
      </c>
    </row>
    <row r="5995" spans="1:20" x14ac:dyDescent="0.3">
      <c r="A5995" s="3">
        <f t="shared" si="558"/>
        <v>43350</v>
      </c>
      <c r="B5995">
        <v>9</v>
      </c>
      <c r="C5995">
        <v>7</v>
      </c>
      <c r="D5995">
        <v>18</v>
      </c>
      <c r="E5995">
        <v>1</v>
      </c>
      <c r="F5995" s="1">
        <f>VLOOKUP(A5995,Weather!$A$1:$E$366, 5)</f>
        <v>0.96363636363636318</v>
      </c>
      <c r="G5995" s="1">
        <f>VLOOKUP(D5995, Fall!$A$1:$E$25, 2)</f>
        <v>678.57142857142799</v>
      </c>
      <c r="H5995" s="1">
        <f>VLOOKUP(D5995, Fall!$A$1:$E$25, 3)</f>
        <v>583.61400485626905</v>
      </c>
      <c r="I5995" s="1">
        <f>VLOOKUP(D5995, Fall!$A$1:$E$25, 5)</f>
        <v>280.70175438596499</v>
      </c>
      <c r="J5995" s="1">
        <f t="shared" si="559"/>
        <v>675.11843134542221</v>
      </c>
      <c r="K5995" s="47">
        <f t="shared" si="560"/>
        <v>12.630131729658245</v>
      </c>
      <c r="L5995" s="48">
        <f>Solar!K6012/1000*Variables!$B$3</f>
        <v>3.8652500000000005</v>
      </c>
      <c r="M5995">
        <f>IF(E5995=1, VLOOKUP(D5995, Sheet1!$A$2:$C$26, 2), Sheet1!$C$3)</f>
        <v>0.55478000000000005</v>
      </c>
      <c r="N5995" s="1">
        <f>'Electricity Rates'!$J$2</f>
        <v>0.24729999999999999</v>
      </c>
      <c r="O5995" s="145">
        <f>L5995-K5995</f>
        <v>-8.7648817296582457</v>
      </c>
      <c r="P5995">
        <f t="shared" si="561"/>
        <v>3.1234315767444838</v>
      </c>
      <c r="Q5995">
        <f>IF(O5995&gt;0, IF(Q5994+O5995*Variables!$B$5&lt;Variables!$B$4, Q5994+O5995*Variables!$B$5, Variables!$B$4), IF(Q5994&gt;-O5995, Q5994+O5995/Variables!$B$5, 0))</f>
        <v>0</v>
      </c>
      <c r="R5995">
        <f>IF(O5995&gt;0, 0, IF(Q5994&gt;-O5995, 0, -O5995 - Q5994*Variables!$B$5))</f>
        <v>8.7648817296582457</v>
      </c>
      <c r="S5995">
        <f t="shared" si="562"/>
        <v>4.8625810859798024</v>
      </c>
      <c r="T5995">
        <f t="shared" si="563"/>
        <v>1</v>
      </c>
    </row>
    <row r="5996" spans="1:20" x14ac:dyDescent="0.3">
      <c r="A5996" s="3">
        <f t="shared" si="558"/>
        <v>43350</v>
      </c>
      <c r="B5996">
        <v>9</v>
      </c>
      <c r="C5996">
        <v>7</v>
      </c>
      <c r="D5996">
        <v>19</v>
      </c>
      <c r="E5996">
        <v>1</v>
      </c>
      <c r="F5996" s="1">
        <f>VLOOKUP(A5996,Weather!$A$1:$E$366, 5)</f>
        <v>0.96363636363636318</v>
      </c>
      <c r="G5996" s="1">
        <f>VLOOKUP(D5996, Fall!$A$1:$E$25, 2)</f>
        <v>517.85714285714198</v>
      </c>
      <c r="H5996" s="1">
        <f>VLOOKUP(D5996, Fall!$A$1:$E$25, 3)</f>
        <v>442.60593718179598</v>
      </c>
      <c r="I5996" s="1">
        <f>VLOOKUP(D5996, Fall!$A$1:$E$25, 5)</f>
        <v>289.47368421052602</v>
      </c>
      <c r="J5996" s="1">
        <f t="shared" si="559"/>
        <v>515.12073537803849</v>
      </c>
      <c r="K5996" s="47">
        <f t="shared" si="560"/>
        <v>9.6368910141252773</v>
      </c>
      <c r="L5996" s="48">
        <f>Solar!K6013/1000*Variables!$B$3</f>
        <v>0.30015000000000003</v>
      </c>
      <c r="M5996">
        <f>IF(E5996=1, VLOOKUP(D5996, Sheet1!$A$2:$C$26, 2), Sheet1!$C$3)</f>
        <v>0.25796000000000002</v>
      </c>
      <c r="N5996" s="1">
        <f>'Electricity Rates'!$J$2</f>
        <v>0.24729999999999999</v>
      </c>
      <c r="O5996" s="145">
        <f>L5996-K5996</f>
        <v>-9.3367410141252769</v>
      </c>
      <c r="P5996">
        <f t="shared" si="561"/>
        <v>2.3832031477931812</v>
      </c>
      <c r="Q5996">
        <f>IF(O5996&gt;0, IF(Q5995+O5996*Variables!$B$5&lt;Variables!$B$4, Q5995+O5996*Variables!$B$5, Variables!$B$4), IF(Q5995&gt;-O5996, Q5995+O5996/Variables!$B$5, 0))</f>
        <v>0</v>
      </c>
      <c r="R5996">
        <f>IF(O5996&gt;0, 0, IF(Q5995&gt;-O5996, 0, -O5996 - Q5995*Variables!$B$5))</f>
        <v>9.3367410141252769</v>
      </c>
      <c r="S5996">
        <f t="shared" si="562"/>
        <v>2.4085057120037567</v>
      </c>
      <c r="T5996">
        <f t="shared" si="563"/>
        <v>0</v>
      </c>
    </row>
    <row r="5997" spans="1:20" x14ac:dyDescent="0.3">
      <c r="A5997" s="3">
        <f t="shared" si="558"/>
        <v>43350</v>
      </c>
      <c r="B5997">
        <v>9</v>
      </c>
      <c r="C5997">
        <v>7</v>
      </c>
      <c r="D5997">
        <v>20</v>
      </c>
      <c r="E5997">
        <v>1</v>
      </c>
      <c r="F5997" s="1">
        <f>VLOOKUP(A5997,Weather!$A$1:$E$366, 5)</f>
        <v>0.96363636363636318</v>
      </c>
      <c r="G5997" s="1">
        <f>VLOOKUP(D5997, Fall!$A$1:$E$25, 2)</f>
        <v>428.57142857142799</v>
      </c>
      <c r="H5997" s="1">
        <f>VLOOKUP(D5997, Fall!$A$1:$E$25, 3)</f>
        <v>354.11608052009001</v>
      </c>
      <c r="I5997" s="1">
        <f>VLOOKUP(D5997, Fall!$A$1:$E$25, 5)</f>
        <v>263.15789473684202</v>
      </c>
      <c r="J5997" s="1">
        <f t="shared" si="559"/>
        <v>425.86396136956114</v>
      </c>
      <c r="K5997" s="47">
        <f t="shared" si="560"/>
        <v>7.9670731552870961</v>
      </c>
      <c r="L5997" s="48">
        <f>Solar!K6014/1000*Variables!$B$3</f>
        <v>0</v>
      </c>
      <c r="M5997">
        <f>IF(E5997=1, VLOOKUP(D5997, Sheet1!$A$2:$C$26, 2), Sheet1!$C$3)</f>
        <v>0.25796000000000002</v>
      </c>
      <c r="N5997" s="1">
        <f>'Electricity Rates'!$J$2</f>
        <v>0.24729999999999999</v>
      </c>
      <c r="O5997" s="145">
        <f>L5997-K5997</f>
        <v>-7.9670731552870961</v>
      </c>
      <c r="P5997">
        <f t="shared" si="561"/>
        <v>1.9702571913024989</v>
      </c>
      <c r="Q5997">
        <f>IF(O5997&gt;0, IF(Q5996+O5997*Variables!$B$5&lt;Variables!$B$4, Q5996+O5997*Variables!$B$5, Variables!$B$4), IF(Q5996&gt;-O5997, Q5996+O5997/Variables!$B$5, 0))</f>
        <v>0</v>
      </c>
      <c r="R5997">
        <f>IF(O5997&gt;0, 0, IF(Q5996&gt;-O5997, 0, -O5997 - Q5996*Variables!$B$5))</f>
        <v>7.9670731552870961</v>
      </c>
      <c r="S5997">
        <f t="shared" si="562"/>
        <v>2.0551861911378597</v>
      </c>
      <c r="T5997">
        <f t="shared" si="563"/>
        <v>0</v>
      </c>
    </row>
    <row r="5998" spans="1:20" x14ac:dyDescent="0.3">
      <c r="A5998" s="3">
        <f t="shared" si="558"/>
        <v>43350</v>
      </c>
      <c r="B5998">
        <v>9</v>
      </c>
      <c r="C5998">
        <v>7</v>
      </c>
      <c r="D5998">
        <v>21</v>
      </c>
      <c r="E5998">
        <v>1</v>
      </c>
      <c r="F5998" s="1">
        <f>VLOOKUP(A5998,Weather!$A$1:$E$366, 5)</f>
        <v>0.96363636363636318</v>
      </c>
      <c r="G5998" s="1">
        <f>VLOOKUP(D5998, Fall!$A$1:$E$25, 2)</f>
        <v>366.07142857142799</v>
      </c>
      <c r="H5998" s="1">
        <f>VLOOKUP(D5998, Fall!$A$1:$E$25, 3)</f>
        <v>305.62638808916603</v>
      </c>
      <c r="I5998" s="1">
        <f>VLOOKUP(D5998, Fall!$A$1:$E$25, 5)</f>
        <v>271.929824561403</v>
      </c>
      <c r="J5998" s="1">
        <f t="shared" si="559"/>
        <v>363.87342709934569</v>
      </c>
      <c r="K5998" s="47">
        <f t="shared" si="560"/>
        <v>6.8073527603566815</v>
      </c>
      <c r="L5998" s="48">
        <f>Solar!K6015/1000*Variables!$B$3</f>
        <v>0</v>
      </c>
      <c r="M5998">
        <f>IF(E5998=1, VLOOKUP(D5998, Sheet1!$A$2:$C$26, 2), Sheet1!$C$3)</f>
        <v>0.25796000000000002</v>
      </c>
      <c r="N5998" s="1">
        <f>'Electricity Rates'!$J$2</f>
        <v>0.24729999999999999</v>
      </c>
      <c r="O5998" s="145">
        <f>L5998-K5998</f>
        <v>-6.8073527603566815</v>
      </c>
      <c r="P5998">
        <f t="shared" si="561"/>
        <v>1.6834583376362073</v>
      </c>
      <c r="Q5998">
        <f>IF(O5998&gt;0, IF(Q5997+O5998*Variables!$B$5&lt;Variables!$B$4, Q5997+O5998*Variables!$B$5, Variables!$B$4), IF(Q5997&gt;-O5998, Q5997+O5998/Variables!$B$5, 0))</f>
        <v>0</v>
      </c>
      <c r="R5998">
        <f>IF(O5998&gt;0, 0, IF(Q5997&gt;-O5998, 0, -O5998 - Q5997*Variables!$B$5))</f>
        <v>6.8073527603566815</v>
      </c>
      <c r="S5998">
        <f t="shared" si="562"/>
        <v>1.7560247180616098</v>
      </c>
      <c r="T5998">
        <f t="shared" si="563"/>
        <v>0</v>
      </c>
    </row>
    <row r="5999" spans="1:20" x14ac:dyDescent="0.3">
      <c r="A5999" s="3">
        <f t="shared" si="558"/>
        <v>43350</v>
      </c>
      <c r="B5999">
        <v>9</v>
      </c>
      <c r="C5999">
        <v>7</v>
      </c>
      <c r="D5999">
        <v>22</v>
      </c>
      <c r="E5999">
        <v>1</v>
      </c>
      <c r="F5999" s="1">
        <f>VLOOKUP(A5999,Weather!$A$1:$E$366, 5)</f>
        <v>0.96363636363636318</v>
      </c>
      <c r="G5999" s="1">
        <f>VLOOKUP(D5999, Fall!$A$1:$E$25, 2)</f>
        <v>330.35714285714198</v>
      </c>
      <c r="H5999" s="1">
        <f>VLOOKUP(D5999, Fall!$A$1:$E$25, 3)</f>
        <v>272.33281237147202</v>
      </c>
      <c r="I5999" s="1">
        <f>VLOOKUP(D5999, Fall!$A$1:$E$25, 5)</f>
        <v>254.385964912281</v>
      </c>
      <c r="J5999" s="1">
        <f t="shared" si="559"/>
        <v>328.24716720311761</v>
      </c>
      <c r="K5999" s="47">
        <f t="shared" si="560"/>
        <v>6.1408558397679762</v>
      </c>
      <c r="L5999" s="48">
        <f>Solar!K6016/1000*Variables!$B$3</f>
        <v>0</v>
      </c>
      <c r="M5999">
        <f>IF(E5999=1, VLOOKUP(D5999, Sheet1!$A$2:$C$26, 2), Sheet1!$C$3)</f>
        <v>0.18637999999999999</v>
      </c>
      <c r="N5999" s="1">
        <f>'Electricity Rates'!$J$2</f>
        <v>0.24729999999999999</v>
      </c>
      <c r="O5999" s="145">
        <f>L5999-K5999</f>
        <v>-6.1408558397679762</v>
      </c>
      <c r="P5999">
        <f t="shared" si="561"/>
        <v>1.5186336491746204</v>
      </c>
      <c r="Q5999">
        <f>IF(O5999&gt;0, IF(Q5998+O5999*Variables!$B$5&lt;Variables!$B$4, Q5998+O5999*Variables!$B$5, Variables!$B$4), IF(Q5998&gt;-O5999, Q5998+O5999/Variables!$B$5, 0))</f>
        <v>0</v>
      </c>
      <c r="R5999">
        <f>IF(O5999&gt;0, 0, IF(Q5998&gt;-O5999, 0, -O5999 - Q5998*Variables!$B$5))</f>
        <v>6.1408558397679762</v>
      </c>
      <c r="S5999">
        <f t="shared" si="562"/>
        <v>1.1445327114159554</v>
      </c>
      <c r="T5999">
        <f t="shared" si="563"/>
        <v>0</v>
      </c>
    </row>
    <row r="6000" spans="1:20" x14ac:dyDescent="0.3">
      <c r="A6000" s="3">
        <f t="shared" si="558"/>
        <v>43350</v>
      </c>
      <c r="B6000">
        <v>9</v>
      </c>
      <c r="C6000">
        <v>7</v>
      </c>
      <c r="D6000">
        <v>23</v>
      </c>
      <c r="E6000">
        <v>1</v>
      </c>
      <c r="F6000" s="1">
        <f>VLOOKUP(A6000,Weather!$A$1:$E$366, 5)</f>
        <v>0.96363636363636318</v>
      </c>
      <c r="G6000" s="1">
        <f>VLOOKUP(D6000, Fall!$A$1:$E$25, 2)</f>
        <v>303.57142857142799</v>
      </c>
      <c r="H6000" s="1">
        <f>VLOOKUP(D6000, Fall!$A$1:$E$25, 3)</f>
        <v>252.67335691371099</v>
      </c>
      <c r="I6000" s="1">
        <f>VLOOKUP(D6000, Fall!$A$1:$E$25, 5)</f>
        <v>254.385964912281</v>
      </c>
      <c r="J6000" s="1">
        <f t="shared" si="559"/>
        <v>301.72058960205641</v>
      </c>
      <c r="K6000" s="47">
        <f t="shared" si="560"/>
        <v>5.6445959927797587</v>
      </c>
      <c r="L6000" s="48">
        <f>Solar!K6017/1000*Variables!$B$3</f>
        <v>0</v>
      </c>
      <c r="M6000">
        <f>IF(E6000=1, VLOOKUP(D6000, Sheet1!$A$2:$C$26, 2), Sheet1!$C$3)</f>
        <v>0.18637999999999999</v>
      </c>
      <c r="N6000" s="1">
        <f>'Electricity Rates'!$J$2</f>
        <v>0.24729999999999999</v>
      </c>
      <c r="O6000" s="145">
        <f>L6000-K6000</f>
        <v>-5.6445959927797587</v>
      </c>
      <c r="P6000">
        <f t="shared" si="561"/>
        <v>1.3959085890144343</v>
      </c>
      <c r="Q6000">
        <f>IF(O6000&gt;0, IF(Q5999+O6000*Variables!$B$5&lt;Variables!$B$4, Q5999+O6000*Variables!$B$5, Variables!$B$4), IF(Q5999&gt;-O6000, Q5999+O6000/Variables!$B$5, 0))</f>
        <v>0</v>
      </c>
      <c r="R6000">
        <f>IF(O6000&gt;0, 0, IF(Q5999&gt;-O6000, 0, -O6000 - Q5999*Variables!$B$5))</f>
        <v>5.6445959927797587</v>
      </c>
      <c r="S6000">
        <f t="shared" si="562"/>
        <v>1.0520398011342913</v>
      </c>
      <c r="T6000">
        <f t="shared" si="563"/>
        <v>0</v>
      </c>
    </row>
    <row r="6001" spans="1:20" x14ac:dyDescent="0.3">
      <c r="A6001" s="3">
        <f t="shared" si="558"/>
        <v>43350</v>
      </c>
      <c r="B6001">
        <v>9</v>
      </c>
      <c r="C6001">
        <v>7</v>
      </c>
      <c r="D6001">
        <v>24</v>
      </c>
      <c r="E6001">
        <v>1</v>
      </c>
      <c r="F6001" s="1">
        <f>VLOOKUP(A6001,Weather!$A$1:$E$366, 5)</f>
        <v>0.96363636363636318</v>
      </c>
      <c r="G6001" s="1">
        <f>VLOOKUP(D6001, Fall!$A$1:$E$25, 2)</f>
        <v>285.71428571428498</v>
      </c>
      <c r="H6001" s="1">
        <f>VLOOKUP(D6001, Fall!$A$1:$E$25, 3)</f>
        <v>237.47635107345499</v>
      </c>
      <c r="I6001" s="1">
        <f>VLOOKUP(D6001, Fall!$A$1:$E$25, 5)</f>
        <v>254.385964912281</v>
      </c>
      <c r="J6001" s="1">
        <f t="shared" si="559"/>
        <v>283.96017900007297</v>
      </c>
      <c r="K6001" s="47">
        <f t="shared" si="560"/>
        <v>5.3123338072713038</v>
      </c>
      <c r="L6001" s="48">
        <f>Solar!K6018/1000*Variables!$B$3</f>
        <v>0</v>
      </c>
      <c r="M6001">
        <f>IF(E6001=1, VLOOKUP(D6001, Sheet1!$A$2:$C$26, 2), Sheet1!$C$3)</f>
        <v>0.18637999999999999</v>
      </c>
      <c r="N6001" s="1">
        <f>'Electricity Rates'!$J$2</f>
        <v>0.24729999999999999</v>
      </c>
      <c r="O6001" s="145">
        <f>L6001-K6001</f>
        <v>-5.3123338072713038</v>
      </c>
      <c r="P6001">
        <f t="shared" si="561"/>
        <v>1.3137401505381934</v>
      </c>
      <c r="Q6001">
        <f>IF(O6001&gt;0, IF(Q6000+O6001*Variables!$B$5&lt;Variables!$B$4, Q6000+O6001*Variables!$B$5, Variables!$B$4), IF(Q6000&gt;-O6001, Q6000+O6001/Variables!$B$5, 0))</f>
        <v>0</v>
      </c>
      <c r="R6001">
        <f>IF(O6001&gt;0, 0, IF(Q6000&gt;-O6001, 0, -O6001 - Q6000*Variables!$B$5))</f>
        <v>5.3123338072713038</v>
      </c>
      <c r="S6001">
        <f t="shared" si="562"/>
        <v>0.99011277499922556</v>
      </c>
      <c r="T6001">
        <f t="shared" si="563"/>
        <v>0</v>
      </c>
    </row>
    <row r="6002" spans="1:20" x14ac:dyDescent="0.3">
      <c r="A6002" s="3">
        <f t="shared" si="558"/>
        <v>43351</v>
      </c>
      <c r="B6002">
        <v>9</v>
      </c>
      <c r="C6002">
        <v>8</v>
      </c>
      <c r="D6002">
        <v>1</v>
      </c>
      <c r="E6002">
        <v>0</v>
      </c>
      <c r="F6002" s="1">
        <f>VLOOKUP(A6002,Weather!$A$1:$E$366, 5)</f>
        <v>0.97272727272727166</v>
      </c>
      <c r="G6002" s="1">
        <f>VLOOKUP(D6002, Fall!$A$1:$E$25, 2)</f>
        <v>276.78571428571399</v>
      </c>
      <c r="H6002" s="1">
        <f>VLOOKUP(D6002, Fall!$A$1:$E$25, 3)</f>
        <v>258.40056395394299</v>
      </c>
      <c r="I6002" s="1">
        <f>VLOOKUP(D6002, Fall!$A$1:$E$25, 5)</f>
        <v>254.385964912281</v>
      </c>
      <c r="J6002" s="1">
        <f t="shared" si="559"/>
        <v>254.385964912281</v>
      </c>
      <c r="K6002" s="47">
        <f t="shared" si="560"/>
        <v>4.7590587041378596</v>
      </c>
      <c r="L6002" s="48">
        <f>Solar!K6019/1000*Variables!$B$3</f>
        <v>0</v>
      </c>
      <c r="M6002">
        <f>IF(E6002=1, VLOOKUP(D6002, Sheet1!$A$2:$C$26, 2), Sheet1!$C$3)</f>
        <v>0.18637999999999999</v>
      </c>
      <c r="N6002" s="1">
        <f>'Electricity Rates'!$J$2</f>
        <v>0.24729999999999999</v>
      </c>
      <c r="O6002" s="145">
        <f>L6002-K6002</f>
        <v>-4.7590587041378596</v>
      </c>
      <c r="P6002">
        <f t="shared" si="561"/>
        <v>1.1769152175332926</v>
      </c>
      <c r="Q6002">
        <f>IF(O6002&gt;0, IF(Q6001+O6002*Variables!$B$5&lt;Variables!$B$4, Q6001+O6002*Variables!$B$5, Variables!$B$4), IF(Q6001&gt;-O6002, Q6001+O6002/Variables!$B$5, 0))</f>
        <v>0</v>
      </c>
      <c r="R6002">
        <f>IF(O6002&gt;0, 0, IF(Q6001&gt;-O6002, 0, -O6002 - Q6001*Variables!$B$5))</f>
        <v>4.7590587041378596</v>
      </c>
      <c r="S6002">
        <f t="shared" si="562"/>
        <v>0.88699336127721418</v>
      </c>
      <c r="T6002">
        <f t="shared" si="563"/>
        <v>0</v>
      </c>
    </row>
    <row r="6003" spans="1:20" x14ac:dyDescent="0.3">
      <c r="A6003" s="3">
        <f t="shared" si="558"/>
        <v>43351</v>
      </c>
      <c r="B6003">
        <v>9</v>
      </c>
      <c r="C6003">
        <v>8</v>
      </c>
      <c r="D6003">
        <v>2</v>
      </c>
      <c r="E6003">
        <v>0</v>
      </c>
      <c r="F6003" s="1">
        <f>VLOOKUP(A6003,Weather!$A$1:$E$366, 5)</f>
        <v>0.97272727272727166</v>
      </c>
      <c r="G6003" s="1">
        <f>VLOOKUP(D6003, Fall!$A$1:$E$25, 2)</f>
        <v>272.32142857142799</v>
      </c>
      <c r="H6003" s="1">
        <f>VLOOKUP(D6003, Fall!$A$1:$E$25, 3)</f>
        <v>244.53669616981199</v>
      </c>
      <c r="I6003" s="1">
        <f>VLOOKUP(D6003, Fall!$A$1:$E$25, 5)</f>
        <v>254.385964912281</v>
      </c>
      <c r="J6003" s="1">
        <f t="shared" si="559"/>
        <v>254.385964912281</v>
      </c>
      <c r="K6003" s="47">
        <f t="shared" si="560"/>
        <v>4.7590587041378596</v>
      </c>
      <c r="L6003" s="48">
        <f>Solar!K6020/1000*Variables!$B$3</f>
        <v>0</v>
      </c>
      <c r="M6003">
        <f>IF(E6003=1, VLOOKUP(D6003, Sheet1!$A$2:$C$26, 2), Sheet1!$C$3)</f>
        <v>0.18637999999999999</v>
      </c>
      <c r="N6003" s="1">
        <f>'Electricity Rates'!$J$2</f>
        <v>0.24729999999999999</v>
      </c>
      <c r="O6003" s="145">
        <f>L6003-K6003</f>
        <v>-4.7590587041378596</v>
      </c>
      <c r="P6003">
        <f t="shared" si="561"/>
        <v>1.1769152175332926</v>
      </c>
      <c r="Q6003">
        <f>IF(O6003&gt;0, IF(Q6002+O6003*Variables!$B$5&lt;Variables!$B$4, Q6002+O6003*Variables!$B$5, Variables!$B$4), IF(Q6002&gt;-O6003, Q6002+O6003/Variables!$B$5, 0))</f>
        <v>0</v>
      </c>
      <c r="R6003">
        <f>IF(O6003&gt;0, 0, IF(Q6002&gt;-O6003, 0, -O6003 - Q6002*Variables!$B$5))</f>
        <v>4.7590587041378596</v>
      </c>
      <c r="S6003">
        <f t="shared" si="562"/>
        <v>0.88699336127721418</v>
      </c>
      <c r="T6003">
        <f t="shared" si="563"/>
        <v>0</v>
      </c>
    </row>
    <row r="6004" spans="1:20" x14ac:dyDescent="0.3">
      <c r="A6004" s="3">
        <f t="shared" si="558"/>
        <v>43351</v>
      </c>
      <c r="B6004">
        <v>9</v>
      </c>
      <c r="C6004">
        <v>8</v>
      </c>
      <c r="D6004">
        <v>3</v>
      </c>
      <c r="E6004">
        <v>0</v>
      </c>
      <c r="F6004" s="1">
        <f>VLOOKUP(A6004,Weather!$A$1:$E$366, 5)</f>
        <v>0.97272727272727166</v>
      </c>
      <c r="G6004" s="1">
        <f>VLOOKUP(D6004, Fall!$A$1:$E$25, 2)</f>
        <v>272.32142857142799</v>
      </c>
      <c r="H6004" s="1">
        <f>VLOOKUP(D6004, Fall!$A$1:$E$25, 3)</f>
        <v>252.565207174747</v>
      </c>
      <c r="I6004" s="1">
        <f>VLOOKUP(D6004, Fall!$A$1:$E$25, 5)</f>
        <v>254.385964912281</v>
      </c>
      <c r="J6004" s="1">
        <f t="shared" si="559"/>
        <v>254.385964912281</v>
      </c>
      <c r="K6004" s="47">
        <f t="shared" si="560"/>
        <v>4.7590587041378596</v>
      </c>
      <c r="L6004" s="48">
        <f>Solar!K6021/1000*Variables!$B$3</f>
        <v>0</v>
      </c>
      <c r="M6004">
        <f>IF(E6004=1, VLOOKUP(D6004, Sheet1!$A$2:$C$26, 2), Sheet1!$C$3)</f>
        <v>0.18637999999999999</v>
      </c>
      <c r="N6004" s="1">
        <f>'Electricity Rates'!$J$2</f>
        <v>0.24729999999999999</v>
      </c>
      <c r="O6004" s="145">
        <f>L6004-K6004</f>
        <v>-4.7590587041378596</v>
      </c>
      <c r="P6004">
        <f t="shared" si="561"/>
        <v>1.1769152175332926</v>
      </c>
      <c r="Q6004">
        <f>IF(O6004&gt;0, IF(Q6003+O6004*Variables!$B$5&lt;Variables!$B$4, Q6003+O6004*Variables!$B$5, Variables!$B$4), IF(Q6003&gt;-O6004, Q6003+O6004/Variables!$B$5, 0))</f>
        <v>0</v>
      </c>
      <c r="R6004">
        <f>IF(O6004&gt;0, 0, IF(Q6003&gt;-O6004, 0, -O6004 - Q6003*Variables!$B$5))</f>
        <v>4.7590587041378596</v>
      </c>
      <c r="S6004">
        <f t="shared" si="562"/>
        <v>0.88699336127721418</v>
      </c>
      <c r="T6004">
        <f t="shared" si="563"/>
        <v>0</v>
      </c>
    </row>
    <row r="6005" spans="1:20" x14ac:dyDescent="0.3">
      <c r="A6005" s="3">
        <f t="shared" si="558"/>
        <v>43351</v>
      </c>
      <c r="B6005">
        <v>9</v>
      </c>
      <c r="C6005">
        <v>8</v>
      </c>
      <c r="D6005">
        <v>4</v>
      </c>
      <c r="E6005">
        <v>0</v>
      </c>
      <c r="F6005" s="1">
        <f>VLOOKUP(A6005,Weather!$A$1:$E$366, 5)</f>
        <v>0.97272727272727166</v>
      </c>
      <c r="G6005" s="1">
        <f>VLOOKUP(D6005, Fall!$A$1:$E$25, 2)</f>
        <v>272.32142857142799</v>
      </c>
      <c r="H6005" s="1">
        <f>VLOOKUP(D6005, Fall!$A$1:$E$25, 3)</f>
        <v>267.50020564283898</v>
      </c>
      <c r="I6005" s="1">
        <f>VLOOKUP(D6005, Fall!$A$1:$E$25, 5)</f>
        <v>254.385964912281</v>
      </c>
      <c r="J6005" s="1">
        <f t="shared" si="559"/>
        <v>254.385964912281</v>
      </c>
      <c r="K6005" s="47">
        <f t="shared" si="560"/>
        <v>4.7590587041378596</v>
      </c>
      <c r="L6005" s="48">
        <f>Solar!K6022/1000*Variables!$B$3</f>
        <v>0</v>
      </c>
      <c r="M6005">
        <f>IF(E6005=1, VLOOKUP(D6005, Sheet1!$A$2:$C$26, 2), Sheet1!$C$3)</f>
        <v>0.18637999999999999</v>
      </c>
      <c r="N6005" s="1">
        <f>'Electricity Rates'!$J$2</f>
        <v>0.24729999999999999</v>
      </c>
      <c r="O6005" s="145">
        <f>L6005-K6005</f>
        <v>-4.7590587041378596</v>
      </c>
      <c r="P6005">
        <f t="shared" si="561"/>
        <v>1.1769152175332926</v>
      </c>
      <c r="Q6005">
        <f>IF(O6005&gt;0, IF(Q6004+O6005*Variables!$B$5&lt;Variables!$B$4, Q6004+O6005*Variables!$B$5, Variables!$B$4), IF(Q6004&gt;-O6005, Q6004+O6005/Variables!$B$5, 0))</f>
        <v>0</v>
      </c>
      <c r="R6005">
        <f>IF(O6005&gt;0, 0, IF(Q6004&gt;-O6005, 0, -O6005 - Q6004*Variables!$B$5))</f>
        <v>4.7590587041378596</v>
      </c>
      <c r="S6005">
        <f t="shared" si="562"/>
        <v>0.88699336127721418</v>
      </c>
      <c r="T6005">
        <f t="shared" si="563"/>
        <v>0</v>
      </c>
    </row>
    <row r="6006" spans="1:20" x14ac:dyDescent="0.3">
      <c r="A6006" s="3">
        <f t="shared" si="558"/>
        <v>43351</v>
      </c>
      <c r="B6006">
        <v>9</v>
      </c>
      <c r="C6006">
        <v>8</v>
      </c>
      <c r="D6006">
        <v>5</v>
      </c>
      <c r="E6006">
        <v>0</v>
      </c>
      <c r="F6006" s="1">
        <f>VLOOKUP(A6006,Weather!$A$1:$E$366, 5)</f>
        <v>0.97272727272727166</v>
      </c>
      <c r="G6006" s="1">
        <f>VLOOKUP(D6006, Fall!$A$1:$E$25, 2)</f>
        <v>303.57142857142799</v>
      </c>
      <c r="H6006" s="1">
        <f>VLOOKUP(D6006, Fall!$A$1:$E$25, 3)</f>
        <v>277.41442782172697</v>
      </c>
      <c r="I6006" s="1">
        <f>VLOOKUP(D6006, Fall!$A$1:$E$25, 5)</f>
        <v>254.385964912281</v>
      </c>
      <c r="J6006" s="1">
        <f t="shared" si="559"/>
        <v>254.385964912281</v>
      </c>
      <c r="K6006" s="47">
        <f t="shared" si="560"/>
        <v>4.7590587041378596</v>
      </c>
      <c r="L6006" s="48">
        <f>Solar!K6023/1000*Variables!$B$3</f>
        <v>0</v>
      </c>
      <c r="M6006">
        <f>IF(E6006=1, VLOOKUP(D6006, Sheet1!$A$2:$C$26, 2), Sheet1!$C$3)</f>
        <v>0.18637999999999999</v>
      </c>
      <c r="N6006" s="1">
        <f>'Electricity Rates'!$J$2</f>
        <v>0.24729999999999999</v>
      </c>
      <c r="O6006" s="145">
        <f>L6006-K6006</f>
        <v>-4.7590587041378596</v>
      </c>
      <c r="P6006">
        <f t="shared" si="561"/>
        <v>1.1769152175332926</v>
      </c>
      <c r="Q6006">
        <f>IF(O6006&gt;0, IF(Q6005+O6006*Variables!$B$5&lt;Variables!$B$4, Q6005+O6006*Variables!$B$5, Variables!$B$4), IF(Q6005&gt;-O6006, Q6005+O6006/Variables!$B$5, 0))</f>
        <v>0</v>
      </c>
      <c r="R6006">
        <f>IF(O6006&gt;0, 0, IF(Q6005&gt;-O6006, 0, -O6006 - Q6005*Variables!$B$5))</f>
        <v>4.7590587041378596</v>
      </c>
      <c r="S6006">
        <f t="shared" si="562"/>
        <v>0.88699336127721418</v>
      </c>
      <c r="T6006">
        <f t="shared" si="563"/>
        <v>0</v>
      </c>
    </row>
    <row r="6007" spans="1:20" x14ac:dyDescent="0.3">
      <c r="A6007" s="3">
        <f t="shared" si="558"/>
        <v>43351</v>
      </c>
      <c r="B6007">
        <v>9</v>
      </c>
      <c r="C6007">
        <v>8</v>
      </c>
      <c r="D6007">
        <v>6</v>
      </c>
      <c r="E6007">
        <v>0</v>
      </c>
      <c r="F6007" s="1">
        <f>VLOOKUP(A6007,Weather!$A$1:$E$366, 5)</f>
        <v>0.97272727272727166</v>
      </c>
      <c r="G6007" s="1">
        <f>VLOOKUP(D6007, Fall!$A$1:$E$25, 2)</f>
        <v>401.78571428571399</v>
      </c>
      <c r="H6007" s="1">
        <f>VLOOKUP(D6007, Fall!$A$1:$E$25, 3)</f>
        <v>309.98601628691301</v>
      </c>
      <c r="I6007" s="1">
        <f>VLOOKUP(D6007, Fall!$A$1:$E$25, 5)</f>
        <v>271.929824561403</v>
      </c>
      <c r="J6007" s="1">
        <f t="shared" si="559"/>
        <v>271.929824561403</v>
      </c>
      <c r="K6007" s="47">
        <f t="shared" si="560"/>
        <v>5.0872696492507998</v>
      </c>
      <c r="L6007" s="48">
        <f>Solar!K6024/1000*Variables!$B$3</f>
        <v>0</v>
      </c>
      <c r="M6007">
        <f>IF(E6007=1, VLOOKUP(D6007, Sheet1!$A$2:$C$26, 2), Sheet1!$C$3)</f>
        <v>0.18637999999999999</v>
      </c>
      <c r="N6007" s="1">
        <f>'Electricity Rates'!$J$2</f>
        <v>0.24729999999999999</v>
      </c>
      <c r="O6007" s="145">
        <f>L6007-K6007</f>
        <v>-5.0872696492507998</v>
      </c>
      <c r="P6007">
        <f t="shared" si="561"/>
        <v>1.2580817842597227</v>
      </c>
      <c r="Q6007">
        <f>IF(O6007&gt;0, IF(Q6006+O6007*Variables!$B$5&lt;Variables!$B$4, Q6006+O6007*Variables!$B$5, Variables!$B$4), IF(Q6006&gt;-O6007, Q6006+O6007/Variables!$B$5, 0))</f>
        <v>0</v>
      </c>
      <c r="R6007">
        <f>IF(O6007&gt;0, 0, IF(Q6006&gt;-O6007, 0, -O6007 - Q6006*Variables!$B$5))</f>
        <v>5.0872696492507998</v>
      </c>
      <c r="S6007">
        <f t="shared" si="562"/>
        <v>0.94816531722736397</v>
      </c>
      <c r="T6007">
        <f t="shared" si="563"/>
        <v>0</v>
      </c>
    </row>
    <row r="6008" spans="1:20" x14ac:dyDescent="0.3">
      <c r="A6008" s="3">
        <f t="shared" si="558"/>
        <v>43351</v>
      </c>
      <c r="B6008">
        <v>9</v>
      </c>
      <c r="C6008">
        <v>8</v>
      </c>
      <c r="D6008">
        <v>7</v>
      </c>
      <c r="E6008">
        <v>0</v>
      </c>
      <c r="F6008" s="1">
        <f>VLOOKUP(A6008,Weather!$A$1:$E$366, 5)</f>
        <v>0.97272727272727166</v>
      </c>
      <c r="G6008" s="1">
        <f>VLOOKUP(D6008, Fall!$A$1:$E$25, 2)</f>
        <v>593.74999999999898</v>
      </c>
      <c r="H6008" s="1">
        <f>VLOOKUP(D6008, Fall!$A$1:$E$25, 3)</f>
        <v>390.39236653779699</v>
      </c>
      <c r="I6008" s="1">
        <f>VLOOKUP(D6008, Fall!$A$1:$E$25, 5)</f>
        <v>263.15789473684202</v>
      </c>
      <c r="J6008" s="1">
        <f t="shared" si="559"/>
        <v>263.15789473684202</v>
      </c>
      <c r="K6008" s="47">
        <f t="shared" si="560"/>
        <v>4.9231641766943302</v>
      </c>
      <c r="L6008" s="48">
        <f>Solar!K6025/1000*Variables!$B$3</f>
        <v>1.5955000000000001</v>
      </c>
      <c r="M6008">
        <f>IF(E6008=1, VLOOKUP(D6008, Sheet1!$A$2:$C$26, 2), Sheet1!$C$3)</f>
        <v>0.18637999999999999</v>
      </c>
      <c r="N6008" s="1">
        <f>'Electricity Rates'!$J$2</f>
        <v>0.24729999999999999</v>
      </c>
      <c r="O6008" s="145">
        <f>L6008-K6008</f>
        <v>-3.3276641766943298</v>
      </c>
      <c r="P6008">
        <f t="shared" si="561"/>
        <v>1.2174985008965078</v>
      </c>
      <c r="Q6008">
        <f>IF(O6008&gt;0, IF(Q6007+O6008*Variables!$B$5&lt;Variables!$B$4, Q6007+O6008*Variables!$B$5, Variables!$B$4), IF(Q6007&gt;-O6008, Q6007+O6008/Variables!$B$5, 0))</f>
        <v>0</v>
      </c>
      <c r="R6008">
        <f>IF(O6008&gt;0, 0, IF(Q6007&gt;-O6008, 0, -O6008 - Q6007*Variables!$B$5))</f>
        <v>3.3276641766943298</v>
      </c>
      <c r="S6008">
        <f t="shared" si="562"/>
        <v>0.62021004925228918</v>
      </c>
      <c r="T6008">
        <f t="shared" si="563"/>
        <v>0</v>
      </c>
    </row>
    <row r="6009" spans="1:20" x14ac:dyDescent="0.3">
      <c r="A6009" s="3">
        <f t="shared" si="558"/>
        <v>43351</v>
      </c>
      <c r="B6009">
        <v>9</v>
      </c>
      <c r="C6009">
        <v>8</v>
      </c>
      <c r="D6009">
        <v>8</v>
      </c>
      <c r="E6009">
        <v>0</v>
      </c>
      <c r="F6009" s="1">
        <f>VLOOKUP(A6009,Weather!$A$1:$E$366, 5)</f>
        <v>0.97272727272727166</v>
      </c>
      <c r="G6009" s="1">
        <f>VLOOKUP(D6009, Fall!$A$1:$E$25, 2)</f>
        <v>866.07142857142799</v>
      </c>
      <c r="H6009" s="1">
        <f>VLOOKUP(D6009, Fall!$A$1:$E$25, 3)</f>
        <v>561.61059471909198</v>
      </c>
      <c r="I6009" s="1">
        <f>VLOOKUP(D6009, Fall!$A$1:$E$25, 5)</f>
        <v>271.929824561403</v>
      </c>
      <c r="J6009" s="1">
        <f t="shared" si="559"/>
        <v>271.929824561403</v>
      </c>
      <c r="K6009" s="47">
        <f t="shared" si="560"/>
        <v>5.0872696492507998</v>
      </c>
      <c r="L6009" s="48">
        <f>Solar!K6026/1000*Variables!$B$3</f>
        <v>8.8150999999999993</v>
      </c>
      <c r="M6009">
        <f>IF(E6009=1, VLOOKUP(D6009, Sheet1!$A$2:$C$26, 2), Sheet1!$C$3)</f>
        <v>0.18637999999999999</v>
      </c>
      <c r="N6009" s="1">
        <f>'Electricity Rates'!$J$2</f>
        <v>0.24729999999999999</v>
      </c>
      <c r="O6009" s="145">
        <f>L6009-K6009</f>
        <v>3.7278303507491994</v>
      </c>
      <c r="P6009">
        <f t="shared" si="561"/>
        <v>1.2580817842597227</v>
      </c>
      <c r="Q6009">
        <f>IF(O6009&gt;0, IF(Q6008+O6009*Variables!$B$5&lt;Variables!$B$4, Q6008+O6009*Variables!$B$5, Variables!$B$4), IF(Q6008&gt;-O6009, Q6008+O6009/Variables!$B$5, 0))</f>
        <v>3.5041605297042473</v>
      </c>
      <c r="R6009">
        <f>IF(O6009&gt;0, 0, IF(Q6008&gt;-O6009, 0, -O6009 - Q6008*Variables!$B$5))</f>
        <v>0</v>
      </c>
      <c r="S6009">
        <f t="shared" si="562"/>
        <v>0</v>
      </c>
      <c r="T6009">
        <f t="shared" si="563"/>
        <v>0</v>
      </c>
    </row>
    <row r="6010" spans="1:20" x14ac:dyDescent="0.3">
      <c r="A6010" s="3">
        <f t="shared" si="558"/>
        <v>43351</v>
      </c>
      <c r="B6010">
        <v>9</v>
      </c>
      <c r="C6010">
        <v>8</v>
      </c>
      <c r="D6010">
        <v>9</v>
      </c>
      <c r="E6010">
        <v>0</v>
      </c>
      <c r="F6010" s="1">
        <f>VLOOKUP(A6010,Weather!$A$1:$E$366, 5)</f>
        <v>0.97272727272727166</v>
      </c>
      <c r="G6010" s="1">
        <f>VLOOKUP(D6010, Fall!$A$1:$E$25, 2)</f>
        <v>1080.3571428571399</v>
      </c>
      <c r="H6010" s="1">
        <f>VLOOKUP(D6010, Fall!$A$1:$E$25, 3)</f>
        <v>760.17932055605797</v>
      </c>
      <c r="I6010" s="1">
        <f>VLOOKUP(D6010, Fall!$A$1:$E$25, 5)</f>
        <v>311.40350877192998</v>
      </c>
      <c r="J6010" s="1">
        <f t="shared" si="559"/>
        <v>311.40350877192998</v>
      </c>
      <c r="K6010" s="47">
        <f t="shared" si="560"/>
        <v>5.8257442757549622</v>
      </c>
      <c r="L6010" s="48">
        <f>Solar!K6027/1000*Variables!$B$3</f>
        <v>16.966549999999998</v>
      </c>
      <c r="M6010">
        <f>IF(E6010=1, VLOOKUP(D6010, Sheet1!$A$2:$C$26, 2), Sheet1!$C$3)</f>
        <v>0.18637999999999999</v>
      </c>
      <c r="N6010" s="1">
        <f>'Electricity Rates'!$J$2</f>
        <v>0.24729999999999999</v>
      </c>
      <c r="O6010" s="145">
        <f>L6010-K6010</f>
        <v>11.140805724245036</v>
      </c>
      <c r="P6010">
        <f t="shared" si="561"/>
        <v>1.4407065593942021</v>
      </c>
      <c r="Q6010">
        <f>IF(O6010&gt;0, IF(Q6009+O6010*Variables!$B$5&lt;Variables!$B$4, Q6009+O6010*Variables!$B$5, Variables!$B$4), IF(Q6009&gt;-O6010, Q6009+O6010/Variables!$B$5, 0))</f>
        <v>13.97651791049458</v>
      </c>
      <c r="R6010">
        <f>IF(O6010&gt;0, 0, IF(Q6009&gt;-O6010, 0, -O6010 - Q6009*Variables!$B$5))</f>
        <v>0</v>
      </c>
      <c r="S6010">
        <f t="shared" si="562"/>
        <v>0</v>
      </c>
      <c r="T6010">
        <f t="shared" si="563"/>
        <v>0</v>
      </c>
    </row>
    <row r="6011" spans="1:20" x14ac:dyDescent="0.3">
      <c r="A6011" s="3">
        <f t="shared" si="558"/>
        <v>43351</v>
      </c>
      <c r="B6011">
        <v>9</v>
      </c>
      <c r="C6011">
        <v>8</v>
      </c>
      <c r="D6011">
        <v>10</v>
      </c>
      <c r="E6011">
        <v>0</v>
      </c>
      <c r="F6011" s="1">
        <f>VLOOKUP(A6011,Weather!$A$1:$E$366, 5)</f>
        <v>0.97272727272727166</v>
      </c>
      <c r="G6011" s="1">
        <f>VLOOKUP(D6011, Fall!$A$1:$E$25, 2)</f>
        <v>1205.3571428571399</v>
      </c>
      <c r="H6011" s="1">
        <f>VLOOKUP(D6011, Fall!$A$1:$E$25, 3)</f>
        <v>904.12930821748796</v>
      </c>
      <c r="I6011" s="1">
        <f>VLOOKUP(D6011, Fall!$A$1:$E$25, 5)</f>
        <v>359.64912280701702</v>
      </c>
      <c r="J6011" s="1">
        <f t="shared" si="559"/>
        <v>359.64912280701702</v>
      </c>
      <c r="K6011" s="47">
        <f t="shared" si="560"/>
        <v>6.7283243748155765</v>
      </c>
      <c r="L6011" s="48">
        <f>Solar!K6028/1000*Variables!$B$3</f>
        <v>26.080650000000006</v>
      </c>
      <c r="M6011">
        <f>IF(E6011=1, VLOOKUP(D6011, Sheet1!$A$2:$C$26, 2), Sheet1!$C$3)</f>
        <v>0.18637999999999999</v>
      </c>
      <c r="N6011" s="1">
        <f>'Electricity Rates'!$J$2</f>
        <v>0.24729999999999999</v>
      </c>
      <c r="O6011" s="145">
        <f>L6011-K6011</f>
        <v>19.352325625184427</v>
      </c>
      <c r="P6011">
        <f t="shared" si="561"/>
        <v>1.663914617891892</v>
      </c>
      <c r="Q6011">
        <f>IF(O6011&gt;0, IF(Q6010+O6011*Variables!$B$5&lt;Variables!$B$4, Q6010+O6011*Variables!$B$5, Variables!$B$4), IF(Q6010&gt;-O6011, Q6010+O6011/Variables!$B$5, 0))</f>
        <v>32.167703998167944</v>
      </c>
      <c r="R6011">
        <f>IF(O6011&gt;0, 0, IF(Q6010&gt;-O6011, 0, -O6011 - Q6010*Variables!$B$5))</f>
        <v>0</v>
      </c>
      <c r="S6011">
        <f t="shared" si="562"/>
        <v>0</v>
      </c>
      <c r="T6011">
        <f t="shared" si="563"/>
        <v>0</v>
      </c>
    </row>
    <row r="6012" spans="1:20" x14ac:dyDescent="0.3">
      <c r="A6012" s="3">
        <f t="shared" si="558"/>
        <v>43351</v>
      </c>
      <c r="B6012">
        <v>9</v>
      </c>
      <c r="C6012">
        <v>8</v>
      </c>
      <c r="D6012">
        <v>11</v>
      </c>
      <c r="E6012">
        <v>0</v>
      </c>
      <c r="F6012" s="1">
        <f>VLOOKUP(A6012,Weather!$A$1:$E$366, 5)</f>
        <v>0.97272727272727166</v>
      </c>
      <c r="G6012" s="1">
        <f>VLOOKUP(D6012, Fall!$A$1:$E$25, 2)</f>
        <v>1290.17857142857</v>
      </c>
      <c r="H6012" s="1">
        <f>VLOOKUP(D6012, Fall!$A$1:$E$25, 3)</f>
        <v>975.19947355433101</v>
      </c>
      <c r="I6012" s="1">
        <f>VLOOKUP(D6012, Fall!$A$1:$E$25, 5)</f>
        <v>377.19298245613999</v>
      </c>
      <c r="J6012" s="1">
        <f t="shared" si="559"/>
        <v>377.19298245613999</v>
      </c>
      <c r="K6012" s="47">
        <f t="shared" si="560"/>
        <v>7.0565353199285354</v>
      </c>
      <c r="L6012" s="48">
        <f>Solar!K6029/1000*Variables!$B$3</f>
        <v>29.708400000000001</v>
      </c>
      <c r="M6012">
        <f>IF(E6012=1, VLOOKUP(D6012, Sheet1!$A$2:$C$26, 2), Sheet1!$C$3)</f>
        <v>0.18637999999999999</v>
      </c>
      <c r="N6012" s="1">
        <f>'Electricity Rates'!$J$2</f>
        <v>0.24729999999999999</v>
      </c>
      <c r="O6012" s="145">
        <f>L6012-K6012</f>
        <v>22.651864680071466</v>
      </c>
      <c r="P6012">
        <f t="shared" si="561"/>
        <v>1.7450811846183267</v>
      </c>
      <c r="Q6012">
        <f>IF(O6012&gt;0, IF(Q6011+O6012*Variables!$B$5&lt;Variables!$B$4, Q6011+O6012*Variables!$B$5, Variables!$B$4), IF(Q6011&gt;-O6012, Q6011+O6012/Variables!$B$5, 0))</f>
        <v>53.460456797435121</v>
      </c>
      <c r="R6012">
        <f>IF(O6012&gt;0, 0, IF(Q6011&gt;-O6012, 0, -O6012 - Q6011*Variables!$B$5))</f>
        <v>0</v>
      </c>
      <c r="S6012">
        <f t="shared" si="562"/>
        <v>0</v>
      </c>
      <c r="T6012">
        <f t="shared" si="563"/>
        <v>0</v>
      </c>
    </row>
    <row r="6013" spans="1:20" x14ac:dyDescent="0.3">
      <c r="A6013" s="3">
        <f t="shared" si="558"/>
        <v>43351</v>
      </c>
      <c r="B6013">
        <v>9</v>
      </c>
      <c r="C6013">
        <v>8</v>
      </c>
      <c r="D6013">
        <v>12</v>
      </c>
      <c r="E6013">
        <v>0</v>
      </c>
      <c r="F6013" s="1">
        <f>VLOOKUP(A6013,Weather!$A$1:$E$366, 5)</f>
        <v>0.97272727272727166</v>
      </c>
      <c r="G6013" s="1">
        <f>VLOOKUP(D6013, Fall!$A$1:$E$25, 2)</f>
        <v>1366.07142857142</v>
      </c>
      <c r="H6013" s="1">
        <f>VLOOKUP(D6013, Fall!$A$1:$E$25, 3)</f>
        <v>996.442378876367</v>
      </c>
      <c r="I6013" s="1">
        <f>VLOOKUP(D6013, Fall!$A$1:$E$25, 5)</f>
        <v>368.42105263157799</v>
      </c>
      <c r="J6013" s="1">
        <f t="shared" si="559"/>
        <v>368.42105263157799</v>
      </c>
      <c r="K6013" s="47">
        <f t="shared" si="560"/>
        <v>6.8924298473720462</v>
      </c>
      <c r="L6013" s="48">
        <f>Solar!K6030/1000*Variables!$B$3</f>
        <v>33.818150000000003</v>
      </c>
      <c r="M6013">
        <f>IF(E6013=1, VLOOKUP(D6013, Sheet1!$A$2:$C$26, 2), Sheet1!$C$3)</f>
        <v>0.18637999999999999</v>
      </c>
      <c r="N6013" s="1">
        <f>'Electricity Rates'!$J$2</f>
        <v>0.24729999999999999</v>
      </c>
      <c r="O6013" s="145">
        <f>L6013-K6013</f>
        <v>26.925720152627957</v>
      </c>
      <c r="P6013">
        <f t="shared" si="561"/>
        <v>1.7044979012551069</v>
      </c>
      <c r="Q6013">
        <f>IF(O6013&gt;0, IF(Q6012+O6013*Variables!$B$5&lt;Variables!$B$4, Q6012+O6013*Variables!$B$5, Variables!$B$4), IF(Q6012&gt;-O6013, Q6012+O6013/Variables!$B$5, 0))</f>
        <v>78.770633740905396</v>
      </c>
      <c r="R6013">
        <f>IF(O6013&gt;0, 0, IF(Q6012&gt;-O6013, 0, -O6013 - Q6012*Variables!$B$5))</f>
        <v>0</v>
      </c>
      <c r="S6013">
        <f t="shared" si="562"/>
        <v>0</v>
      </c>
      <c r="T6013">
        <f t="shared" si="563"/>
        <v>0</v>
      </c>
    </row>
    <row r="6014" spans="1:20" x14ac:dyDescent="0.3">
      <c r="A6014" s="3">
        <f t="shared" si="558"/>
        <v>43351</v>
      </c>
      <c r="B6014">
        <v>9</v>
      </c>
      <c r="C6014">
        <v>8</v>
      </c>
      <c r="D6014">
        <v>13</v>
      </c>
      <c r="E6014">
        <v>0</v>
      </c>
      <c r="F6014" s="1">
        <f>VLOOKUP(A6014,Weather!$A$1:$E$366, 5)</f>
        <v>0.97272727272727166</v>
      </c>
      <c r="G6014" s="1">
        <f>VLOOKUP(D6014, Fall!$A$1:$E$25, 2)</f>
        <v>1446.42857142857</v>
      </c>
      <c r="H6014" s="1">
        <f>VLOOKUP(D6014, Fall!$A$1:$E$25, 3)</f>
        <v>1031.4839187299399</v>
      </c>
      <c r="I6014" s="1">
        <f>VLOOKUP(D6014, Fall!$A$1:$E$25, 5)</f>
        <v>350.87719298245599</v>
      </c>
      <c r="J6014" s="1">
        <f t="shared" si="559"/>
        <v>350.87719298245599</v>
      </c>
      <c r="K6014" s="47">
        <f t="shared" si="560"/>
        <v>6.564218902259106</v>
      </c>
      <c r="L6014" s="48">
        <f>Solar!K6031/1000*Variables!$B$3</f>
        <v>36.717849999999999</v>
      </c>
      <c r="M6014">
        <f>IF(E6014=1, VLOOKUP(D6014, Sheet1!$A$2:$C$26, 2), Sheet1!$C$3)</f>
        <v>0.18637999999999999</v>
      </c>
      <c r="N6014" s="1">
        <f>'Electricity Rates'!$J$2</f>
        <v>0.24729999999999999</v>
      </c>
      <c r="O6014" s="145">
        <f>L6014-K6014</f>
        <v>30.153631097740892</v>
      </c>
      <c r="P6014">
        <f t="shared" si="561"/>
        <v>1.6233313345286768</v>
      </c>
      <c r="Q6014">
        <f>IF(O6014&gt;0, IF(Q6013+O6014*Variables!$B$5&lt;Variables!$B$4, Q6013+O6014*Variables!$B$5, Variables!$B$4), IF(Q6013&gt;-O6014, Q6013+O6014/Variables!$B$5, 0))</f>
        <v>100</v>
      </c>
      <c r="R6014">
        <f>IF(O6014&gt;0, 0, IF(Q6013&gt;-O6014, 0, -O6014 - Q6013*Variables!$B$5))</f>
        <v>0</v>
      </c>
      <c r="S6014">
        <f t="shared" si="562"/>
        <v>0</v>
      </c>
      <c r="T6014">
        <f t="shared" si="563"/>
        <v>0</v>
      </c>
    </row>
    <row r="6015" spans="1:20" x14ac:dyDescent="0.3">
      <c r="A6015" s="3">
        <f t="shared" si="558"/>
        <v>43351</v>
      </c>
      <c r="B6015">
        <v>9</v>
      </c>
      <c r="C6015">
        <v>8</v>
      </c>
      <c r="D6015">
        <v>14</v>
      </c>
      <c r="E6015">
        <v>0</v>
      </c>
      <c r="F6015" s="1">
        <f>VLOOKUP(A6015,Weather!$A$1:$E$366, 5)</f>
        <v>0.97272727272727166</v>
      </c>
      <c r="G6015" s="1">
        <f>VLOOKUP(D6015, Fall!$A$1:$E$25, 2)</f>
        <v>1482.1428571428501</v>
      </c>
      <c r="H6015" s="1">
        <f>VLOOKUP(D6015, Fall!$A$1:$E$25, 3)</f>
        <v>1052.56230978037</v>
      </c>
      <c r="I6015" s="1">
        <f>VLOOKUP(D6015, Fall!$A$1:$E$25, 5)</f>
        <v>342.105263157894</v>
      </c>
      <c r="J6015" s="1">
        <f t="shared" si="559"/>
        <v>342.105263157894</v>
      </c>
      <c r="K6015" s="47">
        <f t="shared" si="560"/>
        <v>6.4001134297026177</v>
      </c>
      <c r="L6015" s="48">
        <f>Solar!K6032/1000*Variables!$B$3</f>
        <v>35.665100000000002</v>
      </c>
      <c r="M6015">
        <f>IF(E6015=1, VLOOKUP(D6015, Sheet1!$A$2:$C$26, 2), Sheet1!$C$3)</f>
        <v>0.18637999999999999</v>
      </c>
      <c r="N6015" s="1">
        <f>'Electricity Rates'!$J$2</f>
        <v>0.24729999999999999</v>
      </c>
      <c r="O6015" s="145">
        <f>L6015-K6015</f>
        <v>29.264986570297385</v>
      </c>
      <c r="P6015">
        <f t="shared" si="561"/>
        <v>1.5827480511654572</v>
      </c>
      <c r="Q6015">
        <f>IF(O6015&gt;0, IF(Q6014+O6015*Variables!$B$5&lt;Variables!$B$4, Q6014+O6015*Variables!$B$5, Variables!$B$4), IF(Q6014&gt;-O6015, Q6014+O6015/Variables!$B$5, 0))</f>
        <v>100</v>
      </c>
      <c r="R6015">
        <f>IF(O6015&gt;0, 0, IF(Q6014&gt;-O6015, 0, -O6015 - Q6014*Variables!$B$5))</f>
        <v>0</v>
      </c>
      <c r="S6015">
        <f t="shared" si="562"/>
        <v>0</v>
      </c>
      <c r="T6015">
        <f t="shared" si="563"/>
        <v>0</v>
      </c>
    </row>
    <row r="6016" spans="1:20" x14ac:dyDescent="0.3">
      <c r="A6016" s="3">
        <f t="shared" si="558"/>
        <v>43351</v>
      </c>
      <c r="B6016">
        <v>9</v>
      </c>
      <c r="C6016">
        <v>8</v>
      </c>
      <c r="D6016">
        <v>15</v>
      </c>
      <c r="E6016">
        <v>0</v>
      </c>
      <c r="F6016" s="1">
        <f>VLOOKUP(A6016,Weather!$A$1:$E$366, 5)</f>
        <v>0.97272727272727166</v>
      </c>
      <c r="G6016" s="1">
        <f>VLOOKUP(D6016, Fall!$A$1:$E$25, 2)</f>
        <v>1437.5</v>
      </c>
      <c r="H6016" s="1">
        <f>VLOOKUP(D6016, Fall!$A$1:$E$25, 3)</f>
        <v>1060.00658057086</v>
      </c>
      <c r="I6016" s="1">
        <f>VLOOKUP(D6016, Fall!$A$1:$E$25, 5)</f>
        <v>328.94736842105198</v>
      </c>
      <c r="J6016" s="1">
        <f t="shared" si="559"/>
        <v>328.94736842105198</v>
      </c>
      <c r="K6016" s="47">
        <f t="shared" si="560"/>
        <v>6.1539552208679025</v>
      </c>
      <c r="L6016" s="48">
        <f>Solar!K6033/1000*Variables!$B$3</f>
        <v>30.4649</v>
      </c>
      <c r="M6016">
        <f>IF(E6016=1, VLOOKUP(D6016, Sheet1!$A$2:$C$26, 2), Sheet1!$C$3)</f>
        <v>0.18637999999999999</v>
      </c>
      <c r="N6016" s="1">
        <f>'Electricity Rates'!$J$2</f>
        <v>0.24729999999999999</v>
      </c>
      <c r="O6016" s="145">
        <f>L6016-K6016</f>
        <v>24.310944779132097</v>
      </c>
      <c r="P6016">
        <f t="shared" si="561"/>
        <v>1.5218731261206322</v>
      </c>
      <c r="Q6016">
        <f>IF(O6016&gt;0, IF(Q6015+O6016*Variables!$B$5&lt;Variables!$B$4, Q6015+O6016*Variables!$B$5, Variables!$B$4), IF(Q6015&gt;-O6016, Q6015+O6016/Variables!$B$5, 0))</f>
        <v>100</v>
      </c>
      <c r="R6016">
        <f>IF(O6016&gt;0, 0, IF(Q6015&gt;-O6016, 0, -O6016 - Q6015*Variables!$B$5))</f>
        <v>0</v>
      </c>
      <c r="S6016">
        <f t="shared" si="562"/>
        <v>0</v>
      </c>
      <c r="T6016">
        <f t="shared" si="563"/>
        <v>0</v>
      </c>
    </row>
    <row r="6017" spans="1:20" x14ac:dyDescent="0.3">
      <c r="A6017" s="3">
        <f t="shared" si="558"/>
        <v>43351</v>
      </c>
      <c r="B6017">
        <v>9</v>
      </c>
      <c r="C6017">
        <v>8</v>
      </c>
      <c r="D6017">
        <v>16</v>
      </c>
      <c r="E6017">
        <v>0</v>
      </c>
      <c r="F6017" s="1">
        <f>VLOOKUP(A6017,Weather!$A$1:$E$366, 5)</f>
        <v>0.97272727272727166</v>
      </c>
      <c r="G6017" s="1">
        <f>VLOOKUP(D6017, Fall!$A$1:$E$25, 2)</f>
        <v>1348.2142857142801</v>
      </c>
      <c r="H6017" s="1">
        <f>VLOOKUP(D6017, Fall!$A$1:$E$25, 3)</f>
        <v>1003.98947108661</v>
      </c>
      <c r="I6017" s="1">
        <f>VLOOKUP(D6017, Fall!$A$1:$E$25, 5)</f>
        <v>298.24561403508801</v>
      </c>
      <c r="J6017" s="1">
        <f t="shared" si="559"/>
        <v>298.24561403508801</v>
      </c>
      <c r="K6017" s="47">
        <f t="shared" si="560"/>
        <v>5.5795860669202471</v>
      </c>
      <c r="L6017" s="48">
        <f>Solar!K6034/1000*Variables!$B$3</f>
        <v>22.474499999999999</v>
      </c>
      <c r="M6017">
        <f>IF(E6017=1, VLOOKUP(D6017, Sheet1!$A$2:$C$26, 2), Sheet1!$C$3)</f>
        <v>0.18637999999999999</v>
      </c>
      <c r="N6017" s="1">
        <f>'Electricity Rates'!$J$2</f>
        <v>0.24729999999999999</v>
      </c>
      <c r="O6017" s="145">
        <f>L6017-K6017</f>
        <v>16.894913933079753</v>
      </c>
      <c r="P6017">
        <f t="shared" si="561"/>
        <v>1.3798316343493771</v>
      </c>
      <c r="Q6017">
        <f>IF(O6017&gt;0, IF(Q6016+O6017*Variables!$B$5&lt;Variables!$B$4, Q6016+O6017*Variables!$B$5, Variables!$B$4), IF(Q6016&gt;-O6017, Q6016+O6017/Variables!$B$5, 0))</f>
        <v>100</v>
      </c>
      <c r="R6017">
        <f>IF(O6017&gt;0, 0, IF(Q6016&gt;-O6017, 0, -O6017 - Q6016*Variables!$B$5))</f>
        <v>0</v>
      </c>
      <c r="S6017">
        <f t="shared" si="562"/>
        <v>0</v>
      </c>
      <c r="T6017">
        <f t="shared" si="563"/>
        <v>0</v>
      </c>
    </row>
    <row r="6018" spans="1:20" x14ac:dyDescent="0.3">
      <c r="A6018" s="3">
        <f t="shared" si="558"/>
        <v>43351</v>
      </c>
      <c r="B6018">
        <v>9</v>
      </c>
      <c r="C6018">
        <v>8</v>
      </c>
      <c r="D6018">
        <v>17</v>
      </c>
      <c r="E6018">
        <v>0</v>
      </c>
      <c r="F6018" s="1">
        <f>VLOOKUP(A6018,Weather!$A$1:$E$366, 5)</f>
        <v>0.97272727272727166</v>
      </c>
      <c r="G6018" s="1">
        <f>VLOOKUP(D6018, Fall!$A$1:$E$25, 2)</f>
        <v>1080.3571428571399</v>
      </c>
      <c r="H6018" s="1">
        <f>VLOOKUP(D6018, Fall!$A$1:$E$25, 3)</f>
        <v>794.90091642515802</v>
      </c>
      <c r="I6018" s="1">
        <f>VLOOKUP(D6018, Fall!$A$1:$E$25, 5)</f>
        <v>263.15789473684202</v>
      </c>
      <c r="J6018" s="1">
        <f t="shared" si="559"/>
        <v>263.15789473684202</v>
      </c>
      <c r="K6018" s="47">
        <f t="shared" si="560"/>
        <v>4.9231641766943302</v>
      </c>
      <c r="L6018" s="48">
        <f>Solar!K6035/1000*Variables!$B$3</f>
        <v>11.946400000000001</v>
      </c>
      <c r="M6018">
        <f>IF(E6018=1, VLOOKUP(D6018, Sheet1!$A$2:$C$26, 2), Sheet1!$C$3)</f>
        <v>0.18637999999999999</v>
      </c>
      <c r="N6018" s="1">
        <f>'Electricity Rates'!$J$2</f>
        <v>0.24729999999999999</v>
      </c>
      <c r="O6018" s="145">
        <f>L6018-K6018</f>
        <v>7.0232358233056704</v>
      </c>
      <c r="P6018">
        <f t="shared" si="561"/>
        <v>1.2174985008965078</v>
      </c>
      <c r="Q6018">
        <f>IF(O6018&gt;0, IF(Q6017+O6018*Variables!$B$5&lt;Variables!$B$4, Q6017+O6018*Variables!$B$5, Variables!$B$4), IF(Q6017&gt;-O6018, Q6017+O6018/Variables!$B$5, 0))</f>
        <v>100</v>
      </c>
      <c r="R6018">
        <f>IF(O6018&gt;0, 0, IF(Q6017&gt;-O6018, 0, -O6018 - Q6017*Variables!$B$5))</f>
        <v>0</v>
      </c>
      <c r="S6018">
        <f t="shared" si="562"/>
        <v>0</v>
      </c>
      <c r="T6018">
        <f t="shared" si="563"/>
        <v>0</v>
      </c>
    </row>
    <row r="6019" spans="1:20" x14ac:dyDescent="0.3">
      <c r="A6019" s="3">
        <f t="shared" ref="A6019:A6082" si="564">DATE(2018, B6019, C6019)</f>
        <v>43351</v>
      </c>
      <c r="B6019">
        <v>9</v>
      </c>
      <c r="C6019">
        <v>8</v>
      </c>
      <c r="D6019">
        <v>18</v>
      </c>
      <c r="E6019">
        <v>0</v>
      </c>
      <c r="F6019" s="1">
        <f>VLOOKUP(A6019,Weather!$A$1:$E$366, 5)</f>
        <v>0.97272727272727166</v>
      </c>
      <c r="G6019" s="1">
        <f>VLOOKUP(D6019, Fall!$A$1:$E$25, 2)</f>
        <v>678.57142857142799</v>
      </c>
      <c r="H6019" s="1">
        <f>VLOOKUP(D6019, Fall!$A$1:$E$25, 3)</f>
        <v>583.61400485626905</v>
      </c>
      <c r="I6019" s="1">
        <f>VLOOKUP(D6019, Fall!$A$1:$E$25, 5)</f>
        <v>280.70175438596499</v>
      </c>
      <c r="J6019" s="1">
        <f t="shared" ref="J6019:J6082" si="565">IF(E6019=0, I6019, H6019 + (G6019-H6019)*F6019)</f>
        <v>280.70175438596499</v>
      </c>
      <c r="K6019" s="47">
        <f t="shared" ref="K6019:K6082" si="566">J6019*1000/53453</f>
        <v>5.251375121807289</v>
      </c>
      <c r="L6019" s="48">
        <f>Solar!K6036/1000*Variables!$B$3</f>
        <v>3.5005499999999996</v>
      </c>
      <c r="M6019">
        <f>IF(E6019=1, VLOOKUP(D6019, Sheet1!$A$2:$C$26, 2), Sheet1!$C$3)</f>
        <v>0.18637999999999999</v>
      </c>
      <c r="N6019" s="1">
        <f>'Electricity Rates'!$J$2</f>
        <v>0.24729999999999999</v>
      </c>
      <c r="O6019" s="145">
        <f>L6019-K6019</f>
        <v>-1.7508251218072894</v>
      </c>
      <c r="P6019">
        <f t="shared" ref="P6019:P6082" si="567">N6019*K6019</f>
        <v>1.2986650676229425</v>
      </c>
      <c r="Q6019">
        <f>IF(O6019&gt;0, IF(Q6018+O6019*Variables!$B$5&lt;Variables!$B$4, Q6018+O6019*Variables!$B$5, Variables!$B$4), IF(Q6018&gt;-O6019, Q6018+O6019/Variables!$B$5, 0))</f>
        <v>98.137420083183741</v>
      </c>
      <c r="R6019">
        <f>IF(O6019&gt;0, 0, IF(Q6018&gt;-O6019, 0, -O6019 - Q6018*Variables!$B$5))</f>
        <v>0</v>
      </c>
      <c r="S6019">
        <f t="shared" ref="S6019:S6082" si="568">R6019*M6019</f>
        <v>0</v>
      </c>
      <c r="T6019">
        <f t="shared" ref="T6019:T6082" si="569">IF(AND(R6019&gt;0, M6019&gt;0.3), 1, 0)</f>
        <v>0</v>
      </c>
    </row>
    <row r="6020" spans="1:20" x14ac:dyDescent="0.3">
      <c r="A6020" s="3">
        <f t="shared" si="564"/>
        <v>43351</v>
      </c>
      <c r="B6020">
        <v>9</v>
      </c>
      <c r="C6020">
        <v>8</v>
      </c>
      <c r="D6020">
        <v>19</v>
      </c>
      <c r="E6020">
        <v>0</v>
      </c>
      <c r="F6020" s="1">
        <f>VLOOKUP(A6020,Weather!$A$1:$E$366, 5)</f>
        <v>0.97272727272727166</v>
      </c>
      <c r="G6020" s="1">
        <f>VLOOKUP(D6020, Fall!$A$1:$E$25, 2)</f>
        <v>517.85714285714198</v>
      </c>
      <c r="H6020" s="1">
        <f>VLOOKUP(D6020, Fall!$A$1:$E$25, 3)</f>
        <v>442.60593718179598</v>
      </c>
      <c r="I6020" s="1">
        <f>VLOOKUP(D6020, Fall!$A$1:$E$25, 5)</f>
        <v>289.47368421052602</v>
      </c>
      <c r="J6020" s="1">
        <f t="shared" si="565"/>
        <v>289.47368421052602</v>
      </c>
      <c r="K6020" s="47">
        <f t="shared" si="566"/>
        <v>5.4154805943637587</v>
      </c>
      <c r="L6020" s="48">
        <f>Solar!K6037/1000*Variables!$B$3</f>
        <v>0.26</v>
      </c>
      <c r="M6020">
        <f>IF(E6020=1, VLOOKUP(D6020, Sheet1!$A$2:$C$26, 2), Sheet1!$C$3)</f>
        <v>0.18637999999999999</v>
      </c>
      <c r="N6020" s="1">
        <f>'Electricity Rates'!$J$2</f>
        <v>0.24729999999999999</v>
      </c>
      <c r="O6020" s="145">
        <f>L6020-K6020</f>
        <v>-5.1554805943637589</v>
      </c>
      <c r="P6020">
        <f t="shared" si="567"/>
        <v>1.3392483509861575</v>
      </c>
      <c r="Q6020">
        <f>IF(O6020&gt;0, IF(Q6019+O6020*Variables!$B$5&lt;Variables!$B$4, Q6019+O6020*Variables!$B$5, Variables!$B$4), IF(Q6019&gt;-O6020, Q6019+O6020/Variables!$B$5, 0))</f>
        <v>92.652866259392511</v>
      </c>
      <c r="R6020">
        <f>IF(O6020&gt;0, 0, IF(Q6019&gt;-O6020, 0, -O6020 - Q6019*Variables!$B$5))</f>
        <v>0</v>
      </c>
      <c r="S6020">
        <f t="shared" si="568"/>
        <v>0</v>
      </c>
      <c r="T6020">
        <f t="shared" si="569"/>
        <v>0</v>
      </c>
    </row>
    <row r="6021" spans="1:20" x14ac:dyDescent="0.3">
      <c r="A6021" s="3">
        <f t="shared" si="564"/>
        <v>43351</v>
      </c>
      <c r="B6021">
        <v>9</v>
      </c>
      <c r="C6021">
        <v>8</v>
      </c>
      <c r="D6021">
        <v>20</v>
      </c>
      <c r="E6021">
        <v>0</v>
      </c>
      <c r="F6021" s="1">
        <f>VLOOKUP(A6021,Weather!$A$1:$E$366, 5)</f>
        <v>0.97272727272727166</v>
      </c>
      <c r="G6021" s="1">
        <f>VLOOKUP(D6021, Fall!$A$1:$E$25, 2)</f>
        <v>428.57142857142799</v>
      </c>
      <c r="H6021" s="1">
        <f>VLOOKUP(D6021, Fall!$A$1:$E$25, 3)</f>
        <v>354.11608052009001</v>
      </c>
      <c r="I6021" s="1">
        <f>VLOOKUP(D6021, Fall!$A$1:$E$25, 5)</f>
        <v>263.15789473684202</v>
      </c>
      <c r="J6021" s="1">
        <f t="shared" si="565"/>
        <v>263.15789473684202</v>
      </c>
      <c r="K6021" s="47">
        <f t="shared" si="566"/>
        <v>4.9231641766943302</v>
      </c>
      <c r="L6021" s="48">
        <f>Solar!K6038/1000*Variables!$B$3</f>
        <v>0</v>
      </c>
      <c r="M6021">
        <f>IF(E6021=1, VLOOKUP(D6021, Sheet1!$A$2:$C$26, 2), Sheet1!$C$3)</f>
        <v>0.18637999999999999</v>
      </c>
      <c r="N6021" s="1">
        <f>'Electricity Rates'!$J$2</f>
        <v>0.24729999999999999</v>
      </c>
      <c r="O6021" s="145">
        <f>L6021-K6021</f>
        <v>-4.9231641766943302</v>
      </c>
      <c r="P6021">
        <f t="shared" si="567"/>
        <v>1.2174985008965078</v>
      </c>
      <c r="Q6021">
        <f>IF(O6021&gt;0, IF(Q6020+O6021*Variables!$B$5&lt;Variables!$B$4, Q6020+O6021*Variables!$B$5, Variables!$B$4), IF(Q6020&gt;-O6021, Q6020+O6021/Variables!$B$5, 0))</f>
        <v>87.415457560781519</v>
      </c>
      <c r="R6021">
        <f>IF(O6021&gt;0, 0, IF(Q6020&gt;-O6021, 0, -O6021 - Q6020*Variables!$B$5))</f>
        <v>0</v>
      </c>
      <c r="S6021">
        <f t="shared" si="568"/>
        <v>0</v>
      </c>
      <c r="T6021">
        <f t="shared" si="569"/>
        <v>0</v>
      </c>
    </row>
    <row r="6022" spans="1:20" x14ac:dyDescent="0.3">
      <c r="A6022" s="3">
        <f t="shared" si="564"/>
        <v>43351</v>
      </c>
      <c r="B6022">
        <v>9</v>
      </c>
      <c r="C6022">
        <v>8</v>
      </c>
      <c r="D6022">
        <v>21</v>
      </c>
      <c r="E6022">
        <v>0</v>
      </c>
      <c r="F6022" s="1">
        <f>VLOOKUP(A6022,Weather!$A$1:$E$366, 5)</f>
        <v>0.97272727272727166</v>
      </c>
      <c r="G6022" s="1">
        <f>VLOOKUP(D6022, Fall!$A$1:$E$25, 2)</f>
        <v>366.07142857142799</v>
      </c>
      <c r="H6022" s="1">
        <f>VLOOKUP(D6022, Fall!$A$1:$E$25, 3)</f>
        <v>305.62638808916603</v>
      </c>
      <c r="I6022" s="1">
        <f>VLOOKUP(D6022, Fall!$A$1:$E$25, 5)</f>
        <v>271.929824561403</v>
      </c>
      <c r="J6022" s="1">
        <f t="shared" si="565"/>
        <v>271.929824561403</v>
      </c>
      <c r="K6022" s="47">
        <f t="shared" si="566"/>
        <v>5.0872696492507998</v>
      </c>
      <c r="L6022" s="48">
        <f>Solar!K6039/1000*Variables!$B$3</f>
        <v>0</v>
      </c>
      <c r="M6022">
        <f>IF(E6022=1, VLOOKUP(D6022, Sheet1!$A$2:$C$26, 2), Sheet1!$C$3)</f>
        <v>0.18637999999999999</v>
      </c>
      <c r="N6022" s="1">
        <f>'Electricity Rates'!$J$2</f>
        <v>0.24729999999999999</v>
      </c>
      <c r="O6022" s="145">
        <f>L6022-K6022</f>
        <v>-5.0872696492507998</v>
      </c>
      <c r="P6022">
        <f t="shared" si="567"/>
        <v>1.2580817842597227</v>
      </c>
      <c r="Q6022">
        <f>IF(O6022&gt;0, IF(Q6021+O6022*Variables!$B$5&lt;Variables!$B$4, Q6021+O6022*Variables!$B$5, Variables!$B$4), IF(Q6021&gt;-O6022, Q6021+O6022/Variables!$B$5, 0))</f>
        <v>82.003468572216832</v>
      </c>
      <c r="R6022">
        <f>IF(O6022&gt;0, 0, IF(Q6021&gt;-O6022, 0, -O6022 - Q6021*Variables!$B$5))</f>
        <v>0</v>
      </c>
      <c r="S6022">
        <f t="shared" si="568"/>
        <v>0</v>
      </c>
      <c r="T6022">
        <f t="shared" si="569"/>
        <v>0</v>
      </c>
    </row>
    <row r="6023" spans="1:20" x14ac:dyDescent="0.3">
      <c r="A6023" s="3">
        <f t="shared" si="564"/>
        <v>43351</v>
      </c>
      <c r="B6023">
        <v>9</v>
      </c>
      <c r="C6023">
        <v>8</v>
      </c>
      <c r="D6023">
        <v>22</v>
      </c>
      <c r="E6023">
        <v>0</v>
      </c>
      <c r="F6023" s="1">
        <f>VLOOKUP(A6023,Weather!$A$1:$E$366, 5)</f>
        <v>0.97272727272727166</v>
      </c>
      <c r="G6023" s="1">
        <f>VLOOKUP(D6023, Fall!$A$1:$E$25, 2)</f>
        <v>330.35714285714198</v>
      </c>
      <c r="H6023" s="1">
        <f>VLOOKUP(D6023, Fall!$A$1:$E$25, 3)</f>
        <v>272.33281237147202</v>
      </c>
      <c r="I6023" s="1">
        <f>VLOOKUP(D6023, Fall!$A$1:$E$25, 5)</f>
        <v>254.385964912281</v>
      </c>
      <c r="J6023" s="1">
        <f t="shared" si="565"/>
        <v>254.385964912281</v>
      </c>
      <c r="K6023" s="47">
        <f t="shared" si="566"/>
        <v>4.7590587041378596</v>
      </c>
      <c r="L6023" s="48">
        <f>Solar!K6040/1000*Variables!$B$3</f>
        <v>0</v>
      </c>
      <c r="M6023">
        <f>IF(E6023=1, VLOOKUP(D6023, Sheet1!$A$2:$C$26, 2), Sheet1!$C$3)</f>
        <v>0.18637999999999999</v>
      </c>
      <c r="N6023" s="1">
        <f>'Electricity Rates'!$J$2</f>
        <v>0.24729999999999999</v>
      </c>
      <c r="O6023" s="145">
        <f>L6023-K6023</f>
        <v>-4.7590587041378596</v>
      </c>
      <c r="P6023">
        <f t="shared" si="567"/>
        <v>1.1769152175332926</v>
      </c>
      <c r="Q6023">
        <f>IF(O6023&gt;0, IF(Q6022+O6023*Variables!$B$5&lt;Variables!$B$4, Q6022+O6023*Variables!$B$5, Variables!$B$4), IF(Q6022&gt;-O6023, Q6022+O6023/Variables!$B$5, 0))</f>
        <v>76.940640163559536</v>
      </c>
      <c r="R6023">
        <f>IF(O6023&gt;0, 0, IF(Q6022&gt;-O6023, 0, -O6023 - Q6022*Variables!$B$5))</f>
        <v>0</v>
      </c>
      <c r="S6023">
        <f t="shared" si="568"/>
        <v>0</v>
      </c>
      <c r="T6023">
        <f t="shared" si="569"/>
        <v>0</v>
      </c>
    </row>
    <row r="6024" spans="1:20" x14ac:dyDescent="0.3">
      <c r="A6024" s="3">
        <f t="shared" si="564"/>
        <v>43351</v>
      </c>
      <c r="B6024">
        <v>9</v>
      </c>
      <c r="C6024">
        <v>8</v>
      </c>
      <c r="D6024">
        <v>23</v>
      </c>
      <c r="E6024">
        <v>0</v>
      </c>
      <c r="F6024" s="1">
        <f>VLOOKUP(A6024,Weather!$A$1:$E$366, 5)</f>
        <v>0.97272727272727166</v>
      </c>
      <c r="G6024" s="1">
        <f>VLOOKUP(D6024, Fall!$A$1:$E$25, 2)</f>
        <v>303.57142857142799</v>
      </c>
      <c r="H6024" s="1">
        <f>VLOOKUP(D6024, Fall!$A$1:$E$25, 3)</f>
        <v>252.67335691371099</v>
      </c>
      <c r="I6024" s="1">
        <f>VLOOKUP(D6024, Fall!$A$1:$E$25, 5)</f>
        <v>254.385964912281</v>
      </c>
      <c r="J6024" s="1">
        <f t="shared" si="565"/>
        <v>254.385964912281</v>
      </c>
      <c r="K6024" s="47">
        <f t="shared" si="566"/>
        <v>4.7590587041378596</v>
      </c>
      <c r="L6024" s="48">
        <f>Solar!K6041/1000*Variables!$B$3</f>
        <v>0</v>
      </c>
      <c r="M6024">
        <f>IF(E6024=1, VLOOKUP(D6024, Sheet1!$A$2:$C$26, 2), Sheet1!$C$3)</f>
        <v>0.18637999999999999</v>
      </c>
      <c r="N6024" s="1">
        <f>'Electricity Rates'!$J$2</f>
        <v>0.24729999999999999</v>
      </c>
      <c r="O6024" s="145">
        <f>L6024-K6024</f>
        <v>-4.7590587041378596</v>
      </c>
      <c r="P6024">
        <f t="shared" si="567"/>
        <v>1.1769152175332926</v>
      </c>
      <c r="Q6024">
        <f>IF(O6024&gt;0, IF(Q6023+O6024*Variables!$B$5&lt;Variables!$B$4, Q6023+O6024*Variables!$B$5, Variables!$B$4), IF(Q6023&gt;-O6024, Q6023+O6024/Variables!$B$5, 0))</f>
        <v>71.87781175490224</v>
      </c>
      <c r="R6024">
        <f>IF(O6024&gt;0, 0, IF(Q6023&gt;-O6024, 0, -O6024 - Q6023*Variables!$B$5))</f>
        <v>0</v>
      </c>
      <c r="S6024">
        <f t="shared" si="568"/>
        <v>0</v>
      </c>
      <c r="T6024">
        <f t="shared" si="569"/>
        <v>0</v>
      </c>
    </row>
    <row r="6025" spans="1:20" x14ac:dyDescent="0.3">
      <c r="A6025" s="3">
        <f t="shared" si="564"/>
        <v>43351</v>
      </c>
      <c r="B6025">
        <v>9</v>
      </c>
      <c r="C6025">
        <v>8</v>
      </c>
      <c r="D6025">
        <v>24</v>
      </c>
      <c r="E6025">
        <v>0</v>
      </c>
      <c r="F6025" s="1">
        <f>VLOOKUP(A6025,Weather!$A$1:$E$366, 5)</f>
        <v>0.97272727272727166</v>
      </c>
      <c r="G6025" s="1">
        <f>VLOOKUP(D6025, Fall!$A$1:$E$25, 2)</f>
        <v>285.71428571428498</v>
      </c>
      <c r="H6025" s="1">
        <f>VLOOKUP(D6025, Fall!$A$1:$E$25, 3)</f>
        <v>237.47635107345499</v>
      </c>
      <c r="I6025" s="1">
        <f>VLOOKUP(D6025, Fall!$A$1:$E$25, 5)</f>
        <v>254.385964912281</v>
      </c>
      <c r="J6025" s="1">
        <f t="shared" si="565"/>
        <v>254.385964912281</v>
      </c>
      <c r="K6025" s="47">
        <f t="shared" si="566"/>
        <v>4.7590587041378596</v>
      </c>
      <c r="L6025" s="48">
        <f>Solar!K6042/1000*Variables!$B$3</f>
        <v>0</v>
      </c>
      <c r="M6025">
        <f>IF(E6025=1, VLOOKUP(D6025, Sheet1!$A$2:$C$26, 2), Sheet1!$C$3)</f>
        <v>0.18637999999999999</v>
      </c>
      <c r="N6025" s="1">
        <f>'Electricity Rates'!$J$2</f>
        <v>0.24729999999999999</v>
      </c>
      <c r="O6025" s="145">
        <f>L6025-K6025</f>
        <v>-4.7590587041378596</v>
      </c>
      <c r="P6025">
        <f t="shared" si="567"/>
        <v>1.1769152175332926</v>
      </c>
      <c r="Q6025">
        <f>IF(O6025&gt;0, IF(Q6024+O6025*Variables!$B$5&lt;Variables!$B$4, Q6024+O6025*Variables!$B$5, Variables!$B$4), IF(Q6024&gt;-O6025, Q6024+O6025/Variables!$B$5, 0))</f>
        <v>66.814983346244944</v>
      </c>
      <c r="R6025">
        <f>IF(O6025&gt;0, 0, IF(Q6024&gt;-O6025, 0, -O6025 - Q6024*Variables!$B$5))</f>
        <v>0</v>
      </c>
      <c r="S6025">
        <f t="shared" si="568"/>
        <v>0</v>
      </c>
      <c r="T6025">
        <f t="shared" si="569"/>
        <v>0</v>
      </c>
    </row>
    <row r="6026" spans="1:20" x14ac:dyDescent="0.3">
      <c r="A6026" s="3">
        <f t="shared" si="564"/>
        <v>43352</v>
      </c>
      <c r="B6026">
        <v>9</v>
      </c>
      <c r="C6026">
        <v>9</v>
      </c>
      <c r="D6026">
        <v>1</v>
      </c>
      <c r="E6026">
        <v>0</v>
      </c>
      <c r="F6026" s="1">
        <f>VLOOKUP(A6026,Weather!$A$1:$E$366, 5)</f>
        <v>0.97272727272727166</v>
      </c>
      <c r="G6026" s="1">
        <f>VLOOKUP(D6026, Fall!$A$1:$E$25, 2)</f>
        <v>276.78571428571399</v>
      </c>
      <c r="H6026" s="1">
        <f>VLOOKUP(D6026, Fall!$A$1:$E$25, 3)</f>
        <v>258.40056395394299</v>
      </c>
      <c r="I6026" s="1">
        <f>VLOOKUP(D6026, Fall!$A$1:$E$25, 5)</f>
        <v>254.385964912281</v>
      </c>
      <c r="J6026" s="1">
        <f t="shared" si="565"/>
        <v>254.385964912281</v>
      </c>
      <c r="K6026" s="47">
        <f t="shared" si="566"/>
        <v>4.7590587041378596</v>
      </c>
      <c r="L6026" s="48">
        <f>Solar!K6043/1000*Variables!$B$3</f>
        <v>0</v>
      </c>
      <c r="M6026">
        <f>IF(E6026=1, VLOOKUP(D6026, Sheet1!$A$2:$C$26, 2), Sheet1!$C$3)</f>
        <v>0.18637999999999999</v>
      </c>
      <c r="N6026" s="1">
        <f>'Electricity Rates'!$J$2</f>
        <v>0.24729999999999999</v>
      </c>
      <c r="O6026" s="145">
        <f>L6026-K6026</f>
        <v>-4.7590587041378596</v>
      </c>
      <c r="P6026">
        <f t="shared" si="567"/>
        <v>1.1769152175332926</v>
      </c>
      <c r="Q6026">
        <f>IF(O6026&gt;0, IF(Q6025+O6026*Variables!$B$5&lt;Variables!$B$4, Q6025+O6026*Variables!$B$5, Variables!$B$4), IF(Q6025&gt;-O6026, Q6025+O6026/Variables!$B$5, 0))</f>
        <v>61.752154937587648</v>
      </c>
      <c r="R6026">
        <f>IF(O6026&gt;0, 0, IF(Q6025&gt;-O6026, 0, -O6026 - Q6025*Variables!$B$5))</f>
        <v>0</v>
      </c>
      <c r="S6026">
        <f t="shared" si="568"/>
        <v>0</v>
      </c>
      <c r="T6026">
        <f t="shared" si="569"/>
        <v>0</v>
      </c>
    </row>
    <row r="6027" spans="1:20" x14ac:dyDescent="0.3">
      <c r="A6027" s="3">
        <f t="shared" si="564"/>
        <v>43352</v>
      </c>
      <c r="B6027">
        <v>9</v>
      </c>
      <c r="C6027">
        <v>9</v>
      </c>
      <c r="D6027">
        <v>2</v>
      </c>
      <c r="E6027">
        <v>0</v>
      </c>
      <c r="F6027" s="1">
        <f>VLOOKUP(A6027,Weather!$A$1:$E$366, 5)</f>
        <v>0.97272727272727166</v>
      </c>
      <c r="G6027" s="1">
        <f>VLOOKUP(D6027, Fall!$A$1:$E$25, 2)</f>
        <v>272.32142857142799</v>
      </c>
      <c r="H6027" s="1">
        <f>VLOOKUP(D6027, Fall!$A$1:$E$25, 3)</f>
        <v>244.53669616981199</v>
      </c>
      <c r="I6027" s="1">
        <f>VLOOKUP(D6027, Fall!$A$1:$E$25, 5)</f>
        <v>254.385964912281</v>
      </c>
      <c r="J6027" s="1">
        <f t="shared" si="565"/>
        <v>254.385964912281</v>
      </c>
      <c r="K6027" s="47">
        <f t="shared" si="566"/>
        <v>4.7590587041378596</v>
      </c>
      <c r="L6027" s="48">
        <f>Solar!K6044/1000*Variables!$B$3</f>
        <v>0</v>
      </c>
      <c r="M6027">
        <f>IF(E6027=1, VLOOKUP(D6027, Sheet1!$A$2:$C$26, 2), Sheet1!$C$3)</f>
        <v>0.18637999999999999</v>
      </c>
      <c r="N6027" s="1">
        <f>'Electricity Rates'!$J$2</f>
        <v>0.24729999999999999</v>
      </c>
      <c r="O6027" s="145">
        <f>L6027-K6027</f>
        <v>-4.7590587041378596</v>
      </c>
      <c r="P6027">
        <f t="shared" si="567"/>
        <v>1.1769152175332926</v>
      </c>
      <c r="Q6027">
        <f>IF(O6027&gt;0, IF(Q6026+O6027*Variables!$B$5&lt;Variables!$B$4, Q6026+O6027*Variables!$B$5, Variables!$B$4), IF(Q6026&gt;-O6027, Q6026+O6027/Variables!$B$5, 0))</f>
        <v>56.689326528930351</v>
      </c>
      <c r="R6027">
        <f>IF(O6027&gt;0, 0, IF(Q6026&gt;-O6027, 0, -O6027 - Q6026*Variables!$B$5))</f>
        <v>0</v>
      </c>
      <c r="S6027">
        <f t="shared" si="568"/>
        <v>0</v>
      </c>
      <c r="T6027">
        <f t="shared" si="569"/>
        <v>0</v>
      </c>
    </row>
    <row r="6028" spans="1:20" x14ac:dyDescent="0.3">
      <c r="A6028" s="3">
        <f t="shared" si="564"/>
        <v>43352</v>
      </c>
      <c r="B6028">
        <v>9</v>
      </c>
      <c r="C6028">
        <v>9</v>
      </c>
      <c r="D6028">
        <v>3</v>
      </c>
      <c r="E6028">
        <v>0</v>
      </c>
      <c r="F6028" s="1">
        <f>VLOOKUP(A6028,Weather!$A$1:$E$366, 5)</f>
        <v>0.97272727272727166</v>
      </c>
      <c r="G6028" s="1">
        <f>VLOOKUP(D6028, Fall!$A$1:$E$25, 2)</f>
        <v>272.32142857142799</v>
      </c>
      <c r="H6028" s="1">
        <f>VLOOKUP(D6028, Fall!$A$1:$E$25, 3)</f>
        <v>252.565207174747</v>
      </c>
      <c r="I6028" s="1">
        <f>VLOOKUP(D6028, Fall!$A$1:$E$25, 5)</f>
        <v>254.385964912281</v>
      </c>
      <c r="J6028" s="1">
        <f t="shared" si="565"/>
        <v>254.385964912281</v>
      </c>
      <c r="K6028" s="47">
        <f t="shared" si="566"/>
        <v>4.7590587041378596</v>
      </c>
      <c r="L6028" s="48">
        <f>Solar!K6045/1000*Variables!$B$3</f>
        <v>0</v>
      </c>
      <c r="M6028">
        <f>IF(E6028=1, VLOOKUP(D6028, Sheet1!$A$2:$C$26, 2), Sheet1!$C$3)</f>
        <v>0.18637999999999999</v>
      </c>
      <c r="N6028" s="1">
        <f>'Electricity Rates'!$J$2</f>
        <v>0.24729999999999999</v>
      </c>
      <c r="O6028" s="145">
        <f>L6028-K6028</f>
        <v>-4.7590587041378596</v>
      </c>
      <c r="P6028">
        <f t="shared" si="567"/>
        <v>1.1769152175332926</v>
      </c>
      <c r="Q6028">
        <f>IF(O6028&gt;0, IF(Q6027+O6028*Variables!$B$5&lt;Variables!$B$4, Q6027+O6028*Variables!$B$5, Variables!$B$4), IF(Q6027&gt;-O6028, Q6027+O6028/Variables!$B$5, 0))</f>
        <v>51.626498120273055</v>
      </c>
      <c r="R6028">
        <f>IF(O6028&gt;0, 0, IF(Q6027&gt;-O6028, 0, -O6028 - Q6027*Variables!$B$5))</f>
        <v>0</v>
      </c>
      <c r="S6028">
        <f t="shared" si="568"/>
        <v>0</v>
      </c>
      <c r="T6028">
        <f t="shared" si="569"/>
        <v>0</v>
      </c>
    </row>
    <row r="6029" spans="1:20" x14ac:dyDescent="0.3">
      <c r="A6029" s="3">
        <f t="shared" si="564"/>
        <v>43352</v>
      </c>
      <c r="B6029">
        <v>9</v>
      </c>
      <c r="C6029">
        <v>9</v>
      </c>
      <c r="D6029">
        <v>4</v>
      </c>
      <c r="E6029">
        <v>0</v>
      </c>
      <c r="F6029" s="1">
        <f>VLOOKUP(A6029,Weather!$A$1:$E$366, 5)</f>
        <v>0.97272727272727166</v>
      </c>
      <c r="G6029" s="1">
        <f>VLOOKUP(D6029, Fall!$A$1:$E$25, 2)</f>
        <v>272.32142857142799</v>
      </c>
      <c r="H6029" s="1">
        <f>VLOOKUP(D6029, Fall!$A$1:$E$25, 3)</f>
        <v>267.50020564283898</v>
      </c>
      <c r="I6029" s="1">
        <f>VLOOKUP(D6029, Fall!$A$1:$E$25, 5)</f>
        <v>254.385964912281</v>
      </c>
      <c r="J6029" s="1">
        <f t="shared" si="565"/>
        <v>254.385964912281</v>
      </c>
      <c r="K6029" s="47">
        <f t="shared" si="566"/>
        <v>4.7590587041378596</v>
      </c>
      <c r="L6029" s="48">
        <f>Solar!K6046/1000*Variables!$B$3</f>
        <v>0</v>
      </c>
      <c r="M6029">
        <f>IF(E6029=1, VLOOKUP(D6029, Sheet1!$A$2:$C$26, 2), Sheet1!$C$3)</f>
        <v>0.18637999999999999</v>
      </c>
      <c r="N6029" s="1">
        <f>'Electricity Rates'!$J$2</f>
        <v>0.24729999999999999</v>
      </c>
      <c r="O6029" s="145">
        <f>L6029-K6029</f>
        <v>-4.7590587041378596</v>
      </c>
      <c r="P6029">
        <f t="shared" si="567"/>
        <v>1.1769152175332926</v>
      </c>
      <c r="Q6029">
        <f>IF(O6029&gt;0, IF(Q6028+O6029*Variables!$B$5&lt;Variables!$B$4, Q6028+O6029*Variables!$B$5, Variables!$B$4), IF(Q6028&gt;-O6029, Q6028+O6029/Variables!$B$5, 0))</f>
        <v>46.563669711615759</v>
      </c>
      <c r="R6029">
        <f>IF(O6029&gt;0, 0, IF(Q6028&gt;-O6029, 0, -O6029 - Q6028*Variables!$B$5))</f>
        <v>0</v>
      </c>
      <c r="S6029">
        <f t="shared" si="568"/>
        <v>0</v>
      </c>
      <c r="T6029">
        <f t="shared" si="569"/>
        <v>0</v>
      </c>
    </row>
    <row r="6030" spans="1:20" x14ac:dyDescent="0.3">
      <c r="A6030" s="3">
        <f t="shared" si="564"/>
        <v>43352</v>
      </c>
      <c r="B6030">
        <v>9</v>
      </c>
      <c r="C6030">
        <v>9</v>
      </c>
      <c r="D6030">
        <v>5</v>
      </c>
      <c r="E6030">
        <v>0</v>
      </c>
      <c r="F6030" s="1">
        <f>VLOOKUP(A6030,Weather!$A$1:$E$366, 5)</f>
        <v>0.97272727272727166</v>
      </c>
      <c r="G6030" s="1">
        <f>VLOOKUP(D6030, Fall!$A$1:$E$25, 2)</f>
        <v>303.57142857142799</v>
      </c>
      <c r="H6030" s="1">
        <f>VLOOKUP(D6030, Fall!$A$1:$E$25, 3)</f>
        <v>277.41442782172697</v>
      </c>
      <c r="I6030" s="1">
        <f>VLOOKUP(D6030, Fall!$A$1:$E$25, 5)</f>
        <v>254.385964912281</v>
      </c>
      <c r="J6030" s="1">
        <f t="shared" si="565"/>
        <v>254.385964912281</v>
      </c>
      <c r="K6030" s="47">
        <f t="shared" si="566"/>
        <v>4.7590587041378596</v>
      </c>
      <c r="L6030" s="48">
        <f>Solar!K6047/1000*Variables!$B$3</f>
        <v>0</v>
      </c>
      <c r="M6030">
        <f>IF(E6030=1, VLOOKUP(D6030, Sheet1!$A$2:$C$26, 2), Sheet1!$C$3)</f>
        <v>0.18637999999999999</v>
      </c>
      <c r="N6030" s="1">
        <f>'Electricity Rates'!$J$2</f>
        <v>0.24729999999999999</v>
      </c>
      <c r="O6030" s="145">
        <f>L6030-K6030</f>
        <v>-4.7590587041378596</v>
      </c>
      <c r="P6030">
        <f t="shared" si="567"/>
        <v>1.1769152175332926</v>
      </c>
      <c r="Q6030">
        <f>IF(O6030&gt;0, IF(Q6029+O6030*Variables!$B$5&lt;Variables!$B$4, Q6029+O6030*Variables!$B$5, Variables!$B$4), IF(Q6029&gt;-O6030, Q6029+O6030/Variables!$B$5, 0))</f>
        <v>41.500841302958463</v>
      </c>
      <c r="R6030">
        <f>IF(O6030&gt;0, 0, IF(Q6029&gt;-O6030, 0, -O6030 - Q6029*Variables!$B$5))</f>
        <v>0</v>
      </c>
      <c r="S6030">
        <f t="shared" si="568"/>
        <v>0</v>
      </c>
      <c r="T6030">
        <f t="shared" si="569"/>
        <v>0</v>
      </c>
    </row>
    <row r="6031" spans="1:20" x14ac:dyDescent="0.3">
      <c r="A6031" s="3">
        <f t="shared" si="564"/>
        <v>43352</v>
      </c>
      <c r="B6031">
        <v>9</v>
      </c>
      <c r="C6031">
        <v>9</v>
      </c>
      <c r="D6031">
        <v>6</v>
      </c>
      <c r="E6031">
        <v>0</v>
      </c>
      <c r="F6031" s="1">
        <f>VLOOKUP(A6031,Weather!$A$1:$E$366, 5)</f>
        <v>0.97272727272727166</v>
      </c>
      <c r="G6031" s="1">
        <f>VLOOKUP(D6031, Fall!$A$1:$E$25, 2)</f>
        <v>401.78571428571399</v>
      </c>
      <c r="H6031" s="1">
        <f>VLOOKUP(D6031, Fall!$A$1:$E$25, 3)</f>
        <v>309.98601628691301</v>
      </c>
      <c r="I6031" s="1">
        <f>VLOOKUP(D6031, Fall!$A$1:$E$25, 5)</f>
        <v>271.929824561403</v>
      </c>
      <c r="J6031" s="1">
        <f t="shared" si="565"/>
        <v>271.929824561403</v>
      </c>
      <c r="K6031" s="47">
        <f t="shared" si="566"/>
        <v>5.0872696492507998</v>
      </c>
      <c r="L6031" s="48">
        <f>Solar!K6048/1000*Variables!$B$3</f>
        <v>0</v>
      </c>
      <c r="M6031">
        <f>IF(E6031=1, VLOOKUP(D6031, Sheet1!$A$2:$C$26, 2), Sheet1!$C$3)</f>
        <v>0.18637999999999999</v>
      </c>
      <c r="N6031" s="1">
        <f>'Electricity Rates'!$J$2</f>
        <v>0.24729999999999999</v>
      </c>
      <c r="O6031" s="145">
        <f>L6031-K6031</f>
        <v>-5.0872696492507998</v>
      </c>
      <c r="P6031">
        <f t="shared" si="567"/>
        <v>1.2580817842597227</v>
      </c>
      <c r="Q6031">
        <f>IF(O6031&gt;0, IF(Q6030+O6031*Variables!$B$5&lt;Variables!$B$4, Q6030+O6031*Variables!$B$5, Variables!$B$4), IF(Q6030&gt;-O6031, Q6030+O6031/Variables!$B$5, 0))</f>
        <v>36.088852314393783</v>
      </c>
      <c r="R6031">
        <f>IF(O6031&gt;0, 0, IF(Q6030&gt;-O6031, 0, -O6031 - Q6030*Variables!$B$5))</f>
        <v>0</v>
      </c>
      <c r="S6031">
        <f t="shared" si="568"/>
        <v>0</v>
      </c>
      <c r="T6031">
        <f t="shared" si="569"/>
        <v>0</v>
      </c>
    </row>
    <row r="6032" spans="1:20" x14ac:dyDescent="0.3">
      <c r="A6032" s="3">
        <f t="shared" si="564"/>
        <v>43352</v>
      </c>
      <c r="B6032">
        <v>9</v>
      </c>
      <c r="C6032">
        <v>9</v>
      </c>
      <c r="D6032">
        <v>7</v>
      </c>
      <c r="E6032">
        <v>0</v>
      </c>
      <c r="F6032" s="1">
        <f>VLOOKUP(A6032,Weather!$A$1:$E$366, 5)</f>
        <v>0.97272727272727166</v>
      </c>
      <c r="G6032" s="1">
        <f>VLOOKUP(D6032, Fall!$A$1:$E$25, 2)</f>
        <v>593.74999999999898</v>
      </c>
      <c r="H6032" s="1">
        <f>VLOOKUP(D6032, Fall!$A$1:$E$25, 3)</f>
        <v>390.39236653779699</v>
      </c>
      <c r="I6032" s="1">
        <f>VLOOKUP(D6032, Fall!$A$1:$E$25, 5)</f>
        <v>263.15789473684202</v>
      </c>
      <c r="J6032" s="1">
        <f t="shared" si="565"/>
        <v>263.15789473684202</v>
      </c>
      <c r="K6032" s="47">
        <f t="shared" si="566"/>
        <v>4.9231641766943302</v>
      </c>
      <c r="L6032" s="48">
        <f>Solar!K6049/1000*Variables!$B$3</f>
        <v>0.83414999999999995</v>
      </c>
      <c r="M6032">
        <f>IF(E6032=1, VLOOKUP(D6032, Sheet1!$A$2:$C$26, 2), Sheet1!$C$3)</f>
        <v>0.18637999999999999</v>
      </c>
      <c r="N6032" s="1">
        <f>'Electricity Rates'!$J$2</f>
        <v>0.24729999999999999</v>
      </c>
      <c r="O6032" s="145">
        <f>L6032-K6032</f>
        <v>-4.08901417669433</v>
      </c>
      <c r="P6032">
        <f t="shared" si="567"/>
        <v>1.2174985008965078</v>
      </c>
      <c r="Q6032">
        <f>IF(O6032&gt;0, IF(Q6031+O6032*Variables!$B$5&lt;Variables!$B$4, Q6031+O6032*Variables!$B$5, Variables!$B$4), IF(Q6031&gt;-O6032, Q6031+O6032/Variables!$B$5, 0))</f>
        <v>31.73883723280407</v>
      </c>
      <c r="R6032">
        <f>IF(O6032&gt;0, 0, IF(Q6031&gt;-O6032, 0, -O6032 - Q6031*Variables!$B$5))</f>
        <v>0</v>
      </c>
      <c r="S6032">
        <f t="shared" si="568"/>
        <v>0</v>
      </c>
      <c r="T6032">
        <f t="shared" si="569"/>
        <v>0</v>
      </c>
    </row>
    <row r="6033" spans="1:20" x14ac:dyDescent="0.3">
      <c r="A6033" s="3">
        <f t="shared" si="564"/>
        <v>43352</v>
      </c>
      <c r="B6033">
        <v>9</v>
      </c>
      <c r="C6033">
        <v>9</v>
      </c>
      <c r="D6033">
        <v>8</v>
      </c>
      <c r="E6033">
        <v>0</v>
      </c>
      <c r="F6033" s="1">
        <f>VLOOKUP(A6033,Weather!$A$1:$E$366, 5)</f>
        <v>0.97272727272727166</v>
      </c>
      <c r="G6033" s="1">
        <f>VLOOKUP(D6033, Fall!$A$1:$E$25, 2)</f>
        <v>866.07142857142799</v>
      </c>
      <c r="H6033" s="1">
        <f>VLOOKUP(D6033, Fall!$A$1:$E$25, 3)</f>
        <v>561.61059471909198</v>
      </c>
      <c r="I6033" s="1">
        <f>VLOOKUP(D6033, Fall!$A$1:$E$25, 5)</f>
        <v>271.929824561403</v>
      </c>
      <c r="J6033" s="1">
        <f t="shared" si="565"/>
        <v>271.929824561403</v>
      </c>
      <c r="K6033" s="47">
        <f t="shared" si="566"/>
        <v>5.0872696492507998</v>
      </c>
      <c r="L6033" s="48">
        <f>Solar!K6050/1000*Variables!$B$3</f>
        <v>3.3006000000000002</v>
      </c>
      <c r="M6033">
        <f>IF(E6033=1, VLOOKUP(D6033, Sheet1!$A$2:$C$26, 2), Sheet1!$C$3)</f>
        <v>0.18637999999999999</v>
      </c>
      <c r="N6033" s="1">
        <f>'Electricity Rates'!$J$2</f>
        <v>0.24729999999999999</v>
      </c>
      <c r="O6033" s="145">
        <f>L6033-K6033</f>
        <v>-1.7866696492507996</v>
      </c>
      <c r="P6033">
        <f t="shared" si="567"/>
        <v>1.2580817842597227</v>
      </c>
      <c r="Q6033">
        <f>IF(O6033&gt;0, IF(Q6032+O6033*Variables!$B$5&lt;Variables!$B$4, Q6032+O6033*Variables!$B$5, Variables!$B$4), IF(Q6032&gt;-O6033, Q6032+O6033/Variables!$B$5, 0))</f>
        <v>29.838124839984069</v>
      </c>
      <c r="R6033">
        <f>IF(O6033&gt;0, 0, IF(Q6032&gt;-O6033, 0, -O6033 - Q6032*Variables!$B$5))</f>
        <v>0</v>
      </c>
      <c r="S6033">
        <f t="shared" si="568"/>
        <v>0</v>
      </c>
      <c r="T6033">
        <f t="shared" si="569"/>
        <v>0</v>
      </c>
    </row>
    <row r="6034" spans="1:20" x14ac:dyDescent="0.3">
      <c r="A6034" s="3">
        <f t="shared" si="564"/>
        <v>43352</v>
      </c>
      <c r="B6034">
        <v>9</v>
      </c>
      <c r="C6034">
        <v>9</v>
      </c>
      <c r="D6034">
        <v>9</v>
      </c>
      <c r="E6034">
        <v>0</v>
      </c>
      <c r="F6034" s="1">
        <f>VLOOKUP(A6034,Weather!$A$1:$E$366, 5)</f>
        <v>0.97272727272727166</v>
      </c>
      <c r="G6034" s="1">
        <f>VLOOKUP(D6034, Fall!$A$1:$E$25, 2)</f>
        <v>1080.3571428571399</v>
      </c>
      <c r="H6034" s="1">
        <f>VLOOKUP(D6034, Fall!$A$1:$E$25, 3)</f>
        <v>760.17932055605797</v>
      </c>
      <c r="I6034" s="1">
        <f>VLOOKUP(D6034, Fall!$A$1:$E$25, 5)</f>
        <v>311.40350877192998</v>
      </c>
      <c r="J6034" s="1">
        <f t="shared" si="565"/>
        <v>311.40350877192998</v>
      </c>
      <c r="K6034" s="47">
        <f t="shared" si="566"/>
        <v>5.8257442757549622</v>
      </c>
      <c r="L6034" s="48">
        <f>Solar!K6051/1000*Variables!$B$3</f>
        <v>17.333099999999998</v>
      </c>
      <c r="M6034">
        <f>IF(E6034=1, VLOOKUP(D6034, Sheet1!$A$2:$C$26, 2), Sheet1!$C$3)</f>
        <v>0.18637999999999999</v>
      </c>
      <c r="N6034" s="1">
        <f>'Electricity Rates'!$J$2</f>
        <v>0.24729999999999999</v>
      </c>
      <c r="O6034" s="145">
        <f>L6034-K6034</f>
        <v>11.507355724245036</v>
      </c>
      <c r="P6034">
        <f t="shared" si="567"/>
        <v>1.4407065593942021</v>
      </c>
      <c r="Q6034">
        <f>IF(O6034&gt;0, IF(Q6033+O6034*Variables!$B$5&lt;Variables!$B$4, Q6033+O6034*Variables!$B$5, Variables!$B$4), IF(Q6033&gt;-O6034, Q6033+O6034/Variables!$B$5, 0))</f>
        <v>40.655039220774398</v>
      </c>
      <c r="R6034">
        <f>IF(O6034&gt;0, 0, IF(Q6033&gt;-O6034, 0, -O6034 - Q6033*Variables!$B$5))</f>
        <v>0</v>
      </c>
      <c r="S6034">
        <f t="shared" si="568"/>
        <v>0</v>
      </c>
      <c r="T6034">
        <f t="shared" si="569"/>
        <v>0</v>
      </c>
    </row>
    <row r="6035" spans="1:20" x14ac:dyDescent="0.3">
      <c r="A6035" s="3">
        <f t="shared" si="564"/>
        <v>43352</v>
      </c>
      <c r="B6035">
        <v>9</v>
      </c>
      <c r="C6035">
        <v>9</v>
      </c>
      <c r="D6035">
        <v>10</v>
      </c>
      <c r="E6035">
        <v>0</v>
      </c>
      <c r="F6035" s="1">
        <f>VLOOKUP(A6035,Weather!$A$1:$E$366, 5)</f>
        <v>0.97272727272727166</v>
      </c>
      <c r="G6035" s="1">
        <f>VLOOKUP(D6035, Fall!$A$1:$E$25, 2)</f>
        <v>1205.3571428571399</v>
      </c>
      <c r="H6035" s="1">
        <f>VLOOKUP(D6035, Fall!$A$1:$E$25, 3)</f>
        <v>904.12930821748796</v>
      </c>
      <c r="I6035" s="1">
        <f>VLOOKUP(D6035, Fall!$A$1:$E$25, 5)</f>
        <v>359.64912280701702</v>
      </c>
      <c r="J6035" s="1">
        <f t="shared" si="565"/>
        <v>359.64912280701702</v>
      </c>
      <c r="K6035" s="47">
        <f t="shared" si="566"/>
        <v>6.7283243748155765</v>
      </c>
      <c r="L6035" s="48">
        <f>Solar!K6052/1000*Variables!$B$3</f>
        <v>25.76755</v>
      </c>
      <c r="M6035">
        <f>IF(E6035=1, VLOOKUP(D6035, Sheet1!$A$2:$C$26, 2), Sheet1!$C$3)</f>
        <v>0.18637999999999999</v>
      </c>
      <c r="N6035" s="1">
        <f>'Electricity Rates'!$J$2</f>
        <v>0.24729999999999999</v>
      </c>
      <c r="O6035" s="145">
        <f>L6035-K6035</f>
        <v>19.039225625184422</v>
      </c>
      <c r="P6035">
        <f t="shared" si="567"/>
        <v>1.663914617891892</v>
      </c>
      <c r="Q6035">
        <f>IF(O6035&gt;0, IF(Q6034+O6035*Variables!$B$5&lt;Variables!$B$4, Q6034+O6035*Variables!$B$5, Variables!$B$4), IF(Q6034&gt;-O6035, Q6034+O6035/Variables!$B$5, 0))</f>
        <v>58.551911308447757</v>
      </c>
      <c r="R6035">
        <f>IF(O6035&gt;0, 0, IF(Q6034&gt;-O6035, 0, -O6035 - Q6034*Variables!$B$5))</f>
        <v>0</v>
      </c>
      <c r="S6035">
        <f t="shared" si="568"/>
        <v>0</v>
      </c>
      <c r="T6035">
        <f t="shared" si="569"/>
        <v>0</v>
      </c>
    </row>
    <row r="6036" spans="1:20" x14ac:dyDescent="0.3">
      <c r="A6036" s="3">
        <f t="shared" si="564"/>
        <v>43352</v>
      </c>
      <c r="B6036">
        <v>9</v>
      </c>
      <c r="C6036">
        <v>9</v>
      </c>
      <c r="D6036">
        <v>11</v>
      </c>
      <c r="E6036">
        <v>0</v>
      </c>
      <c r="F6036" s="1">
        <f>VLOOKUP(A6036,Weather!$A$1:$E$366, 5)</f>
        <v>0.97272727272727166</v>
      </c>
      <c r="G6036" s="1">
        <f>VLOOKUP(D6036, Fall!$A$1:$E$25, 2)</f>
        <v>1290.17857142857</v>
      </c>
      <c r="H6036" s="1">
        <f>VLOOKUP(D6036, Fall!$A$1:$E$25, 3)</f>
        <v>975.19947355433101</v>
      </c>
      <c r="I6036" s="1">
        <f>VLOOKUP(D6036, Fall!$A$1:$E$25, 5)</f>
        <v>377.19298245613999</v>
      </c>
      <c r="J6036" s="1">
        <f t="shared" si="565"/>
        <v>377.19298245613999</v>
      </c>
      <c r="K6036" s="47">
        <f t="shared" si="566"/>
        <v>7.0565353199285354</v>
      </c>
      <c r="L6036" s="48">
        <f>Solar!K6053/1000*Variables!$B$3</f>
        <v>33.119799999999998</v>
      </c>
      <c r="M6036">
        <f>IF(E6036=1, VLOOKUP(D6036, Sheet1!$A$2:$C$26, 2), Sheet1!$C$3)</f>
        <v>0.18637999999999999</v>
      </c>
      <c r="N6036" s="1">
        <f>'Electricity Rates'!$J$2</f>
        <v>0.24729999999999999</v>
      </c>
      <c r="O6036" s="145">
        <f>L6036-K6036</f>
        <v>26.063264680071462</v>
      </c>
      <c r="P6036">
        <f t="shared" si="567"/>
        <v>1.7450811846183267</v>
      </c>
      <c r="Q6036">
        <f>IF(O6036&gt;0, IF(Q6035+O6036*Variables!$B$5&lt;Variables!$B$4, Q6035+O6036*Variables!$B$5, Variables!$B$4), IF(Q6035&gt;-O6036, Q6035+O6036/Variables!$B$5, 0))</f>
        <v>83.051380107714934</v>
      </c>
      <c r="R6036">
        <f>IF(O6036&gt;0, 0, IF(Q6035&gt;-O6036, 0, -O6036 - Q6035*Variables!$B$5))</f>
        <v>0</v>
      </c>
      <c r="S6036">
        <f t="shared" si="568"/>
        <v>0</v>
      </c>
      <c r="T6036">
        <f t="shared" si="569"/>
        <v>0</v>
      </c>
    </row>
    <row r="6037" spans="1:20" x14ac:dyDescent="0.3">
      <c r="A6037" s="3">
        <f t="shared" si="564"/>
        <v>43352</v>
      </c>
      <c r="B6037">
        <v>9</v>
      </c>
      <c r="C6037">
        <v>9</v>
      </c>
      <c r="D6037">
        <v>12</v>
      </c>
      <c r="E6037">
        <v>0</v>
      </c>
      <c r="F6037" s="1">
        <f>VLOOKUP(A6037,Weather!$A$1:$E$366, 5)</f>
        <v>0.97272727272727166</v>
      </c>
      <c r="G6037" s="1">
        <f>VLOOKUP(D6037, Fall!$A$1:$E$25, 2)</f>
        <v>1366.07142857142</v>
      </c>
      <c r="H6037" s="1">
        <f>VLOOKUP(D6037, Fall!$A$1:$E$25, 3)</f>
        <v>996.442378876367</v>
      </c>
      <c r="I6037" s="1">
        <f>VLOOKUP(D6037, Fall!$A$1:$E$25, 5)</f>
        <v>368.42105263157799</v>
      </c>
      <c r="J6037" s="1">
        <f t="shared" si="565"/>
        <v>368.42105263157799</v>
      </c>
      <c r="K6037" s="47">
        <f t="shared" si="566"/>
        <v>6.8924298473720462</v>
      </c>
      <c r="L6037" s="48">
        <f>Solar!K6054/1000*Variables!$B$3</f>
        <v>36.906599999999997</v>
      </c>
      <c r="M6037">
        <f>IF(E6037=1, VLOOKUP(D6037, Sheet1!$A$2:$C$26, 2), Sheet1!$C$3)</f>
        <v>0.18637999999999999</v>
      </c>
      <c r="N6037" s="1">
        <f>'Electricity Rates'!$J$2</f>
        <v>0.24729999999999999</v>
      </c>
      <c r="O6037" s="145">
        <f>L6037-K6037</f>
        <v>30.014170152627951</v>
      </c>
      <c r="P6037">
        <f t="shared" si="567"/>
        <v>1.7044979012551069</v>
      </c>
      <c r="Q6037">
        <f>IF(O6037&gt;0, IF(Q6036+O6037*Variables!$B$5&lt;Variables!$B$4, Q6036+O6037*Variables!$B$5, Variables!$B$4), IF(Q6036&gt;-O6037, Q6036+O6037/Variables!$B$5, 0))</f>
        <v>100</v>
      </c>
      <c r="R6037">
        <f>IF(O6037&gt;0, 0, IF(Q6036&gt;-O6037, 0, -O6037 - Q6036*Variables!$B$5))</f>
        <v>0</v>
      </c>
      <c r="S6037">
        <f t="shared" si="568"/>
        <v>0</v>
      </c>
      <c r="T6037">
        <f t="shared" si="569"/>
        <v>0</v>
      </c>
    </row>
    <row r="6038" spans="1:20" x14ac:dyDescent="0.3">
      <c r="A6038" s="3">
        <f t="shared" si="564"/>
        <v>43352</v>
      </c>
      <c r="B6038">
        <v>9</v>
      </c>
      <c r="C6038">
        <v>9</v>
      </c>
      <c r="D6038">
        <v>13</v>
      </c>
      <c r="E6038">
        <v>0</v>
      </c>
      <c r="F6038" s="1">
        <f>VLOOKUP(A6038,Weather!$A$1:$E$366, 5)</f>
        <v>0.97272727272727166</v>
      </c>
      <c r="G6038" s="1">
        <f>VLOOKUP(D6038, Fall!$A$1:$E$25, 2)</f>
        <v>1446.42857142857</v>
      </c>
      <c r="H6038" s="1">
        <f>VLOOKUP(D6038, Fall!$A$1:$E$25, 3)</f>
        <v>1031.4839187299399</v>
      </c>
      <c r="I6038" s="1">
        <f>VLOOKUP(D6038, Fall!$A$1:$E$25, 5)</f>
        <v>350.87719298245599</v>
      </c>
      <c r="J6038" s="1">
        <f t="shared" si="565"/>
        <v>350.87719298245599</v>
      </c>
      <c r="K6038" s="47">
        <f t="shared" si="566"/>
        <v>6.564218902259106</v>
      </c>
      <c r="L6038" s="48">
        <f>Solar!K6055/1000*Variables!$B$3</f>
        <v>37.56615</v>
      </c>
      <c r="M6038">
        <f>IF(E6038=1, VLOOKUP(D6038, Sheet1!$A$2:$C$26, 2), Sheet1!$C$3)</f>
        <v>0.18637999999999999</v>
      </c>
      <c r="N6038" s="1">
        <f>'Electricity Rates'!$J$2</f>
        <v>0.24729999999999999</v>
      </c>
      <c r="O6038" s="145">
        <f>L6038-K6038</f>
        <v>31.001931097740894</v>
      </c>
      <c r="P6038">
        <f t="shared" si="567"/>
        <v>1.6233313345286768</v>
      </c>
      <c r="Q6038">
        <f>IF(O6038&gt;0, IF(Q6037+O6038*Variables!$B$5&lt;Variables!$B$4, Q6037+O6038*Variables!$B$5, Variables!$B$4), IF(Q6037&gt;-O6038, Q6037+O6038/Variables!$B$5, 0))</f>
        <v>100</v>
      </c>
      <c r="R6038">
        <f>IF(O6038&gt;0, 0, IF(Q6037&gt;-O6038, 0, -O6038 - Q6037*Variables!$B$5))</f>
        <v>0</v>
      </c>
      <c r="S6038">
        <f t="shared" si="568"/>
        <v>0</v>
      </c>
      <c r="T6038">
        <f t="shared" si="569"/>
        <v>0</v>
      </c>
    </row>
    <row r="6039" spans="1:20" x14ac:dyDescent="0.3">
      <c r="A6039" s="3">
        <f t="shared" si="564"/>
        <v>43352</v>
      </c>
      <c r="B6039">
        <v>9</v>
      </c>
      <c r="C6039">
        <v>9</v>
      </c>
      <c r="D6039">
        <v>14</v>
      </c>
      <c r="E6039">
        <v>0</v>
      </c>
      <c r="F6039" s="1">
        <f>VLOOKUP(A6039,Weather!$A$1:$E$366, 5)</f>
        <v>0.97272727272727166</v>
      </c>
      <c r="G6039" s="1">
        <f>VLOOKUP(D6039, Fall!$A$1:$E$25, 2)</f>
        <v>1482.1428571428501</v>
      </c>
      <c r="H6039" s="1">
        <f>VLOOKUP(D6039, Fall!$A$1:$E$25, 3)</f>
        <v>1052.56230978037</v>
      </c>
      <c r="I6039" s="1">
        <f>VLOOKUP(D6039, Fall!$A$1:$E$25, 5)</f>
        <v>342.105263157894</v>
      </c>
      <c r="J6039" s="1">
        <f t="shared" si="565"/>
        <v>342.105263157894</v>
      </c>
      <c r="K6039" s="47">
        <f t="shared" si="566"/>
        <v>6.4001134297026177</v>
      </c>
      <c r="L6039" s="48">
        <f>Solar!K6056/1000*Variables!$B$3</f>
        <v>35.522149999999996</v>
      </c>
      <c r="M6039">
        <f>IF(E6039=1, VLOOKUP(D6039, Sheet1!$A$2:$C$26, 2), Sheet1!$C$3)</f>
        <v>0.18637999999999999</v>
      </c>
      <c r="N6039" s="1">
        <f>'Electricity Rates'!$J$2</f>
        <v>0.24729999999999999</v>
      </c>
      <c r="O6039" s="145">
        <f>L6039-K6039</f>
        <v>29.122036570297379</v>
      </c>
      <c r="P6039">
        <f t="shared" si="567"/>
        <v>1.5827480511654572</v>
      </c>
      <c r="Q6039">
        <f>IF(O6039&gt;0, IF(Q6038+O6039*Variables!$B$5&lt;Variables!$B$4, Q6038+O6039*Variables!$B$5, Variables!$B$4), IF(Q6038&gt;-O6039, Q6038+O6039/Variables!$B$5, 0))</f>
        <v>100</v>
      </c>
      <c r="R6039">
        <f>IF(O6039&gt;0, 0, IF(Q6038&gt;-O6039, 0, -O6039 - Q6038*Variables!$B$5))</f>
        <v>0</v>
      </c>
      <c r="S6039">
        <f t="shared" si="568"/>
        <v>0</v>
      </c>
      <c r="T6039">
        <f t="shared" si="569"/>
        <v>0</v>
      </c>
    </row>
    <row r="6040" spans="1:20" x14ac:dyDescent="0.3">
      <c r="A6040" s="3">
        <f t="shared" si="564"/>
        <v>43352</v>
      </c>
      <c r="B6040">
        <v>9</v>
      </c>
      <c r="C6040">
        <v>9</v>
      </c>
      <c r="D6040">
        <v>15</v>
      </c>
      <c r="E6040">
        <v>0</v>
      </c>
      <c r="F6040" s="1">
        <f>VLOOKUP(A6040,Weather!$A$1:$E$366, 5)</f>
        <v>0.97272727272727166</v>
      </c>
      <c r="G6040" s="1">
        <f>VLOOKUP(D6040, Fall!$A$1:$E$25, 2)</f>
        <v>1437.5</v>
      </c>
      <c r="H6040" s="1">
        <f>VLOOKUP(D6040, Fall!$A$1:$E$25, 3)</f>
        <v>1060.00658057086</v>
      </c>
      <c r="I6040" s="1">
        <f>VLOOKUP(D6040, Fall!$A$1:$E$25, 5)</f>
        <v>328.94736842105198</v>
      </c>
      <c r="J6040" s="1">
        <f t="shared" si="565"/>
        <v>328.94736842105198</v>
      </c>
      <c r="K6040" s="47">
        <f t="shared" si="566"/>
        <v>6.1539552208679025</v>
      </c>
      <c r="L6040" s="48">
        <f>Solar!K6057/1000*Variables!$B$3</f>
        <v>29.872799999999998</v>
      </c>
      <c r="M6040">
        <f>IF(E6040=1, VLOOKUP(D6040, Sheet1!$A$2:$C$26, 2), Sheet1!$C$3)</f>
        <v>0.18637999999999999</v>
      </c>
      <c r="N6040" s="1">
        <f>'Electricity Rates'!$J$2</f>
        <v>0.24729999999999999</v>
      </c>
      <c r="O6040" s="145">
        <f>L6040-K6040</f>
        <v>23.718844779132095</v>
      </c>
      <c r="P6040">
        <f t="shared" si="567"/>
        <v>1.5218731261206322</v>
      </c>
      <c r="Q6040">
        <f>IF(O6040&gt;0, IF(Q6039+O6040*Variables!$B$5&lt;Variables!$B$4, Q6039+O6040*Variables!$B$5, Variables!$B$4), IF(Q6039&gt;-O6040, Q6039+O6040/Variables!$B$5, 0))</f>
        <v>100</v>
      </c>
      <c r="R6040">
        <f>IF(O6040&gt;0, 0, IF(Q6039&gt;-O6040, 0, -O6040 - Q6039*Variables!$B$5))</f>
        <v>0</v>
      </c>
      <c r="S6040">
        <f t="shared" si="568"/>
        <v>0</v>
      </c>
      <c r="T6040">
        <f t="shared" si="569"/>
        <v>0</v>
      </c>
    </row>
    <row r="6041" spans="1:20" x14ac:dyDescent="0.3">
      <c r="A6041" s="3">
        <f t="shared" si="564"/>
        <v>43352</v>
      </c>
      <c r="B6041">
        <v>9</v>
      </c>
      <c r="C6041">
        <v>9</v>
      </c>
      <c r="D6041">
        <v>16</v>
      </c>
      <c r="E6041">
        <v>0</v>
      </c>
      <c r="F6041" s="1">
        <f>VLOOKUP(A6041,Weather!$A$1:$E$366, 5)</f>
        <v>0.97272727272727166</v>
      </c>
      <c r="G6041" s="1">
        <f>VLOOKUP(D6041, Fall!$A$1:$E$25, 2)</f>
        <v>1348.2142857142801</v>
      </c>
      <c r="H6041" s="1">
        <f>VLOOKUP(D6041, Fall!$A$1:$E$25, 3)</f>
        <v>1003.98947108661</v>
      </c>
      <c r="I6041" s="1">
        <f>VLOOKUP(D6041, Fall!$A$1:$E$25, 5)</f>
        <v>298.24561403508801</v>
      </c>
      <c r="J6041" s="1">
        <f t="shared" si="565"/>
        <v>298.24561403508801</v>
      </c>
      <c r="K6041" s="47">
        <f t="shared" si="566"/>
        <v>5.5795860669202471</v>
      </c>
      <c r="L6041" s="48">
        <f>Solar!K6058/1000*Variables!$B$3</f>
        <v>21.631049999999998</v>
      </c>
      <c r="M6041">
        <f>IF(E6041=1, VLOOKUP(D6041, Sheet1!$A$2:$C$26, 2), Sheet1!$C$3)</f>
        <v>0.18637999999999999</v>
      </c>
      <c r="N6041" s="1">
        <f>'Electricity Rates'!$J$2</f>
        <v>0.24729999999999999</v>
      </c>
      <c r="O6041" s="145">
        <f>L6041-K6041</f>
        <v>16.051463933079752</v>
      </c>
      <c r="P6041">
        <f t="shared" si="567"/>
        <v>1.3798316343493771</v>
      </c>
      <c r="Q6041">
        <f>IF(O6041&gt;0, IF(Q6040+O6041*Variables!$B$5&lt;Variables!$B$4, Q6040+O6041*Variables!$B$5, Variables!$B$4), IF(Q6040&gt;-O6041, Q6040+O6041/Variables!$B$5, 0))</f>
        <v>100</v>
      </c>
      <c r="R6041">
        <f>IF(O6041&gt;0, 0, IF(Q6040&gt;-O6041, 0, -O6041 - Q6040*Variables!$B$5))</f>
        <v>0</v>
      </c>
      <c r="S6041">
        <f t="shared" si="568"/>
        <v>0</v>
      </c>
      <c r="T6041">
        <f t="shared" si="569"/>
        <v>0</v>
      </c>
    </row>
    <row r="6042" spans="1:20" x14ac:dyDescent="0.3">
      <c r="A6042" s="3">
        <f t="shared" si="564"/>
        <v>43352</v>
      </c>
      <c r="B6042">
        <v>9</v>
      </c>
      <c r="C6042">
        <v>9</v>
      </c>
      <c r="D6042">
        <v>17</v>
      </c>
      <c r="E6042">
        <v>0</v>
      </c>
      <c r="F6042" s="1">
        <f>VLOOKUP(A6042,Weather!$A$1:$E$366, 5)</f>
        <v>0.97272727272727166</v>
      </c>
      <c r="G6042" s="1">
        <f>VLOOKUP(D6042, Fall!$A$1:$E$25, 2)</f>
        <v>1080.3571428571399</v>
      </c>
      <c r="H6042" s="1">
        <f>VLOOKUP(D6042, Fall!$A$1:$E$25, 3)</f>
        <v>794.90091642515802</v>
      </c>
      <c r="I6042" s="1">
        <f>VLOOKUP(D6042, Fall!$A$1:$E$25, 5)</f>
        <v>263.15789473684202</v>
      </c>
      <c r="J6042" s="1">
        <f t="shared" si="565"/>
        <v>263.15789473684202</v>
      </c>
      <c r="K6042" s="47">
        <f t="shared" si="566"/>
        <v>4.9231641766943302</v>
      </c>
      <c r="L6042" s="48">
        <f>Solar!K6059/1000*Variables!$B$3</f>
        <v>11.7721</v>
      </c>
      <c r="M6042">
        <f>IF(E6042=1, VLOOKUP(D6042, Sheet1!$A$2:$C$26, 2), Sheet1!$C$3)</f>
        <v>0.18637999999999999</v>
      </c>
      <c r="N6042" s="1">
        <f>'Electricity Rates'!$J$2</f>
        <v>0.24729999999999999</v>
      </c>
      <c r="O6042" s="145">
        <f>L6042-K6042</f>
        <v>6.8489358233056699</v>
      </c>
      <c r="P6042">
        <f t="shared" si="567"/>
        <v>1.2174985008965078</v>
      </c>
      <c r="Q6042">
        <f>IF(O6042&gt;0, IF(Q6041+O6042*Variables!$B$5&lt;Variables!$B$4, Q6041+O6042*Variables!$B$5, Variables!$B$4), IF(Q6041&gt;-O6042, Q6041+O6042/Variables!$B$5, 0))</f>
        <v>100</v>
      </c>
      <c r="R6042">
        <f>IF(O6042&gt;0, 0, IF(Q6041&gt;-O6042, 0, -O6042 - Q6041*Variables!$B$5))</f>
        <v>0</v>
      </c>
      <c r="S6042">
        <f t="shared" si="568"/>
        <v>0</v>
      </c>
      <c r="T6042">
        <f t="shared" si="569"/>
        <v>0</v>
      </c>
    </row>
    <row r="6043" spans="1:20" x14ac:dyDescent="0.3">
      <c r="A6043" s="3">
        <f t="shared" si="564"/>
        <v>43352</v>
      </c>
      <c r="B6043">
        <v>9</v>
      </c>
      <c r="C6043">
        <v>9</v>
      </c>
      <c r="D6043">
        <v>18</v>
      </c>
      <c r="E6043">
        <v>0</v>
      </c>
      <c r="F6043" s="1">
        <f>VLOOKUP(A6043,Weather!$A$1:$E$366, 5)</f>
        <v>0.97272727272727166</v>
      </c>
      <c r="G6043" s="1">
        <f>VLOOKUP(D6043, Fall!$A$1:$E$25, 2)</f>
        <v>678.57142857142799</v>
      </c>
      <c r="H6043" s="1">
        <f>VLOOKUP(D6043, Fall!$A$1:$E$25, 3)</f>
        <v>583.61400485626905</v>
      </c>
      <c r="I6043" s="1">
        <f>VLOOKUP(D6043, Fall!$A$1:$E$25, 5)</f>
        <v>280.70175438596499</v>
      </c>
      <c r="J6043" s="1">
        <f t="shared" si="565"/>
        <v>280.70175438596499</v>
      </c>
      <c r="K6043" s="47">
        <f t="shared" si="566"/>
        <v>5.251375121807289</v>
      </c>
      <c r="L6043" s="48">
        <f>Solar!K6060/1000*Variables!$B$3</f>
        <v>3.3414999999999999</v>
      </c>
      <c r="M6043">
        <f>IF(E6043=1, VLOOKUP(D6043, Sheet1!$A$2:$C$26, 2), Sheet1!$C$3)</f>
        <v>0.18637999999999999</v>
      </c>
      <c r="N6043" s="1">
        <f>'Electricity Rates'!$J$2</f>
        <v>0.24729999999999999</v>
      </c>
      <c r="O6043" s="145">
        <f>L6043-K6043</f>
        <v>-1.9098751218072891</v>
      </c>
      <c r="P6043">
        <f t="shared" si="567"/>
        <v>1.2986650676229425</v>
      </c>
      <c r="Q6043">
        <f>IF(O6043&gt;0, IF(Q6042+O6043*Variables!$B$5&lt;Variables!$B$4, Q6042+O6043*Variables!$B$5, Variables!$B$4), IF(Q6042&gt;-O6043, Q6042+O6043/Variables!$B$5, 0))</f>
        <v>97.968217955524153</v>
      </c>
      <c r="R6043">
        <f>IF(O6043&gt;0, 0, IF(Q6042&gt;-O6043, 0, -O6043 - Q6042*Variables!$B$5))</f>
        <v>0</v>
      </c>
      <c r="S6043">
        <f t="shared" si="568"/>
        <v>0</v>
      </c>
      <c r="T6043">
        <f t="shared" si="569"/>
        <v>0</v>
      </c>
    </row>
    <row r="6044" spans="1:20" x14ac:dyDescent="0.3">
      <c r="A6044" s="3">
        <f t="shared" si="564"/>
        <v>43352</v>
      </c>
      <c r="B6044">
        <v>9</v>
      </c>
      <c r="C6044">
        <v>9</v>
      </c>
      <c r="D6044">
        <v>19</v>
      </c>
      <c r="E6044">
        <v>0</v>
      </c>
      <c r="F6044" s="1">
        <f>VLOOKUP(A6044,Weather!$A$1:$E$366, 5)</f>
        <v>0.97272727272727166</v>
      </c>
      <c r="G6044" s="1">
        <f>VLOOKUP(D6044, Fall!$A$1:$E$25, 2)</f>
        <v>517.85714285714198</v>
      </c>
      <c r="H6044" s="1">
        <f>VLOOKUP(D6044, Fall!$A$1:$E$25, 3)</f>
        <v>442.60593718179598</v>
      </c>
      <c r="I6044" s="1">
        <f>VLOOKUP(D6044, Fall!$A$1:$E$25, 5)</f>
        <v>289.47368421052602</v>
      </c>
      <c r="J6044" s="1">
        <f t="shared" si="565"/>
        <v>289.47368421052602</v>
      </c>
      <c r="K6044" s="47">
        <f t="shared" si="566"/>
        <v>5.4154805943637587</v>
      </c>
      <c r="L6044" s="48">
        <f>Solar!K6061/1000*Variables!$B$3</f>
        <v>0.27415</v>
      </c>
      <c r="M6044">
        <f>IF(E6044=1, VLOOKUP(D6044, Sheet1!$A$2:$C$26, 2), Sheet1!$C$3)</f>
        <v>0.18637999999999999</v>
      </c>
      <c r="N6044" s="1">
        <f>'Electricity Rates'!$J$2</f>
        <v>0.24729999999999999</v>
      </c>
      <c r="O6044" s="145">
        <f>L6044-K6044</f>
        <v>-5.1413305943637591</v>
      </c>
      <c r="P6044">
        <f t="shared" si="567"/>
        <v>1.3392483509861575</v>
      </c>
      <c r="Q6044">
        <f>IF(O6044&gt;0, IF(Q6043+O6044*Variables!$B$5&lt;Variables!$B$4, Q6043+O6044*Variables!$B$5, Variables!$B$4), IF(Q6043&gt;-O6044, Q6043+O6044/Variables!$B$5, 0))</f>
        <v>92.49871732322228</v>
      </c>
      <c r="R6044">
        <f>IF(O6044&gt;0, 0, IF(Q6043&gt;-O6044, 0, -O6044 - Q6043*Variables!$B$5))</f>
        <v>0</v>
      </c>
      <c r="S6044">
        <f t="shared" si="568"/>
        <v>0</v>
      </c>
      <c r="T6044">
        <f t="shared" si="569"/>
        <v>0</v>
      </c>
    </row>
    <row r="6045" spans="1:20" x14ac:dyDescent="0.3">
      <c r="A6045" s="3">
        <f t="shared" si="564"/>
        <v>43352</v>
      </c>
      <c r="B6045">
        <v>9</v>
      </c>
      <c r="C6045">
        <v>9</v>
      </c>
      <c r="D6045">
        <v>20</v>
      </c>
      <c r="E6045">
        <v>0</v>
      </c>
      <c r="F6045" s="1">
        <f>VLOOKUP(A6045,Weather!$A$1:$E$366, 5)</f>
        <v>0.97272727272727166</v>
      </c>
      <c r="G6045" s="1">
        <f>VLOOKUP(D6045, Fall!$A$1:$E$25, 2)</f>
        <v>428.57142857142799</v>
      </c>
      <c r="H6045" s="1">
        <f>VLOOKUP(D6045, Fall!$A$1:$E$25, 3)</f>
        <v>354.11608052009001</v>
      </c>
      <c r="I6045" s="1">
        <f>VLOOKUP(D6045, Fall!$A$1:$E$25, 5)</f>
        <v>263.15789473684202</v>
      </c>
      <c r="J6045" s="1">
        <f t="shared" si="565"/>
        <v>263.15789473684202</v>
      </c>
      <c r="K6045" s="47">
        <f t="shared" si="566"/>
        <v>4.9231641766943302</v>
      </c>
      <c r="L6045" s="48">
        <f>Solar!K6062/1000*Variables!$B$3</f>
        <v>0</v>
      </c>
      <c r="M6045">
        <f>IF(E6045=1, VLOOKUP(D6045, Sheet1!$A$2:$C$26, 2), Sheet1!$C$3)</f>
        <v>0.18637999999999999</v>
      </c>
      <c r="N6045" s="1">
        <f>'Electricity Rates'!$J$2</f>
        <v>0.24729999999999999</v>
      </c>
      <c r="O6045" s="145">
        <f>L6045-K6045</f>
        <v>-4.9231641766943302</v>
      </c>
      <c r="P6045">
        <f t="shared" si="567"/>
        <v>1.2174985008965078</v>
      </c>
      <c r="Q6045">
        <f>IF(O6045&gt;0, IF(Q6044+O6045*Variables!$B$5&lt;Variables!$B$4, Q6044+O6045*Variables!$B$5, Variables!$B$4), IF(Q6044&gt;-O6045, Q6044+O6045/Variables!$B$5, 0))</f>
        <v>87.261308624611289</v>
      </c>
      <c r="R6045">
        <f>IF(O6045&gt;0, 0, IF(Q6044&gt;-O6045, 0, -O6045 - Q6044*Variables!$B$5))</f>
        <v>0</v>
      </c>
      <c r="S6045">
        <f t="shared" si="568"/>
        <v>0</v>
      </c>
      <c r="T6045">
        <f t="shared" si="569"/>
        <v>0</v>
      </c>
    </row>
    <row r="6046" spans="1:20" x14ac:dyDescent="0.3">
      <c r="A6046" s="3">
        <f t="shared" si="564"/>
        <v>43352</v>
      </c>
      <c r="B6046">
        <v>9</v>
      </c>
      <c r="C6046">
        <v>9</v>
      </c>
      <c r="D6046">
        <v>21</v>
      </c>
      <c r="E6046">
        <v>0</v>
      </c>
      <c r="F6046" s="1">
        <f>VLOOKUP(A6046,Weather!$A$1:$E$366, 5)</f>
        <v>0.97272727272727166</v>
      </c>
      <c r="G6046" s="1">
        <f>VLOOKUP(D6046, Fall!$A$1:$E$25, 2)</f>
        <v>366.07142857142799</v>
      </c>
      <c r="H6046" s="1">
        <f>VLOOKUP(D6046, Fall!$A$1:$E$25, 3)</f>
        <v>305.62638808916603</v>
      </c>
      <c r="I6046" s="1">
        <f>VLOOKUP(D6046, Fall!$A$1:$E$25, 5)</f>
        <v>271.929824561403</v>
      </c>
      <c r="J6046" s="1">
        <f t="shared" si="565"/>
        <v>271.929824561403</v>
      </c>
      <c r="K6046" s="47">
        <f t="shared" si="566"/>
        <v>5.0872696492507998</v>
      </c>
      <c r="L6046" s="48">
        <f>Solar!K6063/1000*Variables!$B$3</f>
        <v>0</v>
      </c>
      <c r="M6046">
        <f>IF(E6046=1, VLOOKUP(D6046, Sheet1!$A$2:$C$26, 2), Sheet1!$C$3)</f>
        <v>0.18637999999999999</v>
      </c>
      <c r="N6046" s="1">
        <f>'Electricity Rates'!$J$2</f>
        <v>0.24729999999999999</v>
      </c>
      <c r="O6046" s="145">
        <f>L6046-K6046</f>
        <v>-5.0872696492507998</v>
      </c>
      <c r="P6046">
        <f t="shared" si="567"/>
        <v>1.2580817842597227</v>
      </c>
      <c r="Q6046">
        <f>IF(O6046&gt;0, IF(Q6045+O6046*Variables!$B$5&lt;Variables!$B$4, Q6045+O6046*Variables!$B$5, Variables!$B$4), IF(Q6045&gt;-O6046, Q6045+O6046/Variables!$B$5, 0))</f>
        <v>81.849319636046602</v>
      </c>
      <c r="R6046">
        <f>IF(O6046&gt;0, 0, IF(Q6045&gt;-O6046, 0, -O6046 - Q6045*Variables!$B$5))</f>
        <v>0</v>
      </c>
      <c r="S6046">
        <f t="shared" si="568"/>
        <v>0</v>
      </c>
      <c r="T6046">
        <f t="shared" si="569"/>
        <v>0</v>
      </c>
    </row>
    <row r="6047" spans="1:20" x14ac:dyDescent="0.3">
      <c r="A6047" s="3">
        <f t="shared" si="564"/>
        <v>43352</v>
      </c>
      <c r="B6047">
        <v>9</v>
      </c>
      <c r="C6047">
        <v>9</v>
      </c>
      <c r="D6047">
        <v>22</v>
      </c>
      <c r="E6047">
        <v>0</v>
      </c>
      <c r="F6047" s="1">
        <f>VLOOKUP(A6047,Weather!$A$1:$E$366, 5)</f>
        <v>0.97272727272727166</v>
      </c>
      <c r="G6047" s="1">
        <f>VLOOKUP(D6047, Fall!$A$1:$E$25, 2)</f>
        <v>330.35714285714198</v>
      </c>
      <c r="H6047" s="1">
        <f>VLOOKUP(D6047, Fall!$A$1:$E$25, 3)</f>
        <v>272.33281237147202</v>
      </c>
      <c r="I6047" s="1">
        <f>VLOOKUP(D6047, Fall!$A$1:$E$25, 5)</f>
        <v>254.385964912281</v>
      </c>
      <c r="J6047" s="1">
        <f t="shared" si="565"/>
        <v>254.385964912281</v>
      </c>
      <c r="K6047" s="47">
        <f t="shared" si="566"/>
        <v>4.7590587041378596</v>
      </c>
      <c r="L6047" s="48">
        <f>Solar!K6064/1000*Variables!$B$3</f>
        <v>0</v>
      </c>
      <c r="M6047">
        <f>IF(E6047=1, VLOOKUP(D6047, Sheet1!$A$2:$C$26, 2), Sheet1!$C$3)</f>
        <v>0.18637999999999999</v>
      </c>
      <c r="N6047" s="1">
        <f>'Electricity Rates'!$J$2</f>
        <v>0.24729999999999999</v>
      </c>
      <c r="O6047" s="145">
        <f>L6047-K6047</f>
        <v>-4.7590587041378596</v>
      </c>
      <c r="P6047">
        <f t="shared" si="567"/>
        <v>1.1769152175332926</v>
      </c>
      <c r="Q6047">
        <f>IF(O6047&gt;0, IF(Q6046+O6047*Variables!$B$5&lt;Variables!$B$4, Q6046+O6047*Variables!$B$5, Variables!$B$4), IF(Q6046&gt;-O6047, Q6046+O6047/Variables!$B$5, 0))</f>
        <v>76.786491227389305</v>
      </c>
      <c r="R6047">
        <f>IF(O6047&gt;0, 0, IF(Q6046&gt;-O6047, 0, -O6047 - Q6046*Variables!$B$5))</f>
        <v>0</v>
      </c>
      <c r="S6047">
        <f t="shared" si="568"/>
        <v>0</v>
      </c>
      <c r="T6047">
        <f t="shared" si="569"/>
        <v>0</v>
      </c>
    </row>
    <row r="6048" spans="1:20" x14ac:dyDescent="0.3">
      <c r="A6048" s="3">
        <f t="shared" si="564"/>
        <v>43352</v>
      </c>
      <c r="B6048">
        <v>9</v>
      </c>
      <c r="C6048">
        <v>9</v>
      </c>
      <c r="D6048">
        <v>23</v>
      </c>
      <c r="E6048">
        <v>0</v>
      </c>
      <c r="F6048" s="1">
        <f>VLOOKUP(A6048,Weather!$A$1:$E$366, 5)</f>
        <v>0.97272727272727166</v>
      </c>
      <c r="G6048" s="1">
        <f>VLOOKUP(D6048, Fall!$A$1:$E$25, 2)</f>
        <v>303.57142857142799</v>
      </c>
      <c r="H6048" s="1">
        <f>VLOOKUP(D6048, Fall!$A$1:$E$25, 3)</f>
        <v>252.67335691371099</v>
      </c>
      <c r="I6048" s="1">
        <f>VLOOKUP(D6048, Fall!$A$1:$E$25, 5)</f>
        <v>254.385964912281</v>
      </c>
      <c r="J6048" s="1">
        <f t="shared" si="565"/>
        <v>254.385964912281</v>
      </c>
      <c r="K6048" s="47">
        <f t="shared" si="566"/>
        <v>4.7590587041378596</v>
      </c>
      <c r="L6048" s="48">
        <f>Solar!K6065/1000*Variables!$B$3</f>
        <v>0</v>
      </c>
      <c r="M6048">
        <f>IF(E6048=1, VLOOKUP(D6048, Sheet1!$A$2:$C$26, 2), Sheet1!$C$3)</f>
        <v>0.18637999999999999</v>
      </c>
      <c r="N6048" s="1">
        <f>'Electricity Rates'!$J$2</f>
        <v>0.24729999999999999</v>
      </c>
      <c r="O6048" s="145">
        <f>L6048-K6048</f>
        <v>-4.7590587041378596</v>
      </c>
      <c r="P6048">
        <f t="shared" si="567"/>
        <v>1.1769152175332926</v>
      </c>
      <c r="Q6048">
        <f>IF(O6048&gt;0, IF(Q6047+O6048*Variables!$B$5&lt;Variables!$B$4, Q6047+O6048*Variables!$B$5, Variables!$B$4), IF(Q6047&gt;-O6048, Q6047+O6048/Variables!$B$5, 0))</f>
        <v>71.723662818732009</v>
      </c>
      <c r="R6048">
        <f>IF(O6048&gt;0, 0, IF(Q6047&gt;-O6048, 0, -O6048 - Q6047*Variables!$B$5))</f>
        <v>0</v>
      </c>
      <c r="S6048">
        <f t="shared" si="568"/>
        <v>0</v>
      </c>
      <c r="T6048">
        <f t="shared" si="569"/>
        <v>0</v>
      </c>
    </row>
    <row r="6049" spans="1:20" x14ac:dyDescent="0.3">
      <c r="A6049" s="3">
        <f t="shared" si="564"/>
        <v>43352</v>
      </c>
      <c r="B6049">
        <v>9</v>
      </c>
      <c r="C6049">
        <v>9</v>
      </c>
      <c r="D6049">
        <v>24</v>
      </c>
      <c r="E6049">
        <v>0</v>
      </c>
      <c r="F6049" s="1">
        <f>VLOOKUP(A6049,Weather!$A$1:$E$366, 5)</f>
        <v>0.97272727272727166</v>
      </c>
      <c r="G6049" s="1">
        <f>VLOOKUP(D6049, Fall!$A$1:$E$25, 2)</f>
        <v>285.71428571428498</v>
      </c>
      <c r="H6049" s="1">
        <f>VLOOKUP(D6049, Fall!$A$1:$E$25, 3)</f>
        <v>237.47635107345499</v>
      </c>
      <c r="I6049" s="1">
        <f>VLOOKUP(D6049, Fall!$A$1:$E$25, 5)</f>
        <v>254.385964912281</v>
      </c>
      <c r="J6049" s="1">
        <f t="shared" si="565"/>
        <v>254.385964912281</v>
      </c>
      <c r="K6049" s="47">
        <f t="shared" si="566"/>
        <v>4.7590587041378596</v>
      </c>
      <c r="L6049" s="48">
        <f>Solar!K6066/1000*Variables!$B$3</f>
        <v>0</v>
      </c>
      <c r="M6049">
        <f>IF(E6049=1, VLOOKUP(D6049, Sheet1!$A$2:$C$26, 2), Sheet1!$C$3)</f>
        <v>0.18637999999999999</v>
      </c>
      <c r="N6049" s="1">
        <f>'Electricity Rates'!$J$2</f>
        <v>0.24729999999999999</v>
      </c>
      <c r="O6049" s="145">
        <f>L6049-K6049</f>
        <v>-4.7590587041378596</v>
      </c>
      <c r="P6049">
        <f t="shared" si="567"/>
        <v>1.1769152175332926</v>
      </c>
      <c r="Q6049">
        <f>IF(O6049&gt;0, IF(Q6048+O6049*Variables!$B$5&lt;Variables!$B$4, Q6048+O6049*Variables!$B$5, Variables!$B$4), IF(Q6048&gt;-O6049, Q6048+O6049/Variables!$B$5, 0))</f>
        <v>66.660834410074713</v>
      </c>
      <c r="R6049">
        <f>IF(O6049&gt;0, 0, IF(Q6048&gt;-O6049, 0, -O6049 - Q6048*Variables!$B$5))</f>
        <v>0</v>
      </c>
      <c r="S6049">
        <f t="shared" si="568"/>
        <v>0</v>
      </c>
      <c r="T6049">
        <f t="shared" si="569"/>
        <v>0</v>
      </c>
    </row>
    <row r="6050" spans="1:20" x14ac:dyDescent="0.3">
      <c r="A6050" s="3">
        <f t="shared" si="564"/>
        <v>43353</v>
      </c>
      <c r="B6050">
        <v>9</v>
      </c>
      <c r="C6050">
        <v>10</v>
      </c>
      <c r="D6050">
        <v>1</v>
      </c>
      <c r="E6050">
        <v>1</v>
      </c>
      <c r="F6050" s="1">
        <f>VLOOKUP(A6050,Weather!$A$1:$E$366, 5)</f>
        <v>0.98181818181818159</v>
      </c>
      <c r="G6050" s="1">
        <f>VLOOKUP(D6050, Fall!$A$1:$E$25, 2)</f>
        <v>276.78571428571399</v>
      </c>
      <c r="H6050" s="1">
        <f>VLOOKUP(D6050, Fall!$A$1:$E$25, 3)</f>
        <v>258.40056395394299</v>
      </c>
      <c r="I6050" s="1">
        <f>VLOOKUP(D6050, Fall!$A$1:$E$25, 5)</f>
        <v>254.385964912281</v>
      </c>
      <c r="J6050" s="1">
        <f t="shared" si="565"/>
        <v>276.45143882513634</v>
      </c>
      <c r="K6050" s="47">
        <f t="shared" si="566"/>
        <v>5.1718601168341598</v>
      </c>
      <c r="L6050" s="48">
        <f>Solar!K6067/1000*Variables!$B$3</f>
        <v>0</v>
      </c>
      <c r="M6050">
        <f>IF(E6050=1, VLOOKUP(D6050, Sheet1!$A$2:$C$26, 2), Sheet1!$C$3)</f>
        <v>0.18637999999999999</v>
      </c>
      <c r="N6050" s="1">
        <f>'Electricity Rates'!$J$2</f>
        <v>0.24729999999999999</v>
      </c>
      <c r="O6050" s="145">
        <f>L6050-K6050</f>
        <v>-5.1718601168341598</v>
      </c>
      <c r="P6050">
        <f t="shared" si="567"/>
        <v>1.2790010068930877</v>
      </c>
      <c r="Q6050">
        <f>IF(O6050&gt;0, IF(Q6049+O6050*Variables!$B$5&lt;Variables!$B$4, Q6049+O6050*Variables!$B$5, Variables!$B$4), IF(Q6049&gt;-O6050, Q6049+O6050/Variables!$B$5, 0))</f>
        <v>61.158855562378797</v>
      </c>
      <c r="R6050">
        <f>IF(O6050&gt;0, 0, IF(Q6049&gt;-O6050, 0, -O6050 - Q6049*Variables!$B$5))</f>
        <v>0</v>
      </c>
      <c r="S6050">
        <f t="shared" si="568"/>
        <v>0</v>
      </c>
      <c r="T6050">
        <f t="shared" si="569"/>
        <v>0</v>
      </c>
    </row>
    <row r="6051" spans="1:20" x14ac:dyDescent="0.3">
      <c r="A6051" s="3">
        <f t="shared" si="564"/>
        <v>43353</v>
      </c>
      <c r="B6051">
        <v>9</v>
      </c>
      <c r="C6051">
        <v>10</v>
      </c>
      <c r="D6051">
        <v>2</v>
      </c>
      <c r="E6051">
        <v>1</v>
      </c>
      <c r="F6051" s="1">
        <f>VLOOKUP(A6051,Weather!$A$1:$E$366, 5)</f>
        <v>0.98181818181818159</v>
      </c>
      <c r="G6051" s="1">
        <f>VLOOKUP(D6051, Fall!$A$1:$E$25, 2)</f>
        <v>272.32142857142799</v>
      </c>
      <c r="H6051" s="1">
        <f>VLOOKUP(D6051, Fall!$A$1:$E$25, 3)</f>
        <v>244.53669616981199</v>
      </c>
      <c r="I6051" s="1">
        <f>VLOOKUP(D6051, Fall!$A$1:$E$25, 5)</f>
        <v>254.385964912281</v>
      </c>
      <c r="J6051" s="1">
        <f t="shared" si="565"/>
        <v>271.81625161867134</v>
      </c>
      <c r="K6051" s="47">
        <f t="shared" si="566"/>
        <v>5.0851449239270261</v>
      </c>
      <c r="L6051" s="48">
        <f>Solar!K6068/1000*Variables!$B$3</f>
        <v>0</v>
      </c>
      <c r="M6051">
        <f>IF(E6051=1, VLOOKUP(D6051, Sheet1!$A$2:$C$26, 2), Sheet1!$C$3)</f>
        <v>0.18637999999999999</v>
      </c>
      <c r="N6051" s="1">
        <f>'Electricity Rates'!$J$2</f>
        <v>0.24729999999999999</v>
      </c>
      <c r="O6051" s="145">
        <f>L6051-K6051</f>
        <v>-5.0851449239270261</v>
      </c>
      <c r="P6051">
        <f t="shared" si="567"/>
        <v>1.2575563396871534</v>
      </c>
      <c r="Q6051">
        <f>IF(O6051&gt;0, IF(Q6050+O6051*Variables!$B$5&lt;Variables!$B$4, Q6050+O6051*Variables!$B$5, Variables!$B$4), IF(Q6050&gt;-O6051, Q6050+O6051/Variables!$B$5, 0))</f>
        <v>55.749126919903233</v>
      </c>
      <c r="R6051">
        <f>IF(O6051&gt;0, 0, IF(Q6050&gt;-O6051, 0, -O6051 - Q6050*Variables!$B$5))</f>
        <v>0</v>
      </c>
      <c r="S6051">
        <f t="shared" si="568"/>
        <v>0</v>
      </c>
      <c r="T6051">
        <f t="shared" si="569"/>
        <v>0</v>
      </c>
    </row>
    <row r="6052" spans="1:20" x14ac:dyDescent="0.3">
      <c r="A6052" s="3">
        <f t="shared" si="564"/>
        <v>43353</v>
      </c>
      <c r="B6052">
        <v>9</v>
      </c>
      <c r="C6052">
        <v>10</v>
      </c>
      <c r="D6052">
        <v>3</v>
      </c>
      <c r="E6052">
        <v>1</v>
      </c>
      <c r="F6052" s="1">
        <f>VLOOKUP(A6052,Weather!$A$1:$E$366, 5)</f>
        <v>0.98181818181818159</v>
      </c>
      <c r="G6052" s="1">
        <f>VLOOKUP(D6052, Fall!$A$1:$E$25, 2)</f>
        <v>272.32142857142799</v>
      </c>
      <c r="H6052" s="1">
        <f>VLOOKUP(D6052, Fall!$A$1:$E$25, 3)</f>
        <v>252.565207174747</v>
      </c>
      <c r="I6052" s="1">
        <f>VLOOKUP(D6052, Fall!$A$1:$E$25, 5)</f>
        <v>254.385964912281</v>
      </c>
      <c r="J6052" s="1">
        <f t="shared" si="565"/>
        <v>271.96222454603378</v>
      </c>
      <c r="K6052" s="47">
        <f t="shared" si="566"/>
        <v>5.0878757889367066</v>
      </c>
      <c r="L6052" s="48">
        <f>Solar!K6069/1000*Variables!$B$3</f>
        <v>0</v>
      </c>
      <c r="M6052">
        <f>IF(E6052=1, VLOOKUP(D6052, Sheet1!$A$2:$C$26, 2), Sheet1!$C$3)</f>
        <v>0.18637999999999999</v>
      </c>
      <c r="N6052" s="1">
        <f>'Electricity Rates'!$J$2</f>
        <v>0.24729999999999999</v>
      </c>
      <c r="O6052" s="145">
        <f>L6052-K6052</f>
        <v>-5.0878757889367066</v>
      </c>
      <c r="P6052">
        <f t="shared" si="567"/>
        <v>1.2582316826040474</v>
      </c>
      <c r="Q6052">
        <f>IF(O6052&gt;0, IF(Q6051+O6052*Variables!$B$5&lt;Variables!$B$4, Q6051+O6052*Variables!$B$5, Variables!$B$4), IF(Q6051&gt;-O6052, Q6051+O6052/Variables!$B$5, 0))</f>
        <v>50.336493101885459</v>
      </c>
      <c r="R6052">
        <f>IF(O6052&gt;0, 0, IF(Q6051&gt;-O6052, 0, -O6052 - Q6051*Variables!$B$5))</f>
        <v>0</v>
      </c>
      <c r="S6052">
        <f t="shared" si="568"/>
        <v>0</v>
      </c>
      <c r="T6052">
        <f t="shared" si="569"/>
        <v>0</v>
      </c>
    </row>
    <row r="6053" spans="1:20" x14ac:dyDescent="0.3">
      <c r="A6053" s="3">
        <f t="shared" si="564"/>
        <v>43353</v>
      </c>
      <c r="B6053">
        <v>9</v>
      </c>
      <c r="C6053">
        <v>10</v>
      </c>
      <c r="D6053">
        <v>4</v>
      </c>
      <c r="E6053">
        <v>1</v>
      </c>
      <c r="F6053" s="1">
        <f>VLOOKUP(A6053,Weather!$A$1:$E$366, 5)</f>
        <v>0.98181818181818159</v>
      </c>
      <c r="G6053" s="1">
        <f>VLOOKUP(D6053, Fall!$A$1:$E$25, 2)</f>
        <v>272.32142857142799</v>
      </c>
      <c r="H6053" s="1">
        <f>VLOOKUP(D6053, Fall!$A$1:$E$25, 3)</f>
        <v>267.50020564283898</v>
      </c>
      <c r="I6053" s="1">
        <f>VLOOKUP(D6053, Fall!$A$1:$E$25, 5)</f>
        <v>254.385964912281</v>
      </c>
      <c r="J6053" s="1">
        <f t="shared" si="565"/>
        <v>272.23376997272635</v>
      </c>
      <c r="K6053" s="47">
        <f t="shared" si="566"/>
        <v>5.092955867261451</v>
      </c>
      <c r="L6053" s="48">
        <f>Solar!K6070/1000*Variables!$B$3</f>
        <v>0</v>
      </c>
      <c r="M6053">
        <f>IF(E6053=1, VLOOKUP(D6053, Sheet1!$A$2:$C$26, 2), Sheet1!$C$3)</f>
        <v>0.18637999999999999</v>
      </c>
      <c r="N6053" s="1">
        <f>'Electricity Rates'!$J$2</f>
        <v>0.24729999999999999</v>
      </c>
      <c r="O6053" s="145">
        <f>L6053-K6053</f>
        <v>-5.092955867261451</v>
      </c>
      <c r="P6053">
        <f t="shared" si="567"/>
        <v>1.2594879859737569</v>
      </c>
      <c r="Q6053">
        <f>IF(O6053&gt;0, IF(Q6052+O6053*Variables!$B$5&lt;Variables!$B$4, Q6052+O6053*Variables!$B$5, Variables!$B$4), IF(Q6052&gt;-O6053, Q6052+O6053/Variables!$B$5, 0))</f>
        <v>44.91845494522434</v>
      </c>
      <c r="R6053">
        <f>IF(O6053&gt;0, 0, IF(Q6052&gt;-O6053, 0, -O6053 - Q6052*Variables!$B$5))</f>
        <v>0</v>
      </c>
      <c r="S6053">
        <f t="shared" si="568"/>
        <v>0</v>
      </c>
      <c r="T6053">
        <f t="shared" si="569"/>
        <v>0</v>
      </c>
    </row>
    <row r="6054" spans="1:20" x14ac:dyDescent="0.3">
      <c r="A6054" s="3">
        <f t="shared" si="564"/>
        <v>43353</v>
      </c>
      <c r="B6054">
        <v>9</v>
      </c>
      <c r="C6054">
        <v>10</v>
      </c>
      <c r="D6054">
        <v>5</v>
      </c>
      <c r="E6054">
        <v>1</v>
      </c>
      <c r="F6054" s="1">
        <f>VLOOKUP(A6054,Weather!$A$1:$E$366, 5)</f>
        <v>0.98181818181818159</v>
      </c>
      <c r="G6054" s="1">
        <f>VLOOKUP(D6054, Fall!$A$1:$E$25, 2)</f>
        <v>303.57142857142799</v>
      </c>
      <c r="H6054" s="1">
        <f>VLOOKUP(D6054, Fall!$A$1:$E$25, 3)</f>
        <v>277.41442782172697</v>
      </c>
      <c r="I6054" s="1">
        <f>VLOOKUP(D6054, Fall!$A$1:$E$25, 5)</f>
        <v>254.385964912281</v>
      </c>
      <c r="J6054" s="1">
        <f t="shared" si="565"/>
        <v>303.09584673961524</v>
      </c>
      <c r="K6054" s="47">
        <f t="shared" si="566"/>
        <v>5.6703243361385747</v>
      </c>
      <c r="L6054" s="48">
        <f>Solar!K6071/1000*Variables!$B$3</f>
        <v>0</v>
      </c>
      <c r="M6054">
        <f>IF(E6054=1, VLOOKUP(D6054, Sheet1!$A$2:$C$26, 2), Sheet1!$C$3)</f>
        <v>0.18637999999999999</v>
      </c>
      <c r="N6054" s="1">
        <f>'Electricity Rates'!$J$2</f>
        <v>0.24729999999999999</v>
      </c>
      <c r="O6054" s="145">
        <f>L6054-K6054</f>
        <v>-5.6703243361385747</v>
      </c>
      <c r="P6054">
        <f t="shared" si="567"/>
        <v>1.4022712083270694</v>
      </c>
      <c r="Q6054">
        <f>IF(O6054&gt;0, IF(Q6053+O6054*Variables!$B$5&lt;Variables!$B$4, Q6053+O6054*Variables!$B$5, Variables!$B$4), IF(Q6053&gt;-O6054, Q6053+O6054/Variables!$B$5, 0))</f>
        <v>38.886195013162023</v>
      </c>
      <c r="R6054">
        <f>IF(O6054&gt;0, 0, IF(Q6053&gt;-O6054, 0, -O6054 - Q6053*Variables!$B$5))</f>
        <v>0</v>
      </c>
      <c r="S6054">
        <f t="shared" si="568"/>
        <v>0</v>
      </c>
      <c r="T6054">
        <f t="shared" si="569"/>
        <v>0</v>
      </c>
    </row>
    <row r="6055" spans="1:20" x14ac:dyDescent="0.3">
      <c r="A6055" s="3">
        <f t="shared" si="564"/>
        <v>43353</v>
      </c>
      <c r="B6055">
        <v>9</v>
      </c>
      <c r="C6055">
        <v>10</v>
      </c>
      <c r="D6055">
        <v>6</v>
      </c>
      <c r="E6055">
        <v>1</v>
      </c>
      <c r="F6055" s="1">
        <f>VLOOKUP(A6055,Weather!$A$1:$E$366, 5)</f>
        <v>0.98181818181818159</v>
      </c>
      <c r="G6055" s="1">
        <f>VLOOKUP(D6055, Fall!$A$1:$E$25, 2)</f>
        <v>401.78571428571399</v>
      </c>
      <c r="H6055" s="1">
        <f>VLOOKUP(D6055, Fall!$A$1:$E$25, 3)</f>
        <v>309.98601628691301</v>
      </c>
      <c r="I6055" s="1">
        <f>VLOOKUP(D6055, Fall!$A$1:$E$25, 5)</f>
        <v>271.929824561403</v>
      </c>
      <c r="J6055" s="1">
        <f t="shared" si="565"/>
        <v>400.11662886755397</v>
      </c>
      <c r="K6055" s="47">
        <f t="shared" si="566"/>
        <v>7.4853914442136826</v>
      </c>
      <c r="L6055" s="48">
        <f>Solar!K6072/1000*Variables!$B$3</f>
        <v>0</v>
      </c>
      <c r="M6055">
        <f>IF(E6055=1, VLOOKUP(D6055, Sheet1!$A$2:$C$26, 2), Sheet1!$C$3)</f>
        <v>0.18637999999999999</v>
      </c>
      <c r="N6055" s="1">
        <f>'Electricity Rates'!$J$2</f>
        <v>0.24729999999999999</v>
      </c>
      <c r="O6055" s="145">
        <f>L6055-K6055</f>
        <v>-7.4853914442136826</v>
      </c>
      <c r="P6055">
        <f t="shared" si="567"/>
        <v>1.8511373041540438</v>
      </c>
      <c r="Q6055">
        <f>IF(O6055&gt;0, IF(Q6054+O6055*Variables!$B$5&lt;Variables!$B$4, Q6054+O6055*Variables!$B$5, Variables!$B$4), IF(Q6054&gt;-O6055, Q6054+O6055/Variables!$B$5, 0))</f>
        <v>30.923012625700657</v>
      </c>
      <c r="R6055">
        <f>IF(O6055&gt;0, 0, IF(Q6054&gt;-O6055, 0, -O6055 - Q6054*Variables!$B$5))</f>
        <v>0</v>
      </c>
      <c r="S6055">
        <f t="shared" si="568"/>
        <v>0</v>
      </c>
      <c r="T6055">
        <f t="shared" si="569"/>
        <v>0</v>
      </c>
    </row>
    <row r="6056" spans="1:20" x14ac:dyDescent="0.3">
      <c r="A6056" s="3">
        <f t="shared" si="564"/>
        <v>43353</v>
      </c>
      <c r="B6056">
        <v>9</v>
      </c>
      <c r="C6056">
        <v>10</v>
      </c>
      <c r="D6056">
        <v>7</v>
      </c>
      <c r="E6056">
        <v>1</v>
      </c>
      <c r="F6056" s="1">
        <f>VLOOKUP(A6056,Weather!$A$1:$E$366, 5)</f>
        <v>0.98181818181818159</v>
      </c>
      <c r="G6056" s="1">
        <f>VLOOKUP(D6056, Fall!$A$1:$E$25, 2)</f>
        <v>593.74999999999898</v>
      </c>
      <c r="H6056" s="1">
        <f>VLOOKUP(D6056, Fall!$A$1:$E$25, 3)</f>
        <v>390.39236653779699</v>
      </c>
      <c r="I6056" s="1">
        <f>VLOOKUP(D6056, Fall!$A$1:$E$25, 5)</f>
        <v>263.15789473684202</v>
      </c>
      <c r="J6056" s="1">
        <f t="shared" si="565"/>
        <v>590.05258848250435</v>
      </c>
      <c r="K6056" s="47">
        <f t="shared" si="566"/>
        <v>11.038717910734746</v>
      </c>
      <c r="L6056" s="48">
        <f>Solar!K6073/1000*Variables!$B$3</f>
        <v>1.6601500000000002</v>
      </c>
      <c r="M6056">
        <f>IF(E6056=1, VLOOKUP(D6056, Sheet1!$A$2:$C$26, 2), Sheet1!$C$3)</f>
        <v>0.18637999999999999</v>
      </c>
      <c r="N6056" s="1">
        <f>'Electricity Rates'!$J$2</f>
        <v>0.24729999999999999</v>
      </c>
      <c r="O6056" s="145">
        <f>L6056-K6056</f>
        <v>-9.3785679107347466</v>
      </c>
      <c r="P6056">
        <f t="shared" si="567"/>
        <v>2.7298749393247026</v>
      </c>
      <c r="Q6056">
        <f>IF(O6056&gt;0, IF(Q6055+O6056*Variables!$B$5&lt;Variables!$B$4, Q6055+O6056*Variables!$B$5, Variables!$B$4), IF(Q6055&gt;-O6056, Q6055+O6056/Variables!$B$5, 0))</f>
        <v>20.945812720663692</v>
      </c>
      <c r="R6056">
        <f>IF(O6056&gt;0, 0, IF(Q6055&gt;-O6056, 0, -O6056 - Q6055*Variables!$B$5))</f>
        <v>0</v>
      </c>
      <c r="S6056">
        <f t="shared" si="568"/>
        <v>0</v>
      </c>
      <c r="T6056">
        <f t="shared" si="569"/>
        <v>0</v>
      </c>
    </row>
    <row r="6057" spans="1:20" x14ac:dyDescent="0.3">
      <c r="A6057" s="3">
        <f t="shared" si="564"/>
        <v>43353</v>
      </c>
      <c r="B6057">
        <v>9</v>
      </c>
      <c r="C6057">
        <v>10</v>
      </c>
      <c r="D6057">
        <v>8</v>
      </c>
      <c r="E6057">
        <v>1</v>
      </c>
      <c r="F6057" s="1">
        <f>VLOOKUP(A6057,Weather!$A$1:$E$366, 5)</f>
        <v>0.98181818181818159</v>
      </c>
      <c r="G6057" s="1">
        <f>VLOOKUP(D6057, Fall!$A$1:$E$25, 2)</f>
        <v>866.07142857142799</v>
      </c>
      <c r="H6057" s="1">
        <f>VLOOKUP(D6057, Fall!$A$1:$E$25, 3)</f>
        <v>561.61059471909198</v>
      </c>
      <c r="I6057" s="1">
        <f>VLOOKUP(D6057, Fall!$A$1:$E$25, 5)</f>
        <v>271.929824561403</v>
      </c>
      <c r="J6057" s="1">
        <f t="shared" si="565"/>
        <v>860.53577704683994</v>
      </c>
      <c r="K6057" s="47">
        <f t="shared" si="566"/>
        <v>16.098923859219127</v>
      </c>
      <c r="L6057" s="48">
        <f>Solar!K6074/1000*Variables!$B$3</f>
        <v>4.1180500000000002</v>
      </c>
      <c r="M6057">
        <f>IF(E6057=1, VLOOKUP(D6057, Sheet1!$A$2:$C$26, 2), Sheet1!$C$3)</f>
        <v>0.18637999999999999</v>
      </c>
      <c r="N6057" s="1">
        <f>'Electricity Rates'!$J$2</f>
        <v>0.24729999999999999</v>
      </c>
      <c r="O6057" s="145">
        <f>L6057-K6057</f>
        <v>-11.980873859219127</v>
      </c>
      <c r="P6057">
        <f t="shared" si="567"/>
        <v>3.9812638703848902</v>
      </c>
      <c r="Q6057">
        <f>IF(O6057&gt;0, IF(Q6056+O6057*Variables!$B$5&lt;Variables!$B$4, Q6056+O6057*Variables!$B$5, Variables!$B$4), IF(Q6056&gt;-O6057, Q6056+O6057/Variables!$B$5, 0))</f>
        <v>8.200202232132705</v>
      </c>
      <c r="R6057">
        <f>IF(O6057&gt;0, 0, IF(Q6056&gt;-O6057, 0, -O6057 - Q6056*Variables!$B$5))</f>
        <v>0</v>
      </c>
      <c r="S6057">
        <f t="shared" si="568"/>
        <v>0</v>
      </c>
      <c r="T6057">
        <f t="shared" si="569"/>
        <v>0</v>
      </c>
    </row>
    <row r="6058" spans="1:20" x14ac:dyDescent="0.3">
      <c r="A6058" s="3">
        <f t="shared" si="564"/>
        <v>43353</v>
      </c>
      <c r="B6058">
        <v>9</v>
      </c>
      <c r="C6058">
        <v>10</v>
      </c>
      <c r="D6058">
        <v>9</v>
      </c>
      <c r="E6058">
        <v>1</v>
      </c>
      <c r="F6058" s="1">
        <f>VLOOKUP(A6058,Weather!$A$1:$E$366, 5)</f>
        <v>0.98181818181818159</v>
      </c>
      <c r="G6058" s="1">
        <f>VLOOKUP(D6058, Fall!$A$1:$E$25, 2)</f>
        <v>1080.3571428571399</v>
      </c>
      <c r="H6058" s="1">
        <f>VLOOKUP(D6058, Fall!$A$1:$E$25, 3)</f>
        <v>760.17932055605797</v>
      </c>
      <c r="I6058" s="1">
        <f>VLOOKUP(D6058, Fall!$A$1:$E$25, 5)</f>
        <v>311.40350877192998</v>
      </c>
      <c r="J6058" s="1">
        <f t="shared" si="565"/>
        <v>1074.5357279062112</v>
      </c>
      <c r="K6058" s="47">
        <f t="shared" si="566"/>
        <v>20.102440048382899</v>
      </c>
      <c r="L6058" s="48">
        <f>Solar!K6075/1000*Variables!$B$3</f>
        <v>6.7421999999999995</v>
      </c>
      <c r="M6058">
        <f>IF(E6058=1, VLOOKUP(D6058, Sheet1!$A$2:$C$26, 2), Sheet1!$C$3)</f>
        <v>0.25796000000000002</v>
      </c>
      <c r="N6058" s="1">
        <f>'Electricity Rates'!$J$2</f>
        <v>0.24729999999999999</v>
      </c>
      <c r="O6058" s="145">
        <f>L6058-K6058</f>
        <v>-13.360240048382899</v>
      </c>
      <c r="P6058">
        <f t="shared" si="567"/>
        <v>4.971333423965091</v>
      </c>
      <c r="Q6058">
        <f>IF(O6058&gt;0, IF(Q6057+O6058*Variables!$B$5&lt;Variables!$B$4, Q6057+O6058*Variables!$B$5, Variables!$B$4), IF(Q6057&gt;-O6058, Q6057+O6058/Variables!$B$5, 0))</f>
        <v>0</v>
      </c>
      <c r="R6058">
        <f>IF(O6058&gt;0, 0, IF(Q6057&gt;-O6058, 0, -O6058 - Q6057*Variables!$B$5))</f>
        <v>5.6520499501781565</v>
      </c>
      <c r="S6058">
        <f t="shared" si="568"/>
        <v>1.4580028051479574</v>
      </c>
      <c r="T6058">
        <f t="shared" si="569"/>
        <v>0</v>
      </c>
    </row>
    <row r="6059" spans="1:20" x14ac:dyDescent="0.3">
      <c r="A6059" s="3">
        <f t="shared" si="564"/>
        <v>43353</v>
      </c>
      <c r="B6059">
        <v>9</v>
      </c>
      <c r="C6059">
        <v>10</v>
      </c>
      <c r="D6059">
        <v>10</v>
      </c>
      <c r="E6059">
        <v>1</v>
      </c>
      <c r="F6059" s="1">
        <f>VLOOKUP(A6059,Weather!$A$1:$E$366, 5)</f>
        <v>0.98181818181818159</v>
      </c>
      <c r="G6059" s="1">
        <f>VLOOKUP(D6059, Fall!$A$1:$E$25, 2)</f>
        <v>1205.3571428571399</v>
      </c>
      <c r="H6059" s="1">
        <f>VLOOKUP(D6059, Fall!$A$1:$E$25, 3)</f>
        <v>904.12930821748796</v>
      </c>
      <c r="I6059" s="1">
        <f>VLOOKUP(D6059, Fall!$A$1:$E$25, 5)</f>
        <v>359.64912280701702</v>
      </c>
      <c r="J6059" s="1">
        <f t="shared" si="565"/>
        <v>1199.880273136419</v>
      </c>
      <c r="K6059" s="47">
        <f t="shared" si="566"/>
        <v>22.447388792704228</v>
      </c>
      <c r="L6059" s="48">
        <f>Solar!K6076/1000*Variables!$B$3</f>
        <v>16.389250000000004</v>
      </c>
      <c r="M6059">
        <f>IF(E6059=1, VLOOKUP(D6059, Sheet1!$A$2:$C$26, 2), Sheet1!$C$3)</f>
        <v>0.25796000000000002</v>
      </c>
      <c r="N6059" s="1">
        <f>'Electricity Rates'!$J$2</f>
        <v>0.24729999999999999</v>
      </c>
      <c r="O6059" s="145">
        <f>L6059-K6059</f>
        <v>-6.0581387927042236</v>
      </c>
      <c r="P6059">
        <f t="shared" si="567"/>
        <v>5.5512392484357553</v>
      </c>
      <c r="Q6059">
        <f>IF(O6059&gt;0, IF(Q6058+O6059*Variables!$B$5&lt;Variables!$B$4, Q6058+O6059*Variables!$B$5, Variables!$B$4), IF(Q6058&gt;-O6059, Q6058+O6059/Variables!$B$5, 0))</f>
        <v>0</v>
      </c>
      <c r="R6059">
        <f>IF(O6059&gt;0, 0, IF(Q6058&gt;-O6059, 0, -O6059 - Q6058*Variables!$B$5))</f>
        <v>6.0581387927042236</v>
      </c>
      <c r="S6059">
        <f t="shared" si="568"/>
        <v>1.5627574829659816</v>
      </c>
      <c r="T6059">
        <f t="shared" si="569"/>
        <v>0</v>
      </c>
    </row>
    <row r="6060" spans="1:20" x14ac:dyDescent="0.3">
      <c r="A6060" s="3">
        <f t="shared" si="564"/>
        <v>43353</v>
      </c>
      <c r="B6060">
        <v>9</v>
      </c>
      <c r="C6060">
        <v>10</v>
      </c>
      <c r="D6060">
        <v>11</v>
      </c>
      <c r="E6060">
        <v>1</v>
      </c>
      <c r="F6060" s="1">
        <f>VLOOKUP(A6060,Weather!$A$1:$E$366, 5)</f>
        <v>0.98181818181818159</v>
      </c>
      <c r="G6060" s="1">
        <f>VLOOKUP(D6060, Fall!$A$1:$E$25, 2)</f>
        <v>1290.17857142857</v>
      </c>
      <c r="H6060" s="1">
        <f>VLOOKUP(D6060, Fall!$A$1:$E$25, 3)</f>
        <v>975.19947355433101</v>
      </c>
      <c r="I6060" s="1">
        <f>VLOOKUP(D6060, Fall!$A$1:$E$25, 5)</f>
        <v>377.19298245613999</v>
      </c>
      <c r="J6060" s="1">
        <f t="shared" si="565"/>
        <v>1284.4516787399473</v>
      </c>
      <c r="K6060" s="47">
        <f t="shared" si="566"/>
        <v>24.029552667576137</v>
      </c>
      <c r="L6060" s="48">
        <f>Solar!K6077/1000*Variables!$B$3</f>
        <v>19.860249999999997</v>
      </c>
      <c r="M6060">
        <f>IF(E6060=1, VLOOKUP(D6060, Sheet1!$A$2:$C$26, 2), Sheet1!$C$3)</f>
        <v>0.25796000000000002</v>
      </c>
      <c r="N6060" s="1">
        <f>'Electricity Rates'!$J$2</f>
        <v>0.24729999999999999</v>
      </c>
      <c r="O6060" s="145">
        <f>L6060-K6060</f>
        <v>-4.1693026675761402</v>
      </c>
      <c r="P6060">
        <f t="shared" si="567"/>
        <v>5.9425083746915783</v>
      </c>
      <c r="Q6060">
        <f>IF(O6060&gt;0, IF(Q6059+O6060*Variables!$B$5&lt;Variables!$B$4, Q6059+O6060*Variables!$B$5, Variables!$B$4), IF(Q6059&gt;-O6060, Q6059+O6060/Variables!$B$5, 0))</f>
        <v>0</v>
      </c>
      <c r="R6060">
        <f>IF(O6060&gt;0, 0, IF(Q6059&gt;-O6060, 0, -O6060 - Q6059*Variables!$B$5))</f>
        <v>4.1693026675761402</v>
      </c>
      <c r="S6060">
        <f t="shared" si="568"/>
        <v>1.0755133161279413</v>
      </c>
      <c r="T6060">
        <f t="shared" si="569"/>
        <v>0</v>
      </c>
    </row>
    <row r="6061" spans="1:20" x14ac:dyDescent="0.3">
      <c r="A6061" s="3">
        <f t="shared" si="564"/>
        <v>43353</v>
      </c>
      <c r="B6061">
        <v>9</v>
      </c>
      <c r="C6061">
        <v>10</v>
      </c>
      <c r="D6061">
        <v>12</v>
      </c>
      <c r="E6061">
        <v>1</v>
      </c>
      <c r="F6061" s="1">
        <f>VLOOKUP(A6061,Weather!$A$1:$E$366, 5)</f>
        <v>0.98181818181818159</v>
      </c>
      <c r="G6061" s="1">
        <f>VLOOKUP(D6061, Fall!$A$1:$E$25, 2)</f>
        <v>1366.07142857142</v>
      </c>
      <c r="H6061" s="1">
        <f>VLOOKUP(D6061, Fall!$A$1:$E$25, 3)</f>
        <v>996.442378876367</v>
      </c>
      <c r="I6061" s="1">
        <f>VLOOKUP(D6061, Fall!$A$1:$E$25, 5)</f>
        <v>368.42105263157799</v>
      </c>
      <c r="J6061" s="1">
        <f t="shared" si="565"/>
        <v>1359.3509003951463</v>
      </c>
      <c r="K6061" s="47">
        <f t="shared" si="566"/>
        <v>25.430769094253762</v>
      </c>
      <c r="L6061" s="48">
        <f>Solar!K6078/1000*Variables!$B$3</f>
        <v>13.9131</v>
      </c>
      <c r="M6061">
        <f>IF(E6061=1, VLOOKUP(D6061, Sheet1!$A$2:$C$26, 2), Sheet1!$C$3)</f>
        <v>0.25796000000000002</v>
      </c>
      <c r="N6061" s="1">
        <f>'Electricity Rates'!$J$2</f>
        <v>0.24729999999999999</v>
      </c>
      <c r="O6061" s="145">
        <f>L6061-K6061</f>
        <v>-11.517669094253762</v>
      </c>
      <c r="P6061">
        <f t="shared" si="567"/>
        <v>6.2890291970089551</v>
      </c>
      <c r="Q6061">
        <f>IF(O6061&gt;0, IF(Q6060+O6061*Variables!$B$5&lt;Variables!$B$4, Q6060+O6061*Variables!$B$5, Variables!$B$4), IF(Q6060&gt;-O6061, Q6060+O6061/Variables!$B$5, 0))</f>
        <v>0</v>
      </c>
      <c r="R6061">
        <f>IF(O6061&gt;0, 0, IF(Q6060&gt;-O6061, 0, -O6061 - Q6060*Variables!$B$5))</f>
        <v>11.517669094253762</v>
      </c>
      <c r="S6061">
        <f t="shared" si="568"/>
        <v>2.9710979195537006</v>
      </c>
      <c r="T6061">
        <f t="shared" si="569"/>
        <v>0</v>
      </c>
    </row>
    <row r="6062" spans="1:20" x14ac:dyDescent="0.3">
      <c r="A6062" s="3">
        <f t="shared" si="564"/>
        <v>43353</v>
      </c>
      <c r="B6062">
        <v>9</v>
      </c>
      <c r="C6062">
        <v>10</v>
      </c>
      <c r="D6062">
        <v>13</v>
      </c>
      <c r="E6062">
        <v>1</v>
      </c>
      <c r="F6062" s="1">
        <f>VLOOKUP(A6062,Weather!$A$1:$E$366, 5)</f>
        <v>0.98181818181818159</v>
      </c>
      <c r="G6062" s="1">
        <f>VLOOKUP(D6062, Fall!$A$1:$E$25, 2)</f>
        <v>1446.42857142857</v>
      </c>
      <c r="H6062" s="1">
        <f>VLOOKUP(D6062, Fall!$A$1:$E$25, 3)</f>
        <v>1031.4839187299399</v>
      </c>
      <c r="I6062" s="1">
        <f>VLOOKUP(D6062, Fall!$A$1:$E$25, 5)</f>
        <v>350.87719298245599</v>
      </c>
      <c r="J6062" s="1">
        <f t="shared" si="565"/>
        <v>1438.8841231976858</v>
      </c>
      <c r="K6062" s="47">
        <f t="shared" si="566"/>
        <v>26.918678525016102</v>
      </c>
      <c r="L6062" s="48">
        <f>Solar!K6079/1000*Variables!$B$3</f>
        <v>33.095150000000004</v>
      </c>
      <c r="M6062">
        <f>IF(E6062=1, VLOOKUP(D6062, Sheet1!$A$2:$C$26, 2), Sheet1!$C$3)</f>
        <v>0.55478000000000005</v>
      </c>
      <c r="N6062" s="1">
        <f>'Electricity Rates'!$J$2</f>
        <v>0.24729999999999999</v>
      </c>
      <c r="O6062" s="145">
        <f>L6062-K6062</f>
        <v>6.1764714749839023</v>
      </c>
      <c r="P6062">
        <f t="shared" si="567"/>
        <v>6.6569891992364818</v>
      </c>
      <c r="Q6062">
        <f>IF(O6062&gt;0, IF(Q6061+O6062*Variables!$B$5&lt;Variables!$B$4, Q6061+O6062*Variables!$B$5, Variables!$B$4), IF(Q6061&gt;-O6062, Q6061+O6062/Variables!$B$5, 0))</f>
        <v>5.8058831864848681</v>
      </c>
      <c r="R6062">
        <f>IF(O6062&gt;0, 0, IF(Q6061&gt;-O6062, 0, -O6062 - Q6061*Variables!$B$5))</f>
        <v>0</v>
      </c>
      <c r="S6062">
        <f t="shared" si="568"/>
        <v>0</v>
      </c>
      <c r="T6062">
        <f t="shared" si="569"/>
        <v>0</v>
      </c>
    </row>
    <row r="6063" spans="1:20" x14ac:dyDescent="0.3">
      <c r="A6063" s="3">
        <f t="shared" si="564"/>
        <v>43353</v>
      </c>
      <c r="B6063">
        <v>9</v>
      </c>
      <c r="C6063">
        <v>10</v>
      </c>
      <c r="D6063">
        <v>14</v>
      </c>
      <c r="E6063">
        <v>1</v>
      </c>
      <c r="F6063" s="1">
        <f>VLOOKUP(A6063,Weather!$A$1:$E$366, 5)</f>
        <v>0.98181818181818159</v>
      </c>
      <c r="G6063" s="1">
        <f>VLOOKUP(D6063, Fall!$A$1:$E$25, 2)</f>
        <v>1482.1428571428501</v>
      </c>
      <c r="H6063" s="1">
        <f>VLOOKUP(D6063, Fall!$A$1:$E$25, 3)</f>
        <v>1052.56230978037</v>
      </c>
      <c r="I6063" s="1">
        <f>VLOOKUP(D6063, Fall!$A$1:$E$25, 5)</f>
        <v>342.105263157894</v>
      </c>
      <c r="J6063" s="1">
        <f t="shared" si="565"/>
        <v>1474.3323017362595</v>
      </c>
      <c r="K6063" s="47">
        <f t="shared" si="566"/>
        <v>27.581843895314755</v>
      </c>
      <c r="L6063" s="48">
        <f>Solar!K6080/1000*Variables!$B$3</f>
        <v>32.496700000000004</v>
      </c>
      <c r="M6063">
        <f>IF(E6063=1, VLOOKUP(D6063, Sheet1!$A$2:$C$26, 2), Sheet1!$C$3)</f>
        <v>0.55478000000000005</v>
      </c>
      <c r="N6063" s="1">
        <f>'Electricity Rates'!$J$2</f>
        <v>0.24729999999999999</v>
      </c>
      <c r="O6063" s="145">
        <f>L6063-K6063</f>
        <v>4.9148561046852492</v>
      </c>
      <c r="P6063">
        <f t="shared" si="567"/>
        <v>6.8209899953113391</v>
      </c>
      <c r="Q6063">
        <f>IF(O6063&gt;0, IF(Q6062+O6063*Variables!$B$5&lt;Variables!$B$4, Q6062+O6063*Variables!$B$5, Variables!$B$4), IF(Q6062&gt;-O6063, Q6062+O6063/Variables!$B$5, 0))</f>
        <v>10.425847924889002</v>
      </c>
      <c r="R6063">
        <f>IF(O6063&gt;0, 0, IF(Q6062&gt;-O6063, 0, -O6063 - Q6062*Variables!$B$5))</f>
        <v>0</v>
      </c>
      <c r="S6063">
        <f t="shared" si="568"/>
        <v>0</v>
      </c>
      <c r="T6063">
        <f t="shared" si="569"/>
        <v>0</v>
      </c>
    </row>
    <row r="6064" spans="1:20" x14ac:dyDescent="0.3">
      <c r="A6064" s="3">
        <f t="shared" si="564"/>
        <v>43353</v>
      </c>
      <c r="B6064">
        <v>9</v>
      </c>
      <c r="C6064">
        <v>10</v>
      </c>
      <c r="D6064">
        <v>15</v>
      </c>
      <c r="E6064">
        <v>1</v>
      </c>
      <c r="F6064" s="1">
        <f>VLOOKUP(A6064,Weather!$A$1:$E$366, 5)</f>
        <v>0.98181818181818159</v>
      </c>
      <c r="G6064" s="1">
        <f>VLOOKUP(D6064, Fall!$A$1:$E$25, 2)</f>
        <v>1437.5</v>
      </c>
      <c r="H6064" s="1">
        <f>VLOOKUP(D6064, Fall!$A$1:$E$25, 3)</f>
        <v>1060.00658057086</v>
      </c>
      <c r="I6064" s="1">
        <f>VLOOKUP(D6064, Fall!$A$1:$E$25, 5)</f>
        <v>328.94736842105198</v>
      </c>
      <c r="J6064" s="1">
        <f t="shared" si="565"/>
        <v>1430.6364832831064</v>
      </c>
      <c r="K6064" s="47">
        <f t="shared" si="566"/>
        <v>26.764381480611124</v>
      </c>
      <c r="L6064" s="48">
        <f>Solar!K6081/1000*Variables!$B$3</f>
        <v>30.4253</v>
      </c>
      <c r="M6064">
        <f>IF(E6064=1, VLOOKUP(D6064, Sheet1!$A$2:$C$26, 2), Sheet1!$C$3)</f>
        <v>0.55478000000000005</v>
      </c>
      <c r="N6064" s="1">
        <f>'Electricity Rates'!$J$2</f>
        <v>0.24729999999999999</v>
      </c>
      <c r="O6064" s="145">
        <f>L6064-K6064</f>
        <v>3.6609185193888756</v>
      </c>
      <c r="P6064">
        <f t="shared" si="567"/>
        <v>6.6188315401551305</v>
      </c>
      <c r="Q6064">
        <f>IF(O6064&gt;0, IF(Q6063+O6064*Variables!$B$5&lt;Variables!$B$4, Q6063+O6064*Variables!$B$5, Variables!$B$4), IF(Q6063&gt;-O6064, Q6063+O6064/Variables!$B$5, 0))</f>
        <v>13.867111333114545</v>
      </c>
      <c r="R6064">
        <f>IF(O6064&gt;0, 0, IF(Q6063&gt;-O6064, 0, -O6064 - Q6063*Variables!$B$5))</f>
        <v>0</v>
      </c>
      <c r="S6064">
        <f t="shared" si="568"/>
        <v>0</v>
      </c>
      <c r="T6064">
        <f t="shared" si="569"/>
        <v>0</v>
      </c>
    </row>
    <row r="6065" spans="1:20" x14ac:dyDescent="0.3">
      <c r="A6065" s="3">
        <f t="shared" si="564"/>
        <v>43353</v>
      </c>
      <c r="B6065">
        <v>9</v>
      </c>
      <c r="C6065">
        <v>10</v>
      </c>
      <c r="D6065">
        <v>16</v>
      </c>
      <c r="E6065">
        <v>1</v>
      </c>
      <c r="F6065" s="1">
        <f>VLOOKUP(A6065,Weather!$A$1:$E$366, 5)</f>
        <v>0.98181818181818159</v>
      </c>
      <c r="G6065" s="1">
        <f>VLOOKUP(D6065, Fall!$A$1:$E$25, 2)</f>
        <v>1348.2142857142801</v>
      </c>
      <c r="H6065" s="1">
        <f>VLOOKUP(D6065, Fall!$A$1:$E$25, 3)</f>
        <v>1003.98947108661</v>
      </c>
      <c r="I6065" s="1">
        <f>VLOOKUP(D6065, Fall!$A$1:$E$25, 5)</f>
        <v>298.24561403508801</v>
      </c>
      <c r="J6065" s="1">
        <f t="shared" si="565"/>
        <v>1341.9556527210498</v>
      </c>
      <c r="K6065" s="47">
        <f t="shared" si="566"/>
        <v>25.105338385517179</v>
      </c>
      <c r="L6065" s="48">
        <f>Solar!K6082/1000*Variables!$B$3</f>
        <v>21.699149999999999</v>
      </c>
      <c r="M6065">
        <f>IF(E6065=1, VLOOKUP(D6065, Sheet1!$A$2:$C$26, 2), Sheet1!$C$3)</f>
        <v>0.55478000000000005</v>
      </c>
      <c r="N6065" s="1">
        <f>'Electricity Rates'!$J$2</f>
        <v>0.24729999999999999</v>
      </c>
      <c r="O6065" s="145">
        <f>L6065-K6065</f>
        <v>-3.4061883855171793</v>
      </c>
      <c r="P6065">
        <f t="shared" si="567"/>
        <v>6.2085501827383984</v>
      </c>
      <c r="Q6065">
        <f>IF(O6065&gt;0, IF(Q6064+O6065*Variables!$B$5&lt;Variables!$B$4, Q6064+O6065*Variables!$B$5, Variables!$B$4), IF(Q6064&gt;-O6065, Q6064+O6065/Variables!$B$5, 0))</f>
        <v>10.243506667670736</v>
      </c>
      <c r="R6065">
        <f>IF(O6065&gt;0, 0, IF(Q6064&gt;-O6065, 0, -O6065 - Q6064*Variables!$B$5))</f>
        <v>0</v>
      </c>
      <c r="S6065">
        <f t="shared" si="568"/>
        <v>0</v>
      </c>
      <c r="T6065">
        <f t="shared" si="569"/>
        <v>0</v>
      </c>
    </row>
    <row r="6066" spans="1:20" x14ac:dyDescent="0.3">
      <c r="A6066" s="3">
        <f t="shared" si="564"/>
        <v>43353</v>
      </c>
      <c r="B6066">
        <v>9</v>
      </c>
      <c r="C6066">
        <v>10</v>
      </c>
      <c r="D6066">
        <v>17</v>
      </c>
      <c r="E6066">
        <v>1</v>
      </c>
      <c r="F6066" s="1">
        <f>VLOOKUP(A6066,Weather!$A$1:$E$366, 5)</f>
        <v>0.98181818181818159</v>
      </c>
      <c r="G6066" s="1">
        <f>VLOOKUP(D6066, Fall!$A$1:$E$25, 2)</f>
        <v>1080.3571428571399</v>
      </c>
      <c r="H6066" s="1">
        <f>VLOOKUP(D6066, Fall!$A$1:$E$25, 3)</f>
        <v>794.90091642515802</v>
      </c>
      <c r="I6066" s="1">
        <f>VLOOKUP(D6066, Fall!$A$1:$E$25, 5)</f>
        <v>263.15789473684202</v>
      </c>
      <c r="J6066" s="1">
        <f t="shared" si="565"/>
        <v>1075.1670296492857</v>
      </c>
      <c r="K6066" s="47">
        <f t="shared" si="566"/>
        <v>20.114250456462422</v>
      </c>
      <c r="L6066" s="48">
        <f>Solar!K6083/1000*Variables!$B$3</f>
        <v>9.1448999999999998</v>
      </c>
      <c r="M6066">
        <f>IF(E6066=1, VLOOKUP(D6066, Sheet1!$A$2:$C$26, 2), Sheet1!$C$3)</f>
        <v>0.55478000000000005</v>
      </c>
      <c r="N6066" s="1">
        <f>'Electricity Rates'!$J$2</f>
        <v>0.24729999999999999</v>
      </c>
      <c r="O6066" s="145">
        <f>L6066-K6066</f>
        <v>-10.969350456462422</v>
      </c>
      <c r="P6066">
        <f t="shared" si="567"/>
        <v>4.9742541378831566</v>
      </c>
      <c r="Q6066">
        <f>IF(O6066&gt;0, IF(Q6065+O6066*Variables!$B$5&lt;Variables!$B$4, Q6065+O6066*Variables!$B$5, Variables!$B$4), IF(Q6065&gt;-O6066, Q6065+O6066/Variables!$B$5, 0))</f>
        <v>0</v>
      </c>
      <c r="R6066">
        <f>IF(O6066&gt;0, 0, IF(Q6065&gt;-O6066, 0, -O6066 - Q6065*Variables!$B$5))</f>
        <v>1.3404541888519308</v>
      </c>
      <c r="S6066">
        <f t="shared" si="568"/>
        <v>0.74365717489127425</v>
      </c>
      <c r="T6066">
        <f t="shared" si="569"/>
        <v>1</v>
      </c>
    </row>
    <row r="6067" spans="1:20" x14ac:dyDescent="0.3">
      <c r="A6067" s="3">
        <f t="shared" si="564"/>
        <v>43353</v>
      </c>
      <c r="B6067">
        <v>9</v>
      </c>
      <c r="C6067">
        <v>10</v>
      </c>
      <c r="D6067">
        <v>18</v>
      </c>
      <c r="E6067">
        <v>1</v>
      </c>
      <c r="F6067" s="1">
        <f>VLOOKUP(A6067,Weather!$A$1:$E$366, 5)</f>
        <v>0.98181818181818159</v>
      </c>
      <c r="G6067" s="1">
        <f>VLOOKUP(D6067, Fall!$A$1:$E$25, 2)</f>
        <v>678.57142857142799</v>
      </c>
      <c r="H6067" s="1">
        <f>VLOOKUP(D6067, Fall!$A$1:$E$25, 3)</f>
        <v>583.61400485626905</v>
      </c>
      <c r="I6067" s="1">
        <f>VLOOKUP(D6067, Fall!$A$1:$E$25, 5)</f>
        <v>280.70175438596499</v>
      </c>
      <c r="J6067" s="1">
        <f t="shared" si="565"/>
        <v>676.84492995842504</v>
      </c>
      <c r="K6067" s="47">
        <f t="shared" si="566"/>
        <v>12.662431106924307</v>
      </c>
      <c r="L6067" s="48">
        <f>Solar!K6084/1000*Variables!$B$3</f>
        <v>2.9235499999999996</v>
      </c>
      <c r="M6067">
        <f>IF(E6067=1, VLOOKUP(D6067, Sheet1!$A$2:$C$26, 2), Sheet1!$C$3)</f>
        <v>0.55478000000000005</v>
      </c>
      <c r="N6067" s="1">
        <f>'Electricity Rates'!$J$2</f>
        <v>0.24729999999999999</v>
      </c>
      <c r="O6067" s="145">
        <f>L6067-K6067</f>
        <v>-9.7388811069243069</v>
      </c>
      <c r="P6067">
        <f t="shared" si="567"/>
        <v>3.1314192127423812</v>
      </c>
      <c r="Q6067">
        <f>IF(O6067&gt;0, IF(Q6066+O6067*Variables!$B$5&lt;Variables!$B$4, Q6066+O6067*Variables!$B$5, Variables!$B$4), IF(Q6066&gt;-O6067, Q6066+O6067/Variables!$B$5, 0))</f>
        <v>0</v>
      </c>
      <c r="R6067">
        <f>IF(O6067&gt;0, 0, IF(Q6066&gt;-O6067, 0, -O6067 - Q6066*Variables!$B$5))</f>
        <v>9.7388811069243069</v>
      </c>
      <c r="S6067">
        <f t="shared" si="568"/>
        <v>5.4029364604994674</v>
      </c>
      <c r="T6067">
        <f t="shared" si="569"/>
        <v>1</v>
      </c>
    </row>
    <row r="6068" spans="1:20" x14ac:dyDescent="0.3">
      <c r="A6068" s="3">
        <f t="shared" si="564"/>
        <v>43353</v>
      </c>
      <c r="B6068">
        <v>9</v>
      </c>
      <c r="C6068">
        <v>10</v>
      </c>
      <c r="D6068">
        <v>19</v>
      </c>
      <c r="E6068">
        <v>1</v>
      </c>
      <c r="F6068" s="1">
        <f>VLOOKUP(A6068,Weather!$A$1:$E$366, 5)</f>
        <v>0.98181818181818159</v>
      </c>
      <c r="G6068" s="1">
        <f>VLOOKUP(D6068, Fall!$A$1:$E$25, 2)</f>
        <v>517.85714285714198</v>
      </c>
      <c r="H6068" s="1">
        <f>VLOOKUP(D6068, Fall!$A$1:$E$25, 3)</f>
        <v>442.60593718179598</v>
      </c>
      <c r="I6068" s="1">
        <f>VLOOKUP(D6068, Fall!$A$1:$E$25, 5)</f>
        <v>289.47368421052602</v>
      </c>
      <c r="J6068" s="1">
        <f t="shared" si="565"/>
        <v>516.48893911759023</v>
      </c>
      <c r="K6068" s="47">
        <f t="shared" si="566"/>
        <v>9.6624874023458034</v>
      </c>
      <c r="L6068" s="48">
        <f>Solar!K6085/1000*Variables!$B$3</f>
        <v>6.0899999999999996E-2</v>
      </c>
      <c r="M6068">
        <f>IF(E6068=1, VLOOKUP(D6068, Sheet1!$A$2:$C$26, 2), Sheet1!$C$3)</f>
        <v>0.25796000000000002</v>
      </c>
      <c r="N6068" s="1">
        <f>'Electricity Rates'!$J$2</f>
        <v>0.24729999999999999</v>
      </c>
      <c r="O6068" s="145">
        <f>L6068-K6068</f>
        <v>-9.6015874023458032</v>
      </c>
      <c r="P6068">
        <f t="shared" si="567"/>
        <v>2.389533134600117</v>
      </c>
      <c r="Q6068">
        <f>IF(O6068&gt;0, IF(Q6067+O6068*Variables!$B$5&lt;Variables!$B$4, Q6067+O6068*Variables!$B$5, Variables!$B$4), IF(Q6067&gt;-O6068, Q6067+O6068/Variables!$B$5, 0))</f>
        <v>0</v>
      </c>
      <c r="R6068">
        <f>IF(O6068&gt;0, 0, IF(Q6067&gt;-O6068, 0, -O6068 - Q6067*Variables!$B$5))</f>
        <v>9.6015874023458032</v>
      </c>
      <c r="S6068">
        <f t="shared" si="568"/>
        <v>2.4768254863091235</v>
      </c>
      <c r="T6068">
        <f t="shared" si="569"/>
        <v>0</v>
      </c>
    </row>
    <row r="6069" spans="1:20" x14ac:dyDescent="0.3">
      <c r="A6069" s="3">
        <f t="shared" si="564"/>
        <v>43353</v>
      </c>
      <c r="B6069">
        <v>9</v>
      </c>
      <c r="C6069">
        <v>10</v>
      </c>
      <c r="D6069">
        <v>20</v>
      </c>
      <c r="E6069">
        <v>1</v>
      </c>
      <c r="F6069" s="1">
        <f>VLOOKUP(A6069,Weather!$A$1:$E$366, 5)</f>
        <v>0.98181818181818159</v>
      </c>
      <c r="G6069" s="1">
        <f>VLOOKUP(D6069, Fall!$A$1:$E$25, 2)</f>
        <v>428.57142857142799</v>
      </c>
      <c r="H6069" s="1">
        <f>VLOOKUP(D6069, Fall!$A$1:$E$25, 3)</f>
        <v>354.11608052009001</v>
      </c>
      <c r="I6069" s="1">
        <f>VLOOKUP(D6069, Fall!$A$1:$E$25, 5)</f>
        <v>263.15789473684202</v>
      </c>
      <c r="J6069" s="1">
        <f t="shared" si="565"/>
        <v>427.21769497049456</v>
      </c>
      <c r="K6069" s="47">
        <f t="shared" si="566"/>
        <v>7.9923988358089266</v>
      </c>
      <c r="L6069" s="48">
        <f>Solar!K6086/1000*Variables!$B$3</f>
        <v>0</v>
      </c>
      <c r="M6069">
        <f>IF(E6069=1, VLOOKUP(D6069, Sheet1!$A$2:$C$26, 2), Sheet1!$C$3)</f>
        <v>0.25796000000000002</v>
      </c>
      <c r="N6069" s="1">
        <f>'Electricity Rates'!$J$2</f>
        <v>0.24729999999999999</v>
      </c>
      <c r="O6069" s="145">
        <f>L6069-K6069</f>
        <v>-7.9923988358089266</v>
      </c>
      <c r="P6069">
        <f t="shared" si="567"/>
        <v>1.9765202320955475</v>
      </c>
      <c r="Q6069">
        <f>IF(O6069&gt;0, IF(Q6068+O6069*Variables!$B$5&lt;Variables!$B$4, Q6068+O6069*Variables!$B$5, Variables!$B$4), IF(Q6068&gt;-O6069, Q6068+O6069/Variables!$B$5, 0))</f>
        <v>0</v>
      </c>
      <c r="R6069">
        <f>IF(O6069&gt;0, 0, IF(Q6068&gt;-O6069, 0, -O6069 - Q6068*Variables!$B$5))</f>
        <v>7.9923988358089266</v>
      </c>
      <c r="S6069">
        <f t="shared" si="568"/>
        <v>2.061719203685271</v>
      </c>
      <c r="T6069">
        <f t="shared" si="569"/>
        <v>0</v>
      </c>
    </row>
    <row r="6070" spans="1:20" x14ac:dyDescent="0.3">
      <c r="A6070" s="3">
        <f t="shared" si="564"/>
        <v>43353</v>
      </c>
      <c r="B6070">
        <v>9</v>
      </c>
      <c r="C6070">
        <v>10</v>
      </c>
      <c r="D6070">
        <v>21</v>
      </c>
      <c r="E6070">
        <v>1</v>
      </c>
      <c r="F6070" s="1">
        <f>VLOOKUP(A6070,Weather!$A$1:$E$366, 5)</f>
        <v>0.98181818181818159</v>
      </c>
      <c r="G6070" s="1">
        <f>VLOOKUP(D6070, Fall!$A$1:$E$25, 2)</f>
        <v>366.07142857142799</v>
      </c>
      <c r="H6070" s="1">
        <f>VLOOKUP(D6070, Fall!$A$1:$E$25, 3)</f>
        <v>305.62638808916603</v>
      </c>
      <c r="I6070" s="1">
        <f>VLOOKUP(D6070, Fall!$A$1:$E$25, 5)</f>
        <v>271.929824561403</v>
      </c>
      <c r="J6070" s="1">
        <f t="shared" si="565"/>
        <v>364.97242783538684</v>
      </c>
      <c r="K6070" s="47">
        <f t="shared" si="566"/>
        <v>6.8279128923612671</v>
      </c>
      <c r="L6070" s="48">
        <f>Solar!K6087/1000*Variables!$B$3</f>
        <v>0</v>
      </c>
      <c r="M6070">
        <f>IF(E6070=1, VLOOKUP(D6070, Sheet1!$A$2:$C$26, 2), Sheet1!$C$3)</f>
        <v>0.25796000000000002</v>
      </c>
      <c r="N6070" s="1">
        <f>'Electricity Rates'!$J$2</f>
        <v>0.24729999999999999</v>
      </c>
      <c r="O6070" s="145">
        <f>L6070-K6070</f>
        <v>-6.8279128923612671</v>
      </c>
      <c r="P6070">
        <f t="shared" si="567"/>
        <v>1.6885428582809412</v>
      </c>
      <c r="Q6070">
        <f>IF(O6070&gt;0, IF(Q6069+O6070*Variables!$B$5&lt;Variables!$B$4, Q6069+O6070*Variables!$B$5, Variables!$B$4), IF(Q6069&gt;-O6070, Q6069+O6070/Variables!$B$5, 0))</f>
        <v>0</v>
      </c>
      <c r="R6070">
        <f>IF(O6070&gt;0, 0, IF(Q6069&gt;-O6070, 0, -O6070 - Q6069*Variables!$B$5))</f>
        <v>6.8279128923612671</v>
      </c>
      <c r="S6070">
        <f t="shared" si="568"/>
        <v>1.7613284097135127</v>
      </c>
      <c r="T6070">
        <f t="shared" si="569"/>
        <v>0</v>
      </c>
    </row>
    <row r="6071" spans="1:20" x14ac:dyDescent="0.3">
      <c r="A6071" s="3">
        <f t="shared" si="564"/>
        <v>43353</v>
      </c>
      <c r="B6071">
        <v>9</v>
      </c>
      <c r="C6071">
        <v>10</v>
      </c>
      <c r="D6071">
        <v>22</v>
      </c>
      <c r="E6071">
        <v>1</v>
      </c>
      <c r="F6071" s="1">
        <f>VLOOKUP(A6071,Weather!$A$1:$E$366, 5)</f>
        <v>0.98181818181818159</v>
      </c>
      <c r="G6071" s="1">
        <f>VLOOKUP(D6071, Fall!$A$1:$E$25, 2)</f>
        <v>330.35714285714198</v>
      </c>
      <c r="H6071" s="1">
        <f>VLOOKUP(D6071, Fall!$A$1:$E$25, 3)</f>
        <v>272.33281237147202</v>
      </c>
      <c r="I6071" s="1">
        <f>VLOOKUP(D6071, Fall!$A$1:$E$25, 5)</f>
        <v>254.385964912281</v>
      </c>
      <c r="J6071" s="1">
        <f t="shared" si="565"/>
        <v>329.30215503012977</v>
      </c>
      <c r="K6071" s="47">
        <f t="shared" si="566"/>
        <v>6.1605925772197958</v>
      </c>
      <c r="L6071" s="48">
        <f>Solar!K6088/1000*Variables!$B$3</f>
        <v>0</v>
      </c>
      <c r="M6071">
        <f>IF(E6071=1, VLOOKUP(D6071, Sheet1!$A$2:$C$26, 2), Sheet1!$C$3)</f>
        <v>0.18637999999999999</v>
      </c>
      <c r="N6071" s="1">
        <f>'Electricity Rates'!$J$2</f>
        <v>0.24729999999999999</v>
      </c>
      <c r="O6071" s="145">
        <f>L6071-K6071</f>
        <v>-6.1605925772197958</v>
      </c>
      <c r="P6071">
        <f t="shared" si="567"/>
        <v>1.5235145443464555</v>
      </c>
      <c r="Q6071">
        <f>IF(O6071&gt;0, IF(Q6070+O6071*Variables!$B$5&lt;Variables!$B$4, Q6070+O6071*Variables!$B$5, Variables!$B$4), IF(Q6070&gt;-O6071, Q6070+O6071/Variables!$B$5, 0))</f>
        <v>0</v>
      </c>
      <c r="R6071">
        <f>IF(O6071&gt;0, 0, IF(Q6070&gt;-O6071, 0, -O6071 - Q6070*Variables!$B$5))</f>
        <v>6.1605925772197958</v>
      </c>
      <c r="S6071">
        <f t="shared" si="568"/>
        <v>1.1482112445422255</v>
      </c>
      <c r="T6071">
        <f t="shared" si="569"/>
        <v>0</v>
      </c>
    </row>
    <row r="6072" spans="1:20" x14ac:dyDescent="0.3">
      <c r="A6072" s="3">
        <f t="shared" si="564"/>
        <v>43353</v>
      </c>
      <c r="B6072">
        <v>9</v>
      </c>
      <c r="C6072">
        <v>10</v>
      </c>
      <c r="D6072">
        <v>23</v>
      </c>
      <c r="E6072">
        <v>1</v>
      </c>
      <c r="F6072" s="1">
        <f>VLOOKUP(A6072,Weather!$A$1:$E$366, 5)</f>
        <v>0.98181818181818159</v>
      </c>
      <c r="G6072" s="1">
        <f>VLOOKUP(D6072, Fall!$A$1:$E$25, 2)</f>
        <v>303.57142857142799</v>
      </c>
      <c r="H6072" s="1">
        <f>VLOOKUP(D6072, Fall!$A$1:$E$25, 3)</f>
        <v>252.67335691371099</v>
      </c>
      <c r="I6072" s="1">
        <f>VLOOKUP(D6072, Fall!$A$1:$E$25, 5)</f>
        <v>254.385964912281</v>
      </c>
      <c r="J6072" s="1">
        <f t="shared" si="565"/>
        <v>302.6460090867422</v>
      </c>
      <c r="K6072" s="47">
        <f t="shared" si="566"/>
        <v>5.6619087625903539</v>
      </c>
      <c r="L6072" s="48">
        <f>Solar!K6089/1000*Variables!$B$3</f>
        <v>0</v>
      </c>
      <c r="M6072">
        <f>IF(E6072=1, VLOOKUP(D6072, Sheet1!$A$2:$C$26, 2), Sheet1!$C$3)</f>
        <v>0.18637999999999999</v>
      </c>
      <c r="N6072" s="1">
        <f>'Electricity Rates'!$J$2</f>
        <v>0.24729999999999999</v>
      </c>
      <c r="O6072" s="145">
        <f>L6072-K6072</f>
        <v>-5.6619087625903539</v>
      </c>
      <c r="P6072">
        <f t="shared" si="567"/>
        <v>1.4001900369885945</v>
      </c>
      <c r="Q6072">
        <f>IF(O6072&gt;0, IF(Q6071+O6072*Variables!$B$5&lt;Variables!$B$4, Q6071+O6072*Variables!$B$5, Variables!$B$4), IF(Q6071&gt;-O6072, Q6071+O6072/Variables!$B$5, 0))</f>
        <v>0</v>
      </c>
      <c r="R6072">
        <f>IF(O6072&gt;0, 0, IF(Q6071&gt;-O6072, 0, -O6072 - Q6071*Variables!$B$5))</f>
        <v>5.6619087625903539</v>
      </c>
      <c r="S6072">
        <f t="shared" si="568"/>
        <v>1.0552665551715901</v>
      </c>
      <c r="T6072">
        <f t="shared" si="569"/>
        <v>0</v>
      </c>
    </row>
    <row r="6073" spans="1:20" x14ac:dyDescent="0.3">
      <c r="A6073" s="3">
        <f t="shared" si="564"/>
        <v>43353</v>
      </c>
      <c r="B6073">
        <v>9</v>
      </c>
      <c r="C6073">
        <v>10</v>
      </c>
      <c r="D6073">
        <v>24</v>
      </c>
      <c r="E6073">
        <v>1</v>
      </c>
      <c r="F6073" s="1">
        <f>VLOOKUP(A6073,Weather!$A$1:$E$366, 5)</f>
        <v>0.98181818181818159</v>
      </c>
      <c r="G6073" s="1">
        <f>VLOOKUP(D6073, Fall!$A$1:$E$25, 2)</f>
        <v>285.71428571428498</v>
      </c>
      <c r="H6073" s="1">
        <f>VLOOKUP(D6073, Fall!$A$1:$E$25, 3)</f>
        <v>237.47635107345499</v>
      </c>
      <c r="I6073" s="1">
        <f>VLOOKUP(D6073, Fall!$A$1:$E$25, 5)</f>
        <v>254.385964912281</v>
      </c>
      <c r="J6073" s="1">
        <f t="shared" si="565"/>
        <v>284.83723235717895</v>
      </c>
      <c r="K6073" s="47">
        <f t="shared" si="566"/>
        <v>5.3287417424125669</v>
      </c>
      <c r="L6073" s="48">
        <f>Solar!K6090/1000*Variables!$B$3</f>
        <v>0</v>
      </c>
      <c r="M6073">
        <f>IF(E6073=1, VLOOKUP(D6073, Sheet1!$A$2:$C$26, 2), Sheet1!$C$3)</f>
        <v>0.18637999999999999</v>
      </c>
      <c r="N6073" s="1">
        <f>'Electricity Rates'!$J$2</f>
        <v>0.24729999999999999</v>
      </c>
      <c r="O6073" s="145">
        <f>L6073-K6073</f>
        <v>-5.3287417424125669</v>
      </c>
      <c r="P6073">
        <f t="shared" si="567"/>
        <v>1.3177978328986277</v>
      </c>
      <c r="Q6073">
        <f>IF(O6073&gt;0, IF(Q6072+O6073*Variables!$B$5&lt;Variables!$B$4, Q6072+O6073*Variables!$B$5, Variables!$B$4), IF(Q6072&gt;-O6073, Q6072+O6073/Variables!$B$5, 0))</f>
        <v>0</v>
      </c>
      <c r="R6073">
        <f>IF(O6073&gt;0, 0, IF(Q6072&gt;-O6073, 0, -O6073 - Q6072*Variables!$B$5))</f>
        <v>5.3287417424125669</v>
      </c>
      <c r="S6073">
        <f t="shared" si="568"/>
        <v>0.99317088595085412</v>
      </c>
      <c r="T6073">
        <f t="shared" si="569"/>
        <v>0</v>
      </c>
    </row>
    <row r="6074" spans="1:20" x14ac:dyDescent="0.3">
      <c r="A6074" s="3">
        <f t="shared" si="564"/>
        <v>43354</v>
      </c>
      <c r="B6074">
        <v>9</v>
      </c>
      <c r="C6074">
        <v>11</v>
      </c>
      <c r="D6074">
        <v>1</v>
      </c>
      <c r="E6074">
        <v>1</v>
      </c>
      <c r="F6074" s="1">
        <f>VLOOKUP(A6074,Weather!$A$1:$E$366, 5)</f>
        <v>0.98181818181818159</v>
      </c>
      <c r="G6074" s="1">
        <f>VLOOKUP(D6074, Fall!$A$1:$E$25, 2)</f>
        <v>276.78571428571399</v>
      </c>
      <c r="H6074" s="1">
        <f>VLOOKUP(D6074, Fall!$A$1:$E$25, 3)</f>
        <v>258.40056395394299</v>
      </c>
      <c r="I6074" s="1">
        <f>VLOOKUP(D6074, Fall!$A$1:$E$25, 5)</f>
        <v>254.385964912281</v>
      </c>
      <c r="J6074" s="1">
        <f t="shared" si="565"/>
        <v>276.45143882513634</v>
      </c>
      <c r="K6074" s="47">
        <f t="shared" si="566"/>
        <v>5.1718601168341598</v>
      </c>
      <c r="L6074" s="48">
        <f>Solar!K6091/1000*Variables!$B$3</f>
        <v>0</v>
      </c>
      <c r="M6074">
        <f>IF(E6074=1, VLOOKUP(D6074, Sheet1!$A$2:$C$26, 2), Sheet1!$C$3)</f>
        <v>0.18637999999999999</v>
      </c>
      <c r="N6074" s="1">
        <f>'Electricity Rates'!$J$2</f>
        <v>0.24729999999999999</v>
      </c>
      <c r="O6074" s="145">
        <f>L6074-K6074</f>
        <v>-5.1718601168341598</v>
      </c>
      <c r="P6074">
        <f t="shared" si="567"/>
        <v>1.2790010068930877</v>
      </c>
      <c r="Q6074">
        <f>IF(O6074&gt;0, IF(Q6073+O6074*Variables!$B$5&lt;Variables!$B$4, Q6073+O6074*Variables!$B$5, Variables!$B$4), IF(Q6073&gt;-O6074, Q6073+O6074/Variables!$B$5, 0))</f>
        <v>0</v>
      </c>
      <c r="R6074">
        <f>IF(O6074&gt;0, 0, IF(Q6073&gt;-O6074, 0, -O6074 - Q6073*Variables!$B$5))</f>
        <v>5.1718601168341598</v>
      </c>
      <c r="S6074">
        <f t="shared" si="568"/>
        <v>0.96393128857555066</v>
      </c>
      <c r="T6074">
        <f t="shared" si="569"/>
        <v>0</v>
      </c>
    </row>
    <row r="6075" spans="1:20" x14ac:dyDescent="0.3">
      <c r="A6075" s="3">
        <f t="shared" si="564"/>
        <v>43354</v>
      </c>
      <c r="B6075">
        <v>9</v>
      </c>
      <c r="C6075">
        <v>11</v>
      </c>
      <c r="D6075">
        <v>2</v>
      </c>
      <c r="E6075">
        <v>1</v>
      </c>
      <c r="F6075" s="1">
        <f>VLOOKUP(A6075,Weather!$A$1:$E$366, 5)</f>
        <v>0.98181818181818159</v>
      </c>
      <c r="G6075" s="1">
        <f>VLOOKUP(D6075, Fall!$A$1:$E$25, 2)</f>
        <v>272.32142857142799</v>
      </c>
      <c r="H6075" s="1">
        <f>VLOOKUP(D6075, Fall!$A$1:$E$25, 3)</f>
        <v>244.53669616981199</v>
      </c>
      <c r="I6075" s="1">
        <f>VLOOKUP(D6075, Fall!$A$1:$E$25, 5)</f>
        <v>254.385964912281</v>
      </c>
      <c r="J6075" s="1">
        <f t="shared" si="565"/>
        <v>271.81625161867134</v>
      </c>
      <c r="K6075" s="47">
        <f t="shared" si="566"/>
        <v>5.0851449239270261</v>
      </c>
      <c r="L6075" s="48">
        <f>Solar!K6092/1000*Variables!$B$3</f>
        <v>0</v>
      </c>
      <c r="M6075">
        <f>IF(E6075=1, VLOOKUP(D6075, Sheet1!$A$2:$C$26, 2), Sheet1!$C$3)</f>
        <v>0.18637999999999999</v>
      </c>
      <c r="N6075" s="1">
        <f>'Electricity Rates'!$J$2</f>
        <v>0.24729999999999999</v>
      </c>
      <c r="O6075" s="145">
        <f>L6075-K6075</f>
        <v>-5.0851449239270261</v>
      </c>
      <c r="P6075">
        <f t="shared" si="567"/>
        <v>1.2575563396871534</v>
      </c>
      <c r="Q6075">
        <f>IF(O6075&gt;0, IF(Q6074+O6075*Variables!$B$5&lt;Variables!$B$4, Q6074+O6075*Variables!$B$5, Variables!$B$4), IF(Q6074&gt;-O6075, Q6074+O6075/Variables!$B$5, 0))</f>
        <v>0</v>
      </c>
      <c r="R6075">
        <f>IF(O6075&gt;0, 0, IF(Q6074&gt;-O6075, 0, -O6075 - Q6074*Variables!$B$5))</f>
        <v>5.0851449239270261</v>
      </c>
      <c r="S6075">
        <f t="shared" si="568"/>
        <v>0.94776931092151906</v>
      </c>
      <c r="T6075">
        <f t="shared" si="569"/>
        <v>0</v>
      </c>
    </row>
    <row r="6076" spans="1:20" x14ac:dyDescent="0.3">
      <c r="A6076" s="3">
        <f t="shared" si="564"/>
        <v>43354</v>
      </c>
      <c r="B6076">
        <v>9</v>
      </c>
      <c r="C6076">
        <v>11</v>
      </c>
      <c r="D6076">
        <v>3</v>
      </c>
      <c r="E6076">
        <v>1</v>
      </c>
      <c r="F6076" s="1">
        <f>VLOOKUP(A6076,Weather!$A$1:$E$366, 5)</f>
        <v>0.98181818181818159</v>
      </c>
      <c r="G6076" s="1">
        <f>VLOOKUP(D6076, Fall!$A$1:$E$25, 2)</f>
        <v>272.32142857142799</v>
      </c>
      <c r="H6076" s="1">
        <f>VLOOKUP(D6076, Fall!$A$1:$E$25, 3)</f>
        <v>252.565207174747</v>
      </c>
      <c r="I6076" s="1">
        <f>VLOOKUP(D6076, Fall!$A$1:$E$25, 5)</f>
        <v>254.385964912281</v>
      </c>
      <c r="J6076" s="1">
        <f t="shared" si="565"/>
        <v>271.96222454603378</v>
      </c>
      <c r="K6076" s="47">
        <f t="shared" si="566"/>
        <v>5.0878757889367066</v>
      </c>
      <c r="L6076" s="48">
        <f>Solar!K6093/1000*Variables!$B$3</f>
        <v>0</v>
      </c>
      <c r="M6076">
        <f>IF(E6076=1, VLOOKUP(D6076, Sheet1!$A$2:$C$26, 2), Sheet1!$C$3)</f>
        <v>0.18637999999999999</v>
      </c>
      <c r="N6076" s="1">
        <f>'Electricity Rates'!$J$2</f>
        <v>0.24729999999999999</v>
      </c>
      <c r="O6076" s="145">
        <f>L6076-K6076</f>
        <v>-5.0878757889367066</v>
      </c>
      <c r="P6076">
        <f t="shared" si="567"/>
        <v>1.2582316826040474</v>
      </c>
      <c r="Q6076">
        <f>IF(O6076&gt;0, IF(Q6075+O6076*Variables!$B$5&lt;Variables!$B$4, Q6075+O6076*Variables!$B$5, Variables!$B$4), IF(Q6075&gt;-O6076, Q6075+O6076/Variables!$B$5, 0))</f>
        <v>0</v>
      </c>
      <c r="R6076">
        <f>IF(O6076&gt;0, 0, IF(Q6075&gt;-O6076, 0, -O6076 - Q6075*Variables!$B$5))</f>
        <v>5.0878757889367066</v>
      </c>
      <c r="S6076">
        <f t="shared" si="568"/>
        <v>0.94827828954202331</v>
      </c>
      <c r="T6076">
        <f t="shared" si="569"/>
        <v>0</v>
      </c>
    </row>
    <row r="6077" spans="1:20" x14ac:dyDescent="0.3">
      <c r="A6077" s="3">
        <f t="shared" si="564"/>
        <v>43354</v>
      </c>
      <c r="B6077">
        <v>9</v>
      </c>
      <c r="C6077">
        <v>11</v>
      </c>
      <c r="D6077">
        <v>4</v>
      </c>
      <c r="E6077">
        <v>1</v>
      </c>
      <c r="F6077" s="1">
        <f>VLOOKUP(A6077,Weather!$A$1:$E$366, 5)</f>
        <v>0.98181818181818159</v>
      </c>
      <c r="G6077" s="1">
        <f>VLOOKUP(D6077, Fall!$A$1:$E$25, 2)</f>
        <v>272.32142857142799</v>
      </c>
      <c r="H6077" s="1">
        <f>VLOOKUP(D6077, Fall!$A$1:$E$25, 3)</f>
        <v>267.50020564283898</v>
      </c>
      <c r="I6077" s="1">
        <f>VLOOKUP(D6077, Fall!$A$1:$E$25, 5)</f>
        <v>254.385964912281</v>
      </c>
      <c r="J6077" s="1">
        <f t="shared" si="565"/>
        <v>272.23376997272635</v>
      </c>
      <c r="K6077" s="47">
        <f t="shared" si="566"/>
        <v>5.092955867261451</v>
      </c>
      <c r="L6077" s="48">
        <f>Solar!K6094/1000*Variables!$B$3</f>
        <v>0</v>
      </c>
      <c r="M6077">
        <f>IF(E6077=1, VLOOKUP(D6077, Sheet1!$A$2:$C$26, 2), Sheet1!$C$3)</f>
        <v>0.18637999999999999</v>
      </c>
      <c r="N6077" s="1">
        <f>'Electricity Rates'!$J$2</f>
        <v>0.24729999999999999</v>
      </c>
      <c r="O6077" s="145">
        <f>L6077-K6077</f>
        <v>-5.092955867261451</v>
      </c>
      <c r="P6077">
        <f t="shared" si="567"/>
        <v>1.2594879859737569</v>
      </c>
      <c r="Q6077">
        <f>IF(O6077&gt;0, IF(Q6076+O6077*Variables!$B$5&lt;Variables!$B$4, Q6076+O6077*Variables!$B$5, Variables!$B$4), IF(Q6076&gt;-O6077, Q6076+O6077/Variables!$B$5, 0))</f>
        <v>0</v>
      </c>
      <c r="R6077">
        <f>IF(O6077&gt;0, 0, IF(Q6076&gt;-O6077, 0, -O6077 - Q6076*Variables!$B$5))</f>
        <v>5.092955867261451</v>
      </c>
      <c r="S6077">
        <f t="shared" si="568"/>
        <v>0.94922511454018921</v>
      </c>
      <c r="T6077">
        <f t="shared" si="569"/>
        <v>0</v>
      </c>
    </row>
    <row r="6078" spans="1:20" x14ac:dyDescent="0.3">
      <c r="A6078" s="3">
        <f t="shared" si="564"/>
        <v>43354</v>
      </c>
      <c r="B6078">
        <v>9</v>
      </c>
      <c r="C6078">
        <v>11</v>
      </c>
      <c r="D6078">
        <v>5</v>
      </c>
      <c r="E6078">
        <v>1</v>
      </c>
      <c r="F6078" s="1">
        <f>VLOOKUP(A6078,Weather!$A$1:$E$366, 5)</f>
        <v>0.98181818181818159</v>
      </c>
      <c r="G6078" s="1">
        <f>VLOOKUP(D6078, Fall!$A$1:$E$25, 2)</f>
        <v>303.57142857142799</v>
      </c>
      <c r="H6078" s="1">
        <f>VLOOKUP(D6078, Fall!$A$1:$E$25, 3)</f>
        <v>277.41442782172697</v>
      </c>
      <c r="I6078" s="1">
        <f>VLOOKUP(D6078, Fall!$A$1:$E$25, 5)</f>
        <v>254.385964912281</v>
      </c>
      <c r="J6078" s="1">
        <f t="shared" si="565"/>
        <v>303.09584673961524</v>
      </c>
      <c r="K6078" s="47">
        <f t="shared" si="566"/>
        <v>5.6703243361385747</v>
      </c>
      <c r="L6078" s="48">
        <f>Solar!K6095/1000*Variables!$B$3</f>
        <v>0</v>
      </c>
      <c r="M6078">
        <f>IF(E6078=1, VLOOKUP(D6078, Sheet1!$A$2:$C$26, 2), Sheet1!$C$3)</f>
        <v>0.18637999999999999</v>
      </c>
      <c r="N6078" s="1">
        <f>'Electricity Rates'!$J$2</f>
        <v>0.24729999999999999</v>
      </c>
      <c r="O6078" s="145">
        <f>L6078-K6078</f>
        <v>-5.6703243361385747</v>
      </c>
      <c r="P6078">
        <f t="shared" si="567"/>
        <v>1.4022712083270694</v>
      </c>
      <c r="Q6078">
        <f>IF(O6078&gt;0, IF(Q6077+O6078*Variables!$B$5&lt;Variables!$B$4, Q6077+O6078*Variables!$B$5, Variables!$B$4), IF(Q6077&gt;-O6078, Q6077+O6078/Variables!$B$5, 0))</f>
        <v>0</v>
      </c>
      <c r="R6078">
        <f>IF(O6078&gt;0, 0, IF(Q6077&gt;-O6078, 0, -O6078 - Q6077*Variables!$B$5))</f>
        <v>5.6703243361385747</v>
      </c>
      <c r="S6078">
        <f t="shared" si="568"/>
        <v>1.0568350497695076</v>
      </c>
      <c r="T6078">
        <f t="shared" si="569"/>
        <v>0</v>
      </c>
    </row>
    <row r="6079" spans="1:20" x14ac:dyDescent="0.3">
      <c r="A6079" s="3">
        <f t="shared" si="564"/>
        <v>43354</v>
      </c>
      <c r="B6079">
        <v>9</v>
      </c>
      <c r="C6079">
        <v>11</v>
      </c>
      <c r="D6079">
        <v>6</v>
      </c>
      <c r="E6079">
        <v>1</v>
      </c>
      <c r="F6079" s="1">
        <f>VLOOKUP(A6079,Weather!$A$1:$E$366, 5)</f>
        <v>0.98181818181818159</v>
      </c>
      <c r="G6079" s="1">
        <f>VLOOKUP(D6079, Fall!$A$1:$E$25, 2)</f>
        <v>401.78571428571399</v>
      </c>
      <c r="H6079" s="1">
        <f>VLOOKUP(D6079, Fall!$A$1:$E$25, 3)</f>
        <v>309.98601628691301</v>
      </c>
      <c r="I6079" s="1">
        <f>VLOOKUP(D6079, Fall!$A$1:$E$25, 5)</f>
        <v>271.929824561403</v>
      </c>
      <c r="J6079" s="1">
        <f t="shared" si="565"/>
        <v>400.11662886755397</v>
      </c>
      <c r="K6079" s="47">
        <f t="shared" si="566"/>
        <v>7.4853914442136826</v>
      </c>
      <c r="L6079" s="48">
        <f>Solar!K6096/1000*Variables!$B$3</f>
        <v>0</v>
      </c>
      <c r="M6079">
        <f>IF(E6079=1, VLOOKUP(D6079, Sheet1!$A$2:$C$26, 2), Sheet1!$C$3)</f>
        <v>0.18637999999999999</v>
      </c>
      <c r="N6079" s="1">
        <f>'Electricity Rates'!$J$2</f>
        <v>0.24729999999999999</v>
      </c>
      <c r="O6079" s="145">
        <f>L6079-K6079</f>
        <v>-7.4853914442136826</v>
      </c>
      <c r="P6079">
        <f t="shared" si="567"/>
        <v>1.8511373041540438</v>
      </c>
      <c r="Q6079">
        <f>IF(O6079&gt;0, IF(Q6078+O6079*Variables!$B$5&lt;Variables!$B$4, Q6078+O6079*Variables!$B$5, Variables!$B$4), IF(Q6078&gt;-O6079, Q6078+O6079/Variables!$B$5, 0))</f>
        <v>0</v>
      </c>
      <c r="R6079">
        <f>IF(O6079&gt;0, 0, IF(Q6078&gt;-O6079, 0, -O6079 - Q6078*Variables!$B$5))</f>
        <v>7.4853914442136826</v>
      </c>
      <c r="S6079">
        <f t="shared" si="568"/>
        <v>1.3951272573725462</v>
      </c>
      <c r="T6079">
        <f t="shared" si="569"/>
        <v>0</v>
      </c>
    </row>
    <row r="6080" spans="1:20" x14ac:dyDescent="0.3">
      <c r="A6080" s="3">
        <f t="shared" si="564"/>
        <v>43354</v>
      </c>
      <c r="B6080">
        <v>9</v>
      </c>
      <c r="C6080">
        <v>11</v>
      </c>
      <c r="D6080">
        <v>7</v>
      </c>
      <c r="E6080">
        <v>1</v>
      </c>
      <c r="F6080" s="1">
        <f>VLOOKUP(A6080,Weather!$A$1:$E$366, 5)</f>
        <v>0.98181818181818159</v>
      </c>
      <c r="G6080" s="1">
        <f>VLOOKUP(D6080, Fall!$A$1:$E$25, 2)</f>
        <v>593.74999999999898</v>
      </c>
      <c r="H6080" s="1">
        <f>VLOOKUP(D6080, Fall!$A$1:$E$25, 3)</f>
        <v>390.39236653779699</v>
      </c>
      <c r="I6080" s="1">
        <f>VLOOKUP(D6080, Fall!$A$1:$E$25, 5)</f>
        <v>263.15789473684202</v>
      </c>
      <c r="J6080" s="1">
        <f t="shared" si="565"/>
        <v>590.05258848250435</v>
      </c>
      <c r="K6080" s="47">
        <f t="shared" si="566"/>
        <v>11.038717910734746</v>
      </c>
      <c r="L6080" s="48">
        <f>Solar!K6097/1000*Variables!$B$3</f>
        <v>2.23</v>
      </c>
      <c r="M6080">
        <f>IF(E6080=1, VLOOKUP(D6080, Sheet1!$A$2:$C$26, 2), Sheet1!$C$3)</f>
        <v>0.18637999999999999</v>
      </c>
      <c r="N6080" s="1">
        <f>'Electricity Rates'!$J$2</f>
        <v>0.24729999999999999</v>
      </c>
      <c r="O6080" s="145">
        <f>L6080-K6080</f>
        <v>-8.808717910734746</v>
      </c>
      <c r="P6080">
        <f t="shared" si="567"/>
        <v>2.7298749393247026</v>
      </c>
      <c r="Q6080">
        <f>IF(O6080&gt;0, IF(Q6079+O6080*Variables!$B$5&lt;Variables!$B$4, Q6079+O6080*Variables!$B$5, Variables!$B$4), IF(Q6079&gt;-O6080, Q6079+O6080/Variables!$B$5, 0))</f>
        <v>0</v>
      </c>
      <c r="R6080">
        <f>IF(O6080&gt;0, 0, IF(Q6079&gt;-O6080, 0, -O6080 - Q6079*Variables!$B$5))</f>
        <v>8.808717910734746</v>
      </c>
      <c r="S6080">
        <f t="shared" si="568"/>
        <v>1.6417688442027418</v>
      </c>
      <c r="T6080">
        <f t="shared" si="569"/>
        <v>0</v>
      </c>
    </row>
    <row r="6081" spans="1:20" x14ac:dyDescent="0.3">
      <c r="A6081" s="3">
        <f t="shared" si="564"/>
        <v>43354</v>
      </c>
      <c r="B6081">
        <v>9</v>
      </c>
      <c r="C6081">
        <v>11</v>
      </c>
      <c r="D6081">
        <v>8</v>
      </c>
      <c r="E6081">
        <v>1</v>
      </c>
      <c r="F6081" s="1">
        <f>VLOOKUP(A6081,Weather!$A$1:$E$366, 5)</f>
        <v>0.98181818181818159</v>
      </c>
      <c r="G6081" s="1">
        <f>VLOOKUP(D6081, Fall!$A$1:$E$25, 2)</f>
        <v>866.07142857142799</v>
      </c>
      <c r="H6081" s="1">
        <f>VLOOKUP(D6081, Fall!$A$1:$E$25, 3)</f>
        <v>561.61059471909198</v>
      </c>
      <c r="I6081" s="1">
        <f>VLOOKUP(D6081, Fall!$A$1:$E$25, 5)</f>
        <v>271.929824561403</v>
      </c>
      <c r="J6081" s="1">
        <f t="shared" si="565"/>
        <v>860.53577704683994</v>
      </c>
      <c r="K6081" s="47">
        <f t="shared" si="566"/>
        <v>16.098923859219127</v>
      </c>
      <c r="L6081" s="48">
        <f>Solar!K6098/1000*Variables!$B$3</f>
        <v>11.06415</v>
      </c>
      <c r="M6081">
        <f>IF(E6081=1, VLOOKUP(D6081, Sheet1!$A$2:$C$26, 2), Sheet1!$C$3)</f>
        <v>0.18637999999999999</v>
      </c>
      <c r="N6081" s="1">
        <f>'Electricity Rates'!$J$2</f>
        <v>0.24729999999999999</v>
      </c>
      <c r="O6081" s="145">
        <f>L6081-K6081</f>
        <v>-5.0347738592191273</v>
      </c>
      <c r="P6081">
        <f t="shared" si="567"/>
        <v>3.9812638703848902</v>
      </c>
      <c r="Q6081">
        <f>IF(O6081&gt;0, IF(Q6080+O6081*Variables!$B$5&lt;Variables!$B$4, Q6080+O6081*Variables!$B$5, Variables!$B$4), IF(Q6080&gt;-O6081, Q6080+O6081/Variables!$B$5, 0))</f>
        <v>0</v>
      </c>
      <c r="R6081">
        <f>IF(O6081&gt;0, 0, IF(Q6080&gt;-O6081, 0, -O6081 - Q6080*Variables!$B$5))</f>
        <v>5.0347738592191273</v>
      </c>
      <c r="S6081">
        <f t="shared" si="568"/>
        <v>0.93838115188126092</v>
      </c>
      <c r="T6081">
        <f t="shared" si="569"/>
        <v>0</v>
      </c>
    </row>
    <row r="6082" spans="1:20" x14ac:dyDescent="0.3">
      <c r="A6082" s="3">
        <f t="shared" si="564"/>
        <v>43354</v>
      </c>
      <c r="B6082">
        <v>9</v>
      </c>
      <c r="C6082">
        <v>11</v>
      </c>
      <c r="D6082">
        <v>9</v>
      </c>
      <c r="E6082">
        <v>1</v>
      </c>
      <c r="F6082" s="1">
        <f>VLOOKUP(A6082,Weather!$A$1:$E$366, 5)</f>
        <v>0.98181818181818159</v>
      </c>
      <c r="G6082" s="1">
        <f>VLOOKUP(D6082, Fall!$A$1:$E$25, 2)</f>
        <v>1080.3571428571399</v>
      </c>
      <c r="H6082" s="1">
        <f>VLOOKUP(D6082, Fall!$A$1:$E$25, 3)</f>
        <v>760.17932055605797</v>
      </c>
      <c r="I6082" s="1">
        <f>VLOOKUP(D6082, Fall!$A$1:$E$25, 5)</f>
        <v>311.40350877192998</v>
      </c>
      <c r="J6082" s="1">
        <f t="shared" si="565"/>
        <v>1074.5357279062112</v>
      </c>
      <c r="K6082" s="47">
        <f t="shared" si="566"/>
        <v>20.102440048382899</v>
      </c>
      <c r="L6082" s="48">
        <f>Solar!K6099/1000*Variables!$B$3</f>
        <v>21.619900000000001</v>
      </c>
      <c r="M6082">
        <f>IF(E6082=1, VLOOKUP(D6082, Sheet1!$A$2:$C$26, 2), Sheet1!$C$3)</f>
        <v>0.25796000000000002</v>
      </c>
      <c r="N6082" s="1">
        <f>'Electricity Rates'!$J$2</f>
        <v>0.24729999999999999</v>
      </c>
      <c r="O6082" s="145">
        <f>L6082-K6082</f>
        <v>1.5174599516171021</v>
      </c>
      <c r="P6082">
        <f t="shared" si="567"/>
        <v>4.971333423965091</v>
      </c>
      <c r="Q6082">
        <f>IF(O6082&gt;0, IF(Q6081+O6082*Variables!$B$5&lt;Variables!$B$4, Q6081+O6082*Variables!$B$5, Variables!$B$4), IF(Q6081&gt;-O6082, Q6081+O6082/Variables!$B$5, 0))</f>
        <v>1.426412354520076</v>
      </c>
      <c r="R6082">
        <f>IF(O6082&gt;0, 0, IF(Q6081&gt;-O6082, 0, -O6082 - Q6081*Variables!$B$5))</f>
        <v>0</v>
      </c>
      <c r="S6082">
        <f t="shared" si="568"/>
        <v>0</v>
      </c>
      <c r="T6082">
        <f t="shared" si="569"/>
        <v>0</v>
      </c>
    </row>
    <row r="6083" spans="1:20" x14ac:dyDescent="0.3">
      <c r="A6083" s="3">
        <f t="shared" ref="A6083:A6146" si="570">DATE(2018, B6083, C6083)</f>
        <v>43354</v>
      </c>
      <c r="B6083">
        <v>9</v>
      </c>
      <c r="C6083">
        <v>11</v>
      </c>
      <c r="D6083">
        <v>10</v>
      </c>
      <c r="E6083">
        <v>1</v>
      </c>
      <c r="F6083" s="1">
        <f>VLOOKUP(A6083,Weather!$A$1:$E$366, 5)</f>
        <v>0.98181818181818159</v>
      </c>
      <c r="G6083" s="1">
        <f>VLOOKUP(D6083, Fall!$A$1:$E$25, 2)</f>
        <v>1205.3571428571399</v>
      </c>
      <c r="H6083" s="1">
        <f>VLOOKUP(D6083, Fall!$A$1:$E$25, 3)</f>
        <v>904.12930821748796</v>
      </c>
      <c r="I6083" s="1">
        <f>VLOOKUP(D6083, Fall!$A$1:$E$25, 5)</f>
        <v>359.64912280701702</v>
      </c>
      <c r="J6083" s="1">
        <f t="shared" ref="J6083:J6146" si="571">IF(E6083=0, I6083, H6083 + (G6083-H6083)*F6083)</f>
        <v>1199.880273136419</v>
      </c>
      <c r="K6083" s="47">
        <f t="shared" ref="K6083:K6146" si="572">J6083*1000/53453</f>
        <v>22.447388792704228</v>
      </c>
      <c r="L6083" s="48">
        <f>Solar!K6100/1000*Variables!$B$3</f>
        <v>30.25365</v>
      </c>
      <c r="M6083">
        <f>IF(E6083=1, VLOOKUP(D6083, Sheet1!$A$2:$C$26, 2), Sheet1!$C$3)</f>
        <v>0.25796000000000002</v>
      </c>
      <c r="N6083" s="1">
        <f>'Electricity Rates'!$J$2</f>
        <v>0.24729999999999999</v>
      </c>
      <c r="O6083" s="145">
        <f>L6083-K6083</f>
        <v>7.8062612072957727</v>
      </c>
      <c r="P6083">
        <f t="shared" ref="P6083:P6146" si="573">N6083*K6083</f>
        <v>5.5512392484357553</v>
      </c>
      <c r="Q6083">
        <f>IF(O6083&gt;0, IF(Q6082+O6083*Variables!$B$5&lt;Variables!$B$4, Q6082+O6083*Variables!$B$5, Variables!$B$4), IF(Q6082&gt;-O6083, Q6082+O6083/Variables!$B$5, 0))</f>
        <v>8.7642978893781027</v>
      </c>
      <c r="R6083">
        <f>IF(O6083&gt;0, 0, IF(Q6082&gt;-O6083, 0, -O6083 - Q6082*Variables!$B$5))</f>
        <v>0</v>
      </c>
      <c r="S6083">
        <f t="shared" ref="S6083:S6146" si="574">R6083*M6083</f>
        <v>0</v>
      </c>
      <c r="T6083">
        <f t="shared" ref="T6083:T6146" si="575">IF(AND(R6083&gt;0, M6083&gt;0.3), 1, 0)</f>
        <v>0</v>
      </c>
    </row>
    <row r="6084" spans="1:20" x14ac:dyDescent="0.3">
      <c r="A6084" s="3">
        <f t="shared" si="570"/>
        <v>43354</v>
      </c>
      <c r="B6084">
        <v>9</v>
      </c>
      <c r="C6084">
        <v>11</v>
      </c>
      <c r="D6084">
        <v>11</v>
      </c>
      <c r="E6084">
        <v>1</v>
      </c>
      <c r="F6084" s="1">
        <f>VLOOKUP(A6084,Weather!$A$1:$E$366, 5)</f>
        <v>0.98181818181818159</v>
      </c>
      <c r="G6084" s="1">
        <f>VLOOKUP(D6084, Fall!$A$1:$E$25, 2)</f>
        <v>1290.17857142857</v>
      </c>
      <c r="H6084" s="1">
        <f>VLOOKUP(D6084, Fall!$A$1:$E$25, 3)</f>
        <v>975.19947355433101</v>
      </c>
      <c r="I6084" s="1">
        <f>VLOOKUP(D6084, Fall!$A$1:$E$25, 5)</f>
        <v>377.19298245613999</v>
      </c>
      <c r="J6084" s="1">
        <f t="shared" si="571"/>
        <v>1284.4516787399473</v>
      </c>
      <c r="K6084" s="47">
        <f t="shared" si="572"/>
        <v>24.029552667576137</v>
      </c>
      <c r="L6084" s="48">
        <f>Solar!K6101/1000*Variables!$B$3</f>
        <v>36.780149999999999</v>
      </c>
      <c r="M6084">
        <f>IF(E6084=1, VLOOKUP(D6084, Sheet1!$A$2:$C$26, 2), Sheet1!$C$3)</f>
        <v>0.25796000000000002</v>
      </c>
      <c r="N6084" s="1">
        <f>'Electricity Rates'!$J$2</f>
        <v>0.24729999999999999</v>
      </c>
      <c r="O6084" s="145">
        <f>L6084-K6084</f>
        <v>12.750597332423862</v>
      </c>
      <c r="P6084">
        <f t="shared" si="573"/>
        <v>5.9425083746915783</v>
      </c>
      <c r="Q6084">
        <f>IF(O6084&gt;0, IF(Q6083+O6084*Variables!$B$5&lt;Variables!$B$4, Q6083+O6084*Variables!$B$5, Variables!$B$4), IF(Q6083&gt;-O6084, Q6083+O6084/Variables!$B$5, 0))</f>
        <v>20.749859381856531</v>
      </c>
      <c r="R6084">
        <f>IF(O6084&gt;0, 0, IF(Q6083&gt;-O6084, 0, -O6084 - Q6083*Variables!$B$5))</f>
        <v>0</v>
      </c>
      <c r="S6084">
        <f t="shared" si="574"/>
        <v>0</v>
      </c>
      <c r="T6084">
        <f t="shared" si="575"/>
        <v>0</v>
      </c>
    </row>
    <row r="6085" spans="1:20" x14ac:dyDescent="0.3">
      <c r="A6085" s="3">
        <f t="shared" si="570"/>
        <v>43354</v>
      </c>
      <c r="B6085">
        <v>9</v>
      </c>
      <c r="C6085">
        <v>11</v>
      </c>
      <c r="D6085">
        <v>12</v>
      </c>
      <c r="E6085">
        <v>1</v>
      </c>
      <c r="F6085" s="1">
        <f>VLOOKUP(A6085,Weather!$A$1:$E$366, 5)</f>
        <v>0.98181818181818159</v>
      </c>
      <c r="G6085" s="1">
        <f>VLOOKUP(D6085, Fall!$A$1:$E$25, 2)</f>
        <v>1366.07142857142</v>
      </c>
      <c r="H6085" s="1">
        <f>VLOOKUP(D6085, Fall!$A$1:$E$25, 3)</f>
        <v>996.442378876367</v>
      </c>
      <c r="I6085" s="1">
        <f>VLOOKUP(D6085, Fall!$A$1:$E$25, 5)</f>
        <v>368.42105263157799</v>
      </c>
      <c r="J6085" s="1">
        <f t="shared" si="571"/>
        <v>1359.3509003951463</v>
      </c>
      <c r="K6085" s="47">
        <f t="shared" si="572"/>
        <v>25.430769094253762</v>
      </c>
      <c r="L6085" s="48">
        <f>Solar!K6102/1000*Variables!$B$3</f>
        <v>40.108350000000002</v>
      </c>
      <c r="M6085">
        <f>IF(E6085=1, VLOOKUP(D6085, Sheet1!$A$2:$C$26, 2), Sheet1!$C$3)</f>
        <v>0.25796000000000002</v>
      </c>
      <c r="N6085" s="1">
        <f>'Electricity Rates'!$J$2</f>
        <v>0.24729999999999999</v>
      </c>
      <c r="O6085" s="145">
        <f>L6085-K6085</f>
        <v>14.67758090574624</v>
      </c>
      <c r="P6085">
        <f t="shared" si="573"/>
        <v>6.2890291970089551</v>
      </c>
      <c r="Q6085">
        <f>IF(O6085&gt;0, IF(Q6084+O6085*Variables!$B$5&lt;Variables!$B$4, Q6084+O6085*Variables!$B$5, Variables!$B$4), IF(Q6084&gt;-O6085, Q6084+O6085/Variables!$B$5, 0))</f>
        <v>34.546785433257995</v>
      </c>
      <c r="R6085">
        <f>IF(O6085&gt;0, 0, IF(Q6084&gt;-O6085, 0, -O6085 - Q6084*Variables!$B$5))</f>
        <v>0</v>
      </c>
      <c r="S6085">
        <f t="shared" si="574"/>
        <v>0</v>
      </c>
      <c r="T6085">
        <f t="shared" si="575"/>
        <v>0</v>
      </c>
    </row>
    <row r="6086" spans="1:20" x14ac:dyDescent="0.3">
      <c r="A6086" s="3">
        <f t="shared" si="570"/>
        <v>43354</v>
      </c>
      <c r="B6086">
        <v>9</v>
      </c>
      <c r="C6086">
        <v>11</v>
      </c>
      <c r="D6086">
        <v>13</v>
      </c>
      <c r="E6086">
        <v>1</v>
      </c>
      <c r="F6086" s="1">
        <f>VLOOKUP(A6086,Weather!$A$1:$E$366, 5)</f>
        <v>0.98181818181818159</v>
      </c>
      <c r="G6086" s="1">
        <f>VLOOKUP(D6086, Fall!$A$1:$E$25, 2)</f>
        <v>1446.42857142857</v>
      </c>
      <c r="H6086" s="1">
        <f>VLOOKUP(D6086, Fall!$A$1:$E$25, 3)</f>
        <v>1031.4839187299399</v>
      </c>
      <c r="I6086" s="1">
        <f>VLOOKUP(D6086, Fall!$A$1:$E$25, 5)</f>
        <v>350.87719298245599</v>
      </c>
      <c r="J6086" s="1">
        <f t="shared" si="571"/>
        <v>1438.8841231976858</v>
      </c>
      <c r="K6086" s="47">
        <f t="shared" si="572"/>
        <v>26.918678525016102</v>
      </c>
      <c r="L6086" s="48">
        <f>Solar!K6103/1000*Variables!$B$3</f>
        <v>40.308899999999994</v>
      </c>
      <c r="M6086">
        <f>IF(E6086=1, VLOOKUP(D6086, Sheet1!$A$2:$C$26, 2), Sheet1!$C$3)</f>
        <v>0.55478000000000005</v>
      </c>
      <c r="N6086" s="1">
        <f>'Electricity Rates'!$J$2</f>
        <v>0.24729999999999999</v>
      </c>
      <c r="O6086" s="145">
        <f>L6086-K6086</f>
        <v>13.390221474983893</v>
      </c>
      <c r="P6086">
        <f t="shared" si="573"/>
        <v>6.6569891992364818</v>
      </c>
      <c r="Q6086">
        <f>IF(O6086&gt;0, IF(Q6085+O6086*Variables!$B$5&lt;Variables!$B$4, Q6085+O6086*Variables!$B$5, Variables!$B$4), IF(Q6085&gt;-O6086, Q6085+O6086/Variables!$B$5, 0))</f>
        <v>47.133593619742854</v>
      </c>
      <c r="R6086">
        <f>IF(O6086&gt;0, 0, IF(Q6085&gt;-O6086, 0, -O6086 - Q6085*Variables!$B$5))</f>
        <v>0</v>
      </c>
      <c r="S6086">
        <f t="shared" si="574"/>
        <v>0</v>
      </c>
      <c r="T6086">
        <f t="shared" si="575"/>
        <v>0</v>
      </c>
    </row>
    <row r="6087" spans="1:20" x14ac:dyDescent="0.3">
      <c r="A6087" s="3">
        <f t="shared" si="570"/>
        <v>43354</v>
      </c>
      <c r="B6087">
        <v>9</v>
      </c>
      <c r="C6087">
        <v>11</v>
      </c>
      <c r="D6087">
        <v>14</v>
      </c>
      <c r="E6087">
        <v>1</v>
      </c>
      <c r="F6087" s="1">
        <f>VLOOKUP(A6087,Weather!$A$1:$E$366, 5)</f>
        <v>0.98181818181818159</v>
      </c>
      <c r="G6087" s="1">
        <f>VLOOKUP(D6087, Fall!$A$1:$E$25, 2)</f>
        <v>1482.1428571428501</v>
      </c>
      <c r="H6087" s="1">
        <f>VLOOKUP(D6087, Fall!$A$1:$E$25, 3)</f>
        <v>1052.56230978037</v>
      </c>
      <c r="I6087" s="1">
        <f>VLOOKUP(D6087, Fall!$A$1:$E$25, 5)</f>
        <v>342.105263157894</v>
      </c>
      <c r="J6087" s="1">
        <f t="shared" si="571"/>
        <v>1474.3323017362595</v>
      </c>
      <c r="K6087" s="47">
        <f t="shared" si="572"/>
        <v>27.581843895314755</v>
      </c>
      <c r="L6087" s="48">
        <f>Solar!K6104/1000*Variables!$B$3</f>
        <v>37.734949999999998</v>
      </c>
      <c r="M6087">
        <f>IF(E6087=1, VLOOKUP(D6087, Sheet1!$A$2:$C$26, 2), Sheet1!$C$3)</f>
        <v>0.55478000000000005</v>
      </c>
      <c r="N6087" s="1">
        <f>'Electricity Rates'!$J$2</f>
        <v>0.24729999999999999</v>
      </c>
      <c r="O6087" s="145">
        <f>L6087-K6087</f>
        <v>10.153106104685243</v>
      </c>
      <c r="P6087">
        <f t="shared" si="573"/>
        <v>6.8209899953113391</v>
      </c>
      <c r="Q6087">
        <f>IF(O6087&gt;0, IF(Q6086+O6087*Variables!$B$5&lt;Variables!$B$4, Q6086+O6087*Variables!$B$5, Variables!$B$4), IF(Q6086&gt;-O6087, Q6086+O6087/Variables!$B$5, 0))</f>
        <v>56.677513358146982</v>
      </c>
      <c r="R6087">
        <f>IF(O6087&gt;0, 0, IF(Q6086&gt;-O6087, 0, -O6087 - Q6086*Variables!$B$5))</f>
        <v>0</v>
      </c>
      <c r="S6087">
        <f t="shared" si="574"/>
        <v>0</v>
      </c>
      <c r="T6087">
        <f t="shared" si="575"/>
        <v>0</v>
      </c>
    </row>
    <row r="6088" spans="1:20" x14ac:dyDescent="0.3">
      <c r="A6088" s="3">
        <f t="shared" si="570"/>
        <v>43354</v>
      </c>
      <c r="B6088">
        <v>9</v>
      </c>
      <c r="C6088">
        <v>11</v>
      </c>
      <c r="D6088">
        <v>15</v>
      </c>
      <c r="E6088">
        <v>1</v>
      </c>
      <c r="F6088" s="1">
        <f>VLOOKUP(A6088,Weather!$A$1:$E$366, 5)</f>
        <v>0.98181818181818159</v>
      </c>
      <c r="G6088" s="1">
        <f>VLOOKUP(D6088, Fall!$A$1:$E$25, 2)</f>
        <v>1437.5</v>
      </c>
      <c r="H6088" s="1">
        <f>VLOOKUP(D6088, Fall!$A$1:$E$25, 3)</f>
        <v>1060.00658057086</v>
      </c>
      <c r="I6088" s="1">
        <f>VLOOKUP(D6088, Fall!$A$1:$E$25, 5)</f>
        <v>328.94736842105198</v>
      </c>
      <c r="J6088" s="1">
        <f t="shared" si="571"/>
        <v>1430.6364832831064</v>
      </c>
      <c r="K6088" s="47">
        <f t="shared" si="572"/>
        <v>26.764381480611124</v>
      </c>
      <c r="L6088" s="48">
        <f>Solar!K6105/1000*Variables!$B$3</f>
        <v>32.127749999999999</v>
      </c>
      <c r="M6088">
        <f>IF(E6088=1, VLOOKUP(D6088, Sheet1!$A$2:$C$26, 2), Sheet1!$C$3)</f>
        <v>0.55478000000000005</v>
      </c>
      <c r="N6088" s="1">
        <f>'Electricity Rates'!$J$2</f>
        <v>0.24729999999999999</v>
      </c>
      <c r="O6088" s="145">
        <f>L6088-K6088</f>
        <v>5.3633685193888745</v>
      </c>
      <c r="P6088">
        <f t="shared" si="573"/>
        <v>6.6188315401551305</v>
      </c>
      <c r="Q6088">
        <f>IF(O6088&gt;0, IF(Q6087+O6088*Variables!$B$5&lt;Variables!$B$4, Q6087+O6088*Variables!$B$5, Variables!$B$4), IF(Q6087&gt;-O6088, Q6087+O6088/Variables!$B$5, 0))</f>
        <v>61.719079766372523</v>
      </c>
      <c r="R6088">
        <f>IF(O6088&gt;0, 0, IF(Q6087&gt;-O6088, 0, -O6088 - Q6087*Variables!$B$5))</f>
        <v>0</v>
      </c>
      <c r="S6088">
        <f t="shared" si="574"/>
        <v>0</v>
      </c>
      <c r="T6088">
        <f t="shared" si="575"/>
        <v>0</v>
      </c>
    </row>
    <row r="6089" spans="1:20" x14ac:dyDescent="0.3">
      <c r="A6089" s="3">
        <f t="shared" si="570"/>
        <v>43354</v>
      </c>
      <c r="B6089">
        <v>9</v>
      </c>
      <c r="C6089">
        <v>11</v>
      </c>
      <c r="D6089">
        <v>16</v>
      </c>
      <c r="E6089">
        <v>1</v>
      </c>
      <c r="F6089" s="1">
        <f>VLOOKUP(A6089,Weather!$A$1:$E$366, 5)</f>
        <v>0.98181818181818159</v>
      </c>
      <c r="G6089" s="1">
        <f>VLOOKUP(D6089, Fall!$A$1:$E$25, 2)</f>
        <v>1348.2142857142801</v>
      </c>
      <c r="H6089" s="1">
        <f>VLOOKUP(D6089, Fall!$A$1:$E$25, 3)</f>
        <v>1003.98947108661</v>
      </c>
      <c r="I6089" s="1">
        <f>VLOOKUP(D6089, Fall!$A$1:$E$25, 5)</f>
        <v>298.24561403508801</v>
      </c>
      <c r="J6089" s="1">
        <f t="shared" si="571"/>
        <v>1341.9556527210498</v>
      </c>
      <c r="K6089" s="47">
        <f t="shared" si="572"/>
        <v>25.105338385517179</v>
      </c>
      <c r="L6089" s="48">
        <f>Solar!K6106/1000*Variables!$B$3</f>
        <v>23.545400000000001</v>
      </c>
      <c r="M6089">
        <f>IF(E6089=1, VLOOKUP(D6089, Sheet1!$A$2:$C$26, 2), Sheet1!$C$3)</f>
        <v>0.55478000000000005</v>
      </c>
      <c r="N6089" s="1">
        <f>'Electricity Rates'!$J$2</f>
        <v>0.24729999999999999</v>
      </c>
      <c r="O6089" s="145">
        <f>L6089-K6089</f>
        <v>-1.559938385517178</v>
      </c>
      <c r="P6089">
        <f t="shared" si="573"/>
        <v>6.2085501827383984</v>
      </c>
      <c r="Q6089">
        <f>IF(O6089&gt;0, IF(Q6088+O6089*Variables!$B$5&lt;Variables!$B$4, Q6088+O6089*Variables!$B$5, Variables!$B$4), IF(Q6088&gt;-O6089, Q6088+O6089/Variables!$B$5, 0))</f>
        <v>60.059570845609571</v>
      </c>
      <c r="R6089">
        <f>IF(O6089&gt;0, 0, IF(Q6088&gt;-O6089, 0, -O6089 - Q6088*Variables!$B$5))</f>
        <v>0</v>
      </c>
      <c r="S6089">
        <f t="shared" si="574"/>
        <v>0</v>
      </c>
      <c r="T6089">
        <f t="shared" si="575"/>
        <v>0</v>
      </c>
    </row>
    <row r="6090" spans="1:20" x14ac:dyDescent="0.3">
      <c r="A6090" s="3">
        <f t="shared" si="570"/>
        <v>43354</v>
      </c>
      <c r="B6090">
        <v>9</v>
      </c>
      <c r="C6090">
        <v>11</v>
      </c>
      <c r="D6090">
        <v>17</v>
      </c>
      <c r="E6090">
        <v>1</v>
      </c>
      <c r="F6090" s="1">
        <f>VLOOKUP(A6090,Weather!$A$1:$E$366, 5)</f>
        <v>0.98181818181818159</v>
      </c>
      <c r="G6090" s="1">
        <f>VLOOKUP(D6090, Fall!$A$1:$E$25, 2)</f>
        <v>1080.3571428571399</v>
      </c>
      <c r="H6090" s="1">
        <f>VLOOKUP(D6090, Fall!$A$1:$E$25, 3)</f>
        <v>794.90091642515802</v>
      </c>
      <c r="I6090" s="1">
        <f>VLOOKUP(D6090, Fall!$A$1:$E$25, 5)</f>
        <v>263.15789473684202</v>
      </c>
      <c r="J6090" s="1">
        <f t="shared" si="571"/>
        <v>1075.1670296492857</v>
      </c>
      <c r="K6090" s="47">
        <f t="shared" si="572"/>
        <v>20.114250456462422</v>
      </c>
      <c r="L6090" s="48">
        <f>Solar!K6107/1000*Variables!$B$3</f>
        <v>13.219399999999998</v>
      </c>
      <c r="M6090">
        <f>IF(E6090=1, VLOOKUP(D6090, Sheet1!$A$2:$C$26, 2), Sheet1!$C$3)</f>
        <v>0.55478000000000005</v>
      </c>
      <c r="N6090" s="1">
        <f>'Electricity Rates'!$J$2</f>
        <v>0.24729999999999999</v>
      </c>
      <c r="O6090" s="145">
        <f>L6090-K6090</f>
        <v>-6.8948504564624233</v>
      </c>
      <c r="P6090">
        <f t="shared" si="573"/>
        <v>4.9742541378831566</v>
      </c>
      <c r="Q6090">
        <f>IF(O6090&gt;0, IF(Q6089+O6090*Variables!$B$5&lt;Variables!$B$4, Q6089+O6090*Variables!$B$5, Variables!$B$4), IF(Q6089&gt;-O6090, Q6089+O6090/Variables!$B$5, 0))</f>
        <v>52.724623551500606</v>
      </c>
      <c r="R6090">
        <f>IF(O6090&gt;0, 0, IF(Q6089&gt;-O6090, 0, -O6090 - Q6089*Variables!$B$5))</f>
        <v>0</v>
      </c>
      <c r="S6090">
        <f t="shared" si="574"/>
        <v>0</v>
      </c>
      <c r="T6090">
        <f t="shared" si="575"/>
        <v>0</v>
      </c>
    </row>
    <row r="6091" spans="1:20" x14ac:dyDescent="0.3">
      <c r="A6091" s="3">
        <f t="shared" si="570"/>
        <v>43354</v>
      </c>
      <c r="B6091">
        <v>9</v>
      </c>
      <c r="C6091">
        <v>11</v>
      </c>
      <c r="D6091">
        <v>18</v>
      </c>
      <c r="E6091">
        <v>1</v>
      </c>
      <c r="F6091" s="1">
        <f>VLOOKUP(A6091,Weather!$A$1:$E$366, 5)</f>
        <v>0.98181818181818159</v>
      </c>
      <c r="G6091" s="1">
        <f>VLOOKUP(D6091, Fall!$A$1:$E$25, 2)</f>
        <v>678.57142857142799</v>
      </c>
      <c r="H6091" s="1">
        <f>VLOOKUP(D6091, Fall!$A$1:$E$25, 3)</f>
        <v>583.61400485626905</v>
      </c>
      <c r="I6091" s="1">
        <f>VLOOKUP(D6091, Fall!$A$1:$E$25, 5)</f>
        <v>280.70175438596499</v>
      </c>
      <c r="J6091" s="1">
        <f t="shared" si="571"/>
        <v>676.84492995842504</v>
      </c>
      <c r="K6091" s="47">
        <f t="shared" si="572"/>
        <v>12.662431106924307</v>
      </c>
      <c r="L6091" s="48">
        <f>Solar!K6108/1000*Variables!$B$3</f>
        <v>3.5485500000000005</v>
      </c>
      <c r="M6091">
        <f>IF(E6091=1, VLOOKUP(D6091, Sheet1!$A$2:$C$26, 2), Sheet1!$C$3)</f>
        <v>0.55478000000000005</v>
      </c>
      <c r="N6091" s="1">
        <f>'Electricity Rates'!$J$2</f>
        <v>0.24729999999999999</v>
      </c>
      <c r="O6091" s="145">
        <f>L6091-K6091</f>
        <v>-9.1138811069243069</v>
      </c>
      <c r="P6091">
        <f t="shared" si="573"/>
        <v>3.1314192127423812</v>
      </c>
      <c r="Q6091">
        <f>IF(O6091&gt;0, IF(Q6090+O6091*Variables!$B$5&lt;Variables!$B$4, Q6090+O6091*Variables!$B$5, Variables!$B$4), IF(Q6090&gt;-O6091, Q6090+O6091/Variables!$B$5, 0))</f>
        <v>43.029005352644958</v>
      </c>
      <c r="R6091">
        <f>IF(O6091&gt;0, 0, IF(Q6090&gt;-O6091, 0, -O6091 - Q6090*Variables!$B$5))</f>
        <v>0</v>
      </c>
      <c r="S6091">
        <f t="shared" si="574"/>
        <v>0</v>
      </c>
      <c r="T6091">
        <f t="shared" si="575"/>
        <v>0</v>
      </c>
    </row>
    <row r="6092" spans="1:20" x14ac:dyDescent="0.3">
      <c r="A6092" s="3">
        <f t="shared" si="570"/>
        <v>43354</v>
      </c>
      <c r="B6092">
        <v>9</v>
      </c>
      <c r="C6092">
        <v>11</v>
      </c>
      <c r="D6092">
        <v>19</v>
      </c>
      <c r="E6092">
        <v>1</v>
      </c>
      <c r="F6092" s="1">
        <f>VLOOKUP(A6092,Weather!$A$1:$E$366, 5)</f>
        <v>0.98181818181818159</v>
      </c>
      <c r="G6092" s="1">
        <f>VLOOKUP(D6092, Fall!$A$1:$E$25, 2)</f>
        <v>517.85714285714198</v>
      </c>
      <c r="H6092" s="1">
        <f>VLOOKUP(D6092, Fall!$A$1:$E$25, 3)</f>
        <v>442.60593718179598</v>
      </c>
      <c r="I6092" s="1">
        <f>VLOOKUP(D6092, Fall!$A$1:$E$25, 5)</f>
        <v>289.47368421052602</v>
      </c>
      <c r="J6092" s="1">
        <f t="shared" si="571"/>
        <v>516.48893911759023</v>
      </c>
      <c r="K6092" s="47">
        <f t="shared" si="572"/>
        <v>9.6624874023458034</v>
      </c>
      <c r="L6092" s="48">
        <f>Solar!K6109/1000*Variables!$B$3</f>
        <v>0.19109999999999999</v>
      </c>
      <c r="M6092">
        <f>IF(E6092=1, VLOOKUP(D6092, Sheet1!$A$2:$C$26, 2), Sheet1!$C$3)</f>
        <v>0.25796000000000002</v>
      </c>
      <c r="N6092" s="1">
        <f>'Electricity Rates'!$J$2</f>
        <v>0.24729999999999999</v>
      </c>
      <c r="O6092" s="145">
        <f>L6092-K6092</f>
        <v>-9.4713874023458029</v>
      </c>
      <c r="P6092">
        <f t="shared" si="573"/>
        <v>2.389533134600117</v>
      </c>
      <c r="Q6092">
        <f>IF(O6092&gt;0, IF(Q6091+O6092*Variables!$B$5&lt;Variables!$B$4, Q6091+O6092*Variables!$B$5, Variables!$B$4), IF(Q6091&gt;-O6092, Q6091+O6092/Variables!$B$5, 0))</f>
        <v>32.953061307596229</v>
      </c>
      <c r="R6092">
        <f>IF(O6092&gt;0, 0, IF(Q6091&gt;-O6092, 0, -O6092 - Q6091*Variables!$B$5))</f>
        <v>0</v>
      </c>
      <c r="S6092">
        <f t="shared" si="574"/>
        <v>0</v>
      </c>
      <c r="T6092">
        <f t="shared" si="575"/>
        <v>0</v>
      </c>
    </row>
    <row r="6093" spans="1:20" x14ac:dyDescent="0.3">
      <c r="A6093" s="3">
        <f t="shared" si="570"/>
        <v>43354</v>
      </c>
      <c r="B6093">
        <v>9</v>
      </c>
      <c r="C6093">
        <v>11</v>
      </c>
      <c r="D6093">
        <v>20</v>
      </c>
      <c r="E6093">
        <v>1</v>
      </c>
      <c r="F6093" s="1">
        <f>VLOOKUP(A6093,Weather!$A$1:$E$366, 5)</f>
        <v>0.98181818181818159</v>
      </c>
      <c r="G6093" s="1">
        <f>VLOOKUP(D6093, Fall!$A$1:$E$25, 2)</f>
        <v>428.57142857142799</v>
      </c>
      <c r="H6093" s="1">
        <f>VLOOKUP(D6093, Fall!$A$1:$E$25, 3)</f>
        <v>354.11608052009001</v>
      </c>
      <c r="I6093" s="1">
        <f>VLOOKUP(D6093, Fall!$A$1:$E$25, 5)</f>
        <v>263.15789473684202</v>
      </c>
      <c r="J6093" s="1">
        <f t="shared" si="571"/>
        <v>427.21769497049456</v>
      </c>
      <c r="K6093" s="47">
        <f t="shared" si="572"/>
        <v>7.9923988358089266</v>
      </c>
      <c r="L6093" s="48">
        <f>Solar!K6110/1000*Variables!$B$3</f>
        <v>0</v>
      </c>
      <c r="M6093">
        <f>IF(E6093=1, VLOOKUP(D6093, Sheet1!$A$2:$C$26, 2), Sheet1!$C$3)</f>
        <v>0.25796000000000002</v>
      </c>
      <c r="N6093" s="1">
        <f>'Electricity Rates'!$J$2</f>
        <v>0.24729999999999999</v>
      </c>
      <c r="O6093" s="145">
        <f>L6093-K6093</f>
        <v>-7.9923988358089266</v>
      </c>
      <c r="P6093">
        <f t="shared" si="573"/>
        <v>1.9765202320955475</v>
      </c>
      <c r="Q6093">
        <f>IF(O6093&gt;0, IF(Q6092+O6093*Variables!$B$5&lt;Variables!$B$4, Q6092+O6093*Variables!$B$5, Variables!$B$4), IF(Q6092&gt;-O6093, Q6092+O6093/Variables!$B$5, 0))</f>
        <v>24.450509354608009</v>
      </c>
      <c r="R6093">
        <f>IF(O6093&gt;0, 0, IF(Q6092&gt;-O6093, 0, -O6093 - Q6092*Variables!$B$5))</f>
        <v>0</v>
      </c>
      <c r="S6093">
        <f t="shared" si="574"/>
        <v>0</v>
      </c>
      <c r="T6093">
        <f t="shared" si="575"/>
        <v>0</v>
      </c>
    </row>
    <row r="6094" spans="1:20" x14ac:dyDescent="0.3">
      <c r="A6094" s="3">
        <f t="shared" si="570"/>
        <v>43354</v>
      </c>
      <c r="B6094">
        <v>9</v>
      </c>
      <c r="C6094">
        <v>11</v>
      </c>
      <c r="D6094">
        <v>21</v>
      </c>
      <c r="E6094">
        <v>1</v>
      </c>
      <c r="F6094" s="1">
        <f>VLOOKUP(A6094,Weather!$A$1:$E$366, 5)</f>
        <v>0.98181818181818159</v>
      </c>
      <c r="G6094" s="1">
        <f>VLOOKUP(D6094, Fall!$A$1:$E$25, 2)</f>
        <v>366.07142857142799</v>
      </c>
      <c r="H6094" s="1">
        <f>VLOOKUP(D6094, Fall!$A$1:$E$25, 3)</f>
        <v>305.62638808916603</v>
      </c>
      <c r="I6094" s="1">
        <f>VLOOKUP(D6094, Fall!$A$1:$E$25, 5)</f>
        <v>271.929824561403</v>
      </c>
      <c r="J6094" s="1">
        <f t="shared" si="571"/>
        <v>364.97242783538684</v>
      </c>
      <c r="K6094" s="47">
        <f t="shared" si="572"/>
        <v>6.8279128923612671</v>
      </c>
      <c r="L6094" s="48">
        <f>Solar!K6111/1000*Variables!$B$3</f>
        <v>0</v>
      </c>
      <c r="M6094">
        <f>IF(E6094=1, VLOOKUP(D6094, Sheet1!$A$2:$C$26, 2), Sheet1!$C$3)</f>
        <v>0.25796000000000002</v>
      </c>
      <c r="N6094" s="1">
        <f>'Electricity Rates'!$J$2</f>
        <v>0.24729999999999999</v>
      </c>
      <c r="O6094" s="145">
        <f>L6094-K6094</f>
        <v>-6.8279128923612671</v>
      </c>
      <c r="P6094">
        <f t="shared" si="573"/>
        <v>1.6885428582809412</v>
      </c>
      <c r="Q6094">
        <f>IF(O6094&gt;0, IF(Q6093+O6094*Variables!$B$5&lt;Variables!$B$4, Q6093+O6094*Variables!$B$5, Variables!$B$4), IF(Q6093&gt;-O6094, Q6093+O6094/Variables!$B$5, 0))</f>
        <v>17.186772235074745</v>
      </c>
      <c r="R6094">
        <f>IF(O6094&gt;0, 0, IF(Q6093&gt;-O6094, 0, -O6094 - Q6093*Variables!$B$5))</f>
        <v>0</v>
      </c>
      <c r="S6094">
        <f t="shared" si="574"/>
        <v>0</v>
      </c>
      <c r="T6094">
        <f t="shared" si="575"/>
        <v>0</v>
      </c>
    </row>
    <row r="6095" spans="1:20" x14ac:dyDescent="0.3">
      <c r="A6095" s="3">
        <f t="shared" si="570"/>
        <v>43354</v>
      </c>
      <c r="B6095">
        <v>9</v>
      </c>
      <c r="C6095">
        <v>11</v>
      </c>
      <c r="D6095">
        <v>22</v>
      </c>
      <c r="E6095">
        <v>1</v>
      </c>
      <c r="F6095" s="1">
        <f>VLOOKUP(A6095,Weather!$A$1:$E$366, 5)</f>
        <v>0.98181818181818159</v>
      </c>
      <c r="G6095" s="1">
        <f>VLOOKUP(D6095, Fall!$A$1:$E$25, 2)</f>
        <v>330.35714285714198</v>
      </c>
      <c r="H6095" s="1">
        <f>VLOOKUP(D6095, Fall!$A$1:$E$25, 3)</f>
        <v>272.33281237147202</v>
      </c>
      <c r="I6095" s="1">
        <f>VLOOKUP(D6095, Fall!$A$1:$E$25, 5)</f>
        <v>254.385964912281</v>
      </c>
      <c r="J6095" s="1">
        <f t="shared" si="571"/>
        <v>329.30215503012977</v>
      </c>
      <c r="K6095" s="47">
        <f t="shared" si="572"/>
        <v>6.1605925772197958</v>
      </c>
      <c r="L6095" s="48">
        <f>Solar!K6112/1000*Variables!$B$3</f>
        <v>0</v>
      </c>
      <c r="M6095">
        <f>IF(E6095=1, VLOOKUP(D6095, Sheet1!$A$2:$C$26, 2), Sheet1!$C$3)</f>
        <v>0.18637999999999999</v>
      </c>
      <c r="N6095" s="1">
        <f>'Electricity Rates'!$J$2</f>
        <v>0.24729999999999999</v>
      </c>
      <c r="O6095" s="145">
        <f>L6095-K6095</f>
        <v>-6.1605925772197958</v>
      </c>
      <c r="P6095">
        <f t="shared" si="573"/>
        <v>1.5235145443464555</v>
      </c>
      <c r="Q6095">
        <f>IF(O6095&gt;0, IF(Q6094+O6095*Variables!$B$5&lt;Variables!$B$4, Q6094+O6095*Variables!$B$5, Variables!$B$4), IF(Q6094&gt;-O6095, Q6094+O6095/Variables!$B$5, 0))</f>
        <v>10.632950344415388</v>
      </c>
      <c r="R6095">
        <f>IF(O6095&gt;0, 0, IF(Q6094&gt;-O6095, 0, -O6095 - Q6094*Variables!$B$5))</f>
        <v>0</v>
      </c>
      <c r="S6095">
        <f t="shared" si="574"/>
        <v>0</v>
      </c>
      <c r="T6095">
        <f t="shared" si="575"/>
        <v>0</v>
      </c>
    </row>
    <row r="6096" spans="1:20" x14ac:dyDescent="0.3">
      <c r="A6096" s="3">
        <f t="shared" si="570"/>
        <v>43354</v>
      </c>
      <c r="B6096">
        <v>9</v>
      </c>
      <c r="C6096">
        <v>11</v>
      </c>
      <c r="D6096">
        <v>23</v>
      </c>
      <c r="E6096">
        <v>1</v>
      </c>
      <c r="F6096" s="1">
        <f>VLOOKUP(A6096,Weather!$A$1:$E$366, 5)</f>
        <v>0.98181818181818159</v>
      </c>
      <c r="G6096" s="1">
        <f>VLOOKUP(D6096, Fall!$A$1:$E$25, 2)</f>
        <v>303.57142857142799</v>
      </c>
      <c r="H6096" s="1">
        <f>VLOOKUP(D6096, Fall!$A$1:$E$25, 3)</f>
        <v>252.67335691371099</v>
      </c>
      <c r="I6096" s="1">
        <f>VLOOKUP(D6096, Fall!$A$1:$E$25, 5)</f>
        <v>254.385964912281</v>
      </c>
      <c r="J6096" s="1">
        <f t="shared" si="571"/>
        <v>302.6460090867422</v>
      </c>
      <c r="K6096" s="47">
        <f t="shared" si="572"/>
        <v>5.6619087625903539</v>
      </c>
      <c r="L6096" s="48">
        <f>Solar!K6113/1000*Variables!$B$3</f>
        <v>0</v>
      </c>
      <c r="M6096">
        <f>IF(E6096=1, VLOOKUP(D6096, Sheet1!$A$2:$C$26, 2), Sheet1!$C$3)</f>
        <v>0.18637999999999999</v>
      </c>
      <c r="N6096" s="1">
        <f>'Electricity Rates'!$J$2</f>
        <v>0.24729999999999999</v>
      </c>
      <c r="O6096" s="145">
        <f>L6096-K6096</f>
        <v>-5.6619087625903539</v>
      </c>
      <c r="P6096">
        <f t="shared" si="573"/>
        <v>1.4001900369885945</v>
      </c>
      <c r="Q6096">
        <f>IF(O6096&gt;0, IF(Q6095+O6096*Variables!$B$5&lt;Variables!$B$4, Q6095+O6096*Variables!$B$5, Variables!$B$4), IF(Q6095&gt;-O6096, Q6095+O6096/Variables!$B$5, 0))</f>
        <v>4.6096431501703305</v>
      </c>
      <c r="R6096">
        <f>IF(O6096&gt;0, 0, IF(Q6095&gt;-O6096, 0, -O6096 - Q6095*Variables!$B$5))</f>
        <v>0</v>
      </c>
      <c r="S6096">
        <f t="shared" si="574"/>
        <v>0</v>
      </c>
      <c r="T6096">
        <f t="shared" si="575"/>
        <v>0</v>
      </c>
    </row>
    <row r="6097" spans="1:20" x14ac:dyDescent="0.3">
      <c r="A6097" s="3">
        <f t="shared" si="570"/>
        <v>43354</v>
      </c>
      <c r="B6097">
        <v>9</v>
      </c>
      <c r="C6097">
        <v>11</v>
      </c>
      <c r="D6097">
        <v>24</v>
      </c>
      <c r="E6097">
        <v>1</v>
      </c>
      <c r="F6097" s="1">
        <f>VLOOKUP(A6097,Weather!$A$1:$E$366, 5)</f>
        <v>0.98181818181818159</v>
      </c>
      <c r="G6097" s="1">
        <f>VLOOKUP(D6097, Fall!$A$1:$E$25, 2)</f>
        <v>285.71428571428498</v>
      </c>
      <c r="H6097" s="1">
        <f>VLOOKUP(D6097, Fall!$A$1:$E$25, 3)</f>
        <v>237.47635107345499</v>
      </c>
      <c r="I6097" s="1">
        <f>VLOOKUP(D6097, Fall!$A$1:$E$25, 5)</f>
        <v>254.385964912281</v>
      </c>
      <c r="J6097" s="1">
        <f t="shared" si="571"/>
        <v>284.83723235717895</v>
      </c>
      <c r="K6097" s="47">
        <f t="shared" si="572"/>
        <v>5.3287417424125669</v>
      </c>
      <c r="L6097" s="48">
        <f>Solar!K6114/1000*Variables!$B$3</f>
        <v>0</v>
      </c>
      <c r="M6097">
        <f>IF(E6097=1, VLOOKUP(D6097, Sheet1!$A$2:$C$26, 2), Sheet1!$C$3)</f>
        <v>0.18637999999999999</v>
      </c>
      <c r="N6097" s="1">
        <f>'Electricity Rates'!$J$2</f>
        <v>0.24729999999999999</v>
      </c>
      <c r="O6097" s="145">
        <f>L6097-K6097</f>
        <v>-5.3287417424125669</v>
      </c>
      <c r="P6097">
        <f t="shared" si="573"/>
        <v>1.3177978328986277</v>
      </c>
      <c r="Q6097">
        <f>IF(O6097&gt;0, IF(Q6096+O6097*Variables!$B$5&lt;Variables!$B$4, Q6096+O6097*Variables!$B$5, Variables!$B$4), IF(Q6096&gt;-O6097, Q6096+O6097/Variables!$B$5, 0))</f>
        <v>0</v>
      </c>
      <c r="R6097">
        <f>IF(O6097&gt;0, 0, IF(Q6096&gt;-O6097, 0, -O6097 - Q6096*Variables!$B$5))</f>
        <v>0.9956771812524563</v>
      </c>
      <c r="S6097">
        <f t="shared" si="574"/>
        <v>0.18557431304183281</v>
      </c>
      <c r="T6097">
        <f t="shared" si="575"/>
        <v>0</v>
      </c>
    </row>
    <row r="6098" spans="1:20" x14ac:dyDescent="0.3">
      <c r="A6098" s="3">
        <f t="shared" si="570"/>
        <v>43355</v>
      </c>
      <c r="B6098">
        <v>9</v>
      </c>
      <c r="C6098">
        <v>12</v>
      </c>
      <c r="D6098">
        <v>1</v>
      </c>
      <c r="E6098">
        <v>1</v>
      </c>
      <c r="F6098" s="1">
        <f>VLOOKUP(A6098,Weather!$A$1:$E$366, 5)</f>
        <v>0.98181818181818159</v>
      </c>
      <c r="G6098" s="1">
        <f>VLOOKUP(D6098, Fall!$A$1:$E$25, 2)</f>
        <v>276.78571428571399</v>
      </c>
      <c r="H6098" s="1">
        <f>VLOOKUP(D6098, Fall!$A$1:$E$25, 3)</f>
        <v>258.40056395394299</v>
      </c>
      <c r="I6098" s="1">
        <f>VLOOKUP(D6098, Fall!$A$1:$E$25, 5)</f>
        <v>254.385964912281</v>
      </c>
      <c r="J6098" s="1">
        <f t="shared" si="571"/>
        <v>276.45143882513634</v>
      </c>
      <c r="K6098" s="47">
        <f t="shared" si="572"/>
        <v>5.1718601168341598</v>
      </c>
      <c r="L6098" s="48">
        <f>Solar!K6115/1000*Variables!$B$3</f>
        <v>0</v>
      </c>
      <c r="M6098">
        <f>IF(E6098=1, VLOOKUP(D6098, Sheet1!$A$2:$C$26, 2), Sheet1!$C$3)</f>
        <v>0.18637999999999999</v>
      </c>
      <c r="N6098" s="1">
        <f>'Electricity Rates'!$J$2</f>
        <v>0.24729999999999999</v>
      </c>
      <c r="O6098" s="145">
        <f>L6098-K6098</f>
        <v>-5.1718601168341598</v>
      </c>
      <c r="P6098">
        <f t="shared" si="573"/>
        <v>1.2790010068930877</v>
      </c>
      <c r="Q6098">
        <f>IF(O6098&gt;0, IF(Q6097+O6098*Variables!$B$5&lt;Variables!$B$4, Q6097+O6098*Variables!$B$5, Variables!$B$4), IF(Q6097&gt;-O6098, Q6097+O6098/Variables!$B$5, 0))</f>
        <v>0</v>
      </c>
      <c r="R6098">
        <f>IF(O6098&gt;0, 0, IF(Q6097&gt;-O6098, 0, -O6098 - Q6097*Variables!$B$5))</f>
        <v>5.1718601168341598</v>
      </c>
      <c r="S6098">
        <f t="shared" si="574"/>
        <v>0.96393128857555066</v>
      </c>
      <c r="T6098">
        <f t="shared" si="575"/>
        <v>0</v>
      </c>
    </row>
    <row r="6099" spans="1:20" x14ac:dyDescent="0.3">
      <c r="A6099" s="3">
        <f t="shared" si="570"/>
        <v>43355</v>
      </c>
      <c r="B6099">
        <v>9</v>
      </c>
      <c r="C6099">
        <v>12</v>
      </c>
      <c r="D6099">
        <v>2</v>
      </c>
      <c r="E6099">
        <v>1</v>
      </c>
      <c r="F6099" s="1">
        <f>VLOOKUP(A6099,Weather!$A$1:$E$366, 5)</f>
        <v>0.98181818181818159</v>
      </c>
      <c r="G6099" s="1">
        <f>VLOOKUP(D6099, Fall!$A$1:$E$25, 2)</f>
        <v>272.32142857142799</v>
      </c>
      <c r="H6099" s="1">
        <f>VLOOKUP(D6099, Fall!$A$1:$E$25, 3)</f>
        <v>244.53669616981199</v>
      </c>
      <c r="I6099" s="1">
        <f>VLOOKUP(D6099, Fall!$A$1:$E$25, 5)</f>
        <v>254.385964912281</v>
      </c>
      <c r="J6099" s="1">
        <f t="shared" si="571"/>
        <v>271.81625161867134</v>
      </c>
      <c r="K6099" s="47">
        <f t="shared" si="572"/>
        <v>5.0851449239270261</v>
      </c>
      <c r="L6099" s="48">
        <f>Solar!K6116/1000*Variables!$B$3</f>
        <v>0</v>
      </c>
      <c r="M6099">
        <f>IF(E6099=1, VLOOKUP(D6099, Sheet1!$A$2:$C$26, 2), Sheet1!$C$3)</f>
        <v>0.18637999999999999</v>
      </c>
      <c r="N6099" s="1">
        <f>'Electricity Rates'!$J$2</f>
        <v>0.24729999999999999</v>
      </c>
      <c r="O6099" s="145">
        <f>L6099-K6099</f>
        <v>-5.0851449239270261</v>
      </c>
      <c r="P6099">
        <f t="shared" si="573"/>
        <v>1.2575563396871534</v>
      </c>
      <c r="Q6099">
        <f>IF(O6099&gt;0, IF(Q6098+O6099*Variables!$B$5&lt;Variables!$B$4, Q6098+O6099*Variables!$B$5, Variables!$B$4), IF(Q6098&gt;-O6099, Q6098+O6099/Variables!$B$5, 0))</f>
        <v>0</v>
      </c>
      <c r="R6099">
        <f>IF(O6099&gt;0, 0, IF(Q6098&gt;-O6099, 0, -O6099 - Q6098*Variables!$B$5))</f>
        <v>5.0851449239270261</v>
      </c>
      <c r="S6099">
        <f t="shared" si="574"/>
        <v>0.94776931092151906</v>
      </c>
      <c r="T6099">
        <f t="shared" si="575"/>
        <v>0</v>
      </c>
    </row>
    <row r="6100" spans="1:20" x14ac:dyDescent="0.3">
      <c r="A6100" s="3">
        <f t="shared" si="570"/>
        <v>43355</v>
      </c>
      <c r="B6100">
        <v>9</v>
      </c>
      <c r="C6100">
        <v>12</v>
      </c>
      <c r="D6100">
        <v>3</v>
      </c>
      <c r="E6100">
        <v>1</v>
      </c>
      <c r="F6100" s="1">
        <f>VLOOKUP(A6100,Weather!$A$1:$E$366, 5)</f>
        <v>0.98181818181818159</v>
      </c>
      <c r="G6100" s="1">
        <f>VLOOKUP(D6100, Fall!$A$1:$E$25, 2)</f>
        <v>272.32142857142799</v>
      </c>
      <c r="H6100" s="1">
        <f>VLOOKUP(D6100, Fall!$A$1:$E$25, 3)</f>
        <v>252.565207174747</v>
      </c>
      <c r="I6100" s="1">
        <f>VLOOKUP(D6100, Fall!$A$1:$E$25, 5)</f>
        <v>254.385964912281</v>
      </c>
      <c r="J6100" s="1">
        <f t="shared" si="571"/>
        <v>271.96222454603378</v>
      </c>
      <c r="K6100" s="47">
        <f t="shared" si="572"/>
        <v>5.0878757889367066</v>
      </c>
      <c r="L6100" s="48">
        <f>Solar!K6117/1000*Variables!$B$3</f>
        <v>0</v>
      </c>
      <c r="M6100">
        <f>IF(E6100=1, VLOOKUP(D6100, Sheet1!$A$2:$C$26, 2), Sheet1!$C$3)</f>
        <v>0.18637999999999999</v>
      </c>
      <c r="N6100" s="1">
        <f>'Electricity Rates'!$J$2</f>
        <v>0.24729999999999999</v>
      </c>
      <c r="O6100" s="145">
        <f>L6100-K6100</f>
        <v>-5.0878757889367066</v>
      </c>
      <c r="P6100">
        <f t="shared" si="573"/>
        <v>1.2582316826040474</v>
      </c>
      <c r="Q6100">
        <f>IF(O6100&gt;0, IF(Q6099+O6100*Variables!$B$5&lt;Variables!$B$4, Q6099+O6100*Variables!$B$5, Variables!$B$4), IF(Q6099&gt;-O6100, Q6099+O6100/Variables!$B$5, 0))</f>
        <v>0</v>
      </c>
      <c r="R6100">
        <f>IF(O6100&gt;0, 0, IF(Q6099&gt;-O6100, 0, -O6100 - Q6099*Variables!$B$5))</f>
        <v>5.0878757889367066</v>
      </c>
      <c r="S6100">
        <f t="shared" si="574"/>
        <v>0.94827828954202331</v>
      </c>
      <c r="T6100">
        <f t="shared" si="575"/>
        <v>0</v>
      </c>
    </row>
    <row r="6101" spans="1:20" x14ac:dyDescent="0.3">
      <c r="A6101" s="3">
        <f t="shared" si="570"/>
        <v>43355</v>
      </c>
      <c r="B6101">
        <v>9</v>
      </c>
      <c r="C6101">
        <v>12</v>
      </c>
      <c r="D6101">
        <v>4</v>
      </c>
      <c r="E6101">
        <v>1</v>
      </c>
      <c r="F6101" s="1">
        <f>VLOOKUP(A6101,Weather!$A$1:$E$366, 5)</f>
        <v>0.98181818181818159</v>
      </c>
      <c r="G6101" s="1">
        <f>VLOOKUP(D6101, Fall!$A$1:$E$25, 2)</f>
        <v>272.32142857142799</v>
      </c>
      <c r="H6101" s="1">
        <f>VLOOKUP(D6101, Fall!$A$1:$E$25, 3)</f>
        <v>267.50020564283898</v>
      </c>
      <c r="I6101" s="1">
        <f>VLOOKUP(D6101, Fall!$A$1:$E$25, 5)</f>
        <v>254.385964912281</v>
      </c>
      <c r="J6101" s="1">
        <f t="shared" si="571"/>
        <v>272.23376997272635</v>
      </c>
      <c r="K6101" s="47">
        <f t="shared" si="572"/>
        <v>5.092955867261451</v>
      </c>
      <c r="L6101" s="48">
        <f>Solar!K6118/1000*Variables!$B$3</f>
        <v>0</v>
      </c>
      <c r="M6101">
        <f>IF(E6101=1, VLOOKUP(D6101, Sheet1!$A$2:$C$26, 2), Sheet1!$C$3)</f>
        <v>0.18637999999999999</v>
      </c>
      <c r="N6101" s="1">
        <f>'Electricity Rates'!$J$2</f>
        <v>0.24729999999999999</v>
      </c>
      <c r="O6101" s="145">
        <f>L6101-K6101</f>
        <v>-5.092955867261451</v>
      </c>
      <c r="P6101">
        <f t="shared" si="573"/>
        <v>1.2594879859737569</v>
      </c>
      <c r="Q6101">
        <f>IF(O6101&gt;0, IF(Q6100+O6101*Variables!$B$5&lt;Variables!$B$4, Q6100+O6101*Variables!$B$5, Variables!$B$4), IF(Q6100&gt;-O6101, Q6100+O6101/Variables!$B$5, 0))</f>
        <v>0</v>
      </c>
      <c r="R6101">
        <f>IF(O6101&gt;0, 0, IF(Q6100&gt;-O6101, 0, -O6101 - Q6100*Variables!$B$5))</f>
        <v>5.092955867261451</v>
      </c>
      <c r="S6101">
        <f t="shared" si="574"/>
        <v>0.94922511454018921</v>
      </c>
      <c r="T6101">
        <f t="shared" si="575"/>
        <v>0</v>
      </c>
    </row>
    <row r="6102" spans="1:20" x14ac:dyDescent="0.3">
      <c r="A6102" s="3">
        <f t="shared" si="570"/>
        <v>43355</v>
      </c>
      <c r="B6102">
        <v>9</v>
      </c>
      <c r="C6102">
        <v>12</v>
      </c>
      <c r="D6102">
        <v>5</v>
      </c>
      <c r="E6102">
        <v>1</v>
      </c>
      <c r="F6102" s="1">
        <f>VLOOKUP(A6102,Weather!$A$1:$E$366, 5)</f>
        <v>0.98181818181818159</v>
      </c>
      <c r="G6102" s="1">
        <f>VLOOKUP(D6102, Fall!$A$1:$E$25, 2)</f>
        <v>303.57142857142799</v>
      </c>
      <c r="H6102" s="1">
        <f>VLOOKUP(D6102, Fall!$A$1:$E$25, 3)</f>
        <v>277.41442782172697</v>
      </c>
      <c r="I6102" s="1">
        <f>VLOOKUP(D6102, Fall!$A$1:$E$25, 5)</f>
        <v>254.385964912281</v>
      </c>
      <c r="J6102" s="1">
        <f t="shared" si="571"/>
        <v>303.09584673961524</v>
      </c>
      <c r="K6102" s="47">
        <f t="shared" si="572"/>
        <v>5.6703243361385747</v>
      </c>
      <c r="L6102" s="48">
        <f>Solar!K6119/1000*Variables!$B$3</f>
        <v>0</v>
      </c>
      <c r="M6102">
        <f>IF(E6102=1, VLOOKUP(D6102, Sheet1!$A$2:$C$26, 2), Sheet1!$C$3)</f>
        <v>0.18637999999999999</v>
      </c>
      <c r="N6102" s="1">
        <f>'Electricity Rates'!$J$2</f>
        <v>0.24729999999999999</v>
      </c>
      <c r="O6102" s="145">
        <f>L6102-K6102</f>
        <v>-5.6703243361385747</v>
      </c>
      <c r="P6102">
        <f t="shared" si="573"/>
        <v>1.4022712083270694</v>
      </c>
      <c r="Q6102">
        <f>IF(O6102&gt;0, IF(Q6101+O6102*Variables!$B$5&lt;Variables!$B$4, Q6101+O6102*Variables!$B$5, Variables!$B$4), IF(Q6101&gt;-O6102, Q6101+O6102/Variables!$B$5, 0))</f>
        <v>0</v>
      </c>
      <c r="R6102">
        <f>IF(O6102&gt;0, 0, IF(Q6101&gt;-O6102, 0, -O6102 - Q6101*Variables!$B$5))</f>
        <v>5.6703243361385747</v>
      </c>
      <c r="S6102">
        <f t="shared" si="574"/>
        <v>1.0568350497695076</v>
      </c>
      <c r="T6102">
        <f t="shared" si="575"/>
        <v>0</v>
      </c>
    </row>
    <row r="6103" spans="1:20" x14ac:dyDescent="0.3">
      <c r="A6103" s="3">
        <f t="shared" si="570"/>
        <v>43355</v>
      </c>
      <c r="B6103">
        <v>9</v>
      </c>
      <c r="C6103">
        <v>12</v>
      </c>
      <c r="D6103">
        <v>6</v>
      </c>
      <c r="E6103">
        <v>1</v>
      </c>
      <c r="F6103" s="1">
        <f>VLOOKUP(A6103,Weather!$A$1:$E$366, 5)</f>
        <v>0.98181818181818159</v>
      </c>
      <c r="G6103" s="1">
        <f>VLOOKUP(D6103, Fall!$A$1:$E$25, 2)</f>
        <v>401.78571428571399</v>
      </c>
      <c r="H6103" s="1">
        <f>VLOOKUP(D6103, Fall!$A$1:$E$25, 3)</f>
        <v>309.98601628691301</v>
      </c>
      <c r="I6103" s="1">
        <f>VLOOKUP(D6103, Fall!$A$1:$E$25, 5)</f>
        <v>271.929824561403</v>
      </c>
      <c r="J6103" s="1">
        <f t="shared" si="571"/>
        <v>400.11662886755397</v>
      </c>
      <c r="K6103" s="47">
        <f t="shared" si="572"/>
        <v>7.4853914442136826</v>
      </c>
      <c r="L6103" s="48">
        <f>Solar!K6120/1000*Variables!$B$3</f>
        <v>0</v>
      </c>
      <c r="M6103">
        <f>IF(E6103=1, VLOOKUP(D6103, Sheet1!$A$2:$C$26, 2), Sheet1!$C$3)</f>
        <v>0.18637999999999999</v>
      </c>
      <c r="N6103" s="1">
        <f>'Electricity Rates'!$J$2</f>
        <v>0.24729999999999999</v>
      </c>
      <c r="O6103" s="145">
        <f>L6103-K6103</f>
        <v>-7.4853914442136826</v>
      </c>
      <c r="P6103">
        <f t="shared" si="573"/>
        <v>1.8511373041540438</v>
      </c>
      <c r="Q6103">
        <f>IF(O6103&gt;0, IF(Q6102+O6103*Variables!$B$5&lt;Variables!$B$4, Q6102+O6103*Variables!$B$5, Variables!$B$4), IF(Q6102&gt;-O6103, Q6102+O6103/Variables!$B$5, 0))</f>
        <v>0</v>
      </c>
      <c r="R6103">
        <f>IF(O6103&gt;0, 0, IF(Q6102&gt;-O6103, 0, -O6103 - Q6102*Variables!$B$5))</f>
        <v>7.4853914442136826</v>
      </c>
      <c r="S6103">
        <f t="shared" si="574"/>
        <v>1.3951272573725462</v>
      </c>
      <c r="T6103">
        <f t="shared" si="575"/>
        <v>0</v>
      </c>
    </row>
    <row r="6104" spans="1:20" x14ac:dyDescent="0.3">
      <c r="A6104" s="3">
        <f t="shared" si="570"/>
        <v>43355</v>
      </c>
      <c r="B6104">
        <v>9</v>
      </c>
      <c r="C6104">
        <v>12</v>
      </c>
      <c r="D6104">
        <v>7</v>
      </c>
      <c r="E6104">
        <v>1</v>
      </c>
      <c r="F6104" s="1">
        <f>VLOOKUP(A6104,Weather!$A$1:$E$366, 5)</f>
        <v>0.98181818181818159</v>
      </c>
      <c r="G6104" s="1">
        <f>VLOOKUP(D6104, Fall!$A$1:$E$25, 2)</f>
        <v>593.74999999999898</v>
      </c>
      <c r="H6104" s="1">
        <f>VLOOKUP(D6104, Fall!$A$1:$E$25, 3)</f>
        <v>390.39236653779699</v>
      </c>
      <c r="I6104" s="1">
        <f>VLOOKUP(D6104, Fall!$A$1:$E$25, 5)</f>
        <v>263.15789473684202</v>
      </c>
      <c r="J6104" s="1">
        <f t="shared" si="571"/>
        <v>590.05258848250435</v>
      </c>
      <c r="K6104" s="47">
        <f t="shared" si="572"/>
        <v>11.038717910734746</v>
      </c>
      <c r="L6104" s="48">
        <f>Solar!K6121/1000*Variables!$B$3</f>
        <v>2.2448999999999999</v>
      </c>
      <c r="M6104">
        <f>IF(E6104=1, VLOOKUP(D6104, Sheet1!$A$2:$C$26, 2), Sheet1!$C$3)</f>
        <v>0.18637999999999999</v>
      </c>
      <c r="N6104" s="1">
        <f>'Electricity Rates'!$J$2</f>
        <v>0.24729999999999999</v>
      </c>
      <c r="O6104" s="145">
        <f>L6104-K6104</f>
        <v>-8.7938179107347469</v>
      </c>
      <c r="P6104">
        <f t="shared" si="573"/>
        <v>2.7298749393247026</v>
      </c>
      <c r="Q6104">
        <f>IF(O6104&gt;0, IF(Q6103+O6104*Variables!$B$5&lt;Variables!$B$4, Q6103+O6104*Variables!$B$5, Variables!$B$4), IF(Q6103&gt;-O6104, Q6103+O6104/Variables!$B$5, 0))</f>
        <v>0</v>
      </c>
      <c r="R6104">
        <f>IF(O6104&gt;0, 0, IF(Q6103&gt;-O6104, 0, -O6104 - Q6103*Variables!$B$5))</f>
        <v>8.7938179107347469</v>
      </c>
      <c r="S6104">
        <f t="shared" si="574"/>
        <v>1.638991782202742</v>
      </c>
      <c r="T6104">
        <f t="shared" si="575"/>
        <v>0</v>
      </c>
    </row>
    <row r="6105" spans="1:20" x14ac:dyDescent="0.3">
      <c r="A6105" s="3">
        <f t="shared" si="570"/>
        <v>43355</v>
      </c>
      <c r="B6105">
        <v>9</v>
      </c>
      <c r="C6105">
        <v>12</v>
      </c>
      <c r="D6105">
        <v>8</v>
      </c>
      <c r="E6105">
        <v>1</v>
      </c>
      <c r="F6105" s="1">
        <f>VLOOKUP(A6105,Weather!$A$1:$E$366, 5)</f>
        <v>0.98181818181818159</v>
      </c>
      <c r="G6105" s="1">
        <f>VLOOKUP(D6105, Fall!$A$1:$E$25, 2)</f>
        <v>866.07142857142799</v>
      </c>
      <c r="H6105" s="1">
        <f>VLOOKUP(D6105, Fall!$A$1:$E$25, 3)</f>
        <v>561.61059471909198</v>
      </c>
      <c r="I6105" s="1">
        <f>VLOOKUP(D6105, Fall!$A$1:$E$25, 5)</f>
        <v>271.929824561403</v>
      </c>
      <c r="J6105" s="1">
        <f t="shared" si="571"/>
        <v>860.53577704683994</v>
      </c>
      <c r="K6105" s="47">
        <f t="shared" si="572"/>
        <v>16.098923859219127</v>
      </c>
      <c r="L6105" s="48">
        <f>Solar!K6122/1000*Variables!$B$3</f>
        <v>11.43735</v>
      </c>
      <c r="M6105">
        <f>IF(E6105=1, VLOOKUP(D6105, Sheet1!$A$2:$C$26, 2), Sheet1!$C$3)</f>
        <v>0.18637999999999999</v>
      </c>
      <c r="N6105" s="1">
        <f>'Electricity Rates'!$J$2</f>
        <v>0.24729999999999999</v>
      </c>
      <c r="O6105" s="145">
        <f>L6105-K6105</f>
        <v>-4.6615738592191267</v>
      </c>
      <c r="P6105">
        <f t="shared" si="573"/>
        <v>3.9812638703848902</v>
      </c>
      <c r="Q6105">
        <f>IF(O6105&gt;0, IF(Q6104+O6105*Variables!$B$5&lt;Variables!$B$4, Q6104+O6105*Variables!$B$5, Variables!$B$4), IF(Q6104&gt;-O6105, Q6104+O6105/Variables!$B$5, 0))</f>
        <v>0</v>
      </c>
      <c r="R6105">
        <f>IF(O6105&gt;0, 0, IF(Q6104&gt;-O6105, 0, -O6105 - Q6104*Variables!$B$5))</f>
        <v>4.6615738592191267</v>
      </c>
      <c r="S6105">
        <f t="shared" si="574"/>
        <v>0.86882413588126084</v>
      </c>
      <c r="T6105">
        <f t="shared" si="575"/>
        <v>0</v>
      </c>
    </row>
    <row r="6106" spans="1:20" x14ac:dyDescent="0.3">
      <c r="A6106" s="3">
        <f t="shared" si="570"/>
        <v>43355</v>
      </c>
      <c r="B6106">
        <v>9</v>
      </c>
      <c r="C6106">
        <v>12</v>
      </c>
      <c r="D6106">
        <v>9</v>
      </c>
      <c r="E6106">
        <v>1</v>
      </c>
      <c r="F6106" s="1">
        <f>VLOOKUP(A6106,Weather!$A$1:$E$366, 5)</f>
        <v>0.98181818181818159</v>
      </c>
      <c r="G6106" s="1">
        <f>VLOOKUP(D6106, Fall!$A$1:$E$25, 2)</f>
        <v>1080.3571428571399</v>
      </c>
      <c r="H6106" s="1">
        <f>VLOOKUP(D6106, Fall!$A$1:$E$25, 3)</f>
        <v>760.17932055605797</v>
      </c>
      <c r="I6106" s="1">
        <f>VLOOKUP(D6106, Fall!$A$1:$E$25, 5)</f>
        <v>311.40350877192998</v>
      </c>
      <c r="J6106" s="1">
        <f t="shared" si="571"/>
        <v>1074.5357279062112</v>
      </c>
      <c r="K6106" s="47">
        <f t="shared" si="572"/>
        <v>20.102440048382899</v>
      </c>
      <c r="L6106" s="48">
        <f>Solar!K6123/1000*Variables!$B$3</f>
        <v>21.970549999999999</v>
      </c>
      <c r="M6106">
        <f>IF(E6106=1, VLOOKUP(D6106, Sheet1!$A$2:$C$26, 2), Sheet1!$C$3)</f>
        <v>0.25796000000000002</v>
      </c>
      <c r="N6106" s="1">
        <f>'Electricity Rates'!$J$2</f>
        <v>0.24729999999999999</v>
      </c>
      <c r="O6106" s="145">
        <f>L6106-K6106</f>
        <v>1.8681099516171003</v>
      </c>
      <c r="P6106">
        <f t="shared" si="573"/>
        <v>4.971333423965091</v>
      </c>
      <c r="Q6106">
        <f>IF(O6106&gt;0, IF(Q6105+O6106*Variables!$B$5&lt;Variables!$B$4, Q6105+O6106*Variables!$B$5, Variables!$B$4), IF(Q6105&gt;-O6106, Q6105+O6106/Variables!$B$5, 0))</f>
        <v>1.7560233545200741</v>
      </c>
      <c r="R6106">
        <f>IF(O6106&gt;0, 0, IF(Q6105&gt;-O6106, 0, -O6106 - Q6105*Variables!$B$5))</f>
        <v>0</v>
      </c>
      <c r="S6106">
        <f t="shared" si="574"/>
        <v>0</v>
      </c>
      <c r="T6106">
        <f t="shared" si="575"/>
        <v>0</v>
      </c>
    </row>
    <row r="6107" spans="1:20" x14ac:dyDescent="0.3">
      <c r="A6107" s="3">
        <f t="shared" si="570"/>
        <v>43355</v>
      </c>
      <c r="B6107">
        <v>9</v>
      </c>
      <c r="C6107">
        <v>12</v>
      </c>
      <c r="D6107">
        <v>10</v>
      </c>
      <c r="E6107">
        <v>1</v>
      </c>
      <c r="F6107" s="1">
        <f>VLOOKUP(A6107,Weather!$A$1:$E$366, 5)</f>
        <v>0.98181818181818159</v>
      </c>
      <c r="G6107" s="1">
        <f>VLOOKUP(D6107, Fall!$A$1:$E$25, 2)</f>
        <v>1205.3571428571399</v>
      </c>
      <c r="H6107" s="1">
        <f>VLOOKUP(D6107, Fall!$A$1:$E$25, 3)</f>
        <v>904.12930821748796</v>
      </c>
      <c r="I6107" s="1">
        <f>VLOOKUP(D6107, Fall!$A$1:$E$25, 5)</f>
        <v>359.64912280701702</v>
      </c>
      <c r="J6107" s="1">
        <f t="shared" si="571"/>
        <v>1199.880273136419</v>
      </c>
      <c r="K6107" s="47">
        <f t="shared" si="572"/>
        <v>22.447388792704228</v>
      </c>
      <c r="L6107" s="48">
        <f>Solar!K6124/1000*Variables!$B$3</f>
        <v>30.753900000000002</v>
      </c>
      <c r="M6107">
        <f>IF(E6107=1, VLOOKUP(D6107, Sheet1!$A$2:$C$26, 2), Sheet1!$C$3)</f>
        <v>0.25796000000000002</v>
      </c>
      <c r="N6107" s="1">
        <f>'Electricity Rates'!$J$2</f>
        <v>0.24729999999999999</v>
      </c>
      <c r="O6107" s="145">
        <f>L6107-K6107</f>
        <v>8.3065112072957739</v>
      </c>
      <c r="P6107">
        <f t="shared" si="573"/>
        <v>5.5512392484357553</v>
      </c>
      <c r="Q6107">
        <f>IF(O6107&gt;0, IF(Q6106+O6107*Variables!$B$5&lt;Variables!$B$4, Q6106+O6107*Variables!$B$5, Variables!$B$4), IF(Q6106&gt;-O6107, Q6106+O6107/Variables!$B$5, 0))</f>
        <v>9.5641438893781014</v>
      </c>
      <c r="R6107">
        <f>IF(O6107&gt;0, 0, IF(Q6106&gt;-O6107, 0, -O6107 - Q6106*Variables!$B$5))</f>
        <v>0</v>
      </c>
      <c r="S6107">
        <f t="shared" si="574"/>
        <v>0</v>
      </c>
      <c r="T6107">
        <f t="shared" si="575"/>
        <v>0</v>
      </c>
    </row>
    <row r="6108" spans="1:20" x14ac:dyDescent="0.3">
      <c r="A6108" s="3">
        <f t="shared" si="570"/>
        <v>43355</v>
      </c>
      <c r="B6108">
        <v>9</v>
      </c>
      <c r="C6108">
        <v>12</v>
      </c>
      <c r="D6108">
        <v>11</v>
      </c>
      <c r="E6108">
        <v>1</v>
      </c>
      <c r="F6108" s="1">
        <f>VLOOKUP(A6108,Weather!$A$1:$E$366, 5)</f>
        <v>0.98181818181818159</v>
      </c>
      <c r="G6108" s="1">
        <f>VLOOKUP(D6108, Fall!$A$1:$E$25, 2)</f>
        <v>1290.17857142857</v>
      </c>
      <c r="H6108" s="1">
        <f>VLOOKUP(D6108, Fall!$A$1:$E$25, 3)</f>
        <v>975.19947355433101</v>
      </c>
      <c r="I6108" s="1">
        <f>VLOOKUP(D6108, Fall!$A$1:$E$25, 5)</f>
        <v>377.19298245613999</v>
      </c>
      <c r="J6108" s="1">
        <f t="shared" si="571"/>
        <v>1284.4516787399473</v>
      </c>
      <c r="K6108" s="47">
        <f t="shared" si="572"/>
        <v>24.029552667576137</v>
      </c>
      <c r="L6108" s="48">
        <f>Solar!K6125/1000*Variables!$B$3</f>
        <v>36.694650000000003</v>
      </c>
      <c r="M6108">
        <f>IF(E6108=1, VLOOKUP(D6108, Sheet1!$A$2:$C$26, 2), Sheet1!$C$3)</f>
        <v>0.25796000000000002</v>
      </c>
      <c r="N6108" s="1">
        <f>'Electricity Rates'!$J$2</f>
        <v>0.24729999999999999</v>
      </c>
      <c r="O6108" s="145">
        <f>L6108-K6108</f>
        <v>12.665097332423866</v>
      </c>
      <c r="P6108">
        <f t="shared" si="573"/>
        <v>5.9425083746915783</v>
      </c>
      <c r="Q6108">
        <f>IF(O6108&gt;0, IF(Q6107+O6108*Variables!$B$5&lt;Variables!$B$4, Q6107+O6108*Variables!$B$5, Variables!$B$4), IF(Q6107&gt;-O6108, Q6107+O6108/Variables!$B$5, 0))</f>
        <v>21.469335381856535</v>
      </c>
      <c r="R6108">
        <f>IF(O6108&gt;0, 0, IF(Q6107&gt;-O6108, 0, -O6108 - Q6107*Variables!$B$5))</f>
        <v>0</v>
      </c>
      <c r="S6108">
        <f t="shared" si="574"/>
        <v>0</v>
      </c>
      <c r="T6108">
        <f t="shared" si="575"/>
        <v>0</v>
      </c>
    </row>
    <row r="6109" spans="1:20" x14ac:dyDescent="0.3">
      <c r="A6109" s="3">
        <f t="shared" si="570"/>
        <v>43355</v>
      </c>
      <c r="B6109">
        <v>9</v>
      </c>
      <c r="C6109">
        <v>12</v>
      </c>
      <c r="D6109">
        <v>12</v>
      </c>
      <c r="E6109">
        <v>1</v>
      </c>
      <c r="F6109" s="1">
        <f>VLOOKUP(A6109,Weather!$A$1:$E$366, 5)</f>
        <v>0.98181818181818159</v>
      </c>
      <c r="G6109" s="1">
        <f>VLOOKUP(D6109, Fall!$A$1:$E$25, 2)</f>
        <v>1366.07142857142</v>
      </c>
      <c r="H6109" s="1">
        <f>VLOOKUP(D6109, Fall!$A$1:$E$25, 3)</f>
        <v>996.442378876367</v>
      </c>
      <c r="I6109" s="1">
        <f>VLOOKUP(D6109, Fall!$A$1:$E$25, 5)</f>
        <v>368.42105263157799</v>
      </c>
      <c r="J6109" s="1">
        <f t="shared" si="571"/>
        <v>1359.3509003951463</v>
      </c>
      <c r="K6109" s="47">
        <f t="shared" si="572"/>
        <v>25.430769094253762</v>
      </c>
      <c r="L6109" s="48">
        <f>Solar!K6126/1000*Variables!$B$3</f>
        <v>40.139949999999999</v>
      </c>
      <c r="M6109">
        <f>IF(E6109=1, VLOOKUP(D6109, Sheet1!$A$2:$C$26, 2), Sheet1!$C$3)</f>
        <v>0.25796000000000002</v>
      </c>
      <c r="N6109" s="1">
        <f>'Electricity Rates'!$J$2</f>
        <v>0.24729999999999999</v>
      </c>
      <c r="O6109" s="145">
        <f>L6109-K6109</f>
        <v>14.709180905746237</v>
      </c>
      <c r="P6109">
        <f t="shared" si="573"/>
        <v>6.2890291970089551</v>
      </c>
      <c r="Q6109">
        <f>IF(O6109&gt;0, IF(Q6108+O6109*Variables!$B$5&lt;Variables!$B$4, Q6108+O6109*Variables!$B$5, Variables!$B$4), IF(Q6108&gt;-O6109, Q6108+O6109/Variables!$B$5, 0))</f>
        <v>35.295965433257997</v>
      </c>
      <c r="R6109">
        <f>IF(O6109&gt;0, 0, IF(Q6108&gt;-O6109, 0, -O6109 - Q6108*Variables!$B$5))</f>
        <v>0</v>
      </c>
      <c r="S6109">
        <f t="shared" si="574"/>
        <v>0</v>
      </c>
      <c r="T6109">
        <f t="shared" si="575"/>
        <v>0</v>
      </c>
    </row>
    <row r="6110" spans="1:20" x14ac:dyDescent="0.3">
      <c r="A6110" s="3">
        <f t="shared" si="570"/>
        <v>43355</v>
      </c>
      <c r="B6110">
        <v>9</v>
      </c>
      <c r="C6110">
        <v>12</v>
      </c>
      <c r="D6110">
        <v>13</v>
      </c>
      <c r="E6110">
        <v>1</v>
      </c>
      <c r="F6110" s="1">
        <f>VLOOKUP(A6110,Weather!$A$1:$E$366, 5)</f>
        <v>0.98181818181818159</v>
      </c>
      <c r="G6110" s="1">
        <f>VLOOKUP(D6110, Fall!$A$1:$E$25, 2)</f>
        <v>1446.42857142857</v>
      </c>
      <c r="H6110" s="1">
        <f>VLOOKUP(D6110, Fall!$A$1:$E$25, 3)</f>
        <v>1031.4839187299399</v>
      </c>
      <c r="I6110" s="1">
        <f>VLOOKUP(D6110, Fall!$A$1:$E$25, 5)</f>
        <v>350.87719298245599</v>
      </c>
      <c r="J6110" s="1">
        <f t="shared" si="571"/>
        <v>1438.8841231976858</v>
      </c>
      <c r="K6110" s="47">
        <f t="shared" si="572"/>
        <v>26.918678525016102</v>
      </c>
      <c r="L6110" s="48">
        <f>Solar!K6127/1000*Variables!$B$3</f>
        <v>40.914550000000006</v>
      </c>
      <c r="M6110">
        <f>IF(E6110=1, VLOOKUP(D6110, Sheet1!$A$2:$C$26, 2), Sheet1!$C$3)</f>
        <v>0.55478000000000005</v>
      </c>
      <c r="N6110" s="1">
        <f>'Electricity Rates'!$J$2</f>
        <v>0.24729999999999999</v>
      </c>
      <c r="O6110" s="145">
        <f>L6110-K6110</f>
        <v>13.995871474983904</v>
      </c>
      <c r="P6110">
        <f t="shared" si="573"/>
        <v>6.6569891992364818</v>
      </c>
      <c r="Q6110">
        <f>IF(O6110&gt;0, IF(Q6109+O6110*Variables!$B$5&lt;Variables!$B$4, Q6109+O6110*Variables!$B$5, Variables!$B$4), IF(Q6109&gt;-O6110, Q6109+O6110/Variables!$B$5, 0))</f>
        <v>48.452084619742863</v>
      </c>
      <c r="R6110">
        <f>IF(O6110&gt;0, 0, IF(Q6109&gt;-O6110, 0, -O6110 - Q6109*Variables!$B$5))</f>
        <v>0</v>
      </c>
      <c r="S6110">
        <f t="shared" si="574"/>
        <v>0</v>
      </c>
      <c r="T6110">
        <f t="shared" si="575"/>
        <v>0</v>
      </c>
    </row>
    <row r="6111" spans="1:20" x14ac:dyDescent="0.3">
      <c r="A6111" s="3">
        <f t="shared" si="570"/>
        <v>43355</v>
      </c>
      <c r="B6111">
        <v>9</v>
      </c>
      <c r="C6111">
        <v>12</v>
      </c>
      <c r="D6111">
        <v>14</v>
      </c>
      <c r="E6111">
        <v>1</v>
      </c>
      <c r="F6111" s="1">
        <f>VLOOKUP(A6111,Weather!$A$1:$E$366, 5)</f>
        <v>0.98181818181818159</v>
      </c>
      <c r="G6111" s="1">
        <f>VLOOKUP(D6111, Fall!$A$1:$E$25, 2)</f>
        <v>1482.1428571428501</v>
      </c>
      <c r="H6111" s="1">
        <f>VLOOKUP(D6111, Fall!$A$1:$E$25, 3)</f>
        <v>1052.56230978037</v>
      </c>
      <c r="I6111" s="1">
        <f>VLOOKUP(D6111, Fall!$A$1:$E$25, 5)</f>
        <v>342.105263157894</v>
      </c>
      <c r="J6111" s="1">
        <f t="shared" si="571"/>
        <v>1474.3323017362595</v>
      </c>
      <c r="K6111" s="47">
        <f t="shared" si="572"/>
        <v>27.581843895314755</v>
      </c>
      <c r="L6111" s="48">
        <f>Solar!K6128/1000*Variables!$B$3</f>
        <v>37.917499999999997</v>
      </c>
      <c r="M6111">
        <f>IF(E6111=1, VLOOKUP(D6111, Sheet1!$A$2:$C$26, 2), Sheet1!$C$3)</f>
        <v>0.55478000000000005</v>
      </c>
      <c r="N6111" s="1">
        <f>'Electricity Rates'!$J$2</f>
        <v>0.24729999999999999</v>
      </c>
      <c r="O6111" s="145">
        <f>L6111-K6111</f>
        <v>10.335656104685242</v>
      </c>
      <c r="P6111">
        <f t="shared" si="573"/>
        <v>6.8209899953113391</v>
      </c>
      <c r="Q6111">
        <f>IF(O6111&gt;0, IF(Q6110+O6111*Variables!$B$5&lt;Variables!$B$4, Q6110+O6111*Variables!$B$5, Variables!$B$4), IF(Q6110&gt;-O6111, Q6110+O6111/Variables!$B$5, 0))</f>
        <v>58.167601358146989</v>
      </c>
      <c r="R6111">
        <f>IF(O6111&gt;0, 0, IF(Q6110&gt;-O6111, 0, -O6111 - Q6110*Variables!$B$5))</f>
        <v>0</v>
      </c>
      <c r="S6111">
        <f t="shared" si="574"/>
        <v>0</v>
      </c>
      <c r="T6111">
        <f t="shared" si="575"/>
        <v>0</v>
      </c>
    </row>
    <row r="6112" spans="1:20" x14ac:dyDescent="0.3">
      <c r="A6112" s="3">
        <f t="shared" si="570"/>
        <v>43355</v>
      </c>
      <c r="B6112">
        <v>9</v>
      </c>
      <c r="C6112">
        <v>12</v>
      </c>
      <c r="D6112">
        <v>15</v>
      </c>
      <c r="E6112">
        <v>1</v>
      </c>
      <c r="F6112" s="1">
        <f>VLOOKUP(A6112,Weather!$A$1:$E$366, 5)</f>
        <v>0.98181818181818159</v>
      </c>
      <c r="G6112" s="1">
        <f>VLOOKUP(D6112, Fall!$A$1:$E$25, 2)</f>
        <v>1437.5</v>
      </c>
      <c r="H6112" s="1">
        <f>VLOOKUP(D6112, Fall!$A$1:$E$25, 3)</f>
        <v>1060.00658057086</v>
      </c>
      <c r="I6112" s="1">
        <f>VLOOKUP(D6112, Fall!$A$1:$E$25, 5)</f>
        <v>328.94736842105198</v>
      </c>
      <c r="J6112" s="1">
        <f t="shared" si="571"/>
        <v>1430.6364832831064</v>
      </c>
      <c r="K6112" s="47">
        <f t="shared" si="572"/>
        <v>26.764381480611124</v>
      </c>
      <c r="L6112" s="48">
        <f>Solar!K6129/1000*Variables!$B$3</f>
        <v>31.244700000000002</v>
      </c>
      <c r="M6112">
        <f>IF(E6112=1, VLOOKUP(D6112, Sheet1!$A$2:$C$26, 2), Sheet1!$C$3)</f>
        <v>0.55478000000000005</v>
      </c>
      <c r="N6112" s="1">
        <f>'Electricity Rates'!$J$2</f>
        <v>0.24729999999999999</v>
      </c>
      <c r="O6112" s="145">
        <f>L6112-K6112</f>
        <v>4.4803185193888773</v>
      </c>
      <c r="P6112">
        <f t="shared" si="573"/>
        <v>6.6188315401551305</v>
      </c>
      <c r="Q6112">
        <f>IF(O6112&gt;0, IF(Q6111+O6112*Variables!$B$5&lt;Variables!$B$4, Q6111+O6112*Variables!$B$5, Variables!$B$4), IF(Q6111&gt;-O6112, Q6111+O6112/Variables!$B$5, 0))</f>
        <v>62.379100766372531</v>
      </c>
      <c r="R6112">
        <f>IF(O6112&gt;0, 0, IF(Q6111&gt;-O6112, 0, -O6112 - Q6111*Variables!$B$5))</f>
        <v>0</v>
      </c>
      <c r="S6112">
        <f t="shared" si="574"/>
        <v>0</v>
      </c>
      <c r="T6112">
        <f t="shared" si="575"/>
        <v>0</v>
      </c>
    </row>
    <row r="6113" spans="1:20" x14ac:dyDescent="0.3">
      <c r="A6113" s="3">
        <f t="shared" si="570"/>
        <v>43355</v>
      </c>
      <c r="B6113">
        <v>9</v>
      </c>
      <c r="C6113">
        <v>12</v>
      </c>
      <c r="D6113">
        <v>16</v>
      </c>
      <c r="E6113">
        <v>1</v>
      </c>
      <c r="F6113" s="1">
        <f>VLOOKUP(A6113,Weather!$A$1:$E$366, 5)</f>
        <v>0.98181818181818159</v>
      </c>
      <c r="G6113" s="1">
        <f>VLOOKUP(D6113, Fall!$A$1:$E$25, 2)</f>
        <v>1348.2142857142801</v>
      </c>
      <c r="H6113" s="1">
        <f>VLOOKUP(D6113, Fall!$A$1:$E$25, 3)</f>
        <v>1003.98947108661</v>
      </c>
      <c r="I6113" s="1">
        <f>VLOOKUP(D6113, Fall!$A$1:$E$25, 5)</f>
        <v>298.24561403508801</v>
      </c>
      <c r="J6113" s="1">
        <f t="shared" si="571"/>
        <v>1341.9556527210498</v>
      </c>
      <c r="K6113" s="47">
        <f t="shared" si="572"/>
        <v>25.105338385517179</v>
      </c>
      <c r="L6113" s="48">
        <f>Solar!K6130/1000*Variables!$B$3</f>
        <v>22.56305</v>
      </c>
      <c r="M6113">
        <f>IF(E6113=1, VLOOKUP(D6113, Sheet1!$A$2:$C$26, 2), Sheet1!$C$3)</f>
        <v>0.55478000000000005</v>
      </c>
      <c r="N6113" s="1">
        <f>'Electricity Rates'!$J$2</f>
        <v>0.24729999999999999</v>
      </c>
      <c r="O6113" s="145">
        <f>L6113-K6113</f>
        <v>-2.5422883855171783</v>
      </c>
      <c r="P6113">
        <f t="shared" si="573"/>
        <v>6.2085501827383984</v>
      </c>
      <c r="Q6113">
        <f>IF(O6113&gt;0, IF(Q6112+O6113*Variables!$B$5&lt;Variables!$B$4, Q6112+O6113*Variables!$B$5, Variables!$B$4), IF(Q6112&gt;-O6113, Q6112+O6113/Variables!$B$5, 0))</f>
        <v>59.674538654120212</v>
      </c>
      <c r="R6113">
        <f>IF(O6113&gt;0, 0, IF(Q6112&gt;-O6113, 0, -O6113 - Q6112*Variables!$B$5))</f>
        <v>0</v>
      </c>
      <c r="S6113">
        <f t="shared" si="574"/>
        <v>0</v>
      </c>
      <c r="T6113">
        <f t="shared" si="575"/>
        <v>0</v>
      </c>
    </row>
    <row r="6114" spans="1:20" x14ac:dyDescent="0.3">
      <c r="A6114" s="3">
        <f t="shared" si="570"/>
        <v>43355</v>
      </c>
      <c r="B6114">
        <v>9</v>
      </c>
      <c r="C6114">
        <v>12</v>
      </c>
      <c r="D6114">
        <v>17</v>
      </c>
      <c r="E6114">
        <v>1</v>
      </c>
      <c r="F6114" s="1">
        <f>VLOOKUP(A6114,Weather!$A$1:$E$366, 5)</f>
        <v>0.98181818181818159</v>
      </c>
      <c r="G6114" s="1">
        <f>VLOOKUP(D6114, Fall!$A$1:$E$25, 2)</f>
        <v>1080.3571428571399</v>
      </c>
      <c r="H6114" s="1">
        <f>VLOOKUP(D6114, Fall!$A$1:$E$25, 3)</f>
        <v>794.90091642515802</v>
      </c>
      <c r="I6114" s="1">
        <f>VLOOKUP(D6114, Fall!$A$1:$E$25, 5)</f>
        <v>263.15789473684202</v>
      </c>
      <c r="J6114" s="1">
        <f t="shared" si="571"/>
        <v>1075.1670296492857</v>
      </c>
      <c r="K6114" s="47">
        <f t="shared" si="572"/>
        <v>20.114250456462422</v>
      </c>
      <c r="L6114" s="48">
        <f>Solar!K6131/1000*Variables!$B$3</f>
        <v>13.18385</v>
      </c>
      <c r="M6114">
        <f>IF(E6114=1, VLOOKUP(D6114, Sheet1!$A$2:$C$26, 2), Sheet1!$C$3)</f>
        <v>0.55478000000000005</v>
      </c>
      <c r="N6114" s="1">
        <f>'Electricity Rates'!$J$2</f>
        <v>0.24729999999999999</v>
      </c>
      <c r="O6114" s="145">
        <f>L6114-K6114</f>
        <v>-6.9304004564624222</v>
      </c>
      <c r="P6114">
        <f t="shared" si="573"/>
        <v>4.9742541378831566</v>
      </c>
      <c r="Q6114">
        <f>IF(O6114&gt;0, IF(Q6113+O6114*Variables!$B$5&lt;Variables!$B$4, Q6113+O6114*Variables!$B$5, Variables!$B$4), IF(Q6113&gt;-O6114, Q6113+O6114/Variables!$B$5, 0))</f>
        <v>52.301772211075082</v>
      </c>
      <c r="R6114">
        <f>IF(O6114&gt;0, 0, IF(Q6113&gt;-O6114, 0, -O6114 - Q6113*Variables!$B$5))</f>
        <v>0</v>
      </c>
      <c r="S6114">
        <f t="shared" si="574"/>
        <v>0</v>
      </c>
      <c r="T6114">
        <f t="shared" si="575"/>
        <v>0</v>
      </c>
    </row>
    <row r="6115" spans="1:20" x14ac:dyDescent="0.3">
      <c r="A6115" s="3">
        <f t="shared" si="570"/>
        <v>43355</v>
      </c>
      <c r="B6115">
        <v>9</v>
      </c>
      <c r="C6115">
        <v>12</v>
      </c>
      <c r="D6115">
        <v>18</v>
      </c>
      <c r="E6115">
        <v>1</v>
      </c>
      <c r="F6115" s="1">
        <f>VLOOKUP(A6115,Weather!$A$1:$E$366, 5)</f>
        <v>0.98181818181818159</v>
      </c>
      <c r="G6115" s="1">
        <f>VLOOKUP(D6115, Fall!$A$1:$E$25, 2)</f>
        <v>678.57142857142799</v>
      </c>
      <c r="H6115" s="1">
        <f>VLOOKUP(D6115, Fall!$A$1:$E$25, 3)</f>
        <v>583.61400485626905</v>
      </c>
      <c r="I6115" s="1">
        <f>VLOOKUP(D6115, Fall!$A$1:$E$25, 5)</f>
        <v>280.70175438596499</v>
      </c>
      <c r="J6115" s="1">
        <f t="shared" si="571"/>
        <v>676.84492995842504</v>
      </c>
      <c r="K6115" s="47">
        <f t="shared" si="572"/>
        <v>12.662431106924307</v>
      </c>
      <c r="L6115" s="48">
        <f>Solar!K6132/1000*Variables!$B$3</f>
        <v>3.1551500000000003</v>
      </c>
      <c r="M6115">
        <f>IF(E6115=1, VLOOKUP(D6115, Sheet1!$A$2:$C$26, 2), Sheet1!$C$3)</f>
        <v>0.55478000000000005</v>
      </c>
      <c r="N6115" s="1">
        <f>'Electricity Rates'!$J$2</f>
        <v>0.24729999999999999</v>
      </c>
      <c r="O6115" s="145">
        <f>L6115-K6115</f>
        <v>-9.5072811069243066</v>
      </c>
      <c r="P6115">
        <f t="shared" si="573"/>
        <v>3.1314192127423812</v>
      </c>
      <c r="Q6115">
        <f>IF(O6115&gt;0, IF(Q6114+O6115*Variables!$B$5&lt;Variables!$B$4, Q6114+O6115*Variables!$B$5, Variables!$B$4), IF(Q6114&gt;-O6115, Q6114+O6115/Variables!$B$5, 0))</f>
        <v>42.18764337392156</v>
      </c>
      <c r="R6115">
        <f>IF(O6115&gt;0, 0, IF(Q6114&gt;-O6115, 0, -O6115 - Q6114*Variables!$B$5))</f>
        <v>0</v>
      </c>
      <c r="S6115">
        <f t="shared" si="574"/>
        <v>0</v>
      </c>
      <c r="T6115">
        <f t="shared" si="575"/>
        <v>0</v>
      </c>
    </row>
    <row r="6116" spans="1:20" x14ac:dyDescent="0.3">
      <c r="A6116" s="3">
        <f t="shared" si="570"/>
        <v>43355</v>
      </c>
      <c r="B6116">
        <v>9</v>
      </c>
      <c r="C6116">
        <v>12</v>
      </c>
      <c r="D6116">
        <v>19</v>
      </c>
      <c r="E6116">
        <v>1</v>
      </c>
      <c r="F6116" s="1">
        <f>VLOOKUP(A6116,Weather!$A$1:$E$366, 5)</f>
        <v>0.98181818181818159</v>
      </c>
      <c r="G6116" s="1">
        <f>VLOOKUP(D6116, Fall!$A$1:$E$25, 2)</f>
        <v>517.85714285714198</v>
      </c>
      <c r="H6116" s="1">
        <f>VLOOKUP(D6116, Fall!$A$1:$E$25, 3)</f>
        <v>442.60593718179598</v>
      </c>
      <c r="I6116" s="1">
        <f>VLOOKUP(D6116, Fall!$A$1:$E$25, 5)</f>
        <v>289.47368421052602</v>
      </c>
      <c r="J6116" s="1">
        <f t="shared" si="571"/>
        <v>516.48893911759023</v>
      </c>
      <c r="K6116" s="47">
        <f t="shared" si="572"/>
        <v>9.6624874023458034</v>
      </c>
      <c r="L6116" s="48">
        <f>Solar!K6133/1000*Variables!$B$3</f>
        <v>2.085E-2</v>
      </c>
      <c r="M6116">
        <f>IF(E6116=1, VLOOKUP(D6116, Sheet1!$A$2:$C$26, 2), Sheet1!$C$3)</f>
        <v>0.25796000000000002</v>
      </c>
      <c r="N6116" s="1">
        <f>'Electricity Rates'!$J$2</f>
        <v>0.24729999999999999</v>
      </c>
      <c r="O6116" s="145">
        <f>L6116-K6116</f>
        <v>-9.641637402345804</v>
      </c>
      <c r="P6116">
        <f t="shared" si="573"/>
        <v>2.389533134600117</v>
      </c>
      <c r="Q6116">
        <f>IF(O6116&gt;0, IF(Q6115+O6116*Variables!$B$5&lt;Variables!$B$4, Q6115+O6116*Variables!$B$5, Variables!$B$4), IF(Q6115&gt;-O6116, Q6115+O6116/Variables!$B$5, 0))</f>
        <v>31.930582307596236</v>
      </c>
      <c r="R6116">
        <f>IF(O6116&gt;0, 0, IF(Q6115&gt;-O6116, 0, -O6116 - Q6115*Variables!$B$5))</f>
        <v>0</v>
      </c>
      <c r="S6116">
        <f t="shared" si="574"/>
        <v>0</v>
      </c>
      <c r="T6116">
        <f t="shared" si="575"/>
        <v>0</v>
      </c>
    </row>
    <row r="6117" spans="1:20" x14ac:dyDescent="0.3">
      <c r="A6117" s="3">
        <f t="shared" si="570"/>
        <v>43355</v>
      </c>
      <c r="B6117">
        <v>9</v>
      </c>
      <c r="C6117">
        <v>12</v>
      </c>
      <c r="D6117">
        <v>20</v>
      </c>
      <c r="E6117">
        <v>1</v>
      </c>
      <c r="F6117" s="1">
        <f>VLOOKUP(A6117,Weather!$A$1:$E$366, 5)</f>
        <v>0.98181818181818159</v>
      </c>
      <c r="G6117" s="1">
        <f>VLOOKUP(D6117, Fall!$A$1:$E$25, 2)</f>
        <v>428.57142857142799</v>
      </c>
      <c r="H6117" s="1">
        <f>VLOOKUP(D6117, Fall!$A$1:$E$25, 3)</f>
        <v>354.11608052009001</v>
      </c>
      <c r="I6117" s="1">
        <f>VLOOKUP(D6117, Fall!$A$1:$E$25, 5)</f>
        <v>263.15789473684202</v>
      </c>
      <c r="J6117" s="1">
        <f t="shared" si="571"/>
        <v>427.21769497049456</v>
      </c>
      <c r="K6117" s="47">
        <f t="shared" si="572"/>
        <v>7.9923988358089266</v>
      </c>
      <c r="L6117" s="48">
        <f>Solar!K6134/1000*Variables!$B$3</f>
        <v>0</v>
      </c>
      <c r="M6117">
        <f>IF(E6117=1, VLOOKUP(D6117, Sheet1!$A$2:$C$26, 2), Sheet1!$C$3)</f>
        <v>0.25796000000000002</v>
      </c>
      <c r="N6117" s="1">
        <f>'Electricity Rates'!$J$2</f>
        <v>0.24729999999999999</v>
      </c>
      <c r="O6117" s="145">
        <f>L6117-K6117</f>
        <v>-7.9923988358089266</v>
      </c>
      <c r="P6117">
        <f t="shared" si="573"/>
        <v>1.9765202320955475</v>
      </c>
      <c r="Q6117">
        <f>IF(O6117&gt;0, IF(Q6116+O6117*Variables!$B$5&lt;Variables!$B$4, Q6116+O6117*Variables!$B$5, Variables!$B$4), IF(Q6116&gt;-O6117, Q6116+O6117/Variables!$B$5, 0))</f>
        <v>23.428030354608016</v>
      </c>
      <c r="R6117">
        <f>IF(O6117&gt;0, 0, IF(Q6116&gt;-O6117, 0, -O6117 - Q6116*Variables!$B$5))</f>
        <v>0</v>
      </c>
      <c r="S6117">
        <f t="shared" si="574"/>
        <v>0</v>
      </c>
      <c r="T6117">
        <f t="shared" si="575"/>
        <v>0</v>
      </c>
    </row>
    <row r="6118" spans="1:20" x14ac:dyDescent="0.3">
      <c r="A6118" s="3">
        <f t="shared" si="570"/>
        <v>43355</v>
      </c>
      <c r="B6118">
        <v>9</v>
      </c>
      <c r="C6118">
        <v>12</v>
      </c>
      <c r="D6118">
        <v>21</v>
      </c>
      <c r="E6118">
        <v>1</v>
      </c>
      <c r="F6118" s="1">
        <f>VLOOKUP(A6118,Weather!$A$1:$E$366, 5)</f>
        <v>0.98181818181818159</v>
      </c>
      <c r="G6118" s="1">
        <f>VLOOKUP(D6118, Fall!$A$1:$E$25, 2)</f>
        <v>366.07142857142799</v>
      </c>
      <c r="H6118" s="1">
        <f>VLOOKUP(D6118, Fall!$A$1:$E$25, 3)</f>
        <v>305.62638808916603</v>
      </c>
      <c r="I6118" s="1">
        <f>VLOOKUP(D6118, Fall!$A$1:$E$25, 5)</f>
        <v>271.929824561403</v>
      </c>
      <c r="J6118" s="1">
        <f t="shared" si="571"/>
        <v>364.97242783538684</v>
      </c>
      <c r="K6118" s="47">
        <f t="shared" si="572"/>
        <v>6.8279128923612671</v>
      </c>
      <c r="L6118" s="48">
        <f>Solar!K6135/1000*Variables!$B$3</f>
        <v>0</v>
      </c>
      <c r="M6118">
        <f>IF(E6118=1, VLOOKUP(D6118, Sheet1!$A$2:$C$26, 2), Sheet1!$C$3)</f>
        <v>0.25796000000000002</v>
      </c>
      <c r="N6118" s="1">
        <f>'Electricity Rates'!$J$2</f>
        <v>0.24729999999999999</v>
      </c>
      <c r="O6118" s="145">
        <f>L6118-K6118</f>
        <v>-6.8279128923612671</v>
      </c>
      <c r="P6118">
        <f t="shared" si="573"/>
        <v>1.6885428582809412</v>
      </c>
      <c r="Q6118">
        <f>IF(O6118&gt;0, IF(Q6117+O6118*Variables!$B$5&lt;Variables!$B$4, Q6117+O6118*Variables!$B$5, Variables!$B$4), IF(Q6117&gt;-O6118, Q6117+O6118/Variables!$B$5, 0))</f>
        <v>16.164293235074751</v>
      </c>
      <c r="R6118">
        <f>IF(O6118&gt;0, 0, IF(Q6117&gt;-O6118, 0, -O6118 - Q6117*Variables!$B$5))</f>
        <v>0</v>
      </c>
      <c r="S6118">
        <f t="shared" si="574"/>
        <v>0</v>
      </c>
      <c r="T6118">
        <f t="shared" si="575"/>
        <v>0</v>
      </c>
    </row>
    <row r="6119" spans="1:20" x14ac:dyDescent="0.3">
      <c r="A6119" s="3">
        <f t="shared" si="570"/>
        <v>43355</v>
      </c>
      <c r="B6119">
        <v>9</v>
      </c>
      <c r="C6119">
        <v>12</v>
      </c>
      <c r="D6119">
        <v>22</v>
      </c>
      <c r="E6119">
        <v>1</v>
      </c>
      <c r="F6119" s="1">
        <f>VLOOKUP(A6119,Weather!$A$1:$E$366, 5)</f>
        <v>0.98181818181818159</v>
      </c>
      <c r="G6119" s="1">
        <f>VLOOKUP(D6119, Fall!$A$1:$E$25, 2)</f>
        <v>330.35714285714198</v>
      </c>
      <c r="H6119" s="1">
        <f>VLOOKUP(D6119, Fall!$A$1:$E$25, 3)</f>
        <v>272.33281237147202</v>
      </c>
      <c r="I6119" s="1">
        <f>VLOOKUP(D6119, Fall!$A$1:$E$25, 5)</f>
        <v>254.385964912281</v>
      </c>
      <c r="J6119" s="1">
        <f t="shared" si="571"/>
        <v>329.30215503012977</v>
      </c>
      <c r="K6119" s="47">
        <f t="shared" si="572"/>
        <v>6.1605925772197958</v>
      </c>
      <c r="L6119" s="48">
        <f>Solar!K6136/1000*Variables!$B$3</f>
        <v>0</v>
      </c>
      <c r="M6119">
        <f>IF(E6119=1, VLOOKUP(D6119, Sheet1!$A$2:$C$26, 2), Sheet1!$C$3)</f>
        <v>0.18637999999999999</v>
      </c>
      <c r="N6119" s="1">
        <f>'Electricity Rates'!$J$2</f>
        <v>0.24729999999999999</v>
      </c>
      <c r="O6119" s="145">
        <f>L6119-K6119</f>
        <v>-6.1605925772197958</v>
      </c>
      <c r="P6119">
        <f t="shared" si="573"/>
        <v>1.5235145443464555</v>
      </c>
      <c r="Q6119">
        <f>IF(O6119&gt;0, IF(Q6118+O6119*Variables!$B$5&lt;Variables!$B$4, Q6118+O6119*Variables!$B$5, Variables!$B$4), IF(Q6118&gt;-O6119, Q6118+O6119/Variables!$B$5, 0))</f>
        <v>9.6104713444153944</v>
      </c>
      <c r="R6119">
        <f>IF(O6119&gt;0, 0, IF(Q6118&gt;-O6119, 0, -O6119 - Q6118*Variables!$B$5))</f>
        <v>0</v>
      </c>
      <c r="S6119">
        <f t="shared" si="574"/>
        <v>0</v>
      </c>
      <c r="T6119">
        <f t="shared" si="575"/>
        <v>0</v>
      </c>
    </row>
    <row r="6120" spans="1:20" x14ac:dyDescent="0.3">
      <c r="A6120" s="3">
        <f t="shared" si="570"/>
        <v>43355</v>
      </c>
      <c r="B6120">
        <v>9</v>
      </c>
      <c r="C6120">
        <v>12</v>
      </c>
      <c r="D6120">
        <v>23</v>
      </c>
      <c r="E6120">
        <v>1</v>
      </c>
      <c r="F6120" s="1">
        <f>VLOOKUP(A6120,Weather!$A$1:$E$366, 5)</f>
        <v>0.98181818181818159</v>
      </c>
      <c r="G6120" s="1">
        <f>VLOOKUP(D6120, Fall!$A$1:$E$25, 2)</f>
        <v>303.57142857142799</v>
      </c>
      <c r="H6120" s="1">
        <f>VLOOKUP(D6120, Fall!$A$1:$E$25, 3)</f>
        <v>252.67335691371099</v>
      </c>
      <c r="I6120" s="1">
        <f>VLOOKUP(D6120, Fall!$A$1:$E$25, 5)</f>
        <v>254.385964912281</v>
      </c>
      <c r="J6120" s="1">
        <f t="shared" si="571"/>
        <v>302.6460090867422</v>
      </c>
      <c r="K6120" s="47">
        <f t="shared" si="572"/>
        <v>5.6619087625903539</v>
      </c>
      <c r="L6120" s="48">
        <f>Solar!K6137/1000*Variables!$B$3</f>
        <v>0</v>
      </c>
      <c r="M6120">
        <f>IF(E6120=1, VLOOKUP(D6120, Sheet1!$A$2:$C$26, 2), Sheet1!$C$3)</f>
        <v>0.18637999999999999</v>
      </c>
      <c r="N6120" s="1">
        <f>'Electricity Rates'!$J$2</f>
        <v>0.24729999999999999</v>
      </c>
      <c r="O6120" s="145">
        <f>L6120-K6120</f>
        <v>-5.6619087625903539</v>
      </c>
      <c r="P6120">
        <f t="shared" si="573"/>
        <v>1.4001900369885945</v>
      </c>
      <c r="Q6120">
        <f>IF(O6120&gt;0, IF(Q6119+O6120*Variables!$B$5&lt;Variables!$B$4, Q6119+O6120*Variables!$B$5, Variables!$B$4), IF(Q6119&gt;-O6120, Q6119+O6120/Variables!$B$5, 0))</f>
        <v>3.5871641501703371</v>
      </c>
      <c r="R6120">
        <f>IF(O6120&gt;0, 0, IF(Q6119&gt;-O6120, 0, -O6120 - Q6119*Variables!$B$5))</f>
        <v>0</v>
      </c>
      <c r="S6120">
        <f t="shared" si="574"/>
        <v>0</v>
      </c>
      <c r="T6120">
        <f t="shared" si="575"/>
        <v>0</v>
      </c>
    </row>
    <row r="6121" spans="1:20" x14ac:dyDescent="0.3">
      <c r="A6121" s="3">
        <f t="shared" si="570"/>
        <v>43355</v>
      </c>
      <c r="B6121">
        <v>9</v>
      </c>
      <c r="C6121">
        <v>12</v>
      </c>
      <c r="D6121">
        <v>24</v>
      </c>
      <c r="E6121">
        <v>1</v>
      </c>
      <c r="F6121" s="1">
        <f>VLOOKUP(A6121,Weather!$A$1:$E$366, 5)</f>
        <v>0.98181818181818159</v>
      </c>
      <c r="G6121" s="1">
        <f>VLOOKUP(D6121, Fall!$A$1:$E$25, 2)</f>
        <v>285.71428571428498</v>
      </c>
      <c r="H6121" s="1">
        <f>VLOOKUP(D6121, Fall!$A$1:$E$25, 3)</f>
        <v>237.47635107345499</v>
      </c>
      <c r="I6121" s="1">
        <f>VLOOKUP(D6121, Fall!$A$1:$E$25, 5)</f>
        <v>254.385964912281</v>
      </c>
      <c r="J6121" s="1">
        <f t="shared" si="571"/>
        <v>284.83723235717895</v>
      </c>
      <c r="K6121" s="47">
        <f t="shared" si="572"/>
        <v>5.3287417424125669</v>
      </c>
      <c r="L6121" s="48">
        <f>Solar!K6138/1000*Variables!$B$3</f>
        <v>0</v>
      </c>
      <c r="M6121">
        <f>IF(E6121=1, VLOOKUP(D6121, Sheet1!$A$2:$C$26, 2), Sheet1!$C$3)</f>
        <v>0.18637999999999999</v>
      </c>
      <c r="N6121" s="1">
        <f>'Electricity Rates'!$J$2</f>
        <v>0.24729999999999999</v>
      </c>
      <c r="O6121" s="145">
        <f>L6121-K6121</f>
        <v>-5.3287417424125669</v>
      </c>
      <c r="P6121">
        <f t="shared" si="573"/>
        <v>1.3177978328986277</v>
      </c>
      <c r="Q6121">
        <f>IF(O6121&gt;0, IF(Q6120+O6121*Variables!$B$5&lt;Variables!$B$4, Q6120+O6121*Variables!$B$5, Variables!$B$4), IF(Q6120&gt;-O6121, Q6120+O6121/Variables!$B$5, 0))</f>
        <v>0</v>
      </c>
      <c r="R6121">
        <f>IF(O6121&gt;0, 0, IF(Q6120&gt;-O6121, 0, -O6121 - Q6120*Variables!$B$5))</f>
        <v>1.9568074412524501</v>
      </c>
      <c r="S6121">
        <f t="shared" si="574"/>
        <v>0.36470977090063161</v>
      </c>
      <c r="T6121">
        <f t="shared" si="575"/>
        <v>0</v>
      </c>
    </row>
    <row r="6122" spans="1:20" x14ac:dyDescent="0.3">
      <c r="A6122" s="3">
        <f t="shared" si="570"/>
        <v>43356</v>
      </c>
      <c r="B6122">
        <v>9</v>
      </c>
      <c r="C6122">
        <v>13</v>
      </c>
      <c r="D6122">
        <v>1</v>
      </c>
      <c r="E6122">
        <v>1</v>
      </c>
      <c r="F6122" s="1">
        <f>VLOOKUP(A6122,Weather!$A$1:$E$366, 5)</f>
        <v>0.98181818181818159</v>
      </c>
      <c r="G6122" s="1">
        <f>VLOOKUP(D6122, Fall!$A$1:$E$25, 2)</f>
        <v>276.78571428571399</v>
      </c>
      <c r="H6122" s="1">
        <f>VLOOKUP(D6122, Fall!$A$1:$E$25, 3)</f>
        <v>258.40056395394299</v>
      </c>
      <c r="I6122" s="1">
        <f>VLOOKUP(D6122, Fall!$A$1:$E$25, 5)</f>
        <v>254.385964912281</v>
      </c>
      <c r="J6122" s="1">
        <f t="shared" si="571"/>
        <v>276.45143882513634</v>
      </c>
      <c r="K6122" s="47">
        <f t="shared" si="572"/>
        <v>5.1718601168341598</v>
      </c>
      <c r="L6122" s="48">
        <f>Solar!K6139/1000*Variables!$B$3</f>
        <v>0</v>
      </c>
      <c r="M6122">
        <f>IF(E6122=1, VLOOKUP(D6122, Sheet1!$A$2:$C$26, 2), Sheet1!$C$3)</f>
        <v>0.18637999999999999</v>
      </c>
      <c r="N6122" s="1">
        <f>'Electricity Rates'!$J$2</f>
        <v>0.24729999999999999</v>
      </c>
      <c r="O6122" s="145">
        <f>L6122-K6122</f>
        <v>-5.1718601168341598</v>
      </c>
      <c r="P6122">
        <f t="shared" si="573"/>
        <v>1.2790010068930877</v>
      </c>
      <c r="Q6122">
        <f>IF(O6122&gt;0, IF(Q6121+O6122*Variables!$B$5&lt;Variables!$B$4, Q6121+O6122*Variables!$B$5, Variables!$B$4), IF(Q6121&gt;-O6122, Q6121+O6122/Variables!$B$5, 0))</f>
        <v>0</v>
      </c>
      <c r="R6122">
        <f>IF(O6122&gt;0, 0, IF(Q6121&gt;-O6122, 0, -O6122 - Q6121*Variables!$B$5))</f>
        <v>5.1718601168341598</v>
      </c>
      <c r="S6122">
        <f t="shared" si="574"/>
        <v>0.96393128857555066</v>
      </c>
      <c r="T6122">
        <f t="shared" si="575"/>
        <v>0</v>
      </c>
    </row>
    <row r="6123" spans="1:20" x14ac:dyDescent="0.3">
      <c r="A6123" s="3">
        <f t="shared" si="570"/>
        <v>43356</v>
      </c>
      <c r="B6123">
        <v>9</v>
      </c>
      <c r="C6123">
        <v>13</v>
      </c>
      <c r="D6123">
        <v>2</v>
      </c>
      <c r="E6123">
        <v>1</v>
      </c>
      <c r="F6123" s="1">
        <f>VLOOKUP(A6123,Weather!$A$1:$E$366, 5)</f>
        <v>0.98181818181818159</v>
      </c>
      <c r="G6123" s="1">
        <f>VLOOKUP(D6123, Fall!$A$1:$E$25, 2)</f>
        <v>272.32142857142799</v>
      </c>
      <c r="H6123" s="1">
        <f>VLOOKUP(D6123, Fall!$A$1:$E$25, 3)</f>
        <v>244.53669616981199</v>
      </c>
      <c r="I6123" s="1">
        <f>VLOOKUP(D6123, Fall!$A$1:$E$25, 5)</f>
        <v>254.385964912281</v>
      </c>
      <c r="J6123" s="1">
        <f t="shared" si="571"/>
        <v>271.81625161867134</v>
      </c>
      <c r="K6123" s="47">
        <f t="shared" si="572"/>
        <v>5.0851449239270261</v>
      </c>
      <c r="L6123" s="48">
        <f>Solar!K6140/1000*Variables!$B$3</f>
        <v>0</v>
      </c>
      <c r="M6123">
        <f>IF(E6123=1, VLOOKUP(D6123, Sheet1!$A$2:$C$26, 2), Sheet1!$C$3)</f>
        <v>0.18637999999999999</v>
      </c>
      <c r="N6123" s="1">
        <f>'Electricity Rates'!$J$2</f>
        <v>0.24729999999999999</v>
      </c>
      <c r="O6123" s="145">
        <f>L6123-K6123</f>
        <v>-5.0851449239270261</v>
      </c>
      <c r="P6123">
        <f t="shared" si="573"/>
        <v>1.2575563396871534</v>
      </c>
      <c r="Q6123">
        <f>IF(O6123&gt;0, IF(Q6122+O6123*Variables!$B$5&lt;Variables!$B$4, Q6122+O6123*Variables!$B$5, Variables!$B$4), IF(Q6122&gt;-O6123, Q6122+O6123/Variables!$B$5, 0))</f>
        <v>0</v>
      </c>
      <c r="R6123">
        <f>IF(O6123&gt;0, 0, IF(Q6122&gt;-O6123, 0, -O6123 - Q6122*Variables!$B$5))</f>
        <v>5.0851449239270261</v>
      </c>
      <c r="S6123">
        <f t="shared" si="574"/>
        <v>0.94776931092151906</v>
      </c>
      <c r="T6123">
        <f t="shared" si="575"/>
        <v>0</v>
      </c>
    </row>
    <row r="6124" spans="1:20" x14ac:dyDescent="0.3">
      <c r="A6124" s="3">
        <f t="shared" si="570"/>
        <v>43356</v>
      </c>
      <c r="B6124">
        <v>9</v>
      </c>
      <c r="C6124">
        <v>13</v>
      </c>
      <c r="D6124">
        <v>3</v>
      </c>
      <c r="E6124">
        <v>1</v>
      </c>
      <c r="F6124" s="1">
        <f>VLOOKUP(A6124,Weather!$A$1:$E$366, 5)</f>
        <v>0.98181818181818159</v>
      </c>
      <c r="G6124" s="1">
        <f>VLOOKUP(D6124, Fall!$A$1:$E$25, 2)</f>
        <v>272.32142857142799</v>
      </c>
      <c r="H6124" s="1">
        <f>VLOOKUP(D6124, Fall!$A$1:$E$25, 3)</f>
        <v>252.565207174747</v>
      </c>
      <c r="I6124" s="1">
        <f>VLOOKUP(D6124, Fall!$A$1:$E$25, 5)</f>
        <v>254.385964912281</v>
      </c>
      <c r="J6124" s="1">
        <f t="shared" si="571"/>
        <v>271.96222454603378</v>
      </c>
      <c r="K6124" s="47">
        <f t="shared" si="572"/>
        <v>5.0878757889367066</v>
      </c>
      <c r="L6124" s="48">
        <f>Solar!K6141/1000*Variables!$B$3</f>
        <v>0</v>
      </c>
      <c r="M6124">
        <f>IF(E6124=1, VLOOKUP(D6124, Sheet1!$A$2:$C$26, 2), Sheet1!$C$3)</f>
        <v>0.18637999999999999</v>
      </c>
      <c r="N6124" s="1">
        <f>'Electricity Rates'!$J$2</f>
        <v>0.24729999999999999</v>
      </c>
      <c r="O6124" s="145">
        <f>L6124-K6124</f>
        <v>-5.0878757889367066</v>
      </c>
      <c r="P6124">
        <f t="shared" si="573"/>
        <v>1.2582316826040474</v>
      </c>
      <c r="Q6124">
        <f>IF(O6124&gt;0, IF(Q6123+O6124*Variables!$B$5&lt;Variables!$B$4, Q6123+O6124*Variables!$B$5, Variables!$B$4), IF(Q6123&gt;-O6124, Q6123+O6124/Variables!$B$5, 0))</f>
        <v>0</v>
      </c>
      <c r="R6124">
        <f>IF(O6124&gt;0, 0, IF(Q6123&gt;-O6124, 0, -O6124 - Q6123*Variables!$B$5))</f>
        <v>5.0878757889367066</v>
      </c>
      <c r="S6124">
        <f t="shared" si="574"/>
        <v>0.94827828954202331</v>
      </c>
      <c r="T6124">
        <f t="shared" si="575"/>
        <v>0</v>
      </c>
    </row>
    <row r="6125" spans="1:20" x14ac:dyDescent="0.3">
      <c r="A6125" s="3">
        <f t="shared" si="570"/>
        <v>43356</v>
      </c>
      <c r="B6125">
        <v>9</v>
      </c>
      <c r="C6125">
        <v>13</v>
      </c>
      <c r="D6125">
        <v>4</v>
      </c>
      <c r="E6125">
        <v>1</v>
      </c>
      <c r="F6125" s="1">
        <f>VLOOKUP(A6125,Weather!$A$1:$E$366, 5)</f>
        <v>0.98181818181818159</v>
      </c>
      <c r="G6125" s="1">
        <f>VLOOKUP(D6125, Fall!$A$1:$E$25, 2)</f>
        <v>272.32142857142799</v>
      </c>
      <c r="H6125" s="1">
        <f>VLOOKUP(D6125, Fall!$A$1:$E$25, 3)</f>
        <v>267.50020564283898</v>
      </c>
      <c r="I6125" s="1">
        <f>VLOOKUP(D6125, Fall!$A$1:$E$25, 5)</f>
        <v>254.385964912281</v>
      </c>
      <c r="J6125" s="1">
        <f t="shared" si="571"/>
        <v>272.23376997272635</v>
      </c>
      <c r="K6125" s="47">
        <f t="shared" si="572"/>
        <v>5.092955867261451</v>
      </c>
      <c r="L6125" s="48">
        <f>Solar!K6142/1000*Variables!$B$3</f>
        <v>0</v>
      </c>
      <c r="M6125">
        <f>IF(E6125=1, VLOOKUP(D6125, Sheet1!$A$2:$C$26, 2), Sheet1!$C$3)</f>
        <v>0.18637999999999999</v>
      </c>
      <c r="N6125" s="1">
        <f>'Electricity Rates'!$J$2</f>
        <v>0.24729999999999999</v>
      </c>
      <c r="O6125" s="145">
        <f>L6125-K6125</f>
        <v>-5.092955867261451</v>
      </c>
      <c r="P6125">
        <f t="shared" si="573"/>
        <v>1.2594879859737569</v>
      </c>
      <c r="Q6125">
        <f>IF(O6125&gt;0, IF(Q6124+O6125*Variables!$B$5&lt;Variables!$B$4, Q6124+O6125*Variables!$B$5, Variables!$B$4), IF(Q6124&gt;-O6125, Q6124+O6125/Variables!$B$5, 0))</f>
        <v>0</v>
      </c>
      <c r="R6125">
        <f>IF(O6125&gt;0, 0, IF(Q6124&gt;-O6125, 0, -O6125 - Q6124*Variables!$B$5))</f>
        <v>5.092955867261451</v>
      </c>
      <c r="S6125">
        <f t="shared" si="574"/>
        <v>0.94922511454018921</v>
      </c>
      <c r="T6125">
        <f t="shared" si="575"/>
        <v>0</v>
      </c>
    </row>
    <row r="6126" spans="1:20" x14ac:dyDescent="0.3">
      <c r="A6126" s="3">
        <f t="shared" si="570"/>
        <v>43356</v>
      </c>
      <c r="B6126">
        <v>9</v>
      </c>
      <c r="C6126">
        <v>13</v>
      </c>
      <c r="D6126">
        <v>5</v>
      </c>
      <c r="E6126">
        <v>1</v>
      </c>
      <c r="F6126" s="1">
        <f>VLOOKUP(A6126,Weather!$A$1:$E$366, 5)</f>
        <v>0.98181818181818159</v>
      </c>
      <c r="G6126" s="1">
        <f>VLOOKUP(D6126, Fall!$A$1:$E$25, 2)</f>
        <v>303.57142857142799</v>
      </c>
      <c r="H6126" s="1">
        <f>VLOOKUP(D6126, Fall!$A$1:$E$25, 3)</f>
        <v>277.41442782172697</v>
      </c>
      <c r="I6126" s="1">
        <f>VLOOKUP(D6126, Fall!$A$1:$E$25, 5)</f>
        <v>254.385964912281</v>
      </c>
      <c r="J6126" s="1">
        <f t="shared" si="571"/>
        <v>303.09584673961524</v>
      </c>
      <c r="K6126" s="47">
        <f t="shared" si="572"/>
        <v>5.6703243361385747</v>
      </c>
      <c r="L6126" s="48">
        <f>Solar!K6143/1000*Variables!$B$3</f>
        <v>0</v>
      </c>
      <c r="M6126">
        <f>IF(E6126=1, VLOOKUP(D6126, Sheet1!$A$2:$C$26, 2), Sheet1!$C$3)</f>
        <v>0.18637999999999999</v>
      </c>
      <c r="N6126" s="1">
        <f>'Electricity Rates'!$J$2</f>
        <v>0.24729999999999999</v>
      </c>
      <c r="O6126" s="145">
        <f>L6126-K6126</f>
        <v>-5.6703243361385747</v>
      </c>
      <c r="P6126">
        <f t="shared" si="573"/>
        <v>1.4022712083270694</v>
      </c>
      <c r="Q6126">
        <f>IF(O6126&gt;0, IF(Q6125+O6126*Variables!$B$5&lt;Variables!$B$4, Q6125+O6126*Variables!$B$5, Variables!$B$4), IF(Q6125&gt;-O6126, Q6125+O6126/Variables!$B$5, 0))</f>
        <v>0</v>
      </c>
      <c r="R6126">
        <f>IF(O6126&gt;0, 0, IF(Q6125&gt;-O6126, 0, -O6126 - Q6125*Variables!$B$5))</f>
        <v>5.6703243361385747</v>
      </c>
      <c r="S6126">
        <f t="shared" si="574"/>
        <v>1.0568350497695076</v>
      </c>
      <c r="T6126">
        <f t="shared" si="575"/>
        <v>0</v>
      </c>
    </row>
    <row r="6127" spans="1:20" x14ac:dyDescent="0.3">
      <c r="A6127" s="3">
        <f t="shared" si="570"/>
        <v>43356</v>
      </c>
      <c r="B6127">
        <v>9</v>
      </c>
      <c r="C6127">
        <v>13</v>
      </c>
      <c r="D6127">
        <v>6</v>
      </c>
      <c r="E6127">
        <v>1</v>
      </c>
      <c r="F6127" s="1">
        <f>VLOOKUP(A6127,Weather!$A$1:$E$366, 5)</f>
        <v>0.98181818181818159</v>
      </c>
      <c r="G6127" s="1">
        <f>VLOOKUP(D6127, Fall!$A$1:$E$25, 2)</f>
        <v>401.78571428571399</v>
      </c>
      <c r="H6127" s="1">
        <f>VLOOKUP(D6127, Fall!$A$1:$E$25, 3)</f>
        <v>309.98601628691301</v>
      </c>
      <c r="I6127" s="1">
        <f>VLOOKUP(D6127, Fall!$A$1:$E$25, 5)</f>
        <v>271.929824561403</v>
      </c>
      <c r="J6127" s="1">
        <f t="shared" si="571"/>
        <v>400.11662886755397</v>
      </c>
      <c r="K6127" s="47">
        <f t="shared" si="572"/>
        <v>7.4853914442136826</v>
      </c>
      <c r="L6127" s="48">
        <f>Solar!K6144/1000*Variables!$B$3</f>
        <v>0</v>
      </c>
      <c r="M6127">
        <f>IF(E6127=1, VLOOKUP(D6127, Sheet1!$A$2:$C$26, 2), Sheet1!$C$3)</f>
        <v>0.18637999999999999</v>
      </c>
      <c r="N6127" s="1">
        <f>'Electricity Rates'!$J$2</f>
        <v>0.24729999999999999</v>
      </c>
      <c r="O6127" s="145">
        <f>L6127-K6127</f>
        <v>-7.4853914442136826</v>
      </c>
      <c r="P6127">
        <f t="shared" si="573"/>
        <v>1.8511373041540438</v>
      </c>
      <c r="Q6127">
        <f>IF(O6127&gt;0, IF(Q6126+O6127*Variables!$B$5&lt;Variables!$B$4, Q6126+O6127*Variables!$B$5, Variables!$B$4), IF(Q6126&gt;-O6127, Q6126+O6127/Variables!$B$5, 0))</f>
        <v>0</v>
      </c>
      <c r="R6127">
        <f>IF(O6127&gt;0, 0, IF(Q6126&gt;-O6127, 0, -O6127 - Q6126*Variables!$B$5))</f>
        <v>7.4853914442136826</v>
      </c>
      <c r="S6127">
        <f t="shared" si="574"/>
        <v>1.3951272573725462</v>
      </c>
      <c r="T6127">
        <f t="shared" si="575"/>
        <v>0</v>
      </c>
    </row>
    <row r="6128" spans="1:20" x14ac:dyDescent="0.3">
      <c r="A6128" s="3">
        <f t="shared" si="570"/>
        <v>43356</v>
      </c>
      <c r="B6128">
        <v>9</v>
      </c>
      <c r="C6128">
        <v>13</v>
      </c>
      <c r="D6128">
        <v>7</v>
      </c>
      <c r="E6128">
        <v>1</v>
      </c>
      <c r="F6128" s="1">
        <f>VLOOKUP(A6128,Weather!$A$1:$E$366, 5)</f>
        <v>0.98181818181818159</v>
      </c>
      <c r="G6128" s="1">
        <f>VLOOKUP(D6128, Fall!$A$1:$E$25, 2)</f>
        <v>593.74999999999898</v>
      </c>
      <c r="H6128" s="1">
        <f>VLOOKUP(D6128, Fall!$A$1:$E$25, 3)</f>
        <v>390.39236653779699</v>
      </c>
      <c r="I6128" s="1">
        <f>VLOOKUP(D6128, Fall!$A$1:$E$25, 5)</f>
        <v>263.15789473684202</v>
      </c>
      <c r="J6128" s="1">
        <f t="shared" si="571"/>
        <v>590.05258848250435</v>
      </c>
      <c r="K6128" s="47">
        <f t="shared" si="572"/>
        <v>11.038717910734746</v>
      </c>
      <c r="L6128" s="48">
        <f>Solar!K6145/1000*Variables!$B$3</f>
        <v>1.9715500000000001</v>
      </c>
      <c r="M6128">
        <f>IF(E6128=1, VLOOKUP(D6128, Sheet1!$A$2:$C$26, 2), Sheet1!$C$3)</f>
        <v>0.18637999999999999</v>
      </c>
      <c r="N6128" s="1">
        <f>'Electricity Rates'!$J$2</f>
        <v>0.24729999999999999</v>
      </c>
      <c r="O6128" s="145">
        <f>L6128-K6128</f>
        <v>-9.0671679107347458</v>
      </c>
      <c r="P6128">
        <f t="shared" si="573"/>
        <v>2.7298749393247026</v>
      </c>
      <c r="Q6128">
        <f>IF(O6128&gt;0, IF(Q6127+O6128*Variables!$B$5&lt;Variables!$B$4, Q6127+O6128*Variables!$B$5, Variables!$B$4), IF(Q6127&gt;-O6128, Q6127+O6128/Variables!$B$5, 0))</f>
        <v>0</v>
      </c>
      <c r="R6128">
        <f>IF(O6128&gt;0, 0, IF(Q6127&gt;-O6128, 0, -O6128 - Q6127*Variables!$B$5))</f>
        <v>9.0671679107347458</v>
      </c>
      <c r="S6128">
        <f t="shared" si="574"/>
        <v>1.6899387552027418</v>
      </c>
      <c r="T6128">
        <f t="shared" si="575"/>
        <v>0</v>
      </c>
    </row>
    <row r="6129" spans="1:20" x14ac:dyDescent="0.3">
      <c r="A6129" s="3">
        <f t="shared" si="570"/>
        <v>43356</v>
      </c>
      <c r="B6129">
        <v>9</v>
      </c>
      <c r="C6129">
        <v>13</v>
      </c>
      <c r="D6129">
        <v>8</v>
      </c>
      <c r="E6129">
        <v>1</v>
      </c>
      <c r="F6129" s="1">
        <f>VLOOKUP(A6129,Weather!$A$1:$E$366, 5)</f>
        <v>0.98181818181818159</v>
      </c>
      <c r="G6129" s="1">
        <f>VLOOKUP(D6129, Fall!$A$1:$E$25, 2)</f>
        <v>866.07142857142799</v>
      </c>
      <c r="H6129" s="1">
        <f>VLOOKUP(D6129, Fall!$A$1:$E$25, 3)</f>
        <v>561.61059471909198</v>
      </c>
      <c r="I6129" s="1">
        <f>VLOOKUP(D6129, Fall!$A$1:$E$25, 5)</f>
        <v>271.929824561403</v>
      </c>
      <c r="J6129" s="1">
        <f t="shared" si="571"/>
        <v>860.53577704683994</v>
      </c>
      <c r="K6129" s="47">
        <f t="shared" si="572"/>
        <v>16.098923859219127</v>
      </c>
      <c r="L6129" s="48">
        <f>Solar!K6146/1000*Variables!$B$3</f>
        <v>9.1836000000000002</v>
      </c>
      <c r="M6129">
        <f>IF(E6129=1, VLOOKUP(D6129, Sheet1!$A$2:$C$26, 2), Sheet1!$C$3)</f>
        <v>0.18637999999999999</v>
      </c>
      <c r="N6129" s="1">
        <f>'Electricity Rates'!$J$2</f>
        <v>0.24729999999999999</v>
      </c>
      <c r="O6129" s="145">
        <f>L6129-K6129</f>
        <v>-6.9153238592191268</v>
      </c>
      <c r="P6129">
        <f t="shared" si="573"/>
        <v>3.9812638703848902</v>
      </c>
      <c r="Q6129">
        <f>IF(O6129&gt;0, IF(Q6128+O6129*Variables!$B$5&lt;Variables!$B$4, Q6128+O6129*Variables!$B$5, Variables!$B$4), IF(Q6128&gt;-O6129, Q6128+O6129/Variables!$B$5, 0))</f>
        <v>0</v>
      </c>
      <c r="R6129">
        <f>IF(O6129&gt;0, 0, IF(Q6128&gt;-O6129, 0, -O6129 - Q6128*Variables!$B$5))</f>
        <v>6.9153238592191268</v>
      </c>
      <c r="S6129">
        <f t="shared" si="574"/>
        <v>1.2888780608812609</v>
      </c>
      <c r="T6129">
        <f t="shared" si="575"/>
        <v>0</v>
      </c>
    </row>
    <row r="6130" spans="1:20" x14ac:dyDescent="0.3">
      <c r="A6130" s="3">
        <f t="shared" si="570"/>
        <v>43356</v>
      </c>
      <c r="B6130">
        <v>9</v>
      </c>
      <c r="C6130">
        <v>13</v>
      </c>
      <c r="D6130">
        <v>9</v>
      </c>
      <c r="E6130">
        <v>1</v>
      </c>
      <c r="F6130" s="1">
        <f>VLOOKUP(A6130,Weather!$A$1:$E$366, 5)</f>
        <v>0.98181818181818159</v>
      </c>
      <c r="G6130" s="1">
        <f>VLOOKUP(D6130, Fall!$A$1:$E$25, 2)</f>
        <v>1080.3571428571399</v>
      </c>
      <c r="H6130" s="1">
        <f>VLOOKUP(D6130, Fall!$A$1:$E$25, 3)</f>
        <v>760.17932055605797</v>
      </c>
      <c r="I6130" s="1">
        <f>VLOOKUP(D6130, Fall!$A$1:$E$25, 5)</f>
        <v>311.40350877192998</v>
      </c>
      <c r="J6130" s="1">
        <f t="shared" si="571"/>
        <v>1074.5357279062112</v>
      </c>
      <c r="K6130" s="47">
        <f t="shared" si="572"/>
        <v>20.102440048382899</v>
      </c>
      <c r="L6130" s="48">
        <f>Solar!K6147/1000*Variables!$B$3</f>
        <v>15.048800000000002</v>
      </c>
      <c r="M6130">
        <f>IF(E6130=1, VLOOKUP(D6130, Sheet1!$A$2:$C$26, 2), Sheet1!$C$3)</f>
        <v>0.25796000000000002</v>
      </c>
      <c r="N6130" s="1">
        <f>'Electricity Rates'!$J$2</f>
        <v>0.24729999999999999</v>
      </c>
      <c r="O6130" s="145">
        <f>L6130-K6130</f>
        <v>-5.0536400483828974</v>
      </c>
      <c r="P6130">
        <f t="shared" si="573"/>
        <v>4.971333423965091</v>
      </c>
      <c r="Q6130">
        <f>IF(O6130&gt;0, IF(Q6129+O6130*Variables!$B$5&lt;Variables!$B$4, Q6129+O6130*Variables!$B$5, Variables!$B$4), IF(Q6129&gt;-O6130, Q6129+O6130/Variables!$B$5, 0))</f>
        <v>0</v>
      </c>
      <c r="R6130">
        <f>IF(O6130&gt;0, 0, IF(Q6129&gt;-O6130, 0, -O6130 - Q6129*Variables!$B$5))</f>
        <v>5.0536400483828974</v>
      </c>
      <c r="S6130">
        <f t="shared" si="574"/>
        <v>1.3036369868808524</v>
      </c>
      <c r="T6130">
        <f t="shared" si="575"/>
        <v>0</v>
      </c>
    </row>
    <row r="6131" spans="1:20" x14ac:dyDescent="0.3">
      <c r="A6131" s="3">
        <f t="shared" si="570"/>
        <v>43356</v>
      </c>
      <c r="B6131">
        <v>9</v>
      </c>
      <c r="C6131">
        <v>13</v>
      </c>
      <c r="D6131">
        <v>10</v>
      </c>
      <c r="E6131">
        <v>1</v>
      </c>
      <c r="F6131" s="1">
        <f>VLOOKUP(A6131,Weather!$A$1:$E$366, 5)</f>
        <v>0.98181818181818159</v>
      </c>
      <c r="G6131" s="1">
        <f>VLOOKUP(D6131, Fall!$A$1:$E$25, 2)</f>
        <v>1205.3571428571399</v>
      </c>
      <c r="H6131" s="1">
        <f>VLOOKUP(D6131, Fall!$A$1:$E$25, 3)</f>
        <v>904.12930821748796</v>
      </c>
      <c r="I6131" s="1">
        <f>VLOOKUP(D6131, Fall!$A$1:$E$25, 5)</f>
        <v>359.64912280701702</v>
      </c>
      <c r="J6131" s="1">
        <f t="shared" si="571"/>
        <v>1199.880273136419</v>
      </c>
      <c r="K6131" s="47">
        <f t="shared" si="572"/>
        <v>22.447388792704228</v>
      </c>
      <c r="L6131" s="48">
        <f>Solar!K6148/1000*Variables!$B$3</f>
        <v>19.988199999999999</v>
      </c>
      <c r="M6131">
        <f>IF(E6131=1, VLOOKUP(D6131, Sheet1!$A$2:$C$26, 2), Sheet1!$C$3)</f>
        <v>0.25796000000000002</v>
      </c>
      <c r="N6131" s="1">
        <f>'Electricity Rates'!$J$2</f>
        <v>0.24729999999999999</v>
      </c>
      <c r="O6131" s="145">
        <f>L6131-K6131</f>
        <v>-2.4591887927042286</v>
      </c>
      <c r="P6131">
        <f t="shared" si="573"/>
        <v>5.5512392484357553</v>
      </c>
      <c r="Q6131">
        <f>IF(O6131&gt;0, IF(Q6130+O6131*Variables!$B$5&lt;Variables!$B$4, Q6130+O6131*Variables!$B$5, Variables!$B$4), IF(Q6130&gt;-O6131, Q6130+O6131/Variables!$B$5, 0))</f>
        <v>0</v>
      </c>
      <c r="R6131">
        <f>IF(O6131&gt;0, 0, IF(Q6130&gt;-O6131, 0, -O6131 - Q6130*Variables!$B$5))</f>
        <v>2.4591887927042286</v>
      </c>
      <c r="S6131">
        <f t="shared" si="574"/>
        <v>0.63437234096598283</v>
      </c>
      <c r="T6131">
        <f t="shared" si="575"/>
        <v>0</v>
      </c>
    </row>
    <row r="6132" spans="1:20" x14ac:dyDescent="0.3">
      <c r="A6132" s="3">
        <f t="shared" si="570"/>
        <v>43356</v>
      </c>
      <c r="B6132">
        <v>9</v>
      </c>
      <c r="C6132">
        <v>13</v>
      </c>
      <c r="D6132">
        <v>11</v>
      </c>
      <c r="E6132">
        <v>1</v>
      </c>
      <c r="F6132" s="1">
        <f>VLOOKUP(A6132,Weather!$A$1:$E$366, 5)</f>
        <v>0.98181818181818159</v>
      </c>
      <c r="G6132" s="1">
        <f>VLOOKUP(D6132, Fall!$A$1:$E$25, 2)</f>
        <v>1290.17857142857</v>
      </c>
      <c r="H6132" s="1">
        <f>VLOOKUP(D6132, Fall!$A$1:$E$25, 3)</f>
        <v>975.19947355433101</v>
      </c>
      <c r="I6132" s="1">
        <f>VLOOKUP(D6132, Fall!$A$1:$E$25, 5)</f>
        <v>377.19298245613999</v>
      </c>
      <c r="J6132" s="1">
        <f t="shared" si="571"/>
        <v>1284.4516787399473</v>
      </c>
      <c r="K6132" s="47">
        <f t="shared" si="572"/>
        <v>24.029552667576137</v>
      </c>
      <c r="L6132" s="48">
        <f>Solar!K6149/1000*Variables!$B$3</f>
        <v>31.411099999999998</v>
      </c>
      <c r="M6132">
        <f>IF(E6132=1, VLOOKUP(D6132, Sheet1!$A$2:$C$26, 2), Sheet1!$C$3)</f>
        <v>0.25796000000000002</v>
      </c>
      <c r="N6132" s="1">
        <f>'Electricity Rates'!$J$2</f>
        <v>0.24729999999999999</v>
      </c>
      <c r="O6132" s="145">
        <f>L6132-K6132</f>
        <v>7.3815473324238603</v>
      </c>
      <c r="P6132">
        <f t="shared" si="573"/>
        <v>5.9425083746915783</v>
      </c>
      <c r="Q6132">
        <f>IF(O6132&gt;0, IF(Q6131+O6132*Variables!$B$5&lt;Variables!$B$4, Q6131+O6132*Variables!$B$5, Variables!$B$4), IF(Q6131&gt;-O6132, Q6131+O6132/Variables!$B$5, 0))</f>
        <v>6.9386544924784284</v>
      </c>
      <c r="R6132">
        <f>IF(O6132&gt;0, 0, IF(Q6131&gt;-O6132, 0, -O6132 - Q6131*Variables!$B$5))</f>
        <v>0</v>
      </c>
      <c r="S6132">
        <f t="shared" si="574"/>
        <v>0</v>
      </c>
      <c r="T6132">
        <f t="shared" si="575"/>
        <v>0</v>
      </c>
    </row>
    <row r="6133" spans="1:20" x14ac:dyDescent="0.3">
      <c r="A6133" s="3">
        <f t="shared" si="570"/>
        <v>43356</v>
      </c>
      <c r="B6133">
        <v>9</v>
      </c>
      <c r="C6133">
        <v>13</v>
      </c>
      <c r="D6133">
        <v>12</v>
      </c>
      <c r="E6133">
        <v>1</v>
      </c>
      <c r="F6133" s="1">
        <f>VLOOKUP(A6133,Weather!$A$1:$E$366, 5)</f>
        <v>0.98181818181818159</v>
      </c>
      <c r="G6133" s="1">
        <f>VLOOKUP(D6133, Fall!$A$1:$E$25, 2)</f>
        <v>1366.07142857142</v>
      </c>
      <c r="H6133" s="1">
        <f>VLOOKUP(D6133, Fall!$A$1:$E$25, 3)</f>
        <v>996.442378876367</v>
      </c>
      <c r="I6133" s="1">
        <f>VLOOKUP(D6133, Fall!$A$1:$E$25, 5)</f>
        <v>368.42105263157799</v>
      </c>
      <c r="J6133" s="1">
        <f t="shared" si="571"/>
        <v>1359.3509003951463</v>
      </c>
      <c r="K6133" s="47">
        <f t="shared" si="572"/>
        <v>25.430769094253762</v>
      </c>
      <c r="L6133" s="48">
        <f>Solar!K6150/1000*Variables!$B$3</f>
        <v>33.350449999999995</v>
      </c>
      <c r="M6133">
        <f>IF(E6133=1, VLOOKUP(D6133, Sheet1!$A$2:$C$26, 2), Sheet1!$C$3)</f>
        <v>0.25796000000000002</v>
      </c>
      <c r="N6133" s="1">
        <f>'Electricity Rates'!$J$2</f>
        <v>0.24729999999999999</v>
      </c>
      <c r="O6133" s="145">
        <f>L6133-K6133</f>
        <v>7.9196809057462332</v>
      </c>
      <c r="P6133">
        <f t="shared" si="573"/>
        <v>6.2890291970089551</v>
      </c>
      <c r="Q6133">
        <f>IF(O6133&gt;0, IF(Q6132+O6133*Variables!$B$5&lt;Variables!$B$4, Q6132+O6133*Variables!$B$5, Variables!$B$4), IF(Q6132&gt;-O6133, Q6132+O6133/Variables!$B$5, 0))</f>
        <v>14.383154543879886</v>
      </c>
      <c r="R6133">
        <f>IF(O6133&gt;0, 0, IF(Q6132&gt;-O6133, 0, -O6133 - Q6132*Variables!$B$5))</f>
        <v>0</v>
      </c>
      <c r="S6133">
        <f t="shared" si="574"/>
        <v>0</v>
      </c>
      <c r="T6133">
        <f t="shared" si="575"/>
        <v>0</v>
      </c>
    </row>
    <row r="6134" spans="1:20" x14ac:dyDescent="0.3">
      <c r="A6134" s="3">
        <f t="shared" si="570"/>
        <v>43356</v>
      </c>
      <c r="B6134">
        <v>9</v>
      </c>
      <c r="C6134">
        <v>13</v>
      </c>
      <c r="D6134">
        <v>13</v>
      </c>
      <c r="E6134">
        <v>1</v>
      </c>
      <c r="F6134" s="1">
        <f>VLOOKUP(A6134,Weather!$A$1:$E$366, 5)</f>
        <v>0.98181818181818159</v>
      </c>
      <c r="G6134" s="1">
        <f>VLOOKUP(D6134, Fall!$A$1:$E$25, 2)</f>
        <v>1446.42857142857</v>
      </c>
      <c r="H6134" s="1">
        <f>VLOOKUP(D6134, Fall!$A$1:$E$25, 3)</f>
        <v>1031.4839187299399</v>
      </c>
      <c r="I6134" s="1">
        <f>VLOOKUP(D6134, Fall!$A$1:$E$25, 5)</f>
        <v>350.87719298245599</v>
      </c>
      <c r="J6134" s="1">
        <f t="shared" si="571"/>
        <v>1438.8841231976858</v>
      </c>
      <c r="K6134" s="47">
        <f t="shared" si="572"/>
        <v>26.918678525016102</v>
      </c>
      <c r="L6134" s="48">
        <f>Solar!K6151/1000*Variables!$B$3</f>
        <v>36.157850000000003</v>
      </c>
      <c r="M6134">
        <f>IF(E6134=1, VLOOKUP(D6134, Sheet1!$A$2:$C$26, 2), Sheet1!$C$3)</f>
        <v>0.55478000000000005</v>
      </c>
      <c r="N6134" s="1">
        <f>'Electricity Rates'!$J$2</f>
        <v>0.24729999999999999</v>
      </c>
      <c r="O6134" s="145">
        <f>L6134-K6134</f>
        <v>9.2391714749839018</v>
      </c>
      <c r="P6134">
        <f t="shared" si="573"/>
        <v>6.6569891992364818</v>
      </c>
      <c r="Q6134">
        <f>IF(O6134&gt;0, IF(Q6133+O6134*Variables!$B$5&lt;Variables!$B$4, Q6133+O6134*Variables!$B$5, Variables!$B$4), IF(Q6133&gt;-O6134, Q6133+O6134/Variables!$B$5, 0))</f>
        <v>23.067975730364754</v>
      </c>
      <c r="R6134">
        <f>IF(O6134&gt;0, 0, IF(Q6133&gt;-O6134, 0, -O6134 - Q6133*Variables!$B$5))</f>
        <v>0</v>
      </c>
      <c r="S6134">
        <f t="shared" si="574"/>
        <v>0</v>
      </c>
      <c r="T6134">
        <f t="shared" si="575"/>
        <v>0</v>
      </c>
    </row>
    <row r="6135" spans="1:20" x14ac:dyDescent="0.3">
      <c r="A6135" s="3">
        <f t="shared" si="570"/>
        <v>43356</v>
      </c>
      <c r="B6135">
        <v>9</v>
      </c>
      <c r="C6135">
        <v>13</v>
      </c>
      <c r="D6135">
        <v>14</v>
      </c>
      <c r="E6135">
        <v>1</v>
      </c>
      <c r="F6135" s="1">
        <f>VLOOKUP(A6135,Weather!$A$1:$E$366, 5)</f>
        <v>0.98181818181818159</v>
      </c>
      <c r="G6135" s="1">
        <f>VLOOKUP(D6135, Fall!$A$1:$E$25, 2)</f>
        <v>1482.1428571428501</v>
      </c>
      <c r="H6135" s="1">
        <f>VLOOKUP(D6135, Fall!$A$1:$E$25, 3)</f>
        <v>1052.56230978037</v>
      </c>
      <c r="I6135" s="1">
        <f>VLOOKUP(D6135, Fall!$A$1:$E$25, 5)</f>
        <v>342.105263157894</v>
      </c>
      <c r="J6135" s="1">
        <f t="shared" si="571"/>
        <v>1474.3323017362595</v>
      </c>
      <c r="K6135" s="47">
        <f t="shared" si="572"/>
        <v>27.581843895314755</v>
      </c>
      <c r="L6135" s="48">
        <f>Solar!K6152/1000*Variables!$B$3</f>
        <v>36.360149999999997</v>
      </c>
      <c r="M6135">
        <f>IF(E6135=1, VLOOKUP(D6135, Sheet1!$A$2:$C$26, 2), Sheet1!$C$3)</f>
        <v>0.55478000000000005</v>
      </c>
      <c r="N6135" s="1">
        <f>'Electricity Rates'!$J$2</f>
        <v>0.24729999999999999</v>
      </c>
      <c r="O6135" s="145">
        <f>L6135-K6135</f>
        <v>8.7783061046852424</v>
      </c>
      <c r="P6135">
        <f t="shared" si="573"/>
        <v>6.8209899953113391</v>
      </c>
      <c r="Q6135">
        <f>IF(O6135&gt;0, IF(Q6134+O6135*Variables!$B$5&lt;Variables!$B$4, Q6134+O6135*Variables!$B$5, Variables!$B$4), IF(Q6134&gt;-O6135, Q6134+O6135/Variables!$B$5, 0))</f>
        <v>31.319583468768883</v>
      </c>
      <c r="R6135">
        <f>IF(O6135&gt;0, 0, IF(Q6134&gt;-O6135, 0, -O6135 - Q6134*Variables!$B$5))</f>
        <v>0</v>
      </c>
      <c r="S6135">
        <f t="shared" si="574"/>
        <v>0</v>
      </c>
      <c r="T6135">
        <f t="shared" si="575"/>
        <v>0</v>
      </c>
    </row>
    <row r="6136" spans="1:20" x14ac:dyDescent="0.3">
      <c r="A6136" s="3">
        <f t="shared" si="570"/>
        <v>43356</v>
      </c>
      <c r="B6136">
        <v>9</v>
      </c>
      <c r="C6136">
        <v>13</v>
      </c>
      <c r="D6136">
        <v>15</v>
      </c>
      <c r="E6136">
        <v>1</v>
      </c>
      <c r="F6136" s="1">
        <f>VLOOKUP(A6136,Weather!$A$1:$E$366, 5)</f>
        <v>0.98181818181818159</v>
      </c>
      <c r="G6136" s="1">
        <f>VLOOKUP(D6136, Fall!$A$1:$E$25, 2)</f>
        <v>1437.5</v>
      </c>
      <c r="H6136" s="1">
        <f>VLOOKUP(D6136, Fall!$A$1:$E$25, 3)</f>
        <v>1060.00658057086</v>
      </c>
      <c r="I6136" s="1">
        <f>VLOOKUP(D6136, Fall!$A$1:$E$25, 5)</f>
        <v>328.94736842105198</v>
      </c>
      <c r="J6136" s="1">
        <f t="shared" si="571"/>
        <v>1430.6364832831064</v>
      </c>
      <c r="K6136" s="47">
        <f t="shared" si="572"/>
        <v>26.764381480611124</v>
      </c>
      <c r="L6136" s="48">
        <f>Solar!K6153/1000*Variables!$B$3</f>
        <v>31.032799999999998</v>
      </c>
      <c r="M6136">
        <f>IF(E6136=1, VLOOKUP(D6136, Sheet1!$A$2:$C$26, 2), Sheet1!$C$3)</f>
        <v>0.55478000000000005</v>
      </c>
      <c r="N6136" s="1">
        <f>'Electricity Rates'!$J$2</f>
        <v>0.24729999999999999</v>
      </c>
      <c r="O6136" s="145">
        <f>L6136-K6136</f>
        <v>4.2684185193888737</v>
      </c>
      <c r="P6136">
        <f t="shared" si="573"/>
        <v>6.6188315401551305</v>
      </c>
      <c r="Q6136">
        <f>IF(O6136&gt;0, IF(Q6135+O6136*Variables!$B$5&lt;Variables!$B$4, Q6135+O6136*Variables!$B$5, Variables!$B$4), IF(Q6135&gt;-O6136, Q6135+O6136/Variables!$B$5, 0))</f>
        <v>35.331896876994421</v>
      </c>
      <c r="R6136">
        <f>IF(O6136&gt;0, 0, IF(Q6135&gt;-O6136, 0, -O6136 - Q6135*Variables!$B$5))</f>
        <v>0</v>
      </c>
      <c r="S6136">
        <f t="shared" si="574"/>
        <v>0</v>
      </c>
      <c r="T6136">
        <f t="shared" si="575"/>
        <v>0</v>
      </c>
    </row>
    <row r="6137" spans="1:20" x14ac:dyDescent="0.3">
      <c r="A6137" s="3">
        <f t="shared" si="570"/>
        <v>43356</v>
      </c>
      <c r="B6137">
        <v>9</v>
      </c>
      <c r="C6137">
        <v>13</v>
      </c>
      <c r="D6137">
        <v>16</v>
      </c>
      <c r="E6137">
        <v>1</v>
      </c>
      <c r="F6137" s="1">
        <f>VLOOKUP(A6137,Weather!$A$1:$E$366, 5)</f>
        <v>0.98181818181818159</v>
      </c>
      <c r="G6137" s="1">
        <f>VLOOKUP(D6137, Fall!$A$1:$E$25, 2)</f>
        <v>1348.2142857142801</v>
      </c>
      <c r="H6137" s="1">
        <f>VLOOKUP(D6137, Fall!$A$1:$E$25, 3)</f>
        <v>1003.98947108661</v>
      </c>
      <c r="I6137" s="1">
        <f>VLOOKUP(D6137, Fall!$A$1:$E$25, 5)</f>
        <v>298.24561403508801</v>
      </c>
      <c r="J6137" s="1">
        <f t="shared" si="571"/>
        <v>1341.9556527210498</v>
      </c>
      <c r="K6137" s="47">
        <f t="shared" si="572"/>
        <v>25.105338385517179</v>
      </c>
      <c r="L6137" s="48">
        <f>Solar!K6154/1000*Variables!$B$3</f>
        <v>23.06005</v>
      </c>
      <c r="M6137">
        <f>IF(E6137=1, VLOOKUP(D6137, Sheet1!$A$2:$C$26, 2), Sheet1!$C$3)</f>
        <v>0.55478000000000005</v>
      </c>
      <c r="N6137" s="1">
        <f>'Electricity Rates'!$J$2</f>
        <v>0.24729999999999999</v>
      </c>
      <c r="O6137" s="145">
        <f>L6137-K6137</f>
        <v>-2.0452883855171784</v>
      </c>
      <c r="P6137">
        <f t="shared" si="573"/>
        <v>6.2085501827383984</v>
      </c>
      <c r="Q6137">
        <f>IF(O6137&gt;0, IF(Q6136+O6137*Variables!$B$5&lt;Variables!$B$4, Q6136+O6137*Variables!$B$5, Variables!$B$4), IF(Q6136&gt;-O6137, Q6136+O6137/Variables!$B$5, 0))</f>
        <v>33.156058168997419</v>
      </c>
      <c r="R6137">
        <f>IF(O6137&gt;0, 0, IF(Q6136&gt;-O6137, 0, -O6137 - Q6136*Variables!$B$5))</f>
        <v>0</v>
      </c>
      <c r="S6137">
        <f t="shared" si="574"/>
        <v>0</v>
      </c>
      <c r="T6137">
        <f t="shared" si="575"/>
        <v>0</v>
      </c>
    </row>
    <row r="6138" spans="1:20" x14ac:dyDescent="0.3">
      <c r="A6138" s="3">
        <f t="shared" si="570"/>
        <v>43356</v>
      </c>
      <c r="B6138">
        <v>9</v>
      </c>
      <c r="C6138">
        <v>13</v>
      </c>
      <c r="D6138">
        <v>17</v>
      </c>
      <c r="E6138">
        <v>1</v>
      </c>
      <c r="F6138" s="1">
        <f>VLOOKUP(A6138,Weather!$A$1:$E$366, 5)</f>
        <v>0.98181818181818159</v>
      </c>
      <c r="G6138" s="1">
        <f>VLOOKUP(D6138, Fall!$A$1:$E$25, 2)</f>
        <v>1080.3571428571399</v>
      </c>
      <c r="H6138" s="1">
        <f>VLOOKUP(D6138, Fall!$A$1:$E$25, 3)</f>
        <v>794.90091642515802</v>
      </c>
      <c r="I6138" s="1">
        <f>VLOOKUP(D6138, Fall!$A$1:$E$25, 5)</f>
        <v>263.15789473684202</v>
      </c>
      <c r="J6138" s="1">
        <f t="shared" si="571"/>
        <v>1075.1670296492857</v>
      </c>
      <c r="K6138" s="47">
        <f t="shared" si="572"/>
        <v>20.114250456462422</v>
      </c>
      <c r="L6138" s="48">
        <f>Solar!K6155/1000*Variables!$B$3</f>
        <v>12.936500000000001</v>
      </c>
      <c r="M6138">
        <f>IF(E6138=1, VLOOKUP(D6138, Sheet1!$A$2:$C$26, 2), Sheet1!$C$3)</f>
        <v>0.55478000000000005</v>
      </c>
      <c r="N6138" s="1">
        <f>'Electricity Rates'!$J$2</f>
        <v>0.24729999999999999</v>
      </c>
      <c r="O6138" s="145">
        <f>L6138-K6138</f>
        <v>-7.1777504564624213</v>
      </c>
      <c r="P6138">
        <f t="shared" si="573"/>
        <v>4.9742541378831566</v>
      </c>
      <c r="Q6138">
        <f>IF(O6138&gt;0, IF(Q6137+O6138*Variables!$B$5&lt;Variables!$B$4, Q6137+O6138*Variables!$B$5, Variables!$B$4), IF(Q6137&gt;-O6138, Q6137+O6138/Variables!$B$5, 0))</f>
        <v>25.520153428079951</v>
      </c>
      <c r="R6138">
        <f>IF(O6138&gt;0, 0, IF(Q6137&gt;-O6138, 0, -O6138 - Q6137*Variables!$B$5))</f>
        <v>0</v>
      </c>
      <c r="S6138">
        <f t="shared" si="574"/>
        <v>0</v>
      </c>
      <c r="T6138">
        <f t="shared" si="575"/>
        <v>0</v>
      </c>
    </row>
    <row r="6139" spans="1:20" x14ac:dyDescent="0.3">
      <c r="A6139" s="3">
        <f t="shared" si="570"/>
        <v>43356</v>
      </c>
      <c r="B6139">
        <v>9</v>
      </c>
      <c r="C6139">
        <v>13</v>
      </c>
      <c r="D6139">
        <v>18</v>
      </c>
      <c r="E6139">
        <v>1</v>
      </c>
      <c r="F6139" s="1">
        <f>VLOOKUP(A6139,Weather!$A$1:$E$366, 5)</f>
        <v>0.98181818181818159</v>
      </c>
      <c r="G6139" s="1">
        <f>VLOOKUP(D6139, Fall!$A$1:$E$25, 2)</f>
        <v>678.57142857142799</v>
      </c>
      <c r="H6139" s="1">
        <f>VLOOKUP(D6139, Fall!$A$1:$E$25, 3)</f>
        <v>583.61400485626905</v>
      </c>
      <c r="I6139" s="1">
        <f>VLOOKUP(D6139, Fall!$A$1:$E$25, 5)</f>
        <v>280.70175438596499</v>
      </c>
      <c r="J6139" s="1">
        <f t="shared" si="571"/>
        <v>676.84492995842504</v>
      </c>
      <c r="K6139" s="47">
        <f t="shared" si="572"/>
        <v>12.662431106924307</v>
      </c>
      <c r="L6139" s="48">
        <f>Solar!K6156/1000*Variables!$B$3</f>
        <v>3.343</v>
      </c>
      <c r="M6139">
        <f>IF(E6139=1, VLOOKUP(D6139, Sheet1!$A$2:$C$26, 2), Sheet1!$C$3)</f>
        <v>0.55478000000000005</v>
      </c>
      <c r="N6139" s="1">
        <f>'Electricity Rates'!$J$2</f>
        <v>0.24729999999999999</v>
      </c>
      <c r="O6139" s="145">
        <f>L6139-K6139</f>
        <v>-9.3194311069243074</v>
      </c>
      <c r="P6139">
        <f t="shared" si="573"/>
        <v>3.1314192127423812</v>
      </c>
      <c r="Q6139">
        <f>IF(O6139&gt;0, IF(Q6138+O6139*Variables!$B$5&lt;Variables!$B$4, Q6138+O6139*Variables!$B$5, Variables!$B$4), IF(Q6138&gt;-O6139, Q6138+O6139/Variables!$B$5, 0))</f>
        <v>15.605865016458347</v>
      </c>
      <c r="R6139">
        <f>IF(O6139&gt;0, 0, IF(Q6138&gt;-O6139, 0, -O6139 - Q6138*Variables!$B$5))</f>
        <v>0</v>
      </c>
      <c r="S6139">
        <f t="shared" si="574"/>
        <v>0</v>
      </c>
      <c r="T6139">
        <f t="shared" si="575"/>
        <v>0</v>
      </c>
    </row>
    <row r="6140" spans="1:20" x14ac:dyDescent="0.3">
      <c r="A6140" s="3">
        <f t="shared" si="570"/>
        <v>43356</v>
      </c>
      <c r="B6140">
        <v>9</v>
      </c>
      <c r="C6140">
        <v>13</v>
      </c>
      <c r="D6140">
        <v>19</v>
      </c>
      <c r="E6140">
        <v>1</v>
      </c>
      <c r="F6140" s="1">
        <f>VLOOKUP(A6140,Weather!$A$1:$E$366, 5)</f>
        <v>0.98181818181818159</v>
      </c>
      <c r="G6140" s="1">
        <f>VLOOKUP(D6140, Fall!$A$1:$E$25, 2)</f>
        <v>517.85714285714198</v>
      </c>
      <c r="H6140" s="1">
        <f>VLOOKUP(D6140, Fall!$A$1:$E$25, 3)</f>
        <v>442.60593718179598</v>
      </c>
      <c r="I6140" s="1">
        <f>VLOOKUP(D6140, Fall!$A$1:$E$25, 5)</f>
        <v>289.47368421052602</v>
      </c>
      <c r="J6140" s="1">
        <f t="shared" si="571"/>
        <v>516.48893911759023</v>
      </c>
      <c r="K6140" s="47">
        <f t="shared" si="572"/>
        <v>9.6624874023458034</v>
      </c>
      <c r="L6140" s="48">
        <f>Solar!K6157/1000*Variables!$B$3</f>
        <v>6.225E-2</v>
      </c>
      <c r="M6140">
        <f>IF(E6140=1, VLOOKUP(D6140, Sheet1!$A$2:$C$26, 2), Sheet1!$C$3)</f>
        <v>0.25796000000000002</v>
      </c>
      <c r="N6140" s="1">
        <f>'Electricity Rates'!$J$2</f>
        <v>0.24729999999999999</v>
      </c>
      <c r="O6140" s="145">
        <f>L6140-K6140</f>
        <v>-9.6002374023458028</v>
      </c>
      <c r="P6140">
        <f t="shared" si="573"/>
        <v>2.389533134600117</v>
      </c>
      <c r="Q6140">
        <f>IF(O6140&gt;0, IF(Q6139+O6140*Variables!$B$5&lt;Variables!$B$4, Q6139+O6140*Variables!$B$5, Variables!$B$4), IF(Q6139&gt;-O6140, Q6139+O6140/Variables!$B$5, 0))</f>
        <v>5.3928465033245132</v>
      </c>
      <c r="R6140">
        <f>IF(O6140&gt;0, 0, IF(Q6139&gt;-O6140, 0, -O6140 - Q6139*Variables!$B$5))</f>
        <v>0</v>
      </c>
      <c r="S6140">
        <f t="shared" si="574"/>
        <v>0</v>
      </c>
      <c r="T6140">
        <f t="shared" si="575"/>
        <v>0</v>
      </c>
    </row>
    <row r="6141" spans="1:20" x14ac:dyDescent="0.3">
      <c r="A6141" s="3">
        <f t="shared" si="570"/>
        <v>43356</v>
      </c>
      <c r="B6141">
        <v>9</v>
      </c>
      <c r="C6141">
        <v>13</v>
      </c>
      <c r="D6141">
        <v>20</v>
      </c>
      <c r="E6141">
        <v>1</v>
      </c>
      <c r="F6141" s="1">
        <f>VLOOKUP(A6141,Weather!$A$1:$E$366, 5)</f>
        <v>0.98181818181818159</v>
      </c>
      <c r="G6141" s="1">
        <f>VLOOKUP(D6141, Fall!$A$1:$E$25, 2)</f>
        <v>428.57142857142799</v>
      </c>
      <c r="H6141" s="1">
        <f>VLOOKUP(D6141, Fall!$A$1:$E$25, 3)</f>
        <v>354.11608052009001</v>
      </c>
      <c r="I6141" s="1">
        <f>VLOOKUP(D6141, Fall!$A$1:$E$25, 5)</f>
        <v>263.15789473684202</v>
      </c>
      <c r="J6141" s="1">
        <f t="shared" si="571"/>
        <v>427.21769497049456</v>
      </c>
      <c r="K6141" s="47">
        <f t="shared" si="572"/>
        <v>7.9923988358089266</v>
      </c>
      <c r="L6141" s="48">
        <f>Solar!K6158/1000*Variables!$B$3</f>
        <v>0</v>
      </c>
      <c r="M6141">
        <f>IF(E6141=1, VLOOKUP(D6141, Sheet1!$A$2:$C$26, 2), Sheet1!$C$3)</f>
        <v>0.25796000000000002</v>
      </c>
      <c r="N6141" s="1">
        <f>'Electricity Rates'!$J$2</f>
        <v>0.24729999999999999</v>
      </c>
      <c r="O6141" s="145">
        <f>L6141-K6141</f>
        <v>-7.9923988358089266</v>
      </c>
      <c r="P6141">
        <f t="shared" si="573"/>
        <v>1.9765202320955475</v>
      </c>
      <c r="Q6141">
        <f>IF(O6141&gt;0, IF(Q6140+O6141*Variables!$B$5&lt;Variables!$B$4, Q6140+O6141*Variables!$B$5, Variables!$B$4), IF(Q6140&gt;-O6141, Q6140+O6141/Variables!$B$5, 0))</f>
        <v>0</v>
      </c>
      <c r="R6141">
        <f>IF(O6141&gt;0, 0, IF(Q6140&gt;-O6141, 0, -O6141 - Q6140*Variables!$B$5))</f>
        <v>2.9231231226838847</v>
      </c>
      <c r="S6141">
        <f t="shared" si="574"/>
        <v>0.75404884072753497</v>
      </c>
      <c r="T6141">
        <f t="shared" si="575"/>
        <v>0</v>
      </c>
    </row>
    <row r="6142" spans="1:20" x14ac:dyDescent="0.3">
      <c r="A6142" s="3">
        <f t="shared" si="570"/>
        <v>43356</v>
      </c>
      <c r="B6142">
        <v>9</v>
      </c>
      <c r="C6142">
        <v>13</v>
      </c>
      <c r="D6142">
        <v>21</v>
      </c>
      <c r="E6142">
        <v>1</v>
      </c>
      <c r="F6142" s="1">
        <f>VLOOKUP(A6142,Weather!$A$1:$E$366, 5)</f>
        <v>0.98181818181818159</v>
      </c>
      <c r="G6142" s="1">
        <f>VLOOKUP(D6142, Fall!$A$1:$E$25, 2)</f>
        <v>366.07142857142799</v>
      </c>
      <c r="H6142" s="1">
        <f>VLOOKUP(D6142, Fall!$A$1:$E$25, 3)</f>
        <v>305.62638808916603</v>
      </c>
      <c r="I6142" s="1">
        <f>VLOOKUP(D6142, Fall!$A$1:$E$25, 5)</f>
        <v>271.929824561403</v>
      </c>
      <c r="J6142" s="1">
        <f t="shared" si="571"/>
        <v>364.97242783538684</v>
      </c>
      <c r="K6142" s="47">
        <f t="shared" si="572"/>
        <v>6.8279128923612671</v>
      </c>
      <c r="L6142" s="48">
        <f>Solar!K6159/1000*Variables!$B$3</f>
        <v>0</v>
      </c>
      <c r="M6142">
        <f>IF(E6142=1, VLOOKUP(D6142, Sheet1!$A$2:$C$26, 2), Sheet1!$C$3)</f>
        <v>0.25796000000000002</v>
      </c>
      <c r="N6142" s="1">
        <f>'Electricity Rates'!$J$2</f>
        <v>0.24729999999999999</v>
      </c>
      <c r="O6142" s="145">
        <f>L6142-K6142</f>
        <v>-6.8279128923612671</v>
      </c>
      <c r="P6142">
        <f t="shared" si="573"/>
        <v>1.6885428582809412</v>
      </c>
      <c r="Q6142">
        <f>IF(O6142&gt;0, IF(Q6141+O6142*Variables!$B$5&lt;Variables!$B$4, Q6141+O6142*Variables!$B$5, Variables!$B$4), IF(Q6141&gt;-O6142, Q6141+O6142/Variables!$B$5, 0))</f>
        <v>0</v>
      </c>
      <c r="R6142">
        <f>IF(O6142&gt;0, 0, IF(Q6141&gt;-O6142, 0, -O6142 - Q6141*Variables!$B$5))</f>
        <v>6.8279128923612671</v>
      </c>
      <c r="S6142">
        <f t="shared" si="574"/>
        <v>1.7613284097135127</v>
      </c>
      <c r="T6142">
        <f t="shared" si="575"/>
        <v>0</v>
      </c>
    </row>
    <row r="6143" spans="1:20" x14ac:dyDescent="0.3">
      <c r="A6143" s="3">
        <f t="shared" si="570"/>
        <v>43356</v>
      </c>
      <c r="B6143">
        <v>9</v>
      </c>
      <c r="C6143">
        <v>13</v>
      </c>
      <c r="D6143">
        <v>22</v>
      </c>
      <c r="E6143">
        <v>1</v>
      </c>
      <c r="F6143" s="1">
        <f>VLOOKUP(A6143,Weather!$A$1:$E$366, 5)</f>
        <v>0.98181818181818159</v>
      </c>
      <c r="G6143" s="1">
        <f>VLOOKUP(D6143, Fall!$A$1:$E$25, 2)</f>
        <v>330.35714285714198</v>
      </c>
      <c r="H6143" s="1">
        <f>VLOOKUP(D6143, Fall!$A$1:$E$25, 3)</f>
        <v>272.33281237147202</v>
      </c>
      <c r="I6143" s="1">
        <f>VLOOKUP(D6143, Fall!$A$1:$E$25, 5)</f>
        <v>254.385964912281</v>
      </c>
      <c r="J6143" s="1">
        <f t="shared" si="571"/>
        <v>329.30215503012977</v>
      </c>
      <c r="K6143" s="47">
        <f t="shared" si="572"/>
        <v>6.1605925772197958</v>
      </c>
      <c r="L6143" s="48">
        <f>Solar!K6160/1000*Variables!$B$3</f>
        <v>0</v>
      </c>
      <c r="M6143">
        <f>IF(E6143=1, VLOOKUP(D6143, Sheet1!$A$2:$C$26, 2), Sheet1!$C$3)</f>
        <v>0.18637999999999999</v>
      </c>
      <c r="N6143" s="1">
        <f>'Electricity Rates'!$J$2</f>
        <v>0.24729999999999999</v>
      </c>
      <c r="O6143" s="145">
        <f>L6143-K6143</f>
        <v>-6.1605925772197958</v>
      </c>
      <c r="P6143">
        <f t="shared" si="573"/>
        <v>1.5235145443464555</v>
      </c>
      <c r="Q6143">
        <f>IF(O6143&gt;0, IF(Q6142+O6143*Variables!$B$5&lt;Variables!$B$4, Q6142+O6143*Variables!$B$5, Variables!$B$4), IF(Q6142&gt;-O6143, Q6142+O6143/Variables!$B$5, 0))</f>
        <v>0</v>
      </c>
      <c r="R6143">
        <f>IF(O6143&gt;0, 0, IF(Q6142&gt;-O6143, 0, -O6143 - Q6142*Variables!$B$5))</f>
        <v>6.1605925772197958</v>
      </c>
      <c r="S6143">
        <f t="shared" si="574"/>
        <v>1.1482112445422255</v>
      </c>
      <c r="T6143">
        <f t="shared" si="575"/>
        <v>0</v>
      </c>
    </row>
    <row r="6144" spans="1:20" x14ac:dyDescent="0.3">
      <c r="A6144" s="3">
        <f t="shared" si="570"/>
        <v>43356</v>
      </c>
      <c r="B6144">
        <v>9</v>
      </c>
      <c r="C6144">
        <v>13</v>
      </c>
      <c r="D6144">
        <v>23</v>
      </c>
      <c r="E6144">
        <v>1</v>
      </c>
      <c r="F6144" s="1">
        <f>VLOOKUP(A6144,Weather!$A$1:$E$366, 5)</f>
        <v>0.98181818181818159</v>
      </c>
      <c r="G6144" s="1">
        <f>VLOOKUP(D6144, Fall!$A$1:$E$25, 2)</f>
        <v>303.57142857142799</v>
      </c>
      <c r="H6144" s="1">
        <f>VLOOKUP(D6144, Fall!$A$1:$E$25, 3)</f>
        <v>252.67335691371099</v>
      </c>
      <c r="I6144" s="1">
        <f>VLOOKUP(D6144, Fall!$A$1:$E$25, 5)</f>
        <v>254.385964912281</v>
      </c>
      <c r="J6144" s="1">
        <f t="shared" si="571"/>
        <v>302.6460090867422</v>
      </c>
      <c r="K6144" s="47">
        <f t="shared" si="572"/>
        <v>5.6619087625903539</v>
      </c>
      <c r="L6144" s="48">
        <f>Solar!K6161/1000*Variables!$B$3</f>
        <v>0</v>
      </c>
      <c r="M6144">
        <f>IF(E6144=1, VLOOKUP(D6144, Sheet1!$A$2:$C$26, 2), Sheet1!$C$3)</f>
        <v>0.18637999999999999</v>
      </c>
      <c r="N6144" s="1">
        <f>'Electricity Rates'!$J$2</f>
        <v>0.24729999999999999</v>
      </c>
      <c r="O6144" s="145">
        <f>L6144-K6144</f>
        <v>-5.6619087625903539</v>
      </c>
      <c r="P6144">
        <f t="shared" si="573"/>
        <v>1.4001900369885945</v>
      </c>
      <c r="Q6144">
        <f>IF(O6144&gt;0, IF(Q6143+O6144*Variables!$B$5&lt;Variables!$B$4, Q6143+O6144*Variables!$B$5, Variables!$B$4), IF(Q6143&gt;-O6144, Q6143+O6144/Variables!$B$5, 0))</f>
        <v>0</v>
      </c>
      <c r="R6144">
        <f>IF(O6144&gt;0, 0, IF(Q6143&gt;-O6144, 0, -O6144 - Q6143*Variables!$B$5))</f>
        <v>5.6619087625903539</v>
      </c>
      <c r="S6144">
        <f t="shared" si="574"/>
        <v>1.0552665551715901</v>
      </c>
      <c r="T6144">
        <f t="shared" si="575"/>
        <v>0</v>
      </c>
    </row>
    <row r="6145" spans="1:20" x14ac:dyDescent="0.3">
      <c r="A6145" s="3">
        <f t="shared" si="570"/>
        <v>43356</v>
      </c>
      <c r="B6145">
        <v>9</v>
      </c>
      <c r="C6145">
        <v>13</v>
      </c>
      <c r="D6145">
        <v>24</v>
      </c>
      <c r="E6145">
        <v>1</v>
      </c>
      <c r="F6145" s="1">
        <f>VLOOKUP(A6145,Weather!$A$1:$E$366, 5)</f>
        <v>0.98181818181818159</v>
      </c>
      <c r="G6145" s="1">
        <f>VLOOKUP(D6145, Fall!$A$1:$E$25, 2)</f>
        <v>285.71428571428498</v>
      </c>
      <c r="H6145" s="1">
        <f>VLOOKUP(D6145, Fall!$A$1:$E$25, 3)</f>
        <v>237.47635107345499</v>
      </c>
      <c r="I6145" s="1">
        <f>VLOOKUP(D6145, Fall!$A$1:$E$25, 5)</f>
        <v>254.385964912281</v>
      </c>
      <c r="J6145" s="1">
        <f t="shared" si="571"/>
        <v>284.83723235717895</v>
      </c>
      <c r="K6145" s="47">
        <f t="shared" si="572"/>
        <v>5.3287417424125669</v>
      </c>
      <c r="L6145" s="48">
        <f>Solar!K6162/1000*Variables!$B$3</f>
        <v>0</v>
      </c>
      <c r="M6145">
        <f>IF(E6145=1, VLOOKUP(D6145, Sheet1!$A$2:$C$26, 2), Sheet1!$C$3)</f>
        <v>0.18637999999999999</v>
      </c>
      <c r="N6145" s="1">
        <f>'Electricity Rates'!$J$2</f>
        <v>0.24729999999999999</v>
      </c>
      <c r="O6145" s="145">
        <f>L6145-K6145</f>
        <v>-5.3287417424125669</v>
      </c>
      <c r="P6145">
        <f t="shared" si="573"/>
        <v>1.3177978328986277</v>
      </c>
      <c r="Q6145">
        <f>IF(O6145&gt;0, IF(Q6144+O6145*Variables!$B$5&lt;Variables!$B$4, Q6144+O6145*Variables!$B$5, Variables!$B$4), IF(Q6144&gt;-O6145, Q6144+O6145/Variables!$B$5, 0))</f>
        <v>0</v>
      </c>
      <c r="R6145">
        <f>IF(O6145&gt;0, 0, IF(Q6144&gt;-O6145, 0, -O6145 - Q6144*Variables!$B$5))</f>
        <v>5.3287417424125669</v>
      </c>
      <c r="S6145">
        <f t="shared" si="574"/>
        <v>0.99317088595085412</v>
      </c>
      <c r="T6145">
        <f t="shared" si="575"/>
        <v>0</v>
      </c>
    </row>
    <row r="6146" spans="1:20" x14ac:dyDescent="0.3">
      <c r="A6146" s="3">
        <f t="shared" si="570"/>
        <v>43357</v>
      </c>
      <c r="B6146">
        <v>9</v>
      </c>
      <c r="C6146">
        <v>14</v>
      </c>
      <c r="D6146">
        <v>1</v>
      </c>
      <c r="E6146">
        <v>1</v>
      </c>
      <c r="F6146" s="1">
        <f>VLOOKUP(A6146,Weather!$A$1:$E$366, 5)</f>
        <v>0.99090909090909018</v>
      </c>
      <c r="G6146" s="1">
        <f>VLOOKUP(D6146, Fall!$A$1:$E$25, 2)</f>
        <v>276.78571428571399</v>
      </c>
      <c r="H6146" s="1">
        <f>VLOOKUP(D6146, Fall!$A$1:$E$25, 3)</f>
        <v>258.40056395394299</v>
      </c>
      <c r="I6146" s="1">
        <f>VLOOKUP(D6146, Fall!$A$1:$E$25, 5)</f>
        <v>254.385964912281</v>
      </c>
      <c r="J6146" s="1">
        <f t="shared" si="571"/>
        <v>276.61857655542514</v>
      </c>
      <c r="K6146" s="47">
        <f t="shared" si="572"/>
        <v>5.1749869334822201</v>
      </c>
      <c r="L6146" s="48">
        <f>Solar!K6163/1000*Variables!$B$3</f>
        <v>0</v>
      </c>
      <c r="M6146">
        <f>IF(E6146=1, VLOOKUP(D6146, Sheet1!$A$2:$C$26, 2), Sheet1!$C$3)</f>
        <v>0.18637999999999999</v>
      </c>
      <c r="N6146" s="1">
        <f>'Electricity Rates'!$J$2</f>
        <v>0.24729999999999999</v>
      </c>
      <c r="O6146" s="145">
        <f>L6146-K6146</f>
        <v>-5.1749869334822201</v>
      </c>
      <c r="P6146">
        <f t="shared" si="573"/>
        <v>1.279774268650153</v>
      </c>
      <c r="Q6146">
        <f>IF(O6146&gt;0, IF(Q6145+O6146*Variables!$B$5&lt;Variables!$B$4, Q6145+O6146*Variables!$B$5, Variables!$B$4), IF(Q6145&gt;-O6146, Q6145+O6146/Variables!$B$5, 0))</f>
        <v>0</v>
      </c>
      <c r="R6146">
        <f>IF(O6146&gt;0, 0, IF(Q6145&gt;-O6146, 0, -O6146 - Q6145*Variables!$B$5))</f>
        <v>5.1749869334822201</v>
      </c>
      <c r="S6146">
        <f t="shared" si="574"/>
        <v>0.96451406466241607</v>
      </c>
      <c r="T6146">
        <f t="shared" si="575"/>
        <v>0</v>
      </c>
    </row>
    <row r="6147" spans="1:20" x14ac:dyDescent="0.3">
      <c r="A6147" s="3">
        <f t="shared" ref="A6147:A6210" si="576">DATE(2018, B6147, C6147)</f>
        <v>43357</v>
      </c>
      <c r="B6147">
        <v>9</v>
      </c>
      <c r="C6147">
        <v>14</v>
      </c>
      <c r="D6147">
        <v>2</v>
      </c>
      <c r="E6147">
        <v>1</v>
      </c>
      <c r="F6147" s="1">
        <f>VLOOKUP(A6147,Weather!$A$1:$E$366, 5)</f>
        <v>0.99090909090909018</v>
      </c>
      <c r="G6147" s="1">
        <f>VLOOKUP(D6147, Fall!$A$1:$E$25, 2)</f>
        <v>272.32142857142799</v>
      </c>
      <c r="H6147" s="1">
        <f>VLOOKUP(D6147, Fall!$A$1:$E$25, 3)</f>
        <v>244.53669616981199</v>
      </c>
      <c r="I6147" s="1">
        <f>VLOOKUP(D6147, Fall!$A$1:$E$25, 5)</f>
        <v>254.385964912281</v>
      </c>
      <c r="J6147" s="1">
        <f t="shared" ref="J6147:J6210" si="577">IF(E6147=0, I6147, H6147 + (G6147-H6147)*F6147)</f>
        <v>272.06884009504967</v>
      </c>
      <c r="K6147" s="47">
        <f t="shared" ref="K6147:K6210" si="578">J6147*1000/53453</f>
        <v>5.0898703551727618</v>
      </c>
      <c r="L6147" s="48">
        <f>Solar!K6164/1000*Variables!$B$3</f>
        <v>0</v>
      </c>
      <c r="M6147">
        <f>IF(E6147=1, VLOOKUP(D6147, Sheet1!$A$2:$C$26, 2), Sheet1!$C$3)</f>
        <v>0.18637999999999999</v>
      </c>
      <c r="N6147" s="1">
        <f>'Electricity Rates'!$J$2</f>
        <v>0.24729999999999999</v>
      </c>
      <c r="O6147" s="145">
        <f>L6147-K6147</f>
        <v>-5.0898703551727618</v>
      </c>
      <c r="P6147">
        <f t="shared" ref="P6147:P6210" si="579">N6147*K6147</f>
        <v>1.2587249388342239</v>
      </c>
      <c r="Q6147">
        <f>IF(O6147&gt;0, IF(Q6146+O6147*Variables!$B$5&lt;Variables!$B$4, Q6146+O6147*Variables!$B$5, Variables!$B$4), IF(Q6146&gt;-O6147, Q6146+O6147/Variables!$B$5, 0))</f>
        <v>0</v>
      </c>
      <c r="R6147">
        <f>IF(O6147&gt;0, 0, IF(Q6146&gt;-O6147, 0, -O6147 - Q6146*Variables!$B$5))</f>
        <v>5.0898703551727618</v>
      </c>
      <c r="S6147">
        <f t="shared" ref="S6147:S6210" si="580">R6147*M6147</f>
        <v>0.94865003679709925</v>
      </c>
      <c r="T6147">
        <f t="shared" ref="T6147:T6210" si="581">IF(AND(R6147&gt;0, M6147&gt;0.3), 1, 0)</f>
        <v>0</v>
      </c>
    </row>
    <row r="6148" spans="1:20" x14ac:dyDescent="0.3">
      <c r="A6148" s="3">
        <f t="shared" si="576"/>
        <v>43357</v>
      </c>
      <c r="B6148">
        <v>9</v>
      </c>
      <c r="C6148">
        <v>14</v>
      </c>
      <c r="D6148">
        <v>3</v>
      </c>
      <c r="E6148">
        <v>1</v>
      </c>
      <c r="F6148" s="1">
        <f>VLOOKUP(A6148,Weather!$A$1:$E$366, 5)</f>
        <v>0.99090909090909018</v>
      </c>
      <c r="G6148" s="1">
        <f>VLOOKUP(D6148, Fall!$A$1:$E$25, 2)</f>
        <v>272.32142857142799</v>
      </c>
      <c r="H6148" s="1">
        <f>VLOOKUP(D6148, Fall!$A$1:$E$25, 3)</f>
        <v>252.565207174747</v>
      </c>
      <c r="I6148" s="1">
        <f>VLOOKUP(D6148, Fall!$A$1:$E$25, 5)</f>
        <v>254.385964912281</v>
      </c>
      <c r="J6148" s="1">
        <f t="shared" si="577"/>
        <v>272.14182655873088</v>
      </c>
      <c r="K6148" s="47">
        <f t="shared" si="578"/>
        <v>5.0912357876776015</v>
      </c>
      <c r="L6148" s="48">
        <f>Solar!K6165/1000*Variables!$B$3</f>
        <v>0</v>
      </c>
      <c r="M6148">
        <f>IF(E6148=1, VLOOKUP(D6148, Sheet1!$A$2:$C$26, 2), Sheet1!$C$3)</f>
        <v>0.18637999999999999</v>
      </c>
      <c r="N6148" s="1">
        <f>'Electricity Rates'!$J$2</f>
        <v>0.24729999999999999</v>
      </c>
      <c r="O6148" s="145">
        <f>L6148-K6148</f>
        <v>-5.0912357876776015</v>
      </c>
      <c r="P6148">
        <f t="shared" si="579"/>
        <v>1.2590626102926707</v>
      </c>
      <c r="Q6148">
        <f>IF(O6148&gt;0, IF(Q6147+O6148*Variables!$B$5&lt;Variables!$B$4, Q6147+O6148*Variables!$B$5, Variables!$B$4), IF(Q6147&gt;-O6148, Q6147+O6148/Variables!$B$5, 0))</f>
        <v>0</v>
      </c>
      <c r="R6148">
        <f>IF(O6148&gt;0, 0, IF(Q6147&gt;-O6148, 0, -O6148 - Q6147*Variables!$B$5))</f>
        <v>5.0912357876776015</v>
      </c>
      <c r="S6148">
        <f t="shared" si="580"/>
        <v>0.94890452610735132</v>
      </c>
      <c r="T6148">
        <f t="shared" si="581"/>
        <v>0</v>
      </c>
    </row>
    <row r="6149" spans="1:20" x14ac:dyDescent="0.3">
      <c r="A6149" s="3">
        <f t="shared" si="576"/>
        <v>43357</v>
      </c>
      <c r="B6149">
        <v>9</v>
      </c>
      <c r="C6149">
        <v>14</v>
      </c>
      <c r="D6149">
        <v>4</v>
      </c>
      <c r="E6149">
        <v>1</v>
      </c>
      <c r="F6149" s="1">
        <f>VLOOKUP(A6149,Weather!$A$1:$E$366, 5)</f>
        <v>0.99090909090909018</v>
      </c>
      <c r="G6149" s="1">
        <f>VLOOKUP(D6149, Fall!$A$1:$E$25, 2)</f>
        <v>272.32142857142799</v>
      </c>
      <c r="H6149" s="1">
        <f>VLOOKUP(D6149, Fall!$A$1:$E$25, 3)</f>
        <v>267.50020564283898</v>
      </c>
      <c r="I6149" s="1">
        <f>VLOOKUP(D6149, Fall!$A$1:$E$25, 5)</f>
        <v>254.385964912281</v>
      </c>
      <c r="J6149" s="1">
        <f t="shared" si="577"/>
        <v>272.27759927207717</v>
      </c>
      <c r="K6149" s="47">
        <f t="shared" si="578"/>
        <v>5.0937758268399742</v>
      </c>
      <c r="L6149" s="48">
        <f>Solar!K6166/1000*Variables!$B$3</f>
        <v>0</v>
      </c>
      <c r="M6149">
        <f>IF(E6149=1, VLOOKUP(D6149, Sheet1!$A$2:$C$26, 2), Sheet1!$C$3)</f>
        <v>0.18637999999999999</v>
      </c>
      <c r="N6149" s="1">
        <f>'Electricity Rates'!$J$2</f>
        <v>0.24729999999999999</v>
      </c>
      <c r="O6149" s="145">
        <f>L6149-K6149</f>
        <v>-5.0937758268399742</v>
      </c>
      <c r="P6149">
        <f t="shared" si="579"/>
        <v>1.2596907619775255</v>
      </c>
      <c r="Q6149">
        <f>IF(O6149&gt;0, IF(Q6148+O6149*Variables!$B$5&lt;Variables!$B$4, Q6148+O6149*Variables!$B$5, Variables!$B$4), IF(Q6148&gt;-O6149, Q6148+O6149/Variables!$B$5, 0))</f>
        <v>0</v>
      </c>
      <c r="R6149">
        <f>IF(O6149&gt;0, 0, IF(Q6148&gt;-O6149, 0, -O6149 - Q6148*Variables!$B$5))</f>
        <v>5.0937758268399742</v>
      </c>
      <c r="S6149">
        <f t="shared" si="580"/>
        <v>0.94937793860643438</v>
      </c>
      <c r="T6149">
        <f t="shared" si="581"/>
        <v>0</v>
      </c>
    </row>
    <row r="6150" spans="1:20" x14ac:dyDescent="0.3">
      <c r="A6150" s="3">
        <f t="shared" si="576"/>
        <v>43357</v>
      </c>
      <c r="B6150">
        <v>9</v>
      </c>
      <c r="C6150">
        <v>14</v>
      </c>
      <c r="D6150">
        <v>5</v>
      </c>
      <c r="E6150">
        <v>1</v>
      </c>
      <c r="F6150" s="1">
        <f>VLOOKUP(A6150,Weather!$A$1:$E$366, 5)</f>
        <v>0.99090909090909018</v>
      </c>
      <c r="G6150" s="1">
        <f>VLOOKUP(D6150, Fall!$A$1:$E$25, 2)</f>
        <v>303.57142857142799</v>
      </c>
      <c r="H6150" s="1">
        <f>VLOOKUP(D6150, Fall!$A$1:$E$25, 3)</f>
        <v>277.41442782172697</v>
      </c>
      <c r="I6150" s="1">
        <f>VLOOKUP(D6150, Fall!$A$1:$E$25, 5)</f>
        <v>254.385964912281</v>
      </c>
      <c r="J6150" s="1">
        <f t="shared" si="577"/>
        <v>303.33363765552161</v>
      </c>
      <c r="K6150" s="47">
        <f t="shared" si="578"/>
        <v>5.6747729342697628</v>
      </c>
      <c r="L6150" s="48">
        <f>Solar!K6167/1000*Variables!$B$3</f>
        <v>0</v>
      </c>
      <c r="M6150">
        <f>IF(E6150=1, VLOOKUP(D6150, Sheet1!$A$2:$C$26, 2), Sheet1!$C$3)</f>
        <v>0.18637999999999999</v>
      </c>
      <c r="N6150" s="1">
        <f>'Electricity Rates'!$J$2</f>
        <v>0.24729999999999999</v>
      </c>
      <c r="O6150" s="145">
        <f>L6150-K6150</f>
        <v>-5.6747729342697628</v>
      </c>
      <c r="P6150">
        <f t="shared" si="579"/>
        <v>1.4033713466449123</v>
      </c>
      <c r="Q6150">
        <f>IF(O6150&gt;0, IF(Q6149+O6150*Variables!$B$5&lt;Variables!$B$4, Q6149+O6150*Variables!$B$5, Variables!$B$4), IF(Q6149&gt;-O6150, Q6149+O6150/Variables!$B$5, 0))</f>
        <v>0</v>
      </c>
      <c r="R6150">
        <f>IF(O6150&gt;0, 0, IF(Q6149&gt;-O6150, 0, -O6150 - Q6149*Variables!$B$5))</f>
        <v>5.6747729342697628</v>
      </c>
      <c r="S6150">
        <f t="shared" si="580"/>
        <v>1.0576641794891983</v>
      </c>
      <c r="T6150">
        <f t="shared" si="581"/>
        <v>0</v>
      </c>
    </row>
    <row r="6151" spans="1:20" x14ac:dyDescent="0.3">
      <c r="A6151" s="3">
        <f t="shared" si="576"/>
        <v>43357</v>
      </c>
      <c r="B6151">
        <v>9</v>
      </c>
      <c r="C6151">
        <v>14</v>
      </c>
      <c r="D6151">
        <v>6</v>
      </c>
      <c r="E6151">
        <v>1</v>
      </c>
      <c r="F6151" s="1">
        <f>VLOOKUP(A6151,Weather!$A$1:$E$366, 5)</f>
        <v>0.99090909090909018</v>
      </c>
      <c r="G6151" s="1">
        <f>VLOOKUP(D6151, Fall!$A$1:$E$25, 2)</f>
        <v>401.78571428571399</v>
      </c>
      <c r="H6151" s="1">
        <f>VLOOKUP(D6151, Fall!$A$1:$E$25, 3)</f>
        <v>309.98601628691301</v>
      </c>
      <c r="I6151" s="1">
        <f>VLOOKUP(D6151, Fall!$A$1:$E$25, 5)</f>
        <v>271.929824561403</v>
      </c>
      <c r="J6151" s="1">
        <f t="shared" si="577"/>
        <v>400.9511715766339</v>
      </c>
      <c r="K6151" s="47">
        <f t="shared" si="578"/>
        <v>7.5010040891368845</v>
      </c>
      <c r="L6151" s="48">
        <f>Solar!K6168/1000*Variables!$B$3</f>
        <v>0</v>
      </c>
      <c r="M6151">
        <f>IF(E6151=1, VLOOKUP(D6151, Sheet1!$A$2:$C$26, 2), Sheet1!$C$3)</f>
        <v>0.18637999999999999</v>
      </c>
      <c r="N6151" s="1">
        <f>'Electricity Rates'!$J$2</f>
        <v>0.24729999999999999</v>
      </c>
      <c r="O6151" s="145">
        <f>L6151-K6151</f>
        <v>-7.5010040891368845</v>
      </c>
      <c r="P6151">
        <f t="shared" si="579"/>
        <v>1.8549983112435515</v>
      </c>
      <c r="Q6151">
        <f>IF(O6151&gt;0, IF(Q6150+O6151*Variables!$B$5&lt;Variables!$B$4, Q6150+O6151*Variables!$B$5, Variables!$B$4), IF(Q6150&gt;-O6151, Q6150+O6151/Variables!$B$5, 0))</f>
        <v>0</v>
      </c>
      <c r="R6151">
        <f>IF(O6151&gt;0, 0, IF(Q6150&gt;-O6151, 0, -O6151 - Q6150*Variables!$B$5))</f>
        <v>7.5010040891368845</v>
      </c>
      <c r="S6151">
        <f t="shared" si="580"/>
        <v>1.3980371421333324</v>
      </c>
      <c r="T6151">
        <f t="shared" si="581"/>
        <v>0</v>
      </c>
    </row>
    <row r="6152" spans="1:20" x14ac:dyDescent="0.3">
      <c r="A6152" s="3">
        <f t="shared" si="576"/>
        <v>43357</v>
      </c>
      <c r="B6152">
        <v>9</v>
      </c>
      <c r="C6152">
        <v>14</v>
      </c>
      <c r="D6152">
        <v>7</v>
      </c>
      <c r="E6152">
        <v>1</v>
      </c>
      <c r="F6152" s="1">
        <f>VLOOKUP(A6152,Weather!$A$1:$E$366, 5)</f>
        <v>0.99090909090909018</v>
      </c>
      <c r="G6152" s="1">
        <f>VLOOKUP(D6152, Fall!$A$1:$E$25, 2)</f>
        <v>593.74999999999898</v>
      </c>
      <c r="H6152" s="1">
        <f>VLOOKUP(D6152, Fall!$A$1:$E$25, 3)</f>
        <v>390.39236653779699</v>
      </c>
      <c r="I6152" s="1">
        <f>VLOOKUP(D6152, Fall!$A$1:$E$25, 5)</f>
        <v>263.15789473684202</v>
      </c>
      <c r="J6152" s="1">
        <f t="shared" si="577"/>
        <v>591.90129424125155</v>
      </c>
      <c r="K6152" s="47">
        <f t="shared" si="578"/>
        <v>11.073303542200653</v>
      </c>
      <c r="L6152" s="48">
        <f>Solar!K6169/1000*Variables!$B$3</f>
        <v>2.1474000000000002</v>
      </c>
      <c r="M6152">
        <f>IF(E6152=1, VLOOKUP(D6152, Sheet1!$A$2:$C$26, 2), Sheet1!$C$3)</f>
        <v>0.18637999999999999</v>
      </c>
      <c r="N6152" s="1">
        <f>'Electricity Rates'!$J$2</f>
        <v>0.24729999999999999</v>
      </c>
      <c r="O6152" s="145">
        <f>L6152-K6152</f>
        <v>-8.9259035422006541</v>
      </c>
      <c r="P6152">
        <f t="shared" si="579"/>
        <v>2.7384279659862214</v>
      </c>
      <c r="Q6152">
        <f>IF(O6152&gt;0, IF(Q6151+O6152*Variables!$B$5&lt;Variables!$B$4, Q6151+O6152*Variables!$B$5, Variables!$B$4), IF(Q6151&gt;-O6152, Q6151+O6152/Variables!$B$5, 0))</f>
        <v>0</v>
      </c>
      <c r="R6152">
        <f>IF(O6152&gt;0, 0, IF(Q6151&gt;-O6152, 0, -O6152 - Q6151*Variables!$B$5))</f>
        <v>8.9259035422006541</v>
      </c>
      <c r="S6152">
        <f t="shared" si="580"/>
        <v>1.6636099021953579</v>
      </c>
      <c r="T6152">
        <f t="shared" si="581"/>
        <v>0</v>
      </c>
    </row>
    <row r="6153" spans="1:20" x14ac:dyDescent="0.3">
      <c r="A6153" s="3">
        <f t="shared" si="576"/>
        <v>43357</v>
      </c>
      <c r="B6153">
        <v>9</v>
      </c>
      <c r="C6153">
        <v>14</v>
      </c>
      <c r="D6153">
        <v>8</v>
      </c>
      <c r="E6153">
        <v>1</v>
      </c>
      <c r="F6153" s="1">
        <f>VLOOKUP(A6153,Weather!$A$1:$E$366, 5)</f>
        <v>0.99090909090909018</v>
      </c>
      <c r="G6153" s="1">
        <f>VLOOKUP(D6153, Fall!$A$1:$E$25, 2)</f>
        <v>866.07142857142799</v>
      </c>
      <c r="H6153" s="1">
        <f>VLOOKUP(D6153, Fall!$A$1:$E$25, 3)</f>
        <v>561.61059471909198</v>
      </c>
      <c r="I6153" s="1">
        <f>VLOOKUP(D6153, Fall!$A$1:$E$25, 5)</f>
        <v>271.929824561403</v>
      </c>
      <c r="J6153" s="1">
        <f t="shared" si="577"/>
        <v>863.30360280913374</v>
      </c>
      <c r="K6153" s="47">
        <f t="shared" si="578"/>
        <v>16.1507044096521</v>
      </c>
      <c r="L6153" s="48">
        <f>Solar!K6170/1000*Variables!$B$3</f>
        <v>10.92915</v>
      </c>
      <c r="M6153">
        <f>IF(E6153=1, VLOOKUP(D6153, Sheet1!$A$2:$C$26, 2), Sheet1!$C$3)</f>
        <v>0.18637999999999999</v>
      </c>
      <c r="N6153" s="1">
        <f>'Electricity Rates'!$J$2</f>
        <v>0.24729999999999999</v>
      </c>
      <c r="O6153" s="145">
        <f>L6153-K6153</f>
        <v>-5.2215544096521</v>
      </c>
      <c r="P6153">
        <f t="shared" si="579"/>
        <v>3.994069200506964</v>
      </c>
      <c r="Q6153">
        <f>IF(O6153&gt;0, IF(Q6152+O6153*Variables!$B$5&lt;Variables!$B$4, Q6152+O6153*Variables!$B$5, Variables!$B$4), IF(Q6152&gt;-O6153, Q6152+O6153/Variables!$B$5, 0))</f>
        <v>0</v>
      </c>
      <c r="R6153">
        <f>IF(O6153&gt;0, 0, IF(Q6152&gt;-O6153, 0, -O6153 - Q6152*Variables!$B$5))</f>
        <v>5.2215544096521</v>
      </c>
      <c r="S6153">
        <f t="shared" si="580"/>
        <v>0.97319331087095839</v>
      </c>
      <c r="T6153">
        <f t="shared" si="581"/>
        <v>0</v>
      </c>
    </row>
    <row r="6154" spans="1:20" x14ac:dyDescent="0.3">
      <c r="A6154" s="3">
        <f t="shared" si="576"/>
        <v>43357</v>
      </c>
      <c r="B6154">
        <v>9</v>
      </c>
      <c r="C6154">
        <v>14</v>
      </c>
      <c r="D6154">
        <v>9</v>
      </c>
      <c r="E6154">
        <v>1</v>
      </c>
      <c r="F6154" s="1">
        <f>VLOOKUP(A6154,Weather!$A$1:$E$366, 5)</f>
        <v>0.99090909090909018</v>
      </c>
      <c r="G6154" s="1">
        <f>VLOOKUP(D6154, Fall!$A$1:$E$25, 2)</f>
        <v>1080.3571428571399</v>
      </c>
      <c r="H6154" s="1">
        <f>VLOOKUP(D6154, Fall!$A$1:$E$25, 3)</f>
        <v>760.17932055605797</v>
      </c>
      <c r="I6154" s="1">
        <f>VLOOKUP(D6154, Fall!$A$1:$E$25, 5)</f>
        <v>311.40350877192998</v>
      </c>
      <c r="J6154" s="1">
        <f t="shared" si="577"/>
        <v>1077.4464353816752</v>
      </c>
      <c r="K6154" s="47">
        <f t="shared" si="578"/>
        <v>20.156893633316656</v>
      </c>
      <c r="L6154" s="48">
        <f>Solar!K6171/1000*Variables!$B$3</f>
        <v>20.941200000000002</v>
      </c>
      <c r="M6154">
        <f>IF(E6154=1, VLOOKUP(D6154, Sheet1!$A$2:$C$26, 2), Sheet1!$C$3)</f>
        <v>0.25796000000000002</v>
      </c>
      <c r="N6154" s="1">
        <f>'Electricity Rates'!$J$2</f>
        <v>0.24729999999999999</v>
      </c>
      <c r="O6154" s="145">
        <f>L6154-K6154</f>
        <v>0.78430636668334586</v>
      </c>
      <c r="P6154">
        <f t="shared" si="579"/>
        <v>4.9847997955192085</v>
      </c>
      <c r="Q6154">
        <f>IF(O6154&gt;0, IF(Q6153+O6154*Variables!$B$5&lt;Variables!$B$4, Q6153+O6154*Variables!$B$5, Variables!$B$4), IF(Q6153&gt;-O6154, Q6153+O6154/Variables!$B$5, 0))</f>
        <v>0.73724798468234509</v>
      </c>
      <c r="R6154">
        <f>IF(O6154&gt;0, 0, IF(Q6153&gt;-O6154, 0, -O6154 - Q6153*Variables!$B$5))</f>
        <v>0</v>
      </c>
      <c r="S6154">
        <f t="shared" si="580"/>
        <v>0</v>
      </c>
      <c r="T6154">
        <f t="shared" si="581"/>
        <v>0</v>
      </c>
    </row>
    <row r="6155" spans="1:20" x14ac:dyDescent="0.3">
      <c r="A6155" s="3">
        <f t="shared" si="576"/>
        <v>43357</v>
      </c>
      <c r="B6155">
        <v>9</v>
      </c>
      <c r="C6155">
        <v>14</v>
      </c>
      <c r="D6155">
        <v>10</v>
      </c>
      <c r="E6155">
        <v>1</v>
      </c>
      <c r="F6155" s="1">
        <f>VLOOKUP(A6155,Weather!$A$1:$E$366, 5)</f>
        <v>0.99090909090909018</v>
      </c>
      <c r="G6155" s="1">
        <f>VLOOKUP(D6155, Fall!$A$1:$E$25, 2)</f>
        <v>1205.3571428571399</v>
      </c>
      <c r="H6155" s="1">
        <f>VLOOKUP(D6155, Fall!$A$1:$E$25, 3)</f>
        <v>904.12930821748796</v>
      </c>
      <c r="I6155" s="1">
        <f>VLOOKUP(D6155, Fall!$A$1:$E$25, 5)</f>
        <v>359.64912280701702</v>
      </c>
      <c r="J6155" s="1">
        <f t="shared" si="577"/>
        <v>1202.6187079967792</v>
      </c>
      <c r="K6155" s="47">
        <f t="shared" si="578"/>
        <v>22.498619497442224</v>
      </c>
      <c r="L6155" s="48">
        <f>Solar!K6172/1000*Variables!$B$3</f>
        <v>28.938649999999999</v>
      </c>
      <c r="M6155">
        <f>IF(E6155=1, VLOOKUP(D6155, Sheet1!$A$2:$C$26, 2), Sheet1!$C$3)</f>
        <v>0.25796000000000002</v>
      </c>
      <c r="N6155" s="1">
        <f>'Electricity Rates'!$J$2</f>
        <v>0.24729999999999999</v>
      </c>
      <c r="O6155" s="145">
        <f>L6155-K6155</f>
        <v>6.4400305025577751</v>
      </c>
      <c r="P6155">
        <f t="shared" si="579"/>
        <v>5.5639086017174622</v>
      </c>
      <c r="Q6155">
        <f>IF(O6155&gt;0, IF(Q6154+O6155*Variables!$B$5&lt;Variables!$B$4, Q6154+O6155*Variables!$B$5, Variables!$B$4), IF(Q6154&gt;-O6155, Q6154+O6155/Variables!$B$5, 0))</f>
        <v>6.7908766570866534</v>
      </c>
      <c r="R6155">
        <f>IF(O6155&gt;0, 0, IF(Q6154&gt;-O6155, 0, -O6155 - Q6154*Variables!$B$5))</f>
        <v>0</v>
      </c>
      <c r="S6155">
        <f t="shared" si="580"/>
        <v>0</v>
      </c>
      <c r="T6155">
        <f t="shared" si="581"/>
        <v>0</v>
      </c>
    </row>
    <row r="6156" spans="1:20" x14ac:dyDescent="0.3">
      <c r="A6156" s="3">
        <f t="shared" si="576"/>
        <v>43357</v>
      </c>
      <c r="B6156">
        <v>9</v>
      </c>
      <c r="C6156">
        <v>14</v>
      </c>
      <c r="D6156">
        <v>11</v>
      </c>
      <c r="E6156">
        <v>1</v>
      </c>
      <c r="F6156" s="1">
        <f>VLOOKUP(A6156,Weather!$A$1:$E$366, 5)</f>
        <v>0.99090909090909018</v>
      </c>
      <c r="G6156" s="1">
        <f>VLOOKUP(D6156, Fall!$A$1:$E$25, 2)</f>
        <v>1290.17857142857</v>
      </c>
      <c r="H6156" s="1">
        <f>VLOOKUP(D6156, Fall!$A$1:$E$25, 3)</f>
        <v>975.19947355433101</v>
      </c>
      <c r="I6156" s="1">
        <f>VLOOKUP(D6156, Fall!$A$1:$E$25, 5)</f>
        <v>377.19298245613999</v>
      </c>
      <c r="J6156" s="1">
        <f t="shared" si="577"/>
        <v>1287.3151250842584</v>
      </c>
      <c r="K6156" s="47">
        <f t="shared" si="578"/>
        <v>24.083122090140094</v>
      </c>
      <c r="L6156" s="48">
        <f>Solar!K6173/1000*Variables!$B$3</f>
        <v>35.027949999999997</v>
      </c>
      <c r="M6156">
        <f>IF(E6156=1, VLOOKUP(D6156, Sheet1!$A$2:$C$26, 2), Sheet1!$C$3)</f>
        <v>0.25796000000000002</v>
      </c>
      <c r="N6156" s="1">
        <f>'Electricity Rates'!$J$2</f>
        <v>0.24729999999999999</v>
      </c>
      <c r="O6156" s="145">
        <f>L6156-K6156</f>
        <v>10.944827909859903</v>
      </c>
      <c r="P6156">
        <f t="shared" si="579"/>
        <v>5.9557560928916446</v>
      </c>
      <c r="Q6156">
        <f>IF(O6156&gt;0, IF(Q6155+O6156*Variables!$B$5&lt;Variables!$B$4, Q6155+O6156*Variables!$B$5, Variables!$B$4), IF(Q6155&gt;-O6156, Q6155+O6156/Variables!$B$5, 0))</f>
        <v>17.079014892354962</v>
      </c>
      <c r="R6156">
        <f>IF(O6156&gt;0, 0, IF(Q6155&gt;-O6156, 0, -O6156 - Q6155*Variables!$B$5))</f>
        <v>0</v>
      </c>
      <c r="S6156">
        <f t="shared" si="580"/>
        <v>0</v>
      </c>
      <c r="T6156">
        <f t="shared" si="581"/>
        <v>0</v>
      </c>
    </row>
    <row r="6157" spans="1:20" x14ac:dyDescent="0.3">
      <c r="A6157" s="3">
        <f t="shared" si="576"/>
        <v>43357</v>
      </c>
      <c r="B6157">
        <v>9</v>
      </c>
      <c r="C6157">
        <v>14</v>
      </c>
      <c r="D6157">
        <v>12</v>
      </c>
      <c r="E6157">
        <v>1</v>
      </c>
      <c r="F6157" s="1">
        <f>VLOOKUP(A6157,Weather!$A$1:$E$366, 5)</f>
        <v>0.99090909090909018</v>
      </c>
      <c r="G6157" s="1">
        <f>VLOOKUP(D6157, Fall!$A$1:$E$25, 2)</f>
        <v>1366.07142857142</v>
      </c>
      <c r="H6157" s="1">
        <f>VLOOKUP(D6157, Fall!$A$1:$E$25, 3)</f>
        <v>996.442378876367</v>
      </c>
      <c r="I6157" s="1">
        <f>VLOOKUP(D6157, Fall!$A$1:$E$25, 5)</f>
        <v>368.42105263157799</v>
      </c>
      <c r="J6157" s="1">
        <f t="shared" si="577"/>
        <v>1362.711164483283</v>
      </c>
      <c r="K6157" s="47">
        <f t="shared" si="578"/>
        <v>25.49363299502896</v>
      </c>
      <c r="L6157" s="48">
        <f>Solar!K6174/1000*Variables!$B$3</f>
        <v>36.783499999999997</v>
      </c>
      <c r="M6157">
        <f>IF(E6157=1, VLOOKUP(D6157, Sheet1!$A$2:$C$26, 2), Sheet1!$C$3)</f>
        <v>0.25796000000000002</v>
      </c>
      <c r="N6157" s="1">
        <f>'Electricity Rates'!$J$2</f>
        <v>0.24729999999999999</v>
      </c>
      <c r="O6157" s="145">
        <f>L6157-K6157</f>
        <v>11.289867004971036</v>
      </c>
      <c r="P6157">
        <f t="shared" si="579"/>
        <v>6.3045754396706615</v>
      </c>
      <c r="Q6157">
        <f>IF(O6157&gt;0, IF(Q6156+O6157*Variables!$B$5&lt;Variables!$B$4, Q6156+O6157*Variables!$B$5, Variables!$B$4), IF(Q6156&gt;-O6157, Q6156+O6157/Variables!$B$5, 0))</f>
        <v>27.691489877027735</v>
      </c>
      <c r="R6157">
        <f>IF(O6157&gt;0, 0, IF(Q6156&gt;-O6157, 0, -O6157 - Q6156*Variables!$B$5))</f>
        <v>0</v>
      </c>
      <c r="S6157">
        <f t="shared" si="580"/>
        <v>0</v>
      </c>
      <c r="T6157">
        <f t="shared" si="581"/>
        <v>0</v>
      </c>
    </row>
    <row r="6158" spans="1:20" x14ac:dyDescent="0.3">
      <c r="A6158" s="3">
        <f t="shared" si="576"/>
        <v>43357</v>
      </c>
      <c r="B6158">
        <v>9</v>
      </c>
      <c r="C6158">
        <v>14</v>
      </c>
      <c r="D6158">
        <v>13</v>
      </c>
      <c r="E6158">
        <v>1</v>
      </c>
      <c r="F6158" s="1">
        <f>VLOOKUP(A6158,Weather!$A$1:$E$366, 5)</f>
        <v>0.99090909090909018</v>
      </c>
      <c r="G6158" s="1">
        <f>VLOOKUP(D6158, Fall!$A$1:$E$25, 2)</f>
        <v>1446.42857142857</v>
      </c>
      <c r="H6158" s="1">
        <f>VLOOKUP(D6158, Fall!$A$1:$E$25, 3)</f>
        <v>1031.4839187299399</v>
      </c>
      <c r="I6158" s="1">
        <f>VLOOKUP(D6158, Fall!$A$1:$E$25, 5)</f>
        <v>350.87719298245599</v>
      </c>
      <c r="J6158" s="1">
        <f t="shared" si="577"/>
        <v>1442.6563473131275</v>
      </c>
      <c r="K6158" s="47">
        <f t="shared" si="578"/>
        <v>26.989249383816201</v>
      </c>
      <c r="L6158" s="48">
        <f>Solar!K6175/1000*Variables!$B$3</f>
        <v>37.657850000000003</v>
      </c>
      <c r="M6158">
        <f>IF(E6158=1, VLOOKUP(D6158, Sheet1!$A$2:$C$26, 2), Sheet1!$C$3)</f>
        <v>0.55478000000000005</v>
      </c>
      <c r="N6158" s="1">
        <f>'Electricity Rates'!$J$2</f>
        <v>0.24729999999999999</v>
      </c>
      <c r="O6158" s="145">
        <f>L6158-K6158</f>
        <v>10.668600616183802</v>
      </c>
      <c r="P6158">
        <f t="shared" si="579"/>
        <v>6.6744413726177463</v>
      </c>
      <c r="Q6158">
        <f>IF(O6158&gt;0, IF(Q6157+O6158*Variables!$B$5&lt;Variables!$B$4, Q6157+O6158*Variables!$B$5, Variables!$B$4), IF(Q6157&gt;-O6158, Q6157+O6158/Variables!$B$5, 0))</f>
        <v>37.719974456240507</v>
      </c>
      <c r="R6158">
        <f>IF(O6158&gt;0, 0, IF(Q6157&gt;-O6158, 0, -O6158 - Q6157*Variables!$B$5))</f>
        <v>0</v>
      </c>
      <c r="S6158">
        <f t="shared" si="580"/>
        <v>0</v>
      </c>
      <c r="T6158">
        <f t="shared" si="581"/>
        <v>0</v>
      </c>
    </row>
    <row r="6159" spans="1:20" x14ac:dyDescent="0.3">
      <c r="A6159" s="3">
        <f t="shared" si="576"/>
        <v>43357</v>
      </c>
      <c r="B6159">
        <v>9</v>
      </c>
      <c r="C6159">
        <v>14</v>
      </c>
      <c r="D6159">
        <v>14</v>
      </c>
      <c r="E6159">
        <v>1</v>
      </c>
      <c r="F6159" s="1">
        <f>VLOOKUP(A6159,Weather!$A$1:$E$366, 5)</f>
        <v>0.99090909090909018</v>
      </c>
      <c r="G6159" s="1">
        <f>VLOOKUP(D6159, Fall!$A$1:$E$25, 2)</f>
        <v>1482.1428571428501</v>
      </c>
      <c r="H6159" s="1">
        <f>VLOOKUP(D6159, Fall!$A$1:$E$25, 3)</f>
        <v>1052.56230978037</v>
      </c>
      <c r="I6159" s="1">
        <f>VLOOKUP(D6159, Fall!$A$1:$E$25, 5)</f>
        <v>342.105263157894</v>
      </c>
      <c r="J6159" s="1">
        <f t="shared" si="577"/>
        <v>1478.2375794395543</v>
      </c>
      <c r="K6159" s="47">
        <f t="shared" si="578"/>
        <v>27.65490392381259</v>
      </c>
      <c r="L6159" s="48">
        <f>Solar!K6176/1000*Variables!$B$3</f>
        <v>33.612700000000004</v>
      </c>
      <c r="M6159">
        <f>IF(E6159=1, VLOOKUP(D6159, Sheet1!$A$2:$C$26, 2), Sheet1!$C$3)</f>
        <v>0.55478000000000005</v>
      </c>
      <c r="N6159" s="1">
        <f>'Electricity Rates'!$J$2</f>
        <v>0.24729999999999999</v>
      </c>
      <c r="O6159" s="145">
        <f>L6159-K6159</f>
        <v>5.9577960761874138</v>
      </c>
      <c r="P6159">
        <f t="shared" si="579"/>
        <v>6.8390577403588537</v>
      </c>
      <c r="Q6159">
        <f>IF(O6159&gt;0, IF(Q6158+O6159*Variables!$B$5&lt;Variables!$B$4, Q6158+O6159*Variables!$B$5, Variables!$B$4), IF(Q6158&gt;-O6159, Q6158+O6159/Variables!$B$5, 0))</f>
        <v>43.320302767856674</v>
      </c>
      <c r="R6159">
        <f>IF(O6159&gt;0, 0, IF(Q6158&gt;-O6159, 0, -O6159 - Q6158*Variables!$B$5))</f>
        <v>0</v>
      </c>
      <c r="S6159">
        <f t="shared" si="580"/>
        <v>0</v>
      </c>
      <c r="T6159">
        <f t="shared" si="581"/>
        <v>0</v>
      </c>
    </row>
    <row r="6160" spans="1:20" x14ac:dyDescent="0.3">
      <c r="A6160" s="3">
        <f t="shared" si="576"/>
        <v>43357</v>
      </c>
      <c r="B6160">
        <v>9</v>
      </c>
      <c r="C6160">
        <v>14</v>
      </c>
      <c r="D6160">
        <v>15</v>
      </c>
      <c r="E6160">
        <v>1</v>
      </c>
      <c r="F6160" s="1">
        <f>VLOOKUP(A6160,Weather!$A$1:$E$366, 5)</f>
        <v>0.99090909090909018</v>
      </c>
      <c r="G6160" s="1">
        <f>VLOOKUP(D6160, Fall!$A$1:$E$25, 2)</f>
        <v>1437.5</v>
      </c>
      <c r="H6160" s="1">
        <f>VLOOKUP(D6160, Fall!$A$1:$E$25, 3)</f>
        <v>1060.00658057086</v>
      </c>
      <c r="I6160" s="1">
        <f>VLOOKUP(D6160, Fall!$A$1:$E$25, 5)</f>
        <v>328.94736842105198</v>
      </c>
      <c r="J6160" s="1">
        <f t="shared" si="577"/>
        <v>1434.068241641553</v>
      </c>
      <c r="K6160" s="47">
        <f t="shared" si="578"/>
        <v>26.828582897901949</v>
      </c>
      <c r="L6160" s="48">
        <f>Solar!K6177/1000*Variables!$B$3</f>
        <v>28.541549999999997</v>
      </c>
      <c r="M6160">
        <f>IF(E6160=1, VLOOKUP(D6160, Sheet1!$A$2:$C$26, 2), Sheet1!$C$3)</f>
        <v>0.55478000000000005</v>
      </c>
      <c r="N6160" s="1">
        <f>'Electricity Rates'!$J$2</f>
        <v>0.24729999999999999</v>
      </c>
      <c r="O6160" s="145">
        <f>L6160-K6160</f>
        <v>1.7129671020980481</v>
      </c>
      <c r="P6160">
        <f t="shared" si="579"/>
        <v>6.6347085506511521</v>
      </c>
      <c r="Q6160">
        <f>IF(O6160&gt;0, IF(Q6159+O6160*Variables!$B$5&lt;Variables!$B$4, Q6159+O6160*Variables!$B$5, Variables!$B$4), IF(Q6159&gt;-O6160, Q6159+O6160/Variables!$B$5, 0))</f>
        <v>44.93049184382884</v>
      </c>
      <c r="R6160">
        <f>IF(O6160&gt;0, 0, IF(Q6159&gt;-O6160, 0, -O6160 - Q6159*Variables!$B$5))</f>
        <v>0</v>
      </c>
      <c r="S6160">
        <f t="shared" si="580"/>
        <v>0</v>
      </c>
      <c r="T6160">
        <f t="shared" si="581"/>
        <v>0</v>
      </c>
    </row>
    <row r="6161" spans="1:20" x14ac:dyDescent="0.3">
      <c r="A6161" s="3">
        <f t="shared" si="576"/>
        <v>43357</v>
      </c>
      <c r="B6161">
        <v>9</v>
      </c>
      <c r="C6161">
        <v>14</v>
      </c>
      <c r="D6161">
        <v>16</v>
      </c>
      <c r="E6161">
        <v>1</v>
      </c>
      <c r="F6161" s="1">
        <f>VLOOKUP(A6161,Weather!$A$1:$E$366, 5)</f>
        <v>0.99090909090909018</v>
      </c>
      <c r="G6161" s="1">
        <f>VLOOKUP(D6161, Fall!$A$1:$E$25, 2)</f>
        <v>1348.2142857142801</v>
      </c>
      <c r="H6161" s="1">
        <f>VLOOKUP(D6161, Fall!$A$1:$E$25, 3)</f>
        <v>1003.98947108661</v>
      </c>
      <c r="I6161" s="1">
        <f>VLOOKUP(D6161, Fall!$A$1:$E$25, 5)</f>
        <v>298.24561403508801</v>
      </c>
      <c r="J6161" s="1">
        <f t="shared" si="577"/>
        <v>1345.0849692176646</v>
      </c>
      <c r="K6161" s="47">
        <f t="shared" si="578"/>
        <v>25.163881713237135</v>
      </c>
      <c r="L6161" s="48">
        <f>Solar!K6178/1000*Variables!$B$3</f>
        <v>21.01155</v>
      </c>
      <c r="M6161">
        <f>IF(E6161=1, VLOOKUP(D6161, Sheet1!$A$2:$C$26, 2), Sheet1!$C$3)</f>
        <v>0.55478000000000005</v>
      </c>
      <c r="N6161" s="1">
        <f>'Electricity Rates'!$J$2</f>
        <v>0.24729999999999999</v>
      </c>
      <c r="O6161" s="145">
        <f>L6161-K6161</f>
        <v>-4.1523317132371353</v>
      </c>
      <c r="P6161">
        <f t="shared" si="579"/>
        <v>6.2230279476835433</v>
      </c>
      <c r="Q6161">
        <f>IF(O6161&gt;0, IF(Q6160+O6161*Variables!$B$5&lt;Variables!$B$4, Q6160+O6161*Variables!$B$5, Variables!$B$4), IF(Q6160&gt;-O6161, Q6160+O6161/Variables!$B$5, 0))</f>
        <v>40.513117680810609</v>
      </c>
      <c r="R6161">
        <f>IF(O6161&gt;0, 0, IF(Q6160&gt;-O6161, 0, -O6161 - Q6160*Variables!$B$5))</f>
        <v>0</v>
      </c>
      <c r="S6161">
        <f t="shared" si="580"/>
        <v>0</v>
      </c>
      <c r="T6161">
        <f t="shared" si="581"/>
        <v>0</v>
      </c>
    </row>
    <row r="6162" spans="1:20" x14ac:dyDescent="0.3">
      <c r="A6162" s="3">
        <f t="shared" si="576"/>
        <v>43357</v>
      </c>
      <c r="B6162">
        <v>9</v>
      </c>
      <c r="C6162">
        <v>14</v>
      </c>
      <c r="D6162">
        <v>17</v>
      </c>
      <c r="E6162">
        <v>1</v>
      </c>
      <c r="F6162" s="1">
        <f>VLOOKUP(A6162,Weather!$A$1:$E$366, 5)</f>
        <v>0.99090909090909018</v>
      </c>
      <c r="G6162" s="1">
        <f>VLOOKUP(D6162, Fall!$A$1:$E$25, 2)</f>
        <v>1080.3571428571399</v>
      </c>
      <c r="H6162" s="1">
        <f>VLOOKUP(D6162, Fall!$A$1:$E$25, 3)</f>
        <v>794.90091642515802</v>
      </c>
      <c r="I6162" s="1">
        <f>VLOOKUP(D6162, Fall!$A$1:$E$25, 5)</f>
        <v>263.15789473684202</v>
      </c>
      <c r="J6162" s="1">
        <f t="shared" si="577"/>
        <v>1077.7620862532126</v>
      </c>
      <c r="K6162" s="47">
        <f t="shared" si="578"/>
        <v>20.162798837356416</v>
      </c>
      <c r="L6162" s="48">
        <f>Solar!K6179/1000*Variables!$B$3</f>
        <v>11.564349999999999</v>
      </c>
      <c r="M6162">
        <f>IF(E6162=1, VLOOKUP(D6162, Sheet1!$A$2:$C$26, 2), Sheet1!$C$3)</f>
        <v>0.55478000000000005</v>
      </c>
      <c r="N6162" s="1">
        <f>'Electricity Rates'!$J$2</f>
        <v>0.24729999999999999</v>
      </c>
      <c r="O6162" s="145">
        <f>L6162-K6162</f>
        <v>-8.5984488373564165</v>
      </c>
      <c r="P6162">
        <f t="shared" si="579"/>
        <v>4.9862601524782413</v>
      </c>
      <c r="Q6162">
        <f>IF(O6162&gt;0, IF(Q6161+O6162*Variables!$B$5&lt;Variables!$B$4, Q6161+O6162*Variables!$B$5, Variables!$B$4), IF(Q6161&gt;-O6162, Q6161+O6162/Variables!$B$5, 0))</f>
        <v>31.365831683622929</v>
      </c>
      <c r="R6162">
        <f>IF(O6162&gt;0, 0, IF(Q6161&gt;-O6162, 0, -O6162 - Q6161*Variables!$B$5))</f>
        <v>0</v>
      </c>
      <c r="S6162">
        <f t="shared" si="580"/>
        <v>0</v>
      </c>
      <c r="T6162">
        <f t="shared" si="581"/>
        <v>0</v>
      </c>
    </row>
    <row r="6163" spans="1:20" x14ac:dyDescent="0.3">
      <c r="A6163" s="3">
        <f t="shared" si="576"/>
        <v>43357</v>
      </c>
      <c r="B6163">
        <v>9</v>
      </c>
      <c r="C6163">
        <v>14</v>
      </c>
      <c r="D6163">
        <v>18</v>
      </c>
      <c r="E6163">
        <v>1</v>
      </c>
      <c r="F6163" s="1">
        <f>VLOOKUP(A6163,Weather!$A$1:$E$366, 5)</f>
        <v>0.99090909090909018</v>
      </c>
      <c r="G6163" s="1">
        <f>VLOOKUP(D6163, Fall!$A$1:$E$25, 2)</f>
        <v>678.57142857142799</v>
      </c>
      <c r="H6163" s="1">
        <f>VLOOKUP(D6163, Fall!$A$1:$E$25, 3)</f>
        <v>583.61400485626905</v>
      </c>
      <c r="I6163" s="1">
        <f>VLOOKUP(D6163, Fall!$A$1:$E$25, 5)</f>
        <v>280.70175438596499</v>
      </c>
      <c r="J6163" s="1">
        <f t="shared" si="577"/>
        <v>677.70817926492646</v>
      </c>
      <c r="K6163" s="47">
        <f t="shared" si="578"/>
        <v>12.678580795557339</v>
      </c>
      <c r="L6163" s="48">
        <f>Solar!K6180/1000*Variables!$B$3</f>
        <v>3.1643499999999998</v>
      </c>
      <c r="M6163">
        <f>IF(E6163=1, VLOOKUP(D6163, Sheet1!$A$2:$C$26, 2), Sheet1!$C$3)</f>
        <v>0.55478000000000005</v>
      </c>
      <c r="N6163" s="1">
        <f>'Electricity Rates'!$J$2</f>
        <v>0.24729999999999999</v>
      </c>
      <c r="O6163" s="145">
        <f>L6163-K6163</f>
        <v>-9.5142307955573386</v>
      </c>
      <c r="P6163">
        <f t="shared" si="579"/>
        <v>3.1354130307413297</v>
      </c>
      <c r="Q6163">
        <f>IF(O6163&gt;0, IF(Q6162+O6163*Variables!$B$5&lt;Variables!$B$4, Q6162+O6163*Variables!$B$5, Variables!$B$4), IF(Q6162&gt;-O6163, Q6162+O6163/Variables!$B$5, 0))</f>
        <v>21.24430956068959</v>
      </c>
      <c r="R6163">
        <f>IF(O6163&gt;0, 0, IF(Q6162&gt;-O6163, 0, -O6163 - Q6162*Variables!$B$5))</f>
        <v>0</v>
      </c>
      <c r="S6163">
        <f t="shared" si="580"/>
        <v>0</v>
      </c>
      <c r="T6163">
        <f t="shared" si="581"/>
        <v>0</v>
      </c>
    </row>
    <row r="6164" spans="1:20" x14ac:dyDescent="0.3">
      <c r="A6164" s="3">
        <f t="shared" si="576"/>
        <v>43357</v>
      </c>
      <c r="B6164">
        <v>9</v>
      </c>
      <c r="C6164">
        <v>14</v>
      </c>
      <c r="D6164">
        <v>19</v>
      </c>
      <c r="E6164">
        <v>1</v>
      </c>
      <c r="F6164" s="1">
        <f>VLOOKUP(A6164,Weather!$A$1:$E$366, 5)</f>
        <v>0.99090909090909018</v>
      </c>
      <c r="G6164" s="1">
        <f>VLOOKUP(D6164, Fall!$A$1:$E$25, 2)</f>
        <v>517.85714285714198</v>
      </c>
      <c r="H6164" s="1">
        <f>VLOOKUP(D6164, Fall!$A$1:$E$25, 3)</f>
        <v>442.60593718179598</v>
      </c>
      <c r="I6164" s="1">
        <f>VLOOKUP(D6164, Fall!$A$1:$E$25, 5)</f>
        <v>289.47368421052602</v>
      </c>
      <c r="J6164" s="1">
        <f t="shared" si="577"/>
        <v>517.17304098736599</v>
      </c>
      <c r="K6164" s="47">
        <f t="shared" si="578"/>
        <v>9.6752855964560638</v>
      </c>
      <c r="L6164" s="48">
        <f>Solar!K6181/1000*Variables!$B$3</f>
        <v>6.2749999999999986E-2</v>
      </c>
      <c r="M6164">
        <f>IF(E6164=1, VLOOKUP(D6164, Sheet1!$A$2:$C$26, 2), Sheet1!$C$3)</f>
        <v>0.25796000000000002</v>
      </c>
      <c r="N6164" s="1">
        <f>'Electricity Rates'!$J$2</f>
        <v>0.24729999999999999</v>
      </c>
      <c r="O6164" s="145">
        <f>L6164-K6164</f>
        <v>-9.6125355964560644</v>
      </c>
      <c r="P6164">
        <f t="shared" si="579"/>
        <v>2.3926981280035844</v>
      </c>
      <c r="Q6164">
        <f>IF(O6164&gt;0, IF(Q6163+O6164*Variables!$B$5&lt;Variables!$B$4, Q6163+O6164*Variables!$B$5, Variables!$B$4), IF(Q6163&gt;-O6164, Q6163+O6164/Variables!$B$5, 0))</f>
        <v>11.018207862332074</v>
      </c>
      <c r="R6164">
        <f>IF(O6164&gt;0, 0, IF(Q6163&gt;-O6164, 0, -O6164 - Q6163*Variables!$B$5))</f>
        <v>0</v>
      </c>
      <c r="S6164">
        <f t="shared" si="580"/>
        <v>0</v>
      </c>
      <c r="T6164">
        <f t="shared" si="581"/>
        <v>0</v>
      </c>
    </row>
    <row r="6165" spans="1:20" x14ac:dyDescent="0.3">
      <c r="A6165" s="3">
        <f t="shared" si="576"/>
        <v>43357</v>
      </c>
      <c r="B6165">
        <v>9</v>
      </c>
      <c r="C6165">
        <v>14</v>
      </c>
      <c r="D6165">
        <v>20</v>
      </c>
      <c r="E6165">
        <v>1</v>
      </c>
      <c r="F6165" s="1">
        <f>VLOOKUP(A6165,Weather!$A$1:$E$366, 5)</f>
        <v>0.99090909090909018</v>
      </c>
      <c r="G6165" s="1">
        <f>VLOOKUP(D6165, Fall!$A$1:$E$25, 2)</f>
        <v>428.57142857142799</v>
      </c>
      <c r="H6165" s="1">
        <f>VLOOKUP(D6165, Fall!$A$1:$E$25, 3)</f>
        <v>354.11608052009001</v>
      </c>
      <c r="I6165" s="1">
        <f>VLOOKUP(D6165, Fall!$A$1:$E$25, 5)</f>
        <v>263.15789473684202</v>
      </c>
      <c r="J6165" s="1">
        <f t="shared" si="577"/>
        <v>427.89456177096122</v>
      </c>
      <c r="K6165" s="47">
        <f t="shared" si="578"/>
        <v>8.0050616760698414</v>
      </c>
      <c r="L6165" s="48">
        <f>Solar!K6182/1000*Variables!$B$3</f>
        <v>0</v>
      </c>
      <c r="M6165">
        <f>IF(E6165=1, VLOOKUP(D6165, Sheet1!$A$2:$C$26, 2), Sheet1!$C$3)</f>
        <v>0.25796000000000002</v>
      </c>
      <c r="N6165" s="1">
        <f>'Electricity Rates'!$J$2</f>
        <v>0.24729999999999999</v>
      </c>
      <c r="O6165" s="145">
        <f>L6165-K6165</f>
        <v>-8.0050616760698414</v>
      </c>
      <c r="P6165">
        <f t="shared" si="579"/>
        <v>1.9796517524920718</v>
      </c>
      <c r="Q6165">
        <f>IF(O6165&gt;0, IF(Q6164+O6165*Variables!$B$5&lt;Variables!$B$4, Q6164+O6165*Variables!$B$5, Variables!$B$4), IF(Q6164&gt;-O6165, Q6164+O6165/Variables!$B$5, 0))</f>
        <v>2.5021848026833062</v>
      </c>
      <c r="R6165">
        <f>IF(O6165&gt;0, 0, IF(Q6164&gt;-O6165, 0, -O6165 - Q6164*Variables!$B$5))</f>
        <v>0</v>
      </c>
      <c r="S6165">
        <f t="shared" si="580"/>
        <v>0</v>
      </c>
      <c r="T6165">
        <f t="shared" si="581"/>
        <v>0</v>
      </c>
    </row>
    <row r="6166" spans="1:20" x14ac:dyDescent="0.3">
      <c r="A6166" s="3">
        <f t="shared" si="576"/>
        <v>43357</v>
      </c>
      <c r="B6166">
        <v>9</v>
      </c>
      <c r="C6166">
        <v>14</v>
      </c>
      <c r="D6166">
        <v>21</v>
      </c>
      <c r="E6166">
        <v>1</v>
      </c>
      <c r="F6166" s="1">
        <f>VLOOKUP(A6166,Weather!$A$1:$E$366, 5)</f>
        <v>0.99090909090909018</v>
      </c>
      <c r="G6166" s="1">
        <f>VLOOKUP(D6166, Fall!$A$1:$E$25, 2)</f>
        <v>366.07142857142799</v>
      </c>
      <c r="H6166" s="1">
        <f>VLOOKUP(D6166, Fall!$A$1:$E$25, 3)</f>
        <v>305.62638808916603</v>
      </c>
      <c r="I6166" s="1">
        <f>VLOOKUP(D6166, Fall!$A$1:$E$25, 5)</f>
        <v>271.929824561403</v>
      </c>
      <c r="J6166" s="1">
        <f t="shared" si="577"/>
        <v>365.52192820340736</v>
      </c>
      <c r="K6166" s="47">
        <f t="shared" si="578"/>
        <v>6.8381929583635603</v>
      </c>
      <c r="L6166" s="48">
        <f>Solar!K6183/1000*Variables!$B$3</f>
        <v>0</v>
      </c>
      <c r="M6166">
        <f>IF(E6166=1, VLOOKUP(D6166, Sheet1!$A$2:$C$26, 2), Sheet1!$C$3)</f>
        <v>0.25796000000000002</v>
      </c>
      <c r="N6166" s="1">
        <f>'Electricity Rates'!$J$2</f>
        <v>0.24729999999999999</v>
      </c>
      <c r="O6166" s="145">
        <f>L6166-K6166</f>
        <v>-6.8381929583635603</v>
      </c>
      <c r="P6166">
        <f t="shared" si="579"/>
        <v>1.6910851186033085</v>
      </c>
      <c r="Q6166">
        <f>IF(O6166&gt;0, IF(Q6165+O6166*Variables!$B$5&lt;Variables!$B$4, Q6165+O6166*Variables!$B$5, Variables!$B$4), IF(Q6165&gt;-O6166, Q6165+O6166/Variables!$B$5, 0))</f>
        <v>0</v>
      </c>
      <c r="R6166">
        <f>IF(O6166&gt;0, 0, IF(Q6165&gt;-O6166, 0, -O6166 - Q6165*Variables!$B$5))</f>
        <v>4.4861392438412526</v>
      </c>
      <c r="S6166">
        <f t="shared" si="580"/>
        <v>1.1572444793412897</v>
      </c>
      <c r="T6166">
        <f t="shared" si="581"/>
        <v>0</v>
      </c>
    </row>
    <row r="6167" spans="1:20" x14ac:dyDescent="0.3">
      <c r="A6167" s="3">
        <f t="shared" si="576"/>
        <v>43357</v>
      </c>
      <c r="B6167">
        <v>9</v>
      </c>
      <c r="C6167">
        <v>14</v>
      </c>
      <c r="D6167">
        <v>22</v>
      </c>
      <c r="E6167">
        <v>1</v>
      </c>
      <c r="F6167" s="1">
        <f>VLOOKUP(A6167,Weather!$A$1:$E$366, 5)</f>
        <v>0.99090909090909018</v>
      </c>
      <c r="G6167" s="1">
        <f>VLOOKUP(D6167, Fall!$A$1:$E$25, 2)</f>
        <v>330.35714285714198</v>
      </c>
      <c r="H6167" s="1">
        <f>VLOOKUP(D6167, Fall!$A$1:$E$25, 3)</f>
        <v>272.33281237147202</v>
      </c>
      <c r="I6167" s="1">
        <f>VLOOKUP(D6167, Fall!$A$1:$E$25, 5)</f>
        <v>254.385964912281</v>
      </c>
      <c r="J6167" s="1">
        <f t="shared" si="577"/>
        <v>329.82964894363585</v>
      </c>
      <c r="K6167" s="47">
        <f t="shared" si="578"/>
        <v>6.1704609459457069</v>
      </c>
      <c r="L6167" s="48">
        <f>Solar!K6184/1000*Variables!$B$3</f>
        <v>0</v>
      </c>
      <c r="M6167">
        <f>IF(E6167=1, VLOOKUP(D6167, Sheet1!$A$2:$C$26, 2), Sheet1!$C$3)</f>
        <v>0.18637999999999999</v>
      </c>
      <c r="N6167" s="1">
        <f>'Electricity Rates'!$J$2</f>
        <v>0.24729999999999999</v>
      </c>
      <c r="O6167" s="145">
        <f>L6167-K6167</f>
        <v>-6.1704609459457069</v>
      </c>
      <c r="P6167">
        <f t="shared" si="579"/>
        <v>1.5259549919323734</v>
      </c>
      <c r="Q6167">
        <f>IF(O6167&gt;0, IF(Q6166+O6167*Variables!$B$5&lt;Variables!$B$4, Q6166+O6167*Variables!$B$5, Variables!$B$4), IF(Q6166&gt;-O6167, Q6166+O6167/Variables!$B$5, 0))</f>
        <v>0</v>
      </c>
      <c r="R6167">
        <f>IF(O6167&gt;0, 0, IF(Q6166&gt;-O6167, 0, -O6167 - Q6166*Variables!$B$5))</f>
        <v>6.1704609459457069</v>
      </c>
      <c r="S6167">
        <f t="shared" si="580"/>
        <v>1.1500505111053607</v>
      </c>
      <c r="T6167">
        <f t="shared" si="581"/>
        <v>0</v>
      </c>
    </row>
    <row r="6168" spans="1:20" x14ac:dyDescent="0.3">
      <c r="A6168" s="3">
        <f t="shared" si="576"/>
        <v>43357</v>
      </c>
      <c r="B6168">
        <v>9</v>
      </c>
      <c r="C6168">
        <v>14</v>
      </c>
      <c r="D6168">
        <v>23</v>
      </c>
      <c r="E6168">
        <v>1</v>
      </c>
      <c r="F6168" s="1">
        <f>VLOOKUP(A6168,Weather!$A$1:$E$366, 5)</f>
        <v>0.99090909090909018</v>
      </c>
      <c r="G6168" s="1">
        <f>VLOOKUP(D6168, Fall!$A$1:$E$25, 2)</f>
        <v>303.57142857142799</v>
      </c>
      <c r="H6168" s="1">
        <f>VLOOKUP(D6168, Fall!$A$1:$E$25, 3)</f>
        <v>252.67335691371099</v>
      </c>
      <c r="I6168" s="1">
        <f>VLOOKUP(D6168, Fall!$A$1:$E$25, 5)</f>
        <v>254.385964912281</v>
      </c>
      <c r="J6168" s="1">
        <f t="shared" si="577"/>
        <v>303.10871882908509</v>
      </c>
      <c r="K6168" s="47">
        <f t="shared" si="578"/>
        <v>5.6705651474956529</v>
      </c>
      <c r="L6168" s="48">
        <f>Solar!K6185/1000*Variables!$B$3</f>
        <v>0</v>
      </c>
      <c r="M6168">
        <f>IF(E6168=1, VLOOKUP(D6168, Sheet1!$A$2:$C$26, 2), Sheet1!$C$3)</f>
        <v>0.18637999999999999</v>
      </c>
      <c r="N6168" s="1">
        <f>'Electricity Rates'!$J$2</f>
        <v>0.24729999999999999</v>
      </c>
      <c r="O6168" s="145">
        <f>L6168-K6168</f>
        <v>-5.6705651474956529</v>
      </c>
      <c r="P6168">
        <f t="shared" si="579"/>
        <v>1.402330760975675</v>
      </c>
      <c r="Q6168">
        <f>IF(O6168&gt;0, IF(Q6167+O6168*Variables!$B$5&lt;Variables!$B$4, Q6167+O6168*Variables!$B$5, Variables!$B$4), IF(Q6167&gt;-O6168, Q6167+O6168/Variables!$B$5, 0))</f>
        <v>0</v>
      </c>
      <c r="R6168">
        <f>IF(O6168&gt;0, 0, IF(Q6167&gt;-O6168, 0, -O6168 - Q6167*Variables!$B$5))</f>
        <v>5.6705651474956529</v>
      </c>
      <c r="S6168">
        <f t="shared" si="580"/>
        <v>1.0568799321902398</v>
      </c>
      <c r="T6168">
        <f t="shared" si="581"/>
        <v>0</v>
      </c>
    </row>
    <row r="6169" spans="1:20" x14ac:dyDescent="0.3">
      <c r="A6169" s="3">
        <f t="shared" si="576"/>
        <v>43357</v>
      </c>
      <c r="B6169">
        <v>9</v>
      </c>
      <c r="C6169">
        <v>14</v>
      </c>
      <c r="D6169">
        <v>24</v>
      </c>
      <c r="E6169">
        <v>1</v>
      </c>
      <c r="F6169" s="1">
        <f>VLOOKUP(A6169,Weather!$A$1:$E$366, 5)</f>
        <v>0.99090909090909018</v>
      </c>
      <c r="G6169" s="1">
        <f>VLOOKUP(D6169, Fall!$A$1:$E$25, 2)</f>
        <v>285.71428571428498</v>
      </c>
      <c r="H6169" s="1">
        <f>VLOOKUP(D6169, Fall!$A$1:$E$25, 3)</f>
        <v>237.47635107345499</v>
      </c>
      <c r="I6169" s="1">
        <f>VLOOKUP(D6169, Fall!$A$1:$E$25, 5)</f>
        <v>254.385964912281</v>
      </c>
      <c r="J6169" s="1">
        <f t="shared" si="577"/>
        <v>285.27575903573194</v>
      </c>
      <c r="K6169" s="47">
        <f t="shared" si="578"/>
        <v>5.3369457099831994</v>
      </c>
      <c r="L6169" s="48">
        <f>Solar!K6186/1000*Variables!$B$3</f>
        <v>0</v>
      </c>
      <c r="M6169">
        <f>IF(E6169=1, VLOOKUP(D6169, Sheet1!$A$2:$C$26, 2), Sheet1!$C$3)</f>
        <v>0.18637999999999999</v>
      </c>
      <c r="N6169" s="1">
        <f>'Electricity Rates'!$J$2</f>
        <v>0.24729999999999999</v>
      </c>
      <c r="O6169" s="145">
        <f>L6169-K6169</f>
        <v>-5.3369457099831994</v>
      </c>
      <c r="P6169">
        <f t="shared" si="579"/>
        <v>1.3198266740788451</v>
      </c>
      <c r="Q6169">
        <f>IF(O6169&gt;0, IF(Q6168+O6169*Variables!$B$5&lt;Variables!$B$4, Q6168+O6169*Variables!$B$5, Variables!$B$4), IF(Q6168&gt;-O6169, Q6168+O6169/Variables!$B$5, 0))</f>
        <v>0</v>
      </c>
      <c r="R6169">
        <f>IF(O6169&gt;0, 0, IF(Q6168&gt;-O6169, 0, -O6169 - Q6168*Variables!$B$5))</f>
        <v>5.3369457099831994</v>
      </c>
      <c r="S6169">
        <f t="shared" si="580"/>
        <v>0.99469994142666862</v>
      </c>
      <c r="T6169">
        <f t="shared" si="581"/>
        <v>0</v>
      </c>
    </row>
    <row r="6170" spans="1:20" x14ac:dyDescent="0.3">
      <c r="A6170" s="3">
        <f t="shared" si="576"/>
        <v>43358</v>
      </c>
      <c r="B6170">
        <v>9</v>
      </c>
      <c r="C6170">
        <v>15</v>
      </c>
      <c r="D6170">
        <v>1</v>
      </c>
      <c r="E6170">
        <v>0</v>
      </c>
      <c r="F6170" s="1">
        <f>VLOOKUP(A6170,Weather!$A$1:$E$366, 5)</f>
        <v>0.99090909090909018</v>
      </c>
      <c r="G6170" s="1">
        <f>VLOOKUP(D6170, Fall!$A$1:$E$25, 2)</f>
        <v>276.78571428571399</v>
      </c>
      <c r="H6170" s="1">
        <f>VLOOKUP(D6170, Fall!$A$1:$E$25, 3)</f>
        <v>258.40056395394299</v>
      </c>
      <c r="I6170" s="1">
        <f>VLOOKUP(D6170, Fall!$A$1:$E$25, 5)</f>
        <v>254.385964912281</v>
      </c>
      <c r="J6170" s="1">
        <f t="shared" si="577"/>
        <v>254.385964912281</v>
      </c>
      <c r="K6170" s="47">
        <f t="shared" si="578"/>
        <v>4.7590587041378596</v>
      </c>
      <c r="L6170" s="48">
        <f>Solar!K6187/1000*Variables!$B$3</f>
        <v>0</v>
      </c>
      <c r="M6170">
        <f>IF(E6170=1, VLOOKUP(D6170, Sheet1!$A$2:$C$26, 2), Sheet1!$C$3)</f>
        <v>0.18637999999999999</v>
      </c>
      <c r="N6170" s="1">
        <f>'Electricity Rates'!$J$2</f>
        <v>0.24729999999999999</v>
      </c>
      <c r="O6170" s="145">
        <f>L6170-K6170</f>
        <v>-4.7590587041378596</v>
      </c>
      <c r="P6170">
        <f t="shared" si="579"/>
        <v>1.1769152175332926</v>
      </c>
      <c r="Q6170">
        <f>IF(O6170&gt;0, IF(Q6169+O6170*Variables!$B$5&lt;Variables!$B$4, Q6169+O6170*Variables!$B$5, Variables!$B$4), IF(Q6169&gt;-O6170, Q6169+O6170/Variables!$B$5, 0))</f>
        <v>0</v>
      </c>
      <c r="R6170">
        <f>IF(O6170&gt;0, 0, IF(Q6169&gt;-O6170, 0, -O6170 - Q6169*Variables!$B$5))</f>
        <v>4.7590587041378596</v>
      </c>
      <c r="S6170">
        <f t="shared" si="580"/>
        <v>0.88699336127721418</v>
      </c>
      <c r="T6170">
        <f t="shared" si="581"/>
        <v>0</v>
      </c>
    </row>
    <row r="6171" spans="1:20" x14ac:dyDescent="0.3">
      <c r="A6171" s="3">
        <f t="shared" si="576"/>
        <v>43358</v>
      </c>
      <c r="B6171">
        <v>9</v>
      </c>
      <c r="C6171">
        <v>15</v>
      </c>
      <c r="D6171">
        <v>2</v>
      </c>
      <c r="E6171">
        <v>0</v>
      </c>
      <c r="F6171" s="1">
        <f>VLOOKUP(A6171,Weather!$A$1:$E$366, 5)</f>
        <v>0.99090909090909018</v>
      </c>
      <c r="G6171" s="1">
        <f>VLOOKUP(D6171, Fall!$A$1:$E$25, 2)</f>
        <v>272.32142857142799</v>
      </c>
      <c r="H6171" s="1">
        <f>VLOOKUP(D6171, Fall!$A$1:$E$25, 3)</f>
        <v>244.53669616981199</v>
      </c>
      <c r="I6171" s="1">
        <f>VLOOKUP(D6171, Fall!$A$1:$E$25, 5)</f>
        <v>254.385964912281</v>
      </c>
      <c r="J6171" s="1">
        <f t="shared" si="577"/>
        <v>254.385964912281</v>
      </c>
      <c r="K6171" s="47">
        <f t="shared" si="578"/>
        <v>4.7590587041378596</v>
      </c>
      <c r="L6171" s="48">
        <f>Solar!K6188/1000*Variables!$B$3</f>
        <v>0</v>
      </c>
      <c r="M6171">
        <f>IF(E6171=1, VLOOKUP(D6171, Sheet1!$A$2:$C$26, 2), Sheet1!$C$3)</f>
        <v>0.18637999999999999</v>
      </c>
      <c r="N6171" s="1">
        <f>'Electricity Rates'!$J$2</f>
        <v>0.24729999999999999</v>
      </c>
      <c r="O6171" s="145">
        <f>L6171-K6171</f>
        <v>-4.7590587041378596</v>
      </c>
      <c r="P6171">
        <f t="shared" si="579"/>
        <v>1.1769152175332926</v>
      </c>
      <c r="Q6171">
        <f>IF(O6171&gt;0, IF(Q6170+O6171*Variables!$B$5&lt;Variables!$B$4, Q6170+O6171*Variables!$B$5, Variables!$B$4), IF(Q6170&gt;-O6171, Q6170+O6171/Variables!$B$5, 0))</f>
        <v>0</v>
      </c>
      <c r="R6171">
        <f>IF(O6171&gt;0, 0, IF(Q6170&gt;-O6171, 0, -O6171 - Q6170*Variables!$B$5))</f>
        <v>4.7590587041378596</v>
      </c>
      <c r="S6171">
        <f t="shared" si="580"/>
        <v>0.88699336127721418</v>
      </c>
      <c r="T6171">
        <f t="shared" si="581"/>
        <v>0</v>
      </c>
    </row>
    <row r="6172" spans="1:20" x14ac:dyDescent="0.3">
      <c r="A6172" s="3">
        <f t="shared" si="576"/>
        <v>43358</v>
      </c>
      <c r="B6172">
        <v>9</v>
      </c>
      <c r="C6172">
        <v>15</v>
      </c>
      <c r="D6172">
        <v>3</v>
      </c>
      <c r="E6172">
        <v>0</v>
      </c>
      <c r="F6172" s="1">
        <f>VLOOKUP(A6172,Weather!$A$1:$E$366, 5)</f>
        <v>0.99090909090909018</v>
      </c>
      <c r="G6172" s="1">
        <f>VLOOKUP(D6172, Fall!$A$1:$E$25, 2)</f>
        <v>272.32142857142799</v>
      </c>
      <c r="H6172" s="1">
        <f>VLOOKUP(D6172, Fall!$A$1:$E$25, 3)</f>
        <v>252.565207174747</v>
      </c>
      <c r="I6172" s="1">
        <f>VLOOKUP(D6172, Fall!$A$1:$E$25, 5)</f>
        <v>254.385964912281</v>
      </c>
      <c r="J6172" s="1">
        <f t="shared" si="577"/>
        <v>254.385964912281</v>
      </c>
      <c r="K6172" s="47">
        <f t="shared" si="578"/>
        <v>4.7590587041378596</v>
      </c>
      <c r="L6172" s="48">
        <f>Solar!K6189/1000*Variables!$B$3</f>
        <v>0</v>
      </c>
      <c r="M6172">
        <f>IF(E6172=1, VLOOKUP(D6172, Sheet1!$A$2:$C$26, 2), Sheet1!$C$3)</f>
        <v>0.18637999999999999</v>
      </c>
      <c r="N6172" s="1">
        <f>'Electricity Rates'!$J$2</f>
        <v>0.24729999999999999</v>
      </c>
      <c r="O6172" s="145">
        <f>L6172-K6172</f>
        <v>-4.7590587041378596</v>
      </c>
      <c r="P6172">
        <f t="shared" si="579"/>
        <v>1.1769152175332926</v>
      </c>
      <c r="Q6172">
        <f>IF(O6172&gt;0, IF(Q6171+O6172*Variables!$B$5&lt;Variables!$B$4, Q6171+O6172*Variables!$B$5, Variables!$B$4), IF(Q6171&gt;-O6172, Q6171+O6172/Variables!$B$5, 0))</f>
        <v>0</v>
      </c>
      <c r="R6172">
        <f>IF(O6172&gt;0, 0, IF(Q6171&gt;-O6172, 0, -O6172 - Q6171*Variables!$B$5))</f>
        <v>4.7590587041378596</v>
      </c>
      <c r="S6172">
        <f t="shared" si="580"/>
        <v>0.88699336127721418</v>
      </c>
      <c r="T6172">
        <f t="shared" si="581"/>
        <v>0</v>
      </c>
    </row>
    <row r="6173" spans="1:20" x14ac:dyDescent="0.3">
      <c r="A6173" s="3">
        <f t="shared" si="576"/>
        <v>43358</v>
      </c>
      <c r="B6173">
        <v>9</v>
      </c>
      <c r="C6173">
        <v>15</v>
      </c>
      <c r="D6173">
        <v>4</v>
      </c>
      <c r="E6173">
        <v>0</v>
      </c>
      <c r="F6173" s="1">
        <f>VLOOKUP(A6173,Weather!$A$1:$E$366, 5)</f>
        <v>0.99090909090909018</v>
      </c>
      <c r="G6173" s="1">
        <f>VLOOKUP(D6173, Fall!$A$1:$E$25, 2)</f>
        <v>272.32142857142799</v>
      </c>
      <c r="H6173" s="1">
        <f>VLOOKUP(D6173, Fall!$A$1:$E$25, 3)</f>
        <v>267.50020564283898</v>
      </c>
      <c r="I6173" s="1">
        <f>VLOOKUP(D6173, Fall!$A$1:$E$25, 5)</f>
        <v>254.385964912281</v>
      </c>
      <c r="J6173" s="1">
        <f t="shared" si="577"/>
        <v>254.385964912281</v>
      </c>
      <c r="K6173" s="47">
        <f t="shared" si="578"/>
        <v>4.7590587041378596</v>
      </c>
      <c r="L6173" s="48">
        <f>Solar!K6190/1000*Variables!$B$3</f>
        <v>0</v>
      </c>
      <c r="M6173">
        <f>IF(E6173=1, VLOOKUP(D6173, Sheet1!$A$2:$C$26, 2), Sheet1!$C$3)</f>
        <v>0.18637999999999999</v>
      </c>
      <c r="N6173" s="1">
        <f>'Electricity Rates'!$J$2</f>
        <v>0.24729999999999999</v>
      </c>
      <c r="O6173" s="145">
        <f>L6173-K6173</f>
        <v>-4.7590587041378596</v>
      </c>
      <c r="P6173">
        <f t="shared" si="579"/>
        <v>1.1769152175332926</v>
      </c>
      <c r="Q6173">
        <f>IF(O6173&gt;0, IF(Q6172+O6173*Variables!$B$5&lt;Variables!$B$4, Q6172+O6173*Variables!$B$5, Variables!$B$4), IF(Q6172&gt;-O6173, Q6172+O6173/Variables!$B$5, 0))</f>
        <v>0</v>
      </c>
      <c r="R6173">
        <f>IF(O6173&gt;0, 0, IF(Q6172&gt;-O6173, 0, -O6173 - Q6172*Variables!$B$5))</f>
        <v>4.7590587041378596</v>
      </c>
      <c r="S6173">
        <f t="shared" si="580"/>
        <v>0.88699336127721418</v>
      </c>
      <c r="T6173">
        <f t="shared" si="581"/>
        <v>0</v>
      </c>
    </row>
    <row r="6174" spans="1:20" x14ac:dyDescent="0.3">
      <c r="A6174" s="3">
        <f t="shared" si="576"/>
        <v>43358</v>
      </c>
      <c r="B6174">
        <v>9</v>
      </c>
      <c r="C6174">
        <v>15</v>
      </c>
      <c r="D6174">
        <v>5</v>
      </c>
      <c r="E6174">
        <v>0</v>
      </c>
      <c r="F6174" s="1">
        <f>VLOOKUP(A6174,Weather!$A$1:$E$366, 5)</f>
        <v>0.99090909090909018</v>
      </c>
      <c r="G6174" s="1">
        <f>VLOOKUP(D6174, Fall!$A$1:$E$25, 2)</f>
        <v>303.57142857142799</v>
      </c>
      <c r="H6174" s="1">
        <f>VLOOKUP(D6174, Fall!$A$1:$E$25, 3)</f>
        <v>277.41442782172697</v>
      </c>
      <c r="I6174" s="1">
        <f>VLOOKUP(D6174, Fall!$A$1:$E$25, 5)</f>
        <v>254.385964912281</v>
      </c>
      <c r="J6174" s="1">
        <f t="shared" si="577"/>
        <v>254.385964912281</v>
      </c>
      <c r="K6174" s="47">
        <f t="shared" si="578"/>
        <v>4.7590587041378596</v>
      </c>
      <c r="L6174" s="48">
        <f>Solar!K6191/1000*Variables!$B$3</f>
        <v>0</v>
      </c>
      <c r="M6174">
        <f>IF(E6174=1, VLOOKUP(D6174, Sheet1!$A$2:$C$26, 2), Sheet1!$C$3)</f>
        <v>0.18637999999999999</v>
      </c>
      <c r="N6174" s="1">
        <f>'Electricity Rates'!$J$2</f>
        <v>0.24729999999999999</v>
      </c>
      <c r="O6174" s="145">
        <f>L6174-K6174</f>
        <v>-4.7590587041378596</v>
      </c>
      <c r="P6174">
        <f t="shared" si="579"/>
        <v>1.1769152175332926</v>
      </c>
      <c r="Q6174">
        <f>IF(O6174&gt;0, IF(Q6173+O6174*Variables!$B$5&lt;Variables!$B$4, Q6173+O6174*Variables!$B$5, Variables!$B$4), IF(Q6173&gt;-O6174, Q6173+O6174/Variables!$B$5, 0))</f>
        <v>0</v>
      </c>
      <c r="R6174">
        <f>IF(O6174&gt;0, 0, IF(Q6173&gt;-O6174, 0, -O6174 - Q6173*Variables!$B$5))</f>
        <v>4.7590587041378596</v>
      </c>
      <c r="S6174">
        <f t="shared" si="580"/>
        <v>0.88699336127721418</v>
      </c>
      <c r="T6174">
        <f t="shared" si="581"/>
        <v>0</v>
      </c>
    </row>
    <row r="6175" spans="1:20" x14ac:dyDescent="0.3">
      <c r="A6175" s="3">
        <f t="shared" si="576"/>
        <v>43358</v>
      </c>
      <c r="B6175">
        <v>9</v>
      </c>
      <c r="C6175">
        <v>15</v>
      </c>
      <c r="D6175">
        <v>6</v>
      </c>
      <c r="E6175">
        <v>0</v>
      </c>
      <c r="F6175" s="1">
        <f>VLOOKUP(A6175,Weather!$A$1:$E$366, 5)</f>
        <v>0.99090909090909018</v>
      </c>
      <c r="G6175" s="1">
        <f>VLOOKUP(D6175, Fall!$A$1:$E$25, 2)</f>
        <v>401.78571428571399</v>
      </c>
      <c r="H6175" s="1">
        <f>VLOOKUP(D6175, Fall!$A$1:$E$25, 3)</f>
        <v>309.98601628691301</v>
      </c>
      <c r="I6175" s="1">
        <f>VLOOKUP(D6175, Fall!$A$1:$E$25, 5)</f>
        <v>271.929824561403</v>
      </c>
      <c r="J6175" s="1">
        <f t="shared" si="577"/>
        <v>271.929824561403</v>
      </c>
      <c r="K6175" s="47">
        <f t="shared" si="578"/>
        <v>5.0872696492507998</v>
      </c>
      <c r="L6175" s="48">
        <f>Solar!K6192/1000*Variables!$B$3</f>
        <v>0</v>
      </c>
      <c r="M6175">
        <f>IF(E6175=1, VLOOKUP(D6175, Sheet1!$A$2:$C$26, 2), Sheet1!$C$3)</f>
        <v>0.18637999999999999</v>
      </c>
      <c r="N6175" s="1">
        <f>'Electricity Rates'!$J$2</f>
        <v>0.24729999999999999</v>
      </c>
      <c r="O6175" s="145">
        <f>L6175-K6175</f>
        <v>-5.0872696492507998</v>
      </c>
      <c r="P6175">
        <f t="shared" si="579"/>
        <v>1.2580817842597227</v>
      </c>
      <c r="Q6175">
        <f>IF(O6175&gt;0, IF(Q6174+O6175*Variables!$B$5&lt;Variables!$B$4, Q6174+O6175*Variables!$B$5, Variables!$B$4), IF(Q6174&gt;-O6175, Q6174+O6175/Variables!$B$5, 0))</f>
        <v>0</v>
      </c>
      <c r="R6175">
        <f>IF(O6175&gt;0, 0, IF(Q6174&gt;-O6175, 0, -O6175 - Q6174*Variables!$B$5))</f>
        <v>5.0872696492507998</v>
      </c>
      <c r="S6175">
        <f t="shared" si="580"/>
        <v>0.94816531722736397</v>
      </c>
      <c r="T6175">
        <f t="shared" si="581"/>
        <v>0</v>
      </c>
    </row>
    <row r="6176" spans="1:20" x14ac:dyDescent="0.3">
      <c r="A6176" s="3">
        <f t="shared" si="576"/>
        <v>43358</v>
      </c>
      <c r="B6176">
        <v>9</v>
      </c>
      <c r="C6176">
        <v>15</v>
      </c>
      <c r="D6176">
        <v>7</v>
      </c>
      <c r="E6176">
        <v>0</v>
      </c>
      <c r="F6176" s="1">
        <f>VLOOKUP(A6176,Weather!$A$1:$E$366, 5)</f>
        <v>0.99090909090909018</v>
      </c>
      <c r="G6176" s="1">
        <f>VLOOKUP(D6176, Fall!$A$1:$E$25, 2)</f>
        <v>593.74999999999898</v>
      </c>
      <c r="H6176" s="1">
        <f>VLOOKUP(D6176, Fall!$A$1:$E$25, 3)</f>
        <v>390.39236653779699</v>
      </c>
      <c r="I6176" s="1">
        <f>VLOOKUP(D6176, Fall!$A$1:$E$25, 5)</f>
        <v>263.15789473684202</v>
      </c>
      <c r="J6176" s="1">
        <f t="shared" si="577"/>
        <v>263.15789473684202</v>
      </c>
      <c r="K6176" s="47">
        <f t="shared" si="578"/>
        <v>4.9231641766943302</v>
      </c>
      <c r="L6176" s="48">
        <f>Solar!K6193/1000*Variables!$B$3</f>
        <v>2.0682</v>
      </c>
      <c r="M6176">
        <f>IF(E6176=1, VLOOKUP(D6176, Sheet1!$A$2:$C$26, 2), Sheet1!$C$3)</f>
        <v>0.18637999999999999</v>
      </c>
      <c r="N6176" s="1">
        <f>'Electricity Rates'!$J$2</f>
        <v>0.24729999999999999</v>
      </c>
      <c r="O6176" s="145">
        <f>L6176-K6176</f>
        <v>-2.8549641766943301</v>
      </c>
      <c r="P6176">
        <f t="shared" si="579"/>
        <v>1.2174985008965078</v>
      </c>
      <c r="Q6176">
        <f>IF(O6176&gt;0, IF(Q6175+O6176*Variables!$B$5&lt;Variables!$B$4, Q6175+O6176*Variables!$B$5, Variables!$B$4), IF(Q6175&gt;-O6176, Q6175+O6176/Variables!$B$5, 0))</f>
        <v>0</v>
      </c>
      <c r="R6176">
        <f>IF(O6176&gt;0, 0, IF(Q6175&gt;-O6176, 0, -O6176 - Q6175*Variables!$B$5))</f>
        <v>2.8549641766943301</v>
      </c>
      <c r="S6176">
        <f t="shared" si="580"/>
        <v>0.53210822325228924</v>
      </c>
      <c r="T6176">
        <f t="shared" si="581"/>
        <v>0</v>
      </c>
    </row>
    <row r="6177" spans="1:20" x14ac:dyDescent="0.3">
      <c r="A6177" s="3">
        <f t="shared" si="576"/>
        <v>43358</v>
      </c>
      <c r="B6177">
        <v>9</v>
      </c>
      <c r="C6177">
        <v>15</v>
      </c>
      <c r="D6177">
        <v>8</v>
      </c>
      <c r="E6177">
        <v>0</v>
      </c>
      <c r="F6177" s="1">
        <f>VLOOKUP(A6177,Weather!$A$1:$E$366, 5)</f>
        <v>0.99090909090909018</v>
      </c>
      <c r="G6177" s="1">
        <f>VLOOKUP(D6177, Fall!$A$1:$E$25, 2)</f>
        <v>866.07142857142799</v>
      </c>
      <c r="H6177" s="1">
        <f>VLOOKUP(D6177, Fall!$A$1:$E$25, 3)</f>
        <v>561.61059471909198</v>
      </c>
      <c r="I6177" s="1">
        <f>VLOOKUP(D6177, Fall!$A$1:$E$25, 5)</f>
        <v>271.929824561403</v>
      </c>
      <c r="J6177" s="1">
        <f t="shared" si="577"/>
        <v>271.929824561403</v>
      </c>
      <c r="K6177" s="47">
        <f t="shared" si="578"/>
        <v>5.0872696492507998</v>
      </c>
      <c r="L6177" s="48">
        <f>Solar!K6194/1000*Variables!$B$3</f>
        <v>10.513249999999999</v>
      </c>
      <c r="M6177">
        <f>IF(E6177=1, VLOOKUP(D6177, Sheet1!$A$2:$C$26, 2), Sheet1!$C$3)</f>
        <v>0.18637999999999999</v>
      </c>
      <c r="N6177" s="1">
        <f>'Electricity Rates'!$J$2</f>
        <v>0.24729999999999999</v>
      </c>
      <c r="O6177" s="145">
        <f>L6177-K6177</f>
        <v>5.4259803507491995</v>
      </c>
      <c r="P6177">
        <f t="shared" si="579"/>
        <v>1.2580817842597227</v>
      </c>
      <c r="Q6177">
        <f>IF(O6177&gt;0, IF(Q6176+O6177*Variables!$B$5&lt;Variables!$B$4, Q6176+O6177*Variables!$B$5, Variables!$B$4), IF(Q6176&gt;-O6177, Q6176+O6177/Variables!$B$5, 0))</f>
        <v>5.1004215297042474</v>
      </c>
      <c r="R6177">
        <f>IF(O6177&gt;0, 0, IF(Q6176&gt;-O6177, 0, -O6177 - Q6176*Variables!$B$5))</f>
        <v>0</v>
      </c>
      <c r="S6177">
        <f t="shared" si="580"/>
        <v>0</v>
      </c>
      <c r="T6177">
        <f t="shared" si="581"/>
        <v>0</v>
      </c>
    </row>
    <row r="6178" spans="1:20" x14ac:dyDescent="0.3">
      <c r="A6178" s="3">
        <f t="shared" si="576"/>
        <v>43358</v>
      </c>
      <c r="B6178">
        <v>9</v>
      </c>
      <c r="C6178">
        <v>15</v>
      </c>
      <c r="D6178">
        <v>9</v>
      </c>
      <c r="E6178">
        <v>0</v>
      </c>
      <c r="F6178" s="1">
        <f>VLOOKUP(A6178,Weather!$A$1:$E$366, 5)</f>
        <v>0.99090909090909018</v>
      </c>
      <c r="G6178" s="1">
        <f>VLOOKUP(D6178, Fall!$A$1:$E$25, 2)</f>
        <v>1080.3571428571399</v>
      </c>
      <c r="H6178" s="1">
        <f>VLOOKUP(D6178, Fall!$A$1:$E$25, 3)</f>
        <v>760.17932055605797</v>
      </c>
      <c r="I6178" s="1">
        <f>VLOOKUP(D6178, Fall!$A$1:$E$25, 5)</f>
        <v>311.40350877192998</v>
      </c>
      <c r="J6178" s="1">
        <f t="shared" si="577"/>
        <v>311.40350877192998</v>
      </c>
      <c r="K6178" s="47">
        <f t="shared" si="578"/>
        <v>5.8257442757549622</v>
      </c>
      <c r="L6178" s="48">
        <f>Solar!K6195/1000*Variables!$B$3</f>
        <v>20.620799999999999</v>
      </c>
      <c r="M6178">
        <f>IF(E6178=1, VLOOKUP(D6178, Sheet1!$A$2:$C$26, 2), Sheet1!$C$3)</f>
        <v>0.18637999999999999</v>
      </c>
      <c r="N6178" s="1">
        <f>'Electricity Rates'!$J$2</f>
        <v>0.24729999999999999</v>
      </c>
      <c r="O6178" s="145">
        <f>L6178-K6178</f>
        <v>14.795055724245037</v>
      </c>
      <c r="P6178">
        <f t="shared" si="579"/>
        <v>1.4407065593942021</v>
      </c>
      <c r="Q6178">
        <f>IF(O6178&gt;0, IF(Q6177+O6178*Variables!$B$5&lt;Variables!$B$4, Q6177+O6178*Variables!$B$5, Variables!$B$4), IF(Q6177&gt;-O6178, Q6177+O6178/Variables!$B$5, 0))</f>
        <v>19.007773910494581</v>
      </c>
      <c r="R6178">
        <f>IF(O6178&gt;0, 0, IF(Q6177&gt;-O6178, 0, -O6178 - Q6177*Variables!$B$5))</f>
        <v>0</v>
      </c>
      <c r="S6178">
        <f t="shared" si="580"/>
        <v>0</v>
      </c>
      <c r="T6178">
        <f t="shared" si="581"/>
        <v>0</v>
      </c>
    </row>
    <row r="6179" spans="1:20" x14ac:dyDescent="0.3">
      <c r="A6179" s="3">
        <f t="shared" si="576"/>
        <v>43358</v>
      </c>
      <c r="B6179">
        <v>9</v>
      </c>
      <c r="C6179">
        <v>15</v>
      </c>
      <c r="D6179">
        <v>10</v>
      </c>
      <c r="E6179">
        <v>0</v>
      </c>
      <c r="F6179" s="1">
        <f>VLOOKUP(A6179,Weather!$A$1:$E$366, 5)</f>
        <v>0.99090909090909018</v>
      </c>
      <c r="G6179" s="1">
        <f>VLOOKUP(D6179, Fall!$A$1:$E$25, 2)</f>
        <v>1205.3571428571399</v>
      </c>
      <c r="H6179" s="1">
        <f>VLOOKUP(D6179, Fall!$A$1:$E$25, 3)</f>
        <v>904.12930821748796</v>
      </c>
      <c r="I6179" s="1">
        <f>VLOOKUP(D6179, Fall!$A$1:$E$25, 5)</f>
        <v>359.64912280701702</v>
      </c>
      <c r="J6179" s="1">
        <f t="shared" si="577"/>
        <v>359.64912280701702</v>
      </c>
      <c r="K6179" s="47">
        <f t="shared" si="578"/>
        <v>6.7283243748155765</v>
      </c>
      <c r="L6179" s="48">
        <f>Solar!K6196/1000*Variables!$B$3</f>
        <v>28.633800000000004</v>
      </c>
      <c r="M6179">
        <f>IF(E6179=1, VLOOKUP(D6179, Sheet1!$A$2:$C$26, 2), Sheet1!$C$3)</f>
        <v>0.18637999999999999</v>
      </c>
      <c r="N6179" s="1">
        <f>'Electricity Rates'!$J$2</f>
        <v>0.24729999999999999</v>
      </c>
      <c r="O6179" s="145">
        <f>L6179-K6179</f>
        <v>21.90547562518443</v>
      </c>
      <c r="P6179">
        <f t="shared" si="579"/>
        <v>1.663914617891892</v>
      </c>
      <c r="Q6179">
        <f>IF(O6179&gt;0, IF(Q6178+O6179*Variables!$B$5&lt;Variables!$B$4, Q6178+O6179*Variables!$B$5, Variables!$B$4), IF(Q6178&gt;-O6179, Q6178+O6179/Variables!$B$5, 0))</f>
        <v>39.598920998167941</v>
      </c>
      <c r="R6179">
        <f>IF(O6179&gt;0, 0, IF(Q6178&gt;-O6179, 0, -O6179 - Q6178*Variables!$B$5))</f>
        <v>0</v>
      </c>
      <c r="S6179">
        <f t="shared" si="580"/>
        <v>0</v>
      </c>
      <c r="T6179">
        <f t="shared" si="581"/>
        <v>0</v>
      </c>
    </row>
    <row r="6180" spans="1:20" x14ac:dyDescent="0.3">
      <c r="A6180" s="3">
        <f t="shared" si="576"/>
        <v>43358</v>
      </c>
      <c r="B6180">
        <v>9</v>
      </c>
      <c r="C6180">
        <v>15</v>
      </c>
      <c r="D6180">
        <v>11</v>
      </c>
      <c r="E6180">
        <v>0</v>
      </c>
      <c r="F6180" s="1">
        <f>VLOOKUP(A6180,Weather!$A$1:$E$366, 5)</f>
        <v>0.99090909090909018</v>
      </c>
      <c r="G6180" s="1">
        <f>VLOOKUP(D6180, Fall!$A$1:$E$25, 2)</f>
        <v>1290.17857142857</v>
      </c>
      <c r="H6180" s="1">
        <f>VLOOKUP(D6180, Fall!$A$1:$E$25, 3)</f>
        <v>975.19947355433101</v>
      </c>
      <c r="I6180" s="1">
        <f>VLOOKUP(D6180, Fall!$A$1:$E$25, 5)</f>
        <v>377.19298245613999</v>
      </c>
      <c r="J6180" s="1">
        <f t="shared" si="577"/>
        <v>377.19298245613999</v>
      </c>
      <c r="K6180" s="47">
        <f t="shared" si="578"/>
        <v>7.0565353199285354</v>
      </c>
      <c r="L6180" s="48">
        <f>Solar!K6197/1000*Variables!$B$3</f>
        <v>33.763749999999995</v>
      </c>
      <c r="M6180">
        <f>IF(E6180=1, VLOOKUP(D6180, Sheet1!$A$2:$C$26, 2), Sheet1!$C$3)</f>
        <v>0.18637999999999999</v>
      </c>
      <c r="N6180" s="1">
        <f>'Electricity Rates'!$J$2</f>
        <v>0.24729999999999999</v>
      </c>
      <c r="O6180" s="145">
        <f>L6180-K6180</f>
        <v>26.707214680071459</v>
      </c>
      <c r="P6180">
        <f t="shared" si="579"/>
        <v>1.7450811846183267</v>
      </c>
      <c r="Q6180">
        <f>IF(O6180&gt;0, IF(Q6179+O6180*Variables!$B$5&lt;Variables!$B$4, Q6179+O6180*Variables!$B$5, Variables!$B$4), IF(Q6179&gt;-O6180, Q6179+O6180/Variables!$B$5, 0))</f>
        <v>64.703702797435113</v>
      </c>
      <c r="R6180">
        <f>IF(O6180&gt;0, 0, IF(Q6179&gt;-O6180, 0, -O6180 - Q6179*Variables!$B$5))</f>
        <v>0</v>
      </c>
      <c r="S6180">
        <f t="shared" si="580"/>
        <v>0</v>
      </c>
      <c r="T6180">
        <f t="shared" si="581"/>
        <v>0</v>
      </c>
    </row>
    <row r="6181" spans="1:20" x14ac:dyDescent="0.3">
      <c r="A6181" s="3">
        <f t="shared" si="576"/>
        <v>43358</v>
      </c>
      <c r="B6181">
        <v>9</v>
      </c>
      <c r="C6181">
        <v>15</v>
      </c>
      <c r="D6181">
        <v>12</v>
      </c>
      <c r="E6181">
        <v>0</v>
      </c>
      <c r="F6181" s="1">
        <f>VLOOKUP(A6181,Weather!$A$1:$E$366, 5)</f>
        <v>0.99090909090909018</v>
      </c>
      <c r="G6181" s="1">
        <f>VLOOKUP(D6181, Fall!$A$1:$E$25, 2)</f>
        <v>1366.07142857142</v>
      </c>
      <c r="H6181" s="1">
        <f>VLOOKUP(D6181, Fall!$A$1:$E$25, 3)</f>
        <v>996.442378876367</v>
      </c>
      <c r="I6181" s="1">
        <f>VLOOKUP(D6181, Fall!$A$1:$E$25, 5)</f>
        <v>368.42105263157799</v>
      </c>
      <c r="J6181" s="1">
        <f t="shared" si="577"/>
        <v>368.42105263157799</v>
      </c>
      <c r="K6181" s="47">
        <f t="shared" si="578"/>
        <v>6.8924298473720462</v>
      </c>
      <c r="L6181" s="48">
        <f>Solar!K6198/1000*Variables!$B$3</f>
        <v>37.138449999999999</v>
      </c>
      <c r="M6181">
        <f>IF(E6181=1, VLOOKUP(D6181, Sheet1!$A$2:$C$26, 2), Sheet1!$C$3)</f>
        <v>0.18637999999999999</v>
      </c>
      <c r="N6181" s="1">
        <f>'Electricity Rates'!$J$2</f>
        <v>0.24729999999999999</v>
      </c>
      <c r="O6181" s="145">
        <f>L6181-K6181</f>
        <v>30.246020152627953</v>
      </c>
      <c r="P6181">
        <f t="shared" si="579"/>
        <v>1.7044979012551069</v>
      </c>
      <c r="Q6181">
        <f>IF(O6181&gt;0, IF(Q6180+O6181*Variables!$B$5&lt;Variables!$B$4, Q6180+O6181*Variables!$B$5, Variables!$B$4), IF(Q6180&gt;-O6181, Q6180+O6181/Variables!$B$5, 0))</f>
        <v>93.134961740905382</v>
      </c>
      <c r="R6181">
        <f>IF(O6181&gt;0, 0, IF(Q6180&gt;-O6181, 0, -O6181 - Q6180*Variables!$B$5))</f>
        <v>0</v>
      </c>
      <c r="S6181">
        <f t="shared" si="580"/>
        <v>0</v>
      </c>
      <c r="T6181">
        <f t="shared" si="581"/>
        <v>0</v>
      </c>
    </row>
    <row r="6182" spans="1:20" x14ac:dyDescent="0.3">
      <c r="A6182" s="3">
        <f t="shared" si="576"/>
        <v>43358</v>
      </c>
      <c r="B6182">
        <v>9</v>
      </c>
      <c r="C6182">
        <v>15</v>
      </c>
      <c r="D6182">
        <v>13</v>
      </c>
      <c r="E6182">
        <v>0</v>
      </c>
      <c r="F6182" s="1">
        <f>VLOOKUP(A6182,Weather!$A$1:$E$366, 5)</f>
        <v>0.99090909090909018</v>
      </c>
      <c r="G6182" s="1">
        <f>VLOOKUP(D6182, Fall!$A$1:$E$25, 2)</f>
        <v>1446.42857142857</v>
      </c>
      <c r="H6182" s="1">
        <f>VLOOKUP(D6182, Fall!$A$1:$E$25, 3)</f>
        <v>1031.4839187299399</v>
      </c>
      <c r="I6182" s="1">
        <f>VLOOKUP(D6182, Fall!$A$1:$E$25, 5)</f>
        <v>350.87719298245599</v>
      </c>
      <c r="J6182" s="1">
        <f t="shared" si="577"/>
        <v>350.87719298245599</v>
      </c>
      <c r="K6182" s="47">
        <f t="shared" si="578"/>
        <v>6.564218902259106</v>
      </c>
      <c r="L6182" s="48">
        <f>Solar!K6199/1000*Variables!$B$3</f>
        <v>35.128550000000004</v>
      </c>
      <c r="M6182">
        <f>IF(E6182=1, VLOOKUP(D6182, Sheet1!$A$2:$C$26, 2), Sheet1!$C$3)</f>
        <v>0.18637999999999999</v>
      </c>
      <c r="N6182" s="1">
        <f>'Electricity Rates'!$J$2</f>
        <v>0.24729999999999999</v>
      </c>
      <c r="O6182" s="145">
        <f>L6182-K6182</f>
        <v>28.564331097740897</v>
      </c>
      <c r="P6182">
        <f t="shared" si="579"/>
        <v>1.6233313345286768</v>
      </c>
      <c r="Q6182">
        <f>IF(O6182&gt;0, IF(Q6181+O6182*Variables!$B$5&lt;Variables!$B$4, Q6181+O6182*Variables!$B$5, Variables!$B$4), IF(Q6181&gt;-O6182, Q6181+O6182/Variables!$B$5, 0))</f>
        <v>100</v>
      </c>
      <c r="R6182">
        <f>IF(O6182&gt;0, 0, IF(Q6181&gt;-O6182, 0, -O6182 - Q6181*Variables!$B$5))</f>
        <v>0</v>
      </c>
      <c r="S6182">
        <f t="shared" si="580"/>
        <v>0</v>
      </c>
      <c r="T6182">
        <f t="shared" si="581"/>
        <v>0</v>
      </c>
    </row>
    <row r="6183" spans="1:20" x14ac:dyDescent="0.3">
      <c r="A6183" s="3">
        <f t="shared" si="576"/>
        <v>43358</v>
      </c>
      <c r="B6183">
        <v>9</v>
      </c>
      <c r="C6183">
        <v>15</v>
      </c>
      <c r="D6183">
        <v>14</v>
      </c>
      <c r="E6183">
        <v>0</v>
      </c>
      <c r="F6183" s="1">
        <f>VLOOKUP(A6183,Weather!$A$1:$E$366, 5)</f>
        <v>0.99090909090909018</v>
      </c>
      <c r="G6183" s="1">
        <f>VLOOKUP(D6183, Fall!$A$1:$E$25, 2)</f>
        <v>1482.1428571428501</v>
      </c>
      <c r="H6183" s="1">
        <f>VLOOKUP(D6183, Fall!$A$1:$E$25, 3)</f>
        <v>1052.56230978037</v>
      </c>
      <c r="I6183" s="1">
        <f>VLOOKUP(D6183, Fall!$A$1:$E$25, 5)</f>
        <v>342.105263157894</v>
      </c>
      <c r="J6183" s="1">
        <f t="shared" si="577"/>
        <v>342.105263157894</v>
      </c>
      <c r="K6183" s="47">
        <f t="shared" si="578"/>
        <v>6.4001134297026177</v>
      </c>
      <c r="L6183" s="48">
        <f>Solar!K6200/1000*Variables!$B$3</f>
        <v>33.631349999999998</v>
      </c>
      <c r="M6183">
        <f>IF(E6183=1, VLOOKUP(D6183, Sheet1!$A$2:$C$26, 2), Sheet1!$C$3)</f>
        <v>0.18637999999999999</v>
      </c>
      <c r="N6183" s="1">
        <f>'Electricity Rates'!$J$2</f>
        <v>0.24729999999999999</v>
      </c>
      <c r="O6183" s="145">
        <f>L6183-K6183</f>
        <v>27.23123657029738</v>
      </c>
      <c r="P6183">
        <f t="shared" si="579"/>
        <v>1.5827480511654572</v>
      </c>
      <c r="Q6183">
        <f>IF(O6183&gt;0, IF(Q6182+O6183*Variables!$B$5&lt;Variables!$B$4, Q6182+O6183*Variables!$B$5, Variables!$B$4), IF(Q6182&gt;-O6183, Q6182+O6183/Variables!$B$5, 0))</f>
        <v>100</v>
      </c>
      <c r="R6183">
        <f>IF(O6183&gt;0, 0, IF(Q6182&gt;-O6183, 0, -O6183 - Q6182*Variables!$B$5))</f>
        <v>0</v>
      </c>
      <c r="S6183">
        <f t="shared" si="580"/>
        <v>0</v>
      </c>
      <c r="T6183">
        <f t="shared" si="581"/>
        <v>0</v>
      </c>
    </row>
    <row r="6184" spans="1:20" x14ac:dyDescent="0.3">
      <c r="A6184" s="3">
        <f t="shared" si="576"/>
        <v>43358</v>
      </c>
      <c r="B6184">
        <v>9</v>
      </c>
      <c r="C6184">
        <v>15</v>
      </c>
      <c r="D6184">
        <v>15</v>
      </c>
      <c r="E6184">
        <v>0</v>
      </c>
      <c r="F6184" s="1">
        <f>VLOOKUP(A6184,Weather!$A$1:$E$366, 5)</f>
        <v>0.99090909090909018</v>
      </c>
      <c r="G6184" s="1">
        <f>VLOOKUP(D6184, Fall!$A$1:$E$25, 2)</f>
        <v>1437.5</v>
      </c>
      <c r="H6184" s="1">
        <f>VLOOKUP(D6184, Fall!$A$1:$E$25, 3)</f>
        <v>1060.00658057086</v>
      </c>
      <c r="I6184" s="1">
        <f>VLOOKUP(D6184, Fall!$A$1:$E$25, 5)</f>
        <v>328.94736842105198</v>
      </c>
      <c r="J6184" s="1">
        <f t="shared" si="577"/>
        <v>328.94736842105198</v>
      </c>
      <c r="K6184" s="47">
        <f t="shared" si="578"/>
        <v>6.1539552208679025</v>
      </c>
      <c r="L6184" s="48">
        <f>Solar!K6201/1000*Variables!$B$3</f>
        <v>30.411950000000004</v>
      </c>
      <c r="M6184">
        <f>IF(E6184=1, VLOOKUP(D6184, Sheet1!$A$2:$C$26, 2), Sheet1!$C$3)</f>
        <v>0.18637999999999999</v>
      </c>
      <c r="N6184" s="1">
        <f>'Electricity Rates'!$J$2</f>
        <v>0.24729999999999999</v>
      </c>
      <c r="O6184" s="145">
        <f>L6184-K6184</f>
        <v>24.257994779132101</v>
      </c>
      <c r="P6184">
        <f t="shared" si="579"/>
        <v>1.5218731261206322</v>
      </c>
      <c r="Q6184">
        <f>IF(O6184&gt;0, IF(Q6183+O6184*Variables!$B$5&lt;Variables!$B$4, Q6183+O6184*Variables!$B$5, Variables!$B$4), IF(Q6183&gt;-O6184, Q6183+O6184/Variables!$B$5, 0))</f>
        <v>100</v>
      </c>
      <c r="R6184">
        <f>IF(O6184&gt;0, 0, IF(Q6183&gt;-O6184, 0, -O6184 - Q6183*Variables!$B$5))</f>
        <v>0</v>
      </c>
      <c r="S6184">
        <f t="shared" si="580"/>
        <v>0</v>
      </c>
      <c r="T6184">
        <f t="shared" si="581"/>
        <v>0</v>
      </c>
    </row>
    <row r="6185" spans="1:20" x14ac:dyDescent="0.3">
      <c r="A6185" s="3">
        <f t="shared" si="576"/>
        <v>43358</v>
      </c>
      <c r="B6185">
        <v>9</v>
      </c>
      <c r="C6185">
        <v>15</v>
      </c>
      <c r="D6185">
        <v>16</v>
      </c>
      <c r="E6185">
        <v>0</v>
      </c>
      <c r="F6185" s="1">
        <f>VLOOKUP(A6185,Weather!$A$1:$E$366, 5)</f>
        <v>0.99090909090909018</v>
      </c>
      <c r="G6185" s="1">
        <f>VLOOKUP(D6185, Fall!$A$1:$E$25, 2)</f>
        <v>1348.2142857142801</v>
      </c>
      <c r="H6185" s="1">
        <f>VLOOKUP(D6185, Fall!$A$1:$E$25, 3)</f>
        <v>1003.98947108661</v>
      </c>
      <c r="I6185" s="1">
        <f>VLOOKUP(D6185, Fall!$A$1:$E$25, 5)</f>
        <v>298.24561403508801</v>
      </c>
      <c r="J6185" s="1">
        <f t="shared" si="577"/>
        <v>298.24561403508801</v>
      </c>
      <c r="K6185" s="47">
        <f t="shared" si="578"/>
        <v>5.5795860669202471</v>
      </c>
      <c r="L6185" s="48">
        <f>Solar!K6202/1000*Variables!$B$3</f>
        <v>22.299000000000003</v>
      </c>
      <c r="M6185">
        <f>IF(E6185=1, VLOOKUP(D6185, Sheet1!$A$2:$C$26, 2), Sheet1!$C$3)</f>
        <v>0.18637999999999999</v>
      </c>
      <c r="N6185" s="1">
        <f>'Electricity Rates'!$J$2</f>
        <v>0.24729999999999999</v>
      </c>
      <c r="O6185" s="145">
        <f>L6185-K6185</f>
        <v>16.719413933079757</v>
      </c>
      <c r="P6185">
        <f t="shared" si="579"/>
        <v>1.3798316343493771</v>
      </c>
      <c r="Q6185">
        <f>IF(O6185&gt;0, IF(Q6184+O6185*Variables!$B$5&lt;Variables!$B$4, Q6184+O6185*Variables!$B$5, Variables!$B$4), IF(Q6184&gt;-O6185, Q6184+O6185/Variables!$B$5, 0))</f>
        <v>100</v>
      </c>
      <c r="R6185">
        <f>IF(O6185&gt;0, 0, IF(Q6184&gt;-O6185, 0, -O6185 - Q6184*Variables!$B$5))</f>
        <v>0</v>
      </c>
      <c r="S6185">
        <f t="shared" si="580"/>
        <v>0</v>
      </c>
      <c r="T6185">
        <f t="shared" si="581"/>
        <v>0</v>
      </c>
    </row>
    <row r="6186" spans="1:20" x14ac:dyDescent="0.3">
      <c r="A6186" s="3">
        <f t="shared" si="576"/>
        <v>43358</v>
      </c>
      <c r="B6186">
        <v>9</v>
      </c>
      <c r="C6186">
        <v>15</v>
      </c>
      <c r="D6186">
        <v>17</v>
      </c>
      <c r="E6186">
        <v>0</v>
      </c>
      <c r="F6186" s="1">
        <f>VLOOKUP(A6186,Weather!$A$1:$E$366, 5)</f>
        <v>0.99090909090909018</v>
      </c>
      <c r="G6186" s="1">
        <f>VLOOKUP(D6186, Fall!$A$1:$E$25, 2)</f>
        <v>1080.3571428571399</v>
      </c>
      <c r="H6186" s="1">
        <f>VLOOKUP(D6186, Fall!$A$1:$E$25, 3)</f>
        <v>794.90091642515802</v>
      </c>
      <c r="I6186" s="1">
        <f>VLOOKUP(D6186, Fall!$A$1:$E$25, 5)</f>
        <v>263.15789473684202</v>
      </c>
      <c r="J6186" s="1">
        <f t="shared" si="577"/>
        <v>263.15789473684202</v>
      </c>
      <c r="K6186" s="47">
        <f t="shared" si="578"/>
        <v>4.9231641766943302</v>
      </c>
      <c r="L6186" s="48">
        <f>Solar!K6203/1000*Variables!$B$3</f>
        <v>12.3536</v>
      </c>
      <c r="M6186">
        <f>IF(E6186=1, VLOOKUP(D6186, Sheet1!$A$2:$C$26, 2), Sheet1!$C$3)</f>
        <v>0.18637999999999999</v>
      </c>
      <c r="N6186" s="1">
        <f>'Electricity Rates'!$J$2</f>
        <v>0.24729999999999999</v>
      </c>
      <c r="O6186" s="145">
        <f>L6186-K6186</f>
        <v>7.43043582330567</v>
      </c>
      <c r="P6186">
        <f t="shared" si="579"/>
        <v>1.2174985008965078</v>
      </c>
      <c r="Q6186">
        <f>IF(O6186&gt;0, IF(Q6185+O6186*Variables!$B$5&lt;Variables!$B$4, Q6185+O6186*Variables!$B$5, Variables!$B$4), IF(Q6185&gt;-O6186, Q6185+O6186/Variables!$B$5, 0))</f>
        <v>100</v>
      </c>
      <c r="R6186">
        <f>IF(O6186&gt;0, 0, IF(Q6185&gt;-O6186, 0, -O6186 - Q6185*Variables!$B$5))</f>
        <v>0</v>
      </c>
      <c r="S6186">
        <f t="shared" si="580"/>
        <v>0</v>
      </c>
      <c r="T6186">
        <f t="shared" si="581"/>
        <v>0</v>
      </c>
    </row>
    <row r="6187" spans="1:20" x14ac:dyDescent="0.3">
      <c r="A6187" s="3">
        <f t="shared" si="576"/>
        <v>43358</v>
      </c>
      <c r="B6187">
        <v>9</v>
      </c>
      <c r="C6187">
        <v>15</v>
      </c>
      <c r="D6187">
        <v>18</v>
      </c>
      <c r="E6187">
        <v>0</v>
      </c>
      <c r="F6187" s="1">
        <f>VLOOKUP(A6187,Weather!$A$1:$E$366, 5)</f>
        <v>0.99090909090909018</v>
      </c>
      <c r="G6187" s="1">
        <f>VLOOKUP(D6187, Fall!$A$1:$E$25, 2)</f>
        <v>678.57142857142799</v>
      </c>
      <c r="H6187" s="1">
        <f>VLOOKUP(D6187, Fall!$A$1:$E$25, 3)</f>
        <v>583.61400485626905</v>
      </c>
      <c r="I6187" s="1">
        <f>VLOOKUP(D6187, Fall!$A$1:$E$25, 5)</f>
        <v>280.70175438596499</v>
      </c>
      <c r="J6187" s="1">
        <f t="shared" si="577"/>
        <v>280.70175438596499</v>
      </c>
      <c r="K6187" s="47">
        <f t="shared" si="578"/>
        <v>5.251375121807289</v>
      </c>
      <c r="L6187" s="48">
        <f>Solar!K6204/1000*Variables!$B$3</f>
        <v>3.0172499999999998</v>
      </c>
      <c r="M6187">
        <f>IF(E6187=1, VLOOKUP(D6187, Sheet1!$A$2:$C$26, 2), Sheet1!$C$3)</f>
        <v>0.18637999999999999</v>
      </c>
      <c r="N6187" s="1">
        <f>'Electricity Rates'!$J$2</f>
        <v>0.24729999999999999</v>
      </c>
      <c r="O6187" s="145">
        <f>L6187-K6187</f>
        <v>-2.2341251218072893</v>
      </c>
      <c r="P6187">
        <f t="shared" si="579"/>
        <v>1.2986650676229425</v>
      </c>
      <c r="Q6187">
        <f>IF(O6187&gt;0, IF(Q6186+O6187*Variables!$B$5&lt;Variables!$B$4, Q6186+O6187*Variables!$B$5, Variables!$B$4), IF(Q6186&gt;-O6187, Q6186+O6187/Variables!$B$5, 0))</f>
        <v>97.623271147013526</v>
      </c>
      <c r="R6187">
        <f>IF(O6187&gt;0, 0, IF(Q6186&gt;-O6187, 0, -O6187 - Q6186*Variables!$B$5))</f>
        <v>0</v>
      </c>
      <c r="S6187">
        <f t="shared" si="580"/>
        <v>0</v>
      </c>
      <c r="T6187">
        <f t="shared" si="581"/>
        <v>0</v>
      </c>
    </row>
    <row r="6188" spans="1:20" x14ac:dyDescent="0.3">
      <c r="A6188" s="3">
        <f t="shared" si="576"/>
        <v>43358</v>
      </c>
      <c r="B6188">
        <v>9</v>
      </c>
      <c r="C6188">
        <v>15</v>
      </c>
      <c r="D6188">
        <v>19</v>
      </c>
      <c r="E6188">
        <v>0</v>
      </c>
      <c r="F6188" s="1">
        <f>VLOOKUP(A6188,Weather!$A$1:$E$366, 5)</f>
        <v>0.99090909090909018</v>
      </c>
      <c r="G6188" s="1">
        <f>VLOOKUP(D6188, Fall!$A$1:$E$25, 2)</f>
        <v>517.85714285714198</v>
      </c>
      <c r="H6188" s="1">
        <f>VLOOKUP(D6188, Fall!$A$1:$E$25, 3)</f>
        <v>442.60593718179598</v>
      </c>
      <c r="I6188" s="1">
        <f>VLOOKUP(D6188, Fall!$A$1:$E$25, 5)</f>
        <v>289.47368421052602</v>
      </c>
      <c r="J6188" s="1">
        <f t="shared" si="577"/>
        <v>289.47368421052602</v>
      </c>
      <c r="K6188" s="47">
        <f t="shared" si="578"/>
        <v>5.4154805943637587</v>
      </c>
      <c r="L6188" s="48">
        <f>Solar!K6205/1000*Variables!$B$3</f>
        <v>1.7399999999999999E-2</v>
      </c>
      <c r="M6188">
        <f>IF(E6188=1, VLOOKUP(D6188, Sheet1!$A$2:$C$26, 2), Sheet1!$C$3)</f>
        <v>0.18637999999999999</v>
      </c>
      <c r="N6188" s="1">
        <f>'Electricity Rates'!$J$2</f>
        <v>0.24729999999999999</v>
      </c>
      <c r="O6188" s="145">
        <f>L6188-K6188</f>
        <v>-5.3980805943637584</v>
      </c>
      <c r="P6188">
        <f t="shared" si="579"/>
        <v>1.3392483509861575</v>
      </c>
      <c r="Q6188">
        <f>IF(O6188&gt;0, IF(Q6187+O6188*Variables!$B$5&lt;Variables!$B$4, Q6187+O6188*Variables!$B$5, Variables!$B$4), IF(Q6187&gt;-O6188, Q6187+O6188/Variables!$B$5, 0))</f>
        <v>91.880632216839317</v>
      </c>
      <c r="R6188">
        <f>IF(O6188&gt;0, 0, IF(Q6187&gt;-O6188, 0, -O6188 - Q6187*Variables!$B$5))</f>
        <v>0</v>
      </c>
      <c r="S6188">
        <f t="shared" si="580"/>
        <v>0</v>
      </c>
      <c r="T6188">
        <f t="shared" si="581"/>
        <v>0</v>
      </c>
    </row>
    <row r="6189" spans="1:20" x14ac:dyDescent="0.3">
      <c r="A6189" s="3">
        <f t="shared" si="576"/>
        <v>43358</v>
      </c>
      <c r="B6189">
        <v>9</v>
      </c>
      <c r="C6189">
        <v>15</v>
      </c>
      <c r="D6189">
        <v>20</v>
      </c>
      <c r="E6189">
        <v>0</v>
      </c>
      <c r="F6189" s="1">
        <f>VLOOKUP(A6189,Weather!$A$1:$E$366, 5)</f>
        <v>0.99090909090909018</v>
      </c>
      <c r="G6189" s="1">
        <f>VLOOKUP(D6189, Fall!$A$1:$E$25, 2)</f>
        <v>428.57142857142799</v>
      </c>
      <c r="H6189" s="1">
        <f>VLOOKUP(D6189, Fall!$A$1:$E$25, 3)</f>
        <v>354.11608052009001</v>
      </c>
      <c r="I6189" s="1">
        <f>VLOOKUP(D6189, Fall!$A$1:$E$25, 5)</f>
        <v>263.15789473684202</v>
      </c>
      <c r="J6189" s="1">
        <f t="shared" si="577"/>
        <v>263.15789473684202</v>
      </c>
      <c r="K6189" s="47">
        <f t="shared" si="578"/>
        <v>4.9231641766943302</v>
      </c>
      <c r="L6189" s="48">
        <f>Solar!K6206/1000*Variables!$B$3</f>
        <v>0</v>
      </c>
      <c r="M6189">
        <f>IF(E6189=1, VLOOKUP(D6189, Sheet1!$A$2:$C$26, 2), Sheet1!$C$3)</f>
        <v>0.18637999999999999</v>
      </c>
      <c r="N6189" s="1">
        <f>'Electricity Rates'!$J$2</f>
        <v>0.24729999999999999</v>
      </c>
      <c r="O6189" s="145">
        <f>L6189-K6189</f>
        <v>-4.9231641766943302</v>
      </c>
      <c r="P6189">
        <f t="shared" si="579"/>
        <v>1.2174985008965078</v>
      </c>
      <c r="Q6189">
        <f>IF(O6189&gt;0, IF(Q6188+O6189*Variables!$B$5&lt;Variables!$B$4, Q6188+O6189*Variables!$B$5, Variables!$B$4), IF(Q6188&gt;-O6189, Q6188+O6189/Variables!$B$5, 0))</f>
        <v>86.643223518228325</v>
      </c>
      <c r="R6189">
        <f>IF(O6189&gt;0, 0, IF(Q6188&gt;-O6189, 0, -O6189 - Q6188*Variables!$B$5))</f>
        <v>0</v>
      </c>
      <c r="S6189">
        <f t="shared" si="580"/>
        <v>0</v>
      </c>
      <c r="T6189">
        <f t="shared" si="581"/>
        <v>0</v>
      </c>
    </row>
    <row r="6190" spans="1:20" x14ac:dyDescent="0.3">
      <c r="A6190" s="3">
        <f t="shared" si="576"/>
        <v>43358</v>
      </c>
      <c r="B6190">
        <v>9</v>
      </c>
      <c r="C6190">
        <v>15</v>
      </c>
      <c r="D6190">
        <v>21</v>
      </c>
      <c r="E6190">
        <v>0</v>
      </c>
      <c r="F6190" s="1">
        <f>VLOOKUP(A6190,Weather!$A$1:$E$366, 5)</f>
        <v>0.99090909090909018</v>
      </c>
      <c r="G6190" s="1">
        <f>VLOOKUP(D6190, Fall!$A$1:$E$25, 2)</f>
        <v>366.07142857142799</v>
      </c>
      <c r="H6190" s="1">
        <f>VLOOKUP(D6190, Fall!$A$1:$E$25, 3)</f>
        <v>305.62638808916603</v>
      </c>
      <c r="I6190" s="1">
        <f>VLOOKUP(D6190, Fall!$A$1:$E$25, 5)</f>
        <v>271.929824561403</v>
      </c>
      <c r="J6190" s="1">
        <f t="shared" si="577"/>
        <v>271.929824561403</v>
      </c>
      <c r="K6190" s="47">
        <f t="shared" si="578"/>
        <v>5.0872696492507998</v>
      </c>
      <c r="L6190" s="48">
        <f>Solar!K6207/1000*Variables!$B$3</f>
        <v>0</v>
      </c>
      <c r="M6190">
        <f>IF(E6190=1, VLOOKUP(D6190, Sheet1!$A$2:$C$26, 2), Sheet1!$C$3)</f>
        <v>0.18637999999999999</v>
      </c>
      <c r="N6190" s="1">
        <f>'Electricity Rates'!$J$2</f>
        <v>0.24729999999999999</v>
      </c>
      <c r="O6190" s="145">
        <f>L6190-K6190</f>
        <v>-5.0872696492507998</v>
      </c>
      <c r="P6190">
        <f t="shared" si="579"/>
        <v>1.2580817842597227</v>
      </c>
      <c r="Q6190">
        <f>IF(O6190&gt;0, IF(Q6189+O6190*Variables!$B$5&lt;Variables!$B$4, Q6189+O6190*Variables!$B$5, Variables!$B$4), IF(Q6189&gt;-O6190, Q6189+O6190/Variables!$B$5, 0))</f>
        <v>81.231234529663638</v>
      </c>
      <c r="R6190">
        <f>IF(O6190&gt;0, 0, IF(Q6189&gt;-O6190, 0, -O6190 - Q6189*Variables!$B$5))</f>
        <v>0</v>
      </c>
      <c r="S6190">
        <f t="shared" si="580"/>
        <v>0</v>
      </c>
      <c r="T6190">
        <f t="shared" si="581"/>
        <v>0</v>
      </c>
    </row>
    <row r="6191" spans="1:20" x14ac:dyDescent="0.3">
      <c r="A6191" s="3">
        <f t="shared" si="576"/>
        <v>43358</v>
      </c>
      <c r="B6191">
        <v>9</v>
      </c>
      <c r="C6191">
        <v>15</v>
      </c>
      <c r="D6191">
        <v>22</v>
      </c>
      <c r="E6191">
        <v>0</v>
      </c>
      <c r="F6191" s="1">
        <f>VLOOKUP(A6191,Weather!$A$1:$E$366, 5)</f>
        <v>0.99090909090909018</v>
      </c>
      <c r="G6191" s="1">
        <f>VLOOKUP(D6191, Fall!$A$1:$E$25, 2)</f>
        <v>330.35714285714198</v>
      </c>
      <c r="H6191" s="1">
        <f>VLOOKUP(D6191, Fall!$A$1:$E$25, 3)</f>
        <v>272.33281237147202</v>
      </c>
      <c r="I6191" s="1">
        <f>VLOOKUP(D6191, Fall!$A$1:$E$25, 5)</f>
        <v>254.385964912281</v>
      </c>
      <c r="J6191" s="1">
        <f t="shared" si="577"/>
        <v>254.385964912281</v>
      </c>
      <c r="K6191" s="47">
        <f t="shared" si="578"/>
        <v>4.7590587041378596</v>
      </c>
      <c r="L6191" s="48">
        <f>Solar!K6208/1000*Variables!$B$3</f>
        <v>0</v>
      </c>
      <c r="M6191">
        <f>IF(E6191=1, VLOOKUP(D6191, Sheet1!$A$2:$C$26, 2), Sheet1!$C$3)</f>
        <v>0.18637999999999999</v>
      </c>
      <c r="N6191" s="1">
        <f>'Electricity Rates'!$J$2</f>
        <v>0.24729999999999999</v>
      </c>
      <c r="O6191" s="145">
        <f>L6191-K6191</f>
        <v>-4.7590587041378596</v>
      </c>
      <c r="P6191">
        <f t="shared" si="579"/>
        <v>1.1769152175332926</v>
      </c>
      <c r="Q6191">
        <f>IF(O6191&gt;0, IF(Q6190+O6191*Variables!$B$5&lt;Variables!$B$4, Q6190+O6191*Variables!$B$5, Variables!$B$4), IF(Q6190&gt;-O6191, Q6190+O6191/Variables!$B$5, 0))</f>
        <v>76.168406121006342</v>
      </c>
      <c r="R6191">
        <f>IF(O6191&gt;0, 0, IF(Q6190&gt;-O6191, 0, -O6191 - Q6190*Variables!$B$5))</f>
        <v>0</v>
      </c>
      <c r="S6191">
        <f t="shared" si="580"/>
        <v>0</v>
      </c>
      <c r="T6191">
        <f t="shared" si="581"/>
        <v>0</v>
      </c>
    </row>
    <row r="6192" spans="1:20" x14ac:dyDescent="0.3">
      <c r="A6192" s="3">
        <f t="shared" si="576"/>
        <v>43358</v>
      </c>
      <c r="B6192">
        <v>9</v>
      </c>
      <c r="C6192">
        <v>15</v>
      </c>
      <c r="D6192">
        <v>23</v>
      </c>
      <c r="E6192">
        <v>0</v>
      </c>
      <c r="F6192" s="1">
        <f>VLOOKUP(A6192,Weather!$A$1:$E$366, 5)</f>
        <v>0.99090909090909018</v>
      </c>
      <c r="G6192" s="1">
        <f>VLOOKUP(D6192, Fall!$A$1:$E$25, 2)</f>
        <v>303.57142857142799</v>
      </c>
      <c r="H6192" s="1">
        <f>VLOOKUP(D6192, Fall!$A$1:$E$25, 3)</f>
        <v>252.67335691371099</v>
      </c>
      <c r="I6192" s="1">
        <f>VLOOKUP(D6192, Fall!$A$1:$E$25, 5)</f>
        <v>254.385964912281</v>
      </c>
      <c r="J6192" s="1">
        <f t="shared" si="577"/>
        <v>254.385964912281</v>
      </c>
      <c r="K6192" s="47">
        <f t="shared" si="578"/>
        <v>4.7590587041378596</v>
      </c>
      <c r="L6192" s="48">
        <f>Solar!K6209/1000*Variables!$B$3</f>
        <v>0</v>
      </c>
      <c r="M6192">
        <f>IF(E6192=1, VLOOKUP(D6192, Sheet1!$A$2:$C$26, 2), Sheet1!$C$3)</f>
        <v>0.18637999999999999</v>
      </c>
      <c r="N6192" s="1">
        <f>'Electricity Rates'!$J$2</f>
        <v>0.24729999999999999</v>
      </c>
      <c r="O6192" s="145">
        <f>L6192-K6192</f>
        <v>-4.7590587041378596</v>
      </c>
      <c r="P6192">
        <f t="shared" si="579"/>
        <v>1.1769152175332926</v>
      </c>
      <c r="Q6192">
        <f>IF(O6192&gt;0, IF(Q6191+O6192*Variables!$B$5&lt;Variables!$B$4, Q6191+O6192*Variables!$B$5, Variables!$B$4), IF(Q6191&gt;-O6192, Q6191+O6192/Variables!$B$5, 0))</f>
        <v>71.105577712349046</v>
      </c>
      <c r="R6192">
        <f>IF(O6192&gt;0, 0, IF(Q6191&gt;-O6192, 0, -O6192 - Q6191*Variables!$B$5))</f>
        <v>0</v>
      </c>
      <c r="S6192">
        <f t="shared" si="580"/>
        <v>0</v>
      </c>
      <c r="T6192">
        <f t="shared" si="581"/>
        <v>0</v>
      </c>
    </row>
    <row r="6193" spans="1:20" x14ac:dyDescent="0.3">
      <c r="A6193" s="3">
        <f t="shared" si="576"/>
        <v>43358</v>
      </c>
      <c r="B6193">
        <v>9</v>
      </c>
      <c r="C6193">
        <v>15</v>
      </c>
      <c r="D6193">
        <v>24</v>
      </c>
      <c r="E6193">
        <v>0</v>
      </c>
      <c r="F6193" s="1">
        <f>VLOOKUP(A6193,Weather!$A$1:$E$366, 5)</f>
        <v>0.99090909090909018</v>
      </c>
      <c r="G6193" s="1">
        <f>VLOOKUP(D6193, Fall!$A$1:$E$25, 2)</f>
        <v>285.71428571428498</v>
      </c>
      <c r="H6193" s="1">
        <f>VLOOKUP(D6193, Fall!$A$1:$E$25, 3)</f>
        <v>237.47635107345499</v>
      </c>
      <c r="I6193" s="1">
        <f>VLOOKUP(D6193, Fall!$A$1:$E$25, 5)</f>
        <v>254.385964912281</v>
      </c>
      <c r="J6193" s="1">
        <f t="shared" si="577"/>
        <v>254.385964912281</v>
      </c>
      <c r="K6193" s="47">
        <f t="shared" si="578"/>
        <v>4.7590587041378596</v>
      </c>
      <c r="L6193" s="48">
        <f>Solar!K6210/1000*Variables!$B$3</f>
        <v>0</v>
      </c>
      <c r="M6193">
        <f>IF(E6193=1, VLOOKUP(D6193, Sheet1!$A$2:$C$26, 2), Sheet1!$C$3)</f>
        <v>0.18637999999999999</v>
      </c>
      <c r="N6193" s="1">
        <f>'Electricity Rates'!$J$2</f>
        <v>0.24729999999999999</v>
      </c>
      <c r="O6193" s="145">
        <f>L6193-K6193</f>
        <v>-4.7590587041378596</v>
      </c>
      <c r="P6193">
        <f t="shared" si="579"/>
        <v>1.1769152175332926</v>
      </c>
      <c r="Q6193">
        <f>IF(O6193&gt;0, IF(Q6192+O6193*Variables!$B$5&lt;Variables!$B$4, Q6192+O6193*Variables!$B$5, Variables!$B$4), IF(Q6192&gt;-O6193, Q6192+O6193/Variables!$B$5, 0))</f>
        <v>66.04274930369175</v>
      </c>
      <c r="R6193">
        <f>IF(O6193&gt;0, 0, IF(Q6192&gt;-O6193, 0, -O6193 - Q6192*Variables!$B$5))</f>
        <v>0</v>
      </c>
      <c r="S6193">
        <f t="shared" si="580"/>
        <v>0</v>
      </c>
      <c r="T6193">
        <f t="shared" si="581"/>
        <v>0</v>
      </c>
    </row>
    <row r="6194" spans="1:20" x14ac:dyDescent="0.3">
      <c r="A6194" s="3">
        <f t="shared" si="576"/>
        <v>43359</v>
      </c>
      <c r="B6194">
        <v>9</v>
      </c>
      <c r="C6194">
        <v>16</v>
      </c>
      <c r="D6194">
        <v>1</v>
      </c>
      <c r="E6194">
        <v>0</v>
      </c>
      <c r="F6194" s="1">
        <f>VLOOKUP(A6194,Weather!$A$1:$E$366, 5)</f>
        <v>0.99090909090909018</v>
      </c>
      <c r="G6194" s="1">
        <f>VLOOKUP(D6194, Fall!$A$1:$E$25, 2)</f>
        <v>276.78571428571399</v>
      </c>
      <c r="H6194" s="1">
        <f>VLOOKUP(D6194, Fall!$A$1:$E$25, 3)</f>
        <v>258.40056395394299</v>
      </c>
      <c r="I6194" s="1">
        <f>VLOOKUP(D6194, Fall!$A$1:$E$25, 5)</f>
        <v>254.385964912281</v>
      </c>
      <c r="J6194" s="1">
        <f t="shared" si="577"/>
        <v>254.385964912281</v>
      </c>
      <c r="K6194" s="47">
        <f t="shared" si="578"/>
        <v>4.7590587041378596</v>
      </c>
      <c r="L6194" s="48">
        <f>Solar!K6211/1000*Variables!$B$3</f>
        <v>0</v>
      </c>
      <c r="M6194">
        <f>IF(E6194=1, VLOOKUP(D6194, Sheet1!$A$2:$C$26, 2), Sheet1!$C$3)</f>
        <v>0.18637999999999999</v>
      </c>
      <c r="N6194" s="1">
        <f>'Electricity Rates'!$J$2</f>
        <v>0.24729999999999999</v>
      </c>
      <c r="O6194" s="145">
        <f>L6194-K6194</f>
        <v>-4.7590587041378596</v>
      </c>
      <c r="P6194">
        <f t="shared" si="579"/>
        <v>1.1769152175332926</v>
      </c>
      <c r="Q6194">
        <f>IF(O6194&gt;0, IF(Q6193+O6194*Variables!$B$5&lt;Variables!$B$4, Q6193+O6194*Variables!$B$5, Variables!$B$4), IF(Q6193&gt;-O6194, Q6193+O6194/Variables!$B$5, 0))</f>
        <v>60.979920895034454</v>
      </c>
      <c r="R6194">
        <f>IF(O6194&gt;0, 0, IF(Q6193&gt;-O6194, 0, -O6194 - Q6193*Variables!$B$5))</f>
        <v>0</v>
      </c>
      <c r="S6194">
        <f t="shared" si="580"/>
        <v>0</v>
      </c>
      <c r="T6194">
        <f t="shared" si="581"/>
        <v>0</v>
      </c>
    </row>
    <row r="6195" spans="1:20" x14ac:dyDescent="0.3">
      <c r="A6195" s="3">
        <f t="shared" si="576"/>
        <v>43359</v>
      </c>
      <c r="B6195">
        <v>9</v>
      </c>
      <c r="C6195">
        <v>16</v>
      </c>
      <c r="D6195">
        <v>2</v>
      </c>
      <c r="E6195">
        <v>0</v>
      </c>
      <c r="F6195" s="1">
        <f>VLOOKUP(A6195,Weather!$A$1:$E$366, 5)</f>
        <v>0.99090909090909018</v>
      </c>
      <c r="G6195" s="1">
        <f>VLOOKUP(D6195, Fall!$A$1:$E$25, 2)</f>
        <v>272.32142857142799</v>
      </c>
      <c r="H6195" s="1">
        <f>VLOOKUP(D6195, Fall!$A$1:$E$25, 3)</f>
        <v>244.53669616981199</v>
      </c>
      <c r="I6195" s="1">
        <f>VLOOKUP(D6195, Fall!$A$1:$E$25, 5)</f>
        <v>254.385964912281</v>
      </c>
      <c r="J6195" s="1">
        <f t="shared" si="577"/>
        <v>254.385964912281</v>
      </c>
      <c r="K6195" s="47">
        <f t="shared" si="578"/>
        <v>4.7590587041378596</v>
      </c>
      <c r="L6195" s="48">
        <f>Solar!K6212/1000*Variables!$B$3</f>
        <v>0</v>
      </c>
      <c r="M6195">
        <f>IF(E6195=1, VLOOKUP(D6195, Sheet1!$A$2:$C$26, 2), Sheet1!$C$3)</f>
        <v>0.18637999999999999</v>
      </c>
      <c r="N6195" s="1">
        <f>'Electricity Rates'!$J$2</f>
        <v>0.24729999999999999</v>
      </c>
      <c r="O6195" s="145">
        <f>L6195-K6195</f>
        <v>-4.7590587041378596</v>
      </c>
      <c r="P6195">
        <f t="shared" si="579"/>
        <v>1.1769152175332926</v>
      </c>
      <c r="Q6195">
        <f>IF(O6195&gt;0, IF(Q6194+O6195*Variables!$B$5&lt;Variables!$B$4, Q6194+O6195*Variables!$B$5, Variables!$B$4), IF(Q6194&gt;-O6195, Q6194+O6195/Variables!$B$5, 0))</f>
        <v>55.917092486377157</v>
      </c>
      <c r="R6195">
        <f>IF(O6195&gt;0, 0, IF(Q6194&gt;-O6195, 0, -O6195 - Q6194*Variables!$B$5))</f>
        <v>0</v>
      </c>
      <c r="S6195">
        <f t="shared" si="580"/>
        <v>0</v>
      </c>
      <c r="T6195">
        <f t="shared" si="581"/>
        <v>0</v>
      </c>
    </row>
    <row r="6196" spans="1:20" x14ac:dyDescent="0.3">
      <c r="A6196" s="3">
        <f t="shared" si="576"/>
        <v>43359</v>
      </c>
      <c r="B6196">
        <v>9</v>
      </c>
      <c r="C6196">
        <v>16</v>
      </c>
      <c r="D6196">
        <v>3</v>
      </c>
      <c r="E6196">
        <v>0</v>
      </c>
      <c r="F6196" s="1">
        <f>VLOOKUP(A6196,Weather!$A$1:$E$366, 5)</f>
        <v>0.99090909090909018</v>
      </c>
      <c r="G6196" s="1">
        <f>VLOOKUP(D6196, Fall!$A$1:$E$25, 2)</f>
        <v>272.32142857142799</v>
      </c>
      <c r="H6196" s="1">
        <f>VLOOKUP(D6196, Fall!$A$1:$E$25, 3)</f>
        <v>252.565207174747</v>
      </c>
      <c r="I6196" s="1">
        <f>VLOOKUP(D6196, Fall!$A$1:$E$25, 5)</f>
        <v>254.385964912281</v>
      </c>
      <c r="J6196" s="1">
        <f t="shared" si="577"/>
        <v>254.385964912281</v>
      </c>
      <c r="K6196" s="47">
        <f t="shared" si="578"/>
        <v>4.7590587041378596</v>
      </c>
      <c r="L6196" s="48">
        <f>Solar!K6213/1000*Variables!$B$3</f>
        <v>0</v>
      </c>
      <c r="M6196">
        <f>IF(E6196=1, VLOOKUP(D6196, Sheet1!$A$2:$C$26, 2), Sheet1!$C$3)</f>
        <v>0.18637999999999999</v>
      </c>
      <c r="N6196" s="1">
        <f>'Electricity Rates'!$J$2</f>
        <v>0.24729999999999999</v>
      </c>
      <c r="O6196" s="145">
        <f>L6196-K6196</f>
        <v>-4.7590587041378596</v>
      </c>
      <c r="P6196">
        <f t="shared" si="579"/>
        <v>1.1769152175332926</v>
      </c>
      <c r="Q6196">
        <f>IF(O6196&gt;0, IF(Q6195+O6196*Variables!$B$5&lt;Variables!$B$4, Q6195+O6196*Variables!$B$5, Variables!$B$4), IF(Q6195&gt;-O6196, Q6195+O6196/Variables!$B$5, 0))</f>
        <v>50.854264077719861</v>
      </c>
      <c r="R6196">
        <f>IF(O6196&gt;0, 0, IF(Q6195&gt;-O6196, 0, -O6196 - Q6195*Variables!$B$5))</f>
        <v>0</v>
      </c>
      <c r="S6196">
        <f t="shared" si="580"/>
        <v>0</v>
      </c>
      <c r="T6196">
        <f t="shared" si="581"/>
        <v>0</v>
      </c>
    </row>
    <row r="6197" spans="1:20" x14ac:dyDescent="0.3">
      <c r="A6197" s="3">
        <f t="shared" si="576"/>
        <v>43359</v>
      </c>
      <c r="B6197">
        <v>9</v>
      </c>
      <c r="C6197">
        <v>16</v>
      </c>
      <c r="D6197">
        <v>4</v>
      </c>
      <c r="E6197">
        <v>0</v>
      </c>
      <c r="F6197" s="1">
        <f>VLOOKUP(A6197,Weather!$A$1:$E$366, 5)</f>
        <v>0.99090909090909018</v>
      </c>
      <c r="G6197" s="1">
        <f>VLOOKUP(D6197, Fall!$A$1:$E$25, 2)</f>
        <v>272.32142857142799</v>
      </c>
      <c r="H6197" s="1">
        <f>VLOOKUP(D6197, Fall!$A$1:$E$25, 3)</f>
        <v>267.50020564283898</v>
      </c>
      <c r="I6197" s="1">
        <f>VLOOKUP(D6197, Fall!$A$1:$E$25, 5)</f>
        <v>254.385964912281</v>
      </c>
      <c r="J6197" s="1">
        <f t="shared" si="577"/>
        <v>254.385964912281</v>
      </c>
      <c r="K6197" s="47">
        <f t="shared" si="578"/>
        <v>4.7590587041378596</v>
      </c>
      <c r="L6197" s="48">
        <f>Solar!K6214/1000*Variables!$B$3</f>
        <v>0</v>
      </c>
      <c r="M6197">
        <f>IF(E6197=1, VLOOKUP(D6197, Sheet1!$A$2:$C$26, 2), Sheet1!$C$3)</f>
        <v>0.18637999999999999</v>
      </c>
      <c r="N6197" s="1">
        <f>'Electricity Rates'!$J$2</f>
        <v>0.24729999999999999</v>
      </c>
      <c r="O6197" s="145">
        <f>L6197-K6197</f>
        <v>-4.7590587041378596</v>
      </c>
      <c r="P6197">
        <f t="shared" si="579"/>
        <v>1.1769152175332926</v>
      </c>
      <c r="Q6197">
        <f>IF(O6197&gt;0, IF(Q6196+O6197*Variables!$B$5&lt;Variables!$B$4, Q6196+O6197*Variables!$B$5, Variables!$B$4), IF(Q6196&gt;-O6197, Q6196+O6197/Variables!$B$5, 0))</f>
        <v>45.791435669062565</v>
      </c>
      <c r="R6197">
        <f>IF(O6197&gt;0, 0, IF(Q6196&gt;-O6197, 0, -O6197 - Q6196*Variables!$B$5))</f>
        <v>0</v>
      </c>
      <c r="S6197">
        <f t="shared" si="580"/>
        <v>0</v>
      </c>
      <c r="T6197">
        <f t="shared" si="581"/>
        <v>0</v>
      </c>
    </row>
    <row r="6198" spans="1:20" x14ac:dyDescent="0.3">
      <c r="A6198" s="3">
        <f t="shared" si="576"/>
        <v>43359</v>
      </c>
      <c r="B6198">
        <v>9</v>
      </c>
      <c r="C6198">
        <v>16</v>
      </c>
      <c r="D6198">
        <v>5</v>
      </c>
      <c r="E6198">
        <v>0</v>
      </c>
      <c r="F6198" s="1">
        <f>VLOOKUP(A6198,Weather!$A$1:$E$366, 5)</f>
        <v>0.99090909090909018</v>
      </c>
      <c r="G6198" s="1">
        <f>VLOOKUP(D6198, Fall!$A$1:$E$25, 2)</f>
        <v>303.57142857142799</v>
      </c>
      <c r="H6198" s="1">
        <f>VLOOKUP(D6198, Fall!$A$1:$E$25, 3)</f>
        <v>277.41442782172697</v>
      </c>
      <c r="I6198" s="1">
        <f>VLOOKUP(D6198, Fall!$A$1:$E$25, 5)</f>
        <v>254.385964912281</v>
      </c>
      <c r="J6198" s="1">
        <f t="shared" si="577"/>
        <v>254.385964912281</v>
      </c>
      <c r="K6198" s="47">
        <f t="shared" si="578"/>
        <v>4.7590587041378596</v>
      </c>
      <c r="L6198" s="48">
        <f>Solar!K6215/1000*Variables!$B$3</f>
        <v>0</v>
      </c>
      <c r="M6198">
        <f>IF(E6198=1, VLOOKUP(D6198, Sheet1!$A$2:$C$26, 2), Sheet1!$C$3)</f>
        <v>0.18637999999999999</v>
      </c>
      <c r="N6198" s="1">
        <f>'Electricity Rates'!$J$2</f>
        <v>0.24729999999999999</v>
      </c>
      <c r="O6198" s="145">
        <f>L6198-K6198</f>
        <v>-4.7590587041378596</v>
      </c>
      <c r="P6198">
        <f t="shared" si="579"/>
        <v>1.1769152175332926</v>
      </c>
      <c r="Q6198">
        <f>IF(O6198&gt;0, IF(Q6197+O6198*Variables!$B$5&lt;Variables!$B$4, Q6197+O6198*Variables!$B$5, Variables!$B$4), IF(Q6197&gt;-O6198, Q6197+O6198/Variables!$B$5, 0))</f>
        <v>40.728607260405269</v>
      </c>
      <c r="R6198">
        <f>IF(O6198&gt;0, 0, IF(Q6197&gt;-O6198, 0, -O6198 - Q6197*Variables!$B$5))</f>
        <v>0</v>
      </c>
      <c r="S6198">
        <f t="shared" si="580"/>
        <v>0</v>
      </c>
      <c r="T6198">
        <f t="shared" si="581"/>
        <v>0</v>
      </c>
    </row>
    <row r="6199" spans="1:20" x14ac:dyDescent="0.3">
      <c r="A6199" s="3">
        <f t="shared" si="576"/>
        <v>43359</v>
      </c>
      <c r="B6199">
        <v>9</v>
      </c>
      <c r="C6199">
        <v>16</v>
      </c>
      <c r="D6199">
        <v>6</v>
      </c>
      <c r="E6199">
        <v>0</v>
      </c>
      <c r="F6199" s="1">
        <f>VLOOKUP(A6199,Weather!$A$1:$E$366, 5)</f>
        <v>0.99090909090909018</v>
      </c>
      <c r="G6199" s="1">
        <f>VLOOKUP(D6199, Fall!$A$1:$E$25, 2)</f>
        <v>401.78571428571399</v>
      </c>
      <c r="H6199" s="1">
        <f>VLOOKUP(D6199, Fall!$A$1:$E$25, 3)</f>
        <v>309.98601628691301</v>
      </c>
      <c r="I6199" s="1">
        <f>VLOOKUP(D6199, Fall!$A$1:$E$25, 5)</f>
        <v>271.929824561403</v>
      </c>
      <c r="J6199" s="1">
        <f t="shared" si="577"/>
        <v>271.929824561403</v>
      </c>
      <c r="K6199" s="47">
        <f t="shared" si="578"/>
        <v>5.0872696492507998</v>
      </c>
      <c r="L6199" s="48">
        <f>Solar!K6216/1000*Variables!$B$3</f>
        <v>0</v>
      </c>
      <c r="M6199">
        <f>IF(E6199=1, VLOOKUP(D6199, Sheet1!$A$2:$C$26, 2), Sheet1!$C$3)</f>
        <v>0.18637999999999999</v>
      </c>
      <c r="N6199" s="1">
        <f>'Electricity Rates'!$J$2</f>
        <v>0.24729999999999999</v>
      </c>
      <c r="O6199" s="145">
        <f>L6199-K6199</f>
        <v>-5.0872696492507998</v>
      </c>
      <c r="P6199">
        <f t="shared" si="579"/>
        <v>1.2580817842597227</v>
      </c>
      <c r="Q6199">
        <f>IF(O6199&gt;0, IF(Q6198+O6199*Variables!$B$5&lt;Variables!$B$4, Q6198+O6199*Variables!$B$5, Variables!$B$4), IF(Q6198&gt;-O6199, Q6198+O6199/Variables!$B$5, 0))</f>
        <v>35.316618271840589</v>
      </c>
      <c r="R6199">
        <f>IF(O6199&gt;0, 0, IF(Q6198&gt;-O6199, 0, -O6199 - Q6198*Variables!$B$5))</f>
        <v>0</v>
      </c>
      <c r="S6199">
        <f t="shared" si="580"/>
        <v>0</v>
      </c>
      <c r="T6199">
        <f t="shared" si="581"/>
        <v>0</v>
      </c>
    </row>
    <row r="6200" spans="1:20" x14ac:dyDescent="0.3">
      <c r="A6200" s="3">
        <f t="shared" si="576"/>
        <v>43359</v>
      </c>
      <c r="B6200">
        <v>9</v>
      </c>
      <c r="C6200">
        <v>16</v>
      </c>
      <c r="D6200">
        <v>7</v>
      </c>
      <c r="E6200">
        <v>0</v>
      </c>
      <c r="F6200" s="1">
        <f>VLOOKUP(A6200,Weather!$A$1:$E$366, 5)</f>
        <v>0.99090909090909018</v>
      </c>
      <c r="G6200" s="1">
        <f>VLOOKUP(D6200, Fall!$A$1:$E$25, 2)</f>
        <v>593.74999999999898</v>
      </c>
      <c r="H6200" s="1">
        <f>VLOOKUP(D6200, Fall!$A$1:$E$25, 3)</f>
        <v>390.39236653779699</v>
      </c>
      <c r="I6200" s="1">
        <f>VLOOKUP(D6200, Fall!$A$1:$E$25, 5)</f>
        <v>263.15789473684202</v>
      </c>
      <c r="J6200" s="1">
        <f t="shared" si="577"/>
        <v>263.15789473684202</v>
      </c>
      <c r="K6200" s="47">
        <f t="shared" si="578"/>
        <v>4.9231641766943302</v>
      </c>
      <c r="L6200" s="48">
        <f>Solar!K6217/1000*Variables!$B$3</f>
        <v>2.1611499999999997</v>
      </c>
      <c r="M6200">
        <f>IF(E6200=1, VLOOKUP(D6200, Sheet1!$A$2:$C$26, 2), Sheet1!$C$3)</f>
        <v>0.18637999999999999</v>
      </c>
      <c r="N6200" s="1">
        <f>'Electricity Rates'!$J$2</f>
        <v>0.24729999999999999</v>
      </c>
      <c r="O6200" s="145">
        <f>L6200-K6200</f>
        <v>-2.7620141766943305</v>
      </c>
      <c r="P6200">
        <f t="shared" si="579"/>
        <v>1.2174985008965078</v>
      </c>
      <c r="Q6200">
        <f>IF(O6200&gt;0, IF(Q6199+O6200*Variables!$B$5&lt;Variables!$B$4, Q6199+O6200*Variables!$B$5, Variables!$B$4), IF(Q6199&gt;-O6200, Q6199+O6200/Variables!$B$5, 0))</f>
        <v>32.378305317910453</v>
      </c>
      <c r="R6200">
        <f>IF(O6200&gt;0, 0, IF(Q6199&gt;-O6200, 0, -O6200 - Q6199*Variables!$B$5))</f>
        <v>0</v>
      </c>
      <c r="S6200">
        <f t="shared" si="580"/>
        <v>0</v>
      </c>
      <c r="T6200">
        <f t="shared" si="581"/>
        <v>0</v>
      </c>
    </row>
    <row r="6201" spans="1:20" x14ac:dyDescent="0.3">
      <c r="A6201" s="3">
        <f t="shared" si="576"/>
        <v>43359</v>
      </c>
      <c r="B6201">
        <v>9</v>
      </c>
      <c r="C6201">
        <v>16</v>
      </c>
      <c r="D6201">
        <v>8</v>
      </c>
      <c r="E6201">
        <v>0</v>
      </c>
      <c r="F6201" s="1">
        <f>VLOOKUP(A6201,Weather!$A$1:$E$366, 5)</f>
        <v>0.99090909090909018</v>
      </c>
      <c r="G6201" s="1">
        <f>VLOOKUP(D6201, Fall!$A$1:$E$25, 2)</f>
        <v>866.07142857142799</v>
      </c>
      <c r="H6201" s="1">
        <f>VLOOKUP(D6201, Fall!$A$1:$E$25, 3)</f>
        <v>561.61059471909198</v>
      </c>
      <c r="I6201" s="1">
        <f>VLOOKUP(D6201, Fall!$A$1:$E$25, 5)</f>
        <v>271.929824561403</v>
      </c>
      <c r="J6201" s="1">
        <f t="shared" si="577"/>
        <v>271.929824561403</v>
      </c>
      <c r="K6201" s="47">
        <f t="shared" si="578"/>
        <v>5.0872696492507998</v>
      </c>
      <c r="L6201" s="48">
        <f>Solar!K6218/1000*Variables!$B$3</f>
        <v>11.68275</v>
      </c>
      <c r="M6201">
        <f>IF(E6201=1, VLOOKUP(D6201, Sheet1!$A$2:$C$26, 2), Sheet1!$C$3)</f>
        <v>0.18637999999999999</v>
      </c>
      <c r="N6201" s="1">
        <f>'Electricity Rates'!$J$2</f>
        <v>0.24729999999999999</v>
      </c>
      <c r="O6201" s="145">
        <f>L6201-K6201</f>
        <v>6.5954803507492006</v>
      </c>
      <c r="P6201">
        <f t="shared" si="579"/>
        <v>1.2580817842597227</v>
      </c>
      <c r="Q6201">
        <f>IF(O6201&gt;0, IF(Q6200+O6201*Variables!$B$5&lt;Variables!$B$4, Q6200+O6201*Variables!$B$5, Variables!$B$4), IF(Q6200&gt;-O6201, Q6200+O6201/Variables!$B$5, 0))</f>
        <v>38.578056847614704</v>
      </c>
      <c r="R6201">
        <f>IF(O6201&gt;0, 0, IF(Q6200&gt;-O6201, 0, -O6201 - Q6200*Variables!$B$5))</f>
        <v>0</v>
      </c>
      <c r="S6201">
        <f t="shared" si="580"/>
        <v>0</v>
      </c>
      <c r="T6201">
        <f t="shared" si="581"/>
        <v>0</v>
      </c>
    </row>
    <row r="6202" spans="1:20" x14ac:dyDescent="0.3">
      <c r="A6202" s="3">
        <f t="shared" si="576"/>
        <v>43359</v>
      </c>
      <c r="B6202">
        <v>9</v>
      </c>
      <c r="C6202">
        <v>16</v>
      </c>
      <c r="D6202">
        <v>9</v>
      </c>
      <c r="E6202">
        <v>0</v>
      </c>
      <c r="F6202" s="1">
        <f>VLOOKUP(A6202,Weather!$A$1:$E$366, 5)</f>
        <v>0.99090909090909018</v>
      </c>
      <c r="G6202" s="1">
        <f>VLOOKUP(D6202, Fall!$A$1:$E$25, 2)</f>
        <v>1080.3571428571399</v>
      </c>
      <c r="H6202" s="1">
        <f>VLOOKUP(D6202, Fall!$A$1:$E$25, 3)</f>
        <v>760.17932055605797</v>
      </c>
      <c r="I6202" s="1">
        <f>VLOOKUP(D6202, Fall!$A$1:$E$25, 5)</f>
        <v>311.40350877192998</v>
      </c>
      <c r="J6202" s="1">
        <f t="shared" si="577"/>
        <v>311.40350877192998</v>
      </c>
      <c r="K6202" s="47">
        <f t="shared" si="578"/>
        <v>5.8257442757549622</v>
      </c>
      <c r="L6202" s="48">
        <f>Solar!K6219/1000*Variables!$B$3</f>
        <v>21.6435</v>
      </c>
      <c r="M6202">
        <f>IF(E6202=1, VLOOKUP(D6202, Sheet1!$A$2:$C$26, 2), Sheet1!$C$3)</f>
        <v>0.18637999999999999</v>
      </c>
      <c r="N6202" s="1">
        <f>'Electricity Rates'!$J$2</f>
        <v>0.24729999999999999</v>
      </c>
      <c r="O6202" s="145">
        <f>L6202-K6202</f>
        <v>15.817755724245037</v>
      </c>
      <c r="P6202">
        <f t="shared" si="579"/>
        <v>1.4407065593942021</v>
      </c>
      <c r="Q6202">
        <f>IF(O6202&gt;0, IF(Q6201+O6202*Variables!$B$5&lt;Variables!$B$4, Q6201+O6202*Variables!$B$5, Variables!$B$4), IF(Q6201&gt;-O6202, Q6201+O6202/Variables!$B$5, 0))</f>
        <v>53.446747228405037</v>
      </c>
      <c r="R6202">
        <f>IF(O6202&gt;0, 0, IF(Q6201&gt;-O6202, 0, -O6202 - Q6201*Variables!$B$5))</f>
        <v>0</v>
      </c>
      <c r="S6202">
        <f t="shared" si="580"/>
        <v>0</v>
      </c>
      <c r="T6202">
        <f t="shared" si="581"/>
        <v>0</v>
      </c>
    </row>
    <row r="6203" spans="1:20" x14ac:dyDescent="0.3">
      <c r="A6203" s="3">
        <f t="shared" si="576"/>
        <v>43359</v>
      </c>
      <c r="B6203">
        <v>9</v>
      </c>
      <c r="C6203">
        <v>16</v>
      </c>
      <c r="D6203">
        <v>10</v>
      </c>
      <c r="E6203">
        <v>0</v>
      </c>
      <c r="F6203" s="1">
        <f>VLOOKUP(A6203,Weather!$A$1:$E$366, 5)</f>
        <v>0.99090909090909018</v>
      </c>
      <c r="G6203" s="1">
        <f>VLOOKUP(D6203, Fall!$A$1:$E$25, 2)</f>
        <v>1205.3571428571399</v>
      </c>
      <c r="H6203" s="1">
        <f>VLOOKUP(D6203, Fall!$A$1:$E$25, 3)</f>
        <v>904.12930821748796</v>
      </c>
      <c r="I6203" s="1">
        <f>VLOOKUP(D6203, Fall!$A$1:$E$25, 5)</f>
        <v>359.64912280701702</v>
      </c>
      <c r="J6203" s="1">
        <f t="shared" si="577"/>
        <v>359.64912280701702</v>
      </c>
      <c r="K6203" s="47">
        <f t="shared" si="578"/>
        <v>6.7283243748155765</v>
      </c>
      <c r="L6203" s="48">
        <f>Solar!K6220/1000*Variables!$B$3</f>
        <v>29.743500000000001</v>
      </c>
      <c r="M6203">
        <f>IF(E6203=1, VLOOKUP(D6203, Sheet1!$A$2:$C$26, 2), Sheet1!$C$3)</f>
        <v>0.18637999999999999</v>
      </c>
      <c r="N6203" s="1">
        <f>'Electricity Rates'!$J$2</f>
        <v>0.24729999999999999</v>
      </c>
      <c r="O6203" s="145">
        <f>L6203-K6203</f>
        <v>23.015175625184426</v>
      </c>
      <c r="P6203">
        <f t="shared" si="579"/>
        <v>1.663914617891892</v>
      </c>
      <c r="Q6203">
        <f>IF(O6203&gt;0, IF(Q6202+O6203*Variables!$B$5&lt;Variables!$B$4, Q6202+O6203*Variables!$B$5, Variables!$B$4), IF(Q6202&gt;-O6203, Q6202+O6203/Variables!$B$5, 0))</f>
        <v>75.0810123160784</v>
      </c>
      <c r="R6203">
        <f>IF(O6203&gt;0, 0, IF(Q6202&gt;-O6203, 0, -O6203 - Q6202*Variables!$B$5))</f>
        <v>0</v>
      </c>
      <c r="S6203">
        <f t="shared" si="580"/>
        <v>0</v>
      </c>
      <c r="T6203">
        <f t="shared" si="581"/>
        <v>0</v>
      </c>
    </row>
    <row r="6204" spans="1:20" x14ac:dyDescent="0.3">
      <c r="A6204" s="3">
        <f t="shared" si="576"/>
        <v>43359</v>
      </c>
      <c r="B6204">
        <v>9</v>
      </c>
      <c r="C6204">
        <v>16</v>
      </c>
      <c r="D6204">
        <v>11</v>
      </c>
      <c r="E6204">
        <v>0</v>
      </c>
      <c r="F6204" s="1">
        <f>VLOOKUP(A6204,Weather!$A$1:$E$366, 5)</f>
        <v>0.99090909090909018</v>
      </c>
      <c r="G6204" s="1">
        <f>VLOOKUP(D6204, Fall!$A$1:$E$25, 2)</f>
        <v>1290.17857142857</v>
      </c>
      <c r="H6204" s="1">
        <f>VLOOKUP(D6204, Fall!$A$1:$E$25, 3)</f>
        <v>975.19947355433101</v>
      </c>
      <c r="I6204" s="1">
        <f>VLOOKUP(D6204, Fall!$A$1:$E$25, 5)</f>
        <v>377.19298245613999</v>
      </c>
      <c r="J6204" s="1">
        <f t="shared" si="577"/>
        <v>377.19298245613999</v>
      </c>
      <c r="K6204" s="47">
        <f t="shared" si="578"/>
        <v>7.0565353199285354</v>
      </c>
      <c r="L6204" s="48">
        <f>Solar!K6221/1000*Variables!$B$3</f>
        <v>34.905200000000001</v>
      </c>
      <c r="M6204">
        <f>IF(E6204=1, VLOOKUP(D6204, Sheet1!$A$2:$C$26, 2), Sheet1!$C$3)</f>
        <v>0.18637999999999999</v>
      </c>
      <c r="N6204" s="1">
        <f>'Electricity Rates'!$J$2</f>
        <v>0.24729999999999999</v>
      </c>
      <c r="O6204" s="145">
        <f>L6204-K6204</f>
        <v>27.848664680071465</v>
      </c>
      <c r="P6204">
        <f t="shared" si="579"/>
        <v>1.7450811846183267</v>
      </c>
      <c r="Q6204">
        <f>IF(O6204&gt;0, IF(Q6203+O6204*Variables!$B$5&lt;Variables!$B$4, Q6203+O6204*Variables!$B$5, Variables!$B$4), IF(Q6203&gt;-O6204, Q6203+O6204/Variables!$B$5, 0))</f>
        <v>100</v>
      </c>
      <c r="R6204">
        <f>IF(O6204&gt;0, 0, IF(Q6203&gt;-O6204, 0, -O6204 - Q6203*Variables!$B$5))</f>
        <v>0</v>
      </c>
      <c r="S6204">
        <f t="shared" si="580"/>
        <v>0</v>
      </c>
      <c r="T6204">
        <f t="shared" si="581"/>
        <v>0</v>
      </c>
    </row>
    <row r="6205" spans="1:20" x14ac:dyDescent="0.3">
      <c r="A6205" s="3">
        <f t="shared" si="576"/>
        <v>43359</v>
      </c>
      <c r="B6205">
        <v>9</v>
      </c>
      <c r="C6205">
        <v>16</v>
      </c>
      <c r="D6205">
        <v>12</v>
      </c>
      <c r="E6205">
        <v>0</v>
      </c>
      <c r="F6205" s="1">
        <f>VLOOKUP(A6205,Weather!$A$1:$E$366, 5)</f>
        <v>0.99090909090909018</v>
      </c>
      <c r="G6205" s="1">
        <f>VLOOKUP(D6205, Fall!$A$1:$E$25, 2)</f>
        <v>1366.07142857142</v>
      </c>
      <c r="H6205" s="1">
        <f>VLOOKUP(D6205, Fall!$A$1:$E$25, 3)</f>
        <v>996.442378876367</v>
      </c>
      <c r="I6205" s="1">
        <f>VLOOKUP(D6205, Fall!$A$1:$E$25, 5)</f>
        <v>368.42105263157799</v>
      </c>
      <c r="J6205" s="1">
        <f t="shared" si="577"/>
        <v>368.42105263157799</v>
      </c>
      <c r="K6205" s="47">
        <f t="shared" si="578"/>
        <v>6.8924298473720462</v>
      </c>
      <c r="L6205" s="48">
        <f>Solar!K6222/1000*Variables!$B$3</f>
        <v>37.310750000000006</v>
      </c>
      <c r="M6205">
        <f>IF(E6205=1, VLOOKUP(D6205, Sheet1!$A$2:$C$26, 2), Sheet1!$C$3)</f>
        <v>0.18637999999999999</v>
      </c>
      <c r="N6205" s="1">
        <f>'Electricity Rates'!$J$2</f>
        <v>0.24729999999999999</v>
      </c>
      <c r="O6205" s="145">
        <f>L6205-K6205</f>
        <v>30.41832015262796</v>
      </c>
      <c r="P6205">
        <f t="shared" si="579"/>
        <v>1.7044979012551069</v>
      </c>
      <c r="Q6205">
        <f>IF(O6205&gt;0, IF(Q6204+O6205*Variables!$B$5&lt;Variables!$B$4, Q6204+O6205*Variables!$B$5, Variables!$B$4), IF(Q6204&gt;-O6205, Q6204+O6205/Variables!$B$5, 0))</f>
        <v>100</v>
      </c>
      <c r="R6205">
        <f>IF(O6205&gt;0, 0, IF(Q6204&gt;-O6205, 0, -O6205 - Q6204*Variables!$B$5))</f>
        <v>0</v>
      </c>
      <c r="S6205">
        <f t="shared" si="580"/>
        <v>0</v>
      </c>
      <c r="T6205">
        <f t="shared" si="581"/>
        <v>0</v>
      </c>
    </row>
    <row r="6206" spans="1:20" x14ac:dyDescent="0.3">
      <c r="A6206" s="3">
        <f t="shared" si="576"/>
        <v>43359</v>
      </c>
      <c r="B6206">
        <v>9</v>
      </c>
      <c r="C6206">
        <v>16</v>
      </c>
      <c r="D6206">
        <v>13</v>
      </c>
      <c r="E6206">
        <v>0</v>
      </c>
      <c r="F6206" s="1">
        <f>VLOOKUP(A6206,Weather!$A$1:$E$366, 5)</f>
        <v>0.99090909090909018</v>
      </c>
      <c r="G6206" s="1">
        <f>VLOOKUP(D6206, Fall!$A$1:$E$25, 2)</f>
        <v>1446.42857142857</v>
      </c>
      <c r="H6206" s="1">
        <f>VLOOKUP(D6206, Fall!$A$1:$E$25, 3)</f>
        <v>1031.4839187299399</v>
      </c>
      <c r="I6206" s="1">
        <f>VLOOKUP(D6206, Fall!$A$1:$E$25, 5)</f>
        <v>350.87719298245599</v>
      </c>
      <c r="J6206" s="1">
        <f t="shared" si="577"/>
        <v>350.87719298245599</v>
      </c>
      <c r="K6206" s="47">
        <f t="shared" si="578"/>
        <v>6.564218902259106</v>
      </c>
      <c r="L6206" s="48">
        <f>Solar!K6223/1000*Variables!$B$3</f>
        <v>39.428500000000007</v>
      </c>
      <c r="M6206">
        <f>IF(E6206=1, VLOOKUP(D6206, Sheet1!$A$2:$C$26, 2), Sheet1!$C$3)</f>
        <v>0.18637999999999999</v>
      </c>
      <c r="N6206" s="1">
        <f>'Electricity Rates'!$J$2</f>
        <v>0.24729999999999999</v>
      </c>
      <c r="O6206" s="145">
        <f>L6206-K6206</f>
        <v>32.8642810977409</v>
      </c>
      <c r="P6206">
        <f t="shared" si="579"/>
        <v>1.6233313345286768</v>
      </c>
      <c r="Q6206">
        <f>IF(O6206&gt;0, IF(Q6205+O6206*Variables!$B$5&lt;Variables!$B$4, Q6205+O6206*Variables!$B$5, Variables!$B$4), IF(Q6205&gt;-O6206, Q6205+O6206/Variables!$B$5, 0))</f>
        <v>100</v>
      </c>
      <c r="R6206">
        <f>IF(O6206&gt;0, 0, IF(Q6205&gt;-O6206, 0, -O6206 - Q6205*Variables!$B$5))</f>
        <v>0</v>
      </c>
      <c r="S6206">
        <f t="shared" si="580"/>
        <v>0</v>
      </c>
      <c r="T6206">
        <f t="shared" si="581"/>
        <v>0</v>
      </c>
    </row>
    <row r="6207" spans="1:20" x14ac:dyDescent="0.3">
      <c r="A6207" s="3">
        <f t="shared" si="576"/>
        <v>43359</v>
      </c>
      <c r="B6207">
        <v>9</v>
      </c>
      <c r="C6207">
        <v>16</v>
      </c>
      <c r="D6207">
        <v>14</v>
      </c>
      <c r="E6207">
        <v>0</v>
      </c>
      <c r="F6207" s="1">
        <f>VLOOKUP(A6207,Weather!$A$1:$E$366, 5)</f>
        <v>0.99090909090909018</v>
      </c>
      <c r="G6207" s="1">
        <f>VLOOKUP(D6207, Fall!$A$1:$E$25, 2)</f>
        <v>1482.1428571428501</v>
      </c>
      <c r="H6207" s="1">
        <f>VLOOKUP(D6207, Fall!$A$1:$E$25, 3)</f>
        <v>1052.56230978037</v>
      </c>
      <c r="I6207" s="1">
        <f>VLOOKUP(D6207, Fall!$A$1:$E$25, 5)</f>
        <v>342.105263157894</v>
      </c>
      <c r="J6207" s="1">
        <f t="shared" si="577"/>
        <v>342.105263157894</v>
      </c>
      <c r="K6207" s="47">
        <f t="shared" si="578"/>
        <v>6.4001134297026177</v>
      </c>
      <c r="L6207" s="48">
        <f>Solar!K6224/1000*Variables!$B$3</f>
        <v>36.942050000000002</v>
      </c>
      <c r="M6207">
        <f>IF(E6207=1, VLOOKUP(D6207, Sheet1!$A$2:$C$26, 2), Sheet1!$C$3)</f>
        <v>0.18637999999999999</v>
      </c>
      <c r="N6207" s="1">
        <f>'Electricity Rates'!$J$2</f>
        <v>0.24729999999999999</v>
      </c>
      <c r="O6207" s="145">
        <f>L6207-K6207</f>
        <v>30.541936570297384</v>
      </c>
      <c r="P6207">
        <f t="shared" si="579"/>
        <v>1.5827480511654572</v>
      </c>
      <c r="Q6207">
        <f>IF(O6207&gt;0, IF(Q6206+O6207*Variables!$B$5&lt;Variables!$B$4, Q6206+O6207*Variables!$B$5, Variables!$B$4), IF(Q6206&gt;-O6207, Q6206+O6207/Variables!$B$5, 0))</f>
        <v>100</v>
      </c>
      <c r="R6207">
        <f>IF(O6207&gt;0, 0, IF(Q6206&gt;-O6207, 0, -O6207 - Q6206*Variables!$B$5))</f>
        <v>0</v>
      </c>
      <c r="S6207">
        <f t="shared" si="580"/>
        <v>0</v>
      </c>
      <c r="T6207">
        <f t="shared" si="581"/>
        <v>0</v>
      </c>
    </row>
    <row r="6208" spans="1:20" x14ac:dyDescent="0.3">
      <c r="A6208" s="3">
        <f t="shared" si="576"/>
        <v>43359</v>
      </c>
      <c r="B6208">
        <v>9</v>
      </c>
      <c r="C6208">
        <v>16</v>
      </c>
      <c r="D6208">
        <v>15</v>
      </c>
      <c r="E6208">
        <v>0</v>
      </c>
      <c r="F6208" s="1">
        <f>VLOOKUP(A6208,Weather!$A$1:$E$366, 5)</f>
        <v>0.99090909090909018</v>
      </c>
      <c r="G6208" s="1">
        <f>VLOOKUP(D6208, Fall!$A$1:$E$25, 2)</f>
        <v>1437.5</v>
      </c>
      <c r="H6208" s="1">
        <f>VLOOKUP(D6208, Fall!$A$1:$E$25, 3)</f>
        <v>1060.00658057086</v>
      </c>
      <c r="I6208" s="1">
        <f>VLOOKUP(D6208, Fall!$A$1:$E$25, 5)</f>
        <v>328.94736842105198</v>
      </c>
      <c r="J6208" s="1">
        <f t="shared" si="577"/>
        <v>328.94736842105198</v>
      </c>
      <c r="K6208" s="47">
        <f t="shared" si="578"/>
        <v>6.1539552208679025</v>
      </c>
      <c r="L6208" s="48">
        <f>Solar!K6225/1000*Variables!$B$3</f>
        <v>31.451400000000003</v>
      </c>
      <c r="M6208">
        <f>IF(E6208=1, VLOOKUP(D6208, Sheet1!$A$2:$C$26, 2), Sheet1!$C$3)</f>
        <v>0.18637999999999999</v>
      </c>
      <c r="N6208" s="1">
        <f>'Electricity Rates'!$J$2</f>
        <v>0.24729999999999999</v>
      </c>
      <c r="O6208" s="145">
        <f>L6208-K6208</f>
        <v>25.2974447791321</v>
      </c>
      <c r="P6208">
        <f t="shared" si="579"/>
        <v>1.5218731261206322</v>
      </c>
      <c r="Q6208">
        <f>IF(O6208&gt;0, IF(Q6207+O6208*Variables!$B$5&lt;Variables!$B$4, Q6207+O6208*Variables!$B$5, Variables!$B$4), IF(Q6207&gt;-O6208, Q6207+O6208/Variables!$B$5, 0))</f>
        <v>100</v>
      </c>
      <c r="R6208">
        <f>IF(O6208&gt;0, 0, IF(Q6207&gt;-O6208, 0, -O6208 - Q6207*Variables!$B$5))</f>
        <v>0</v>
      </c>
      <c r="S6208">
        <f t="shared" si="580"/>
        <v>0</v>
      </c>
      <c r="T6208">
        <f t="shared" si="581"/>
        <v>0</v>
      </c>
    </row>
    <row r="6209" spans="1:20" x14ac:dyDescent="0.3">
      <c r="A6209" s="3">
        <f t="shared" si="576"/>
        <v>43359</v>
      </c>
      <c r="B6209">
        <v>9</v>
      </c>
      <c r="C6209">
        <v>16</v>
      </c>
      <c r="D6209">
        <v>16</v>
      </c>
      <c r="E6209">
        <v>0</v>
      </c>
      <c r="F6209" s="1">
        <f>VLOOKUP(A6209,Weather!$A$1:$E$366, 5)</f>
        <v>0.99090909090909018</v>
      </c>
      <c r="G6209" s="1">
        <f>VLOOKUP(D6209, Fall!$A$1:$E$25, 2)</f>
        <v>1348.2142857142801</v>
      </c>
      <c r="H6209" s="1">
        <f>VLOOKUP(D6209, Fall!$A$1:$E$25, 3)</f>
        <v>1003.98947108661</v>
      </c>
      <c r="I6209" s="1">
        <f>VLOOKUP(D6209, Fall!$A$1:$E$25, 5)</f>
        <v>298.24561403508801</v>
      </c>
      <c r="J6209" s="1">
        <f t="shared" si="577"/>
        <v>298.24561403508801</v>
      </c>
      <c r="K6209" s="47">
        <f t="shared" si="578"/>
        <v>5.5795860669202471</v>
      </c>
      <c r="L6209" s="48">
        <f>Solar!K6226/1000*Variables!$B$3</f>
        <v>23.254150000000003</v>
      </c>
      <c r="M6209">
        <f>IF(E6209=1, VLOOKUP(D6209, Sheet1!$A$2:$C$26, 2), Sheet1!$C$3)</f>
        <v>0.18637999999999999</v>
      </c>
      <c r="N6209" s="1">
        <f>'Electricity Rates'!$J$2</f>
        <v>0.24729999999999999</v>
      </c>
      <c r="O6209" s="145">
        <f>L6209-K6209</f>
        <v>17.674563933079757</v>
      </c>
      <c r="P6209">
        <f t="shared" si="579"/>
        <v>1.3798316343493771</v>
      </c>
      <c r="Q6209">
        <f>IF(O6209&gt;0, IF(Q6208+O6209*Variables!$B$5&lt;Variables!$B$4, Q6208+O6209*Variables!$B$5, Variables!$B$4), IF(Q6208&gt;-O6209, Q6208+O6209/Variables!$B$5, 0))</f>
        <v>100</v>
      </c>
      <c r="R6209">
        <f>IF(O6209&gt;0, 0, IF(Q6208&gt;-O6209, 0, -O6209 - Q6208*Variables!$B$5))</f>
        <v>0</v>
      </c>
      <c r="S6209">
        <f t="shared" si="580"/>
        <v>0</v>
      </c>
      <c r="T6209">
        <f t="shared" si="581"/>
        <v>0</v>
      </c>
    </row>
    <row r="6210" spans="1:20" x14ac:dyDescent="0.3">
      <c r="A6210" s="3">
        <f t="shared" si="576"/>
        <v>43359</v>
      </c>
      <c r="B6210">
        <v>9</v>
      </c>
      <c r="C6210">
        <v>16</v>
      </c>
      <c r="D6210">
        <v>17</v>
      </c>
      <c r="E6210">
        <v>0</v>
      </c>
      <c r="F6210" s="1">
        <f>VLOOKUP(A6210,Weather!$A$1:$E$366, 5)</f>
        <v>0.99090909090909018</v>
      </c>
      <c r="G6210" s="1">
        <f>VLOOKUP(D6210, Fall!$A$1:$E$25, 2)</f>
        <v>1080.3571428571399</v>
      </c>
      <c r="H6210" s="1">
        <f>VLOOKUP(D6210, Fall!$A$1:$E$25, 3)</f>
        <v>794.90091642515802</v>
      </c>
      <c r="I6210" s="1">
        <f>VLOOKUP(D6210, Fall!$A$1:$E$25, 5)</f>
        <v>263.15789473684202</v>
      </c>
      <c r="J6210" s="1">
        <f t="shared" si="577"/>
        <v>263.15789473684202</v>
      </c>
      <c r="K6210" s="47">
        <f t="shared" si="578"/>
        <v>4.9231641766943302</v>
      </c>
      <c r="L6210" s="48">
        <f>Solar!K6227/1000*Variables!$B$3</f>
        <v>13.123750000000001</v>
      </c>
      <c r="M6210">
        <f>IF(E6210=1, VLOOKUP(D6210, Sheet1!$A$2:$C$26, 2), Sheet1!$C$3)</f>
        <v>0.18637999999999999</v>
      </c>
      <c r="N6210" s="1">
        <f>'Electricity Rates'!$J$2</f>
        <v>0.24729999999999999</v>
      </c>
      <c r="O6210" s="145">
        <f>L6210-K6210</f>
        <v>8.200585823305671</v>
      </c>
      <c r="P6210">
        <f t="shared" si="579"/>
        <v>1.2174985008965078</v>
      </c>
      <c r="Q6210">
        <f>IF(O6210&gt;0, IF(Q6209+O6210*Variables!$B$5&lt;Variables!$B$4, Q6209+O6210*Variables!$B$5, Variables!$B$4), IF(Q6209&gt;-O6210, Q6209+O6210/Variables!$B$5, 0))</f>
        <v>100</v>
      </c>
      <c r="R6210">
        <f>IF(O6210&gt;0, 0, IF(Q6209&gt;-O6210, 0, -O6210 - Q6209*Variables!$B$5))</f>
        <v>0</v>
      </c>
      <c r="S6210">
        <f t="shared" si="580"/>
        <v>0</v>
      </c>
      <c r="T6210">
        <f t="shared" si="581"/>
        <v>0</v>
      </c>
    </row>
    <row r="6211" spans="1:20" x14ac:dyDescent="0.3">
      <c r="A6211" s="3">
        <f t="shared" ref="A6211:A6274" si="582">DATE(2018, B6211, C6211)</f>
        <v>43359</v>
      </c>
      <c r="B6211">
        <v>9</v>
      </c>
      <c r="C6211">
        <v>16</v>
      </c>
      <c r="D6211">
        <v>18</v>
      </c>
      <c r="E6211">
        <v>0</v>
      </c>
      <c r="F6211" s="1">
        <f>VLOOKUP(A6211,Weather!$A$1:$E$366, 5)</f>
        <v>0.99090909090909018</v>
      </c>
      <c r="G6211" s="1">
        <f>VLOOKUP(D6211, Fall!$A$1:$E$25, 2)</f>
        <v>678.57142857142799</v>
      </c>
      <c r="H6211" s="1">
        <f>VLOOKUP(D6211, Fall!$A$1:$E$25, 3)</f>
        <v>583.61400485626905</v>
      </c>
      <c r="I6211" s="1">
        <f>VLOOKUP(D6211, Fall!$A$1:$E$25, 5)</f>
        <v>280.70175438596499</v>
      </c>
      <c r="J6211" s="1">
        <f t="shared" ref="J6211:J6274" si="583">IF(E6211=0, I6211, H6211 + (G6211-H6211)*F6211)</f>
        <v>280.70175438596499</v>
      </c>
      <c r="K6211" s="47">
        <f t="shared" ref="K6211:K6274" si="584">J6211*1000/53453</f>
        <v>5.251375121807289</v>
      </c>
      <c r="L6211" s="48">
        <f>Solar!K6228/1000*Variables!$B$3</f>
        <v>3.1321000000000003</v>
      </c>
      <c r="M6211">
        <f>IF(E6211=1, VLOOKUP(D6211, Sheet1!$A$2:$C$26, 2), Sheet1!$C$3)</f>
        <v>0.18637999999999999</v>
      </c>
      <c r="N6211" s="1">
        <f>'Electricity Rates'!$J$2</f>
        <v>0.24729999999999999</v>
      </c>
      <c r="O6211" s="145">
        <f>L6211-K6211</f>
        <v>-2.1192751218072887</v>
      </c>
      <c r="P6211">
        <f t="shared" ref="P6211:P6274" si="585">N6211*K6211</f>
        <v>1.2986650676229425</v>
      </c>
      <c r="Q6211">
        <f>IF(O6211&gt;0, IF(Q6210+O6211*Variables!$B$5&lt;Variables!$B$4, Q6210+O6211*Variables!$B$5, Variables!$B$4), IF(Q6210&gt;-O6211, Q6210+O6211/Variables!$B$5, 0))</f>
        <v>97.745451998077357</v>
      </c>
      <c r="R6211">
        <f>IF(O6211&gt;0, 0, IF(Q6210&gt;-O6211, 0, -O6211 - Q6210*Variables!$B$5))</f>
        <v>0</v>
      </c>
      <c r="S6211">
        <f t="shared" ref="S6211:S6274" si="586">R6211*M6211</f>
        <v>0</v>
      </c>
      <c r="T6211">
        <f t="shared" ref="T6211:T6274" si="587">IF(AND(R6211&gt;0, M6211&gt;0.3), 1, 0)</f>
        <v>0</v>
      </c>
    </row>
    <row r="6212" spans="1:20" x14ac:dyDescent="0.3">
      <c r="A6212" s="3">
        <f t="shared" si="582"/>
        <v>43359</v>
      </c>
      <c r="B6212">
        <v>9</v>
      </c>
      <c r="C6212">
        <v>16</v>
      </c>
      <c r="D6212">
        <v>19</v>
      </c>
      <c r="E6212">
        <v>0</v>
      </c>
      <c r="F6212" s="1">
        <f>VLOOKUP(A6212,Weather!$A$1:$E$366, 5)</f>
        <v>0.99090909090909018</v>
      </c>
      <c r="G6212" s="1">
        <f>VLOOKUP(D6212, Fall!$A$1:$E$25, 2)</f>
        <v>517.85714285714198</v>
      </c>
      <c r="H6212" s="1">
        <f>VLOOKUP(D6212, Fall!$A$1:$E$25, 3)</f>
        <v>442.60593718179598</v>
      </c>
      <c r="I6212" s="1">
        <f>VLOOKUP(D6212, Fall!$A$1:$E$25, 5)</f>
        <v>289.47368421052602</v>
      </c>
      <c r="J6212" s="1">
        <f t="shared" si="583"/>
        <v>289.47368421052602</v>
      </c>
      <c r="K6212" s="47">
        <f t="shared" si="584"/>
        <v>5.4154805943637587</v>
      </c>
      <c r="L6212" s="48">
        <f>Solar!K6229/1000*Variables!$B$3</f>
        <v>0</v>
      </c>
      <c r="M6212">
        <f>IF(E6212=1, VLOOKUP(D6212, Sheet1!$A$2:$C$26, 2), Sheet1!$C$3)</f>
        <v>0.18637999999999999</v>
      </c>
      <c r="N6212" s="1">
        <f>'Electricity Rates'!$J$2</f>
        <v>0.24729999999999999</v>
      </c>
      <c r="O6212" s="145">
        <f>L6212-K6212</f>
        <v>-5.4154805943637587</v>
      </c>
      <c r="P6212">
        <f t="shared" si="585"/>
        <v>1.3392483509861575</v>
      </c>
      <c r="Q6212">
        <f>IF(O6212&gt;0, IF(Q6211+O6212*Variables!$B$5&lt;Variables!$B$4, Q6211+O6212*Variables!$B$5, Variables!$B$4), IF(Q6211&gt;-O6212, Q6211+O6212/Variables!$B$5, 0))</f>
        <v>91.984302429605279</v>
      </c>
      <c r="R6212">
        <f>IF(O6212&gt;0, 0, IF(Q6211&gt;-O6212, 0, -O6212 - Q6211*Variables!$B$5))</f>
        <v>0</v>
      </c>
      <c r="S6212">
        <f t="shared" si="586"/>
        <v>0</v>
      </c>
      <c r="T6212">
        <f t="shared" si="587"/>
        <v>0</v>
      </c>
    </row>
    <row r="6213" spans="1:20" x14ac:dyDescent="0.3">
      <c r="A6213" s="3">
        <f t="shared" si="582"/>
        <v>43359</v>
      </c>
      <c r="B6213">
        <v>9</v>
      </c>
      <c r="C6213">
        <v>16</v>
      </c>
      <c r="D6213">
        <v>20</v>
      </c>
      <c r="E6213">
        <v>0</v>
      </c>
      <c r="F6213" s="1">
        <f>VLOOKUP(A6213,Weather!$A$1:$E$366, 5)</f>
        <v>0.99090909090909018</v>
      </c>
      <c r="G6213" s="1">
        <f>VLOOKUP(D6213, Fall!$A$1:$E$25, 2)</f>
        <v>428.57142857142799</v>
      </c>
      <c r="H6213" s="1">
        <f>VLOOKUP(D6213, Fall!$A$1:$E$25, 3)</f>
        <v>354.11608052009001</v>
      </c>
      <c r="I6213" s="1">
        <f>VLOOKUP(D6213, Fall!$A$1:$E$25, 5)</f>
        <v>263.15789473684202</v>
      </c>
      <c r="J6213" s="1">
        <f t="shared" si="583"/>
        <v>263.15789473684202</v>
      </c>
      <c r="K6213" s="47">
        <f t="shared" si="584"/>
        <v>4.9231641766943302</v>
      </c>
      <c r="L6213" s="48">
        <f>Solar!K6230/1000*Variables!$B$3</f>
        <v>0</v>
      </c>
      <c r="M6213">
        <f>IF(E6213=1, VLOOKUP(D6213, Sheet1!$A$2:$C$26, 2), Sheet1!$C$3)</f>
        <v>0.18637999999999999</v>
      </c>
      <c r="N6213" s="1">
        <f>'Electricity Rates'!$J$2</f>
        <v>0.24729999999999999</v>
      </c>
      <c r="O6213" s="145">
        <f>L6213-K6213</f>
        <v>-4.9231641766943302</v>
      </c>
      <c r="P6213">
        <f t="shared" si="585"/>
        <v>1.2174985008965078</v>
      </c>
      <c r="Q6213">
        <f>IF(O6213&gt;0, IF(Q6212+O6213*Variables!$B$5&lt;Variables!$B$4, Q6212+O6213*Variables!$B$5, Variables!$B$4), IF(Q6212&gt;-O6213, Q6212+O6213/Variables!$B$5, 0))</f>
        <v>86.746893730994287</v>
      </c>
      <c r="R6213">
        <f>IF(O6213&gt;0, 0, IF(Q6212&gt;-O6213, 0, -O6213 - Q6212*Variables!$B$5))</f>
        <v>0</v>
      </c>
      <c r="S6213">
        <f t="shared" si="586"/>
        <v>0</v>
      </c>
      <c r="T6213">
        <f t="shared" si="587"/>
        <v>0</v>
      </c>
    </row>
    <row r="6214" spans="1:20" x14ac:dyDescent="0.3">
      <c r="A6214" s="3">
        <f t="shared" si="582"/>
        <v>43359</v>
      </c>
      <c r="B6214">
        <v>9</v>
      </c>
      <c r="C6214">
        <v>16</v>
      </c>
      <c r="D6214">
        <v>21</v>
      </c>
      <c r="E6214">
        <v>0</v>
      </c>
      <c r="F6214" s="1">
        <f>VLOOKUP(A6214,Weather!$A$1:$E$366, 5)</f>
        <v>0.99090909090909018</v>
      </c>
      <c r="G6214" s="1">
        <f>VLOOKUP(D6214, Fall!$A$1:$E$25, 2)</f>
        <v>366.07142857142799</v>
      </c>
      <c r="H6214" s="1">
        <f>VLOOKUP(D6214, Fall!$A$1:$E$25, 3)</f>
        <v>305.62638808916603</v>
      </c>
      <c r="I6214" s="1">
        <f>VLOOKUP(D6214, Fall!$A$1:$E$25, 5)</f>
        <v>271.929824561403</v>
      </c>
      <c r="J6214" s="1">
        <f t="shared" si="583"/>
        <v>271.929824561403</v>
      </c>
      <c r="K6214" s="47">
        <f t="shared" si="584"/>
        <v>5.0872696492507998</v>
      </c>
      <c r="L6214" s="48">
        <f>Solar!K6231/1000*Variables!$B$3</f>
        <v>0</v>
      </c>
      <c r="M6214">
        <f>IF(E6214=1, VLOOKUP(D6214, Sheet1!$A$2:$C$26, 2), Sheet1!$C$3)</f>
        <v>0.18637999999999999</v>
      </c>
      <c r="N6214" s="1">
        <f>'Electricity Rates'!$J$2</f>
        <v>0.24729999999999999</v>
      </c>
      <c r="O6214" s="145">
        <f>L6214-K6214</f>
        <v>-5.0872696492507998</v>
      </c>
      <c r="P6214">
        <f t="shared" si="585"/>
        <v>1.2580817842597227</v>
      </c>
      <c r="Q6214">
        <f>IF(O6214&gt;0, IF(Q6213+O6214*Variables!$B$5&lt;Variables!$B$4, Q6213+O6214*Variables!$B$5, Variables!$B$4), IF(Q6213&gt;-O6214, Q6213+O6214/Variables!$B$5, 0))</f>
        <v>81.3349047424296</v>
      </c>
      <c r="R6214">
        <f>IF(O6214&gt;0, 0, IF(Q6213&gt;-O6214, 0, -O6214 - Q6213*Variables!$B$5))</f>
        <v>0</v>
      </c>
      <c r="S6214">
        <f t="shared" si="586"/>
        <v>0</v>
      </c>
      <c r="T6214">
        <f t="shared" si="587"/>
        <v>0</v>
      </c>
    </row>
    <row r="6215" spans="1:20" x14ac:dyDescent="0.3">
      <c r="A6215" s="3">
        <f t="shared" si="582"/>
        <v>43359</v>
      </c>
      <c r="B6215">
        <v>9</v>
      </c>
      <c r="C6215">
        <v>16</v>
      </c>
      <c r="D6215">
        <v>22</v>
      </c>
      <c r="E6215">
        <v>0</v>
      </c>
      <c r="F6215" s="1">
        <f>VLOOKUP(A6215,Weather!$A$1:$E$366, 5)</f>
        <v>0.99090909090909018</v>
      </c>
      <c r="G6215" s="1">
        <f>VLOOKUP(D6215, Fall!$A$1:$E$25, 2)</f>
        <v>330.35714285714198</v>
      </c>
      <c r="H6215" s="1">
        <f>VLOOKUP(D6215, Fall!$A$1:$E$25, 3)</f>
        <v>272.33281237147202</v>
      </c>
      <c r="I6215" s="1">
        <f>VLOOKUP(D6215, Fall!$A$1:$E$25, 5)</f>
        <v>254.385964912281</v>
      </c>
      <c r="J6215" s="1">
        <f t="shared" si="583"/>
        <v>254.385964912281</v>
      </c>
      <c r="K6215" s="47">
        <f t="shared" si="584"/>
        <v>4.7590587041378596</v>
      </c>
      <c r="L6215" s="48">
        <f>Solar!K6232/1000*Variables!$B$3</f>
        <v>0</v>
      </c>
      <c r="M6215">
        <f>IF(E6215=1, VLOOKUP(D6215, Sheet1!$A$2:$C$26, 2), Sheet1!$C$3)</f>
        <v>0.18637999999999999</v>
      </c>
      <c r="N6215" s="1">
        <f>'Electricity Rates'!$J$2</f>
        <v>0.24729999999999999</v>
      </c>
      <c r="O6215" s="145">
        <f>L6215-K6215</f>
        <v>-4.7590587041378596</v>
      </c>
      <c r="P6215">
        <f t="shared" si="585"/>
        <v>1.1769152175332926</v>
      </c>
      <c r="Q6215">
        <f>IF(O6215&gt;0, IF(Q6214+O6215*Variables!$B$5&lt;Variables!$B$4, Q6214+O6215*Variables!$B$5, Variables!$B$4), IF(Q6214&gt;-O6215, Q6214+O6215/Variables!$B$5, 0))</f>
        <v>76.272076333772304</v>
      </c>
      <c r="R6215">
        <f>IF(O6215&gt;0, 0, IF(Q6214&gt;-O6215, 0, -O6215 - Q6214*Variables!$B$5))</f>
        <v>0</v>
      </c>
      <c r="S6215">
        <f t="shared" si="586"/>
        <v>0</v>
      </c>
      <c r="T6215">
        <f t="shared" si="587"/>
        <v>0</v>
      </c>
    </row>
    <row r="6216" spans="1:20" x14ac:dyDescent="0.3">
      <c r="A6216" s="3">
        <f t="shared" si="582"/>
        <v>43359</v>
      </c>
      <c r="B6216">
        <v>9</v>
      </c>
      <c r="C6216">
        <v>16</v>
      </c>
      <c r="D6216">
        <v>23</v>
      </c>
      <c r="E6216">
        <v>0</v>
      </c>
      <c r="F6216" s="1">
        <f>VLOOKUP(A6216,Weather!$A$1:$E$366, 5)</f>
        <v>0.99090909090909018</v>
      </c>
      <c r="G6216" s="1">
        <f>VLOOKUP(D6216, Fall!$A$1:$E$25, 2)</f>
        <v>303.57142857142799</v>
      </c>
      <c r="H6216" s="1">
        <f>VLOOKUP(D6216, Fall!$A$1:$E$25, 3)</f>
        <v>252.67335691371099</v>
      </c>
      <c r="I6216" s="1">
        <f>VLOOKUP(D6216, Fall!$A$1:$E$25, 5)</f>
        <v>254.385964912281</v>
      </c>
      <c r="J6216" s="1">
        <f t="shared" si="583"/>
        <v>254.385964912281</v>
      </c>
      <c r="K6216" s="47">
        <f t="shared" si="584"/>
        <v>4.7590587041378596</v>
      </c>
      <c r="L6216" s="48">
        <f>Solar!K6233/1000*Variables!$B$3</f>
        <v>0</v>
      </c>
      <c r="M6216">
        <f>IF(E6216=1, VLOOKUP(D6216, Sheet1!$A$2:$C$26, 2), Sheet1!$C$3)</f>
        <v>0.18637999999999999</v>
      </c>
      <c r="N6216" s="1">
        <f>'Electricity Rates'!$J$2</f>
        <v>0.24729999999999999</v>
      </c>
      <c r="O6216" s="145">
        <f>L6216-K6216</f>
        <v>-4.7590587041378596</v>
      </c>
      <c r="P6216">
        <f t="shared" si="585"/>
        <v>1.1769152175332926</v>
      </c>
      <c r="Q6216">
        <f>IF(O6216&gt;0, IF(Q6215+O6216*Variables!$B$5&lt;Variables!$B$4, Q6215+O6216*Variables!$B$5, Variables!$B$4), IF(Q6215&gt;-O6216, Q6215+O6216/Variables!$B$5, 0))</f>
        <v>71.209247925115008</v>
      </c>
      <c r="R6216">
        <f>IF(O6216&gt;0, 0, IF(Q6215&gt;-O6216, 0, -O6216 - Q6215*Variables!$B$5))</f>
        <v>0</v>
      </c>
      <c r="S6216">
        <f t="shared" si="586"/>
        <v>0</v>
      </c>
      <c r="T6216">
        <f t="shared" si="587"/>
        <v>0</v>
      </c>
    </row>
    <row r="6217" spans="1:20" x14ac:dyDescent="0.3">
      <c r="A6217" s="3">
        <f t="shared" si="582"/>
        <v>43359</v>
      </c>
      <c r="B6217">
        <v>9</v>
      </c>
      <c r="C6217">
        <v>16</v>
      </c>
      <c r="D6217">
        <v>24</v>
      </c>
      <c r="E6217">
        <v>0</v>
      </c>
      <c r="F6217" s="1">
        <f>VLOOKUP(A6217,Weather!$A$1:$E$366, 5)</f>
        <v>0.99090909090909018</v>
      </c>
      <c r="G6217" s="1">
        <f>VLOOKUP(D6217, Fall!$A$1:$E$25, 2)</f>
        <v>285.71428571428498</v>
      </c>
      <c r="H6217" s="1">
        <f>VLOOKUP(D6217, Fall!$A$1:$E$25, 3)</f>
        <v>237.47635107345499</v>
      </c>
      <c r="I6217" s="1">
        <f>VLOOKUP(D6217, Fall!$A$1:$E$25, 5)</f>
        <v>254.385964912281</v>
      </c>
      <c r="J6217" s="1">
        <f t="shared" si="583"/>
        <v>254.385964912281</v>
      </c>
      <c r="K6217" s="47">
        <f t="shared" si="584"/>
        <v>4.7590587041378596</v>
      </c>
      <c r="L6217" s="48">
        <f>Solar!K6234/1000*Variables!$B$3</f>
        <v>0</v>
      </c>
      <c r="M6217">
        <f>IF(E6217=1, VLOOKUP(D6217, Sheet1!$A$2:$C$26, 2), Sheet1!$C$3)</f>
        <v>0.18637999999999999</v>
      </c>
      <c r="N6217" s="1">
        <f>'Electricity Rates'!$J$2</f>
        <v>0.24729999999999999</v>
      </c>
      <c r="O6217" s="145">
        <f>L6217-K6217</f>
        <v>-4.7590587041378596</v>
      </c>
      <c r="P6217">
        <f t="shared" si="585"/>
        <v>1.1769152175332926</v>
      </c>
      <c r="Q6217">
        <f>IF(O6217&gt;0, IF(Q6216+O6217*Variables!$B$5&lt;Variables!$B$4, Q6216+O6217*Variables!$B$5, Variables!$B$4), IF(Q6216&gt;-O6217, Q6216+O6217/Variables!$B$5, 0))</f>
        <v>66.146419516457712</v>
      </c>
      <c r="R6217">
        <f>IF(O6217&gt;0, 0, IF(Q6216&gt;-O6217, 0, -O6217 - Q6216*Variables!$B$5))</f>
        <v>0</v>
      </c>
      <c r="S6217">
        <f t="shared" si="586"/>
        <v>0</v>
      </c>
      <c r="T6217">
        <f t="shared" si="587"/>
        <v>0</v>
      </c>
    </row>
    <row r="6218" spans="1:20" x14ac:dyDescent="0.3">
      <c r="A6218" s="3">
        <f t="shared" si="582"/>
        <v>43360</v>
      </c>
      <c r="B6218">
        <v>9</v>
      </c>
      <c r="C6218">
        <v>17</v>
      </c>
      <c r="D6218">
        <v>1</v>
      </c>
      <c r="E6218">
        <v>1</v>
      </c>
      <c r="F6218" s="1">
        <f>VLOOKUP(A6218,Weather!$A$1:$E$366, 5)</f>
        <v>0.99090909090909018</v>
      </c>
      <c r="G6218" s="1">
        <f>VLOOKUP(D6218, Fall!$A$1:$E$25, 2)</f>
        <v>276.78571428571399</v>
      </c>
      <c r="H6218" s="1">
        <f>VLOOKUP(D6218, Fall!$A$1:$E$25, 3)</f>
        <v>258.40056395394299</v>
      </c>
      <c r="I6218" s="1">
        <f>VLOOKUP(D6218, Fall!$A$1:$E$25, 5)</f>
        <v>254.385964912281</v>
      </c>
      <c r="J6218" s="1">
        <f t="shared" si="583"/>
        <v>276.61857655542514</v>
      </c>
      <c r="K6218" s="47">
        <f t="shared" si="584"/>
        <v>5.1749869334822201</v>
      </c>
      <c r="L6218" s="48">
        <f>Solar!K6235/1000*Variables!$B$3</f>
        <v>0</v>
      </c>
      <c r="M6218">
        <f>IF(E6218=1, VLOOKUP(D6218, Sheet1!$A$2:$C$26, 2), Sheet1!$C$3)</f>
        <v>0.18637999999999999</v>
      </c>
      <c r="N6218" s="1">
        <f>'Electricity Rates'!$J$2</f>
        <v>0.24729999999999999</v>
      </c>
      <c r="O6218" s="145">
        <f>L6218-K6218</f>
        <v>-5.1749869334822201</v>
      </c>
      <c r="P6218">
        <f t="shared" si="585"/>
        <v>1.279774268650153</v>
      </c>
      <c r="Q6218">
        <f>IF(O6218&gt;0, IF(Q6217+O6218*Variables!$B$5&lt;Variables!$B$4, Q6217+O6218*Variables!$B$5, Variables!$B$4), IF(Q6217&gt;-O6218, Q6217+O6218/Variables!$B$5, 0))</f>
        <v>60.641114268072371</v>
      </c>
      <c r="R6218">
        <f>IF(O6218&gt;0, 0, IF(Q6217&gt;-O6218, 0, -O6218 - Q6217*Variables!$B$5))</f>
        <v>0</v>
      </c>
      <c r="S6218">
        <f t="shared" si="586"/>
        <v>0</v>
      </c>
      <c r="T6218">
        <f t="shared" si="587"/>
        <v>0</v>
      </c>
    </row>
    <row r="6219" spans="1:20" x14ac:dyDescent="0.3">
      <c r="A6219" s="3">
        <f t="shared" si="582"/>
        <v>43360</v>
      </c>
      <c r="B6219">
        <v>9</v>
      </c>
      <c r="C6219">
        <v>17</v>
      </c>
      <c r="D6219">
        <v>2</v>
      </c>
      <c r="E6219">
        <v>1</v>
      </c>
      <c r="F6219" s="1">
        <f>VLOOKUP(A6219,Weather!$A$1:$E$366, 5)</f>
        <v>0.99090909090909018</v>
      </c>
      <c r="G6219" s="1">
        <f>VLOOKUP(D6219, Fall!$A$1:$E$25, 2)</f>
        <v>272.32142857142799</v>
      </c>
      <c r="H6219" s="1">
        <f>VLOOKUP(D6219, Fall!$A$1:$E$25, 3)</f>
        <v>244.53669616981199</v>
      </c>
      <c r="I6219" s="1">
        <f>VLOOKUP(D6219, Fall!$A$1:$E$25, 5)</f>
        <v>254.385964912281</v>
      </c>
      <c r="J6219" s="1">
        <f t="shared" si="583"/>
        <v>272.06884009504967</v>
      </c>
      <c r="K6219" s="47">
        <f t="shared" si="584"/>
        <v>5.0898703551727618</v>
      </c>
      <c r="L6219" s="48">
        <f>Solar!K6236/1000*Variables!$B$3</f>
        <v>0</v>
      </c>
      <c r="M6219">
        <f>IF(E6219=1, VLOOKUP(D6219, Sheet1!$A$2:$C$26, 2), Sheet1!$C$3)</f>
        <v>0.18637999999999999</v>
      </c>
      <c r="N6219" s="1">
        <f>'Electricity Rates'!$J$2</f>
        <v>0.24729999999999999</v>
      </c>
      <c r="O6219" s="145">
        <f>L6219-K6219</f>
        <v>-5.0898703551727618</v>
      </c>
      <c r="P6219">
        <f t="shared" si="585"/>
        <v>1.2587249388342239</v>
      </c>
      <c r="Q6219">
        <f>IF(O6219&gt;0, IF(Q6218+O6219*Variables!$B$5&lt;Variables!$B$4, Q6218+O6219*Variables!$B$5, Variables!$B$4), IF(Q6218&gt;-O6219, Q6218+O6219/Variables!$B$5, 0))</f>
        <v>55.22635857108007</v>
      </c>
      <c r="R6219">
        <f>IF(O6219&gt;0, 0, IF(Q6218&gt;-O6219, 0, -O6219 - Q6218*Variables!$B$5))</f>
        <v>0</v>
      </c>
      <c r="S6219">
        <f t="shared" si="586"/>
        <v>0</v>
      </c>
      <c r="T6219">
        <f t="shared" si="587"/>
        <v>0</v>
      </c>
    </row>
    <row r="6220" spans="1:20" x14ac:dyDescent="0.3">
      <c r="A6220" s="3">
        <f t="shared" si="582"/>
        <v>43360</v>
      </c>
      <c r="B6220">
        <v>9</v>
      </c>
      <c r="C6220">
        <v>17</v>
      </c>
      <c r="D6220">
        <v>3</v>
      </c>
      <c r="E6220">
        <v>1</v>
      </c>
      <c r="F6220" s="1">
        <f>VLOOKUP(A6220,Weather!$A$1:$E$366, 5)</f>
        <v>0.99090909090909018</v>
      </c>
      <c r="G6220" s="1">
        <f>VLOOKUP(D6220, Fall!$A$1:$E$25, 2)</f>
        <v>272.32142857142799</v>
      </c>
      <c r="H6220" s="1">
        <f>VLOOKUP(D6220, Fall!$A$1:$E$25, 3)</f>
        <v>252.565207174747</v>
      </c>
      <c r="I6220" s="1">
        <f>VLOOKUP(D6220, Fall!$A$1:$E$25, 5)</f>
        <v>254.385964912281</v>
      </c>
      <c r="J6220" s="1">
        <f t="shared" si="583"/>
        <v>272.14182655873088</v>
      </c>
      <c r="K6220" s="47">
        <f t="shared" si="584"/>
        <v>5.0912357876776015</v>
      </c>
      <c r="L6220" s="48">
        <f>Solar!K6237/1000*Variables!$B$3</f>
        <v>0</v>
      </c>
      <c r="M6220">
        <f>IF(E6220=1, VLOOKUP(D6220, Sheet1!$A$2:$C$26, 2), Sheet1!$C$3)</f>
        <v>0.18637999999999999</v>
      </c>
      <c r="N6220" s="1">
        <f>'Electricity Rates'!$J$2</f>
        <v>0.24729999999999999</v>
      </c>
      <c r="O6220" s="145">
        <f>L6220-K6220</f>
        <v>-5.0912357876776015</v>
      </c>
      <c r="P6220">
        <f t="shared" si="585"/>
        <v>1.2590626102926707</v>
      </c>
      <c r="Q6220">
        <f>IF(O6220&gt;0, IF(Q6219+O6220*Variables!$B$5&lt;Variables!$B$4, Q6219+O6220*Variables!$B$5, Variables!$B$4), IF(Q6219&gt;-O6220, Q6219+O6220/Variables!$B$5, 0))</f>
        <v>49.810150286316663</v>
      </c>
      <c r="R6220">
        <f>IF(O6220&gt;0, 0, IF(Q6219&gt;-O6220, 0, -O6220 - Q6219*Variables!$B$5))</f>
        <v>0</v>
      </c>
      <c r="S6220">
        <f t="shared" si="586"/>
        <v>0</v>
      </c>
      <c r="T6220">
        <f t="shared" si="587"/>
        <v>0</v>
      </c>
    </row>
    <row r="6221" spans="1:20" x14ac:dyDescent="0.3">
      <c r="A6221" s="3">
        <f t="shared" si="582"/>
        <v>43360</v>
      </c>
      <c r="B6221">
        <v>9</v>
      </c>
      <c r="C6221">
        <v>17</v>
      </c>
      <c r="D6221">
        <v>4</v>
      </c>
      <c r="E6221">
        <v>1</v>
      </c>
      <c r="F6221" s="1">
        <f>VLOOKUP(A6221,Weather!$A$1:$E$366, 5)</f>
        <v>0.99090909090909018</v>
      </c>
      <c r="G6221" s="1">
        <f>VLOOKUP(D6221, Fall!$A$1:$E$25, 2)</f>
        <v>272.32142857142799</v>
      </c>
      <c r="H6221" s="1">
        <f>VLOOKUP(D6221, Fall!$A$1:$E$25, 3)</f>
        <v>267.50020564283898</v>
      </c>
      <c r="I6221" s="1">
        <f>VLOOKUP(D6221, Fall!$A$1:$E$25, 5)</f>
        <v>254.385964912281</v>
      </c>
      <c r="J6221" s="1">
        <f t="shared" si="583"/>
        <v>272.27759927207717</v>
      </c>
      <c r="K6221" s="47">
        <f t="shared" si="584"/>
        <v>5.0937758268399742</v>
      </c>
      <c r="L6221" s="48">
        <f>Solar!K6238/1000*Variables!$B$3</f>
        <v>0</v>
      </c>
      <c r="M6221">
        <f>IF(E6221=1, VLOOKUP(D6221, Sheet1!$A$2:$C$26, 2), Sheet1!$C$3)</f>
        <v>0.18637999999999999</v>
      </c>
      <c r="N6221" s="1">
        <f>'Electricity Rates'!$J$2</f>
        <v>0.24729999999999999</v>
      </c>
      <c r="O6221" s="145">
        <f>L6221-K6221</f>
        <v>-5.0937758268399742</v>
      </c>
      <c r="P6221">
        <f t="shared" si="585"/>
        <v>1.2596907619775255</v>
      </c>
      <c r="Q6221">
        <f>IF(O6221&gt;0, IF(Q6220+O6221*Variables!$B$5&lt;Variables!$B$4, Q6220+O6221*Variables!$B$5, Variables!$B$4), IF(Q6220&gt;-O6221, Q6220+O6221/Variables!$B$5, 0))</f>
        <v>44.391239832231584</v>
      </c>
      <c r="R6221">
        <f>IF(O6221&gt;0, 0, IF(Q6220&gt;-O6221, 0, -O6221 - Q6220*Variables!$B$5))</f>
        <v>0</v>
      </c>
      <c r="S6221">
        <f t="shared" si="586"/>
        <v>0</v>
      </c>
      <c r="T6221">
        <f t="shared" si="587"/>
        <v>0</v>
      </c>
    </row>
    <row r="6222" spans="1:20" x14ac:dyDescent="0.3">
      <c r="A6222" s="3">
        <f t="shared" si="582"/>
        <v>43360</v>
      </c>
      <c r="B6222">
        <v>9</v>
      </c>
      <c r="C6222">
        <v>17</v>
      </c>
      <c r="D6222">
        <v>5</v>
      </c>
      <c r="E6222">
        <v>1</v>
      </c>
      <c r="F6222" s="1">
        <f>VLOOKUP(A6222,Weather!$A$1:$E$366, 5)</f>
        <v>0.99090909090909018</v>
      </c>
      <c r="G6222" s="1">
        <f>VLOOKUP(D6222, Fall!$A$1:$E$25, 2)</f>
        <v>303.57142857142799</v>
      </c>
      <c r="H6222" s="1">
        <f>VLOOKUP(D6222, Fall!$A$1:$E$25, 3)</f>
        <v>277.41442782172697</v>
      </c>
      <c r="I6222" s="1">
        <f>VLOOKUP(D6222, Fall!$A$1:$E$25, 5)</f>
        <v>254.385964912281</v>
      </c>
      <c r="J6222" s="1">
        <f t="shared" si="583"/>
        <v>303.33363765552161</v>
      </c>
      <c r="K6222" s="47">
        <f t="shared" si="584"/>
        <v>5.6747729342697628</v>
      </c>
      <c r="L6222" s="48">
        <f>Solar!K6239/1000*Variables!$B$3</f>
        <v>0</v>
      </c>
      <c r="M6222">
        <f>IF(E6222=1, VLOOKUP(D6222, Sheet1!$A$2:$C$26, 2), Sheet1!$C$3)</f>
        <v>0.18637999999999999</v>
      </c>
      <c r="N6222" s="1">
        <f>'Electricity Rates'!$J$2</f>
        <v>0.24729999999999999</v>
      </c>
      <c r="O6222" s="145">
        <f>L6222-K6222</f>
        <v>-5.6747729342697628</v>
      </c>
      <c r="P6222">
        <f t="shared" si="585"/>
        <v>1.4033713466449123</v>
      </c>
      <c r="Q6222">
        <f>IF(O6222&gt;0, IF(Q6221+O6222*Variables!$B$5&lt;Variables!$B$4, Q6221+O6222*Variables!$B$5, Variables!$B$4), IF(Q6221&gt;-O6222, Q6221+O6222/Variables!$B$5, 0))</f>
        <v>38.354247348965878</v>
      </c>
      <c r="R6222">
        <f>IF(O6222&gt;0, 0, IF(Q6221&gt;-O6222, 0, -O6222 - Q6221*Variables!$B$5))</f>
        <v>0</v>
      </c>
      <c r="S6222">
        <f t="shared" si="586"/>
        <v>0</v>
      </c>
      <c r="T6222">
        <f t="shared" si="587"/>
        <v>0</v>
      </c>
    </row>
    <row r="6223" spans="1:20" x14ac:dyDescent="0.3">
      <c r="A6223" s="3">
        <f t="shared" si="582"/>
        <v>43360</v>
      </c>
      <c r="B6223">
        <v>9</v>
      </c>
      <c r="C6223">
        <v>17</v>
      </c>
      <c r="D6223">
        <v>6</v>
      </c>
      <c r="E6223">
        <v>1</v>
      </c>
      <c r="F6223" s="1">
        <f>VLOOKUP(A6223,Weather!$A$1:$E$366, 5)</f>
        <v>0.99090909090909018</v>
      </c>
      <c r="G6223" s="1">
        <f>VLOOKUP(D6223, Fall!$A$1:$E$25, 2)</f>
        <v>401.78571428571399</v>
      </c>
      <c r="H6223" s="1">
        <f>VLOOKUP(D6223, Fall!$A$1:$E$25, 3)</f>
        <v>309.98601628691301</v>
      </c>
      <c r="I6223" s="1">
        <f>VLOOKUP(D6223, Fall!$A$1:$E$25, 5)</f>
        <v>271.929824561403</v>
      </c>
      <c r="J6223" s="1">
        <f t="shared" si="583"/>
        <v>400.9511715766339</v>
      </c>
      <c r="K6223" s="47">
        <f t="shared" si="584"/>
        <v>7.5010040891368845</v>
      </c>
      <c r="L6223" s="48">
        <f>Solar!K6240/1000*Variables!$B$3</f>
        <v>0</v>
      </c>
      <c r="M6223">
        <f>IF(E6223=1, VLOOKUP(D6223, Sheet1!$A$2:$C$26, 2), Sheet1!$C$3)</f>
        <v>0.18637999999999999</v>
      </c>
      <c r="N6223" s="1">
        <f>'Electricity Rates'!$J$2</f>
        <v>0.24729999999999999</v>
      </c>
      <c r="O6223" s="145">
        <f>L6223-K6223</f>
        <v>-7.5010040891368845</v>
      </c>
      <c r="P6223">
        <f t="shared" si="585"/>
        <v>1.8549983112435515</v>
      </c>
      <c r="Q6223">
        <f>IF(O6223&gt;0, IF(Q6222+O6223*Variables!$B$5&lt;Variables!$B$4, Q6222+O6223*Variables!$B$5, Variables!$B$4), IF(Q6222&gt;-O6223, Q6222+O6223/Variables!$B$5, 0))</f>
        <v>30.3744557647777</v>
      </c>
      <c r="R6223">
        <f>IF(O6223&gt;0, 0, IF(Q6222&gt;-O6223, 0, -O6223 - Q6222*Variables!$B$5))</f>
        <v>0</v>
      </c>
      <c r="S6223">
        <f t="shared" si="586"/>
        <v>0</v>
      </c>
      <c r="T6223">
        <f t="shared" si="587"/>
        <v>0</v>
      </c>
    </row>
    <row r="6224" spans="1:20" x14ac:dyDescent="0.3">
      <c r="A6224" s="3">
        <f t="shared" si="582"/>
        <v>43360</v>
      </c>
      <c r="B6224">
        <v>9</v>
      </c>
      <c r="C6224">
        <v>17</v>
      </c>
      <c r="D6224">
        <v>7</v>
      </c>
      <c r="E6224">
        <v>1</v>
      </c>
      <c r="F6224" s="1">
        <f>VLOOKUP(A6224,Weather!$A$1:$E$366, 5)</f>
        <v>0.99090909090909018</v>
      </c>
      <c r="G6224" s="1">
        <f>VLOOKUP(D6224, Fall!$A$1:$E$25, 2)</f>
        <v>593.74999999999898</v>
      </c>
      <c r="H6224" s="1">
        <f>VLOOKUP(D6224, Fall!$A$1:$E$25, 3)</f>
        <v>390.39236653779699</v>
      </c>
      <c r="I6224" s="1">
        <f>VLOOKUP(D6224, Fall!$A$1:$E$25, 5)</f>
        <v>263.15789473684202</v>
      </c>
      <c r="J6224" s="1">
        <f t="shared" si="583"/>
        <v>591.90129424125155</v>
      </c>
      <c r="K6224" s="47">
        <f t="shared" si="584"/>
        <v>11.073303542200653</v>
      </c>
      <c r="L6224" s="48">
        <f>Solar!K6241/1000*Variables!$B$3</f>
        <v>1.6701000000000001</v>
      </c>
      <c r="M6224">
        <f>IF(E6224=1, VLOOKUP(D6224, Sheet1!$A$2:$C$26, 2), Sheet1!$C$3)</f>
        <v>0.18637999999999999</v>
      </c>
      <c r="N6224" s="1">
        <f>'Electricity Rates'!$J$2</f>
        <v>0.24729999999999999</v>
      </c>
      <c r="O6224" s="145">
        <f>L6224-K6224</f>
        <v>-9.4032035422006537</v>
      </c>
      <c r="P6224">
        <f t="shared" si="585"/>
        <v>2.7384279659862214</v>
      </c>
      <c r="Q6224">
        <f>IF(O6224&gt;0, IF(Q6223+O6224*Variables!$B$5&lt;Variables!$B$4, Q6223+O6224*Variables!$B$5, Variables!$B$4), IF(Q6223&gt;-O6224, Q6223+O6224/Variables!$B$5, 0))</f>
        <v>20.371047741159984</v>
      </c>
      <c r="R6224">
        <f>IF(O6224&gt;0, 0, IF(Q6223&gt;-O6224, 0, -O6224 - Q6223*Variables!$B$5))</f>
        <v>0</v>
      </c>
      <c r="S6224">
        <f t="shared" si="586"/>
        <v>0</v>
      </c>
      <c r="T6224">
        <f t="shared" si="587"/>
        <v>0</v>
      </c>
    </row>
    <row r="6225" spans="1:20" x14ac:dyDescent="0.3">
      <c r="A6225" s="3">
        <f t="shared" si="582"/>
        <v>43360</v>
      </c>
      <c r="B6225">
        <v>9</v>
      </c>
      <c r="C6225">
        <v>17</v>
      </c>
      <c r="D6225">
        <v>8</v>
      </c>
      <c r="E6225">
        <v>1</v>
      </c>
      <c r="F6225" s="1">
        <f>VLOOKUP(A6225,Weather!$A$1:$E$366, 5)</f>
        <v>0.99090909090909018</v>
      </c>
      <c r="G6225" s="1">
        <f>VLOOKUP(D6225, Fall!$A$1:$E$25, 2)</f>
        <v>866.07142857142799</v>
      </c>
      <c r="H6225" s="1">
        <f>VLOOKUP(D6225, Fall!$A$1:$E$25, 3)</f>
        <v>561.61059471909198</v>
      </c>
      <c r="I6225" s="1">
        <f>VLOOKUP(D6225, Fall!$A$1:$E$25, 5)</f>
        <v>271.929824561403</v>
      </c>
      <c r="J6225" s="1">
        <f t="shared" si="583"/>
        <v>863.30360280913374</v>
      </c>
      <c r="K6225" s="47">
        <f t="shared" si="584"/>
        <v>16.1507044096521</v>
      </c>
      <c r="L6225" s="48">
        <f>Solar!K6242/1000*Variables!$B$3</f>
        <v>8.23245</v>
      </c>
      <c r="M6225">
        <f>IF(E6225=1, VLOOKUP(D6225, Sheet1!$A$2:$C$26, 2), Sheet1!$C$3)</f>
        <v>0.18637999999999999</v>
      </c>
      <c r="N6225" s="1">
        <f>'Electricity Rates'!$J$2</f>
        <v>0.24729999999999999</v>
      </c>
      <c r="O6225" s="145">
        <f>L6225-K6225</f>
        <v>-7.9182544096520999</v>
      </c>
      <c r="P6225">
        <f t="shared" si="585"/>
        <v>3.994069200506964</v>
      </c>
      <c r="Q6225">
        <f>IF(O6225&gt;0, IF(Q6224+O6225*Variables!$B$5&lt;Variables!$B$4, Q6224+O6225*Variables!$B$5, Variables!$B$4), IF(Q6224&gt;-O6225, Q6224+O6225/Variables!$B$5, 0))</f>
        <v>11.94737283727477</v>
      </c>
      <c r="R6225">
        <f>IF(O6225&gt;0, 0, IF(Q6224&gt;-O6225, 0, -O6225 - Q6224*Variables!$B$5))</f>
        <v>0</v>
      </c>
      <c r="S6225">
        <f t="shared" si="586"/>
        <v>0</v>
      </c>
      <c r="T6225">
        <f t="shared" si="587"/>
        <v>0</v>
      </c>
    </row>
    <row r="6226" spans="1:20" x14ac:dyDescent="0.3">
      <c r="A6226" s="3">
        <f t="shared" si="582"/>
        <v>43360</v>
      </c>
      <c r="B6226">
        <v>9</v>
      </c>
      <c r="C6226">
        <v>17</v>
      </c>
      <c r="D6226">
        <v>9</v>
      </c>
      <c r="E6226">
        <v>1</v>
      </c>
      <c r="F6226" s="1">
        <f>VLOOKUP(A6226,Weather!$A$1:$E$366, 5)</f>
        <v>0.99090909090909018</v>
      </c>
      <c r="G6226" s="1">
        <f>VLOOKUP(D6226, Fall!$A$1:$E$25, 2)</f>
        <v>1080.3571428571399</v>
      </c>
      <c r="H6226" s="1">
        <f>VLOOKUP(D6226, Fall!$A$1:$E$25, 3)</f>
        <v>760.17932055605797</v>
      </c>
      <c r="I6226" s="1">
        <f>VLOOKUP(D6226, Fall!$A$1:$E$25, 5)</f>
        <v>311.40350877192998</v>
      </c>
      <c r="J6226" s="1">
        <f t="shared" si="583"/>
        <v>1077.4464353816752</v>
      </c>
      <c r="K6226" s="47">
        <f t="shared" si="584"/>
        <v>20.156893633316656</v>
      </c>
      <c r="L6226" s="48">
        <f>Solar!K6243/1000*Variables!$B$3</f>
        <v>15.523400000000001</v>
      </c>
      <c r="M6226">
        <f>IF(E6226=1, VLOOKUP(D6226, Sheet1!$A$2:$C$26, 2), Sheet1!$C$3)</f>
        <v>0.25796000000000002</v>
      </c>
      <c r="N6226" s="1">
        <f>'Electricity Rates'!$J$2</f>
        <v>0.24729999999999999</v>
      </c>
      <c r="O6226" s="145">
        <f>L6226-K6226</f>
        <v>-4.6334936333166556</v>
      </c>
      <c r="P6226">
        <f t="shared" si="585"/>
        <v>4.9847997955192085</v>
      </c>
      <c r="Q6226">
        <f>IF(O6226&gt;0, IF(Q6225+O6226*Variables!$B$5&lt;Variables!$B$4, Q6225+O6226*Variables!$B$5, Variables!$B$4), IF(Q6225&gt;-O6226, Q6225+O6226/Variables!$B$5, 0))</f>
        <v>7.0181242911932209</v>
      </c>
      <c r="R6226">
        <f>IF(O6226&gt;0, 0, IF(Q6225&gt;-O6226, 0, -O6226 - Q6225*Variables!$B$5))</f>
        <v>0</v>
      </c>
      <c r="S6226">
        <f t="shared" si="586"/>
        <v>0</v>
      </c>
      <c r="T6226">
        <f t="shared" si="587"/>
        <v>0</v>
      </c>
    </row>
    <row r="6227" spans="1:20" x14ac:dyDescent="0.3">
      <c r="A6227" s="3">
        <f t="shared" si="582"/>
        <v>43360</v>
      </c>
      <c r="B6227">
        <v>9</v>
      </c>
      <c r="C6227">
        <v>17</v>
      </c>
      <c r="D6227">
        <v>10</v>
      </c>
      <c r="E6227">
        <v>1</v>
      </c>
      <c r="F6227" s="1">
        <f>VLOOKUP(A6227,Weather!$A$1:$E$366, 5)</f>
        <v>0.99090909090909018</v>
      </c>
      <c r="G6227" s="1">
        <f>VLOOKUP(D6227, Fall!$A$1:$E$25, 2)</f>
        <v>1205.3571428571399</v>
      </c>
      <c r="H6227" s="1">
        <f>VLOOKUP(D6227, Fall!$A$1:$E$25, 3)</f>
        <v>904.12930821748796</v>
      </c>
      <c r="I6227" s="1">
        <f>VLOOKUP(D6227, Fall!$A$1:$E$25, 5)</f>
        <v>359.64912280701702</v>
      </c>
      <c r="J6227" s="1">
        <f t="shared" si="583"/>
        <v>1202.6187079967792</v>
      </c>
      <c r="K6227" s="47">
        <f t="shared" si="584"/>
        <v>22.498619497442224</v>
      </c>
      <c r="L6227" s="48">
        <f>Solar!K6244/1000*Variables!$B$3</f>
        <v>22.067550000000001</v>
      </c>
      <c r="M6227">
        <f>IF(E6227=1, VLOOKUP(D6227, Sheet1!$A$2:$C$26, 2), Sheet1!$C$3)</f>
        <v>0.25796000000000002</v>
      </c>
      <c r="N6227" s="1">
        <f>'Electricity Rates'!$J$2</f>
        <v>0.24729999999999999</v>
      </c>
      <c r="O6227" s="145">
        <f>L6227-K6227</f>
        <v>-0.43106949744222334</v>
      </c>
      <c r="P6227">
        <f t="shared" si="585"/>
        <v>5.5639086017174622</v>
      </c>
      <c r="Q6227">
        <f>IF(O6227&gt;0, IF(Q6226+O6227*Variables!$B$5&lt;Variables!$B$4, Q6226+O6227*Variables!$B$5, Variables!$B$4), IF(Q6226&gt;-O6227, Q6226+O6227/Variables!$B$5, 0))</f>
        <v>6.5595397194461746</v>
      </c>
      <c r="R6227">
        <f>IF(O6227&gt;0, 0, IF(Q6226&gt;-O6227, 0, -O6227 - Q6226*Variables!$B$5))</f>
        <v>0</v>
      </c>
      <c r="S6227">
        <f t="shared" si="586"/>
        <v>0</v>
      </c>
      <c r="T6227">
        <f t="shared" si="587"/>
        <v>0</v>
      </c>
    </row>
    <row r="6228" spans="1:20" x14ac:dyDescent="0.3">
      <c r="A6228" s="3">
        <f t="shared" si="582"/>
        <v>43360</v>
      </c>
      <c r="B6228">
        <v>9</v>
      </c>
      <c r="C6228">
        <v>17</v>
      </c>
      <c r="D6228">
        <v>11</v>
      </c>
      <c r="E6228">
        <v>1</v>
      </c>
      <c r="F6228" s="1">
        <f>VLOOKUP(A6228,Weather!$A$1:$E$366, 5)</f>
        <v>0.99090909090909018</v>
      </c>
      <c r="G6228" s="1">
        <f>VLOOKUP(D6228, Fall!$A$1:$E$25, 2)</f>
        <v>1290.17857142857</v>
      </c>
      <c r="H6228" s="1">
        <f>VLOOKUP(D6228, Fall!$A$1:$E$25, 3)</f>
        <v>975.19947355433101</v>
      </c>
      <c r="I6228" s="1">
        <f>VLOOKUP(D6228, Fall!$A$1:$E$25, 5)</f>
        <v>377.19298245613999</v>
      </c>
      <c r="J6228" s="1">
        <f t="shared" si="583"/>
        <v>1287.3151250842584</v>
      </c>
      <c r="K6228" s="47">
        <f t="shared" si="584"/>
        <v>24.083122090140094</v>
      </c>
      <c r="L6228" s="48">
        <f>Solar!K6245/1000*Variables!$B$3</f>
        <v>34.215800000000002</v>
      </c>
      <c r="M6228">
        <f>IF(E6228=1, VLOOKUP(D6228, Sheet1!$A$2:$C$26, 2), Sheet1!$C$3)</f>
        <v>0.25796000000000002</v>
      </c>
      <c r="N6228" s="1">
        <f>'Electricity Rates'!$J$2</f>
        <v>0.24729999999999999</v>
      </c>
      <c r="O6228" s="145">
        <f>L6228-K6228</f>
        <v>10.132677909859908</v>
      </c>
      <c r="P6228">
        <f t="shared" si="585"/>
        <v>5.9557560928916446</v>
      </c>
      <c r="Q6228">
        <f>IF(O6228&gt;0, IF(Q6227+O6228*Variables!$B$5&lt;Variables!$B$4, Q6227+O6228*Variables!$B$5, Variables!$B$4), IF(Q6227&gt;-O6228, Q6227+O6228/Variables!$B$5, 0))</f>
        <v>16.084256954714487</v>
      </c>
      <c r="R6228">
        <f>IF(O6228&gt;0, 0, IF(Q6227&gt;-O6228, 0, -O6228 - Q6227*Variables!$B$5))</f>
        <v>0</v>
      </c>
      <c r="S6228">
        <f t="shared" si="586"/>
        <v>0</v>
      </c>
      <c r="T6228">
        <f t="shared" si="587"/>
        <v>0</v>
      </c>
    </row>
    <row r="6229" spans="1:20" x14ac:dyDescent="0.3">
      <c r="A6229" s="3">
        <f t="shared" si="582"/>
        <v>43360</v>
      </c>
      <c r="B6229">
        <v>9</v>
      </c>
      <c r="C6229">
        <v>17</v>
      </c>
      <c r="D6229">
        <v>12</v>
      </c>
      <c r="E6229">
        <v>1</v>
      </c>
      <c r="F6229" s="1">
        <f>VLOOKUP(A6229,Weather!$A$1:$E$366, 5)</f>
        <v>0.99090909090909018</v>
      </c>
      <c r="G6229" s="1">
        <f>VLOOKUP(D6229, Fall!$A$1:$E$25, 2)</f>
        <v>1366.07142857142</v>
      </c>
      <c r="H6229" s="1">
        <f>VLOOKUP(D6229, Fall!$A$1:$E$25, 3)</f>
        <v>996.442378876367</v>
      </c>
      <c r="I6229" s="1">
        <f>VLOOKUP(D6229, Fall!$A$1:$E$25, 5)</f>
        <v>368.42105263157799</v>
      </c>
      <c r="J6229" s="1">
        <f t="shared" si="583"/>
        <v>1362.711164483283</v>
      </c>
      <c r="K6229" s="47">
        <f t="shared" si="584"/>
        <v>25.49363299502896</v>
      </c>
      <c r="L6229" s="48">
        <f>Solar!K6246/1000*Variables!$B$3</f>
        <v>38.670999999999999</v>
      </c>
      <c r="M6229">
        <f>IF(E6229=1, VLOOKUP(D6229, Sheet1!$A$2:$C$26, 2), Sheet1!$C$3)</f>
        <v>0.25796000000000002</v>
      </c>
      <c r="N6229" s="1">
        <f>'Electricity Rates'!$J$2</f>
        <v>0.24729999999999999</v>
      </c>
      <c r="O6229" s="145">
        <f>L6229-K6229</f>
        <v>13.177367004971039</v>
      </c>
      <c r="P6229">
        <f t="shared" si="585"/>
        <v>6.3045754396706615</v>
      </c>
      <c r="Q6229">
        <f>IF(O6229&gt;0, IF(Q6228+O6229*Variables!$B$5&lt;Variables!$B$4, Q6228+O6229*Variables!$B$5, Variables!$B$4), IF(Q6228&gt;-O6229, Q6228+O6229/Variables!$B$5, 0))</f>
        <v>28.470981939387265</v>
      </c>
      <c r="R6229">
        <f>IF(O6229&gt;0, 0, IF(Q6228&gt;-O6229, 0, -O6229 - Q6228*Variables!$B$5))</f>
        <v>0</v>
      </c>
      <c r="S6229">
        <f t="shared" si="586"/>
        <v>0</v>
      </c>
      <c r="T6229">
        <f t="shared" si="587"/>
        <v>0</v>
      </c>
    </row>
    <row r="6230" spans="1:20" x14ac:dyDescent="0.3">
      <c r="A6230" s="3">
        <f t="shared" si="582"/>
        <v>43360</v>
      </c>
      <c r="B6230">
        <v>9</v>
      </c>
      <c r="C6230">
        <v>17</v>
      </c>
      <c r="D6230">
        <v>13</v>
      </c>
      <c r="E6230">
        <v>1</v>
      </c>
      <c r="F6230" s="1">
        <f>VLOOKUP(A6230,Weather!$A$1:$E$366, 5)</f>
        <v>0.99090909090909018</v>
      </c>
      <c r="G6230" s="1">
        <f>VLOOKUP(D6230, Fall!$A$1:$E$25, 2)</f>
        <v>1446.42857142857</v>
      </c>
      <c r="H6230" s="1">
        <f>VLOOKUP(D6230, Fall!$A$1:$E$25, 3)</f>
        <v>1031.4839187299399</v>
      </c>
      <c r="I6230" s="1">
        <f>VLOOKUP(D6230, Fall!$A$1:$E$25, 5)</f>
        <v>350.87719298245599</v>
      </c>
      <c r="J6230" s="1">
        <f t="shared" si="583"/>
        <v>1442.6563473131275</v>
      </c>
      <c r="K6230" s="47">
        <f t="shared" si="584"/>
        <v>26.989249383816201</v>
      </c>
      <c r="L6230" s="48">
        <f>Solar!K6247/1000*Variables!$B$3</f>
        <v>38.988750000000003</v>
      </c>
      <c r="M6230">
        <f>IF(E6230=1, VLOOKUP(D6230, Sheet1!$A$2:$C$26, 2), Sheet1!$C$3)</f>
        <v>0.55478000000000005</v>
      </c>
      <c r="N6230" s="1">
        <f>'Electricity Rates'!$J$2</f>
        <v>0.24729999999999999</v>
      </c>
      <c r="O6230" s="145">
        <f>L6230-K6230</f>
        <v>11.999500616183802</v>
      </c>
      <c r="P6230">
        <f t="shared" si="585"/>
        <v>6.6744413726177463</v>
      </c>
      <c r="Q6230">
        <f>IF(O6230&gt;0, IF(Q6229+O6230*Variables!$B$5&lt;Variables!$B$4, Q6229+O6230*Variables!$B$5, Variables!$B$4), IF(Q6229&gt;-O6230, Q6229+O6230/Variables!$B$5, 0))</f>
        <v>39.75051251860004</v>
      </c>
      <c r="R6230">
        <f>IF(O6230&gt;0, 0, IF(Q6229&gt;-O6230, 0, -O6230 - Q6229*Variables!$B$5))</f>
        <v>0</v>
      </c>
      <c r="S6230">
        <f t="shared" si="586"/>
        <v>0</v>
      </c>
      <c r="T6230">
        <f t="shared" si="587"/>
        <v>0</v>
      </c>
    </row>
    <row r="6231" spans="1:20" x14ac:dyDescent="0.3">
      <c r="A6231" s="3">
        <f t="shared" si="582"/>
        <v>43360</v>
      </c>
      <c r="B6231">
        <v>9</v>
      </c>
      <c r="C6231">
        <v>17</v>
      </c>
      <c r="D6231">
        <v>14</v>
      </c>
      <c r="E6231">
        <v>1</v>
      </c>
      <c r="F6231" s="1">
        <f>VLOOKUP(A6231,Weather!$A$1:$E$366, 5)</f>
        <v>0.99090909090909018</v>
      </c>
      <c r="G6231" s="1">
        <f>VLOOKUP(D6231, Fall!$A$1:$E$25, 2)</f>
        <v>1482.1428571428501</v>
      </c>
      <c r="H6231" s="1">
        <f>VLOOKUP(D6231, Fall!$A$1:$E$25, 3)</f>
        <v>1052.56230978037</v>
      </c>
      <c r="I6231" s="1">
        <f>VLOOKUP(D6231, Fall!$A$1:$E$25, 5)</f>
        <v>342.105263157894</v>
      </c>
      <c r="J6231" s="1">
        <f t="shared" si="583"/>
        <v>1478.2375794395543</v>
      </c>
      <c r="K6231" s="47">
        <f t="shared" si="584"/>
        <v>27.65490392381259</v>
      </c>
      <c r="L6231" s="48">
        <f>Solar!K6248/1000*Variables!$B$3</f>
        <v>36.285800000000002</v>
      </c>
      <c r="M6231">
        <f>IF(E6231=1, VLOOKUP(D6231, Sheet1!$A$2:$C$26, 2), Sheet1!$C$3)</f>
        <v>0.55478000000000005</v>
      </c>
      <c r="N6231" s="1">
        <f>'Electricity Rates'!$J$2</f>
        <v>0.24729999999999999</v>
      </c>
      <c r="O6231" s="145">
        <f>L6231-K6231</f>
        <v>8.6308960761874118</v>
      </c>
      <c r="P6231">
        <f t="shared" si="585"/>
        <v>6.8390577403588537</v>
      </c>
      <c r="Q6231">
        <f>IF(O6231&gt;0, IF(Q6230+O6231*Variables!$B$5&lt;Variables!$B$4, Q6230+O6231*Variables!$B$5, Variables!$B$4), IF(Q6230&gt;-O6231, Q6230+O6231/Variables!$B$5, 0))</f>
        <v>47.863554830216202</v>
      </c>
      <c r="R6231">
        <f>IF(O6231&gt;0, 0, IF(Q6230&gt;-O6231, 0, -O6231 - Q6230*Variables!$B$5))</f>
        <v>0</v>
      </c>
      <c r="S6231">
        <f t="shared" si="586"/>
        <v>0</v>
      </c>
      <c r="T6231">
        <f t="shared" si="587"/>
        <v>0</v>
      </c>
    </row>
    <row r="6232" spans="1:20" x14ac:dyDescent="0.3">
      <c r="A6232" s="3">
        <f t="shared" si="582"/>
        <v>43360</v>
      </c>
      <c r="B6232">
        <v>9</v>
      </c>
      <c r="C6232">
        <v>17</v>
      </c>
      <c r="D6232">
        <v>15</v>
      </c>
      <c r="E6232">
        <v>1</v>
      </c>
      <c r="F6232" s="1">
        <f>VLOOKUP(A6232,Weather!$A$1:$E$366, 5)</f>
        <v>0.99090909090909018</v>
      </c>
      <c r="G6232" s="1">
        <f>VLOOKUP(D6232, Fall!$A$1:$E$25, 2)</f>
        <v>1437.5</v>
      </c>
      <c r="H6232" s="1">
        <f>VLOOKUP(D6232, Fall!$A$1:$E$25, 3)</f>
        <v>1060.00658057086</v>
      </c>
      <c r="I6232" s="1">
        <f>VLOOKUP(D6232, Fall!$A$1:$E$25, 5)</f>
        <v>328.94736842105198</v>
      </c>
      <c r="J6232" s="1">
        <f t="shared" si="583"/>
        <v>1434.068241641553</v>
      </c>
      <c r="K6232" s="47">
        <f t="shared" si="584"/>
        <v>26.828582897901949</v>
      </c>
      <c r="L6232" s="48">
        <f>Solar!K6249/1000*Variables!$B$3</f>
        <v>29.536149999999999</v>
      </c>
      <c r="M6232">
        <f>IF(E6232=1, VLOOKUP(D6232, Sheet1!$A$2:$C$26, 2), Sheet1!$C$3)</f>
        <v>0.55478000000000005</v>
      </c>
      <c r="N6232" s="1">
        <f>'Electricity Rates'!$J$2</f>
        <v>0.24729999999999999</v>
      </c>
      <c r="O6232" s="145">
        <f>L6232-K6232</f>
        <v>2.7075671020980501</v>
      </c>
      <c r="P6232">
        <f t="shared" si="585"/>
        <v>6.6347085506511521</v>
      </c>
      <c r="Q6232">
        <f>IF(O6232&gt;0, IF(Q6231+O6232*Variables!$B$5&lt;Variables!$B$4, Q6231+O6232*Variables!$B$5, Variables!$B$4), IF(Q6231&gt;-O6232, Q6231+O6232/Variables!$B$5, 0))</f>
        <v>50.40866790618837</v>
      </c>
      <c r="R6232">
        <f>IF(O6232&gt;0, 0, IF(Q6231&gt;-O6232, 0, -O6232 - Q6231*Variables!$B$5))</f>
        <v>0</v>
      </c>
      <c r="S6232">
        <f t="shared" si="586"/>
        <v>0</v>
      </c>
      <c r="T6232">
        <f t="shared" si="587"/>
        <v>0</v>
      </c>
    </row>
    <row r="6233" spans="1:20" x14ac:dyDescent="0.3">
      <c r="A6233" s="3">
        <f t="shared" si="582"/>
        <v>43360</v>
      </c>
      <c r="B6233">
        <v>9</v>
      </c>
      <c r="C6233">
        <v>17</v>
      </c>
      <c r="D6233">
        <v>16</v>
      </c>
      <c r="E6233">
        <v>1</v>
      </c>
      <c r="F6233" s="1">
        <f>VLOOKUP(A6233,Weather!$A$1:$E$366, 5)</f>
        <v>0.99090909090909018</v>
      </c>
      <c r="G6233" s="1">
        <f>VLOOKUP(D6233, Fall!$A$1:$E$25, 2)</f>
        <v>1348.2142857142801</v>
      </c>
      <c r="H6233" s="1">
        <f>VLOOKUP(D6233, Fall!$A$1:$E$25, 3)</f>
        <v>1003.98947108661</v>
      </c>
      <c r="I6233" s="1">
        <f>VLOOKUP(D6233, Fall!$A$1:$E$25, 5)</f>
        <v>298.24561403508801</v>
      </c>
      <c r="J6233" s="1">
        <f t="shared" si="583"/>
        <v>1345.0849692176646</v>
      </c>
      <c r="K6233" s="47">
        <f t="shared" si="584"/>
        <v>25.163881713237135</v>
      </c>
      <c r="L6233" s="48">
        <f>Solar!K6250/1000*Variables!$B$3</f>
        <v>16.426849999999998</v>
      </c>
      <c r="M6233">
        <f>IF(E6233=1, VLOOKUP(D6233, Sheet1!$A$2:$C$26, 2), Sheet1!$C$3)</f>
        <v>0.55478000000000005</v>
      </c>
      <c r="N6233" s="1">
        <f>'Electricity Rates'!$J$2</f>
        <v>0.24729999999999999</v>
      </c>
      <c r="O6233" s="145">
        <f>L6233-K6233</f>
        <v>-8.7370317132371369</v>
      </c>
      <c r="P6233">
        <f t="shared" si="585"/>
        <v>6.2230279476835433</v>
      </c>
      <c r="Q6233">
        <f>IF(O6233&gt;0, IF(Q6232+O6233*Variables!$B$5&lt;Variables!$B$4, Q6232+O6233*Variables!$B$5, Variables!$B$4), IF(Q6232&gt;-O6233, Q6232+O6233/Variables!$B$5, 0))</f>
        <v>41.11395331763822</v>
      </c>
      <c r="R6233">
        <f>IF(O6233&gt;0, 0, IF(Q6232&gt;-O6233, 0, -O6233 - Q6232*Variables!$B$5))</f>
        <v>0</v>
      </c>
      <c r="S6233">
        <f t="shared" si="586"/>
        <v>0</v>
      </c>
      <c r="T6233">
        <f t="shared" si="587"/>
        <v>0</v>
      </c>
    </row>
    <row r="6234" spans="1:20" x14ac:dyDescent="0.3">
      <c r="A6234" s="3">
        <f t="shared" si="582"/>
        <v>43360</v>
      </c>
      <c r="B6234">
        <v>9</v>
      </c>
      <c r="C6234">
        <v>17</v>
      </c>
      <c r="D6234">
        <v>17</v>
      </c>
      <c r="E6234">
        <v>1</v>
      </c>
      <c r="F6234" s="1">
        <f>VLOOKUP(A6234,Weather!$A$1:$E$366, 5)</f>
        <v>0.99090909090909018</v>
      </c>
      <c r="G6234" s="1">
        <f>VLOOKUP(D6234, Fall!$A$1:$E$25, 2)</f>
        <v>1080.3571428571399</v>
      </c>
      <c r="H6234" s="1">
        <f>VLOOKUP(D6234, Fall!$A$1:$E$25, 3)</f>
        <v>794.90091642515802</v>
      </c>
      <c r="I6234" s="1">
        <f>VLOOKUP(D6234, Fall!$A$1:$E$25, 5)</f>
        <v>263.15789473684202</v>
      </c>
      <c r="J6234" s="1">
        <f t="shared" si="583"/>
        <v>1077.7620862532126</v>
      </c>
      <c r="K6234" s="47">
        <f t="shared" si="584"/>
        <v>20.162798837356416</v>
      </c>
      <c r="L6234" s="48">
        <f>Solar!K6251/1000*Variables!$B$3</f>
        <v>6.6128500000000008</v>
      </c>
      <c r="M6234">
        <f>IF(E6234=1, VLOOKUP(D6234, Sheet1!$A$2:$C$26, 2), Sheet1!$C$3)</f>
        <v>0.55478000000000005</v>
      </c>
      <c r="N6234" s="1">
        <f>'Electricity Rates'!$J$2</f>
        <v>0.24729999999999999</v>
      </c>
      <c r="O6234" s="145">
        <f>L6234-K6234</f>
        <v>-13.549948837356414</v>
      </c>
      <c r="P6234">
        <f t="shared" si="585"/>
        <v>4.9862601524782413</v>
      </c>
      <c r="Q6234">
        <f>IF(O6234&gt;0, IF(Q6233+O6234*Variables!$B$5&lt;Variables!$B$4, Q6233+O6234*Variables!$B$5, Variables!$B$4), IF(Q6233&gt;-O6234, Q6233+O6234/Variables!$B$5, 0))</f>
        <v>26.699114128961185</v>
      </c>
      <c r="R6234">
        <f>IF(O6234&gt;0, 0, IF(Q6233&gt;-O6234, 0, -O6234 - Q6233*Variables!$B$5))</f>
        <v>0</v>
      </c>
      <c r="S6234">
        <f t="shared" si="586"/>
        <v>0</v>
      </c>
      <c r="T6234">
        <f t="shared" si="587"/>
        <v>0</v>
      </c>
    </row>
    <row r="6235" spans="1:20" x14ac:dyDescent="0.3">
      <c r="A6235" s="3">
        <f t="shared" si="582"/>
        <v>43360</v>
      </c>
      <c r="B6235">
        <v>9</v>
      </c>
      <c r="C6235">
        <v>17</v>
      </c>
      <c r="D6235">
        <v>18</v>
      </c>
      <c r="E6235">
        <v>1</v>
      </c>
      <c r="F6235" s="1">
        <f>VLOOKUP(A6235,Weather!$A$1:$E$366, 5)</f>
        <v>0.99090909090909018</v>
      </c>
      <c r="G6235" s="1">
        <f>VLOOKUP(D6235, Fall!$A$1:$E$25, 2)</f>
        <v>678.57142857142799</v>
      </c>
      <c r="H6235" s="1">
        <f>VLOOKUP(D6235, Fall!$A$1:$E$25, 3)</f>
        <v>583.61400485626905</v>
      </c>
      <c r="I6235" s="1">
        <f>VLOOKUP(D6235, Fall!$A$1:$E$25, 5)</f>
        <v>280.70175438596499</v>
      </c>
      <c r="J6235" s="1">
        <f t="shared" si="583"/>
        <v>677.70817926492646</v>
      </c>
      <c r="K6235" s="47">
        <f t="shared" si="584"/>
        <v>12.678580795557339</v>
      </c>
      <c r="L6235" s="48">
        <f>Solar!K6252/1000*Variables!$B$3</f>
        <v>2.7904</v>
      </c>
      <c r="M6235">
        <f>IF(E6235=1, VLOOKUP(D6235, Sheet1!$A$2:$C$26, 2), Sheet1!$C$3)</f>
        <v>0.55478000000000005</v>
      </c>
      <c r="N6235" s="1">
        <f>'Electricity Rates'!$J$2</f>
        <v>0.24729999999999999</v>
      </c>
      <c r="O6235" s="145">
        <f>L6235-K6235</f>
        <v>-9.8881807955573393</v>
      </c>
      <c r="P6235">
        <f t="shared" si="585"/>
        <v>3.1354130307413297</v>
      </c>
      <c r="Q6235">
        <f>IF(O6235&gt;0, IF(Q6234+O6235*Variables!$B$5&lt;Variables!$B$4, Q6234+O6235*Variables!$B$5, Variables!$B$4), IF(Q6234&gt;-O6235, Q6234+O6235/Variables!$B$5, 0))</f>
        <v>16.179772857091674</v>
      </c>
      <c r="R6235">
        <f>IF(O6235&gt;0, 0, IF(Q6234&gt;-O6235, 0, -O6235 - Q6234*Variables!$B$5))</f>
        <v>0</v>
      </c>
      <c r="S6235">
        <f t="shared" si="586"/>
        <v>0</v>
      </c>
      <c r="T6235">
        <f t="shared" si="587"/>
        <v>0</v>
      </c>
    </row>
    <row r="6236" spans="1:20" x14ac:dyDescent="0.3">
      <c r="A6236" s="3">
        <f t="shared" si="582"/>
        <v>43360</v>
      </c>
      <c r="B6236">
        <v>9</v>
      </c>
      <c r="C6236">
        <v>17</v>
      </c>
      <c r="D6236">
        <v>19</v>
      </c>
      <c r="E6236">
        <v>1</v>
      </c>
      <c r="F6236" s="1">
        <f>VLOOKUP(A6236,Weather!$A$1:$E$366, 5)</f>
        <v>0.99090909090909018</v>
      </c>
      <c r="G6236" s="1">
        <f>VLOOKUP(D6236, Fall!$A$1:$E$25, 2)</f>
        <v>517.85714285714198</v>
      </c>
      <c r="H6236" s="1">
        <f>VLOOKUP(D6236, Fall!$A$1:$E$25, 3)</f>
        <v>442.60593718179598</v>
      </c>
      <c r="I6236" s="1">
        <f>VLOOKUP(D6236, Fall!$A$1:$E$25, 5)</f>
        <v>289.47368421052602</v>
      </c>
      <c r="J6236" s="1">
        <f t="shared" si="583"/>
        <v>517.17304098736599</v>
      </c>
      <c r="K6236" s="47">
        <f t="shared" si="584"/>
        <v>9.6752855964560638</v>
      </c>
      <c r="L6236" s="48">
        <f>Solar!K6253/1000*Variables!$B$3</f>
        <v>0</v>
      </c>
      <c r="M6236">
        <f>IF(E6236=1, VLOOKUP(D6236, Sheet1!$A$2:$C$26, 2), Sheet1!$C$3)</f>
        <v>0.25796000000000002</v>
      </c>
      <c r="N6236" s="1">
        <f>'Electricity Rates'!$J$2</f>
        <v>0.24729999999999999</v>
      </c>
      <c r="O6236" s="145">
        <f>L6236-K6236</f>
        <v>-9.6752855964560638</v>
      </c>
      <c r="P6236">
        <f t="shared" si="585"/>
        <v>2.3926981280035844</v>
      </c>
      <c r="Q6236">
        <f>IF(O6236&gt;0, IF(Q6235+O6236*Variables!$B$5&lt;Variables!$B$4, Q6235+O6236*Variables!$B$5, Variables!$B$4), IF(Q6235&gt;-O6236, Q6235+O6236/Variables!$B$5, 0))</f>
        <v>5.8869158395852228</v>
      </c>
      <c r="R6236">
        <f>IF(O6236&gt;0, 0, IF(Q6235&gt;-O6236, 0, -O6236 - Q6235*Variables!$B$5))</f>
        <v>0</v>
      </c>
      <c r="S6236">
        <f t="shared" si="586"/>
        <v>0</v>
      </c>
      <c r="T6236">
        <f t="shared" si="587"/>
        <v>0</v>
      </c>
    </row>
    <row r="6237" spans="1:20" x14ac:dyDescent="0.3">
      <c r="A6237" s="3">
        <f t="shared" si="582"/>
        <v>43360</v>
      </c>
      <c r="B6237">
        <v>9</v>
      </c>
      <c r="C6237">
        <v>17</v>
      </c>
      <c r="D6237">
        <v>20</v>
      </c>
      <c r="E6237">
        <v>1</v>
      </c>
      <c r="F6237" s="1">
        <f>VLOOKUP(A6237,Weather!$A$1:$E$366, 5)</f>
        <v>0.99090909090909018</v>
      </c>
      <c r="G6237" s="1">
        <f>VLOOKUP(D6237, Fall!$A$1:$E$25, 2)</f>
        <v>428.57142857142799</v>
      </c>
      <c r="H6237" s="1">
        <f>VLOOKUP(D6237, Fall!$A$1:$E$25, 3)</f>
        <v>354.11608052009001</v>
      </c>
      <c r="I6237" s="1">
        <f>VLOOKUP(D6237, Fall!$A$1:$E$25, 5)</f>
        <v>263.15789473684202</v>
      </c>
      <c r="J6237" s="1">
        <f t="shared" si="583"/>
        <v>427.89456177096122</v>
      </c>
      <c r="K6237" s="47">
        <f t="shared" si="584"/>
        <v>8.0050616760698414</v>
      </c>
      <c r="L6237" s="48">
        <f>Solar!K6254/1000*Variables!$B$3</f>
        <v>0</v>
      </c>
      <c r="M6237">
        <f>IF(E6237=1, VLOOKUP(D6237, Sheet1!$A$2:$C$26, 2), Sheet1!$C$3)</f>
        <v>0.25796000000000002</v>
      </c>
      <c r="N6237" s="1">
        <f>'Electricity Rates'!$J$2</f>
        <v>0.24729999999999999</v>
      </c>
      <c r="O6237" s="145">
        <f>L6237-K6237</f>
        <v>-8.0050616760698414</v>
      </c>
      <c r="P6237">
        <f t="shared" si="585"/>
        <v>1.9796517524920718</v>
      </c>
      <c r="Q6237">
        <f>IF(O6237&gt;0, IF(Q6236+O6237*Variables!$B$5&lt;Variables!$B$4, Q6236+O6237*Variables!$B$5, Variables!$B$4), IF(Q6236&gt;-O6237, Q6236+O6237/Variables!$B$5, 0))</f>
        <v>0</v>
      </c>
      <c r="R6237">
        <f>IF(O6237&gt;0, 0, IF(Q6236&gt;-O6237, 0, -O6237 - Q6236*Variables!$B$5))</f>
        <v>2.4713607868597327</v>
      </c>
      <c r="S6237">
        <f t="shared" si="586"/>
        <v>0.63751222857833667</v>
      </c>
      <c r="T6237">
        <f t="shared" si="587"/>
        <v>0</v>
      </c>
    </row>
    <row r="6238" spans="1:20" x14ac:dyDescent="0.3">
      <c r="A6238" s="3">
        <f t="shared" si="582"/>
        <v>43360</v>
      </c>
      <c r="B6238">
        <v>9</v>
      </c>
      <c r="C6238">
        <v>17</v>
      </c>
      <c r="D6238">
        <v>21</v>
      </c>
      <c r="E6238">
        <v>1</v>
      </c>
      <c r="F6238" s="1">
        <f>VLOOKUP(A6238,Weather!$A$1:$E$366, 5)</f>
        <v>0.99090909090909018</v>
      </c>
      <c r="G6238" s="1">
        <f>VLOOKUP(D6238, Fall!$A$1:$E$25, 2)</f>
        <v>366.07142857142799</v>
      </c>
      <c r="H6238" s="1">
        <f>VLOOKUP(D6238, Fall!$A$1:$E$25, 3)</f>
        <v>305.62638808916603</v>
      </c>
      <c r="I6238" s="1">
        <f>VLOOKUP(D6238, Fall!$A$1:$E$25, 5)</f>
        <v>271.929824561403</v>
      </c>
      <c r="J6238" s="1">
        <f t="shared" si="583"/>
        <v>365.52192820340736</v>
      </c>
      <c r="K6238" s="47">
        <f t="shared" si="584"/>
        <v>6.8381929583635603</v>
      </c>
      <c r="L6238" s="48">
        <f>Solar!K6255/1000*Variables!$B$3</f>
        <v>0</v>
      </c>
      <c r="M6238">
        <f>IF(E6238=1, VLOOKUP(D6238, Sheet1!$A$2:$C$26, 2), Sheet1!$C$3)</f>
        <v>0.25796000000000002</v>
      </c>
      <c r="N6238" s="1">
        <f>'Electricity Rates'!$J$2</f>
        <v>0.24729999999999999</v>
      </c>
      <c r="O6238" s="145">
        <f>L6238-K6238</f>
        <v>-6.8381929583635603</v>
      </c>
      <c r="P6238">
        <f t="shared" si="585"/>
        <v>1.6910851186033085</v>
      </c>
      <c r="Q6238">
        <f>IF(O6238&gt;0, IF(Q6237+O6238*Variables!$B$5&lt;Variables!$B$4, Q6237+O6238*Variables!$B$5, Variables!$B$4), IF(Q6237&gt;-O6238, Q6237+O6238/Variables!$B$5, 0))</f>
        <v>0</v>
      </c>
      <c r="R6238">
        <f>IF(O6238&gt;0, 0, IF(Q6237&gt;-O6238, 0, -O6238 - Q6237*Variables!$B$5))</f>
        <v>6.8381929583635603</v>
      </c>
      <c r="S6238">
        <f t="shared" si="586"/>
        <v>1.7639802555394641</v>
      </c>
      <c r="T6238">
        <f t="shared" si="587"/>
        <v>0</v>
      </c>
    </row>
    <row r="6239" spans="1:20" x14ac:dyDescent="0.3">
      <c r="A6239" s="3">
        <f t="shared" si="582"/>
        <v>43360</v>
      </c>
      <c r="B6239">
        <v>9</v>
      </c>
      <c r="C6239">
        <v>17</v>
      </c>
      <c r="D6239">
        <v>22</v>
      </c>
      <c r="E6239">
        <v>1</v>
      </c>
      <c r="F6239" s="1">
        <f>VLOOKUP(A6239,Weather!$A$1:$E$366, 5)</f>
        <v>0.99090909090909018</v>
      </c>
      <c r="G6239" s="1">
        <f>VLOOKUP(D6239, Fall!$A$1:$E$25, 2)</f>
        <v>330.35714285714198</v>
      </c>
      <c r="H6239" s="1">
        <f>VLOOKUP(D6239, Fall!$A$1:$E$25, 3)</f>
        <v>272.33281237147202</v>
      </c>
      <c r="I6239" s="1">
        <f>VLOOKUP(D6239, Fall!$A$1:$E$25, 5)</f>
        <v>254.385964912281</v>
      </c>
      <c r="J6239" s="1">
        <f t="shared" si="583"/>
        <v>329.82964894363585</v>
      </c>
      <c r="K6239" s="47">
        <f t="shared" si="584"/>
        <v>6.1704609459457069</v>
      </c>
      <c r="L6239" s="48">
        <f>Solar!K6256/1000*Variables!$B$3</f>
        <v>0</v>
      </c>
      <c r="M6239">
        <f>IF(E6239=1, VLOOKUP(D6239, Sheet1!$A$2:$C$26, 2), Sheet1!$C$3)</f>
        <v>0.18637999999999999</v>
      </c>
      <c r="N6239" s="1">
        <f>'Electricity Rates'!$J$2</f>
        <v>0.24729999999999999</v>
      </c>
      <c r="O6239" s="145">
        <f>L6239-K6239</f>
        <v>-6.1704609459457069</v>
      </c>
      <c r="P6239">
        <f t="shared" si="585"/>
        <v>1.5259549919323734</v>
      </c>
      <c r="Q6239">
        <f>IF(O6239&gt;0, IF(Q6238+O6239*Variables!$B$5&lt;Variables!$B$4, Q6238+O6239*Variables!$B$5, Variables!$B$4), IF(Q6238&gt;-O6239, Q6238+O6239/Variables!$B$5, 0))</f>
        <v>0</v>
      </c>
      <c r="R6239">
        <f>IF(O6239&gt;0, 0, IF(Q6238&gt;-O6239, 0, -O6239 - Q6238*Variables!$B$5))</f>
        <v>6.1704609459457069</v>
      </c>
      <c r="S6239">
        <f t="shared" si="586"/>
        <v>1.1500505111053607</v>
      </c>
      <c r="T6239">
        <f t="shared" si="587"/>
        <v>0</v>
      </c>
    </row>
    <row r="6240" spans="1:20" x14ac:dyDescent="0.3">
      <c r="A6240" s="3">
        <f t="shared" si="582"/>
        <v>43360</v>
      </c>
      <c r="B6240">
        <v>9</v>
      </c>
      <c r="C6240">
        <v>17</v>
      </c>
      <c r="D6240">
        <v>23</v>
      </c>
      <c r="E6240">
        <v>1</v>
      </c>
      <c r="F6240" s="1">
        <f>VLOOKUP(A6240,Weather!$A$1:$E$366, 5)</f>
        <v>0.99090909090909018</v>
      </c>
      <c r="G6240" s="1">
        <f>VLOOKUP(D6240, Fall!$A$1:$E$25, 2)</f>
        <v>303.57142857142799</v>
      </c>
      <c r="H6240" s="1">
        <f>VLOOKUP(D6240, Fall!$A$1:$E$25, 3)</f>
        <v>252.67335691371099</v>
      </c>
      <c r="I6240" s="1">
        <f>VLOOKUP(D6240, Fall!$A$1:$E$25, 5)</f>
        <v>254.385964912281</v>
      </c>
      <c r="J6240" s="1">
        <f t="shared" si="583"/>
        <v>303.10871882908509</v>
      </c>
      <c r="K6240" s="47">
        <f t="shared" si="584"/>
        <v>5.6705651474956529</v>
      </c>
      <c r="L6240" s="48">
        <f>Solar!K6257/1000*Variables!$B$3</f>
        <v>0</v>
      </c>
      <c r="M6240">
        <f>IF(E6240=1, VLOOKUP(D6240, Sheet1!$A$2:$C$26, 2), Sheet1!$C$3)</f>
        <v>0.18637999999999999</v>
      </c>
      <c r="N6240" s="1">
        <f>'Electricity Rates'!$J$2</f>
        <v>0.24729999999999999</v>
      </c>
      <c r="O6240" s="145">
        <f>L6240-K6240</f>
        <v>-5.6705651474956529</v>
      </c>
      <c r="P6240">
        <f t="shared" si="585"/>
        <v>1.402330760975675</v>
      </c>
      <c r="Q6240">
        <f>IF(O6240&gt;0, IF(Q6239+O6240*Variables!$B$5&lt;Variables!$B$4, Q6239+O6240*Variables!$B$5, Variables!$B$4), IF(Q6239&gt;-O6240, Q6239+O6240/Variables!$B$5, 0))</f>
        <v>0</v>
      </c>
      <c r="R6240">
        <f>IF(O6240&gt;0, 0, IF(Q6239&gt;-O6240, 0, -O6240 - Q6239*Variables!$B$5))</f>
        <v>5.6705651474956529</v>
      </c>
      <c r="S6240">
        <f t="shared" si="586"/>
        <v>1.0568799321902398</v>
      </c>
      <c r="T6240">
        <f t="shared" si="587"/>
        <v>0</v>
      </c>
    </row>
    <row r="6241" spans="1:20" x14ac:dyDescent="0.3">
      <c r="A6241" s="3">
        <f t="shared" si="582"/>
        <v>43360</v>
      </c>
      <c r="B6241">
        <v>9</v>
      </c>
      <c r="C6241">
        <v>17</v>
      </c>
      <c r="D6241">
        <v>24</v>
      </c>
      <c r="E6241">
        <v>1</v>
      </c>
      <c r="F6241" s="1">
        <f>VLOOKUP(A6241,Weather!$A$1:$E$366, 5)</f>
        <v>0.99090909090909018</v>
      </c>
      <c r="G6241" s="1">
        <f>VLOOKUP(D6241, Fall!$A$1:$E$25, 2)</f>
        <v>285.71428571428498</v>
      </c>
      <c r="H6241" s="1">
        <f>VLOOKUP(D6241, Fall!$A$1:$E$25, 3)</f>
        <v>237.47635107345499</v>
      </c>
      <c r="I6241" s="1">
        <f>VLOOKUP(D6241, Fall!$A$1:$E$25, 5)</f>
        <v>254.385964912281</v>
      </c>
      <c r="J6241" s="1">
        <f t="shared" si="583"/>
        <v>285.27575903573194</v>
      </c>
      <c r="K6241" s="47">
        <f t="shared" si="584"/>
        <v>5.3369457099831994</v>
      </c>
      <c r="L6241" s="48">
        <f>Solar!K6258/1000*Variables!$B$3</f>
        <v>0</v>
      </c>
      <c r="M6241">
        <f>IF(E6241=1, VLOOKUP(D6241, Sheet1!$A$2:$C$26, 2), Sheet1!$C$3)</f>
        <v>0.18637999999999999</v>
      </c>
      <c r="N6241" s="1">
        <f>'Electricity Rates'!$J$2</f>
        <v>0.24729999999999999</v>
      </c>
      <c r="O6241" s="145">
        <f>L6241-K6241</f>
        <v>-5.3369457099831994</v>
      </c>
      <c r="P6241">
        <f t="shared" si="585"/>
        <v>1.3198266740788451</v>
      </c>
      <c r="Q6241">
        <f>IF(O6241&gt;0, IF(Q6240+O6241*Variables!$B$5&lt;Variables!$B$4, Q6240+O6241*Variables!$B$5, Variables!$B$4), IF(Q6240&gt;-O6241, Q6240+O6241/Variables!$B$5, 0))</f>
        <v>0</v>
      </c>
      <c r="R6241">
        <f>IF(O6241&gt;0, 0, IF(Q6240&gt;-O6241, 0, -O6241 - Q6240*Variables!$B$5))</f>
        <v>5.3369457099831994</v>
      </c>
      <c r="S6241">
        <f t="shared" si="586"/>
        <v>0.99469994142666862</v>
      </c>
      <c r="T6241">
        <f t="shared" si="587"/>
        <v>0</v>
      </c>
    </row>
    <row r="6242" spans="1:20" x14ac:dyDescent="0.3">
      <c r="A6242" s="3">
        <f t="shared" si="582"/>
        <v>43361</v>
      </c>
      <c r="B6242">
        <v>9</v>
      </c>
      <c r="C6242">
        <v>18</v>
      </c>
      <c r="D6242">
        <v>1</v>
      </c>
      <c r="E6242">
        <v>1</v>
      </c>
      <c r="F6242" s="1">
        <f>VLOOKUP(A6242,Weather!$A$1:$E$366, 5)</f>
        <v>0.99090909090909018</v>
      </c>
      <c r="G6242" s="1">
        <f>VLOOKUP(D6242, Fall!$A$1:$E$25, 2)</f>
        <v>276.78571428571399</v>
      </c>
      <c r="H6242" s="1">
        <f>VLOOKUP(D6242, Fall!$A$1:$E$25, 3)</f>
        <v>258.40056395394299</v>
      </c>
      <c r="I6242" s="1">
        <f>VLOOKUP(D6242, Fall!$A$1:$E$25, 5)</f>
        <v>254.385964912281</v>
      </c>
      <c r="J6242" s="1">
        <f t="shared" si="583"/>
        <v>276.61857655542514</v>
      </c>
      <c r="K6242" s="47">
        <f t="shared" si="584"/>
        <v>5.1749869334822201</v>
      </c>
      <c r="L6242" s="48">
        <f>Solar!K6259/1000*Variables!$B$3</f>
        <v>0</v>
      </c>
      <c r="M6242">
        <f>IF(E6242=1, VLOOKUP(D6242, Sheet1!$A$2:$C$26, 2), Sheet1!$C$3)</f>
        <v>0.18637999999999999</v>
      </c>
      <c r="N6242" s="1">
        <f>'Electricity Rates'!$J$2</f>
        <v>0.24729999999999999</v>
      </c>
      <c r="O6242" s="145">
        <f>L6242-K6242</f>
        <v>-5.1749869334822201</v>
      </c>
      <c r="P6242">
        <f t="shared" si="585"/>
        <v>1.279774268650153</v>
      </c>
      <c r="Q6242">
        <f>IF(O6242&gt;0, IF(Q6241+O6242*Variables!$B$5&lt;Variables!$B$4, Q6241+O6242*Variables!$B$5, Variables!$B$4), IF(Q6241&gt;-O6242, Q6241+O6242/Variables!$B$5, 0))</f>
        <v>0</v>
      </c>
      <c r="R6242">
        <f>IF(O6242&gt;0, 0, IF(Q6241&gt;-O6242, 0, -O6242 - Q6241*Variables!$B$5))</f>
        <v>5.1749869334822201</v>
      </c>
      <c r="S6242">
        <f t="shared" si="586"/>
        <v>0.96451406466241607</v>
      </c>
      <c r="T6242">
        <f t="shared" si="587"/>
        <v>0</v>
      </c>
    </row>
    <row r="6243" spans="1:20" x14ac:dyDescent="0.3">
      <c r="A6243" s="3">
        <f t="shared" si="582"/>
        <v>43361</v>
      </c>
      <c r="B6243">
        <v>9</v>
      </c>
      <c r="C6243">
        <v>18</v>
      </c>
      <c r="D6243">
        <v>2</v>
      </c>
      <c r="E6243">
        <v>1</v>
      </c>
      <c r="F6243" s="1">
        <f>VLOOKUP(A6243,Weather!$A$1:$E$366, 5)</f>
        <v>0.99090909090909018</v>
      </c>
      <c r="G6243" s="1">
        <f>VLOOKUP(D6243, Fall!$A$1:$E$25, 2)</f>
        <v>272.32142857142799</v>
      </c>
      <c r="H6243" s="1">
        <f>VLOOKUP(D6243, Fall!$A$1:$E$25, 3)</f>
        <v>244.53669616981199</v>
      </c>
      <c r="I6243" s="1">
        <f>VLOOKUP(D6243, Fall!$A$1:$E$25, 5)</f>
        <v>254.385964912281</v>
      </c>
      <c r="J6243" s="1">
        <f t="shared" si="583"/>
        <v>272.06884009504967</v>
      </c>
      <c r="K6243" s="47">
        <f t="shared" si="584"/>
        <v>5.0898703551727618</v>
      </c>
      <c r="L6243" s="48">
        <f>Solar!K6260/1000*Variables!$B$3</f>
        <v>0</v>
      </c>
      <c r="M6243">
        <f>IF(E6243=1, VLOOKUP(D6243, Sheet1!$A$2:$C$26, 2), Sheet1!$C$3)</f>
        <v>0.18637999999999999</v>
      </c>
      <c r="N6243" s="1">
        <f>'Electricity Rates'!$J$2</f>
        <v>0.24729999999999999</v>
      </c>
      <c r="O6243" s="145">
        <f>L6243-K6243</f>
        <v>-5.0898703551727618</v>
      </c>
      <c r="P6243">
        <f t="shared" si="585"/>
        <v>1.2587249388342239</v>
      </c>
      <c r="Q6243">
        <f>IF(O6243&gt;0, IF(Q6242+O6243*Variables!$B$5&lt;Variables!$B$4, Q6242+O6243*Variables!$B$5, Variables!$B$4), IF(Q6242&gt;-O6243, Q6242+O6243/Variables!$B$5, 0))</f>
        <v>0</v>
      </c>
      <c r="R6243">
        <f>IF(O6243&gt;0, 0, IF(Q6242&gt;-O6243, 0, -O6243 - Q6242*Variables!$B$5))</f>
        <v>5.0898703551727618</v>
      </c>
      <c r="S6243">
        <f t="shared" si="586"/>
        <v>0.94865003679709925</v>
      </c>
      <c r="T6243">
        <f t="shared" si="587"/>
        <v>0</v>
      </c>
    </row>
    <row r="6244" spans="1:20" x14ac:dyDescent="0.3">
      <c r="A6244" s="3">
        <f t="shared" si="582"/>
        <v>43361</v>
      </c>
      <c r="B6244">
        <v>9</v>
      </c>
      <c r="C6244">
        <v>18</v>
      </c>
      <c r="D6244">
        <v>3</v>
      </c>
      <c r="E6244">
        <v>1</v>
      </c>
      <c r="F6244" s="1">
        <f>VLOOKUP(A6244,Weather!$A$1:$E$366, 5)</f>
        <v>0.99090909090909018</v>
      </c>
      <c r="G6244" s="1">
        <f>VLOOKUP(D6244, Fall!$A$1:$E$25, 2)</f>
        <v>272.32142857142799</v>
      </c>
      <c r="H6244" s="1">
        <f>VLOOKUP(D6244, Fall!$A$1:$E$25, 3)</f>
        <v>252.565207174747</v>
      </c>
      <c r="I6244" s="1">
        <f>VLOOKUP(D6244, Fall!$A$1:$E$25, 5)</f>
        <v>254.385964912281</v>
      </c>
      <c r="J6244" s="1">
        <f t="shared" si="583"/>
        <v>272.14182655873088</v>
      </c>
      <c r="K6244" s="47">
        <f t="shared" si="584"/>
        <v>5.0912357876776015</v>
      </c>
      <c r="L6244" s="48">
        <f>Solar!K6261/1000*Variables!$B$3</f>
        <v>0</v>
      </c>
      <c r="M6244">
        <f>IF(E6244=1, VLOOKUP(D6244, Sheet1!$A$2:$C$26, 2), Sheet1!$C$3)</f>
        <v>0.18637999999999999</v>
      </c>
      <c r="N6244" s="1">
        <f>'Electricity Rates'!$J$2</f>
        <v>0.24729999999999999</v>
      </c>
      <c r="O6244" s="145">
        <f>L6244-K6244</f>
        <v>-5.0912357876776015</v>
      </c>
      <c r="P6244">
        <f t="shared" si="585"/>
        <v>1.2590626102926707</v>
      </c>
      <c r="Q6244">
        <f>IF(O6244&gt;0, IF(Q6243+O6244*Variables!$B$5&lt;Variables!$B$4, Q6243+O6244*Variables!$B$5, Variables!$B$4), IF(Q6243&gt;-O6244, Q6243+O6244/Variables!$B$5, 0))</f>
        <v>0</v>
      </c>
      <c r="R6244">
        <f>IF(O6244&gt;0, 0, IF(Q6243&gt;-O6244, 0, -O6244 - Q6243*Variables!$B$5))</f>
        <v>5.0912357876776015</v>
      </c>
      <c r="S6244">
        <f t="shared" si="586"/>
        <v>0.94890452610735132</v>
      </c>
      <c r="T6244">
        <f t="shared" si="587"/>
        <v>0</v>
      </c>
    </row>
    <row r="6245" spans="1:20" x14ac:dyDescent="0.3">
      <c r="A6245" s="3">
        <f t="shared" si="582"/>
        <v>43361</v>
      </c>
      <c r="B6245">
        <v>9</v>
      </c>
      <c r="C6245">
        <v>18</v>
      </c>
      <c r="D6245">
        <v>4</v>
      </c>
      <c r="E6245">
        <v>1</v>
      </c>
      <c r="F6245" s="1">
        <f>VLOOKUP(A6245,Weather!$A$1:$E$366, 5)</f>
        <v>0.99090909090909018</v>
      </c>
      <c r="G6245" s="1">
        <f>VLOOKUP(D6245, Fall!$A$1:$E$25, 2)</f>
        <v>272.32142857142799</v>
      </c>
      <c r="H6245" s="1">
        <f>VLOOKUP(D6245, Fall!$A$1:$E$25, 3)</f>
        <v>267.50020564283898</v>
      </c>
      <c r="I6245" s="1">
        <f>VLOOKUP(D6245, Fall!$A$1:$E$25, 5)</f>
        <v>254.385964912281</v>
      </c>
      <c r="J6245" s="1">
        <f t="shared" si="583"/>
        <v>272.27759927207717</v>
      </c>
      <c r="K6245" s="47">
        <f t="shared" si="584"/>
        <v>5.0937758268399742</v>
      </c>
      <c r="L6245" s="48">
        <f>Solar!K6262/1000*Variables!$B$3</f>
        <v>0</v>
      </c>
      <c r="M6245">
        <f>IF(E6245=1, VLOOKUP(D6245, Sheet1!$A$2:$C$26, 2), Sheet1!$C$3)</f>
        <v>0.18637999999999999</v>
      </c>
      <c r="N6245" s="1">
        <f>'Electricity Rates'!$J$2</f>
        <v>0.24729999999999999</v>
      </c>
      <c r="O6245" s="145">
        <f>L6245-K6245</f>
        <v>-5.0937758268399742</v>
      </c>
      <c r="P6245">
        <f t="shared" si="585"/>
        <v>1.2596907619775255</v>
      </c>
      <c r="Q6245">
        <f>IF(O6245&gt;0, IF(Q6244+O6245*Variables!$B$5&lt;Variables!$B$4, Q6244+O6245*Variables!$B$5, Variables!$B$4), IF(Q6244&gt;-O6245, Q6244+O6245/Variables!$B$5, 0))</f>
        <v>0</v>
      </c>
      <c r="R6245">
        <f>IF(O6245&gt;0, 0, IF(Q6244&gt;-O6245, 0, -O6245 - Q6244*Variables!$B$5))</f>
        <v>5.0937758268399742</v>
      </c>
      <c r="S6245">
        <f t="shared" si="586"/>
        <v>0.94937793860643438</v>
      </c>
      <c r="T6245">
        <f t="shared" si="587"/>
        <v>0</v>
      </c>
    </row>
    <row r="6246" spans="1:20" x14ac:dyDescent="0.3">
      <c r="A6246" s="3">
        <f t="shared" si="582"/>
        <v>43361</v>
      </c>
      <c r="B6246">
        <v>9</v>
      </c>
      <c r="C6246">
        <v>18</v>
      </c>
      <c r="D6246">
        <v>5</v>
      </c>
      <c r="E6246">
        <v>1</v>
      </c>
      <c r="F6246" s="1">
        <f>VLOOKUP(A6246,Weather!$A$1:$E$366, 5)</f>
        <v>0.99090909090909018</v>
      </c>
      <c r="G6246" s="1">
        <f>VLOOKUP(D6246, Fall!$A$1:$E$25, 2)</f>
        <v>303.57142857142799</v>
      </c>
      <c r="H6246" s="1">
        <f>VLOOKUP(D6246, Fall!$A$1:$E$25, 3)</f>
        <v>277.41442782172697</v>
      </c>
      <c r="I6246" s="1">
        <f>VLOOKUP(D6246, Fall!$A$1:$E$25, 5)</f>
        <v>254.385964912281</v>
      </c>
      <c r="J6246" s="1">
        <f t="shared" si="583"/>
        <v>303.33363765552161</v>
      </c>
      <c r="K6246" s="47">
        <f t="shared" si="584"/>
        <v>5.6747729342697628</v>
      </c>
      <c r="L6246" s="48">
        <f>Solar!K6263/1000*Variables!$B$3</f>
        <v>0</v>
      </c>
      <c r="M6246">
        <f>IF(E6246=1, VLOOKUP(D6246, Sheet1!$A$2:$C$26, 2), Sheet1!$C$3)</f>
        <v>0.18637999999999999</v>
      </c>
      <c r="N6246" s="1">
        <f>'Electricity Rates'!$J$2</f>
        <v>0.24729999999999999</v>
      </c>
      <c r="O6246" s="145">
        <f>L6246-K6246</f>
        <v>-5.6747729342697628</v>
      </c>
      <c r="P6246">
        <f t="shared" si="585"/>
        <v>1.4033713466449123</v>
      </c>
      <c r="Q6246">
        <f>IF(O6246&gt;0, IF(Q6245+O6246*Variables!$B$5&lt;Variables!$B$4, Q6245+O6246*Variables!$B$5, Variables!$B$4), IF(Q6245&gt;-O6246, Q6245+O6246/Variables!$B$5, 0))</f>
        <v>0</v>
      </c>
      <c r="R6246">
        <f>IF(O6246&gt;0, 0, IF(Q6245&gt;-O6246, 0, -O6246 - Q6245*Variables!$B$5))</f>
        <v>5.6747729342697628</v>
      </c>
      <c r="S6246">
        <f t="shared" si="586"/>
        <v>1.0576641794891983</v>
      </c>
      <c r="T6246">
        <f t="shared" si="587"/>
        <v>0</v>
      </c>
    </row>
    <row r="6247" spans="1:20" x14ac:dyDescent="0.3">
      <c r="A6247" s="3">
        <f t="shared" si="582"/>
        <v>43361</v>
      </c>
      <c r="B6247">
        <v>9</v>
      </c>
      <c r="C6247">
        <v>18</v>
      </c>
      <c r="D6247">
        <v>6</v>
      </c>
      <c r="E6247">
        <v>1</v>
      </c>
      <c r="F6247" s="1">
        <f>VLOOKUP(A6247,Weather!$A$1:$E$366, 5)</f>
        <v>0.99090909090909018</v>
      </c>
      <c r="G6247" s="1">
        <f>VLOOKUP(D6247, Fall!$A$1:$E$25, 2)</f>
        <v>401.78571428571399</v>
      </c>
      <c r="H6247" s="1">
        <f>VLOOKUP(D6247, Fall!$A$1:$E$25, 3)</f>
        <v>309.98601628691301</v>
      </c>
      <c r="I6247" s="1">
        <f>VLOOKUP(D6247, Fall!$A$1:$E$25, 5)</f>
        <v>271.929824561403</v>
      </c>
      <c r="J6247" s="1">
        <f t="shared" si="583"/>
        <v>400.9511715766339</v>
      </c>
      <c r="K6247" s="47">
        <f t="shared" si="584"/>
        <v>7.5010040891368845</v>
      </c>
      <c r="L6247" s="48">
        <f>Solar!K6264/1000*Variables!$B$3</f>
        <v>0</v>
      </c>
      <c r="M6247">
        <f>IF(E6247=1, VLOOKUP(D6247, Sheet1!$A$2:$C$26, 2), Sheet1!$C$3)</f>
        <v>0.18637999999999999</v>
      </c>
      <c r="N6247" s="1">
        <f>'Electricity Rates'!$J$2</f>
        <v>0.24729999999999999</v>
      </c>
      <c r="O6247" s="145">
        <f>L6247-K6247</f>
        <v>-7.5010040891368845</v>
      </c>
      <c r="P6247">
        <f t="shared" si="585"/>
        <v>1.8549983112435515</v>
      </c>
      <c r="Q6247">
        <f>IF(O6247&gt;0, IF(Q6246+O6247*Variables!$B$5&lt;Variables!$B$4, Q6246+O6247*Variables!$B$5, Variables!$B$4), IF(Q6246&gt;-O6247, Q6246+O6247/Variables!$B$5, 0))</f>
        <v>0</v>
      </c>
      <c r="R6247">
        <f>IF(O6247&gt;0, 0, IF(Q6246&gt;-O6247, 0, -O6247 - Q6246*Variables!$B$5))</f>
        <v>7.5010040891368845</v>
      </c>
      <c r="S6247">
        <f t="shared" si="586"/>
        <v>1.3980371421333324</v>
      </c>
      <c r="T6247">
        <f t="shared" si="587"/>
        <v>0</v>
      </c>
    </row>
    <row r="6248" spans="1:20" x14ac:dyDescent="0.3">
      <c r="A6248" s="3">
        <f t="shared" si="582"/>
        <v>43361</v>
      </c>
      <c r="B6248">
        <v>9</v>
      </c>
      <c r="C6248">
        <v>18</v>
      </c>
      <c r="D6248">
        <v>7</v>
      </c>
      <c r="E6248">
        <v>1</v>
      </c>
      <c r="F6248" s="1">
        <f>VLOOKUP(A6248,Weather!$A$1:$E$366, 5)</f>
        <v>0.99090909090909018</v>
      </c>
      <c r="G6248" s="1">
        <f>VLOOKUP(D6248, Fall!$A$1:$E$25, 2)</f>
        <v>593.74999999999898</v>
      </c>
      <c r="H6248" s="1">
        <f>VLOOKUP(D6248, Fall!$A$1:$E$25, 3)</f>
        <v>390.39236653779699</v>
      </c>
      <c r="I6248" s="1">
        <f>VLOOKUP(D6248, Fall!$A$1:$E$25, 5)</f>
        <v>263.15789473684202</v>
      </c>
      <c r="J6248" s="1">
        <f t="shared" si="583"/>
        <v>591.90129424125155</v>
      </c>
      <c r="K6248" s="47">
        <f t="shared" si="584"/>
        <v>11.073303542200653</v>
      </c>
      <c r="L6248" s="48">
        <f>Solar!K6265/1000*Variables!$B$3</f>
        <v>0.31169999999999998</v>
      </c>
      <c r="M6248">
        <f>IF(E6248=1, VLOOKUP(D6248, Sheet1!$A$2:$C$26, 2), Sheet1!$C$3)</f>
        <v>0.18637999999999999</v>
      </c>
      <c r="N6248" s="1">
        <f>'Electricity Rates'!$J$2</f>
        <v>0.24729999999999999</v>
      </c>
      <c r="O6248" s="145">
        <f>L6248-K6248</f>
        <v>-10.761603542200653</v>
      </c>
      <c r="P6248">
        <f t="shared" si="585"/>
        <v>2.7384279659862214</v>
      </c>
      <c r="Q6248">
        <f>IF(O6248&gt;0, IF(Q6247+O6248*Variables!$B$5&lt;Variables!$B$4, Q6247+O6248*Variables!$B$5, Variables!$B$4), IF(Q6247&gt;-O6248, Q6247+O6248/Variables!$B$5, 0))</f>
        <v>0</v>
      </c>
      <c r="R6248">
        <f>IF(O6248&gt;0, 0, IF(Q6247&gt;-O6248, 0, -O6248 - Q6247*Variables!$B$5))</f>
        <v>10.761603542200653</v>
      </c>
      <c r="S6248">
        <f t="shared" si="586"/>
        <v>2.0057476681953577</v>
      </c>
      <c r="T6248">
        <f t="shared" si="587"/>
        <v>0</v>
      </c>
    </row>
    <row r="6249" spans="1:20" x14ac:dyDescent="0.3">
      <c r="A6249" s="3">
        <f t="shared" si="582"/>
        <v>43361</v>
      </c>
      <c r="B6249">
        <v>9</v>
      </c>
      <c r="C6249">
        <v>18</v>
      </c>
      <c r="D6249">
        <v>8</v>
      </c>
      <c r="E6249">
        <v>1</v>
      </c>
      <c r="F6249" s="1">
        <f>VLOOKUP(A6249,Weather!$A$1:$E$366, 5)</f>
        <v>0.99090909090909018</v>
      </c>
      <c r="G6249" s="1">
        <f>VLOOKUP(D6249, Fall!$A$1:$E$25, 2)</f>
        <v>866.07142857142799</v>
      </c>
      <c r="H6249" s="1">
        <f>VLOOKUP(D6249, Fall!$A$1:$E$25, 3)</f>
        <v>561.61059471909198</v>
      </c>
      <c r="I6249" s="1">
        <f>VLOOKUP(D6249, Fall!$A$1:$E$25, 5)</f>
        <v>271.929824561403</v>
      </c>
      <c r="J6249" s="1">
        <f t="shared" si="583"/>
        <v>863.30360280913374</v>
      </c>
      <c r="K6249" s="47">
        <f t="shared" si="584"/>
        <v>16.1507044096521</v>
      </c>
      <c r="L6249" s="48">
        <f>Solar!K6266/1000*Variables!$B$3</f>
        <v>2.0690999999999997</v>
      </c>
      <c r="M6249">
        <f>IF(E6249=1, VLOOKUP(D6249, Sheet1!$A$2:$C$26, 2), Sheet1!$C$3)</f>
        <v>0.18637999999999999</v>
      </c>
      <c r="N6249" s="1">
        <f>'Electricity Rates'!$J$2</f>
        <v>0.24729999999999999</v>
      </c>
      <c r="O6249" s="145">
        <f>L6249-K6249</f>
        <v>-14.081604409652101</v>
      </c>
      <c r="P6249">
        <f t="shared" si="585"/>
        <v>3.994069200506964</v>
      </c>
      <c r="Q6249">
        <f>IF(O6249&gt;0, IF(Q6248+O6249*Variables!$B$5&lt;Variables!$B$4, Q6248+O6249*Variables!$B$5, Variables!$B$4), IF(Q6248&gt;-O6249, Q6248+O6249/Variables!$B$5, 0))</f>
        <v>0</v>
      </c>
      <c r="R6249">
        <f>IF(O6249&gt;0, 0, IF(Q6248&gt;-O6249, 0, -O6249 - Q6248*Variables!$B$5))</f>
        <v>14.081604409652101</v>
      </c>
      <c r="S6249">
        <f t="shared" si="586"/>
        <v>2.6245294298709583</v>
      </c>
      <c r="T6249">
        <f t="shared" si="587"/>
        <v>0</v>
      </c>
    </row>
    <row r="6250" spans="1:20" x14ac:dyDescent="0.3">
      <c r="A6250" s="3">
        <f t="shared" si="582"/>
        <v>43361</v>
      </c>
      <c r="B6250">
        <v>9</v>
      </c>
      <c r="C6250">
        <v>18</v>
      </c>
      <c r="D6250">
        <v>9</v>
      </c>
      <c r="E6250">
        <v>1</v>
      </c>
      <c r="F6250" s="1">
        <f>VLOOKUP(A6250,Weather!$A$1:$E$366, 5)</f>
        <v>0.99090909090909018</v>
      </c>
      <c r="G6250" s="1">
        <f>VLOOKUP(D6250, Fall!$A$1:$E$25, 2)</f>
        <v>1080.3571428571399</v>
      </c>
      <c r="H6250" s="1">
        <f>VLOOKUP(D6250, Fall!$A$1:$E$25, 3)</f>
        <v>760.17932055605797</v>
      </c>
      <c r="I6250" s="1">
        <f>VLOOKUP(D6250, Fall!$A$1:$E$25, 5)</f>
        <v>311.40350877192998</v>
      </c>
      <c r="J6250" s="1">
        <f t="shared" si="583"/>
        <v>1077.4464353816752</v>
      </c>
      <c r="K6250" s="47">
        <f t="shared" si="584"/>
        <v>20.156893633316656</v>
      </c>
      <c r="L6250" s="48">
        <f>Solar!K6267/1000*Variables!$B$3</f>
        <v>7.6289500000000015</v>
      </c>
      <c r="M6250">
        <f>IF(E6250=1, VLOOKUP(D6250, Sheet1!$A$2:$C$26, 2), Sheet1!$C$3)</f>
        <v>0.25796000000000002</v>
      </c>
      <c r="N6250" s="1">
        <f>'Electricity Rates'!$J$2</f>
        <v>0.24729999999999999</v>
      </c>
      <c r="O6250" s="145">
        <f>L6250-K6250</f>
        <v>-12.527943633316655</v>
      </c>
      <c r="P6250">
        <f t="shared" si="585"/>
        <v>4.9847997955192085</v>
      </c>
      <c r="Q6250">
        <f>IF(O6250&gt;0, IF(Q6249+O6250*Variables!$B$5&lt;Variables!$B$4, Q6249+O6250*Variables!$B$5, Variables!$B$4), IF(Q6249&gt;-O6250, Q6249+O6250/Variables!$B$5, 0))</f>
        <v>0</v>
      </c>
      <c r="R6250">
        <f>IF(O6250&gt;0, 0, IF(Q6249&gt;-O6250, 0, -O6250 - Q6249*Variables!$B$5))</f>
        <v>12.527943633316655</v>
      </c>
      <c r="S6250">
        <f t="shared" si="586"/>
        <v>3.2317083396503645</v>
      </c>
      <c r="T6250">
        <f t="shared" si="587"/>
        <v>0</v>
      </c>
    </row>
    <row r="6251" spans="1:20" x14ac:dyDescent="0.3">
      <c r="A6251" s="3">
        <f t="shared" si="582"/>
        <v>43361</v>
      </c>
      <c r="B6251">
        <v>9</v>
      </c>
      <c r="C6251">
        <v>18</v>
      </c>
      <c r="D6251">
        <v>10</v>
      </c>
      <c r="E6251">
        <v>1</v>
      </c>
      <c r="F6251" s="1">
        <f>VLOOKUP(A6251,Weather!$A$1:$E$366, 5)</f>
        <v>0.99090909090909018</v>
      </c>
      <c r="G6251" s="1">
        <f>VLOOKUP(D6251, Fall!$A$1:$E$25, 2)</f>
        <v>1205.3571428571399</v>
      </c>
      <c r="H6251" s="1">
        <f>VLOOKUP(D6251, Fall!$A$1:$E$25, 3)</f>
        <v>904.12930821748796</v>
      </c>
      <c r="I6251" s="1">
        <f>VLOOKUP(D6251, Fall!$A$1:$E$25, 5)</f>
        <v>359.64912280701702</v>
      </c>
      <c r="J6251" s="1">
        <f t="shared" si="583"/>
        <v>1202.6187079967792</v>
      </c>
      <c r="K6251" s="47">
        <f t="shared" si="584"/>
        <v>22.498619497442224</v>
      </c>
      <c r="L6251" s="48">
        <f>Solar!K6268/1000*Variables!$B$3</f>
        <v>22.301500000000001</v>
      </c>
      <c r="M6251">
        <f>IF(E6251=1, VLOOKUP(D6251, Sheet1!$A$2:$C$26, 2), Sheet1!$C$3)</f>
        <v>0.25796000000000002</v>
      </c>
      <c r="N6251" s="1">
        <f>'Electricity Rates'!$J$2</f>
        <v>0.24729999999999999</v>
      </c>
      <c r="O6251" s="145">
        <f>L6251-K6251</f>
        <v>-0.19711949744222323</v>
      </c>
      <c r="P6251">
        <f t="shared" si="585"/>
        <v>5.5639086017174622</v>
      </c>
      <c r="Q6251">
        <f>IF(O6251&gt;0, IF(Q6250+O6251*Variables!$B$5&lt;Variables!$B$4, Q6250+O6251*Variables!$B$5, Variables!$B$4), IF(Q6250&gt;-O6251, Q6250+O6251/Variables!$B$5, 0))</f>
        <v>0</v>
      </c>
      <c r="R6251">
        <f>IF(O6251&gt;0, 0, IF(Q6250&gt;-O6251, 0, -O6251 - Q6250*Variables!$B$5))</f>
        <v>0.19711949744222323</v>
      </c>
      <c r="S6251">
        <f t="shared" si="586"/>
        <v>5.084894556019591E-2</v>
      </c>
      <c r="T6251">
        <f t="shared" si="587"/>
        <v>0</v>
      </c>
    </row>
    <row r="6252" spans="1:20" x14ac:dyDescent="0.3">
      <c r="A6252" s="3">
        <f t="shared" si="582"/>
        <v>43361</v>
      </c>
      <c r="B6252">
        <v>9</v>
      </c>
      <c r="C6252">
        <v>18</v>
      </c>
      <c r="D6252">
        <v>11</v>
      </c>
      <c r="E6252">
        <v>1</v>
      </c>
      <c r="F6252" s="1">
        <f>VLOOKUP(A6252,Weather!$A$1:$E$366, 5)</f>
        <v>0.99090909090909018</v>
      </c>
      <c r="G6252" s="1">
        <f>VLOOKUP(D6252, Fall!$A$1:$E$25, 2)</f>
        <v>1290.17857142857</v>
      </c>
      <c r="H6252" s="1">
        <f>VLOOKUP(D6252, Fall!$A$1:$E$25, 3)</f>
        <v>975.19947355433101</v>
      </c>
      <c r="I6252" s="1">
        <f>VLOOKUP(D6252, Fall!$A$1:$E$25, 5)</f>
        <v>377.19298245613999</v>
      </c>
      <c r="J6252" s="1">
        <f t="shared" si="583"/>
        <v>1287.3151250842584</v>
      </c>
      <c r="K6252" s="47">
        <f t="shared" si="584"/>
        <v>24.083122090140094</v>
      </c>
      <c r="L6252" s="48">
        <f>Solar!K6269/1000*Variables!$B$3</f>
        <v>24.48555</v>
      </c>
      <c r="M6252">
        <f>IF(E6252=1, VLOOKUP(D6252, Sheet1!$A$2:$C$26, 2), Sheet1!$C$3)</f>
        <v>0.25796000000000002</v>
      </c>
      <c r="N6252" s="1">
        <f>'Electricity Rates'!$J$2</f>
        <v>0.24729999999999999</v>
      </c>
      <c r="O6252" s="145">
        <f>L6252-K6252</f>
        <v>0.40242790985990595</v>
      </c>
      <c r="P6252">
        <f t="shared" si="585"/>
        <v>5.9557560928916446</v>
      </c>
      <c r="Q6252">
        <f>IF(O6252&gt;0, IF(Q6251+O6252*Variables!$B$5&lt;Variables!$B$4, Q6251+O6252*Variables!$B$5, Variables!$B$4), IF(Q6251&gt;-O6252, Q6251+O6252/Variables!$B$5, 0))</f>
        <v>0.37828223526831156</v>
      </c>
      <c r="R6252">
        <f>IF(O6252&gt;0, 0, IF(Q6251&gt;-O6252, 0, -O6252 - Q6251*Variables!$B$5))</f>
        <v>0</v>
      </c>
      <c r="S6252">
        <f t="shared" si="586"/>
        <v>0</v>
      </c>
      <c r="T6252">
        <f t="shared" si="587"/>
        <v>0</v>
      </c>
    </row>
    <row r="6253" spans="1:20" x14ac:dyDescent="0.3">
      <c r="A6253" s="3">
        <f t="shared" si="582"/>
        <v>43361</v>
      </c>
      <c r="B6253">
        <v>9</v>
      </c>
      <c r="C6253">
        <v>18</v>
      </c>
      <c r="D6253">
        <v>12</v>
      </c>
      <c r="E6253">
        <v>1</v>
      </c>
      <c r="F6253" s="1">
        <f>VLOOKUP(A6253,Weather!$A$1:$E$366, 5)</f>
        <v>0.99090909090909018</v>
      </c>
      <c r="G6253" s="1">
        <f>VLOOKUP(D6253, Fall!$A$1:$E$25, 2)</f>
        <v>1366.07142857142</v>
      </c>
      <c r="H6253" s="1">
        <f>VLOOKUP(D6253, Fall!$A$1:$E$25, 3)</f>
        <v>996.442378876367</v>
      </c>
      <c r="I6253" s="1">
        <f>VLOOKUP(D6253, Fall!$A$1:$E$25, 5)</f>
        <v>368.42105263157799</v>
      </c>
      <c r="J6253" s="1">
        <f t="shared" si="583"/>
        <v>1362.711164483283</v>
      </c>
      <c r="K6253" s="47">
        <f t="shared" si="584"/>
        <v>25.49363299502896</v>
      </c>
      <c r="L6253" s="48">
        <f>Solar!K6270/1000*Variables!$B$3</f>
        <v>38.011949999999999</v>
      </c>
      <c r="M6253">
        <f>IF(E6253=1, VLOOKUP(D6253, Sheet1!$A$2:$C$26, 2), Sheet1!$C$3)</f>
        <v>0.25796000000000002</v>
      </c>
      <c r="N6253" s="1">
        <f>'Electricity Rates'!$J$2</f>
        <v>0.24729999999999999</v>
      </c>
      <c r="O6253" s="145">
        <f>L6253-K6253</f>
        <v>12.518317004971038</v>
      </c>
      <c r="P6253">
        <f t="shared" si="585"/>
        <v>6.3045754396706615</v>
      </c>
      <c r="Q6253">
        <f>IF(O6253&gt;0, IF(Q6252+O6253*Variables!$B$5&lt;Variables!$B$4, Q6252+O6253*Variables!$B$5, Variables!$B$4), IF(Q6252&gt;-O6253, Q6252+O6253/Variables!$B$5, 0))</f>
        <v>12.145500219941088</v>
      </c>
      <c r="R6253">
        <f>IF(O6253&gt;0, 0, IF(Q6252&gt;-O6253, 0, -O6253 - Q6252*Variables!$B$5))</f>
        <v>0</v>
      </c>
      <c r="S6253">
        <f t="shared" si="586"/>
        <v>0</v>
      </c>
      <c r="T6253">
        <f t="shared" si="587"/>
        <v>0</v>
      </c>
    </row>
    <row r="6254" spans="1:20" x14ac:dyDescent="0.3">
      <c r="A6254" s="3">
        <f t="shared" si="582"/>
        <v>43361</v>
      </c>
      <c r="B6254">
        <v>9</v>
      </c>
      <c r="C6254">
        <v>18</v>
      </c>
      <c r="D6254">
        <v>13</v>
      </c>
      <c r="E6254">
        <v>1</v>
      </c>
      <c r="F6254" s="1">
        <f>VLOOKUP(A6254,Weather!$A$1:$E$366, 5)</f>
        <v>0.99090909090909018</v>
      </c>
      <c r="G6254" s="1">
        <f>VLOOKUP(D6254, Fall!$A$1:$E$25, 2)</f>
        <v>1446.42857142857</v>
      </c>
      <c r="H6254" s="1">
        <f>VLOOKUP(D6254, Fall!$A$1:$E$25, 3)</f>
        <v>1031.4839187299399</v>
      </c>
      <c r="I6254" s="1">
        <f>VLOOKUP(D6254, Fall!$A$1:$E$25, 5)</f>
        <v>350.87719298245599</v>
      </c>
      <c r="J6254" s="1">
        <f t="shared" si="583"/>
        <v>1442.6563473131275</v>
      </c>
      <c r="K6254" s="47">
        <f t="shared" si="584"/>
        <v>26.989249383816201</v>
      </c>
      <c r="L6254" s="48">
        <f>Solar!K6271/1000*Variables!$B$3</f>
        <v>37.790500000000002</v>
      </c>
      <c r="M6254">
        <f>IF(E6254=1, VLOOKUP(D6254, Sheet1!$A$2:$C$26, 2), Sheet1!$C$3)</f>
        <v>0.55478000000000005</v>
      </c>
      <c r="N6254" s="1">
        <f>'Electricity Rates'!$J$2</f>
        <v>0.24729999999999999</v>
      </c>
      <c r="O6254" s="145">
        <f>L6254-K6254</f>
        <v>10.8012506161838</v>
      </c>
      <c r="P6254">
        <f t="shared" si="585"/>
        <v>6.6744413726177463</v>
      </c>
      <c r="Q6254">
        <f>IF(O6254&gt;0, IF(Q6253+O6254*Variables!$B$5&lt;Variables!$B$4, Q6253+O6254*Variables!$B$5, Variables!$B$4), IF(Q6253&gt;-O6254, Q6253+O6254/Variables!$B$5, 0))</f>
        <v>22.298675799153859</v>
      </c>
      <c r="R6254">
        <f>IF(O6254&gt;0, 0, IF(Q6253&gt;-O6254, 0, -O6254 - Q6253*Variables!$B$5))</f>
        <v>0</v>
      </c>
      <c r="S6254">
        <f t="shared" si="586"/>
        <v>0</v>
      </c>
      <c r="T6254">
        <f t="shared" si="587"/>
        <v>0</v>
      </c>
    </row>
    <row r="6255" spans="1:20" x14ac:dyDescent="0.3">
      <c r="A6255" s="3">
        <f t="shared" si="582"/>
        <v>43361</v>
      </c>
      <c r="B6255">
        <v>9</v>
      </c>
      <c r="C6255">
        <v>18</v>
      </c>
      <c r="D6255">
        <v>14</v>
      </c>
      <c r="E6255">
        <v>1</v>
      </c>
      <c r="F6255" s="1">
        <f>VLOOKUP(A6255,Weather!$A$1:$E$366, 5)</f>
        <v>0.99090909090909018</v>
      </c>
      <c r="G6255" s="1">
        <f>VLOOKUP(D6255, Fall!$A$1:$E$25, 2)</f>
        <v>1482.1428571428501</v>
      </c>
      <c r="H6255" s="1">
        <f>VLOOKUP(D6255, Fall!$A$1:$E$25, 3)</f>
        <v>1052.56230978037</v>
      </c>
      <c r="I6255" s="1">
        <f>VLOOKUP(D6255, Fall!$A$1:$E$25, 5)</f>
        <v>342.105263157894</v>
      </c>
      <c r="J6255" s="1">
        <f t="shared" si="583"/>
        <v>1478.2375794395543</v>
      </c>
      <c r="K6255" s="47">
        <f t="shared" si="584"/>
        <v>27.65490392381259</v>
      </c>
      <c r="L6255" s="48">
        <f>Solar!K6272/1000*Variables!$B$3</f>
        <v>33.461250000000007</v>
      </c>
      <c r="M6255">
        <f>IF(E6255=1, VLOOKUP(D6255, Sheet1!$A$2:$C$26, 2), Sheet1!$C$3)</f>
        <v>0.55478000000000005</v>
      </c>
      <c r="N6255" s="1">
        <f>'Electricity Rates'!$J$2</f>
        <v>0.24729999999999999</v>
      </c>
      <c r="O6255" s="145">
        <f>L6255-K6255</f>
        <v>5.8063460761874168</v>
      </c>
      <c r="P6255">
        <f t="shared" si="585"/>
        <v>6.8390577403588537</v>
      </c>
      <c r="Q6255">
        <f>IF(O6255&gt;0, IF(Q6254+O6255*Variables!$B$5&lt;Variables!$B$4, Q6254+O6255*Variables!$B$5, Variables!$B$4), IF(Q6254&gt;-O6255, Q6254+O6255/Variables!$B$5, 0))</f>
        <v>27.75664111077003</v>
      </c>
      <c r="R6255">
        <f>IF(O6255&gt;0, 0, IF(Q6254&gt;-O6255, 0, -O6255 - Q6254*Variables!$B$5))</f>
        <v>0</v>
      </c>
      <c r="S6255">
        <f t="shared" si="586"/>
        <v>0</v>
      </c>
      <c r="T6255">
        <f t="shared" si="587"/>
        <v>0</v>
      </c>
    </row>
    <row r="6256" spans="1:20" x14ac:dyDescent="0.3">
      <c r="A6256" s="3">
        <f t="shared" si="582"/>
        <v>43361</v>
      </c>
      <c r="B6256">
        <v>9</v>
      </c>
      <c r="C6256">
        <v>18</v>
      </c>
      <c r="D6256">
        <v>15</v>
      </c>
      <c r="E6256">
        <v>1</v>
      </c>
      <c r="F6256" s="1">
        <f>VLOOKUP(A6256,Weather!$A$1:$E$366, 5)</f>
        <v>0.99090909090909018</v>
      </c>
      <c r="G6256" s="1">
        <f>VLOOKUP(D6256, Fall!$A$1:$E$25, 2)</f>
        <v>1437.5</v>
      </c>
      <c r="H6256" s="1">
        <f>VLOOKUP(D6256, Fall!$A$1:$E$25, 3)</f>
        <v>1060.00658057086</v>
      </c>
      <c r="I6256" s="1">
        <f>VLOOKUP(D6256, Fall!$A$1:$E$25, 5)</f>
        <v>328.94736842105198</v>
      </c>
      <c r="J6256" s="1">
        <f t="shared" si="583"/>
        <v>1434.068241641553</v>
      </c>
      <c r="K6256" s="47">
        <f t="shared" si="584"/>
        <v>26.828582897901949</v>
      </c>
      <c r="L6256" s="48">
        <f>Solar!K6273/1000*Variables!$B$3</f>
        <v>25.451350000000001</v>
      </c>
      <c r="M6256">
        <f>IF(E6256=1, VLOOKUP(D6256, Sheet1!$A$2:$C$26, 2), Sheet1!$C$3)</f>
        <v>0.55478000000000005</v>
      </c>
      <c r="N6256" s="1">
        <f>'Electricity Rates'!$J$2</f>
        <v>0.24729999999999999</v>
      </c>
      <c r="O6256" s="145">
        <f>L6256-K6256</f>
        <v>-1.3772328979019477</v>
      </c>
      <c r="P6256">
        <f t="shared" si="585"/>
        <v>6.6347085506511521</v>
      </c>
      <c r="Q6256">
        <f>IF(O6256&gt;0, IF(Q6255+O6256*Variables!$B$5&lt;Variables!$B$4, Q6255+O6256*Variables!$B$5, Variables!$B$4), IF(Q6255&gt;-O6256, Q6255+O6256/Variables!$B$5, 0))</f>
        <v>26.291499730023276</v>
      </c>
      <c r="R6256">
        <f>IF(O6256&gt;0, 0, IF(Q6255&gt;-O6256, 0, -O6256 - Q6255*Variables!$B$5))</f>
        <v>0</v>
      </c>
      <c r="S6256">
        <f t="shared" si="586"/>
        <v>0</v>
      </c>
      <c r="T6256">
        <f t="shared" si="587"/>
        <v>0</v>
      </c>
    </row>
    <row r="6257" spans="1:20" x14ac:dyDescent="0.3">
      <c r="A6257" s="3">
        <f t="shared" si="582"/>
        <v>43361</v>
      </c>
      <c r="B6257">
        <v>9</v>
      </c>
      <c r="C6257">
        <v>18</v>
      </c>
      <c r="D6257">
        <v>16</v>
      </c>
      <c r="E6257">
        <v>1</v>
      </c>
      <c r="F6257" s="1">
        <f>VLOOKUP(A6257,Weather!$A$1:$E$366, 5)</f>
        <v>0.99090909090909018</v>
      </c>
      <c r="G6257" s="1">
        <f>VLOOKUP(D6257, Fall!$A$1:$E$25, 2)</f>
        <v>1348.2142857142801</v>
      </c>
      <c r="H6257" s="1">
        <f>VLOOKUP(D6257, Fall!$A$1:$E$25, 3)</f>
        <v>1003.98947108661</v>
      </c>
      <c r="I6257" s="1">
        <f>VLOOKUP(D6257, Fall!$A$1:$E$25, 5)</f>
        <v>298.24561403508801</v>
      </c>
      <c r="J6257" s="1">
        <f t="shared" si="583"/>
        <v>1345.0849692176646</v>
      </c>
      <c r="K6257" s="47">
        <f t="shared" si="584"/>
        <v>25.163881713237135</v>
      </c>
      <c r="L6257" s="48">
        <f>Solar!K6274/1000*Variables!$B$3</f>
        <v>17.52815</v>
      </c>
      <c r="M6257">
        <f>IF(E6257=1, VLOOKUP(D6257, Sheet1!$A$2:$C$26, 2), Sheet1!$C$3)</f>
        <v>0.55478000000000005</v>
      </c>
      <c r="N6257" s="1">
        <f>'Electricity Rates'!$J$2</f>
        <v>0.24729999999999999</v>
      </c>
      <c r="O6257" s="145">
        <f>L6257-K6257</f>
        <v>-7.635731713237135</v>
      </c>
      <c r="P6257">
        <f t="shared" si="585"/>
        <v>6.2230279476835433</v>
      </c>
      <c r="Q6257">
        <f>IF(O6257&gt;0, IF(Q6256+O6257*Variables!$B$5&lt;Variables!$B$4, Q6256+O6257*Variables!$B$5, Variables!$B$4), IF(Q6256&gt;-O6257, Q6256+O6257/Variables!$B$5, 0))</f>
        <v>18.168380886153983</v>
      </c>
      <c r="R6257">
        <f>IF(O6257&gt;0, 0, IF(Q6256&gt;-O6257, 0, -O6257 - Q6256*Variables!$B$5))</f>
        <v>0</v>
      </c>
      <c r="S6257">
        <f t="shared" si="586"/>
        <v>0</v>
      </c>
      <c r="T6257">
        <f t="shared" si="587"/>
        <v>0</v>
      </c>
    </row>
    <row r="6258" spans="1:20" x14ac:dyDescent="0.3">
      <c r="A6258" s="3">
        <f t="shared" si="582"/>
        <v>43361</v>
      </c>
      <c r="B6258">
        <v>9</v>
      </c>
      <c r="C6258">
        <v>18</v>
      </c>
      <c r="D6258">
        <v>17</v>
      </c>
      <c r="E6258">
        <v>1</v>
      </c>
      <c r="F6258" s="1">
        <f>VLOOKUP(A6258,Weather!$A$1:$E$366, 5)</f>
        <v>0.99090909090909018</v>
      </c>
      <c r="G6258" s="1">
        <f>VLOOKUP(D6258, Fall!$A$1:$E$25, 2)</f>
        <v>1080.3571428571399</v>
      </c>
      <c r="H6258" s="1">
        <f>VLOOKUP(D6258, Fall!$A$1:$E$25, 3)</f>
        <v>794.90091642515802</v>
      </c>
      <c r="I6258" s="1">
        <f>VLOOKUP(D6258, Fall!$A$1:$E$25, 5)</f>
        <v>263.15789473684202</v>
      </c>
      <c r="J6258" s="1">
        <f t="shared" si="583"/>
        <v>1077.7620862532126</v>
      </c>
      <c r="K6258" s="47">
        <f t="shared" si="584"/>
        <v>20.162798837356416</v>
      </c>
      <c r="L6258" s="48">
        <f>Solar!K6275/1000*Variables!$B$3</f>
        <v>3.5701999999999998</v>
      </c>
      <c r="M6258">
        <f>IF(E6258=1, VLOOKUP(D6258, Sheet1!$A$2:$C$26, 2), Sheet1!$C$3)</f>
        <v>0.55478000000000005</v>
      </c>
      <c r="N6258" s="1">
        <f>'Electricity Rates'!$J$2</f>
        <v>0.24729999999999999</v>
      </c>
      <c r="O6258" s="145">
        <f>L6258-K6258</f>
        <v>-16.592598837356416</v>
      </c>
      <c r="P6258">
        <f t="shared" si="585"/>
        <v>4.9862601524782413</v>
      </c>
      <c r="Q6258">
        <f>IF(O6258&gt;0, IF(Q6257+O6258*Variables!$B$5&lt;Variables!$B$4, Q6257+O6258*Variables!$B$5, Variables!$B$4), IF(Q6257&gt;-O6258, Q6257+O6258/Variables!$B$5, 0))</f>
        <v>0.51667999534928555</v>
      </c>
      <c r="R6258">
        <f>IF(O6258&gt;0, 0, IF(Q6257&gt;-O6258, 0, -O6258 - Q6257*Variables!$B$5))</f>
        <v>0</v>
      </c>
      <c r="S6258">
        <f t="shared" si="586"/>
        <v>0</v>
      </c>
      <c r="T6258">
        <f t="shared" si="587"/>
        <v>0</v>
      </c>
    </row>
    <row r="6259" spans="1:20" x14ac:dyDescent="0.3">
      <c r="A6259" s="3">
        <f t="shared" si="582"/>
        <v>43361</v>
      </c>
      <c r="B6259">
        <v>9</v>
      </c>
      <c r="C6259">
        <v>18</v>
      </c>
      <c r="D6259">
        <v>18</v>
      </c>
      <c r="E6259">
        <v>1</v>
      </c>
      <c r="F6259" s="1">
        <f>VLOOKUP(A6259,Weather!$A$1:$E$366, 5)</f>
        <v>0.99090909090909018</v>
      </c>
      <c r="G6259" s="1">
        <f>VLOOKUP(D6259, Fall!$A$1:$E$25, 2)</f>
        <v>678.57142857142799</v>
      </c>
      <c r="H6259" s="1">
        <f>VLOOKUP(D6259, Fall!$A$1:$E$25, 3)</f>
        <v>583.61400485626905</v>
      </c>
      <c r="I6259" s="1">
        <f>VLOOKUP(D6259, Fall!$A$1:$E$25, 5)</f>
        <v>280.70175438596499</v>
      </c>
      <c r="J6259" s="1">
        <f t="shared" si="583"/>
        <v>677.70817926492646</v>
      </c>
      <c r="K6259" s="47">
        <f t="shared" si="584"/>
        <v>12.678580795557339</v>
      </c>
      <c r="L6259" s="48">
        <f>Solar!K6276/1000*Variables!$B$3</f>
        <v>2.1009500000000001</v>
      </c>
      <c r="M6259">
        <f>IF(E6259=1, VLOOKUP(D6259, Sheet1!$A$2:$C$26, 2), Sheet1!$C$3)</f>
        <v>0.55478000000000005</v>
      </c>
      <c r="N6259" s="1">
        <f>'Electricity Rates'!$J$2</f>
        <v>0.24729999999999999</v>
      </c>
      <c r="O6259" s="145">
        <f>L6259-K6259</f>
        <v>-10.57763079555734</v>
      </c>
      <c r="P6259">
        <f t="shared" si="585"/>
        <v>3.1354130307413297</v>
      </c>
      <c r="Q6259">
        <f>IF(O6259&gt;0, IF(Q6258+O6259*Variables!$B$5&lt;Variables!$B$4, Q6258+O6259*Variables!$B$5, Variables!$B$4), IF(Q6258&gt;-O6259, Q6258+O6259/Variables!$B$5, 0))</f>
        <v>0</v>
      </c>
      <c r="R6259">
        <f>IF(O6259&gt;0, 0, IF(Q6258&gt;-O6259, 0, -O6259 - Q6258*Variables!$B$5))</f>
        <v>10.091951599929011</v>
      </c>
      <c r="S6259">
        <f t="shared" si="586"/>
        <v>5.5988129086086174</v>
      </c>
      <c r="T6259">
        <f t="shared" si="587"/>
        <v>1</v>
      </c>
    </row>
    <row r="6260" spans="1:20" x14ac:dyDescent="0.3">
      <c r="A6260" s="3">
        <f t="shared" si="582"/>
        <v>43361</v>
      </c>
      <c r="B6260">
        <v>9</v>
      </c>
      <c r="C6260">
        <v>18</v>
      </c>
      <c r="D6260">
        <v>19</v>
      </c>
      <c r="E6260">
        <v>1</v>
      </c>
      <c r="F6260" s="1">
        <f>VLOOKUP(A6260,Weather!$A$1:$E$366, 5)</f>
        <v>0.99090909090909018</v>
      </c>
      <c r="G6260" s="1">
        <f>VLOOKUP(D6260, Fall!$A$1:$E$25, 2)</f>
        <v>517.85714285714198</v>
      </c>
      <c r="H6260" s="1">
        <f>VLOOKUP(D6260, Fall!$A$1:$E$25, 3)</f>
        <v>442.60593718179598</v>
      </c>
      <c r="I6260" s="1">
        <f>VLOOKUP(D6260, Fall!$A$1:$E$25, 5)</f>
        <v>289.47368421052602</v>
      </c>
      <c r="J6260" s="1">
        <f t="shared" si="583"/>
        <v>517.17304098736599</v>
      </c>
      <c r="K6260" s="47">
        <f t="shared" si="584"/>
        <v>9.6752855964560638</v>
      </c>
      <c r="L6260" s="48">
        <f>Solar!K6277/1000*Variables!$B$3</f>
        <v>0</v>
      </c>
      <c r="M6260">
        <f>IF(E6260=1, VLOOKUP(D6260, Sheet1!$A$2:$C$26, 2), Sheet1!$C$3)</f>
        <v>0.25796000000000002</v>
      </c>
      <c r="N6260" s="1">
        <f>'Electricity Rates'!$J$2</f>
        <v>0.24729999999999999</v>
      </c>
      <c r="O6260" s="145">
        <f>L6260-K6260</f>
        <v>-9.6752855964560638</v>
      </c>
      <c r="P6260">
        <f t="shared" si="585"/>
        <v>2.3926981280035844</v>
      </c>
      <c r="Q6260">
        <f>IF(O6260&gt;0, IF(Q6259+O6260*Variables!$B$5&lt;Variables!$B$4, Q6259+O6260*Variables!$B$5, Variables!$B$4), IF(Q6259&gt;-O6260, Q6259+O6260/Variables!$B$5, 0))</f>
        <v>0</v>
      </c>
      <c r="R6260">
        <f>IF(O6260&gt;0, 0, IF(Q6259&gt;-O6260, 0, -O6260 - Q6259*Variables!$B$5))</f>
        <v>9.6752855964560638</v>
      </c>
      <c r="S6260">
        <f t="shared" si="586"/>
        <v>2.4958366724618064</v>
      </c>
      <c r="T6260">
        <f t="shared" si="587"/>
        <v>0</v>
      </c>
    </row>
    <row r="6261" spans="1:20" x14ac:dyDescent="0.3">
      <c r="A6261" s="3">
        <f t="shared" si="582"/>
        <v>43361</v>
      </c>
      <c r="B6261">
        <v>9</v>
      </c>
      <c r="C6261">
        <v>18</v>
      </c>
      <c r="D6261">
        <v>20</v>
      </c>
      <c r="E6261">
        <v>1</v>
      </c>
      <c r="F6261" s="1">
        <f>VLOOKUP(A6261,Weather!$A$1:$E$366, 5)</f>
        <v>0.99090909090909018</v>
      </c>
      <c r="G6261" s="1">
        <f>VLOOKUP(D6261, Fall!$A$1:$E$25, 2)</f>
        <v>428.57142857142799</v>
      </c>
      <c r="H6261" s="1">
        <f>VLOOKUP(D6261, Fall!$A$1:$E$25, 3)</f>
        <v>354.11608052009001</v>
      </c>
      <c r="I6261" s="1">
        <f>VLOOKUP(D6261, Fall!$A$1:$E$25, 5)</f>
        <v>263.15789473684202</v>
      </c>
      <c r="J6261" s="1">
        <f t="shared" si="583"/>
        <v>427.89456177096122</v>
      </c>
      <c r="K6261" s="47">
        <f t="shared" si="584"/>
        <v>8.0050616760698414</v>
      </c>
      <c r="L6261" s="48">
        <f>Solar!K6278/1000*Variables!$B$3</f>
        <v>0</v>
      </c>
      <c r="M6261">
        <f>IF(E6261=1, VLOOKUP(D6261, Sheet1!$A$2:$C$26, 2), Sheet1!$C$3)</f>
        <v>0.25796000000000002</v>
      </c>
      <c r="N6261" s="1">
        <f>'Electricity Rates'!$J$2</f>
        <v>0.24729999999999999</v>
      </c>
      <c r="O6261" s="145">
        <f>L6261-K6261</f>
        <v>-8.0050616760698414</v>
      </c>
      <c r="P6261">
        <f t="shared" si="585"/>
        <v>1.9796517524920718</v>
      </c>
      <c r="Q6261">
        <f>IF(O6261&gt;0, IF(Q6260+O6261*Variables!$B$5&lt;Variables!$B$4, Q6260+O6261*Variables!$B$5, Variables!$B$4), IF(Q6260&gt;-O6261, Q6260+O6261/Variables!$B$5, 0))</f>
        <v>0</v>
      </c>
      <c r="R6261">
        <f>IF(O6261&gt;0, 0, IF(Q6260&gt;-O6261, 0, -O6261 - Q6260*Variables!$B$5))</f>
        <v>8.0050616760698414</v>
      </c>
      <c r="S6261">
        <f t="shared" si="586"/>
        <v>2.0649857099589766</v>
      </c>
      <c r="T6261">
        <f t="shared" si="587"/>
        <v>0</v>
      </c>
    </row>
    <row r="6262" spans="1:20" x14ac:dyDescent="0.3">
      <c r="A6262" s="3">
        <f t="shared" si="582"/>
        <v>43361</v>
      </c>
      <c r="B6262">
        <v>9</v>
      </c>
      <c r="C6262">
        <v>18</v>
      </c>
      <c r="D6262">
        <v>21</v>
      </c>
      <c r="E6262">
        <v>1</v>
      </c>
      <c r="F6262" s="1">
        <f>VLOOKUP(A6262,Weather!$A$1:$E$366, 5)</f>
        <v>0.99090909090909018</v>
      </c>
      <c r="G6262" s="1">
        <f>VLOOKUP(D6262, Fall!$A$1:$E$25, 2)</f>
        <v>366.07142857142799</v>
      </c>
      <c r="H6262" s="1">
        <f>VLOOKUP(D6262, Fall!$A$1:$E$25, 3)</f>
        <v>305.62638808916603</v>
      </c>
      <c r="I6262" s="1">
        <f>VLOOKUP(D6262, Fall!$A$1:$E$25, 5)</f>
        <v>271.929824561403</v>
      </c>
      <c r="J6262" s="1">
        <f t="shared" si="583"/>
        <v>365.52192820340736</v>
      </c>
      <c r="K6262" s="47">
        <f t="shared" si="584"/>
        <v>6.8381929583635603</v>
      </c>
      <c r="L6262" s="48">
        <f>Solar!K6279/1000*Variables!$B$3</f>
        <v>0</v>
      </c>
      <c r="M6262">
        <f>IF(E6262=1, VLOOKUP(D6262, Sheet1!$A$2:$C$26, 2), Sheet1!$C$3)</f>
        <v>0.25796000000000002</v>
      </c>
      <c r="N6262" s="1">
        <f>'Electricity Rates'!$J$2</f>
        <v>0.24729999999999999</v>
      </c>
      <c r="O6262" s="145">
        <f>L6262-K6262</f>
        <v>-6.8381929583635603</v>
      </c>
      <c r="P6262">
        <f t="shared" si="585"/>
        <v>1.6910851186033085</v>
      </c>
      <c r="Q6262">
        <f>IF(O6262&gt;0, IF(Q6261+O6262*Variables!$B$5&lt;Variables!$B$4, Q6261+O6262*Variables!$B$5, Variables!$B$4), IF(Q6261&gt;-O6262, Q6261+O6262/Variables!$B$5, 0))</f>
        <v>0</v>
      </c>
      <c r="R6262">
        <f>IF(O6262&gt;0, 0, IF(Q6261&gt;-O6262, 0, -O6262 - Q6261*Variables!$B$5))</f>
        <v>6.8381929583635603</v>
      </c>
      <c r="S6262">
        <f t="shared" si="586"/>
        <v>1.7639802555394641</v>
      </c>
      <c r="T6262">
        <f t="shared" si="587"/>
        <v>0</v>
      </c>
    </row>
    <row r="6263" spans="1:20" x14ac:dyDescent="0.3">
      <c r="A6263" s="3">
        <f t="shared" si="582"/>
        <v>43361</v>
      </c>
      <c r="B6263">
        <v>9</v>
      </c>
      <c r="C6263">
        <v>18</v>
      </c>
      <c r="D6263">
        <v>22</v>
      </c>
      <c r="E6263">
        <v>1</v>
      </c>
      <c r="F6263" s="1">
        <f>VLOOKUP(A6263,Weather!$A$1:$E$366, 5)</f>
        <v>0.99090909090909018</v>
      </c>
      <c r="G6263" s="1">
        <f>VLOOKUP(D6263, Fall!$A$1:$E$25, 2)</f>
        <v>330.35714285714198</v>
      </c>
      <c r="H6263" s="1">
        <f>VLOOKUP(D6263, Fall!$A$1:$E$25, 3)</f>
        <v>272.33281237147202</v>
      </c>
      <c r="I6263" s="1">
        <f>VLOOKUP(D6263, Fall!$A$1:$E$25, 5)</f>
        <v>254.385964912281</v>
      </c>
      <c r="J6263" s="1">
        <f t="shared" si="583"/>
        <v>329.82964894363585</v>
      </c>
      <c r="K6263" s="47">
        <f t="shared" si="584"/>
        <v>6.1704609459457069</v>
      </c>
      <c r="L6263" s="48">
        <f>Solar!K6280/1000*Variables!$B$3</f>
        <v>0</v>
      </c>
      <c r="M6263">
        <f>IF(E6263=1, VLOOKUP(D6263, Sheet1!$A$2:$C$26, 2), Sheet1!$C$3)</f>
        <v>0.18637999999999999</v>
      </c>
      <c r="N6263" s="1">
        <f>'Electricity Rates'!$J$2</f>
        <v>0.24729999999999999</v>
      </c>
      <c r="O6263" s="145">
        <f>L6263-K6263</f>
        <v>-6.1704609459457069</v>
      </c>
      <c r="P6263">
        <f t="shared" si="585"/>
        <v>1.5259549919323734</v>
      </c>
      <c r="Q6263">
        <f>IF(O6263&gt;0, IF(Q6262+O6263*Variables!$B$5&lt;Variables!$B$4, Q6262+O6263*Variables!$B$5, Variables!$B$4), IF(Q6262&gt;-O6263, Q6262+O6263/Variables!$B$5, 0))</f>
        <v>0</v>
      </c>
      <c r="R6263">
        <f>IF(O6263&gt;0, 0, IF(Q6262&gt;-O6263, 0, -O6263 - Q6262*Variables!$B$5))</f>
        <v>6.1704609459457069</v>
      </c>
      <c r="S6263">
        <f t="shared" si="586"/>
        <v>1.1500505111053607</v>
      </c>
      <c r="T6263">
        <f t="shared" si="587"/>
        <v>0</v>
      </c>
    </row>
    <row r="6264" spans="1:20" x14ac:dyDescent="0.3">
      <c r="A6264" s="3">
        <f t="shared" si="582"/>
        <v>43361</v>
      </c>
      <c r="B6264">
        <v>9</v>
      </c>
      <c r="C6264">
        <v>18</v>
      </c>
      <c r="D6264">
        <v>23</v>
      </c>
      <c r="E6264">
        <v>1</v>
      </c>
      <c r="F6264" s="1">
        <f>VLOOKUP(A6264,Weather!$A$1:$E$366, 5)</f>
        <v>0.99090909090909018</v>
      </c>
      <c r="G6264" s="1">
        <f>VLOOKUP(D6264, Fall!$A$1:$E$25, 2)</f>
        <v>303.57142857142799</v>
      </c>
      <c r="H6264" s="1">
        <f>VLOOKUP(D6264, Fall!$A$1:$E$25, 3)</f>
        <v>252.67335691371099</v>
      </c>
      <c r="I6264" s="1">
        <f>VLOOKUP(D6264, Fall!$A$1:$E$25, 5)</f>
        <v>254.385964912281</v>
      </c>
      <c r="J6264" s="1">
        <f t="shared" si="583"/>
        <v>303.10871882908509</v>
      </c>
      <c r="K6264" s="47">
        <f t="shared" si="584"/>
        <v>5.6705651474956529</v>
      </c>
      <c r="L6264" s="48">
        <f>Solar!K6281/1000*Variables!$B$3</f>
        <v>0</v>
      </c>
      <c r="M6264">
        <f>IF(E6264=1, VLOOKUP(D6264, Sheet1!$A$2:$C$26, 2), Sheet1!$C$3)</f>
        <v>0.18637999999999999</v>
      </c>
      <c r="N6264" s="1">
        <f>'Electricity Rates'!$J$2</f>
        <v>0.24729999999999999</v>
      </c>
      <c r="O6264" s="145">
        <f>L6264-K6264</f>
        <v>-5.6705651474956529</v>
      </c>
      <c r="P6264">
        <f t="shared" si="585"/>
        <v>1.402330760975675</v>
      </c>
      <c r="Q6264">
        <f>IF(O6264&gt;0, IF(Q6263+O6264*Variables!$B$5&lt;Variables!$B$4, Q6263+O6264*Variables!$B$5, Variables!$B$4), IF(Q6263&gt;-O6264, Q6263+O6264/Variables!$B$5, 0))</f>
        <v>0</v>
      </c>
      <c r="R6264">
        <f>IF(O6264&gt;0, 0, IF(Q6263&gt;-O6264, 0, -O6264 - Q6263*Variables!$B$5))</f>
        <v>5.6705651474956529</v>
      </c>
      <c r="S6264">
        <f t="shared" si="586"/>
        <v>1.0568799321902398</v>
      </c>
      <c r="T6264">
        <f t="shared" si="587"/>
        <v>0</v>
      </c>
    </row>
    <row r="6265" spans="1:20" x14ac:dyDescent="0.3">
      <c r="A6265" s="3">
        <f t="shared" si="582"/>
        <v>43361</v>
      </c>
      <c r="B6265">
        <v>9</v>
      </c>
      <c r="C6265">
        <v>18</v>
      </c>
      <c r="D6265">
        <v>24</v>
      </c>
      <c r="E6265">
        <v>1</v>
      </c>
      <c r="F6265" s="1">
        <f>VLOOKUP(A6265,Weather!$A$1:$E$366, 5)</f>
        <v>0.99090909090909018</v>
      </c>
      <c r="G6265" s="1">
        <f>VLOOKUP(D6265, Fall!$A$1:$E$25, 2)</f>
        <v>285.71428571428498</v>
      </c>
      <c r="H6265" s="1">
        <f>VLOOKUP(D6265, Fall!$A$1:$E$25, 3)</f>
        <v>237.47635107345499</v>
      </c>
      <c r="I6265" s="1">
        <f>VLOOKUP(D6265, Fall!$A$1:$E$25, 5)</f>
        <v>254.385964912281</v>
      </c>
      <c r="J6265" s="1">
        <f t="shared" si="583"/>
        <v>285.27575903573194</v>
      </c>
      <c r="K6265" s="47">
        <f t="shared" si="584"/>
        <v>5.3369457099831994</v>
      </c>
      <c r="L6265" s="48">
        <f>Solar!K6282/1000*Variables!$B$3</f>
        <v>0</v>
      </c>
      <c r="M6265">
        <f>IF(E6265=1, VLOOKUP(D6265, Sheet1!$A$2:$C$26, 2), Sheet1!$C$3)</f>
        <v>0.18637999999999999</v>
      </c>
      <c r="N6265" s="1">
        <f>'Electricity Rates'!$J$2</f>
        <v>0.24729999999999999</v>
      </c>
      <c r="O6265" s="145">
        <f>L6265-K6265</f>
        <v>-5.3369457099831994</v>
      </c>
      <c r="P6265">
        <f t="shared" si="585"/>
        <v>1.3198266740788451</v>
      </c>
      <c r="Q6265">
        <f>IF(O6265&gt;0, IF(Q6264+O6265*Variables!$B$5&lt;Variables!$B$4, Q6264+O6265*Variables!$B$5, Variables!$B$4), IF(Q6264&gt;-O6265, Q6264+O6265/Variables!$B$5, 0))</f>
        <v>0</v>
      </c>
      <c r="R6265">
        <f>IF(O6265&gt;0, 0, IF(Q6264&gt;-O6265, 0, -O6265 - Q6264*Variables!$B$5))</f>
        <v>5.3369457099831994</v>
      </c>
      <c r="S6265">
        <f t="shared" si="586"/>
        <v>0.99469994142666862</v>
      </c>
      <c r="T6265">
        <f t="shared" si="587"/>
        <v>0</v>
      </c>
    </row>
    <row r="6266" spans="1:20" x14ac:dyDescent="0.3">
      <c r="A6266" s="3">
        <f t="shared" si="582"/>
        <v>43362</v>
      </c>
      <c r="B6266">
        <v>9</v>
      </c>
      <c r="C6266">
        <v>19</v>
      </c>
      <c r="D6266">
        <v>1</v>
      </c>
      <c r="E6266">
        <v>1</v>
      </c>
      <c r="F6266" s="1">
        <f>VLOOKUP(A6266,Weather!$A$1:$E$366, 5)</f>
        <v>1</v>
      </c>
      <c r="G6266" s="1">
        <f>VLOOKUP(D6266, Fall!$A$1:$E$25, 2)</f>
        <v>276.78571428571399</v>
      </c>
      <c r="H6266" s="1">
        <f>VLOOKUP(D6266, Fall!$A$1:$E$25, 3)</f>
        <v>258.40056395394299</v>
      </c>
      <c r="I6266" s="1">
        <f>VLOOKUP(D6266, Fall!$A$1:$E$25, 5)</f>
        <v>254.385964912281</v>
      </c>
      <c r="J6266" s="1">
        <f t="shared" si="583"/>
        <v>276.78571428571399</v>
      </c>
      <c r="K6266" s="47">
        <f t="shared" si="584"/>
        <v>5.1781137501302821</v>
      </c>
      <c r="L6266" s="48">
        <f>Solar!K6283/1000*Variables!$B$3</f>
        <v>0</v>
      </c>
      <c r="M6266">
        <f>IF(E6266=1, VLOOKUP(D6266, Sheet1!$A$2:$C$26, 2), Sheet1!$C$3)</f>
        <v>0.18637999999999999</v>
      </c>
      <c r="N6266" s="1">
        <f>'Electricity Rates'!$J$2</f>
        <v>0.24729999999999999</v>
      </c>
      <c r="O6266" s="145">
        <f>L6266-K6266</f>
        <v>-5.1781137501302821</v>
      </c>
      <c r="P6266">
        <f t="shared" si="585"/>
        <v>1.2805475304072187</v>
      </c>
      <c r="Q6266">
        <f>IF(O6266&gt;0, IF(Q6265+O6266*Variables!$B$5&lt;Variables!$B$4, Q6265+O6266*Variables!$B$5, Variables!$B$4), IF(Q6265&gt;-O6266, Q6265+O6266/Variables!$B$5, 0))</f>
        <v>0</v>
      </c>
      <c r="R6266">
        <f>IF(O6266&gt;0, 0, IF(Q6265&gt;-O6266, 0, -O6266 - Q6265*Variables!$B$5))</f>
        <v>5.1781137501302821</v>
      </c>
      <c r="S6266">
        <f t="shared" si="586"/>
        <v>0.96509684074928193</v>
      </c>
      <c r="T6266">
        <f t="shared" si="587"/>
        <v>0</v>
      </c>
    </row>
    <row r="6267" spans="1:20" x14ac:dyDescent="0.3">
      <c r="A6267" s="3">
        <f t="shared" si="582"/>
        <v>43362</v>
      </c>
      <c r="B6267">
        <v>9</v>
      </c>
      <c r="C6267">
        <v>19</v>
      </c>
      <c r="D6267">
        <v>2</v>
      </c>
      <c r="E6267">
        <v>1</v>
      </c>
      <c r="F6267" s="1">
        <f>VLOOKUP(A6267,Weather!$A$1:$E$366, 5)</f>
        <v>1</v>
      </c>
      <c r="G6267" s="1">
        <f>VLOOKUP(D6267, Fall!$A$1:$E$25, 2)</f>
        <v>272.32142857142799</v>
      </c>
      <c r="H6267" s="1">
        <f>VLOOKUP(D6267, Fall!$A$1:$E$25, 3)</f>
        <v>244.53669616981199</v>
      </c>
      <c r="I6267" s="1">
        <f>VLOOKUP(D6267, Fall!$A$1:$E$25, 5)</f>
        <v>254.385964912281</v>
      </c>
      <c r="J6267" s="1">
        <f t="shared" si="583"/>
        <v>272.32142857142799</v>
      </c>
      <c r="K6267" s="47">
        <f t="shared" si="584"/>
        <v>5.0945957864184983</v>
      </c>
      <c r="L6267" s="48">
        <f>Solar!K6284/1000*Variables!$B$3</f>
        <v>0</v>
      </c>
      <c r="M6267">
        <f>IF(E6267=1, VLOOKUP(D6267, Sheet1!$A$2:$C$26, 2), Sheet1!$C$3)</f>
        <v>0.18637999999999999</v>
      </c>
      <c r="N6267" s="1">
        <f>'Electricity Rates'!$J$2</f>
        <v>0.24729999999999999</v>
      </c>
      <c r="O6267" s="145">
        <f>L6267-K6267</f>
        <v>-5.0945957864184983</v>
      </c>
      <c r="P6267">
        <f t="shared" si="585"/>
        <v>1.2598935379812946</v>
      </c>
      <c r="Q6267">
        <f>IF(O6267&gt;0, IF(Q6266+O6267*Variables!$B$5&lt;Variables!$B$4, Q6266+O6267*Variables!$B$5, Variables!$B$4), IF(Q6266&gt;-O6267, Q6266+O6267/Variables!$B$5, 0))</f>
        <v>0</v>
      </c>
      <c r="R6267">
        <f>IF(O6267&gt;0, 0, IF(Q6266&gt;-O6267, 0, -O6267 - Q6266*Variables!$B$5))</f>
        <v>5.0945957864184983</v>
      </c>
      <c r="S6267">
        <f t="shared" si="586"/>
        <v>0.94953076267267966</v>
      </c>
      <c r="T6267">
        <f t="shared" si="587"/>
        <v>0</v>
      </c>
    </row>
    <row r="6268" spans="1:20" x14ac:dyDescent="0.3">
      <c r="A6268" s="3">
        <f t="shared" si="582"/>
        <v>43362</v>
      </c>
      <c r="B6268">
        <v>9</v>
      </c>
      <c r="C6268">
        <v>19</v>
      </c>
      <c r="D6268">
        <v>3</v>
      </c>
      <c r="E6268">
        <v>1</v>
      </c>
      <c r="F6268" s="1">
        <f>VLOOKUP(A6268,Weather!$A$1:$E$366, 5)</f>
        <v>1</v>
      </c>
      <c r="G6268" s="1">
        <f>VLOOKUP(D6268, Fall!$A$1:$E$25, 2)</f>
        <v>272.32142857142799</v>
      </c>
      <c r="H6268" s="1">
        <f>VLOOKUP(D6268, Fall!$A$1:$E$25, 3)</f>
        <v>252.565207174747</v>
      </c>
      <c r="I6268" s="1">
        <f>VLOOKUP(D6268, Fall!$A$1:$E$25, 5)</f>
        <v>254.385964912281</v>
      </c>
      <c r="J6268" s="1">
        <f t="shared" si="583"/>
        <v>272.32142857142799</v>
      </c>
      <c r="K6268" s="47">
        <f t="shared" si="584"/>
        <v>5.0945957864184983</v>
      </c>
      <c r="L6268" s="48">
        <f>Solar!K6285/1000*Variables!$B$3</f>
        <v>0</v>
      </c>
      <c r="M6268">
        <f>IF(E6268=1, VLOOKUP(D6268, Sheet1!$A$2:$C$26, 2), Sheet1!$C$3)</f>
        <v>0.18637999999999999</v>
      </c>
      <c r="N6268" s="1">
        <f>'Electricity Rates'!$J$2</f>
        <v>0.24729999999999999</v>
      </c>
      <c r="O6268" s="145">
        <f>L6268-K6268</f>
        <v>-5.0945957864184983</v>
      </c>
      <c r="P6268">
        <f t="shared" si="585"/>
        <v>1.2598935379812946</v>
      </c>
      <c r="Q6268">
        <f>IF(O6268&gt;0, IF(Q6267+O6268*Variables!$B$5&lt;Variables!$B$4, Q6267+O6268*Variables!$B$5, Variables!$B$4), IF(Q6267&gt;-O6268, Q6267+O6268/Variables!$B$5, 0))</f>
        <v>0</v>
      </c>
      <c r="R6268">
        <f>IF(O6268&gt;0, 0, IF(Q6267&gt;-O6268, 0, -O6268 - Q6267*Variables!$B$5))</f>
        <v>5.0945957864184983</v>
      </c>
      <c r="S6268">
        <f t="shared" si="586"/>
        <v>0.94953076267267966</v>
      </c>
      <c r="T6268">
        <f t="shared" si="587"/>
        <v>0</v>
      </c>
    </row>
    <row r="6269" spans="1:20" x14ac:dyDescent="0.3">
      <c r="A6269" s="3">
        <f t="shared" si="582"/>
        <v>43362</v>
      </c>
      <c r="B6269">
        <v>9</v>
      </c>
      <c r="C6269">
        <v>19</v>
      </c>
      <c r="D6269">
        <v>4</v>
      </c>
      <c r="E6269">
        <v>1</v>
      </c>
      <c r="F6269" s="1">
        <f>VLOOKUP(A6269,Weather!$A$1:$E$366, 5)</f>
        <v>1</v>
      </c>
      <c r="G6269" s="1">
        <f>VLOOKUP(D6269, Fall!$A$1:$E$25, 2)</f>
        <v>272.32142857142799</v>
      </c>
      <c r="H6269" s="1">
        <f>VLOOKUP(D6269, Fall!$A$1:$E$25, 3)</f>
        <v>267.50020564283898</v>
      </c>
      <c r="I6269" s="1">
        <f>VLOOKUP(D6269, Fall!$A$1:$E$25, 5)</f>
        <v>254.385964912281</v>
      </c>
      <c r="J6269" s="1">
        <f t="shared" si="583"/>
        <v>272.32142857142799</v>
      </c>
      <c r="K6269" s="47">
        <f t="shared" si="584"/>
        <v>5.0945957864184983</v>
      </c>
      <c r="L6269" s="48">
        <f>Solar!K6286/1000*Variables!$B$3</f>
        <v>0</v>
      </c>
      <c r="M6269">
        <f>IF(E6269=1, VLOOKUP(D6269, Sheet1!$A$2:$C$26, 2), Sheet1!$C$3)</f>
        <v>0.18637999999999999</v>
      </c>
      <c r="N6269" s="1">
        <f>'Electricity Rates'!$J$2</f>
        <v>0.24729999999999999</v>
      </c>
      <c r="O6269" s="145">
        <f>L6269-K6269</f>
        <v>-5.0945957864184983</v>
      </c>
      <c r="P6269">
        <f t="shared" si="585"/>
        <v>1.2598935379812946</v>
      </c>
      <c r="Q6269">
        <f>IF(O6269&gt;0, IF(Q6268+O6269*Variables!$B$5&lt;Variables!$B$4, Q6268+O6269*Variables!$B$5, Variables!$B$4), IF(Q6268&gt;-O6269, Q6268+O6269/Variables!$B$5, 0))</f>
        <v>0</v>
      </c>
      <c r="R6269">
        <f>IF(O6269&gt;0, 0, IF(Q6268&gt;-O6269, 0, -O6269 - Q6268*Variables!$B$5))</f>
        <v>5.0945957864184983</v>
      </c>
      <c r="S6269">
        <f t="shared" si="586"/>
        <v>0.94953076267267966</v>
      </c>
      <c r="T6269">
        <f t="shared" si="587"/>
        <v>0</v>
      </c>
    </row>
    <row r="6270" spans="1:20" x14ac:dyDescent="0.3">
      <c r="A6270" s="3">
        <f t="shared" si="582"/>
        <v>43362</v>
      </c>
      <c r="B6270">
        <v>9</v>
      </c>
      <c r="C6270">
        <v>19</v>
      </c>
      <c r="D6270">
        <v>5</v>
      </c>
      <c r="E6270">
        <v>1</v>
      </c>
      <c r="F6270" s="1">
        <f>VLOOKUP(A6270,Weather!$A$1:$E$366, 5)</f>
        <v>1</v>
      </c>
      <c r="G6270" s="1">
        <f>VLOOKUP(D6270, Fall!$A$1:$E$25, 2)</f>
        <v>303.57142857142799</v>
      </c>
      <c r="H6270" s="1">
        <f>VLOOKUP(D6270, Fall!$A$1:$E$25, 3)</f>
        <v>277.41442782172697</v>
      </c>
      <c r="I6270" s="1">
        <f>VLOOKUP(D6270, Fall!$A$1:$E$25, 5)</f>
        <v>254.385964912281</v>
      </c>
      <c r="J6270" s="1">
        <f t="shared" si="583"/>
        <v>303.57142857142799</v>
      </c>
      <c r="K6270" s="47">
        <f t="shared" si="584"/>
        <v>5.6792215324009501</v>
      </c>
      <c r="L6270" s="48">
        <f>Solar!K6287/1000*Variables!$B$3</f>
        <v>0</v>
      </c>
      <c r="M6270">
        <f>IF(E6270=1, VLOOKUP(D6270, Sheet1!$A$2:$C$26, 2), Sheet1!$C$3)</f>
        <v>0.18637999999999999</v>
      </c>
      <c r="N6270" s="1">
        <f>'Electricity Rates'!$J$2</f>
        <v>0.24729999999999999</v>
      </c>
      <c r="O6270" s="145">
        <f>L6270-K6270</f>
        <v>-5.6792215324009501</v>
      </c>
      <c r="P6270">
        <f t="shared" si="585"/>
        <v>1.4044714849627549</v>
      </c>
      <c r="Q6270">
        <f>IF(O6270&gt;0, IF(Q6269+O6270*Variables!$B$5&lt;Variables!$B$4, Q6269+O6270*Variables!$B$5, Variables!$B$4), IF(Q6269&gt;-O6270, Q6269+O6270/Variables!$B$5, 0))</f>
        <v>0</v>
      </c>
      <c r="R6270">
        <f>IF(O6270&gt;0, 0, IF(Q6269&gt;-O6270, 0, -O6270 - Q6269*Variables!$B$5))</f>
        <v>5.6792215324009501</v>
      </c>
      <c r="S6270">
        <f t="shared" si="586"/>
        <v>1.0584933092088891</v>
      </c>
      <c r="T6270">
        <f t="shared" si="587"/>
        <v>0</v>
      </c>
    </row>
    <row r="6271" spans="1:20" x14ac:dyDescent="0.3">
      <c r="A6271" s="3">
        <f t="shared" si="582"/>
        <v>43362</v>
      </c>
      <c r="B6271">
        <v>9</v>
      </c>
      <c r="C6271">
        <v>19</v>
      </c>
      <c r="D6271">
        <v>6</v>
      </c>
      <c r="E6271">
        <v>1</v>
      </c>
      <c r="F6271" s="1">
        <f>VLOOKUP(A6271,Weather!$A$1:$E$366, 5)</f>
        <v>1</v>
      </c>
      <c r="G6271" s="1">
        <f>VLOOKUP(D6271, Fall!$A$1:$E$25, 2)</f>
        <v>401.78571428571399</v>
      </c>
      <c r="H6271" s="1">
        <f>VLOOKUP(D6271, Fall!$A$1:$E$25, 3)</f>
        <v>309.98601628691301</v>
      </c>
      <c r="I6271" s="1">
        <f>VLOOKUP(D6271, Fall!$A$1:$E$25, 5)</f>
        <v>271.929824561403</v>
      </c>
      <c r="J6271" s="1">
        <f t="shared" si="583"/>
        <v>401.78571428571399</v>
      </c>
      <c r="K6271" s="47">
        <f t="shared" si="584"/>
        <v>7.51661673406009</v>
      </c>
      <c r="L6271" s="48">
        <f>Solar!K6288/1000*Variables!$B$3</f>
        <v>0</v>
      </c>
      <c r="M6271">
        <f>IF(E6271=1, VLOOKUP(D6271, Sheet1!$A$2:$C$26, 2), Sheet1!$C$3)</f>
        <v>0.18637999999999999</v>
      </c>
      <c r="N6271" s="1">
        <f>'Electricity Rates'!$J$2</f>
        <v>0.24729999999999999</v>
      </c>
      <c r="O6271" s="145">
        <f>L6271-K6271</f>
        <v>-7.51661673406009</v>
      </c>
      <c r="P6271">
        <f t="shared" si="585"/>
        <v>1.8588593183330602</v>
      </c>
      <c r="Q6271">
        <f>IF(O6271&gt;0, IF(Q6270+O6271*Variables!$B$5&lt;Variables!$B$4, Q6270+O6271*Variables!$B$5, Variables!$B$4), IF(Q6270&gt;-O6271, Q6270+O6271/Variables!$B$5, 0))</f>
        <v>0</v>
      </c>
      <c r="R6271">
        <f>IF(O6271&gt;0, 0, IF(Q6270&gt;-O6271, 0, -O6271 - Q6270*Variables!$B$5))</f>
        <v>7.51661673406009</v>
      </c>
      <c r="S6271">
        <f t="shared" si="586"/>
        <v>1.4009470268941195</v>
      </c>
      <c r="T6271">
        <f t="shared" si="587"/>
        <v>0</v>
      </c>
    </row>
    <row r="6272" spans="1:20" x14ac:dyDescent="0.3">
      <c r="A6272" s="3">
        <f t="shared" si="582"/>
        <v>43362</v>
      </c>
      <c r="B6272">
        <v>9</v>
      </c>
      <c r="C6272">
        <v>19</v>
      </c>
      <c r="D6272">
        <v>7</v>
      </c>
      <c r="E6272">
        <v>1</v>
      </c>
      <c r="F6272" s="1">
        <f>VLOOKUP(A6272,Weather!$A$1:$E$366, 5)</f>
        <v>1</v>
      </c>
      <c r="G6272" s="1">
        <f>VLOOKUP(D6272, Fall!$A$1:$E$25, 2)</f>
        <v>593.74999999999898</v>
      </c>
      <c r="H6272" s="1">
        <f>VLOOKUP(D6272, Fall!$A$1:$E$25, 3)</f>
        <v>390.39236653779699</v>
      </c>
      <c r="I6272" s="1">
        <f>VLOOKUP(D6272, Fall!$A$1:$E$25, 5)</f>
        <v>263.15789473684202</v>
      </c>
      <c r="J6272" s="1">
        <f t="shared" si="583"/>
        <v>593.74999999999898</v>
      </c>
      <c r="K6272" s="47">
        <f t="shared" si="584"/>
        <v>11.107889173666566</v>
      </c>
      <c r="L6272" s="48">
        <f>Solar!K6289/1000*Variables!$B$3</f>
        <v>0.99514999999999987</v>
      </c>
      <c r="M6272">
        <f>IF(E6272=1, VLOOKUP(D6272, Sheet1!$A$2:$C$26, 2), Sheet1!$C$3)</f>
        <v>0.18637999999999999</v>
      </c>
      <c r="N6272" s="1">
        <f>'Electricity Rates'!$J$2</f>
        <v>0.24729999999999999</v>
      </c>
      <c r="O6272" s="145">
        <f>L6272-K6272</f>
        <v>-10.112739173666565</v>
      </c>
      <c r="P6272">
        <f t="shared" si="585"/>
        <v>2.7469809926477415</v>
      </c>
      <c r="Q6272">
        <f>IF(O6272&gt;0, IF(Q6271+O6272*Variables!$B$5&lt;Variables!$B$4, Q6271+O6272*Variables!$B$5, Variables!$B$4), IF(Q6271&gt;-O6272, Q6271+O6272/Variables!$B$5, 0))</f>
        <v>0</v>
      </c>
      <c r="R6272">
        <f>IF(O6272&gt;0, 0, IF(Q6271&gt;-O6272, 0, -O6272 - Q6271*Variables!$B$5))</f>
        <v>10.112739173666565</v>
      </c>
      <c r="S6272">
        <f t="shared" si="586"/>
        <v>1.8848123271879742</v>
      </c>
      <c r="T6272">
        <f t="shared" si="587"/>
        <v>0</v>
      </c>
    </row>
    <row r="6273" spans="1:20" x14ac:dyDescent="0.3">
      <c r="A6273" s="3">
        <f t="shared" si="582"/>
        <v>43362</v>
      </c>
      <c r="B6273">
        <v>9</v>
      </c>
      <c r="C6273">
        <v>19</v>
      </c>
      <c r="D6273">
        <v>8</v>
      </c>
      <c r="E6273">
        <v>1</v>
      </c>
      <c r="F6273" s="1">
        <f>VLOOKUP(A6273,Weather!$A$1:$E$366, 5)</f>
        <v>1</v>
      </c>
      <c r="G6273" s="1">
        <f>VLOOKUP(D6273, Fall!$A$1:$E$25, 2)</f>
        <v>866.07142857142799</v>
      </c>
      <c r="H6273" s="1">
        <f>VLOOKUP(D6273, Fall!$A$1:$E$25, 3)</f>
        <v>561.61059471909198</v>
      </c>
      <c r="I6273" s="1">
        <f>VLOOKUP(D6273, Fall!$A$1:$E$25, 5)</f>
        <v>271.929824561403</v>
      </c>
      <c r="J6273" s="1">
        <f t="shared" si="583"/>
        <v>866.07142857142799</v>
      </c>
      <c r="K6273" s="47">
        <f t="shared" si="584"/>
        <v>16.202484960085084</v>
      </c>
      <c r="L6273" s="48">
        <f>Solar!K6290/1000*Variables!$B$3</f>
        <v>4.2561999999999998</v>
      </c>
      <c r="M6273">
        <f>IF(E6273=1, VLOOKUP(D6273, Sheet1!$A$2:$C$26, 2), Sheet1!$C$3)</f>
        <v>0.18637999999999999</v>
      </c>
      <c r="N6273" s="1">
        <f>'Electricity Rates'!$J$2</f>
        <v>0.24729999999999999</v>
      </c>
      <c r="O6273" s="145">
        <f>L6273-K6273</f>
        <v>-11.946284960085084</v>
      </c>
      <c r="P6273">
        <f t="shared" si="585"/>
        <v>4.006874530629041</v>
      </c>
      <c r="Q6273">
        <f>IF(O6273&gt;0, IF(Q6272+O6273*Variables!$B$5&lt;Variables!$B$4, Q6272+O6273*Variables!$B$5, Variables!$B$4), IF(Q6272&gt;-O6273, Q6272+O6273/Variables!$B$5, 0))</f>
        <v>0</v>
      </c>
      <c r="R6273">
        <f>IF(O6273&gt;0, 0, IF(Q6272&gt;-O6273, 0, -O6273 - Q6272*Variables!$B$5))</f>
        <v>11.946284960085084</v>
      </c>
      <c r="S6273">
        <f t="shared" si="586"/>
        <v>2.2265485908606579</v>
      </c>
      <c r="T6273">
        <f t="shared" si="587"/>
        <v>0</v>
      </c>
    </row>
    <row r="6274" spans="1:20" x14ac:dyDescent="0.3">
      <c r="A6274" s="3">
        <f t="shared" si="582"/>
        <v>43362</v>
      </c>
      <c r="B6274">
        <v>9</v>
      </c>
      <c r="C6274">
        <v>19</v>
      </c>
      <c r="D6274">
        <v>9</v>
      </c>
      <c r="E6274">
        <v>1</v>
      </c>
      <c r="F6274" s="1">
        <f>VLOOKUP(A6274,Weather!$A$1:$E$366, 5)</f>
        <v>1</v>
      </c>
      <c r="G6274" s="1">
        <f>VLOOKUP(D6274, Fall!$A$1:$E$25, 2)</f>
        <v>1080.3571428571399</v>
      </c>
      <c r="H6274" s="1">
        <f>VLOOKUP(D6274, Fall!$A$1:$E$25, 3)</f>
        <v>760.17932055605797</v>
      </c>
      <c r="I6274" s="1">
        <f>VLOOKUP(D6274, Fall!$A$1:$E$25, 5)</f>
        <v>311.40350877192998</v>
      </c>
      <c r="J6274" s="1">
        <f t="shared" si="583"/>
        <v>1080.3571428571399</v>
      </c>
      <c r="K6274" s="47">
        <f t="shared" si="584"/>
        <v>20.211347218250424</v>
      </c>
      <c r="L6274" s="48">
        <f>Solar!K6291/1000*Variables!$B$3</f>
        <v>12.025449999999999</v>
      </c>
      <c r="M6274">
        <f>IF(E6274=1, VLOOKUP(D6274, Sheet1!$A$2:$C$26, 2), Sheet1!$C$3)</f>
        <v>0.25796000000000002</v>
      </c>
      <c r="N6274" s="1">
        <f>'Electricity Rates'!$J$2</f>
        <v>0.24729999999999999</v>
      </c>
      <c r="O6274" s="145">
        <f>L6274-K6274</f>
        <v>-8.1858972182504246</v>
      </c>
      <c r="P6274">
        <f t="shared" si="585"/>
        <v>4.9982661670733295</v>
      </c>
      <c r="Q6274">
        <f>IF(O6274&gt;0, IF(Q6273+O6274*Variables!$B$5&lt;Variables!$B$4, Q6273+O6274*Variables!$B$5, Variables!$B$4), IF(Q6273&gt;-O6274, Q6273+O6274/Variables!$B$5, 0))</f>
        <v>0</v>
      </c>
      <c r="R6274">
        <f>IF(O6274&gt;0, 0, IF(Q6273&gt;-O6274, 0, -O6274 - Q6273*Variables!$B$5))</f>
        <v>8.1858972182504246</v>
      </c>
      <c r="S6274">
        <f t="shared" si="586"/>
        <v>2.1116340464198795</v>
      </c>
      <c r="T6274">
        <f t="shared" si="587"/>
        <v>0</v>
      </c>
    </row>
    <row r="6275" spans="1:20" x14ac:dyDescent="0.3">
      <c r="A6275" s="3">
        <f t="shared" ref="A6275:A6338" si="588">DATE(2018, B6275, C6275)</f>
        <v>43362</v>
      </c>
      <c r="B6275">
        <v>9</v>
      </c>
      <c r="C6275">
        <v>19</v>
      </c>
      <c r="D6275">
        <v>10</v>
      </c>
      <c r="E6275">
        <v>1</v>
      </c>
      <c r="F6275" s="1">
        <f>VLOOKUP(A6275,Weather!$A$1:$E$366, 5)</f>
        <v>1</v>
      </c>
      <c r="G6275" s="1">
        <f>VLOOKUP(D6275, Fall!$A$1:$E$25, 2)</f>
        <v>1205.3571428571399</v>
      </c>
      <c r="H6275" s="1">
        <f>VLOOKUP(D6275, Fall!$A$1:$E$25, 3)</f>
        <v>904.12930821748796</v>
      </c>
      <c r="I6275" s="1">
        <f>VLOOKUP(D6275, Fall!$A$1:$E$25, 5)</f>
        <v>359.64912280701702</v>
      </c>
      <c r="J6275" s="1">
        <f t="shared" ref="J6275:J6338" si="589">IF(E6275=0, I6275, H6275 + (G6275-H6275)*F6275)</f>
        <v>1205.3571428571399</v>
      </c>
      <c r="K6275" s="47">
        <f t="shared" ref="K6275:K6338" si="590">J6275*1000/53453</f>
        <v>22.549850202180231</v>
      </c>
      <c r="L6275" s="48">
        <f>Solar!K6292/1000*Variables!$B$3</f>
        <v>12.4102</v>
      </c>
      <c r="M6275">
        <f>IF(E6275=1, VLOOKUP(D6275, Sheet1!$A$2:$C$26, 2), Sheet1!$C$3)</f>
        <v>0.25796000000000002</v>
      </c>
      <c r="N6275" s="1">
        <f>'Electricity Rates'!$J$2</f>
        <v>0.24729999999999999</v>
      </c>
      <c r="O6275" s="145">
        <f>L6275-K6275</f>
        <v>-10.139650202180231</v>
      </c>
      <c r="P6275">
        <f t="shared" ref="P6275:P6338" si="591">N6275*K6275</f>
        <v>5.5765779549991707</v>
      </c>
      <c r="Q6275">
        <f>IF(O6275&gt;0, IF(Q6274+O6275*Variables!$B$5&lt;Variables!$B$4, Q6274+O6275*Variables!$B$5, Variables!$B$4), IF(Q6274&gt;-O6275, Q6274+O6275/Variables!$B$5, 0))</f>
        <v>0</v>
      </c>
      <c r="R6275">
        <f>IF(O6275&gt;0, 0, IF(Q6274&gt;-O6275, 0, -O6275 - Q6274*Variables!$B$5))</f>
        <v>10.139650202180231</v>
      </c>
      <c r="S6275">
        <f t="shared" ref="S6275:S6338" si="592">R6275*M6275</f>
        <v>2.6156241661544128</v>
      </c>
      <c r="T6275">
        <f t="shared" ref="T6275:T6338" si="593">IF(AND(R6275&gt;0, M6275&gt;0.3), 1, 0)</f>
        <v>0</v>
      </c>
    </row>
    <row r="6276" spans="1:20" x14ac:dyDescent="0.3">
      <c r="A6276" s="3">
        <f t="shared" si="588"/>
        <v>43362</v>
      </c>
      <c r="B6276">
        <v>9</v>
      </c>
      <c r="C6276">
        <v>19</v>
      </c>
      <c r="D6276">
        <v>11</v>
      </c>
      <c r="E6276">
        <v>1</v>
      </c>
      <c r="F6276" s="1">
        <f>VLOOKUP(A6276,Weather!$A$1:$E$366, 5)</f>
        <v>1</v>
      </c>
      <c r="G6276" s="1">
        <f>VLOOKUP(D6276, Fall!$A$1:$E$25, 2)</f>
        <v>1290.17857142857</v>
      </c>
      <c r="H6276" s="1">
        <f>VLOOKUP(D6276, Fall!$A$1:$E$25, 3)</f>
        <v>975.19947355433101</v>
      </c>
      <c r="I6276" s="1">
        <f>VLOOKUP(D6276, Fall!$A$1:$E$25, 5)</f>
        <v>377.19298245613999</v>
      </c>
      <c r="J6276" s="1">
        <f t="shared" si="589"/>
        <v>1290.17857142857</v>
      </c>
      <c r="K6276" s="47">
        <f t="shared" si="590"/>
        <v>24.136691512704058</v>
      </c>
      <c r="L6276" s="48">
        <f>Solar!K6293/1000*Variables!$B$3</f>
        <v>32.432499999999997</v>
      </c>
      <c r="M6276">
        <f>IF(E6276=1, VLOOKUP(D6276, Sheet1!$A$2:$C$26, 2), Sheet1!$C$3)</f>
        <v>0.25796000000000002</v>
      </c>
      <c r="N6276" s="1">
        <f>'Electricity Rates'!$J$2</f>
        <v>0.24729999999999999</v>
      </c>
      <c r="O6276" s="145">
        <f>L6276-K6276</f>
        <v>8.2958084872959397</v>
      </c>
      <c r="P6276">
        <f t="shared" si="591"/>
        <v>5.9690038110917136</v>
      </c>
      <c r="Q6276">
        <f>IF(O6276&gt;0, IF(Q6275+O6276*Variables!$B$5&lt;Variables!$B$4, Q6275+O6276*Variables!$B$5, Variables!$B$4), IF(Q6275&gt;-O6276, Q6275+O6276/Variables!$B$5, 0))</f>
        <v>7.7980599780581832</v>
      </c>
      <c r="R6276">
        <f>IF(O6276&gt;0, 0, IF(Q6275&gt;-O6276, 0, -O6276 - Q6275*Variables!$B$5))</f>
        <v>0</v>
      </c>
      <c r="S6276">
        <f t="shared" si="592"/>
        <v>0</v>
      </c>
      <c r="T6276">
        <f t="shared" si="593"/>
        <v>0</v>
      </c>
    </row>
    <row r="6277" spans="1:20" x14ac:dyDescent="0.3">
      <c r="A6277" s="3">
        <f t="shared" si="588"/>
        <v>43362</v>
      </c>
      <c r="B6277">
        <v>9</v>
      </c>
      <c r="C6277">
        <v>19</v>
      </c>
      <c r="D6277">
        <v>12</v>
      </c>
      <c r="E6277">
        <v>1</v>
      </c>
      <c r="F6277" s="1">
        <f>VLOOKUP(A6277,Weather!$A$1:$E$366, 5)</f>
        <v>1</v>
      </c>
      <c r="G6277" s="1">
        <f>VLOOKUP(D6277, Fall!$A$1:$E$25, 2)</f>
        <v>1366.07142857142</v>
      </c>
      <c r="H6277" s="1">
        <f>VLOOKUP(D6277, Fall!$A$1:$E$25, 3)</f>
        <v>996.442378876367</v>
      </c>
      <c r="I6277" s="1">
        <f>VLOOKUP(D6277, Fall!$A$1:$E$25, 5)</f>
        <v>368.42105263157799</v>
      </c>
      <c r="J6277" s="1">
        <f t="shared" si="589"/>
        <v>1366.07142857142</v>
      </c>
      <c r="K6277" s="47">
        <f t="shared" si="590"/>
        <v>25.556496895804166</v>
      </c>
      <c r="L6277" s="48">
        <f>Solar!K6294/1000*Variables!$B$3</f>
        <v>29.467000000000006</v>
      </c>
      <c r="M6277">
        <f>IF(E6277=1, VLOOKUP(D6277, Sheet1!$A$2:$C$26, 2), Sheet1!$C$3)</f>
        <v>0.25796000000000002</v>
      </c>
      <c r="N6277" s="1">
        <f>'Electricity Rates'!$J$2</f>
        <v>0.24729999999999999</v>
      </c>
      <c r="O6277" s="145">
        <f>L6277-K6277</f>
        <v>3.9105031041958398</v>
      </c>
      <c r="P6277">
        <f t="shared" si="591"/>
        <v>6.3201216823323705</v>
      </c>
      <c r="Q6277">
        <f>IF(O6277&gt;0, IF(Q6276+O6277*Variables!$B$5&lt;Variables!$B$4, Q6276+O6277*Variables!$B$5, Variables!$B$4), IF(Q6276&gt;-O6277, Q6276+O6277/Variables!$B$5, 0))</f>
        <v>11.473932896002273</v>
      </c>
      <c r="R6277">
        <f>IF(O6277&gt;0, 0, IF(Q6276&gt;-O6277, 0, -O6277 - Q6276*Variables!$B$5))</f>
        <v>0</v>
      </c>
      <c r="S6277">
        <f t="shared" si="592"/>
        <v>0</v>
      </c>
      <c r="T6277">
        <f t="shared" si="593"/>
        <v>0</v>
      </c>
    </row>
    <row r="6278" spans="1:20" x14ac:dyDescent="0.3">
      <c r="A6278" s="3">
        <f t="shared" si="588"/>
        <v>43362</v>
      </c>
      <c r="B6278">
        <v>9</v>
      </c>
      <c r="C6278">
        <v>19</v>
      </c>
      <c r="D6278">
        <v>13</v>
      </c>
      <c r="E6278">
        <v>1</v>
      </c>
      <c r="F6278" s="1">
        <f>VLOOKUP(A6278,Weather!$A$1:$E$366, 5)</f>
        <v>1</v>
      </c>
      <c r="G6278" s="1">
        <f>VLOOKUP(D6278, Fall!$A$1:$E$25, 2)</f>
        <v>1446.42857142857</v>
      </c>
      <c r="H6278" s="1">
        <f>VLOOKUP(D6278, Fall!$A$1:$E$25, 3)</f>
        <v>1031.4839187299399</v>
      </c>
      <c r="I6278" s="1">
        <f>VLOOKUP(D6278, Fall!$A$1:$E$25, 5)</f>
        <v>350.87719298245599</v>
      </c>
      <c r="J6278" s="1">
        <f t="shared" si="589"/>
        <v>1446.42857142857</v>
      </c>
      <c r="K6278" s="47">
        <f t="shared" si="590"/>
        <v>27.059820242616315</v>
      </c>
      <c r="L6278" s="48">
        <f>Solar!K6295/1000*Variables!$B$3</f>
        <v>33.055149999999998</v>
      </c>
      <c r="M6278">
        <f>IF(E6278=1, VLOOKUP(D6278, Sheet1!$A$2:$C$26, 2), Sheet1!$C$3)</f>
        <v>0.55478000000000005</v>
      </c>
      <c r="N6278" s="1">
        <f>'Electricity Rates'!$J$2</f>
        <v>0.24729999999999999</v>
      </c>
      <c r="O6278" s="145">
        <f>L6278-K6278</f>
        <v>5.9953297573836828</v>
      </c>
      <c r="P6278">
        <f t="shared" si="591"/>
        <v>6.6918935459990143</v>
      </c>
      <c r="Q6278">
        <f>IF(O6278&gt;0, IF(Q6277+O6278*Variables!$B$5&lt;Variables!$B$4, Q6277+O6278*Variables!$B$5, Variables!$B$4), IF(Q6277&gt;-O6278, Q6277+O6278/Variables!$B$5, 0))</f>
        <v>17.109542867942935</v>
      </c>
      <c r="R6278">
        <f>IF(O6278&gt;0, 0, IF(Q6277&gt;-O6278, 0, -O6278 - Q6277*Variables!$B$5))</f>
        <v>0</v>
      </c>
      <c r="S6278">
        <f t="shared" si="592"/>
        <v>0</v>
      </c>
      <c r="T6278">
        <f t="shared" si="593"/>
        <v>0</v>
      </c>
    </row>
    <row r="6279" spans="1:20" x14ac:dyDescent="0.3">
      <c r="A6279" s="3">
        <f t="shared" si="588"/>
        <v>43362</v>
      </c>
      <c r="B6279">
        <v>9</v>
      </c>
      <c r="C6279">
        <v>19</v>
      </c>
      <c r="D6279">
        <v>14</v>
      </c>
      <c r="E6279">
        <v>1</v>
      </c>
      <c r="F6279" s="1">
        <f>VLOOKUP(A6279,Weather!$A$1:$E$366, 5)</f>
        <v>1</v>
      </c>
      <c r="G6279" s="1">
        <f>VLOOKUP(D6279, Fall!$A$1:$E$25, 2)</f>
        <v>1482.1428571428501</v>
      </c>
      <c r="H6279" s="1">
        <f>VLOOKUP(D6279, Fall!$A$1:$E$25, 3)</f>
        <v>1052.56230978037</v>
      </c>
      <c r="I6279" s="1">
        <f>VLOOKUP(D6279, Fall!$A$1:$E$25, 5)</f>
        <v>342.105263157894</v>
      </c>
      <c r="J6279" s="1">
        <f t="shared" si="589"/>
        <v>1482.1428571428501</v>
      </c>
      <c r="K6279" s="47">
        <f t="shared" si="590"/>
        <v>27.727963952310443</v>
      </c>
      <c r="L6279" s="48">
        <f>Solar!K6296/1000*Variables!$B$3</f>
        <v>33.974600000000002</v>
      </c>
      <c r="M6279">
        <f>IF(E6279=1, VLOOKUP(D6279, Sheet1!$A$2:$C$26, 2), Sheet1!$C$3)</f>
        <v>0.55478000000000005</v>
      </c>
      <c r="N6279" s="1">
        <f>'Electricity Rates'!$J$2</f>
        <v>0.24729999999999999</v>
      </c>
      <c r="O6279" s="145">
        <f>L6279-K6279</f>
        <v>6.2466360476895595</v>
      </c>
      <c r="P6279">
        <f t="shared" si="591"/>
        <v>6.8571254854063719</v>
      </c>
      <c r="Q6279">
        <f>IF(O6279&gt;0, IF(Q6278+O6279*Variables!$B$5&lt;Variables!$B$4, Q6278+O6279*Variables!$B$5, Variables!$B$4), IF(Q6278&gt;-O6279, Q6278+O6279/Variables!$B$5, 0))</f>
        <v>22.98138075277112</v>
      </c>
      <c r="R6279">
        <f>IF(O6279&gt;0, 0, IF(Q6278&gt;-O6279, 0, -O6279 - Q6278*Variables!$B$5))</f>
        <v>0</v>
      </c>
      <c r="S6279">
        <f t="shared" si="592"/>
        <v>0</v>
      </c>
      <c r="T6279">
        <f t="shared" si="593"/>
        <v>0</v>
      </c>
    </row>
    <row r="6280" spans="1:20" x14ac:dyDescent="0.3">
      <c r="A6280" s="3">
        <f t="shared" si="588"/>
        <v>43362</v>
      </c>
      <c r="B6280">
        <v>9</v>
      </c>
      <c r="C6280">
        <v>19</v>
      </c>
      <c r="D6280">
        <v>15</v>
      </c>
      <c r="E6280">
        <v>1</v>
      </c>
      <c r="F6280" s="1">
        <f>VLOOKUP(A6280,Weather!$A$1:$E$366, 5)</f>
        <v>1</v>
      </c>
      <c r="G6280" s="1">
        <f>VLOOKUP(D6280, Fall!$A$1:$E$25, 2)</f>
        <v>1437.5</v>
      </c>
      <c r="H6280" s="1">
        <f>VLOOKUP(D6280, Fall!$A$1:$E$25, 3)</f>
        <v>1060.00658057086</v>
      </c>
      <c r="I6280" s="1">
        <f>VLOOKUP(D6280, Fall!$A$1:$E$25, 5)</f>
        <v>328.94736842105198</v>
      </c>
      <c r="J6280" s="1">
        <f t="shared" si="589"/>
        <v>1437.5</v>
      </c>
      <c r="K6280" s="47">
        <f t="shared" si="590"/>
        <v>26.892784315192785</v>
      </c>
      <c r="L6280" s="48">
        <f>Solar!K6297/1000*Variables!$B$3</f>
        <v>27.963999999999999</v>
      </c>
      <c r="M6280">
        <f>IF(E6280=1, VLOOKUP(D6280, Sheet1!$A$2:$C$26, 2), Sheet1!$C$3)</f>
        <v>0.55478000000000005</v>
      </c>
      <c r="N6280" s="1">
        <f>'Electricity Rates'!$J$2</f>
        <v>0.24729999999999999</v>
      </c>
      <c r="O6280" s="145">
        <f>L6280-K6280</f>
        <v>1.0712156848072141</v>
      </c>
      <c r="P6280">
        <f t="shared" si="591"/>
        <v>6.6505855611471754</v>
      </c>
      <c r="Q6280">
        <f>IF(O6280&gt;0, IF(Q6279+O6280*Variables!$B$5&lt;Variables!$B$4, Q6279+O6280*Variables!$B$5, Variables!$B$4), IF(Q6279&gt;-O6280, Q6279+O6280/Variables!$B$5, 0))</f>
        <v>23.988323496489901</v>
      </c>
      <c r="R6280">
        <f>IF(O6280&gt;0, 0, IF(Q6279&gt;-O6280, 0, -O6280 - Q6279*Variables!$B$5))</f>
        <v>0</v>
      </c>
      <c r="S6280">
        <f t="shared" si="592"/>
        <v>0</v>
      </c>
      <c r="T6280">
        <f t="shared" si="593"/>
        <v>0</v>
      </c>
    </row>
    <row r="6281" spans="1:20" x14ac:dyDescent="0.3">
      <c r="A6281" s="3">
        <f t="shared" si="588"/>
        <v>43362</v>
      </c>
      <c r="B6281">
        <v>9</v>
      </c>
      <c r="C6281">
        <v>19</v>
      </c>
      <c r="D6281">
        <v>16</v>
      </c>
      <c r="E6281">
        <v>1</v>
      </c>
      <c r="F6281" s="1">
        <f>VLOOKUP(A6281,Weather!$A$1:$E$366, 5)</f>
        <v>1</v>
      </c>
      <c r="G6281" s="1">
        <f>VLOOKUP(D6281, Fall!$A$1:$E$25, 2)</f>
        <v>1348.2142857142801</v>
      </c>
      <c r="H6281" s="1">
        <f>VLOOKUP(D6281, Fall!$A$1:$E$25, 3)</f>
        <v>1003.98947108661</v>
      </c>
      <c r="I6281" s="1">
        <f>VLOOKUP(D6281, Fall!$A$1:$E$25, 5)</f>
        <v>298.24561403508801</v>
      </c>
      <c r="J6281" s="1">
        <f t="shared" si="589"/>
        <v>1348.2142857142801</v>
      </c>
      <c r="K6281" s="47">
        <f t="shared" si="590"/>
        <v>25.222425040957106</v>
      </c>
      <c r="L6281" s="48">
        <f>Solar!K6298/1000*Variables!$B$3</f>
        <v>20.783650000000002</v>
      </c>
      <c r="M6281">
        <f>IF(E6281=1, VLOOKUP(D6281, Sheet1!$A$2:$C$26, 2), Sheet1!$C$3)</f>
        <v>0.55478000000000005</v>
      </c>
      <c r="N6281" s="1">
        <f>'Electricity Rates'!$J$2</f>
        <v>0.24729999999999999</v>
      </c>
      <c r="O6281" s="145">
        <f>L6281-K6281</f>
        <v>-4.4387750409571041</v>
      </c>
      <c r="P6281">
        <f t="shared" si="591"/>
        <v>6.2375057126286917</v>
      </c>
      <c r="Q6281">
        <f>IF(O6281&gt;0, IF(Q6280+O6281*Variables!$B$5&lt;Variables!$B$4, Q6280+O6281*Variables!$B$5, Variables!$B$4), IF(Q6280&gt;-O6281, Q6280+O6281/Variables!$B$5, 0))</f>
        <v>19.266222389088725</v>
      </c>
      <c r="R6281">
        <f>IF(O6281&gt;0, 0, IF(Q6280&gt;-O6281, 0, -O6281 - Q6280*Variables!$B$5))</f>
        <v>0</v>
      </c>
      <c r="S6281">
        <f t="shared" si="592"/>
        <v>0</v>
      </c>
      <c r="T6281">
        <f t="shared" si="593"/>
        <v>0</v>
      </c>
    </row>
    <row r="6282" spans="1:20" x14ac:dyDescent="0.3">
      <c r="A6282" s="3">
        <f t="shared" si="588"/>
        <v>43362</v>
      </c>
      <c r="B6282">
        <v>9</v>
      </c>
      <c r="C6282">
        <v>19</v>
      </c>
      <c r="D6282">
        <v>17</v>
      </c>
      <c r="E6282">
        <v>1</v>
      </c>
      <c r="F6282" s="1">
        <f>VLOOKUP(A6282,Weather!$A$1:$E$366, 5)</f>
        <v>1</v>
      </c>
      <c r="G6282" s="1">
        <f>VLOOKUP(D6282, Fall!$A$1:$E$25, 2)</f>
        <v>1080.3571428571399</v>
      </c>
      <c r="H6282" s="1">
        <f>VLOOKUP(D6282, Fall!$A$1:$E$25, 3)</f>
        <v>794.90091642515802</v>
      </c>
      <c r="I6282" s="1">
        <f>VLOOKUP(D6282, Fall!$A$1:$E$25, 5)</f>
        <v>263.15789473684202</v>
      </c>
      <c r="J6282" s="1">
        <f t="shared" si="589"/>
        <v>1080.3571428571399</v>
      </c>
      <c r="K6282" s="47">
        <f t="shared" si="590"/>
        <v>20.211347218250424</v>
      </c>
      <c r="L6282" s="48">
        <f>Solar!K6299/1000*Variables!$B$3</f>
        <v>5.2385000000000002</v>
      </c>
      <c r="M6282">
        <f>IF(E6282=1, VLOOKUP(D6282, Sheet1!$A$2:$C$26, 2), Sheet1!$C$3)</f>
        <v>0.55478000000000005</v>
      </c>
      <c r="N6282" s="1">
        <f>'Electricity Rates'!$J$2</f>
        <v>0.24729999999999999</v>
      </c>
      <c r="O6282" s="145">
        <f>L6282-K6282</f>
        <v>-14.972847218250424</v>
      </c>
      <c r="P6282">
        <f t="shared" si="591"/>
        <v>4.9982661670733295</v>
      </c>
      <c r="Q6282">
        <f>IF(O6282&gt;0, IF(Q6281+O6282*Variables!$B$5&lt;Variables!$B$4, Q6281+O6282*Variables!$B$5, Variables!$B$4), IF(Q6281&gt;-O6282, Q6281+O6282/Variables!$B$5, 0))</f>
        <v>3.3376615186095488</v>
      </c>
      <c r="R6282">
        <f>IF(O6282&gt;0, 0, IF(Q6281&gt;-O6282, 0, -O6282 - Q6281*Variables!$B$5))</f>
        <v>0</v>
      </c>
      <c r="S6282">
        <f t="shared" si="592"/>
        <v>0</v>
      </c>
      <c r="T6282">
        <f t="shared" si="593"/>
        <v>0</v>
      </c>
    </row>
    <row r="6283" spans="1:20" x14ac:dyDescent="0.3">
      <c r="A6283" s="3">
        <f t="shared" si="588"/>
        <v>43362</v>
      </c>
      <c r="B6283">
        <v>9</v>
      </c>
      <c r="C6283">
        <v>19</v>
      </c>
      <c r="D6283">
        <v>18</v>
      </c>
      <c r="E6283">
        <v>1</v>
      </c>
      <c r="F6283" s="1">
        <f>VLOOKUP(A6283,Weather!$A$1:$E$366, 5)</f>
        <v>1</v>
      </c>
      <c r="G6283" s="1">
        <f>VLOOKUP(D6283, Fall!$A$1:$E$25, 2)</f>
        <v>678.57142857142799</v>
      </c>
      <c r="H6283" s="1">
        <f>VLOOKUP(D6283, Fall!$A$1:$E$25, 3)</f>
        <v>583.61400485626905</v>
      </c>
      <c r="I6283" s="1">
        <f>VLOOKUP(D6283, Fall!$A$1:$E$25, 5)</f>
        <v>280.70175438596499</v>
      </c>
      <c r="J6283" s="1">
        <f t="shared" si="589"/>
        <v>678.57142857142799</v>
      </c>
      <c r="K6283" s="47">
        <f t="shared" si="590"/>
        <v>12.694730484190371</v>
      </c>
      <c r="L6283" s="48">
        <f>Solar!K6300/1000*Variables!$B$3</f>
        <v>1.3732500000000001</v>
      </c>
      <c r="M6283">
        <f>IF(E6283=1, VLOOKUP(D6283, Sheet1!$A$2:$C$26, 2), Sheet1!$C$3)</f>
        <v>0.55478000000000005</v>
      </c>
      <c r="N6283" s="1">
        <f>'Electricity Rates'!$J$2</f>
        <v>0.24729999999999999</v>
      </c>
      <c r="O6283" s="145">
        <f>L6283-K6283</f>
        <v>-11.321480484190371</v>
      </c>
      <c r="P6283">
        <f t="shared" si="591"/>
        <v>3.1394068487402786</v>
      </c>
      <c r="Q6283">
        <f>IF(O6283&gt;0, IF(Q6282+O6283*Variables!$B$5&lt;Variables!$B$4, Q6282+O6283*Variables!$B$5, Variables!$B$4), IF(Q6282&gt;-O6283, Q6282+O6283/Variables!$B$5, 0))</f>
        <v>0</v>
      </c>
      <c r="R6283">
        <f>IF(O6283&gt;0, 0, IF(Q6282&gt;-O6283, 0, -O6283 - Q6282*Variables!$B$5))</f>
        <v>8.1840786566973946</v>
      </c>
      <c r="S6283">
        <f t="shared" si="592"/>
        <v>4.5403631571625809</v>
      </c>
      <c r="T6283">
        <f t="shared" si="593"/>
        <v>1</v>
      </c>
    </row>
    <row r="6284" spans="1:20" x14ac:dyDescent="0.3">
      <c r="A6284" s="3">
        <f t="shared" si="588"/>
        <v>43362</v>
      </c>
      <c r="B6284">
        <v>9</v>
      </c>
      <c r="C6284">
        <v>19</v>
      </c>
      <c r="D6284">
        <v>19</v>
      </c>
      <c r="E6284">
        <v>1</v>
      </c>
      <c r="F6284" s="1">
        <f>VLOOKUP(A6284,Weather!$A$1:$E$366, 5)</f>
        <v>1</v>
      </c>
      <c r="G6284" s="1">
        <f>VLOOKUP(D6284, Fall!$A$1:$E$25, 2)</f>
        <v>517.85714285714198</v>
      </c>
      <c r="H6284" s="1">
        <f>VLOOKUP(D6284, Fall!$A$1:$E$25, 3)</f>
        <v>442.60593718179598</v>
      </c>
      <c r="I6284" s="1">
        <f>VLOOKUP(D6284, Fall!$A$1:$E$25, 5)</f>
        <v>289.47368421052602</v>
      </c>
      <c r="J6284" s="1">
        <f t="shared" si="589"/>
        <v>517.85714285714198</v>
      </c>
      <c r="K6284" s="47">
        <f t="shared" si="590"/>
        <v>9.6880837905663295</v>
      </c>
      <c r="L6284" s="48">
        <f>Solar!K6301/1000*Variables!$B$3</f>
        <v>0</v>
      </c>
      <c r="M6284">
        <f>IF(E6284=1, VLOOKUP(D6284, Sheet1!$A$2:$C$26, 2), Sheet1!$C$3)</f>
        <v>0.25796000000000002</v>
      </c>
      <c r="N6284" s="1">
        <f>'Electricity Rates'!$J$2</f>
        <v>0.24729999999999999</v>
      </c>
      <c r="O6284" s="145">
        <f>L6284-K6284</f>
        <v>-9.6880837905663295</v>
      </c>
      <c r="P6284">
        <f t="shared" si="591"/>
        <v>2.3958631214070532</v>
      </c>
      <c r="Q6284">
        <f>IF(O6284&gt;0, IF(Q6283+O6284*Variables!$B$5&lt;Variables!$B$4, Q6283+O6284*Variables!$B$5, Variables!$B$4), IF(Q6283&gt;-O6284, Q6283+O6284/Variables!$B$5, 0))</f>
        <v>0</v>
      </c>
      <c r="R6284">
        <f>IF(O6284&gt;0, 0, IF(Q6283&gt;-O6284, 0, -O6284 - Q6283*Variables!$B$5))</f>
        <v>9.6880837905663295</v>
      </c>
      <c r="S6284">
        <f t="shared" si="592"/>
        <v>2.4991380946144908</v>
      </c>
      <c r="T6284">
        <f t="shared" si="593"/>
        <v>0</v>
      </c>
    </row>
    <row r="6285" spans="1:20" x14ac:dyDescent="0.3">
      <c r="A6285" s="3">
        <f t="shared" si="588"/>
        <v>43362</v>
      </c>
      <c r="B6285">
        <v>9</v>
      </c>
      <c r="C6285">
        <v>19</v>
      </c>
      <c r="D6285">
        <v>20</v>
      </c>
      <c r="E6285">
        <v>1</v>
      </c>
      <c r="F6285" s="1">
        <f>VLOOKUP(A6285,Weather!$A$1:$E$366, 5)</f>
        <v>1</v>
      </c>
      <c r="G6285" s="1">
        <f>VLOOKUP(D6285, Fall!$A$1:$E$25, 2)</f>
        <v>428.57142857142799</v>
      </c>
      <c r="H6285" s="1">
        <f>VLOOKUP(D6285, Fall!$A$1:$E$25, 3)</f>
        <v>354.11608052009001</v>
      </c>
      <c r="I6285" s="1">
        <f>VLOOKUP(D6285, Fall!$A$1:$E$25, 5)</f>
        <v>263.15789473684202</v>
      </c>
      <c r="J6285" s="1">
        <f t="shared" si="589"/>
        <v>428.57142857142799</v>
      </c>
      <c r="K6285" s="47">
        <f t="shared" si="590"/>
        <v>8.0177245163307571</v>
      </c>
      <c r="L6285" s="48">
        <f>Solar!K6302/1000*Variables!$B$3</f>
        <v>0</v>
      </c>
      <c r="M6285">
        <f>IF(E6285=1, VLOOKUP(D6285, Sheet1!$A$2:$C$26, 2), Sheet1!$C$3)</f>
        <v>0.25796000000000002</v>
      </c>
      <c r="N6285" s="1">
        <f>'Electricity Rates'!$J$2</f>
        <v>0.24729999999999999</v>
      </c>
      <c r="O6285" s="145">
        <f>L6285-K6285</f>
        <v>-8.0177245163307571</v>
      </c>
      <c r="P6285">
        <f t="shared" si="591"/>
        <v>1.9827832728885961</v>
      </c>
      <c r="Q6285">
        <f>IF(O6285&gt;0, IF(Q6284+O6285*Variables!$B$5&lt;Variables!$B$4, Q6284+O6285*Variables!$B$5, Variables!$B$4), IF(Q6284&gt;-O6285, Q6284+O6285/Variables!$B$5, 0))</f>
        <v>0</v>
      </c>
      <c r="R6285">
        <f>IF(O6285&gt;0, 0, IF(Q6284&gt;-O6285, 0, -O6285 - Q6284*Variables!$B$5))</f>
        <v>8.0177245163307571</v>
      </c>
      <c r="S6285">
        <f t="shared" si="592"/>
        <v>2.0682522162326822</v>
      </c>
      <c r="T6285">
        <f t="shared" si="593"/>
        <v>0</v>
      </c>
    </row>
    <row r="6286" spans="1:20" x14ac:dyDescent="0.3">
      <c r="A6286" s="3">
        <f t="shared" si="588"/>
        <v>43362</v>
      </c>
      <c r="B6286">
        <v>9</v>
      </c>
      <c r="C6286">
        <v>19</v>
      </c>
      <c r="D6286">
        <v>21</v>
      </c>
      <c r="E6286">
        <v>1</v>
      </c>
      <c r="F6286" s="1">
        <f>VLOOKUP(A6286,Weather!$A$1:$E$366, 5)</f>
        <v>1</v>
      </c>
      <c r="G6286" s="1">
        <f>VLOOKUP(D6286, Fall!$A$1:$E$25, 2)</f>
        <v>366.07142857142799</v>
      </c>
      <c r="H6286" s="1">
        <f>VLOOKUP(D6286, Fall!$A$1:$E$25, 3)</f>
        <v>305.62638808916603</v>
      </c>
      <c r="I6286" s="1">
        <f>VLOOKUP(D6286, Fall!$A$1:$E$25, 5)</f>
        <v>271.929824561403</v>
      </c>
      <c r="J6286" s="1">
        <f t="shared" si="589"/>
        <v>366.07142857142799</v>
      </c>
      <c r="K6286" s="47">
        <f t="shared" si="590"/>
        <v>6.8484730243658545</v>
      </c>
      <c r="L6286" s="48">
        <f>Solar!K6303/1000*Variables!$B$3</f>
        <v>0</v>
      </c>
      <c r="M6286">
        <f>IF(E6286=1, VLOOKUP(D6286, Sheet1!$A$2:$C$26, 2), Sheet1!$C$3)</f>
        <v>0.25796000000000002</v>
      </c>
      <c r="N6286" s="1">
        <f>'Electricity Rates'!$J$2</f>
        <v>0.24729999999999999</v>
      </c>
      <c r="O6286" s="145">
        <f>L6286-K6286</f>
        <v>-6.8484730243658545</v>
      </c>
      <c r="P6286">
        <f t="shared" si="591"/>
        <v>1.6936273789256757</v>
      </c>
      <c r="Q6286">
        <f>IF(O6286&gt;0, IF(Q6285+O6286*Variables!$B$5&lt;Variables!$B$4, Q6285+O6286*Variables!$B$5, Variables!$B$4), IF(Q6285&gt;-O6286, Q6285+O6286/Variables!$B$5, 0))</f>
        <v>0</v>
      </c>
      <c r="R6286">
        <f>IF(O6286&gt;0, 0, IF(Q6285&gt;-O6286, 0, -O6286 - Q6285*Variables!$B$5))</f>
        <v>6.8484730243658545</v>
      </c>
      <c r="S6286">
        <f t="shared" si="592"/>
        <v>1.766632101365416</v>
      </c>
      <c r="T6286">
        <f t="shared" si="593"/>
        <v>0</v>
      </c>
    </row>
    <row r="6287" spans="1:20" x14ac:dyDescent="0.3">
      <c r="A6287" s="3">
        <f t="shared" si="588"/>
        <v>43362</v>
      </c>
      <c r="B6287">
        <v>9</v>
      </c>
      <c r="C6287">
        <v>19</v>
      </c>
      <c r="D6287">
        <v>22</v>
      </c>
      <c r="E6287">
        <v>1</v>
      </c>
      <c r="F6287" s="1">
        <f>VLOOKUP(A6287,Weather!$A$1:$E$366, 5)</f>
        <v>1</v>
      </c>
      <c r="G6287" s="1">
        <f>VLOOKUP(D6287, Fall!$A$1:$E$25, 2)</f>
        <v>330.35714285714198</v>
      </c>
      <c r="H6287" s="1">
        <f>VLOOKUP(D6287, Fall!$A$1:$E$25, 3)</f>
        <v>272.33281237147202</v>
      </c>
      <c r="I6287" s="1">
        <f>VLOOKUP(D6287, Fall!$A$1:$E$25, 5)</f>
        <v>254.385964912281</v>
      </c>
      <c r="J6287" s="1">
        <f t="shared" si="589"/>
        <v>330.35714285714198</v>
      </c>
      <c r="K6287" s="47">
        <f t="shared" si="590"/>
        <v>6.1803293146716172</v>
      </c>
      <c r="L6287" s="48">
        <f>Solar!K6304/1000*Variables!$B$3</f>
        <v>0</v>
      </c>
      <c r="M6287">
        <f>IF(E6287=1, VLOOKUP(D6287, Sheet1!$A$2:$C$26, 2), Sheet1!$C$3)</f>
        <v>0.18637999999999999</v>
      </c>
      <c r="N6287" s="1">
        <f>'Electricity Rates'!$J$2</f>
        <v>0.24729999999999999</v>
      </c>
      <c r="O6287" s="145">
        <f>L6287-K6287</f>
        <v>-6.1803293146716172</v>
      </c>
      <c r="P6287">
        <f t="shared" si="591"/>
        <v>1.5283954395182908</v>
      </c>
      <c r="Q6287">
        <f>IF(O6287&gt;0, IF(Q6286+O6287*Variables!$B$5&lt;Variables!$B$4, Q6286+O6287*Variables!$B$5, Variables!$B$4), IF(Q6286&gt;-O6287, Q6286+O6287/Variables!$B$5, 0))</f>
        <v>0</v>
      </c>
      <c r="R6287">
        <f>IF(O6287&gt;0, 0, IF(Q6286&gt;-O6287, 0, -O6287 - Q6286*Variables!$B$5))</f>
        <v>6.1803293146716172</v>
      </c>
      <c r="S6287">
        <f t="shared" si="592"/>
        <v>1.151889777668496</v>
      </c>
      <c r="T6287">
        <f t="shared" si="593"/>
        <v>0</v>
      </c>
    </row>
    <row r="6288" spans="1:20" x14ac:dyDescent="0.3">
      <c r="A6288" s="3">
        <f t="shared" si="588"/>
        <v>43362</v>
      </c>
      <c r="B6288">
        <v>9</v>
      </c>
      <c r="C6288">
        <v>19</v>
      </c>
      <c r="D6288">
        <v>23</v>
      </c>
      <c r="E6288">
        <v>1</v>
      </c>
      <c r="F6288" s="1">
        <f>VLOOKUP(A6288,Weather!$A$1:$E$366, 5)</f>
        <v>1</v>
      </c>
      <c r="G6288" s="1">
        <f>VLOOKUP(D6288, Fall!$A$1:$E$25, 2)</f>
        <v>303.57142857142799</v>
      </c>
      <c r="H6288" s="1">
        <f>VLOOKUP(D6288, Fall!$A$1:$E$25, 3)</f>
        <v>252.67335691371099</v>
      </c>
      <c r="I6288" s="1">
        <f>VLOOKUP(D6288, Fall!$A$1:$E$25, 5)</f>
        <v>254.385964912281</v>
      </c>
      <c r="J6288" s="1">
        <f t="shared" si="589"/>
        <v>303.57142857142799</v>
      </c>
      <c r="K6288" s="47">
        <f t="shared" si="590"/>
        <v>5.6792215324009501</v>
      </c>
      <c r="L6288" s="48">
        <f>Solar!K6305/1000*Variables!$B$3</f>
        <v>0</v>
      </c>
      <c r="M6288">
        <f>IF(E6288=1, VLOOKUP(D6288, Sheet1!$A$2:$C$26, 2), Sheet1!$C$3)</f>
        <v>0.18637999999999999</v>
      </c>
      <c r="N6288" s="1">
        <f>'Electricity Rates'!$J$2</f>
        <v>0.24729999999999999</v>
      </c>
      <c r="O6288" s="145">
        <f>L6288-K6288</f>
        <v>-5.6792215324009501</v>
      </c>
      <c r="P6288">
        <f t="shared" si="591"/>
        <v>1.4044714849627549</v>
      </c>
      <c r="Q6288">
        <f>IF(O6288&gt;0, IF(Q6287+O6288*Variables!$B$5&lt;Variables!$B$4, Q6287+O6288*Variables!$B$5, Variables!$B$4), IF(Q6287&gt;-O6288, Q6287+O6288/Variables!$B$5, 0))</f>
        <v>0</v>
      </c>
      <c r="R6288">
        <f>IF(O6288&gt;0, 0, IF(Q6287&gt;-O6288, 0, -O6288 - Q6287*Variables!$B$5))</f>
        <v>5.6792215324009501</v>
      </c>
      <c r="S6288">
        <f t="shared" si="592"/>
        <v>1.0584933092088891</v>
      </c>
      <c r="T6288">
        <f t="shared" si="593"/>
        <v>0</v>
      </c>
    </row>
    <row r="6289" spans="1:20" x14ac:dyDescent="0.3">
      <c r="A6289" s="3">
        <f t="shared" si="588"/>
        <v>43362</v>
      </c>
      <c r="B6289">
        <v>9</v>
      </c>
      <c r="C6289">
        <v>19</v>
      </c>
      <c r="D6289">
        <v>24</v>
      </c>
      <c r="E6289">
        <v>1</v>
      </c>
      <c r="F6289" s="1">
        <f>VLOOKUP(A6289,Weather!$A$1:$E$366, 5)</f>
        <v>1</v>
      </c>
      <c r="G6289" s="1">
        <f>VLOOKUP(D6289, Fall!$A$1:$E$25, 2)</f>
        <v>285.71428571428498</v>
      </c>
      <c r="H6289" s="1">
        <f>VLOOKUP(D6289, Fall!$A$1:$E$25, 3)</f>
        <v>237.47635107345499</v>
      </c>
      <c r="I6289" s="1">
        <f>VLOOKUP(D6289, Fall!$A$1:$E$25, 5)</f>
        <v>254.385964912281</v>
      </c>
      <c r="J6289" s="1">
        <f t="shared" si="589"/>
        <v>285.71428571428498</v>
      </c>
      <c r="K6289" s="47">
        <f t="shared" si="590"/>
        <v>5.3451496775538319</v>
      </c>
      <c r="L6289" s="48">
        <f>Solar!K6306/1000*Variables!$B$3</f>
        <v>0</v>
      </c>
      <c r="M6289">
        <f>IF(E6289=1, VLOOKUP(D6289, Sheet1!$A$2:$C$26, 2), Sheet1!$C$3)</f>
        <v>0.18637999999999999</v>
      </c>
      <c r="N6289" s="1">
        <f>'Electricity Rates'!$J$2</f>
        <v>0.24729999999999999</v>
      </c>
      <c r="O6289" s="145">
        <f>L6289-K6289</f>
        <v>-5.3451496775538319</v>
      </c>
      <c r="P6289">
        <f t="shared" si="591"/>
        <v>1.3218555152590625</v>
      </c>
      <c r="Q6289">
        <f>IF(O6289&gt;0, IF(Q6288+O6289*Variables!$B$5&lt;Variables!$B$4, Q6288+O6289*Variables!$B$5, Variables!$B$4), IF(Q6288&gt;-O6289, Q6288+O6289/Variables!$B$5, 0))</f>
        <v>0</v>
      </c>
      <c r="R6289">
        <f>IF(O6289&gt;0, 0, IF(Q6288&gt;-O6289, 0, -O6289 - Q6288*Variables!$B$5))</f>
        <v>5.3451496775538319</v>
      </c>
      <c r="S6289">
        <f t="shared" si="592"/>
        <v>0.99622899690248312</v>
      </c>
      <c r="T6289">
        <f t="shared" si="593"/>
        <v>0</v>
      </c>
    </row>
    <row r="6290" spans="1:20" x14ac:dyDescent="0.3">
      <c r="A6290" s="3">
        <f t="shared" si="588"/>
        <v>43363</v>
      </c>
      <c r="B6290">
        <v>9</v>
      </c>
      <c r="C6290">
        <v>20</v>
      </c>
      <c r="D6290">
        <v>1</v>
      </c>
      <c r="E6290">
        <v>1</v>
      </c>
      <c r="F6290" s="1">
        <f>VLOOKUP(A6290,Weather!$A$1:$E$366, 5)</f>
        <v>1</v>
      </c>
      <c r="G6290" s="1">
        <f>VLOOKUP(D6290, Fall!$A$1:$E$25, 2)</f>
        <v>276.78571428571399</v>
      </c>
      <c r="H6290" s="1">
        <f>VLOOKUP(D6290, Fall!$A$1:$E$25, 3)</f>
        <v>258.40056395394299</v>
      </c>
      <c r="I6290" s="1">
        <f>VLOOKUP(D6290, Fall!$A$1:$E$25, 5)</f>
        <v>254.385964912281</v>
      </c>
      <c r="J6290" s="1">
        <f t="shared" si="589"/>
        <v>276.78571428571399</v>
      </c>
      <c r="K6290" s="47">
        <f t="shared" si="590"/>
        <v>5.1781137501302821</v>
      </c>
      <c r="L6290" s="48">
        <f>Solar!K6307/1000*Variables!$B$3</f>
        <v>0</v>
      </c>
      <c r="M6290">
        <f>IF(E6290=1, VLOOKUP(D6290, Sheet1!$A$2:$C$26, 2), Sheet1!$C$3)</f>
        <v>0.18637999999999999</v>
      </c>
      <c r="N6290" s="1">
        <f>'Electricity Rates'!$J$2</f>
        <v>0.24729999999999999</v>
      </c>
      <c r="O6290" s="145">
        <f>L6290-K6290</f>
        <v>-5.1781137501302821</v>
      </c>
      <c r="P6290">
        <f t="shared" si="591"/>
        <v>1.2805475304072187</v>
      </c>
      <c r="Q6290">
        <f>IF(O6290&gt;0, IF(Q6289+O6290*Variables!$B$5&lt;Variables!$B$4, Q6289+O6290*Variables!$B$5, Variables!$B$4), IF(Q6289&gt;-O6290, Q6289+O6290/Variables!$B$5, 0))</f>
        <v>0</v>
      </c>
      <c r="R6290">
        <f>IF(O6290&gt;0, 0, IF(Q6289&gt;-O6290, 0, -O6290 - Q6289*Variables!$B$5))</f>
        <v>5.1781137501302821</v>
      </c>
      <c r="S6290">
        <f t="shared" si="592"/>
        <v>0.96509684074928193</v>
      </c>
      <c r="T6290">
        <f t="shared" si="593"/>
        <v>0</v>
      </c>
    </row>
    <row r="6291" spans="1:20" x14ac:dyDescent="0.3">
      <c r="A6291" s="3">
        <f t="shared" si="588"/>
        <v>43363</v>
      </c>
      <c r="B6291">
        <v>9</v>
      </c>
      <c r="C6291">
        <v>20</v>
      </c>
      <c r="D6291">
        <v>2</v>
      </c>
      <c r="E6291">
        <v>1</v>
      </c>
      <c r="F6291" s="1">
        <f>VLOOKUP(A6291,Weather!$A$1:$E$366, 5)</f>
        <v>1</v>
      </c>
      <c r="G6291" s="1">
        <f>VLOOKUP(D6291, Fall!$A$1:$E$25, 2)</f>
        <v>272.32142857142799</v>
      </c>
      <c r="H6291" s="1">
        <f>VLOOKUP(D6291, Fall!$A$1:$E$25, 3)</f>
        <v>244.53669616981199</v>
      </c>
      <c r="I6291" s="1">
        <f>VLOOKUP(D6291, Fall!$A$1:$E$25, 5)</f>
        <v>254.385964912281</v>
      </c>
      <c r="J6291" s="1">
        <f t="shared" si="589"/>
        <v>272.32142857142799</v>
      </c>
      <c r="K6291" s="47">
        <f t="shared" si="590"/>
        <v>5.0945957864184983</v>
      </c>
      <c r="L6291" s="48">
        <f>Solar!K6308/1000*Variables!$B$3</f>
        <v>0</v>
      </c>
      <c r="M6291">
        <f>IF(E6291=1, VLOOKUP(D6291, Sheet1!$A$2:$C$26, 2), Sheet1!$C$3)</f>
        <v>0.18637999999999999</v>
      </c>
      <c r="N6291" s="1">
        <f>'Electricity Rates'!$J$2</f>
        <v>0.24729999999999999</v>
      </c>
      <c r="O6291" s="145">
        <f>L6291-K6291</f>
        <v>-5.0945957864184983</v>
      </c>
      <c r="P6291">
        <f t="shared" si="591"/>
        <v>1.2598935379812946</v>
      </c>
      <c r="Q6291">
        <f>IF(O6291&gt;0, IF(Q6290+O6291*Variables!$B$5&lt;Variables!$B$4, Q6290+O6291*Variables!$B$5, Variables!$B$4), IF(Q6290&gt;-O6291, Q6290+O6291/Variables!$B$5, 0))</f>
        <v>0</v>
      </c>
      <c r="R6291">
        <f>IF(O6291&gt;0, 0, IF(Q6290&gt;-O6291, 0, -O6291 - Q6290*Variables!$B$5))</f>
        <v>5.0945957864184983</v>
      </c>
      <c r="S6291">
        <f t="shared" si="592"/>
        <v>0.94953076267267966</v>
      </c>
      <c r="T6291">
        <f t="shared" si="593"/>
        <v>0</v>
      </c>
    </row>
    <row r="6292" spans="1:20" x14ac:dyDescent="0.3">
      <c r="A6292" s="3">
        <f t="shared" si="588"/>
        <v>43363</v>
      </c>
      <c r="B6292">
        <v>9</v>
      </c>
      <c r="C6292">
        <v>20</v>
      </c>
      <c r="D6292">
        <v>3</v>
      </c>
      <c r="E6292">
        <v>1</v>
      </c>
      <c r="F6292" s="1">
        <f>VLOOKUP(A6292,Weather!$A$1:$E$366, 5)</f>
        <v>1</v>
      </c>
      <c r="G6292" s="1">
        <f>VLOOKUP(D6292, Fall!$A$1:$E$25, 2)</f>
        <v>272.32142857142799</v>
      </c>
      <c r="H6292" s="1">
        <f>VLOOKUP(D6292, Fall!$A$1:$E$25, 3)</f>
        <v>252.565207174747</v>
      </c>
      <c r="I6292" s="1">
        <f>VLOOKUP(D6292, Fall!$A$1:$E$25, 5)</f>
        <v>254.385964912281</v>
      </c>
      <c r="J6292" s="1">
        <f t="shared" si="589"/>
        <v>272.32142857142799</v>
      </c>
      <c r="K6292" s="47">
        <f t="shared" si="590"/>
        <v>5.0945957864184983</v>
      </c>
      <c r="L6292" s="48">
        <f>Solar!K6309/1000*Variables!$B$3</f>
        <v>0</v>
      </c>
      <c r="M6292">
        <f>IF(E6292=1, VLOOKUP(D6292, Sheet1!$A$2:$C$26, 2), Sheet1!$C$3)</f>
        <v>0.18637999999999999</v>
      </c>
      <c r="N6292" s="1">
        <f>'Electricity Rates'!$J$2</f>
        <v>0.24729999999999999</v>
      </c>
      <c r="O6292" s="145">
        <f>L6292-K6292</f>
        <v>-5.0945957864184983</v>
      </c>
      <c r="P6292">
        <f t="shared" si="591"/>
        <v>1.2598935379812946</v>
      </c>
      <c r="Q6292">
        <f>IF(O6292&gt;0, IF(Q6291+O6292*Variables!$B$5&lt;Variables!$B$4, Q6291+O6292*Variables!$B$5, Variables!$B$4), IF(Q6291&gt;-O6292, Q6291+O6292/Variables!$B$5, 0))</f>
        <v>0</v>
      </c>
      <c r="R6292">
        <f>IF(O6292&gt;0, 0, IF(Q6291&gt;-O6292, 0, -O6292 - Q6291*Variables!$B$5))</f>
        <v>5.0945957864184983</v>
      </c>
      <c r="S6292">
        <f t="shared" si="592"/>
        <v>0.94953076267267966</v>
      </c>
      <c r="T6292">
        <f t="shared" si="593"/>
        <v>0</v>
      </c>
    </row>
    <row r="6293" spans="1:20" x14ac:dyDescent="0.3">
      <c r="A6293" s="3">
        <f t="shared" si="588"/>
        <v>43363</v>
      </c>
      <c r="B6293">
        <v>9</v>
      </c>
      <c r="C6293">
        <v>20</v>
      </c>
      <c r="D6293">
        <v>4</v>
      </c>
      <c r="E6293">
        <v>1</v>
      </c>
      <c r="F6293" s="1">
        <f>VLOOKUP(A6293,Weather!$A$1:$E$366, 5)</f>
        <v>1</v>
      </c>
      <c r="G6293" s="1">
        <f>VLOOKUP(D6293, Fall!$A$1:$E$25, 2)</f>
        <v>272.32142857142799</v>
      </c>
      <c r="H6293" s="1">
        <f>VLOOKUP(D6293, Fall!$A$1:$E$25, 3)</f>
        <v>267.50020564283898</v>
      </c>
      <c r="I6293" s="1">
        <f>VLOOKUP(D6293, Fall!$A$1:$E$25, 5)</f>
        <v>254.385964912281</v>
      </c>
      <c r="J6293" s="1">
        <f t="shared" si="589"/>
        <v>272.32142857142799</v>
      </c>
      <c r="K6293" s="47">
        <f t="shared" si="590"/>
        <v>5.0945957864184983</v>
      </c>
      <c r="L6293" s="48">
        <f>Solar!K6310/1000*Variables!$B$3</f>
        <v>0</v>
      </c>
      <c r="M6293">
        <f>IF(E6293=1, VLOOKUP(D6293, Sheet1!$A$2:$C$26, 2), Sheet1!$C$3)</f>
        <v>0.18637999999999999</v>
      </c>
      <c r="N6293" s="1">
        <f>'Electricity Rates'!$J$2</f>
        <v>0.24729999999999999</v>
      </c>
      <c r="O6293" s="145">
        <f>L6293-K6293</f>
        <v>-5.0945957864184983</v>
      </c>
      <c r="P6293">
        <f t="shared" si="591"/>
        <v>1.2598935379812946</v>
      </c>
      <c r="Q6293">
        <f>IF(O6293&gt;0, IF(Q6292+O6293*Variables!$B$5&lt;Variables!$B$4, Q6292+O6293*Variables!$B$5, Variables!$B$4), IF(Q6292&gt;-O6293, Q6292+O6293/Variables!$B$5, 0))</f>
        <v>0</v>
      </c>
      <c r="R6293">
        <f>IF(O6293&gt;0, 0, IF(Q6292&gt;-O6293, 0, -O6293 - Q6292*Variables!$B$5))</f>
        <v>5.0945957864184983</v>
      </c>
      <c r="S6293">
        <f t="shared" si="592"/>
        <v>0.94953076267267966</v>
      </c>
      <c r="T6293">
        <f t="shared" si="593"/>
        <v>0</v>
      </c>
    </row>
    <row r="6294" spans="1:20" x14ac:dyDescent="0.3">
      <c r="A6294" s="3">
        <f t="shared" si="588"/>
        <v>43363</v>
      </c>
      <c r="B6294">
        <v>9</v>
      </c>
      <c r="C6294">
        <v>20</v>
      </c>
      <c r="D6294">
        <v>5</v>
      </c>
      <c r="E6294">
        <v>1</v>
      </c>
      <c r="F6294" s="1">
        <f>VLOOKUP(A6294,Weather!$A$1:$E$366, 5)</f>
        <v>1</v>
      </c>
      <c r="G6294" s="1">
        <f>VLOOKUP(D6294, Fall!$A$1:$E$25, 2)</f>
        <v>303.57142857142799</v>
      </c>
      <c r="H6294" s="1">
        <f>VLOOKUP(D6294, Fall!$A$1:$E$25, 3)</f>
        <v>277.41442782172697</v>
      </c>
      <c r="I6294" s="1">
        <f>VLOOKUP(D6294, Fall!$A$1:$E$25, 5)</f>
        <v>254.385964912281</v>
      </c>
      <c r="J6294" s="1">
        <f t="shared" si="589"/>
        <v>303.57142857142799</v>
      </c>
      <c r="K6294" s="47">
        <f t="shared" si="590"/>
        <v>5.6792215324009501</v>
      </c>
      <c r="L6294" s="48">
        <f>Solar!K6311/1000*Variables!$B$3</f>
        <v>0</v>
      </c>
      <c r="M6294">
        <f>IF(E6294=1, VLOOKUP(D6294, Sheet1!$A$2:$C$26, 2), Sheet1!$C$3)</f>
        <v>0.18637999999999999</v>
      </c>
      <c r="N6294" s="1">
        <f>'Electricity Rates'!$J$2</f>
        <v>0.24729999999999999</v>
      </c>
      <c r="O6294" s="145">
        <f>L6294-K6294</f>
        <v>-5.6792215324009501</v>
      </c>
      <c r="P6294">
        <f t="shared" si="591"/>
        <v>1.4044714849627549</v>
      </c>
      <c r="Q6294">
        <f>IF(O6294&gt;0, IF(Q6293+O6294*Variables!$B$5&lt;Variables!$B$4, Q6293+O6294*Variables!$B$5, Variables!$B$4), IF(Q6293&gt;-O6294, Q6293+O6294/Variables!$B$5, 0))</f>
        <v>0</v>
      </c>
      <c r="R6294">
        <f>IF(O6294&gt;0, 0, IF(Q6293&gt;-O6294, 0, -O6294 - Q6293*Variables!$B$5))</f>
        <v>5.6792215324009501</v>
      </c>
      <c r="S6294">
        <f t="shared" si="592"/>
        <v>1.0584933092088891</v>
      </c>
      <c r="T6294">
        <f t="shared" si="593"/>
        <v>0</v>
      </c>
    </row>
    <row r="6295" spans="1:20" x14ac:dyDescent="0.3">
      <c r="A6295" s="3">
        <f t="shared" si="588"/>
        <v>43363</v>
      </c>
      <c r="B6295">
        <v>9</v>
      </c>
      <c r="C6295">
        <v>20</v>
      </c>
      <c r="D6295">
        <v>6</v>
      </c>
      <c r="E6295">
        <v>1</v>
      </c>
      <c r="F6295" s="1">
        <f>VLOOKUP(A6295,Weather!$A$1:$E$366, 5)</f>
        <v>1</v>
      </c>
      <c r="G6295" s="1">
        <f>VLOOKUP(D6295, Fall!$A$1:$E$25, 2)</f>
        <v>401.78571428571399</v>
      </c>
      <c r="H6295" s="1">
        <f>VLOOKUP(D6295, Fall!$A$1:$E$25, 3)</f>
        <v>309.98601628691301</v>
      </c>
      <c r="I6295" s="1">
        <f>VLOOKUP(D6295, Fall!$A$1:$E$25, 5)</f>
        <v>271.929824561403</v>
      </c>
      <c r="J6295" s="1">
        <f t="shared" si="589"/>
        <v>401.78571428571399</v>
      </c>
      <c r="K6295" s="47">
        <f t="shared" si="590"/>
        <v>7.51661673406009</v>
      </c>
      <c r="L6295" s="48">
        <f>Solar!K6312/1000*Variables!$B$3</f>
        <v>0</v>
      </c>
      <c r="M6295">
        <f>IF(E6295=1, VLOOKUP(D6295, Sheet1!$A$2:$C$26, 2), Sheet1!$C$3)</f>
        <v>0.18637999999999999</v>
      </c>
      <c r="N6295" s="1">
        <f>'Electricity Rates'!$J$2</f>
        <v>0.24729999999999999</v>
      </c>
      <c r="O6295" s="145">
        <f>L6295-K6295</f>
        <v>-7.51661673406009</v>
      </c>
      <c r="P6295">
        <f t="shared" si="591"/>
        <v>1.8588593183330602</v>
      </c>
      <c r="Q6295">
        <f>IF(O6295&gt;0, IF(Q6294+O6295*Variables!$B$5&lt;Variables!$B$4, Q6294+O6295*Variables!$B$5, Variables!$B$4), IF(Q6294&gt;-O6295, Q6294+O6295/Variables!$B$5, 0))</f>
        <v>0</v>
      </c>
      <c r="R6295">
        <f>IF(O6295&gt;0, 0, IF(Q6294&gt;-O6295, 0, -O6295 - Q6294*Variables!$B$5))</f>
        <v>7.51661673406009</v>
      </c>
      <c r="S6295">
        <f t="shared" si="592"/>
        <v>1.4009470268941195</v>
      </c>
      <c r="T6295">
        <f t="shared" si="593"/>
        <v>0</v>
      </c>
    </row>
    <row r="6296" spans="1:20" x14ac:dyDescent="0.3">
      <c r="A6296" s="3">
        <f t="shared" si="588"/>
        <v>43363</v>
      </c>
      <c r="B6296">
        <v>9</v>
      </c>
      <c r="C6296">
        <v>20</v>
      </c>
      <c r="D6296">
        <v>7</v>
      </c>
      <c r="E6296">
        <v>1</v>
      </c>
      <c r="F6296" s="1">
        <f>VLOOKUP(A6296,Weather!$A$1:$E$366, 5)</f>
        <v>1</v>
      </c>
      <c r="G6296" s="1">
        <f>VLOOKUP(D6296, Fall!$A$1:$E$25, 2)</f>
        <v>593.74999999999898</v>
      </c>
      <c r="H6296" s="1">
        <f>VLOOKUP(D6296, Fall!$A$1:$E$25, 3)</f>
        <v>390.39236653779699</v>
      </c>
      <c r="I6296" s="1">
        <f>VLOOKUP(D6296, Fall!$A$1:$E$25, 5)</f>
        <v>263.15789473684202</v>
      </c>
      <c r="J6296" s="1">
        <f t="shared" si="589"/>
        <v>593.74999999999898</v>
      </c>
      <c r="K6296" s="47">
        <f t="shared" si="590"/>
        <v>11.107889173666566</v>
      </c>
      <c r="L6296" s="48">
        <f>Solar!K6313/1000*Variables!$B$3</f>
        <v>1.9481999999999999</v>
      </c>
      <c r="M6296">
        <f>IF(E6296=1, VLOOKUP(D6296, Sheet1!$A$2:$C$26, 2), Sheet1!$C$3)</f>
        <v>0.18637999999999999</v>
      </c>
      <c r="N6296" s="1">
        <f>'Electricity Rates'!$J$2</f>
        <v>0.24729999999999999</v>
      </c>
      <c r="O6296" s="145">
        <f>L6296-K6296</f>
        <v>-9.1596891736665658</v>
      </c>
      <c r="P6296">
        <f t="shared" si="591"/>
        <v>2.7469809926477415</v>
      </c>
      <c r="Q6296">
        <f>IF(O6296&gt;0, IF(Q6295+O6296*Variables!$B$5&lt;Variables!$B$4, Q6295+O6296*Variables!$B$5, Variables!$B$4), IF(Q6295&gt;-O6296, Q6295+O6296/Variables!$B$5, 0))</f>
        <v>0</v>
      </c>
      <c r="R6296">
        <f>IF(O6296&gt;0, 0, IF(Q6295&gt;-O6296, 0, -O6296 - Q6295*Variables!$B$5))</f>
        <v>9.1596891736665658</v>
      </c>
      <c r="S6296">
        <f t="shared" si="592"/>
        <v>1.7071828681879744</v>
      </c>
      <c r="T6296">
        <f t="shared" si="593"/>
        <v>0</v>
      </c>
    </row>
    <row r="6297" spans="1:20" x14ac:dyDescent="0.3">
      <c r="A6297" s="3">
        <f t="shared" si="588"/>
        <v>43363</v>
      </c>
      <c r="B6297">
        <v>9</v>
      </c>
      <c r="C6297">
        <v>20</v>
      </c>
      <c r="D6297">
        <v>8</v>
      </c>
      <c r="E6297">
        <v>1</v>
      </c>
      <c r="F6297" s="1">
        <f>VLOOKUP(A6297,Weather!$A$1:$E$366, 5)</f>
        <v>1</v>
      </c>
      <c r="G6297" s="1">
        <f>VLOOKUP(D6297, Fall!$A$1:$E$25, 2)</f>
        <v>866.07142857142799</v>
      </c>
      <c r="H6297" s="1">
        <f>VLOOKUP(D6297, Fall!$A$1:$E$25, 3)</f>
        <v>561.61059471909198</v>
      </c>
      <c r="I6297" s="1">
        <f>VLOOKUP(D6297, Fall!$A$1:$E$25, 5)</f>
        <v>271.929824561403</v>
      </c>
      <c r="J6297" s="1">
        <f t="shared" si="589"/>
        <v>866.07142857142799</v>
      </c>
      <c r="K6297" s="47">
        <f t="shared" si="590"/>
        <v>16.202484960085084</v>
      </c>
      <c r="L6297" s="48">
        <f>Solar!K6314/1000*Variables!$B$3</f>
        <v>9.7826000000000004</v>
      </c>
      <c r="M6297">
        <f>IF(E6297=1, VLOOKUP(D6297, Sheet1!$A$2:$C$26, 2), Sheet1!$C$3)</f>
        <v>0.18637999999999999</v>
      </c>
      <c r="N6297" s="1">
        <f>'Electricity Rates'!$J$2</f>
        <v>0.24729999999999999</v>
      </c>
      <c r="O6297" s="145">
        <f>L6297-K6297</f>
        <v>-6.4198849600850831</v>
      </c>
      <c r="P6297">
        <f t="shared" si="591"/>
        <v>4.006874530629041</v>
      </c>
      <c r="Q6297">
        <f>IF(O6297&gt;0, IF(Q6296+O6297*Variables!$B$5&lt;Variables!$B$4, Q6296+O6297*Variables!$B$5, Variables!$B$4), IF(Q6296&gt;-O6297, Q6296+O6297/Variables!$B$5, 0))</f>
        <v>0</v>
      </c>
      <c r="R6297">
        <f>IF(O6297&gt;0, 0, IF(Q6296&gt;-O6297, 0, -O6297 - Q6296*Variables!$B$5))</f>
        <v>6.4198849600850831</v>
      </c>
      <c r="S6297">
        <f t="shared" si="592"/>
        <v>1.1965381588606578</v>
      </c>
      <c r="T6297">
        <f t="shared" si="593"/>
        <v>0</v>
      </c>
    </row>
    <row r="6298" spans="1:20" x14ac:dyDescent="0.3">
      <c r="A6298" s="3">
        <f t="shared" si="588"/>
        <v>43363</v>
      </c>
      <c r="B6298">
        <v>9</v>
      </c>
      <c r="C6298">
        <v>20</v>
      </c>
      <c r="D6298">
        <v>9</v>
      </c>
      <c r="E6298">
        <v>1</v>
      </c>
      <c r="F6298" s="1">
        <f>VLOOKUP(A6298,Weather!$A$1:$E$366, 5)</f>
        <v>1</v>
      </c>
      <c r="G6298" s="1">
        <f>VLOOKUP(D6298, Fall!$A$1:$E$25, 2)</f>
        <v>1080.3571428571399</v>
      </c>
      <c r="H6298" s="1">
        <f>VLOOKUP(D6298, Fall!$A$1:$E$25, 3)</f>
        <v>760.17932055605797</v>
      </c>
      <c r="I6298" s="1">
        <f>VLOOKUP(D6298, Fall!$A$1:$E$25, 5)</f>
        <v>311.40350877192998</v>
      </c>
      <c r="J6298" s="1">
        <f t="shared" si="589"/>
        <v>1080.3571428571399</v>
      </c>
      <c r="K6298" s="47">
        <f t="shared" si="590"/>
        <v>20.211347218250424</v>
      </c>
      <c r="L6298" s="48">
        <f>Solar!K6315/1000*Variables!$B$3</f>
        <v>17.916300000000003</v>
      </c>
      <c r="M6298">
        <f>IF(E6298=1, VLOOKUP(D6298, Sheet1!$A$2:$C$26, 2), Sheet1!$C$3)</f>
        <v>0.25796000000000002</v>
      </c>
      <c r="N6298" s="1">
        <f>'Electricity Rates'!$J$2</f>
        <v>0.24729999999999999</v>
      </c>
      <c r="O6298" s="145">
        <f>L6298-K6298</f>
        <v>-2.2950472182504207</v>
      </c>
      <c r="P6298">
        <f t="shared" si="591"/>
        <v>4.9982661670733295</v>
      </c>
      <c r="Q6298">
        <f>IF(O6298&gt;0, IF(Q6297+O6298*Variables!$B$5&lt;Variables!$B$4, Q6297+O6298*Variables!$B$5, Variables!$B$4), IF(Q6297&gt;-O6298, Q6297+O6298/Variables!$B$5, 0))</f>
        <v>0</v>
      </c>
      <c r="R6298">
        <f>IF(O6298&gt;0, 0, IF(Q6297&gt;-O6298, 0, -O6298 - Q6297*Variables!$B$5))</f>
        <v>2.2950472182504207</v>
      </c>
      <c r="S6298">
        <f t="shared" si="592"/>
        <v>0.59203038041987854</v>
      </c>
      <c r="T6298">
        <f t="shared" si="593"/>
        <v>0</v>
      </c>
    </row>
    <row r="6299" spans="1:20" x14ac:dyDescent="0.3">
      <c r="A6299" s="3">
        <f t="shared" si="588"/>
        <v>43363</v>
      </c>
      <c r="B6299">
        <v>9</v>
      </c>
      <c r="C6299">
        <v>20</v>
      </c>
      <c r="D6299">
        <v>10</v>
      </c>
      <c r="E6299">
        <v>1</v>
      </c>
      <c r="F6299" s="1">
        <f>VLOOKUP(A6299,Weather!$A$1:$E$366, 5)</f>
        <v>1</v>
      </c>
      <c r="G6299" s="1">
        <f>VLOOKUP(D6299, Fall!$A$1:$E$25, 2)</f>
        <v>1205.3571428571399</v>
      </c>
      <c r="H6299" s="1">
        <f>VLOOKUP(D6299, Fall!$A$1:$E$25, 3)</f>
        <v>904.12930821748796</v>
      </c>
      <c r="I6299" s="1">
        <f>VLOOKUP(D6299, Fall!$A$1:$E$25, 5)</f>
        <v>359.64912280701702</v>
      </c>
      <c r="J6299" s="1">
        <f t="shared" si="589"/>
        <v>1205.3571428571399</v>
      </c>
      <c r="K6299" s="47">
        <f t="shared" si="590"/>
        <v>22.549850202180231</v>
      </c>
      <c r="L6299" s="48">
        <f>Solar!K6316/1000*Variables!$B$3</f>
        <v>14.430149999999999</v>
      </c>
      <c r="M6299">
        <f>IF(E6299=1, VLOOKUP(D6299, Sheet1!$A$2:$C$26, 2), Sheet1!$C$3)</f>
        <v>0.25796000000000002</v>
      </c>
      <c r="N6299" s="1">
        <f>'Electricity Rates'!$J$2</f>
        <v>0.24729999999999999</v>
      </c>
      <c r="O6299" s="145">
        <f>L6299-K6299</f>
        <v>-8.1197002021802316</v>
      </c>
      <c r="P6299">
        <f t="shared" si="591"/>
        <v>5.5765779549991707</v>
      </c>
      <c r="Q6299">
        <f>IF(O6299&gt;0, IF(Q6298+O6299*Variables!$B$5&lt;Variables!$B$4, Q6298+O6299*Variables!$B$5, Variables!$B$4), IF(Q6298&gt;-O6299, Q6298+O6299/Variables!$B$5, 0))</f>
        <v>0</v>
      </c>
      <c r="R6299">
        <f>IF(O6299&gt;0, 0, IF(Q6298&gt;-O6299, 0, -O6299 - Q6298*Variables!$B$5))</f>
        <v>8.1197002021802316</v>
      </c>
      <c r="S6299">
        <f t="shared" si="592"/>
        <v>2.0945578641544129</v>
      </c>
      <c r="T6299">
        <f t="shared" si="593"/>
        <v>0</v>
      </c>
    </row>
    <row r="6300" spans="1:20" x14ac:dyDescent="0.3">
      <c r="A6300" s="3">
        <f t="shared" si="588"/>
        <v>43363</v>
      </c>
      <c r="B6300">
        <v>9</v>
      </c>
      <c r="C6300">
        <v>20</v>
      </c>
      <c r="D6300">
        <v>11</v>
      </c>
      <c r="E6300">
        <v>1</v>
      </c>
      <c r="F6300" s="1">
        <f>VLOOKUP(A6300,Weather!$A$1:$E$366, 5)</f>
        <v>1</v>
      </c>
      <c r="G6300" s="1">
        <f>VLOOKUP(D6300, Fall!$A$1:$E$25, 2)</f>
        <v>1290.17857142857</v>
      </c>
      <c r="H6300" s="1">
        <f>VLOOKUP(D6300, Fall!$A$1:$E$25, 3)</f>
        <v>975.19947355433101</v>
      </c>
      <c r="I6300" s="1">
        <f>VLOOKUP(D6300, Fall!$A$1:$E$25, 5)</f>
        <v>377.19298245613999</v>
      </c>
      <c r="J6300" s="1">
        <f t="shared" si="589"/>
        <v>1290.17857142857</v>
      </c>
      <c r="K6300" s="47">
        <f t="shared" si="590"/>
        <v>24.136691512704058</v>
      </c>
      <c r="L6300" s="48">
        <f>Solar!K6317/1000*Variables!$B$3</f>
        <v>22.494700000000002</v>
      </c>
      <c r="M6300">
        <f>IF(E6300=1, VLOOKUP(D6300, Sheet1!$A$2:$C$26, 2), Sheet1!$C$3)</f>
        <v>0.25796000000000002</v>
      </c>
      <c r="N6300" s="1">
        <f>'Electricity Rates'!$J$2</f>
        <v>0.24729999999999999</v>
      </c>
      <c r="O6300" s="145">
        <f>L6300-K6300</f>
        <v>-1.6419915127040561</v>
      </c>
      <c r="P6300">
        <f t="shared" si="591"/>
        <v>5.9690038110917136</v>
      </c>
      <c r="Q6300">
        <f>IF(O6300&gt;0, IF(Q6299+O6300*Variables!$B$5&lt;Variables!$B$4, Q6299+O6300*Variables!$B$5, Variables!$B$4), IF(Q6299&gt;-O6300, Q6299+O6300/Variables!$B$5, 0))</f>
        <v>0</v>
      </c>
      <c r="R6300">
        <f>IF(O6300&gt;0, 0, IF(Q6299&gt;-O6300, 0, -O6300 - Q6299*Variables!$B$5))</f>
        <v>1.6419915127040561</v>
      </c>
      <c r="S6300">
        <f t="shared" si="592"/>
        <v>0.42356813061713833</v>
      </c>
      <c r="T6300">
        <f t="shared" si="593"/>
        <v>0</v>
      </c>
    </row>
    <row r="6301" spans="1:20" x14ac:dyDescent="0.3">
      <c r="A6301" s="3">
        <f t="shared" si="588"/>
        <v>43363</v>
      </c>
      <c r="B6301">
        <v>9</v>
      </c>
      <c r="C6301">
        <v>20</v>
      </c>
      <c r="D6301">
        <v>12</v>
      </c>
      <c r="E6301">
        <v>1</v>
      </c>
      <c r="F6301" s="1">
        <f>VLOOKUP(A6301,Weather!$A$1:$E$366, 5)</f>
        <v>1</v>
      </c>
      <c r="G6301" s="1">
        <f>VLOOKUP(D6301, Fall!$A$1:$E$25, 2)</f>
        <v>1366.07142857142</v>
      </c>
      <c r="H6301" s="1">
        <f>VLOOKUP(D6301, Fall!$A$1:$E$25, 3)</f>
        <v>996.442378876367</v>
      </c>
      <c r="I6301" s="1">
        <f>VLOOKUP(D6301, Fall!$A$1:$E$25, 5)</f>
        <v>368.42105263157799</v>
      </c>
      <c r="J6301" s="1">
        <f t="shared" si="589"/>
        <v>1366.07142857142</v>
      </c>
      <c r="K6301" s="47">
        <f t="shared" si="590"/>
        <v>25.556496895804166</v>
      </c>
      <c r="L6301" s="48">
        <f>Solar!K6318/1000*Variables!$B$3</f>
        <v>34.95055</v>
      </c>
      <c r="M6301">
        <f>IF(E6301=1, VLOOKUP(D6301, Sheet1!$A$2:$C$26, 2), Sheet1!$C$3)</f>
        <v>0.25796000000000002</v>
      </c>
      <c r="N6301" s="1">
        <f>'Electricity Rates'!$J$2</f>
        <v>0.24729999999999999</v>
      </c>
      <c r="O6301" s="145">
        <f>L6301-K6301</f>
        <v>9.3940531041958337</v>
      </c>
      <c r="P6301">
        <f t="shared" si="591"/>
        <v>6.3201216823323705</v>
      </c>
      <c r="Q6301">
        <f>IF(O6301&gt;0, IF(Q6300+O6301*Variables!$B$5&lt;Variables!$B$4, Q6300+O6301*Variables!$B$5, Variables!$B$4), IF(Q6300&gt;-O6301, Q6300+O6301/Variables!$B$5, 0))</f>
        <v>8.8304099179440829</v>
      </c>
      <c r="R6301">
        <f>IF(O6301&gt;0, 0, IF(Q6300&gt;-O6301, 0, -O6301 - Q6300*Variables!$B$5))</f>
        <v>0</v>
      </c>
      <c r="S6301">
        <f t="shared" si="592"/>
        <v>0</v>
      </c>
      <c r="T6301">
        <f t="shared" si="593"/>
        <v>0</v>
      </c>
    </row>
    <row r="6302" spans="1:20" x14ac:dyDescent="0.3">
      <c r="A6302" s="3">
        <f t="shared" si="588"/>
        <v>43363</v>
      </c>
      <c r="B6302">
        <v>9</v>
      </c>
      <c r="C6302">
        <v>20</v>
      </c>
      <c r="D6302">
        <v>13</v>
      </c>
      <c r="E6302">
        <v>1</v>
      </c>
      <c r="F6302" s="1">
        <f>VLOOKUP(A6302,Weather!$A$1:$E$366, 5)</f>
        <v>1</v>
      </c>
      <c r="G6302" s="1">
        <f>VLOOKUP(D6302, Fall!$A$1:$E$25, 2)</f>
        <v>1446.42857142857</v>
      </c>
      <c r="H6302" s="1">
        <f>VLOOKUP(D6302, Fall!$A$1:$E$25, 3)</f>
        <v>1031.4839187299399</v>
      </c>
      <c r="I6302" s="1">
        <f>VLOOKUP(D6302, Fall!$A$1:$E$25, 5)</f>
        <v>350.87719298245599</v>
      </c>
      <c r="J6302" s="1">
        <f t="shared" si="589"/>
        <v>1446.42857142857</v>
      </c>
      <c r="K6302" s="47">
        <f t="shared" si="590"/>
        <v>27.059820242616315</v>
      </c>
      <c r="L6302" s="48">
        <f>Solar!K6319/1000*Variables!$B$3</f>
        <v>26.9513</v>
      </c>
      <c r="M6302">
        <f>IF(E6302=1, VLOOKUP(D6302, Sheet1!$A$2:$C$26, 2), Sheet1!$C$3)</f>
        <v>0.55478000000000005</v>
      </c>
      <c r="N6302" s="1">
        <f>'Electricity Rates'!$J$2</f>
        <v>0.24729999999999999</v>
      </c>
      <c r="O6302" s="145">
        <f>L6302-K6302</f>
        <v>-0.10852024261631499</v>
      </c>
      <c r="P6302">
        <f t="shared" si="591"/>
        <v>6.6918935459990143</v>
      </c>
      <c r="Q6302">
        <f>IF(O6302&gt;0, IF(Q6301+O6302*Variables!$B$5&lt;Variables!$B$4, Q6301+O6302*Variables!$B$5, Variables!$B$4), IF(Q6301&gt;-O6302, Q6301+O6302/Variables!$B$5, 0))</f>
        <v>8.7149628513309825</v>
      </c>
      <c r="R6302">
        <f>IF(O6302&gt;0, 0, IF(Q6301&gt;-O6302, 0, -O6302 - Q6301*Variables!$B$5))</f>
        <v>0</v>
      </c>
      <c r="S6302">
        <f t="shared" si="592"/>
        <v>0</v>
      </c>
      <c r="T6302">
        <f t="shared" si="593"/>
        <v>0</v>
      </c>
    </row>
    <row r="6303" spans="1:20" x14ac:dyDescent="0.3">
      <c r="A6303" s="3">
        <f t="shared" si="588"/>
        <v>43363</v>
      </c>
      <c r="B6303">
        <v>9</v>
      </c>
      <c r="C6303">
        <v>20</v>
      </c>
      <c r="D6303">
        <v>14</v>
      </c>
      <c r="E6303">
        <v>1</v>
      </c>
      <c r="F6303" s="1">
        <f>VLOOKUP(A6303,Weather!$A$1:$E$366, 5)</f>
        <v>1</v>
      </c>
      <c r="G6303" s="1">
        <f>VLOOKUP(D6303, Fall!$A$1:$E$25, 2)</f>
        <v>1482.1428571428501</v>
      </c>
      <c r="H6303" s="1">
        <f>VLOOKUP(D6303, Fall!$A$1:$E$25, 3)</f>
        <v>1052.56230978037</v>
      </c>
      <c r="I6303" s="1">
        <f>VLOOKUP(D6303, Fall!$A$1:$E$25, 5)</f>
        <v>342.105263157894</v>
      </c>
      <c r="J6303" s="1">
        <f t="shared" si="589"/>
        <v>1482.1428571428501</v>
      </c>
      <c r="K6303" s="47">
        <f t="shared" si="590"/>
        <v>27.727963952310443</v>
      </c>
      <c r="L6303" s="48">
        <f>Solar!K6320/1000*Variables!$B$3</f>
        <v>32.417549999999999</v>
      </c>
      <c r="M6303">
        <f>IF(E6303=1, VLOOKUP(D6303, Sheet1!$A$2:$C$26, 2), Sheet1!$C$3)</f>
        <v>0.55478000000000005</v>
      </c>
      <c r="N6303" s="1">
        <f>'Electricity Rates'!$J$2</f>
        <v>0.24729999999999999</v>
      </c>
      <c r="O6303" s="145">
        <f>L6303-K6303</f>
        <v>4.6895860476895557</v>
      </c>
      <c r="P6303">
        <f t="shared" si="591"/>
        <v>6.8571254854063719</v>
      </c>
      <c r="Q6303">
        <f>IF(O6303&gt;0, IF(Q6302+O6303*Variables!$B$5&lt;Variables!$B$4, Q6302+O6303*Variables!$B$5, Variables!$B$4), IF(Q6302&gt;-O6303, Q6302+O6303/Variables!$B$5, 0))</f>
        <v>13.123173736159163</v>
      </c>
      <c r="R6303">
        <f>IF(O6303&gt;0, 0, IF(Q6302&gt;-O6303, 0, -O6303 - Q6302*Variables!$B$5))</f>
        <v>0</v>
      </c>
      <c r="S6303">
        <f t="shared" si="592"/>
        <v>0</v>
      </c>
      <c r="T6303">
        <f t="shared" si="593"/>
        <v>0</v>
      </c>
    </row>
    <row r="6304" spans="1:20" x14ac:dyDescent="0.3">
      <c r="A6304" s="3">
        <f t="shared" si="588"/>
        <v>43363</v>
      </c>
      <c r="B6304">
        <v>9</v>
      </c>
      <c r="C6304">
        <v>20</v>
      </c>
      <c r="D6304">
        <v>15</v>
      </c>
      <c r="E6304">
        <v>1</v>
      </c>
      <c r="F6304" s="1">
        <f>VLOOKUP(A6304,Weather!$A$1:$E$366, 5)</f>
        <v>1</v>
      </c>
      <c r="G6304" s="1">
        <f>VLOOKUP(D6304, Fall!$A$1:$E$25, 2)</f>
        <v>1437.5</v>
      </c>
      <c r="H6304" s="1">
        <f>VLOOKUP(D6304, Fall!$A$1:$E$25, 3)</f>
        <v>1060.00658057086</v>
      </c>
      <c r="I6304" s="1">
        <f>VLOOKUP(D6304, Fall!$A$1:$E$25, 5)</f>
        <v>328.94736842105198</v>
      </c>
      <c r="J6304" s="1">
        <f t="shared" si="589"/>
        <v>1437.5</v>
      </c>
      <c r="K6304" s="47">
        <f t="shared" si="590"/>
        <v>26.892784315192785</v>
      </c>
      <c r="L6304" s="48">
        <f>Solar!K6321/1000*Variables!$B$3</f>
        <v>26.444999999999997</v>
      </c>
      <c r="M6304">
        <f>IF(E6304=1, VLOOKUP(D6304, Sheet1!$A$2:$C$26, 2), Sheet1!$C$3)</f>
        <v>0.55478000000000005</v>
      </c>
      <c r="N6304" s="1">
        <f>'Electricity Rates'!$J$2</f>
        <v>0.24729999999999999</v>
      </c>
      <c r="O6304" s="145">
        <f>L6304-K6304</f>
        <v>-0.44778431519278783</v>
      </c>
      <c r="P6304">
        <f t="shared" si="591"/>
        <v>6.6505855611471754</v>
      </c>
      <c r="Q6304">
        <f>IF(O6304&gt;0, IF(Q6303+O6304*Variables!$B$5&lt;Variables!$B$4, Q6303+O6304*Variables!$B$5, Variables!$B$4), IF(Q6303&gt;-O6304, Q6303+O6304/Variables!$B$5, 0))</f>
        <v>12.646807443400878</v>
      </c>
      <c r="R6304">
        <f>IF(O6304&gt;0, 0, IF(Q6303&gt;-O6304, 0, -O6304 - Q6303*Variables!$B$5))</f>
        <v>0</v>
      </c>
      <c r="S6304">
        <f t="shared" si="592"/>
        <v>0</v>
      </c>
      <c r="T6304">
        <f t="shared" si="593"/>
        <v>0</v>
      </c>
    </row>
    <row r="6305" spans="1:20" x14ac:dyDescent="0.3">
      <c r="A6305" s="3">
        <f t="shared" si="588"/>
        <v>43363</v>
      </c>
      <c r="B6305">
        <v>9</v>
      </c>
      <c r="C6305">
        <v>20</v>
      </c>
      <c r="D6305">
        <v>16</v>
      </c>
      <c r="E6305">
        <v>1</v>
      </c>
      <c r="F6305" s="1">
        <f>VLOOKUP(A6305,Weather!$A$1:$E$366, 5)</f>
        <v>1</v>
      </c>
      <c r="G6305" s="1">
        <f>VLOOKUP(D6305, Fall!$A$1:$E$25, 2)</f>
        <v>1348.2142857142801</v>
      </c>
      <c r="H6305" s="1">
        <f>VLOOKUP(D6305, Fall!$A$1:$E$25, 3)</f>
        <v>1003.98947108661</v>
      </c>
      <c r="I6305" s="1">
        <f>VLOOKUP(D6305, Fall!$A$1:$E$25, 5)</f>
        <v>298.24561403508801</v>
      </c>
      <c r="J6305" s="1">
        <f t="shared" si="589"/>
        <v>1348.2142857142801</v>
      </c>
      <c r="K6305" s="47">
        <f t="shared" si="590"/>
        <v>25.222425040957106</v>
      </c>
      <c r="L6305" s="48">
        <f>Solar!K6322/1000*Variables!$B$3</f>
        <v>18.864150000000002</v>
      </c>
      <c r="M6305">
        <f>IF(E6305=1, VLOOKUP(D6305, Sheet1!$A$2:$C$26, 2), Sheet1!$C$3)</f>
        <v>0.55478000000000005</v>
      </c>
      <c r="N6305" s="1">
        <f>'Electricity Rates'!$J$2</f>
        <v>0.24729999999999999</v>
      </c>
      <c r="O6305" s="145">
        <f>L6305-K6305</f>
        <v>-6.3582750409571034</v>
      </c>
      <c r="P6305">
        <f t="shared" si="591"/>
        <v>6.2375057126286917</v>
      </c>
      <c r="Q6305">
        <f>IF(O6305&gt;0, IF(Q6304+O6305*Variables!$B$5&lt;Variables!$B$4, Q6304+O6305*Variables!$B$5, Variables!$B$4), IF(Q6304&gt;-O6305, Q6304+O6305/Variables!$B$5, 0))</f>
        <v>5.8826850594039586</v>
      </c>
      <c r="R6305">
        <f>IF(O6305&gt;0, 0, IF(Q6304&gt;-O6305, 0, -O6305 - Q6304*Variables!$B$5))</f>
        <v>0</v>
      </c>
      <c r="S6305">
        <f t="shared" si="592"/>
        <v>0</v>
      </c>
      <c r="T6305">
        <f t="shared" si="593"/>
        <v>0</v>
      </c>
    </row>
    <row r="6306" spans="1:20" x14ac:dyDescent="0.3">
      <c r="A6306" s="3">
        <f t="shared" si="588"/>
        <v>43363</v>
      </c>
      <c r="B6306">
        <v>9</v>
      </c>
      <c r="C6306">
        <v>20</v>
      </c>
      <c r="D6306">
        <v>17</v>
      </c>
      <c r="E6306">
        <v>1</v>
      </c>
      <c r="F6306" s="1">
        <f>VLOOKUP(A6306,Weather!$A$1:$E$366, 5)</f>
        <v>1</v>
      </c>
      <c r="G6306" s="1">
        <f>VLOOKUP(D6306, Fall!$A$1:$E$25, 2)</f>
        <v>1080.3571428571399</v>
      </c>
      <c r="H6306" s="1">
        <f>VLOOKUP(D6306, Fall!$A$1:$E$25, 3)</f>
        <v>794.90091642515802</v>
      </c>
      <c r="I6306" s="1">
        <f>VLOOKUP(D6306, Fall!$A$1:$E$25, 5)</f>
        <v>263.15789473684202</v>
      </c>
      <c r="J6306" s="1">
        <f t="shared" si="589"/>
        <v>1080.3571428571399</v>
      </c>
      <c r="K6306" s="47">
        <f t="shared" si="590"/>
        <v>20.211347218250424</v>
      </c>
      <c r="L6306" s="48">
        <f>Solar!K6323/1000*Variables!$B$3</f>
        <v>3.9993499999999993</v>
      </c>
      <c r="M6306">
        <f>IF(E6306=1, VLOOKUP(D6306, Sheet1!$A$2:$C$26, 2), Sheet1!$C$3)</f>
        <v>0.55478000000000005</v>
      </c>
      <c r="N6306" s="1">
        <f>'Electricity Rates'!$J$2</f>
        <v>0.24729999999999999</v>
      </c>
      <c r="O6306" s="145">
        <f>L6306-K6306</f>
        <v>-16.211997218250424</v>
      </c>
      <c r="P6306">
        <f t="shared" si="591"/>
        <v>4.9982661670733295</v>
      </c>
      <c r="Q6306">
        <f>IF(O6306&gt;0, IF(Q6305+O6306*Variables!$B$5&lt;Variables!$B$4, Q6305+O6306*Variables!$B$5, Variables!$B$4), IF(Q6305&gt;-O6306, Q6305+O6306/Variables!$B$5, 0))</f>
        <v>0</v>
      </c>
      <c r="R6306">
        <f>IF(O6306&gt;0, 0, IF(Q6305&gt;-O6306, 0, -O6306 - Q6305*Variables!$B$5))</f>
        <v>10.682273262410703</v>
      </c>
      <c r="S6306">
        <f t="shared" si="592"/>
        <v>5.9263115605202108</v>
      </c>
      <c r="T6306">
        <f t="shared" si="593"/>
        <v>1</v>
      </c>
    </row>
    <row r="6307" spans="1:20" x14ac:dyDescent="0.3">
      <c r="A6307" s="3">
        <f t="shared" si="588"/>
        <v>43363</v>
      </c>
      <c r="B6307">
        <v>9</v>
      </c>
      <c r="C6307">
        <v>20</v>
      </c>
      <c r="D6307">
        <v>18</v>
      </c>
      <c r="E6307">
        <v>1</v>
      </c>
      <c r="F6307" s="1">
        <f>VLOOKUP(A6307,Weather!$A$1:$E$366, 5)</f>
        <v>1</v>
      </c>
      <c r="G6307" s="1">
        <f>VLOOKUP(D6307, Fall!$A$1:$E$25, 2)</f>
        <v>678.57142857142799</v>
      </c>
      <c r="H6307" s="1">
        <f>VLOOKUP(D6307, Fall!$A$1:$E$25, 3)</f>
        <v>583.61400485626905</v>
      </c>
      <c r="I6307" s="1">
        <f>VLOOKUP(D6307, Fall!$A$1:$E$25, 5)</f>
        <v>280.70175438596499</v>
      </c>
      <c r="J6307" s="1">
        <f t="shared" si="589"/>
        <v>678.57142857142799</v>
      </c>
      <c r="K6307" s="47">
        <f t="shared" si="590"/>
        <v>12.694730484190371</v>
      </c>
      <c r="L6307" s="48">
        <f>Solar!K6324/1000*Variables!$B$3</f>
        <v>1.3352999999999999</v>
      </c>
      <c r="M6307">
        <f>IF(E6307=1, VLOOKUP(D6307, Sheet1!$A$2:$C$26, 2), Sheet1!$C$3)</f>
        <v>0.55478000000000005</v>
      </c>
      <c r="N6307" s="1">
        <f>'Electricity Rates'!$J$2</f>
        <v>0.24729999999999999</v>
      </c>
      <c r="O6307" s="145">
        <f>L6307-K6307</f>
        <v>-11.359430484190371</v>
      </c>
      <c r="P6307">
        <f t="shared" si="591"/>
        <v>3.1394068487402786</v>
      </c>
      <c r="Q6307">
        <f>IF(O6307&gt;0, IF(Q6306+O6307*Variables!$B$5&lt;Variables!$B$4, Q6306+O6307*Variables!$B$5, Variables!$B$4), IF(Q6306&gt;-O6307, Q6306+O6307/Variables!$B$5, 0))</f>
        <v>0</v>
      </c>
      <c r="R6307">
        <f>IF(O6307&gt;0, 0, IF(Q6306&gt;-O6307, 0, -O6307 - Q6306*Variables!$B$5))</f>
        <v>11.359430484190371</v>
      </c>
      <c r="S6307">
        <f t="shared" si="592"/>
        <v>6.3019848440191346</v>
      </c>
      <c r="T6307">
        <f t="shared" si="593"/>
        <v>1</v>
      </c>
    </row>
    <row r="6308" spans="1:20" x14ac:dyDescent="0.3">
      <c r="A6308" s="3">
        <f t="shared" si="588"/>
        <v>43363</v>
      </c>
      <c r="B6308">
        <v>9</v>
      </c>
      <c r="C6308">
        <v>20</v>
      </c>
      <c r="D6308">
        <v>19</v>
      </c>
      <c r="E6308">
        <v>1</v>
      </c>
      <c r="F6308" s="1">
        <f>VLOOKUP(A6308,Weather!$A$1:$E$366, 5)</f>
        <v>1</v>
      </c>
      <c r="G6308" s="1">
        <f>VLOOKUP(D6308, Fall!$A$1:$E$25, 2)</f>
        <v>517.85714285714198</v>
      </c>
      <c r="H6308" s="1">
        <f>VLOOKUP(D6308, Fall!$A$1:$E$25, 3)</f>
        <v>442.60593718179598</v>
      </c>
      <c r="I6308" s="1">
        <f>VLOOKUP(D6308, Fall!$A$1:$E$25, 5)</f>
        <v>289.47368421052602</v>
      </c>
      <c r="J6308" s="1">
        <f t="shared" si="589"/>
        <v>517.85714285714198</v>
      </c>
      <c r="K6308" s="47">
        <f t="shared" si="590"/>
        <v>9.6880837905663295</v>
      </c>
      <c r="L6308" s="48">
        <f>Solar!K6325/1000*Variables!$B$3</f>
        <v>0</v>
      </c>
      <c r="M6308">
        <f>IF(E6308=1, VLOOKUP(D6308, Sheet1!$A$2:$C$26, 2), Sheet1!$C$3)</f>
        <v>0.25796000000000002</v>
      </c>
      <c r="N6308" s="1">
        <f>'Electricity Rates'!$J$2</f>
        <v>0.24729999999999999</v>
      </c>
      <c r="O6308" s="145">
        <f>L6308-K6308</f>
        <v>-9.6880837905663295</v>
      </c>
      <c r="P6308">
        <f t="shared" si="591"/>
        <v>2.3958631214070532</v>
      </c>
      <c r="Q6308">
        <f>IF(O6308&gt;0, IF(Q6307+O6308*Variables!$B$5&lt;Variables!$B$4, Q6307+O6308*Variables!$B$5, Variables!$B$4), IF(Q6307&gt;-O6308, Q6307+O6308/Variables!$B$5, 0))</f>
        <v>0</v>
      </c>
      <c r="R6308">
        <f>IF(O6308&gt;0, 0, IF(Q6307&gt;-O6308, 0, -O6308 - Q6307*Variables!$B$5))</f>
        <v>9.6880837905663295</v>
      </c>
      <c r="S6308">
        <f t="shared" si="592"/>
        <v>2.4991380946144908</v>
      </c>
      <c r="T6308">
        <f t="shared" si="593"/>
        <v>0</v>
      </c>
    </row>
    <row r="6309" spans="1:20" x14ac:dyDescent="0.3">
      <c r="A6309" s="3">
        <f t="shared" si="588"/>
        <v>43363</v>
      </c>
      <c r="B6309">
        <v>9</v>
      </c>
      <c r="C6309">
        <v>20</v>
      </c>
      <c r="D6309">
        <v>20</v>
      </c>
      <c r="E6309">
        <v>1</v>
      </c>
      <c r="F6309" s="1">
        <f>VLOOKUP(A6309,Weather!$A$1:$E$366, 5)</f>
        <v>1</v>
      </c>
      <c r="G6309" s="1">
        <f>VLOOKUP(D6309, Fall!$A$1:$E$25, 2)</f>
        <v>428.57142857142799</v>
      </c>
      <c r="H6309" s="1">
        <f>VLOOKUP(D6309, Fall!$A$1:$E$25, 3)</f>
        <v>354.11608052009001</v>
      </c>
      <c r="I6309" s="1">
        <f>VLOOKUP(D6309, Fall!$A$1:$E$25, 5)</f>
        <v>263.15789473684202</v>
      </c>
      <c r="J6309" s="1">
        <f t="shared" si="589"/>
        <v>428.57142857142799</v>
      </c>
      <c r="K6309" s="47">
        <f t="shared" si="590"/>
        <v>8.0177245163307571</v>
      </c>
      <c r="L6309" s="48">
        <f>Solar!K6326/1000*Variables!$B$3</f>
        <v>0</v>
      </c>
      <c r="M6309">
        <f>IF(E6309=1, VLOOKUP(D6309, Sheet1!$A$2:$C$26, 2), Sheet1!$C$3)</f>
        <v>0.25796000000000002</v>
      </c>
      <c r="N6309" s="1">
        <f>'Electricity Rates'!$J$2</f>
        <v>0.24729999999999999</v>
      </c>
      <c r="O6309" s="145">
        <f>L6309-K6309</f>
        <v>-8.0177245163307571</v>
      </c>
      <c r="P6309">
        <f t="shared" si="591"/>
        <v>1.9827832728885961</v>
      </c>
      <c r="Q6309">
        <f>IF(O6309&gt;0, IF(Q6308+O6309*Variables!$B$5&lt;Variables!$B$4, Q6308+O6309*Variables!$B$5, Variables!$B$4), IF(Q6308&gt;-O6309, Q6308+O6309/Variables!$B$5, 0))</f>
        <v>0</v>
      </c>
      <c r="R6309">
        <f>IF(O6309&gt;0, 0, IF(Q6308&gt;-O6309, 0, -O6309 - Q6308*Variables!$B$5))</f>
        <v>8.0177245163307571</v>
      </c>
      <c r="S6309">
        <f t="shared" si="592"/>
        <v>2.0682522162326822</v>
      </c>
      <c r="T6309">
        <f t="shared" si="593"/>
        <v>0</v>
      </c>
    </row>
    <row r="6310" spans="1:20" x14ac:dyDescent="0.3">
      <c r="A6310" s="3">
        <f t="shared" si="588"/>
        <v>43363</v>
      </c>
      <c r="B6310">
        <v>9</v>
      </c>
      <c r="C6310">
        <v>20</v>
      </c>
      <c r="D6310">
        <v>21</v>
      </c>
      <c r="E6310">
        <v>1</v>
      </c>
      <c r="F6310" s="1">
        <f>VLOOKUP(A6310,Weather!$A$1:$E$366, 5)</f>
        <v>1</v>
      </c>
      <c r="G6310" s="1">
        <f>VLOOKUP(D6310, Fall!$A$1:$E$25, 2)</f>
        <v>366.07142857142799</v>
      </c>
      <c r="H6310" s="1">
        <f>VLOOKUP(D6310, Fall!$A$1:$E$25, 3)</f>
        <v>305.62638808916603</v>
      </c>
      <c r="I6310" s="1">
        <f>VLOOKUP(D6310, Fall!$A$1:$E$25, 5)</f>
        <v>271.929824561403</v>
      </c>
      <c r="J6310" s="1">
        <f t="shared" si="589"/>
        <v>366.07142857142799</v>
      </c>
      <c r="K6310" s="47">
        <f t="shared" si="590"/>
        <v>6.8484730243658545</v>
      </c>
      <c r="L6310" s="48">
        <f>Solar!K6327/1000*Variables!$B$3</f>
        <v>0</v>
      </c>
      <c r="M6310">
        <f>IF(E6310=1, VLOOKUP(D6310, Sheet1!$A$2:$C$26, 2), Sheet1!$C$3)</f>
        <v>0.25796000000000002</v>
      </c>
      <c r="N6310" s="1">
        <f>'Electricity Rates'!$J$2</f>
        <v>0.24729999999999999</v>
      </c>
      <c r="O6310" s="145">
        <f>L6310-K6310</f>
        <v>-6.8484730243658545</v>
      </c>
      <c r="P6310">
        <f t="shared" si="591"/>
        <v>1.6936273789256757</v>
      </c>
      <c r="Q6310">
        <f>IF(O6310&gt;0, IF(Q6309+O6310*Variables!$B$5&lt;Variables!$B$4, Q6309+O6310*Variables!$B$5, Variables!$B$4), IF(Q6309&gt;-O6310, Q6309+O6310/Variables!$B$5, 0))</f>
        <v>0</v>
      </c>
      <c r="R6310">
        <f>IF(O6310&gt;0, 0, IF(Q6309&gt;-O6310, 0, -O6310 - Q6309*Variables!$B$5))</f>
        <v>6.8484730243658545</v>
      </c>
      <c r="S6310">
        <f t="shared" si="592"/>
        <v>1.766632101365416</v>
      </c>
      <c r="T6310">
        <f t="shared" si="593"/>
        <v>0</v>
      </c>
    </row>
    <row r="6311" spans="1:20" x14ac:dyDescent="0.3">
      <c r="A6311" s="3">
        <f t="shared" si="588"/>
        <v>43363</v>
      </c>
      <c r="B6311">
        <v>9</v>
      </c>
      <c r="C6311">
        <v>20</v>
      </c>
      <c r="D6311">
        <v>22</v>
      </c>
      <c r="E6311">
        <v>1</v>
      </c>
      <c r="F6311" s="1">
        <f>VLOOKUP(A6311,Weather!$A$1:$E$366, 5)</f>
        <v>1</v>
      </c>
      <c r="G6311" s="1">
        <f>VLOOKUP(D6311, Fall!$A$1:$E$25, 2)</f>
        <v>330.35714285714198</v>
      </c>
      <c r="H6311" s="1">
        <f>VLOOKUP(D6311, Fall!$A$1:$E$25, 3)</f>
        <v>272.33281237147202</v>
      </c>
      <c r="I6311" s="1">
        <f>VLOOKUP(D6311, Fall!$A$1:$E$25, 5)</f>
        <v>254.385964912281</v>
      </c>
      <c r="J6311" s="1">
        <f t="shared" si="589"/>
        <v>330.35714285714198</v>
      </c>
      <c r="K6311" s="47">
        <f t="shared" si="590"/>
        <v>6.1803293146716172</v>
      </c>
      <c r="L6311" s="48">
        <f>Solar!K6328/1000*Variables!$B$3</f>
        <v>0</v>
      </c>
      <c r="M6311">
        <f>IF(E6311=1, VLOOKUP(D6311, Sheet1!$A$2:$C$26, 2), Sheet1!$C$3)</f>
        <v>0.18637999999999999</v>
      </c>
      <c r="N6311" s="1">
        <f>'Electricity Rates'!$J$2</f>
        <v>0.24729999999999999</v>
      </c>
      <c r="O6311" s="145">
        <f>L6311-K6311</f>
        <v>-6.1803293146716172</v>
      </c>
      <c r="P6311">
        <f t="shared" si="591"/>
        <v>1.5283954395182908</v>
      </c>
      <c r="Q6311">
        <f>IF(O6311&gt;0, IF(Q6310+O6311*Variables!$B$5&lt;Variables!$B$4, Q6310+O6311*Variables!$B$5, Variables!$B$4), IF(Q6310&gt;-O6311, Q6310+O6311/Variables!$B$5, 0))</f>
        <v>0</v>
      </c>
      <c r="R6311">
        <f>IF(O6311&gt;0, 0, IF(Q6310&gt;-O6311, 0, -O6311 - Q6310*Variables!$B$5))</f>
        <v>6.1803293146716172</v>
      </c>
      <c r="S6311">
        <f t="shared" si="592"/>
        <v>1.151889777668496</v>
      </c>
      <c r="T6311">
        <f t="shared" si="593"/>
        <v>0</v>
      </c>
    </row>
    <row r="6312" spans="1:20" x14ac:dyDescent="0.3">
      <c r="A6312" s="3">
        <f t="shared" si="588"/>
        <v>43363</v>
      </c>
      <c r="B6312">
        <v>9</v>
      </c>
      <c r="C6312">
        <v>20</v>
      </c>
      <c r="D6312">
        <v>23</v>
      </c>
      <c r="E6312">
        <v>1</v>
      </c>
      <c r="F6312" s="1">
        <f>VLOOKUP(A6312,Weather!$A$1:$E$366, 5)</f>
        <v>1</v>
      </c>
      <c r="G6312" s="1">
        <f>VLOOKUP(D6312, Fall!$A$1:$E$25, 2)</f>
        <v>303.57142857142799</v>
      </c>
      <c r="H6312" s="1">
        <f>VLOOKUP(D6312, Fall!$A$1:$E$25, 3)</f>
        <v>252.67335691371099</v>
      </c>
      <c r="I6312" s="1">
        <f>VLOOKUP(D6312, Fall!$A$1:$E$25, 5)</f>
        <v>254.385964912281</v>
      </c>
      <c r="J6312" s="1">
        <f t="shared" si="589"/>
        <v>303.57142857142799</v>
      </c>
      <c r="K6312" s="47">
        <f t="shared" si="590"/>
        <v>5.6792215324009501</v>
      </c>
      <c r="L6312" s="48">
        <f>Solar!K6329/1000*Variables!$B$3</f>
        <v>0</v>
      </c>
      <c r="M6312">
        <f>IF(E6312=1, VLOOKUP(D6312, Sheet1!$A$2:$C$26, 2), Sheet1!$C$3)</f>
        <v>0.18637999999999999</v>
      </c>
      <c r="N6312" s="1">
        <f>'Electricity Rates'!$J$2</f>
        <v>0.24729999999999999</v>
      </c>
      <c r="O6312" s="145">
        <f>L6312-K6312</f>
        <v>-5.6792215324009501</v>
      </c>
      <c r="P6312">
        <f t="shared" si="591"/>
        <v>1.4044714849627549</v>
      </c>
      <c r="Q6312">
        <f>IF(O6312&gt;0, IF(Q6311+O6312*Variables!$B$5&lt;Variables!$B$4, Q6311+O6312*Variables!$B$5, Variables!$B$4), IF(Q6311&gt;-O6312, Q6311+O6312/Variables!$B$5, 0))</f>
        <v>0</v>
      </c>
      <c r="R6312">
        <f>IF(O6312&gt;0, 0, IF(Q6311&gt;-O6312, 0, -O6312 - Q6311*Variables!$B$5))</f>
        <v>5.6792215324009501</v>
      </c>
      <c r="S6312">
        <f t="shared" si="592"/>
        <v>1.0584933092088891</v>
      </c>
      <c r="T6312">
        <f t="shared" si="593"/>
        <v>0</v>
      </c>
    </row>
    <row r="6313" spans="1:20" x14ac:dyDescent="0.3">
      <c r="A6313" s="3">
        <f t="shared" si="588"/>
        <v>43363</v>
      </c>
      <c r="B6313">
        <v>9</v>
      </c>
      <c r="C6313">
        <v>20</v>
      </c>
      <c r="D6313">
        <v>24</v>
      </c>
      <c r="E6313">
        <v>1</v>
      </c>
      <c r="F6313" s="1">
        <f>VLOOKUP(A6313,Weather!$A$1:$E$366, 5)</f>
        <v>1</v>
      </c>
      <c r="G6313" s="1">
        <f>VLOOKUP(D6313, Fall!$A$1:$E$25, 2)</f>
        <v>285.71428571428498</v>
      </c>
      <c r="H6313" s="1">
        <f>VLOOKUP(D6313, Fall!$A$1:$E$25, 3)</f>
        <v>237.47635107345499</v>
      </c>
      <c r="I6313" s="1">
        <f>VLOOKUP(D6313, Fall!$A$1:$E$25, 5)</f>
        <v>254.385964912281</v>
      </c>
      <c r="J6313" s="1">
        <f t="shared" si="589"/>
        <v>285.71428571428498</v>
      </c>
      <c r="K6313" s="47">
        <f t="shared" si="590"/>
        <v>5.3451496775538319</v>
      </c>
      <c r="L6313" s="48">
        <f>Solar!K6330/1000*Variables!$B$3</f>
        <v>0</v>
      </c>
      <c r="M6313">
        <f>IF(E6313=1, VLOOKUP(D6313, Sheet1!$A$2:$C$26, 2), Sheet1!$C$3)</f>
        <v>0.18637999999999999</v>
      </c>
      <c r="N6313" s="1">
        <f>'Electricity Rates'!$J$2</f>
        <v>0.24729999999999999</v>
      </c>
      <c r="O6313" s="145">
        <f>L6313-K6313</f>
        <v>-5.3451496775538319</v>
      </c>
      <c r="P6313">
        <f t="shared" si="591"/>
        <v>1.3218555152590625</v>
      </c>
      <c r="Q6313">
        <f>IF(O6313&gt;0, IF(Q6312+O6313*Variables!$B$5&lt;Variables!$B$4, Q6312+O6313*Variables!$B$5, Variables!$B$4), IF(Q6312&gt;-O6313, Q6312+O6313/Variables!$B$5, 0))</f>
        <v>0</v>
      </c>
      <c r="R6313">
        <f>IF(O6313&gt;0, 0, IF(Q6312&gt;-O6313, 0, -O6313 - Q6312*Variables!$B$5))</f>
        <v>5.3451496775538319</v>
      </c>
      <c r="S6313">
        <f t="shared" si="592"/>
        <v>0.99622899690248312</v>
      </c>
      <c r="T6313">
        <f t="shared" si="593"/>
        <v>0</v>
      </c>
    </row>
    <row r="6314" spans="1:20" x14ac:dyDescent="0.3">
      <c r="A6314" s="3">
        <f t="shared" si="588"/>
        <v>43364</v>
      </c>
      <c r="B6314">
        <v>9</v>
      </c>
      <c r="C6314">
        <v>21</v>
      </c>
      <c r="D6314">
        <v>1</v>
      </c>
      <c r="E6314">
        <v>1</v>
      </c>
      <c r="F6314" s="1">
        <f>VLOOKUP(A6314,Weather!$A$1:$E$366, 5)</f>
        <v>1</v>
      </c>
      <c r="G6314" s="1">
        <f>VLOOKUP(D6314, Fall!$A$1:$E$25, 2)</f>
        <v>276.78571428571399</v>
      </c>
      <c r="H6314" s="1">
        <f>VLOOKUP(D6314, Fall!$A$1:$E$25, 3)</f>
        <v>258.40056395394299</v>
      </c>
      <c r="I6314" s="1">
        <f>VLOOKUP(D6314, Fall!$A$1:$E$25, 5)</f>
        <v>254.385964912281</v>
      </c>
      <c r="J6314" s="1">
        <f t="shared" si="589"/>
        <v>276.78571428571399</v>
      </c>
      <c r="K6314" s="47">
        <f t="shared" si="590"/>
        <v>5.1781137501302821</v>
      </c>
      <c r="L6314" s="48">
        <f>Solar!K6331/1000*Variables!$B$3</f>
        <v>0</v>
      </c>
      <c r="M6314">
        <f>IF(E6314=1, VLOOKUP(D6314, Sheet1!$A$2:$C$26, 2), Sheet1!$C$3)</f>
        <v>0.18637999999999999</v>
      </c>
      <c r="N6314" s="1">
        <f>'Electricity Rates'!$J$2</f>
        <v>0.24729999999999999</v>
      </c>
      <c r="O6314" s="145">
        <f>L6314-K6314</f>
        <v>-5.1781137501302821</v>
      </c>
      <c r="P6314">
        <f t="shared" si="591"/>
        <v>1.2805475304072187</v>
      </c>
      <c r="Q6314">
        <f>IF(O6314&gt;0, IF(Q6313+O6314*Variables!$B$5&lt;Variables!$B$4, Q6313+O6314*Variables!$B$5, Variables!$B$4), IF(Q6313&gt;-O6314, Q6313+O6314/Variables!$B$5, 0))</f>
        <v>0</v>
      </c>
      <c r="R6314">
        <f>IF(O6314&gt;0, 0, IF(Q6313&gt;-O6314, 0, -O6314 - Q6313*Variables!$B$5))</f>
        <v>5.1781137501302821</v>
      </c>
      <c r="S6314">
        <f t="shared" si="592"/>
        <v>0.96509684074928193</v>
      </c>
      <c r="T6314">
        <f t="shared" si="593"/>
        <v>0</v>
      </c>
    </row>
    <row r="6315" spans="1:20" x14ac:dyDescent="0.3">
      <c r="A6315" s="3">
        <f t="shared" si="588"/>
        <v>43364</v>
      </c>
      <c r="B6315">
        <v>9</v>
      </c>
      <c r="C6315">
        <v>21</v>
      </c>
      <c r="D6315">
        <v>2</v>
      </c>
      <c r="E6315">
        <v>1</v>
      </c>
      <c r="F6315" s="1">
        <f>VLOOKUP(A6315,Weather!$A$1:$E$366, 5)</f>
        <v>1</v>
      </c>
      <c r="G6315" s="1">
        <f>VLOOKUP(D6315, Fall!$A$1:$E$25, 2)</f>
        <v>272.32142857142799</v>
      </c>
      <c r="H6315" s="1">
        <f>VLOOKUP(D6315, Fall!$A$1:$E$25, 3)</f>
        <v>244.53669616981199</v>
      </c>
      <c r="I6315" s="1">
        <f>VLOOKUP(D6315, Fall!$A$1:$E$25, 5)</f>
        <v>254.385964912281</v>
      </c>
      <c r="J6315" s="1">
        <f t="shared" si="589"/>
        <v>272.32142857142799</v>
      </c>
      <c r="K6315" s="47">
        <f t="shared" si="590"/>
        <v>5.0945957864184983</v>
      </c>
      <c r="L6315" s="48">
        <f>Solar!K6332/1000*Variables!$B$3</f>
        <v>0</v>
      </c>
      <c r="M6315">
        <f>IF(E6315=1, VLOOKUP(D6315, Sheet1!$A$2:$C$26, 2), Sheet1!$C$3)</f>
        <v>0.18637999999999999</v>
      </c>
      <c r="N6315" s="1">
        <f>'Electricity Rates'!$J$2</f>
        <v>0.24729999999999999</v>
      </c>
      <c r="O6315" s="145">
        <f>L6315-K6315</f>
        <v>-5.0945957864184983</v>
      </c>
      <c r="P6315">
        <f t="shared" si="591"/>
        <v>1.2598935379812946</v>
      </c>
      <c r="Q6315">
        <f>IF(O6315&gt;0, IF(Q6314+O6315*Variables!$B$5&lt;Variables!$B$4, Q6314+O6315*Variables!$B$5, Variables!$B$4), IF(Q6314&gt;-O6315, Q6314+O6315/Variables!$B$5, 0))</f>
        <v>0</v>
      </c>
      <c r="R6315">
        <f>IF(O6315&gt;0, 0, IF(Q6314&gt;-O6315, 0, -O6315 - Q6314*Variables!$B$5))</f>
        <v>5.0945957864184983</v>
      </c>
      <c r="S6315">
        <f t="shared" si="592"/>
        <v>0.94953076267267966</v>
      </c>
      <c r="T6315">
        <f t="shared" si="593"/>
        <v>0</v>
      </c>
    </row>
    <row r="6316" spans="1:20" x14ac:dyDescent="0.3">
      <c r="A6316" s="3">
        <f t="shared" si="588"/>
        <v>43364</v>
      </c>
      <c r="B6316">
        <v>9</v>
      </c>
      <c r="C6316">
        <v>21</v>
      </c>
      <c r="D6316">
        <v>3</v>
      </c>
      <c r="E6316">
        <v>1</v>
      </c>
      <c r="F6316" s="1">
        <f>VLOOKUP(A6316,Weather!$A$1:$E$366, 5)</f>
        <v>1</v>
      </c>
      <c r="G6316" s="1">
        <f>VLOOKUP(D6316, Fall!$A$1:$E$25, 2)</f>
        <v>272.32142857142799</v>
      </c>
      <c r="H6316" s="1">
        <f>VLOOKUP(D6316, Fall!$A$1:$E$25, 3)</f>
        <v>252.565207174747</v>
      </c>
      <c r="I6316" s="1">
        <f>VLOOKUP(D6316, Fall!$A$1:$E$25, 5)</f>
        <v>254.385964912281</v>
      </c>
      <c r="J6316" s="1">
        <f t="shared" si="589"/>
        <v>272.32142857142799</v>
      </c>
      <c r="K6316" s="47">
        <f t="shared" si="590"/>
        <v>5.0945957864184983</v>
      </c>
      <c r="L6316" s="48">
        <f>Solar!K6333/1000*Variables!$B$3</f>
        <v>0</v>
      </c>
      <c r="M6316">
        <f>IF(E6316=1, VLOOKUP(D6316, Sheet1!$A$2:$C$26, 2), Sheet1!$C$3)</f>
        <v>0.18637999999999999</v>
      </c>
      <c r="N6316" s="1">
        <f>'Electricity Rates'!$J$2</f>
        <v>0.24729999999999999</v>
      </c>
      <c r="O6316" s="145">
        <f>L6316-K6316</f>
        <v>-5.0945957864184983</v>
      </c>
      <c r="P6316">
        <f t="shared" si="591"/>
        <v>1.2598935379812946</v>
      </c>
      <c r="Q6316">
        <f>IF(O6316&gt;0, IF(Q6315+O6316*Variables!$B$5&lt;Variables!$B$4, Q6315+O6316*Variables!$B$5, Variables!$B$4), IF(Q6315&gt;-O6316, Q6315+O6316/Variables!$B$5, 0))</f>
        <v>0</v>
      </c>
      <c r="R6316">
        <f>IF(O6316&gt;0, 0, IF(Q6315&gt;-O6316, 0, -O6316 - Q6315*Variables!$B$5))</f>
        <v>5.0945957864184983</v>
      </c>
      <c r="S6316">
        <f t="shared" si="592"/>
        <v>0.94953076267267966</v>
      </c>
      <c r="T6316">
        <f t="shared" si="593"/>
        <v>0</v>
      </c>
    </row>
    <row r="6317" spans="1:20" x14ac:dyDescent="0.3">
      <c r="A6317" s="3">
        <f t="shared" si="588"/>
        <v>43364</v>
      </c>
      <c r="B6317">
        <v>9</v>
      </c>
      <c r="C6317">
        <v>21</v>
      </c>
      <c r="D6317">
        <v>4</v>
      </c>
      <c r="E6317">
        <v>1</v>
      </c>
      <c r="F6317" s="1">
        <f>VLOOKUP(A6317,Weather!$A$1:$E$366, 5)</f>
        <v>1</v>
      </c>
      <c r="G6317" s="1">
        <f>VLOOKUP(D6317, Fall!$A$1:$E$25, 2)</f>
        <v>272.32142857142799</v>
      </c>
      <c r="H6317" s="1">
        <f>VLOOKUP(D6317, Fall!$A$1:$E$25, 3)</f>
        <v>267.50020564283898</v>
      </c>
      <c r="I6317" s="1">
        <f>VLOOKUP(D6317, Fall!$A$1:$E$25, 5)</f>
        <v>254.385964912281</v>
      </c>
      <c r="J6317" s="1">
        <f t="shared" si="589"/>
        <v>272.32142857142799</v>
      </c>
      <c r="K6317" s="47">
        <f t="shared" si="590"/>
        <v>5.0945957864184983</v>
      </c>
      <c r="L6317" s="48">
        <f>Solar!K6334/1000*Variables!$B$3</f>
        <v>0</v>
      </c>
      <c r="M6317">
        <f>IF(E6317=1, VLOOKUP(D6317, Sheet1!$A$2:$C$26, 2), Sheet1!$C$3)</f>
        <v>0.18637999999999999</v>
      </c>
      <c r="N6317" s="1">
        <f>'Electricity Rates'!$J$2</f>
        <v>0.24729999999999999</v>
      </c>
      <c r="O6317" s="145">
        <f>L6317-K6317</f>
        <v>-5.0945957864184983</v>
      </c>
      <c r="P6317">
        <f t="shared" si="591"/>
        <v>1.2598935379812946</v>
      </c>
      <c r="Q6317">
        <f>IF(O6317&gt;0, IF(Q6316+O6317*Variables!$B$5&lt;Variables!$B$4, Q6316+O6317*Variables!$B$5, Variables!$B$4), IF(Q6316&gt;-O6317, Q6316+O6317/Variables!$B$5, 0))</f>
        <v>0</v>
      </c>
      <c r="R6317">
        <f>IF(O6317&gt;0, 0, IF(Q6316&gt;-O6317, 0, -O6317 - Q6316*Variables!$B$5))</f>
        <v>5.0945957864184983</v>
      </c>
      <c r="S6317">
        <f t="shared" si="592"/>
        <v>0.94953076267267966</v>
      </c>
      <c r="T6317">
        <f t="shared" si="593"/>
        <v>0</v>
      </c>
    </row>
    <row r="6318" spans="1:20" x14ac:dyDescent="0.3">
      <c r="A6318" s="3">
        <f t="shared" si="588"/>
        <v>43364</v>
      </c>
      <c r="B6318">
        <v>9</v>
      </c>
      <c r="C6318">
        <v>21</v>
      </c>
      <c r="D6318">
        <v>5</v>
      </c>
      <c r="E6318">
        <v>1</v>
      </c>
      <c r="F6318" s="1">
        <f>VLOOKUP(A6318,Weather!$A$1:$E$366, 5)</f>
        <v>1</v>
      </c>
      <c r="G6318" s="1">
        <f>VLOOKUP(D6318, Fall!$A$1:$E$25, 2)</f>
        <v>303.57142857142799</v>
      </c>
      <c r="H6318" s="1">
        <f>VLOOKUP(D6318, Fall!$A$1:$E$25, 3)</f>
        <v>277.41442782172697</v>
      </c>
      <c r="I6318" s="1">
        <f>VLOOKUP(D6318, Fall!$A$1:$E$25, 5)</f>
        <v>254.385964912281</v>
      </c>
      <c r="J6318" s="1">
        <f t="shared" si="589"/>
        <v>303.57142857142799</v>
      </c>
      <c r="K6318" s="47">
        <f t="shared" si="590"/>
        <v>5.6792215324009501</v>
      </c>
      <c r="L6318" s="48">
        <f>Solar!K6335/1000*Variables!$B$3</f>
        <v>0</v>
      </c>
      <c r="M6318">
        <f>IF(E6318=1, VLOOKUP(D6318, Sheet1!$A$2:$C$26, 2), Sheet1!$C$3)</f>
        <v>0.18637999999999999</v>
      </c>
      <c r="N6318" s="1">
        <f>'Electricity Rates'!$J$2</f>
        <v>0.24729999999999999</v>
      </c>
      <c r="O6318" s="145">
        <f>L6318-K6318</f>
        <v>-5.6792215324009501</v>
      </c>
      <c r="P6318">
        <f t="shared" si="591"/>
        <v>1.4044714849627549</v>
      </c>
      <c r="Q6318">
        <f>IF(O6318&gt;0, IF(Q6317+O6318*Variables!$B$5&lt;Variables!$B$4, Q6317+O6318*Variables!$B$5, Variables!$B$4), IF(Q6317&gt;-O6318, Q6317+O6318/Variables!$B$5, 0))</f>
        <v>0</v>
      </c>
      <c r="R6318">
        <f>IF(O6318&gt;0, 0, IF(Q6317&gt;-O6318, 0, -O6318 - Q6317*Variables!$B$5))</f>
        <v>5.6792215324009501</v>
      </c>
      <c r="S6318">
        <f t="shared" si="592"/>
        <v>1.0584933092088891</v>
      </c>
      <c r="T6318">
        <f t="shared" si="593"/>
        <v>0</v>
      </c>
    </row>
    <row r="6319" spans="1:20" x14ac:dyDescent="0.3">
      <c r="A6319" s="3">
        <f t="shared" si="588"/>
        <v>43364</v>
      </c>
      <c r="B6319">
        <v>9</v>
      </c>
      <c r="C6319">
        <v>21</v>
      </c>
      <c r="D6319">
        <v>6</v>
      </c>
      <c r="E6319">
        <v>1</v>
      </c>
      <c r="F6319" s="1">
        <f>VLOOKUP(A6319,Weather!$A$1:$E$366, 5)</f>
        <v>1</v>
      </c>
      <c r="G6319" s="1">
        <f>VLOOKUP(D6319, Fall!$A$1:$E$25, 2)</f>
        <v>401.78571428571399</v>
      </c>
      <c r="H6319" s="1">
        <f>VLOOKUP(D6319, Fall!$A$1:$E$25, 3)</f>
        <v>309.98601628691301</v>
      </c>
      <c r="I6319" s="1">
        <f>VLOOKUP(D6319, Fall!$A$1:$E$25, 5)</f>
        <v>271.929824561403</v>
      </c>
      <c r="J6319" s="1">
        <f t="shared" si="589"/>
        <v>401.78571428571399</v>
      </c>
      <c r="K6319" s="47">
        <f t="shared" si="590"/>
        <v>7.51661673406009</v>
      </c>
      <c r="L6319" s="48">
        <f>Solar!K6336/1000*Variables!$B$3</f>
        <v>0</v>
      </c>
      <c r="M6319">
        <f>IF(E6319=1, VLOOKUP(D6319, Sheet1!$A$2:$C$26, 2), Sheet1!$C$3)</f>
        <v>0.18637999999999999</v>
      </c>
      <c r="N6319" s="1">
        <f>'Electricity Rates'!$J$2</f>
        <v>0.24729999999999999</v>
      </c>
      <c r="O6319" s="145">
        <f>L6319-K6319</f>
        <v>-7.51661673406009</v>
      </c>
      <c r="P6319">
        <f t="shared" si="591"/>
        <v>1.8588593183330602</v>
      </c>
      <c r="Q6319">
        <f>IF(O6319&gt;0, IF(Q6318+O6319*Variables!$B$5&lt;Variables!$B$4, Q6318+O6319*Variables!$B$5, Variables!$B$4), IF(Q6318&gt;-O6319, Q6318+O6319/Variables!$B$5, 0))</f>
        <v>0</v>
      </c>
      <c r="R6319">
        <f>IF(O6319&gt;0, 0, IF(Q6318&gt;-O6319, 0, -O6319 - Q6318*Variables!$B$5))</f>
        <v>7.51661673406009</v>
      </c>
      <c r="S6319">
        <f t="shared" si="592"/>
        <v>1.4009470268941195</v>
      </c>
      <c r="T6319">
        <f t="shared" si="593"/>
        <v>0</v>
      </c>
    </row>
    <row r="6320" spans="1:20" x14ac:dyDescent="0.3">
      <c r="A6320" s="3">
        <f t="shared" si="588"/>
        <v>43364</v>
      </c>
      <c r="B6320">
        <v>9</v>
      </c>
      <c r="C6320">
        <v>21</v>
      </c>
      <c r="D6320">
        <v>7</v>
      </c>
      <c r="E6320">
        <v>1</v>
      </c>
      <c r="F6320" s="1">
        <f>VLOOKUP(A6320,Weather!$A$1:$E$366, 5)</f>
        <v>1</v>
      </c>
      <c r="G6320" s="1">
        <f>VLOOKUP(D6320, Fall!$A$1:$E$25, 2)</f>
        <v>593.74999999999898</v>
      </c>
      <c r="H6320" s="1">
        <f>VLOOKUP(D6320, Fall!$A$1:$E$25, 3)</f>
        <v>390.39236653779699</v>
      </c>
      <c r="I6320" s="1">
        <f>VLOOKUP(D6320, Fall!$A$1:$E$25, 5)</f>
        <v>263.15789473684202</v>
      </c>
      <c r="J6320" s="1">
        <f t="shared" si="589"/>
        <v>593.74999999999898</v>
      </c>
      <c r="K6320" s="47">
        <f t="shared" si="590"/>
        <v>11.107889173666566</v>
      </c>
      <c r="L6320" s="48">
        <f>Solar!K6337/1000*Variables!$B$3</f>
        <v>1.9271999999999998</v>
      </c>
      <c r="M6320">
        <f>IF(E6320=1, VLOOKUP(D6320, Sheet1!$A$2:$C$26, 2), Sheet1!$C$3)</f>
        <v>0.18637999999999999</v>
      </c>
      <c r="N6320" s="1">
        <f>'Electricity Rates'!$J$2</f>
        <v>0.24729999999999999</v>
      </c>
      <c r="O6320" s="145">
        <f>L6320-K6320</f>
        <v>-9.1806891736665666</v>
      </c>
      <c r="P6320">
        <f t="shared" si="591"/>
        <v>2.7469809926477415</v>
      </c>
      <c r="Q6320">
        <f>IF(O6320&gt;0, IF(Q6319+O6320*Variables!$B$5&lt;Variables!$B$4, Q6319+O6320*Variables!$B$5, Variables!$B$4), IF(Q6319&gt;-O6320, Q6319+O6320/Variables!$B$5, 0))</f>
        <v>0</v>
      </c>
      <c r="R6320">
        <f>IF(O6320&gt;0, 0, IF(Q6319&gt;-O6320, 0, -O6320 - Q6319*Variables!$B$5))</f>
        <v>9.1806891736665666</v>
      </c>
      <c r="S6320">
        <f t="shared" si="592"/>
        <v>1.7110968481879747</v>
      </c>
      <c r="T6320">
        <f t="shared" si="593"/>
        <v>0</v>
      </c>
    </row>
    <row r="6321" spans="1:20" x14ac:dyDescent="0.3">
      <c r="A6321" s="3">
        <f t="shared" si="588"/>
        <v>43364</v>
      </c>
      <c r="B6321">
        <v>9</v>
      </c>
      <c r="C6321">
        <v>21</v>
      </c>
      <c r="D6321">
        <v>8</v>
      </c>
      <c r="E6321">
        <v>1</v>
      </c>
      <c r="F6321" s="1">
        <f>VLOOKUP(A6321,Weather!$A$1:$E$366, 5)</f>
        <v>1</v>
      </c>
      <c r="G6321" s="1">
        <f>VLOOKUP(D6321, Fall!$A$1:$E$25, 2)</f>
        <v>866.07142857142799</v>
      </c>
      <c r="H6321" s="1">
        <f>VLOOKUP(D6321, Fall!$A$1:$E$25, 3)</f>
        <v>561.61059471909198</v>
      </c>
      <c r="I6321" s="1">
        <f>VLOOKUP(D6321, Fall!$A$1:$E$25, 5)</f>
        <v>271.929824561403</v>
      </c>
      <c r="J6321" s="1">
        <f t="shared" si="589"/>
        <v>866.07142857142799</v>
      </c>
      <c r="K6321" s="47">
        <f t="shared" si="590"/>
        <v>16.202484960085084</v>
      </c>
      <c r="L6321" s="48">
        <f>Solar!K6338/1000*Variables!$B$3</f>
        <v>10.686</v>
      </c>
      <c r="M6321">
        <f>IF(E6321=1, VLOOKUP(D6321, Sheet1!$A$2:$C$26, 2), Sheet1!$C$3)</f>
        <v>0.18637999999999999</v>
      </c>
      <c r="N6321" s="1">
        <f>'Electricity Rates'!$J$2</f>
        <v>0.24729999999999999</v>
      </c>
      <c r="O6321" s="145">
        <f>L6321-K6321</f>
        <v>-5.5164849600850836</v>
      </c>
      <c r="P6321">
        <f t="shared" si="591"/>
        <v>4.006874530629041</v>
      </c>
      <c r="Q6321">
        <f>IF(O6321&gt;0, IF(Q6320+O6321*Variables!$B$5&lt;Variables!$B$4, Q6320+O6321*Variables!$B$5, Variables!$B$4), IF(Q6320&gt;-O6321, Q6320+O6321/Variables!$B$5, 0))</f>
        <v>0</v>
      </c>
      <c r="R6321">
        <f>IF(O6321&gt;0, 0, IF(Q6320&gt;-O6321, 0, -O6321 - Q6320*Variables!$B$5))</f>
        <v>5.5164849600850836</v>
      </c>
      <c r="S6321">
        <f t="shared" si="592"/>
        <v>1.0281624668606579</v>
      </c>
      <c r="T6321">
        <f t="shared" si="593"/>
        <v>0</v>
      </c>
    </row>
    <row r="6322" spans="1:20" x14ac:dyDescent="0.3">
      <c r="A6322" s="3">
        <f t="shared" si="588"/>
        <v>43364</v>
      </c>
      <c r="B6322">
        <v>9</v>
      </c>
      <c r="C6322">
        <v>21</v>
      </c>
      <c r="D6322">
        <v>9</v>
      </c>
      <c r="E6322">
        <v>1</v>
      </c>
      <c r="F6322" s="1">
        <f>VLOOKUP(A6322,Weather!$A$1:$E$366, 5)</f>
        <v>1</v>
      </c>
      <c r="G6322" s="1">
        <f>VLOOKUP(D6322, Fall!$A$1:$E$25, 2)</f>
        <v>1080.3571428571399</v>
      </c>
      <c r="H6322" s="1">
        <f>VLOOKUP(D6322, Fall!$A$1:$E$25, 3)</f>
        <v>760.17932055605797</v>
      </c>
      <c r="I6322" s="1">
        <f>VLOOKUP(D6322, Fall!$A$1:$E$25, 5)</f>
        <v>311.40350877192998</v>
      </c>
      <c r="J6322" s="1">
        <f t="shared" si="589"/>
        <v>1080.3571428571399</v>
      </c>
      <c r="K6322" s="47">
        <f t="shared" si="590"/>
        <v>20.211347218250424</v>
      </c>
      <c r="L6322" s="48">
        <f>Solar!K6339/1000*Variables!$B$3</f>
        <v>20.810400000000001</v>
      </c>
      <c r="M6322">
        <f>IF(E6322=1, VLOOKUP(D6322, Sheet1!$A$2:$C$26, 2), Sheet1!$C$3)</f>
        <v>0.25796000000000002</v>
      </c>
      <c r="N6322" s="1">
        <f>'Electricity Rates'!$J$2</f>
        <v>0.24729999999999999</v>
      </c>
      <c r="O6322" s="145">
        <f>L6322-K6322</f>
        <v>0.59905278174957743</v>
      </c>
      <c r="P6322">
        <f t="shared" si="591"/>
        <v>4.9982661670733295</v>
      </c>
      <c r="Q6322">
        <f>IF(O6322&gt;0, IF(Q6321+O6322*Variables!$B$5&lt;Variables!$B$4, Q6321+O6322*Variables!$B$5, Variables!$B$4), IF(Q6321&gt;-O6322, Q6321+O6322/Variables!$B$5, 0))</f>
        <v>0.56310961484460276</v>
      </c>
      <c r="R6322">
        <f>IF(O6322&gt;0, 0, IF(Q6321&gt;-O6322, 0, -O6322 - Q6321*Variables!$B$5))</f>
        <v>0</v>
      </c>
      <c r="S6322">
        <f t="shared" si="592"/>
        <v>0</v>
      </c>
      <c r="T6322">
        <f t="shared" si="593"/>
        <v>0</v>
      </c>
    </row>
    <row r="6323" spans="1:20" x14ac:dyDescent="0.3">
      <c r="A6323" s="3">
        <f t="shared" si="588"/>
        <v>43364</v>
      </c>
      <c r="B6323">
        <v>9</v>
      </c>
      <c r="C6323">
        <v>21</v>
      </c>
      <c r="D6323">
        <v>10</v>
      </c>
      <c r="E6323">
        <v>1</v>
      </c>
      <c r="F6323" s="1">
        <f>VLOOKUP(A6323,Weather!$A$1:$E$366, 5)</f>
        <v>1</v>
      </c>
      <c r="G6323" s="1">
        <f>VLOOKUP(D6323, Fall!$A$1:$E$25, 2)</f>
        <v>1205.3571428571399</v>
      </c>
      <c r="H6323" s="1">
        <f>VLOOKUP(D6323, Fall!$A$1:$E$25, 3)</f>
        <v>904.12930821748796</v>
      </c>
      <c r="I6323" s="1">
        <f>VLOOKUP(D6323, Fall!$A$1:$E$25, 5)</f>
        <v>359.64912280701702</v>
      </c>
      <c r="J6323" s="1">
        <f t="shared" si="589"/>
        <v>1205.3571428571399</v>
      </c>
      <c r="K6323" s="47">
        <f t="shared" si="590"/>
        <v>22.549850202180231</v>
      </c>
      <c r="L6323" s="48">
        <f>Solar!K6340/1000*Variables!$B$3</f>
        <v>28.550999999999998</v>
      </c>
      <c r="M6323">
        <f>IF(E6323=1, VLOOKUP(D6323, Sheet1!$A$2:$C$26, 2), Sheet1!$C$3)</f>
        <v>0.25796000000000002</v>
      </c>
      <c r="N6323" s="1">
        <f>'Electricity Rates'!$J$2</f>
        <v>0.24729999999999999</v>
      </c>
      <c r="O6323" s="145">
        <f>L6323-K6323</f>
        <v>6.0011497978197674</v>
      </c>
      <c r="P6323">
        <f t="shared" si="591"/>
        <v>5.5765779549991707</v>
      </c>
      <c r="Q6323">
        <f>IF(O6323&gt;0, IF(Q6322+O6323*Variables!$B$5&lt;Variables!$B$4, Q6322+O6323*Variables!$B$5, Variables!$B$4), IF(Q6322&gt;-O6323, Q6322+O6323/Variables!$B$5, 0))</f>
        <v>6.2041904247951836</v>
      </c>
      <c r="R6323">
        <f>IF(O6323&gt;0, 0, IF(Q6322&gt;-O6323, 0, -O6323 - Q6322*Variables!$B$5))</f>
        <v>0</v>
      </c>
      <c r="S6323">
        <f t="shared" si="592"/>
        <v>0</v>
      </c>
      <c r="T6323">
        <f t="shared" si="593"/>
        <v>0</v>
      </c>
    </row>
    <row r="6324" spans="1:20" x14ac:dyDescent="0.3">
      <c r="A6324" s="3">
        <f t="shared" si="588"/>
        <v>43364</v>
      </c>
      <c r="B6324">
        <v>9</v>
      </c>
      <c r="C6324">
        <v>21</v>
      </c>
      <c r="D6324">
        <v>11</v>
      </c>
      <c r="E6324">
        <v>1</v>
      </c>
      <c r="F6324" s="1">
        <f>VLOOKUP(A6324,Weather!$A$1:$E$366, 5)</f>
        <v>1</v>
      </c>
      <c r="G6324" s="1">
        <f>VLOOKUP(D6324, Fall!$A$1:$E$25, 2)</f>
        <v>1290.17857142857</v>
      </c>
      <c r="H6324" s="1">
        <f>VLOOKUP(D6324, Fall!$A$1:$E$25, 3)</f>
        <v>975.19947355433101</v>
      </c>
      <c r="I6324" s="1">
        <f>VLOOKUP(D6324, Fall!$A$1:$E$25, 5)</f>
        <v>377.19298245613999</v>
      </c>
      <c r="J6324" s="1">
        <f t="shared" si="589"/>
        <v>1290.17857142857</v>
      </c>
      <c r="K6324" s="47">
        <f t="shared" si="590"/>
        <v>24.136691512704058</v>
      </c>
      <c r="L6324" s="48">
        <f>Solar!K6341/1000*Variables!$B$3</f>
        <v>34.347349999999999</v>
      </c>
      <c r="M6324">
        <f>IF(E6324=1, VLOOKUP(D6324, Sheet1!$A$2:$C$26, 2), Sheet1!$C$3)</f>
        <v>0.25796000000000002</v>
      </c>
      <c r="N6324" s="1">
        <f>'Electricity Rates'!$J$2</f>
        <v>0.24729999999999999</v>
      </c>
      <c r="O6324" s="145">
        <f>L6324-K6324</f>
        <v>10.210658487295941</v>
      </c>
      <c r="P6324">
        <f t="shared" si="591"/>
        <v>5.9690038110917136</v>
      </c>
      <c r="Q6324">
        <f>IF(O6324&gt;0, IF(Q6323+O6324*Variables!$B$5&lt;Variables!$B$4, Q6323+O6324*Variables!$B$5, Variables!$B$4), IF(Q6323&gt;-O6324, Q6323+O6324/Variables!$B$5, 0))</f>
        <v>15.802209402853368</v>
      </c>
      <c r="R6324">
        <f>IF(O6324&gt;0, 0, IF(Q6323&gt;-O6324, 0, -O6324 - Q6323*Variables!$B$5))</f>
        <v>0</v>
      </c>
      <c r="S6324">
        <f t="shared" si="592"/>
        <v>0</v>
      </c>
      <c r="T6324">
        <f t="shared" si="593"/>
        <v>0</v>
      </c>
    </row>
    <row r="6325" spans="1:20" x14ac:dyDescent="0.3">
      <c r="A6325" s="3">
        <f t="shared" si="588"/>
        <v>43364</v>
      </c>
      <c r="B6325">
        <v>9</v>
      </c>
      <c r="C6325">
        <v>21</v>
      </c>
      <c r="D6325">
        <v>12</v>
      </c>
      <c r="E6325">
        <v>1</v>
      </c>
      <c r="F6325" s="1">
        <f>VLOOKUP(A6325,Weather!$A$1:$E$366, 5)</f>
        <v>1</v>
      </c>
      <c r="G6325" s="1">
        <f>VLOOKUP(D6325, Fall!$A$1:$E$25, 2)</f>
        <v>1366.07142857142</v>
      </c>
      <c r="H6325" s="1">
        <f>VLOOKUP(D6325, Fall!$A$1:$E$25, 3)</f>
        <v>996.442378876367</v>
      </c>
      <c r="I6325" s="1">
        <f>VLOOKUP(D6325, Fall!$A$1:$E$25, 5)</f>
        <v>368.42105263157799</v>
      </c>
      <c r="J6325" s="1">
        <f t="shared" si="589"/>
        <v>1366.07142857142</v>
      </c>
      <c r="K6325" s="47">
        <f t="shared" si="590"/>
        <v>25.556496895804166</v>
      </c>
      <c r="L6325" s="48">
        <f>Solar!K6342/1000*Variables!$B$3</f>
        <v>36.31635</v>
      </c>
      <c r="M6325">
        <f>IF(E6325=1, VLOOKUP(D6325, Sheet1!$A$2:$C$26, 2), Sheet1!$C$3)</f>
        <v>0.25796000000000002</v>
      </c>
      <c r="N6325" s="1">
        <f>'Electricity Rates'!$J$2</f>
        <v>0.24729999999999999</v>
      </c>
      <c r="O6325" s="145">
        <f>L6325-K6325</f>
        <v>10.759853104195834</v>
      </c>
      <c r="P6325">
        <f t="shared" si="591"/>
        <v>6.3201216823323705</v>
      </c>
      <c r="Q6325">
        <f>IF(O6325&gt;0, IF(Q6324+O6325*Variables!$B$5&lt;Variables!$B$4, Q6324+O6325*Variables!$B$5, Variables!$B$4), IF(Q6324&gt;-O6325, Q6324+O6325/Variables!$B$5, 0))</f>
        <v>25.916471320797449</v>
      </c>
      <c r="R6325">
        <f>IF(O6325&gt;0, 0, IF(Q6324&gt;-O6325, 0, -O6325 - Q6324*Variables!$B$5))</f>
        <v>0</v>
      </c>
      <c r="S6325">
        <f t="shared" si="592"/>
        <v>0</v>
      </c>
      <c r="T6325">
        <f t="shared" si="593"/>
        <v>0</v>
      </c>
    </row>
    <row r="6326" spans="1:20" x14ac:dyDescent="0.3">
      <c r="A6326" s="3">
        <f t="shared" si="588"/>
        <v>43364</v>
      </c>
      <c r="B6326">
        <v>9</v>
      </c>
      <c r="C6326">
        <v>21</v>
      </c>
      <c r="D6326">
        <v>13</v>
      </c>
      <c r="E6326">
        <v>1</v>
      </c>
      <c r="F6326" s="1">
        <f>VLOOKUP(A6326,Weather!$A$1:$E$366, 5)</f>
        <v>1</v>
      </c>
      <c r="G6326" s="1">
        <f>VLOOKUP(D6326, Fall!$A$1:$E$25, 2)</f>
        <v>1446.42857142857</v>
      </c>
      <c r="H6326" s="1">
        <f>VLOOKUP(D6326, Fall!$A$1:$E$25, 3)</f>
        <v>1031.4839187299399</v>
      </c>
      <c r="I6326" s="1">
        <f>VLOOKUP(D6326, Fall!$A$1:$E$25, 5)</f>
        <v>350.87719298245599</v>
      </c>
      <c r="J6326" s="1">
        <f t="shared" si="589"/>
        <v>1446.42857142857</v>
      </c>
      <c r="K6326" s="47">
        <f t="shared" si="590"/>
        <v>27.059820242616315</v>
      </c>
      <c r="L6326" s="48">
        <f>Solar!K6343/1000*Variables!$B$3</f>
        <v>37.320150000000005</v>
      </c>
      <c r="M6326">
        <f>IF(E6326=1, VLOOKUP(D6326, Sheet1!$A$2:$C$26, 2), Sheet1!$C$3)</f>
        <v>0.55478000000000005</v>
      </c>
      <c r="N6326" s="1">
        <f>'Electricity Rates'!$J$2</f>
        <v>0.24729999999999999</v>
      </c>
      <c r="O6326" s="145">
        <f>L6326-K6326</f>
        <v>10.26032975738369</v>
      </c>
      <c r="P6326">
        <f t="shared" si="591"/>
        <v>6.6918935459990143</v>
      </c>
      <c r="Q6326">
        <f>IF(O6326&gt;0, IF(Q6325+O6326*Variables!$B$5&lt;Variables!$B$4, Q6325+O6326*Variables!$B$5, Variables!$B$4), IF(Q6325&gt;-O6326, Q6325+O6326/Variables!$B$5, 0))</f>
        <v>35.561181292738119</v>
      </c>
      <c r="R6326">
        <f>IF(O6326&gt;0, 0, IF(Q6325&gt;-O6326, 0, -O6326 - Q6325*Variables!$B$5))</f>
        <v>0</v>
      </c>
      <c r="S6326">
        <f t="shared" si="592"/>
        <v>0</v>
      </c>
      <c r="T6326">
        <f t="shared" si="593"/>
        <v>0</v>
      </c>
    </row>
    <row r="6327" spans="1:20" x14ac:dyDescent="0.3">
      <c r="A6327" s="3">
        <f t="shared" si="588"/>
        <v>43364</v>
      </c>
      <c r="B6327">
        <v>9</v>
      </c>
      <c r="C6327">
        <v>21</v>
      </c>
      <c r="D6327">
        <v>14</v>
      </c>
      <c r="E6327">
        <v>1</v>
      </c>
      <c r="F6327" s="1">
        <f>VLOOKUP(A6327,Weather!$A$1:$E$366, 5)</f>
        <v>1</v>
      </c>
      <c r="G6327" s="1">
        <f>VLOOKUP(D6327, Fall!$A$1:$E$25, 2)</f>
        <v>1482.1428571428501</v>
      </c>
      <c r="H6327" s="1">
        <f>VLOOKUP(D6327, Fall!$A$1:$E$25, 3)</f>
        <v>1052.56230978037</v>
      </c>
      <c r="I6327" s="1">
        <f>VLOOKUP(D6327, Fall!$A$1:$E$25, 5)</f>
        <v>342.105263157894</v>
      </c>
      <c r="J6327" s="1">
        <f t="shared" si="589"/>
        <v>1482.1428571428501</v>
      </c>
      <c r="K6327" s="47">
        <f t="shared" si="590"/>
        <v>27.727963952310443</v>
      </c>
      <c r="L6327" s="48">
        <f>Solar!K6344/1000*Variables!$B$3</f>
        <v>35.278399999999998</v>
      </c>
      <c r="M6327">
        <f>IF(E6327=1, VLOOKUP(D6327, Sheet1!$A$2:$C$26, 2), Sheet1!$C$3)</f>
        <v>0.55478000000000005</v>
      </c>
      <c r="N6327" s="1">
        <f>'Electricity Rates'!$J$2</f>
        <v>0.24729999999999999</v>
      </c>
      <c r="O6327" s="145">
        <f>L6327-K6327</f>
        <v>7.5504360476895549</v>
      </c>
      <c r="P6327">
        <f t="shared" si="591"/>
        <v>6.8571254854063719</v>
      </c>
      <c r="Q6327">
        <f>IF(O6327&gt;0, IF(Q6326+O6327*Variables!$B$5&lt;Variables!$B$4, Q6326+O6327*Variables!$B$5, Variables!$B$4), IF(Q6326&gt;-O6327, Q6326+O6327/Variables!$B$5, 0))</f>
        <v>42.658591177566301</v>
      </c>
      <c r="R6327">
        <f>IF(O6327&gt;0, 0, IF(Q6326&gt;-O6327, 0, -O6327 - Q6326*Variables!$B$5))</f>
        <v>0</v>
      </c>
      <c r="S6327">
        <f t="shared" si="592"/>
        <v>0</v>
      </c>
      <c r="T6327">
        <f t="shared" si="593"/>
        <v>0</v>
      </c>
    </row>
    <row r="6328" spans="1:20" x14ac:dyDescent="0.3">
      <c r="A6328" s="3">
        <f t="shared" si="588"/>
        <v>43364</v>
      </c>
      <c r="B6328">
        <v>9</v>
      </c>
      <c r="C6328">
        <v>21</v>
      </c>
      <c r="D6328">
        <v>15</v>
      </c>
      <c r="E6328">
        <v>1</v>
      </c>
      <c r="F6328" s="1">
        <f>VLOOKUP(A6328,Weather!$A$1:$E$366, 5)</f>
        <v>1</v>
      </c>
      <c r="G6328" s="1">
        <f>VLOOKUP(D6328, Fall!$A$1:$E$25, 2)</f>
        <v>1437.5</v>
      </c>
      <c r="H6328" s="1">
        <f>VLOOKUP(D6328, Fall!$A$1:$E$25, 3)</f>
        <v>1060.00658057086</v>
      </c>
      <c r="I6328" s="1">
        <f>VLOOKUP(D6328, Fall!$A$1:$E$25, 5)</f>
        <v>328.94736842105198</v>
      </c>
      <c r="J6328" s="1">
        <f t="shared" si="589"/>
        <v>1437.5</v>
      </c>
      <c r="K6328" s="47">
        <f t="shared" si="590"/>
        <v>26.892784315192785</v>
      </c>
      <c r="L6328" s="48">
        <f>Solar!K6345/1000*Variables!$B$3</f>
        <v>29.851799999999994</v>
      </c>
      <c r="M6328">
        <f>IF(E6328=1, VLOOKUP(D6328, Sheet1!$A$2:$C$26, 2), Sheet1!$C$3)</f>
        <v>0.55478000000000005</v>
      </c>
      <c r="N6328" s="1">
        <f>'Electricity Rates'!$J$2</f>
        <v>0.24729999999999999</v>
      </c>
      <c r="O6328" s="145">
        <f>L6328-K6328</f>
        <v>2.9590156848072091</v>
      </c>
      <c r="P6328">
        <f t="shared" si="591"/>
        <v>6.6505855611471754</v>
      </c>
      <c r="Q6328">
        <f>IF(O6328&gt;0, IF(Q6327+O6328*Variables!$B$5&lt;Variables!$B$4, Q6327+O6328*Variables!$B$5, Variables!$B$4), IF(Q6327&gt;-O6328, Q6327+O6328/Variables!$B$5, 0))</f>
        <v>45.440065921285075</v>
      </c>
      <c r="R6328">
        <f>IF(O6328&gt;0, 0, IF(Q6327&gt;-O6328, 0, -O6328 - Q6327*Variables!$B$5))</f>
        <v>0</v>
      </c>
      <c r="S6328">
        <f t="shared" si="592"/>
        <v>0</v>
      </c>
      <c r="T6328">
        <f t="shared" si="593"/>
        <v>0</v>
      </c>
    </row>
    <row r="6329" spans="1:20" x14ac:dyDescent="0.3">
      <c r="A6329" s="3">
        <f t="shared" si="588"/>
        <v>43364</v>
      </c>
      <c r="B6329">
        <v>9</v>
      </c>
      <c r="C6329">
        <v>21</v>
      </c>
      <c r="D6329">
        <v>16</v>
      </c>
      <c r="E6329">
        <v>1</v>
      </c>
      <c r="F6329" s="1">
        <f>VLOOKUP(A6329,Weather!$A$1:$E$366, 5)</f>
        <v>1</v>
      </c>
      <c r="G6329" s="1">
        <f>VLOOKUP(D6329, Fall!$A$1:$E$25, 2)</f>
        <v>1348.2142857142801</v>
      </c>
      <c r="H6329" s="1">
        <f>VLOOKUP(D6329, Fall!$A$1:$E$25, 3)</f>
        <v>1003.98947108661</v>
      </c>
      <c r="I6329" s="1">
        <f>VLOOKUP(D6329, Fall!$A$1:$E$25, 5)</f>
        <v>298.24561403508801</v>
      </c>
      <c r="J6329" s="1">
        <f t="shared" si="589"/>
        <v>1348.2142857142801</v>
      </c>
      <c r="K6329" s="47">
        <f t="shared" si="590"/>
        <v>25.222425040957106</v>
      </c>
      <c r="L6329" s="48">
        <f>Solar!K6346/1000*Variables!$B$3</f>
        <v>22.196899999999999</v>
      </c>
      <c r="M6329">
        <f>IF(E6329=1, VLOOKUP(D6329, Sheet1!$A$2:$C$26, 2), Sheet1!$C$3)</f>
        <v>0.55478000000000005</v>
      </c>
      <c r="N6329" s="1">
        <f>'Electricity Rates'!$J$2</f>
        <v>0.24729999999999999</v>
      </c>
      <c r="O6329" s="145">
        <f>L6329-K6329</f>
        <v>-3.0255250409571062</v>
      </c>
      <c r="P6329">
        <f t="shared" si="591"/>
        <v>6.2375057126286917</v>
      </c>
      <c r="Q6329">
        <f>IF(O6329&gt;0, IF(Q6328+O6329*Variables!$B$5&lt;Variables!$B$4, Q6328+O6329*Variables!$B$5, Variables!$B$4), IF(Q6328&gt;-O6329, Q6328+O6329/Variables!$B$5, 0))</f>
        <v>42.221422260692407</v>
      </c>
      <c r="R6329">
        <f>IF(O6329&gt;0, 0, IF(Q6328&gt;-O6329, 0, -O6329 - Q6328*Variables!$B$5))</f>
        <v>0</v>
      </c>
      <c r="S6329">
        <f t="shared" si="592"/>
        <v>0</v>
      </c>
      <c r="T6329">
        <f t="shared" si="593"/>
        <v>0</v>
      </c>
    </row>
    <row r="6330" spans="1:20" x14ac:dyDescent="0.3">
      <c r="A6330" s="3">
        <f t="shared" si="588"/>
        <v>43364</v>
      </c>
      <c r="B6330">
        <v>9</v>
      </c>
      <c r="C6330">
        <v>21</v>
      </c>
      <c r="D6330">
        <v>17</v>
      </c>
      <c r="E6330">
        <v>1</v>
      </c>
      <c r="F6330" s="1">
        <f>VLOOKUP(A6330,Weather!$A$1:$E$366, 5)</f>
        <v>1</v>
      </c>
      <c r="G6330" s="1">
        <f>VLOOKUP(D6330, Fall!$A$1:$E$25, 2)</f>
        <v>1080.3571428571399</v>
      </c>
      <c r="H6330" s="1">
        <f>VLOOKUP(D6330, Fall!$A$1:$E$25, 3)</f>
        <v>794.90091642515802</v>
      </c>
      <c r="I6330" s="1">
        <f>VLOOKUP(D6330, Fall!$A$1:$E$25, 5)</f>
        <v>263.15789473684202</v>
      </c>
      <c r="J6330" s="1">
        <f t="shared" si="589"/>
        <v>1080.3571428571399</v>
      </c>
      <c r="K6330" s="47">
        <f t="shared" si="590"/>
        <v>20.211347218250424</v>
      </c>
      <c r="L6330" s="48">
        <f>Solar!K6347/1000*Variables!$B$3</f>
        <v>11.8461</v>
      </c>
      <c r="M6330">
        <f>IF(E6330=1, VLOOKUP(D6330, Sheet1!$A$2:$C$26, 2), Sheet1!$C$3)</f>
        <v>0.55478000000000005</v>
      </c>
      <c r="N6330" s="1">
        <f>'Electricity Rates'!$J$2</f>
        <v>0.24729999999999999</v>
      </c>
      <c r="O6330" s="145">
        <f>L6330-K6330</f>
        <v>-8.3652472182504241</v>
      </c>
      <c r="P6330">
        <f t="shared" si="591"/>
        <v>4.9982661670733295</v>
      </c>
      <c r="Q6330">
        <f>IF(O6330&gt;0, IF(Q6329+O6330*Variables!$B$5&lt;Variables!$B$4, Q6329+O6330*Variables!$B$5, Variables!$B$4), IF(Q6329&gt;-O6330, Q6329+O6330/Variables!$B$5, 0))</f>
        <v>33.322223092340892</v>
      </c>
      <c r="R6330">
        <f>IF(O6330&gt;0, 0, IF(Q6329&gt;-O6330, 0, -O6330 - Q6329*Variables!$B$5))</f>
        <v>0</v>
      </c>
      <c r="S6330">
        <f t="shared" si="592"/>
        <v>0</v>
      </c>
      <c r="T6330">
        <f t="shared" si="593"/>
        <v>0</v>
      </c>
    </row>
    <row r="6331" spans="1:20" x14ac:dyDescent="0.3">
      <c r="A6331" s="3">
        <f t="shared" si="588"/>
        <v>43364</v>
      </c>
      <c r="B6331">
        <v>9</v>
      </c>
      <c r="C6331">
        <v>21</v>
      </c>
      <c r="D6331">
        <v>18</v>
      </c>
      <c r="E6331">
        <v>1</v>
      </c>
      <c r="F6331" s="1">
        <f>VLOOKUP(A6331,Weather!$A$1:$E$366, 5)</f>
        <v>1</v>
      </c>
      <c r="G6331" s="1">
        <f>VLOOKUP(D6331, Fall!$A$1:$E$25, 2)</f>
        <v>678.57142857142799</v>
      </c>
      <c r="H6331" s="1">
        <f>VLOOKUP(D6331, Fall!$A$1:$E$25, 3)</f>
        <v>583.61400485626905</v>
      </c>
      <c r="I6331" s="1">
        <f>VLOOKUP(D6331, Fall!$A$1:$E$25, 5)</f>
        <v>280.70175438596499</v>
      </c>
      <c r="J6331" s="1">
        <f t="shared" si="589"/>
        <v>678.57142857142799</v>
      </c>
      <c r="K6331" s="47">
        <f t="shared" si="590"/>
        <v>12.694730484190371</v>
      </c>
      <c r="L6331" s="48">
        <f>Solar!K6348/1000*Variables!$B$3</f>
        <v>2.4268999999999998</v>
      </c>
      <c r="M6331">
        <f>IF(E6331=1, VLOOKUP(D6331, Sheet1!$A$2:$C$26, 2), Sheet1!$C$3)</f>
        <v>0.55478000000000005</v>
      </c>
      <c r="N6331" s="1">
        <f>'Electricity Rates'!$J$2</f>
        <v>0.24729999999999999</v>
      </c>
      <c r="O6331" s="145">
        <f>L6331-K6331</f>
        <v>-10.267830484190371</v>
      </c>
      <c r="P6331">
        <f t="shared" si="591"/>
        <v>3.1394068487402786</v>
      </c>
      <c r="Q6331">
        <f>IF(O6331&gt;0, IF(Q6330+O6331*Variables!$B$5&lt;Variables!$B$4, Q6330+O6331*Variables!$B$5, Variables!$B$4), IF(Q6330&gt;-O6331, Q6330+O6331/Variables!$B$5, 0))</f>
        <v>22.398999172989434</v>
      </c>
      <c r="R6331">
        <f>IF(O6331&gt;0, 0, IF(Q6330&gt;-O6331, 0, -O6331 - Q6330*Variables!$B$5))</f>
        <v>0</v>
      </c>
      <c r="S6331">
        <f t="shared" si="592"/>
        <v>0</v>
      </c>
      <c r="T6331">
        <f t="shared" si="593"/>
        <v>0</v>
      </c>
    </row>
    <row r="6332" spans="1:20" x14ac:dyDescent="0.3">
      <c r="A6332" s="3">
        <f t="shared" si="588"/>
        <v>43364</v>
      </c>
      <c r="B6332">
        <v>9</v>
      </c>
      <c r="C6332">
        <v>21</v>
      </c>
      <c r="D6332">
        <v>19</v>
      </c>
      <c r="E6332">
        <v>1</v>
      </c>
      <c r="F6332" s="1">
        <f>VLOOKUP(A6332,Weather!$A$1:$E$366, 5)</f>
        <v>1</v>
      </c>
      <c r="G6332" s="1">
        <f>VLOOKUP(D6332, Fall!$A$1:$E$25, 2)</f>
        <v>517.85714285714198</v>
      </c>
      <c r="H6332" s="1">
        <f>VLOOKUP(D6332, Fall!$A$1:$E$25, 3)</f>
        <v>442.60593718179598</v>
      </c>
      <c r="I6332" s="1">
        <f>VLOOKUP(D6332, Fall!$A$1:$E$25, 5)</f>
        <v>289.47368421052602</v>
      </c>
      <c r="J6332" s="1">
        <f t="shared" si="589"/>
        <v>517.85714285714198</v>
      </c>
      <c r="K6332" s="47">
        <f t="shared" si="590"/>
        <v>9.6880837905663295</v>
      </c>
      <c r="L6332" s="48">
        <f>Solar!K6349/1000*Variables!$B$3</f>
        <v>0</v>
      </c>
      <c r="M6332">
        <f>IF(E6332=1, VLOOKUP(D6332, Sheet1!$A$2:$C$26, 2), Sheet1!$C$3)</f>
        <v>0.25796000000000002</v>
      </c>
      <c r="N6332" s="1">
        <f>'Electricity Rates'!$J$2</f>
        <v>0.24729999999999999</v>
      </c>
      <c r="O6332" s="145">
        <f>L6332-K6332</f>
        <v>-9.6880837905663295</v>
      </c>
      <c r="P6332">
        <f t="shared" si="591"/>
        <v>2.3958631214070532</v>
      </c>
      <c r="Q6332">
        <f>IF(O6332&gt;0, IF(Q6331+O6332*Variables!$B$5&lt;Variables!$B$4, Q6331+O6332*Variables!$B$5, Variables!$B$4), IF(Q6331&gt;-O6332, Q6331+O6332/Variables!$B$5, 0))</f>
        <v>12.092527055365679</v>
      </c>
      <c r="R6332">
        <f>IF(O6332&gt;0, 0, IF(Q6331&gt;-O6332, 0, -O6332 - Q6331*Variables!$B$5))</f>
        <v>0</v>
      </c>
      <c r="S6332">
        <f t="shared" si="592"/>
        <v>0</v>
      </c>
      <c r="T6332">
        <f t="shared" si="593"/>
        <v>0</v>
      </c>
    </row>
    <row r="6333" spans="1:20" x14ac:dyDescent="0.3">
      <c r="A6333" s="3">
        <f t="shared" si="588"/>
        <v>43364</v>
      </c>
      <c r="B6333">
        <v>9</v>
      </c>
      <c r="C6333">
        <v>21</v>
      </c>
      <c r="D6333">
        <v>20</v>
      </c>
      <c r="E6333">
        <v>1</v>
      </c>
      <c r="F6333" s="1">
        <f>VLOOKUP(A6333,Weather!$A$1:$E$366, 5)</f>
        <v>1</v>
      </c>
      <c r="G6333" s="1">
        <f>VLOOKUP(D6333, Fall!$A$1:$E$25, 2)</f>
        <v>428.57142857142799</v>
      </c>
      <c r="H6333" s="1">
        <f>VLOOKUP(D6333, Fall!$A$1:$E$25, 3)</f>
        <v>354.11608052009001</v>
      </c>
      <c r="I6333" s="1">
        <f>VLOOKUP(D6333, Fall!$A$1:$E$25, 5)</f>
        <v>263.15789473684202</v>
      </c>
      <c r="J6333" s="1">
        <f t="shared" si="589"/>
        <v>428.57142857142799</v>
      </c>
      <c r="K6333" s="47">
        <f t="shared" si="590"/>
        <v>8.0177245163307571</v>
      </c>
      <c r="L6333" s="48">
        <f>Solar!K6350/1000*Variables!$B$3</f>
        <v>0</v>
      </c>
      <c r="M6333">
        <f>IF(E6333=1, VLOOKUP(D6333, Sheet1!$A$2:$C$26, 2), Sheet1!$C$3)</f>
        <v>0.25796000000000002</v>
      </c>
      <c r="N6333" s="1">
        <f>'Electricity Rates'!$J$2</f>
        <v>0.24729999999999999</v>
      </c>
      <c r="O6333" s="145">
        <f>L6333-K6333</f>
        <v>-8.0177245163307571</v>
      </c>
      <c r="P6333">
        <f t="shared" si="591"/>
        <v>1.9827832728885961</v>
      </c>
      <c r="Q6333">
        <f>IF(O6333&gt;0, IF(Q6332+O6333*Variables!$B$5&lt;Variables!$B$4, Q6332+O6333*Variables!$B$5, Variables!$B$4), IF(Q6332&gt;-O6333, Q6332+O6333/Variables!$B$5, 0))</f>
        <v>3.5630328890563625</v>
      </c>
      <c r="R6333">
        <f>IF(O6333&gt;0, 0, IF(Q6332&gt;-O6333, 0, -O6333 - Q6332*Variables!$B$5))</f>
        <v>0</v>
      </c>
      <c r="S6333">
        <f t="shared" si="592"/>
        <v>0</v>
      </c>
      <c r="T6333">
        <f t="shared" si="593"/>
        <v>0</v>
      </c>
    </row>
    <row r="6334" spans="1:20" x14ac:dyDescent="0.3">
      <c r="A6334" s="3">
        <f t="shared" si="588"/>
        <v>43364</v>
      </c>
      <c r="B6334">
        <v>9</v>
      </c>
      <c r="C6334">
        <v>21</v>
      </c>
      <c r="D6334">
        <v>21</v>
      </c>
      <c r="E6334">
        <v>1</v>
      </c>
      <c r="F6334" s="1">
        <f>VLOOKUP(A6334,Weather!$A$1:$E$366, 5)</f>
        <v>1</v>
      </c>
      <c r="G6334" s="1">
        <f>VLOOKUP(D6334, Fall!$A$1:$E$25, 2)</f>
        <v>366.07142857142799</v>
      </c>
      <c r="H6334" s="1">
        <f>VLOOKUP(D6334, Fall!$A$1:$E$25, 3)</f>
        <v>305.62638808916603</v>
      </c>
      <c r="I6334" s="1">
        <f>VLOOKUP(D6334, Fall!$A$1:$E$25, 5)</f>
        <v>271.929824561403</v>
      </c>
      <c r="J6334" s="1">
        <f t="shared" si="589"/>
        <v>366.07142857142799</v>
      </c>
      <c r="K6334" s="47">
        <f t="shared" si="590"/>
        <v>6.8484730243658545</v>
      </c>
      <c r="L6334" s="48">
        <f>Solar!K6351/1000*Variables!$B$3</f>
        <v>0</v>
      </c>
      <c r="M6334">
        <f>IF(E6334=1, VLOOKUP(D6334, Sheet1!$A$2:$C$26, 2), Sheet1!$C$3)</f>
        <v>0.25796000000000002</v>
      </c>
      <c r="N6334" s="1">
        <f>'Electricity Rates'!$J$2</f>
        <v>0.24729999999999999</v>
      </c>
      <c r="O6334" s="145">
        <f>L6334-K6334</f>
        <v>-6.8484730243658545</v>
      </c>
      <c r="P6334">
        <f t="shared" si="591"/>
        <v>1.6936273789256757</v>
      </c>
      <c r="Q6334">
        <f>IF(O6334&gt;0, IF(Q6333+O6334*Variables!$B$5&lt;Variables!$B$4, Q6333+O6334*Variables!$B$5, Variables!$B$4), IF(Q6333&gt;-O6334, Q6333+O6334/Variables!$B$5, 0))</f>
        <v>0</v>
      </c>
      <c r="R6334">
        <f>IF(O6334&gt;0, 0, IF(Q6333&gt;-O6334, 0, -O6334 - Q6333*Variables!$B$5))</f>
        <v>3.4992221086528739</v>
      </c>
      <c r="S6334">
        <f t="shared" si="592"/>
        <v>0.90265933514809538</v>
      </c>
      <c r="T6334">
        <f t="shared" si="593"/>
        <v>0</v>
      </c>
    </row>
    <row r="6335" spans="1:20" x14ac:dyDescent="0.3">
      <c r="A6335" s="3">
        <f t="shared" si="588"/>
        <v>43364</v>
      </c>
      <c r="B6335">
        <v>9</v>
      </c>
      <c r="C6335">
        <v>21</v>
      </c>
      <c r="D6335">
        <v>22</v>
      </c>
      <c r="E6335">
        <v>1</v>
      </c>
      <c r="F6335" s="1">
        <f>VLOOKUP(A6335,Weather!$A$1:$E$366, 5)</f>
        <v>1</v>
      </c>
      <c r="G6335" s="1">
        <f>VLOOKUP(D6335, Fall!$A$1:$E$25, 2)</f>
        <v>330.35714285714198</v>
      </c>
      <c r="H6335" s="1">
        <f>VLOOKUP(D6335, Fall!$A$1:$E$25, 3)</f>
        <v>272.33281237147202</v>
      </c>
      <c r="I6335" s="1">
        <f>VLOOKUP(D6335, Fall!$A$1:$E$25, 5)</f>
        <v>254.385964912281</v>
      </c>
      <c r="J6335" s="1">
        <f t="shared" si="589"/>
        <v>330.35714285714198</v>
      </c>
      <c r="K6335" s="47">
        <f t="shared" si="590"/>
        <v>6.1803293146716172</v>
      </c>
      <c r="L6335" s="48">
        <f>Solar!K6352/1000*Variables!$B$3</f>
        <v>0</v>
      </c>
      <c r="M6335">
        <f>IF(E6335=1, VLOOKUP(D6335, Sheet1!$A$2:$C$26, 2), Sheet1!$C$3)</f>
        <v>0.18637999999999999</v>
      </c>
      <c r="N6335" s="1">
        <f>'Electricity Rates'!$J$2</f>
        <v>0.24729999999999999</v>
      </c>
      <c r="O6335" s="145">
        <f>L6335-K6335</f>
        <v>-6.1803293146716172</v>
      </c>
      <c r="P6335">
        <f t="shared" si="591"/>
        <v>1.5283954395182908</v>
      </c>
      <c r="Q6335">
        <f>IF(O6335&gt;0, IF(Q6334+O6335*Variables!$B$5&lt;Variables!$B$4, Q6334+O6335*Variables!$B$5, Variables!$B$4), IF(Q6334&gt;-O6335, Q6334+O6335/Variables!$B$5, 0))</f>
        <v>0</v>
      </c>
      <c r="R6335">
        <f>IF(O6335&gt;0, 0, IF(Q6334&gt;-O6335, 0, -O6335 - Q6334*Variables!$B$5))</f>
        <v>6.1803293146716172</v>
      </c>
      <c r="S6335">
        <f t="shared" si="592"/>
        <v>1.151889777668496</v>
      </c>
      <c r="T6335">
        <f t="shared" si="593"/>
        <v>0</v>
      </c>
    </row>
    <row r="6336" spans="1:20" x14ac:dyDescent="0.3">
      <c r="A6336" s="3">
        <f t="shared" si="588"/>
        <v>43364</v>
      </c>
      <c r="B6336">
        <v>9</v>
      </c>
      <c r="C6336">
        <v>21</v>
      </c>
      <c r="D6336">
        <v>23</v>
      </c>
      <c r="E6336">
        <v>1</v>
      </c>
      <c r="F6336" s="1">
        <f>VLOOKUP(A6336,Weather!$A$1:$E$366, 5)</f>
        <v>1</v>
      </c>
      <c r="G6336" s="1">
        <f>VLOOKUP(D6336, Fall!$A$1:$E$25, 2)</f>
        <v>303.57142857142799</v>
      </c>
      <c r="H6336" s="1">
        <f>VLOOKUP(D6336, Fall!$A$1:$E$25, 3)</f>
        <v>252.67335691371099</v>
      </c>
      <c r="I6336" s="1">
        <f>VLOOKUP(D6336, Fall!$A$1:$E$25, 5)</f>
        <v>254.385964912281</v>
      </c>
      <c r="J6336" s="1">
        <f t="shared" si="589"/>
        <v>303.57142857142799</v>
      </c>
      <c r="K6336" s="47">
        <f t="shared" si="590"/>
        <v>5.6792215324009501</v>
      </c>
      <c r="L6336" s="48">
        <f>Solar!K6353/1000*Variables!$B$3</f>
        <v>0</v>
      </c>
      <c r="M6336">
        <f>IF(E6336=1, VLOOKUP(D6336, Sheet1!$A$2:$C$26, 2), Sheet1!$C$3)</f>
        <v>0.18637999999999999</v>
      </c>
      <c r="N6336" s="1">
        <f>'Electricity Rates'!$J$2</f>
        <v>0.24729999999999999</v>
      </c>
      <c r="O6336" s="145">
        <f>L6336-K6336</f>
        <v>-5.6792215324009501</v>
      </c>
      <c r="P6336">
        <f t="shared" si="591"/>
        <v>1.4044714849627549</v>
      </c>
      <c r="Q6336">
        <f>IF(O6336&gt;0, IF(Q6335+O6336*Variables!$B$5&lt;Variables!$B$4, Q6335+O6336*Variables!$B$5, Variables!$B$4), IF(Q6335&gt;-O6336, Q6335+O6336/Variables!$B$5, 0))</f>
        <v>0</v>
      </c>
      <c r="R6336">
        <f>IF(O6336&gt;0, 0, IF(Q6335&gt;-O6336, 0, -O6336 - Q6335*Variables!$B$5))</f>
        <v>5.6792215324009501</v>
      </c>
      <c r="S6336">
        <f t="shared" si="592"/>
        <v>1.0584933092088891</v>
      </c>
      <c r="T6336">
        <f t="shared" si="593"/>
        <v>0</v>
      </c>
    </row>
    <row r="6337" spans="1:20" x14ac:dyDescent="0.3">
      <c r="A6337" s="3">
        <f t="shared" si="588"/>
        <v>43364</v>
      </c>
      <c r="B6337">
        <v>9</v>
      </c>
      <c r="C6337">
        <v>21</v>
      </c>
      <c r="D6337">
        <v>24</v>
      </c>
      <c r="E6337">
        <v>1</v>
      </c>
      <c r="F6337" s="1">
        <f>VLOOKUP(A6337,Weather!$A$1:$E$366, 5)</f>
        <v>1</v>
      </c>
      <c r="G6337" s="1">
        <f>VLOOKUP(D6337, Fall!$A$1:$E$25, 2)</f>
        <v>285.71428571428498</v>
      </c>
      <c r="H6337" s="1">
        <f>VLOOKUP(D6337, Fall!$A$1:$E$25, 3)</f>
        <v>237.47635107345499</v>
      </c>
      <c r="I6337" s="1">
        <f>VLOOKUP(D6337, Fall!$A$1:$E$25, 5)</f>
        <v>254.385964912281</v>
      </c>
      <c r="J6337" s="1">
        <f t="shared" si="589"/>
        <v>285.71428571428498</v>
      </c>
      <c r="K6337" s="47">
        <f t="shared" si="590"/>
        <v>5.3451496775538319</v>
      </c>
      <c r="L6337" s="48">
        <f>Solar!K6354/1000*Variables!$B$3</f>
        <v>0</v>
      </c>
      <c r="M6337">
        <f>IF(E6337=1, VLOOKUP(D6337, Sheet1!$A$2:$C$26, 2), Sheet1!$C$3)</f>
        <v>0.18637999999999999</v>
      </c>
      <c r="N6337" s="1">
        <f>'Electricity Rates'!$J$2</f>
        <v>0.24729999999999999</v>
      </c>
      <c r="O6337" s="145">
        <f>L6337-K6337</f>
        <v>-5.3451496775538319</v>
      </c>
      <c r="P6337">
        <f t="shared" si="591"/>
        <v>1.3218555152590625</v>
      </c>
      <c r="Q6337">
        <f>IF(O6337&gt;0, IF(Q6336+O6337*Variables!$B$5&lt;Variables!$B$4, Q6336+O6337*Variables!$B$5, Variables!$B$4), IF(Q6336&gt;-O6337, Q6336+O6337/Variables!$B$5, 0))</f>
        <v>0</v>
      </c>
      <c r="R6337">
        <f>IF(O6337&gt;0, 0, IF(Q6336&gt;-O6337, 0, -O6337 - Q6336*Variables!$B$5))</f>
        <v>5.3451496775538319</v>
      </c>
      <c r="S6337">
        <f t="shared" si="592"/>
        <v>0.99622899690248312</v>
      </c>
      <c r="T6337">
        <f t="shared" si="593"/>
        <v>0</v>
      </c>
    </row>
    <row r="6338" spans="1:20" x14ac:dyDescent="0.3">
      <c r="A6338" s="3">
        <f t="shared" si="588"/>
        <v>43365</v>
      </c>
      <c r="B6338">
        <v>9</v>
      </c>
      <c r="C6338">
        <v>22</v>
      </c>
      <c r="D6338">
        <v>1</v>
      </c>
      <c r="E6338">
        <v>0</v>
      </c>
      <c r="F6338" s="1">
        <f>VLOOKUP(A6338,Weather!$A$1:$E$366, 5)</f>
        <v>1</v>
      </c>
      <c r="G6338" s="1">
        <f>VLOOKUP(D6338, Fall!$A$1:$E$25, 2)</f>
        <v>276.78571428571399</v>
      </c>
      <c r="H6338" s="1">
        <f>VLOOKUP(D6338, Fall!$A$1:$E$25, 3)</f>
        <v>258.40056395394299</v>
      </c>
      <c r="I6338" s="1">
        <f>VLOOKUP(D6338, Fall!$A$1:$E$25, 5)</f>
        <v>254.385964912281</v>
      </c>
      <c r="J6338" s="1">
        <f t="shared" si="589"/>
        <v>254.385964912281</v>
      </c>
      <c r="K6338" s="47">
        <f t="shared" si="590"/>
        <v>4.7590587041378596</v>
      </c>
      <c r="L6338" s="48">
        <f>Solar!K6355/1000*Variables!$B$3</f>
        <v>0</v>
      </c>
      <c r="M6338">
        <f>IF(E6338=1, VLOOKUP(D6338, Sheet1!$A$2:$C$26, 2), Sheet1!$C$3)</f>
        <v>0.18637999999999999</v>
      </c>
      <c r="N6338" s="1">
        <f>'Electricity Rates'!$J$2</f>
        <v>0.24729999999999999</v>
      </c>
      <c r="O6338" s="145">
        <f>L6338-K6338</f>
        <v>-4.7590587041378596</v>
      </c>
      <c r="P6338">
        <f t="shared" si="591"/>
        <v>1.1769152175332926</v>
      </c>
      <c r="Q6338">
        <f>IF(O6338&gt;0, IF(Q6337+O6338*Variables!$B$5&lt;Variables!$B$4, Q6337+O6338*Variables!$B$5, Variables!$B$4), IF(Q6337&gt;-O6338, Q6337+O6338/Variables!$B$5, 0))</f>
        <v>0</v>
      </c>
      <c r="R6338">
        <f>IF(O6338&gt;0, 0, IF(Q6337&gt;-O6338, 0, -O6338 - Q6337*Variables!$B$5))</f>
        <v>4.7590587041378596</v>
      </c>
      <c r="S6338">
        <f t="shared" si="592"/>
        <v>0.88699336127721418</v>
      </c>
      <c r="T6338">
        <f t="shared" si="593"/>
        <v>0</v>
      </c>
    </row>
    <row r="6339" spans="1:20" x14ac:dyDescent="0.3">
      <c r="A6339" s="3">
        <f t="shared" ref="A6339:A6402" si="594">DATE(2018, B6339, C6339)</f>
        <v>43365</v>
      </c>
      <c r="B6339">
        <v>9</v>
      </c>
      <c r="C6339">
        <v>22</v>
      </c>
      <c r="D6339">
        <v>2</v>
      </c>
      <c r="E6339">
        <v>0</v>
      </c>
      <c r="F6339" s="1">
        <f>VLOOKUP(A6339,Weather!$A$1:$E$366, 5)</f>
        <v>1</v>
      </c>
      <c r="G6339" s="1">
        <f>VLOOKUP(D6339, Fall!$A$1:$E$25, 2)</f>
        <v>272.32142857142799</v>
      </c>
      <c r="H6339" s="1">
        <f>VLOOKUP(D6339, Fall!$A$1:$E$25, 3)</f>
        <v>244.53669616981199</v>
      </c>
      <c r="I6339" s="1">
        <f>VLOOKUP(D6339, Fall!$A$1:$E$25, 5)</f>
        <v>254.385964912281</v>
      </c>
      <c r="J6339" s="1">
        <f t="shared" ref="J6339:J6402" si="595">IF(E6339=0, I6339, H6339 + (G6339-H6339)*F6339)</f>
        <v>254.385964912281</v>
      </c>
      <c r="K6339" s="47">
        <f t="shared" ref="K6339:K6402" si="596">J6339*1000/53453</f>
        <v>4.7590587041378596</v>
      </c>
      <c r="L6339" s="48">
        <f>Solar!K6356/1000*Variables!$B$3</f>
        <v>0</v>
      </c>
      <c r="M6339">
        <f>IF(E6339=1, VLOOKUP(D6339, Sheet1!$A$2:$C$26, 2), Sheet1!$C$3)</f>
        <v>0.18637999999999999</v>
      </c>
      <c r="N6339" s="1">
        <f>'Electricity Rates'!$J$2</f>
        <v>0.24729999999999999</v>
      </c>
      <c r="O6339" s="145">
        <f>L6339-K6339</f>
        <v>-4.7590587041378596</v>
      </c>
      <c r="P6339">
        <f t="shared" ref="P6339:P6402" si="597">N6339*K6339</f>
        <v>1.1769152175332926</v>
      </c>
      <c r="Q6339">
        <f>IF(O6339&gt;0, IF(Q6338+O6339*Variables!$B$5&lt;Variables!$B$4, Q6338+O6339*Variables!$B$5, Variables!$B$4), IF(Q6338&gt;-O6339, Q6338+O6339/Variables!$B$5, 0))</f>
        <v>0</v>
      </c>
      <c r="R6339">
        <f>IF(O6339&gt;0, 0, IF(Q6338&gt;-O6339, 0, -O6339 - Q6338*Variables!$B$5))</f>
        <v>4.7590587041378596</v>
      </c>
      <c r="S6339">
        <f t="shared" ref="S6339:S6402" si="598">R6339*M6339</f>
        <v>0.88699336127721418</v>
      </c>
      <c r="T6339">
        <f t="shared" ref="T6339:T6402" si="599">IF(AND(R6339&gt;0, M6339&gt;0.3), 1, 0)</f>
        <v>0</v>
      </c>
    </row>
    <row r="6340" spans="1:20" x14ac:dyDescent="0.3">
      <c r="A6340" s="3">
        <f t="shared" si="594"/>
        <v>43365</v>
      </c>
      <c r="B6340">
        <v>9</v>
      </c>
      <c r="C6340">
        <v>22</v>
      </c>
      <c r="D6340">
        <v>3</v>
      </c>
      <c r="E6340">
        <v>0</v>
      </c>
      <c r="F6340" s="1">
        <f>VLOOKUP(A6340,Weather!$A$1:$E$366, 5)</f>
        <v>1</v>
      </c>
      <c r="G6340" s="1">
        <f>VLOOKUP(D6340, Fall!$A$1:$E$25, 2)</f>
        <v>272.32142857142799</v>
      </c>
      <c r="H6340" s="1">
        <f>VLOOKUP(D6340, Fall!$A$1:$E$25, 3)</f>
        <v>252.565207174747</v>
      </c>
      <c r="I6340" s="1">
        <f>VLOOKUP(D6340, Fall!$A$1:$E$25, 5)</f>
        <v>254.385964912281</v>
      </c>
      <c r="J6340" s="1">
        <f t="shared" si="595"/>
        <v>254.385964912281</v>
      </c>
      <c r="K6340" s="47">
        <f t="shared" si="596"/>
        <v>4.7590587041378596</v>
      </c>
      <c r="L6340" s="48">
        <f>Solar!K6357/1000*Variables!$B$3</f>
        <v>0</v>
      </c>
      <c r="M6340">
        <f>IF(E6340=1, VLOOKUP(D6340, Sheet1!$A$2:$C$26, 2), Sheet1!$C$3)</f>
        <v>0.18637999999999999</v>
      </c>
      <c r="N6340" s="1">
        <f>'Electricity Rates'!$J$2</f>
        <v>0.24729999999999999</v>
      </c>
      <c r="O6340" s="145">
        <f>L6340-K6340</f>
        <v>-4.7590587041378596</v>
      </c>
      <c r="P6340">
        <f t="shared" si="597"/>
        <v>1.1769152175332926</v>
      </c>
      <c r="Q6340">
        <f>IF(O6340&gt;0, IF(Q6339+O6340*Variables!$B$5&lt;Variables!$B$4, Q6339+O6340*Variables!$B$5, Variables!$B$4), IF(Q6339&gt;-O6340, Q6339+O6340/Variables!$B$5, 0))</f>
        <v>0</v>
      </c>
      <c r="R6340">
        <f>IF(O6340&gt;0, 0, IF(Q6339&gt;-O6340, 0, -O6340 - Q6339*Variables!$B$5))</f>
        <v>4.7590587041378596</v>
      </c>
      <c r="S6340">
        <f t="shared" si="598"/>
        <v>0.88699336127721418</v>
      </c>
      <c r="T6340">
        <f t="shared" si="599"/>
        <v>0</v>
      </c>
    </row>
    <row r="6341" spans="1:20" x14ac:dyDescent="0.3">
      <c r="A6341" s="3">
        <f t="shared" si="594"/>
        <v>43365</v>
      </c>
      <c r="B6341">
        <v>9</v>
      </c>
      <c r="C6341">
        <v>22</v>
      </c>
      <c r="D6341">
        <v>4</v>
      </c>
      <c r="E6341">
        <v>0</v>
      </c>
      <c r="F6341" s="1">
        <f>VLOOKUP(A6341,Weather!$A$1:$E$366, 5)</f>
        <v>1</v>
      </c>
      <c r="G6341" s="1">
        <f>VLOOKUP(D6341, Fall!$A$1:$E$25, 2)</f>
        <v>272.32142857142799</v>
      </c>
      <c r="H6341" s="1">
        <f>VLOOKUP(D6341, Fall!$A$1:$E$25, 3)</f>
        <v>267.50020564283898</v>
      </c>
      <c r="I6341" s="1">
        <f>VLOOKUP(D6341, Fall!$A$1:$E$25, 5)</f>
        <v>254.385964912281</v>
      </c>
      <c r="J6341" s="1">
        <f t="shared" si="595"/>
        <v>254.385964912281</v>
      </c>
      <c r="K6341" s="47">
        <f t="shared" si="596"/>
        <v>4.7590587041378596</v>
      </c>
      <c r="L6341" s="48">
        <f>Solar!K6358/1000*Variables!$B$3</f>
        <v>0</v>
      </c>
      <c r="M6341">
        <f>IF(E6341=1, VLOOKUP(D6341, Sheet1!$A$2:$C$26, 2), Sheet1!$C$3)</f>
        <v>0.18637999999999999</v>
      </c>
      <c r="N6341" s="1">
        <f>'Electricity Rates'!$J$2</f>
        <v>0.24729999999999999</v>
      </c>
      <c r="O6341" s="145">
        <f>L6341-K6341</f>
        <v>-4.7590587041378596</v>
      </c>
      <c r="P6341">
        <f t="shared" si="597"/>
        <v>1.1769152175332926</v>
      </c>
      <c r="Q6341">
        <f>IF(O6341&gt;0, IF(Q6340+O6341*Variables!$B$5&lt;Variables!$B$4, Q6340+O6341*Variables!$B$5, Variables!$B$4), IF(Q6340&gt;-O6341, Q6340+O6341/Variables!$B$5, 0))</f>
        <v>0</v>
      </c>
      <c r="R6341">
        <f>IF(O6341&gt;0, 0, IF(Q6340&gt;-O6341, 0, -O6341 - Q6340*Variables!$B$5))</f>
        <v>4.7590587041378596</v>
      </c>
      <c r="S6341">
        <f t="shared" si="598"/>
        <v>0.88699336127721418</v>
      </c>
      <c r="T6341">
        <f t="shared" si="599"/>
        <v>0</v>
      </c>
    </row>
    <row r="6342" spans="1:20" x14ac:dyDescent="0.3">
      <c r="A6342" s="3">
        <f t="shared" si="594"/>
        <v>43365</v>
      </c>
      <c r="B6342">
        <v>9</v>
      </c>
      <c r="C6342">
        <v>22</v>
      </c>
      <c r="D6342">
        <v>5</v>
      </c>
      <c r="E6342">
        <v>0</v>
      </c>
      <c r="F6342" s="1">
        <f>VLOOKUP(A6342,Weather!$A$1:$E$366, 5)</f>
        <v>1</v>
      </c>
      <c r="G6342" s="1">
        <f>VLOOKUP(D6342, Fall!$A$1:$E$25, 2)</f>
        <v>303.57142857142799</v>
      </c>
      <c r="H6342" s="1">
        <f>VLOOKUP(D6342, Fall!$A$1:$E$25, 3)</f>
        <v>277.41442782172697</v>
      </c>
      <c r="I6342" s="1">
        <f>VLOOKUP(D6342, Fall!$A$1:$E$25, 5)</f>
        <v>254.385964912281</v>
      </c>
      <c r="J6342" s="1">
        <f t="shared" si="595"/>
        <v>254.385964912281</v>
      </c>
      <c r="K6342" s="47">
        <f t="shared" si="596"/>
        <v>4.7590587041378596</v>
      </c>
      <c r="L6342" s="48">
        <f>Solar!K6359/1000*Variables!$B$3</f>
        <v>0</v>
      </c>
      <c r="M6342">
        <f>IF(E6342=1, VLOOKUP(D6342, Sheet1!$A$2:$C$26, 2), Sheet1!$C$3)</f>
        <v>0.18637999999999999</v>
      </c>
      <c r="N6342" s="1">
        <f>'Electricity Rates'!$J$2</f>
        <v>0.24729999999999999</v>
      </c>
      <c r="O6342" s="145">
        <f>L6342-K6342</f>
        <v>-4.7590587041378596</v>
      </c>
      <c r="P6342">
        <f t="shared" si="597"/>
        <v>1.1769152175332926</v>
      </c>
      <c r="Q6342">
        <f>IF(O6342&gt;0, IF(Q6341+O6342*Variables!$B$5&lt;Variables!$B$4, Q6341+O6342*Variables!$B$5, Variables!$B$4), IF(Q6341&gt;-O6342, Q6341+O6342/Variables!$B$5, 0))</f>
        <v>0</v>
      </c>
      <c r="R6342">
        <f>IF(O6342&gt;0, 0, IF(Q6341&gt;-O6342, 0, -O6342 - Q6341*Variables!$B$5))</f>
        <v>4.7590587041378596</v>
      </c>
      <c r="S6342">
        <f t="shared" si="598"/>
        <v>0.88699336127721418</v>
      </c>
      <c r="T6342">
        <f t="shared" si="599"/>
        <v>0</v>
      </c>
    </row>
    <row r="6343" spans="1:20" x14ac:dyDescent="0.3">
      <c r="A6343" s="3">
        <f t="shared" si="594"/>
        <v>43365</v>
      </c>
      <c r="B6343">
        <v>9</v>
      </c>
      <c r="C6343">
        <v>22</v>
      </c>
      <c r="D6343">
        <v>6</v>
      </c>
      <c r="E6343">
        <v>0</v>
      </c>
      <c r="F6343" s="1">
        <f>VLOOKUP(A6343,Weather!$A$1:$E$366, 5)</f>
        <v>1</v>
      </c>
      <c r="G6343" s="1">
        <f>VLOOKUP(D6343, Fall!$A$1:$E$25, 2)</f>
        <v>401.78571428571399</v>
      </c>
      <c r="H6343" s="1">
        <f>VLOOKUP(D6343, Fall!$A$1:$E$25, 3)</f>
        <v>309.98601628691301</v>
      </c>
      <c r="I6343" s="1">
        <f>VLOOKUP(D6343, Fall!$A$1:$E$25, 5)</f>
        <v>271.929824561403</v>
      </c>
      <c r="J6343" s="1">
        <f t="shared" si="595"/>
        <v>271.929824561403</v>
      </c>
      <c r="K6343" s="47">
        <f t="shared" si="596"/>
        <v>5.0872696492507998</v>
      </c>
      <c r="L6343" s="48">
        <f>Solar!K6360/1000*Variables!$B$3</f>
        <v>0</v>
      </c>
      <c r="M6343">
        <f>IF(E6343=1, VLOOKUP(D6343, Sheet1!$A$2:$C$26, 2), Sheet1!$C$3)</f>
        <v>0.18637999999999999</v>
      </c>
      <c r="N6343" s="1">
        <f>'Electricity Rates'!$J$2</f>
        <v>0.24729999999999999</v>
      </c>
      <c r="O6343" s="145">
        <f>L6343-K6343</f>
        <v>-5.0872696492507998</v>
      </c>
      <c r="P6343">
        <f t="shared" si="597"/>
        <v>1.2580817842597227</v>
      </c>
      <c r="Q6343">
        <f>IF(O6343&gt;0, IF(Q6342+O6343*Variables!$B$5&lt;Variables!$B$4, Q6342+O6343*Variables!$B$5, Variables!$B$4), IF(Q6342&gt;-O6343, Q6342+O6343/Variables!$B$5, 0))</f>
        <v>0</v>
      </c>
      <c r="R6343">
        <f>IF(O6343&gt;0, 0, IF(Q6342&gt;-O6343, 0, -O6343 - Q6342*Variables!$B$5))</f>
        <v>5.0872696492507998</v>
      </c>
      <c r="S6343">
        <f t="shared" si="598"/>
        <v>0.94816531722736397</v>
      </c>
      <c r="T6343">
        <f t="shared" si="599"/>
        <v>0</v>
      </c>
    </row>
    <row r="6344" spans="1:20" x14ac:dyDescent="0.3">
      <c r="A6344" s="3">
        <f t="shared" si="594"/>
        <v>43365</v>
      </c>
      <c r="B6344">
        <v>9</v>
      </c>
      <c r="C6344">
        <v>22</v>
      </c>
      <c r="D6344">
        <v>7</v>
      </c>
      <c r="E6344">
        <v>0</v>
      </c>
      <c r="F6344" s="1">
        <f>VLOOKUP(A6344,Weather!$A$1:$E$366, 5)</f>
        <v>1</v>
      </c>
      <c r="G6344" s="1">
        <f>VLOOKUP(D6344, Fall!$A$1:$E$25, 2)</f>
        <v>593.74999999999898</v>
      </c>
      <c r="H6344" s="1">
        <f>VLOOKUP(D6344, Fall!$A$1:$E$25, 3)</f>
        <v>390.39236653779699</v>
      </c>
      <c r="I6344" s="1">
        <f>VLOOKUP(D6344, Fall!$A$1:$E$25, 5)</f>
        <v>263.15789473684202</v>
      </c>
      <c r="J6344" s="1">
        <f t="shared" si="595"/>
        <v>263.15789473684202</v>
      </c>
      <c r="K6344" s="47">
        <f t="shared" si="596"/>
        <v>4.9231641766943302</v>
      </c>
      <c r="L6344" s="48">
        <f>Solar!K6361/1000*Variables!$B$3</f>
        <v>1.9176499999999999</v>
      </c>
      <c r="M6344">
        <f>IF(E6344=1, VLOOKUP(D6344, Sheet1!$A$2:$C$26, 2), Sheet1!$C$3)</f>
        <v>0.18637999999999999</v>
      </c>
      <c r="N6344" s="1">
        <f>'Electricity Rates'!$J$2</f>
        <v>0.24729999999999999</v>
      </c>
      <c r="O6344" s="145">
        <f>L6344-K6344</f>
        <v>-3.0055141766943301</v>
      </c>
      <c r="P6344">
        <f t="shared" si="597"/>
        <v>1.2174985008965078</v>
      </c>
      <c r="Q6344">
        <f>IF(O6344&gt;0, IF(Q6343+O6344*Variables!$B$5&lt;Variables!$B$4, Q6343+O6344*Variables!$B$5, Variables!$B$4), IF(Q6343&gt;-O6344, Q6343+O6344/Variables!$B$5, 0))</f>
        <v>0</v>
      </c>
      <c r="R6344">
        <f>IF(O6344&gt;0, 0, IF(Q6343&gt;-O6344, 0, -O6344 - Q6343*Variables!$B$5))</f>
        <v>3.0055141766943301</v>
      </c>
      <c r="S6344">
        <f t="shared" si="598"/>
        <v>0.56016773225228922</v>
      </c>
      <c r="T6344">
        <f t="shared" si="599"/>
        <v>0</v>
      </c>
    </row>
    <row r="6345" spans="1:20" x14ac:dyDescent="0.3">
      <c r="A6345" s="3">
        <f t="shared" si="594"/>
        <v>43365</v>
      </c>
      <c r="B6345">
        <v>9</v>
      </c>
      <c r="C6345">
        <v>22</v>
      </c>
      <c r="D6345">
        <v>8</v>
      </c>
      <c r="E6345">
        <v>0</v>
      </c>
      <c r="F6345" s="1">
        <f>VLOOKUP(A6345,Weather!$A$1:$E$366, 5)</f>
        <v>1</v>
      </c>
      <c r="G6345" s="1">
        <f>VLOOKUP(D6345, Fall!$A$1:$E$25, 2)</f>
        <v>866.07142857142799</v>
      </c>
      <c r="H6345" s="1">
        <f>VLOOKUP(D6345, Fall!$A$1:$E$25, 3)</f>
        <v>561.61059471909198</v>
      </c>
      <c r="I6345" s="1">
        <f>VLOOKUP(D6345, Fall!$A$1:$E$25, 5)</f>
        <v>271.929824561403</v>
      </c>
      <c r="J6345" s="1">
        <f t="shared" si="595"/>
        <v>271.929824561403</v>
      </c>
      <c r="K6345" s="47">
        <f t="shared" si="596"/>
        <v>5.0872696492507998</v>
      </c>
      <c r="L6345" s="48">
        <f>Solar!K6362/1000*Variables!$B$3</f>
        <v>10.889600000000002</v>
      </c>
      <c r="M6345">
        <f>IF(E6345=1, VLOOKUP(D6345, Sheet1!$A$2:$C$26, 2), Sheet1!$C$3)</f>
        <v>0.18637999999999999</v>
      </c>
      <c r="N6345" s="1">
        <f>'Electricity Rates'!$J$2</f>
        <v>0.24729999999999999</v>
      </c>
      <c r="O6345" s="145">
        <f>L6345-K6345</f>
        <v>5.8023303507492017</v>
      </c>
      <c r="P6345">
        <f t="shared" si="597"/>
        <v>1.2580817842597227</v>
      </c>
      <c r="Q6345">
        <f>IF(O6345&gt;0, IF(Q6344+O6345*Variables!$B$5&lt;Variables!$B$4, Q6344+O6345*Variables!$B$5, Variables!$B$4), IF(Q6344&gt;-O6345, Q6344+O6345/Variables!$B$5, 0))</f>
        <v>5.454190529704249</v>
      </c>
      <c r="R6345">
        <f>IF(O6345&gt;0, 0, IF(Q6344&gt;-O6345, 0, -O6345 - Q6344*Variables!$B$5))</f>
        <v>0</v>
      </c>
      <c r="S6345">
        <f t="shared" si="598"/>
        <v>0</v>
      </c>
      <c r="T6345">
        <f t="shared" si="599"/>
        <v>0</v>
      </c>
    </row>
    <row r="6346" spans="1:20" x14ac:dyDescent="0.3">
      <c r="A6346" s="3">
        <f t="shared" si="594"/>
        <v>43365</v>
      </c>
      <c r="B6346">
        <v>9</v>
      </c>
      <c r="C6346">
        <v>22</v>
      </c>
      <c r="D6346">
        <v>9</v>
      </c>
      <c r="E6346">
        <v>0</v>
      </c>
      <c r="F6346" s="1">
        <f>VLOOKUP(A6346,Weather!$A$1:$E$366, 5)</f>
        <v>1</v>
      </c>
      <c r="G6346" s="1">
        <f>VLOOKUP(D6346, Fall!$A$1:$E$25, 2)</f>
        <v>1080.3571428571399</v>
      </c>
      <c r="H6346" s="1">
        <f>VLOOKUP(D6346, Fall!$A$1:$E$25, 3)</f>
        <v>760.17932055605797</v>
      </c>
      <c r="I6346" s="1">
        <f>VLOOKUP(D6346, Fall!$A$1:$E$25, 5)</f>
        <v>311.40350877192998</v>
      </c>
      <c r="J6346" s="1">
        <f t="shared" si="595"/>
        <v>311.40350877192998</v>
      </c>
      <c r="K6346" s="47">
        <f t="shared" si="596"/>
        <v>5.8257442757549622</v>
      </c>
      <c r="L6346" s="48">
        <f>Solar!K6363/1000*Variables!$B$3</f>
        <v>21.156999999999996</v>
      </c>
      <c r="M6346">
        <f>IF(E6346=1, VLOOKUP(D6346, Sheet1!$A$2:$C$26, 2), Sheet1!$C$3)</f>
        <v>0.18637999999999999</v>
      </c>
      <c r="N6346" s="1">
        <f>'Electricity Rates'!$J$2</f>
        <v>0.24729999999999999</v>
      </c>
      <c r="O6346" s="145">
        <f>L6346-K6346</f>
        <v>15.331255724245034</v>
      </c>
      <c r="P6346">
        <f t="shared" si="597"/>
        <v>1.4407065593942021</v>
      </c>
      <c r="Q6346">
        <f>IF(O6346&gt;0, IF(Q6345+O6346*Variables!$B$5&lt;Variables!$B$4, Q6345+O6346*Variables!$B$5, Variables!$B$4), IF(Q6345&gt;-O6346, Q6345+O6346/Variables!$B$5, 0))</f>
        <v>19.865570910494583</v>
      </c>
      <c r="R6346">
        <f>IF(O6346&gt;0, 0, IF(Q6345&gt;-O6346, 0, -O6346 - Q6345*Variables!$B$5))</f>
        <v>0</v>
      </c>
      <c r="S6346">
        <f t="shared" si="598"/>
        <v>0</v>
      </c>
      <c r="T6346">
        <f t="shared" si="599"/>
        <v>0</v>
      </c>
    </row>
    <row r="6347" spans="1:20" x14ac:dyDescent="0.3">
      <c r="A6347" s="3">
        <f t="shared" si="594"/>
        <v>43365</v>
      </c>
      <c r="B6347">
        <v>9</v>
      </c>
      <c r="C6347">
        <v>22</v>
      </c>
      <c r="D6347">
        <v>10</v>
      </c>
      <c r="E6347">
        <v>0</v>
      </c>
      <c r="F6347" s="1">
        <f>VLOOKUP(A6347,Weather!$A$1:$E$366, 5)</f>
        <v>1</v>
      </c>
      <c r="G6347" s="1">
        <f>VLOOKUP(D6347, Fall!$A$1:$E$25, 2)</f>
        <v>1205.3571428571399</v>
      </c>
      <c r="H6347" s="1">
        <f>VLOOKUP(D6347, Fall!$A$1:$E$25, 3)</f>
        <v>904.12930821748796</v>
      </c>
      <c r="I6347" s="1">
        <f>VLOOKUP(D6347, Fall!$A$1:$E$25, 5)</f>
        <v>359.64912280701702</v>
      </c>
      <c r="J6347" s="1">
        <f t="shared" si="595"/>
        <v>359.64912280701702</v>
      </c>
      <c r="K6347" s="47">
        <f t="shared" si="596"/>
        <v>6.7283243748155765</v>
      </c>
      <c r="L6347" s="48">
        <f>Solar!K6364/1000*Variables!$B$3</f>
        <v>29.114999999999995</v>
      </c>
      <c r="M6347">
        <f>IF(E6347=1, VLOOKUP(D6347, Sheet1!$A$2:$C$26, 2), Sheet1!$C$3)</f>
        <v>0.18637999999999999</v>
      </c>
      <c r="N6347" s="1">
        <f>'Electricity Rates'!$J$2</f>
        <v>0.24729999999999999</v>
      </c>
      <c r="O6347" s="145">
        <f>L6347-K6347</f>
        <v>22.386675625184417</v>
      </c>
      <c r="P6347">
        <f t="shared" si="597"/>
        <v>1.663914617891892</v>
      </c>
      <c r="Q6347">
        <f>IF(O6347&gt;0, IF(Q6346+O6347*Variables!$B$5&lt;Variables!$B$4, Q6346+O6347*Variables!$B$5, Variables!$B$4), IF(Q6346&gt;-O6347, Q6346+O6347/Variables!$B$5, 0))</f>
        <v>40.909045998167933</v>
      </c>
      <c r="R6347">
        <f>IF(O6347&gt;0, 0, IF(Q6346&gt;-O6347, 0, -O6347 - Q6346*Variables!$B$5))</f>
        <v>0</v>
      </c>
      <c r="S6347">
        <f t="shared" si="598"/>
        <v>0</v>
      </c>
      <c r="T6347">
        <f t="shared" si="599"/>
        <v>0</v>
      </c>
    </row>
    <row r="6348" spans="1:20" x14ac:dyDescent="0.3">
      <c r="A6348" s="3">
        <f t="shared" si="594"/>
        <v>43365</v>
      </c>
      <c r="B6348">
        <v>9</v>
      </c>
      <c r="C6348">
        <v>22</v>
      </c>
      <c r="D6348">
        <v>11</v>
      </c>
      <c r="E6348">
        <v>0</v>
      </c>
      <c r="F6348" s="1">
        <f>VLOOKUP(A6348,Weather!$A$1:$E$366, 5)</f>
        <v>1</v>
      </c>
      <c r="G6348" s="1">
        <f>VLOOKUP(D6348, Fall!$A$1:$E$25, 2)</f>
        <v>1290.17857142857</v>
      </c>
      <c r="H6348" s="1">
        <f>VLOOKUP(D6348, Fall!$A$1:$E$25, 3)</f>
        <v>975.19947355433101</v>
      </c>
      <c r="I6348" s="1">
        <f>VLOOKUP(D6348, Fall!$A$1:$E$25, 5)</f>
        <v>377.19298245613999</v>
      </c>
      <c r="J6348" s="1">
        <f t="shared" si="595"/>
        <v>377.19298245613999</v>
      </c>
      <c r="K6348" s="47">
        <f t="shared" si="596"/>
        <v>7.0565353199285354</v>
      </c>
      <c r="L6348" s="48">
        <f>Solar!K6365/1000*Variables!$B$3</f>
        <v>34.380099999999999</v>
      </c>
      <c r="M6348">
        <f>IF(E6348=1, VLOOKUP(D6348, Sheet1!$A$2:$C$26, 2), Sheet1!$C$3)</f>
        <v>0.18637999999999999</v>
      </c>
      <c r="N6348" s="1">
        <f>'Electricity Rates'!$J$2</f>
        <v>0.24729999999999999</v>
      </c>
      <c r="O6348" s="145">
        <f>L6348-K6348</f>
        <v>27.323564680071463</v>
      </c>
      <c r="P6348">
        <f t="shared" si="597"/>
        <v>1.7450811846183267</v>
      </c>
      <c r="Q6348">
        <f>IF(O6348&gt;0, IF(Q6347+O6348*Variables!$B$5&lt;Variables!$B$4, Q6347+O6348*Variables!$B$5, Variables!$B$4), IF(Q6347&gt;-O6348, Q6347+O6348/Variables!$B$5, 0))</f>
        <v>66.593196797435112</v>
      </c>
      <c r="R6348">
        <f>IF(O6348&gt;0, 0, IF(Q6347&gt;-O6348, 0, -O6348 - Q6347*Variables!$B$5))</f>
        <v>0</v>
      </c>
      <c r="S6348">
        <f t="shared" si="598"/>
        <v>0</v>
      </c>
      <c r="T6348">
        <f t="shared" si="599"/>
        <v>0</v>
      </c>
    </row>
    <row r="6349" spans="1:20" x14ac:dyDescent="0.3">
      <c r="A6349" s="3">
        <f t="shared" si="594"/>
        <v>43365</v>
      </c>
      <c r="B6349">
        <v>9</v>
      </c>
      <c r="C6349">
        <v>22</v>
      </c>
      <c r="D6349">
        <v>12</v>
      </c>
      <c r="E6349">
        <v>0</v>
      </c>
      <c r="F6349" s="1">
        <f>VLOOKUP(A6349,Weather!$A$1:$E$366, 5)</f>
        <v>1</v>
      </c>
      <c r="G6349" s="1">
        <f>VLOOKUP(D6349, Fall!$A$1:$E$25, 2)</f>
        <v>1366.07142857142</v>
      </c>
      <c r="H6349" s="1">
        <f>VLOOKUP(D6349, Fall!$A$1:$E$25, 3)</f>
        <v>996.442378876367</v>
      </c>
      <c r="I6349" s="1">
        <f>VLOOKUP(D6349, Fall!$A$1:$E$25, 5)</f>
        <v>368.42105263157799</v>
      </c>
      <c r="J6349" s="1">
        <f t="shared" si="595"/>
        <v>368.42105263157799</v>
      </c>
      <c r="K6349" s="47">
        <f t="shared" si="596"/>
        <v>6.8924298473720462</v>
      </c>
      <c r="L6349" s="48">
        <f>Solar!K6366/1000*Variables!$B$3</f>
        <v>38.330650000000006</v>
      </c>
      <c r="M6349">
        <f>IF(E6349=1, VLOOKUP(D6349, Sheet1!$A$2:$C$26, 2), Sheet1!$C$3)</f>
        <v>0.18637999999999999</v>
      </c>
      <c r="N6349" s="1">
        <f>'Electricity Rates'!$J$2</f>
        <v>0.24729999999999999</v>
      </c>
      <c r="O6349" s="145">
        <f>L6349-K6349</f>
        <v>31.438220152627959</v>
      </c>
      <c r="P6349">
        <f t="shared" si="597"/>
        <v>1.7044979012551069</v>
      </c>
      <c r="Q6349">
        <f>IF(O6349&gt;0, IF(Q6348+O6349*Variables!$B$5&lt;Variables!$B$4, Q6348+O6349*Variables!$B$5, Variables!$B$4), IF(Q6348&gt;-O6349, Q6348+O6349/Variables!$B$5, 0))</f>
        <v>96.14512374090539</v>
      </c>
      <c r="R6349">
        <f>IF(O6349&gt;0, 0, IF(Q6348&gt;-O6349, 0, -O6349 - Q6348*Variables!$B$5))</f>
        <v>0</v>
      </c>
      <c r="S6349">
        <f t="shared" si="598"/>
        <v>0</v>
      </c>
      <c r="T6349">
        <f t="shared" si="599"/>
        <v>0</v>
      </c>
    </row>
    <row r="6350" spans="1:20" x14ac:dyDescent="0.3">
      <c r="A6350" s="3">
        <f t="shared" si="594"/>
        <v>43365</v>
      </c>
      <c r="B6350">
        <v>9</v>
      </c>
      <c r="C6350">
        <v>22</v>
      </c>
      <c r="D6350">
        <v>13</v>
      </c>
      <c r="E6350">
        <v>0</v>
      </c>
      <c r="F6350" s="1">
        <f>VLOOKUP(A6350,Weather!$A$1:$E$366, 5)</f>
        <v>1</v>
      </c>
      <c r="G6350" s="1">
        <f>VLOOKUP(D6350, Fall!$A$1:$E$25, 2)</f>
        <v>1446.42857142857</v>
      </c>
      <c r="H6350" s="1">
        <f>VLOOKUP(D6350, Fall!$A$1:$E$25, 3)</f>
        <v>1031.4839187299399</v>
      </c>
      <c r="I6350" s="1">
        <f>VLOOKUP(D6350, Fall!$A$1:$E$25, 5)</f>
        <v>350.87719298245599</v>
      </c>
      <c r="J6350" s="1">
        <f t="shared" si="595"/>
        <v>350.87719298245599</v>
      </c>
      <c r="K6350" s="47">
        <f t="shared" si="596"/>
        <v>6.564218902259106</v>
      </c>
      <c r="L6350" s="48">
        <f>Solar!K6367/1000*Variables!$B$3</f>
        <v>38.716099999999997</v>
      </c>
      <c r="M6350">
        <f>IF(E6350=1, VLOOKUP(D6350, Sheet1!$A$2:$C$26, 2), Sheet1!$C$3)</f>
        <v>0.18637999999999999</v>
      </c>
      <c r="N6350" s="1">
        <f>'Electricity Rates'!$J$2</f>
        <v>0.24729999999999999</v>
      </c>
      <c r="O6350" s="145">
        <f>L6350-K6350</f>
        <v>32.15188109774089</v>
      </c>
      <c r="P6350">
        <f t="shared" si="597"/>
        <v>1.6233313345286768</v>
      </c>
      <c r="Q6350">
        <f>IF(O6350&gt;0, IF(Q6349+O6350*Variables!$B$5&lt;Variables!$B$4, Q6349+O6350*Variables!$B$5, Variables!$B$4), IF(Q6349&gt;-O6350, Q6349+O6350/Variables!$B$5, 0))</f>
        <v>100</v>
      </c>
      <c r="R6350">
        <f>IF(O6350&gt;0, 0, IF(Q6349&gt;-O6350, 0, -O6350 - Q6349*Variables!$B$5))</f>
        <v>0</v>
      </c>
      <c r="S6350">
        <f t="shared" si="598"/>
        <v>0</v>
      </c>
      <c r="T6350">
        <f t="shared" si="599"/>
        <v>0</v>
      </c>
    </row>
    <row r="6351" spans="1:20" x14ac:dyDescent="0.3">
      <c r="A6351" s="3">
        <f t="shared" si="594"/>
        <v>43365</v>
      </c>
      <c r="B6351">
        <v>9</v>
      </c>
      <c r="C6351">
        <v>22</v>
      </c>
      <c r="D6351">
        <v>14</v>
      </c>
      <c r="E6351">
        <v>0</v>
      </c>
      <c r="F6351" s="1">
        <f>VLOOKUP(A6351,Weather!$A$1:$E$366, 5)</f>
        <v>1</v>
      </c>
      <c r="G6351" s="1">
        <f>VLOOKUP(D6351, Fall!$A$1:$E$25, 2)</f>
        <v>1482.1428571428501</v>
      </c>
      <c r="H6351" s="1">
        <f>VLOOKUP(D6351, Fall!$A$1:$E$25, 3)</f>
        <v>1052.56230978037</v>
      </c>
      <c r="I6351" s="1">
        <f>VLOOKUP(D6351, Fall!$A$1:$E$25, 5)</f>
        <v>342.105263157894</v>
      </c>
      <c r="J6351" s="1">
        <f t="shared" si="595"/>
        <v>342.105263157894</v>
      </c>
      <c r="K6351" s="47">
        <f t="shared" si="596"/>
        <v>6.4001134297026177</v>
      </c>
      <c r="L6351" s="48">
        <f>Solar!K6368/1000*Variables!$B$3</f>
        <v>35.604900000000001</v>
      </c>
      <c r="M6351">
        <f>IF(E6351=1, VLOOKUP(D6351, Sheet1!$A$2:$C$26, 2), Sheet1!$C$3)</f>
        <v>0.18637999999999999</v>
      </c>
      <c r="N6351" s="1">
        <f>'Electricity Rates'!$J$2</f>
        <v>0.24729999999999999</v>
      </c>
      <c r="O6351" s="145">
        <f>L6351-K6351</f>
        <v>29.204786570297383</v>
      </c>
      <c r="P6351">
        <f t="shared" si="597"/>
        <v>1.5827480511654572</v>
      </c>
      <c r="Q6351">
        <f>IF(O6351&gt;0, IF(Q6350+O6351*Variables!$B$5&lt;Variables!$B$4, Q6350+O6351*Variables!$B$5, Variables!$B$4), IF(Q6350&gt;-O6351, Q6350+O6351/Variables!$B$5, 0))</f>
        <v>100</v>
      </c>
      <c r="R6351">
        <f>IF(O6351&gt;0, 0, IF(Q6350&gt;-O6351, 0, -O6351 - Q6350*Variables!$B$5))</f>
        <v>0</v>
      </c>
      <c r="S6351">
        <f t="shared" si="598"/>
        <v>0</v>
      </c>
      <c r="T6351">
        <f t="shared" si="599"/>
        <v>0</v>
      </c>
    </row>
    <row r="6352" spans="1:20" x14ac:dyDescent="0.3">
      <c r="A6352" s="3">
        <f t="shared" si="594"/>
        <v>43365</v>
      </c>
      <c r="B6352">
        <v>9</v>
      </c>
      <c r="C6352">
        <v>22</v>
      </c>
      <c r="D6352">
        <v>15</v>
      </c>
      <c r="E6352">
        <v>0</v>
      </c>
      <c r="F6352" s="1">
        <f>VLOOKUP(A6352,Weather!$A$1:$E$366, 5)</f>
        <v>1</v>
      </c>
      <c r="G6352" s="1">
        <f>VLOOKUP(D6352, Fall!$A$1:$E$25, 2)</f>
        <v>1437.5</v>
      </c>
      <c r="H6352" s="1">
        <f>VLOOKUP(D6352, Fall!$A$1:$E$25, 3)</f>
        <v>1060.00658057086</v>
      </c>
      <c r="I6352" s="1">
        <f>VLOOKUP(D6352, Fall!$A$1:$E$25, 5)</f>
        <v>328.94736842105198</v>
      </c>
      <c r="J6352" s="1">
        <f t="shared" si="595"/>
        <v>328.94736842105198</v>
      </c>
      <c r="K6352" s="47">
        <f t="shared" si="596"/>
        <v>6.1539552208679025</v>
      </c>
      <c r="L6352" s="48">
        <f>Solar!K6369/1000*Variables!$B$3</f>
        <v>30.068250000000003</v>
      </c>
      <c r="M6352">
        <f>IF(E6352=1, VLOOKUP(D6352, Sheet1!$A$2:$C$26, 2), Sheet1!$C$3)</f>
        <v>0.18637999999999999</v>
      </c>
      <c r="N6352" s="1">
        <f>'Electricity Rates'!$J$2</f>
        <v>0.24729999999999999</v>
      </c>
      <c r="O6352" s="145">
        <f>L6352-K6352</f>
        <v>23.914294779132099</v>
      </c>
      <c r="P6352">
        <f t="shared" si="597"/>
        <v>1.5218731261206322</v>
      </c>
      <c r="Q6352">
        <f>IF(O6352&gt;0, IF(Q6351+O6352*Variables!$B$5&lt;Variables!$B$4, Q6351+O6352*Variables!$B$5, Variables!$B$4), IF(Q6351&gt;-O6352, Q6351+O6352/Variables!$B$5, 0))</f>
        <v>100</v>
      </c>
      <c r="R6352">
        <f>IF(O6352&gt;0, 0, IF(Q6351&gt;-O6352, 0, -O6352 - Q6351*Variables!$B$5))</f>
        <v>0</v>
      </c>
      <c r="S6352">
        <f t="shared" si="598"/>
        <v>0</v>
      </c>
      <c r="T6352">
        <f t="shared" si="599"/>
        <v>0</v>
      </c>
    </row>
    <row r="6353" spans="1:20" x14ac:dyDescent="0.3">
      <c r="A6353" s="3">
        <f t="shared" si="594"/>
        <v>43365</v>
      </c>
      <c r="B6353">
        <v>9</v>
      </c>
      <c r="C6353">
        <v>22</v>
      </c>
      <c r="D6353">
        <v>16</v>
      </c>
      <c r="E6353">
        <v>0</v>
      </c>
      <c r="F6353" s="1">
        <f>VLOOKUP(A6353,Weather!$A$1:$E$366, 5)</f>
        <v>1</v>
      </c>
      <c r="G6353" s="1">
        <f>VLOOKUP(D6353, Fall!$A$1:$E$25, 2)</f>
        <v>1348.2142857142801</v>
      </c>
      <c r="H6353" s="1">
        <f>VLOOKUP(D6353, Fall!$A$1:$E$25, 3)</f>
        <v>1003.98947108661</v>
      </c>
      <c r="I6353" s="1">
        <f>VLOOKUP(D6353, Fall!$A$1:$E$25, 5)</f>
        <v>298.24561403508801</v>
      </c>
      <c r="J6353" s="1">
        <f t="shared" si="595"/>
        <v>298.24561403508801</v>
      </c>
      <c r="K6353" s="47">
        <f t="shared" si="596"/>
        <v>5.5795860669202471</v>
      </c>
      <c r="L6353" s="48">
        <f>Solar!K6370/1000*Variables!$B$3</f>
        <v>22.160050000000002</v>
      </c>
      <c r="M6353">
        <f>IF(E6353=1, VLOOKUP(D6353, Sheet1!$A$2:$C$26, 2), Sheet1!$C$3)</f>
        <v>0.18637999999999999</v>
      </c>
      <c r="N6353" s="1">
        <f>'Electricity Rates'!$J$2</f>
        <v>0.24729999999999999</v>
      </c>
      <c r="O6353" s="145">
        <f>L6353-K6353</f>
        <v>16.580463933079756</v>
      </c>
      <c r="P6353">
        <f t="shared" si="597"/>
        <v>1.3798316343493771</v>
      </c>
      <c r="Q6353">
        <f>IF(O6353&gt;0, IF(Q6352+O6353*Variables!$B$5&lt;Variables!$B$4, Q6352+O6353*Variables!$B$5, Variables!$B$4), IF(Q6352&gt;-O6353, Q6352+O6353/Variables!$B$5, 0))</f>
        <v>100</v>
      </c>
      <c r="R6353">
        <f>IF(O6353&gt;0, 0, IF(Q6352&gt;-O6353, 0, -O6353 - Q6352*Variables!$B$5))</f>
        <v>0</v>
      </c>
      <c r="S6353">
        <f t="shared" si="598"/>
        <v>0</v>
      </c>
      <c r="T6353">
        <f t="shared" si="599"/>
        <v>0</v>
      </c>
    </row>
    <row r="6354" spans="1:20" x14ac:dyDescent="0.3">
      <c r="A6354" s="3">
        <f t="shared" si="594"/>
        <v>43365</v>
      </c>
      <c r="B6354">
        <v>9</v>
      </c>
      <c r="C6354">
        <v>22</v>
      </c>
      <c r="D6354">
        <v>17</v>
      </c>
      <c r="E6354">
        <v>0</v>
      </c>
      <c r="F6354" s="1">
        <f>VLOOKUP(A6354,Weather!$A$1:$E$366, 5)</f>
        <v>1</v>
      </c>
      <c r="G6354" s="1">
        <f>VLOOKUP(D6354, Fall!$A$1:$E$25, 2)</f>
        <v>1080.3571428571399</v>
      </c>
      <c r="H6354" s="1">
        <f>VLOOKUP(D6354, Fall!$A$1:$E$25, 3)</f>
        <v>794.90091642515802</v>
      </c>
      <c r="I6354" s="1">
        <f>VLOOKUP(D6354, Fall!$A$1:$E$25, 5)</f>
        <v>263.15789473684202</v>
      </c>
      <c r="J6354" s="1">
        <f t="shared" si="595"/>
        <v>263.15789473684202</v>
      </c>
      <c r="K6354" s="47">
        <f t="shared" si="596"/>
        <v>4.9231641766943302</v>
      </c>
      <c r="L6354" s="48">
        <f>Solar!K6371/1000*Variables!$B$3</f>
        <v>11.852500000000001</v>
      </c>
      <c r="M6354">
        <f>IF(E6354=1, VLOOKUP(D6354, Sheet1!$A$2:$C$26, 2), Sheet1!$C$3)</f>
        <v>0.18637999999999999</v>
      </c>
      <c r="N6354" s="1">
        <f>'Electricity Rates'!$J$2</f>
        <v>0.24729999999999999</v>
      </c>
      <c r="O6354" s="145">
        <f>L6354-K6354</f>
        <v>6.9293358233056708</v>
      </c>
      <c r="P6354">
        <f t="shared" si="597"/>
        <v>1.2174985008965078</v>
      </c>
      <c r="Q6354">
        <f>IF(O6354&gt;0, IF(Q6353+O6354*Variables!$B$5&lt;Variables!$B$4, Q6353+O6354*Variables!$B$5, Variables!$B$4), IF(Q6353&gt;-O6354, Q6353+O6354/Variables!$B$5, 0))</f>
        <v>100</v>
      </c>
      <c r="R6354">
        <f>IF(O6354&gt;0, 0, IF(Q6353&gt;-O6354, 0, -O6354 - Q6353*Variables!$B$5))</f>
        <v>0</v>
      </c>
      <c r="S6354">
        <f t="shared" si="598"/>
        <v>0</v>
      </c>
      <c r="T6354">
        <f t="shared" si="599"/>
        <v>0</v>
      </c>
    </row>
    <row r="6355" spans="1:20" x14ac:dyDescent="0.3">
      <c r="A6355" s="3">
        <f t="shared" si="594"/>
        <v>43365</v>
      </c>
      <c r="B6355">
        <v>9</v>
      </c>
      <c r="C6355">
        <v>22</v>
      </c>
      <c r="D6355">
        <v>18</v>
      </c>
      <c r="E6355">
        <v>0</v>
      </c>
      <c r="F6355" s="1">
        <f>VLOOKUP(A6355,Weather!$A$1:$E$366, 5)</f>
        <v>1</v>
      </c>
      <c r="G6355" s="1">
        <f>VLOOKUP(D6355, Fall!$A$1:$E$25, 2)</f>
        <v>678.57142857142799</v>
      </c>
      <c r="H6355" s="1">
        <f>VLOOKUP(D6355, Fall!$A$1:$E$25, 3)</f>
        <v>583.61400485626905</v>
      </c>
      <c r="I6355" s="1">
        <f>VLOOKUP(D6355, Fall!$A$1:$E$25, 5)</f>
        <v>280.70175438596499</v>
      </c>
      <c r="J6355" s="1">
        <f t="shared" si="595"/>
        <v>280.70175438596499</v>
      </c>
      <c r="K6355" s="47">
        <f t="shared" si="596"/>
        <v>5.251375121807289</v>
      </c>
      <c r="L6355" s="48">
        <f>Solar!K6372/1000*Variables!$B$3</f>
        <v>2.3396500000000002</v>
      </c>
      <c r="M6355">
        <f>IF(E6355=1, VLOOKUP(D6355, Sheet1!$A$2:$C$26, 2), Sheet1!$C$3)</f>
        <v>0.18637999999999999</v>
      </c>
      <c r="N6355" s="1">
        <f>'Electricity Rates'!$J$2</f>
        <v>0.24729999999999999</v>
      </c>
      <c r="O6355" s="145">
        <f>L6355-K6355</f>
        <v>-2.9117251218072888</v>
      </c>
      <c r="P6355">
        <f t="shared" si="597"/>
        <v>1.2986650676229425</v>
      </c>
      <c r="Q6355">
        <f>IF(O6355&gt;0, IF(Q6354+O6355*Variables!$B$5&lt;Variables!$B$4, Q6354+O6355*Variables!$B$5, Variables!$B$4), IF(Q6354&gt;-O6355, Q6354+O6355/Variables!$B$5, 0))</f>
        <v>96.902420083183742</v>
      </c>
      <c r="R6355">
        <f>IF(O6355&gt;0, 0, IF(Q6354&gt;-O6355, 0, -O6355 - Q6354*Variables!$B$5))</f>
        <v>0</v>
      </c>
      <c r="S6355">
        <f t="shared" si="598"/>
        <v>0</v>
      </c>
      <c r="T6355">
        <f t="shared" si="599"/>
        <v>0</v>
      </c>
    </row>
    <row r="6356" spans="1:20" x14ac:dyDescent="0.3">
      <c r="A6356" s="3">
        <f t="shared" si="594"/>
        <v>43365</v>
      </c>
      <c r="B6356">
        <v>9</v>
      </c>
      <c r="C6356">
        <v>22</v>
      </c>
      <c r="D6356">
        <v>19</v>
      </c>
      <c r="E6356">
        <v>0</v>
      </c>
      <c r="F6356" s="1">
        <f>VLOOKUP(A6356,Weather!$A$1:$E$366, 5)</f>
        <v>1</v>
      </c>
      <c r="G6356" s="1">
        <f>VLOOKUP(D6356, Fall!$A$1:$E$25, 2)</f>
        <v>517.85714285714198</v>
      </c>
      <c r="H6356" s="1">
        <f>VLOOKUP(D6356, Fall!$A$1:$E$25, 3)</f>
        <v>442.60593718179598</v>
      </c>
      <c r="I6356" s="1">
        <f>VLOOKUP(D6356, Fall!$A$1:$E$25, 5)</f>
        <v>289.47368421052602</v>
      </c>
      <c r="J6356" s="1">
        <f t="shared" si="595"/>
        <v>289.47368421052602</v>
      </c>
      <c r="K6356" s="47">
        <f t="shared" si="596"/>
        <v>5.4154805943637587</v>
      </c>
      <c r="L6356" s="48">
        <f>Solar!K6373/1000*Variables!$B$3</f>
        <v>0</v>
      </c>
      <c r="M6356">
        <f>IF(E6356=1, VLOOKUP(D6356, Sheet1!$A$2:$C$26, 2), Sheet1!$C$3)</f>
        <v>0.18637999999999999</v>
      </c>
      <c r="N6356" s="1">
        <f>'Electricity Rates'!$J$2</f>
        <v>0.24729999999999999</v>
      </c>
      <c r="O6356" s="145">
        <f>L6356-K6356</f>
        <v>-5.4154805943637587</v>
      </c>
      <c r="P6356">
        <f t="shared" si="597"/>
        <v>1.3392483509861575</v>
      </c>
      <c r="Q6356">
        <f>IF(O6356&gt;0, IF(Q6355+O6356*Variables!$B$5&lt;Variables!$B$4, Q6355+O6356*Variables!$B$5, Variables!$B$4), IF(Q6355&gt;-O6356, Q6355+O6356/Variables!$B$5, 0))</f>
        <v>91.141270514711664</v>
      </c>
      <c r="R6356">
        <f>IF(O6356&gt;0, 0, IF(Q6355&gt;-O6356, 0, -O6356 - Q6355*Variables!$B$5))</f>
        <v>0</v>
      </c>
      <c r="S6356">
        <f t="shared" si="598"/>
        <v>0</v>
      </c>
      <c r="T6356">
        <f t="shared" si="599"/>
        <v>0</v>
      </c>
    </row>
    <row r="6357" spans="1:20" x14ac:dyDescent="0.3">
      <c r="A6357" s="3">
        <f t="shared" si="594"/>
        <v>43365</v>
      </c>
      <c r="B6357">
        <v>9</v>
      </c>
      <c r="C6357">
        <v>22</v>
      </c>
      <c r="D6357">
        <v>20</v>
      </c>
      <c r="E6357">
        <v>0</v>
      </c>
      <c r="F6357" s="1">
        <f>VLOOKUP(A6357,Weather!$A$1:$E$366, 5)</f>
        <v>1</v>
      </c>
      <c r="G6357" s="1">
        <f>VLOOKUP(D6357, Fall!$A$1:$E$25, 2)</f>
        <v>428.57142857142799</v>
      </c>
      <c r="H6357" s="1">
        <f>VLOOKUP(D6357, Fall!$A$1:$E$25, 3)</f>
        <v>354.11608052009001</v>
      </c>
      <c r="I6357" s="1">
        <f>VLOOKUP(D6357, Fall!$A$1:$E$25, 5)</f>
        <v>263.15789473684202</v>
      </c>
      <c r="J6357" s="1">
        <f t="shared" si="595"/>
        <v>263.15789473684202</v>
      </c>
      <c r="K6357" s="47">
        <f t="shared" si="596"/>
        <v>4.9231641766943302</v>
      </c>
      <c r="L6357" s="48">
        <f>Solar!K6374/1000*Variables!$B$3</f>
        <v>0</v>
      </c>
      <c r="M6357">
        <f>IF(E6357=1, VLOOKUP(D6357, Sheet1!$A$2:$C$26, 2), Sheet1!$C$3)</f>
        <v>0.18637999999999999</v>
      </c>
      <c r="N6357" s="1">
        <f>'Electricity Rates'!$J$2</f>
        <v>0.24729999999999999</v>
      </c>
      <c r="O6357" s="145">
        <f>L6357-K6357</f>
        <v>-4.9231641766943302</v>
      </c>
      <c r="P6357">
        <f t="shared" si="597"/>
        <v>1.2174985008965078</v>
      </c>
      <c r="Q6357">
        <f>IF(O6357&gt;0, IF(Q6356+O6357*Variables!$B$5&lt;Variables!$B$4, Q6356+O6357*Variables!$B$5, Variables!$B$4), IF(Q6356&gt;-O6357, Q6356+O6357/Variables!$B$5, 0))</f>
        <v>85.903861816100672</v>
      </c>
      <c r="R6357">
        <f>IF(O6357&gt;0, 0, IF(Q6356&gt;-O6357, 0, -O6357 - Q6356*Variables!$B$5))</f>
        <v>0</v>
      </c>
      <c r="S6357">
        <f t="shared" si="598"/>
        <v>0</v>
      </c>
      <c r="T6357">
        <f t="shared" si="599"/>
        <v>0</v>
      </c>
    </row>
    <row r="6358" spans="1:20" x14ac:dyDescent="0.3">
      <c r="A6358" s="3">
        <f t="shared" si="594"/>
        <v>43365</v>
      </c>
      <c r="B6358">
        <v>9</v>
      </c>
      <c r="C6358">
        <v>22</v>
      </c>
      <c r="D6358">
        <v>21</v>
      </c>
      <c r="E6358">
        <v>0</v>
      </c>
      <c r="F6358" s="1">
        <f>VLOOKUP(A6358,Weather!$A$1:$E$366, 5)</f>
        <v>1</v>
      </c>
      <c r="G6358" s="1">
        <f>VLOOKUP(D6358, Fall!$A$1:$E$25, 2)</f>
        <v>366.07142857142799</v>
      </c>
      <c r="H6358" s="1">
        <f>VLOOKUP(D6358, Fall!$A$1:$E$25, 3)</f>
        <v>305.62638808916603</v>
      </c>
      <c r="I6358" s="1">
        <f>VLOOKUP(D6358, Fall!$A$1:$E$25, 5)</f>
        <v>271.929824561403</v>
      </c>
      <c r="J6358" s="1">
        <f t="shared" si="595"/>
        <v>271.929824561403</v>
      </c>
      <c r="K6358" s="47">
        <f t="shared" si="596"/>
        <v>5.0872696492507998</v>
      </c>
      <c r="L6358" s="48">
        <f>Solar!K6375/1000*Variables!$B$3</f>
        <v>0</v>
      </c>
      <c r="M6358">
        <f>IF(E6358=1, VLOOKUP(D6358, Sheet1!$A$2:$C$26, 2), Sheet1!$C$3)</f>
        <v>0.18637999999999999</v>
      </c>
      <c r="N6358" s="1">
        <f>'Electricity Rates'!$J$2</f>
        <v>0.24729999999999999</v>
      </c>
      <c r="O6358" s="145">
        <f>L6358-K6358</f>
        <v>-5.0872696492507998</v>
      </c>
      <c r="P6358">
        <f t="shared" si="597"/>
        <v>1.2580817842597227</v>
      </c>
      <c r="Q6358">
        <f>IF(O6358&gt;0, IF(Q6357+O6358*Variables!$B$5&lt;Variables!$B$4, Q6357+O6358*Variables!$B$5, Variables!$B$4), IF(Q6357&gt;-O6358, Q6357+O6358/Variables!$B$5, 0))</f>
        <v>80.491872827535985</v>
      </c>
      <c r="R6358">
        <f>IF(O6358&gt;0, 0, IF(Q6357&gt;-O6358, 0, -O6358 - Q6357*Variables!$B$5))</f>
        <v>0</v>
      </c>
      <c r="S6358">
        <f t="shared" si="598"/>
        <v>0</v>
      </c>
      <c r="T6358">
        <f t="shared" si="599"/>
        <v>0</v>
      </c>
    </row>
    <row r="6359" spans="1:20" x14ac:dyDescent="0.3">
      <c r="A6359" s="3">
        <f t="shared" si="594"/>
        <v>43365</v>
      </c>
      <c r="B6359">
        <v>9</v>
      </c>
      <c r="C6359">
        <v>22</v>
      </c>
      <c r="D6359">
        <v>22</v>
      </c>
      <c r="E6359">
        <v>0</v>
      </c>
      <c r="F6359" s="1">
        <f>VLOOKUP(A6359,Weather!$A$1:$E$366, 5)</f>
        <v>1</v>
      </c>
      <c r="G6359" s="1">
        <f>VLOOKUP(D6359, Fall!$A$1:$E$25, 2)</f>
        <v>330.35714285714198</v>
      </c>
      <c r="H6359" s="1">
        <f>VLOOKUP(D6359, Fall!$A$1:$E$25, 3)</f>
        <v>272.33281237147202</v>
      </c>
      <c r="I6359" s="1">
        <f>VLOOKUP(D6359, Fall!$A$1:$E$25, 5)</f>
        <v>254.385964912281</v>
      </c>
      <c r="J6359" s="1">
        <f t="shared" si="595"/>
        <v>254.385964912281</v>
      </c>
      <c r="K6359" s="47">
        <f t="shared" si="596"/>
        <v>4.7590587041378596</v>
      </c>
      <c r="L6359" s="48">
        <f>Solar!K6376/1000*Variables!$B$3</f>
        <v>0</v>
      </c>
      <c r="M6359">
        <f>IF(E6359=1, VLOOKUP(D6359, Sheet1!$A$2:$C$26, 2), Sheet1!$C$3)</f>
        <v>0.18637999999999999</v>
      </c>
      <c r="N6359" s="1">
        <f>'Electricity Rates'!$J$2</f>
        <v>0.24729999999999999</v>
      </c>
      <c r="O6359" s="145">
        <f>L6359-K6359</f>
        <v>-4.7590587041378596</v>
      </c>
      <c r="P6359">
        <f t="shared" si="597"/>
        <v>1.1769152175332926</v>
      </c>
      <c r="Q6359">
        <f>IF(O6359&gt;0, IF(Q6358+O6359*Variables!$B$5&lt;Variables!$B$4, Q6358+O6359*Variables!$B$5, Variables!$B$4), IF(Q6358&gt;-O6359, Q6358+O6359/Variables!$B$5, 0))</f>
        <v>75.429044418878689</v>
      </c>
      <c r="R6359">
        <f>IF(O6359&gt;0, 0, IF(Q6358&gt;-O6359, 0, -O6359 - Q6358*Variables!$B$5))</f>
        <v>0</v>
      </c>
      <c r="S6359">
        <f t="shared" si="598"/>
        <v>0</v>
      </c>
      <c r="T6359">
        <f t="shared" si="599"/>
        <v>0</v>
      </c>
    </row>
    <row r="6360" spans="1:20" x14ac:dyDescent="0.3">
      <c r="A6360" s="3">
        <f t="shared" si="594"/>
        <v>43365</v>
      </c>
      <c r="B6360">
        <v>9</v>
      </c>
      <c r="C6360">
        <v>22</v>
      </c>
      <c r="D6360">
        <v>23</v>
      </c>
      <c r="E6360">
        <v>0</v>
      </c>
      <c r="F6360" s="1">
        <f>VLOOKUP(A6360,Weather!$A$1:$E$366, 5)</f>
        <v>1</v>
      </c>
      <c r="G6360" s="1">
        <f>VLOOKUP(D6360, Fall!$A$1:$E$25, 2)</f>
        <v>303.57142857142799</v>
      </c>
      <c r="H6360" s="1">
        <f>VLOOKUP(D6360, Fall!$A$1:$E$25, 3)</f>
        <v>252.67335691371099</v>
      </c>
      <c r="I6360" s="1">
        <f>VLOOKUP(D6360, Fall!$A$1:$E$25, 5)</f>
        <v>254.385964912281</v>
      </c>
      <c r="J6360" s="1">
        <f t="shared" si="595"/>
        <v>254.385964912281</v>
      </c>
      <c r="K6360" s="47">
        <f t="shared" si="596"/>
        <v>4.7590587041378596</v>
      </c>
      <c r="L6360" s="48">
        <f>Solar!K6377/1000*Variables!$B$3</f>
        <v>0</v>
      </c>
      <c r="M6360">
        <f>IF(E6360=1, VLOOKUP(D6360, Sheet1!$A$2:$C$26, 2), Sheet1!$C$3)</f>
        <v>0.18637999999999999</v>
      </c>
      <c r="N6360" s="1">
        <f>'Electricity Rates'!$J$2</f>
        <v>0.24729999999999999</v>
      </c>
      <c r="O6360" s="145">
        <f>L6360-K6360</f>
        <v>-4.7590587041378596</v>
      </c>
      <c r="P6360">
        <f t="shared" si="597"/>
        <v>1.1769152175332926</v>
      </c>
      <c r="Q6360">
        <f>IF(O6360&gt;0, IF(Q6359+O6360*Variables!$B$5&lt;Variables!$B$4, Q6359+O6360*Variables!$B$5, Variables!$B$4), IF(Q6359&gt;-O6360, Q6359+O6360/Variables!$B$5, 0))</f>
        <v>70.366216010221393</v>
      </c>
      <c r="R6360">
        <f>IF(O6360&gt;0, 0, IF(Q6359&gt;-O6360, 0, -O6360 - Q6359*Variables!$B$5))</f>
        <v>0</v>
      </c>
      <c r="S6360">
        <f t="shared" si="598"/>
        <v>0</v>
      </c>
      <c r="T6360">
        <f t="shared" si="599"/>
        <v>0</v>
      </c>
    </row>
    <row r="6361" spans="1:20" x14ac:dyDescent="0.3">
      <c r="A6361" s="3">
        <f t="shared" si="594"/>
        <v>43365</v>
      </c>
      <c r="B6361">
        <v>9</v>
      </c>
      <c r="C6361">
        <v>22</v>
      </c>
      <c r="D6361">
        <v>24</v>
      </c>
      <c r="E6361">
        <v>0</v>
      </c>
      <c r="F6361" s="1">
        <f>VLOOKUP(A6361,Weather!$A$1:$E$366, 5)</f>
        <v>1</v>
      </c>
      <c r="G6361" s="1">
        <f>VLOOKUP(D6361, Fall!$A$1:$E$25, 2)</f>
        <v>285.71428571428498</v>
      </c>
      <c r="H6361" s="1">
        <f>VLOOKUP(D6361, Fall!$A$1:$E$25, 3)</f>
        <v>237.47635107345499</v>
      </c>
      <c r="I6361" s="1">
        <f>VLOOKUP(D6361, Fall!$A$1:$E$25, 5)</f>
        <v>254.385964912281</v>
      </c>
      <c r="J6361" s="1">
        <f t="shared" si="595"/>
        <v>254.385964912281</v>
      </c>
      <c r="K6361" s="47">
        <f t="shared" si="596"/>
        <v>4.7590587041378596</v>
      </c>
      <c r="L6361" s="48">
        <f>Solar!K6378/1000*Variables!$B$3</f>
        <v>0</v>
      </c>
      <c r="M6361">
        <f>IF(E6361=1, VLOOKUP(D6361, Sheet1!$A$2:$C$26, 2), Sheet1!$C$3)</f>
        <v>0.18637999999999999</v>
      </c>
      <c r="N6361" s="1">
        <f>'Electricity Rates'!$J$2</f>
        <v>0.24729999999999999</v>
      </c>
      <c r="O6361" s="145">
        <f>L6361-K6361</f>
        <v>-4.7590587041378596</v>
      </c>
      <c r="P6361">
        <f t="shared" si="597"/>
        <v>1.1769152175332926</v>
      </c>
      <c r="Q6361">
        <f>IF(O6361&gt;0, IF(Q6360+O6361*Variables!$B$5&lt;Variables!$B$4, Q6360+O6361*Variables!$B$5, Variables!$B$4), IF(Q6360&gt;-O6361, Q6360+O6361/Variables!$B$5, 0))</f>
        <v>65.303387601564097</v>
      </c>
      <c r="R6361">
        <f>IF(O6361&gt;0, 0, IF(Q6360&gt;-O6361, 0, -O6361 - Q6360*Variables!$B$5))</f>
        <v>0</v>
      </c>
      <c r="S6361">
        <f t="shared" si="598"/>
        <v>0</v>
      </c>
      <c r="T6361">
        <f t="shared" si="599"/>
        <v>0</v>
      </c>
    </row>
    <row r="6362" spans="1:20" x14ac:dyDescent="0.3">
      <c r="A6362" s="3">
        <f t="shared" si="594"/>
        <v>43366</v>
      </c>
      <c r="B6362">
        <v>9</v>
      </c>
      <c r="C6362">
        <v>23</v>
      </c>
      <c r="D6362">
        <v>1</v>
      </c>
      <c r="E6362">
        <v>0</v>
      </c>
      <c r="F6362" s="1">
        <f>VLOOKUP(A6362,Weather!$A$1:$E$366, 5)</f>
        <v>1</v>
      </c>
      <c r="G6362" s="1">
        <f>VLOOKUP(D6362, Fall!$A$1:$E$25, 2)</f>
        <v>276.78571428571399</v>
      </c>
      <c r="H6362" s="1">
        <f>VLOOKUP(D6362, Fall!$A$1:$E$25, 3)</f>
        <v>258.40056395394299</v>
      </c>
      <c r="I6362" s="1">
        <f>VLOOKUP(D6362, Fall!$A$1:$E$25, 5)</f>
        <v>254.385964912281</v>
      </c>
      <c r="J6362" s="1">
        <f t="shared" si="595"/>
        <v>254.385964912281</v>
      </c>
      <c r="K6362" s="47">
        <f t="shared" si="596"/>
        <v>4.7590587041378596</v>
      </c>
      <c r="L6362" s="48">
        <f>Solar!K6379/1000*Variables!$B$3</f>
        <v>0</v>
      </c>
      <c r="M6362">
        <f>IF(E6362=1, VLOOKUP(D6362, Sheet1!$A$2:$C$26, 2), Sheet1!$C$3)</f>
        <v>0.18637999999999999</v>
      </c>
      <c r="N6362" s="1">
        <f>'Electricity Rates'!$J$2</f>
        <v>0.24729999999999999</v>
      </c>
      <c r="O6362" s="145">
        <f>L6362-K6362</f>
        <v>-4.7590587041378596</v>
      </c>
      <c r="P6362">
        <f t="shared" si="597"/>
        <v>1.1769152175332926</v>
      </c>
      <c r="Q6362">
        <f>IF(O6362&gt;0, IF(Q6361+O6362*Variables!$B$5&lt;Variables!$B$4, Q6361+O6362*Variables!$B$5, Variables!$B$4), IF(Q6361&gt;-O6362, Q6361+O6362/Variables!$B$5, 0))</f>
        <v>60.240559192906801</v>
      </c>
      <c r="R6362">
        <f>IF(O6362&gt;0, 0, IF(Q6361&gt;-O6362, 0, -O6362 - Q6361*Variables!$B$5))</f>
        <v>0</v>
      </c>
      <c r="S6362">
        <f t="shared" si="598"/>
        <v>0</v>
      </c>
      <c r="T6362">
        <f t="shared" si="599"/>
        <v>0</v>
      </c>
    </row>
    <row r="6363" spans="1:20" x14ac:dyDescent="0.3">
      <c r="A6363" s="3">
        <f t="shared" si="594"/>
        <v>43366</v>
      </c>
      <c r="B6363">
        <v>9</v>
      </c>
      <c r="C6363">
        <v>23</v>
      </c>
      <c r="D6363">
        <v>2</v>
      </c>
      <c r="E6363">
        <v>0</v>
      </c>
      <c r="F6363" s="1">
        <f>VLOOKUP(A6363,Weather!$A$1:$E$366, 5)</f>
        <v>1</v>
      </c>
      <c r="G6363" s="1">
        <f>VLOOKUP(D6363, Fall!$A$1:$E$25, 2)</f>
        <v>272.32142857142799</v>
      </c>
      <c r="H6363" s="1">
        <f>VLOOKUP(D6363, Fall!$A$1:$E$25, 3)</f>
        <v>244.53669616981199</v>
      </c>
      <c r="I6363" s="1">
        <f>VLOOKUP(D6363, Fall!$A$1:$E$25, 5)</f>
        <v>254.385964912281</v>
      </c>
      <c r="J6363" s="1">
        <f t="shared" si="595"/>
        <v>254.385964912281</v>
      </c>
      <c r="K6363" s="47">
        <f t="shared" si="596"/>
        <v>4.7590587041378596</v>
      </c>
      <c r="L6363" s="48">
        <f>Solar!K6380/1000*Variables!$B$3</f>
        <v>0</v>
      </c>
      <c r="M6363">
        <f>IF(E6363=1, VLOOKUP(D6363, Sheet1!$A$2:$C$26, 2), Sheet1!$C$3)</f>
        <v>0.18637999999999999</v>
      </c>
      <c r="N6363" s="1">
        <f>'Electricity Rates'!$J$2</f>
        <v>0.24729999999999999</v>
      </c>
      <c r="O6363" s="145">
        <f>L6363-K6363</f>
        <v>-4.7590587041378596</v>
      </c>
      <c r="P6363">
        <f t="shared" si="597"/>
        <v>1.1769152175332926</v>
      </c>
      <c r="Q6363">
        <f>IF(O6363&gt;0, IF(Q6362+O6363*Variables!$B$5&lt;Variables!$B$4, Q6362+O6363*Variables!$B$5, Variables!$B$4), IF(Q6362&gt;-O6363, Q6362+O6363/Variables!$B$5, 0))</f>
        <v>55.177730784249505</v>
      </c>
      <c r="R6363">
        <f>IF(O6363&gt;0, 0, IF(Q6362&gt;-O6363, 0, -O6363 - Q6362*Variables!$B$5))</f>
        <v>0</v>
      </c>
      <c r="S6363">
        <f t="shared" si="598"/>
        <v>0</v>
      </c>
      <c r="T6363">
        <f t="shared" si="599"/>
        <v>0</v>
      </c>
    </row>
    <row r="6364" spans="1:20" x14ac:dyDescent="0.3">
      <c r="A6364" s="3">
        <f t="shared" si="594"/>
        <v>43366</v>
      </c>
      <c r="B6364">
        <v>9</v>
      </c>
      <c r="C6364">
        <v>23</v>
      </c>
      <c r="D6364">
        <v>3</v>
      </c>
      <c r="E6364">
        <v>0</v>
      </c>
      <c r="F6364" s="1">
        <f>VLOOKUP(A6364,Weather!$A$1:$E$366, 5)</f>
        <v>1</v>
      </c>
      <c r="G6364" s="1">
        <f>VLOOKUP(D6364, Fall!$A$1:$E$25, 2)</f>
        <v>272.32142857142799</v>
      </c>
      <c r="H6364" s="1">
        <f>VLOOKUP(D6364, Fall!$A$1:$E$25, 3)</f>
        <v>252.565207174747</v>
      </c>
      <c r="I6364" s="1">
        <f>VLOOKUP(D6364, Fall!$A$1:$E$25, 5)</f>
        <v>254.385964912281</v>
      </c>
      <c r="J6364" s="1">
        <f t="shared" si="595"/>
        <v>254.385964912281</v>
      </c>
      <c r="K6364" s="47">
        <f t="shared" si="596"/>
        <v>4.7590587041378596</v>
      </c>
      <c r="L6364" s="48">
        <f>Solar!K6381/1000*Variables!$B$3</f>
        <v>0</v>
      </c>
      <c r="M6364">
        <f>IF(E6364=1, VLOOKUP(D6364, Sheet1!$A$2:$C$26, 2), Sheet1!$C$3)</f>
        <v>0.18637999999999999</v>
      </c>
      <c r="N6364" s="1">
        <f>'Electricity Rates'!$J$2</f>
        <v>0.24729999999999999</v>
      </c>
      <c r="O6364" s="145">
        <f>L6364-K6364</f>
        <v>-4.7590587041378596</v>
      </c>
      <c r="P6364">
        <f t="shared" si="597"/>
        <v>1.1769152175332926</v>
      </c>
      <c r="Q6364">
        <f>IF(O6364&gt;0, IF(Q6363+O6364*Variables!$B$5&lt;Variables!$B$4, Q6363+O6364*Variables!$B$5, Variables!$B$4), IF(Q6363&gt;-O6364, Q6363+O6364/Variables!$B$5, 0))</f>
        <v>50.114902375592209</v>
      </c>
      <c r="R6364">
        <f>IF(O6364&gt;0, 0, IF(Q6363&gt;-O6364, 0, -O6364 - Q6363*Variables!$B$5))</f>
        <v>0</v>
      </c>
      <c r="S6364">
        <f t="shared" si="598"/>
        <v>0</v>
      </c>
      <c r="T6364">
        <f t="shared" si="599"/>
        <v>0</v>
      </c>
    </row>
    <row r="6365" spans="1:20" x14ac:dyDescent="0.3">
      <c r="A6365" s="3">
        <f t="shared" si="594"/>
        <v>43366</v>
      </c>
      <c r="B6365">
        <v>9</v>
      </c>
      <c r="C6365">
        <v>23</v>
      </c>
      <c r="D6365">
        <v>4</v>
      </c>
      <c r="E6365">
        <v>0</v>
      </c>
      <c r="F6365" s="1">
        <f>VLOOKUP(A6365,Weather!$A$1:$E$366, 5)</f>
        <v>1</v>
      </c>
      <c r="G6365" s="1">
        <f>VLOOKUP(D6365, Fall!$A$1:$E$25, 2)</f>
        <v>272.32142857142799</v>
      </c>
      <c r="H6365" s="1">
        <f>VLOOKUP(D6365, Fall!$A$1:$E$25, 3)</f>
        <v>267.50020564283898</v>
      </c>
      <c r="I6365" s="1">
        <f>VLOOKUP(D6365, Fall!$A$1:$E$25, 5)</f>
        <v>254.385964912281</v>
      </c>
      <c r="J6365" s="1">
        <f t="shared" si="595"/>
        <v>254.385964912281</v>
      </c>
      <c r="K6365" s="47">
        <f t="shared" si="596"/>
        <v>4.7590587041378596</v>
      </c>
      <c r="L6365" s="48">
        <f>Solar!K6382/1000*Variables!$B$3</f>
        <v>0</v>
      </c>
      <c r="M6365">
        <f>IF(E6365=1, VLOOKUP(D6365, Sheet1!$A$2:$C$26, 2), Sheet1!$C$3)</f>
        <v>0.18637999999999999</v>
      </c>
      <c r="N6365" s="1">
        <f>'Electricity Rates'!$J$2</f>
        <v>0.24729999999999999</v>
      </c>
      <c r="O6365" s="145">
        <f>L6365-K6365</f>
        <v>-4.7590587041378596</v>
      </c>
      <c r="P6365">
        <f t="shared" si="597"/>
        <v>1.1769152175332926</v>
      </c>
      <c r="Q6365">
        <f>IF(O6365&gt;0, IF(Q6364+O6365*Variables!$B$5&lt;Variables!$B$4, Q6364+O6365*Variables!$B$5, Variables!$B$4), IF(Q6364&gt;-O6365, Q6364+O6365/Variables!$B$5, 0))</f>
        <v>45.052073966934913</v>
      </c>
      <c r="R6365">
        <f>IF(O6365&gt;0, 0, IF(Q6364&gt;-O6365, 0, -O6365 - Q6364*Variables!$B$5))</f>
        <v>0</v>
      </c>
      <c r="S6365">
        <f t="shared" si="598"/>
        <v>0</v>
      </c>
      <c r="T6365">
        <f t="shared" si="599"/>
        <v>0</v>
      </c>
    </row>
    <row r="6366" spans="1:20" x14ac:dyDescent="0.3">
      <c r="A6366" s="3">
        <f t="shared" si="594"/>
        <v>43366</v>
      </c>
      <c r="B6366">
        <v>9</v>
      </c>
      <c r="C6366">
        <v>23</v>
      </c>
      <c r="D6366">
        <v>5</v>
      </c>
      <c r="E6366">
        <v>0</v>
      </c>
      <c r="F6366" s="1">
        <f>VLOOKUP(A6366,Weather!$A$1:$E$366, 5)</f>
        <v>1</v>
      </c>
      <c r="G6366" s="1">
        <f>VLOOKUP(D6366, Fall!$A$1:$E$25, 2)</f>
        <v>303.57142857142799</v>
      </c>
      <c r="H6366" s="1">
        <f>VLOOKUP(D6366, Fall!$A$1:$E$25, 3)</f>
        <v>277.41442782172697</v>
      </c>
      <c r="I6366" s="1">
        <f>VLOOKUP(D6366, Fall!$A$1:$E$25, 5)</f>
        <v>254.385964912281</v>
      </c>
      <c r="J6366" s="1">
        <f t="shared" si="595"/>
        <v>254.385964912281</v>
      </c>
      <c r="K6366" s="47">
        <f t="shared" si="596"/>
        <v>4.7590587041378596</v>
      </c>
      <c r="L6366" s="48">
        <f>Solar!K6383/1000*Variables!$B$3</f>
        <v>0</v>
      </c>
      <c r="M6366">
        <f>IF(E6366=1, VLOOKUP(D6366, Sheet1!$A$2:$C$26, 2), Sheet1!$C$3)</f>
        <v>0.18637999999999999</v>
      </c>
      <c r="N6366" s="1">
        <f>'Electricity Rates'!$J$2</f>
        <v>0.24729999999999999</v>
      </c>
      <c r="O6366" s="145">
        <f>L6366-K6366</f>
        <v>-4.7590587041378596</v>
      </c>
      <c r="P6366">
        <f t="shared" si="597"/>
        <v>1.1769152175332926</v>
      </c>
      <c r="Q6366">
        <f>IF(O6366&gt;0, IF(Q6365+O6366*Variables!$B$5&lt;Variables!$B$4, Q6365+O6366*Variables!$B$5, Variables!$B$4), IF(Q6365&gt;-O6366, Q6365+O6366/Variables!$B$5, 0))</f>
        <v>39.989245558277617</v>
      </c>
      <c r="R6366">
        <f>IF(O6366&gt;0, 0, IF(Q6365&gt;-O6366, 0, -O6366 - Q6365*Variables!$B$5))</f>
        <v>0</v>
      </c>
      <c r="S6366">
        <f t="shared" si="598"/>
        <v>0</v>
      </c>
      <c r="T6366">
        <f t="shared" si="599"/>
        <v>0</v>
      </c>
    </row>
    <row r="6367" spans="1:20" x14ac:dyDescent="0.3">
      <c r="A6367" s="3">
        <f t="shared" si="594"/>
        <v>43366</v>
      </c>
      <c r="B6367">
        <v>9</v>
      </c>
      <c r="C6367">
        <v>23</v>
      </c>
      <c r="D6367">
        <v>6</v>
      </c>
      <c r="E6367">
        <v>0</v>
      </c>
      <c r="F6367" s="1">
        <f>VLOOKUP(A6367,Weather!$A$1:$E$366, 5)</f>
        <v>1</v>
      </c>
      <c r="G6367" s="1">
        <f>VLOOKUP(D6367, Fall!$A$1:$E$25, 2)</f>
        <v>401.78571428571399</v>
      </c>
      <c r="H6367" s="1">
        <f>VLOOKUP(D6367, Fall!$A$1:$E$25, 3)</f>
        <v>309.98601628691301</v>
      </c>
      <c r="I6367" s="1">
        <f>VLOOKUP(D6367, Fall!$A$1:$E$25, 5)</f>
        <v>271.929824561403</v>
      </c>
      <c r="J6367" s="1">
        <f t="shared" si="595"/>
        <v>271.929824561403</v>
      </c>
      <c r="K6367" s="47">
        <f t="shared" si="596"/>
        <v>5.0872696492507998</v>
      </c>
      <c r="L6367" s="48">
        <f>Solar!K6384/1000*Variables!$B$3</f>
        <v>0</v>
      </c>
      <c r="M6367">
        <f>IF(E6367=1, VLOOKUP(D6367, Sheet1!$A$2:$C$26, 2), Sheet1!$C$3)</f>
        <v>0.18637999999999999</v>
      </c>
      <c r="N6367" s="1">
        <f>'Electricity Rates'!$J$2</f>
        <v>0.24729999999999999</v>
      </c>
      <c r="O6367" s="145">
        <f>L6367-K6367</f>
        <v>-5.0872696492507998</v>
      </c>
      <c r="P6367">
        <f t="shared" si="597"/>
        <v>1.2580817842597227</v>
      </c>
      <c r="Q6367">
        <f>IF(O6367&gt;0, IF(Q6366+O6367*Variables!$B$5&lt;Variables!$B$4, Q6366+O6367*Variables!$B$5, Variables!$B$4), IF(Q6366&gt;-O6367, Q6366+O6367/Variables!$B$5, 0))</f>
        <v>34.577256569712937</v>
      </c>
      <c r="R6367">
        <f>IF(O6367&gt;0, 0, IF(Q6366&gt;-O6367, 0, -O6367 - Q6366*Variables!$B$5))</f>
        <v>0</v>
      </c>
      <c r="S6367">
        <f t="shared" si="598"/>
        <v>0</v>
      </c>
      <c r="T6367">
        <f t="shared" si="599"/>
        <v>0</v>
      </c>
    </row>
    <row r="6368" spans="1:20" x14ac:dyDescent="0.3">
      <c r="A6368" s="3">
        <f t="shared" si="594"/>
        <v>43366</v>
      </c>
      <c r="B6368">
        <v>9</v>
      </c>
      <c r="C6368">
        <v>23</v>
      </c>
      <c r="D6368">
        <v>7</v>
      </c>
      <c r="E6368">
        <v>0</v>
      </c>
      <c r="F6368" s="1">
        <f>VLOOKUP(A6368,Weather!$A$1:$E$366, 5)</f>
        <v>1</v>
      </c>
      <c r="G6368" s="1">
        <f>VLOOKUP(D6368, Fall!$A$1:$E$25, 2)</f>
        <v>593.74999999999898</v>
      </c>
      <c r="H6368" s="1">
        <f>VLOOKUP(D6368, Fall!$A$1:$E$25, 3)</f>
        <v>390.39236653779699</v>
      </c>
      <c r="I6368" s="1">
        <f>VLOOKUP(D6368, Fall!$A$1:$E$25, 5)</f>
        <v>263.15789473684202</v>
      </c>
      <c r="J6368" s="1">
        <f t="shared" si="595"/>
        <v>263.15789473684202</v>
      </c>
      <c r="K6368" s="47">
        <f t="shared" si="596"/>
        <v>4.9231641766943302</v>
      </c>
      <c r="L6368" s="48">
        <f>Solar!K6385/1000*Variables!$B$3</f>
        <v>0.35859999999999997</v>
      </c>
      <c r="M6368">
        <f>IF(E6368=1, VLOOKUP(D6368, Sheet1!$A$2:$C$26, 2), Sheet1!$C$3)</f>
        <v>0.18637999999999999</v>
      </c>
      <c r="N6368" s="1">
        <f>'Electricity Rates'!$J$2</f>
        <v>0.24729999999999999</v>
      </c>
      <c r="O6368" s="145">
        <f>L6368-K6368</f>
        <v>-4.5645641766943301</v>
      </c>
      <c r="P6368">
        <f t="shared" si="597"/>
        <v>1.2174985008965078</v>
      </c>
      <c r="Q6368">
        <f>IF(O6368&gt;0, IF(Q6367+O6368*Variables!$B$5&lt;Variables!$B$4, Q6367+O6368*Variables!$B$5, Variables!$B$4), IF(Q6367&gt;-O6368, Q6367+O6368/Variables!$B$5, 0))</f>
        <v>29.721337232804075</v>
      </c>
      <c r="R6368">
        <f>IF(O6368&gt;0, 0, IF(Q6367&gt;-O6368, 0, -O6368 - Q6367*Variables!$B$5))</f>
        <v>0</v>
      </c>
      <c r="S6368">
        <f t="shared" si="598"/>
        <v>0</v>
      </c>
      <c r="T6368">
        <f t="shared" si="599"/>
        <v>0</v>
      </c>
    </row>
    <row r="6369" spans="1:20" x14ac:dyDescent="0.3">
      <c r="A6369" s="3">
        <f t="shared" si="594"/>
        <v>43366</v>
      </c>
      <c r="B6369">
        <v>9</v>
      </c>
      <c r="C6369">
        <v>23</v>
      </c>
      <c r="D6369">
        <v>8</v>
      </c>
      <c r="E6369">
        <v>0</v>
      </c>
      <c r="F6369" s="1">
        <f>VLOOKUP(A6369,Weather!$A$1:$E$366, 5)</f>
        <v>1</v>
      </c>
      <c r="G6369" s="1">
        <f>VLOOKUP(D6369, Fall!$A$1:$E$25, 2)</f>
        <v>866.07142857142799</v>
      </c>
      <c r="H6369" s="1">
        <f>VLOOKUP(D6369, Fall!$A$1:$E$25, 3)</f>
        <v>561.61059471909198</v>
      </c>
      <c r="I6369" s="1">
        <f>VLOOKUP(D6369, Fall!$A$1:$E$25, 5)</f>
        <v>271.929824561403</v>
      </c>
      <c r="J6369" s="1">
        <f t="shared" si="595"/>
        <v>271.929824561403</v>
      </c>
      <c r="K6369" s="47">
        <f t="shared" si="596"/>
        <v>5.0872696492507998</v>
      </c>
      <c r="L6369" s="48">
        <f>Solar!K6386/1000*Variables!$B$3</f>
        <v>4.2790499999999998</v>
      </c>
      <c r="M6369">
        <f>IF(E6369=1, VLOOKUP(D6369, Sheet1!$A$2:$C$26, 2), Sheet1!$C$3)</f>
        <v>0.18637999999999999</v>
      </c>
      <c r="N6369" s="1">
        <f>'Electricity Rates'!$J$2</f>
        <v>0.24729999999999999</v>
      </c>
      <c r="O6369" s="145">
        <f>L6369-K6369</f>
        <v>-0.80821964925080003</v>
      </c>
      <c r="P6369">
        <f t="shared" si="597"/>
        <v>1.2580817842597227</v>
      </c>
      <c r="Q6369">
        <f>IF(O6369&gt;0, IF(Q6368+O6369*Variables!$B$5&lt;Variables!$B$4, Q6368+O6369*Variables!$B$5, Variables!$B$4), IF(Q6368&gt;-O6369, Q6368+O6369/Variables!$B$5, 0))</f>
        <v>28.861529095303222</v>
      </c>
      <c r="R6369">
        <f>IF(O6369&gt;0, 0, IF(Q6368&gt;-O6369, 0, -O6369 - Q6368*Variables!$B$5))</f>
        <v>0</v>
      </c>
      <c r="S6369">
        <f t="shared" si="598"/>
        <v>0</v>
      </c>
      <c r="T6369">
        <f t="shared" si="599"/>
        <v>0</v>
      </c>
    </row>
    <row r="6370" spans="1:20" x14ac:dyDescent="0.3">
      <c r="A6370" s="3">
        <f t="shared" si="594"/>
        <v>43366</v>
      </c>
      <c r="B6370">
        <v>9</v>
      </c>
      <c r="C6370">
        <v>23</v>
      </c>
      <c r="D6370">
        <v>9</v>
      </c>
      <c r="E6370">
        <v>0</v>
      </c>
      <c r="F6370" s="1">
        <f>VLOOKUP(A6370,Weather!$A$1:$E$366, 5)</f>
        <v>1</v>
      </c>
      <c r="G6370" s="1">
        <f>VLOOKUP(D6370, Fall!$A$1:$E$25, 2)</f>
        <v>1080.3571428571399</v>
      </c>
      <c r="H6370" s="1">
        <f>VLOOKUP(D6370, Fall!$A$1:$E$25, 3)</f>
        <v>760.17932055605797</v>
      </c>
      <c r="I6370" s="1">
        <f>VLOOKUP(D6370, Fall!$A$1:$E$25, 5)</f>
        <v>311.40350877192998</v>
      </c>
      <c r="J6370" s="1">
        <f t="shared" si="595"/>
        <v>311.40350877192998</v>
      </c>
      <c r="K6370" s="47">
        <f t="shared" si="596"/>
        <v>5.8257442757549622</v>
      </c>
      <c r="L6370" s="48">
        <f>Solar!K6387/1000*Variables!$B$3</f>
        <v>18.432700000000001</v>
      </c>
      <c r="M6370">
        <f>IF(E6370=1, VLOOKUP(D6370, Sheet1!$A$2:$C$26, 2), Sheet1!$C$3)</f>
        <v>0.18637999999999999</v>
      </c>
      <c r="N6370" s="1">
        <f>'Electricity Rates'!$J$2</f>
        <v>0.24729999999999999</v>
      </c>
      <c r="O6370" s="145">
        <f>L6370-K6370</f>
        <v>12.606955724245038</v>
      </c>
      <c r="P6370">
        <f t="shared" si="597"/>
        <v>1.4407065593942021</v>
      </c>
      <c r="Q6370">
        <f>IF(O6370&gt;0, IF(Q6369+O6370*Variables!$B$5&lt;Variables!$B$4, Q6369+O6370*Variables!$B$5, Variables!$B$4), IF(Q6369&gt;-O6370, Q6369+O6370/Variables!$B$5, 0))</f>
        <v>40.712067476093559</v>
      </c>
      <c r="R6370">
        <f>IF(O6370&gt;0, 0, IF(Q6369&gt;-O6370, 0, -O6370 - Q6369*Variables!$B$5))</f>
        <v>0</v>
      </c>
      <c r="S6370">
        <f t="shared" si="598"/>
        <v>0</v>
      </c>
      <c r="T6370">
        <f t="shared" si="599"/>
        <v>0</v>
      </c>
    </row>
    <row r="6371" spans="1:20" x14ac:dyDescent="0.3">
      <c r="A6371" s="3">
        <f t="shared" si="594"/>
        <v>43366</v>
      </c>
      <c r="B6371">
        <v>9</v>
      </c>
      <c r="C6371">
        <v>23</v>
      </c>
      <c r="D6371">
        <v>10</v>
      </c>
      <c r="E6371">
        <v>0</v>
      </c>
      <c r="F6371" s="1">
        <f>VLOOKUP(A6371,Weather!$A$1:$E$366, 5)</f>
        <v>1</v>
      </c>
      <c r="G6371" s="1">
        <f>VLOOKUP(D6371, Fall!$A$1:$E$25, 2)</f>
        <v>1205.3571428571399</v>
      </c>
      <c r="H6371" s="1">
        <f>VLOOKUP(D6371, Fall!$A$1:$E$25, 3)</f>
        <v>904.12930821748796</v>
      </c>
      <c r="I6371" s="1">
        <f>VLOOKUP(D6371, Fall!$A$1:$E$25, 5)</f>
        <v>359.64912280701702</v>
      </c>
      <c r="J6371" s="1">
        <f t="shared" si="595"/>
        <v>359.64912280701702</v>
      </c>
      <c r="K6371" s="47">
        <f t="shared" si="596"/>
        <v>6.7283243748155765</v>
      </c>
      <c r="L6371" s="48">
        <f>Solar!K6388/1000*Variables!$B$3</f>
        <v>28.349200000000003</v>
      </c>
      <c r="M6371">
        <f>IF(E6371=1, VLOOKUP(D6371, Sheet1!$A$2:$C$26, 2), Sheet1!$C$3)</f>
        <v>0.18637999999999999</v>
      </c>
      <c r="N6371" s="1">
        <f>'Electricity Rates'!$J$2</f>
        <v>0.24729999999999999</v>
      </c>
      <c r="O6371" s="145">
        <f>L6371-K6371</f>
        <v>21.620875625184425</v>
      </c>
      <c r="P6371">
        <f t="shared" si="597"/>
        <v>1.663914617891892</v>
      </c>
      <c r="Q6371">
        <f>IF(O6371&gt;0, IF(Q6370+O6371*Variables!$B$5&lt;Variables!$B$4, Q6370+O6371*Variables!$B$5, Variables!$B$4), IF(Q6370&gt;-O6371, Q6370+O6371/Variables!$B$5, 0))</f>
        <v>61.03569056376692</v>
      </c>
      <c r="R6371">
        <f>IF(O6371&gt;0, 0, IF(Q6370&gt;-O6371, 0, -O6371 - Q6370*Variables!$B$5))</f>
        <v>0</v>
      </c>
      <c r="S6371">
        <f t="shared" si="598"/>
        <v>0</v>
      </c>
      <c r="T6371">
        <f t="shared" si="599"/>
        <v>0</v>
      </c>
    </row>
    <row r="6372" spans="1:20" x14ac:dyDescent="0.3">
      <c r="A6372" s="3">
        <f t="shared" si="594"/>
        <v>43366</v>
      </c>
      <c r="B6372">
        <v>9</v>
      </c>
      <c r="C6372">
        <v>23</v>
      </c>
      <c r="D6372">
        <v>11</v>
      </c>
      <c r="E6372">
        <v>0</v>
      </c>
      <c r="F6372" s="1">
        <f>VLOOKUP(A6372,Weather!$A$1:$E$366, 5)</f>
        <v>1</v>
      </c>
      <c r="G6372" s="1">
        <f>VLOOKUP(D6372, Fall!$A$1:$E$25, 2)</f>
        <v>1290.17857142857</v>
      </c>
      <c r="H6372" s="1">
        <f>VLOOKUP(D6372, Fall!$A$1:$E$25, 3)</f>
        <v>975.19947355433101</v>
      </c>
      <c r="I6372" s="1">
        <f>VLOOKUP(D6372, Fall!$A$1:$E$25, 5)</f>
        <v>377.19298245613999</v>
      </c>
      <c r="J6372" s="1">
        <f t="shared" si="595"/>
        <v>377.19298245613999</v>
      </c>
      <c r="K6372" s="47">
        <f t="shared" si="596"/>
        <v>7.0565353199285354</v>
      </c>
      <c r="L6372" s="48">
        <f>Solar!K6389/1000*Variables!$B$3</f>
        <v>34.205000000000005</v>
      </c>
      <c r="M6372">
        <f>IF(E6372=1, VLOOKUP(D6372, Sheet1!$A$2:$C$26, 2), Sheet1!$C$3)</f>
        <v>0.18637999999999999</v>
      </c>
      <c r="N6372" s="1">
        <f>'Electricity Rates'!$J$2</f>
        <v>0.24729999999999999</v>
      </c>
      <c r="O6372" s="145">
        <f>L6372-K6372</f>
        <v>27.14846468007147</v>
      </c>
      <c r="P6372">
        <f t="shared" si="597"/>
        <v>1.7450811846183267</v>
      </c>
      <c r="Q6372">
        <f>IF(O6372&gt;0, IF(Q6371+O6372*Variables!$B$5&lt;Variables!$B$4, Q6371+O6372*Variables!$B$5, Variables!$B$4), IF(Q6371&gt;-O6372, Q6371+O6372/Variables!$B$5, 0))</f>
        <v>86.555247363034098</v>
      </c>
      <c r="R6372">
        <f>IF(O6372&gt;0, 0, IF(Q6371&gt;-O6372, 0, -O6372 - Q6371*Variables!$B$5))</f>
        <v>0</v>
      </c>
      <c r="S6372">
        <f t="shared" si="598"/>
        <v>0</v>
      </c>
      <c r="T6372">
        <f t="shared" si="599"/>
        <v>0</v>
      </c>
    </row>
    <row r="6373" spans="1:20" x14ac:dyDescent="0.3">
      <c r="A6373" s="3">
        <f t="shared" si="594"/>
        <v>43366</v>
      </c>
      <c r="B6373">
        <v>9</v>
      </c>
      <c r="C6373">
        <v>23</v>
      </c>
      <c r="D6373">
        <v>12</v>
      </c>
      <c r="E6373">
        <v>0</v>
      </c>
      <c r="F6373" s="1">
        <f>VLOOKUP(A6373,Weather!$A$1:$E$366, 5)</f>
        <v>1</v>
      </c>
      <c r="G6373" s="1">
        <f>VLOOKUP(D6373, Fall!$A$1:$E$25, 2)</f>
        <v>1366.07142857142</v>
      </c>
      <c r="H6373" s="1">
        <f>VLOOKUP(D6373, Fall!$A$1:$E$25, 3)</f>
        <v>996.442378876367</v>
      </c>
      <c r="I6373" s="1">
        <f>VLOOKUP(D6373, Fall!$A$1:$E$25, 5)</f>
        <v>368.42105263157799</v>
      </c>
      <c r="J6373" s="1">
        <f t="shared" si="595"/>
        <v>368.42105263157799</v>
      </c>
      <c r="K6373" s="47">
        <f t="shared" si="596"/>
        <v>6.8924298473720462</v>
      </c>
      <c r="L6373" s="48">
        <f>Solar!K6390/1000*Variables!$B$3</f>
        <v>38.386049999999997</v>
      </c>
      <c r="M6373">
        <f>IF(E6373=1, VLOOKUP(D6373, Sheet1!$A$2:$C$26, 2), Sheet1!$C$3)</f>
        <v>0.18637999999999999</v>
      </c>
      <c r="N6373" s="1">
        <f>'Electricity Rates'!$J$2</f>
        <v>0.24729999999999999</v>
      </c>
      <c r="O6373" s="145">
        <f>L6373-K6373</f>
        <v>31.493620152627951</v>
      </c>
      <c r="P6373">
        <f t="shared" si="597"/>
        <v>1.7044979012551069</v>
      </c>
      <c r="Q6373">
        <f>IF(O6373&gt;0, IF(Q6372+O6373*Variables!$B$5&lt;Variables!$B$4, Q6372+O6373*Variables!$B$5, Variables!$B$4), IF(Q6372&gt;-O6373, Q6372+O6373/Variables!$B$5, 0))</f>
        <v>100</v>
      </c>
      <c r="R6373">
        <f>IF(O6373&gt;0, 0, IF(Q6372&gt;-O6373, 0, -O6373 - Q6372*Variables!$B$5))</f>
        <v>0</v>
      </c>
      <c r="S6373">
        <f t="shared" si="598"/>
        <v>0</v>
      </c>
      <c r="T6373">
        <f t="shared" si="599"/>
        <v>0</v>
      </c>
    </row>
    <row r="6374" spans="1:20" x14ac:dyDescent="0.3">
      <c r="A6374" s="3">
        <f t="shared" si="594"/>
        <v>43366</v>
      </c>
      <c r="B6374">
        <v>9</v>
      </c>
      <c r="C6374">
        <v>23</v>
      </c>
      <c r="D6374">
        <v>13</v>
      </c>
      <c r="E6374">
        <v>0</v>
      </c>
      <c r="F6374" s="1">
        <f>VLOOKUP(A6374,Weather!$A$1:$E$366, 5)</f>
        <v>1</v>
      </c>
      <c r="G6374" s="1">
        <f>VLOOKUP(D6374, Fall!$A$1:$E$25, 2)</f>
        <v>1446.42857142857</v>
      </c>
      <c r="H6374" s="1">
        <f>VLOOKUP(D6374, Fall!$A$1:$E$25, 3)</f>
        <v>1031.4839187299399</v>
      </c>
      <c r="I6374" s="1">
        <f>VLOOKUP(D6374, Fall!$A$1:$E$25, 5)</f>
        <v>350.87719298245599</v>
      </c>
      <c r="J6374" s="1">
        <f t="shared" si="595"/>
        <v>350.87719298245599</v>
      </c>
      <c r="K6374" s="47">
        <f t="shared" si="596"/>
        <v>6.564218902259106</v>
      </c>
      <c r="L6374" s="48">
        <f>Solar!K6391/1000*Variables!$B$3</f>
        <v>36.76135</v>
      </c>
      <c r="M6374">
        <f>IF(E6374=1, VLOOKUP(D6374, Sheet1!$A$2:$C$26, 2), Sheet1!$C$3)</f>
        <v>0.18637999999999999</v>
      </c>
      <c r="N6374" s="1">
        <f>'Electricity Rates'!$J$2</f>
        <v>0.24729999999999999</v>
      </c>
      <c r="O6374" s="145">
        <f>L6374-K6374</f>
        <v>30.197131097740893</v>
      </c>
      <c r="P6374">
        <f t="shared" si="597"/>
        <v>1.6233313345286768</v>
      </c>
      <c r="Q6374">
        <f>IF(O6374&gt;0, IF(Q6373+O6374*Variables!$B$5&lt;Variables!$B$4, Q6373+O6374*Variables!$B$5, Variables!$B$4), IF(Q6373&gt;-O6374, Q6373+O6374/Variables!$B$5, 0))</f>
        <v>100</v>
      </c>
      <c r="R6374">
        <f>IF(O6374&gt;0, 0, IF(Q6373&gt;-O6374, 0, -O6374 - Q6373*Variables!$B$5))</f>
        <v>0</v>
      </c>
      <c r="S6374">
        <f t="shared" si="598"/>
        <v>0</v>
      </c>
      <c r="T6374">
        <f t="shared" si="599"/>
        <v>0</v>
      </c>
    </row>
    <row r="6375" spans="1:20" x14ac:dyDescent="0.3">
      <c r="A6375" s="3">
        <f t="shared" si="594"/>
        <v>43366</v>
      </c>
      <c r="B6375">
        <v>9</v>
      </c>
      <c r="C6375">
        <v>23</v>
      </c>
      <c r="D6375">
        <v>14</v>
      </c>
      <c r="E6375">
        <v>0</v>
      </c>
      <c r="F6375" s="1">
        <f>VLOOKUP(A6375,Weather!$A$1:$E$366, 5)</f>
        <v>1</v>
      </c>
      <c r="G6375" s="1">
        <f>VLOOKUP(D6375, Fall!$A$1:$E$25, 2)</f>
        <v>1482.1428571428501</v>
      </c>
      <c r="H6375" s="1">
        <f>VLOOKUP(D6375, Fall!$A$1:$E$25, 3)</f>
        <v>1052.56230978037</v>
      </c>
      <c r="I6375" s="1">
        <f>VLOOKUP(D6375, Fall!$A$1:$E$25, 5)</f>
        <v>342.105263157894</v>
      </c>
      <c r="J6375" s="1">
        <f t="shared" si="595"/>
        <v>342.105263157894</v>
      </c>
      <c r="K6375" s="47">
        <f t="shared" si="596"/>
        <v>6.4001134297026177</v>
      </c>
      <c r="L6375" s="48">
        <f>Solar!K6392/1000*Variables!$B$3</f>
        <v>32.045349999999999</v>
      </c>
      <c r="M6375">
        <f>IF(E6375=1, VLOOKUP(D6375, Sheet1!$A$2:$C$26, 2), Sheet1!$C$3)</f>
        <v>0.18637999999999999</v>
      </c>
      <c r="N6375" s="1">
        <f>'Electricity Rates'!$J$2</f>
        <v>0.24729999999999999</v>
      </c>
      <c r="O6375" s="145">
        <f>L6375-K6375</f>
        <v>25.645236570297381</v>
      </c>
      <c r="P6375">
        <f t="shared" si="597"/>
        <v>1.5827480511654572</v>
      </c>
      <c r="Q6375">
        <f>IF(O6375&gt;0, IF(Q6374+O6375*Variables!$B$5&lt;Variables!$B$4, Q6374+O6375*Variables!$B$5, Variables!$B$4), IF(Q6374&gt;-O6375, Q6374+O6375/Variables!$B$5, 0))</f>
        <v>100</v>
      </c>
      <c r="R6375">
        <f>IF(O6375&gt;0, 0, IF(Q6374&gt;-O6375, 0, -O6375 - Q6374*Variables!$B$5))</f>
        <v>0</v>
      </c>
      <c r="S6375">
        <f t="shared" si="598"/>
        <v>0</v>
      </c>
      <c r="T6375">
        <f t="shared" si="599"/>
        <v>0</v>
      </c>
    </row>
    <row r="6376" spans="1:20" x14ac:dyDescent="0.3">
      <c r="A6376" s="3">
        <f t="shared" si="594"/>
        <v>43366</v>
      </c>
      <c r="B6376">
        <v>9</v>
      </c>
      <c r="C6376">
        <v>23</v>
      </c>
      <c r="D6376">
        <v>15</v>
      </c>
      <c r="E6376">
        <v>0</v>
      </c>
      <c r="F6376" s="1">
        <f>VLOOKUP(A6376,Weather!$A$1:$E$366, 5)</f>
        <v>1</v>
      </c>
      <c r="G6376" s="1">
        <f>VLOOKUP(D6376, Fall!$A$1:$E$25, 2)</f>
        <v>1437.5</v>
      </c>
      <c r="H6376" s="1">
        <f>VLOOKUP(D6376, Fall!$A$1:$E$25, 3)</f>
        <v>1060.00658057086</v>
      </c>
      <c r="I6376" s="1">
        <f>VLOOKUP(D6376, Fall!$A$1:$E$25, 5)</f>
        <v>328.94736842105198</v>
      </c>
      <c r="J6376" s="1">
        <f t="shared" si="595"/>
        <v>328.94736842105198</v>
      </c>
      <c r="K6376" s="47">
        <f t="shared" si="596"/>
        <v>6.1539552208679025</v>
      </c>
      <c r="L6376" s="48">
        <f>Solar!K6393/1000*Variables!$B$3</f>
        <v>28.072099999999999</v>
      </c>
      <c r="M6376">
        <f>IF(E6376=1, VLOOKUP(D6376, Sheet1!$A$2:$C$26, 2), Sheet1!$C$3)</f>
        <v>0.18637999999999999</v>
      </c>
      <c r="N6376" s="1">
        <f>'Electricity Rates'!$J$2</f>
        <v>0.24729999999999999</v>
      </c>
      <c r="O6376" s="145">
        <f>L6376-K6376</f>
        <v>21.918144779132096</v>
      </c>
      <c r="P6376">
        <f t="shared" si="597"/>
        <v>1.5218731261206322</v>
      </c>
      <c r="Q6376">
        <f>IF(O6376&gt;0, IF(Q6375+O6376*Variables!$B$5&lt;Variables!$B$4, Q6375+O6376*Variables!$B$5, Variables!$B$4), IF(Q6375&gt;-O6376, Q6375+O6376/Variables!$B$5, 0))</f>
        <v>100</v>
      </c>
      <c r="R6376">
        <f>IF(O6376&gt;0, 0, IF(Q6375&gt;-O6376, 0, -O6376 - Q6375*Variables!$B$5))</f>
        <v>0</v>
      </c>
      <c r="S6376">
        <f t="shared" si="598"/>
        <v>0</v>
      </c>
      <c r="T6376">
        <f t="shared" si="599"/>
        <v>0</v>
      </c>
    </row>
    <row r="6377" spans="1:20" x14ac:dyDescent="0.3">
      <c r="A6377" s="3">
        <f t="shared" si="594"/>
        <v>43366</v>
      </c>
      <c r="B6377">
        <v>9</v>
      </c>
      <c r="C6377">
        <v>23</v>
      </c>
      <c r="D6377">
        <v>16</v>
      </c>
      <c r="E6377">
        <v>0</v>
      </c>
      <c r="F6377" s="1">
        <f>VLOOKUP(A6377,Weather!$A$1:$E$366, 5)</f>
        <v>1</v>
      </c>
      <c r="G6377" s="1">
        <f>VLOOKUP(D6377, Fall!$A$1:$E$25, 2)</f>
        <v>1348.2142857142801</v>
      </c>
      <c r="H6377" s="1">
        <f>VLOOKUP(D6377, Fall!$A$1:$E$25, 3)</f>
        <v>1003.98947108661</v>
      </c>
      <c r="I6377" s="1">
        <f>VLOOKUP(D6377, Fall!$A$1:$E$25, 5)</f>
        <v>298.24561403508801</v>
      </c>
      <c r="J6377" s="1">
        <f t="shared" si="595"/>
        <v>298.24561403508801</v>
      </c>
      <c r="K6377" s="47">
        <f t="shared" si="596"/>
        <v>5.5795860669202471</v>
      </c>
      <c r="L6377" s="48">
        <f>Solar!K6394/1000*Variables!$B$3</f>
        <v>18.2118</v>
      </c>
      <c r="M6377">
        <f>IF(E6377=1, VLOOKUP(D6377, Sheet1!$A$2:$C$26, 2), Sheet1!$C$3)</f>
        <v>0.18637999999999999</v>
      </c>
      <c r="N6377" s="1">
        <f>'Electricity Rates'!$J$2</f>
        <v>0.24729999999999999</v>
      </c>
      <c r="O6377" s="145">
        <f>L6377-K6377</f>
        <v>12.632213933079754</v>
      </c>
      <c r="P6377">
        <f t="shared" si="597"/>
        <v>1.3798316343493771</v>
      </c>
      <c r="Q6377">
        <f>IF(O6377&gt;0, IF(Q6376+O6377*Variables!$B$5&lt;Variables!$B$4, Q6376+O6377*Variables!$B$5, Variables!$B$4), IF(Q6376&gt;-O6377, Q6376+O6377/Variables!$B$5, 0))</f>
        <v>100</v>
      </c>
      <c r="R6377">
        <f>IF(O6377&gt;0, 0, IF(Q6376&gt;-O6377, 0, -O6377 - Q6376*Variables!$B$5))</f>
        <v>0</v>
      </c>
      <c r="S6377">
        <f t="shared" si="598"/>
        <v>0</v>
      </c>
      <c r="T6377">
        <f t="shared" si="599"/>
        <v>0</v>
      </c>
    </row>
    <row r="6378" spans="1:20" x14ac:dyDescent="0.3">
      <c r="A6378" s="3">
        <f t="shared" si="594"/>
        <v>43366</v>
      </c>
      <c r="B6378">
        <v>9</v>
      </c>
      <c r="C6378">
        <v>23</v>
      </c>
      <c r="D6378">
        <v>17</v>
      </c>
      <c r="E6378">
        <v>0</v>
      </c>
      <c r="F6378" s="1">
        <f>VLOOKUP(A6378,Weather!$A$1:$E$366, 5)</f>
        <v>1</v>
      </c>
      <c r="G6378" s="1">
        <f>VLOOKUP(D6378, Fall!$A$1:$E$25, 2)</f>
        <v>1080.3571428571399</v>
      </c>
      <c r="H6378" s="1">
        <f>VLOOKUP(D6378, Fall!$A$1:$E$25, 3)</f>
        <v>794.90091642515802</v>
      </c>
      <c r="I6378" s="1">
        <f>VLOOKUP(D6378, Fall!$A$1:$E$25, 5)</f>
        <v>263.15789473684202</v>
      </c>
      <c r="J6378" s="1">
        <f t="shared" si="595"/>
        <v>263.15789473684202</v>
      </c>
      <c r="K6378" s="47">
        <f t="shared" si="596"/>
        <v>4.9231641766943302</v>
      </c>
      <c r="L6378" s="48">
        <f>Solar!K6395/1000*Variables!$B$3</f>
        <v>8.2099999999999991</v>
      </c>
      <c r="M6378">
        <f>IF(E6378=1, VLOOKUP(D6378, Sheet1!$A$2:$C$26, 2), Sheet1!$C$3)</f>
        <v>0.18637999999999999</v>
      </c>
      <c r="N6378" s="1">
        <f>'Electricity Rates'!$J$2</f>
        <v>0.24729999999999999</v>
      </c>
      <c r="O6378" s="145">
        <f>L6378-K6378</f>
        <v>3.2868358233056689</v>
      </c>
      <c r="P6378">
        <f t="shared" si="597"/>
        <v>1.2174985008965078</v>
      </c>
      <c r="Q6378">
        <f>IF(O6378&gt;0, IF(Q6377+O6378*Variables!$B$5&lt;Variables!$B$4, Q6377+O6378*Variables!$B$5, Variables!$B$4), IF(Q6377&gt;-O6378, Q6377+O6378/Variables!$B$5, 0))</f>
        <v>100</v>
      </c>
      <c r="R6378">
        <f>IF(O6378&gt;0, 0, IF(Q6377&gt;-O6378, 0, -O6378 - Q6377*Variables!$B$5))</f>
        <v>0</v>
      </c>
      <c r="S6378">
        <f t="shared" si="598"/>
        <v>0</v>
      </c>
      <c r="T6378">
        <f t="shared" si="599"/>
        <v>0</v>
      </c>
    </row>
    <row r="6379" spans="1:20" x14ac:dyDescent="0.3">
      <c r="A6379" s="3">
        <f t="shared" si="594"/>
        <v>43366</v>
      </c>
      <c r="B6379">
        <v>9</v>
      </c>
      <c r="C6379">
        <v>23</v>
      </c>
      <c r="D6379">
        <v>18</v>
      </c>
      <c r="E6379">
        <v>0</v>
      </c>
      <c r="F6379" s="1">
        <f>VLOOKUP(A6379,Weather!$A$1:$E$366, 5)</f>
        <v>1</v>
      </c>
      <c r="G6379" s="1">
        <f>VLOOKUP(D6379, Fall!$A$1:$E$25, 2)</f>
        <v>678.57142857142799</v>
      </c>
      <c r="H6379" s="1">
        <f>VLOOKUP(D6379, Fall!$A$1:$E$25, 3)</f>
        <v>583.61400485626905</v>
      </c>
      <c r="I6379" s="1">
        <f>VLOOKUP(D6379, Fall!$A$1:$E$25, 5)</f>
        <v>280.70175438596499</v>
      </c>
      <c r="J6379" s="1">
        <f t="shared" si="595"/>
        <v>280.70175438596499</v>
      </c>
      <c r="K6379" s="47">
        <f t="shared" si="596"/>
        <v>5.251375121807289</v>
      </c>
      <c r="L6379" s="48">
        <f>Solar!K6396/1000*Variables!$B$3</f>
        <v>0.86180000000000012</v>
      </c>
      <c r="M6379">
        <f>IF(E6379=1, VLOOKUP(D6379, Sheet1!$A$2:$C$26, 2), Sheet1!$C$3)</f>
        <v>0.18637999999999999</v>
      </c>
      <c r="N6379" s="1">
        <f>'Electricity Rates'!$J$2</f>
        <v>0.24729999999999999</v>
      </c>
      <c r="O6379" s="145">
        <f>L6379-K6379</f>
        <v>-4.3895751218072885</v>
      </c>
      <c r="P6379">
        <f t="shared" si="597"/>
        <v>1.2986650676229425</v>
      </c>
      <c r="Q6379">
        <f>IF(O6379&gt;0, IF(Q6378+O6379*Variables!$B$5&lt;Variables!$B$4, Q6378+O6379*Variables!$B$5, Variables!$B$4), IF(Q6378&gt;-O6379, Q6378+O6379/Variables!$B$5, 0))</f>
        <v>95.330239232119908</v>
      </c>
      <c r="R6379">
        <f>IF(O6379&gt;0, 0, IF(Q6378&gt;-O6379, 0, -O6379 - Q6378*Variables!$B$5))</f>
        <v>0</v>
      </c>
      <c r="S6379">
        <f t="shared" si="598"/>
        <v>0</v>
      </c>
      <c r="T6379">
        <f t="shared" si="599"/>
        <v>0</v>
      </c>
    </row>
    <row r="6380" spans="1:20" x14ac:dyDescent="0.3">
      <c r="A6380" s="3">
        <f t="shared" si="594"/>
        <v>43366</v>
      </c>
      <c r="B6380">
        <v>9</v>
      </c>
      <c r="C6380">
        <v>23</v>
      </c>
      <c r="D6380">
        <v>19</v>
      </c>
      <c r="E6380">
        <v>0</v>
      </c>
      <c r="F6380" s="1">
        <f>VLOOKUP(A6380,Weather!$A$1:$E$366, 5)</f>
        <v>1</v>
      </c>
      <c r="G6380" s="1">
        <f>VLOOKUP(D6380, Fall!$A$1:$E$25, 2)</f>
        <v>517.85714285714198</v>
      </c>
      <c r="H6380" s="1">
        <f>VLOOKUP(D6380, Fall!$A$1:$E$25, 3)</f>
        <v>442.60593718179598</v>
      </c>
      <c r="I6380" s="1">
        <f>VLOOKUP(D6380, Fall!$A$1:$E$25, 5)</f>
        <v>289.47368421052602</v>
      </c>
      <c r="J6380" s="1">
        <f t="shared" si="595"/>
        <v>289.47368421052602</v>
      </c>
      <c r="K6380" s="47">
        <f t="shared" si="596"/>
        <v>5.4154805943637587</v>
      </c>
      <c r="L6380" s="48">
        <f>Solar!K6397/1000*Variables!$B$3</f>
        <v>0</v>
      </c>
      <c r="M6380">
        <f>IF(E6380=1, VLOOKUP(D6380, Sheet1!$A$2:$C$26, 2), Sheet1!$C$3)</f>
        <v>0.18637999999999999</v>
      </c>
      <c r="N6380" s="1">
        <f>'Electricity Rates'!$J$2</f>
        <v>0.24729999999999999</v>
      </c>
      <c r="O6380" s="145">
        <f>L6380-K6380</f>
        <v>-5.4154805943637587</v>
      </c>
      <c r="P6380">
        <f t="shared" si="597"/>
        <v>1.3392483509861575</v>
      </c>
      <c r="Q6380">
        <f>IF(O6380&gt;0, IF(Q6379+O6380*Variables!$B$5&lt;Variables!$B$4, Q6379+O6380*Variables!$B$5, Variables!$B$4), IF(Q6379&gt;-O6380, Q6379+O6380/Variables!$B$5, 0))</f>
        <v>89.56908966364783</v>
      </c>
      <c r="R6380">
        <f>IF(O6380&gt;0, 0, IF(Q6379&gt;-O6380, 0, -O6380 - Q6379*Variables!$B$5))</f>
        <v>0</v>
      </c>
      <c r="S6380">
        <f t="shared" si="598"/>
        <v>0</v>
      </c>
      <c r="T6380">
        <f t="shared" si="599"/>
        <v>0</v>
      </c>
    </row>
    <row r="6381" spans="1:20" x14ac:dyDescent="0.3">
      <c r="A6381" s="3">
        <f t="shared" si="594"/>
        <v>43366</v>
      </c>
      <c r="B6381">
        <v>9</v>
      </c>
      <c r="C6381">
        <v>23</v>
      </c>
      <c r="D6381">
        <v>20</v>
      </c>
      <c r="E6381">
        <v>0</v>
      </c>
      <c r="F6381" s="1">
        <f>VLOOKUP(A6381,Weather!$A$1:$E$366, 5)</f>
        <v>1</v>
      </c>
      <c r="G6381" s="1">
        <f>VLOOKUP(D6381, Fall!$A$1:$E$25, 2)</f>
        <v>428.57142857142799</v>
      </c>
      <c r="H6381" s="1">
        <f>VLOOKUP(D6381, Fall!$A$1:$E$25, 3)</f>
        <v>354.11608052009001</v>
      </c>
      <c r="I6381" s="1">
        <f>VLOOKUP(D6381, Fall!$A$1:$E$25, 5)</f>
        <v>263.15789473684202</v>
      </c>
      <c r="J6381" s="1">
        <f t="shared" si="595"/>
        <v>263.15789473684202</v>
      </c>
      <c r="K6381" s="47">
        <f t="shared" si="596"/>
        <v>4.9231641766943302</v>
      </c>
      <c r="L6381" s="48">
        <f>Solar!K6398/1000*Variables!$B$3</f>
        <v>0</v>
      </c>
      <c r="M6381">
        <f>IF(E6381=1, VLOOKUP(D6381, Sheet1!$A$2:$C$26, 2), Sheet1!$C$3)</f>
        <v>0.18637999999999999</v>
      </c>
      <c r="N6381" s="1">
        <f>'Electricity Rates'!$J$2</f>
        <v>0.24729999999999999</v>
      </c>
      <c r="O6381" s="145">
        <f>L6381-K6381</f>
        <v>-4.9231641766943302</v>
      </c>
      <c r="P6381">
        <f t="shared" si="597"/>
        <v>1.2174985008965078</v>
      </c>
      <c r="Q6381">
        <f>IF(O6381&gt;0, IF(Q6380+O6381*Variables!$B$5&lt;Variables!$B$4, Q6380+O6381*Variables!$B$5, Variables!$B$4), IF(Q6380&gt;-O6381, Q6380+O6381/Variables!$B$5, 0))</f>
        <v>84.331680965036838</v>
      </c>
      <c r="R6381">
        <f>IF(O6381&gt;0, 0, IF(Q6380&gt;-O6381, 0, -O6381 - Q6380*Variables!$B$5))</f>
        <v>0</v>
      </c>
      <c r="S6381">
        <f t="shared" si="598"/>
        <v>0</v>
      </c>
      <c r="T6381">
        <f t="shared" si="599"/>
        <v>0</v>
      </c>
    </row>
    <row r="6382" spans="1:20" x14ac:dyDescent="0.3">
      <c r="A6382" s="3">
        <f t="shared" si="594"/>
        <v>43366</v>
      </c>
      <c r="B6382">
        <v>9</v>
      </c>
      <c r="C6382">
        <v>23</v>
      </c>
      <c r="D6382">
        <v>21</v>
      </c>
      <c r="E6382">
        <v>0</v>
      </c>
      <c r="F6382" s="1">
        <f>VLOOKUP(A6382,Weather!$A$1:$E$366, 5)</f>
        <v>1</v>
      </c>
      <c r="G6382" s="1">
        <f>VLOOKUP(D6382, Fall!$A$1:$E$25, 2)</f>
        <v>366.07142857142799</v>
      </c>
      <c r="H6382" s="1">
        <f>VLOOKUP(D6382, Fall!$A$1:$E$25, 3)</f>
        <v>305.62638808916603</v>
      </c>
      <c r="I6382" s="1">
        <f>VLOOKUP(D6382, Fall!$A$1:$E$25, 5)</f>
        <v>271.929824561403</v>
      </c>
      <c r="J6382" s="1">
        <f t="shared" si="595"/>
        <v>271.929824561403</v>
      </c>
      <c r="K6382" s="47">
        <f t="shared" si="596"/>
        <v>5.0872696492507998</v>
      </c>
      <c r="L6382" s="48">
        <f>Solar!K6399/1000*Variables!$B$3</f>
        <v>0</v>
      </c>
      <c r="M6382">
        <f>IF(E6382=1, VLOOKUP(D6382, Sheet1!$A$2:$C$26, 2), Sheet1!$C$3)</f>
        <v>0.18637999999999999</v>
      </c>
      <c r="N6382" s="1">
        <f>'Electricity Rates'!$J$2</f>
        <v>0.24729999999999999</v>
      </c>
      <c r="O6382" s="145">
        <f>L6382-K6382</f>
        <v>-5.0872696492507998</v>
      </c>
      <c r="P6382">
        <f t="shared" si="597"/>
        <v>1.2580817842597227</v>
      </c>
      <c r="Q6382">
        <f>IF(O6382&gt;0, IF(Q6381+O6382*Variables!$B$5&lt;Variables!$B$4, Q6381+O6382*Variables!$B$5, Variables!$B$4), IF(Q6381&gt;-O6382, Q6381+O6382/Variables!$B$5, 0))</f>
        <v>78.919691976472151</v>
      </c>
      <c r="R6382">
        <f>IF(O6382&gt;0, 0, IF(Q6381&gt;-O6382, 0, -O6382 - Q6381*Variables!$B$5))</f>
        <v>0</v>
      </c>
      <c r="S6382">
        <f t="shared" si="598"/>
        <v>0</v>
      </c>
      <c r="T6382">
        <f t="shared" si="599"/>
        <v>0</v>
      </c>
    </row>
    <row r="6383" spans="1:20" x14ac:dyDescent="0.3">
      <c r="A6383" s="3">
        <f t="shared" si="594"/>
        <v>43366</v>
      </c>
      <c r="B6383">
        <v>9</v>
      </c>
      <c r="C6383">
        <v>23</v>
      </c>
      <c r="D6383">
        <v>22</v>
      </c>
      <c r="E6383">
        <v>0</v>
      </c>
      <c r="F6383" s="1">
        <f>VLOOKUP(A6383,Weather!$A$1:$E$366, 5)</f>
        <v>1</v>
      </c>
      <c r="G6383" s="1">
        <f>VLOOKUP(D6383, Fall!$A$1:$E$25, 2)</f>
        <v>330.35714285714198</v>
      </c>
      <c r="H6383" s="1">
        <f>VLOOKUP(D6383, Fall!$A$1:$E$25, 3)</f>
        <v>272.33281237147202</v>
      </c>
      <c r="I6383" s="1">
        <f>VLOOKUP(D6383, Fall!$A$1:$E$25, 5)</f>
        <v>254.385964912281</v>
      </c>
      <c r="J6383" s="1">
        <f t="shared" si="595"/>
        <v>254.385964912281</v>
      </c>
      <c r="K6383" s="47">
        <f t="shared" si="596"/>
        <v>4.7590587041378596</v>
      </c>
      <c r="L6383" s="48">
        <f>Solar!K6400/1000*Variables!$B$3</f>
        <v>0</v>
      </c>
      <c r="M6383">
        <f>IF(E6383=1, VLOOKUP(D6383, Sheet1!$A$2:$C$26, 2), Sheet1!$C$3)</f>
        <v>0.18637999999999999</v>
      </c>
      <c r="N6383" s="1">
        <f>'Electricity Rates'!$J$2</f>
        <v>0.24729999999999999</v>
      </c>
      <c r="O6383" s="145">
        <f>L6383-K6383</f>
        <v>-4.7590587041378596</v>
      </c>
      <c r="P6383">
        <f t="shared" si="597"/>
        <v>1.1769152175332926</v>
      </c>
      <c r="Q6383">
        <f>IF(O6383&gt;0, IF(Q6382+O6383*Variables!$B$5&lt;Variables!$B$4, Q6382+O6383*Variables!$B$5, Variables!$B$4), IF(Q6382&gt;-O6383, Q6382+O6383/Variables!$B$5, 0))</f>
        <v>73.856863567814855</v>
      </c>
      <c r="R6383">
        <f>IF(O6383&gt;0, 0, IF(Q6382&gt;-O6383, 0, -O6383 - Q6382*Variables!$B$5))</f>
        <v>0</v>
      </c>
      <c r="S6383">
        <f t="shared" si="598"/>
        <v>0</v>
      </c>
      <c r="T6383">
        <f t="shared" si="599"/>
        <v>0</v>
      </c>
    </row>
    <row r="6384" spans="1:20" x14ac:dyDescent="0.3">
      <c r="A6384" s="3">
        <f t="shared" si="594"/>
        <v>43366</v>
      </c>
      <c r="B6384">
        <v>9</v>
      </c>
      <c r="C6384">
        <v>23</v>
      </c>
      <c r="D6384">
        <v>23</v>
      </c>
      <c r="E6384">
        <v>0</v>
      </c>
      <c r="F6384" s="1">
        <f>VLOOKUP(A6384,Weather!$A$1:$E$366, 5)</f>
        <v>1</v>
      </c>
      <c r="G6384" s="1">
        <f>VLOOKUP(D6384, Fall!$A$1:$E$25, 2)</f>
        <v>303.57142857142799</v>
      </c>
      <c r="H6384" s="1">
        <f>VLOOKUP(D6384, Fall!$A$1:$E$25, 3)</f>
        <v>252.67335691371099</v>
      </c>
      <c r="I6384" s="1">
        <f>VLOOKUP(D6384, Fall!$A$1:$E$25, 5)</f>
        <v>254.385964912281</v>
      </c>
      <c r="J6384" s="1">
        <f t="shared" si="595"/>
        <v>254.385964912281</v>
      </c>
      <c r="K6384" s="47">
        <f t="shared" si="596"/>
        <v>4.7590587041378596</v>
      </c>
      <c r="L6384" s="48">
        <f>Solar!K6401/1000*Variables!$B$3</f>
        <v>0</v>
      </c>
      <c r="M6384">
        <f>IF(E6384=1, VLOOKUP(D6384, Sheet1!$A$2:$C$26, 2), Sheet1!$C$3)</f>
        <v>0.18637999999999999</v>
      </c>
      <c r="N6384" s="1">
        <f>'Electricity Rates'!$J$2</f>
        <v>0.24729999999999999</v>
      </c>
      <c r="O6384" s="145">
        <f>L6384-K6384</f>
        <v>-4.7590587041378596</v>
      </c>
      <c r="P6384">
        <f t="shared" si="597"/>
        <v>1.1769152175332926</v>
      </c>
      <c r="Q6384">
        <f>IF(O6384&gt;0, IF(Q6383+O6384*Variables!$B$5&lt;Variables!$B$4, Q6383+O6384*Variables!$B$5, Variables!$B$4), IF(Q6383&gt;-O6384, Q6383+O6384/Variables!$B$5, 0))</f>
        <v>68.794035159157559</v>
      </c>
      <c r="R6384">
        <f>IF(O6384&gt;0, 0, IF(Q6383&gt;-O6384, 0, -O6384 - Q6383*Variables!$B$5))</f>
        <v>0</v>
      </c>
      <c r="S6384">
        <f t="shared" si="598"/>
        <v>0</v>
      </c>
      <c r="T6384">
        <f t="shared" si="599"/>
        <v>0</v>
      </c>
    </row>
    <row r="6385" spans="1:20" x14ac:dyDescent="0.3">
      <c r="A6385" s="3">
        <f t="shared" si="594"/>
        <v>43366</v>
      </c>
      <c r="B6385">
        <v>9</v>
      </c>
      <c r="C6385">
        <v>23</v>
      </c>
      <c r="D6385">
        <v>24</v>
      </c>
      <c r="E6385">
        <v>0</v>
      </c>
      <c r="F6385" s="1">
        <f>VLOOKUP(A6385,Weather!$A$1:$E$366, 5)</f>
        <v>1</v>
      </c>
      <c r="G6385" s="1">
        <f>VLOOKUP(D6385, Fall!$A$1:$E$25, 2)</f>
        <v>285.71428571428498</v>
      </c>
      <c r="H6385" s="1">
        <f>VLOOKUP(D6385, Fall!$A$1:$E$25, 3)</f>
        <v>237.47635107345499</v>
      </c>
      <c r="I6385" s="1">
        <f>VLOOKUP(D6385, Fall!$A$1:$E$25, 5)</f>
        <v>254.385964912281</v>
      </c>
      <c r="J6385" s="1">
        <f t="shared" si="595"/>
        <v>254.385964912281</v>
      </c>
      <c r="K6385" s="47">
        <f t="shared" si="596"/>
        <v>4.7590587041378596</v>
      </c>
      <c r="L6385" s="48">
        <f>Solar!K6402/1000*Variables!$B$3</f>
        <v>0</v>
      </c>
      <c r="M6385">
        <f>IF(E6385=1, VLOOKUP(D6385, Sheet1!$A$2:$C$26, 2), Sheet1!$C$3)</f>
        <v>0.18637999999999999</v>
      </c>
      <c r="N6385" s="1">
        <f>'Electricity Rates'!$J$2</f>
        <v>0.24729999999999999</v>
      </c>
      <c r="O6385" s="145">
        <f>L6385-K6385</f>
        <v>-4.7590587041378596</v>
      </c>
      <c r="P6385">
        <f t="shared" si="597"/>
        <v>1.1769152175332926</v>
      </c>
      <c r="Q6385">
        <f>IF(O6385&gt;0, IF(Q6384+O6385*Variables!$B$5&lt;Variables!$B$4, Q6384+O6385*Variables!$B$5, Variables!$B$4), IF(Q6384&gt;-O6385, Q6384+O6385/Variables!$B$5, 0))</f>
        <v>63.731206750500263</v>
      </c>
      <c r="R6385">
        <f>IF(O6385&gt;0, 0, IF(Q6384&gt;-O6385, 0, -O6385 - Q6384*Variables!$B$5))</f>
        <v>0</v>
      </c>
      <c r="S6385">
        <f t="shared" si="598"/>
        <v>0</v>
      </c>
      <c r="T6385">
        <f t="shared" si="599"/>
        <v>0</v>
      </c>
    </row>
    <row r="6386" spans="1:20" x14ac:dyDescent="0.3">
      <c r="A6386" s="3">
        <f t="shared" si="594"/>
        <v>43367</v>
      </c>
      <c r="B6386">
        <v>9</v>
      </c>
      <c r="C6386">
        <v>24</v>
      </c>
      <c r="D6386">
        <v>1</v>
      </c>
      <c r="E6386">
        <v>1</v>
      </c>
      <c r="F6386" s="1">
        <f>VLOOKUP(A6386,Weather!$A$1:$E$366, 5)</f>
        <v>1</v>
      </c>
      <c r="G6386" s="1">
        <f>VLOOKUP(D6386, Fall!$A$1:$E$25, 2)</f>
        <v>276.78571428571399</v>
      </c>
      <c r="H6386" s="1">
        <f>VLOOKUP(D6386, Fall!$A$1:$E$25, 3)</f>
        <v>258.40056395394299</v>
      </c>
      <c r="I6386" s="1">
        <f>VLOOKUP(D6386, Fall!$A$1:$E$25, 5)</f>
        <v>254.385964912281</v>
      </c>
      <c r="J6386" s="1">
        <f t="shared" si="595"/>
        <v>276.78571428571399</v>
      </c>
      <c r="K6386" s="47">
        <f t="shared" si="596"/>
        <v>5.1781137501302821</v>
      </c>
      <c r="L6386" s="48">
        <f>Solar!K6403/1000*Variables!$B$3</f>
        <v>0</v>
      </c>
      <c r="M6386">
        <f>IF(E6386=1, VLOOKUP(D6386, Sheet1!$A$2:$C$26, 2), Sheet1!$C$3)</f>
        <v>0.18637999999999999</v>
      </c>
      <c r="N6386" s="1">
        <f>'Electricity Rates'!$J$2</f>
        <v>0.24729999999999999</v>
      </c>
      <c r="O6386" s="145">
        <f>L6386-K6386</f>
        <v>-5.1781137501302821</v>
      </c>
      <c r="P6386">
        <f t="shared" si="597"/>
        <v>1.2805475304072187</v>
      </c>
      <c r="Q6386">
        <f>IF(O6386&gt;0, IF(Q6385+O6386*Variables!$B$5&lt;Variables!$B$4, Q6385+O6386*Variables!$B$5, Variables!$B$4), IF(Q6385&gt;-O6386, Q6385+O6386/Variables!$B$5, 0))</f>
        <v>58.222575101425491</v>
      </c>
      <c r="R6386">
        <f>IF(O6386&gt;0, 0, IF(Q6385&gt;-O6386, 0, -O6386 - Q6385*Variables!$B$5))</f>
        <v>0</v>
      </c>
      <c r="S6386">
        <f t="shared" si="598"/>
        <v>0</v>
      </c>
      <c r="T6386">
        <f t="shared" si="599"/>
        <v>0</v>
      </c>
    </row>
    <row r="6387" spans="1:20" x14ac:dyDescent="0.3">
      <c r="A6387" s="3">
        <f t="shared" si="594"/>
        <v>43367</v>
      </c>
      <c r="B6387">
        <v>9</v>
      </c>
      <c r="C6387">
        <v>24</v>
      </c>
      <c r="D6387">
        <v>2</v>
      </c>
      <c r="E6387">
        <v>1</v>
      </c>
      <c r="F6387" s="1">
        <f>VLOOKUP(A6387,Weather!$A$1:$E$366, 5)</f>
        <v>1</v>
      </c>
      <c r="G6387" s="1">
        <f>VLOOKUP(D6387, Fall!$A$1:$E$25, 2)</f>
        <v>272.32142857142799</v>
      </c>
      <c r="H6387" s="1">
        <f>VLOOKUP(D6387, Fall!$A$1:$E$25, 3)</f>
        <v>244.53669616981199</v>
      </c>
      <c r="I6387" s="1">
        <f>VLOOKUP(D6387, Fall!$A$1:$E$25, 5)</f>
        <v>254.385964912281</v>
      </c>
      <c r="J6387" s="1">
        <f t="shared" si="595"/>
        <v>272.32142857142799</v>
      </c>
      <c r="K6387" s="47">
        <f t="shared" si="596"/>
        <v>5.0945957864184983</v>
      </c>
      <c r="L6387" s="48">
        <f>Solar!K6404/1000*Variables!$B$3</f>
        <v>0</v>
      </c>
      <c r="M6387">
        <f>IF(E6387=1, VLOOKUP(D6387, Sheet1!$A$2:$C$26, 2), Sheet1!$C$3)</f>
        <v>0.18637999999999999</v>
      </c>
      <c r="N6387" s="1">
        <f>'Electricity Rates'!$J$2</f>
        <v>0.24729999999999999</v>
      </c>
      <c r="O6387" s="145">
        <f>L6387-K6387</f>
        <v>-5.0945957864184983</v>
      </c>
      <c r="P6387">
        <f t="shared" si="597"/>
        <v>1.2598935379812946</v>
      </c>
      <c r="Q6387">
        <f>IF(O6387&gt;0, IF(Q6386+O6387*Variables!$B$5&lt;Variables!$B$4, Q6386+O6387*Variables!$B$5, Variables!$B$4), IF(Q6386&gt;-O6387, Q6386+O6387/Variables!$B$5, 0))</f>
        <v>52.802792349916452</v>
      </c>
      <c r="R6387">
        <f>IF(O6387&gt;0, 0, IF(Q6386&gt;-O6387, 0, -O6387 - Q6386*Variables!$B$5))</f>
        <v>0</v>
      </c>
      <c r="S6387">
        <f t="shared" si="598"/>
        <v>0</v>
      </c>
      <c r="T6387">
        <f t="shared" si="599"/>
        <v>0</v>
      </c>
    </row>
    <row r="6388" spans="1:20" x14ac:dyDescent="0.3">
      <c r="A6388" s="3">
        <f t="shared" si="594"/>
        <v>43367</v>
      </c>
      <c r="B6388">
        <v>9</v>
      </c>
      <c r="C6388">
        <v>24</v>
      </c>
      <c r="D6388">
        <v>3</v>
      </c>
      <c r="E6388">
        <v>1</v>
      </c>
      <c r="F6388" s="1">
        <f>VLOOKUP(A6388,Weather!$A$1:$E$366, 5)</f>
        <v>1</v>
      </c>
      <c r="G6388" s="1">
        <f>VLOOKUP(D6388, Fall!$A$1:$E$25, 2)</f>
        <v>272.32142857142799</v>
      </c>
      <c r="H6388" s="1">
        <f>VLOOKUP(D6388, Fall!$A$1:$E$25, 3)</f>
        <v>252.565207174747</v>
      </c>
      <c r="I6388" s="1">
        <f>VLOOKUP(D6388, Fall!$A$1:$E$25, 5)</f>
        <v>254.385964912281</v>
      </c>
      <c r="J6388" s="1">
        <f t="shared" si="595"/>
        <v>272.32142857142799</v>
      </c>
      <c r="K6388" s="47">
        <f t="shared" si="596"/>
        <v>5.0945957864184983</v>
      </c>
      <c r="L6388" s="48">
        <f>Solar!K6405/1000*Variables!$B$3</f>
        <v>0</v>
      </c>
      <c r="M6388">
        <f>IF(E6388=1, VLOOKUP(D6388, Sheet1!$A$2:$C$26, 2), Sheet1!$C$3)</f>
        <v>0.18637999999999999</v>
      </c>
      <c r="N6388" s="1">
        <f>'Electricity Rates'!$J$2</f>
        <v>0.24729999999999999</v>
      </c>
      <c r="O6388" s="145">
        <f>L6388-K6388</f>
        <v>-5.0945957864184983</v>
      </c>
      <c r="P6388">
        <f t="shared" si="597"/>
        <v>1.2598935379812946</v>
      </c>
      <c r="Q6388">
        <f>IF(O6388&gt;0, IF(Q6387+O6388*Variables!$B$5&lt;Variables!$B$4, Q6387+O6388*Variables!$B$5, Variables!$B$4), IF(Q6387&gt;-O6388, Q6387+O6388/Variables!$B$5, 0))</f>
        <v>47.383009598407412</v>
      </c>
      <c r="R6388">
        <f>IF(O6388&gt;0, 0, IF(Q6387&gt;-O6388, 0, -O6388 - Q6387*Variables!$B$5))</f>
        <v>0</v>
      </c>
      <c r="S6388">
        <f t="shared" si="598"/>
        <v>0</v>
      </c>
      <c r="T6388">
        <f t="shared" si="599"/>
        <v>0</v>
      </c>
    </row>
    <row r="6389" spans="1:20" x14ac:dyDescent="0.3">
      <c r="A6389" s="3">
        <f t="shared" si="594"/>
        <v>43367</v>
      </c>
      <c r="B6389">
        <v>9</v>
      </c>
      <c r="C6389">
        <v>24</v>
      </c>
      <c r="D6389">
        <v>4</v>
      </c>
      <c r="E6389">
        <v>1</v>
      </c>
      <c r="F6389" s="1">
        <f>VLOOKUP(A6389,Weather!$A$1:$E$366, 5)</f>
        <v>1</v>
      </c>
      <c r="G6389" s="1">
        <f>VLOOKUP(D6389, Fall!$A$1:$E$25, 2)</f>
        <v>272.32142857142799</v>
      </c>
      <c r="H6389" s="1">
        <f>VLOOKUP(D6389, Fall!$A$1:$E$25, 3)</f>
        <v>267.50020564283898</v>
      </c>
      <c r="I6389" s="1">
        <f>VLOOKUP(D6389, Fall!$A$1:$E$25, 5)</f>
        <v>254.385964912281</v>
      </c>
      <c r="J6389" s="1">
        <f t="shared" si="595"/>
        <v>272.32142857142799</v>
      </c>
      <c r="K6389" s="47">
        <f t="shared" si="596"/>
        <v>5.0945957864184983</v>
      </c>
      <c r="L6389" s="48">
        <f>Solar!K6406/1000*Variables!$B$3</f>
        <v>0</v>
      </c>
      <c r="M6389">
        <f>IF(E6389=1, VLOOKUP(D6389, Sheet1!$A$2:$C$26, 2), Sheet1!$C$3)</f>
        <v>0.18637999999999999</v>
      </c>
      <c r="N6389" s="1">
        <f>'Electricity Rates'!$J$2</f>
        <v>0.24729999999999999</v>
      </c>
      <c r="O6389" s="145">
        <f>L6389-K6389</f>
        <v>-5.0945957864184983</v>
      </c>
      <c r="P6389">
        <f t="shared" si="597"/>
        <v>1.2598935379812946</v>
      </c>
      <c r="Q6389">
        <f>IF(O6389&gt;0, IF(Q6388+O6389*Variables!$B$5&lt;Variables!$B$4, Q6388+O6389*Variables!$B$5, Variables!$B$4), IF(Q6388&gt;-O6389, Q6388+O6389/Variables!$B$5, 0))</f>
        <v>41.963226846898372</v>
      </c>
      <c r="R6389">
        <f>IF(O6389&gt;0, 0, IF(Q6388&gt;-O6389, 0, -O6389 - Q6388*Variables!$B$5))</f>
        <v>0</v>
      </c>
      <c r="S6389">
        <f t="shared" si="598"/>
        <v>0</v>
      </c>
      <c r="T6389">
        <f t="shared" si="599"/>
        <v>0</v>
      </c>
    </row>
    <row r="6390" spans="1:20" x14ac:dyDescent="0.3">
      <c r="A6390" s="3">
        <f t="shared" si="594"/>
        <v>43367</v>
      </c>
      <c r="B6390">
        <v>9</v>
      </c>
      <c r="C6390">
        <v>24</v>
      </c>
      <c r="D6390">
        <v>5</v>
      </c>
      <c r="E6390">
        <v>1</v>
      </c>
      <c r="F6390" s="1">
        <f>VLOOKUP(A6390,Weather!$A$1:$E$366, 5)</f>
        <v>1</v>
      </c>
      <c r="G6390" s="1">
        <f>VLOOKUP(D6390, Fall!$A$1:$E$25, 2)</f>
        <v>303.57142857142799</v>
      </c>
      <c r="H6390" s="1">
        <f>VLOOKUP(D6390, Fall!$A$1:$E$25, 3)</f>
        <v>277.41442782172697</v>
      </c>
      <c r="I6390" s="1">
        <f>VLOOKUP(D6390, Fall!$A$1:$E$25, 5)</f>
        <v>254.385964912281</v>
      </c>
      <c r="J6390" s="1">
        <f t="shared" si="595"/>
        <v>303.57142857142799</v>
      </c>
      <c r="K6390" s="47">
        <f t="shared" si="596"/>
        <v>5.6792215324009501</v>
      </c>
      <c r="L6390" s="48">
        <f>Solar!K6407/1000*Variables!$B$3</f>
        <v>0</v>
      </c>
      <c r="M6390">
        <f>IF(E6390=1, VLOOKUP(D6390, Sheet1!$A$2:$C$26, 2), Sheet1!$C$3)</f>
        <v>0.18637999999999999</v>
      </c>
      <c r="N6390" s="1">
        <f>'Electricity Rates'!$J$2</f>
        <v>0.24729999999999999</v>
      </c>
      <c r="O6390" s="145">
        <f>L6390-K6390</f>
        <v>-5.6792215324009501</v>
      </c>
      <c r="P6390">
        <f t="shared" si="597"/>
        <v>1.4044714849627549</v>
      </c>
      <c r="Q6390">
        <f>IF(O6390&gt;0, IF(Q6389+O6390*Variables!$B$5&lt;Variables!$B$4, Q6389+O6390*Variables!$B$5, Variables!$B$4), IF(Q6389&gt;-O6390, Q6389+O6390/Variables!$B$5, 0))</f>
        <v>35.921501812429277</v>
      </c>
      <c r="R6390">
        <f>IF(O6390&gt;0, 0, IF(Q6389&gt;-O6390, 0, -O6390 - Q6389*Variables!$B$5))</f>
        <v>0</v>
      </c>
      <c r="S6390">
        <f t="shared" si="598"/>
        <v>0</v>
      </c>
      <c r="T6390">
        <f t="shared" si="599"/>
        <v>0</v>
      </c>
    </row>
    <row r="6391" spans="1:20" x14ac:dyDescent="0.3">
      <c r="A6391" s="3">
        <f t="shared" si="594"/>
        <v>43367</v>
      </c>
      <c r="B6391">
        <v>9</v>
      </c>
      <c r="C6391">
        <v>24</v>
      </c>
      <c r="D6391">
        <v>6</v>
      </c>
      <c r="E6391">
        <v>1</v>
      </c>
      <c r="F6391" s="1">
        <f>VLOOKUP(A6391,Weather!$A$1:$E$366, 5)</f>
        <v>1</v>
      </c>
      <c r="G6391" s="1">
        <f>VLOOKUP(D6391, Fall!$A$1:$E$25, 2)</f>
        <v>401.78571428571399</v>
      </c>
      <c r="H6391" s="1">
        <f>VLOOKUP(D6391, Fall!$A$1:$E$25, 3)</f>
        <v>309.98601628691301</v>
      </c>
      <c r="I6391" s="1">
        <f>VLOOKUP(D6391, Fall!$A$1:$E$25, 5)</f>
        <v>271.929824561403</v>
      </c>
      <c r="J6391" s="1">
        <f t="shared" si="595"/>
        <v>401.78571428571399</v>
      </c>
      <c r="K6391" s="47">
        <f t="shared" si="596"/>
        <v>7.51661673406009</v>
      </c>
      <c r="L6391" s="48">
        <f>Solar!K6408/1000*Variables!$B$3</f>
        <v>0</v>
      </c>
      <c r="M6391">
        <f>IF(E6391=1, VLOOKUP(D6391, Sheet1!$A$2:$C$26, 2), Sheet1!$C$3)</f>
        <v>0.18637999999999999</v>
      </c>
      <c r="N6391" s="1">
        <f>'Electricity Rates'!$J$2</f>
        <v>0.24729999999999999</v>
      </c>
      <c r="O6391" s="145">
        <f>L6391-K6391</f>
        <v>-7.51661673406009</v>
      </c>
      <c r="P6391">
        <f t="shared" si="597"/>
        <v>1.8588593183330602</v>
      </c>
      <c r="Q6391">
        <f>IF(O6391&gt;0, IF(Q6390+O6391*Variables!$B$5&lt;Variables!$B$4, Q6390+O6391*Variables!$B$5, Variables!$B$4), IF(Q6390&gt;-O6391, Q6390+O6391/Variables!$B$5, 0))</f>
        <v>27.925101031514288</v>
      </c>
      <c r="R6391">
        <f>IF(O6391&gt;0, 0, IF(Q6390&gt;-O6391, 0, -O6391 - Q6390*Variables!$B$5))</f>
        <v>0</v>
      </c>
      <c r="S6391">
        <f t="shared" si="598"/>
        <v>0</v>
      </c>
      <c r="T6391">
        <f t="shared" si="599"/>
        <v>0</v>
      </c>
    </row>
    <row r="6392" spans="1:20" x14ac:dyDescent="0.3">
      <c r="A6392" s="3">
        <f t="shared" si="594"/>
        <v>43367</v>
      </c>
      <c r="B6392">
        <v>9</v>
      </c>
      <c r="C6392">
        <v>24</v>
      </c>
      <c r="D6392">
        <v>7</v>
      </c>
      <c r="E6392">
        <v>1</v>
      </c>
      <c r="F6392" s="1">
        <f>VLOOKUP(A6392,Weather!$A$1:$E$366, 5)</f>
        <v>1</v>
      </c>
      <c r="G6392" s="1">
        <f>VLOOKUP(D6392, Fall!$A$1:$E$25, 2)</f>
        <v>593.74999999999898</v>
      </c>
      <c r="H6392" s="1">
        <f>VLOOKUP(D6392, Fall!$A$1:$E$25, 3)</f>
        <v>390.39236653779699</v>
      </c>
      <c r="I6392" s="1">
        <f>VLOOKUP(D6392, Fall!$A$1:$E$25, 5)</f>
        <v>263.15789473684202</v>
      </c>
      <c r="J6392" s="1">
        <f t="shared" si="595"/>
        <v>593.74999999999898</v>
      </c>
      <c r="K6392" s="47">
        <f t="shared" si="596"/>
        <v>11.107889173666566</v>
      </c>
      <c r="L6392" s="48">
        <f>Solar!K6409/1000*Variables!$B$3</f>
        <v>0.22229999999999997</v>
      </c>
      <c r="M6392">
        <f>IF(E6392=1, VLOOKUP(D6392, Sheet1!$A$2:$C$26, 2), Sheet1!$C$3)</f>
        <v>0.18637999999999999</v>
      </c>
      <c r="N6392" s="1">
        <f>'Electricity Rates'!$J$2</f>
        <v>0.24729999999999999</v>
      </c>
      <c r="O6392" s="145">
        <f>L6392-K6392</f>
        <v>-10.885589173666565</v>
      </c>
      <c r="P6392">
        <f t="shared" si="597"/>
        <v>2.7469809926477415</v>
      </c>
      <c r="Q6392">
        <f>IF(O6392&gt;0, IF(Q6391+O6392*Variables!$B$5&lt;Variables!$B$4, Q6391+O6392*Variables!$B$5, Variables!$B$4), IF(Q6391&gt;-O6392, Q6391+O6392/Variables!$B$5, 0))</f>
        <v>16.344687016975389</v>
      </c>
      <c r="R6392">
        <f>IF(O6392&gt;0, 0, IF(Q6391&gt;-O6392, 0, -O6392 - Q6391*Variables!$B$5))</f>
        <v>0</v>
      </c>
      <c r="S6392">
        <f t="shared" si="598"/>
        <v>0</v>
      </c>
      <c r="T6392">
        <f t="shared" si="599"/>
        <v>0</v>
      </c>
    </row>
    <row r="6393" spans="1:20" x14ac:dyDescent="0.3">
      <c r="A6393" s="3">
        <f t="shared" si="594"/>
        <v>43367</v>
      </c>
      <c r="B6393">
        <v>9</v>
      </c>
      <c r="C6393">
        <v>24</v>
      </c>
      <c r="D6393">
        <v>8</v>
      </c>
      <c r="E6393">
        <v>1</v>
      </c>
      <c r="F6393" s="1">
        <f>VLOOKUP(A6393,Weather!$A$1:$E$366, 5)</f>
        <v>1</v>
      </c>
      <c r="G6393" s="1">
        <f>VLOOKUP(D6393, Fall!$A$1:$E$25, 2)</f>
        <v>866.07142857142799</v>
      </c>
      <c r="H6393" s="1">
        <f>VLOOKUP(D6393, Fall!$A$1:$E$25, 3)</f>
        <v>561.61059471909198</v>
      </c>
      <c r="I6393" s="1">
        <f>VLOOKUP(D6393, Fall!$A$1:$E$25, 5)</f>
        <v>271.929824561403</v>
      </c>
      <c r="J6393" s="1">
        <f t="shared" si="595"/>
        <v>866.07142857142799</v>
      </c>
      <c r="K6393" s="47">
        <f t="shared" si="596"/>
        <v>16.202484960085084</v>
      </c>
      <c r="L6393" s="48">
        <f>Solar!K6410/1000*Variables!$B$3</f>
        <v>3.2688499999999996</v>
      </c>
      <c r="M6393">
        <f>IF(E6393=1, VLOOKUP(D6393, Sheet1!$A$2:$C$26, 2), Sheet1!$C$3)</f>
        <v>0.18637999999999999</v>
      </c>
      <c r="N6393" s="1">
        <f>'Electricity Rates'!$J$2</f>
        <v>0.24729999999999999</v>
      </c>
      <c r="O6393" s="145">
        <f>L6393-K6393</f>
        <v>-12.933634960085083</v>
      </c>
      <c r="P6393">
        <f t="shared" si="597"/>
        <v>4.006874530629041</v>
      </c>
      <c r="Q6393">
        <f>IF(O6393&gt;0, IF(Q6392+O6393*Variables!$B$5&lt;Variables!$B$4, Q6392+O6393*Variables!$B$5, Variables!$B$4), IF(Q6392&gt;-O6393, Q6392+O6393/Variables!$B$5, 0))</f>
        <v>2.5855008892252993</v>
      </c>
      <c r="R6393">
        <f>IF(O6393&gt;0, 0, IF(Q6392&gt;-O6393, 0, -O6393 - Q6392*Variables!$B$5))</f>
        <v>0</v>
      </c>
      <c r="S6393">
        <f t="shared" si="598"/>
        <v>0</v>
      </c>
      <c r="T6393">
        <f t="shared" si="599"/>
        <v>0</v>
      </c>
    </row>
    <row r="6394" spans="1:20" x14ac:dyDescent="0.3">
      <c r="A6394" s="3">
        <f t="shared" si="594"/>
        <v>43367</v>
      </c>
      <c r="B6394">
        <v>9</v>
      </c>
      <c r="C6394">
        <v>24</v>
      </c>
      <c r="D6394">
        <v>9</v>
      </c>
      <c r="E6394">
        <v>1</v>
      </c>
      <c r="F6394" s="1">
        <f>VLOOKUP(A6394,Weather!$A$1:$E$366, 5)</f>
        <v>1</v>
      </c>
      <c r="G6394" s="1">
        <f>VLOOKUP(D6394, Fall!$A$1:$E$25, 2)</f>
        <v>1080.3571428571399</v>
      </c>
      <c r="H6394" s="1">
        <f>VLOOKUP(D6394, Fall!$A$1:$E$25, 3)</f>
        <v>760.17932055605797</v>
      </c>
      <c r="I6394" s="1">
        <f>VLOOKUP(D6394, Fall!$A$1:$E$25, 5)</f>
        <v>311.40350877192998</v>
      </c>
      <c r="J6394" s="1">
        <f t="shared" si="595"/>
        <v>1080.3571428571399</v>
      </c>
      <c r="K6394" s="47">
        <f t="shared" si="596"/>
        <v>20.211347218250424</v>
      </c>
      <c r="L6394" s="48">
        <f>Solar!K6411/1000*Variables!$B$3</f>
        <v>10.35825</v>
      </c>
      <c r="M6394">
        <f>IF(E6394=1, VLOOKUP(D6394, Sheet1!$A$2:$C$26, 2), Sheet1!$C$3)</f>
        <v>0.25796000000000002</v>
      </c>
      <c r="N6394" s="1">
        <f>'Electricity Rates'!$J$2</f>
        <v>0.24729999999999999</v>
      </c>
      <c r="O6394" s="145">
        <f>L6394-K6394</f>
        <v>-9.8530972182504239</v>
      </c>
      <c r="P6394">
        <f t="shared" si="597"/>
        <v>4.9982661670733295</v>
      </c>
      <c r="Q6394">
        <f>IF(O6394&gt;0, IF(Q6393+O6394*Variables!$B$5&lt;Variables!$B$4, Q6393+O6394*Variables!$B$5, Variables!$B$4), IF(Q6393&gt;-O6394, Q6393+O6394/Variables!$B$5, 0))</f>
        <v>0</v>
      </c>
      <c r="R6394">
        <f>IF(O6394&gt;0, 0, IF(Q6393&gt;-O6394, 0, -O6394 - Q6393*Variables!$B$5))</f>
        <v>7.4227263823786434</v>
      </c>
      <c r="S6394">
        <f t="shared" si="598"/>
        <v>1.9147664975983949</v>
      </c>
      <c r="T6394">
        <f t="shared" si="599"/>
        <v>0</v>
      </c>
    </row>
    <row r="6395" spans="1:20" x14ac:dyDescent="0.3">
      <c r="A6395" s="3">
        <f t="shared" si="594"/>
        <v>43367</v>
      </c>
      <c r="B6395">
        <v>9</v>
      </c>
      <c r="C6395">
        <v>24</v>
      </c>
      <c r="D6395">
        <v>10</v>
      </c>
      <c r="E6395">
        <v>1</v>
      </c>
      <c r="F6395" s="1">
        <f>VLOOKUP(A6395,Weather!$A$1:$E$366, 5)</f>
        <v>1</v>
      </c>
      <c r="G6395" s="1">
        <f>VLOOKUP(D6395, Fall!$A$1:$E$25, 2)</f>
        <v>1205.3571428571399</v>
      </c>
      <c r="H6395" s="1">
        <f>VLOOKUP(D6395, Fall!$A$1:$E$25, 3)</f>
        <v>904.12930821748796</v>
      </c>
      <c r="I6395" s="1">
        <f>VLOOKUP(D6395, Fall!$A$1:$E$25, 5)</f>
        <v>359.64912280701702</v>
      </c>
      <c r="J6395" s="1">
        <f t="shared" si="595"/>
        <v>1205.3571428571399</v>
      </c>
      <c r="K6395" s="47">
        <f t="shared" si="596"/>
        <v>22.549850202180231</v>
      </c>
      <c r="L6395" s="48">
        <f>Solar!K6412/1000*Variables!$B$3</f>
        <v>21.873900000000003</v>
      </c>
      <c r="M6395">
        <f>IF(E6395=1, VLOOKUP(D6395, Sheet1!$A$2:$C$26, 2), Sheet1!$C$3)</f>
        <v>0.25796000000000002</v>
      </c>
      <c r="N6395" s="1">
        <f>'Electricity Rates'!$J$2</f>
        <v>0.24729999999999999</v>
      </c>
      <c r="O6395" s="145">
        <f>L6395-K6395</f>
        <v>-0.67595020218022839</v>
      </c>
      <c r="P6395">
        <f t="shared" si="597"/>
        <v>5.5765779549991707</v>
      </c>
      <c r="Q6395">
        <f>IF(O6395&gt;0, IF(Q6394+O6395*Variables!$B$5&lt;Variables!$B$4, Q6394+O6395*Variables!$B$5, Variables!$B$4), IF(Q6394&gt;-O6395, Q6394+O6395/Variables!$B$5, 0))</f>
        <v>0</v>
      </c>
      <c r="R6395">
        <f>IF(O6395&gt;0, 0, IF(Q6394&gt;-O6395, 0, -O6395 - Q6394*Variables!$B$5))</f>
        <v>0.67595020218022839</v>
      </c>
      <c r="S6395">
        <f t="shared" si="598"/>
        <v>0.17436811415441172</v>
      </c>
      <c r="T6395">
        <f t="shared" si="599"/>
        <v>0</v>
      </c>
    </row>
    <row r="6396" spans="1:20" x14ac:dyDescent="0.3">
      <c r="A6396" s="3">
        <f t="shared" si="594"/>
        <v>43367</v>
      </c>
      <c r="B6396">
        <v>9</v>
      </c>
      <c r="C6396">
        <v>24</v>
      </c>
      <c r="D6396">
        <v>11</v>
      </c>
      <c r="E6396">
        <v>1</v>
      </c>
      <c r="F6396" s="1">
        <f>VLOOKUP(A6396,Weather!$A$1:$E$366, 5)</f>
        <v>1</v>
      </c>
      <c r="G6396" s="1">
        <f>VLOOKUP(D6396, Fall!$A$1:$E$25, 2)</f>
        <v>1290.17857142857</v>
      </c>
      <c r="H6396" s="1">
        <f>VLOOKUP(D6396, Fall!$A$1:$E$25, 3)</f>
        <v>975.19947355433101</v>
      </c>
      <c r="I6396" s="1">
        <f>VLOOKUP(D6396, Fall!$A$1:$E$25, 5)</f>
        <v>377.19298245613999</v>
      </c>
      <c r="J6396" s="1">
        <f t="shared" si="595"/>
        <v>1290.17857142857</v>
      </c>
      <c r="K6396" s="47">
        <f t="shared" si="596"/>
        <v>24.136691512704058</v>
      </c>
      <c r="L6396" s="48">
        <f>Solar!K6413/1000*Variables!$B$3</f>
        <v>32.220700000000001</v>
      </c>
      <c r="M6396">
        <f>IF(E6396=1, VLOOKUP(D6396, Sheet1!$A$2:$C$26, 2), Sheet1!$C$3)</f>
        <v>0.25796000000000002</v>
      </c>
      <c r="N6396" s="1">
        <f>'Electricity Rates'!$J$2</f>
        <v>0.24729999999999999</v>
      </c>
      <c r="O6396" s="145">
        <f>L6396-K6396</f>
        <v>8.084008487295943</v>
      </c>
      <c r="P6396">
        <f t="shared" si="597"/>
        <v>5.9690038110917136</v>
      </c>
      <c r="Q6396">
        <f>IF(O6396&gt;0, IF(Q6395+O6396*Variables!$B$5&lt;Variables!$B$4, Q6395+O6396*Variables!$B$5, Variables!$B$4), IF(Q6395&gt;-O6396, Q6395+O6396/Variables!$B$5, 0))</f>
        <v>7.5989679780581856</v>
      </c>
      <c r="R6396">
        <f>IF(O6396&gt;0, 0, IF(Q6395&gt;-O6396, 0, -O6396 - Q6395*Variables!$B$5))</f>
        <v>0</v>
      </c>
      <c r="S6396">
        <f t="shared" si="598"/>
        <v>0</v>
      </c>
      <c r="T6396">
        <f t="shared" si="599"/>
        <v>0</v>
      </c>
    </row>
    <row r="6397" spans="1:20" x14ac:dyDescent="0.3">
      <c r="A6397" s="3">
        <f t="shared" si="594"/>
        <v>43367</v>
      </c>
      <c r="B6397">
        <v>9</v>
      </c>
      <c r="C6397">
        <v>24</v>
      </c>
      <c r="D6397">
        <v>12</v>
      </c>
      <c r="E6397">
        <v>1</v>
      </c>
      <c r="F6397" s="1">
        <f>VLOOKUP(A6397,Weather!$A$1:$E$366, 5)</f>
        <v>1</v>
      </c>
      <c r="G6397" s="1">
        <f>VLOOKUP(D6397, Fall!$A$1:$E$25, 2)</f>
        <v>1366.07142857142</v>
      </c>
      <c r="H6397" s="1">
        <f>VLOOKUP(D6397, Fall!$A$1:$E$25, 3)</f>
        <v>996.442378876367</v>
      </c>
      <c r="I6397" s="1">
        <f>VLOOKUP(D6397, Fall!$A$1:$E$25, 5)</f>
        <v>368.42105263157799</v>
      </c>
      <c r="J6397" s="1">
        <f t="shared" si="595"/>
        <v>1366.07142857142</v>
      </c>
      <c r="K6397" s="47">
        <f t="shared" si="596"/>
        <v>25.556496895804166</v>
      </c>
      <c r="L6397" s="48">
        <f>Solar!K6414/1000*Variables!$B$3</f>
        <v>35.042450000000002</v>
      </c>
      <c r="M6397">
        <f>IF(E6397=1, VLOOKUP(D6397, Sheet1!$A$2:$C$26, 2), Sheet1!$C$3)</f>
        <v>0.25796000000000002</v>
      </c>
      <c r="N6397" s="1">
        <f>'Electricity Rates'!$J$2</f>
        <v>0.24729999999999999</v>
      </c>
      <c r="O6397" s="145">
        <f>L6397-K6397</f>
        <v>9.4859531041958363</v>
      </c>
      <c r="P6397">
        <f t="shared" si="597"/>
        <v>6.3201216823323705</v>
      </c>
      <c r="Q6397">
        <f>IF(O6397&gt;0, IF(Q6396+O6397*Variables!$B$5&lt;Variables!$B$4, Q6396+O6397*Variables!$B$5, Variables!$B$4), IF(Q6396&gt;-O6397, Q6396+O6397/Variables!$B$5, 0))</f>
        <v>16.515763896002269</v>
      </c>
      <c r="R6397">
        <f>IF(O6397&gt;0, 0, IF(Q6396&gt;-O6397, 0, -O6397 - Q6396*Variables!$B$5))</f>
        <v>0</v>
      </c>
      <c r="S6397">
        <f t="shared" si="598"/>
        <v>0</v>
      </c>
      <c r="T6397">
        <f t="shared" si="599"/>
        <v>0</v>
      </c>
    </row>
    <row r="6398" spans="1:20" x14ac:dyDescent="0.3">
      <c r="A6398" s="3">
        <f t="shared" si="594"/>
        <v>43367</v>
      </c>
      <c r="B6398">
        <v>9</v>
      </c>
      <c r="C6398">
        <v>24</v>
      </c>
      <c r="D6398">
        <v>13</v>
      </c>
      <c r="E6398">
        <v>1</v>
      </c>
      <c r="F6398" s="1">
        <f>VLOOKUP(A6398,Weather!$A$1:$E$366, 5)</f>
        <v>1</v>
      </c>
      <c r="G6398" s="1">
        <f>VLOOKUP(D6398, Fall!$A$1:$E$25, 2)</f>
        <v>1446.42857142857</v>
      </c>
      <c r="H6398" s="1">
        <f>VLOOKUP(D6398, Fall!$A$1:$E$25, 3)</f>
        <v>1031.4839187299399</v>
      </c>
      <c r="I6398" s="1">
        <f>VLOOKUP(D6398, Fall!$A$1:$E$25, 5)</f>
        <v>350.87719298245599</v>
      </c>
      <c r="J6398" s="1">
        <f t="shared" si="595"/>
        <v>1446.42857142857</v>
      </c>
      <c r="K6398" s="47">
        <f t="shared" si="596"/>
        <v>27.059820242616315</v>
      </c>
      <c r="L6398" s="48">
        <f>Solar!K6415/1000*Variables!$B$3</f>
        <v>37.079700000000003</v>
      </c>
      <c r="M6398">
        <f>IF(E6398=1, VLOOKUP(D6398, Sheet1!$A$2:$C$26, 2), Sheet1!$C$3)</f>
        <v>0.55478000000000005</v>
      </c>
      <c r="N6398" s="1">
        <f>'Electricity Rates'!$J$2</f>
        <v>0.24729999999999999</v>
      </c>
      <c r="O6398" s="145">
        <f>L6398-K6398</f>
        <v>10.019879757383688</v>
      </c>
      <c r="P6398">
        <f t="shared" si="597"/>
        <v>6.6918935459990143</v>
      </c>
      <c r="Q6398">
        <f>IF(O6398&gt;0, IF(Q6397+O6398*Variables!$B$5&lt;Variables!$B$4, Q6397+O6398*Variables!$B$5, Variables!$B$4), IF(Q6397&gt;-O6398, Q6397+O6398/Variables!$B$5, 0))</f>
        <v>25.934450867942935</v>
      </c>
      <c r="R6398">
        <f>IF(O6398&gt;0, 0, IF(Q6397&gt;-O6398, 0, -O6398 - Q6397*Variables!$B$5))</f>
        <v>0</v>
      </c>
      <c r="S6398">
        <f t="shared" si="598"/>
        <v>0</v>
      </c>
      <c r="T6398">
        <f t="shared" si="599"/>
        <v>0</v>
      </c>
    </row>
    <row r="6399" spans="1:20" x14ac:dyDescent="0.3">
      <c r="A6399" s="3">
        <f t="shared" si="594"/>
        <v>43367</v>
      </c>
      <c r="B6399">
        <v>9</v>
      </c>
      <c r="C6399">
        <v>24</v>
      </c>
      <c r="D6399">
        <v>14</v>
      </c>
      <c r="E6399">
        <v>1</v>
      </c>
      <c r="F6399" s="1">
        <f>VLOOKUP(A6399,Weather!$A$1:$E$366, 5)</f>
        <v>1</v>
      </c>
      <c r="G6399" s="1">
        <f>VLOOKUP(D6399, Fall!$A$1:$E$25, 2)</f>
        <v>1482.1428571428501</v>
      </c>
      <c r="H6399" s="1">
        <f>VLOOKUP(D6399, Fall!$A$1:$E$25, 3)</f>
        <v>1052.56230978037</v>
      </c>
      <c r="I6399" s="1">
        <f>VLOOKUP(D6399, Fall!$A$1:$E$25, 5)</f>
        <v>342.105263157894</v>
      </c>
      <c r="J6399" s="1">
        <f t="shared" si="595"/>
        <v>1482.1428571428501</v>
      </c>
      <c r="K6399" s="47">
        <f t="shared" si="596"/>
        <v>27.727963952310443</v>
      </c>
      <c r="L6399" s="48">
        <f>Solar!K6416/1000*Variables!$B$3</f>
        <v>33.4572</v>
      </c>
      <c r="M6399">
        <f>IF(E6399=1, VLOOKUP(D6399, Sheet1!$A$2:$C$26, 2), Sheet1!$C$3)</f>
        <v>0.55478000000000005</v>
      </c>
      <c r="N6399" s="1">
        <f>'Electricity Rates'!$J$2</f>
        <v>0.24729999999999999</v>
      </c>
      <c r="O6399" s="145">
        <f>L6399-K6399</f>
        <v>5.7292360476895574</v>
      </c>
      <c r="P6399">
        <f t="shared" si="597"/>
        <v>6.8571254854063719</v>
      </c>
      <c r="Q6399">
        <f>IF(O6399&gt;0, IF(Q6398+O6399*Variables!$B$5&lt;Variables!$B$4, Q6398+O6399*Variables!$B$5, Variables!$B$4), IF(Q6398&gt;-O6399, Q6398+O6399/Variables!$B$5, 0))</f>
        <v>31.31993275277112</v>
      </c>
      <c r="R6399">
        <f>IF(O6399&gt;0, 0, IF(Q6398&gt;-O6399, 0, -O6399 - Q6398*Variables!$B$5))</f>
        <v>0</v>
      </c>
      <c r="S6399">
        <f t="shared" si="598"/>
        <v>0</v>
      </c>
      <c r="T6399">
        <f t="shared" si="599"/>
        <v>0</v>
      </c>
    </row>
    <row r="6400" spans="1:20" x14ac:dyDescent="0.3">
      <c r="A6400" s="3">
        <f t="shared" si="594"/>
        <v>43367</v>
      </c>
      <c r="B6400">
        <v>9</v>
      </c>
      <c r="C6400">
        <v>24</v>
      </c>
      <c r="D6400">
        <v>15</v>
      </c>
      <c r="E6400">
        <v>1</v>
      </c>
      <c r="F6400" s="1">
        <f>VLOOKUP(A6400,Weather!$A$1:$E$366, 5)</f>
        <v>1</v>
      </c>
      <c r="G6400" s="1">
        <f>VLOOKUP(D6400, Fall!$A$1:$E$25, 2)</f>
        <v>1437.5</v>
      </c>
      <c r="H6400" s="1">
        <f>VLOOKUP(D6400, Fall!$A$1:$E$25, 3)</f>
        <v>1060.00658057086</v>
      </c>
      <c r="I6400" s="1">
        <f>VLOOKUP(D6400, Fall!$A$1:$E$25, 5)</f>
        <v>328.94736842105198</v>
      </c>
      <c r="J6400" s="1">
        <f t="shared" si="595"/>
        <v>1437.5</v>
      </c>
      <c r="K6400" s="47">
        <f t="shared" si="596"/>
        <v>26.892784315192785</v>
      </c>
      <c r="L6400" s="48">
        <f>Solar!K6417/1000*Variables!$B$3</f>
        <v>28.754450000000002</v>
      </c>
      <c r="M6400">
        <f>IF(E6400=1, VLOOKUP(D6400, Sheet1!$A$2:$C$26, 2), Sheet1!$C$3)</f>
        <v>0.55478000000000005</v>
      </c>
      <c r="N6400" s="1">
        <f>'Electricity Rates'!$J$2</f>
        <v>0.24729999999999999</v>
      </c>
      <c r="O6400" s="145">
        <f>L6400-K6400</f>
        <v>1.8616656848072175</v>
      </c>
      <c r="P6400">
        <f t="shared" si="597"/>
        <v>6.6505855611471754</v>
      </c>
      <c r="Q6400">
        <f>IF(O6400&gt;0, IF(Q6399+O6400*Variables!$B$5&lt;Variables!$B$4, Q6399+O6400*Variables!$B$5, Variables!$B$4), IF(Q6399&gt;-O6400, Q6399+O6400/Variables!$B$5, 0))</f>
        <v>33.069898496489905</v>
      </c>
      <c r="R6400">
        <f>IF(O6400&gt;0, 0, IF(Q6399&gt;-O6400, 0, -O6400 - Q6399*Variables!$B$5))</f>
        <v>0</v>
      </c>
      <c r="S6400">
        <f t="shared" si="598"/>
        <v>0</v>
      </c>
      <c r="T6400">
        <f t="shared" si="599"/>
        <v>0</v>
      </c>
    </row>
    <row r="6401" spans="1:20" x14ac:dyDescent="0.3">
      <c r="A6401" s="3">
        <f t="shared" si="594"/>
        <v>43367</v>
      </c>
      <c r="B6401">
        <v>9</v>
      </c>
      <c r="C6401">
        <v>24</v>
      </c>
      <c r="D6401">
        <v>16</v>
      </c>
      <c r="E6401">
        <v>1</v>
      </c>
      <c r="F6401" s="1">
        <f>VLOOKUP(A6401,Weather!$A$1:$E$366, 5)</f>
        <v>1</v>
      </c>
      <c r="G6401" s="1">
        <f>VLOOKUP(D6401, Fall!$A$1:$E$25, 2)</f>
        <v>1348.2142857142801</v>
      </c>
      <c r="H6401" s="1">
        <f>VLOOKUP(D6401, Fall!$A$1:$E$25, 3)</f>
        <v>1003.98947108661</v>
      </c>
      <c r="I6401" s="1">
        <f>VLOOKUP(D6401, Fall!$A$1:$E$25, 5)</f>
        <v>298.24561403508801</v>
      </c>
      <c r="J6401" s="1">
        <f t="shared" si="595"/>
        <v>1348.2142857142801</v>
      </c>
      <c r="K6401" s="47">
        <f t="shared" si="596"/>
        <v>25.222425040957106</v>
      </c>
      <c r="L6401" s="48">
        <f>Solar!K6418/1000*Variables!$B$3</f>
        <v>19.260999999999999</v>
      </c>
      <c r="M6401">
        <f>IF(E6401=1, VLOOKUP(D6401, Sheet1!$A$2:$C$26, 2), Sheet1!$C$3)</f>
        <v>0.55478000000000005</v>
      </c>
      <c r="N6401" s="1">
        <f>'Electricity Rates'!$J$2</f>
        <v>0.24729999999999999</v>
      </c>
      <c r="O6401" s="145">
        <f>L6401-K6401</f>
        <v>-5.9614250409571063</v>
      </c>
      <c r="P6401">
        <f t="shared" si="597"/>
        <v>6.2375057126286917</v>
      </c>
      <c r="Q6401">
        <f>IF(O6401&gt;0, IF(Q6400+O6401*Variables!$B$5&lt;Variables!$B$4, Q6400+O6401*Variables!$B$5, Variables!$B$4), IF(Q6400&gt;-O6401, Q6400+O6401/Variables!$B$5, 0))</f>
        <v>26.727956963556814</v>
      </c>
      <c r="R6401">
        <f>IF(O6401&gt;0, 0, IF(Q6400&gt;-O6401, 0, -O6401 - Q6400*Variables!$B$5))</f>
        <v>0</v>
      </c>
      <c r="S6401">
        <f t="shared" si="598"/>
        <v>0</v>
      </c>
      <c r="T6401">
        <f t="shared" si="599"/>
        <v>0</v>
      </c>
    </row>
    <row r="6402" spans="1:20" x14ac:dyDescent="0.3">
      <c r="A6402" s="3">
        <f t="shared" si="594"/>
        <v>43367</v>
      </c>
      <c r="B6402">
        <v>9</v>
      </c>
      <c r="C6402">
        <v>24</v>
      </c>
      <c r="D6402">
        <v>17</v>
      </c>
      <c r="E6402">
        <v>1</v>
      </c>
      <c r="F6402" s="1">
        <f>VLOOKUP(A6402,Weather!$A$1:$E$366, 5)</f>
        <v>1</v>
      </c>
      <c r="G6402" s="1">
        <f>VLOOKUP(D6402, Fall!$A$1:$E$25, 2)</f>
        <v>1080.3571428571399</v>
      </c>
      <c r="H6402" s="1">
        <f>VLOOKUP(D6402, Fall!$A$1:$E$25, 3)</f>
        <v>794.90091642515802</v>
      </c>
      <c r="I6402" s="1">
        <f>VLOOKUP(D6402, Fall!$A$1:$E$25, 5)</f>
        <v>263.15789473684202</v>
      </c>
      <c r="J6402" s="1">
        <f t="shared" si="595"/>
        <v>1080.3571428571399</v>
      </c>
      <c r="K6402" s="47">
        <f t="shared" si="596"/>
        <v>20.211347218250424</v>
      </c>
      <c r="L6402" s="48">
        <f>Solar!K6419/1000*Variables!$B$3</f>
        <v>7.3135499999999993</v>
      </c>
      <c r="M6402">
        <f>IF(E6402=1, VLOOKUP(D6402, Sheet1!$A$2:$C$26, 2), Sheet1!$C$3)</f>
        <v>0.55478000000000005</v>
      </c>
      <c r="N6402" s="1">
        <f>'Electricity Rates'!$J$2</f>
        <v>0.24729999999999999</v>
      </c>
      <c r="O6402" s="145">
        <f>L6402-K6402</f>
        <v>-12.897797218250425</v>
      </c>
      <c r="P6402">
        <f t="shared" si="597"/>
        <v>4.9982661670733295</v>
      </c>
      <c r="Q6402">
        <f>IF(O6402&gt;0, IF(Q6401+O6402*Variables!$B$5&lt;Variables!$B$4, Q6401+O6402*Variables!$B$5, Variables!$B$4), IF(Q6401&gt;-O6402, Q6401+O6402/Variables!$B$5, 0))</f>
        <v>13.006896093077637</v>
      </c>
      <c r="R6402">
        <f>IF(O6402&gt;0, 0, IF(Q6401&gt;-O6402, 0, -O6402 - Q6401*Variables!$B$5))</f>
        <v>0</v>
      </c>
      <c r="S6402">
        <f t="shared" si="598"/>
        <v>0</v>
      </c>
      <c r="T6402">
        <f t="shared" si="599"/>
        <v>0</v>
      </c>
    </row>
    <row r="6403" spans="1:20" x14ac:dyDescent="0.3">
      <c r="A6403" s="3">
        <f t="shared" ref="A6403:A6466" si="600">DATE(2018, B6403, C6403)</f>
        <v>43367</v>
      </c>
      <c r="B6403">
        <v>9</v>
      </c>
      <c r="C6403">
        <v>24</v>
      </c>
      <c r="D6403">
        <v>18</v>
      </c>
      <c r="E6403">
        <v>1</v>
      </c>
      <c r="F6403" s="1">
        <f>VLOOKUP(A6403,Weather!$A$1:$E$366, 5)</f>
        <v>1</v>
      </c>
      <c r="G6403" s="1">
        <f>VLOOKUP(D6403, Fall!$A$1:$E$25, 2)</f>
        <v>678.57142857142799</v>
      </c>
      <c r="H6403" s="1">
        <f>VLOOKUP(D6403, Fall!$A$1:$E$25, 3)</f>
        <v>583.61400485626905</v>
      </c>
      <c r="I6403" s="1">
        <f>VLOOKUP(D6403, Fall!$A$1:$E$25, 5)</f>
        <v>280.70175438596499</v>
      </c>
      <c r="J6403" s="1">
        <f t="shared" ref="J6403:J6466" si="601">IF(E6403=0, I6403, H6403 + (G6403-H6403)*F6403)</f>
        <v>678.57142857142799</v>
      </c>
      <c r="K6403" s="47">
        <f t="shared" ref="K6403:K6466" si="602">J6403*1000/53453</f>
        <v>12.694730484190371</v>
      </c>
      <c r="L6403" s="48">
        <f>Solar!K6420/1000*Variables!$B$3</f>
        <v>1.5858500000000002</v>
      </c>
      <c r="M6403">
        <f>IF(E6403=1, VLOOKUP(D6403, Sheet1!$A$2:$C$26, 2), Sheet1!$C$3)</f>
        <v>0.55478000000000005</v>
      </c>
      <c r="N6403" s="1">
        <f>'Electricity Rates'!$J$2</f>
        <v>0.24729999999999999</v>
      </c>
      <c r="O6403" s="145">
        <f>L6403-K6403</f>
        <v>-11.108880484190371</v>
      </c>
      <c r="P6403">
        <f t="shared" ref="P6403:P6466" si="603">N6403*K6403</f>
        <v>3.1394068487402786</v>
      </c>
      <c r="Q6403">
        <f>IF(O6403&gt;0, IF(Q6402+O6403*Variables!$B$5&lt;Variables!$B$4, Q6402+O6403*Variables!$B$5, Variables!$B$4), IF(Q6402&gt;-O6403, Q6402+O6403/Variables!$B$5, 0))</f>
        <v>1.1889381311729874</v>
      </c>
      <c r="R6403">
        <f>IF(O6403&gt;0, 0, IF(Q6402&gt;-O6403, 0, -O6403 - Q6402*Variables!$B$5))</f>
        <v>0</v>
      </c>
      <c r="S6403">
        <f t="shared" ref="S6403:S6466" si="604">R6403*M6403</f>
        <v>0</v>
      </c>
      <c r="T6403">
        <f t="shared" ref="T6403:T6466" si="605">IF(AND(R6403&gt;0, M6403&gt;0.3), 1, 0)</f>
        <v>0</v>
      </c>
    </row>
    <row r="6404" spans="1:20" x14ac:dyDescent="0.3">
      <c r="A6404" s="3">
        <f t="shared" si="600"/>
        <v>43367</v>
      </c>
      <c r="B6404">
        <v>9</v>
      </c>
      <c r="C6404">
        <v>24</v>
      </c>
      <c r="D6404">
        <v>19</v>
      </c>
      <c r="E6404">
        <v>1</v>
      </c>
      <c r="F6404" s="1">
        <f>VLOOKUP(A6404,Weather!$A$1:$E$366, 5)</f>
        <v>1</v>
      </c>
      <c r="G6404" s="1">
        <f>VLOOKUP(D6404, Fall!$A$1:$E$25, 2)</f>
        <v>517.85714285714198</v>
      </c>
      <c r="H6404" s="1">
        <f>VLOOKUP(D6404, Fall!$A$1:$E$25, 3)</f>
        <v>442.60593718179598</v>
      </c>
      <c r="I6404" s="1">
        <f>VLOOKUP(D6404, Fall!$A$1:$E$25, 5)</f>
        <v>289.47368421052602</v>
      </c>
      <c r="J6404" s="1">
        <f t="shared" si="601"/>
        <v>517.85714285714198</v>
      </c>
      <c r="K6404" s="47">
        <f t="shared" si="602"/>
        <v>9.6880837905663295</v>
      </c>
      <c r="L6404" s="48">
        <f>Solar!K6421/1000*Variables!$B$3</f>
        <v>0</v>
      </c>
      <c r="M6404">
        <f>IF(E6404=1, VLOOKUP(D6404, Sheet1!$A$2:$C$26, 2), Sheet1!$C$3)</f>
        <v>0.25796000000000002</v>
      </c>
      <c r="N6404" s="1">
        <f>'Electricity Rates'!$J$2</f>
        <v>0.24729999999999999</v>
      </c>
      <c r="O6404" s="145">
        <f>L6404-K6404</f>
        <v>-9.6880837905663295</v>
      </c>
      <c r="P6404">
        <f t="shared" si="603"/>
        <v>2.3958631214070532</v>
      </c>
      <c r="Q6404">
        <f>IF(O6404&gt;0, IF(Q6403+O6404*Variables!$B$5&lt;Variables!$B$4, Q6403+O6404*Variables!$B$5, Variables!$B$4), IF(Q6403&gt;-O6404, Q6403+O6404/Variables!$B$5, 0))</f>
        <v>0</v>
      </c>
      <c r="R6404">
        <f>IF(O6404&gt;0, 0, IF(Q6403&gt;-O6404, 0, -O6404 - Q6403*Variables!$B$5))</f>
        <v>8.5704819472637208</v>
      </c>
      <c r="S6404">
        <f t="shared" si="604"/>
        <v>2.2108415231161498</v>
      </c>
      <c r="T6404">
        <f t="shared" si="605"/>
        <v>0</v>
      </c>
    </row>
    <row r="6405" spans="1:20" x14ac:dyDescent="0.3">
      <c r="A6405" s="3">
        <f t="shared" si="600"/>
        <v>43367</v>
      </c>
      <c r="B6405">
        <v>9</v>
      </c>
      <c r="C6405">
        <v>24</v>
      </c>
      <c r="D6405">
        <v>20</v>
      </c>
      <c r="E6405">
        <v>1</v>
      </c>
      <c r="F6405" s="1">
        <f>VLOOKUP(A6405,Weather!$A$1:$E$366, 5)</f>
        <v>1</v>
      </c>
      <c r="G6405" s="1">
        <f>VLOOKUP(D6405, Fall!$A$1:$E$25, 2)</f>
        <v>428.57142857142799</v>
      </c>
      <c r="H6405" s="1">
        <f>VLOOKUP(D6405, Fall!$A$1:$E$25, 3)</f>
        <v>354.11608052009001</v>
      </c>
      <c r="I6405" s="1">
        <f>VLOOKUP(D6405, Fall!$A$1:$E$25, 5)</f>
        <v>263.15789473684202</v>
      </c>
      <c r="J6405" s="1">
        <f t="shared" si="601"/>
        <v>428.57142857142799</v>
      </c>
      <c r="K6405" s="47">
        <f t="shared" si="602"/>
        <v>8.0177245163307571</v>
      </c>
      <c r="L6405" s="48">
        <f>Solar!K6422/1000*Variables!$B$3</f>
        <v>0</v>
      </c>
      <c r="M6405">
        <f>IF(E6405=1, VLOOKUP(D6405, Sheet1!$A$2:$C$26, 2), Sheet1!$C$3)</f>
        <v>0.25796000000000002</v>
      </c>
      <c r="N6405" s="1">
        <f>'Electricity Rates'!$J$2</f>
        <v>0.24729999999999999</v>
      </c>
      <c r="O6405" s="145">
        <f>L6405-K6405</f>
        <v>-8.0177245163307571</v>
      </c>
      <c r="P6405">
        <f t="shared" si="603"/>
        <v>1.9827832728885961</v>
      </c>
      <c r="Q6405">
        <f>IF(O6405&gt;0, IF(Q6404+O6405*Variables!$B$5&lt;Variables!$B$4, Q6404+O6405*Variables!$B$5, Variables!$B$4), IF(Q6404&gt;-O6405, Q6404+O6405/Variables!$B$5, 0))</f>
        <v>0</v>
      </c>
      <c r="R6405">
        <f>IF(O6405&gt;0, 0, IF(Q6404&gt;-O6405, 0, -O6405 - Q6404*Variables!$B$5))</f>
        <v>8.0177245163307571</v>
      </c>
      <c r="S6405">
        <f t="shared" si="604"/>
        <v>2.0682522162326822</v>
      </c>
      <c r="T6405">
        <f t="shared" si="605"/>
        <v>0</v>
      </c>
    </row>
    <row r="6406" spans="1:20" x14ac:dyDescent="0.3">
      <c r="A6406" s="3">
        <f t="shared" si="600"/>
        <v>43367</v>
      </c>
      <c r="B6406">
        <v>9</v>
      </c>
      <c r="C6406">
        <v>24</v>
      </c>
      <c r="D6406">
        <v>21</v>
      </c>
      <c r="E6406">
        <v>1</v>
      </c>
      <c r="F6406" s="1">
        <f>VLOOKUP(A6406,Weather!$A$1:$E$366, 5)</f>
        <v>1</v>
      </c>
      <c r="G6406" s="1">
        <f>VLOOKUP(D6406, Fall!$A$1:$E$25, 2)</f>
        <v>366.07142857142799</v>
      </c>
      <c r="H6406" s="1">
        <f>VLOOKUP(D6406, Fall!$A$1:$E$25, 3)</f>
        <v>305.62638808916603</v>
      </c>
      <c r="I6406" s="1">
        <f>VLOOKUP(D6406, Fall!$A$1:$E$25, 5)</f>
        <v>271.929824561403</v>
      </c>
      <c r="J6406" s="1">
        <f t="shared" si="601"/>
        <v>366.07142857142799</v>
      </c>
      <c r="K6406" s="47">
        <f t="shared" si="602"/>
        <v>6.8484730243658545</v>
      </c>
      <c r="L6406" s="48">
        <f>Solar!K6423/1000*Variables!$B$3</f>
        <v>0</v>
      </c>
      <c r="M6406">
        <f>IF(E6406=1, VLOOKUP(D6406, Sheet1!$A$2:$C$26, 2), Sheet1!$C$3)</f>
        <v>0.25796000000000002</v>
      </c>
      <c r="N6406" s="1">
        <f>'Electricity Rates'!$J$2</f>
        <v>0.24729999999999999</v>
      </c>
      <c r="O6406" s="145">
        <f>L6406-K6406</f>
        <v>-6.8484730243658545</v>
      </c>
      <c r="P6406">
        <f t="shared" si="603"/>
        <v>1.6936273789256757</v>
      </c>
      <c r="Q6406">
        <f>IF(O6406&gt;0, IF(Q6405+O6406*Variables!$B$5&lt;Variables!$B$4, Q6405+O6406*Variables!$B$5, Variables!$B$4), IF(Q6405&gt;-O6406, Q6405+O6406/Variables!$B$5, 0))</f>
        <v>0</v>
      </c>
      <c r="R6406">
        <f>IF(O6406&gt;0, 0, IF(Q6405&gt;-O6406, 0, -O6406 - Q6405*Variables!$B$5))</f>
        <v>6.8484730243658545</v>
      </c>
      <c r="S6406">
        <f t="shared" si="604"/>
        <v>1.766632101365416</v>
      </c>
      <c r="T6406">
        <f t="shared" si="605"/>
        <v>0</v>
      </c>
    </row>
    <row r="6407" spans="1:20" x14ac:dyDescent="0.3">
      <c r="A6407" s="3">
        <f t="shared" si="600"/>
        <v>43367</v>
      </c>
      <c r="B6407">
        <v>9</v>
      </c>
      <c r="C6407">
        <v>24</v>
      </c>
      <c r="D6407">
        <v>22</v>
      </c>
      <c r="E6407">
        <v>1</v>
      </c>
      <c r="F6407" s="1">
        <f>VLOOKUP(A6407,Weather!$A$1:$E$366, 5)</f>
        <v>1</v>
      </c>
      <c r="G6407" s="1">
        <f>VLOOKUP(D6407, Fall!$A$1:$E$25, 2)</f>
        <v>330.35714285714198</v>
      </c>
      <c r="H6407" s="1">
        <f>VLOOKUP(D6407, Fall!$A$1:$E$25, 3)</f>
        <v>272.33281237147202</v>
      </c>
      <c r="I6407" s="1">
        <f>VLOOKUP(D6407, Fall!$A$1:$E$25, 5)</f>
        <v>254.385964912281</v>
      </c>
      <c r="J6407" s="1">
        <f t="shared" si="601"/>
        <v>330.35714285714198</v>
      </c>
      <c r="K6407" s="47">
        <f t="shared" si="602"/>
        <v>6.1803293146716172</v>
      </c>
      <c r="L6407" s="48">
        <f>Solar!K6424/1000*Variables!$B$3</f>
        <v>0</v>
      </c>
      <c r="M6407">
        <f>IF(E6407=1, VLOOKUP(D6407, Sheet1!$A$2:$C$26, 2), Sheet1!$C$3)</f>
        <v>0.18637999999999999</v>
      </c>
      <c r="N6407" s="1">
        <f>'Electricity Rates'!$J$2</f>
        <v>0.24729999999999999</v>
      </c>
      <c r="O6407" s="145">
        <f>L6407-K6407</f>
        <v>-6.1803293146716172</v>
      </c>
      <c r="P6407">
        <f t="shared" si="603"/>
        <v>1.5283954395182908</v>
      </c>
      <c r="Q6407">
        <f>IF(O6407&gt;0, IF(Q6406+O6407*Variables!$B$5&lt;Variables!$B$4, Q6406+O6407*Variables!$B$5, Variables!$B$4), IF(Q6406&gt;-O6407, Q6406+O6407/Variables!$B$5, 0))</f>
        <v>0</v>
      </c>
      <c r="R6407">
        <f>IF(O6407&gt;0, 0, IF(Q6406&gt;-O6407, 0, -O6407 - Q6406*Variables!$B$5))</f>
        <v>6.1803293146716172</v>
      </c>
      <c r="S6407">
        <f t="shared" si="604"/>
        <v>1.151889777668496</v>
      </c>
      <c r="T6407">
        <f t="shared" si="605"/>
        <v>0</v>
      </c>
    </row>
    <row r="6408" spans="1:20" x14ac:dyDescent="0.3">
      <c r="A6408" s="3">
        <f t="shared" si="600"/>
        <v>43367</v>
      </c>
      <c r="B6408">
        <v>9</v>
      </c>
      <c r="C6408">
        <v>24</v>
      </c>
      <c r="D6408">
        <v>23</v>
      </c>
      <c r="E6408">
        <v>1</v>
      </c>
      <c r="F6408" s="1">
        <f>VLOOKUP(A6408,Weather!$A$1:$E$366, 5)</f>
        <v>1</v>
      </c>
      <c r="G6408" s="1">
        <f>VLOOKUP(D6408, Fall!$A$1:$E$25, 2)</f>
        <v>303.57142857142799</v>
      </c>
      <c r="H6408" s="1">
        <f>VLOOKUP(D6408, Fall!$A$1:$E$25, 3)</f>
        <v>252.67335691371099</v>
      </c>
      <c r="I6408" s="1">
        <f>VLOOKUP(D6408, Fall!$A$1:$E$25, 5)</f>
        <v>254.385964912281</v>
      </c>
      <c r="J6408" s="1">
        <f t="shared" si="601"/>
        <v>303.57142857142799</v>
      </c>
      <c r="K6408" s="47">
        <f t="shared" si="602"/>
        <v>5.6792215324009501</v>
      </c>
      <c r="L6408" s="48">
        <f>Solar!K6425/1000*Variables!$B$3</f>
        <v>0</v>
      </c>
      <c r="M6408">
        <f>IF(E6408=1, VLOOKUP(D6408, Sheet1!$A$2:$C$26, 2), Sheet1!$C$3)</f>
        <v>0.18637999999999999</v>
      </c>
      <c r="N6408" s="1">
        <f>'Electricity Rates'!$J$2</f>
        <v>0.24729999999999999</v>
      </c>
      <c r="O6408" s="145">
        <f>L6408-K6408</f>
        <v>-5.6792215324009501</v>
      </c>
      <c r="P6408">
        <f t="shared" si="603"/>
        <v>1.4044714849627549</v>
      </c>
      <c r="Q6408">
        <f>IF(O6408&gt;0, IF(Q6407+O6408*Variables!$B$5&lt;Variables!$B$4, Q6407+O6408*Variables!$B$5, Variables!$B$4), IF(Q6407&gt;-O6408, Q6407+O6408/Variables!$B$5, 0))</f>
        <v>0</v>
      </c>
      <c r="R6408">
        <f>IF(O6408&gt;0, 0, IF(Q6407&gt;-O6408, 0, -O6408 - Q6407*Variables!$B$5))</f>
        <v>5.6792215324009501</v>
      </c>
      <c r="S6408">
        <f t="shared" si="604"/>
        <v>1.0584933092088891</v>
      </c>
      <c r="T6408">
        <f t="shared" si="605"/>
        <v>0</v>
      </c>
    </row>
    <row r="6409" spans="1:20" x14ac:dyDescent="0.3">
      <c r="A6409" s="3">
        <f t="shared" si="600"/>
        <v>43367</v>
      </c>
      <c r="B6409">
        <v>9</v>
      </c>
      <c r="C6409">
        <v>24</v>
      </c>
      <c r="D6409">
        <v>24</v>
      </c>
      <c r="E6409">
        <v>1</v>
      </c>
      <c r="F6409" s="1">
        <f>VLOOKUP(A6409,Weather!$A$1:$E$366, 5)</f>
        <v>1</v>
      </c>
      <c r="G6409" s="1">
        <f>VLOOKUP(D6409, Fall!$A$1:$E$25, 2)</f>
        <v>285.71428571428498</v>
      </c>
      <c r="H6409" s="1">
        <f>VLOOKUP(D6409, Fall!$A$1:$E$25, 3)</f>
        <v>237.47635107345499</v>
      </c>
      <c r="I6409" s="1">
        <f>VLOOKUP(D6409, Fall!$A$1:$E$25, 5)</f>
        <v>254.385964912281</v>
      </c>
      <c r="J6409" s="1">
        <f t="shared" si="601"/>
        <v>285.71428571428498</v>
      </c>
      <c r="K6409" s="47">
        <f t="shared" si="602"/>
        <v>5.3451496775538319</v>
      </c>
      <c r="L6409" s="48">
        <f>Solar!K6426/1000*Variables!$B$3</f>
        <v>0</v>
      </c>
      <c r="M6409">
        <f>IF(E6409=1, VLOOKUP(D6409, Sheet1!$A$2:$C$26, 2), Sheet1!$C$3)</f>
        <v>0.18637999999999999</v>
      </c>
      <c r="N6409" s="1">
        <f>'Electricity Rates'!$J$2</f>
        <v>0.24729999999999999</v>
      </c>
      <c r="O6409" s="145">
        <f>L6409-K6409</f>
        <v>-5.3451496775538319</v>
      </c>
      <c r="P6409">
        <f t="shared" si="603"/>
        <v>1.3218555152590625</v>
      </c>
      <c r="Q6409">
        <f>IF(O6409&gt;0, IF(Q6408+O6409*Variables!$B$5&lt;Variables!$B$4, Q6408+O6409*Variables!$B$5, Variables!$B$4), IF(Q6408&gt;-O6409, Q6408+O6409/Variables!$B$5, 0))</f>
        <v>0</v>
      </c>
      <c r="R6409">
        <f>IF(O6409&gt;0, 0, IF(Q6408&gt;-O6409, 0, -O6409 - Q6408*Variables!$B$5))</f>
        <v>5.3451496775538319</v>
      </c>
      <c r="S6409">
        <f t="shared" si="604"/>
        <v>0.99622899690248312</v>
      </c>
      <c r="T6409">
        <f t="shared" si="605"/>
        <v>0</v>
      </c>
    </row>
    <row r="6410" spans="1:20" x14ac:dyDescent="0.3">
      <c r="A6410" s="3">
        <f t="shared" si="600"/>
        <v>43368</v>
      </c>
      <c r="B6410">
        <v>9</v>
      </c>
      <c r="C6410">
        <v>25</v>
      </c>
      <c r="D6410">
        <v>1</v>
      </c>
      <c r="E6410">
        <v>1</v>
      </c>
      <c r="F6410" s="1">
        <f>VLOOKUP(A6410,Weather!$A$1:$E$366, 5)</f>
        <v>1</v>
      </c>
      <c r="G6410" s="1">
        <f>VLOOKUP(D6410, Fall!$A$1:$E$25, 2)</f>
        <v>276.78571428571399</v>
      </c>
      <c r="H6410" s="1">
        <f>VLOOKUP(D6410, Fall!$A$1:$E$25, 3)</f>
        <v>258.40056395394299</v>
      </c>
      <c r="I6410" s="1">
        <f>VLOOKUP(D6410, Fall!$A$1:$E$25, 5)</f>
        <v>254.385964912281</v>
      </c>
      <c r="J6410" s="1">
        <f t="shared" si="601"/>
        <v>276.78571428571399</v>
      </c>
      <c r="K6410" s="47">
        <f t="shared" si="602"/>
        <v>5.1781137501302821</v>
      </c>
      <c r="L6410" s="48">
        <f>Solar!K6427/1000*Variables!$B$3</f>
        <v>0</v>
      </c>
      <c r="M6410">
        <f>IF(E6410=1, VLOOKUP(D6410, Sheet1!$A$2:$C$26, 2), Sheet1!$C$3)</f>
        <v>0.18637999999999999</v>
      </c>
      <c r="N6410" s="1">
        <f>'Electricity Rates'!$J$2</f>
        <v>0.24729999999999999</v>
      </c>
      <c r="O6410" s="145">
        <f>L6410-K6410</f>
        <v>-5.1781137501302821</v>
      </c>
      <c r="P6410">
        <f t="shared" si="603"/>
        <v>1.2805475304072187</v>
      </c>
      <c r="Q6410">
        <f>IF(O6410&gt;0, IF(Q6409+O6410*Variables!$B$5&lt;Variables!$B$4, Q6409+O6410*Variables!$B$5, Variables!$B$4), IF(Q6409&gt;-O6410, Q6409+O6410/Variables!$B$5, 0))</f>
        <v>0</v>
      </c>
      <c r="R6410">
        <f>IF(O6410&gt;0, 0, IF(Q6409&gt;-O6410, 0, -O6410 - Q6409*Variables!$B$5))</f>
        <v>5.1781137501302821</v>
      </c>
      <c r="S6410">
        <f t="shared" si="604"/>
        <v>0.96509684074928193</v>
      </c>
      <c r="T6410">
        <f t="shared" si="605"/>
        <v>0</v>
      </c>
    </row>
    <row r="6411" spans="1:20" x14ac:dyDescent="0.3">
      <c r="A6411" s="3">
        <f t="shared" si="600"/>
        <v>43368</v>
      </c>
      <c r="B6411">
        <v>9</v>
      </c>
      <c r="C6411">
        <v>25</v>
      </c>
      <c r="D6411">
        <v>2</v>
      </c>
      <c r="E6411">
        <v>1</v>
      </c>
      <c r="F6411" s="1">
        <f>VLOOKUP(A6411,Weather!$A$1:$E$366, 5)</f>
        <v>1</v>
      </c>
      <c r="G6411" s="1">
        <f>VLOOKUP(D6411, Fall!$A$1:$E$25, 2)</f>
        <v>272.32142857142799</v>
      </c>
      <c r="H6411" s="1">
        <f>VLOOKUP(D6411, Fall!$A$1:$E$25, 3)</f>
        <v>244.53669616981199</v>
      </c>
      <c r="I6411" s="1">
        <f>VLOOKUP(D6411, Fall!$A$1:$E$25, 5)</f>
        <v>254.385964912281</v>
      </c>
      <c r="J6411" s="1">
        <f t="shared" si="601"/>
        <v>272.32142857142799</v>
      </c>
      <c r="K6411" s="47">
        <f t="shared" si="602"/>
        <v>5.0945957864184983</v>
      </c>
      <c r="L6411" s="48">
        <f>Solar!K6428/1000*Variables!$B$3</f>
        <v>0</v>
      </c>
      <c r="M6411">
        <f>IF(E6411=1, VLOOKUP(D6411, Sheet1!$A$2:$C$26, 2), Sheet1!$C$3)</f>
        <v>0.18637999999999999</v>
      </c>
      <c r="N6411" s="1">
        <f>'Electricity Rates'!$J$2</f>
        <v>0.24729999999999999</v>
      </c>
      <c r="O6411" s="145">
        <f>L6411-K6411</f>
        <v>-5.0945957864184983</v>
      </c>
      <c r="P6411">
        <f t="shared" si="603"/>
        <v>1.2598935379812946</v>
      </c>
      <c r="Q6411">
        <f>IF(O6411&gt;0, IF(Q6410+O6411*Variables!$B$5&lt;Variables!$B$4, Q6410+O6411*Variables!$B$5, Variables!$B$4), IF(Q6410&gt;-O6411, Q6410+O6411/Variables!$B$5, 0))</f>
        <v>0</v>
      </c>
      <c r="R6411">
        <f>IF(O6411&gt;0, 0, IF(Q6410&gt;-O6411, 0, -O6411 - Q6410*Variables!$B$5))</f>
        <v>5.0945957864184983</v>
      </c>
      <c r="S6411">
        <f t="shared" si="604"/>
        <v>0.94953076267267966</v>
      </c>
      <c r="T6411">
        <f t="shared" si="605"/>
        <v>0</v>
      </c>
    </row>
    <row r="6412" spans="1:20" x14ac:dyDescent="0.3">
      <c r="A6412" s="3">
        <f t="shared" si="600"/>
        <v>43368</v>
      </c>
      <c r="B6412">
        <v>9</v>
      </c>
      <c r="C6412">
        <v>25</v>
      </c>
      <c r="D6412">
        <v>3</v>
      </c>
      <c r="E6412">
        <v>1</v>
      </c>
      <c r="F6412" s="1">
        <f>VLOOKUP(A6412,Weather!$A$1:$E$366, 5)</f>
        <v>1</v>
      </c>
      <c r="G6412" s="1">
        <f>VLOOKUP(D6412, Fall!$A$1:$E$25, 2)</f>
        <v>272.32142857142799</v>
      </c>
      <c r="H6412" s="1">
        <f>VLOOKUP(D6412, Fall!$A$1:$E$25, 3)</f>
        <v>252.565207174747</v>
      </c>
      <c r="I6412" s="1">
        <f>VLOOKUP(D6412, Fall!$A$1:$E$25, 5)</f>
        <v>254.385964912281</v>
      </c>
      <c r="J6412" s="1">
        <f t="shared" si="601"/>
        <v>272.32142857142799</v>
      </c>
      <c r="K6412" s="47">
        <f t="shared" si="602"/>
        <v>5.0945957864184983</v>
      </c>
      <c r="L6412" s="48">
        <f>Solar!K6429/1000*Variables!$B$3</f>
        <v>0</v>
      </c>
      <c r="M6412">
        <f>IF(E6412=1, VLOOKUP(D6412, Sheet1!$A$2:$C$26, 2), Sheet1!$C$3)</f>
        <v>0.18637999999999999</v>
      </c>
      <c r="N6412" s="1">
        <f>'Electricity Rates'!$J$2</f>
        <v>0.24729999999999999</v>
      </c>
      <c r="O6412" s="145">
        <f>L6412-K6412</f>
        <v>-5.0945957864184983</v>
      </c>
      <c r="P6412">
        <f t="shared" si="603"/>
        <v>1.2598935379812946</v>
      </c>
      <c r="Q6412">
        <f>IF(O6412&gt;0, IF(Q6411+O6412*Variables!$B$5&lt;Variables!$B$4, Q6411+O6412*Variables!$B$5, Variables!$B$4), IF(Q6411&gt;-O6412, Q6411+O6412/Variables!$B$5, 0))</f>
        <v>0</v>
      </c>
      <c r="R6412">
        <f>IF(O6412&gt;0, 0, IF(Q6411&gt;-O6412, 0, -O6412 - Q6411*Variables!$B$5))</f>
        <v>5.0945957864184983</v>
      </c>
      <c r="S6412">
        <f t="shared" si="604"/>
        <v>0.94953076267267966</v>
      </c>
      <c r="T6412">
        <f t="shared" si="605"/>
        <v>0</v>
      </c>
    </row>
    <row r="6413" spans="1:20" x14ac:dyDescent="0.3">
      <c r="A6413" s="3">
        <f t="shared" si="600"/>
        <v>43368</v>
      </c>
      <c r="B6413">
        <v>9</v>
      </c>
      <c r="C6413">
        <v>25</v>
      </c>
      <c r="D6413">
        <v>4</v>
      </c>
      <c r="E6413">
        <v>1</v>
      </c>
      <c r="F6413" s="1">
        <f>VLOOKUP(A6413,Weather!$A$1:$E$366, 5)</f>
        <v>1</v>
      </c>
      <c r="G6413" s="1">
        <f>VLOOKUP(D6413, Fall!$A$1:$E$25, 2)</f>
        <v>272.32142857142799</v>
      </c>
      <c r="H6413" s="1">
        <f>VLOOKUP(D6413, Fall!$A$1:$E$25, 3)</f>
        <v>267.50020564283898</v>
      </c>
      <c r="I6413" s="1">
        <f>VLOOKUP(D6413, Fall!$A$1:$E$25, 5)</f>
        <v>254.385964912281</v>
      </c>
      <c r="J6413" s="1">
        <f t="shared" si="601"/>
        <v>272.32142857142799</v>
      </c>
      <c r="K6413" s="47">
        <f t="shared" si="602"/>
        <v>5.0945957864184983</v>
      </c>
      <c r="L6413" s="48">
        <f>Solar!K6430/1000*Variables!$B$3</f>
        <v>0</v>
      </c>
      <c r="M6413">
        <f>IF(E6413=1, VLOOKUP(D6413, Sheet1!$A$2:$C$26, 2), Sheet1!$C$3)</f>
        <v>0.18637999999999999</v>
      </c>
      <c r="N6413" s="1">
        <f>'Electricity Rates'!$J$2</f>
        <v>0.24729999999999999</v>
      </c>
      <c r="O6413" s="145">
        <f>L6413-K6413</f>
        <v>-5.0945957864184983</v>
      </c>
      <c r="P6413">
        <f t="shared" si="603"/>
        <v>1.2598935379812946</v>
      </c>
      <c r="Q6413">
        <f>IF(O6413&gt;0, IF(Q6412+O6413*Variables!$B$5&lt;Variables!$B$4, Q6412+O6413*Variables!$B$5, Variables!$B$4), IF(Q6412&gt;-O6413, Q6412+O6413/Variables!$B$5, 0))</f>
        <v>0</v>
      </c>
      <c r="R6413">
        <f>IF(O6413&gt;0, 0, IF(Q6412&gt;-O6413, 0, -O6413 - Q6412*Variables!$B$5))</f>
        <v>5.0945957864184983</v>
      </c>
      <c r="S6413">
        <f t="shared" si="604"/>
        <v>0.94953076267267966</v>
      </c>
      <c r="T6413">
        <f t="shared" si="605"/>
        <v>0</v>
      </c>
    </row>
    <row r="6414" spans="1:20" x14ac:dyDescent="0.3">
      <c r="A6414" s="3">
        <f t="shared" si="600"/>
        <v>43368</v>
      </c>
      <c r="B6414">
        <v>9</v>
      </c>
      <c r="C6414">
        <v>25</v>
      </c>
      <c r="D6414">
        <v>5</v>
      </c>
      <c r="E6414">
        <v>1</v>
      </c>
      <c r="F6414" s="1">
        <f>VLOOKUP(A6414,Weather!$A$1:$E$366, 5)</f>
        <v>1</v>
      </c>
      <c r="G6414" s="1">
        <f>VLOOKUP(D6414, Fall!$A$1:$E$25, 2)</f>
        <v>303.57142857142799</v>
      </c>
      <c r="H6414" s="1">
        <f>VLOOKUP(D6414, Fall!$A$1:$E$25, 3)</f>
        <v>277.41442782172697</v>
      </c>
      <c r="I6414" s="1">
        <f>VLOOKUP(D6414, Fall!$A$1:$E$25, 5)</f>
        <v>254.385964912281</v>
      </c>
      <c r="J6414" s="1">
        <f t="shared" si="601"/>
        <v>303.57142857142799</v>
      </c>
      <c r="K6414" s="47">
        <f t="shared" si="602"/>
        <v>5.6792215324009501</v>
      </c>
      <c r="L6414" s="48">
        <f>Solar!K6431/1000*Variables!$B$3</f>
        <v>0</v>
      </c>
      <c r="M6414">
        <f>IF(E6414=1, VLOOKUP(D6414, Sheet1!$A$2:$C$26, 2), Sheet1!$C$3)</f>
        <v>0.18637999999999999</v>
      </c>
      <c r="N6414" s="1">
        <f>'Electricity Rates'!$J$2</f>
        <v>0.24729999999999999</v>
      </c>
      <c r="O6414" s="145">
        <f>L6414-K6414</f>
        <v>-5.6792215324009501</v>
      </c>
      <c r="P6414">
        <f t="shared" si="603"/>
        <v>1.4044714849627549</v>
      </c>
      <c r="Q6414">
        <f>IF(O6414&gt;0, IF(Q6413+O6414*Variables!$B$5&lt;Variables!$B$4, Q6413+O6414*Variables!$B$5, Variables!$B$4), IF(Q6413&gt;-O6414, Q6413+O6414/Variables!$B$5, 0))</f>
        <v>0</v>
      </c>
      <c r="R6414">
        <f>IF(O6414&gt;0, 0, IF(Q6413&gt;-O6414, 0, -O6414 - Q6413*Variables!$B$5))</f>
        <v>5.6792215324009501</v>
      </c>
      <c r="S6414">
        <f t="shared" si="604"/>
        <v>1.0584933092088891</v>
      </c>
      <c r="T6414">
        <f t="shared" si="605"/>
        <v>0</v>
      </c>
    </row>
    <row r="6415" spans="1:20" x14ac:dyDescent="0.3">
      <c r="A6415" s="3">
        <f t="shared" si="600"/>
        <v>43368</v>
      </c>
      <c r="B6415">
        <v>9</v>
      </c>
      <c r="C6415">
        <v>25</v>
      </c>
      <c r="D6415">
        <v>6</v>
      </c>
      <c r="E6415">
        <v>1</v>
      </c>
      <c r="F6415" s="1">
        <f>VLOOKUP(A6415,Weather!$A$1:$E$366, 5)</f>
        <v>1</v>
      </c>
      <c r="G6415" s="1">
        <f>VLOOKUP(D6415, Fall!$A$1:$E$25, 2)</f>
        <v>401.78571428571399</v>
      </c>
      <c r="H6415" s="1">
        <f>VLOOKUP(D6415, Fall!$A$1:$E$25, 3)</f>
        <v>309.98601628691301</v>
      </c>
      <c r="I6415" s="1">
        <f>VLOOKUP(D6415, Fall!$A$1:$E$25, 5)</f>
        <v>271.929824561403</v>
      </c>
      <c r="J6415" s="1">
        <f t="shared" si="601"/>
        <v>401.78571428571399</v>
      </c>
      <c r="K6415" s="47">
        <f t="shared" si="602"/>
        <v>7.51661673406009</v>
      </c>
      <c r="L6415" s="48">
        <f>Solar!K6432/1000*Variables!$B$3</f>
        <v>0</v>
      </c>
      <c r="M6415">
        <f>IF(E6415=1, VLOOKUP(D6415, Sheet1!$A$2:$C$26, 2), Sheet1!$C$3)</f>
        <v>0.18637999999999999</v>
      </c>
      <c r="N6415" s="1">
        <f>'Electricity Rates'!$J$2</f>
        <v>0.24729999999999999</v>
      </c>
      <c r="O6415" s="145">
        <f>L6415-K6415</f>
        <v>-7.51661673406009</v>
      </c>
      <c r="P6415">
        <f t="shared" si="603"/>
        <v>1.8588593183330602</v>
      </c>
      <c r="Q6415">
        <f>IF(O6415&gt;0, IF(Q6414+O6415*Variables!$B$5&lt;Variables!$B$4, Q6414+O6415*Variables!$B$5, Variables!$B$4), IF(Q6414&gt;-O6415, Q6414+O6415/Variables!$B$5, 0))</f>
        <v>0</v>
      </c>
      <c r="R6415">
        <f>IF(O6415&gt;0, 0, IF(Q6414&gt;-O6415, 0, -O6415 - Q6414*Variables!$B$5))</f>
        <v>7.51661673406009</v>
      </c>
      <c r="S6415">
        <f t="shared" si="604"/>
        <v>1.4009470268941195</v>
      </c>
      <c r="T6415">
        <f t="shared" si="605"/>
        <v>0</v>
      </c>
    </row>
    <row r="6416" spans="1:20" x14ac:dyDescent="0.3">
      <c r="A6416" s="3">
        <f t="shared" si="600"/>
        <v>43368</v>
      </c>
      <c r="B6416">
        <v>9</v>
      </c>
      <c r="C6416">
        <v>25</v>
      </c>
      <c r="D6416">
        <v>7</v>
      </c>
      <c r="E6416">
        <v>1</v>
      </c>
      <c r="F6416" s="1">
        <f>VLOOKUP(A6416,Weather!$A$1:$E$366, 5)</f>
        <v>1</v>
      </c>
      <c r="G6416" s="1">
        <f>VLOOKUP(D6416, Fall!$A$1:$E$25, 2)</f>
        <v>593.74999999999898</v>
      </c>
      <c r="H6416" s="1">
        <f>VLOOKUP(D6416, Fall!$A$1:$E$25, 3)</f>
        <v>390.39236653779699</v>
      </c>
      <c r="I6416" s="1">
        <f>VLOOKUP(D6416, Fall!$A$1:$E$25, 5)</f>
        <v>263.15789473684202</v>
      </c>
      <c r="J6416" s="1">
        <f t="shared" si="601"/>
        <v>593.74999999999898</v>
      </c>
      <c r="K6416" s="47">
        <f t="shared" si="602"/>
        <v>11.107889173666566</v>
      </c>
      <c r="L6416" s="48">
        <f>Solar!K6433/1000*Variables!$B$3</f>
        <v>0.93215000000000003</v>
      </c>
      <c r="M6416">
        <f>IF(E6416=1, VLOOKUP(D6416, Sheet1!$A$2:$C$26, 2), Sheet1!$C$3)</f>
        <v>0.18637999999999999</v>
      </c>
      <c r="N6416" s="1">
        <f>'Electricity Rates'!$J$2</f>
        <v>0.24729999999999999</v>
      </c>
      <c r="O6416" s="145">
        <f>L6416-K6416</f>
        <v>-10.175739173666566</v>
      </c>
      <c r="P6416">
        <f t="shared" si="603"/>
        <v>2.7469809926477415</v>
      </c>
      <c r="Q6416">
        <f>IF(O6416&gt;0, IF(Q6415+O6416*Variables!$B$5&lt;Variables!$B$4, Q6415+O6416*Variables!$B$5, Variables!$B$4), IF(Q6415&gt;-O6416, Q6415+O6416/Variables!$B$5, 0))</f>
        <v>0</v>
      </c>
      <c r="R6416">
        <f>IF(O6416&gt;0, 0, IF(Q6415&gt;-O6416, 0, -O6416 - Q6415*Variables!$B$5))</f>
        <v>10.175739173666566</v>
      </c>
      <c r="S6416">
        <f t="shared" si="604"/>
        <v>1.8965542671879745</v>
      </c>
      <c r="T6416">
        <f t="shared" si="605"/>
        <v>0</v>
      </c>
    </row>
    <row r="6417" spans="1:20" x14ac:dyDescent="0.3">
      <c r="A6417" s="3">
        <f t="shared" si="600"/>
        <v>43368</v>
      </c>
      <c r="B6417">
        <v>9</v>
      </c>
      <c r="C6417">
        <v>25</v>
      </c>
      <c r="D6417">
        <v>8</v>
      </c>
      <c r="E6417">
        <v>1</v>
      </c>
      <c r="F6417" s="1">
        <f>VLOOKUP(A6417,Weather!$A$1:$E$366, 5)</f>
        <v>1</v>
      </c>
      <c r="G6417" s="1">
        <f>VLOOKUP(D6417, Fall!$A$1:$E$25, 2)</f>
        <v>866.07142857142799</v>
      </c>
      <c r="H6417" s="1">
        <f>VLOOKUP(D6417, Fall!$A$1:$E$25, 3)</f>
        <v>561.61059471909198</v>
      </c>
      <c r="I6417" s="1">
        <f>VLOOKUP(D6417, Fall!$A$1:$E$25, 5)</f>
        <v>271.929824561403</v>
      </c>
      <c r="J6417" s="1">
        <f t="shared" si="601"/>
        <v>866.07142857142799</v>
      </c>
      <c r="K6417" s="47">
        <f t="shared" si="602"/>
        <v>16.202484960085084</v>
      </c>
      <c r="L6417" s="48">
        <f>Solar!K6434/1000*Variables!$B$3</f>
        <v>4.8769499999999999</v>
      </c>
      <c r="M6417">
        <f>IF(E6417=1, VLOOKUP(D6417, Sheet1!$A$2:$C$26, 2), Sheet1!$C$3)</f>
        <v>0.18637999999999999</v>
      </c>
      <c r="N6417" s="1">
        <f>'Electricity Rates'!$J$2</f>
        <v>0.24729999999999999</v>
      </c>
      <c r="O6417" s="145">
        <f>L6417-K6417</f>
        <v>-11.325534960085083</v>
      </c>
      <c r="P6417">
        <f t="shared" si="603"/>
        <v>4.006874530629041</v>
      </c>
      <c r="Q6417">
        <f>IF(O6417&gt;0, IF(Q6416+O6417*Variables!$B$5&lt;Variables!$B$4, Q6416+O6417*Variables!$B$5, Variables!$B$4), IF(Q6416&gt;-O6417, Q6416+O6417/Variables!$B$5, 0))</f>
        <v>0</v>
      </c>
      <c r="R6417">
        <f>IF(O6417&gt;0, 0, IF(Q6416&gt;-O6417, 0, -O6417 - Q6416*Variables!$B$5))</f>
        <v>11.325534960085083</v>
      </c>
      <c r="S6417">
        <f t="shared" si="604"/>
        <v>2.1108532058606575</v>
      </c>
      <c r="T6417">
        <f t="shared" si="605"/>
        <v>0</v>
      </c>
    </row>
    <row r="6418" spans="1:20" x14ac:dyDescent="0.3">
      <c r="A6418" s="3">
        <f t="shared" si="600"/>
        <v>43368</v>
      </c>
      <c r="B6418">
        <v>9</v>
      </c>
      <c r="C6418">
        <v>25</v>
      </c>
      <c r="D6418">
        <v>9</v>
      </c>
      <c r="E6418">
        <v>1</v>
      </c>
      <c r="F6418" s="1">
        <f>VLOOKUP(A6418,Weather!$A$1:$E$366, 5)</f>
        <v>1</v>
      </c>
      <c r="G6418" s="1">
        <f>VLOOKUP(D6418, Fall!$A$1:$E$25, 2)</f>
        <v>1080.3571428571399</v>
      </c>
      <c r="H6418" s="1">
        <f>VLOOKUP(D6418, Fall!$A$1:$E$25, 3)</f>
        <v>760.17932055605797</v>
      </c>
      <c r="I6418" s="1">
        <f>VLOOKUP(D6418, Fall!$A$1:$E$25, 5)</f>
        <v>311.40350877192998</v>
      </c>
      <c r="J6418" s="1">
        <f t="shared" si="601"/>
        <v>1080.3571428571399</v>
      </c>
      <c r="K6418" s="47">
        <f t="shared" si="602"/>
        <v>20.211347218250424</v>
      </c>
      <c r="L6418" s="48">
        <f>Solar!K6435/1000*Variables!$B$3</f>
        <v>15.046250000000001</v>
      </c>
      <c r="M6418">
        <f>IF(E6418=1, VLOOKUP(D6418, Sheet1!$A$2:$C$26, 2), Sheet1!$C$3)</f>
        <v>0.25796000000000002</v>
      </c>
      <c r="N6418" s="1">
        <f>'Electricity Rates'!$J$2</f>
        <v>0.24729999999999999</v>
      </c>
      <c r="O6418" s="145">
        <f>L6418-K6418</f>
        <v>-5.1650972182504233</v>
      </c>
      <c r="P6418">
        <f t="shared" si="603"/>
        <v>4.9982661670733295</v>
      </c>
      <c r="Q6418">
        <f>IF(O6418&gt;0, IF(Q6417+O6418*Variables!$B$5&lt;Variables!$B$4, Q6417+O6418*Variables!$B$5, Variables!$B$4), IF(Q6417&gt;-O6418, Q6417+O6418/Variables!$B$5, 0))</f>
        <v>0</v>
      </c>
      <c r="R6418">
        <f>IF(O6418&gt;0, 0, IF(Q6417&gt;-O6418, 0, -O6418 - Q6417*Variables!$B$5))</f>
        <v>5.1650972182504233</v>
      </c>
      <c r="S6418">
        <f t="shared" si="604"/>
        <v>1.3323884784198794</v>
      </c>
      <c r="T6418">
        <f t="shared" si="605"/>
        <v>0</v>
      </c>
    </row>
    <row r="6419" spans="1:20" x14ac:dyDescent="0.3">
      <c r="A6419" s="3">
        <f t="shared" si="600"/>
        <v>43368</v>
      </c>
      <c r="B6419">
        <v>9</v>
      </c>
      <c r="C6419">
        <v>25</v>
      </c>
      <c r="D6419">
        <v>10</v>
      </c>
      <c r="E6419">
        <v>1</v>
      </c>
      <c r="F6419" s="1">
        <f>VLOOKUP(A6419,Weather!$A$1:$E$366, 5)</f>
        <v>1</v>
      </c>
      <c r="G6419" s="1">
        <f>VLOOKUP(D6419, Fall!$A$1:$E$25, 2)</f>
        <v>1205.3571428571399</v>
      </c>
      <c r="H6419" s="1">
        <f>VLOOKUP(D6419, Fall!$A$1:$E$25, 3)</f>
        <v>904.12930821748796</v>
      </c>
      <c r="I6419" s="1">
        <f>VLOOKUP(D6419, Fall!$A$1:$E$25, 5)</f>
        <v>359.64912280701702</v>
      </c>
      <c r="J6419" s="1">
        <f t="shared" si="601"/>
        <v>1205.3571428571399</v>
      </c>
      <c r="K6419" s="47">
        <f t="shared" si="602"/>
        <v>22.549850202180231</v>
      </c>
      <c r="L6419" s="48">
        <f>Solar!K6436/1000*Variables!$B$3</f>
        <v>17.759499999999999</v>
      </c>
      <c r="M6419">
        <f>IF(E6419=1, VLOOKUP(D6419, Sheet1!$A$2:$C$26, 2), Sheet1!$C$3)</f>
        <v>0.25796000000000002</v>
      </c>
      <c r="N6419" s="1">
        <f>'Electricity Rates'!$J$2</f>
        <v>0.24729999999999999</v>
      </c>
      <c r="O6419" s="145">
        <f>L6419-K6419</f>
        <v>-4.7903502021802318</v>
      </c>
      <c r="P6419">
        <f t="shared" si="603"/>
        <v>5.5765779549991707</v>
      </c>
      <c r="Q6419">
        <f>IF(O6419&gt;0, IF(Q6418+O6419*Variables!$B$5&lt;Variables!$B$4, Q6418+O6419*Variables!$B$5, Variables!$B$4), IF(Q6418&gt;-O6419, Q6418+O6419/Variables!$B$5, 0))</f>
        <v>0</v>
      </c>
      <c r="R6419">
        <f>IF(O6419&gt;0, 0, IF(Q6418&gt;-O6419, 0, -O6419 - Q6418*Variables!$B$5))</f>
        <v>4.7903502021802318</v>
      </c>
      <c r="S6419">
        <f t="shared" si="604"/>
        <v>1.2357187381544128</v>
      </c>
      <c r="T6419">
        <f t="shared" si="605"/>
        <v>0</v>
      </c>
    </row>
    <row r="6420" spans="1:20" x14ac:dyDescent="0.3">
      <c r="A6420" s="3">
        <f t="shared" si="600"/>
        <v>43368</v>
      </c>
      <c r="B6420">
        <v>9</v>
      </c>
      <c r="C6420">
        <v>25</v>
      </c>
      <c r="D6420">
        <v>11</v>
      </c>
      <c r="E6420">
        <v>1</v>
      </c>
      <c r="F6420" s="1">
        <f>VLOOKUP(A6420,Weather!$A$1:$E$366, 5)</f>
        <v>1</v>
      </c>
      <c r="G6420" s="1">
        <f>VLOOKUP(D6420, Fall!$A$1:$E$25, 2)</f>
        <v>1290.17857142857</v>
      </c>
      <c r="H6420" s="1">
        <f>VLOOKUP(D6420, Fall!$A$1:$E$25, 3)</f>
        <v>975.19947355433101</v>
      </c>
      <c r="I6420" s="1">
        <f>VLOOKUP(D6420, Fall!$A$1:$E$25, 5)</f>
        <v>377.19298245613999</v>
      </c>
      <c r="J6420" s="1">
        <f t="shared" si="601"/>
        <v>1290.17857142857</v>
      </c>
      <c r="K6420" s="47">
        <f t="shared" si="602"/>
        <v>24.136691512704058</v>
      </c>
      <c r="L6420" s="48">
        <f>Solar!K6437/1000*Variables!$B$3</f>
        <v>27.864350000000005</v>
      </c>
      <c r="M6420">
        <f>IF(E6420=1, VLOOKUP(D6420, Sheet1!$A$2:$C$26, 2), Sheet1!$C$3)</f>
        <v>0.25796000000000002</v>
      </c>
      <c r="N6420" s="1">
        <f>'Electricity Rates'!$J$2</f>
        <v>0.24729999999999999</v>
      </c>
      <c r="O6420" s="145">
        <f>L6420-K6420</f>
        <v>3.7276584872959475</v>
      </c>
      <c r="P6420">
        <f t="shared" si="603"/>
        <v>5.9690038110917136</v>
      </c>
      <c r="Q6420">
        <f>IF(O6420&gt;0, IF(Q6419+O6420*Variables!$B$5&lt;Variables!$B$4, Q6419+O6420*Variables!$B$5, Variables!$B$4), IF(Q6419&gt;-O6420, Q6419+O6420/Variables!$B$5, 0))</f>
        <v>3.5039989780581906</v>
      </c>
      <c r="R6420">
        <f>IF(O6420&gt;0, 0, IF(Q6419&gt;-O6420, 0, -O6420 - Q6419*Variables!$B$5))</f>
        <v>0</v>
      </c>
      <c r="S6420">
        <f t="shared" si="604"/>
        <v>0</v>
      </c>
      <c r="T6420">
        <f t="shared" si="605"/>
        <v>0</v>
      </c>
    </row>
    <row r="6421" spans="1:20" x14ac:dyDescent="0.3">
      <c r="A6421" s="3">
        <f t="shared" si="600"/>
        <v>43368</v>
      </c>
      <c r="B6421">
        <v>9</v>
      </c>
      <c r="C6421">
        <v>25</v>
      </c>
      <c r="D6421">
        <v>12</v>
      </c>
      <c r="E6421">
        <v>1</v>
      </c>
      <c r="F6421" s="1">
        <f>VLOOKUP(A6421,Weather!$A$1:$E$366, 5)</f>
        <v>1</v>
      </c>
      <c r="G6421" s="1">
        <f>VLOOKUP(D6421, Fall!$A$1:$E$25, 2)</f>
        <v>1366.07142857142</v>
      </c>
      <c r="H6421" s="1">
        <f>VLOOKUP(D6421, Fall!$A$1:$E$25, 3)</f>
        <v>996.442378876367</v>
      </c>
      <c r="I6421" s="1">
        <f>VLOOKUP(D6421, Fall!$A$1:$E$25, 5)</f>
        <v>368.42105263157799</v>
      </c>
      <c r="J6421" s="1">
        <f t="shared" si="601"/>
        <v>1366.07142857142</v>
      </c>
      <c r="K6421" s="47">
        <f t="shared" si="602"/>
        <v>25.556496895804166</v>
      </c>
      <c r="L6421" s="48">
        <f>Solar!K6438/1000*Variables!$B$3</f>
        <v>32.87885</v>
      </c>
      <c r="M6421">
        <f>IF(E6421=1, VLOOKUP(D6421, Sheet1!$A$2:$C$26, 2), Sheet1!$C$3)</f>
        <v>0.25796000000000002</v>
      </c>
      <c r="N6421" s="1">
        <f>'Electricity Rates'!$J$2</f>
        <v>0.24729999999999999</v>
      </c>
      <c r="O6421" s="145">
        <f>L6421-K6421</f>
        <v>7.3223531041958339</v>
      </c>
      <c r="P6421">
        <f t="shared" si="603"/>
        <v>6.3201216823323705</v>
      </c>
      <c r="Q6421">
        <f>IF(O6421&gt;0, IF(Q6420+O6421*Variables!$B$5&lt;Variables!$B$4, Q6420+O6421*Variables!$B$5, Variables!$B$4), IF(Q6420&gt;-O6421, Q6420+O6421/Variables!$B$5, 0))</f>
        <v>10.387010896002273</v>
      </c>
      <c r="R6421">
        <f>IF(O6421&gt;0, 0, IF(Q6420&gt;-O6421, 0, -O6421 - Q6420*Variables!$B$5))</f>
        <v>0</v>
      </c>
      <c r="S6421">
        <f t="shared" si="604"/>
        <v>0</v>
      </c>
      <c r="T6421">
        <f t="shared" si="605"/>
        <v>0</v>
      </c>
    </row>
    <row r="6422" spans="1:20" x14ac:dyDescent="0.3">
      <c r="A6422" s="3">
        <f t="shared" si="600"/>
        <v>43368</v>
      </c>
      <c r="B6422">
        <v>9</v>
      </c>
      <c r="C6422">
        <v>25</v>
      </c>
      <c r="D6422">
        <v>13</v>
      </c>
      <c r="E6422">
        <v>1</v>
      </c>
      <c r="F6422" s="1">
        <f>VLOOKUP(A6422,Weather!$A$1:$E$366, 5)</f>
        <v>1</v>
      </c>
      <c r="G6422" s="1">
        <f>VLOOKUP(D6422, Fall!$A$1:$E$25, 2)</f>
        <v>1446.42857142857</v>
      </c>
      <c r="H6422" s="1">
        <f>VLOOKUP(D6422, Fall!$A$1:$E$25, 3)</f>
        <v>1031.4839187299399</v>
      </c>
      <c r="I6422" s="1">
        <f>VLOOKUP(D6422, Fall!$A$1:$E$25, 5)</f>
        <v>350.87719298245599</v>
      </c>
      <c r="J6422" s="1">
        <f t="shared" si="601"/>
        <v>1446.42857142857</v>
      </c>
      <c r="K6422" s="47">
        <f t="shared" si="602"/>
        <v>27.059820242616315</v>
      </c>
      <c r="L6422" s="48">
        <f>Solar!K6439/1000*Variables!$B$3</f>
        <v>31.235399999999995</v>
      </c>
      <c r="M6422">
        <f>IF(E6422=1, VLOOKUP(D6422, Sheet1!$A$2:$C$26, 2), Sheet1!$C$3)</f>
        <v>0.55478000000000005</v>
      </c>
      <c r="N6422" s="1">
        <f>'Electricity Rates'!$J$2</f>
        <v>0.24729999999999999</v>
      </c>
      <c r="O6422" s="145">
        <f>L6422-K6422</f>
        <v>4.1755797573836801</v>
      </c>
      <c r="P6422">
        <f t="shared" si="603"/>
        <v>6.6918935459990143</v>
      </c>
      <c r="Q6422">
        <f>IF(O6422&gt;0, IF(Q6421+O6422*Variables!$B$5&lt;Variables!$B$4, Q6421+O6422*Variables!$B$5, Variables!$B$4), IF(Q6421&gt;-O6422, Q6421+O6422/Variables!$B$5, 0))</f>
        <v>14.312055867942933</v>
      </c>
      <c r="R6422">
        <f>IF(O6422&gt;0, 0, IF(Q6421&gt;-O6422, 0, -O6422 - Q6421*Variables!$B$5))</f>
        <v>0</v>
      </c>
      <c r="S6422">
        <f t="shared" si="604"/>
        <v>0</v>
      </c>
      <c r="T6422">
        <f t="shared" si="605"/>
        <v>0</v>
      </c>
    </row>
    <row r="6423" spans="1:20" x14ac:dyDescent="0.3">
      <c r="A6423" s="3">
        <f t="shared" si="600"/>
        <v>43368</v>
      </c>
      <c r="B6423">
        <v>9</v>
      </c>
      <c r="C6423">
        <v>25</v>
      </c>
      <c r="D6423">
        <v>14</v>
      </c>
      <c r="E6423">
        <v>1</v>
      </c>
      <c r="F6423" s="1">
        <f>VLOOKUP(A6423,Weather!$A$1:$E$366, 5)</f>
        <v>1</v>
      </c>
      <c r="G6423" s="1">
        <f>VLOOKUP(D6423, Fall!$A$1:$E$25, 2)</f>
        <v>1482.1428571428501</v>
      </c>
      <c r="H6423" s="1">
        <f>VLOOKUP(D6423, Fall!$A$1:$E$25, 3)</f>
        <v>1052.56230978037</v>
      </c>
      <c r="I6423" s="1">
        <f>VLOOKUP(D6423, Fall!$A$1:$E$25, 5)</f>
        <v>342.105263157894</v>
      </c>
      <c r="J6423" s="1">
        <f t="shared" si="601"/>
        <v>1482.1428571428501</v>
      </c>
      <c r="K6423" s="47">
        <f t="shared" si="602"/>
        <v>27.727963952310443</v>
      </c>
      <c r="L6423" s="48">
        <f>Solar!K6440/1000*Variables!$B$3</f>
        <v>19.24175</v>
      </c>
      <c r="M6423">
        <f>IF(E6423=1, VLOOKUP(D6423, Sheet1!$A$2:$C$26, 2), Sheet1!$C$3)</f>
        <v>0.55478000000000005</v>
      </c>
      <c r="N6423" s="1">
        <f>'Electricity Rates'!$J$2</f>
        <v>0.24729999999999999</v>
      </c>
      <c r="O6423" s="145">
        <f>L6423-K6423</f>
        <v>-8.4862139523104432</v>
      </c>
      <c r="P6423">
        <f t="shared" si="603"/>
        <v>6.8571254854063719</v>
      </c>
      <c r="Q6423">
        <f>IF(O6423&gt;0, IF(Q6422+O6423*Variables!$B$5&lt;Variables!$B$4, Q6422+O6423*Variables!$B$5, Variables!$B$4), IF(Q6422&gt;-O6423, Q6422+O6423/Variables!$B$5, 0))</f>
        <v>5.2841686846339506</v>
      </c>
      <c r="R6423">
        <f>IF(O6423&gt;0, 0, IF(Q6422&gt;-O6423, 0, -O6423 - Q6422*Variables!$B$5))</f>
        <v>0</v>
      </c>
      <c r="S6423">
        <f t="shared" si="604"/>
        <v>0</v>
      </c>
      <c r="T6423">
        <f t="shared" si="605"/>
        <v>0</v>
      </c>
    </row>
    <row r="6424" spans="1:20" x14ac:dyDescent="0.3">
      <c r="A6424" s="3">
        <f t="shared" si="600"/>
        <v>43368</v>
      </c>
      <c r="B6424">
        <v>9</v>
      </c>
      <c r="C6424">
        <v>25</v>
      </c>
      <c r="D6424">
        <v>15</v>
      </c>
      <c r="E6424">
        <v>1</v>
      </c>
      <c r="F6424" s="1">
        <f>VLOOKUP(A6424,Weather!$A$1:$E$366, 5)</f>
        <v>1</v>
      </c>
      <c r="G6424" s="1">
        <f>VLOOKUP(D6424, Fall!$A$1:$E$25, 2)</f>
        <v>1437.5</v>
      </c>
      <c r="H6424" s="1">
        <f>VLOOKUP(D6424, Fall!$A$1:$E$25, 3)</f>
        <v>1060.00658057086</v>
      </c>
      <c r="I6424" s="1">
        <f>VLOOKUP(D6424, Fall!$A$1:$E$25, 5)</f>
        <v>328.94736842105198</v>
      </c>
      <c r="J6424" s="1">
        <f t="shared" si="601"/>
        <v>1437.5</v>
      </c>
      <c r="K6424" s="47">
        <f t="shared" si="602"/>
        <v>26.892784315192785</v>
      </c>
      <c r="L6424" s="48">
        <f>Solar!K6441/1000*Variables!$B$3</f>
        <v>8.0709999999999997</v>
      </c>
      <c r="M6424">
        <f>IF(E6424=1, VLOOKUP(D6424, Sheet1!$A$2:$C$26, 2), Sheet1!$C$3)</f>
        <v>0.55478000000000005</v>
      </c>
      <c r="N6424" s="1">
        <f>'Electricity Rates'!$J$2</f>
        <v>0.24729999999999999</v>
      </c>
      <c r="O6424" s="145">
        <f>L6424-K6424</f>
        <v>-18.821784315192787</v>
      </c>
      <c r="P6424">
        <f t="shared" si="603"/>
        <v>6.6505855611471754</v>
      </c>
      <c r="Q6424">
        <f>IF(O6424&gt;0, IF(Q6423+O6424*Variables!$B$5&lt;Variables!$B$4, Q6423+O6424*Variables!$B$5, Variables!$B$4), IF(Q6423&gt;-O6424, Q6423+O6424/Variables!$B$5, 0))</f>
        <v>0</v>
      </c>
      <c r="R6424">
        <f>IF(O6424&gt;0, 0, IF(Q6423&gt;-O6424, 0, -O6424 - Q6423*Variables!$B$5))</f>
        <v>13.854665751636873</v>
      </c>
      <c r="S6424">
        <f t="shared" si="604"/>
        <v>7.6862914656931052</v>
      </c>
      <c r="T6424">
        <f t="shared" si="605"/>
        <v>1</v>
      </c>
    </row>
    <row r="6425" spans="1:20" x14ac:dyDescent="0.3">
      <c r="A6425" s="3">
        <f t="shared" si="600"/>
        <v>43368</v>
      </c>
      <c r="B6425">
        <v>9</v>
      </c>
      <c r="C6425">
        <v>25</v>
      </c>
      <c r="D6425">
        <v>16</v>
      </c>
      <c r="E6425">
        <v>1</v>
      </c>
      <c r="F6425" s="1">
        <f>VLOOKUP(A6425,Weather!$A$1:$E$366, 5)</f>
        <v>1</v>
      </c>
      <c r="G6425" s="1">
        <f>VLOOKUP(D6425, Fall!$A$1:$E$25, 2)</f>
        <v>1348.2142857142801</v>
      </c>
      <c r="H6425" s="1">
        <f>VLOOKUP(D6425, Fall!$A$1:$E$25, 3)</f>
        <v>1003.98947108661</v>
      </c>
      <c r="I6425" s="1">
        <f>VLOOKUP(D6425, Fall!$A$1:$E$25, 5)</f>
        <v>298.24561403508801</v>
      </c>
      <c r="J6425" s="1">
        <f t="shared" si="601"/>
        <v>1348.2142857142801</v>
      </c>
      <c r="K6425" s="47">
        <f t="shared" si="602"/>
        <v>25.222425040957106</v>
      </c>
      <c r="L6425" s="48">
        <f>Solar!K6442/1000*Variables!$B$3</f>
        <v>14.984</v>
      </c>
      <c r="M6425">
        <f>IF(E6425=1, VLOOKUP(D6425, Sheet1!$A$2:$C$26, 2), Sheet1!$C$3)</f>
        <v>0.55478000000000005</v>
      </c>
      <c r="N6425" s="1">
        <f>'Electricity Rates'!$J$2</f>
        <v>0.24729999999999999</v>
      </c>
      <c r="O6425" s="145">
        <f>L6425-K6425</f>
        <v>-10.238425040957106</v>
      </c>
      <c r="P6425">
        <f t="shared" si="603"/>
        <v>6.2375057126286917</v>
      </c>
      <c r="Q6425">
        <f>IF(O6425&gt;0, IF(Q6424+O6425*Variables!$B$5&lt;Variables!$B$4, Q6424+O6425*Variables!$B$5, Variables!$B$4), IF(Q6424&gt;-O6425, Q6424+O6425/Variables!$B$5, 0))</f>
        <v>0</v>
      </c>
      <c r="R6425">
        <f>IF(O6425&gt;0, 0, IF(Q6424&gt;-O6425, 0, -O6425 - Q6424*Variables!$B$5))</f>
        <v>10.238425040957106</v>
      </c>
      <c r="S6425">
        <f t="shared" si="604"/>
        <v>5.6800734442221836</v>
      </c>
      <c r="T6425">
        <f t="shared" si="605"/>
        <v>1</v>
      </c>
    </row>
    <row r="6426" spans="1:20" x14ac:dyDescent="0.3">
      <c r="A6426" s="3">
        <f t="shared" si="600"/>
        <v>43368</v>
      </c>
      <c r="B6426">
        <v>9</v>
      </c>
      <c r="C6426">
        <v>25</v>
      </c>
      <c r="D6426">
        <v>17</v>
      </c>
      <c r="E6426">
        <v>1</v>
      </c>
      <c r="F6426" s="1">
        <f>VLOOKUP(A6426,Weather!$A$1:$E$366, 5)</f>
        <v>1</v>
      </c>
      <c r="G6426" s="1">
        <f>VLOOKUP(D6426, Fall!$A$1:$E$25, 2)</f>
        <v>1080.3571428571399</v>
      </c>
      <c r="H6426" s="1">
        <f>VLOOKUP(D6426, Fall!$A$1:$E$25, 3)</f>
        <v>794.90091642515802</v>
      </c>
      <c r="I6426" s="1">
        <f>VLOOKUP(D6426, Fall!$A$1:$E$25, 5)</f>
        <v>263.15789473684202</v>
      </c>
      <c r="J6426" s="1">
        <f t="shared" si="601"/>
        <v>1080.3571428571399</v>
      </c>
      <c r="K6426" s="47">
        <f t="shared" si="602"/>
        <v>20.211347218250424</v>
      </c>
      <c r="L6426" s="48">
        <f>Solar!K6443/1000*Variables!$B$3</f>
        <v>7.9973000000000001</v>
      </c>
      <c r="M6426">
        <f>IF(E6426=1, VLOOKUP(D6426, Sheet1!$A$2:$C$26, 2), Sheet1!$C$3)</f>
        <v>0.55478000000000005</v>
      </c>
      <c r="N6426" s="1">
        <f>'Electricity Rates'!$J$2</f>
        <v>0.24729999999999999</v>
      </c>
      <c r="O6426" s="145">
        <f>L6426-K6426</f>
        <v>-12.214047218250425</v>
      </c>
      <c r="P6426">
        <f t="shared" si="603"/>
        <v>4.9982661670733295</v>
      </c>
      <c r="Q6426">
        <f>IF(O6426&gt;0, IF(Q6425+O6426*Variables!$B$5&lt;Variables!$B$4, Q6425+O6426*Variables!$B$5, Variables!$B$4), IF(Q6425&gt;-O6426, Q6425+O6426/Variables!$B$5, 0))</f>
        <v>0</v>
      </c>
      <c r="R6426">
        <f>IF(O6426&gt;0, 0, IF(Q6425&gt;-O6426, 0, -O6426 - Q6425*Variables!$B$5))</f>
        <v>12.214047218250425</v>
      </c>
      <c r="S6426">
        <f t="shared" si="604"/>
        <v>6.7761091157409714</v>
      </c>
      <c r="T6426">
        <f t="shared" si="605"/>
        <v>1</v>
      </c>
    </row>
    <row r="6427" spans="1:20" x14ac:dyDescent="0.3">
      <c r="A6427" s="3">
        <f t="shared" si="600"/>
        <v>43368</v>
      </c>
      <c r="B6427">
        <v>9</v>
      </c>
      <c r="C6427">
        <v>25</v>
      </c>
      <c r="D6427">
        <v>18</v>
      </c>
      <c r="E6427">
        <v>1</v>
      </c>
      <c r="F6427" s="1">
        <f>VLOOKUP(A6427,Weather!$A$1:$E$366, 5)</f>
        <v>1</v>
      </c>
      <c r="G6427" s="1">
        <f>VLOOKUP(D6427, Fall!$A$1:$E$25, 2)</f>
        <v>678.57142857142799</v>
      </c>
      <c r="H6427" s="1">
        <f>VLOOKUP(D6427, Fall!$A$1:$E$25, 3)</f>
        <v>583.61400485626905</v>
      </c>
      <c r="I6427" s="1">
        <f>VLOOKUP(D6427, Fall!$A$1:$E$25, 5)</f>
        <v>280.70175438596499</v>
      </c>
      <c r="J6427" s="1">
        <f t="shared" si="601"/>
        <v>678.57142857142799</v>
      </c>
      <c r="K6427" s="47">
        <f t="shared" si="602"/>
        <v>12.694730484190371</v>
      </c>
      <c r="L6427" s="48">
        <f>Solar!K6444/1000*Variables!$B$3</f>
        <v>1.76925</v>
      </c>
      <c r="M6427">
        <f>IF(E6427=1, VLOOKUP(D6427, Sheet1!$A$2:$C$26, 2), Sheet1!$C$3)</f>
        <v>0.55478000000000005</v>
      </c>
      <c r="N6427" s="1">
        <f>'Electricity Rates'!$J$2</f>
        <v>0.24729999999999999</v>
      </c>
      <c r="O6427" s="145">
        <f>L6427-K6427</f>
        <v>-10.925480484190372</v>
      </c>
      <c r="P6427">
        <f t="shared" si="603"/>
        <v>3.1394068487402786</v>
      </c>
      <c r="Q6427">
        <f>IF(O6427&gt;0, IF(Q6426+O6427*Variables!$B$5&lt;Variables!$B$4, Q6426+O6427*Variables!$B$5, Variables!$B$4), IF(Q6426&gt;-O6427, Q6426+O6427/Variables!$B$5, 0))</f>
        <v>0</v>
      </c>
      <c r="R6427">
        <f>IF(O6427&gt;0, 0, IF(Q6426&gt;-O6427, 0, -O6427 - Q6426*Variables!$B$5))</f>
        <v>10.925480484190372</v>
      </c>
      <c r="S6427">
        <f t="shared" si="604"/>
        <v>6.0612380630191351</v>
      </c>
      <c r="T6427">
        <f t="shared" si="605"/>
        <v>1</v>
      </c>
    </row>
    <row r="6428" spans="1:20" x14ac:dyDescent="0.3">
      <c r="A6428" s="3">
        <f t="shared" si="600"/>
        <v>43368</v>
      </c>
      <c r="B6428">
        <v>9</v>
      </c>
      <c r="C6428">
        <v>25</v>
      </c>
      <c r="D6428">
        <v>19</v>
      </c>
      <c r="E6428">
        <v>1</v>
      </c>
      <c r="F6428" s="1">
        <f>VLOOKUP(A6428,Weather!$A$1:$E$366, 5)</f>
        <v>1</v>
      </c>
      <c r="G6428" s="1">
        <f>VLOOKUP(D6428, Fall!$A$1:$E$25, 2)</f>
        <v>517.85714285714198</v>
      </c>
      <c r="H6428" s="1">
        <f>VLOOKUP(D6428, Fall!$A$1:$E$25, 3)</f>
        <v>442.60593718179598</v>
      </c>
      <c r="I6428" s="1">
        <f>VLOOKUP(D6428, Fall!$A$1:$E$25, 5)</f>
        <v>289.47368421052602</v>
      </c>
      <c r="J6428" s="1">
        <f t="shared" si="601"/>
        <v>517.85714285714198</v>
      </c>
      <c r="K6428" s="47">
        <f t="shared" si="602"/>
        <v>9.6880837905663295</v>
      </c>
      <c r="L6428" s="48">
        <f>Solar!K6445/1000*Variables!$B$3</f>
        <v>0</v>
      </c>
      <c r="M6428">
        <f>IF(E6428=1, VLOOKUP(D6428, Sheet1!$A$2:$C$26, 2), Sheet1!$C$3)</f>
        <v>0.25796000000000002</v>
      </c>
      <c r="N6428" s="1">
        <f>'Electricity Rates'!$J$2</f>
        <v>0.24729999999999999</v>
      </c>
      <c r="O6428" s="145">
        <f>L6428-K6428</f>
        <v>-9.6880837905663295</v>
      </c>
      <c r="P6428">
        <f t="shared" si="603"/>
        <v>2.3958631214070532</v>
      </c>
      <c r="Q6428">
        <f>IF(O6428&gt;0, IF(Q6427+O6428*Variables!$B$5&lt;Variables!$B$4, Q6427+O6428*Variables!$B$5, Variables!$B$4), IF(Q6427&gt;-O6428, Q6427+O6428/Variables!$B$5, 0))</f>
        <v>0</v>
      </c>
      <c r="R6428">
        <f>IF(O6428&gt;0, 0, IF(Q6427&gt;-O6428, 0, -O6428 - Q6427*Variables!$B$5))</f>
        <v>9.6880837905663295</v>
      </c>
      <c r="S6428">
        <f t="shared" si="604"/>
        <v>2.4991380946144908</v>
      </c>
      <c r="T6428">
        <f t="shared" si="605"/>
        <v>0</v>
      </c>
    </row>
    <row r="6429" spans="1:20" x14ac:dyDescent="0.3">
      <c r="A6429" s="3">
        <f t="shared" si="600"/>
        <v>43368</v>
      </c>
      <c r="B6429">
        <v>9</v>
      </c>
      <c r="C6429">
        <v>25</v>
      </c>
      <c r="D6429">
        <v>20</v>
      </c>
      <c r="E6429">
        <v>1</v>
      </c>
      <c r="F6429" s="1">
        <f>VLOOKUP(A6429,Weather!$A$1:$E$366, 5)</f>
        <v>1</v>
      </c>
      <c r="G6429" s="1">
        <f>VLOOKUP(D6429, Fall!$A$1:$E$25, 2)</f>
        <v>428.57142857142799</v>
      </c>
      <c r="H6429" s="1">
        <f>VLOOKUP(D6429, Fall!$A$1:$E$25, 3)</f>
        <v>354.11608052009001</v>
      </c>
      <c r="I6429" s="1">
        <f>VLOOKUP(D6429, Fall!$A$1:$E$25, 5)</f>
        <v>263.15789473684202</v>
      </c>
      <c r="J6429" s="1">
        <f t="shared" si="601"/>
        <v>428.57142857142799</v>
      </c>
      <c r="K6429" s="47">
        <f t="shared" si="602"/>
        <v>8.0177245163307571</v>
      </c>
      <c r="L6429" s="48">
        <f>Solar!K6446/1000*Variables!$B$3</f>
        <v>0</v>
      </c>
      <c r="M6429">
        <f>IF(E6429=1, VLOOKUP(D6429, Sheet1!$A$2:$C$26, 2), Sheet1!$C$3)</f>
        <v>0.25796000000000002</v>
      </c>
      <c r="N6429" s="1">
        <f>'Electricity Rates'!$J$2</f>
        <v>0.24729999999999999</v>
      </c>
      <c r="O6429" s="145">
        <f>L6429-K6429</f>
        <v>-8.0177245163307571</v>
      </c>
      <c r="P6429">
        <f t="shared" si="603"/>
        <v>1.9827832728885961</v>
      </c>
      <c r="Q6429">
        <f>IF(O6429&gt;0, IF(Q6428+O6429*Variables!$B$5&lt;Variables!$B$4, Q6428+O6429*Variables!$B$5, Variables!$B$4), IF(Q6428&gt;-O6429, Q6428+O6429/Variables!$B$5, 0))</f>
        <v>0</v>
      </c>
      <c r="R6429">
        <f>IF(O6429&gt;0, 0, IF(Q6428&gt;-O6429, 0, -O6429 - Q6428*Variables!$B$5))</f>
        <v>8.0177245163307571</v>
      </c>
      <c r="S6429">
        <f t="shared" si="604"/>
        <v>2.0682522162326822</v>
      </c>
      <c r="T6429">
        <f t="shared" si="605"/>
        <v>0</v>
      </c>
    </row>
    <row r="6430" spans="1:20" x14ac:dyDescent="0.3">
      <c r="A6430" s="3">
        <f t="shared" si="600"/>
        <v>43368</v>
      </c>
      <c r="B6430">
        <v>9</v>
      </c>
      <c r="C6430">
        <v>25</v>
      </c>
      <c r="D6430">
        <v>21</v>
      </c>
      <c r="E6430">
        <v>1</v>
      </c>
      <c r="F6430" s="1">
        <f>VLOOKUP(A6430,Weather!$A$1:$E$366, 5)</f>
        <v>1</v>
      </c>
      <c r="G6430" s="1">
        <f>VLOOKUP(D6430, Fall!$A$1:$E$25, 2)</f>
        <v>366.07142857142799</v>
      </c>
      <c r="H6430" s="1">
        <f>VLOOKUP(D6430, Fall!$A$1:$E$25, 3)</f>
        <v>305.62638808916603</v>
      </c>
      <c r="I6430" s="1">
        <f>VLOOKUP(D6430, Fall!$A$1:$E$25, 5)</f>
        <v>271.929824561403</v>
      </c>
      <c r="J6430" s="1">
        <f t="shared" si="601"/>
        <v>366.07142857142799</v>
      </c>
      <c r="K6430" s="47">
        <f t="shared" si="602"/>
        <v>6.8484730243658545</v>
      </c>
      <c r="L6430" s="48">
        <f>Solar!K6447/1000*Variables!$B$3</f>
        <v>0</v>
      </c>
      <c r="M6430">
        <f>IF(E6430=1, VLOOKUP(D6430, Sheet1!$A$2:$C$26, 2), Sheet1!$C$3)</f>
        <v>0.25796000000000002</v>
      </c>
      <c r="N6430" s="1">
        <f>'Electricity Rates'!$J$2</f>
        <v>0.24729999999999999</v>
      </c>
      <c r="O6430" s="145">
        <f>L6430-K6430</f>
        <v>-6.8484730243658545</v>
      </c>
      <c r="P6430">
        <f t="shared" si="603"/>
        <v>1.6936273789256757</v>
      </c>
      <c r="Q6430">
        <f>IF(O6430&gt;0, IF(Q6429+O6430*Variables!$B$5&lt;Variables!$B$4, Q6429+O6430*Variables!$B$5, Variables!$B$4), IF(Q6429&gt;-O6430, Q6429+O6430/Variables!$B$5, 0))</f>
        <v>0</v>
      </c>
      <c r="R6430">
        <f>IF(O6430&gt;0, 0, IF(Q6429&gt;-O6430, 0, -O6430 - Q6429*Variables!$B$5))</f>
        <v>6.8484730243658545</v>
      </c>
      <c r="S6430">
        <f t="shared" si="604"/>
        <v>1.766632101365416</v>
      </c>
      <c r="T6430">
        <f t="shared" si="605"/>
        <v>0</v>
      </c>
    </row>
    <row r="6431" spans="1:20" x14ac:dyDescent="0.3">
      <c r="A6431" s="3">
        <f t="shared" si="600"/>
        <v>43368</v>
      </c>
      <c r="B6431">
        <v>9</v>
      </c>
      <c r="C6431">
        <v>25</v>
      </c>
      <c r="D6431">
        <v>22</v>
      </c>
      <c r="E6431">
        <v>1</v>
      </c>
      <c r="F6431" s="1">
        <f>VLOOKUP(A6431,Weather!$A$1:$E$366, 5)</f>
        <v>1</v>
      </c>
      <c r="G6431" s="1">
        <f>VLOOKUP(D6431, Fall!$A$1:$E$25, 2)</f>
        <v>330.35714285714198</v>
      </c>
      <c r="H6431" s="1">
        <f>VLOOKUP(D6431, Fall!$A$1:$E$25, 3)</f>
        <v>272.33281237147202</v>
      </c>
      <c r="I6431" s="1">
        <f>VLOOKUP(D6431, Fall!$A$1:$E$25, 5)</f>
        <v>254.385964912281</v>
      </c>
      <c r="J6431" s="1">
        <f t="shared" si="601"/>
        <v>330.35714285714198</v>
      </c>
      <c r="K6431" s="47">
        <f t="shared" si="602"/>
        <v>6.1803293146716172</v>
      </c>
      <c r="L6431" s="48">
        <f>Solar!K6448/1000*Variables!$B$3</f>
        <v>0</v>
      </c>
      <c r="M6431">
        <f>IF(E6431=1, VLOOKUP(D6431, Sheet1!$A$2:$C$26, 2), Sheet1!$C$3)</f>
        <v>0.18637999999999999</v>
      </c>
      <c r="N6431" s="1">
        <f>'Electricity Rates'!$J$2</f>
        <v>0.24729999999999999</v>
      </c>
      <c r="O6431" s="145">
        <f>L6431-K6431</f>
        <v>-6.1803293146716172</v>
      </c>
      <c r="P6431">
        <f t="shared" si="603"/>
        <v>1.5283954395182908</v>
      </c>
      <c r="Q6431">
        <f>IF(O6431&gt;0, IF(Q6430+O6431*Variables!$B$5&lt;Variables!$B$4, Q6430+O6431*Variables!$B$5, Variables!$B$4), IF(Q6430&gt;-O6431, Q6430+O6431/Variables!$B$5, 0))</f>
        <v>0</v>
      </c>
      <c r="R6431">
        <f>IF(O6431&gt;0, 0, IF(Q6430&gt;-O6431, 0, -O6431 - Q6430*Variables!$B$5))</f>
        <v>6.1803293146716172</v>
      </c>
      <c r="S6431">
        <f t="shared" si="604"/>
        <v>1.151889777668496</v>
      </c>
      <c r="T6431">
        <f t="shared" si="605"/>
        <v>0</v>
      </c>
    </row>
    <row r="6432" spans="1:20" x14ac:dyDescent="0.3">
      <c r="A6432" s="3">
        <f t="shared" si="600"/>
        <v>43368</v>
      </c>
      <c r="B6432">
        <v>9</v>
      </c>
      <c r="C6432">
        <v>25</v>
      </c>
      <c r="D6432">
        <v>23</v>
      </c>
      <c r="E6432">
        <v>1</v>
      </c>
      <c r="F6432" s="1">
        <f>VLOOKUP(A6432,Weather!$A$1:$E$366, 5)</f>
        <v>1</v>
      </c>
      <c r="G6432" s="1">
        <f>VLOOKUP(D6432, Fall!$A$1:$E$25, 2)</f>
        <v>303.57142857142799</v>
      </c>
      <c r="H6432" s="1">
        <f>VLOOKUP(D6432, Fall!$A$1:$E$25, 3)</f>
        <v>252.67335691371099</v>
      </c>
      <c r="I6432" s="1">
        <f>VLOOKUP(D6432, Fall!$A$1:$E$25, 5)</f>
        <v>254.385964912281</v>
      </c>
      <c r="J6432" s="1">
        <f t="shared" si="601"/>
        <v>303.57142857142799</v>
      </c>
      <c r="K6432" s="47">
        <f t="shared" si="602"/>
        <v>5.6792215324009501</v>
      </c>
      <c r="L6432" s="48">
        <f>Solar!K6449/1000*Variables!$B$3</f>
        <v>0</v>
      </c>
      <c r="M6432">
        <f>IF(E6432=1, VLOOKUP(D6432, Sheet1!$A$2:$C$26, 2), Sheet1!$C$3)</f>
        <v>0.18637999999999999</v>
      </c>
      <c r="N6432" s="1">
        <f>'Electricity Rates'!$J$2</f>
        <v>0.24729999999999999</v>
      </c>
      <c r="O6432" s="145">
        <f>L6432-K6432</f>
        <v>-5.6792215324009501</v>
      </c>
      <c r="P6432">
        <f t="shared" si="603"/>
        <v>1.4044714849627549</v>
      </c>
      <c r="Q6432">
        <f>IF(O6432&gt;0, IF(Q6431+O6432*Variables!$B$5&lt;Variables!$B$4, Q6431+O6432*Variables!$B$5, Variables!$B$4), IF(Q6431&gt;-O6432, Q6431+O6432/Variables!$B$5, 0))</f>
        <v>0</v>
      </c>
      <c r="R6432">
        <f>IF(O6432&gt;0, 0, IF(Q6431&gt;-O6432, 0, -O6432 - Q6431*Variables!$B$5))</f>
        <v>5.6792215324009501</v>
      </c>
      <c r="S6432">
        <f t="shared" si="604"/>
        <v>1.0584933092088891</v>
      </c>
      <c r="T6432">
        <f t="shared" si="605"/>
        <v>0</v>
      </c>
    </row>
    <row r="6433" spans="1:20" x14ac:dyDescent="0.3">
      <c r="A6433" s="3">
        <f t="shared" si="600"/>
        <v>43368</v>
      </c>
      <c r="B6433">
        <v>9</v>
      </c>
      <c r="C6433">
        <v>25</v>
      </c>
      <c r="D6433">
        <v>24</v>
      </c>
      <c r="E6433">
        <v>1</v>
      </c>
      <c r="F6433" s="1">
        <f>VLOOKUP(A6433,Weather!$A$1:$E$366, 5)</f>
        <v>1</v>
      </c>
      <c r="G6433" s="1">
        <f>VLOOKUP(D6433, Fall!$A$1:$E$25, 2)</f>
        <v>285.71428571428498</v>
      </c>
      <c r="H6433" s="1">
        <f>VLOOKUP(D6433, Fall!$A$1:$E$25, 3)</f>
        <v>237.47635107345499</v>
      </c>
      <c r="I6433" s="1">
        <f>VLOOKUP(D6433, Fall!$A$1:$E$25, 5)</f>
        <v>254.385964912281</v>
      </c>
      <c r="J6433" s="1">
        <f t="shared" si="601"/>
        <v>285.71428571428498</v>
      </c>
      <c r="K6433" s="47">
        <f t="shared" si="602"/>
        <v>5.3451496775538319</v>
      </c>
      <c r="L6433" s="48">
        <f>Solar!K6450/1000*Variables!$B$3</f>
        <v>0</v>
      </c>
      <c r="M6433">
        <f>IF(E6433=1, VLOOKUP(D6433, Sheet1!$A$2:$C$26, 2), Sheet1!$C$3)</f>
        <v>0.18637999999999999</v>
      </c>
      <c r="N6433" s="1">
        <f>'Electricity Rates'!$J$2</f>
        <v>0.24729999999999999</v>
      </c>
      <c r="O6433" s="145">
        <f>L6433-K6433</f>
        <v>-5.3451496775538319</v>
      </c>
      <c r="P6433">
        <f t="shared" si="603"/>
        <v>1.3218555152590625</v>
      </c>
      <c r="Q6433">
        <f>IF(O6433&gt;0, IF(Q6432+O6433*Variables!$B$5&lt;Variables!$B$4, Q6432+O6433*Variables!$B$5, Variables!$B$4), IF(Q6432&gt;-O6433, Q6432+O6433/Variables!$B$5, 0))</f>
        <v>0</v>
      </c>
      <c r="R6433">
        <f>IF(O6433&gt;0, 0, IF(Q6432&gt;-O6433, 0, -O6433 - Q6432*Variables!$B$5))</f>
        <v>5.3451496775538319</v>
      </c>
      <c r="S6433">
        <f t="shared" si="604"/>
        <v>0.99622899690248312</v>
      </c>
      <c r="T6433">
        <f t="shared" si="605"/>
        <v>0</v>
      </c>
    </row>
    <row r="6434" spans="1:20" x14ac:dyDescent="0.3">
      <c r="A6434" s="3">
        <f t="shared" si="600"/>
        <v>43369</v>
      </c>
      <c r="B6434">
        <v>9</v>
      </c>
      <c r="C6434">
        <v>26</v>
      </c>
      <c r="D6434">
        <v>1</v>
      </c>
      <c r="E6434">
        <v>1</v>
      </c>
      <c r="F6434" s="1">
        <f>VLOOKUP(A6434,Weather!$A$1:$E$366, 5)</f>
        <v>1</v>
      </c>
      <c r="G6434" s="1">
        <f>VLOOKUP(D6434, Fall!$A$1:$E$25, 2)</f>
        <v>276.78571428571399</v>
      </c>
      <c r="H6434" s="1">
        <f>VLOOKUP(D6434, Fall!$A$1:$E$25, 3)</f>
        <v>258.40056395394299</v>
      </c>
      <c r="I6434" s="1">
        <f>VLOOKUP(D6434, Fall!$A$1:$E$25, 5)</f>
        <v>254.385964912281</v>
      </c>
      <c r="J6434" s="1">
        <f t="shared" si="601"/>
        <v>276.78571428571399</v>
      </c>
      <c r="K6434" s="47">
        <f t="shared" si="602"/>
        <v>5.1781137501302821</v>
      </c>
      <c r="L6434" s="48">
        <f>Solar!K6451/1000*Variables!$B$3</f>
        <v>0</v>
      </c>
      <c r="M6434">
        <f>IF(E6434=1, VLOOKUP(D6434, Sheet1!$A$2:$C$26, 2), Sheet1!$C$3)</f>
        <v>0.18637999999999999</v>
      </c>
      <c r="N6434" s="1">
        <f>'Electricity Rates'!$J$2</f>
        <v>0.24729999999999999</v>
      </c>
      <c r="O6434" s="145">
        <f>L6434-K6434</f>
        <v>-5.1781137501302821</v>
      </c>
      <c r="P6434">
        <f t="shared" si="603"/>
        <v>1.2805475304072187</v>
      </c>
      <c r="Q6434">
        <f>IF(O6434&gt;0, IF(Q6433+O6434*Variables!$B$5&lt;Variables!$B$4, Q6433+O6434*Variables!$B$5, Variables!$B$4), IF(Q6433&gt;-O6434, Q6433+O6434/Variables!$B$5, 0))</f>
        <v>0</v>
      </c>
      <c r="R6434">
        <f>IF(O6434&gt;0, 0, IF(Q6433&gt;-O6434, 0, -O6434 - Q6433*Variables!$B$5))</f>
        <v>5.1781137501302821</v>
      </c>
      <c r="S6434">
        <f t="shared" si="604"/>
        <v>0.96509684074928193</v>
      </c>
      <c r="T6434">
        <f t="shared" si="605"/>
        <v>0</v>
      </c>
    </row>
    <row r="6435" spans="1:20" x14ac:dyDescent="0.3">
      <c r="A6435" s="3">
        <f t="shared" si="600"/>
        <v>43369</v>
      </c>
      <c r="B6435">
        <v>9</v>
      </c>
      <c r="C6435">
        <v>26</v>
      </c>
      <c r="D6435">
        <v>2</v>
      </c>
      <c r="E6435">
        <v>1</v>
      </c>
      <c r="F6435" s="1">
        <f>VLOOKUP(A6435,Weather!$A$1:$E$366, 5)</f>
        <v>1</v>
      </c>
      <c r="G6435" s="1">
        <f>VLOOKUP(D6435, Fall!$A$1:$E$25, 2)</f>
        <v>272.32142857142799</v>
      </c>
      <c r="H6435" s="1">
        <f>VLOOKUP(D6435, Fall!$A$1:$E$25, 3)</f>
        <v>244.53669616981199</v>
      </c>
      <c r="I6435" s="1">
        <f>VLOOKUP(D6435, Fall!$A$1:$E$25, 5)</f>
        <v>254.385964912281</v>
      </c>
      <c r="J6435" s="1">
        <f t="shared" si="601"/>
        <v>272.32142857142799</v>
      </c>
      <c r="K6435" s="47">
        <f t="shared" si="602"/>
        <v>5.0945957864184983</v>
      </c>
      <c r="L6435" s="48">
        <f>Solar!K6452/1000*Variables!$B$3</f>
        <v>0</v>
      </c>
      <c r="M6435">
        <f>IF(E6435=1, VLOOKUP(D6435, Sheet1!$A$2:$C$26, 2), Sheet1!$C$3)</f>
        <v>0.18637999999999999</v>
      </c>
      <c r="N6435" s="1">
        <f>'Electricity Rates'!$J$2</f>
        <v>0.24729999999999999</v>
      </c>
      <c r="O6435" s="145">
        <f>L6435-K6435</f>
        <v>-5.0945957864184983</v>
      </c>
      <c r="P6435">
        <f t="shared" si="603"/>
        <v>1.2598935379812946</v>
      </c>
      <c r="Q6435">
        <f>IF(O6435&gt;0, IF(Q6434+O6435*Variables!$B$5&lt;Variables!$B$4, Q6434+O6435*Variables!$B$5, Variables!$B$4), IF(Q6434&gt;-O6435, Q6434+O6435/Variables!$B$5, 0))</f>
        <v>0</v>
      </c>
      <c r="R6435">
        <f>IF(O6435&gt;0, 0, IF(Q6434&gt;-O6435, 0, -O6435 - Q6434*Variables!$B$5))</f>
        <v>5.0945957864184983</v>
      </c>
      <c r="S6435">
        <f t="shared" si="604"/>
        <v>0.94953076267267966</v>
      </c>
      <c r="T6435">
        <f t="shared" si="605"/>
        <v>0</v>
      </c>
    </row>
    <row r="6436" spans="1:20" x14ac:dyDescent="0.3">
      <c r="A6436" s="3">
        <f t="shared" si="600"/>
        <v>43369</v>
      </c>
      <c r="B6436">
        <v>9</v>
      </c>
      <c r="C6436">
        <v>26</v>
      </c>
      <c r="D6436">
        <v>3</v>
      </c>
      <c r="E6436">
        <v>1</v>
      </c>
      <c r="F6436" s="1">
        <f>VLOOKUP(A6436,Weather!$A$1:$E$366, 5)</f>
        <v>1</v>
      </c>
      <c r="G6436" s="1">
        <f>VLOOKUP(D6436, Fall!$A$1:$E$25, 2)</f>
        <v>272.32142857142799</v>
      </c>
      <c r="H6436" s="1">
        <f>VLOOKUP(D6436, Fall!$A$1:$E$25, 3)</f>
        <v>252.565207174747</v>
      </c>
      <c r="I6436" s="1">
        <f>VLOOKUP(D6436, Fall!$A$1:$E$25, 5)</f>
        <v>254.385964912281</v>
      </c>
      <c r="J6436" s="1">
        <f t="shared" si="601"/>
        <v>272.32142857142799</v>
      </c>
      <c r="K6436" s="47">
        <f t="shared" si="602"/>
        <v>5.0945957864184983</v>
      </c>
      <c r="L6436" s="48">
        <f>Solar!K6453/1000*Variables!$B$3</f>
        <v>0</v>
      </c>
      <c r="M6436">
        <f>IF(E6436=1, VLOOKUP(D6436, Sheet1!$A$2:$C$26, 2), Sheet1!$C$3)</f>
        <v>0.18637999999999999</v>
      </c>
      <c r="N6436" s="1">
        <f>'Electricity Rates'!$J$2</f>
        <v>0.24729999999999999</v>
      </c>
      <c r="O6436" s="145">
        <f>L6436-K6436</f>
        <v>-5.0945957864184983</v>
      </c>
      <c r="P6436">
        <f t="shared" si="603"/>
        <v>1.2598935379812946</v>
      </c>
      <c r="Q6436">
        <f>IF(O6436&gt;0, IF(Q6435+O6436*Variables!$B$5&lt;Variables!$B$4, Q6435+O6436*Variables!$B$5, Variables!$B$4), IF(Q6435&gt;-O6436, Q6435+O6436/Variables!$B$5, 0))</f>
        <v>0</v>
      </c>
      <c r="R6436">
        <f>IF(O6436&gt;0, 0, IF(Q6435&gt;-O6436, 0, -O6436 - Q6435*Variables!$B$5))</f>
        <v>5.0945957864184983</v>
      </c>
      <c r="S6436">
        <f t="shared" si="604"/>
        <v>0.94953076267267966</v>
      </c>
      <c r="T6436">
        <f t="shared" si="605"/>
        <v>0</v>
      </c>
    </row>
    <row r="6437" spans="1:20" x14ac:dyDescent="0.3">
      <c r="A6437" s="3">
        <f t="shared" si="600"/>
        <v>43369</v>
      </c>
      <c r="B6437">
        <v>9</v>
      </c>
      <c r="C6437">
        <v>26</v>
      </c>
      <c r="D6437">
        <v>4</v>
      </c>
      <c r="E6437">
        <v>1</v>
      </c>
      <c r="F6437" s="1">
        <f>VLOOKUP(A6437,Weather!$A$1:$E$366, 5)</f>
        <v>1</v>
      </c>
      <c r="G6437" s="1">
        <f>VLOOKUP(D6437, Fall!$A$1:$E$25, 2)</f>
        <v>272.32142857142799</v>
      </c>
      <c r="H6437" s="1">
        <f>VLOOKUP(D6437, Fall!$A$1:$E$25, 3)</f>
        <v>267.50020564283898</v>
      </c>
      <c r="I6437" s="1">
        <f>VLOOKUP(D6437, Fall!$A$1:$E$25, 5)</f>
        <v>254.385964912281</v>
      </c>
      <c r="J6437" s="1">
        <f t="shared" si="601"/>
        <v>272.32142857142799</v>
      </c>
      <c r="K6437" s="47">
        <f t="shared" si="602"/>
        <v>5.0945957864184983</v>
      </c>
      <c r="L6437" s="48">
        <f>Solar!K6454/1000*Variables!$B$3</f>
        <v>0</v>
      </c>
      <c r="M6437">
        <f>IF(E6437=1, VLOOKUP(D6437, Sheet1!$A$2:$C$26, 2), Sheet1!$C$3)</f>
        <v>0.18637999999999999</v>
      </c>
      <c r="N6437" s="1">
        <f>'Electricity Rates'!$J$2</f>
        <v>0.24729999999999999</v>
      </c>
      <c r="O6437" s="145">
        <f>L6437-K6437</f>
        <v>-5.0945957864184983</v>
      </c>
      <c r="P6437">
        <f t="shared" si="603"/>
        <v>1.2598935379812946</v>
      </c>
      <c r="Q6437">
        <f>IF(O6437&gt;0, IF(Q6436+O6437*Variables!$B$5&lt;Variables!$B$4, Q6436+O6437*Variables!$B$5, Variables!$B$4), IF(Q6436&gt;-O6437, Q6436+O6437/Variables!$B$5, 0))</f>
        <v>0</v>
      </c>
      <c r="R6437">
        <f>IF(O6437&gt;0, 0, IF(Q6436&gt;-O6437, 0, -O6437 - Q6436*Variables!$B$5))</f>
        <v>5.0945957864184983</v>
      </c>
      <c r="S6437">
        <f t="shared" si="604"/>
        <v>0.94953076267267966</v>
      </c>
      <c r="T6437">
        <f t="shared" si="605"/>
        <v>0</v>
      </c>
    </row>
    <row r="6438" spans="1:20" x14ac:dyDescent="0.3">
      <c r="A6438" s="3">
        <f t="shared" si="600"/>
        <v>43369</v>
      </c>
      <c r="B6438">
        <v>9</v>
      </c>
      <c r="C6438">
        <v>26</v>
      </c>
      <c r="D6438">
        <v>5</v>
      </c>
      <c r="E6438">
        <v>1</v>
      </c>
      <c r="F6438" s="1">
        <f>VLOOKUP(A6438,Weather!$A$1:$E$366, 5)</f>
        <v>1</v>
      </c>
      <c r="G6438" s="1">
        <f>VLOOKUP(D6438, Fall!$A$1:$E$25, 2)</f>
        <v>303.57142857142799</v>
      </c>
      <c r="H6438" s="1">
        <f>VLOOKUP(D6438, Fall!$A$1:$E$25, 3)</f>
        <v>277.41442782172697</v>
      </c>
      <c r="I6438" s="1">
        <f>VLOOKUP(D6438, Fall!$A$1:$E$25, 5)</f>
        <v>254.385964912281</v>
      </c>
      <c r="J6438" s="1">
        <f t="shared" si="601"/>
        <v>303.57142857142799</v>
      </c>
      <c r="K6438" s="47">
        <f t="shared" si="602"/>
        <v>5.6792215324009501</v>
      </c>
      <c r="L6438" s="48">
        <f>Solar!K6455/1000*Variables!$B$3</f>
        <v>0</v>
      </c>
      <c r="M6438">
        <f>IF(E6438=1, VLOOKUP(D6438, Sheet1!$A$2:$C$26, 2), Sheet1!$C$3)</f>
        <v>0.18637999999999999</v>
      </c>
      <c r="N6438" s="1">
        <f>'Electricity Rates'!$J$2</f>
        <v>0.24729999999999999</v>
      </c>
      <c r="O6438" s="145">
        <f>L6438-K6438</f>
        <v>-5.6792215324009501</v>
      </c>
      <c r="P6438">
        <f t="shared" si="603"/>
        <v>1.4044714849627549</v>
      </c>
      <c r="Q6438">
        <f>IF(O6438&gt;0, IF(Q6437+O6438*Variables!$B$5&lt;Variables!$B$4, Q6437+O6438*Variables!$B$5, Variables!$B$4), IF(Q6437&gt;-O6438, Q6437+O6438/Variables!$B$5, 0))</f>
        <v>0</v>
      </c>
      <c r="R6438">
        <f>IF(O6438&gt;0, 0, IF(Q6437&gt;-O6438, 0, -O6438 - Q6437*Variables!$B$5))</f>
        <v>5.6792215324009501</v>
      </c>
      <c r="S6438">
        <f t="shared" si="604"/>
        <v>1.0584933092088891</v>
      </c>
      <c r="T6438">
        <f t="shared" si="605"/>
        <v>0</v>
      </c>
    </row>
    <row r="6439" spans="1:20" x14ac:dyDescent="0.3">
      <c r="A6439" s="3">
        <f t="shared" si="600"/>
        <v>43369</v>
      </c>
      <c r="B6439">
        <v>9</v>
      </c>
      <c r="C6439">
        <v>26</v>
      </c>
      <c r="D6439">
        <v>6</v>
      </c>
      <c r="E6439">
        <v>1</v>
      </c>
      <c r="F6439" s="1">
        <f>VLOOKUP(A6439,Weather!$A$1:$E$366, 5)</f>
        <v>1</v>
      </c>
      <c r="G6439" s="1">
        <f>VLOOKUP(D6439, Fall!$A$1:$E$25, 2)</f>
        <v>401.78571428571399</v>
      </c>
      <c r="H6439" s="1">
        <f>VLOOKUP(D6439, Fall!$A$1:$E$25, 3)</f>
        <v>309.98601628691301</v>
      </c>
      <c r="I6439" s="1">
        <f>VLOOKUP(D6439, Fall!$A$1:$E$25, 5)</f>
        <v>271.929824561403</v>
      </c>
      <c r="J6439" s="1">
        <f t="shared" si="601"/>
        <v>401.78571428571399</v>
      </c>
      <c r="K6439" s="47">
        <f t="shared" si="602"/>
        <v>7.51661673406009</v>
      </c>
      <c r="L6439" s="48">
        <f>Solar!K6456/1000*Variables!$B$3</f>
        <v>0</v>
      </c>
      <c r="M6439">
        <f>IF(E6439=1, VLOOKUP(D6439, Sheet1!$A$2:$C$26, 2), Sheet1!$C$3)</f>
        <v>0.18637999999999999</v>
      </c>
      <c r="N6439" s="1">
        <f>'Electricity Rates'!$J$2</f>
        <v>0.24729999999999999</v>
      </c>
      <c r="O6439" s="145">
        <f>L6439-K6439</f>
        <v>-7.51661673406009</v>
      </c>
      <c r="P6439">
        <f t="shared" si="603"/>
        <v>1.8588593183330602</v>
      </c>
      <c r="Q6439">
        <f>IF(O6439&gt;0, IF(Q6438+O6439*Variables!$B$5&lt;Variables!$B$4, Q6438+O6439*Variables!$B$5, Variables!$B$4), IF(Q6438&gt;-O6439, Q6438+O6439/Variables!$B$5, 0))</f>
        <v>0</v>
      </c>
      <c r="R6439">
        <f>IF(O6439&gt;0, 0, IF(Q6438&gt;-O6439, 0, -O6439 - Q6438*Variables!$B$5))</f>
        <v>7.51661673406009</v>
      </c>
      <c r="S6439">
        <f t="shared" si="604"/>
        <v>1.4009470268941195</v>
      </c>
      <c r="T6439">
        <f t="shared" si="605"/>
        <v>0</v>
      </c>
    </row>
    <row r="6440" spans="1:20" x14ac:dyDescent="0.3">
      <c r="A6440" s="3">
        <f t="shared" si="600"/>
        <v>43369</v>
      </c>
      <c r="B6440">
        <v>9</v>
      </c>
      <c r="C6440">
        <v>26</v>
      </c>
      <c r="D6440">
        <v>7</v>
      </c>
      <c r="E6440">
        <v>1</v>
      </c>
      <c r="F6440" s="1">
        <f>VLOOKUP(A6440,Weather!$A$1:$E$366, 5)</f>
        <v>1</v>
      </c>
      <c r="G6440" s="1">
        <f>VLOOKUP(D6440, Fall!$A$1:$E$25, 2)</f>
        <v>593.74999999999898</v>
      </c>
      <c r="H6440" s="1">
        <f>VLOOKUP(D6440, Fall!$A$1:$E$25, 3)</f>
        <v>390.39236653779699</v>
      </c>
      <c r="I6440" s="1">
        <f>VLOOKUP(D6440, Fall!$A$1:$E$25, 5)</f>
        <v>263.15789473684202</v>
      </c>
      <c r="J6440" s="1">
        <f t="shared" si="601"/>
        <v>593.74999999999898</v>
      </c>
      <c r="K6440" s="47">
        <f t="shared" si="602"/>
        <v>11.107889173666566</v>
      </c>
      <c r="L6440" s="48">
        <f>Solar!K6457/1000*Variables!$B$3</f>
        <v>0.81945000000000001</v>
      </c>
      <c r="M6440">
        <f>IF(E6440=1, VLOOKUP(D6440, Sheet1!$A$2:$C$26, 2), Sheet1!$C$3)</f>
        <v>0.18637999999999999</v>
      </c>
      <c r="N6440" s="1">
        <f>'Electricity Rates'!$J$2</f>
        <v>0.24729999999999999</v>
      </c>
      <c r="O6440" s="145">
        <f>L6440-K6440</f>
        <v>-10.288439173666566</v>
      </c>
      <c r="P6440">
        <f t="shared" si="603"/>
        <v>2.7469809926477415</v>
      </c>
      <c r="Q6440">
        <f>IF(O6440&gt;0, IF(Q6439+O6440*Variables!$B$5&lt;Variables!$B$4, Q6439+O6440*Variables!$B$5, Variables!$B$4), IF(Q6439&gt;-O6440, Q6439+O6440/Variables!$B$5, 0))</f>
        <v>0</v>
      </c>
      <c r="R6440">
        <f>IF(O6440&gt;0, 0, IF(Q6439&gt;-O6440, 0, -O6440 - Q6439*Variables!$B$5))</f>
        <v>10.288439173666566</v>
      </c>
      <c r="S6440">
        <f t="shared" si="604"/>
        <v>1.9175592931879744</v>
      </c>
      <c r="T6440">
        <f t="shared" si="605"/>
        <v>0</v>
      </c>
    </row>
    <row r="6441" spans="1:20" x14ac:dyDescent="0.3">
      <c r="A6441" s="3">
        <f t="shared" si="600"/>
        <v>43369</v>
      </c>
      <c r="B6441">
        <v>9</v>
      </c>
      <c r="C6441">
        <v>26</v>
      </c>
      <c r="D6441">
        <v>8</v>
      </c>
      <c r="E6441">
        <v>1</v>
      </c>
      <c r="F6441" s="1">
        <f>VLOOKUP(A6441,Weather!$A$1:$E$366, 5)</f>
        <v>1</v>
      </c>
      <c r="G6441" s="1">
        <f>VLOOKUP(D6441, Fall!$A$1:$E$25, 2)</f>
        <v>866.07142857142799</v>
      </c>
      <c r="H6441" s="1">
        <f>VLOOKUP(D6441, Fall!$A$1:$E$25, 3)</f>
        <v>561.61059471909198</v>
      </c>
      <c r="I6441" s="1">
        <f>VLOOKUP(D6441, Fall!$A$1:$E$25, 5)</f>
        <v>271.929824561403</v>
      </c>
      <c r="J6441" s="1">
        <f t="shared" si="601"/>
        <v>866.07142857142799</v>
      </c>
      <c r="K6441" s="47">
        <f t="shared" si="602"/>
        <v>16.202484960085084</v>
      </c>
      <c r="L6441" s="48">
        <f>Solar!K6458/1000*Variables!$B$3</f>
        <v>3.1063000000000001</v>
      </c>
      <c r="M6441">
        <f>IF(E6441=1, VLOOKUP(D6441, Sheet1!$A$2:$C$26, 2), Sheet1!$C$3)</f>
        <v>0.18637999999999999</v>
      </c>
      <c r="N6441" s="1">
        <f>'Electricity Rates'!$J$2</f>
        <v>0.24729999999999999</v>
      </c>
      <c r="O6441" s="145">
        <f>L6441-K6441</f>
        <v>-13.096184960085083</v>
      </c>
      <c r="P6441">
        <f t="shared" si="603"/>
        <v>4.006874530629041</v>
      </c>
      <c r="Q6441">
        <f>IF(O6441&gt;0, IF(Q6440+O6441*Variables!$B$5&lt;Variables!$B$4, Q6440+O6441*Variables!$B$5, Variables!$B$4), IF(Q6440&gt;-O6441, Q6440+O6441/Variables!$B$5, 0))</f>
        <v>0</v>
      </c>
      <c r="R6441">
        <f>IF(O6441&gt;0, 0, IF(Q6440&gt;-O6441, 0, -O6441 - Q6440*Variables!$B$5))</f>
        <v>13.096184960085083</v>
      </c>
      <c r="S6441">
        <f t="shared" si="604"/>
        <v>2.4408669528606577</v>
      </c>
      <c r="T6441">
        <f t="shared" si="605"/>
        <v>0</v>
      </c>
    </row>
    <row r="6442" spans="1:20" x14ac:dyDescent="0.3">
      <c r="A6442" s="3">
        <f t="shared" si="600"/>
        <v>43369</v>
      </c>
      <c r="B6442">
        <v>9</v>
      </c>
      <c r="C6442">
        <v>26</v>
      </c>
      <c r="D6442">
        <v>9</v>
      </c>
      <c r="E6442">
        <v>1</v>
      </c>
      <c r="F6442" s="1">
        <f>VLOOKUP(A6442,Weather!$A$1:$E$366, 5)</f>
        <v>1</v>
      </c>
      <c r="G6442" s="1">
        <f>VLOOKUP(D6442, Fall!$A$1:$E$25, 2)</f>
        <v>1080.3571428571399</v>
      </c>
      <c r="H6442" s="1">
        <f>VLOOKUP(D6442, Fall!$A$1:$E$25, 3)</f>
        <v>760.17932055605797</v>
      </c>
      <c r="I6442" s="1">
        <f>VLOOKUP(D6442, Fall!$A$1:$E$25, 5)</f>
        <v>311.40350877192998</v>
      </c>
      <c r="J6442" s="1">
        <f t="shared" si="601"/>
        <v>1080.3571428571399</v>
      </c>
      <c r="K6442" s="47">
        <f t="shared" si="602"/>
        <v>20.211347218250424</v>
      </c>
      <c r="L6442" s="48">
        <f>Solar!K6459/1000*Variables!$B$3</f>
        <v>14.609899999999998</v>
      </c>
      <c r="M6442">
        <f>IF(E6442=1, VLOOKUP(D6442, Sheet1!$A$2:$C$26, 2), Sheet1!$C$3)</f>
        <v>0.25796000000000002</v>
      </c>
      <c r="N6442" s="1">
        <f>'Electricity Rates'!$J$2</f>
        <v>0.24729999999999999</v>
      </c>
      <c r="O6442" s="145">
        <f>L6442-K6442</f>
        <v>-5.601447218250426</v>
      </c>
      <c r="P6442">
        <f t="shared" si="603"/>
        <v>4.9982661670733295</v>
      </c>
      <c r="Q6442">
        <f>IF(O6442&gt;0, IF(Q6441+O6442*Variables!$B$5&lt;Variables!$B$4, Q6441+O6442*Variables!$B$5, Variables!$B$4), IF(Q6441&gt;-O6442, Q6441+O6442/Variables!$B$5, 0))</f>
        <v>0</v>
      </c>
      <c r="R6442">
        <f>IF(O6442&gt;0, 0, IF(Q6441&gt;-O6442, 0, -O6442 - Q6441*Variables!$B$5))</f>
        <v>5.601447218250426</v>
      </c>
      <c r="S6442">
        <f t="shared" si="604"/>
        <v>1.4449493244198801</v>
      </c>
      <c r="T6442">
        <f t="shared" si="605"/>
        <v>0</v>
      </c>
    </row>
    <row r="6443" spans="1:20" x14ac:dyDescent="0.3">
      <c r="A6443" s="3">
        <f t="shared" si="600"/>
        <v>43369</v>
      </c>
      <c r="B6443">
        <v>9</v>
      </c>
      <c r="C6443">
        <v>26</v>
      </c>
      <c r="D6443">
        <v>10</v>
      </c>
      <c r="E6443">
        <v>1</v>
      </c>
      <c r="F6443" s="1">
        <f>VLOOKUP(A6443,Weather!$A$1:$E$366, 5)</f>
        <v>1</v>
      </c>
      <c r="G6443" s="1">
        <f>VLOOKUP(D6443, Fall!$A$1:$E$25, 2)</f>
        <v>1205.3571428571399</v>
      </c>
      <c r="H6443" s="1">
        <f>VLOOKUP(D6443, Fall!$A$1:$E$25, 3)</f>
        <v>904.12930821748796</v>
      </c>
      <c r="I6443" s="1">
        <f>VLOOKUP(D6443, Fall!$A$1:$E$25, 5)</f>
        <v>359.64912280701702</v>
      </c>
      <c r="J6443" s="1">
        <f t="shared" si="601"/>
        <v>1205.3571428571399</v>
      </c>
      <c r="K6443" s="47">
        <f t="shared" si="602"/>
        <v>22.549850202180231</v>
      </c>
      <c r="L6443" s="48">
        <f>Solar!K6460/1000*Variables!$B$3</f>
        <v>24.587500000000002</v>
      </c>
      <c r="M6443">
        <f>IF(E6443=1, VLOOKUP(D6443, Sheet1!$A$2:$C$26, 2), Sheet1!$C$3)</f>
        <v>0.25796000000000002</v>
      </c>
      <c r="N6443" s="1">
        <f>'Electricity Rates'!$J$2</f>
        <v>0.24729999999999999</v>
      </c>
      <c r="O6443" s="145">
        <f>L6443-K6443</f>
        <v>2.0376497978197712</v>
      </c>
      <c r="P6443">
        <f t="shared" si="603"/>
        <v>5.5765779549991707</v>
      </c>
      <c r="Q6443">
        <f>IF(O6443&gt;0, IF(Q6442+O6443*Variables!$B$5&lt;Variables!$B$4, Q6442+O6443*Variables!$B$5, Variables!$B$4), IF(Q6442&gt;-O6443, Q6442+O6443/Variables!$B$5, 0))</f>
        <v>1.9153908099505847</v>
      </c>
      <c r="R6443">
        <f>IF(O6443&gt;0, 0, IF(Q6442&gt;-O6443, 0, -O6443 - Q6442*Variables!$B$5))</f>
        <v>0</v>
      </c>
      <c r="S6443">
        <f t="shared" si="604"/>
        <v>0</v>
      </c>
      <c r="T6443">
        <f t="shared" si="605"/>
        <v>0</v>
      </c>
    </row>
    <row r="6444" spans="1:20" x14ac:dyDescent="0.3">
      <c r="A6444" s="3">
        <f t="shared" si="600"/>
        <v>43369</v>
      </c>
      <c r="B6444">
        <v>9</v>
      </c>
      <c r="C6444">
        <v>26</v>
      </c>
      <c r="D6444">
        <v>11</v>
      </c>
      <c r="E6444">
        <v>1</v>
      </c>
      <c r="F6444" s="1">
        <f>VLOOKUP(A6444,Weather!$A$1:$E$366, 5)</f>
        <v>1</v>
      </c>
      <c r="G6444" s="1">
        <f>VLOOKUP(D6444, Fall!$A$1:$E$25, 2)</f>
        <v>1290.17857142857</v>
      </c>
      <c r="H6444" s="1">
        <f>VLOOKUP(D6444, Fall!$A$1:$E$25, 3)</f>
        <v>975.19947355433101</v>
      </c>
      <c r="I6444" s="1">
        <f>VLOOKUP(D6444, Fall!$A$1:$E$25, 5)</f>
        <v>377.19298245613999</v>
      </c>
      <c r="J6444" s="1">
        <f t="shared" si="601"/>
        <v>1290.17857142857</v>
      </c>
      <c r="K6444" s="47">
        <f t="shared" si="602"/>
        <v>24.136691512704058</v>
      </c>
      <c r="L6444" s="48">
        <f>Solar!K6461/1000*Variables!$B$3</f>
        <v>29.475049999999996</v>
      </c>
      <c r="M6444">
        <f>IF(E6444=1, VLOOKUP(D6444, Sheet1!$A$2:$C$26, 2), Sheet1!$C$3)</f>
        <v>0.25796000000000002</v>
      </c>
      <c r="N6444" s="1">
        <f>'Electricity Rates'!$J$2</f>
        <v>0.24729999999999999</v>
      </c>
      <c r="O6444" s="145">
        <f>L6444-K6444</f>
        <v>5.3383584872959382</v>
      </c>
      <c r="P6444">
        <f t="shared" si="603"/>
        <v>5.9690038110917136</v>
      </c>
      <c r="Q6444">
        <f>IF(O6444&gt;0, IF(Q6443+O6444*Variables!$B$5&lt;Variables!$B$4, Q6443+O6444*Variables!$B$5, Variables!$B$4), IF(Q6443&gt;-O6444, Q6443+O6444/Variables!$B$5, 0))</f>
        <v>6.9334477880087668</v>
      </c>
      <c r="R6444">
        <f>IF(O6444&gt;0, 0, IF(Q6443&gt;-O6444, 0, -O6444 - Q6443*Variables!$B$5))</f>
        <v>0</v>
      </c>
      <c r="S6444">
        <f t="shared" si="604"/>
        <v>0</v>
      </c>
      <c r="T6444">
        <f t="shared" si="605"/>
        <v>0</v>
      </c>
    </row>
    <row r="6445" spans="1:20" x14ac:dyDescent="0.3">
      <c r="A6445" s="3">
        <f t="shared" si="600"/>
        <v>43369</v>
      </c>
      <c r="B6445">
        <v>9</v>
      </c>
      <c r="C6445">
        <v>26</v>
      </c>
      <c r="D6445">
        <v>12</v>
      </c>
      <c r="E6445">
        <v>1</v>
      </c>
      <c r="F6445" s="1">
        <f>VLOOKUP(A6445,Weather!$A$1:$E$366, 5)</f>
        <v>1</v>
      </c>
      <c r="G6445" s="1">
        <f>VLOOKUP(D6445, Fall!$A$1:$E$25, 2)</f>
        <v>1366.07142857142</v>
      </c>
      <c r="H6445" s="1">
        <f>VLOOKUP(D6445, Fall!$A$1:$E$25, 3)</f>
        <v>996.442378876367</v>
      </c>
      <c r="I6445" s="1">
        <f>VLOOKUP(D6445, Fall!$A$1:$E$25, 5)</f>
        <v>368.42105263157799</v>
      </c>
      <c r="J6445" s="1">
        <f t="shared" si="601"/>
        <v>1366.07142857142</v>
      </c>
      <c r="K6445" s="47">
        <f t="shared" si="602"/>
        <v>25.556496895804166</v>
      </c>
      <c r="L6445" s="48">
        <f>Solar!K6462/1000*Variables!$B$3</f>
        <v>28.416050000000006</v>
      </c>
      <c r="M6445">
        <f>IF(E6445=1, VLOOKUP(D6445, Sheet1!$A$2:$C$26, 2), Sheet1!$C$3)</f>
        <v>0.25796000000000002</v>
      </c>
      <c r="N6445" s="1">
        <f>'Electricity Rates'!$J$2</f>
        <v>0.24729999999999999</v>
      </c>
      <c r="O6445" s="145">
        <f>L6445-K6445</f>
        <v>2.8595531041958395</v>
      </c>
      <c r="P6445">
        <f t="shared" si="603"/>
        <v>6.3201216823323705</v>
      </c>
      <c r="Q6445">
        <f>IF(O6445&gt;0, IF(Q6444+O6445*Variables!$B$5&lt;Variables!$B$4, Q6444+O6445*Variables!$B$5, Variables!$B$4), IF(Q6444&gt;-O6445, Q6444+O6445/Variables!$B$5, 0))</f>
        <v>9.6214277059528559</v>
      </c>
      <c r="R6445">
        <f>IF(O6445&gt;0, 0, IF(Q6444&gt;-O6445, 0, -O6445 - Q6444*Variables!$B$5))</f>
        <v>0</v>
      </c>
      <c r="S6445">
        <f t="shared" si="604"/>
        <v>0</v>
      </c>
      <c r="T6445">
        <f t="shared" si="605"/>
        <v>0</v>
      </c>
    </row>
    <row r="6446" spans="1:20" x14ac:dyDescent="0.3">
      <c r="A6446" s="3">
        <f t="shared" si="600"/>
        <v>43369</v>
      </c>
      <c r="B6446">
        <v>9</v>
      </c>
      <c r="C6446">
        <v>26</v>
      </c>
      <c r="D6446">
        <v>13</v>
      </c>
      <c r="E6446">
        <v>1</v>
      </c>
      <c r="F6446" s="1">
        <f>VLOOKUP(A6446,Weather!$A$1:$E$366, 5)</f>
        <v>1</v>
      </c>
      <c r="G6446" s="1">
        <f>VLOOKUP(D6446, Fall!$A$1:$E$25, 2)</f>
        <v>1446.42857142857</v>
      </c>
      <c r="H6446" s="1">
        <f>VLOOKUP(D6446, Fall!$A$1:$E$25, 3)</f>
        <v>1031.4839187299399</v>
      </c>
      <c r="I6446" s="1">
        <f>VLOOKUP(D6446, Fall!$A$1:$E$25, 5)</f>
        <v>350.87719298245599</v>
      </c>
      <c r="J6446" s="1">
        <f t="shared" si="601"/>
        <v>1446.42857142857</v>
      </c>
      <c r="K6446" s="47">
        <f t="shared" si="602"/>
        <v>27.059820242616315</v>
      </c>
      <c r="L6446" s="48">
        <f>Solar!K6463/1000*Variables!$B$3</f>
        <v>34.017749999999999</v>
      </c>
      <c r="M6446">
        <f>IF(E6446=1, VLOOKUP(D6446, Sheet1!$A$2:$C$26, 2), Sheet1!$C$3)</f>
        <v>0.55478000000000005</v>
      </c>
      <c r="N6446" s="1">
        <f>'Electricity Rates'!$J$2</f>
        <v>0.24729999999999999</v>
      </c>
      <c r="O6446" s="145">
        <f>L6446-K6446</f>
        <v>6.9579297573836847</v>
      </c>
      <c r="P6446">
        <f t="shared" si="603"/>
        <v>6.6918935459990143</v>
      </c>
      <c r="Q6446">
        <f>IF(O6446&gt;0, IF(Q6445+O6446*Variables!$B$5&lt;Variables!$B$4, Q6445+O6446*Variables!$B$5, Variables!$B$4), IF(Q6445&gt;-O6446, Q6445+O6446/Variables!$B$5, 0))</f>
        <v>16.161881677893518</v>
      </c>
      <c r="R6446">
        <f>IF(O6446&gt;0, 0, IF(Q6445&gt;-O6446, 0, -O6446 - Q6445*Variables!$B$5))</f>
        <v>0</v>
      </c>
      <c r="S6446">
        <f t="shared" si="604"/>
        <v>0</v>
      </c>
      <c r="T6446">
        <f t="shared" si="605"/>
        <v>0</v>
      </c>
    </row>
    <row r="6447" spans="1:20" x14ac:dyDescent="0.3">
      <c r="A6447" s="3">
        <f t="shared" si="600"/>
        <v>43369</v>
      </c>
      <c r="B6447">
        <v>9</v>
      </c>
      <c r="C6447">
        <v>26</v>
      </c>
      <c r="D6447">
        <v>14</v>
      </c>
      <c r="E6447">
        <v>1</v>
      </c>
      <c r="F6447" s="1">
        <f>VLOOKUP(A6447,Weather!$A$1:$E$366, 5)</f>
        <v>1</v>
      </c>
      <c r="G6447" s="1">
        <f>VLOOKUP(D6447, Fall!$A$1:$E$25, 2)</f>
        <v>1482.1428571428501</v>
      </c>
      <c r="H6447" s="1">
        <f>VLOOKUP(D6447, Fall!$A$1:$E$25, 3)</f>
        <v>1052.56230978037</v>
      </c>
      <c r="I6447" s="1">
        <f>VLOOKUP(D6447, Fall!$A$1:$E$25, 5)</f>
        <v>342.105263157894</v>
      </c>
      <c r="J6447" s="1">
        <f t="shared" si="601"/>
        <v>1482.1428571428501</v>
      </c>
      <c r="K6447" s="47">
        <f t="shared" si="602"/>
        <v>27.727963952310443</v>
      </c>
      <c r="L6447" s="48">
        <f>Solar!K6464/1000*Variables!$B$3</f>
        <v>32.410350000000001</v>
      </c>
      <c r="M6447">
        <f>IF(E6447=1, VLOOKUP(D6447, Sheet1!$A$2:$C$26, 2), Sheet1!$C$3)</f>
        <v>0.55478000000000005</v>
      </c>
      <c r="N6447" s="1">
        <f>'Electricity Rates'!$J$2</f>
        <v>0.24729999999999999</v>
      </c>
      <c r="O6447" s="145">
        <f>L6447-K6447</f>
        <v>4.6823860476895582</v>
      </c>
      <c r="P6447">
        <f t="shared" si="603"/>
        <v>6.8571254854063719</v>
      </c>
      <c r="Q6447">
        <f>IF(O6447&gt;0, IF(Q6446+O6447*Variables!$B$5&lt;Variables!$B$4, Q6446+O6447*Variables!$B$5, Variables!$B$4), IF(Q6446&gt;-O6447, Q6446+O6447/Variables!$B$5, 0))</f>
        <v>20.563324562721704</v>
      </c>
      <c r="R6447">
        <f>IF(O6447&gt;0, 0, IF(Q6446&gt;-O6447, 0, -O6447 - Q6446*Variables!$B$5))</f>
        <v>0</v>
      </c>
      <c r="S6447">
        <f t="shared" si="604"/>
        <v>0</v>
      </c>
      <c r="T6447">
        <f t="shared" si="605"/>
        <v>0</v>
      </c>
    </row>
    <row r="6448" spans="1:20" x14ac:dyDescent="0.3">
      <c r="A6448" s="3">
        <f t="shared" si="600"/>
        <v>43369</v>
      </c>
      <c r="B6448">
        <v>9</v>
      </c>
      <c r="C6448">
        <v>26</v>
      </c>
      <c r="D6448">
        <v>15</v>
      </c>
      <c r="E6448">
        <v>1</v>
      </c>
      <c r="F6448" s="1">
        <f>VLOOKUP(A6448,Weather!$A$1:$E$366, 5)</f>
        <v>1</v>
      </c>
      <c r="G6448" s="1">
        <f>VLOOKUP(D6448, Fall!$A$1:$E$25, 2)</f>
        <v>1437.5</v>
      </c>
      <c r="H6448" s="1">
        <f>VLOOKUP(D6448, Fall!$A$1:$E$25, 3)</f>
        <v>1060.00658057086</v>
      </c>
      <c r="I6448" s="1">
        <f>VLOOKUP(D6448, Fall!$A$1:$E$25, 5)</f>
        <v>328.94736842105198</v>
      </c>
      <c r="J6448" s="1">
        <f t="shared" si="601"/>
        <v>1437.5</v>
      </c>
      <c r="K6448" s="47">
        <f t="shared" si="602"/>
        <v>26.892784315192785</v>
      </c>
      <c r="L6448" s="48">
        <f>Solar!K6465/1000*Variables!$B$3</f>
        <v>25.04975</v>
      </c>
      <c r="M6448">
        <f>IF(E6448=1, VLOOKUP(D6448, Sheet1!$A$2:$C$26, 2), Sheet1!$C$3)</f>
        <v>0.55478000000000005</v>
      </c>
      <c r="N6448" s="1">
        <f>'Electricity Rates'!$J$2</f>
        <v>0.24729999999999999</v>
      </c>
      <c r="O6448" s="145">
        <f>L6448-K6448</f>
        <v>-1.843034315192785</v>
      </c>
      <c r="P6448">
        <f t="shared" si="603"/>
        <v>6.6505855611471754</v>
      </c>
      <c r="Q6448">
        <f>IF(O6448&gt;0, IF(Q6447+O6448*Variables!$B$5&lt;Variables!$B$4, Q6447+O6448*Variables!$B$5, Variables!$B$4), IF(Q6447&gt;-O6448, Q6447+O6448/Variables!$B$5, 0))</f>
        <v>18.602649759325125</v>
      </c>
      <c r="R6448">
        <f>IF(O6448&gt;0, 0, IF(Q6447&gt;-O6448, 0, -O6448 - Q6447*Variables!$B$5))</f>
        <v>0</v>
      </c>
      <c r="S6448">
        <f t="shared" si="604"/>
        <v>0</v>
      </c>
      <c r="T6448">
        <f t="shared" si="605"/>
        <v>0</v>
      </c>
    </row>
    <row r="6449" spans="1:20" x14ac:dyDescent="0.3">
      <c r="A6449" s="3">
        <f t="shared" si="600"/>
        <v>43369</v>
      </c>
      <c r="B6449">
        <v>9</v>
      </c>
      <c r="C6449">
        <v>26</v>
      </c>
      <c r="D6449">
        <v>16</v>
      </c>
      <c r="E6449">
        <v>1</v>
      </c>
      <c r="F6449" s="1">
        <f>VLOOKUP(A6449,Weather!$A$1:$E$366, 5)</f>
        <v>1</v>
      </c>
      <c r="G6449" s="1">
        <f>VLOOKUP(D6449, Fall!$A$1:$E$25, 2)</f>
        <v>1348.2142857142801</v>
      </c>
      <c r="H6449" s="1">
        <f>VLOOKUP(D6449, Fall!$A$1:$E$25, 3)</f>
        <v>1003.98947108661</v>
      </c>
      <c r="I6449" s="1">
        <f>VLOOKUP(D6449, Fall!$A$1:$E$25, 5)</f>
        <v>298.24561403508801</v>
      </c>
      <c r="J6449" s="1">
        <f t="shared" si="601"/>
        <v>1348.2142857142801</v>
      </c>
      <c r="K6449" s="47">
        <f t="shared" si="602"/>
        <v>25.222425040957106</v>
      </c>
      <c r="L6449" s="48">
        <f>Solar!K6466/1000*Variables!$B$3</f>
        <v>13.40685</v>
      </c>
      <c r="M6449">
        <f>IF(E6449=1, VLOOKUP(D6449, Sheet1!$A$2:$C$26, 2), Sheet1!$C$3)</f>
        <v>0.55478000000000005</v>
      </c>
      <c r="N6449" s="1">
        <f>'Electricity Rates'!$J$2</f>
        <v>0.24729999999999999</v>
      </c>
      <c r="O6449" s="145">
        <f>L6449-K6449</f>
        <v>-11.815575040957105</v>
      </c>
      <c r="P6449">
        <f t="shared" si="603"/>
        <v>6.2375057126286917</v>
      </c>
      <c r="Q6449">
        <f>IF(O6449&gt;0, IF(Q6448+O6449*Variables!$B$5&lt;Variables!$B$4, Q6448+O6449*Variables!$B$5, Variables!$B$4), IF(Q6448&gt;-O6449, Q6448+O6449/Variables!$B$5, 0))</f>
        <v>6.032889077455863</v>
      </c>
      <c r="R6449">
        <f>IF(O6449&gt;0, 0, IF(Q6448&gt;-O6449, 0, -O6449 - Q6448*Variables!$B$5))</f>
        <v>0</v>
      </c>
      <c r="S6449">
        <f t="shared" si="604"/>
        <v>0</v>
      </c>
      <c r="T6449">
        <f t="shared" si="605"/>
        <v>0</v>
      </c>
    </row>
    <row r="6450" spans="1:20" x14ac:dyDescent="0.3">
      <c r="A6450" s="3">
        <f t="shared" si="600"/>
        <v>43369</v>
      </c>
      <c r="B6450">
        <v>9</v>
      </c>
      <c r="C6450">
        <v>26</v>
      </c>
      <c r="D6450">
        <v>17</v>
      </c>
      <c r="E6450">
        <v>1</v>
      </c>
      <c r="F6450" s="1">
        <f>VLOOKUP(A6450,Weather!$A$1:$E$366, 5)</f>
        <v>1</v>
      </c>
      <c r="G6450" s="1">
        <f>VLOOKUP(D6450, Fall!$A$1:$E$25, 2)</f>
        <v>1080.3571428571399</v>
      </c>
      <c r="H6450" s="1">
        <f>VLOOKUP(D6450, Fall!$A$1:$E$25, 3)</f>
        <v>794.90091642515802</v>
      </c>
      <c r="I6450" s="1">
        <f>VLOOKUP(D6450, Fall!$A$1:$E$25, 5)</f>
        <v>263.15789473684202</v>
      </c>
      <c r="J6450" s="1">
        <f t="shared" si="601"/>
        <v>1080.3571428571399</v>
      </c>
      <c r="K6450" s="47">
        <f t="shared" si="602"/>
        <v>20.211347218250424</v>
      </c>
      <c r="L6450" s="48">
        <f>Solar!K6467/1000*Variables!$B$3</f>
        <v>6.8407999999999998</v>
      </c>
      <c r="M6450">
        <f>IF(E6450=1, VLOOKUP(D6450, Sheet1!$A$2:$C$26, 2), Sheet1!$C$3)</f>
        <v>0.55478000000000005</v>
      </c>
      <c r="N6450" s="1">
        <f>'Electricity Rates'!$J$2</f>
        <v>0.24729999999999999</v>
      </c>
      <c r="O6450" s="145">
        <f>L6450-K6450</f>
        <v>-13.370547218250424</v>
      </c>
      <c r="P6450">
        <f t="shared" si="603"/>
        <v>4.9982661670733295</v>
      </c>
      <c r="Q6450">
        <f>IF(O6450&gt;0, IF(Q6449+O6450*Variables!$B$5&lt;Variables!$B$4, Q6449+O6450*Variables!$B$5, Variables!$B$4), IF(Q6449&gt;-O6450, Q6449+O6450/Variables!$B$5, 0))</f>
        <v>0</v>
      </c>
      <c r="R6450">
        <f>IF(O6450&gt;0, 0, IF(Q6449&gt;-O6450, 0, -O6450 - Q6449*Variables!$B$5))</f>
        <v>7.6996314854419134</v>
      </c>
      <c r="S6450">
        <f t="shared" si="604"/>
        <v>4.271601555493465</v>
      </c>
      <c r="T6450">
        <f t="shared" si="605"/>
        <v>1</v>
      </c>
    </row>
    <row r="6451" spans="1:20" x14ac:dyDescent="0.3">
      <c r="A6451" s="3">
        <f t="shared" si="600"/>
        <v>43369</v>
      </c>
      <c r="B6451">
        <v>9</v>
      </c>
      <c r="C6451">
        <v>26</v>
      </c>
      <c r="D6451">
        <v>18</v>
      </c>
      <c r="E6451">
        <v>1</v>
      </c>
      <c r="F6451" s="1">
        <f>VLOOKUP(A6451,Weather!$A$1:$E$366, 5)</f>
        <v>1</v>
      </c>
      <c r="G6451" s="1">
        <f>VLOOKUP(D6451, Fall!$A$1:$E$25, 2)</f>
        <v>678.57142857142799</v>
      </c>
      <c r="H6451" s="1">
        <f>VLOOKUP(D6451, Fall!$A$1:$E$25, 3)</f>
        <v>583.61400485626905</v>
      </c>
      <c r="I6451" s="1">
        <f>VLOOKUP(D6451, Fall!$A$1:$E$25, 5)</f>
        <v>280.70175438596499</v>
      </c>
      <c r="J6451" s="1">
        <f t="shared" si="601"/>
        <v>678.57142857142799</v>
      </c>
      <c r="K6451" s="47">
        <f t="shared" si="602"/>
        <v>12.694730484190371</v>
      </c>
      <c r="L6451" s="48">
        <f>Solar!K6468/1000*Variables!$B$3</f>
        <v>1.22295</v>
      </c>
      <c r="M6451">
        <f>IF(E6451=1, VLOOKUP(D6451, Sheet1!$A$2:$C$26, 2), Sheet1!$C$3)</f>
        <v>0.55478000000000005</v>
      </c>
      <c r="N6451" s="1">
        <f>'Electricity Rates'!$J$2</f>
        <v>0.24729999999999999</v>
      </c>
      <c r="O6451" s="145">
        <f>L6451-K6451</f>
        <v>-11.471780484190372</v>
      </c>
      <c r="P6451">
        <f t="shared" si="603"/>
        <v>3.1394068487402786</v>
      </c>
      <c r="Q6451">
        <f>IF(O6451&gt;0, IF(Q6450+O6451*Variables!$B$5&lt;Variables!$B$4, Q6450+O6451*Variables!$B$5, Variables!$B$4), IF(Q6450&gt;-O6451, Q6450+O6451/Variables!$B$5, 0))</f>
        <v>0</v>
      </c>
      <c r="R6451">
        <f>IF(O6451&gt;0, 0, IF(Q6450&gt;-O6451, 0, -O6451 - Q6450*Variables!$B$5))</f>
        <v>11.471780484190372</v>
      </c>
      <c r="S6451">
        <f t="shared" si="604"/>
        <v>6.3643143770191353</v>
      </c>
      <c r="T6451">
        <f t="shared" si="605"/>
        <v>1</v>
      </c>
    </row>
    <row r="6452" spans="1:20" x14ac:dyDescent="0.3">
      <c r="A6452" s="3">
        <f t="shared" si="600"/>
        <v>43369</v>
      </c>
      <c r="B6452">
        <v>9</v>
      </c>
      <c r="C6452">
        <v>26</v>
      </c>
      <c r="D6452">
        <v>19</v>
      </c>
      <c r="E6452">
        <v>1</v>
      </c>
      <c r="F6452" s="1">
        <f>VLOOKUP(A6452,Weather!$A$1:$E$366, 5)</f>
        <v>1</v>
      </c>
      <c r="G6452" s="1">
        <f>VLOOKUP(D6452, Fall!$A$1:$E$25, 2)</f>
        <v>517.85714285714198</v>
      </c>
      <c r="H6452" s="1">
        <f>VLOOKUP(D6452, Fall!$A$1:$E$25, 3)</f>
        <v>442.60593718179598</v>
      </c>
      <c r="I6452" s="1">
        <f>VLOOKUP(D6452, Fall!$A$1:$E$25, 5)</f>
        <v>289.47368421052602</v>
      </c>
      <c r="J6452" s="1">
        <f t="shared" si="601"/>
        <v>517.85714285714198</v>
      </c>
      <c r="K6452" s="47">
        <f t="shared" si="602"/>
        <v>9.6880837905663295</v>
      </c>
      <c r="L6452" s="48">
        <f>Solar!K6469/1000*Variables!$B$3</f>
        <v>0</v>
      </c>
      <c r="M6452">
        <f>IF(E6452=1, VLOOKUP(D6452, Sheet1!$A$2:$C$26, 2), Sheet1!$C$3)</f>
        <v>0.25796000000000002</v>
      </c>
      <c r="N6452" s="1">
        <f>'Electricity Rates'!$J$2</f>
        <v>0.24729999999999999</v>
      </c>
      <c r="O6452" s="145">
        <f>L6452-K6452</f>
        <v>-9.6880837905663295</v>
      </c>
      <c r="P6452">
        <f t="shared" si="603"/>
        <v>2.3958631214070532</v>
      </c>
      <c r="Q6452">
        <f>IF(O6452&gt;0, IF(Q6451+O6452*Variables!$B$5&lt;Variables!$B$4, Q6451+O6452*Variables!$B$5, Variables!$B$4), IF(Q6451&gt;-O6452, Q6451+O6452/Variables!$B$5, 0))</f>
        <v>0</v>
      </c>
      <c r="R6452">
        <f>IF(O6452&gt;0, 0, IF(Q6451&gt;-O6452, 0, -O6452 - Q6451*Variables!$B$5))</f>
        <v>9.6880837905663295</v>
      </c>
      <c r="S6452">
        <f t="shared" si="604"/>
        <v>2.4991380946144908</v>
      </c>
      <c r="T6452">
        <f t="shared" si="605"/>
        <v>0</v>
      </c>
    </row>
    <row r="6453" spans="1:20" x14ac:dyDescent="0.3">
      <c r="A6453" s="3">
        <f t="shared" si="600"/>
        <v>43369</v>
      </c>
      <c r="B6453">
        <v>9</v>
      </c>
      <c r="C6453">
        <v>26</v>
      </c>
      <c r="D6453">
        <v>20</v>
      </c>
      <c r="E6453">
        <v>1</v>
      </c>
      <c r="F6453" s="1">
        <f>VLOOKUP(A6453,Weather!$A$1:$E$366, 5)</f>
        <v>1</v>
      </c>
      <c r="G6453" s="1">
        <f>VLOOKUP(D6453, Fall!$A$1:$E$25, 2)</f>
        <v>428.57142857142799</v>
      </c>
      <c r="H6453" s="1">
        <f>VLOOKUP(D6453, Fall!$A$1:$E$25, 3)</f>
        <v>354.11608052009001</v>
      </c>
      <c r="I6453" s="1">
        <f>VLOOKUP(D6453, Fall!$A$1:$E$25, 5)</f>
        <v>263.15789473684202</v>
      </c>
      <c r="J6453" s="1">
        <f t="shared" si="601"/>
        <v>428.57142857142799</v>
      </c>
      <c r="K6453" s="47">
        <f t="shared" si="602"/>
        <v>8.0177245163307571</v>
      </c>
      <c r="L6453" s="48">
        <f>Solar!K6470/1000*Variables!$B$3</f>
        <v>0</v>
      </c>
      <c r="M6453">
        <f>IF(E6453=1, VLOOKUP(D6453, Sheet1!$A$2:$C$26, 2), Sheet1!$C$3)</f>
        <v>0.25796000000000002</v>
      </c>
      <c r="N6453" s="1">
        <f>'Electricity Rates'!$J$2</f>
        <v>0.24729999999999999</v>
      </c>
      <c r="O6453" s="145">
        <f>L6453-K6453</f>
        <v>-8.0177245163307571</v>
      </c>
      <c r="P6453">
        <f t="shared" si="603"/>
        <v>1.9827832728885961</v>
      </c>
      <c r="Q6453">
        <f>IF(O6453&gt;0, IF(Q6452+O6453*Variables!$B$5&lt;Variables!$B$4, Q6452+O6453*Variables!$B$5, Variables!$B$4), IF(Q6452&gt;-O6453, Q6452+O6453/Variables!$B$5, 0))</f>
        <v>0</v>
      </c>
      <c r="R6453">
        <f>IF(O6453&gt;0, 0, IF(Q6452&gt;-O6453, 0, -O6453 - Q6452*Variables!$B$5))</f>
        <v>8.0177245163307571</v>
      </c>
      <c r="S6453">
        <f t="shared" si="604"/>
        <v>2.0682522162326822</v>
      </c>
      <c r="T6453">
        <f t="shared" si="605"/>
        <v>0</v>
      </c>
    </row>
    <row r="6454" spans="1:20" x14ac:dyDescent="0.3">
      <c r="A6454" s="3">
        <f t="shared" si="600"/>
        <v>43369</v>
      </c>
      <c r="B6454">
        <v>9</v>
      </c>
      <c r="C6454">
        <v>26</v>
      </c>
      <c r="D6454">
        <v>21</v>
      </c>
      <c r="E6454">
        <v>1</v>
      </c>
      <c r="F6454" s="1">
        <f>VLOOKUP(A6454,Weather!$A$1:$E$366, 5)</f>
        <v>1</v>
      </c>
      <c r="G6454" s="1">
        <f>VLOOKUP(D6454, Fall!$A$1:$E$25, 2)</f>
        <v>366.07142857142799</v>
      </c>
      <c r="H6454" s="1">
        <f>VLOOKUP(D6454, Fall!$A$1:$E$25, 3)</f>
        <v>305.62638808916603</v>
      </c>
      <c r="I6454" s="1">
        <f>VLOOKUP(D6454, Fall!$A$1:$E$25, 5)</f>
        <v>271.929824561403</v>
      </c>
      <c r="J6454" s="1">
        <f t="shared" si="601"/>
        <v>366.07142857142799</v>
      </c>
      <c r="K6454" s="47">
        <f t="shared" si="602"/>
        <v>6.8484730243658545</v>
      </c>
      <c r="L6454" s="48">
        <f>Solar!K6471/1000*Variables!$B$3</f>
        <v>0</v>
      </c>
      <c r="M6454">
        <f>IF(E6454=1, VLOOKUP(D6454, Sheet1!$A$2:$C$26, 2), Sheet1!$C$3)</f>
        <v>0.25796000000000002</v>
      </c>
      <c r="N6454" s="1">
        <f>'Electricity Rates'!$J$2</f>
        <v>0.24729999999999999</v>
      </c>
      <c r="O6454" s="145">
        <f>L6454-K6454</f>
        <v>-6.8484730243658545</v>
      </c>
      <c r="P6454">
        <f t="shared" si="603"/>
        <v>1.6936273789256757</v>
      </c>
      <c r="Q6454">
        <f>IF(O6454&gt;0, IF(Q6453+O6454*Variables!$B$5&lt;Variables!$B$4, Q6453+O6454*Variables!$B$5, Variables!$B$4), IF(Q6453&gt;-O6454, Q6453+O6454/Variables!$B$5, 0))</f>
        <v>0</v>
      </c>
      <c r="R6454">
        <f>IF(O6454&gt;0, 0, IF(Q6453&gt;-O6454, 0, -O6454 - Q6453*Variables!$B$5))</f>
        <v>6.8484730243658545</v>
      </c>
      <c r="S6454">
        <f t="shared" si="604"/>
        <v>1.766632101365416</v>
      </c>
      <c r="T6454">
        <f t="shared" si="605"/>
        <v>0</v>
      </c>
    </row>
    <row r="6455" spans="1:20" x14ac:dyDescent="0.3">
      <c r="A6455" s="3">
        <f t="shared" si="600"/>
        <v>43369</v>
      </c>
      <c r="B6455">
        <v>9</v>
      </c>
      <c r="C6455">
        <v>26</v>
      </c>
      <c r="D6455">
        <v>22</v>
      </c>
      <c r="E6455">
        <v>1</v>
      </c>
      <c r="F6455" s="1">
        <f>VLOOKUP(A6455,Weather!$A$1:$E$366, 5)</f>
        <v>1</v>
      </c>
      <c r="G6455" s="1">
        <f>VLOOKUP(D6455, Fall!$A$1:$E$25, 2)</f>
        <v>330.35714285714198</v>
      </c>
      <c r="H6455" s="1">
        <f>VLOOKUP(D6455, Fall!$A$1:$E$25, 3)</f>
        <v>272.33281237147202</v>
      </c>
      <c r="I6455" s="1">
        <f>VLOOKUP(D6455, Fall!$A$1:$E$25, 5)</f>
        <v>254.385964912281</v>
      </c>
      <c r="J6455" s="1">
        <f t="shared" si="601"/>
        <v>330.35714285714198</v>
      </c>
      <c r="K6455" s="47">
        <f t="shared" si="602"/>
        <v>6.1803293146716172</v>
      </c>
      <c r="L6455" s="48">
        <f>Solar!K6472/1000*Variables!$B$3</f>
        <v>0</v>
      </c>
      <c r="M6455">
        <f>IF(E6455=1, VLOOKUP(D6455, Sheet1!$A$2:$C$26, 2), Sheet1!$C$3)</f>
        <v>0.18637999999999999</v>
      </c>
      <c r="N6455" s="1">
        <f>'Electricity Rates'!$J$2</f>
        <v>0.24729999999999999</v>
      </c>
      <c r="O6455" s="145">
        <f>L6455-K6455</f>
        <v>-6.1803293146716172</v>
      </c>
      <c r="P6455">
        <f t="shared" si="603"/>
        <v>1.5283954395182908</v>
      </c>
      <c r="Q6455">
        <f>IF(O6455&gt;0, IF(Q6454+O6455*Variables!$B$5&lt;Variables!$B$4, Q6454+O6455*Variables!$B$5, Variables!$B$4), IF(Q6454&gt;-O6455, Q6454+O6455/Variables!$B$5, 0))</f>
        <v>0</v>
      </c>
      <c r="R6455">
        <f>IF(O6455&gt;0, 0, IF(Q6454&gt;-O6455, 0, -O6455 - Q6454*Variables!$B$5))</f>
        <v>6.1803293146716172</v>
      </c>
      <c r="S6455">
        <f t="shared" si="604"/>
        <v>1.151889777668496</v>
      </c>
      <c r="T6455">
        <f t="shared" si="605"/>
        <v>0</v>
      </c>
    </row>
    <row r="6456" spans="1:20" x14ac:dyDescent="0.3">
      <c r="A6456" s="3">
        <f t="shared" si="600"/>
        <v>43369</v>
      </c>
      <c r="B6456">
        <v>9</v>
      </c>
      <c r="C6456">
        <v>26</v>
      </c>
      <c r="D6456">
        <v>23</v>
      </c>
      <c r="E6456">
        <v>1</v>
      </c>
      <c r="F6456" s="1">
        <f>VLOOKUP(A6456,Weather!$A$1:$E$366, 5)</f>
        <v>1</v>
      </c>
      <c r="G6456" s="1">
        <f>VLOOKUP(D6456, Fall!$A$1:$E$25, 2)</f>
        <v>303.57142857142799</v>
      </c>
      <c r="H6456" s="1">
        <f>VLOOKUP(D6456, Fall!$A$1:$E$25, 3)</f>
        <v>252.67335691371099</v>
      </c>
      <c r="I6456" s="1">
        <f>VLOOKUP(D6456, Fall!$A$1:$E$25, 5)</f>
        <v>254.385964912281</v>
      </c>
      <c r="J6456" s="1">
        <f t="shared" si="601"/>
        <v>303.57142857142799</v>
      </c>
      <c r="K6456" s="47">
        <f t="shared" si="602"/>
        <v>5.6792215324009501</v>
      </c>
      <c r="L6456" s="48">
        <f>Solar!K6473/1000*Variables!$B$3</f>
        <v>0</v>
      </c>
      <c r="M6456">
        <f>IF(E6456=1, VLOOKUP(D6456, Sheet1!$A$2:$C$26, 2), Sheet1!$C$3)</f>
        <v>0.18637999999999999</v>
      </c>
      <c r="N6456" s="1">
        <f>'Electricity Rates'!$J$2</f>
        <v>0.24729999999999999</v>
      </c>
      <c r="O6456" s="145">
        <f>L6456-K6456</f>
        <v>-5.6792215324009501</v>
      </c>
      <c r="P6456">
        <f t="shared" si="603"/>
        <v>1.4044714849627549</v>
      </c>
      <c r="Q6456">
        <f>IF(O6456&gt;0, IF(Q6455+O6456*Variables!$B$5&lt;Variables!$B$4, Q6455+O6456*Variables!$B$5, Variables!$B$4), IF(Q6455&gt;-O6456, Q6455+O6456/Variables!$B$5, 0))</f>
        <v>0</v>
      </c>
      <c r="R6456">
        <f>IF(O6456&gt;0, 0, IF(Q6455&gt;-O6456, 0, -O6456 - Q6455*Variables!$B$5))</f>
        <v>5.6792215324009501</v>
      </c>
      <c r="S6456">
        <f t="shared" si="604"/>
        <v>1.0584933092088891</v>
      </c>
      <c r="T6456">
        <f t="shared" si="605"/>
        <v>0</v>
      </c>
    </row>
    <row r="6457" spans="1:20" x14ac:dyDescent="0.3">
      <c r="A6457" s="3">
        <f t="shared" si="600"/>
        <v>43369</v>
      </c>
      <c r="B6457">
        <v>9</v>
      </c>
      <c r="C6457">
        <v>26</v>
      </c>
      <c r="D6457">
        <v>24</v>
      </c>
      <c r="E6457">
        <v>1</v>
      </c>
      <c r="F6457" s="1">
        <f>VLOOKUP(A6457,Weather!$A$1:$E$366, 5)</f>
        <v>1</v>
      </c>
      <c r="G6457" s="1">
        <f>VLOOKUP(D6457, Fall!$A$1:$E$25, 2)</f>
        <v>285.71428571428498</v>
      </c>
      <c r="H6457" s="1">
        <f>VLOOKUP(D6457, Fall!$A$1:$E$25, 3)</f>
        <v>237.47635107345499</v>
      </c>
      <c r="I6457" s="1">
        <f>VLOOKUP(D6457, Fall!$A$1:$E$25, 5)</f>
        <v>254.385964912281</v>
      </c>
      <c r="J6457" s="1">
        <f t="shared" si="601"/>
        <v>285.71428571428498</v>
      </c>
      <c r="K6457" s="47">
        <f t="shared" si="602"/>
        <v>5.3451496775538319</v>
      </c>
      <c r="L6457" s="48">
        <f>Solar!K6474/1000*Variables!$B$3</f>
        <v>0</v>
      </c>
      <c r="M6457">
        <f>IF(E6457=1, VLOOKUP(D6457, Sheet1!$A$2:$C$26, 2), Sheet1!$C$3)</f>
        <v>0.18637999999999999</v>
      </c>
      <c r="N6457" s="1">
        <f>'Electricity Rates'!$J$2</f>
        <v>0.24729999999999999</v>
      </c>
      <c r="O6457" s="145">
        <f>L6457-K6457</f>
        <v>-5.3451496775538319</v>
      </c>
      <c r="P6457">
        <f t="shared" si="603"/>
        <v>1.3218555152590625</v>
      </c>
      <c r="Q6457">
        <f>IF(O6457&gt;0, IF(Q6456+O6457*Variables!$B$5&lt;Variables!$B$4, Q6456+O6457*Variables!$B$5, Variables!$B$4), IF(Q6456&gt;-O6457, Q6456+O6457/Variables!$B$5, 0))</f>
        <v>0</v>
      </c>
      <c r="R6457">
        <f>IF(O6457&gt;0, 0, IF(Q6456&gt;-O6457, 0, -O6457 - Q6456*Variables!$B$5))</f>
        <v>5.3451496775538319</v>
      </c>
      <c r="S6457">
        <f t="shared" si="604"/>
        <v>0.99622899690248312</v>
      </c>
      <c r="T6457">
        <f t="shared" si="605"/>
        <v>0</v>
      </c>
    </row>
    <row r="6458" spans="1:20" x14ac:dyDescent="0.3">
      <c r="A6458" s="3">
        <f t="shared" si="600"/>
        <v>43370</v>
      </c>
      <c r="B6458">
        <v>9</v>
      </c>
      <c r="C6458">
        <v>27</v>
      </c>
      <c r="D6458">
        <v>1</v>
      </c>
      <c r="E6458">
        <v>1</v>
      </c>
      <c r="F6458" s="1">
        <f>VLOOKUP(A6458,Weather!$A$1:$E$366, 5)</f>
        <v>1</v>
      </c>
      <c r="G6458" s="1">
        <f>VLOOKUP(D6458, Fall!$A$1:$E$25, 2)</f>
        <v>276.78571428571399</v>
      </c>
      <c r="H6458" s="1">
        <f>VLOOKUP(D6458, Fall!$A$1:$E$25, 3)</f>
        <v>258.40056395394299</v>
      </c>
      <c r="I6458" s="1">
        <f>VLOOKUP(D6458, Fall!$A$1:$E$25, 5)</f>
        <v>254.385964912281</v>
      </c>
      <c r="J6458" s="1">
        <f t="shared" si="601"/>
        <v>276.78571428571399</v>
      </c>
      <c r="K6458" s="47">
        <f t="shared" si="602"/>
        <v>5.1781137501302821</v>
      </c>
      <c r="L6458" s="48">
        <f>Solar!K6475/1000*Variables!$B$3</f>
        <v>0</v>
      </c>
      <c r="M6458">
        <f>IF(E6458=1, VLOOKUP(D6458, Sheet1!$A$2:$C$26, 2), Sheet1!$C$3)</f>
        <v>0.18637999999999999</v>
      </c>
      <c r="N6458" s="1">
        <f>'Electricity Rates'!$J$2</f>
        <v>0.24729999999999999</v>
      </c>
      <c r="O6458" s="145">
        <f>L6458-K6458</f>
        <v>-5.1781137501302821</v>
      </c>
      <c r="P6458">
        <f t="shared" si="603"/>
        <v>1.2805475304072187</v>
      </c>
      <c r="Q6458">
        <f>IF(O6458&gt;0, IF(Q6457+O6458*Variables!$B$5&lt;Variables!$B$4, Q6457+O6458*Variables!$B$5, Variables!$B$4), IF(Q6457&gt;-O6458, Q6457+O6458/Variables!$B$5, 0))</f>
        <v>0</v>
      </c>
      <c r="R6458">
        <f>IF(O6458&gt;0, 0, IF(Q6457&gt;-O6458, 0, -O6458 - Q6457*Variables!$B$5))</f>
        <v>5.1781137501302821</v>
      </c>
      <c r="S6458">
        <f t="shared" si="604"/>
        <v>0.96509684074928193</v>
      </c>
      <c r="T6458">
        <f t="shared" si="605"/>
        <v>0</v>
      </c>
    </row>
    <row r="6459" spans="1:20" x14ac:dyDescent="0.3">
      <c r="A6459" s="3">
        <f t="shared" si="600"/>
        <v>43370</v>
      </c>
      <c r="B6459">
        <v>9</v>
      </c>
      <c r="C6459">
        <v>27</v>
      </c>
      <c r="D6459">
        <v>2</v>
      </c>
      <c r="E6459">
        <v>1</v>
      </c>
      <c r="F6459" s="1">
        <f>VLOOKUP(A6459,Weather!$A$1:$E$366, 5)</f>
        <v>1</v>
      </c>
      <c r="G6459" s="1">
        <f>VLOOKUP(D6459, Fall!$A$1:$E$25, 2)</f>
        <v>272.32142857142799</v>
      </c>
      <c r="H6459" s="1">
        <f>VLOOKUP(D6459, Fall!$A$1:$E$25, 3)</f>
        <v>244.53669616981199</v>
      </c>
      <c r="I6459" s="1">
        <f>VLOOKUP(D6459, Fall!$A$1:$E$25, 5)</f>
        <v>254.385964912281</v>
      </c>
      <c r="J6459" s="1">
        <f t="shared" si="601"/>
        <v>272.32142857142799</v>
      </c>
      <c r="K6459" s="47">
        <f t="shared" si="602"/>
        <v>5.0945957864184983</v>
      </c>
      <c r="L6459" s="48">
        <f>Solar!K6476/1000*Variables!$B$3</f>
        <v>0</v>
      </c>
      <c r="M6459">
        <f>IF(E6459=1, VLOOKUP(D6459, Sheet1!$A$2:$C$26, 2), Sheet1!$C$3)</f>
        <v>0.18637999999999999</v>
      </c>
      <c r="N6459" s="1">
        <f>'Electricity Rates'!$J$2</f>
        <v>0.24729999999999999</v>
      </c>
      <c r="O6459" s="145">
        <f>L6459-K6459</f>
        <v>-5.0945957864184983</v>
      </c>
      <c r="P6459">
        <f t="shared" si="603"/>
        <v>1.2598935379812946</v>
      </c>
      <c r="Q6459">
        <f>IF(O6459&gt;0, IF(Q6458+O6459*Variables!$B$5&lt;Variables!$B$4, Q6458+O6459*Variables!$B$5, Variables!$B$4), IF(Q6458&gt;-O6459, Q6458+O6459/Variables!$B$5, 0))</f>
        <v>0</v>
      </c>
      <c r="R6459">
        <f>IF(O6459&gt;0, 0, IF(Q6458&gt;-O6459, 0, -O6459 - Q6458*Variables!$B$5))</f>
        <v>5.0945957864184983</v>
      </c>
      <c r="S6459">
        <f t="shared" si="604"/>
        <v>0.94953076267267966</v>
      </c>
      <c r="T6459">
        <f t="shared" si="605"/>
        <v>0</v>
      </c>
    </row>
    <row r="6460" spans="1:20" x14ac:dyDescent="0.3">
      <c r="A6460" s="3">
        <f t="shared" si="600"/>
        <v>43370</v>
      </c>
      <c r="B6460">
        <v>9</v>
      </c>
      <c r="C6460">
        <v>27</v>
      </c>
      <c r="D6460">
        <v>3</v>
      </c>
      <c r="E6460">
        <v>1</v>
      </c>
      <c r="F6460" s="1">
        <f>VLOOKUP(A6460,Weather!$A$1:$E$366, 5)</f>
        <v>1</v>
      </c>
      <c r="G6460" s="1">
        <f>VLOOKUP(D6460, Fall!$A$1:$E$25, 2)</f>
        <v>272.32142857142799</v>
      </c>
      <c r="H6460" s="1">
        <f>VLOOKUP(D6460, Fall!$A$1:$E$25, 3)</f>
        <v>252.565207174747</v>
      </c>
      <c r="I6460" s="1">
        <f>VLOOKUP(D6460, Fall!$A$1:$E$25, 5)</f>
        <v>254.385964912281</v>
      </c>
      <c r="J6460" s="1">
        <f t="shared" si="601"/>
        <v>272.32142857142799</v>
      </c>
      <c r="K6460" s="47">
        <f t="shared" si="602"/>
        <v>5.0945957864184983</v>
      </c>
      <c r="L6460" s="48">
        <f>Solar!K6477/1000*Variables!$B$3</f>
        <v>0</v>
      </c>
      <c r="M6460">
        <f>IF(E6460=1, VLOOKUP(D6460, Sheet1!$A$2:$C$26, 2), Sheet1!$C$3)</f>
        <v>0.18637999999999999</v>
      </c>
      <c r="N6460" s="1">
        <f>'Electricity Rates'!$J$2</f>
        <v>0.24729999999999999</v>
      </c>
      <c r="O6460" s="145">
        <f>L6460-K6460</f>
        <v>-5.0945957864184983</v>
      </c>
      <c r="P6460">
        <f t="shared" si="603"/>
        <v>1.2598935379812946</v>
      </c>
      <c r="Q6460">
        <f>IF(O6460&gt;0, IF(Q6459+O6460*Variables!$B$5&lt;Variables!$B$4, Q6459+O6460*Variables!$B$5, Variables!$B$4), IF(Q6459&gt;-O6460, Q6459+O6460/Variables!$B$5, 0))</f>
        <v>0</v>
      </c>
      <c r="R6460">
        <f>IF(O6460&gt;0, 0, IF(Q6459&gt;-O6460, 0, -O6460 - Q6459*Variables!$B$5))</f>
        <v>5.0945957864184983</v>
      </c>
      <c r="S6460">
        <f t="shared" si="604"/>
        <v>0.94953076267267966</v>
      </c>
      <c r="T6460">
        <f t="shared" si="605"/>
        <v>0</v>
      </c>
    </row>
    <row r="6461" spans="1:20" x14ac:dyDescent="0.3">
      <c r="A6461" s="3">
        <f t="shared" si="600"/>
        <v>43370</v>
      </c>
      <c r="B6461">
        <v>9</v>
      </c>
      <c r="C6461">
        <v>27</v>
      </c>
      <c r="D6461">
        <v>4</v>
      </c>
      <c r="E6461">
        <v>1</v>
      </c>
      <c r="F6461" s="1">
        <f>VLOOKUP(A6461,Weather!$A$1:$E$366, 5)</f>
        <v>1</v>
      </c>
      <c r="G6461" s="1">
        <f>VLOOKUP(D6461, Fall!$A$1:$E$25, 2)</f>
        <v>272.32142857142799</v>
      </c>
      <c r="H6461" s="1">
        <f>VLOOKUP(D6461, Fall!$A$1:$E$25, 3)</f>
        <v>267.50020564283898</v>
      </c>
      <c r="I6461" s="1">
        <f>VLOOKUP(D6461, Fall!$A$1:$E$25, 5)</f>
        <v>254.385964912281</v>
      </c>
      <c r="J6461" s="1">
        <f t="shared" si="601"/>
        <v>272.32142857142799</v>
      </c>
      <c r="K6461" s="47">
        <f t="shared" si="602"/>
        <v>5.0945957864184983</v>
      </c>
      <c r="L6461" s="48">
        <f>Solar!K6478/1000*Variables!$B$3</f>
        <v>0</v>
      </c>
      <c r="M6461">
        <f>IF(E6461=1, VLOOKUP(D6461, Sheet1!$A$2:$C$26, 2), Sheet1!$C$3)</f>
        <v>0.18637999999999999</v>
      </c>
      <c r="N6461" s="1">
        <f>'Electricity Rates'!$J$2</f>
        <v>0.24729999999999999</v>
      </c>
      <c r="O6461" s="145">
        <f>L6461-K6461</f>
        <v>-5.0945957864184983</v>
      </c>
      <c r="P6461">
        <f t="shared" si="603"/>
        <v>1.2598935379812946</v>
      </c>
      <c r="Q6461">
        <f>IF(O6461&gt;0, IF(Q6460+O6461*Variables!$B$5&lt;Variables!$B$4, Q6460+O6461*Variables!$B$5, Variables!$B$4), IF(Q6460&gt;-O6461, Q6460+O6461/Variables!$B$5, 0))</f>
        <v>0</v>
      </c>
      <c r="R6461">
        <f>IF(O6461&gt;0, 0, IF(Q6460&gt;-O6461, 0, -O6461 - Q6460*Variables!$B$5))</f>
        <v>5.0945957864184983</v>
      </c>
      <c r="S6461">
        <f t="shared" si="604"/>
        <v>0.94953076267267966</v>
      </c>
      <c r="T6461">
        <f t="shared" si="605"/>
        <v>0</v>
      </c>
    </row>
    <row r="6462" spans="1:20" x14ac:dyDescent="0.3">
      <c r="A6462" s="3">
        <f t="shared" si="600"/>
        <v>43370</v>
      </c>
      <c r="B6462">
        <v>9</v>
      </c>
      <c r="C6462">
        <v>27</v>
      </c>
      <c r="D6462">
        <v>5</v>
      </c>
      <c r="E6462">
        <v>1</v>
      </c>
      <c r="F6462" s="1">
        <f>VLOOKUP(A6462,Weather!$A$1:$E$366, 5)</f>
        <v>1</v>
      </c>
      <c r="G6462" s="1">
        <f>VLOOKUP(D6462, Fall!$A$1:$E$25, 2)</f>
        <v>303.57142857142799</v>
      </c>
      <c r="H6462" s="1">
        <f>VLOOKUP(D6462, Fall!$A$1:$E$25, 3)</f>
        <v>277.41442782172697</v>
      </c>
      <c r="I6462" s="1">
        <f>VLOOKUP(D6462, Fall!$A$1:$E$25, 5)</f>
        <v>254.385964912281</v>
      </c>
      <c r="J6462" s="1">
        <f t="shared" si="601"/>
        <v>303.57142857142799</v>
      </c>
      <c r="K6462" s="47">
        <f t="shared" si="602"/>
        <v>5.6792215324009501</v>
      </c>
      <c r="L6462" s="48">
        <f>Solar!K6479/1000*Variables!$B$3</f>
        <v>0</v>
      </c>
      <c r="M6462">
        <f>IF(E6462=1, VLOOKUP(D6462, Sheet1!$A$2:$C$26, 2), Sheet1!$C$3)</f>
        <v>0.18637999999999999</v>
      </c>
      <c r="N6462" s="1">
        <f>'Electricity Rates'!$J$2</f>
        <v>0.24729999999999999</v>
      </c>
      <c r="O6462" s="145">
        <f>L6462-K6462</f>
        <v>-5.6792215324009501</v>
      </c>
      <c r="P6462">
        <f t="shared" si="603"/>
        <v>1.4044714849627549</v>
      </c>
      <c r="Q6462">
        <f>IF(O6462&gt;0, IF(Q6461+O6462*Variables!$B$5&lt;Variables!$B$4, Q6461+O6462*Variables!$B$5, Variables!$B$4), IF(Q6461&gt;-O6462, Q6461+O6462/Variables!$B$5, 0))</f>
        <v>0</v>
      </c>
      <c r="R6462">
        <f>IF(O6462&gt;0, 0, IF(Q6461&gt;-O6462, 0, -O6462 - Q6461*Variables!$B$5))</f>
        <v>5.6792215324009501</v>
      </c>
      <c r="S6462">
        <f t="shared" si="604"/>
        <v>1.0584933092088891</v>
      </c>
      <c r="T6462">
        <f t="shared" si="605"/>
        <v>0</v>
      </c>
    </row>
    <row r="6463" spans="1:20" x14ac:dyDescent="0.3">
      <c r="A6463" s="3">
        <f t="shared" si="600"/>
        <v>43370</v>
      </c>
      <c r="B6463">
        <v>9</v>
      </c>
      <c r="C6463">
        <v>27</v>
      </c>
      <c r="D6463">
        <v>6</v>
      </c>
      <c r="E6463">
        <v>1</v>
      </c>
      <c r="F6463" s="1">
        <f>VLOOKUP(A6463,Weather!$A$1:$E$366, 5)</f>
        <v>1</v>
      </c>
      <c r="G6463" s="1">
        <f>VLOOKUP(D6463, Fall!$A$1:$E$25, 2)</f>
        <v>401.78571428571399</v>
      </c>
      <c r="H6463" s="1">
        <f>VLOOKUP(D6463, Fall!$A$1:$E$25, 3)</f>
        <v>309.98601628691301</v>
      </c>
      <c r="I6463" s="1">
        <f>VLOOKUP(D6463, Fall!$A$1:$E$25, 5)</f>
        <v>271.929824561403</v>
      </c>
      <c r="J6463" s="1">
        <f t="shared" si="601"/>
        <v>401.78571428571399</v>
      </c>
      <c r="K6463" s="47">
        <f t="shared" si="602"/>
        <v>7.51661673406009</v>
      </c>
      <c r="L6463" s="48">
        <f>Solar!K6480/1000*Variables!$B$3</f>
        <v>0</v>
      </c>
      <c r="M6463">
        <f>IF(E6463=1, VLOOKUP(D6463, Sheet1!$A$2:$C$26, 2), Sheet1!$C$3)</f>
        <v>0.18637999999999999</v>
      </c>
      <c r="N6463" s="1">
        <f>'Electricity Rates'!$J$2</f>
        <v>0.24729999999999999</v>
      </c>
      <c r="O6463" s="145">
        <f>L6463-K6463</f>
        <v>-7.51661673406009</v>
      </c>
      <c r="P6463">
        <f t="shared" si="603"/>
        <v>1.8588593183330602</v>
      </c>
      <c r="Q6463">
        <f>IF(O6463&gt;0, IF(Q6462+O6463*Variables!$B$5&lt;Variables!$B$4, Q6462+O6463*Variables!$B$5, Variables!$B$4), IF(Q6462&gt;-O6463, Q6462+O6463/Variables!$B$5, 0))</f>
        <v>0</v>
      </c>
      <c r="R6463">
        <f>IF(O6463&gt;0, 0, IF(Q6462&gt;-O6463, 0, -O6463 - Q6462*Variables!$B$5))</f>
        <v>7.51661673406009</v>
      </c>
      <c r="S6463">
        <f t="shared" si="604"/>
        <v>1.4009470268941195</v>
      </c>
      <c r="T6463">
        <f t="shared" si="605"/>
        <v>0</v>
      </c>
    </row>
    <row r="6464" spans="1:20" x14ac:dyDescent="0.3">
      <c r="A6464" s="3">
        <f t="shared" si="600"/>
        <v>43370</v>
      </c>
      <c r="B6464">
        <v>9</v>
      </c>
      <c r="C6464">
        <v>27</v>
      </c>
      <c r="D6464">
        <v>7</v>
      </c>
      <c r="E6464">
        <v>1</v>
      </c>
      <c r="F6464" s="1">
        <f>VLOOKUP(A6464,Weather!$A$1:$E$366, 5)</f>
        <v>1</v>
      </c>
      <c r="G6464" s="1">
        <f>VLOOKUP(D6464, Fall!$A$1:$E$25, 2)</f>
        <v>593.74999999999898</v>
      </c>
      <c r="H6464" s="1">
        <f>VLOOKUP(D6464, Fall!$A$1:$E$25, 3)</f>
        <v>390.39236653779699</v>
      </c>
      <c r="I6464" s="1">
        <f>VLOOKUP(D6464, Fall!$A$1:$E$25, 5)</f>
        <v>263.15789473684202</v>
      </c>
      <c r="J6464" s="1">
        <f t="shared" si="601"/>
        <v>593.74999999999898</v>
      </c>
      <c r="K6464" s="47">
        <f t="shared" si="602"/>
        <v>11.107889173666566</v>
      </c>
      <c r="L6464" s="48">
        <f>Solar!K6481/1000*Variables!$B$3</f>
        <v>1.63245</v>
      </c>
      <c r="M6464">
        <f>IF(E6464=1, VLOOKUP(D6464, Sheet1!$A$2:$C$26, 2), Sheet1!$C$3)</f>
        <v>0.18637999999999999</v>
      </c>
      <c r="N6464" s="1">
        <f>'Electricity Rates'!$J$2</f>
        <v>0.24729999999999999</v>
      </c>
      <c r="O6464" s="145">
        <f>L6464-K6464</f>
        <v>-9.4754391736665653</v>
      </c>
      <c r="P6464">
        <f t="shared" si="603"/>
        <v>2.7469809926477415</v>
      </c>
      <c r="Q6464">
        <f>IF(O6464&gt;0, IF(Q6463+O6464*Variables!$B$5&lt;Variables!$B$4, Q6463+O6464*Variables!$B$5, Variables!$B$4), IF(Q6463&gt;-O6464, Q6463+O6464/Variables!$B$5, 0))</f>
        <v>0</v>
      </c>
      <c r="R6464">
        <f>IF(O6464&gt;0, 0, IF(Q6463&gt;-O6464, 0, -O6464 - Q6463*Variables!$B$5))</f>
        <v>9.4754391736665653</v>
      </c>
      <c r="S6464">
        <f t="shared" si="604"/>
        <v>1.7660323531879742</v>
      </c>
      <c r="T6464">
        <f t="shared" si="605"/>
        <v>0</v>
      </c>
    </row>
    <row r="6465" spans="1:20" x14ac:dyDescent="0.3">
      <c r="A6465" s="3">
        <f t="shared" si="600"/>
        <v>43370</v>
      </c>
      <c r="B6465">
        <v>9</v>
      </c>
      <c r="C6465">
        <v>27</v>
      </c>
      <c r="D6465">
        <v>8</v>
      </c>
      <c r="E6465">
        <v>1</v>
      </c>
      <c r="F6465" s="1">
        <f>VLOOKUP(A6465,Weather!$A$1:$E$366, 5)</f>
        <v>1</v>
      </c>
      <c r="G6465" s="1">
        <f>VLOOKUP(D6465, Fall!$A$1:$E$25, 2)</f>
        <v>866.07142857142799</v>
      </c>
      <c r="H6465" s="1">
        <f>VLOOKUP(D6465, Fall!$A$1:$E$25, 3)</f>
        <v>561.61059471909198</v>
      </c>
      <c r="I6465" s="1">
        <f>VLOOKUP(D6465, Fall!$A$1:$E$25, 5)</f>
        <v>271.929824561403</v>
      </c>
      <c r="J6465" s="1">
        <f t="shared" si="601"/>
        <v>866.07142857142799</v>
      </c>
      <c r="K6465" s="47">
        <f t="shared" si="602"/>
        <v>16.202484960085084</v>
      </c>
      <c r="L6465" s="48">
        <f>Solar!K6482/1000*Variables!$B$3</f>
        <v>9.6593999999999998</v>
      </c>
      <c r="M6465">
        <f>IF(E6465=1, VLOOKUP(D6465, Sheet1!$A$2:$C$26, 2), Sheet1!$C$3)</f>
        <v>0.18637999999999999</v>
      </c>
      <c r="N6465" s="1">
        <f>'Electricity Rates'!$J$2</f>
        <v>0.24729999999999999</v>
      </c>
      <c r="O6465" s="145">
        <f>L6465-K6465</f>
        <v>-6.5430849600850838</v>
      </c>
      <c r="P6465">
        <f t="shared" si="603"/>
        <v>4.006874530629041</v>
      </c>
      <c r="Q6465">
        <f>IF(O6465&gt;0, IF(Q6464+O6465*Variables!$B$5&lt;Variables!$B$4, Q6464+O6465*Variables!$B$5, Variables!$B$4), IF(Q6464&gt;-O6465, Q6464+O6465/Variables!$B$5, 0))</f>
        <v>0</v>
      </c>
      <c r="R6465">
        <f>IF(O6465&gt;0, 0, IF(Q6464&gt;-O6465, 0, -O6465 - Q6464*Variables!$B$5))</f>
        <v>6.5430849600850838</v>
      </c>
      <c r="S6465">
        <f t="shared" si="604"/>
        <v>1.2195001748606578</v>
      </c>
      <c r="T6465">
        <f t="shared" si="605"/>
        <v>0</v>
      </c>
    </row>
    <row r="6466" spans="1:20" x14ac:dyDescent="0.3">
      <c r="A6466" s="3">
        <f t="shared" si="600"/>
        <v>43370</v>
      </c>
      <c r="B6466">
        <v>9</v>
      </c>
      <c r="C6466">
        <v>27</v>
      </c>
      <c r="D6466">
        <v>9</v>
      </c>
      <c r="E6466">
        <v>1</v>
      </c>
      <c r="F6466" s="1">
        <f>VLOOKUP(A6466,Weather!$A$1:$E$366, 5)</f>
        <v>1</v>
      </c>
      <c r="G6466" s="1">
        <f>VLOOKUP(D6466, Fall!$A$1:$E$25, 2)</f>
        <v>1080.3571428571399</v>
      </c>
      <c r="H6466" s="1">
        <f>VLOOKUP(D6466, Fall!$A$1:$E$25, 3)</f>
        <v>760.17932055605797</v>
      </c>
      <c r="I6466" s="1">
        <f>VLOOKUP(D6466, Fall!$A$1:$E$25, 5)</f>
        <v>311.40350877192998</v>
      </c>
      <c r="J6466" s="1">
        <f t="shared" si="601"/>
        <v>1080.3571428571399</v>
      </c>
      <c r="K6466" s="47">
        <f t="shared" si="602"/>
        <v>20.211347218250424</v>
      </c>
      <c r="L6466" s="48">
        <f>Solar!K6483/1000*Variables!$B$3</f>
        <v>19.839750000000002</v>
      </c>
      <c r="M6466">
        <f>IF(E6466=1, VLOOKUP(D6466, Sheet1!$A$2:$C$26, 2), Sheet1!$C$3)</f>
        <v>0.25796000000000002</v>
      </c>
      <c r="N6466" s="1">
        <f>'Electricity Rates'!$J$2</f>
        <v>0.24729999999999999</v>
      </c>
      <c r="O6466" s="145">
        <f>L6466-K6466</f>
        <v>-0.37159721825042169</v>
      </c>
      <c r="P6466">
        <f t="shared" si="603"/>
        <v>4.9982661670733295</v>
      </c>
      <c r="Q6466">
        <f>IF(O6466&gt;0, IF(Q6465+O6466*Variables!$B$5&lt;Variables!$B$4, Q6465+O6466*Variables!$B$5, Variables!$B$4), IF(Q6465&gt;-O6466, Q6465+O6466/Variables!$B$5, 0))</f>
        <v>0</v>
      </c>
      <c r="R6466">
        <f>IF(O6466&gt;0, 0, IF(Q6465&gt;-O6466, 0, -O6466 - Q6465*Variables!$B$5))</f>
        <v>0.37159721825042169</v>
      </c>
      <c r="S6466">
        <f t="shared" si="604"/>
        <v>9.5857218419878792E-2</v>
      </c>
      <c r="T6466">
        <f t="shared" si="605"/>
        <v>0</v>
      </c>
    </row>
    <row r="6467" spans="1:20" x14ac:dyDescent="0.3">
      <c r="A6467" s="3">
        <f t="shared" ref="A6467:A6530" si="606">DATE(2018, B6467, C6467)</f>
        <v>43370</v>
      </c>
      <c r="B6467">
        <v>9</v>
      </c>
      <c r="C6467">
        <v>27</v>
      </c>
      <c r="D6467">
        <v>10</v>
      </c>
      <c r="E6467">
        <v>1</v>
      </c>
      <c r="F6467" s="1">
        <f>VLOOKUP(A6467,Weather!$A$1:$E$366, 5)</f>
        <v>1</v>
      </c>
      <c r="G6467" s="1">
        <f>VLOOKUP(D6467, Fall!$A$1:$E$25, 2)</f>
        <v>1205.3571428571399</v>
      </c>
      <c r="H6467" s="1">
        <f>VLOOKUP(D6467, Fall!$A$1:$E$25, 3)</f>
        <v>904.12930821748796</v>
      </c>
      <c r="I6467" s="1">
        <f>VLOOKUP(D6467, Fall!$A$1:$E$25, 5)</f>
        <v>359.64912280701702</v>
      </c>
      <c r="J6467" s="1">
        <f t="shared" ref="J6467:J6530" si="607">IF(E6467=0, I6467, H6467 + (G6467-H6467)*F6467)</f>
        <v>1205.3571428571399</v>
      </c>
      <c r="K6467" s="47">
        <f t="shared" ref="K6467:K6530" si="608">J6467*1000/53453</f>
        <v>22.549850202180231</v>
      </c>
      <c r="L6467" s="48">
        <f>Solar!K6484/1000*Variables!$B$3</f>
        <v>28.307399999999998</v>
      </c>
      <c r="M6467">
        <f>IF(E6467=1, VLOOKUP(D6467, Sheet1!$A$2:$C$26, 2), Sheet1!$C$3)</f>
        <v>0.25796000000000002</v>
      </c>
      <c r="N6467" s="1">
        <f>'Electricity Rates'!$J$2</f>
        <v>0.24729999999999999</v>
      </c>
      <c r="O6467" s="145">
        <f>L6467-K6467</f>
        <v>5.7575497978197667</v>
      </c>
      <c r="P6467">
        <f t="shared" ref="P6467:P6530" si="609">N6467*K6467</f>
        <v>5.5765779549991707</v>
      </c>
      <c r="Q6467">
        <f>IF(O6467&gt;0, IF(Q6466+O6467*Variables!$B$5&lt;Variables!$B$4, Q6466+O6467*Variables!$B$5, Variables!$B$4), IF(Q6466&gt;-O6467, Q6466+O6467/Variables!$B$5, 0))</f>
        <v>5.4120968099505804</v>
      </c>
      <c r="R6467">
        <f>IF(O6467&gt;0, 0, IF(Q6466&gt;-O6467, 0, -O6467 - Q6466*Variables!$B$5))</f>
        <v>0</v>
      </c>
      <c r="S6467">
        <f t="shared" ref="S6467:S6530" si="610">R6467*M6467</f>
        <v>0</v>
      </c>
      <c r="T6467">
        <f t="shared" ref="T6467:T6530" si="611">IF(AND(R6467&gt;0, M6467&gt;0.3), 1, 0)</f>
        <v>0</v>
      </c>
    </row>
    <row r="6468" spans="1:20" x14ac:dyDescent="0.3">
      <c r="A6468" s="3">
        <f t="shared" si="606"/>
        <v>43370</v>
      </c>
      <c r="B6468">
        <v>9</v>
      </c>
      <c r="C6468">
        <v>27</v>
      </c>
      <c r="D6468">
        <v>11</v>
      </c>
      <c r="E6468">
        <v>1</v>
      </c>
      <c r="F6468" s="1">
        <f>VLOOKUP(A6468,Weather!$A$1:$E$366, 5)</f>
        <v>1</v>
      </c>
      <c r="G6468" s="1">
        <f>VLOOKUP(D6468, Fall!$A$1:$E$25, 2)</f>
        <v>1290.17857142857</v>
      </c>
      <c r="H6468" s="1">
        <f>VLOOKUP(D6468, Fall!$A$1:$E$25, 3)</f>
        <v>975.19947355433101</v>
      </c>
      <c r="I6468" s="1">
        <f>VLOOKUP(D6468, Fall!$A$1:$E$25, 5)</f>
        <v>377.19298245613999</v>
      </c>
      <c r="J6468" s="1">
        <f t="shared" si="607"/>
        <v>1290.17857142857</v>
      </c>
      <c r="K6468" s="47">
        <f t="shared" si="608"/>
        <v>24.136691512704058</v>
      </c>
      <c r="L6468" s="48">
        <f>Solar!K6485/1000*Variables!$B$3</f>
        <v>33.07835</v>
      </c>
      <c r="M6468">
        <f>IF(E6468=1, VLOOKUP(D6468, Sheet1!$A$2:$C$26, 2), Sheet1!$C$3)</f>
        <v>0.25796000000000002</v>
      </c>
      <c r="N6468" s="1">
        <f>'Electricity Rates'!$J$2</f>
        <v>0.24729999999999999</v>
      </c>
      <c r="O6468" s="145">
        <f>L6468-K6468</f>
        <v>8.9416584872959426</v>
      </c>
      <c r="P6468">
        <f t="shared" si="609"/>
        <v>5.9690038110917136</v>
      </c>
      <c r="Q6468">
        <f>IF(O6468&gt;0, IF(Q6467+O6468*Variables!$B$5&lt;Variables!$B$4, Q6467+O6468*Variables!$B$5, Variables!$B$4), IF(Q6467&gt;-O6468, Q6467+O6468/Variables!$B$5, 0))</f>
        <v>13.817255788008765</v>
      </c>
      <c r="R6468">
        <f>IF(O6468&gt;0, 0, IF(Q6467&gt;-O6468, 0, -O6468 - Q6467*Variables!$B$5))</f>
        <v>0</v>
      </c>
      <c r="S6468">
        <f t="shared" si="610"/>
        <v>0</v>
      </c>
      <c r="T6468">
        <f t="shared" si="611"/>
        <v>0</v>
      </c>
    </row>
    <row r="6469" spans="1:20" x14ac:dyDescent="0.3">
      <c r="A6469" s="3">
        <f t="shared" si="606"/>
        <v>43370</v>
      </c>
      <c r="B6469">
        <v>9</v>
      </c>
      <c r="C6469">
        <v>27</v>
      </c>
      <c r="D6469">
        <v>12</v>
      </c>
      <c r="E6469">
        <v>1</v>
      </c>
      <c r="F6469" s="1">
        <f>VLOOKUP(A6469,Weather!$A$1:$E$366, 5)</f>
        <v>1</v>
      </c>
      <c r="G6469" s="1">
        <f>VLOOKUP(D6469, Fall!$A$1:$E$25, 2)</f>
        <v>1366.07142857142</v>
      </c>
      <c r="H6469" s="1">
        <f>VLOOKUP(D6469, Fall!$A$1:$E$25, 3)</f>
        <v>996.442378876367</v>
      </c>
      <c r="I6469" s="1">
        <f>VLOOKUP(D6469, Fall!$A$1:$E$25, 5)</f>
        <v>368.42105263157799</v>
      </c>
      <c r="J6469" s="1">
        <f t="shared" si="607"/>
        <v>1366.07142857142</v>
      </c>
      <c r="K6469" s="47">
        <f t="shared" si="608"/>
        <v>25.556496895804166</v>
      </c>
      <c r="L6469" s="48">
        <f>Solar!K6486/1000*Variables!$B$3</f>
        <v>36.038249999999998</v>
      </c>
      <c r="M6469">
        <f>IF(E6469=1, VLOOKUP(D6469, Sheet1!$A$2:$C$26, 2), Sheet1!$C$3)</f>
        <v>0.25796000000000002</v>
      </c>
      <c r="N6469" s="1">
        <f>'Electricity Rates'!$J$2</f>
        <v>0.24729999999999999</v>
      </c>
      <c r="O6469" s="145">
        <f>L6469-K6469</f>
        <v>10.481753104195832</v>
      </c>
      <c r="P6469">
        <f t="shared" si="609"/>
        <v>6.3201216823323705</v>
      </c>
      <c r="Q6469">
        <f>IF(O6469&gt;0, IF(Q6468+O6469*Variables!$B$5&lt;Variables!$B$4, Q6468+O6469*Variables!$B$5, Variables!$B$4), IF(Q6468&gt;-O6469, Q6468+O6469/Variables!$B$5, 0))</f>
        <v>23.670103705952847</v>
      </c>
      <c r="R6469">
        <f>IF(O6469&gt;0, 0, IF(Q6468&gt;-O6469, 0, -O6469 - Q6468*Variables!$B$5))</f>
        <v>0</v>
      </c>
      <c r="S6469">
        <f t="shared" si="610"/>
        <v>0</v>
      </c>
      <c r="T6469">
        <f t="shared" si="611"/>
        <v>0</v>
      </c>
    </row>
    <row r="6470" spans="1:20" x14ac:dyDescent="0.3">
      <c r="A6470" s="3">
        <f t="shared" si="606"/>
        <v>43370</v>
      </c>
      <c r="B6470">
        <v>9</v>
      </c>
      <c r="C6470">
        <v>27</v>
      </c>
      <c r="D6470">
        <v>13</v>
      </c>
      <c r="E6470">
        <v>1</v>
      </c>
      <c r="F6470" s="1">
        <f>VLOOKUP(A6470,Weather!$A$1:$E$366, 5)</f>
        <v>1</v>
      </c>
      <c r="G6470" s="1">
        <f>VLOOKUP(D6470, Fall!$A$1:$E$25, 2)</f>
        <v>1446.42857142857</v>
      </c>
      <c r="H6470" s="1">
        <f>VLOOKUP(D6470, Fall!$A$1:$E$25, 3)</f>
        <v>1031.4839187299399</v>
      </c>
      <c r="I6470" s="1">
        <f>VLOOKUP(D6470, Fall!$A$1:$E$25, 5)</f>
        <v>350.87719298245599</v>
      </c>
      <c r="J6470" s="1">
        <f t="shared" si="607"/>
        <v>1446.42857142857</v>
      </c>
      <c r="K6470" s="47">
        <f t="shared" si="608"/>
        <v>27.059820242616315</v>
      </c>
      <c r="L6470" s="48">
        <f>Solar!K6487/1000*Variables!$B$3</f>
        <v>35.520800000000001</v>
      </c>
      <c r="M6470">
        <f>IF(E6470=1, VLOOKUP(D6470, Sheet1!$A$2:$C$26, 2), Sheet1!$C$3)</f>
        <v>0.55478000000000005</v>
      </c>
      <c r="N6470" s="1">
        <f>'Electricity Rates'!$J$2</f>
        <v>0.24729999999999999</v>
      </c>
      <c r="O6470" s="145">
        <f>L6470-K6470</f>
        <v>8.4609797573836865</v>
      </c>
      <c r="P6470">
        <f t="shared" si="609"/>
        <v>6.6918935459990143</v>
      </c>
      <c r="Q6470">
        <f>IF(O6470&gt;0, IF(Q6469+O6470*Variables!$B$5&lt;Variables!$B$4, Q6469+O6470*Variables!$B$5, Variables!$B$4), IF(Q6469&gt;-O6470, Q6469+O6470/Variables!$B$5, 0))</f>
        <v>31.62342467789351</v>
      </c>
      <c r="R6470">
        <f>IF(O6470&gt;0, 0, IF(Q6469&gt;-O6470, 0, -O6470 - Q6469*Variables!$B$5))</f>
        <v>0</v>
      </c>
      <c r="S6470">
        <f t="shared" si="610"/>
        <v>0</v>
      </c>
      <c r="T6470">
        <f t="shared" si="611"/>
        <v>0</v>
      </c>
    </row>
    <row r="6471" spans="1:20" x14ac:dyDescent="0.3">
      <c r="A6471" s="3">
        <f t="shared" si="606"/>
        <v>43370</v>
      </c>
      <c r="B6471">
        <v>9</v>
      </c>
      <c r="C6471">
        <v>27</v>
      </c>
      <c r="D6471">
        <v>14</v>
      </c>
      <c r="E6471">
        <v>1</v>
      </c>
      <c r="F6471" s="1">
        <f>VLOOKUP(A6471,Weather!$A$1:$E$366, 5)</f>
        <v>1</v>
      </c>
      <c r="G6471" s="1">
        <f>VLOOKUP(D6471, Fall!$A$1:$E$25, 2)</f>
        <v>1482.1428571428501</v>
      </c>
      <c r="H6471" s="1">
        <f>VLOOKUP(D6471, Fall!$A$1:$E$25, 3)</f>
        <v>1052.56230978037</v>
      </c>
      <c r="I6471" s="1">
        <f>VLOOKUP(D6471, Fall!$A$1:$E$25, 5)</f>
        <v>342.105263157894</v>
      </c>
      <c r="J6471" s="1">
        <f t="shared" si="607"/>
        <v>1482.1428571428501</v>
      </c>
      <c r="K6471" s="47">
        <f t="shared" si="608"/>
        <v>27.727963952310443</v>
      </c>
      <c r="L6471" s="48">
        <f>Solar!K6488/1000*Variables!$B$3</f>
        <v>33.048349999999999</v>
      </c>
      <c r="M6471">
        <f>IF(E6471=1, VLOOKUP(D6471, Sheet1!$A$2:$C$26, 2), Sheet1!$C$3)</f>
        <v>0.55478000000000005</v>
      </c>
      <c r="N6471" s="1">
        <f>'Electricity Rates'!$J$2</f>
        <v>0.24729999999999999</v>
      </c>
      <c r="O6471" s="145">
        <f>L6471-K6471</f>
        <v>5.3203860476895564</v>
      </c>
      <c r="P6471">
        <f t="shared" si="609"/>
        <v>6.8571254854063719</v>
      </c>
      <c r="Q6471">
        <f>IF(O6471&gt;0, IF(Q6470+O6471*Variables!$B$5&lt;Variables!$B$4, Q6470+O6471*Variables!$B$5, Variables!$B$4), IF(Q6470&gt;-O6471, Q6470+O6471/Variables!$B$5, 0))</f>
        <v>36.624587562721693</v>
      </c>
      <c r="R6471">
        <f>IF(O6471&gt;0, 0, IF(Q6470&gt;-O6471, 0, -O6471 - Q6470*Variables!$B$5))</f>
        <v>0</v>
      </c>
      <c r="S6471">
        <f t="shared" si="610"/>
        <v>0</v>
      </c>
      <c r="T6471">
        <f t="shared" si="611"/>
        <v>0</v>
      </c>
    </row>
    <row r="6472" spans="1:20" x14ac:dyDescent="0.3">
      <c r="A6472" s="3">
        <f t="shared" si="606"/>
        <v>43370</v>
      </c>
      <c r="B6472">
        <v>9</v>
      </c>
      <c r="C6472">
        <v>27</v>
      </c>
      <c r="D6472">
        <v>15</v>
      </c>
      <c r="E6472">
        <v>1</v>
      </c>
      <c r="F6472" s="1">
        <f>VLOOKUP(A6472,Weather!$A$1:$E$366, 5)</f>
        <v>1</v>
      </c>
      <c r="G6472" s="1">
        <f>VLOOKUP(D6472, Fall!$A$1:$E$25, 2)</f>
        <v>1437.5</v>
      </c>
      <c r="H6472" s="1">
        <f>VLOOKUP(D6472, Fall!$A$1:$E$25, 3)</f>
        <v>1060.00658057086</v>
      </c>
      <c r="I6472" s="1">
        <f>VLOOKUP(D6472, Fall!$A$1:$E$25, 5)</f>
        <v>328.94736842105198</v>
      </c>
      <c r="J6472" s="1">
        <f t="shared" si="607"/>
        <v>1437.5</v>
      </c>
      <c r="K6472" s="47">
        <f t="shared" si="608"/>
        <v>26.892784315192785</v>
      </c>
      <c r="L6472" s="48">
        <f>Solar!K6489/1000*Variables!$B$3</f>
        <v>27.500850000000003</v>
      </c>
      <c r="M6472">
        <f>IF(E6472=1, VLOOKUP(D6472, Sheet1!$A$2:$C$26, 2), Sheet1!$C$3)</f>
        <v>0.55478000000000005</v>
      </c>
      <c r="N6472" s="1">
        <f>'Electricity Rates'!$J$2</f>
        <v>0.24729999999999999</v>
      </c>
      <c r="O6472" s="145">
        <f>L6472-K6472</f>
        <v>0.60806568480721879</v>
      </c>
      <c r="P6472">
        <f t="shared" si="609"/>
        <v>6.6505855611471754</v>
      </c>
      <c r="Q6472">
        <f>IF(O6472&gt;0, IF(Q6471+O6472*Variables!$B$5&lt;Variables!$B$4, Q6471+O6472*Variables!$B$5, Variables!$B$4), IF(Q6471&gt;-O6472, Q6471+O6472/Variables!$B$5, 0))</f>
        <v>37.196169306440481</v>
      </c>
      <c r="R6472">
        <f>IF(O6472&gt;0, 0, IF(Q6471&gt;-O6472, 0, -O6472 - Q6471*Variables!$B$5))</f>
        <v>0</v>
      </c>
      <c r="S6472">
        <f t="shared" si="610"/>
        <v>0</v>
      </c>
      <c r="T6472">
        <f t="shared" si="611"/>
        <v>0</v>
      </c>
    </row>
    <row r="6473" spans="1:20" x14ac:dyDescent="0.3">
      <c r="A6473" s="3">
        <f t="shared" si="606"/>
        <v>43370</v>
      </c>
      <c r="B6473">
        <v>9</v>
      </c>
      <c r="C6473">
        <v>27</v>
      </c>
      <c r="D6473">
        <v>16</v>
      </c>
      <c r="E6473">
        <v>1</v>
      </c>
      <c r="F6473" s="1">
        <f>VLOOKUP(A6473,Weather!$A$1:$E$366, 5)</f>
        <v>1</v>
      </c>
      <c r="G6473" s="1">
        <f>VLOOKUP(D6473, Fall!$A$1:$E$25, 2)</f>
        <v>1348.2142857142801</v>
      </c>
      <c r="H6473" s="1">
        <f>VLOOKUP(D6473, Fall!$A$1:$E$25, 3)</f>
        <v>1003.98947108661</v>
      </c>
      <c r="I6473" s="1">
        <f>VLOOKUP(D6473, Fall!$A$1:$E$25, 5)</f>
        <v>298.24561403508801</v>
      </c>
      <c r="J6473" s="1">
        <f t="shared" si="607"/>
        <v>1348.2142857142801</v>
      </c>
      <c r="K6473" s="47">
        <f t="shared" si="608"/>
        <v>25.222425040957106</v>
      </c>
      <c r="L6473" s="48">
        <f>Solar!K6490/1000*Variables!$B$3</f>
        <v>19.995149999999999</v>
      </c>
      <c r="M6473">
        <f>IF(E6473=1, VLOOKUP(D6473, Sheet1!$A$2:$C$26, 2), Sheet1!$C$3)</f>
        <v>0.55478000000000005</v>
      </c>
      <c r="N6473" s="1">
        <f>'Electricity Rates'!$J$2</f>
        <v>0.24729999999999999</v>
      </c>
      <c r="O6473" s="145">
        <f>L6473-K6473</f>
        <v>-5.2272750409571067</v>
      </c>
      <c r="P6473">
        <f t="shared" si="609"/>
        <v>6.2375057126286917</v>
      </c>
      <c r="Q6473">
        <f>IF(O6473&gt;0, IF(Q6472+O6473*Variables!$B$5&lt;Variables!$B$4, Q6472+O6473*Variables!$B$5, Variables!$B$4), IF(Q6472&gt;-O6473, Q6472+O6473/Variables!$B$5, 0))</f>
        <v>31.635238411805261</v>
      </c>
      <c r="R6473">
        <f>IF(O6473&gt;0, 0, IF(Q6472&gt;-O6473, 0, -O6473 - Q6472*Variables!$B$5))</f>
        <v>0</v>
      </c>
      <c r="S6473">
        <f t="shared" si="610"/>
        <v>0</v>
      </c>
      <c r="T6473">
        <f t="shared" si="611"/>
        <v>0</v>
      </c>
    </row>
    <row r="6474" spans="1:20" x14ac:dyDescent="0.3">
      <c r="A6474" s="3">
        <f t="shared" si="606"/>
        <v>43370</v>
      </c>
      <c r="B6474">
        <v>9</v>
      </c>
      <c r="C6474">
        <v>27</v>
      </c>
      <c r="D6474">
        <v>17</v>
      </c>
      <c r="E6474">
        <v>1</v>
      </c>
      <c r="F6474" s="1">
        <f>VLOOKUP(A6474,Weather!$A$1:$E$366, 5)</f>
        <v>1</v>
      </c>
      <c r="G6474" s="1">
        <f>VLOOKUP(D6474, Fall!$A$1:$E$25, 2)</f>
        <v>1080.3571428571399</v>
      </c>
      <c r="H6474" s="1">
        <f>VLOOKUP(D6474, Fall!$A$1:$E$25, 3)</f>
        <v>794.90091642515802</v>
      </c>
      <c r="I6474" s="1">
        <f>VLOOKUP(D6474, Fall!$A$1:$E$25, 5)</f>
        <v>263.15789473684202</v>
      </c>
      <c r="J6474" s="1">
        <f t="shared" si="607"/>
        <v>1080.3571428571399</v>
      </c>
      <c r="K6474" s="47">
        <f t="shared" si="608"/>
        <v>20.211347218250424</v>
      </c>
      <c r="L6474" s="48">
        <f>Solar!K6491/1000*Variables!$B$3</f>
        <v>10.0107</v>
      </c>
      <c r="M6474">
        <f>IF(E6474=1, VLOOKUP(D6474, Sheet1!$A$2:$C$26, 2), Sheet1!$C$3)</f>
        <v>0.55478000000000005</v>
      </c>
      <c r="N6474" s="1">
        <f>'Electricity Rates'!$J$2</f>
        <v>0.24729999999999999</v>
      </c>
      <c r="O6474" s="145">
        <f>L6474-K6474</f>
        <v>-10.200647218250424</v>
      </c>
      <c r="P6474">
        <f t="shared" si="609"/>
        <v>4.9982661670733295</v>
      </c>
      <c r="Q6474">
        <f>IF(O6474&gt;0, IF(Q6473+O6474*Variables!$B$5&lt;Variables!$B$4, Q6473+O6474*Variables!$B$5, Variables!$B$4), IF(Q6473&gt;-O6474, Q6473+O6474/Variables!$B$5, 0))</f>
        <v>20.783486051964385</v>
      </c>
      <c r="R6474">
        <f>IF(O6474&gt;0, 0, IF(Q6473&gt;-O6474, 0, -O6474 - Q6473*Variables!$B$5))</f>
        <v>0</v>
      </c>
      <c r="S6474">
        <f t="shared" si="610"/>
        <v>0</v>
      </c>
      <c r="T6474">
        <f t="shared" si="611"/>
        <v>0</v>
      </c>
    </row>
    <row r="6475" spans="1:20" x14ac:dyDescent="0.3">
      <c r="A6475" s="3">
        <f t="shared" si="606"/>
        <v>43370</v>
      </c>
      <c r="B6475">
        <v>9</v>
      </c>
      <c r="C6475">
        <v>27</v>
      </c>
      <c r="D6475">
        <v>18</v>
      </c>
      <c r="E6475">
        <v>1</v>
      </c>
      <c r="F6475" s="1">
        <f>VLOOKUP(A6475,Weather!$A$1:$E$366, 5)</f>
        <v>1</v>
      </c>
      <c r="G6475" s="1">
        <f>VLOOKUP(D6475, Fall!$A$1:$E$25, 2)</f>
        <v>678.57142857142799</v>
      </c>
      <c r="H6475" s="1">
        <f>VLOOKUP(D6475, Fall!$A$1:$E$25, 3)</f>
        <v>583.61400485626905</v>
      </c>
      <c r="I6475" s="1">
        <f>VLOOKUP(D6475, Fall!$A$1:$E$25, 5)</f>
        <v>280.70175438596499</v>
      </c>
      <c r="J6475" s="1">
        <f t="shared" si="607"/>
        <v>678.57142857142799</v>
      </c>
      <c r="K6475" s="47">
        <f t="shared" si="608"/>
        <v>12.694730484190371</v>
      </c>
      <c r="L6475" s="48">
        <f>Solar!K6492/1000*Variables!$B$3</f>
        <v>1.55345</v>
      </c>
      <c r="M6475">
        <f>IF(E6475=1, VLOOKUP(D6475, Sheet1!$A$2:$C$26, 2), Sheet1!$C$3)</f>
        <v>0.55478000000000005</v>
      </c>
      <c r="N6475" s="1">
        <f>'Electricity Rates'!$J$2</f>
        <v>0.24729999999999999</v>
      </c>
      <c r="O6475" s="145">
        <f>L6475-K6475</f>
        <v>-11.141280484190371</v>
      </c>
      <c r="P6475">
        <f t="shared" si="609"/>
        <v>3.1394068487402786</v>
      </c>
      <c r="Q6475">
        <f>IF(O6475&gt;0, IF(Q6474+O6475*Variables!$B$5&lt;Variables!$B$4, Q6474+O6475*Variables!$B$5, Variables!$B$4), IF(Q6474&gt;-O6475, Q6474+O6475/Variables!$B$5, 0))</f>
        <v>8.9310600049533502</v>
      </c>
      <c r="R6475">
        <f>IF(O6475&gt;0, 0, IF(Q6474&gt;-O6475, 0, -O6475 - Q6474*Variables!$B$5))</f>
        <v>0</v>
      </c>
      <c r="S6475">
        <f t="shared" si="610"/>
        <v>0</v>
      </c>
      <c r="T6475">
        <f t="shared" si="611"/>
        <v>0</v>
      </c>
    </row>
    <row r="6476" spans="1:20" x14ac:dyDescent="0.3">
      <c r="A6476" s="3">
        <f t="shared" si="606"/>
        <v>43370</v>
      </c>
      <c r="B6476">
        <v>9</v>
      </c>
      <c r="C6476">
        <v>27</v>
      </c>
      <c r="D6476">
        <v>19</v>
      </c>
      <c r="E6476">
        <v>1</v>
      </c>
      <c r="F6476" s="1">
        <f>VLOOKUP(A6476,Weather!$A$1:$E$366, 5)</f>
        <v>1</v>
      </c>
      <c r="G6476" s="1">
        <f>VLOOKUP(D6476, Fall!$A$1:$E$25, 2)</f>
        <v>517.85714285714198</v>
      </c>
      <c r="H6476" s="1">
        <f>VLOOKUP(D6476, Fall!$A$1:$E$25, 3)</f>
        <v>442.60593718179598</v>
      </c>
      <c r="I6476" s="1">
        <f>VLOOKUP(D6476, Fall!$A$1:$E$25, 5)</f>
        <v>289.47368421052602</v>
      </c>
      <c r="J6476" s="1">
        <f t="shared" si="607"/>
        <v>517.85714285714198</v>
      </c>
      <c r="K6476" s="47">
        <f t="shared" si="608"/>
        <v>9.6880837905663295</v>
      </c>
      <c r="L6476" s="48">
        <f>Solar!K6493/1000*Variables!$B$3</f>
        <v>0</v>
      </c>
      <c r="M6476">
        <f>IF(E6476=1, VLOOKUP(D6476, Sheet1!$A$2:$C$26, 2), Sheet1!$C$3)</f>
        <v>0.25796000000000002</v>
      </c>
      <c r="N6476" s="1">
        <f>'Electricity Rates'!$J$2</f>
        <v>0.24729999999999999</v>
      </c>
      <c r="O6476" s="145">
        <f>L6476-K6476</f>
        <v>-9.6880837905663295</v>
      </c>
      <c r="P6476">
        <f t="shared" si="609"/>
        <v>2.3958631214070532</v>
      </c>
      <c r="Q6476">
        <f>IF(O6476&gt;0, IF(Q6475+O6476*Variables!$B$5&lt;Variables!$B$4, Q6475+O6476*Variables!$B$5, Variables!$B$4), IF(Q6475&gt;-O6476, Q6475+O6476/Variables!$B$5, 0))</f>
        <v>0</v>
      </c>
      <c r="R6476">
        <f>IF(O6476&gt;0, 0, IF(Q6475&gt;-O6476, 0, -O6476 - Q6475*Variables!$B$5))</f>
        <v>1.2928873859101806</v>
      </c>
      <c r="S6476">
        <f t="shared" si="610"/>
        <v>0.33351323006939021</v>
      </c>
      <c r="T6476">
        <f t="shared" si="611"/>
        <v>0</v>
      </c>
    </row>
    <row r="6477" spans="1:20" x14ac:dyDescent="0.3">
      <c r="A6477" s="3">
        <f t="shared" si="606"/>
        <v>43370</v>
      </c>
      <c r="B6477">
        <v>9</v>
      </c>
      <c r="C6477">
        <v>27</v>
      </c>
      <c r="D6477">
        <v>20</v>
      </c>
      <c r="E6477">
        <v>1</v>
      </c>
      <c r="F6477" s="1">
        <f>VLOOKUP(A6477,Weather!$A$1:$E$366, 5)</f>
        <v>1</v>
      </c>
      <c r="G6477" s="1">
        <f>VLOOKUP(D6477, Fall!$A$1:$E$25, 2)</f>
        <v>428.57142857142799</v>
      </c>
      <c r="H6477" s="1">
        <f>VLOOKUP(D6477, Fall!$A$1:$E$25, 3)</f>
        <v>354.11608052009001</v>
      </c>
      <c r="I6477" s="1">
        <f>VLOOKUP(D6477, Fall!$A$1:$E$25, 5)</f>
        <v>263.15789473684202</v>
      </c>
      <c r="J6477" s="1">
        <f t="shared" si="607"/>
        <v>428.57142857142799</v>
      </c>
      <c r="K6477" s="47">
        <f t="shared" si="608"/>
        <v>8.0177245163307571</v>
      </c>
      <c r="L6477" s="48">
        <f>Solar!K6494/1000*Variables!$B$3</f>
        <v>0</v>
      </c>
      <c r="M6477">
        <f>IF(E6477=1, VLOOKUP(D6477, Sheet1!$A$2:$C$26, 2), Sheet1!$C$3)</f>
        <v>0.25796000000000002</v>
      </c>
      <c r="N6477" s="1">
        <f>'Electricity Rates'!$J$2</f>
        <v>0.24729999999999999</v>
      </c>
      <c r="O6477" s="145">
        <f>L6477-K6477</f>
        <v>-8.0177245163307571</v>
      </c>
      <c r="P6477">
        <f t="shared" si="609"/>
        <v>1.9827832728885961</v>
      </c>
      <c r="Q6477">
        <f>IF(O6477&gt;0, IF(Q6476+O6477*Variables!$B$5&lt;Variables!$B$4, Q6476+O6477*Variables!$B$5, Variables!$B$4), IF(Q6476&gt;-O6477, Q6476+O6477/Variables!$B$5, 0))</f>
        <v>0</v>
      </c>
      <c r="R6477">
        <f>IF(O6477&gt;0, 0, IF(Q6476&gt;-O6477, 0, -O6477 - Q6476*Variables!$B$5))</f>
        <v>8.0177245163307571</v>
      </c>
      <c r="S6477">
        <f t="shared" si="610"/>
        <v>2.0682522162326822</v>
      </c>
      <c r="T6477">
        <f t="shared" si="611"/>
        <v>0</v>
      </c>
    </row>
    <row r="6478" spans="1:20" x14ac:dyDescent="0.3">
      <c r="A6478" s="3">
        <f t="shared" si="606"/>
        <v>43370</v>
      </c>
      <c r="B6478">
        <v>9</v>
      </c>
      <c r="C6478">
        <v>27</v>
      </c>
      <c r="D6478">
        <v>21</v>
      </c>
      <c r="E6478">
        <v>1</v>
      </c>
      <c r="F6478" s="1">
        <f>VLOOKUP(A6478,Weather!$A$1:$E$366, 5)</f>
        <v>1</v>
      </c>
      <c r="G6478" s="1">
        <f>VLOOKUP(D6478, Fall!$A$1:$E$25, 2)</f>
        <v>366.07142857142799</v>
      </c>
      <c r="H6478" s="1">
        <f>VLOOKUP(D6478, Fall!$A$1:$E$25, 3)</f>
        <v>305.62638808916603</v>
      </c>
      <c r="I6478" s="1">
        <f>VLOOKUP(D6478, Fall!$A$1:$E$25, 5)</f>
        <v>271.929824561403</v>
      </c>
      <c r="J6478" s="1">
        <f t="shared" si="607"/>
        <v>366.07142857142799</v>
      </c>
      <c r="K6478" s="47">
        <f t="shared" si="608"/>
        <v>6.8484730243658545</v>
      </c>
      <c r="L6478" s="48">
        <f>Solar!K6495/1000*Variables!$B$3</f>
        <v>0</v>
      </c>
      <c r="M6478">
        <f>IF(E6478=1, VLOOKUP(D6478, Sheet1!$A$2:$C$26, 2), Sheet1!$C$3)</f>
        <v>0.25796000000000002</v>
      </c>
      <c r="N6478" s="1">
        <f>'Electricity Rates'!$J$2</f>
        <v>0.24729999999999999</v>
      </c>
      <c r="O6478" s="145">
        <f>L6478-K6478</f>
        <v>-6.8484730243658545</v>
      </c>
      <c r="P6478">
        <f t="shared" si="609"/>
        <v>1.6936273789256757</v>
      </c>
      <c r="Q6478">
        <f>IF(O6478&gt;0, IF(Q6477+O6478*Variables!$B$5&lt;Variables!$B$4, Q6477+O6478*Variables!$B$5, Variables!$B$4), IF(Q6477&gt;-O6478, Q6477+O6478/Variables!$B$5, 0))</f>
        <v>0</v>
      </c>
      <c r="R6478">
        <f>IF(O6478&gt;0, 0, IF(Q6477&gt;-O6478, 0, -O6478 - Q6477*Variables!$B$5))</f>
        <v>6.8484730243658545</v>
      </c>
      <c r="S6478">
        <f t="shared" si="610"/>
        <v>1.766632101365416</v>
      </c>
      <c r="T6478">
        <f t="shared" si="611"/>
        <v>0</v>
      </c>
    </row>
    <row r="6479" spans="1:20" x14ac:dyDescent="0.3">
      <c r="A6479" s="3">
        <f t="shared" si="606"/>
        <v>43370</v>
      </c>
      <c r="B6479">
        <v>9</v>
      </c>
      <c r="C6479">
        <v>27</v>
      </c>
      <c r="D6479">
        <v>22</v>
      </c>
      <c r="E6479">
        <v>1</v>
      </c>
      <c r="F6479" s="1">
        <f>VLOOKUP(A6479,Weather!$A$1:$E$366, 5)</f>
        <v>1</v>
      </c>
      <c r="G6479" s="1">
        <f>VLOOKUP(D6479, Fall!$A$1:$E$25, 2)</f>
        <v>330.35714285714198</v>
      </c>
      <c r="H6479" s="1">
        <f>VLOOKUP(D6479, Fall!$A$1:$E$25, 3)</f>
        <v>272.33281237147202</v>
      </c>
      <c r="I6479" s="1">
        <f>VLOOKUP(D6479, Fall!$A$1:$E$25, 5)</f>
        <v>254.385964912281</v>
      </c>
      <c r="J6479" s="1">
        <f t="shared" si="607"/>
        <v>330.35714285714198</v>
      </c>
      <c r="K6479" s="47">
        <f t="shared" si="608"/>
        <v>6.1803293146716172</v>
      </c>
      <c r="L6479" s="48">
        <f>Solar!K6496/1000*Variables!$B$3</f>
        <v>0</v>
      </c>
      <c r="M6479">
        <f>IF(E6479=1, VLOOKUP(D6479, Sheet1!$A$2:$C$26, 2), Sheet1!$C$3)</f>
        <v>0.18637999999999999</v>
      </c>
      <c r="N6479" s="1">
        <f>'Electricity Rates'!$J$2</f>
        <v>0.24729999999999999</v>
      </c>
      <c r="O6479" s="145">
        <f>L6479-K6479</f>
        <v>-6.1803293146716172</v>
      </c>
      <c r="P6479">
        <f t="shared" si="609"/>
        <v>1.5283954395182908</v>
      </c>
      <c r="Q6479">
        <f>IF(O6479&gt;0, IF(Q6478+O6479*Variables!$B$5&lt;Variables!$B$4, Q6478+O6479*Variables!$B$5, Variables!$B$4), IF(Q6478&gt;-O6479, Q6478+O6479/Variables!$B$5, 0))</f>
        <v>0</v>
      </c>
      <c r="R6479">
        <f>IF(O6479&gt;0, 0, IF(Q6478&gt;-O6479, 0, -O6479 - Q6478*Variables!$B$5))</f>
        <v>6.1803293146716172</v>
      </c>
      <c r="S6479">
        <f t="shared" si="610"/>
        <v>1.151889777668496</v>
      </c>
      <c r="T6479">
        <f t="shared" si="611"/>
        <v>0</v>
      </c>
    </row>
    <row r="6480" spans="1:20" x14ac:dyDescent="0.3">
      <c r="A6480" s="3">
        <f t="shared" si="606"/>
        <v>43370</v>
      </c>
      <c r="B6480">
        <v>9</v>
      </c>
      <c r="C6480">
        <v>27</v>
      </c>
      <c r="D6480">
        <v>23</v>
      </c>
      <c r="E6480">
        <v>1</v>
      </c>
      <c r="F6480" s="1">
        <f>VLOOKUP(A6480,Weather!$A$1:$E$366, 5)</f>
        <v>1</v>
      </c>
      <c r="G6480" s="1">
        <f>VLOOKUP(D6480, Fall!$A$1:$E$25, 2)</f>
        <v>303.57142857142799</v>
      </c>
      <c r="H6480" s="1">
        <f>VLOOKUP(D6480, Fall!$A$1:$E$25, 3)</f>
        <v>252.67335691371099</v>
      </c>
      <c r="I6480" s="1">
        <f>VLOOKUP(D6480, Fall!$A$1:$E$25, 5)</f>
        <v>254.385964912281</v>
      </c>
      <c r="J6480" s="1">
        <f t="shared" si="607"/>
        <v>303.57142857142799</v>
      </c>
      <c r="K6480" s="47">
        <f t="shared" si="608"/>
        <v>5.6792215324009501</v>
      </c>
      <c r="L6480" s="48">
        <f>Solar!K6497/1000*Variables!$B$3</f>
        <v>0</v>
      </c>
      <c r="M6480">
        <f>IF(E6480=1, VLOOKUP(D6480, Sheet1!$A$2:$C$26, 2), Sheet1!$C$3)</f>
        <v>0.18637999999999999</v>
      </c>
      <c r="N6480" s="1">
        <f>'Electricity Rates'!$J$2</f>
        <v>0.24729999999999999</v>
      </c>
      <c r="O6480" s="145">
        <f>L6480-K6480</f>
        <v>-5.6792215324009501</v>
      </c>
      <c r="P6480">
        <f t="shared" si="609"/>
        <v>1.4044714849627549</v>
      </c>
      <c r="Q6480">
        <f>IF(O6480&gt;0, IF(Q6479+O6480*Variables!$B$5&lt;Variables!$B$4, Q6479+O6480*Variables!$B$5, Variables!$B$4), IF(Q6479&gt;-O6480, Q6479+O6480/Variables!$B$5, 0))</f>
        <v>0</v>
      </c>
      <c r="R6480">
        <f>IF(O6480&gt;0, 0, IF(Q6479&gt;-O6480, 0, -O6480 - Q6479*Variables!$B$5))</f>
        <v>5.6792215324009501</v>
      </c>
      <c r="S6480">
        <f t="shared" si="610"/>
        <v>1.0584933092088891</v>
      </c>
      <c r="T6480">
        <f t="shared" si="611"/>
        <v>0</v>
      </c>
    </row>
    <row r="6481" spans="1:20" x14ac:dyDescent="0.3">
      <c r="A6481" s="3">
        <f t="shared" si="606"/>
        <v>43370</v>
      </c>
      <c r="B6481">
        <v>9</v>
      </c>
      <c r="C6481">
        <v>27</v>
      </c>
      <c r="D6481">
        <v>24</v>
      </c>
      <c r="E6481">
        <v>1</v>
      </c>
      <c r="F6481" s="1">
        <f>VLOOKUP(A6481,Weather!$A$1:$E$366, 5)</f>
        <v>1</v>
      </c>
      <c r="G6481" s="1">
        <f>VLOOKUP(D6481, Fall!$A$1:$E$25, 2)</f>
        <v>285.71428571428498</v>
      </c>
      <c r="H6481" s="1">
        <f>VLOOKUP(D6481, Fall!$A$1:$E$25, 3)</f>
        <v>237.47635107345499</v>
      </c>
      <c r="I6481" s="1">
        <f>VLOOKUP(D6481, Fall!$A$1:$E$25, 5)</f>
        <v>254.385964912281</v>
      </c>
      <c r="J6481" s="1">
        <f t="shared" si="607"/>
        <v>285.71428571428498</v>
      </c>
      <c r="K6481" s="47">
        <f t="shared" si="608"/>
        <v>5.3451496775538319</v>
      </c>
      <c r="L6481" s="48">
        <f>Solar!K6498/1000*Variables!$B$3</f>
        <v>0</v>
      </c>
      <c r="M6481">
        <f>IF(E6481=1, VLOOKUP(D6481, Sheet1!$A$2:$C$26, 2), Sheet1!$C$3)</f>
        <v>0.18637999999999999</v>
      </c>
      <c r="N6481" s="1">
        <f>'Electricity Rates'!$J$2</f>
        <v>0.24729999999999999</v>
      </c>
      <c r="O6481" s="145">
        <f>L6481-K6481</f>
        <v>-5.3451496775538319</v>
      </c>
      <c r="P6481">
        <f t="shared" si="609"/>
        <v>1.3218555152590625</v>
      </c>
      <c r="Q6481">
        <f>IF(O6481&gt;0, IF(Q6480+O6481*Variables!$B$5&lt;Variables!$B$4, Q6480+O6481*Variables!$B$5, Variables!$B$4), IF(Q6480&gt;-O6481, Q6480+O6481/Variables!$B$5, 0))</f>
        <v>0</v>
      </c>
      <c r="R6481">
        <f>IF(O6481&gt;0, 0, IF(Q6480&gt;-O6481, 0, -O6481 - Q6480*Variables!$B$5))</f>
        <v>5.3451496775538319</v>
      </c>
      <c r="S6481">
        <f t="shared" si="610"/>
        <v>0.99622899690248312</v>
      </c>
      <c r="T6481">
        <f t="shared" si="611"/>
        <v>0</v>
      </c>
    </row>
    <row r="6482" spans="1:20" x14ac:dyDescent="0.3">
      <c r="A6482" s="3">
        <f t="shared" si="606"/>
        <v>43371</v>
      </c>
      <c r="B6482">
        <v>9</v>
      </c>
      <c r="C6482">
        <v>28</v>
      </c>
      <c r="D6482">
        <v>1</v>
      </c>
      <c r="E6482">
        <v>1</v>
      </c>
      <c r="F6482" s="1">
        <f>VLOOKUP(A6482,Weather!$A$1:$E$366, 5)</f>
        <v>1</v>
      </c>
      <c r="G6482" s="1">
        <f>VLOOKUP(D6482, Fall!$A$1:$E$25, 2)</f>
        <v>276.78571428571399</v>
      </c>
      <c r="H6482" s="1">
        <f>VLOOKUP(D6482, Fall!$A$1:$E$25, 3)</f>
        <v>258.40056395394299</v>
      </c>
      <c r="I6482" s="1">
        <f>VLOOKUP(D6482, Fall!$A$1:$E$25, 5)</f>
        <v>254.385964912281</v>
      </c>
      <c r="J6482" s="1">
        <f t="shared" si="607"/>
        <v>276.78571428571399</v>
      </c>
      <c r="K6482" s="47">
        <f t="shared" si="608"/>
        <v>5.1781137501302821</v>
      </c>
      <c r="L6482" s="48">
        <f>Solar!K6499/1000*Variables!$B$3</f>
        <v>0</v>
      </c>
      <c r="M6482">
        <f>IF(E6482=1, VLOOKUP(D6482, Sheet1!$A$2:$C$26, 2), Sheet1!$C$3)</f>
        <v>0.18637999999999999</v>
      </c>
      <c r="N6482" s="1">
        <f>'Electricity Rates'!$J$2</f>
        <v>0.24729999999999999</v>
      </c>
      <c r="O6482" s="145">
        <f>L6482-K6482</f>
        <v>-5.1781137501302821</v>
      </c>
      <c r="P6482">
        <f t="shared" si="609"/>
        <v>1.2805475304072187</v>
      </c>
      <c r="Q6482">
        <f>IF(O6482&gt;0, IF(Q6481+O6482*Variables!$B$5&lt;Variables!$B$4, Q6481+O6482*Variables!$B$5, Variables!$B$4), IF(Q6481&gt;-O6482, Q6481+O6482/Variables!$B$5, 0))</f>
        <v>0</v>
      </c>
      <c r="R6482">
        <f>IF(O6482&gt;0, 0, IF(Q6481&gt;-O6482, 0, -O6482 - Q6481*Variables!$B$5))</f>
        <v>5.1781137501302821</v>
      </c>
      <c r="S6482">
        <f t="shared" si="610"/>
        <v>0.96509684074928193</v>
      </c>
      <c r="T6482">
        <f t="shared" si="611"/>
        <v>0</v>
      </c>
    </row>
    <row r="6483" spans="1:20" x14ac:dyDescent="0.3">
      <c r="A6483" s="3">
        <f t="shared" si="606"/>
        <v>43371</v>
      </c>
      <c r="B6483">
        <v>9</v>
      </c>
      <c r="C6483">
        <v>28</v>
      </c>
      <c r="D6483">
        <v>2</v>
      </c>
      <c r="E6483">
        <v>1</v>
      </c>
      <c r="F6483" s="1">
        <f>VLOOKUP(A6483,Weather!$A$1:$E$366, 5)</f>
        <v>1</v>
      </c>
      <c r="G6483" s="1">
        <f>VLOOKUP(D6483, Fall!$A$1:$E$25, 2)</f>
        <v>272.32142857142799</v>
      </c>
      <c r="H6483" s="1">
        <f>VLOOKUP(D6483, Fall!$A$1:$E$25, 3)</f>
        <v>244.53669616981199</v>
      </c>
      <c r="I6483" s="1">
        <f>VLOOKUP(D6483, Fall!$A$1:$E$25, 5)</f>
        <v>254.385964912281</v>
      </c>
      <c r="J6483" s="1">
        <f t="shared" si="607"/>
        <v>272.32142857142799</v>
      </c>
      <c r="K6483" s="47">
        <f t="shared" si="608"/>
        <v>5.0945957864184983</v>
      </c>
      <c r="L6483" s="48">
        <f>Solar!K6500/1000*Variables!$B$3</f>
        <v>0</v>
      </c>
      <c r="M6483">
        <f>IF(E6483=1, VLOOKUP(D6483, Sheet1!$A$2:$C$26, 2), Sheet1!$C$3)</f>
        <v>0.18637999999999999</v>
      </c>
      <c r="N6483" s="1">
        <f>'Electricity Rates'!$J$2</f>
        <v>0.24729999999999999</v>
      </c>
      <c r="O6483" s="145">
        <f>L6483-K6483</f>
        <v>-5.0945957864184983</v>
      </c>
      <c r="P6483">
        <f t="shared" si="609"/>
        <v>1.2598935379812946</v>
      </c>
      <c r="Q6483">
        <f>IF(O6483&gt;0, IF(Q6482+O6483*Variables!$B$5&lt;Variables!$B$4, Q6482+O6483*Variables!$B$5, Variables!$B$4), IF(Q6482&gt;-O6483, Q6482+O6483/Variables!$B$5, 0))</f>
        <v>0</v>
      </c>
      <c r="R6483">
        <f>IF(O6483&gt;0, 0, IF(Q6482&gt;-O6483, 0, -O6483 - Q6482*Variables!$B$5))</f>
        <v>5.0945957864184983</v>
      </c>
      <c r="S6483">
        <f t="shared" si="610"/>
        <v>0.94953076267267966</v>
      </c>
      <c r="T6483">
        <f t="shared" si="611"/>
        <v>0</v>
      </c>
    </row>
    <row r="6484" spans="1:20" x14ac:dyDescent="0.3">
      <c r="A6484" s="3">
        <f t="shared" si="606"/>
        <v>43371</v>
      </c>
      <c r="B6484">
        <v>9</v>
      </c>
      <c r="C6484">
        <v>28</v>
      </c>
      <c r="D6484">
        <v>3</v>
      </c>
      <c r="E6484">
        <v>1</v>
      </c>
      <c r="F6484" s="1">
        <f>VLOOKUP(A6484,Weather!$A$1:$E$366, 5)</f>
        <v>1</v>
      </c>
      <c r="G6484" s="1">
        <f>VLOOKUP(D6484, Fall!$A$1:$E$25, 2)</f>
        <v>272.32142857142799</v>
      </c>
      <c r="H6484" s="1">
        <f>VLOOKUP(D6484, Fall!$A$1:$E$25, 3)</f>
        <v>252.565207174747</v>
      </c>
      <c r="I6484" s="1">
        <f>VLOOKUP(D6484, Fall!$A$1:$E$25, 5)</f>
        <v>254.385964912281</v>
      </c>
      <c r="J6484" s="1">
        <f t="shared" si="607"/>
        <v>272.32142857142799</v>
      </c>
      <c r="K6484" s="47">
        <f t="shared" si="608"/>
        <v>5.0945957864184983</v>
      </c>
      <c r="L6484" s="48">
        <f>Solar!K6501/1000*Variables!$B$3</f>
        <v>0</v>
      </c>
      <c r="M6484">
        <f>IF(E6484=1, VLOOKUP(D6484, Sheet1!$A$2:$C$26, 2), Sheet1!$C$3)</f>
        <v>0.18637999999999999</v>
      </c>
      <c r="N6484" s="1">
        <f>'Electricity Rates'!$J$2</f>
        <v>0.24729999999999999</v>
      </c>
      <c r="O6484" s="145">
        <f>L6484-K6484</f>
        <v>-5.0945957864184983</v>
      </c>
      <c r="P6484">
        <f t="shared" si="609"/>
        <v>1.2598935379812946</v>
      </c>
      <c r="Q6484">
        <f>IF(O6484&gt;0, IF(Q6483+O6484*Variables!$B$5&lt;Variables!$B$4, Q6483+O6484*Variables!$B$5, Variables!$B$4), IF(Q6483&gt;-O6484, Q6483+O6484/Variables!$B$5, 0))</f>
        <v>0</v>
      </c>
      <c r="R6484">
        <f>IF(O6484&gt;0, 0, IF(Q6483&gt;-O6484, 0, -O6484 - Q6483*Variables!$B$5))</f>
        <v>5.0945957864184983</v>
      </c>
      <c r="S6484">
        <f t="shared" si="610"/>
        <v>0.94953076267267966</v>
      </c>
      <c r="T6484">
        <f t="shared" si="611"/>
        <v>0</v>
      </c>
    </row>
    <row r="6485" spans="1:20" x14ac:dyDescent="0.3">
      <c r="A6485" s="3">
        <f t="shared" si="606"/>
        <v>43371</v>
      </c>
      <c r="B6485">
        <v>9</v>
      </c>
      <c r="C6485">
        <v>28</v>
      </c>
      <c r="D6485">
        <v>4</v>
      </c>
      <c r="E6485">
        <v>1</v>
      </c>
      <c r="F6485" s="1">
        <f>VLOOKUP(A6485,Weather!$A$1:$E$366, 5)</f>
        <v>1</v>
      </c>
      <c r="G6485" s="1">
        <f>VLOOKUP(D6485, Fall!$A$1:$E$25, 2)</f>
        <v>272.32142857142799</v>
      </c>
      <c r="H6485" s="1">
        <f>VLOOKUP(D6485, Fall!$A$1:$E$25, 3)</f>
        <v>267.50020564283898</v>
      </c>
      <c r="I6485" s="1">
        <f>VLOOKUP(D6485, Fall!$A$1:$E$25, 5)</f>
        <v>254.385964912281</v>
      </c>
      <c r="J6485" s="1">
        <f t="shared" si="607"/>
        <v>272.32142857142799</v>
      </c>
      <c r="K6485" s="47">
        <f t="shared" si="608"/>
        <v>5.0945957864184983</v>
      </c>
      <c r="L6485" s="48">
        <f>Solar!K6502/1000*Variables!$B$3</f>
        <v>0</v>
      </c>
      <c r="M6485">
        <f>IF(E6485=1, VLOOKUP(D6485, Sheet1!$A$2:$C$26, 2), Sheet1!$C$3)</f>
        <v>0.18637999999999999</v>
      </c>
      <c r="N6485" s="1">
        <f>'Electricity Rates'!$J$2</f>
        <v>0.24729999999999999</v>
      </c>
      <c r="O6485" s="145">
        <f>L6485-K6485</f>
        <v>-5.0945957864184983</v>
      </c>
      <c r="P6485">
        <f t="shared" si="609"/>
        <v>1.2598935379812946</v>
      </c>
      <c r="Q6485">
        <f>IF(O6485&gt;0, IF(Q6484+O6485*Variables!$B$5&lt;Variables!$B$4, Q6484+O6485*Variables!$B$5, Variables!$B$4), IF(Q6484&gt;-O6485, Q6484+O6485/Variables!$B$5, 0))</f>
        <v>0</v>
      </c>
      <c r="R6485">
        <f>IF(O6485&gt;0, 0, IF(Q6484&gt;-O6485, 0, -O6485 - Q6484*Variables!$B$5))</f>
        <v>5.0945957864184983</v>
      </c>
      <c r="S6485">
        <f t="shared" si="610"/>
        <v>0.94953076267267966</v>
      </c>
      <c r="T6485">
        <f t="shared" si="611"/>
        <v>0</v>
      </c>
    </row>
    <row r="6486" spans="1:20" x14ac:dyDescent="0.3">
      <c r="A6486" s="3">
        <f t="shared" si="606"/>
        <v>43371</v>
      </c>
      <c r="B6486">
        <v>9</v>
      </c>
      <c r="C6486">
        <v>28</v>
      </c>
      <c r="D6486">
        <v>5</v>
      </c>
      <c r="E6486">
        <v>1</v>
      </c>
      <c r="F6486" s="1">
        <f>VLOOKUP(A6486,Weather!$A$1:$E$366, 5)</f>
        <v>1</v>
      </c>
      <c r="G6486" s="1">
        <f>VLOOKUP(D6486, Fall!$A$1:$E$25, 2)</f>
        <v>303.57142857142799</v>
      </c>
      <c r="H6486" s="1">
        <f>VLOOKUP(D6486, Fall!$A$1:$E$25, 3)</f>
        <v>277.41442782172697</v>
      </c>
      <c r="I6486" s="1">
        <f>VLOOKUP(D6486, Fall!$A$1:$E$25, 5)</f>
        <v>254.385964912281</v>
      </c>
      <c r="J6486" s="1">
        <f t="shared" si="607"/>
        <v>303.57142857142799</v>
      </c>
      <c r="K6486" s="47">
        <f t="shared" si="608"/>
        <v>5.6792215324009501</v>
      </c>
      <c r="L6486" s="48">
        <f>Solar!K6503/1000*Variables!$B$3</f>
        <v>0</v>
      </c>
      <c r="M6486">
        <f>IF(E6486=1, VLOOKUP(D6486, Sheet1!$A$2:$C$26, 2), Sheet1!$C$3)</f>
        <v>0.18637999999999999</v>
      </c>
      <c r="N6486" s="1">
        <f>'Electricity Rates'!$J$2</f>
        <v>0.24729999999999999</v>
      </c>
      <c r="O6486" s="145">
        <f>L6486-K6486</f>
        <v>-5.6792215324009501</v>
      </c>
      <c r="P6486">
        <f t="shared" si="609"/>
        <v>1.4044714849627549</v>
      </c>
      <c r="Q6486">
        <f>IF(O6486&gt;0, IF(Q6485+O6486*Variables!$B$5&lt;Variables!$B$4, Q6485+O6486*Variables!$B$5, Variables!$B$4), IF(Q6485&gt;-O6486, Q6485+O6486/Variables!$B$5, 0))</f>
        <v>0</v>
      </c>
      <c r="R6486">
        <f>IF(O6486&gt;0, 0, IF(Q6485&gt;-O6486, 0, -O6486 - Q6485*Variables!$B$5))</f>
        <v>5.6792215324009501</v>
      </c>
      <c r="S6486">
        <f t="shared" si="610"/>
        <v>1.0584933092088891</v>
      </c>
      <c r="T6486">
        <f t="shared" si="611"/>
        <v>0</v>
      </c>
    </row>
    <row r="6487" spans="1:20" x14ac:dyDescent="0.3">
      <c r="A6487" s="3">
        <f t="shared" si="606"/>
        <v>43371</v>
      </c>
      <c r="B6487">
        <v>9</v>
      </c>
      <c r="C6487">
        <v>28</v>
      </c>
      <c r="D6487">
        <v>6</v>
      </c>
      <c r="E6487">
        <v>1</v>
      </c>
      <c r="F6487" s="1">
        <f>VLOOKUP(A6487,Weather!$A$1:$E$366, 5)</f>
        <v>1</v>
      </c>
      <c r="G6487" s="1">
        <f>VLOOKUP(D6487, Fall!$A$1:$E$25, 2)</f>
        <v>401.78571428571399</v>
      </c>
      <c r="H6487" s="1">
        <f>VLOOKUP(D6487, Fall!$A$1:$E$25, 3)</f>
        <v>309.98601628691301</v>
      </c>
      <c r="I6487" s="1">
        <f>VLOOKUP(D6487, Fall!$A$1:$E$25, 5)</f>
        <v>271.929824561403</v>
      </c>
      <c r="J6487" s="1">
        <f t="shared" si="607"/>
        <v>401.78571428571399</v>
      </c>
      <c r="K6487" s="47">
        <f t="shared" si="608"/>
        <v>7.51661673406009</v>
      </c>
      <c r="L6487" s="48">
        <f>Solar!K6504/1000*Variables!$B$3</f>
        <v>0</v>
      </c>
      <c r="M6487">
        <f>IF(E6487=1, VLOOKUP(D6487, Sheet1!$A$2:$C$26, 2), Sheet1!$C$3)</f>
        <v>0.18637999999999999</v>
      </c>
      <c r="N6487" s="1">
        <f>'Electricity Rates'!$J$2</f>
        <v>0.24729999999999999</v>
      </c>
      <c r="O6487" s="145">
        <f>L6487-K6487</f>
        <v>-7.51661673406009</v>
      </c>
      <c r="P6487">
        <f t="shared" si="609"/>
        <v>1.8588593183330602</v>
      </c>
      <c r="Q6487">
        <f>IF(O6487&gt;0, IF(Q6486+O6487*Variables!$B$5&lt;Variables!$B$4, Q6486+O6487*Variables!$B$5, Variables!$B$4), IF(Q6486&gt;-O6487, Q6486+O6487/Variables!$B$5, 0))</f>
        <v>0</v>
      </c>
      <c r="R6487">
        <f>IF(O6487&gt;0, 0, IF(Q6486&gt;-O6487, 0, -O6487 - Q6486*Variables!$B$5))</f>
        <v>7.51661673406009</v>
      </c>
      <c r="S6487">
        <f t="shared" si="610"/>
        <v>1.4009470268941195</v>
      </c>
      <c r="T6487">
        <f t="shared" si="611"/>
        <v>0</v>
      </c>
    </row>
    <row r="6488" spans="1:20" x14ac:dyDescent="0.3">
      <c r="A6488" s="3">
        <f t="shared" si="606"/>
        <v>43371</v>
      </c>
      <c r="B6488">
        <v>9</v>
      </c>
      <c r="C6488">
        <v>28</v>
      </c>
      <c r="D6488">
        <v>7</v>
      </c>
      <c r="E6488">
        <v>1</v>
      </c>
      <c r="F6488" s="1">
        <f>VLOOKUP(A6488,Weather!$A$1:$E$366, 5)</f>
        <v>1</v>
      </c>
      <c r="G6488" s="1">
        <f>VLOOKUP(D6488, Fall!$A$1:$E$25, 2)</f>
        <v>593.74999999999898</v>
      </c>
      <c r="H6488" s="1">
        <f>VLOOKUP(D6488, Fall!$A$1:$E$25, 3)</f>
        <v>390.39236653779699</v>
      </c>
      <c r="I6488" s="1">
        <f>VLOOKUP(D6488, Fall!$A$1:$E$25, 5)</f>
        <v>263.15789473684202</v>
      </c>
      <c r="J6488" s="1">
        <f t="shared" si="607"/>
        <v>593.74999999999898</v>
      </c>
      <c r="K6488" s="47">
        <f t="shared" si="608"/>
        <v>11.107889173666566</v>
      </c>
      <c r="L6488" s="48">
        <f>Solar!K6505/1000*Variables!$B$3</f>
        <v>1.70055</v>
      </c>
      <c r="M6488">
        <f>IF(E6488=1, VLOOKUP(D6488, Sheet1!$A$2:$C$26, 2), Sheet1!$C$3)</f>
        <v>0.18637999999999999</v>
      </c>
      <c r="N6488" s="1">
        <f>'Electricity Rates'!$J$2</f>
        <v>0.24729999999999999</v>
      </c>
      <c r="O6488" s="145">
        <f>L6488-K6488</f>
        <v>-9.4073391736665659</v>
      </c>
      <c r="P6488">
        <f t="shared" si="609"/>
        <v>2.7469809926477415</v>
      </c>
      <c r="Q6488">
        <f>IF(O6488&gt;0, IF(Q6487+O6488*Variables!$B$5&lt;Variables!$B$4, Q6487+O6488*Variables!$B$5, Variables!$B$4), IF(Q6487&gt;-O6488, Q6487+O6488/Variables!$B$5, 0))</f>
        <v>0</v>
      </c>
      <c r="R6488">
        <f>IF(O6488&gt;0, 0, IF(Q6487&gt;-O6488, 0, -O6488 - Q6487*Variables!$B$5))</f>
        <v>9.4073391736665659</v>
      </c>
      <c r="S6488">
        <f t="shared" si="610"/>
        <v>1.7533398751879745</v>
      </c>
      <c r="T6488">
        <f t="shared" si="611"/>
        <v>0</v>
      </c>
    </row>
    <row r="6489" spans="1:20" x14ac:dyDescent="0.3">
      <c r="A6489" s="3">
        <f t="shared" si="606"/>
        <v>43371</v>
      </c>
      <c r="B6489">
        <v>9</v>
      </c>
      <c r="C6489">
        <v>28</v>
      </c>
      <c r="D6489">
        <v>8</v>
      </c>
      <c r="E6489">
        <v>1</v>
      </c>
      <c r="F6489" s="1">
        <f>VLOOKUP(A6489,Weather!$A$1:$E$366, 5)</f>
        <v>1</v>
      </c>
      <c r="G6489" s="1">
        <f>VLOOKUP(D6489, Fall!$A$1:$E$25, 2)</f>
        <v>866.07142857142799</v>
      </c>
      <c r="H6489" s="1">
        <f>VLOOKUP(D6489, Fall!$A$1:$E$25, 3)</f>
        <v>561.61059471909198</v>
      </c>
      <c r="I6489" s="1">
        <f>VLOOKUP(D6489, Fall!$A$1:$E$25, 5)</f>
        <v>271.929824561403</v>
      </c>
      <c r="J6489" s="1">
        <f t="shared" si="607"/>
        <v>866.07142857142799</v>
      </c>
      <c r="K6489" s="47">
        <f t="shared" si="608"/>
        <v>16.202484960085084</v>
      </c>
      <c r="L6489" s="48">
        <f>Solar!K6506/1000*Variables!$B$3</f>
        <v>10.086650000000001</v>
      </c>
      <c r="M6489">
        <f>IF(E6489=1, VLOOKUP(D6489, Sheet1!$A$2:$C$26, 2), Sheet1!$C$3)</f>
        <v>0.18637999999999999</v>
      </c>
      <c r="N6489" s="1">
        <f>'Electricity Rates'!$J$2</f>
        <v>0.24729999999999999</v>
      </c>
      <c r="O6489" s="145">
        <f>L6489-K6489</f>
        <v>-6.115834960085083</v>
      </c>
      <c r="P6489">
        <f t="shared" si="609"/>
        <v>4.006874530629041</v>
      </c>
      <c r="Q6489">
        <f>IF(O6489&gt;0, IF(Q6488+O6489*Variables!$B$5&lt;Variables!$B$4, Q6488+O6489*Variables!$B$5, Variables!$B$4), IF(Q6488&gt;-O6489, Q6488+O6489/Variables!$B$5, 0))</f>
        <v>0</v>
      </c>
      <c r="R6489">
        <f>IF(O6489&gt;0, 0, IF(Q6488&gt;-O6489, 0, -O6489 - Q6488*Variables!$B$5))</f>
        <v>6.115834960085083</v>
      </c>
      <c r="S6489">
        <f t="shared" si="610"/>
        <v>1.1398693198606578</v>
      </c>
      <c r="T6489">
        <f t="shared" si="611"/>
        <v>0</v>
      </c>
    </row>
    <row r="6490" spans="1:20" x14ac:dyDescent="0.3">
      <c r="A6490" s="3">
        <f t="shared" si="606"/>
        <v>43371</v>
      </c>
      <c r="B6490">
        <v>9</v>
      </c>
      <c r="C6490">
        <v>28</v>
      </c>
      <c r="D6490">
        <v>9</v>
      </c>
      <c r="E6490">
        <v>1</v>
      </c>
      <c r="F6490" s="1">
        <f>VLOOKUP(A6490,Weather!$A$1:$E$366, 5)</f>
        <v>1</v>
      </c>
      <c r="G6490" s="1">
        <f>VLOOKUP(D6490, Fall!$A$1:$E$25, 2)</f>
        <v>1080.3571428571399</v>
      </c>
      <c r="H6490" s="1">
        <f>VLOOKUP(D6490, Fall!$A$1:$E$25, 3)</f>
        <v>760.17932055605797</v>
      </c>
      <c r="I6490" s="1">
        <f>VLOOKUP(D6490, Fall!$A$1:$E$25, 5)</f>
        <v>311.40350877192998</v>
      </c>
      <c r="J6490" s="1">
        <f t="shared" si="607"/>
        <v>1080.3571428571399</v>
      </c>
      <c r="K6490" s="47">
        <f t="shared" si="608"/>
        <v>20.211347218250424</v>
      </c>
      <c r="L6490" s="48">
        <f>Solar!K6507/1000*Variables!$B$3</f>
        <v>19.137600000000003</v>
      </c>
      <c r="M6490">
        <f>IF(E6490=1, VLOOKUP(D6490, Sheet1!$A$2:$C$26, 2), Sheet1!$C$3)</f>
        <v>0.25796000000000002</v>
      </c>
      <c r="N6490" s="1">
        <f>'Electricity Rates'!$J$2</f>
        <v>0.24729999999999999</v>
      </c>
      <c r="O6490" s="145">
        <f>L6490-K6490</f>
        <v>-1.0737472182504213</v>
      </c>
      <c r="P6490">
        <f t="shared" si="609"/>
        <v>4.9982661670733295</v>
      </c>
      <c r="Q6490">
        <f>IF(O6490&gt;0, IF(Q6489+O6490*Variables!$B$5&lt;Variables!$B$4, Q6489+O6490*Variables!$B$5, Variables!$B$4), IF(Q6489&gt;-O6490, Q6489+O6490/Variables!$B$5, 0))</f>
        <v>0</v>
      </c>
      <c r="R6490">
        <f>IF(O6490&gt;0, 0, IF(Q6489&gt;-O6490, 0, -O6490 - Q6489*Variables!$B$5))</f>
        <v>1.0737472182504213</v>
      </c>
      <c r="S6490">
        <f t="shared" si="610"/>
        <v>0.27698383241987873</v>
      </c>
      <c r="T6490">
        <f t="shared" si="611"/>
        <v>0</v>
      </c>
    </row>
    <row r="6491" spans="1:20" x14ac:dyDescent="0.3">
      <c r="A6491" s="3">
        <f t="shared" si="606"/>
        <v>43371</v>
      </c>
      <c r="B6491">
        <v>9</v>
      </c>
      <c r="C6491">
        <v>28</v>
      </c>
      <c r="D6491">
        <v>10</v>
      </c>
      <c r="E6491">
        <v>1</v>
      </c>
      <c r="F6491" s="1">
        <f>VLOOKUP(A6491,Weather!$A$1:$E$366, 5)</f>
        <v>1</v>
      </c>
      <c r="G6491" s="1">
        <f>VLOOKUP(D6491, Fall!$A$1:$E$25, 2)</f>
        <v>1205.3571428571399</v>
      </c>
      <c r="H6491" s="1">
        <f>VLOOKUP(D6491, Fall!$A$1:$E$25, 3)</f>
        <v>904.12930821748796</v>
      </c>
      <c r="I6491" s="1">
        <f>VLOOKUP(D6491, Fall!$A$1:$E$25, 5)</f>
        <v>359.64912280701702</v>
      </c>
      <c r="J6491" s="1">
        <f t="shared" si="607"/>
        <v>1205.3571428571399</v>
      </c>
      <c r="K6491" s="47">
        <f t="shared" si="608"/>
        <v>22.549850202180231</v>
      </c>
      <c r="L6491" s="48">
        <f>Solar!K6508/1000*Variables!$B$3</f>
        <v>27.1632</v>
      </c>
      <c r="M6491">
        <f>IF(E6491=1, VLOOKUP(D6491, Sheet1!$A$2:$C$26, 2), Sheet1!$C$3)</f>
        <v>0.25796000000000002</v>
      </c>
      <c r="N6491" s="1">
        <f>'Electricity Rates'!$J$2</f>
        <v>0.24729999999999999</v>
      </c>
      <c r="O6491" s="145">
        <f>L6491-K6491</f>
        <v>4.6133497978197688</v>
      </c>
      <c r="P6491">
        <f t="shared" si="609"/>
        <v>5.5765779549991707</v>
      </c>
      <c r="Q6491">
        <f>IF(O6491&gt;0, IF(Q6490+O6491*Variables!$B$5&lt;Variables!$B$4, Q6490+O6491*Variables!$B$5, Variables!$B$4), IF(Q6490&gt;-O6491, Q6490+O6491/Variables!$B$5, 0))</f>
        <v>4.3365488099505827</v>
      </c>
      <c r="R6491">
        <f>IF(O6491&gt;0, 0, IF(Q6490&gt;-O6491, 0, -O6491 - Q6490*Variables!$B$5))</f>
        <v>0</v>
      </c>
      <c r="S6491">
        <f t="shared" si="610"/>
        <v>0</v>
      </c>
      <c r="T6491">
        <f t="shared" si="611"/>
        <v>0</v>
      </c>
    </row>
    <row r="6492" spans="1:20" x14ac:dyDescent="0.3">
      <c r="A6492" s="3">
        <f t="shared" si="606"/>
        <v>43371</v>
      </c>
      <c r="B6492">
        <v>9</v>
      </c>
      <c r="C6492">
        <v>28</v>
      </c>
      <c r="D6492">
        <v>11</v>
      </c>
      <c r="E6492">
        <v>1</v>
      </c>
      <c r="F6492" s="1">
        <f>VLOOKUP(A6492,Weather!$A$1:$E$366, 5)</f>
        <v>1</v>
      </c>
      <c r="G6492" s="1">
        <f>VLOOKUP(D6492, Fall!$A$1:$E$25, 2)</f>
        <v>1290.17857142857</v>
      </c>
      <c r="H6492" s="1">
        <f>VLOOKUP(D6492, Fall!$A$1:$E$25, 3)</f>
        <v>975.19947355433101</v>
      </c>
      <c r="I6492" s="1">
        <f>VLOOKUP(D6492, Fall!$A$1:$E$25, 5)</f>
        <v>377.19298245613999</v>
      </c>
      <c r="J6492" s="1">
        <f t="shared" si="607"/>
        <v>1290.17857142857</v>
      </c>
      <c r="K6492" s="47">
        <f t="shared" si="608"/>
        <v>24.136691512704058</v>
      </c>
      <c r="L6492" s="48">
        <f>Solar!K6509/1000*Variables!$B$3</f>
        <v>32.692450000000001</v>
      </c>
      <c r="M6492">
        <f>IF(E6492=1, VLOOKUP(D6492, Sheet1!$A$2:$C$26, 2), Sheet1!$C$3)</f>
        <v>0.25796000000000002</v>
      </c>
      <c r="N6492" s="1">
        <f>'Electricity Rates'!$J$2</f>
        <v>0.24729999999999999</v>
      </c>
      <c r="O6492" s="145">
        <f>L6492-K6492</f>
        <v>8.5557584872959431</v>
      </c>
      <c r="P6492">
        <f t="shared" si="609"/>
        <v>5.9690038110917136</v>
      </c>
      <c r="Q6492">
        <f>IF(O6492&gt;0, IF(Q6491+O6492*Variables!$B$5&lt;Variables!$B$4, Q6491+O6492*Variables!$B$5, Variables!$B$4), IF(Q6491&gt;-O6492, Q6491+O6492/Variables!$B$5, 0))</f>
        <v>12.37896178800877</v>
      </c>
      <c r="R6492">
        <f>IF(O6492&gt;0, 0, IF(Q6491&gt;-O6492, 0, -O6492 - Q6491*Variables!$B$5))</f>
        <v>0</v>
      </c>
      <c r="S6492">
        <f t="shared" si="610"/>
        <v>0</v>
      </c>
      <c r="T6492">
        <f t="shared" si="611"/>
        <v>0</v>
      </c>
    </row>
    <row r="6493" spans="1:20" x14ac:dyDescent="0.3">
      <c r="A6493" s="3">
        <f t="shared" si="606"/>
        <v>43371</v>
      </c>
      <c r="B6493">
        <v>9</v>
      </c>
      <c r="C6493">
        <v>28</v>
      </c>
      <c r="D6493">
        <v>12</v>
      </c>
      <c r="E6493">
        <v>1</v>
      </c>
      <c r="F6493" s="1">
        <f>VLOOKUP(A6493,Weather!$A$1:$E$366, 5)</f>
        <v>1</v>
      </c>
      <c r="G6493" s="1">
        <f>VLOOKUP(D6493, Fall!$A$1:$E$25, 2)</f>
        <v>1366.07142857142</v>
      </c>
      <c r="H6493" s="1">
        <f>VLOOKUP(D6493, Fall!$A$1:$E$25, 3)</f>
        <v>996.442378876367</v>
      </c>
      <c r="I6493" s="1">
        <f>VLOOKUP(D6493, Fall!$A$1:$E$25, 5)</f>
        <v>368.42105263157799</v>
      </c>
      <c r="J6493" s="1">
        <f t="shared" si="607"/>
        <v>1366.07142857142</v>
      </c>
      <c r="K6493" s="47">
        <f t="shared" si="608"/>
        <v>25.556496895804166</v>
      </c>
      <c r="L6493" s="48">
        <f>Solar!K6510/1000*Variables!$B$3</f>
        <v>34.983849999999997</v>
      </c>
      <c r="M6493">
        <f>IF(E6493=1, VLOOKUP(D6493, Sheet1!$A$2:$C$26, 2), Sheet1!$C$3)</f>
        <v>0.25796000000000002</v>
      </c>
      <c r="N6493" s="1">
        <f>'Electricity Rates'!$J$2</f>
        <v>0.24729999999999999</v>
      </c>
      <c r="O6493" s="145">
        <f>L6493-K6493</f>
        <v>9.4273531041958307</v>
      </c>
      <c r="P6493">
        <f t="shared" si="609"/>
        <v>6.3201216823323705</v>
      </c>
      <c r="Q6493">
        <f>IF(O6493&gt;0, IF(Q6492+O6493*Variables!$B$5&lt;Variables!$B$4, Q6492+O6493*Variables!$B$5, Variables!$B$4), IF(Q6492&gt;-O6493, Q6492+O6493/Variables!$B$5, 0))</f>
        <v>21.240673705952851</v>
      </c>
      <c r="R6493">
        <f>IF(O6493&gt;0, 0, IF(Q6492&gt;-O6493, 0, -O6493 - Q6492*Variables!$B$5))</f>
        <v>0</v>
      </c>
      <c r="S6493">
        <f t="shared" si="610"/>
        <v>0</v>
      </c>
      <c r="T6493">
        <f t="shared" si="611"/>
        <v>0</v>
      </c>
    </row>
    <row r="6494" spans="1:20" x14ac:dyDescent="0.3">
      <c r="A6494" s="3">
        <f t="shared" si="606"/>
        <v>43371</v>
      </c>
      <c r="B6494">
        <v>9</v>
      </c>
      <c r="C6494">
        <v>28</v>
      </c>
      <c r="D6494">
        <v>13</v>
      </c>
      <c r="E6494">
        <v>1</v>
      </c>
      <c r="F6494" s="1">
        <f>VLOOKUP(A6494,Weather!$A$1:$E$366, 5)</f>
        <v>1</v>
      </c>
      <c r="G6494" s="1">
        <f>VLOOKUP(D6494, Fall!$A$1:$E$25, 2)</f>
        <v>1446.42857142857</v>
      </c>
      <c r="H6494" s="1">
        <f>VLOOKUP(D6494, Fall!$A$1:$E$25, 3)</f>
        <v>1031.4839187299399</v>
      </c>
      <c r="I6494" s="1">
        <f>VLOOKUP(D6494, Fall!$A$1:$E$25, 5)</f>
        <v>350.87719298245599</v>
      </c>
      <c r="J6494" s="1">
        <f t="shared" si="607"/>
        <v>1446.42857142857</v>
      </c>
      <c r="K6494" s="47">
        <f t="shared" si="608"/>
        <v>27.059820242616315</v>
      </c>
      <c r="L6494" s="48">
        <f>Solar!K6511/1000*Variables!$B$3</f>
        <v>34.274849999999994</v>
      </c>
      <c r="M6494">
        <f>IF(E6494=1, VLOOKUP(D6494, Sheet1!$A$2:$C$26, 2), Sheet1!$C$3)</f>
        <v>0.55478000000000005</v>
      </c>
      <c r="N6494" s="1">
        <f>'Electricity Rates'!$J$2</f>
        <v>0.24729999999999999</v>
      </c>
      <c r="O6494" s="145">
        <f>L6494-K6494</f>
        <v>7.2150297573836788</v>
      </c>
      <c r="P6494">
        <f t="shared" si="609"/>
        <v>6.6918935459990143</v>
      </c>
      <c r="Q6494">
        <f>IF(O6494&gt;0, IF(Q6493+O6494*Variables!$B$5&lt;Variables!$B$4, Q6493+O6494*Variables!$B$5, Variables!$B$4), IF(Q6493&gt;-O6494, Q6493+O6494/Variables!$B$5, 0))</f>
        <v>28.022801677893508</v>
      </c>
      <c r="R6494">
        <f>IF(O6494&gt;0, 0, IF(Q6493&gt;-O6494, 0, -O6494 - Q6493*Variables!$B$5))</f>
        <v>0</v>
      </c>
      <c r="S6494">
        <f t="shared" si="610"/>
        <v>0</v>
      </c>
      <c r="T6494">
        <f t="shared" si="611"/>
        <v>0</v>
      </c>
    </row>
    <row r="6495" spans="1:20" x14ac:dyDescent="0.3">
      <c r="A6495" s="3">
        <f t="shared" si="606"/>
        <v>43371</v>
      </c>
      <c r="B6495">
        <v>9</v>
      </c>
      <c r="C6495">
        <v>28</v>
      </c>
      <c r="D6495">
        <v>14</v>
      </c>
      <c r="E6495">
        <v>1</v>
      </c>
      <c r="F6495" s="1">
        <f>VLOOKUP(A6495,Weather!$A$1:$E$366, 5)</f>
        <v>1</v>
      </c>
      <c r="G6495" s="1">
        <f>VLOOKUP(D6495, Fall!$A$1:$E$25, 2)</f>
        <v>1482.1428571428501</v>
      </c>
      <c r="H6495" s="1">
        <f>VLOOKUP(D6495, Fall!$A$1:$E$25, 3)</f>
        <v>1052.56230978037</v>
      </c>
      <c r="I6495" s="1">
        <f>VLOOKUP(D6495, Fall!$A$1:$E$25, 5)</f>
        <v>342.105263157894</v>
      </c>
      <c r="J6495" s="1">
        <f t="shared" si="607"/>
        <v>1482.1428571428501</v>
      </c>
      <c r="K6495" s="47">
        <f t="shared" si="608"/>
        <v>27.727963952310443</v>
      </c>
      <c r="L6495" s="48">
        <f>Solar!K6512/1000*Variables!$B$3</f>
        <v>31.736000000000004</v>
      </c>
      <c r="M6495">
        <f>IF(E6495=1, VLOOKUP(D6495, Sheet1!$A$2:$C$26, 2), Sheet1!$C$3)</f>
        <v>0.55478000000000005</v>
      </c>
      <c r="N6495" s="1">
        <f>'Electricity Rates'!$J$2</f>
        <v>0.24729999999999999</v>
      </c>
      <c r="O6495" s="145">
        <f>L6495-K6495</f>
        <v>4.0080360476895613</v>
      </c>
      <c r="P6495">
        <f t="shared" si="609"/>
        <v>6.8571254854063719</v>
      </c>
      <c r="Q6495">
        <f>IF(O6495&gt;0, IF(Q6494+O6495*Variables!$B$5&lt;Variables!$B$4, Q6494+O6495*Variables!$B$5, Variables!$B$4), IF(Q6494&gt;-O6495, Q6494+O6495/Variables!$B$5, 0))</f>
        <v>31.790355562721697</v>
      </c>
      <c r="R6495">
        <f>IF(O6495&gt;0, 0, IF(Q6494&gt;-O6495, 0, -O6495 - Q6494*Variables!$B$5))</f>
        <v>0</v>
      </c>
      <c r="S6495">
        <f t="shared" si="610"/>
        <v>0</v>
      </c>
      <c r="T6495">
        <f t="shared" si="611"/>
        <v>0</v>
      </c>
    </row>
    <row r="6496" spans="1:20" x14ac:dyDescent="0.3">
      <c r="A6496" s="3">
        <f t="shared" si="606"/>
        <v>43371</v>
      </c>
      <c r="B6496">
        <v>9</v>
      </c>
      <c r="C6496">
        <v>28</v>
      </c>
      <c r="D6496">
        <v>15</v>
      </c>
      <c r="E6496">
        <v>1</v>
      </c>
      <c r="F6496" s="1">
        <f>VLOOKUP(A6496,Weather!$A$1:$E$366, 5)</f>
        <v>1</v>
      </c>
      <c r="G6496" s="1">
        <f>VLOOKUP(D6496, Fall!$A$1:$E$25, 2)</f>
        <v>1437.5</v>
      </c>
      <c r="H6496" s="1">
        <f>VLOOKUP(D6496, Fall!$A$1:$E$25, 3)</f>
        <v>1060.00658057086</v>
      </c>
      <c r="I6496" s="1">
        <f>VLOOKUP(D6496, Fall!$A$1:$E$25, 5)</f>
        <v>328.94736842105198</v>
      </c>
      <c r="J6496" s="1">
        <f t="shared" si="607"/>
        <v>1437.5</v>
      </c>
      <c r="K6496" s="47">
        <f t="shared" si="608"/>
        <v>26.892784315192785</v>
      </c>
      <c r="L6496" s="48">
        <f>Solar!K6513/1000*Variables!$B$3</f>
        <v>26.657350000000001</v>
      </c>
      <c r="M6496">
        <f>IF(E6496=1, VLOOKUP(D6496, Sheet1!$A$2:$C$26, 2), Sheet1!$C$3)</f>
        <v>0.55478000000000005</v>
      </c>
      <c r="N6496" s="1">
        <f>'Electricity Rates'!$J$2</f>
        <v>0.24729999999999999</v>
      </c>
      <c r="O6496" s="145">
        <f>L6496-K6496</f>
        <v>-0.23543431519278357</v>
      </c>
      <c r="P6496">
        <f t="shared" si="609"/>
        <v>6.6505855611471754</v>
      </c>
      <c r="Q6496">
        <f>IF(O6496&gt;0, IF(Q6495+O6496*Variables!$B$5&lt;Variables!$B$4, Q6495+O6496*Variables!$B$5, Variables!$B$4), IF(Q6495&gt;-O6496, Q6495+O6496/Variables!$B$5, 0))</f>
        <v>31.539893525282565</v>
      </c>
      <c r="R6496">
        <f>IF(O6496&gt;0, 0, IF(Q6495&gt;-O6496, 0, -O6496 - Q6495*Variables!$B$5))</f>
        <v>0</v>
      </c>
      <c r="S6496">
        <f t="shared" si="610"/>
        <v>0</v>
      </c>
      <c r="T6496">
        <f t="shared" si="611"/>
        <v>0</v>
      </c>
    </row>
    <row r="6497" spans="1:20" x14ac:dyDescent="0.3">
      <c r="A6497" s="3">
        <f t="shared" si="606"/>
        <v>43371</v>
      </c>
      <c r="B6497">
        <v>9</v>
      </c>
      <c r="C6497">
        <v>28</v>
      </c>
      <c r="D6497">
        <v>16</v>
      </c>
      <c r="E6497">
        <v>1</v>
      </c>
      <c r="F6497" s="1">
        <f>VLOOKUP(A6497,Weather!$A$1:$E$366, 5)</f>
        <v>1</v>
      </c>
      <c r="G6497" s="1">
        <f>VLOOKUP(D6497, Fall!$A$1:$E$25, 2)</f>
        <v>1348.2142857142801</v>
      </c>
      <c r="H6497" s="1">
        <f>VLOOKUP(D6497, Fall!$A$1:$E$25, 3)</f>
        <v>1003.98947108661</v>
      </c>
      <c r="I6497" s="1">
        <f>VLOOKUP(D6497, Fall!$A$1:$E$25, 5)</f>
        <v>298.24561403508801</v>
      </c>
      <c r="J6497" s="1">
        <f t="shared" si="607"/>
        <v>1348.2142857142801</v>
      </c>
      <c r="K6497" s="47">
        <f t="shared" si="608"/>
        <v>25.222425040957106</v>
      </c>
      <c r="L6497" s="48">
        <f>Solar!K6514/1000*Variables!$B$3</f>
        <v>19.308949999999999</v>
      </c>
      <c r="M6497">
        <f>IF(E6497=1, VLOOKUP(D6497, Sheet1!$A$2:$C$26, 2), Sheet1!$C$3)</f>
        <v>0.55478000000000005</v>
      </c>
      <c r="N6497" s="1">
        <f>'Electricity Rates'!$J$2</f>
        <v>0.24729999999999999</v>
      </c>
      <c r="O6497" s="145">
        <f>L6497-K6497</f>
        <v>-5.9134750409571062</v>
      </c>
      <c r="P6497">
        <f t="shared" si="609"/>
        <v>6.2375057126286917</v>
      </c>
      <c r="Q6497">
        <f>IF(O6497&gt;0, IF(Q6496+O6497*Variables!$B$5&lt;Variables!$B$4, Q6496+O6497*Variables!$B$5, Variables!$B$4), IF(Q6496&gt;-O6497, Q6496+O6497/Variables!$B$5, 0))</f>
        <v>25.248962630647345</v>
      </c>
      <c r="R6497">
        <f>IF(O6497&gt;0, 0, IF(Q6496&gt;-O6497, 0, -O6497 - Q6496*Variables!$B$5))</f>
        <v>0</v>
      </c>
      <c r="S6497">
        <f t="shared" si="610"/>
        <v>0</v>
      </c>
      <c r="T6497">
        <f t="shared" si="611"/>
        <v>0</v>
      </c>
    </row>
    <row r="6498" spans="1:20" x14ac:dyDescent="0.3">
      <c r="A6498" s="3">
        <f t="shared" si="606"/>
        <v>43371</v>
      </c>
      <c r="B6498">
        <v>9</v>
      </c>
      <c r="C6498">
        <v>28</v>
      </c>
      <c r="D6498">
        <v>17</v>
      </c>
      <c r="E6498">
        <v>1</v>
      </c>
      <c r="F6498" s="1">
        <f>VLOOKUP(A6498,Weather!$A$1:$E$366, 5)</f>
        <v>1</v>
      </c>
      <c r="G6498" s="1">
        <f>VLOOKUP(D6498, Fall!$A$1:$E$25, 2)</f>
        <v>1080.3571428571399</v>
      </c>
      <c r="H6498" s="1">
        <f>VLOOKUP(D6498, Fall!$A$1:$E$25, 3)</f>
        <v>794.90091642515802</v>
      </c>
      <c r="I6498" s="1">
        <f>VLOOKUP(D6498, Fall!$A$1:$E$25, 5)</f>
        <v>263.15789473684202</v>
      </c>
      <c r="J6498" s="1">
        <f t="shared" si="607"/>
        <v>1080.3571428571399</v>
      </c>
      <c r="K6498" s="47">
        <f t="shared" si="608"/>
        <v>20.211347218250424</v>
      </c>
      <c r="L6498" s="48">
        <f>Solar!K6515/1000*Variables!$B$3</f>
        <v>9.8618500000000004</v>
      </c>
      <c r="M6498">
        <f>IF(E6498=1, VLOOKUP(D6498, Sheet1!$A$2:$C$26, 2), Sheet1!$C$3)</f>
        <v>0.55478000000000005</v>
      </c>
      <c r="N6498" s="1">
        <f>'Electricity Rates'!$J$2</f>
        <v>0.24729999999999999</v>
      </c>
      <c r="O6498" s="145">
        <f>L6498-K6498</f>
        <v>-10.349497218250423</v>
      </c>
      <c r="P6498">
        <f t="shared" si="609"/>
        <v>4.9982661670733295</v>
      </c>
      <c r="Q6498">
        <f>IF(O6498&gt;0, IF(Q6497+O6498*Variables!$B$5&lt;Variables!$B$4, Q6497+O6498*Variables!$B$5, Variables!$B$4), IF(Q6497&gt;-O6498, Q6497+O6498/Variables!$B$5, 0))</f>
        <v>14.238859206976681</v>
      </c>
      <c r="R6498">
        <f>IF(O6498&gt;0, 0, IF(Q6497&gt;-O6498, 0, -O6498 - Q6497*Variables!$B$5))</f>
        <v>0</v>
      </c>
      <c r="S6498">
        <f t="shared" si="610"/>
        <v>0</v>
      </c>
      <c r="T6498">
        <f t="shared" si="611"/>
        <v>0</v>
      </c>
    </row>
    <row r="6499" spans="1:20" x14ac:dyDescent="0.3">
      <c r="A6499" s="3">
        <f t="shared" si="606"/>
        <v>43371</v>
      </c>
      <c r="B6499">
        <v>9</v>
      </c>
      <c r="C6499">
        <v>28</v>
      </c>
      <c r="D6499">
        <v>18</v>
      </c>
      <c r="E6499">
        <v>1</v>
      </c>
      <c r="F6499" s="1">
        <f>VLOOKUP(A6499,Weather!$A$1:$E$366, 5)</f>
        <v>1</v>
      </c>
      <c r="G6499" s="1">
        <f>VLOOKUP(D6499, Fall!$A$1:$E$25, 2)</f>
        <v>678.57142857142799</v>
      </c>
      <c r="H6499" s="1">
        <f>VLOOKUP(D6499, Fall!$A$1:$E$25, 3)</f>
        <v>583.61400485626905</v>
      </c>
      <c r="I6499" s="1">
        <f>VLOOKUP(D6499, Fall!$A$1:$E$25, 5)</f>
        <v>280.70175438596499</v>
      </c>
      <c r="J6499" s="1">
        <f t="shared" si="607"/>
        <v>678.57142857142799</v>
      </c>
      <c r="K6499" s="47">
        <f t="shared" si="608"/>
        <v>12.694730484190371</v>
      </c>
      <c r="L6499" s="48">
        <f>Solar!K6516/1000*Variables!$B$3</f>
        <v>1.7045999999999999</v>
      </c>
      <c r="M6499">
        <f>IF(E6499=1, VLOOKUP(D6499, Sheet1!$A$2:$C$26, 2), Sheet1!$C$3)</f>
        <v>0.55478000000000005</v>
      </c>
      <c r="N6499" s="1">
        <f>'Electricity Rates'!$J$2</f>
        <v>0.24729999999999999</v>
      </c>
      <c r="O6499" s="145">
        <f>L6499-K6499</f>
        <v>-10.990130484190372</v>
      </c>
      <c r="P6499">
        <f t="shared" si="609"/>
        <v>3.1394068487402786</v>
      </c>
      <c r="Q6499">
        <f>IF(O6499&gt;0, IF(Q6498+O6499*Variables!$B$5&lt;Variables!$B$4, Q6498+O6499*Variables!$B$5, Variables!$B$4), IF(Q6498&gt;-O6499, Q6498+O6499/Variables!$B$5, 0))</f>
        <v>2.5472310323060725</v>
      </c>
      <c r="R6499">
        <f>IF(O6499&gt;0, 0, IF(Q6498&gt;-O6499, 0, -O6499 - Q6498*Variables!$B$5))</f>
        <v>0</v>
      </c>
      <c r="S6499">
        <f t="shared" si="610"/>
        <v>0</v>
      </c>
      <c r="T6499">
        <f t="shared" si="611"/>
        <v>0</v>
      </c>
    </row>
    <row r="6500" spans="1:20" x14ac:dyDescent="0.3">
      <c r="A6500" s="3">
        <f t="shared" si="606"/>
        <v>43371</v>
      </c>
      <c r="B6500">
        <v>9</v>
      </c>
      <c r="C6500">
        <v>28</v>
      </c>
      <c r="D6500">
        <v>19</v>
      </c>
      <c r="E6500">
        <v>1</v>
      </c>
      <c r="F6500" s="1">
        <f>VLOOKUP(A6500,Weather!$A$1:$E$366, 5)</f>
        <v>1</v>
      </c>
      <c r="G6500" s="1">
        <f>VLOOKUP(D6500, Fall!$A$1:$E$25, 2)</f>
        <v>517.85714285714198</v>
      </c>
      <c r="H6500" s="1">
        <f>VLOOKUP(D6500, Fall!$A$1:$E$25, 3)</f>
        <v>442.60593718179598</v>
      </c>
      <c r="I6500" s="1">
        <f>VLOOKUP(D6500, Fall!$A$1:$E$25, 5)</f>
        <v>289.47368421052602</v>
      </c>
      <c r="J6500" s="1">
        <f t="shared" si="607"/>
        <v>517.85714285714198</v>
      </c>
      <c r="K6500" s="47">
        <f t="shared" si="608"/>
        <v>9.6880837905663295</v>
      </c>
      <c r="L6500" s="48">
        <f>Solar!K6517/1000*Variables!$B$3</f>
        <v>0</v>
      </c>
      <c r="M6500">
        <f>IF(E6500=1, VLOOKUP(D6500, Sheet1!$A$2:$C$26, 2), Sheet1!$C$3)</f>
        <v>0.25796000000000002</v>
      </c>
      <c r="N6500" s="1">
        <f>'Electricity Rates'!$J$2</f>
        <v>0.24729999999999999</v>
      </c>
      <c r="O6500" s="145">
        <f>L6500-K6500</f>
        <v>-9.6880837905663295</v>
      </c>
      <c r="P6500">
        <f t="shared" si="609"/>
        <v>2.3958631214070532</v>
      </c>
      <c r="Q6500">
        <f>IF(O6500&gt;0, IF(Q6499+O6500*Variables!$B$5&lt;Variables!$B$4, Q6499+O6500*Variables!$B$5, Variables!$B$4), IF(Q6499&gt;-O6500, Q6499+O6500/Variables!$B$5, 0))</f>
        <v>0</v>
      </c>
      <c r="R6500">
        <f>IF(O6500&gt;0, 0, IF(Q6499&gt;-O6500, 0, -O6500 - Q6499*Variables!$B$5))</f>
        <v>7.2936866201986215</v>
      </c>
      <c r="S6500">
        <f t="shared" si="610"/>
        <v>1.8814794005464366</v>
      </c>
      <c r="T6500">
        <f t="shared" si="611"/>
        <v>0</v>
      </c>
    </row>
    <row r="6501" spans="1:20" x14ac:dyDescent="0.3">
      <c r="A6501" s="3">
        <f t="shared" si="606"/>
        <v>43371</v>
      </c>
      <c r="B6501">
        <v>9</v>
      </c>
      <c r="C6501">
        <v>28</v>
      </c>
      <c r="D6501">
        <v>20</v>
      </c>
      <c r="E6501">
        <v>1</v>
      </c>
      <c r="F6501" s="1">
        <f>VLOOKUP(A6501,Weather!$A$1:$E$366, 5)</f>
        <v>1</v>
      </c>
      <c r="G6501" s="1">
        <f>VLOOKUP(D6501, Fall!$A$1:$E$25, 2)</f>
        <v>428.57142857142799</v>
      </c>
      <c r="H6501" s="1">
        <f>VLOOKUP(D6501, Fall!$A$1:$E$25, 3)</f>
        <v>354.11608052009001</v>
      </c>
      <c r="I6501" s="1">
        <f>VLOOKUP(D6501, Fall!$A$1:$E$25, 5)</f>
        <v>263.15789473684202</v>
      </c>
      <c r="J6501" s="1">
        <f t="shared" si="607"/>
        <v>428.57142857142799</v>
      </c>
      <c r="K6501" s="47">
        <f t="shared" si="608"/>
        <v>8.0177245163307571</v>
      </c>
      <c r="L6501" s="48">
        <f>Solar!K6518/1000*Variables!$B$3</f>
        <v>0</v>
      </c>
      <c r="M6501">
        <f>IF(E6501=1, VLOOKUP(D6501, Sheet1!$A$2:$C$26, 2), Sheet1!$C$3)</f>
        <v>0.25796000000000002</v>
      </c>
      <c r="N6501" s="1">
        <f>'Electricity Rates'!$J$2</f>
        <v>0.24729999999999999</v>
      </c>
      <c r="O6501" s="145">
        <f>L6501-K6501</f>
        <v>-8.0177245163307571</v>
      </c>
      <c r="P6501">
        <f t="shared" si="609"/>
        <v>1.9827832728885961</v>
      </c>
      <c r="Q6501">
        <f>IF(O6501&gt;0, IF(Q6500+O6501*Variables!$B$5&lt;Variables!$B$4, Q6500+O6501*Variables!$B$5, Variables!$B$4), IF(Q6500&gt;-O6501, Q6500+O6501/Variables!$B$5, 0))</f>
        <v>0</v>
      </c>
      <c r="R6501">
        <f>IF(O6501&gt;0, 0, IF(Q6500&gt;-O6501, 0, -O6501 - Q6500*Variables!$B$5))</f>
        <v>8.0177245163307571</v>
      </c>
      <c r="S6501">
        <f t="shared" si="610"/>
        <v>2.0682522162326822</v>
      </c>
      <c r="T6501">
        <f t="shared" si="611"/>
        <v>0</v>
      </c>
    </row>
    <row r="6502" spans="1:20" x14ac:dyDescent="0.3">
      <c r="A6502" s="3">
        <f t="shared" si="606"/>
        <v>43371</v>
      </c>
      <c r="B6502">
        <v>9</v>
      </c>
      <c r="C6502">
        <v>28</v>
      </c>
      <c r="D6502">
        <v>21</v>
      </c>
      <c r="E6502">
        <v>1</v>
      </c>
      <c r="F6502" s="1">
        <f>VLOOKUP(A6502,Weather!$A$1:$E$366, 5)</f>
        <v>1</v>
      </c>
      <c r="G6502" s="1">
        <f>VLOOKUP(D6502, Fall!$A$1:$E$25, 2)</f>
        <v>366.07142857142799</v>
      </c>
      <c r="H6502" s="1">
        <f>VLOOKUP(D6502, Fall!$A$1:$E$25, 3)</f>
        <v>305.62638808916603</v>
      </c>
      <c r="I6502" s="1">
        <f>VLOOKUP(D6502, Fall!$A$1:$E$25, 5)</f>
        <v>271.929824561403</v>
      </c>
      <c r="J6502" s="1">
        <f t="shared" si="607"/>
        <v>366.07142857142799</v>
      </c>
      <c r="K6502" s="47">
        <f t="shared" si="608"/>
        <v>6.8484730243658545</v>
      </c>
      <c r="L6502" s="48">
        <f>Solar!K6519/1000*Variables!$B$3</f>
        <v>0</v>
      </c>
      <c r="M6502">
        <f>IF(E6502=1, VLOOKUP(D6502, Sheet1!$A$2:$C$26, 2), Sheet1!$C$3)</f>
        <v>0.25796000000000002</v>
      </c>
      <c r="N6502" s="1">
        <f>'Electricity Rates'!$J$2</f>
        <v>0.24729999999999999</v>
      </c>
      <c r="O6502" s="145">
        <f>L6502-K6502</f>
        <v>-6.8484730243658545</v>
      </c>
      <c r="P6502">
        <f t="shared" si="609"/>
        <v>1.6936273789256757</v>
      </c>
      <c r="Q6502">
        <f>IF(O6502&gt;0, IF(Q6501+O6502*Variables!$B$5&lt;Variables!$B$4, Q6501+O6502*Variables!$B$5, Variables!$B$4), IF(Q6501&gt;-O6502, Q6501+O6502/Variables!$B$5, 0))</f>
        <v>0</v>
      </c>
      <c r="R6502">
        <f>IF(O6502&gt;0, 0, IF(Q6501&gt;-O6502, 0, -O6502 - Q6501*Variables!$B$5))</f>
        <v>6.8484730243658545</v>
      </c>
      <c r="S6502">
        <f t="shared" si="610"/>
        <v>1.766632101365416</v>
      </c>
      <c r="T6502">
        <f t="shared" si="611"/>
        <v>0</v>
      </c>
    </row>
    <row r="6503" spans="1:20" x14ac:dyDescent="0.3">
      <c r="A6503" s="3">
        <f t="shared" si="606"/>
        <v>43371</v>
      </c>
      <c r="B6503">
        <v>9</v>
      </c>
      <c r="C6503">
        <v>28</v>
      </c>
      <c r="D6503">
        <v>22</v>
      </c>
      <c r="E6503">
        <v>1</v>
      </c>
      <c r="F6503" s="1">
        <f>VLOOKUP(A6503,Weather!$A$1:$E$366, 5)</f>
        <v>1</v>
      </c>
      <c r="G6503" s="1">
        <f>VLOOKUP(D6503, Fall!$A$1:$E$25, 2)</f>
        <v>330.35714285714198</v>
      </c>
      <c r="H6503" s="1">
        <f>VLOOKUP(D6503, Fall!$A$1:$E$25, 3)</f>
        <v>272.33281237147202</v>
      </c>
      <c r="I6503" s="1">
        <f>VLOOKUP(D6503, Fall!$A$1:$E$25, 5)</f>
        <v>254.385964912281</v>
      </c>
      <c r="J6503" s="1">
        <f t="shared" si="607"/>
        <v>330.35714285714198</v>
      </c>
      <c r="K6503" s="47">
        <f t="shared" si="608"/>
        <v>6.1803293146716172</v>
      </c>
      <c r="L6503" s="48">
        <f>Solar!K6520/1000*Variables!$B$3</f>
        <v>0</v>
      </c>
      <c r="M6503">
        <f>IF(E6503=1, VLOOKUP(D6503, Sheet1!$A$2:$C$26, 2), Sheet1!$C$3)</f>
        <v>0.18637999999999999</v>
      </c>
      <c r="N6503" s="1">
        <f>'Electricity Rates'!$J$2</f>
        <v>0.24729999999999999</v>
      </c>
      <c r="O6503" s="145">
        <f>L6503-K6503</f>
        <v>-6.1803293146716172</v>
      </c>
      <c r="P6503">
        <f t="shared" si="609"/>
        <v>1.5283954395182908</v>
      </c>
      <c r="Q6503">
        <f>IF(O6503&gt;0, IF(Q6502+O6503*Variables!$B$5&lt;Variables!$B$4, Q6502+O6503*Variables!$B$5, Variables!$B$4), IF(Q6502&gt;-O6503, Q6502+O6503/Variables!$B$5, 0))</f>
        <v>0</v>
      </c>
      <c r="R6503">
        <f>IF(O6503&gt;0, 0, IF(Q6502&gt;-O6503, 0, -O6503 - Q6502*Variables!$B$5))</f>
        <v>6.1803293146716172</v>
      </c>
      <c r="S6503">
        <f t="shared" si="610"/>
        <v>1.151889777668496</v>
      </c>
      <c r="T6503">
        <f t="shared" si="611"/>
        <v>0</v>
      </c>
    </row>
    <row r="6504" spans="1:20" x14ac:dyDescent="0.3">
      <c r="A6504" s="3">
        <f t="shared" si="606"/>
        <v>43371</v>
      </c>
      <c r="B6504">
        <v>9</v>
      </c>
      <c r="C6504">
        <v>28</v>
      </c>
      <c r="D6504">
        <v>23</v>
      </c>
      <c r="E6504">
        <v>1</v>
      </c>
      <c r="F6504" s="1">
        <f>VLOOKUP(A6504,Weather!$A$1:$E$366, 5)</f>
        <v>1</v>
      </c>
      <c r="G6504" s="1">
        <f>VLOOKUP(D6504, Fall!$A$1:$E$25, 2)</f>
        <v>303.57142857142799</v>
      </c>
      <c r="H6504" s="1">
        <f>VLOOKUP(D6504, Fall!$A$1:$E$25, 3)</f>
        <v>252.67335691371099</v>
      </c>
      <c r="I6504" s="1">
        <f>VLOOKUP(D6504, Fall!$A$1:$E$25, 5)</f>
        <v>254.385964912281</v>
      </c>
      <c r="J6504" s="1">
        <f t="shared" si="607"/>
        <v>303.57142857142799</v>
      </c>
      <c r="K6504" s="47">
        <f t="shared" si="608"/>
        <v>5.6792215324009501</v>
      </c>
      <c r="L6504" s="48">
        <f>Solar!K6521/1000*Variables!$B$3</f>
        <v>0</v>
      </c>
      <c r="M6504">
        <f>IF(E6504=1, VLOOKUP(D6504, Sheet1!$A$2:$C$26, 2), Sheet1!$C$3)</f>
        <v>0.18637999999999999</v>
      </c>
      <c r="N6504" s="1">
        <f>'Electricity Rates'!$J$2</f>
        <v>0.24729999999999999</v>
      </c>
      <c r="O6504" s="145">
        <f>L6504-K6504</f>
        <v>-5.6792215324009501</v>
      </c>
      <c r="P6504">
        <f t="shared" si="609"/>
        <v>1.4044714849627549</v>
      </c>
      <c r="Q6504">
        <f>IF(O6504&gt;0, IF(Q6503+O6504*Variables!$B$5&lt;Variables!$B$4, Q6503+O6504*Variables!$B$5, Variables!$B$4), IF(Q6503&gt;-O6504, Q6503+O6504/Variables!$B$5, 0))</f>
        <v>0</v>
      </c>
      <c r="R6504">
        <f>IF(O6504&gt;0, 0, IF(Q6503&gt;-O6504, 0, -O6504 - Q6503*Variables!$B$5))</f>
        <v>5.6792215324009501</v>
      </c>
      <c r="S6504">
        <f t="shared" si="610"/>
        <v>1.0584933092088891</v>
      </c>
      <c r="T6504">
        <f t="shared" si="611"/>
        <v>0</v>
      </c>
    </row>
    <row r="6505" spans="1:20" x14ac:dyDescent="0.3">
      <c r="A6505" s="3">
        <f t="shared" si="606"/>
        <v>43371</v>
      </c>
      <c r="B6505">
        <v>9</v>
      </c>
      <c r="C6505">
        <v>28</v>
      </c>
      <c r="D6505">
        <v>24</v>
      </c>
      <c r="E6505">
        <v>1</v>
      </c>
      <c r="F6505" s="1">
        <f>VLOOKUP(A6505,Weather!$A$1:$E$366, 5)</f>
        <v>1</v>
      </c>
      <c r="G6505" s="1">
        <f>VLOOKUP(D6505, Fall!$A$1:$E$25, 2)</f>
        <v>285.71428571428498</v>
      </c>
      <c r="H6505" s="1">
        <f>VLOOKUP(D6505, Fall!$A$1:$E$25, 3)</f>
        <v>237.47635107345499</v>
      </c>
      <c r="I6505" s="1">
        <f>VLOOKUP(D6505, Fall!$A$1:$E$25, 5)</f>
        <v>254.385964912281</v>
      </c>
      <c r="J6505" s="1">
        <f t="shared" si="607"/>
        <v>285.71428571428498</v>
      </c>
      <c r="K6505" s="47">
        <f t="shared" si="608"/>
        <v>5.3451496775538319</v>
      </c>
      <c r="L6505" s="48">
        <f>Solar!K6522/1000*Variables!$B$3</f>
        <v>0</v>
      </c>
      <c r="M6505">
        <f>IF(E6505=1, VLOOKUP(D6505, Sheet1!$A$2:$C$26, 2), Sheet1!$C$3)</f>
        <v>0.18637999999999999</v>
      </c>
      <c r="N6505" s="1">
        <f>'Electricity Rates'!$J$2</f>
        <v>0.24729999999999999</v>
      </c>
      <c r="O6505" s="145">
        <f>L6505-K6505</f>
        <v>-5.3451496775538319</v>
      </c>
      <c r="P6505">
        <f t="shared" si="609"/>
        <v>1.3218555152590625</v>
      </c>
      <c r="Q6505">
        <f>IF(O6505&gt;0, IF(Q6504+O6505*Variables!$B$5&lt;Variables!$B$4, Q6504+O6505*Variables!$B$5, Variables!$B$4), IF(Q6504&gt;-O6505, Q6504+O6505/Variables!$B$5, 0))</f>
        <v>0</v>
      </c>
      <c r="R6505">
        <f>IF(O6505&gt;0, 0, IF(Q6504&gt;-O6505, 0, -O6505 - Q6504*Variables!$B$5))</f>
        <v>5.3451496775538319</v>
      </c>
      <c r="S6505">
        <f t="shared" si="610"/>
        <v>0.99622899690248312</v>
      </c>
      <c r="T6505">
        <f t="shared" si="611"/>
        <v>0</v>
      </c>
    </row>
    <row r="6506" spans="1:20" x14ac:dyDescent="0.3">
      <c r="A6506" s="3">
        <f t="shared" si="606"/>
        <v>43372</v>
      </c>
      <c r="B6506">
        <v>9</v>
      </c>
      <c r="C6506">
        <v>29</v>
      </c>
      <c r="D6506">
        <v>1</v>
      </c>
      <c r="E6506">
        <v>0</v>
      </c>
      <c r="F6506" s="1">
        <f>VLOOKUP(A6506,Weather!$A$1:$E$366, 5)</f>
        <v>1</v>
      </c>
      <c r="G6506" s="1">
        <f>VLOOKUP(D6506, Fall!$A$1:$E$25, 2)</f>
        <v>276.78571428571399</v>
      </c>
      <c r="H6506" s="1">
        <f>VLOOKUP(D6506, Fall!$A$1:$E$25, 3)</f>
        <v>258.40056395394299</v>
      </c>
      <c r="I6506" s="1">
        <f>VLOOKUP(D6506, Fall!$A$1:$E$25, 5)</f>
        <v>254.385964912281</v>
      </c>
      <c r="J6506" s="1">
        <f t="shared" si="607"/>
        <v>254.385964912281</v>
      </c>
      <c r="K6506" s="47">
        <f t="shared" si="608"/>
        <v>4.7590587041378596</v>
      </c>
      <c r="L6506" s="48">
        <f>Solar!K6523/1000*Variables!$B$3</f>
        <v>0</v>
      </c>
      <c r="M6506">
        <f>IF(E6506=1, VLOOKUP(D6506, Sheet1!$A$2:$C$26, 2), Sheet1!$C$3)</f>
        <v>0.18637999999999999</v>
      </c>
      <c r="N6506" s="1">
        <f>'Electricity Rates'!$J$2</f>
        <v>0.24729999999999999</v>
      </c>
      <c r="O6506" s="145">
        <f>L6506-K6506</f>
        <v>-4.7590587041378596</v>
      </c>
      <c r="P6506">
        <f t="shared" si="609"/>
        <v>1.1769152175332926</v>
      </c>
      <c r="Q6506">
        <f>IF(O6506&gt;0, IF(Q6505+O6506*Variables!$B$5&lt;Variables!$B$4, Q6505+O6506*Variables!$B$5, Variables!$B$4), IF(Q6505&gt;-O6506, Q6505+O6506/Variables!$B$5, 0))</f>
        <v>0</v>
      </c>
      <c r="R6506">
        <f>IF(O6506&gt;0, 0, IF(Q6505&gt;-O6506, 0, -O6506 - Q6505*Variables!$B$5))</f>
        <v>4.7590587041378596</v>
      </c>
      <c r="S6506">
        <f t="shared" si="610"/>
        <v>0.88699336127721418</v>
      </c>
      <c r="T6506">
        <f t="shared" si="611"/>
        <v>0</v>
      </c>
    </row>
    <row r="6507" spans="1:20" x14ac:dyDescent="0.3">
      <c r="A6507" s="3">
        <f t="shared" si="606"/>
        <v>43372</v>
      </c>
      <c r="B6507">
        <v>9</v>
      </c>
      <c r="C6507">
        <v>29</v>
      </c>
      <c r="D6507">
        <v>2</v>
      </c>
      <c r="E6507">
        <v>0</v>
      </c>
      <c r="F6507" s="1">
        <f>VLOOKUP(A6507,Weather!$A$1:$E$366, 5)</f>
        <v>1</v>
      </c>
      <c r="G6507" s="1">
        <f>VLOOKUP(D6507, Fall!$A$1:$E$25, 2)</f>
        <v>272.32142857142799</v>
      </c>
      <c r="H6507" s="1">
        <f>VLOOKUP(D6507, Fall!$A$1:$E$25, 3)</f>
        <v>244.53669616981199</v>
      </c>
      <c r="I6507" s="1">
        <f>VLOOKUP(D6507, Fall!$A$1:$E$25, 5)</f>
        <v>254.385964912281</v>
      </c>
      <c r="J6507" s="1">
        <f t="shared" si="607"/>
        <v>254.385964912281</v>
      </c>
      <c r="K6507" s="47">
        <f t="shared" si="608"/>
        <v>4.7590587041378596</v>
      </c>
      <c r="L6507" s="48">
        <f>Solar!K6524/1000*Variables!$B$3</f>
        <v>0</v>
      </c>
      <c r="M6507">
        <f>IF(E6507=1, VLOOKUP(D6507, Sheet1!$A$2:$C$26, 2), Sheet1!$C$3)</f>
        <v>0.18637999999999999</v>
      </c>
      <c r="N6507" s="1">
        <f>'Electricity Rates'!$J$2</f>
        <v>0.24729999999999999</v>
      </c>
      <c r="O6507" s="145">
        <f>L6507-K6507</f>
        <v>-4.7590587041378596</v>
      </c>
      <c r="P6507">
        <f t="shared" si="609"/>
        <v>1.1769152175332926</v>
      </c>
      <c r="Q6507">
        <f>IF(O6507&gt;0, IF(Q6506+O6507*Variables!$B$5&lt;Variables!$B$4, Q6506+O6507*Variables!$B$5, Variables!$B$4), IF(Q6506&gt;-O6507, Q6506+O6507/Variables!$B$5, 0))</f>
        <v>0</v>
      </c>
      <c r="R6507">
        <f>IF(O6507&gt;0, 0, IF(Q6506&gt;-O6507, 0, -O6507 - Q6506*Variables!$B$5))</f>
        <v>4.7590587041378596</v>
      </c>
      <c r="S6507">
        <f t="shared" si="610"/>
        <v>0.88699336127721418</v>
      </c>
      <c r="T6507">
        <f t="shared" si="611"/>
        <v>0</v>
      </c>
    </row>
    <row r="6508" spans="1:20" x14ac:dyDescent="0.3">
      <c r="A6508" s="3">
        <f t="shared" si="606"/>
        <v>43372</v>
      </c>
      <c r="B6508">
        <v>9</v>
      </c>
      <c r="C6508">
        <v>29</v>
      </c>
      <c r="D6508">
        <v>3</v>
      </c>
      <c r="E6508">
        <v>0</v>
      </c>
      <c r="F6508" s="1">
        <f>VLOOKUP(A6508,Weather!$A$1:$E$366, 5)</f>
        <v>1</v>
      </c>
      <c r="G6508" s="1">
        <f>VLOOKUP(D6508, Fall!$A$1:$E$25, 2)</f>
        <v>272.32142857142799</v>
      </c>
      <c r="H6508" s="1">
        <f>VLOOKUP(D6508, Fall!$A$1:$E$25, 3)</f>
        <v>252.565207174747</v>
      </c>
      <c r="I6508" s="1">
        <f>VLOOKUP(D6508, Fall!$A$1:$E$25, 5)</f>
        <v>254.385964912281</v>
      </c>
      <c r="J6508" s="1">
        <f t="shared" si="607"/>
        <v>254.385964912281</v>
      </c>
      <c r="K6508" s="47">
        <f t="shared" si="608"/>
        <v>4.7590587041378596</v>
      </c>
      <c r="L6508" s="48">
        <f>Solar!K6525/1000*Variables!$B$3</f>
        <v>0</v>
      </c>
      <c r="M6508">
        <f>IF(E6508=1, VLOOKUP(D6508, Sheet1!$A$2:$C$26, 2), Sheet1!$C$3)</f>
        <v>0.18637999999999999</v>
      </c>
      <c r="N6508" s="1">
        <f>'Electricity Rates'!$J$2</f>
        <v>0.24729999999999999</v>
      </c>
      <c r="O6508" s="145">
        <f>L6508-K6508</f>
        <v>-4.7590587041378596</v>
      </c>
      <c r="P6508">
        <f t="shared" si="609"/>
        <v>1.1769152175332926</v>
      </c>
      <c r="Q6508">
        <f>IF(O6508&gt;0, IF(Q6507+O6508*Variables!$B$5&lt;Variables!$B$4, Q6507+O6508*Variables!$B$5, Variables!$B$4), IF(Q6507&gt;-O6508, Q6507+O6508/Variables!$B$5, 0))</f>
        <v>0</v>
      </c>
      <c r="R6508">
        <f>IF(O6508&gt;0, 0, IF(Q6507&gt;-O6508, 0, -O6508 - Q6507*Variables!$B$5))</f>
        <v>4.7590587041378596</v>
      </c>
      <c r="S6508">
        <f t="shared" si="610"/>
        <v>0.88699336127721418</v>
      </c>
      <c r="T6508">
        <f t="shared" si="611"/>
        <v>0</v>
      </c>
    </row>
    <row r="6509" spans="1:20" x14ac:dyDescent="0.3">
      <c r="A6509" s="3">
        <f t="shared" si="606"/>
        <v>43372</v>
      </c>
      <c r="B6509">
        <v>9</v>
      </c>
      <c r="C6509">
        <v>29</v>
      </c>
      <c r="D6509">
        <v>4</v>
      </c>
      <c r="E6509">
        <v>0</v>
      </c>
      <c r="F6509" s="1">
        <f>VLOOKUP(A6509,Weather!$A$1:$E$366, 5)</f>
        <v>1</v>
      </c>
      <c r="G6509" s="1">
        <f>VLOOKUP(D6509, Fall!$A$1:$E$25, 2)</f>
        <v>272.32142857142799</v>
      </c>
      <c r="H6509" s="1">
        <f>VLOOKUP(D6509, Fall!$A$1:$E$25, 3)</f>
        <v>267.50020564283898</v>
      </c>
      <c r="I6509" s="1">
        <f>VLOOKUP(D6509, Fall!$A$1:$E$25, 5)</f>
        <v>254.385964912281</v>
      </c>
      <c r="J6509" s="1">
        <f t="shared" si="607"/>
        <v>254.385964912281</v>
      </c>
      <c r="K6509" s="47">
        <f t="shared" si="608"/>
        <v>4.7590587041378596</v>
      </c>
      <c r="L6509" s="48">
        <f>Solar!K6526/1000*Variables!$B$3</f>
        <v>0</v>
      </c>
      <c r="M6509">
        <f>IF(E6509=1, VLOOKUP(D6509, Sheet1!$A$2:$C$26, 2), Sheet1!$C$3)</f>
        <v>0.18637999999999999</v>
      </c>
      <c r="N6509" s="1">
        <f>'Electricity Rates'!$J$2</f>
        <v>0.24729999999999999</v>
      </c>
      <c r="O6509" s="145">
        <f>L6509-K6509</f>
        <v>-4.7590587041378596</v>
      </c>
      <c r="P6509">
        <f t="shared" si="609"/>
        <v>1.1769152175332926</v>
      </c>
      <c r="Q6509">
        <f>IF(O6509&gt;0, IF(Q6508+O6509*Variables!$B$5&lt;Variables!$B$4, Q6508+O6509*Variables!$B$5, Variables!$B$4), IF(Q6508&gt;-O6509, Q6508+O6509/Variables!$B$5, 0))</f>
        <v>0</v>
      </c>
      <c r="R6509">
        <f>IF(O6509&gt;0, 0, IF(Q6508&gt;-O6509, 0, -O6509 - Q6508*Variables!$B$5))</f>
        <v>4.7590587041378596</v>
      </c>
      <c r="S6509">
        <f t="shared" si="610"/>
        <v>0.88699336127721418</v>
      </c>
      <c r="T6509">
        <f t="shared" si="611"/>
        <v>0</v>
      </c>
    </row>
    <row r="6510" spans="1:20" x14ac:dyDescent="0.3">
      <c r="A6510" s="3">
        <f t="shared" si="606"/>
        <v>43372</v>
      </c>
      <c r="B6510">
        <v>9</v>
      </c>
      <c r="C6510">
        <v>29</v>
      </c>
      <c r="D6510">
        <v>5</v>
      </c>
      <c r="E6510">
        <v>0</v>
      </c>
      <c r="F6510" s="1">
        <f>VLOOKUP(A6510,Weather!$A$1:$E$366, 5)</f>
        <v>1</v>
      </c>
      <c r="G6510" s="1">
        <f>VLOOKUP(D6510, Fall!$A$1:$E$25, 2)</f>
        <v>303.57142857142799</v>
      </c>
      <c r="H6510" s="1">
        <f>VLOOKUP(D6510, Fall!$A$1:$E$25, 3)</f>
        <v>277.41442782172697</v>
      </c>
      <c r="I6510" s="1">
        <f>VLOOKUP(D6510, Fall!$A$1:$E$25, 5)</f>
        <v>254.385964912281</v>
      </c>
      <c r="J6510" s="1">
        <f t="shared" si="607"/>
        <v>254.385964912281</v>
      </c>
      <c r="K6510" s="47">
        <f t="shared" si="608"/>
        <v>4.7590587041378596</v>
      </c>
      <c r="L6510" s="48">
        <f>Solar!K6527/1000*Variables!$B$3</f>
        <v>0</v>
      </c>
      <c r="M6510">
        <f>IF(E6510=1, VLOOKUP(D6510, Sheet1!$A$2:$C$26, 2), Sheet1!$C$3)</f>
        <v>0.18637999999999999</v>
      </c>
      <c r="N6510" s="1">
        <f>'Electricity Rates'!$J$2</f>
        <v>0.24729999999999999</v>
      </c>
      <c r="O6510" s="145">
        <f>L6510-K6510</f>
        <v>-4.7590587041378596</v>
      </c>
      <c r="P6510">
        <f t="shared" si="609"/>
        <v>1.1769152175332926</v>
      </c>
      <c r="Q6510">
        <f>IF(O6510&gt;0, IF(Q6509+O6510*Variables!$B$5&lt;Variables!$B$4, Q6509+O6510*Variables!$B$5, Variables!$B$4), IF(Q6509&gt;-O6510, Q6509+O6510/Variables!$B$5, 0))</f>
        <v>0</v>
      </c>
      <c r="R6510">
        <f>IF(O6510&gt;0, 0, IF(Q6509&gt;-O6510, 0, -O6510 - Q6509*Variables!$B$5))</f>
        <v>4.7590587041378596</v>
      </c>
      <c r="S6510">
        <f t="shared" si="610"/>
        <v>0.88699336127721418</v>
      </c>
      <c r="T6510">
        <f t="shared" si="611"/>
        <v>0</v>
      </c>
    </row>
    <row r="6511" spans="1:20" x14ac:dyDescent="0.3">
      <c r="A6511" s="3">
        <f t="shared" si="606"/>
        <v>43372</v>
      </c>
      <c r="B6511">
        <v>9</v>
      </c>
      <c r="C6511">
        <v>29</v>
      </c>
      <c r="D6511">
        <v>6</v>
      </c>
      <c r="E6511">
        <v>0</v>
      </c>
      <c r="F6511" s="1">
        <f>VLOOKUP(A6511,Weather!$A$1:$E$366, 5)</f>
        <v>1</v>
      </c>
      <c r="G6511" s="1">
        <f>VLOOKUP(D6511, Fall!$A$1:$E$25, 2)</f>
        <v>401.78571428571399</v>
      </c>
      <c r="H6511" s="1">
        <f>VLOOKUP(D6511, Fall!$A$1:$E$25, 3)</f>
        <v>309.98601628691301</v>
      </c>
      <c r="I6511" s="1">
        <f>VLOOKUP(D6511, Fall!$A$1:$E$25, 5)</f>
        <v>271.929824561403</v>
      </c>
      <c r="J6511" s="1">
        <f t="shared" si="607"/>
        <v>271.929824561403</v>
      </c>
      <c r="K6511" s="47">
        <f t="shared" si="608"/>
        <v>5.0872696492507998</v>
      </c>
      <c r="L6511" s="48">
        <f>Solar!K6528/1000*Variables!$B$3</f>
        <v>0</v>
      </c>
      <c r="M6511">
        <f>IF(E6511=1, VLOOKUP(D6511, Sheet1!$A$2:$C$26, 2), Sheet1!$C$3)</f>
        <v>0.18637999999999999</v>
      </c>
      <c r="N6511" s="1">
        <f>'Electricity Rates'!$J$2</f>
        <v>0.24729999999999999</v>
      </c>
      <c r="O6511" s="145">
        <f>L6511-K6511</f>
        <v>-5.0872696492507998</v>
      </c>
      <c r="P6511">
        <f t="shared" si="609"/>
        <v>1.2580817842597227</v>
      </c>
      <c r="Q6511">
        <f>IF(O6511&gt;0, IF(Q6510+O6511*Variables!$B$5&lt;Variables!$B$4, Q6510+O6511*Variables!$B$5, Variables!$B$4), IF(Q6510&gt;-O6511, Q6510+O6511/Variables!$B$5, 0))</f>
        <v>0</v>
      </c>
      <c r="R6511">
        <f>IF(O6511&gt;0, 0, IF(Q6510&gt;-O6511, 0, -O6511 - Q6510*Variables!$B$5))</f>
        <v>5.0872696492507998</v>
      </c>
      <c r="S6511">
        <f t="shared" si="610"/>
        <v>0.94816531722736397</v>
      </c>
      <c r="T6511">
        <f t="shared" si="611"/>
        <v>0</v>
      </c>
    </row>
    <row r="6512" spans="1:20" x14ac:dyDescent="0.3">
      <c r="A6512" s="3">
        <f t="shared" si="606"/>
        <v>43372</v>
      </c>
      <c r="B6512">
        <v>9</v>
      </c>
      <c r="C6512">
        <v>29</v>
      </c>
      <c r="D6512">
        <v>7</v>
      </c>
      <c r="E6512">
        <v>0</v>
      </c>
      <c r="F6512" s="1">
        <f>VLOOKUP(A6512,Weather!$A$1:$E$366, 5)</f>
        <v>1</v>
      </c>
      <c r="G6512" s="1">
        <f>VLOOKUP(D6512, Fall!$A$1:$E$25, 2)</f>
        <v>593.74999999999898</v>
      </c>
      <c r="H6512" s="1">
        <f>VLOOKUP(D6512, Fall!$A$1:$E$25, 3)</f>
        <v>390.39236653779699</v>
      </c>
      <c r="I6512" s="1">
        <f>VLOOKUP(D6512, Fall!$A$1:$E$25, 5)</f>
        <v>263.15789473684202</v>
      </c>
      <c r="J6512" s="1">
        <f t="shared" si="607"/>
        <v>263.15789473684202</v>
      </c>
      <c r="K6512" s="47">
        <f t="shared" si="608"/>
        <v>4.9231641766943302</v>
      </c>
      <c r="L6512" s="48">
        <f>Solar!K6529/1000*Variables!$B$3</f>
        <v>1.4789000000000001</v>
      </c>
      <c r="M6512">
        <f>IF(E6512=1, VLOOKUP(D6512, Sheet1!$A$2:$C$26, 2), Sheet1!$C$3)</f>
        <v>0.18637999999999999</v>
      </c>
      <c r="N6512" s="1">
        <f>'Electricity Rates'!$J$2</f>
        <v>0.24729999999999999</v>
      </c>
      <c r="O6512" s="145">
        <f>L6512-K6512</f>
        <v>-3.4442641766943298</v>
      </c>
      <c r="P6512">
        <f t="shared" si="609"/>
        <v>1.2174985008965078</v>
      </c>
      <c r="Q6512">
        <f>IF(O6512&gt;0, IF(Q6511+O6512*Variables!$B$5&lt;Variables!$B$4, Q6511+O6512*Variables!$B$5, Variables!$B$4), IF(Q6511&gt;-O6512, Q6511+O6512/Variables!$B$5, 0))</f>
        <v>0</v>
      </c>
      <c r="R6512">
        <f>IF(O6512&gt;0, 0, IF(Q6511&gt;-O6512, 0, -O6512 - Q6511*Variables!$B$5))</f>
        <v>3.4442641766943298</v>
      </c>
      <c r="S6512">
        <f t="shared" si="610"/>
        <v>0.6419419572522892</v>
      </c>
      <c r="T6512">
        <f t="shared" si="611"/>
        <v>0</v>
      </c>
    </row>
    <row r="6513" spans="1:20" x14ac:dyDescent="0.3">
      <c r="A6513" s="3">
        <f t="shared" si="606"/>
        <v>43372</v>
      </c>
      <c r="B6513">
        <v>9</v>
      </c>
      <c r="C6513">
        <v>29</v>
      </c>
      <c r="D6513">
        <v>8</v>
      </c>
      <c r="E6513">
        <v>0</v>
      </c>
      <c r="F6513" s="1">
        <f>VLOOKUP(A6513,Weather!$A$1:$E$366, 5)</f>
        <v>1</v>
      </c>
      <c r="G6513" s="1">
        <f>VLOOKUP(D6513, Fall!$A$1:$E$25, 2)</f>
        <v>866.07142857142799</v>
      </c>
      <c r="H6513" s="1">
        <f>VLOOKUP(D6513, Fall!$A$1:$E$25, 3)</f>
        <v>561.61059471909198</v>
      </c>
      <c r="I6513" s="1">
        <f>VLOOKUP(D6513, Fall!$A$1:$E$25, 5)</f>
        <v>271.929824561403</v>
      </c>
      <c r="J6513" s="1">
        <f t="shared" si="607"/>
        <v>271.929824561403</v>
      </c>
      <c r="K6513" s="47">
        <f t="shared" si="608"/>
        <v>5.0872696492507998</v>
      </c>
      <c r="L6513" s="48">
        <f>Solar!K6530/1000*Variables!$B$3</f>
        <v>8.8648500000000006</v>
      </c>
      <c r="M6513">
        <f>IF(E6513=1, VLOOKUP(D6513, Sheet1!$A$2:$C$26, 2), Sheet1!$C$3)</f>
        <v>0.18637999999999999</v>
      </c>
      <c r="N6513" s="1">
        <f>'Electricity Rates'!$J$2</f>
        <v>0.24729999999999999</v>
      </c>
      <c r="O6513" s="145">
        <f>L6513-K6513</f>
        <v>3.7775803507492007</v>
      </c>
      <c r="P6513">
        <f t="shared" si="609"/>
        <v>1.2580817842597227</v>
      </c>
      <c r="Q6513">
        <f>IF(O6513&gt;0, IF(Q6512+O6513*Variables!$B$5&lt;Variables!$B$4, Q6512+O6513*Variables!$B$5, Variables!$B$4), IF(Q6512&gt;-O6513, Q6512+O6513/Variables!$B$5, 0))</f>
        <v>3.5509255297042484</v>
      </c>
      <c r="R6513">
        <f>IF(O6513&gt;0, 0, IF(Q6512&gt;-O6513, 0, -O6513 - Q6512*Variables!$B$5))</f>
        <v>0</v>
      </c>
      <c r="S6513">
        <f t="shared" si="610"/>
        <v>0</v>
      </c>
      <c r="T6513">
        <f t="shared" si="611"/>
        <v>0</v>
      </c>
    </row>
    <row r="6514" spans="1:20" x14ac:dyDescent="0.3">
      <c r="A6514" s="3">
        <f t="shared" si="606"/>
        <v>43372</v>
      </c>
      <c r="B6514">
        <v>9</v>
      </c>
      <c r="C6514">
        <v>29</v>
      </c>
      <c r="D6514">
        <v>9</v>
      </c>
      <c r="E6514">
        <v>0</v>
      </c>
      <c r="F6514" s="1">
        <f>VLOOKUP(A6514,Weather!$A$1:$E$366, 5)</f>
        <v>1</v>
      </c>
      <c r="G6514" s="1">
        <f>VLOOKUP(D6514, Fall!$A$1:$E$25, 2)</f>
        <v>1080.3571428571399</v>
      </c>
      <c r="H6514" s="1">
        <f>VLOOKUP(D6514, Fall!$A$1:$E$25, 3)</f>
        <v>760.17932055605797</v>
      </c>
      <c r="I6514" s="1">
        <f>VLOOKUP(D6514, Fall!$A$1:$E$25, 5)</f>
        <v>311.40350877192998</v>
      </c>
      <c r="J6514" s="1">
        <f t="shared" si="607"/>
        <v>311.40350877192998</v>
      </c>
      <c r="K6514" s="47">
        <f t="shared" si="608"/>
        <v>5.8257442757549622</v>
      </c>
      <c r="L6514" s="48">
        <f>Solar!K6531/1000*Variables!$B$3</f>
        <v>18.72345</v>
      </c>
      <c r="M6514">
        <f>IF(E6514=1, VLOOKUP(D6514, Sheet1!$A$2:$C$26, 2), Sheet1!$C$3)</f>
        <v>0.18637999999999999</v>
      </c>
      <c r="N6514" s="1">
        <f>'Electricity Rates'!$J$2</f>
        <v>0.24729999999999999</v>
      </c>
      <c r="O6514" s="145">
        <f>L6514-K6514</f>
        <v>12.897705724245037</v>
      </c>
      <c r="P6514">
        <f t="shared" si="609"/>
        <v>1.4407065593942021</v>
      </c>
      <c r="Q6514">
        <f>IF(O6514&gt;0, IF(Q6513+O6514*Variables!$B$5&lt;Variables!$B$4, Q6513+O6514*Variables!$B$5, Variables!$B$4), IF(Q6513&gt;-O6514, Q6513+O6514/Variables!$B$5, 0))</f>
        <v>15.674768910494583</v>
      </c>
      <c r="R6514">
        <f>IF(O6514&gt;0, 0, IF(Q6513&gt;-O6514, 0, -O6514 - Q6513*Variables!$B$5))</f>
        <v>0</v>
      </c>
      <c r="S6514">
        <f t="shared" si="610"/>
        <v>0</v>
      </c>
      <c r="T6514">
        <f t="shared" si="611"/>
        <v>0</v>
      </c>
    </row>
    <row r="6515" spans="1:20" x14ac:dyDescent="0.3">
      <c r="A6515" s="3">
        <f t="shared" si="606"/>
        <v>43372</v>
      </c>
      <c r="B6515">
        <v>9</v>
      </c>
      <c r="C6515">
        <v>29</v>
      </c>
      <c r="D6515">
        <v>10</v>
      </c>
      <c r="E6515">
        <v>0</v>
      </c>
      <c r="F6515" s="1">
        <f>VLOOKUP(A6515,Weather!$A$1:$E$366, 5)</f>
        <v>1</v>
      </c>
      <c r="G6515" s="1">
        <f>VLOOKUP(D6515, Fall!$A$1:$E$25, 2)</f>
        <v>1205.3571428571399</v>
      </c>
      <c r="H6515" s="1">
        <f>VLOOKUP(D6515, Fall!$A$1:$E$25, 3)</f>
        <v>904.12930821748796</v>
      </c>
      <c r="I6515" s="1">
        <f>VLOOKUP(D6515, Fall!$A$1:$E$25, 5)</f>
        <v>359.64912280701702</v>
      </c>
      <c r="J6515" s="1">
        <f t="shared" si="607"/>
        <v>359.64912280701702</v>
      </c>
      <c r="K6515" s="47">
        <f t="shared" si="608"/>
        <v>6.7283243748155765</v>
      </c>
      <c r="L6515" s="48">
        <f>Solar!K6532/1000*Variables!$B$3</f>
        <v>26.6692</v>
      </c>
      <c r="M6515">
        <f>IF(E6515=1, VLOOKUP(D6515, Sheet1!$A$2:$C$26, 2), Sheet1!$C$3)</f>
        <v>0.18637999999999999</v>
      </c>
      <c r="N6515" s="1">
        <f>'Electricity Rates'!$J$2</f>
        <v>0.24729999999999999</v>
      </c>
      <c r="O6515" s="145">
        <f>L6515-K6515</f>
        <v>19.940875625184425</v>
      </c>
      <c r="P6515">
        <f t="shared" si="609"/>
        <v>1.663914617891892</v>
      </c>
      <c r="Q6515">
        <f>IF(O6515&gt;0, IF(Q6514+O6515*Variables!$B$5&lt;Variables!$B$4, Q6514+O6515*Variables!$B$5, Variables!$B$4), IF(Q6514&gt;-O6515, Q6514+O6515/Variables!$B$5, 0))</f>
        <v>34.419191998167939</v>
      </c>
      <c r="R6515">
        <f>IF(O6515&gt;0, 0, IF(Q6514&gt;-O6515, 0, -O6515 - Q6514*Variables!$B$5))</f>
        <v>0</v>
      </c>
      <c r="S6515">
        <f t="shared" si="610"/>
        <v>0</v>
      </c>
      <c r="T6515">
        <f t="shared" si="611"/>
        <v>0</v>
      </c>
    </row>
    <row r="6516" spans="1:20" x14ac:dyDescent="0.3">
      <c r="A6516" s="3">
        <f t="shared" si="606"/>
        <v>43372</v>
      </c>
      <c r="B6516">
        <v>9</v>
      </c>
      <c r="C6516">
        <v>29</v>
      </c>
      <c r="D6516">
        <v>11</v>
      </c>
      <c r="E6516">
        <v>0</v>
      </c>
      <c r="F6516" s="1">
        <f>VLOOKUP(A6516,Weather!$A$1:$E$366, 5)</f>
        <v>1</v>
      </c>
      <c r="G6516" s="1">
        <f>VLOOKUP(D6516, Fall!$A$1:$E$25, 2)</f>
        <v>1290.17857142857</v>
      </c>
      <c r="H6516" s="1">
        <f>VLOOKUP(D6516, Fall!$A$1:$E$25, 3)</f>
        <v>975.19947355433101</v>
      </c>
      <c r="I6516" s="1">
        <f>VLOOKUP(D6516, Fall!$A$1:$E$25, 5)</f>
        <v>377.19298245613999</v>
      </c>
      <c r="J6516" s="1">
        <f t="shared" si="607"/>
        <v>377.19298245613999</v>
      </c>
      <c r="K6516" s="47">
        <f t="shared" si="608"/>
        <v>7.0565353199285354</v>
      </c>
      <c r="L6516" s="48">
        <f>Solar!K6533/1000*Variables!$B$3</f>
        <v>31.297449999999998</v>
      </c>
      <c r="M6516">
        <f>IF(E6516=1, VLOOKUP(D6516, Sheet1!$A$2:$C$26, 2), Sheet1!$C$3)</f>
        <v>0.18637999999999999</v>
      </c>
      <c r="N6516" s="1">
        <f>'Electricity Rates'!$J$2</f>
        <v>0.24729999999999999</v>
      </c>
      <c r="O6516" s="145">
        <f>L6516-K6516</f>
        <v>24.240914680071462</v>
      </c>
      <c r="P6516">
        <f t="shared" si="609"/>
        <v>1.7450811846183267</v>
      </c>
      <c r="Q6516">
        <f>IF(O6516&gt;0, IF(Q6515+O6516*Variables!$B$5&lt;Variables!$B$4, Q6515+O6516*Variables!$B$5, Variables!$B$4), IF(Q6515&gt;-O6516, Q6515+O6516/Variables!$B$5, 0))</f>
        <v>57.20565179743511</v>
      </c>
      <c r="R6516">
        <f>IF(O6516&gt;0, 0, IF(Q6515&gt;-O6516, 0, -O6516 - Q6515*Variables!$B$5))</f>
        <v>0</v>
      </c>
      <c r="S6516">
        <f t="shared" si="610"/>
        <v>0</v>
      </c>
      <c r="T6516">
        <f t="shared" si="611"/>
        <v>0</v>
      </c>
    </row>
    <row r="6517" spans="1:20" x14ac:dyDescent="0.3">
      <c r="A6517" s="3">
        <f t="shared" si="606"/>
        <v>43372</v>
      </c>
      <c r="B6517">
        <v>9</v>
      </c>
      <c r="C6517">
        <v>29</v>
      </c>
      <c r="D6517">
        <v>12</v>
      </c>
      <c r="E6517">
        <v>0</v>
      </c>
      <c r="F6517" s="1">
        <f>VLOOKUP(A6517,Weather!$A$1:$E$366, 5)</f>
        <v>1</v>
      </c>
      <c r="G6517" s="1">
        <f>VLOOKUP(D6517, Fall!$A$1:$E$25, 2)</f>
        <v>1366.07142857142</v>
      </c>
      <c r="H6517" s="1">
        <f>VLOOKUP(D6517, Fall!$A$1:$E$25, 3)</f>
        <v>996.442378876367</v>
      </c>
      <c r="I6517" s="1">
        <f>VLOOKUP(D6517, Fall!$A$1:$E$25, 5)</f>
        <v>368.42105263157799</v>
      </c>
      <c r="J6517" s="1">
        <f t="shared" si="607"/>
        <v>368.42105263157799</v>
      </c>
      <c r="K6517" s="47">
        <f t="shared" si="608"/>
        <v>6.8924298473720462</v>
      </c>
      <c r="L6517" s="48">
        <f>Solar!K6534/1000*Variables!$B$3</f>
        <v>34.329799999999999</v>
      </c>
      <c r="M6517">
        <f>IF(E6517=1, VLOOKUP(D6517, Sheet1!$A$2:$C$26, 2), Sheet1!$C$3)</f>
        <v>0.18637999999999999</v>
      </c>
      <c r="N6517" s="1">
        <f>'Electricity Rates'!$J$2</f>
        <v>0.24729999999999999</v>
      </c>
      <c r="O6517" s="145">
        <f>L6517-K6517</f>
        <v>27.437370152627953</v>
      </c>
      <c r="P6517">
        <f t="shared" si="609"/>
        <v>1.7044979012551069</v>
      </c>
      <c r="Q6517">
        <f>IF(O6517&gt;0, IF(Q6516+O6517*Variables!$B$5&lt;Variables!$B$4, Q6516+O6517*Variables!$B$5, Variables!$B$4), IF(Q6516&gt;-O6517, Q6516+O6517/Variables!$B$5, 0))</f>
        <v>82.996779740905382</v>
      </c>
      <c r="R6517">
        <f>IF(O6517&gt;0, 0, IF(Q6516&gt;-O6517, 0, -O6517 - Q6516*Variables!$B$5))</f>
        <v>0</v>
      </c>
      <c r="S6517">
        <f t="shared" si="610"/>
        <v>0</v>
      </c>
      <c r="T6517">
        <f t="shared" si="611"/>
        <v>0</v>
      </c>
    </row>
    <row r="6518" spans="1:20" x14ac:dyDescent="0.3">
      <c r="A6518" s="3">
        <f t="shared" si="606"/>
        <v>43372</v>
      </c>
      <c r="B6518">
        <v>9</v>
      </c>
      <c r="C6518">
        <v>29</v>
      </c>
      <c r="D6518">
        <v>13</v>
      </c>
      <c r="E6518">
        <v>0</v>
      </c>
      <c r="F6518" s="1">
        <f>VLOOKUP(A6518,Weather!$A$1:$E$366, 5)</f>
        <v>1</v>
      </c>
      <c r="G6518" s="1">
        <f>VLOOKUP(D6518, Fall!$A$1:$E$25, 2)</f>
        <v>1446.42857142857</v>
      </c>
      <c r="H6518" s="1">
        <f>VLOOKUP(D6518, Fall!$A$1:$E$25, 3)</f>
        <v>1031.4839187299399</v>
      </c>
      <c r="I6518" s="1">
        <f>VLOOKUP(D6518, Fall!$A$1:$E$25, 5)</f>
        <v>350.87719298245599</v>
      </c>
      <c r="J6518" s="1">
        <f t="shared" si="607"/>
        <v>350.87719298245599</v>
      </c>
      <c r="K6518" s="47">
        <f t="shared" si="608"/>
        <v>6.564218902259106</v>
      </c>
      <c r="L6518" s="48">
        <f>Solar!K6535/1000*Variables!$B$3</f>
        <v>35.813850000000002</v>
      </c>
      <c r="M6518">
        <f>IF(E6518=1, VLOOKUP(D6518, Sheet1!$A$2:$C$26, 2), Sheet1!$C$3)</f>
        <v>0.18637999999999999</v>
      </c>
      <c r="N6518" s="1">
        <f>'Electricity Rates'!$J$2</f>
        <v>0.24729999999999999</v>
      </c>
      <c r="O6518" s="145">
        <f>L6518-K6518</f>
        <v>29.249631097740895</v>
      </c>
      <c r="P6518">
        <f t="shared" si="609"/>
        <v>1.6233313345286768</v>
      </c>
      <c r="Q6518">
        <f>IF(O6518&gt;0, IF(Q6517+O6518*Variables!$B$5&lt;Variables!$B$4, Q6517+O6518*Variables!$B$5, Variables!$B$4), IF(Q6517&gt;-O6518, Q6517+O6518/Variables!$B$5, 0))</f>
        <v>100</v>
      </c>
      <c r="R6518">
        <f>IF(O6518&gt;0, 0, IF(Q6517&gt;-O6518, 0, -O6518 - Q6517*Variables!$B$5))</f>
        <v>0</v>
      </c>
      <c r="S6518">
        <f t="shared" si="610"/>
        <v>0</v>
      </c>
      <c r="T6518">
        <f t="shared" si="611"/>
        <v>0</v>
      </c>
    </row>
    <row r="6519" spans="1:20" x14ac:dyDescent="0.3">
      <c r="A6519" s="3">
        <f t="shared" si="606"/>
        <v>43372</v>
      </c>
      <c r="B6519">
        <v>9</v>
      </c>
      <c r="C6519">
        <v>29</v>
      </c>
      <c r="D6519">
        <v>14</v>
      </c>
      <c r="E6519">
        <v>0</v>
      </c>
      <c r="F6519" s="1">
        <f>VLOOKUP(A6519,Weather!$A$1:$E$366, 5)</f>
        <v>1</v>
      </c>
      <c r="G6519" s="1">
        <f>VLOOKUP(D6519, Fall!$A$1:$E$25, 2)</f>
        <v>1482.1428571428501</v>
      </c>
      <c r="H6519" s="1">
        <f>VLOOKUP(D6519, Fall!$A$1:$E$25, 3)</f>
        <v>1052.56230978037</v>
      </c>
      <c r="I6519" s="1">
        <f>VLOOKUP(D6519, Fall!$A$1:$E$25, 5)</f>
        <v>342.105263157894</v>
      </c>
      <c r="J6519" s="1">
        <f t="shared" si="607"/>
        <v>342.105263157894</v>
      </c>
      <c r="K6519" s="47">
        <f t="shared" si="608"/>
        <v>6.4001134297026177</v>
      </c>
      <c r="L6519" s="48">
        <f>Solar!K6536/1000*Variables!$B$3</f>
        <v>31.5624</v>
      </c>
      <c r="M6519">
        <f>IF(E6519=1, VLOOKUP(D6519, Sheet1!$A$2:$C$26, 2), Sheet1!$C$3)</f>
        <v>0.18637999999999999</v>
      </c>
      <c r="N6519" s="1">
        <f>'Electricity Rates'!$J$2</f>
        <v>0.24729999999999999</v>
      </c>
      <c r="O6519" s="145">
        <f>L6519-K6519</f>
        <v>25.162286570297383</v>
      </c>
      <c r="P6519">
        <f t="shared" si="609"/>
        <v>1.5827480511654572</v>
      </c>
      <c r="Q6519">
        <f>IF(O6519&gt;0, IF(Q6518+O6519*Variables!$B$5&lt;Variables!$B$4, Q6518+O6519*Variables!$B$5, Variables!$B$4), IF(Q6518&gt;-O6519, Q6518+O6519/Variables!$B$5, 0))</f>
        <v>100</v>
      </c>
      <c r="R6519">
        <f>IF(O6519&gt;0, 0, IF(Q6518&gt;-O6519, 0, -O6519 - Q6518*Variables!$B$5))</f>
        <v>0</v>
      </c>
      <c r="S6519">
        <f t="shared" si="610"/>
        <v>0</v>
      </c>
      <c r="T6519">
        <f t="shared" si="611"/>
        <v>0</v>
      </c>
    </row>
    <row r="6520" spans="1:20" x14ac:dyDescent="0.3">
      <c r="A6520" s="3">
        <f t="shared" si="606"/>
        <v>43372</v>
      </c>
      <c r="B6520">
        <v>9</v>
      </c>
      <c r="C6520">
        <v>29</v>
      </c>
      <c r="D6520">
        <v>15</v>
      </c>
      <c r="E6520">
        <v>0</v>
      </c>
      <c r="F6520" s="1">
        <f>VLOOKUP(A6520,Weather!$A$1:$E$366, 5)</f>
        <v>1</v>
      </c>
      <c r="G6520" s="1">
        <f>VLOOKUP(D6520, Fall!$A$1:$E$25, 2)</f>
        <v>1437.5</v>
      </c>
      <c r="H6520" s="1">
        <f>VLOOKUP(D6520, Fall!$A$1:$E$25, 3)</f>
        <v>1060.00658057086</v>
      </c>
      <c r="I6520" s="1">
        <f>VLOOKUP(D6520, Fall!$A$1:$E$25, 5)</f>
        <v>328.94736842105198</v>
      </c>
      <c r="J6520" s="1">
        <f t="shared" si="607"/>
        <v>328.94736842105198</v>
      </c>
      <c r="K6520" s="47">
        <f t="shared" si="608"/>
        <v>6.1539552208679025</v>
      </c>
      <c r="L6520" s="48">
        <f>Solar!K6537/1000*Variables!$B$3</f>
        <v>24.285400000000003</v>
      </c>
      <c r="M6520">
        <f>IF(E6520=1, VLOOKUP(D6520, Sheet1!$A$2:$C$26, 2), Sheet1!$C$3)</f>
        <v>0.18637999999999999</v>
      </c>
      <c r="N6520" s="1">
        <f>'Electricity Rates'!$J$2</f>
        <v>0.24729999999999999</v>
      </c>
      <c r="O6520" s="145">
        <f>L6520-K6520</f>
        <v>18.131444779132099</v>
      </c>
      <c r="P6520">
        <f t="shared" si="609"/>
        <v>1.5218731261206322</v>
      </c>
      <c r="Q6520">
        <f>IF(O6520&gt;0, IF(Q6519+O6520*Variables!$B$5&lt;Variables!$B$4, Q6519+O6520*Variables!$B$5, Variables!$B$4), IF(Q6519&gt;-O6520, Q6519+O6520/Variables!$B$5, 0))</f>
        <v>100</v>
      </c>
      <c r="R6520">
        <f>IF(O6520&gt;0, 0, IF(Q6519&gt;-O6520, 0, -O6520 - Q6519*Variables!$B$5))</f>
        <v>0</v>
      </c>
      <c r="S6520">
        <f t="shared" si="610"/>
        <v>0</v>
      </c>
      <c r="T6520">
        <f t="shared" si="611"/>
        <v>0</v>
      </c>
    </row>
    <row r="6521" spans="1:20" x14ac:dyDescent="0.3">
      <c r="A6521" s="3">
        <f t="shared" si="606"/>
        <v>43372</v>
      </c>
      <c r="B6521">
        <v>9</v>
      </c>
      <c r="C6521">
        <v>29</v>
      </c>
      <c r="D6521">
        <v>16</v>
      </c>
      <c r="E6521">
        <v>0</v>
      </c>
      <c r="F6521" s="1">
        <f>VLOOKUP(A6521,Weather!$A$1:$E$366, 5)</f>
        <v>1</v>
      </c>
      <c r="G6521" s="1">
        <f>VLOOKUP(D6521, Fall!$A$1:$E$25, 2)</f>
        <v>1348.2142857142801</v>
      </c>
      <c r="H6521" s="1">
        <f>VLOOKUP(D6521, Fall!$A$1:$E$25, 3)</f>
        <v>1003.98947108661</v>
      </c>
      <c r="I6521" s="1">
        <f>VLOOKUP(D6521, Fall!$A$1:$E$25, 5)</f>
        <v>298.24561403508801</v>
      </c>
      <c r="J6521" s="1">
        <f t="shared" si="607"/>
        <v>298.24561403508801</v>
      </c>
      <c r="K6521" s="47">
        <f t="shared" si="608"/>
        <v>5.5795860669202471</v>
      </c>
      <c r="L6521" s="48">
        <f>Solar!K6538/1000*Variables!$B$3</f>
        <v>18.2151</v>
      </c>
      <c r="M6521">
        <f>IF(E6521=1, VLOOKUP(D6521, Sheet1!$A$2:$C$26, 2), Sheet1!$C$3)</f>
        <v>0.18637999999999999</v>
      </c>
      <c r="N6521" s="1">
        <f>'Electricity Rates'!$J$2</f>
        <v>0.24729999999999999</v>
      </c>
      <c r="O6521" s="145">
        <f>L6521-K6521</f>
        <v>12.635513933079753</v>
      </c>
      <c r="P6521">
        <f t="shared" si="609"/>
        <v>1.3798316343493771</v>
      </c>
      <c r="Q6521">
        <f>IF(O6521&gt;0, IF(Q6520+O6521*Variables!$B$5&lt;Variables!$B$4, Q6520+O6521*Variables!$B$5, Variables!$B$4), IF(Q6520&gt;-O6521, Q6520+O6521/Variables!$B$5, 0))</f>
        <v>100</v>
      </c>
      <c r="R6521">
        <f>IF(O6521&gt;0, 0, IF(Q6520&gt;-O6521, 0, -O6521 - Q6520*Variables!$B$5))</f>
        <v>0</v>
      </c>
      <c r="S6521">
        <f t="shared" si="610"/>
        <v>0</v>
      </c>
      <c r="T6521">
        <f t="shared" si="611"/>
        <v>0</v>
      </c>
    </row>
    <row r="6522" spans="1:20" x14ac:dyDescent="0.3">
      <c r="A6522" s="3">
        <f t="shared" si="606"/>
        <v>43372</v>
      </c>
      <c r="B6522">
        <v>9</v>
      </c>
      <c r="C6522">
        <v>29</v>
      </c>
      <c r="D6522">
        <v>17</v>
      </c>
      <c r="E6522">
        <v>0</v>
      </c>
      <c r="F6522" s="1">
        <f>VLOOKUP(A6522,Weather!$A$1:$E$366, 5)</f>
        <v>1</v>
      </c>
      <c r="G6522" s="1">
        <f>VLOOKUP(D6522, Fall!$A$1:$E$25, 2)</f>
        <v>1080.3571428571399</v>
      </c>
      <c r="H6522" s="1">
        <f>VLOOKUP(D6522, Fall!$A$1:$E$25, 3)</f>
        <v>794.90091642515802</v>
      </c>
      <c r="I6522" s="1">
        <f>VLOOKUP(D6522, Fall!$A$1:$E$25, 5)</f>
        <v>263.15789473684202</v>
      </c>
      <c r="J6522" s="1">
        <f t="shared" si="607"/>
        <v>263.15789473684202</v>
      </c>
      <c r="K6522" s="47">
        <f t="shared" si="608"/>
        <v>4.9231641766943302</v>
      </c>
      <c r="L6522" s="48">
        <f>Solar!K6539/1000*Variables!$B$3</f>
        <v>8.3867999999999991</v>
      </c>
      <c r="M6522">
        <f>IF(E6522=1, VLOOKUP(D6522, Sheet1!$A$2:$C$26, 2), Sheet1!$C$3)</f>
        <v>0.18637999999999999</v>
      </c>
      <c r="N6522" s="1">
        <f>'Electricity Rates'!$J$2</f>
        <v>0.24729999999999999</v>
      </c>
      <c r="O6522" s="145">
        <f>L6522-K6522</f>
        <v>3.463635823305669</v>
      </c>
      <c r="P6522">
        <f t="shared" si="609"/>
        <v>1.2174985008965078</v>
      </c>
      <c r="Q6522">
        <f>IF(O6522&gt;0, IF(Q6521+O6522*Variables!$B$5&lt;Variables!$B$4, Q6521+O6522*Variables!$B$5, Variables!$B$4), IF(Q6521&gt;-O6522, Q6521+O6522/Variables!$B$5, 0))</f>
        <v>100</v>
      </c>
      <c r="R6522">
        <f>IF(O6522&gt;0, 0, IF(Q6521&gt;-O6522, 0, -O6522 - Q6521*Variables!$B$5))</f>
        <v>0</v>
      </c>
      <c r="S6522">
        <f t="shared" si="610"/>
        <v>0</v>
      </c>
      <c r="T6522">
        <f t="shared" si="611"/>
        <v>0</v>
      </c>
    </row>
    <row r="6523" spans="1:20" x14ac:dyDescent="0.3">
      <c r="A6523" s="3">
        <f t="shared" si="606"/>
        <v>43372</v>
      </c>
      <c r="B6523">
        <v>9</v>
      </c>
      <c r="C6523">
        <v>29</v>
      </c>
      <c r="D6523">
        <v>18</v>
      </c>
      <c r="E6523">
        <v>0</v>
      </c>
      <c r="F6523" s="1">
        <f>VLOOKUP(A6523,Weather!$A$1:$E$366, 5)</f>
        <v>1</v>
      </c>
      <c r="G6523" s="1">
        <f>VLOOKUP(D6523, Fall!$A$1:$E$25, 2)</f>
        <v>678.57142857142799</v>
      </c>
      <c r="H6523" s="1">
        <f>VLOOKUP(D6523, Fall!$A$1:$E$25, 3)</f>
        <v>583.61400485626905</v>
      </c>
      <c r="I6523" s="1">
        <f>VLOOKUP(D6523, Fall!$A$1:$E$25, 5)</f>
        <v>280.70175438596499</v>
      </c>
      <c r="J6523" s="1">
        <f t="shared" si="607"/>
        <v>280.70175438596499</v>
      </c>
      <c r="K6523" s="47">
        <f t="shared" si="608"/>
        <v>5.251375121807289</v>
      </c>
      <c r="L6523" s="48">
        <f>Solar!K6540/1000*Variables!$B$3</f>
        <v>1.1771</v>
      </c>
      <c r="M6523">
        <f>IF(E6523=1, VLOOKUP(D6523, Sheet1!$A$2:$C$26, 2), Sheet1!$C$3)</f>
        <v>0.18637999999999999</v>
      </c>
      <c r="N6523" s="1">
        <f>'Electricity Rates'!$J$2</f>
        <v>0.24729999999999999</v>
      </c>
      <c r="O6523" s="145">
        <f>L6523-K6523</f>
        <v>-4.0742751218072888</v>
      </c>
      <c r="P6523">
        <f t="shared" si="609"/>
        <v>1.2986650676229425</v>
      </c>
      <c r="Q6523">
        <f>IF(O6523&gt;0, IF(Q6522+O6523*Variables!$B$5&lt;Variables!$B$4, Q6522+O6523*Variables!$B$5, Variables!$B$4), IF(Q6522&gt;-O6523, Q6522+O6523/Variables!$B$5, 0))</f>
        <v>95.665664764034801</v>
      </c>
      <c r="R6523">
        <f>IF(O6523&gt;0, 0, IF(Q6522&gt;-O6523, 0, -O6523 - Q6522*Variables!$B$5))</f>
        <v>0</v>
      </c>
      <c r="S6523">
        <f t="shared" si="610"/>
        <v>0</v>
      </c>
      <c r="T6523">
        <f t="shared" si="611"/>
        <v>0</v>
      </c>
    </row>
    <row r="6524" spans="1:20" x14ac:dyDescent="0.3">
      <c r="A6524" s="3">
        <f t="shared" si="606"/>
        <v>43372</v>
      </c>
      <c r="B6524">
        <v>9</v>
      </c>
      <c r="C6524">
        <v>29</v>
      </c>
      <c r="D6524">
        <v>19</v>
      </c>
      <c r="E6524">
        <v>0</v>
      </c>
      <c r="F6524" s="1">
        <f>VLOOKUP(A6524,Weather!$A$1:$E$366, 5)</f>
        <v>1</v>
      </c>
      <c r="G6524" s="1">
        <f>VLOOKUP(D6524, Fall!$A$1:$E$25, 2)</f>
        <v>517.85714285714198</v>
      </c>
      <c r="H6524" s="1">
        <f>VLOOKUP(D6524, Fall!$A$1:$E$25, 3)</f>
        <v>442.60593718179598</v>
      </c>
      <c r="I6524" s="1">
        <f>VLOOKUP(D6524, Fall!$A$1:$E$25, 5)</f>
        <v>289.47368421052602</v>
      </c>
      <c r="J6524" s="1">
        <f t="shared" si="607"/>
        <v>289.47368421052602</v>
      </c>
      <c r="K6524" s="47">
        <f t="shared" si="608"/>
        <v>5.4154805943637587</v>
      </c>
      <c r="L6524" s="48">
        <f>Solar!K6541/1000*Variables!$B$3</f>
        <v>0</v>
      </c>
      <c r="M6524">
        <f>IF(E6524=1, VLOOKUP(D6524, Sheet1!$A$2:$C$26, 2), Sheet1!$C$3)</f>
        <v>0.18637999999999999</v>
      </c>
      <c r="N6524" s="1">
        <f>'Electricity Rates'!$J$2</f>
        <v>0.24729999999999999</v>
      </c>
      <c r="O6524" s="145">
        <f>L6524-K6524</f>
        <v>-5.4154805943637587</v>
      </c>
      <c r="P6524">
        <f t="shared" si="609"/>
        <v>1.3392483509861575</v>
      </c>
      <c r="Q6524">
        <f>IF(O6524&gt;0, IF(Q6523+O6524*Variables!$B$5&lt;Variables!$B$4, Q6523+O6524*Variables!$B$5, Variables!$B$4), IF(Q6523&gt;-O6524, Q6523+O6524/Variables!$B$5, 0))</f>
        <v>89.904515195562723</v>
      </c>
      <c r="R6524">
        <f>IF(O6524&gt;0, 0, IF(Q6523&gt;-O6524, 0, -O6524 - Q6523*Variables!$B$5))</f>
        <v>0</v>
      </c>
      <c r="S6524">
        <f t="shared" si="610"/>
        <v>0</v>
      </c>
      <c r="T6524">
        <f t="shared" si="611"/>
        <v>0</v>
      </c>
    </row>
    <row r="6525" spans="1:20" x14ac:dyDescent="0.3">
      <c r="A6525" s="3">
        <f t="shared" si="606"/>
        <v>43372</v>
      </c>
      <c r="B6525">
        <v>9</v>
      </c>
      <c r="C6525">
        <v>29</v>
      </c>
      <c r="D6525">
        <v>20</v>
      </c>
      <c r="E6525">
        <v>0</v>
      </c>
      <c r="F6525" s="1">
        <f>VLOOKUP(A6525,Weather!$A$1:$E$366, 5)</f>
        <v>1</v>
      </c>
      <c r="G6525" s="1">
        <f>VLOOKUP(D6525, Fall!$A$1:$E$25, 2)</f>
        <v>428.57142857142799</v>
      </c>
      <c r="H6525" s="1">
        <f>VLOOKUP(D6525, Fall!$A$1:$E$25, 3)</f>
        <v>354.11608052009001</v>
      </c>
      <c r="I6525" s="1">
        <f>VLOOKUP(D6525, Fall!$A$1:$E$25, 5)</f>
        <v>263.15789473684202</v>
      </c>
      <c r="J6525" s="1">
        <f t="shared" si="607"/>
        <v>263.15789473684202</v>
      </c>
      <c r="K6525" s="47">
        <f t="shared" si="608"/>
        <v>4.9231641766943302</v>
      </c>
      <c r="L6525" s="48">
        <f>Solar!K6542/1000*Variables!$B$3</f>
        <v>0</v>
      </c>
      <c r="M6525">
        <f>IF(E6525=1, VLOOKUP(D6525, Sheet1!$A$2:$C$26, 2), Sheet1!$C$3)</f>
        <v>0.18637999999999999</v>
      </c>
      <c r="N6525" s="1">
        <f>'Electricity Rates'!$J$2</f>
        <v>0.24729999999999999</v>
      </c>
      <c r="O6525" s="145">
        <f>L6525-K6525</f>
        <v>-4.9231641766943302</v>
      </c>
      <c r="P6525">
        <f t="shared" si="609"/>
        <v>1.2174985008965078</v>
      </c>
      <c r="Q6525">
        <f>IF(O6525&gt;0, IF(Q6524+O6525*Variables!$B$5&lt;Variables!$B$4, Q6524+O6525*Variables!$B$5, Variables!$B$4), IF(Q6524&gt;-O6525, Q6524+O6525/Variables!$B$5, 0))</f>
        <v>84.667106496951732</v>
      </c>
      <c r="R6525">
        <f>IF(O6525&gt;0, 0, IF(Q6524&gt;-O6525, 0, -O6525 - Q6524*Variables!$B$5))</f>
        <v>0</v>
      </c>
      <c r="S6525">
        <f t="shared" si="610"/>
        <v>0</v>
      </c>
      <c r="T6525">
        <f t="shared" si="611"/>
        <v>0</v>
      </c>
    </row>
    <row r="6526" spans="1:20" x14ac:dyDescent="0.3">
      <c r="A6526" s="3">
        <f t="shared" si="606"/>
        <v>43372</v>
      </c>
      <c r="B6526">
        <v>9</v>
      </c>
      <c r="C6526">
        <v>29</v>
      </c>
      <c r="D6526">
        <v>21</v>
      </c>
      <c r="E6526">
        <v>0</v>
      </c>
      <c r="F6526" s="1">
        <f>VLOOKUP(A6526,Weather!$A$1:$E$366, 5)</f>
        <v>1</v>
      </c>
      <c r="G6526" s="1">
        <f>VLOOKUP(D6526, Fall!$A$1:$E$25, 2)</f>
        <v>366.07142857142799</v>
      </c>
      <c r="H6526" s="1">
        <f>VLOOKUP(D6526, Fall!$A$1:$E$25, 3)</f>
        <v>305.62638808916603</v>
      </c>
      <c r="I6526" s="1">
        <f>VLOOKUP(D6526, Fall!$A$1:$E$25, 5)</f>
        <v>271.929824561403</v>
      </c>
      <c r="J6526" s="1">
        <f t="shared" si="607"/>
        <v>271.929824561403</v>
      </c>
      <c r="K6526" s="47">
        <f t="shared" si="608"/>
        <v>5.0872696492507998</v>
      </c>
      <c r="L6526" s="48">
        <f>Solar!K6543/1000*Variables!$B$3</f>
        <v>0</v>
      </c>
      <c r="M6526">
        <f>IF(E6526=1, VLOOKUP(D6526, Sheet1!$A$2:$C$26, 2), Sheet1!$C$3)</f>
        <v>0.18637999999999999</v>
      </c>
      <c r="N6526" s="1">
        <f>'Electricity Rates'!$J$2</f>
        <v>0.24729999999999999</v>
      </c>
      <c r="O6526" s="145">
        <f>L6526-K6526</f>
        <v>-5.0872696492507998</v>
      </c>
      <c r="P6526">
        <f t="shared" si="609"/>
        <v>1.2580817842597227</v>
      </c>
      <c r="Q6526">
        <f>IF(O6526&gt;0, IF(Q6525+O6526*Variables!$B$5&lt;Variables!$B$4, Q6525+O6526*Variables!$B$5, Variables!$B$4), IF(Q6525&gt;-O6526, Q6525+O6526/Variables!$B$5, 0))</f>
        <v>79.255117508387045</v>
      </c>
      <c r="R6526">
        <f>IF(O6526&gt;0, 0, IF(Q6525&gt;-O6526, 0, -O6526 - Q6525*Variables!$B$5))</f>
        <v>0</v>
      </c>
      <c r="S6526">
        <f t="shared" si="610"/>
        <v>0</v>
      </c>
      <c r="T6526">
        <f t="shared" si="611"/>
        <v>0</v>
      </c>
    </row>
    <row r="6527" spans="1:20" x14ac:dyDescent="0.3">
      <c r="A6527" s="3">
        <f t="shared" si="606"/>
        <v>43372</v>
      </c>
      <c r="B6527">
        <v>9</v>
      </c>
      <c r="C6527">
        <v>29</v>
      </c>
      <c r="D6527">
        <v>22</v>
      </c>
      <c r="E6527">
        <v>0</v>
      </c>
      <c r="F6527" s="1">
        <f>VLOOKUP(A6527,Weather!$A$1:$E$366, 5)</f>
        <v>1</v>
      </c>
      <c r="G6527" s="1">
        <f>VLOOKUP(D6527, Fall!$A$1:$E$25, 2)</f>
        <v>330.35714285714198</v>
      </c>
      <c r="H6527" s="1">
        <f>VLOOKUP(D6527, Fall!$A$1:$E$25, 3)</f>
        <v>272.33281237147202</v>
      </c>
      <c r="I6527" s="1">
        <f>VLOOKUP(D6527, Fall!$A$1:$E$25, 5)</f>
        <v>254.385964912281</v>
      </c>
      <c r="J6527" s="1">
        <f t="shared" si="607"/>
        <v>254.385964912281</v>
      </c>
      <c r="K6527" s="47">
        <f t="shared" si="608"/>
        <v>4.7590587041378596</v>
      </c>
      <c r="L6527" s="48">
        <f>Solar!K6544/1000*Variables!$B$3</f>
        <v>0</v>
      </c>
      <c r="M6527">
        <f>IF(E6527=1, VLOOKUP(D6527, Sheet1!$A$2:$C$26, 2), Sheet1!$C$3)</f>
        <v>0.18637999999999999</v>
      </c>
      <c r="N6527" s="1">
        <f>'Electricity Rates'!$J$2</f>
        <v>0.24729999999999999</v>
      </c>
      <c r="O6527" s="145">
        <f>L6527-K6527</f>
        <v>-4.7590587041378596</v>
      </c>
      <c r="P6527">
        <f t="shared" si="609"/>
        <v>1.1769152175332926</v>
      </c>
      <c r="Q6527">
        <f>IF(O6527&gt;0, IF(Q6526+O6527*Variables!$B$5&lt;Variables!$B$4, Q6526+O6527*Variables!$B$5, Variables!$B$4), IF(Q6526&gt;-O6527, Q6526+O6527/Variables!$B$5, 0))</f>
        <v>74.192289099729749</v>
      </c>
      <c r="R6527">
        <f>IF(O6527&gt;0, 0, IF(Q6526&gt;-O6527, 0, -O6527 - Q6526*Variables!$B$5))</f>
        <v>0</v>
      </c>
      <c r="S6527">
        <f t="shared" si="610"/>
        <v>0</v>
      </c>
      <c r="T6527">
        <f t="shared" si="611"/>
        <v>0</v>
      </c>
    </row>
    <row r="6528" spans="1:20" x14ac:dyDescent="0.3">
      <c r="A6528" s="3">
        <f t="shared" si="606"/>
        <v>43372</v>
      </c>
      <c r="B6528">
        <v>9</v>
      </c>
      <c r="C6528">
        <v>29</v>
      </c>
      <c r="D6528">
        <v>23</v>
      </c>
      <c r="E6528">
        <v>0</v>
      </c>
      <c r="F6528" s="1">
        <f>VLOOKUP(A6528,Weather!$A$1:$E$366, 5)</f>
        <v>1</v>
      </c>
      <c r="G6528" s="1">
        <f>VLOOKUP(D6528, Fall!$A$1:$E$25, 2)</f>
        <v>303.57142857142799</v>
      </c>
      <c r="H6528" s="1">
        <f>VLOOKUP(D6528, Fall!$A$1:$E$25, 3)</f>
        <v>252.67335691371099</v>
      </c>
      <c r="I6528" s="1">
        <f>VLOOKUP(D6528, Fall!$A$1:$E$25, 5)</f>
        <v>254.385964912281</v>
      </c>
      <c r="J6528" s="1">
        <f t="shared" si="607"/>
        <v>254.385964912281</v>
      </c>
      <c r="K6528" s="47">
        <f t="shared" si="608"/>
        <v>4.7590587041378596</v>
      </c>
      <c r="L6528" s="48">
        <f>Solar!K6545/1000*Variables!$B$3</f>
        <v>0</v>
      </c>
      <c r="M6528">
        <f>IF(E6528=1, VLOOKUP(D6528, Sheet1!$A$2:$C$26, 2), Sheet1!$C$3)</f>
        <v>0.18637999999999999</v>
      </c>
      <c r="N6528" s="1">
        <f>'Electricity Rates'!$J$2</f>
        <v>0.24729999999999999</v>
      </c>
      <c r="O6528" s="145">
        <f>L6528-K6528</f>
        <v>-4.7590587041378596</v>
      </c>
      <c r="P6528">
        <f t="shared" si="609"/>
        <v>1.1769152175332926</v>
      </c>
      <c r="Q6528">
        <f>IF(O6528&gt;0, IF(Q6527+O6528*Variables!$B$5&lt;Variables!$B$4, Q6527+O6528*Variables!$B$5, Variables!$B$4), IF(Q6527&gt;-O6528, Q6527+O6528/Variables!$B$5, 0))</f>
        <v>69.129460691072453</v>
      </c>
      <c r="R6528">
        <f>IF(O6528&gt;0, 0, IF(Q6527&gt;-O6528, 0, -O6528 - Q6527*Variables!$B$5))</f>
        <v>0</v>
      </c>
      <c r="S6528">
        <f t="shared" si="610"/>
        <v>0</v>
      </c>
      <c r="T6528">
        <f t="shared" si="611"/>
        <v>0</v>
      </c>
    </row>
    <row r="6529" spans="1:20" x14ac:dyDescent="0.3">
      <c r="A6529" s="3">
        <f t="shared" si="606"/>
        <v>43372</v>
      </c>
      <c r="B6529">
        <v>9</v>
      </c>
      <c r="C6529">
        <v>29</v>
      </c>
      <c r="D6529">
        <v>24</v>
      </c>
      <c r="E6529">
        <v>0</v>
      </c>
      <c r="F6529" s="1">
        <f>VLOOKUP(A6529,Weather!$A$1:$E$366, 5)</f>
        <v>1</v>
      </c>
      <c r="G6529" s="1">
        <f>VLOOKUP(D6529, Fall!$A$1:$E$25, 2)</f>
        <v>285.71428571428498</v>
      </c>
      <c r="H6529" s="1">
        <f>VLOOKUP(D6529, Fall!$A$1:$E$25, 3)</f>
        <v>237.47635107345499</v>
      </c>
      <c r="I6529" s="1">
        <f>VLOOKUP(D6529, Fall!$A$1:$E$25, 5)</f>
        <v>254.385964912281</v>
      </c>
      <c r="J6529" s="1">
        <f t="shared" si="607"/>
        <v>254.385964912281</v>
      </c>
      <c r="K6529" s="47">
        <f t="shared" si="608"/>
        <v>4.7590587041378596</v>
      </c>
      <c r="L6529" s="48">
        <f>Solar!K6546/1000*Variables!$B$3</f>
        <v>0</v>
      </c>
      <c r="M6529">
        <f>IF(E6529=1, VLOOKUP(D6529, Sheet1!$A$2:$C$26, 2), Sheet1!$C$3)</f>
        <v>0.18637999999999999</v>
      </c>
      <c r="N6529" s="1">
        <f>'Electricity Rates'!$J$2</f>
        <v>0.24729999999999999</v>
      </c>
      <c r="O6529" s="145">
        <f>L6529-K6529</f>
        <v>-4.7590587041378596</v>
      </c>
      <c r="P6529">
        <f t="shared" si="609"/>
        <v>1.1769152175332926</v>
      </c>
      <c r="Q6529">
        <f>IF(O6529&gt;0, IF(Q6528+O6529*Variables!$B$5&lt;Variables!$B$4, Q6528+O6529*Variables!$B$5, Variables!$B$4), IF(Q6528&gt;-O6529, Q6528+O6529/Variables!$B$5, 0))</f>
        <v>64.066632282415156</v>
      </c>
      <c r="R6529">
        <f>IF(O6529&gt;0, 0, IF(Q6528&gt;-O6529, 0, -O6529 - Q6528*Variables!$B$5))</f>
        <v>0</v>
      </c>
      <c r="S6529">
        <f t="shared" si="610"/>
        <v>0</v>
      </c>
      <c r="T6529">
        <f t="shared" si="611"/>
        <v>0</v>
      </c>
    </row>
    <row r="6530" spans="1:20" x14ac:dyDescent="0.3">
      <c r="A6530" s="3">
        <f t="shared" si="606"/>
        <v>43373</v>
      </c>
      <c r="B6530">
        <v>9</v>
      </c>
      <c r="C6530">
        <v>30</v>
      </c>
      <c r="D6530">
        <v>1</v>
      </c>
      <c r="E6530">
        <v>0</v>
      </c>
      <c r="F6530" s="1">
        <f>VLOOKUP(A6530,Weather!$A$1:$E$366, 5)</f>
        <v>0.99090909090909018</v>
      </c>
      <c r="G6530" s="1">
        <f>VLOOKUP(D6530, Fall!$A$1:$E$25, 2)</f>
        <v>276.78571428571399</v>
      </c>
      <c r="H6530" s="1">
        <f>VLOOKUP(D6530, Fall!$A$1:$E$25, 3)</f>
        <v>258.40056395394299</v>
      </c>
      <c r="I6530" s="1">
        <f>VLOOKUP(D6530, Fall!$A$1:$E$25, 5)</f>
        <v>254.385964912281</v>
      </c>
      <c r="J6530" s="1">
        <f t="shared" si="607"/>
        <v>254.385964912281</v>
      </c>
      <c r="K6530" s="47">
        <f t="shared" si="608"/>
        <v>4.7590587041378596</v>
      </c>
      <c r="L6530" s="48">
        <f>Solar!K6547/1000*Variables!$B$3</f>
        <v>0</v>
      </c>
      <c r="M6530">
        <f>IF(E6530=1, VLOOKUP(D6530, Sheet1!$A$2:$C$26, 2), Sheet1!$C$3)</f>
        <v>0.18637999999999999</v>
      </c>
      <c r="N6530" s="1">
        <f>'Electricity Rates'!$J$2</f>
        <v>0.24729999999999999</v>
      </c>
      <c r="O6530" s="145">
        <f>L6530-K6530</f>
        <v>-4.7590587041378596</v>
      </c>
      <c r="P6530">
        <f t="shared" si="609"/>
        <v>1.1769152175332926</v>
      </c>
      <c r="Q6530">
        <f>IF(O6530&gt;0, IF(Q6529+O6530*Variables!$B$5&lt;Variables!$B$4, Q6529+O6530*Variables!$B$5, Variables!$B$4), IF(Q6529&gt;-O6530, Q6529+O6530/Variables!$B$5, 0))</f>
        <v>59.00380387375786</v>
      </c>
      <c r="R6530">
        <f>IF(O6530&gt;0, 0, IF(Q6529&gt;-O6530, 0, -O6530 - Q6529*Variables!$B$5))</f>
        <v>0</v>
      </c>
      <c r="S6530">
        <f t="shared" si="610"/>
        <v>0</v>
      </c>
      <c r="T6530">
        <f t="shared" si="611"/>
        <v>0</v>
      </c>
    </row>
    <row r="6531" spans="1:20" x14ac:dyDescent="0.3">
      <c r="A6531" s="3">
        <f t="shared" ref="A6531:A6594" si="612">DATE(2018, B6531, C6531)</f>
        <v>43373</v>
      </c>
      <c r="B6531">
        <v>9</v>
      </c>
      <c r="C6531">
        <v>30</v>
      </c>
      <c r="D6531">
        <v>2</v>
      </c>
      <c r="E6531">
        <v>0</v>
      </c>
      <c r="F6531" s="1">
        <f>VLOOKUP(A6531,Weather!$A$1:$E$366, 5)</f>
        <v>0.99090909090909018</v>
      </c>
      <c r="G6531" s="1">
        <f>VLOOKUP(D6531, Fall!$A$1:$E$25, 2)</f>
        <v>272.32142857142799</v>
      </c>
      <c r="H6531" s="1">
        <f>VLOOKUP(D6531, Fall!$A$1:$E$25, 3)</f>
        <v>244.53669616981199</v>
      </c>
      <c r="I6531" s="1">
        <f>VLOOKUP(D6531, Fall!$A$1:$E$25, 5)</f>
        <v>254.385964912281</v>
      </c>
      <c r="J6531" s="1">
        <f t="shared" ref="J6531:J6594" si="613">IF(E6531=0, I6531, H6531 + (G6531-H6531)*F6531)</f>
        <v>254.385964912281</v>
      </c>
      <c r="K6531" s="47">
        <f t="shared" ref="K6531:K6594" si="614">J6531*1000/53453</f>
        <v>4.7590587041378596</v>
      </c>
      <c r="L6531" s="48">
        <f>Solar!K6548/1000*Variables!$B$3</f>
        <v>0</v>
      </c>
      <c r="M6531">
        <f>IF(E6531=1, VLOOKUP(D6531, Sheet1!$A$2:$C$26, 2), Sheet1!$C$3)</f>
        <v>0.18637999999999999</v>
      </c>
      <c r="N6531" s="1">
        <f>'Electricity Rates'!$J$2</f>
        <v>0.24729999999999999</v>
      </c>
      <c r="O6531" s="145">
        <f>L6531-K6531</f>
        <v>-4.7590587041378596</v>
      </c>
      <c r="P6531">
        <f t="shared" ref="P6531:P6594" si="615">N6531*K6531</f>
        <v>1.1769152175332926</v>
      </c>
      <c r="Q6531">
        <f>IF(O6531&gt;0, IF(Q6530+O6531*Variables!$B$5&lt;Variables!$B$4, Q6530+O6531*Variables!$B$5, Variables!$B$4), IF(Q6530&gt;-O6531, Q6530+O6531/Variables!$B$5, 0))</f>
        <v>53.940975465100564</v>
      </c>
      <c r="R6531">
        <f>IF(O6531&gt;0, 0, IF(Q6530&gt;-O6531, 0, -O6531 - Q6530*Variables!$B$5))</f>
        <v>0</v>
      </c>
      <c r="S6531">
        <f t="shared" ref="S6531:S6594" si="616">R6531*M6531</f>
        <v>0</v>
      </c>
      <c r="T6531">
        <f t="shared" ref="T6531:T6594" si="617">IF(AND(R6531&gt;0, M6531&gt;0.3), 1, 0)</f>
        <v>0</v>
      </c>
    </row>
    <row r="6532" spans="1:20" x14ac:dyDescent="0.3">
      <c r="A6532" s="3">
        <f t="shared" si="612"/>
        <v>43373</v>
      </c>
      <c r="B6532">
        <v>9</v>
      </c>
      <c r="C6532">
        <v>30</v>
      </c>
      <c r="D6532">
        <v>3</v>
      </c>
      <c r="E6532">
        <v>0</v>
      </c>
      <c r="F6532" s="1">
        <f>VLOOKUP(A6532,Weather!$A$1:$E$366, 5)</f>
        <v>0.99090909090909018</v>
      </c>
      <c r="G6532" s="1">
        <f>VLOOKUP(D6532, Fall!$A$1:$E$25, 2)</f>
        <v>272.32142857142799</v>
      </c>
      <c r="H6532" s="1">
        <f>VLOOKUP(D6532, Fall!$A$1:$E$25, 3)</f>
        <v>252.565207174747</v>
      </c>
      <c r="I6532" s="1">
        <f>VLOOKUP(D6532, Fall!$A$1:$E$25, 5)</f>
        <v>254.385964912281</v>
      </c>
      <c r="J6532" s="1">
        <f t="shared" si="613"/>
        <v>254.385964912281</v>
      </c>
      <c r="K6532" s="47">
        <f t="shared" si="614"/>
        <v>4.7590587041378596</v>
      </c>
      <c r="L6532" s="48">
        <f>Solar!K6549/1000*Variables!$B$3</f>
        <v>0</v>
      </c>
      <c r="M6532">
        <f>IF(E6532=1, VLOOKUP(D6532, Sheet1!$A$2:$C$26, 2), Sheet1!$C$3)</f>
        <v>0.18637999999999999</v>
      </c>
      <c r="N6532" s="1">
        <f>'Electricity Rates'!$J$2</f>
        <v>0.24729999999999999</v>
      </c>
      <c r="O6532" s="145">
        <f>L6532-K6532</f>
        <v>-4.7590587041378596</v>
      </c>
      <c r="P6532">
        <f t="shared" si="615"/>
        <v>1.1769152175332926</v>
      </c>
      <c r="Q6532">
        <f>IF(O6532&gt;0, IF(Q6531+O6532*Variables!$B$5&lt;Variables!$B$4, Q6531+O6532*Variables!$B$5, Variables!$B$4), IF(Q6531&gt;-O6532, Q6531+O6532/Variables!$B$5, 0))</f>
        <v>48.878147056443268</v>
      </c>
      <c r="R6532">
        <f>IF(O6532&gt;0, 0, IF(Q6531&gt;-O6532, 0, -O6532 - Q6531*Variables!$B$5))</f>
        <v>0</v>
      </c>
      <c r="S6532">
        <f t="shared" si="616"/>
        <v>0</v>
      </c>
      <c r="T6532">
        <f t="shared" si="617"/>
        <v>0</v>
      </c>
    </row>
    <row r="6533" spans="1:20" x14ac:dyDescent="0.3">
      <c r="A6533" s="3">
        <f t="shared" si="612"/>
        <v>43373</v>
      </c>
      <c r="B6533">
        <v>9</v>
      </c>
      <c r="C6533">
        <v>30</v>
      </c>
      <c r="D6533">
        <v>4</v>
      </c>
      <c r="E6533">
        <v>0</v>
      </c>
      <c r="F6533" s="1">
        <f>VLOOKUP(A6533,Weather!$A$1:$E$366, 5)</f>
        <v>0.99090909090909018</v>
      </c>
      <c r="G6533" s="1">
        <f>VLOOKUP(D6533, Fall!$A$1:$E$25, 2)</f>
        <v>272.32142857142799</v>
      </c>
      <c r="H6533" s="1">
        <f>VLOOKUP(D6533, Fall!$A$1:$E$25, 3)</f>
        <v>267.50020564283898</v>
      </c>
      <c r="I6533" s="1">
        <f>VLOOKUP(D6533, Fall!$A$1:$E$25, 5)</f>
        <v>254.385964912281</v>
      </c>
      <c r="J6533" s="1">
        <f t="shared" si="613"/>
        <v>254.385964912281</v>
      </c>
      <c r="K6533" s="47">
        <f t="shared" si="614"/>
        <v>4.7590587041378596</v>
      </c>
      <c r="L6533" s="48">
        <f>Solar!K6550/1000*Variables!$B$3</f>
        <v>0</v>
      </c>
      <c r="M6533">
        <f>IF(E6533=1, VLOOKUP(D6533, Sheet1!$A$2:$C$26, 2), Sheet1!$C$3)</f>
        <v>0.18637999999999999</v>
      </c>
      <c r="N6533" s="1">
        <f>'Electricity Rates'!$J$2</f>
        <v>0.24729999999999999</v>
      </c>
      <c r="O6533" s="145">
        <f>L6533-K6533</f>
        <v>-4.7590587041378596</v>
      </c>
      <c r="P6533">
        <f t="shared" si="615"/>
        <v>1.1769152175332926</v>
      </c>
      <c r="Q6533">
        <f>IF(O6533&gt;0, IF(Q6532+O6533*Variables!$B$5&lt;Variables!$B$4, Q6532+O6533*Variables!$B$5, Variables!$B$4), IF(Q6532&gt;-O6533, Q6532+O6533/Variables!$B$5, 0))</f>
        <v>43.815318647785972</v>
      </c>
      <c r="R6533">
        <f>IF(O6533&gt;0, 0, IF(Q6532&gt;-O6533, 0, -O6533 - Q6532*Variables!$B$5))</f>
        <v>0</v>
      </c>
      <c r="S6533">
        <f t="shared" si="616"/>
        <v>0</v>
      </c>
      <c r="T6533">
        <f t="shared" si="617"/>
        <v>0</v>
      </c>
    </row>
    <row r="6534" spans="1:20" x14ac:dyDescent="0.3">
      <c r="A6534" s="3">
        <f t="shared" si="612"/>
        <v>43373</v>
      </c>
      <c r="B6534">
        <v>9</v>
      </c>
      <c r="C6534">
        <v>30</v>
      </c>
      <c r="D6534">
        <v>5</v>
      </c>
      <c r="E6534">
        <v>0</v>
      </c>
      <c r="F6534" s="1">
        <f>VLOOKUP(A6534,Weather!$A$1:$E$366, 5)</f>
        <v>0.99090909090909018</v>
      </c>
      <c r="G6534" s="1">
        <f>VLOOKUP(D6534, Fall!$A$1:$E$25, 2)</f>
        <v>303.57142857142799</v>
      </c>
      <c r="H6534" s="1">
        <f>VLOOKUP(D6534, Fall!$A$1:$E$25, 3)</f>
        <v>277.41442782172697</v>
      </c>
      <c r="I6534" s="1">
        <f>VLOOKUP(D6534, Fall!$A$1:$E$25, 5)</f>
        <v>254.385964912281</v>
      </c>
      <c r="J6534" s="1">
        <f t="shared" si="613"/>
        <v>254.385964912281</v>
      </c>
      <c r="K6534" s="47">
        <f t="shared" si="614"/>
        <v>4.7590587041378596</v>
      </c>
      <c r="L6534" s="48">
        <f>Solar!K6551/1000*Variables!$B$3</f>
        <v>0</v>
      </c>
      <c r="M6534">
        <f>IF(E6534=1, VLOOKUP(D6534, Sheet1!$A$2:$C$26, 2), Sheet1!$C$3)</f>
        <v>0.18637999999999999</v>
      </c>
      <c r="N6534" s="1">
        <f>'Electricity Rates'!$J$2</f>
        <v>0.24729999999999999</v>
      </c>
      <c r="O6534" s="145">
        <f>L6534-K6534</f>
        <v>-4.7590587041378596</v>
      </c>
      <c r="P6534">
        <f t="shared" si="615"/>
        <v>1.1769152175332926</v>
      </c>
      <c r="Q6534">
        <f>IF(O6534&gt;0, IF(Q6533+O6534*Variables!$B$5&lt;Variables!$B$4, Q6533+O6534*Variables!$B$5, Variables!$B$4), IF(Q6533&gt;-O6534, Q6533+O6534/Variables!$B$5, 0))</f>
        <v>38.752490239128676</v>
      </c>
      <c r="R6534">
        <f>IF(O6534&gt;0, 0, IF(Q6533&gt;-O6534, 0, -O6534 - Q6533*Variables!$B$5))</f>
        <v>0</v>
      </c>
      <c r="S6534">
        <f t="shared" si="616"/>
        <v>0</v>
      </c>
      <c r="T6534">
        <f t="shared" si="617"/>
        <v>0</v>
      </c>
    </row>
    <row r="6535" spans="1:20" x14ac:dyDescent="0.3">
      <c r="A6535" s="3">
        <f t="shared" si="612"/>
        <v>43373</v>
      </c>
      <c r="B6535">
        <v>9</v>
      </c>
      <c r="C6535">
        <v>30</v>
      </c>
      <c r="D6535">
        <v>6</v>
      </c>
      <c r="E6535">
        <v>0</v>
      </c>
      <c r="F6535" s="1">
        <f>VLOOKUP(A6535,Weather!$A$1:$E$366, 5)</f>
        <v>0.99090909090909018</v>
      </c>
      <c r="G6535" s="1">
        <f>VLOOKUP(D6535, Fall!$A$1:$E$25, 2)</f>
        <v>401.78571428571399</v>
      </c>
      <c r="H6535" s="1">
        <f>VLOOKUP(D6535, Fall!$A$1:$E$25, 3)</f>
        <v>309.98601628691301</v>
      </c>
      <c r="I6535" s="1">
        <f>VLOOKUP(D6535, Fall!$A$1:$E$25, 5)</f>
        <v>271.929824561403</v>
      </c>
      <c r="J6535" s="1">
        <f t="shared" si="613"/>
        <v>271.929824561403</v>
      </c>
      <c r="K6535" s="47">
        <f t="shared" si="614"/>
        <v>5.0872696492507998</v>
      </c>
      <c r="L6535" s="48">
        <f>Solar!K6552/1000*Variables!$B$3</f>
        <v>0</v>
      </c>
      <c r="M6535">
        <f>IF(E6535=1, VLOOKUP(D6535, Sheet1!$A$2:$C$26, 2), Sheet1!$C$3)</f>
        <v>0.18637999999999999</v>
      </c>
      <c r="N6535" s="1">
        <f>'Electricity Rates'!$J$2</f>
        <v>0.24729999999999999</v>
      </c>
      <c r="O6535" s="145">
        <f>L6535-K6535</f>
        <v>-5.0872696492507998</v>
      </c>
      <c r="P6535">
        <f t="shared" si="615"/>
        <v>1.2580817842597227</v>
      </c>
      <c r="Q6535">
        <f>IF(O6535&gt;0, IF(Q6534+O6535*Variables!$B$5&lt;Variables!$B$4, Q6534+O6535*Variables!$B$5, Variables!$B$4), IF(Q6534&gt;-O6535, Q6534+O6535/Variables!$B$5, 0))</f>
        <v>33.340501250563996</v>
      </c>
      <c r="R6535">
        <f>IF(O6535&gt;0, 0, IF(Q6534&gt;-O6535, 0, -O6535 - Q6534*Variables!$B$5))</f>
        <v>0</v>
      </c>
      <c r="S6535">
        <f t="shared" si="616"/>
        <v>0</v>
      </c>
      <c r="T6535">
        <f t="shared" si="617"/>
        <v>0</v>
      </c>
    </row>
    <row r="6536" spans="1:20" x14ac:dyDescent="0.3">
      <c r="A6536" s="3">
        <f t="shared" si="612"/>
        <v>43373</v>
      </c>
      <c r="B6536">
        <v>9</v>
      </c>
      <c r="C6536">
        <v>30</v>
      </c>
      <c r="D6536">
        <v>7</v>
      </c>
      <c r="E6536">
        <v>0</v>
      </c>
      <c r="F6536" s="1">
        <f>VLOOKUP(A6536,Weather!$A$1:$E$366, 5)</f>
        <v>0.99090909090909018</v>
      </c>
      <c r="G6536" s="1">
        <f>VLOOKUP(D6536, Fall!$A$1:$E$25, 2)</f>
        <v>593.74999999999898</v>
      </c>
      <c r="H6536" s="1">
        <f>VLOOKUP(D6536, Fall!$A$1:$E$25, 3)</f>
        <v>390.39236653779699</v>
      </c>
      <c r="I6536" s="1">
        <f>VLOOKUP(D6536, Fall!$A$1:$E$25, 5)</f>
        <v>263.15789473684202</v>
      </c>
      <c r="J6536" s="1">
        <f t="shared" si="613"/>
        <v>263.15789473684202</v>
      </c>
      <c r="K6536" s="47">
        <f t="shared" si="614"/>
        <v>4.9231641766943302</v>
      </c>
      <c r="L6536" s="48">
        <f>Solar!K6553/1000*Variables!$B$3</f>
        <v>1.754</v>
      </c>
      <c r="M6536">
        <f>IF(E6536=1, VLOOKUP(D6536, Sheet1!$A$2:$C$26, 2), Sheet1!$C$3)</f>
        <v>0.18637999999999999</v>
      </c>
      <c r="N6536" s="1">
        <f>'Electricity Rates'!$J$2</f>
        <v>0.24729999999999999</v>
      </c>
      <c r="O6536" s="145">
        <f>L6536-K6536</f>
        <v>-3.1691641766943301</v>
      </c>
      <c r="P6536">
        <f t="shared" si="615"/>
        <v>1.2174985008965078</v>
      </c>
      <c r="Q6536">
        <f>IF(O6536&gt;0, IF(Q6535+O6536*Variables!$B$5&lt;Variables!$B$4, Q6535+O6536*Variables!$B$5, Variables!$B$4), IF(Q6535&gt;-O6536, Q6535+O6536/Variables!$B$5, 0))</f>
        <v>29.969049998761516</v>
      </c>
      <c r="R6536">
        <f>IF(O6536&gt;0, 0, IF(Q6535&gt;-O6536, 0, -O6536 - Q6535*Variables!$B$5))</f>
        <v>0</v>
      </c>
      <c r="S6536">
        <f t="shared" si="616"/>
        <v>0</v>
      </c>
      <c r="T6536">
        <f t="shared" si="617"/>
        <v>0</v>
      </c>
    </row>
    <row r="6537" spans="1:20" x14ac:dyDescent="0.3">
      <c r="A6537" s="3">
        <f t="shared" si="612"/>
        <v>43373</v>
      </c>
      <c r="B6537">
        <v>9</v>
      </c>
      <c r="C6537">
        <v>30</v>
      </c>
      <c r="D6537">
        <v>8</v>
      </c>
      <c r="E6537">
        <v>0</v>
      </c>
      <c r="F6537" s="1">
        <f>VLOOKUP(A6537,Weather!$A$1:$E$366, 5)</f>
        <v>0.99090909090909018</v>
      </c>
      <c r="G6537" s="1">
        <f>VLOOKUP(D6537, Fall!$A$1:$E$25, 2)</f>
        <v>866.07142857142799</v>
      </c>
      <c r="H6537" s="1">
        <f>VLOOKUP(D6537, Fall!$A$1:$E$25, 3)</f>
        <v>561.61059471909198</v>
      </c>
      <c r="I6537" s="1">
        <f>VLOOKUP(D6537, Fall!$A$1:$E$25, 5)</f>
        <v>271.929824561403</v>
      </c>
      <c r="J6537" s="1">
        <f t="shared" si="613"/>
        <v>271.929824561403</v>
      </c>
      <c r="K6537" s="47">
        <f t="shared" si="614"/>
        <v>5.0872696492507998</v>
      </c>
      <c r="L6537" s="48">
        <f>Solar!K6554/1000*Variables!$B$3</f>
        <v>10.29325</v>
      </c>
      <c r="M6537">
        <f>IF(E6537=1, VLOOKUP(D6537, Sheet1!$A$2:$C$26, 2), Sheet1!$C$3)</f>
        <v>0.18637999999999999</v>
      </c>
      <c r="N6537" s="1">
        <f>'Electricity Rates'!$J$2</f>
        <v>0.24729999999999999</v>
      </c>
      <c r="O6537" s="145">
        <f>L6537-K6537</f>
        <v>5.2059803507492006</v>
      </c>
      <c r="P6537">
        <f t="shared" si="615"/>
        <v>1.2580817842597227</v>
      </c>
      <c r="Q6537">
        <f>IF(O6537&gt;0, IF(Q6536+O6537*Variables!$B$5&lt;Variables!$B$4, Q6536+O6537*Variables!$B$5, Variables!$B$4), IF(Q6536&gt;-O6537, Q6536+O6537/Variables!$B$5, 0))</f>
        <v>34.862671528465768</v>
      </c>
      <c r="R6537">
        <f>IF(O6537&gt;0, 0, IF(Q6536&gt;-O6537, 0, -O6537 - Q6536*Variables!$B$5))</f>
        <v>0</v>
      </c>
      <c r="S6537">
        <f t="shared" si="616"/>
        <v>0</v>
      </c>
      <c r="T6537">
        <f t="shared" si="617"/>
        <v>0</v>
      </c>
    </row>
    <row r="6538" spans="1:20" x14ac:dyDescent="0.3">
      <c r="A6538" s="3">
        <f t="shared" si="612"/>
        <v>43373</v>
      </c>
      <c r="B6538">
        <v>9</v>
      </c>
      <c r="C6538">
        <v>30</v>
      </c>
      <c r="D6538">
        <v>9</v>
      </c>
      <c r="E6538">
        <v>0</v>
      </c>
      <c r="F6538" s="1">
        <f>VLOOKUP(A6538,Weather!$A$1:$E$366, 5)</f>
        <v>0.99090909090909018</v>
      </c>
      <c r="G6538" s="1">
        <f>VLOOKUP(D6538, Fall!$A$1:$E$25, 2)</f>
        <v>1080.3571428571399</v>
      </c>
      <c r="H6538" s="1">
        <f>VLOOKUP(D6538, Fall!$A$1:$E$25, 3)</f>
        <v>760.17932055605797</v>
      </c>
      <c r="I6538" s="1">
        <f>VLOOKUP(D6538, Fall!$A$1:$E$25, 5)</f>
        <v>311.40350877192998</v>
      </c>
      <c r="J6538" s="1">
        <f t="shared" si="613"/>
        <v>311.40350877192998</v>
      </c>
      <c r="K6538" s="47">
        <f t="shared" si="614"/>
        <v>5.8257442757549622</v>
      </c>
      <c r="L6538" s="48">
        <f>Solar!K6555/1000*Variables!$B$3</f>
        <v>20.361000000000001</v>
      </c>
      <c r="M6538">
        <f>IF(E6538=1, VLOOKUP(D6538, Sheet1!$A$2:$C$26, 2), Sheet1!$C$3)</f>
        <v>0.18637999999999999</v>
      </c>
      <c r="N6538" s="1">
        <f>'Electricity Rates'!$J$2</f>
        <v>0.24729999999999999</v>
      </c>
      <c r="O6538" s="145">
        <f>L6538-K6538</f>
        <v>14.535255724245038</v>
      </c>
      <c r="P6538">
        <f t="shared" si="615"/>
        <v>1.4407065593942021</v>
      </c>
      <c r="Q6538">
        <f>IF(O6538&gt;0, IF(Q6537+O6538*Variables!$B$5&lt;Variables!$B$4, Q6537+O6538*Variables!$B$5, Variables!$B$4), IF(Q6537&gt;-O6538, Q6537+O6538/Variables!$B$5, 0))</f>
        <v>48.525811909256106</v>
      </c>
      <c r="R6538">
        <f>IF(O6538&gt;0, 0, IF(Q6537&gt;-O6538, 0, -O6538 - Q6537*Variables!$B$5))</f>
        <v>0</v>
      </c>
      <c r="S6538">
        <f t="shared" si="616"/>
        <v>0</v>
      </c>
      <c r="T6538">
        <f t="shared" si="617"/>
        <v>0</v>
      </c>
    </row>
    <row r="6539" spans="1:20" x14ac:dyDescent="0.3">
      <c r="A6539" s="3">
        <f t="shared" si="612"/>
        <v>43373</v>
      </c>
      <c r="B6539">
        <v>9</v>
      </c>
      <c r="C6539">
        <v>30</v>
      </c>
      <c r="D6539">
        <v>10</v>
      </c>
      <c r="E6539">
        <v>0</v>
      </c>
      <c r="F6539" s="1">
        <f>VLOOKUP(A6539,Weather!$A$1:$E$366, 5)</f>
        <v>0.99090909090909018</v>
      </c>
      <c r="G6539" s="1">
        <f>VLOOKUP(D6539, Fall!$A$1:$E$25, 2)</f>
        <v>1205.3571428571399</v>
      </c>
      <c r="H6539" s="1">
        <f>VLOOKUP(D6539, Fall!$A$1:$E$25, 3)</f>
        <v>904.12930821748796</v>
      </c>
      <c r="I6539" s="1">
        <f>VLOOKUP(D6539, Fall!$A$1:$E$25, 5)</f>
        <v>359.64912280701702</v>
      </c>
      <c r="J6539" s="1">
        <f t="shared" si="613"/>
        <v>359.64912280701702</v>
      </c>
      <c r="K6539" s="47">
        <f t="shared" si="614"/>
        <v>6.7283243748155765</v>
      </c>
      <c r="L6539" s="48">
        <f>Solar!K6556/1000*Variables!$B$3</f>
        <v>28.032049999999998</v>
      </c>
      <c r="M6539">
        <f>IF(E6539=1, VLOOKUP(D6539, Sheet1!$A$2:$C$26, 2), Sheet1!$C$3)</f>
        <v>0.18637999999999999</v>
      </c>
      <c r="N6539" s="1">
        <f>'Electricity Rates'!$J$2</f>
        <v>0.24729999999999999</v>
      </c>
      <c r="O6539" s="145">
        <f>L6539-K6539</f>
        <v>21.30372562518442</v>
      </c>
      <c r="P6539">
        <f t="shared" si="615"/>
        <v>1.663914617891892</v>
      </c>
      <c r="Q6539">
        <f>IF(O6539&gt;0, IF(Q6538+O6539*Variables!$B$5&lt;Variables!$B$4, Q6538+O6539*Variables!$B$5, Variables!$B$4), IF(Q6538&gt;-O6539, Q6538+O6539/Variables!$B$5, 0))</f>
        <v>68.551313996929451</v>
      </c>
      <c r="R6539">
        <f>IF(O6539&gt;0, 0, IF(Q6538&gt;-O6539, 0, -O6539 - Q6538*Variables!$B$5))</f>
        <v>0</v>
      </c>
      <c r="S6539">
        <f t="shared" si="616"/>
        <v>0</v>
      </c>
      <c r="T6539">
        <f t="shared" si="617"/>
        <v>0</v>
      </c>
    </row>
    <row r="6540" spans="1:20" x14ac:dyDescent="0.3">
      <c r="A6540" s="3">
        <f t="shared" si="612"/>
        <v>43373</v>
      </c>
      <c r="B6540">
        <v>9</v>
      </c>
      <c r="C6540">
        <v>30</v>
      </c>
      <c r="D6540">
        <v>11</v>
      </c>
      <c r="E6540">
        <v>0</v>
      </c>
      <c r="F6540" s="1">
        <f>VLOOKUP(A6540,Weather!$A$1:$E$366, 5)</f>
        <v>0.99090909090909018</v>
      </c>
      <c r="G6540" s="1">
        <f>VLOOKUP(D6540, Fall!$A$1:$E$25, 2)</f>
        <v>1290.17857142857</v>
      </c>
      <c r="H6540" s="1">
        <f>VLOOKUP(D6540, Fall!$A$1:$E$25, 3)</f>
        <v>975.19947355433101</v>
      </c>
      <c r="I6540" s="1">
        <f>VLOOKUP(D6540, Fall!$A$1:$E$25, 5)</f>
        <v>377.19298245613999</v>
      </c>
      <c r="J6540" s="1">
        <f t="shared" si="613"/>
        <v>377.19298245613999</v>
      </c>
      <c r="K6540" s="47">
        <f t="shared" si="614"/>
        <v>7.0565353199285354</v>
      </c>
      <c r="L6540" s="48">
        <f>Solar!K6557/1000*Variables!$B$3</f>
        <v>33.648200000000003</v>
      </c>
      <c r="M6540">
        <f>IF(E6540=1, VLOOKUP(D6540, Sheet1!$A$2:$C$26, 2), Sheet1!$C$3)</f>
        <v>0.18637999999999999</v>
      </c>
      <c r="N6540" s="1">
        <f>'Electricity Rates'!$J$2</f>
        <v>0.24729999999999999</v>
      </c>
      <c r="O6540" s="145">
        <f>L6540-K6540</f>
        <v>26.591664680071467</v>
      </c>
      <c r="P6540">
        <f t="shared" si="615"/>
        <v>1.7450811846183267</v>
      </c>
      <c r="Q6540">
        <f>IF(O6540&gt;0, IF(Q6539+O6540*Variables!$B$5&lt;Variables!$B$4, Q6539+O6540*Variables!$B$5, Variables!$B$4), IF(Q6539&gt;-O6540, Q6539+O6540/Variables!$B$5, 0))</f>
        <v>93.547478796196629</v>
      </c>
      <c r="R6540">
        <f>IF(O6540&gt;0, 0, IF(Q6539&gt;-O6540, 0, -O6540 - Q6539*Variables!$B$5))</f>
        <v>0</v>
      </c>
      <c r="S6540">
        <f t="shared" si="616"/>
        <v>0</v>
      </c>
      <c r="T6540">
        <f t="shared" si="617"/>
        <v>0</v>
      </c>
    </row>
    <row r="6541" spans="1:20" x14ac:dyDescent="0.3">
      <c r="A6541" s="3">
        <f t="shared" si="612"/>
        <v>43373</v>
      </c>
      <c r="B6541">
        <v>9</v>
      </c>
      <c r="C6541">
        <v>30</v>
      </c>
      <c r="D6541">
        <v>12</v>
      </c>
      <c r="E6541">
        <v>0</v>
      </c>
      <c r="F6541" s="1">
        <f>VLOOKUP(A6541,Weather!$A$1:$E$366, 5)</f>
        <v>0.99090909090909018</v>
      </c>
      <c r="G6541" s="1">
        <f>VLOOKUP(D6541, Fall!$A$1:$E$25, 2)</f>
        <v>1366.07142857142</v>
      </c>
      <c r="H6541" s="1">
        <f>VLOOKUP(D6541, Fall!$A$1:$E$25, 3)</f>
        <v>996.442378876367</v>
      </c>
      <c r="I6541" s="1">
        <f>VLOOKUP(D6541, Fall!$A$1:$E$25, 5)</f>
        <v>368.42105263157799</v>
      </c>
      <c r="J6541" s="1">
        <f t="shared" si="613"/>
        <v>368.42105263157799</v>
      </c>
      <c r="K6541" s="47">
        <f t="shared" si="614"/>
        <v>6.8924298473720462</v>
      </c>
      <c r="L6541" s="48">
        <f>Solar!K6558/1000*Variables!$B$3</f>
        <v>36.772950000000002</v>
      </c>
      <c r="M6541">
        <f>IF(E6541=1, VLOOKUP(D6541, Sheet1!$A$2:$C$26, 2), Sheet1!$C$3)</f>
        <v>0.18637999999999999</v>
      </c>
      <c r="N6541" s="1">
        <f>'Electricity Rates'!$J$2</f>
        <v>0.24729999999999999</v>
      </c>
      <c r="O6541" s="145">
        <f>L6541-K6541</f>
        <v>29.880520152627955</v>
      </c>
      <c r="P6541">
        <f t="shared" si="615"/>
        <v>1.7044979012551069</v>
      </c>
      <c r="Q6541">
        <f>IF(O6541&gt;0, IF(Q6540+O6541*Variables!$B$5&lt;Variables!$B$4, Q6540+O6541*Variables!$B$5, Variables!$B$4), IF(Q6540&gt;-O6541, Q6540+O6541/Variables!$B$5, 0))</f>
        <v>100</v>
      </c>
      <c r="R6541">
        <f>IF(O6541&gt;0, 0, IF(Q6540&gt;-O6541, 0, -O6541 - Q6540*Variables!$B$5))</f>
        <v>0</v>
      </c>
      <c r="S6541">
        <f t="shared" si="616"/>
        <v>0</v>
      </c>
      <c r="T6541">
        <f t="shared" si="617"/>
        <v>0</v>
      </c>
    </row>
    <row r="6542" spans="1:20" x14ac:dyDescent="0.3">
      <c r="A6542" s="3">
        <f t="shared" si="612"/>
        <v>43373</v>
      </c>
      <c r="B6542">
        <v>9</v>
      </c>
      <c r="C6542">
        <v>30</v>
      </c>
      <c r="D6542">
        <v>13</v>
      </c>
      <c r="E6542">
        <v>0</v>
      </c>
      <c r="F6542" s="1">
        <f>VLOOKUP(A6542,Weather!$A$1:$E$366, 5)</f>
        <v>0.99090909090909018</v>
      </c>
      <c r="G6542" s="1">
        <f>VLOOKUP(D6542, Fall!$A$1:$E$25, 2)</f>
        <v>1446.42857142857</v>
      </c>
      <c r="H6542" s="1">
        <f>VLOOKUP(D6542, Fall!$A$1:$E$25, 3)</f>
        <v>1031.4839187299399</v>
      </c>
      <c r="I6542" s="1">
        <f>VLOOKUP(D6542, Fall!$A$1:$E$25, 5)</f>
        <v>350.87719298245599</v>
      </c>
      <c r="J6542" s="1">
        <f t="shared" si="613"/>
        <v>350.87719298245599</v>
      </c>
      <c r="K6542" s="47">
        <f t="shared" si="614"/>
        <v>6.564218902259106</v>
      </c>
      <c r="L6542" s="48">
        <f>Solar!K6559/1000*Variables!$B$3</f>
        <v>37.006549999999997</v>
      </c>
      <c r="M6542">
        <f>IF(E6542=1, VLOOKUP(D6542, Sheet1!$A$2:$C$26, 2), Sheet1!$C$3)</f>
        <v>0.18637999999999999</v>
      </c>
      <c r="N6542" s="1">
        <f>'Electricity Rates'!$J$2</f>
        <v>0.24729999999999999</v>
      </c>
      <c r="O6542" s="145">
        <f>L6542-K6542</f>
        <v>30.44233109774089</v>
      </c>
      <c r="P6542">
        <f t="shared" si="615"/>
        <v>1.6233313345286768</v>
      </c>
      <c r="Q6542">
        <f>IF(O6542&gt;0, IF(Q6541+O6542*Variables!$B$5&lt;Variables!$B$4, Q6541+O6542*Variables!$B$5, Variables!$B$4), IF(Q6541&gt;-O6542, Q6541+O6542/Variables!$B$5, 0))</f>
        <v>100</v>
      </c>
      <c r="R6542">
        <f>IF(O6542&gt;0, 0, IF(Q6541&gt;-O6542, 0, -O6542 - Q6541*Variables!$B$5))</f>
        <v>0</v>
      </c>
      <c r="S6542">
        <f t="shared" si="616"/>
        <v>0</v>
      </c>
      <c r="T6542">
        <f t="shared" si="617"/>
        <v>0</v>
      </c>
    </row>
    <row r="6543" spans="1:20" x14ac:dyDescent="0.3">
      <c r="A6543" s="3">
        <f t="shared" si="612"/>
        <v>43373</v>
      </c>
      <c r="B6543">
        <v>9</v>
      </c>
      <c r="C6543">
        <v>30</v>
      </c>
      <c r="D6543">
        <v>14</v>
      </c>
      <c r="E6543">
        <v>0</v>
      </c>
      <c r="F6543" s="1">
        <f>VLOOKUP(A6543,Weather!$A$1:$E$366, 5)</f>
        <v>0.99090909090909018</v>
      </c>
      <c r="G6543" s="1">
        <f>VLOOKUP(D6543, Fall!$A$1:$E$25, 2)</f>
        <v>1482.1428571428501</v>
      </c>
      <c r="H6543" s="1">
        <f>VLOOKUP(D6543, Fall!$A$1:$E$25, 3)</f>
        <v>1052.56230978037</v>
      </c>
      <c r="I6543" s="1">
        <f>VLOOKUP(D6543, Fall!$A$1:$E$25, 5)</f>
        <v>342.105263157894</v>
      </c>
      <c r="J6543" s="1">
        <f t="shared" si="613"/>
        <v>342.105263157894</v>
      </c>
      <c r="K6543" s="47">
        <f t="shared" si="614"/>
        <v>6.4001134297026177</v>
      </c>
      <c r="L6543" s="48">
        <f>Solar!K6560/1000*Variables!$B$3</f>
        <v>34.149749999999997</v>
      </c>
      <c r="M6543">
        <f>IF(E6543=1, VLOOKUP(D6543, Sheet1!$A$2:$C$26, 2), Sheet1!$C$3)</f>
        <v>0.18637999999999999</v>
      </c>
      <c r="N6543" s="1">
        <f>'Electricity Rates'!$J$2</f>
        <v>0.24729999999999999</v>
      </c>
      <c r="O6543" s="145">
        <f>L6543-K6543</f>
        <v>27.74963657029738</v>
      </c>
      <c r="P6543">
        <f t="shared" si="615"/>
        <v>1.5827480511654572</v>
      </c>
      <c r="Q6543">
        <f>IF(O6543&gt;0, IF(Q6542+O6543*Variables!$B$5&lt;Variables!$B$4, Q6542+O6543*Variables!$B$5, Variables!$B$4), IF(Q6542&gt;-O6543, Q6542+O6543/Variables!$B$5, 0))</f>
        <v>100</v>
      </c>
      <c r="R6543">
        <f>IF(O6543&gt;0, 0, IF(Q6542&gt;-O6543, 0, -O6543 - Q6542*Variables!$B$5))</f>
        <v>0</v>
      </c>
      <c r="S6543">
        <f t="shared" si="616"/>
        <v>0</v>
      </c>
      <c r="T6543">
        <f t="shared" si="617"/>
        <v>0</v>
      </c>
    </row>
    <row r="6544" spans="1:20" x14ac:dyDescent="0.3">
      <c r="A6544" s="3">
        <f t="shared" si="612"/>
        <v>43373</v>
      </c>
      <c r="B6544">
        <v>9</v>
      </c>
      <c r="C6544">
        <v>30</v>
      </c>
      <c r="D6544">
        <v>15</v>
      </c>
      <c r="E6544">
        <v>0</v>
      </c>
      <c r="F6544" s="1">
        <f>VLOOKUP(A6544,Weather!$A$1:$E$366, 5)</f>
        <v>0.99090909090909018</v>
      </c>
      <c r="G6544" s="1">
        <f>VLOOKUP(D6544, Fall!$A$1:$E$25, 2)</f>
        <v>1437.5</v>
      </c>
      <c r="H6544" s="1">
        <f>VLOOKUP(D6544, Fall!$A$1:$E$25, 3)</f>
        <v>1060.00658057086</v>
      </c>
      <c r="I6544" s="1">
        <f>VLOOKUP(D6544, Fall!$A$1:$E$25, 5)</f>
        <v>328.94736842105198</v>
      </c>
      <c r="J6544" s="1">
        <f t="shared" si="613"/>
        <v>328.94736842105198</v>
      </c>
      <c r="K6544" s="47">
        <f t="shared" si="614"/>
        <v>6.1539552208679025</v>
      </c>
      <c r="L6544" s="48">
        <f>Solar!K6561/1000*Variables!$B$3</f>
        <v>28.647250000000003</v>
      </c>
      <c r="M6544">
        <f>IF(E6544=1, VLOOKUP(D6544, Sheet1!$A$2:$C$26, 2), Sheet1!$C$3)</f>
        <v>0.18637999999999999</v>
      </c>
      <c r="N6544" s="1">
        <f>'Electricity Rates'!$J$2</f>
        <v>0.24729999999999999</v>
      </c>
      <c r="O6544" s="145">
        <f>L6544-K6544</f>
        <v>22.4932947791321</v>
      </c>
      <c r="P6544">
        <f t="shared" si="615"/>
        <v>1.5218731261206322</v>
      </c>
      <c r="Q6544">
        <f>IF(O6544&gt;0, IF(Q6543+O6544*Variables!$B$5&lt;Variables!$B$4, Q6543+O6544*Variables!$B$5, Variables!$B$4), IF(Q6543&gt;-O6544, Q6543+O6544/Variables!$B$5, 0))</f>
        <v>100</v>
      </c>
      <c r="R6544">
        <f>IF(O6544&gt;0, 0, IF(Q6543&gt;-O6544, 0, -O6544 - Q6543*Variables!$B$5))</f>
        <v>0</v>
      </c>
      <c r="S6544">
        <f t="shared" si="616"/>
        <v>0</v>
      </c>
      <c r="T6544">
        <f t="shared" si="617"/>
        <v>0</v>
      </c>
    </row>
    <row r="6545" spans="1:20" x14ac:dyDescent="0.3">
      <c r="A6545" s="3">
        <f t="shared" si="612"/>
        <v>43373</v>
      </c>
      <c r="B6545">
        <v>9</v>
      </c>
      <c r="C6545">
        <v>30</v>
      </c>
      <c r="D6545">
        <v>16</v>
      </c>
      <c r="E6545">
        <v>0</v>
      </c>
      <c r="F6545" s="1">
        <f>VLOOKUP(A6545,Weather!$A$1:$E$366, 5)</f>
        <v>0.99090909090909018</v>
      </c>
      <c r="G6545" s="1">
        <f>VLOOKUP(D6545, Fall!$A$1:$E$25, 2)</f>
        <v>1348.2142857142801</v>
      </c>
      <c r="H6545" s="1">
        <f>VLOOKUP(D6545, Fall!$A$1:$E$25, 3)</f>
        <v>1003.98947108661</v>
      </c>
      <c r="I6545" s="1">
        <f>VLOOKUP(D6545, Fall!$A$1:$E$25, 5)</f>
        <v>298.24561403508801</v>
      </c>
      <c r="J6545" s="1">
        <f t="shared" si="613"/>
        <v>298.24561403508801</v>
      </c>
      <c r="K6545" s="47">
        <f t="shared" si="614"/>
        <v>5.5795860669202471</v>
      </c>
      <c r="L6545" s="48">
        <f>Solar!K6562/1000*Variables!$B$3</f>
        <v>20.66095</v>
      </c>
      <c r="M6545">
        <f>IF(E6545=1, VLOOKUP(D6545, Sheet1!$A$2:$C$26, 2), Sheet1!$C$3)</f>
        <v>0.18637999999999999</v>
      </c>
      <c r="N6545" s="1">
        <f>'Electricity Rates'!$J$2</f>
        <v>0.24729999999999999</v>
      </c>
      <c r="O6545" s="145">
        <f>L6545-K6545</f>
        <v>15.081363933079754</v>
      </c>
      <c r="P6545">
        <f t="shared" si="615"/>
        <v>1.3798316343493771</v>
      </c>
      <c r="Q6545">
        <f>IF(O6545&gt;0, IF(Q6544+O6545*Variables!$B$5&lt;Variables!$B$4, Q6544+O6545*Variables!$B$5, Variables!$B$4), IF(Q6544&gt;-O6545, Q6544+O6545/Variables!$B$5, 0))</f>
        <v>100</v>
      </c>
      <c r="R6545">
        <f>IF(O6545&gt;0, 0, IF(Q6544&gt;-O6545, 0, -O6545 - Q6544*Variables!$B$5))</f>
        <v>0</v>
      </c>
      <c r="S6545">
        <f t="shared" si="616"/>
        <v>0</v>
      </c>
      <c r="T6545">
        <f t="shared" si="617"/>
        <v>0</v>
      </c>
    </row>
    <row r="6546" spans="1:20" x14ac:dyDescent="0.3">
      <c r="A6546" s="3">
        <f t="shared" si="612"/>
        <v>43373</v>
      </c>
      <c r="B6546">
        <v>9</v>
      </c>
      <c r="C6546">
        <v>30</v>
      </c>
      <c r="D6546">
        <v>17</v>
      </c>
      <c r="E6546">
        <v>0</v>
      </c>
      <c r="F6546" s="1">
        <f>VLOOKUP(A6546,Weather!$A$1:$E$366, 5)</f>
        <v>0.99090909090909018</v>
      </c>
      <c r="G6546" s="1">
        <f>VLOOKUP(D6546, Fall!$A$1:$E$25, 2)</f>
        <v>1080.3571428571399</v>
      </c>
      <c r="H6546" s="1">
        <f>VLOOKUP(D6546, Fall!$A$1:$E$25, 3)</f>
        <v>794.90091642515802</v>
      </c>
      <c r="I6546" s="1">
        <f>VLOOKUP(D6546, Fall!$A$1:$E$25, 5)</f>
        <v>263.15789473684202</v>
      </c>
      <c r="J6546" s="1">
        <f t="shared" si="613"/>
        <v>263.15789473684202</v>
      </c>
      <c r="K6546" s="47">
        <f t="shared" si="614"/>
        <v>4.9231641766943302</v>
      </c>
      <c r="L6546" s="48">
        <f>Solar!K6563/1000*Variables!$B$3</f>
        <v>10.373950000000001</v>
      </c>
      <c r="M6546">
        <f>IF(E6546=1, VLOOKUP(D6546, Sheet1!$A$2:$C$26, 2), Sheet1!$C$3)</f>
        <v>0.18637999999999999</v>
      </c>
      <c r="N6546" s="1">
        <f>'Electricity Rates'!$J$2</f>
        <v>0.24729999999999999</v>
      </c>
      <c r="O6546" s="145">
        <f>L6546-K6546</f>
        <v>5.4507858233056705</v>
      </c>
      <c r="P6546">
        <f t="shared" si="615"/>
        <v>1.2174985008965078</v>
      </c>
      <c r="Q6546">
        <f>IF(O6546&gt;0, IF(Q6545+O6546*Variables!$B$5&lt;Variables!$B$4, Q6545+O6546*Variables!$B$5, Variables!$B$4), IF(Q6545&gt;-O6546, Q6545+O6546/Variables!$B$5, 0))</f>
        <v>100</v>
      </c>
      <c r="R6546">
        <f>IF(O6546&gt;0, 0, IF(Q6545&gt;-O6546, 0, -O6546 - Q6545*Variables!$B$5))</f>
        <v>0</v>
      </c>
      <c r="S6546">
        <f t="shared" si="616"/>
        <v>0</v>
      </c>
      <c r="T6546">
        <f t="shared" si="617"/>
        <v>0</v>
      </c>
    </row>
    <row r="6547" spans="1:20" x14ac:dyDescent="0.3">
      <c r="A6547" s="3">
        <f t="shared" si="612"/>
        <v>43373</v>
      </c>
      <c r="B6547">
        <v>9</v>
      </c>
      <c r="C6547">
        <v>30</v>
      </c>
      <c r="D6547">
        <v>18</v>
      </c>
      <c r="E6547">
        <v>0</v>
      </c>
      <c r="F6547" s="1">
        <f>VLOOKUP(A6547,Weather!$A$1:$E$366, 5)</f>
        <v>0.99090909090909018</v>
      </c>
      <c r="G6547" s="1">
        <f>VLOOKUP(D6547, Fall!$A$1:$E$25, 2)</f>
        <v>678.57142857142799</v>
      </c>
      <c r="H6547" s="1">
        <f>VLOOKUP(D6547, Fall!$A$1:$E$25, 3)</f>
        <v>583.61400485626905</v>
      </c>
      <c r="I6547" s="1">
        <f>VLOOKUP(D6547, Fall!$A$1:$E$25, 5)</f>
        <v>280.70175438596499</v>
      </c>
      <c r="J6547" s="1">
        <f t="shared" si="613"/>
        <v>280.70175438596499</v>
      </c>
      <c r="K6547" s="47">
        <f t="shared" si="614"/>
        <v>5.251375121807289</v>
      </c>
      <c r="L6547" s="48">
        <f>Solar!K6564/1000*Variables!$B$3</f>
        <v>1.6993999999999998</v>
      </c>
      <c r="M6547">
        <f>IF(E6547=1, VLOOKUP(D6547, Sheet1!$A$2:$C$26, 2), Sheet1!$C$3)</f>
        <v>0.18637999999999999</v>
      </c>
      <c r="N6547" s="1">
        <f>'Electricity Rates'!$J$2</f>
        <v>0.24729999999999999</v>
      </c>
      <c r="O6547" s="145">
        <f>L6547-K6547</f>
        <v>-3.5519751218072892</v>
      </c>
      <c r="P6547">
        <f t="shared" si="615"/>
        <v>1.2986650676229425</v>
      </c>
      <c r="Q6547">
        <f>IF(O6547&gt;0, IF(Q6546+O6547*Variables!$B$5&lt;Variables!$B$4, Q6546+O6547*Variables!$B$5, Variables!$B$4), IF(Q6546&gt;-O6547, Q6546+O6547/Variables!$B$5, 0))</f>
        <v>96.221303061907136</v>
      </c>
      <c r="R6547">
        <f>IF(O6547&gt;0, 0, IF(Q6546&gt;-O6547, 0, -O6547 - Q6546*Variables!$B$5))</f>
        <v>0</v>
      </c>
      <c r="S6547">
        <f t="shared" si="616"/>
        <v>0</v>
      </c>
      <c r="T6547">
        <f t="shared" si="617"/>
        <v>0</v>
      </c>
    </row>
    <row r="6548" spans="1:20" x14ac:dyDescent="0.3">
      <c r="A6548" s="3">
        <f t="shared" si="612"/>
        <v>43373</v>
      </c>
      <c r="B6548">
        <v>9</v>
      </c>
      <c r="C6548">
        <v>30</v>
      </c>
      <c r="D6548">
        <v>19</v>
      </c>
      <c r="E6548">
        <v>0</v>
      </c>
      <c r="F6548" s="1">
        <f>VLOOKUP(A6548,Weather!$A$1:$E$366, 5)</f>
        <v>0.99090909090909018</v>
      </c>
      <c r="G6548" s="1">
        <f>VLOOKUP(D6548, Fall!$A$1:$E$25, 2)</f>
        <v>517.85714285714198</v>
      </c>
      <c r="H6548" s="1">
        <f>VLOOKUP(D6548, Fall!$A$1:$E$25, 3)</f>
        <v>442.60593718179598</v>
      </c>
      <c r="I6548" s="1">
        <f>VLOOKUP(D6548, Fall!$A$1:$E$25, 5)</f>
        <v>289.47368421052602</v>
      </c>
      <c r="J6548" s="1">
        <f t="shared" si="613"/>
        <v>289.47368421052602</v>
      </c>
      <c r="K6548" s="47">
        <f t="shared" si="614"/>
        <v>5.4154805943637587</v>
      </c>
      <c r="L6548" s="48">
        <f>Solar!K6565/1000*Variables!$B$3</f>
        <v>0</v>
      </c>
      <c r="M6548">
        <f>IF(E6548=1, VLOOKUP(D6548, Sheet1!$A$2:$C$26, 2), Sheet1!$C$3)</f>
        <v>0.18637999999999999</v>
      </c>
      <c r="N6548" s="1">
        <f>'Electricity Rates'!$J$2</f>
        <v>0.24729999999999999</v>
      </c>
      <c r="O6548" s="145">
        <f>L6548-K6548</f>
        <v>-5.4154805943637587</v>
      </c>
      <c r="P6548">
        <f t="shared" si="615"/>
        <v>1.3392483509861575</v>
      </c>
      <c r="Q6548">
        <f>IF(O6548&gt;0, IF(Q6547+O6548*Variables!$B$5&lt;Variables!$B$4, Q6547+O6548*Variables!$B$5, Variables!$B$4), IF(Q6547&gt;-O6548, Q6547+O6548/Variables!$B$5, 0))</f>
        <v>90.460153493435058</v>
      </c>
      <c r="R6548">
        <f>IF(O6548&gt;0, 0, IF(Q6547&gt;-O6548, 0, -O6548 - Q6547*Variables!$B$5))</f>
        <v>0</v>
      </c>
      <c r="S6548">
        <f t="shared" si="616"/>
        <v>0</v>
      </c>
      <c r="T6548">
        <f t="shared" si="617"/>
        <v>0</v>
      </c>
    </row>
    <row r="6549" spans="1:20" x14ac:dyDescent="0.3">
      <c r="A6549" s="3">
        <f t="shared" si="612"/>
        <v>43373</v>
      </c>
      <c r="B6549">
        <v>9</v>
      </c>
      <c r="C6549">
        <v>30</v>
      </c>
      <c r="D6549">
        <v>20</v>
      </c>
      <c r="E6549">
        <v>0</v>
      </c>
      <c r="F6549" s="1">
        <f>VLOOKUP(A6549,Weather!$A$1:$E$366, 5)</f>
        <v>0.99090909090909018</v>
      </c>
      <c r="G6549" s="1">
        <f>VLOOKUP(D6549, Fall!$A$1:$E$25, 2)</f>
        <v>428.57142857142799</v>
      </c>
      <c r="H6549" s="1">
        <f>VLOOKUP(D6549, Fall!$A$1:$E$25, 3)</f>
        <v>354.11608052009001</v>
      </c>
      <c r="I6549" s="1">
        <f>VLOOKUP(D6549, Fall!$A$1:$E$25, 5)</f>
        <v>263.15789473684202</v>
      </c>
      <c r="J6549" s="1">
        <f t="shared" si="613"/>
        <v>263.15789473684202</v>
      </c>
      <c r="K6549" s="47">
        <f t="shared" si="614"/>
        <v>4.9231641766943302</v>
      </c>
      <c r="L6549" s="48">
        <f>Solar!K6566/1000*Variables!$B$3</f>
        <v>0</v>
      </c>
      <c r="M6549">
        <f>IF(E6549=1, VLOOKUP(D6549, Sheet1!$A$2:$C$26, 2), Sheet1!$C$3)</f>
        <v>0.18637999999999999</v>
      </c>
      <c r="N6549" s="1">
        <f>'Electricity Rates'!$J$2</f>
        <v>0.24729999999999999</v>
      </c>
      <c r="O6549" s="145">
        <f>L6549-K6549</f>
        <v>-4.9231641766943302</v>
      </c>
      <c r="P6549">
        <f t="shared" si="615"/>
        <v>1.2174985008965078</v>
      </c>
      <c r="Q6549">
        <f>IF(O6549&gt;0, IF(Q6548+O6549*Variables!$B$5&lt;Variables!$B$4, Q6548+O6549*Variables!$B$5, Variables!$B$4), IF(Q6548&gt;-O6549, Q6548+O6549/Variables!$B$5, 0))</f>
        <v>85.222744794824067</v>
      </c>
      <c r="R6549">
        <f>IF(O6549&gt;0, 0, IF(Q6548&gt;-O6549, 0, -O6549 - Q6548*Variables!$B$5))</f>
        <v>0</v>
      </c>
      <c r="S6549">
        <f t="shared" si="616"/>
        <v>0</v>
      </c>
      <c r="T6549">
        <f t="shared" si="617"/>
        <v>0</v>
      </c>
    </row>
    <row r="6550" spans="1:20" x14ac:dyDescent="0.3">
      <c r="A6550" s="3">
        <f t="shared" si="612"/>
        <v>43373</v>
      </c>
      <c r="B6550">
        <v>9</v>
      </c>
      <c r="C6550">
        <v>30</v>
      </c>
      <c r="D6550">
        <v>21</v>
      </c>
      <c r="E6550">
        <v>0</v>
      </c>
      <c r="F6550" s="1">
        <f>VLOOKUP(A6550,Weather!$A$1:$E$366, 5)</f>
        <v>0.99090909090909018</v>
      </c>
      <c r="G6550" s="1">
        <f>VLOOKUP(D6550, Fall!$A$1:$E$25, 2)</f>
        <v>366.07142857142799</v>
      </c>
      <c r="H6550" s="1">
        <f>VLOOKUP(D6550, Fall!$A$1:$E$25, 3)</f>
        <v>305.62638808916603</v>
      </c>
      <c r="I6550" s="1">
        <f>VLOOKUP(D6550, Fall!$A$1:$E$25, 5)</f>
        <v>271.929824561403</v>
      </c>
      <c r="J6550" s="1">
        <f t="shared" si="613"/>
        <v>271.929824561403</v>
      </c>
      <c r="K6550" s="47">
        <f t="shared" si="614"/>
        <v>5.0872696492507998</v>
      </c>
      <c r="L6550" s="48">
        <f>Solar!K6567/1000*Variables!$B$3</f>
        <v>0</v>
      </c>
      <c r="M6550">
        <f>IF(E6550=1, VLOOKUP(D6550, Sheet1!$A$2:$C$26, 2), Sheet1!$C$3)</f>
        <v>0.18637999999999999</v>
      </c>
      <c r="N6550" s="1">
        <f>'Electricity Rates'!$J$2</f>
        <v>0.24729999999999999</v>
      </c>
      <c r="O6550" s="145">
        <f>L6550-K6550</f>
        <v>-5.0872696492507998</v>
      </c>
      <c r="P6550">
        <f t="shared" si="615"/>
        <v>1.2580817842597227</v>
      </c>
      <c r="Q6550">
        <f>IF(O6550&gt;0, IF(Q6549+O6550*Variables!$B$5&lt;Variables!$B$4, Q6549+O6550*Variables!$B$5, Variables!$B$4), IF(Q6549&gt;-O6550, Q6549+O6550/Variables!$B$5, 0))</f>
        <v>79.81075580625938</v>
      </c>
      <c r="R6550">
        <f>IF(O6550&gt;0, 0, IF(Q6549&gt;-O6550, 0, -O6550 - Q6549*Variables!$B$5))</f>
        <v>0</v>
      </c>
      <c r="S6550">
        <f t="shared" si="616"/>
        <v>0</v>
      </c>
      <c r="T6550">
        <f t="shared" si="617"/>
        <v>0</v>
      </c>
    </row>
    <row r="6551" spans="1:20" x14ac:dyDescent="0.3">
      <c r="A6551" s="3">
        <f t="shared" si="612"/>
        <v>43373</v>
      </c>
      <c r="B6551">
        <v>9</v>
      </c>
      <c r="C6551">
        <v>30</v>
      </c>
      <c r="D6551">
        <v>22</v>
      </c>
      <c r="E6551">
        <v>0</v>
      </c>
      <c r="F6551" s="1">
        <f>VLOOKUP(A6551,Weather!$A$1:$E$366, 5)</f>
        <v>0.99090909090909018</v>
      </c>
      <c r="G6551" s="1">
        <f>VLOOKUP(D6551, Fall!$A$1:$E$25, 2)</f>
        <v>330.35714285714198</v>
      </c>
      <c r="H6551" s="1">
        <f>VLOOKUP(D6551, Fall!$A$1:$E$25, 3)</f>
        <v>272.33281237147202</v>
      </c>
      <c r="I6551" s="1">
        <f>VLOOKUP(D6551, Fall!$A$1:$E$25, 5)</f>
        <v>254.385964912281</v>
      </c>
      <c r="J6551" s="1">
        <f t="shared" si="613"/>
        <v>254.385964912281</v>
      </c>
      <c r="K6551" s="47">
        <f t="shared" si="614"/>
        <v>4.7590587041378596</v>
      </c>
      <c r="L6551" s="48">
        <f>Solar!K6568/1000*Variables!$B$3</f>
        <v>0</v>
      </c>
      <c r="M6551">
        <f>IF(E6551=1, VLOOKUP(D6551, Sheet1!$A$2:$C$26, 2), Sheet1!$C$3)</f>
        <v>0.18637999999999999</v>
      </c>
      <c r="N6551" s="1">
        <f>'Electricity Rates'!$J$2</f>
        <v>0.24729999999999999</v>
      </c>
      <c r="O6551" s="145">
        <f>L6551-K6551</f>
        <v>-4.7590587041378596</v>
      </c>
      <c r="P6551">
        <f t="shared" si="615"/>
        <v>1.1769152175332926</v>
      </c>
      <c r="Q6551">
        <f>IF(O6551&gt;0, IF(Q6550+O6551*Variables!$B$5&lt;Variables!$B$4, Q6550+O6551*Variables!$B$5, Variables!$B$4), IF(Q6550&gt;-O6551, Q6550+O6551/Variables!$B$5, 0))</f>
        <v>74.747927397602083</v>
      </c>
      <c r="R6551">
        <f>IF(O6551&gt;0, 0, IF(Q6550&gt;-O6551, 0, -O6551 - Q6550*Variables!$B$5))</f>
        <v>0</v>
      </c>
      <c r="S6551">
        <f t="shared" si="616"/>
        <v>0</v>
      </c>
      <c r="T6551">
        <f t="shared" si="617"/>
        <v>0</v>
      </c>
    </row>
    <row r="6552" spans="1:20" x14ac:dyDescent="0.3">
      <c r="A6552" s="3">
        <f t="shared" si="612"/>
        <v>43373</v>
      </c>
      <c r="B6552">
        <v>9</v>
      </c>
      <c r="C6552">
        <v>30</v>
      </c>
      <c r="D6552">
        <v>23</v>
      </c>
      <c r="E6552">
        <v>0</v>
      </c>
      <c r="F6552" s="1">
        <f>VLOOKUP(A6552,Weather!$A$1:$E$366, 5)</f>
        <v>0.99090909090909018</v>
      </c>
      <c r="G6552" s="1">
        <f>VLOOKUP(D6552, Fall!$A$1:$E$25, 2)</f>
        <v>303.57142857142799</v>
      </c>
      <c r="H6552" s="1">
        <f>VLOOKUP(D6552, Fall!$A$1:$E$25, 3)</f>
        <v>252.67335691371099</v>
      </c>
      <c r="I6552" s="1">
        <f>VLOOKUP(D6552, Fall!$A$1:$E$25, 5)</f>
        <v>254.385964912281</v>
      </c>
      <c r="J6552" s="1">
        <f t="shared" si="613"/>
        <v>254.385964912281</v>
      </c>
      <c r="K6552" s="47">
        <f t="shared" si="614"/>
        <v>4.7590587041378596</v>
      </c>
      <c r="L6552" s="48">
        <f>Solar!K6569/1000*Variables!$B$3</f>
        <v>0</v>
      </c>
      <c r="M6552">
        <f>IF(E6552=1, VLOOKUP(D6552, Sheet1!$A$2:$C$26, 2), Sheet1!$C$3)</f>
        <v>0.18637999999999999</v>
      </c>
      <c r="N6552" s="1">
        <f>'Electricity Rates'!$J$2</f>
        <v>0.24729999999999999</v>
      </c>
      <c r="O6552" s="145">
        <f>L6552-K6552</f>
        <v>-4.7590587041378596</v>
      </c>
      <c r="P6552">
        <f t="shared" si="615"/>
        <v>1.1769152175332926</v>
      </c>
      <c r="Q6552">
        <f>IF(O6552&gt;0, IF(Q6551+O6552*Variables!$B$5&lt;Variables!$B$4, Q6551+O6552*Variables!$B$5, Variables!$B$4), IF(Q6551&gt;-O6552, Q6551+O6552/Variables!$B$5, 0))</f>
        <v>69.685098988944787</v>
      </c>
      <c r="R6552">
        <f>IF(O6552&gt;0, 0, IF(Q6551&gt;-O6552, 0, -O6552 - Q6551*Variables!$B$5))</f>
        <v>0</v>
      </c>
      <c r="S6552">
        <f t="shared" si="616"/>
        <v>0</v>
      </c>
      <c r="T6552">
        <f t="shared" si="617"/>
        <v>0</v>
      </c>
    </row>
    <row r="6553" spans="1:20" x14ac:dyDescent="0.3">
      <c r="A6553" s="3">
        <f t="shared" si="612"/>
        <v>43373</v>
      </c>
      <c r="B6553">
        <v>9</v>
      </c>
      <c r="C6553">
        <v>30</v>
      </c>
      <c r="D6553">
        <v>24</v>
      </c>
      <c r="E6553">
        <v>0</v>
      </c>
      <c r="F6553" s="1">
        <f>VLOOKUP(A6553,Weather!$A$1:$E$366, 5)</f>
        <v>0.99090909090909018</v>
      </c>
      <c r="G6553" s="1">
        <f>VLOOKUP(D6553, Fall!$A$1:$E$25, 2)</f>
        <v>285.71428571428498</v>
      </c>
      <c r="H6553" s="1">
        <f>VLOOKUP(D6553, Fall!$A$1:$E$25, 3)</f>
        <v>237.47635107345499</v>
      </c>
      <c r="I6553" s="1">
        <f>VLOOKUP(D6553, Fall!$A$1:$E$25, 5)</f>
        <v>254.385964912281</v>
      </c>
      <c r="J6553" s="1">
        <f t="shared" si="613"/>
        <v>254.385964912281</v>
      </c>
      <c r="K6553" s="47">
        <f t="shared" si="614"/>
        <v>4.7590587041378596</v>
      </c>
      <c r="L6553" s="48">
        <f>Solar!K6570/1000*Variables!$B$3</f>
        <v>0</v>
      </c>
      <c r="M6553">
        <f>IF(E6553=1, VLOOKUP(D6553, Sheet1!$A$2:$C$26, 2), Sheet1!$C$3)</f>
        <v>0.18637999999999999</v>
      </c>
      <c r="N6553" s="1">
        <f>'Electricity Rates'!$J$2</f>
        <v>0.24729999999999999</v>
      </c>
      <c r="O6553" s="145">
        <f>L6553-K6553</f>
        <v>-4.7590587041378596</v>
      </c>
      <c r="P6553">
        <f t="shared" si="615"/>
        <v>1.1769152175332926</v>
      </c>
      <c r="Q6553">
        <f>IF(O6553&gt;0, IF(Q6552+O6553*Variables!$B$5&lt;Variables!$B$4, Q6552+O6553*Variables!$B$5, Variables!$B$4), IF(Q6552&gt;-O6553, Q6552+O6553/Variables!$B$5, 0))</f>
        <v>64.622270580287491</v>
      </c>
      <c r="R6553">
        <f>IF(O6553&gt;0, 0, IF(Q6552&gt;-O6553, 0, -O6553 - Q6552*Variables!$B$5))</f>
        <v>0</v>
      </c>
      <c r="S6553">
        <f t="shared" si="616"/>
        <v>0</v>
      </c>
      <c r="T6553">
        <f t="shared" si="617"/>
        <v>0</v>
      </c>
    </row>
    <row r="6554" spans="1:20" x14ac:dyDescent="0.3">
      <c r="A6554" s="3">
        <f t="shared" si="612"/>
        <v>43374</v>
      </c>
      <c r="B6554">
        <v>10</v>
      </c>
      <c r="C6554">
        <v>1</v>
      </c>
      <c r="D6554">
        <v>1</v>
      </c>
      <c r="E6554">
        <v>1</v>
      </c>
      <c r="F6554" s="1">
        <f>VLOOKUP(A6554,Weather!$A$1:$E$366, 5)</f>
        <v>0.99090909090909018</v>
      </c>
      <c r="G6554" s="1">
        <f>VLOOKUP(D6554, Fall!$A$1:$E$25, 2)</f>
        <v>276.78571428571399</v>
      </c>
      <c r="H6554" s="1">
        <f>VLOOKUP(D6554, Fall!$A$1:$E$25, 3)</f>
        <v>258.40056395394299</v>
      </c>
      <c r="I6554" s="1">
        <f>VLOOKUP(D6554, Fall!$A$1:$E$25, 5)</f>
        <v>254.385964912281</v>
      </c>
      <c r="J6554" s="1">
        <f t="shared" si="613"/>
        <v>276.61857655542514</v>
      </c>
      <c r="K6554" s="47">
        <f t="shared" si="614"/>
        <v>5.1749869334822201</v>
      </c>
      <c r="L6554" s="48">
        <f>Solar!K6571/1000*Variables!$B$3</f>
        <v>0</v>
      </c>
      <c r="M6554">
        <f>IF(E6554=1, VLOOKUP(D6554, Sheet1!$A$2:$C$26, 2), Sheet1!$C$3)</f>
        <v>0.18637999999999999</v>
      </c>
      <c r="N6554" s="1">
        <f>'Electricity Rates'!$J$2</f>
        <v>0.24729999999999999</v>
      </c>
      <c r="O6554" s="145">
        <f>L6554-K6554</f>
        <v>-5.1749869334822201</v>
      </c>
      <c r="P6554">
        <f t="shared" si="615"/>
        <v>1.279774268650153</v>
      </c>
      <c r="Q6554">
        <f>IF(O6554&gt;0, IF(Q6553+O6554*Variables!$B$5&lt;Variables!$B$4, Q6553+O6554*Variables!$B$5, Variables!$B$4), IF(Q6553&gt;-O6554, Q6553+O6554/Variables!$B$5, 0))</f>
        <v>59.116965331902151</v>
      </c>
      <c r="R6554">
        <f>IF(O6554&gt;0, 0, IF(Q6553&gt;-O6554, 0, -O6554 - Q6553*Variables!$B$5))</f>
        <v>0</v>
      </c>
      <c r="S6554">
        <f t="shared" si="616"/>
        <v>0</v>
      </c>
      <c r="T6554">
        <f t="shared" si="617"/>
        <v>0</v>
      </c>
    </row>
    <row r="6555" spans="1:20" x14ac:dyDescent="0.3">
      <c r="A6555" s="3">
        <f t="shared" si="612"/>
        <v>43374</v>
      </c>
      <c r="B6555">
        <v>10</v>
      </c>
      <c r="C6555">
        <v>1</v>
      </c>
      <c r="D6555">
        <v>2</v>
      </c>
      <c r="E6555">
        <v>1</v>
      </c>
      <c r="F6555" s="1">
        <f>VLOOKUP(A6555,Weather!$A$1:$E$366, 5)</f>
        <v>0.99090909090909018</v>
      </c>
      <c r="G6555" s="1">
        <f>VLOOKUP(D6555, Fall!$A$1:$E$25, 2)</f>
        <v>272.32142857142799</v>
      </c>
      <c r="H6555" s="1">
        <f>VLOOKUP(D6555, Fall!$A$1:$E$25, 3)</f>
        <v>244.53669616981199</v>
      </c>
      <c r="I6555" s="1">
        <f>VLOOKUP(D6555, Fall!$A$1:$E$25, 5)</f>
        <v>254.385964912281</v>
      </c>
      <c r="J6555" s="1">
        <f t="shared" si="613"/>
        <v>272.06884009504967</v>
      </c>
      <c r="K6555" s="47">
        <f t="shared" si="614"/>
        <v>5.0898703551727618</v>
      </c>
      <c r="L6555" s="48">
        <f>Solar!K6572/1000*Variables!$B$3</f>
        <v>0</v>
      </c>
      <c r="M6555">
        <f>IF(E6555=1, VLOOKUP(D6555, Sheet1!$A$2:$C$26, 2), Sheet1!$C$3)</f>
        <v>0.18637999999999999</v>
      </c>
      <c r="N6555" s="1">
        <f>'Electricity Rates'!$J$2</f>
        <v>0.24729999999999999</v>
      </c>
      <c r="O6555" s="145">
        <f>L6555-K6555</f>
        <v>-5.0898703551727618</v>
      </c>
      <c r="P6555">
        <f t="shared" si="615"/>
        <v>1.2587249388342239</v>
      </c>
      <c r="Q6555">
        <f>IF(O6555&gt;0, IF(Q6554+O6555*Variables!$B$5&lt;Variables!$B$4, Q6554+O6555*Variables!$B$5, Variables!$B$4), IF(Q6554&gt;-O6555, Q6554+O6555/Variables!$B$5, 0))</f>
        <v>53.702209634909849</v>
      </c>
      <c r="R6555">
        <f>IF(O6555&gt;0, 0, IF(Q6554&gt;-O6555, 0, -O6555 - Q6554*Variables!$B$5))</f>
        <v>0</v>
      </c>
      <c r="S6555">
        <f t="shared" si="616"/>
        <v>0</v>
      </c>
      <c r="T6555">
        <f t="shared" si="617"/>
        <v>0</v>
      </c>
    </row>
    <row r="6556" spans="1:20" x14ac:dyDescent="0.3">
      <c r="A6556" s="3">
        <f t="shared" si="612"/>
        <v>43374</v>
      </c>
      <c r="B6556">
        <v>10</v>
      </c>
      <c r="C6556">
        <v>1</v>
      </c>
      <c r="D6556">
        <v>3</v>
      </c>
      <c r="E6556">
        <v>1</v>
      </c>
      <c r="F6556" s="1">
        <f>VLOOKUP(A6556,Weather!$A$1:$E$366, 5)</f>
        <v>0.99090909090909018</v>
      </c>
      <c r="G6556" s="1">
        <f>VLOOKUP(D6556, Fall!$A$1:$E$25, 2)</f>
        <v>272.32142857142799</v>
      </c>
      <c r="H6556" s="1">
        <f>VLOOKUP(D6556, Fall!$A$1:$E$25, 3)</f>
        <v>252.565207174747</v>
      </c>
      <c r="I6556" s="1">
        <f>VLOOKUP(D6556, Fall!$A$1:$E$25, 5)</f>
        <v>254.385964912281</v>
      </c>
      <c r="J6556" s="1">
        <f t="shared" si="613"/>
        <v>272.14182655873088</v>
      </c>
      <c r="K6556" s="47">
        <f t="shared" si="614"/>
        <v>5.0912357876776015</v>
      </c>
      <c r="L6556" s="48">
        <f>Solar!K6573/1000*Variables!$B$3</f>
        <v>0</v>
      </c>
      <c r="M6556">
        <f>IF(E6556=1, VLOOKUP(D6556, Sheet1!$A$2:$C$26, 2), Sheet1!$C$3)</f>
        <v>0.18637999999999999</v>
      </c>
      <c r="N6556" s="1">
        <f>'Electricity Rates'!$J$2</f>
        <v>0.24729999999999999</v>
      </c>
      <c r="O6556" s="145">
        <f>L6556-K6556</f>
        <v>-5.0912357876776015</v>
      </c>
      <c r="P6556">
        <f t="shared" si="615"/>
        <v>1.2590626102926707</v>
      </c>
      <c r="Q6556">
        <f>IF(O6556&gt;0, IF(Q6555+O6556*Variables!$B$5&lt;Variables!$B$4, Q6555+O6556*Variables!$B$5, Variables!$B$4), IF(Q6555&gt;-O6556, Q6555+O6556/Variables!$B$5, 0))</f>
        <v>48.286001350146442</v>
      </c>
      <c r="R6556">
        <f>IF(O6556&gt;0, 0, IF(Q6555&gt;-O6556, 0, -O6556 - Q6555*Variables!$B$5))</f>
        <v>0</v>
      </c>
      <c r="S6556">
        <f t="shared" si="616"/>
        <v>0</v>
      </c>
      <c r="T6556">
        <f t="shared" si="617"/>
        <v>0</v>
      </c>
    </row>
    <row r="6557" spans="1:20" x14ac:dyDescent="0.3">
      <c r="A6557" s="3">
        <f t="shared" si="612"/>
        <v>43374</v>
      </c>
      <c r="B6557">
        <v>10</v>
      </c>
      <c r="C6557">
        <v>1</v>
      </c>
      <c r="D6557">
        <v>4</v>
      </c>
      <c r="E6557">
        <v>1</v>
      </c>
      <c r="F6557" s="1">
        <f>VLOOKUP(A6557,Weather!$A$1:$E$366, 5)</f>
        <v>0.99090909090909018</v>
      </c>
      <c r="G6557" s="1">
        <f>VLOOKUP(D6557, Fall!$A$1:$E$25, 2)</f>
        <v>272.32142857142799</v>
      </c>
      <c r="H6557" s="1">
        <f>VLOOKUP(D6557, Fall!$A$1:$E$25, 3)</f>
        <v>267.50020564283898</v>
      </c>
      <c r="I6557" s="1">
        <f>VLOOKUP(D6557, Fall!$A$1:$E$25, 5)</f>
        <v>254.385964912281</v>
      </c>
      <c r="J6557" s="1">
        <f t="shared" si="613"/>
        <v>272.27759927207717</v>
      </c>
      <c r="K6557" s="47">
        <f t="shared" si="614"/>
        <v>5.0937758268399742</v>
      </c>
      <c r="L6557" s="48">
        <f>Solar!K6574/1000*Variables!$B$3</f>
        <v>0</v>
      </c>
      <c r="M6557">
        <f>IF(E6557=1, VLOOKUP(D6557, Sheet1!$A$2:$C$26, 2), Sheet1!$C$3)</f>
        <v>0.18637999999999999</v>
      </c>
      <c r="N6557" s="1">
        <f>'Electricity Rates'!$J$2</f>
        <v>0.24729999999999999</v>
      </c>
      <c r="O6557" s="145">
        <f>L6557-K6557</f>
        <v>-5.0937758268399742</v>
      </c>
      <c r="P6557">
        <f t="shared" si="615"/>
        <v>1.2596907619775255</v>
      </c>
      <c r="Q6557">
        <f>IF(O6557&gt;0, IF(Q6556+O6557*Variables!$B$5&lt;Variables!$B$4, Q6556+O6557*Variables!$B$5, Variables!$B$4), IF(Q6556&gt;-O6557, Q6556+O6557/Variables!$B$5, 0))</f>
        <v>42.867090896061363</v>
      </c>
      <c r="R6557">
        <f>IF(O6557&gt;0, 0, IF(Q6556&gt;-O6557, 0, -O6557 - Q6556*Variables!$B$5))</f>
        <v>0</v>
      </c>
      <c r="S6557">
        <f t="shared" si="616"/>
        <v>0</v>
      </c>
      <c r="T6557">
        <f t="shared" si="617"/>
        <v>0</v>
      </c>
    </row>
    <row r="6558" spans="1:20" x14ac:dyDescent="0.3">
      <c r="A6558" s="3">
        <f t="shared" si="612"/>
        <v>43374</v>
      </c>
      <c r="B6558">
        <v>10</v>
      </c>
      <c r="C6558">
        <v>1</v>
      </c>
      <c r="D6558">
        <v>5</v>
      </c>
      <c r="E6558">
        <v>1</v>
      </c>
      <c r="F6558" s="1">
        <f>VLOOKUP(A6558,Weather!$A$1:$E$366, 5)</f>
        <v>0.99090909090909018</v>
      </c>
      <c r="G6558" s="1">
        <f>VLOOKUP(D6558, Fall!$A$1:$E$25, 2)</f>
        <v>303.57142857142799</v>
      </c>
      <c r="H6558" s="1">
        <f>VLOOKUP(D6558, Fall!$A$1:$E$25, 3)</f>
        <v>277.41442782172697</v>
      </c>
      <c r="I6558" s="1">
        <f>VLOOKUP(D6558, Fall!$A$1:$E$25, 5)</f>
        <v>254.385964912281</v>
      </c>
      <c r="J6558" s="1">
        <f t="shared" si="613"/>
        <v>303.33363765552161</v>
      </c>
      <c r="K6558" s="47">
        <f t="shared" si="614"/>
        <v>5.6747729342697628</v>
      </c>
      <c r="L6558" s="48">
        <f>Solar!K6575/1000*Variables!$B$3</f>
        <v>0</v>
      </c>
      <c r="M6558">
        <f>IF(E6558=1, VLOOKUP(D6558, Sheet1!$A$2:$C$26, 2), Sheet1!$C$3)</f>
        <v>0.18637999999999999</v>
      </c>
      <c r="N6558" s="1">
        <f>'Electricity Rates'!$J$2</f>
        <v>0.24729999999999999</v>
      </c>
      <c r="O6558" s="145">
        <f>L6558-K6558</f>
        <v>-5.6747729342697628</v>
      </c>
      <c r="P6558">
        <f t="shared" si="615"/>
        <v>1.4033713466449123</v>
      </c>
      <c r="Q6558">
        <f>IF(O6558&gt;0, IF(Q6557+O6558*Variables!$B$5&lt;Variables!$B$4, Q6557+O6558*Variables!$B$5, Variables!$B$4), IF(Q6557&gt;-O6558, Q6557+O6558/Variables!$B$5, 0))</f>
        <v>36.830098412795657</v>
      </c>
      <c r="R6558">
        <f>IF(O6558&gt;0, 0, IF(Q6557&gt;-O6558, 0, -O6558 - Q6557*Variables!$B$5))</f>
        <v>0</v>
      </c>
      <c r="S6558">
        <f t="shared" si="616"/>
        <v>0</v>
      </c>
      <c r="T6558">
        <f t="shared" si="617"/>
        <v>0</v>
      </c>
    </row>
    <row r="6559" spans="1:20" x14ac:dyDescent="0.3">
      <c r="A6559" s="3">
        <f t="shared" si="612"/>
        <v>43374</v>
      </c>
      <c r="B6559">
        <v>10</v>
      </c>
      <c r="C6559">
        <v>1</v>
      </c>
      <c r="D6559">
        <v>6</v>
      </c>
      <c r="E6559">
        <v>1</v>
      </c>
      <c r="F6559" s="1">
        <f>VLOOKUP(A6559,Weather!$A$1:$E$366, 5)</f>
        <v>0.99090909090909018</v>
      </c>
      <c r="G6559" s="1">
        <f>VLOOKUP(D6559, Fall!$A$1:$E$25, 2)</f>
        <v>401.78571428571399</v>
      </c>
      <c r="H6559" s="1">
        <f>VLOOKUP(D6559, Fall!$A$1:$E$25, 3)</f>
        <v>309.98601628691301</v>
      </c>
      <c r="I6559" s="1">
        <f>VLOOKUP(D6559, Fall!$A$1:$E$25, 5)</f>
        <v>271.929824561403</v>
      </c>
      <c r="J6559" s="1">
        <f t="shared" si="613"/>
        <v>400.9511715766339</v>
      </c>
      <c r="K6559" s="47">
        <f t="shared" si="614"/>
        <v>7.5010040891368845</v>
      </c>
      <c r="L6559" s="48">
        <f>Solar!K6576/1000*Variables!$B$3</f>
        <v>0</v>
      </c>
      <c r="M6559">
        <f>IF(E6559=1, VLOOKUP(D6559, Sheet1!$A$2:$C$26, 2), Sheet1!$C$3)</f>
        <v>0.18637999999999999</v>
      </c>
      <c r="N6559" s="1">
        <f>'Electricity Rates'!$J$2</f>
        <v>0.24729999999999999</v>
      </c>
      <c r="O6559" s="145">
        <f>L6559-K6559</f>
        <v>-7.5010040891368845</v>
      </c>
      <c r="P6559">
        <f t="shared" si="615"/>
        <v>1.8549983112435515</v>
      </c>
      <c r="Q6559">
        <f>IF(O6559&gt;0, IF(Q6558+O6559*Variables!$B$5&lt;Variables!$B$4, Q6558+O6559*Variables!$B$5, Variables!$B$4), IF(Q6558&gt;-O6559, Q6558+O6559/Variables!$B$5, 0))</f>
        <v>28.850306828607479</v>
      </c>
      <c r="R6559">
        <f>IF(O6559&gt;0, 0, IF(Q6558&gt;-O6559, 0, -O6559 - Q6558*Variables!$B$5))</f>
        <v>0</v>
      </c>
      <c r="S6559">
        <f t="shared" si="616"/>
        <v>0</v>
      </c>
      <c r="T6559">
        <f t="shared" si="617"/>
        <v>0</v>
      </c>
    </row>
    <row r="6560" spans="1:20" x14ac:dyDescent="0.3">
      <c r="A6560" s="3">
        <f t="shared" si="612"/>
        <v>43374</v>
      </c>
      <c r="B6560">
        <v>10</v>
      </c>
      <c r="C6560">
        <v>1</v>
      </c>
      <c r="D6560">
        <v>7</v>
      </c>
      <c r="E6560">
        <v>1</v>
      </c>
      <c r="F6560" s="1">
        <f>VLOOKUP(A6560,Weather!$A$1:$E$366, 5)</f>
        <v>0.99090909090909018</v>
      </c>
      <c r="G6560" s="1">
        <f>VLOOKUP(D6560, Fall!$A$1:$E$25, 2)</f>
        <v>593.74999999999898</v>
      </c>
      <c r="H6560" s="1">
        <f>VLOOKUP(D6560, Fall!$A$1:$E$25, 3)</f>
        <v>390.39236653779699</v>
      </c>
      <c r="I6560" s="1">
        <f>VLOOKUP(D6560, Fall!$A$1:$E$25, 5)</f>
        <v>263.15789473684202</v>
      </c>
      <c r="J6560" s="1">
        <f t="shared" si="613"/>
        <v>591.90129424125155</v>
      </c>
      <c r="K6560" s="47">
        <f t="shared" si="614"/>
        <v>11.073303542200653</v>
      </c>
      <c r="L6560" s="48">
        <f>Solar!K6577/1000*Variables!$B$3</f>
        <v>0.96720000000000006</v>
      </c>
      <c r="M6560">
        <f>IF(E6560=1, VLOOKUP(D6560, Sheet1!$A$2:$C$26, 2), Sheet1!$C$3)</f>
        <v>0.18637999999999999</v>
      </c>
      <c r="N6560" s="1">
        <f>'Electricity Rates'!$J$2</f>
        <v>0.24729999999999999</v>
      </c>
      <c r="O6560" s="145">
        <f>L6560-K6560</f>
        <v>-10.106103542200653</v>
      </c>
      <c r="P6560">
        <f t="shared" si="615"/>
        <v>2.7384279659862214</v>
      </c>
      <c r="Q6560">
        <f>IF(O6560&gt;0, IF(Q6559+O6560*Variables!$B$5&lt;Variables!$B$4, Q6559+O6560*Variables!$B$5, Variables!$B$4), IF(Q6559&gt;-O6560, Q6559+O6560/Variables!$B$5, 0))</f>
        <v>18.099132847542954</v>
      </c>
      <c r="R6560">
        <f>IF(O6560&gt;0, 0, IF(Q6559&gt;-O6560, 0, -O6560 - Q6559*Variables!$B$5))</f>
        <v>0</v>
      </c>
      <c r="S6560">
        <f t="shared" si="616"/>
        <v>0</v>
      </c>
      <c r="T6560">
        <f t="shared" si="617"/>
        <v>0</v>
      </c>
    </row>
    <row r="6561" spans="1:20" x14ac:dyDescent="0.3">
      <c r="A6561" s="3">
        <f t="shared" si="612"/>
        <v>43374</v>
      </c>
      <c r="B6561">
        <v>10</v>
      </c>
      <c r="C6561">
        <v>1</v>
      </c>
      <c r="D6561">
        <v>8</v>
      </c>
      <c r="E6561">
        <v>1</v>
      </c>
      <c r="F6561" s="1">
        <f>VLOOKUP(A6561,Weather!$A$1:$E$366, 5)</f>
        <v>0.99090909090909018</v>
      </c>
      <c r="G6561" s="1">
        <f>VLOOKUP(D6561, Fall!$A$1:$E$25, 2)</f>
        <v>866.07142857142799</v>
      </c>
      <c r="H6561" s="1">
        <f>VLOOKUP(D6561, Fall!$A$1:$E$25, 3)</f>
        <v>561.61059471909198</v>
      </c>
      <c r="I6561" s="1">
        <f>VLOOKUP(D6561, Fall!$A$1:$E$25, 5)</f>
        <v>271.929824561403</v>
      </c>
      <c r="J6561" s="1">
        <f t="shared" si="613"/>
        <v>863.30360280913374</v>
      </c>
      <c r="K6561" s="47">
        <f t="shared" si="614"/>
        <v>16.1507044096521</v>
      </c>
      <c r="L6561" s="48">
        <f>Solar!K6578/1000*Variables!$B$3</f>
        <v>4.3660999999999994</v>
      </c>
      <c r="M6561">
        <f>IF(E6561=1, VLOOKUP(D6561, Sheet1!$A$2:$C$26, 2), Sheet1!$C$3)</f>
        <v>0.18637999999999999</v>
      </c>
      <c r="N6561" s="1">
        <f>'Electricity Rates'!$J$2</f>
        <v>0.24729999999999999</v>
      </c>
      <c r="O6561" s="145">
        <f>L6561-K6561</f>
        <v>-11.784604409652101</v>
      </c>
      <c r="P6561">
        <f t="shared" si="615"/>
        <v>3.994069200506964</v>
      </c>
      <c r="Q6561">
        <f>IF(O6561&gt;0, IF(Q6560+O6561*Variables!$B$5&lt;Variables!$B$4, Q6560+O6561*Variables!$B$5, Variables!$B$4), IF(Q6560&gt;-O6561, Q6560+O6561/Variables!$B$5, 0))</f>
        <v>5.5623196457853989</v>
      </c>
      <c r="R6561">
        <f>IF(O6561&gt;0, 0, IF(Q6560&gt;-O6561, 0, -O6561 - Q6560*Variables!$B$5))</f>
        <v>0</v>
      </c>
      <c r="S6561">
        <f t="shared" si="616"/>
        <v>0</v>
      </c>
      <c r="T6561">
        <f t="shared" si="617"/>
        <v>0</v>
      </c>
    </row>
    <row r="6562" spans="1:20" x14ac:dyDescent="0.3">
      <c r="A6562" s="3">
        <f t="shared" si="612"/>
        <v>43374</v>
      </c>
      <c r="B6562">
        <v>10</v>
      </c>
      <c r="C6562">
        <v>1</v>
      </c>
      <c r="D6562">
        <v>9</v>
      </c>
      <c r="E6562">
        <v>1</v>
      </c>
      <c r="F6562" s="1">
        <f>VLOOKUP(A6562,Weather!$A$1:$E$366, 5)</f>
        <v>0.99090909090909018</v>
      </c>
      <c r="G6562" s="1">
        <f>VLOOKUP(D6562, Fall!$A$1:$E$25, 2)</f>
        <v>1080.3571428571399</v>
      </c>
      <c r="H6562" s="1">
        <f>VLOOKUP(D6562, Fall!$A$1:$E$25, 3)</f>
        <v>760.17932055605797</v>
      </c>
      <c r="I6562" s="1">
        <f>VLOOKUP(D6562, Fall!$A$1:$E$25, 5)</f>
        <v>311.40350877192998</v>
      </c>
      <c r="J6562" s="1">
        <f t="shared" si="613"/>
        <v>1077.4464353816752</v>
      </c>
      <c r="K6562" s="47">
        <f t="shared" si="614"/>
        <v>20.156893633316656</v>
      </c>
      <c r="L6562" s="48">
        <f>Solar!K6579/1000*Variables!$B$3</f>
        <v>12.190249999999999</v>
      </c>
      <c r="M6562">
        <f>IF(E6562=1, VLOOKUP(D6562, Sheet1!$A$2:$C$26, 2), Sheet1!$C$3)</f>
        <v>0.25796000000000002</v>
      </c>
      <c r="N6562" s="1">
        <f>'Electricity Rates'!$J$2</f>
        <v>0.24729999999999999</v>
      </c>
      <c r="O6562" s="145">
        <f>L6562-K6562</f>
        <v>-7.9666436333166573</v>
      </c>
      <c r="P6562">
        <f t="shared" si="615"/>
        <v>4.9847997955192085</v>
      </c>
      <c r="Q6562">
        <f>IF(O6562&gt;0, IF(Q6561+O6562*Variables!$B$5&lt;Variables!$B$4, Q6561+O6562*Variables!$B$5, Variables!$B$4), IF(Q6561&gt;-O6562, Q6561+O6562/Variables!$B$5, 0))</f>
        <v>0</v>
      </c>
      <c r="R6562">
        <f>IF(O6562&gt;0, 0, IF(Q6561&gt;-O6562, 0, -O6562 - Q6561*Variables!$B$5))</f>
        <v>2.7380631662783825</v>
      </c>
      <c r="S6562">
        <f t="shared" si="616"/>
        <v>0.70631077437317158</v>
      </c>
      <c r="T6562">
        <f t="shared" si="617"/>
        <v>0</v>
      </c>
    </row>
    <row r="6563" spans="1:20" x14ac:dyDescent="0.3">
      <c r="A6563" s="3">
        <f t="shared" si="612"/>
        <v>43374</v>
      </c>
      <c r="B6563">
        <v>10</v>
      </c>
      <c r="C6563">
        <v>1</v>
      </c>
      <c r="D6563">
        <v>10</v>
      </c>
      <c r="E6563">
        <v>1</v>
      </c>
      <c r="F6563" s="1">
        <f>VLOOKUP(A6563,Weather!$A$1:$E$366, 5)</f>
        <v>0.99090909090909018</v>
      </c>
      <c r="G6563" s="1">
        <f>VLOOKUP(D6563, Fall!$A$1:$E$25, 2)</f>
        <v>1205.3571428571399</v>
      </c>
      <c r="H6563" s="1">
        <f>VLOOKUP(D6563, Fall!$A$1:$E$25, 3)</f>
        <v>904.12930821748796</v>
      </c>
      <c r="I6563" s="1">
        <f>VLOOKUP(D6563, Fall!$A$1:$E$25, 5)</f>
        <v>359.64912280701702</v>
      </c>
      <c r="J6563" s="1">
        <f t="shared" si="613"/>
        <v>1202.6187079967792</v>
      </c>
      <c r="K6563" s="47">
        <f t="shared" si="614"/>
        <v>22.498619497442224</v>
      </c>
      <c r="L6563" s="48">
        <f>Solar!K6580/1000*Variables!$B$3</f>
        <v>17.525700000000001</v>
      </c>
      <c r="M6563">
        <f>IF(E6563=1, VLOOKUP(D6563, Sheet1!$A$2:$C$26, 2), Sheet1!$C$3)</f>
        <v>0.25796000000000002</v>
      </c>
      <c r="N6563" s="1">
        <f>'Electricity Rates'!$J$2</f>
        <v>0.24729999999999999</v>
      </c>
      <c r="O6563" s="145">
        <f>L6563-K6563</f>
        <v>-4.9729194974422235</v>
      </c>
      <c r="P6563">
        <f t="shared" si="615"/>
        <v>5.5639086017174622</v>
      </c>
      <c r="Q6563">
        <f>IF(O6563&gt;0, IF(Q6562+O6563*Variables!$B$5&lt;Variables!$B$4, Q6562+O6563*Variables!$B$5, Variables!$B$4), IF(Q6562&gt;-O6563, Q6562+O6563/Variables!$B$5, 0))</f>
        <v>0</v>
      </c>
      <c r="R6563">
        <f>IF(O6563&gt;0, 0, IF(Q6562&gt;-O6563, 0, -O6563 - Q6562*Variables!$B$5))</f>
        <v>4.9729194974422235</v>
      </c>
      <c r="S6563">
        <f t="shared" si="616"/>
        <v>1.2828143135601962</v>
      </c>
      <c r="T6563">
        <f t="shared" si="617"/>
        <v>0</v>
      </c>
    </row>
    <row r="6564" spans="1:20" x14ac:dyDescent="0.3">
      <c r="A6564" s="3">
        <f t="shared" si="612"/>
        <v>43374</v>
      </c>
      <c r="B6564">
        <v>10</v>
      </c>
      <c r="C6564">
        <v>1</v>
      </c>
      <c r="D6564">
        <v>11</v>
      </c>
      <c r="E6564">
        <v>1</v>
      </c>
      <c r="F6564" s="1">
        <f>VLOOKUP(A6564,Weather!$A$1:$E$366, 5)</f>
        <v>0.99090909090909018</v>
      </c>
      <c r="G6564" s="1">
        <f>VLOOKUP(D6564, Fall!$A$1:$E$25, 2)</f>
        <v>1290.17857142857</v>
      </c>
      <c r="H6564" s="1">
        <f>VLOOKUP(D6564, Fall!$A$1:$E$25, 3)</f>
        <v>975.19947355433101</v>
      </c>
      <c r="I6564" s="1">
        <f>VLOOKUP(D6564, Fall!$A$1:$E$25, 5)</f>
        <v>377.19298245613999</v>
      </c>
      <c r="J6564" s="1">
        <f t="shared" si="613"/>
        <v>1287.3151250842584</v>
      </c>
      <c r="K6564" s="47">
        <f t="shared" si="614"/>
        <v>24.083122090140094</v>
      </c>
      <c r="L6564" s="48">
        <f>Solar!K6581/1000*Variables!$B$3</f>
        <v>23.692449999999997</v>
      </c>
      <c r="M6564">
        <f>IF(E6564=1, VLOOKUP(D6564, Sheet1!$A$2:$C$26, 2), Sheet1!$C$3)</f>
        <v>0.25796000000000002</v>
      </c>
      <c r="N6564" s="1">
        <f>'Electricity Rates'!$J$2</f>
        <v>0.24729999999999999</v>
      </c>
      <c r="O6564" s="145">
        <f>L6564-K6564</f>
        <v>-0.39067209014009663</v>
      </c>
      <c r="P6564">
        <f t="shared" si="615"/>
        <v>5.9557560928916446</v>
      </c>
      <c r="Q6564">
        <f>IF(O6564&gt;0, IF(Q6563+O6564*Variables!$B$5&lt;Variables!$B$4, Q6563+O6564*Variables!$B$5, Variables!$B$4), IF(Q6563&gt;-O6564, Q6563+O6564/Variables!$B$5, 0))</f>
        <v>0</v>
      </c>
      <c r="R6564">
        <f>IF(O6564&gt;0, 0, IF(Q6563&gt;-O6564, 0, -O6564 - Q6563*Variables!$B$5))</f>
        <v>0.39067209014009663</v>
      </c>
      <c r="S6564">
        <f t="shared" si="616"/>
        <v>0.10077777237253933</v>
      </c>
      <c r="T6564">
        <f t="shared" si="617"/>
        <v>0</v>
      </c>
    </row>
    <row r="6565" spans="1:20" x14ac:dyDescent="0.3">
      <c r="A6565" s="3">
        <f t="shared" si="612"/>
        <v>43374</v>
      </c>
      <c r="B6565">
        <v>10</v>
      </c>
      <c r="C6565">
        <v>1</v>
      </c>
      <c r="D6565">
        <v>12</v>
      </c>
      <c r="E6565">
        <v>1</v>
      </c>
      <c r="F6565" s="1">
        <f>VLOOKUP(A6565,Weather!$A$1:$E$366, 5)</f>
        <v>0.99090909090909018</v>
      </c>
      <c r="G6565" s="1">
        <f>VLOOKUP(D6565, Fall!$A$1:$E$25, 2)</f>
        <v>1366.07142857142</v>
      </c>
      <c r="H6565" s="1">
        <f>VLOOKUP(D6565, Fall!$A$1:$E$25, 3)</f>
        <v>996.442378876367</v>
      </c>
      <c r="I6565" s="1">
        <f>VLOOKUP(D6565, Fall!$A$1:$E$25, 5)</f>
        <v>368.42105263157799</v>
      </c>
      <c r="J6565" s="1">
        <f t="shared" si="613"/>
        <v>1362.711164483283</v>
      </c>
      <c r="K6565" s="47">
        <f t="shared" si="614"/>
        <v>25.49363299502896</v>
      </c>
      <c r="L6565" s="48">
        <f>Solar!K6582/1000*Variables!$B$3</f>
        <v>25.10275</v>
      </c>
      <c r="M6565">
        <f>IF(E6565=1, VLOOKUP(D6565, Sheet1!$A$2:$C$26, 2), Sheet1!$C$3)</f>
        <v>0.25796000000000002</v>
      </c>
      <c r="N6565" s="1">
        <f>'Electricity Rates'!$J$2</f>
        <v>0.24729999999999999</v>
      </c>
      <c r="O6565" s="145">
        <f>L6565-K6565</f>
        <v>-0.39088299502896007</v>
      </c>
      <c r="P6565">
        <f t="shared" si="615"/>
        <v>6.3045754396706615</v>
      </c>
      <c r="Q6565">
        <f>IF(O6565&gt;0, IF(Q6564+O6565*Variables!$B$5&lt;Variables!$B$4, Q6564+O6565*Variables!$B$5, Variables!$B$4), IF(Q6564&gt;-O6565, Q6564+O6565/Variables!$B$5, 0))</f>
        <v>0</v>
      </c>
      <c r="R6565">
        <f>IF(O6565&gt;0, 0, IF(Q6564&gt;-O6565, 0, -O6565 - Q6564*Variables!$B$5))</f>
        <v>0.39088299502896007</v>
      </c>
      <c r="S6565">
        <f t="shared" si="616"/>
        <v>0.10083217739767054</v>
      </c>
      <c r="T6565">
        <f t="shared" si="617"/>
        <v>0</v>
      </c>
    </row>
    <row r="6566" spans="1:20" x14ac:dyDescent="0.3">
      <c r="A6566" s="3">
        <f t="shared" si="612"/>
        <v>43374</v>
      </c>
      <c r="B6566">
        <v>10</v>
      </c>
      <c r="C6566">
        <v>1</v>
      </c>
      <c r="D6566">
        <v>13</v>
      </c>
      <c r="E6566">
        <v>1</v>
      </c>
      <c r="F6566" s="1">
        <f>VLOOKUP(A6566,Weather!$A$1:$E$366, 5)</f>
        <v>0.99090909090909018</v>
      </c>
      <c r="G6566" s="1">
        <f>VLOOKUP(D6566, Fall!$A$1:$E$25, 2)</f>
        <v>1446.42857142857</v>
      </c>
      <c r="H6566" s="1">
        <f>VLOOKUP(D6566, Fall!$A$1:$E$25, 3)</f>
        <v>1031.4839187299399</v>
      </c>
      <c r="I6566" s="1">
        <f>VLOOKUP(D6566, Fall!$A$1:$E$25, 5)</f>
        <v>350.87719298245599</v>
      </c>
      <c r="J6566" s="1">
        <f t="shared" si="613"/>
        <v>1442.6563473131275</v>
      </c>
      <c r="K6566" s="47">
        <f t="shared" si="614"/>
        <v>26.989249383816201</v>
      </c>
      <c r="L6566" s="48">
        <f>Solar!K6583/1000*Variables!$B$3</f>
        <v>27.212500000000002</v>
      </c>
      <c r="M6566">
        <f>IF(E6566=1, VLOOKUP(D6566, Sheet1!$A$2:$C$26, 2), Sheet1!$C$3)</f>
        <v>0.55478000000000005</v>
      </c>
      <c r="N6566" s="1">
        <f>'Electricity Rates'!$J$2</f>
        <v>0.24729999999999999</v>
      </c>
      <c r="O6566" s="145">
        <f>L6566-K6566</f>
        <v>0.22325061618380104</v>
      </c>
      <c r="P6566">
        <f t="shared" si="615"/>
        <v>6.6744413726177463</v>
      </c>
      <c r="Q6566">
        <f>IF(O6566&gt;0, IF(Q6565+O6566*Variables!$B$5&lt;Variables!$B$4, Q6565+O6566*Variables!$B$5, Variables!$B$4), IF(Q6565&gt;-O6566, Q6565+O6566/Variables!$B$5, 0))</f>
        <v>0.20985557921277298</v>
      </c>
      <c r="R6566">
        <f>IF(O6566&gt;0, 0, IF(Q6565&gt;-O6566, 0, -O6566 - Q6565*Variables!$B$5))</f>
        <v>0</v>
      </c>
      <c r="S6566">
        <f t="shared" si="616"/>
        <v>0</v>
      </c>
      <c r="T6566">
        <f t="shared" si="617"/>
        <v>0</v>
      </c>
    </row>
    <row r="6567" spans="1:20" x14ac:dyDescent="0.3">
      <c r="A6567" s="3">
        <f t="shared" si="612"/>
        <v>43374</v>
      </c>
      <c r="B6567">
        <v>10</v>
      </c>
      <c r="C6567">
        <v>1</v>
      </c>
      <c r="D6567">
        <v>14</v>
      </c>
      <c r="E6567">
        <v>1</v>
      </c>
      <c r="F6567" s="1">
        <f>VLOOKUP(A6567,Weather!$A$1:$E$366, 5)</f>
        <v>0.99090909090909018</v>
      </c>
      <c r="G6567" s="1">
        <f>VLOOKUP(D6567, Fall!$A$1:$E$25, 2)</f>
        <v>1482.1428571428501</v>
      </c>
      <c r="H6567" s="1">
        <f>VLOOKUP(D6567, Fall!$A$1:$E$25, 3)</f>
        <v>1052.56230978037</v>
      </c>
      <c r="I6567" s="1">
        <f>VLOOKUP(D6567, Fall!$A$1:$E$25, 5)</f>
        <v>342.105263157894</v>
      </c>
      <c r="J6567" s="1">
        <f t="shared" si="613"/>
        <v>1478.2375794395543</v>
      </c>
      <c r="K6567" s="47">
        <f t="shared" si="614"/>
        <v>27.65490392381259</v>
      </c>
      <c r="L6567" s="48">
        <f>Solar!K6584/1000*Variables!$B$3</f>
        <v>31.638999999999999</v>
      </c>
      <c r="M6567">
        <f>IF(E6567=1, VLOOKUP(D6567, Sheet1!$A$2:$C$26, 2), Sheet1!$C$3)</f>
        <v>0.55478000000000005</v>
      </c>
      <c r="N6567" s="1">
        <f>'Electricity Rates'!$J$2</f>
        <v>0.24729999999999999</v>
      </c>
      <c r="O6567" s="145">
        <f>L6567-K6567</f>
        <v>3.9840960761874094</v>
      </c>
      <c r="P6567">
        <f t="shared" si="615"/>
        <v>6.8390577403588537</v>
      </c>
      <c r="Q6567">
        <f>IF(O6567&gt;0, IF(Q6566+O6567*Variables!$B$5&lt;Variables!$B$4, Q6566+O6567*Variables!$B$5, Variables!$B$4), IF(Q6566&gt;-O6567, Q6566+O6567/Variables!$B$5, 0))</f>
        <v>3.9549058908289374</v>
      </c>
      <c r="R6567">
        <f>IF(O6567&gt;0, 0, IF(Q6566&gt;-O6567, 0, -O6567 - Q6566*Variables!$B$5))</f>
        <v>0</v>
      </c>
      <c r="S6567">
        <f t="shared" si="616"/>
        <v>0</v>
      </c>
      <c r="T6567">
        <f t="shared" si="617"/>
        <v>0</v>
      </c>
    </row>
    <row r="6568" spans="1:20" x14ac:dyDescent="0.3">
      <c r="A6568" s="3">
        <f t="shared" si="612"/>
        <v>43374</v>
      </c>
      <c r="B6568">
        <v>10</v>
      </c>
      <c r="C6568">
        <v>1</v>
      </c>
      <c r="D6568">
        <v>15</v>
      </c>
      <c r="E6568">
        <v>1</v>
      </c>
      <c r="F6568" s="1">
        <f>VLOOKUP(A6568,Weather!$A$1:$E$366, 5)</f>
        <v>0.99090909090909018</v>
      </c>
      <c r="G6568" s="1">
        <f>VLOOKUP(D6568, Fall!$A$1:$E$25, 2)</f>
        <v>1437.5</v>
      </c>
      <c r="H6568" s="1">
        <f>VLOOKUP(D6568, Fall!$A$1:$E$25, 3)</f>
        <v>1060.00658057086</v>
      </c>
      <c r="I6568" s="1">
        <f>VLOOKUP(D6568, Fall!$A$1:$E$25, 5)</f>
        <v>328.94736842105198</v>
      </c>
      <c r="J6568" s="1">
        <f t="shared" si="613"/>
        <v>1434.068241641553</v>
      </c>
      <c r="K6568" s="47">
        <f t="shared" si="614"/>
        <v>26.828582897901949</v>
      </c>
      <c r="L6568" s="48">
        <f>Solar!K6585/1000*Variables!$B$3</f>
        <v>26.697550000000003</v>
      </c>
      <c r="M6568">
        <f>IF(E6568=1, VLOOKUP(D6568, Sheet1!$A$2:$C$26, 2), Sheet1!$C$3)</f>
        <v>0.55478000000000005</v>
      </c>
      <c r="N6568" s="1">
        <f>'Electricity Rates'!$J$2</f>
        <v>0.24729999999999999</v>
      </c>
      <c r="O6568" s="145">
        <f>L6568-K6568</f>
        <v>-0.13103289790194594</v>
      </c>
      <c r="P6568">
        <f t="shared" si="615"/>
        <v>6.6347085506511521</v>
      </c>
      <c r="Q6568">
        <f>IF(O6568&gt;0, IF(Q6567+O6568*Variables!$B$5&lt;Variables!$B$4, Q6567+O6568*Variables!$B$5, Variables!$B$4), IF(Q6567&gt;-O6568, Q6567+O6568/Variables!$B$5, 0))</f>
        <v>3.8155091909332501</v>
      </c>
      <c r="R6568">
        <f>IF(O6568&gt;0, 0, IF(Q6567&gt;-O6568, 0, -O6568 - Q6567*Variables!$B$5))</f>
        <v>0</v>
      </c>
      <c r="S6568">
        <f t="shared" si="616"/>
        <v>0</v>
      </c>
      <c r="T6568">
        <f t="shared" si="617"/>
        <v>0</v>
      </c>
    </row>
    <row r="6569" spans="1:20" x14ac:dyDescent="0.3">
      <c r="A6569" s="3">
        <f t="shared" si="612"/>
        <v>43374</v>
      </c>
      <c r="B6569">
        <v>10</v>
      </c>
      <c r="C6569">
        <v>1</v>
      </c>
      <c r="D6569">
        <v>16</v>
      </c>
      <c r="E6569">
        <v>1</v>
      </c>
      <c r="F6569" s="1">
        <f>VLOOKUP(A6569,Weather!$A$1:$E$366, 5)</f>
        <v>0.99090909090909018</v>
      </c>
      <c r="G6569" s="1">
        <f>VLOOKUP(D6569, Fall!$A$1:$E$25, 2)</f>
        <v>1348.2142857142801</v>
      </c>
      <c r="H6569" s="1">
        <f>VLOOKUP(D6569, Fall!$A$1:$E$25, 3)</f>
        <v>1003.98947108661</v>
      </c>
      <c r="I6569" s="1">
        <f>VLOOKUP(D6569, Fall!$A$1:$E$25, 5)</f>
        <v>298.24561403508801</v>
      </c>
      <c r="J6569" s="1">
        <f t="shared" si="613"/>
        <v>1345.0849692176646</v>
      </c>
      <c r="K6569" s="47">
        <f t="shared" si="614"/>
        <v>25.163881713237135</v>
      </c>
      <c r="L6569" s="48">
        <f>Solar!K6586/1000*Variables!$B$3</f>
        <v>19.985800000000001</v>
      </c>
      <c r="M6569">
        <f>IF(E6569=1, VLOOKUP(D6569, Sheet1!$A$2:$C$26, 2), Sheet1!$C$3)</f>
        <v>0.55478000000000005</v>
      </c>
      <c r="N6569" s="1">
        <f>'Electricity Rates'!$J$2</f>
        <v>0.24729999999999999</v>
      </c>
      <c r="O6569" s="145">
        <f>L6569-K6569</f>
        <v>-5.178081713237134</v>
      </c>
      <c r="P6569">
        <f t="shared" si="615"/>
        <v>6.2230279476835433</v>
      </c>
      <c r="Q6569">
        <f>IF(O6569&gt;0, IF(Q6568+O6569*Variables!$B$5&lt;Variables!$B$4, Q6568+O6569*Variables!$B$5, Variables!$B$4), IF(Q6568&gt;-O6569, Q6568+O6569/Variables!$B$5, 0))</f>
        <v>0</v>
      </c>
      <c r="R6569">
        <f>IF(O6569&gt;0, 0, IF(Q6568&gt;-O6569, 0, -O6569 - Q6568*Variables!$B$5))</f>
        <v>1.591503073759879</v>
      </c>
      <c r="S6569">
        <f t="shared" si="616"/>
        <v>0.88293407526050571</v>
      </c>
      <c r="T6569">
        <f t="shared" si="617"/>
        <v>1</v>
      </c>
    </row>
    <row r="6570" spans="1:20" x14ac:dyDescent="0.3">
      <c r="A6570" s="3">
        <f t="shared" si="612"/>
        <v>43374</v>
      </c>
      <c r="B6570">
        <v>10</v>
      </c>
      <c r="C6570">
        <v>1</v>
      </c>
      <c r="D6570">
        <v>17</v>
      </c>
      <c r="E6570">
        <v>1</v>
      </c>
      <c r="F6570" s="1">
        <f>VLOOKUP(A6570,Weather!$A$1:$E$366, 5)</f>
        <v>0.99090909090909018</v>
      </c>
      <c r="G6570" s="1">
        <f>VLOOKUP(D6570, Fall!$A$1:$E$25, 2)</f>
        <v>1080.3571428571399</v>
      </c>
      <c r="H6570" s="1">
        <f>VLOOKUP(D6570, Fall!$A$1:$E$25, 3)</f>
        <v>794.90091642515802</v>
      </c>
      <c r="I6570" s="1">
        <f>VLOOKUP(D6570, Fall!$A$1:$E$25, 5)</f>
        <v>263.15789473684202</v>
      </c>
      <c r="J6570" s="1">
        <f t="shared" si="613"/>
        <v>1077.7620862532126</v>
      </c>
      <c r="K6570" s="47">
        <f t="shared" si="614"/>
        <v>20.162798837356416</v>
      </c>
      <c r="L6570" s="48">
        <f>Solar!K6587/1000*Variables!$B$3</f>
        <v>9.2021500000000014</v>
      </c>
      <c r="M6570">
        <f>IF(E6570=1, VLOOKUP(D6570, Sheet1!$A$2:$C$26, 2), Sheet1!$C$3)</f>
        <v>0.55478000000000005</v>
      </c>
      <c r="N6570" s="1">
        <f>'Electricity Rates'!$J$2</f>
        <v>0.24729999999999999</v>
      </c>
      <c r="O6570" s="145">
        <f>L6570-K6570</f>
        <v>-10.960648837356414</v>
      </c>
      <c r="P6570">
        <f t="shared" si="615"/>
        <v>4.9862601524782413</v>
      </c>
      <c r="Q6570">
        <f>IF(O6570&gt;0, IF(Q6569+O6570*Variables!$B$5&lt;Variables!$B$4, Q6569+O6570*Variables!$B$5, Variables!$B$4), IF(Q6569&gt;-O6570, Q6569+O6570/Variables!$B$5, 0))</f>
        <v>0</v>
      </c>
      <c r="R6570">
        <f>IF(O6570&gt;0, 0, IF(Q6569&gt;-O6570, 0, -O6570 - Q6569*Variables!$B$5))</f>
        <v>10.960648837356414</v>
      </c>
      <c r="S6570">
        <f t="shared" si="616"/>
        <v>6.080748761988592</v>
      </c>
      <c r="T6570">
        <f t="shared" si="617"/>
        <v>1</v>
      </c>
    </row>
    <row r="6571" spans="1:20" x14ac:dyDescent="0.3">
      <c r="A6571" s="3">
        <f t="shared" si="612"/>
        <v>43374</v>
      </c>
      <c r="B6571">
        <v>10</v>
      </c>
      <c r="C6571">
        <v>1</v>
      </c>
      <c r="D6571">
        <v>18</v>
      </c>
      <c r="E6571">
        <v>1</v>
      </c>
      <c r="F6571" s="1">
        <f>VLOOKUP(A6571,Weather!$A$1:$E$366, 5)</f>
        <v>0.99090909090909018</v>
      </c>
      <c r="G6571" s="1">
        <f>VLOOKUP(D6571, Fall!$A$1:$E$25, 2)</f>
        <v>678.57142857142799</v>
      </c>
      <c r="H6571" s="1">
        <f>VLOOKUP(D6571, Fall!$A$1:$E$25, 3)</f>
        <v>583.61400485626905</v>
      </c>
      <c r="I6571" s="1">
        <f>VLOOKUP(D6571, Fall!$A$1:$E$25, 5)</f>
        <v>280.70175438596499</v>
      </c>
      <c r="J6571" s="1">
        <f t="shared" si="613"/>
        <v>677.70817926492646</v>
      </c>
      <c r="K6571" s="47">
        <f t="shared" si="614"/>
        <v>12.678580795557339</v>
      </c>
      <c r="L6571" s="48">
        <f>Solar!K6588/1000*Variables!$B$3</f>
        <v>1.5835999999999999</v>
      </c>
      <c r="M6571">
        <f>IF(E6571=1, VLOOKUP(D6571, Sheet1!$A$2:$C$26, 2), Sheet1!$C$3)</f>
        <v>0.55478000000000005</v>
      </c>
      <c r="N6571" s="1">
        <f>'Electricity Rates'!$J$2</f>
        <v>0.24729999999999999</v>
      </c>
      <c r="O6571" s="145">
        <f>L6571-K6571</f>
        <v>-11.094980795557339</v>
      </c>
      <c r="P6571">
        <f t="shared" si="615"/>
        <v>3.1354130307413297</v>
      </c>
      <c r="Q6571">
        <f>IF(O6571&gt;0, IF(Q6570+O6571*Variables!$B$5&lt;Variables!$B$4, Q6570+O6571*Variables!$B$5, Variables!$B$4), IF(Q6570&gt;-O6571, Q6570+O6571/Variables!$B$5, 0))</f>
        <v>0</v>
      </c>
      <c r="R6571">
        <f>IF(O6571&gt;0, 0, IF(Q6570&gt;-O6571, 0, -O6571 - Q6570*Variables!$B$5))</f>
        <v>11.094980795557339</v>
      </c>
      <c r="S6571">
        <f t="shared" si="616"/>
        <v>6.1552734457593008</v>
      </c>
      <c r="T6571">
        <f t="shared" si="617"/>
        <v>1</v>
      </c>
    </row>
    <row r="6572" spans="1:20" x14ac:dyDescent="0.3">
      <c r="A6572" s="3">
        <f t="shared" si="612"/>
        <v>43374</v>
      </c>
      <c r="B6572">
        <v>10</v>
      </c>
      <c r="C6572">
        <v>1</v>
      </c>
      <c r="D6572">
        <v>19</v>
      </c>
      <c r="E6572">
        <v>1</v>
      </c>
      <c r="F6572" s="1">
        <f>VLOOKUP(A6572,Weather!$A$1:$E$366, 5)</f>
        <v>0.99090909090909018</v>
      </c>
      <c r="G6572" s="1">
        <f>VLOOKUP(D6572, Fall!$A$1:$E$25, 2)</f>
        <v>517.85714285714198</v>
      </c>
      <c r="H6572" s="1">
        <f>VLOOKUP(D6572, Fall!$A$1:$E$25, 3)</f>
        <v>442.60593718179598</v>
      </c>
      <c r="I6572" s="1">
        <f>VLOOKUP(D6572, Fall!$A$1:$E$25, 5)</f>
        <v>289.47368421052602</v>
      </c>
      <c r="J6572" s="1">
        <f t="shared" si="613"/>
        <v>517.17304098736599</v>
      </c>
      <c r="K6572" s="47">
        <f t="shared" si="614"/>
        <v>9.6752855964560638</v>
      </c>
      <c r="L6572" s="48">
        <f>Solar!K6589/1000*Variables!$B$3</f>
        <v>0</v>
      </c>
      <c r="M6572">
        <f>IF(E6572=1, VLOOKUP(D6572, Sheet1!$A$2:$C$26, 2), Sheet1!$C$3)</f>
        <v>0.25796000000000002</v>
      </c>
      <c r="N6572" s="1">
        <f>'Electricity Rates'!$J$2</f>
        <v>0.24729999999999999</v>
      </c>
      <c r="O6572" s="145">
        <f>L6572-K6572</f>
        <v>-9.6752855964560638</v>
      </c>
      <c r="P6572">
        <f t="shared" si="615"/>
        <v>2.3926981280035844</v>
      </c>
      <c r="Q6572">
        <f>IF(O6572&gt;0, IF(Q6571+O6572*Variables!$B$5&lt;Variables!$B$4, Q6571+O6572*Variables!$B$5, Variables!$B$4), IF(Q6571&gt;-O6572, Q6571+O6572/Variables!$B$5, 0))</f>
        <v>0</v>
      </c>
      <c r="R6572">
        <f>IF(O6572&gt;0, 0, IF(Q6571&gt;-O6572, 0, -O6572 - Q6571*Variables!$B$5))</f>
        <v>9.6752855964560638</v>
      </c>
      <c r="S6572">
        <f t="shared" si="616"/>
        <v>2.4958366724618064</v>
      </c>
      <c r="T6572">
        <f t="shared" si="617"/>
        <v>0</v>
      </c>
    </row>
    <row r="6573" spans="1:20" x14ac:dyDescent="0.3">
      <c r="A6573" s="3">
        <f t="shared" si="612"/>
        <v>43374</v>
      </c>
      <c r="B6573">
        <v>10</v>
      </c>
      <c r="C6573">
        <v>1</v>
      </c>
      <c r="D6573">
        <v>20</v>
      </c>
      <c r="E6573">
        <v>1</v>
      </c>
      <c r="F6573" s="1">
        <f>VLOOKUP(A6573,Weather!$A$1:$E$366, 5)</f>
        <v>0.99090909090909018</v>
      </c>
      <c r="G6573" s="1">
        <f>VLOOKUP(D6573, Fall!$A$1:$E$25, 2)</f>
        <v>428.57142857142799</v>
      </c>
      <c r="H6573" s="1">
        <f>VLOOKUP(D6573, Fall!$A$1:$E$25, 3)</f>
        <v>354.11608052009001</v>
      </c>
      <c r="I6573" s="1">
        <f>VLOOKUP(D6573, Fall!$A$1:$E$25, 5)</f>
        <v>263.15789473684202</v>
      </c>
      <c r="J6573" s="1">
        <f t="shared" si="613"/>
        <v>427.89456177096122</v>
      </c>
      <c r="K6573" s="47">
        <f t="shared" si="614"/>
        <v>8.0050616760698414</v>
      </c>
      <c r="L6573" s="48">
        <f>Solar!K6590/1000*Variables!$B$3</f>
        <v>0</v>
      </c>
      <c r="M6573">
        <f>IF(E6573=1, VLOOKUP(D6573, Sheet1!$A$2:$C$26, 2), Sheet1!$C$3)</f>
        <v>0.25796000000000002</v>
      </c>
      <c r="N6573" s="1">
        <f>'Electricity Rates'!$J$2</f>
        <v>0.24729999999999999</v>
      </c>
      <c r="O6573" s="145">
        <f>L6573-K6573</f>
        <v>-8.0050616760698414</v>
      </c>
      <c r="P6573">
        <f t="shared" si="615"/>
        <v>1.9796517524920718</v>
      </c>
      <c r="Q6573">
        <f>IF(O6573&gt;0, IF(Q6572+O6573*Variables!$B$5&lt;Variables!$B$4, Q6572+O6573*Variables!$B$5, Variables!$B$4), IF(Q6572&gt;-O6573, Q6572+O6573/Variables!$B$5, 0))</f>
        <v>0</v>
      </c>
      <c r="R6573">
        <f>IF(O6573&gt;0, 0, IF(Q6572&gt;-O6573, 0, -O6573 - Q6572*Variables!$B$5))</f>
        <v>8.0050616760698414</v>
      </c>
      <c r="S6573">
        <f t="shared" si="616"/>
        <v>2.0649857099589766</v>
      </c>
      <c r="T6573">
        <f t="shared" si="617"/>
        <v>0</v>
      </c>
    </row>
    <row r="6574" spans="1:20" x14ac:dyDescent="0.3">
      <c r="A6574" s="3">
        <f t="shared" si="612"/>
        <v>43374</v>
      </c>
      <c r="B6574">
        <v>10</v>
      </c>
      <c r="C6574">
        <v>1</v>
      </c>
      <c r="D6574">
        <v>21</v>
      </c>
      <c r="E6574">
        <v>1</v>
      </c>
      <c r="F6574" s="1">
        <f>VLOOKUP(A6574,Weather!$A$1:$E$366, 5)</f>
        <v>0.99090909090909018</v>
      </c>
      <c r="G6574" s="1">
        <f>VLOOKUP(D6574, Fall!$A$1:$E$25, 2)</f>
        <v>366.07142857142799</v>
      </c>
      <c r="H6574" s="1">
        <f>VLOOKUP(D6574, Fall!$A$1:$E$25, 3)</f>
        <v>305.62638808916603</v>
      </c>
      <c r="I6574" s="1">
        <f>VLOOKUP(D6574, Fall!$A$1:$E$25, 5)</f>
        <v>271.929824561403</v>
      </c>
      <c r="J6574" s="1">
        <f t="shared" si="613"/>
        <v>365.52192820340736</v>
      </c>
      <c r="K6574" s="47">
        <f t="shared" si="614"/>
        <v>6.8381929583635603</v>
      </c>
      <c r="L6574" s="48">
        <f>Solar!K6591/1000*Variables!$B$3</f>
        <v>0</v>
      </c>
      <c r="M6574">
        <f>IF(E6574=1, VLOOKUP(D6574, Sheet1!$A$2:$C$26, 2), Sheet1!$C$3)</f>
        <v>0.25796000000000002</v>
      </c>
      <c r="N6574" s="1">
        <f>'Electricity Rates'!$J$2</f>
        <v>0.24729999999999999</v>
      </c>
      <c r="O6574" s="145">
        <f>L6574-K6574</f>
        <v>-6.8381929583635603</v>
      </c>
      <c r="P6574">
        <f t="shared" si="615"/>
        <v>1.6910851186033085</v>
      </c>
      <c r="Q6574">
        <f>IF(O6574&gt;0, IF(Q6573+O6574*Variables!$B$5&lt;Variables!$B$4, Q6573+O6574*Variables!$B$5, Variables!$B$4), IF(Q6573&gt;-O6574, Q6573+O6574/Variables!$B$5, 0))</f>
        <v>0</v>
      </c>
      <c r="R6574">
        <f>IF(O6574&gt;0, 0, IF(Q6573&gt;-O6574, 0, -O6574 - Q6573*Variables!$B$5))</f>
        <v>6.8381929583635603</v>
      </c>
      <c r="S6574">
        <f t="shared" si="616"/>
        <v>1.7639802555394641</v>
      </c>
      <c r="T6574">
        <f t="shared" si="617"/>
        <v>0</v>
      </c>
    </row>
    <row r="6575" spans="1:20" x14ac:dyDescent="0.3">
      <c r="A6575" s="3">
        <f t="shared" si="612"/>
        <v>43374</v>
      </c>
      <c r="B6575">
        <v>10</v>
      </c>
      <c r="C6575">
        <v>1</v>
      </c>
      <c r="D6575">
        <v>22</v>
      </c>
      <c r="E6575">
        <v>1</v>
      </c>
      <c r="F6575" s="1">
        <f>VLOOKUP(A6575,Weather!$A$1:$E$366, 5)</f>
        <v>0.99090909090909018</v>
      </c>
      <c r="G6575" s="1">
        <f>VLOOKUP(D6575, Fall!$A$1:$E$25, 2)</f>
        <v>330.35714285714198</v>
      </c>
      <c r="H6575" s="1">
        <f>VLOOKUP(D6575, Fall!$A$1:$E$25, 3)</f>
        <v>272.33281237147202</v>
      </c>
      <c r="I6575" s="1">
        <f>VLOOKUP(D6575, Fall!$A$1:$E$25, 5)</f>
        <v>254.385964912281</v>
      </c>
      <c r="J6575" s="1">
        <f t="shared" si="613"/>
        <v>329.82964894363585</v>
      </c>
      <c r="K6575" s="47">
        <f t="shared" si="614"/>
        <v>6.1704609459457069</v>
      </c>
      <c r="L6575" s="48">
        <f>Solar!K6592/1000*Variables!$B$3</f>
        <v>0</v>
      </c>
      <c r="M6575">
        <f>IF(E6575=1, VLOOKUP(D6575, Sheet1!$A$2:$C$26, 2), Sheet1!$C$3)</f>
        <v>0.18637999999999999</v>
      </c>
      <c r="N6575" s="1">
        <f>'Electricity Rates'!$J$2</f>
        <v>0.24729999999999999</v>
      </c>
      <c r="O6575" s="145">
        <f>L6575-K6575</f>
        <v>-6.1704609459457069</v>
      </c>
      <c r="P6575">
        <f t="shared" si="615"/>
        <v>1.5259549919323734</v>
      </c>
      <c r="Q6575">
        <f>IF(O6575&gt;0, IF(Q6574+O6575*Variables!$B$5&lt;Variables!$B$4, Q6574+O6575*Variables!$B$5, Variables!$B$4), IF(Q6574&gt;-O6575, Q6574+O6575/Variables!$B$5, 0))</f>
        <v>0</v>
      </c>
      <c r="R6575">
        <f>IF(O6575&gt;0, 0, IF(Q6574&gt;-O6575, 0, -O6575 - Q6574*Variables!$B$5))</f>
        <v>6.1704609459457069</v>
      </c>
      <c r="S6575">
        <f t="shared" si="616"/>
        <v>1.1500505111053607</v>
      </c>
      <c r="T6575">
        <f t="shared" si="617"/>
        <v>0</v>
      </c>
    </row>
    <row r="6576" spans="1:20" x14ac:dyDescent="0.3">
      <c r="A6576" s="3">
        <f t="shared" si="612"/>
        <v>43374</v>
      </c>
      <c r="B6576">
        <v>10</v>
      </c>
      <c r="C6576">
        <v>1</v>
      </c>
      <c r="D6576">
        <v>23</v>
      </c>
      <c r="E6576">
        <v>1</v>
      </c>
      <c r="F6576" s="1">
        <f>VLOOKUP(A6576,Weather!$A$1:$E$366, 5)</f>
        <v>0.99090909090909018</v>
      </c>
      <c r="G6576" s="1">
        <f>VLOOKUP(D6576, Fall!$A$1:$E$25, 2)</f>
        <v>303.57142857142799</v>
      </c>
      <c r="H6576" s="1">
        <f>VLOOKUP(D6576, Fall!$A$1:$E$25, 3)</f>
        <v>252.67335691371099</v>
      </c>
      <c r="I6576" s="1">
        <f>VLOOKUP(D6576, Fall!$A$1:$E$25, 5)</f>
        <v>254.385964912281</v>
      </c>
      <c r="J6576" s="1">
        <f t="shared" si="613"/>
        <v>303.10871882908509</v>
      </c>
      <c r="K6576" s="47">
        <f t="shared" si="614"/>
        <v>5.6705651474956529</v>
      </c>
      <c r="L6576" s="48">
        <f>Solar!K6593/1000*Variables!$B$3</f>
        <v>0</v>
      </c>
      <c r="M6576">
        <f>IF(E6576=1, VLOOKUP(D6576, Sheet1!$A$2:$C$26, 2), Sheet1!$C$3)</f>
        <v>0.18637999999999999</v>
      </c>
      <c r="N6576" s="1">
        <f>'Electricity Rates'!$J$2</f>
        <v>0.24729999999999999</v>
      </c>
      <c r="O6576" s="145">
        <f>L6576-K6576</f>
        <v>-5.6705651474956529</v>
      </c>
      <c r="P6576">
        <f t="shared" si="615"/>
        <v>1.402330760975675</v>
      </c>
      <c r="Q6576">
        <f>IF(O6576&gt;0, IF(Q6575+O6576*Variables!$B$5&lt;Variables!$B$4, Q6575+O6576*Variables!$B$5, Variables!$B$4), IF(Q6575&gt;-O6576, Q6575+O6576/Variables!$B$5, 0))</f>
        <v>0</v>
      </c>
      <c r="R6576">
        <f>IF(O6576&gt;0, 0, IF(Q6575&gt;-O6576, 0, -O6576 - Q6575*Variables!$B$5))</f>
        <v>5.6705651474956529</v>
      </c>
      <c r="S6576">
        <f t="shared" si="616"/>
        <v>1.0568799321902398</v>
      </c>
      <c r="T6576">
        <f t="shared" si="617"/>
        <v>0</v>
      </c>
    </row>
    <row r="6577" spans="1:20" x14ac:dyDescent="0.3">
      <c r="A6577" s="3">
        <f t="shared" si="612"/>
        <v>43374</v>
      </c>
      <c r="B6577">
        <v>10</v>
      </c>
      <c r="C6577">
        <v>1</v>
      </c>
      <c r="D6577">
        <v>24</v>
      </c>
      <c r="E6577">
        <v>1</v>
      </c>
      <c r="F6577" s="1">
        <f>VLOOKUP(A6577,Weather!$A$1:$E$366, 5)</f>
        <v>0.99090909090909018</v>
      </c>
      <c r="G6577" s="1">
        <f>VLOOKUP(D6577, Fall!$A$1:$E$25, 2)</f>
        <v>285.71428571428498</v>
      </c>
      <c r="H6577" s="1">
        <f>VLOOKUP(D6577, Fall!$A$1:$E$25, 3)</f>
        <v>237.47635107345499</v>
      </c>
      <c r="I6577" s="1">
        <f>VLOOKUP(D6577, Fall!$A$1:$E$25, 5)</f>
        <v>254.385964912281</v>
      </c>
      <c r="J6577" s="1">
        <f t="shared" si="613"/>
        <v>285.27575903573194</v>
      </c>
      <c r="K6577" s="47">
        <f t="shared" si="614"/>
        <v>5.3369457099831994</v>
      </c>
      <c r="L6577" s="48">
        <f>Solar!K6594/1000*Variables!$B$3</f>
        <v>0</v>
      </c>
      <c r="M6577">
        <f>IF(E6577=1, VLOOKUP(D6577, Sheet1!$A$2:$C$26, 2), Sheet1!$C$3)</f>
        <v>0.18637999999999999</v>
      </c>
      <c r="N6577" s="1">
        <f>'Electricity Rates'!$J$2</f>
        <v>0.24729999999999999</v>
      </c>
      <c r="O6577" s="145">
        <f>L6577-K6577</f>
        <v>-5.3369457099831994</v>
      </c>
      <c r="P6577">
        <f t="shared" si="615"/>
        <v>1.3198266740788451</v>
      </c>
      <c r="Q6577">
        <f>IF(O6577&gt;0, IF(Q6576+O6577*Variables!$B$5&lt;Variables!$B$4, Q6576+O6577*Variables!$B$5, Variables!$B$4), IF(Q6576&gt;-O6577, Q6576+O6577/Variables!$B$5, 0))</f>
        <v>0</v>
      </c>
      <c r="R6577">
        <f>IF(O6577&gt;0, 0, IF(Q6576&gt;-O6577, 0, -O6577 - Q6576*Variables!$B$5))</f>
        <v>5.3369457099831994</v>
      </c>
      <c r="S6577">
        <f t="shared" si="616"/>
        <v>0.99469994142666862</v>
      </c>
      <c r="T6577">
        <f t="shared" si="617"/>
        <v>0</v>
      </c>
    </row>
    <row r="6578" spans="1:20" x14ac:dyDescent="0.3">
      <c r="A6578" s="3">
        <f t="shared" si="612"/>
        <v>43375</v>
      </c>
      <c r="B6578">
        <v>10</v>
      </c>
      <c r="C6578">
        <v>2</v>
      </c>
      <c r="D6578">
        <v>1</v>
      </c>
      <c r="E6578">
        <v>1</v>
      </c>
      <c r="F6578" s="1">
        <f>VLOOKUP(A6578,Weather!$A$1:$E$366, 5)</f>
        <v>0.99090909090909018</v>
      </c>
      <c r="G6578" s="1">
        <f>VLOOKUP(D6578, Fall!$A$1:$E$25, 2)</f>
        <v>276.78571428571399</v>
      </c>
      <c r="H6578" s="1">
        <f>VLOOKUP(D6578, Fall!$A$1:$E$25, 3)</f>
        <v>258.40056395394299</v>
      </c>
      <c r="I6578" s="1">
        <f>VLOOKUP(D6578, Fall!$A$1:$E$25, 5)</f>
        <v>254.385964912281</v>
      </c>
      <c r="J6578" s="1">
        <f t="shared" si="613"/>
        <v>276.61857655542514</v>
      </c>
      <c r="K6578" s="47">
        <f t="shared" si="614"/>
        <v>5.1749869334822201</v>
      </c>
      <c r="L6578" s="48">
        <f>Solar!K6595/1000*Variables!$B$3</f>
        <v>0</v>
      </c>
      <c r="M6578">
        <f>IF(E6578=1, VLOOKUP(D6578, Sheet1!$A$2:$C$26, 2), Sheet1!$C$3)</f>
        <v>0.18637999999999999</v>
      </c>
      <c r="N6578" s="1">
        <f>'Electricity Rates'!$J$2</f>
        <v>0.24729999999999999</v>
      </c>
      <c r="O6578" s="145">
        <f>L6578-K6578</f>
        <v>-5.1749869334822201</v>
      </c>
      <c r="P6578">
        <f t="shared" si="615"/>
        <v>1.279774268650153</v>
      </c>
      <c r="Q6578">
        <f>IF(O6578&gt;0, IF(Q6577+O6578*Variables!$B$5&lt;Variables!$B$4, Q6577+O6578*Variables!$B$5, Variables!$B$4), IF(Q6577&gt;-O6578, Q6577+O6578/Variables!$B$5, 0))</f>
        <v>0</v>
      </c>
      <c r="R6578">
        <f>IF(O6578&gt;0, 0, IF(Q6577&gt;-O6578, 0, -O6578 - Q6577*Variables!$B$5))</f>
        <v>5.1749869334822201</v>
      </c>
      <c r="S6578">
        <f t="shared" si="616"/>
        <v>0.96451406466241607</v>
      </c>
      <c r="T6578">
        <f t="shared" si="617"/>
        <v>0</v>
      </c>
    </row>
    <row r="6579" spans="1:20" x14ac:dyDescent="0.3">
      <c r="A6579" s="3">
        <f t="shared" si="612"/>
        <v>43375</v>
      </c>
      <c r="B6579">
        <v>10</v>
      </c>
      <c r="C6579">
        <v>2</v>
      </c>
      <c r="D6579">
        <v>2</v>
      </c>
      <c r="E6579">
        <v>1</v>
      </c>
      <c r="F6579" s="1">
        <f>VLOOKUP(A6579,Weather!$A$1:$E$366, 5)</f>
        <v>0.99090909090909018</v>
      </c>
      <c r="G6579" s="1">
        <f>VLOOKUP(D6579, Fall!$A$1:$E$25, 2)</f>
        <v>272.32142857142799</v>
      </c>
      <c r="H6579" s="1">
        <f>VLOOKUP(D6579, Fall!$A$1:$E$25, 3)</f>
        <v>244.53669616981199</v>
      </c>
      <c r="I6579" s="1">
        <f>VLOOKUP(D6579, Fall!$A$1:$E$25, 5)</f>
        <v>254.385964912281</v>
      </c>
      <c r="J6579" s="1">
        <f t="shared" si="613"/>
        <v>272.06884009504967</v>
      </c>
      <c r="K6579" s="47">
        <f t="shared" si="614"/>
        <v>5.0898703551727618</v>
      </c>
      <c r="L6579" s="48">
        <f>Solar!K6596/1000*Variables!$B$3</f>
        <v>0</v>
      </c>
      <c r="M6579">
        <f>IF(E6579=1, VLOOKUP(D6579, Sheet1!$A$2:$C$26, 2), Sheet1!$C$3)</f>
        <v>0.18637999999999999</v>
      </c>
      <c r="N6579" s="1">
        <f>'Electricity Rates'!$J$2</f>
        <v>0.24729999999999999</v>
      </c>
      <c r="O6579" s="145">
        <f>L6579-K6579</f>
        <v>-5.0898703551727618</v>
      </c>
      <c r="P6579">
        <f t="shared" si="615"/>
        <v>1.2587249388342239</v>
      </c>
      <c r="Q6579">
        <f>IF(O6579&gt;0, IF(Q6578+O6579*Variables!$B$5&lt;Variables!$B$4, Q6578+O6579*Variables!$B$5, Variables!$B$4), IF(Q6578&gt;-O6579, Q6578+O6579/Variables!$B$5, 0))</f>
        <v>0</v>
      </c>
      <c r="R6579">
        <f>IF(O6579&gt;0, 0, IF(Q6578&gt;-O6579, 0, -O6579 - Q6578*Variables!$B$5))</f>
        <v>5.0898703551727618</v>
      </c>
      <c r="S6579">
        <f t="shared" si="616"/>
        <v>0.94865003679709925</v>
      </c>
      <c r="T6579">
        <f t="shared" si="617"/>
        <v>0</v>
      </c>
    </row>
    <row r="6580" spans="1:20" x14ac:dyDescent="0.3">
      <c r="A6580" s="3">
        <f t="shared" si="612"/>
        <v>43375</v>
      </c>
      <c r="B6580">
        <v>10</v>
      </c>
      <c r="C6580">
        <v>2</v>
      </c>
      <c r="D6580">
        <v>3</v>
      </c>
      <c r="E6580">
        <v>1</v>
      </c>
      <c r="F6580" s="1">
        <f>VLOOKUP(A6580,Weather!$A$1:$E$366, 5)</f>
        <v>0.99090909090909018</v>
      </c>
      <c r="G6580" s="1">
        <f>VLOOKUP(D6580, Fall!$A$1:$E$25, 2)</f>
        <v>272.32142857142799</v>
      </c>
      <c r="H6580" s="1">
        <f>VLOOKUP(D6580, Fall!$A$1:$E$25, 3)</f>
        <v>252.565207174747</v>
      </c>
      <c r="I6580" s="1">
        <f>VLOOKUP(D6580, Fall!$A$1:$E$25, 5)</f>
        <v>254.385964912281</v>
      </c>
      <c r="J6580" s="1">
        <f t="shared" si="613"/>
        <v>272.14182655873088</v>
      </c>
      <c r="K6580" s="47">
        <f t="shared" si="614"/>
        <v>5.0912357876776015</v>
      </c>
      <c r="L6580" s="48">
        <f>Solar!K6597/1000*Variables!$B$3</f>
        <v>0</v>
      </c>
      <c r="M6580">
        <f>IF(E6580=1, VLOOKUP(D6580, Sheet1!$A$2:$C$26, 2), Sheet1!$C$3)</f>
        <v>0.18637999999999999</v>
      </c>
      <c r="N6580" s="1">
        <f>'Electricity Rates'!$J$2</f>
        <v>0.24729999999999999</v>
      </c>
      <c r="O6580" s="145">
        <f>L6580-K6580</f>
        <v>-5.0912357876776015</v>
      </c>
      <c r="P6580">
        <f t="shared" si="615"/>
        <v>1.2590626102926707</v>
      </c>
      <c r="Q6580">
        <f>IF(O6580&gt;0, IF(Q6579+O6580*Variables!$B$5&lt;Variables!$B$4, Q6579+O6580*Variables!$B$5, Variables!$B$4), IF(Q6579&gt;-O6580, Q6579+O6580/Variables!$B$5, 0))</f>
        <v>0</v>
      </c>
      <c r="R6580">
        <f>IF(O6580&gt;0, 0, IF(Q6579&gt;-O6580, 0, -O6580 - Q6579*Variables!$B$5))</f>
        <v>5.0912357876776015</v>
      </c>
      <c r="S6580">
        <f t="shared" si="616"/>
        <v>0.94890452610735132</v>
      </c>
      <c r="T6580">
        <f t="shared" si="617"/>
        <v>0</v>
      </c>
    </row>
    <row r="6581" spans="1:20" x14ac:dyDescent="0.3">
      <c r="A6581" s="3">
        <f t="shared" si="612"/>
        <v>43375</v>
      </c>
      <c r="B6581">
        <v>10</v>
      </c>
      <c r="C6581">
        <v>2</v>
      </c>
      <c r="D6581">
        <v>4</v>
      </c>
      <c r="E6581">
        <v>1</v>
      </c>
      <c r="F6581" s="1">
        <f>VLOOKUP(A6581,Weather!$A$1:$E$366, 5)</f>
        <v>0.99090909090909018</v>
      </c>
      <c r="G6581" s="1">
        <f>VLOOKUP(D6581, Fall!$A$1:$E$25, 2)</f>
        <v>272.32142857142799</v>
      </c>
      <c r="H6581" s="1">
        <f>VLOOKUP(D6581, Fall!$A$1:$E$25, 3)</f>
        <v>267.50020564283898</v>
      </c>
      <c r="I6581" s="1">
        <f>VLOOKUP(D6581, Fall!$A$1:$E$25, 5)</f>
        <v>254.385964912281</v>
      </c>
      <c r="J6581" s="1">
        <f t="shared" si="613"/>
        <v>272.27759927207717</v>
      </c>
      <c r="K6581" s="47">
        <f t="shared" si="614"/>
        <v>5.0937758268399742</v>
      </c>
      <c r="L6581" s="48">
        <f>Solar!K6598/1000*Variables!$B$3</f>
        <v>0</v>
      </c>
      <c r="M6581">
        <f>IF(E6581=1, VLOOKUP(D6581, Sheet1!$A$2:$C$26, 2), Sheet1!$C$3)</f>
        <v>0.18637999999999999</v>
      </c>
      <c r="N6581" s="1">
        <f>'Electricity Rates'!$J$2</f>
        <v>0.24729999999999999</v>
      </c>
      <c r="O6581" s="145">
        <f>L6581-K6581</f>
        <v>-5.0937758268399742</v>
      </c>
      <c r="P6581">
        <f t="shared" si="615"/>
        <v>1.2596907619775255</v>
      </c>
      <c r="Q6581">
        <f>IF(O6581&gt;0, IF(Q6580+O6581*Variables!$B$5&lt;Variables!$B$4, Q6580+O6581*Variables!$B$5, Variables!$B$4), IF(Q6580&gt;-O6581, Q6580+O6581/Variables!$B$5, 0))</f>
        <v>0</v>
      </c>
      <c r="R6581">
        <f>IF(O6581&gt;0, 0, IF(Q6580&gt;-O6581, 0, -O6581 - Q6580*Variables!$B$5))</f>
        <v>5.0937758268399742</v>
      </c>
      <c r="S6581">
        <f t="shared" si="616"/>
        <v>0.94937793860643438</v>
      </c>
      <c r="T6581">
        <f t="shared" si="617"/>
        <v>0</v>
      </c>
    </row>
    <row r="6582" spans="1:20" x14ac:dyDescent="0.3">
      <c r="A6582" s="3">
        <f t="shared" si="612"/>
        <v>43375</v>
      </c>
      <c r="B6582">
        <v>10</v>
      </c>
      <c r="C6582">
        <v>2</v>
      </c>
      <c r="D6582">
        <v>5</v>
      </c>
      <c r="E6582">
        <v>1</v>
      </c>
      <c r="F6582" s="1">
        <f>VLOOKUP(A6582,Weather!$A$1:$E$366, 5)</f>
        <v>0.99090909090909018</v>
      </c>
      <c r="G6582" s="1">
        <f>VLOOKUP(D6582, Fall!$A$1:$E$25, 2)</f>
        <v>303.57142857142799</v>
      </c>
      <c r="H6582" s="1">
        <f>VLOOKUP(D6582, Fall!$A$1:$E$25, 3)</f>
        <v>277.41442782172697</v>
      </c>
      <c r="I6582" s="1">
        <f>VLOOKUP(D6582, Fall!$A$1:$E$25, 5)</f>
        <v>254.385964912281</v>
      </c>
      <c r="J6582" s="1">
        <f t="shared" si="613"/>
        <v>303.33363765552161</v>
      </c>
      <c r="K6582" s="47">
        <f t="shared" si="614"/>
        <v>5.6747729342697628</v>
      </c>
      <c r="L6582" s="48">
        <f>Solar!K6599/1000*Variables!$B$3</f>
        <v>0</v>
      </c>
      <c r="M6582">
        <f>IF(E6582=1, VLOOKUP(D6582, Sheet1!$A$2:$C$26, 2), Sheet1!$C$3)</f>
        <v>0.18637999999999999</v>
      </c>
      <c r="N6582" s="1">
        <f>'Electricity Rates'!$J$2</f>
        <v>0.24729999999999999</v>
      </c>
      <c r="O6582" s="145">
        <f>L6582-K6582</f>
        <v>-5.6747729342697628</v>
      </c>
      <c r="P6582">
        <f t="shared" si="615"/>
        <v>1.4033713466449123</v>
      </c>
      <c r="Q6582">
        <f>IF(O6582&gt;0, IF(Q6581+O6582*Variables!$B$5&lt;Variables!$B$4, Q6581+O6582*Variables!$B$5, Variables!$B$4), IF(Q6581&gt;-O6582, Q6581+O6582/Variables!$B$5, 0))</f>
        <v>0</v>
      </c>
      <c r="R6582">
        <f>IF(O6582&gt;0, 0, IF(Q6581&gt;-O6582, 0, -O6582 - Q6581*Variables!$B$5))</f>
        <v>5.6747729342697628</v>
      </c>
      <c r="S6582">
        <f t="shared" si="616"/>
        <v>1.0576641794891983</v>
      </c>
      <c r="T6582">
        <f t="shared" si="617"/>
        <v>0</v>
      </c>
    </row>
    <row r="6583" spans="1:20" x14ac:dyDescent="0.3">
      <c r="A6583" s="3">
        <f t="shared" si="612"/>
        <v>43375</v>
      </c>
      <c r="B6583">
        <v>10</v>
      </c>
      <c r="C6583">
        <v>2</v>
      </c>
      <c r="D6583">
        <v>6</v>
      </c>
      <c r="E6583">
        <v>1</v>
      </c>
      <c r="F6583" s="1">
        <f>VLOOKUP(A6583,Weather!$A$1:$E$366, 5)</f>
        <v>0.99090909090909018</v>
      </c>
      <c r="G6583" s="1">
        <f>VLOOKUP(D6583, Fall!$A$1:$E$25, 2)</f>
        <v>401.78571428571399</v>
      </c>
      <c r="H6583" s="1">
        <f>VLOOKUP(D6583, Fall!$A$1:$E$25, 3)</f>
        <v>309.98601628691301</v>
      </c>
      <c r="I6583" s="1">
        <f>VLOOKUP(D6583, Fall!$A$1:$E$25, 5)</f>
        <v>271.929824561403</v>
      </c>
      <c r="J6583" s="1">
        <f t="shared" si="613"/>
        <v>400.9511715766339</v>
      </c>
      <c r="K6583" s="47">
        <f t="shared" si="614"/>
        <v>7.5010040891368845</v>
      </c>
      <c r="L6583" s="48">
        <f>Solar!K6600/1000*Variables!$B$3</f>
        <v>0</v>
      </c>
      <c r="M6583">
        <f>IF(E6583=1, VLOOKUP(D6583, Sheet1!$A$2:$C$26, 2), Sheet1!$C$3)</f>
        <v>0.18637999999999999</v>
      </c>
      <c r="N6583" s="1">
        <f>'Electricity Rates'!$J$2</f>
        <v>0.24729999999999999</v>
      </c>
      <c r="O6583" s="145">
        <f>L6583-K6583</f>
        <v>-7.5010040891368845</v>
      </c>
      <c r="P6583">
        <f t="shared" si="615"/>
        <v>1.8549983112435515</v>
      </c>
      <c r="Q6583">
        <f>IF(O6583&gt;0, IF(Q6582+O6583*Variables!$B$5&lt;Variables!$B$4, Q6582+O6583*Variables!$B$5, Variables!$B$4), IF(Q6582&gt;-O6583, Q6582+O6583/Variables!$B$5, 0))</f>
        <v>0</v>
      </c>
      <c r="R6583">
        <f>IF(O6583&gt;0, 0, IF(Q6582&gt;-O6583, 0, -O6583 - Q6582*Variables!$B$5))</f>
        <v>7.5010040891368845</v>
      </c>
      <c r="S6583">
        <f t="shared" si="616"/>
        <v>1.3980371421333324</v>
      </c>
      <c r="T6583">
        <f t="shared" si="617"/>
        <v>0</v>
      </c>
    </row>
    <row r="6584" spans="1:20" x14ac:dyDescent="0.3">
      <c r="A6584" s="3">
        <f t="shared" si="612"/>
        <v>43375</v>
      </c>
      <c r="B6584">
        <v>10</v>
      </c>
      <c r="C6584">
        <v>2</v>
      </c>
      <c r="D6584">
        <v>7</v>
      </c>
      <c r="E6584">
        <v>1</v>
      </c>
      <c r="F6584" s="1">
        <f>VLOOKUP(A6584,Weather!$A$1:$E$366, 5)</f>
        <v>0.99090909090909018</v>
      </c>
      <c r="G6584" s="1">
        <f>VLOOKUP(D6584, Fall!$A$1:$E$25, 2)</f>
        <v>593.74999999999898</v>
      </c>
      <c r="H6584" s="1">
        <f>VLOOKUP(D6584, Fall!$A$1:$E$25, 3)</f>
        <v>390.39236653779699</v>
      </c>
      <c r="I6584" s="1">
        <f>VLOOKUP(D6584, Fall!$A$1:$E$25, 5)</f>
        <v>263.15789473684202</v>
      </c>
      <c r="J6584" s="1">
        <f t="shared" si="613"/>
        <v>591.90129424125155</v>
      </c>
      <c r="K6584" s="47">
        <f t="shared" si="614"/>
        <v>11.073303542200653</v>
      </c>
      <c r="L6584" s="48">
        <f>Solar!K6601/1000*Variables!$B$3</f>
        <v>0.56600000000000006</v>
      </c>
      <c r="M6584">
        <f>IF(E6584=1, VLOOKUP(D6584, Sheet1!$A$2:$C$26, 2), Sheet1!$C$3)</f>
        <v>0.18637999999999999</v>
      </c>
      <c r="N6584" s="1">
        <f>'Electricity Rates'!$J$2</f>
        <v>0.24729999999999999</v>
      </c>
      <c r="O6584" s="145">
        <f>L6584-K6584</f>
        <v>-10.507303542200653</v>
      </c>
      <c r="P6584">
        <f t="shared" si="615"/>
        <v>2.7384279659862214</v>
      </c>
      <c r="Q6584">
        <f>IF(O6584&gt;0, IF(Q6583+O6584*Variables!$B$5&lt;Variables!$B$4, Q6583+O6584*Variables!$B$5, Variables!$B$4), IF(Q6583&gt;-O6584, Q6583+O6584/Variables!$B$5, 0))</f>
        <v>0</v>
      </c>
      <c r="R6584">
        <f>IF(O6584&gt;0, 0, IF(Q6583&gt;-O6584, 0, -O6584 - Q6583*Variables!$B$5))</f>
        <v>10.507303542200653</v>
      </c>
      <c r="S6584">
        <f t="shared" si="616"/>
        <v>1.9583512341953575</v>
      </c>
      <c r="T6584">
        <f t="shared" si="617"/>
        <v>0</v>
      </c>
    </row>
    <row r="6585" spans="1:20" x14ac:dyDescent="0.3">
      <c r="A6585" s="3">
        <f t="shared" si="612"/>
        <v>43375</v>
      </c>
      <c r="B6585">
        <v>10</v>
      </c>
      <c r="C6585">
        <v>2</v>
      </c>
      <c r="D6585">
        <v>8</v>
      </c>
      <c r="E6585">
        <v>1</v>
      </c>
      <c r="F6585" s="1">
        <f>VLOOKUP(A6585,Weather!$A$1:$E$366, 5)</f>
        <v>0.99090909090909018</v>
      </c>
      <c r="G6585" s="1">
        <f>VLOOKUP(D6585, Fall!$A$1:$E$25, 2)</f>
        <v>866.07142857142799</v>
      </c>
      <c r="H6585" s="1">
        <f>VLOOKUP(D6585, Fall!$A$1:$E$25, 3)</f>
        <v>561.61059471909198</v>
      </c>
      <c r="I6585" s="1">
        <f>VLOOKUP(D6585, Fall!$A$1:$E$25, 5)</f>
        <v>271.929824561403</v>
      </c>
      <c r="J6585" s="1">
        <f t="shared" si="613"/>
        <v>863.30360280913374</v>
      </c>
      <c r="K6585" s="47">
        <f t="shared" si="614"/>
        <v>16.1507044096521</v>
      </c>
      <c r="L6585" s="48">
        <f>Solar!K6602/1000*Variables!$B$3</f>
        <v>4.6423499999999995</v>
      </c>
      <c r="M6585">
        <f>IF(E6585=1, VLOOKUP(D6585, Sheet1!$A$2:$C$26, 2), Sheet1!$C$3)</f>
        <v>0.18637999999999999</v>
      </c>
      <c r="N6585" s="1">
        <f>'Electricity Rates'!$J$2</f>
        <v>0.24729999999999999</v>
      </c>
      <c r="O6585" s="145">
        <f>L6585-K6585</f>
        <v>-11.5083544096521</v>
      </c>
      <c r="P6585">
        <f t="shared" si="615"/>
        <v>3.994069200506964</v>
      </c>
      <c r="Q6585">
        <f>IF(O6585&gt;0, IF(Q6584+O6585*Variables!$B$5&lt;Variables!$B$4, Q6584+O6585*Variables!$B$5, Variables!$B$4), IF(Q6584&gt;-O6585, Q6584+O6585/Variables!$B$5, 0))</f>
        <v>0</v>
      </c>
      <c r="R6585">
        <f>IF(O6585&gt;0, 0, IF(Q6584&gt;-O6585, 0, -O6585 - Q6584*Variables!$B$5))</f>
        <v>11.5083544096521</v>
      </c>
      <c r="S6585">
        <f t="shared" si="616"/>
        <v>2.1449270948709582</v>
      </c>
      <c r="T6585">
        <f t="shared" si="617"/>
        <v>0</v>
      </c>
    </row>
    <row r="6586" spans="1:20" x14ac:dyDescent="0.3">
      <c r="A6586" s="3">
        <f t="shared" si="612"/>
        <v>43375</v>
      </c>
      <c r="B6586">
        <v>10</v>
      </c>
      <c r="C6586">
        <v>2</v>
      </c>
      <c r="D6586">
        <v>9</v>
      </c>
      <c r="E6586">
        <v>1</v>
      </c>
      <c r="F6586" s="1">
        <f>VLOOKUP(A6586,Weather!$A$1:$E$366, 5)</f>
        <v>0.99090909090909018</v>
      </c>
      <c r="G6586" s="1">
        <f>VLOOKUP(D6586, Fall!$A$1:$E$25, 2)</f>
        <v>1080.3571428571399</v>
      </c>
      <c r="H6586" s="1">
        <f>VLOOKUP(D6586, Fall!$A$1:$E$25, 3)</f>
        <v>760.17932055605797</v>
      </c>
      <c r="I6586" s="1">
        <f>VLOOKUP(D6586, Fall!$A$1:$E$25, 5)</f>
        <v>311.40350877192998</v>
      </c>
      <c r="J6586" s="1">
        <f t="shared" si="613"/>
        <v>1077.4464353816752</v>
      </c>
      <c r="K6586" s="47">
        <f t="shared" si="614"/>
        <v>20.156893633316656</v>
      </c>
      <c r="L6586" s="48">
        <f>Solar!K6603/1000*Variables!$B$3</f>
        <v>12.913</v>
      </c>
      <c r="M6586">
        <f>IF(E6586=1, VLOOKUP(D6586, Sheet1!$A$2:$C$26, 2), Sheet1!$C$3)</f>
        <v>0.25796000000000002</v>
      </c>
      <c r="N6586" s="1">
        <f>'Electricity Rates'!$J$2</f>
        <v>0.24729999999999999</v>
      </c>
      <c r="O6586" s="145">
        <f>L6586-K6586</f>
        <v>-7.2438936333166559</v>
      </c>
      <c r="P6586">
        <f t="shared" si="615"/>
        <v>4.9847997955192085</v>
      </c>
      <c r="Q6586">
        <f>IF(O6586&gt;0, IF(Q6585+O6586*Variables!$B$5&lt;Variables!$B$4, Q6585+O6586*Variables!$B$5, Variables!$B$4), IF(Q6585&gt;-O6586, Q6585+O6586/Variables!$B$5, 0))</f>
        <v>0</v>
      </c>
      <c r="R6586">
        <f>IF(O6586&gt;0, 0, IF(Q6585&gt;-O6586, 0, -O6586 - Q6585*Variables!$B$5))</f>
        <v>7.2438936333166559</v>
      </c>
      <c r="S6586">
        <f t="shared" si="616"/>
        <v>1.8686348016503647</v>
      </c>
      <c r="T6586">
        <f t="shared" si="617"/>
        <v>0</v>
      </c>
    </row>
    <row r="6587" spans="1:20" x14ac:dyDescent="0.3">
      <c r="A6587" s="3">
        <f t="shared" si="612"/>
        <v>43375</v>
      </c>
      <c r="B6587">
        <v>10</v>
      </c>
      <c r="C6587">
        <v>2</v>
      </c>
      <c r="D6587">
        <v>10</v>
      </c>
      <c r="E6587">
        <v>1</v>
      </c>
      <c r="F6587" s="1">
        <f>VLOOKUP(A6587,Weather!$A$1:$E$366, 5)</f>
        <v>0.99090909090909018</v>
      </c>
      <c r="G6587" s="1">
        <f>VLOOKUP(D6587, Fall!$A$1:$E$25, 2)</f>
        <v>1205.3571428571399</v>
      </c>
      <c r="H6587" s="1">
        <f>VLOOKUP(D6587, Fall!$A$1:$E$25, 3)</f>
        <v>904.12930821748796</v>
      </c>
      <c r="I6587" s="1">
        <f>VLOOKUP(D6587, Fall!$A$1:$E$25, 5)</f>
        <v>359.64912280701702</v>
      </c>
      <c r="J6587" s="1">
        <f t="shared" si="613"/>
        <v>1202.6187079967792</v>
      </c>
      <c r="K6587" s="47">
        <f t="shared" si="614"/>
        <v>22.498619497442224</v>
      </c>
      <c r="L6587" s="48">
        <f>Solar!K6604/1000*Variables!$B$3</f>
        <v>23.997300000000003</v>
      </c>
      <c r="M6587">
        <f>IF(E6587=1, VLOOKUP(D6587, Sheet1!$A$2:$C$26, 2), Sheet1!$C$3)</f>
        <v>0.25796000000000002</v>
      </c>
      <c r="N6587" s="1">
        <f>'Electricity Rates'!$J$2</f>
        <v>0.24729999999999999</v>
      </c>
      <c r="O6587" s="145">
        <f>L6587-K6587</f>
        <v>1.4986805025577787</v>
      </c>
      <c r="P6587">
        <f t="shared" si="615"/>
        <v>5.5639086017174622</v>
      </c>
      <c r="Q6587">
        <f>IF(O6587&gt;0, IF(Q6586+O6587*Variables!$B$5&lt;Variables!$B$4, Q6586+O6587*Variables!$B$5, Variables!$B$4), IF(Q6586&gt;-O6587, Q6586+O6587/Variables!$B$5, 0))</f>
        <v>1.4087596724043119</v>
      </c>
      <c r="R6587">
        <f>IF(O6587&gt;0, 0, IF(Q6586&gt;-O6587, 0, -O6587 - Q6586*Variables!$B$5))</f>
        <v>0</v>
      </c>
      <c r="S6587">
        <f t="shared" si="616"/>
        <v>0</v>
      </c>
      <c r="T6587">
        <f t="shared" si="617"/>
        <v>0</v>
      </c>
    </row>
    <row r="6588" spans="1:20" x14ac:dyDescent="0.3">
      <c r="A6588" s="3">
        <f t="shared" si="612"/>
        <v>43375</v>
      </c>
      <c r="B6588">
        <v>10</v>
      </c>
      <c r="C6588">
        <v>2</v>
      </c>
      <c r="D6588">
        <v>11</v>
      </c>
      <c r="E6588">
        <v>1</v>
      </c>
      <c r="F6588" s="1">
        <f>VLOOKUP(A6588,Weather!$A$1:$E$366, 5)</f>
        <v>0.99090909090909018</v>
      </c>
      <c r="G6588" s="1">
        <f>VLOOKUP(D6588, Fall!$A$1:$E$25, 2)</f>
        <v>1290.17857142857</v>
      </c>
      <c r="H6588" s="1">
        <f>VLOOKUP(D6588, Fall!$A$1:$E$25, 3)</f>
        <v>975.19947355433101</v>
      </c>
      <c r="I6588" s="1">
        <f>VLOOKUP(D6588, Fall!$A$1:$E$25, 5)</f>
        <v>377.19298245613999</v>
      </c>
      <c r="J6588" s="1">
        <f t="shared" si="613"/>
        <v>1287.3151250842584</v>
      </c>
      <c r="K6588" s="47">
        <f t="shared" si="614"/>
        <v>24.083122090140094</v>
      </c>
      <c r="L6588" s="48">
        <f>Solar!K6605/1000*Variables!$B$3</f>
        <v>31.464800000000004</v>
      </c>
      <c r="M6588">
        <f>IF(E6588=1, VLOOKUP(D6588, Sheet1!$A$2:$C$26, 2), Sheet1!$C$3)</f>
        <v>0.25796000000000002</v>
      </c>
      <c r="N6588" s="1">
        <f>'Electricity Rates'!$J$2</f>
        <v>0.24729999999999999</v>
      </c>
      <c r="O6588" s="145">
        <f>L6588-K6588</f>
        <v>7.3816779098599099</v>
      </c>
      <c r="P6588">
        <f t="shared" si="615"/>
        <v>5.9557560928916446</v>
      </c>
      <c r="Q6588">
        <f>IF(O6588&gt;0, IF(Q6587+O6588*Variables!$B$5&lt;Variables!$B$4, Q6587+O6588*Variables!$B$5, Variables!$B$4), IF(Q6587&gt;-O6588, Q6587+O6588/Variables!$B$5, 0))</f>
        <v>8.3475369076726267</v>
      </c>
      <c r="R6588">
        <f>IF(O6588&gt;0, 0, IF(Q6587&gt;-O6588, 0, -O6588 - Q6587*Variables!$B$5))</f>
        <v>0</v>
      </c>
      <c r="S6588">
        <f t="shared" si="616"/>
        <v>0</v>
      </c>
      <c r="T6588">
        <f t="shared" si="617"/>
        <v>0</v>
      </c>
    </row>
    <row r="6589" spans="1:20" x14ac:dyDescent="0.3">
      <c r="A6589" s="3">
        <f t="shared" si="612"/>
        <v>43375</v>
      </c>
      <c r="B6589">
        <v>10</v>
      </c>
      <c r="C6589">
        <v>2</v>
      </c>
      <c r="D6589">
        <v>12</v>
      </c>
      <c r="E6589">
        <v>1</v>
      </c>
      <c r="F6589" s="1">
        <f>VLOOKUP(A6589,Weather!$A$1:$E$366, 5)</f>
        <v>0.99090909090909018</v>
      </c>
      <c r="G6589" s="1">
        <f>VLOOKUP(D6589, Fall!$A$1:$E$25, 2)</f>
        <v>1366.07142857142</v>
      </c>
      <c r="H6589" s="1">
        <f>VLOOKUP(D6589, Fall!$A$1:$E$25, 3)</f>
        <v>996.442378876367</v>
      </c>
      <c r="I6589" s="1">
        <f>VLOOKUP(D6589, Fall!$A$1:$E$25, 5)</f>
        <v>368.42105263157799</v>
      </c>
      <c r="J6589" s="1">
        <f t="shared" si="613"/>
        <v>1362.711164483283</v>
      </c>
      <c r="K6589" s="47">
        <f t="shared" si="614"/>
        <v>25.49363299502896</v>
      </c>
      <c r="L6589" s="48">
        <f>Solar!K6606/1000*Variables!$B$3</f>
        <v>34.262599999999999</v>
      </c>
      <c r="M6589">
        <f>IF(E6589=1, VLOOKUP(D6589, Sheet1!$A$2:$C$26, 2), Sheet1!$C$3)</f>
        <v>0.25796000000000002</v>
      </c>
      <c r="N6589" s="1">
        <f>'Electricity Rates'!$J$2</f>
        <v>0.24729999999999999</v>
      </c>
      <c r="O6589" s="145">
        <f>L6589-K6589</f>
        <v>8.7689670049710386</v>
      </c>
      <c r="P6589">
        <f t="shared" si="615"/>
        <v>6.3045754396706615</v>
      </c>
      <c r="Q6589">
        <f>IF(O6589&gt;0, IF(Q6588+O6589*Variables!$B$5&lt;Variables!$B$4, Q6588+O6589*Variables!$B$5, Variables!$B$4), IF(Q6588&gt;-O6589, Q6588+O6589/Variables!$B$5, 0))</f>
        <v>16.590365892345403</v>
      </c>
      <c r="R6589">
        <f>IF(O6589&gt;0, 0, IF(Q6588&gt;-O6589, 0, -O6589 - Q6588*Variables!$B$5))</f>
        <v>0</v>
      </c>
      <c r="S6589">
        <f t="shared" si="616"/>
        <v>0</v>
      </c>
      <c r="T6589">
        <f t="shared" si="617"/>
        <v>0</v>
      </c>
    </row>
    <row r="6590" spans="1:20" x14ac:dyDescent="0.3">
      <c r="A6590" s="3">
        <f t="shared" si="612"/>
        <v>43375</v>
      </c>
      <c r="B6590">
        <v>10</v>
      </c>
      <c r="C6590">
        <v>2</v>
      </c>
      <c r="D6590">
        <v>13</v>
      </c>
      <c r="E6590">
        <v>1</v>
      </c>
      <c r="F6590" s="1">
        <f>VLOOKUP(A6590,Weather!$A$1:$E$366, 5)</f>
        <v>0.99090909090909018</v>
      </c>
      <c r="G6590" s="1">
        <f>VLOOKUP(D6590, Fall!$A$1:$E$25, 2)</f>
        <v>1446.42857142857</v>
      </c>
      <c r="H6590" s="1">
        <f>VLOOKUP(D6590, Fall!$A$1:$E$25, 3)</f>
        <v>1031.4839187299399</v>
      </c>
      <c r="I6590" s="1">
        <f>VLOOKUP(D6590, Fall!$A$1:$E$25, 5)</f>
        <v>350.87719298245599</v>
      </c>
      <c r="J6590" s="1">
        <f t="shared" si="613"/>
        <v>1442.6563473131275</v>
      </c>
      <c r="K6590" s="47">
        <f t="shared" si="614"/>
        <v>26.989249383816201</v>
      </c>
      <c r="L6590" s="48">
        <f>Solar!K6607/1000*Variables!$B$3</f>
        <v>35.407299999999999</v>
      </c>
      <c r="M6590">
        <f>IF(E6590=1, VLOOKUP(D6590, Sheet1!$A$2:$C$26, 2), Sheet1!$C$3)</f>
        <v>0.55478000000000005</v>
      </c>
      <c r="N6590" s="1">
        <f>'Electricity Rates'!$J$2</f>
        <v>0.24729999999999999</v>
      </c>
      <c r="O6590" s="145">
        <f>L6590-K6590</f>
        <v>8.4180506161837982</v>
      </c>
      <c r="P6590">
        <f t="shared" si="615"/>
        <v>6.6744413726177463</v>
      </c>
      <c r="Q6590">
        <f>IF(O6590&gt;0, IF(Q6589+O6590*Variables!$B$5&lt;Variables!$B$4, Q6589+O6590*Variables!$B$5, Variables!$B$4), IF(Q6589&gt;-O6590, Q6589+O6590/Variables!$B$5, 0))</f>
        <v>24.503333471558172</v>
      </c>
      <c r="R6590">
        <f>IF(O6590&gt;0, 0, IF(Q6589&gt;-O6590, 0, -O6590 - Q6589*Variables!$B$5))</f>
        <v>0</v>
      </c>
      <c r="S6590">
        <f t="shared" si="616"/>
        <v>0</v>
      </c>
      <c r="T6590">
        <f t="shared" si="617"/>
        <v>0</v>
      </c>
    </row>
    <row r="6591" spans="1:20" x14ac:dyDescent="0.3">
      <c r="A6591" s="3">
        <f t="shared" si="612"/>
        <v>43375</v>
      </c>
      <c r="B6591">
        <v>10</v>
      </c>
      <c r="C6591">
        <v>2</v>
      </c>
      <c r="D6591">
        <v>14</v>
      </c>
      <c r="E6591">
        <v>1</v>
      </c>
      <c r="F6591" s="1">
        <f>VLOOKUP(A6591,Weather!$A$1:$E$366, 5)</f>
        <v>0.99090909090909018</v>
      </c>
      <c r="G6591" s="1">
        <f>VLOOKUP(D6591, Fall!$A$1:$E$25, 2)</f>
        <v>1482.1428571428501</v>
      </c>
      <c r="H6591" s="1">
        <f>VLOOKUP(D6591, Fall!$A$1:$E$25, 3)</f>
        <v>1052.56230978037</v>
      </c>
      <c r="I6591" s="1">
        <f>VLOOKUP(D6591, Fall!$A$1:$E$25, 5)</f>
        <v>342.105263157894</v>
      </c>
      <c r="J6591" s="1">
        <f t="shared" si="613"/>
        <v>1478.2375794395543</v>
      </c>
      <c r="K6591" s="47">
        <f t="shared" si="614"/>
        <v>27.65490392381259</v>
      </c>
      <c r="L6591" s="48">
        <f>Solar!K6608/1000*Variables!$B$3</f>
        <v>32.13955</v>
      </c>
      <c r="M6591">
        <f>IF(E6591=1, VLOOKUP(D6591, Sheet1!$A$2:$C$26, 2), Sheet1!$C$3)</f>
        <v>0.55478000000000005</v>
      </c>
      <c r="N6591" s="1">
        <f>'Electricity Rates'!$J$2</f>
        <v>0.24729999999999999</v>
      </c>
      <c r="O6591" s="145">
        <f>L6591-K6591</f>
        <v>4.4846460761874098</v>
      </c>
      <c r="P6591">
        <f t="shared" si="615"/>
        <v>6.8390577403588537</v>
      </c>
      <c r="Q6591">
        <f>IF(O6591&gt;0, IF(Q6590+O6591*Variables!$B$5&lt;Variables!$B$4, Q6590+O6591*Variables!$B$5, Variables!$B$4), IF(Q6590&gt;-O6591, Q6590+O6591/Variables!$B$5, 0))</f>
        <v>28.718900783174337</v>
      </c>
      <c r="R6591">
        <f>IF(O6591&gt;0, 0, IF(Q6590&gt;-O6591, 0, -O6591 - Q6590*Variables!$B$5))</f>
        <v>0</v>
      </c>
      <c r="S6591">
        <f t="shared" si="616"/>
        <v>0</v>
      </c>
      <c r="T6591">
        <f t="shared" si="617"/>
        <v>0</v>
      </c>
    </row>
    <row r="6592" spans="1:20" x14ac:dyDescent="0.3">
      <c r="A6592" s="3">
        <f t="shared" si="612"/>
        <v>43375</v>
      </c>
      <c r="B6592">
        <v>10</v>
      </c>
      <c r="C6592">
        <v>2</v>
      </c>
      <c r="D6592">
        <v>15</v>
      </c>
      <c r="E6592">
        <v>1</v>
      </c>
      <c r="F6592" s="1">
        <f>VLOOKUP(A6592,Weather!$A$1:$E$366, 5)</f>
        <v>0.99090909090909018</v>
      </c>
      <c r="G6592" s="1">
        <f>VLOOKUP(D6592, Fall!$A$1:$E$25, 2)</f>
        <v>1437.5</v>
      </c>
      <c r="H6592" s="1">
        <f>VLOOKUP(D6592, Fall!$A$1:$E$25, 3)</f>
        <v>1060.00658057086</v>
      </c>
      <c r="I6592" s="1">
        <f>VLOOKUP(D6592, Fall!$A$1:$E$25, 5)</f>
        <v>328.94736842105198</v>
      </c>
      <c r="J6592" s="1">
        <f t="shared" si="613"/>
        <v>1434.068241641553</v>
      </c>
      <c r="K6592" s="47">
        <f t="shared" si="614"/>
        <v>26.828582897901949</v>
      </c>
      <c r="L6592" s="48">
        <f>Solar!K6609/1000*Variables!$B$3</f>
        <v>25.84075</v>
      </c>
      <c r="M6592">
        <f>IF(E6592=1, VLOOKUP(D6592, Sheet1!$A$2:$C$26, 2), Sheet1!$C$3)</f>
        <v>0.55478000000000005</v>
      </c>
      <c r="N6592" s="1">
        <f>'Electricity Rates'!$J$2</f>
        <v>0.24729999999999999</v>
      </c>
      <c r="O6592" s="145">
        <f>L6592-K6592</f>
        <v>-0.98783289790194928</v>
      </c>
      <c r="P6592">
        <f t="shared" si="615"/>
        <v>6.6347085506511521</v>
      </c>
      <c r="Q6592">
        <f>IF(O6592&gt;0, IF(Q6591+O6592*Variables!$B$5&lt;Variables!$B$4, Q6591+O6592*Variables!$B$5, Variables!$B$4), IF(Q6591&gt;-O6592, Q6591+O6592/Variables!$B$5, 0))</f>
        <v>27.668014721576519</v>
      </c>
      <c r="R6592">
        <f>IF(O6592&gt;0, 0, IF(Q6591&gt;-O6592, 0, -O6592 - Q6591*Variables!$B$5))</f>
        <v>0</v>
      </c>
      <c r="S6592">
        <f t="shared" si="616"/>
        <v>0</v>
      </c>
      <c r="T6592">
        <f t="shared" si="617"/>
        <v>0</v>
      </c>
    </row>
    <row r="6593" spans="1:20" x14ac:dyDescent="0.3">
      <c r="A6593" s="3">
        <f t="shared" si="612"/>
        <v>43375</v>
      </c>
      <c r="B6593">
        <v>10</v>
      </c>
      <c r="C6593">
        <v>2</v>
      </c>
      <c r="D6593">
        <v>16</v>
      </c>
      <c r="E6593">
        <v>1</v>
      </c>
      <c r="F6593" s="1">
        <f>VLOOKUP(A6593,Weather!$A$1:$E$366, 5)</f>
        <v>0.99090909090909018</v>
      </c>
      <c r="G6593" s="1">
        <f>VLOOKUP(D6593, Fall!$A$1:$E$25, 2)</f>
        <v>1348.2142857142801</v>
      </c>
      <c r="H6593" s="1">
        <f>VLOOKUP(D6593, Fall!$A$1:$E$25, 3)</f>
        <v>1003.98947108661</v>
      </c>
      <c r="I6593" s="1">
        <f>VLOOKUP(D6593, Fall!$A$1:$E$25, 5)</f>
        <v>298.24561403508801</v>
      </c>
      <c r="J6593" s="1">
        <f t="shared" si="613"/>
        <v>1345.0849692176646</v>
      </c>
      <c r="K6593" s="47">
        <f t="shared" si="614"/>
        <v>25.163881713237135</v>
      </c>
      <c r="L6593" s="48">
        <f>Solar!K6610/1000*Variables!$B$3</f>
        <v>17.352350000000001</v>
      </c>
      <c r="M6593">
        <f>IF(E6593=1, VLOOKUP(D6593, Sheet1!$A$2:$C$26, 2), Sheet1!$C$3)</f>
        <v>0.55478000000000005</v>
      </c>
      <c r="N6593" s="1">
        <f>'Electricity Rates'!$J$2</f>
        <v>0.24729999999999999</v>
      </c>
      <c r="O6593" s="145">
        <f>L6593-K6593</f>
        <v>-7.8115317132371338</v>
      </c>
      <c r="P6593">
        <f t="shared" si="615"/>
        <v>6.2230279476835433</v>
      </c>
      <c r="Q6593">
        <f>IF(O6593&gt;0, IF(Q6592+O6593*Variables!$B$5&lt;Variables!$B$4, Q6592+O6593*Variables!$B$5, Variables!$B$4), IF(Q6592&gt;-O6593, Q6592+O6593/Variables!$B$5, 0))</f>
        <v>19.357874601111483</v>
      </c>
      <c r="R6593">
        <f>IF(O6593&gt;0, 0, IF(Q6592&gt;-O6593, 0, -O6593 - Q6592*Variables!$B$5))</f>
        <v>0</v>
      </c>
      <c r="S6593">
        <f t="shared" si="616"/>
        <v>0</v>
      </c>
      <c r="T6593">
        <f t="shared" si="617"/>
        <v>0</v>
      </c>
    </row>
    <row r="6594" spans="1:20" x14ac:dyDescent="0.3">
      <c r="A6594" s="3">
        <f t="shared" si="612"/>
        <v>43375</v>
      </c>
      <c r="B6594">
        <v>10</v>
      </c>
      <c r="C6594">
        <v>2</v>
      </c>
      <c r="D6594">
        <v>17</v>
      </c>
      <c r="E6594">
        <v>1</v>
      </c>
      <c r="F6594" s="1">
        <f>VLOOKUP(A6594,Weather!$A$1:$E$366, 5)</f>
        <v>0.99090909090909018</v>
      </c>
      <c r="G6594" s="1">
        <f>VLOOKUP(D6594, Fall!$A$1:$E$25, 2)</f>
        <v>1080.3571428571399</v>
      </c>
      <c r="H6594" s="1">
        <f>VLOOKUP(D6594, Fall!$A$1:$E$25, 3)</f>
        <v>794.90091642515802</v>
      </c>
      <c r="I6594" s="1">
        <f>VLOOKUP(D6594, Fall!$A$1:$E$25, 5)</f>
        <v>263.15789473684202</v>
      </c>
      <c r="J6594" s="1">
        <f t="shared" si="613"/>
        <v>1077.7620862532126</v>
      </c>
      <c r="K6594" s="47">
        <f t="shared" si="614"/>
        <v>20.162798837356416</v>
      </c>
      <c r="L6594" s="48">
        <f>Solar!K6611/1000*Variables!$B$3</f>
        <v>7.4924999999999988</v>
      </c>
      <c r="M6594">
        <f>IF(E6594=1, VLOOKUP(D6594, Sheet1!$A$2:$C$26, 2), Sheet1!$C$3)</f>
        <v>0.55478000000000005</v>
      </c>
      <c r="N6594" s="1">
        <f>'Electricity Rates'!$J$2</f>
        <v>0.24729999999999999</v>
      </c>
      <c r="O6594" s="145">
        <f>L6594-K6594</f>
        <v>-12.670298837356416</v>
      </c>
      <c r="P6594">
        <f t="shared" si="615"/>
        <v>4.9862601524782413</v>
      </c>
      <c r="Q6594">
        <f>IF(O6594&gt;0, IF(Q6593+O6594*Variables!$B$5&lt;Variables!$B$4, Q6593+O6594*Variables!$B$5, Variables!$B$4), IF(Q6593&gt;-O6594, Q6593+O6594/Variables!$B$5, 0))</f>
        <v>5.8788332847748688</v>
      </c>
      <c r="R6594">
        <f>IF(O6594&gt;0, 0, IF(Q6593&gt;-O6594, 0, -O6594 - Q6593*Variables!$B$5))</f>
        <v>0</v>
      </c>
      <c r="S6594">
        <f t="shared" si="616"/>
        <v>0</v>
      </c>
      <c r="T6594">
        <f t="shared" si="617"/>
        <v>0</v>
      </c>
    </row>
    <row r="6595" spans="1:20" x14ac:dyDescent="0.3">
      <c r="A6595" s="3">
        <f t="shared" ref="A6595:A6658" si="618">DATE(2018, B6595, C6595)</f>
        <v>43375</v>
      </c>
      <c r="B6595">
        <v>10</v>
      </c>
      <c r="C6595">
        <v>2</v>
      </c>
      <c r="D6595">
        <v>18</v>
      </c>
      <c r="E6595">
        <v>1</v>
      </c>
      <c r="F6595" s="1">
        <f>VLOOKUP(A6595,Weather!$A$1:$E$366, 5)</f>
        <v>0.99090909090909018</v>
      </c>
      <c r="G6595" s="1">
        <f>VLOOKUP(D6595, Fall!$A$1:$E$25, 2)</f>
        <v>678.57142857142799</v>
      </c>
      <c r="H6595" s="1">
        <f>VLOOKUP(D6595, Fall!$A$1:$E$25, 3)</f>
        <v>583.61400485626905</v>
      </c>
      <c r="I6595" s="1">
        <f>VLOOKUP(D6595, Fall!$A$1:$E$25, 5)</f>
        <v>280.70175438596499</v>
      </c>
      <c r="J6595" s="1">
        <f t="shared" ref="J6595:J6658" si="619">IF(E6595=0, I6595, H6595 + (G6595-H6595)*F6595)</f>
        <v>677.70817926492646</v>
      </c>
      <c r="K6595" s="47">
        <f t="shared" ref="K6595:K6658" si="620">J6595*1000/53453</f>
        <v>12.678580795557339</v>
      </c>
      <c r="L6595" s="48">
        <f>Solar!K6612/1000*Variables!$B$3</f>
        <v>1.1460000000000001</v>
      </c>
      <c r="M6595">
        <f>IF(E6595=1, VLOOKUP(D6595, Sheet1!$A$2:$C$26, 2), Sheet1!$C$3)</f>
        <v>0.55478000000000005</v>
      </c>
      <c r="N6595" s="1">
        <f>'Electricity Rates'!$J$2</f>
        <v>0.24729999999999999</v>
      </c>
      <c r="O6595" s="145">
        <f>L6595-K6595</f>
        <v>-11.532580795557339</v>
      </c>
      <c r="P6595">
        <f t="shared" ref="P6595:P6658" si="621">N6595*K6595</f>
        <v>3.1354130307413297</v>
      </c>
      <c r="Q6595">
        <f>IF(O6595&gt;0, IF(Q6594+O6595*Variables!$B$5&lt;Variables!$B$4, Q6594+O6595*Variables!$B$5, Variables!$B$4), IF(Q6594&gt;-O6595, Q6594+O6595/Variables!$B$5, 0))</f>
        <v>0</v>
      </c>
      <c r="R6595">
        <f>IF(O6595&gt;0, 0, IF(Q6594&gt;-O6595, 0, -O6595 - Q6594*Variables!$B$5))</f>
        <v>6.0064775078689623</v>
      </c>
      <c r="S6595">
        <f t="shared" ref="S6595:S6658" si="622">R6595*M6595</f>
        <v>3.3322735918155431</v>
      </c>
      <c r="T6595">
        <f t="shared" ref="T6595:T6658" si="623">IF(AND(R6595&gt;0, M6595&gt;0.3), 1, 0)</f>
        <v>1</v>
      </c>
    </row>
    <row r="6596" spans="1:20" x14ac:dyDescent="0.3">
      <c r="A6596" s="3">
        <f t="shared" si="618"/>
        <v>43375</v>
      </c>
      <c r="B6596">
        <v>10</v>
      </c>
      <c r="C6596">
        <v>2</v>
      </c>
      <c r="D6596">
        <v>19</v>
      </c>
      <c r="E6596">
        <v>1</v>
      </c>
      <c r="F6596" s="1">
        <f>VLOOKUP(A6596,Weather!$A$1:$E$366, 5)</f>
        <v>0.99090909090909018</v>
      </c>
      <c r="G6596" s="1">
        <f>VLOOKUP(D6596, Fall!$A$1:$E$25, 2)</f>
        <v>517.85714285714198</v>
      </c>
      <c r="H6596" s="1">
        <f>VLOOKUP(D6596, Fall!$A$1:$E$25, 3)</f>
        <v>442.60593718179598</v>
      </c>
      <c r="I6596" s="1">
        <f>VLOOKUP(D6596, Fall!$A$1:$E$25, 5)</f>
        <v>289.47368421052602</v>
      </c>
      <c r="J6596" s="1">
        <f t="shared" si="619"/>
        <v>517.17304098736599</v>
      </c>
      <c r="K6596" s="47">
        <f t="shared" si="620"/>
        <v>9.6752855964560638</v>
      </c>
      <c r="L6596" s="48">
        <f>Solar!K6613/1000*Variables!$B$3</f>
        <v>0</v>
      </c>
      <c r="M6596">
        <f>IF(E6596=1, VLOOKUP(D6596, Sheet1!$A$2:$C$26, 2), Sheet1!$C$3)</f>
        <v>0.25796000000000002</v>
      </c>
      <c r="N6596" s="1">
        <f>'Electricity Rates'!$J$2</f>
        <v>0.24729999999999999</v>
      </c>
      <c r="O6596" s="145">
        <f>L6596-K6596</f>
        <v>-9.6752855964560638</v>
      </c>
      <c r="P6596">
        <f t="shared" si="621"/>
        <v>2.3926981280035844</v>
      </c>
      <c r="Q6596">
        <f>IF(O6596&gt;0, IF(Q6595+O6596*Variables!$B$5&lt;Variables!$B$4, Q6595+O6596*Variables!$B$5, Variables!$B$4), IF(Q6595&gt;-O6596, Q6595+O6596/Variables!$B$5, 0))</f>
        <v>0</v>
      </c>
      <c r="R6596">
        <f>IF(O6596&gt;0, 0, IF(Q6595&gt;-O6596, 0, -O6596 - Q6595*Variables!$B$5))</f>
        <v>9.6752855964560638</v>
      </c>
      <c r="S6596">
        <f t="shared" si="622"/>
        <v>2.4958366724618064</v>
      </c>
      <c r="T6596">
        <f t="shared" si="623"/>
        <v>0</v>
      </c>
    </row>
    <row r="6597" spans="1:20" x14ac:dyDescent="0.3">
      <c r="A6597" s="3">
        <f t="shared" si="618"/>
        <v>43375</v>
      </c>
      <c r="B6597">
        <v>10</v>
      </c>
      <c r="C6597">
        <v>2</v>
      </c>
      <c r="D6597">
        <v>20</v>
      </c>
      <c r="E6597">
        <v>1</v>
      </c>
      <c r="F6597" s="1">
        <f>VLOOKUP(A6597,Weather!$A$1:$E$366, 5)</f>
        <v>0.99090909090909018</v>
      </c>
      <c r="G6597" s="1">
        <f>VLOOKUP(D6597, Fall!$A$1:$E$25, 2)</f>
        <v>428.57142857142799</v>
      </c>
      <c r="H6597" s="1">
        <f>VLOOKUP(D6597, Fall!$A$1:$E$25, 3)</f>
        <v>354.11608052009001</v>
      </c>
      <c r="I6597" s="1">
        <f>VLOOKUP(D6597, Fall!$A$1:$E$25, 5)</f>
        <v>263.15789473684202</v>
      </c>
      <c r="J6597" s="1">
        <f t="shared" si="619"/>
        <v>427.89456177096122</v>
      </c>
      <c r="K6597" s="47">
        <f t="shared" si="620"/>
        <v>8.0050616760698414</v>
      </c>
      <c r="L6597" s="48">
        <f>Solar!K6614/1000*Variables!$B$3</f>
        <v>0</v>
      </c>
      <c r="M6597">
        <f>IF(E6597=1, VLOOKUP(D6597, Sheet1!$A$2:$C$26, 2), Sheet1!$C$3)</f>
        <v>0.25796000000000002</v>
      </c>
      <c r="N6597" s="1">
        <f>'Electricity Rates'!$J$2</f>
        <v>0.24729999999999999</v>
      </c>
      <c r="O6597" s="145">
        <f>L6597-K6597</f>
        <v>-8.0050616760698414</v>
      </c>
      <c r="P6597">
        <f t="shared" si="621"/>
        <v>1.9796517524920718</v>
      </c>
      <c r="Q6597">
        <f>IF(O6597&gt;0, IF(Q6596+O6597*Variables!$B$5&lt;Variables!$B$4, Q6596+O6597*Variables!$B$5, Variables!$B$4), IF(Q6596&gt;-O6597, Q6596+O6597/Variables!$B$5, 0))</f>
        <v>0</v>
      </c>
      <c r="R6597">
        <f>IF(O6597&gt;0, 0, IF(Q6596&gt;-O6597, 0, -O6597 - Q6596*Variables!$B$5))</f>
        <v>8.0050616760698414</v>
      </c>
      <c r="S6597">
        <f t="shared" si="622"/>
        <v>2.0649857099589766</v>
      </c>
      <c r="T6597">
        <f t="shared" si="623"/>
        <v>0</v>
      </c>
    </row>
    <row r="6598" spans="1:20" x14ac:dyDescent="0.3">
      <c r="A6598" s="3">
        <f t="shared" si="618"/>
        <v>43375</v>
      </c>
      <c r="B6598">
        <v>10</v>
      </c>
      <c r="C6598">
        <v>2</v>
      </c>
      <c r="D6598">
        <v>21</v>
      </c>
      <c r="E6598">
        <v>1</v>
      </c>
      <c r="F6598" s="1">
        <f>VLOOKUP(A6598,Weather!$A$1:$E$366, 5)</f>
        <v>0.99090909090909018</v>
      </c>
      <c r="G6598" s="1">
        <f>VLOOKUP(D6598, Fall!$A$1:$E$25, 2)</f>
        <v>366.07142857142799</v>
      </c>
      <c r="H6598" s="1">
        <f>VLOOKUP(D6598, Fall!$A$1:$E$25, 3)</f>
        <v>305.62638808916603</v>
      </c>
      <c r="I6598" s="1">
        <f>VLOOKUP(D6598, Fall!$A$1:$E$25, 5)</f>
        <v>271.929824561403</v>
      </c>
      <c r="J6598" s="1">
        <f t="shared" si="619"/>
        <v>365.52192820340736</v>
      </c>
      <c r="K6598" s="47">
        <f t="shared" si="620"/>
        <v>6.8381929583635603</v>
      </c>
      <c r="L6598" s="48">
        <f>Solar!K6615/1000*Variables!$B$3</f>
        <v>0</v>
      </c>
      <c r="M6598">
        <f>IF(E6598=1, VLOOKUP(D6598, Sheet1!$A$2:$C$26, 2), Sheet1!$C$3)</f>
        <v>0.25796000000000002</v>
      </c>
      <c r="N6598" s="1">
        <f>'Electricity Rates'!$J$2</f>
        <v>0.24729999999999999</v>
      </c>
      <c r="O6598" s="145">
        <f>L6598-K6598</f>
        <v>-6.8381929583635603</v>
      </c>
      <c r="P6598">
        <f t="shared" si="621"/>
        <v>1.6910851186033085</v>
      </c>
      <c r="Q6598">
        <f>IF(O6598&gt;0, IF(Q6597+O6598*Variables!$B$5&lt;Variables!$B$4, Q6597+O6598*Variables!$B$5, Variables!$B$4), IF(Q6597&gt;-O6598, Q6597+O6598/Variables!$B$5, 0))</f>
        <v>0</v>
      </c>
      <c r="R6598">
        <f>IF(O6598&gt;0, 0, IF(Q6597&gt;-O6598, 0, -O6598 - Q6597*Variables!$B$5))</f>
        <v>6.8381929583635603</v>
      </c>
      <c r="S6598">
        <f t="shared" si="622"/>
        <v>1.7639802555394641</v>
      </c>
      <c r="T6598">
        <f t="shared" si="623"/>
        <v>0</v>
      </c>
    </row>
    <row r="6599" spans="1:20" x14ac:dyDescent="0.3">
      <c r="A6599" s="3">
        <f t="shared" si="618"/>
        <v>43375</v>
      </c>
      <c r="B6599">
        <v>10</v>
      </c>
      <c r="C6599">
        <v>2</v>
      </c>
      <c r="D6599">
        <v>22</v>
      </c>
      <c r="E6599">
        <v>1</v>
      </c>
      <c r="F6599" s="1">
        <f>VLOOKUP(A6599,Weather!$A$1:$E$366, 5)</f>
        <v>0.99090909090909018</v>
      </c>
      <c r="G6599" s="1">
        <f>VLOOKUP(D6599, Fall!$A$1:$E$25, 2)</f>
        <v>330.35714285714198</v>
      </c>
      <c r="H6599" s="1">
        <f>VLOOKUP(D6599, Fall!$A$1:$E$25, 3)</f>
        <v>272.33281237147202</v>
      </c>
      <c r="I6599" s="1">
        <f>VLOOKUP(D6599, Fall!$A$1:$E$25, 5)</f>
        <v>254.385964912281</v>
      </c>
      <c r="J6599" s="1">
        <f t="shared" si="619"/>
        <v>329.82964894363585</v>
      </c>
      <c r="K6599" s="47">
        <f t="shared" si="620"/>
        <v>6.1704609459457069</v>
      </c>
      <c r="L6599" s="48">
        <f>Solar!K6616/1000*Variables!$B$3</f>
        <v>0</v>
      </c>
      <c r="M6599">
        <f>IF(E6599=1, VLOOKUP(D6599, Sheet1!$A$2:$C$26, 2), Sheet1!$C$3)</f>
        <v>0.18637999999999999</v>
      </c>
      <c r="N6599" s="1">
        <f>'Electricity Rates'!$J$2</f>
        <v>0.24729999999999999</v>
      </c>
      <c r="O6599" s="145">
        <f>L6599-K6599</f>
        <v>-6.1704609459457069</v>
      </c>
      <c r="P6599">
        <f t="shared" si="621"/>
        <v>1.5259549919323734</v>
      </c>
      <c r="Q6599">
        <f>IF(O6599&gt;0, IF(Q6598+O6599*Variables!$B$5&lt;Variables!$B$4, Q6598+O6599*Variables!$B$5, Variables!$B$4), IF(Q6598&gt;-O6599, Q6598+O6599/Variables!$B$5, 0))</f>
        <v>0</v>
      </c>
      <c r="R6599">
        <f>IF(O6599&gt;0, 0, IF(Q6598&gt;-O6599, 0, -O6599 - Q6598*Variables!$B$5))</f>
        <v>6.1704609459457069</v>
      </c>
      <c r="S6599">
        <f t="shared" si="622"/>
        <v>1.1500505111053607</v>
      </c>
      <c r="T6599">
        <f t="shared" si="623"/>
        <v>0</v>
      </c>
    </row>
    <row r="6600" spans="1:20" x14ac:dyDescent="0.3">
      <c r="A6600" s="3">
        <f t="shared" si="618"/>
        <v>43375</v>
      </c>
      <c r="B6600">
        <v>10</v>
      </c>
      <c r="C6600">
        <v>2</v>
      </c>
      <c r="D6600">
        <v>23</v>
      </c>
      <c r="E6600">
        <v>1</v>
      </c>
      <c r="F6600" s="1">
        <f>VLOOKUP(A6600,Weather!$A$1:$E$366, 5)</f>
        <v>0.99090909090909018</v>
      </c>
      <c r="G6600" s="1">
        <f>VLOOKUP(D6600, Fall!$A$1:$E$25, 2)</f>
        <v>303.57142857142799</v>
      </c>
      <c r="H6600" s="1">
        <f>VLOOKUP(D6600, Fall!$A$1:$E$25, 3)</f>
        <v>252.67335691371099</v>
      </c>
      <c r="I6600" s="1">
        <f>VLOOKUP(D6600, Fall!$A$1:$E$25, 5)</f>
        <v>254.385964912281</v>
      </c>
      <c r="J6600" s="1">
        <f t="shared" si="619"/>
        <v>303.10871882908509</v>
      </c>
      <c r="K6600" s="47">
        <f t="shared" si="620"/>
        <v>5.6705651474956529</v>
      </c>
      <c r="L6600" s="48">
        <f>Solar!K6617/1000*Variables!$B$3</f>
        <v>0</v>
      </c>
      <c r="M6600">
        <f>IF(E6600=1, VLOOKUP(D6600, Sheet1!$A$2:$C$26, 2), Sheet1!$C$3)</f>
        <v>0.18637999999999999</v>
      </c>
      <c r="N6600" s="1">
        <f>'Electricity Rates'!$J$2</f>
        <v>0.24729999999999999</v>
      </c>
      <c r="O6600" s="145">
        <f>L6600-K6600</f>
        <v>-5.6705651474956529</v>
      </c>
      <c r="P6600">
        <f t="shared" si="621"/>
        <v>1.402330760975675</v>
      </c>
      <c r="Q6600">
        <f>IF(O6600&gt;0, IF(Q6599+O6600*Variables!$B$5&lt;Variables!$B$4, Q6599+O6600*Variables!$B$5, Variables!$B$4), IF(Q6599&gt;-O6600, Q6599+O6600/Variables!$B$5, 0))</f>
        <v>0</v>
      </c>
      <c r="R6600">
        <f>IF(O6600&gt;0, 0, IF(Q6599&gt;-O6600, 0, -O6600 - Q6599*Variables!$B$5))</f>
        <v>5.6705651474956529</v>
      </c>
      <c r="S6600">
        <f t="shared" si="622"/>
        <v>1.0568799321902398</v>
      </c>
      <c r="T6600">
        <f t="shared" si="623"/>
        <v>0</v>
      </c>
    </row>
    <row r="6601" spans="1:20" x14ac:dyDescent="0.3">
      <c r="A6601" s="3">
        <f t="shared" si="618"/>
        <v>43375</v>
      </c>
      <c r="B6601">
        <v>10</v>
      </c>
      <c r="C6601">
        <v>2</v>
      </c>
      <c r="D6601">
        <v>24</v>
      </c>
      <c r="E6601">
        <v>1</v>
      </c>
      <c r="F6601" s="1">
        <f>VLOOKUP(A6601,Weather!$A$1:$E$366, 5)</f>
        <v>0.99090909090909018</v>
      </c>
      <c r="G6601" s="1">
        <f>VLOOKUP(D6601, Fall!$A$1:$E$25, 2)</f>
        <v>285.71428571428498</v>
      </c>
      <c r="H6601" s="1">
        <f>VLOOKUP(D6601, Fall!$A$1:$E$25, 3)</f>
        <v>237.47635107345499</v>
      </c>
      <c r="I6601" s="1">
        <f>VLOOKUP(D6601, Fall!$A$1:$E$25, 5)</f>
        <v>254.385964912281</v>
      </c>
      <c r="J6601" s="1">
        <f t="shared" si="619"/>
        <v>285.27575903573194</v>
      </c>
      <c r="K6601" s="47">
        <f t="shared" si="620"/>
        <v>5.3369457099831994</v>
      </c>
      <c r="L6601" s="48">
        <f>Solar!K6618/1000*Variables!$B$3</f>
        <v>0</v>
      </c>
      <c r="M6601">
        <f>IF(E6601=1, VLOOKUP(D6601, Sheet1!$A$2:$C$26, 2), Sheet1!$C$3)</f>
        <v>0.18637999999999999</v>
      </c>
      <c r="N6601" s="1">
        <f>'Electricity Rates'!$J$2</f>
        <v>0.24729999999999999</v>
      </c>
      <c r="O6601" s="145">
        <f>L6601-K6601</f>
        <v>-5.3369457099831994</v>
      </c>
      <c r="P6601">
        <f t="shared" si="621"/>
        <v>1.3198266740788451</v>
      </c>
      <c r="Q6601">
        <f>IF(O6601&gt;0, IF(Q6600+O6601*Variables!$B$5&lt;Variables!$B$4, Q6600+O6601*Variables!$B$5, Variables!$B$4), IF(Q6600&gt;-O6601, Q6600+O6601/Variables!$B$5, 0))</f>
        <v>0</v>
      </c>
      <c r="R6601">
        <f>IF(O6601&gt;0, 0, IF(Q6600&gt;-O6601, 0, -O6601 - Q6600*Variables!$B$5))</f>
        <v>5.3369457099831994</v>
      </c>
      <c r="S6601">
        <f t="shared" si="622"/>
        <v>0.99469994142666862</v>
      </c>
      <c r="T6601">
        <f t="shared" si="623"/>
        <v>0</v>
      </c>
    </row>
    <row r="6602" spans="1:20" x14ac:dyDescent="0.3">
      <c r="A6602" s="3">
        <f t="shared" si="618"/>
        <v>43376</v>
      </c>
      <c r="B6602">
        <v>10</v>
      </c>
      <c r="C6602">
        <v>3</v>
      </c>
      <c r="D6602">
        <v>1</v>
      </c>
      <c r="E6602">
        <v>1</v>
      </c>
      <c r="F6602" s="1">
        <f>VLOOKUP(A6602,Weather!$A$1:$E$366, 5)</f>
        <v>0.99090909090909018</v>
      </c>
      <c r="G6602" s="1">
        <f>VLOOKUP(D6602, Fall!$A$1:$E$25, 2)</f>
        <v>276.78571428571399</v>
      </c>
      <c r="H6602" s="1">
        <f>VLOOKUP(D6602, Fall!$A$1:$E$25, 3)</f>
        <v>258.40056395394299</v>
      </c>
      <c r="I6602" s="1">
        <f>VLOOKUP(D6602, Fall!$A$1:$E$25, 5)</f>
        <v>254.385964912281</v>
      </c>
      <c r="J6602" s="1">
        <f t="shared" si="619"/>
        <v>276.61857655542514</v>
      </c>
      <c r="K6602" s="47">
        <f t="shared" si="620"/>
        <v>5.1749869334822201</v>
      </c>
      <c r="L6602" s="48">
        <f>Solar!K6619/1000*Variables!$B$3</f>
        <v>0</v>
      </c>
      <c r="M6602">
        <f>IF(E6602=1, VLOOKUP(D6602, Sheet1!$A$2:$C$26, 2), Sheet1!$C$3)</f>
        <v>0.18637999999999999</v>
      </c>
      <c r="N6602" s="1">
        <f>'Electricity Rates'!$J$2</f>
        <v>0.24729999999999999</v>
      </c>
      <c r="O6602" s="145">
        <f>L6602-K6602</f>
        <v>-5.1749869334822201</v>
      </c>
      <c r="P6602">
        <f t="shared" si="621"/>
        <v>1.279774268650153</v>
      </c>
      <c r="Q6602">
        <f>IF(O6602&gt;0, IF(Q6601+O6602*Variables!$B$5&lt;Variables!$B$4, Q6601+O6602*Variables!$B$5, Variables!$B$4), IF(Q6601&gt;-O6602, Q6601+O6602/Variables!$B$5, 0))</f>
        <v>0</v>
      </c>
      <c r="R6602">
        <f>IF(O6602&gt;0, 0, IF(Q6601&gt;-O6602, 0, -O6602 - Q6601*Variables!$B$5))</f>
        <v>5.1749869334822201</v>
      </c>
      <c r="S6602">
        <f t="shared" si="622"/>
        <v>0.96451406466241607</v>
      </c>
      <c r="T6602">
        <f t="shared" si="623"/>
        <v>0</v>
      </c>
    </row>
    <row r="6603" spans="1:20" x14ac:dyDescent="0.3">
      <c r="A6603" s="3">
        <f t="shared" si="618"/>
        <v>43376</v>
      </c>
      <c r="B6603">
        <v>10</v>
      </c>
      <c r="C6603">
        <v>3</v>
      </c>
      <c r="D6603">
        <v>2</v>
      </c>
      <c r="E6603">
        <v>1</v>
      </c>
      <c r="F6603" s="1">
        <f>VLOOKUP(A6603,Weather!$A$1:$E$366, 5)</f>
        <v>0.99090909090909018</v>
      </c>
      <c r="G6603" s="1">
        <f>VLOOKUP(D6603, Fall!$A$1:$E$25, 2)</f>
        <v>272.32142857142799</v>
      </c>
      <c r="H6603" s="1">
        <f>VLOOKUP(D6603, Fall!$A$1:$E$25, 3)</f>
        <v>244.53669616981199</v>
      </c>
      <c r="I6603" s="1">
        <f>VLOOKUP(D6603, Fall!$A$1:$E$25, 5)</f>
        <v>254.385964912281</v>
      </c>
      <c r="J6603" s="1">
        <f t="shared" si="619"/>
        <v>272.06884009504967</v>
      </c>
      <c r="K6603" s="47">
        <f t="shared" si="620"/>
        <v>5.0898703551727618</v>
      </c>
      <c r="L6603" s="48">
        <f>Solar!K6620/1000*Variables!$B$3</f>
        <v>0</v>
      </c>
      <c r="M6603">
        <f>IF(E6603=1, VLOOKUP(D6603, Sheet1!$A$2:$C$26, 2), Sheet1!$C$3)</f>
        <v>0.18637999999999999</v>
      </c>
      <c r="N6603" s="1">
        <f>'Electricity Rates'!$J$2</f>
        <v>0.24729999999999999</v>
      </c>
      <c r="O6603" s="145">
        <f>L6603-K6603</f>
        <v>-5.0898703551727618</v>
      </c>
      <c r="P6603">
        <f t="shared" si="621"/>
        <v>1.2587249388342239</v>
      </c>
      <c r="Q6603">
        <f>IF(O6603&gt;0, IF(Q6602+O6603*Variables!$B$5&lt;Variables!$B$4, Q6602+O6603*Variables!$B$5, Variables!$B$4), IF(Q6602&gt;-O6603, Q6602+O6603/Variables!$B$5, 0))</f>
        <v>0</v>
      </c>
      <c r="R6603">
        <f>IF(O6603&gt;0, 0, IF(Q6602&gt;-O6603, 0, -O6603 - Q6602*Variables!$B$5))</f>
        <v>5.0898703551727618</v>
      </c>
      <c r="S6603">
        <f t="shared" si="622"/>
        <v>0.94865003679709925</v>
      </c>
      <c r="T6603">
        <f t="shared" si="623"/>
        <v>0</v>
      </c>
    </row>
    <row r="6604" spans="1:20" x14ac:dyDescent="0.3">
      <c r="A6604" s="3">
        <f t="shared" si="618"/>
        <v>43376</v>
      </c>
      <c r="B6604">
        <v>10</v>
      </c>
      <c r="C6604">
        <v>3</v>
      </c>
      <c r="D6604">
        <v>3</v>
      </c>
      <c r="E6604">
        <v>1</v>
      </c>
      <c r="F6604" s="1">
        <f>VLOOKUP(A6604,Weather!$A$1:$E$366, 5)</f>
        <v>0.99090909090909018</v>
      </c>
      <c r="G6604" s="1">
        <f>VLOOKUP(D6604, Fall!$A$1:$E$25, 2)</f>
        <v>272.32142857142799</v>
      </c>
      <c r="H6604" s="1">
        <f>VLOOKUP(D6604, Fall!$A$1:$E$25, 3)</f>
        <v>252.565207174747</v>
      </c>
      <c r="I6604" s="1">
        <f>VLOOKUP(D6604, Fall!$A$1:$E$25, 5)</f>
        <v>254.385964912281</v>
      </c>
      <c r="J6604" s="1">
        <f t="shared" si="619"/>
        <v>272.14182655873088</v>
      </c>
      <c r="K6604" s="47">
        <f t="shared" si="620"/>
        <v>5.0912357876776015</v>
      </c>
      <c r="L6604" s="48">
        <f>Solar!K6621/1000*Variables!$B$3</f>
        <v>0</v>
      </c>
      <c r="M6604">
        <f>IF(E6604=1, VLOOKUP(D6604, Sheet1!$A$2:$C$26, 2), Sheet1!$C$3)</f>
        <v>0.18637999999999999</v>
      </c>
      <c r="N6604" s="1">
        <f>'Electricity Rates'!$J$2</f>
        <v>0.24729999999999999</v>
      </c>
      <c r="O6604" s="145">
        <f>L6604-K6604</f>
        <v>-5.0912357876776015</v>
      </c>
      <c r="P6604">
        <f t="shared" si="621"/>
        <v>1.2590626102926707</v>
      </c>
      <c r="Q6604">
        <f>IF(O6604&gt;0, IF(Q6603+O6604*Variables!$B$5&lt;Variables!$B$4, Q6603+O6604*Variables!$B$5, Variables!$B$4), IF(Q6603&gt;-O6604, Q6603+O6604/Variables!$B$5, 0))</f>
        <v>0</v>
      </c>
      <c r="R6604">
        <f>IF(O6604&gt;0, 0, IF(Q6603&gt;-O6604, 0, -O6604 - Q6603*Variables!$B$5))</f>
        <v>5.0912357876776015</v>
      </c>
      <c r="S6604">
        <f t="shared" si="622"/>
        <v>0.94890452610735132</v>
      </c>
      <c r="T6604">
        <f t="shared" si="623"/>
        <v>0</v>
      </c>
    </row>
    <row r="6605" spans="1:20" x14ac:dyDescent="0.3">
      <c r="A6605" s="3">
        <f t="shared" si="618"/>
        <v>43376</v>
      </c>
      <c r="B6605">
        <v>10</v>
      </c>
      <c r="C6605">
        <v>3</v>
      </c>
      <c r="D6605">
        <v>4</v>
      </c>
      <c r="E6605">
        <v>1</v>
      </c>
      <c r="F6605" s="1">
        <f>VLOOKUP(A6605,Weather!$A$1:$E$366, 5)</f>
        <v>0.99090909090909018</v>
      </c>
      <c r="G6605" s="1">
        <f>VLOOKUP(D6605, Fall!$A$1:$E$25, 2)</f>
        <v>272.32142857142799</v>
      </c>
      <c r="H6605" s="1">
        <f>VLOOKUP(D6605, Fall!$A$1:$E$25, 3)</f>
        <v>267.50020564283898</v>
      </c>
      <c r="I6605" s="1">
        <f>VLOOKUP(D6605, Fall!$A$1:$E$25, 5)</f>
        <v>254.385964912281</v>
      </c>
      <c r="J6605" s="1">
        <f t="shared" si="619"/>
        <v>272.27759927207717</v>
      </c>
      <c r="K6605" s="47">
        <f t="shared" si="620"/>
        <v>5.0937758268399742</v>
      </c>
      <c r="L6605" s="48">
        <f>Solar!K6622/1000*Variables!$B$3</f>
        <v>0</v>
      </c>
      <c r="M6605">
        <f>IF(E6605=1, VLOOKUP(D6605, Sheet1!$A$2:$C$26, 2), Sheet1!$C$3)</f>
        <v>0.18637999999999999</v>
      </c>
      <c r="N6605" s="1">
        <f>'Electricity Rates'!$J$2</f>
        <v>0.24729999999999999</v>
      </c>
      <c r="O6605" s="145">
        <f>L6605-K6605</f>
        <v>-5.0937758268399742</v>
      </c>
      <c r="P6605">
        <f t="shared" si="621"/>
        <v>1.2596907619775255</v>
      </c>
      <c r="Q6605">
        <f>IF(O6605&gt;0, IF(Q6604+O6605*Variables!$B$5&lt;Variables!$B$4, Q6604+O6605*Variables!$B$5, Variables!$B$4), IF(Q6604&gt;-O6605, Q6604+O6605/Variables!$B$5, 0))</f>
        <v>0</v>
      </c>
      <c r="R6605">
        <f>IF(O6605&gt;0, 0, IF(Q6604&gt;-O6605, 0, -O6605 - Q6604*Variables!$B$5))</f>
        <v>5.0937758268399742</v>
      </c>
      <c r="S6605">
        <f t="shared" si="622"/>
        <v>0.94937793860643438</v>
      </c>
      <c r="T6605">
        <f t="shared" si="623"/>
        <v>0</v>
      </c>
    </row>
    <row r="6606" spans="1:20" x14ac:dyDescent="0.3">
      <c r="A6606" s="3">
        <f t="shared" si="618"/>
        <v>43376</v>
      </c>
      <c r="B6606">
        <v>10</v>
      </c>
      <c r="C6606">
        <v>3</v>
      </c>
      <c r="D6606">
        <v>5</v>
      </c>
      <c r="E6606">
        <v>1</v>
      </c>
      <c r="F6606" s="1">
        <f>VLOOKUP(A6606,Weather!$A$1:$E$366, 5)</f>
        <v>0.99090909090909018</v>
      </c>
      <c r="G6606" s="1">
        <f>VLOOKUP(D6606, Fall!$A$1:$E$25, 2)</f>
        <v>303.57142857142799</v>
      </c>
      <c r="H6606" s="1">
        <f>VLOOKUP(D6606, Fall!$A$1:$E$25, 3)</f>
        <v>277.41442782172697</v>
      </c>
      <c r="I6606" s="1">
        <f>VLOOKUP(D6606, Fall!$A$1:$E$25, 5)</f>
        <v>254.385964912281</v>
      </c>
      <c r="J6606" s="1">
        <f t="shared" si="619"/>
        <v>303.33363765552161</v>
      </c>
      <c r="K6606" s="47">
        <f t="shared" si="620"/>
        <v>5.6747729342697628</v>
      </c>
      <c r="L6606" s="48">
        <f>Solar!K6623/1000*Variables!$B$3</f>
        <v>0</v>
      </c>
      <c r="M6606">
        <f>IF(E6606=1, VLOOKUP(D6606, Sheet1!$A$2:$C$26, 2), Sheet1!$C$3)</f>
        <v>0.18637999999999999</v>
      </c>
      <c r="N6606" s="1">
        <f>'Electricity Rates'!$J$2</f>
        <v>0.24729999999999999</v>
      </c>
      <c r="O6606" s="145">
        <f>L6606-K6606</f>
        <v>-5.6747729342697628</v>
      </c>
      <c r="P6606">
        <f t="shared" si="621"/>
        <v>1.4033713466449123</v>
      </c>
      <c r="Q6606">
        <f>IF(O6606&gt;0, IF(Q6605+O6606*Variables!$B$5&lt;Variables!$B$4, Q6605+O6606*Variables!$B$5, Variables!$B$4), IF(Q6605&gt;-O6606, Q6605+O6606/Variables!$B$5, 0))</f>
        <v>0</v>
      </c>
      <c r="R6606">
        <f>IF(O6606&gt;0, 0, IF(Q6605&gt;-O6606, 0, -O6606 - Q6605*Variables!$B$5))</f>
        <v>5.6747729342697628</v>
      </c>
      <c r="S6606">
        <f t="shared" si="622"/>
        <v>1.0576641794891983</v>
      </c>
      <c r="T6606">
        <f t="shared" si="623"/>
        <v>0</v>
      </c>
    </row>
    <row r="6607" spans="1:20" x14ac:dyDescent="0.3">
      <c r="A6607" s="3">
        <f t="shared" si="618"/>
        <v>43376</v>
      </c>
      <c r="B6607">
        <v>10</v>
      </c>
      <c r="C6607">
        <v>3</v>
      </c>
      <c r="D6607">
        <v>6</v>
      </c>
      <c r="E6607">
        <v>1</v>
      </c>
      <c r="F6607" s="1">
        <f>VLOOKUP(A6607,Weather!$A$1:$E$366, 5)</f>
        <v>0.99090909090909018</v>
      </c>
      <c r="G6607" s="1">
        <f>VLOOKUP(D6607, Fall!$A$1:$E$25, 2)</f>
        <v>401.78571428571399</v>
      </c>
      <c r="H6607" s="1">
        <f>VLOOKUP(D6607, Fall!$A$1:$E$25, 3)</f>
        <v>309.98601628691301</v>
      </c>
      <c r="I6607" s="1">
        <f>VLOOKUP(D6607, Fall!$A$1:$E$25, 5)</f>
        <v>271.929824561403</v>
      </c>
      <c r="J6607" s="1">
        <f t="shared" si="619"/>
        <v>400.9511715766339</v>
      </c>
      <c r="K6607" s="47">
        <f t="shared" si="620"/>
        <v>7.5010040891368845</v>
      </c>
      <c r="L6607" s="48">
        <f>Solar!K6624/1000*Variables!$B$3</f>
        <v>0</v>
      </c>
      <c r="M6607">
        <f>IF(E6607=1, VLOOKUP(D6607, Sheet1!$A$2:$C$26, 2), Sheet1!$C$3)</f>
        <v>0.18637999999999999</v>
      </c>
      <c r="N6607" s="1">
        <f>'Electricity Rates'!$J$2</f>
        <v>0.24729999999999999</v>
      </c>
      <c r="O6607" s="145">
        <f>L6607-K6607</f>
        <v>-7.5010040891368845</v>
      </c>
      <c r="P6607">
        <f t="shared" si="621"/>
        <v>1.8549983112435515</v>
      </c>
      <c r="Q6607">
        <f>IF(O6607&gt;0, IF(Q6606+O6607*Variables!$B$5&lt;Variables!$B$4, Q6606+O6607*Variables!$B$5, Variables!$B$4), IF(Q6606&gt;-O6607, Q6606+O6607/Variables!$B$5, 0))</f>
        <v>0</v>
      </c>
      <c r="R6607">
        <f>IF(O6607&gt;0, 0, IF(Q6606&gt;-O6607, 0, -O6607 - Q6606*Variables!$B$5))</f>
        <v>7.5010040891368845</v>
      </c>
      <c r="S6607">
        <f t="shared" si="622"/>
        <v>1.3980371421333324</v>
      </c>
      <c r="T6607">
        <f t="shared" si="623"/>
        <v>0</v>
      </c>
    </row>
    <row r="6608" spans="1:20" x14ac:dyDescent="0.3">
      <c r="A6608" s="3">
        <f t="shared" si="618"/>
        <v>43376</v>
      </c>
      <c r="B6608">
        <v>10</v>
      </c>
      <c r="C6608">
        <v>3</v>
      </c>
      <c r="D6608">
        <v>7</v>
      </c>
      <c r="E6608">
        <v>1</v>
      </c>
      <c r="F6608" s="1">
        <f>VLOOKUP(A6608,Weather!$A$1:$E$366, 5)</f>
        <v>0.99090909090909018</v>
      </c>
      <c r="G6608" s="1">
        <f>VLOOKUP(D6608, Fall!$A$1:$E$25, 2)</f>
        <v>593.74999999999898</v>
      </c>
      <c r="H6608" s="1">
        <f>VLOOKUP(D6608, Fall!$A$1:$E$25, 3)</f>
        <v>390.39236653779699</v>
      </c>
      <c r="I6608" s="1">
        <f>VLOOKUP(D6608, Fall!$A$1:$E$25, 5)</f>
        <v>263.15789473684202</v>
      </c>
      <c r="J6608" s="1">
        <f t="shared" si="619"/>
        <v>591.90129424125155</v>
      </c>
      <c r="K6608" s="47">
        <f t="shared" si="620"/>
        <v>11.073303542200653</v>
      </c>
      <c r="L6608" s="48">
        <f>Solar!K6625/1000*Variables!$B$3</f>
        <v>1.3289500000000001</v>
      </c>
      <c r="M6608">
        <f>IF(E6608=1, VLOOKUP(D6608, Sheet1!$A$2:$C$26, 2), Sheet1!$C$3)</f>
        <v>0.18637999999999999</v>
      </c>
      <c r="N6608" s="1">
        <f>'Electricity Rates'!$J$2</f>
        <v>0.24729999999999999</v>
      </c>
      <c r="O6608" s="145">
        <f>L6608-K6608</f>
        <v>-9.7443535422006526</v>
      </c>
      <c r="P6608">
        <f t="shared" si="621"/>
        <v>2.7384279659862214</v>
      </c>
      <c r="Q6608">
        <f>IF(O6608&gt;0, IF(Q6607+O6608*Variables!$B$5&lt;Variables!$B$4, Q6607+O6608*Variables!$B$5, Variables!$B$4), IF(Q6607&gt;-O6608, Q6607+O6608/Variables!$B$5, 0))</f>
        <v>0</v>
      </c>
      <c r="R6608">
        <f>IF(O6608&gt;0, 0, IF(Q6607&gt;-O6608, 0, -O6608 - Q6607*Variables!$B$5))</f>
        <v>9.7443535422006526</v>
      </c>
      <c r="S6608">
        <f t="shared" si="622"/>
        <v>1.8161526131953576</v>
      </c>
      <c r="T6608">
        <f t="shared" si="623"/>
        <v>0</v>
      </c>
    </row>
    <row r="6609" spans="1:20" x14ac:dyDescent="0.3">
      <c r="A6609" s="3">
        <f t="shared" si="618"/>
        <v>43376</v>
      </c>
      <c r="B6609">
        <v>10</v>
      </c>
      <c r="C6609">
        <v>3</v>
      </c>
      <c r="D6609">
        <v>8</v>
      </c>
      <c r="E6609">
        <v>1</v>
      </c>
      <c r="F6609" s="1">
        <f>VLOOKUP(A6609,Weather!$A$1:$E$366, 5)</f>
        <v>0.99090909090909018</v>
      </c>
      <c r="G6609" s="1">
        <f>VLOOKUP(D6609, Fall!$A$1:$E$25, 2)</f>
        <v>866.07142857142799</v>
      </c>
      <c r="H6609" s="1">
        <f>VLOOKUP(D6609, Fall!$A$1:$E$25, 3)</f>
        <v>561.61059471909198</v>
      </c>
      <c r="I6609" s="1">
        <f>VLOOKUP(D6609, Fall!$A$1:$E$25, 5)</f>
        <v>271.929824561403</v>
      </c>
      <c r="J6609" s="1">
        <f t="shared" si="619"/>
        <v>863.30360280913374</v>
      </c>
      <c r="K6609" s="47">
        <f t="shared" si="620"/>
        <v>16.1507044096521</v>
      </c>
      <c r="L6609" s="48">
        <f>Solar!K6626/1000*Variables!$B$3</f>
        <v>8.5862499999999997</v>
      </c>
      <c r="M6609">
        <f>IF(E6609=1, VLOOKUP(D6609, Sheet1!$A$2:$C$26, 2), Sheet1!$C$3)</f>
        <v>0.18637999999999999</v>
      </c>
      <c r="N6609" s="1">
        <f>'Electricity Rates'!$J$2</f>
        <v>0.24729999999999999</v>
      </c>
      <c r="O6609" s="145">
        <f>L6609-K6609</f>
        <v>-7.5644544096521003</v>
      </c>
      <c r="P6609">
        <f t="shared" si="621"/>
        <v>3.994069200506964</v>
      </c>
      <c r="Q6609">
        <f>IF(O6609&gt;0, IF(Q6608+O6609*Variables!$B$5&lt;Variables!$B$4, Q6608+O6609*Variables!$B$5, Variables!$B$4), IF(Q6608&gt;-O6609, Q6608+O6609/Variables!$B$5, 0))</f>
        <v>0</v>
      </c>
      <c r="R6609">
        <f>IF(O6609&gt;0, 0, IF(Q6608&gt;-O6609, 0, -O6609 - Q6608*Variables!$B$5))</f>
        <v>7.5644544096521003</v>
      </c>
      <c r="S6609">
        <f t="shared" si="622"/>
        <v>1.4098630128709584</v>
      </c>
      <c r="T6609">
        <f t="shared" si="623"/>
        <v>0</v>
      </c>
    </row>
    <row r="6610" spans="1:20" x14ac:dyDescent="0.3">
      <c r="A6610" s="3">
        <f t="shared" si="618"/>
        <v>43376</v>
      </c>
      <c r="B6610">
        <v>10</v>
      </c>
      <c r="C6610">
        <v>3</v>
      </c>
      <c r="D6610">
        <v>9</v>
      </c>
      <c r="E6610">
        <v>1</v>
      </c>
      <c r="F6610" s="1">
        <f>VLOOKUP(A6610,Weather!$A$1:$E$366, 5)</f>
        <v>0.99090909090909018</v>
      </c>
      <c r="G6610" s="1">
        <f>VLOOKUP(D6610, Fall!$A$1:$E$25, 2)</f>
        <v>1080.3571428571399</v>
      </c>
      <c r="H6610" s="1">
        <f>VLOOKUP(D6610, Fall!$A$1:$E$25, 3)</f>
        <v>760.17932055605797</v>
      </c>
      <c r="I6610" s="1">
        <f>VLOOKUP(D6610, Fall!$A$1:$E$25, 5)</f>
        <v>311.40350877192998</v>
      </c>
      <c r="J6610" s="1">
        <f t="shared" si="619"/>
        <v>1077.4464353816752</v>
      </c>
      <c r="K6610" s="47">
        <f t="shared" si="620"/>
        <v>20.156893633316656</v>
      </c>
      <c r="L6610" s="48">
        <f>Solar!K6627/1000*Variables!$B$3</f>
        <v>18.520150000000001</v>
      </c>
      <c r="M6610">
        <f>IF(E6610=1, VLOOKUP(D6610, Sheet1!$A$2:$C$26, 2), Sheet1!$C$3)</f>
        <v>0.25796000000000002</v>
      </c>
      <c r="N6610" s="1">
        <f>'Electricity Rates'!$J$2</f>
        <v>0.24729999999999999</v>
      </c>
      <c r="O6610" s="145">
        <f>L6610-K6610</f>
        <v>-1.6367436333166552</v>
      </c>
      <c r="P6610">
        <f t="shared" si="621"/>
        <v>4.9847997955192085</v>
      </c>
      <c r="Q6610">
        <f>IF(O6610&gt;0, IF(Q6609+O6610*Variables!$B$5&lt;Variables!$B$4, Q6609+O6610*Variables!$B$5, Variables!$B$4), IF(Q6609&gt;-O6610, Q6609+O6610/Variables!$B$5, 0))</f>
        <v>0</v>
      </c>
      <c r="R6610">
        <f>IF(O6610&gt;0, 0, IF(Q6609&gt;-O6610, 0, -O6610 - Q6609*Variables!$B$5))</f>
        <v>1.6367436333166552</v>
      </c>
      <c r="S6610">
        <f t="shared" si="622"/>
        <v>0.4222143876503644</v>
      </c>
      <c r="T6610">
        <f t="shared" si="623"/>
        <v>0</v>
      </c>
    </row>
    <row r="6611" spans="1:20" x14ac:dyDescent="0.3">
      <c r="A6611" s="3">
        <f t="shared" si="618"/>
        <v>43376</v>
      </c>
      <c r="B6611">
        <v>10</v>
      </c>
      <c r="C6611">
        <v>3</v>
      </c>
      <c r="D6611">
        <v>10</v>
      </c>
      <c r="E6611">
        <v>1</v>
      </c>
      <c r="F6611" s="1">
        <f>VLOOKUP(A6611,Weather!$A$1:$E$366, 5)</f>
        <v>0.99090909090909018</v>
      </c>
      <c r="G6611" s="1">
        <f>VLOOKUP(D6611, Fall!$A$1:$E$25, 2)</f>
        <v>1205.3571428571399</v>
      </c>
      <c r="H6611" s="1">
        <f>VLOOKUP(D6611, Fall!$A$1:$E$25, 3)</f>
        <v>904.12930821748796</v>
      </c>
      <c r="I6611" s="1">
        <f>VLOOKUP(D6611, Fall!$A$1:$E$25, 5)</f>
        <v>359.64912280701702</v>
      </c>
      <c r="J6611" s="1">
        <f t="shared" si="619"/>
        <v>1202.6187079967792</v>
      </c>
      <c r="K6611" s="47">
        <f t="shared" si="620"/>
        <v>22.498619497442224</v>
      </c>
      <c r="L6611" s="48">
        <f>Solar!K6628/1000*Variables!$B$3</f>
        <v>26.857199999999999</v>
      </c>
      <c r="M6611">
        <f>IF(E6611=1, VLOOKUP(D6611, Sheet1!$A$2:$C$26, 2), Sheet1!$C$3)</f>
        <v>0.25796000000000002</v>
      </c>
      <c r="N6611" s="1">
        <f>'Electricity Rates'!$J$2</f>
        <v>0.24729999999999999</v>
      </c>
      <c r="O6611" s="145">
        <f>L6611-K6611</f>
        <v>4.3585805025577748</v>
      </c>
      <c r="P6611">
        <f t="shared" si="621"/>
        <v>5.5639086017174622</v>
      </c>
      <c r="Q6611">
        <f>IF(O6611&gt;0, IF(Q6610+O6611*Variables!$B$5&lt;Variables!$B$4, Q6610+O6611*Variables!$B$5, Variables!$B$4), IF(Q6610&gt;-O6611, Q6610+O6611/Variables!$B$5, 0))</f>
        <v>4.097065672404308</v>
      </c>
      <c r="R6611">
        <f>IF(O6611&gt;0, 0, IF(Q6610&gt;-O6611, 0, -O6611 - Q6610*Variables!$B$5))</f>
        <v>0</v>
      </c>
      <c r="S6611">
        <f t="shared" si="622"/>
        <v>0</v>
      </c>
      <c r="T6611">
        <f t="shared" si="623"/>
        <v>0</v>
      </c>
    </row>
    <row r="6612" spans="1:20" x14ac:dyDescent="0.3">
      <c r="A6612" s="3">
        <f t="shared" si="618"/>
        <v>43376</v>
      </c>
      <c r="B6612">
        <v>10</v>
      </c>
      <c r="C6612">
        <v>3</v>
      </c>
      <c r="D6612">
        <v>11</v>
      </c>
      <c r="E6612">
        <v>1</v>
      </c>
      <c r="F6612" s="1">
        <f>VLOOKUP(A6612,Weather!$A$1:$E$366, 5)</f>
        <v>0.99090909090909018</v>
      </c>
      <c r="G6612" s="1">
        <f>VLOOKUP(D6612, Fall!$A$1:$E$25, 2)</f>
        <v>1290.17857142857</v>
      </c>
      <c r="H6612" s="1">
        <f>VLOOKUP(D6612, Fall!$A$1:$E$25, 3)</f>
        <v>975.19947355433101</v>
      </c>
      <c r="I6612" s="1">
        <f>VLOOKUP(D6612, Fall!$A$1:$E$25, 5)</f>
        <v>377.19298245613999</v>
      </c>
      <c r="J6612" s="1">
        <f t="shared" si="619"/>
        <v>1287.3151250842584</v>
      </c>
      <c r="K6612" s="47">
        <f t="shared" si="620"/>
        <v>24.083122090140094</v>
      </c>
      <c r="L6612" s="48">
        <f>Solar!K6629/1000*Variables!$B$3</f>
        <v>32.386149999999994</v>
      </c>
      <c r="M6612">
        <f>IF(E6612=1, VLOOKUP(D6612, Sheet1!$A$2:$C$26, 2), Sheet1!$C$3)</f>
        <v>0.25796000000000002</v>
      </c>
      <c r="N6612" s="1">
        <f>'Electricity Rates'!$J$2</f>
        <v>0.24729999999999999</v>
      </c>
      <c r="O6612" s="145">
        <f>L6612-K6612</f>
        <v>8.3030279098598996</v>
      </c>
      <c r="P6612">
        <f t="shared" si="621"/>
        <v>5.9557560928916446</v>
      </c>
      <c r="Q6612">
        <f>IF(O6612&gt;0, IF(Q6611+O6612*Variables!$B$5&lt;Variables!$B$4, Q6611+O6612*Variables!$B$5, Variables!$B$4), IF(Q6611&gt;-O6612, Q6611+O6612/Variables!$B$5, 0))</f>
        <v>11.901911907672613</v>
      </c>
      <c r="R6612">
        <f>IF(O6612&gt;0, 0, IF(Q6611&gt;-O6612, 0, -O6612 - Q6611*Variables!$B$5))</f>
        <v>0</v>
      </c>
      <c r="S6612">
        <f t="shared" si="622"/>
        <v>0</v>
      </c>
      <c r="T6612">
        <f t="shared" si="623"/>
        <v>0</v>
      </c>
    </row>
    <row r="6613" spans="1:20" x14ac:dyDescent="0.3">
      <c r="A6613" s="3">
        <f t="shared" si="618"/>
        <v>43376</v>
      </c>
      <c r="B6613">
        <v>10</v>
      </c>
      <c r="C6613">
        <v>3</v>
      </c>
      <c r="D6613">
        <v>12</v>
      </c>
      <c r="E6613">
        <v>1</v>
      </c>
      <c r="F6613" s="1">
        <f>VLOOKUP(A6613,Weather!$A$1:$E$366, 5)</f>
        <v>0.99090909090909018</v>
      </c>
      <c r="G6613" s="1">
        <f>VLOOKUP(D6613, Fall!$A$1:$E$25, 2)</f>
        <v>1366.07142857142</v>
      </c>
      <c r="H6613" s="1">
        <f>VLOOKUP(D6613, Fall!$A$1:$E$25, 3)</f>
        <v>996.442378876367</v>
      </c>
      <c r="I6613" s="1">
        <f>VLOOKUP(D6613, Fall!$A$1:$E$25, 5)</f>
        <v>368.42105263157799</v>
      </c>
      <c r="J6613" s="1">
        <f t="shared" si="619"/>
        <v>1362.711164483283</v>
      </c>
      <c r="K6613" s="47">
        <f t="shared" si="620"/>
        <v>25.49363299502896</v>
      </c>
      <c r="L6613" s="48">
        <f>Solar!K6630/1000*Variables!$B$3</f>
        <v>34.950299999999999</v>
      </c>
      <c r="M6613">
        <f>IF(E6613=1, VLOOKUP(D6613, Sheet1!$A$2:$C$26, 2), Sheet1!$C$3)</f>
        <v>0.25796000000000002</v>
      </c>
      <c r="N6613" s="1">
        <f>'Electricity Rates'!$J$2</f>
        <v>0.24729999999999999</v>
      </c>
      <c r="O6613" s="145">
        <f>L6613-K6613</f>
        <v>9.4566670049710382</v>
      </c>
      <c r="P6613">
        <f t="shared" si="621"/>
        <v>6.3045754396706615</v>
      </c>
      <c r="Q6613">
        <f>IF(O6613&gt;0, IF(Q6612+O6613*Variables!$B$5&lt;Variables!$B$4, Q6612+O6613*Variables!$B$5, Variables!$B$4), IF(Q6612&gt;-O6613, Q6612+O6613/Variables!$B$5, 0))</f>
        <v>20.791178892345386</v>
      </c>
      <c r="R6613">
        <f>IF(O6613&gt;0, 0, IF(Q6612&gt;-O6613, 0, -O6613 - Q6612*Variables!$B$5))</f>
        <v>0</v>
      </c>
      <c r="S6613">
        <f t="shared" si="622"/>
        <v>0</v>
      </c>
      <c r="T6613">
        <f t="shared" si="623"/>
        <v>0</v>
      </c>
    </row>
    <row r="6614" spans="1:20" x14ac:dyDescent="0.3">
      <c r="A6614" s="3">
        <f t="shared" si="618"/>
        <v>43376</v>
      </c>
      <c r="B6614">
        <v>10</v>
      </c>
      <c r="C6614">
        <v>3</v>
      </c>
      <c r="D6614">
        <v>13</v>
      </c>
      <c r="E6614">
        <v>1</v>
      </c>
      <c r="F6614" s="1">
        <f>VLOOKUP(A6614,Weather!$A$1:$E$366, 5)</f>
        <v>0.99090909090909018</v>
      </c>
      <c r="G6614" s="1">
        <f>VLOOKUP(D6614, Fall!$A$1:$E$25, 2)</f>
        <v>1446.42857142857</v>
      </c>
      <c r="H6614" s="1">
        <f>VLOOKUP(D6614, Fall!$A$1:$E$25, 3)</f>
        <v>1031.4839187299399</v>
      </c>
      <c r="I6614" s="1">
        <f>VLOOKUP(D6614, Fall!$A$1:$E$25, 5)</f>
        <v>350.87719298245599</v>
      </c>
      <c r="J6614" s="1">
        <f t="shared" si="619"/>
        <v>1442.6563473131275</v>
      </c>
      <c r="K6614" s="47">
        <f t="shared" si="620"/>
        <v>26.989249383816201</v>
      </c>
      <c r="L6614" s="48">
        <f>Solar!K6631/1000*Variables!$B$3</f>
        <v>34.669200000000004</v>
      </c>
      <c r="M6614">
        <f>IF(E6614=1, VLOOKUP(D6614, Sheet1!$A$2:$C$26, 2), Sheet1!$C$3)</f>
        <v>0.55478000000000005</v>
      </c>
      <c r="N6614" s="1">
        <f>'Electricity Rates'!$J$2</f>
        <v>0.24729999999999999</v>
      </c>
      <c r="O6614" s="145">
        <f>L6614-K6614</f>
        <v>7.6799506161838025</v>
      </c>
      <c r="P6614">
        <f t="shared" si="621"/>
        <v>6.6744413726177463</v>
      </c>
      <c r="Q6614">
        <f>IF(O6614&gt;0, IF(Q6613+O6614*Variables!$B$5&lt;Variables!$B$4, Q6613+O6614*Variables!$B$5, Variables!$B$4), IF(Q6613&gt;-O6614, Q6613+O6614/Variables!$B$5, 0))</f>
        <v>28.010332471558158</v>
      </c>
      <c r="R6614">
        <f>IF(O6614&gt;0, 0, IF(Q6613&gt;-O6614, 0, -O6614 - Q6613*Variables!$B$5))</f>
        <v>0</v>
      </c>
      <c r="S6614">
        <f t="shared" si="622"/>
        <v>0</v>
      </c>
      <c r="T6614">
        <f t="shared" si="623"/>
        <v>0</v>
      </c>
    </row>
    <row r="6615" spans="1:20" x14ac:dyDescent="0.3">
      <c r="A6615" s="3">
        <f t="shared" si="618"/>
        <v>43376</v>
      </c>
      <c r="B6615">
        <v>10</v>
      </c>
      <c r="C6615">
        <v>3</v>
      </c>
      <c r="D6615">
        <v>14</v>
      </c>
      <c r="E6615">
        <v>1</v>
      </c>
      <c r="F6615" s="1">
        <f>VLOOKUP(A6615,Weather!$A$1:$E$366, 5)</f>
        <v>0.99090909090909018</v>
      </c>
      <c r="G6615" s="1">
        <f>VLOOKUP(D6615, Fall!$A$1:$E$25, 2)</f>
        <v>1482.1428571428501</v>
      </c>
      <c r="H6615" s="1">
        <f>VLOOKUP(D6615, Fall!$A$1:$E$25, 3)</f>
        <v>1052.56230978037</v>
      </c>
      <c r="I6615" s="1">
        <f>VLOOKUP(D6615, Fall!$A$1:$E$25, 5)</f>
        <v>342.105263157894</v>
      </c>
      <c r="J6615" s="1">
        <f t="shared" si="619"/>
        <v>1478.2375794395543</v>
      </c>
      <c r="K6615" s="47">
        <f t="shared" si="620"/>
        <v>27.65490392381259</v>
      </c>
      <c r="L6615" s="48">
        <f>Solar!K6632/1000*Variables!$B$3</f>
        <v>32.151449999999997</v>
      </c>
      <c r="M6615">
        <f>IF(E6615=1, VLOOKUP(D6615, Sheet1!$A$2:$C$26, 2), Sheet1!$C$3)</f>
        <v>0.55478000000000005</v>
      </c>
      <c r="N6615" s="1">
        <f>'Electricity Rates'!$J$2</f>
        <v>0.24729999999999999</v>
      </c>
      <c r="O6615" s="145">
        <f>L6615-K6615</f>
        <v>4.496546076187407</v>
      </c>
      <c r="P6615">
        <f t="shared" si="621"/>
        <v>6.8390577403588537</v>
      </c>
      <c r="Q6615">
        <f>IF(O6615&gt;0, IF(Q6614+O6615*Variables!$B$5&lt;Variables!$B$4, Q6614+O6615*Variables!$B$5, Variables!$B$4), IF(Q6614&gt;-O6615, Q6614+O6615/Variables!$B$5, 0))</f>
        <v>32.237085783174322</v>
      </c>
      <c r="R6615">
        <f>IF(O6615&gt;0, 0, IF(Q6614&gt;-O6615, 0, -O6615 - Q6614*Variables!$B$5))</f>
        <v>0</v>
      </c>
      <c r="S6615">
        <f t="shared" si="622"/>
        <v>0</v>
      </c>
      <c r="T6615">
        <f t="shared" si="623"/>
        <v>0</v>
      </c>
    </row>
    <row r="6616" spans="1:20" x14ac:dyDescent="0.3">
      <c r="A6616" s="3">
        <f t="shared" si="618"/>
        <v>43376</v>
      </c>
      <c r="B6616">
        <v>10</v>
      </c>
      <c r="C6616">
        <v>3</v>
      </c>
      <c r="D6616">
        <v>15</v>
      </c>
      <c r="E6616">
        <v>1</v>
      </c>
      <c r="F6616" s="1">
        <f>VLOOKUP(A6616,Weather!$A$1:$E$366, 5)</f>
        <v>0.99090909090909018</v>
      </c>
      <c r="G6616" s="1">
        <f>VLOOKUP(D6616, Fall!$A$1:$E$25, 2)</f>
        <v>1437.5</v>
      </c>
      <c r="H6616" s="1">
        <f>VLOOKUP(D6616, Fall!$A$1:$E$25, 3)</f>
        <v>1060.00658057086</v>
      </c>
      <c r="I6616" s="1">
        <f>VLOOKUP(D6616, Fall!$A$1:$E$25, 5)</f>
        <v>328.94736842105198</v>
      </c>
      <c r="J6616" s="1">
        <f t="shared" si="619"/>
        <v>1434.068241641553</v>
      </c>
      <c r="K6616" s="47">
        <f t="shared" si="620"/>
        <v>26.828582897901949</v>
      </c>
      <c r="L6616" s="48">
        <f>Solar!K6633/1000*Variables!$B$3</f>
        <v>26.509699999999999</v>
      </c>
      <c r="M6616">
        <f>IF(E6616=1, VLOOKUP(D6616, Sheet1!$A$2:$C$26, 2), Sheet1!$C$3)</f>
        <v>0.55478000000000005</v>
      </c>
      <c r="N6616" s="1">
        <f>'Electricity Rates'!$J$2</f>
        <v>0.24729999999999999</v>
      </c>
      <c r="O6616" s="145">
        <f>L6616-K6616</f>
        <v>-0.31888289790195046</v>
      </c>
      <c r="P6616">
        <f t="shared" si="621"/>
        <v>6.6347085506511521</v>
      </c>
      <c r="Q6616">
        <f>IF(O6616&gt;0, IF(Q6615+O6616*Variables!$B$5&lt;Variables!$B$4, Q6615+O6616*Variables!$B$5, Variables!$B$4), IF(Q6615&gt;-O6616, Q6615+O6616/Variables!$B$5, 0))</f>
        <v>31.897848657746714</v>
      </c>
      <c r="R6616">
        <f>IF(O6616&gt;0, 0, IF(Q6615&gt;-O6616, 0, -O6616 - Q6615*Variables!$B$5))</f>
        <v>0</v>
      </c>
      <c r="S6616">
        <f t="shared" si="622"/>
        <v>0</v>
      </c>
      <c r="T6616">
        <f t="shared" si="623"/>
        <v>0</v>
      </c>
    </row>
    <row r="6617" spans="1:20" x14ac:dyDescent="0.3">
      <c r="A6617" s="3">
        <f t="shared" si="618"/>
        <v>43376</v>
      </c>
      <c r="B6617">
        <v>10</v>
      </c>
      <c r="C6617">
        <v>3</v>
      </c>
      <c r="D6617">
        <v>16</v>
      </c>
      <c r="E6617">
        <v>1</v>
      </c>
      <c r="F6617" s="1">
        <f>VLOOKUP(A6617,Weather!$A$1:$E$366, 5)</f>
        <v>0.99090909090909018</v>
      </c>
      <c r="G6617" s="1">
        <f>VLOOKUP(D6617, Fall!$A$1:$E$25, 2)</f>
        <v>1348.2142857142801</v>
      </c>
      <c r="H6617" s="1">
        <f>VLOOKUP(D6617, Fall!$A$1:$E$25, 3)</f>
        <v>1003.98947108661</v>
      </c>
      <c r="I6617" s="1">
        <f>VLOOKUP(D6617, Fall!$A$1:$E$25, 5)</f>
        <v>298.24561403508801</v>
      </c>
      <c r="J6617" s="1">
        <f t="shared" si="619"/>
        <v>1345.0849692176646</v>
      </c>
      <c r="K6617" s="47">
        <f t="shared" si="620"/>
        <v>25.163881713237135</v>
      </c>
      <c r="L6617" s="48">
        <f>Solar!K6634/1000*Variables!$B$3</f>
        <v>17.99935</v>
      </c>
      <c r="M6617">
        <f>IF(E6617=1, VLOOKUP(D6617, Sheet1!$A$2:$C$26, 2), Sheet1!$C$3)</f>
        <v>0.55478000000000005</v>
      </c>
      <c r="N6617" s="1">
        <f>'Electricity Rates'!$J$2</f>
        <v>0.24729999999999999</v>
      </c>
      <c r="O6617" s="145">
        <f>L6617-K6617</f>
        <v>-7.1645317132371353</v>
      </c>
      <c r="P6617">
        <f t="shared" si="621"/>
        <v>6.2230279476835433</v>
      </c>
      <c r="Q6617">
        <f>IF(O6617&gt;0, IF(Q6616+O6617*Variables!$B$5&lt;Variables!$B$4, Q6616+O6617*Variables!$B$5, Variables!$B$4), IF(Q6616&gt;-O6617, Q6616+O6617/Variables!$B$5, 0))</f>
        <v>24.276006409622102</v>
      </c>
      <c r="R6617">
        <f>IF(O6617&gt;0, 0, IF(Q6616&gt;-O6617, 0, -O6617 - Q6616*Variables!$B$5))</f>
        <v>0</v>
      </c>
      <c r="S6617">
        <f t="shared" si="622"/>
        <v>0</v>
      </c>
      <c r="T6617">
        <f t="shared" si="623"/>
        <v>0</v>
      </c>
    </row>
    <row r="6618" spans="1:20" x14ac:dyDescent="0.3">
      <c r="A6618" s="3">
        <f t="shared" si="618"/>
        <v>43376</v>
      </c>
      <c r="B6618">
        <v>10</v>
      </c>
      <c r="C6618">
        <v>3</v>
      </c>
      <c r="D6618">
        <v>17</v>
      </c>
      <c r="E6618">
        <v>1</v>
      </c>
      <c r="F6618" s="1">
        <f>VLOOKUP(A6618,Weather!$A$1:$E$366, 5)</f>
        <v>0.99090909090909018</v>
      </c>
      <c r="G6618" s="1">
        <f>VLOOKUP(D6618, Fall!$A$1:$E$25, 2)</f>
        <v>1080.3571428571399</v>
      </c>
      <c r="H6618" s="1">
        <f>VLOOKUP(D6618, Fall!$A$1:$E$25, 3)</f>
        <v>794.90091642515802</v>
      </c>
      <c r="I6618" s="1">
        <f>VLOOKUP(D6618, Fall!$A$1:$E$25, 5)</f>
        <v>263.15789473684202</v>
      </c>
      <c r="J6618" s="1">
        <f t="shared" si="619"/>
        <v>1077.7620862532126</v>
      </c>
      <c r="K6618" s="47">
        <f t="shared" si="620"/>
        <v>20.162798837356416</v>
      </c>
      <c r="L6618" s="48">
        <f>Solar!K6635/1000*Variables!$B$3</f>
        <v>7.9149500000000002</v>
      </c>
      <c r="M6618">
        <f>IF(E6618=1, VLOOKUP(D6618, Sheet1!$A$2:$C$26, 2), Sheet1!$C$3)</f>
        <v>0.55478000000000005</v>
      </c>
      <c r="N6618" s="1">
        <f>'Electricity Rates'!$J$2</f>
        <v>0.24729999999999999</v>
      </c>
      <c r="O6618" s="145">
        <f>L6618-K6618</f>
        <v>-12.247848837356415</v>
      </c>
      <c r="P6618">
        <f t="shared" si="621"/>
        <v>4.9862601524782413</v>
      </c>
      <c r="Q6618">
        <f>IF(O6618&gt;0, IF(Q6617+O6618*Variables!$B$5&lt;Variables!$B$4, Q6617+O6618*Variables!$B$5, Variables!$B$4), IF(Q6617&gt;-O6618, Q6617+O6618/Variables!$B$5, 0))</f>
        <v>11.246379986902511</v>
      </c>
      <c r="R6618">
        <f>IF(O6618&gt;0, 0, IF(Q6617&gt;-O6618, 0, -O6618 - Q6617*Variables!$B$5))</f>
        <v>0</v>
      </c>
      <c r="S6618">
        <f t="shared" si="622"/>
        <v>0</v>
      </c>
      <c r="T6618">
        <f t="shared" si="623"/>
        <v>0</v>
      </c>
    </row>
    <row r="6619" spans="1:20" x14ac:dyDescent="0.3">
      <c r="A6619" s="3">
        <f t="shared" si="618"/>
        <v>43376</v>
      </c>
      <c r="B6619">
        <v>10</v>
      </c>
      <c r="C6619">
        <v>3</v>
      </c>
      <c r="D6619">
        <v>18</v>
      </c>
      <c r="E6619">
        <v>1</v>
      </c>
      <c r="F6619" s="1">
        <f>VLOOKUP(A6619,Weather!$A$1:$E$366, 5)</f>
        <v>0.99090909090909018</v>
      </c>
      <c r="G6619" s="1">
        <f>VLOOKUP(D6619, Fall!$A$1:$E$25, 2)</f>
        <v>678.57142857142799</v>
      </c>
      <c r="H6619" s="1">
        <f>VLOOKUP(D6619, Fall!$A$1:$E$25, 3)</f>
        <v>583.61400485626905</v>
      </c>
      <c r="I6619" s="1">
        <f>VLOOKUP(D6619, Fall!$A$1:$E$25, 5)</f>
        <v>280.70175438596499</v>
      </c>
      <c r="J6619" s="1">
        <f t="shared" si="619"/>
        <v>677.70817926492646</v>
      </c>
      <c r="K6619" s="47">
        <f t="shared" si="620"/>
        <v>12.678580795557339</v>
      </c>
      <c r="L6619" s="48">
        <f>Solar!K6636/1000*Variables!$B$3</f>
        <v>1.1948999999999999</v>
      </c>
      <c r="M6619">
        <f>IF(E6619=1, VLOOKUP(D6619, Sheet1!$A$2:$C$26, 2), Sheet1!$C$3)</f>
        <v>0.55478000000000005</v>
      </c>
      <c r="N6619" s="1">
        <f>'Electricity Rates'!$J$2</f>
        <v>0.24729999999999999</v>
      </c>
      <c r="O6619" s="145">
        <f>L6619-K6619</f>
        <v>-11.483680795557339</v>
      </c>
      <c r="P6619">
        <f t="shared" si="621"/>
        <v>3.1354130307413297</v>
      </c>
      <c r="Q6619">
        <f>IF(O6619&gt;0, IF(Q6618+O6619*Variables!$B$5&lt;Variables!$B$4, Q6618+O6619*Variables!$B$5, Variables!$B$4), IF(Q6618&gt;-O6619, Q6618+O6619/Variables!$B$5, 0))</f>
        <v>0</v>
      </c>
      <c r="R6619">
        <f>IF(O6619&gt;0, 0, IF(Q6618&gt;-O6619, 0, -O6619 - Q6618*Variables!$B$5))</f>
        <v>0.91208360786897913</v>
      </c>
      <c r="S6619">
        <f t="shared" si="622"/>
        <v>0.50600574397355225</v>
      </c>
      <c r="T6619">
        <f t="shared" si="623"/>
        <v>1</v>
      </c>
    </row>
    <row r="6620" spans="1:20" x14ac:dyDescent="0.3">
      <c r="A6620" s="3">
        <f t="shared" si="618"/>
        <v>43376</v>
      </c>
      <c r="B6620">
        <v>10</v>
      </c>
      <c r="C6620">
        <v>3</v>
      </c>
      <c r="D6620">
        <v>19</v>
      </c>
      <c r="E6620">
        <v>1</v>
      </c>
      <c r="F6620" s="1">
        <f>VLOOKUP(A6620,Weather!$A$1:$E$366, 5)</f>
        <v>0.99090909090909018</v>
      </c>
      <c r="G6620" s="1">
        <f>VLOOKUP(D6620, Fall!$A$1:$E$25, 2)</f>
        <v>517.85714285714198</v>
      </c>
      <c r="H6620" s="1">
        <f>VLOOKUP(D6620, Fall!$A$1:$E$25, 3)</f>
        <v>442.60593718179598</v>
      </c>
      <c r="I6620" s="1">
        <f>VLOOKUP(D6620, Fall!$A$1:$E$25, 5)</f>
        <v>289.47368421052602</v>
      </c>
      <c r="J6620" s="1">
        <f t="shared" si="619"/>
        <v>517.17304098736599</v>
      </c>
      <c r="K6620" s="47">
        <f t="shared" si="620"/>
        <v>9.6752855964560638</v>
      </c>
      <c r="L6620" s="48">
        <f>Solar!K6637/1000*Variables!$B$3</f>
        <v>0</v>
      </c>
      <c r="M6620">
        <f>IF(E6620=1, VLOOKUP(D6620, Sheet1!$A$2:$C$26, 2), Sheet1!$C$3)</f>
        <v>0.25796000000000002</v>
      </c>
      <c r="N6620" s="1">
        <f>'Electricity Rates'!$J$2</f>
        <v>0.24729999999999999</v>
      </c>
      <c r="O6620" s="145">
        <f>L6620-K6620</f>
        <v>-9.6752855964560638</v>
      </c>
      <c r="P6620">
        <f t="shared" si="621"/>
        <v>2.3926981280035844</v>
      </c>
      <c r="Q6620">
        <f>IF(O6620&gt;0, IF(Q6619+O6620*Variables!$B$5&lt;Variables!$B$4, Q6619+O6620*Variables!$B$5, Variables!$B$4), IF(Q6619&gt;-O6620, Q6619+O6620/Variables!$B$5, 0))</f>
        <v>0</v>
      </c>
      <c r="R6620">
        <f>IF(O6620&gt;0, 0, IF(Q6619&gt;-O6620, 0, -O6620 - Q6619*Variables!$B$5))</f>
        <v>9.6752855964560638</v>
      </c>
      <c r="S6620">
        <f t="shared" si="622"/>
        <v>2.4958366724618064</v>
      </c>
      <c r="T6620">
        <f t="shared" si="623"/>
        <v>0</v>
      </c>
    </row>
    <row r="6621" spans="1:20" x14ac:dyDescent="0.3">
      <c r="A6621" s="3">
        <f t="shared" si="618"/>
        <v>43376</v>
      </c>
      <c r="B6621">
        <v>10</v>
      </c>
      <c r="C6621">
        <v>3</v>
      </c>
      <c r="D6621">
        <v>20</v>
      </c>
      <c r="E6621">
        <v>1</v>
      </c>
      <c r="F6621" s="1">
        <f>VLOOKUP(A6621,Weather!$A$1:$E$366, 5)</f>
        <v>0.99090909090909018</v>
      </c>
      <c r="G6621" s="1">
        <f>VLOOKUP(D6621, Fall!$A$1:$E$25, 2)</f>
        <v>428.57142857142799</v>
      </c>
      <c r="H6621" s="1">
        <f>VLOOKUP(D6621, Fall!$A$1:$E$25, 3)</f>
        <v>354.11608052009001</v>
      </c>
      <c r="I6621" s="1">
        <f>VLOOKUP(D6621, Fall!$A$1:$E$25, 5)</f>
        <v>263.15789473684202</v>
      </c>
      <c r="J6621" s="1">
        <f t="shared" si="619"/>
        <v>427.89456177096122</v>
      </c>
      <c r="K6621" s="47">
        <f t="shared" si="620"/>
        <v>8.0050616760698414</v>
      </c>
      <c r="L6621" s="48">
        <f>Solar!K6638/1000*Variables!$B$3</f>
        <v>0</v>
      </c>
      <c r="M6621">
        <f>IF(E6621=1, VLOOKUP(D6621, Sheet1!$A$2:$C$26, 2), Sheet1!$C$3)</f>
        <v>0.25796000000000002</v>
      </c>
      <c r="N6621" s="1">
        <f>'Electricity Rates'!$J$2</f>
        <v>0.24729999999999999</v>
      </c>
      <c r="O6621" s="145">
        <f>L6621-K6621</f>
        <v>-8.0050616760698414</v>
      </c>
      <c r="P6621">
        <f t="shared" si="621"/>
        <v>1.9796517524920718</v>
      </c>
      <c r="Q6621">
        <f>IF(O6621&gt;0, IF(Q6620+O6621*Variables!$B$5&lt;Variables!$B$4, Q6620+O6621*Variables!$B$5, Variables!$B$4), IF(Q6620&gt;-O6621, Q6620+O6621/Variables!$B$5, 0))</f>
        <v>0</v>
      </c>
      <c r="R6621">
        <f>IF(O6621&gt;0, 0, IF(Q6620&gt;-O6621, 0, -O6621 - Q6620*Variables!$B$5))</f>
        <v>8.0050616760698414</v>
      </c>
      <c r="S6621">
        <f t="shared" si="622"/>
        <v>2.0649857099589766</v>
      </c>
      <c r="T6621">
        <f t="shared" si="623"/>
        <v>0</v>
      </c>
    </row>
    <row r="6622" spans="1:20" x14ac:dyDescent="0.3">
      <c r="A6622" s="3">
        <f t="shared" si="618"/>
        <v>43376</v>
      </c>
      <c r="B6622">
        <v>10</v>
      </c>
      <c r="C6622">
        <v>3</v>
      </c>
      <c r="D6622">
        <v>21</v>
      </c>
      <c r="E6622">
        <v>1</v>
      </c>
      <c r="F6622" s="1">
        <f>VLOOKUP(A6622,Weather!$A$1:$E$366, 5)</f>
        <v>0.99090909090909018</v>
      </c>
      <c r="G6622" s="1">
        <f>VLOOKUP(D6622, Fall!$A$1:$E$25, 2)</f>
        <v>366.07142857142799</v>
      </c>
      <c r="H6622" s="1">
        <f>VLOOKUP(D6622, Fall!$A$1:$E$25, 3)</f>
        <v>305.62638808916603</v>
      </c>
      <c r="I6622" s="1">
        <f>VLOOKUP(D6622, Fall!$A$1:$E$25, 5)</f>
        <v>271.929824561403</v>
      </c>
      <c r="J6622" s="1">
        <f t="shared" si="619"/>
        <v>365.52192820340736</v>
      </c>
      <c r="K6622" s="47">
        <f t="shared" si="620"/>
        <v>6.8381929583635603</v>
      </c>
      <c r="L6622" s="48">
        <f>Solar!K6639/1000*Variables!$B$3</f>
        <v>0</v>
      </c>
      <c r="M6622">
        <f>IF(E6622=1, VLOOKUP(D6622, Sheet1!$A$2:$C$26, 2), Sheet1!$C$3)</f>
        <v>0.25796000000000002</v>
      </c>
      <c r="N6622" s="1">
        <f>'Electricity Rates'!$J$2</f>
        <v>0.24729999999999999</v>
      </c>
      <c r="O6622" s="145">
        <f>L6622-K6622</f>
        <v>-6.8381929583635603</v>
      </c>
      <c r="P6622">
        <f t="shared" si="621"/>
        <v>1.6910851186033085</v>
      </c>
      <c r="Q6622">
        <f>IF(O6622&gt;0, IF(Q6621+O6622*Variables!$B$5&lt;Variables!$B$4, Q6621+O6622*Variables!$B$5, Variables!$B$4), IF(Q6621&gt;-O6622, Q6621+O6622/Variables!$B$5, 0))</f>
        <v>0</v>
      </c>
      <c r="R6622">
        <f>IF(O6622&gt;0, 0, IF(Q6621&gt;-O6622, 0, -O6622 - Q6621*Variables!$B$5))</f>
        <v>6.8381929583635603</v>
      </c>
      <c r="S6622">
        <f t="shared" si="622"/>
        <v>1.7639802555394641</v>
      </c>
      <c r="T6622">
        <f t="shared" si="623"/>
        <v>0</v>
      </c>
    </row>
    <row r="6623" spans="1:20" x14ac:dyDescent="0.3">
      <c r="A6623" s="3">
        <f t="shared" si="618"/>
        <v>43376</v>
      </c>
      <c r="B6623">
        <v>10</v>
      </c>
      <c r="C6623">
        <v>3</v>
      </c>
      <c r="D6623">
        <v>22</v>
      </c>
      <c r="E6623">
        <v>1</v>
      </c>
      <c r="F6623" s="1">
        <f>VLOOKUP(A6623,Weather!$A$1:$E$366, 5)</f>
        <v>0.99090909090909018</v>
      </c>
      <c r="G6623" s="1">
        <f>VLOOKUP(D6623, Fall!$A$1:$E$25, 2)</f>
        <v>330.35714285714198</v>
      </c>
      <c r="H6623" s="1">
        <f>VLOOKUP(D6623, Fall!$A$1:$E$25, 3)</f>
        <v>272.33281237147202</v>
      </c>
      <c r="I6623" s="1">
        <f>VLOOKUP(D6623, Fall!$A$1:$E$25, 5)</f>
        <v>254.385964912281</v>
      </c>
      <c r="J6623" s="1">
        <f t="shared" si="619"/>
        <v>329.82964894363585</v>
      </c>
      <c r="K6623" s="47">
        <f t="shared" si="620"/>
        <v>6.1704609459457069</v>
      </c>
      <c r="L6623" s="48">
        <f>Solar!K6640/1000*Variables!$B$3</f>
        <v>0</v>
      </c>
      <c r="M6623">
        <f>IF(E6623=1, VLOOKUP(D6623, Sheet1!$A$2:$C$26, 2), Sheet1!$C$3)</f>
        <v>0.18637999999999999</v>
      </c>
      <c r="N6623" s="1">
        <f>'Electricity Rates'!$J$2</f>
        <v>0.24729999999999999</v>
      </c>
      <c r="O6623" s="145">
        <f>L6623-K6623</f>
        <v>-6.1704609459457069</v>
      </c>
      <c r="P6623">
        <f t="shared" si="621"/>
        <v>1.5259549919323734</v>
      </c>
      <c r="Q6623">
        <f>IF(O6623&gt;0, IF(Q6622+O6623*Variables!$B$5&lt;Variables!$B$4, Q6622+O6623*Variables!$B$5, Variables!$B$4), IF(Q6622&gt;-O6623, Q6622+O6623/Variables!$B$5, 0))</f>
        <v>0</v>
      </c>
      <c r="R6623">
        <f>IF(O6623&gt;0, 0, IF(Q6622&gt;-O6623, 0, -O6623 - Q6622*Variables!$B$5))</f>
        <v>6.1704609459457069</v>
      </c>
      <c r="S6623">
        <f t="shared" si="622"/>
        <v>1.1500505111053607</v>
      </c>
      <c r="T6623">
        <f t="shared" si="623"/>
        <v>0</v>
      </c>
    </row>
    <row r="6624" spans="1:20" x14ac:dyDescent="0.3">
      <c r="A6624" s="3">
        <f t="shared" si="618"/>
        <v>43376</v>
      </c>
      <c r="B6624">
        <v>10</v>
      </c>
      <c r="C6624">
        <v>3</v>
      </c>
      <c r="D6624">
        <v>23</v>
      </c>
      <c r="E6624">
        <v>1</v>
      </c>
      <c r="F6624" s="1">
        <f>VLOOKUP(A6624,Weather!$A$1:$E$366, 5)</f>
        <v>0.99090909090909018</v>
      </c>
      <c r="G6624" s="1">
        <f>VLOOKUP(D6624, Fall!$A$1:$E$25, 2)</f>
        <v>303.57142857142799</v>
      </c>
      <c r="H6624" s="1">
        <f>VLOOKUP(D6624, Fall!$A$1:$E$25, 3)</f>
        <v>252.67335691371099</v>
      </c>
      <c r="I6624" s="1">
        <f>VLOOKUP(D6624, Fall!$A$1:$E$25, 5)</f>
        <v>254.385964912281</v>
      </c>
      <c r="J6624" s="1">
        <f t="shared" si="619"/>
        <v>303.10871882908509</v>
      </c>
      <c r="K6624" s="47">
        <f t="shared" si="620"/>
        <v>5.6705651474956529</v>
      </c>
      <c r="L6624" s="48">
        <f>Solar!K6641/1000*Variables!$B$3</f>
        <v>0</v>
      </c>
      <c r="M6624">
        <f>IF(E6624=1, VLOOKUP(D6624, Sheet1!$A$2:$C$26, 2), Sheet1!$C$3)</f>
        <v>0.18637999999999999</v>
      </c>
      <c r="N6624" s="1">
        <f>'Electricity Rates'!$J$2</f>
        <v>0.24729999999999999</v>
      </c>
      <c r="O6624" s="145">
        <f>L6624-K6624</f>
        <v>-5.6705651474956529</v>
      </c>
      <c r="P6624">
        <f t="shared" si="621"/>
        <v>1.402330760975675</v>
      </c>
      <c r="Q6624">
        <f>IF(O6624&gt;0, IF(Q6623+O6624*Variables!$B$5&lt;Variables!$B$4, Q6623+O6624*Variables!$B$5, Variables!$B$4), IF(Q6623&gt;-O6624, Q6623+O6624/Variables!$B$5, 0))</f>
        <v>0</v>
      </c>
      <c r="R6624">
        <f>IF(O6624&gt;0, 0, IF(Q6623&gt;-O6624, 0, -O6624 - Q6623*Variables!$B$5))</f>
        <v>5.6705651474956529</v>
      </c>
      <c r="S6624">
        <f t="shared" si="622"/>
        <v>1.0568799321902398</v>
      </c>
      <c r="T6624">
        <f t="shared" si="623"/>
        <v>0</v>
      </c>
    </row>
    <row r="6625" spans="1:20" x14ac:dyDescent="0.3">
      <c r="A6625" s="3">
        <f t="shared" si="618"/>
        <v>43376</v>
      </c>
      <c r="B6625">
        <v>10</v>
      </c>
      <c r="C6625">
        <v>3</v>
      </c>
      <c r="D6625">
        <v>24</v>
      </c>
      <c r="E6625">
        <v>1</v>
      </c>
      <c r="F6625" s="1">
        <f>VLOOKUP(A6625,Weather!$A$1:$E$366, 5)</f>
        <v>0.99090909090909018</v>
      </c>
      <c r="G6625" s="1">
        <f>VLOOKUP(D6625, Fall!$A$1:$E$25, 2)</f>
        <v>285.71428571428498</v>
      </c>
      <c r="H6625" s="1">
        <f>VLOOKUP(D6625, Fall!$A$1:$E$25, 3)</f>
        <v>237.47635107345499</v>
      </c>
      <c r="I6625" s="1">
        <f>VLOOKUP(D6625, Fall!$A$1:$E$25, 5)</f>
        <v>254.385964912281</v>
      </c>
      <c r="J6625" s="1">
        <f t="shared" si="619"/>
        <v>285.27575903573194</v>
      </c>
      <c r="K6625" s="47">
        <f t="shared" si="620"/>
        <v>5.3369457099831994</v>
      </c>
      <c r="L6625" s="48">
        <f>Solar!K6642/1000*Variables!$B$3</f>
        <v>0</v>
      </c>
      <c r="M6625">
        <f>IF(E6625=1, VLOOKUP(D6625, Sheet1!$A$2:$C$26, 2), Sheet1!$C$3)</f>
        <v>0.18637999999999999</v>
      </c>
      <c r="N6625" s="1">
        <f>'Electricity Rates'!$J$2</f>
        <v>0.24729999999999999</v>
      </c>
      <c r="O6625" s="145">
        <f>L6625-K6625</f>
        <v>-5.3369457099831994</v>
      </c>
      <c r="P6625">
        <f t="shared" si="621"/>
        <v>1.3198266740788451</v>
      </c>
      <c r="Q6625">
        <f>IF(O6625&gt;0, IF(Q6624+O6625*Variables!$B$5&lt;Variables!$B$4, Q6624+O6625*Variables!$B$5, Variables!$B$4), IF(Q6624&gt;-O6625, Q6624+O6625/Variables!$B$5, 0))</f>
        <v>0</v>
      </c>
      <c r="R6625">
        <f>IF(O6625&gt;0, 0, IF(Q6624&gt;-O6625, 0, -O6625 - Q6624*Variables!$B$5))</f>
        <v>5.3369457099831994</v>
      </c>
      <c r="S6625">
        <f t="shared" si="622"/>
        <v>0.99469994142666862</v>
      </c>
      <c r="T6625">
        <f t="shared" si="623"/>
        <v>0</v>
      </c>
    </row>
    <row r="6626" spans="1:20" x14ac:dyDescent="0.3">
      <c r="A6626" s="3">
        <f t="shared" si="618"/>
        <v>43377</v>
      </c>
      <c r="B6626">
        <v>10</v>
      </c>
      <c r="C6626">
        <v>4</v>
      </c>
      <c r="D6626">
        <v>1</v>
      </c>
      <c r="E6626">
        <v>1</v>
      </c>
      <c r="F6626" s="1">
        <f>VLOOKUP(A6626,Weather!$A$1:$E$366, 5)</f>
        <v>0.98181818181818159</v>
      </c>
      <c r="G6626" s="1">
        <f>VLOOKUP(D6626, Fall!$A$1:$E$25, 2)</f>
        <v>276.78571428571399</v>
      </c>
      <c r="H6626" s="1">
        <f>VLOOKUP(D6626, Fall!$A$1:$E$25, 3)</f>
        <v>258.40056395394299</v>
      </c>
      <c r="I6626" s="1">
        <f>VLOOKUP(D6626, Fall!$A$1:$E$25, 5)</f>
        <v>254.385964912281</v>
      </c>
      <c r="J6626" s="1">
        <f t="shared" si="619"/>
        <v>276.45143882513634</v>
      </c>
      <c r="K6626" s="47">
        <f t="shared" si="620"/>
        <v>5.1718601168341598</v>
      </c>
      <c r="L6626" s="48">
        <f>Solar!K6643/1000*Variables!$B$3</f>
        <v>0</v>
      </c>
      <c r="M6626">
        <f>IF(E6626=1, VLOOKUP(D6626, Sheet1!$A$2:$C$26, 2), Sheet1!$C$3)</f>
        <v>0.18637999999999999</v>
      </c>
      <c r="N6626" s="1">
        <f>'Electricity Rates'!$J$2</f>
        <v>0.24729999999999999</v>
      </c>
      <c r="O6626" s="145">
        <f>L6626-K6626</f>
        <v>-5.1718601168341598</v>
      </c>
      <c r="P6626">
        <f t="shared" si="621"/>
        <v>1.2790010068930877</v>
      </c>
      <c r="Q6626">
        <f>IF(O6626&gt;0, IF(Q6625+O6626*Variables!$B$5&lt;Variables!$B$4, Q6625+O6626*Variables!$B$5, Variables!$B$4), IF(Q6625&gt;-O6626, Q6625+O6626/Variables!$B$5, 0))</f>
        <v>0</v>
      </c>
      <c r="R6626">
        <f>IF(O6626&gt;0, 0, IF(Q6625&gt;-O6626, 0, -O6626 - Q6625*Variables!$B$5))</f>
        <v>5.1718601168341598</v>
      </c>
      <c r="S6626">
        <f t="shared" si="622"/>
        <v>0.96393128857555066</v>
      </c>
      <c r="T6626">
        <f t="shared" si="623"/>
        <v>0</v>
      </c>
    </row>
    <row r="6627" spans="1:20" x14ac:dyDescent="0.3">
      <c r="A6627" s="3">
        <f t="shared" si="618"/>
        <v>43377</v>
      </c>
      <c r="B6627">
        <v>10</v>
      </c>
      <c r="C6627">
        <v>4</v>
      </c>
      <c r="D6627">
        <v>2</v>
      </c>
      <c r="E6627">
        <v>1</v>
      </c>
      <c r="F6627" s="1">
        <f>VLOOKUP(A6627,Weather!$A$1:$E$366, 5)</f>
        <v>0.98181818181818159</v>
      </c>
      <c r="G6627" s="1">
        <f>VLOOKUP(D6627, Fall!$A$1:$E$25, 2)</f>
        <v>272.32142857142799</v>
      </c>
      <c r="H6627" s="1">
        <f>VLOOKUP(D6627, Fall!$A$1:$E$25, 3)</f>
        <v>244.53669616981199</v>
      </c>
      <c r="I6627" s="1">
        <f>VLOOKUP(D6627, Fall!$A$1:$E$25, 5)</f>
        <v>254.385964912281</v>
      </c>
      <c r="J6627" s="1">
        <f t="shared" si="619"/>
        <v>271.81625161867134</v>
      </c>
      <c r="K6627" s="47">
        <f t="shared" si="620"/>
        <v>5.0851449239270261</v>
      </c>
      <c r="L6627" s="48">
        <f>Solar!K6644/1000*Variables!$B$3</f>
        <v>0</v>
      </c>
      <c r="M6627">
        <f>IF(E6627=1, VLOOKUP(D6627, Sheet1!$A$2:$C$26, 2), Sheet1!$C$3)</f>
        <v>0.18637999999999999</v>
      </c>
      <c r="N6627" s="1">
        <f>'Electricity Rates'!$J$2</f>
        <v>0.24729999999999999</v>
      </c>
      <c r="O6627" s="145">
        <f>L6627-K6627</f>
        <v>-5.0851449239270261</v>
      </c>
      <c r="P6627">
        <f t="shared" si="621"/>
        <v>1.2575563396871534</v>
      </c>
      <c r="Q6627">
        <f>IF(O6627&gt;0, IF(Q6626+O6627*Variables!$B$5&lt;Variables!$B$4, Q6626+O6627*Variables!$B$5, Variables!$B$4), IF(Q6626&gt;-O6627, Q6626+O6627/Variables!$B$5, 0))</f>
        <v>0</v>
      </c>
      <c r="R6627">
        <f>IF(O6627&gt;0, 0, IF(Q6626&gt;-O6627, 0, -O6627 - Q6626*Variables!$B$5))</f>
        <v>5.0851449239270261</v>
      </c>
      <c r="S6627">
        <f t="shared" si="622"/>
        <v>0.94776931092151906</v>
      </c>
      <c r="T6627">
        <f t="shared" si="623"/>
        <v>0</v>
      </c>
    </row>
    <row r="6628" spans="1:20" x14ac:dyDescent="0.3">
      <c r="A6628" s="3">
        <f t="shared" si="618"/>
        <v>43377</v>
      </c>
      <c r="B6628">
        <v>10</v>
      </c>
      <c r="C6628">
        <v>4</v>
      </c>
      <c r="D6628">
        <v>3</v>
      </c>
      <c r="E6628">
        <v>1</v>
      </c>
      <c r="F6628" s="1">
        <f>VLOOKUP(A6628,Weather!$A$1:$E$366, 5)</f>
        <v>0.98181818181818159</v>
      </c>
      <c r="G6628" s="1">
        <f>VLOOKUP(D6628, Fall!$A$1:$E$25, 2)</f>
        <v>272.32142857142799</v>
      </c>
      <c r="H6628" s="1">
        <f>VLOOKUP(D6628, Fall!$A$1:$E$25, 3)</f>
        <v>252.565207174747</v>
      </c>
      <c r="I6628" s="1">
        <f>VLOOKUP(D6628, Fall!$A$1:$E$25, 5)</f>
        <v>254.385964912281</v>
      </c>
      <c r="J6628" s="1">
        <f t="shared" si="619"/>
        <v>271.96222454603378</v>
      </c>
      <c r="K6628" s="47">
        <f t="shared" si="620"/>
        <v>5.0878757889367066</v>
      </c>
      <c r="L6628" s="48">
        <f>Solar!K6645/1000*Variables!$B$3</f>
        <v>0</v>
      </c>
      <c r="M6628">
        <f>IF(E6628=1, VLOOKUP(D6628, Sheet1!$A$2:$C$26, 2), Sheet1!$C$3)</f>
        <v>0.18637999999999999</v>
      </c>
      <c r="N6628" s="1">
        <f>'Electricity Rates'!$J$2</f>
        <v>0.24729999999999999</v>
      </c>
      <c r="O6628" s="145">
        <f>L6628-K6628</f>
        <v>-5.0878757889367066</v>
      </c>
      <c r="P6628">
        <f t="shared" si="621"/>
        <v>1.2582316826040474</v>
      </c>
      <c r="Q6628">
        <f>IF(O6628&gt;0, IF(Q6627+O6628*Variables!$B$5&lt;Variables!$B$4, Q6627+O6628*Variables!$B$5, Variables!$B$4), IF(Q6627&gt;-O6628, Q6627+O6628/Variables!$B$5, 0))</f>
        <v>0</v>
      </c>
      <c r="R6628">
        <f>IF(O6628&gt;0, 0, IF(Q6627&gt;-O6628, 0, -O6628 - Q6627*Variables!$B$5))</f>
        <v>5.0878757889367066</v>
      </c>
      <c r="S6628">
        <f t="shared" si="622"/>
        <v>0.94827828954202331</v>
      </c>
      <c r="T6628">
        <f t="shared" si="623"/>
        <v>0</v>
      </c>
    </row>
    <row r="6629" spans="1:20" x14ac:dyDescent="0.3">
      <c r="A6629" s="3">
        <f t="shared" si="618"/>
        <v>43377</v>
      </c>
      <c r="B6629">
        <v>10</v>
      </c>
      <c r="C6629">
        <v>4</v>
      </c>
      <c r="D6629">
        <v>4</v>
      </c>
      <c r="E6629">
        <v>1</v>
      </c>
      <c r="F6629" s="1">
        <f>VLOOKUP(A6629,Weather!$A$1:$E$366, 5)</f>
        <v>0.98181818181818159</v>
      </c>
      <c r="G6629" s="1">
        <f>VLOOKUP(D6629, Fall!$A$1:$E$25, 2)</f>
        <v>272.32142857142799</v>
      </c>
      <c r="H6629" s="1">
        <f>VLOOKUP(D6629, Fall!$A$1:$E$25, 3)</f>
        <v>267.50020564283898</v>
      </c>
      <c r="I6629" s="1">
        <f>VLOOKUP(D6629, Fall!$A$1:$E$25, 5)</f>
        <v>254.385964912281</v>
      </c>
      <c r="J6629" s="1">
        <f t="shared" si="619"/>
        <v>272.23376997272635</v>
      </c>
      <c r="K6629" s="47">
        <f t="shared" si="620"/>
        <v>5.092955867261451</v>
      </c>
      <c r="L6629" s="48">
        <f>Solar!K6646/1000*Variables!$B$3</f>
        <v>0</v>
      </c>
      <c r="M6629">
        <f>IF(E6629=1, VLOOKUP(D6629, Sheet1!$A$2:$C$26, 2), Sheet1!$C$3)</f>
        <v>0.18637999999999999</v>
      </c>
      <c r="N6629" s="1">
        <f>'Electricity Rates'!$J$2</f>
        <v>0.24729999999999999</v>
      </c>
      <c r="O6629" s="145">
        <f>L6629-K6629</f>
        <v>-5.092955867261451</v>
      </c>
      <c r="P6629">
        <f t="shared" si="621"/>
        <v>1.2594879859737569</v>
      </c>
      <c r="Q6629">
        <f>IF(O6629&gt;0, IF(Q6628+O6629*Variables!$B$5&lt;Variables!$B$4, Q6628+O6629*Variables!$B$5, Variables!$B$4), IF(Q6628&gt;-O6629, Q6628+O6629/Variables!$B$5, 0))</f>
        <v>0</v>
      </c>
      <c r="R6629">
        <f>IF(O6629&gt;0, 0, IF(Q6628&gt;-O6629, 0, -O6629 - Q6628*Variables!$B$5))</f>
        <v>5.092955867261451</v>
      </c>
      <c r="S6629">
        <f t="shared" si="622"/>
        <v>0.94922511454018921</v>
      </c>
      <c r="T6629">
        <f t="shared" si="623"/>
        <v>0</v>
      </c>
    </row>
    <row r="6630" spans="1:20" x14ac:dyDescent="0.3">
      <c r="A6630" s="3">
        <f t="shared" si="618"/>
        <v>43377</v>
      </c>
      <c r="B6630">
        <v>10</v>
      </c>
      <c r="C6630">
        <v>4</v>
      </c>
      <c r="D6630">
        <v>5</v>
      </c>
      <c r="E6630">
        <v>1</v>
      </c>
      <c r="F6630" s="1">
        <f>VLOOKUP(A6630,Weather!$A$1:$E$366, 5)</f>
        <v>0.98181818181818159</v>
      </c>
      <c r="G6630" s="1">
        <f>VLOOKUP(D6630, Fall!$A$1:$E$25, 2)</f>
        <v>303.57142857142799</v>
      </c>
      <c r="H6630" s="1">
        <f>VLOOKUP(D6630, Fall!$A$1:$E$25, 3)</f>
        <v>277.41442782172697</v>
      </c>
      <c r="I6630" s="1">
        <f>VLOOKUP(D6630, Fall!$A$1:$E$25, 5)</f>
        <v>254.385964912281</v>
      </c>
      <c r="J6630" s="1">
        <f t="shared" si="619"/>
        <v>303.09584673961524</v>
      </c>
      <c r="K6630" s="47">
        <f t="shared" si="620"/>
        <v>5.6703243361385747</v>
      </c>
      <c r="L6630" s="48">
        <f>Solar!K6647/1000*Variables!$B$3</f>
        <v>0</v>
      </c>
      <c r="M6630">
        <f>IF(E6630=1, VLOOKUP(D6630, Sheet1!$A$2:$C$26, 2), Sheet1!$C$3)</f>
        <v>0.18637999999999999</v>
      </c>
      <c r="N6630" s="1">
        <f>'Electricity Rates'!$J$2</f>
        <v>0.24729999999999999</v>
      </c>
      <c r="O6630" s="145">
        <f>L6630-K6630</f>
        <v>-5.6703243361385747</v>
      </c>
      <c r="P6630">
        <f t="shared" si="621"/>
        <v>1.4022712083270694</v>
      </c>
      <c r="Q6630">
        <f>IF(O6630&gt;0, IF(Q6629+O6630*Variables!$B$5&lt;Variables!$B$4, Q6629+O6630*Variables!$B$5, Variables!$B$4), IF(Q6629&gt;-O6630, Q6629+O6630/Variables!$B$5, 0))</f>
        <v>0</v>
      </c>
      <c r="R6630">
        <f>IF(O6630&gt;0, 0, IF(Q6629&gt;-O6630, 0, -O6630 - Q6629*Variables!$B$5))</f>
        <v>5.6703243361385747</v>
      </c>
      <c r="S6630">
        <f t="shared" si="622"/>
        <v>1.0568350497695076</v>
      </c>
      <c r="T6630">
        <f t="shared" si="623"/>
        <v>0</v>
      </c>
    </row>
    <row r="6631" spans="1:20" x14ac:dyDescent="0.3">
      <c r="A6631" s="3">
        <f t="shared" si="618"/>
        <v>43377</v>
      </c>
      <c r="B6631">
        <v>10</v>
      </c>
      <c r="C6631">
        <v>4</v>
      </c>
      <c r="D6631">
        <v>6</v>
      </c>
      <c r="E6631">
        <v>1</v>
      </c>
      <c r="F6631" s="1">
        <f>VLOOKUP(A6631,Weather!$A$1:$E$366, 5)</f>
        <v>0.98181818181818159</v>
      </c>
      <c r="G6631" s="1">
        <f>VLOOKUP(D6631, Fall!$A$1:$E$25, 2)</f>
        <v>401.78571428571399</v>
      </c>
      <c r="H6631" s="1">
        <f>VLOOKUP(D6631, Fall!$A$1:$E$25, 3)</f>
        <v>309.98601628691301</v>
      </c>
      <c r="I6631" s="1">
        <f>VLOOKUP(D6631, Fall!$A$1:$E$25, 5)</f>
        <v>271.929824561403</v>
      </c>
      <c r="J6631" s="1">
        <f t="shared" si="619"/>
        <v>400.11662886755397</v>
      </c>
      <c r="K6631" s="47">
        <f t="shared" si="620"/>
        <v>7.4853914442136826</v>
      </c>
      <c r="L6631" s="48">
        <f>Solar!K6648/1000*Variables!$B$3</f>
        <v>0</v>
      </c>
      <c r="M6631">
        <f>IF(E6631=1, VLOOKUP(D6631, Sheet1!$A$2:$C$26, 2), Sheet1!$C$3)</f>
        <v>0.18637999999999999</v>
      </c>
      <c r="N6631" s="1">
        <f>'Electricity Rates'!$J$2</f>
        <v>0.24729999999999999</v>
      </c>
      <c r="O6631" s="145">
        <f>L6631-K6631</f>
        <v>-7.4853914442136826</v>
      </c>
      <c r="P6631">
        <f t="shared" si="621"/>
        <v>1.8511373041540438</v>
      </c>
      <c r="Q6631">
        <f>IF(O6631&gt;0, IF(Q6630+O6631*Variables!$B$5&lt;Variables!$B$4, Q6630+O6631*Variables!$B$5, Variables!$B$4), IF(Q6630&gt;-O6631, Q6630+O6631/Variables!$B$5, 0))</f>
        <v>0</v>
      </c>
      <c r="R6631">
        <f>IF(O6631&gt;0, 0, IF(Q6630&gt;-O6631, 0, -O6631 - Q6630*Variables!$B$5))</f>
        <v>7.4853914442136826</v>
      </c>
      <c r="S6631">
        <f t="shared" si="622"/>
        <v>1.3951272573725462</v>
      </c>
      <c r="T6631">
        <f t="shared" si="623"/>
        <v>0</v>
      </c>
    </row>
    <row r="6632" spans="1:20" x14ac:dyDescent="0.3">
      <c r="A6632" s="3">
        <f t="shared" si="618"/>
        <v>43377</v>
      </c>
      <c r="B6632">
        <v>10</v>
      </c>
      <c r="C6632">
        <v>4</v>
      </c>
      <c r="D6632">
        <v>7</v>
      </c>
      <c r="E6632">
        <v>1</v>
      </c>
      <c r="F6632" s="1">
        <f>VLOOKUP(A6632,Weather!$A$1:$E$366, 5)</f>
        <v>0.98181818181818159</v>
      </c>
      <c r="G6632" s="1">
        <f>VLOOKUP(D6632, Fall!$A$1:$E$25, 2)</f>
        <v>593.74999999999898</v>
      </c>
      <c r="H6632" s="1">
        <f>VLOOKUP(D6632, Fall!$A$1:$E$25, 3)</f>
        <v>390.39236653779699</v>
      </c>
      <c r="I6632" s="1">
        <f>VLOOKUP(D6632, Fall!$A$1:$E$25, 5)</f>
        <v>263.15789473684202</v>
      </c>
      <c r="J6632" s="1">
        <f t="shared" si="619"/>
        <v>590.05258848250435</v>
      </c>
      <c r="K6632" s="47">
        <f t="shared" si="620"/>
        <v>11.038717910734746</v>
      </c>
      <c r="L6632" s="48">
        <f>Solar!K6649/1000*Variables!$B$3</f>
        <v>1.6054499999999998</v>
      </c>
      <c r="M6632">
        <f>IF(E6632=1, VLOOKUP(D6632, Sheet1!$A$2:$C$26, 2), Sheet1!$C$3)</f>
        <v>0.18637999999999999</v>
      </c>
      <c r="N6632" s="1">
        <f>'Electricity Rates'!$J$2</f>
        <v>0.24729999999999999</v>
      </c>
      <c r="O6632" s="145">
        <f>L6632-K6632</f>
        <v>-9.433267910734747</v>
      </c>
      <c r="P6632">
        <f t="shared" si="621"/>
        <v>2.7298749393247026</v>
      </c>
      <c r="Q6632">
        <f>IF(O6632&gt;0, IF(Q6631+O6632*Variables!$B$5&lt;Variables!$B$4, Q6631+O6632*Variables!$B$5, Variables!$B$4), IF(Q6631&gt;-O6632, Q6631+O6632/Variables!$B$5, 0))</f>
        <v>0</v>
      </c>
      <c r="R6632">
        <f>IF(O6632&gt;0, 0, IF(Q6631&gt;-O6632, 0, -O6632 - Q6631*Variables!$B$5))</f>
        <v>9.433267910734747</v>
      </c>
      <c r="S6632">
        <f t="shared" si="622"/>
        <v>1.7581724732027419</v>
      </c>
      <c r="T6632">
        <f t="shared" si="623"/>
        <v>0</v>
      </c>
    </row>
    <row r="6633" spans="1:20" x14ac:dyDescent="0.3">
      <c r="A6633" s="3">
        <f t="shared" si="618"/>
        <v>43377</v>
      </c>
      <c r="B6633">
        <v>10</v>
      </c>
      <c r="C6633">
        <v>4</v>
      </c>
      <c r="D6633">
        <v>8</v>
      </c>
      <c r="E6633">
        <v>1</v>
      </c>
      <c r="F6633" s="1">
        <f>VLOOKUP(A6633,Weather!$A$1:$E$366, 5)</f>
        <v>0.98181818181818159</v>
      </c>
      <c r="G6633" s="1">
        <f>VLOOKUP(D6633, Fall!$A$1:$E$25, 2)</f>
        <v>866.07142857142799</v>
      </c>
      <c r="H6633" s="1">
        <f>VLOOKUP(D6633, Fall!$A$1:$E$25, 3)</f>
        <v>561.61059471909198</v>
      </c>
      <c r="I6633" s="1">
        <f>VLOOKUP(D6633, Fall!$A$1:$E$25, 5)</f>
        <v>271.929824561403</v>
      </c>
      <c r="J6633" s="1">
        <f t="shared" si="619"/>
        <v>860.53577704683994</v>
      </c>
      <c r="K6633" s="47">
        <f t="shared" si="620"/>
        <v>16.098923859219127</v>
      </c>
      <c r="L6633" s="48">
        <f>Solar!K6650/1000*Variables!$B$3</f>
        <v>9.8905000000000012</v>
      </c>
      <c r="M6633">
        <f>IF(E6633=1, VLOOKUP(D6633, Sheet1!$A$2:$C$26, 2), Sheet1!$C$3)</f>
        <v>0.18637999999999999</v>
      </c>
      <c r="N6633" s="1">
        <f>'Electricity Rates'!$J$2</f>
        <v>0.24729999999999999</v>
      </c>
      <c r="O6633" s="145">
        <f>L6633-K6633</f>
        <v>-6.2084238592191259</v>
      </c>
      <c r="P6633">
        <f t="shared" si="621"/>
        <v>3.9812638703848902</v>
      </c>
      <c r="Q6633">
        <f>IF(O6633&gt;0, IF(Q6632+O6633*Variables!$B$5&lt;Variables!$B$4, Q6632+O6633*Variables!$B$5, Variables!$B$4), IF(Q6632&gt;-O6633, Q6632+O6633/Variables!$B$5, 0))</f>
        <v>0</v>
      </c>
      <c r="R6633">
        <f>IF(O6633&gt;0, 0, IF(Q6632&gt;-O6633, 0, -O6633 - Q6632*Variables!$B$5))</f>
        <v>6.2084238592191259</v>
      </c>
      <c r="S6633">
        <f t="shared" si="622"/>
        <v>1.1571260388812605</v>
      </c>
      <c r="T6633">
        <f t="shared" si="623"/>
        <v>0</v>
      </c>
    </row>
    <row r="6634" spans="1:20" x14ac:dyDescent="0.3">
      <c r="A6634" s="3">
        <f t="shared" si="618"/>
        <v>43377</v>
      </c>
      <c r="B6634">
        <v>10</v>
      </c>
      <c r="C6634">
        <v>4</v>
      </c>
      <c r="D6634">
        <v>9</v>
      </c>
      <c r="E6634">
        <v>1</v>
      </c>
      <c r="F6634" s="1">
        <f>VLOOKUP(A6634,Weather!$A$1:$E$366, 5)</f>
        <v>0.98181818181818159</v>
      </c>
      <c r="G6634" s="1">
        <f>VLOOKUP(D6634, Fall!$A$1:$E$25, 2)</f>
        <v>1080.3571428571399</v>
      </c>
      <c r="H6634" s="1">
        <f>VLOOKUP(D6634, Fall!$A$1:$E$25, 3)</f>
        <v>760.17932055605797</v>
      </c>
      <c r="I6634" s="1">
        <f>VLOOKUP(D6634, Fall!$A$1:$E$25, 5)</f>
        <v>311.40350877192998</v>
      </c>
      <c r="J6634" s="1">
        <f t="shared" si="619"/>
        <v>1074.5357279062112</v>
      </c>
      <c r="K6634" s="47">
        <f t="shared" si="620"/>
        <v>20.102440048382899</v>
      </c>
      <c r="L6634" s="48">
        <f>Solar!K6651/1000*Variables!$B$3</f>
        <v>20.195450000000001</v>
      </c>
      <c r="M6634">
        <f>IF(E6634=1, VLOOKUP(D6634, Sheet1!$A$2:$C$26, 2), Sheet1!$C$3)</f>
        <v>0.25796000000000002</v>
      </c>
      <c r="N6634" s="1">
        <f>'Electricity Rates'!$J$2</f>
        <v>0.24729999999999999</v>
      </c>
      <c r="O6634" s="145">
        <f>L6634-K6634</f>
        <v>9.3009951617101905E-2</v>
      </c>
      <c r="P6634">
        <f t="shared" si="621"/>
        <v>4.971333423965091</v>
      </c>
      <c r="Q6634">
        <f>IF(O6634&gt;0, IF(Q6633+O6634*Variables!$B$5&lt;Variables!$B$4, Q6633+O6634*Variables!$B$5, Variables!$B$4), IF(Q6633&gt;-O6634, Q6633+O6634/Variables!$B$5, 0))</f>
        <v>8.7429354520075789E-2</v>
      </c>
      <c r="R6634">
        <f>IF(O6634&gt;0, 0, IF(Q6633&gt;-O6634, 0, -O6634 - Q6633*Variables!$B$5))</f>
        <v>0</v>
      </c>
      <c r="S6634">
        <f t="shared" si="622"/>
        <v>0</v>
      </c>
      <c r="T6634">
        <f t="shared" si="623"/>
        <v>0</v>
      </c>
    </row>
    <row r="6635" spans="1:20" x14ac:dyDescent="0.3">
      <c r="A6635" s="3">
        <f t="shared" si="618"/>
        <v>43377</v>
      </c>
      <c r="B6635">
        <v>10</v>
      </c>
      <c r="C6635">
        <v>4</v>
      </c>
      <c r="D6635">
        <v>10</v>
      </c>
      <c r="E6635">
        <v>1</v>
      </c>
      <c r="F6635" s="1">
        <f>VLOOKUP(A6635,Weather!$A$1:$E$366, 5)</f>
        <v>0.98181818181818159</v>
      </c>
      <c r="G6635" s="1">
        <f>VLOOKUP(D6635, Fall!$A$1:$E$25, 2)</f>
        <v>1205.3571428571399</v>
      </c>
      <c r="H6635" s="1">
        <f>VLOOKUP(D6635, Fall!$A$1:$E$25, 3)</f>
        <v>904.12930821748796</v>
      </c>
      <c r="I6635" s="1">
        <f>VLOOKUP(D6635, Fall!$A$1:$E$25, 5)</f>
        <v>359.64912280701702</v>
      </c>
      <c r="J6635" s="1">
        <f t="shared" si="619"/>
        <v>1199.880273136419</v>
      </c>
      <c r="K6635" s="47">
        <f t="shared" si="620"/>
        <v>22.447388792704228</v>
      </c>
      <c r="L6635" s="48">
        <f>Solar!K6652/1000*Variables!$B$3</f>
        <v>28.342950000000002</v>
      </c>
      <c r="M6635">
        <f>IF(E6635=1, VLOOKUP(D6635, Sheet1!$A$2:$C$26, 2), Sheet1!$C$3)</f>
        <v>0.25796000000000002</v>
      </c>
      <c r="N6635" s="1">
        <f>'Electricity Rates'!$J$2</f>
        <v>0.24729999999999999</v>
      </c>
      <c r="O6635" s="145">
        <f>L6635-K6635</f>
        <v>5.8955612072957742</v>
      </c>
      <c r="P6635">
        <f t="shared" si="621"/>
        <v>5.5512392484357553</v>
      </c>
      <c r="Q6635">
        <f>IF(O6635&gt;0, IF(Q6634+O6635*Variables!$B$5&lt;Variables!$B$4, Q6634+O6635*Variables!$B$5, Variables!$B$4), IF(Q6634&gt;-O6635, Q6634+O6635/Variables!$B$5, 0))</f>
        <v>5.6292568893781034</v>
      </c>
      <c r="R6635">
        <f>IF(O6635&gt;0, 0, IF(Q6634&gt;-O6635, 0, -O6635 - Q6634*Variables!$B$5))</f>
        <v>0</v>
      </c>
      <c r="S6635">
        <f t="shared" si="622"/>
        <v>0</v>
      </c>
      <c r="T6635">
        <f t="shared" si="623"/>
        <v>0</v>
      </c>
    </row>
    <row r="6636" spans="1:20" x14ac:dyDescent="0.3">
      <c r="A6636" s="3">
        <f t="shared" si="618"/>
        <v>43377</v>
      </c>
      <c r="B6636">
        <v>10</v>
      </c>
      <c r="C6636">
        <v>4</v>
      </c>
      <c r="D6636">
        <v>11</v>
      </c>
      <c r="E6636">
        <v>1</v>
      </c>
      <c r="F6636" s="1">
        <f>VLOOKUP(A6636,Weather!$A$1:$E$366, 5)</f>
        <v>0.98181818181818159</v>
      </c>
      <c r="G6636" s="1">
        <f>VLOOKUP(D6636, Fall!$A$1:$E$25, 2)</f>
        <v>1290.17857142857</v>
      </c>
      <c r="H6636" s="1">
        <f>VLOOKUP(D6636, Fall!$A$1:$E$25, 3)</f>
        <v>975.19947355433101</v>
      </c>
      <c r="I6636" s="1">
        <f>VLOOKUP(D6636, Fall!$A$1:$E$25, 5)</f>
        <v>377.19298245613999</v>
      </c>
      <c r="J6636" s="1">
        <f t="shared" si="619"/>
        <v>1284.4516787399473</v>
      </c>
      <c r="K6636" s="47">
        <f t="shared" si="620"/>
        <v>24.029552667576137</v>
      </c>
      <c r="L6636" s="48">
        <f>Solar!K6653/1000*Variables!$B$3</f>
        <v>33.664749999999998</v>
      </c>
      <c r="M6636">
        <f>IF(E6636=1, VLOOKUP(D6636, Sheet1!$A$2:$C$26, 2), Sheet1!$C$3)</f>
        <v>0.25796000000000002</v>
      </c>
      <c r="N6636" s="1">
        <f>'Electricity Rates'!$J$2</f>
        <v>0.24729999999999999</v>
      </c>
      <c r="O6636" s="145">
        <f>L6636-K6636</f>
        <v>9.6351973324238607</v>
      </c>
      <c r="P6636">
        <f t="shared" si="621"/>
        <v>5.9425083746915783</v>
      </c>
      <c r="Q6636">
        <f>IF(O6636&gt;0, IF(Q6635+O6636*Variables!$B$5&lt;Variables!$B$4, Q6635+O6636*Variables!$B$5, Variables!$B$4), IF(Q6635&gt;-O6636, Q6635+O6636/Variables!$B$5, 0))</f>
        <v>14.686342381856532</v>
      </c>
      <c r="R6636">
        <f>IF(O6636&gt;0, 0, IF(Q6635&gt;-O6636, 0, -O6636 - Q6635*Variables!$B$5))</f>
        <v>0</v>
      </c>
      <c r="S6636">
        <f t="shared" si="622"/>
        <v>0</v>
      </c>
      <c r="T6636">
        <f t="shared" si="623"/>
        <v>0</v>
      </c>
    </row>
    <row r="6637" spans="1:20" x14ac:dyDescent="0.3">
      <c r="A6637" s="3">
        <f t="shared" si="618"/>
        <v>43377</v>
      </c>
      <c r="B6637">
        <v>10</v>
      </c>
      <c r="C6637">
        <v>4</v>
      </c>
      <c r="D6637">
        <v>12</v>
      </c>
      <c r="E6637">
        <v>1</v>
      </c>
      <c r="F6637" s="1">
        <f>VLOOKUP(A6637,Weather!$A$1:$E$366, 5)</f>
        <v>0.98181818181818159</v>
      </c>
      <c r="G6637" s="1">
        <f>VLOOKUP(D6637, Fall!$A$1:$E$25, 2)</f>
        <v>1366.07142857142</v>
      </c>
      <c r="H6637" s="1">
        <f>VLOOKUP(D6637, Fall!$A$1:$E$25, 3)</f>
        <v>996.442378876367</v>
      </c>
      <c r="I6637" s="1">
        <f>VLOOKUP(D6637, Fall!$A$1:$E$25, 5)</f>
        <v>368.42105263157799</v>
      </c>
      <c r="J6637" s="1">
        <f t="shared" si="619"/>
        <v>1359.3509003951463</v>
      </c>
      <c r="K6637" s="47">
        <f t="shared" si="620"/>
        <v>25.430769094253762</v>
      </c>
      <c r="L6637" s="48">
        <f>Solar!K6654/1000*Variables!$B$3</f>
        <v>36.134799999999998</v>
      </c>
      <c r="M6637">
        <f>IF(E6637=1, VLOOKUP(D6637, Sheet1!$A$2:$C$26, 2), Sheet1!$C$3)</f>
        <v>0.25796000000000002</v>
      </c>
      <c r="N6637" s="1">
        <f>'Electricity Rates'!$J$2</f>
        <v>0.24729999999999999</v>
      </c>
      <c r="O6637" s="145">
        <f>L6637-K6637</f>
        <v>10.704030905746237</v>
      </c>
      <c r="P6637">
        <f t="shared" si="621"/>
        <v>6.2890291970089551</v>
      </c>
      <c r="Q6637">
        <f>IF(O6637&gt;0, IF(Q6636+O6637*Variables!$B$5&lt;Variables!$B$4, Q6636+O6637*Variables!$B$5, Variables!$B$4), IF(Q6636&gt;-O6637, Q6636+O6637/Variables!$B$5, 0))</f>
        <v>24.748131433257996</v>
      </c>
      <c r="R6637">
        <f>IF(O6637&gt;0, 0, IF(Q6636&gt;-O6637, 0, -O6637 - Q6636*Variables!$B$5))</f>
        <v>0</v>
      </c>
      <c r="S6637">
        <f t="shared" si="622"/>
        <v>0</v>
      </c>
      <c r="T6637">
        <f t="shared" si="623"/>
        <v>0</v>
      </c>
    </row>
    <row r="6638" spans="1:20" x14ac:dyDescent="0.3">
      <c r="A6638" s="3">
        <f t="shared" si="618"/>
        <v>43377</v>
      </c>
      <c r="B6638">
        <v>10</v>
      </c>
      <c r="C6638">
        <v>4</v>
      </c>
      <c r="D6638">
        <v>13</v>
      </c>
      <c r="E6638">
        <v>1</v>
      </c>
      <c r="F6638" s="1">
        <f>VLOOKUP(A6638,Weather!$A$1:$E$366, 5)</f>
        <v>0.98181818181818159</v>
      </c>
      <c r="G6638" s="1">
        <f>VLOOKUP(D6638, Fall!$A$1:$E$25, 2)</f>
        <v>1446.42857142857</v>
      </c>
      <c r="H6638" s="1">
        <f>VLOOKUP(D6638, Fall!$A$1:$E$25, 3)</f>
        <v>1031.4839187299399</v>
      </c>
      <c r="I6638" s="1">
        <f>VLOOKUP(D6638, Fall!$A$1:$E$25, 5)</f>
        <v>350.87719298245599</v>
      </c>
      <c r="J6638" s="1">
        <f t="shared" si="619"/>
        <v>1438.8841231976858</v>
      </c>
      <c r="K6638" s="47">
        <f t="shared" si="620"/>
        <v>26.918678525016102</v>
      </c>
      <c r="L6638" s="48">
        <f>Solar!K6655/1000*Variables!$B$3</f>
        <v>35.704000000000001</v>
      </c>
      <c r="M6638">
        <f>IF(E6638=1, VLOOKUP(D6638, Sheet1!$A$2:$C$26, 2), Sheet1!$C$3)</f>
        <v>0.55478000000000005</v>
      </c>
      <c r="N6638" s="1">
        <f>'Electricity Rates'!$J$2</f>
        <v>0.24729999999999999</v>
      </c>
      <c r="O6638" s="145">
        <f>L6638-K6638</f>
        <v>8.785321474983899</v>
      </c>
      <c r="P6638">
        <f t="shared" si="621"/>
        <v>6.6569891992364818</v>
      </c>
      <c r="Q6638">
        <f>IF(O6638&gt;0, IF(Q6637+O6638*Variables!$B$5&lt;Variables!$B$4, Q6637+O6638*Variables!$B$5, Variables!$B$4), IF(Q6637&gt;-O6638, Q6637+O6638/Variables!$B$5, 0))</f>
        <v>33.006333619742861</v>
      </c>
      <c r="R6638">
        <f>IF(O6638&gt;0, 0, IF(Q6637&gt;-O6638, 0, -O6638 - Q6637*Variables!$B$5))</f>
        <v>0</v>
      </c>
      <c r="S6638">
        <f t="shared" si="622"/>
        <v>0</v>
      </c>
      <c r="T6638">
        <f t="shared" si="623"/>
        <v>0</v>
      </c>
    </row>
    <row r="6639" spans="1:20" x14ac:dyDescent="0.3">
      <c r="A6639" s="3">
        <f t="shared" si="618"/>
        <v>43377</v>
      </c>
      <c r="B6639">
        <v>10</v>
      </c>
      <c r="C6639">
        <v>4</v>
      </c>
      <c r="D6639">
        <v>14</v>
      </c>
      <c r="E6639">
        <v>1</v>
      </c>
      <c r="F6639" s="1">
        <f>VLOOKUP(A6639,Weather!$A$1:$E$366, 5)</f>
        <v>0.98181818181818159</v>
      </c>
      <c r="G6639" s="1">
        <f>VLOOKUP(D6639, Fall!$A$1:$E$25, 2)</f>
        <v>1482.1428571428501</v>
      </c>
      <c r="H6639" s="1">
        <f>VLOOKUP(D6639, Fall!$A$1:$E$25, 3)</f>
        <v>1052.56230978037</v>
      </c>
      <c r="I6639" s="1">
        <f>VLOOKUP(D6639, Fall!$A$1:$E$25, 5)</f>
        <v>342.105263157894</v>
      </c>
      <c r="J6639" s="1">
        <f t="shared" si="619"/>
        <v>1474.3323017362595</v>
      </c>
      <c r="K6639" s="47">
        <f t="shared" si="620"/>
        <v>27.581843895314755</v>
      </c>
      <c r="L6639" s="48">
        <f>Solar!K6656/1000*Variables!$B$3</f>
        <v>33.730099999999993</v>
      </c>
      <c r="M6639">
        <f>IF(E6639=1, VLOOKUP(D6639, Sheet1!$A$2:$C$26, 2), Sheet1!$C$3)</f>
        <v>0.55478000000000005</v>
      </c>
      <c r="N6639" s="1">
        <f>'Electricity Rates'!$J$2</f>
        <v>0.24729999999999999</v>
      </c>
      <c r="O6639" s="145">
        <f>L6639-K6639</f>
        <v>6.1482561046852382</v>
      </c>
      <c r="P6639">
        <f t="shared" si="621"/>
        <v>6.8209899953113391</v>
      </c>
      <c r="Q6639">
        <f>IF(O6639&gt;0, IF(Q6638+O6639*Variables!$B$5&lt;Variables!$B$4, Q6638+O6639*Variables!$B$5, Variables!$B$4), IF(Q6638&gt;-O6639, Q6638+O6639/Variables!$B$5, 0))</f>
        <v>38.785694358146984</v>
      </c>
      <c r="R6639">
        <f>IF(O6639&gt;0, 0, IF(Q6638&gt;-O6639, 0, -O6639 - Q6638*Variables!$B$5))</f>
        <v>0</v>
      </c>
      <c r="S6639">
        <f t="shared" si="622"/>
        <v>0</v>
      </c>
      <c r="T6639">
        <f t="shared" si="623"/>
        <v>0</v>
      </c>
    </row>
    <row r="6640" spans="1:20" x14ac:dyDescent="0.3">
      <c r="A6640" s="3">
        <f t="shared" si="618"/>
        <v>43377</v>
      </c>
      <c r="B6640">
        <v>10</v>
      </c>
      <c r="C6640">
        <v>4</v>
      </c>
      <c r="D6640">
        <v>15</v>
      </c>
      <c r="E6640">
        <v>1</v>
      </c>
      <c r="F6640" s="1">
        <f>VLOOKUP(A6640,Weather!$A$1:$E$366, 5)</f>
        <v>0.98181818181818159</v>
      </c>
      <c r="G6640" s="1">
        <f>VLOOKUP(D6640, Fall!$A$1:$E$25, 2)</f>
        <v>1437.5</v>
      </c>
      <c r="H6640" s="1">
        <f>VLOOKUP(D6640, Fall!$A$1:$E$25, 3)</f>
        <v>1060.00658057086</v>
      </c>
      <c r="I6640" s="1">
        <f>VLOOKUP(D6640, Fall!$A$1:$E$25, 5)</f>
        <v>328.94736842105198</v>
      </c>
      <c r="J6640" s="1">
        <f t="shared" si="619"/>
        <v>1430.6364832831064</v>
      </c>
      <c r="K6640" s="47">
        <f t="shared" si="620"/>
        <v>26.764381480611124</v>
      </c>
      <c r="L6640" s="48">
        <f>Solar!K6657/1000*Variables!$B$3</f>
        <v>28.402300000000004</v>
      </c>
      <c r="M6640">
        <f>IF(E6640=1, VLOOKUP(D6640, Sheet1!$A$2:$C$26, 2), Sheet1!$C$3)</f>
        <v>0.55478000000000005</v>
      </c>
      <c r="N6640" s="1">
        <f>'Electricity Rates'!$J$2</f>
        <v>0.24729999999999999</v>
      </c>
      <c r="O6640" s="145">
        <f>L6640-K6640</f>
        <v>1.6379185193888794</v>
      </c>
      <c r="P6640">
        <f t="shared" si="621"/>
        <v>6.6188315401551305</v>
      </c>
      <c r="Q6640">
        <f>IF(O6640&gt;0, IF(Q6639+O6640*Variables!$B$5&lt;Variables!$B$4, Q6639+O6640*Variables!$B$5, Variables!$B$4), IF(Q6639&gt;-O6640, Q6639+O6640/Variables!$B$5, 0))</f>
        <v>40.325337766372527</v>
      </c>
      <c r="R6640">
        <f>IF(O6640&gt;0, 0, IF(Q6639&gt;-O6640, 0, -O6640 - Q6639*Variables!$B$5))</f>
        <v>0</v>
      </c>
      <c r="S6640">
        <f t="shared" si="622"/>
        <v>0</v>
      </c>
      <c r="T6640">
        <f t="shared" si="623"/>
        <v>0</v>
      </c>
    </row>
    <row r="6641" spans="1:20" x14ac:dyDescent="0.3">
      <c r="A6641" s="3">
        <f t="shared" si="618"/>
        <v>43377</v>
      </c>
      <c r="B6641">
        <v>10</v>
      </c>
      <c r="C6641">
        <v>4</v>
      </c>
      <c r="D6641">
        <v>16</v>
      </c>
      <c r="E6641">
        <v>1</v>
      </c>
      <c r="F6641" s="1">
        <f>VLOOKUP(A6641,Weather!$A$1:$E$366, 5)</f>
        <v>0.98181818181818159</v>
      </c>
      <c r="G6641" s="1">
        <f>VLOOKUP(D6641, Fall!$A$1:$E$25, 2)</f>
        <v>1348.2142857142801</v>
      </c>
      <c r="H6641" s="1">
        <f>VLOOKUP(D6641, Fall!$A$1:$E$25, 3)</f>
        <v>1003.98947108661</v>
      </c>
      <c r="I6641" s="1">
        <f>VLOOKUP(D6641, Fall!$A$1:$E$25, 5)</f>
        <v>298.24561403508801</v>
      </c>
      <c r="J6641" s="1">
        <f t="shared" si="619"/>
        <v>1341.9556527210498</v>
      </c>
      <c r="K6641" s="47">
        <f t="shared" si="620"/>
        <v>25.105338385517179</v>
      </c>
      <c r="L6641" s="48">
        <f>Solar!K6658/1000*Variables!$B$3</f>
        <v>19.869250000000001</v>
      </c>
      <c r="M6641">
        <f>IF(E6641=1, VLOOKUP(D6641, Sheet1!$A$2:$C$26, 2), Sheet1!$C$3)</f>
        <v>0.55478000000000005</v>
      </c>
      <c r="N6641" s="1">
        <f>'Electricity Rates'!$J$2</f>
        <v>0.24729999999999999</v>
      </c>
      <c r="O6641" s="145">
        <f>L6641-K6641</f>
        <v>-5.2360883855171778</v>
      </c>
      <c r="P6641">
        <f t="shared" si="621"/>
        <v>6.2085501827383984</v>
      </c>
      <c r="Q6641">
        <f>IF(O6641&gt;0, IF(Q6640+O6641*Variables!$B$5&lt;Variables!$B$4, Q6640+O6641*Variables!$B$5, Variables!$B$4), IF(Q6640&gt;-O6641, Q6640+O6641/Variables!$B$5, 0))</f>
        <v>34.755030973269143</v>
      </c>
      <c r="R6641">
        <f>IF(O6641&gt;0, 0, IF(Q6640&gt;-O6641, 0, -O6641 - Q6640*Variables!$B$5))</f>
        <v>0</v>
      </c>
      <c r="S6641">
        <f t="shared" si="622"/>
        <v>0</v>
      </c>
      <c r="T6641">
        <f t="shared" si="623"/>
        <v>0</v>
      </c>
    </row>
    <row r="6642" spans="1:20" x14ac:dyDescent="0.3">
      <c r="A6642" s="3">
        <f t="shared" si="618"/>
        <v>43377</v>
      </c>
      <c r="B6642">
        <v>10</v>
      </c>
      <c r="C6642">
        <v>4</v>
      </c>
      <c r="D6642">
        <v>17</v>
      </c>
      <c r="E6642">
        <v>1</v>
      </c>
      <c r="F6642" s="1">
        <f>VLOOKUP(A6642,Weather!$A$1:$E$366, 5)</f>
        <v>0.98181818181818159</v>
      </c>
      <c r="G6642" s="1">
        <f>VLOOKUP(D6642, Fall!$A$1:$E$25, 2)</f>
        <v>1080.3571428571399</v>
      </c>
      <c r="H6642" s="1">
        <f>VLOOKUP(D6642, Fall!$A$1:$E$25, 3)</f>
        <v>794.90091642515802</v>
      </c>
      <c r="I6642" s="1">
        <f>VLOOKUP(D6642, Fall!$A$1:$E$25, 5)</f>
        <v>263.15789473684202</v>
      </c>
      <c r="J6642" s="1">
        <f t="shared" si="619"/>
        <v>1075.1670296492857</v>
      </c>
      <c r="K6642" s="47">
        <f t="shared" si="620"/>
        <v>20.114250456462422</v>
      </c>
      <c r="L6642" s="48">
        <f>Solar!K6659/1000*Variables!$B$3</f>
        <v>9.2057000000000002</v>
      </c>
      <c r="M6642">
        <f>IF(E6642=1, VLOOKUP(D6642, Sheet1!$A$2:$C$26, 2), Sheet1!$C$3)</f>
        <v>0.55478000000000005</v>
      </c>
      <c r="N6642" s="1">
        <f>'Electricity Rates'!$J$2</f>
        <v>0.24729999999999999</v>
      </c>
      <c r="O6642" s="145">
        <f>L6642-K6642</f>
        <v>-10.908550456462422</v>
      </c>
      <c r="P6642">
        <f t="shared" si="621"/>
        <v>4.9742541378831566</v>
      </c>
      <c r="Q6642">
        <f>IF(O6642&gt;0, IF(Q6641+O6642*Variables!$B$5&lt;Variables!$B$4, Q6641+O6642*Variables!$B$5, Variables!$B$4), IF(Q6641&gt;-O6642, Q6641+O6642/Variables!$B$5, 0))</f>
        <v>23.150190062138908</v>
      </c>
      <c r="R6642">
        <f>IF(O6642&gt;0, 0, IF(Q6641&gt;-O6642, 0, -O6642 - Q6641*Variables!$B$5))</f>
        <v>0</v>
      </c>
      <c r="S6642">
        <f t="shared" si="622"/>
        <v>0</v>
      </c>
      <c r="T6642">
        <f t="shared" si="623"/>
        <v>0</v>
      </c>
    </row>
    <row r="6643" spans="1:20" x14ac:dyDescent="0.3">
      <c r="A6643" s="3">
        <f t="shared" si="618"/>
        <v>43377</v>
      </c>
      <c r="B6643">
        <v>10</v>
      </c>
      <c r="C6643">
        <v>4</v>
      </c>
      <c r="D6643">
        <v>18</v>
      </c>
      <c r="E6643">
        <v>1</v>
      </c>
      <c r="F6643" s="1">
        <f>VLOOKUP(A6643,Weather!$A$1:$E$366, 5)</f>
        <v>0.98181818181818159</v>
      </c>
      <c r="G6643" s="1">
        <f>VLOOKUP(D6643, Fall!$A$1:$E$25, 2)</f>
        <v>678.57142857142799</v>
      </c>
      <c r="H6643" s="1">
        <f>VLOOKUP(D6643, Fall!$A$1:$E$25, 3)</f>
        <v>583.61400485626905</v>
      </c>
      <c r="I6643" s="1">
        <f>VLOOKUP(D6643, Fall!$A$1:$E$25, 5)</f>
        <v>280.70175438596499</v>
      </c>
      <c r="J6643" s="1">
        <f t="shared" si="619"/>
        <v>676.84492995842504</v>
      </c>
      <c r="K6643" s="47">
        <f t="shared" si="620"/>
        <v>12.662431106924307</v>
      </c>
      <c r="L6643" s="48">
        <f>Solar!K6660/1000*Variables!$B$3</f>
        <v>1.3371000000000002</v>
      </c>
      <c r="M6643">
        <f>IF(E6643=1, VLOOKUP(D6643, Sheet1!$A$2:$C$26, 2), Sheet1!$C$3)</f>
        <v>0.55478000000000005</v>
      </c>
      <c r="N6643" s="1">
        <f>'Electricity Rates'!$J$2</f>
        <v>0.24729999999999999</v>
      </c>
      <c r="O6643" s="145">
        <f>L6643-K6643</f>
        <v>-11.325331106924308</v>
      </c>
      <c r="P6643">
        <f t="shared" si="621"/>
        <v>3.1314192127423812</v>
      </c>
      <c r="Q6643">
        <f>IF(O6643&gt;0, IF(Q6642+O6643*Variables!$B$5&lt;Variables!$B$4, Q6642+O6643*Variables!$B$5, Variables!$B$4), IF(Q6642&gt;-O6643, Q6642+O6643/Variables!$B$5, 0))</f>
        <v>11.101965480304537</v>
      </c>
      <c r="R6643">
        <f>IF(O6643&gt;0, 0, IF(Q6642&gt;-O6643, 0, -O6643 - Q6642*Variables!$B$5))</f>
        <v>0</v>
      </c>
      <c r="S6643">
        <f t="shared" si="622"/>
        <v>0</v>
      </c>
      <c r="T6643">
        <f t="shared" si="623"/>
        <v>0</v>
      </c>
    </row>
    <row r="6644" spans="1:20" x14ac:dyDescent="0.3">
      <c r="A6644" s="3">
        <f t="shared" si="618"/>
        <v>43377</v>
      </c>
      <c r="B6644">
        <v>10</v>
      </c>
      <c r="C6644">
        <v>4</v>
      </c>
      <c r="D6644">
        <v>19</v>
      </c>
      <c r="E6644">
        <v>1</v>
      </c>
      <c r="F6644" s="1">
        <f>VLOOKUP(A6644,Weather!$A$1:$E$366, 5)</f>
        <v>0.98181818181818159</v>
      </c>
      <c r="G6644" s="1">
        <f>VLOOKUP(D6644, Fall!$A$1:$E$25, 2)</f>
        <v>517.85714285714198</v>
      </c>
      <c r="H6644" s="1">
        <f>VLOOKUP(D6644, Fall!$A$1:$E$25, 3)</f>
        <v>442.60593718179598</v>
      </c>
      <c r="I6644" s="1">
        <f>VLOOKUP(D6644, Fall!$A$1:$E$25, 5)</f>
        <v>289.47368421052602</v>
      </c>
      <c r="J6644" s="1">
        <f t="shared" si="619"/>
        <v>516.48893911759023</v>
      </c>
      <c r="K6644" s="47">
        <f t="shared" si="620"/>
        <v>9.6624874023458034</v>
      </c>
      <c r="L6644" s="48">
        <f>Solar!K6661/1000*Variables!$B$3</f>
        <v>0</v>
      </c>
      <c r="M6644">
        <f>IF(E6644=1, VLOOKUP(D6644, Sheet1!$A$2:$C$26, 2), Sheet1!$C$3)</f>
        <v>0.25796000000000002</v>
      </c>
      <c r="N6644" s="1">
        <f>'Electricity Rates'!$J$2</f>
        <v>0.24729999999999999</v>
      </c>
      <c r="O6644" s="145">
        <f>L6644-K6644</f>
        <v>-9.6624874023458034</v>
      </c>
      <c r="P6644">
        <f t="shared" si="621"/>
        <v>2.389533134600117</v>
      </c>
      <c r="Q6644">
        <f>IF(O6644&gt;0, IF(Q6643+O6644*Variables!$B$5&lt;Variables!$B$4, Q6643+O6644*Variables!$B$5, Variables!$B$4), IF(Q6643&gt;-O6644, Q6643+O6644/Variables!$B$5, 0))</f>
        <v>0.82272356291538351</v>
      </c>
      <c r="R6644">
        <f>IF(O6644&gt;0, 0, IF(Q6643&gt;-O6644, 0, -O6644 - Q6643*Variables!$B$5))</f>
        <v>0</v>
      </c>
      <c r="S6644">
        <f t="shared" si="622"/>
        <v>0</v>
      </c>
      <c r="T6644">
        <f t="shared" si="623"/>
        <v>0</v>
      </c>
    </row>
    <row r="6645" spans="1:20" x14ac:dyDescent="0.3">
      <c r="A6645" s="3">
        <f t="shared" si="618"/>
        <v>43377</v>
      </c>
      <c r="B6645">
        <v>10</v>
      </c>
      <c r="C6645">
        <v>4</v>
      </c>
      <c r="D6645">
        <v>20</v>
      </c>
      <c r="E6645">
        <v>1</v>
      </c>
      <c r="F6645" s="1">
        <f>VLOOKUP(A6645,Weather!$A$1:$E$366, 5)</f>
        <v>0.98181818181818159</v>
      </c>
      <c r="G6645" s="1">
        <f>VLOOKUP(D6645, Fall!$A$1:$E$25, 2)</f>
        <v>428.57142857142799</v>
      </c>
      <c r="H6645" s="1">
        <f>VLOOKUP(D6645, Fall!$A$1:$E$25, 3)</f>
        <v>354.11608052009001</v>
      </c>
      <c r="I6645" s="1">
        <f>VLOOKUP(D6645, Fall!$A$1:$E$25, 5)</f>
        <v>263.15789473684202</v>
      </c>
      <c r="J6645" s="1">
        <f t="shared" si="619"/>
        <v>427.21769497049456</v>
      </c>
      <c r="K6645" s="47">
        <f t="shared" si="620"/>
        <v>7.9923988358089266</v>
      </c>
      <c r="L6645" s="48">
        <f>Solar!K6662/1000*Variables!$B$3</f>
        <v>0</v>
      </c>
      <c r="M6645">
        <f>IF(E6645=1, VLOOKUP(D6645, Sheet1!$A$2:$C$26, 2), Sheet1!$C$3)</f>
        <v>0.25796000000000002</v>
      </c>
      <c r="N6645" s="1">
        <f>'Electricity Rates'!$J$2</f>
        <v>0.24729999999999999</v>
      </c>
      <c r="O6645" s="145">
        <f>L6645-K6645</f>
        <v>-7.9923988358089266</v>
      </c>
      <c r="P6645">
        <f t="shared" si="621"/>
        <v>1.9765202320955475</v>
      </c>
      <c r="Q6645">
        <f>IF(O6645&gt;0, IF(Q6644+O6645*Variables!$B$5&lt;Variables!$B$4, Q6644+O6645*Variables!$B$5, Variables!$B$4), IF(Q6644&gt;-O6645, Q6644+O6645/Variables!$B$5, 0))</f>
        <v>0</v>
      </c>
      <c r="R6645">
        <f>IF(O6645&gt;0, 0, IF(Q6644&gt;-O6645, 0, -O6645 - Q6644*Variables!$B$5))</f>
        <v>7.2190386866684664</v>
      </c>
      <c r="S6645">
        <f t="shared" si="622"/>
        <v>1.8622232196129977</v>
      </c>
      <c r="T6645">
        <f t="shared" si="623"/>
        <v>0</v>
      </c>
    </row>
    <row r="6646" spans="1:20" x14ac:dyDescent="0.3">
      <c r="A6646" s="3">
        <f t="shared" si="618"/>
        <v>43377</v>
      </c>
      <c r="B6646">
        <v>10</v>
      </c>
      <c r="C6646">
        <v>4</v>
      </c>
      <c r="D6646">
        <v>21</v>
      </c>
      <c r="E6646">
        <v>1</v>
      </c>
      <c r="F6646" s="1">
        <f>VLOOKUP(A6646,Weather!$A$1:$E$366, 5)</f>
        <v>0.98181818181818159</v>
      </c>
      <c r="G6646" s="1">
        <f>VLOOKUP(D6646, Fall!$A$1:$E$25, 2)</f>
        <v>366.07142857142799</v>
      </c>
      <c r="H6646" s="1">
        <f>VLOOKUP(D6646, Fall!$A$1:$E$25, 3)</f>
        <v>305.62638808916603</v>
      </c>
      <c r="I6646" s="1">
        <f>VLOOKUP(D6646, Fall!$A$1:$E$25, 5)</f>
        <v>271.929824561403</v>
      </c>
      <c r="J6646" s="1">
        <f t="shared" si="619"/>
        <v>364.97242783538684</v>
      </c>
      <c r="K6646" s="47">
        <f t="shared" si="620"/>
        <v>6.8279128923612671</v>
      </c>
      <c r="L6646" s="48">
        <f>Solar!K6663/1000*Variables!$B$3</f>
        <v>0</v>
      </c>
      <c r="M6646">
        <f>IF(E6646=1, VLOOKUP(D6646, Sheet1!$A$2:$C$26, 2), Sheet1!$C$3)</f>
        <v>0.25796000000000002</v>
      </c>
      <c r="N6646" s="1">
        <f>'Electricity Rates'!$J$2</f>
        <v>0.24729999999999999</v>
      </c>
      <c r="O6646" s="145">
        <f>L6646-K6646</f>
        <v>-6.8279128923612671</v>
      </c>
      <c r="P6646">
        <f t="shared" si="621"/>
        <v>1.6885428582809412</v>
      </c>
      <c r="Q6646">
        <f>IF(O6646&gt;0, IF(Q6645+O6646*Variables!$B$5&lt;Variables!$B$4, Q6645+O6646*Variables!$B$5, Variables!$B$4), IF(Q6645&gt;-O6646, Q6645+O6646/Variables!$B$5, 0))</f>
        <v>0</v>
      </c>
      <c r="R6646">
        <f>IF(O6646&gt;0, 0, IF(Q6645&gt;-O6646, 0, -O6646 - Q6645*Variables!$B$5))</f>
        <v>6.8279128923612671</v>
      </c>
      <c r="S6646">
        <f t="shared" si="622"/>
        <v>1.7613284097135127</v>
      </c>
      <c r="T6646">
        <f t="shared" si="623"/>
        <v>0</v>
      </c>
    </row>
    <row r="6647" spans="1:20" x14ac:dyDescent="0.3">
      <c r="A6647" s="3">
        <f t="shared" si="618"/>
        <v>43377</v>
      </c>
      <c r="B6647">
        <v>10</v>
      </c>
      <c r="C6647">
        <v>4</v>
      </c>
      <c r="D6647">
        <v>22</v>
      </c>
      <c r="E6647">
        <v>1</v>
      </c>
      <c r="F6647" s="1">
        <f>VLOOKUP(A6647,Weather!$A$1:$E$366, 5)</f>
        <v>0.98181818181818159</v>
      </c>
      <c r="G6647" s="1">
        <f>VLOOKUP(D6647, Fall!$A$1:$E$25, 2)</f>
        <v>330.35714285714198</v>
      </c>
      <c r="H6647" s="1">
        <f>VLOOKUP(D6647, Fall!$A$1:$E$25, 3)</f>
        <v>272.33281237147202</v>
      </c>
      <c r="I6647" s="1">
        <f>VLOOKUP(D6647, Fall!$A$1:$E$25, 5)</f>
        <v>254.385964912281</v>
      </c>
      <c r="J6647" s="1">
        <f t="shared" si="619"/>
        <v>329.30215503012977</v>
      </c>
      <c r="K6647" s="47">
        <f t="shared" si="620"/>
        <v>6.1605925772197958</v>
      </c>
      <c r="L6647" s="48">
        <f>Solar!K6664/1000*Variables!$B$3</f>
        <v>0</v>
      </c>
      <c r="M6647">
        <f>IF(E6647=1, VLOOKUP(D6647, Sheet1!$A$2:$C$26, 2), Sheet1!$C$3)</f>
        <v>0.18637999999999999</v>
      </c>
      <c r="N6647" s="1">
        <f>'Electricity Rates'!$J$2</f>
        <v>0.24729999999999999</v>
      </c>
      <c r="O6647" s="145">
        <f>L6647-K6647</f>
        <v>-6.1605925772197958</v>
      </c>
      <c r="P6647">
        <f t="shared" si="621"/>
        <v>1.5235145443464555</v>
      </c>
      <c r="Q6647">
        <f>IF(O6647&gt;0, IF(Q6646+O6647*Variables!$B$5&lt;Variables!$B$4, Q6646+O6647*Variables!$B$5, Variables!$B$4), IF(Q6646&gt;-O6647, Q6646+O6647/Variables!$B$5, 0))</f>
        <v>0</v>
      </c>
      <c r="R6647">
        <f>IF(O6647&gt;0, 0, IF(Q6646&gt;-O6647, 0, -O6647 - Q6646*Variables!$B$5))</f>
        <v>6.1605925772197958</v>
      </c>
      <c r="S6647">
        <f t="shared" si="622"/>
        <v>1.1482112445422255</v>
      </c>
      <c r="T6647">
        <f t="shared" si="623"/>
        <v>0</v>
      </c>
    </row>
    <row r="6648" spans="1:20" x14ac:dyDescent="0.3">
      <c r="A6648" s="3">
        <f t="shared" si="618"/>
        <v>43377</v>
      </c>
      <c r="B6648">
        <v>10</v>
      </c>
      <c r="C6648">
        <v>4</v>
      </c>
      <c r="D6648">
        <v>23</v>
      </c>
      <c r="E6648">
        <v>1</v>
      </c>
      <c r="F6648" s="1">
        <f>VLOOKUP(A6648,Weather!$A$1:$E$366, 5)</f>
        <v>0.98181818181818159</v>
      </c>
      <c r="G6648" s="1">
        <f>VLOOKUP(D6648, Fall!$A$1:$E$25, 2)</f>
        <v>303.57142857142799</v>
      </c>
      <c r="H6648" s="1">
        <f>VLOOKUP(D6648, Fall!$A$1:$E$25, 3)</f>
        <v>252.67335691371099</v>
      </c>
      <c r="I6648" s="1">
        <f>VLOOKUP(D6648, Fall!$A$1:$E$25, 5)</f>
        <v>254.385964912281</v>
      </c>
      <c r="J6648" s="1">
        <f t="shared" si="619"/>
        <v>302.6460090867422</v>
      </c>
      <c r="K6648" s="47">
        <f t="shared" si="620"/>
        <v>5.6619087625903539</v>
      </c>
      <c r="L6648" s="48">
        <f>Solar!K6665/1000*Variables!$B$3</f>
        <v>0</v>
      </c>
      <c r="M6648">
        <f>IF(E6648=1, VLOOKUP(D6648, Sheet1!$A$2:$C$26, 2), Sheet1!$C$3)</f>
        <v>0.18637999999999999</v>
      </c>
      <c r="N6648" s="1">
        <f>'Electricity Rates'!$J$2</f>
        <v>0.24729999999999999</v>
      </c>
      <c r="O6648" s="145">
        <f>L6648-K6648</f>
        <v>-5.6619087625903539</v>
      </c>
      <c r="P6648">
        <f t="shared" si="621"/>
        <v>1.4001900369885945</v>
      </c>
      <c r="Q6648">
        <f>IF(O6648&gt;0, IF(Q6647+O6648*Variables!$B$5&lt;Variables!$B$4, Q6647+O6648*Variables!$B$5, Variables!$B$4), IF(Q6647&gt;-O6648, Q6647+O6648/Variables!$B$5, 0))</f>
        <v>0</v>
      </c>
      <c r="R6648">
        <f>IF(O6648&gt;0, 0, IF(Q6647&gt;-O6648, 0, -O6648 - Q6647*Variables!$B$5))</f>
        <v>5.6619087625903539</v>
      </c>
      <c r="S6648">
        <f t="shared" si="622"/>
        <v>1.0552665551715901</v>
      </c>
      <c r="T6648">
        <f t="shared" si="623"/>
        <v>0</v>
      </c>
    </row>
    <row r="6649" spans="1:20" x14ac:dyDescent="0.3">
      <c r="A6649" s="3">
        <f t="shared" si="618"/>
        <v>43377</v>
      </c>
      <c r="B6649">
        <v>10</v>
      </c>
      <c r="C6649">
        <v>4</v>
      </c>
      <c r="D6649">
        <v>24</v>
      </c>
      <c r="E6649">
        <v>1</v>
      </c>
      <c r="F6649" s="1">
        <f>VLOOKUP(A6649,Weather!$A$1:$E$366, 5)</f>
        <v>0.98181818181818159</v>
      </c>
      <c r="G6649" s="1">
        <f>VLOOKUP(D6649, Fall!$A$1:$E$25, 2)</f>
        <v>285.71428571428498</v>
      </c>
      <c r="H6649" s="1">
        <f>VLOOKUP(D6649, Fall!$A$1:$E$25, 3)</f>
        <v>237.47635107345499</v>
      </c>
      <c r="I6649" s="1">
        <f>VLOOKUP(D6649, Fall!$A$1:$E$25, 5)</f>
        <v>254.385964912281</v>
      </c>
      <c r="J6649" s="1">
        <f t="shared" si="619"/>
        <v>284.83723235717895</v>
      </c>
      <c r="K6649" s="47">
        <f t="shared" si="620"/>
        <v>5.3287417424125669</v>
      </c>
      <c r="L6649" s="48">
        <f>Solar!K6666/1000*Variables!$B$3</f>
        <v>0</v>
      </c>
      <c r="M6649">
        <f>IF(E6649=1, VLOOKUP(D6649, Sheet1!$A$2:$C$26, 2), Sheet1!$C$3)</f>
        <v>0.18637999999999999</v>
      </c>
      <c r="N6649" s="1">
        <f>'Electricity Rates'!$J$2</f>
        <v>0.24729999999999999</v>
      </c>
      <c r="O6649" s="145">
        <f>L6649-K6649</f>
        <v>-5.3287417424125669</v>
      </c>
      <c r="P6649">
        <f t="shared" si="621"/>
        <v>1.3177978328986277</v>
      </c>
      <c r="Q6649">
        <f>IF(O6649&gt;0, IF(Q6648+O6649*Variables!$B$5&lt;Variables!$B$4, Q6648+O6649*Variables!$B$5, Variables!$B$4), IF(Q6648&gt;-O6649, Q6648+O6649/Variables!$B$5, 0))</f>
        <v>0</v>
      </c>
      <c r="R6649">
        <f>IF(O6649&gt;0, 0, IF(Q6648&gt;-O6649, 0, -O6649 - Q6648*Variables!$B$5))</f>
        <v>5.3287417424125669</v>
      </c>
      <c r="S6649">
        <f t="shared" si="622"/>
        <v>0.99317088595085412</v>
      </c>
      <c r="T6649">
        <f t="shared" si="623"/>
        <v>0</v>
      </c>
    </row>
    <row r="6650" spans="1:20" x14ac:dyDescent="0.3">
      <c r="A6650" s="3">
        <f t="shared" si="618"/>
        <v>43378</v>
      </c>
      <c r="B6650">
        <v>10</v>
      </c>
      <c r="C6650">
        <v>5</v>
      </c>
      <c r="D6650">
        <v>1</v>
      </c>
      <c r="E6650">
        <v>1</v>
      </c>
      <c r="F6650" s="1">
        <f>VLOOKUP(A6650,Weather!$A$1:$E$366, 5)</f>
        <v>0.98181818181818159</v>
      </c>
      <c r="G6650" s="1">
        <f>VLOOKUP(D6650, Fall!$A$1:$E$25, 2)</f>
        <v>276.78571428571399</v>
      </c>
      <c r="H6650" s="1">
        <f>VLOOKUP(D6650, Fall!$A$1:$E$25, 3)</f>
        <v>258.40056395394299</v>
      </c>
      <c r="I6650" s="1">
        <f>VLOOKUP(D6650, Fall!$A$1:$E$25, 5)</f>
        <v>254.385964912281</v>
      </c>
      <c r="J6650" s="1">
        <f t="shared" si="619"/>
        <v>276.45143882513634</v>
      </c>
      <c r="K6650" s="47">
        <f t="shared" si="620"/>
        <v>5.1718601168341598</v>
      </c>
      <c r="L6650" s="48">
        <f>Solar!K6667/1000*Variables!$B$3</f>
        <v>0</v>
      </c>
      <c r="M6650">
        <f>IF(E6650=1, VLOOKUP(D6650, Sheet1!$A$2:$C$26, 2), Sheet1!$C$3)</f>
        <v>0.18637999999999999</v>
      </c>
      <c r="N6650" s="1">
        <f>'Electricity Rates'!$J$2</f>
        <v>0.24729999999999999</v>
      </c>
      <c r="O6650" s="145">
        <f>L6650-K6650</f>
        <v>-5.1718601168341598</v>
      </c>
      <c r="P6650">
        <f t="shared" si="621"/>
        <v>1.2790010068930877</v>
      </c>
      <c r="Q6650">
        <f>IF(O6650&gt;0, IF(Q6649+O6650*Variables!$B$5&lt;Variables!$B$4, Q6649+O6650*Variables!$B$5, Variables!$B$4), IF(Q6649&gt;-O6650, Q6649+O6650/Variables!$B$5, 0))</f>
        <v>0</v>
      </c>
      <c r="R6650">
        <f>IF(O6650&gt;0, 0, IF(Q6649&gt;-O6650, 0, -O6650 - Q6649*Variables!$B$5))</f>
        <v>5.1718601168341598</v>
      </c>
      <c r="S6650">
        <f t="shared" si="622"/>
        <v>0.96393128857555066</v>
      </c>
      <c r="T6650">
        <f t="shared" si="623"/>
        <v>0</v>
      </c>
    </row>
    <row r="6651" spans="1:20" x14ac:dyDescent="0.3">
      <c r="A6651" s="3">
        <f t="shared" si="618"/>
        <v>43378</v>
      </c>
      <c r="B6651">
        <v>10</v>
      </c>
      <c r="C6651">
        <v>5</v>
      </c>
      <c r="D6651">
        <v>2</v>
      </c>
      <c r="E6651">
        <v>1</v>
      </c>
      <c r="F6651" s="1">
        <f>VLOOKUP(A6651,Weather!$A$1:$E$366, 5)</f>
        <v>0.98181818181818159</v>
      </c>
      <c r="G6651" s="1">
        <f>VLOOKUP(D6651, Fall!$A$1:$E$25, 2)</f>
        <v>272.32142857142799</v>
      </c>
      <c r="H6651" s="1">
        <f>VLOOKUP(D6651, Fall!$A$1:$E$25, 3)</f>
        <v>244.53669616981199</v>
      </c>
      <c r="I6651" s="1">
        <f>VLOOKUP(D6651, Fall!$A$1:$E$25, 5)</f>
        <v>254.385964912281</v>
      </c>
      <c r="J6651" s="1">
        <f t="shared" si="619"/>
        <v>271.81625161867134</v>
      </c>
      <c r="K6651" s="47">
        <f t="shared" si="620"/>
        <v>5.0851449239270261</v>
      </c>
      <c r="L6651" s="48">
        <f>Solar!K6668/1000*Variables!$B$3</f>
        <v>0</v>
      </c>
      <c r="M6651">
        <f>IF(E6651=1, VLOOKUP(D6651, Sheet1!$A$2:$C$26, 2), Sheet1!$C$3)</f>
        <v>0.18637999999999999</v>
      </c>
      <c r="N6651" s="1">
        <f>'Electricity Rates'!$J$2</f>
        <v>0.24729999999999999</v>
      </c>
      <c r="O6651" s="145">
        <f>L6651-K6651</f>
        <v>-5.0851449239270261</v>
      </c>
      <c r="P6651">
        <f t="shared" si="621"/>
        <v>1.2575563396871534</v>
      </c>
      <c r="Q6651">
        <f>IF(O6651&gt;0, IF(Q6650+O6651*Variables!$B$5&lt;Variables!$B$4, Q6650+O6651*Variables!$B$5, Variables!$B$4), IF(Q6650&gt;-O6651, Q6650+O6651/Variables!$B$5, 0))</f>
        <v>0</v>
      </c>
      <c r="R6651">
        <f>IF(O6651&gt;0, 0, IF(Q6650&gt;-O6651, 0, -O6651 - Q6650*Variables!$B$5))</f>
        <v>5.0851449239270261</v>
      </c>
      <c r="S6651">
        <f t="shared" si="622"/>
        <v>0.94776931092151906</v>
      </c>
      <c r="T6651">
        <f t="shared" si="623"/>
        <v>0</v>
      </c>
    </row>
    <row r="6652" spans="1:20" x14ac:dyDescent="0.3">
      <c r="A6652" s="3">
        <f t="shared" si="618"/>
        <v>43378</v>
      </c>
      <c r="B6652">
        <v>10</v>
      </c>
      <c r="C6652">
        <v>5</v>
      </c>
      <c r="D6652">
        <v>3</v>
      </c>
      <c r="E6652">
        <v>1</v>
      </c>
      <c r="F6652" s="1">
        <f>VLOOKUP(A6652,Weather!$A$1:$E$366, 5)</f>
        <v>0.98181818181818159</v>
      </c>
      <c r="G6652" s="1">
        <f>VLOOKUP(D6652, Fall!$A$1:$E$25, 2)</f>
        <v>272.32142857142799</v>
      </c>
      <c r="H6652" s="1">
        <f>VLOOKUP(D6652, Fall!$A$1:$E$25, 3)</f>
        <v>252.565207174747</v>
      </c>
      <c r="I6652" s="1">
        <f>VLOOKUP(D6652, Fall!$A$1:$E$25, 5)</f>
        <v>254.385964912281</v>
      </c>
      <c r="J6652" s="1">
        <f t="shared" si="619"/>
        <v>271.96222454603378</v>
      </c>
      <c r="K6652" s="47">
        <f t="shared" si="620"/>
        <v>5.0878757889367066</v>
      </c>
      <c r="L6652" s="48">
        <f>Solar!K6669/1000*Variables!$B$3</f>
        <v>0</v>
      </c>
      <c r="M6652">
        <f>IF(E6652=1, VLOOKUP(D6652, Sheet1!$A$2:$C$26, 2), Sheet1!$C$3)</f>
        <v>0.18637999999999999</v>
      </c>
      <c r="N6652" s="1">
        <f>'Electricity Rates'!$J$2</f>
        <v>0.24729999999999999</v>
      </c>
      <c r="O6652" s="145">
        <f>L6652-K6652</f>
        <v>-5.0878757889367066</v>
      </c>
      <c r="P6652">
        <f t="shared" si="621"/>
        <v>1.2582316826040474</v>
      </c>
      <c r="Q6652">
        <f>IF(O6652&gt;0, IF(Q6651+O6652*Variables!$B$5&lt;Variables!$B$4, Q6651+O6652*Variables!$B$5, Variables!$B$4), IF(Q6651&gt;-O6652, Q6651+O6652/Variables!$B$5, 0))</f>
        <v>0</v>
      </c>
      <c r="R6652">
        <f>IF(O6652&gt;0, 0, IF(Q6651&gt;-O6652, 0, -O6652 - Q6651*Variables!$B$5))</f>
        <v>5.0878757889367066</v>
      </c>
      <c r="S6652">
        <f t="shared" si="622"/>
        <v>0.94827828954202331</v>
      </c>
      <c r="T6652">
        <f t="shared" si="623"/>
        <v>0</v>
      </c>
    </row>
    <row r="6653" spans="1:20" x14ac:dyDescent="0.3">
      <c r="A6653" s="3">
        <f t="shared" si="618"/>
        <v>43378</v>
      </c>
      <c r="B6653">
        <v>10</v>
      </c>
      <c r="C6653">
        <v>5</v>
      </c>
      <c r="D6653">
        <v>4</v>
      </c>
      <c r="E6653">
        <v>1</v>
      </c>
      <c r="F6653" s="1">
        <f>VLOOKUP(A6653,Weather!$A$1:$E$366, 5)</f>
        <v>0.98181818181818159</v>
      </c>
      <c r="G6653" s="1">
        <f>VLOOKUP(D6653, Fall!$A$1:$E$25, 2)</f>
        <v>272.32142857142799</v>
      </c>
      <c r="H6653" s="1">
        <f>VLOOKUP(D6653, Fall!$A$1:$E$25, 3)</f>
        <v>267.50020564283898</v>
      </c>
      <c r="I6653" s="1">
        <f>VLOOKUP(D6653, Fall!$A$1:$E$25, 5)</f>
        <v>254.385964912281</v>
      </c>
      <c r="J6653" s="1">
        <f t="shared" si="619"/>
        <v>272.23376997272635</v>
      </c>
      <c r="K6653" s="47">
        <f t="shared" si="620"/>
        <v>5.092955867261451</v>
      </c>
      <c r="L6653" s="48">
        <f>Solar!K6670/1000*Variables!$B$3</f>
        <v>0</v>
      </c>
      <c r="M6653">
        <f>IF(E6653=1, VLOOKUP(D6653, Sheet1!$A$2:$C$26, 2), Sheet1!$C$3)</f>
        <v>0.18637999999999999</v>
      </c>
      <c r="N6653" s="1">
        <f>'Electricity Rates'!$J$2</f>
        <v>0.24729999999999999</v>
      </c>
      <c r="O6653" s="145">
        <f>L6653-K6653</f>
        <v>-5.092955867261451</v>
      </c>
      <c r="P6653">
        <f t="shared" si="621"/>
        <v>1.2594879859737569</v>
      </c>
      <c r="Q6653">
        <f>IF(O6653&gt;0, IF(Q6652+O6653*Variables!$B$5&lt;Variables!$B$4, Q6652+O6653*Variables!$B$5, Variables!$B$4), IF(Q6652&gt;-O6653, Q6652+O6653/Variables!$B$5, 0))</f>
        <v>0</v>
      </c>
      <c r="R6653">
        <f>IF(O6653&gt;0, 0, IF(Q6652&gt;-O6653, 0, -O6653 - Q6652*Variables!$B$5))</f>
        <v>5.092955867261451</v>
      </c>
      <c r="S6653">
        <f t="shared" si="622"/>
        <v>0.94922511454018921</v>
      </c>
      <c r="T6653">
        <f t="shared" si="623"/>
        <v>0</v>
      </c>
    </row>
    <row r="6654" spans="1:20" x14ac:dyDescent="0.3">
      <c r="A6654" s="3">
        <f t="shared" si="618"/>
        <v>43378</v>
      </c>
      <c r="B6654">
        <v>10</v>
      </c>
      <c r="C6654">
        <v>5</v>
      </c>
      <c r="D6654">
        <v>5</v>
      </c>
      <c r="E6654">
        <v>1</v>
      </c>
      <c r="F6654" s="1">
        <f>VLOOKUP(A6654,Weather!$A$1:$E$366, 5)</f>
        <v>0.98181818181818159</v>
      </c>
      <c r="G6654" s="1">
        <f>VLOOKUP(D6654, Fall!$A$1:$E$25, 2)</f>
        <v>303.57142857142799</v>
      </c>
      <c r="H6654" s="1">
        <f>VLOOKUP(D6654, Fall!$A$1:$E$25, 3)</f>
        <v>277.41442782172697</v>
      </c>
      <c r="I6654" s="1">
        <f>VLOOKUP(D6654, Fall!$A$1:$E$25, 5)</f>
        <v>254.385964912281</v>
      </c>
      <c r="J6654" s="1">
        <f t="shared" si="619"/>
        <v>303.09584673961524</v>
      </c>
      <c r="K6654" s="47">
        <f t="shared" si="620"/>
        <v>5.6703243361385747</v>
      </c>
      <c r="L6654" s="48">
        <f>Solar!K6671/1000*Variables!$B$3</f>
        <v>0</v>
      </c>
      <c r="M6654">
        <f>IF(E6654=1, VLOOKUP(D6654, Sheet1!$A$2:$C$26, 2), Sheet1!$C$3)</f>
        <v>0.18637999999999999</v>
      </c>
      <c r="N6654" s="1">
        <f>'Electricity Rates'!$J$2</f>
        <v>0.24729999999999999</v>
      </c>
      <c r="O6654" s="145">
        <f>L6654-K6654</f>
        <v>-5.6703243361385747</v>
      </c>
      <c r="P6654">
        <f t="shared" si="621"/>
        <v>1.4022712083270694</v>
      </c>
      <c r="Q6654">
        <f>IF(O6654&gt;0, IF(Q6653+O6654*Variables!$B$5&lt;Variables!$B$4, Q6653+O6654*Variables!$B$5, Variables!$B$4), IF(Q6653&gt;-O6654, Q6653+O6654/Variables!$B$5, 0))</f>
        <v>0</v>
      </c>
      <c r="R6654">
        <f>IF(O6654&gt;0, 0, IF(Q6653&gt;-O6654, 0, -O6654 - Q6653*Variables!$B$5))</f>
        <v>5.6703243361385747</v>
      </c>
      <c r="S6654">
        <f t="shared" si="622"/>
        <v>1.0568350497695076</v>
      </c>
      <c r="T6654">
        <f t="shared" si="623"/>
        <v>0</v>
      </c>
    </row>
    <row r="6655" spans="1:20" x14ac:dyDescent="0.3">
      <c r="A6655" s="3">
        <f t="shared" si="618"/>
        <v>43378</v>
      </c>
      <c r="B6655">
        <v>10</v>
      </c>
      <c r="C6655">
        <v>5</v>
      </c>
      <c r="D6655">
        <v>6</v>
      </c>
      <c r="E6655">
        <v>1</v>
      </c>
      <c r="F6655" s="1">
        <f>VLOOKUP(A6655,Weather!$A$1:$E$366, 5)</f>
        <v>0.98181818181818159</v>
      </c>
      <c r="G6655" s="1">
        <f>VLOOKUP(D6655, Fall!$A$1:$E$25, 2)</f>
        <v>401.78571428571399</v>
      </c>
      <c r="H6655" s="1">
        <f>VLOOKUP(D6655, Fall!$A$1:$E$25, 3)</f>
        <v>309.98601628691301</v>
      </c>
      <c r="I6655" s="1">
        <f>VLOOKUP(D6655, Fall!$A$1:$E$25, 5)</f>
        <v>271.929824561403</v>
      </c>
      <c r="J6655" s="1">
        <f t="shared" si="619"/>
        <v>400.11662886755397</v>
      </c>
      <c r="K6655" s="47">
        <f t="shared" si="620"/>
        <v>7.4853914442136826</v>
      </c>
      <c r="L6655" s="48">
        <f>Solar!K6672/1000*Variables!$B$3</f>
        <v>0</v>
      </c>
      <c r="M6655">
        <f>IF(E6655=1, VLOOKUP(D6655, Sheet1!$A$2:$C$26, 2), Sheet1!$C$3)</f>
        <v>0.18637999999999999</v>
      </c>
      <c r="N6655" s="1">
        <f>'Electricity Rates'!$J$2</f>
        <v>0.24729999999999999</v>
      </c>
      <c r="O6655" s="145">
        <f>L6655-K6655</f>
        <v>-7.4853914442136826</v>
      </c>
      <c r="P6655">
        <f t="shared" si="621"/>
        <v>1.8511373041540438</v>
      </c>
      <c r="Q6655">
        <f>IF(O6655&gt;0, IF(Q6654+O6655*Variables!$B$5&lt;Variables!$B$4, Q6654+O6655*Variables!$B$5, Variables!$B$4), IF(Q6654&gt;-O6655, Q6654+O6655/Variables!$B$5, 0))</f>
        <v>0</v>
      </c>
      <c r="R6655">
        <f>IF(O6655&gt;0, 0, IF(Q6654&gt;-O6655, 0, -O6655 - Q6654*Variables!$B$5))</f>
        <v>7.4853914442136826</v>
      </c>
      <c r="S6655">
        <f t="shared" si="622"/>
        <v>1.3951272573725462</v>
      </c>
      <c r="T6655">
        <f t="shared" si="623"/>
        <v>0</v>
      </c>
    </row>
    <row r="6656" spans="1:20" x14ac:dyDescent="0.3">
      <c r="A6656" s="3">
        <f t="shared" si="618"/>
        <v>43378</v>
      </c>
      <c r="B6656">
        <v>10</v>
      </c>
      <c r="C6656">
        <v>5</v>
      </c>
      <c r="D6656">
        <v>7</v>
      </c>
      <c r="E6656">
        <v>1</v>
      </c>
      <c r="F6656" s="1">
        <f>VLOOKUP(A6656,Weather!$A$1:$E$366, 5)</f>
        <v>0.98181818181818159</v>
      </c>
      <c r="G6656" s="1">
        <f>VLOOKUP(D6656, Fall!$A$1:$E$25, 2)</f>
        <v>593.74999999999898</v>
      </c>
      <c r="H6656" s="1">
        <f>VLOOKUP(D6656, Fall!$A$1:$E$25, 3)</f>
        <v>390.39236653779699</v>
      </c>
      <c r="I6656" s="1">
        <f>VLOOKUP(D6656, Fall!$A$1:$E$25, 5)</f>
        <v>263.15789473684202</v>
      </c>
      <c r="J6656" s="1">
        <f t="shared" si="619"/>
        <v>590.05258848250435</v>
      </c>
      <c r="K6656" s="47">
        <f t="shared" si="620"/>
        <v>11.038717910734746</v>
      </c>
      <c r="L6656" s="48">
        <f>Solar!K6673/1000*Variables!$B$3</f>
        <v>1.4841</v>
      </c>
      <c r="M6656">
        <f>IF(E6656=1, VLOOKUP(D6656, Sheet1!$A$2:$C$26, 2), Sheet1!$C$3)</f>
        <v>0.18637999999999999</v>
      </c>
      <c r="N6656" s="1">
        <f>'Electricity Rates'!$J$2</f>
        <v>0.24729999999999999</v>
      </c>
      <c r="O6656" s="145">
        <f>L6656-K6656</f>
        <v>-9.5546179107347466</v>
      </c>
      <c r="P6656">
        <f t="shared" si="621"/>
        <v>2.7298749393247026</v>
      </c>
      <c r="Q6656">
        <f>IF(O6656&gt;0, IF(Q6655+O6656*Variables!$B$5&lt;Variables!$B$4, Q6655+O6656*Variables!$B$5, Variables!$B$4), IF(Q6655&gt;-O6656, Q6655+O6656/Variables!$B$5, 0))</f>
        <v>0</v>
      </c>
      <c r="R6656">
        <f>IF(O6656&gt;0, 0, IF(Q6655&gt;-O6656, 0, -O6656 - Q6655*Variables!$B$5))</f>
        <v>9.5546179107347466</v>
      </c>
      <c r="S6656">
        <f t="shared" si="622"/>
        <v>1.7807896862027419</v>
      </c>
      <c r="T6656">
        <f t="shared" si="623"/>
        <v>0</v>
      </c>
    </row>
    <row r="6657" spans="1:20" x14ac:dyDescent="0.3">
      <c r="A6657" s="3">
        <f t="shared" si="618"/>
        <v>43378</v>
      </c>
      <c r="B6657">
        <v>10</v>
      </c>
      <c r="C6657">
        <v>5</v>
      </c>
      <c r="D6657">
        <v>8</v>
      </c>
      <c r="E6657">
        <v>1</v>
      </c>
      <c r="F6657" s="1">
        <f>VLOOKUP(A6657,Weather!$A$1:$E$366, 5)</f>
        <v>0.98181818181818159</v>
      </c>
      <c r="G6657" s="1">
        <f>VLOOKUP(D6657, Fall!$A$1:$E$25, 2)</f>
        <v>866.07142857142799</v>
      </c>
      <c r="H6657" s="1">
        <f>VLOOKUP(D6657, Fall!$A$1:$E$25, 3)</f>
        <v>561.61059471909198</v>
      </c>
      <c r="I6657" s="1">
        <f>VLOOKUP(D6657, Fall!$A$1:$E$25, 5)</f>
        <v>271.929824561403</v>
      </c>
      <c r="J6657" s="1">
        <f t="shared" si="619"/>
        <v>860.53577704683994</v>
      </c>
      <c r="K6657" s="47">
        <f t="shared" si="620"/>
        <v>16.098923859219127</v>
      </c>
      <c r="L6657" s="48">
        <f>Solar!K6674/1000*Variables!$B$3</f>
        <v>9.6722999999999999</v>
      </c>
      <c r="M6657">
        <f>IF(E6657=1, VLOOKUP(D6657, Sheet1!$A$2:$C$26, 2), Sheet1!$C$3)</f>
        <v>0.18637999999999999</v>
      </c>
      <c r="N6657" s="1">
        <f>'Electricity Rates'!$J$2</f>
        <v>0.24729999999999999</v>
      </c>
      <c r="O6657" s="145">
        <f>L6657-K6657</f>
        <v>-6.4266238592191272</v>
      </c>
      <c r="P6657">
        <f t="shared" si="621"/>
        <v>3.9812638703848902</v>
      </c>
      <c r="Q6657">
        <f>IF(O6657&gt;0, IF(Q6656+O6657*Variables!$B$5&lt;Variables!$B$4, Q6656+O6657*Variables!$B$5, Variables!$B$4), IF(Q6656&gt;-O6657, Q6656+O6657/Variables!$B$5, 0))</f>
        <v>0</v>
      </c>
      <c r="R6657">
        <f>IF(O6657&gt;0, 0, IF(Q6656&gt;-O6657, 0, -O6657 - Q6656*Variables!$B$5))</f>
        <v>6.4266238592191272</v>
      </c>
      <c r="S6657">
        <f t="shared" si="622"/>
        <v>1.197794154881261</v>
      </c>
      <c r="T6657">
        <f t="shared" si="623"/>
        <v>0</v>
      </c>
    </row>
    <row r="6658" spans="1:20" x14ac:dyDescent="0.3">
      <c r="A6658" s="3">
        <f t="shared" si="618"/>
        <v>43378</v>
      </c>
      <c r="B6658">
        <v>10</v>
      </c>
      <c r="C6658">
        <v>5</v>
      </c>
      <c r="D6658">
        <v>9</v>
      </c>
      <c r="E6658">
        <v>1</v>
      </c>
      <c r="F6658" s="1">
        <f>VLOOKUP(A6658,Weather!$A$1:$E$366, 5)</f>
        <v>0.98181818181818159</v>
      </c>
      <c r="G6658" s="1">
        <f>VLOOKUP(D6658, Fall!$A$1:$E$25, 2)</f>
        <v>1080.3571428571399</v>
      </c>
      <c r="H6658" s="1">
        <f>VLOOKUP(D6658, Fall!$A$1:$E$25, 3)</f>
        <v>760.17932055605797</v>
      </c>
      <c r="I6658" s="1">
        <f>VLOOKUP(D6658, Fall!$A$1:$E$25, 5)</f>
        <v>311.40350877192998</v>
      </c>
      <c r="J6658" s="1">
        <f t="shared" si="619"/>
        <v>1074.5357279062112</v>
      </c>
      <c r="K6658" s="47">
        <f t="shared" si="620"/>
        <v>20.102440048382899</v>
      </c>
      <c r="L6658" s="48">
        <f>Solar!K6675/1000*Variables!$B$3</f>
        <v>19.883949999999999</v>
      </c>
      <c r="M6658">
        <f>IF(E6658=1, VLOOKUP(D6658, Sheet1!$A$2:$C$26, 2), Sheet1!$C$3)</f>
        <v>0.25796000000000002</v>
      </c>
      <c r="N6658" s="1">
        <f>'Electricity Rates'!$J$2</f>
        <v>0.24729999999999999</v>
      </c>
      <c r="O6658" s="145">
        <f>L6658-K6658</f>
        <v>-0.21849004838290043</v>
      </c>
      <c r="P6658">
        <f t="shared" si="621"/>
        <v>4.971333423965091</v>
      </c>
      <c r="Q6658">
        <f>IF(O6658&gt;0, IF(Q6657+O6658*Variables!$B$5&lt;Variables!$B$4, Q6657+O6658*Variables!$B$5, Variables!$B$4), IF(Q6657&gt;-O6658, Q6657+O6658/Variables!$B$5, 0))</f>
        <v>0</v>
      </c>
      <c r="R6658">
        <f>IF(O6658&gt;0, 0, IF(Q6657&gt;-O6658, 0, -O6658 - Q6657*Variables!$B$5))</f>
        <v>0.21849004838290043</v>
      </c>
      <c r="S6658">
        <f t="shared" si="622"/>
        <v>5.6361692880853E-2</v>
      </c>
      <c r="T6658">
        <f t="shared" si="623"/>
        <v>0</v>
      </c>
    </row>
    <row r="6659" spans="1:20" x14ac:dyDescent="0.3">
      <c r="A6659" s="3">
        <f t="shared" ref="A6659:A6722" si="624">DATE(2018, B6659, C6659)</f>
        <v>43378</v>
      </c>
      <c r="B6659">
        <v>10</v>
      </c>
      <c r="C6659">
        <v>5</v>
      </c>
      <c r="D6659">
        <v>10</v>
      </c>
      <c r="E6659">
        <v>1</v>
      </c>
      <c r="F6659" s="1">
        <f>VLOOKUP(A6659,Weather!$A$1:$E$366, 5)</f>
        <v>0.98181818181818159</v>
      </c>
      <c r="G6659" s="1">
        <f>VLOOKUP(D6659, Fall!$A$1:$E$25, 2)</f>
        <v>1205.3571428571399</v>
      </c>
      <c r="H6659" s="1">
        <f>VLOOKUP(D6659, Fall!$A$1:$E$25, 3)</f>
        <v>904.12930821748796</v>
      </c>
      <c r="I6659" s="1">
        <f>VLOOKUP(D6659, Fall!$A$1:$E$25, 5)</f>
        <v>359.64912280701702</v>
      </c>
      <c r="J6659" s="1">
        <f t="shared" ref="J6659:J6722" si="625">IF(E6659=0, I6659, H6659 + (G6659-H6659)*F6659)</f>
        <v>1199.880273136419</v>
      </c>
      <c r="K6659" s="47">
        <f t="shared" ref="K6659:K6722" si="626">J6659*1000/53453</f>
        <v>22.447388792704228</v>
      </c>
      <c r="L6659" s="48">
        <f>Solar!K6676/1000*Variables!$B$3</f>
        <v>27.994299999999999</v>
      </c>
      <c r="M6659">
        <f>IF(E6659=1, VLOOKUP(D6659, Sheet1!$A$2:$C$26, 2), Sheet1!$C$3)</f>
        <v>0.25796000000000002</v>
      </c>
      <c r="N6659" s="1">
        <f>'Electricity Rates'!$J$2</f>
        <v>0.24729999999999999</v>
      </c>
      <c r="O6659" s="145">
        <f>L6659-K6659</f>
        <v>5.5469112072957714</v>
      </c>
      <c r="P6659">
        <f t="shared" ref="P6659:P6722" si="627">N6659*K6659</f>
        <v>5.5512392484357553</v>
      </c>
      <c r="Q6659">
        <f>IF(O6659&gt;0, IF(Q6658+O6659*Variables!$B$5&lt;Variables!$B$4, Q6658+O6659*Variables!$B$5, Variables!$B$4), IF(Q6658&gt;-O6659, Q6658+O6659/Variables!$B$5, 0))</f>
        <v>5.214096534858025</v>
      </c>
      <c r="R6659">
        <f>IF(O6659&gt;0, 0, IF(Q6658&gt;-O6659, 0, -O6659 - Q6658*Variables!$B$5))</f>
        <v>0</v>
      </c>
      <c r="S6659">
        <f t="shared" ref="S6659:S6722" si="628">R6659*M6659</f>
        <v>0</v>
      </c>
      <c r="T6659">
        <f t="shared" ref="T6659:T6722" si="629">IF(AND(R6659&gt;0, M6659&gt;0.3), 1, 0)</f>
        <v>0</v>
      </c>
    </row>
    <row r="6660" spans="1:20" x14ac:dyDescent="0.3">
      <c r="A6660" s="3">
        <f t="shared" si="624"/>
        <v>43378</v>
      </c>
      <c r="B6660">
        <v>10</v>
      </c>
      <c r="C6660">
        <v>5</v>
      </c>
      <c r="D6660">
        <v>11</v>
      </c>
      <c r="E6660">
        <v>1</v>
      </c>
      <c r="F6660" s="1">
        <f>VLOOKUP(A6660,Weather!$A$1:$E$366, 5)</f>
        <v>0.98181818181818159</v>
      </c>
      <c r="G6660" s="1">
        <f>VLOOKUP(D6660, Fall!$A$1:$E$25, 2)</f>
        <v>1290.17857142857</v>
      </c>
      <c r="H6660" s="1">
        <f>VLOOKUP(D6660, Fall!$A$1:$E$25, 3)</f>
        <v>975.19947355433101</v>
      </c>
      <c r="I6660" s="1">
        <f>VLOOKUP(D6660, Fall!$A$1:$E$25, 5)</f>
        <v>377.19298245613999</v>
      </c>
      <c r="J6660" s="1">
        <f t="shared" si="625"/>
        <v>1284.4516787399473</v>
      </c>
      <c r="K6660" s="47">
        <f t="shared" si="626"/>
        <v>24.029552667576137</v>
      </c>
      <c r="L6660" s="48">
        <f>Solar!K6677/1000*Variables!$B$3</f>
        <v>33.502400000000002</v>
      </c>
      <c r="M6660">
        <f>IF(E6660=1, VLOOKUP(D6660, Sheet1!$A$2:$C$26, 2), Sheet1!$C$3)</f>
        <v>0.25796000000000002</v>
      </c>
      <c r="N6660" s="1">
        <f>'Electricity Rates'!$J$2</f>
        <v>0.24729999999999999</v>
      </c>
      <c r="O6660" s="145">
        <f>L6660-K6660</f>
        <v>9.4728473324238642</v>
      </c>
      <c r="P6660">
        <f t="shared" si="627"/>
        <v>5.9425083746915783</v>
      </c>
      <c r="Q6660">
        <f>IF(O6660&gt;0, IF(Q6659+O6660*Variables!$B$5&lt;Variables!$B$4, Q6659+O6660*Variables!$B$5, Variables!$B$4), IF(Q6659&gt;-O6660, Q6659+O6660/Variables!$B$5, 0))</f>
        <v>14.118573027336456</v>
      </c>
      <c r="R6660">
        <f>IF(O6660&gt;0, 0, IF(Q6659&gt;-O6660, 0, -O6660 - Q6659*Variables!$B$5))</f>
        <v>0</v>
      </c>
      <c r="S6660">
        <f t="shared" si="628"/>
        <v>0</v>
      </c>
      <c r="T6660">
        <f t="shared" si="629"/>
        <v>0</v>
      </c>
    </row>
    <row r="6661" spans="1:20" x14ac:dyDescent="0.3">
      <c r="A6661" s="3">
        <f t="shared" si="624"/>
        <v>43378</v>
      </c>
      <c r="B6661">
        <v>10</v>
      </c>
      <c r="C6661">
        <v>5</v>
      </c>
      <c r="D6661">
        <v>12</v>
      </c>
      <c r="E6661">
        <v>1</v>
      </c>
      <c r="F6661" s="1">
        <f>VLOOKUP(A6661,Weather!$A$1:$E$366, 5)</f>
        <v>0.98181818181818159</v>
      </c>
      <c r="G6661" s="1">
        <f>VLOOKUP(D6661, Fall!$A$1:$E$25, 2)</f>
        <v>1366.07142857142</v>
      </c>
      <c r="H6661" s="1">
        <f>VLOOKUP(D6661, Fall!$A$1:$E$25, 3)</f>
        <v>996.442378876367</v>
      </c>
      <c r="I6661" s="1">
        <f>VLOOKUP(D6661, Fall!$A$1:$E$25, 5)</f>
        <v>368.42105263157799</v>
      </c>
      <c r="J6661" s="1">
        <f t="shared" si="625"/>
        <v>1359.3509003951463</v>
      </c>
      <c r="K6661" s="47">
        <f t="shared" si="626"/>
        <v>25.430769094253762</v>
      </c>
      <c r="L6661" s="48">
        <f>Solar!K6678/1000*Variables!$B$3</f>
        <v>33.793750000000003</v>
      </c>
      <c r="M6661">
        <f>IF(E6661=1, VLOOKUP(D6661, Sheet1!$A$2:$C$26, 2), Sheet1!$C$3)</f>
        <v>0.25796000000000002</v>
      </c>
      <c r="N6661" s="1">
        <f>'Electricity Rates'!$J$2</f>
        <v>0.24729999999999999</v>
      </c>
      <c r="O6661" s="145">
        <f>L6661-K6661</f>
        <v>8.362980905746241</v>
      </c>
      <c r="P6661">
        <f t="shared" si="627"/>
        <v>6.2890291970089551</v>
      </c>
      <c r="Q6661">
        <f>IF(O6661&gt;0, IF(Q6660+O6661*Variables!$B$5&lt;Variables!$B$4, Q6660+O6661*Variables!$B$5, Variables!$B$4), IF(Q6660&gt;-O6661, Q6660+O6661/Variables!$B$5, 0))</f>
        <v>21.979775078737923</v>
      </c>
      <c r="R6661">
        <f>IF(O6661&gt;0, 0, IF(Q6660&gt;-O6661, 0, -O6661 - Q6660*Variables!$B$5))</f>
        <v>0</v>
      </c>
      <c r="S6661">
        <f t="shared" si="628"/>
        <v>0</v>
      </c>
      <c r="T6661">
        <f t="shared" si="629"/>
        <v>0</v>
      </c>
    </row>
    <row r="6662" spans="1:20" x14ac:dyDescent="0.3">
      <c r="A6662" s="3">
        <f t="shared" si="624"/>
        <v>43378</v>
      </c>
      <c r="B6662">
        <v>10</v>
      </c>
      <c r="C6662">
        <v>5</v>
      </c>
      <c r="D6662">
        <v>13</v>
      </c>
      <c r="E6662">
        <v>1</v>
      </c>
      <c r="F6662" s="1">
        <f>VLOOKUP(A6662,Weather!$A$1:$E$366, 5)</f>
        <v>0.98181818181818159</v>
      </c>
      <c r="G6662" s="1">
        <f>VLOOKUP(D6662, Fall!$A$1:$E$25, 2)</f>
        <v>1446.42857142857</v>
      </c>
      <c r="H6662" s="1">
        <f>VLOOKUP(D6662, Fall!$A$1:$E$25, 3)</f>
        <v>1031.4839187299399</v>
      </c>
      <c r="I6662" s="1">
        <f>VLOOKUP(D6662, Fall!$A$1:$E$25, 5)</f>
        <v>350.87719298245599</v>
      </c>
      <c r="J6662" s="1">
        <f t="shared" si="625"/>
        <v>1438.8841231976858</v>
      </c>
      <c r="K6662" s="47">
        <f t="shared" si="626"/>
        <v>26.918678525016102</v>
      </c>
      <c r="L6662" s="48">
        <f>Solar!K6679/1000*Variables!$B$3</f>
        <v>34.048899999999996</v>
      </c>
      <c r="M6662">
        <f>IF(E6662=1, VLOOKUP(D6662, Sheet1!$A$2:$C$26, 2), Sheet1!$C$3)</f>
        <v>0.55478000000000005</v>
      </c>
      <c r="N6662" s="1">
        <f>'Electricity Rates'!$J$2</f>
        <v>0.24729999999999999</v>
      </c>
      <c r="O6662" s="145">
        <f>L6662-K6662</f>
        <v>7.1302214749838946</v>
      </c>
      <c r="P6662">
        <f t="shared" si="627"/>
        <v>6.6569891992364818</v>
      </c>
      <c r="Q6662">
        <f>IF(O6662&gt;0, IF(Q6661+O6662*Variables!$B$5&lt;Variables!$B$4, Q6661+O6662*Variables!$B$5, Variables!$B$4), IF(Q6661&gt;-O6662, Q6661+O6662/Variables!$B$5, 0))</f>
        <v>28.682183265222783</v>
      </c>
      <c r="R6662">
        <f>IF(O6662&gt;0, 0, IF(Q6661&gt;-O6662, 0, -O6662 - Q6661*Variables!$B$5))</f>
        <v>0</v>
      </c>
      <c r="S6662">
        <f t="shared" si="628"/>
        <v>0</v>
      </c>
      <c r="T6662">
        <f t="shared" si="629"/>
        <v>0</v>
      </c>
    </row>
    <row r="6663" spans="1:20" x14ac:dyDescent="0.3">
      <c r="A6663" s="3">
        <f t="shared" si="624"/>
        <v>43378</v>
      </c>
      <c r="B6663">
        <v>10</v>
      </c>
      <c r="C6663">
        <v>5</v>
      </c>
      <c r="D6663">
        <v>14</v>
      </c>
      <c r="E6663">
        <v>1</v>
      </c>
      <c r="F6663" s="1">
        <f>VLOOKUP(A6663,Weather!$A$1:$E$366, 5)</f>
        <v>0.98181818181818159</v>
      </c>
      <c r="G6663" s="1">
        <f>VLOOKUP(D6663, Fall!$A$1:$E$25, 2)</f>
        <v>1482.1428571428501</v>
      </c>
      <c r="H6663" s="1">
        <f>VLOOKUP(D6663, Fall!$A$1:$E$25, 3)</f>
        <v>1052.56230978037</v>
      </c>
      <c r="I6663" s="1">
        <f>VLOOKUP(D6663, Fall!$A$1:$E$25, 5)</f>
        <v>342.105263157894</v>
      </c>
      <c r="J6663" s="1">
        <f t="shared" si="625"/>
        <v>1474.3323017362595</v>
      </c>
      <c r="K6663" s="47">
        <f t="shared" si="626"/>
        <v>27.581843895314755</v>
      </c>
      <c r="L6663" s="48">
        <f>Solar!K6680/1000*Variables!$B$3</f>
        <v>31.917750000000002</v>
      </c>
      <c r="M6663">
        <f>IF(E6663=1, VLOOKUP(D6663, Sheet1!$A$2:$C$26, 2), Sheet1!$C$3)</f>
        <v>0.55478000000000005</v>
      </c>
      <c r="N6663" s="1">
        <f>'Electricity Rates'!$J$2</f>
        <v>0.24729999999999999</v>
      </c>
      <c r="O6663" s="145">
        <f>L6663-K6663</f>
        <v>4.3359061046852467</v>
      </c>
      <c r="P6663">
        <f t="shared" si="627"/>
        <v>6.8209899953113391</v>
      </c>
      <c r="Q6663">
        <f>IF(O6663&gt;0, IF(Q6662+O6663*Variables!$B$5&lt;Variables!$B$4, Q6662+O6663*Variables!$B$5, Variables!$B$4), IF(Q6662&gt;-O6663, Q6662+O6663/Variables!$B$5, 0))</f>
        <v>32.757935003626912</v>
      </c>
      <c r="R6663">
        <f>IF(O6663&gt;0, 0, IF(Q6662&gt;-O6663, 0, -O6663 - Q6662*Variables!$B$5))</f>
        <v>0</v>
      </c>
      <c r="S6663">
        <f t="shared" si="628"/>
        <v>0</v>
      </c>
      <c r="T6663">
        <f t="shared" si="629"/>
        <v>0</v>
      </c>
    </row>
    <row r="6664" spans="1:20" x14ac:dyDescent="0.3">
      <c r="A6664" s="3">
        <f t="shared" si="624"/>
        <v>43378</v>
      </c>
      <c r="B6664">
        <v>10</v>
      </c>
      <c r="C6664">
        <v>5</v>
      </c>
      <c r="D6664">
        <v>15</v>
      </c>
      <c r="E6664">
        <v>1</v>
      </c>
      <c r="F6664" s="1">
        <f>VLOOKUP(A6664,Weather!$A$1:$E$366, 5)</f>
        <v>0.98181818181818159</v>
      </c>
      <c r="G6664" s="1">
        <f>VLOOKUP(D6664, Fall!$A$1:$E$25, 2)</f>
        <v>1437.5</v>
      </c>
      <c r="H6664" s="1">
        <f>VLOOKUP(D6664, Fall!$A$1:$E$25, 3)</f>
        <v>1060.00658057086</v>
      </c>
      <c r="I6664" s="1">
        <f>VLOOKUP(D6664, Fall!$A$1:$E$25, 5)</f>
        <v>328.94736842105198</v>
      </c>
      <c r="J6664" s="1">
        <f t="shared" si="625"/>
        <v>1430.6364832831064</v>
      </c>
      <c r="K6664" s="47">
        <f t="shared" si="626"/>
        <v>26.764381480611124</v>
      </c>
      <c r="L6664" s="48">
        <f>Solar!K6681/1000*Variables!$B$3</f>
        <v>20.03415</v>
      </c>
      <c r="M6664">
        <f>IF(E6664=1, VLOOKUP(D6664, Sheet1!$A$2:$C$26, 2), Sheet1!$C$3)</f>
        <v>0.55478000000000005</v>
      </c>
      <c r="N6664" s="1">
        <f>'Electricity Rates'!$J$2</f>
        <v>0.24729999999999999</v>
      </c>
      <c r="O6664" s="145">
        <f>L6664-K6664</f>
        <v>-6.7302314806111241</v>
      </c>
      <c r="P6664">
        <f t="shared" si="627"/>
        <v>6.6188315401551305</v>
      </c>
      <c r="Q6664">
        <f>IF(O6664&gt;0, IF(Q6663+O6664*Variables!$B$5&lt;Variables!$B$4, Q6663+O6664*Variables!$B$5, Variables!$B$4), IF(Q6663&gt;-O6664, Q6663+O6664/Variables!$B$5, 0))</f>
        <v>25.598114279572524</v>
      </c>
      <c r="R6664">
        <f>IF(O6664&gt;0, 0, IF(Q6663&gt;-O6664, 0, -O6664 - Q6663*Variables!$B$5))</f>
        <v>0</v>
      </c>
      <c r="S6664">
        <f t="shared" si="628"/>
        <v>0</v>
      </c>
      <c r="T6664">
        <f t="shared" si="629"/>
        <v>0</v>
      </c>
    </row>
    <row r="6665" spans="1:20" x14ac:dyDescent="0.3">
      <c r="A6665" s="3">
        <f t="shared" si="624"/>
        <v>43378</v>
      </c>
      <c r="B6665">
        <v>10</v>
      </c>
      <c r="C6665">
        <v>5</v>
      </c>
      <c r="D6665">
        <v>16</v>
      </c>
      <c r="E6665">
        <v>1</v>
      </c>
      <c r="F6665" s="1">
        <f>VLOOKUP(A6665,Weather!$A$1:$E$366, 5)</f>
        <v>0.98181818181818159</v>
      </c>
      <c r="G6665" s="1">
        <f>VLOOKUP(D6665, Fall!$A$1:$E$25, 2)</f>
        <v>1348.2142857142801</v>
      </c>
      <c r="H6665" s="1">
        <f>VLOOKUP(D6665, Fall!$A$1:$E$25, 3)</f>
        <v>1003.98947108661</v>
      </c>
      <c r="I6665" s="1">
        <f>VLOOKUP(D6665, Fall!$A$1:$E$25, 5)</f>
        <v>298.24561403508801</v>
      </c>
      <c r="J6665" s="1">
        <f t="shared" si="625"/>
        <v>1341.9556527210498</v>
      </c>
      <c r="K6665" s="47">
        <f t="shared" si="626"/>
        <v>25.105338385517179</v>
      </c>
      <c r="L6665" s="48">
        <f>Solar!K6682/1000*Variables!$B$3</f>
        <v>15.013399999999999</v>
      </c>
      <c r="M6665">
        <f>IF(E6665=1, VLOOKUP(D6665, Sheet1!$A$2:$C$26, 2), Sheet1!$C$3)</f>
        <v>0.55478000000000005</v>
      </c>
      <c r="N6665" s="1">
        <f>'Electricity Rates'!$J$2</f>
        <v>0.24729999999999999</v>
      </c>
      <c r="O6665" s="145">
        <f>L6665-K6665</f>
        <v>-10.09193838551718</v>
      </c>
      <c r="P6665">
        <f t="shared" si="627"/>
        <v>6.2085501827383984</v>
      </c>
      <c r="Q6665">
        <f>IF(O6665&gt;0, IF(Q6664+O6665*Variables!$B$5&lt;Variables!$B$4, Q6664+O6665*Variables!$B$5, Variables!$B$4), IF(Q6664&gt;-O6665, Q6664+O6665/Variables!$B$5, 0))</f>
        <v>14.862009614128715</v>
      </c>
      <c r="R6665">
        <f>IF(O6665&gt;0, 0, IF(Q6664&gt;-O6665, 0, -O6665 - Q6664*Variables!$B$5))</f>
        <v>0</v>
      </c>
      <c r="S6665">
        <f t="shared" si="628"/>
        <v>0</v>
      </c>
      <c r="T6665">
        <f t="shared" si="629"/>
        <v>0</v>
      </c>
    </row>
    <row r="6666" spans="1:20" x14ac:dyDescent="0.3">
      <c r="A6666" s="3">
        <f t="shared" si="624"/>
        <v>43378</v>
      </c>
      <c r="B6666">
        <v>10</v>
      </c>
      <c r="C6666">
        <v>5</v>
      </c>
      <c r="D6666">
        <v>17</v>
      </c>
      <c r="E6666">
        <v>1</v>
      </c>
      <c r="F6666" s="1">
        <f>VLOOKUP(A6666,Weather!$A$1:$E$366, 5)</f>
        <v>0.98181818181818159</v>
      </c>
      <c r="G6666" s="1">
        <f>VLOOKUP(D6666, Fall!$A$1:$E$25, 2)</f>
        <v>1080.3571428571399</v>
      </c>
      <c r="H6666" s="1">
        <f>VLOOKUP(D6666, Fall!$A$1:$E$25, 3)</f>
        <v>794.90091642515802</v>
      </c>
      <c r="I6666" s="1">
        <f>VLOOKUP(D6666, Fall!$A$1:$E$25, 5)</f>
        <v>263.15789473684202</v>
      </c>
      <c r="J6666" s="1">
        <f t="shared" si="625"/>
        <v>1075.1670296492857</v>
      </c>
      <c r="K6666" s="47">
        <f t="shared" si="626"/>
        <v>20.114250456462422</v>
      </c>
      <c r="L6666" s="48">
        <f>Solar!K6683/1000*Variables!$B$3</f>
        <v>5.5098000000000003</v>
      </c>
      <c r="M6666">
        <f>IF(E6666=1, VLOOKUP(D6666, Sheet1!$A$2:$C$26, 2), Sheet1!$C$3)</f>
        <v>0.55478000000000005</v>
      </c>
      <c r="N6666" s="1">
        <f>'Electricity Rates'!$J$2</f>
        <v>0.24729999999999999</v>
      </c>
      <c r="O6666" s="145">
        <f>L6666-K6666</f>
        <v>-14.604450456462422</v>
      </c>
      <c r="P6666">
        <f t="shared" si="627"/>
        <v>4.9742541378831566</v>
      </c>
      <c r="Q6666">
        <f>IF(O6666&gt;0, IF(Q6665+O6666*Variables!$B$5&lt;Variables!$B$4, Q6665+O6666*Variables!$B$5, Variables!$B$4), IF(Q6665&gt;-O6666, Q6665+O6666/Variables!$B$5, 0))</f>
        <v>-0.67463980763981901</v>
      </c>
      <c r="R6666">
        <f>IF(O6666&gt;0, 0, IF(Q6665&gt;-O6666, 0, -O6666 - Q6665*Variables!$B$5))</f>
        <v>0</v>
      </c>
      <c r="S6666">
        <f t="shared" si="628"/>
        <v>0</v>
      </c>
      <c r="T6666">
        <f t="shared" si="629"/>
        <v>0</v>
      </c>
    </row>
    <row r="6667" spans="1:20" x14ac:dyDescent="0.3">
      <c r="A6667" s="3">
        <f t="shared" si="624"/>
        <v>43378</v>
      </c>
      <c r="B6667">
        <v>10</v>
      </c>
      <c r="C6667">
        <v>5</v>
      </c>
      <c r="D6667">
        <v>18</v>
      </c>
      <c r="E6667">
        <v>1</v>
      </c>
      <c r="F6667" s="1">
        <f>VLOOKUP(A6667,Weather!$A$1:$E$366, 5)</f>
        <v>0.98181818181818159</v>
      </c>
      <c r="G6667" s="1">
        <f>VLOOKUP(D6667, Fall!$A$1:$E$25, 2)</f>
        <v>678.57142857142799</v>
      </c>
      <c r="H6667" s="1">
        <f>VLOOKUP(D6667, Fall!$A$1:$E$25, 3)</f>
        <v>583.61400485626905</v>
      </c>
      <c r="I6667" s="1">
        <f>VLOOKUP(D6667, Fall!$A$1:$E$25, 5)</f>
        <v>280.70175438596499</v>
      </c>
      <c r="J6667" s="1">
        <f t="shared" si="625"/>
        <v>676.84492995842504</v>
      </c>
      <c r="K6667" s="47">
        <f t="shared" si="626"/>
        <v>12.662431106924307</v>
      </c>
      <c r="L6667" s="48">
        <f>Solar!K6684/1000*Variables!$B$3</f>
        <v>1.1932</v>
      </c>
      <c r="M6667">
        <f>IF(E6667=1, VLOOKUP(D6667, Sheet1!$A$2:$C$26, 2), Sheet1!$C$3)</f>
        <v>0.55478000000000005</v>
      </c>
      <c r="N6667" s="1">
        <f>'Electricity Rates'!$J$2</f>
        <v>0.24729999999999999</v>
      </c>
      <c r="O6667" s="145">
        <f>L6667-K6667</f>
        <v>-11.469231106924308</v>
      </c>
      <c r="P6667">
        <f t="shared" si="627"/>
        <v>3.1314192127423812</v>
      </c>
      <c r="Q6667">
        <f>IF(O6667&gt;0, IF(Q6666+O6667*Variables!$B$5&lt;Variables!$B$4, Q6666+O6667*Variables!$B$5, Variables!$B$4), IF(Q6666&gt;-O6667, Q6666+O6667/Variables!$B$5, 0))</f>
        <v>0</v>
      </c>
      <c r="R6667">
        <f>IF(O6667&gt;0, 0, IF(Q6666&gt;-O6667, 0, -O6667 - Q6666*Variables!$B$5))</f>
        <v>12.103392526105738</v>
      </c>
      <c r="S6667">
        <f t="shared" si="628"/>
        <v>6.7147201056329422</v>
      </c>
      <c r="T6667">
        <f t="shared" si="629"/>
        <v>1</v>
      </c>
    </row>
    <row r="6668" spans="1:20" x14ac:dyDescent="0.3">
      <c r="A6668" s="3">
        <f t="shared" si="624"/>
        <v>43378</v>
      </c>
      <c r="B6668">
        <v>10</v>
      </c>
      <c r="C6668">
        <v>5</v>
      </c>
      <c r="D6668">
        <v>19</v>
      </c>
      <c r="E6668">
        <v>1</v>
      </c>
      <c r="F6668" s="1">
        <f>VLOOKUP(A6668,Weather!$A$1:$E$366, 5)</f>
        <v>0.98181818181818159</v>
      </c>
      <c r="G6668" s="1">
        <f>VLOOKUP(D6668, Fall!$A$1:$E$25, 2)</f>
        <v>517.85714285714198</v>
      </c>
      <c r="H6668" s="1">
        <f>VLOOKUP(D6668, Fall!$A$1:$E$25, 3)</f>
        <v>442.60593718179598</v>
      </c>
      <c r="I6668" s="1">
        <f>VLOOKUP(D6668, Fall!$A$1:$E$25, 5)</f>
        <v>289.47368421052602</v>
      </c>
      <c r="J6668" s="1">
        <f t="shared" si="625"/>
        <v>516.48893911759023</v>
      </c>
      <c r="K6668" s="47">
        <f t="shared" si="626"/>
        <v>9.6624874023458034</v>
      </c>
      <c r="L6668" s="48">
        <f>Solar!K6685/1000*Variables!$B$3</f>
        <v>0</v>
      </c>
      <c r="M6668">
        <f>IF(E6668=1, VLOOKUP(D6668, Sheet1!$A$2:$C$26, 2), Sheet1!$C$3)</f>
        <v>0.25796000000000002</v>
      </c>
      <c r="N6668" s="1">
        <f>'Electricity Rates'!$J$2</f>
        <v>0.24729999999999999</v>
      </c>
      <c r="O6668" s="145">
        <f>L6668-K6668</f>
        <v>-9.6624874023458034</v>
      </c>
      <c r="P6668">
        <f t="shared" si="627"/>
        <v>2.389533134600117</v>
      </c>
      <c r="Q6668">
        <f>IF(O6668&gt;0, IF(Q6667+O6668*Variables!$B$5&lt;Variables!$B$4, Q6667+O6668*Variables!$B$5, Variables!$B$4), IF(Q6667&gt;-O6668, Q6667+O6668/Variables!$B$5, 0))</f>
        <v>0</v>
      </c>
      <c r="R6668">
        <f>IF(O6668&gt;0, 0, IF(Q6667&gt;-O6668, 0, -O6668 - Q6667*Variables!$B$5))</f>
        <v>9.6624874023458034</v>
      </c>
      <c r="S6668">
        <f t="shared" si="628"/>
        <v>2.4925352503091238</v>
      </c>
      <c r="T6668">
        <f t="shared" si="629"/>
        <v>0</v>
      </c>
    </row>
    <row r="6669" spans="1:20" x14ac:dyDescent="0.3">
      <c r="A6669" s="3">
        <f t="shared" si="624"/>
        <v>43378</v>
      </c>
      <c r="B6669">
        <v>10</v>
      </c>
      <c r="C6669">
        <v>5</v>
      </c>
      <c r="D6669">
        <v>20</v>
      </c>
      <c r="E6669">
        <v>1</v>
      </c>
      <c r="F6669" s="1">
        <f>VLOOKUP(A6669,Weather!$A$1:$E$366, 5)</f>
        <v>0.98181818181818159</v>
      </c>
      <c r="G6669" s="1">
        <f>VLOOKUP(D6669, Fall!$A$1:$E$25, 2)</f>
        <v>428.57142857142799</v>
      </c>
      <c r="H6669" s="1">
        <f>VLOOKUP(D6669, Fall!$A$1:$E$25, 3)</f>
        <v>354.11608052009001</v>
      </c>
      <c r="I6669" s="1">
        <f>VLOOKUP(D6669, Fall!$A$1:$E$25, 5)</f>
        <v>263.15789473684202</v>
      </c>
      <c r="J6669" s="1">
        <f t="shared" si="625"/>
        <v>427.21769497049456</v>
      </c>
      <c r="K6669" s="47">
        <f t="shared" si="626"/>
        <v>7.9923988358089266</v>
      </c>
      <c r="L6669" s="48">
        <f>Solar!K6686/1000*Variables!$B$3</f>
        <v>0</v>
      </c>
      <c r="M6669">
        <f>IF(E6669=1, VLOOKUP(D6669, Sheet1!$A$2:$C$26, 2), Sheet1!$C$3)</f>
        <v>0.25796000000000002</v>
      </c>
      <c r="N6669" s="1">
        <f>'Electricity Rates'!$J$2</f>
        <v>0.24729999999999999</v>
      </c>
      <c r="O6669" s="145">
        <f>L6669-K6669</f>
        <v>-7.9923988358089266</v>
      </c>
      <c r="P6669">
        <f t="shared" si="627"/>
        <v>1.9765202320955475</v>
      </c>
      <c r="Q6669">
        <f>IF(O6669&gt;0, IF(Q6668+O6669*Variables!$B$5&lt;Variables!$B$4, Q6668+O6669*Variables!$B$5, Variables!$B$4), IF(Q6668&gt;-O6669, Q6668+O6669/Variables!$B$5, 0))</f>
        <v>0</v>
      </c>
      <c r="R6669">
        <f>IF(O6669&gt;0, 0, IF(Q6668&gt;-O6669, 0, -O6669 - Q6668*Variables!$B$5))</f>
        <v>7.9923988358089266</v>
      </c>
      <c r="S6669">
        <f t="shared" si="628"/>
        <v>2.061719203685271</v>
      </c>
      <c r="T6669">
        <f t="shared" si="629"/>
        <v>0</v>
      </c>
    </row>
    <row r="6670" spans="1:20" x14ac:dyDescent="0.3">
      <c r="A6670" s="3">
        <f t="shared" si="624"/>
        <v>43378</v>
      </c>
      <c r="B6670">
        <v>10</v>
      </c>
      <c r="C6670">
        <v>5</v>
      </c>
      <c r="D6670">
        <v>21</v>
      </c>
      <c r="E6670">
        <v>1</v>
      </c>
      <c r="F6670" s="1">
        <f>VLOOKUP(A6670,Weather!$A$1:$E$366, 5)</f>
        <v>0.98181818181818159</v>
      </c>
      <c r="G6670" s="1">
        <f>VLOOKUP(D6670, Fall!$A$1:$E$25, 2)</f>
        <v>366.07142857142799</v>
      </c>
      <c r="H6670" s="1">
        <f>VLOOKUP(D6670, Fall!$A$1:$E$25, 3)</f>
        <v>305.62638808916603</v>
      </c>
      <c r="I6670" s="1">
        <f>VLOOKUP(D6670, Fall!$A$1:$E$25, 5)</f>
        <v>271.929824561403</v>
      </c>
      <c r="J6670" s="1">
        <f t="shared" si="625"/>
        <v>364.97242783538684</v>
      </c>
      <c r="K6670" s="47">
        <f t="shared" si="626"/>
        <v>6.8279128923612671</v>
      </c>
      <c r="L6670" s="48">
        <f>Solar!K6687/1000*Variables!$B$3</f>
        <v>0</v>
      </c>
      <c r="M6670">
        <f>IF(E6670=1, VLOOKUP(D6670, Sheet1!$A$2:$C$26, 2), Sheet1!$C$3)</f>
        <v>0.25796000000000002</v>
      </c>
      <c r="N6670" s="1">
        <f>'Electricity Rates'!$J$2</f>
        <v>0.24729999999999999</v>
      </c>
      <c r="O6670" s="145">
        <f>L6670-K6670</f>
        <v>-6.8279128923612671</v>
      </c>
      <c r="P6670">
        <f t="shared" si="627"/>
        <v>1.6885428582809412</v>
      </c>
      <c r="Q6670">
        <f>IF(O6670&gt;0, IF(Q6669+O6670*Variables!$B$5&lt;Variables!$B$4, Q6669+O6670*Variables!$B$5, Variables!$B$4), IF(Q6669&gt;-O6670, Q6669+O6670/Variables!$B$5, 0))</f>
        <v>0</v>
      </c>
      <c r="R6670">
        <f>IF(O6670&gt;0, 0, IF(Q6669&gt;-O6670, 0, -O6670 - Q6669*Variables!$B$5))</f>
        <v>6.8279128923612671</v>
      </c>
      <c r="S6670">
        <f t="shared" si="628"/>
        <v>1.7613284097135127</v>
      </c>
      <c r="T6670">
        <f t="shared" si="629"/>
        <v>0</v>
      </c>
    </row>
    <row r="6671" spans="1:20" x14ac:dyDescent="0.3">
      <c r="A6671" s="3">
        <f t="shared" si="624"/>
        <v>43378</v>
      </c>
      <c r="B6671">
        <v>10</v>
      </c>
      <c r="C6671">
        <v>5</v>
      </c>
      <c r="D6671">
        <v>22</v>
      </c>
      <c r="E6671">
        <v>1</v>
      </c>
      <c r="F6671" s="1">
        <f>VLOOKUP(A6671,Weather!$A$1:$E$366, 5)</f>
        <v>0.98181818181818159</v>
      </c>
      <c r="G6671" s="1">
        <f>VLOOKUP(D6671, Fall!$A$1:$E$25, 2)</f>
        <v>330.35714285714198</v>
      </c>
      <c r="H6671" s="1">
        <f>VLOOKUP(D6671, Fall!$A$1:$E$25, 3)</f>
        <v>272.33281237147202</v>
      </c>
      <c r="I6671" s="1">
        <f>VLOOKUP(D6671, Fall!$A$1:$E$25, 5)</f>
        <v>254.385964912281</v>
      </c>
      <c r="J6671" s="1">
        <f t="shared" si="625"/>
        <v>329.30215503012977</v>
      </c>
      <c r="K6671" s="47">
        <f t="shared" si="626"/>
        <v>6.1605925772197958</v>
      </c>
      <c r="L6671" s="48">
        <f>Solar!K6688/1000*Variables!$B$3</f>
        <v>0</v>
      </c>
      <c r="M6671">
        <f>IF(E6671=1, VLOOKUP(D6671, Sheet1!$A$2:$C$26, 2), Sheet1!$C$3)</f>
        <v>0.18637999999999999</v>
      </c>
      <c r="N6671" s="1">
        <f>'Electricity Rates'!$J$2</f>
        <v>0.24729999999999999</v>
      </c>
      <c r="O6671" s="145">
        <f>L6671-K6671</f>
        <v>-6.1605925772197958</v>
      </c>
      <c r="P6671">
        <f t="shared" si="627"/>
        <v>1.5235145443464555</v>
      </c>
      <c r="Q6671">
        <f>IF(O6671&gt;0, IF(Q6670+O6671*Variables!$B$5&lt;Variables!$B$4, Q6670+O6671*Variables!$B$5, Variables!$B$4), IF(Q6670&gt;-O6671, Q6670+O6671/Variables!$B$5, 0))</f>
        <v>0</v>
      </c>
      <c r="R6671">
        <f>IF(O6671&gt;0, 0, IF(Q6670&gt;-O6671, 0, -O6671 - Q6670*Variables!$B$5))</f>
        <v>6.1605925772197958</v>
      </c>
      <c r="S6671">
        <f t="shared" si="628"/>
        <v>1.1482112445422255</v>
      </c>
      <c r="T6671">
        <f t="shared" si="629"/>
        <v>0</v>
      </c>
    </row>
    <row r="6672" spans="1:20" x14ac:dyDescent="0.3">
      <c r="A6672" s="3">
        <f t="shared" si="624"/>
        <v>43378</v>
      </c>
      <c r="B6672">
        <v>10</v>
      </c>
      <c r="C6672">
        <v>5</v>
      </c>
      <c r="D6672">
        <v>23</v>
      </c>
      <c r="E6672">
        <v>1</v>
      </c>
      <c r="F6672" s="1">
        <f>VLOOKUP(A6672,Weather!$A$1:$E$366, 5)</f>
        <v>0.98181818181818159</v>
      </c>
      <c r="G6672" s="1">
        <f>VLOOKUP(D6672, Fall!$A$1:$E$25, 2)</f>
        <v>303.57142857142799</v>
      </c>
      <c r="H6672" s="1">
        <f>VLOOKUP(D6672, Fall!$A$1:$E$25, 3)</f>
        <v>252.67335691371099</v>
      </c>
      <c r="I6672" s="1">
        <f>VLOOKUP(D6672, Fall!$A$1:$E$25, 5)</f>
        <v>254.385964912281</v>
      </c>
      <c r="J6672" s="1">
        <f t="shared" si="625"/>
        <v>302.6460090867422</v>
      </c>
      <c r="K6672" s="47">
        <f t="shared" si="626"/>
        <v>5.6619087625903539</v>
      </c>
      <c r="L6672" s="48">
        <f>Solar!K6689/1000*Variables!$B$3</f>
        <v>0</v>
      </c>
      <c r="M6672">
        <f>IF(E6672=1, VLOOKUP(D6672, Sheet1!$A$2:$C$26, 2), Sheet1!$C$3)</f>
        <v>0.18637999999999999</v>
      </c>
      <c r="N6672" s="1">
        <f>'Electricity Rates'!$J$2</f>
        <v>0.24729999999999999</v>
      </c>
      <c r="O6672" s="145">
        <f>L6672-K6672</f>
        <v>-5.6619087625903539</v>
      </c>
      <c r="P6672">
        <f t="shared" si="627"/>
        <v>1.4001900369885945</v>
      </c>
      <c r="Q6672">
        <f>IF(O6672&gt;0, IF(Q6671+O6672*Variables!$B$5&lt;Variables!$B$4, Q6671+O6672*Variables!$B$5, Variables!$B$4), IF(Q6671&gt;-O6672, Q6671+O6672/Variables!$B$5, 0))</f>
        <v>0</v>
      </c>
      <c r="R6672">
        <f>IF(O6672&gt;0, 0, IF(Q6671&gt;-O6672, 0, -O6672 - Q6671*Variables!$B$5))</f>
        <v>5.6619087625903539</v>
      </c>
      <c r="S6672">
        <f t="shared" si="628"/>
        <v>1.0552665551715901</v>
      </c>
      <c r="T6672">
        <f t="shared" si="629"/>
        <v>0</v>
      </c>
    </row>
    <row r="6673" spans="1:20" x14ac:dyDescent="0.3">
      <c r="A6673" s="3">
        <f t="shared" si="624"/>
        <v>43378</v>
      </c>
      <c r="B6673">
        <v>10</v>
      </c>
      <c r="C6673">
        <v>5</v>
      </c>
      <c r="D6673">
        <v>24</v>
      </c>
      <c r="E6673">
        <v>1</v>
      </c>
      <c r="F6673" s="1">
        <f>VLOOKUP(A6673,Weather!$A$1:$E$366, 5)</f>
        <v>0.98181818181818159</v>
      </c>
      <c r="G6673" s="1">
        <f>VLOOKUP(D6673, Fall!$A$1:$E$25, 2)</f>
        <v>285.71428571428498</v>
      </c>
      <c r="H6673" s="1">
        <f>VLOOKUP(D6673, Fall!$A$1:$E$25, 3)</f>
        <v>237.47635107345499</v>
      </c>
      <c r="I6673" s="1">
        <f>VLOOKUP(D6673, Fall!$A$1:$E$25, 5)</f>
        <v>254.385964912281</v>
      </c>
      <c r="J6673" s="1">
        <f t="shared" si="625"/>
        <v>284.83723235717895</v>
      </c>
      <c r="K6673" s="47">
        <f t="shared" si="626"/>
        <v>5.3287417424125669</v>
      </c>
      <c r="L6673" s="48">
        <f>Solar!K6690/1000*Variables!$B$3</f>
        <v>0</v>
      </c>
      <c r="M6673">
        <f>IF(E6673=1, VLOOKUP(D6673, Sheet1!$A$2:$C$26, 2), Sheet1!$C$3)</f>
        <v>0.18637999999999999</v>
      </c>
      <c r="N6673" s="1">
        <f>'Electricity Rates'!$J$2</f>
        <v>0.24729999999999999</v>
      </c>
      <c r="O6673" s="145">
        <f>L6673-K6673</f>
        <v>-5.3287417424125669</v>
      </c>
      <c r="P6673">
        <f t="shared" si="627"/>
        <v>1.3177978328986277</v>
      </c>
      <c r="Q6673">
        <f>IF(O6673&gt;0, IF(Q6672+O6673*Variables!$B$5&lt;Variables!$B$4, Q6672+O6673*Variables!$B$5, Variables!$B$4), IF(Q6672&gt;-O6673, Q6672+O6673/Variables!$B$5, 0))</f>
        <v>0</v>
      </c>
      <c r="R6673">
        <f>IF(O6673&gt;0, 0, IF(Q6672&gt;-O6673, 0, -O6673 - Q6672*Variables!$B$5))</f>
        <v>5.3287417424125669</v>
      </c>
      <c r="S6673">
        <f t="shared" si="628"/>
        <v>0.99317088595085412</v>
      </c>
      <c r="T6673">
        <f t="shared" si="629"/>
        <v>0</v>
      </c>
    </row>
    <row r="6674" spans="1:20" x14ac:dyDescent="0.3">
      <c r="A6674" s="3">
        <f t="shared" si="624"/>
        <v>43379</v>
      </c>
      <c r="B6674">
        <v>10</v>
      </c>
      <c r="C6674">
        <v>6</v>
      </c>
      <c r="D6674">
        <v>1</v>
      </c>
      <c r="E6674">
        <v>0</v>
      </c>
      <c r="F6674" s="1">
        <f>VLOOKUP(A6674,Weather!$A$1:$E$366, 5)</f>
        <v>0.98181818181818159</v>
      </c>
      <c r="G6674" s="1">
        <f>VLOOKUP(D6674, Fall!$A$1:$E$25, 2)</f>
        <v>276.78571428571399</v>
      </c>
      <c r="H6674" s="1">
        <f>VLOOKUP(D6674, Fall!$A$1:$E$25, 3)</f>
        <v>258.40056395394299</v>
      </c>
      <c r="I6674" s="1">
        <f>VLOOKUP(D6674, Fall!$A$1:$E$25, 5)</f>
        <v>254.385964912281</v>
      </c>
      <c r="J6674" s="1">
        <f t="shared" si="625"/>
        <v>254.385964912281</v>
      </c>
      <c r="K6674" s="47">
        <f t="shared" si="626"/>
        <v>4.7590587041378596</v>
      </c>
      <c r="L6674" s="48">
        <f>Solar!K6691/1000*Variables!$B$3</f>
        <v>0</v>
      </c>
      <c r="M6674">
        <f>IF(E6674=1, VLOOKUP(D6674, Sheet1!$A$2:$C$26, 2), Sheet1!$C$3)</f>
        <v>0.18637999999999999</v>
      </c>
      <c r="N6674" s="1">
        <f>'Electricity Rates'!$J$2</f>
        <v>0.24729999999999999</v>
      </c>
      <c r="O6674" s="145">
        <f>L6674-K6674</f>
        <v>-4.7590587041378596</v>
      </c>
      <c r="P6674">
        <f t="shared" si="627"/>
        <v>1.1769152175332926</v>
      </c>
      <c r="Q6674">
        <f>IF(O6674&gt;0, IF(Q6673+O6674*Variables!$B$5&lt;Variables!$B$4, Q6673+O6674*Variables!$B$5, Variables!$B$4), IF(Q6673&gt;-O6674, Q6673+O6674/Variables!$B$5, 0))</f>
        <v>0</v>
      </c>
      <c r="R6674">
        <f>IF(O6674&gt;0, 0, IF(Q6673&gt;-O6674, 0, -O6674 - Q6673*Variables!$B$5))</f>
        <v>4.7590587041378596</v>
      </c>
      <c r="S6674">
        <f t="shared" si="628"/>
        <v>0.88699336127721418</v>
      </c>
      <c r="T6674">
        <f t="shared" si="629"/>
        <v>0</v>
      </c>
    </row>
    <row r="6675" spans="1:20" x14ac:dyDescent="0.3">
      <c r="A6675" s="3">
        <f t="shared" si="624"/>
        <v>43379</v>
      </c>
      <c r="B6675">
        <v>10</v>
      </c>
      <c r="C6675">
        <v>6</v>
      </c>
      <c r="D6675">
        <v>2</v>
      </c>
      <c r="E6675">
        <v>0</v>
      </c>
      <c r="F6675" s="1">
        <f>VLOOKUP(A6675,Weather!$A$1:$E$366, 5)</f>
        <v>0.98181818181818159</v>
      </c>
      <c r="G6675" s="1">
        <f>VLOOKUP(D6675, Fall!$A$1:$E$25, 2)</f>
        <v>272.32142857142799</v>
      </c>
      <c r="H6675" s="1">
        <f>VLOOKUP(D6675, Fall!$A$1:$E$25, 3)</f>
        <v>244.53669616981199</v>
      </c>
      <c r="I6675" s="1">
        <f>VLOOKUP(D6675, Fall!$A$1:$E$25, 5)</f>
        <v>254.385964912281</v>
      </c>
      <c r="J6675" s="1">
        <f t="shared" si="625"/>
        <v>254.385964912281</v>
      </c>
      <c r="K6675" s="47">
        <f t="shared" si="626"/>
        <v>4.7590587041378596</v>
      </c>
      <c r="L6675" s="48">
        <f>Solar!K6692/1000*Variables!$B$3</f>
        <v>0</v>
      </c>
      <c r="M6675">
        <f>IF(E6675=1, VLOOKUP(D6675, Sheet1!$A$2:$C$26, 2), Sheet1!$C$3)</f>
        <v>0.18637999999999999</v>
      </c>
      <c r="N6675" s="1">
        <f>'Electricity Rates'!$J$2</f>
        <v>0.24729999999999999</v>
      </c>
      <c r="O6675" s="145">
        <f>L6675-K6675</f>
        <v>-4.7590587041378596</v>
      </c>
      <c r="P6675">
        <f t="shared" si="627"/>
        <v>1.1769152175332926</v>
      </c>
      <c r="Q6675">
        <f>IF(O6675&gt;0, IF(Q6674+O6675*Variables!$B$5&lt;Variables!$B$4, Q6674+O6675*Variables!$B$5, Variables!$B$4), IF(Q6674&gt;-O6675, Q6674+O6675/Variables!$B$5, 0))</f>
        <v>0</v>
      </c>
      <c r="R6675">
        <f>IF(O6675&gt;0, 0, IF(Q6674&gt;-O6675, 0, -O6675 - Q6674*Variables!$B$5))</f>
        <v>4.7590587041378596</v>
      </c>
      <c r="S6675">
        <f t="shared" si="628"/>
        <v>0.88699336127721418</v>
      </c>
      <c r="T6675">
        <f t="shared" si="629"/>
        <v>0</v>
      </c>
    </row>
    <row r="6676" spans="1:20" x14ac:dyDescent="0.3">
      <c r="A6676" s="3">
        <f t="shared" si="624"/>
        <v>43379</v>
      </c>
      <c r="B6676">
        <v>10</v>
      </c>
      <c r="C6676">
        <v>6</v>
      </c>
      <c r="D6676">
        <v>3</v>
      </c>
      <c r="E6676">
        <v>0</v>
      </c>
      <c r="F6676" s="1">
        <f>VLOOKUP(A6676,Weather!$A$1:$E$366, 5)</f>
        <v>0.98181818181818159</v>
      </c>
      <c r="G6676" s="1">
        <f>VLOOKUP(D6676, Fall!$A$1:$E$25, 2)</f>
        <v>272.32142857142799</v>
      </c>
      <c r="H6676" s="1">
        <f>VLOOKUP(D6676, Fall!$A$1:$E$25, 3)</f>
        <v>252.565207174747</v>
      </c>
      <c r="I6676" s="1">
        <f>VLOOKUP(D6676, Fall!$A$1:$E$25, 5)</f>
        <v>254.385964912281</v>
      </c>
      <c r="J6676" s="1">
        <f t="shared" si="625"/>
        <v>254.385964912281</v>
      </c>
      <c r="K6676" s="47">
        <f t="shared" si="626"/>
        <v>4.7590587041378596</v>
      </c>
      <c r="L6676" s="48">
        <f>Solar!K6693/1000*Variables!$B$3</f>
        <v>0</v>
      </c>
      <c r="M6676">
        <f>IF(E6676=1, VLOOKUP(D6676, Sheet1!$A$2:$C$26, 2), Sheet1!$C$3)</f>
        <v>0.18637999999999999</v>
      </c>
      <c r="N6676" s="1">
        <f>'Electricity Rates'!$J$2</f>
        <v>0.24729999999999999</v>
      </c>
      <c r="O6676" s="145">
        <f>L6676-K6676</f>
        <v>-4.7590587041378596</v>
      </c>
      <c r="P6676">
        <f t="shared" si="627"/>
        <v>1.1769152175332926</v>
      </c>
      <c r="Q6676">
        <f>IF(O6676&gt;0, IF(Q6675+O6676*Variables!$B$5&lt;Variables!$B$4, Q6675+O6676*Variables!$B$5, Variables!$B$4), IF(Q6675&gt;-O6676, Q6675+O6676/Variables!$B$5, 0))</f>
        <v>0</v>
      </c>
      <c r="R6676">
        <f>IF(O6676&gt;0, 0, IF(Q6675&gt;-O6676, 0, -O6676 - Q6675*Variables!$B$5))</f>
        <v>4.7590587041378596</v>
      </c>
      <c r="S6676">
        <f t="shared" si="628"/>
        <v>0.88699336127721418</v>
      </c>
      <c r="T6676">
        <f t="shared" si="629"/>
        <v>0</v>
      </c>
    </row>
    <row r="6677" spans="1:20" x14ac:dyDescent="0.3">
      <c r="A6677" s="3">
        <f t="shared" si="624"/>
        <v>43379</v>
      </c>
      <c r="B6677">
        <v>10</v>
      </c>
      <c r="C6677">
        <v>6</v>
      </c>
      <c r="D6677">
        <v>4</v>
      </c>
      <c r="E6677">
        <v>0</v>
      </c>
      <c r="F6677" s="1">
        <f>VLOOKUP(A6677,Weather!$A$1:$E$366, 5)</f>
        <v>0.98181818181818159</v>
      </c>
      <c r="G6677" s="1">
        <f>VLOOKUP(D6677, Fall!$A$1:$E$25, 2)</f>
        <v>272.32142857142799</v>
      </c>
      <c r="H6677" s="1">
        <f>VLOOKUP(D6677, Fall!$A$1:$E$25, 3)</f>
        <v>267.50020564283898</v>
      </c>
      <c r="I6677" s="1">
        <f>VLOOKUP(D6677, Fall!$A$1:$E$25, 5)</f>
        <v>254.385964912281</v>
      </c>
      <c r="J6677" s="1">
        <f t="shared" si="625"/>
        <v>254.385964912281</v>
      </c>
      <c r="K6677" s="47">
        <f t="shared" si="626"/>
        <v>4.7590587041378596</v>
      </c>
      <c r="L6677" s="48">
        <f>Solar!K6694/1000*Variables!$B$3</f>
        <v>0</v>
      </c>
      <c r="M6677">
        <f>IF(E6677=1, VLOOKUP(D6677, Sheet1!$A$2:$C$26, 2), Sheet1!$C$3)</f>
        <v>0.18637999999999999</v>
      </c>
      <c r="N6677" s="1">
        <f>'Electricity Rates'!$J$2</f>
        <v>0.24729999999999999</v>
      </c>
      <c r="O6677" s="145">
        <f>L6677-K6677</f>
        <v>-4.7590587041378596</v>
      </c>
      <c r="P6677">
        <f t="shared" si="627"/>
        <v>1.1769152175332926</v>
      </c>
      <c r="Q6677">
        <f>IF(O6677&gt;0, IF(Q6676+O6677*Variables!$B$5&lt;Variables!$B$4, Q6676+O6677*Variables!$B$5, Variables!$B$4), IF(Q6676&gt;-O6677, Q6676+O6677/Variables!$B$5, 0))</f>
        <v>0</v>
      </c>
      <c r="R6677">
        <f>IF(O6677&gt;0, 0, IF(Q6676&gt;-O6677, 0, -O6677 - Q6676*Variables!$B$5))</f>
        <v>4.7590587041378596</v>
      </c>
      <c r="S6677">
        <f t="shared" si="628"/>
        <v>0.88699336127721418</v>
      </c>
      <c r="T6677">
        <f t="shared" si="629"/>
        <v>0</v>
      </c>
    </row>
    <row r="6678" spans="1:20" x14ac:dyDescent="0.3">
      <c r="A6678" s="3">
        <f t="shared" si="624"/>
        <v>43379</v>
      </c>
      <c r="B6678">
        <v>10</v>
      </c>
      <c r="C6678">
        <v>6</v>
      </c>
      <c r="D6678">
        <v>5</v>
      </c>
      <c r="E6678">
        <v>0</v>
      </c>
      <c r="F6678" s="1">
        <f>VLOOKUP(A6678,Weather!$A$1:$E$366, 5)</f>
        <v>0.98181818181818159</v>
      </c>
      <c r="G6678" s="1">
        <f>VLOOKUP(D6678, Fall!$A$1:$E$25, 2)</f>
        <v>303.57142857142799</v>
      </c>
      <c r="H6678" s="1">
        <f>VLOOKUP(D6678, Fall!$A$1:$E$25, 3)</f>
        <v>277.41442782172697</v>
      </c>
      <c r="I6678" s="1">
        <f>VLOOKUP(D6678, Fall!$A$1:$E$25, 5)</f>
        <v>254.385964912281</v>
      </c>
      <c r="J6678" s="1">
        <f t="shared" si="625"/>
        <v>254.385964912281</v>
      </c>
      <c r="K6678" s="47">
        <f t="shared" si="626"/>
        <v>4.7590587041378596</v>
      </c>
      <c r="L6678" s="48">
        <f>Solar!K6695/1000*Variables!$B$3</f>
        <v>0</v>
      </c>
      <c r="M6678">
        <f>IF(E6678=1, VLOOKUP(D6678, Sheet1!$A$2:$C$26, 2), Sheet1!$C$3)</f>
        <v>0.18637999999999999</v>
      </c>
      <c r="N6678" s="1">
        <f>'Electricity Rates'!$J$2</f>
        <v>0.24729999999999999</v>
      </c>
      <c r="O6678" s="145">
        <f>L6678-K6678</f>
        <v>-4.7590587041378596</v>
      </c>
      <c r="P6678">
        <f t="shared" si="627"/>
        <v>1.1769152175332926</v>
      </c>
      <c r="Q6678">
        <f>IF(O6678&gt;0, IF(Q6677+O6678*Variables!$B$5&lt;Variables!$B$4, Q6677+O6678*Variables!$B$5, Variables!$B$4), IF(Q6677&gt;-O6678, Q6677+O6678/Variables!$B$5, 0))</f>
        <v>0</v>
      </c>
      <c r="R6678">
        <f>IF(O6678&gt;0, 0, IF(Q6677&gt;-O6678, 0, -O6678 - Q6677*Variables!$B$5))</f>
        <v>4.7590587041378596</v>
      </c>
      <c r="S6678">
        <f t="shared" si="628"/>
        <v>0.88699336127721418</v>
      </c>
      <c r="T6678">
        <f t="shared" si="629"/>
        <v>0</v>
      </c>
    </row>
    <row r="6679" spans="1:20" x14ac:dyDescent="0.3">
      <c r="A6679" s="3">
        <f t="shared" si="624"/>
        <v>43379</v>
      </c>
      <c r="B6679">
        <v>10</v>
      </c>
      <c r="C6679">
        <v>6</v>
      </c>
      <c r="D6679">
        <v>6</v>
      </c>
      <c r="E6679">
        <v>0</v>
      </c>
      <c r="F6679" s="1">
        <f>VLOOKUP(A6679,Weather!$A$1:$E$366, 5)</f>
        <v>0.98181818181818159</v>
      </c>
      <c r="G6679" s="1">
        <f>VLOOKUP(D6679, Fall!$A$1:$E$25, 2)</f>
        <v>401.78571428571399</v>
      </c>
      <c r="H6679" s="1">
        <f>VLOOKUP(D6679, Fall!$A$1:$E$25, 3)</f>
        <v>309.98601628691301</v>
      </c>
      <c r="I6679" s="1">
        <f>VLOOKUP(D6679, Fall!$A$1:$E$25, 5)</f>
        <v>271.929824561403</v>
      </c>
      <c r="J6679" s="1">
        <f t="shared" si="625"/>
        <v>271.929824561403</v>
      </c>
      <c r="K6679" s="47">
        <f t="shared" si="626"/>
        <v>5.0872696492507998</v>
      </c>
      <c r="L6679" s="48">
        <f>Solar!K6696/1000*Variables!$B$3</f>
        <v>0</v>
      </c>
      <c r="M6679">
        <f>IF(E6679=1, VLOOKUP(D6679, Sheet1!$A$2:$C$26, 2), Sheet1!$C$3)</f>
        <v>0.18637999999999999</v>
      </c>
      <c r="N6679" s="1">
        <f>'Electricity Rates'!$J$2</f>
        <v>0.24729999999999999</v>
      </c>
      <c r="O6679" s="145">
        <f>L6679-K6679</f>
        <v>-5.0872696492507998</v>
      </c>
      <c r="P6679">
        <f t="shared" si="627"/>
        <v>1.2580817842597227</v>
      </c>
      <c r="Q6679">
        <f>IF(O6679&gt;0, IF(Q6678+O6679*Variables!$B$5&lt;Variables!$B$4, Q6678+O6679*Variables!$B$5, Variables!$B$4), IF(Q6678&gt;-O6679, Q6678+O6679/Variables!$B$5, 0))</f>
        <v>0</v>
      </c>
      <c r="R6679">
        <f>IF(O6679&gt;0, 0, IF(Q6678&gt;-O6679, 0, -O6679 - Q6678*Variables!$B$5))</f>
        <v>5.0872696492507998</v>
      </c>
      <c r="S6679">
        <f t="shared" si="628"/>
        <v>0.94816531722736397</v>
      </c>
      <c r="T6679">
        <f t="shared" si="629"/>
        <v>0</v>
      </c>
    </row>
    <row r="6680" spans="1:20" x14ac:dyDescent="0.3">
      <c r="A6680" s="3">
        <f t="shared" si="624"/>
        <v>43379</v>
      </c>
      <c r="B6680">
        <v>10</v>
      </c>
      <c r="C6680">
        <v>6</v>
      </c>
      <c r="D6680">
        <v>7</v>
      </c>
      <c r="E6680">
        <v>0</v>
      </c>
      <c r="F6680" s="1">
        <f>VLOOKUP(A6680,Weather!$A$1:$E$366, 5)</f>
        <v>0.98181818181818159</v>
      </c>
      <c r="G6680" s="1">
        <f>VLOOKUP(D6680, Fall!$A$1:$E$25, 2)</f>
        <v>593.74999999999898</v>
      </c>
      <c r="H6680" s="1">
        <f>VLOOKUP(D6680, Fall!$A$1:$E$25, 3)</f>
        <v>390.39236653779699</v>
      </c>
      <c r="I6680" s="1">
        <f>VLOOKUP(D6680, Fall!$A$1:$E$25, 5)</f>
        <v>263.15789473684202</v>
      </c>
      <c r="J6680" s="1">
        <f t="shared" si="625"/>
        <v>263.15789473684202</v>
      </c>
      <c r="K6680" s="47">
        <f t="shared" si="626"/>
        <v>4.9231641766943302</v>
      </c>
      <c r="L6680" s="48">
        <f>Solar!K6697/1000*Variables!$B$3</f>
        <v>0.56079999999999997</v>
      </c>
      <c r="M6680">
        <f>IF(E6680=1, VLOOKUP(D6680, Sheet1!$A$2:$C$26, 2), Sheet1!$C$3)</f>
        <v>0.18637999999999999</v>
      </c>
      <c r="N6680" s="1">
        <f>'Electricity Rates'!$J$2</f>
        <v>0.24729999999999999</v>
      </c>
      <c r="O6680" s="145">
        <f>L6680-K6680</f>
        <v>-4.3623641766943297</v>
      </c>
      <c r="P6680">
        <f t="shared" si="627"/>
        <v>1.2174985008965078</v>
      </c>
      <c r="Q6680">
        <f>IF(O6680&gt;0, IF(Q6679+O6680*Variables!$B$5&lt;Variables!$B$4, Q6679+O6680*Variables!$B$5, Variables!$B$4), IF(Q6679&gt;-O6680, Q6679+O6680/Variables!$B$5, 0))</f>
        <v>0</v>
      </c>
      <c r="R6680">
        <f>IF(O6680&gt;0, 0, IF(Q6679&gt;-O6680, 0, -O6680 - Q6679*Variables!$B$5))</f>
        <v>4.3623641766943297</v>
      </c>
      <c r="S6680">
        <f t="shared" si="628"/>
        <v>0.81305743525228913</v>
      </c>
      <c r="T6680">
        <f t="shared" si="629"/>
        <v>0</v>
      </c>
    </row>
    <row r="6681" spans="1:20" x14ac:dyDescent="0.3">
      <c r="A6681" s="3">
        <f t="shared" si="624"/>
        <v>43379</v>
      </c>
      <c r="B6681">
        <v>10</v>
      </c>
      <c r="C6681">
        <v>6</v>
      </c>
      <c r="D6681">
        <v>8</v>
      </c>
      <c r="E6681">
        <v>0</v>
      </c>
      <c r="F6681" s="1">
        <f>VLOOKUP(A6681,Weather!$A$1:$E$366, 5)</f>
        <v>0.98181818181818159</v>
      </c>
      <c r="G6681" s="1">
        <f>VLOOKUP(D6681, Fall!$A$1:$E$25, 2)</f>
        <v>866.07142857142799</v>
      </c>
      <c r="H6681" s="1">
        <f>VLOOKUP(D6681, Fall!$A$1:$E$25, 3)</f>
        <v>561.61059471909198</v>
      </c>
      <c r="I6681" s="1">
        <f>VLOOKUP(D6681, Fall!$A$1:$E$25, 5)</f>
        <v>271.929824561403</v>
      </c>
      <c r="J6681" s="1">
        <f t="shared" si="625"/>
        <v>271.929824561403</v>
      </c>
      <c r="K6681" s="47">
        <f t="shared" si="626"/>
        <v>5.0872696492507998</v>
      </c>
      <c r="L6681" s="48">
        <f>Solar!K6698/1000*Variables!$B$3</f>
        <v>2.3380500000000004</v>
      </c>
      <c r="M6681">
        <f>IF(E6681=1, VLOOKUP(D6681, Sheet1!$A$2:$C$26, 2), Sheet1!$C$3)</f>
        <v>0.18637999999999999</v>
      </c>
      <c r="N6681" s="1">
        <f>'Electricity Rates'!$J$2</f>
        <v>0.24729999999999999</v>
      </c>
      <c r="O6681" s="145">
        <f>L6681-K6681</f>
        <v>-2.7492196492507994</v>
      </c>
      <c r="P6681">
        <f t="shared" si="627"/>
        <v>1.2580817842597227</v>
      </c>
      <c r="Q6681">
        <f>IF(O6681&gt;0, IF(Q6680+O6681*Variables!$B$5&lt;Variables!$B$4, Q6680+O6681*Variables!$B$5, Variables!$B$4), IF(Q6680&gt;-O6681, Q6680+O6681/Variables!$B$5, 0))</f>
        <v>0</v>
      </c>
      <c r="R6681">
        <f>IF(O6681&gt;0, 0, IF(Q6680&gt;-O6681, 0, -O6681 - Q6680*Variables!$B$5))</f>
        <v>2.7492196492507994</v>
      </c>
      <c r="S6681">
        <f t="shared" si="628"/>
        <v>0.51239955822736394</v>
      </c>
      <c r="T6681">
        <f t="shared" si="629"/>
        <v>0</v>
      </c>
    </row>
    <row r="6682" spans="1:20" x14ac:dyDescent="0.3">
      <c r="A6682" s="3">
        <f t="shared" si="624"/>
        <v>43379</v>
      </c>
      <c r="B6682">
        <v>10</v>
      </c>
      <c r="C6682">
        <v>6</v>
      </c>
      <c r="D6682">
        <v>9</v>
      </c>
      <c r="E6682">
        <v>0</v>
      </c>
      <c r="F6682" s="1">
        <f>VLOOKUP(A6682,Weather!$A$1:$E$366, 5)</f>
        <v>0.98181818181818159</v>
      </c>
      <c r="G6682" s="1">
        <f>VLOOKUP(D6682, Fall!$A$1:$E$25, 2)</f>
        <v>1080.3571428571399</v>
      </c>
      <c r="H6682" s="1">
        <f>VLOOKUP(D6682, Fall!$A$1:$E$25, 3)</f>
        <v>760.17932055605797</v>
      </c>
      <c r="I6682" s="1">
        <f>VLOOKUP(D6682, Fall!$A$1:$E$25, 5)</f>
        <v>311.40350877192998</v>
      </c>
      <c r="J6682" s="1">
        <f t="shared" si="625"/>
        <v>311.40350877192998</v>
      </c>
      <c r="K6682" s="47">
        <f t="shared" si="626"/>
        <v>5.8257442757549622</v>
      </c>
      <c r="L6682" s="48">
        <f>Solar!K6699/1000*Variables!$B$3</f>
        <v>5.4098999999999995</v>
      </c>
      <c r="M6682">
        <f>IF(E6682=1, VLOOKUP(D6682, Sheet1!$A$2:$C$26, 2), Sheet1!$C$3)</f>
        <v>0.18637999999999999</v>
      </c>
      <c r="N6682" s="1">
        <f>'Electricity Rates'!$J$2</f>
        <v>0.24729999999999999</v>
      </c>
      <c r="O6682" s="145">
        <f>L6682-K6682</f>
        <v>-0.41584427575496274</v>
      </c>
      <c r="P6682">
        <f t="shared" si="627"/>
        <v>1.4407065593942021</v>
      </c>
      <c r="Q6682">
        <f>IF(O6682&gt;0, IF(Q6681+O6682*Variables!$B$5&lt;Variables!$B$4, Q6681+O6682*Variables!$B$5, Variables!$B$4), IF(Q6681&gt;-O6682, Q6681+O6682/Variables!$B$5, 0))</f>
        <v>0</v>
      </c>
      <c r="R6682">
        <f>IF(O6682&gt;0, 0, IF(Q6681&gt;-O6682, 0, -O6682 - Q6681*Variables!$B$5))</f>
        <v>0.41584427575496274</v>
      </c>
      <c r="S6682">
        <f t="shared" si="628"/>
        <v>7.7505056115209955E-2</v>
      </c>
      <c r="T6682">
        <f t="shared" si="629"/>
        <v>0</v>
      </c>
    </row>
    <row r="6683" spans="1:20" x14ac:dyDescent="0.3">
      <c r="A6683" s="3">
        <f t="shared" si="624"/>
        <v>43379</v>
      </c>
      <c r="B6683">
        <v>10</v>
      </c>
      <c r="C6683">
        <v>6</v>
      </c>
      <c r="D6683">
        <v>10</v>
      </c>
      <c r="E6683">
        <v>0</v>
      </c>
      <c r="F6683" s="1">
        <f>VLOOKUP(A6683,Weather!$A$1:$E$366, 5)</f>
        <v>0.98181818181818159</v>
      </c>
      <c r="G6683" s="1">
        <f>VLOOKUP(D6683, Fall!$A$1:$E$25, 2)</f>
        <v>1205.3571428571399</v>
      </c>
      <c r="H6683" s="1">
        <f>VLOOKUP(D6683, Fall!$A$1:$E$25, 3)</f>
        <v>904.12930821748796</v>
      </c>
      <c r="I6683" s="1">
        <f>VLOOKUP(D6683, Fall!$A$1:$E$25, 5)</f>
        <v>359.64912280701702</v>
      </c>
      <c r="J6683" s="1">
        <f t="shared" si="625"/>
        <v>359.64912280701702</v>
      </c>
      <c r="K6683" s="47">
        <f t="shared" si="626"/>
        <v>6.7283243748155765</v>
      </c>
      <c r="L6683" s="48">
        <f>Solar!K6700/1000*Variables!$B$3</f>
        <v>11.284549999999999</v>
      </c>
      <c r="M6683">
        <f>IF(E6683=1, VLOOKUP(D6683, Sheet1!$A$2:$C$26, 2), Sheet1!$C$3)</f>
        <v>0.18637999999999999</v>
      </c>
      <c r="N6683" s="1">
        <f>'Electricity Rates'!$J$2</f>
        <v>0.24729999999999999</v>
      </c>
      <c r="O6683" s="145">
        <f>L6683-K6683</f>
        <v>4.5562256251844229</v>
      </c>
      <c r="P6683">
        <f t="shared" si="627"/>
        <v>1.663914617891892</v>
      </c>
      <c r="Q6683">
        <f>IF(O6683&gt;0, IF(Q6682+O6683*Variables!$B$5&lt;Variables!$B$4, Q6682+O6683*Variables!$B$5, Variables!$B$4), IF(Q6682&gt;-O6683, Q6682+O6683/Variables!$B$5, 0))</f>
        <v>4.2828520876733576</v>
      </c>
      <c r="R6683">
        <f>IF(O6683&gt;0, 0, IF(Q6682&gt;-O6683, 0, -O6683 - Q6682*Variables!$B$5))</f>
        <v>0</v>
      </c>
      <c r="S6683">
        <f t="shared" si="628"/>
        <v>0</v>
      </c>
      <c r="T6683">
        <f t="shared" si="629"/>
        <v>0</v>
      </c>
    </row>
    <row r="6684" spans="1:20" x14ac:dyDescent="0.3">
      <c r="A6684" s="3">
        <f t="shared" si="624"/>
        <v>43379</v>
      </c>
      <c r="B6684">
        <v>10</v>
      </c>
      <c r="C6684">
        <v>6</v>
      </c>
      <c r="D6684">
        <v>11</v>
      </c>
      <c r="E6684">
        <v>0</v>
      </c>
      <c r="F6684" s="1">
        <f>VLOOKUP(A6684,Weather!$A$1:$E$366, 5)</f>
        <v>0.98181818181818159</v>
      </c>
      <c r="G6684" s="1">
        <f>VLOOKUP(D6684, Fall!$A$1:$E$25, 2)</f>
        <v>1290.17857142857</v>
      </c>
      <c r="H6684" s="1">
        <f>VLOOKUP(D6684, Fall!$A$1:$E$25, 3)</f>
        <v>975.19947355433101</v>
      </c>
      <c r="I6684" s="1">
        <f>VLOOKUP(D6684, Fall!$A$1:$E$25, 5)</f>
        <v>377.19298245613999</v>
      </c>
      <c r="J6684" s="1">
        <f t="shared" si="625"/>
        <v>377.19298245613999</v>
      </c>
      <c r="K6684" s="47">
        <f t="shared" si="626"/>
        <v>7.0565353199285354</v>
      </c>
      <c r="L6684" s="48">
        <f>Solar!K6701/1000*Variables!$B$3</f>
        <v>14.619200000000001</v>
      </c>
      <c r="M6684">
        <f>IF(E6684=1, VLOOKUP(D6684, Sheet1!$A$2:$C$26, 2), Sheet1!$C$3)</f>
        <v>0.18637999999999999</v>
      </c>
      <c r="N6684" s="1">
        <f>'Electricity Rates'!$J$2</f>
        <v>0.24729999999999999</v>
      </c>
      <c r="O6684" s="145">
        <f>L6684-K6684</f>
        <v>7.5626646800714656</v>
      </c>
      <c r="P6684">
        <f t="shared" si="627"/>
        <v>1.7450811846183267</v>
      </c>
      <c r="Q6684">
        <f>IF(O6684&gt;0, IF(Q6683+O6684*Variables!$B$5&lt;Variables!$B$4, Q6683+O6684*Variables!$B$5, Variables!$B$4), IF(Q6683&gt;-O6684, Q6683+O6684/Variables!$B$5, 0))</f>
        <v>11.391756886940534</v>
      </c>
      <c r="R6684">
        <f>IF(O6684&gt;0, 0, IF(Q6683&gt;-O6684, 0, -O6684 - Q6683*Variables!$B$5))</f>
        <v>0</v>
      </c>
      <c r="S6684">
        <f t="shared" si="628"/>
        <v>0</v>
      </c>
      <c r="T6684">
        <f t="shared" si="629"/>
        <v>0</v>
      </c>
    </row>
    <row r="6685" spans="1:20" x14ac:dyDescent="0.3">
      <c r="A6685" s="3">
        <f t="shared" si="624"/>
        <v>43379</v>
      </c>
      <c r="B6685">
        <v>10</v>
      </c>
      <c r="C6685">
        <v>6</v>
      </c>
      <c r="D6685">
        <v>12</v>
      </c>
      <c r="E6685">
        <v>0</v>
      </c>
      <c r="F6685" s="1">
        <f>VLOOKUP(A6685,Weather!$A$1:$E$366, 5)</f>
        <v>0.98181818181818159</v>
      </c>
      <c r="G6685" s="1">
        <f>VLOOKUP(D6685, Fall!$A$1:$E$25, 2)</f>
        <v>1366.07142857142</v>
      </c>
      <c r="H6685" s="1">
        <f>VLOOKUP(D6685, Fall!$A$1:$E$25, 3)</f>
        <v>996.442378876367</v>
      </c>
      <c r="I6685" s="1">
        <f>VLOOKUP(D6685, Fall!$A$1:$E$25, 5)</f>
        <v>368.42105263157799</v>
      </c>
      <c r="J6685" s="1">
        <f t="shared" si="625"/>
        <v>368.42105263157799</v>
      </c>
      <c r="K6685" s="47">
        <f t="shared" si="626"/>
        <v>6.8924298473720462</v>
      </c>
      <c r="L6685" s="48">
        <f>Solar!K6702/1000*Variables!$B$3</f>
        <v>18.942850000000004</v>
      </c>
      <c r="M6685">
        <f>IF(E6685=1, VLOOKUP(D6685, Sheet1!$A$2:$C$26, 2), Sheet1!$C$3)</f>
        <v>0.18637999999999999</v>
      </c>
      <c r="N6685" s="1">
        <f>'Electricity Rates'!$J$2</f>
        <v>0.24729999999999999</v>
      </c>
      <c r="O6685" s="145">
        <f>L6685-K6685</f>
        <v>12.050420152627957</v>
      </c>
      <c r="P6685">
        <f t="shared" si="627"/>
        <v>1.7044979012551069</v>
      </c>
      <c r="Q6685">
        <f>IF(O6685&gt;0, IF(Q6684+O6685*Variables!$B$5&lt;Variables!$B$4, Q6684+O6685*Variables!$B$5, Variables!$B$4), IF(Q6684&gt;-O6685, Q6684+O6685/Variables!$B$5, 0))</f>
        <v>22.719151830410816</v>
      </c>
      <c r="R6685">
        <f>IF(O6685&gt;0, 0, IF(Q6684&gt;-O6685, 0, -O6685 - Q6684*Variables!$B$5))</f>
        <v>0</v>
      </c>
      <c r="S6685">
        <f t="shared" si="628"/>
        <v>0</v>
      </c>
      <c r="T6685">
        <f t="shared" si="629"/>
        <v>0</v>
      </c>
    </row>
    <row r="6686" spans="1:20" x14ac:dyDescent="0.3">
      <c r="A6686" s="3">
        <f t="shared" si="624"/>
        <v>43379</v>
      </c>
      <c r="B6686">
        <v>10</v>
      </c>
      <c r="C6686">
        <v>6</v>
      </c>
      <c r="D6686">
        <v>13</v>
      </c>
      <c r="E6686">
        <v>0</v>
      </c>
      <c r="F6686" s="1">
        <f>VLOOKUP(A6686,Weather!$A$1:$E$366, 5)</f>
        <v>0.98181818181818159</v>
      </c>
      <c r="G6686" s="1">
        <f>VLOOKUP(D6686, Fall!$A$1:$E$25, 2)</f>
        <v>1446.42857142857</v>
      </c>
      <c r="H6686" s="1">
        <f>VLOOKUP(D6686, Fall!$A$1:$E$25, 3)</f>
        <v>1031.4839187299399</v>
      </c>
      <c r="I6686" s="1">
        <f>VLOOKUP(D6686, Fall!$A$1:$E$25, 5)</f>
        <v>350.87719298245599</v>
      </c>
      <c r="J6686" s="1">
        <f t="shared" si="625"/>
        <v>350.87719298245599</v>
      </c>
      <c r="K6686" s="47">
        <f t="shared" si="626"/>
        <v>6.564218902259106</v>
      </c>
      <c r="L6686" s="48">
        <f>Solar!K6703/1000*Variables!$B$3</f>
        <v>14.9091</v>
      </c>
      <c r="M6686">
        <f>IF(E6686=1, VLOOKUP(D6686, Sheet1!$A$2:$C$26, 2), Sheet1!$C$3)</f>
        <v>0.18637999999999999</v>
      </c>
      <c r="N6686" s="1">
        <f>'Electricity Rates'!$J$2</f>
        <v>0.24729999999999999</v>
      </c>
      <c r="O6686" s="145">
        <f>L6686-K6686</f>
        <v>8.3448810977408954</v>
      </c>
      <c r="P6686">
        <f t="shared" si="627"/>
        <v>1.6233313345286768</v>
      </c>
      <c r="Q6686">
        <f>IF(O6686&gt;0, IF(Q6685+O6686*Variables!$B$5&lt;Variables!$B$4, Q6685+O6686*Variables!$B$5, Variables!$B$4), IF(Q6685&gt;-O6686, Q6685+O6686/Variables!$B$5, 0))</f>
        <v>30.563340062287256</v>
      </c>
      <c r="R6686">
        <f>IF(O6686&gt;0, 0, IF(Q6685&gt;-O6686, 0, -O6686 - Q6685*Variables!$B$5))</f>
        <v>0</v>
      </c>
      <c r="S6686">
        <f t="shared" si="628"/>
        <v>0</v>
      </c>
      <c r="T6686">
        <f t="shared" si="629"/>
        <v>0</v>
      </c>
    </row>
    <row r="6687" spans="1:20" x14ac:dyDescent="0.3">
      <c r="A6687" s="3">
        <f t="shared" si="624"/>
        <v>43379</v>
      </c>
      <c r="B6687">
        <v>10</v>
      </c>
      <c r="C6687">
        <v>6</v>
      </c>
      <c r="D6687">
        <v>14</v>
      </c>
      <c r="E6687">
        <v>0</v>
      </c>
      <c r="F6687" s="1">
        <f>VLOOKUP(A6687,Weather!$A$1:$E$366, 5)</f>
        <v>0.98181818181818159</v>
      </c>
      <c r="G6687" s="1">
        <f>VLOOKUP(D6687, Fall!$A$1:$E$25, 2)</f>
        <v>1482.1428571428501</v>
      </c>
      <c r="H6687" s="1">
        <f>VLOOKUP(D6687, Fall!$A$1:$E$25, 3)</f>
        <v>1052.56230978037</v>
      </c>
      <c r="I6687" s="1">
        <f>VLOOKUP(D6687, Fall!$A$1:$E$25, 5)</f>
        <v>342.105263157894</v>
      </c>
      <c r="J6687" s="1">
        <f t="shared" si="625"/>
        <v>342.105263157894</v>
      </c>
      <c r="K6687" s="47">
        <f t="shared" si="626"/>
        <v>6.4001134297026177</v>
      </c>
      <c r="L6687" s="48">
        <f>Solar!K6704/1000*Variables!$B$3</f>
        <v>11.95285</v>
      </c>
      <c r="M6687">
        <f>IF(E6687=1, VLOOKUP(D6687, Sheet1!$A$2:$C$26, 2), Sheet1!$C$3)</f>
        <v>0.18637999999999999</v>
      </c>
      <c r="N6687" s="1">
        <f>'Electricity Rates'!$J$2</f>
        <v>0.24729999999999999</v>
      </c>
      <c r="O6687" s="145">
        <f>L6687-K6687</f>
        <v>5.5527365702973821</v>
      </c>
      <c r="P6687">
        <f t="shared" si="627"/>
        <v>1.5827480511654572</v>
      </c>
      <c r="Q6687">
        <f>IF(O6687&gt;0, IF(Q6686+O6687*Variables!$B$5&lt;Variables!$B$4, Q6686+O6687*Variables!$B$5, Variables!$B$4), IF(Q6686&gt;-O6687, Q6686+O6687/Variables!$B$5, 0))</f>
        <v>35.782912438366793</v>
      </c>
      <c r="R6687">
        <f>IF(O6687&gt;0, 0, IF(Q6686&gt;-O6687, 0, -O6687 - Q6686*Variables!$B$5))</f>
        <v>0</v>
      </c>
      <c r="S6687">
        <f t="shared" si="628"/>
        <v>0</v>
      </c>
      <c r="T6687">
        <f t="shared" si="629"/>
        <v>0</v>
      </c>
    </row>
    <row r="6688" spans="1:20" x14ac:dyDescent="0.3">
      <c r="A6688" s="3">
        <f t="shared" si="624"/>
        <v>43379</v>
      </c>
      <c r="B6688">
        <v>10</v>
      </c>
      <c r="C6688">
        <v>6</v>
      </c>
      <c r="D6688">
        <v>15</v>
      </c>
      <c r="E6688">
        <v>0</v>
      </c>
      <c r="F6688" s="1">
        <f>VLOOKUP(A6688,Weather!$A$1:$E$366, 5)</f>
        <v>0.98181818181818159</v>
      </c>
      <c r="G6688" s="1">
        <f>VLOOKUP(D6688, Fall!$A$1:$E$25, 2)</f>
        <v>1437.5</v>
      </c>
      <c r="H6688" s="1">
        <f>VLOOKUP(D6688, Fall!$A$1:$E$25, 3)</f>
        <v>1060.00658057086</v>
      </c>
      <c r="I6688" s="1">
        <f>VLOOKUP(D6688, Fall!$A$1:$E$25, 5)</f>
        <v>328.94736842105198</v>
      </c>
      <c r="J6688" s="1">
        <f t="shared" si="625"/>
        <v>328.94736842105198</v>
      </c>
      <c r="K6688" s="47">
        <f t="shared" si="626"/>
        <v>6.1539552208679025</v>
      </c>
      <c r="L6688" s="48">
        <f>Solar!K6705/1000*Variables!$B$3</f>
        <v>5.5582000000000003</v>
      </c>
      <c r="M6688">
        <f>IF(E6688=1, VLOOKUP(D6688, Sheet1!$A$2:$C$26, 2), Sheet1!$C$3)</f>
        <v>0.18637999999999999</v>
      </c>
      <c r="N6688" s="1">
        <f>'Electricity Rates'!$J$2</f>
        <v>0.24729999999999999</v>
      </c>
      <c r="O6688" s="145">
        <f>L6688-K6688</f>
        <v>-0.59575522086790222</v>
      </c>
      <c r="P6688">
        <f t="shared" si="627"/>
        <v>1.5218731261206322</v>
      </c>
      <c r="Q6688">
        <f>IF(O6688&gt;0, IF(Q6687+O6688*Variables!$B$5&lt;Variables!$B$4, Q6687+O6688*Variables!$B$5, Variables!$B$4), IF(Q6687&gt;-O6688, Q6687+O6688/Variables!$B$5, 0))</f>
        <v>35.149130288507322</v>
      </c>
      <c r="R6688">
        <f>IF(O6688&gt;0, 0, IF(Q6687&gt;-O6688, 0, -O6688 - Q6687*Variables!$B$5))</f>
        <v>0</v>
      </c>
      <c r="S6688">
        <f t="shared" si="628"/>
        <v>0</v>
      </c>
      <c r="T6688">
        <f t="shared" si="629"/>
        <v>0</v>
      </c>
    </row>
    <row r="6689" spans="1:20" x14ac:dyDescent="0.3">
      <c r="A6689" s="3">
        <f t="shared" si="624"/>
        <v>43379</v>
      </c>
      <c r="B6689">
        <v>10</v>
      </c>
      <c r="C6689">
        <v>6</v>
      </c>
      <c r="D6689">
        <v>16</v>
      </c>
      <c r="E6689">
        <v>0</v>
      </c>
      <c r="F6689" s="1">
        <f>VLOOKUP(A6689,Weather!$A$1:$E$366, 5)</f>
        <v>0.98181818181818159</v>
      </c>
      <c r="G6689" s="1">
        <f>VLOOKUP(D6689, Fall!$A$1:$E$25, 2)</f>
        <v>1348.2142857142801</v>
      </c>
      <c r="H6689" s="1">
        <f>VLOOKUP(D6689, Fall!$A$1:$E$25, 3)</f>
        <v>1003.98947108661</v>
      </c>
      <c r="I6689" s="1">
        <f>VLOOKUP(D6689, Fall!$A$1:$E$25, 5)</f>
        <v>298.24561403508801</v>
      </c>
      <c r="J6689" s="1">
        <f t="shared" si="625"/>
        <v>298.24561403508801</v>
      </c>
      <c r="K6689" s="47">
        <f t="shared" si="626"/>
        <v>5.5795860669202471</v>
      </c>
      <c r="L6689" s="48">
        <f>Solar!K6706/1000*Variables!$B$3</f>
        <v>6.1198000000000006</v>
      </c>
      <c r="M6689">
        <f>IF(E6689=1, VLOOKUP(D6689, Sheet1!$A$2:$C$26, 2), Sheet1!$C$3)</f>
        <v>0.18637999999999999</v>
      </c>
      <c r="N6689" s="1">
        <f>'Electricity Rates'!$J$2</f>
        <v>0.24729999999999999</v>
      </c>
      <c r="O6689" s="145">
        <f>L6689-K6689</f>
        <v>0.54021393307975352</v>
      </c>
      <c r="P6689">
        <f t="shared" si="627"/>
        <v>1.3798316343493771</v>
      </c>
      <c r="Q6689">
        <f>IF(O6689&gt;0, IF(Q6688+O6689*Variables!$B$5&lt;Variables!$B$4, Q6688+O6689*Variables!$B$5, Variables!$B$4), IF(Q6688&gt;-O6689, Q6688+O6689/Variables!$B$5, 0))</f>
        <v>35.656931385602292</v>
      </c>
      <c r="R6689">
        <f>IF(O6689&gt;0, 0, IF(Q6688&gt;-O6689, 0, -O6689 - Q6688*Variables!$B$5))</f>
        <v>0</v>
      </c>
      <c r="S6689">
        <f t="shared" si="628"/>
        <v>0</v>
      </c>
      <c r="T6689">
        <f t="shared" si="629"/>
        <v>0</v>
      </c>
    </row>
    <row r="6690" spans="1:20" x14ac:dyDescent="0.3">
      <c r="A6690" s="3">
        <f t="shared" si="624"/>
        <v>43379</v>
      </c>
      <c r="B6690">
        <v>10</v>
      </c>
      <c r="C6690">
        <v>6</v>
      </c>
      <c r="D6690">
        <v>17</v>
      </c>
      <c r="E6690">
        <v>0</v>
      </c>
      <c r="F6690" s="1">
        <f>VLOOKUP(A6690,Weather!$A$1:$E$366, 5)</f>
        <v>0.98181818181818159</v>
      </c>
      <c r="G6690" s="1">
        <f>VLOOKUP(D6690, Fall!$A$1:$E$25, 2)</f>
        <v>1080.3571428571399</v>
      </c>
      <c r="H6690" s="1">
        <f>VLOOKUP(D6690, Fall!$A$1:$E$25, 3)</f>
        <v>794.90091642515802</v>
      </c>
      <c r="I6690" s="1">
        <f>VLOOKUP(D6690, Fall!$A$1:$E$25, 5)</f>
        <v>263.15789473684202</v>
      </c>
      <c r="J6690" s="1">
        <f t="shared" si="625"/>
        <v>263.15789473684202</v>
      </c>
      <c r="K6690" s="47">
        <f t="shared" si="626"/>
        <v>4.9231641766943302</v>
      </c>
      <c r="L6690" s="48">
        <f>Solar!K6707/1000*Variables!$B$3</f>
        <v>3.1931500000000002</v>
      </c>
      <c r="M6690">
        <f>IF(E6690=1, VLOOKUP(D6690, Sheet1!$A$2:$C$26, 2), Sheet1!$C$3)</f>
        <v>0.18637999999999999</v>
      </c>
      <c r="N6690" s="1">
        <f>'Electricity Rates'!$J$2</f>
        <v>0.24729999999999999</v>
      </c>
      <c r="O6690" s="145">
        <f>L6690-K6690</f>
        <v>-1.73001417669433</v>
      </c>
      <c r="P6690">
        <f t="shared" si="627"/>
        <v>1.2174985008965078</v>
      </c>
      <c r="Q6690">
        <f>IF(O6690&gt;0, IF(Q6689+O6690*Variables!$B$5&lt;Variables!$B$4, Q6689+O6690*Variables!$B$5, Variables!$B$4), IF(Q6689&gt;-O6690, Q6689+O6690/Variables!$B$5, 0))</f>
        <v>33.816490772097687</v>
      </c>
      <c r="R6690">
        <f>IF(O6690&gt;0, 0, IF(Q6689&gt;-O6690, 0, -O6690 - Q6689*Variables!$B$5))</f>
        <v>0</v>
      </c>
      <c r="S6690">
        <f t="shared" si="628"/>
        <v>0</v>
      </c>
      <c r="T6690">
        <f t="shared" si="629"/>
        <v>0</v>
      </c>
    </row>
    <row r="6691" spans="1:20" x14ac:dyDescent="0.3">
      <c r="A6691" s="3">
        <f t="shared" si="624"/>
        <v>43379</v>
      </c>
      <c r="B6691">
        <v>10</v>
      </c>
      <c r="C6691">
        <v>6</v>
      </c>
      <c r="D6691">
        <v>18</v>
      </c>
      <c r="E6691">
        <v>0</v>
      </c>
      <c r="F6691" s="1">
        <f>VLOOKUP(A6691,Weather!$A$1:$E$366, 5)</f>
        <v>0.98181818181818159</v>
      </c>
      <c r="G6691" s="1">
        <f>VLOOKUP(D6691, Fall!$A$1:$E$25, 2)</f>
        <v>678.57142857142799</v>
      </c>
      <c r="H6691" s="1">
        <f>VLOOKUP(D6691, Fall!$A$1:$E$25, 3)</f>
        <v>583.61400485626905</v>
      </c>
      <c r="I6691" s="1">
        <f>VLOOKUP(D6691, Fall!$A$1:$E$25, 5)</f>
        <v>280.70175438596499</v>
      </c>
      <c r="J6691" s="1">
        <f t="shared" si="625"/>
        <v>280.70175438596499</v>
      </c>
      <c r="K6691" s="47">
        <f t="shared" si="626"/>
        <v>5.251375121807289</v>
      </c>
      <c r="L6691" s="48">
        <f>Solar!K6708/1000*Variables!$B$3</f>
        <v>0.46890000000000004</v>
      </c>
      <c r="M6691">
        <f>IF(E6691=1, VLOOKUP(D6691, Sheet1!$A$2:$C$26, 2), Sheet1!$C$3)</f>
        <v>0.18637999999999999</v>
      </c>
      <c r="N6691" s="1">
        <f>'Electricity Rates'!$J$2</f>
        <v>0.24729999999999999</v>
      </c>
      <c r="O6691" s="145">
        <f>L6691-K6691</f>
        <v>-4.7824751218072894</v>
      </c>
      <c r="P6691">
        <f t="shared" si="627"/>
        <v>1.2986650676229425</v>
      </c>
      <c r="Q6691">
        <f>IF(O6691&gt;0, IF(Q6690+O6691*Variables!$B$5&lt;Variables!$B$4, Q6690+O6691*Variables!$B$5, Variables!$B$4), IF(Q6690&gt;-O6691, Q6690+O6691/Variables!$B$5, 0))</f>
        <v>28.728751280813334</v>
      </c>
      <c r="R6691">
        <f>IF(O6691&gt;0, 0, IF(Q6690&gt;-O6691, 0, -O6691 - Q6690*Variables!$B$5))</f>
        <v>0</v>
      </c>
      <c r="S6691">
        <f t="shared" si="628"/>
        <v>0</v>
      </c>
      <c r="T6691">
        <f t="shared" si="629"/>
        <v>0</v>
      </c>
    </row>
    <row r="6692" spans="1:20" x14ac:dyDescent="0.3">
      <c r="A6692" s="3">
        <f t="shared" si="624"/>
        <v>43379</v>
      </c>
      <c r="B6692">
        <v>10</v>
      </c>
      <c r="C6692">
        <v>6</v>
      </c>
      <c r="D6692">
        <v>19</v>
      </c>
      <c r="E6692">
        <v>0</v>
      </c>
      <c r="F6692" s="1">
        <f>VLOOKUP(A6692,Weather!$A$1:$E$366, 5)</f>
        <v>0.98181818181818159</v>
      </c>
      <c r="G6692" s="1">
        <f>VLOOKUP(D6692, Fall!$A$1:$E$25, 2)</f>
        <v>517.85714285714198</v>
      </c>
      <c r="H6692" s="1">
        <f>VLOOKUP(D6692, Fall!$A$1:$E$25, 3)</f>
        <v>442.60593718179598</v>
      </c>
      <c r="I6692" s="1">
        <f>VLOOKUP(D6692, Fall!$A$1:$E$25, 5)</f>
        <v>289.47368421052602</v>
      </c>
      <c r="J6692" s="1">
        <f t="shared" si="625"/>
        <v>289.47368421052602</v>
      </c>
      <c r="K6692" s="47">
        <f t="shared" si="626"/>
        <v>5.4154805943637587</v>
      </c>
      <c r="L6692" s="48">
        <f>Solar!K6709/1000*Variables!$B$3</f>
        <v>0</v>
      </c>
      <c r="M6692">
        <f>IF(E6692=1, VLOOKUP(D6692, Sheet1!$A$2:$C$26, 2), Sheet1!$C$3)</f>
        <v>0.18637999999999999</v>
      </c>
      <c r="N6692" s="1">
        <f>'Electricity Rates'!$J$2</f>
        <v>0.24729999999999999</v>
      </c>
      <c r="O6692" s="145">
        <f>L6692-K6692</f>
        <v>-5.4154805943637587</v>
      </c>
      <c r="P6692">
        <f t="shared" si="627"/>
        <v>1.3392483509861575</v>
      </c>
      <c r="Q6692">
        <f>IF(O6692&gt;0, IF(Q6691+O6692*Variables!$B$5&lt;Variables!$B$4, Q6691+O6692*Variables!$B$5, Variables!$B$4), IF(Q6691&gt;-O6692, Q6691+O6692/Variables!$B$5, 0))</f>
        <v>22.967601712341249</v>
      </c>
      <c r="R6692">
        <f>IF(O6692&gt;0, 0, IF(Q6691&gt;-O6692, 0, -O6692 - Q6691*Variables!$B$5))</f>
        <v>0</v>
      </c>
      <c r="S6692">
        <f t="shared" si="628"/>
        <v>0</v>
      </c>
      <c r="T6692">
        <f t="shared" si="629"/>
        <v>0</v>
      </c>
    </row>
    <row r="6693" spans="1:20" x14ac:dyDescent="0.3">
      <c r="A6693" s="3">
        <f t="shared" si="624"/>
        <v>43379</v>
      </c>
      <c r="B6693">
        <v>10</v>
      </c>
      <c r="C6693">
        <v>6</v>
      </c>
      <c r="D6693">
        <v>20</v>
      </c>
      <c r="E6693">
        <v>0</v>
      </c>
      <c r="F6693" s="1">
        <f>VLOOKUP(A6693,Weather!$A$1:$E$366, 5)</f>
        <v>0.98181818181818159</v>
      </c>
      <c r="G6693" s="1">
        <f>VLOOKUP(D6693, Fall!$A$1:$E$25, 2)</f>
        <v>428.57142857142799</v>
      </c>
      <c r="H6693" s="1">
        <f>VLOOKUP(D6693, Fall!$A$1:$E$25, 3)</f>
        <v>354.11608052009001</v>
      </c>
      <c r="I6693" s="1">
        <f>VLOOKUP(D6693, Fall!$A$1:$E$25, 5)</f>
        <v>263.15789473684202</v>
      </c>
      <c r="J6693" s="1">
        <f t="shared" si="625"/>
        <v>263.15789473684202</v>
      </c>
      <c r="K6693" s="47">
        <f t="shared" si="626"/>
        <v>4.9231641766943302</v>
      </c>
      <c r="L6693" s="48">
        <f>Solar!K6710/1000*Variables!$B$3</f>
        <v>0</v>
      </c>
      <c r="M6693">
        <f>IF(E6693=1, VLOOKUP(D6693, Sheet1!$A$2:$C$26, 2), Sheet1!$C$3)</f>
        <v>0.18637999999999999</v>
      </c>
      <c r="N6693" s="1">
        <f>'Electricity Rates'!$J$2</f>
        <v>0.24729999999999999</v>
      </c>
      <c r="O6693" s="145">
        <f>L6693-K6693</f>
        <v>-4.9231641766943302</v>
      </c>
      <c r="P6693">
        <f t="shared" si="627"/>
        <v>1.2174985008965078</v>
      </c>
      <c r="Q6693">
        <f>IF(O6693&gt;0, IF(Q6692+O6693*Variables!$B$5&lt;Variables!$B$4, Q6692+O6693*Variables!$B$5, Variables!$B$4), IF(Q6692&gt;-O6693, Q6692+O6693/Variables!$B$5, 0))</f>
        <v>17.730193013730258</v>
      </c>
      <c r="R6693">
        <f>IF(O6693&gt;0, 0, IF(Q6692&gt;-O6693, 0, -O6693 - Q6692*Variables!$B$5))</f>
        <v>0</v>
      </c>
      <c r="S6693">
        <f t="shared" si="628"/>
        <v>0</v>
      </c>
      <c r="T6693">
        <f t="shared" si="629"/>
        <v>0</v>
      </c>
    </row>
    <row r="6694" spans="1:20" x14ac:dyDescent="0.3">
      <c r="A6694" s="3">
        <f t="shared" si="624"/>
        <v>43379</v>
      </c>
      <c r="B6694">
        <v>10</v>
      </c>
      <c r="C6694">
        <v>6</v>
      </c>
      <c r="D6694">
        <v>21</v>
      </c>
      <c r="E6694">
        <v>0</v>
      </c>
      <c r="F6694" s="1">
        <f>VLOOKUP(A6694,Weather!$A$1:$E$366, 5)</f>
        <v>0.98181818181818159</v>
      </c>
      <c r="G6694" s="1">
        <f>VLOOKUP(D6694, Fall!$A$1:$E$25, 2)</f>
        <v>366.07142857142799</v>
      </c>
      <c r="H6694" s="1">
        <f>VLOOKUP(D6694, Fall!$A$1:$E$25, 3)</f>
        <v>305.62638808916603</v>
      </c>
      <c r="I6694" s="1">
        <f>VLOOKUP(D6694, Fall!$A$1:$E$25, 5)</f>
        <v>271.929824561403</v>
      </c>
      <c r="J6694" s="1">
        <f t="shared" si="625"/>
        <v>271.929824561403</v>
      </c>
      <c r="K6694" s="47">
        <f t="shared" si="626"/>
        <v>5.0872696492507998</v>
      </c>
      <c r="L6694" s="48">
        <f>Solar!K6711/1000*Variables!$B$3</f>
        <v>0</v>
      </c>
      <c r="M6694">
        <f>IF(E6694=1, VLOOKUP(D6694, Sheet1!$A$2:$C$26, 2), Sheet1!$C$3)</f>
        <v>0.18637999999999999</v>
      </c>
      <c r="N6694" s="1">
        <f>'Electricity Rates'!$J$2</f>
        <v>0.24729999999999999</v>
      </c>
      <c r="O6694" s="145">
        <f>L6694-K6694</f>
        <v>-5.0872696492507998</v>
      </c>
      <c r="P6694">
        <f t="shared" si="627"/>
        <v>1.2580817842597227</v>
      </c>
      <c r="Q6694">
        <f>IF(O6694&gt;0, IF(Q6693+O6694*Variables!$B$5&lt;Variables!$B$4, Q6693+O6694*Variables!$B$5, Variables!$B$4), IF(Q6693&gt;-O6694, Q6693+O6694/Variables!$B$5, 0))</f>
        <v>12.318204025165578</v>
      </c>
      <c r="R6694">
        <f>IF(O6694&gt;0, 0, IF(Q6693&gt;-O6694, 0, -O6694 - Q6693*Variables!$B$5))</f>
        <v>0</v>
      </c>
      <c r="S6694">
        <f t="shared" si="628"/>
        <v>0</v>
      </c>
      <c r="T6694">
        <f t="shared" si="629"/>
        <v>0</v>
      </c>
    </row>
    <row r="6695" spans="1:20" x14ac:dyDescent="0.3">
      <c r="A6695" s="3">
        <f t="shared" si="624"/>
        <v>43379</v>
      </c>
      <c r="B6695">
        <v>10</v>
      </c>
      <c r="C6695">
        <v>6</v>
      </c>
      <c r="D6695">
        <v>22</v>
      </c>
      <c r="E6695">
        <v>0</v>
      </c>
      <c r="F6695" s="1">
        <f>VLOOKUP(A6695,Weather!$A$1:$E$366, 5)</f>
        <v>0.98181818181818159</v>
      </c>
      <c r="G6695" s="1">
        <f>VLOOKUP(D6695, Fall!$A$1:$E$25, 2)</f>
        <v>330.35714285714198</v>
      </c>
      <c r="H6695" s="1">
        <f>VLOOKUP(D6695, Fall!$A$1:$E$25, 3)</f>
        <v>272.33281237147202</v>
      </c>
      <c r="I6695" s="1">
        <f>VLOOKUP(D6695, Fall!$A$1:$E$25, 5)</f>
        <v>254.385964912281</v>
      </c>
      <c r="J6695" s="1">
        <f t="shared" si="625"/>
        <v>254.385964912281</v>
      </c>
      <c r="K6695" s="47">
        <f t="shared" si="626"/>
        <v>4.7590587041378596</v>
      </c>
      <c r="L6695" s="48">
        <f>Solar!K6712/1000*Variables!$B$3</f>
        <v>0</v>
      </c>
      <c r="M6695">
        <f>IF(E6695=1, VLOOKUP(D6695, Sheet1!$A$2:$C$26, 2), Sheet1!$C$3)</f>
        <v>0.18637999999999999</v>
      </c>
      <c r="N6695" s="1">
        <f>'Electricity Rates'!$J$2</f>
        <v>0.24729999999999999</v>
      </c>
      <c r="O6695" s="145">
        <f>L6695-K6695</f>
        <v>-4.7590587041378596</v>
      </c>
      <c r="P6695">
        <f t="shared" si="627"/>
        <v>1.1769152175332926</v>
      </c>
      <c r="Q6695">
        <f>IF(O6695&gt;0, IF(Q6694+O6695*Variables!$B$5&lt;Variables!$B$4, Q6694+O6695*Variables!$B$5, Variables!$B$4), IF(Q6694&gt;-O6695, Q6694+O6695/Variables!$B$5, 0))</f>
        <v>7.2553756165082799</v>
      </c>
      <c r="R6695">
        <f>IF(O6695&gt;0, 0, IF(Q6694&gt;-O6695, 0, -O6695 - Q6694*Variables!$B$5))</f>
        <v>0</v>
      </c>
      <c r="S6695">
        <f t="shared" si="628"/>
        <v>0</v>
      </c>
      <c r="T6695">
        <f t="shared" si="629"/>
        <v>0</v>
      </c>
    </row>
    <row r="6696" spans="1:20" x14ac:dyDescent="0.3">
      <c r="A6696" s="3">
        <f t="shared" si="624"/>
        <v>43379</v>
      </c>
      <c r="B6696">
        <v>10</v>
      </c>
      <c r="C6696">
        <v>6</v>
      </c>
      <c r="D6696">
        <v>23</v>
      </c>
      <c r="E6696">
        <v>0</v>
      </c>
      <c r="F6696" s="1">
        <f>VLOOKUP(A6696,Weather!$A$1:$E$366, 5)</f>
        <v>0.98181818181818159</v>
      </c>
      <c r="G6696" s="1">
        <f>VLOOKUP(D6696, Fall!$A$1:$E$25, 2)</f>
        <v>303.57142857142799</v>
      </c>
      <c r="H6696" s="1">
        <f>VLOOKUP(D6696, Fall!$A$1:$E$25, 3)</f>
        <v>252.67335691371099</v>
      </c>
      <c r="I6696" s="1">
        <f>VLOOKUP(D6696, Fall!$A$1:$E$25, 5)</f>
        <v>254.385964912281</v>
      </c>
      <c r="J6696" s="1">
        <f t="shared" si="625"/>
        <v>254.385964912281</v>
      </c>
      <c r="K6696" s="47">
        <f t="shared" si="626"/>
        <v>4.7590587041378596</v>
      </c>
      <c r="L6696" s="48">
        <f>Solar!K6713/1000*Variables!$B$3</f>
        <v>0</v>
      </c>
      <c r="M6696">
        <f>IF(E6696=1, VLOOKUP(D6696, Sheet1!$A$2:$C$26, 2), Sheet1!$C$3)</f>
        <v>0.18637999999999999</v>
      </c>
      <c r="N6696" s="1">
        <f>'Electricity Rates'!$J$2</f>
        <v>0.24729999999999999</v>
      </c>
      <c r="O6696" s="145">
        <f>L6696-K6696</f>
        <v>-4.7590587041378596</v>
      </c>
      <c r="P6696">
        <f t="shared" si="627"/>
        <v>1.1769152175332926</v>
      </c>
      <c r="Q6696">
        <f>IF(O6696&gt;0, IF(Q6695+O6696*Variables!$B$5&lt;Variables!$B$4, Q6695+O6696*Variables!$B$5, Variables!$B$4), IF(Q6695&gt;-O6696, Q6695+O6696/Variables!$B$5, 0))</f>
        <v>2.192547207850982</v>
      </c>
      <c r="R6696">
        <f>IF(O6696&gt;0, 0, IF(Q6695&gt;-O6696, 0, -O6696 - Q6695*Variables!$B$5))</f>
        <v>0</v>
      </c>
      <c r="S6696">
        <f t="shared" si="628"/>
        <v>0</v>
      </c>
      <c r="T6696">
        <f t="shared" si="629"/>
        <v>0</v>
      </c>
    </row>
    <row r="6697" spans="1:20" x14ac:dyDescent="0.3">
      <c r="A6697" s="3">
        <f t="shared" si="624"/>
        <v>43379</v>
      </c>
      <c r="B6697">
        <v>10</v>
      </c>
      <c r="C6697">
        <v>6</v>
      </c>
      <c r="D6697">
        <v>24</v>
      </c>
      <c r="E6697">
        <v>0</v>
      </c>
      <c r="F6697" s="1">
        <f>VLOOKUP(A6697,Weather!$A$1:$E$366, 5)</f>
        <v>0.98181818181818159</v>
      </c>
      <c r="G6697" s="1">
        <f>VLOOKUP(D6697, Fall!$A$1:$E$25, 2)</f>
        <v>285.71428571428498</v>
      </c>
      <c r="H6697" s="1">
        <f>VLOOKUP(D6697, Fall!$A$1:$E$25, 3)</f>
        <v>237.47635107345499</v>
      </c>
      <c r="I6697" s="1">
        <f>VLOOKUP(D6697, Fall!$A$1:$E$25, 5)</f>
        <v>254.385964912281</v>
      </c>
      <c r="J6697" s="1">
        <f t="shared" si="625"/>
        <v>254.385964912281</v>
      </c>
      <c r="K6697" s="47">
        <f t="shared" si="626"/>
        <v>4.7590587041378596</v>
      </c>
      <c r="L6697" s="48">
        <f>Solar!K6714/1000*Variables!$B$3</f>
        <v>0</v>
      </c>
      <c r="M6697">
        <f>IF(E6697=1, VLOOKUP(D6697, Sheet1!$A$2:$C$26, 2), Sheet1!$C$3)</f>
        <v>0.18637999999999999</v>
      </c>
      <c r="N6697" s="1">
        <f>'Electricity Rates'!$J$2</f>
        <v>0.24729999999999999</v>
      </c>
      <c r="O6697" s="145">
        <f>L6697-K6697</f>
        <v>-4.7590587041378596</v>
      </c>
      <c r="P6697">
        <f t="shared" si="627"/>
        <v>1.1769152175332926</v>
      </c>
      <c r="Q6697">
        <f>IF(O6697&gt;0, IF(Q6696+O6697*Variables!$B$5&lt;Variables!$B$4, Q6696+O6697*Variables!$B$5, Variables!$B$4), IF(Q6696&gt;-O6697, Q6696+O6697/Variables!$B$5, 0))</f>
        <v>0</v>
      </c>
      <c r="R6697">
        <f>IF(O6697&gt;0, 0, IF(Q6696&gt;-O6697, 0, -O6697 - Q6696*Variables!$B$5))</f>
        <v>2.6980643287579364</v>
      </c>
      <c r="S6697">
        <f t="shared" si="628"/>
        <v>0.50286522959390412</v>
      </c>
      <c r="T6697">
        <f t="shared" si="629"/>
        <v>0</v>
      </c>
    </row>
    <row r="6698" spans="1:20" x14ac:dyDescent="0.3">
      <c r="A6698" s="3">
        <f t="shared" si="624"/>
        <v>43380</v>
      </c>
      <c r="B6698">
        <v>10</v>
      </c>
      <c r="C6698">
        <v>7</v>
      </c>
      <c r="D6698">
        <v>1</v>
      </c>
      <c r="E6698">
        <v>0</v>
      </c>
      <c r="F6698" s="1">
        <f>VLOOKUP(A6698,Weather!$A$1:$E$366, 5)</f>
        <v>0.97272727272727166</v>
      </c>
      <c r="G6698" s="1">
        <f>VLOOKUP(D6698, Fall!$A$1:$E$25, 2)</f>
        <v>276.78571428571399</v>
      </c>
      <c r="H6698" s="1">
        <f>VLOOKUP(D6698, Fall!$A$1:$E$25, 3)</f>
        <v>258.40056395394299</v>
      </c>
      <c r="I6698" s="1">
        <f>VLOOKUP(D6698, Fall!$A$1:$E$25, 5)</f>
        <v>254.385964912281</v>
      </c>
      <c r="J6698" s="1">
        <f t="shared" si="625"/>
        <v>254.385964912281</v>
      </c>
      <c r="K6698" s="47">
        <f t="shared" si="626"/>
        <v>4.7590587041378596</v>
      </c>
      <c r="L6698" s="48">
        <f>Solar!K6715/1000*Variables!$B$3</f>
        <v>0</v>
      </c>
      <c r="M6698">
        <f>IF(E6698=1, VLOOKUP(D6698, Sheet1!$A$2:$C$26, 2), Sheet1!$C$3)</f>
        <v>0.18637999999999999</v>
      </c>
      <c r="N6698" s="1">
        <f>'Electricity Rates'!$J$2</f>
        <v>0.24729999999999999</v>
      </c>
      <c r="O6698" s="145">
        <f>L6698-K6698</f>
        <v>-4.7590587041378596</v>
      </c>
      <c r="P6698">
        <f t="shared" si="627"/>
        <v>1.1769152175332926</v>
      </c>
      <c r="Q6698">
        <f>IF(O6698&gt;0, IF(Q6697+O6698*Variables!$B$5&lt;Variables!$B$4, Q6697+O6698*Variables!$B$5, Variables!$B$4), IF(Q6697&gt;-O6698, Q6697+O6698/Variables!$B$5, 0))</f>
        <v>0</v>
      </c>
      <c r="R6698">
        <f>IF(O6698&gt;0, 0, IF(Q6697&gt;-O6698, 0, -O6698 - Q6697*Variables!$B$5))</f>
        <v>4.7590587041378596</v>
      </c>
      <c r="S6698">
        <f t="shared" si="628"/>
        <v>0.88699336127721418</v>
      </c>
      <c r="T6698">
        <f t="shared" si="629"/>
        <v>0</v>
      </c>
    </row>
    <row r="6699" spans="1:20" x14ac:dyDescent="0.3">
      <c r="A6699" s="3">
        <f t="shared" si="624"/>
        <v>43380</v>
      </c>
      <c r="B6699">
        <v>10</v>
      </c>
      <c r="C6699">
        <v>7</v>
      </c>
      <c r="D6699">
        <v>2</v>
      </c>
      <c r="E6699">
        <v>0</v>
      </c>
      <c r="F6699" s="1">
        <f>VLOOKUP(A6699,Weather!$A$1:$E$366, 5)</f>
        <v>0.97272727272727166</v>
      </c>
      <c r="G6699" s="1">
        <f>VLOOKUP(D6699, Fall!$A$1:$E$25, 2)</f>
        <v>272.32142857142799</v>
      </c>
      <c r="H6699" s="1">
        <f>VLOOKUP(D6699, Fall!$A$1:$E$25, 3)</f>
        <v>244.53669616981199</v>
      </c>
      <c r="I6699" s="1">
        <f>VLOOKUP(D6699, Fall!$A$1:$E$25, 5)</f>
        <v>254.385964912281</v>
      </c>
      <c r="J6699" s="1">
        <f t="shared" si="625"/>
        <v>254.385964912281</v>
      </c>
      <c r="K6699" s="47">
        <f t="shared" si="626"/>
        <v>4.7590587041378596</v>
      </c>
      <c r="L6699" s="48">
        <f>Solar!K6716/1000*Variables!$B$3</f>
        <v>0</v>
      </c>
      <c r="M6699">
        <f>IF(E6699=1, VLOOKUP(D6699, Sheet1!$A$2:$C$26, 2), Sheet1!$C$3)</f>
        <v>0.18637999999999999</v>
      </c>
      <c r="N6699" s="1">
        <f>'Electricity Rates'!$J$2</f>
        <v>0.24729999999999999</v>
      </c>
      <c r="O6699" s="145">
        <f>L6699-K6699</f>
        <v>-4.7590587041378596</v>
      </c>
      <c r="P6699">
        <f t="shared" si="627"/>
        <v>1.1769152175332926</v>
      </c>
      <c r="Q6699">
        <f>IF(O6699&gt;0, IF(Q6698+O6699*Variables!$B$5&lt;Variables!$B$4, Q6698+O6699*Variables!$B$5, Variables!$B$4), IF(Q6698&gt;-O6699, Q6698+O6699/Variables!$B$5, 0))</f>
        <v>0</v>
      </c>
      <c r="R6699">
        <f>IF(O6699&gt;0, 0, IF(Q6698&gt;-O6699, 0, -O6699 - Q6698*Variables!$B$5))</f>
        <v>4.7590587041378596</v>
      </c>
      <c r="S6699">
        <f t="shared" si="628"/>
        <v>0.88699336127721418</v>
      </c>
      <c r="T6699">
        <f t="shared" si="629"/>
        <v>0</v>
      </c>
    </row>
    <row r="6700" spans="1:20" x14ac:dyDescent="0.3">
      <c r="A6700" s="3">
        <f t="shared" si="624"/>
        <v>43380</v>
      </c>
      <c r="B6700">
        <v>10</v>
      </c>
      <c r="C6700">
        <v>7</v>
      </c>
      <c r="D6700">
        <v>3</v>
      </c>
      <c r="E6700">
        <v>0</v>
      </c>
      <c r="F6700" s="1">
        <f>VLOOKUP(A6700,Weather!$A$1:$E$366, 5)</f>
        <v>0.97272727272727166</v>
      </c>
      <c r="G6700" s="1">
        <f>VLOOKUP(D6700, Fall!$A$1:$E$25, 2)</f>
        <v>272.32142857142799</v>
      </c>
      <c r="H6700" s="1">
        <f>VLOOKUP(D6700, Fall!$A$1:$E$25, 3)</f>
        <v>252.565207174747</v>
      </c>
      <c r="I6700" s="1">
        <f>VLOOKUP(D6700, Fall!$A$1:$E$25, 5)</f>
        <v>254.385964912281</v>
      </c>
      <c r="J6700" s="1">
        <f t="shared" si="625"/>
        <v>254.385964912281</v>
      </c>
      <c r="K6700" s="47">
        <f t="shared" si="626"/>
        <v>4.7590587041378596</v>
      </c>
      <c r="L6700" s="48">
        <f>Solar!K6717/1000*Variables!$B$3</f>
        <v>0</v>
      </c>
      <c r="M6700">
        <f>IF(E6700=1, VLOOKUP(D6700, Sheet1!$A$2:$C$26, 2), Sheet1!$C$3)</f>
        <v>0.18637999999999999</v>
      </c>
      <c r="N6700" s="1">
        <f>'Electricity Rates'!$J$2</f>
        <v>0.24729999999999999</v>
      </c>
      <c r="O6700" s="145">
        <f>L6700-K6700</f>
        <v>-4.7590587041378596</v>
      </c>
      <c r="P6700">
        <f t="shared" si="627"/>
        <v>1.1769152175332926</v>
      </c>
      <c r="Q6700">
        <f>IF(O6700&gt;0, IF(Q6699+O6700*Variables!$B$5&lt;Variables!$B$4, Q6699+O6700*Variables!$B$5, Variables!$B$4), IF(Q6699&gt;-O6700, Q6699+O6700/Variables!$B$5, 0))</f>
        <v>0</v>
      </c>
      <c r="R6700">
        <f>IF(O6700&gt;0, 0, IF(Q6699&gt;-O6700, 0, -O6700 - Q6699*Variables!$B$5))</f>
        <v>4.7590587041378596</v>
      </c>
      <c r="S6700">
        <f t="shared" si="628"/>
        <v>0.88699336127721418</v>
      </c>
      <c r="T6700">
        <f t="shared" si="629"/>
        <v>0</v>
      </c>
    </row>
    <row r="6701" spans="1:20" x14ac:dyDescent="0.3">
      <c r="A6701" s="3">
        <f t="shared" si="624"/>
        <v>43380</v>
      </c>
      <c r="B6701">
        <v>10</v>
      </c>
      <c r="C6701">
        <v>7</v>
      </c>
      <c r="D6701">
        <v>4</v>
      </c>
      <c r="E6701">
        <v>0</v>
      </c>
      <c r="F6701" s="1">
        <f>VLOOKUP(A6701,Weather!$A$1:$E$366, 5)</f>
        <v>0.97272727272727166</v>
      </c>
      <c r="G6701" s="1">
        <f>VLOOKUP(D6701, Fall!$A$1:$E$25, 2)</f>
        <v>272.32142857142799</v>
      </c>
      <c r="H6701" s="1">
        <f>VLOOKUP(D6701, Fall!$A$1:$E$25, 3)</f>
        <v>267.50020564283898</v>
      </c>
      <c r="I6701" s="1">
        <f>VLOOKUP(D6701, Fall!$A$1:$E$25, 5)</f>
        <v>254.385964912281</v>
      </c>
      <c r="J6701" s="1">
        <f t="shared" si="625"/>
        <v>254.385964912281</v>
      </c>
      <c r="K6701" s="47">
        <f t="shared" si="626"/>
        <v>4.7590587041378596</v>
      </c>
      <c r="L6701" s="48">
        <f>Solar!K6718/1000*Variables!$B$3</f>
        <v>0</v>
      </c>
      <c r="M6701">
        <f>IF(E6701=1, VLOOKUP(D6701, Sheet1!$A$2:$C$26, 2), Sheet1!$C$3)</f>
        <v>0.18637999999999999</v>
      </c>
      <c r="N6701" s="1">
        <f>'Electricity Rates'!$J$2</f>
        <v>0.24729999999999999</v>
      </c>
      <c r="O6701" s="145">
        <f>L6701-K6701</f>
        <v>-4.7590587041378596</v>
      </c>
      <c r="P6701">
        <f t="shared" si="627"/>
        <v>1.1769152175332926</v>
      </c>
      <c r="Q6701">
        <f>IF(O6701&gt;0, IF(Q6700+O6701*Variables!$B$5&lt;Variables!$B$4, Q6700+O6701*Variables!$B$5, Variables!$B$4), IF(Q6700&gt;-O6701, Q6700+O6701/Variables!$B$5, 0))</f>
        <v>0</v>
      </c>
      <c r="R6701">
        <f>IF(O6701&gt;0, 0, IF(Q6700&gt;-O6701, 0, -O6701 - Q6700*Variables!$B$5))</f>
        <v>4.7590587041378596</v>
      </c>
      <c r="S6701">
        <f t="shared" si="628"/>
        <v>0.88699336127721418</v>
      </c>
      <c r="T6701">
        <f t="shared" si="629"/>
        <v>0</v>
      </c>
    </row>
    <row r="6702" spans="1:20" x14ac:dyDescent="0.3">
      <c r="A6702" s="3">
        <f t="shared" si="624"/>
        <v>43380</v>
      </c>
      <c r="B6702">
        <v>10</v>
      </c>
      <c r="C6702">
        <v>7</v>
      </c>
      <c r="D6702">
        <v>5</v>
      </c>
      <c r="E6702">
        <v>0</v>
      </c>
      <c r="F6702" s="1">
        <f>VLOOKUP(A6702,Weather!$A$1:$E$366, 5)</f>
        <v>0.97272727272727166</v>
      </c>
      <c r="G6702" s="1">
        <f>VLOOKUP(D6702, Fall!$A$1:$E$25, 2)</f>
        <v>303.57142857142799</v>
      </c>
      <c r="H6702" s="1">
        <f>VLOOKUP(D6702, Fall!$A$1:$E$25, 3)</f>
        <v>277.41442782172697</v>
      </c>
      <c r="I6702" s="1">
        <f>VLOOKUP(D6702, Fall!$A$1:$E$25, 5)</f>
        <v>254.385964912281</v>
      </c>
      <c r="J6702" s="1">
        <f t="shared" si="625"/>
        <v>254.385964912281</v>
      </c>
      <c r="K6702" s="47">
        <f t="shared" si="626"/>
        <v>4.7590587041378596</v>
      </c>
      <c r="L6702" s="48">
        <f>Solar!K6719/1000*Variables!$B$3</f>
        <v>0</v>
      </c>
      <c r="M6702">
        <f>IF(E6702=1, VLOOKUP(D6702, Sheet1!$A$2:$C$26, 2), Sheet1!$C$3)</f>
        <v>0.18637999999999999</v>
      </c>
      <c r="N6702" s="1">
        <f>'Electricity Rates'!$J$2</f>
        <v>0.24729999999999999</v>
      </c>
      <c r="O6702" s="145">
        <f>L6702-K6702</f>
        <v>-4.7590587041378596</v>
      </c>
      <c r="P6702">
        <f t="shared" si="627"/>
        <v>1.1769152175332926</v>
      </c>
      <c r="Q6702">
        <f>IF(O6702&gt;0, IF(Q6701+O6702*Variables!$B$5&lt;Variables!$B$4, Q6701+O6702*Variables!$B$5, Variables!$B$4), IF(Q6701&gt;-O6702, Q6701+O6702/Variables!$B$5, 0))</f>
        <v>0</v>
      </c>
      <c r="R6702">
        <f>IF(O6702&gt;0, 0, IF(Q6701&gt;-O6702, 0, -O6702 - Q6701*Variables!$B$5))</f>
        <v>4.7590587041378596</v>
      </c>
      <c r="S6702">
        <f t="shared" si="628"/>
        <v>0.88699336127721418</v>
      </c>
      <c r="T6702">
        <f t="shared" si="629"/>
        <v>0</v>
      </c>
    </row>
    <row r="6703" spans="1:20" x14ac:dyDescent="0.3">
      <c r="A6703" s="3">
        <f t="shared" si="624"/>
        <v>43380</v>
      </c>
      <c r="B6703">
        <v>10</v>
      </c>
      <c r="C6703">
        <v>7</v>
      </c>
      <c r="D6703">
        <v>6</v>
      </c>
      <c r="E6703">
        <v>0</v>
      </c>
      <c r="F6703" s="1">
        <f>VLOOKUP(A6703,Weather!$A$1:$E$366, 5)</f>
        <v>0.97272727272727166</v>
      </c>
      <c r="G6703" s="1">
        <f>VLOOKUP(D6703, Fall!$A$1:$E$25, 2)</f>
        <v>401.78571428571399</v>
      </c>
      <c r="H6703" s="1">
        <f>VLOOKUP(D6703, Fall!$A$1:$E$25, 3)</f>
        <v>309.98601628691301</v>
      </c>
      <c r="I6703" s="1">
        <f>VLOOKUP(D6703, Fall!$A$1:$E$25, 5)</f>
        <v>271.929824561403</v>
      </c>
      <c r="J6703" s="1">
        <f t="shared" si="625"/>
        <v>271.929824561403</v>
      </c>
      <c r="K6703" s="47">
        <f t="shared" si="626"/>
        <v>5.0872696492507998</v>
      </c>
      <c r="L6703" s="48">
        <f>Solar!K6720/1000*Variables!$B$3</f>
        <v>0</v>
      </c>
      <c r="M6703">
        <f>IF(E6703=1, VLOOKUP(D6703, Sheet1!$A$2:$C$26, 2), Sheet1!$C$3)</f>
        <v>0.18637999999999999</v>
      </c>
      <c r="N6703" s="1">
        <f>'Electricity Rates'!$J$2</f>
        <v>0.24729999999999999</v>
      </c>
      <c r="O6703" s="145">
        <f>L6703-K6703</f>
        <v>-5.0872696492507998</v>
      </c>
      <c r="P6703">
        <f t="shared" si="627"/>
        <v>1.2580817842597227</v>
      </c>
      <c r="Q6703">
        <f>IF(O6703&gt;0, IF(Q6702+O6703*Variables!$B$5&lt;Variables!$B$4, Q6702+O6703*Variables!$B$5, Variables!$B$4), IF(Q6702&gt;-O6703, Q6702+O6703/Variables!$B$5, 0))</f>
        <v>0</v>
      </c>
      <c r="R6703">
        <f>IF(O6703&gt;0, 0, IF(Q6702&gt;-O6703, 0, -O6703 - Q6702*Variables!$B$5))</f>
        <v>5.0872696492507998</v>
      </c>
      <c r="S6703">
        <f t="shared" si="628"/>
        <v>0.94816531722736397</v>
      </c>
      <c r="T6703">
        <f t="shared" si="629"/>
        <v>0</v>
      </c>
    </row>
    <row r="6704" spans="1:20" x14ac:dyDescent="0.3">
      <c r="A6704" s="3">
        <f t="shared" si="624"/>
        <v>43380</v>
      </c>
      <c r="B6704">
        <v>10</v>
      </c>
      <c r="C6704">
        <v>7</v>
      </c>
      <c r="D6704">
        <v>7</v>
      </c>
      <c r="E6704">
        <v>0</v>
      </c>
      <c r="F6704" s="1">
        <f>VLOOKUP(A6704,Weather!$A$1:$E$366, 5)</f>
        <v>0.97272727272727166</v>
      </c>
      <c r="G6704" s="1">
        <f>VLOOKUP(D6704, Fall!$A$1:$E$25, 2)</f>
        <v>593.74999999999898</v>
      </c>
      <c r="H6704" s="1">
        <f>VLOOKUP(D6704, Fall!$A$1:$E$25, 3)</f>
        <v>390.39236653779699</v>
      </c>
      <c r="I6704" s="1">
        <f>VLOOKUP(D6704, Fall!$A$1:$E$25, 5)</f>
        <v>263.15789473684202</v>
      </c>
      <c r="J6704" s="1">
        <f t="shared" si="625"/>
        <v>263.15789473684202</v>
      </c>
      <c r="K6704" s="47">
        <f t="shared" si="626"/>
        <v>4.9231641766943302</v>
      </c>
      <c r="L6704" s="48">
        <f>Solar!K6721/1000*Variables!$B$3</f>
        <v>0.15595000000000001</v>
      </c>
      <c r="M6704">
        <f>IF(E6704=1, VLOOKUP(D6704, Sheet1!$A$2:$C$26, 2), Sheet1!$C$3)</f>
        <v>0.18637999999999999</v>
      </c>
      <c r="N6704" s="1">
        <f>'Electricity Rates'!$J$2</f>
        <v>0.24729999999999999</v>
      </c>
      <c r="O6704" s="145">
        <f>L6704-K6704</f>
        <v>-4.7672141766943303</v>
      </c>
      <c r="P6704">
        <f t="shared" si="627"/>
        <v>1.2174985008965078</v>
      </c>
      <c r="Q6704">
        <f>IF(O6704&gt;0, IF(Q6703+O6704*Variables!$B$5&lt;Variables!$B$4, Q6703+O6704*Variables!$B$5, Variables!$B$4), IF(Q6703&gt;-O6704, Q6703+O6704/Variables!$B$5, 0))</f>
        <v>0</v>
      </c>
      <c r="R6704">
        <f>IF(O6704&gt;0, 0, IF(Q6703&gt;-O6704, 0, -O6704 - Q6703*Variables!$B$5))</f>
        <v>4.7672141766943303</v>
      </c>
      <c r="S6704">
        <f t="shared" si="628"/>
        <v>0.88851337825228927</v>
      </c>
      <c r="T6704">
        <f t="shared" si="629"/>
        <v>0</v>
      </c>
    </row>
    <row r="6705" spans="1:20" x14ac:dyDescent="0.3">
      <c r="A6705" s="3">
        <f t="shared" si="624"/>
        <v>43380</v>
      </c>
      <c r="B6705">
        <v>10</v>
      </c>
      <c r="C6705">
        <v>7</v>
      </c>
      <c r="D6705">
        <v>8</v>
      </c>
      <c r="E6705">
        <v>0</v>
      </c>
      <c r="F6705" s="1">
        <f>VLOOKUP(A6705,Weather!$A$1:$E$366, 5)</f>
        <v>0.97272727272727166</v>
      </c>
      <c r="G6705" s="1">
        <f>VLOOKUP(D6705, Fall!$A$1:$E$25, 2)</f>
        <v>866.07142857142799</v>
      </c>
      <c r="H6705" s="1">
        <f>VLOOKUP(D6705, Fall!$A$1:$E$25, 3)</f>
        <v>561.61059471909198</v>
      </c>
      <c r="I6705" s="1">
        <f>VLOOKUP(D6705, Fall!$A$1:$E$25, 5)</f>
        <v>271.929824561403</v>
      </c>
      <c r="J6705" s="1">
        <f t="shared" si="625"/>
        <v>271.929824561403</v>
      </c>
      <c r="K6705" s="47">
        <f t="shared" si="626"/>
        <v>5.0872696492507998</v>
      </c>
      <c r="L6705" s="48">
        <f>Solar!K6722/1000*Variables!$B$3</f>
        <v>3.0842999999999998</v>
      </c>
      <c r="M6705">
        <f>IF(E6705=1, VLOOKUP(D6705, Sheet1!$A$2:$C$26, 2), Sheet1!$C$3)</f>
        <v>0.18637999999999999</v>
      </c>
      <c r="N6705" s="1">
        <f>'Electricity Rates'!$J$2</f>
        <v>0.24729999999999999</v>
      </c>
      <c r="O6705" s="145">
        <f>L6705-K6705</f>
        <v>-2.0029696492508</v>
      </c>
      <c r="P6705">
        <f t="shared" si="627"/>
        <v>1.2580817842597227</v>
      </c>
      <c r="Q6705">
        <f>IF(O6705&gt;0, IF(Q6704+O6705*Variables!$B$5&lt;Variables!$B$4, Q6704+O6705*Variables!$B$5, Variables!$B$4), IF(Q6704&gt;-O6705, Q6704+O6705/Variables!$B$5, 0))</f>
        <v>0</v>
      </c>
      <c r="R6705">
        <f>IF(O6705&gt;0, 0, IF(Q6704&gt;-O6705, 0, -O6705 - Q6704*Variables!$B$5))</f>
        <v>2.0029696492508</v>
      </c>
      <c r="S6705">
        <f t="shared" si="628"/>
        <v>0.37331348322736407</v>
      </c>
      <c r="T6705">
        <f t="shared" si="629"/>
        <v>0</v>
      </c>
    </row>
    <row r="6706" spans="1:20" x14ac:dyDescent="0.3">
      <c r="A6706" s="3">
        <f t="shared" si="624"/>
        <v>43380</v>
      </c>
      <c r="B6706">
        <v>10</v>
      </c>
      <c r="C6706">
        <v>7</v>
      </c>
      <c r="D6706">
        <v>9</v>
      </c>
      <c r="E6706">
        <v>0</v>
      </c>
      <c r="F6706" s="1">
        <f>VLOOKUP(A6706,Weather!$A$1:$E$366, 5)</f>
        <v>0.97272727272727166</v>
      </c>
      <c r="G6706" s="1">
        <f>VLOOKUP(D6706, Fall!$A$1:$E$25, 2)</f>
        <v>1080.3571428571399</v>
      </c>
      <c r="H6706" s="1">
        <f>VLOOKUP(D6706, Fall!$A$1:$E$25, 3)</f>
        <v>760.17932055605797</v>
      </c>
      <c r="I6706" s="1">
        <f>VLOOKUP(D6706, Fall!$A$1:$E$25, 5)</f>
        <v>311.40350877192998</v>
      </c>
      <c r="J6706" s="1">
        <f t="shared" si="625"/>
        <v>311.40350877192998</v>
      </c>
      <c r="K6706" s="47">
        <f t="shared" si="626"/>
        <v>5.8257442757549622</v>
      </c>
      <c r="L6706" s="48">
        <f>Solar!K6723/1000*Variables!$B$3</f>
        <v>5.6540499999999998</v>
      </c>
      <c r="M6706">
        <f>IF(E6706=1, VLOOKUP(D6706, Sheet1!$A$2:$C$26, 2), Sheet1!$C$3)</f>
        <v>0.18637999999999999</v>
      </c>
      <c r="N6706" s="1">
        <f>'Electricity Rates'!$J$2</f>
        <v>0.24729999999999999</v>
      </c>
      <c r="O6706" s="145">
        <f>L6706-K6706</f>
        <v>-0.17169427575496243</v>
      </c>
      <c r="P6706">
        <f t="shared" si="627"/>
        <v>1.4407065593942021</v>
      </c>
      <c r="Q6706">
        <f>IF(O6706&gt;0, IF(Q6705+O6706*Variables!$B$5&lt;Variables!$B$4, Q6705+O6706*Variables!$B$5, Variables!$B$4), IF(Q6705&gt;-O6706, Q6705+O6706/Variables!$B$5, 0))</f>
        <v>0</v>
      </c>
      <c r="R6706">
        <f>IF(O6706&gt;0, 0, IF(Q6705&gt;-O6706, 0, -O6706 - Q6705*Variables!$B$5))</f>
        <v>0.17169427575496243</v>
      </c>
      <c r="S6706">
        <f t="shared" si="628"/>
        <v>3.20003791152099E-2</v>
      </c>
      <c r="T6706">
        <f t="shared" si="629"/>
        <v>0</v>
      </c>
    </row>
    <row r="6707" spans="1:20" x14ac:dyDescent="0.3">
      <c r="A6707" s="3">
        <f t="shared" si="624"/>
        <v>43380</v>
      </c>
      <c r="B6707">
        <v>10</v>
      </c>
      <c r="C6707">
        <v>7</v>
      </c>
      <c r="D6707">
        <v>10</v>
      </c>
      <c r="E6707">
        <v>0</v>
      </c>
      <c r="F6707" s="1">
        <f>VLOOKUP(A6707,Weather!$A$1:$E$366, 5)</f>
        <v>0.97272727272727166</v>
      </c>
      <c r="G6707" s="1">
        <f>VLOOKUP(D6707, Fall!$A$1:$E$25, 2)</f>
        <v>1205.3571428571399</v>
      </c>
      <c r="H6707" s="1">
        <f>VLOOKUP(D6707, Fall!$A$1:$E$25, 3)</f>
        <v>904.12930821748796</v>
      </c>
      <c r="I6707" s="1">
        <f>VLOOKUP(D6707, Fall!$A$1:$E$25, 5)</f>
        <v>359.64912280701702</v>
      </c>
      <c r="J6707" s="1">
        <f t="shared" si="625"/>
        <v>359.64912280701702</v>
      </c>
      <c r="K6707" s="47">
        <f t="shared" si="626"/>
        <v>6.7283243748155765</v>
      </c>
      <c r="L6707" s="48">
        <f>Solar!K6724/1000*Variables!$B$3</f>
        <v>5.0054499999999997</v>
      </c>
      <c r="M6707">
        <f>IF(E6707=1, VLOOKUP(D6707, Sheet1!$A$2:$C$26, 2), Sheet1!$C$3)</f>
        <v>0.18637999999999999</v>
      </c>
      <c r="N6707" s="1">
        <f>'Electricity Rates'!$J$2</f>
        <v>0.24729999999999999</v>
      </c>
      <c r="O6707" s="145">
        <f>L6707-K6707</f>
        <v>-1.7228743748155768</v>
      </c>
      <c r="P6707">
        <f t="shared" si="627"/>
        <v>1.663914617891892</v>
      </c>
      <c r="Q6707">
        <f>IF(O6707&gt;0, IF(Q6706+O6707*Variables!$B$5&lt;Variables!$B$4, Q6706+O6707*Variables!$B$5, Variables!$B$4), IF(Q6706&gt;-O6707, Q6706+O6707/Variables!$B$5, 0))</f>
        <v>0</v>
      </c>
      <c r="R6707">
        <f>IF(O6707&gt;0, 0, IF(Q6706&gt;-O6707, 0, -O6707 - Q6706*Variables!$B$5))</f>
        <v>1.7228743748155768</v>
      </c>
      <c r="S6707">
        <f t="shared" si="628"/>
        <v>0.32110932597812719</v>
      </c>
      <c r="T6707">
        <f t="shared" si="629"/>
        <v>0</v>
      </c>
    </row>
    <row r="6708" spans="1:20" x14ac:dyDescent="0.3">
      <c r="A6708" s="3">
        <f t="shared" si="624"/>
        <v>43380</v>
      </c>
      <c r="B6708">
        <v>10</v>
      </c>
      <c r="C6708">
        <v>7</v>
      </c>
      <c r="D6708">
        <v>11</v>
      </c>
      <c r="E6708">
        <v>0</v>
      </c>
      <c r="F6708" s="1">
        <f>VLOOKUP(A6708,Weather!$A$1:$E$366, 5)</f>
        <v>0.97272727272727166</v>
      </c>
      <c r="G6708" s="1">
        <f>VLOOKUP(D6708, Fall!$A$1:$E$25, 2)</f>
        <v>1290.17857142857</v>
      </c>
      <c r="H6708" s="1">
        <f>VLOOKUP(D6708, Fall!$A$1:$E$25, 3)</f>
        <v>975.19947355433101</v>
      </c>
      <c r="I6708" s="1">
        <f>VLOOKUP(D6708, Fall!$A$1:$E$25, 5)</f>
        <v>377.19298245613999</v>
      </c>
      <c r="J6708" s="1">
        <f t="shared" si="625"/>
        <v>377.19298245613999</v>
      </c>
      <c r="K6708" s="47">
        <f t="shared" si="626"/>
        <v>7.0565353199285354</v>
      </c>
      <c r="L6708" s="48">
        <f>Solar!K6725/1000*Variables!$B$3</f>
        <v>11.081900000000001</v>
      </c>
      <c r="M6708">
        <f>IF(E6708=1, VLOOKUP(D6708, Sheet1!$A$2:$C$26, 2), Sheet1!$C$3)</f>
        <v>0.18637999999999999</v>
      </c>
      <c r="N6708" s="1">
        <f>'Electricity Rates'!$J$2</f>
        <v>0.24729999999999999</v>
      </c>
      <c r="O6708" s="145">
        <f>L6708-K6708</f>
        <v>4.0253646800714655</v>
      </c>
      <c r="P6708">
        <f t="shared" si="627"/>
        <v>1.7450811846183267</v>
      </c>
      <c r="Q6708">
        <f>IF(O6708&gt;0, IF(Q6707+O6708*Variables!$B$5&lt;Variables!$B$4, Q6707+O6708*Variables!$B$5, Variables!$B$4), IF(Q6707&gt;-O6708, Q6707+O6708/Variables!$B$5, 0))</f>
        <v>3.7838427992671773</v>
      </c>
      <c r="R6708">
        <f>IF(O6708&gt;0, 0, IF(Q6707&gt;-O6708, 0, -O6708 - Q6707*Variables!$B$5))</f>
        <v>0</v>
      </c>
      <c r="S6708">
        <f t="shared" si="628"/>
        <v>0</v>
      </c>
      <c r="T6708">
        <f t="shared" si="629"/>
        <v>0</v>
      </c>
    </row>
    <row r="6709" spans="1:20" x14ac:dyDescent="0.3">
      <c r="A6709" s="3">
        <f t="shared" si="624"/>
        <v>43380</v>
      </c>
      <c r="B6709">
        <v>10</v>
      </c>
      <c r="C6709">
        <v>7</v>
      </c>
      <c r="D6709">
        <v>12</v>
      </c>
      <c r="E6709">
        <v>0</v>
      </c>
      <c r="F6709" s="1">
        <f>VLOOKUP(A6709,Weather!$A$1:$E$366, 5)</f>
        <v>0.97272727272727166</v>
      </c>
      <c r="G6709" s="1">
        <f>VLOOKUP(D6709, Fall!$A$1:$E$25, 2)</f>
        <v>1366.07142857142</v>
      </c>
      <c r="H6709" s="1">
        <f>VLOOKUP(D6709, Fall!$A$1:$E$25, 3)</f>
        <v>996.442378876367</v>
      </c>
      <c r="I6709" s="1">
        <f>VLOOKUP(D6709, Fall!$A$1:$E$25, 5)</f>
        <v>368.42105263157799</v>
      </c>
      <c r="J6709" s="1">
        <f t="shared" si="625"/>
        <v>368.42105263157799</v>
      </c>
      <c r="K6709" s="47">
        <f t="shared" si="626"/>
        <v>6.8924298473720462</v>
      </c>
      <c r="L6709" s="48">
        <f>Solar!K6726/1000*Variables!$B$3</f>
        <v>13.128349999999999</v>
      </c>
      <c r="M6709">
        <f>IF(E6709=1, VLOOKUP(D6709, Sheet1!$A$2:$C$26, 2), Sheet1!$C$3)</f>
        <v>0.18637999999999999</v>
      </c>
      <c r="N6709" s="1">
        <f>'Electricity Rates'!$J$2</f>
        <v>0.24729999999999999</v>
      </c>
      <c r="O6709" s="145">
        <f>L6709-K6709</f>
        <v>6.2359201526279531</v>
      </c>
      <c r="P6709">
        <f t="shared" si="627"/>
        <v>1.7044979012551069</v>
      </c>
      <c r="Q6709">
        <f>IF(O6709&gt;0, IF(Q6708+O6709*Variables!$B$5&lt;Variables!$B$4, Q6708+O6709*Variables!$B$5, Variables!$B$4), IF(Q6708&gt;-O6709, Q6708+O6709/Variables!$B$5, 0))</f>
        <v>9.645607742737452</v>
      </c>
      <c r="R6709">
        <f>IF(O6709&gt;0, 0, IF(Q6708&gt;-O6709, 0, -O6709 - Q6708*Variables!$B$5))</f>
        <v>0</v>
      </c>
      <c r="S6709">
        <f t="shared" si="628"/>
        <v>0</v>
      </c>
      <c r="T6709">
        <f t="shared" si="629"/>
        <v>0</v>
      </c>
    </row>
    <row r="6710" spans="1:20" x14ac:dyDescent="0.3">
      <c r="A6710" s="3">
        <f t="shared" si="624"/>
        <v>43380</v>
      </c>
      <c r="B6710">
        <v>10</v>
      </c>
      <c r="C6710">
        <v>7</v>
      </c>
      <c r="D6710">
        <v>13</v>
      </c>
      <c r="E6710">
        <v>0</v>
      </c>
      <c r="F6710" s="1">
        <f>VLOOKUP(A6710,Weather!$A$1:$E$366, 5)</f>
        <v>0.97272727272727166</v>
      </c>
      <c r="G6710" s="1">
        <f>VLOOKUP(D6710, Fall!$A$1:$E$25, 2)</f>
        <v>1446.42857142857</v>
      </c>
      <c r="H6710" s="1">
        <f>VLOOKUP(D6710, Fall!$A$1:$E$25, 3)</f>
        <v>1031.4839187299399</v>
      </c>
      <c r="I6710" s="1">
        <f>VLOOKUP(D6710, Fall!$A$1:$E$25, 5)</f>
        <v>350.87719298245599</v>
      </c>
      <c r="J6710" s="1">
        <f t="shared" si="625"/>
        <v>350.87719298245599</v>
      </c>
      <c r="K6710" s="47">
        <f t="shared" si="626"/>
        <v>6.564218902259106</v>
      </c>
      <c r="L6710" s="48">
        <f>Solar!K6727/1000*Variables!$B$3</f>
        <v>12.56535</v>
      </c>
      <c r="M6710">
        <f>IF(E6710=1, VLOOKUP(D6710, Sheet1!$A$2:$C$26, 2), Sheet1!$C$3)</f>
        <v>0.18637999999999999</v>
      </c>
      <c r="N6710" s="1">
        <f>'Electricity Rates'!$J$2</f>
        <v>0.24729999999999999</v>
      </c>
      <c r="O6710" s="145">
        <f>L6710-K6710</f>
        <v>6.0011310977408945</v>
      </c>
      <c r="P6710">
        <f t="shared" si="627"/>
        <v>1.6233313345286768</v>
      </c>
      <c r="Q6710">
        <f>IF(O6710&gt;0, IF(Q6709+O6710*Variables!$B$5&lt;Variables!$B$4, Q6709+O6710*Variables!$B$5, Variables!$B$4), IF(Q6709&gt;-O6710, Q6709+O6710/Variables!$B$5, 0))</f>
        <v>15.286670974613893</v>
      </c>
      <c r="R6710">
        <f>IF(O6710&gt;0, 0, IF(Q6709&gt;-O6710, 0, -O6710 - Q6709*Variables!$B$5))</f>
        <v>0</v>
      </c>
      <c r="S6710">
        <f t="shared" si="628"/>
        <v>0</v>
      </c>
      <c r="T6710">
        <f t="shared" si="629"/>
        <v>0</v>
      </c>
    </row>
    <row r="6711" spans="1:20" x14ac:dyDescent="0.3">
      <c r="A6711" s="3">
        <f t="shared" si="624"/>
        <v>43380</v>
      </c>
      <c r="B6711">
        <v>10</v>
      </c>
      <c r="C6711">
        <v>7</v>
      </c>
      <c r="D6711">
        <v>14</v>
      </c>
      <c r="E6711">
        <v>0</v>
      </c>
      <c r="F6711" s="1">
        <f>VLOOKUP(A6711,Weather!$A$1:$E$366, 5)</f>
        <v>0.97272727272727166</v>
      </c>
      <c r="G6711" s="1">
        <f>VLOOKUP(D6711, Fall!$A$1:$E$25, 2)</f>
        <v>1482.1428571428501</v>
      </c>
      <c r="H6711" s="1">
        <f>VLOOKUP(D6711, Fall!$A$1:$E$25, 3)</f>
        <v>1052.56230978037</v>
      </c>
      <c r="I6711" s="1">
        <f>VLOOKUP(D6711, Fall!$A$1:$E$25, 5)</f>
        <v>342.105263157894</v>
      </c>
      <c r="J6711" s="1">
        <f t="shared" si="625"/>
        <v>342.105263157894</v>
      </c>
      <c r="K6711" s="47">
        <f t="shared" si="626"/>
        <v>6.4001134297026177</v>
      </c>
      <c r="L6711" s="48">
        <f>Solar!K6728/1000*Variables!$B$3</f>
        <v>13.496350000000001</v>
      </c>
      <c r="M6711">
        <f>IF(E6711=1, VLOOKUP(D6711, Sheet1!$A$2:$C$26, 2), Sheet1!$C$3)</f>
        <v>0.18637999999999999</v>
      </c>
      <c r="N6711" s="1">
        <f>'Electricity Rates'!$J$2</f>
        <v>0.24729999999999999</v>
      </c>
      <c r="O6711" s="145">
        <f>L6711-K6711</f>
        <v>7.0962365702973838</v>
      </c>
      <c r="P6711">
        <f t="shared" si="627"/>
        <v>1.5827480511654572</v>
      </c>
      <c r="Q6711">
        <f>IF(O6711&gt;0, IF(Q6710+O6711*Variables!$B$5&lt;Variables!$B$4, Q6710+O6711*Variables!$B$5, Variables!$B$4), IF(Q6710&gt;-O6711, Q6710+O6711/Variables!$B$5, 0))</f>
        <v>21.957133350693432</v>
      </c>
      <c r="R6711">
        <f>IF(O6711&gt;0, 0, IF(Q6710&gt;-O6711, 0, -O6711 - Q6710*Variables!$B$5))</f>
        <v>0</v>
      </c>
      <c r="S6711">
        <f t="shared" si="628"/>
        <v>0</v>
      </c>
      <c r="T6711">
        <f t="shared" si="629"/>
        <v>0</v>
      </c>
    </row>
    <row r="6712" spans="1:20" x14ac:dyDescent="0.3">
      <c r="A6712" s="3">
        <f t="shared" si="624"/>
        <v>43380</v>
      </c>
      <c r="B6712">
        <v>10</v>
      </c>
      <c r="C6712">
        <v>7</v>
      </c>
      <c r="D6712">
        <v>15</v>
      </c>
      <c r="E6712">
        <v>0</v>
      </c>
      <c r="F6712" s="1">
        <f>VLOOKUP(A6712,Weather!$A$1:$E$366, 5)</f>
        <v>0.97272727272727166</v>
      </c>
      <c r="G6712" s="1">
        <f>VLOOKUP(D6712, Fall!$A$1:$E$25, 2)</f>
        <v>1437.5</v>
      </c>
      <c r="H6712" s="1">
        <f>VLOOKUP(D6712, Fall!$A$1:$E$25, 3)</f>
        <v>1060.00658057086</v>
      </c>
      <c r="I6712" s="1">
        <f>VLOOKUP(D6712, Fall!$A$1:$E$25, 5)</f>
        <v>328.94736842105198</v>
      </c>
      <c r="J6712" s="1">
        <f t="shared" si="625"/>
        <v>328.94736842105198</v>
      </c>
      <c r="K6712" s="47">
        <f t="shared" si="626"/>
        <v>6.1539552208679025</v>
      </c>
      <c r="L6712" s="48">
        <f>Solar!K6729/1000*Variables!$B$3</f>
        <v>10.512350000000001</v>
      </c>
      <c r="M6712">
        <f>IF(E6712=1, VLOOKUP(D6712, Sheet1!$A$2:$C$26, 2), Sheet1!$C$3)</f>
        <v>0.18637999999999999</v>
      </c>
      <c r="N6712" s="1">
        <f>'Electricity Rates'!$J$2</f>
        <v>0.24729999999999999</v>
      </c>
      <c r="O6712" s="145">
        <f>L6712-K6712</f>
        <v>4.3583947791320989</v>
      </c>
      <c r="P6712">
        <f t="shared" si="627"/>
        <v>1.5218731261206322</v>
      </c>
      <c r="Q6712">
        <f>IF(O6712&gt;0, IF(Q6711+O6712*Variables!$B$5&lt;Variables!$B$4, Q6711+O6712*Variables!$B$5, Variables!$B$4), IF(Q6711&gt;-O6712, Q6711+O6712/Variables!$B$5, 0))</f>
        <v>26.054024443077605</v>
      </c>
      <c r="R6712">
        <f>IF(O6712&gt;0, 0, IF(Q6711&gt;-O6712, 0, -O6712 - Q6711*Variables!$B$5))</f>
        <v>0</v>
      </c>
      <c r="S6712">
        <f t="shared" si="628"/>
        <v>0</v>
      </c>
      <c r="T6712">
        <f t="shared" si="629"/>
        <v>0</v>
      </c>
    </row>
    <row r="6713" spans="1:20" x14ac:dyDescent="0.3">
      <c r="A6713" s="3">
        <f t="shared" si="624"/>
        <v>43380</v>
      </c>
      <c r="B6713">
        <v>10</v>
      </c>
      <c r="C6713">
        <v>7</v>
      </c>
      <c r="D6713">
        <v>16</v>
      </c>
      <c r="E6713">
        <v>0</v>
      </c>
      <c r="F6713" s="1">
        <f>VLOOKUP(A6713,Weather!$A$1:$E$366, 5)</f>
        <v>0.97272727272727166</v>
      </c>
      <c r="G6713" s="1">
        <f>VLOOKUP(D6713, Fall!$A$1:$E$25, 2)</f>
        <v>1348.2142857142801</v>
      </c>
      <c r="H6713" s="1">
        <f>VLOOKUP(D6713, Fall!$A$1:$E$25, 3)</f>
        <v>1003.98947108661</v>
      </c>
      <c r="I6713" s="1">
        <f>VLOOKUP(D6713, Fall!$A$1:$E$25, 5)</f>
        <v>298.24561403508801</v>
      </c>
      <c r="J6713" s="1">
        <f t="shared" si="625"/>
        <v>298.24561403508801</v>
      </c>
      <c r="K6713" s="47">
        <f t="shared" si="626"/>
        <v>5.5795860669202471</v>
      </c>
      <c r="L6713" s="48">
        <f>Solar!K6730/1000*Variables!$B$3</f>
        <v>7.2478499999999997</v>
      </c>
      <c r="M6713">
        <f>IF(E6713=1, VLOOKUP(D6713, Sheet1!$A$2:$C$26, 2), Sheet1!$C$3)</f>
        <v>0.18637999999999999</v>
      </c>
      <c r="N6713" s="1">
        <f>'Electricity Rates'!$J$2</f>
        <v>0.24729999999999999</v>
      </c>
      <c r="O6713" s="145">
        <f>L6713-K6713</f>
        <v>1.6682639330797526</v>
      </c>
      <c r="P6713">
        <f t="shared" si="627"/>
        <v>1.3798316343493771</v>
      </c>
      <c r="Q6713">
        <f>IF(O6713&gt;0, IF(Q6712+O6713*Variables!$B$5&lt;Variables!$B$4, Q6712+O6713*Variables!$B$5, Variables!$B$4), IF(Q6712&gt;-O6713, Q6712+O6713/Variables!$B$5, 0))</f>
        <v>27.622192540172573</v>
      </c>
      <c r="R6713">
        <f>IF(O6713&gt;0, 0, IF(Q6712&gt;-O6713, 0, -O6713 - Q6712*Variables!$B$5))</f>
        <v>0</v>
      </c>
      <c r="S6713">
        <f t="shared" si="628"/>
        <v>0</v>
      </c>
      <c r="T6713">
        <f t="shared" si="629"/>
        <v>0</v>
      </c>
    </row>
    <row r="6714" spans="1:20" x14ac:dyDescent="0.3">
      <c r="A6714" s="3">
        <f t="shared" si="624"/>
        <v>43380</v>
      </c>
      <c r="B6714">
        <v>10</v>
      </c>
      <c r="C6714">
        <v>7</v>
      </c>
      <c r="D6714">
        <v>17</v>
      </c>
      <c r="E6714">
        <v>0</v>
      </c>
      <c r="F6714" s="1">
        <f>VLOOKUP(A6714,Weather!$A$1:$E$366, 5)</f>
        <v>0.97272727272727166</v>
      </c>
      <c r="G6714" s="1">
        <f>VLOOKUP(D6714, Fall!$A$1:$E$25, 2)</f>
        <v>1080.3571428571399</v>
      </c>
      <c r="H6714" s="1">
        <f>VLOOKUP(D6714, Fall!$A$1:$E$25, 3)</f>
        <v>794.90091642515802</v>
      </c>
      <c r="I6714" s="1">
        <f>VLOOKUP(D6714, Fall!$A$1:$E$25, 5)</f>
        <v>263.15789473684202</v>
      </c>
      <c r="J6714" s="1">
        <f t="shared" si="625"/>
        <v>263.15789473684202</v>
      </c>
      <c r="K6714" s="47">
        <f t="shared" si="626"/>
        <v>4.9231641766943302</v>
      </c>
      <c r="L6714" s="48">
        <f>Solar!K6731/1000*Variables!$B$3</f>
        <v>7.6436000000000002</v>
      </c>
      <c r="M6714">
        <f>IF(E6714=1, VLOOKUP(D6714, Sheet1!$A$2:$C$26, 2), Sheet1!$C$3)</f>
        <v>0.18637999999999999</v>
      </c>
      <c r="N6714" s="1">
        <f>'Electricity Rates'!$J$2</f>
        <v>0.24729999999999999</v>
      </c>
      <c r="O6714" s="145">
        <f>L6714-K6714</f>
        <v>2.72043582330567</v>
      </c>
      <c r="P6714">
        <f t="shared" si="627"/>
        <v>1.2174985008965078</v>
      </c>
      <c r="Q6714">
        <f>IF(O6714&gt;0, IF(Q6713+O6714*Variables!$B$5&lt;Variables!$B$4, Q6713+O6714*Variables!$B$5, Variables!$B$4), IF(Q6713&gt;-O6714, Q6713+O6714/Variables!$B$5, 0))</f>
        <v>30.179402214079904</v>
      </c>
      <c r="R6714">
        <f>IF(O6714&gt;0, 0, IF(Q6713&gt;-O6714, 0, -O6714 - Q6713*Variables!$B$5))</f>
        <v>0</v>
      </c>
      <c r="S6714">
        <f t="shared" si="628"/>
        <v>0</v>
      </c>
      <c r="T6714">
        <f t="shared" si="629"/>
        <v>0</v>
      </c>
    </row>
    <row r="6715" spans="1:20" x14ac:dyDescent="0.3">
      <c r="A6715" s="3">
        <f t="shared" si="624"/>
        <v>43380</v>
      </c>
      <c r="B6715">
        <v>10</v>
      </c>
      <c r="C6715">
        <v>7</v>
      </c>
      <c r="D6715">
        <v>18</v>
      </c>
      <c r="E6715">
        <v>0</v>
      </c>
      <c r="F6715" s="1">
        <f>VLOOKUP(A6715,Weather!$A$1:$E$366, 5)</f>
        <v>0.97272727272727166</v>
      </c>
      <c r="G6715" s="1">
        <f>VLOOKUP(D6715, Fall!$A$1:$E$25, 2)</f>
        <v>678.57142857142799</v>
      </c>
      <c r="H6715" s="1">
        <f>VLOOKUP(D6715, Fall!$A$1:$E$25, 3)</f>
        <v>583.61400485626905</v>
      </c>
      <c r="I6715" s="1">
        <f>VLOOKUP(D6715, Fall!$A$1:$E$25, 5)</f>
        <v>280.70175438596499</v>
      </c>
      <c r="J6715" s="1">
        <f t="shared" si="625"/>
        <v>280.70175438596499</v>
      </c>
      <c r="K6715" s="47">
        <f t="shared" si="626"/>
        <v>5.251375121807289</v>
      </c>
      <c r="L6715" s="48">
        <f>Solar!K6732/1000*Variables!$B$3</f>
        <v>0.87520000000000009</v>
      </c>
      <c r="M6715">
        <f>IF(E6715=1, VLOOKUP(D6715, Sheet1!$A$2:$C$26, 2), Sheet1!$C$3)</f>
        <v>0.18637999999999999</v>
      </c>
      <c r="N6715" s="1">
        <f>'Electricity Rates'!$J$2</f>
        <v>0.24729999999999999</v>
      </c>
      <c r="O6715" s="145">
        <f>L6715-K6715</f>
        <v>-4.3761751218072886</v>
      </c>
      <c r="P6715">
        <f t="shared" si="627"/>
        <v>1.2986650676229425</v>
      </c>
      <c r="Q6715">
        <f>IF(O6715&gt;0, IF(Q6714+O6715*Variables!$B$5&lt;Variables!$B$4, Q6714+O6715*Variables!$B$5, Variables!$B$4), IF(Q6714&gt;-O6715, Q6714+O6715/Variables!$B$5, 0))</f>
        <v>25.523896765348745</v>
      </c>
      <c r="R6715">
        <f>IF(O6715&gt;0, 0, IF(Q6714&gt;-O6715, 0, -O6715 - Q6714*Variables!$B$5))</f>
        <v>0</v>
      </c>
      <c r="S6715">
        <f t="shared" si="628"/>
        <v>0</v>
      </c>
      <c r="T6715">
        <f t="shared" si="629"/>
        <v>0</v>
      </c>
    </row>
    <row r="6716" spans="1:20" x14ac:dyDescent="0.3">
      <c r="A6716" s="3">
        <f t="shared" si="624"/>
        <v>43380</v>
      </c>
      <c r="B6716">
        <v>10</v>
      </c>
      <c r="C6716">
        <v>7</v>
      </c>
      <c r="D6716">
        <v>19</v>
      </c>
      <c r="E6716">
        <v>0</v>
      </c>
      <c r="F6716" s="1">
        <f>VLOOKUP(A6716,Weather!$A$1:$E$366, 5)</f>
        <v>0.97272727272727166</v>
      </c>
      <c r="G6716" s="1">
        <f>VLOOKUP(D6716, Fall!$A$1:$E$25, 2)</f>
        <v>517.85714285714198</v>
      </c>
      <c r="H6716" s="1">
        <f>VLOOKUP(D6716, Fall!$A$1:$E$25, 3)</f>
        <v>442.60593718179598</v>
      </c>
      <c r="I6716" s="1">
        <f>VLOOKUP(D6716, Fall!$A$1:$E$25, 5)</f>
        <v>289.47368421052602</v>
      </c>
      <c r="J6716" s="1">
        <f t="shared" si="625"/>
        <v>289.47368421052602</v>
      </c>
      <c r="K6716" s="47">
        <f t="shared" si="626"/>
        <v>5.4154805943637587</v>
      </c>
      <c r="L6716" s="48">
        <f>Solar!K6733/1000*Variables!$B$3</f>
        <v>0</v>
      </c>
      <c r="M6716">
        <f>IF(E6716=1, VLOOKUP(D6716, Sheet1!$A$2:$C$26, 2), Sheet1!$C$3)</f>
        <v>0.18637999999999999</v>
      </c>
      <c r="N6716" s="1">
        <f>'Electricity Rates'!$J$2</f>
        <v>0.24729999999999999</v>
      </c>
      <c r="O6716" s="145">
        <f>L6716-K6716</f>
        <v>-5.4154805943637587</v>
      </c>
      <c r="P6716">
        <f t="shared" si="627"/>
        <v>1.3392483509861575</v>
      </c>
      <c r="Q6716">
        <f>IF(O6716&gt;0, IF(Q6715+O6716*Variables!$B$5&lt;Variables!$B$4, Q6715+O6716*Variables!$B$5, Variables!$B$4), IF(Q6715&gt;-O6716, Q6715+O6716/Variables!$B$5, 0))</f>
        <v>19.76274719687666</v>
      </c>
      <c r="R6716">
        <f>IF(O6716&gt;0, 0, IF(Q6715&gt;-O6716, 0, -O6716 - Q6715*Variables!$B$5))</f>
        <v>0</v>
      </c>
      <c r="S6716">
        <f t="shared" si="628"/>
        <v>0</v>
      </c>
      <c r="T6716">
        <f t="shared" si="629"/>
        <v>0</v>
      </c>
    </row>
    <row r="6717" spans="1:20" x14ac:dyDescent="0.3">
      <c r="A6717" s="3">
        <f t="shared" si="624"/>
        <v>43380</v>
      </c>
      <c r="B6717">
        <v>10</v>
      </c>
      <c r="C6717">
        <v>7</v>
      </c>
      <c r="D6717">
        <v>20</v>
      </c>
      <c r="E6717">
        <v>0</v>
      </c>
      <c r="F6717" s="1">
        <f>VLOOKUP(A6717,Weather!$A$1:$E$366, 5)</f>
        <v>0.97272727272727166</v>
      </c>
      <c r="G6717" s="1">
        <f>VLOOKUP(D6717, Fall!$A$1:$E$25, 2)</f>
        <v>428.57142857142799</v>
      </c>
      <c r="H6717" s="1">
        <f>VLOOKUP(D6717, Fall!$A$1:$E$25, 3)</f>
        <v>354.11608052009001</v>
      </c>
      <c r="I6717" s="1">
        <f>VLOOKUP(D6717, Fall!$A$1:$E$25, 5)</f>
        <v>263.15789473684202</v>
      </c>
      <c r="J6717" s="1">
        <f t="shared" si="625"/>
        <v>263.15789473684202</v>
      </c>
      <c r="K6717" s="47">
        <f t="shared" si="626"/>
        <v>4.9231641766943302</v>
      </c>
      <c r="L6717" s="48">
        <f>Solar!K6734/1000*Variables!$B$3</f>
        <v>0</v>
      </c>
      <c r="M6717">
        <f>IF(E6717=1, VLOOKUP(D6717, Sheet1!$A$2:$C$26, 2), Sheet1!$C$3)</f>
        <v>0.18637999999999999</v>
      </c>
      <c r="N6717" s="1">
        <f>'Electricity Rates'!$J$2</f>
        <v>0.24729999999999999</v>
      </c>
      <c r="O6717" s="145">
        <f>L6717-K6717</f>
        <v>-4.9231641766943302</v>
      </c>
      <c r="P6717">
        <f t="shared" si="627"/>
        <v>1.2174985008965078</v>
      </c>
      <c r="Q6717">
        <f>IF(O6717&gt;0, IF(Q6716+O6717*Variables!$B$5&lt;Variables!$B$4, Q6716+O6717*Variables!$B$5, Variables!$B$4), IF(Q6716&gt;-O6717, Q6716+O6717/Variables!$B$5, 0))</f>
        <v>14.52533849826567</v>
      </c>
      <c r="R6717">
        <f>IF(O6717&gt;0, 0, IF(Q6716&gt;-O6717, 0, -O6717 - Q6716*Variables!$B$5))</f>
        <v>0</v>
      </c>
      <c r="S6717">
        <f t="shared" si="628"/>
        <v>0</v>
      </c>
      <c r="T6717">
        <f t="shared" si="629"/>
        <v>0</v>
      </c>
    </row>
    <row r="6718" spans="1:20" x14ac:dyDescent="0.3">
      <c r="A6718" s="3">
        <f t="shared" si="624"/>
        <v>43380</v>
      </c>
      <c r="B6718">
        <v>10</v>
      </c>
      <c r="C6718">
        <v>7</v>
      </c>
      <c r="D6718">
        <v>21</v>
      </c>
      <c r="E6718">
        <v>0</v>
      </c>
      <c r="F6718" s="1">
        <f>VLOOKUP(A6718,Weather!$A$1:$E$366, 5)</f>
        <v>0.97272727272727166</v>
      </c>
      <c r="G6718" s="1">
        <f>VLOOKUP(D6718, Fall!$A$1:$E$25, 2)</f>
        <v>366.07142857142799</v>
      </c>
      <c r="H6718" s="1">
        <f>VLOOKUP(D6718, Fall!$A$1:$E$25, 3)</f>
        <v>305.62638808916603</v>
      </c>
      <c r="I6718" s="1">
        <f>VLOOKUP(D6718, Fall!$A$1:$E$25, 5)</f>
        <v>271.929824561403</v>
      </c>
      <c r="J6718" s="1">
        <f t="shared" si="625"/>
        <v>271.929824561403</v>
      </c>
      <c r="K6718" s="47">
        <f t="shared" si="626"/>
        <v>5.0872696492507998</v>
      </c>
      <c r="L6718" s="48">
        <f>Solar!K6735/1000*Variables!$B$3</f>
        <v>0</v>
      </c>
      <c r="M6718">
        <f>IF(E6718=1, VLOOKUP(D6718, Sheet1!$A$2:$C$26, 2), Sheet1!$C$3)</f>
        <v>0.18637999999999999</v>
      </c>
      <c r="N6718" s="1">
        <f>'Electricity Rates'!$J$2</f>
        <v>0.24729999999999999</v>
      </c>
      <c r="O6718" s="145">
        <f>L6718-K6718</f>
        <v>-5.0872696492507998</v>
      </c>
      <c r="P6718">
        <f t="shared" si="627"/>
        <v>1.2580817842597227</v>
      </c>
      <c r="Q6718">
        <f>IF(O6718&gt;0, IF(Q6717+O6718*Variables!$B$5&lt;Variables!$B$4, Q6717+O6718*Variables!$B$5, Variables!$B$4), IF(Q6717&gt;-O6718, Q6717+O6718/Variables!$B$5, 0))</f>
        <v>9.1133495097009884</v>
      </c>
      <c r="R6718">
        <f>IF(O6718&gt;0, 0, IF(Q6717&gt;-O6718, 0, -O6718 - Q6717*Variables!$B$5))</f>
        <v>0</v>
      </c>
      <c r="S6718">
        <f t="shared" si="628"/>
        <v>0</v>
      </c>
      <c r="T6718">
        <f t="shared" si="629"/>
        <v>0</v>
      </c>
    </row>
    <row r="6719" spans="1:20" x14ac:dyDescent="0.3">
      <c r="A6719" s="3">
        <f t="shared" si="624"/>
        <v>43380</v>
      </c>
      <c r="B6719">
        <v>10</v>
      </c>
      <c r="C6719">
        <v>7</v>
      </c>
      <c r="D6719">
        <v>22</v>
      </c>
      <c r="E6719">
        <v>0</v>
      </c>
      <c r="F6719" s="1">
        <f>VLOOKUP(A6719,Weather!$A$1:$E$366, 5)</f>
        <v>0.97272727272727166</v>
      </c>
      <c r="G6719" s="1">
        <f>VLOOKUP(D6719, Fall!$A$1:$E$25, 2)</f>
        <v>330.35714285714198</v>
      </c>
      <c r="H6719" s="1">
        <f>VLOOKUP(D6719, Fall!$A$1:$E$25, 3)</f>
        <v>272.33281237147202</v>
      </c>
      <c r="I6719" s="1">
        <f>VLOOKUP(D6719, Fall!$A$1:$E$25, 5)</f>
        <v>254.385964912281</v>
      </c>
      <c r="J6719" s="1">
        <f t="shared" si="625"/>
        <v>254.385964912281</v>
      </c>
      <c r="K6719" s="47">
        <f t="shared" si="626"/>
        <v>4.7590587041378596</v>
      </c>
      <c r="L6719" s="48">
        <f>Solar!K6736/1000*Variables!$B$3</f>
        <v>0</v>
      </c>
      <c r="M6719">
        <f>IF(E6719=1, VLOOKUP(D6719, Sheet1!$A$2:$C$26, 2), Sheet1!$C$3)</f>
        <v>0.18637999999999999</v>
      </c>
      <c r="N6719" s="1">
        <f>'Electricity Rates'!$J$2</f>
        <v>0.24729999999999999</v>
      </c>
      <c r="O6719" s="145">
        <f>L6719-K6719</f>
        <v>-4.7590587041378596</v>
      </c>
      <c r="P6719">
        <f t="shared" si="627"/>
        <v>1.1769152175332926</v>
      </c>
      <c r="Q6719">
        <f>IF(O6719&gt;0, IF(Q6718+O6719*Variables!$B$5&lt;Variables!$B$4, Q6718+O6719*Variables!$B$5, Variables!$B$4), IF(Q6718&gt;-O6719, Q6718+O6719/Variables!$B$5, 0))</f>
        <v>4.0505211010436906</v>
      </c>
      <c r="R6719">
        <f>IF(O6719&gt;0, 0, IF(Q6718&gt;-O6719, 0, -O6719 - Q6718*Variables!$B$5))</f>
        <v>0</v>
      </c>
      <c r="S6719">
        <f t="shared" si="628"/>
        <v>0</v>
      </c>
      <c r="T6719">
        <f t="shared" si="629"/>
        <v>0</v>
      </c>
    </row>
    <row r="6720" spans="1:20" x14ac:dyDescent="0.3">
      <c r="A6720" s="3">
        <f t="shared" si="624"/>
        <v>43380</v>
      </c>
      <c r="B6720">
        <v>10</v>
      </c>
      <c r="C6720">
        <v>7</v>
      </c>
      <c r="D6720">
        <v>23</v>
      </c>
      <c r="E6720">
        <v>0</v>
      </c>
      <c r="F6720" s="1">
        <f>VLOOKUP(A6720,Weather!$A$1:$E$366, 5)</f>
        <v>0.97272727272727166</v>
      </c>
      <c r="G6720" s="1">
        <f>VLOOKUP(D6720, Fall!$A$1:$E$25, 2)</f>
        <v>303.57142857142799</v>
      </c>
      <c r="H6720" s="1">
        <f>VLOOKUP(D6720, Fall!$A$1:$E$25, 3)</f>
        <v>252.67335691371099</v>
      </c>
      <c r="I6720" s="1">
        <f>VLOOKUP(D6720, Fall!$A$1:$E$25, 5)</f>
        <v>254.385964912281</v>
      </c>
      <c r="J6720" s="1">
        <f t="shared" si="625"/>
        <v>254.385964912281</v>
      </c>
      <c r="K6720" s="47">
        <f t="shared" si="626"/>
        <v>4.7590587041378596</v>
      </c>
      <c r="L6720" s="48">
        <f>Solar!K6737/1000*Variables!$B$3</f>
        <v>0</v>
      </c>
      <c r="M6720">
        <f>IF(E6720=1, VLOOKUP(D6720, Sheet1!$A$2:$C$26, 2), Sheet1!$C$3)</f>
        <v>0.18637999999999999</v>
      </c>
      <c r="N6720" s="1">
        <f>'Electricity Rates'!$J$2</f>
        <v>0.24729999999999999</v>
      </c>
      <c r="O6720" s="145">
        <f>L6720-K6720</f>
        <v>-4.7590587041378596</v>
      </c>
      <c r="P6720">
        <f t="shared" si="627"/>
        <v>1.1769152175332926</v>
      </c>
      <c r="Q6720">
        <f>IF(O6720&gt;0, IF(Q6719+O6720*Variables!$B$5&lt;Variables!$B$4, Q6719+O6720*Variables!$B$5, Variables!$B$4), IF(Q6719&gt;-O6720, Q6719+O6720/Variables!$B$5, 0))</f>
        <v>0</v>
      </c>
      <c r="R6720">
        <f>IF(O6720&gt;0, 0, IF(Q6719&gt;-O6720, 0, -O6720 - Q6719*Variables!$B$5))</f>
        <v>0.95156886915679051</v>
      </c>
      <c r="S6720">
        <f t="shared" si="628"/>
        <v>0.17735340583344261</v>
      </c>
      <c r="T6720">
        <f t="shared" si="629"/>
        <v>0</v>
      </c>
    </row>
    <row r="6721" spans="1:20" x14ac:dyDescent="0.3">
      <c r="A6721" s="3">
        <f t="shared" si="624"/>
        <v>43380</v>
      </c>
      <c r="B6721">
        <v>10</v>
      </c>
      <c r="C6721">
        <v>7</v>
      </c>
      <c r="D6721">
        <v>24</v>
      </c>
      <c r="E6721">
        <v>0</v>
      </c>
      <c r="F6721" s="1">
        <f>VLOOKUP(A6721,Weather!$A$1:$E$366, 5)</f>
        <v>0.97272727272727166</v>
      </c>
      <c r="G6721" s="1">
        <f>VLOOKUP(D6721, Fall!$A$1:$E$25, 2)</f>
        <v>285.71428571428498</v>
      </c>
      <c r="H6721" s="1">
        <f>VLOOKUP(D6721, Fall!$A$1:$E$25, 3)</f>
        <v>237.47635107345499</v>
      </c>
      <c r="I6721" s="1">
        <f>VLOOKUP(D6721, Fall!$A$1:$E$25, 5)</f>
        <v>254.385964912281</v>
      </c>
      <c r="J6721" s="1">
        <f t="shared" si="625"/>
        <v>254.385964912281</v>
      </c>
      <c r="K6721" s="47">
        <f t="shared" si="626"/>
        <v>4.7590587041378596</v>
      </c>
      <c r="L6721" s="48">
        <f>Solar!K6738/1000*Variables!$B$3</f>
        <v>0</v>
      </c>
      <c r="M6721">
        <f>IF(E6721=1, VLOOKUP(D6721, Sheet1!$A$2:$C$26, 2), Sheet1!$C$3)</f>
        <v>0.18637999999999999</v>
      </c>
      <c r="N6721" s="1">
        <f>'Electricity Rates'!$J$2</f>
        <v>0.24729999999999999</v>
      </c>
      <c r="O6721" s="145">
        <f>L6721-K6721</f>
        <v>-4.7590587041378596</v>
      </c>
      <c r="P6721">
        <f t="shared" si="627"/>
        <v>1.1769152175332926</v>
      </c>
      <c r="Q6721">
        <f>IF(O6721&gt;0, IF(Q6720+O6721*Variables!$B$5&lt;Variables!$B$4, Q6720+O6721*Variables!$B$5, Variables!$B$4), IF(Q6720&gt;-O6721, Q6720+O6721/Variables!$B$5, 0))</f>
        <v>0</v>
      </c>
      <c r="R6721">
        <f>IF(O6721&gt;0, 0, IF(Q6720&gt;-O6721, 0, -O6721 - Q6720*Variables!$B$5))</f>
        <v>4.7590587041378596</v>
      </c>
      <c r="S6721">
        <f t="shared" si="628"/>
        <v>0.88699336127721418</v>
      </c>
      <c r="T6721">
        <f t="shared" si="629"/>
        <v>0</v>
      </c>
    </row>
    <row r="6722" spans="1:20" x14ac:dyDescent="0.3">
      <c r="A6722" s="3">
        <f t="shared" si="624"/>
        <v>43381</v>
      </c>
      <c r="B6722">
        <v>10</v>
      </c>
      <c r="C6722">
        <v>8</v>
      </c>
      <c r="D6722">
        <v>1</v>
      </c>
      <c r="E6722">
        <v>1</v>
      </c>
      <c r="F6722" s="1">
        <f>VLOOKUP(A6722,Weather!$A$1:$E$366, 5)</f>
        <v>0.97272727272727166</v>
      </c>
      <c r="G6722" s="1">
        <f>VLOOKUP(D6722, Fall!$A$1:$E$25, 2)</f>
        <v>276.78571428571399</v>
      </c>
      <c r="H6722" s="1">
        <f>VLOOKUP(D6722, Fall!$A$1:$E$25, 3)</f>
        <v>258.40056395394299</v>
      </c>
      <c r="I6722" s="1">
        <f>VLOOKUP(D6722, Fall!$A$1:$E$25, 5)</f>
        <v>254.385964912281</v>
      </c>
      <c r="J6722" s="1">
        <f t="shared" si="625"/>
        <v>276.28430109484748</v>
      </c>
      <c r="K6722" s="47">
        <f t="shared" si="626"/>
        <v>5.1687333001860978</v>
      </c>
      <c r="L6722" s="48">
        <f>Solar!K6739/1000*Variables!$B$3</f>
        <v>0</v>
      </c>
      <c r="M6722">
        <f>IF(E6722=1, VLOOKUP(D6722, Sheet1!$A$2:$C$26, 2), Sheet1!$C$3)</f>
        <v>0.18637999999999999</v>
      </c>
      <c r="N6722" s="1">
        <f>'Electricity Rates'!$J$2</f>
        <v>0.24729999999999999</v>
      </c>
      <c r="O6722" s="145">
        <f>L6722-K6722</f>
        <v>-5.1687333001860978</v>
      </c>
      <c r="P6722">
        <f t="shared" si="627"/>
        <v>1.278227745136022</v>
      </c>
      <c r="Q6722">
        <f>IF(O6722&gt;0, IF(Q6721+O6722*Variables!$B$5&lt;Variables!$B$4, Q6721+O6722*Variables!$B$5, Variables!$B$4), IF(Q6721&gt;-O6722, Q6721+O6722/Variables!$B$5, 0))</f>
        <v>0</v>
      </c>
      <c r="R6722">
        <f>IF(O6722&gt;0, 0, IF(Q6721&gt;-O6722, 0, -O6722 - Q6721*Variables!$B$5))</f>
        <v>5.1687333001860978</v>
      </c>
      <c r="S6722">
        <f t="shared" si="628"/>
        <v>0.9633485124886848</v>
      </c>
      <c r="T6722">
        <f t="shared" si="629"/>
        <v>0</v>
      </c>
    </row>
    <row r="6723" spans="1:20" x14ac:dyDescent="0.3">
      <c r="A6723" s="3">
        <f t="shared" ref="A6723:A6786" si="630">DATE(2018, B6723, C6723)</f>
        <v>43381</v>
      </c>
      <c r="B6723">
        <v>10</v>
      </c>
      <c r="C6723">
        <v>8</v>
      </c>
      <c r="D6723">
        <v>2</v>
      </c>
      <c r="E6723">
        <v>1</v>
      </c>
      <c r="F6723" s="1">
        <f>VLOOKUP(A6723,Weather!$A$1:$E$366, 5)</f>
        <v>0.97272727272727166</v>
      </c>
      <c r="G6723" s="1">
        <f>VLOOKUP(D6723, Fall!$A$1:$E$25, 2)</f>
        <v>272.32142857142799</v>
      </c>
      <c r="H6723" s="1">
        <f>VLOOKUP(D6723, Fall!$A$1:$E$25, 3)</f>
        <v>244.53669616981199</v>
      </c>
      <c r="I6723" s="1">
        <f>VLOOKUP(D6723, Fall!$A$1:$E$25, 5)</f>
        <v>254.385964912281</v>
      </c>
      <c r="J6723" s="1">
        <f t="shared" ref="J6723:J6786" si="631">IF(E6723=0, I6723, H6723 + (G6723-H6723)*F6723)</f>
        <v>271.56366314229297</v>
      </c>
      <c r="K6723" s="47">
        <f t="shared" ref="K6723:K6786" si="632">J6723*1000/53453</f>
        <v>5.0804194926812896</v>
      </c>
      <c r="L6723" s="48">
        <f>Solar!K6740/1000*Variables!$B$3</f>
        <v>0</v>
      </c>
      <c r="M6723">
        <f>IF(E6723=1, VLOOKUP(D6723, Sheet1!$A$2:$C$26, 2), Sheet1!$C$3)</f>
        <v>0.18637999999999999</v>
      </c>
      <c r="N6723" s="1">
        <f>'Electricity Rates'!$J$2</f>
        <v>0.24729999999999999</v>
      </c>
      <c r="O6723" s="145">
        <f>L6723-K6723</f>
        <v>-5.0804194926812896</v>
      </c>
      <c r="P6723">
        <f t="shared" ref="P6723:P6786" si="633">N6723*K6723</f>
        <v>1.256387740540083</v>
      </c>
      <c r="Q6723">
        <f>IF(O6723&gt;0, IF(Q6722+O6723*Variables!$B$5&lt;Variables!$B$4, Q6722+O6723*Variables!$B$5, Variables!$B$4), IF(Q6722&gt;-O6723, Q6722+O6723/Variables!$B$5, 0))</f>
        <v>0</v>
      </c>
      <c r="R6723">
        <f>IF(O6723&gt;0, 0, IF(Q6722&gt;-O6723, 0, -O6723 - Q6722*Variables!$B$5))</f>
        <v>5.0804194926812896</v>
      </c>
      <c r="S6723">
        <f t="shared" ref="S6723:S6786" si="634">R6723*M6723</f>
        <v>0.94688858504593865</v>
      </c>
      <c r="T6723">
        <f t="shared" ref="T6723:T6786" si="635">IF(AND(R6723&gt;0, M6723&gt;0.3), 1, 0)</f>
        <v>0</v>
      </c>
    </row>
    <row r="6724" spans="1:20" x14ac:dyDescent="0.3">
      <c r="A6724" s="3">
        <f t="shared" si="630"/>
        <v>43381</v>
      </c>
      <c r="B6724">
        <v>10</v>
      </c>
      <c r="C6724">
        <v>8</v>
      </c>
      <c r="D6724">
        <v>3</v>
      </c>
      <c r="E6724">
        <v>1</v>
      </c>
      <c r="F6724" s="1">
        <f>VLOOKUP(A6724,Weather!$A$1:$E$366, 5)</f>
        <v>0.97272727272727166</v>
      </c>
      <c r="G6724" s="1">
        <f>VLOOKUP(D6724, Fall!$A$1:$E$25, 2)</f>
        <v>272.32142857142799</v>
      </c>
      <c r="H6724" s="1">
        <f>VLOOKUP(D6724, Fall!$A$1:$E$25, 3)</f>
        <v>252.565207174747</v>
      </c>
      <c r="I6724" s="1">
        <f>VLOOKUP(D6724, Fall!$A$1:$E$25, 5)</f>
        <v>254.385964912281</v>
      </c>
      <c r="J6724" s="1">
        <f t="shared" si="631"/>
        <v>271.78262253333668</v>
      </c>
      <c r="K6724" s="47">
        <f t="shared" si="632"/>
        <v>5.0845157901958107</v>
      </c>
      <c r="L6724" s="48">
        <f>Solar!K6741/1000*Variables!$B$3</f>
        <v>0</v>
      </c>
      <c r="M6724">
        <f>IF(E6724=1, VLOOKUP(D6724, Sheet1!$A$2:$C$26, 2), Sheet1!$C$3)</f>
        <v>0.18637999999999999</v>
      </c>
      <c r="N6724" s="1">
        <f>'Electricity Rates'!$J$2</f>
        <v>0.24729999999999999</v>
      </c>
      <c r="O6724" s="145">
        <f>L6724-K6724</f>
        <v>-5.0845157901958107</v>
      </c>
      <c r="P6724">
        <f t="shared" si="633"/>
        <v>1.257400754915424</v>
      </c>
      <c r="Q6724">
        <f>IF(O6724&gt;0, IF(Q6723+O6724*Variables!$B$5&lt;Variables!$B$4, Q6723+O6724*Variables!$B$5, Variables!$B$4), IF(Q6723&gt;-O6724, Q6723+O6724/Variables!$B$5, 0))</f>
        <v>0</v>
      </c>
      <c r="R6724">
        <f>IF(O6724&gt;0, 0, IF(Q6723&gt;-O6724, 0, -O6724 - Q6723*Variables!$B$5))</f>
        <v>5.0845157901958107</v>
      </c>
      <c r="S6724">
        <f t="shared" si="634"/>
        <v>0.94765205297669519</v>
      </c>
      <c r="T6724">
        <f t="shared" si="635"/>
        <v>0</v>
      </c>
    </row>
    <row r="6725" spans="1:20" x14ac:dyDescent="0.3">
      <c r="A6725" s="3">
        <f t="shared" si="630"/>
        <v>43381</v>
      </c>
      <c r="B6725">
        <v>10</v>
      </c>
      <c r="C6725">
        <v>8</v>
      </c>
      <c r="D6725">
        <v>4</v>
      </c>
      <c r="E6725">
        <v>1</v>
      </c>
      <c r="F6725" s="1">
        <f>VLOOKUP(A6725,Weather!$A$1:$E$366, 5)</f>
        <v>0.97272727272727166</v>
      </c>
      <c r="G6725" s="1">
        <f>VLOOKUP(D6725, Fall!$A$1:$E$25, 2)</f>
        <v>272.32142857142799</v>
      </c>
      <c r="H6725" s="1">
        <f>VLOOKUP(D6725, Fall!$A$1:$E$25, 3)</f>
        <v>267.50020564283898</v>
      </c>
      <c r="I6725" s="1">
        <f>VLOOKUP(D6725, Fall!$A$1:$E$25, 5)</f>
        <v>254.385964912281</v>
      </c>
      <c r="J6725" s="1">
        <f t="shared" si="631"/>
        <v>272.18994067337553</v>
      </c>
      <c r="K6725" s="47">
        <f t="shared" si="632"/>
        <v>5.0921359076829269</v>
      </c>
      <c r="L6725" s="48">
        <f>Solar!K6742/1000*Variables!$B$3</f>
        <v>0</v>
      </c>
      <c r="M6725">
        <f>IF(E6725=1, VLOOKUP(D6725, Sheet1!$A$2:$C$26, 2), Sheet1!$C$3)</f>
        <v>0.18637999999999999</v>
      </c>
      <c r="N6725" s="1">
        <f>'Electricity Rates'!$J$2</f>
        <v>0.24729999999999999</v>
      </c>
      <c r="O6725" s="145">
        <f>L6725-K6725</f>
        <v>-5.0921359076829269</v>
      </c>
      <c r="P6725">
        <f t="shared" si="633"/>
        <v>1.2592852099699878</v>
      </c>
      <c r="Q6725">
        <f>IF(O6725&gt;0, IF(Q6724+O6725*Variables!$B$5&lt;Variables!$B$4, Q6724+O6725*Variables!$B$5, Variables!$B$4), IF(Q6724&gt;-O6725, Q6724+O6725/Variables!$B$5, 0))</f>
        <v>0</v>
      </c>
      <c r="R6725">
        <f>IF(O6725&gt;0, 0, IF(Q6724&gt;-O6725, 0, -O6725 - Q6724*Variables!$B$5))</f>
        <v>5.0921359076829269</v>
      </c>
      <c r="S6725">
        <f t="shared" si="634"/>
        <v>0.94907229047394381</v>
      </c>
      <c r="T6725">
        <f t="shared" si="635"/>
        <v>0</v>
      </c>
    </row>
    <row r="6726" spans="1:20" x14ac:dyDescent="0.3">
      <c r="A6726" s="3">
        <f t="shared" si="630"/>
        <v>43381</v>
      </c>
      <c r="B6726">
        <v>10</v>
      </c>
      <c r="C6726">
        <v>8</v>
      </c>
      <c r="D6726">
        <v>5</v>
      </c>
      <c r="E6726">
        <v>1</v>
      </c>
      <c r="F6726" s="1">
        <f>VLOOKUP(A6726,Weather!$A$1:$E$366, 5)</f>
        <v>0.97272727272727166</v>
      </c>
      <c r="G6726" s="1">
        <f>VLOOKUP(D6726, Fall!$A$1:$E$25, 2)</f>
        <v>303.57142857142799</v>
      </c>
      <c r="H6726" s="1">
        <f>VLOOKUP(D6726, Fall!$A$1:$E$25, 3)</f>
        <v>277.41442782172697</v>
      </c>
      <c r="I6726" s="1">
        <f>VLOOKUP(D6726, Fall!$A$1:$E$25, 5)</f>
        <v>254.385964912281</v>
      </c>
      <c r="J6726" s="1">
        <f t="shared" si="631"/>
        <v>302.85805582370887</v>
      </c>
      <c r="K6726" s="47">
        <f t="shared" si="632"/>
        <v>5.6658757380073874</v>
      </c>
      <c r="L6726" s="48">
        <f>Solar!K6743/1000*Variables!$B$3</f>
        <v>0</v>
      </c>
      <c r="M6726">
        <f>IF(E6726=1, VLOOKUP(D6726, Sheet1!$A$2:$C$26, 2), Sheet1!$C$3)</f>
        <v>0.18637999999999999</v>
      </c>
      <c r="N6726" s="1">
        <f>'Electricity Rates'!$J$2</f>
        <v>0.24729999999999999</v>
      </c>
      <c r="O6726" s="145">
        <f>L6726-K6726</f>
        <v>-5.6658757380073874</v>
      </c>
      <c r="P6726">
        <f t="shared" si="633"/>
        <v>1.4011710700092268</v>
      </c>
      <c r="Q6726">
        <f>IF(O6726&gt;0, IF(Q6725+O6726*Variables!$B$5&lt;Variables!$B$4, Q6725+O6726*Variables!$B$5, Variables!$B$4), IF(Q6725&gt;-O6726, Q6725+O6726/Variables!$B$5, 0))</f>
        <v>0</v>
      </c>
      <c r="R6726">
        <f>IF(O6726&gt;0, 0, IF(Q6725&gt;-O6726, 0, -O6726 - Q6725*Variables!$B$5))</f>
        <v>5.6658757380073874</v>
      </c>
      <c r="S6726">
        <f t="shared" si="634"/>
        <v>1.0560059200498169</v>
      </c>
      <c r="T6726">
        <f t="shared" si="635"/>
        <v>0</v>
      </c>
    </row>
    <row r="6727" spans="1:20" x14ac:dyDescent="0.3">
      <c r="A6727" s="3">
        <f t="shared" si="630"/>
        <v>43381</v>
      </c>
      <c r="B6727">
        <v>10</v>
      </c>
      <c r="C6727">
        <v>8</v>
      </c>
      <c r="D6727">
        <v>6</v>
      </c>
      <c r="E6727">
        <v>1</v>
      </c>
      <c r="F6727" s="1">
        <f>VLOOKUP(A6727,Weather!$A$1:$E$366, 5)</f>
        <v>0.97272727272727166</v>
      </c>
      <c r="G6727" s="1">
        <f>VLOOKUP(D6727, Fall!$A$1:$E$25, 2)</f>
        <v>401.78571428571399</v>
      </c>
      <c r="H6727" s="1">
        <f>VLOOKUP(D6727, Fall!$A$1:$E$25, 3)</f>
        <v>309.98601628691301</v>
      </c>
      <c r="I6727" s="1">
        <f>VLOOKUP(D6727, Fall!$A$1:$E$25, 5)</f>
        <v>271.929824561403</v>
      </c>
      <c r="J6727" s="1">
        <f t="shared" si="631"/>
        <v>399.28208615847387</v>
      </c>
      <c r="K6727" s="47">
        <f t="shared" si="632"/>
        <v>7.4697787992904772</v>
      </c>
      <c r="L6727" s="48">
        <f>Solar!K6744/1000*Variables!$B$3</f>
        <v>0</v>
      </c>
      <c r="M6727">
        <f>IF(E6727=1, VLOOKUP(D6727, Sheet1!$A$2:$C$26, 2), Sheet1!$C$3)</f>
        <v>0.18637999999999999</v>
      </c>
      <c r="N6727" s="1">
        <f>'Electricity Rates'!$J$2</f>
        <v>0.24729999999999999</v>
      </c>
      <c r="O6727" s="145">
        <f>L6727-K6727</f>
        <v>-7.4697787992904772</v>
      </c>
      <c r="P6727">
        <f t="shared" si="633"/>
        <v>1.8472762970645349</v>
      </c>
      <c r="Q6727">
        <f>IF(O6727&gt;0, IF(Q6726+O6727*Variables!$B$5&lt;Variables!$B$4, Q6726+O6727*Variables!$B$5, Variables!$B$4), IF(Q6726&gt;-O6727, Q6726+O6727/Variables!$B$5, 0))</f>
        <v>0</v>
      </c>
      <c r="R6727">
        <f>IF(O6727&gt;0, 0, IF(Q6726&gt;-O6727, 0, -O6727 - Q6726*Variables!$B$5))</f>
        <v>7.4697787992904772</v>
      </c>
      <c r="S6727">
        <f t="shared" si="634"/>
        <v>1.392217372611759</v>
      </c>
      <c r="T6727">
        <f t="shared" si="635"/>
        <v>0</v>
      </c>
    </row>
    <row r="6728" spans="1:20" x14ac:dyDescent="0.3">
      <c r="A6728" s="3">
        <f t="shared" si="630"/>
        <v>43381</v>
      </c>
      <c r="B6728">
        <v>10</v>
      </c>
      <c r="C6728">
        <v>8</v>
      </c>
      <c r="D6728">
        <v>7</v>
      </c>
      <c r="E6728">
        <v>1</v>
      </c>
      <c r="F6728" s="1">
        <f>VLOOKUP(A6728,Weather!$A$1:$E$366, 5)</f>
        <v>0.97272727272727166</v>
      </c>
      <c r="G6728" s="1">
        <f>VLOOKUP(D6728, Fall!$A$1:$E$25, 2)</f>
        <v>593.74999999999898</v>
      </c>
      <c r="H6728" s="1">
        <f>VLOOKUP(D6728, Fall!$A$1:$E$25, 3)</f>
        <v>390.39236653779699</v>
      </c>
      <c r="I6728" s="1">
        <f>VLOOKUP(D6728, Fall!$A$1:$E$25, 5)</f>
        <v>263.15789473684202</v>
      </c>
      <c r="J6728" s="1">
        <f t="shared" si="631"/>
        <v>588.20388272375692</v>
      </c>
      <c r="K6728" s="47">
        <f t="shared" si="632"/>
        <v>11.004132279268834</v>
      </c>
      <c r="L6728" s="48">
        <f>Solar!K6745/1000*Variables!$B$3</f>
        <v>0.44139999999999996</v>
      </c>
      <c r="M6728">
        <f>IF(E6728=1, VLOOKUP(D6728, Sheet1!$A$2:$C$26, 2), Sheet1!$C$3)</f>
        <v>0.18637999999999999</v>
      </c>
      <c r="N6728" s="1">
        <f>'Electricity Rates'!$J$2</f>
        <v>0.24729999999999999</v>
      </c>
      <c r="O6728" s="145">
        <f>L6728-K6728</f>
        <v>-10.562732279268834</v>
      </c>
      <c r="P6728">
        <f t="shared" si="633"/>
        <v>2.7213219126631825</v>
      </c>
      <c r="Q6728">
        <f>IF(O6728&gt;0, IF(Q6727+O6728*Variables!$B$5&lt;Variables!$B$4, Q6727+O6728*Variables!$B$5, Variables!$B$4), IF(Q6727&gt;-O6728, Q6727+O6728/Variables!$B$5, 0))</f>
        <v>0</v>
      </c>
      <c r="R6728">
        <f>IF(O6728&gt;0, 0, IF(Q6727&gt;-O6728, 0, -O6728 - Q6727*Variables!$B$5))</f>
        <v>10.562732279268834</v>
      </c>
      <c r="S6728">
        <f t="shared" si="634"/>
        <v>1.9686820422101252</v>
      </c>
      <c r="T6728">
        <f t="shared" si="635"/>
        <v>0</v>
      </c>
    </row>
    <row r="6729" spans="1:20" x14ac:dyDescent="0.3">
      <c r="A6729" s="3">
        <f t="shared" si="630"/>
        <v>43381</v>
      </c>
      <c r="B6729">
        <v>10</v>
      </c>
      <c r="C6729">
        <v>8</v>
      </c>
      <c r="D6729">
        <v>8</v>
      </c>
      <c r="E6729">
        <v>1</v>
      </c>
      <c r="F6729" s="1">
        <f>VLOOKUP(A6729,Weather!$A$1:$E$366, 5)</f>
        <v>0.97272727272727166</v>
      </c>
      <c r="G6729" s="1">
        <f>VLOOKUP(D6729, Fall!$A$1:$E$25, 2)</f>
        <v>866.07142857142799</v>
      </c>
      <c r="H6729" s="1">
        <f>VLOOKUP(D6729, Fall!$A$1:$E$25, 3)</f>
        <v>561.61059471909198</v>
      </c>
      <c r="I6729" s="1">
        <f>VLOOKUP(D6729, Fall!$A$1:$E$25, 5)</f>
        <v>271.929824561403</v>
      </c>
      <c r="J6729" s="1">
        <f t="shared" si="631"/>
        <v>857.76795128454569</v>
      </c>
      <c r="K6729" s="47">
        <f t="shared" si="632"/>
        <v>16.047143308786143</v>
      </c>
      <c r="L6729" s="48">
        <f>Solar!K6746/1000*Variables!$B$3</f>
        <v>3.2112000000000003</v>
      </c>
      <c r="M6729">
        <f>IF(E6729=1, VLOOKUP(D6729, Sheet1!$A$2:$C$26, 2), Sheet1!$C$3)</f>
        <v>0.18637999999999999</v>
      </c>
      <c r="N6729" s="1">
        <f>'Electricity Rates'!$J$2</f>
        <v>0.24729999999999999</v>
      </c>
      <c r="O6729" s="145">
        <f>L6729-K6729</f>
        <v>-12.835943308786144</v>
      </c>
      <c r="P6729">
        <f t="shared" si="633"/>
        <v>3.9684585402628132</v>
      </c>
      <c r="Q6729">
        <f>IF(O6729&gt;0, IF(Q6728+O6729*Variables!$B$5&lt;Variables!$B$4, Q6728+O6729*Variables!$B$5, Variables!$B$4), IF(Q6728&gt;-O6729, Q6728+O6729/Variables!$B$5, 0))</f>
        <v>0</v>
      </c>
      <c r="R6729">
        <f>IF(O6729&gt;0, 0, IF(Q6728&gt;-O6729, 0, -O6729 - Q6728*Variables!$B$5))</f>
        <v>12.835943308786144</v>
      </c>
      <c r="S6729">
        <f t="shared" si="634"/>
        <v>2.3923631138915615</v>
      </c>
      <c r="T6729">
        <f t="shared" si="635"/>
        <v>0</v>
      </c>
    </row>
    <row r="6730" spans="1:20" x14ac:dyDescent="0.3">
      <c r="A6730" s="3">
        <f t="shared" si="630"/>
        <v>43381</v>
      </c>
      <c r="B6730">
        <v>10</v>
      </c>
      <c r="C6730">
        <v>8</v>
      </c>
      <c r="D6730">
        <v>9</v>
      </c>
      <c r="E6730">
        <v>1</v>
      </c>
      <c r="F6730" s="1">
        <f>VLOOKUP(A6730,Weather!$A$1:$E$366, 5)</f>
        <v>0.97272727272727166</v>
      </c>
      <c r="G6730" s="1">
        <f>VLOOKUP(D6730, Fall!$A$1:$E$25, 2)</f>
        <v>1080.3571428571399</v>
      </c>
      <c r="H6730" s="1">
        <f>VLOOKUP(D6730, Fall!$A$1:$E$25, 3)</f>
        <v>760.17932055605797</v>
      </c>
      <c r="I6730" s="1">
        <f>VLOOKUP(D6730, Fall!$A$1:$E$25, 5)</f>
        <v>311.40350877192998</v>
      </c>
      <c r="J6730" s="1">
        <f t="shared" si="631"/>
        <v>1071.6250204307464</v>
      </c>
      <c r="K6730" s="47">
        <f t="shared" si="632"/>
        <v>20.047986463449131</v>
      </c>
      <c r="L6730" s="48">
        <f>Solar!K6747/1000*Variables!$B$3</f>
        <v>8.1440000000000001</v>
      </c>
      <c r="M6730">
        <f>IF(E6730=1, VLOOKUP(D6730, Sheet1!$A$2:$C$26, 2), Sheet1!$C$3)</f>
        <v>0.25796000000000002</v>
      </c>
      <c r="N6730" s="1">
        <f>'Electricity Rates'!$J$2</f>
        <v>0.24729999999999999</v>
      </c>
      <c r="O6730" s="145">
        <f>L6730-K6730</f>
        <v>-11.903986463449131</v>
      </c>
      <c r="P6730">
        <f t="shared" si="633"/>
        <v>4.95786705241097</v>
      </c>
      <c r="Q6730">
        <f>IF(O6730&gt;0, IF(Q6729+O6730*Variables!$B$5&lt;Variables!$B$4, Q6729+O6730*Variables!$B$5, Variables!$B$4), IF(Q6729&gt;-O6730, Q6729+O6730/Variables!$B$5, 0))</f>
        <v>0</v>
      </c>
      <c r="R6730">
        <f>IF(O6730&gt;0, 0, IF(Q6729&gt;-O6730, 0, -O6730 - Q6729*Variables!$B$5))</f>
        <v>11.903986463449131</v>
      </c>
      <c r="S6730">
        <f t="shared" si="634"/>
        <v>3.0707523481113381</v>
      </c>
      <c r="T6730">
        <f t="shared" si="635"/>
        <v>0</v>
      </c>
    </row>
    <row r="6731" spans="1:20" x14ac:dyDescent="0.3">
      <c r="A6731" s="3">
        <f t="shared" si="630"/>
        <v>43381</v>
      </c>
      <c r="B6731">
        <v>10</v>
      </c>
      <c r="C6731">
        <v>8</v>
      </c>
      <c r="D6731">
        <v>10</v>
      </c>
      <c r="E6731">
        <v>1</v>
      </c>
      <c r="F6731" s="1">
        <f>VLOOKUP(A6731,Weather!$A$1:$E$366, 5)</f>
        <v>0.97272727272727166</v>
      </c>
      <c r="G6731" s="1">
        <f>VLOOKUP(D6731, Fall!$A$1:$E$25, 2)</f>
        <v>1205.3571428571399</v>
      </c>
      <c r="H6731" s="1">
        <f>VLOOKUP(D6731, Fall!$A$1:$E$25, 3)</f>
        <v>904.12930821748796</v>
      </c>
      <c r="I6731" s="1">
        <f>VLOOKUP(D6731, Fall!$A$1:$E$25, 5)</f>
        <v>359.64912280701702</v>
      </c>
      <c r="J6731" s="1">
        <f t="shared" si="631"/>
        <v>1197.1418382760583</v>
      </c>
      <c r="K6731" s="47">
        <f t="shared" si="632"/>
        <v>22.396158087966217</v>
      </c>
      <c r="L6731" s="48">
        <f>Solar!K6748/1000*Variables!$B$3</f>
        <v>5.5522499999999999</v>
      </c>
      <c r="M6731">
        <f>IF(E6731=1, VLOOKUP(D6731, Sheet1!$A$2:$C$26, 2), Sheet1!$C$3)</f>
        <v>0.25796000000000002</v>
      </c>
      <c r="N6731" s="1">
        <f>'Electricity Rates'!$J$2</f>
        <v>0.24729999999999999</v>
      </c>
      <c r="O6731" s="145">
        <f>L6731-K6731</f>
        <v>-16.843908087966216</v>
      </c>
      <c r="P6731">
        <f t="shared" si="633"/>
        <v>5.538569895154045</v>
      </c>
      <c r="Q6731">
        <f>IF(O6731&gt;0, IF(Q6730+O6731*Variables!$B$5&lt;Variables!$B$4, Q6730+O6731*Variables!$B$5, Variables!$B$4), IF(Q6730&gt;-O6731, Q6730+O6731/Variables!$B$5, 0))</f>
        <v>0</v>
      </c>
      <c r="R6731">
        <f>IF(O6731&gt;0, 0, IF(Q6730&gt;-O6731, 0, -O6731 - Q6730*Variables!$B$5))</f>
        <v>16.843908087966216</v>
      </c>
      <c r="S6731">
        <f t="shared" si="634"/>
        <v>4.3450545303717654</v>
      </c>
      <c r="T6731">
        <f t="shared" si="635"/>
        <v>0</v>
      </c>
    </row>
    <row r="6732" spans="1:20" x14ac:dyDescent="0.3">
      <c r="A6732" s="3">
        <f t="shared" si="630"/>
        <v>43381</v>
      </c>
      <c r="B6732">
        <v>10</v>
      </c>
      <c r="C6732">
        <v>8</v>
      </c>
      <c r="D6732">
        <v>11</v>
      </c>
      <c r="E6732">
        <v>1</v>
      </c>
      <c r="F6732" s="1">
        <f>VLOOKUP(A6732,Weather!$A$1:$E$366, 5)</f>
        <v>0.97272727272727166</v>
      </c>
      <c r="G6732" s="1">
        <f>VLOOKUP(D6732, Fall!$A$1:$E$25, 2)</f>
        <v>1290.17857142857</v>
      </c>
      <c r="H6732" s="1">
        <f>VLOOKUP(D6732, Fall!$A$1:$E$25, 3)</f>
        <v>975.19947355433101</v>
      </c>
      <c r="I6732" s="1">
        <f>VLOOKUP(D6732, Fall!$A$1:$E$25, 5)</f>
        <v>377.19298245613999</v>
      </c>
      <c r="J6732" s="1">
        <f t="shared" si="631"/>
        <v>1281.5882323956357</v>
      </c>
      <c r="K6732" s="47">
        <f t="shared" si="632"/>
        <v>23.975983245012173</v>
      </c>
      <c r="L6732" s="48">
        <f>Solar!K6749/1000*Variables!$B$3</f>
        <v>13.0709</v>
      </c>
      <c r="M6732">
        <f>IF(E6732=1, VLOOKUP(D6732, Sheet1!$A$2:$C$26, 2), Sheet1!$C$3)</f>
        <v>0.25796000000000002</v>
      </c>
      <c r="N6732" s="1">
        <f>'Electricity Rates'!$J$2</f>
        <v>0.24729999999999999</v>
      </c>
      <c r="O6732" s="145">
        <f>L6732-K6732</f>
        <v>-10.905083245012174</v>
      </c>
      <c r="P6732">
        <f t="shared" si="633"/>
        <v>5.9292606564915102</v>
      </c>
      <c r="Q6732">
        <f>IF(O6732&gt;0, IF(Q6731+O6732*Variables!$B$5&lt;Variables!$B$4, Q6731+O6732*Variables!$B$5, Variables!$B$4), IF(Q6731&gt;-O6732, Q6731+O6732/Variables!$B$5, 0))</f>
        <v>0</v>
      </c>
      <c r="R6732">
        <f>IF(O6732&gt;0, 0, IF(Q6731&gt;-O6732, 0, -O6732 - Q6731*Variables!$B$5))</f>
        <v>10.905083245012174</v>
      </c>
      <c r="S6732">
        <f t="shared" si="634"/>
        <v>2.8130752738833404</v>
      </c>
      <c r="T6732">
        <f t="shared" si="635"/>
        <v>0</v>
      </c>
    </row>
    <row r="6733" spans="1:20" x14ac:dyDescent="0.3">
      <c r="A6733" s="3">
        <f t="shared" si="630"/>
        <v>43381</v>
      </c>
      <c r="B6733">
        <v>10</v>
      </c>
      <c r="C6733">
        <v>8</v>
      </c>
      <c r="D6733">
        <v>12</v>
      </c>
      <c r="E6733">
        <v>1</v>
      </c>
      <c r="F6733" s="1">
        <f>VLOOKUP(A6733,Weather!$A$1:$E$366, 5)</f>
        <v>0.97272727272727166</v>
      </c>
      <c r="G6733" s="1">
        <f>VLOOKUP(D6733, Fall!$A$1:$E$25, 2)</f>
        <v>1366.07142857142</v>
      </c>
      <c r="H6733" s="1">
        <f>VLOOKUP(D6733, Fall!$A$1:$E$25, 3)</f>
        <v>996.442378876367</v>
      </c>
      <c r="I6733" s="1">
        <f>VLOOKUP(D6733, Fall!$A$1:$E$25, 5)</f>
        <v>368.42105263157799</v>
      </c>
      <c r="J6733" s="1">
        <f t="shared" si="631"/>
        <v>1355.990636307009</v>
      </c>
      <c r="K6733" s="47">
        <f t="shared" si="632"/>
        <v>25.367905193478553</v>
      </c>
      <c r="L6733" s="48">
        <f>Solar!K6750/1000*Variables!$B$3</f>
        <v>11.37045</v>
      </c>
      <c r="M6733">
        <f>IF(E6733=1, VLOOKUP(D6733, Sheet1!$A$2:$C$26, 2), Sheet1!$C$3)</f>
        <v>0.25796000000000002</v>
      </c>
      <c r="N6733" s="1">
        <f>'Electricity Rates'!$J$2</f>
        <v>0.24729999999999999</v>
      </c>
      <c r="O6733" s="145">
        <f>L6733-K6733</f>
        <v>-13.997455193478553</v>
      </c>
      <c r="P6733">
        <f t="shared" si="633"/>
        <v>6.2734829543472461</v>
      </c>
      <c r="Q6733">
        <f>IF(O6733&gt;0, IF(Q6732+O6733*Variables!$B$5&lt;Variables!$B$4, Q6732+O6733*Variables!$B$5, Variables!$B$4), IF(Q6732&gt;-O6733, Q6732+O6733/Variables!$B$5, 0))</f>
        <v>0</v>
      </c>
      <c r="R6733">
        <f>IF(O6733&gt;0, 0, IF(Q6732&gt;-O6733, 0, -O6733 - Q6732*Variables!$B$5))</f>
        <v>13.997455193478553</v>
      </c>
      <c r="S6733">
        <f t="shared" si="634"/>
        <v>3.6107835417097278</v>
      </c>
      <c r="T6733">
        <f t="shared" si="635"/>
        <v>0</v>
      </c>
    </row>
    <row r="6734" spans="1:20" x14ac:dyDescent="0.3">
      <c r="A6734" s="3">
        <f t="shared" si="630"/>
        <v>43381</v>
      </c>
      <c r="B6734">
        <v>10</v>
      </c>
      <c r="C6734">
        <v>8</v>
      </c>
      <c r="D6734">
        <v>13</v>
      </c>
      <c r="E6734">
        <v>1</v>
      </c>
      <c r="F6734" s="1">
        <f>VLOOKUP(A6734,Weather!$A$1:$E$366, 5)</f>
        <v>0.97272727272727166</v>
      </c>
      <c r="G6734" s="1">
        <f>VLOOKUP(D6734, Fall!$A$1:$E$25, 2)</f>
        <v>1446.42857142857</v>
      </c>
      <c r="H6734" s="1">
        <f>VLOOKUP(D6734, Fall!$A$1:$E$25, 3)</f>
        <v>1031.4839187299399</v>
      </c>
      <c r="I6734" s="1">
        <f>VLOOKUP(D6734, Fall!$A$1:$E$25, 5)</f>
        <v>350.87719298245599</v>
      </c>
      <c r="J6734" s="1">
        <f t="shared" si="631"/>
        <v>1435.1118990822433</v>
      </c>
      <c r="K6734" s="47">
        <f t="shared" si="632"/>
        <v>26.848107666215991</v>
      </c>
      <c r="L6734" s="48">
        <f>Solar!K6751/1000*Variables!$B$3</f>
        <v>11.73845</v>
      </c>
      <c r="M6734">
        <f>IF(E6734=1, VLOOKUP(D6734, Sheet1!$A$2:$C$26, 2), Sheet1!$C$3)</f>
        <v>0.55478000000000005</v>
      </c>
      <c r="N6734" s="1">
        <f>'Electricity Rates'!$J$2</f>
        <v>0.24729999999999999</v>
      </c>
      <c r="O6734" s="145">
        <f>L6734-K6734</f>
        <v>-15.109657666215991</v>
      </c>
      <c r="P6734">
        <f t="shared" si="633"/>
        <v>6.6395370258552147</v>
      </c>
      <c r="Q6734">
        <f>IF(O6734&gt;0, IF(Q6733+O6734*Variables!$B$5&lt;Variables!$B$4, Q6733+O6734*Variables!$B$5, Variables!$B$4), IF(Q6733&gt;-O6734, Q6733+O6734/Variables!$B$5, 0))</f>
        <v>0</v>
      </c>
      <c r="R6734">
        <f>IF(O6734&gt;0, 0, IF(Q6733&gt;-O6734, 0, -O6734 - Q6733*Variables!$B$5))</f>
        <v>15.109657666215991</v>
      </c>
      <c r="S6734">
        <f t="shared" si="634"/>
        <v>8.3825358800633083</v>
      </c>
      <c r="T6734">
        <f t="shared" si="635"/>
        <v>1</v>
      </c>
    </row>
    <row r="6735" spans="1:20" x14ac:dyDescent="0.3">
      <c r="A6735" s="3">
        <f t="shared" si="630"/>
        <v>43381</v>
      </c>
      <c r="B6735">
        <v>10</v>
      </c>
      <c r="C6735">
        <v>8</v>
      </c>
      <c r="D6735">
        <v>14</v>
      </c>
      <c r="E6735">
        <v>1</v>
      </c>
      <c r="F6735" s="1">
        <f>VLOOKUP(A6735,Weather!$A$1:$E$366, 5)</f>
        <v>0.97272727272727166</v>
      </c>
      <c r="G6735" s="1">
        <f>VLOOKUP(D6735, Fall!$A$1:$E$25, 2)</f>
        <v>1482.1428571428501</v>
      </c>
      <c r="H6735" s="1">
        <f>VLOOKUP(D6735, Fall!$A$1:$E$25, 3)</f>
        <v>1052.56230978037</v>
      </c>
      <c r="I6735" s="1">
        <f>VLOOKUP(D6735, Fall!$A$1:$E$25, 5)</f>
        <v>342.105263157894</v>
      </c>
      <c r="J6735" s="1">
        <f t="shared" si="631"/>
        <v>1470.4270240329638</v>
      </c>
      <c r="K6735" s="47">
        <f t="shared" si="632"/>
        <v>27.508783866816902</v>
      </c>
      <c r="L6735" s="48">
        <f>Solar!K6752/1000*Variables!$B$3</f>
        <v>10.397399999999999</v>
      </c>
      <c r="M6735">
        <f>IF(E6735=1, VLOOKUP(D6735, Sheet1!$A$2:$C$26, 2), Sheet1!$C$3)</f>
        <v>0.55478000000000005</v>
      </c>
      <c r="N6735" s="1">
        <f>'Electricity Rates'!$J$2</f>
        <v>0.24729999999999999</v>
      </c>
      <c r="O6735" s="145">
        <f>L6735-K6735</f>
        <v>-17.111383866816901</v>
      </c>
      <c r="P6735">
        <f t="shared" si="633"/>
        <v>6.80292225026382</v>
      </c>
      <c r="Q6735">
        <f>IF(O6735&gt;0, IF(Q6734+O6735*Variables!$B$5&lt;Variables!$B$4, Q6734+O6735*Variables!$B$5, Variables!$B$4), IF(Q6734&gt;-O6735, Q6734+O6735/Variables!$B$5, 0))</f>
        <v>0</v>
      </c>
      <c r="R6735">
        <f>IF(O6735&gt;0, 0, IF(Q6734&gt;-O6735, 0, -O6735 - Q6734*Variables!$B$5))</f>
        <v>17.111383866816901</v>
      </c>
      <c r="S6735">
        <f t="shared" si="634"/>
        <v>9.4930535416326816</v>
      </c>
      <c r="T6735">
        <f t="shared" si="635"/>
        <v>1</v>
      </c>
    </row>
    <row r="6736" spans="1:20" x14ac:dyDescent="0.3">
      <c r="A6736" s="3">
        <f t="shared" si="630"/>
        <v>43381</v>
      </c>
      <c r="B6736">
        <v>10</v>
      </c>
      <c r="C6736">
        <v>8</v>
      </c>
      <c r="D6736">
        <v>15</v>
      </c>
      <c r="E6736">
        <v>1</v>
      </c>
      <c r="F6736" s="1">
        <f>VLOOKUP(A6736,Weather!$A$1:$E$366, 5)</f>
        <v>0.97272727272727166</v>
      </c>
      <c r="G6736" s="1">
        <f>VLOOKUP(D6736, Fall!$A$1:$E$25, 2)</f>
        <v>1437.5</v>
      </c>
      <c r="H6736" s="1">
        <f>VLOOKUP(D6736, Fall!$A$1:$E$25, 3)</f>
        <v>1060.00658057086</v>
      </c>
      <c r="I6736" s="1">
        <f>VLOOKUP(D6736, Fall!$A$1:$E$25, 5)</f>
        <v>328.94736842105198</v>
      </c>
      <c r="J6736" s="1">
        <f t="shared" si="631"/>
        <v>1427.2047249246593</v>
      </c>
      <c r="K6736" s="47">
        <f t="shared" si="632"/>
        <v>26.700180063320289</v>
      </c>
      <c r="L6736" s="48">
        <f>Solar!K6753/1000*Variables!$B$3</f>
        <v>9.2583500000000001</v>
      </c>
      <c r="M6736">
        <f>IF(E6736=1, VLOOKUP(D6736, Sheet1!$A$2:$C$26, 2), Sheet1!$C$3)</f>
        <v>0.55478000000000005</v>
      </c>
      <c r="N6736" s="1">
        <f>'Electricity Rates'!$J$2</f>
        <v>0.24729999999999999</v>
      </c>
      <c r="O6736" s="145">
        <f>L6736-K6736</f>
        <v>-17.441830063320289</v>
      </c>
      <c r="P6736">
        <f t="shared" si="633"/>
        <v>6.6029545296591072</v>
      </c>
      <c r="Q6736">
        <f>IF(O6736&gt;0, IF(Q6735+O6736*Variables!$B$5&lt;Variables!$B$4, Q6735+O6736*Variables!$B$5, Variables!$B$4), IF(Q6735&gt;-O6736, Q6735+O6736/Variables!$B$5, 0))</f>
        <v>0</v>
      </c>
      <c r="R6736">
        <f>IF(O6736&gt;0, 0, IF(Q6735&gt;-O6736, 0, -O6736 - Q6735*Variables!$B$5))</f>
        <v>17.441830063320289</v>
      </c>
      <c r="S6736">
        <f t="shared" si="634"/>
        <v>9.6763784825288308</v>
      </c>
      <c r="T6736">
        <f t="shared" si="635"/>
        <v>1</v>
      </c>
    </row>
    <row r="6737" spans="1:20" x14ac:dyDescent="0.3">
      <c r="A6737" s="3">
        <f t="shared" si="630"/>
        <v>43381</v>
      </c>
      <c r="B6737">
        <v>10</v>
      </c>
      <c r="C6737">
        <v>8</v>
      </c>
      <c r="D6737">
        <v>16</v>
      </c>
      <c r="E6737">
        <v>1</v>
      </c>
      <c r="F6737" s="1">
        <f>VLOOKUP(A6737,Weather!$A$1:$E$366, 5)</f>
        <v>0.97272727272727166</v>
      </c>
      <c r="G6737" s="1">
        <f>VLOOKUP(D6737, Fall!$A$1:$E$25, 2)</f>
        <v>1348.2142857142801</v>
      </c>
      <c r="H6737" s="1">
        <f>VLOOKUP(D6737, Fall!$A$1:$E$25, 3)</f>
        <v>1003.98947108661</v>
      </c>
      <c r="I6737" s="1">
        <f>VLOOKUP(D6737, Fall!$A$1:$E$25, 5)</f>
        <v>298.24561403508801</v>
      </c>
      <c r="J6737" s="1">
        <f t="shared" si="631"/>
        <v>1338.8263362244343</v>
      </c>
      <c r="K6737" s="47">
        <f t="shared" si="632"/>
        <v>25.046795057797208</v>
      </c>
      <c r="L6737" s="48">
        <f>Solar!K6754/1000*Variables!$B$3</f>
        <v>7.6070000000000002</v>
      </c>
      <c r="M6737">
        <f>IF(E6737=1, VLOOKUP(D6737, Sheet1!$A$2:$C$26, 2), Sheet1!$C$3)</f>
        <v>0.55478000000000005</v>
      </c>
      <c r="N6737" s="1">
        <f>'Electricity Rates'!$J$2</f>
        <v>0.24729999999999999</v>
      </c>
      <c r="O6737" s="145">
        <f>L6737-K6737</f>
        <v>-17.439795057797209</v>
      </c>
      <c r="P6737">
        <f t="shared" si="633"/>
        <v>6.1940724177932491</v>
      </c>
      <c r="Q6737">
        <f>IF(O6737&gt;0, IF(Q6736+O6737*Variables!$B$5&lt;Variables!$B$4, Q6736+O6737*Variables!$B$5, Variables!$B$4), IF(Q6736&gt;-O6737, Q6736+O6737/Variables!$B$5, 0))</f>
        <v>0</v>
      </c>
      <c r="R6737">
        <f>IF(O6737&gt;0, 0, IF(Q6736&gt;-O6737, 0, -O6737 - Q6736*Variables!$B$5))</f>
        <v>17.439795057797209</v>
      </c>
      <c r="S6737">
        <f t="shared" si="634"/>
        <v>9.6752495021647373</v>
      </c>
      <c r="T6737">
        <f t="shared" si="635"/>
        <v>1</v>
      </c>
    </row>
    <row r="6738" spans="1:20" x14ac:dyDescent="0.3">
      <c r="A6738" s="3">
        <f t="shared" si="630"/>
        <v>43381</v>
      </c>
      <c r="B6738">
        <v>10</v>
      </c>
      <c r="C6738">
        <v>8</v>
      </c>
      <c r="D6738">
        <v>17</v>
      </c>
      <c r="E6738">
        <v>1</v>
      </c>
      <c r="F6738" s="1">
        <f>VLOOKUP(A6738,Weather!$A$1:$E$366, 5)</f>
        <v>0.97272727272727166</v>
      </c>
      <c r="G6738" s="1">
        <f>VLOOKUP(D6738, Fall!$A$1:$E$25, 2)</f>
        <v>1080.3571428571399</v>
      </c>
      <c r="H6738" s="1">
        <f>VLOOKUP(D6738, Fall!$A$1:$E$25, 3)</f>
        <v>794.90091642515802</v>
      </c>
      <c r="I6738" s="1">
        <f>VLOOKUP(D6738, Fall!$A$1:$E$25, 5)</f>
        <v>263.15789473684202</v>
      </c>
      <c r="J6738" s="1">
        <f t="shared" si="631"/>
        <v>1072.5719730453584</v>
      </c>
      <c r="K6738" s="47">
        <f t="shared" si="632"/>
        <v>20.065702075568414</v>
      </c>
      <c r="L6738" s="48">
        <f>Solar!K6755/1000*Variables!$B$3</f>
        <v>3.5884</v>
      </c>
      <c r="M6738">
        <f>IF(E6738=1, VLOOKUP(D6738, Sheet1!$A$2:$C$26, 2), Sheet1!$C$3)</f>
        <v>0.55478000000000005</v>
      </c>
      <c r="N6738" s="1">
        <f>'Electricity Rates'!$J$2</f>
        <v>0.24729999999999999</v>
      </c>
      <c r="O6738" s="145">
        <f>L6738-K6738</f>
        <v>-16.477302075568414</v>
      </c>
      <c r="P6738">
        <f t="shared" si="633"/>
        <v>4.9622481232880684</v>
      </c>
      <c r="Q6738">
        <f>IF(O6738&gt;0, IF(Q6737+O6738*Variables!$B$5&lt;Variables!$B$4, Q6737+O6738*Variables!$B$5, Variables!$B$4), IF(Q6737&gt;-O6738, Q6737+O6738/Variables!$B$5, 0))</f>
        <v>0</v>
      </c>
      <c r="R6738">
        <f>IF(O6738&gt;0, 0, IF(Q6737&gt;-O6738, 0, -O6738 - Q6737*Variables!$B$5))</f>
        <v>16.477302075568414</v>
      </c>
      <c r="S6738">
        <f t="shared" si="634"/>
        <v>9.1412776454838447</v>
      </c>
      <c r="T6738">
        <f t="shared" si="635"/>
        <v>1</v>
      </c>
    </row>
    <row r="6739" spans="1:20" x14ac:dyDescent="0.3">
      <c r="A6739" s="3">
        <f t="shared" si="630"/>
        <v>43381</v>
      </c>
      <c r="B6739">
        <v>10</v>
      </c>
      <c r="C6739">
        <v>8</v>
      </c>
      <c r="D6739">
        <v>18</v>
      </c>
      <c r="E6739">
        <v>1</v>
      </c>
      <c r="F6739" s="1">
        <f>VLOOKUP(A6739,Weather!$A$1:$E$366, 5)</f>
        <v>0.97272727272727166</v>
      </c>
      <c r="G6739" s="1">
        <f>VLOOKUP(D6739, Fall!$A$1:$E$25, 2)</f>
        <v>678.57142857142799</v>
      </c>
      <c r="H6739" s="1">
        <f>VLOOKUP(D6739, Fall!$A$1:$E$25, 3)</f>
        <v>583.61400485626905</v>
      </c>
      <c r="I6739" s="1">
        <f>VLOOKUP(D6739, Fall!$A$1:$E$25, 5)</f>
        <v>280.70175438596499</v>
      </c>
      <c r="J6739" s="1">
        <f t="shared" si="631"/>
        <v>675.98168065192351</v>
      </c>
      <c r="K6739" s="47">
        <f t="shared" si="632"/>
        <v>12.646281418291276</v>
      </c>
      <c r="L6739" s="48">
        <f>Solar!K6756/1000*Variables!$B$3</f>
        <v>0.6039500000000001</v>
      </c>
      <c r="M6739">
        <f>IF(E6739=1, VLOOKUP(D6739, Sheet1!$A$2:$C$26, 2), Sheet1!$C$3)</f>
        <v>0.55478000000000005</v>
      </c>
      <c r="N6739" s="1">
        <f>'Electricity Rates'!$J$2</f>
        <v>0.24729999999999999</v>
      </c>
      <c r="O6739" s="145">
        <f>L6739-K6739</f>
        <v>-12.042331418291276</v>
      </c>
      <c r="P6739">
        <f t="shared" si="633"/>
        <v>3.1274253947434323</v>
      </c>
      <c r="Q6739">
        <f>IF(O6739&gt;0, IF(Q6738+O6739*Variables!$B$5&lt;Variables!$B$4, Q6738+O6739*Variables!$B$5, Variables!$B$4), IF(Q6738&gt;-O6739, Q6738+O6739/Variables!$B$5, 0))</f>
        <v>0</v>
      </c>
      <c r="R6739">
        <f>IF(O6739&gt;0, 0, IF(Q6738&gt;-O6739, 0, -O6739 - Q6738*Variables!$B$5))</f>
        <v>12.042331418291276</v>
      </c>
      <c r="S6739">
        <f t="shared" si="634"/>
        <v>6.6808446242396347</v>
      </c>
      <c r="T6739">
        <f t="shared" si="635"/>
        <v>1</v>
      </c>
    </row>
    <row r="6740" spans="1:20" x14ac:dyDescent="0.3">
      <c r="A6740" s="3">
        <f t="shared" si="630"/>
        <v>43381</v>
      </c>
      <c r="B6740">
        <v>10</v>
      </c>
      <c r="C6740">
        <v>8</v>
      </c>
      <c r="D6740">
        <v>19</v>
      </c>
      <c r="E6740">
        <v>1</v>
      </c>
      <c r="F6740" s="1">
        <f>VLOOKUP(A6740,Weather!$A$1:$E$366, 5)</f>
        <v>0.97272727272727166</v>
      </c>
      <c r="G6740" s="1">
        <f>VLOOKUP(D6740, Fall!$A$1:$E$25, 2)</f>
        <v>517.85714285714198</v>
      </c>
      <c r="H6740" s="1">
        <f>VLOOKUP(D6740, Fall!$A$1:$E$25, 3)</f>
        <v>442.60593718179598</v>
      </c>
      <c r="I6740" s="1">
        <f>VLOOKUP(D6740, Fall!$A$1:$E$25, 5)</f>
        <v>289.47368421052602</v>
      </c>
      <c r="J6740" s="1">
        <f t="shared" si="631"/>
        <v>515.80483724781425</v>
      </c>
      <c r="K6740" s="47">
        <f t="shared" si="632"/>
        <v>9.6496892082355377</v>
      </c>
      <c r="L6740" s="48">
        <f>Solar!K6757/1000*Variables!$B$3</f>
        <v>0</v>
      </c>
      <c r="M6740">
        <f>IF(E6740=1, VLOOKUP(D6740, Sheet1!$A$2:$C$26, 2), Sheet1!$C$3)</f>
        <v>0.25796000000000002</v>
      </c>
      <c r="N6740" s="1">
        <f>'Electricity Rates'!$J$2</f>
        <v>0.24729999999999999</v>
      </c>
      <c r="O6740" s="145">
        <f>L6740-K6740</f>
        <v>-9.6496892082355377</v>
      </c>
      <c r="P6740">
        <f t="shared" si="633"/>
        <v>2.3863681411966482</v>
      </c>
      <c r="Q6740">
        <f>IF(O6740&gt;0, IF(Q6739+O6740*Variables!$B$5&lt;Variables!$B$4, Q6739+O6740*Variables!$B$5, Variables!$B$4), IF(Q6739&gt;-O6740, Q6739+O6740/Variables!$B$5, 0))</f>
        <v>0</v>
      </c>
      <c r="R6740">
        <f>IF(O6740&gt;0, 0, IF(Q6739&gt;-O6740, 0, -O6740 - Q6739*Variables!$B$5))</f>
        <v>9.6496892082355377</v>
      </c>
      <c r="S6740">
        <f t="shared" si="634"/>
        <v>2.4892338281564395</v>
      </c>
      <c r="T6740">
        <f t="shared" si="635"/>
        <v>0</v>
      </c>
    </row>
    <row r="6741" spans="1:20" x14ac:dyDescent="0.3">
      <c r="A6741" s="3">
        <f t="shared" si="630"/>
        <v>43381</v>
      </c>
      <c r="B6741">
        <v>10</v>
      </c>
      <c r="C6741">
        <v>8</v>
      </c>
      <c r="D6741">
        <v>20</v>
      </c>
      <c r="E6741">
        <v>1</v>
      </c>
      <c r="F6741" s="1">
        <f>VLOOKUP(A6741,Weather!$A$1:$E$366, 5)</f>
        <v>0.97272727272727166</v>
      </c>
      <c r="G6741" s="1">
        <f>VLOOKUP(D6741, Fall!$A$1:$E$25, 2)</f>
        <v>428.57142857142799</v>
      </c>
      <c r="H6741" s="1">
        <f>VLOOKUP(D6741, Fall!$A$1:$E$25, 3)</f>
        <v>354.11608052009001</v>
      </c>
      <c r="I6741" s="1">
        <f>VLOOKUP(D6741, Fall!$A$1:$E$25, 5)</f>
        <v>263.15789473684202</v>
      </c>
      <c r="J6741" s="1">
        <f t="shared" si="631"/>
        <v>426.54082817002779</v>
      </c>
      <c r="K6741" s="47">
        <f t="shared" si="632"/>
        <v>7.9797359955480109</v>
      </c>
      <c r="L6741" s="48">
        <f>Solar!K6758/1000*Variables!$B$3</f>
        <v>0</v>
      </c>
      <c r="M6741">
        <f>IF(E6741=1, VLOOKUP(D6741, Sheet1!$A$2:$C$26, 2), Sheet1!$C$3)</f>
        <v>0.25796000000000002</v>
      </c>
      <c r="N6741" s="1">
        <f>'Electricity Rates'!$J$2</f>
        <v>0.24729999999999999</v>
      </c>
      <c r="O6741" s="145">
        <f>L6741-K6741</f>
        <v>-7.9797359955480109</v>
      </c>
      <c r="P6741">
        <f t="shared" si="633"/>
        <v>1.973388711699023</v>
      </c>
      <c r="Q6741">
        <f>IF(O6741&gt;0, IF(Q6740+O6741*Variables!$B$5&lt;Variables!$B$4, Q6740+O6741*Variables!$B$5, Variables!$B$4), IF(Q6740&gt;-O6741, Q6740+O6741/Variables!$B$5, 0))</f>
        <v>0</v>
      </c>
      <c r="R6741">
        <f>IF(O6741&gt;0, 0, IF(Q6740&gt;-O6741, 0, -O6741 - Q6740*Variables!$B$5))</f>
        <v>7.9797359955480109</v>
      </c>
      <c r="S6741">
        <f t="shared" si="634"/>
        <v>2.0584526974115649</v>
      </c>
      <c r="T6741">
        <f t="shared" si="635"/>
        <v>0</v>
      </c>
    </row>
    <row r="6742" spans="1:20" x14ac:dyDescent="0.3">
      <c r="A6742" s="3">
        <f t="shared" si="630"/>
        <v>43381</v>
      </c>
      <c r="B6742">
        <v>10</v>
      </c>
      <c r="C6742">
        <v>8</v>
      </c>
      <c r="D6742">
        <v>21</v>
      </c>
      <c r="E6742">
        <v>1</v>
      </c>
      <c r="F6742" s="1">
        <f>VLOOKUP(A6742,Weather!$A$1:$E$366, 5)</f>
        <v>0.97272727272727166</v>
      </c>
      <c r="G6742" s="1">
        <f>VLOOKUP(D6742, Fall!$A$1:$E$25, 2)</f>
        <v>366.07142857142799</v>
      </c>
      <c r="H6742" s="1">
        <f>VLOOKUP(D6742, Fall!$A$1:$E$25, 3)</f>
        <v>305.62638808916603</v>
      </c>
      <c r="I6742" s="1">
        <f>VLOOKUP(D6742, Fall!$A$1:$E$25, 5)</f>
        <v>271.929824561403</v>
      </c>
      <c r="J6742" s="1">
        <f t="shared" si="631"/>
        <v>364.42292746736621</v>
      </c>
      <c r="K6742" s="47">
        <f t="shared" si="632"/>
        <v>6.8176328263589738</v>
      </c>
      <c r="L6742" s="48">
        <f>Solar!K6759/1000*Variables!$B$3</f>
        <v>0</v>
      </c>
      <c r="M6742">
        <f>IF(E6742=1, VLOOKUP(D6742, Sheet1!$A$2:$C$26, 2), Sheet1!$C$3)</f>
        <v>0.25796000000000002</v>
      </c>
      <c r="N6742" s="1">
        <f>'Electricity Rates'!$J$2</f>
        <v>0.24729999999999999</v>
      </c>
      <c r="O6742" s="145">
        <f>L6742-K6742</f>
        <v>-6.8176328263589738</v>
      </c>
      <c r="P6742">
        <f t="shared" si="633"/>
        <v>1.6860005979585742</v>
      </c>
      <c r="Q6742">
        <f>IF(O6742&gt;0, IF(Q6741+O6742*Variables!$B$5&lt;Variables!$B$4, Q6741+O6742*Variables!$B$5, Variables!$B$4), IF(Q6741&gt;-O6742, Q6741+O6742/Variables!$B$5, 0))</f>
        <v>0</v>
      </c>
      <c r="R6742">
        <f>IF(O6742&gt;0, 0, IF(Q6741&gt;-O6742, 0, -O6742 - Q6741*Variables!$B$5))</f>
        <v>6.8176328263589738</v>
      </c>
      <c r="S6742">
        <f t="shared" si="634"/>
        <v>1.758676563887561</v>
      </c>
      <c r="T6742">
        <f t="shared" si="635"/>
        <v>0</v>
      </c>
    </row>
    <row r="6743" spans="1:20" x14ac:dyDescent="0.3">
      <c r="A6743" s="3">
        <f t="shared" si="630"/>
        <v>43381</v>
      </c>
      <c r="B6743">
        <v>10</v>
      </c>
      <c r="C6743">
        <v>8</v>
      </c>
      <c r="D6743">
        <v>22</v>
      </c>
      <c r="E6743">
        <v>1</v>
      </c>
      <c r="F6743" s="1">
        <f>VLOOKUP(A6743,Weather!$A$1:$E$366, 5)</f>
        <v>0.97272727272727166</v>
      </c>
      <c r="G6743" s="1">
        <f>VLOOKUP(D6743, Fall!$A$1:$E$25, 2)</f>
        <v>330.35714285714198</v>
      </c>
      <c r="H6743" s="1">
        <f>VLOOKUP(D6743, Fall!$A$1:$E$25, 3)</f>
        <v>272.33281237147202</v>
      </c>
      <c r="I6743" s="1">
        <f>VLOOKUP(D6743, Fall!$A$1:$E$25, 5)</f>
        <v>254.385964912281</v>
      </c>
      <c r="J6743" s="1">
        <f t="shared" si="631"/>
        <v>328.77466111662363</v>
      </c>
      <c r="K6743" s="47">
        <f t="shared" si="632"/>
        <v>6.1507242084938847</v>
      </c>
      <c r="L6743" s="48">
        <f>Solar!K6760/1000*Variables!$B$3</f>
        <v>0</v>
      </c>
      <c r="M6743">
        <f>IF(E6743=1, VLOOKUP(D6743, Sheet1!$A$2:$C$26, 2), Sheet1!$C$3)</f>
        <v>0.18637999999999999</v>
      </c>
      <c r="N6743" s="1">
        <f>'Electricity Rates'!$J$2</f>
        <v>0.24729999999999999</v>
      </c>
      <c r="O6743" s="145">
        <f>L6743-K6743</f>
        <v>-6.1507242084938847</v>
      </c>
      <c r="P6743">
        <f t="shared" si="633"/>
        <v>1.5210740967605376</v>
      </c>
      <c r="Q6743">
        <f>IF(O6743&gt;0, IF(Q6742+O6743*Variables!$B$5&lt;Variables!$B$4, Q6742+O6743*Variables!$B$5, Variables!$B$4), IF(Q6742&gt;-O6743, Q6742+O6743/Variables!$B$5, 0))</f>
        <v>0</v>
      </c>
      <c r="R6743">
        <f>IF(O6743&gt;0, 0, IF(Q6742&gt;-O6743, 0, -O6743 - Q6742*Variables!$B$5))</f>
        <v>6.1507242084938847</v>
      </c>
      <c r="S6743">
        <f t="shared" si="634"/>
        <v>1.1463719779790902</v>
      </c>
      <c r="T6743">
        <f t="shared" si="635"/>
        <v>0</v>
      </c>
    </row>
    <row r="6744" spans="1:20" x14ac:dyDescent="0.3">
      <c r="A6744" s="3">
        <f t="shared" si="630"/>
        <v>43381</v>
      </c>
      <c r="B6744">
        <v>10</v>
      </c>
      <c r="C6744">
        <v>8</v>
      </c>
      <c r="D6744">
        <v>23</v>
      </c>
      <c r="E6744">
        <v>1</v>
      </c>
      <c r="F6744" s="1">
        <f>VLOOKUP(A6744,Weather!$A$1:$E$366, 5)</f>
        <v>0.97272727272727166</v>
      </c>
      <c r="G6744" s="1">
        <f>VLOOKUP(D6744, Fall!$A$1:$E$25, 2)</f>
        <v>303.57142857142799</v>
      </c>
      <c r="H6744" s="1">
        <f>VLOOKUP(D6744, Fall!$A$1:$E$25, 3)</f>
        <v>252.67335691371099</v>
      </c>
      <c r="I6744" s="1">
        <f>VLOOKUP(D6744, Fall!$A$1:$E$25, 5)</f>
        <v>254.385964912281</v>
      </c>
      <c r="J6744" s="1">
        <f t="shared" si="631"/>
        <v>302.1832993443993</v>
      </c>
      <c r="K6744" s="47">
        <f t="shared" si="632"/>
        <v>5.6532523776850558</v>
      </c>
      <c r="L6744" s="48">
        <f>Solar!K6761/1000*Variables!$B$3</f>
        <v>0</v>
      </c>
      <c r="M6744">
        <f>IF(E6744=1, VLOOKUP(D6744, Sheet1!$A$2:$C$26, 2), Sheet1!$C$3)</f>
        <v>0.18637999999999999</v>
      </c>
      <c r="N6744" s="1">
        <f>'Electricity Rates'!$J$2</f>
        <v>0.24729999999999999</v>
      </c>
      <c r="O6744" s="145">
        <f>L6744-K6744</f>
        <v>-5.6532523776850558</v>
      </c>
      <c r="P6744">
        <f t="shared" si="633"/>
        <v>1.3980493130015144</v>
      </c>
      <c r="Q6744">
        <f>IF(O6744&gt;0, IF(Q6743+O6744*Variables!$B$5&lt;Variables!$B$4, Q6743+O6744*Variables!$B$5, Variables!$B$4), IF(Q6743&gt;-O6744, Q6743+O6744/Variables!$B$5, 0))</f>
        <v>0</v>
      </c>
      <c r="R6744">
        <f>IF(O6744&gt;0, 0, IF(Q6743&gt;-O6744, 0, -O6744 - Q6743*Variables!$B$5))</f>
        <v>5.6532523776850558</v>
      </c>
      <c r="S6744">
        <f t="shared" si="634"/>
        <v>1.0536531781529406</v>
      </c>
      <c r="T6744">
        <f t="shared" si="635"/>
        <v>0</v>
      </c>
    </row>
    <row r="6745" spans="1:20" x14ac:dyDescent="0.3">
      <c r="A6745" s="3">
        <f t="shared" si="630"/>
        <v>43381</v>
      </c>
      <c r="B6745">
        <v>10</v>
      </c>
      <c r="C6745">
        <v>8</v>
      </c>
      <c r="D6745">
        <v>24</v>
      </c>
      <c r="E6745">
        <v>1</v>
      </c>
      <c r="F6745" s="1">
        <f>VLOOKUP(A6745,Weather!$A$1:$E$366, 5)</f>
        <v>0.97272727272727166</v>
      </c>
      <c r="G6745" s="1">
        <f>VLOOKUP(D6745, Fall!$A$1:$E$25, 2)</f>
        <v>285.71428571428498</v>
      </c>
      <c r="H6745" s="1">
        <f>VLOOKUP(D6745, Fall!$A$1:$E$25, 3)</f>
        <v>237.47635107345499</v>
      </c>
      <c r="I6745" s="1">
        <f>VLOOKUP(D6745, Fall!$A$1:$E$25, 5)</f>
        <v>254.385964912281</v>
      </c>
      <c r="J6745" s="1">
        <f t="shared" si="631"/>
        <v>284.3987056786259</v>
      </c>
      <c r="K6745" s="47">
        <f t="shared" si="632"/>
        <v>5.3205377748419345</v>
      </c>
      <c r="L6745" s="48">
        <f>Solar!K6762/1000*Variables!$B$3</f>
        <v>0</v>
      </c>
      <c r="M6745">
        <f>IF(E6745=1, VLOOKUP(D6745, Sheet1!$A$2:$C$26, 2), Sheet1!$C$3)</f>
        <v>0.18637999999999999</v>
      </c>
      <c r="N6745" s="1">
        <f>'Electricity Rates'!$J$2</f>
        <v>0.24729999999999999</v>
      </c>
      <c r="O6745" s="145">
        <f>L6745-K6745</f>
        <v>-5.3205377748419345</v>
      </c>
      <c r="P6745">
        <f t="shared" si="633"/>
        <v>1.3157689917184103</v>
      </c>
      <c r="Q6745">
        <f>IF(O6745&gt;0, IF(Q6744+O6745*Variables!$B$5&lt;Variables!$B$4, Q6744+O6745*Variables!$B$5, Variables!$B$4), IF(Q6744&gt;-O6745, Q6744+O6745/Variables!$B$5, 0))</f>
        <v>0</v>
      </c>
      <c r="R6745">
        <f>IF(O6745&gt;0, 0, IF(Q6744&gt;-O6745, 0, -O6745 - Q6744*Variables!$B$5))</f>
        <v>5.3205377748419345</v>
      </c>
      <c r="S6745">
        <f t="shared" si="634"/>
        <v>0.99164183047503973</v>
      </c>
      <c r="T6745">
        <f t="shared" si="635"/>
        <v>0</v>
      </c>
    </row>
    <row r="6746" spans="1:20" x14ac:dyDescent="0.3">
      <c r="A6746" s="3">
        <f t="shared" si="630"/>
        <v>43382</v>
      </c>
      <c r="B6746">
        <v>10</v>
      </c>
      <c r="C6746">
        <v>9</v>
      </c>
      <c r="D6746">
        <v>1</v>
      </c>
      <c r="E6746">
        <v>1</v>
      </c>
      <c r="F6746" s="1">
        <f>VLOOKUP(A6746,Weather!$A$1:$E$366, 5)</f>
        <v>0.96363636363636318</v>
      </c>
      <c r="G6746" s="1">
        <f>VLOOKUP(D6746, Fall!$A$1:$E$25, 2)</f>
        <v>276.78571428571399</v>
      </c>
      <c r="H6746" s="1">
        <f>VLOOKUP(D6746, Fall!$A$1:$E$25, 3)</f>
        <v>258.40056395394299</v>
      </c>
      <c r="I6746" s="1">
        <f>VLOOKUP(D6746, Fall!$A$1:$E$25, 5)</f>
        <v>254.385964912281</v>
      </c>
      <c r="J6746" s="1">
        <f t="shared" si="631"/>
        <v>276.11716336455868</v>
      </c>
      <c r="K6746" s="47">
        <f t="shared" si="632"/>
        <v>5.1656064835380366</v>
      </c>
      <c r="L6746" s="48">
        <f>Solar!K6763/1000*Variables!$B$3</f>
        <v>0</v>
      </c>
      <c r="M6746">
        <f>IF(E6746=1, VLOOKUP(D6746, Sheet1!$A$2:$C$26, 2), Sheet1!$C$3)</f>
        <v>0.18637999999999999</v>
      </c>
      <c r="N6746" s="1">
        <f>'Electricity Rates'!$J$2</f>
        <v>0.24729999999999999</v>
      </c>
      <c r="O6746" s="145">
        <f>L6746-K6746</f>
        <v>-5.1656064835380366</v>
      </c>
      <c r="P6746">
        <f t="shared" si="633"/>
        <v>1.2774544833789565</v>
      </c>
      <c r="Q6746">
        <f>IF(O6746&gt;0, IF(Q6745+O6746*Variables!$B$5&lt;Variables!$B$4, Q6745+O6746*Variables!$B$5, Variables!$B$4), IF(Q6745&gt;-O6746, Q6745+O6746/Variables!$B$5, 0))</f>
        <v>0</v>
      </c>
      <c r="R6746">
        <f>IF(O6746&gt;0, 0, IF(Q6745&gt;-O6746, 0, -O6746 - Q6745*Variables!$B$5))</f>
        <v>5.1656064835380366</v>
      </c>
      <c r="S6746">
        <f t="shared" si="634"/>
        <v>0.96276573640181917</v>
      </c>
      <c r="T6746">
        <f t="shared" si="635"/>
        <v>0</v>
      </c>
    </row>
    <row r="6747" spans="1:20" x14ac:dyDescent="0.3">
      <c r="A6747" s="3">
        <f t="shared" si="630"/>
        <v>43382</v>
      </c>
      <c r="B6747">
        <v>10</v>
      </c>
      <c r="C6747">
        <v>9</v>
      </c>
      <c r="D6747">
        <v>2</v>
      </c>
      <c r="E6747">
        <v>1</v>
      </c>
      <c r="F6747" s="1">
        <f>VLOOKUP(A6747,Weather!$A$1:$E$366, 5)</f>
        <v>0.96363636363636318</v>
      </c>
      <c r="G6747" s="1">
        <f>VLOOKUP(D6747, Fall!$A$1:$E$25, 2)</f>
        <v>272.32142857142799</v>
      </c>
      <c r="H6747" s="1">
        <f>VLOOKUP(D6747, Fall!$A$1:$E$25, 3)</f>
        <v>244.53669616981199</v>
      </c>
      <c r="I6747" s="1">
        <f>VLOOKUP(D6747, Fall!$A$1:$E$25, 5)</f>
        <v>254.385964912281</v>
      </c>
      <c r="J6747" s="1">
        <f t="shared" si="631"/>
        <v>271.31107466591465</v>
      </c>
      <c r="K6747" s="47">
        <f t="shared" si="632"/>
        <v>5.075694061435553</v>
      </c>
      <c r="L6747" s="48">
        <f>Solar!K6764/1000*Variables!$B$3</f>
        <v>0</v>
      </c>
      <c r="M6747">
        <f>IF(E6747=1, VLOOKUP(D6747, Sheet1!$A$2:$C$26, 2), Sheet1!$C$3)</f>
        <v>0.18637999999999999</v>
      </c>
      <c r="N6747" s="1">
        <f>'Electricity Rates'!$J$2</f>
        <v>0.24729999999999999</v>
      </c>
      <c r="O6747" s="145">
        <f>L6747-K6747</f>
        <v>-5.075694061435553</v>
      </c>
      <c r="P6747">
        <f t="shared" si="633"/>
        <v>1.2552191413930123</v>
      </c>
      <c r="Q6747">
        <f>IF(O6747&gt;0, IF(Q6746+O6747*Variables!$B$5&lt;Variables!$B$4, Q6746+O6747*Variables!$B$5, Variables!$B$4), IF(Q6746&gt;-O6747, Q6746+O6747/Variables!$B$5, 0))</f>
        <v>0</v>
      </c>
      <c r="R6747">
        <f>IF(O6747&gt;0, 0, IF(Q6746&gt;-O6747, 0, -O6747 - Q6746*Variables!$B$5))</f>
        <v>5.075694061435553</v>
      </c>
      <c r="S6747">
        <f t="shared" si="634"/>
        <v>0.94600785917035835</v>
      </c>
      <c r="T6747">
        <f t="shared" si="635"/>
        <v>0</v>
      </c>
    </row>
    <row r="6748" spans="1:20" x14ac:dyDescent="0.3">
      <c r="A6748" s="3">
        <f t="shared" si="630"/>
        <v>43382</v>
      </c>
      <c r="B6748">
        <v>10</v>
      </c>
      <c r="C6748">
        <v>9</v>
      </c>
      <c r="D6748">
        <v>3</v>
      </c>
      <c r="E6748">
        <v>1</v>
      </c>
      <c r="F6748" s="1">
        <f>VLOOKUP(A6748,Weather!$A$1:$E$366, 5)</f>
        <v>0.96363636363636318</v>
      </c>
      <c r="G6748" s="1">
        <f>VLOOKUP(D6748, Fall!$A$1:$E$25, 2)</f>
        <v>272.32142857142799</v>
      </c>
      <c r="H6748" s="1">
        <f>VLOOKUP(D6748, Fall!$A$1:$E$25, 3)</f>
        <v>252.565207174747</v>
      </c>
      <c r="I6748" s="1">
        <f>VLOOKUP(D6748, Fall!$A$1:$E$25, 5)</f>
        <v>254.385964912281</v>
      </c>
      <c r="J6748" s="1">
        <f t="shared" si="631"/>
        <v>271.60302052063957</v>
      </c>
      <c r="K6748" s="47">
        <f t="shared" si="632"/>
        <v>5.0811557914549148</v>
      </c>
      <c r="L6748" s="48">
        <f>Solar!K6765/1000*Variables!$B$3</f>
        <v>0</v>
      </c>
      <c r="M6748">
        <f>IF(E6748=1, VLOOKUP(D6748, Sheet1!$A$2:$C$26, 2), Sheet1!$C$3)</f>
        <v>0.18637999999999999</v>
      </c>
      <c r="N6748" s="1">
        <f>'Electricity Rates'!$J$2</f>
        <v>0.24729999999999999</v>
      </c>
      <c r="O6748" s="145">
        <f>L6748-K6748</f>
        <v>-5.0811557914549148</v>
      </c>
      <c r="P6748">
        <f t="shared" si="633"/>
        <v>1.2565698272268004</v>
      </c>
      <c r="Q6748">
        <f>IF(O6748&gt;0, IF(Q6747+O6748*Variables!$B$5&lt;Variables!$B$4, Q6747+O6748*Variables!$B$5, Variables!$B$4), IF(Q6747&gt;-O6748, Q6747+O6748/Variables!$B$5, 0))</f>
        <v>0</v>
      </c>
      <c r="R6748">
        <f>IF(O6748&gt;0, 0, IF(Q6747&gt;-O6748, 0, -O6748 - Q6747*Variables!$B$5))</f>
        <v>5.0811557914549148</v>
      </c>
      <c r="S6748">
        <f t="shared" si="634"/>
        <v>0.94702581641136696</v>
      </c>
      <c r="T6748">
        <f t="shared" si="635"/>
        <v>0</v>
      </c>
    </row>
    <row r="6749" spans="1:20" x14ac:dyDescent="0.3">
      <c r="A6749" s="3">
        <f t="shared" si="630"/>
        <v>43382</v>
      </c>
      <c r="B6749">
        <v>10</v>
      </c>
      <c r="C6749">
        <v>9</v>
      </c>
      <c r="D6749">
        <v>4</v>
      </c>
      <c r="E6749">
        <v>1</v>
      </c>
      <c r="F6749" s="1">
        <f>VLOOKUP(A6749,Weather!$A$1:$E$366, 5)</f>
        <v>0.96363636363636318</v>
      </c>
      <c r="G6749" s="1">
        <f>VLOOKUP(D6749, Fall!$A$1:$E$25, 2)</f>
        <v>272.32142857142799</v>
      </c>
      <c r="H6749" s="1">
        <f>VLOOKUP(D6749, Fall!$A$1:$E$25, 3)</f>
        <v>267.50020564283898</v>
      </c>
      <c r="I6749" s="1">
        <f>VLOOKUP(D6749, Fall!$A$1:$E$25, 5)</f>
        <v>254.385964912281</v>
      </c>
      <c r="J6749" s="1">
        <f t="shared" si="631"/>
        <v>272.14611137402477</v>
      </c>
      <c r="K6749" s="47">
        <f t="shared" si="632"/>
        <v>5.0913159481044055</v>
      </c>
      <c r="L6749" s="48">
        <f>Solar!K6766/1000*Variables!$B$3</f>
        <v>0</v>
      </c>
      <c r="M6749">
        <f>IF(E6749=1, VLOOKUP(D6749, Sheet1!$A$2:$C$26, 2), Sheet1!$C$3)</f>
        <v>0.18637999999999999</v>
      </c>
      <c r="N6749" s="1">
        <f>'Electricity Rates'!$J$2</f>
        <v>0.24729999999999999</v>
      </c>
      <c r="O6749" s="145">
        <f>L6749-K6749</f>
        <v>-5.0913159481044055</v>
      </c>
      <c r="P6749">
        <f t="shared" si="633"/>
        <v>1.2590824339662194</v>
      </c>
      <c r="Q6749">
        <f>IF(O6749&gt;0, IF(Q6748+O6749*Variables!$B$5&lt;Variables!$B$4, Q6748+O6749*Variables!$B$5, Variables!$B$4), IF(Q6748&gt;-O6749, Q6748+O6749/Variables!$B$5, 0))</f>
        <v>0</v>
      </c>
      <c r="R6749">
        <f>IF(O6749&gt;0, 0, IF(Q6748&gt;-O6749, 0, -O6749 - Q6748*Variables!$B$5))</f>
        <v>5.0913159481044055</v>
      </c>
      <c r="S6749">
        <f t="shared" si="634"/>
        <v>0.94891946640769909</v>
      </c>
      <c r="T6749">
        <f t="shared" si="635"/>
        <v>0</v>
      </c>
    </row>
    <row r="6750" spans="1:20" x14ac:dyDescent="0.3">
      <c r="A6750" s="3">
        <f t="shared" si="630"/>
        <v>43382</v>
      </c>
      <c r="B6750">
        <v>10</v>
      </c>
      <c r="C6750">
        <v>9</v>
      </c>
      <c r="D6750">
        <v>5</v>
      </c>
      <c r="E6750">
        <v>1</v>
      </c>
      <c r="F6750" s="1">
        <f>VLOOKUP(A6750,Weather!$A$1:$E$366, 5)</f>
        <v>0.96363636363636318</v>
      </c>
      <c r="G6750" s="1">
        <f>VLOOKUP(D6750, Fall!$A$1:$E$25, 2)</f>
        <v>303.57142857142799</v>
      </c>
      <c r="H6750" s="1">
        <f>VLOOKUP(D6750, Fall!$A$1:$E$25, 3)</f>
        <v>277.41442782172697</v>
      </c>
      <c r="I6750" s="1">
        <f>VLOOKUP(D6750, Fall!$A$1:$E$25, 5)</f>
        <v>254.385964912281</v>
      </c>
      <c r="J6750" s="1">
        <f t="shared" si="631"/>
        <v>302.62026490780249</v>
      </c>
      <c r="K6750" s="47">
        <f t="shared" si="632"/>
        <v>5.6614271398762002</v>
      </c>
      <c r="L6750" s="48">
        <f>Solar!K6767/1000*Variables!$B$3</f>
        <v>0</v>
      </c>
      <c r="M6750">
        <f>IF(E6750=1, VLOOKUP(D6750, Sheet1!$A$2:$C$26, 2), Sheet1!$C$3)</f>
        <v>0.18637999999999999</v>
      </c>
      <c r="N6750" s="1">
        <f>'Electricity Rates'!$J$2</f>
        <v>0.24729999999999999</v>
      </c>
      <c r="O6750" s="145">
        <f>L6750-K6750</f>
        <v>-5.6614271398762002</v>
      </c>
      <c r="P6750">
        <f t="shared" si="633"/>
        <v>1.4000709316913842</v>
      </c>
      <c r="Q6750">
        <f>IF(O6750&gt;0, IF(Q6749+O6750*Variables!$B$5&lt;Variables!$B$4, Q6749+O6750*Variables!$B$5, Variables!$B$4), IF(Q6749&gt;-O6750, Q6749+O6750/Variables!$B$5, 0))</f>
        <v>0</v>
      </c>
      <c r="R6750">
        <f>IF(O6750&gt;0, 0, IF(Q6749&gt;-O6750, 0, -O6750 - Q6749*Variables!$B$5))</f>
        <v>5.6614271398762002</v>
      </c>
      <c r="S6750">
        <f t="shared" si="634"/>
        <v>1.0551767903301261</v>
      </c>
      <c r="T6750">
        <f t="shared" si="635"/>
        <v>0</v>
      </c>
    </row>
    <row r="6751" spans="1:20" x14ac:dyDescent="0.3">
      <c r="A6751" s="3">
        <f t="shared" si="630"/>
        <v>43382</v>
      </c>
      <c r="B6751">
        <v>10</v>
      </c>
      <c r="C6751">
        <v>9</v>
      </c>
      <c r="D6751">
        <v>6</v>
      </c>
      <c r="E6751">
        <v>1</v>
      </c>
      <c r="F6751" s="1">
        <f>VLOOKUP(A6751,Weather!$A$1:$E$366, 5)</f>
        <v>0.96363636363636318</v>
      </c>
      <c r="G6751" s="1">
        <f>VLOOKUP(D6751, Fall!$A$1:$E$25, 2)</f>
        <v>401.78571428571399</v>
      </c>
      <c r="H6751" s="1">
        <f>VLOOKUP(D6751, Fall!$A$1:$E$25, 3)</f>
        <v>309.98601628691301</v>
      </c>
      <c r="I6751" s="1">
        <f>VLOOKUP(D6751, Fall!$A$1:$E$25, 5)</f>
        <v>271.929824561403</v>
      </c>
      <c r="J6751" s="1">
        <f t="shared" si="631"/>
        <v>398.44754344939395</v>
      </c>
      <c r="K6751" s="47">
        <f t="shared" si="632"/>
        <v>7.4541661543672744</v>
      </c>
      <c r="L6751" s="48">
        <f>Solar!K6768/1000*Variables!$B$3</f>
        <v>0</v>
      </c>
      <c r="M6751">
        <f>IF(E6751=1, VLOOKUP(D6751, Sheet1!$A$2:$C$26, 2), Sheet1!$C$3)</f>
        <v>0.18637999999999999</v>
      </c>
      <c r="N6751" s="1">
        <f>'Electricity Rates'!$J$2</f>
        <v>0.24729999999999999</v>
      </c>
      <c r="O6751" s="145">
        <f>L6751-K6751</f>
        <v>-7.4541661543672744</v>
      </c>
      <c r="P6751">
        <f t="shared" si="633"/>
        <v>1.8434152899750269</v>
      </c>
      <c r="Q6751">
        <f>IF(O6751&gt;0, IF(Q6750+O6751*Variables!$B$5&lt;Variables!$B$4, Q6750+O6751*Variables!$B$5, Variables!$B$4), IF(Q6750&gt;-O6751, Q6750+O6751/Variables!$B$5, 0))</f>
        <v>0</v>
      </c>
      <c r="R6751">
        <f>IF(O6751&gt;0, 0, IF(Q6750&gt;-O6751, 0, -O6751 - Q6750*Variables!$B$5))</f>
        <v>7.4541661543672744</v>
      </c>
      <c r="S6751">
        <f t="shared" si="634"/>
        <v>1.3893074878509726</v>
      </c>
      <c r="T6751">
        <f t="shared" si="635"/>
        <v>0</v>
      </c>
    </row>
    <row r="6752" spans="1:20" x14ac:dyDescent="0.3">
      <c r="A6752" s="3">
        <f t="shared" si="630"/>
        <v>43382</v>
      </c>
      <c r="B6752">
        <v>10</v>
      </c>
      <c r="C6752">
        <v>9</v>
      </c>
      <c r="D6752">
        <v>7</v>
      </c>
      <c r="E6752">
        <v>1</v>
      </c>
      <c r="F6752" s="1">
        <f>VLOOKUP(A6752,Weather!$A$1:$E$366, 5)</f>
        <v>0.96363636363636318</v>
      </c>
      <c r="G6752" s="1">
        <f>VLOOKUP(D6752, Fall!$A$1:$E$25, 2)</f>
        <v>593.74999999999898</v>
      </c>
      <c r="H6752" s="1">
        <f>VLOOKUP(D6752, Fall!$A$1:$E$25, 3)</f>
        <v>390.39236653779699</v>
      </c>
      <c r="I6752" s="1">
        <f>VLOOKUP(D6752, Fall!$A$1:$E$25, 5)</f>
        <v>263.15789473684202</v>
      </c>
      <c r="J6752" s="1">
        <f t="shared" si="631"/>
        <v>586.35517696500972</v>
      </c>
      <c r="K6752" s="47">
        <f t="shared" si="632"/>
        <v>10.969546647802925</v>
      </c>
      <c r="L6752" s="48">
        <f>Solar!K6769/1000*Variables!$B$3</f>
        <v>0.73814999999999997</v>
      </c>
      <c r="M6752">
        <f>IF(E6752=1, VLOOKUP(D6752, Sheet1!$A$2:$C$26, 2), Sheet1!$C$3)</f>
        <v>0.18637999999999999</v>
      </c>
      <c r="N6752" s="1">
        <f>'Electricity Rates'!$J$2</f>
        <v>0.24729999999999999</v>
      </c>
      <c r="O6752" s="145">
        <f>L6752-K6752</f>
        <v>-10.231396647802926</v>
      </c>
      <c r="P6752">
        <f t="shared" si="633"/>
        <v>2.7127688860016632</v>
      </c>
      <c r="Q6752">
        <f>IF(O6752&gt;0, IF(Q6751+O6752*Variables!$B$5&lt;Variables!$B$4, Q6751+O6752*Variables!$B$5, Variables!$B$4), IF(Q6751&gt;-O6752, Q6751+O6752/Variables!$B$5, 0))</f>
        <v>0</v>
      </c>
      <c r="R6752">
        <f>IF(O6752&gt;0, 0, IF(Q6751&gt;-O6752, 0, -O6752 - Q6751*Variables!$B$5))</f>
        <v>10.231396647802926</v>
      </c>
      <c r="S6752">
        <f t="shared" si="634"/>
        <v>1.9069277072175093</v>
      </c>
      <c r="T6752">
        <f t="shared" si="635"/>
        <v>0</v>
      </c>
    </row>
    <row r="6753" spans="1:20" x14ac:dyDescent="0.3">
      <c r="A6753" s="3">
        <f t="shared" si="630"/>
        <v>43382</v>
      </c>
      <c r="B6753">
        <v>10</v>
      </c>
      <c r="C6753">
        <v>9</v>
      </c>
      <c r="D6753">
        <v>8</v>
      </c>
      <c r="E6753">
        <v>1</v>
      </c>
      <c r="F6753" s="1">
        <f>VLOOKUP(A6753,Weather!$A$1:$E$366, 5)</f>
        <v>0.96363636363636318</v>
      </c>
      <c r="G6753" s="1">
        <f>VLOOKUP(D6753, Fall!$A$1:$E$25, 2)</f>
        <v>866.07142857142799</v>
      </c>
      <c r="H6753" s="1">
        <f>VLOOKUP(D6753, Fall!$A$1:$E$25, 3)</f>
        <v>561.61059471909198</v>
      </c>
      <c r="I6753" s="1">
        <f>VLOOKUP(D6753, Fall!$A$1:$E$25, 5)</f>
        <v>271.929824561403</v>
      </c>
      <c r="J6753" s="1">
        <f t="shared" si="631"/>
        <v>855.00012552225201</v>
      </c>
      <c r="K6753" s="47">
        <f t="shared" si="632"/>
        <v>15.995362758353171</v>
      </c>
      <c r="L6753" s="48">
        <f>Solar!K6770/1000*Variables!$B$3</f>
        <v>5.1256500000000003</v>
      </c>
      <c r="M6753">
        <f>IF(E6753=1, VLOOKUP(D6753, Sheet1!$A$2:$C$26, 2), Sheet1!$C$3)</f>
        <v>0.18637999999999999</v>
      </c>
      <c r="N6753" s="1">
        <f>'Electricity Rates'!$J$2</f>
        <v>0.24729999999999999</v>
      </c>
      <c r="O6753" s="145">
        <f>L6753-K6753</f>
        <v>-10.86971275835317</v>
      </c>
      <c r="P6753">
        <f t="shared" si="633"/>
        <v>3.9556532101407389</v>
      </c>
      <c r="Q6753">
        <f>IF(O6753&gt;0, IF(Q6752+O6753*Variables!$B$5&lt;Variables!$B$4, Q6752+O6753*Variables!$B$5, Variables!$B$4), IF(Q6752&gt;-O6753, Q6752+O6753/Variables!$B$5, 0))</f>
        <v>0</v>
      </c>
      <c r="R6753">
        <f>IF(O6753&gt;0, 0, IF(Q6752&gt;-O6753, 0, -O6753 - Q6752*Variables!$B$5))</f>
        <v>10.86971275835317</v>
      </c>
      <c r="S6753">
        <f t="shared" si="634"/>
        <v>2.0258970639018639</v>
      </c>
      <c r="T6753">
        <f t="shared" si="635"/>
        <v>0</v>
      </c>
    </row>
    <row r="6754" spans="1:20" x14ac:dyDescent="0.3">
      <c r="A6754" s="3">
        <f t="shared" si="630"/>
        <v>43382</v>
      </c>
      <c r="B6754">
        <v>10</v>
      </c>
      <c r="C6754">
        <v>9</v>
      </c>
      <c r="D6754">
        <v>9</v>
      </c>
      <c r="E6754">
        <v>1</v>
      </c>
      <c r="F6754" s="1">
        <f>VLOOKUP(A6754,Weather!$A$1:$E$366, 5)</f>
        <v>0.96363636363636318</v>
      </c>
      <c r="G6754" s="1">
        <f>VLOOKUP(D6754, Fall!$A$1:$E$25, 2)</f>
        <v>1080.3571428571399</v>
      </c>
      <c r="H6754" s="1">
        <f>VLOOKUP(D6754, Fall!$A$1:$E$25, 3)</f>
        <v>760.17932055605797</v>
      </c>
      <c r="I6754" s="1">
        <f>VLOOKUP(D6754, Fall!$A$1:$E$25, 5)</f>
        <v>311.40350877192998</v>
      </c>
      <c r="J6754" s="1">
        <f t="shared" si="631"/>
        <v>1068.7143129552824</v>
      </c>
      <c r="K6754" s="47">
        <f t="shared" si="632"/>
        <v>19.993532878515374</v>
      </c>
      <c r="L6754" s="48">
        <f>Solar!K6771/1000*Variables!$B$3</f>
        <v>17.036799999999999</v>
      </c>
      <c r="M6754">
        <f>IF(E6754=1, VLOOKUP(D6754, Sheet1!$A$2:$C$26, 2), Sheet1!$C$3)</f>
        <v>0.25796000000000002</v>
      </c>
      <c r="N6754" s="1">
        <f>'Electricity Rates'!$J$2</f>
        <v>0.24729999999999999</v>
      </c>
      <c r="O6754" s="145">
        <f>L6754-K6754</f>
        <v>-2.9567328785153748</v>
      </c>
      <c r="P6754">
        <f t="shared" si="633"/>
        <v>4.9444006808568517</v>
      </c>
      <c r="Q6754">
        <f>IF(O6754&gt;0, IF(Q6753+O6754*Variables!$B$5&lt;Variables!$B$4, Q6753+O6754*Variables!$B$5, Variables!$B$4), IF(Q6753&gt;-O6754, Q6753+O6754/Variables!$B$5, 0))</f>
        <v>0</v>
      </c>
      <c r="R6754">
        <f>IF(O6754&gt;0, 0, IF(Q6753&gt;-O6754, 0, -O6754 - Q6753*Variables!$B$5))</f>
        <v>2.9567328785153748</v>
      </c>
      <c r="S6754">
        <f t="shared" si="634"/>
        <v>0.76271881334182612</v>
      </c>
      <c r="T6754">
        <f t="shared" si="635"/>
        <v>0</v>
      </c>
    </row>
    <row r="6755" spans="1:20" x14ac:dyDescent="0.3">
      <c r="A6755" s="3">
        <f t="shared" si="630"/>
        <v>43382</v>
      </c>
      <c r="B6755">
        <v>10</v>
      </c>
      <c r="C6755">
        <v>9</v>
      </c>
      <c r="D6755">
        <v>10</v>
      </c>
      <c r="E6755">
        <v>1</v>
      </c>
      <c r="F6755" s="1">
        <f>VLOOKUP(A6755,Weather!$A$1:$E$366, 5)</f>
        <v>0.96363636363636318</v>
      </c>
      <c r="G6755" s="1">
        <f>VLOOKUP(D6755, Fall!$A$1:$E$25, 2)</f>
        <v>1205.3571428571399</v>
      </c>
      <c r="H6755" s="1">
        <f>VLOOKUP(D6755, Fall!$A$1:$E$25, 3)</f>
        <v>904.12930821748796</v>
      </c>
      <c r="I6755" s="1">
        <f>VLOOKUP(D6755, Fall!$A$1:$E$25, 5)</f>
        <v>359.64912280701702</v>
      </c>
      <c r="J6755" s="1">
        <f t="shared" si="631"/>
        <v>1194.403403415698</v>
      </c>
      <c r="K6755" s="47">
        <f t="shared" si="632"/>
        <v>22.344927383228221</v>
      </c>
      <c r="L6755" s="48">
        <f>Solar!K6772/1000*Variables!$B$3</f>
        <v>26.874950000000002</v>
      </c>
      <c r="M6755">
        <f>IF(E6755=1, VLOOKUP(D6755, Sheet1!$A$2:$C$26, 2), Sheet1!$C$3)</f>
        <v>0.25796000000000002</v>
      </c>
      <c r="N6755" s="1">
        <f>'Electricity Rates'!$J$2</f>
        <v>0.24729999999999999</v>
      </c>
      <c r="O6755" s="145">
        <f>L6755-K6755</f>
        <v>4.530022616771781</v>
      </c>
      <c r="P6755">
        <f t="shared" si="633"/>
        <v>5.525900541872339</v>
      </c>
      <c r="Q6755">
        <f>IF(O6755&gt;0, IF(Q6754+O6755*Variables!$B$5&lt;Variables!$B$4, Q6754+O6755*Variables!$B$5, Variables!$B$4), IF(Q6754&gt;-O6755, Q6754+O6755/Variables!$B$5, 0))</f>
        <v>4.2582212597654738</v>
      </c>
      <c r="R6755">
        <f>IF(O6755&gt;0, 0, IF(Q6754&gt;-O6755, 0, -O6755 - Q6754*Variables!$B$5))</f>
        <v>0</v>
      </c>
      <c r="S6755">
        <f t="shared" si="634"/>
        <v>0</v>
      </c>
      <c r="T6755">
        <f t="shared" si="635"/>
        <v>0</v>
      </c>
    </row>
    <row r="6756" spans="1:20" x14ac:dyDescent="0.3">
      <c r="A6756" s="3">
        <f t="shared" si="630"/>
        <v>43382</v>
      </c>
      <c r="B6756">
        <v>10</v>
      </c>
      <c r="C6756">
        <v>9</v>
      </c>
      <c r="D6756">
        <v>11</v>
      </c>
      <c r="E6756">
        <v>1</v>
      </c>
      <c r="F6756" s="1">
        <f>VLOOKUP(A6756,Weather!$A$1:$E$366, 5)</f>
        <v>0.96363636363636318</v>
      </c>
      <c r="G6756" s="1">
        <f>VLOOKUP(D6756, Fall!$A$1:$E$25, 2)</f>
        <v>1290.17857142857</v>
      </c>
      <c r="H6756" s="1">
        <f>VLOOKUP(D6756, Fall!$A$1:$E$25, 3)</f>
        <v>975.19947355433101</v>
      </c>
      <c r="I6756" s="1">
        <f>VLOOKUP(D6756, Fall!$A$1:$E$25, 5)</f>
        <v>377.19298245613999</v>
      </c>
      <c r="J6756" s="1">
        <f t="shared" si="631"/>
        <v>1278.7247860513248</v>
      </c>
      <c r="K6756" s="47">
        <f t="shared" si="632"/>
        <v>23.92241382244822</v>
      </c>
      <c r="L6756" s="48">
        <f>Solar!K6773/1000*Variables!$B$3</f>
        <v>31.694499999999998</v>
      </c>
      <c r="M6756">
        <f>IF(E6756=1, VLOOKUP(D6756, Sheet1!$A$2:$C$26, 2), Sheet1!$C$3)</f>
        <v>0.25796000000000002</v>
      </c>
      <c r="N6756" s="1">
        <f>'Electricity Rates'!$J$2</f>
        <v>0.24729999999999999</v>
      </c>
      <c r="O6756" s="145">
        <f>L6756-K6756</f>
        <v>7.7720861775517776</v>
      </c>
      <c r="P6756">
        <f t="shared" si="633"/>
        <v>5.9160129382914448</v>
      </c>
      <c r="Q6756">
        <f>IF(O6756&gt;0, IF(Q6755+O6756*Variables!$B$5&lt;Variables!$B$4, Q6755+O6756*Variables!$B$5, Variables!$B$4), IF(Q6755&gt;-O6756, Q6755+O6756/Variables!$B$5, 0))</f>
        <v>11.563982266664144</v>
      </c>
      <c r="R6756">
        <f>IF(O6756&gt;0, 0, IF(Q6755&gt;-O6756, 0, -O6756 - Q6755*Variables!$B$5))</f>
        <v>0</v>
      </c>
      <c r="S6756">
        <f t="shared" si="634"/>
        <v>0</v>
      </c>
      <c r="T6756">
        <f t="shared" si="635"/>
        <v>0</v>
      </c>
    </row>
    <row r="6757" spans="1:20" x14ac:dyDescent="0.3">
      <c r="A6757" s="3">
        <f t="shared" si="630"/>
        <v>43382</v>
      </c>
      <c r="B6757">
        <v>10</v>
      </c>
      <c r="C6757">
        <v>9</v>
      </c>
      <c r="D6757">
        <v>12</v>
      </c>
      <c r="E6757">
        <v>1</v>
      </c>
      <c r="F6757" s="1">
        <f>VLOOKUP(A6757,Weather!$A$1:$E$366, 5)</f>
        <v>0.96363636363636318</v>
      </c>
      <c r="G6757" s="1">
        <f>VLOOKUP(D6757, Fall!$A$1:$E$25, 2)</f>
        <v>1366.07142857142</v>
      </c>
      <c r="H6757" s="1">
        <f>VLOOKUP(D6757, Fall!$A$1:$E$25, 3)</f>
        <v>996.442378876367</v>
      </c>
      <c r="I6757" s="1">
        <f>VLOOKUP(D6757, Fall!$A$1:$E$25, 5)</f>
        <v>368.42105263157799</v>
      </c>
      <c r="J6757" s="1">
        <f t="shared" si="631"/>
        <v>1352.6303722188725</v>
      </c>
      <c r="K6757" s="47">
        <f t="shared" si="632"/>
        <v>25.305041292703354</v>
      </c>
      <c r="L6757" s="48">
        <f>Solar!K6774/1000*Variables!$B$3</f>
        <v>33.808</v>
      </c>
      <c r="M6757">
        <f>IF(E6757=1, VLOOKUP(D6757, Sheet1!$A$2:$C$26, 2), Sheet1!$C$3)</f>
        <v>0.25796000000000002</v>
      </c>
      <c r="N6757" s="1">
        <f>'Electricity Rates'!$J$2</f>
        <v>0.24729999999999999</v>
      </c>
      <c r="O6757" s="145">
        <f>L6757-K6757</f>
        <v>8.5029587072966457</v>
      </c>
      <c r="P6757">
        <f t="shared" si="633"/>
        <v>6.2579367116855389</v>
      </c>
      <c r="Q6757">
        <f>IF(O6757&gt;0, IF(Q6756+O6757*Variables!$B$5&lt;Variables!$B$4, Q6756+O6757*Variables!$B$5, Variables!$B$4), IF(Q6756&gt;-O6757, Q6756+O6757/Variables!$B$5, 0))</f>
        <v>19.55676345152299</v>
      </c>
      <c r="R6757">
        <f>IF(O6757&gt;0, 0, IF(Q6756&gt;-O6757, 0, -O6757 - Q6756*Variables!$B$5))</f>
        <v>0</v>
      </c>
      <c r="S6757">
        <f t="shared" si="634"/>
        <v>0</v>
      </c>
      <c r="T6757">
        <f t="shared" si="635"/>
        <v>0</v>
      </c>
    </row>
    <row r="6758" spans="1:20" x14ac:dyDescent="0.3">
      <c r="A6758" s="3">
        <f t="shared" si="630"/>
        <v>43382</v>
      </c>
      <c r="B6758">
        <v>10</v>
      </c>
      <c r="C6758">
        <v>9</v>
      </c>
      <c r="D6758">
        <v>13</v>
      </c>
      <c r="E6758">
        <v>1</v>
      </c>
      <c r="F6758" s="1">
        <f>VLOOKUP(A6758,Weather!$A$1:$E$366, 5)</f>
        <v>0.96363636363636318</v>
      </c>
      <c r="G6758" s="1">
        <f>VLOOKUP(D6758, Fall!$A$1:$E$25, 2)</f>
        <v>1446.42857142857</v>
      </c>
      <c r="H6758" s="1">
        <f>VLOOKUP(D6758, Fall!$A$1:$E$25, 3)</f>
        <v>1031.4839187299399</v>
      </c>
      <c r="I6758" s="1">
        <f>VLOOKUP(D6758, Fall!$A$1:$E$25, 5)</f>
        <v>350.87719298245599</v>
      </c>
      <c r="J6758" s="1">
        <f t="shared" si="631"/>
        <v>1431.3396749668013</v>
      </c>
      <c r="K6758" s="47">
        <f t="shared" si="632"/>
        <v>26.777536807415888</v>
      </c>
      <c r="L6758" s="48">
        <f>Solar!K6775/1000*Variables!$B$3</f>
        <v>32.013799999999996</v>
      </c>
      <c r="M6758">
        <f>IF(E6758=1, VLOOKUP(D6758, Sheet1!$A$2:$C$26, 2), Sheet1!$C$3)</f>
        <v>0.55478000000000005</v>
      </c>
      <c r="N6758" s="1">
        <f>'Electricity Rates'!$J$2</f>
        <v>0.24729999999999999</v>
      </c>
      <c r="O6758" s="145">
        <f>L6758-K6758</f>
        <v>5.2362631925841079</v>
      </c>
      <c r="P6758">
        <f t="shared" si="633"/>
        <v>6.6220848524739493</v>
      </c>
      <c r="Q6758">
        <f>IF(O6758&gt;0, IF(Q6757+O6758*Variables!$B$5&lt;Variables!$B$4, Q6757+O6758*Variables!$B$5, Variables!$B$4), IF(Q6757&gt;-O6758, Q6757+O6758/Variables!$B$5, 0))</f>
        <v>24.47885085255205</v>
      </c>
      <c r="R6758">
        <f>IF(O6758&gt;0, 0, IF(Q6757&gt;-O6758, 0, -O6758 - Q6757*Variables!$B$5))</f>
        <v>0</v>
      </c>
      <c r="S6758">
        <f t="shared" si="634"/>
        <v>0</v>
      </c>
      <c r="T6758">
        <f t="shared" si="635"/>
        <v>0</v>
      </c>
    </row>
    <row r="6759" spans="1:20" x14ac:dyDescent="0.3">
      <c r="A6759" s="3">
        <f t="shared" si="630"/>
        <v>43382</v>
      </c>
      <c r="B6759">
        <v>10</v>
      </c>
      <c r="C6759">
        <v>9</v>
      </c>
      <c r="D6759">
        <v>14</v>
      </c>
      <c r="E6759">
        <v>1</v>
      </c>
      <c r="F6759" s="1">
        <f>VLOOKUP(A6759,Weather!$A$1:$E$366, 5)</f>
        <v>0.96363636363636318</v>
      </c>
      <c r="G6759" s="1">
        <f>VLOOKUP(D6759, Fall!$A$1:$E$25, 2)</f>
        <v>1482.1428571428501</v>
      </c>
      <c r="H6759" s="1">
        <f>VLOOKUP(D6759, Fall!$A$1:$E$25, 3)</f>
        <v>1052.56230978037</v>
      </c>
      <c r="I6759" s="1">
        <f>VLOOKUP(D6759, Fall!$A$1:$E$25, 5)</f>
        <v>342.105263157894</v>
      </c>
      <c r="J6759" s="1">
        <f t="shared" si="631"/>
        <v>1466.5217463296688</v>
      </c>
      <c r="K6759" s="47">
        <f t="shared" si="632"/>
        <v>27.43572383831906</v>
      </c>
      <c r="L6759" s="48">
        <f>Solar!K6776/1000*Variables!$B$3</f>
        <v>31.606900000000003</v>
      </c>
      <c r="M6759">
        <f>IF(E6759=1, VLOOKUP(D6759, Sheet1!$A$2:$C$26, 2), Sheet1!$C$3)</f>
        <v>0.55478000000000005</v>
      </c>
      <c r="N6759" s="1">
        <f>'Electricity Rates'!$J$2</f>
        <v>0.24729999999999999</v>
      </c>
      <c r="O6759" s="145">
        <f>L6759-K6759</f>
        <v>4.1711761616809433</v>
      </c>
      <c r="P6759">
        <f t="shared" si="633"/>
        <v>6.7848545052163036</v>
      </c>
      <c r="Q6759">
        <f>IF(O6759&gt;0, IF(Q6758+O6759*Variables!$B$5&lt;Variables!$B$4, Q6758+O6759*Variables!$B$5, Variables!$B$4), IF(Q6758&gt;-O6759, Q6758+O6759/Variables!$B$5, 0))</f>
        <v>28.399756444532137</v>
      </c>
      <c r="R6759">
        <f>IF(O6759&gt;0, 0, IF(Q6758&gt;-O6759, 0, -O6759 - Q6758*Variables!$B$5))</f>
        <v>0</v>
      </c>
      <c r="S6759">
        <f t="shared" si="634"/>
        <v>0</v>
      </c>
      <c r="T6759">
        <f t="shared" si="635"/>
        <v>0</v>
      </c>
    </row>
    <row r="6760" spans="1:20" x14ac:dyDescent="0.3">
      <c r="A6760" s="3">
        <f t="shared" si="630"/>
        <v>43382</v>
      </c>
      <c r="B6760">
        <v>10</v>
      </c>
      <c r="C6760">
        <v>9</v>
      </c>
      <c r="D6760">
        <v>15</v>
      </c>
      <c r="E6760">
        <v>1</v>
      </c>
      <c r="F6760" s="1">
        <f>VLOOKUP(A6760,Weather!$A$1:$E$366, 5)</f>
        <v>0.96363636363636318</v>
      </c>
      <c r="G6760" s="1">
        <f>VLOOKUP(D6760, Fall!$A$1:$E$25, 2)</f>
        <v>1437.5</v>
      </c>
      <c r="H6760" s="1">
        <f>VLOOKUP(D6760, Fall!$A$1:$E$25, 3)</f>
        <v>1060.00658057086</v>
      </c>
      <c r="I6760" s="1">
        <f>VLOOKUP(D6760, Fall!$A$1:$E$25, 5)</f>
        <v>328.94736842105198</v>
      </c>
      <c r="J6760" s="1">
        <f t="shared" si="631"/>
        <v>1423.772966566213</v>
      </c>
      <c r="K6760" s="47">
        <f t="shared" si="632"/>
        <v>26.635978646029464</v>
      </c>
      <c r="L6760" s="48">
        <f>Solar!K6777/1000*Variables!$B$3</f>
        <v>27.408450000000002</v>
      </c>
      <c r="M6760">
        <f>IF(E6760=1, VLOOKUP(D6760, Sheet1!$A$2:$C$26, 2), Sheet1!$C$3)</f>
        <v>0.55478000000000005</v>
      </c>
      <c r="N6760" s="1">
        <f>'Electricity Rates'!$J$2</f>
        <v>0.24729999999999999</v>
      </c>
      <c r="O6760" s="145">
        <f>L6760-K6760</f>
        <v>0.77247135397053768</v>
      </c>
      <c r="P6760">
        <f t="shared" si="633"/>
        <v>6.5870775191630866</v>
      </c>
      <c r="Q6760">
        <f>IF(O6760&gt;0, IF(Q6759+O6760*Variables!$B$5&lt;Variables!$B$4, Q6759+O6760*Variables!$B$5, Variables!$B$4), IF(Q6759&gt;-O6760, Q6759+O6760/Variables!$B$5, 0))</f>
        <v>29.125879517264444</v>
      </c>
      <c r="R6760">
        <f>IF(O6760&gt;0, 0, IF(Q6759&gt;-O6760, 0, -O6760 - Q6759*Variables!$B$5))</f>
        <v>0</v>
      </c>
      <c r="S6760">
        <f t="shared" si="634"/>
        <v>0</v>
      </c>
      <c r="T6760">
        <f t="shared" si="635"/>
        <v>0</v>
      </c>
    </row>
    <row r="6761" spans="1:20" x14ac:dyDescent="0.3">
      <c r="A6761" s="3">
        <f t="shared" si="630"/>
        <v>43382</v>
      </c>
      <c r="B6761">
        <v>10</v>
      </c>
      <c r="C6761">
        <v>9</v>
      </c>
      <c r="D6761">
        <v>16</v>
      </c>
      <c r="E6761">
        <v>1</v>
      </c>
      <c r="F6761" s="1">
        <f>VLOOKUP(A6761,Weather!$A$1:$E$366, 5)</f>
        <v>0.96363636363636318</v>
      </c>
      <c r="G6761" s="1">
        <f>VLOOKUP(D6761, Fall!$A$1:$E$25, 2)</f>
        <v>1348.2142857142801</v>
      </c>
      <c r="H6761" s="1">
        <f>VLOOKUP(D6761, Fall!$A$1:$E$25, 3)</f>
        <v>1003.98947108661</v>
      </c>
      <c r="I6761" s="1">
        <f>VLOOKUP(D6761, Fall!$A$1:$E$25, 5)</f>
        <v>298.24561403508801</v>
      </c>
      <c r="J6761" s="1">
        <f t="shared" si="631"/>
        <v>1335.6970197278192</v>
      </c>
      <c r="K6761" s="47">
        <f t="shared" si="632"/>
        <v>24.988251730077248</v>
      </c>
      <c r="L6761" s="48">
        <f>Solar!K6778/1000*Variables!$B$3</f>
        <v>18.12</v>
      </c>
      <c r="M6761">
        <f>IF(E6761=1, VLOOKUP(D6761, Sheet1!$A$2:$C$26, 2), Sheet1!$C$3)</f>
        <v>0.55478000000000005</v>
      </c>
      <c r="N6761" s="1">
        <f>'Electricity Rates'!$J$2</f>
        <v>0.24729999999999999</v>
      </c>
      <c r="O6761" s="145">
        <f>L6761-K6761</f>
        <v>-6.8682517300772474</v>
      </c>
      <c r="P6761">
        <f t="shared" si="633"/>
        <v>6.1795946528481034</v>
      </c>
      <c r="Q6761">
        <f>IF(O6761&gt;0, IF(Q6760+O6761*Variables!$B$5&lt;Variables!$B$4, Q6760+O6761*Variables!$B$5, Variables!$B$4), IF(Q6760&gt;-O6761, Q6760+O6761/Variables!$B$5, 0))</f>
        <v>21.819228740586521</v>
      </c>
      <c r="R6761">
        <f>IF(O6761&gt;0, 0, IF(Q6760&gt;-O6761, 0, -O6761 - Q6760*Variables!$B$5))</f>
        <v>0</v>
      </c>
      <c r="S6761">
        <f t="shared" si="634"/>
        <v>0</v>
      </c>
      <c r="T6761">
        <f t="shared" si="635"/>
        <v>0</v>
      </c>
    </row>
    <row r="6762" spans="1:20" x14ac:dyDescent="0.3">
      <c r="A6762" s="3">
        <f t="shared" si="630"/>
        <v>43382</v>
      </c>
      <c r="B6762">
        <v>10</v>
      </c>
      <c r="C6762">
        <v>9</v>
      </c>
      <c r="D6762">
        <v>17</v>
      </c>
      <c r="E6762">
        <v>1</v>
      </c>
      <c r="F6762" s="1">
        <f>VLOOKUP(A6762,Weather!$A$1:$E$366, 5)</f>
        <v>0.96363636363636318</v>
      </c>
      <c r="G6762" s="1">
        <f>VLOOKUP(D6762, Fall!$A$1:$E$25, 2)</f>
        <v>1080.3571428571399</v>
      </c>
      <c r="H6762" s="1">
        <f>VLOOKUP(D6762, Fall!$A$1:$E$25, 3)</f>
        <v>794.90091642515802</v>
      </c>
      <c r="I6762" s="1">
        <f>VLOOKUP(D6762, Fall!$A$1:$E$25, 5)</f>
        <v>263.15789473684202</v>
      </c>
      <c r="J6762" s="1">
        <f t="shared" si="631"/>
        <v>1069.9769164414313</v>
      </c>
      <c r="K6762" s="47">
        <f t="shared" si="632"/>
        <v>20.017153694674409</v>
      </c>
      <c r="L6762" s="48">
        <f>Solar!K6779/1000*Variables!$B$3</f>
        <v>7.9138499999999983</v>
      </c>
      <c r="M6762">
        <f>IF(E6762=1, VLOOKUP(D6762, Sheet1!$A$2:$C$26, 2), Sheet1!$C$3)</f>
        <v>0.55478000000000005</v>
      </c>
      <c r="N6762" s="1">
        <f>'Electricity Rates'!$J$2</f>
        <v>0.24729999999999999</v>
      </c>
      <c r="O6762" s="145">
        <f>L6762-K6762</f>
        <v>-12.103303694674411</v>
      </c>
      <c r="P6762">
        <f t="shared" si="633"/>
        <v>4.9502421086929811</v>
      </c>
      <c r="Q6762">
        <f>IF(O6762&gt;0, IF(Q6761+O6762*Variables!$B$5&lt;Variables!$B$4, Q6761+O6762*Variables!$B$5, Variables!$B$4), IF(Q6761&gt;-O6762, Q6761+O6762/Variables!$B$5, 0))</f>
        <v>8.9433737462520408</v>
      </c>
      <c r="R6762">
        <f>IF(O6762&gt;0, 0, IF(Q6761&gt;-O6762, 0, -O6762 - Q6761*Variables!$B$5))</f>
        <v>0</v>
      </c>
      <c r="S6762">
        <f t="shared" si="634"/>
        <v>0</v>
      </c>
      <c r="T6762">
        <f t="shared" si="635"/>
        <v>0</v>
      </c>
    </row>
    <row r="6763" spans="1:20" x14ac:dyDescent="0.3">
      <c r="A6763" s="3">
        <f t="shared" si="630"/>
        <v>43382</v>
      </c>
      <c r="B6763">
        <v>10</v>
      </c>
      <c r="C6763">
        <v>9</v>
      </c>
      <c r="D6763">
        <v>18</v>
      </c>
      <c r="E6763">
        <v>1</v>
      </c>
      <c r="F6763" s="1">
        <f>VLOOKUP(A6763,Weather!$A$1:$E$366, 5)</f>
        <v>0.96363636363636318</v>
      </c>
      <c r="G6763" s="1">
        <f>VLOOKUP(D6763, Fall!$A$1:$E$25, 2)</f>
        <v>678.57142857142799</v>
      </c>
      <c r="H6763" s="1">
        <f>VLOOKUP(D6763, Fall!$A$1:$E$25, 3)</f>
        <v>583.61400485626905</v>
      </c>
      <c r="I6763" s="1">
        <f>VLOOKUP(D6763, Fall!$A$1:$E$25, 5)</f>
        <v>280.70175438596499</v>
      </c>
      <c r="J6763" s="1">
        <f t="shared" si="631"/>
        <v>675.11843134542221</v>
      </c>
      <c r="K6763" s="47">
        <f t="shared" si="632"/>
        <v>12.630131729658245</v>
      </c>
      <c r="L6763" s="48">
        <f>Solar!K6780/1000*Variables!$B$3</f>
        <v>0.90904999999999991</v>
      </c>
      <c r="M6763">
        <f>IF(E6763=1, VLOOKUP(D6763, Sheet1!$A$2:$C$26, 2), Sheet1!$C$3)</f>
        <v>0.55478000000000005</v>
      </c>
      <c r="N6763" s="1">
        <f>'Electricity Rates'!$J$2</f>
        <v>0.24729999999999999</v>
      </c>
      <c r="O6763" s="145">
        <f>L6763-K6763</f>
        <v>-11.721081729658245</v>
      </c>
      <c r="P6763">
        <f t="shared" si="633"/>
        <v>3.1234315767444838</v>
      </c>
      <c r="Q6763">
        <f>IF(O6763&gt;0, IF(Q6762+O6763*Variables!$B$5&lt;Variables!$B$4, Q6762+O6763*Variables!$B$5, Variables!$B$4), IF(Q6762&gt;-O6763, Q6762+O6763/Variables!$B$5, 0))</f>
        <v>0</v>
      </c>
      <c r="R6763">
        <f>IF(O6763&gt;0, 0, IF(Q6762&gt;-O6763, 0, -O6763 - Q6762*Variables!$B$5))</f>
        <v>3.3143104081813277</v>
      </c>
      <c r="S6763">
        <f t="shared" si="634"/>
        <v>1.8387131282508371</v>
      </c>
      <c r="T6763">
        <f t="shared" si="635"/>
        <v>1</v>
      </c>
    </row>
    <row r="6764" spans="1:20" x14ac:dyDescent="0.3">
      <c r="A6764" s="3">
        <f t="shared" si="630"/>
        <v>43382</v>
      </c>
      <c r="B6764">
        <v>10</v>
      </c>
      <c r="C6764">
        <v>9</v>
      </c>
      <c r="D6764">
        <v>19</v>
      </c>
      <c r="E6764">
        <v>1</v>
      </c>
      <c r="F6764" s="1">
        <f>VLOOKUP(A6764,Weather!$A$1:$E$366, 5)</f>
        <v>0.96363636363636318</v>
      </c>
      <c r="G6764" s="1">
        <f>VLOOKUP(D6764, Fall!$A$1:$E$25, 2)</f>
        <v>517.85714285714198</v>
      </c>
      <c r="H6764" s="1">
        <f>VLOOKUP(D6764, Fall!$A$1:$E$25, 3)</f>
        <v>442.60593718179598</v>
      </c>
      <c r="I6764" s="1">
        <f>VLOOKUP(D6764, Fall!$A$1:$E$25, 5)</f>
        <v>289.47368421052602</v>
      </c>
      <c r="J6764" s="1">
        <f t="shared" si="631"/>
        <v>515.12073537803849</v>
      </c>
      <c r="K6764" s="47">
        <f t="shared" si="632"/>
        <v>9.6368910141252773</v>
      </c>
      <c r="L6764" s="48">
        <f>Solar!K6781/1000*Variables!$B$3</f>
        <v>0</v>
      </c>
      <c r="M6764">
        <f>IF(E6764=1, VLOOKUP(D6764, Sheet1!$A$2:$C$26, 2), Sheet1!$C$3)</f>
        <v>0.25796000000000002</v>
      </c>
      <c r="N6764" s="1">
        <f>'Electricity Rates'!$J$2</f>
        <v>0.24729999999999999</v>
      </c>
      <c r="O6764" s="145">
        <f>L6764-K6764</f>
        <v>-9.6368910141252773</v>
      </c>
      <c r="P6764">
        <f t="shared" si="633"/>
        <v>2.3832031477931812</v>
      </c>
      <c r="Q6764">
        <f>IF(O6764&gt;0, IF(Q6763+O6764*Variables!$B$5&lt;Variables!$B$4, Q6763+O6764*Variables!$B$5, Variables!$B$4), IF(Q6763&gt;-O6764, Q6763+O6764/Variables!$B$5, 0))</f>
        <v>0</v>
      </c>
      <c r="R6764">
        <f>IF(O6764&gt;0, 0, IF(Q6763&gt;-O6764, 0, -O6764 - Q6763*Variables!$B$5))</f>
        <v>9.6368910141252773</v>
      </c>
      <c r="S6764">
        <f t="shared" si="634"/>
        <v>2.4859324060037569</v>
      </c>
      <c r="T6764">
        <f t="shared" si="635"/>
        <v>0</v>
      </c>
    </row>
    <row r="6765" spans="1:20" x14ac:dyDescent="0.3">
      <c r="A6765" s="3">
        <f t="shared" si="630"/>
        <v>43382</v>
      </c>
      <c r="B6765">
        <v>10</v>
      </c>
      <c r="C6765">
        <v>9</v>
      </c>
      <c r="D6765">
        <v>20</v>
      </c>
      <c r="E6765">
        <v>1</v>
      </c>
      <c r="F6765" s="1">
        <f>VLOOKUP(A6765,Weather!$A$1:$E$366, 5)</f>
        <v>0.96363636363636318</v>
      </c>
      <c r="G6765" s="1">
        <f>VLOOKUP(D6765, Fall!$A$1:$E$25, 2)</f>
        <v>428.57142857142799</v>
      </c>
      <c r="H6765" s="1">
        <f>VLOOKUP(D6765, Fall!$A$1:$E$25, 3)</f>
        <v>354.11608052009001</v>
      </c>
      <c r="I6765" s="1">
        <f>VLOOKUP(D6765, Fall!$A$1:$E$25, 5)</f>
        <v>263.15789473684202</v>
      </c>
      <c r="J6765" s="1">
        <f t="shared" si="631"/>
        <v>425.86396136956114</v>
      </c>
      <c r="K6765" s="47">
        <f t="shared" si="632"/>
        <v>7.9670731552870961</v>
      </c>
      <c r="L6765" s="48">
        <f>Solar!K6782/1000*Variables!$B$3</f>
        <v>0</v>
      </c>
      <c r="M6765">
        <f>IF(E6765=1, VLOOKUP(D6765, Sheet1!$A$2:$C$26, 2), Sheet1!$C$3)</f>
        <v>0.25796000000000002</v>
      </c>
      <c r="N6765" s="1">
        <f>'Electricity Rates'!$J$2</f>
        <v>0.24729999999999999</v>
      </c>
      <c r="O6765" s="145">
        <f>L6765-K6765</f>
        <v>-7.9670731552870961</v>
      </c>
      <c r="P6765">
        <f t="shared" si="633"/>
        <v>1.9702571913024989</v>
      </c>
      <c r="Q6765">
        <f>IF(O6765&gt;0, IF(Q6764+O6765*Variables!$B$5&lt;Variables!$B$4, Q6764+O6765*Variables!$B$5, Variables!$B$4), IF(Q6764&gt;-O6765, Q6764+O6765/Variables!$B$5, 0))</f>
        <v>0</v>
      </c>
      <c r="R6765">
        <f>IF(O6765&gt;0, 0, IF(Q6764&gt;-O6765, 0, -O6765 - Q6764*Variables!$B$5))</f>
        <v>7.9670731552870961</v>
      </c>
      <c r="S6765">
        <f t="shared" si="634"/>
        <v>2.0551861911378597</v>
      </c>
      <c r="T6765">
        <f t="shared" si="635"/>
        <v>0</v>
      </c>
    </row>
    <row r="6766" spans="1:20" x14ac:dyDescent="0.3">
      <c r="A6766" s="3">
        <f t="shared" si="630"/>
        <v>43382</v>
      </c>
      <c r="B6766">
        <v>10</v>
      </c>
      <c r="C6766">
        <v>9</v>
      </c>
      <c r="D6766">
        <v>21</v>
      </c>
      <c r="E6766">
        <v>1</v>
      </c>
      <c r="F6766" s="1">
        <f>VLOOKUP(A6766,Weather!$A$1:$E$366, 5)</f>
        <v>0.96363636363636318</v>
      </c>
      <c r="G6766" s="1">
        <f>VLOOKUP(D6766, Fall!$A$1:$E$25, 2)</f>
        <v>366.07142857142799</v>
      </c>
      <c r="H6766" s="1">
        <f>VLOOKUP(D6766, Fall!$A$1:$E$25, 3)</f>
        <v>305.62638808916603</v>
      </c>
      <c r="I6766" s="1">
        <f>VLOOKUP(D6766, Fall!$A$1:$E$25, 5)</f>
        <v>271.929824561403</v>
      </c>
      <c r="J6766" s="1">
        <f t="shared" si="631"/>
        <v>363.87342709934569</v>
      </c>
      <c r="K6766" s="47">
        <f t="shared" si="632"/>
        <v>6.8073527603566815</v>
      </c>
      <c r="L6766" s="48">
        <f>Solar!K6783/1000*Variables!$B$3</f>
        <v>0</v>
      </c>
      <c r="M6766">
        <f>IF(E6766=1, VLOOKUP(D6766, Sheet1!$A$2:$C$26, 2), Sheet1!$C$3)</f>
        <v>0.25796000000000002</v>
      </c>
      <c r="N6766" s="1">
        <f>'Electricity Rates'!$J$2</f>
        <v>0.24729999999999999</v>
      </c>
      <c r="O6766" s="145">
        <f>L6766-K6766</f>
        <v>-6.8073527603566815</v>
      </c>
      <c r="P6766">
        <f t="shared" si="633"/>
        <v>1.6834583376362073</v>
      </c>
      <c r="Q6766">
        <f>IF(O6766&gt;0, IF(Q6765+O6766*Variables!$B$5&lt;Variables!$B$4, Q6765+O6766*Variables!$B$5, Variables!$B$4), IF(Q6765&gt;-O6766, Q6765+O6766/Variables!$B$5, 0))</f>
        <v>0</v>
      </c>
      <c r="R6766">
        <f>IF(O6766&gt;0, 0, IF(Q6765&gt;-O6766, 0, -O6766 - Q6765*Variables!$B$5))</f>
        <v>6.8073527603566815</v>
      </c>
      <c r="S6766">
        <f t="shared" si="634"/>
        <v>1.7560247180616098</v>
      </c>
      <c r="T6766">
        <f t="shared" si="635"/>
        <v>0</v>
      </c>
    </row>
    <row r="6767" spans="1:20" x14ac:dyDescent="0.3">
      <c r="A6767" s="3">
        <f t="shared" si="630"/>
        <v>43382</v>
      </c>
      <c r="B6767">
        <v>10</v>
      </c>
      <c r="C6767">
        <v>9</v>
      </c>
      <c r="D6767">
        <v>22</v>
      </c>
      <c r="E6767">
        <v>1</v>
      </c>
      <c r="F6767" s="1">
        <f>VLOOKUP(A6767,Weather!$A$1:$E$366, 5)</f>
        <v>0.96363636363636318</v>
      </c>
      <c r="G6767" s="1">
        <f>VLOOKUP(D6767, Fall!$A$1:$E$25, 2)</f>
        <v>330.35714285714198</v>
      </c>
      <c r="H6767" s="1">
        <f>VLOOKUP(D6767, Fall!$A$1:$E$25, 3)</f>
        <v>272.33281237147202</v>
      </c>
      <c r="I6767" s="1">
        <f>VLOOKUP(D6767, Fall!$A$1:$E$25, 5)</f>
        <v>254.385964912281</v>
      </c>
      <c r="J6767" s="1">
        <f t="shared" si="631"/>
        <v>328.24716720311761</v>
      </c>
      <c r="K6767" s="47">
        <f t="shared" si="632"/>
        <v>6.1408558397679762</v>
      </c>
      <c r="L6767" s="48">
        <f>Solar!K6784/1000*Variables!$B$3</f>
        <v>0</v>
      </c>
      <c r="M6767">
        <f>IF(E6767=1, VLOOKUP(D6767, Sheet1!$A$2:$C$26, 2), Sheet1!$C$3)</f>
        <v>0.18637999999999999</v>
      </c>
      <c r="N6767" s="1">
        <f>'Electricity Rates'!$J$2</f>
        <v>0.24729999999999999</v>
      </c>
      <c r="O6767" s="145">
        <f>L6767-K6767</f>
        <v>-6.1408558397679762</v>
      </c>
      <c r="P6767">
        <f t="shared" si="633"/>
        <v>1.5186336491746204</v>
      </c>
      <c r="Q6767">
        <f>IF(O6767&gt;0, IF(Q6766+O6767*Variables!$B$5&lt;Variables!$B$4, Q6766+O6767*Variables!$B$5, Variables!$B$4), IF(Q6766&gt;-O6767, Q6766+O6767/Variables!$B$5, 0))</f>
        <v>0</v>
      </c>
      <c r="R6767">
        <f>IF(O6767&gt;0, 0, IF(Q6766&gt;-O6767, 0, -O6767 - Q6766*Variables!$B$5))</f>
        <v>6.1408558397679762</v>
      </c>
      <c r="S6767">
        <f t="shared" si="634"/>
        <v>1.1445327114159554</v>
      </c>
      <c r="T6767">
        <f t="shared" si="635"/>
        <v>0</v>
      </c>
    </row>
    <row r="6768" spans="1:20" x14ac:dyDescent="0.3">
      <c r="A6768" s="3">
        <f t="shared" si="630"/>
        <v>43382</v>
      </c>
      <c r="B6768">
        <v>10</v>
      </c>
      <c r="C6768">
        <v>9</v>
      </c>
      <c r="D6768">
        <v>23</v>
      </c>
      <c r="E6768">
        <v>1</v>
      </c>
      <c r="F6768" s="1">
        <f>VLOOKUP(A6768,Weather!$A$1:$E$366, 5)</f>
        <v>0.96363636363636318</v>
      </c>
      <c r="G6768" s="1">
        <f>VLOOKUP(D6768, Fall!$A$1:$E$25, 2)</f>
        <v>303.57142857142799</v>
      </c>
      <c r="H6768" s="1">
        <f>VLOOKUP(D6768, Fall!$A$1:$E$25, 3)</f>
        <v>252.67335691371099</v>
      </c>
      <c r="I6768" s="1">
        <f>VLOOKUP(D6768, Fall!$A$1:$E$25, 5)</f>
        <v>254.385964912281</v>
      </c>
      <c r="J6768" s="1">
        <f t="shared" si="631"/>
        <v>301.72058960205641</v>
      </c>
      <c r="K6768" s="47">
        <f t="shared" si="632"/>
        <v>5.6445959927797587</v>
      </c>
      <c r="L6768" s="48">
        <f>Solar!K6785/1000*Variables!$B$3</f>
        <v>0</v>
      </c>
      <c r="M6768">
        <f>IF(E6768=1, VLOOKUP(D6768, Sheet1!$A$2:$C$26, 2), Sheet1!$C$3)</f>
        <v>0.18637999999999999</v>
      </c>
      <c r="N6768" s="1">
        <f>'Electricity Rates'!$J$2</f>
        <v>0.24729999999999999</v>
      </c>
      <c r="O6768" s="145">
        <f>L6768-K6768</f>
        <v>-5.6445959927797587</v>
      </c>
      <c r="P6768">
        <f t="shared" si="633"/>
        <v>1.3959085890144343</v>
      </c>
      <c r="Q6768">
        <f>IF(O6768&gt;0, IF(Q6767+O6768*Variables!$B$5&lt;Variables!$B$4, Q6767+O6768*Variables!$B$5, Variables!$B$4), IF(Q6767&gt;-O6768, Q6767+O6768/Variables!$B$5, 0))</f>
        <v>0</v>
      </c>
      <c r="R6768">
        <f>IF(O6768&gt;0, 0, IF(Q6767&gt;-O6768, 0, -O6768 - Q6767*Variables!$B$5))</f>
        <v>5.6445959927797587</v>
      </c>
      <c r="S6768">
        <f t="shared" si="634"/>
        <v>1.0520398011342913</v>
      </c>
      <c r="T6768">
        <f t="shared" si="635"/>
        <v>0</v>
      </c>
    </row>
    <row r="6769" spans="1:20" x14ac:dyDescent="0.3">
      <c r="A6769" s="3">
        <f t="shared" si="630"/>
        <v>43382</v>
      </c>
      <c r="B6769">
        <v>10</v>
      </c>
      <c r="C6769">
        <v>9</v>
      </c>
      <c r="D6769">
        <v>24</v>
      </c>
      <c r="E6769">
        <v>1</v>
      </c>
      <c r="F6769" s="1">
        <f>VLOOKUP(A6769,Weather!$A$1:$E$366, 5)</f>
        <v>0.96363636363636318</v>
      </c>
      <c r="G6769" s="1">
        <f>VLOOKUP(D6769, Fall!$A$1:$E$25, 2)</f>
        <v>285.71428571428498</v>
      </c>
      <c r="H6769" s="1">
        <f>VLOOKUP(D6769, Fall!$A$1:$E$25, 3)</f>
        <v>237.47635107345499</v>
      </c>
      <c r="I6769" s="1">
        <f>VLOOKUP(D6769, Fall!$A$1:$E$25, 5)</f>
        <v>254.385964912281</v>
      </c>
      <c r="J6769" s="1">
        <f t="shared" si="631"/>
        <v>283.96017900007297</v>
      </c>
      <c r="K6769" s="47">
        <f t="shared" si="632"/>
        <v>5.3123338072713038</v>
      </c>
      <c r="L6769" s="48">
        <f>Solar!K6786/1000*Variables!$B$3</f>
        <v>0</v>
      </c>
      <c r="M6769">
        <f>IF(E6769=1, VLOOKUP(D6769, Sheet1!$A$2:$C$26, 2), Sheet1!$C$3)</f>
        <v>0.18637999999999999</v>
      </c>
      <c r="N6769" s="1">
        <f>'Electricity Rates'!$J$2</f>
        <v>0.24729999999999999</v>
      </c>
      <c r="O6769" s="145">
        <f>L6769-K6769</f>
        <v>-5.3123338072713038</v>
      </c>
      <c r="P6769">
        <f t="shared" si="633"/>
        <v>1.3137401505381934</v>
      </c>
      <c r="Q6769">
        <f>IF(O6769&gt;0, IF(Q6768+O6769*Variables!$B$5&lt;Variables!$B$4, Q6768+O6769*Variables!$B$5, Variables!$B$4), IF(Q6768&gt;-O6769, Q6768+O6769/Variables!$B$5, 0))</f>
        <v>0</v>
      </c>
      <c r="R6769">
        <f>IF(O6769&gt;0, 0, IF(Q6768&gt;-O6769, 0, -O6769 - Q6768*Variables!$B$5))</f>
        <v>5.3123338072713038</v>
      </c>
      <c r="S6769">
        <f t="shared" si="634"/>
        <v>0.99011277499922556</v>
      </c>
      <c r="T6769">
        <f t="shared" si="635"/>
        <v>0</v>
      </c>
    </row>
    <row r="6770" spans="1:20" x14ac:dyDescent="0.3">
      <c r="A6770" s="3">
        <f t="shared" si="630"/>
        <v>43383</v>
      </c>
      <c r="B6770">
        <v>10</v>
      </c>
      <c r="C6770">
        <v>10</v>
      </c>
      <c r="D6770">
        <v>1</v>
      </c>
      <c r="E6770">
        <v>1</v>
      </c>
      <c r="F6770" s="1">
        <f>VLOOKUP(A6770,Weather!$A$1:$E$366, 5)</f>
        <v>0.96363636363636318</v>
      </c>
      <c r="G6770" s="1">
        <f>VLOOKUP(D6770, Fall!$A$1:$E$25, 2)</f>
        <v>276.78571428571399</v>
      </c>
      <c r="H6770" s="1">
        <f>VLOOKUP(D6770, Fall!$A$1:$E$25, 3)</f>
        <v>258.40056395394299</v>
      </c>
      <c r="I6770" s="1">
        <f>VLOOKUP(D6770, Fall!$A$1:$E$25, 5)</f>
        <v>254.385964912281</v>
      </c>
      <c r="J6770" s="1">
        <f t="shared" si="631"/>
        <v>276.11716336455868</v>
      </c>
      <c r="K6770" s="47">
        <f t="shared" si="632"/>
        <v>5.1656064835380366</v>
      </c>
      <c r="L6770" s="48">
        <f>Solar!K6787/1000*Variables!$B$3</f>
        <v>0</v>
      </c>
      <c r="M6770">
        <f>IF(E6770=1, VLOOKUP(D6770, Sheet1!$A$2:$C$26, 2), Sheet1!$C$3)</f>
        <v>0.18637999999999999</v>
      </c>
      <c r="N6770" s="1">
        <f>'Electricity Rates'!$J$2</f>
        <v>0.24729999999999999</v>
      </c>
      <c r="O6770" s="145">
        <f>L6770-K6770</f>
        <v>-5.1656064835380366</v>
      </c>
      <c r="P6770">
        <f t="shared" si="633"/>
        <v>1.2774544833789565</v>
      </c>
      <c r="Q6770">
        <f>IF(O6770&gt;0, IF(Q6769+O6770*Variables!$B$5&lt;Variables!$B$4, Q6769+O6770*Variables!$B$5, Variables!$B$4), IF(Q6769&gt;-O6770, Q6769+O6770/Variables!$B$5, 0))</f>
        <v>0</v>
      </c>
      <c r="R6770">
        <f>IF(O6770&gt;0, 0, IF(Q6769&gt;-O6770, 0, -O6770 - Q6769*Variables!$B$5))</f>
        <v>5.1656064835380366</v>
      </c>
      <c r="S6770">
        <f t="shared" si="634"/>
        <v>0.96276573640181917</v>
      </c>
      <c r="T6770">
        <f t="shared" si="635"/>
        <v>0</v>
      </c>
    </row>
    <row r="6771" spans="1:20" x14ac:dyDescent="0.3">
      <c r="A6771" s="3">
        <f t="shared" si="630"/>
        <v>43383</v>
      </c>
      <c r="B6771">
        <v>10</v>
      </c>
      <c r="C6771">
        <v>10</v>
      </c>
      <c r="D6771">
        <v>2</v>
      </c>
      <c r="E6771">
        <v>1</v>
      </c>
      <c r="F6771" s="1">
        <f>VLOOKUP(A6771,Weather!$A$1:$E$366, 5)</f>
        <v>0.96363636363636318</v>
      </c>
      <c r="G6771" s="1">
        <f>VLOOKUP(D6771, Fall!$A$1:$E$25, 2)</f>
        <v>272.32142857142799</v>
      </c>
      <c r="H6771" s="1">
        <f>VLOOKUP(D6771, Fall!$A$1:$E$25, 3)</f>
        <v>244.53669616981199</v>
      </c>
      <c r="I6771" s="1">
        <f>VLOOKUP(D6771, Fall!$A$1:$E$25, 5)</f>
        <v>254.385964912281</v>
      </c>
      <c r="J6771" s="1">
        <f t="shared" si="631"/>
        <v>271.31107466591465</v>
      </c>
      <c r="K6771" s="47">
        <f t="shared" si="632"/>
        <v>5.075694061435553</v>
      </c>
      <c r="L6771" s="48">
        <f>Solar!K6788/1000*Variables!$B$3</f>
        <v>0</v>
      </c>
      <c r="M6771">
        <f>IF(E6771=1, VLOOKUP(D6771, Sheet1!$A$2:$C$26, 2), Sheet1!$C$3)</f>
        <v>0.18637999999999999</v>
      </c>
      <c r="N6771" s="1">
        <f>'Electricity Rates'!$J$2</f>
        <v>0.24729999999999999</v>
      </c>
      <c r="O6771" s="145">
        <f>L6771-K6771</f>
        <v>-5.075694061435553</v>
      </c>
      <c r="P6771">
        <f t="shared" si="633"/>
        <v>1.2552191413930123</v>
      </c>
      <c r="Q6771">
        <f>IF(O6771&gt;0, IF(Q6770+O6771*Variables!$B$5&lt;Variables!$B$4, Q6770+O6771*Variables!$B$5, Variables!$B$4), IF(Q6770&gt;-O6771, Q6770+O6771/Variables!$B$5, 0))</f>
        <v>0</v>
      </c>
      <c r="R6771">
        <f>IF(O6771&gt;0, 0, IF(Q6770&gt;-O6771, 0, -O6771 - Q6770*Variables!$B$5))</f>
        <v>5.075694061435553</v>
      </c>
      <c r="S6771">
        <f t="shared" si="634"/>
        <v>0.94600785917035835</v>
      </c>
      <c r="T6771">
        <f t="shared" si="635"/>
        <v>0</v>
      </c>
    </row>
    <row r="6772" spans="1:20" x14ac:dyDescent="0.3">
      <c r="A6772" s="3">
        <f t="shared" si="630"/>
        <v>43383</v>
      </c>
      <c r="B6772">
        <v>10</v>
      </c>
      <c r="C6772">
        <v>10</v>
      </c>
      <c r="D6772">
        <v>3</v>
      </c>
      <c r="E6772">
        <v>1</v>
      </c>
      <c r="F6772" s="1">
        <f>VLOOKUP(A6772,Weather!$A$1:$E$366, 5)</f>
        <v>0.96363636363636318</v>
      </c>
      <c r="G6772" s="1">
        <f>VLOOKUP(D6772, Fall!$A$1:$E$25, 2)</f>
        <v>272.32142857142799</v>
      </c>
      <c r="H6772" s="1">
        <f>VLOOKUP(D6772, Fall!$A$1:$E$25, 3)</f>
        <v>252.565207174747</v>
      </c>
      <c r="I6772" s="1">
        <f>VLOOKUP(D6772, Fall!$A$1:$E$25, 5)</f>
        <v>254.385964912281</v>
      </c>
      <c r="J6772" s="1">
        <f t="shared" si="631"/>
        <v>271.60302052063957</v>
      </c>
      <c r="K6772" s="47">
        <f t="shared" si="632"/>
        <v>5.0811557914549148</v>
      </c>
      <c r="L6772" s="48">
        <f>Solar!K6789/1000*Variables!$B$3</f>
        <v>0</v>
      </c>
      <c r="M6772">
        <f>IF(E6772=1, VLOOKUP(D6772, Sheet1!$A$2:$C$26, 2), Sheet1!$C$3)</f>
        <v>0.18637999999999999</v>
      </c>
      <c r="N6772" s="1">
        <f>'Electricity Rates'!$J$2</f>
        <v>0.24729999999999999</v>
      </c>
      <c r="O6772" s="145">
        <f>L6772-K6772</f>
        <v>-5.0811557914549148</v>
      </c>
      <c r="P6772">
        <f t="shared" si="633"/>
        <v>1.2565698272268004</v>
      </c>
      <c r="Q6772">
        <f>IF(O6772&gt;0, IF(Q6771+O6772*Variables!$B$5&lt;Variables!$B$4, Q6771+O6772*Variables!$B$5, Variables!$B$4), IF(Q6771&gt;-O6772, Q6771+O6772/Variables!$B$5, 0))</f>
        <v>0</v>
      </c>
      <c r="R6772">
        <f>IF(O6772&gt;0, 0, IF(Q6771&gt;-O6772, 0, -O6772 - Q6771*Variables!$B$5))</f>
        <v>5.0811557914549148</v>
      </c>
      <c r="S6772">
        <f t="shared" si="634"/>
        <v>0.94702581641136696</v>
      </c>
      <c r="T6772">
        <f t="shared" si="635"/>
        <v>0</v>
      </c>
    </row>
    <row r="6773" spans="1:20" x14ac:dyDescent="0.3">
      <c r="A6773" s="3">
        <f t="shared" si="630"/>
        <v>43383</v>
      </c>
      <c r="B6773">
        <v>10</v>
      </c>
      <c r="C6773">
        <v>10</v>
      </c>
      <c r="D6773">
        <v>4</v>
      </c>
      <c r="E6773">
        <v>1</v>
      </c>
      <c r="F6773" s="1">
        <f>VLOOKUP(A6773,Weather!$A$1:$E$366, 5)</f>
        <v>0.96363636363636318</v>
      </c>
      <c r="G6773" s="1">
        <f>VLOOKUP(D6773, Fall!$A$1:$E$25, 2)</f>
        <v>272.32142857142799</v>
      </c>
      <c r="H6773" s="1">
        <f>VLOOKUP(D6773, Fall!$A$1:$E$25, 3)</f>
        <v>267.50020564283898</v>
      </c>
      <c r="I6773" s="1">
        <f>VLOOKUP(D6773, Fall!$A$1:$E$25, 5)</f>
        <v>254.385964912281</v>
      </c>
      <c r="J6773" s="1">
        <f t="shared" si="631"/>
        <v>272.14611137402477</v>
      </c>
      <c r="K6773" s="47">
        <f t="shared" si="632"/>
        <v>5.0913159481044055</v>
      </c>
      <c r="L6773" s="48">
        <f>Solar!K6790/1000*Variables!$B$3</f>
        <v>0</v>
      </c>
      <c r="M6773">
        <f>IF(E6773=1, VLOOKUP(D6773, Sheet1!$A$2:$C$26, 2), Sheet1!$C$3)</f>
        <v>0.18637999999999999</v>
      </c>
      <c r="N6773" s="1">
        <f>'Electricity Rates'!$J$2</f>
        <v>0.24729999999999999</v>
      </c>
      <c r="O6773" s="145">
        <f>L6773-K6773</f>
        <v>-5.0913159481044055</v>
      </c>
      <c r="P6773">
        <f t="shared" si="633"/>
        <v>1.2590824339662194</v>
      </c>
      <c r="Q6773">
        <f>IF(O6773&gt;0, IF(Q6772+O6773*Variables!$B$5&lt;Variables!$B$4, Q6772+O6773*Variables!$B$5, Variables!$B$4), IF(Q6772&gt;-O6773, Q6772+O6773/Variables!$B$5, 0))</f>
        <v>0</v>
      </c>
      <c r="R6773">
        <f>IF(O6773&gt;0, 0, IF(Q6772&gt;-O6773, 0, -O6773 - Q6772*Variables!$B$5))</f>
        <v>5.0913159481044055</v>
      </c>
      <c r="S6773">
        <f t="shared" si="634"/>
        <v>0.94891946640769909</v>
      </c>
      <c r="T6773">
        <f t="shared" si="635"/>
        <v>0</v>
      </c>
    </row>
    <row r="6774" spans="1:20" x14ac:dyDescent="0.3">
      <c r="A6774" s="3">
        <f t="shared" si="630"/>
        <v>43383</v>
      </c>
      <c r="B6774">
        <v>10</v>
      </c>
      <c r="C6774">
        <v>10</v>
      </c>
      <c r="D6774">
        <v>5</v>
      </c>
      <c r="E6774">
        <v>1</v>
      </c>
      <c r="F6774" s="1">
        <f>VLOOKUP(A6774,Weather!$A$1:$E$366, 5)</f>
        <v>0.96363636363636318</v>
      </c>
      <c r="G6774" s="1">
        <f>VLOOKUP(D6774, Fall!$A$1:$E$25, 2)</f>
        <v>303.57142857142799</v>
      </c>
      <c r="H6774" s="1">
        <f>VLOOKUP(D6774, Fall!$A$1:$E$25, 3)</f>
        <v>277.41442782172697</v>
      </c>
      <c r="I6774" s="1">
        <f>VLOOKUP(D6774, Fall!$A$1:$E$25, 5)</f>
        <v>254.385964912281</v>
      </c>
      <c r="J6774" s="1">
        <f t="shared" si="631"/>
        <v>302.62026490780249</v>
      </c>
      <c r="K6774" s="47">
        <f t="shared" si="632"/>
        <v>5.6614271398762002</v>
      </c>
      <c r="L6774" s="48">
        <f>Solar!K6791/1000*Variables!$B$3</f>
        <v>0</v>
      </c>
      <c r="M6774">
        <f>IF(E6774=1, VLOOKUP(D6774, Sheet1!$A$2:$C$26, 2), Sheet1!$C$3)</f>
        <v>0.18637999999999999</v>
      </c>
      <c r="N6774" s="1">
        <f>'Electricity Rates'!$J$2</f>
        <v>0.24729999999999999</v>
      </c>
      <c r="O6774" s="145">
        <f>L6774-K6774</f>
        <v>-5.6614271398762002</v>
      </c>
      <c r="P6774">
        <f t="shared" si="633"/>
        <v>1.4000709316913842</v>
      </c>
      <c r="Q6774">
        <f>IF(O6774&gt;0, IF(Q6773+O6774*Variables!$B$5&lt;Variables!$B$4, Q6773+O6774*Variables!$B$5, Variables!$B$4), IF(Q6773&gt;-O6774, Q6773+O6774/Variables!$B$5, 0))</f>
        <v>0</v>
      </c>
      <c r="R6774">
        <f>IF(O6774&gt;0, 0, IF(Q6773&gt;-O6774, 0, -O6774 - Q6773*Variables!$B$5))</f>
        <v>5.6614271398762002</v>
      </c>
      <c r="S6774">
        <f t="shared" si="634"/>
        <v>1.0551767903301261</v>
      </c>
      <c r="T6774">
        <f t="shared" si="635"/>
        <v>0</v>
      </c>
    </row>
    <row r="6775" spans="1:20" x14ac:dyDescent="0.3">
      <c r="A6775" s="3">
        <f t="shared" si="630"/>
        <v>43383</v>
      </c>
      <c r="B6775">
        <v>10</v>
      </c>
      <c r="C6775">
        <v>10</v>
      </c>
      <c r="D6775">
        <v>6</v>
      </c>
      <c r="E6775">
        <v>1</v>
      </c>
      <c r="F6775" s="1">
        <f>VLOOKUP(A6775,Weather!$A$1:$E$366, 5)</f>
        <v>0.96363636363636318</v>
      </c>
      <c r="G6775" s="1">
        <f>VLOOKUP(D6775, Fall!$A$1:$E$25, 2)</f>
        <v>401.78571428571399</v>
      </c>
      <c r="H6775" s="1">
        <f>VLOOKUP(D6775, Fall!$A$1:$E$25, 3)</f>
        <v>309.98601628691301</v>
      </c>
      <c r="I6775" s="1">
        <f>VLOOKUP(D6775, Fall!$A$1:$E$25, 5)</f>
        <v>271.929824561403</v>
      </c>
      <c r="J6775" s="1">
        <f t="shared" si="631"/>
        <v>398.44754344939395</v>
      </c>
      <c r="K6775" s="47">
        <f t="shared" si="632"/>
        <v>7.4541661543672744</v>
      </c>
      <c r="L6775" s="48">
        <f>Solar!K6792/1000*Variables!$B$3</f>
        <v>0</v>
      </c>
      <c r="M6775">
        <f>IF(E6775=1, VLOOKUP(D6775, Sheet1!$A$2:$C$26, 2), Sheet1!$C$3)</f>
        <v>0.18637999999999999</v>
      </c>
      <c r="N6775" s="1">
        <f>'Electricity Rates'!$J$2</f>
        <v>0.24729999999999999</v>
      </c>
      <c r="O6775" s="145">
        <f>L6775-K6775</f>
        <v>-7.4541661543672744</v>
      </c>
      <c r="P6775">
        <f t="shared" si="633"/>
        <v>1.8434152899750269</v>
      </c>
      <c r="Q6775">
        <f>IF(O6775&gt;0, IF(Q6774+O6775*Variables!$B$5&lt;Variables!$B$4, Q6774+O6775*Variables!$B$5, Variables!$B$4), IF(Q6774&gt;-O6775, Q6774+O6775/Variables!$B$5, 0))</f>
        <v>0</v>
      </c>
      <c r="R6775">
        <f>IF(O6775&gt;0, 0, IF(Q6774&gt;-O6775, 0, -O6775 - Q6774*Variables!$B$5))</f>
        <v>7.4541661543672744</v>
      </c>
      <c r="S6775">
        <f t="shared" si="634"/>
        <v>1.3893074878509726</v>
      </c>
      <c r="T6775">
        <f t="shared" si="635"/>
        <v>0</v>
      </c>
    </row>
    <row r="6776" spans="1:20" x14ac:dyDescent="0.3">
      <c r="A6776" s="3">
        <f t="shared" si="630"/>
        <v>43383</v>
      </c>
      <c r="B6776">
        <v>10</v>
      </c>
      <c r="C6776">
        <v>10</v>
      </c>
      <c r="D6776">
        <v>7</v>
      </c>
      <c r="E6776">
        <v>1</v>
      </c>
      <c r="F6776" s="1">
        <f>VLOOKUP(A6776,Weather!$A$1:$E$366, 5)</f>
        <v>0.96363636363636318</v>
      </c>
      <c r="G6776" s="1">
        <f>VLOOKUP(D6776, Fall!$A$1:$E$25, 2)</f>
        <v>593.74999999999898</v>
      </c>
      <c r="H6776" s="1">
        <f>VLOOKUP(D6776, Fall!$A$1:$E$25, 3)</f>
        <v>390.39236653779699</v>
      </c>
      <c r="I6776" s="1">
        <f>VLOOKUP(D6776, Fall!$A$1:$E$25, 5)</f>
        <v>263.15789473684202</v>
      </c>
      <c r="J6776" s="1">
        <f t="shared" si="631"/>
        <v>586.35517696500972</v>
      </c>
      <c r="K6776" s="47">
        <f t="shared" si="632"/>
        <v>10.969546647802925</v>
      </c>
      <c r="L6776" s="48">
        <f>Solar!K6793/1000*Variables!$B$3</f>
        <v>0.99070000000000014</v>
      </c>
      <c r="M6776">
        <f>IF(E6776=1, VLOOKUP(D6776, Sheet1!$A$2:$C$26, 2), Sheet1!$C$3)</f>
        <v>0.18637999999999999</v>
      </c>
      <c r="N6776" s="1">
        <f>'Electricity Rates'!$J$2</f>
        <v>0.24729999999999999</v>
      </c>
      <c r="O6776" s="145">
        <f>L6776-K6776</f>
        <v>-9.978846647802925</v>
      </c>
      <c r="P6776">
        <f t="shared" si="633"/>
        <v>2.7127688860016632</v>
      </c>
      <c r="Q6776">
        <f>IF(O6776&gt;0, IF(Q6775+O6776*Variables!$B$5&lt;Variables!$B$4, Q6775+O6776*Variables!$B$5, Variables!$B$4), IF(Q6775&gt;-O6776, Q6775+O6776/Variables!$B$5, 0))</f>
        <v>0</v>
      </c>
      <c r="R6776">
        <f>IF(O6776&gt;0, 0, IF(Q6775&gt;-O6776, 0, -O6776 - Q6775*Variables!$B$5))</f>
        <v>9.978846647802925</v>
      </c>
      <c r="S6776">
        <f t="shared" si="634"/>
        <v>1.859857438217509</v>
      </c>
      <c r="T6776">
        <f t="shared" si="635"/>
        <v>0</v>
      </c>
    </row>
    <row r="6777" spans="1:20" x14ac:dyDescent="0.3">
      <c r="A6777" s="3">
        <f t="shared" si="630"/>
        <v>43383</v>
      </c>
      <c r="B6777">
        <v>10</v>
      </c>
      <c r="C6777">
        <v>10</v>
      </c>
      <c r="D6777">
        <v>8</v>
      </c>
      <c r="E6777">
        <v>1</v>
      </c>
      <c r="F6777" s="1">
        <f>VLOOKUP(A6777,Weather!$A$1:$E$366, 5)</f>
        <v>0.96363636363636318</v>
      </c>
      <c r="G6777" s="1">
        <f>VLOOKUP(D6777, Fall!$A$1:$E$25, 2)</f>
        <v>866.07142857142799</v>
      </c>
      <c r="H6777" s="1">
        <f>VLOOKUP(D6777, Fall!$A$1:$E$25, 3)</f>
        <v>561.61059471909198</v>
      </c>
      <c r="I6777" s="1">
        <f>VLOOKUP(D6777, Fall!$A$1:$E$25, 5)</f>
        <v>271.929824561403</v>
      </c>
      <c r="J6777" s="1">
        <f t="shared" si="631"/>
        <v>855.00012552225201</v>
      </c>
      <c r="K6777" s="47">
        <f t="shared" si="632"/>
        <v>15.995362758353171</v>
      </c>
      <c r="L6777" s="48">
        <f>Solar!K6794/1000*Variables!$B$3</f>
        <v>7.11435</v>
      </c>
      <c r="M6777">
        <f>IF(E6777=1, VLOOKUP(D6777, Sheet1!$A$2:$C$26, 2), Sheet1!$C$3)</f>
        <v>0.18637999999999999</v>
      </c>
      <c r="N6777" s="1">
        <f>'Electricity Rates'!$J$2</f>
        <v>0.24729999999999999</v>
      </c>
      <c r="O6777" s="145">
        <f>L6777-K6777</f>
        <v>-8.8810127583531706</v>
      </c>
      <c r="P6777">
        <f t="shared" si="633"/>
        <v>3.9556532101407389</v>
      </c>
      <c r="Q6777">
        <f>IF(O6777&gt;0, IF(Q6776+O6777*Variables!$B$5&lt;Variables!$B$4, Q6776+O6777*Variables!$B$5, Variables!$B$4), IF(Q6776&gt;-O6777, Q6776+O6777/Variables!$B$5, 0))</f>
        <v>0</v>
      </c>
      <c r="R6777">
        <f>IF(O6777&gt;0, 0, IF(Q6776&gt;-O6777, 0, -O6777 - Q6776*Variables!$B$5))</f>
        <v>8.8810127583531706</v>
      </c>
      <c r="S6777">
        <f t="shared" si="634"/>
        <v>1.6552431579018638</v>
      </c>
      <c r="T6777">
        <f t="shared" si="635"/>
        <v>0</v>
      </c>
    </row>
    <row r="6778" spans="1:20" x14ac:dyDescent="0.3">
      <c r="A6778" s="3">
        <f t="shared" si="630"/>
        <v>43383</v>
      </c>
      <c r="B6778">
        <v>10</v>
      </c>
      <c r="C6778">
        <v>10</v>
      </c>
      <c r="D6778">
        <v>9</v>
      </c>
      <c r="E6778">
        <v>1</v>
      </c>
      <c r="F6778" s="1">
        <f>VLOOKUP(A6778,Weather!$A$1:$E$366, 5)</f>
        <v>0.96363636363636318</v>
      </c>
      <c r="G6778" s="1">
        <f>VLOOKUP(D6778, Fall!$A$1:$E$25, 2)</f>
        <v>1080.3571428571399</v>
      </c>
      <c r="H6778" s="1">
        <f>VLOOKUP(D6778, Fall!$A$1:$E$25, 3)</f>
        <v>760.17932055605797</v>
      </c>
      <c r="I6778" s="1">
        <f>VLOOKUP(D6778, Fall!$A$1:$E$25, 5)</f>
        <v>311.40350877192998</v>
      </c>
      <c r="J6778" s="1">
        <f t="shared" si="631"/>
        <v>1068.7143129552824</v>
      </c>
      <c r="K6778" s="47">
        <f t="shared" si="632"/>
        <v>19.993532878515374</v>
      </c>
      <c r="L6778" s="48">
        <f>Solar!K6795/1000*Variables!$B$3</f>
        <v>16.808350000000001</v>
      </c>
      <c r="M6778">
        <f>IF(E6778=1, VLOOKUP(D6778, Sheet1!$A$2:$C$26, 2), Sheet1!$C$3)</f>
        <v>0.25796000000000002</v>
      </c>
      <c r="N6778" s="1">
        <f>'Electricity Rates'!$J$2</f>
        <v>0.24729999999999999</v>
      </c>
      <c r="O6778" s="145">
        <f>L6778-K6778</f>
        <v>-3.1851828785153735</v>
      </c>
      <c r="P6778">
        <f t="shared" si="633"/>
        <v>4.9444006808568517</v>
      </c>
      <c r="Q6778">
        <f>IF(O6778&gt;0, IF(Q6777+O6778*Variables!$B$5&lt;Variables!$B$4, Q6777+O6778*Variables!$B$5, Variables!$B$4), IF(Q6777&gt;-O6778, Q6777+O6778/Variables!$B$5, 0))</f>
        <v>0</v>
      </c>
      <c r="R6778">
        <f>IF(O6778&gt;0, 0, IF(Q6777&gt;-O6778, 0, -O6778 - Q6777*Variables!$B$5))</f>
        <v>3.1851828785153735</v>
      </c>
      <c r="S6778">
        <f t="shared" si="634"/>
        <v>0.82164977534182582</v>
      </c>
      <c r="T6778">
        <f t="shared" si="635"/>
        <v>0</v>
      </c>
    </row>
    <row r="6779" spans="1:20" x14ac:dyDescent="0.3">
      <c r="A6779" s="3">
        <f t="shared" si="630"/>
        <v>43383</v>
      </c>
      <c r="B6779">
        <v>10</v>
      </c>
      <c r="C6779">
        <v>10</v>
      </c>
      <c r="D6779">
        <v>10</v>
      </c>
      <c r="E6779">
        <v>1</v>
      </c>
      <c r="F6779" s="1">
        <f>VLOOKUP(A6779,Weather!$A$1:$E$366, 5)</f>
        <v>0.96363636363636318</v>
      </c>
      <c r="G6779" s="1">
        <f>VLOOKUP(D6779, Fall!$A$1:$E$25, 2)</f>
        <v>1205.3571428571399</v>
      </c>
      <c r="H6779" s="1">
        <f>VLOOKUP(D6779, Fall!$A$1:$E$25, 3)</f>
        <v>904.12930821748796</v>
      </c>
      <c r="I6779" s="1">
        <f>VLOOKUP(D6779, Fall!$A$1:$E$25, 5)</f>
        <v>359.64912280701702</v>
      </c>
      <c r="J6779" s="1">
        <f t="shared" si="631"/>
        <v>1194.403403415698</v>
      </c>
      <c r="K6779" s="47">
        <f t="shared" si="632"/>
        <v>22.344927383228221</v>
      </c>
      <c r="L6779" s="48">
        <f>Solar!K6796/1000*Variables!$B$3</f>
        <v>24.979300000000002</v>
      </c>
      <c r="M6779">
        <f>IF(E6779=1, VLOOKUP(D6779, Sheet1!$A$2:$C$26, 2), Sheet1!$C$3)</f>
        <v>0.25796000000000002</v>
      </c>
      <c r="N6779" s="1">
        <f>'Electricity Rates'!$J$2</f>
        <v>0.24729999999999999</v>
      </c>
      <c r="O6779" s="145">
        <f>L6779-K6779</f>
        <v>2.6343726167717811</v>
      </c>
      <c r="P6779">
        <f t="shared" si="633"/>
        <v>5.525900541872339</v>
      </c>
      <c r="Q6779">
        <f>IF(O6779&gt;0, IF(Q6778+O6779*Variables!$B$5&lt;Variables!$B$4, Q6778+O6779*Variables!$B$5, Variables!$B$4), IF(Q6778&gt;-O6779, Q6778+O6779/Variables!$B$5, 0))</f>
        <v>2.4763102597654743</v>
      </c>
      <c r="R6779">
        <f>IF(O6779&gt;0, 0, IF(Q6778&gt;-O6779, 0, -O6779 - Q6778*Variables!$B$5))</f>
        <v>0</v>
      </c>
      <c r="S6779">
        <f t="shared" si="634"/>
        <v>0</v>
      </c>
      <c r="T6779">
        <f t="shared" si="635"/>
        <v>0</v>
      </c>
    </row>
    <row r="6780" spans="1:20" x14ac:dyDescent="0.3">
      <c r="A6780" s="3">
        <f t="shared" si="630"/>
        <v>43383</v>
      </c>
      <c r="B6780">
        <v>10</v>
      </c>
      <c r="C6780">
        <v>10</v>
      </c>
      <c r="D6780">
        <v>11</v>
      </c>
      <c r="E6780">
        <v>1</v>
      </c>
      <c r="F6780" s="1">
        <f>VLOOKUP(A6780,Weather!$A$1:$E$366, 5)</f>
        <v>0.96363636363636318</v>
      </c>
      <c r="G6780" s="1">
        <f>VLOOKUP(D6780, Fall!$A$1:$E$25, 2)</f>
        <v>1290.17857142857</v>
      </c>
      <c r="H6780" s="1">
        <f>VLOOKUP(D6780, Fall!$A$1:$E$25, 3)</f>
        <v>975.19947355433101</v>
      </c>
      <c r="I6780" s="1">
        <f>VLOOKUP(D6780, Fall!$A$1:$E$25, 5)</f>
        <v>377.19298245613999</v>
      </c>
      <c r="J6780" s="1">
        <f t="shared" si="631"/>
        <v>1278.7247860513248</v>
      </c>
      <c r="K6780" s="47">
        <f t="shared" si="632"/>
        <v>23.92241382244822</v>
      </c>
      <c r="L6780" s="48">
        <f>Solar!K6797/1000*Variables!$B$3</f>
        <v>28.585100000000001</v>
      </c>
      <c r="M6780">
        <f>IF(E6780=1, VLOOKUP(D6780, Sheet1!$A$2:$C$26, 2), Sheet1!$C$3)</f>
        <v>0.25796000000000002</v>
      </c>
      <c r="N6780" s="1">
        <f>'Electricity Rates'!$J$2</f>
        <v>0.24729999999999999</v>
      </c>
      <c r="O6780" s="145">
        <f>L6780-K6780</f>
        <v>4.6626861775517803</v>
      </c>
      <c r="P6780">
        <f t="shared" si="633"/>
        <v>5.9160129382914448</v>
      </c>
      <c r="Q6780">
        <f>IF(O6780&gt;0, IF(Q6779+O6780*Variables!$B$5&lt;Variables!$B$4, Q6779+O6780*Variables!$B$5, Variables!$B$4), IF(Q6779&gt;-O6780, Q6779+O6780/Variables!$B$5, 0))</f>
        <v>6.8592352666641467</v>
      </c>
      <c r="R6780">
        <f>IF(O6780&gt;0, 0, IF(Q6779&gt;-O6780, 0, -O6780 - Q6779*Variables!$B$5))</f>
        <v>0</v>
      </c>
      <c r="S6780">
        <f t="shared" si="634"/>
        <v>0</v>
      </c>
      <c r="T6780">
        <f t="shared" si="635"/>
        <v>0</v>
      </c>
    </row>
    <row r="6781" spans="1:20" x14ac:dyDescent="0.3">
      <c r="A6781" s="3">
        <f t="shared" si="630"/>
        <v>43383</v>
      </c>
      <c r="B6781">
        <v>10</v>
      </c>
      <c r="C6781">
        <v>10</v>
      </c>
      <c r="D6781">
        <v>12</v>
      </c>
      <c r="E6781">
        <v>1</v>
      </c>
      <c r="F6781" s="1">
        <f>VLOOKUP(A6781,Weather!$A$1:$E$366, 5)</f>
        <v>0.96363636363636318</v>
      </c>
      <c r="G6781" s="1">
        <f>VLOOKUP(D6781, Fall!$A$1:$E$25, 2)</f>
        <v>1366.07142857142</v>
      </c>
      <c r="H6781" s="1">
        <f>VLOOKUP(D6781, Fall!$A$1:$E$25, 3)</f>
        <v>996.442378876367</v>
      </c>
      <c r="I6781" s="1">
        <f>VLOOKUP(D6781, Fall!$A$1:$E$25, 5)</f>
        <v>368.42105263157799</v>
      </c>
      <c r="J6781" s="1">
        <f t="shared" si="631"/>
        <v>1352.6303722188725</v>
      </c>
      <c r="K6781" s="47">
        <f t="shared" si="632"/>
        <v>25.305041292703354</v>
      </c>
      <c r="L6781" s="48">
        <f>Solar!K6798/1000*Variables!$B$3</f>
        <v>27.560449999999996</v>
      </c>
      <c r="M6781">
        <f>IF(E6781=1, VLOOKUP(D6781, Sheet1!$A$2:$C$26, 2), Sheet1!$C$3)</f>
        <v>0.25796000000000002</v>
      </c>
      <c r="N6781" s="1">
        <f>'Electricity Rates'!$J$2</f>
        <v>0.24729999999999999</v>
      </c>
      <c r="O6781" s="145">
        <f>L6781-K6781</f>
        <v>2.2554087072966418</v>
      </c>
      <c r="P6781">
        <f t="shared" si="633"/>
        <v>6.2579367116855389</v>
      </c>
      <c r="Q6781">
        <f>IF(O6781&gt;0, IF(Q6780+O6781*Variables!$B$5&lt;Variables!$B$4, Q6780+O6781*Variables!$B$5, Variables!$B$4), IF(Q6780&gt;-O6781, Q6780+O6781/Variables!$B$5, 0))</f>
        <v>8.9793194515229899</v>
      </c>
      <c r="R6781">
        <f>IF(O6781&gt;0, 0, IF(Q6780&gt;-O6781, 0, -O6781 - Q6780*Variables!$B$5))</f>
        <v>0</v>
      </c>
      <c r="S6781">
        <f t="shared" si="634"/>
        <v>0</v>
      </c>
      <c r="T6781">
        <f t="shared" si="635"/>
        <v>0</v>
      </c>
    </row>
    <row r="6782" spans="1:20" x14ac:dyDescent="0.3">
      <c r="A6782" s="3">
        <f t="shared" si="630"/>
        <v>43383</v>
      </c>
      <c r="B6782">
        <v>10</v>
      </c>
      <c r="C6782">
        <v>10</v>
      </c>
      <c r="D6782">
        <v>13</v>
      </c>
      <c r="E6782">
        <v>1</v>
      </c>
      <c r="F6782" s="1">
        <f>VLOOKUP(A6782,Weather!$A$1:$E$366, 5)</f>
        <v>0.96363636363636318</v>
      </c>
      <c r="G6782" s="1">
        <f>VLOOKUP(D6782, Fall!$A$1:$E$25, 2)</f>
        <v>1446.42857142857</v>
      </c>
      <c r="H6782" s="1">
        <f>VLOOKUP(D6782, Fall!$A$1:$E$25, 3)</f>
        <v>1031.4839187299399</v>
      </c>
      <c r="I6782" s="1">
        <f>VLOOKUP(D6782, Fall!$A$1:$E$25, 5)</f>
        <v>350.87719298245599</v>
      </c>
      <c r="J6782" s="1">
        <f t="shared" si="631"/>
        <v>1431.3396749668013</v>
      </c>
      <c r="K6782" s="47">
        <f t="shared" si="632"/>
        <v>26.777536807415888</v>
      </c>
      <c r="L6782" s="48">
        <f>Solar!K6799/1000*Variables!$B$3</f>
        <v>32.35745</v>
      </c>
      <c r="M6782">
        <f>IF(E6782=1, VLOOKUP(D6782, Sheet1!$A$2:$C$26, 2), Sheet1!$C$3)</f>
        <v>0.55478000000000005</v>
      </c>
      <c r="N6782" s="1">
        <f>'Electricity Rates'!$J$2</f>
        <v>0.24729999999999999</v>
      </c>
      <c r="O6782" s="145">
        <f>L6782-K6782</f>
        <v>5.5799131925841117</v>
      </c>
      <c r="P6782">
        <f t="shared" si="633"/>
        <v>6.6220848524739493</v>
      </c>
      <c r="Q6782">
        <f>IF(O6782&gt;0, IF(Q6781+O6782*Variables!$B$5&lt;Variables!$B$4, Q6781+O6782*Variables!$B$5, Variables!$B$4), IF(Q6781&gt;-O6782, Q6781+O6782/Variables!$B$5, 0))</f>
        <v>14.224437852552054</v>
      </c>
      <c r="R6782">
        <f>IF(O6782&gt;0, 0, IF(Q6781&gt;-O6782, 0, -O6782 - Q6781*Variables!$B$5))</f>
        <v>0</v>
      </c>
      <c r="S6782">
        <f t="shared" si="634"/>
        <v>0</v>
      </c>
      <c r="T6782">
        <f t="shared" si="635"/>
        <v>0</v>
      </c>
    </row>
    <row r="6783" spans="1:20" x14ac:dyDescent="0.3">
      <c r="A6783" s="3">
        <f t="shared" si="630"/>
        <v>43383</v>
      </c>
      <c r="B6783">
        <v>10</v>
      </c>
      <c r="C6783">
        <v>10</v>
      </c>
      <c r="D6783">
        <v>14</v>
      </c>
      <c r="E6783">
        <v>1</v>
      </c>
      <c r="F6783" s="1">
        <f>VLOOKUP(A6783,Weather!$A$1:$E$366, 5)</f>
        <v>0.96363636363636318</v>
      </c>
      <c r="G6783" s="1">
        <f>VLOOKUP(D6783, Fall!$A$1:$E$25, 2)</f>
        <v>1482.1428571428501</v>
      </c>
      <c r="H6783" s="1">
        <f>VLOOKUP(D6783, Fall!$A$1:$E$25, 3)</f>
        <v>1052.56230978037</v>
      </c>
      <c r="I6783" s="1">
        <f>VLOOKUP(D6783, Fall!$A$1:$E$25, 5)</f>
        <v>342.105263157894</v>
      </c>
      <c r="J6783" s="1">
        <f t="shared" si="631"/>
        <v>1466.5217463296688</v>
      </c>
      <c r="K6783" s="47">
        <f t="shared" si="632"/>
        <v>27.43572383831906</v>
      </c>
      <c r="L6783" s="48">
        <f>Solar!K6800/1000*Variables!$B$3</f>
        <v>28.8248</v>
      </c>
      <c r="M6783">
        <f>IF(E6783=1, VLOOKUP(D6783, Sheet1!$A$2:$C$26, 2), Sheet1!$C$3)</f>
        <v>0.55478000000000005</v>
      </c>
      <c r="N6783" s="1">
        <f>'Electricity Rates'!$J$2</f>
        <v>0.24729999999999999</v>
      </c>
      <c r="O6783" s="145">
        <f>L6783-K6783</f>
        <v>1.3890761616809399</v>
      </c>
      <c r="P6783">
        <f t="shared" si="633"/>
        <v>6.7848545052163036</v>
      </c>
      <c r="Q6783">
        <f>IF(O6783&gt;0, IF(Q6782+O6783*Variables!$B$5&lt;Variables!$B$4, Q6782+O6783*Variables!$B$5, Variables!$B$4), IF(Q6782&gt;-O6783, Q6782+O6783/Variables!$B$5, 0))</f>
        <v>15.530169444532138</v>
      </c>
      <c r="R6783">
        <f>IF(O6783&gt;0, 0, IF(Q6782&gt;-O6783, 0, -O6783 - Q6782*Variables!$B$5))</f>
        <v>0</v>
      </c>
      <c r="S6783">
        <f t="shared" si="634"/>
        <v>0</v>
      </c>
      <c r="T6783">
        <f t="shared" si="635"/>
        <v>0</v>
      </c>
    </row>
    <row r="6784" spans="1:20" x14ac:dyDescent="0.3">
      <c r="A6784" s="3">
        <f t="shared" si="630"/>
        <v>43383</v>
      </c>
      <c r="B6784">
        <v>10</v>
      </c>
      <c r="C6784">
        <v>10</v>
      </c>
      <c r="D6784">
        <v>15</v>
      </c>
      <c r="E6784">
        <v>1</v>
      </c>
      <c r="F6784" s="1">
        <f>VLOOKUP(A6784,Weather!$A$1:$E$366, 5)</f>
        <v>0.96363636363636318</v>
      </c>
      <c r="G6784" s="1">
        <f>VLOOKUP(D6784, Fall!$A$1:$E$25, 2)</f>
        <v>1437.5</v>
      </c>
      <c r="H6784" s="1">
        <f>VLOOKUP(D6784, Fall!$A$1:$E$25, 3)</f>
        <v>1060.00658057086</v>
      </c>
      <c r="I6784" s="1">
        <f>VLOOKUP(D6784, Fall!$A$1:$E$25, 5)</f>
        <v>328.94736842105198</v>
      </c>
      <c r="J6784" s="1">
        <f t="shared" si="631"/>
        <v>1423.772966566213</v>
      </c>
      <c r="K6784" s="47">
        <f t="shared" si="632"/>
        <v>26.635978646029464</v>
      </c>
      <c r="L6784" s="48">
        <f>Solar!K6801/1000*Variables!$B$3</f>
        <v>21.274799999999999</v>
      </c>
      <c r="M6784">
        <f>IF(E6784=1, VLOOKUP(D6784, Sheet1!$A$2:$C$26, 2), Sheet1!$C$3)</f>
        <v>0.55478000000000005</v>
      </c>
      <c r="N6784" s="1">
        <f>'Electricity Rates'!$J$2</f>
        <v>0.24729999999999999</v>
      </c>
      <c r="O6784" s="145">
        <f>L6784-K6784</f>
        <v>-5.3611786460294653</v>
      </c>
      <c r="P6784">
        <f t="shared" si="633"/>
        <v>6.5870775191630866</v>
      </c>
      <c r="Q6784">
        <f>IF(O6784&gt;0, IF(Q6783+O6784*Variables!$B$5&lt;Variables!$B$4, Q6783+O6784*Variables!$B$5, Variables!$B$4), IF(Q6783&gt;-O6784, Q6783+O6784/Variables!$B$5, 0))</f>
        <v>9.8267879062029202</v>
      </c>
      <c r="R6784">
        <f>IF(O6784&gt;0, 0, IF(Q6783&gt;-O6784, 0, -O6784 - Q6783*Variables!$B$5))</f>
        <v>0</v>
      </c>
      <c r="S6784">
        <f t="shared" si="634"/>
        <v>0</v>
      </c>
      <c r="T6784">
        <f t="shared" si="635"/>
        <v>0</v>
      </c>
    </row>
    <row r="6785" spans="1:20" x14ac:dyDescent="0.3">
      <c r="A6785" s="3">
        <f t="shared" si="630"/>
        <v>43383</v>
      </c>
      <c r="B6785">
        <v>10</v>
      </c>
      <c r="C6785">
        <v>10</v>
      </c>
      <c r="D6785">
        <v>16</v>
      </c>
      <c r="E6785">
        <v>1</v>
      </c>
      <c r="F6785" s="1">
        <f>VLOOKUP(A6785,Weather!$A$1:$E$366, 5)</f>
        <v>0.96363636363636318</v>
      </c>
      <c r="G6785" s="1">
        <f>VLOOKUP(D6785, Fall!$A$1:$E$25, 2)</f>
        <v>1348.2142857142801</v>
      </c>
      <c r="H6785" s="1">
        <f>VLOOKUP(D6785, Fall!$A$1:$E$25, 3)</f>
        <v>1003.98947108661</v>
      </c>
      <c r="I6785" s="1">
        <f>VLOOKUP(D6785, Fall!$A$1:$E$25, 5)</f>
        <v>298.24561403508801</v>
      </c>
      <c r="J6785" s="1">
        <f t="shared" si="631"/>
        <v>1335.6970197278192</v>
      </c>
      <c r="K6785" s="47">
        <f t="shared" si="632"/>
        <v>24.988251730077248</v>
      </c>
      <c r="L6785" s="48">
        <f>Solar!K6802/1000*Variables!$B$3</f>
        <v>14.254650000000002</v>
      </c>
      <c r="M6785">
        <f>IF(E6785=1, VLOOKUP(D6785, Sheet1!$A$2:$C$26, 2), Sheet1!$C$3)</f>
        <v>0.55478000000000005</v>
      </c>
      <c r="N6785" s="1">
        <f>'Electricity Rates'!$J$2</f>
        <v>0.24729999999999999</v>
      </c>
      <c r="O6785" s="145">
        <f>L6785-K6785</f>
        <v>-10.733601730077247</v>
      </c>
      <c r="P6785">
        <f t="shared" si="633"/>
        <v>6.1795946528481034</v>
      </c>
      <c r="Q6785">
        <f>IF(O6785&gt;0, IF(Q6784+O6785*Variables!$B$5&lt;Variables!$B$4, Q6784+O6785*Variables!$B$5, Variables!$B$4), IF(Q6784&gt;-O6785, Q6784+O6785/Variables!$B$5, 0))</f>
        <v>0</v>
      </c>
      <c r="R6785">
        <f>IF(O6785&gt;0, 0, IF(Q6784&gt;-O6785, 0, -O6785 - Q6784*Variables!$B$5))</f>
        <v>1.4964210982465023</v>
      </c>
      <c r="S6785">
        <f t="shared" si="634"/>
        <v>0.83018449688519458</v>
      </c>
      <c r="T6785">
        <f t="shared" si="635"/>
        <v>1</v>
      </c>
    </row>
    <row r="6786" spans="1:20" x14ac:dyDescent="0.3">
      <c r="A6786" s="3">
        <f t="shared" si="630"/>
        <v>43383</v>
      </c>
      <c r="B6786">
        <v>10</v>
      </c>
      <c r="C6786">
        <v>10</v>
      </c>
      <c r="D6786">
        <v>17</v>
      </c>
      <c r="E6786">
        <v>1</v>
      </c>
      <c r="F6786" s="1">
        <f>VLOOKUP(A6786,Weather!$A$1:$E$366, 5)</f>
        <v>0.96363636363636318</v>
      </c>
      <c r="G6786" s="1">
        <f>VLOOKUP(D6786, Fall!$A$1:$E$25, 2)</f>
        <v>1080.3571428571399</v>
      </c>
      <c r="H6786" s="1">
        <f>VLOOKUP(D6786, Fall!$A$1:$E$25, 3)</f>
        <v>794.90091642515802</v>
      </c>
      <c r="I6786" s="1">
        <f>VLOOKUP(D6786, Fall!$A$1:$E$25, 5)</f>
        <v>263.15789473684202</v>
      </c>
      <c r="J6786" s="1">
        <f t="shared" si="631"/>
        <v>1069.9769164414313</v>
      </c>
      <c r="K6786" s="47">
        <f t="shared" si="632"/>
        <v>20.017153694674409</v>
      </c>
      <c r="L6786" s="48">
        <f>Solar!K6803/1000*Variables!$B$3</f>
        <v>5.1358500000000005</v>
      </c>
      <c r="M6786">
        <f>IF(E6786=1, VLOOKUP(D6786, Sheet1!$A$2:$C$26, 2), Sheet1!$C$3)</f>
        <v>0.55478000000000005</v>
      </c>
      <c r="N6786" s="1">
        <f>'Electricity Rates'!$J$2</f>
        <v>0.24729999999999999</v>
      </c>
      <c r="O6786" s="145">
        <f>L6786-K6786</f>
        <v>-14.881303694674408</v>
      </c>
      <c r="P6786">
        <f t="shared" si="633"/>
        <v>4.9502421086929811</v>
      </c>
      <c r="Q6786">
        <f>IF(O6786&gt;0, IF(Q6785+O6786*Variables!$B$5&lt;Variables!$B$4, Q6785+O6786*Variables!$B$5, Variables!$B$4), IF(Q6785&gt;-O6786, Q6785+O6786/Variables!$B$5, 0))</f>
        <v>0</v>
      </c>
      <c r="R6786">
        <f>IF(O6786&gt;0, 0, IF(Q6785&gt;-O6786, 0, -O6786 - Q6785*Variables!$B$5))</f>
        <v>14.881303694674408</v>
      </c>
      <c r="S6786">
        <f t="shared" si="634"/>
        <v>8.2558496637314693</v>
      </c>
      <c r="T6786">
        <f t="shared" si="635"/>
        <v>1</v>
      </c>
    </row>
    <row r="6787" spans="1:20" x14ac:dyDescent="0.3">
      <c r="A6787" s="3">
        <f t="shared" ref="A6787:A6850" si="636">DATE(2018, B6787, C6787)</f>
        <v>43383</v>
      </c>
      <c r="B6787">
        <v>10</v>
      </c>
      <c r="C6787">
        <v>10</v>
      </c>
      <c r="D6787">
        <v>18</v>
      </c>
      <c r="E6787">
        <v>1</v>
      </c>
      <c r="F6787" s="1">
        <f>VLOOKUP(A6787,Weather!$A$1:$E$366, 5)</f>
        <v>0.96363636363636318</v>
      </c>
      <c r="G6787" s="1">
        <f>VLOOKUP(D6787, Fall!$A$1:$E$25, 2)</f>
        <v>678.57142857142799</v>
      </c>
      <c r="H6787" s="1">
        <f>VLOOKUP(D6787, Fall!$A$1:$E$25, 3)</f>
        <v>583.61400485626905</v>
      </c>
      <c r="I6787" s="1">
        <f>VLOOKUP(D6787, Fall!$A$1:$E$25, 5)</f>
        <v>280.70175438596499</v>
      </c>
      <c r="J6787" s="1">
        <f t="shared" ref="J6787:J6850" si="637">IF(E6787=0, I6787, H6787 + (G6787-H6787)*F6787)</f>
        <v>675.11843134542221</v>
      </c>
      <c r="K6787" s="47">
        <f t="shared" ref="K6787:K6850" si="638">J6787*1000/53453</f>
        <v>12.630131729658245</v>
      </c>
      <c r="L6787" s="48">
        <f>Solar!K6804/1000*Variables!$B$3</f>
        <v>0.32550000000000001</v>
      </c>
      <c r="M6787">
        <f>IF(E6787=1, VLOOKUP(D6787, Sheet1!$A$2:$C$26, 2), Sheet1!$C$3)</f>
        <v>0.55478000000000005</v>
      </c>
      <c r="N6787" s="1">
        <f>'Electricity Rates'!$J$2</f>
        <v>0.24729999999999999</v>
      </c>
      <c r="O6787" s="145">
        <f>L6787-K6787</f>
        <v>-12.304631729658245</v>
      </c>
      <c r="P6787">
        <f t="shared" ref="P6787:P6850" si="639">N6787*K6787</f>
        <v>3.1234315767444838</v>
      </c>
      <c r="Q6787">
        <f>IF(O6787&gt;0, IF(Q6786+O6787*Variables!$B$5&lt;Variables!$B$4, Q6786+O6787*Variables!$B$5, Variables!$B$4), IF(Q6786&gt;-O6787, Q6786+O6787/Variables!$B$5, 0))</f>
        <v>0</v>
      </c>
      <c r="R6787">
        <f>IF(O6787&gt;0, 0, IF(Q6786&gt;-O6787, 0, -O6787 - Q6786*Variables!$B$5))</f>
        <v>12.304631729658245</v>
      </c>
      <c r="S6787">
        <f t="shared" ref="S6787:S6850" si="640">R6787*M6787</f>
        <v>6.8263635909798017</v>
      </c>
      <c r="T6787">
        <f t="shared" ref="T6787:T6850" si="641">IF(AND(R6787&gt;0, M6787&gt;0.3), 1, 0)</f>
        <v>1</v>
      </c>
    </row>
    <row r="6788" spans="1:20" x14ac:dyDescent="0.3">
      <c r="A6788" s="3">
        <f t="shared" si="636"/>
        <v>43383</v>
      </c>
      <c r="B6788">
        <v>10</v>
      </c>
      <c r="C6788">
        <v>10</v>
      </c>
      <c r="D6788">
        <v>19</v>
      </c>
      <c r="E6788">
        <v>1</v>
      </c>
      <c r="F6788" s="1">
        <f>VLOOKUP(A6788,Weather!$A$1:$E$366, 5)</f>
        <v>0.96363636363636318</v>
      </c>
      <c r="G6788" s="1">
        <f>VLOOKUP(D6788, Fall!$A$1:$E$25, 2)</f>
        <v>517.85714285714198</v>
      </c>
      <c r="H6788" s="1">
        <f>VLOOKUP(D6788, Fall!$A$1:$E$25, 3)</f>
        <v>442.60593718179598</v>
      </c>
      <c r="I6788" s="1">
        <f>VLOOKUP(D6788, Fall!$A$1:$E$25, 5)</f>
        <v>289.47368421052602</v>
      </c>
      <c r="J6788" s="1">
        <f t="shared" si="637"/>
        <v>515.12073537803849</v>
      </c>
      <c r="K6788" s="47">
        <f t="shared" si="638"/>
        <v>9.6368910141252773</v>
      </c>
      <c r="L6788" s="48">
        <f>Solar!K6805/1000*Variables!$B$3</f>
        <v>0</v>
      </c>
      <c r="M6788">
        <f>IF(E6788=1, VLOOKUP(D6788, Sheet1!$A$2:$C$26, 2), Sheet1!$C$3)</f>
        <v>0.25796000000000002</v>
      </c>
      <c r="N6788" s="1">
        <f>'Electricity Rates'!$J$2</f>
        <v>0.24729999999999999</v>
      </c>
      <c r="O6788" s="145">
        <f>L6788-K6788</f>
        <v>-9.6368910141252773</v>
      </c>
      <c r="P6788">
        <f t="shared" si="639"/>
        <v>2.3832031477931812</v>
      </c>
      <c r="Q6788">
        <f>IF(O6788&gt;0, IF(Q6787+O6788*Variables!$B$5&lt;Variables!$B$4, Q6787+O6788*Variables!$B$5, Variables!$B$4), IF(Q6787&gt;-O6788, Q6787+O6788/Variables!$B$5, 0))</f>
        <v>0</v>
      </c>
      <c r="R6788">
        <f>IF(O6788&gt;0, 0, IF(Q6787&gt;-O6788, 0, -O6788 - Q6787*Variables!$B$5))</f>
        <v>9.6368910141252773</v>
      </c>
      <c r="S6788">
        <f t="shared" si="640"/>
        <v>2.4859324060037569</v>
      </c>
      <c r="T6788">
        <f t="shared" si="641"/>
        <v>0</v>
      </c>
    </row>
    <row r="6789" spans="1:20" x14ac:dyDescent="0.3">
      <c r="A6789" s="3">
        <f t="shared" si="636"/>
        <v>43383</v>
      </c>
      <c r="B6789">
        <v>10</v>
      </c>
      <c r="C6789">
        <v>10</v>
      </c>
      <c r="D6789">
        <v>20</v>
      </c>
      <c r="E6789">
        <v>1</v>
      </c>
      <c r="F6789" s="1">
        <f>VLOOKUP(A6789,Weather!$A$1:$E$366, 5)</f>
        <v>0.96363636363636318</v>
      </c>
      <c r="G6789" s="1">
        <f>VLOOKUP(D6789, Fall!$A$1:$E$25, 2)</f>
        <v>428.57142857142799</v>
      </c>
      <c r="H6789" s="1">
        <f>VLOOKUP(D6789, Fall!$A$1:$E$25, 3)</f>
        <v>354.11608052009001</v>
      </c>
      <c r="I6789" s="1">
        <f>VLOOKUP(D6789, Fall!$A$1:$E$25, 5)</f>
        <v>263.15789473684202</v>
      </c>
      <c r="J6789" s="1">
        <f t="shared" si="637"/>
        <v>425.86396136956114</v>
      </c>
      <c r="K6789" s="47">
        <f t="shared" si="638"/>
        <v>7.9670731552870961</v>
      </c>
      <c r="L6789" s="48">
        <f>Solar!K6806/1000*Variables!$B$3</f>
        <v>0</v>
      </c>
      <c r="M6789">
        <f>IF(E6789=1, VLOOKUP(D6789, Sheet1!$A$2:$C$26, 2), Sheet1!$C$3)</f>
        <v>0.25796000000000002</v>
      </c>
      <c r="N6789" s="1">
        <f>'Electricity Rates'!$J$2</f>
        <v>0.24729999999999999</v>
      </c>
      <c r="O6789" s="145">
        <f>L6789-K6789</f>
        <v>-7.9670731552870961</v>
      </c>
      <c r="P6789">
        <f t="shared" si="639"/>
        <v>1.9702571913024989</v>
      </c>
      <c r="Q6789">
        <f>IF(O6789&gt;0, IF(Q6788+O6789*Variables!$B$5&lt;Variables!$B$4, Q6788+O6789*Variables!$B$5, Variables!$B$4), IF(Q6788&gt;-O6789, Q6788+O6789/Variables!$B$5, 0))</f>
        <v>0</v>
      </c>
      <c r="R6789">
        <f>IF(O6789&gt;0, 0, IF(Q6788&gt;-O6789, 0, -O6789 - Q6788*Variables!$B$5))</f>
        <v>7.9670731552870961</v>
      </c>
      <c r="S6789">
        <f t="shared" si="640"/>
        <v>2.0551861911378597</v>
      </c>
      <c r="T6789">
        <f t="shared" si="641"/>
        <v>0</v>
      </c>
    </row>
    <row r="6790" spans="1:20" x14ac:dyDescent="0.3">
      <c r="A6790" s="3">
        <f t="shared" si="636"/>
        <v>43383</v>
      </c>
      <c r="B6790">
        <v>10</v>
      </c>
      <c r="C6790">
        <v>10</v>
      </c>
      <c r="D6790">
        <v>21</v>
      </c>
      <c r="E6790">
        <v>1</v>
      </c>
      <c r="F6790" s="1">
        <f>VLOOKUP(A6790,Weather!$A$1:$E$366, 5)</f>
        <v>0.96363636363636318</v>
      </c>
      <c r="G6790" s="1">
        <f>VLOOKUP(D6790, Fall!$A$1:$E$25, 2)</f>
        <v>366.07142857142799</v>
      </c>
      <c r="H6790" s="1">
        <f>VLOOKUP(D6790, Fall!$A$1:$E$25, 3)</f>
        <v>305.62638808916603</v>
      </c>
      <c r="I6790" s="1">
        <f>VLOOKUP(D6790, Fall!$A$1:$E$25, 5)</f>
        <v>271.929824561403</v>
      </c>
      <c r="J6790" s="1">
        <f t="shared" si="637"/>
        <v>363.87342709934569</v>
      </c>
      <c r="K6790" s="47">
        <f t="shared" si="638"/>
        <v>6.8073527603566815</v>
      </c>
      <c r="L6790" s="48">
        <f>Solar!K6807/1000*Variables!$B$3</f>
        <v>0</v>
      </c>
      <c r="M6790">
        <f>IF(E6790=1, VLOOKUP(D6790, Sheet1!$A$2:$C$26, 2), Sheet1!$C$3)</f>
        <v>0.25796000000000002</v>
      </c>
      <c r="N6790" s="1">
        <f>'Electricity Rates'!$J$2</f>
        <v>0.24729999999999999</v>
      </c>
      <c r="O6790" s="145">
        <f>L6790-K6790</f>
        <v>-6.8073527603566815</v>
      </c>
      <c r="P6790">
        <f t="shared" si="639"/>
        <v>1.6834583376362073</v>
      </c>
      <c r="Q6790">
        <f>IF(O6790&gt;0, IF(Q6789+O6790*Variables!$B$5&lt;Variables!$B$4, Q6789+O6790*Variables!$B$5, Variables!$B$4), IF(Q6789&gt;-O6790, Q6789+O6790/Variables!$B$5, 0))</f>
        <v>0</v>
      </c>
      <c r="R6790">
        <f>IF(O6790&gt;0, 0, IF(Q6789&gt;-O6790, 0, -O6790 - Q6789*Variables!$B$5))</f>
        <v>6.8073527603566815</v>
      </c>
      <c r="S6790">
        <f t="shared" si="640"/>
        <v>1.7560247180616098</v>
      </c>
      <c r="T6790">
        <f t="shared" si="641"/>
        <v>0</v>
      </c>
    </row>
    <row r="6791" spans="1:20" x14ac:dyDescent="0.3">
      <c r="A6791" s="3">
        <f t="shared" si="636"/>
        <v>43383</v>
      </c>
      <c r="B6791">
        <v>10</v>
      </c>
      <c r="C6791">
        <v>10</v>
      </c>
      <c r="D6791">
        <v>22</v>
      </c>
      <c r="E6791">
        <v>1</v>
      </c>
      <c r="F6791" s="1">
        <f>VLOOKUP(A6791,Weather!$A$1:$E$366, 5)</f>
        <v>0.96363636363636318</v>
      </c>
      <c r="G6791" s="1">
        <f>VLOOKUP(D6791, Fall!$A$1:$E$25, 2)</f>
        <v>330.35714285714198</v>
      </c>
      <c r="H6791" s="1">
        <f>VLOOKUP(D6791, Fall!$A$1:$E$25, 3)</f>
        <v>272.33281237147202</v>
      </c>
      <c r="I6791" s="1">
        <f>VLOOKUP(D6791, Fall!$A$1:$E$25, 5)</f>
        <v>254.385964912281</v>
      </c>
      <c r="J6791" s="1">
        <f t="shared" si="637"/>
        <v>328.24716720311761</v>
      </c>
      <c r="K6791" s="47">
        <f t="shared" si="638"/>
        <v>6.1408558397679762</v>
      </c>
      <c r="L6791" s="48">
        <f>Solar!K6808/1000*Variables!$B$3</f>
        <v>0</v>
      </c>
      <c r="M6791">
        <f>IF(E6791=1, VLOOKUP(D6791, Sheet1!$A$2:$C$26, 2), Sheet1!$C$3)</f>
        <v>0.18637999999999999</v>
      </c>
      <c r="N6791" s="1">
        <f>'Electricity Rates'!$J$2</f>
        <v>0.24729999999999999</v>
      </c>
      <c r="O6791" s="145">
        <f>L6791-K6791</f>
        <v>-6.1408558397679762</v>
      </c>
      <c r="P6791">
        <f t="shared" si="639"/>
        <v>1.5186336491746204</v>
      </c>
      <c r="Q6791">
        <f>IF(O6791&gt;0, IF(Q6790+O6791*Variables!$B$5&lt;Variables!$B$4, Q6790+O6791*Variables!$B$5, Variables!$B$4), IF(Q6790&gt;-O6791, Q6790+O6791/Variables!$B$5, 0))</f>
        <v>0</v>
      </c>
      <c r="R6791">
        <f>IF(O6791&gt;0, 0, IF(Q6790&gt;-O6791, 0, -O6791 - Q6790*Variables!$B$5))</f>
        <v>6.1408558397679762</v>
      </c>
      <c r="S6791">
        <f t="shared" si="640"/>
        <v>1.1445327114159554</v>
      </c>
      <c r="T6791">
        <f t="shared" si="641"/>
        <v>0</v>
      </c>
    </row>
    <row r="6792" spans="1:20" x14ac:dyDescent="0.3">
      <c r="A6792" s="3">
        <f t="shared" si="636"/>
        <v>43383</v>
      </c>
      <c r="B6792">
        <v>10</v>
      </c>
      <c r="C6792">
        <v>10</v>
      </c>
      <c r="D6792">
        <v>23</v>
      </c>
      <c r="E6792">
        <v>1</v>
      </c>
      <c r="F6792" s="1">
        <f>VLOOKUP(A6792,Weather!$A$1:$E$366, 5)</f>
        <v>0.96363636363636318</v>
      </c>
      <c r="G6792" s="1">
        <f>VLOOKUP(D6792, Fall!$A$1:$E$25, 2)</f>
        <v>303.57142857142799</v>
      </c>
      <c r="H6792" s="1">
        <f>VLOOKUP(D6792, Fall!$A$1:$E$25, 3)</f>
        <v>252.67335691371099</v>
      </c>
      <c r="I6792" s="1">
        <f>VLOOKUP(D6792, Fall!$A$1:$E$25, 5)</f>
        <v>254.385964912281</v>
      </c>
      <c r="J6792" s="1">
        <f t="shared" si="637"/>
        <v>301.72058960205641</v>
      </c>
      <c r="K6792" s="47">
        <f t="shared" si="638"/>
        <v>5.6445959927797587</v>
      </c>
      <c r="L6792" s="48">
        <f>Solar!K6809/1000*Variables!$B$3</f>
        <v>0</v>
      </c>
      <c r="M6792">
        <f>IF(E6792=1, VLOOKUP(D6792, Sheet1!$A$2:$C$26, 2), Sheet1!$C$3)</f>
        <v>0.18637999999999999</v>
      </c>
      <c r="N6792" s="1">
        <f>'Electricity Rates'!$J$2</f>
        <v>0.24729999999999999</v>
      </c>
      <c r="O6792" s="145">
        <f>L6792-K6792</f>
        <v>-5.6445959927797587</v>
      </c>
      <c r="P6792">
        <f t="shared" si="639"/>
        <v>1.3959085890144343</v>
      </c>
      <c r="Q6792">
        <f>IF(O6792&gt;0, IF(Q6791+O6792*Variables!$B$5&lt;Variables!$B$4, Q6791+O6792*Variables!$B$5, Variables!$B$4), IF(Q6791&gt;-O6792, Q6791+O6792/Variables!$B$5, 0))</f>
        <v>0</v>
      </c>
      <c r="R6792">
        <f>IF(O6792&gt;0, 0, IF(Q6791&gt;-O6792, 0, -O6792 - Q6791*Variables!$B$5))</f>
        <v>5.6445959927797587</v>
      </c>
      <c r="S6792">
        <f t="shared" si="640"/>
        <v>1.0520398011342913</v>
      </c>
      <c r="T6792">
        <f t="shared" si="641"/>
        <v>0</v>
      </c>
    </row>
    <row r="6793" spans="1:20" x14ac:dyDescent="0.3">
      <c r="A6793" s="3">
        <f t="shared" si="636"/>
        <v>43383</v>
      </c>
      <c r="B6793">
        <v>10</v>
      </c>
      <c r="C6793">
        <v>10</v>
      </c>
      <c r="D6793">
        <v>24</v>
      </c>
      <c r="E6793">
        <v>1</v>
      </c>
      <c r="F6793" s="1">
        <f>VLOOKUP(A6793,Weather!$A$1:$E$366, 5)</f>
        <v>0.96363636363636318</v>
      </c>
      <c r="G6793" s="1">
        <f>VLOOKUP(D6793, Fall!$A$1:$E$25, 2)</f>
        <v>285.71428571428498</v>
      </c>
      <c r="H6793" s="1">
        <f>VLOOKUP(D6793, Fall!$A$1:$E$25, 3)</f>
        <v>237.47635107345499</v>
      </c>
      <c r="I6793" s="1">
        <f>VLOOKUP(D6793, Fall!$A$1:$E$25, 5)</f>
        <v>254.385964912281</v>
      </c>
      <c r="J6793" s="1">
        <f t="shared" si="637"/>
        <v>283.96017900007297</v>
      </c>
      <c r="K6793" s="47">
        <f t="shared" si="638"/>
        <v>5.3123338072713038</v>
      </c>
      <c r="L6793" s="48">
        <f>Solar!K6810/1000*Variables!$B$3</f>
        <v>0</v>
      </c>
      <c r="M6793">
        <f>IF(E6793=1, VLOOKUP(D6793, Sheet1!$A$2:$C$26, 2), Sheet1!$C$3)</f>
        <v>0.18637999999999999</v>
      </c>
      <c r="N6793" s="1">
        <f>'Electricity Rates'!$J$2</f>
        <v>0.24729999999999999</v>
      </c>
      <c r="O6793" s="145">
        <f>L6793-K6793</f>
        <v>-5.3123338072713038</v>
      </c>
      <c r="P6793">
        <f t="shared" si="639"/>
        <v>1.3137401505381934</v>
      </c>
      <c r="Q6793">
        <f>IF(O6793&gt;0, IF(Q6792+O6793*Variables!$B$5&lt;Variables!$B$4, Q6792+O6793*Variables!$B$5, Variables!$B$4), IF(Q6792&gt;-O6793, Q6792+O6793/Variables!$B$5, 0))</f>
        <v>0</v>
      </c>
      <c r="R6793">
        <f>IF(O6793&gt;0, 0, IF(Q6792&gt;-O6793, 0, -O6793 - Q6792*Variables!$B$5))</f>
        <v>5.3123338072713038</v>
      </c>
      <c r="S6793">
        <f t="shared" si="640"/>
        <v>0.99011277499922556</v>
      </c>
      <c r="T6793">
        <f t="shared" si="641"/>
        <v>0</v>
      </c>
    </row>
    <row r="6794" spans="1:20" x14ac:dyDescent="0.3">
      <c r="A6794" s="3">
        <f t="shared" si="636"/>
        <v>43384</v>
      </c>
      <c r="B6794">
        <v>10</v>
      </c>
      <c r="C6794">
        <v>11</v>
      </c>
      <c r="D6794">
        <v>1</v>
      </c>
      <c r="E6794">
        <v>1</v>
      </c>
      <c r="F6794" s="1">
        <f>VLOOKUP(A6794,Weather!$A$1:$E$366, 5)</f>
        <v>0.95454545454545459</v>
      </c>
      <c r="G6794" s="1">
        <f>VLOOKUP(D6794, Fall!$A$1:$E$25, 2)</f>
        <v>276.78571428571399</v>
      </c>
      <c r="H6794" s="1">
        <f>VLOOKUP(D6794, Fall!$A$1:$E$25, 3)</f>
        <v>258.40056395394299</v>
      </c>
      <c r="I6794" s="1">
        <f>VLOOKUP(D6794, Fall!$A$1:$E$25, 5)</f>
        <v>254.385964912281</v>
      </c>
      <c r="J6794" s="1">
        <f t="shared" si="637"/>
        <v>275.95002563426988</v>
      </c>
      <c r="K6794" s="47">
        <f t="shared" si="638"/>
        <v>5.1624796668899755</v>
      </c>
      <c r="L6794" s="48">
        <f>Solar!K6811/1000*Variables!$B$3</f>
        <v>0</v>
      </c>
      <c r="M6794">
        <f>IF(E6794=1, VLOOKUP(D6794, Sheet1!$A$2:$C$26, 2), Sheet1!$C$3)</f>
        <v>0.18637999999999999</v>
      </c>
      <c r="N6794" s="1">
        <f>'Electricity Rates'!$J$2</f>
        <v>0.24729999999999999</v>
      </c>
      <c r="O6794" s="145">
        <f>L6794-K6794</f>
        <v>-5.1624796668899755</v>
      </c>
      <c r="P6794">
        <f t="shared" si="639"/>
        <v>1.2766812216218908</v>
      </c>
      <c r="Q6794">
        <f>IF(O6794&gt;0, IF(Q6793+O6794*Variables!$B$5&lt;Variables!$B$4, Q6793+O6794*Variables!$B$5, Variables!$B$4), IF(Q6793&gt;-O6794, Q6793+O6794/Variables!$B$5, 0))</f>
        <v>0</v>
      </c>
      <c r="R6794">
        <f>IF(O6794&gt;0, 0, IF(Q6793&gt;-O6794, 0, -O6794 - Q6793*Variables!$B$5))</f>
        <v>5.1624796668899755</v>
      </c>
      <c r="S6794">
        <f t="shared" si="640"/>
        <v>0.96218296031495354</v>
      </c>
      <c r="T6794">
        <f t="shared" si="641"/>
        <v>0</v>
      </c>
    </row>
    <row r="6795" spans="1:20" x14ac:dyDescent="0.3">
      <c r="A6795" s="3">
        <f t="shared" si="636"/>
        <v>43384</v>
      </c>
      <c r="B6795">
        <v>10</v>
      </c>
      <c r="C6795">
        <v>11</v>
      </c>
      <c r="D6795">
        <v>2</v>
      </c>
      <c r="E6795">
        <v>1</v>
      </c>
      <c r="F6795" s="1">
        <f>VLOOKUP(A6795,Weather!$A$1:$E$366, 5)</f>
        <v>0.95454545454545459</v>
      </c>
      <c r="G6795" s="1">
        <f>VLOOKUP(D6795, Fall!$A$1:$E$25, 2)</f>
        <v>272.32142857142799</v>
      </c>
      <c r="H6795" s="1">
        <f>VLOOKUP(D6795, Fall!$A$1:$E$25, 3)</f>
        <v>244.53669616981199</v>
      </c>
      <c r="I6795" s="1">
        <f>VLOOKUP(D6795, Fall!$A$1:$E$25, 5)</f>
        <v>254.385964912281</v>
      </c>
      <c r="J6795" s="1">
        <f t="shared" si="637"/>
        <v>271.05848618953632</v>
      </c>
      <c r="K6795" s="47">
        <f t="shared" si="638"/>
        <v>5.0709686301898182</v>
      </c>
      <c r="L6795" s="48">
        <f>Solar!K6812/1000*Variables!$B$3</f>
        <v>0</v>
      </c>
      <c r="M6795">
        <f>IF(E6795=1, VLOOKUP(D6795, Sheet1!$A$2:$C$26, 2), Sheet1!$C$3)</f>
        <v>0.18637999999999999</v>
      </c>
      <c r="N6795" s="1">
        <f>'Electricity Rates'!$J$2</f>
        <v>0.24729999999999999</v>
      </c>
      <c r="O6795" s="145">
        <f>L6795-K6795</f>
        <v>-5.0709686301898182</v>
      </c>
      <c r="P6795">
        <f t="shared" si="639"/>
        <v>1.254050542245942</v>
      </c>
      <c r="Q6795">
        <f>IF(O6795&gt;0, IF(Q6794+O6795*Variables!$B$5&lt;Variables!$B$4, Q6794+O6795*Variables!$B$5, Variables!$B$4), IF(Q6794&gt;-O6795, Q6794+O6795/Variables!$B$5, 0))</f>
        <v>0</v>
      </c>
      <c r="R6795">
        <f>IF(O6795&gt;0, 0, IF(Q6794&gt;-O6795, 0, -O6795 - Q6794*Variables!$B$5))</f>
        <v>5.0709686301898182</v>
      </c>
      <c r="S6795">
        <f t="shared" si="640"/>
        <v>0.94512713329477827</v>
      </c>
      <c r="T6795">
        <f t="shared" si="641"/>
        <v>0</v>
      </c>
    </row>
    <row r="6796" spans="1:20" x14ac:dyDescent="0.3">
      <c r="A6796" s="3">
        <f t="shared" si="636"/>
        <v>43384</v>
      </c>
      <c r="B6796">
        <v>10</v>
      </c>
      <c r="C6796">
        <v>11</v>
      </c>
      <c r="D6796">
        <v>3</v>
      </c>
      <c r="E6796">
        <v>1</v>
      </c>
      <c r="F6796" s="1">
        <f>VLOOKUP(A6796,Weather!$A$1:$E$366, 5)</f>
        <v>0.95454545454545459</v>
      </c>
      <c r="G6796" s="1">
        <f>VLOOKUP(D6796, Fall!$A$1:$E$25, 2)</f>
        <v>272.32142857142799</v>
      </c>
      <c r="H6796" s="1">
        <f>VLOOKUP(D6796, Fall!$A$1:$E$25, 3)</f>
        <v>252.565207174747</v>
      </c>
      <c r="I6796" s="1">
        <f>VLOOKUP(D6796, Fall!$A$1:$E$25, 5)</f>
        <v>254.385964912281</v>
      </c>
      <c r="J6796" s="1">
        <f t="shared" si="637"/>
        <v>271.42341850794247</v>
      </c>
      <c r="K6796" s="47">
        <f t="shared" si="638"/>
        <v>5.0777957927140189</v>
      </c>
      <c r="L6796" s="48">
        <f>Solar!K6813/1000*Variables!$B$3</f>
        <v>0</v>
      </c>
      <c r="M6796">
        <f>IF(E6796=1, VLOOKUP(D6796, Sheet1!$A$2:$C$26, 2), Sheet1!$C$3)</f>
        <v>0.18637999999999999</v>
      </c>
      <c r="N6796" s="1">
        <f>'Electricity Rates'!$J$2</f>
        <v>0.24729999999999999</v>
      </c>
      <c r="O6796" s="145">
        <f>L6796-K6796</f>
        <v>-5.0777957927140189</v>
      </c>
      <c r="P6796">
        <f t="shared" si="639"/>
        <v>1.2557388995381769</v>
      </c>
      <c r="Q6796">
        <f>IF(O6796&gt;0, IF(Q6795+O6796*Variables!$B$5&lt;Variables!$B$4, Q6795+O6796*Variables!$B$5, Variables!$B$4), IF(Q6795&gt;-O6796, Q6795+O6796/Variables!$B$5, 0))</f>
        <v>0</v>
      </c>
      <c r="R6796">
        <f>IF(O6796&gt;0, 0, IF(Q6795&gt;-O6796, 0, -O6796 - Q6795*Variables!$B$5))</f>
        <v>5.0777957927140189</v>
      </c>
      <c r="S6796">
        <f t="shared" si="640"/>
        <v>0.94639957984603884</v>
      </c>
      <c r="T6796">
        <f t="shared" si="641"/>
        <v>0</v>
      </c>
    </row>
    <row r="6797" spans="1:20" x14ac:dyDescent="0.3">
      <c r="A6797" s="3">
        <f t="shared" si="636"/>
        <v>43384</v>
      </c>
      <c r="B6797">
        <v>10</v>
      </c>
      <c r="C6797">
        <v>11</v>
      </c>
      <c r="D6797">
        <v>4</v>
      </c>
      <c r="E6797">
        <v>1</v>
      </c>
      <c r="F6797" s="1">
        <f>VLOOKUP(A6797,Weather!$A$1:$E$366, 5)</f>
        <v>0.95454545454545459</v>
      </c>
      <c r="G6797" s="1">
        <f>VLOOKUP(D6797, Fall!$A$1:$E$25, 2)</f>
        <v>272.32142857142799</v>
      </c>
      <c r="H6797" s="1">
        <f>VLOOKUP(D6797, Fall!$A$1:$E$25, 3)</f>
        <v>267.50020564283898</v>
      </c>
      <c r="I6797" s="1">
        <f>VLOOKUP(D6797, Fall!$A$1:$E$25, 5)</f>
        <v>254.385964912281</v>
      </c>
      <c r="J6797" s="1">
        <f t="shared" si="637"/>
        <v>272.10228207467395</v>
      </c>
      <c r="K6797" s="47">
        <f t="shared" si="638"/>
        <v>5.0904959885258823</v>
      </c>
      <c r="L6797" s="48">
        <f>Solar!K6814/1000*Variables!$B$3</f>
        <v>0</v>
      </c>
      <c r="M6797">
        <f>IF(E6797=1, VLOOKUP(D6797, Sheet1!$A$2:$C$26, 2), Sheet1!$C$3)</f>
        <v>0.18637999999999999</v>
      </c>
      <c r="N6797" s="1">
        <f>'Electricity Rates'!$J$2</f>
        <v>0.24729999999999999</v>
      </c>
      <c r="O6797" s="145">
        <f>L6797-K6797</f>
        <v>-5.0904959885258823</v>
      </c>
      <c r="P6797">
        <f t="shared" si="639"/>
        <v>1.2588796579624506</v>
      </c>
      <c r="Q6797">
        <f>IF(O6797&gt;0, IF(Q6796+O6797*Variables!$B$5&lt;Variables!$B$4, Q6796+O6797*Variables!$B$5, Variables!$B$4), IF(Q6796&gt;-O6797, Q6796+O6797/Variables!$B$5, 0))</f>
        <v>0</v>
      </c>
      <c r="R6797">
        <f>IF(O6797&gt;0, 0, IF(Q6796&gt;-O6797, 0, -O6797 - Q6796*Variables!$B$5))</f>
        <v>5.0904959885258823</v>
      </c>
      <c r="S6797">
        <f t="shared" si="640"/>
        <v>0.94876664234145391</v>
      </c>
      <c r="T6797">
        <f t="shared" si="641"/>
        <v>0</v>
      </c>
    </row>
    <row r="6798" spans="1:20" x14ac:dyDescent="0.3">
      <c r="A6798" s="3">
        <f t="shared" si="636"/>
        <v>43384</v>
      </c>
      <c r="B6798">
        <v>10</v>
      </c>
      <c r="C6798">
        <v>11</v>
      </c>
      <c r="D6798">
        <v>5</v>
      </c>
      <c r="E6798">
        <v>1</v>
      </c>
      <c r="F6798" s="1">
        <f>VLOOKUP(A6798,Weather!$A$1:$E$366, 5)</f>
        <v>0.95454545454545459</v>
      </c>
      <c r="G6798" s="1">
        <f>VLOOKUP(D6798, Fall!$A$1:$E$25, 2)</f>
        <v>303.57142857142799</v>
      </c>
      <c r="H6798" s="1">
        <f>VLOOKUP(D6798, Fall!$A$1:$E$25, 3)</f>
        <v>277.41442782172697</v>
      </c>
      <c r="I6798" s="1">
        <f>VLOOKUP(D6798, Fall!$A$1:$E$25, 5)</f>
        <v>254.385964912281</v>
      </c>
      <c r="J6798" s="1">
        <f t="shared" si="637"/>
        <v>302.38247399189612</v>
      </c>
      <c r="K6798" s="47">
        <f t="shared" si="638"/>
        <v>5.656978541745012</v>
      </c>
      <c r="L6798" s="48">
        <f>Solar!K6815/1000*Variables!$B$3</f>
        <v>0</v>
      </c>
      <c r="M6798">
        <f>IF(E6798=1, VLOOKUP(D6798, Sheet1!$A$2:$C$26, 2), Sheet1!$C$3)</f>
        <v>0.18637999999999999</v>
      </c>
      <c r="N6798" s="1">
        <f>'Electricity Rates'!$J$2</f>
        <v>0.24729999999999999</v>
      </c>
      <c r="O6798" s="145">
        <f>L6798-K6798</f>
        <v>-5.656978541745012</v>
      </c>
      <c r="P6798">
        <f t="shared" si="639"/>
        <v>1.3989707933735414</v>
      </c>
      <c r="Q6798">
        <f>IF(O6798&gt;0, IF(Q6797+O6798*Variables!$B$5&lt;Variables!$B$4, Q6797+O6798*Variables!$B$5, Variables!$B$4), IF(Q6797&gt;-O6798, Q6797+O6798/Variables!$B$5, 0))</f>
        <v>0</v>
      </c>
      <c r="R6798">
        <f>IF(O6798&gt;0, 0, IF(Q6797&gt;-O6798, 0, -O6798 - Q6797*Variables!$B$5))</f>
        <v>5.656978541745012</v>
      </c>
      <c r="S6798">
        <f t="shared" si="640"/>
        <v>1.0543476606104354</v>
      </c>
      <c r="T6798">
        <f t="shared" si="641"/>
        <v>0</v>
      </c>
    </row>
    <row r="6799" spans="1:20" x14ac:dyDescent="0.3">
      <c r="A6799" s="3">
        <f t="shared" si="636"/>
        <v>43384</v>
      </c>
      <c r="B6799">
        <v>10</v>
      </c>
      <c r="C6799">
        <v>11</v>
      </c>
      <c r="D6799">
        <v>6</v>
      </c>
      <c r="E6799">
        <v>1</v>
      </c>
      <c r="F6799" s="1">
        <f>VLOOKUP(A6799,Weather!$A$1:$E$366, 5)</f>
        <v>0.95454545454545459</v>
      </c>
      <c r="G6799" s="1">
        <f>VLOOKUP(D6799, Fall!$A$1:$E$25, 2)</f>
        <v>401.78571428571399</v>
      </c>
      <c r="H6799" s="1">
        <f>VLOOKUP(D6799, Fall!$A$1:$E$25, 3)</f>
        <v>309.98601628691301</v>
      </c>
      <c r="I6799" s="1">
        <f>VLOOKUP(D6799, Fall!$A$1:$E$25, 5)</f>
        <v>271.929824561403</v>
      </c>
      <c r="J6799" s="1">
        <f t="shared" si="637"/>
        <v>397.61300074031396</v>
      </c>
      <c r="K6799" s="47">
        <f t="shared" si="638"/>
        <v>7.4385535094440716</v>
      </c>
      <c r="L6799" s="48">
        <f>Solar!K6816/1000*Variables!$B$3</f>
        <v>0</v>
      </c>
      <c r="M6799">
        <f>IF(E6799=1, VLOOKUP(D6799, Sheet1!$A$2:$C$26, 2), Sheet1!$C$3)</f>
        <v>0.18637999999999999</v>
      </c>
      <c r="N6799" s="1">
        <f>'Electricity Rates'!$J$2</f>
        <v>0.24729999999999999</v>
      </c>
      <c r="O6799" s="145">
        <f>L6799-K6799</f>
        <v>-7.4385535094440716</v>
      </c>
      <c r="P6799">
        <f t="shared" si="639"/>
        <v>1.8395542828855189</v>
      </c>
      <c r="Q6799">
        <f>IF(O6799&gt;0, IF(Q6798+O6799*Variables!$B$5&lt;Variables!$B$4, Q6798+O6799*Variables!$B$5, Variables!$B$4), IF(Q6798&gt;-O6799, Q6798+O6799/Variables!$B$5, 0))</f>
        <v>0</v>
      </c>
      <c r="R6799">
        <f>IF(O6799&gt;0, 0, IF(Q6798&gt;-O6799, 0, -O6799 - Q6798*Variables!$B$5))</f>
        <v>7.4385535094440716</v>
      </c>
      <c r="S6799">
        <f t="shared" si="640"/>
        <v>1.3863976030901859</v>
      </c>
      <c r="T6799">
        <f t="shared" si="641"/>
        <v>0</v>
      </c>
    </row>
    <row r="6800" spans="1:20" x14ac:dyDescent="0.3">
      <c r="A6800" s="3">
        <f t="shared" si="636"/>
        <v>43384</v>
      </c>
      <c r="B6800">
        <v>10</v>
      </c>
      <c r="C6800">
        <v>11</v>
      </c>
      <c r="D6800">
        <v>7</v>
      </c>
      <c r="E6800">
        <v>1</v>
      </c>
      <c r="F6800" s="1">
        <f>VLOOKUP(A6800,Weather!$A$1:$E$366, 5)</f>
        <v>0.95454545454545459</v>
      </c>
      <c r="G6800" s="1">
        <f>VLOOKUP(D6800, Fall!$A$1:$E$25, 2)</f>
        <v>593.74999999999898</v>
      </c>
      <c r="H6800" s="1">
        <f>VLOOKUP(D6800, Fall!$A$1:$E$25, 3)</f>
        <v>390.39236653779699</v>
      </c>
      <c r="I6800" s="1">
        <f>VLOOKUP(D6800, Fall!$A$1:$E$25, 5)</f>
        <v>263.15789473684202</v>
      </c>
      <c r="J6800" s="1">
        <f t="shared" si="637"/>
        <v>584.50647120626252</v>
      </c>
      <c r="K6800" s="47">
        <f t="shared" si="638"/>
        <v>10.934961016337015</v>
      </c>
      <c r="L6800" s="48">
        <f>Solar!K6817/1000*Variables!$B$3</f>
        <v>0.68475000000000008</v>
      </c>
      <c r="M6800">
        <f>IF(E6800=1, VLOOKUP(D6800, Sheet1!$A$2:$C$26, 2), Sheet1!$C$3)</f>
        <v>0.18637999999999999</v>
      </c>
      <c r="N6800" s="1">
        <f>'Electricity Rates'!$J$2</f>
        <v>0.24729999999999999</v>
      </c>
      <c r="O6800" s="145">
        <f>L6800-K6800</f>
        <v>-10.250211016337015</v>
      </c>
      <c r="P6800">
        <f t="shared" si="639"/>
        <v>2.7042158593401435</v>
      </c>
      <c r="Q6800">
        <f>IF(O6800&gt;0, IF(Q6799+O6800*Variables!$B$5&lt;Variables!$B$4, Q6799+O6800*Variables!$B$5, Variables!$B$4), IF(Q6799&gt;-O6800, Q6799+O6800/Variables!$B$5, 0))</f>
        <v>0</v>
      </c>
      <c r="R6800">
        <f>IF(O6800&gt;0, 0, IF(Q6799&gt;-O6800, 0, -O6800 - Q6799*Variables!$B$5))</f>
        <v>10.250211016337015</v>
      </c>
      <c r="S6800">
        <f t="shared" si="640"/>
        <v>1.9104343292248929</v>
      </c>
      <c r="T6800">
        <f t="shared" si="641"/>
        <v>0</v>
      </c>
    </row>
    <row r="6801" spans="1:20" x14ac:dyDescent="0.3">
      <c r="A6801" s="3">
        <f t="shared" si="636"/>
        <v>43384</v>
      </c>
      <c r="B6801">
        <v>10</v>
      </c>
      <c r="C6801">
        <v>11</v>
      </c>
      <c r="D6801">
        <v>8</v>
      </c>
      <c r="E6801">
        <v>1</v>
      </c>
      <c r="F6801" s="1">
        <f>VLOOKUP(A6801,Weather!$A$1:$E$366, 5)</f>
        <v>0.95454545454545459</v>
      </c>
      <c r="G6801" s="1">
        <f>VLOOKUP(D6801, Fall!$A$1:$E$25, 2)</f>
        <v>866.07142857142799</v>
      </c>
      <c r="H6801" s="1">
        <f>VLOOKUP(D6801, Fall!$A$1:$E$25, 3)</f>
        <v>561.61059471909198</v>
      </c>
      <c r="I6801" s="1">
        <f>VLOOKUP(D6801, Fall!$A$1:$E$25, 5)</f>
        <v>271.929824561403</v>
      </c>
      <c r="J6801" s="1">
        <f t="shared" si="637"/>
        <v>852.2322997599581</v>
      </c>
      <c r="K6801" s="47">
        <f t="shared" si="638"/>
        <v>15.943582207920192</v>
      </c>
      <c r="L6801" s="48">
        <f>Solar!K6818/1000*Variables!$B$3</f>
        <v>6.3999500000000005</v>
      </c>
      <c r="M6801">
        <f>IF(E6801=1, VLOOKUP(D6801, Sheet1!$A$2:$C$26, 2), Sheet1!$C$3)</f>
        <v>0.18637999999999999</v>
      </c>
      <c r="N6801" s="1">
        <f>'Electricity Rates'!$J$2</f>
        <v>0.24729999999999999</v>
      </c>
      <c r="O6801" s="145">
        <f>L6801-K6801</f>
        <v>-9.5436322079201918</v>
      </c>
      <c r="P6801">
        <f t="shared" si="639"/>
        <v>3.9428478800186633</v>
      </c>
      <c r="Q6801">
        <f>IF(O6801&gt;0, IF(Q6800+O6801*Variables!$B$5&lt;Variables!$B$4, Q6800+O6801*Variables!$B$5, Variables!$B$4), IF(Q6800&gt;-O6801, Q6800+O6801/Variables!$B$5, 0))</f>
        <v>0</v>
      </c>
      <c r="R6801">
        <f>IF(O6801&gt;0, 0, IF(Q6800&gt;-O6801, 0, -O6801 - Q6800*Variables!$B$5))</f>
        <v>9.5436322079201918</v>
      </c>
      <c r="S6801">
        <f t="shared" si="640"/>
        <v>1.7787421709121654</v>
      </c>
      <c r="T6801">
        <f t="shared" si="641"/>
        <v>0</v>
      </c>
    </row>
    <row r="6802" spans="1:20" x14ac:dyDescent="0.3">
      <c r="A6802" s="3">
        <f t="shared" si="636"/>
        <v>43384</v>
      </c>
      <c r="B6802">
        <v>10</v>
      </c>
      <c r="C6802">
        <v>11</v>
      </c>
      <c r="D6802">
        <v>9</v>
      </c>
      <c r="E6802">
        <v>1</v>
      </c>
      <c r="F6802" s="1">
        <f>VLOOKUP(A6802,Weather!$A$1:$E$366, 5)</f>
        <v>0.95454545454545459</v>
      </c>
      <c r="G6802" s="1">
        <f>VLOOKUP(D6802, Fall!$A$1:$E$25, 2)</f>
        <v>1080.3571428571399</v>
      </c>
      <c r="H6802" s="1">
        <f>VLOOKUP(D6802, Fall!$A$1:$E$25, 3)</f>
        <v>760.17932055605797</v>
      </c>
      <c r="I6802" s="1">
        <f>VLOOKUP(D6802, Fall!$A$1:$E$25, 5)</f>
        <v>311.40350877192998</v>
      </c>
      <c r="J6802" s="1">
        <f t="shared" si="637"/>
        <v>1065.8036054798181</v>
      </c>
      <c r="K6802" s="47">
        <f t="shared" si="638"/>
        <v>19.939079293581614</v>
      </c>
      <c r="L6802" s="48">
        <f>Solar!K6819/1000*Variables!$B$3</f>
        <v>11.812600000000002</v>
      </c>
      <c r="M6802">
        <f>IF(E6802=1, VLOOKUP(D6802, Sheet1!$A$2:$C$26, 2), Sheet1!$C$3)</f>
        <v>0.25796000000000002</v>
      </c>
      <c r="N6802" s="1">
        <f>'Electricity Rates'!$J$2</f>
        <v>0.24729999999999999</v>
      </c>
      <c r="O6802" s="145">
        <f>L6802-K6802</f>
        <v>-8.1264792935816121</v>
      </c>
      <c r="P6802">
        <f t="shared" si="639"/>
        <v>4.9309343093027325</v>
      </c>
      <c r="Q6802">
        <f>IF(O6802&gt;0, IF(Q6801+O6802*Variables!$B$5&lt;Variables!$B$4, Q6801+O6802*Variables!$B$5, Variables!$B$4), IF(Q6801&gt;-O6802, Q6801+O6802/Variables!$B$5, 0))</f>
        <v>0</v>
      </c>
      <c r="R6802">
        <f>IF(O6802&gt;0, 0, IF(Q6801&gt;-O6802, 0, -O6802 - Q6801*Variables!$B$5))</f>
        <v>8.1264792935816121</v>
      </c>
      <c r="S6802">
        <f t="shared" si="640"/>
        <v>2.0963065985723128</v>
      </c>
      <c r="T6802">
        <f t="shared" si="641"/>
        <v>0</v>
      </c>
    </row>
    <row r="6803" spans="1:20" x14ac:dyDescent="0.3">
      <c r="A6803" s="3">
        <f t="shared" si="636"/>
        <v>43384</v>
      </c>
      <c r="B6803">
        <v>10</v>
      </c>
      <c r="C6803">
        <v>11</v>
      </c>
      <c r="D6803">
        <v>10</v>
      </c>
      <c r="E6803">
        <v>1</v>
      </c>
      <c r="F6803" s="1">
        <f>VLOOKUP(A6803,Weather!$A$1:$E$366, 5)</f>
        <v>0.95454545454545459</v>
      </c>
      <c r="G6803" s="1">
        <f>VLOOKUP(D6803, Fall!$A$1:$E$25, 2)</f>
        <v>1205.3571428571399</v>
      </c>
      <c r="H6803" s="1">
        <f>VLOOKUP(D6803, Fall!$A$1:$E$25, 3)</f>
        <v>904.12930821748796</v>
      </c>
      <c r="I6803" s="1">
        <f>VLOOKUP(D6803, Fall!$A$1:$E$25, 5)</f>
        <v>359.64912280701702</v>
      </c>
      <c r="J6803" s="1">
        <f t="shared" si="637"/>
        <v>1191.6649685553375</v>
      </c>
      <c r="K6803" s="47">
        <f t="shared" si="638"/>
        <v>22.293696678490218</v>
      </c>
      <c r="L6803" s="48">
        <f>Solar!K6820/1000*Variables!$B$3</f>
        <v>15.391749999999998</v>
      </c>
      <c r="M6803">
        <f>IF(E6803=1, VLOOKUP(D6803, Sheet1!$A$2:$C$26, 2), Sheet1!$C$3)</f>
        <v>0.25796000000000002</v>
      </c>
      <c r="N6803" s="1">
        <f>'Electricity Rates'!$J$2</f>
        <v>0.24729999999999999</v>
      </c>
      <c r="O6803" s="145">
        <f>L6803-K6803</f>
        <v>-6.9019466784902193</v>
      </c>
      <c r="P6803">
        <f t="shared" si="639"/>
        <v>5.5132311885906304</v>
      </c>
      <c r="Q6803">
        <f>IF(O6803&gt;0, IF(Q6802+O6803*Variables!$B$5&lt;Variables!$B$4, Q6802+O6803*Variables!$B$5, Variables!$B$4), IF(Q6802&gt;-O6803, Q6802+O6803/Variables!$B$5, 0))</f>
        <v>0</v>
      </c>
      <c r="R6803">
        <f>IF(O6803&gt;0, 0, IF(Q6802&gt;-O6803, 0, -O6803 - Q6802*Variables!$B$5))</f>
        <v>6.9019466784902193</v>
      </c>
      <c r="S6803">
        <f t="shared" si="640"/>
        <v>1.7804261651833371</v>
      </c>
      <c r="T6803">
        <f t="shared" si="641"/>
        <v>0</v>
      </c>
    </row>
    <row r="6804" spans="1:20" x14ac:dyDescent="0.3">
      <c r="A6804" s="3">
        <f t="shared" si="636"/>
        <v>43384</v>
      </c>
      <c r="B6804">
        <v>10</v>
      </c>
      <c r="C6804">
        <v>11</v>
      </c>
      <c r="D6804">
        <v>11</v>
      </c>
      <c r="E6804">
        <v>1</v>
      </c>
      <c r="F6804" s="1">
        <f>VLOOKUP(A6804,Weather!$A$1:$E$366, 5)</f>
        <v>0.95454545454545459</v>
      </c>
      <c r="G6804" s="1">
        <f>VLOOKUP(D6804, Fall!$A$1:$E$25, 2)</f>
        <v>1290.17857142857</v>
      </c>
      <c r="H6804" s="1">
        <f>VLOOKUP(D6804, Fall!$A$1:$E$25, 3)</f>
        <v>975.19947355433101</v>
      </c>
      <c r="I6804" s="1">
        <f>VLOOKUP(D6804, Fall!$A$1:$E$25, 5)</f>
        <v>377.19298245613999</v>
      </c>
      <c r="J6804" s="1">
        <f t="shared" si="637"/>
        <v>1275.8613397070137</v>
      </c>
      <c r="K6804" s="47">
        <f t="shared" si="638"/>
        <v>23.868844399884267</v>
      </c>
      <c r="L6804" s="48">
        <f>Solar!K6821/1000*Variables!$B$3</f>
        <v>27.534399999999998</v>
      </c>
      <c r="M6804">
        <f>IF(E6804=1, VLOOKUP(D6804, Sheet1!$A$2:$C$26, 2), Sheet1!$C$3)</f>
        <v>0.25796000000000002</v>
      </c>
      <c r="N6804" s="1">
        <f>'Electricity Rates'!$J$2</f>
        <v>0.24729999999999999</v>
      </c>
      <c r="O6804" s="145">
        <f>L6804-K6804</f>
        <v>3.6655556001157308</v>
      </c>
      <c r="P6804">
        <f t="shared" si="639"/>
        <v>5.9027652200913794</v>
      </c>
      <c r="Q6804">
        <f>IF(O6804&gt;0, IF(Q6803+O6804*Variables!$B$5&lt;Variables!$B$4, Q6803+O6804*Variables!$B$5, Variables!$B$4), IF(Q6803&gt;-O6804, Q6803+O6804/Variables!$B$5, 0))</f>
        <v>3.4456222641087866</v>
      </c>
      <c r="R6804">
        <f>IF(O6804&gt;0, 0, IF(Q6803&gt;-O6804, 0, -O6804 - Q6803*Variables!$B$5))</f>
        <v>0</v>
      </c>
      <c r="S6804">
        <f t="shared" si="640"/>
        <v>0</v>
      </c>
      <c r="T6804">
        <f t="shared" si="641"/>
        <v>0</v>
      </c>
    </row>
    <row r="6805" spans="1:20" x14ac:dyDescent="0.3">
      <c r="A6805" s="3">
        <f t="shared" si="636"/>
        <v>43384</v>
      </c>
      <c r="B6805">
        <v>10</v>
      </c>
      <c r="C6805">
        <v>11</v>
      </c>
      <c r="D6805">
        <v>12</v>
      </c>
      <c r="E6805">
        <v>1</v>
      </c>
      <c r="F6805" s="1">
        <f>VLOOKUP(A6805,Weather!$A$1:$E$366, 5)</f>
        <v>0.95454545454545459</v>
      </c>
      <c r="G6805" s="1">
        <f>VLOOKUP(D6805, Fall!$A$1:$E$25, 2)</f>
        <v>1366.07142857142</v>
      </c>
      <c r="H6805" s="1">
        <f>VLOOKUP(D6805, Fall!$A$1:$E$25, 3)</f>
        <v>996.442378876367</v>
      </c>
      <c r="I6805" s="1">
        <f>VLOOKUP(D6805, Fall!$A$1:$E$25, 5)</f>
        <v>368.42105263157799</v>
      </c>
      <c r="J6805" s="1">
        <f t="shared" si="637"/>
        <v>1349.2701081307359</v>
      </c>
      <c r="K6805" s="47">
        <f t="shared" si="638"/>
        <v>25.242177391928163</v>
      </c>
      <c r="L6805" s="48">
        <f>Solar!K6822/1000*Variables!$B$3</f>
        <v>27.975650000000002</v>
      </c>
      <c r="M6805">
        <f>IF(E6805=1, VLOOKUP(D6805, Sheet1!$A$2:$C$26, 2), Sheet1!$C$3)</f>
        <v>0.25796000000000002</v>
      </c>
      <c r="N6805" s="1">
        <f>'Electricity Rates'!$J$2</f>
        <v>0.24729999999999999</v>
      </c>
      <c r="O6805" s="145">
        <f>L6805-K6805</f>
        <v>2.733472608071839</v>
      </c>
      <c r="P6805">
        <f t="shared" si="639"/>
        <v>6.2423904690238343</v>
      </c>
      <c r="Q6805">
        <f>IF(O6805&gt;0, IF(Q6804+O6805*Variables!$B$5&lt;Variables!$B$4, Q6804+O6805*Variables!$B$5, Variables!$B$4), IF(Q6804&gt;-O6805, Q6804+O6805/Variables!$B$5, 0))</f>
        <v>6.0150865156963151</v>
      </c>
      <c r="R6805">
        <f>IF(O6805&gt;0, 0, IF(Q6804&gt;-O6805, 0, -O6805 - Q6804*Variables!$B$5))</f>
        <v>0</v>
      </c>
      <c r="S6805">
        <f t="shared" si="640"/>
        <v>0</v>
      </c>
      <c r="T6805">
        <f t="shared" si="641"/>
        <v>0</v>
      </c>
    </row>
    <row r="6806" spans="1:20" x14ac:dyDescent="0.3">
      <c r="A6806" s="3">
        <f t="shared" si="636"/>
        <v>43384</v>
      </c>
      <c r="B6806">
        <v>10</v>
      </c>
      <c r="C6806">
        <v>11</v>
      </c>
      <c r="D6806">
        <v>13</v>
      </c>
      <c r="E6806">
        <v>1</v>
      </c>
      <c r="F6806" s="1">
        <f>VLOOKUP(A6806,Weather!$A$1:$E$366, 5)</f>
        <v>0.95454545454545459</v>
      </c>
      <c r="G6806" s="1">
        <f>VLOOKUP(D6806, Fall!$A$1:$E$25, 2)</f>
        <v>1446.42857142857</v>
      </c>
      <c r="H6806" s="1">
        <f>VLOOKUP(D6806, Fall!$A$1:$E$25, 3)</f>
        <v>1031.4839187299399</v>
      </c>
      <c r="I6806" s="1">
        <f>VLOOKUP(D6806, Fall!$A$1:$E$25, 5)</f>
        <v>350.87719298245599</v>
      </c>
      <c r="J6806" s="1">
        <f t="shared" si="637"/>
        <v>1427.5674508513596</v>
      </c>
      <c r="K6806" s="47">
        <f t="shared" si="638"/>
        <v>26.706965948615785</v>
      </c>
      <c r="L6806" s="48">
        <f>Solar!K6823/1000*Variables!$B$3</f>
        <v>31.827949999999998</v>
      </c>
      <c r="M6806">
        <f>IF(E6806=1, VLOOKUP(D6806, Sheet1!$A$2:$C$26, 2), Sheet1!$C$3)</f>
        <v>0.55478000000000005</v>
      </c>
      <c r="N6806" s="1">
        <f>'Electricity Rates'!$J$2</f>
        <v>0.24729999999999999</v>
      </c>
      <c r="O6806" s="145">
        <f>L6806-K6806</f>
        <v>5.1209840513842124</v>
      </c>
      <c r="P6806">
        <f t="shared" si="639"/>
        <v>6.6046326790926839</v>
      </c>
      <c r="Q6806">
        <f>IF(O6806&gt;0, IF(Q6805+O6806*Variables!$B$5&lt;Variables!$B$4, Q6805+O6806*Variables!$B$5, Variables!$B$4), IF(Q6805&gt;-O6806, Q6805+O6806/Variables!$B$5, 0))</f>
        <v>10.828811523997475</v>
      </c>
      <c r="R6806">
        <f>IF(O6806&gt;0, 0, IF(Q6805&gt;-O6806, 0, -O6806 - Q6805*Variables!$B$5))</f>
        <v>0</v>
      </c>
      <c r="S6806">
        <f t="shared" si="640"/>
        <v>0</v>
      </c>
      <c r="T6806">
        <f t="shared" si="641"/>
        <v>0</v>
      </c>
    </row>
    <row r="6807" spans="1:20" x14ac:dyDescent="0.3">
      <c r="A6807" s="3">
        <f t="shared" si="636"/>
        <v>43384</v>
      </c>
      <c r="B6807">
        <v>10</v>
      </c>
      <c r="C6807">
        <v>11</v>
      </c>
      <c r="D6807">
        <v>14</v>
      </c>
      <c r="E6807">
        <v>1</v>
      </c>
      <c r="F6807" s="1">
        <f>VLOOKUP(A6807,Weather!$A$1:$E$366, 5)</f>
        <v>0.95454545454545459</v>
      </c>
      <c r="G6807" s="1">
        <f>VLOOKUP(D6807, Fall!$A$1:$E$25, 2)</f>
        <v>1482.1428571428501</v>
      </c>
      <c r="H6807" s="1">
        <f>VLOOKUP(D6807, Fall!$A$1:$E$25, 3)</f>
        <v>1052.56230978037</v>
      </c>
      <c r="I6807" s="1">
        <f>VLOOKUP(D6807, Fall!$A$1:$E$25, 5)</f>
        <v>342.105263157894</v>
      </c>
      <c r="J6807" s="1">
        <f t="shared" si="637"/>
        <v>1462.6164686263737</v>
      </c>
      <c r="K6807" s="47">
        <f t="shared" si="638"/>
        <v>27.362663809821221</v>
      </c>
      <c r="L6807" s="48">
        <f>Solar!K6824/1000*Variables!$B$3</f>
        <v>27.045200000000001</v>
      </c>
      <c r="M6807">
        <f>IF(E6807=1, VLOOKUP(D6807, Sheet1!$A$2:$C$26, 2), Sheet1!$C$3)</f>
        <v>0.55478000000000005</v>
      </c>
      <c r="N6807" s="1">
        <f>'Electricity Rates'!$J$2</f>
        <v>0.24729999999999999</v>
      </c>
      <c r="O6807" s="145">
        <f>L6807-K6807</f>
        <v>-0.31746380982121991</v>
      </c>
      <c r="P6807">
        <f t="shared" si="639"/>
        <v>6.7667867601687881</v>
      </c>
      <c r="Q6807">
        <f>IF(O6807&gt;0, IF(Q6806+O6807*Variables!$B$5&lt;Variables!$B$4, Q6806+O6807*Variables!$B$5, Variables!$B$4), IF(Q6806&gt;-O6807, Q6806+O6807/Variables!$B$5, 0))</f>
        <v>10.491084066740857</v>
      </c>
      <c r="R6807">
        <f>IF(O6807&gt;0, 0, IF(Q6806&gt;-O6807, 0, -O6807 - Q6806*Variables!$B$5))</f>
        <v>0</v>
      </c>
      <c r="S6807">
        <f t="shared" si="640"/>
        <v>0</v>
      </c>
      <c r="T6807">
        <f t="shared" si="641"/>
        <v>0</v>
      </c>
    </row>
    <row r="6808" spans="1:20" x14ac:dyDescent="0.3">
      <c r="A6808" s="3">
        <f t="shared" si="636"/>
        <v>43384</v>
      </c>
      <c r="B6808">
        <v>10</v>
      </c>
      <c r="C6808">
        <v>11</v>
      </c>
      <c r="D6808">
        <v>15</v>
      </c>
      <c r="E6808">
        <v>1</v>
      </c>
      <c r="F6808" s="1">
        <f>VLOOKUP(A6808,Weather!$A$1:$E$366, 5)</f>
        <v>0.95454545454545459</v>
      </c>
      <c r="G6808" s="1">
        <f>VLOOKUP(D6808, Fall!$A$1:$E$25, 2)</f>
        <v>1437.5</v>
      </c>
      <c r="H6808" s="1">
        <f>VLOOKUP(D6808, Fall!$A$1:$E$25, 3)</f>
        <v>1060.00658057086</v>
      </c>
      <c r="I6808" s="1">
        <f>VLOOKUP(D6808, Fall!$A$1:$E$25, 5)</f>
        <v>328.94736842105198</v>
      </c>
      <c r="J6808" s="1">
        <f t="shared" si="637"/>
        <v>1420.3412082077664</v>
      </c>
      <c r="K6808" s="47">
        <f t="shared" si="638"/>
        <v>26.571777228738636</v>
      </c>
      <c r="L6808" s="48">
        <f>Solar!K6825/1000*Variables!$B$3</f>
        <v>20.874100000000002</v>
      </c>
      <c r="M6808">
        <f>IF(E6808=1, VLOOKUP(D6808, Sheet1!$A$2:$C$26, 2), Sheet1!$C$3)</f>
        <v>0.55478000000000005</v>
      </c>
      <c r="N6808" s="1">
        <f>'Electricity Rates'!$J$2</f>
        <v>0.24729999999999999</v>
      </c>
      <c r="O6808" s="145">
        <f>L6808-K6808</f>
        <v>-5.6976772287386339</v>
      </c>
      <c r="P6808">
        <f t="shared" si="639"/>
        <v>6.5712005086670642</v>
      </c>
      <c r="Q6808">
        <f>IF(O6808&gt;0, IF(Q6807+O6808*Variables!$B$5&lt;Variables!$B$4, Q6807+O6808*Variables!$B$5, Variables!$B$4), IF(Q6807&gt;-O6808, Q6807+O6808/Variables!$B$5, 0))</f>
        <v>4.4297253127635869</v>
      </c>
      <c r="R6808">
        <f>IF(O6808&gt;0, 0, IF(Q6807&gt;-O6808, 0, -O6808 - Q6807*Variables!$B$5))</f>
        <v>0</v>
      </c>
      <c r="S6808">
        <f t="shared" si="640"/>
        <v>0</v>
      </c>
      <c r="T6808">
        <f t="shared" si="641"/>
        <v>0</v>
      </c>
    </row>
    <row r="6809" spans="1:20" x14ac:dyDescent="0.3">
      <c r="A6809" s="3">
        <f t="shared" si="636"/>
        <v>43384</v>
      </c>
      <c r="B6809">
        <v>10</v>
      </c>
      <c r="C6809">
        <v>11</v>
      </c>
      <c r="D6809">
        <v>16</v>
      </c>
      <c r="E6809">
        <v>1</v>
      </c>
      <c r="F6809" s="1">
        <f>VLOOKUP(A6809,Weather!$A$1:$E$366, 5)</f>
        <v>0.95454545454545459</v>
      </c>
      <c r="G6809" s="1">
        <f>VLOOKUP(D6809, Fall!$A$1:$E$25, 2)</f>
        <v>1348.2142857142801</v>
      </c>
      <c r="H6809" s="1">
        <f>VLOOKUP(D6809, Fall!$A$1:$E$25, 3)</f>
        <v>1003.98947108661</v>
      </c>
      <c r="I6809" s="1">
        <f>VLOOKUP(D6809, Fall!$A$1:$E$25, 5)</f>
        <v>298.24561403508801</v>
      </c>
      <c r="J6809" s="1">
        <f t="shared" si="637"/>
        <v>1332.5677032312042</v>
      </c>
      <c r="K6809" s="47">
        <f t="shared" si="638"/>
        <v>24.929708402357289</v>
      </c>
      <c r="L6809" s="48">
        <f>Solar!K6826/1000*Variables!$B$3</f>
        <v>14.447049999999997</v>
      </c>
      <c r="M6809">
        <f>IF(E6809=1, VLOOKUP(D6809, Sheet1!$A$2:$C$26, 2), Sheet1!$C$3)</f>
        <v>0.55478000000000005</v>
      </c>
      <c r="N6809" s="1">
        <f>'Electricity Rates'!$J$2</f>
        <v>0.24729999999999999</v>
      </c>
      <c r="O6809" s="145">
        <f>L6809-K6809</f>
        <v>-10.482658402357291</v>
      </c>
      <c r="P6809">
        <f t="shared" si="639"/>
        <v>6.1651168879029576</v>
      </c>
      <c r="Q6809">
        <f>IF(O6809&gt;0, IF(Q6808+O6809*Variables!$B$5&lt;Variables!$B$4, Q6808+O6809*Variables!$B$5, Variables!$B$4), IF(Q6808&gt;-O6809, Q6808+O6809/Variables!$B$5, 0))</f>
        <v>0</v>
      </c>
      <c r="R6809">
        <f>IF(O6809&gt;0, 0, IF(Q6808&gt;-O6809, 0, -O6809 - Q6808*Variables!$B$5))</f>
        <v>6.3187166083595194</v>
      </c>
      <c r="S6809">
        <f t="shared" si="640"/>
        <v>3.5054975999856945</v>
      </c>
      <c r="T6809">
        <f t="shared" si="641"/>
        <v>1</v>
      </c>
    </row>
    <row r="6810" spans="1:20" x14ac:dyDescent="0.3">
      <c r="A6810" s="3">
        <f t="shared" si="636"/>
        <v>43384</v>
      </c>
      <c r="B6810">
        <v>10</v>
      </c>
      <c r="C6810">
        <v>11</v>
      </c>
      <c r="D6810">
        <v>17</v>
      </c>
      <c r="E6810">
        <v>1</v>
      </c>
      <c r="F6810" s="1">
        <f>VLOOKUP(A6810,Weather!$A$1:$E$366, 5)</f>
        <v>0.95454545454545459</v>
      </c>
      <c r="G6810" s="1">
        <f>VLOOKUP(D6810, Fall!$A$1:$E$25, 2)</f>
        <v>1080.3571428571399</v>
      </c>
      <c r="H6810" s="1">
        <f>VLOOKUP(D6810, Fall!$A$1:$E$25, 3)</f>
        <v>794.90091642515802</v>
      </c>
      <c r="I6810" s="1">
        <f>VLOOKUP(D6810, Fall!$A$1:$E$25, 5)</f>
        <v>263.15789473684202</v>
      </c>
      <c r="J6810" s="1">
        <f t="shared" si="637"/>
        <v>1067.3818598375044</v>
      </c>
      <c r="K6810" s="47">
        <f t="shared" si="638"/>
        <v>19.968605313780412</v>
      </c>
      <c r="L6810" s="48">
        <f>Solar!K6827/1000*Variables!$B$3</f>
        <v>4.9011500000000003</v>
      </c>
      <c r="M6810">
        <f>IF(E6810=1, VLOOKUP(D6810, Sheet1!$A$2:$C$26, 2), Sheet1!$C$3)</f>
        <v>0.55478000000000005</v>
      </c>
      <c r="N6810" s="1">
        <f>'Electricity Rates'!$J$2</f>
        <v>0.24729999999999999</v>
      </c>
      <c r="O6810" s="145">
        <f>L6810-K6810</f>
        <v>-15.06745531378041</v>
      </c>
      <c r="P6810">
        <f t="shared" si="639"/>
        <v>4.9382360940978955</v>
      </c>
      <c r="Q6810">
        <f>IF(O6810&gt;0, IF(Q6809+O6810*Variables!$B$5&lt;Variables!$B$4, Q6809+O6810*Variables!$B$5, Variables!$B$4), IF(Q6809&gt;-O6810, Q6809+O6810/Variables!$B$5, 0))</f>
        <v>0</v>
      </c>
      <c r="R6810">
        <f>IF(O6810&gt;0, 0, IF(Q6809&gt;-O6810, 0, -O6810 - Q6809*Variables!$B$5))</f>
        <v>15.06745531378041</v>
      </c>
      <c r="S6810">
        <f t="shared" si="640"/>
        <v>8.3591228589790969</v>
      </c>
      <c r="T6810">
        <f t="shared" si="641"/>
        <v>1</v>
      </c>
    </row>
    <row r="6811" spans="1:20" x14ac:dyDescent="0.3">
      <c r="A6811" s="3">
        <f t="shared" si="636"/>
        <v>43384</v>
      </c>
      <c r="B6811">
        <v>10</v>
      </c>
      <c r="C6811">
        <v>11</v>
      </c>
      <c r="D6811">
        <v>18</v>
      </c>
      <c r="E6811">
        <v>1</v>
      </c>
      <c r="F6811" s="1">
        <f>VLOOKUP(A6811,Weather!$A$1:$E$366, 5)</f>
        <v>0.95454545454545459</v>
      </c>
      <c r="G6811" s="1">
        <f>VLOOKUP(D6811, Fall!$A$1:$E$25, 2)</f>
        <v>678.57142857142799</v>
      </c>
      <c r="H6811" s="1">
        <f>VLOOKUP(D6811, Fall!$A$1:$E$25, 3)</f>
        <v>583.61400485626905</v>
      </c>
      <c r="I6811" s="1">
        <f>VLOOKUP(D6811, Fall!$A$1:$E$25, 5)</f>
        <v>280.70175438596499</v>
      </c>
      <c r="J6811" s="1">
        <f t="shared" si="637"/>
        <v>674.25518203892079</v>
      </c>
      <c r="K6811" s="47">
        <f t="shared" si="638"/>
        <v>12.613982041025215</v>
      </c>
      <c r="L6811" s="48">
        <f>Solar!K6828/1000*Variables!$B$3</f>
        <v>0.46820000000000006</v>
      </c>
      <c r="M6811">
        <f>IF(E6811=1, VLOOKUP(D6811, Sheet1!$A$2:$C$26, 2), Sheet1!$C$3)</f>
        <v>0.55478000000000005</v>
      </c>
      <c r="N6811" s="1">
        <f>'Electricity Rates'!$J$2</f>
        <v>0.24729999999999999</v>
      </c>
      <c r="O6811" s="145">
        <f>L6811-K6811</f>
        <v>-12.145782041025216</v>
      </c>
      <c r="P6811">
        <f t="shared" si="639"/>
        <v>3.1194377587455357</v>
      </c>
      <c r="Q6811">
        <f>IF(O6811&gt;0, IF(Q6810+O6811*Variables!$B$5&lt;Variables!$B$4, Q6810+O6811*Variables!$B$5, Variables!$B$4), IF(Q6810&gt;-O6811, Q6810+O6811/Variables!$B$5, 0))</f>
        <v>0</v>
      </c>
      <c r="R6811">
        <f>IF(O6811&gt;0, 0, IF(Q6810&gt;-O6811, 0, -O6811 - Q6810*Variables!$B$5))</f>
        <v>12.145782041025216</v>
      </c>
      <c r="S6811">
        <f t="shared" si="640"/>
        <v>6.7382369607199699</v>
      </c>
      <c r="T6811">
        <f t="shared" si="641"/>
        <v>1</v>
      </c>
    </row>
    <row r="6812" spans="1:20" x14ac:dyDescent="0.3">
      <c r="A6812" s="3">
        <f t="shared" si="636"/>
        <v>43384</v>
      </c>
      <c r="B6812">
        <v>10</v>
      </c>
      <c r="C6812">
        <v>11</v>
      </c>
      <c r="D6812">
        <v>19</v>
      </c>
      <c r="E6812">
        <v>1</v>
      </c>
      <c r="F6812" s="1">
        <f>VLOOKUP(A6812,Weather!$A$1:$E$366, 5)</f>
        <v>0.95454545454545459</v>
      </c>
      <c r="G6812" s="1">
        <f>VLOOKUP(D6812, Fall!$A$1:$E$25, 2)</f>
        <v>517.85714285714198</v>
      </c>
      <c r="H6812" s="1">
        <f>VLOOKUP(D6812, Fall!$A$1:$E$25, 3)</f>
        <v>442.60593718179598</v>
      </c>
      <c r="I6812" s="1">
        <f>VLOOKUP(D6812, Fall!$A$1:$E$25, 5)</f>
        <v>289.47368421052602</v>
      </c>
      <c r="J6812" s="1">
        <f t="shared" si="637"/>
        <v>514.43663350826262</v>
      </c>
      <c r="K6812" s="47">
        <f t="shared" si="638"/>
        <v>9.6240928200150151</v>
      </c>
      <c r="L6812" s="48">
        <f>Solar!K6829/1000*Variables!$B$3</f>
        <v>0</v>
      </c>
      <c r="M6812">
        <f>IF(E6812=1, VLOOKUP(D6812, Sheet1!$A$2:$C$26, 2), Sheet1!$C$3)</f>
        <v>0.25796000000000002</v>
      </c>
      <c r="N6812" s="1">
        <f>'Electricity Rates'!$J$2</f>
        <v>0.24729999999999999</v>
      </c>
      <c r="O6812" s="145">
        <f>L6812-K6812</f>
        <v>-9.6240928200150151</v>
      </c>
      <c r="P6812">
        <f t="shared" si="639"/>
        <v>2.3800381543897133</v>
      </c>
      <c r="Q6812">
        <f>IF(O6812&gt;0, IF(Q6811+O6812*Variables!$B$5&lt;Variables!$B$4, Q6811+O6812*Variables!$B$5, Variables!$B$4), IF(Q6811&gt;-O6812, Q6811+O6812/Variables!$B$5, 0))</f>
        <v>0</v>
      </c>
      <c r="R6812">
        <f>IF(O6812&gt;0, 0, IF(Q6811&gt;-O6812, 0, -O6812 - Q6811*Variables!$B$5))</f>
        <v>9.6240928200150151</v>
      </c>
      <c r="S6812">
        <f t="shared" si="640"/>
        <v>2.4826309838510734</v>
      </c>
      <c r="T6812">
        <f t="shared" si="641"/>
        <v>0</v>
      </c>
    </row>
    <row r="6813" spans="1:20" x14ac:dyDescent="0.3">
      <c r="A6813" s="3">
        <f t="shared" si="636"/>
        <v>43384</v>
      </c>
      <c r="B6813">
        <v>10</v>
      </c>
      <c r="C6813">
        <v>11</v>
      </c>
      <c r="D6813">
        <v>20</v>
      </c>
      <c r="E6813">
        <v>1</v>
      </c>
      <c r="F6813" s="1">
        <f>VLOOKUP(A6813,Weather!$A$1:$E$366, 5)</f>
        <v>0.95454545454545459</v>
      </c>
      <c r="G6813" s="1">
        <f>VLOOKUP(D6813, Fall!$A$1:$E$25, 2)</f>
        <v>428.57142857142799</v>
      </c>
      <c r="H6813" s="1">
        <f>VLOOKUP(D6813, Fall!$A$1:$E$25, 3)</f>
        <v>354.11608052009001</v>
      </c>
      <c r="I6813" s="1">
        <f>VLOOKUP(D6813, Fall!$A$1:$E$25, 5)</f>
        <v>263.15789473684202</v>
      </c>
      <c r="J6813" s="1">
        <f t="shared" si="637"/>
        <v>425.18709456909443</v>
      </c>
      <c r="K6813" s="47">
        <f t="shared" si="638"/>
        <v>7.9544103150261805</v>
      </c>
      <c r="L6813" s="48">
        <f>Solar!K6830/1000*Variables!$B$3</f>
        <v>0</v>
      </c>
      <c r="M6813">
        <f>IF(E6813=1, VLOOKUP(D6813, Sheet1!$A$2:$C$26, 2), Sheet1!$C$3)</f>
        <v>0.25796000000000002</v>
      </c>
      <c r="N6813" s="1">
        <f>'Electricity Rates'!$J$2</f>
        <v>0.24729999999999999</v>
      </c>
      <c r="O6813" s="145">
        <f>L6813-K6813</f>
        <v>-7.9544103150261805</v>
      </c>
      <c r="P6813">
        <f t="shared" si="639"/>
        <v>1.9671256709059743</v>
      </c>
      <c r="Q6813">
        <f>IF(O6813&gt;0, IF(Q6812+O6813*Variables!$B$5&lt;Variables!$B$4, Q6812+O6813*Variables!$B$5, Variables!$B$4), IF(Q6812&gt;-O6813, Q6812+O6813/Variables!$B$5, 0))</f>
        <v>0</v>
      </c>
      <c r="R6813">
        <f>IF(O6813&gt;0, 0, IF(Q6812&gt;-O6813, 0, -O6813 - Q6812*Variables!$B$5))</f>
        <v>7.9544103150261805</v>
      </c>
      <c r="S6813">
        <f t="shared" si="640"/>
        <v>2.0519196848641537</v>
      </c>
      <c r="T6813">
        <f t="shared" si="641"/>
        <v>0</v>
      </c>
    </row>
    <row r="6814" spans="1:20" x14ac:dyDescent="0.3">
      <c r="A6814" s="3">
        <f t="shared" si="636"/>
        <v>43384</v>
      </c>
      <c r="B6814">
        <v>10</v>
      </c>
      <c r="C6814">
        <v>11</v>
      </c>
      <c r="D6814">
        <v>21</v>
      </c>
      <c r="E6814">
        <v>1</v>
      </c>
      <c r="F6814" s="1">
        <f>VLOOKUP(A6814,Weather!$A$1:$E$366, 5)</f>
        <v>0.95454545454545459</v>
      </c>
      <c r="G6814" s="1">
        <f>VLOOKUP(D6814, Fall!$A$1:$E$25, 2)</f>
        <v>366.07142857142799</v>
      </c>
      <c r="H6814" s="1">
        <f>VLOOKUP(D6814, Fall!$A$1:$E$25, 3)</f>
        <v>305.62638808916603</v>
      </c>
      <c r="I6814" s="1">
        <f>VLOOKUP(D6814, Fall!$A$1:$E$25, 5)</f>
        <v>271.929824561403</v>
      </c>
      <c r="J6814" s="1">
        <f t="shared" si="637"/>
        <v>363.32392673132517</v>
      </c>
      <c r="K6814" s="47">
        <f t="shared" si="638"/>
        <v>6.7970726943543891</v>
      </c>
      <c r="L6814" s="48">
        <f>Solar!K6831/1000*Variables!$B$3</f>
        <v>0</v>
      </c>
      <c r="M6814">
        <f>IF(E6814=1, VLOOKUP(D6814, Sheet1!$A$2:$C$26, 2), Sheet1!$C$3)</f>
        <v>0.25796000000000002</v>
      </c>
      <c r="N6814" s="1">
        <f>'Electricity Rates'!$J$2</f>
        <v>0.24729999999999999</v>
      </c>
      <c r="O6814" s="145">
        <f>L6814-K6814</f>
        <v>-6.7970726943543891</v>
      </c>
      <c r="P6814">
        <f t="shared" si="639"/>
        <v>1.6809160773138403</v>
      </c>
      <c r="Q6814">
        <f>IF(O6814&gt;0, IF(Q6813+O6814*Variables!$B$5&lt;Variables!$B$4, Q6813+O6814*Variables!$B$5, Variables!$B$4), IF(Q6813&gt;-O6814, Q6813+O6814/Variables!$B$5, 0))</f>
        <v>0</v>
      </c>
      <c r="R6814">
        <f>IF(O6814&gt;0, 0, IF(Q6813&gt;-O6814, 0, -O6814 - Q6813*Variables!$B$5))</f>
        <v>6.7970726943543891</v>
      </c>
      <c r="S6814">
        <f t="shared" si="640"/>
        <v>1.7533728722356583</v>
      </c>
      <c r="T6814">
        <f t="shared" si="641"/>
        <v>0</v>
      </c>
    </row>
    <row r="6815" spans="1:20" x14ac:dyDescent="0.3">
      <c r="A6815" s="3">
        <f t="shared" si="636"/>
        <v>43384</v>
      </c>
      <c r="B6815">
        <v>10</v>
      </c>
      <c r="C6815">
        <v>11</v>
      </c>
      <c r="D6815">
        <v>22</v>
      </c>
      <c r="E6815">
        <v>1</v>
      </c>
      <c r="F6815" s="1">
        <f>VLOOKUP(A6815,Weather!$A$1:$E$366, 5)</f>
        <v>0.95454545454545459</v>
      </c>
      <c r="G6815" s="1">
        <f>VLOOKUP(D6815, Fall!$A$1:$E$25, 2)</f>
        <v>330.35714285714198</v>
      </c>
      <c r="H6815" s="1">
        <f>VLOOKUP(D6815, Fall!$A$1:$E$25, 3)</f>
        <v>272.33281237147202</v>
      </c>
      <c r="I6815" s="1">
        <f>VLOOKUP(D6815, Fall!$A$1:$E$25, 5)</f>
        <v>254.385964912281</v>
      </c>
      <c r="J6815" s="1">
        <f t="shared" si="637"/>
        <v>327.71967328961153</v>
      </c>
      <c r="K6815" s="47">
        <f t="shared" si="638"/>
        <v>6.1309874710420651</v>
      </c>
      <c r="L6815" s="48">
        <f>Solar!K6832/1000*Variables!$B$3</f>
        <v>0</v>
      </c>
      <c r="M6815">
        <f>IF(E6815=1, VLOOKUP(D6815, Sheet1!$A$2:$C$26, 2), Sheet1!$C$3)</f>
        <v>0.18637999999999999</v>
      </c>
      <c r="N6815" s="1">
        <f>'Electricity Rates'!$J$2</f>
        <v>0.24729999999999999</v>
      </c>
      <c r="O6815" s="145">
        <f>L6815-K6815</f>
        <v>-6.1309874710420651</v>
      </c>
      <c r="P6815">
        <f t="shared" si="639"/>
        <v>1.5161932015887027</v>
      </c>
      <c r="Q6815">
        <f>IF(O6815&gt;0, IF(Q6814+O6815*Variables!$B$5&lt;Variables!$B$4, Q6814+O6815*Variables!$B$5, Variables!$B$4), IF(Q6814&gt;-O6815, Q6814+O6815/Variables!$B$5, 0))</f>
        <v>0</v>
      </c>
      <c r="R6815">
        <f>IF(O6815&gt;0, 0, IF(Q6814&gt;-O6815, 0, -O6815 - Q6814*Variables!$B$5))</f>
        <v>6.1309874710420651</v>
      </c>
      <c r="S6815">
        <f t="shared" si="640"/>
        <v>1.1426934448528201</v>
      </c>
      <c r="T6815">
        <f t="shared" si="641"/>
        <v>0</v>
      </c>
    </row>
    <row r="6816" spans="1:20" x14ac:dyDescent="0.3">
      <c r="A6816" s="3">
        <f t="shared" si="636"/>
        <v>43384</v>
      </c>
      <c r="B6816">
        <v>10</v>
      </c>
      <c r="C6816">
        <v>11</v>
      </c>
      <c r="D6816">
        <v>23</v>
      </c>
      <c r="E6816">
        <v>1</v>
      </c>
      <c r="F6816" s="1">
        <f>VLOOKUP(A6816,Weather!$A$1:$E$366, 5)</f>
        <v>0.95454545454545459</v>
      </c>
      <c r="G6816" s="1">
        <f>VLOOKUP(D6816, Fall!$A$1:$E$25, 2)</f>
        <v>303.57142857142799</v>
      </c>
      <c r="H6816" s="1">
        <f>VLOOKUP(D6816, Fall!$A$1:$E$25, 3)</f>
        <v>252.67335691371099</v>
      </c>
      <c r="I6816" s="1">
        <f>VLOOKUP(D6816, Fall!$A$1:$E$25, 5)</f>
        <v>254.385964912281</v>
      </c>
      <c r="J6816" s="1">
        <f t="shared" si="637"/>
        <v>301.25787985971357</v>
      </c>
      <c r="K6816" s="47">
        <f t="shared" si="638"/>
        <v>5.6359396078744606</v>
      </c>
      <c r="L6816" s="48">
        <f>Solar!K6833/1000*Variables!$B$3</f>
        <v>0</v>
      </c>
      <c r="M6816">
        <f>IF(E6816=1, VLOOKUP(D6816, Sheet1!$A$2:$C$26, 2), Sheet1!$C$3)</f>
        <v>0.18637999999999999</v>
      </c>
      <c r="N6816" s="1">
        <f>'Electricity Rates'!$J$2</f>
        <v>0.24729999999999999</v>
      </c>
      <c r="O6816" s="145">
        <f>L6816-K6816</f>
        <v>-5.6359396078744606</v>
      </c>
      <c r="P6816">
        <f t="shared" si="639"/>
        <v>1.3937678650273539</v>
      </c>
      <c r="Q6816">
        <f>IF(O6816&gt;0, IF(Q6815+O6816*Variables!$B$5&lt;Variables!$B$4, Q6815+O6816*Variables!$B$5, Variables!$B$4), IF(Q6815&gt;-O6816, Q6815+O6816/Variables!$B$5, 0))</f>
        <v>0</v>
      </c>
      <c r="R6816">
        <f>IF(O6816&gt;0, 0, IF(Q6815&gt;-O6816, 0, -O6816 - Q6815*Variables!$B$5))</f>
        <v>5.6359396078744606</v>
      </c>
      <c r="S6816">
        <f t="shared" si="640"/>
        <v>1.0504264241156418</v>
      </c>
      <c r="T6816">
        <f t="shared" si="641"/>
        <v>0</v>
      </c>
    </row>
    <row r="6817" spans="1:20" x14ac:dyDescent="0.3">
      <c r="A6817" s="3">
        <f t="shared" si="636"/>
        <v>43384</v>
      </c>
      <c r="B6817">
        <v>10</v>
      </c>
      <c r="C6817">
        <v>11</v>
      </c>
      <c r="D6817">
        <v>24</v>
      </c>
      <c r="E6817">
        <v>1</v>
      </c>
      <c r="F6817" s="1">
        <f>VLOOKUP(A6817,Weather!$A$1:$E$366, 5)</f>
        <v>0.95454545454545459</v>
      </c>
      <c r="G6817" s="1">
        <f>VLOOKUP(D6817, Fall!$A$1:$E$25, 2)</f>
        <v>285.71428571428498</v>
      </c>
      <c r="H6817" s="1">
        <f>VLOOKUP(D6817, Fall!$A$1:$E$25, 3)</f>
        <v>237.47635107345499</v>
      </c>
      <c r="I6817" s="1">
        <f>VLOOKUP(D6817, Fall!$A$1:$E$25, 5)</f>
        <v>254.385964912281</v>
      </c>
      <c r="J6817" s="1">
        <f t="shared" si="637"/>
        <v>283.52165232151998</v>
      </c>
      <c r="K6817" s="47">
        <f t="shared" si="638"/>
        <v>5.3041298397006713</v>
      </c>
      <c r="L6817" s="48">
        <f>Solar!K6834/1000*Variables!$B$3</f>
        <v>0</v>
      </c>
      <c r="M6817">
        <f>IF(E6817=1, VLOOKUP(D6817, Sheet1!$A$2:$C$26, 2), Sheet1!$C$3)</f>
        <v>0.18637999999999999</v>
      </c>
      <c r="N6817" s="1">
        <f>'Electricity Rates'!$J$2</f>
        <v>0.24729999999999999</v>
      </c>
      <c r="O6817" s="145">
        <f>L6817-K6817</f>
        <v>-5.3041298397006713</v>
      </c>
      <c r="P6817">
        <f t="shared" si="639"/>
        <v>1.311711309357976</v>
      </c>
      <c r="Q6817">
        <f>IF(O6817&gt;0, IF(Q6816+O6817*Variables!$B$5&lt;Variables!$B$4, Q6816+O6817*Variables!$B$5, Variables!$B$4), IF(Q6816&gt;-O6817, Q6816+O6817/Variables!$B$5, 0))</f>
        <v>0</v>
      </c>
      <c r="R6817">
        <f>IF(O6817&gt;0, 0, IF(Q6816&gt;-O6817, 0, -O6817 - Q6816*Variables!$B$5))</f>
        <v>5.3041298397006713</v>
      </c>
      <c r="S6817">
        <f t="shared" si="640"/>
        <v>0.98858371952341106</v>
      </c>
      <c r="T6817">
        <f t="shared" si="641"/>
        <v>0</v>
      </c>
    </row>
    <row r="6818" spans="1:20" x14ac:dyDescent="0.3">
      <c r="A6818" s="3">
        <f t="shared" si="636"/>
        <v>43385</v>
      </c>
      <c r="B6818">
        <v>10</v>
      </c>
      <c r="C6818">
        <v>12</v>
      </c>
      <c r="D6818">
        <v>1</v>
      </c>
      <c r="E6818">
        <v>1</v>
      </c>
      <c r="F6818" s="1">
        <f>VLOOKUP(A6818,Weather!$A$1:$E$366, 5)</f>
        <v>0.94545454545454466</v>
      </c>
      <c r="G6818" s="1">
        <f>VLOOKUP(D6818, Fall!$A$1:$E$25, 2)</f>
        <v>276.78571428571399</v>
      </c>
      <c r="H6818" s="1">
        <f>VLOOKUP(D6818, Fall!$A$1:$E$25, 3)</f>
        <v>258.40056395394299</v>
      </c>
      <c r="I6818" s="1">
        <f>VLOOKUP(D6818, Fall!$A$1:$E$25, 5)</f>
        <v>254.385964912281</v>
      </c>
      <c r="J6818" s="1">
        <f t="shared" si="637"/>
        <v>275.78288790398102</v>
      </c>
      <c r="K6818" s="47">
        <f t="shared" si="638"/>
        <v>5.1593528502419144</v>
      </c>
      <c r="L6818" s="48">
        <f>Solar!K6835/1000*Variables!$B$3</f>
        <v>0</v>
      </c>
      <c r="M6818">
        <f>IF(E6818=1, VLOOKUP(D6818, Sheet1!$A$2:$C$26, 2), Sheet1!$C$3)</f>
        <v>0.18637999999999999</v>
      </c>
      <c r="N6818" s="1">
        <f>'Electricity Rates'!$J$2</f>
        <v>0.24729999999999999</v>
      </c>
      <c r="O6818" s="145">
        <f>L6818-K6818</f>
        <v>-5.1593528502419144</v>
      </c>
      <c r="P6818">
        <f t="shared" si="639"/>
        <v>1.2759079598648253</v>
      </c>
      <c r="Q6818">
        <f>IF(O6818&gt;0, IF(Q6817+O6818*Variables!$B$5&lt;Variables!$B$4, Q6817+O6818*Variables!$B$5, Variables!$B$4), IF(Q6817&gt;-O6818, Q6817+O6818/Variables!$B$5, 0))</f>
        <v>0</v>
      </c>
      <c r="R6818">
        <f>IF(O6818&gt;0, 0, IF(Q6817&gt;-O6818, 0, -O6818 - Q6817*Variables!$B$5))</f>
        <v>5.1593528502419144</v>
      </c>
      <c r="S6818">
        <f t="shared" si="640"/>
        <v>0.96160018422808791</v>
      </c>
      <c r="T6818">
        <f t="shared" si="641"/>
        <v>0</v>
      </c>
    </row>
    <row r="6819" spans="1:20" x14ac:dyDescent="0.3">
      <c r="A6819" s="3">
        <f t="shared" si="636"/>
        <v>43385</v>
      </c>
      <c r="B6819">
        <v>10</v>
      </c>
      <c r="C6819">
        <v>12</v>
      </c>
      <c r="D6819">
        <v>2</v>
      </c>
      <c r="E6819">
        <v>1</v>
      </c>
      <c r="F6819" s="1">
        <f>VLOOKUP(A6819,Weather!$A$1:$E$366, 5)</f>
        <v>0.94545454545454466</v>
      </c>
      <c r="G6819" s="1">
        <f>VLOOKUP(D6819, Fall!$A$1:$E$25, 2)</f>
        <v>272.32142857142799</v>
      </c>
      <c r="H6819" s="1">
        <f>VLOOKUP(D6819, Fall!$A$1:$E$25, 3)</f>
        <v>244.53669616981199</v>
      </c>
      <c r="I6819" s="1">
        <f>VLOOKUP(D6819, Fall!$A$1:$E$25, 5)</f>
        <v>254.385964912281</v>
      </c>
      <c r="J6819" s="1">
        <f t="shared" si="637"/>
        <v>270.805897713158</v>
      </c>
      <c r="K6819" s="47">
        <f t="shared" si="638"/>
        <v>5.0662431989440817</v>
      </c>
      <c r="L6819" s="48">
        <f>Solar!K6836/1000*Variables!$B$3</f>
        <v>0</v>
      </c>
      <c r="M6819">
        <f>IF(E6819=1, VLOOKUP(D6819, Sheet1!$A$2:$C$26, 2), Sheet1!$C$3)</f>
        <v>0.18637999999999999</v>
      </c>
      <c r="N6819" s="1">
        <f>'Electricity Rates'!$J$2</f>
        <v>0.24729999999999999</v>
      </c>
      <c r="O6819" s="145">
        <f>L6819-K6819</f>
        <v>-5.0662431989440817</v>
      </c>
      <c r="P6819">
        <f t="shared" si="639"/>
        <v>1.2528819430988714</v>
      </c>
      <c r="Q6819">
        <f>IF(O6819&gt;0, IF(Q6818+O6819*Variables!$B$5&lt;Variables!$B$4, Q6818+O6819*Variables!$B$5, Variables!$B$4), IF(Q6818&gt;-O6819, Q6818+O6819/Variables!$B$5, 0))</f>
        <v>0</v>
      </c>
      <c r="R6819">
        <f>IF(O6819&gt;0, 0, IF(Q6818&gt;-O6819, 0, -O6819 - Q6818*Variables!$B$5))</f>
        <v>5.0662431989440817</v>
      </c>
      <c r="S6819">
        <f t="shared" si="640"/>
        <v>0.94424640741919785</v>
      </c>
      <c r="T6819">
        <f t="shared" si="641"/>
        <v>0</v>
      </c>
    </row>
    <row r="6820" spans="1:20" x14ac:dyDescent="0.3">
      <c r="A6820" s="3">
        <f t="shared" si="636"/>
        <v>43385</v>
      </c>
      <c r="B6820">
        <v>10</v>
      </c>
      <c r="C6820">
        <v>12</v>
      </c>
      <c r="D6820">
        <v>3</v>
      </c>
      <c r="E6820">
        <v>1</v>
      </c>
      <c r="F6820" s="1">
        <f>VLOOKUP(A6820,Weather!$A$1:$E$366, 5)</f>
        <v>0.94545454545454466</v>
      </c>
      <c r="G6820" s="1">
        <f>VLOOKUP(D6820, Fall!$A$1:$E$25, 2)</f>
        <v>272.32142857142799</v>
      </c>
      <c r="H6820" s="1">
        <f>VLOOKUP(D6820, Fall!$A$1:$E$25, 3)</f>
        <v>252.565207174747</v>
      </c>
      <c r="I6820" s="1">
        <f>VLOOKUP(D6820, Fall!$A$1:$E$25, 5)</f>
        <v>254.385964912281</v>
      </c>
      <c r="J6820" s="1">
        <f t="shared" si="637"/>
        <v>271.24381649524537</v>
      </c>
      <c r="K6820" s="47">
        <f t="shared" si="638"/>
        <v>5.0744357939731239</v>
      </c>
      <c r="L6820" s="48">
        <f>Solar!K6837/1000*Variables!$B$3</f>
        <v>0</v>
      </c>
      <c r="M6820">
        <f>IF(E6820=1, VLOOKUP(D6820, Sheet1!$A$2:$C$26, 2), Sheet1!$C$3)</f>
        <v>0.18637999999999999</v>
      </c>
      <c r="N6820" s="1">
        <f>'Electricity Rates'!$J$2</f>
        <v>0.24729999999999999</v>
      </c>
      <c r="O6820" s="145">
        <f>L6820-K6820</f>
        <v>-5.0744357939731239</v>
      </c>
      <c r="P6820">
        <f t="shared" si="639"/>
        <v>1.2549079718495535</v>
      </c>
      <c r="Q6820">
        <f>IF(O6820&gt;0, IF(Q6819+O6820*Variables!$B$5&lt;Variables!$B$4, Q6819+O6820*Variables!$B$5, Variables!$B$4), IF(Q6819&gt;-O6820, Q6819+O6820/Variables!$B$5, 0))</f>
        <v>0</v>
      </c>
      <c r="R6820">
        <f>IF(O6820&gt;0, 0, IF(Q6819&gt;-O6820, 0, -O6820 - Q6819*Variables!$B$5))</f>
        <v>5.0744357939731239</v>
      </c>
      <c r="S6820">
        <f t="shared" si="640"/>
        <v>0.94577334328071083</v>
      </c>
      <c r="T6820">
        <f t="shared" si="641"/>
        <v>0</v>
      </c>
    </row>
    <row r="6821" spans="1:20" x14ac:dyDescent="0.3">
      <c r="A6821" s="3">
        <f t="shared" si="636"/>
        <v>43385</v>
      </c>
      <c r="B6821">
        <v>10</v>
      </c>
      <c r="C6821">
        <v>12</v>
      </c>
      <c r="D6821">
        <v>4</v>
      </c>
      <c r="E6821">
        <v>1</v>
      </c>
      <c r="F6821" s="1">
        <f>VLOOKUP(A6821,Weather!$A$1:$E$366, 5)</f>
        <v>0.94545454545454466</v>
      </c>
      <c r="G6821" s="1">
        <f>VLOOKUP(D6821, Fall!$A$1:$E$25, 2)</f>
        <v>272.32142857142799</v>
      </c>
      <c r="H6821" s="1">
        <f>VLOOKUP(D6821, Fall!$A$1:$E$25, 3)</f>
        <v>267.50020564283898</v>
      </c>
      <c r="I6821" s="1">
        <f>VLOOKUP(D6821, Fall!$A$1:$E$25, 5)</f>
        <v>254.385964912281</v>
      </c>
      <c r="J6821" s="1">
        <f t="shared" si="637"/>
        <v>272.05845277532313</v>
      </c>
      <c r="K6821" s="47">
        <f t="shared" si="638"/>
        <v>5.0896760289473582</v>
      </c>
      <c r="L6821" s="48">
        <f>Solar!K6838/1000*Variables!$B$3</f>
        <v>0</v>
      </c>
      <c r="M6821">
        <f>IF(E6821=1, VLOOKUP(D6821, Sheet1!$A$2:$C$26, 2), Sheet1!$C$3)</f>
        <v>0.18637999999999999</v>
      </c>
      <c r="N6821" s="1">
        <f>'Electricity Rates'!$J$2</f>
        <v>0.24729999999999999</v>
      </c>
      <c r="O6821" s="145">
        <f>L6821-K6821</f>
        <v>-5.0896760289473582</v>
      </c>
      <c r="P6821">
        <f t="shared" si="639"/>
        <v>1.2586768819586815</v>
      </c>
      <c r="Q6821">
        <f>IF(O6821&gt;0, IF(Q6820+O6821*Variables!$B$5&lt;Variables!$B$4, Q6820+O6821*Variables!$B$5, Variables!$B$4), IF(Q6820&gt;-O6821, Q6820+O6821/Variables!$B$5, 0))</f>
        <v>0</v>
      </c>
      <c r="R6821">
        <f>IF(O6821&gt;0, 0, IF(Q6820&gt;-O6821, 0, -O6821 - Q6820*Variables!$B$5))</f>
        <v>5.0896760289473582</v>
      </c>
      <c r="S6821">
        <f t="shared" si="640"/>
        <v>0.94861381827520852</v>
      </c>
      <c r="T6821">
        <f t="shared" si="641"/>
        <v>0</v>
      </c>
    </row>
    <row r="6822" spans="1:20" x14ac:dyDescent="0.3">
      <c r="A6822" s="3">
        <f t="shared" si="636"/>
        <v>43385</v>
      </c>
      <c r="B6822">
        <v>10</v>
      </c>
      <c r="C6822">
        <v>12</v>
      </c>
      <c r="D6822">
        <v>5</v>
      </c>
      <c r="E6822">
        <v>1</v>
      </c>
      <c r="F6822" s="1">
        <f>VLOOKUP(A6822,Weather!$A$1:$E$366, 5)</f>
        <v>0.94545454545454466</v>
      </c>
      <c r="G6822" s="1">
        <f>VLOOKUP(D6822, Fall!$A$1:$E$25, 2)</f>
        <v>303.57142857142799</v>
      </c>
      <c r="H6822" s="1">
        <f>VLOOKUP(D6822, Fall!$A$1:$E$25, 3)</f>
        <v>277.41442782172697</v>
      </c>
      <c r="I6822" s="1">
        <f>VLOOKUP(D6822, Fall!$A$1:$E$25, 5)</f>
        <v>254.385964912281</v>
      </c>
      <c r="J6822" s="1">
        <f t="shared" si="637"/>
        <v>302.14468307598975</v>
      </c>
      <c r="K6822" s="47">
        <f t="shared" si="638"/>
        <v>5.6525299436138248</v>
      </c>
      <c r="L6822" s="48">
        <f>Solar!K6839/1000*Variables!$B$3</f>
        <v>0</v>
      </c>
      <c r="M6822">
        <f>IF(E6822=1, VLOOKUP(D6822, Sheet1!$A$2:$C$26, 2), Sheet1!$C$3)</f>
        <v>0.18637999999999999</v>
      </c>
      <c r="N6822" s="1">
        <f>'Electricity Rates'!$J$2</f>
        <v>0.24729999999999999</v>
      </c>
      <c r="O6822" s="145">
        <f>L6822-K6822</f>
        <v>-5.6525299436138248</v>
      </c>
      <c r="P6822">
        <f t="shared" si="639"/>
        <v>1.3978706550556987</v>
      </c>
      <c r="Q6822">
        <f>IF(O6822&gt;0, IF(Q6821+O6822*Variables!$B$5&lt;Variables!$B$4, Q6821+O6822*Variables!$B$5, Variables!$B$4), IF(Q6821&gt;-O6822, Q6821+O6822/Variables!$B$5, 0))</f>
        <v>0</v>
      </c>
      <c r="R6822">
        <f>IF(O6822&gt;0, 0, IF(Q6821&gt;-O6822, 0, -O6822 - Q6821*Variables!$B$5))</f>
        <v>5.6525299436138248</v>
      </c>
      <c r="S6822">
        <f t="shared" si="640"/>
        <v>1.0535185308907447</v>
      </c>
      <c r="T6822">
        <f t="shared" si="641"/>
        <v>0</v>
      </c>
    </row>
    <row r="6823" spans="1:20" x14ac:dyDescent="0.3">
      <c r="A6823" s="3">
        <f t="shared" si="636"/>
        <v>43385</v>
      </c>
      <c r="B6823">
        <v>10</v>
      </c>
      <c r="C6823">
        <v>12</v>
      </c>
      <c r="D6823">
        <v>6</v>
      </c>
      <c r="E6823">
        <v>1</v>
      </c>
      <c r="F6823" s="1">
        <f>VLOOKUP(A6823,Weather!$A$1:$E$366, 5)</f>
        <v>0.94545454545454466</v>
      </c>
      <c r="G6823" s="1">
        <f>VLOOKUP(D6823, Fall!$A$1:$E$25, 2)</f>
        <v>401.78571428571399</v>
      </c>
      <c r="H6823" s="1">
        <f>VLOOKUP(D6823, Fall!$A$1:$E$25, 3)</f>
        <v>309.98601628691301</v>
      </c>
      <c r="I6823" s="1">
        <f>VLOOKUP(D6823, Fall!$A$1:$E$25, 5)</f>
        <v>271.929824561403</v>
      </c>
      <c r="J6823" s="1">
        <f t="shared" si="637"/>
        <v>396.77845803123387</v>
      </c>
      <c r="K6823" s="47">
        <f t="shared" si="638"/>
        <v>7.4229408645208661</v>
      </c>
      <c r="L6823" s="48">
        <f>Solar!K6840/1000*Variables!$B$3</f>
        <v>0</v>
      </c>
      <c r="M6823">
        <f>IF(E6823=1, VLOOKUP(D6823, Sheet1!$A$2:$C$26, 2), Sheet1!$C$3)</f>
        <v>0.18637999999999999</v>
      </c>
      <c r="N6823" s="1">
        <f>'Electricity Rates'!$J$2</f>
        <v>0.24729999999999999</v>
      </c>
      <c r="O6823" s="145">
        <f>L6823-K6823</f>
        <v>-7.4229408645208661</v>
      </c>
      <c r="P6823">
        <f t="shared" si="639"/>
        <v>1.83569327579601</v>
      </c>
      <c r="Q6823">
        <f>IF(O6823&gt;0, IF(Q6822+O6823*Variables!$B$5&lt;Variables!$B$4, Q6822+O6823*Variables!$B$5, Variables!$B$4), IF(Q6822&gt;-O6823, Q6822+O6823/Variables!$B$5, 0))</f>
        <v>0</v>
      </c>
      <c r="R6823">
        <f>IF(O6823&gt;0, 0, IF(Q6822&gt;-O6823, 0, -O6823 - Q6822*Variables!$B$5))</f>
        <v>7.4229408645208661</v>
      </c>
      <c r="S6823">
        <f t="shared" si="640"/>
        <v>1.383487718329399</v>
      </c>
      <c r="T6823">
        <f t="shared" si="641"/>
        <v>0</v>
      </c>
    </row>
    <row r="6824" spans="1:20" x14ac:dyDescent="0.3">
      <c r="A6824" s="3">
        <f t="shared" si="636"/>
        <v>43385</v>
      </c>
      <c r="B6824">
        <v>10</v>
      </c>
      <c r="C6824">
        <v>12</v>
      </c>
      <c r="D6824">
        <v>7</v>
      </c>
      <c r="E6824">
        <v>1</v>
      </c>
      <c r="F6824" s="1">
        <f>VLOOKUP(A6824,Weather!$A$1:$E$366, 5)</f>
        <v>0.94545454545454466</v>
      </c>
      <c r="G6824" s="1">
        <f>VLOOKUP(D6824, Fall!$A$1:$E$25, 2)</f>
        <v>593.74999999999898</v>
      </c>
      <c r="H6824" s="1">
        <f>VLOOKUP(D6824, Fall!$A$1:$E$25, 3)</f>
        <v>390.39236653779699</v>
      </c>
      <c r="I6824" s="1">
        <f>VLOOKUP(D6824, Fall!$A$1:$E$25, 5)</f>
        <v>263.15789473684202</v>
      </c>
      <c r="J6824" s="1">
        <f t="shared" si="637"/>
        <v>582.65776544751509</v>
      </c>
      <c r="K6824" s="47">
        <f t="shared" si="638"/>
        <v>10.900375384871102</v>
      </c>
      <c r="L6824" s="48">
        <f>Solar!K6841/1000*Variables!$B$3</f>
        <v>1.4079000000000002</v>
      </c>
      <c r="M6824">
        <f>IF(E6824=1, VLOOKUP(D6824, Sheet1!$A$2:$C$26, 2), Sheet1!$C$3)</f>
        <v>0.18637999999999999</v>
      </c>
      <c r="N6824" s="1">
        <f>'Electricity Rates'!$J$2</f>
        <v>0.24729999999999999</v>
      </c>
      <c r="O6824" s="145">
        <f>L6824-K6824</f>
        <v>-9.4924753848711028</v>
      </c>
      <c r="P6824">
        <f t="shared" si="639"/>
        <v>2.6956628326786234</v>
      </c>
      <c r="Q6824">
        <f>IF(O6824&gt;0, IF(Q6823+O6824*Variables!$B$5&lt;Variables!$B$4, Q6823+O6824*Variables!$B$5, Variables!$B$4), IF(Q6823&gt;-O6824, Q6823+O6824/Variables!$B$5, 0))</f>
        <v>0</v>
      </c>
      <c r="R6824">
        <f>IF(O6824&gt;0, 0, IF(Q6823&gt;-O6824, 0, -O6824 - Q6823*Variables!$B$5))</f>
        <v>9.4924753848711028</v>
      </c>
      <c r="S6824">
        <f t="shared" si="640"/>
        <v>1.769207562232276</v>
      </c>
      <c r="T6824">
        <f t="shared" si="641"/>
        <v>0</v>
      </c>
    </row>
    <row r="6825" spans="1:20" x14ac:dyDescent="0.3">
      <c r="A6825" s="3">
        <f t="shared" si="636"/>
        <v>43385</v>
      </c>
      <c r="B6825">
        <v>10</v>
      </c>
      <c r="C6825">
        <v>12</v>
      </c>
      <c r="D6825">
        <v>8</v>
      </c>
      <c r="E6825">
        <v>1</v>
      </c>
      <c r="F6825" s="1">
        <f>VLOOKUP(A6825,Weather!$A$1:$E$366, 5)</f>
        <v>0.94545454545454466</v>
      </c>
      <c r="G6825" s="1">
        <f>VLOOKUP(D6825, Fall!$A$1:$E$25, 2)</f>
        <v>866.07142857142799</v>
      </c>
      <c r="H6825" s="1">
        <f>VLOOKUP(D6825, Fall!$A$1:$E$25, 3)</f>
        <v>561.61059471909198</v>
      </c>
      <c r="I6825" s="1">
        <f>VLOOKUP(D6825, Fall!$A$1:$E$25, 5)</f>
        <v>271.929824561403</v>
      </c>
      <c r="J6825" s="1">
        <f t="shared" si="637"/>
        <v>849.46447399766396</v>
      </c>
      <c r="K6825" s="47">
        <f t="shared" si="638"/>
        <v>15.891801657487212</v>
      </c>
      <c r="L6825" s="48">
        <f>Solar!K6842/1000*Variables!$B$3</f>
        <v>9.5314499999999995</v>
      </c>
      <c r="M6825">
        <f>IF(E6825=1, VLOOKUP(D6825, Sheet1!$A$2:$C$26, 2), Sheet1!$C$3)</f>
        <v>0.18637999999999999</v>
      </c>
      <c r="N6825" s="1">
        <f>'Electricity Rates'!$J$2</f>
        <v>0.24729999999999999</v>
      </c>
      <c r="O6825" s="145">
        <f>L6825-K6825</f>
        <v>-6.3603516574872128</v>
      </c>
      <c r="P6825">
        <f t="shared" si="639"/>
        <v>3.9300425498965876</v>
      </c>
      <c r="Q6825">
        <f>IF(O6825&gt;0, IF(Q6824+O6825*Variables!$B$5&lt;Variables!$B$4, Q6824+O6825*Variables!$B$5, Variables!$B$4), IF(Q6824&gt;-O6825, Q6824+O6825/Variables!$B$5, 0))</f>
        <v>0</v>
      </c>
      <c r="R6825">
        <f>IF(O6825&gt;0, 0, IF(Q6824&gt;-O6825, 0, -O6825 - Q6824*Variables!$B$5))</f>
        <v>6.3603516574872128</v>
      </c>
      <c r="S6825">
        <f t="shared" si="640"/>
        <v>1.1854423419224667</v>
      </c>
      <c r="T6825">
        <f t="shared" si="641"/>
        <v>0</v>
      </c>
    </row>
    <row r="6826" spans="1:20" x14ac:dyDescent="0.3">
      <c r="A6826" s="3">
        <f t="shared" si="636"/>
        <v>43385</v>
      </c>
      <c r="B6826">
        <v>10</v>
      </c>
      <c r="C6826">
        <v>12</v>
      </c>
      <c r="D6826">
        <v>9</v>
      </c>
      <c r="E6826">
        <v>1</v>
      </c>
      <c r="F6826" s="1">
        <f>VLOOKUP(A6826,Weather!$A$1:$E$366, 5)</f>
        <v>0.94545454545454466</v>
      </c>
      <c r="G6826" s="1">
        <f>VLOOKUP(D6826, Fall!$A$1:$E$25, 2)</f>
        <v>1080.3571428571399</v>
      </c>
      <c r="H6826" s="1">
        <f>VLOOKUP(D6826, Fall!$A$1:$E$25, 3)</f>
        <v>760.17932055605797</v>
      </c>
      <c r="I6826" s="1">
        <f>VLOOKUP(D6826, Fall!$A$1:$E$25, 5)</f>
        <v>311.40350877192998</v>
      </c>
      <c r="J6826" s="1">
        <f t="shared" si="637"/>
        <v>1062.8928980043534</v>
      </c>
      <c r="K6826" s="47">
        <f t="shared" si="638"/>
        <v>19.884625708647846</v>
      </c>
      <c r="L6826" s="48">
        <f>Solar!K6843/1000*Variables!$B$3</f>
        <v>19.704699999999999</v>
      </c>
      <c r="M6826">
        <f>IF(E6826=1, VLOOKUP(D6826, Sheet1!$A$2:$C$26, 2), Sheet1!$C$3)</f>
        <v>0.25796000000000002</v>
      </c>
      <c r="N6826" s="1">
        <f>'Electricity Rates'!$J$2</f>
        <v>0.24729999999999999</v>
      </c>
      <c r="O6826" s="145">
        <f>L6826-K6826</f>
        <v>-0.17992570864784696</v>
      </c>
      <c r="P6826">
        <f t="shared" si="639"/>
        <v>4.9174679377486123</v>
      </c>
      <c r="Q6826">
        <f>IF(O6826&gt;0, IF(Q6825+O6826*Variables!$B$5&lt;Variables!$B$4, Q6825+O6826*Variables!$B$5, Variables!$B$4), IF(Q6825&gt;-O6826, Q6825+O6826/Variables!$B$5, 0))</f>
        <v>0</v>
      </c>
      <c r="R6826">
        <f>IF(O6826&gt;0, 0, IF(Q6825&gt;-O6826, 0, -O6826 - Q6825*Variables!$B$5))</f>
        <v>0.17992570864784696</v>
      </c>
      <c r="S6826">
        <f t="shared" si="640"/>
        <v>4.6413635802798607E-2</v>
      </c>
      <c r="T6826">
        <f t="shared" si="641"/>
        <v>0</v>
      </c>
    </row>
    <row r="6827" spans="1:20" x14ac:dyDescent="0.3">
      <c r="A6827" s="3">
        <f t="shared" si="636"/>
        <v>43385</v>
      </c>
      <c r="B6827">
        <v>10</v>
      </c>
      <c r="C6827">
        <v>12</v>
      </c>
      <c r="D6827">
        <v>10</v>
      </c>
      <c r="E6827">
        <v>1</v>
      </c>
      <c r="F6827" s="1">
        <f>VLOOKUP(A6827,Weather!$A$1:$E$366, 5)</f>
        <v>0.94545454545454466</v>
      </c>
      <c r="G6827" s="1">
        <f>VLOOKUP(D6827, Fall!$A$1:$E$25, 2)</f>
        <v>1205.3571428571399</v>
      </c>
      <c r="H6827" s="1">
        <f>VLOOKUP(D6827, Fall!$A$1:$E$25, 3)</f>
        <v>904.12930821748796</v>
      </c>
      <c r="I6827" s="1">
        <f>VLOOKUP(D6827, Fall!$A$1:$E$25, 5)</f>
        <v>359.64912280701702</v>
      </c>
      <c r="J6827" s="1">
        <f t="shared" si="637"/>
        <v>1188.9265336949768</v>
      </c>
      <c r="K6827" s="47">
        <f t="shared" si="638"/>
        <v>22.242465973752207</v>
      </c>
      <c r="L6827" s="48">
        <f>Solar!K6844/1000*Variables!$B$3</f>
        <v>27.733150000000002</v>
      </c>
      <c r="M6827">
        <f>IF(E6827=1, VLOOKUP(D6827, Sheet1!$A$2:$C$26, 2), Sheet1!$C$3)</f>
        <v>0.25796000000000002</v>
      </c>
      <c r="N6827" s="1">
        <f>'Electricity Rates'!$J$2</f>
        <v>0.24729999999999999</v>
      </c>
      <c r="O6827" s="145">
        <f>L6827-K6827</f>
        <v>5.4906840262477949</v>
      </c>
      <c r="P6827">
        <f t="shared" si="639"/>
        <v>5.500561835308921</v>
      </c>
      <c r="Q6827">
        <f>IF(O6827&gt;0, IF(Q6826+O6827*Variables!$B$5&lt;Variables!$B$4, Q6826+O6827*Variables!$B$5, Variables!$B$4), IF(Q6826&gt;-O6827, Q6826+O6827/Variables!$B$5, 0))</f>
        <v>5.1612429846729269</v>
      </c>
      <c r="R6827">
        <f>IF(O6827&gt;0, 0, IF(Q6826&gt;-O6827, 0, -O6827 - Q6826*Variables!$B$5))</f>
        <v>0</v>
      </c>
      <c r="S6827">
        <f t="shared" si="640"/>
        <v>0</v>
      </c>
      <c r="T6827">
        <f t="shared" si="641"/>
        <v>0</v>
      </c>
    </row>
    <row r="6828" spans="1:20" x14ac:dyDescent="0.3">
      <c r="A6828" s="3">
        <f t="shared" si="636"/>
        <v>43385</v>
      </c>
      <c r="B6828">
        <v>10</v>
      </c>
      <c r="C6828">
        <v>12</v>
      </c>
      <c r="D6828">
        <v>11</v>
      </c>
      <c r="E6828">
        <v>1</v>
      </c>
      <c r="F6828" s="1">
        <f>VLOOKUP(A6828,Weather!$A$1:$E$366, 5)</f>
        <v>0.94545454545454466</v>
      </c>
      <c r="G6828" s="1">
        <f>VLOOKUP(D6828, Fall!$A$1:$E$25, 2)</f>
        <v>1290.17857142857</v>
      </c>
      <c r="H6828" s="1">
        <f>VLOOKUP(D6828, Fall!$A$1:$E$25, 3)</f>
        <v>975.19947355433101</v>
      </c>
      <c r="I6828" s="1">
        <f>VLOOKUP(D6828, Fall!$A$1:$E$25, 5)</f>
        <v>377.19298245613999</v>
      </c>
      <c r="J6828" s="1">
        <f t="shared" si="637"/>
        <v>1272.9978933627021</v>
      </c>
      <c r="K6828" s="47">
        <f t="shared" si="638"/>
        <v>23.815274977320303</v>
      </c>
      <c r="L6828" s="48">
        <f>Solar!K6845/1000*Variables!$B$3</f>
        <v>32.709449999999997</v>
      </c>
      <c r="M6828">
        <f>IF(E6828=1, VLOOKUP(D6828, Sheet1!$A$2:$C$26, 2), Sheet1!$C$3)</f>
        <v>0.25796000000000002</v>
      </c>
      <c r="N6828" s="1">
        <f>'Electricity Rates'!$J$2</f>
        <v>0.24729999999999999</v>
      </c>
      <c r="O6828" s="145">
        <f>L6828-K6828</f>
        <v>8.8941750226796934</v>
      </c>
      <c r="P6828">
        <f t="shared" si="639"/>
        <v>5.8895175018913104</v>
      </c>
      <c r="Q6828">
        <f>IF(O6828&gt;0, IF(Q6827+O6828*Variables!$B$5&lt;Variables!$B$4, Q6827+O6828*Variables!$B$5, Variables!$B$4), IF(Q6827&gt;-O6828, Q6827+O6828/Variables!$B$5, 0))</f>
        <v>13.521767505991839</v>
      </c>
      <c r="R6828">
        <f>IF(O6828&gt;0, 0, IF(Q6827&gt;-O6828, 0, -O6828 - Q6827*Variables!$B$5))</f>
        <v>0</v>
      </c>
      <c r="S6828">
        <f t="shared" si="640"/>
        <v>0</v>
      </c>
      <c r="T6828">
        <f t="shared" si="641"/>
        <v>0</v>
      </c>
    </row>
    <row r="6829" spans="1:20" x14ac:dyDescent="0.3">
      <c r="A6829" s="3">
        <f t="shared" si="636"/>
        <v>43385</v>
      </c>
      <c r="B6829">
        <v>10</v>
      </c>
      <c r="C6829">
        <v>12</v>
      </c>
      <c r="D6829">
        <v>12</v>
      </c>
      <c r="E6829">
        <v>1</v>
      </c>
      <c r="F6829" s="1">
        <f>VLOOKUP(A6829,Weather!$A$1:$E$366, 5)</f>
        <v>0.94545454545454466</v>
      </c>
      <c r="G6829" s="1">
        <f>VLOOKUP(D6829, Fall!$A$1:$E$25, 2)</f>
        <v>1366.07142857142</v>
      </c>
      <c r="H6829" s="1">
        <f>VLOOKUP(D6829, Fall!$A$1:$E$25, 3)</f>
        <v>996.442378876367</v>
      </c>
      <c r="I6829" s="1">
        <f>VLOOKUP(D6829, Fall!$A$1:$E$25, 5)</f>
        <v>368.42105263157799</v>
      </c>
      <c r="J6829" s="1">
        <f t="shared" si="637"/>
        <v>1345.9098440425987</v>
      </c>
      <c r="K6829" s="47">
        <f t="shared" si="638"/>
        <v>25.179313491152953</v>
      </c>
      <c r="L6829" s="48">
        <f>Solar!K6846/1000*Variables!$B$3</f>
        <v>35.178149999999995</v>
      </c>
      <c r="M6829">
        <f>IF(E6829=1, VLOOKUP(D6829, Sheet1!$A$2:$C$26, 2), Sheet1!$C$3)</f>
        <v>0.25796000000000002</v>
      </c>
      <c r="N6829" s="1">
        <f>'Electricity Rates'!$J$2</f>
        <v>0.24729999999999999</v>
      </c>
      <c r="O6829" s="145">
        <f>L6829-K6829</f>
        <v>9.9988365088470417</v>
      </c>
      <c r="P6829">
        <f t="shared" si="639"/>
        <v>6.2268442263621253</v>
      </c>
      <c r="Q6829">
        <f>IF(O6829&gt;0, IF(Q6828+O6829*Variables!$B$5&lt;Variables!$B$4, Q6828+O6829*Variables!$B$5, Variables!$B$4), IF(Q6828&gt;-O6829, Q6828+O6829/Variables!$B$5, 0))</f>
        <v>22.920673824308057</v>
      </c>
      <c r="R6829">
        <f>IF(O6829&gt;0, 0, IF(Q6828&gt;-O6829, 0, -O6829 - Q6828*Variables!$B$5))</f>
        <v>0</v>
      </c>
      <c r="S6829">
        <f t="shared" si="640"/>
        <v>0</v>
      </c>
      <c r="T6829">
        <f t="shared" si="641"/>
        <v>0</v>
      </c>
    </row>
    <row r="6830" spans="1:20" x14ac:dyDescent="0.3">
      <c r="A6830" s="3">
        <f t="shared" si="636"/>
        <v>43385</v>
      </c>
      <c r="B6830">
        <v>10</v>
      </c>
      <c r="C6830">
        <v>12</v>
      </c>
      <c r="D6830">
        <v>13</v>
      </c>
      <c r="E6830">
        <v>1</v>
      </c>
      <c r="F6830" s="1">
        <f>VLOOKUP(A6830,Weather!$A$1:$E$366, 5)</f>
        <v>0.94545454545454466</v>
      </c>
      <c r="G6830" s="1">
        <f>VLOOKUP(D6830, Fall!$A$1:$E$25, 2)</f>
        <v>1446.42857142857</v>
      </c>
      <c r="H6830" s="1">
        <f>VLOOKUP(D6830, Fall!$A$1:$E$25, 3)</f>
        <v>1031.4839187299399</v>
      </c>
      <c r="I6830" s="1">
        <f>VLOOKUP(D6830, Fall!$A$1:$E$25, 5)</f>
        <v>350.87719298245599</v>
      </c>
      <c r="J6830" s="1">
        <f t="shared" si="637"/>
        <v>1423.7952267359171</v>
      </c>
      <c r="K6830" s="47">
        <f t="shared" si="638"/>
        <v>26.636395089815672</v>
      </c>
      <c r="L6830" s="48">
        <f>Solar!K6847/1000*Variables!$B$3</f>
        <v>34.86665</v>
      </c>
      <c r="M6830">
        <f>IF(E6830=1, VLOOKUP(D6830, Sheet1!$A$2:$C$26, 2), Sheet1!$C$3)</f>
        <v>0.55478000000000005</v>
      </c>
      <c r="N6830" s="1">
        <f>'Electricity Rates'!$J$2</f>
        <v>0.24729999999999999</v>
      </c>
      <c r="O6830" s="145">
        <f>L6830-K6830</f>
        <v>8.2302549101843283</v>
      </c>
      <c r="P6830">
        <f t="shared" si="639"/>
        <v>6.587180505711415</v>
      </c>
      <c r="Q6830">
        <f>IF(O6830&gt;0, IF(Q6829+O6830*Variables!$B$5&lt;Variables!$B$4, Q6829+O6830*Variables!$B$5, Variables!$B$4), IF(Q6829&gt;-O6830, Q6829+O6830/Variables!$B$5, 0))</f>
        <v>30.657113439881325</v>
      </c>
      <c r="R6830">
        <f>IF(O6830&gt;0, 0, IF(Q6829&gt;-O6830, 0, -O6830 - Q6829*Variables!$B$5))</f>
        <v>0</v>
      </c>
      <c r="S6830">
        <f t="shared" si="640"/>
        <v>0</v>
      </c>
      <c r="T6830">
        <f t="shared" si="641"/>
        <v>0</v>
      </c>
    </row>
    <row r="6831" spans="1:20" x14ac:dyDescent="0.3">
      <c r="A6831" s="3">
        <f t="shared" si="636"/>
        <v>43385</v>
      </c>
      <c r="B6831">
        <v>10</v>
      </c>
      <c r="C6831">
        <v>12</v>
      </c>
      <c r="D6831">
        <v>14</v>
      </c>
      <c r="E6831">
        <v>1</v>
      </c>
      <c r="F6831" s="1">
        <f>VLOOKUP(A6831,Weather!$A$1:$E$366, 5)</f>
        <v>0.94545454545454466</v>
      </c>
      <c r="G6831" s="1">
        <f>VLOOKUP(D6831, Fall!$A$1:$E$25, 2)</f>
        <v>1482.1428571428501</v>
      </c>
      <c r="H6831" s="1">
        <f>VLOOKUP(D6831, Fall!$A$1:$E$25, 3)</f>
        <v>1052.56230978037</v>
      </c>
      <c r="I6831" s="1">
        <f>VLOOKUP(D6831, Fall!$A$1:$E$25, 5)</f>
        <v>342.105263157894</v>
      </c>
      <c r="J6831" s="1">
        <f t="shared" si="637"/>
        <v>1458.711190923078</v>
      </c>
      <c r="K6831" s="47">
        <f t="shared" si="638"/>
        <v>27.289603781323368</v>
      </c>
      <c r="L6831" s="48">
        <f>Solar!K6848/1000*Variables!$B$3</f>
        <v>32.2821</v>
      </c>
      <c r="M6831">
        <f>IF(E6831=1, VLOOKUP(D6831, Sheet1!$A$2:$C$26, 2), Sheet1!$C$3)</f>
        <v>0.55478000000000005</v>
      </c>
      <c r="N6831" s="1">
        <f>'Electricity Rates'!$J$2</f>
        <v>0.24729999999999999</v>
      </c>
      <c r="O6831" s="145">
        <f>L6831-K6831</f>
        <v>4.9924962186766315</v>
      </c>
      <c r="P6831">
        <f t="shared" si="639"/>
        <v>6.748719015121269</v>
      </c>
      <c r="Q6831">
        <f>IF(O6831&gt;0, IF(Q6830+O6831*Variables!$B$5&lt;Variables!$B$4, Q6830+O6831*Variables!$B$5, Variables!$B$4), IF(Q6830&gt;-O6831, Q6830+O6831/Variables!$B$5, 0))</f>
        <v>35.350059885437361</v>
      </c>
      <c r="R6831">
        <f>IF(O6831&gt;0, 0, IF(Q6830&gt;-O6831, 0, -O6831 - Q6830*Variables!$B$5))</f>
        <v>0</v>
      </c>
      <c r="S6831">
        <f t="shared" si="640"/>
        <v>0</v>
      </c>
      <c r="T6831">
        <f t="shared" si="641"/>
        <v>0</v>
      </c>
    </row>
    <row r="6832" spans="1:20" x14ac:dyDescent="0.3">
      <c r="A6832" s="3">
        <f t="shared" si="636"/>
        <v>43385</v>
      </c>
      <c r="B6832">
        <v>10</v>
      </c>
      <c r="C6832">
        <v>12</v>
      </c>
      <c r="D6832">
        <v>15</v>
      </c>
      <c r="E6832">
        <v>1</v>
      </c>
      <c r="F6832" s="1">
        <f>VLOOKUP(A6832,Weather!$A$1:$E$366, 5)</f>
        <v>0.94545454545454466</v>
      </c>
      <c r="G6832" s="1">
        <f>VLOOKUP(D6832, Fall!$A$1:$E$25, 2)</f>
        <v>1437.5</v>
      </c>
      <c r="H6832" s="1">
        <f>VLOOKUP(D6832, Fall!$A$1:$E$25, 3)</f>
        <v>1060.00658057086</v>
      </c>
      <c r="I6832" s="1">
        <f>VLOOKUP(D6832, Fall!$A$1:$E$25, 5)</f>
        <v>328.94736842105198</v>
      </c>
      <c r="J6832" s="1">
        <f t="shared" si="637"/>
        <v>1416.9094498493193</v>
      </c>
      <c r="K6832" s="47">
        <f t="shared" si="638"/>
        <v>26.507575811447804</v>
      </c>
      <c r="L6832" s="48">
        <f>Solar!K6849/1000*Variables!$B$3</f>
        <v>26.745200000000004</v>
      </c>
      <c r="M6832">
        <f>IF(E6832=1, VLOOKUP(D6832, Sheet1!$A$2:$C$26, 2), Sheet1!$C$3)</f>
        <v>0.55478000000000005</v>
      </c>
      <c r="N6832" s="1">
        <f>'Electricity Rates'!$J$2</f>
        <v>0.24729999999999999</v>
      </c>
      <c r="O6832" s="145">
        <f>L6832-K6832</f>
        <v>0.23762418855219991</v>
      </c>
      <c r="P6832">
        <f t="shared" si="639"/>
        <v>6.5553234981710418</v>
      </c>
      <c r="Q6832">
        <f>IF(O6832&gt;0, IF(Q6831+O6832*Variables!$B$5&lt;Variables!$B$4, Q6831+O6832*Variables!$B$5, Variables!$B$4), IF(Q6831&gt;-O6832, Q6831+O6832/Variables!$B$5, 0))</f>
        <v>35.573426622676429</v>
      </c>
      <c r="R6832">
        <f>IF(O6832&gt;0, 0, IF(Q6831&gt;-O6832, 0, -O6832 - Q6831*Variables!$B$5))</f>
        <v>0</v>
      </c>
      <c r="S6832">
        <f t="shared" si="640"/>
        <v>0</v>
      </c>
      <c r="T6832">
        <f t="shared" si="641"/>
        <v>0</v>
      </c>
    </row>
    <row r="6833" spans="1:20" x14ac:dyDescent="0.3">
      <c r="A6833" s="3">
        <f t="shared" si="636"/>
        <v>43385</v>
      </c>
      <c r="B6833">
        <v>10</v>
      </c>
      <c r="C6833">
        <v>12</v>
      </c>
      <c r="D6833">
        <v>16</v>
      </c>
      <c r="E6833">
        <v>1</v>
      </c>
      <c r="F6833" s="1">
        <f>VLOOKUP(A6833,Weather!$A$1:$E$366, 5)</f>
        <v>0.94545454545454466</v>
      </c>
      <c r="G6833" s="1">
        <f>VLOOKUP(D6833, Fall!$A$1:$E$25, 2)</f>
        <v>1348.2142857142801</v>
      </c>
      <c r="H6833" s="1">
        <f>VLOOKUP(D6833, Fall!$A$1:$E$25, 3)</f>
        <v>1003.98947108661</v>
      </c>
      <c r="I6833" s="1">
        <f>VLOOKUP(D6833, Fall!$A$1:$E$25, 5)</f>
        <v>298.24561403508801</v>
      </c>
      <c r="J6833" s="1">
        <f t="shared" si="637"/>
        <v>1329.4383867345887</v>
      </c>
      <c r="K6833" s="47">
        <f t="shared" si="638"/>
        <v>24.871165074637322</v>
      </c>
      <c r="L6833" s="48">
        <f>Solar!K6850/1000*Variables!$B$3</f>
        <v>18.279050000000002</v>
      </c>
      <c r="M6833">
        <f>IF(E6833=1, VLOOKUP(D6833, Sheet1!$A$2:$C$26, 2), Sheet1!$C$3)</f>
        <v>0.55478000000000005</v>
      </c>
      <c r="N6833" s="1">
        <f>'Electricity Rates'!$J$2</f>
        <v>0.24729999999999999</v>
      </c>
      <c r="O6833" s="145">
        <f>L6833-K6833</f>
        <v>-6.59211507463732</v>
      </c>
      <c r="P6833">
        <f t="shared" si="639"/>
        <v>6.1506391229578092</v>
      </c>
      <c r="Q6833">
        <f>IF(O6833&gt;0, IF(Q6832+O6833*Variables!$B$5&lt;Variables!$B$4, Q6832+O6833*Variables!$B$5, Variables!$B$4), IF(Q6832&gt;-O6833, Q6832+O6833/Variables!$B$5, 0))</f>
        <v>28.560538245402682</v>
      </c>
      <c r="R6833">
        <f>IF(O6833&gt;0, 0, IF(Q6832&gt;-O6833, 0, -O6833 - Q6832*Variables!$B$5))</f>
        <v>0</v>
      </c>
      <c r="S6833">
        <f t="shared" si="640"/>
        <v>0</v>
      </c>
      <c r="T6833">
        <f t="shared" si="641"/>
        <v>0</v>
      </c>
    </row>
    <row r="6834" spans="1:20" x14ac:dyDescent="0.3">
      <c r="A6834" s="3">
        <f t="shared" si="636"/>
        <v>43385</v>
      </c>
      <c r="B6834">
        <v>10</v>
      </c>
      <c r="C6834">
        <v>12</v>
      </c>
      <c r="D6834">
        <v>17</v>
      </c>
      <c r="E6834">
        <v>1</v>
      </c>
      <c r="F6834" s="1">
        <f>VLOOKUP(A6834,Weather!$A$1:$E$366, 5)</f>
        <v>0.94545454545454466</v>
      </c>
      <c r="G6834" s="1">
        <f>VLOOKUP(D6834, Fall!$A$1:$E$25, 2)</f>
        <v>1080.3571428571399</v>
      </c>
      <c r="H6834" s="1">
        <f>VLOOKUP(D6834, Fall!$A$1:$E$25, 3)</f>
        <v>794.90091642515802</v>
      </c>
      <c r="I6834" s="1">
        <f>VLOOKUP(D6834, Fall!$A$1:$E$25, 5)</f>
        <v>263.15789473684202</v>
      </c>
      <c r="J6834" s="1">
        <f t="shared" si="637"/>
        <v>1064.7868032335771</v>
      </c>
      <c r="K6834" s="47">
        <f t="shared" si="638"/>
        <v>19.920056932886407</v>
      </c>
      <c r="L6834" s="48">
        <f>Solar!K6851/1000*Variables!$B$3</f>
        <v>7.9315999999999995</v>
      </c>
      <c r="M6834">
        <f>IF(E6834=1, VLOOKUP(D6834, Sheet1!$A$2:$C$26, 2), Sheet1!$C$3)</f>
        <v>0.55478000000000005</v>
      </c>
      <c r="N6834" s="1">
        <f>'Electricity Rates'!$J$2</f>
        <v>0.24729999999999999</v>
      </c>
      <c r="O6834" s="145">
        <f>L6834-K6834</f>
        <v>-11.988456932886407</v>
      </c>
      <c r="P6834">
        <f t="shared" si="639"/>
        <v>4.9262300795028082</v>
      </c>
      <c r="Q6834">
        <f>IF(O6834&gt;0, IF(Q6833+O6834*Variables!$B$5&lt;Variables!$B$4, Q6833+O6834*Variables!$B$5, Variables!$B$4), IF(Q6833&gt;-O6834, Q6833+O6834/Variables!$B$5, 0))</f>
        <v>15.806860657225652</v>
      </c>
      <c r="R6834">
        <f>IF(O6834&gt;0, 0, IF(Q6833&gt;-O6834, 0, -O6834 - Q6833*Variables!$B$5))</f>
        <v>0</v>
      </c>
      <c r="S6834">
        <f t="shared" si="640"/>
        <v>0</v>
      </c>
      <c r="T6834">
        <f t="shared" si="641"/>
        <v>0</v>
      </c>
    </row>
    <row r="6835" spans="1:20" x14ac:dyDescent="0.3">
      <c r="A6835" s="3">
        <f t="shared" si="636"/>
        <v>43385</v>
      </c>
      <c r="B6835">
        <v>10</v>
      </c>
      <c r="C6835">
        <v>12</v>
      </c>
      <c r="D6835">
        <v>18</v>
      </c>
      <c r="E6835">
        <v>1</v>
      </c>
      <c r="F6835" s="1">
        <f>VLOOKUP(A6835,Weather!$A$1:$E$366, 5)</f>
        <v>0.94545454545454466</v>
      </c>
      <c r="G6835" s="1">
        <f>VLOOKUP(D6835, Fall!$A$1:$E$25, 2)</f>
        <v>678.57142857142799</v>
      </c>
      <c r="H6835" s="1">
        <f>VLOOKUP(D6835, Fall!$A$1:$E$25, 3)</f>
        <v>583.61400485626905</v>
      </c>
      <c r="I6835" s="1">
        <f>VLOOKUP(D6835, Fall!$A$1:$E$25, 5)</f>
        <v>280.70175438596499</v>
      </c>
      <c r="J6835" s="1">
        <f t="shared" si="637"/>
        <v>673.39193273241926</v>
      </c>
      <c r="K6835" s="47">
        <f t="shared" si="638"/>
        <v>12.59783235239218</v>
      </c>
      <c r="L6835" s="48">
        <f>Solar!K6852/1000*Variables!$B$3</f>
        <v>0.86560000000000004</v>
      </c>
      <c r="M6835">
        <f>IF(E6835=1, VLOOKUP(D6835, Sheet1!$A$2:$C$26, 2), Sheet1!$C$3)</f>
        <v>0.55478000000000005</v>
      </c>
      <c r="N6835" s="1">
        <f>'Electricity Rates'!$J$2</f>
        <v>0.24729999999999999</v>
      </c>
      <c r="O6835" s="145">
        <f>L6835-K6835</f>
        <v>-11.732232352392179</v>
      </c>
      <c r="P6835">
        <f t="shared" si="639"/>
        <v>3.1154439407465859</v>
      </c>
      <c r="Q6835">
        <f>IF(O6835&gt;0, IF(Q6834+O6835*Variables!$B$5&lt;Variables!$B$4, Q6834+O6835*Variables!$B$5, Variables!$B$4), IF(Q6834&gt;-O6835, Q6834+O6835/Variables!$B$5, 0))</f>
        <v>3.3257624099999283</v>
      </c>
      <c r="R6835">
        <f>IF(O6835&gt;0, 0, IF(Q6834&gt;-O6835, 0, -O6835 - Q6834*Variables!$B$5))</f>
        <v>0</v>
      </c>
      <c r="S6835">
        <f t="shared" si="640"/>
        <v>0</v>
      </c>
      <c r="T6835">
        <f t="shared" si="641"/>
        <v>0</v>
      </c>
    </row>
    <row r="6836" spans="1:20" x14ac:dyDescent="0.3">
      <c r="A6836" s="3">
        <f t="shared" si="636"/>
        <v>43385</v>
      </c>
      <c r="B6836">
        <v>10</v>
      </c>
      <c r="C6836">
        <v>12</v>
      </c>
      <c r="D6836">
        <v>19</v>
      </c>
      <c r="E6836">
        <v>1</v>
      </c>
      <c r="F6836" s="1">
        <f>VLOOKUP(A6836,Weather!$A$1:$E$366, 5)</f>
        <v>0.94545454545454466</v>
      </c>
      <c r="G6836" s="1">
        <f>VLOOKUP(D6836, Fall!$A$1:$E$25, 2)</f>
        <v>517.85714285714198</v>
      </c>
      <c r="H6836" s="1">
        <f>VLOOKUP(D6836, Fall!$A$1:$E$25, 3)</f>
        <v>442.60593718179598</v>
      </c>
      <c r="I6836" s="1">
        <f>VLOOKUP(D6836, Fall!$A$1:$E$25, 5)</f>
        <v>289.47368421052602</v>
      </c>
      <c r="J6836" s="1">
        <f t="shared" si="637"/>
        <v>513.75253163848674</v>
      </c>
      <c r="K6836" s="47">
        <f t="shared" si="638"/>
        <v>9.6112946259047529</v>
      </c>
      <c r="L6836" s="48">
        <f>Solar!K6853/1000*Variables!$B$3</f>
        <v>0</v>
      </c>
      <c r="M6836">
        <f>IF(E6836=1, VLOOKUP(D6836, Sheet1!$A$2:$C$26, 2), Sheet1!$C$3)</f>
        <v>0.25796000000000002</v>
      </c>
      <c r="N6836" s="1">
        <f>'Electricity Rates'!$J$2</f>
        <v>0.24729999999999999</v>
      </c>
      <c r="O6836" s="145">
        <f>L6836-K6836</f>
        <v>-9.6112946259047529</v>
      </c>
      <c r="P6836">
        <f t="shared" si="639"/>
        <v>2.3768731609862455</v>
      </c>
      <c r="Q6836">
        <f>IF(O6836&gt;0, IF(Q6835+O6836*Variables!$B$5&lt;Variables!$B$4, Q6835+O6836*Variables!$B$5, Variables!$B$4), IF(Q6835&gt;-O6836, Q6835+O6836/Variables!$B$5, 0))</f>
        <v>0</v>
      </c>
      <c r="R6836">
        <f>IF(O6836&gt;0, 0, IF(Q6835&gt;-O6836, 0, -O6836 - Q6835*Variables!$B$5))</f>
        <v>6.485077960504821</v>
      </c>
      <c r="S6836">
        <f t="shared" si="640"/>
        <v>1.6728907106918238</v>
      </c>
      <c r="T6836">
        <f t="shared" si="641"/>
        <v>0</v>
      </c>
    </row>
    <row r="6837" spans="1:20" x14ac:dyDescent="0.3">
      <c r="A6837" s="3">
        <f t="shared" si="636"/>
        <v>43385</v>
      </c>
      <c r="B6837">
        <v>10</v>
      </c>
      <c r="C6837">
        <v>12</v>
      </c>
      <c r="D6837">
        <v>20</v>
      </c>
      <c r="E6837">
        <v>1</v>
      </c>
      <c r="F6837" s="1">
        <f>VLOOKUP(A6837,Weather!$A$1:$E$366, 5)</f>
        <v>0.94545454545454466</v>
      </c>
      <c r="G6837" s="1">
        <f>VLOOKUP(D6837, Fall!$A$1:$E$25, 2)</f>
        <v>428.57142857142799</v>
      </c>
      <c r="H6837" s="1">
        <f>VLOOKUP(D6837, Fall!$A$1:$E$25, 3)</f>
        <v>354.11608052009001</v>
      </c>
      <c r="I6837" s="1">
        <f>VLOOKUP(D6837, Fall!$A$1:$E$25, 5)</f>
        <v>263.15789473684202</v>
      </c>
      <c r="J6837" s="1">
        <f t="shared" si="637"/>
        <v>424.51022776862766</v>
      </c>
      <c r="K6837" s="47">
        <f t="shared" si="638"/>
        <v>7.9417474747652639</v>
      </c>
      <c r="L6837" s="48">
        <f>Solar!K6854/1000*Variables!$B$3</f>
        <v>0</v>
      </c>
      <c r="M6837">
        <f>IF(E6837=1, VLOOKUP(D6837, Sheet1!$A$2:$C$26, 2), Sheet1!$C$3)</f>
        <v>0.25796000000000002</v>
      </c>
      <c r="N6837" s="1">
        <f>'Electricity Rates'!$J$2</f>
        <v>0.24729999999999999</v>
      </c>
      <c r="O6837" s="145">
        <f>L6837-K6837</f>
        <v>-7.9417474747652639</v>
      </c>
      <c r="P6837">
        <f t="shared" si="639"/>
        <v>1.9639941505094496</v>
      </c>
      <c r="Q6837">
        <f>IF(O6837&gt;0, IF(Q6836+O6837*Variables!$B$5&lt;Variables!$B$4, Q6836+O6837*Variables!$B$5, Variables!$B$4), IF(Q6836&gt;-O6837, Q6836+O6837/Variables!$B$5, 0))</f>
        <v>0</v>
      </c>
      <c r="R6837">
        <f>IF(O6837&gt;0, 0, IF(Q6836&gt;-O6837, 0, -O6837 - Q6836*Variables!$B$5))</f>
        <v>7.9417474747652639</v>
      </c>
      <c r="S6837">
        <f t="shared" si="640"/>
        <v>2.0486531785904476</v>
      </c>
      <c r="T6837">
        <f t="shared" si="641"/>
        <v>0</v>
      </c>
    </row>
    <row r="6838" spans="1:20" x14ac:dyDescent="0.3">
      <c r="A6838" s="3">
        <f t="shared" si="636"/>
        <v>43385</v>
      </c>
      <c r="B6838">
        <v>10</v>
      </c>
      <c r="C6838">
        <v>12</v>
      </c>
      <c r="D6838">
        <v>21</v>
      </c>
      <c r="E6838">
        <v>1</v>
      </c>
      <c r="F6838" s="1">
        <f>VLOOKUP(A6838,Weather!$A$1:$E$366, 5)</f>
        <v>0.94545454545454466</v>
      </c>
      <c r="G6838" s="1">
        <f>VLOOKUP(D6838, Fall!$A$1:$E$25, 2)</f>
        <v>366.07142857142799</v>
      </c>
      <c r="H6838" s="1">
        <f>VLOOKUP(D6838, Fall!$A$1:$E$25, 3)</f>
        <v>305.62638808916603</v>
      </c>
      <c r="I6838" s="1">
        <f>VLOOKUP(D6838, Fall!$A$1:$E$25, 5)</f>
        <v>271.929824561403</v>
      </c>
      <c r="J6838" s="1">
        <f t="shared" si="637"/>
        <v>362.77442636330454</v>
      </c>
      <c r="K6838" s="47">
        <f t="shared" si="638"/>
        <v>6.786792628352095</v>
      </c>
      <c r="L6838" s="48">
        <f>Solar!K6855/1000*Variables!$B$3</f>
        <v>0</v>
      </c>
      <c r="M6838">
        <f>IF(E6838=1, VLOOKUP(D6838, Sheet1!$A$2:$C$26, 2), Sheet1!$C$3)</f>
        <v>0.25796000000000002</v>
      </c>
      <c r="N6838" s="1">
        <f>'Electricity Rates'!$J$2</f>
        <v>0.24729999999999999</v>
      </c>
      <c r="O6838" s="145">
        <f>L6838-K6838</f>
        <v>-6.786792628352095</v>
      </c>
      <c r="P6838">
        <f t="shared" si="639"/>
        <v>1.678373816991473</v>
      </c>
      <c r="Q6838">
        <f>IF(O6838&gt;0, IF(Q6837+O6838*Variables!$B$5&lt;Variables!$B$4, Q6837+O6838*Variables!$B$5, Variables!$B$4), IF(Q6837&gt;-O6838, Q6837+O6838/Variables!$B$5, 0))</f>
        <v>0</v>
      </c>
      <c r="R6838">
        <f>IF(O6838&gt;0, 0, IF(Q6837&gt;-O6838, 0, -O6838 - Q6837*Variables!$B$5))</f>
        <v>6.786792628352095</v>
      </c>
      <c r="S6838">
        <f t="shared" si="640"/>
        <v>1.7507210264097066</v>
      </c>
      <c r="T6838">
        <f t="shared" si="641"/>
        <v>0</v>
      </c>
    </row>
    <row r="6839" spans="1:20" x14ac:dyDescent="0.3">
      <c r="A6839" s="3">
        <f t="shared" si="636"/>
        <v>43385</v>
      </c>
      <c r="B6839">
        <v>10</v>
      </c>
      <c r="C6839">
        <v>12</v>
      </c>
      <c r="D6839">
        <v>22</v>
      </c>
      <c r="E6839">
        <v>1</v>
      </c>
      <c r="F6839" s="1">
        <f>VLOOKUP(A6839,Weather!$A$1:$E$366, 5)</f>
        <v>0.94545454545454466</v>
      </c>
      <c r="G6839" s="1">
        <f>VLOOKUP(D6839, Fall!$A$1:$E$25, 2)</f>
        <v>330.35714285714198</v>
      </c>
      <c r="H6839" s="1">
        <f>VLOOKUP(D6839, Fall!$A$1:$E$25, 3)</f>
        <v>272.33281237147202</v>
      </c>
      <c r="I6839" s="1">
        <f>VLOOKUP(D6839, Fall!$A$1:$E$25, 5)</f>
        <v>254.385964912281</v>
      </c>
      <c r="J6839" s="1">
        <f t="shared" si="637"/>
        <v>327.1921793761054</v>
      </c>
      <c r="K6839" s="47">
        <f t="shared" si="638"/>
        <v>6.1211191023161549</v>
      </c>
      <c r="L6839" s="48">
        <f>Solar!K6856/1000*Variables!$B$3</f>
        <v>0</v>
      </c>
      <c r="M6839">
        <f>IF(E6839=1, VLOOKUP(D6839, Sheet1!$A$2:$C$26, 2), Sheet1!$C$3)</f>
        <v>0.18637999999999999</v>
      </c>
      <c r="N6839" s="1">
        <f>'Electricity Rates'!$J$2</f>
        <v>0.24729999999999999</v>
      </c>
      <c r="O6839" s="145">
        <f>L6839-K6839</f>
        <v>-6.1211191023161549</v>
      </c>
      <c r="P6839">
        <f t="shared" si="639"/>
        <v>1.5137527540027851</v>
      </c>
      <c r="Q6839">
        <f>IF(O6839&gt;0, IF(Q6838+O6839*Variables!$B$5&lt;Variables!$B$4, Q6838+O6839*Variables!$B$5, Variables!$B$4), IF(Q6838&gt;-O6839, Q6838+O6839/Variables!$B$5, 0))</f>
        <v>0</v>
      </c>
      <c r="R6839">
        <f>IF(O6839&gt;0, 0, IF(Q6838&gt;-O6839, 0, -O6839 - Q6838*Variables!$B$5))</f>
        <v>6.1211191023161549</v>
      </c>
      <c r="S6839">
        <f t="shared" si="640"/>
        <v>1.1408541782896848</v>
      </c>
      <c r="T6839">
        <f t="shared" si="641"/>
        <v>0</v>
      </c>
    </row>
    <row r="6840" spans="1:20" x14ac:dyDescent="0.3">
      <c r="A6840" s="3">
        <f t="shared" si="636"/>
        <v>43385</v>
      </c>
      <c r="B6840">
        <v>10</v>
      </c>
      <c r="C6840">
        <v>12</v>
      </c>
      <c r="D6840">
        <v>23</v>
      </c>
      <c r="E6840">
        <v>1</v>
      </c>
      <c r="F6840" s="1">
        <f>VLOOKUP(A6840,Weather!$A$1:$E$366, 5)</f>
        <v>0.94545454545454466</v>
      </c>
      <c r="G6840" s="1">
        <f>VLOOKUP(D6840, Fall!$A$1:$E$25, 2)</f>
        <v>303.57142857142799</v>
      </c>
      <c r="H6840" s="1">
        <f>VLOOKUP(D6840, Fall!$A$1:$E$25, 3)</f>
        <v>252.67335691371099</v>
      </c>
      <c r="I6840" s="1">
        <f>VLOOKUP(D6840, Fall!$A$1:$E$25, 5)</f>
        <v>254.385964912281</v>
      </c>
      <c r="J6840" s="1">
        <f t="shared" si="637"/>
        <v>300.79517011737067</v>
      </c>
      <c r="K6840" s="47">
        <f t="shared" si="638"/>
        <v>5.6272832229691634</v>
      </c>
      <c r="L6840" s="48">
        <f>Solar!K6857/1000*Variables!$B$3</f>
        <v>0</v>
      </c>
      <c r="M6840">
        <f>IF(E6840=1, VLOOKUP(D6840, Sheet1!$A$2:$C$26, 2), Sheet1!$C$3)</f>
        <v>0.18637999999999999</v>
      </c>
      <c r="N6840" s="1">
        <f>'Electricity Rates'!$J$2</f>
        <v>0.24729999999999999</v>
      </c>
      <c r="O6840" s="145">
        <f>L6840-K6840</f>
        <v>-5.6272832229691634</v>
      </c>
      <c r="P6840">
        <f t="shared" si="639"/>
        <v>1.3916271410402741</v>
      </c>
      <c r="Q6840">
        <f>IF(O6840&gt;0, IF(Q6839+O6840*Variables!$B$5&lt;Variables!$B$4, Q6839+O6840*Variables!$B$5, Variables!$B$4), IF(Q6839&gt;-O6840, Q6839+O6840/Variables!$B$5, 0))</f>
        <v>0</v>
      </c>
      <c r="R6840">
        <f>IF(O6840&gt;0, 0, IF(Q6839&gt;-O6840, 0, -O6840 - Q6839*Variables!$B$5))</f>
        <v>5.6272832229691634</v>
      </c>
      <c r="S6840">
        <f t="shared" si="640"/>
        <v>1.0488130470969925</v>
      </c>
      <c r="T6840">
        <f t="shared" si="641"/>
        <v>0</v>
      </c>
    </row>
    <row r="6841" spans="1:20" x14ac:dyDescent="0.3">
      <c r="A6841" s="3">
        <f t="shared" si="636"/>
        <v>43385</v>
      </c>
      <c r="B6841">
        <v>10</v>
      </c>
      <c r="C6841">
        <v>12</v>
      </c>
      <c r="D6841">
        <v>24</v>
      </c>
      <c r="E6841">
        <v>1</v>
      </c>
      <c r="F6841" s="1">
        <f>VLOOKUP(A6841,Weather!$A$1:$E$366, 5)</f>
        <v>0.94545454545454466</v>
      </c>
      <c r="G6841" s="1">
        <f>VLOOKUP(D6841, Fall!$A$1:$E$25, 2)</f>
        <v>285.71428571428498</v>
      </c>
      <c r="H6841" s="1">
        <f>VLOOKUP(D6841, Fall!$A$1:$E$25, 3)</f>
        <v>237.47635107345499</v>
      </c>
      <c r="I6841" s="1">
        <f>VLOOKUP(D6841, Fall!$A$1:$E$25, 5)</f>
        <v>254.385964912281</v>
      </c>
      <c r="J6841" s="1">
        <f t="shared" si="637"/>
        <v>283.08312564296693</v>
      </c>
      <c r="K6841" s="47">
        <f t="shared" si="638"/>
        <v>5.2959258721300388</v>
      </c>
      <c r="L6841" s="48">
        <f>Solar!K6858/1000*Variables!$B$3</f>
        <v>0</v>
      </c>
      <c r="M6841">
        <f>IF(E6841=1, VLOOKUP(D6841, Sheet1!$A$2:$C$26, 2), Sheet1!$C$3)</f>
        <v>0.18637999999999999</v>
      </c>
      <c r="N6841" s="1">
        <f>'Electricity Rates'!$J$2</f>
        <v>0.24729999999999999</v>
      </c>
      <c r="O6841" s="145">
        <f>L6841-K6841</f>
        <v>-5.2959258721300388</v>
      </c>
      <c r="P6841">
        <f t="shared" si="639"/>
        <v>1.3096824681777586</v>
      </c>
      <c r="Q6841">
        <f>IF(O6841&gt;0, IF(Q6840+O6841*Variables!$B$5&lt;Variables!$B$4, Q6840+O6841*Variables!$B$5, Variables!$B$4), IF(Q6840&gt;-O6841, Q6840+O6841/Variables!$B$5, 0))</f>
        <v>0</v>
      </c>
      <c r="R6841">
        <f>IF(O6841&gt;0, 0, IF(Q6840&gt;-O6841, 0, -O6841 - Q6840*Variables!$B$5))</f>
        <v>5.2959258721300388</v>
      </c>
      <c r="S6841">
        <f t="shared" si="640"/>
        <v>0.98705466404759656</v>
      </c>
      <c r="T6841">
        <f t="shared" si="641"/>
        <v>0</v>
      </c>
    </row>
    <row r="6842" spans="1:20" x14ac:dyDescent="0.3">
      <c r="A6842" s="3">
        <f t="shared" si="636"/>
        <v>43386</v>
      </c>
      <c r="B6842">
        <v>10</v>
      </c>
      <c r="C6842">
        <v>13</v>
      </c>
      <c r="D6842">
        <v>1</v>
      </c>
      <c r="E6842">
        <v>0</v>
      </c>
      <c r="F6842" s="1">
        <f>VLOOKUP(A6842,Weather!$A$1:$E$366, 5)</f>
        <v>0.94545454545454466</v>
      </c>
      <c r="G6842" s="1">
        <f>VLOOKUP(D6842, Fall!$A$1:$E$25, 2)</f>
        <v>276.78571428571399</v>
      </c>
      <c r="H6842" s="1">
        <f>VLOOKUP(D6842, Fall!$A$1:$E$25, 3)</f>
        <v>258.40056395394299</v>
      </c>
      <c r="I6842" s="1">
        <f>VLOOKUP(D6842, Fall!$A$1:$E$25, 5)</f>
        <v>254.385964912281</v>
      </c>
      <c r="J6842" s="1">
        <f t="shared" si="637"/>
        <v>254.385964912281</v>
      </c>
      <c r="K6842" s="47">
        <f t="shared" si="638"/>
        <v>4.7590587041378596</v>
      </c>
      <c r="L6842" s="48">
        <f>Solar!K6859/1000*Variables!$B$3</f>
        <v>0</v>
      </c>
      <c r="M6842">
        <f>IF(E6842=1, VLOOKUP(D6842, Sheet1!$A$2:$C$26, 2), Sheet1!$C$3)</f>
        <v>0.18637999999999999</v>
      </c>
      <c r="N6842" s="1">
        <f>'Electricity Rates'!$J$2</f>
        <v>0.24729999999999999</v>
      </c>
      <c r="O6842" s="145">
        <f>L6842-K6842</f>
        <v>-4.7590587041378596</v>
      </c>
      <c r="P6842">
        <f t="shared" si="639"/>
        <v>1.1769152175332926</v>
      </c>
      <c r="Q6842">
        <f>IF(O6842&gt;0, IF(Q6841+O6842*Variables!$B$5&lt;Variables!$B$4, Q6841+O6842*Variables!$B$5, Variables!$B$4), IF(Q6841&gt;-O6842, Q6841+O6842/Variables!$B$5, 0))</f>
        <v>0</v>
      </c>
      <c r="R6842">
        <f>IF(O6842&gt;0, 0, IF(Q6841&gt;-O6842, 0, -O6842 - Q6841*Variables!$B$5))</f>
        <v>4.7590587041378596</v>
      </c>
      <c r="S6842">
        <f t="shared" si="640"/>
        <v>0.88699336127721418</v>
      </c>
      <c r="T6842">
        <f t="shared" si="641"/>
        <v>0</v>
      </c>
    </row>
    <row r="6843" spans="1:20" x14ac:dyDescent="0.3">
      <c r="A6843" s="3">
        <f t="shared" si="636"/>
        <v>43386</v>
      </c>
      <c r="B6843">
        <v>10</v>
      </c>
      <c r="C6843">
        <v>13</v>
      </c>
      <c r="D6843">
        <v>2</v>
      </c>
      <c r="E6843">
        <v>0</v>
      </c>
      <c r="F6843" s="1">
        <f>VLOOKUP(A6843,Weather!$A$1:$E$366, 5)</f>
        <v>0.94545454545454466</v>
      </c>
      <c r="G6843" s="1">
        <f>VLOOKUP(D6843, Fall!$A$1:$E$25, 2)</f>
        <v>272.32142857142799</v>
      </c>
      <c r="H6843" s="1">
        <f>VLOOKUP(D6843, Fall!$A$1:$E$25, 3)</f>
        <v>244.53669616981199</v>
      </c>
      <c r="I6843" s="1">
        <f>VLOOKUP(D6843, Fall!$A$1:$E$25, 5)</f>
        <v>254.385964912281</v>
      </c>
      <c r="J6843" s="1">
        <f t="shared" si="637"/>
        <v>254.385964912281</v>
      </c>
      <c r="K6843" s="47">
        <f t="shared" si="638"/>
        <v>4.7590587041378596</v>
      </c>
      <c r="L6843" s="48">
        <f>Solar!K6860/1000*Variables!$B$3</f>
        <v>0</v>
      </c>
      <c r="M6843">
        <f>IF(E6843=1, VLOOKUP(D6843, Sheet1!$A$2:$C$26, 2), Sheet1!$C$3)</f>
        <v>0.18637999999999999</v>
      </c>
      <c r="N6843" s="1">
        <f>'Electricity Rates'!$J$2</f>
        <v>0.24729999999999999</v>
      </c>
      <c r="O6843" s="145">
        <f>L6843-K6843</f>
        <v>-4.7590587041378596</v>
      </c>
      <c r="P6843">
        <f t="shared" si="639"/>
        <v>1.1769152175332926</v>
      </c>
      <c r="Q6843">
        <f>IF(O6843&gt;0, IF(Q6842+O6843*Variables!$B$5&lt;Variables!$B$4, Q6842+O6843*Variables!$B$5, Variables!$B$4), IF(Q6842&gt;-O6843, Q6842+O6843/Variables!$B$5, 0))</f>
        <v>0</v>
      </c>
      <c r="R6843">
        <f>IF(O6843&gt;0, 0, IF(Q6842&gt;-O6843, 0, -O6843 - Q6842*Variables!$B$5))</f>
        <v>4.7590587041378596</v>
      </c>
      <c r="S6843">
        <f t="shared" si="640"/>
        <v>0.88699336127721418</v>
      </c>
      <c r="T6843">
        <f t="shared" si="641"/>
        <v>0</v>
      </c>
    </row>
    <row r="6844" spans="1:20" x14ac:dyDescent="0.3">
      <c r="A6844" s="3">
        <f t="shared" si="636"/>
        <v>43386</v>
      </c>
      <c r="B6844">
        <v>10</v>
      </c>
      <c r="C6844">
        <v>13</v>
      </c>
      <c r="D6844">
        <v>3</v>
      </c>
      <c r="E6844">
        <v>0</v>
      </c>
      <c r="F6844" s="1">
        <f>VLOOKUP(A6844,Weather!$A$1:$E$366, 5)</f>
        <v>0.94545454545454466</v>
      </c>
      <c r="G6844" s="1">
        <f>VLOOKUP(D6844, Fall!$A$1:$E$25, 2)</f>
        <v>272.32142857142799</v>
      </c>
      <c r="H6844" s="1">
        <f>VLOOKUP(D6844, Fall!$A$1:$E$25, 3)</f>
        <v>252.565207174747</v>
      </c>
      <c r="I6844" s="1">
        <f>VLOOKUP(D6844, Fall!$A$1:$E$25, 5)</f>
        <v>254.385964912281</v>
      </c>
      <c r="J6844" s="1">
        <f t="shared" si="637"/>
        <v>254.385964912281</v>
      </c>
      <c r="K6844" s="47">
        <f t="shared" si="638"/>
        <v>4.7590587041378596</v>
      </c>
      <c r="L6844" s="48">
        <f>Solar!K6861/1000*Variables!$B$3</f>
        <v>0</v>
      </c>
      <c r="M6844">
        <f>IF(E6844=1, VLOOKUP(D6844, Sheet1!$A$2:$C$26, 2), Sheet1!$C$3)</f>
        <v>0.18637999999999999</v>
      </c>
      <c r="N6844" s="1">
        <f>'Electricity Rates'!$J$2</f>
        <v>0.24729999999999999</v>
      </c>
      <c r="O6844" s="145">
        <f>L6844-K6844</f>
        <v>-4.7590587041378596</v>
      </c>
      <c r="P6844">
        <f t="shared" si="639"/>
        <v>1.1769152175332926</v>
      </c>
      <c r="Q6844">
        <f>IF(O6844&gt;0, IF(Q6843+O6844*Variables!$B$5&lt;Variables!$B$4, Q6843+O6844*Variables!$B$5, Variables!$B$4), IF(Q6843&gt;-O6844, Q6843+O6844/Variables!$B$5, 0))</f>
        <v>0</v>
      </c>
      <c r="R6844">
        <f>IF(O6844&gt;0, 0, IF(Q6843&gt;-O6844, 0, -O6844 - Q6843*Variables!$B$5))</f>
        <v>4.7590587041378596</v>
      </c>
      <c r="S6844">
        <f t="shared" si="640"/>
        <v>0.88699336127721418</v>
      </c>
      <c r="T6844">
        <f t="shared" si="641"/>
        <v>0</v>
      </c>
    </row>
    <row r="6845" spans="1:20" x14ac:dyDescent="0.3">
      <c r="A6845" s="3">
        <f t="shared" si="636"/>
        <v>43386</v>
      </c>
      <c r="B6845">
        <v>10</v>
      </c>
      <c r="C6845">
        <v>13</v>
      </c>
      <c r="D6845">
        <v>4</v>
      </c>
      <c r="E6845">
        <v>0</v>
      </c>
      <c r="F6845" s="1">
        <f>VLOOKUP(A6845,Weather!$A$1:$E$366, 5)</f>
        <v>0.94545454545454466</v>
      </c>
      <c r="G6845" s="1">
        <f>VLOOKUP(D6845, Fall!$A$1:$E$25, 2)</f>
        <v>272.32142857142799</v>
      </c>
      <c r="H6845" s="1">
        <f>VLOOKUP(D6845, Fall!$A$1:$E$25, 3)</f>
        <v>267.50020564283898</v>
      </c>
      <c r="I6845" s="1">
        <f>VLOOKUP(D6845, Fall!$A$1:$E$25, 5)</f>
        <v>254.385964912281</v>
      </c>
      <c r="J6845" s="1">
        <f t="shared" si="637"/>
        <v>254.385964912281</v>
      </c>
      <c r="K6845" s="47">
        <f t="shared" si="638"/>
        <v>4.7590587041378596</v>
      </c>
      <c r="L6845" s="48">
        <f>Solar!K6862/1000*Variables!$B$3</f>
        <v>0</v>
      </c>
      <c r="M6845">
        <f>IF(E6845=1, VLOOKUP(D6845, Sheet1!$A$2:$C$26, 2), Sheet1!$C$3)</f>
        <v>0.18637999999999999</v>
      </c>
      <c r="N6845" s="1">
        <f>'Electricity Rates'!$J$2</f>
        <v>0.24729999999999999</v>
      </c>
      <c r="O6845" s="145">
        <f>L6845-K6845</f>
        <v>-4.7590587041378596</v>
      </c>
      <c r="P6845">
        <f t="shared" si="639"/>
        <v>1.1769152175332926</v>
      </c>
      <c r="Q6845">
        <f>IF(O6845&gt;0, IF(Q6844+O6845*Variables!$B$5&lt;Variables!$B$4, Q6844+O6845*Variables!$B$5, Variables!$B$4), IF(Q6844&gt;-O6845, Q6844+O6845/Variables!$B$5, 0))</f>
        <v>0</v>
      </c>
      <c r="R6845">
        <f>IF(O6845&gt;0, 0, IF(Q6844&gt;-O6845, 0, -O6845 - Q6844*Variables!$B$5))</f>
        <v>4.7590587041378596</v>
      </c>
      <c r="S6845">
        <f t="shared" si="640"/>
        <v>0.88699336127721418</v>
      </c>
      <c r="T6845">
        <f t="shared" si="641"/>
        <v>0</v>
      </c>
    </row>
    <row r="6846" spans="1:20" x14ac:dyDescent="0.3">
      <c r="A6846" s="3">
        <f t="shared" si="636"/>
        <v>43386</v>
      </c>
      <c r="B6846">
        <v>10</v>
      </c>
      <c r="C6846">
        <v>13</v>
      </c>
      <c r="D6846">
        <v>5</v>
      </c>
      <c r="E6846">
        <v>0</v>
      </c>
      <c r="F6846" s="1">
        <f>VLOOKUP(A6846,Weather!$A$1:$E$366, 5)</f>
        <v>0.94545454545454466</v>
      </c>
      <c r="G6846" s="1">
        <f>VLOOKUP(D6846, Fall!$A$1:$E$25, 2)</f>
        <v>303.57142857142799</v>
      </c>
      <c r="H6846" s="1">
        <f>VLOOKUP(D6846, Fall!$A$1:$E$25, 3)</f>
        <v>277.41442782172697</v>
      </c>
      <c r="I6846" s="1">
        <f>VLOOKUP(D6846, Fall!$A$1:$E$25, 5)</f>
        <v>254.385964912281</v>
      </c>
      <c r="J6846" s="1">
        <f t="shared" si="637"/>
        <v>254.385964912281</v>
      </c>
      <c r="K6846" s="47">
        <f t="shared" si="638"/>
        <v>4.7590587041378596</v>
      </c>
      <c r="L6846" s="48">
        <f>Solar!K6863/1000*Variables!$B$3</f>
        <v>0</v>
      </c>
      <c r="M6846">
        <f>IF(E6846=1, VLOOKUP(D6846, Sheet1!$A$2:$C$26, 2), Sheet1!$C$3)</f>
        <v>0.18637999999999999</v>
      </c>
      <c r="N6846" s="1">
        <f>'Electricity Rates'!$J$2</f>
        <v>0.24729999999999999</v>
      </c>
      <c r="O6846" s="145">
        <f>L6846-K6846</f>
        <v>-4.7590587041378596</v>
      </c>
      <c r="P6846">
        <f t="shared" si="639"/>
        <v>1.1769152175332926</v>
      </c>
      <c r="Q6846">
        <f>IF(O6846&gt;0, IF(Q6845+O6846*Variables!$B$5&lt;Variables!$B$4, Q6845+O6846*Variables!$B$5, Variables!$B$4), IF(Q6845&gt;-O6846, Q6845+O6846/Variables!$B$5, 0))</f>
        <v>0</v>
      </c>
      <c r="R6846">
        <f>IF(O6846&gt;0, 0, IF(Q6845&gt;-O6846, 0, -O6846 - Q6845*Variables!$B$5))</f>
        <v>4.7590587041378596</v>
      </c>
      <c r="S6846">
        <f t="shared" si="640"/>
        <v>0.88699336127721418</v>
      </c>
      <c r="T6846">
        <f t="shared" si="641"/>
        <v>0</v>
      </c>
    </row>
    <row r="6847" spans="1:20" x14ac:dyDescent="0.3">
      <c r="A6847" s="3">
        <f t="shared" si="636"/>
        <v>43386</v>
      </c>
      <c r="B6847">
        <v>10</v>
      </c>
      <c r="C6847">
        <v>13</v>
      </c>
      <c r="D6847">
        <v>6</v>
      </c>
      <c r="E6847">
        <v>0</v>
      </c>
      <c r="F6847" s="1">
        <f>VLOOKUP(A6847,Weather!$A$1:$E$366, 5)</f>
        <v>0.94545454545454466</v>
      </c>
      <c r="G6847" s="1">
        <f>VLOOKUP(D6847, Fall!$A$1:$E$25, 2)</f>
        <v>401.78571428571399</v>
      </c>
      <c r="H6847" s="1">
        <f>VLOOKUP(D6847, Fall!$A$1:$E$25, 3)</f>
        <v>309.98601628691301</v>
      </c>
      <c r="I6847" s="1">
        <f>VLOOKUP(D6847, Fall!$A$1:$E$25, 5)</f>
        <v>271.929824561403</v>
      </c>
      <c r="J6847" s="1">
        <f t="shared" si="637"/>
        <v>271.929824561403</v>
      </c>
      <c r="K6847" s="47">
        <f t="shared" si="638"/>
        <v>5.0872696492507998</v>
      </c>
      <c r="L6847" s="48">
        <f>Solar!K6864/1000*Variables!$B$3</f>
        <v>0</v>
      </c>
      <c r="M6847">
        <f>IF(E6847=1, VLOOKUP(D6847, Sheet1!$A$2:$C$26, 2), Sheet1!$C$3)</f>
        <v>0.18637999999999999</v>
      </c>
      <c r="N6847" s="1">
        <f>'Electricity Rates'!$J$2</f>
        <v>0.24729999999999999</v>
      </c>
      <c r="O6847" s="145">
        <f>L6847-K6847</f>
        <v>-5.0872696492507998</v>
      </c>
      <c r="P6847">
        <f t="shared" si="639"/>
        <v>1.2580817842597227</v>
      </c>
      <c r="Q6847">
        <f>IF(O6847&gt;0, IF(Q6846+O6847*Variables!$B$5&lt;Variables!$B$4, Q6846+O6847*Variables!$B$5, Variables!$B$4), IF(Q6846&gt;-O6847, Q6846+O6847/Variables!$B$5, 0))</f>
        <v>0</v>
      </c>
      <c r="R6847">
        <f>IF(O6847&gt;0, 0, IF(Q6846&gt;-O6847, 0, -O6847 - Q6846*Variables!$B$5))</f>
        <v>5.0872696492507998</v>
      </c>
      <c r="S6847">
        <f t="shared" si="640"/>
        <v>0.94816531722736397</v>
      </c>
      <c r="T6847">
        <f t="shared" si="641"/>
        <v>0</v>
      </c>
    </row>
    <row r="6848" spans="1:20" x14ac:dyDescent="0.3">
      <c r="A6848" s="3">
        <f t="shared" si="636"/>
        <v>43386</v>
      </c>
      <c r="B6848">
        <v>10</v>
      </c>
      <c r="C6848">
        <v>13</v>
      </c>
      <c r="D6848">
        <v>7</v>
      </c>
      <c r="E6848">
        <v>0</v>
      </c>
      <c r="F6848" s="1">
        <f>VLOOKUP(A6848,Weather!$A$1:$E$366, 5)</f>
        <v>0.94545454545454466</v>
      </c>
      <c r="G6848" s="1">
        <f>VLOOKUP(D6848, Fall!$A$1:$E$25, 2)</f>
        <v>593.74999999999898</v>
      </c>
      <c r="H6848" s="1">
        <f>VLOOKUP(D6848, Fall!$A$1:$E$25, 3)</f>
        <v>390.39236653779699</v>
      </c>
      <c r="I6848" s="1">
        <f>VLOOKUP(D6848, Fall!$A$1:$E$25, 5)</f>
        <v>263.15789473684202</v>
      </c>
      <c r="J6848" s="1">
        <f t="shared" si="637"/>
        <v>263.15789473684202</v>
      </c>
      <c r="K6848" s="47">
        <f t="shared" si="638"/>
        <v>4.9231641766943302</v>
      </c>
      <c r="L6848" s="48">
        <f>Solar!K6865/1000*Variables!$B$3</f>
        <v>1.2897000000000001</v>
      </c>
      <c r="M6848">
        <f>IF(E6848=1, VLOOKUP(D6848, Sheet1!$A$2:$C$26, 2), Sheet1!$C$3)</f>
        <v>0.18637999999999999</v>
      </c>
      <c r="N6848" s="1">
        <f>'Electricity Rates'!$J$2</f>
        <v>0.24729999999999999</v>
      </c>
      <c r="O6848" s="145">
        <f>L6848-K6848</f>
        <v>-3.6334641766943303</v>
      </c>
      <c r="P6848">
        <f t="shared" si="639"/>
        <v>1.2174985008965078</v>
      </c>
      <c r="Q6848">
        <f>IF(O6848&gt;0, IF(Q6847+O6848*Variables!$B$5&lt;Variables!$B$4, Q6847+O6848*Variables!$B$5, Variables!$B$4), IF(Q6847&gt;-O6848, Q6847+O6848/Variables!$B$5, 0))</f>
        <v>0</v>
      </c>
      <c r="R6848">
        <f>IF(O6848&gt;0, 0, IF(Q6847&gt;-O6848, 0, -O6848 - Q6847*Variables!$B$5))</f>
        <v>3.6334641766943303</v>
      </c>
      <c r="S6848">
        <f t="shared" si="640"/>
        <v>0.6772050532522893</v>
      </c>
      <c r="T6848">
        <f t="shared" si="641"/>
        <v>0</v>
      </c>
    </row>
    <row r="6849" spans="1:20" x14ac:dyDescent="0.3">
      <c r="A6849" s="3">
        <f t="shared" si="636"/>
        <v>43386</v>
      </c>
      <c r="B6849">
        <v>10</v>
      </c>
      <c r="C6849">
        <v>13</v>
      </c>
      <c r="D6849">
        <v>8</v>
      </c>
      <c r="E6849">
        <v>0</v>
      </c>
      <c r="F6849" s="1">
        <f>VLOOKUP(A6849,Weather!$A$1:$E$366, 5)</f>
        <v>0.94545454545454466</v>
      </c>
      <c r="G6849" s="1">
        <f>VLOOKUP(D6849, Fall!$A$1:$E$25, 2)</f>
        <v>866.07142857142799</v>
      </c>
      <c r="H6849" s="1">
        <f>VLOOKUP(D6849, Fall!$A$1:$E$25, 3)</f>
        <v>561.61059471909198</v>
      </c>
      <c r="I6849" s="1">
        <f>VLOOKUP(D6849, Fall!$A$1:$E$25, 5)</f>
        <v>271.929824561403</v>
      </c>
      <c r="J6849" s="1">
        <f t="shared" si="637"/>
        <v>271.929824561403</v>
      </c>
      <c r="K6849" s="47">
        <f t="shared" si="638"/>
        <v>5.0872696492507998</v>
      </c>
      <c r="L6849" s="48">
        <f>Solar!K6866/1000*Variables!$B$3</f>
        <v>9.0287000000000006</v>
      </c>
      <c r="M6849">
        <f>IF(E6849=1, VLOOKUP(D6849, Sheet1!$A$2:$C$26, 2), Sheet1!$C$3)</f>
        <v>0.18637999999999999</v>
      </c>
      <c r="N6849" s="1">
        <f>'Electricity Rates'!$J$2</f>
        <v>0.24729999999999999</v>
      </c>
      <c r="O6849" s="145">
        <f>L6849-K6849</f>
        <v>3.9414303507492008</v>
      </c>
      <c r="P6849">
        <f t="shared" si="639"/>
        <v>1.2580817842597227</v>
      </c>
      <c r="Q6849">
        <f>IF(O6849&gt;0, IF(Q6848+O6849*Variables!$B$5&lt;Variables!$B$4, Q6848+O6849*Variables!$B$5, Variables!$B$4), IF(Q6848&gt;-O6849, Q6848+O6849/Variables!$B$5, 0))</f>
        <v>3.7049445297042487</v>
      </c>
      <c r="R6849">
        <f>IF(O6849&gt;0, 0, IF(Q6848&gt;-O6849, 0, -O6849 - Q6848*Variables!$B$5))</f>
        <v>0</v>
      </c>
      <c r="S6849">
        <f t="shared" si="640"/>
        <v>0</v>
      </c>
      <c r="T6849">
        <f t="shared" si="641"/>
        <v>0</v>
      </c>
    </row>
    <row r="6850" spans="1:20" x14ac:dyDescent="0.3">
      <c r="A6850" s="3">
        <f t="shared" si="636"/>
        <v>43386</v>
      </c>
      <c r="B6850">
        <v>10</v>
      </c>
      <c r="C6850">
        <v>13</v>
      </c>
      <c r="D6850">
        <v>9</v>
      </c>
      <c r="E6850">
        <v>0</v>
      </c>
      <c r="F6850" s="1">
        <f>VLOOKUP(A6850,Weather!$A$1:$E$366, 5)</f>
        <v>0.94545454545454466</v>
      </c>
      <c r="G6850" s="1">
        <f>VLOOKUP(D6850, Fall!$A$1:$E$25, 2)</f>
        <v>1080.3571428571399</v>
      </c>
      <c r="H6850" s="1">
        <f>VLOOKUP(D6850, Fall!$A$1:$E$25, 3)</f>
        <v>760.17932055605797</v>
      </c>
      <c r="I6850" s="1">
        <f>VLOOKUP(D6850, Fall!$A$1:$E$25, 5)</f>
        <v>311.40350877192998</v>
      </c>
      <c r="J6850" s="1">
        <f t="shared" si="637"/>
        <v>311.40350877192998</v>
      </c>
      <c r="K6850" s="47">
        <f t="shared" si="638"/>
        <v>5.8257442757549622</v>
      </c>
      <c r="L6850" s="48">
        <f>Solar!K6867/1000*Variables!$B$3</f>
        <v>19.038149999999998</v>
      </c>
      <c r="M6850">
        <f>IF(E6850=1, VLOOKUP(D6850, Sheet1!$A$2:$C$26, 2), Sheet1!$C$3)</f>
        <v>0.18637999999999999</v>
      </c>
      <c r="N6850" s="1">
        <f>'Electricity Rates'!$J$2</f>
        <v>0.24729999999999999</v>
      </c>
      <c r="O6850" s="145">
        <f>L6850-K6850</f>
        <v>13.212405724245036</v>
      </c>
      <c r="P6850">
        <f t="shared" si="639"/>
        <v>1.4407065593942021</v>
      </c>
      <c r="Q6850">
        <f>IF(O6850&gt;0, IF(Q6849+O6850*Variables!$B$5&lt;Variables!$B$4, Q6849+O6850*Variables!$B$5, Variables!$B$4), IF(Q6849&gt;-O6850, Q6849+O6850/Variables!$B$5, 0))</f>
        <v>16.12460591049458</v>
      </c>
      <c r="R6850">
        <f>IF(O6850&gt;0, 0, IF(Q6849&gt;-O6850, 0, -O6850 - Q6849*Variables!$B$5))</f>
        <v>0</v>
      </c>
      <c r="S6850">
        <f t="shared" si="640"/>
        <v>0</v>
      </c>
      <c r="T6850">
        <f t="shared" si="641"/>
        <v>0</v>
      </c>
    </row>
    <row r="6851" spans="1:20" x14ac:dyDescent="0.3">
      <c r="A6851" s="3">
        <f t="shared" ref="A6851:A6914" si="642">DATE(2018, B6851, C6851)</f>
        <v>43386</v>
      </c>
      <c r="B6851">
        <v>10</v>
      </c>
      <c r="C6851">
        <v>13</v>
      </c>
      <c r="D6851">
        <v>10</v>
      </c>
      <c r="E6851">
        <v>0</v>
      </c>
      <c r="F6851" s="1">
        <f>VLOOKUP(A6851,Weather!$A$1:$E$366, 5)</f>
        <v>0.94545454545454466</v>
      </c>
      <c r="G6851" s="1">
        <f>VLOOKUP(D6851, Fall!$A$1:$E$25, 2)</f>
        <v>1205.3571428571399</v>
      </c>
      <c r="H6851" s="1">
        <f>VLOOKUP(D6851, Fall!$A$1:$E$25, 3)</f>
        <v>904.12930821748796</v>
      </c>
      <c r="I6851" s="1">
        <f>VLOOKUP(D6851, Fall!$A$1:$E$25, 5)</f>
        <v>359.64912280701702</v>
      </c>
      <c r="J6851" s="1">
        <f t="shared" ref="J6851:J6914" si="643">IF(E6851=0, I6851, H6851 + (G6851-H6851)*F6851)</f>
        <v>359.64912280701702</v>
      </c>
      <c r="K6851" s="47">
        <f t="shared" ref="K6851:K6914" si="644">J6851*1000/53453</f>
        <v>6.7283243748155765</v>
      </c>
      <c r="L6851" s="48">
        <f>Solar!K6868/1000*Variables!$B$3</f>
        <v>27.15765</v>
      </c>
      <c r="M6851">
        <f>IF(E6851=1, VLOOKUP(D6851, Sheet1!$A$2:$C$26, 2), Sheet1!$C$3)</f>
        <v>0.18637999999999999</v>
      </c>
      <c r="N6851" s="1">
        <f>'Electricity Rates'!$J$2</f>
        <v>0.24729999999999999</v>
      </c>
      <c r="O6851" s="145">
        <f>L6851-K6851</f>
        <v>20.429325625184426</v>
      </c>
      <c r="P6851">
        <f t="shared" ref="P6851:P6914" si="645">N6851*K6851</f>
        <v>1.663914617891892</v>
      </c>
      <c r="Q6851">
        <f>IF(O6851&gt;0, IF(Q6850+O6851*Variables!$B$5&lt;Variables!$B$4, Q6850+O6851*Variables!$B$5, Variables!$B$4), IF(Q6850&gt;-O6851, Q6850+O6851/Variables!$B$5, 0))</f>
        <v>35.328171998167939</v>
      </c>
      <c r="R6851">
        <f>IF(O6851&gt;0, 0, IF(Q6850&gt;-O6851, 0, -O6851 - Q6850*Variables!$B$5))</f>
        <v>0</v>
      </c>
      <c r="S6851">
        <f t="shared" ref="S6851:S6914" si="646">R6851*M6851</f>
        <v>0</v>
      </c>
      <c r="T6851">
        <f t="shared" ref="T6851:T6914" si="647">IF(AND(R6851&gt;0, M6851&gt;0.3), 1, 0)</f>
        <v>0</v>
      </c>
    </row>
    <row r="6852" spans="1:20" x14ac:dyDescent="0.3">
      <c r="A6852" s="3">
        <f t="shared" si="642"/>
        <v>43386</v>
      </c>
      <c r="B6852">
        <v>10</v>
      </c>
      <c r="C6852">
        <v>13</v>
      </c>
      <c r="D6852">
        <v>11</v>
      </c>
      <c r="E6852">
        <v>0</v>
      </c>
      <c r="F6852" s="1">
        <f>VLOOKUP(A6852,Weather!$A$1:$E$366, 5)</f>
        <v>0.94545454545454466</v>
      </c>
      <c r="G6852" s="1">
        <f>VLOOKUP(D6852, Fall!$A$1:$E$25, 2)</f>
        <v>1290.17857142857</v>
      </c>
      <c r="H6852" s="1">
        <f>VLOOKUP(D6852, Fall!$A$1:$E$25, 3)</f>
        <v>975.19947355433101</v>
      </c>
      <c r="I6852" s="1">
        <f>VLOOKUP(D6852, Fall!$A$1:$E$25, 5)</f>
        <v>377.19298245613999</v>
      </c>
      <c r="J6852" s="1">
        <f t="shared" si="643"/>
        <v>377.19298245613999</v>
      </c>
      <c r="K6852" s="47">
        <f t="shared" si="644"/>
        <v>7.0565353199285354</v>
      </c>
      <c r="L6852" s="48">
        <f>Solar!K6869/1000*Variables!$B$3</f>
        <v>32.38955</v>
      </c>
      <c r="M6852">
        <f>IF(E6852=1, VLOOKUP(D6852, Sheet1!$A$2:$C$26, 2), Sheet1!$C$3)</f>
        <v>0.18637999999999999</v>
      </c>
      <c r="N6852" s="1">
        <f>'Electricity Rates'!$J$2</f>
        <v>0.24729999999999999</v>
      </c>
      <c r="O6852" s="145">
        <f>L6852-K6852</f>
        <v>25.333014680071464</v>
      </c>
      <c r="P6852">
        <f t="shared" si="645"/>
        <v>1.7450811846183267</v>
      </c>
      <c r="Q6852">
        <f>IF(O6852&gt;0, IF(Q6851+O6852*Variables!$B$5&lt;Variables!$B$4, Q6851+O6852*Variables!$B$5, Variables!$B$4), IF(Q6851&gt;-O6852, Q6851+O6852/Variables!$B$5, 0))</f>
        <v>59.141205797435113</v>
      </c>
      <c r="R6852">
        <f>IF(O6852&gt;0, 0, IF(Q6851&gt;-O6852, 0, -O6852 - Q6851*Variables!$B$5))</f>
        <v>0</v>
      </c>
      <c r="S6852">
        <f t="shared" si="646"/>
        <v>0</v>
      </c>
      <c r="T6852">
        <f t="shared" si="647"/>
        <v>0</v>
      </c>
    </row>
    <row r="6853" spans="1:20" x14ac:dyDescent="0.3">
      <c r="A6853" s="3">
        <f t="shared" si="642"/>
        <v>43386</v>
      </c>
      <c r="B6853">
        <v>10</v>
      </c>
      <c r="C6853">
        <v>13</v>
      </c>
      <c r="D6853">
        <v>12</v>
      </c>
      <c r="E6853">
        <v>0</v>
      </c>
      <c r="F6853" s="1">
        <f>VLOOKUP(A6853,Weather!$A$1:$E$366, 5)</f>
        <v>0.94545454545454466</v>
      </c>
      <c r="G6853" s="1">
        <f>VLOOKUP(D6853, Fall!$A$1:$E$25, 2)</f>
        <v>1366.07142857142</v>
      </c>
      <c r="H6853" s="1">
        <f>VLOOKUP(D6853, Fall!$A$1:$E$25, 3)</f>
        <v>996.442378876367</v>
      </c>
      <c r="I6853" s="1">
        <f>VLOOKUP(D6853, Fall!$A$1:$E$25, 5)</f>
        <v>368.42105263157799</v>
      </c>
      <c r="J6853" s="1">
        <f t="shared" si="643"/>
        <v>368.42105263157799</v>
      </c>
      <c r="K6853" s="47">
        <f t="shared" si="644"/>
        <v>6.8924298473720462</v>
      </c>
      <c r="L6853" s="48">
        <f>Solar!K6870/1000*Variables!$B$3</f>
        <v>34.839700000000001</v>
      </c>
      <c r="M6853">
        <f>IF(E6853=1, VLOOKUP(D6853, Sheet1!$A$2:$C$26, 2), Sheet1!$C$3)</f>
        <v>0.18637999999999999</v>
      </c>
      <c r="N6853" s="1">
        <f>'Electricity Rates'!$J$2</f>
        <v>0.24729999999999999</v>
      </c>
      <c r="O6853" s="145">
        <f>L6853-K6853</f>
        <v>27.947270152627954</v>
      </c>
      <c r="P6853">
        <f t="shared" si="645"/>
        <v>1.7044979012551069</v>
      </c>
      <c r="Q6853">
        <f>IF(O6853&gt;0, IF(Q6852+O6853*Variables!$B$5&lt;Variables!$B$4, Q6852+O6853*Variables!$B$5, Variables!$B$4), IF(Q6852&gt;-O6853, Q6852+O6853/Variables!$B$5, 0))</f>
        <v>85.411639740905386</v>
      </c>
      <c r="R6853">
        <f>IF(O6853&gt;0, 0, IF(Q6852&gt;-O6853, 0, -O6853 - Q6852*Variables!$B$5))</f>
        <v>0</v>
      </c>
      <c r="S6853">
        <f t="shared" si="646"/>
        <v>0</v>
      </c>
      <c r="T6853">
        <f t="shared" si="647"/>
        <v>0</v>
      </c>
    </row>
    <row r="6854" spans="1:20" x14ac:dyDescent="0.3">
      <c r="A6854" s="3">
        <f t="shared" si="642"/>
        <v>43386</v>
      </c>
      <c r="B6854">
        <v>10</v>
      </c>
      <c r="C6854">
        <v>13</v>
      </c>
      <c r="D6854">
        <v>13</v>
      </c>
      <c r="E6854">
        <v>0</v>
      </c>
      <c r="F6854" s="1">
        <f>VLOOKUP(A6854,Weather!$A$1:$E$366, 5)</f>
        <v>0.94545454545454466</v>
      </c>
      <c r="G6854" s="1">
        <f>VLOOKUP(D6854, Fall!$A$1:$E$25, 2)</f>
        <v>1446.42857142857</v>
      </c>
      <c r="H6854" s="1">
        <f>VLOOKUP(D6854, Fall!$A$1:$E$25, 3)</f>
        <v>1031.4839187299399</v>
      </c>
      <c r="I6854" s="1">
        <f>VLOOKUP(D6854, Fall!$A$1:$E$25, 5)</f>
        <v>350.87719298245599</v>
      </c>
      <c r="J6854" s="1">
        <f t="shared" si="643"/>
        <v>350.87719298245599</v>
      </c>
      <c r="K6854" s="47">
        <f t="shared" si="644"/>
        <v>6.564218902259106</v>
      </c>
      <c r="L6854" s="48">
        <f>Solar!K6871/1000*Variables!$B$3</f>
        <v>34.428100000000001</v>
      </c>
      <c r="M6854">
        <f>IF(E6854=1, VLOOKUP(D6854, Sheet1!$A$2:$C$26, 2), Sheet1!$C$3)</f>
        <v>0.18637999999999999</v>
      </c>
      <c r="N6854" s="1">
        <f>'Electricity Rates'!$J$2</f>
        <v>0.24729999999999999</v>
      </c>
      <c r="O6854" s="145">
        <f>L6854-K6854</f>
        <v>27.863881097740894</v>
      </c>
      <c r="P6854">
        <f t="shared" si="645"/>
        <v>1.6233313345286768</v>
      </c>
      <c r="Q6854">
        <f>IF(O6854&gt;0, IF(Q6853+O6854*Variables!$B$5&lt;Variables!$B$4, Q6853+O6854*Variables!$B$5, Variables!$B$4), IF(Q6853&gt;-O6854, Q6853+O6854/Variables!$B$5, 0))</f>
        <v>100</v>
      </c>
      <c r="R6854">
        <f>IF(O6854&gt;0, 0, IF(Q6853&gt;-O6854, 0, -O6854 - Q6853*Variables!$B$5))</f>
        <v>0</v>
      </c>
      <c r="S6854">
        <f t="shared" si="646"/>
        <v>0</v>
      </c>
      <c r="T6854">
        <f t="shared" si="647"/>
        <v>0</v>
      </c>
    </row>
    <row r="6855" spans="1:20" x14ac:dyDescent="0.3">
      <c r="A6855" s="3">
        <f t="shared" si="642"/>
        <v>43386</v>
      </c>
      <c r="B6855">
        <v>10</v>
      </c>
      <c r="C6855">
        <v>13</v>
      </c>
      <c r="D6855">
        <v>14</v>
      </c>
      <c r="E6855">
        <v>0</v>
      </c>
      <c r="F6855" s="1">
        <f>VLOOKUP(A6855,Weather!$A$1:$E$366, 5)</f>
        <v>0.94545454545454466</v>
      </c>
      <c r="G6855" s="1">
        <f>VLOOKUP(D6855, Fall!$A$1:$E$25, 2)</f>
        <v>1482.1428571428501</v>
      </c>
      <c r="H6855" s="1">
        <f>VLOOKUP(D6855, Fall!$A$1:$E$25, 3)</f>
        <v>1052.56230978037</v>
      </c>
      <c r="I6855" s="1">
        <f>VLOOKUP(D6855, Fall!$A$1:$E$25, 5)</f>
        <v>342.105263157894</v>
      </c>
      <c r="J6855" s="1">
        <f t="shared" si="643"/>
        <v>342.105263157894</v>
      </c>
      <c r="K6855" s="47">
        <f t="shared" si="644"/>
        <v>6.4001134297026177</v>
      </c>
      <c r="L6855" s="48">
        <f>Solar!K6872/1000*Variables!$B$3</f>
        <v>31.4224</v>
      </c>
      <c r="M6855">
        <f>IF(E6855=1, VLOOKUP(D6855, Sheet1!$A$2:$C$26, 2), Sheet1!$C$3)</f>
        <v>0.18637999999999999</v>
      </c>
      <c r="N6855" s="1">
        <f>'Electricity Rates'!$J$2</f>
        <v>0.24729999999999999</v>
      </c>
      <c r="O6855" s="145">
        <f>L6855-K6855</f>
        <v>25.022286570297382</v>
      </c>
      <c r="P6855">
        <f t="shared" si="645"/>
        <v>1.5827480511654572</v>
      </c>
      <c r="Q6855">
        <f>IF(O6855&gt;0, IF(Q6854+O6855*Variables!$B$5&lt;Variables!$B$4, Q6854+O6855*Variables!$B$5, Variables!$B$4), IF(Q6854&gt;-O6855, Q6854+O6855/Variables!$B$5, 0))</f>
        <v>100</v>
      </c>
      <c r="R6855">
        <f>IF(O6855&gt;0, 0, IF(Q6854&gt;-O6855, 0, -O6855 - Q6854*Variables!$B$5))</f>
        <v>0</v>
      </c>
      <c r="S6855">
        <f t="shared" si="646"/>
        <v>0</v>
      </c>
      <c r="T6855">
        <f t="shared" si="647"/>
        <v>0</v>
      </c>
    </row>
    <row r="6856" spans="1:20" x14ac:dyDescent="0.3">
      <c r="A6856" s="3">
        <f t="shared" si="642"/>
        <v>43386</v>
      </c>
      <c r="B6856">
        <v>10</v>
      </c>
      <c r="C6856">
        <v>13</v>
      </c>
      <c r="D6856">
        <v>15</v>
      </c>
      <c r="E6856">
        <v>0</v>
      </c>
      <c r="F6856" s="1">
        <f>VLOOKUP(A6856,Weather!$A$1:$E$366, 5)</f>
        <v>0.94545454545454466</v>
      </c>
      <c r="G6856" s="1">
        <f>VLOOKUP(D6856, Fall!$A$1:$E$25, 2)</f>
        <v>1437.5</v>
      </c>
      <c r="H6856" s="1">
        <f>VLOOKUP(D6856, Fall!$A$1:$E$25, 3)</f>
        <v>1060.00658057086</v>
      </c>
      <c r="I6856" s="1">
        <f>VLOOKUP(D6856, Fall!$A$1:$E$25, 5)</f>
        <v>328.94736842105198</v>
      </c>
      <c r="J6856" s="1">
        <f t="shared" si="643"/>
        <v>328.94736842105198</v>
      </c>
      <c r="K6856" s="47">
        <f t="shared" si="644"/>
        <v>6.1539552208679025</v>
      </c>
      <c r="L6856" s="48">
        <f>Solar!K6873/1000*Variables!$B$3</f>
        <v>25.623700000000007</v>
      </c>
      <c r="M6856">
        <f>IF(E6856=1, VLOOKUP(D6856, Sheet1!$A$2:$C$26, 2), Sheet1!$C$3)</f>
        <v>0.18637999999999999</v>
      </c>
      <c r="N6856" s="1">
        <f>'Electricity Rates'!$J$2</f>
        <v>0.24729999999999999</v>
      </c>
      <c r="O6856" s="145">
        <f>L6856-K6856</f>
        <v>19.469744779132103</v>
      </c>
      <c r="P6856">
        <f t="shared" si="645"/>
        <v>1.5218731261206322</v>
      </c>
      <c r="Q6856">
        <f>IF(O6856&gt;0, IF(Q6855+O6856*Variables!$B$5&lt;Variables!$B$4, Q6855+O6856*Variables!$B$5, Variables!$B$4), IF(Q6855&gt;-O6856, Q6855+O6856/Variables!$B$5, 0))</f>
        <v>100</v>
      </c>
      <c r="R6856">
        <f>IF(O6856&gt;0, 0, IF(Q6855&gt;-O6856, 0, -O6856 - Q6855*Variables!$B$5))</f>
        <v>0</v>
      </c>
      <c r="S6856">
        <f t="shared" si="646"/>
        <v>0</v>
      </c>
      <c r="T6856">
        <f t="shared" si="647"/>
        <v>0</v>
      </c>
    </row>
    <row r="6857" spans="1:20" x14ac:dyDescent="0.3">
      <c r="A6857" s="3">
        <f t="shared" si="642"/>
        <v>43386</v>
      </c>
      <c r="B6857">
        <v>10</v>
      </c>
      <c r="C6857">
        <v>13</v>
      </c>
      <c r="D6857">
        <v>16</v>
      </c>
      <c r="E6857">
        <v>0</v>
      </c>
      <c r="F6857" s="1">
        <f>VLOOKUP(A6857,Weather!$A$1:$E$366, 5)</f>
        <v>0.94545454545454466</v>
      </c>
      <c r="G6857" s="1">
        <f>VLOOKUP(D6857, Fall!$A$1:$E$25, 2)</f>
        <v>1348.2142857142801</v>
      </c>
      <c r="H6857" s="1">
        <f>VLOOKUP(D6857, Fall!$A$1:$E$25, 3)</f>
        <v>1003.98947108661</v>
      </c>
      <c r="I6857" s="1">
        <f>VLOOKUP(D6857, Fall!$A$1:$E$25, 5)</f>
        <v>298.24561403508801</v>
      </c>
      <c r="J6857" s="1">
        <f t="shared" si="643"/>
        <v>298.24561403508801</v>
      </c>
      <c r="K6857" s="47">
        <f t="shared" si="644"/>
        <v>5.5795860669202471</v>
      </c>
      <c r="L6857" s="48">
        <f>Solar!K6874/1000*Variables!$B$3</f>
        <v>17.248200000000001</v>
      </c>
      <c r="M6857">
        <f>IF(E6857=1, VLOOKUP(D6857, Sheet1!$A$2:$C$26, 2), Sheet1!$C$3)</f>
        <v>0.18637999999999999</v>
      </c>
      <c r="N6857" s="1">
        <f>'Electricity Rates'!$J$2</f>
        <v>0.24729999999999999</v>
      </c>
      <c r="O6857" s="145">
        <f>L6857-K6857</f>
        <v>11.668613933079754</v>
      </c>
      <c r="P6857">
        <f t="shared" si="645"/>
        <v>1.3798316343493771</v>
      </c>
      <c r="Q6857">
        <f>IF(O6857&gt;0, IF(Q6856+O6857*Variables!$B$5&lt;Variables!$B$4, Q6856+O6857*Variables!$B$5, Variables!$B$4), IF(Q6856&gt;-O6857, Q6856+O6857/Variables!$B$5, 0))</f>
        <v>100</v>
      </c>
      <c r="R6857">
        <f>IF(O6857&gt;0, 0, IF(Q6856&gt;-O6857, 0, -O6857 - Q6856*Variables!$B$5))</f>
        <v>0</v>
      </c>
      <c r="S6857">
        <f t="shared" si="646"/>
        <v>0</v>
      </c>
      <c r="T6857">
        <f t="shared" si="647"/>
        <v>0</v>
      </c>
    </row>
    <row r="6858" spans="1:20" x14ac:dyDescent="0.3">
      <c r="A6858" s="3">
        <f t="shared" si="642"/>
        <v>43386</v>
      </c>
      <c r="B6858">
        <v>10</v>
      </c>
      <c r="C6858">
        <v>13</v>
      </c>
      <c r="D6858">
        <v>17</v>
      </c>
      <c r="E6858">
        <v>0</v>
      </c>
      <c r="F6858" s="1">
        <f>VLOOKUP(A6858,Weather!$A$1:$E$366, 5)</f>
        <v>0.94545454545454466</v>
      </c>
      <c r="G6858" s="1">
        <f>VLOOKUP(D6858, Fall!$A$1:$E$25, 2)</f>
        <v>1080.3571428571399</v>
      </c>
      <c r="H6858" s="1">
        <f>VLOOKUP(D6858, Fall!$A$1:$E$25, 3)</f>
        <v>794.90091642515802</v>
      </c>
      <c r="I6858" s="1">
        <f>VLOOKUP(D6858, Fall!$A$1:$E$25, 5)</f>
        <v>263.15789473684202</v>
      </c>
      <c r="J6858" s="1">
        <f t="shared" si="643"/>
        <v>263.15789473684202</v>
      </c>
      <c r="K6858" s="47">
        <f t="shared" si="644"/>
        <v>4.9231641766943302</v>
      </c>
      <c r="L6858" s="48">
        <f>Solar!K6875/1000*Variables!$B$3</f>
        <v>7.3208499999999992</v>
      </c>
      <c r="M6858">
        <f>IF(E6858=1, VLOOKUP(D6858, Sheet1!$A$2:$C$26, 2), Sheet1!$C$3)</f>
        <v>0.18637999999999999</v>
      </c>
      <c r="N6858" s="1">
        <f>'Electricity Rates'!$J$2</f>
        <v>0.24729999999999999</v>
      </c>
      <c r="O6858" s="145">
        <f>L6858-K6858</f>
        <v>2.397685823305669</v>
      </c>
      <c r="P6858">
        <f t="shared" si="645"/>
        <v>1.2174985008965078</v>
      </c>
      <c r="Q6858">
        <f>IF(O6858&gt;0, IF(Q6857+O6858*Variables!$B$5&lt;Variables!$B$4, Q6857+O6858*Variables!$B$5, Variables!$B$4), IF(Q6857&gt;-O6858, Q6857+O6858/Variables!$B$5, 0))</f>
        <v>100</v>
      </c>
      <c r="R6858">
        <f>IF(O6858&gt;0, 0, IF(Q6857&gt;-O6858, 0, -O6858 - Q6857*Variables!$B$5))</f>
        <v>0</v>
      </c>
      <c r="S6858">
        <f t="shared" si="646"/>
        <v>0</v>
      </c>
      <c r="T6858">
        <f t="shared" si="647"/>
        <v>0</v>
      </c>
    </row>
    <row r="6859" spans="1:20" x14ac:dyDescent="0.3">
      <c r="A6859" s="3">
        <f t="shared" si="642"/>
        <v>43386</v>
      </c>
      <c r="B6859">
        <v>10</v>
      </c>
      <c r="C6859">
        <v>13</v>
      </c>
      <c r="D6859">
        <v>18</v>
      </c>
      <c r="E6859">
        <v>0</v>
      </c>
      <c r="F6859" s="1">
        <f>VLOOKUP(A6859,Weather!$A$1:$E$366, 5)</f>
        <v>0.94545454545454466</v>
      </c>
      <c r="G6859" s="1">
        <f>VLOOKUP(D6859, Fall!$A$1:$E$25, 2)</f>
        <v>678.57142857142799</v>
      </c>
      <c r="H6859" s="1">
        <f>VLOOKUP(D6859, Fall!$A$1:$E$25, 3)</f>
        <v>583.61400485626905</v>
      </c>
      <c r="I6859" s="1">
        <f>VLOOKUP(D6859, Fall!$A$1:$E$25, 5)</f>
        <v>280.70175438596499</v>
      </c>
      <c r="J6859" s="1">
        <f t="shared" si="643"/>
        <v>280.70175438596499</v>
      </c>
      <c r="K6859" s="47">
        <f t="shared" si="644"/>
        <v>5.251375121807289</v>
      </c>
      <c r="L6859" s="48">
        <f>Solar!K6876/1000*Variables!$B$3</f>
        <v>0.69574999999999998</v>
      </c>
      <c r="M6859">
        <f>IF(E6859=1, VLOOKUP(D6859, Sheet1!$A$2:$C$26, 2), Sheet1!$C$3)</f>
        <v>0.18637999999999999</v>
      </c>
      <c r="N6859" s="1">
        <f>'Electricity Rates'!$J$2</f>
        <v>0.24729999999999999</v>
      </c>
      <c r="O6859" s="145">
        <f>L6859-K6859</f>
        <v>-4.5556251218072887</v>
      </c>
      <c r="P6859">
        <f t="shared" si="645"/>
        <v>1.2986650676229425</v>
      </c>
      <c r="Q6859">
        <f>IF(O6859&gt;0, IF(Q6858+O6859*Variables!$B$5&lt;Variables!$B$4, Q6858+O6859*Variables!$B$5, Variables!$B$4), IF(Q6858&gt;-O6859, Q6858+O6859/Variables!$B$5, 0))</f>
        <v>95.153590295949698</v>
      </c>
      <c r="R6859">
        <f>IF(O6859&gt;0, 0, IF(Q6858&gt;-O6859, 0, -O6859 - Q6858*Variables!$B$5))</f>
        <v>0</v>
      </c>
      <c r="S6859">
        <f t="shared" si="646"/>
        <v>0</v>
      </c>
      <c r="T6859">
        <f t="shared" si="647"/>
        <v>0</v>
      </c>
    </row>
    <row r="6860" spans="1:20" x14ac:dyDescent="0.3">
      <c r="A6860" s="3">
        <f t="shared" si="642"/>
        <v>43386</v>
      </c>
      <c r="B6860">
        <v>10</v>
      </c>
      <c r="C6860">
        <v>13</v>
      </c>
      <c r="D6860">
        <v>19</v>
      </c>
      <c r="E6860">
        <v>0</v>
      </c>
      <c r="F6860" s="1">
        <f>VLOOKUP(A6860,Weather!$A$1:$E$366, 5)</f>
        <v>0.94545454545454466</v>
      </c>
      <c r="G6860" s="1">
        <f>VLOOKUP(D6860, Fall!$A$1:$E$25, 2)</f>
        <v>517.85714285714198</v>
      </c>
      <c r="H6860" s="1">
        <f>VLOOKUP(D6860, Fall!$A$1:$E$25, 3)</f>
        <v>442.60593718179598</v>
      </c>
      <c r="I6860" s="1">
        <f>VLOOKUP(D6860, Fall!$A$1:$E$25, 5)</f>
        <v>289.47368421052602</v>
      </c>
      <c r="J6860" s="1">
        <f t="shared" si="643"/>
        <v>289.47368421052602</v>
      </c>
      <c r="K6860" s="47">
        <f t="shared" si="644"/>
        <v>5.4154805943637587</v>
      </c>
      <c r="L6860" s="48">
        <f>Solar!K6877/1000*Variables!$B$3</f>
        <v>0</v>
      </c>
      <c r="M6860">
        <f>IF(E6860=1, VLOOKUP(D6860, Sheet1!$A$2:$C$26, 2), Sheet1!$C$3)</f>
        <v>0.18637999999999999</v>
      </c>
      <c r="N6860" s="1">
        <f>'Electricity Rates'!$J$2</f>
        <v>0.24729999999999999</v>
      </c>
      <c r="O6860" s="145">
        <f>L6860-K6860</f>
        <v>-5.4154805943637587</v>
      </c>
      <c r="P6860">
        <f t="shared" si="645"/>
        <v>1.3392483509861575</v>
      </c>
      <c r="Q6860">
        <f>IF(O6860&gt;0, IF(Q6859+O6860*Variables!$B$5&lt;Variables!$B$4, Q6859+O6860*Variables!$B$5, Variables!$B$4), IF(Q6859&gt;-O6860, Q6859+O6860/Variables!$B$5, 0))</f>
        <v>89.39244072747762</v>
      </c>
      <c r="R6860">
        <f>IF(O6860&gt;0, 0, IF(Q6859&gt;-O6860, 0, -O6860 - Q6859*Variables!$B$5))</f>
        <v>0</v>
      </c>
      <c r="S6860">
        <f t="shared" si="646"/>
        <v>0</v>
      </c>
      <c r="T6860">
        <f t="shared" si="647"/>
        <v>0</v>
      </c>
    </row>
    <row r="6861" spans="1:20" x14ac:dyDescent="0.3">
      <c r="A6861" s="3">
        <f t="shared" si="642"/>
        <v>43386</v>
      </c>
      <c r="B6861">
        <v>10</v>
      </c>
      <c r="C6861">
        <v>13</v>
      </c>
      <c r="D6861">
        <v>20</v>
      </c>
      <c r="E6861">
        <v>0</v>
      </c>
      <c r="F6861" s="1">
        <f>VLOOKUP(A6861,Weather!$A$1:$E$366, 5)</f>
        <v>0.94545454545454466</v>
      </c>
      <c r="G6861" s="1">
        <f>VLOOKUP(D6861, Fall!$A$1:$E$25, 2)</f>
        <v>428.57142857142799</v>
      </c>
      <c r="H6861" s="1">
        <f>VLOOKUP(D6861, Fall!$A$1:$E$25, 3)</f>
        <v>354.11608052009001</v>
      </c>
      <c r="I6861" s="1">
        <f>VLOOKUP(D6861, Fall!$A$1:$E$25, 5)</f>
        <v>263.15789473684202</v>
      </c>
      <c r="J6861" s="1">
        <f t="shared" si="643"/>
        <v>263.15789473684202</v>
      </c>
      <c r="K6861" s="47">
        <f t="shared" si="644"/>
        <v>4.9231641766943302</v>
      </c>
      <c r="L6861" s="48">
        <f>Solar!K6878/1000*Variables!$B$3</f>
        <v>0</v>
      </c>
      <c r="M6861">
        <f>IF(E6861=1, VLOOKUP(D6861, Sheet1!$A$2:$C$26, 2), Sheet1!$C$3)</f>
        <v>0.18637999999999999</v>
      </c>
      <c r="N6861" s="1">
        <f>'Electricity Rates'!$J$2</f>
        <v>0.24729999999999999</v>
      </c>
      <c r="O6861" s="145">
        <f>L6861-K6861</f>
        <v>-4.9231641766943302</v>
      </c>
      <c r="P6861">
        <f t="shared" si="645"/>
        <v>1.2174985008965078</v>
      </c>
      <c r="Q6861">
        <f>IF(O6861&gt;0, IF(Q6860+O6861*Variables!$B$5&lt;Variables!$B$4, Q6860+O6861*Variables!$B$5, Variables!$B$4), IF(Q6860&gt;-O6861, Q6860+O6861/Variables!$B$5, 0))</f>
        <v>84.155032028866628</v>
      </c>
      <c r="R6861">
        <f>IF(O6861&gt;0, 0, IF(Q6860&gt;-O6861, 0, -O6861 - Q6860*Variables!$B$5))</f>
        <v>0</v>
      </c>
      <c r="S6861">
        <f t="shared" si="646"/>
        <v>0</v>
      </c>
      <c r="T6861">
        <f t="shared" si="647"/>
        <v>0</v>
      </c>
    </row>
    <row r="6862" spans="1:20" x14ac:dyDescent="0.3">
      <c r="A6862" s="3">
        <f t="shared" si="642"/>
        <v>43386</v>
      </c>
      <c r="B6862">
        <v>10</v>
      </c>
      <c r="C6862">
        <v>13</v>
      </c>
      <c r="D6862">
        <v>21</v>
      </c>
      <c r="E6862">
        <v>0</v>
      </c>
      <c r="F6862" s="1">
        <f>VLOOKUP(A6862,Weather!$A$1:$E$366, 5)</f>
        <v>0.94545454545454466</v>
      </c>
      <c r="G6862" s="1">
        <f>VLOOKUP(D6862, Fall!$A$1:$E$25, 2)</f>
        <v>366.07142857142799</v>
      </c>
      <c r="H6862" s="1">
        <f>VLOOKUP(D6862, Fall!$A$1:$E$25, 3)</f>
        <v>305.62638808916603</v>
      </c>
      <c r="I6862" s="1">
        <f>VLOOKUP(D6862, Fall!$A$1:$E$25, 5)</f>
        <v>271.929824561403</v>
      </c>
      <c r="J6862" s="1">
        <f t="shared" si="643"/>
        <v>271.929824561403</v>
      </c>
      <c r="K6862" s="47">
        <f t="shared" si="644"/>
        <v>5.0872696492507998</v>
      </c>
      <c r="L6862" s="48">
        <f>Solar!K6879/1000*Variables!$B$3</f>
        <v>0</v>
      </c>
      <c r="M6862">
        <f>IF(E6862=1, VLOOKUP(D6862, Sheet1!$A$2:$C$26, 2), Sheet1!$C$3)</f>
        <v>0.18637999999999999</v>
      </c>
      <c r="N6862" s="1">
        <f>'Electricity Rates'!$J$2</f>
        <v>0.24729999999999999</v>
      </c>
      <c r="O6862" s="145">
        <f>L6862-K6862</f>
        <v>-5.0872696492507998</v>
      </c>
      <c r="P6862">
        <f t="shared" si="645"/>
        <v>1.2580817842597227</v>
      </c>
      <c r="Q6862">
        <f>IF(O6862&gt;0, IF(Q6861+O6862*Variables!$B$5&lt;Variables!$B$4, Q6861+O6862*Variables!$B$5, Variables!$B$4), IF(Q6861&gt;-O6862, Q6861+O6862/Variables!$B$5, 0))</f>
        <v>78.743043040301941</v>
      </c>
      <c r="R6862">
        <f>IF(O6862&gt;0, 0, IF(Q6861&gt;-O6862, 0, -O6862 - Q6861*Variables!$B$5))</f>
        <v>0</v>
      </c>
      <c r="S6862">
        <f t="shared" si="646"/>
        <v>0</v>
      </c>
      <c r="T6862">
        <f t="shared" si="647"/>
        <v>0</v>
      </c>
    </row>
    <row r="6863" spans="1:20" x14ac:dyDescent="0.3">
      <c r="A6863" s="3">
        <f t="shared" si="642"/>
        <v>43386</v>
      </c>
      <c r="B6863">
        <v>10</v>
      </c>
      <c r="C6863">
        <v>13</v>
      </c>
      <c r="D6863">
        <v>22</v>
      </c>
      <c r="E6863">
        <v>0</v>
      </c>
      <c r="F6863" s="1">
        <f>VLOOKUP(A6863,Weather!$A$1:$E$366, 5)</f>
        <v>0.94545454545454466</v>
      </c>
      <c r="G6863" s="1">
        <f>VLOOKUP(D6863, Fall!$A$1:$E$25, 2)</f>
        <v>330.35714285714198</v>
      </c>
      <c r="H6863" s="1">
        <f>VLOOKUP(D6863, Fall!$A$1:$E$25, 3)</f>
        <v>272.33281237147202</v>
      </c>
      <c r="I6863" s="1">
        <f>VLOOKUP(D6863, Fall!$A$1:$E$25, 5)</f>
        <v>254.385964912281</v>
      </c>
      <c r="J6863" s="1">
        <f t="shared" si="643"/>
        <v>254.385964912281</v>
      </c>
      <c r="K6863" s="47">
        <f t="shared" si="644"/>
        <v>4.7590587041378596</v>
      </c>
      <c r="L6863" s="48">
        <f>Solar!K6880/1000*Variables!$B$3</f>
        <v>0</v>
      </c>
      <c r="M6863">
        <f>IF(E6863=1, VLOOKUP(D6863, Sheet1!$A$2:$C$26, 2), Sheet1!$C$3)</f>
        <v>0.18637999999999999</v>
      </c>
      <c r="N6863" s="1">
        <f>'Electricity Rates'!$J$2</f>
        <v>0.24729999999999999</v>
      </c>
      <c r="O6863" s="145">
        <f>L6863-K6863</f>
        <v>-4.7590587041378596</v>
      </c>
      <c r="P6863">
        <f t="shared" si="645"/>
        <v>1.1769152175332926</v>
      </c>
      <c r="Q6863">
        <f>IF(O6863&gt;0, IF(Q6862+O6863*Variables!$B$5&lt;Variables!$B$4, Q6862+O6863*Variables!$B$5, Variables!$B$4), IF(Q6862&gt;-O6863, Q6862+O6863/Variables!$B$5, 0))</f>
        <v>73.680214631644645</v>
      </c>
      <c r="R6863">
        <f>IF(O6863&gt;0, 0, IF(Q6862&gt;-O6863, 0, -O6863 - Q6862*Variables!$B$5))</f>
        <v>0</v>
      </c>
      <c r="S6863">
        <f t="shared" si="646"/>
        <v>0</v>
      </c>
      <c r="T6863">
        <f t="shared" si="647"/>
        <v>0</v>
      </c>
    </row>
    <row r="6864" spans="1:20" x14ac:dyDescent="0.3">
      <c r="A6864" s="3">
        <f t="shared" si="642"/>
        <v>43386</v>
      </c>
      <c r="B6864">
        <v>10</v>
      </c>
      <c r="C6864">
        <v>13</v>
      </c>
      <c r="D6864">
        <v>23</v>
      </c>
      <c r="E6864">
        <v>0</v>
      </c>
      <c r="F6864" s="1">
        <f>VLOOKUP(A6864,Weather!$A$1:$E$366, 5)</f>
        <v>0.94545454545454466</v>
      </c>
      <c r="G6864" s="1">
        <f>VLOOKUP(D6864, Fall!$A$1:$E$25, 2)</f>
        <v>303.57142857142799</v>
      </c>
      <c r="H6864" s="1">
        <f>VLOOKUP(D6864, Fall!$A$1:$E$25, 3)</f>
        <v>252.67335691371099</v>
      </c>
      <c r="I6864" s="1">
        <f>VLOOKUP(D6864, Fall!$A$1:$E$25, 5)</f>
        <v>254.385964912281</v>
      </c>
      <c r="J6864" s="1">
        <f t="shared" si="643"/>
        <v>254.385964912281</v>
      </c>
      <c r="K6864" s="47">
        <f t="shared" si="644"/>
        <v>4.7590587041378596</v>
      </c>
      <c r="L6864" s="48">
        <f>Solar!K6881/1000*Variables!$B$3</f>
        <v>0</v>
      </c>
      <c r="M6864">
        <f>IF(E6864=1, VLOOKUP(D6864, Sheet1!$A$2:$C$26, 2), Sheet1!$C$3)</f>
        <v>0.18637999999999999</v>
      </c>
      <c r="N6864" s="1">
        <f>'Electricity Rates'!$J$2</f>
        <v>0.24729999999999999</v>
      </c>
      <c r="O6864" s="145">
        <f>L6864-K6864</f>
        <v>-4.7590587041378596</v>
      </c>
      <c r="P6864">
        <f t="shared" si="645"/>
        <v>1.1769152175332926</v>
      </c>
      <c r="Q6864">
        <f>IF(O6864&gt;0, IF(Q6863+O6864*Variables!$B$5&lt;Variables!$B$4, Q6863+O6864*Variables!$B$5, Variables!$B$4), IF(Q6863&gt;-O6864, Q6863+O6864/Variables!$B$5, 0))</f>
        <v>68.617386222987349</v>
      </c>
      <c r="R6864">
        <f>IF(O6864&gt;0, 0, IF(Q6863&gt;-O6864, 0, -O6864 - Q6863*Variables!$B$5))</f>
        <v>0</v>
      </c>
      <c r="S6864">
        <f t="shared" si="646"/>
        <v>0</v>
      </c>
      <c r="T6864">
        <f t="shared" si="647"/>
        <v>0</v>
      </c>
    </row>
    <row r="6865" spans="1:20" x14ac:dyDescent="0.3">
      <c r="A6865" s="3">
        <f t="shared" si="642"/>
        <v>43386</v>
      </c>
      <c r="B6865">
        <v>10</v>
      </c>
      <c r="C6865">
        <v>13</v>
      </c>
      <c r="D6865">
        <v>24</v>
      </c>
      <c r="E6865">
        <v>0</v>
      </c>
      <c r="F6865" s="1">
        <f>VLOOKUP(A6865,Weather!$A$1:$E$366, 5)</f>
        <v>0.94545454545454466</v>
      </c>
      <c r="G6865" s="1">
        <f>VLOOKUP(D6865, Fall!$A$1:$E$25, 2)</f>
        <v>285.71428571428498</v>
      </c>
      <c r="H6865" s="1">
        <f>VLOOKUP(D6865, Fall!$A$1:$E$25, 3)</f>
        <v>237.47635107345499</v>
      </c>
      <c r="I6865" s="1">
        <f>VLOOKUP(D6865, Fall!$A$1:$E$25, 5)</f>
        <v>254.385964912281</v>
      </c>
      <c r="J6865" s="1">
        <f t="shared" si="643"/>
        <v>254.385964912281</v>
      </c>
      <c r="K6865" s="47">
        <f t="shared" si="644"/>
        <v>4.7590587041378596</v>
      </c>
      <c r="L6865" s="48">
        <f>Solar!K6882/1000*Variables!$B$3</f>
        <v>0</v>
      </c>
      <c r="M6865">
        <f>IF(E6865=1, VLOOKUP(D6865, Sheet1!$A$2:$C$26, 2), Sheet1!$C$3)</f>
        <v>0.18637999999999999</v>
      </c>
      <c r="N6865" s="1">
        <f>'Electricity Rates'!$J$2</f>
        <v>0.24729999999999999</v>
      </c>
      <c r="O6865" s="145">
        <f>L6865-K6865</f>
        <v>-4.7590587041378596</v>
      </c>
      <c r="P6865">
        <f t="shared" si="645"/>
        <v>1.1769152175332926</v>
      </c>
      <c r="Q6865">
        <f>IF(O6865&gt;0, IF(Q6864+O6865*Variables!$B$5&lt;Variables!$B$4, Q6864+O6865*Variables!$B$5, Variables!$B$4), IF(Q6864&gt;-O6865, Q6864+O6865/Variables!$B$5, 0))</f>
        <v>63.554557814330053</v>
      </c>
      <c r="R6865">
        <f>IF(O6865&gt;0, 0, IF(Q6864&gt;-O6865, 0, -O6865 - Q6864*Variables!$B$5))</f>
        <v>0</v>
      </c>
      <c r="S6865">
        <f t="shared" si="646"/>
        <v>0</v>
      </c>
      <c r="T6865">
        <f t="shared" si="647"/>
        <v>0</v>
      </c>
    </row>
    <row r="6866" spans="1:20" x14ac:dyDescent="0.3">
      <c r="A6866" s="3">
        <f t="shared" si="642"/>
        <v>43387</v>
      </c>
      <c r="B6866">
        <v>10</v>
      </c>
      <c r="C6866">
        <v>14</v>
      </c>
      <c r="D6866">
        <v>1</v>
      </c>
      <c r="E6866">
        <v>0</v>
      </c>
      <c r="F6866" s="1">
        <f>VLOOKUP(A6866,Weather!$A$1:$E$366, 5)</f>
        <v>0.93636363636363618</v>
      </c>
      <c r="G6866" s="1">
        <f>VLOOKUP(D6866, Fall!$A$1:$E$25, 2)</f>
        <v>276.78571428571399</v>
      </c>
      <c r="H6866" s="1">
        <f>VLOOKUP(D6866, Fall!$A$1:$E$25, 3)</f>
        <v>258.40056395394299</v>
      </c>
      <c r="I6866" s="1">
        <f>VLOOKUP(D6866, Fall!$A$1:$E$25, 5)</f>
        <v>254.385964912281</v>
      </c>
      <c r="J6866" s="1">
        <f t="shared" si="643"/>
        <v>254.385964912281</v>
      </c>
      <c r="K6866" s="47">
        <f t="shared" si="644"/>
        <v>4.7590587041378596</v>
      </c>
      <c r="L6866" s="48">
        <f>Solar!K6883/1000*Variables!$B$3</f>
        <v>0</v>
      </c>
      <c r="M6866">
        <f>IF(E6866=1, VLOOKUP(D6866, Sheet1!$A$2:$C$26, 2), Sheet1!$C$3)</f>
        <v>0.18637999999999999</v>
      </c>
      <c r="N6866" s="1">
        <f>'Electricity Rates'!$J$2</f>
        <v>0.24729999999999999</v>
      </c>
      <c r="O6866" s="145">
        <f>L6866-K6866</f>
        <v>-4.7590587041378596</v>
      </c>
      <c r="P6866">
        <f t="shared" si="645"/>
        <v>1.1769152175332926</v>
      </c>
      <c r="Q6866">
        <f>IF(O6866&gt;0, IF(Q6865+O6866*Variables!$B$5&lt;Variables!$B$4, Q6865+O6866*Variables!$B$5, Variables!$B$4), IF(Q6865&gt;-O6866, Q6865+O6866/Variables!$B$5, 0))</f>
        <v>58.491729405672757</v>
      </c>
      <c r="R6866">
        <f>IF(O6866&gt;0, 0, IF(Q6865&gt;-O6866, 0, -O6866 - Q6865*Variables!$B$5))</f>
        <v>0</v>
      </c>
      <c r="S6866">
        <f t="shared" si="646"/>
        <v>0</v>
      </c>
      <c r="T6866">
        <f t="shared" si="647"/>
        <v>0</v>
      </c>
    </row>
    <row r="6867" spans="1:20" x14ac:dyDescent="0.3">
      <c r="A6867" s="3">
        <f t="shared" si="642"/>
        <v>43387</v>
      </c>
      <c r="B6867">
        <v>10</v>
      </c>
      <c r="C6867">
        <v>14</v>
      </c>
      <c r="D6867">
        <v>2</v>
      </c>
      <c r="E6867">
        <v>0</v>
      </c>
      <c r="F6867" s="1">
        <f>VLOOKUP(A6867,Weather!$A$1:$E$366, 5)</f>
        <v>0.93636363636363618</v>
      </c>
      <c r="G6867" s="1">
        <f>VLOOKUP(D6867, Fall!$A$1:$E$25, 2)</f>
        <v>272.32142857142799</v>
      </c>
      <c r="H6867" s="1">
        <f>VLOOKUP(D6867, Fall!$A$1:$E$25, 3)</f>
        <v>244.53669616981199</v>
      </c>
      <c r="I6867" s="1">
        <f>VLOOKUP(D6867, Fall!$A$1:$E$25, 5)</f>
        <v>254.385964912281</v>
      </c>
      <c r="J6867" s="1">
        <f t="shared" si="643"/>
        <v>254.385964912281</v>
      </c>
      <c r="K6867" s="47">
        <f t="shared" si="644"/>
        <v>4.7590587041378596</v>
      </c>
      <c r="L6867" s="48">
        <f>Solar!K6884/1000*Variables!$B$3</f>
        <v>0</v>
      </c>
      <c r="M6867">
        <f>IF(E6867=1, VLOOKUP(D6867, Sheet1!$A$2:$C$26, 2), Sheet1!$C$3)</f>
        <v>0.18637999999999999</v>
      </c>
      <c r="N6867" s="1">
        <f>'Electricity Rates'!$J$2</f>
        <v>0.24729999999999999</v>
      </c>
      <c r="O6867" s="145">
        <f>L6867-K6867</f>
        <v>-4.7590587041378596</v>
      </c>
      <c r="P6867">
        <f t="shared" si="645"/>
        <v>1.1769152175332926</v>
      </c>
      <c r="Q6867">
        <f>IF(O6867&gt;0, IF(Q6866+O6867*Variables!$B$5&lt;Variables!$B$4, Q6866+O6867*Variables!$B$5, Variables!$B$4), IF(Q6866&gt;-O6867, Q6866+O6867/Variables!$B$5, 0))</f>
        <v>53.428900997015461</v>
      </c>
      <c r="R6867">
        <f>IF(O6867&gt;0, 0, IF(Q6866&gt;-O6867, 0, -O6867 - Q6866*Variables!$B$5))</f>
        <v>0</v>
      </c>
      <c r="S6867">
        <f t="shared" si="646"/>
        <v>0</v>
      </c>
      <c r="T6867">
        <f t="shared" si="647"/>
        <v>0</v>
      </c>
    </row>
    <row r="6868" spans="1:20" x14ac:dyDescent="0.3">
      <c r="A6868" s="3">
        <f t="shared" si="642"/>
        <v>43387</v>
      </c>
      <c r="B6868">
        <v>10</v>
      </c>
      <c r="C6868">
        <v>14</v>
      </c>
      <c r="D6868">
        <v>3</v>
      </c>
      <c r="E6868">
        <v>0</v>
      </c>
      <c r="F6868" s="1">
        <f>VLOOKUP(A6868,Weather!$A$1:$E$366, 5)</f>
        <v>0.93636363636363618</v>
      </c>
      <c r="G6868" s="1">
        <f>VLOOKUP(D6868, Fall!$A$1:$E$25, 2)</f>
        <v>272.32142857142799</v>
      </c>
      <c r="H6868" s="1">
        <f>VLOOKUP(D6868, Fall!$A$1:$E$25, 3)</f>
        <v>252.565207174747</v>
      </c>
      <c r="I6868" s="1">
        <f>VLOOKUP(D6868, Fall!$A$1:$E$25, 5)</f>
        <v>254.385964912281</v>
      </c>
      <c r="J6868" s="1">
        <f t="shared" si="643"/>
        <v>254.385964912281</v>
      </c>
      <c r="K6868" s="47">
        <f t="shared" si="644"/>
        <v>4.7590587041378596</v>
      </c>
      <c r="L6868" s="48">
        <f>Solar!K6885/1000*Variables!$B$3</f>
        <v>0</v>
      </c>
      <c r="M6868">
        <f>IF(E6868=1, VLOOKUP(D6868, Sheet1!$A$2:$C$26, 2), Sheet1!$C$3)</f>
        <v>0.18637999999999999</v>
      </c>
      <c r="N6868" s="1">
        <f>'Electricity Rates'!$J$2</f>
        <v>0.24729999999999999</v>
      </c>
      <c r="O6868" s="145">
        <f>L6868-K6868</f>
        <v>-4.7590587041378596</v>
      </c>
      <c r="P6868">
        <f t="shared" si="645"/>
        <v>1.1769152175332926</v>
      </c>
      <c r="Q6868">
        <f>IF(O6868&gt;0, IF(Q6867+O6868*Variables!$B$5&lt;Variables!$B$4, Q6867+O6868*Variables!$B$5, Variables!$B$4), IF(Q6867&gt;-O6868, Q6867+O6868/Variables!$B$5, 0))</f>
        <v>48.366072588358165</v>
      </c>
      <c r="R6868">
        <f>IF(O6868&gt;0, 0, IF(Q6867&gt;-O6868, 0, -O6868 - Q6867*Variables!$B$5))</f>
        <v>0</v>
      </c>
      <c r="S6868">
        <f t="shared" si="646"/>
        <v>0</v>
      </c>
      <c r="T6868">
        <f t="shared" si="647"/>
        <v>0</v>
      </c>
    </row>
    <row r="6869" spans="1:20" x14ac:dyDescent="0.3">
      <c r="A6869" s="3">
        <f t="shared" si="642"/>
        <v>43387</v>
      </c>
      <c r="B6869">
        <v>10</v>
      </c>
      <c r="C6869">
        <v>14</v>
      </c>
      <c r="D6869">
        <v>4</v>
      </c>
      <c r="E6869">
        <v>0</v>
      </c>
      <c r="F6869" s="1">
        <f>VLOOKUP(A6869,Weather!$A$1:$E$366, 5)</f>
        <v>0.93636363636363618</v>
      </c>
      <c r="G6869" s="1">
        <f>VLOOKUP(D6869, Fall!$A$1:$E$25, 2)</f>
        <v>272.32142857142799</v>
      </c>
      <c r="H6869" s="1">
        <f>VLOOKUP(D6869, Fall!$A$1:$E$25, 3)</f>
        <v>267.50020564283898</v>
      </c>
      <c r="I6869" s="1">
        <f>VLOOKUP(D6869, Fall!$A$1:$E$25, 5)</f>
        <v>254.385964912281</v>
      </c>
      <c r="J6869" s="1">
        <f t="shared" si="643"/>
        <v>254.385964912281</v>
      </c>
      <c r="K6869" s="47">
        <f t="shared" si="644"/>
        <v>4.7590587041378596</v>
      </c>
      <c r="L6869" s="48">
        <f>Solar!K6886/1000*Variables!$B$3</f>
        <v>0</v>
      </c>
      <c r="M6869">
        <f>IF(E6869=1, VLOOKUP(D6869, Sheet1!$A$2:$C$26, 2), Sheet1!$C$3)</f>
        <v>0.18637999999999999</v>
      </c>
      <c r="N6869" s="1">
        <f>'Electricity Rates'!$J$2</f>
        <v>0.24729999999999999</v>
      </c>
      <c r="O6869" s="145">
        <f>L6869-K6869</f>
        <v>-4.7590587041378596</v>
      </c>
      <c r="P6869">
        <f t="shared" si="645"/>
        <v>1.1769152175332926</v>
      </c>
      <c r="Q6869">
        <f>IF(O6869&gt;0, IF(Q6868+O6869*Variables!$B$5&lt;Variables!$B$4, Q6868+O6869*Variables!$B$5, Variables!$B$4), IF(Q6868&gt;-O6869, Q6868+O6869/Variables!$B$5, 0))</f>
        <v>43.303244179700869</v>
      </c>
      <c r="R6869">
        <f>IF(O6869&gt;0, 0, IF(Q6868&gt;-O6869, 0, -O6869 - Q6868*Variables!$B$5))</f>
        <v>0</v>
      </c>
      <c r="S6869">
        <f t="shared" si="646"/>
        <v>0</v>
      </c>
      <c r="T6869">
        <f t="shared" si="647"/>
        <v>0</v>
      </c>
    </row>
    <row r="6870" spans="1:20" x14ac:dyDescent="0.3">
      <c r="A6870" s="3">
        <f t="shared" si="642"/>
        <v>43387</v>
      </c>
      <c r="B6870">
        <v>10</v>
      </c>
      <c r="C6870">
        <v>14</v>
      </c>
      <c r="D6870">
        <v>5</v>
      </c>
      <c r="E6870">
        <v>0</v>
      </c>
      <c r="F6870" s="1">
        <f>VLOOKUP(A6870,Weather!$A$1:$E$366, 5)</f>
        <v>0.93636363636363618</v>
      </c>
      <c r="G6870" s="1">
        <f>VLOOKUP(D6870, Fall!$A$1:$E$25, 2)</f>
        <v>303.57142857142799</v>
      </c>
      <c r="H6870" s="1">
        <f>VLOOKUP(D6870, Fall!$A$1:$E$25, 3)</f>
        <v>277.41442782172697</v>
      </c>
      <c r="I6870" s="1">
        <f>VLOOKUP(D6870, Fall!$A$1:$E$25, 5)</f>
        <v>254.385964912281</v>
      </c>
      <c r="J6870" s="1">
        <f t="shared" si="643"/>
        <v>254.385964912281</v>
      </c>
      <c r="K6870" s="47">
        <f t="shared" si="644"/>
        <v>4.7590587041378596</v>
      </c>
      <c r="L6870" s="48">
        <f>Solar!K6887/1000*Variables!$B$3</f>
        <v>0</v>
      </c>
      <c r="M6870">
        <f>IF(E6870=1, VLOOKUP(D6870, Sheet1!$A$2:$C$26, 2), Sheet1!$C$3)</f>
        <v>0.18637999999999999</v>
      </c>
      <c r="N6870" s="1">
        <f>'Electricity Rates'!$J$2</f>
        <v>0.24729999999999999</v>
      </c>
      <c r="O6870" s="145">
        <f>L6870-K6870</f>
        <v>-4.7590587041378596</v>
      </c>
      <c r="P6870">
        <f t="shared" si="645"/>
        <v>1.1769152175332926</v>
      </c>
      <c r="Q6870">
        <f>IF(O6870&gt;0, IF(Q6869+O6870*Variables!$B$5&lt;Variables!$B$4, Q6869+O6870*Variables!$B$5, Variables!$B$4), IF(Q6869&gt;-O6870, Q6869+O6870/Variables!$B$5, 0))</f>
        <v>38.240415771043573</v>
      </c>
      <c r="R6870">
        <f>IF(O6870&gt;0, 0, IF(Q6869&gt;-O6870, 0, -O6870 - Q6869*Variables!$B$5))</f>
        <v>0</v>
      </c>
      <c r="S6870">
        <f t="shared" si="646"/>
        <v>0</v>
      </c>
      <c r="T6870">
        <f t="shared" si="647"/>
        <v>0</v>
      </c>
    </row>
    <row r="6871" spans="1:20" x14ac:dyDescent="0.3">
      <c r="A6871" s="3">
        <f t="shared" si="642"/>
        <v>43387</v>
      </c>
      <c r="B6871">
        <v>10</v>
      </c>
      <c r="C6871">
        <v>14</v>
      </c>
      <c r="D6871">
        <v>6</v>
      </c>
      <c r="E6871">
        <v>0</v>
      </c>
      <c r="F6871" s="1">
        <f>VLOOKUP(A6871,Weather!$A$1:$E$366, 5)</f>
        <v>0.93636363636363618</v>
      </c>
      <c r="G6871" s="1">
        <f>VLOOKUP(D6871, Fall!$A$1:$E$25, 2)</f>
        <v>401.78571428571399</v>
      </c>
      <c r="H6871" s="1">
        <f>VLOOKUP(D6871, Fall!$A$1:$E$25, 3)</f>
        <v>309.98601628691301</v>
      </c>
      <c r="I6871" s="1">
        <f>VLOOKUP(D6871, Fall!$A$1:$E$25, 5)</f>
        <v>271.929824561403</v>
      </c>
      <c r="J6871" s="1">
        <f t="shared" si="643"/>
        <v>271.929824561403</v>
      </c>
      <c r="K6871" s="47">
        <f t="shared" si="644"/>
        <v>5.0872696492507998</v>
      </c>
      <c r="L6871" s="48">
        <f>Solar!K6888/1000*Variables!$B$3</f>
        <v>0</v>
      </c>
      <c r="M6871">
        <f>IF(E6871=1, VLOOKUP(D6871, Sheet1!$A$2:$C$26, 2), Sheet1!$C$3)</f>
        <v>0.18637999999999999</v>
      </c>
      <c r="N6871" s="1">
        <f>'Electricity Rates'!$J$2</f>
        <v>0.24729999999999999</v>
      </c>
      <c r="O6871" s="145">
        <f>L6871-K6871</f>
        <v>-5.0872696492507998</v>
      </c>
      <c r="P6871">
        <f t="shared" si="645"/>
        <v>1.2580817842597227</v>
      </c>
      <c r="Q6871">
        <f>IF(O6871&gt;0, IF(Q6870+O6871*Variables!$B$5&lt;Variables!$B$4, Q6870+O6871*Variables!$B$5, Variables!$B$4), IF(Q6870&gt;-O6871, Q6870+O6871/Variables!$B$5, 0))</f>
        <v>32.828426782478893</v>
      </c>
      <c r="R6871">
        <f>IF(O6871&gt;0, 0, IF(Q6870&gt;-O6871, 0, -O6871 - Q6870*Variables!$B$5))</f>
        <v>0</v>
      </c>
      <c r="S6871">
        <f t="shared" si="646"/>
        <v>0</v>
      </c>
      <c r="T6871">
        <f t="shared" si="647"/>
        <v>0</v>
      </c>
    </row>
    <row r="6872" spans="1:20" x14ac:dyDescent="0.3">
      <c r="A6872" s="3">
        <f t="shared" si="642"/>
        <v>43387</v>
      </c>
      <c r="B6872">
        <v>10</v>
      </c>
      <c r="C6872">
        <v>14</v>
      </c>
      <c r="D6872">
        <v>7</v>
      </c>
      <c r="E6872">
        <v>0</v>
      </c>
      <c r="F6872" s="1">
        <f>VLOOKUP(A6872,Weather!$A$1:$E$366, 5)</f>
        <v>0.93636363636363618</v>
      </c>
      <c r="G6872" s="1">
        <f>VLOOKUP(D6872, Fall!$A$1:$E$25, 2)</f>
        <v>593.74999999999898</v>
      </c>
      <c r="H6872" s="1">
        <f>VLOOKUP(D6872, Fall!$A$1:$E$25, 3)</f>
        <v>390.39236653779699</v>
      </c>
      <c r="I6872" s="1">
        <f>VLOOKUP(D6872, Fall!$A$1:$E$25, 5)</f>
        <v>263.15789473684202</v>
      </c>
      <c r="J6872" s="1">
        <f t="shared" si="643"/>
        <v>263.15789473684202</v>
      </c>
      <c r="K6872" s="47">
        <f t="shared" si="644"/>
        <v>4.9231641766943302</v>
      </c>
      <c r="L6872" s="48">
        <f>Solar!K6889/1000*Variables!$B$3</f>
        <v>1.087</v>
      </c>
      <c r="M6872">
        <f>IF(E6872=1, VLOOKUP(D6872, Sheet1!$A$2:$C$26, 2), Sheet1!$C$3)</f>
        <v>0.18637999999999999</v>
      </c>
      <c r="N6872" s="1">
        <f>'Electricity Rates'!$J$2</f>
        <v>0.24729999999999999</v>
      </c>
      <c r="O6872" s="145">
        <f>L6872-K6872</f>
        <v>-3.8361641766943304</v>
      </c>
      <c r="P6872">
        <f t="shared" si="645"/>
        <v>1.2174985008965078</v>
      </c>
      <c r="Q6872">
        <f>IF(O6872&gt;0, IF(Q6871+O6872*Variables!$B$5&lt;Variables!$B$4, Q6871+O6872*Variables!$B$5, Variables!$B$4), IF(Q6871&gt;-O6872, Q6871+O6872/Variables!$B$5, 0))</f>
        <v>28.747401062591308</v>
      </c>
      <c r="R6872">
        <f>IF(O6872&gt;0, 0, IF(Q6871&gt;-O6872, 0, -O6872 - Q6871*Variables!$B$5))</f>
        <v>0</v>
      </c>
      <c r="S6872">
        <f t="shared" si="646"/>
        <v>0</v>
      </c>
      <c r="T6872">
        <f t="shared" si="647"/>
        <v>0</v>
      </c>
    </row>
    <row r="6873" spans="1:20" x14ac:dyDescent="0.3">
      <c r="A6873" s="3">
        <f t="shared" si="642"/>
        <v>43387</v>
      </c>
      <c r="B6873">
        <v>10</v>
      </c>
      <c r="C6873">
        <v>14</v>
      </c>
      <c r="D6873">
        <v>8</v>
      </c>
      <c r="E6873">
        <v>0</v>
      </c>
      <c r="F6873" s="1">
        <f>VLOOKUP(A6873,Weather!$A$1:$E$366, 5)</f>
        <v>0.93636363636363618</v>
      </c>
      <c r="G6873" s="1">
        <f>VLOOKUP(D6873, Fall!$A$1:$E$25, 2)</f>
        <v>866.07142857142799</v>
      </c>
      <c r="H6873" s="1">
        <f>VLOOKUP(D6873, Fall!$A$1:$E$25, 3)</f>
        <v>561.61059471909198</v>
      </c>
      <c r="I6873" s="1">
        <f>VLOOKUP(D6873, Fall!$A$1:$E$25, 5)</f>
        <v>271.929824561403</v>
      </c>
      <c r="J6873" s="1">
        <f t="shared" si="643"/>
        <v>271.929824561403</v>
      </c>
      <c r="K6873" s="47">
        <f t="shared" si="644"/>
        <v>5.0872696492507998</v>
      </c>
      <c r="L6873" s="48">
        <f>Solar!K6890/1000*Variables!$B$3</f>
        <v>8.4045000000000005</v>
      </c>
      <c r="M6873">
        <f>IF(E6873=1, VLOOKUP(D6873, Sheet1!$A$2:$C$26, 2), Sheet1!$C$3)</f>
        <v>0.18637999999999999</v>
      </c>
      <c r="N6873" s="1">
        <f>'Electricity Rates'!$J$2</f>
        <v>0.24729999999999999</v>
      </c>
      <c r="O6873" s="145">
        <f>L6873-K6873</f>
        <v>3.3172303507492007</v>
      </c>
      <c r="P6873">
        <f t="shared" si="645"/>
        <v>1.2580817842597227</v>
      </c>
      <c r="Q6873">
        <f>IF(O6873&gt;0, IF(Q6872+O6873*Variables!$B$5&lt;Variables!$B$4, Q6872+O6873*Variables!$B$5, Variables!$B$4), IF(Q6872&gt;-O6873, Q6872+O6873/Variables!$B$5, 0))</f>
        <v>31.865597592295558</v>
      </c>
      <c r="R6873">
        <f>IF(O6873&gt;0, 0, IF(Q6872&gt;-O6873, 0, -O6873 - Q6872*Variables!$B$5))</f>
        <v>0</v>
      </c>
      <c r="S6873">
        <f t="shared" si="646"/>
        <v>0</v>
      </c>
      <c r="T6873">
        <f t="shared" si="647"/>
        <v>0</v>
      </c>
    </row>
    <row r="6874" spans="1:20" x14ac:dyDescent="0.3">
      <c r="A6874" s="3">
        <f t="shared" si="642"/>
        <v>43387</v>
      </c>
      <c r="B6874">
        <v>10</v>
      </c>
      <c r="C6874">
        <v>14</v>
      </c>
      <c r="D6874">
        <v>9</v>
      </c>
      <c r="E6874">
        <v>0</v>
      </c>
      <c r="F6874" s="1">
        <f>VLOOKUP(A6874,Weather!$A$1:$E$366, 5)</f>
        <v>0.93636363636363618</v>
      </c>
      <c r="G6874" s="1">
        <f>VLOOKUP(D6874, Fall!$A$1:$E$25, 2)</f>
        <v>1080.3571428571399</v>
      </c>
      <c r="H6874" s="1">
        <f>VLOOKUP(D6874, Fall!$A$1:$E$25, 3)</f>
        <v>760.17932055605797</v>
      </c>
      <c r="I6874" s="1">
        <f>VLOOKUP(D6874, Fall!$A$1:$E$25, 5)</f>
        <v>311.40350877192998</v>
      </c>
      <c r="J6874" s="1">
        <f t="shared" si="643"/>
        <v>311.40350877192998</v>
      </c>
      <c r="K6874" s="47">
        <f t="shared" si="644"/>
        <v>5.8257442757549622</v>
      </c>
      <c r="L6874" s="48">
        <f>Solar!K6891/1000*Variables!$B$3</f>
        <v>18.43805</v>
      </c>
      <c r="M6874">
        <f>IF(E6874=1, VLOOKUP(D6874, Sheet1!$A$2:$C$26, 2), Sheet1!$C$3)</f>
        <v>0.18637999999999999</v>
      </c>
      <c r="N6874" s="1">
        <f>'Electricity Rates'!$J$2</f>
        <v>0.24729999999999999</v>
      </c>
      <c r="O6874" s="145">
        <f>L6874-K6874</f>
        <v>12.612305724245038</v>
      </c>
      <c r="P6874">
        <f t="shared" si="645"/>
        <v>1.4407065593942021</v>
      </c>
      <c r="Q6874">
        <f>IF(O6874&gt;0, IF(Q6873+O6874*Variables!$B$5&lt;Variables!$B$4, Q6873+O6874*Variables!$B$5, Variables!$B$4), IF(Q6873&gt;-O6874, Q6873+O6874/Variables!$B$5, 0))</f>
        <v>43.721164973085891</v>
      </c>
      <c r="R6874">
        <f>IF(O6874&gt;0, 0, IF(Q6873&gt;-O6874, 0, -O6874 - Q6873*Variables!$B$5))</f>
        <v>0</v>
      </c>
      <c r="S6874">
        <f t="shared" si="646"/>
        <v>0</v>
      </c>
      <c r="T6874">
        <f t="shared" si="647"/>
        <v>0</v>
      </c>
    </row>
    <row r="6875" spans="1:20" x14ac:dyDescent="0.3">
      <c r="A6875" s="3">
        <f t="shared" si="642"/>
        <v>43387</v>
      </c>
      <c r="B6875">
        <v>10</v>
      </c>
      <c r="C6875">
        <v>14</v>
      </c>
      <c r="D6875">
        <v>10</v>
      </c>
      <c r="E6875">
        <v>0</v>
      </c>
      <c r="F6875" s="1">
        <f>VLOOKUP(A6875,Weather!$A$1:$E$366, 5)</f>
        <v>0.93636363636363618</v>
      </c>
      <c r="G6875" s="1">
        <f>VLOOKUP(D6875, Fall!$A$1:$E$25, 2)</f>
        <v>1205.3571428571399</v>
      </c>
      <c r="H6875" s="1">
        <f>VLOOKUP(D6875, Fall!$A$1:$E$25, 3)</f>
        <v>904.12930821748796</v>
      </c>
      <c r="I6875" s="1">
        <f>VLOOKUP(D6875, Fall!$A$1:$E$25, 5)</f>
        <v>359.64912280701702</v>
      </c>
      <c r="J6875" s="1">
        <f t="shared" si="643"/>
        <v>359.64912280701702</v>
      </c>
      <c r="K6875" s="47">
        <f t="shared" si="644"/>
        <v>6.7283243748155765</v>
      </c>
      <c r="L6875" s="48">
        <f>Solar!K6892/1000*Variables!$B$3</f>
        <v>24.888999999999999</v>
      </c>
      <c r="M6875">
        <f>IF(E6875=1, VLOOKUP(D6875, Sheet1!$A$2:$C$26, 2), Sheet1!$C$3)</f>
        <v>0.18637999999999999</v>
      </c>
      <c r="N6875" s="1">
        <f>'Electricity Rates'!$J$2</f>
        <v>0.24729999999999999</v>
      </c>
      <c r="O6875" s="145">
        <f>L6875-K6875</f>
        <v>18.160675625184425</v>
      </c>
      <c r="P6875">
        <f t="shared" si="645"/>
        <v>1.663914617891892</v>
      </c>
      <c r="Q6875">
        <f>IF(O6875&gt;0, IF(Q6874+O6875*Variables!$B$5&lt;Variables!$B$4, Q6874+O6875*Variables!$B$5, Variables!$B$4), IF(Q6874&gt;-O6875, Q6874+O6875/Variables!$B$5, 0))</f>
        <v>60.792200060759249</v>
      </c>
      <c r="R6875">
        <f>IF(O6875&gt;0, 0, IF(Q6874&gt;-O6875, 0, -O6875 - Q6874*Variables!$B$5))</f>
        <v>0</v>
      </c>
      <c r="S6875">
        <f t="shared" si="646"/>
        <v>0</v>
      </c>
      <c r="T6875">
        <f t="shared" si="647"/>
        <v>0</v>
      </c>
    </row>
    <row r="6876" spans="1:20" x14ac:dyDescent="0.3">
      <c r="A6876" s="3">
        <f t="shared" si="642"/>
        <v>43387</v>
      </c>
      <c r="B6876">
        <v>10</v>
      </c>
      <c r="C6876">
        <v>14</v>
      </c>
      <c r="D6876">
        <v>11</v>
      </c>
      <c r="E6876">
        <v>0</v>
      </c>
      <c r="F6876" s="1">
        <f>VLOOKUP(A6876,Weather!$A$1:$E$366, 5)</f>
        <v>0.93636363636363618</v>
      </c>
      <c r="G6876" s="1">
        <f>VLOOKUP(D6876, Fall!$A$1:$E$25, 2)</f>
        <v>1290.17857142857</v>
      </c>
      <c r="H6876" s="1">
        <f>VLOOKUP(D6876, Fall!$A$1:$E$25, 3)</f>
        <v>975.19947355433101</v>
      </c>
      <c r="I6876" s="1">
        <f>VLOOKUP(D6876, Fall!$A$1:$E$25, 5)</f>
        <v>377.19298245613999</v>
      </c>
      <c r="J6876" s="1">
        <f t="shared" si="643"/>
        <v>377.19298245613999</v>
      </c>
      <c r="K6876" s="47">
        <f t="shared" si="644"/>
        <v>7.0565353199285354</v>
      </c>
      <c r="L6876" s="48">
        <f>Solar!K6893/1000*Variables!$B$3</f>
        <v>31.474699999999999</v>
      </c>
      <c r="M6876">
        <f>IF(E6876=1, VLOOKUP(D6876, Sheet1!$A$2:$C$26, 2), Sheet1!$C$3)</f>
        <v>0.18637999999999999</v>
      </c>
      <c r="N6876" s="1">
        <f>'Electricity Rates'!$J$2</f>
        <v>0.24729999999999999</v>
      </c>
      <c r="O6876" s="145">
        <f>L6876-K6876</f>
        <v>24.418164680071463</v>
      </c>
      <c r="P6876">
        <f t="shared" si="645"/>
        <v>1.7450811846183267</v>
      </c>
      <c r="Q6876">
        <f>IF(O6876&gt;0, IF(Q6875+O6876*Variables!$B$5&lt;Variables!$B$4, Q6875+O6876*Variables!$B$5, Variables!$B$4), IF(Q6875&gt;-O6876, Q6875+O6876/Variables!$B$5, 0))</f>
        <v>83.745274860026427</v>
      </c>
      <c r="R6876">
        <f>IF(O6876&gt;0, 0, IF(Q6875&gt;-O6876, 0, -O6876 - Q6875*Variables!$B$5))</f>
        <v>0</v>
      </c>
      <c r="S6876">
        <f t="shared" si="646"/>
        <v>0</v>
      </c>
      <c r="T6876">
        <f t="shared" si="647"/>
        <v>0</v>
      </c>
    </row>
    <row r="6877" spans="1:20" x14ac:dyDescent="0.3">
      <c r="A6877" s="3">
        <f t="shared" si="642"/>
        <v>43387</v>
      </c>
      <c r="B6877">
        <v>10</v>
      </c>
      <c r="C6877">
        <v>14</v>
      </c>
      <c r="D6877">
        <v>12</v>
      </c>
      <c r="E6877">
        <v>0</v>
      </c>
      <c r="F6877" s="1">
        <f>VLOOKUP(A6877,Weather!$A$1:$E$366, 5)</f>
        <v>0.93636363636363618</v>
      </c>
      <c r="G6877" s="1">
        <f>VLOOKUP(D6877, Fall!$A$1:$E$25, 2)</f>
        <v>1366.07142857142</v>
      </c>
      <c r="H6877" s="1">
        <f>VLOOKUP(D6877, Fall!$A$1:$E$25, 3)</f>
        <v>996.442378876367</v>
      </c>
      <c r="I6877" s="1">
        <f>VLOOKUP(D6877, Fall!$A$1:$E$25, 5)</f>
        <v>368.42105263157799</v>
      </c>
      <c r="J6877" s="1">
        <f t="shared" si="643"/>
        <v>368.42105263157799</v>
      </c>
      <c r="K6877" s="47">
        <f t="shared" si="644"/>
        <v>6.8924298473720462</v>
      </c>
      <c r="L6877" s="48">
        <f>Solar!K6894/1000*Variables!$B$3</f>
        <v>34.322699999999998</v>
      </c>
      <c r="M6877">
        <f>IF(E6877=1, VLOOKUP(D6877, Sheet1!$A$2:$C$26, 2), Sheet1!$C$3)</f>
        <v>0.18637999999999999</v>
      </c>
      <c r="N6877" s="1">
        <f>'Electricity Rates'!$J$2</f>
        <v>0.24729999999999999</v>
      </c>
      <c r="O6877" s="145">
        <f>L6877-K6877</f>
        <v>27.430270152627951</v>
      </c>
      <c r="P6877">
        <f t="shared" si="645"/>
        <v>1.7044979012551069</v>
      </c>
      <c r="Q6877">
        <f>IF(O6877&gt;0, IF(Q6876+O6877*Variables!$B$5&lt;Variables!$B$4, Q6876+O6877*Variables!$B$5, Variables!$B$4), IF(Q6876&gt;-O6877, Q6876+O6877/Variables!$B$5, 0))</f>
        <v>100</v>
      </c>
      <c r="R6877">
        <f>IF(O6877&gt;0, 0, IF(Q6876&gt;-O6877, 0, -O6877 - Q6876*Variables!$B$5))</f>
        <v>0</v>
      </c>
      <c r="S6877">
        <f t="shared" si="646"/>
        <v>0</v>
      </c>
      <c r="T6877">
        <f t="shared" si="647"/>
        <v>0</v>
      </c>
    </row>
    <row r="6878" spans="1:20" x14ac:dyDescent="0.3">
      <c r="A6878" s="3">
        <f t="shared" si="642"/>
        <v>43387</v>
      </c>
      <c r="B6878">
        <v>10</v>
      </c>
      <c r="C6878">
        <v>14</v>
      </c>
      <c r="D6878">
        <v>13</v>
      </c>
      <c r="E6878">
        <v>0</v>
      </c>
      <c r="F6878" s="1">
        <f>VLOOKUP(A6878,Weather!$A$1:$E$366, 5)</f>
        <v>0.93636363636363618</v>
      </c>
      <c r="G6878" s="1">
        <f>VLOOKUP(D6878, Fall!$A$1:$E$25, 2)</f>
        <v>1446.42857142857</v>
      </c>
      <c r="H6878" s="1">
        <f>VLOOKUP(D6878, Fall!$A$1:$E$25, 3)</f>
        <v>1031.4839187299399</v>
      </c>
      <c r="I6878" s="1">
        <f>VLOOKUP(D6878, Fall!$A$1:$E$25, 5)</f>
        <v>350.87719298245599</v>
      </c>
      <c r="J6878" s="1">
        <f t="shared" si="643"/>
        <v>350.87719298245599</v>
      </c>
      <c r="K6878" s="47">
        <f t="shared" si="644"/>
        <v>6.564218902259106</v>
      </c>
      <c r="L6878" s="48">
        <f>Solar!K6895/1000*Variables!$B$3</f>
        <v>33.7254</v>
      </c>
      <c r="M6878">
        <f>IF(E6878=1, VLOOKUP(D6878, Sheet1!$A$2:$C$26, 2), Sheet1!$C$3)</f>
        <v>0.18637999999999999</v>
      </c>
      <c r="N6878" s="1">
        <f>'Electricity Rates'!$J$2</f>
        <v>0.24729999999999999</v>
      </c>
      <c r="O6878" s="145">
        <f>L6878-K6878</f>
        <v>27.161181097740894</v>
      </c>
      <c r="P6878">
        <f t="shared" si="645"/>
        <v>1.6233313345286768</v>
      </c>
      <c r="Q6878">
        <f>IF(O6878&gt;0, IF(Q6877+O6878*Variables!$B$5&lt;Variables!$B$4, Q6877+O6878*Variables!$B$5, Variables!$B$4), IF(Q6877&gt;-O6878, Q6877+O6878/Variables!$B$5, 0))</f>
        <v>100</v>
      </c>
      <c r="R6878">
        <f>IF(O6878&gt;0, 0, IF(Q6877&gt;-O6878, 0, -O6878 - Q6877*Variables!$B$5))</f>
        <v>0</v>
      </c>
      <c r="S6878">
        <f t="shared" si="646"/>
        <v>0</v>
      </c>
      <c r="T6878">
        <f t="shared" si="647"/>
        <v>0</v>
      </c>
    </row>
    <row r="6879" spans="1:20" x14ac:dyDescent="0.3">
      <c r="A6879" s="3">
        <f t="shared" si="642"/>
        <v>43387</v>
      </c>
      <c r="B6879">
        <v>10</v>
      </c>
      <c r="C6879">
        <v>14</v>
      </c>
      <c r="D6879">
        <v>14</v>
      </c>
      <c r="E6879">
        <v>0</v>
      </c>
      <c r="F6879" s="1">
        <f>VLOOKUP(A6879,Weather!$A$1:$E$366, 5)</f>
        <v>0.93636363636363618</v>
      </c>
      <c r="G6879" s="1">
        <f>VLOOKUP(D6879, Fall!$A$1:$E$25, 2)</f>
        <v>1482.1428571428501</v>
      </c>
      <c r="H6879" s="1">
        <f>VLOOKUP(D6879, Fall!$A$1:$E$25, 3)</f>
        <v>1052.56230978037</v>
      </c>
      <c r="I6879" s="1">
        <f>VLOOKUP(D6879, Fall!$A$1:$E$25, 5)</f>
        <v>342.105263157894</v>
      </c>
      <c r="J6879" s="1">
        <f t="shared" si="643"/>
        <v>342.105263157894</v>
      </c>
      <c r="K6879" s="47">
        <f t="shared" si="644"/>
        <v>6.4001134297026177</v>
      </c>
      <c r="L6879" s="48">
        <f>Solar!K6896/1000*Variables!$B$3</f>
        <v>31.76585</v>
      </c>
      <c r="M6879">
        <f>IF(E6879=1, VLOOKUP(D6879, Sheet1!$A$2:$C$26, 2), Sheet1!$C$3)</f>
        <v>0.18637999999999999</v>
      </c>
      <c r="N6879" s="1">
        <f>'Electricity Rates'!$J$2</f>
        <v>0.24729999999999999</v>
      </c>
      <c r="O6879" s="145">
        <f>L6879-K6879</f>
        <v>25.365736570297383</v>
      </c>
      <c r="P6879">
        <f t="shared" si="645"/>
        <v>1.5827480511654572</v>
      </c>
      <c r="Q6879">
        <f>IF(O6879&gt;0, IF(Q6878+O6879*Variables!$B$5&lt;Variables!$B$4, Q6878+O6879*Variables!$B$5, Variables!$B$4), IF(Q6878&gt;-O6879, Q6878+O6879/Variables!$B$5, 0))</f>
        <v>100</v>
      </c>
      <c r="R6879">
        <f>IF(O6879&gt;0, 0, IF(Q6878&gt;-O6879, 0, -O6879 - Q6878*Variables!$B$5))</f>
        <v>0</v>
      </c>
      <c r="S6879">
        <f t="shared" si="646"/>
        <v>0</v>
      </c>
      <c r="T6879">
        <f t="shared" si="647"/>
        <v>0</v>
      </c>
    </row>
    <row r="6880" spans="1:20" x14ac:dyDescent="0.3">
      <c r="A6880" s="3">
        <f t="shared" si="642"/>
        <v>43387</v>
      </c>
      <c r="B6880">
        <v>10</v>
      </c>
      <c r="C6880">
        <v>14</v>
      </c>
      <c r="D6880">
        <v>15</v>
      </c>
      <c r="E6880">
        <v>0</v>
      </c>
      <c r="F6880" s="1">
        <f>VLOOKUP(A6880,Weather!$A$1:$E$366, 5)</f>
        <v>0.93636363636363618</v>
      </c>
      <c r="G6880" s="1">
        <f>VLOOKUP(D6880, Fall!$A$1:$E$25, 2)</f>
        <v>1437.5</v>
      </c>
      <c r="H6880" s="1">
        <f>VLOOKUP(D6880, Fall!$A$1:$E$25, 3)</f>
        <v>1060.00658057086</v>
      </c>
      <c r="I6880" s="1">
        <f>VLOOKUP(D6880, Fall!$A$1:$E$25, 5)</f>
        <v>328.94736842105198</v>
      </c>
      <c r="J6880" s="1">
        <f t="shared" si="643"/>
        <v>328.94736842105198</v>
      </c>
      <c r="K6880" s="47">
        <f t="shared" si="644"/>
        <v>6.1539552208679025</v>
      </c>
      <c r="L6880" s="48">
        <f>Solar!K6897/1000*Variables!$B$3</f>
        <v>26.267900000000001</v>
      </c>
      <c r="M6880">
        <f>IF(E6880=1, VLOOKUP(D6880, Sheet1!$A$2:$C$26, 2), Sheet1!$C$3)</f>
        <v>0.18637999999999999</v>
      </c>
      <c r="N6880" s="1">
        <f>'Electricity Rates'!$J$2</f>
        <v>0.24729999999999999</v>
      </c>
      <c r="O6880" s="145">
        <f>L6880-K6880</f>
        <v>20.113944779132098</v>
      </c>
      <c r="P6880">
        <f t="shared" si="645"/>
        <v>1.5218731261206322</v>
      </c>
      <c r="Q6880">
        <f>IF(O6880&gt;0, IF(Q6879+O6880*Variables!$B$5&lt;Variables!$B$4, Q6879+O6880*Variables!$B$5, Variables!$B$4), IF(Q6879&gt;-O6880, Q6879+O6880/Variables!$B$5, 0))</f>
        <v>100</v>
      </c>
      <c r="R6880">
        <f>IF(O6880&gt;0, 0, IF(Q6879&gt;-O6880, 0, -O6880 - Q6879*Variables!$B$5))</f>
        <v>0</v>
      </c>
      <c r="S6880">
        <f t="shared" si="646"/>
        <v>0</v>
      </c>
      <c r="T6880">
        <f t="shared" si="647"/>
        <v>0</v>
      </c>
    </row>
    <row r="6881" spans="1:20" x14ac:dyDescent="0.3">
      <c r="A6881" s="3">
        <f t="shared" si="642"/>
        <v>43387</v>
      </c>
      <c r="B6881">
        <v>10</v>
      </c>
      <c r="C6881">
        <v>14</v>
      </c>
      <c r="D6881">
        <v>16</v>
      </c>
      <c r="E6881">
        <v>0</v>
      </c>
      <c r="F6881" s="1">
        <f>VLOOKUP(A6881,Weather!$A$1:$E$366, 5)</f>
        <v>0.93636363636363618</v>
      </c>
      <c r="G6881" s="1">
        <f>VLOOKUP(D6881, Fall!$A$1:$E$25, 2)</f>
        <v>1348.2142857142801</v>
      </c>
      <c r="H6881" s="1">
        <f>VLOOKUP(D6881, Fall!$A$1:$E$25, 3)</f>
        <v>1003.98947108661</v>
      </c>
      <c r="I6881" s="1">
        <f>VLOOKUP(D6881, Fall!$A$1:$E$25, 5)</f>
        <v>298.24561403508801</v>
      </c>
      <c r="J6881" s="1">
        <f t="shared" si="643"/>
        <v>298.24561403508801</v>
      </c>
      <c r="K6881" s="47">
        <f t="shared" si="644"/>
        <v>5.5795860669202471</v>
      </c>
      <c r="L6881" s="48">
        <f>Solar!K6898/1000*Variables!$B$3</f>
        <v>17.76885</v>
      </c>
      <c r="M6881">
        <f>IF(E6881=1, VLOOKUP(D6881, Sheet1!$A$2:$C$26, 2), Sheet1!$C$3)</f>
        <v>0.18637999999999999</v>
      </c>
      <c r="N6881" s="1">
        <f>'Electricity Rates'!$J$2</f>
        <v>0.24729999999999999</v>
      </c>
      <c r="O6881" s="145">
        <f>L6881-K6881</f>
        <v>12.189263933079754</v>
      </c>
      <c r="P6881">
        <f t="shared" si="645"/>
        <v>1.3798316343493771</v>
      </c>
      <c r="Q6881">
        <f>IF(O6881&gt;0, IF(Q6880+O6881*Variables!$B$5&lt;Variables!$B$4, Q6880+O6881*Variables!$B$5, Variables!$B$4), IF(Q6880&gt;-O6881, Q6880+O6881/Variables!$B$5, 0))</f>
        <v>100</v>
      </c>
      <c r="R6881">
        <f>IF(O6881&gt;0, 0, IF(Q6880&gt;-O6881, 0, -O6881 - Q6880*Variables!$B$5))</f>
        <v>0</v>
      </c>
      <c r="S6881">
        <f t="shared" si="646"/>
        <v>0</v>
      </c>
      <c r="T6881">
        <f t="shared" si="647"/>
        <v>0</v>
      </c>
    </row>
    <row r="6882" spans="1:20" x14ac:dyDescent="0.3">
      <c r="A6882" s="3">
        <f t="shared" si="642"/>
        <v>43387</v>
      </c>
      <c r="B6882">
        <v>10</v>
      </c>
      <c r="C6882">
        <v>14</v>
      </c>
      <c r="D6882">
        <v>17</v>
      </c>
      <c r="E6882">
        <v>0</v>
      </c>
      <c r="F6882" s="1">
        <f>VLOOKUP(A6882,Weather!$A$1:$E$366, 5)</f>
        <v>0.93636363636363618</v>
      </c>
      <c r="G6882" s="1">
        <f>VLOOKUP(D6882, Fall!$A$1:$E$25, 2)</f>
        <v>1080.3571428571399</v>
      </c>
      <c r="H6882" s="1">
        <f>VLOOKUP(D6882, Fall!$A$1:$E$25, 3)</f>
        <v>794.90091642515802</v>
      </c>
      <c r="I6882" s="1">
        <f>VLOOKUP(D6882, Fall!$A$1:$E$25, 5)</f>
        <v>263.15789473684202</v>
      </c>
      <c r="J6882" s="1">
        <f t="shared" si="643"/>
        <v>263.15789473684202</v>
      </c>
      <c r="K6882" s="47">
        <f t="shared" si="644"/>
        <v>4.9231641766943302</v>
      </c>
      <c r="L6882" s="48">
        <f>Solar!K6899/1000*Variables!$B$3</f>
        <v>6.8866999999999994</v>
      </c>
      <c r="M6882">
        <f>IF(E6882=1, VLOOKUP(D6882, Sheet1!$A$2:$C$26, 2), Sheet1!$C$3)</f>
        <v>0.18637999999999999</v>
      </c>
      <c r="N6882" s="1">
        <f>'Electricity Rates'!$J$2</f>
        <v>0.24729999999999999</v>
      </c>
      <c r="O6882" s="145">
        <f>L6882-K6882</f>
        <v>1.9635358233056692</v>
      </c>
      <c r="P6882">
        <f t="shared" si="645"/>
        <v>1.2174985008965078</v>
      </c>
      <c r="Q6882">
        <f>IF(O6882&gt;0, IF(Q6881+O6882*Variables!$B$5&lt;Variables!$B$4, Q6881+O6882*Variables!$B$5, Variables!$B$4), IF(Q6881&gt;-O6882, Q6881+O6882/Variables!$B$5, 0))</f>
        <v>100</v>
      </c>
      <c r="R6882">
        <f>IF(O6882&gt;0, 0, IF(Q6881&gt;-O6882, 0, -O6882 - Q6881*Variables!$B$5))</f>
        <v>0</v>
      </c>
      <c r="S6882">
        <f t="shared" si="646"/>
        <v>0</v>
      </c>
      <c r="T6882">
        <f t="shared" si="647"/>
        <v>0</v>
      </c>
    </row>
    <row r="6883" spans="1:20" x14ac:dyDescent="0.3">
      <c r="A6883" s="3">
        <f t="shared" si="642"/>
        <v>43387</v>
      </c>
      <c r="B6883">
        <v>10</v>
      </c>
      <c r="C6883">
        <v>14</v>
      </c>
      <c r="D6883">
        <v>18</v>
      </c>
      <c r="E6883">
        <v>0</v>
      </c>
      <c r="F6883" s="1">
        <f>VLOOKUP(A6883,Weather!$A$1:$E$366, 5)</f>
        <v>0.93636363636363618</v>
      </c>
      <c r="G6883" s="1">
        <f>VLOOKUP(D6883, Fall!$A$1:$E$25, 2)</f>
        <v>678.57142857142799</v>
      </c>
      <c r="H6883" s="1">
        <f>VLOOKUP(D6883, Fall!$A$1:$E$25, 3)</f>
        <v>583.61400485626905</v>
      </c>
      <c r="I6883" s="1">
        <f>VLOOKUP(D6883, Fall!$A$1:$E$25, 5)</f>
        <v>280.70175438596499</v>
      </c>
      <c r="J6883" s="1">
        <f t="shared" si="643"/>
        <v>280.70175438596499</v>
      </c>
      <c r="K6883" s="47">
        <f t="shared" si="644"/>
        <v>5.251375121807289</v>
      </c>
      <c r="L6883" s="48">
        <f>Solar!K6900/1000*Variables!$B$3</f>
        <v>0.65944999999999998</v>
      </c>
      <c r="M6883">
        <f>IF(E6883=1, VLOOKUP(D6883, Sheet1!$A$2:$C$26, 2), Sheet1!$C$3)</f>
        <v>0.18637999999999999</v>
      </c>
      <c r="N6883" s="1">
        <f>'Electricity Rates'!$J$2</f>
        <v>0.24729999999999999</v>
      </c>
      <c r="O6883" s="145">
        <f>L6883-K6883</f>
        <v>-4.5919251218072894</v>
      </c>
      <c r="P6883">
        <f t="shared" si="645"/>
        <v>1.2986650676229425</v>
      </c>
      <c r="Q6883">
        <f>IF(O6883&gt;0, IF(Q6882+O6883*Variables!$B$5&lt;Variables!$B$4, Q6882+O6883*Variables!$B$5, Variables!$B$4), IF(Q6882&gt;-O6883, Q6882+O6883/Variables!$B$5, 0))</f>
        <v>95.11497327467309</v>
      </c>
      <c r="R6883">
        <f>IF(O6883&gt;0, 0, IF(Q6882&gt;-O6883, 0, -O6883 - Q6882*Variables!$B$5))</f>
        <v>0</v>
      </c>
      <c r="S6883">
        <f t="shared" si="646"/>
        <v>0</v>
      </c>
      <c r="T6883">
        <f t="shared" si="647"/>
        <v>0</v>
      </c>
    </row>
    <row r="6884" spans="1:20" x14ac:dyDescent="0.3">
      <c r="A6884" s="3">
        <f t="shared" si="642"/>
        <v>43387</v>
      </c>
      <c r="B6884">
        <v>10</v>
      </c>
      <c r="C6884">
        <v>14</v>
      </c>
      <c r="D6884">
        <v>19</v>
      </c>
      <c r="E6884">
        <v>0</v>
      </c>
      <c r="F6884" s="1">
        <f>VLOOKUP(A6884,Weather!$A$1:$E$366, 5)</f>
        <v>0.93636363636363618</v>
      </c>
      <c r="G6884" s="1">
        <f>VLOOKUP(D6884, Fall!$A$1:$E$25, 2)</f>
        <v>517.85714285714198</v>
      </c>
      <c r="H6884" s="1">
        <f>VLOOKUP(D6884, Fall!$A$1:$E$25, 3)</f>
        <v>442.60593718179598</v>
      </c>
      <c r="I6884" s="1">
        <f>VLOOKUP(D6884, Fall!$A$1:$E$25, 5)</f>
        <v>289.47368421052602</v>
      </c>
      <c r="J6884" s="1">
        <f t="shared" si="643"/>
        <v>289.47368421052602</v>
      </c>
      <c r="K6884" s="47">
        <f t="shared" si="644"/>
        <v>5.4154805943637587</v>
      </c>
      <c r="L6884" s="48">
        <f>Solar!K6901/1000*Variables!$B$3</f>
        <v>0</v>
      </c>
      <c r="M6884">
        <f>IF(E6884=1, VLOOKUP(D6884, Sheet1!$A$2:$C$26, 2), Sheet1!$C$3)</f>
        <v>0.18637999999999999</v>
      </c>
      <c r="N6884" s="1">
        <f>'Electricity Rates'!$J$2</f>
        <v>0.24729999999999999</v>
      </c>
      <c r="O6884" s="145">
        <f>L6884-K6884</f>
        <v>-5.4154805943637587</v>
      </c>
      <c r="P6884">
        <f t="shared" si="645"/>
        <v>1.3392483509861575</v>
      </c>
      <c r="Q6884">
        <f>IF(O6884&gt;0, IF(Q6883+O6884*Variables!$B$5&lt;Variables!$B$4, Q6883+O6884*Variables!$B$5, Variables!$B$4), IF(Q6883&gt;-O6884, Q6883+O6884/Variables!$B$5, 0))</f>
        <v>89.353823706201013</v>
      </c>
      <c r="R6884">
        <f>IF(O6884&gt;0, 0, IF(Q6883&gt;-O6884, 0, -O6884 - Q6883*Variables!$B$5))</f>
        <v>0</v>
      </c>
      <c r="S6884">
        <f t="shared" si="646"/>
        <v>0</v>
      </c>
      <c r="T6884">
        <f t="shared" si="647"/>
        <v>0</v>
      </c>
    </row>
    <row r="6885" spans="1:20" x14ac:dyDescent="0.3">
      <c r="A6885" s="3">
        <f t="shared" si="642"/>
        <v>43387</v>
      </c>
      <c r="B6885">
        <v>10</v>
      </c>
      <c r="C6885">
        <v>14</v>
      </c>
      <c r="D6885">
        <v>20</v>
      </c>
      <c r="E6885">
        <v>0</v>
      </c>
      <c r="F6885" s="1">
        <f>VLOOKUP(A6885,Weather!$A$1:$E$366, 5)</f>
        <v>0.93636363636363618</v>
      </c>
      <c r="G6885" s="1">
        <f>VLOOKUP(D6885, Fall!$A$1:$E$25, 2)</f>
        <v>428.57142857142799</v>
      </c>
      <c r="H6885" s="1">
        <f>VLOOKUP(D6885, Fall!$A$1:$E$25, 3)</f>
        <v>354.11608052009001</v>
      </c>
      <c r="I6885" s="1">
        <f>VLOOKUP(D6885, Fall!$A$1:$E$25, 5)</f>
        <v>263.15789473684202</v>
      </c>
      <c r="J6885" s="1">
        <f t="shared" si="643"/>
        <v>263.15789473684202</v>
      </c>
      <c r="K6885" s="47">
        <f t="shared" si="644"/>
        <v>4.9231641766943302</v>
      </c>
      <c r="L6885" s="48">
        <f>Solar!K6902/1000*Variables!$B$3</f>
        <v>0</v>
      </c>
      <c r="M6885">
        <f>IF(E6885=1, VLOOKUP(D6885, Sheet1!$A$2:$C$26, 2), Sheet1!$C$3)</f>
        <v>0.18637999999999999</v>
      </c>
      <c r="N6885" s="1">
        <f>'Electricity Rates'!$J$2</f>
        <v>0.24729999999999999</v>
      </c>
      <c r="O6885" s="145">
        <f>L6885-K6885</f>
        <v>-4.9231641766943302</v>
      </c>
      <c r="P6885">
        <f t="shared" si="645"/>
        <v>1.2174985008965078</v>
      </c>
      <c r="Q6885">
        <f>IF(O6885&gt;0, IF(Q6884+O6885*Variables!$B$5&lt;Variables!$B$4, Q6884+O6885*Variables!$B$5, Variables!$B$4), IF(Q6884&gt;-O6885, Q6884+O6885/Variables!$B$5, 0))</f>
        <v>84.116415007590021</v>
      </c>
      <c r="R6885">
        <f>IF(O6885&gt;0, 0, IF(Q6884&gt;-O6885, 0, -O6885 - Q6884*Variables!$B$5))</f>
        <v>0</v>
      </c>
      <c r="S6885">
        <f t="shared" si="646"/>
        <v>0</v>
      </c>
      <c r="T6885">
        <f t="shared" si="647"/>
        <v>0</v>
      </c>
    </row>
    <row r="6886" spans="1:20" x14ac:dyDescent="0.3">
      <c r="A6886" s="3">
        <f t="shared" si="642"/>
        <v>43387</v>
      </c>
      <c r="B6886">
        <v>10</v>
      </c>
      <c r="C6886">
        <v>14</v>
      </c>
      <c r="D6886">
        <v>21</v>
      </c>
      <c r="E6886">
        <v>0</v>
      </c>
      <c r="F6886" s="1">
        <f>VLOOKUP(A6886,Weather!$A$1:$E$366, 5)</f>
        <v>0.93636363636363618</v>
      </c>
      <c r="G6886" s="1">
        <f>VLOOKUP(D6886, Fall!$A$1:$E$25, 2)</f>
        <v>366.07142857142799</v>
      </c>
      <c r="H6886" s="1">
        <f>VLOOKUP(D6886, Fall!$A$1:$E$25, 3)</f>
        <v>305.62638808916603</v>
      </c>
      <c r="I6886" s="1">
        <f>VLOOKUP(D6886, Fall!$A$1:$E$25, 5)</f>
        <v>271.929824561403</v>
      </c>
      <c r="J6886" s="1">
        <f t="shared" si="643"/>
        <v>271.929824561403</v>
      </c>
      <c r="K6886" s="47">
        <f t="shared" si="644"/>
        <v>5.0872696492507998</v>
      </c>
      <c r="L6886" s="48">
        <f>Solar!K6903/1000*Variables!$B$3</f>
        <v>0</v>
      </c>
      <c r="M6886">
        <f>IF(E6886=1, VLOOKUP(D6886, Sheet1!$A$2:$C$26, 2), Sheet1!$C$3)</f>
        <v>0.18637999999999999</v>
      </c>
      <c r="N6886" s="1">
        <f>'Electricity Rates'!$J$2</f>
        <v>0.24729999999999999</v>
      </c>
      <c r="O6886" s="145">
        <f>L6886-K6886</f>
        <v>-5.0872696492507998</v>
      </c>
      <c r="P6886">
        <f t="shared" si="645"/>
        <v>1.2580817842597227</v>
      </c>
      <c r="Q6886">
        <f>IF(O6886&gt;0, IF(Q6885+O6886*Variables!$B$5&lt;Variables!$B$4, Q6885+O6886*Variables!$B$5, Variables!$B$4), IF(Q6885&gt;-O6886, Q6885+O6886/Variables!$B$5, 0))</f>
        <v>78.704426019025334</v>
      </c>
      <c r="R6886">
        <f>IF(O6886&gt;0, 0, IF(Q6885&gt;-O6886, 0, -O6886 - Q6885*Variables!$B$5))</f>
        <v>0</v>
      </c>
      <c r="S6886">
        <f t="shared" si="646"/>
        <v>0</v>
      </c>
      <c r="T6886">
        <f t="shared" si="647"/>
        <v>0</v>
      </c>
    </row>
    <row r="6887" spans="1:20" x14ac:dyDescent="0.3">
      <c r="A6887" s="3">
        <f t="shared" si="642"/>
        <v>43387</v>
      </c>
      <c r="B6887">
        <v>10</v>
      </c>
      <c r="C6887">
        <v>14</v>
      </c>
      <c r="D6887">
        <v>22</v>
      </c>
      <c r="E6887">
        <v>0</v>
      </c>
      <c r="F6887" s="1">
        <f>VLOOKUP(A6887,Weather!$A$1:$E$366, 5)</f>
        <v>0.93636363636363618</v>
      </c>
      <c r="G6887" s="1">
        <f>VLOOKUP(D6887, Fall!$A$1:$E$25, 2)</f>
        <v>330.35714285714198</v>
      </c>
      <c r="H6887" s="1">
        <f>VLOOKUP(D6887, Fall!$A$1:$E$25, 3)</f>
        <v>272.33281237147202</v>
      </c>
      <c r="I6887" s="1">
        <f>VLOOKUP(D6887, Fall!$A$1:$E$25, 5)</f>
        <v>254.385964912281</v>
      </c>
      <c r="J6887" s="1">
        <f t="shared" si="643"/>
        <v>254.385964912281</v>
      </c>
      <c r="K6887" s="47">
        <f t="shared" si="644"/>
        <v>4.7590587041378596</v>
      </c>
      <c r="L6887" s="48">
        <f>Solar!K6904/1000*Variables!$B$3</f>
        <v>0</v>
      </c>
      <c r="M6887">
        <f>IF(E6887=1, VLOOKUP(D6887, Sheet1!$A$2:$C$26, 2), Sheet1!$C$3)</f>
        <v>0.18637999999999999</v>
      </c>
      <c r="N6887" s="1">
        <f>'Electricity Rates'!$J$2</f>
        <v>0.24729999999999999</v>
      </c>
      <c r="O6887" s="145">
        <f>L6887-K6887</f>
        <v>-4.7590587041378596</v>
      </c>
      <c r="P6887">
        <f t="shared" si="645"/>
        <v>1.1769152175332926</v>
      </c>
      <c r="Q6887">
        <f>IF(O6887&gt;0, IF(Q6886+O6887*Variables!$B$5&lt;Variables!$B$4, Q6886+O6887*Variables!$B$5, Variables!$B$4), IF(Q6886&gt;-O6887, Q6886+O6887/Variables!$B$5, 0))</f>
        <v>73.641597610368038</v>
      </c>
      <c r="R6887">
        <f>IF(O6887&gt;0, 0, IF(Q6886&gt;-O6887, 0, -O6887 - Q6886*Variables!$B$5))</f>
        <v>0</v>
      </c>
      <c r="S6887">
        <f t="shared" si="646"/>
        <v>0</v>
      </c>
      <c r="T6887">
        <f t="shared" si="647"/>
        <v>0</v>
      </c>
    </row>
    <row r="6888" spans="1:20" x14ac:dyDescent="0.3">
      <c r="A6888" s="3">
        <f t="shared" si="642"/>
        <v>43387</v>
      </c>
      <c r="B6888">
        <v>10</v>
      </c>
      <c r="C6888">
        <v>14</v>
      </c>
      <c r="D6888">
        <v>23</v>
      </c>
      <c r="E6888">
        <v>0</v>
      </c>
      <c r="F6888" s="1">
        <f>VLOOKUP(A6888,Weather!$A$1:$E$366, 5)</f>
        <v>0.93636363636363618</v>
      </c>
      <c r="G6888" s="1">
        <f>VLOOKUP(D6888, Fall!$A$1:$E$25, 2)</f>
        <v>303.57142857142799</v>
      </c>
      <c r="H6888" s="1">
        <f>VLOOKUP(D6888, Fall!$A$1:$E$25, 3)</f>
        <v>252.67335691371099</v>
      </c>
      <c r="I6888" s="1">
        <f>VLOOKUP(D6888, Fall!$A$1:$E$25, 5)</f>
        <v>254.385964912281</v>
      </c>
      <c r="J6888" s="1">
        <f t="shared" si="643"/>
        <v>254.385964912281</v>
      </c>
      <c r="K6888" s="47">
        <f t="shared" si="644"/>
        <v>4.7590587041378596</v>
      </c>
      <c r="L6888" s="48">
        <f>Solar!K6905/1000*Variables!$B$3</f>
        <v>0</v>
      </c>
      <c r="M6888">
        <f>IF(E6888=1, VLOOKUP(D6888, Sheet1!$A$2:$C$26, 2), Sheet1!$C$3)</f>
        <v>0.18637999999999999</v>
      </c>
      <c r="N6888" s="1">
        <f>'Electricity Rates'!$J$2</f>
        <v>0.24729999999999999</v>
      </c>
      <c r="O6888" s="145">
        <f>L6888-K6888</f>
        <v>-4.7590587041378596</v>
      </c>
      <c r="P6888">
        <f t="shared" si="645"/>
        <v>1.1769152175332926</v>
      </c>
      <c r="Q6888">
        <f>IF(O6888&gt;0, IF(Q6887+O6888*Variables!$B$5&lt;Variables!$B$4, Q6887+O6888*Variables!$B$5, Variables!$B$4), IF(Q6887&gt;-O6888, Q6887+O6888/Variables!$B$5, 0))</f>
        <v>68.578769201710742</v>
      </c>
      <c r="R6888">
        <f>IF(O6888&gt;0, 0, IF(Q6887&gt;-O6888, 0, -O6888 - Q6887*Variables!$B$5))</f>
        <v>0</v>
      </c>
      <c r="S6888">
        <f t="shared" si="646"/>
        <v>0</v>
      </c>
      <c r="T6888">
        <f t="shared" si="647"/>
        <v>0</v>
      </c>
    </row>
    <row r="6889" spans="1:20" x14ac:dyDescent="0.3">
      <c r="A6889" s="3">
        <f t="shared" si="642"/>
        <v>43387</v>
      </c>
      <c r="B6889">
        <v>10</v>
      </c>
      <c r="C6889">
        <v>14</v>
      </c>
      <c r="D6889">
        <v>24</v>
      </c>
      <c r="E6889">
        <v>0</v>
      </c>
      <c r="F6889" s="1">
        <f>VLOOKUP(A6889,Weather!$A$1:$E$366, 5)</f>
        <v>0.93636363636363618</v>
      </c>
      <c r="G6889" s="1">
        <f>VLOOKUP(D6889, Fall!$A$1:$E$25, 2)</f>
        <v>285.71428571428498</v>
      </c>
      <c r="H6889" s="1">
        <f>VLOOKUP(D6889, Fall!$A$1:$E$25, 3)</f>
        <v>237.47635107345499</v>
      </c>
      <c r="I6889" s="1">
        <f>VLOOKUP(D6889, Fall!$A$1:$E$25, 5)</f>
        <v>254.385964912281</v>
      </c>
      <c r="J6889" s="1">
        <f t="shared" si="643"/>
        <v>254.385964912281</v>
      </c>
      <c r="K6889" s="47">
        <f t="shared" si="644"/>
        <v>4.7590587041378596</v>
      </c>
      <c r="L6889" s="48">
        <f>Solar!K6906/1000*Variables!$B$3</f>
        <v>0</v>
      </c>
      <c r="M6889">
        <f>IF(E6889=1, VLOOKUP(D6889, Sheet1!$A$2:$C$26, 2), Sheet1!$C$3)</f>
        <v>0.18637999999999999</v>
      </c>
      <c r="N6889" s="1">
        <f>'Electricity Rates'!$J$2</f>
        <v>0.24729999999999999</v>
      </c>
      <c r="O6889" s="145">
        <f>L6889-K6889</f>
        <v>-4.7590587041378596</v>
      </c>
      <c r="P6889">
        <f t="shared" si="645"/>
        <v>1.1769152175332926</v>
      </c>
      <c r="Q6889">
        <f>IF(O6889&gt;0, IF(Q6888+O6889*Variables!$B$5&lt;Variables!$B$4, Q6888+O6889*Variables!$B$5, Variables!$B$4), IF(Q6888&gt;-O6889, Q6888+O6889/Variables!$B$5, 0))</f>
        <v>63.515940793053446</v>
      </c>
      <c r="R6889">
        <f>IF(O6889&gt;0, 0, IF(Q6888&gt;-O6889, 0, -O6889 - Q6888*Variables!$B$5))</f>
        <v>0</v>
      </c>
      <c r="S6889">
        <f t="shared" si="646"/>
        <v>0</v>
      </c>
      <c r="T6889">
        <f t="shared" si="647"/>
        <v>0</v>
      </c>
    </row>
    <row r="6890" spans="1:20" x14ac:dyDescent="0.3">
      <c r="A6890" s="3">
        <f t="shared" si="642"/>
        <v>43388</v>
      </c>
      <c r="B6890">
        <v>10</v>
      </c>
      <c r="C6890">
        <v>15</v>
      </c>
      <c r="D6890">
        <v>1</v>
      </c>
      <c r="E6890">
        <v>1</v>
      </c>
      <c r="F6890" s="1">
        <f>VLOOKUP(A6890,Weather!$A$1:$E$366, 5)</f>
        <v>0.92727272727272625</v>
      </c>
      <c r="G6890" s="1">
        <f>VLOOKUP(D6890, Fall!$A$1:$E$25, 2)</f>
        <v>276.78571428571399</v>
      </c>
      <c r="H6890" s="1">
        <f>VLOOKUP(D6890, Fall!$A$1:$E$25, 3)</f>
        <v>258.40056395394299</v>
      </c>
      <c r="I6890" s="1">
        <f>VLOOKUP(D6890, Fall!$A$1:$E$25, 5)</f>
        <v>254.385964912281</v>
      </c>
      <c r="J6890" s="1">
        <f t="shared" si="643"/>
        <v>275.44861244340336</v>
      </c>
      <c r="K6890" s="47">
        <f t="shared" si="644"/>
        <v>5.1530992169457903</v>
      </c>
      <c r="L6890" s="48">
        <f>Solar!K6907/1000*Variables!$B$3</f>
        <v>0</v>
      </c>
      <c r="M6890">
        <f>IF(E6890=1, VLOOKUP(D6890, Sheet1!$A$2:$C$26, 2), Sheet1!$C$3)</f>
        <v>0.18637999999999999</v>
      </c>
      <c r="N6890" s="1">
        <f>'Electricity Rates'!$J$2</f>
        <v>0.24729999999999999</v>
      </c>
      <c r="O6890" s="145">
        <f>L6890-K6890</f>
        <v>-5.1530992169457903</v>
      </c>
      <c r="P6890">
        <f t="shared" si="645"/>
        <v>1.2743614363506939</v>
      </c>
      <c r="Q6890">
        <f>IF(O6890&gt;0, IF(Q6889+O6890*Variables!$B$5&lt;Variables!$B$4, Q6889+O6890*Variables!$B$5, Variables!$B$4), IF(Q6889&gt;-O6890, Q6889+O6890/Variables!$B$5, 0))</f>
        <v>58.033920349494096</v>
      </c>
      <c r="R6890">
        <f>IF(O6890&gt;0, 0, IF(Q6889&gt;-O6890, 0, -O6890 - Q6889*Variables!$B$5))</f>
        <v>0</v>
      </c>
      <c r="S6890">
        <f t="shared" si="646"/>
        <v>0</v>
      </c>
      <c r="T6890">
        <f t="shared" si="647"/>
        <v>0</v>
      </c>
    </row>
    <row r="6891" spans="1:20" x14ac:dyDescent="0.3">
      <c r="A6891" s="3">
        <f t="shared" si="642"/>
        <v>43388</v>
      </c>
      <c r="B6891">
        <v>10</v>
      </c>
      <c r="C6891">
        <v>15</v>
      </c>
      <c r="D6891">
        <v>2</v>
      </c>
      <c r="E6891">
        <v>1</v>
      </c>
      <c r="F6891" s="1">
        <f>VLOOKUP(A6891,Weather!$A$1:$E$366, 5)</f>
        <v>0.92727272727272625</v>
      </c>
      <c r="G6891" s="1">
        <f>VLOOKUP(D6891, Fall!$A$1:$E$25, 2)</f>
        <v>272.32142857142799</v>
      </c>
      <c r="H6891" s="1">
        <f>VLOOKUP(D6891, Fall!$A$1:$E$25, 3)</f>
        <v>244.53669616981199</v>
      </c>
      <c r="I6891" s="1">
        <f>VLOOKUP(D6891, Fall!$A$1:$E$25, 5)</f>
        <v>254.385964912281</v>
      </c>
      <c r="J6891" s="1">
        <f t="shared" si="643"/>
        <v>270.30072076040136</v>
      </c>
      <c r="K6891" s="47">
        <f t="shared" si="644"/>
        <v>5.0567923364526095</v>
      </c>
      <c r="L6891" s="48">
        <f>Solar!K6908/1000*Variables!$B$3</f>
        <v>0</v>
      </c>
      <c r="M6891">
        <f>IF(E6891=1, VLOOKUP(D6891, Sheet1!$A$2:$C$26, 2), Sheet1!$C$3)</f>
        <v>0.18637999999999999</v>
      </c>
      <c r="N6891" s="1">
        <f>'Electricity Rates'!$J$2</f>
        <v>0.24729999999999999</v>
      </c>
      <c r="O6891" s="145">
        <f>L6891-K6891</f>
        <v>-5.0567923364526095</v>
      </c>
      <c r="P6891">
        <f t="shared" si="645"/>
        <v>1.2505447448047302</v>
      </c>
      <c r="Q6891">
        <f>IF(O6891&gt;0, IF(Q6890+O6891*Variables!$B$5&lt;Variables!$B$4, Q6890+O6891*Variables!$B$5, Variables!$B$4), IF(Q6890&gt;-O6891, Q6890+O6891/Variables!$B$5, 0))</f>
        <v>52.654354034118981</v>
      </c>
      <c r="R6891">
        <f>IF(O6891&gt;0, 0, IF(Q6890&gt;-O6891, 0, -O6891 - Q6890*Variables!$B$5))</f>
        <v>0</v>
      </c>
      <c r="S6891">
        <f t="shared" si="646"/>
        <v>0</v>
      </c>
      <c r="T6891">
        <f t="shared" si="647"/>
        <v>0</v>
      </c>
    </row>
    <row r="6892" spans="1:20" x14ac:dyDescent="0.3">
      <c r="A6892" s="3">
        <f t="shared" si="642"/>
        <v>43388</v>
      </c>
      <c r="B6892">
        <v>10</v>
      </c>
      <c r="C6892">
        <v>15</v>
      </c>
      <c r="D6892">
        <v>3</v>
      </c>
      <c r="E6892">
        <v>1</v>
      </c>
      <c r="F6892" s="1">
        <f>VLOOKUP(A6892,Weather!$A$1:$E$366, 5)</f>
        <v>0.92727272727272625</v>
      </c>
      <c r="G6892" s="1">
        <f>VLOOKUP(D6892, Fall!$A$1:$E$25, 2)</f>
        <v>272.32142857142799</v>
      </c>
      <c r="H6892" s="1">
        <f>VLOOKUP(D6892, Fall!$A$1:$E$25, 3)</f>
        <v>252.565207174747</v>
      </c>
      <c r="I6892" s="1">
        <f>VLOOKUP(D6892, Fall!$A$1:$E$25, 5)</f>
        <v>254.385964912281</v>
      </c>
      <c r="J6892" s="1">
        <f t="shared" si="643"/>
        <v>270.88461246985116</v>
      </c>
      <c r="K6892" s="47">
        <f t="shared" si="644"/>
        <v>5.0677157964913313</v>
      </c>
      <c r="L6892" s="48">
        <f>Solar!K6909/1000*Variables!$B$3</f>
        <v>0</v>
      </c>
      <c r="M6892">
        <f>IF(E6892=1, VLOOKUP(D6892, Sheet1!$A$2:$C$26, 2), Sheet1!$C$3)</f>
        <v>0.18637999999999999</v>
      </c>
      <c r="N6892" s="1">
        <f>'Electricity Rates'!$J$2</f>
        <v>0.24729999999999999</v>
      </c>
      <c r="O6892" s="145">
        <f>L6892-K6892</f>
        <v>-5.0677157964913313</v>
      </c>
      <c r="P6892">
        <f t="shared" si="645"/>
        <v>1.2532461164723061</v>
      </c>
      <c r="Q6892">
        <f>IF(O6892&gt;0, IF(Q6891+O6892*Variables!$B$5&lt;Variables!$B$4, Q6891+O6892*Variables!$B$5, Variables!$B$4), IF(Q6891&gt;-O6892, Q6891+O6892/Variables!$B$5, 0))</f>
        <v>47.263167016575011</v>
      </c>
      <c r="R6892">
        <f>IF(O6892&gt;0, 0, IF(Q6891&gt;-O6892, 0, -O6892 - Q6891*Variables!$B$5))</f>
        <v>0</v>
      </c>
      <c r="S6892">
        <f t="shared" si="646"/>
        <v>0</v>
      </c>
      <c r="T6892">
        <f t="shared" si="647"/>
        <v>0</v>
      </c>
    </row>
    <row r="6893" spans="1:20" x14ac:dyDescent="0.3">
      <c r="A6893" s="3">
        <f t="shared" si="642"/>
        <v>43388</v>
      </c>
      <c r="B6893">
        <v>10</v>
      </c>
      <c r="C6893">
        <v>15</v>
      </c>
      <c r="D6893">
        <v>4</v>
      </c>
      <c r="E6893">
        <v>1</v>
      </c>
      <c r="F6893" s="1">
        <f>VLOOKUP(A6893,Weather!$A$1:$E$366, 5)</f>
        <v>0.92727272727272625</v>
      </c>
      <c r="G6893" s="1">
        <f>VLOOKUP(D6893, Fall!$A$1:$E$25, 2)</f>
        <v>272.32142857142799</v>
      </c>
      <c r="H6893" s="1">
        <f>VLOOKUP(D6893, Fall!$A$1:$E$25, 3)</f>
        <v>267.50020564283898</v>
      </c>
      <c r="I6893" s="1">
        <f>VLOOKUP(D6893, Fall!$A$1:$E$25, 5)</f>
        <v>254.385964912281</v>
      </c>
      <c r="J6893" s="1">
        <f t="shared" si="643"/>
        <v>271.9707941766215</v>
      </c>
      <c r="K6893" s="47">
        <f t="shared" si="644"/>
        <v>5.0880361097903108</v>
      </c>
      <c r="L6893" s="48">
        <f>Solar!K6910/1000*Variables!$B$3</f>
        <v>0</v>
      </c>
      <c r="M6893">
        <f>IF(E6893=1, VLOOKUP(D6893, Sheet1!$A$2:$C$26, 2), Sheet1!$C$3)</f>
        <v>0.18637999999999999</v>
      </c>
      <c r="N6893" s="1">
        <f>'Electricity Rates'!$J$2</f>
        <v>0.24729999999999999</v>
      </c>
      <c r="O6893" s="145">
        <f>L6893-K6893</f>
        <v>-5.0880361097903108</v>
      </c>
      <c r="P6893">
        <f t="shared" si="645"/>
        <v>1.2582713299511439</v>
      </c>
      <c r="Q6893">
        <f>IF(O6893&gt;0, IF(Q6892+O6893*Variables!$B$5&lt;Variables!$B$4, Q6892+O6893*Variables!$B$5, Variables!$B$4), IF(Q6892&gt;-O6893, Q6892+O6893/Variables!$B$5, 0))</f>
        <v>41.850362644457661</v>
      </c>
      <c r="R6893">
        <f>IF(O6893&gt;0, 0, IF(Q6892&gt;-O6893, 0, -O6893 - Q6892*Variables!$B$5))</f>
        <v>0</v>
      </c>
      <c r="S6893">
        <f t="shared" si="646"/>
        <v>0</v>
      </c>
      <c r="T6893">
        <f t="shared" si="647"/>
        <v>0</v>
      </c>
    </row>
    <row r="6894" spans="1:20" x14ac:dyDescent="0.3">
      <c r="A6894" s="3">
        <f t="shared" si="642"/>
        <v>43388</v>
      </c>
      <c r="B6894">
        <v>10</v>
      </c>
      <c r="C6894">
        <v>15</v>
      </c>
      <c r="D6894">
        <v>5</v>
      </c>
      <c r="E6894">
        <v>1</v>
      </c>
      <c r="F6894" s="1">
        <f>VLOOKUP(A6894,Weather!$A$1:$E$366, 5)</f>
        <v>0.92727272727272625</v>
      </c>
      <c r="G6894" s="1">
        <f>VLOOKUP(D6894, Fall!$A$1:$E$25, 2)</f>
        <v>303.57142857142799</v>
      </c>
      <c r="H6894" s="1">
        <f>VLOOKUP(D6894, Fall!$A$1:$E$25, 3)</f>
        <v>277.41442782172697</v>
      </c>
      <c r="I6894" s="1">
        <f>VLOOKUP(D6894, Fall!$A$1:$E$25, 5)</f>
        <v>254.385964912281</v>
      </c>
      <c r="J6894" s="1">
        <f t="shared" si="643"/>
        <v>301.669101244177</v>
      </c>
      <c r="K6894" s="47">
        <f t="shared" si="644"/>
        <v>5.6436327473514485</v>
      </c>
      <c r="L6894" s="48">
        <f>Solar!K6911/1000*Variables!$B$3</f>
        <v>0</v>
      </c>
      <c r="M6894">
        <f>IF(E6894=1, VLOOKUP(D6894, Sheet1!$A$2:$C$26, 2), Sheet1!$C$3)</f>
        <v>0.18637999999999999</v>
      </c>
      <c r="N6894" s="1">
        <f>'Electricity Rates'!$J$2</f>
        <v>0.24729999999999999</v>
      </c>
      <c r="O6894" s="145">
        <f>L6894-K6894</f>
        <v>-5.6436327473514485</v>
      </c>
      <c r="P6894">
        <f t="shared" si="645"/>
        <v>1.3956703784200131</v>
      </c>
      <c r="Q6894">
        <f>IF(O6894&gt;0, IF(Q6893+O6894*Variables!$B$5&lt;Variables!$B$4, Q6893+O6894*Variables!$B$5, Variables!$B$4), IF(Q6893&gt;-O6894, Q6893+O6894/Variables!$B$5, 0))</f>
        <v>35.846498019615694</v>
      </c>
      <c r="R6894">
        <f>IF(O6894&gt;0, 0, IF(Q6893&gt;-O6894, 0, -O6894 - Q6893*Variables!$B$5))</f>
        <v>0</v>
      </c>
      <c r="S6894">
        <f t="shared" si="646"/>
        <v>0</v>
      </c>
      <c r="T6894">
        <f t="shared" si="647"/>
        <v>0</v>
      </c>
    </row>
    <row r="6895" spans="1:20" x14ac:dyDescent="0.3">
      <c r="A6895" s="3">
        <f t="shared" si="642"/>
        <v>43388</v>
      </c>
      <c r="B6895">
        <v>10</v>
      </c>
      <c r="C6895">
        <v>15</v>
      </c>
      <c r="D6895">
        <v>6</v>
      </c>
      <c r="E6895">
        <v>1</v>
      </c>
      <c r="F6895" s="1">
        <f>VLOOKUP(A6895,Weather!$A$1:$E$366, 5)</f>
        <v>0.92727272727272625</v>
      </c>
      <c r="G6895" s="1">
        <f>VLOOKUP(D6895, Fall!$A$1:$E$25, 2)</f>
        <v>401.78571428571399</v>
      </c>
      <c r="H6895" s="1">
        <f>VLOOKUP(D6895, Fall!$A$1:$E$25, 3)</f>
        <v>309.98601628691301</v>
      </c>
      <c r="I6895" s="1">
        <f>VLOOKUP(D6895, Fall!$A$1:$E$25, 5)</f>
        <v>271.929824561403</v>
      </c>
      <c r="J6895" s="1">
        <f t="shared" si="643"/>
        <v>395.10937261307384</v>
      </c>
      <c r="K6895" s="47">
        <f t="shared" si="644"/>
        <v>7.3917155746744587</v>
      </c>
      <c r="L6895" s="48">
        <f>Solar!K6912/1000*Variables!$B$3</f>
        <v>0</v>
      </c>
      <c r="M6895">
        <f>IF(E6895=1, VLOOKUP(D6895, Sheet1!$A$2:$C$26, 2), Sheet1!$C$3)</f>
        <v>0.18637999999999999</v>
      </c>
      <c r="N6895" s="1">
        <f>'Electricity Rates'!$J$2</f>
        <v>0.24729999999999999</v>
      </c>
      <c r="O6895" s="145">
        <f>L6895-K6895</f>
        <v>-7.3917155746744587</v>
      </c>
      <c r="P6895">
        <f t="shared" si="645"/>
        <v>1.8279712616169936</v>
      </c>
      <c r="Q6895">
        <f>IF(O6895&gt;0, IF(Q6894+O6895*Variables!$B$5&lt;Variables!$B$4, Q6894+O6895*Variables!$B$5, Variables!$B$4), IF(Q6894&gt;-O6895, Q6894+O6895/Variables!$B$5, 0))</f>
        <v>27.982970812515205</v>
      </c>
      <c r="R6895">
        <f>IF(O6895&gt;0, 0, IF(Q6894&gt;-O6895, 0, -O6895 - Q6894*Variables!$B$5))</f>
        <v>0</v>
      </c>
      <c r="S6895">
        <f t="shared" si="646"/>
        <v>0</v>
      </c>
      <c r="T6895">
        <f t="shared" si="647"/>
        <v>0</v>
      </c>
    </row>
    <row r="6896" spans="1:20" x14ac:dyDescent="0.3">
      <c r="A6896" s="3">
        <f t="shared" si="642"/>
        <v>43388</v>
      </c>
      <c r="B6896">
        <v>10</v>
      </c>
      <c r="C6896">
        <v>15</v>
      </c>
      <c r="D6896">
        <v>7</v>
      </c>
      <c r="E6896">
        <v>1</v>
      </c>
      <c r="F6896" s="1">
        <f>VLOOKUP(A6896,Weather!$A$1:$E$366, 5)</f>
        <v>0.92727272727272625</v>
      </c>
      <c r="G6896" s="1">
        <f>VLOOKUP(D6896, Fall!$A$1:$E$25, 2)</f>
        <v>593.74999999999898</v>
      </c>
      <c r="H6896" s="1">
        <f>VLOOKUP(D6896, Fall!$A$1:$E$25, 3)</f>
        <v>390.39236653779699</v>
      </c>
      <c r="I6896" s="1">
        <f>VLOOKUP(D6896, Fall!$A$1:$E$25, 5)</f>
        <v>263.15789473684202</v>
      </c>
      <c r="J6896" s="1">
        <f t="shared" si="643"/>
        <v>578.96035393002046</v>
      </c>
      <c r="K6896" s="47">
        <f t="shared" si="644"/>
        <v>10.831204121939283</v>
      </c>
      <c r="L6896" s="48">
        <f>Solar!K6913/1000*Variables!$B$3</f>
        <v>0.81715000000000004</v>
      </c>
      <c r="M6896">
        <f>IF(E6896=1, VLOOKUP(D6896, Sheet1!$A$2:$C$26, 2), Sheet1!$C$3)</f>
        <v>0.18637999999999999</v>
      </c>
      <c r="N6896" s="1">
        <f>'Electricity Rates'!$J$2</f>
        <v>0.24729999999999999</v>
      </c>
      <c r="O6896" s="145">
        <f>L6896-K6896</f>
        <v>-10.014054121939283</v>
      </c>
      <c r="P6896">
        <f t="shared" si="645"/>
        <v>2.6785567793555844</v>
      </c>
      <c r="Q6896">
        <f>IF(O6896&gt;0, IF(Q6895+O6896*Variables!$B$5&lt;Variables!$B$4, Q6895+O6896*Variables!$B$5, Variables!$B$4), IF(Q6895&gt;-O6896, Q6895+O6896/Variables!$B$5, 0))</f>
        <v>17.329721746622351</v>
      </c>
      <c r="R6896">
        <f>IF(O6896&gt;0, 0, IF(Q6895&gt;-O6896, 0, -O6896 - Q6895*Variables!$B$5))</f>
        <v>0</v>
      </c>
      <c r="S6896">
        <f t="shared" si="646"/>
        <v>0</v>
      </c>
      <c r="T6896">
        <f t="shared" si="647"/>
        <v>0</v>
      </c>
    </row>
    <row r="6897" spans="1:20" x14ac:dyDescent="0.3">
      <c r="A6897" s="3">
        <f t="shared" si="642"/>
        <v>43388</v>
      </c>
      <c r="B6897">
        <v>10</v>
      </c>
      <c r="C6897">
        <v>15</v>
      </c>
      <c r="D6897">
        <v>8</v>
      </c>
      <c r="E6897">
        <v>1</v>
      </c>
      <c r="F6897" s="1">
        <f>VLOOKUP(A6897,Weather!$A$1:$E$366, 5)</f>
        <v>0.92727272727272625</v>
      </c>
      <c r="G6897" s="1">
        <f>VLOOKUP(D6897, Fall!$A$1:$E$25, 2)</f>
        <v>866.07142857142799</v>
      </c>
      <c r="H6897" s="1">
        <f>VLOOKUP(D6897, Fall!$A$1:$E$25, 3)</f>
        <v>561.61059471909198</v>
      </c>
      <c r="I6897" s="1">
        <f>VLOOKUP(D6897, Fall!$A$1:$E$25, 5)</f>
        <v>271.929824561403</v>
      </c>
      <c r="J6897" s="1">
        <f t="shared" si="643"/>
        <v>843.92882247307602</v>
      </c>
      <c r="K6897" s="47">
        <f t="shared" si="644"/>
        <v>15.788240556621258</v>
      </c>
      <c r="L6897" s="48">
        <f>Solar!K6914/1000*Variables!$B$3</f>
        <v>4.3603999999999994</v>
      </c>
      <c r="M6897">
        <f>IF(E6897=1, VLOOKUP(D6897, Sheet1!$A$2:$C$26, 2), Sheet1!$C$3)</f>
        <v>0.18637999999999999</v>
      </c>
      <c r="N6897" s="1">
        <f>'Electricity Rates'!$J$2</f>
        <v>0.24729999999999999</v>
      </c>
      <c r="O6897" s="145">
        <f>L6897-K6897</f>
        <v>-11.427840556621259</v>
      </c>
      <c r="P6897">
        <f t="shared" si="645"/>
        <v>3.9044318896524368</v>
      </c>
      <c r="Q6897">
        <f>IF(O6897&gt;0, IF(Q6896+O6897*Variables!$B$5&lt;Variables!$B$4, Q6896+O6897*Variables!$B$5, Variables!$B$4), IF(Q6896&gt;-O6897, Q6896+O6897/Variables!$B$5, 0))</f>
        <v>5.1724445587273937</v>
      </c>
      <c r="R6897">
        <f>IF(O6897&gt;0, 0, IF(Q6896&gt;-O6897, 0, -O6897 - Q6896*Variables!$B$5))</f>
        <v>0</v>
      </c>
      <c r="S6897">
        <f t="shared" si="646"/>
        <v>0</v>
      </c>
      <c r="T6897">
        <f t="shared" si="647"/>
        <v>0</v>
      </c>
    </row>
    <row r="6898" spans="1:20" x14ac:dyDescent="0.3">
      <c r="A6898" s="3">
        <f t="shared" si="642"/>
        <v>43388</v>
      </c>
      <c r="B6898">
        <v>10</v>
      </c>
      <c r="C6898">
        <v>15</v>
      </c>
      <c r="D6898">
        <v>9</v>
      </c>
      <c r="E6898">
        <v>1</v>
      </c>
      <c r="F6898" s="1">
        <f>VLOOKUP(A6898,Weather!$A$1:$E$366, 5)</f>
        <v>0.92727272727272625</v>
      </c>
      <c r="G6898" s="1">
        <f>VLOOKUP(D6898, Fall!$A$1:$E$25, 2)</f>
        <v>1080.3571428571399</v>
      </c>
      <c r="H6898" s="1">
        <f>VLOOKUP(D6898, Fall!$A$1:$E$25, 3)</f>
        <v>760.17932055605797</v>
      </c>
      <c r="I6898" s="1">
        <f>VLOOKUP(D6898, Fall!$A$1:$E$25, 5)</f>
        <v>311.40350877192998</v>
      </c>
      <c r="J6898" s="1">
        <f t="shared" si="643"/>
        <v>1057.0714830534246</v>
      </c>
      <c r="K6898" s="47">
        <f t="shared" si="644"/>
        <v>19.775718538780325</v>
      </c>
      <c r="L6898" s="48">
        <f>Solar!K6915/1000*Variables!$B$3</f>
        <v>9.8091499999999989</v>
      </c>
      <c r="M6898">
        <f>IF(E6898=1, VLOOKUP(D6898, Sheet1!$A$2:$C$26, 2), Sheet1!$C$3)</f>
        <v>0.25796000000000002</v>
      </c>
      <c r="N6898" s="1">
        <f>'Electricity Rates'!$J$2</f>
        <v>0.24729999999999999</v>
      </c>
      <c r="O6898" s="145">
        <f>L6898-K6898</f>
        <v>-9.9665685387803258</v>
      </c>
      <c r="P6898">
        <f t="shared" si="645"/>
        <v>4.8905351946403739</v>
      </c>
      <c r="Q6898">
        <f>IF(O6898&gt;0, IF(Q6897+O6898*Variables!$B$5&lt;Variables!$B$4, Q6897+O6898*Variables!$B$5, Variables!$B$4), IF(Q6897&gt;-O6898, Q6897+O6898/Variables!$B$5, 0))</f>
        <v>0</v>
      </c>
      <c r="R6898">
        <f>IF(O6898&gt;0, 0, IF(Q6897&gt;-O6898, 0, -O6898 - Q6897*Variables!$B$5))</f>
        <v>5.104470653576576</v>
      </c>
      <c r="S6898">
        <f t="shared" si="646"/>
        <v>1.3167492497966136</v>
      </c>
      <c r="T6898">
        <f t="shared" si="647"/>
        <v>0</v>
      </c>
    </row>
    <row r="6899" spans="1:20" x14ac:dyDescent="0.3">
      <c r="A6899" s="3">
        <f t="shared" si="642"/>
        <v>43388</v>
      </c>
      <c r="B6899">
        <v>10</v>
      </c>
      <c r="C6899">
        <v>15</v>
      </c>
      <c r="D6899">
        <v>10</v>
      </c>
      <c r="E6899">
        <v>1</v>
      </c>
      <c r="F6899" s="1">
        <f>VLOOKUP(A6899,Weather!$A$1:$E$366, 5)</f>
        <v>0.92727272727272625</v>
      </c>
      <c r="G6899" s="1">
        <f>VLOOKUP(D6899, Fall!$A$1:$E$25, 2)</f>
        <v>1205.3571428571399</v>
      </c>
      <c r="H6899" s="1">
        <f>VLOOKUP(D6899, Fall!$A$1:$E$25, 3)</f>
        <v>904.12930821748796</v>
      </c>
      <c r="I6899" s="1">
        <f>VLOOKUP(D6899, Fall!$A$1:$E$25, 5)</f>
        <v>359.64912280701702</v>
      </c>
      <c r="J6899" s="1">
        <f t="shared" si="643"/>
        <v>1183.4496639742558</v>
      </c>
      <c r="K6899" s="47">
        <f t="shared" si="644"/>
        <v>22.1400045642762</v>
      </c>
      <c r="L6899" s="48">
        <f>Solar!K6916/1000*Variables!$B$3</f>
        <v>10.748650000000001</v>
      </c>
      <c r="M6899">
        <f>IF(E6899=1, VLOOKUP(D6899, Sheet1!$A$2:$C$26, 2), Sheet1!$C$3)</f>
        <v>0.25796000000000002</v>
      </c>
      <c r="N6899" s="1">
        <f>'Electricity Rates'!$J$2</f>
        <v>0.24729999999999999</v>
      </c>
      <c r="O6899" s="145">
        <f>L6899-K6899</f>
        <v>-11.391354564276199</v>
      </c>
      <c r="P6899">
        <f t="shared" si="645"/>
        <v>5.4752231287455038</v>
      </c>
      <c r="Q6899">
        <f>IF(O6899&gt;0, IF(Q6898+O6899*Variables!$B$5&lt;Variables!$B$4, Q6898+O6899*Variables!$B$5, Variables!$B$4), IF(Q6898&gt;-O6899, Q6898+O6899/Variables!$B$5, 0))</f>
        <v>0</v>
      </c>
      <c r="R6899">
        <f>IF(O6899&gt;0, 0, IF(Q6898&gt;-O6899, 0, -O6899 - Q6898*Variables!$B$5))</f>
        <v>11.391354564276199</v>
      </c>
      <c r="S6899">
        <f t="shared" si="646"/>
        <v>2.9385138234006885</v>
      </c>
      <c r="T6899">
        <f t="shared" si="647"/>
        <v>0</v>
      </c>
    </row>
    <row r="6900" spans="1:20" x14ac:dyDescent="0.3">
      <c r="A6900" s="3">
        <f t="shared" si="642"/>
        <v>43388</v>
      </c>
      <c r="B6900">
        <v>10</v>
      </c>
      <c r="C6900">
        <v>15</v>
      </c>
      <c r="D6900">
        <v>11</v>
      </c>
      <c r="E6900">
        <v>1</v>
      </c>
      <c r="F6900" s="1">
        <f>VLOOKUP(A6900,Weather!$A$1:$E$366, 5)</f>
        <v>0.92727272727272625</v>
      </c>
      <c r="G6900" s="1">
        <f>VLOOKUP(D6900, Fall!$A$1:$E$25, 2)</f>
        <v>1290.17857142857</v>
      </c>
      <c r="H6900" s="1">
        <f>VLOOKUP(D6900, Fall!$A$1:$E$25, 3)</f>
        <v>975.19947355433101</v>
      </c>
      <c r="I6900" s="1">
        <f>VLOOKUP(D6900, Fall!$A$1:$E$25, 5)</f>
        <v>377.19298245613999</v>
      </c>
      <c r="J6900" s="1">
        <f t="shared" si="643"/>
        <v>1267.2710006740795</v>
      </c>
      <c r="K6900" s="47">
        <f t="shared" si="644"/>
        <v>23.708136132192383</v>
      </c>
      <c r="L6900" s="48">
        <f>Solar!K6917/1000*Variables!$B$3</f>
        <v>31.692200000000003</v>
      </c>
      <c r="M6900">
        <f>IF(E6900=1, VLOOKUP(D6900, Sheet1!$A$2:$C$26, 2), Sheet1!$C$3)</f>
        <v>0.25796000000000002</v>
      </c>
      <c r="N6900" s="1">
        <f>'Electricity Rates'!$J$2</f>
        <v>0.24729999999999999</v>
      </c>
      <c r="O6900" s="145">
        <f>L6900-K6900</f>
        <v>7.9840638678076203</v>
      </c>
      <c r="P6900">
        <f t="shared" si="645"/>
        <v>5.863022065491176</v>
      </c>
      <c r="Q6900">
        <f>IF(O6900&gt;0, IF(Q6899+O6900*Variables!$B$5&lt;Variables!$B$4, Q6899+O6900*Variables!$B$5, Variables!$B$4), IF(Q6899&gt;-O6900, Q6899+O6900/Variables!$B$5, 0))</f>
        <v>7.5050200357391628</v>
      </c>
      <c r="R6900">
        <f>IF(O6900&gt;0, 0, IF(Q6899&gt;-O6900, 0, -O6900 - Q6899*Variables!$B$5))</f>
        <v>0</v>
      </c>
      <c r="S6900">
        <f t="shared" si="646"/>
        <v>0</v>
      </c>
      <c r="T6900">
        <f t="shared" si="647"/>
        <v>0</v>
      </c>
    </row>
    <row r="6901" spans="1:20" x14ac:dyDescent="0.3">
      <c r="A6901" s="3">
        <f t="shared" si="642"/>
        <v>43388</v>
      </c>
      <c r="B6901">
        <v>10</v>
      </c>
      <c r="C6901">
        <v>15</v>
      </c>
      <c r="D6901">
        <v>12</v>
      </c>
      <c r="E6901">
        <v>1</v>
      </c>
      <c r="F6901" s="1">
        <f>VLOOKUP(A6901,Weather!$A$1:$E$366, 5)</f>
        <v>0.92727272727272625</v>
      </c>
      <c r="G6901" s="1">
        <f>VLOOKUP(D6901, Fall!$A$1:$E$25, 2)</f>
        <v>1366.07142857142</v>
      </c>
      <c r="H6901" s="1">
        <f>VLOOKUP(D6901, Fall!$A$1:$E$25, 3)</f>
        <v>996.442378876367</v>
      </c>
      <c r="I6901" s="1">
        <f>VLOOKUP(D6901, Fall!$A$1:$E$25, 5)</f>
        <v>368.42105263157799</v>
      </c>
      <c r="J6901" s="1">
        <f t="shared" si="643"/>
        <v>1339.1893158663249</v>
      </c>
      <c r="K6901" s="47">
        <f t="shared" si="644"/>
        <v>25.053585689602546</v>
      </c>
      <c r="L6901" s="48">
        <f>Solar!K6918/1000*Variables!$B$3</f>
        <v>34.202100000000002</v>
      </c>
      <c r="M6901">
        <f>IF(E6901=1, VLOOKUP(D6901, Sheet1!$A$2:$C$26, 2), Sheet1!$C$3)</f>
        <v>0.25796000000000002</v>
      </c>
      <c r="N6901" s="1">
        <f>'Electricity Rates'!$J$2</f>
        <v>0.24729999999999999</v>
      </c>
      <c r="O6901" s="145">
        <f>L6901-K6901</f>
        <v>9.1485143103974558</v>
      </c>
      <c r="P6901">
        <f t="shared" si="645"/>
        <v>6.1957517410387091</v>
      </c>
      <c r="Q6901">
        <f>IF(O6901&gt;0, IF(Q6900+O6901*Variables!$B$5&lt;Variables!$B$4, Q6900+O6901*Variables!$B$5, Variables!$B$4), IF(Q6900&gt;-O6901, Q6900+O6901/Variables!$B$5, 0))</f>
        <v>16.104623487512768</v>
      </c>
      <c r="R6901">
        <f>IF(O6901&gt;0, 0, IF(Q6900&gt;-O6901, 0, -O6901 - Q6900*Variables!$B$5))</f>
        <v>0</v>
      </c>
      <c r="S6901">
        <f t="shared" si="646"/>
        <v>0</v>
      </c>
      <c r="T6901">
        <f t="shared" si="647"/>
        <v>0</v>
      </c>
    </row>
    <row r="6902" spans="1:20" x14ac:dyDescent="0.3">
      <c r="A6902" s="3">
        <f t="shared" si="642"/>
        <v>43388</v>
      </c>
      <c r="B6902">
        <v>10</v>
      </c>
      <c r="C6902">
        <v>15</v>
      </c>
      <c r="D6902">
        <v>13</v>
      </c>
      <c r="E6902">
        <v>1</v>
      </c>
      <c r="F6902" s="1">
        <f>VLOOKUP(A6902,Weather!$A$1:$E$366, 5)</f>
        <v>0.92727272727272625</v>
      </c>
      <c r="G6902" s="1">
        <f>VLOOKUP(D6902, Fall!$A$1:$E$25, 2)</f>
        <v>1446.42857142857</v>
      </c>
      <c r="H6902" s="1">
        <f>VLOOKUP(D6902, Fall!$A$1:$E$25, 3)</f>
        <v>1031.4839187299399</v>
      </c>
      <c r="I6902" s="1">
        <f>VLOOKUP(D6902, Fall!$A$1:$E$25, 5)</f>
        <v>350.87719298245599</v>
      </c>
      <c r="J6902" s="1">
        <f t="shared" si="643"/>
        <v>1416.2507785050329</v>
      </c>
      <c r="K6902" s="47">
        <f t="shared" si="644"/>
        <v>26.495253372215458</v>
      </c>
      <c r="L6902" s="48">
        <f>Solar!K6919/1000*Variables!$B$3</f>
        <v>32.029800000000002</v>
      </c>
      <c r="M6902">
        <f>IF(E6902=1, VLOOKUP(D6902, Sheet1!$A$2:$C$26, 2), Sheet1!$C$3)</f>
        <v>0.55478000000000005</v>
      </c>
      <c r="N6902" s="1">
        <f>'Electricity Rates'!$J$2</f>
        <v>0.24729999999999999</v>
      </c>
      <c r="O6902" s="145">
        <f>L6902-K6902</f>
        <v>5.5345466277845432</v>
      </c>
      <c r="P6902">
        <f t="shared" si="645"/>
        <v>6.5522761589488825</v>
      </c>
      <c r="Q6902">
        <f>IF(O6902&gt;0, IF(Q6901+O6902*Variables!$B$5&lt;Variables!$B$4, Q6901+O6902*Variables!$B$5, Variables!$B$4), IF(Q6901&gt;-O6902, Q6901+O6902/Variables!$B$5, 0))</f>
        <v>21.307097317630237</v>
      </c>
      <c r="R6902">
        <f>IF(O6902&gt;0, 0, IF(Q6901&gt;-O6902, 0, -O6902 - Q6901*Variables!$B$5))</f>
        <v>0</v>
      </c>
      <c r="S6902">
        <f t="shared" si="646"/>
        <v>0</v>
      </c>
      <c r="T6902">
        <f t="shared" si="647"/>
        <v>0</v>
      </c>
    </row>
    <row r="6903" spans="1:20" x14ac:dyDescent="0.3">
      <c r="A6903" s="3">
        <f t="shared" si="642"/>
        <v>43388</v>
      </c>
      <c r="B6903">
        <v>10</v>
      </c>
      <c r="C6903">
        <v>15</v>
      </c>
      <c r="D6903">
        <v>14</v>
      </c>
      <c r="E6903">
        <v>1</v>
      </c>
      <c r="F6903" s="1">
        <f>VLOOKUP(A6903,Weather!$A$1:$E$366, 5)</f>
        <v>0.92727272727272625</v>
      </c>
      <c r="G6903" s="1">
        <f>VLOOKUP(D6903, Fall!$A$1:$E$25, 2)</f>
        <v>1482.1428571428501</v>
      </c>
      <c r="H6903" s="1">
        <f>VLOOKUP(D6903, Fall!$A$1:$E$25, 3)</f>
        <v>1052.56230978037</v>
      </c>
      <c r="I6903" s="1">
        <f>VLOOKUP(D6903, Fall!$A$1:$E$25, 5)</f>
        <v>342.105263157894</v>
      </c>
      <c r="J6903" s="1">
        <f t="shared" si="643"/>
        <v>1450.9006355164875</v>
      </c>
      <c r="K6903" s="47">
        <f t="shared" si="644"/>
        <v>27.14348372432768</v>
      </c>
      <c r="L6903" s="48">
        <f>Solar!K6920/1000*Variables!$B$3</f>
        <v>33.2896</v>
      </c>
      <c r="M6903">
        <f>IF(E6903=1, VLOOKUP(D6903, Sheet1!$A$2:$C$26, 2), Sheet1!$C$3)</f>
        <v>0.55478000000000005</v>
      </c>
      <c r="N6903" s="1">
        <f>'Electricity Rates'!$J$2</f>
        <v>0.24729999999999999</v>
      </c>
      <c r="O6903" s="145">
        <f>L6903-K6903</f>
        <v>6.1461162756723198</v>
      </c>
      <c r="P6903">
        <f t="shared" si="645"/>
        <v>6.7125835250262353</v>
      </c>
      <c r="Q6903">
        <f>IF(O6903&gt;0, IF(Q6902+O6903*Variables!$B$5&lt;Variables!$B$4, Q6902+O6903*Variables!$B$5, Variables!$B$4), IF(Q6902&gt;-O6903, Q6902+O6903/Variables!$B$5, 0))</f>
        <v>27.084446616762218</v>
      </c>
      <c r="R6903">
        <f>IF(O6903&gt;0, 0, IF(Q6902&gt;-O6903, 0, -O6903 - Q6902*Variables!$B$5))</f>
        <v>0</v>
      </c>
      <c r="S6903">
        <f t="shared" si="646"/>
        <v>0</v>
      </c>
      <c r="T6903">
        <f t="shared" si="647"/>
        <v>0</v>
      </c>
    </row>
    <row r="6904" spans="1:20" x14ac:dyDescent="0.3">
      <c r="A6904" s="3">
        <f t="shared" si="642"/>
        <v>43388</v>
      </c>
      <c r="B6904">
        <v>10</v>
      </c>
      <c r="C6904">
        <v>15</v>
      </c>
      <c r="D6904">
        <v>15</v>
      </c>
      <c r="E6904">
        <v>1</v>
      </c>
      <c r="F6904" s="1">
        <f>VLOOKUP(A6904,Weather!$A$1:$E$366, 5)</f>
        <v>0.92727272727272625</v>
      </c>
      <c r="G6904" s="1">
        <f>VLOOKUP(D6904, Fall!$A$1:$E$25, 2)</f>
        <v>1437.5</v>
      </c>
      <c r="H6904" s="1">
        <f>VLOOKUP(D6904, Fall!$A$1:$E$25, 3)</f>
        <v>1060.00658057086</v>
      </c>
      <c r="I6904" s="1">
        <f>VLOOKUP(D6904, Fall!$A$1:$E$25, 5)</f>
        <v>328.94736842105198</v>
      </c>
      <c r="J6904" s="1">
        <f t="shared" si="643"/>
        <v>1410.0459331324257</v>
      </c>
      <c r="K6904" s="47">
        <f t="shared" si="644"/>
        <v>26.379172976866137</v>
      </c>
      <c r="L6904" s="48">
        <f>Solar!K6921/1000*Variables!$B$3</f>
        <v>25.439050000000002</v>
      </c>
      <c r="M6904">
        <f>IF(E6904=1, VLOOKUP(D6904, Sheet1!$A$2:$C$26, 2), Sheet1!$C$3)</f>
        <v>0.55478000000000005</v>
      </c>
      <c r="N6904" s="1">
        <f>'Electricity Rates'!$J$2</f>
        <v>0.24729999999999999</v>
      </c>
      <c r="O6904" s="145">
        <f>L6904-K6904</f>
        <v>-0.94012297686613522</v>
      </c>
      <c r="P6904">
        <f t="shared" si="645"/>
        <v>6.5235694771789952</v>
      </c>
      <c r="Q6904">
        <f>IF(O6904&gt;0, IF(Q6903+O6904*Variables!$B$5&lt;Variables!$B$4, Q6903+O6904*Variables!$B$5, Variables!$B$4), IF(Q6903&gt;-O6904, Q6903+O6904/Variables!$B$5, 0))</f>
        <v>26.084315790308882</v>
      </c>
      <c r="R6904">
        <f>IF(O6904&gt;0, 0, IF(Q6903&gt;-O6904, 0, -O6904 - Q6903*Variables!$B$5))</f>
        <v>0</v>
      </c>
      <c r="S6904">
        <f t="shared" si="646"/>
        <v>0</v>
      </c>
      <c r="T6904">
        <f t="shared" si="647"/>
        <v>0</v>
      </c>
    </row>
    <row r="6905" spans="1:20" x14ac:dyDescent="0.3">
      <c r="A6905" s="3">
        <f t="shared" si="642"/>
        <v>43388</v>
      </c>
      <c r="B6905">
        <v>10</v>
      </c>
      <c r="C6905">
        <v>15</v>
      </c>
      <c r="D6905">
        <v>16</v>
      </c>
      <c r="E6905">
        <v>1</v>
      </c>
      <c r="F6905" s="1">
        <f>VLOOKUP(A6905,Weather!$A$1:$E$366, 5)</f>
        <v>0.92727272727272625</v>
      </c>
      <c r="G6905" s="1">
        <f>VLOOKUP(D6905, Fall!$A$1:$E$25, 2)</f>
        <v>1348.2142857142801</v>
      </c>
      <c r="H6905" s="1">
        <f>VLOOKUP(D6905, Fall!$A$1:$E$25, 3)</f>
        <v>1003.98947108661</v>
      </c>
      <c r="I6905" s="1">
        <f>VLOOKUP(D6905, Fall!$A$1:$E$25, 5)</f>
        <v>298.24561403508801</v>
      </c>
      <c r="J6905" s="1">
        <f t="shared" si="643"/>
        <v>1323.1797537413584</v>
      </c>
      <c r="K6905" s="47">
        <f t="shared" si="644"/>
        <v>24.754078419197395</v>
      </c>
      <c r="L6905" s="48">
        <f>Solar!K6922/1000*Variables!$B$3</f>
        <v>17.314799999999998</v>
      </c>
      <c r="M6905">
        <f>IF(E6905=1, VLOOKUP(D6905, Sheet1!$A$2:$C$26, 2), Sheet1!$C$3)</f>
        <v>0.55478000000000005</v>
      </c>
      <c r="N6905" s="1">
        <f>'Electricity Rates'!$J$2</f>
        <v>0.24729999999999999</v>
      </c>
      <c r="O6905" s="145">
        <f>L6905-K6905</f>
        <v>-7.4392784191973966</v>
      </c>
      <c r="P6905">
        <f t="shared" si="645"/>
        <v>6.121683593067516</v>
      </c>
      <c r="Q6905">
        <f>IF(O6905&gt;0, IF(Q6904+O6905*Variables!$B$5&lt;Variables!$B$4, Q6904+O6905*Variables!$B$5, Variables!$B$4), IF(Q6904&gt;-O6905, Q6904+O6905/Variables!$B$5, 0))</f>
        <v>18.170189812439311</v>
      </c>
      <c r="R6905">
        <f>IF(O6905&gt;0, 0, IF(Q6904&gt;-O6905, 0, -O6905 - Q6904*Variables!$B$5))</f>
        <v>0</v>
      </c>
      <c r="S6905">
        <f t="shared" si="646"/>
        <v>0</v>
      </c>
      <c r="T6905">
        <f t="shared" si="647"/>
        <v>0</v>
      </c>
    </row>
    <row r="6906" spans="1:20" x14ac:dyDescent="0.3">
      <c r="A6906" s="3">
        <f t="shared" si="642"/>
        <v>43388</v>
      </c>
      <c r="B6906">
        <v>10</v>
      </c>
      <c r="C6906">
        <v>15</v>
      </c>
      <c r="D6906">
        <v>17</v>
      </c>
      <c r="E6906">
        <v>1</v>
      </c>
      <c r="F6906" s="1">
        <f>VLOOKUP(A6906,Weather!$A$1:$E$366, 5)</f>
        <v>0.92727272727272625</v>
      </c>
      <c r="G6906" s="1">
        <f>VLOOKUP(D6906, Fall!$A$1:$E$25, 2)</f>
        <v>1080.3571428571399</v>
      </c>
      <c r="H6906" s="1">
        <f>VLOOKUP(D6906, Fall!$A$1:$E$25, 3)</f>
        <v>794.90091642515802</v>
      </c>
      <c r="I6906" s="1">
        <f>VLOOKUP(D6906, Fall!$A$1:$E$25, 5)</f>
        <v>263.15789473684202</v>
      </c>
      <c r="J6906" s="1">
        <f t="shared" si="643"/>
        <v>1059.5966900257226</v>
      </c>
      <c r="K6906" s="47">
        <f t="shared" si="644"/>
        <v>19.822960171098398</v>
      </c>
      <c r="L6906" s="48">
        <f>Solar!K6923/1000*Variables!$B$3</f>
        <v>6.97715</v>
      </c>
      <c r="M6906">
        <f>IF(E6906=1, VLOOKUP(D6906, Sheet1!$A$2:$C$26, 2), Sheet1!$C$3)</f>
        <v>0.55478000000000005</v>
      </c>
      <c r="N6906" s="1">
        <f>'Electricity Rates'!$J$2</f>
        <v>0.24729999999999999</v>
      </c>
      <c r="O6906" s="145">
        <f>L6906-K6906</f>
        <v>-12.845810171098398</v>
      </c>
      <c r="P6906">
        <f t="shared" si="645"/>
        <v>4.9022180503126336</v>
      </c>
      <c r="Q6906">
        <f>IF(O6906&gt;0, IF(Q6905+O6906*Variables!$B$5&lt;Variables!$B$4, Q6905+O6906*Variables!$B$5, Variables!$B$4), IF(Q6905&gt;-O6906, Q6905+O6906/Variables!$B$5, 0))</f>
        <v>4.5044343112708027</v>
      </c>
      <c r="R6906">
        <f>IF(O6906&gt;0, 0, IF(Q6905&gt;-O6906, 0, -O6906 - Q6905*Variables!$B$5))</f>
        <v>0</v>
      </c>
      <c r="S6906">
        <f t="shared" si="646"/>
        <v>0</v>
      </c>
      <c r="T6906">
        <f t="shared" si="647"/>
        <v>0</v>
      </c>
    </row>
    <row r="6907" spans="1:20" x14ac:dyDescent="0.3">
      <c r="A6907" s="3">
        <f t="shared" si="642"/>
        <v>43388</v>
      </c>
      <c r="B6907">
        <v>10</v>
      </c>
      <c r="C6907">
        <v>15</v>
      </c>
      <c r="D6907">
        <v>18</v>
      </c>
      <c r="E6907">
        <v>1</v>
      </c>
      <c r="F6907" s="1">
        <f>VLOOKUP(A6907,Weather!$A$1:$E$366, 5)</f>
        <v>0.92727272727272625</v>
      </c>
      <c r="G6907" s="1">
        <f>VLOOKUP(D6907, Fall!$A$1:$E$25, 2)</f>
        <v>678.57142857142799</v>
      </c>
      <c r="H6907" s="1">
        <f>VLOOKUP(D6907, Fall!$A$1:$E$25, 3)</f>
        <v>583.61400485626905</v>
      </c>
      <c r="I6907" s="1">
        <f>VLOOKUP(D6907, Fall!$A$1:$E$25, 5)</f>
        <v>280.70175438596499</v>
      </c>
      <c r="J6907" s="1">
        <f t="shared" si="643"/>
        <v>671.66543411941632</v>
      </c>
      <c r="K6907" s="47">
        <f t="shared" si="644"/>
        <v>12.565532975126116</v>
      </c>
      <c r="L6907" s="48">
        <f>Solar!K6924/1000*Variables!$B$3</f>
        <v>0.59894999999999998</v>
      </c>
      <c r="M6907">
        <f>IF(E6907=1, VLOOKUP(D6907, Sheet1!$A$2:$C$26, 2), Sheet1!$C$3)</f>
        <v>0.55478000000000005</v>
      </c>
      <c r="N6907" s="1">
        <f>'Electricity Rates'!$J$2</f>
        <v>0.24729999999999999</v>
      </c>
      <c r="O6907" s="145">
        <f>L6907-K6907</f>
        <v>-11.966582975126116</v>
      </c>
      <c r="P6907">
        <f t="shared" si="645"/>
        <v>3.1074563047486885</v>
      </c>
      <c r="Q6907">
        <f>IF(O6907&gt;0, IF(Q6906+O6907*Variables!$B$5&lt;Variables!$B$4, Q6906+O6907*Variables!$B$5, Variables!$B$4), IF(Q6906&gt;-O6907, Q6906+O6907/Variables!$B$5, 0))</f>
        <v>0</v>
      </c>
      <c r="R6907">
        <f>IF(O6907&gt;0, 0, IF(Q6906&gt;-O6907, 0, -O6907 - Q6906*Variables!$B$5))</f>
        <v>7.7324147225315611</v>
      </c>
      <c r="S6907">
        <f t="shared" si="646"/>
        <v>4.2897890397660596</v>
      </c>
      <c r="T6907">
        <f t="shared" si="647"/>
        <v>1</v>
      </c>
    </row>
    <row r="6908" spans="1:20" x14ac:dyDescent="0.3">
      <c r="A6908" s="3">
        <f t="shared" si="642"/>
        <v>43388</v>
      </c>
      <c r="B6908">
        <v>10</v>
      </c>
      <c r="C6908">
        <v>15</v>
      </c>
      <c r="D6908">
        <v>19</v>
      </c>
      <c r="E6908">
        <v>1</v>
      </c>
      <c r="F6908" s="1">
        <f>VLOOKUP(A6908,Weather!$A$1:$E$366, 5)</f>
        <v>0.92727272727272625</v>
      </c>
      <c r="G6908" s="1">
        <f>VLOOKUP(D6908, Fall!$A$1:$E$25, 2)</f>
        <v>517.85714285714198</v>
      </c>
      <c r="H6908" s="1">
        <f>VLOOKUP(D6908, Fall!$A$1:$E$25, 3)</f>
        <v>442.60593718179598</v>
      </c>
      <c r="I6908" s="1">
        <f>VLOOKUP(D6908, Fall!$A$1:$E$25, 5)</f>
        <v>289.47368421052602</v>
      </c>
      <c r="J6908" s="1">
        <f t="shared" si="643"/>
        <v>512.38432789893488</v>
      </c>
      <c r="K6908" s="47">
        <f t="shared" si="644"/>
        <v>9.585698237684225</v>
      </c>
      <c r="L6908" s="48">
        <f>Solar!K6925/1000*Variables!$B$3</f>
        <v>0</v>
      </c>
      <c r="M6908">
        <f>IF(E6908=1, VLOOKUP(D6908, Sheet1!$A$2:$C$26, 2), Sheet1!$C$3)</f>
        <v>0.25796000000000002</v>
      </c>
      <c r="N6908" s="1">
        <f>'Electricity Rates'!$J$2</f>
        <v>0.24729999999999999</v>
      </c>
      <c r="O6908" s="145">
        <f>L6908-K6908</f>
        <v>-9.585698237684225</v>
      </c>
      <c r="P6908">
        <f t="shared" si="645"/>
        <v>2.3705431741793088</v>
      </c>
      <c r="Q6908">
        <f>IF(O6908&gt;0, IF(Q6907+O6908*Variables!$B$5&lt;Variables!$B$4, Q6907+O6908*Variables!$B$5, Variables!$B$4), IF(Q6907&gt;-O6908, Q6907+O6908/Variables!$B$5, 0))</f>
        <v>0</v>
      </c>
      <c r="R6908">
        <f>IF(O6908&gt;0, 0, IF(Q6907&gt;-O6908, 0, -O6908 - Q6907*Variables!$B$5))</f>
        <v>9.585698237684225</v>
      </c>
      <c r="S6908">
        <f t="shared" si="646"/>
        <v>2.472726717393023</v>
      </c>
      <c r="T6908">
        <f t="shared" si="647"/>
        <v>0</v>
      </c>
    </row>
    <row r="6909" spans="1:20" x14ac:dyDescent="0.3">
      <c r="A6909" s="3">
        <f t="shared" si="642"/>
        <v>43388</v>
      </c>
      <c r="B6909">
        <v>10</v>
      </c>
      <c r="C6909">
        <v>15</v>
      </c>
      <c r="D6909">
        <v>20</v>
      </c>
      <c r="E6909">
        <v>1</v>
      </c>
      <c r="F6909" s="1">
        <f>VLOOKUP(A6909,Weather!$A$1:$E$366, 5)</f>
        <v>0.92727272727272625</v>
      </c>
      <c r="G6909" s="1">
        <f>VLOOKUP(D6909, Fall!$A$1:$E$25, 2)</f>
        <v>428.57142857142799</v>
      </c>
      <c r="H6909" s="1">
        <f>VLOOKUP(D6909, Fall!$A$1:$E$25, 3)</f>
        <v>354.11608052009001</v>
      </c>
      <c r="I6909" s="1">
        <f>VLOOKUP(D6909, Fall!$A$1:$E$25, 5)</f>
        <v>263.15789473684202</v>
      </c>
      <c r="J6909" s="1">
        <f t="shared" si="643"/>
        <v>423.15649416769423</v>
      </c>
      <c r="K6909" s="47">
        <f t="shared" si="644"/>
        <v>7.9164217942434334</v>
      </c>
      <c r="L6909" s="48">
        <f>Solar!K6926/1000*Variables!$B$3</f>
        <v>0</v>
      </c>
      <c r="M6909">
        <f>IF(E6909=1, VLOOKUP(D6909, Sheet1!$A$2:$C$26, 2), Sheet1!$C$3)</f>
        <v>0.25796000000000002</v>
      </c>
      <c r="N6909" s="1">
        <f>'Electricity Rates'!$J$2</f>
        <v>0.24729999999999999</v>
      </c>
      <c r="O6909" s="145">
        <f>L6909-K6909</f>
        <v>-7.9164217942434334</v>
      </c>
      <c r="P6909">
        <f t="shared" si="645"/>
        <v>1.957731109716401</v>
      </c>
      <c r="Q6909">
        <f>IF(O6909&gt;0, IF(Q6908+O6909*Variables!$B$5&lt;Variables!$B$4, Q6908+O6909*Variables!$B$5, Variables!$B$4), IF(Q6908&gt;-O6909, Q6908+O6909/Variables!$B$5, 0))</f>
        <v>0</v>
      </c>
      <c r="R6909">
        <f>IF(O6909&gt;0, 0, IF(Q6908&gt;-O6909, 0, -O6909 - Q6908*Variables!$B$5))</f>
        <v>7.9164217942434334</v>
      </c>
      <c r="S6909">
        <f t="shared" si="646"/>
        <v>2.0421201660430364</v>
      </c>
      <c r="T6909">
        <f t="shared" si="647"/>
        <v>0</v>
      </c>
    </row>
    <row r="6910" spans="1:20" x14ac:dyDescent="0.3">
      <c r="A6910" s="3">
        <f t="shared" si="642"/>
        <v>43388</v>
      </c>
      <c r="B6910">
        <v>10</v>
      </c>
      <c r="C6910">
        <v>15</v>
      </c>
      <c r="D6910">
        <v>21</v>
      </c>
      <c r="E6910">
        <v>1</v>
      </c>
      <c r="F6910" s="1">
        <f>VLOOKUP(A6910,Weather!$A$1:$E$366, 5)</f>
        <v>0.92727272727272625</v>
      </c>
      <c r="G6910" s="1">
        <f>VLOOKUP(D6910, Fall!$A$1:$E$25, 2)</f>
        <v>366.07142857142799</v>
      </c>
      <c r="H6910" s="1">
        <f>VLOOKUP(D6910, Fall!$A$1:$E$25, 3)</f>
        <v>305.62638808916603</v>
      </c>
      <c r="I6910" s="1">
        <f>VLOOKUP(D6910, Fall!$A$1:$E$25, 5)</f>
        <v>271.929824561403</v>
      </c>
      <c r="J6910" s="1">
        <f t="shared" si="643"/>
        <v>361.67542562726339</v>
      </c>
      <c r="K6910" s="47">
        <f t="shared" si="644"/>
        <v>6.7662324963475085</v>
      </c>
      <c r="L6910" s="48">
        <f>Solar!K6927/1000*Variables!$B$3</f>
        <v>0</v>
      </c>
      <c r="M6910">
        <f>IF(E6910=1, VLOOKUP(D6910, Sheet1!$A$2:$C$26, 2), Sheet1!$C$3)</f>
        <v>0.25796000000000002</v>
      </c>
      <c r="N6910" s="1">
        <f>'Electricity Rates'!$J$2</f>
        <v>0.24729999999999999</v>
      </c>
      <c r="O6910" s="145">
        <f>L6910-K6910</f>
        <v>-6.7662324963475085</v>
      </c>
      <c r="P6910">
        <f t="shared" si="645"/>
        <v>1.6732892963467387</v>
      </c>
      <c r="Q6910">
        <f>IF(O6910&gt;0, IF(Q6909+O6910*Variables!$B$5&lt;Variables!$B$4, Q6909+O6910*Variables!$B$5, Variables!$B$4), IF(Q6909&gt;-O6910, Q6909+O6910/Variables!$B$5, 0))</f>
        <v>0</v>
      </c>
      <c r="R6910">
        <f>IF(O6910&gt;0, 0, IF(Q6909&gt;-O6910, 0, -O6910 - Q6909*Variables!$B$5))</f>
        <v>6.7662324963475085</v>
      </c>
      <c r="S6910">
        <f t="shared" si="646"/>
        <v>1.7454173347578035</v>
      </c>
      <c r="T6910">
        <f t="shared" si="647"/>
        <v>0</v>
      </c>
    </row>
    <row r="6911" spans="1:20" x14ac:dyDescent="0.3">
      <c r="A6911" s="3">
        <f t="shared" si="642"/>
        <v>43388</v>
      </c>
      <c r="B6911">
        <v>10</v>
      </c>
      <c r="C6911">
        <v>15</v>
      </c>
      <c r="D6911">
        <v>22</v>
      </c>
      <c r="E6911">
        <v>1</v>
      </c>
      <c r="F6911" s="1">
        <f>VLOOKUP(A6911,Weather!$A$1:$E$366, 5)</f>
        <v>0.92727272727272625</v>
      </c>
      <c r="G6911" s="1">
        <f>VLOOKUP(D6911, Fall!$A$1:$E$25, 2)</f>
        <v>330.35714285714198</v>
      </c>
      <c r="H6911" s="1">
        <f>VLOOKUP(D6911, Fall!$A$1:$E$25, 3)</f>
        <v>272.33281237147202</v>
      </c>
      <c r="I6911" s="1">
        <f>VLOOKUP(D6911, Fall!$A$1:$E$25, 5)</f>
        <v>254.385964912281</v>
      </c>
      <c r="J6911" s="1">
        <f t="shared" si="643"/>
        <v>326.13719154909319</v>
      </c>
      <c r="K6911" s="47">
        <f t="shared" si="644"/>
        <v>6.1013823648643326</v>
      </c>
      <c r="L6911" s="48">
        <f>Solar!K6928/1000*Variables!$B$3</f>
        <v>0</v>
      </c>
      <c r="M6911">
        <f>IF(E6911=1, VLOOKUP(D6911, Sheet1!$A$2:$C$26, 2), Sheet1!$C$3)</f>
        <v>0.18637999999999999</v>
      </c>
      <c r="N6911" s="1">
        <f>'Electricity Rates'!$J$2</f>
        <v>0.24729999999999999</v>
      </c>
      <c r="O6911" s="145">
        <f>L6911-K6911</f>
        <v>-6.1013823648643326</v>
      </c>
      <c r="P6911">
        <f t="shared" si="645"/>
        <v>1.5088718588309493</v>
      </c>
      <c r="Q6911">
        <f>IF(O6911&gt;0, IF(Q6910+O6911*Variables!$B$5&lt;Variables!$B$4, Q6910+O6911*Variables!$B$5, Variables!$B$4), IF(Q6910&gt;-O6911, Q6910+O6911/Variables!$B$5, 0))</f>
        <v>0</v>
      </c>
      <c r="R6911">
        <f>IF(O6911&gt;0, 0, IF(Q6910&gt;-O6911, 0, -O6911 - Q6910*Variables!$B$5))</f>
        <v>6.1013823648643326</v>
      </c>
      <c r="S6911">
        <f t="shared" si="646"/>
        <v>1.1371756451634143</v>
      </c>
      <c r="T6911">
        <f t="shared" si="647"/>
        <v>0</v>
      </c>
    </row>
    <row r="6912" spans="1:20" x14ac:dyDescent="0.3">
      <c r="A6912" s="3">
        <f t="shared" si="642"/>
        <v>43388</v>
      </c>
      <c r="B6912">
        <v>10</v>
      </c>
      <c r="C6912">
        <v>15</v>
      </c>
      <c r="D6912">
        <v>23</v>
      </c>
      <c r="E6912">
        <v>1</v>
      </c>
      <c r="F6912" s="1">
        <f>VLOOKUP(A6912,Weather!$A$1:$E$366, 5)</f>
        <v>0.92727272727272625</v>
      </c>
      <c r="G6912" s="1">
        <f>VLOOKUP(D6912, Fall!$A$1:$E$25, 2)</f>
        <v>303.57142857142799</v>
      </c>
      <c r="H6912" s="1">
        <f>VLOOKUP(D6912, Fall!$A$1:$E$25, 3)</f>
        <v>252.67335691371099</v>
      </c>
      <c r="I6912" s="1">
        <f>VLOOKUP(D6912, Fall!$A$1:$E$25, 5)</f>
        <v>254.385964912281</v>
      </c>
      <c r="J6912" s="1">
        <f t="shared" si="643"/>
        <v>299.86975063268488</v>
      </c>
      <c r="K6912" s="47">
        <f t="shared" si="644"/>
        <v>5.6099704531585672</v>
      </c>
      <c r="L6912" s="48">
        <f>Solar!K6929/1000*Variables!$B$3</f>
        <v>0</v>
      </c>
      <c r="M6912">
        <f>IF(E6912=1, VLOOKUP(D6912, Sheet1!$A$2:$C$26, 2), Sheet1!$C$3)</f>
        <v>0.18637999999999999</v>
      </c>
      <c r="N6912" s="1">
        <f>'Electricity Rates'!$J$2</f>
        <v>0.24729999999999999</v>
      </c>
      <c r="O6912" s="145">
        <f>L6912-K6912</f>
        <v>-5.6099704531585672</v>
      </c>
      <c r="P6912">
        <f t="shared" si="645"/>
        <v>1.3873456930661137</v>
      </c>
      <c r="Q6912">
        <f>IF(O6912&gt;0, IF(Q6911+O6912*Variables!$B$5&lt;Variables!$B$4, Q6911+O6912*Variables!$B$5, Variables!$B$4), IF(Q6911&gt;-O6912, Q6911+O6912/Variables!$B$5, 0))</f>
        <v>0</v>
      </c>
      <c r="R6912">
        <f>IF(O6912&gt;0, 0, IF(Q6911&gt;-O6912, 0, -O6912 - Q6911*Variables!$B$5))</f>
        <v>5.6099704531585672</v>
      </c>
      <c r="S6912">
        <f t="shared" si="646"/>
        <v>1.0455862930596937</v>
      </c>
      <c r="T6912">
        <f t="shared" si="647"/>
        <v>0</v>
      </c>
    </row>
    <row r="6913" spans="1:20" x14ac:dyDescent="0.3">
      <c r="A6913" s="3">
        <f t="shared" si="642"/>
        <v>43388</v>
      </c>
      <c r="B6913">
        <v>10</v>
      </c>
      <c r="C6913">
        <v>15</v>
      </c>
      <c r="D6913">
        <v>24</v>
      </c>
      <c r="E6913">
        <v>1</v>
      </c>
      <c r="F6913" s="1">
        <f>VLOOKUP(A6913,Weather!$A$1:$E$366, 5)</f>
        <v>0.92727272727272625</v>
      </c>
      <c r="G6913" s="1">
        <f>VLOOKUP(D6913, Fall!$A$1:$E$25, 2)</f>
        <v>285.71428571428498</v>
      </c>
      <c r="H6913" s="1">
        <f>VLOOKUP(D6913, Fall!$A$1:$E$25, 3)</f>
        <v>237.47635107345499</v>
      </c>
      <c r="I6913" s="1">
        <f>VLOOKUP(D6913, Fall!$A$1:$E$25, 5)</f>
        <v>254.385964912281</v>
      </c>
      <c r="J6913" s="1">
        <f t="shared" si="643"/>
        <v>282.20607228586096</v>
      </c>
      <c r="K6913" s="47">
        <f t="shared" si="644"/>
        <v>5.2795179369887739</v>
      </c>
      <c r="L6913" s="48">
        <f>Solar!K6930/1000*Variables!$B$3</f>
        <v>0</v>
      </c>
      <c r="M6913">
        <f>IF(E6913=1, VLOOKUP(D6913, Sheet1!$A$2:$C$26, 2), Sheet1!$C$3)</f>
        <v>0.18637999999999999</v>
      </c>
      <c r="N6913" s="1">
        <f>'Electricity Rates'!$J$2</f>
        <v>0.24729999999999999</v>
      </c>
      <c r="O6913" s="145">
        <f>L6913-K6913</f>
        <v>-5.2795179369887739</v>
      </c>
      <c r="P6913">
        <f t="shared" si="645"/>
        <v>1.3056247858173238</v>
      </c>
      <c r="Q6913">
        <f>IF(O6913&gt;0, IF(Q6912+O6913*Variables!$B$5&lt;Variables!$B$4, Q6912+O6913*Variables!$B$5, Variables!$B$4), IF(Q6912&gt;-O6913, Q6912+O6913/Variables!$B$5, 0))</f>
        <v>0</v>
      </c>
      <c r="R6913">
        <f>IF(O6913&gt;0, 0, IF(Q6912&gt;-O6913, 0, -O6913 - Q6912*Variables!$B$5))</f>
        <v>5.2795179369887739</v>
      </c>
      <c r="S6913">
        <f t="shared" si="646"/>
        <v>0.98399655309596767</v>
      </c>
      <c r="T6913">
        <f t="shared" si="647"/>
        <v>0</v>
      </c>
    </row>
    <row r="6914" spans="1:20" x14ac:dyDescent="0.3">
      <c r="A6914" s="3">
        <f t="shared" si="642"/>
        <v>43389</v>
      </c>
      <c r="B6914">
        <v>10</v>
      </c>
      <c r="C6914">
        <v>16</v>
      </c>
      <c r="D6914">
        <v>1</v>
      </c>
      <c r="E6914">
        <v>1</v>
      </c>
      <c r="F6914" s="1">
        <f>VLOOKUP(A6914,Weather!$A$1:$E$366, 5)</f>
        <v>0.91818181818181777</v>
      </c>
      <c r="G6914" s="1">
        <f>VLOOKUP(D6914, Fall!$A$1:$E$25, 2)</f>
        <v>276.78571428571399</v>
      </c>
      <c r="H6914" s="1">
        <f>VLOOKUP(D6914, Fall!$A$1:$E$25, 3)</f>
        <v>258.40056395394299</v>
      </c>
      <c r="I6914" s="1">
        <f>VLOOKUP(D6914, Fall!$A$1:$E$25, 5)</f>
        <v>254.385964912281</v>
      </c>
      <c r="J6914" s="1">
        <f t="shared" si="643"/>
        <v>275.28147471311456</v>
      </c>
      <c r="K6914" s="47">
        <f t="shared" si="644"/>
        <v>5.1499724002977301</v>
      </c>
      <c r="L6914" s="48">
        <f>Solar!K6931/1000*Variables!$B$3</f>
        <v>0</v>
      </c>
      <c r="M6914">
        <f>IF(E6914=1, VLOOKUP(D6914, Sheet1!$A$2:$C$26, 2), Sheet1!$C$3)</f>
        <v>0.18637999999999999</v>
      </c>
      <c r="N6914" s="1">
        <f>'Electricity Rates'!$J$2</f>
        <v>0.24729999999999999</v>
      </c>
      <c r="O6914" s="145">
        <f>L6914-K6914</f>
        <v>-5.1499724002977301</v>
      </c>
      <c r="P6914">
        <f t="shared" si="645"/>
        <v>1.2735881745936286</v>
      </c>
      <c r="Q6914">
        <f>IF(O6914&gt;0, IF(Q6913+O6914*Variables!$B$5&lt;Variables!$B$4, Q6913+O6914*Variables!$B$5, Variables!$B$4), IF(Q6913&gt;-O6914, Q6913+O6914/Variables!$B$5, 0))</f>
        <v>0</v>
      </c>
      <c r="R6914">
        <f>IF(O6914&gt;0, 0, IF(Q6913&gt;-O6914, 0, -O6914 - Q6913*Variables!$B$5))</f>
        <v>5.1499724002977301</v>
      </c>
      <c r="S6914">
        <f t="shared" si="646"/>
        <v>0.9598518559674909</v>
      </c>
      <c r="T6914">
        <f t="shared" si="647"/>
        <v>0</v>
      </c>
    </row>
    <row r="6915" spans="1:20" x14ac:dyDescent="0.3">
      <c r="A6915" s="3">
        <f t="shared" ref="A6915:A6978" si="648">DATE(2018, B6915, C6915)</f>
        <v>43389</v>
      </c>
      <c r="B6915">
        <v>10</v>
      </c>
      <c r="C6915">
        <v>16</v>
      </c>
      <c r="D6915">
        <v>2</v>
      </c>
      <c r="E6915">
        <v>1</v>
      </c>
      <c r="F6915" s="1">
        <f>VLOOKUP(A6915,Weather!$A$1:$E$366, 5)</f>
        <v>0.91818181818181777</v>
      </c>
      <c r="G6915" s="1">
        <f>VLOOKUP(D6915, Fall!$A$1:$E$25, 2)</f>
        <v>272.32142857142799</v>
      </c>
      <c r="H6915" s="1">
        <f>VLOOKUP(D6915, Fall!$A$1:$E$25, 3)</f>
        <v>244.53669616981199</v>
      </c>
      <c r="I6915" s="1">
        <f>VLOOKUP(D6915, Fall!$A$1:$E$25, 5)</f>
        <v>254.385964912281</v>
      </c>
      <c r="J6915" s="1">
        <f t="shared" ref="J6915:J6978" si="649">IF(E6915=0, I6915, H6915 + (G6915-H6915)*F6915)</f>
        <v>270.04813228402304</v>
      </c>
      <c r="K6915" s="47">
        <f t="shared" ref="K6915:K6978" si="650">J6915*1000/53453</f>
        <v>5.0520669052068738</v>
      </c>
      <c r="L6915" s="48">
        <f>Solar!K6932/1000*Variables!$B$3</f>
        <v>0</v>
      </c>
      <c r="M6915">
        <f>IF(E6915=1, VLOOKUP(D6915, Sheet1!$A$2:$C$26, 2), Sheet1!$C$3)</f>
        <v>0.18637999999999999</v>
      </c>
      <c r="N6915" s="1">
        <f>'Electricity Rates'!$J$2</f>
        <v>0.24729999999999999</v>
      </c>
      <c r="O6915" s="145">
        <f>L6915-K6915</f>
        <v>-5.0520669052068738</v>
      </c>
      <c r="P6915">
        <f t="shared" ref="P6915:P6978" si="651">N6915*K6915</f>
        <v>1.2493761456576598</v>
      </c>
      <c r="Q6915">
        <f>IF(O6915&gt;0, IF(Q6914+O6915*Variables!$B$5&lt;Variables!$B$4, Q6914+O6915*Variables!$B$5, Variables!$B$4), IF(Q6914&gt;-O6915, Q6914+O6915/Variables!$B$5, 0))</f>
        <v>0</v>
      </c>
      <c r="R6915">
        <f>IF(O6915&gt;0, 0, IF(Q6914&gt;-O6915, 0, -O6915 - Q6914*Variables!$B$5))</f>
        <v>5.0520669052068738</v>
      </c>
      <c r="S6915">
        <f t="shared" ref="S6915:S6978" si="652">R6915*M6915</f>
        <v>0.94160422979245706</v>
      </c>
      <c r="T6915">
        <f t="shared" ref="T6915:T6978" si="653">IF(AND(R6915&gt;0, M6915&gt;0.3), 1, 0)</f>
        <v>0</v>
      </c>
    </row>
    <row r="6916" spans="1:20" x14ac:dyDescent="0.3">
      <c r="A6916" s="3">
        <f t="shared" si="648"/>
        <v>43389</v>
      </c>
      <c r="B6916">
        <v>10</v>
      </c>
      <c r="C6916">
        <v>16</v>
      </c>
      <c r="D6916">
        <v>3</v>
      </c>
      <c r="E6916">
        <v>1</v>
      </c>
      <c r="F6916" s="1">
        <f>VLOOKUP(A6916,Weather!$A$1:$E$366, 5)</f>
        <v>0.91818181818181777</v>
      </c>
      <c r="G6916" s="1">
        <f>VLOOKUP(D6916, Fall!$A$1:$E$25, 2)</f>
        <v>272.32142857142799</v>
      </c>
      <c r="H6916" s="1">
        <f>VLOOKUP(D6916, Fall!$A$1:$E$25, 3)</f>
        <v>252.565207174747</v>
      </c>
      <c r="I6916" s="1">
        <f>VLOOKUP(D6916, Fall!$A$1:$E$25, 5)</f>
        <v>254.385964912281</v>
      </c>
      <c r="J6916" s="1">
        <f t="shared" si="649"/>
        <v>270.70501045715406</v>
      </c>
      <c r="K6916" s="47">
        <f t="shared" si="650"/>
        <v>5.0643557977504363</v>
      </c>
      <c r="L6916" s="48">
        <f>Solar!K6933/1000*Variables!$B$3</f>
        <v>0</v>
      </c>
      <c r="M6916">
        <f>IF(E6916=1, VLOOKUP(D6916, Sheet1!$A$2:$C$26, 2), Sheet1!$C$3)</f>
        <v>0.18637999999999999</v>
      </c>
      <c r="N6916" s="1">
        <f>'Electricity Rates'!$J$2</f>
        <v>0.24729999999999999</v>
      </c>
      <c r="O6916" s="145">
        <f>L6916-K6916</f>
        <v>-5.0643557977504363</v>
      </c>
      <c r="P6916">
        <f t="shared" si="651"/>
        <v>1.252415188783683</v>
      </c>
      <c r="Q6916">
        <f>IF(O6916&gt;0, IF(Q6915+O6916*Variables!$B$5&lt;Variables!$B$4, Q6915+O6916*Variables!$B$5, Variables!$B$4), IF(Q6915&gt;-O6916, Q6915+O6916/Variables!$B$5, 0))</f>
        <v>0</v>
      </c>
      <c r="R6916">
        <f>IF(O6916&gt;0, 0, IF(Q6915&gt;-O6916, 0, -O6916 - Q6915*Variables!$B$5))</f>
        <v>5.0643557977504363</v>
      </c>
      <c r="S6916">
        <f t="shared" si="652"/>
        <v>0.94389463358472625</v>
      </c>
      <c r="T6916">
        <f t="shared" si="653"/>
        <v>0</v>
      </c>
    </row>
    <row r="6917" spans="1:20" x14ac:dyDescent="0.3">
      <c r="A6917" s="3">
        <f t="shared" si="648"/>
        <v>43389</v>
      </c>
      <c r="B6917">
        <v>10</v>
      </c>
      <c r="C6917">
        <v>16</v>
      </c>
      <c r="D6917">
        <v>4</v>
      </c>
      <c r="E6917">
        <v>1</v>
      </c>
      <c r="F6917" s="1">
        <f>VLOOKUP(A6917,Weather!$A$1:$E$366, 5)</f>
        <v>0.91818181818181777</v>
      </c>
      <c r="G6917" s="1">
        <f>VLOOKUP(D6917, Fall!$A$1:$E$25, 2)</f>
        <v>272.32142857142799</v>
      </c>
      <c r="H6917" s="1">
        <f>VLOOKUP(D6917, Fall!$A$1:$E$25, 3)</f>
        <v>267.50020564283898</v>
      </c>
      <c r="I6917" s="1">
        <f>VLOOKUP(D6917, Fall!$A$1:$E$25, 5)</f>
        <v>254.385964912281</v>
      </c>
      <c r="J6917" s="1">
        <f t="shared" si="649"/>
        <v>271.92696487727068</v>
      </c>
      <c r="K6917" s="47">
        <f t="shared" si="650"/>
        <v>5.0872161502117876</v>
      </c>
      <c r="L6917" s="48">
        <f>Solar!K6934/1000*Variables!$B$3</f>
        <v>0</v>
      </c>
      <c r="M6917">
        <f>IF(E6917=1, VLOOKUP(D6917, Sheet1!$A$2:$C$26, 2), Sheet1!$C$3)</f>
        <v>0.18637999999999999</v>
      </c>
      <c r="N6917" s="1">
        <f>'Electricity Rates'!$J$2</f>
        <v>0.24729999999999999</v>
      </c>
      <c r="O6917" s="145">
        <f>L6917-K6917</f>
        <v>-5.0872161502117876</v>
      </c>
      <c r="P6917">
        <f t="shared" si="651"/>
        <v>1.258068553947375</v>
      </c>
      <c r="Q6917">
        <f>IF(O6917&gt;0, IF(Q6916+O6917*Variables!$B$5&lt;Variables!$B$4, Q6916+O6917*Variables!$B$5, Variables!$B$4), IF(Q6916&gt;-O6917, Q6916+O6917/Variables!$B$5, 0))</f>
        <v>0</v>
      </c>
      <c r="R6917">
        <f>IF(O6917&gt;0, 0, IF(Q6916&gt;-O6917, 0, -O6917 - Q6916*Variables!$B$5))</f>
        <v>5.0872161502117876</v>
      </c>
      <c r="S6917">
        <f t="shared" si="652"/>
        <v>0.94815534607647289</v>
      </c>
      <c r="T6917">
        <f t="shared" si="653"/>
        <v>0</v>
      </c>
    </row>
    <row r="6918" spans="1:20" x14ac:dyDescent="0.3">
      <c r="A6918" s="3">
        <f t="shared" si="648"/>
        <v>43389</v>
      </c>
      <c r="B6918">
        <v>10</v>
      </c>
      <c r="C6918">
        <v>16</v>
      </c>
      <c r="D6918">
        <v>5</v>
      </c>
      <c r="E6918">
        <v>1</v>
      </c>
      <c r="F6918" s="1">
        <f>VLOOKUP(A6918,Weather!$A$1:$E$366, 5)</f>
        <v>0.91818181818181777</v>
      </c>
      <c r="G6918" s="1">
        <f>VLOOKUP(D6918, Fall!$A$1:$E$25, 2)</f>
        <v>303.57142857142799</v>
      </c>
      <c r="H6918" s="1">
        <f>VLOOKUP(D6918, Fall!$A$1:$E$25, 3)</f>
        <v>277.41442782172697</v>
      </c>
      <c r="I6918" s="1">
        <f>VLOOKUP(D6918, Fall!$A$1:$E$25, 5)</f>
        <v>254.385964912281</v>
      </c>
      <c r="J6918" s="1">
        <f t="shared" si="649"/>
        <v>301.43131032827063</v>
      </c>
      <c r="K6918" s="47">
        <f t="shared" si="650"/>
        <v>5.6391841492202603</v>
      </c>
      <c r="L6918" s="48">
        <f>Solar!K6935/1000*Variables!$B$3</f>
        <v>0</v>
      </c>
      <c r="M6918">
        <f>IF(E6918=1, VLOOKUP(D6918, Sheet1!$A$2:$C$26, 2), Sheet1!$C$3)</f>
        <v>0.18637999999999999</v>
      </c>
      <c r="N6918" s="1">
        <f>'Electricity Rates'!$J$2</f>
        <v>0.24729999999999999</v>
      </c>
      <c r="O6918" s="145">
        <f>L6918-K6918</f>
        <v>-5.6391841492202603</v>
      </c>
      <c r="P6918">
        <f t="shared" si="651"/>
        <v>1.3945702401021702</v>
      </c>
      <c r="Q6918">
        <f>IF(O6918&gt;0, IF(Q6917+O6918*Variables!$B$5&lt;Variables!$B$4, Q6917+O6918*Variables!$B$5, Variables!$B$4), IF(Q6917&gt;-O6918, Q6917+O6918/Variables!$B$5, 0))</f>
        <v>0</v>
      </c>
      <c r="R6918">
        <f>IF(O6918&gt;0, 0, IF(Q6917&gt;-O6918, 0, -O6918 - Q6917*Variables!$B$5))</f>
        <v>5.6391841492202603</v>
      </c>
      <c r="S6918">
        <f t="shared" si="652"/>
        <v>1.051031141731672</v>
      </c>
      <c r="T6918">
        <f t="shared" si="653"/>
        <v>0</v>
      </c>
    </row>
    <row r="6919" spans="1:20" x14ac:dyDescent="0.3">
      <c r="A6919" s="3">
        <f t="shared" si="648"/>
        <v>43389</v>
      </c>
      <c r="B6919">
        <v>10</v>
      </c>
      <c r="C6919">
        <v>16</v>
      </c>
      <c r="D6919">
        <v>6</v>
      </c>
      <c r="E6919">
        <v>1</v>
      </c>
      <c r="F6919" s="1">
        <f>VLOOKUP(A6919,Weather!$A$1:$E$366, 5)</f>
        <v>0.91818181818181777</v>
      </c>
      <c r="G6919" s="1">
        <f>VLOOKUP(D6919, Fall!$A$1:$E$25, 2)</f>
        <v>401.78571428571399</v>
      </c>
      <c r="H6919" s="1">
        <f>VLOOKUP(D6919, Fall!$A$1:$E$25, 3)</f>
        <v>309.98601628691301</v>
      </c>
      <c r="I6919" s="1">
        <f>VLOOKUP(D6919, Fall!$A$1:$E$25, 5)</f>
        <v>271.929824561403</v>
      </c>
      <c r="J6919" s="1">
        <f t="shared" si="649"/>
        <v>394.27482990399386</v>
      </c>
      <c r="K6919" s="47">
        <f t="shared" si="650"/>
        <v>7.3761029297512559</v>
      </c>
      <c r="L6919" s="48">
        <f>Solar!K6936/1000*Variables!$B$3</f>
        <v>0</v>
      </c>
      <c r="M6919">
        <f>IF(E6919=1, VLOOKUP(D6919, Sheet1!$A$2:$C$26, 2), Sheet1!$C$3)</f>
        <v>0.18637999999999999</v>
      </c>
      <c r="N6919" s="1">
        <f>'Electricity Rates'!$J$2</f>
        <v>0.24729999999999999</v>
      </c>
      <c r="O6919" s="145">
        <f>L6919-K6919</f>
        <v>-7.3761029297512559</v>
      </c>
      <c r="P6919">
        <f t="shared" si="651"/>
        <v>1.8241102545274854</v>
      </c>
      <c r="Q6919">
        <f>IF(O6919&gt;0, IF(Q6918+O6919*Variables!$B$5&lt;Variables!$B$4, Q6918+O6919*Variables!$B$5, Variables!$B$4), IF(Q6918&gt;-O6919, Q6918+O6919/Variables!$B$5, 0))</f>
        <v>0</v>
      </c>
      <c r="R6919">
        <f>IF(O6919&gt;0, 0, IF(Q6918&gt;-O6919, 0, -O6919 - Q6918*Variables!$B$5))</f>
        <v>7.3761029297512559</v>
      </c>
      <c r="S6919">
        <f t="shared" si="652"/>
        <v>1.3747580640470389</v>
      </c>
      <c r="T6919">
        <f t="shared" si="653"/>
        <v>0</v>
      </c>
    </row>
    <row r="6920" spans="1:20" x14ac:dyDescent="0.3">
      <c r="A6920" s="3">
        <f t="shared" si="648"/>
        <v>43389</v>
      </c>
      <c r="B6920">
        <v>10</v>
      </c>
      <c r="C6920">
        <v>16</v>
      </c>
      <c r="D6920">
        <v>7</v>
      </c>
      <c r="E6920">
        <v>1</v>
      </c>
      <c r="F6920" s="1">
        <f>VLOOKUP(A6920,Weather!$A$1:$E$366, 5)</f>
        <v>0.91818181818181777</v>
      </c>
      <c r="G6920" s="1">
        <f>VLOOKUP(D6920, Fall!$A$1:$E$25, 2)</f>
        <v>593.74999999999898</v>
      </c>
      <c r="H6920" s="1">
        <f>VLOOKUP(D6920, Fall!$A$1:$E$25, 3)</f>
        <v>390.39236653779699</v>
      </c>
      <c r="I6920" s="1">
        <f>VLOOKUP(D6920, Fall!$A$1:$E$25, 5)</f>
        <v>263.15789473684202</v>
      </c>
      <c r="J6920" s="1">
        <f t="shared" si="649"/>
        <v>577.11164817127326</v>
      </c>
      <c r="K6920" s="47">
        <f t="shared" si="650"/>
        <v>10.796618490473374</v>
      </c>
      <c r="L6920" s="48">
        <f>Solar!K6937/1000*Variables!$B$3</f>
        <v>1.0482</v>
      </c>
      <c r="M6920">
        <f>IF(E6920=1, VLOOKUP(D6920, Sheet1!$A$2:$C$26, 2), Sheet1!$C$3)</f>
        <v>0.18637999999999999</v>
      </c>
      <c r="N6920" s="1">
        <f>'Electricity Rates'!$J$2</f>
        <v>0.24729999999999999</v>
      </c>
      <c r="O6920" s="145">
        <f>L6920-K6920</f>
        <v>-9.7484184904733748</v>
      </c>
      <c r="P6920">
        <f t="shared" si="651"/>
        <v>2.6700037526940652</v>
      </c>
      <c r="Q6920">
        <f>IF(O6920&gt;0, IF(Q6919+O6920*Variables!$B$5&lt;Variables!$B$4, Q6919+O6920*Variables!$B$5, Variables!$B$4), IF(Q6919&gt;-O6920, Q6919+O6920/Variables!$B$5, 0))</f>
        <v>0</v>
      </c>
      <c r="R6920">
        <f>IF(O6920&gt;0, 0, IF(Q6919&gt;-O6920, 0, -O6920 - Q6919*Variables!$B$5))</f>
        <v>9.7484184904733748</v>
      </c>
      <c r="S6920">
        <f t="shared" si="652"/>
        <v>1.8169102382544275</v>
      </c>
      <c r="T6920">
        <f t="shared" si="653"/>
        <v>0</v>
      </c>
    </row>
    <row r="6921" spans="1:20" x14ac:dyDescent="0.3">
      <c r="A6921" s="3">
        <f t="shared" si="648"/>
        <v>43389</v>
      </c>
      <c r="B6921">
        <v>10</v>
      </c>
      <c r="C6921">
        <v>16</v>
      </c>
      <c r="D6921">
        <v>8</v>
      </c>
      <c r="E6921">
        <v>1</v>
      </c>
      <c r="F6921" s="1">
        <f>VLOOKUP(A6921,Weather!$A$1:$E$366, 5)</f>
        <v>0.91818181818181777</v>
      </c>
      <c r="G6921" s="1">
        <f>VLOOKUP(D6921, Fall!$A$1:$E$25, 2)</f>
        <v>866.07142857142799</v>
      </c>
      <c r="H6921" s="1">
        <f>VLOOKUP(D6921, Fall!$A$1:$E$25, 3)</f>
        <v>561.61059471909198</v>
      </c>
      <c r="I6921" s="1">
        <f>VLOOKUP(D6921, Fall!$A$1:$E$25, 5)</f>
        <v>271.929824561403</v>
      </c>
      <c r="J6921" s="1">
        <f t="shared" si="649"/>
        <v>841.16099671078223</v>
      </c>
      <c r="K6921" s="47">
        <f t="shared" si="650"/>
        <v>15.736460006188281</v>
      </c>
      <c r="L6921" s="48">
        <f>Solar!K6938/1000*Variables!$B$3</f>
        <v>6.4463499999999989</v>
      </c>
      <c r="M6921">
        <f>IF(E6921=1, VLOOKUP(D6921, Sheet1!$A$2:$C$26, 2), Sheet1!$C$3)</f>
        <v>0.18637999999999999</v>
      </c>
      <c r="N6921" s="1">
        <f>'Electricity Rates'!$J$2</f>
        <v>0.24729999999999999</v>
      </c>
      <c r="O6921" s="145">
        <f>L6921-K6921</f>
        <v>-9.2901100061882822</v>
      </c>
      <c r="P6921">
        <f t="shared" si="651"/>
        <v>3.8916265595303616</v>
      </c>
      <c r="Q6921">
        <f>IF(O6921&gt;0, IF(Q6920+O6921*Variables!$B$5&lt;Variables!$B$4, Q6920+O6921*Variables!$B$5, Variables!$B$4), IF(Q6920&gt;-O6921, Q6920+O6921/Variables!$B$5, 0))</f>
        <v>0</v>
      </c>
      <c r="R6921">
        <f>IF(O6921&gt;0, 0, IF(Q6920&gt;-O6921, 0, -O6921 - Q6920*Variables!$B$5))</f>
        <v>9.2901100061882822</v>
      </c>
      <c r="S6921">
        <f t="shared" si="652"/>
        <v>1.7314907029533719</v>
      </c>
      <c r="T6921">
        <f t="shared" si="653"/>
        <v>0</v>
      </c>
    </row>
    <row r="6922" spans="1:20" x14ac:dyDescent="0.3">
      <c r="A6922" s="3">
        <f t="shared" si="648"/>
        <v>43389</v>
      </c>
      <c r="B6922">
        <v>10</v>
      </c>
      <c r="C6922">
        <v>16</v>
      </c>
      <c r="D6922">
        <v>9</v>
      </c>
      <c r="E6922">
        <v>1</v>
      </c>
      <c r="F6922" s="1">
        <f>VLOOKUP(A6922,Weather!$A$1:$E$366, 5)</f>
        <v>0.91818181818181777</v>
      </c>
      <c r="G6922" s="1">
        <f>VLOOKUP(D6922, Fall!$A$1:$E$25, 2)</f>
        <v>1080.3571428571399</v>
      </c>
      <c r="H6922" s="1">
        <f>VLOOKUP(D6922, Fall!$A$1:$E$25, 3)</f>
        <v>760.17932055605797</v>
      </c>
      <c r="I6922" s="1">
        <f>VLOOKUP(D6922, Fall!$A$1:$E$25, 5)</f>
        <v>311.40350877192998</v>
      </c>
      <c r="J6922" s="1">
        <f t="shared" si="649"/>
        <v>1054.1607755779603</v>
      </c>
      <c r="K6922" s="47">
        <f t="shared" si="650"/>
        <v>19.721264953846564</v>
      </c>
      <c r="L6922" s="48">
        <f>Solar!K6939/1000*Variables!$B$3</f>
        <v>13.40925</v>
      </c>
      <c r="M6922">
        <f>IF(E6922=1, VLOOKUP(D6922, Sheet1!$A$2:$C$26, 2), Sheet1!$C$3)</f>
        <v>0.25796000000000002</v>
      </c>
      <c r="N6922" s="1">
        <f>'Electricity Rates'!$J$2</f>
        <v>0.24729999999999999</v>
      </c>
      <c r="O6922" s="145">
        <f>L6922-K6922</f>
        <v>-6.312014953846564</v>
      </c>
      <c r="P6922">
        <f t="shared" si="651"/>
        <v>4.8770688230862556</v>
      </c>
      <c r="Q6922">
        <f>IF(O6922&gt;0, IF(Q6921+O6922*Variables!$B$5&lt;Variables!$B$4, Q6921+O6922*Variables!$B$5, Variables!$B$4), IF(Q6921&gt;-O6922, Q6921+O6922/Variables!$B$5, 0))</f>
        <v>0</v>
      </c>
      <c r="R6922">
        <f>IF(O6922&gt;0, 0, IF(Q6921&gt;-O6922, 0, -O6922 - Q6921*Variables!$B$5))</f>
        <v>6.312014953846564</v>
      </c>
      <c r="S6922">
        <f t="shared" si="652"/>
        <v>1.6282473774942599</v>
      </c>
      <c r="T6922">
        <f t="shared" si="653"/>
        <v>0</v>
      </c>
    </row>
    <row r="6923" spans="1:20" x14ac:dyDescent="0.3">
      <c r="A6923" s="3">
        <f t="shared" si="648"/>
        <v>43389</v>
      </c>
      <c r="B6923">
        <v>10</v>
      </c>
      <c r="C6923">
        <v>16</v>
      </c>
      <c r="D6923">
        <v>10</v>
      </c>
      <c r="E6923">
        <v>1</v>
      </c>
      <c r="F6923" s="1">
        <f>VLOOKUP(A6923,Weather!$A$1:$E$366, 5)</f>
        <v>0.91818181818181777</v>
      </c>
      <c r="G6923" s="1">
        <f>VLOOKUP(D6923, Fall!$A$1:$E$25, 2)</f>
        <v>1205.3571428571399</v>
      </c>
      <c r="H6923" s="1">
        <f>VLOOKUP(D6923, Fall!$A$1:$E$25, 3)</f>
        <v>904.12930821748796</v>
      </c>
      <c r="I6923" s="1">
        <f>VLOOKUP(D6923, Fall!$A$1:$E$25, 5)</f>
        <v>359.64912280701702</v>
      </c>
      <c r="J6923" s="1">
        <f t="shared" si="649"/>
        <v>1180.7112291138956</v>
      </c>
      <c r="K6923" s="47">
        <f t="shared" si="650"/>
        <v>22.088773859538204</v>
      </c>
      <c r="L6923" s="48">
        <f>Solar!K6940/1000*Variables!$B$3</f>
        <v>14.613300000000001</v>
      </c>
      <c r="M6923">
        <f>IF(E6923=1, VLOOKUP(D6923, Sheet1!$A$2:$C$26, 2), Sheet1!$C$3)</f>
        <v>0.25796000000000002</v>
      </c>
      <c r="N6923" s="1">
        <f>'Electricity Rates'!$J$2</f>
        <v>0.24729999999999999</v>
      </c>
      <c r="O6923" s="145">
        <f>L6923-K6923</f>
        <v>-7.4754738595382033</v>
      </c>
      <c r="P6923">
        <f t="shared" si="651"/>
        <v>5.4625537754637978</v>
      </c>
      <c r="Q6923">
        <f>IF(O6923&gt;0, IF(Q6922+O6923*Variables!$B$5&lt;Variables!$B$4, Q6922+O6923*Variables!$B$5, Variables!$B$4), IF(Q6922&gt;-O6923, Q6922+O6923/Variables!$B$5, 0))</f>
        <v>0</v>
      </c>
      <c r="R6923">
        <f>IF(O6923&gt;0, 0, IF(Q6922&gt;-O6923, 0, -O6923 - Q6922*Variables!$B$5))</f>
        <v>7.4754738595382033</v>
      </c>
      <c r="S6923">
        <f t="shared" si="652"/>
        <v>1.928373236806475</v>
      </c>
      <c r="T6923">
        <f t="shared" si="653"/>
        <v>0</v>
      </c>
    </row>
    <row r="6924" spans="1:20" x14ac:dyDescent="0.3">
      <c r="A6924" s="3">
        <f t="shared" si="648"/>
        <v>43389</v>
      </c>
      <c r="B6924">
        <v>10</v>
      </c>
      <c r="C6924">
        <v>16</v>
      </c>
      <c r="D6924">
        <v>11</v>
      </c>
      <c r="E6924">
        <v>1</v>
      </c>
      <c r="F6924" s="1">
        <f>VLOOKUP(A6924,Weather!$A$1:$E$366, 5)</f>
        <v>0.91818181818181777</v>
      </c>
      <c r="G6924" s="1">
        <f>VLOOKUP(D6924, Fall!$A$1:$E$25, 2)</f>
        <v>1290.17857142857</v>
      </c>
      <c r="H6924" s="1">
        <f>VLOOKUP(D6924, Fall!$A$1:$E$25, 3)</f>
        <v>975.19947355433101</v>
      </c>
      <c r="I6924" s="1">
        <f>VLOOKUP(D6924, Fall!$A$1:$E$25, 5)</f>
        <v>377.19298245613999</v>
      </c>
      <c r="J6924" s="1">
        <f t="shared" si="649"/>
        <v>1264.4075543297686</v>
      </c>
      <c r="K6924" s="47">
        <f t="shared" si="650"/>
        <v>23.65456670962843</v>
      </c>
      <c r="L6924" s="48">
        <f>Solar!K6941/1000*Variables!$B$3</f>
        <v>30.178000000000001</v>
      </c>
      <c r="M6924">
        <f>IF(E6924=1, VLOOKUP(D6924, Sheet1!$A$2:$C$26, 2), Sheet1!$C$3)</f>
        <v>0.25796000000000002</v>
      </c>
      <c r="N6924" s="1">
        <f>'Electricity Rates'!$J$2</f>
        <v>0.24729999999999999</v>
      </c>
      <c r="O6924" s="145">
        <f>L6924-K6924</f>
        <v>6.523433290371571</v>
      </c>
      <c r="P6924">
        <f t="shared" si="651"/>
        <v>5.8497743472911106</v>
      </c>
      <c r="Q6924">
        <f>IF(O6924&gt;0, IF(Q6923+O6924*Variables!$B$5&lt;Variables!$B$4, Q6923+O6924*Variables!$B$5, Variables!$B$4), IF(Q6923&gt;-O6924, Q6923+O6924/Variables!$B$5, 0))</f>
        <v>6.1320272929492763</v>
      </c>
      <c r="R6924">
        <f>IF(O6924&gt;0, 0, IF(Q6923&gt;-O6924, 0, -O6924 - Q6923*Variables!$B$5))</f>
        <v>0</v>
      </c>
      <c r="S6924">
        <f t="shared" si="652"/>
        <v>0</v>
      </c>
      <c r="T6924">
        <f t="shared" si="653"/>
        <v>0</v>
      </c>
    </row>
    <row r="6925" spans="1:20" x14ac:dyDescent="0.3">
      <c r="A6925" s="3">
        <f t="shared" si="648"/>
        <v>43389</v>
      </c>
      <c r="B6925">
        <v>10</v>
      </c>
      <c r="C6925">
        <v>16</v>
      </c>
      <c r="D6925">
        <v>12</v>
      </c>
      <c r="E6925">
        <v>1</v>
      </c>
      <c r="F6925" s="1">
        <f>VLOOKUP(A6925,Weather!$A$1:$E$366, 5)</f>
        <v>0.91818181818181777</v>
      </c>
      <c r="G6925" s="1">
        <f>VLOOKUP(D6925, Fall!$A$1:$E$25, 2)</f>
        <v>1366.07142857142</v>
      </c>
      <c r="H6925" s="1">
        <f>VLOOKUP(D6925, Fall!$A$1:$E$25, 3)</f>
        <v>996.442378876367</v>
      </c>
      <c r="I6925" s="1">
        <f>VLOOKUP(D6925, Fall!$A$1:$E$25, 5)</f>
        <v>368.42105263157799</v>
      </c>
      <c r="J6925" s="1">
        <f t="shared" si="649"/>
        <v>1335.8290517781884</v>
      </c>
      <c r="K6925" s="47">
        <f t="shared" si="650"/>
        <v>24.990721788827351</v>
      </c>
      <c r="L6925" s="48">
        <f>Solar!K6942/1000*Variables!$B$3</f>
        <v>31.687049999999999</v>
      </c>
      <c r="M6925">
        <f>IF(E6925=1, VLOOKUP(D6925, Sheet1!$A$2:$C$26, 2), Sheet1!$C$3)</f>
        <v>0.25796000000000002</v>
      </c>
      <c r="N6925" s="1">
        <f>'Electricity Rates'!$J$2</f>
        <v>0.24729999999999999</v>
      </c>
      <c r="O6925" s="145">
        <f>L6925-K6925</f>
        <v>6.6963282111726485</v>
      </c>
      <c r="P6925">
        <f t="shared" si="651"/>
        <v>6.1802054983770036</v>
      </c>
      <c r="Q6925">
        <f>IF(O6925&gt;0, IF(Q6924+O6925*Variables!$B$5&lt;Variables!$B$4, Q6924+O6925*Variables!$B$5, Variables!$B$4), IF(Q6924&gt;-O6925, Q6924+O6925/Variables!$B$5, 0))</f>
        <v>12.426575811451565</v>
      </c>
      <c r="R6925">
        <f>IF(O6925&gt;0, 0, IF(Q6924&gt;-O6925, 0, -O6925 - Q6924*Variables!$B$5))</f>
        <v>0</v>
      </c>
      <c r="S6925">
        <f t="shared" si="652"/>
        <v>0</v>
      </c>
      <c r="T6925">
        <f t="shared" si="653"/>
        <v>0</v>
      </c>
    </row>
    <row r="6926" spans="1:20" x14ac:dyDescent="0.3">
      <c r="A6926" s="3">
        <f t="shared" si="648"/>
        <v>43389</v>
      </c>
      <c r="B6926">
        <v>10</v>
      </c>
      <c r="C6926">
        <v>16</v>
      </c>
      <c r="D6926">
        <v>13</v>
      </c>
      <c r="E6926">
        <v>1</v>
      </c>
      <c r="F6926" s="1">
        <f>VLOOKUP(A6926,Weather!$A$1:$E$366, 5)</f>
        <v>0.91818181818181777</v>
      </c>
      <c r="G6926" s="1">
        <f>VLOOKUP(D6926, Fall!$A$1:$E$25, 2)</f>
        <v>1446.42857142857</v>
      </c>
      <c r="H6926" s="1">
        <f>VLOOKUP(D6926, Fall!$A$1:$E$25, 3)</f>
        <v>1031.4839187299399</v>
      </c>
      <c r="I6926" s="1">
        <f>VLOOKUP(D6926, Fall!$A$1:$E$25, 5)</f>
        <v>350.87719298245599</v>
      </c>
      <c r="J6926" s="1">
        <f t="shared" si="649"/>
        <v>1412.478554389591</v>
      </c>
      <c r="K6926" s="47">
        <f t="shared" si="650"/>
        <v>26.424682513415352</v>
      </c>
      <c r="L6926" s="48">
        <f>Solar!K6943/1000*Variables!$B$3</f>
        <v>33.65025</v>
      </c>
      <c r="M6926">
        <f>IF(E6926=1, VLOOKUP(D6926, Sheet1!$A$2:$C$26, 2), Sheet1!$C$3)</f>
        <v>0.55478000000000005</v>
      </c>
      <c r="N6926" s="1">
        <f>'Electricity Rates'!$J$2</f>
        <v>0.24729999999999999</v>
      </c>
      <c r="O6926" s="145">
        <f>L6926-K6926</f>
        <v>7.225567486584648</v>
      </c>
      <c r="P6926">
        <f t="shared" si="651"/>
        <v>6.5348239855676162</v>
      </c>
      <c r="Q6926">
        <f>IF(O6926&gt;0, IF(Q6925+O6926*Variables!$B$5&lt;Variables!$B$4, Q6925+O6926*Variables!$B$5, Variables!$B$4), IF(Q6925&gt;-O6926, Q6925+O6926/Variables!$B$5, 0))</f>
        <v>19.218609248841133</v>
      </c>
      <c r="R6926">
        <f>IF(O6926&gt;0, 0, IF(Q6925&gt;-O6926, 0, -O6926 - Q6925*Variables!$B$5))</f>
        <v>0</v>
      </c>
      <c r="S6926">
        <f t="shared" si="652"/>
        <v>0</v>
      </c>
      <c r="T6926">
        <f t="shared" si="653"/>
        <v>0</v>
      </c>
    </row>
    <row r="6927" spans="1:20" x14ac:dyDescent="0.3">
      <c r="A6927" s="3">
        <f t="shared" si="648"/>
        <v>43389</v>
      </c>
      <c r="B6927">
        <v>10</v>
      </c>
      <c r="C6927">
        <v>16</v>
      </c>
      <c r="D6927">
        <v>14</v>
      </c>
      <c r="E6927">
        <v>1</v>
      </c>
      <c r="F6927" s="1">
        <f>VLOOKUP(A6927,Weather!$A$1:$E$366, 5)</f>
        <v>0.91818181818181777</v>
      </c>
      <c r="G6927" s="1">
        <f>VLOOKUP(D6927, Fall!$A$1:$E$25, 2)</f>
        <v>1482.1428571428501</v>
      </c>
      <c r="H6927" s="1">
        <f>VLOOKUP(D6927, Fall!$A$1:$E$25, 3)</f>
        <v>1052.56230978037</v>
      </c>
      <c r="I6927" s="1">
        <f>VLOOKUP(D6927, Fall!$A$1:$E$25, 5)</f>
        <v>342.105263157894</v>
      </c>
      <c r="J6927" s="1">
        <f t="shared" si="649"/>
        <v>1446.9953578131924</v>
      </c>
      <c r="K6927" s="47">
        <f t="shared" si="650"/>
        <v>27.070423695829838</v>
      </c>
      <c r="L6927" s="48">
        <f>Solar!K6944/1000*Variables!$B$3</f>
        <v>30.815949999999997</v>
      </c>
      <c r="M6927">
        <f>IF(E6927=1, VLOOKUP(D6927, Sheet1!$A$2:$C$26, 2), Sheet1!$C$3)</f>
        <v>0.55478000000000005</v>
      </c>
      <c r="N6927" s="1">
        <f>'Electricity Rates'!$J$2</f>
        <v>0.24729999999999999</v>
      </c>
      <c r="O6927" s="145">
        <f>L6927-K6927</f>
        <v>3.7455263041701592</v>
      </c>
      <c r="P6927">
        <f t="shared" si="651"/>
        <v>6.6945157799787189</v>
      </c>
      <c r="Q6927">
        <f>IF(O6927&gt;0, IF(Q6926+O6927*Variables!$B$5&lt;Variables!$B$4, Q6926+O6927*Variables!$B$5, Variables!$B$4), IF(Q6926&gt;-O6927, Q6926+O6927/Variables!$B$5, 0))</f>
        <v>22.739403974761082</v>
      </c>
      <c r="R6927">
        <f>IF(O6927&gt;0, 0, IF(Q6926&gt;-O6927, 0, -O6927 - Q6926*Variables!$B$5))</f>
        <v>0</v>
      </c>
      <c r="S6927">
        <f t="shared" si="652"/>
        <v>0</v>
      </c>
      <c r="T6927">
        <f t="shared" si="653"/>
        <v>0</v>
      </c>
    </row>
    <row r="6928" spans="1:20" x14ac:dyDescent="0.3">
      <c r="A6928" s="3">
        <f t="shared" si="648"/>
        <v>43389</v>
      </c>
      <c r="B6928">
        <v>10</v>
      </c>
      <c r="C6928">
        <v>16</v>
      </c>
      <c r="D6928">
        <v>15</v>
      </c>
      <c r="E6928">
        <v>1</v>
      </c>
      <c r="F6928" s="1">
        <f>VLOOKUP(A6928,Weather!$A$1:$E$366, 5)</f>
        <v>0.91818181818181777</v>
      </c>
      <c r="G6928" s="1">
        <f>VLOOKUP(D6928, Fall!$A$1:$E$25, 2)</f>
        <v>1437.5</v>
      </c>
      <c r="H6928" s="1">
        <f>VLOOKUP(D6928, Fall!$A$1:$E$25, 3)</f>
        <v>1060.00658057086</v>
      </c>
      <c r="I6928" s="1">
        <f>VLOOKUP(D6928, Fall!$A$1:$E$25, 5)</f>
        <v>328.94736842105198</v>
      </c>
      <c r="J6928" s="1">
        <f t="shared" si="649"/>
        <v>1406.6141747739794</v>
      </c>
      <c r="K6928" s="47">
        <f t="shared" si="650"/>
        <v>26.314971559575319</v>
      </c>
      <c r="L6928" s="48">
        <f>Solar!K6945/1000*Variables!$B$3</f>
        <v>24.90315</v>
      </c>
      <c r="M6928">
        <f>IF(E6928=1, VLOOKUP(D6928, Sheet1!$A$2:$C$26, 2), Sheet1!$C$3)</f>
        <v>0.55478000000000005</v>
      </c>
      <c r="N6928" s="1">
        <f>'Electricity Rates'!$J$2</f>
        <v>0.24729999999999999</v>
      </c>
      <c r="O6928" s="145">
        <f>L6928-K6928</f>
        <v>-1.4118215595753192</v>
      </c>
      <c r="P6928">
        <f t="shared" si="651"/>
        <v>6.5076924666829763</v>
      </c>
      <c r="Q6928">
        <f>IF(O6928&gt;0, IF(Q6927+O6928*Variables!$B$5&lt;Variables!$B$4, Q6927+O6928*Variables!$B$5, Variables!$B$4), IF(Q6927&gt;-O6928, Q6927+O6928/Variables!$B$5, 0))</f>
        <v>21.237466145425635</v>
      </c>
      <c r="R6928">
        <f>IF(O6928&gt;0, 0, IF(Q6927&gt;-O6928, 0, -O6928 - Q6927*Variables!$B$5))</f>
        <v>0</v>
      </c>
      <c r="S6928">
        <f t="shared" si="652"/>
        <v>0</v>
      </c>
      <c r="T6928">
        <f t="shared" si="653"/>
        <v>0</v>
      </c>
    </row>
    <row r="6929" spans="1:20" x14ac:dyDescent="0.3">
      <c r="A6929" s="3">
        <f t="shared" si="648"/>
        <v>43389</v>
      </c>
      <c r="B6929">
        <v>10</v>
      </c>
      <c r="C6929">
        <v>16</v>
      </c>
      <c r="D6929">
        <v>16</v>
      </c>
      <c r="E6929">
        <v>1</v>
      </c>
      <c r="F6929" s="1">
        <f>VLOOKUP(A6929,Weather!$A$1:$E$366, 5)</f>
        <v>0.91818181818181777</v>
      </c>
      <c r="G6929" s="1">
        <f>VLOOKUP(D6929, Fall!$A$1:$E$25, 2)</f>
        <v>1348.2142857142801</v>
      </c>
      <c r="H6929" s="1">
        <f>VLOOKUP(D6929, Fall!$A$1:$E$25, 3)</f>
        <v>1003.98947108661</v>
      </c>
      <c r="I6929" s="1">
        <f>VLOOKUP(D6929, Fall!$A$1:$E$25, 5)</f>
        <v>298.24561403508801</v>
      </c>
      <c r="J6929" s="1">
        <f t="shared" si="649"/>
        <v>1320.0504372447433</v>
      </c>
      <c r="K6929" s="47">
        <f t="shared" si="650"/>
        <v>24.695535091477435</v>
      </c>
      <c r="L6929" s="48">
        <f>Solar!K6946/1000*Variables!$B$3</f>
        <v>16.275950000000002</v>
      </c>
      <c r="M6929">
        <f>IF(E6929=1, VLOOKUP(D6929, Sheet1!$A$2:$C$26, 2), Sheet1!$C$3)</f>
        <v>0.55478000000000005</v>
      </c>
      <c r="N6929" s="1">
        <f>'Electricity Rates'!$J$2</f>
        <v>0.24729999999999999</v>
      </c>
      <c r="O6929" s="145">
        <f>L6929-K6929</f>
        <v>-8.4195850914774333</v>
      </c>
      <c r="P6929">
        <f t="shared" si="651"/>
        <v>6.1072058281223693</v>
      </c>
      <c r="Q6929">
        <f>IF(O6929&gt;0, IF(Q6928+O6929*Variables!$B$5&lt;Variables!$B$4, Q6928+O6929*Variables!$B$5, Variables!$B$4), IF(Q6928&gt;-O6929, Q6928+O6929/Variables!$B$5, 0))</f>
        <v>12.28046072896028</v>
      </c>
      <c r="R6929">
        <f>IF(O6929&gt;0, 0, IF(Q6928&gt;-O6929, 0, -O6929 - Q6928*Variables!$B$5))</f>
        <v>0</v>
      </c>
      <c r="S6929">
        <f t="shared" si="652"/>
        <v>0</v>
      </c>
      <c r="T6929">
        <f t="shared" si="653"/>
        <v>0</v>
      </c>
    </row>
    <row r="6930" spans="1:20" x14ac:dyDescent="0.3">
      <c r="A6930" s="3">
        <f t="shared" si="648"/>
        <v>43389</v>
      </c>
      <c r="B6930">
        <v>10</v>
      </c>
      <c r="C6930">
        <v>16</v>
      </c>
      <c r="D6930">
        <v>17</v>
      </c>
      <c r="E6930">
        <v>1</v>
      </c>
      <c r="F6930" s="1">
        <f>VLOOKUP(A6930,Weather!$A$1:$E$366, 5)</f>
        <v>0.91818181818181777</v>
      </c>
      <c r="G6930" s="1">
        <f>VLOOKUP(D6930, Fall!$A$1:$E$25, 2)</f>
        <v>1080.3571428571399</v>
      </c>
      <c r="H6930" s="1">
        <f>VLOOKUP(D6930, Fall!$A$1:$E$25, 3)</f>
        <v>794.90091642515802</v>
      </c>
      <c r="I6930" s="1">
        <f>VLOOKUP(D6930, Fall!$A$1:$E$25, 5)</f>
        <v>263.15789473684202</v>
      </c>
      <c r="J6930" s="1">
        <f t="shared" si="649"/>
        <v>1057.0016334217958</v>
      </c>
      <c r="K6930" s="47">
        <f t="shared" si="650"/>
        <v>19.774411790204397</v>
      </c>
      <c r="L6930" s="48">
        <f>Solar!K6947/1000*Variables!$B$3</f>
        <v>6.322849999999999</v>
      </c>
      <c r="M6930">
        <f>IF(E6930=1, VLOOKUP(D6930, Sheet1!$A$2:$C$26, 2), Sheet1!$C$3)</f>
        <v>0.55478000000000005</v>
      </c>
      <c r="N6930" s="1">
        <f>'Electricity Rates'!$J$2</f>
        <v>0.24729999999999999</v>
      </c>
      <c r="O6930" s="145">
        <f>L6930-K6930</f>
        <v>-13.451561790204398</v>
      </c>
      <c r="P6930">
        <f t="shared" si="651"/>
        <v>4.8902120357175471</v>
      </c>
      <c r="Q6930">
        <f>IF(O6930&gt;0, IF(Q6929+O6930*Variables!$B$5&lt;Variables!$B$4, Q6929+O6930*Variables!$B$5, Variables!$B$4), IF(Q6929&gt;-O6930, Q6929+O6930/Variables!$B$5, 0))</f>
        <v>0</v>
      </c>
      <c r="R6930">
        <f>IF(O6930&gt;0, 0, IF(Q6929&gt;-O6930, 0, -O6930 - Q6929*Variables!$B$5))</f>
        <v>1.9079287049817353</v>
      </c>
      <c r="S6930">
        <f t="shared" si="652"/>
        <v>1.0584806869497672</v>
      </c>
      <c r="T6930">
        <f t="shared" si="653"/>
        <v>1</v>
      </c>
    </row>
    <row r="6931" spans="1:20" x14ac:dyDescent="0.3">
      <c r="A6931" s="3">
        <f t="shared" si="648"/>
        <v>43389</v>
      </c>
      <c r="B6931">
        <v>10</v>
      </c>
      <c r="C6931">
        <v>16</v>
      </c>
      <c r="D6931">
        <v>18</v>
      </c>
      <c r="E6931">
        <v>1</v>
      </c>
      <c r="F6931" s="1">
        <f>VLOOKUP(A6931,Weather!$A$1:$E$366, 5)</f>
        <v>0.91818181818181777</v>
      </c>
      <c r="G6931" s="1">
        <f>VLOOKUP(D6931, Fall!$A$1:$E$25, 2)</f>
        <v>678.57142857142799</v>
      </c>
      <c r="H6931" s="1">
        <f>VLOOKUP(D6931, Fall!$A$1:$E$25, 3)</f>
        <v>583.61400485626905</v>
      </c>
      <c r="I6931" s="1">
        <f>VLOOKUP(D6931, Fall!$A$1:$E$25, 5)</f>
        <v>280.70175438596499</v>
      </c>
      <c r="J6931" s="1">
        <f t="shared" si="649"/>
        <v>670.8021848129149</v>
      </c>
      <c r="K6931" s="47">
        <f t="shared" si="650"/>
        <v>12.549383286493086</v>
      </c>
      <c r="L6931" s="48">
        <f>Solar!K6948/1000*Variables!$B$3</f>
        <v>0.45595000000000002</v>
      </c>
      <c r="M6931">
        <f>IF(E6931=1, VLOOKUP(D6931, Sheet1!$A$2:$C$26, 2), Sheet1!$C$3)</f>
        <v>0.55478000000000005</v>
      </c>
      <c r="N6931" s="1">
        <f>'Electricity Rates'!$J$2</f>
        <v>0.24729999999999999</v>
      </c>
      <c r="O6931" s="145">
        <f>L6931-K6931</f>
        <v>-12.093433286493086</v>
      </c>
      <c r="P6931">
        <f t="shared" si="651"/>
        <v>3.10346248674974</v>
      </c>
      <c r="Q6931">
        <f>IF(O6931&gt;0, IF(Q6930+O6931*Variables!$B$5&lt;Variables!$B$4, Q6930+O6931*Variables!$B$5, Variables!$B$4), IF(Q6930&gt;-O6931, Q6930+O6931/Variables!$B$5, 0))</f>
        <v>0</v>
      </c>
      <c r="R6931">
        <f>IF(O6931&gt;0, 0, IF(Q6930&gt;-O6931, 0, -O6931 - Q6930*Variables!$B$5))</f>
        <v>12.093433286493086</v>
      </c>
      <c r="S6931">
        <f t="shared" si="652"/>
        <v>6.7091949186806348</v>
      </c>
      <c r="T6931">
        <f t="shared" si="653"/>
        <v>1</v>
      </c>
    </row>
    <row r="6932" spans="1:20" x14ac:dyDescent="0.3">
      <c r="A6932" s="3">
        <f t="shared" si="648"/>
        <v>43389</v>
      </c>
      <c r="B6932">
        <v>10</v>
      </c>
      <c r="C6932">
        <v>16</v>
      </c>
      <c r="D6932">
        <v>19</v>
      </c>
      <c r="E6932">
        <v>1</v>
      </c>
      <c r="F6932" s="1">
        <f>VLOOKUP(A6932,Weather!$A$1:$E$366, 5)</f>
        <v>0.91818181818181777</v>
      </c>
      <c r="G6932" s="1">
        <f>VLOOKUP(D6932, Fall!$A$1:$E$25, 2)</f>
        <v>517.85714285714198</v>
      </c>
      <c r="H6932" s="1">
        <f>VLOOKUP(D6932, Fall!$A$1:$E$25, 3)</f>
        <v>442.60593718179598</v>
      </c>
      <c r="I6932" s="1">
        <f>VLOOKUP(D6932, Fall!$A$1:$E$25, 5)</f>
        <v>289.47368421052602</v>
      </c>
      <c r="J6932" s="1">
        <f t="shared" si="649"/>
        <v>511.70022602915913</v>
      </c>
      <c r="K6932" s="47">
        <f t="shared" si="650"/>
        <v>9.5729000435739646</v>
      </c>
      <c r="L6932" s="48">
        <f>Solar!K6949/1000*Variables!$B$3</f>
        <v>0</v>
      </c>
      <c r="M6932">
        <f>IF(E6932=1, VLOOKUP(D6932, Sheet1!$A$2:$C$26, 2), Sheet1!$C$3)</f>
        <v>0.25796000000000002</v>
      </c>
      <c r="N6932" s="1">
        <f>'Electricity Rates'!$J$2</f>
        <v>0.24729999999999999</v>
      </c>
      <c r="O6932" s="145">
        <f>L6932-K6932</f>
        <v>-9.5729000435739646</v>
      </c>
      <c r="P6932">
        <f t="shared" si="651"/>
        <v>2.3673781807758414</v>
      </c>
      <c r="Q6932">
        <f>IF(O6932&gt;0, IF(Q6931+O6932*Variables!$B$5&lt;Variables!$B$4, Q6931+O6932*Variables!$B$5, Variables!$B$4), IF(Q6931&gt;-O6932, Q6931+O6932/Variables!$B$5, 0))</f>
        <v>0</v>
      </c>
      <c r="R6932">
        <f>IF(O6932&gt;0, 0, IF(Q6931&gt;-O6932, 0, -O6932 - Q6931*Variables!$B$5))</f>
        <v>9.5729000435739646</v>
      </c>
      <c r="S6932">
        <f t="shared" si="652"/>
        <v>2.4694252952403399</v>
      </c>
      <c r="T6932">
        <f t="shared" si="653"/>
        <v>0</v>
      </c>
    </row>
    <row r="6933" spans="1:20" x14ac:dyDescent="0.3">
      <c r="A6933" s="3">
        <f t="shared" si="648"/>
        <v>43389</v>
      </c>
      <c r="B6933">
        <v>10</v>
      </c>
      <c r="C6933">
        <v>16</v>
      </c>
      <c r="D6933">
        <v>20</v>
      </c>
      <c r="E6933">
        <v>1</v>
      </c>
      <c r="F6933" s="1">
        <f>VLOOKUP(A6933,Weather!$A$1:$E$366, 5)</f>
        <v>0.91818181818181777</v>
      </c>
      <c r="G6933" s="1">
        <f>VLOOKUP(D6933, Fall!$A$1:$E$25, 2)</f>
        <v>428.57142857142799</v>
      </c>
      <c r="H6933" s="1">
        <f>VLOOKUP(D6933, Fall!$A$1:$E$25, 3)</f>
        <v>354.11608052009001</v>
      </c>
      <c r="I6933" s="1">
        <f>VLOOKUP(D6933, Fall!$A$1:$E$25, 5)</f>
        <v>263.15789473684202</v>
      </c>
      <c r="J6933" s="1">
        <f t="shared" si="649"/>
        <v>422.47962736722758</v>
      </c>
      <c r="K6933" s="47">
        <f t="shared" si="650"/>
        <v>7.9037589539825186</v>
      </c>
      <c r="L6933" s="48">
        <f>Solar!K6950/1000*Variables!$B$3</f>
        <v>0</v>
      </c>
      <c r="M6933">
        <f>IF(E6933=1, VLOOKUP(D6933, Sheet1!$A$2:$C$26, 2), Sheet1!$C$3)</f>
        <v>0.25796000000000002</v>
      </c>
      <c r="N6933" s="1">
        <f>'Electricity Rates'!$J$2</f>
        <v>0.24729999999999999</v>
      </c>
      <c r="O6933" s="145">
        <f>L6933-K6933</f>
        <v>-7.9037589539825186</v>
      </c>
      <c r="P6933">
        <f t="shared" si="651"/>
        <v>1.9545995893198769</v>
      </c>
      <c r="Q6933">
        <f>IF(O6933&gt;0, IF(Q6932+O6933*Variables!$B$5&lt;Variables!$B$4, Q6932+O6933*Variables!$B$5, Variables!$B$4), IF(Q6932&gt;-O6933, Q6932+O6933/Variables!$B$5, 0))</f>
        <v>0</v>
      </c>
      <c r="R6933">
        <f>IF(O6933&gt;0, 0, IF(Q6932&gt;-O6933, 0, -O6933 - Q6932*Variables!$B$5))</f>
        <v>7.9037589539825186</v>
      </c>
      <c r="S6933">
        <f t="shared" si="652"/>
        <v>2.0388536597693308</v>
      </c>
      <c r="T6933">
        <f t="shared" si="653"/>
        <v>0</v>
      </c>
    </row>
    <row r="6934" spans="1:20" x14ac:dyDescent="0.3">
      <c r="A6934" s="3">
        <f t="shared" si="648"/>
        <v>43389</v>
      </c>
      <c r="B6934">
        <v>10</v>
      </c>
      <c r="C6934">
        <v>16</v>
      </c>
      <c r="D6934">
        <v>21</v>
      </c>
      <c r="E6934">
        <v>1</v>
      </c>
      <c r="F6934" s="1">
        <f>VLOOKUP(A6934,Weather!$A$1:$E$366, 5)</f>
        <v>0.91818181818181777</v>
      </c>
      <c r="G6934" s="1">
        <f>VLOOKUP(D6934, Fall!$A$1:$E$25, 2)</f>
        <v>366.07142857142799</v>
      </c>
      <c r="H6934" s="1">
        <f>VLOOKUP(D6934, Fall!$A$1:$E$25, 3)</f>
        <v>305.62638808916603</v>
      </c>
      <c r="I6934" s="1">
        <f>VLOOKUP(D6934, Fall!$A$1:$E$25, 5)</f>
        <v>271.929824561403</v>
      </c>
      <c r="J6934" s="1">
        <f t="shared" si="649"/>
        <v>361.12592525924288</v>
      </c>
      <c r="K6934" s="47">
        <f t="shared" si="650"/>
        <v>6.755952430345217</v>
      </c>
      <c r="L6934" s="48">
        <f>Solar!K6951/1000*Variables!$B$3</f>
        <v>0</v>
      </c>
      <c r="M6934">
        <f>IF(E6934=1, VLOOKUP(D6934, Sheet1!$A$2:$C$26, 2), Sheet1!$C$3)</f>
        <v>0.25796000000000002</v>
      </c>
      <c r="N6934" s="1">
        <f>'Electricity Rates'!$J$2</f>
        <v>0.24729999999999999</v>
      </c>
      <c r="O6934" s="145">
        <f>L6934-K6934</f>
        <v>-6.755952430345217</v>
      </c>
      <c r="P6934">
        <f t="shared" si="651"/>
        <v>1.6707470360243721</v>
      </c>
      <c r="Q6934">
        <f>IF(O6934&gt;0, IF(Q6933+O6934*Variables!$B$5&lt;Variables!$B$4, Q6933+O6934*Variables!$B$5, Variables!$B$4), IF(Q6933&gt;-O6934, Q6933+O6934/Variables!$B$5, 0))</f>
        <v>0</v>
      </c>
      <c r="R6934">
        <f>IF(O6934&gt;0, 0, IF(Q6933&gt;-O6934, 0, -O6934 - Q6933*Variables!$B$5))</f>
        <v>6.755952430345217</v>
      </c>
      <c r="S6934">
        <f t="shared" si="652"/>
        <v>1.7427654889318522</v>
      </c>
      <c r="T6934">
        <f t="shared" si="653"/>
        <v>0</v>
      </c>
    </row>
    <row r="6935" spans="1:20" x14ac:dyDescent="0.3">
      <c r="A6935" s="3">
        <f t="shared" si="648"/>
        <v>43389</v>
      </c>
      <c r="B6935">
        <v>10</v>
      </c>
      <c r="C6935">
        <v>16</v>
      </c>
      <c r="D6935">
        <v>22</v>
      </c>
      <c r="E6935">
        <v>1</v>
      </c>
      <c r="F6935" s="1">
        <f>VLOOKUP(A6935,Weather!$A$1:$E$366, 5)</f>
        <v>0.91818181818181777</v>
      </c>
      <c r="G6935" s="1">
        <f>VLOOKUP(D6935, Fall!$A$1:$E$25, 2)</f>
        <v>330.35714285714198</v>
      </c>
      <c r="H6935" s="1">
        <f>VLOOKUP(D6935, Fall!$A$1:$E$25, 3)</f>
        <v>272.33281237147202</v>
      </c>
      <c r="I6935" s="1">
        <f>VLOOKUP(D6935, Fall!$A$1:$E$25, 5)</f>
        <v>254.385964912281</v>
      </c>
      <c r="J6935" s="1">
        <f t="shared" si="649"/>
        <v>325.60969763558717</v>
      </c>
      <c r="K6935" s="47">
        <f t="shared" si="650"/>
        <v>6.0915139961384241</v>
      </c>
      <c r="L6935" s="48">
        <f>Solar!K6952/1000*Variables!$B$3</f>
        <v>0</v>
      </c>
      <c r="M6935">
        <f>IF(E6935=1, VLOOKUP(D6935, Sheet1!$A$2:$C$26, 2), Sheet1!$C$3)</f>
        <v>0.18637999999999999</v>
      </c>
      <c r="N6935" s="1">
        <f>'Electricity Rates'!$J$2</f>
        <v>0.24729999999999999</v>
      </c>
      <c r="O6935" s="145">
        <f>L6935-K6935</f>
        <v>-6.0915139961384241</v>
      </c>
      <c r="P6935">
        <f t="shared" si="651"/>
        <v>1.5064314112450323</v>
      </c>
      <c r="Q6935">
        <f>IF(O6935&gt;0, IF(Q6934+O6935*Variables!$B$5&lt;Variables!$B$4, Q6934+O6935*Variables!$B$5, Variables!$B$4), IF(Q6934&gt;-O6935, Q6934+O6935/Variables!$B$5, 0))</f>
        <v>0</v>
      </c>
      <c r="R6935">
        <f>IF(O6935&gt;0, 0, IF(Q6934&gt;-O6935, 0, -O6935 - Q6934*Variables!$B$5))</f>
        <v>6.0915139961384241</v>
      </c>
      <c r="S6935">
        <f t="shared" si="652"/>
        <v>1.1353363786002795</v>
      </c>
      <c r="T6935">
        <f t="shared" si="653"/>
        <v>0</v>
      </c>
    </row>
    <row r="6936" spans="1:20" x14ac:dyDescent="0.3">
      <c r="A6936" s="3">
        <f t="shared" si="648"/>
        <v>43389</v>
      </c>
      <c r="B6936">
        <v>10</v>
      </c>
      <c r="C6936">
        <v>16</v>
      </c>
      <c r="D6936">
        <v>23</v>
      </c>
      <c r="E6936">
        <v>1</v>
      </c>
      <c r="F6936" s="1">
        <f>VLOOKUP(A6936,Weather!$A$1:$E$366, 5)</f>
        <v>0.91818181818181777</v>
      </c>
      <c r="G6936" s="1">
        <f>VLOOKUP(D6936, Fall!$A$1:$E$25, 2)</f>
        <v>303.57142857142799</v>
      </c>
      <c r="H6936" s="1">
        <f>VLOOKUP(D6936, Fall!$A$1:$E$25, 3)</f>
        <v>252.67335691371099</v>
      </c>
      <c r="I6936" s="1">
        <f>VLOOKUP(D6936, Fall!$A$1:$E$25, 5)</f>
        <v>254.385964912281</v>
      </c>
      <c r="J6936" s="1">
        <f t="shared" si="649"/>
        <v>299.40704089034205</v>
      </c>
      <c r="K6936" s="47">
        <f t="shared" si="650"/>
        <v>5.6013140682532701</v>
      </c>
      <c r="L6936" s="48">
        <f>Solar!K6953/1000*Variables!$B$3</f>
        <v>0</v>
      </c>
      <c r="M6936">
        <f>IF(E6936=1, VLOOKUP(D6936, Sheet1!$A$2:$C$26, 2), Sheet1!$C$3)</f>
        <v>0.18637999999999999</v>
      </c>
      <c r="N6936" s="1">
        <f>'Electricity Rates'!$J$2</f>
        <v>0.24729999999999999</v>
      </c>
      <c r="O6936" s="145">
        <f>L6936-K6936</f>
        <v>-5.6013140682532701</v>
      </c>
      <c r="P6936">
        <f t="shared" si="651"/>
        <v>1.3852049690790336</v>
      </c>
      <c r="Q6936">
        <f>IF(O6936&gt;0, IF(Q6935+O6936*Variables!$B$5&lt;Variables!$B$4, Q6935+O6936*Variables!$B$5, Variables!$B$4), IF(Q6935&gt;-O6936, Q6935+O6936/Variables!$B$5, 0))</f>
        <v>0</v>
      </c>
      <c r="R6936">
        <f>IF(O6936&gt;0, 0, IF(Q6935&gt;-O6936, 0, -O6936 - Q6935*Variables!$B$5))</f>
        <v>5.6013140682532701</v>
      </c>
      <c r="S6936">
        <f t="shared" si="652"/>
        <v>1.0439729160410445</v>
      </c>
      <c r="T6936">
        <f t="shared" si="653"/>
        <v>0</v>
      </c>
    </row>
    <row r="6937" spans="1:20" x14ac:dyDescent="0.3">
      <c r="A6937" s="3">
        <f t="shared" si="648"/>
        <v>43389</v>
      </c>
      <c r="B6937">
        <v>10</v>
      </c>
      <c r="C6937">
        <v>16</v>
      </c>
      <c r="D6937">
        <v>24</v>
      </c>
      <c r="E6937">
        <v>1</v>
      </c>
      <c r="F6937" s="1">
        <f>VLOOKUP(A6937,Weather!$A$1:$E$366, 5)</f>
        <v>0.91818181818181777</v>
      </c>
      <c r="G6937" s="1">
        <f>VLOOKUP(D6937, Fall!$A$1:$E$25, 2)</f>
        <v>285.71428571428498</v>
      </c>
      <c r="H6937" s="1">
        <f>VLOOKUP(D6937, Fall!$A$1:$E$25, 3)</f>
        <v>237.47635107345499</v>
      </c>
      <c r="I6937" s="1">
        <f>VLOOKUP(D6937, Fall!$A$1:$E$25, 5)</f>
        <v>254.385964912281</v>
      </c>
      <c r="J6937" s="1">
        <f t="shared" si="649"/>
        <v>281.76754560730797</v>
      </c>
      <c r="K6937" s="47">
        <f t="shared" si="650"/>
        <v>5.2713139694181423</v>
      </c>
      <c r="L6937" s="48">
        <f>Solar!K6954/1000*Variables!$B$3</f>
        <v>0</v>
      </c>
      <c r="M6937">
        <f>IF(E6937=1, VLOOKUP(D6937, Sheet1!$A$2:$C$26, 2), Sheet1!$C$3)</f>
        <v>0.18637999999999999</v>
      </c>
      <c r="N6937" s="1">
        <f>'Electricity Rates'!$J$2</f>
        <v>0.24729999999999999</v>
      </c>
      <c r="O6937" s="145">
        <f>L6937-K6937</f>
        <v>-5.2713139694181423</v>
      </c>
      <c r="P6937">
        <f t="shared" si="651"/>
        <v>1.3035959446371066</v>
      </c>
      <c r="Q6937">
        <f>IF(O6937&gt;0, IF(Q6936+O6937*Variables!$B$5&lt;Variables!$B$4, Q6936+O6937*Variables!$B$5, Variables!$B$4), IF(Q6936&gt;-O6937, Q6936+O6937/Variables!$B$5, 0))</f>
        <v>0</v>
      </c>
      <c r="R6937">
        <f>IF(O6937&gt;0, 0, IF(Q6936&gt;-O6937, 0, -O6937 - Q6936*Variables!$B$5))</f>
        <v>5.2713139694181423</v>
      </c>
      <c r="S6937">
        <f t="shared" si="652"/>
        <v>0.98246749762015328</v>
      </c>
      <c r="T6937">
        <f t="shared" si="653"/>
        <v>0</v>
      </c>
    </row>
    <row r="6938" spans="1:20" x14ac:dyDescent="0.3">
      <c r="A6938" s="3">
        <f t="shared" si="648"/>
        <v>43390</v>
      </c>
      <c r="B6938">
        <v>10</v>
      </c>
      <c r="C6938">
        <v>17</v>
      </c>
      <c r="D6938">
        <v>1</v>
      </c>
      <c r="E6938">
        <v>1</v>
      </c>
      <c r="F6938" s="1">
        <f>VLOOKUP(A6938,Weather!$A$1:$E$366, 5)</f>
        <v>0.90909090909090917</v>
      </c>
      <c r="G6938" s="1">
        <f>VLOOKUP(D6938, Fall!$A$1:$E$25, 2)</f>
        <v>276.78571428571399</v>
      </c>
      <c r="H6938" s="1">
        <f>VLOOKUP(D6938, Fall!$A$1:$E$25, 3)</f>
        <v>258.40056395394299</v>
      </c>
      <c r="I6938" s="1">
        <f>VLOOKUP(D6938, Fall!$A$1:$E$25, 5)</f>
        <v>254.385964912281</v>
      </c>
      <c r="J6938" s="1">
        <f t="shared" si="649"/>
        <v>275.11433698282571</v>
      </c>
      <c r="K6938" s="47">
        <f t="shared" si="650"/>
        <v>5.146845583649668</v>
      </c>
      <c r="L6938" s="48">
        <f>Solar!K6955/1000*Variables!$B$3</f>
        <v>0</v>
      </c>
      <c r="M6938">
        <f>IF(E6938=1, VLOOKUP(D6938, Sheet1!$A$2:$C$26, 2), Sheet1!$C$3)</f>
        <v>0.18637999999999999</v>
      </c>
      <c r="N6938" s="1">
        <f>'Electricity Rates'!$J$2</f>
        <v>0.24729999999999999</v>
      </c>
      <c r="O6938" s="145">
        <f>L6938-K6938</f>
        <v>-5.146845583649668</v>
      </c>
      <c r="P6938">
        <f t="shared" si="651"/>
        <v>1.2728149128365629</v>
      </c>
      <c r="Q6938">
        <f>IF(O6938&gt;0, IF(Q6937+O6938*Variables!$B$5&lt;Variables!$B$4, Q6937+O6938*Variables!$B$5, Variables!$B$4), IF(Q6937&gt;-O6938, Q6937+O6938/Variables!$B$5, 0))</f>
        <v>0</v>
      </c>
      <c r="R6938">
        <f>IF(O6938&gt;0, 0, IF(Q6937&gt;-O6938, 0, -O6938 - Q6937*Variables!$B$5))</f>
        <v>5.146845583649668</v>
      </c>
      <c r="S6938">
        <f t="shared" si="652"/>
        <v>0.95926907988062504</v>
      </c>
      <c r="T6938">
        <f t="shared" si="653"/>
        <v>0</v>
      </c>
    </row>
    <row r="6939" spans="1:20" x14ac:dyDescent="0.3">
      <c r="A6939" s="3">
        <f t="shared" si="648"/>
        <v>43390</v>
      </c>
      <c r="B6939">
        <v>10</v>
      </c>
      <c r="C6939">
        <v>17</v>
      </c>
      <c r="D6939">
        <v>2</v>
      </c>
      <c r="E6939">
        <v>1</v>
      </c>
      <c r="F6939" s="1">
        <f>VLOOKUP(A6939,Weather!$A$1:$E$366, 5)</f>
        <v>0.90909090909090917</v>
      </c>
      <c r="G6939" s="1">
        <f>VLOOKUP(D6939, Fall!$A$1:$E$25, 2)</f>
        <v>272.32142857142799</v>
      </c>
      <c r="H6939" s="1">
        <f>VLOOKUP(D6939, Fall!$A$1:$E$25, 3)</f>
        <v>244.53669616981199</v>
      </c>
      <c r="I6939" s="1">
        <f>VLOOKUP(D6939, Fall!$A$1:$E$25, 5)</f>
        <v>254.385964912281</v>
      </c>
      <c r="J6939" s="1">
        <f t="shared" si="649"/>
        <v>269.79554380764472</v>
      </c>
      <c r="K6939" s="47">
        <f t="shared" si="650"/>
        <v>5.0473414739611391</v>
      </c>
      <c r="L6939" s="48">
        <f>Solar!K6956/1000*Variables!$B$3</f>
        <v>0</v>
      </c>
      <c r="M6939">
        <f>IF(E6939=1, VLOOKUP(D6939, Sheet1!$A$2:$C$26, 2), Sheet1!$C$3)</f>
        <v>0.18637999999999999</v>
      </c>
      <c r="N6939" s="1">
        <f>'Electricity Rates'!$J$2</f>
        <v>0.24729999999999999</v>
      </c>
      <c r="O6939" s="145">
        <f>L6939-K6939</f>
        <v>-5.0473414739611391</v>
      </c>
      <c r="P6939">
        <f t="shared" si="651"/>
        <v>1.2482075465105897</v>
      </c>
      <c r="Q6939">
        <f>IF(O6939&gt;0, IF(Q6938+O6939*Variables!$B$5&lt;Variables!$B$4, Q6938+O6939*Variables!$B$5, Variables!$B$4), IF(Q6938&gt;-O6939, Q6938+O6939/Variables!$B$5, 0))</f>
        <v>0</v>
      </c>
      <c r="R6939">
        <f>IF(O6939&gt;0, 0, IF(Q6938&gt;-O6939, 0, -O6939 - Q6938*Variables!$B$5))</f>
        <v>5.0473414739611391</v>
      </c>
      <c r="S6939">
        <f t="shared" si="652"/>
        <v>0.94072350391687709</v>
      </c>
      <c r="T6939">
        <f t="shared" si="653"/>
        <v>0</v>
      </c>
    </row>
    <row r="6940" spans="1:20" x14ac:dyDescent="0.3">
      <c r="A6940" s="3">
        <f t="shared" si="648"/>
        <v>43390</v>
      </c>
      <c r="B6940">
        <v>10</v>
      </c>
      <c r="C6940">
        <v>17</v>
      </c>
      <c r="D6940">
        <v>3</v>
      </c>
      <c r="E6940">
        <v>1</v>
      </c>
      <c r="F6940" s="1">
        <f>VLOOKUP(A6940,Weather!$A$1:$E$366, 5)</f>
        <v>0.90909090909090917</v>
      </c>
      <c r="G6940" s="1">
        <f>VLOOKUP(D6940, Fall!$A$1:$E$25, 2)</f>
        <v>272.32142857142799</v>
      </c>
      <c r="H6940" s="1">
        <f>VLOOKUP(D6940, Fall!$A$1:$E$25, 3)</f>
        <v>252.565207174747</v>
      </c>
      <c r="I6940" s="1">
        <f>VLOOKUP(D6940, Fall!$A$1:$E$25, 5)</f>
        <v>254.385964912281</v>
      </c>
      <c r="J6940" s="1">
        <f t="shared" si="649"/>
        <v>270.52540844445701</v>
      </c>
      <c r="K6940" s="47">
        <f t="shared" si="650"/>
        <v>5.0609957990095413</v>
      </c>
      <c r="L6940" s="48">
        <f>Solar!K6957/1000*Variables!$B$3</f>
        <v>0</v>
      </c>
      <c r="M6940">
        <f>IF(E6940=1, VLOOKUP(D6940, Sheet1!$A$2:$C$26, 2), Sheet1!$C$3)</f>
        <v>0.18637999999999999</v>
      </c>
      <c r="N6940" s="1">
        <f>'Electricity Rates'!$J$2</f>
        <v>0.24729999999999999</v>
      </c>
      <c r="O6940" s="145">
        <f>L6940-K6940</f>
        <v>-5.0609957990095413</v>
      </c>
      <c r="P6940">
        <f t="shared" si="651"/>
        <v>1.2515842610950596</v>
      </c>
      <c r="Q6940">
        <f>IF(O6940&gt;0, IF(Q6939+O6940*Variables!$B$5&lt;Variables!$B$4, Q6939+O6940*Variables!$B$5, Variables!$B$4), IF(Q6939&gt;-O6940, Q6939+O6940/Variables!$B$5, 0))</f>
        <v>0</v>
      </c>
      <c r="R6940">
        <f>IF(O6940&gt;0, 0, IF(Q6939&gt;-O6940, 0, -O6940 - Q6939*Variables!$B$5))</f>
        <v>5.0609957990095413</v>
      </c>
      <c r="S6940">
        <f t="shared" si="652"/>
        <v>0.94326839701939824</v>
      </c>
      <c r="T6940">
        <f t="shared" si="653"/>
        <v>0</v>
      </c>
    </row>
    <row r="6941" spans="1:20" x14ac:dyDescent="0.3">
      <c r="A6941" s="3">
        <f t="shared" si="648"/>
        <v>43390</v>
      </c>
      <c r="B6941">
        <v>10</v>
      </c>
      <c r="C6941">
        <v>17</v>
      </c>
      <c r="D6941">
        <v>4</v>
      </c>
      <c r="E6941">
        <v>1</v>
      </c>
      <c r="F6941" s="1">
        <f>VLOOKUP(A6941,Weather!$A$1:$E$366, 5)</f>
        <v>0.90909090909090917</v>
      </c>
      <c r="G6941" s="1">
        <f>VLOOKUP(D6941, Fall!$A$1:$E$25, 2)</f>
        <v>272.32142857142799</v>
      </c>
      <c r="H6941" s="1">
        <f>VLOOKUP(D6941, Fall!$A$1:$E$25, 3)</f>
        <v>267.50020564283898</v>
      </c>
      <c r="I6941" s="1">
        <f>VLOOKUP(D6941, Fall!$A$1:$E$25, 5)</f>
        <v>254.385964912281</v>
      </c>
      <c r="J6941" s="1">
        <f t="shared" si="649"/>
        <v>271.88313557791992</v>
      </c>
      <c r="K6941" s="47">
        <f t="shared" si="650"/>
        <v>5.0863961906332644</v>
      </c>
      <c r="L6941" s="48">
        <f>Solar!K6958/1000*Variables!$B$3</f>
        <v>0</v>
      </c>
      <c r="M6941">
        <f>IF(E6941=1, VLOOKUP(D6941, Sheet1!$A$2:$C$26, 2), Sheet1!$C$3)</f>
        <v>0.18637999999999999</v>
      </c>
      <c r="N6941" s="1">
        <f>'Electricity Rates'!$J$2</f>
        <v>0.24729999999999999</v>
      </c>
      <c r="O6941" s="145">
        <f>L6941-K6941</f>
        <v>-5.0863961906332644</v>
      </c>
      <c r="P6941">
        <f t="shared" si="651"/>
        <v>1.2578657779436062</v>
      </c>
      <c r="Q6941">
        <f>IF(O6941&gt;0, IF(Q6940+O6941*Variables!$B$5&lt;Variables!$B$4, Q6940+O6941*Variables!$B$5, Variables!$B$4), IF(Q6940&gt;-O6941, Q6940+O6941/Variables!$B$5, 0))</f>
        <v>0</v>
      </c>
      <c r="R6941">
        <f>IF(O6941&gt;0, 0, IF(Q6940&gt;-O6941, 0, -O6941 - Q6940*Variables!$B$5))</f>
        <v>5.0863961906332644</v>
      </c>
      <c r="S6941">
        <f t="shared" si="652"/>
        <v>0.94800252201022772</v>
      </c>
      <c r="T6941">
        <f t="shared" si="653"/>
        <v>0</v>
      </c>
    </row>
    <row r="6942" spans="1:20" x14ac:dyDescent="0.3">
      <c r="A6942" s="3">
        <f t="shared" si="648"/>
        <v>43390</v>
      </c>
      <c r="B6942">
        <v>10</v>
      </c>
      <c r="C6942">
        <v>17</v>
      </c>
      <c r="D6942">
        <v>5</v>
      </c>
      <c r="E6942">
        <v>1</v>
      </c>
      <c r="F6942" s="1">
        <f>VLOOKUP(A6942,Weather!$A$1:$E$366, 5)</f>
        <v>0.90909090909090917</v>
      </c>
      <c r="G6942" s="1">
        <f>VLOOKUP(D6942, Fall!$A$1:$E$25, 2)</f>
        <v>303.57142857142799</v>
      </c>
      <c r="H6942" s="1">
        <f>VLOOKUP(D6942, Fall!$A$1:$E$25, 3)</f>
        <v>277.41442782172697</v>
      </c>
      <c r="I6942" s="1">
        <f>VLOOKUP(D6942, Fall!$A$1:$E$25, 5)</f>
        <v>254.385964912281</v>
      </c>
      <c r="J6942" s="1">
        <f t="shared" si="649"/>
        <v>301.19351941236425</v>
      </c>
      <c r="K6942" s="47">
        <f t="shared" si="650"/>
        <v>5.6347355510890731</v>
      </c>
      <c r="L6942" s="48">
        <f>Solar!K6959/1000*Variables!$B$3</f>
        <v>0</v>
      </c>
      <c r="M6942">
        <f>IF(E6942=1, VLOOKUP(D6942, Sheet1!$A$2:$C$26, 2), Sheet1!$C$3)</f>
        <v>0.18637999999999999</v>
      </c>
      <c r="N6942" s="1">
        <f>'Electricity Rates'!$J$2</f>
        <v>0.24729999999999999</v>
      </c>
      <c r="O6942" s="145">
        <f>L6942-K6942</f>
        <v>-5.6347355510890731</v>
      </c>
      <c r="P6942">
        <f t="shared" si="651"/>
        <v>1.3934701017843278</v>
      </c>
      <c r="Q6942">
        <f>IF(O6942&gt;0, IF(Q6941+O6942*Variables!$B$5&lt;Variables!$B$4, Q6941+O6942*Variables!$B$5, Variables!$B$4), IF(Q6941&gt;-O6942, Q6941+O6942/Variables!$B$5, 0))</f>
        <v>0</v>
      </c>
      <c r="R6942">
        <f>IF(O6942&gt;0, 0, IF(Q6941&gt;-O6942, 0, -O6942 - Q6941*Variables!$B$5))</f>
        <v>5.6347355510890731</v>
      </c>
      <c r="S6942">
        <f t="shared" si="652"/>
        <v>1.0502020120119815</v>
      </c>
      <c r="T6942">
        <f t="shared" si="653"/>
        <v>0</v>
      </c>
    </row>
    <row r="6943" spans="1:20" x14ac:dyDescent="0.3">
      <c r="A6943" s="3">
        <f t="shared" si="648"/>
        <v>43390</v>
      </c>
      <c r="B6943">
        <v>10</v>
      </c>
      <c r="C6943">
        <v>17</v>
      </c>
      <c r="D6943">
        <v>6</v>
      </c>
      <c r="E6943">
        <v>1</v>
      </c>
      <c r="F6943" s="1">
        <f>VLOOKUP(A6943,Weather!$A$1:$E$366, 5)</f>
        <v>0.90909090909090917</v>
      </c>
      <c r="G6943" s="1">
        <f>VLOOKUP(D6943, Fall!$A$1:$E$25, 2)</f>
        <v>401.78571428571399</v>
      </c>
      <c r="H6943" s="1">
        <f>VLOOKUP(D6943, Fall!$A$1:$E$25, 3)</f>
        <v>309.98601628691301</v>
      </c>
      <c r="I6943" s="1">
        <f>VLOOKUP(D6943, Fall!$A$1:$E$25, 5)</f>
        <v>271.929824561403</v>
      </c>
      <c r="J6943" s="1">
        <f t="shared" si="649"/>
        <v>393.44028719491394</v>
      </c>
      <c r="K6943" s="47">
        <f t="shared" si="650"/>
        <v>7.360490284828054</v>
      </c>
      <c r="L6943" s="48">
        <f>Solar!K6960/1000*Variables!$B$3</f>
        <v>0</v>
      </c>
      <c r="M6943">
        <f>IF(E6943=1, VLOOKUP(D6943, Sheet1!$A$2:$C$26, 2), Sheet1!$C$3)</f>
        <v>0.18637999999999999</v>
      </c>
      <c r="N6943" s="1">
        <f>'Electricity Rates'!$J$2</f>
        <v>0.24729999999999999</v>
      </c>
      <c r="O6943" s="145">
        <f>L6943-K6943</f>
        <v>-7.360490284828054</v>
      </c>
      <c r="P6943">
        <f t="shared" si="651"/>
        <v>1.8202492474379777</v>
      </c>
      <c r="Q6943">
        <f>IF(O6943&gt;0, IF(Q6942+O6943*Variables!$B$5&lt;Variables!$B$4, Q6942+O6943*Variables!$B$5, Variables!$B$4), IF(Q6942&gt;-O6943, Q6942+O6943/Variables!$B$5, 0))</f>
        <v>0</v>
      </c>
      <c r="R6943">
        <f>IF(O6943&gt;0, 0, IF(Q6942&gt;-O6943, 0, -O6943 - Q6942*Variables!$B$5))</f>
        <v>7.360490284828054</v>
      </c>
      <c r="S6943">
        <f t="shared" si="652"/>
        <v>1.3718481792862527</v>
      </c>
      <c r="T6943">
        <f t="shared" si="653"/>
        <v>0</v>
      </c>
    </row>
    <row r="6944" spans="1:20" x14ac:dyDescent="0.3">
      <c r="A6944" s="3">
        <f t="shared" si="648"/>
        <v>43390</v>
      </c>
      <c r="B6944">
        <v>10</v>
      </c>
      <c r="C6944">
        <v>17</v>
      </c>
      <c r="D6944">
        <v>7</v>
      </c>
      <c r="E6944">
        <v>1</v>
      </c>
      <c r="F6944" s="1">
        <f>VLOOKUP(A6944,Weather!$A$1:$E$366, 5)</f>
        <v>0.90909090909090917</v>
      </c>
      <c r="G6944" s="1">
        <f>VLOOKUP(D6944, Fall!$A$1:$E$25, 2)</f>
        <v>593.74999999999898</v>
      </c>
      <c r="H6944" s="1">
        <f>VLOOKUP(D6944, Fall!$A$1:$E$25, 3)</f>
        <v>390.39236653779699</v>
      </c>
      <c r="I6944" s="1">
        <f>VLOOKUP(D6944, Fall!$A$1:$E$25, 5)</f>
        <v>263.15789473684202</v>
      </c>
      <c r="J6944" s="1">
        <f t="shared" si="649"/>
        <v>575.26294241252606</v>
      </c>
      <c r="K6944" s="47">
        <f t="shared" si="650"/>
        <v>10.762032859007467</v>
      </c>
      <c r="L6944" s="48">
        <f>Solar!K6961/1000*Variables!$B$3</f>
        <v>0.93679999999999997</v>
      </c>
      <c r="M6944">
        <f>IF(E6944=1, VLOOKUP(D6944, Sheet1!$A$2:$C$26, 2), Sheet1!$C$3)</f>
        <v>0.18637999999999999</v>
      </c>
      <c r="N6944" s="1">
        <f>'Electricity Rates'!$J$2</f>
        <v>0.24729999999999999</v>
      </c>
      <c r="O6944" s="145">
        <f>L6944-K6944</f>
        <v>-9.8252328590074676</v>
      </c>
      <c r="P6944">
        <f t="shared" si="651"/>
        <v>2.6614507260325464</v>
      </c>
      <c r="Q6944">
        <f>IF(O6944&gt;0, IF(Q6943+O6944*Variables!$B$5&lt;Variables!$B$4, Q6943+O6944*Variables!$B$5, Variables!$B$4), IF(Q6943&gt;-O6944, Q6943+O6944/Variables!$B$5, 0))</f>
        <v>0</v>
      </c>
      <c r="R6944">
        <f>IF(O6944&gt;0, 0, IF(Q6943&gt;-O6944, 0, -O6944 - Q6943*Variables!$B$5))</f>
        <v>9.8252328590074676</v>
      </c>
      <c r="S6944">
        <f t="shared" si="652"/>
        <v>1.8312269002618118</v>
      </c>
      <c r="T6944">
        <f t="shared" si="653"/>
        <v>0</v>
      </c>
    </row>
    <row r="6945" spans="1:20" x14ac:dyDescent="0.3">
      <c r="A6945" s="3">
        <f t="shared" si="648"/>
        <v>43390</v>
      </c>
      <c r="B6945">
        <v>10</v>
      </c>
      <c r="C6945">
        <v>17</v>
      </c>
      <c r="D6945">
        <v>8</v>
      </c>
      <c r="E6945">
        <v>1</v>
      </c>
      <c r="F6945" s="1">
        <f>VLOOKUP(A6945,Weather!$A$1:$E$366, 5)</f>
        <v>0.90909090909090917</v>
      </c>
      <c r="G6945" s="1">
        <f>VLOOKUP(D6945, Fall!$A$1:$E$25, 2)</f>
        <v>866.07142857142799</v>
      </c>
      <c r="H6945" s="1">
        <f>VLOOKUP(D6945, Fall!$A$1:$E$25, 3)</f>
        <v>561.61059471909198</v>
      </c>
      <c r="I6945" s="1">
        <f>VLOOKUP(D6945, Fall!$A$1:$E$25, 5)</f>
        <v>271.929824561403</v>
      </c>
      <c r="J6945" s="1">
        <f t="shared" si="649"/>
        <v>838.39317094848843</v>
      </c>
      <c r="K6945" s="47">
        <f t="shared" si="650"/>
        <v>15.684679455755306</v>
      </c>
      <c r="L6945" s="48">
        <f>Solar!K6962/1000*Variables!$B$3</f>
        <v>8.2224500000000003</v>
      </c>
      <c r="M6945">
        <f>IF(E6945=1, VLOOKUP(D6945, Sheet1!$A$2:$C$26, 2), Sheet1!$C$3)</f>
        <v>0.18637999999999999</v>
      </c>
      <c r="N6945" s="1">
        <f>'Electricity Rates'!$J$2</f>
        <v>0.24729999999999999</v>
      </c>
      <c r="O6945" s="145">
        <f>L6945-K6945</f>
        <v>-7.4622294557553062</v>
      </c>
      <c r="P6945">
        <f t="shared" si="651"/>
        <v>3.8788212294082873</v>
      </c>
      <c r="Q6945">
        <f>IF(O6945&gt;0, IF(Q6944+O6945*Variables!$B$5&lt;Variables!$B$4, Q6944+O6945*Variables!$B$5, Variables!$B$4), IF(Q6944&gt;-O6945, Q6944+O6945/Variables!$B$5, 0))</f>
        <v>0</v>
      </c>
      <c r="R6945">
        <f>IF(O6945&gt;0, 0, IF(Q6944&gt;-O6945, 0, -O6945 - Q6944*Variables!$B$5))</f>
        <v>7.4622294557553062</v>
      </c>
      <c r="S6945">
        <f t="shared" si="652"/>
        <v>1.3908103259636739</v>
      </c>
      <c r="T6945">
        <f t="shared" si="653"/>
        <v>0</v>
      </c>
    </row>
    <row r="6946" spans="1:20" x14ac:dyDescent="0.3">
      <c r="A6946" s="3">
        <f t="shared" si="648"/>
        <v>43390</v>
      </c>
      <c r="B6946">
        <v>10</v>
      </c>
      <c r="C6946">
        <v>17</v>
      </c>
      <c r="D6946">
        <v>9</v>
      </c>
      <c r="E6946">
        <v>1</v>
      </c>
      <c r="F6946" s="1">
        <f>VLOOKUP(A6946,Weather!$A$1:$E$366, 5)</f>
        <v>0.90909090909090917</v>
      </c>
      <c r="G6946" s="1">
        <f>VLOOKUP(D6946, Fall!$A$1:$E$25, 2)</f>
        <v>1080.3571428571399</v>
      </c>
      <c r="H6946" s="1">
        <f>VLOOKUP(D6946, Fall!$A$1:$E$25, 3)</f>
        <v>760.17932055605797</v>
      </c>
      <c r="I6946" s="1">
        <f>VLOOKUP(D6946, Fall!$A$1:$E$25, 5)</f>
        <v>311.40350877192998</v>
      </c>
      <c r="J6946" s="1">
        <f t="shared" si="649"/>
        <v>1051.2500681024962</v>
      </c>
      <c r="K6946" s="47">
        <f t="shared" si="650"/>
        <v>19.666811368912807</v>
      </c>
      <c r="L6946" s="48">
        <f>Solar!K6963/1000*Variables!$B$3</f>
        <v>18.199700000000004</v>
      </c>
      <c r="M6946">
        <f>IF(E6946=1, VLOOKUP(D6946, Sheet1!$A$2:$C$26, 2), Sheet1!$C$3)</f>
        <v>0.25796000000000002</v>
      </c>
      <c r="N6946" s="1">
        <f>'Electricity Rates'!$J$2</f>
        <v>0.24729999999999999</v>
      </c>
      <c r="O6946" s="145">
        <f>L6946-K6946</f>
        <v>-1.4671113689128035</v>
      </c>
      <c r="P6946">
        <f t="shared" si="651"/>
        <v>4.8636024515321372</v>
      </c>
      <c r="Q6946">
        <f>IF(O6946&gt;0, IF(Q6945+O6946*Variables!$B$5&lt;Variables!$B$4, Q6945+O6946*Variables!$B$5, Variables!$B$4), IF(Q6945&gt;-O6946, Q6945+O6946/Variables!$B$5, 0))</f>
        <v>0</v>
      </c>
      <c r="R6946">
        <f>IF(O6946&gt;0, 0, IF(Q6945&gt;-O6946, 0, -O6946 - Q6945*Variables!$B$5))</f>
        <v>1.4671113689128035</v>
      </c>
      <c r="S6946">
        <f t="shared" si="652"/>
        <v>0.37845604872474681</v>
      </c>
      <c r="T6946">
        <f t="shared" si="653"/>
        <v>0</v>
      </c>
    </row>
    <row r="6947" spans="1:20" x14ac:dyDescent="0.3">
      <c r="A6947" s="3">
        <f t="shared" si="648"/>
        <v>43390</v>
      </c>
      <c r="B6947">
        <v>10</v>
      </c>
      <c r="C6947">
        <v>17</v>
      </c>
      <c r="D6947">
        <v>10</v>
      </c>
      <c r="E6947">
        <v>1</v>
      </c>
      <c r="F6947" s="1">
        <f>VLOOKUP(A6947,Weather!$A$1:$E$366, 5)</f>
        <v>0.90909090909090917</v>
      </c>
      <c r="G6947" s="1">
        <f>VLOOKUP(D6947, Fall!$A$1:$E$25, 2)</f>
        <v>1205.3571428571399</v>
      </c>
      <c r="H6947" s="1">
        <f>VLOOKUP(D6947, Fall!$A$1:$E$25, 3)</f>
        <v>904.12930821748796</v>
      </c>
      <c r="I6947" s="1">
        <f>VLOOKUP(D6947, Fall!$A$1:$E$25, 5)</f>
        <v>359.64912280701702</v>
      </c>
      <c r="J6947" s="1">
        <f t="shared" si="649"/>
        <v>1177.9727942535353</v>
      </c>
      <c r="K6947" s="47">
        <f t="shared" si="650"/>
        <v>22.037543154800204</v>
      </c>
      <c r="L6947" s="48">
        <f>Solar!K6964/1000*Variables!$B$3</f>
        <v>26.457200000000004</v>
      </c>
      <c r="M6947">
        <f>IF(E6947=1, VLOOKUP(D6947, Sheet1!$A$2:$C$26, 2), Sheet1!$C$3)</f>
        <v>0.25796000000000002</v>
      </c>
      <c r="N6947" s="1">
        <f>'Electricity Rates'!$J$2</f>
        <v>0.24729999999999999</v>
      </c>
      <c r="O6947" s="145">
        <f>L6947-K6947</f>
        <v>4.4196568451997997</v>
      </c>
      <c r="P6947">
        <f t="shared" si="651"/>
        <v>5.4498844221820901</v>
      </c>
      <c r="Q6947">
        <f>IF(O6947&gt;0, IF(Q6946+O6947*Variables!$B$5&lt;Variables!$B$4, Q6946+O6947*Variables!$B$5, Variables!$B$4), IF(Q6946&gt;-O6947, Q6946+O6947/Variables!$B$5, 0))</f>
        <v>4.1544774344878119</v>
      </c>
      <c r="R6947">
        <f>IF(O6947&gt;0, 0, IF(Q6946&gt;-O6947, 0, -O6947 - Q6946*Variables!$B$5))</f>
        <v>0</v>
      </c>
      <c r="S6947">
        <f t="shared" si="652"/>
        <v>0</v>
      </c>
      <c r="T6947">
        <f t="shared" si="653"/>
        <v>0</v>
      </c>
    </row>
    <row r="6948" spans="1:20" x14ac:dyDescent="0.3">
      <c r="A6948" s="3">
        <f t="shared" si="648"/>
        <v>43390</v>
      </c>
      <c r="B6948">
        <v>10</v>
      </c>
      <c r="C6948">
        <v>17</v>
      </c>
      <c r="D6948">
        <v>11</v>
      </c>
      <c r="E6948">
        <v>1</v>
      </c>
      <c r="F6948" s="1">
        <f>VLOOKUP(A6948,Weather!$A$1:$E$366, 5)</f>
        <v>0.90909090909090917</v>
      </c>
      <c r="G6948" s="1">
        <f>VLOOKUP(D6948, Fall!$A$1:$E$25, 2)</f>
        <v>1290.17857142857</v>
      </c>
      <c r="H6948" s="1">
        <f>VLOOKUP(D6948, Fall!$A$1:$E$25, 3)</f>
        <v>975.19947355433101</v>
      </c>
      <c r="I6948" s="1">
        <f>VLOOKUP(D6948, Fall!$A$1:$E$25, 5)</f>
        <v>377.19298245613999</v>
      </c>
      <c r="J6948" s="1">
        <f t="shared" si="649"/>
        <v>1261.5441079854572</v>
      </c>
      <c r="K6948" s="47">
        <f t="shared" si="650"/>
        <v>23.60099728706447</v>
      </c>
      <c r="L6948" s="48">
        <f>Solar!K6965/1000*Variables!$B$3</f>
        <v>31.942950000000003</v>
      </c>
      <c r="M6948">
        <f>IF(E6948=1, VLOOKUP(D6948, Sheet1!$A$2:$C$26, 2), Sheet1!$C$3)</f>
        <v>0.25796000000000002</v>
      </c>
      <c r="N6948" s="1">
        <f>'Electricity Rates'!$J$2</f>
        <v>0.24729999999999999</v>
      </c>
      <c r="O6948" s="145">
        <f>L6948-K6948</f>
        <v>8.3419527129355338</v>
      </c>
      <c r="P6948">
        <f t="shared" si="651"/>
        <v>5.8365266290910434</v>
      </c>
      <c r="Q6948">
        <f>IF(O6948&gt;0, IF(Q6947+O6948*Variables!$B$5&lt;Variables!$B$4, Q6947+O6948*Variables!$B$5, Variables!$B$4), IF(Q6947&gt;-O6948, Q6947+O6948/Variables!$B$5, 0))</f>
        <v>11.995912984647212</v>
      </c>
      <c r="R6948">
        <f>IF(O6948&gt;0, 0, IF(Q6947&gt;-O6948, 0, -O6948 - Q6947*Variables!$B$5))</f>
        <v>0</v>
      </c>
      <c r="S6948">
        <f t="shared" si="652"/>
        <v>0</v>
      </c>
      <c r="T6948">
        <f t="shared" si="653"/>
        <v>0</v>
      </c>
    </row>
    <row r="6949" spans="1:20" x14ac:dyDescent="0.3">
      <c r="A6949" s="3">
        <f t="shared" si="648"/>
        <v>43390</v>
      </c>
      <c r="B6949">
        <v>10</v>
      </c>
      <c r="C6949">
        <v>17</v>
      </c>
      <c r="D6949">
        <v>12</v>
      </c>
      <c r="E6949">
        <v>1</v>
      </c>
      <c r="F6949" s="1">
        <f>VLOOKUP(A6949,Weather!$A$1:$E$366, 5)</f>
        <v>0.90909090909090917</v>
      </c>
      <c r="G6949" s="1">
        <f>VLOOKUP(D6949, Fall!$A$1:$E$25, 2)</f>
        <v>1366.07142857142</v>
      </c>
      <c r="H6949" s="1">
        <f>VLOOKUP(D6949, Fall!$A$1:$E$25, 3)</f>
        <v>996.442378876367</v>
      </c>
      <c r="I6949" s="1">
        <f>VLOOKUP(D6949, Fall!$A$1:$E$25, 5)</f>
        <v>368.42105263157799</v>
      </c>
      <c r="J6949" s="1">
        <f t="shared" si="649"/>
        <v>1332.4687876900516</v>
      </c>
      <c r="K6949" s="47">
        <f t="shared" si="650"/>
        <v>24.927857888052152</v>
      </c>
      <c r="L6949" s="48">
        <f>Solar!K6966/1000*Variables!$B$3</f>
        <v>34.613900000000001</v>
      </c>
      <c r="M6949">
        <f>IF(E6949=1, VLOOKUP(D6949, Sheet1!$A$2:$C$26, 2), Sheet1!$C$3)</f>
        <v>0.25796000000000002</v>
      </c>
      <c r="N6949" s="1">
        <f>'Electricity Rates'!$J$2</f>
        <v>0.24729999999999999</v>
      </c>
      <c r="O6949" s="145">
        <f>L6949-K6949</f>
        <v>9.6860421119478488</v>
      </c>
      <c r="P6949">
        <f t="shared" si="651"/>
        <v>6.1646592557152973</v>
      </c>
      <c r="Q6949">
        <f>IF(O6949&gt;0, IF(Q6948+O6949*Variables!$B$5&lt;Variables!$B$4, Q6948+O6949*Variables!$B$5, Variables!$B$4), IF(Q6948&gt;-O6949, Q6948+O6949/Variables!$B$5, 0))</f>
        <v>21.100792569878188</v>
      </c>
      <c r="R6949">
        <f>IF(O6949&gt;0, 0, IF(Q6948&gt;-O6949, 0, -O6949 - Q6948*Variables!$B$5))</f>
        <v>0</v>
      </c>
      <c r="S6949">
        <f t="shared" si="652"/>
        <v>0</v>
      </c>
      <c r="T6949">
        <f t="shared" si="653"/>
        <v>0</v>
      </c>
    </row>
    <row r="6950" spans="1:20" x14ac:dyDescent="0.3">
      <c r="A6950" s="3">
        <f t="shared" si="648"/>
        <v>43390</v>
      </c>
      <c r="B6950">
        <v>10</v>
      </c>
      <c r="C6950">
        <v>17</v>
      </c>
      <c r="D6950">
        <v>13</v>
      </c>
      <c r="E6950">
        <v>1</v>
      </c>
      <c r="F6950" s="1">
        <f>VLOOKUP(A6950,Weather!$A$1:$E$366, 5)</f>
        <v>0.90909090909090917</v>
      </c>
      <c r="G6950" s="1">
        <f>VLOOKUP(D6950, Fall!$A$1:$E$25, 2)</f>
        <v>1446.42857142857</v>
      </c>
      <c r="H6950" s="1">
        <f>VLOOKUP(D6950, Fall!$A$1:$E$25, 3)</f>
        <v>1031.4839187299399</v>
      </c>
      <c r="I6950" s="1">
        <f>VLOOKUP(D6950, Fall!$A$1:$E$25, 5)</f>
        <v>350.87719298245599</v>
      </c>
      <c r="J6950" s="1">
        <f t="shared" si="649"/>
        <v>1408.706330274149</v>
      </c>
      <c r="K6950" s="47">
        <f t="shared" si="650"/>
        <v>26.354111654615252</v>
      </c>
      <c r="L6950" s="48">
        <f>Solar!K6967/1000*Variables!$B$3</f>
        <v>34.367649999999998</v>
      </c>
      <c r="M6950">
        <f>IF(E6950=1, VLOOKUP(D6950, Sheet1!$A$2:$C$26, 2), Sheet1!$C$3)</f>
        <v>0.55478000000000005</v>
      </c>
      <c r="N6950" s="1">
        <f>'Electricity Rates'!$J$2</f>
        <v>0.24729999999999999</v>
      </c>
      <c r="O6950" s="145">
        <f>L6950-K6950</f>
        <v>8.0135383453847453</v>
      </c>
      <c r="P6950">
        <f t="shared" si="651"/>
        <v>6.5173718121863518</v>
      </c>
      <c r="Q6950">
        <f>IF(O6950&gt;0, IF(Q6949+O6950*Variables!$B$5&lt;Variables!$B$4, Q6949+O6950*Variables!$B$5, Variables!$B$4), IF(Q6949&gt;-O6950, Q6949+O6950/Variables!$B$5, 0))</f>
        <v>28.633518614539849</v>
      </c>
      <c r="R6950">
        <f>IF(O6950&gt;0, 0, IF(Q6949&gt;-O6950, 0, -O6950 - Q6949*Variables!$B$5))</f>
        <v>0</v>
      </c>
      <c r="S6950">
        <f t="shared" si="652"/>
        <v>0</v>
      </c>
      <c r="T6950">
        <f t="shared" si="653"/>
        <v>0</v>
      </c>
    </row>
    <row r="6951" spans="1:20" x14ac:dyDescent="0.3">
      <c r="A6951" s="3">
        <f t="shared" si="648"/>
        <v>43390</v>
      </c>
      <c r="B6951">
        <v>10</v>
      </c>
      <c r="C6951">
        <v>17</v>
      </c>
      <c r="D6951">
        <v>14</v>
      </c>
      <c r="E6951">
        <v>1</v>
      </c>
      <c r="F6951" s="1">
        <f>VLOOKUP(A6951,Weather!$A$1:$E$366, 5)</f>
        <v>0.90909090909090917</v>
      </c>
      <c r="G6951" s="1">
        <f>VLOOKUP(D6951, Fall!$A$1:$E$25, 2)</f>
        <v>1482.1428571428501</v>
      </c>
      <c r="H6951" s="1">
        <f>VLOOKUP(D6951, Fall!$A$1:$E$25, 3)</f>
        <v>1052.56230978037</v>
      </c>
      <c r="I6951" s="1">
        <f>VLOOKUP(D6951, Fall!$A$1:$E$25, 5)</f>
        <v>342.105263157894</v>
      </c>
      <c r="J6951" s="1">
        <f t="shared" si="649"/>
        <v>1443.0900801098974</v>
      </c>
      <c r="K6951" s="47">
        <f t="shared" si="650"/>
        <v>26.997363667331999</v>
      </c>
      <c r="L6951" s="48">
        <f>Solar!K6968/1000*Variables!$B$3</f>
        <v>31.68665</v>
      </c>
      <c r="M6951">
        <f>IF(E6951=1, VLOOKUP(D6951, Sheet1!$A$2:$C$26, 2), Sheet1!$C$3)</f>
        <v>0.55478000000000005</v>
      </c>
      <c r="N6951" s="1">
        <f>'Electricity Rates'!$J$2</f>
        <v>0.24729999999999999</v>
      </c>
      <c r="O6951" s="145">
        <f>L6951-K6951</f>
        <v>4.6892863326680008</v>
      </c>
      <c r="P6951">
        <f t="shared" si="651"/>
        <v>6.6764480349312034</v>
      </c>
      <c r="Q6951">
        <f>IF(O6951&gt;0, IF(Q6950+O6951*Variables!$B$5&lt;Variables!$B$4, Q6950+O6951*Variables!$B$5, Variables!$B$4), IF(Q6950&gt;-O6951, Q6950+O6951/Variables!$B$5, 0))</f>
        <v>33.041447767247767</v>
      </c>
      <c r="R6951">
        <f>IF(O6951&gt;0, 0, IF(Q6950&gt;-O6951, 0, -O6951 - Q6950*Variables!$B$5))</f>
        <v>0</v>
      </c>
      <c r="S6951">
        <f t="shared" si="652"/>
        <v>0</v>
      </c>
      <c r="T6951">
        <f t="shared" si="653"/>
        <v>0</v>
      </c>
    </row>
    <row r="6952" spans="1:20" x14ac:dyDescent="0.3">
      <c r="A6952" s="3">
        <f t="shared" si="648"/>
        <v>43390</v>
      </c>
      <c r="B6952">
        <v>10</v>
      </c>
      <c r="C6952">
        <v>17</v>
      </c>
      <c r="D6952">
        <v>15</v>
      </c>
      <c r="E6952">
        <v>1</v>
      </c>
      <c r="F6952" s="1">
        <f>VLOOKUP(A6952,Weather!$A$1:$E$366, 5)</f>
        <v>0.90909090909090917</v>
      </c>
      <c r="G6952" s="1">
        <f>VLOOKUP(D6952, Fall!$A$1:$E$25, 2)</f>
        <v>1437.5</v>
      </c>
      <c r="H6952" s="1">
        <f>VLOOKUP(D6952, Fall!$A$1:$E$25, 3)</f>
        <v>1060.00658057086</v>
      </c>
      <c r="I6952" s="1">
        <f>VLOOKUP(D6952, Fall!$A$1:$E$25, 5)</f>
        <v>328.94736842105198</v>
      </c>
      <c r="J6952" s="1">
        <f t="shared" si="649"/>
        <v>1403.1824164155328</v>
      </c>
      <c r="K6952" s="47">
        <f t="shared" si="650"/>
        <v>26.250770142284491</v>
      </c>
      <c r="L6952" s="48">
        <f>Solar!K6969/1000*Variables!$B$3</f>
        <v>25.814250000000001</v>
      </c>
      <c r="M6952">
        <f>IF(E6952=1, VLOOKUP(D6952, Sheet1!$A$2:$C$26, 2), Sheet1!$C$3)</f>
        <v>0.55478000000000005</v>
      </c>
      <c r="N6952" s="1">
        <f>'Electricity Rates'!$J$2</f>
        <v>0.24729999999999999</v>
      </c>
      <c r="O6952" s="145">
        <f>L6952-K6952</f>
        <v>-0.43652014228448976</v>
      </c>
      <c r="P6952">
        <f t="shared" si="651"/>
        <v>6.4918154561869548</v>
      </c>
      <c r="Q6952">
        <f>IF(O6952&gt;0, IF(Q6951+O6952*Variables!$B$5&lt;Variables!$B$4, Q6951+O6952*Variables!$B$5, Variables!$B$4), IF(Q6951&gt;-O6952, Q6951+O6952/Variables!$B$5, 0))</f>
        <v>32.577064637157882</v>
      </c>
      <c r="R6952">
        <f>IF(O6952&gt;0, 0, IF(Q6951&gt;-O6952, 0, -O6952 - Q6951*Variables!$B$5))</f>
        <v>0</v>
      </c>
      <c r="S6952">
        <f t="shared" si="652"/>
        <v>0</v>
      </c>
      <c r="T6952">
        <f t="shared" si="653"/>
        <v>0</v>
      </c>
    </row>
    <row r="6953" spans="1:20" x14ac:dyDescent="0.3">
      <c r="A6953" s="3">
        <f t="shared" si="648"/>
        <v>43390</v>
      </c>
      <c r="B6953">
        <v>10</v>
      </c>
      <c r="C6953">
        <v>17</v>
      </c>
      <c r="D6953">
        <v>16</v>
      </c>
      <c r="E6953">
        <v>1</v>
      </c>
      <c r="F6953" s="1">
        <f>VLOOKUP(A6953,Weather!$A$1:$E$366, 5)</f>
        <v>0.90909090909090917</v>
      </c>
      <c r="G6953" s="1">
        <f>VLOOKUP(D6953, Fall!$A$1:$E$25, 2)</f>
        <v>1348.2142857142801</v>
      </c>
      <c r="H6953" s="1">
        <f>VLOOKUP(D6953, Fall!$A$1:$E$25, 3)</f>
        <v>1003.98947108661</v>
      </c>
      <c r="I6953" s="1">
        <f>VLOOKUP(D6953, Fall!$A$1:$E$25, 5)</f>
        <v>298.24561403508801</v>
      </c>
      <c r="J6953" s="1">
        <f t="shared" si="649"/>
        <v>1316.9211207481283</v>
      </c>
      <c r="K6953" s="47">
        <f t="shared" si="650"/>
        <v>24.636991763757475</v>
      </c>
      <c r="L6953" s="48">
        <f>Solar!K6970/1000*Variables!$B$3</f>
        <v>16.90785</v>
      </c>
      <c r="M6953">
        <f>IF(E6953=1, VLOOKUP(D6953, Sheet1!$A$2:$C$26, 2), Sheet1!$C$3)</f>
        <v>0.55478000000000005</v>
      </c>
      <c r="N6953" s="1">
        <f>'Electricity Rates'!$J$2</f>
        <v>0.24729999999999999</v>
      </c>
      <c r="O6953" s="145">
        <f>L6953-K6953</f>
        <v>-7.7291417637574753</v>
      </c>
      <c r="P6953">
        <f t="shared" si="651"/>
        <v>6.0927280631772236</v>
      </c>
      <c r="Q6953">
        <f>IF(O6953&gt;0, IF(Q6952+O6953*Variables!$B$5&lt;Variables!$B$4, Q6952+O6953*Variables!$B$5, Variables!$B$4), IF(Q6952&gt;-O6953, Q6952+O6953/Variables!$B$5, 0))</f>
        <v>24.354573399118014</v>
      </c>
      <c r="R6953">
        <f>IF(O6953&gt;0, 0, IF(Q6952&gt;-O6953, 0, -O6953 - Q6952*Variables!$B$5))</f>
        <v>0</v>
      </c>
      <c r="S6953">
        <f t="shared" si="652"/>
        <v>0</v>
      </c>
      <c r="T6953">
        <f t="shared" si="653"/>
        <v>0</v>
      </c>
    </row>
    <row r="6954" spans="1:20" x14ac:dyDescent="0.3">
      <c r="A6954" s="3">
        <f t="shared" si="648"/>
        <v>43390</v>
      </c>
      <c r="B6954">
        <v>10</v>
      </c>
      <c r="C6954">
        <v>17</v>
      </c>
      <c r="D6954">
        <v>17</v>
      </c>
      <c r="E6954">
        <v>1</v>
      </c>
      <c r="F6954" s="1">
        <f>VLOOKUP(A6954,Weather!$A$1:$E$366, 5)</f>
        <v>0.90909090909090917</v>
      </c>
      <c r="G6954" s="1">
        <f>VLOOKUP(D6954, Fall!$A$1:$E$25, 2)</f>
        <v>1080.3571428571399</v>
      </c>
      <c r="H6954" s="1">
        <f>VLOOKUP(D6954, Fall!$A$1:$E$25, 3)</f>
        <v>794.90091642515802</v>
      </c>
      <c r="I6954" s="1">
        <f>VLOOKUP(D6954, Fall!$A$1:$E$25, 5)</f>
        <v>263.15789473684202</v>
      </c>
      <c r="J6954" s="1">
        <f t="shared" si="649"/>
        <v>1054.4065768178689</v>
      </c>
      <c r="K6954" s="47">
        <f t="shared" si="650"/>
        <v>19.725863409310403</v>
      </c>
      <c r="L6954" s="48">
        <f>Solar!K6971/1000*Variables!$B$3</f>
        <v>6.4961500000000001</v>
      </c>
      <c r="M6954">
        <f>IF(E6954=1, VLOOKUP(D6954, Sheet1!$A$2:$C$26, 2), Sheet1!$C$3)</f>
        <v>0.55478000000000005</v>
      </c>
      <c r="N6954" s="1">
        <f>'Electricity Rates'!$J$2</f>
        <v>0.24729999999999999</v>
      </c>
      <c r="O6954" s="145">
        <f>L6954-K6954</f>
        <v>-13.229713409310403</v>
      </c>
      <c r="P6954">
        <f t="shared" si="651"/>
        <v>4.8782060211224625</v>
      </c>
      <c r="Q6954">
        <f>IF(O6954&gt;0, IF(Q6953+O6954*Variables!$B$5&lt;Variables!$B$4, Q6953+O6954*Variables!$B$5, Variables!$B$4), IF(Q6953&gt;-O6954, Q6953+O6954/Variables!$B$5, 0))</f>
        <v>10.280410197723967</v>
      </c>
      <c r="R6954">
        <f>IF(O6954&gt;0, 0, IF(Q6953&gt;-O6954, 0, -O6954 - Q6953*Variables!$B$5))</f>
        <v>0</v>
      </c>
      <c r="S6954">
        <f t="shared" si="652"/>
        <v>0</v>
      </c>
      <c r="T6954">
        <f t="shared" si="653"/>
        <v>0</v>
      </c>
    </row>
    <row r="6955" spans="1:20" x14ac:dyDescent="0.3">
      <c r="A6955" s="3">
        <f t="shared" si="648"/>
        <v>43390</v>
      </c>
      <c r="B6955">
        <v>10</v>
      </c>
      <c r="C6955">
        <v>17</v>
      </c>
      <c r="D6955">
        <v>18</v>
      </c>
      <c r="E6955">
        <v>1</v>
      </c>
      <c r="F6955" s="1">
        <f>VLOOKUP(A6955,Weather!$A$1:$E$366, 5)</f>
        <v>0.90909090909090917</v>
      </c>
      <c r="G6955" s="1">
        <f>VLOOKUP(D6955, Fall!$A$1:$E$25, 2)</f>
        <v>678.57142857142799</v>
      </c>
      <c r="H6955" s="1">
        <f>VLOOKUP(D6955, Fall!$A$1:$E$25, 3)</f>
        <v>583.61400485626905</v>
      </c>
      <c r="I6955" s="1">
        <f>VLOOKUP(D6955, Fall!$A$1:$E$25, 5)</f>
        <v>280.70175438596499</v>
      </c>
      <c r="J6955" s="1">
        <f t="shared" si="649"/>
        <v>669.9389355064136</v>
      </c>
      <c r="K6955" s="47">
        <f t="shared" si="650"/>
        <v>12.533233597860056</v>
      </c>
      <c r="L6955" s="48">
        <f>Solar!K6972/1000*Variables!$B$3</f>
        <v>0.43665000000000004</v>
      </c>
      <c r="M6955">
        <f>IF(E6955=1, VLOOKUP(D6955, Sheet1!$A$2:$C$26, 2), Sheet1!$C$3)</f>
        <v>0.55478000000000005</v>
      </c>
      <c r="N6955" s="1">
        <f>'Electricity Rates'!$J$2</f>
        <v>0.24729999999999999</v>
      </c>
      <c r="O6955" s="145">
        <f>L6955-K6955</f>
        <v>-12.096583597860056</v>
      </c>
      <c r="P6955">
        <f t="shared" si="651"/>
        <v>3.0994686687507915</v>
      </c>
      <c r="Q6955">
        <f>IF(O6955&gt;0, IF(Q6954+O6955*Variables!$B$5&lt;Variables!$B$4, Q6954+O6955*Variables!$B$5, Variables!$B$4), IF(Q6954&gt;-O6955, Q6954+O6955/Variables!$B$5, 0))</f>
        <v>0</v>
      </c>
      <c r="R6955">
        <f>IF(O6955&gt;0, 0, IF(Q6954&gt;-O6955, 0, -O6955 - Q6954*Variables!$B$5))</f>
        <v>2.432998011999528</v>
      </c>
      <c r="S6955">
        <f t="shared" si="652"/>
        <v>1.3497786370970983</v>
      </c>
      <c r="T6955">
        <f t="shared" si="653"/>
        <v>1</v>
      </c>
    </row>
    <row r="6956" spans="1:20" x14ac:dyDescent="0.3">
      <c r="A6956" s="3">
        <f t="shared" si="648"/>
        <v>43390</v>
      </c>
      <c r="B6956">
        <v>10</v>
      </c>
      <c r="C6956">
        <v>17</v>
      </c>
      <c r="D6956">
        <v>19</v>
      </c>
      <c r="E6956">
        <v>1</v>
      </c>
      <c r="F6956" s="1">
        <f>VLOOKUP(A6956,Weather!$A$1:$E$366, 5)</f>
        <v>0.90909090909090917</v>
      </c>
      <c r="G6956" s="1">
        <f>VLOOKUP(D6956, Fall!$A$1:$E$25, 2)</f>
        <v>517.85714285714198</v>
      </c>
      <c r="H6956" s="1">
        <f>VLOOKUP(D6956, Fall!$A$1:$E$25, 3)</f>
        <v>442.60593718179598</v>
      </c>
      <c r="I6956" s="1">
        <f>VLOOKUP(D6956, Fall!$A$1:$E$25, 5)</f>
        <v>289.47368421052602</v>
      </c>
      <c r="J6956" s="1">
        <f t="shared" si="649"/>
        <v>511.01612415938325</v>
      </c>
      <c r="K6956" s="47">
        <f t="shared" si="650"/>
        <v>9.5601018494637007</v>
      </c>
      <c r="L6956" s="48">
        <f>Solar!K6973/1000*Variables!$B$3</f>
        <v>0</v>
      </c>
      <c r="M6956">
        <f>IF(E6956=1, VLOOKUP(D6956, Sheet1!$A$2:$C$26, 2), Sheet1!$C$3)</f>
        <v>0.25796000000000002</v>
      </c>
      <c r="N6956" s="1">
        <f>'Electricity Rates'!$J$2</f>
        <v>0.24729999999999999</v>
      </c>
      <c r="O6956" s="145">
        <f>L6956-K6956</f>
        <v>-9.5601018494637007</v>
      </c>
      <c r="P6956">
        <f t="shared" si="651"/>
        <v>2.3642131873723731</v>
      </c>
      <c r="Q6956">
        <f>IF(O6956&gt;0, IF(Q6955+O6956*Variables!$B$5&lt;Variables!$B$4, Q6955+O6956*Variables!$B$5, Variables!$B$4), IF(Q6955&gt;-O6956, Q6955+O6956/Variables!$B$5, 0))</f>
        <v>0</v>
      </c>
      <c r="R6956">
        <f>IF(O6956&gt;0, 0, IF(Q6955&gt;-O6956, 0, -O6956 - Q6955*Variables!$B$5))</f>
        <v>9.5601018494637007</v>
      </c>
      <c r="S6956">
        <f t="shared" si="652"/>
        <v>2.4661238730876565</v>
      </c>
      <c r="T6956">
        <f t="shared" si="653"/>
        <v>0</v>
      </c>
    </row>
    <row r="6957" spans="1:20" x14ac:dyDescent="0.3">
      <c r="A6957" s="3">
        <f t="shared" si="648"/>
        <v>43390</v>
      </c>
      <c r="B6957">
        <v>10</v>
      </c>
      <c r="C6957">
        <v>17</v>
      </c>
      <c r="D6957">
        <v>20</v>
      </c>
      <c r="E6957">
        <v>1</v>
      </c>
      <c r="F6957" s="1">
        <f>VLOOKUP(A6957,Weather!$A$1:$E$366, 5)</f>
        <v>0.90909090909090917</v>
      </c>
      <c r="G6957" s="1">
        <f>VLOOKUP(D6957, Fall!$A$1:$E$25, 2)</f>
        <v>428.57142857142799</v>
      </c>
      <c r="H6957" s="1">
        <f>VLOOKUP(D6957, Fall!$A$1:$E$25, 3)</f>
        <v>354.11608052009001</v>
      </c>
      <c r="I6957" s="1">
        <f>VLOOKUP(D6957, Fall!$A$1:$E$25, 5)</f>
        <v>263.15789473684202</v>
      </c>
      <c r="J6957" s="1">
        <f t="shared" si="649"/>
        <v>421.80276056676092</v>
      </c>
      <c r="K6957" s="47">
        <f t="shared" si="650"/>
        <v>7.8910961137216038</v>
      </c>
      <c r="L6957" s="48">
        <f>Solar!K6974/1000*Variables!$B$3</f>
        <v>0</v>
      </c>
      <c r="M6957">
        <f>IF(E6957=1, VLOOKUP(D6957, Sheet1!$A$2:$C$26, 2), Sheet1!$C$3)</f>
        <v>0.25796000000000002</v>
      </c>
      <c r="N6957" s="1">
        <f>'Electricity Rates'!$J$2</f>
        <v>0.24729999999999999</v>
      </c>
      <c r="O6957" s="145">
        <f>L6957-K6957</f>
        <v>-7.8910961137216038</v>
      </c>
      <c r="P6957">
        <f t="shared" si="651"/>
        <v>1.9514680689233526</v>
      </c>
      <c r="Q6957">
        <f>IF(O6957&gt;0, IF(Q6956+O6957*Variables!$B$5&lt;Variables!$B$4, Q6956+O6957*Variables!$B$5, Variables!$B$4), IF(Q6956&gt;-O6957, Q6956+O6957/Variables!$B$5, 0))</f>
        <v>0</v>
      </c>
      <c r="R6957">
        <f>IF(O6957&gt;0, 0, IF(Q6956&gt;-O6957, 0, -O6957 - Q6956*Variables!$B$5))</f>
        <v>7.8910961137216038</v>
      </c>
      <c r="S6957">
        <f t="shared" si="652"/>
        <v>2.0355871534956251</v>
      </c>
      <c r="T6957">
        <f t="shared" si="653"/>
        <v>0</v>
      </c>
    </row>
    <row r="6958" spans="1:20" x14ac:dyDescent="0.3">
      <c r="A6958" s="3">
        <f t="shared" si="648"/>
        <v>43390</v>
      </c>
      <c r="B6958">
        <v>10</v>
      </c>
      <c r="C6958">
        <v>17</v>
      </c>
      <c r="D6958">
        <v>21</v>
      </c>
      <c r="E6958">
        <v>1</v>
      </c>
      <c r="F6958" s="1">
        <f>VLOOKUP(A6958,Weather!$A$1:$E$366, 5)</f>
        <v>0.90909090909090917</v>
      </c>
      <c r="G6958" s="1">
        <f>VLOOKUP(D6958, Fall!$A$1:$E$25, 2)</f>
        <v>366.07142857142799</v>
      </c>
      <c r="H6958" s="1">
        <f>VLOOKUP(D6958, Fall!$A$1:$E$25, 3)</f>
        <v>305.62638808916603</v>
      </c>
      <c r="I6958" s="1">
        <f>VLOOKUP(D6958, Fall!$A$1:$E$25, 5)</f>
        <v>271.929824561403</v>
      </c>
      <c r="J6958" s="1">
        <f t="shared" si="649"/>
        <v>360.57642489122236</v>
      </c>
      <c r="K6958" s="47">
        <f t="shared" si="650"/>
        <v>6.7456723643429255</v>
      </c>
      <c r="L6958" s="48">
        <f>Solar!K6975/1000*Variables!$B$3</f>
        <v>0</v>
      </c>
      <c r="M6958">
        <f>IF(E6958=1, VLOOKUP(D6958, Sheet1!$A$2:$C$26, 2), Sheet1!$C$3)</f>
        <v>0.25796000000000002</v>
      </c>
      <c r="N6958" s="1">
        <f>'Electricity Rates'!$J$2</f>
        <v>0.24729999999999999</v>
      </c>
      <c r="O6958" s="145">
        <f>L6958-K6958</f>
        <v>-6.7456723643429255</v>
      </c>
      <c r="P6958">
        <f t="shared" si="651"/>
        <v>1.6682047757020053</v>
      </c>
      <c r="Q6958">
        <f>IF(O6958&gt;0, IF(Q6957+O6958*Variables!$B$5&lt;Variables!$B$4, Q6957+O6958*Variables!$B$5, Variables!$B$4), IF(Q6957&gt;-O6958, Q6957+O6958/Variables!$B$5, 0))</f>
        <v>0</v>
      </c>
      <c r="R6958">
        <f>IF(O6958&gt;0, 0, IF(Q6957&gt;-O6958, 0, -O6958 - Q6957*Variables!$B$5))</f>
        <v>6.7456723643429255</v>
      </c>
      <c r="S6958">
        <f t="shared" si="652"/>
        <v>1.7401136431059012</v>
      </c>
      <c r="T6958">
        <f t="shared" si="653"/>
        <v>0</v>
      </c>
    </row>
    <row r="6959" spans="1:20" x14ac:dyDescent="0.3">
      <c r="A6959" s="3">
        <f t="shared" si="648"/>
        <v>43390</v>
      </c>
      <c r="B6959">
        <v>10</v>
      </c>
      <c r="C6959">
        <v>17</v>
      </c>
      <c r="D6959">
        <v>22</v>
      </c>
      <c r="E6959">
        <v>1</v>
      </c>
      <c r="F6959" s="1">
        <f>VLOOKUP(A6959,Weather!$A$1:$E$366, 5)</f>
        <v>0.90909090909090917</v>
      </c>
      <c r="G6959" s="1">
        <f>VLOOKUP(D6959, Fall!$A$1:$E$25, 2)</f>
        <v>330.35714285714198</v>
      </c>
      <c r="H6959" s="1">
        <f>VLOOKUP(D6959, Fall!$A$1:$E$25, 3)</f>
        <v>272.33281237147202</v>
      </c>
      <c r="I6959" s="1">
        <f>VLOOKUP(D6959, Fall!$A$1:$E$25, 5)</f>
        <v>254.385964912281</v>
      </c>
      <c r="J6959" s="1">
        <f t="shared" si="649"/>
        <v>325.08220372208109</v>
      </c>
      <c r="K6959" s="47">
        <f t="shared" si="650"/>
        <v>6.0816456274125139</v>
      </c>
      <c r="L6959" s="48">
        <f>Solar!K6976/1000*Variables!$B$3</f>
        <v>0</v>
      </c>
      <c r="M6959">
        <f>IF(E6959=1, VLOOKUP(D6959, Sheet1!$A$2:$C$26, 2), Sheet1!$C$3)</f>
        <v>0.18637999999999999</v>
      </c>
      <c r="N6959" s="1">
        <f>'Electricity Rates'!$J$2</f>
        <v>0.24729999999999999</v>
      </c>
      <c r="O6959" s="145">
        <f>L6959-K6959</f>
        <v>-6.0816456274125139</v>
      </c>
      <c r="P6959">
        <f t="shared" si="651"/>
        <v>1.5039909636591147</v>
      </c>
      <c r="Q6959">
        <f>IF(O6959&gt;0, IF(Q6958+O6959*Variables!$B$5&lt;Variables!$B$4, Q6958+O6959*Variables!$B$5, Variables!$B$4), IF(Q6958&gt;-O6959, Q6958+O6959/Variables!$B$5, 0))</f>
        <v>0</v>
      </c>
      <c r="R6959">
        <f>IF(O6959&gt;0, 0, IF(Q6958&gt;-O6959, 0, -O6959 - Q6958*Variables!$B$5))</f>
        <v>6.0816456274125139</v>
      </c>
      <c r="S6959">
        <f t="shared" si="652"/>
        <v>1.1334971120371442</v>
      </c>
      <c r="T6959">
        <f t="shared" si="653"/>
        <v>0</v>
      </c>
    </row>
    <row r="6960" spans="1:20" x14ac:dyDescent="0.3">
      <c r="A6960" s="3">
        <f t="shared" si="648"/>
        <v>43390</v>
      </c>
      <c r="B6960">
        <v>10</v>
      </c>
      <c r="C6960">
        <v>17</v>
      </c>
      <c r="D6960">
        <v>23</v>
      </c>
      <c r="E6960">
        <v>1</v>
      </c>
      <c r="F6960" s="1">
        <f>VLOOKUP(A6960,Weather!$A$1:$E$366, 5)</f>
        <v>0.90909090909090917</v>
      </c>
      <c r="G6960" s="1">
        <f>VLOOKUP(D6960, Fall!$A$1:$E$25, 2)</f>
        <v>303.57142857142799</v>
      </c>
      <c r="H6960" s="1">
        <f>VLOOKUP(D6960, Fall!$A$1:$E$25, 3)</f>
        <v>252.67335691371099</v>
      </c>
      <c r="I6960" s="1">
        <f>VLOOKUP(D6960, Fall!$A$1:$E$25, 5)</f>
        <v>254.385964912281</v>
      </c>
      <c r="J6960" s="1">
        <f t="shared" si="649"/>
        <v>298.94433114799915</v>
      </c>
      <c r="K6960" s="47">
        <f t="shared" si="650"/>
        <v>5.592657683347972</v>
      </c>
      <c r="L6960" s="48">
        <f>Solar!K6977/1000*Variables!$B$3</f>
        <v>0</v>
      </c>
      <c r="M6960">
        <f>IF(E6960=1, VLOOKUP(D6960, Sheet1!$A$2:$C$26, 2), Sheet1!$C$3)</f>
        <v>0.18637999999999999</v>
      </c>
      <c r="N6960" s="1">
        <f>'Electricity Rates'!$J$2</f>
        <v>0.24729999999999999</v>
      </c>
      <c r="O6960" s="145">
        <f>L6960-K6960</f>
        <v>-5.592657683347972</v>
      </c>
      <c r="P6960">
        <f t="shared" si="651"/>
        <v>1.3830642450919535</v>
      </c>
      <c r="Q6960">
        <f>IF(O6960&gt;0, IF(Q6959+O6960*Variables!$B$5&lt;Variables!$B$4, Q6959+O6960*Variables!$B$5, Variables!$B$4), IF(Q6959&gt;-O6960, Q6959+O6960/Variables!$B$5, 0))</f>
        <v>0</v>
      </c>
      <c r="R6960">
        <f>IF(O6960&gt;0, 0, IF(Q6959&gt;-O6960, 0, -O6960 - Q6959*Variables!$B$5))</f>
        <v>5.592657683347972</v>
      </c>
      <c r="S6960">
        <f t="shared" si="652"/>
        <v>1.042359539022395</v>
      </c>
      <c r="T6960">
        <f t="shared" si="653"/>
        <v>0</v>
      </c>
    </row>
    <row r="6961" spans="1:20" x14ac:dyDescent="0.3">
      <c r="A6961" s="3">
        <f t="shared" si="648"/>
        <v>43390</v>
      </c>
      <c r="B6961">
        <v>10</v>
      </c>
      <c r="C6961">
        <v>17</v>
      </c>
      <c r="D6961">
        <v>24</v>
      </c>
      <c r="E6961">
        <v>1</v>
      </c>
      <c r="F6961" s="1">
        <f>VLOOKUP(A6961,Weather!$A$1:$E$366, 5)</f>
        <v>0.90909090909090917</v>
      </c>
      <c r="G6961" s="1">
        <f>VLOOKUP(D6961, Fall!$A$1:$E$25, 2)</f>
        <v>285.71428571428498</v>
      </c>
      <c r="H6961" s="1">
        <f>VLOOKUP(D6961, Fall!$A$1:$E$25, 3)</f>
        <v>237.47635107345499</v>
      </c>
      <c r="I6961" s="1">
        <f>VLOOKUP(D6961, Fall!$A$1:$E$25, 5)</f>
        <v>254.385964912281</v>
      </c>
      <c r="J6961" s="1">
        <f t="shared" si="649"/>
        <v>281.32901892875498</v>
      </c>
      <c r="K6961" s="47">
        <f t="shared" si="650"/>
        <v>5.2631100018475099</v>
      </c>
      <c r="L6961" s="48">
        <f>Solar!K6978/1000*Variables!$B$3</f>
        <v>0</v>
      </c>
      <c r="M6961">
        <f>IF(E6961=1, VLOOKUP(D6961, Sheet1!$A$2:$C$26, 2), Sheet1!$C$3)</f>
        <v>0.18637999999999999</v>
      </c>
      <c r="N6961" s="1">
        <f>'Electricity Rates'!$J$2</f>
        <v>0.24729999999999999</v>
      </c>
      <c r="O6961" s="145">
        <f>L6961-K6961</f>
        <v>-5.2631100018475099</v>
      </c>
      <c r="P6961">
        <f t="shared" si="651"/>
        <v>1.3015671034568892</v>
      </c>
      <c r="Q6961">
        <f>IF(O6961&gt;0, IF(Q6960+O6961*Variables!$B$5&lt;Variables!$B$4, Q6960+O6961*Variables!$B$5, Variables!$B$4), IF(Q6960&gt;-O6961, Q6960+O6961/Variables!$B$5, 0))</f>
        <v>0</v>
      </c>
      <c r="R6961">
        <f>IF(O6961&gt;0, 0, IF(Q6960&gt;-O6961, 0, -O6961 - Q6960*Variables!$B$5))</f>
        <v>5.2631100018475099</v>
      </c>
      <c r="S6961">
        <f t="shared" si="652"/>
        <v>0.98093844214433878</v>
      </c>
      <c r="T6961">
        <f t="shared" si="653"/>
        <v>0</v>
      </c>
    </row>
    <row r="6962" spans="1:20" x14ac:dyDescent="0.3">
      <c r="A6962" s="3">
        <f t="shared" si="648"/>
        <v>43391</v>
      </c>
      <c r="B6962">
        <v>10</v>
      </c>
      <c r="C6962">
        <v>18</v>
      </c>
      <c r="D6962">
        <v>1</v>
      </c>
      <c r="E6962">
        <v>1</v>
      </c>
      <c r="F6962" s="1">
        <f>VLOOKUP(A6962,Weather!$A$1:$E$366, 5)</f>
        <v>0.89999999999999925</v>
      </c>
      <c r="G6962" s="1">
        <f>VLOOKUP(D6962, Fall!$A$1:$E$25, 2)</f>
        <v>276.78571428571399</v>
      </c>
      <c r="H6962" s="1">
        <f>VLOOKUP(D6962, Fall!$A$1:$E$25, 3)</f>
        <v>258.40056395394299</v>
      </c>
      <c r="I6962" s="1">
        <f>VLOOKUP(D6962, Fall!$A$1:$E$25, 5)</f>
        <v>254.385964912281</v>
      </c>
      <c r="J6962" s="1">
        <f t="shared" si="649"/>
        <v>274.9471992525369</v>
      </c>
      <c r="K6962" s="47">
        <f t="shared" si="650"/>
        <v>5.1437187670016078</v>
      </c>
      <c r="L6962" s="48">
        <f>Solar!K6979/1000*Variables!$B$3</f>
        <v>0</v>
      </c>
      <c r="M6962">
        <f>IF(E6962=1, VLOOKUP(D6962, Sheet1!$A$2:$C$26, 2), Sheet1!$C$3)</f>
        <v>0.18637999999999999</v>
      </c>
      <c r="N6962" s="1">
        <f>'Electricity Rates'!$J$2</f>
        <v>0.24729999999999999</v>
      </c>
      <c r="O6962" s="145">
        <f>L6962-K6962</f>
        <v>-5.1437187670016078</v>
      </c>
      <c r="P6962">
        <f t="shared" si="651"/>
        <v>1.2720416510794976</v>
      </c>
      <c r="Q6962">
        <f>IF(O6962&gt;0, IF(Q6961+O6962*Variables!$B$5&lt;Variables!$B$4, Q6961+O6962*Variables!$B$5, Variables!$B$4), IF(Q6961&gt;-O6962, Q6961+O6962/Variables!$B$5, 0))</f>
        <v>0</v>
      </c>
      <c r="R6962">
        <f>IF(O6962&gt;0, 0, IF(Q6961&gt;-O6962, 0, -O6962 - Q6961*Variables!$B$5))</f>
        <v>5.1437187670016078</v>
      </c>
      <c r="S6962">
        <f t="shared" si="652"/>
        <v>0.95868630379375963</v>
      </c>
      <c r="T6962">
        <f t="shared" si="653"/>
        <v>0</v>
      </c>
    </row>
    <row r="6963" spans="1:20" x14ac:dyDescent="0.3">
      <c r="A6963" s="3">
        <f t="shared" si="648"/>
        <v>43391</v>
      </c>
      <c r="B6963">
        <v>10</v>
      </c>
      <c r="C6963">
        <v>18</v>
      </c>
      <c r="D6963">
        <v>2</v>
      </c>
      <c r="E6963">
        <v>1</v>
      </c>
      <c r="F6963" s="1">
        <f>VLOOKUP(A6963,Weather!$A$1:$E$366, 5)</f>
        <v>0.89999999999999925</v>
      </c>
      <c r="G6963" s="1">
        <f>VLOOKUP(D6963, Fall!$A$1:$E$25, 2)</f>
        <v>272.32142857142799</v>
      </c>
      <c r="H6963" s="1">
        <f>VLOOKUP(D6963, Fall!$A$1:$E$25, 3)</f>
        <v>244.53669616981199</v>
      </c>
      <c r="I6963" s="1">
        <f>VLOOKUP(D6963, Fall!$A$1:$E$25, 5)</f>
        <v>254.385964912281</v>
      </c>
      <c r="J6963" s="1">
        <f t="shared" si="649"/>
        <v>269.54295533126634</v>
      </c>
      <c r="K6963" s="47">
        <f t="shared" si="650"/>
        <v>5.0426160427154008</v>
      </c>
      <c r="L6963" s="48">
        <f>Solar!K6980/1000*Variables!$B$3</f>
        <v>0</v>
      </c>
      <c r="M6963">
        <f>IF(E6963=1, VLOOKUP(D6963, Sheet1!$A$2:$C$26, 2), Sheet1!$C$3)</f>
        <v>0.18637999999999999</v>
      </c>
      <c r="N6963" s="1">
        <f>'Electricity Rates'!$J$2</f>
        <v>0.24729999999999999</v>
      </c>
      <c r="O6963" s="145">
        <f>L6963-K6963</f>
        <v>-5.0426160427154008</v>
      </c>
      <c r="P6963">
        <f t="shared" si="651"/>
        <v>1.2470389473635186</v>
      </c>
      <c r="Q6963">
        <f>IF(O6963&gt;0, IF(Q6962+O6963*Variables!$B$5&lt;Variables!$B$4, Q6962+O6963*Variables!$B$5, Variables!$B$4), IF(Q6962&gt;-O6963, Q6962+O6963/Variables!$B$5, 0))</f>
        <v>0</v>
      </c>
      <c r="R6963">
        <f>IF(O6963&gt;0, 0, IF(Q6962&gt;-O6963, 0, -O6963 - Q6962*Variables!$B$5))</f>
        <v>5.0426160427154008</v>
      </c>
      <c r="S6963">
        <f t="shared" si="652"/>
        <v>0.93984277804129635</v>
      </c>
      <c r="T6963">
        <f t="shared" si="653"/>
        <v>0</v>
      </c>
    </row>
    <row r="6964" spans="1:20" x14ac:dyDescent="0.3">
      <c r="A6964" s="3">
        <f t="shared" si="648"/>
        <v>43391</v>
      </c>
      <c r="B6964">
        <v>10</v>
      </c>
      <c r="C6964">
        <v>18</v>
      </c>
      <c r="D6964">
        <v>3</v>
      </c>
      <c r="E6964">
        <v>1</v>
      </c>
      <c r="F6964" s="1">
        <f>VLOOKUP(A6964,Weather!$A$1:$E$366, 5)</f>
        <v>0.89999999999999925</v>
      </c>
      <c r="G6964" s="1">
        <f>VLOOKUP(D6964, Fall!$A$1:$E$25, 2)</f>
        <v>272.32142857142799</v>
      </c>
      <c r="H6964" s="1">
        <f>VLOOKUP(D6964, Fall!$A$1:$E$25, 3)</f>
        <v>252.565207174747</v>
      </c>
      <c r="I6964" s="1">
        <f>VLOOKUP(D6964, Fall!$A$1:$E$25, 5)</f>
        <v>254.385964912281</v>
      </c>
      <c r="J6964" s="1">
        <f t="shared" si="649"/>
        <v>270.34580643175985</v>
      </c>
      <c r="K6964" s="47">
        <f t="shared" si="650"/>
        <v>5.0576358002686446</v>
      </c>
      <c r="L6964" s="48">
        <f>Solar!K6981/1000*Variables!$B$3</f>
        <v>0</v>
      </c>
      <c r="M6964">
        <f>IF(E6964=1, VLOOKUP(D6964, Sheet1!$A$2:$C$26, 2), Sheet1!$C$3)</f>
        <v>0.18637999999999999</v>
      </c>
      <c r="N6964" s="1">
        <f>'Electricity Rates'!$J$2</f>
        <v>0.24729999999999999</v>
      </c>
      <c r="O6964" s="145">
        <f>L6964-K6964</f>
        <v>-5.0576358002686446</v>
      </c>
      <c r="P6964">
        <f t="shared" si="651"/>
        <v>1.2507533334064358</v>
      </c>
      <c r="Q6964">
        <f>IF(O6964&gt;0, IF(Q6963+O6964*Variables!$B$5&lt;Variables!$B$4, Q6963+O6964*Variables!$B$5, Variables!$B$4), IF(Q6963&gt;-O6964, Q6963+O6964/Variables!$B$5, 0))</f>
        <v>0</v>
      </c>
      <c r="R6964">
        <f>IF(O6964&gt;0, 0, IF(Q6963&gt;-O6964, 0, -O6964 - Q6963*Variables!$B$5))</f>
        <v>5.0576358002686446</v>
      </c>
      <c r="S6964">
        <f t="shared" si="652"/>
        <v>0.9426421604540699</v>
      </c>
      <c r="T6964">
        <f t="shared" si="653"/>
        <v>0</v>
      </c>
    </row>
    <row r="6965" spans="1:20" x14ac:dyDescent="0.3">
      <c r="A6965" s="3">
        <f t="shared" si="648"/>
        <v>43391</v>
      </c>
      <c r="B6965">
        <v>10</v>
      </c>
      <c r="C6965">
        <v>18</v>
      </c>
      <c r="D6965">
        <v>4</v>
      </c>
      <c r="E6965">
        <v>1</v>
      </c>
      <c r="F6965" s="1">
        <f>VLOOKUP(A6965,Weather!$A$1:$E$366, 5)</f>
        <v>0.89999999999999925</v>
      </c>
      <c r="G6965" s="1">
        <f>VLOOKUP(D6965, Fall!$A$1:$E$25, 2)</f>
        <v>272.32142857142799</v>
      </c>
      <c r="H6965" s="1">
        <f>VLOOKUP(D6965, Fall!$A$1:$E$25, 3)</f>
        <v>267.50020564283898</v>
      </c>
      <c r="I6965" s="1">
        <f>VLOOKUP(D6965, Fall!$A$1:$E$25, 5)</f>
        <v>254.385964912281</v>
      </c>
      <c r="J6965" s="1">
        <f t="shared" si="649"/>
        <v>271.8393062785691</v>
      </c>
      <c r="K6965" s="47">
        <f t="shared" si="650"/>
        <v>5.0855762310547412</v>
      </c>
      <c r="L6965" s="48">
        <f>Solar!K6982/1000*Variables!$B$3</f>
        <v>0</v>
      </c>
      <c r="M6965">
        <f>IF(E6965=1, VLOOKUP(D6965, Sheet1!$A$2:$C$26, 2), Sheet1!$C$3)</f>
        <v>0.18637999999999999</v>
      </c>
      <c r="N6965" s="1">
        <f>'Electricity Rates'!$J$2</f>
        <v>0.24729999999999999</v>
      </c>
      <c r="O6965" s="145">
        <f>L6965-K6965</f>
        <v>-5.0855762310547412</v>
      </c>
      <c r="P6965">
        <f t="shared" si="651"/>
        <v>1.2576630019398374</v>
      </c>
      <c r="Q6965">
        <f>IF(O6965&gt;0, IF(Q6964+O6965*Variables!$B$5&lt;Variables!$B$4, Q6964+O6965*Variables!$B$5, Variables!$B$4), IF(Q6964&gt;-O6965, Q6964+O6965/Variables!$B$5, 0))</f>
        <v>0</v>
      </c>
      <c r="R6965">
        <f>IF(O6965&gt;0, 0, IF(Q6964&gt;-O6965, 0, -O6965 - Q6964*Variables!$B$5))</f>
        <v>5.0855762310547412</v>
      </c>
      <c r="S6965">
        <f t="shared" si="652"/>
        <v>0.94784969794398266</v>
      </c>
      <c r="T6965">
        <f t="shared" si="653"/>
        <v>0</v>
      </c>
    </row>
    <row r="6966" spans="1:20" x14ac:dyDescent="0.3">
      <c r="A6966" s="3">
        <f t="shared" si="648"/>
        <v>43391</v>
      </c>
      <c r="B6966">
        <v>10</v>
      </c>
      <c r="C6966">
        <v>18</v>
      </c>
      <c r="D6966">
        <v>5</v>
      </c>
      <c r="E6966">
        <v>1</v>
      </c>
      <c r="F6966" s="1">
        <f>VLOOKUP(A6966,Weather!$A$1:$E$366, 5)</f>
        <v>0.89999999999999925</v>
      </c>
      <c r="G6966" s="1">
        <f>VLOOKUP(D6966, Fall!$A$1:$E$25, 2)</f>
        <v>303.57142857142799</v>
      </c>
      <c r="H6966" s="1">
        <f>VLOOKUP(D6966, Fall!$A$1:$E$25, 3)</f>
        <v>277.41442782172697</v>
      </c>
      <c r="I6966" s="1">
        <f>VLOOKUP(D6966, Fall!$A$1:$E$25, 5)</f>
        <v>254.385964912281</v>
      </c>
      <c r="J6966" s="1">
        <f t="shared" si="649"/>
        <v>300.95572849645788</v>
      </c>
      <c r="K6966" s="47">
        <f t="shared" si="650"/>
        <v>5.6302869529578858</v>
      </c>
      <c r="L6966" s="48">
        <f>Solar!K6983/1000*Variables!$B$3</f>
        <v>0</v>
      </c>
      <c r="M6966">
        <f>IF(E6966=1, VLOOKUP(D6966, Sheet1!$A$2:$C$26, 2), Sheet1!$C$3)</f>
        <v>0.18637999999999999</v>
      </c>
      <c r="N6966" s="1">
        <f>'Electricity Rates'!$J$2</f>
        <v>0.24729999999999999</v>
      </c>
      <c r="O6966" s="145">
        <f>L6966-K6966</f>
        <v>-5.6302869529578858</v>
      </c>
      <c r="P6966">
        <f t="shared" si="651"/>
        <v>1.3923699634664852</v>
      </c>
      <c r="Q6966">
        <f>IF(O6966&gt;0, IF(Q6965+O6966*Variables!$B$5&lt;Variables!$B$4, Q6965+O6966*Variables!$B$5, Variables!$B$4), IF(Q6965&gt;-O6966, Q6965+O6966/Variables!$B$5, 0))</f>
        <v>0</v>
      </c>
      <c r="R6966">
        <f>IF(O6966&gt;0, 0, IF(Q6965&gt;-O6966, 0, -O6966 - Q6965*Variables!$B$5))</f>
        <v>5.6302869529578858</v>
      </c>
      <c r="S6966">
        <f t="shared" si="652"/>
        <v>1.0493728822922908</v>
      </c>
      <c r="T6966">
        <f t="shared" si="653"/>
        <v>0</v>
      </c>
    </row>
    <row r="6967" spans="1:20" x14ac:dyDescent="0.3">
      <c r="A6967" s="3">
        <f t="shared" si="648"/>
        <v>43391</v>
      </c>
      <c r="B6967">
        <v>10</v>
      </c>
      <c r="C6967">
        <v>18</v>
      </c>
      <c r="D6967">
        <v>6</v>
      </c>
      <c r="E6967">
        <v>1</v>
      </c>
      <c r="F6967" s="1">
        <f>VLOOKUP(A6967,Weather!$A$1:$E$366, 5)</f>
        <v>0.89999999999999925</v>
      </c>
      <c r="G6967" s="1">
        <f>VLOOKUP(D6967, Fall!$A$1:$E$25, 2)</f>
        <v>401.78571428571399</v>
      </c>
      <c r="H6967" s="1">
        <f>VLOOKUP(D6967, Fall!$A$1:$E$25, 3)</f>
        <v>309.98601628691301</v>
      </c>
      <c r="I6967" s="1">
        <f>VLOOKUP(D6967, Fall!$A$1:$E$25, 5)</f>
        <v>271.929824561403</v>
      </c>
      <c r="J6967" s="1">
        <f t="shared" si="649"/>
        <v>392.60574448583384</v>
      </c>
      <c r="K6967" s="47">
        <f t="shared" si="650"/>
        <v>7.3448776399048485</v>
      </c>
      <c r="L6967" s="48">
        <f>Solar!K6984/1000*Variables!$B$3</f>
        <v>0</v>
      </c>
      <c r="M6967">
        <f>IF(E6967=1, VLOOKUP(D6967, Sheet1!$A$2:$C$26, 2), Sheet1!$C$3)</f>
        <v>0.18637999999999999</v>
      </c>
      <c r="N6967" s="1">
        <f>'Electricity Rates'!$J$2</f>
        <v>0.24729999999999999</v>
      </c>
      <c r="O6967" s="145">
        <f>L6967-K6967</f>
        <v>-7.3448776399048485</v>
      </c>
      <c r="P6967">
        <f t="shared" si="651"/>
        <v>1.816388240348469</v>
      </c>
      <c r="Q6967">
        <f>IF(O6967&gt;0, IF(Q6966+O6967*Variables!$B$5&lt;Variables!$B$4, Q6966+O6967*Variables!$B$5, Variables!$B$4), IF(Q6966&gt;-O6967, Q6966+O6967/Variables!$B$5, 0))</f>
        <v>0</v>
      </c>
      <c r="R6967">
        <f>IF(O6967&gt;0, 0, IF(Q6966&gt;-O6967, 0, -O6967 - Q6966*Variables!$B$5))</f>
        <v>7.3448776399048485</v>
      </c>
      <c r="S6967">
        <f t="shared" si="652"/>
        <v>1.3689382945254656</v>
      </c>
      <c r="T6967">
        <f t="shared" si="653"/>
        <v>0</v>
      </c>
    </row>
    <row r="6968" spans="1:20" x14ac:dyDescent="0.3">
      <c r="A6968" s="3">
        <f t="shared" si="648"/>
        <v>43391</v>
      </c>
      <c r="B6968">
        <v>10</v>
      </c>
      <c r="C6968">
        <v>18</v>
      </c>
      <c r="D6968">
        <v>7</v>
      </c>
      <c r="E6968">
        <v>1</v>
      </c>
      <c r="F6968" s="1">
        <f>VLOOKUP(A6968,Weather!$A$1:$E$366, 5)</f>
        <v>0.89999999999999925</v>
      </c>
      <c r="G6968" s="1">
        <f>VLOOKUP(D6968, Fall!$A$1:$E$25, 2)</f>
        <v>593.74999999999898</v>
      </c>
      <c r="H6968" s="1">
        <f>VLOOKUP(D6968, Fall!$A$1:$E$25, 3)</f>
        <v>390.39236653779699</v>
      </c>
      <c r="I6968" s="1">
        <f>VLOOKUP(D6968, Fall!$A$1:$E$25, 5)</f>
        <v>263.15789473684202</v>
      </c>
      <c r="J6968" s="1">
        <f t="shared" si="649"/>
        <v>573.41423665377863</v>
      </c>
      <c r="K6968" s="47">
        <f t="shared" si="650"/>
        <v>10.727447227541552</v>
      </c>
      <c r="L6968" s="48">
        <f>Solar!K6985/1000*Variables!$B$3</f>
        <v>0.22559999999999997</v>
      </c>
      <c r="M6968">
        <f>IF(E6968=1, VLOOKUP(D6968, Sheet1!$A$2:$C$26, 2), Sheet1!$C$3)</f>
        <v>0.18637999999999999</v>
      </c>
      <c r="N6968" s="1">
        <f>'Electricity Rates'!$J$2</f>
        <v>0.24729999999999999</v>
      </c>
      <c r="O6968" s="145">
        <f>L6968-K6968</f>
        <v>-10.501847227541552</v>
      </c>
      <c r="P6968">
        <f t="shared" si="651"/>
        <v>2.6528976993710258</v>
      </c>
      <c r="Q6968">
        <f>IF(O6968&gt;0, IF(Q6967+O6968*Variables!$B$5&lt;Variables!$B$4, Q6967+O6968*Variables!$B$5, Variables!$B$4), IF(Q6967&gt;-O6968, Q6967+O6968/Variables!$B$5, 0))</f>
        <v>0</v>
      </c>
      <c r="R6968">
        <f>IF(O6968&gt;0, 0, IF(Q6967&gt;-O6968, 0, -O6968 - Q6967*Variables!$B$5))</f>
        <v>10.501847227541552</v>
      </c>
      <c r="S6968">
        <f t="shared" si="652"/>
        <v>1.9573342862691943</v>
      </c>
      <c r="T6968">
        <f t="shared" si="653"/>
        <v>0</v>
      </c>
    </row>
    <row r="6969" spans="1:20" x14ac:dyDescent="0.3">
      <c r="A6969" s="3">
        <f t="shared" si="648"/>
        <v>43391</v>
      </c>
      <c r="B6969">
        <v>10</v>
      </c>
      <c r="C6969">
        <v>18</v>
      </c>
      <c r="D6969">
        <v>8</v>
      </c>
      <c r="E6969">
        <v>1</v>
      </c>
      <c r="F6969" s="1">
        <f>VLOOKUP(A6969,Weather!$A$1:$E$366, 5)</f>
        <v>0.89999999999999925</v>
      </c>
      <c r="G6969" s="1">
        <f>VLOOKUP(D6969, Fall!$A$1:$E$25, 2)</f>
        <v>866.07142857142799</v>
      </c>
      <c r="H6969" s="1">
        <f>VLOOKUP(D6969, Fall!$A$1:$E$25, 3)</f>
        <v>561.61059471909198</v>
      </c>
      <c r="I6969" s="1">
        <f>VLOOKUP(D6969, Fall!$A$1:$E$25, 5)</f>
        <v>271.929824561403</v>
      </c>
      <c r="J6969" s="1">
        <f t="shared" si="649"/>
        <v>835.62534518619418</v>
      </c>
      <c r="K6969" s="47">
        <f t="shared" si="650"/>
        <v>15.632898905322325</v>
      </c>
      <c r="L6969" s="48">
        <f>Solar!K6986/1000*Variables!$B$3</f>
        <v>3.9977499999999999</v>
      </c>
      <c r="M6969">
        <f>IF(E6969=1, VLOOKUP(D6969, Sheet1!$A$2:$C$26, 2), Sheet1!$C$3)</f>
        <v>0.18637999999999999</v>
      </c>
      <c r="N6969" s="1">
        <f>'Electricity Rates'!$J$2</f>
        <v>0.24729999999999999</v>
      </c>
      <c r="O6969" s="145">
        <f>L6969-K6969</f>
        <v>-11.635148905322325</v>
      </c>
      <c r="P6969">
        <f t="shared" si="651"/>
        <v>3.8660158992862108</v>
      </c>
      <c r="Q6969">
        <f>IF(O6969&gt;0, IF(Q6968+O6969*Variables!$B$5&lt;Variables!$B$4, Q6968+O6969*Variables!$B$5, Variables!$B$4), IF(Q6968&gt;-O6969, Q6968+O6969/Variables!$B$5, 0))</f>
        <v>0</v>
      </c>
      <c r="R6969">
        <f>IF(O6969&gt;0, 0, IF(Q6968&gt;-O6969, 0, -O6969 - Q6968*Variables!$B$5))</f>
        <v>11.635148905322325</v>
      </c>
      <c r="S6969">
        <f t="shared" si="652"/>
        <v>2.1685590529739747</v>
      </c>
      <c r="T6969">
        <f t="shared" si="653"/>
        <v>0</v>
      </c>
    </row>
    <row r="6970" spans="1:20" x14ac:dyDescent="0.3">
      <c r="A6970" s="3">
        <f t="shared" si="648"/>
        <v>43391</v>
      </c>
      <c r="B6970">
        <v>10</v>
      </c>
      <c r="C6970">
        <v>18</v>
      </c>
      <c r="D6970">
        <v>9</v>
      </c>
      <c r="E6970">
        <v>1</v>
      </c>
      <c r="F6970" s="1">
        <f>VLOOKUP(A6970,Weather!$A$1:$E$366, 5)</f>
        <v>0.89999999999999925</v>
      </c>
      <c r="G6970" s="1">
        <f>VLOOKUP(D6970, Fall!$A$1:$E$25, 2)</f>
        <v>1080.3571428571399</v>
      </c>
      <c r="H6970" s="1">
        <f>VLOOKUP(D6970, Fall!$A$1:$E$25, 3)</f>
        <v>760.17932055605797</v>
      </c>
      <c r="I6970" s="1">
        <f>VLOOKUP(D6970, Fall!$A$1:$E$25, 5)</f>
        <v>311.40350877192998</v>
      </c>
      <c r="J6970" s="1">
        <f t="shared" si="649"/>
        <v>1048.3393606270315</v>
      </c>
      <c r="K6970" s="47">
        <f t="shared" si="650"/>
        <v>19.612357783979039</v>
      </c>
      <c r="L6970" s="48">
        <f>Solar!K6987/1000*Variables!$B$3</f>
        <v>12.569849999999999</v>
      </c>
      <c r="M6970">
        <f>IF(E6970=1, VLOOKUP(D6970, Sheet1!$A$2:$C$26, 2), Sheet1!$C$3)</f>
        <v>0.25796000000000002</v>
      </c>
      <c r="N6970" s="1">
        <f>'Electricity Rates'!$J$2</f>
        <v>0.24729999999999999</v>
      </c>
      <c r="O6970" s="145">
        <f>L6970-K6970</f>
        <v>-7.0425077839790404</v>
      </c>
      <c r="P6970">
        <f t="shared" si="651"/>
        <v>4.8501360799780162</v>
      </c>
      <c r="Q6970">
        <f>IF(O6970&gt;0, IF(Q6969+O6970*Variables!$B$5&lt;Variables!$B$4, Q6969+O6970*Variables!$B$5, Variables!$B$4), IF(Q6969&gt;-O6970, Q6969+O6970/Variables!$B$5, 0))</f>
        <v>0</v>
      </c>
      <c r="R6970">
        <f>IF(O6970&gt;0, 0, IF(Q6969&gt;-O6970, 0, -O6970 - Q6969*Variables!$B$5))</f>
        <v>7.0425077839790404</v>
      </c>
      <c r="S6970">
        <f t="shared" si="652"/>
        <v>1.8166853079552334</v>
      </c>
      <c r="T6970">
        <f t="shared" si="653"/>
        <v>0</v>
      </c>
    </row>
    <row r="6971" spans="1:20" x14ac:dyDescent="0.3">
      <c r="A6971" s="3">
        <f t="shared" si="648"/>
        <v>43391</v>
      </c>
      <c r="B6971">
        <v>10</v>
      </c>
      <c r="C6971">
        <v>18</v>
      </c>
      <c r="D6971">
        <v>10</v>
      </c>
      <c r="E6971">
        <v>1</v>
      </c>
      <c r="F6971" s="1">
        <f>VLOOKUP(A6971,Weather!$A$1:$E$366, 5)</f>
        <v>0.89999999999999925</v>
      </c>
      <c r="G6971" s="1">
        <f>VLOOKUP(D6971, Fall!$A$1:$E$25, 2)</f>
        <v>1205.3571428571399</v>
      </c>
      <c r="H6971" s="1">
        <f>VLOOKUP(D6971, Fall!$A$1:$E$25, 3)</f>
        <v>904.12930821748796</v>
      </c>
      <c r="I6971" s="1">
        <f>VLOOKUP(D6971, Fall!$A$1:$E$25, 5)</f>
        <v>359.64912280701702</v>
      </c>
      <c r="J6971" s="1">
        <f t="shared" si="649"/>
        <v>1175.2343593931746</v>
      </c>
      <c r="K6971" s="47">
        <f t="shared" si="650"/>
        <v>21.986312450062194</v>
      </c>
      <c r="L6971" s="48">
        <f>Solar!K6988/1000*Variables!$B$3</f>
        <v>22.345200000000002</v>
      </c>
      <c r="M6971">
        <f>IF(E6971=1, VLOOKUP(D6971, Sheet1!$A$2:$C$26, 2), Sheet1!$C$3)</f>
        <v>0.25796000000000002</v>
      </c>
      <c r="N6971" s="1">
        <f>'Electricity Rates'!$J$2</f>
        <v>0.24729999999999999</v>
      </c>
      <c r="O6971" s="145">
        <f>L6971-K6971</f>
        <v>0.35888754993780836</v>
      </c>
      <c r="P6971">
        <f t="shared" si="651"/>
        <v>5.4372150689003806</v>
      </c>
      <c r="Q6971">
        <f>IF(O6971&gt;0, IF(Q6970+O6971*Variables!$B$5&lt;Variables!$B$4, Q6970+O6971*Variables!$B$5, Variables!$B$4), IF(Q6970&gt;-O6971, Q6970+O6971/Variables!$B$5, 0))</f>
        <v>0.33735429694153984</v>
      </c>
      <c r="R6971">
        <f>IF(O6971&gt;0, 0, IF(Q6970&gt;-O6971, 0, -O6971 - Q6970*Variables!$B$5))</f>
        <v>0</v>
      </c>
      <c r="S6971">
        <f t="shared" si="652"/>
        <v>0</v>
      </c>
      <c r="T6971">
        <f t="shared" si="653"/>
        <v>0</v>
      </c>
    </row>
    <row r="6972" spans="1:20" x14ac:dyDescent="0.3">
      <c r="A6972" s="3">
        <f t="shared" si="648"/>
        <v>43391</v>
      </c>
      <c r="B6972">
        <v>10</v>
      </c>
      <c r="C6972">
        <v>18</v>
      </c>
      <c r="D6972">
        <v>11</v>
      </c>
      <c r="E6972">
        <v>1</v>
      </c>
      <c r="F6972" s="1">
        <f>VLOOKUP(A6972,Weather!$A$1:$E$366, 5)</f>
        <v>0.89999999999999925</v>
      </c>
      <c r="G6972" s="1">
        <f>VLOOKUP(D6972, Fall!$A$1:$E$25, 2)</f>
        <v>1290.17857142857</v>
      </c>
      <c r="H6972" s="1">
        <f>VLOOKUP(D6972, Fall!$A$1:$E$25, 3)</f>
        <v>975.19947355433101</v>
      </c>
      <c r="I6972" s="1">
        <f>VLOOKUP(D6972, Fall!$A$1:$E$25, 5)</f>
        <v>377.19298245613999</v>
      </c>
      <c r="J6972" s="1">
        <f t="shared" si="649"/>
        <v>1258.6806616411459</v>
      </c>
      <c r="K6972" s="47">
        <f t="shared" si="650"/>
        <v>23.547427864500513</v>
      </c>
      <c r="L6972" s="48">
        <f>Solar!K6989/1000*Variables!$B$3</f>
        <v>24.176950000000001</v>
      </c>
      <c r="M6972">
        <f>IF(E6972=1, VLOOKUP(D6972, Sheet1!$A$2:$C$26, 2), Sheet1!$C$3)</f>
        <v>0.25796000000000002</v>
      </c>
      <c r="N6972" s="1">
        <f>'Electricity Rates'!$J$2</f>
        <v>0.24729999999999999</v>
      </c>
      <c r="O6972" s="145">
        <f>L6972-K6972</f>
        <v>0.62952213549948866</v>
      </c>
      <c r="P6972">
        <f t="shared" si="651"/>
        <v>5.823278910890977</v>
      </c>
      <c r="Q6972">
        <f>IF(O6972&gt;0, IF(Q6971+O6972*Variables!$B$5&lt;Variables!$B$4, Q6971+O6972*Variables!$B$5, Variables!$B$4), IF(Q6971&gt;-O6972, Q6971+O6972/Variables!$B$5, 0))</f>
        <v>0.92910510431105919</v>
      </c>
      <c r="R6972">
        <f>IF(O6972&gt;0, 0, IF(Q6971&gt;-O6972, 0, -O6972 - Q6971*Variables!$B$5))</f>
        <v>0</v>
      </c>
      <c r="S6972">
        <f t="shared" si="652"/>
        <v>0</v>
      </c>
      <c r="T6972">
        <f t="shared" si="653"/>
        <v>0</v>
      </c>
    </row>
    <row r="6973" spans="1:20" x14ac:dyDescent="0.3">
      <c r="A6973" s="3">
        <f t="shared" si="648"/>
        <v>43391</v>
      </c>
      <c r="B6973">
        <v>10</v>
      </c>
      <c r="C6973">
        <v>18</v>
      </c>
      <c r="D6973">
        <v>12</v>
      </c>
      <c r="E6973">
        <v>1</v>
      </c>
      <c r="F6973" s="1">
        <f>VLOOKUP(A6973,Weather!$A$1:$E$366, 5)</f>
        <v>0.89999999999999925</v>
      </c>
      <c r="G6973" s="1">
        <f>VLOOKUP(D6973, Fall!$A$1:$E$25, 2)</f>
        <v>1366.07142857142</v>
      </c>
      <c r="H6973" s="1">
        <f>VLOOKUP(D6973, Fall!$A$1:$E$25, 3)</f>
        <v>996.442378876367</v>
      </c>
      <c r="I6973" s="1">
        <f>VLOOKUP(D6973, Fall!$A$1:$E$25, 5)</f>
        <v>368.42105263157799</v>
      </c>
      <c r="J6973" s="1">
        <f t="shared" si="649"/>
        <v>1329.1085236019144</v>
      </c>
      <c r="K6973" s="47">
        <f t="shared" si="650"/>
        <v>24.864993987276939</v>
      </c>
      <c r="L6973" s="48">
        <f>Solar!K6990/1000*Variables!$B$3</f>
        <v>31.539349999999999</v>
      </c>
      <c r="M6973">
        <f>IF(E6973=1, VLOOKUP(D6973, Sheet1!$A$2:$C$26, 2), Sheet1!$C$3)</f>
        <v>0.25796000000000002</v>
      </c>
      <c r="N6973" s="1">
        <f>'Electricity Rates'!$J$2</f>
        <v>0.24729999999999999</v>
      </c>
      <c r="O6973" s="145">
        <f>L6973-K6973</f>
        <v>6.6743560127230595</v>
      </c>
      <c r="P6973">
        <f t="shared" si="651"/>
        <v>6.1491130130535865</v>
      </c>
      <c r="Q6973">
        <f>IF(O6973&gt;0, IF(Q6972+O6973*Variables!$B$5&lt;Variables!$B$4, Q6972+O6973*Variables!$B$5, Variables!$B$4), IF(Q6972&gt;-O6973, Q6972+O6973/Variables!$B$5, 0))</f>
        <v>7.2029997562707351</v>
      </c>
      <c r="R6973">
        <f>IF(O6973&gt;0, 0, IF(Q6972&gt;-O6973, 0, -O6973 - Q6972*Variables!$B$5))</f>
        <v>0</v>
      </c>
      <c r="S6973">
        <f t="shared" si="652"/>
        <v>0</v>
      </c>
      <c r="T6973">
        <f t="shared" si="653"/>
        <v>0</v>
      </c>
    </row>
    <row r="6974" spans="1:20" x14ac:dyDescent="0.3">
      <c r="A6974" s="3">
        <f t="shared" si="648"/>
        <v>43391</v>
      </c>
      <c r="B6974">
        <v>10</v>
      </c>
      <c r="C6974">
        <v>18</v>
      </c>
      <c r="D6974">
        <v>13</v>
      </c>
      <c r="E6974">
        <v>1</v>
      </c>
      <c r="F6974" s="1">
        <f>VLOOKUP(A6974,Weather!$A$1:$E$366, 5)</f>
        <v>0.89999999999999925</v>
      </c>
      <c r="G6974" s="1">
        <f>VLOOKUP(D6974, Fall!$A$1:$E$25, 2)</f>
        <v>1446.42857142857</v>
      </c>
      <c r="H6974" s="1">
        <f>VLOOKUP(D6974, Fall!$A$1:$E$25, 3)</f>
        <v>1031.4839187299399</v>
      </c>
      <c r="I6974" s="1">
        <f>VLOOKUP(D6974, Fall!$A$1:$E$25, 5)</f>
        <v>350.87719298245599</v>
      </c>
      <c r="J6974" s="1">
        <f t="shared" si="649"/>
        <v>1404.9341061587065</v>
      </c>
      <c r="K6974" s="47">
        <f t="shared" si="650"/>
        <v>26.283540795815139</v>
      </c>
      <c r="L6974" s="48">
        <f>Solar!K6991/1000*Variables!$B$3</f>
        <v>33.129450000000006</v>
      </c>
      <c r="M6974">
        <f>IF(E6974=1, VLOOKUP(D6974, Sheet1!$A$2:$C$26, 2), Sheet1!$C$3)</f>
        <v>0.55478000000000005</v>
      </c>
      <c r="N6974" s="1">
        <f>'Electricity Rates'!$J$2</f>
        <v>0.24729999999999999</v>
      </c>
      <c r="O6974" s="145">
        <f>L6974-K6974</f>
        <v>6.845909204184867</v>
      </c>
      <c r="P6974">
        <f t="shared" si="651"/>
        <v>6.4999196388050837</v>
      </c>
      <c r="Q6974">
        <f>IF(O6974&gt;0, IF(Q6973+O6974*Variables!$B$5&lt;Variables!$B$4, Q6973+O6974*Variables!$B$5, Variables!$B$4), IF(Q6973&gt;-O6974, Q6973+O6974/Variables!$B$5, 0))</f>
        <v>13.63815440820451</v>
      </c>
      <c r="R6974">
        <f>IF(O6974&gt;0, 0, IF(Q6973&gt;-O6974, 0, -O6974 - Q6973*Variables!$B$5))</f>
        <v>0</v>
      </c>
      <c r="S6974">
        <f t="shared" si="652"/>
        <v>0</v>
      </c>
      <c r="T6974">
        <f t="shared" si="653"/>
        <v>0</v>
      </c>
    </row>
    <row r="6975" spans="1:20" x14ac:dyDescent="0.3">
      <c r="A6975" s="3">
        <f t="shared" si="648"/>
        <v>43391</v>
      </c>
      <c r="B6975">
        <v>10</v>
      </c>
      <c r="C6975">
        <v>18</v>
      </c>
      <c r="D6975">
        <v>14</v>
      </c>
      <c r="E6975">
        <v>1</v>
      </c>
      <c r="F6975" s="1">
        <f>VLOOKUP(A6975,Weather!$A$1:$E$366, 5)</f>
        <v>0.89999999999999925</v>
      </c>
      <c r="G6975" s="1">
        <f>VLOOKUP(D6975, Fall!$A$1:$E$25, 2)</f>
        <v>1482.1428571428501</v>
      </c>
      <c r="H6975" s="1">
        <f>VLOOKUP(D6975, Fall!$A$1:$E$25, 3)</f>
        <v>1052.56230978037</v>
      </c>
      <c r="I6975" s="1">
        <f>VLOOKUP(D6975, Fall!$A$1:$E$25, 5)</f>
        <v>342.105263157894</v>
      </c>
      <c r="J6975" s="1">
        <f t="shared" si="649"/>
        <v>1439.1848024066016</v>
      </c>
      <c r="K6975" s="47">
        <f t="shared" si="650"/>
        <v>26.924303638834147</v>
      </c>
      <c r="L6975" s="48">
        <f>Solar!K6992/1000*Variables!$B$3</f>
        <v>29.678599999999999</v>
      </c>
      <c r="M6975">
        <f>IF(E6975=1, VLOOKUP(D6975, Sheet1!$A$2:$C$26, 2), Sheet1!$C$3)</f>
        <v>0.55478000000000005</v>
      </c>
      <c r="N6975" s="1">
        <f>'Electricity Rates'!$J$2</f>
        <v>0.24729999999999999</v>
      </c>
      <c r="O6975" s="145">
        <f>L6975-K6975</f>
        <v>2.7542963611658529</v>
      </c>
      <c r="P6975">
        <f t="shared" si="651"/>
        <v>6.6583802898836844</v>
      </c>
      <c r="Q6975">
        <f>IF(O6975&gt;0, IF(Q6974+O6975*Variables!$B$5&lt;Variables!$B$4, Q6974+O6975*Variables!$B$5, Variables!$B$4), IF(Q6974&gt;-O6975, Q6974+O6975/Variables!$B$5, 0))</f>
        <v>16.227192987700413</v>
      </c>
      <c r="R6975">
        <f>IF(O6975&gt;0, 0, IF(Q6974&gt;-O6975, 0, -O6975 - Q6974*Variables!$B$5))</f>
        <v>0</v>
      </c>
      <c r="S6975">
        <f t="shared" si="652"/>
        <v>0</v>
      </c>
      <c r="T6975">
        <f t="shared" si="653"/>
        <v>0</v>
      </c>
    </row>
    <row r="6976" spans="1:20" x14ac:dyDescent="0.3">
      <c r="A6976" s="3">
        <f t="shared" si="648"/>
        <v>43391</v>
      </c>
      <c r="B6976">
        <v>10</v>
      </c>
      <c r="C6976">
        <v>18</v>
      </c>
      <c r="D6976">
        <v>15</v>
      </c>
      <c r="E6976">
        <v>1</v>
      </c>
      <c r="F6976" s="1">
        <f>VLOOKUP(A6976,Weather!$A$1:$E$366, 5)</f>
        <v>0.89999999999999925</v>
      </c>
      <c r="G6976" s="1">
        <f>VLOOKUP(D6976, Fall!$A$1:$E$25, 2)</f>
        <v>1437.5</v>
      </c>
      <c r="H6976" s="1">
        <f>VLOOKUP(D6976, Fall!$A$1:$E$25, 3)</f>
        <v>1060.00658057086</v>
      </c>
      <c r="I6976" s="1">
        <f>VLOOKUP(D6976, Fall!$A$1:$E$25, 5)</f>
        <v>328.94736842105198</v>
      </c>
      <c r="J6976" s="1">
        <f t="shared" si="649"/>
        <v>1399.7506580570857</v>
      </c>
      <c r="K6976" s="47">
        <f t="shared" si="650"/>
        <v>26.186568724993652</v>
      </c>
      <c r="L6976" s="48">
        <f>Solar!K6993/1000*Variables!$B$3</f>
        <v>22.97315</v>
      </c>
      <c r="M6976">
        <f>IF(E6976=1, VLOOKUP(D6976, Sheet1!$A$2:$C$26, 2), Sheet1!$C$3)</f>
        <v>0.55478000000000005</v>
      </c>
      <c r="N6976" s="1">
        <f>'Electricity Rates'!$J$2</f>
        <v>0.24729999999999999</v>
      </c>
      <c r="O6976" s="145">
        <f>L6976-K6976</f>
        <v>-3.2134187249936517</v>
      </c>
      <c r="P6976">
        <f t="shared" si="651"/>
        <v>6.4759384456909297</v>
      </c>
      <c r="Q6976">
        <f>IF(O6976&gt;0, IF(Q6975+O6976*Variables!$B$5&lt;Variables!$B$4, Q6975+O6976*Variables!$B$5, Variables!$B$4), IF(Q6975&gt;-O6976, Q6975+O6976/Variables!$B$5, 0))</f>
        <v>12.808662429196527</v>
      </c>
      <c r="R6976">
        <f>IF(O6976&gt;0, 0, IF(Q6975&gt;-O6976, 0, -O6976 - Q6975*Variables!$B$5))</f>
        <v>0</v>
      </c>
      <c r="S6976">
        <f t="shared" si="652"/>
        <v>0</v>
      </c>
      <c r="T6976">
        <f t="shared" si="653"/>
        <v>0</v>
      </c>
    </row>
    <row r="6977" spans="1:20" x14ac:dyDescent="0.3">
      <c r="A6977" s="3">
        <f t="shared" si="648"/>
        <v>43391</v>
      </c>
      <c r="B6977">
        <v>10</v>
      </c>
      <c r="C6977">
        <v>18</v>
      </c>
      <c r="D6977">
        <v>16</v>
      </c>
      <c r="E6977">
        <v>1</v>
      </c>
      <c r="F6977" s="1">
        <f>VLOOKUP(A6977,Weather!$A$1:$E$366, 5)</f>
        <v>0.89999999999999925</v>
      </c>
      <c r="G6977" s="1">
        <f>VLOOKUP(D6977, Fall!$A$1:$E$25, 2)</f>
        <v>1348.2142857142801</v>
      </c>
      <c r="H6977" s="1">
        <f>VLOOKUP(D6977, Fall!$A$1:$E$25, 3)</f>
        <v>1003.98947108661</v>
      </c>
      <c r="I6977" s="1">
        <f>VLOOKUP(D6977, Fall!$A$1:$E$25, 5)</f>
        <v>298.24561403508801</v>
      </c>
      <c r="J6977" s="1">
        <f t="shared" si="649"/>
        <v>1313.7918042515128</v>
      </c>
      <c r="K6977" s="47">
        <f t="shared" si="650"/>
        <v>24.578448436037505</v>
      </c>
      <c r="L6977" s="48">
        <f>Solar!K6994/1000*Variables!$B$3</f>
        <v>14.168600000000001</v>
      </c>
      <c r="M6977">
        <f>IF(E6977=1, VLOOKUP(D6977, Sheet1!$A$2:$C$26, 2), Sheet1!$C$3)</f>
        <v>0.55478000000000005</v>
      </c>
      <c r="N6977" s="1">
        <f>'Electricity Rates'!$J$2</f>
        <v>0.24729999999999999</v>
      </c>
      <c r="O6977" s="145">
        <f>L6977-K6977</f>
        <v>-10.409848436037503</v>
      </c>
      <c r="P6977">
        <f t="shared" si="651"/>
        <v>6.0782502982320743</v>
      </c>
      <c r="Q6977">
        <f>IF(O6977&gt;0, IF(Q6976+O6977*Variables!$B$5&lt;Variables!$B$4, Q6976+O6977*Variables!$B$5, Variables!$B$4), IF(Q6976&gt;-O6977, Q6976+O6977/Variables!$B$5, 0))</f>
        <v>1.7343555823481189</v>
      </c>
      <c r="R6977">
        <f>IF(O6977&gt;0, 0, IF(Q6976&gt;-O6977, 0, -O6977 - Q6976*Variables!$B$5))</f>
        <v>0</v>
      </c>
      <c r="S6977">
        <f t="shared" si="652"/>
        <v>0</v>
      </c>
      <c r="T6977">
        <f t="shared" si="653"/>
        <v>0</v>
      </c>
    </row>
    <row r="6978" spans="1:20" x14ac:dyDescent="0.3">
      <c r="A6978" s="3">
        <f t="shared" si="648"/>
        <v>43391</v>
      </c>
      <c r="B6978">
        <v>10</v>
      </c>
      <c r="C6978">
        <v>18</v>
      </c>
      <c r="D6978">
        <v>17</v>
      </c>
      <c r="E6978">
        <v>1</v>
      </c>
      <c r="F6978" s="1">
        <f>VLOOKUP(A6978,Weather!$A$1:$E$366, 5)</f>
        <v>0.89999999999999925</v>
      </c>
      <c r="G6978" s="1">
        <f>VLOOKUP(D6978, Fall!$A$1:$E$25, 2)</f>
        <v>1080.3571428571399</v>
      </c>
      <c r="H6978" s="1">
        <f>VLOOKUP(D6978, Fall!$A$1:$E$25, 3)</f>
        <v>794.90091642515802</v>
      </c>
      <c r="I6978" s="1">
        <f>VLOOKUP(D6978, Fall!$A$1:$E$25, 5)</f>
        <v>263.15789473684202</v>
      </c>
      <c r="J6978" s="1">
        <f t="shared" si="649"/>
        <v>1051.8115202139415</v>
      </c>
      <c r="K6978" s="47">
        <f t="shared" si="650"/>
        <v>19.677315028416395</v>
      </c>
      <c r="L6978" s="48">
        <f>Solar!K6995/1000*Variables!$B$3</f>
        <v>4.7724499999999992</v>
      </c>
      <c r="M6978">
        <f>IF(E6978=1, VLOOKUP(D6978, Sheet1!$A$2:$C$26, 2), Sheet1!$C$3)</f>
        <v>0.55478000000000005</v>
      </c>
      <c r="N6978" s="1">
        <f>'Electricity Rates'!$J$2</f>
        <v>0.24729999999999999</v>
      </c>
      <c r="O6978" s="145">
        <f>L6978-K6978</f>
        <v>-14.904865028416395</v>
      </c>
      <c r="P6978">
        <f t="shared" si="651"/>
        <v>4.8662000065273743</v>
      </c>
      <c r="Q6978">
        <f>IF(O6978&gt;0, IF(Q6977+O6978*Variables!$B$5&lt;Variables!$B$4, Q6977+O6978*Variables!$B$5, Variables!$B$4), IF(Q6977&gt;-O6978, Q6977+O6978/Variables!$B$5, 0))</f>
        <v>0</v>
      </c>
      <c r="R6978">
        <f>IF(O6978&gt;0, 0, IF(Q6977&gt;-O6978, 0, -O6978 - Q6977*Variables!$B$5))</f>
        <v>13.274570781009164</v>
      </c>
      <c r="S6978">
        <f t="shared" si="652"/>
        <v>7.3644663778882649</v>
      </c>
      <c r="T6978">
        <f t="shared" si="653"/>
        <v>1</v>
      </c>
    </row>
    <row r="6979" spans="1:20" x14ac:dyDescent="0.3">
      <c r="A6979" s="3">
        <f t="shared" ref="A6979:A7042" si="654">DATE(2018, B6979, C6979)</f>
        <v>43391</v>
      </c>
      <c r="B6979">
        <v>10</v>
      </c>
      <c r="C6979">
        <v>18</v>
      </c>
      <c r="D6979">
        <v>18</v>
      </c>
      <c r="E6979">
        <v>1</v>
      </c>
      <c r="F6979" s="1">
        <f>VLOOKUP(A6979,Weather!$A$1:$E$366, 5)</f>
        <v>0.89999999999999925</v>
      </c>
      <c r="G6979" s="1">
        <f>VLOOKUP(D6979, Fall!$A$1:$E$25, 2)</f>
        <v>678.57142857142799</v>
      </c>
      <c r="H6979" s="1">
        <f>VLOOKUP(D6979, Fall!$A$1:$E$25, 3)</f>
        <v>583.61400485626905</v>
      </c>
      <c r="I6979" s="1">
        <f>VLOOKUP(D6979, Fall!$A$1:$E$25, 5)</f>
        <v>280.70175438596499</v>
      </c>
      <c r="J6979" s="1">
        <f t="shared" ref="J6979:J7042" si="655">IF(E6979=0, I6979, H6979 + (G6979-H6979)*F6979)</f>
        <v>669.07568619991207</v>
      </c>
      <c r="K6979" s="47">
        <f t="shared" ref="K6979:K7042" si="656">J6979*1000/53453</f>
        <v>12.517083909227024</v>
      </c>
      <c r="L6979" s="48">
        <f>Solar!K6996/1000*Variables!$B$3</f>
        <v>0.31280000000000002</v>
      </c>
      <c r="M6979">
        <f>IF(E6979=1, VLOOKUP(D6979, Sheet1!$A$2:$C$26, 2), Sheet1!$C$3)</f>
        <v>0.55478000000000005</v>
      </c>
      <c r="N6979" s="1">
        <f>'Electricity Rates'!$J$2</f>
        <v>0.24729999999999999</v>
      </c>
      <c r="O6979" s="145">
        <f>L6979-K6979</f>
        <v>-12.204283909227025</v>
      </c>
      <c r="P6979">
        <f t="shared" ref="P6979:P7042" si="657">N6979*K6979</f>
        <v>3.095474850751843</v>
      </c>
      <c r="Q6979">
        <f>IF(O6979&gt;0, IF(Q6978+O6979*Variables!$B$5&lt;Variables!$B$4, Q6978+O6979*Variables!$B$5, Variables!$B$4), IF(Q6978&gt;-O6979, Q6978+O6979/Variables!$B$5, 0))</f>
        <v>0</v>
      </c>
      <c r="R6979">
        <f>IF(O6979&gt;0, 0, IF(Q6978&gt;-O6979, 0, -O6979 - Q6978*Variables!$B$5))</f>
        <v>12.204283909227025</v>
      </c>
      <c r="S6979">
        <f t="shared" ref="S6979:S7042" si="658">R6979*M6979</f>
        <v>6.7706926271609689</v>
      </c>
      <c r="T6979">
        <f t="shared" ref="T6979:T7042" si="659">IF(AND(R6979&gt;0, M6979&gt;0.3), 1, 0)</f>
        <v>1</v>
      </c>
    </row>
    <row r="6980" spans="1:20" x14ac:dyDescent="0.3">
      <c r="A6980" s="3">
        <f t="shared" si="654"/>
        <v>43391</v>
      </c>
      <c r="B6980">
        <v>10</v>
      </c>
      <c r="C6980">
        <v>18</v>
      </c>
      <c r="D6980">
        <v>19</v>
      </c>
      <c r="E6980">
        <v>1</v>
      </c>
      <c r="F6980" s="1">
        <f>VLOOKUP(A6980,Weather!$A$1:$E$366, 5)</f>
        <v>0.89999999999999925</v>
      </c>
      <c r="G6980" s="1">
        <f>VLOOKUP(D6980, Fall!$A$1:$E$25, 2)</f>
        <v>517.85714285714198</v>
      </c>
      <c r="H6980" s="1">
        <f>VLOOKUP(D6980, Fall!$A$1:$E$25, 3)</f>
        <v>442.60593718179598</v>
      </c>
      <c r="I6980" s="1">
        <f>VLOOKUP(D6980, Fall!$A$1:$E$25, 5)</f>
        <v>289.47368421052602</v>
      </c>
      <c r="J6980" s="1">
        <f t="shared" si="655"/>
        <v>510.33202228960732</v>
      </c>
      <c r="K6980" s="47">
        <f t="shared" si="656"/>
        <v>9.5473036553534385</v>
      </c>
      <c r="L6980" s="48">
        <f>Solar!K6997/1000*Variables!$B$3</f>
        <v>0</v>
      </c>
      <c r="M6980">
        <f>IF(E6980=1, VLOOKUP(D6980, Sheet1!$A$2:$C$26, 2), Sheet1!$C$3)</f>
        <v>0.25796000000000002</v>
      </c>
      <c r="N6980" s="1">
        <f>'Electricity Rates'!$J$2</f>
        <v>0.24729999999999999</v>
      </c>
      <c r="O6980" s="145">
        <f>L6980-K6980</f>
        <v>-9.5473036553534385</v>
      </c>
      <c r="P6980">
        <f t="shared" si="657"/>
        <v>2.3610481939689052</v>
      </c>
      <c r="Q6980">
        <f>IF(O6980&gt;0, IF(Q6979+O6980*Variables!$B$5&lt;Variables!$B$4, Q6979+O6980*Variables!$B$5, Variables!$B$4), IF(Q6979&gt;-O6980, Q6979+O6980/Variables!$B$5, 0))</f>
        <v>0</v>
      </c>
      <c r="R6980">
        <f>IF(O6980&gt;0, 0, IF(Q6979&gt;-O6980, 0, -O6980 - Q6979*Variables!$B$5))</f>
        <v>9.5473036553534385</v>
      </c>
      <c r="S6980">
        <f t="shared" si="658"/>
        <v>2.4628224509349734</v>
      </c>
      <c r="T6980">
        <f t="shared" si="659"/>
        <v>0</v>
      </c>
    </row>
    <row r="6981" spans="1:20" x14ac:dyDescent="0.3">
      <c r="A6981" s="3">
        <f t="shared" si="654"/>
        <v>43391</v>
      </c>
      <c r="B6981">
        <v>10</v>
      </c>
      <c r="C6981">
        <v>18</v>
      </c>
      <c r="D6981">
        <v>20</v>
      </c>
      <c r="E6981">
        <v>1</v>
      </c>
      <c r="F6981" s="1">
        <f>VLOOKUP(A6981,Weather!$A$1:$E$366, 5)</f>
        <v>0.89999999999999925</v>
      </c>
      <c r="G6981" s="1">
        <f>VLOOKUP(D6981, Fall!$A$1:$E$25, 2)</f>
        <v>428.57142857142799</v>
      </c>
      <c r="H6981" s="1">
        <f>VLOOKUP(D6981, Fall!$A$1:$E$25, 3)</f>
        <v>354.11608052009001</v>
      </c>
      <c r="I6981" s="1">
        <f>VLOOKUP(D6981, Fall!$A$1:$E$25, 5)</f>
        <v>263.15789473684202</v>
      </c>
      <c r="J6981" s="1">
        <f t="shared" si="655"/>
        <v>421.1258937662941</v>
      </c>
      <c r="K6981" s="47">
        <f t="shared" si="656"/>
        <v>7.8784332734606872</v>
      </c>
      <c r="L6981" s="48">
        <f>Solar!K6998/1000*Variables!$B$3</f>
        <v>0</v>
      </c>
      <c r="M6981">
        <f>IF(E6981=1, VLOOKUP(D6981, Sheet1!$A$2:$C$26, 2), Sheet1!$C$3)</f>
        <v>0.25796000000000002</v>
      </c>
      <c r="N6981" s="1">
        <f>'Electricity Rates'!$J$2</f>
        <v>0.24729999999999999</v>
      </c>
      <c r="O6981" s="145">
        <f>L6981-K6981</f>
        <v>-7.8784332734606872</v>
      </c>
      <c r="P6981">
        <f t="shared" si="657"/>
        <v>1.9483365485268278</v>
      </c>
      <c r="Q6981">
        <f>IF(O6981&gt;0, IF(Q6980+O6981*Variables!$B$5&lt;Variables!$B$4, Q6980+O6981*Variables!$B$5, Variables!$B$4), IF(Q6980&gt;-O6981, Q6980+O6981/Variables!$B$5, 0))</f>
        <v>0</v>
      </c>
      <c r="R6981">
        <f>IF(O6981&gt;0, 0, IF(Q6980&gt;-O6981, 0, -O6981 - Q6980*Variables!$B$5))</f>
        <v>7.8784332734606872</v>
      </c>
      <c r="S6981">
        <f t="shared" si="658"/>
        <v>2.0323206472219191</v>
      </c>
      <c r="T6981">
        <f t="shared" si="659"/>
        <v>0</v>
      </c>
    </row>
    <row r="6982" spans="1:20" x14ac:dyDescent="0.3">
      <c r="A6982" s="3">
        <f t="shared" si="654"/>
        <v>43391</v>
      </c>
      <c r="B6982">
        <v>10</v>
      </c>
      <c r="C6982">
        <v>18</v>
      </c>
      <c r="D6982">
        <v>21</v>
      </c>
      <c r="E6982">
        <v>1</v>
      </c>
      <c r="F6982" s="1">
        <f>VLOOKUP(A6982,Weather!$A$1:$E$366, 5)</f>
        <v>0.89999999999999925</v>
      </c>
      <c r="G6982" s="1">
        <f>VLOOKUP(D6982, Fall!$A$1:$E$25, 2)</f>
        <v>366.07142857142799</v>
      </c>
      <c r="H6982" s="1">
        <f>VLOOKUP(D6982, Fall!$A$1:$E$25, 3)</f>
        <v>305.62638808916603</v>
      </c>
      <c r="I6982" s="1">
        <f>VLOOKUP(D6982, Fall!$A$1:$E$25, 5)</f>
        <v>271.929824561403</v>
      </c>
      <c r="J6982" s="1">
        <f t="shared" si="655"/>
        <v>360.02692452320173</v>
      </c>
      <c r="K6982" s="47">
        <f t="shared" si="656"/>
        <v>6.7353922983406305</v>
      </c>
      <c r="L6982" s="48">
        <f>Solar!K6999/1000*Variables!$B$3</f>
        <v>0</v>
      </c>
      <c r="M6982">
        <f>IF(E6982=1, VLOOKUP(D6982, Sheet1!$A$2:$C$26, 2), Sheet1!$C$3)</f>
        <v>0.25796000000000002</v>
      </c>
      <c r="N6982" s="1">
        <f>'Electricity Rates'!$J$2</f>
        <v>0.24729999999999999</v>
      </c>
      <c r="O6982" s="145">
        <f>L6982-K6982</f>
        <v>-6.7353922983406305</v>
      </c>
      <c r="P6982">
        <f t="shared" si="657"/>
        <v>1.6656625153796378</v>
      </c>
      <c r="Q6982">
        <f>IF(O6982&gt;0, IF(Q6981+O6982*Variables!$B$5&lt;Variables!$B$4, Q6981+O6982*Variables!$B$5, Variables!$B$4), IF(Q6981&gt;-O6982, Q6981+O6982/Variables!$B$5, 0))</f>
        <v>0</v>
      </c>
      <c r="R6982">
        <f>IF(O6982&gt;0, 0, IF(Q6981&gt;-O6982, 0, -O6982 - Q6981*Variables!$B$5))</f>
        <v>6.7353922983406305</v>
      </c>
      <c r="S6982">
        <f t="shared" si="658"/>
        <v>1.7374617972799491</v>
      </c>
      <c r="T6982">
        <f t="shared" si="659"/>
        <v>0</v>
      </c>
    </row>
    <row r="6983" spans="1:20" x14ac:dyDescent="0.3">
      <c r="A6983" s="3">
        <f t="shared" si="654"/>
        <v>43391</v>
      </c>
      <c r="B6983">
        <v>10</v>
      </c>
      <c r="C6983">
        <v>18</v>
      </c>
      <c r="D6983">
        <v>22</v>
      </c>
      <c r="E6983">
        <v>1</v>
      </c>
      <c r="F6983" s="1">
        <f>VLOOKUP(A6983,Weather!$A$1:$E$366, 5)</f>
        <v>0.89999999999999925</v>
      </c>
      <c r="G6983" s="1">
        <f>VLOOKUP(D6983, Fall!$A$1:$E$25, 2)</f>
        <v>330.35714285714198</v>
      </c>
      <c r="H6983" s="1">
        <f>VLOOKUP(D6983, Fall!$A$1:$E$25, 3)</f>
        <v>272.33281237147202</v>
      </c>
      <c r="I6983" s="1">
        <f>VLOOKUP(D6983, Fall!$A$1:$E$25, 5)</f>
        <v>254.385964912281</v>
      </c>
      <c r="J6983" s="1">
        <f t="shared" si="655"/>
        <v>324.55470980857496</v>
      </c>
      <c r="K6983" s="47">
        <f t="shared" si="656"/>
        <v>6.0717772586866019</v>
      </c>
      <c r="L6983" s="48">
        <f>Solar!K7000/1000*Variables!$B$3</f>
        <v>0</v>
      </c>
      <c r="M6983">
        <f>IF(E6983=1, VLOOKUP(D6983, Sheet1!$A$2:$C$26, 2), Sheet1!$C$3)</f>
        <v>0.18637999999999999</v>
      </c>
      <c r="N6983" s="1">
        <f>'Electricity Rates'!$J$2</f>
        <v>0.24729999999999999</v>
      </c>
      <c r="O6983" s="145">
        <f>L6983-K6983</f>
        <v>-6.0717772586866019</v>
      </c>
      <c r="P6983">
        <f t="shared" si="657"/>
        <v>1.5015505160731966</v>
      </c>
      <c r="Q6983">
        <f>IF(O6983&gt;0, IF(Q6982+O6983*Variables!$B$5&lt;Variables!$B$4, Q6982+O6983*Variables!$B$5, Variables!$B$4), IF(Q6982&gt;-O6983, Q6982+O6983/Variables!$B$5, 0))</f>
        <v>0</v>
      </c>
      <c r="R6983">
        <f>IF(O6983&gt;0, 0, IF(Q6982&gt;-O6983, 0, -O6983 - Q6982*Variables!$B$5))</f>
        <v>6.0717772586866019</v>
      </c>
      <c r="S6983">
        <f t="shared" si="658"/>
        <v>1.1316578454740087</v>
      </c>
      <c r="T6983">
        <f t="shared" si="659"/>
        <v>0</v>
      </c>
    </row>
    <row r="6984" spans="1:20" x14ac:dyDescent="0.3">
      <c r="A6984" s="3">
        <f t="shared" si="654"/>
        <v>43391</v>
      </c>
      <c r="B6984">
        <v>10</v>
      </c>
      <c r="C6984">
        <v>18</v>
      </c>
      <c r="D6984">
        <v>23</v>
      </c>
      <c r="E6984">
        <v>1</v>
      </c>
      <c r="F6984" s="1">
        <f>VLOOKUP(A6984,Weather!$A$1:$E$366, 5)</f>
        <v>0.89999999999999925</v>
      </c>
      <c r="G6984" s="1">
        <f>VLOOKUP(D6984, Fall!$A$1:$E$25, 2)</f>
        <v>303.57142857142799</v>
      </c>
      <c r="H6984" s="1">
        <f>VLOOKUP(D6984, Fall!$A$1:$E$25, 3)</f>
        <v>252.67335691371099</v>
      </c>
      <c r="I6984" s="1">
        <f>VLOOKUP(D6984, Fall!$A$1:$E$25, 5)</f>
        <v>254.385964912281</v>
      </c>
      <c r="J6984" s="1">
        <f t="shared" si="655"/>
        <v>298.48162140565626</v>
      </c>
      <c r="K6984" s="47">
        <f t="shared" si="656"/>
        <v>5.5840012984426748</v>
      </c>
      <c r="L6984" s="48">
        <f>Solar!K7001/1000*Variables!$B$3</f>
        <v>0</v>
      </c>
      <c r="M6984">
        <f>IF(E6984=1, VLOOKUP(D6984, Sheet1!$A$2:$C$26, 2), Sheet1!$C$3)</f>
        <v>0.18637999999999999</v>
      </c>
      <c r="N6984" s="1">
        <f>'Electricity Rates'!$J$2</f>
        <v>0.24729999999999999</v>
      </c>
      <c r="O6984" s="145">
        <f>L6984-K6984</f>
        <v>-5.5840012984426748</v>
      </c>
      <c r="P6984">
        <f t="shared" si="657"/>
        <v>1.3809235211048734</v>
      </c>
      <c r="Q6984">
        <f>IF(O6984&gt;0, IF(Q6983+O6984*Variables!$B$5&lt;Variables!$B$4, Q6983+O6984*Variables!$B$5, Variables!$B$4), IF(Q6983&gt;-O6984, Q6983+O6984/Variables!$B$5, 0))</f>
        <v>0</v>
      </c>
      <c r="R6984">
        <f>IF(O6984&gt;0, 0, IF(Q6983&gt;-O6984, 0, -O6984 - Q6983*Variables!$B$5))</f>
        <v>5.5840012984426748</v>
      </c>
      <c r="S6984">
        <f t="shared" si="658"/>
        <v>1.0407461620037457</v>
      </c>
      <c r="T6984">
        <f t="shared" si="659"/>
        <v>0</v>
      </c>
    </row>
    <row r="6985" spans="1:20" x14ac:dyDescent="0.3">
      <c r="A6985" s="3">
        <f t="shared" si="654"/>
        <v>43391</v>
      </c>
      <c r="B6985">
        <v>10</v>
      </c>
      <c r="C6985">
        <v>18</v>
      </c>
      <c r="D6985">
        <v>24</v>
      </c>
      <c r="E6985">
        <v>1</v>
      </c>
      <c r="F6985" s="1">
        <f>VLOOKUP(A6985,Weather!$A$1:$E$366, 5)</f>
        <v>0.89999999999999925</v>
      </c>
      <c r="G6985" s="1">
        <f>VLOOKUP(D6985, Fall!$A$1:$E$25, 2)</f>
        <v>285.71428571428498</v>
      </c>
      <c r="H6985" s="1">
        <f>VLOOKUP(D6985, Fall!$A$1:$E$25, 3)</f>
        <v>237.47635107345499</v>
      </c>
      <c r="I6985" s="1">
        <f>VLOOKUP(D6985, Fall!$A$1:$E$25, 5)</f>
        <v>254.385964912281</v>
      </c>
      <c r="J6985" s="1">
        <f t="shared" si="655"/>
        <v>280.89049225020193</v>
      </c>
      <c r="K6985" s="47">
        <f t="shared" si="656"/>
        <v>5.2549060342768774</v>
      </c>
      <c r="L6985" s="48">
        <f>Solar!K7002/1000*Variables!$B$3</f>
        <v>0</v>
      </c>
      <c r="M6985">
        <f>IF(E6985=1, VLOOKUP(D6985, Sheet1!$A$2:$C$26, 2), Sheet1!$C$3)</f>
        <v>0.18637999999999999</v>
      </c>
      <c r="N6985" s="1">
        <f>'Electricity Rates'!$J$2</f>
        <v>0.24729999999999999</v>
      </c>
      <c r="O6985" s="145">
        <f>L6985-K6985</f>
        <v>-5.2549060342768774</v>
      </c>
      <c r="P6985">
        <f t="shared" si="657"/>
        <v>1.2995382622766718</v>
      </c>
      <c r="Q6985">
        <f>IF(O6985&gt;0, IF(Q6984+O6985*Variables!$B$5&lt;Variables!$B$4, Q6984+O6985*Variables!$B$5, Variables!$B$4), IF(Q6984&gt;-O6985, Q6984+O6985/Variables!$B$5, 0))</f>
        <v>0</v>
      </c>
      <c r="R6985">
        <f>IF(O6985&gt;0, 0, IF(Q6984&gt;-O6985, 0, -O6985 - Q6984*Variables!$B$5))</f>
        <v>5.2549060342768774</v>
      </c>
      <c r="S6985">
        <f t="shared" si="658"/>
        <v>0.9794093866685244</v>
      </c>
      <c r="T6985">
        <f t="shared" si="659"/>
        <v>0</v>
      </c>
    </row>
    <row r="6986" spans="1:20" x14ac:dyDescent="0.3">
      <c r="A6986" s="3">
        <f t="shared" si="654"/>
        <v>43392</v>
      </c>
      <c r="B6986">
        <v>10</v>
      </c>
      <c r="C6986">
        <v>19</v>
      </c>
      <c r="D6986">
        <v>1</v>
      </c>
      <c r="E6986">
        <v>1</v>
      </c>
      <c r="F6986" s="1">
        <f>VLOOKUP(A6986,Weather!$A$1:$E$366, 5)</f>
        <v>0.88181818181818084</v>
      </c>
      <c r="G6986" s="1">
        <f>VLOOKUP(D6986, Fall!$A$1:$E$25, 2)</f>
        <v>276.78571428571399</v>
      </c>
      <c r="H6986" s="1">
        <f>VLOOKUP(D6986, Fall!$A$1:$E$25, 3)</f>
        <v>258.40056395394299</v>
      </c>
      <c r="I6986" s="1">
        <f>VLOOKUP(D6986, Fall!$A$1:$E$25, 5)</f>
        <v>254.385964912281</v>
      </c>
      <c r="J6986" s="1">
        <f t="shared" si="655"/>
        <v>274.61292379195925</v>
      </c>
      <c r="K6986" s="47">
        <f t="shared" si="656"/>
        <v>5.1374651337054837</v>
      </c>
      <c r="L6986" s="48">
        <f>Solar!K7003/1000*Variables!$B$3</f>
        <v>0</v>
      </c>
      <c r="M6986">
        <f>IF(E6986=1, VLOOKUP(D6986, Sheet1!$A$2:$C$26, 2), Sheet1!$C$3)</f>
        <v>0.18637999999999999</v>
      </c>
      <c r="N6986" s="1">
        <f>'Electricity Rates'!$J$2</f>
        <v>0.24729999999999999</v>
      </c>
      <c r="O6986" s="145">
        <f>L6986-K6986</f>
        <v>-5.1374651337054837</v>
      </c>
      <c r="P6986">
        <f t="shared" si="657"/>
        <v>1.270495127565366</v>
      </c>
      <c r="Q6986">
        <f>IF(O6986&gt;0, IF(Q6985+O6986*Variables!$B$5&lt;Variables!$B$4, Q6985+O6986*Variables!$B$5, Variables!$B$4), IF(Q6985&gt;-O6986, Q6985+O6986/Variables!$B$5, 0))</f>
        <v>0</v>
      </c>
      <c r="R6986">
        <f>IF(O6986&gt;0, 0, IF(Q6985&gt;-O6986, 0, -O6986 - Q6985*Variables!$B$5))</f>
        <v>5.1374651337054837</v>
      </c>
      <c r="S6986">
        <f t="shared" si="658"/>
        <v>0.95752075162002803</v>
      </c>
      <c r="T6986">
        <f t="shared" si="659"/>
        <v>0</v>
      </c>
    </row>
    <row r="6987" spans="1:20" x14ac:dyDescent="0.3">
      <c r="A6987" s="3">
        <f t="shared" si="654"/>
        <v>43392</v>
      </c>
      <c r="B6987">
        <v>10</v>
      </c>
      <c r="C6987">
        <v>19</v>
      </c>
      <c r="D6987">
        <v>2</v>
      </c>
      <c r="E6987">
        <v>1</v>
      </c>
      <c r="F6987" s="1">
        <f>VLOOKUP(A6987,Weather!$A$1:$E$366, 5)</f>
        <v>0.88181818181818084</v>
      </c>
      <c r="G6987" s="1">
        <f>VLOOKUP(D6987, Fall!$A$1:$E$25, 2)</f>
        <v>272.32142857142799</v>
      </c>
      <c r="H6987" s="1">
        <f>VLOOKUP(D6987, Fall!$A$1:$E$25, 3)</f>
        <v>244.53669616981199</v>
      </c>
      <c r="I6987" s="1">
        <f>VLOOKUP(D6987, Fall!$A$1:$E$25, 5)</f>
        <v>254.385964912281</v>
      </c>
      <c r="J6987" s="1">
        <f t="shared" si="655"/>
        <v>269.0377783785097</v>
      </c>
      <c r="K6987" s="47">
        <f t="shared" si="656"/>
        <v>5.0331651802239294</v>
      </c>
      <c r="L6987" s="48">
        <f>Solar!K7004/1000*Variables!$B$3</f>
        <v>0</v>
      </c>
      <c r="M6987">
        <f>IF(E6987=1, VLOOKUP(D6987, Sheet1!$A$2:$C$26, 2), Sheet1!$C$3)</f>
        <v>0.18637999999999999</v>
      </c>
      <c r="N6987" s="1">
        <f>'Electricity Rates'!$J$2</f>
        <v>0.24729999999999999</v>
      </c>
      <c r="O6987" s="145">
        <f>L6987-K6987</f>
        <v>-5.0331651802239294</v>
      </c>
      <c r="P6987">
        <f t="shared" si="657"/>
        <v>1.2447017490693777</v>
      </c>
      <c r="Q6987">
        <f>IF(O6987&gt;0, IF(Q6986+O6987*Variables!$B$5&lt;Variables!$B$4, Q6986+O6987*Variables!$B$5, Variables!$B$4), IF(Q6986&gt;-O6987, Q6986+O6987/Variables!$B$5, 0))</f>
        <v>0</v>
      </c>
      <c r="R6987">
        <f>IF(O6987&gt;0, 0, IF(Q6986&gt;-O6987, 0, -O6987 - Q6986*Variables!$B$5))</f>
        <v>5.0331651802239294</v>
      </c>
      <c r="S6987">
        <f t="shared" si="658"/>
        <v>0.93808132629013596</v>
      </c>
      <c r="T6987">
        <f t="shared" si="659"/>
        <v>0</v>
      </c>
    </row>
    <row r="6988" spans="1:20" x14ac:dyDescent="0.3">
      <c r="A6988" s="3">
        <f t="shared" si="654"/>
        <v>43392</v>
      </c>
      <c r="B6988">
        <v>10</v>
      </c>
      <c r="C6988">
        <v>19</v>
      </c>
      <c r="D6988">
        <v>3</v>
      </c>
      <c r="E6988">
        <v>1</v>
      </c>
      <c r="F6988" s="1">
        <f>VLOOKUP(A6988,Weather!$A$1:$E$366, 5)</f>
        <v>0.88181818181818084</v>
      </c>
      <c r="G6988" s="1">
        <f>VLOOKUP(D6988, Fall!$A$1:$E$25, 2)</f>
        <v>272.32142857142799</v>
      </c>
      <c r="H6988" s="1">
        <f>VLOOKUP(D6988, Fall!$A$1:$E$25, 3)</f>
        <v>252.565207174747</v>
      </c>
      <c r="I6988" s="1">
        <f>VLOOKUP(D6988, Fall!$A$1:$E$25, 5)</f>
        <v>254.385964912281</v>
      </c>
      <c r="J6988" s="1">
        <f t="shared" si="655"/>
        <v>269.98660240636565</v>
      </c>
      <c r="K6988" s="47">
        <f t="shared" si="656"/>
        <v>5.0509158027868528</v>
      </c>
      <c r="L6988" s="48">
        <f>Solar!K7005/1000*Variables!$B$3</f>
        <v>0</v>
      </c>
      <c r="M6988">
        <f>IF(E6988=1, VLOOKUP(D6988, Sheet1!$A$2:$C$26, 2), Sheet1!$C$3)</f>
        <v>0.18637999999999999</v>
      </c>
      <c r="N6988" s="1">
        <f>'Electricity Rates'!$J$2</f>
        <v>0.24729999999999999</v>
      </c>
      <c r="O6988" s="145">
        <f>L6988-K6988</f>
        <v>-5.0509158027868528</v>
      </c>
      <c r="P6988">
        <f t="shared" si="657"/>
        <v>1.2490914780291886</v>
      </c>
      <c r="Q6988">
        <f>IF(O6988&gt;0, IF(Q6987+O6988*Variables!$B$5&lt;Variables!$B$4, Q6987+O6988*Variables!$B$5, Variables!$B$4), IF(Q6987&gt;-O6988, Q6987+O6988/Variables!$B$5, 0))</f>
        <v>0</v>
      </c>
      <c r="R6988">
        <f>IF(O6988&gt;0, 0, IF(Q6987&gt;-O6988, 0, -O6988 - Q6987*Variables!$B$5))</f>
        <v>5.0509158027868528</v>
      </c>
      <c r="S6988">
        <f t="shared" si="658"/>
        <v>0.94138968732341355</v>
      </c>
      <c r="T6988">
        <f t="shared" si="659"/>
        <v>0</v>
      </c>
    </row>
    <row r="6989" spans="1:20" x14ac:dyDescent="0.3">
      <c r="A6989" s="3">
        <f t="shared" si="654"/>
        <v>43392</v>
      </c>
      <c r="B6989">
        <v>10</v>
      </c>
      <c r="C6989">
        <v>19</v>
      </c>
      <c r="D6989">
        <v>4</v>
      </c>
      <c r="E6989">
        <v>1</v>
      </c>
      <c r="F6989" s="1">
        <f>VLOOKUP(A6989,Weather!$A$1:$E$366, 5)</f>
        <v>0.88181818181818084</v>
      </c>
      <c r="G6989" s="1">
        <f>VLOOKUP(D6989, Fall!$A$1:$E$25, 2)</f>
        <v>272.32142857142799</v>
      </c>
      <c r="H6989" s="1">
        <f>VLOOKUP(D6989, Fall!$A$1:$E$25, 3)</f>
        <v>267.50020564283898</v>
      </c>
      <c r="I6989" s="1">
        <f>VLOOKUP(D6989, Fall!$A$1:$E$25, 5)</f>
        <v>254.385964912281</v>
      </c>
      <c r="J6989" s="1">
        <f t="shared" si="655"/>
        <v>271.75164767986746</v>
      </c>
      <c r="K6989" s="47">
        <f t="shared" si="656"/>
        <v>5.0839363118976939</v>
      </c>
      <c r="L6989" s="48">
        <f>Solar!K7006/1000*Variables!$B$3</f>
        <v>0</v>
      </c>
      <c r="M6989">
        <f>IF(E6989=1, VLOOKUP(D6989, Sheet1!$A$2:$C$26, 2), Sheet1!$C$3)</f>
        <v>0.18637999999999999</v>
      </c>
      <c r="N6989" s="1">
        <f>'Electricity Rates'!$J$2</f>
        <v>0.24729999999999999</v>
      </c>
      <c r="O6989" s="145">
        <f>L6989-K6989</f>
        <v>-5.0839363118976939</v>
      </c>
      <c r="P6989">
        <f t="shared" si="657"/>
        <v>1.2572574499322997</v>
      </c>
      <c r="Q6989">
        <f>IF(O6989&gt;0, IF(Q6988+O6989*Variables!$B$5&lt;Variables!$B$4, Q6988+O6989*Variables!$B$5, Variables!$B$4), IF(Q6988&gt;-O6989, Q6988+O6989/Variables!$B$5, 0))</f>
        <v>0</v>
      </c>
      <c r="R6989">
        <f>IF(O6989&gt;0, 0, IF(Q6988&gt;-O6989, 0, -O6989 - Q6988*Variables!$B$5))</f>
        <v>5.0839363118976939</v>
      </c>
      <c r="S6989">
        <f t="shared" si="658"/>
        <v>0.9475440498114921</v>
      </c>
      <c r="T6989">
        <f t="shared" si="659"/>
        <v>0</v>
      </c>
    </row>
    <row r="6990" spans="1:20" x14ac:dyDescent="0.3">
      <c r="A6990" s="3">
        <f t="shared" si="654"/>
        <v>43392</v>
      </c>
      <c r="B6990">
        <v>10</v>
      </c>
      <c r="C6990">
        <v>19</v>
      </c>
      <c r="D6990">
        <v>5</v>
      </c>
      <c r="E6990">
        <v>1</v>
      </c>
      <c r="F6990" s="1">
        <f>VLOOKUP(A6990,Weather!$A$1:$E$366, 5)</f>
        <v>0.88181818181818084</v>
      </c>
      <c r="G6990" s="1">
        <f>VLOOKUP(D6990, Fall!$A$1:$E$25, 2)</f>
        <v>303.57142857142799</v>
      </c>
      <c r="H6990" s="1">
        <f>VLOOKUP(D6990, Fall!$A$1:$E$25, 3)</f>
        <v>277.41442782172697</v>
      </c>
      <c r="I6990" s="1">
        <f>VLOOKUP(D6990, Fall!$A$1:$E$25, 5)</f>
        <v>254.385964912281</v>
      </c>
      <c r="J6990" s="1">
        <f t="shared" si="655"/>
        <v>300.48014666464513</v>
      </c>
      <c r="K6990" s="47">
        <f t="shared" si="656"/>
        <v>5.6213897566955104</v>
      </c>
      <c r="L6990" s="48">
        <f>Solar!K7007/1000*Variables!$B$3</f>
        <v>0</v>
      </c>
      <c r="M6990">
        <f>IF(E6990=1, VLOOKUP(D6990, Sheet1!$A$2:$C$26, 2), Sheet1!$C$3)</f>
        <v>0.18637999999999999</v>
      </c>
      <c r="N6990" s="1">
        <f>'Electricity Rates'!$J$2</f>
        <v>0.24729999999999999</v>
      </c>
      <c r="O6990" s="145">
        <f>L6990-K6990</f>
        <v>-5.6213897566955104</v>
      </c>
      <c r="P6990">
        <f t="shared" si="657"/>
        <v>1.3901696868307998</v>
      </c>
      <c r="Q6990">
        <f>IF(O6990&gt;0, IF(Q6989+O6990*Variables!$B$5&lt;Variables!$B$4, Q6989+O6990*Variables!$B$5, Variables!$B$4), IF(Q6989&gt;-O6990, Q6989+O6990/Variables!$B$5, 0))</f>
        <v>0</v>
      </c>
      <c r="R6990">
        <f>IF(O6990&gt;0, 0, IF(Q6989&gt;-O6990, 0, -O6990 - Q6989*Variables!$B$5))</f>
        <v>5.6213897566955104</v>
      </c>
      <c r="S6990">
        <f t="shared" si="658"/>
        <v>1.0477146228529093</v>
      </c>
      <c r="T6990">
        <f t="shared" si="659"/>
        <v>0</v>
      </c>
    </row>
    <row r="6991" spans="1:20" x14ac:dyDescent="0.3">
      <c r="A6991" s="3">
        <f t="shared" si="654"/>
        <v>43392</v>
      </c>
      <c r="B6991">
        <v>10</v>
      </c>
      <c r="C6991">
        <v>19</v>
      </c>
      <c r="D6991">
        <v>6</v>
      </c>
      <c r="E6991">
        <v>1</v>
      </c>
      <c r="F6991" s="1">
        <f>VLOOKUP(A6991,Weather!$A$1:$E$366, 5)</f>
        <v>0.88181818181818084</v>
      </c>
      <c r="G6991" s="1">
        <f>VLOOKUP(D6991, Fall!$A$1:$E$25, 2)</f>
        <v>401.78571428571399</v>
      </c>
      <c r="H6991" s="1">
        <f>VLOOKUP(D6991, Fall!$A$1:$E$25, 3)</f>
        <v>309.98601628691301</v>
      </c>
      <c r="I6991" s="1">
        <f>VLOOKUP(D6991, Fall!$A$1:$E$25, 5)</f>
        <v>271.929824561403</v>
      </c>
      <c r="J6991" s="1">
        <f t="shared" si="655"/>
        <v>390.93665906767376</v>
      </c>
      <c r="K6991" s="47">
        <f t="shared" si="656"/>
        <v>7.3136523500584394</v>
      </c>
      <c r="L6991" s="48">
        <f>Solar!K7008/1000*Variables!$B$3</f>
        <v>0</v>
      </c>
      <c r="M6991">
        <f>IF(E6991=1, VLOOKUP(D6991, Sheet1!$A$2:$C$26, 2), Sheet1!$C$3)</f>
        <v>0.18637999999999999</v>
      </c>
      <c r="N6991" s="1">
        <f>'Electricity Rates'!$J$2</f>
        <v>0.24729999999999999</v>
      </c>
      <c r="O6991" s="145">
        <f>L6991-K6991</f>
        <v>-7.3136523500584394</v>
      </c>
      <c r="P6991">
        <f t="shared" si="657"/>
        <v>1.8086662261694519</v>
      </c>
      <c r="Q6991">
        <f>IF(O6991&gt;0, IF(Q6990+O6991*Variables!$B$5&lt;Variables!$B$4, Q6990+O6991*Variables!$B$5, Variables!$B$4), IF(Q6990&gt;-O6991, Q6990+O6991/Variables!$B$5, 0))</f>
        <v>0</v>
      </c>
      <c r="R6991">
        <f>IF(O6991&gt;0, 0, IF(Q6990&gt;-O6991, 0, -O6991 - Q6990*Variables!$B$5))</f>
        <v>7.3136523500584394</v>
      </c>
      <c r="S6991">
        <f t="shared" si="658"/>
        <v>1.363118525003892</v>
      </c>
      <c r="T6991">
        <f t="shared" si="659"/>
        <v>0</v>
      </c>
    </row>
    <row r="6992" spans="1:20" x14ac:dyDescent="0.3">
      <c r="A6992" s="3">
        <f t="shared" si="654"/>
        <v>43392</v>
      </c>
      <c r="B6992">
        <v>10</v>
      </c>
      <c r="C6992">
        <v>19</v>
      </c>
      <c r="D6992">
        <v>7</v>
      </c>
      <c r="E6992">
        <v>1</v>
      </c>
      <c r="F6992" s="1">
        <f>VLOOKUP(A6992,Weather!$A$1:$E$366, 5)</f>
        <v>0.88181818181818084</v>
      </c>
      <c r="G6992" s="1">
        <f>VLOOKUP(D6992, Fall!$A$1:$E$25, 2)</f>
        <v>593.74999999999898</v>
      </c>
      <c r="H6992" s="1">
        <f>VLOOKUP(D6992, Fall!$A$1:$E$25, 3)</f>
        <v>390.39236653779699</v>
      </c>
      <c r="I6992" s="1">
        <f>VLOOKUP(D6992, Fall!$A$1:$E$25, 5)</f>
        <v>263.15789473684202</v>
      </c>
      <c r="J6992" s="1">
        <f t="shared" si="655"/>
        <v>569.716825136284</v>
      </c>
      <c r="K6992" s="47">
        <f t="shared" si="656"/>
        <v>10.658275964609732</v>
      </c>
      <c r="L6992" s="48">
        <f>Solar!K7009/1000*Variables!$B$3</f>
        <v>0.19109999999999999</v>
      </c>
      <c r="M6992">
        <f>IF(E6992=1, VLOOKUP(D6992, Sheet1!$A$2:$C$26, 2), Sheet1!$C$3)</f>
        <v>0.18637999999999999</v>
      </c>
      <c r="N6992" s="1">
        <f>'Electricity Rates'!$J$2</f>
        <v>0.24729999999999999</v>
      </c>
      <c r="O6992" s="145">
        <f>L6992-K6992</f>
        <v>-10.467175964609732</v>
      </c>
      <c r="P6992">
        <f t="shared" si="657"/>
        <v>2.6357916460479869</v>
      </c>
      <c r="Q6992">
        <f>IF(O6992&gt;0, IF(Q6991+O6992*Variables!$B$5&lt;Variables!$B$4, Q6991+O6992*Variables!$B$5, Variables!$B$4), IF(Q6991&gt;-O6992, Q6991+O6992/Variables!$B$5, 0))</f>
        <v>0</v>
      </c>
      <c r="R6992">
        <f>IF(O6992&gt;0, 0, IF(Q6991&gt;-O6992, 0, -O6992 - Q6991*Variables!$B$5))</f>
        <v>10.467175964609732</v>
      </c>
      <c r="S6992">
        <f t="shared" si="658"/>
        <v>1.9508722562839618</v>
      </c>
      <c r="T6992">
        <f t="shared" si="659"/>
        <v>0</v>
      </c>
    </row>
    <row r="6993" spans="1:20" x14ac:dyDescent="0.3">
      <c r="A6993" s="3">
        <f t="shared" si="654"/>
        <v>43392</v>
      </c>
      <c r="B6993">
        <v>10</v>
      </c>
      <c r="C6993">
        <v>19</v>
      </c>
      <c r="D6993">
        <v>8</v>
      </c>
      <c r="E6993">
        <v>1</v>
      </c>
      <c r="F6993" s="1">
        <f>VLOOKUP(A6993,Weather!$A$1:$E$366, 5)</f>
        <v>0.88181818181818084</v>
      </c>
      <c r="G6993" s="1">
        <f>VLOOKUP(D6993, Fall!$A$1:$E$25, 2)</f>
        <v>866.07142857142799</v>
      </c>
      <c r="H6993" s="1">
        <f>VLOOKUP(D6993, Fall!$A$1:$E$25, 3)</f>
        <v>561.61059471909198</v>
      </c>
      <c r="I6993" s="1">
        <f>VLOOKUP(D6993, Fall!$A$1:$E$25, 5)</f>
        <v>271.929824561403</v>
      </c>
      <c r="J6993" s="1">
        <f t="shared" si="655"/>
        <v>830.08969366160613</v>
      </c>
      <c r="K6993" s="47">
        <f t="shared" si="656"/>
        <v>15.529337804456366</v>
      </c>
      <c r="L6993" s="48">
        <f>Solar!K7010/1000*Variables!$B$3</f>
        <v>4.1736500000000003</v>
      </c>
      <c r="M6993">
        <f>IF(E6993=1, VLOOKUP(D6993, Sheet1!$A$2:$C$26, 2), Sheet1!$C$3)</f>
        <v>0.18637999999999999</v>
      </c>
      <c r="N6993" s="1">
        <f>'Electricity Rates'!$J$2</f>
        <v>0.24729999999999999</v>
      </c>
      <c r="O6993" s="145">
        <f>L6993-K6993</f>
        <v>-11.355687804456366</v>
      </c>
      <c r="P6993">
        <f t="shared" si="657"/>
        <v>3.8404052390420591</v>
      </c>
      <c r="Q6993">
        <f>IF(O6993&gt;0, IF(Q6992+O6993*Variables!$B$5&lt;Variables!$B$4, Q6992+O6993*Variables!$B$5, Variables!$B$4), IF(Q6992&gt;-O6993, Q6992+O6993/Variables!$B$5, 0))</f>
        <v>0</v>
      </c>
      <c r="R6993">
        <f>IF(O6993&gt;0, 0, IF(Q6992&gt;-O6993, 0, -O6993 - Q6992*Variables!$B$5))</f>
        <v>11.355687804456366</v>
      </c>
      <c r="S6993">
        <f t="shared" si="658"/>
        <v>2.1164730929945774</v>
      </c>
      <c r="T6993">
        <f t="shared" si="659"/>
        <v>0</v>
      </c>
    </row>
    <row r="6994" spans="1:20" x14ac:dyDescent="0.3">
      <c r="A6994" s="3">
        <f t="shared" si="654"/>
        <v>43392</v>
      </c>
      <c r="B6994">
        <v>10</v>
      </c>
      <c r="C6994">
        <v>19</v>
      </c>
      <c r="D6994">
        <v>9</v>
      </c>
      <c r="E6994">
        <v>1</v>
      </c>
      <c r="F6994" s="1">
        <f>VLOOKUP(A6994,Weather!$A$1:$E$366, 5)</f>
        <v>0.88181818181818084</v>
      </c>
      <c r="G6994" s="1">
        <f>VLOOKUP(D6994, Fall!$A$1:$E$25, 2)</f>
        <v>1080.3571428571399</v>
      </c>
      <c r="H6994" s="1">
        <f>VLOOKUP(D6994, Fall!$A$1:$E$25, 3)</f>
        <v>760.17932055605797</v>
      </c>
      <c r="I6994" s="1">
        <f>VLOOKUP(D6994, Fall!$A$1:$E$25, 5)</f>
        <v>311.40350877192998</v>
      </c>
      <c r="J6994" s="1">
        <f t="shared" si="655"/>
        <v>1042.5179456761027</v>
      </c>
      <c r="K6994" s="47">
        <f t="shared" si="656"/>
        <v>19.503450614111514</v>
      </c>
      <c r="L6994" s="48">
        <f>Solar!K7011/1000*Variables!$B$3</f>
        <v>9.8629999999999995</v>
      </c>
      <c r="M6994">
        <f>IF(E6994=1, VLOOKUP(D6994, Sheet1!$A$2:$C$26, 2), Sheet1!$C$3)</f>
        <v>0.25796000000000002</v>
      </c>
      <c r="N6994" s="1">
        <f>'Electricity Rates'!$J$2</f>
        <v>0.24729999999999999</v>
      </c>
      <c r="O6994" s="145">
        <f>L6994-K6994</f>
        <v>-9.6404506141115149</v>
      </c>
      <c r="P6994">
        <f t="shared" si="657"/>
        <v>4.8232033368697778</v>
      </c>
      <c r="Q6994">
        <f>IF(O6994&gt;0, IF(Q6993+O6994*Variables!$B$5&lt;Variables!$B$4, Q6993+O6994*Variables!$B$5, Variables!$B$4), IF(Q6993&gt;-O6994, Q6993+O6994/Variables!$B$5, 0))</f>
        <v>0</v>
      </c>
      <c r="R6994">
        <f>IF(O6994&gt;0, 0, IF(Q6993&gt;-O6994, 0, -O6994 - Q6993*Variables!$B$5))</f>
        <v>9.6404506141115149</v>
      </c>
      <c r="S6994">
        <f t="shared" si="658"/>
        <v>2.4868506404162067</v>
      </c>
      <c r="T6994">
        <f t="shared" si="659"/>
        <v>0</v>
      </c>
    </row>
    <row r="6995" spans="1:20" x14ac:dyDescent="0.3">
      <c r="A6995" s="3">
        <f t="shared" si="654"/>
        <v>43392</v>
      </c>
      <c r="B6995">
        <v>10</v>
      </c>
      <c r="C6995">
        <v>19</v>
      </c>
      <c r="D6995">
        <v>10</v>
      </c>
      <c r="E6995">
        <v>1</v>
      </c>
      <c r="F6995" s="1">
        <f>VLOOKUP(A6995,Weather!$A$1:$E$366, 5)</f>
        <v>0.88181818181818084</v>
      </c>
      <c r="G6995" s="1">
        <f>VLOOKUP(D6995, Fall!$A$1:$E$25, 2)</f>
        <v>1205.3571428571399</v>
      </c>
      <c r="H6995" s="1">
        <f>VLOOKUP(D6995, Fall!$A$1:$E$25, 3)</f>
        <v>904.12930821748796</v>
      </c>
      <c r="I6995" s="1">
        <f>VLOOKUP(D6995, Fall!$A$1:$E$25, 5)</f>
        <v>359.64912280701702</v>
      </c>
      <c r="J6995" s="1">
        <f t="shared" si="655"/>
        <v>1169.7574896724536</v>
      </c>
      <c r="K6995" s="47">
        <f t="shared" si="656"/>
        <v>21.88385104058619</v>
      </c>
      <c r="L6995" s="48">
        <f>Solar!K7012/1000*Variables!$B$3</f>
        <v>16.878599999999999</v>
      </c>
      <c r="M6995">
        <f>IF(E6995=1, VLOOKUP(D6995, Sheet1!$A$2:$C$26, 2), Sheet1!$C$3)</f>
        <v>0.25796000000000002</v>
      </c>
      <c r="N6995" s="1">
        <f>'Electricity Rates'!$J$2</f>
        <v>0.24729999999999999</v>
      </c>
      <c r="O6995" s="145">
        <f>L6995-K6995</f>
        <v>-5.0052510405861916</v>
      </c>
      <c r="P6995">
        <f t="shared" si="657"/>
        <v>5.4118763623369643</v>
      </c>
      <c r="Q6995">
        <f>IF(O6995&gt;0, IF(Q6994+O6995*Variables!$B$5&lt;Variables!$B$4, Q6994+O6995*Variables!$B$5, Variables!$B$4), IF(Q6994&gt;-O6995, Q6994+O6995/Variables!$B$5, 0))</f>
        <v>0</v>
      </c>
      <c r="R6995">
        <f>IF(O6995&gt;0, 0, IF(Q6994&gt;-O6995, 0, -O6995 - Q6994*Variables!$B$5))</f>
        <v>5.0052510405861916</v>
      </c>
      <c r="S6995">
        <f t="shared" si="658"/>
        <v>1.291154558429614</v>
      </c>
      <c r="T6995">
        <f t="shared" si="659"/>
        <v>0</v>
      </c>
    </row>
    <row r="6996" spans="1:20" x14ac:dyDescent="0.3">
      <c r="A6996" s="3">
        <f t="shared" si="654"/>
        <v>43392</v>
      </c>
      <c r="B6996">
        <v>10</v>
      </c>
      <c r="C6996">
        <v>19</v>
      </c>
      <c r="D6996">
        <v>11</v>
      </c>
      <c r="E6996">
        <v>1</v>
      </c>
      <c r="F6996" s="1">
        <f>VLOOKUP(A6996,Weather!$A$1:$E$366, 5)</f>
        <v>0.88181818181818084</v>
      </c>
      <c r="G6996" s="1">
        <f>VLOOKUP(D6996, Fall!$A$1:$E$25, 2)</f>
        <v>1290.17857142857</v>
      </c>
      <c r="H6996" s="1">
        <f>VLOOKUP(D6996, Fall!$A$1:$E$25, 3)</f>
        <v>975.19947355433101</v>
      </c>
      <c r="I6996" s="1">
        <f>VLOOKUP(D6996, Fall!$A$1:$E$25, 5)</f>
        <v>377.19298245613999</v>
      </c>
      <c r="J6996" s="1">
        <f t="shared" si="655"/>
        <v>1252.9537689525232</v>
      </c>
      <c r="K6996" s="47">
        <f t="shared" si="656"/>
        <v>23.440289019372592</v>
      </c>
      <c r="L6996" s="48">
        <f>Solar!K7013/1000*Variables!$B$3</f>
        <v>21.50975</v>
      </c>
      <c r="M6996">
        <f>IF(E6996=1, VLOOKUP(D6996, Sheet1!$A$2:$C$26, 2), Sheet1!$C$3)</f>
        <v>0.25796000000000002</v>
      </c>
      <c r="N6996" s="1">
        <f>'Electricity Rates'!$J$2</f>
        <v>0.24729999999999999</v>
      </c>
      <c r="O6996" s="145">
        <f>L6996-K6996</f>
        <v>-1.930539019372592</v>
      </c>
      <c r="P6996">
        <f t="shared" si="657"/>
        <v>5.7967834744908417</v>
      </c>
      <c r="Q6996">
        <f>IF(O6996&gt;0, IF(Q6995+O6996*Variables!$B$5&lt;Variables!$B$4, Q6995+O6996*Variables!$B$5, Variables!$B$4), IF(Q6995&gt;-O6996, Q6995+O6996/Variables!$B$5, 0))</f>
        <v>0</v>
      </c>
      <c r="R6996">
        <f>IF(O6996&gt;0, 0, IF(Q6995&gt;-O6996, 0, -O6996 - Q6995*Variables!$B$5))</f>
        <v>1.930539019372592</v>
      </c>
      <c r="S6996">
        <f t="shared" si="658"/>
        <v>0.49800184543735387</v>
      </c>
      <c r="T6996">
        <f t="shared" si="659"/>
        <v>0</v>
      </c>
    </row>
    <row r="6997" spans="1:20" x14ac:dyDescent="0.3">
      <c r="A6997" s="3">
        <f t="shared" si="654"/>
        <v>43392</v>
      </c>
      <c r="B6997">
        <v>10</v>
      </c>
      <c r="C6997">
        <v>19</v>
      </c>
      <c r="D6997">
        <v>12</v>
      </c>
      <c r="E6997">
        <v>1</v>
      </c>
      <c r="F6997" s="1">
        <f>VLOOKUP(A6997,Weather!$A$1:$E$366, 5)</f>
        <v>0.88181818181818084</v>
      </c>
      <c r="G6997" s="1">
        <f>VLOOKUP(D6997, Fall!$A$1:$E$25, 2)</f>
        <v>1366.07142857142</v>
      </c>
      <c r="H6997" s="1">
        <f>VLOOKUP(D6997, Fall!$A$1:$E$25, 3)</f>
        <v>996.442378876367</v>
      </c>
      <c r="I6997" s="1">
        <f>VLOOKUP(D6997, Fall!$A$1:$E$25, 5)</f>
        <v>368.42105263157799</v>
      </c>
      <c r="J6997" s="1">
        <f t="shared" si="655"/>
        <v>1322.3879954256406</v>
      </c>
      <c r="K6997" s="47">
        <f t="shared" si="656"/>
        <v>24.739266185726539</v>
      </c>
      <c r="L6997" s="48">
        <f>Solar!K7014/1000*Variables!$B$3</f>
        <v>25.651900000000001</v>
      </c>
      <c r="M6997">
        <f>IF(E6997=1, VLOOKUP(D6997, Sheet1!$A$2:$C$26, 2), Sheet1!$C$3)</f>
        <v>0.25796000000000002</v>
      </c>
      <c r="N6997" s="1">
        <f>'Electricity Rates'!$J$2</f>
        <v>0.24729999999999999</v>
      </c>
      <c r="O6997" s="145">
        <f>L6997-K6997</f>
        <v>0.91263381427346246</v>
      </c>
      <c r="P6997">
        <f t="shared" si="657"/>
        <v>6.1180205277301729</v>
      </c>
      <c r="Q6997">
        <f>IF(O6997&gt;0, IF(Q6996+O6997*Variables!$B$5&lt;Variables!$B$4, Q6996+O6997*Variables!$B$5, Variables!$B$4), IF(Q6996&gt;-O6997, Q6996+O6997/Variables!$B$5, 0))</f>
        <v>0.85787578541705467</v>
      </c>
      <c r="R6997">
        <f>IF(O6997&gt;0, 0, IF(Q6996&gt;-O6997, 0, -O6997 - Q6996*Variables!$B$5))</f>
        <v>0</v>
      </c>
      <c r="S6997">
        <f t="shared" si="658"/>
        <v>0</v>
      </c>
      <c r="T6997">
        <f t="shared" si="659"/>
        <v>0</v>
      </c>
    </row>
    <row r="6998" spans="1:20" x14ac:dyDescent="0.3">
      <c r="A6998" s="3">
        <f t="shared" si="654"/>
        <v>43392</v>
      </c>
      <c r="B6998">
        <v>10</v>
      </c>
      <c r="C6998">
        <v>19</v>
      </c>
      <c r="D6998">
        <v>13</v>
      </c>
      <c r="E6998">
        <v>1</v>
      </c>
      <c r="F6998" s="1">
        <f>VLOOKUP(A6998,Weather!$A$1:$E$366, 5)</f>
        <v>0.88181818181818084</v>
      </c>
      <c r="G6998" s="1">
        <f>VLOOKUP(D6998, Fall!$A$1:$E$25, 2)</f>
        <v>1446.42857142857</v>
      </c>
      <c r="H6998" s="1">
        <f>VLOOKUP(D6998, Fall!$A$1:$E$25, 3)</f>
        <v>1031.4839187299399</v>
      </c>
      <c r="I6998" s="1">
        <f>VLOOKUP(D6998, Fall!$A$1:$E$25, 5)</f>
        <v>350.87719298245599</v>
      </c>
      <c r="J6998" s="1">
        <f t="shared" si="655"/>
        <v>1397.3896579278223</v>
      </c>
      <c r="K6998" s="47">
        <f t="shared" si="656"/>
        <v>26.142399078214925</v>
      </c>
      <c r="L6998" s="48">
        <f>Solar!K7015/1000*Variables!$B$3</f>
        <v>24.2425</v>
      </c>
      <c r="M6998">
        <f>IF(E6998=1, VLOOKUP(D6998, Sheet1!$A$2:$C$26, 2), Sheet1!$C$3)</f>
        <v>0.55478000000000005</v>
      </c>
      <c r="N6998" s="1">
        <f>'Electricity Rates'!$J$2</f>
        <v>0.24729999999999999</v>
      </c>
      <c r="O6998" s="145">
        <f>L6998-K6998</f>
        <v>-1.8998990782149257</v>
      </c>
      <c r="P6998">
        <f t="shared" si="657"/>
        <v>6.4650152920425512</v>
      </c>
      <c r="Q6998">
        <f>IF(O6998&gt;0, IF(Q6997+O6998*Variables!$B$5&lt;Variables!$B$4, Q6997+O6998*Variables!$B$5, Variables!$B$4), IF(Q6997&gt;-O6998, Q6997+O6998/Variables!$B$5, 0))</f>
        <v>0</v>
      </c>
      <c r="R6998">
        <f>IF(O6998&gt;0, 0, IF(Q6997&gt;-O6998, 0, -O6998 - Q6997*Variables!$B$5))</f>
        <v>1.0934958399228942</v>
      </c>
      <c r="S6998">
        <f t="shared" si="658"/>
        <v>0.60664962207242334</v>
      </c>
      <c r="T6998">
        <f t="shared" si="659"/>
        <v>1</v>
      </c>
    </row>
    <row r="6999" spans="1:20" x14ac:dyDescent="0.3">
      <c r="A6999" s="3">
        <f t="shared" si="654"/>
        <v>43392</v>
      </c>
      <c r="B6999">
        <v>10</v>
      </c>
      <c r="C6999">
        <v>19</v>
      </c>
      <c r="D6999">
        <v>14</v>
      </c>
      <c r="E6999">
        <v>1</v>
      </c>
      <c r="F6999" s="1">
        <f>VLOOKUP(A6999,Weather!$A$1:$E$366, 5)</f>
        <v>0.88181818181818084</v>
      </c>
      <c r="G6999" s="1">
        <f>VLOOKUP(D6999, Fall!$A$1:$E$25, 2)</f>
        <v>1482.1428571428501</v>
      </c>
      <c r="H6999" s="1">
        <f>VLOOKUP(D6999, Fall!$A$1:$E$25, 3)</f>
        <v>1052.56230978037</v>
      </c>
      <c r="I6999" s="1">
        <f>VLOOKUP(D6999, Fall!$A$1:$E$25, 5)</f>
        <v>342.105263157894</v>
      </c>
      <c r="J6999" s="1">
        <f t="shared" si="655"/>
        <v>1431.3742470000111</v>
      </c>
      <c r="K6999" s="47">
        <f t="shared" si="656"/>
        <v>26.778183581838459</v>
      </c>
      <c r="L6999" s="48">
        <f>Solar!K7016/1000*Variables!$B$3</f>
        <v>13.001099999999999</v>
      </c>
      <c r="M6999">
        <f>IF(E6999=1, VLOOKUP(D6999, Sheet1!$A$2:$C$26, 2), Sheet1!$C$3)</f>
        <v>0.55478000000000005</v>
      </c>
      <c r="N6999" s="1">
        <f>'Electricity Rates'!$J$2</f>
        <v>0.24729999999999999</v>
      </c>
      <c r="O6999" s="145">
        <f>L6999-K6999</f>
        <v>-13.777083581838459</v>
      </c>
      <c r="P6999">
        <f t="shared" si="657"/>
        <v>6.6222447997886507</v>
      </c>
      <c r="Q6999">
        <f>IF(O6999&gt;0, IF(Q6998+O6999*Variables!$B$5&lt;Variables!$B$4, Q6998+O6999*Variables!$B$5, Variables!$B$4), IF(Q6998&gt;-O6999, Q6998+O6999/Variables!$B$5, 0))</f>
        <v>0</v>
      </c>
      <c r="R6999">
        <f>IF(O6999&gt;0, 0, IF(Q6998&gt;-O6999, 0, -O6999 - Q6998*Variables!$B$5))</f>
        <v>13.777083581838459</v>
      </c>
      <c r="S6999">
        <f t="shared" si="658"/>
        <v>7.6432504295323414</v>
      </c>
      <c r="T6999">
        <f t="shared" si="659"/>
        <v>1</v>
      </c>
    </row>
    <row r="7000" spans="1:20" x14ac:dyDescent="0.3">
      <c r="A7000" s="3">
        <f t="shared" si="654"/>
        <v>43392</v>
      </c>
      <c r="B7000">
        <v>10</v>
      </c>
      <c r="C7000">
        <v>19</v>
      </c>
      <c r="D7000">
        <v>15</v>
      </c>
      <c r="E7000">
        <v>1</v>
      </c>
      <c r="F7000" s="1">
        <f>VLOOKUP(A7000,Weather!$A$1:$E$366, 5)</f>
        <v>0.88181818181818084</v>
      </c>
      <c r="G7000" s="1">
        <f>VLOOKUP(D7000, Fall!$A$1:$E$25, 2)</f>
        <v>1437.5</v>
      </c>
      <c r="H7000" s="1">
        <f>VLOOKUP(D7000, Fall!$A$1:$E$25, 3)</f>
        <v>1060.00658057086</v>
      </c>
      <c r="I7000" s="1">
        <f>VLOOKUP(D7000, Fall!$A$1:$E$25, 5)</f>
        <v>328.94736842105198</v>
      </c>
      <c r="J7000" s="1">
        <f t="shared" si="655"/>
        <v>1392.8871413401921</v>
      </c>
      <c r="K7000" s="47">
        <f t="shared" si="656"/>
        <v>26.058165890411992</v>
      </c>
      <c r="L7000" s="48">
        <f>Solar!K7017/1000*Variables!$B$3</f>
        <v>15.905449999999998</v>
      </c>
      <c r="M7000">
        <f>IF(E7000=1, VLOOKUP(D7000, Sheet1!$A$2:$C$26, 2), Sheet1!$C$3)</f>
        <v>0.55478000000000005</v>
      </c>
      <c r="N7000" s="1">
        <f>'Electricity Rates'!$J$2</f>
        <v>0.24729999999999999</v>
      </c>
      <c r="O7000" s="145">
        <f>L7000-K7000</f>
        <v>-10.152715890411994</v>
      </c>
      <c r="P7000">
        <f t="shared" si="657"/>
        <v>6.4441844246988857</v>
      </c>
      <c r="Q7000">
        <f>IF(O7000&gt;0, IF(Q6999+O7000*Variables!$B$5&lt;Variables!$B$4, Q6999+O7000*Variables!$B$5, Variables!$B$4), IF(Q6999&gt;-O7000, Q6999+O7000/Variables!$B$5, 0))</f>
        <v>0</v>
      </c>
      <c r="R7000">
        <f>IF(O7000&gt;0, 0, IF(Q6999&gt;-O7000, 0, -O7000 - Q6999*Variables!$B$5))</f>
        <v>10.152715890411994</v>
      </c>
      <c r="S7000">
        <f t="shared" si="658"/>
        <v>5.6325237216827659</v>
      </c>
      <c r="T7000">
        <f t="shared" si="659"/>
        <v>1</v>
      </c>
    </row>
    <row r="7001" spans="1:20" x14ac:dyDescent="0.3">
      <c r="A7001" s="3">
        <f t="shared" si="654"/>
        <v>43392</v>
      </c>
      <c r="B7001">
        <v>10</v>
      </c>
      <c r="C7001">
        <v>19</v>
      </c>
      <c r="D7001">
        <v>16</v>
      </c>
      <c r="E7001">
        <v>1</v>
      </c>
      <c r="F7001" s="1">
        <f>VLOOKUP(A7001,Weather!$A$1:$E$366, 5)</f>
        <v>0.88181818181818084</v>
      </c>
      <c r="G7001" s="1">
        <f>VLOOKUP(D7001, Fall!$A$1:$E$25, 2)</f>
        <v>1348.2142857142801</v>
      </c>
      <c r="H7001" s="1">
        <f>VLOOKUP(D7001, Fall!$A$1:$E$25, 3)</f>
        <v>1003.98947108661</v>
      </c>
      <c r="I7001" s="1">
        <f>VLOOKUP(D7001, Fall!$A$1:$E$25, 5)</f>
        <v>298.24561403508801</v>
      </c>
      <c r="J7001" s="1">
        <f t="shared" si="655"/>
        <v>1307.5331712582824</v>
      </c>
      <c r="K7001" s="47">
        <f t="shared" si="656"/>
        <v>24.461361780597578</v>
      </c>
      <c r="L7001" s="48">
        <f>Solar!K7018/1000*Variables!$B$3</f>
        <v>10.094750000000001</v>
      </c>
      <c r="M7001">
        <f>IF(E7001=1, VLOOKUP(D7001, Sheet1!$A$2:$C$26, 2), Sheet1!$C$3)</f>
        <v>0.55478000000000005</v>
      </c>
      <c r="N7001" s="1">
        <f>'Electricity Rates'!$J$2</f>
        <v>0.24729999999999999</v>
      </c>
      <c r="O7001" s="145">
        <f>L7001-K7001</f>
        <v>-14.366611780597577</v>
      </c>
      <c r="P7001">
        <f t="shared" si="657"/>
        <v>6.049294768341781</v>
      </c>
      <c r="Q7001">
        <f>IF(O7001&gt;0, IF(Q7000+O7001*Variables!$B$5&lt;Variables!$B$4, Q7000+O7001*Variables!$B$5, Variables!$B$4), IF(Q7000&gt;-O7001, Q7000+O7001/Variables!$B$5, 0))</f>
        <v>0</v>
      </c>
      <c r="R7001">
        <f>IF(O7001&gt;0, 0, IF(Q7000&gt;-O7001, 0, -O7001 - Q7000*Variables!$B$5))</f>
        <v>14.366611780597577</v>
      </c>
      <c r="S7001">
        <f t="shared" si="658"/>
        <v>7.9703088836399241</v>
      </c>
      <c r="T7001">
        <f t="shared" si="659"/>
        <v>1</v>
      </c>
    </row>
    <row r="7002" spans="1:20" x14ac:dyDescent="0.3">
      <c r="A7002" s="3">
        <f t="shared" si="654"/>
        <v>43392</v>
      </c>
      <c r="B7002">
        <v>10</v>
      </c>
      <c r="C7002">
        <v>19</v>
      </c>
      <c r="D7002">
        <v>17</v>
      </c>
      <c r="E7002">
        <v>1</v>
      </c>
      <c r="F7002" s="1">
        <f>VLOOKUP(A7002,Weather!$A$1:$E$366, 5)</f>
        <v>0.88181818181818084</v>
      </c>
      <c r="G7002" s="1">
        <f>VLOOKUP(D7002, Fall!$A$1:$E$25, 2)</f>
        <v>1080.3571428571399</v>
      </c>
      <c r="H7002" s="1">
        <f>VLOOKUP(D7002, Fall!$A$1:$E$25, 3)</f>
        <v>794.90091642515802</v>
      </c>
      <c r="I7002" s="1">
        <f>VLOOKUP(D7002, Fall!$A$1:$E$25, 5)</f>
        <v>263.15789473684202</v>
      </c>
      <c r="J7002" s="1">
        <f t="shared" si="655"/>
        <v>1046.6214070060873</v>
      </c>
      <c r="K7002" s="47">
        <f t="shared" si="656"/>
        <v>19.580218266628389</v>
      </c>
      <c r="L7002" s="48">
        <f>Solar!K7019/1000*Variables!$B$3</f>
        <v>3.4210500000000006</v>
      </c>
      <c r="M7002">
        <f>IF(E7002=1, VLOOKUP(D7002, Sheet1!$A$2:$C$26, 2), Sheet1!$C$3)</f>
        <v>0.55478000000000005</v>
      </c>
      <c r="N7002" s="1">
        <f>'Electricity Rates'!$J$2</f>
        <v>0.24729999999999999</v>
      </c>
      <c r="O7002" s="145">
        <f>L7002-K7002</f>
        <v>-16.159168266628388</v>
      </c>
      <c r="P7002">
        <f t="shared" si="657"/>
        <v>4.8421879773372005</v>
      </c>
      <c r="Q7002">
        <f>IF(O7002&gt;0, IF(Q7001+O7002*Variables!$B$5&lt;Variables!$B$4, Q7001+O7002*Variables!$B$5, Variables!$B$4), IF(Q7001&gt;-O7002, Q7001+O7002/Variables!$B$5, 0))</f>
        <v>0</v>
      </c>
      <c r="R7002">
        <f>IF(O7002&gt;0, 0, IF(Q7001&gt;-O7002, 0, -O7002 - Q7001*Variables!$B$5))</f>
        <v>16.159168266628388</v>
      </c>
      <c r="S7002">
        <f t="shared" si="658"/>
        <v>8.9647833709600988</v>
      </c>
      <c r="T7002">
        <f t="shared" si="659"/>
        <v>1</v>
      </c>
    </row>
    <row r="7003" spans="1:20" x14ac:dyDescent="0.3">
      <c r="A7003" s="3">
        <f t="shared" si="654"/>
        <v>43392</v>
      </c>
      <c r="B7003">
        <v>10</v>
      </c>
      <c r="C7003">
        <v>19</v>
      </c>
      <c r="D7003">
        <v>18</v>
      </c>
      <c r="E7003">
        <v>1</v>
      </c>
      <c r="F7003" s="1">
        <f>VLOOKUP(A7003,Weather!$A$1:$E$366, 5)</f>
        <v>0.88181818181818084</v>
      </c>
      <c r="G7003" s="1">
        <f>VLOOKUP(D7003, Fall!$A$1:$E$25, 2)</f>
        <v>678.57142857142799</v>
      </c>
      <c r="H7003" s="1">
        <f>VLOOKUP(D7003, Fall!$A$1:$E$25, 3)</f>
        <v>583.61400485626905</v>
      </c>
      <c r="I7003" s="1">
        <f>VLOOKUP(D7003, Fall!$A$1:$E$25, 5)</f>
        <v>280.70175438596499</v>
      </c>
      <c r="J7003" s="1">
        <f t="shared" si="655"/>
        <v>667.34918758690912</v>
      </c>
      <c r="K7003" s="47">
        <f t="shared" si="656"/>
        <v>12.48478453196096</v>
      </c>
      <c r="L7003" s="48">
        <f>Solar!K7020/1000*Variables!$B$3</f>
        <v>0.26055</v>
      </c>
      <c r="M7003">
        <f>IF(E7003=1, VLOOKUP(D7003, Sheet1!$A$2:$C$26, 2), Sheet1!$C$3)</f>
        <v>0.55478000000000005</v>
      </c>
      <c r="N7003" s="1">
        <f>'Electricity Rates'!$J$2</f>
        <v>0.24729999999999999</v>
      </c>
      <c r="O7003" s="145">
        <f>L7003-K7003</f>
        <v>-12.22423453196096</v>
      </c>
      <c r="P7003">
        <f t="shared" si="657"/>
        <v>3.0874872147539452</v>
      </c>
      <c r="Q7003">
        <f>IF(O7003&gt;0, IF(Q7002+O7003*Variables!$B$5&lt;Variables!$B$4, Q7002+O7003*Variables!$B$5, Variables!$B$4), IF(Q7002&gt;-O7003, Q7002+O7003/Variables!$B$5, 0))</f>
        <v>0</v>
      </c>
      <c r="R7003">
        <f>IF(O7003&gt;0, 0, IF(Q7002&gt;-O7003, 0, -O7003 - Q7002*Variables!$B$5))</f>
        <v>12.22423453196096</v>
      </c>
      <c r="S7003">
        <f t="shared" si="658"/>
        <v>6.781760833641302</v>
      </c>
      <c r="T7003">
        <f t="shared" si="659"/>
        <v>1</v>
      </c>
    </row>
    <row r="7004" spans="1:20" x14ac:dyDescent="0.3">
      <c r="A7004" s="3">
        <f t="shared" si="654"/>
        <v>43392</v>
      </c>
      <c r="B7004">
        <v>10</v>
      </c>
      <c r="C7004">
        <v>19</v>
      </c>
      <c r="D7004">
        <v>19</v>
      </c>
      <c r="E7004">
        <v>1</v>
      </c>
      <c r="F7004" s="1">
        <f>VLOOKUP(A7004,Weather!$A$1:$E$366, 5)</f>
        <v>0.88181818181818084</v>
      </c>
      <c r="G7004" s="1">
        <f>VLOOKUP(D7004, Fall!$A$1:$E$25, 2)</f>
        <v>517.85714285714198</v>
      </c>
      <c r="H7004" s="1">
        <f>VLOOKUP(D7004, Fall!$A$1:$E$25, 3)</f>
        <v>442.60593718179598</v>
      </c>
      <c r="I7004" s="1">
        <f>VLOOKUP(D7004, Fall!$A$1:$E$25, 5)</f>
        <v>289.47368421052602</v>
      </c>
      <c r="J7004" s="1">
        <f t="shared" si="655"/>
        <v>508.96381855005558</v>
      </c>
      <c r="K7004" s="47">
        <f t="shared" si="656"/>
        <v>9.5217072671329124</v>
      </c>
      <c r="L7004" s="48">
        <f>Solar!K7021/1000*Variables!$B$3</f>
        <v>0</v>
      </c>
      <c r="M7004">
        <f>IF(E7004=1, VLOOKUP(D7004, Sheet1!$A$2:$C$26, 2), Sheet1!$C$3)</f>
        <v>0.25796000000000002</v>
      </c>
      <c r="N7004" s="1">
        <f>'Electricity Rates'!$J$2</f>
        <v>0.24729999999999999</v>
      </c>
      <c r="O7004" s="145">
        <f>L7004-K7004</f>
        <v>-9.5217072671329124</v>
      </c>
      <c r="P7004">
        <f t="shared" si="657"/>
        <v>2.354718207161969</v>
      </c>
      <c r="Q7004">
        <f>IF(O7004&gt;0, IF(Q7003+O7004*Variables!$B$5&lt;Variables!$B$4, Q7003+O7004*Variables!$B$5, Variables!$B$4), IF(Q7003&gt;-O7004, Q7003+O7004/Variables!$B$5, 0))</f>
        <v>0</v>
      </c>
      <c r="R7004">
        <f>IF(O7004&gt;0, 0, IF(Q7003&gt;-O7004, 0, -O7004 - Q7003*Variables!$B$5))</f>
        <v>9.5217072671329124</v>
      </c>
      <c r="S7004">
        <f t="shared" si="658"/>
        <v>2.4562196066296065</v>
      </c>
      <c r="T7004">
        <f t="shared" si="659"/>
        <v>0</v>
      </c>
    </row>
    <row r="7005" spans="1:20" x14ac:dyDescent="0.3">
      <c r="A7005" s="3">
        <f t="shared" si="654"/>
        <v>43392</v>
      </c>
      <c r="B7005">
        <v>10</v>
      </c>
      <c r="C7005">
        <v>19</v>
      </c>
      <c r="D7005">
        <v>20</v>
      </c>
      <c r="E7005">
        <v>1</v>
      </c>
      <c r="F7005" s="1">
        <f>VLOOKUP(A7005,Weather!$A$1:$E$366, 5)</f>
        <v>0.88181818181818084</v>
      </c>
      <c r="G7005" s="1">
        <f>VLOOKUP(D7005, Fall!$A$1:$E$25, 2)</f>
        <v>428.57142857142799</v>
      </c>
      <c r="H7005" s="1">
        <f>VLOOKUP(D7005, Fall!$A$1:$E$25, 3)</f>
        <v>354.11608052009001</v>
      </c>
      <c r="I7005" s="1">
        <f>VLOOKUP(D7005, Fall!$A$1:$E$25, 5)</f>
        <v>263.15789473684202</v>
      </c>
      <c r="J7005" s="1">
        <f t="shared" si="655"/>
        <v>419.77216016536067</v>
      </c>
      <c r="K7005" s="47">
        <f t="shared" si="656"/>
        <v>7.8531075929388559</v>
      </c>
      <c r="L7005" s="48">
        <f>Solar!K7022/1000*Variables!$B$3</f>
        <v>0</v>
      </c>
      <c r="M7005">
        <f>IF(E7005=1, VLOOKUP(D7005, Sheet1!$A$2:$C$26, 2), Sheet1!$C$3)</f>
        <v>0.25796000000000002</v>
      </c>
      <c r="N7005" s="1">
        <f>'Electricity Rates'!$J$2</f>
        <v>0.24729999999999999</v>
      </c>
      <c r="O7005" s="145">
        <f>L7005-K7005</f>
        <v>-7.8531075929388559</v>
      </c>
      <c r="P7005">
        <f t="shared" si="657"/>
        <v>1.942073507733779</v>
      </c>
      <c r="Q7005">
        <f>IF(O7005&gt;0, IF(Q7004+O7005*Variables!$B$5&lt;Variables!$B$4, Q7004+O7005*Variables!$B$5, Variables!$B$4), IF(Q7004&gt;-O7005, Q7004+O7005/Variables!$B$5, 0))</f>
        <v>0</v>
      </c>
      <c r="R7005">
        <f>IF(O7005&gt;0, 0, IF(Q7004&gt;-O7005, 0, -O7005 - Q7004*Variables!$B$5))</f>
        <v>7.8531075929388559</v>
      </c>
      <c r="S7005">
        <f t="shared" si="658"/>
        <v>2.0257876346745074</v>
      </c>
      <c r="T7005">
        <f t="shared" si="659"/>
        <v>0</v>
      </c>
    </row>
    <row r="7006" spans="1:20" x14ac:dyDescent="0.3">
      <c r="A7006" s="3">
        <f t="shared" si="654"/>
        <v>43392</v>
      </c>
      <c r="B7006">
        <v>10</v>
      </c>
      <c r="C7006">
        <v>19</v>
      </c>
      <c r="D7006">
        <v>21</v>
      </c>
      <c r="E7006">
        <v>1</v>
      </c>
      <c r="F7006" s="1">
        <f>VLOOKUP(A7006,Weather!$A$1:$E$366, 5)</f>
        <v>0.88181818181818084</v>
      </c>
      <c r="G7006" s="1">
        <f>VLOOKUP(D7006, Fall!$A$1:$E$25, 2)</f>
        <v>366.07142857142799</v>
      </c>
      <c r="H7006" s="1">
        <f>VLOOKUP(D7006, Fall!$A$1:$E$25, 3)</f>
        <v>305.62638808916603</v>
      </c>
      <c r="I7006" s="1">
        <f>VLOOKUP(D7006, Fall!$A$1:$E$25, 5)</f>
        <v>271.929824561403</v>
      </c>
      <c r="J7006" s="1">
        <f t="shared" si="655"/>
        <v>358.92792378716058</v>
      </c>
      <c r="K7006" s="47">
        <f t="shared" si="656"/>
        <v>6.7148321663360448</v>
      </c>
      <c r="L7006" s="48">
        <f>Solar!K7023/1000*Variables!$B$3</f>
        <v>0</v>
      </c>
      <c r="M7006">
        <f>IF(E7006=1, VLOOKUP(D7006, Sheet1!$A$2:$C$26, 2), Sheet1!$C$3)</f>
        <v>0.25796000000000002</v>
      </c>
      <c r="N7006" s="1">
        <f>'Electricity Rates'!$J$2</f>
        <v>0.24729999999999999</v>
      </c>
      <c r="O7006" s="145">
        <f>L7006-K7006</f>
        <v>-6.7148321663360448</v>
      </c>
      <c r="P7006">
        <f t="shared" si="657"/>
        <v>1.6605779947349038</v>
      </c>
      <c r="Q7006">
        <f>IF(O7006&gt;0, IF(Q7005+O7006*Variables!$B$5&lt;Variables!$B$4, Q7005+O7006*Variables!$B$5, Variables!$B$4), IF(Q7005&gt;-O7006, Q7005+O7006/Variables!$B$5, 0))</f>
        <v>0</v>
      </c>
      <c r="R7006">
        <f>IF(O7006&gt;0, 0, IF(Q7005&gt;-O7006, 0, -O7006 - Q7005*Variables!$B$5))</f>
        <v>6.7148321663360448</v>
      </c>
      <c r="S7006">
        <f t="shared" si="658"/>
        <v>1.7321581056280462</v>
      </c>
      <c r="T7006">
        <f t="shared" si="659"/>
        <v>0</v>
      </c>
    </row>
    <row r="7007" spans="1:20" x14ac:dyDescent="0.3">
      <c r="A7007" s="3">
        <f t="shared" si="654"/>
        <v>43392</v>
      </c>
      <c r="B7007">
        <v>10</v>
      </c>
      <c r="C7007">
        <v>19</v>
      </c>
      <c r="D7007">
        <v>22</v>
      </c>
      <c r="E7007">
        <v>1</v>
      </c>
      <c r="F7007" s="1">
        <f>VLOOKUP(A7007,Weather!$A$1:$E$366, 5)</f>
        <v>0.88181818181818084</v>
      </c>
      <c r="G7007" s="1">
        <f>VLOOKUP(D7007, Fall!$A$1:$E$25, 2)</f>
        <v>330.35714285714198</v>
      </c>
      <c r="H7007" s="1">
        <f>VLOOKUP(D7007, Fall!$A$1:$E$25, 3)</f>
        <v>272.33281237147202</v>
      </c>
      <c r="I7007" s="1">
        <f>VLOOKUP(D7007, Fall!$A$1:$E$25, 5)</f>
        <v>254.385964912281</v>
      </c>
      <c r="J7007" s="1">
        <f t="shared" si="655"/>
        <v>323.49972198156274</v>
      </c>
      <c r="K7007" s="47">
        <f t="shared" si="656"/>
        <v>6.0520405212347805</v>
      </c>
      <c r="L7007" s="48">
        <f>Solar!K7024/1000*Variables!$B$3</f>
        <v>0</v>
      </c>
      <c r="M7007">
        <f>IF(E7007=1, VLOOKUP(D7007, Sheet1!$A$2:$C$26, 2), Sheet1!$C$3)</f>
        <v>0.18637999999999999</v>
      </c>
      <c r="N7007" s="1">
        <f>'Electricity Rates'!$J$2</f>
        <v>0.24729999999999999</v>
      </c>
      <c r="O7007" s="145">
        <f>L7007-K7007</f>
        <v>-6.0520405212347805</v>
      </c>
      <c r="P7007">
        <f t="shared" si="657"/>
        <v>1.4966696209013612</v>
      </c>
      <c r="Q7007">
        <f>IF(O7007&gt;0, IF(Q7006+O7007*Variables!$B$5&lt;Variables!$B$4, Q7006+O7007*Variables!$B$5, Variables!$B$4), IF(Q7006&gt;-O7007, Q7006+O7007/Variables!$B$5, 0))</f>
        <v>0</v>
      </c>
      <c r="R7007">
        <f>IF(O7007&gt;0, 0, IF(Q7006&gt;-O7007, 0, -O7007 - Q7006*Variables!$B$5))</f>
        <v>6.0520405212347805</v>
      </c>
      <c r="S7007">
        <f t="shared" si="658"/>
        <v>1.1279793123477384</v>
      </c>
      <c r="T7007">
        <f t="shared" si="659"/>
        <v>0</v>
      </c>
    </row>
    <row r="7008" spans="1:20" x14ac:dyDescent="0.3">
      <c r="A7008" s="3">
        <f t="shared" si="654"/>
        <v>43392</v>
      </c>
      <c r="B7008">
        <v>10</v>
      </c>
      <c r="C7008">
        <v>19</v>
      </c>
      <c r="D7008">
        <v>23</v>
      </c>
      <c r="E7008">
        <v>1</v>
      </c>
      <c r="F7008" s="1">
        <f>VLOOKUP(A7008,Weather!$A$1:$E$366, 5)</f>
        <v>0.88181818181818084</v>
      </c>
      <c r="G7008" s="1">
        <f>VLOOKUP(D7008, Fall!$A$1:$E$25, 2)</f>
        <v>303.57142857142799</v>
      </c>
      <c r="H7008" s="1">
        <f>VLOOKUP(D7008, Fall!$A$1:$E$25, 3)</f>
        <v>252.67335691371099</v>
      </c>
      <c r="I7008" s="1">
        <f>VLOOKUP(D7008, Fall!$A$1:$E$25, 5)</f>
        <v>254.385964912281</v>
      </c>
      <c r="J7008" s="1">
        <f t="shared" si="655"/>
        <v>297.55620192097047</v>
      </c>
      <c r="K7008" s="47">
        <f t="shared" si="656"/>
        <v>5.5666885286320777</v>
      </c>
      <c r="L7008" s="48">
        <f>Solar!K7025/1000*Variables!$B$3</f>
        <v>0</v>
      </c>
      <c r="M7008">
        <f>IF(E7008=1, VLOOKUP(D7008, Sheet1!$A$2:$C$26, 2), Sheet1!$C$3)</f>
        <v>0.18637999999999999</v>
      </c>
      <c r="N7008" s="1">
        <f>'Electricity Rates'!$J$2</f>
        <v>0.24729999999999999</v>
      </c>
      <c r="O7008" s="145">
        <f>L7008-K7008</f>
        <v>-5.5666885286320777</v>
      </c>
      <c r="P7008">
        <f t="shared" si="657"/>
        <v>1.3766420731307127</v>
      </c>
      <c r="Q7008">
        <f>IF(O7008&gt;0, IF(Q7007+O7008*Variables!$B$5&lt;Variables!$B$4, Q7007+O7008*Variables!$B$5, Variables!$B$4), IF(Q7007&gt;-O7008, Q7007+O7008/Variables!$B$5, 0))</f>
        <v>0</v>
      </c>
      <c r="R7008">
        <f>IF(O7008&gt;0, 0, IF(Q7007&gt;-O7008, 0, -O7008 - Q7007*Variables!$B$5))</f>
        <v>5.5666885286320777</v>
      </c>
      <c r="S7008">
        <f t="shared" si="658"/>
        <v>1.0375194079664467</v>
      </c>
      <c r="T7008">
        <f t="shared" si="659"/>
        <v>0</v>
      </c>
    </row>
    <row r="7009" spans="1:20" x14ac:dyDescent="0.3">
      <c r="A7009" s="3">
        <f t="shared" si="654"/>
        <v>43392</v>
      </c>
      <c r="B7009">
        <v>10</v>
      </c>
      <c r="C7009">
        <v>19</v>
      </c>
      <c r="D7009">
        <v>24</v>
      </c>
      <c r="E7009">
        <v>1</v>
      </c>
      <c r="F7009" s="1">
        <f>VLOOKUP(A7009,Weather!$A$1:$E$366, 5)</f>
        <v>0.88181818181818084</v>
      </c>
      <c r="G7009" s="1">
        <f>VLOOKUP(D7009, Fall!$A$1:$E$25, 2)</f>
        <v>285.71428571428498</v>
      </c>
      <c r="H7009" s="1">
        <f>VLOOKUP(D7009, Fall!$A$1:$E$25, 3)</f>
        <v>237.47635107345499</v>
      </c>
      <c r="I7009" s="1">
        <f>VLOOKUP(D7009, Fall!$A$1:$E$25, 5)</f>
        <v>254.385964912281</v>
      </c>
      <c r="J7009" s="1">
        <f t="shared" si="655"/>
        <v>280.01343889309595</v>
      </c>
      <c r="K7009" s="47">
        <f t="shared" si="656"/>
        <v>5.2384980991356134</v>
      </c>
      <c r="L7009" s="48">
        <f>Solar!K7026/1000*Variables!$B$3</f>
        <v>0</v>
      </c>
      <c r="M7009">
        <f>IF(E7009=1, VLOOKUP(D7009, Sheet1!$A$2:$C$26, 2), Sheet1!$C$3)</f>
        <v>0.18637999999999999</v>
      </c>
      <c r="N7009" s="1">
        <f>'Electricity Rates'!$J$2</f>
        <v>0.24729999999999999</v>
      </c>
      <c r="O7009" s="145">
        <f>L7009-K7009</f>
        <v>-5.2384980991356134</v>
      </c>
      <c r="P7009">
        <f t="shared" si="657"/>
        <v>1.2954805799162372</v>
      </c>
      <c r="Q7009">
        <f>IF(O7009&gt;0, IF(Q7008+O7009*Variables!$B$5&lt;Variables!$B$4, Q7008+O7009*Variables!$B$5, Variables!$B$4), IF(Q7008&gt;-O7009, Q7008+O7009/Variables!$B$5, 0))</f>
        <v>0</v>
      </c>
      <c r="R7009">
        <f>IF(O7009&gt;0, 0, IF(Q7008&gt;-O7009, 0, -O7009 - Q7008*Variables!$B$5))</f>
        <v>5.2384980991356134</v>
      </c>
      <c r="S7009">
        <f t="shared" si="658"/>
        <v>0.97635127571689562</v>
      </c>
      <c r="T7009">
        <f t="shared" si="659"/>
        <v>0</v>
      </c>
    </row>
    <row r="7010" spans="1:20" x14ac:dyDescent="0.3">
      <c r="A7010" s="3">
        <f t="shared" si="654"/>
        <v>43393</v>
      </c>
      <c r="B7010">
        <v>10</v>
      </c>
      <c r="C7010">
        <v>20</v>
      </c>
      <c r="D7010">
        <v>1</v>
      </c>
      <c r="E7010">
        <v>0</v>
      </c>
      <c r="F7010" s="1">
        <f>VLOOKUP(A7010,Weather!$A$1:$E$366, 5)</f>
        <v>0.87272727272727224</v>
      </c>
      <c r="G7010" s="1">
        <f>VLOOKUP(D7010, Fall!$A$1:$E$25, 2)</f>
        <v>276.78571428571399</v>
      </c>
      <c r="H7010" s="1">
        <f>VLOOKUP(D7010, Fall!$A$1:$E$25, 3)</f>
        <v>258.40056395394299</v>
      </c>
      <c r="I7010" s="1">
        <f>VLOOKUP(D7010, Fall!$A$1:$E$25, 5)</f>
        <v>254.385964912281</v>
      </c>
      <c r="J7010" s="1">
        <f t="shared" si="655"/>
        <v>254.385964912281</v>
      </c>
      <c r="K7010" s="47">
        <f t="shared" si="656"/>
        <v>4.7590587041378596</v>
      </c>
      <c r="L7010" s="48">
        <f>Solar!K7027/1000*Variables!$B$3</f>
        <v>0</v>
      </c>
      <c r="M7010">
        <f>IF(E7010=1, VLOOKUP(D7010, Sheet1!$A$2:$C$26, 2), Sheet1!$C$3)</f>
        <v>0.18637999999999999</v>
      </c>
      <c r="N7010" s="1">
        <f>'Electricity Rates'!$J$2</f>
        <v>0.24729999999999999</v>
      </c>
      <c r="O7010" s="145">
        <f>L7010-K7010</f>
        <v>-4.7590587041378596</v>
      </c>
      <c r="P7010">
        <f t="shared" si="657"/>
        <v>1.1769152175332926</v>
      </c>
      <c r="Q7010">
        <f>IF(O7010&gt;0, IF(Q7009+O7010*Variables!$B$5&lt;Variables!$B$4, Q7009+O7010*Variables!$B$5, Variables!$B$4), IF(Q7009&gt;-O7010, Q7009+O7010/Variables!$B$5, 0))</f>
        <v>0</v>
      </c>
      <c r="R7010">
        <f>IF(O7010&gt;0, 0, IF(Q7009&gt;-O7010, 0, -O7010 - Q7009*Variables!$B$5))</f>
        <v>4.7590587041378596</v>
      </c>
      <c r="S7010">
        <f t="shared" si="658"/>
        <v>0.88699336127721418</v>
      </c>
      <c r="T7010">
        <f t="shared" si="659"/>
        <v>0</v>
      </c>
    </row>
    <row r="7011" spans="1:20" x14ac:dyDescent="0.3">
      <c r="A7011" s="3">
        <f t="shared" si="654"/>
        <v>43393</v>
      </c>
      <c r="B7011">
        <v>10</v>
      </c>
      <c r="C7011">
        <v>20</v>
      </c>
      <c r="D7011">
        <v>2</v>
      </c>
      <c r="E7011">
        <v>0</v>
      </c>
      <c r="F7011" s="1">
        <f>VLOOKUP(A7011,Weather!$A$1:$E$366, 5)</f>
        <v>0.87272727272727224</v>
      </c>
      <c r="G7011" s="1">
        <f>VLOOKUP(D7011, Fall!$A$1:$E$25, 2)</f>
        <v>272.32142857142799</v>
      </c>
      <c r="H7011" s="1">
        <f>VLOOKUP(D7011, Fall!$A$1:$E$25, 3)</f>
        <v>244.53669616981199</v>
      </c>
      <c r="I7011" s="1">
        <f>VLOOKUP(D7011, Fall!$A$1:$E$25, 5)</f>
        <v>254.385964912281</v>
      </c>
      <c r="J7011" s="1">
        <f t="shared" si="655"/>
        <v>254.385964912281</v>
      </c>
      <c r="K7011" s="47">
        <f t="shared" si="656"/>
        <v>4.7590587041378596</v>
      </c>
      <c r="L7011" s="48">
        <f>Solar!K7028/1000*Variables!$B$3</f>
        <v>0</v>
      </c>
      <c r="M7011">
        <f>IF(E7011=1, VLOOKUP(D7011, Sheet1!$A$2:$C$26, 2), Sheet1!$C$3)</f>
        <v>0.18637999999999999</v>
      </c>
      <c r="N7011" s="1">
        <f>'Electricity Rates'!$J$2</f>
        <v>0.24729999999999999</v>
      </c>
      <c r="O7011" s="145">
        <f>L7011-K7011</f>
        <v>-4.7590587041378596</v>
      </c>
      <c r="P7011">
        <f t="shared" si="657"/>
        <v>1.1769152175332926</v>
      </c>
      <c r="Q7011">
        <f>IF(O7011&gt;0, IF(Q7010+O7011*Variables!$B$5&lt;Variables!$B$4, Q7010+O7011*Variables!$B$5, Variables!$B$4), IF(Q7010&gt;-O7011, Q7010+O7011/Variables!$B$5, 0))</f>
        <v>0</v>
      </c>
      <c r="R7011">
        <f>IF(O7011&gt;0, 0, IF(Q7010&gt;-O7011, 0, -O7011 - Q7010*Variables!$B$5))</f>
        <v>4.7590587041378596</v>
      </c>
      <c r="S7011">
        <f t="shared" si="658"/>
        <v>0.88699336127721418</v>
      </c>
      <c r="T7011">
        <f t="shared" si="659"/>
        <v>0</v>
      </c>
    </row>
    <row r="7012" spans="1:20" x14ac:dyDescent="0.3">
      <c r="A7012" s="3">
        <f t="shared" si="654"/>
        <v>43393</v>
      </c>
      <c r="B7012">
        <v>10</v>
      </c>
      <c r="C7012">
        <v>20</v>
      </c>
      <c r="D7012">
        <v>3</v>
      </c>
      <c r="E7012">
        <v>0</v>
      </c>
      <c r="F7012" s="1">
        <f>VLOOKUP(A7012,Weather!$A$1:$E$366, 5)</f>
        <v>0.87272727272727224</v>
      </c>
      <c r="G7012" s="1">
        <f>VLOOKUP(D7012, Fall!$A$1:$E$25, 2)</f>
        <v>272.32142857142799</v>
      </c>
      <c r="H7012" s="1">
        <f>VLOOKUP(D7012, Fall!$A$1:$E$25, 3)</f>
        <v>252.565207174747</v>
      </c>
      <c r="I7012" s="1">
        <f>VLOOKUP(D7012, Fall!$A$1:$E$25, 5)</f>
        <v>254.385964912281</v>
      </c>
      <c r="J7012" s="1">
        <f t="shared" si="655"/>
        <v>254.385964912281</v>
      </c>
      <c r="K7012" s="47">
        <f t="shared" si="656"/>
        <v>4.7590587041378596</v>
      </c>
      <c r="L7012" s="48">
        <f>Solar!K7029/1000*Variables!$B$3</f>
        <v>0</v>
      </c>
      <c r="M7012">
        <f>IF(E7012=1, VLOOKUP(D7012, Sheet1!$A$2:$C$26, 2), Sheet1!$C$3)</f>
        <v>0.18637999999999999</v>
      </c>
      <c r="N7012" s="1">
        <f>'Electricity Rates'!$J$2</f>
        <v>0.24729999999999999</v>
      </c>
      <c r="O7012" s="145">
        <f>L7012-K7012</f>
        <v>-4.7590587041378596</v>
      </c>
      <c r="P7012">
        <f t="shared" si="657"/>
        <v>1.1769152175332926</v>
      </c>
      <c r="Q7012">
        <f>IF(O7012&gt;0, IF(Q7011+O7012*Variables!$B$5&lt;Variables!$B$4, Q7011+O7012*Variables!$B$5, Variables!$B$4), IF(Q7011&gt;-O7012, Q7011+O7012/Variables!$B$5, 0))</f>
        <v>0</v>
      </c>
      <c r="R7012">
        <f>IF(O7012&gt;0, 0, IF(Q7011&gt;-O7012, 0, -O7012 - Q7011*Variables!$B$5))</f>
        <v>4.7590587041378596</v>
      </c>
      <c r="S7012">
        <f t="shared" si="658"/>
        <v>0.88699336127721418</v>
      </c>
      <c r="T7012">
        <f t="shared" si="659"/>
        <v>0</v>
      </c>
    </row>
    <row r="7013" spans="1:20" x14ac:dyDescent="0.3">
      <c r="A7013" s="3">
        <f t="shared" si="654"/>
        <v>43393</v>
      </c>
      <c r="B7013">
        <v>10</v>
      </c>
      <c r="C7013">
        <v>20</v>
      </c>
      <c r="D7013">
        <v>4</v>
      </c>
      <c r="E7013">
        <v>0</v>
      </c>
      <c r="F7013" s="1">
        <f>VLOOKUP(A7013,Weather!$A$1:$E$366, 5)</f>
        <v>0.87272727272727224</v>
      </c>
      <c r="G7013" s="1">
        <f>VLOOKUP(D7013, Fall!$A$1:$E$25, 2)</f>
        <v>272.32142857142799</v>
      </c>
      <c r="H7013" s="1">
        <f>VLOOKUP(D7013, Fall!$A$1:$E$25, 3)</f>
        <v>267.50020564283898</v>
      </c>
      <c r="I7013" s="1">
        <f>VLOOKUP(D7013, Fall!$A$1:$E$25, 5)</f>
        <v>254.385964912281</v>
      </c>
      <c r="J7013" s="1">
        <f t="shared" si="655"/>
        <v>254.385964912281</v>
      </c>
      <c r="K7013" s="47">
        <f t="shared" si="656"/>
        <v>4.7590587041378596</v>
      </c>
      <c r="L7013" s="48">
        <f>Solar!K7030/1000*Variables!$B$3</f>
        <v>0</v>
      </c>
      <c r="M7013">
        <f>IF(E7013=1, VLOOKUP(D7013, Sheet1!$A$2:$C$26, 2), Sheet1!$C$3)</f>
        <v>0.18637999999999999</v>
      </c>
      <c r="N7013" s="1">
        <f>'Electricity Rates'!$J$2</f>
        <v>0.24729999999999999</v>
      </c>
      <c r="O7013" s="145">
        <f>L7013-K7013</f>
        <v>-4.7590587041378596</v>
      </c>
      <c r="P7013">
        <f t="shared" si="657"/>
        <v>1.1769152175332926</v>
      </c>
      <c r="Q7013">
        <f>IF(O7013&gt;0, IF(Q7012+O7013*Variables!$B$5&lt;Variables!$B$4, Q7012+O7013*Variables!$B$5, Variables!$B$4), IF(Q7012&gt;-O7013, Q7012+O7013/Variables!$B$5, 0))</f>
        <v>0</v>
      </c>
      <c r="R7013">
        <f>IF(O7013&gt;0, 0, IF(Q7012&gt;-O7013, 0, -O7013 - Q7012*Variables!$B$5))</f>
        <v>4.7590587041378596</v>
      </c>
      <c r="S7013">
        <f t="shared" si="658"/>
        <v>0.88699336127721418</v>
      </c>
      <c r="T7013">
        <f t="shared" si="659"/>
        <v>0</v>
      </c>
    </row>
    <row r="7014" spans="1:20" x14ac:dyDescent="0.3">
      <c r="A7014" s="3">
        <f t="shared" si="654"/>
        <v>43393</v>
      </c>
      <c r="B7014">
        <v>10</v>
      </c>
      <c r="C7014">
        <v>20</v>
      </c>
      <c r="D7014">
        <v>5</v>
      </c>
      <c r="E7014">
        <v>0</v>
      </c>
      <c r="F7014" s="1">
        <f>VLOOKUP(A7014,Weather!$A$1:$E$366, 5)</f>
        <v>0.87272727272727224</v>
      </c>
      <c r="G7014" s="1">
        <f>VLOOKUP(D7014, Fall!$A$1:$E$25, 2)</f>
        <v>303.57142857142799</v>
      </c>
      <c r="H7014" s="1">
        <f>VLOOKUP(D7014, Fall!$A$1:$E$25, 3)</f>
        <v>277.41442782172697</v>
      </c>
      <c r="I7014" s="1">
        <f>VLOOKUP(D7014, Fall!$A$1:$E$25, 5)</f>
        <v>254.385964912281</v>
      </c>
      <c r="J7014" s="1">
        <f t="shared" si="655"/>
        <v>254.385964912281</v>
      </c>
      <c r="K7014" s="47">
        <f t="shared" si="656"/>
        <v>4.7590587041378596</v>
      </c>
      <c r="L7014" s="48">
        <f>Solar!K7031/1000*Variables!$B$3</f>
        <v>0</v>
      </c>
      <c r="M7014">
        <f>IF(E7014=1, VLOOKUP(D7014, Sheet1!$A$2:$C$26, 2), Sheet1!$C$3)</f>
        <v>0.18637999999999999</v>
      </c>
      <c r="N7014" s="1">
        <f>'Electricity Rates'!$J$2</f>
        <v>0.24729999999999999</v>
      </c>
      <c r="O7014" s="145">
        <f>L7014-K7014</f>
        <v>-4.7590587041378596</v>
      </c>
      <c r="P7014">
        <f t="shared" si="657"/>
        <v>1.1769152175332926</v>
      </c>
      <c r="Q7014">
        <f>IF(O7014&gt;0, IF(Q7013+O7014*Variables!$B$5&lt;Variables!$B$4, Q7013+O7014*Variables!$B$5, Variables!$B$4), IF(Q7013&gt;-O7014, Q7013+O7014/Variables!$B$5, 0))</f>
        <v>0</v>
      </c>
      <c r="R7014">
        <f>IF(O7014&gt;0, 0, IF(Q7013&gt;-O7014, 0, -O7014 - Q7013*Variables!$B$5))</f>
        <v>4.7590587041378596</v>
      </c>
      <c r="S7014">
        <f t="shared" si="658"/>
        <v>0.88699336127721418</v>
      </c>
      <c r="T7014">
        <f t="shared" si="659"/>
        <v>0</v>
      </c>
    </row>
    <row r="7015" spans="1:20" x14ac:dyDescent="0.3">
      <c r="A7015" s="3">
        <f t="shared" si="654"/>
        <v>43393</v>
      </c>
      <c r="B7015">
        <v>10</v>
      </c>
      <c r="C7015">
        <v>20</v>
      </c>
      <c r="D7015">
        <v>6</v>
      </c>
      <c r="E7015">
        <v>0</v>
      </c>
      <c r="F7015" s="1">
        <f>VLOOKUP(A7015,Weather!$A$1:$E$366, 5)</f>
        <v>0.87272727272727224</v>
      </c>
      <c r="G7015" s="1">
        <f>VLOOKUP(D7015, Fall!$A$1:$E$25, 2)</f>
        <v>401.78571428571399</v>
      </c>
      <c r="H7015" s="1">
        <f>VLOOKUP(D7015, Fall!$A$1:$E$25, 3)</f>
        <v>309.98601628691301</v>
      </c>
      <c r="I7015" s="1">
        <f>VLOOKUP(D7015, Fall!$A$1:$E$25, 5)</f>
        <v>271.929824561403</v>
      </c>
      <c r="J7015" s="1">
        <f t="shared" si="655"/>
        <v>271.929824561403</v>
      </c>
      <c r="K7015" s="47">
        <f t="shared" si="656"/>
        <v>5.0872696492507998</v>
      </c>
      <c r="L7015" s="48">
        <f>Solar!K7032/1000*Variables!$B$3</f>
        <v>0</v>
      </c>
      <c r="M7015">
        <f>IF(E7015=1, VLOOKUP(D7015, Sheet1!$A$2:$C$26, 2), Sheet1!$C$3)</f>
        <v>0.18637999999999999</v>
      </c>
      <c r="N7015" s="1">
        <f>'Electricity Rates'!$J$2</f>
        <v>0.24729999999999999</v>
      </c>
      <c r="O7015" s="145">
        <f>L7015-K7015</f>
        <v>-5.0872696492507998</v>
      </c>
      <c r="P7015">
        <f t="shared" si="657"/>
        <v>1.2580817842597227</v>
      </c>
      <c r="Q7015">
        <f>IF(O7015&gt;0, IF(Q7014+O7015*Variables!$B$5&lt;Variables!$B$4, Q7014+O7015*Variables!$B$5, Variables!$B$4), IF(Q7014&gt;-O7015, Q7014+O7015/Variables!$B$5, 0))</f>
        <v>0</v>
      </c>
      <c r="R7015">
        <f>IF(O7015&gt;0, 0, IF(Q7014&gt;-O7015, 0, -O7015 - Q7014*Variables!$B$5))</f>
        <v>5.0872696492507998</v>
      </c>
      <c r="S7015">
        <f t="shared" si="658"/>
        <v>0.94816531722736397</v>
      </c>
      <c r="T7015">
        <f t="shared" si="659"/>
        <v>0</v>
      </c>
    </row>
    <row r="7016" spans="1:20" x14ac:dyDescent="0.3">
      <c r="A7016" s="3">
        <f t="shared" si="654"/>
        <v>43393</v>
      </c>
      <c r="B7016">
        <v>10</v>
      </c>
      <c r="C7016">
        <v>20</v>
      </c>
      <c r="D7016">
        <v>7</v>
      </c>
      <c r="E7016">
        <v>0</v>
      </c>
      <c r="F7016" s="1">
        <f>VLOOKUP(A7016,Weather!$A$1:$E$366, 5)</f>
        <v>0.87272727272727224</v>
      </c>
      <c r="G7016" s="1">
        <f>VLOOKUP(D7016, Fall!$A$1:$E$25, 2)</f>
        <v>593.74999999999898</v>
      </c>
      <c r="H7016" s="1">
        <f>VLOOKUP(D7016, Fall!$A$1:$E$25, 3)</f>
        <v>390.39236653779699</v>
      </c>
      <c r="I7016" s="1">
        <f>VLOOKUP(D7016, Fall!$A$1:$E$25, 5)</f>
        <v>263.15789473684202</v>
      </c>
      <c r="J7016" s="1">
        <f t="shared" si="655"/>
        <v>263.15789473684202</v>
      </c>
      <c r="K7016" s="47">
        <f t="shared" si="656"/>
        <v>4.9231641766943302</v>
      </c>
      <c r="L7016" s="48">
        <f>Solar!K7033/1000*Variables!$B$3</f>
        <v>0.1183</v>
      </c>
      <c r="M7016">
        <f>IF(E7016=1, VLOOKUP(D7016, Sheet1!$A$2:$C$26, 2), Sheet1!$C$3)</f>
        <v>0.18637999999999999</v>
      </c>
      <c r="N7016" s="1">
        <f>'Electricity Rates'!$J$2</f>
        <v>0.24729999999999999</v>
      </c>
      <c r="O7016" s="145">
        <f>L7016-K7016</f>
        <v>-4.8048641766943305</v>
      </c>
      <c r="P7016">
        <f t="shared" si="657"/>
        <v>1.2174985008965078</v>
      </c>
      <c r="Q7016">
        <f>IF(O7016&gt;0, IF(Q7015+O7016*Variables!$B$5&lt;Variables!$B$4, Q7015+O7016*Variables!$B$5, Variables!$B$4), IF(Q7015&gt;-O7016, Q7015+O7016/Variables!$B$5, 0))</f>
        <v>0</v>
      </c>
      <c r="R7016">
        <f>IF(O7016&gt;0, 0, IF(Q7015&gt;-O7016, 0, -O7016 - Q7015*Variables!$B$5))</f>
        <v>4.8048641766943305</v>
      </c>
      <c r="S7016">
        <f t="shared" si="658"/>
        <v>0.89553058525228924</v>
      </c>
      <c r="T7016">
        <f t="shared" si="659"/>
        <v>0</v>
      </c>
    </row>
    <row r="7017" spans="1:20" x14ac:dyDescent="0.3">
      <c r="A7017" s="3">
        <f t="shared" si="654"/>
        <v>43393</v>
      </c>
      <c r="B7017">
        <v>10</v>
      </c>
      <c r="C7017">
        <v>20</v>
      </c>
      <c r="D7017">
        <v>8</v>
      </c>
      <c r="E7017">
        <v>0</v>
      </c>
      <c r="F7017" s="1">
        <f>VLOOKUP(A7017,Weather!$A$1:$E$366, 5)</f>
        <v>0.87272727272727224</v>
      </c>
      <c r="G7017" s="1">
        <f>VLOOKUP(D7017, Fall!$A$1:$E$25, 2)</f>
        <v>866.07142857142799</v>
      </c>
      <c r="H7017" s="1">
        <f>VLOOKUP(D7017, Fall!$A$1:$E$25, 3)</f>
        <v>561.61059471909198</v>
      </c>
      <c r="I7017" s="1">
        <f>VLOOKUP(D7017, Fall!$A$1:$E$25, 5)</f>
        <v>271.929824561403</v>
      </c>
      <c r="J7017" s="1">
        <f t="shared" si="655"/>
        <v>271.929824561403</v>
      </c>
      <c r="K7017" s="47">
        <f t="shared" si="656"/>
        <v>5.0872696492507998</v>
      </c>
      <c r="L7017" s="48">
        <f>Solar!K7034/1000*Variables!$B$3</f>
        <v>3.4479999999999995</v>
      </c>
      <c r="M7017">
        <f>IF(E7017=1, VLOOKUP(D7017, Sheet1!$A$2:$C$26, 2), Sheet1!$C$3)</f>
        <v>0.18637999999999999</v>
      </c>
      <c r="N7017" s="1">
        <f>'Electricity Rates'!$J$2</f>
        <v>0.24729999999999999</v>
      </c>
      <c r="O7017" s="145">
        <f>L7017-K7017</f>
        <v>-1.6392696492508003</v>
      </c>
      <c r="P7017">
        <f t="shared" si="657"/>
        <v>1.2580817842597227</v>
      </c>
      <c r="Q7017">
        <f>IF(O7017&gt;0, IF(Q7016+O7017*Variables!$B$5&lt;Variables!$B$4, Q7016+O7017*Variables!$B$5, Variables!$B$4), IF(Q7016&gt;-O7017, Q7016+O7017/Variables!$B$5, 0))</f>
        <v>0</v>
      </c>
      <c r="R7017">
        <f>IF(O7017&gt;0, 0, IF(Q7016&gt;-O7017, 0, -O7017 - Q7016*Variables!$B$5))</f>
        <v>1.6392696492508003</v>
      </c>
      <c r="S7017">
        <f t="shared" si="658"/>
        <v>0.30552707722736416</v>
      </c>
      <c r="T7017">
        <f t="shared" si="659"/>
        <v>0</v>
      </c>
    </row>
    <row r="7018" spans="1:20" x14ac:dyDescent="0.3">
      <c r="A7018" s="3">
        <f t="shared" si="654"/>
        <v>43393</v>
      </c>
      <c r="B7018">
        <v>10</v>
      </c>
      <c r="C7018">
        <v>20</v>
      </c>
      <c r="D7018">
        <v>9</v>
      </c>
      <c r="E7018">
        <v>0</v>
      </c>
      <c r="F7018" s="1">
        <f>VLOOKUP(A7018,Weather!$A$1:$E$366, 5)</f>
        <v>0.87272727272727224</v>
      </c>
      <c r="G7018" s="1">
        <f>VLOOKUP(D7018, Fall!$A$1:$E$25, 2)</f>
        <v>1080.3571428571399</v>
      </c>
      <c r="H7018" s="1">
        <f>VLOOKUP(D7018, Fall!$A$1:$E$25, 3)</f>
        <v>760.17932055605797</v>
      </c>
      <c r="I7018" s="1">
        <f>VLOOKUP(D7018, Fall!$A$1:$E$25, 5)</f>
        <v>311.40350877192998</v>
      </c>
      <c r="J7018" s="1">
        <f t="shared" si="655"/>
        <v>311.40350877192998</v>
      </c>
      <c r="K7018" s="47">
        <f t="shared" si="656"/>
        <v>5.8257442757549622</v>
      </c>
      <c r="L7018" s="48">
        <f>Solar!K7035/1000*Variables!$B$3</f>
        <v>9.8581500000000002</v>
      </c>
      <c r="M7018">
        <f>IF(E7018=1, VLOOKUP(D7018, Sheet1!$A$2:$C$26, 2), Sheet1!$C$3)</f>
        <v>0.18637999999999999</v>
      </c>
      <c r="N7018" s="1">
        <f>'Electricity Rates'!$J$2</f>
        <v>0.24729999999999999</v>
      </c>
      <c r="O7018" s="145">
        <f>L7018-K7018</f>
        <v>4.032405724245038</v>
      </c>
      <c r="P7018">
        <f t="shared" si="657"/>
        <v>1.4407065593942021</v>
      </c>
      <c r="Q7018">
        <f>IF(O7018&gt;0, IF(Q7017+O7018*Variables!$B$5&lt;Variables!$B$4, Q7017+O7018*Variables!$B$5, Variables!$B$4), IF(Q7017&gt;-O7018, Q7017+O7018/Variables!$B$5, 0))</f>
        <v>3.7904613807903353</v>
      </c>
      <c r="R7018">
        <f>IF(O7018&gt;0, 0, IF(Q7017&gt;-O7018, 0, -O7018 - Q7017*Variables!$B$5))</f>
        <v>0</v>
      </c>
      <c r="S7018">
        <f t="shared" si="658"/>
        <v>0</v>
      </c>
      <c r="T7018">
        <f t="shared" si="659"/>
        <v>0</v>
      </c>
    </row>
    <row r="7019" spans="1:20" x14ac:dyDescent="0.3">
      <c r="A7019" s="3">
        <f t="shared" si="654"/>
        <v>43393</v>
      </c>
      <c r="B7019">
        <v>10</v>
      </c>
      <c r="C7019">
        <v>20</v>
      </c>
      <c r="D7019">
        <v>10</v>
      </c>
      <c r="E7019">
        <v>0</v>
      </c>
      <c r="F7019" s="1">
        <f>VLOOKUP(A7019,Weather!$A$1:$E$366, 5)</f>
        <v>0.87272727272727224</v>
      </c>
      <c r="G7019" s="1">
        <f>VLOOKUP(D7019, Fall!$A$1:$E$25, 2)</f>
        <v>1205.3571428571399</v>
      </c>
      <c r="H7019" s="1">
        <f>VLOOKUP(D7019, Fall!$A$1:$E$25, 3)</f>
        <v>904.12930821748796</v>
      </c>
      <c r="I7019" s="1">
        <f>VLOOKUP(D7019, Fall!$A$1:$E$25, 5)</f>
        <v>359.64912280701702</v>
      </c>
      <c r="J7019" s="1">
        <f t="shared" si="655"/>
        <v>359.64912280701702</v>
      </c>
      <c r="K7019" s="47">
        <f t="shared" si="656"/>
        <v>6.7283243748155765</v>
      </c>
      <c r="L7019" s="48">
        <f>Solar!K7036/1000*Variables!$B$3</f>
        <v>14.747250000000001</v>
      </c>
      <c r="M7019">
        <f>IF(E7019=1, VLOOKUP(D7019, Sheet1!$A$2:$C$26, 2), Sheet1!$C$3)</f>
        <v>0.18637999999999999</v>
      </c>
      <c r="N7019" s="1">
        <f>'Electricity Rates'!$J$2</f>
        <v>0.24729999999999999</v>
      </c>
      <c r="O7019" s="145">
        <f>L7019-K7019</f>
        <v>8.0189256251844245</v>
      </c>
      <c r="P7019">
        <f t="shared" si="657"/>
        <v>1.663914617891892</v>
      </c>
      <c r="Q7019">
        <f>IF(O7019&gt;0, IF(Q7018+O7019*Variables!$B$5&lt;Variables!$B$4, Q7018+O7019*Variables!$B$5, Variables!$B$4), IF(Q7018&gt;-O7019, Q7018+O7019/Variables!$B$5, 0))</f>
        <v>11.328251468463694</v>
      </c>
      <c r="R7019">
        <f>IF(O7019&gt;0, 0, IF(Q7018&gt;-O7019, 0, -O7019 - Q7018*Variables!$B$5))</f>
        <v>0</v>
      </c>
      <c r="S7019">
        <f t="shared" si="658"/>
        <v>0</v>
      </c>
      <c r="T7019">
        <f t="shared" si="659"/>
        <v>0</v>
      </c>
    </row>
    <row r="7020" spans="1:20" x14ac:dyDescent="0.3">
      <c r="A7020" s="3">
        <f t="shared" si="654"/>
        <v>43393</v>
      </c>
      <c r="B7020">
        <v>10</v>
      </c>
      <c r="C7020">
        <v>20</v>
      </c>
      <c r="D7020">
        <v>11</v>
      </c>
      <c r="E7020">
        <v>0</v>
      </c>
      <c r="F7020" s="1">
        <f>VLOOKUP(A7020,Weather!$A$1:$E$366, 5)</f>
        <v>0.87272727272727224</v>
      </c>
      <c r="G7020" s="1">
        <f>VLOOKUP(D7020, Fall!$A$1:$E$25, 2)</f>
        <v>1290.17857142857</v>
      </c>
      <c r="H7020" s="1">
        <f>VLOOKUP(D7020, Fall!$A$1:$E$25, 3)</f>
        <v>975.19947355433101</v>
      </c>
      <c r="I7020" s="1">
        <f>VLOOKUP(D7020, Fall!$A$1:$E$25, 5)</f>
        <v>377.19298245613999</v>
      </c>
      <c r="J7020" s="1">
        <f t="shared" si="655"/>
        <v>377.19298245613999</v>
      </c>
      <c r="K7020" s="47">
        <f t="shared" si="656"/>
        <v>7.0565353199285354</v>
      </c>
      <c r="L7020" s="48">
        <f>Solar!K7037/1000*Variables!$B$3</f>
        <v>18.681899999999999</v>
      </c>
      <c r="M7020">
        <f>IF(E7020=1, VLOOKUP(D7020, Sheet1!$A$2:$C$26, 2), Sheet1!$C$3)</f>
        <v>0.18637999999999999</v>
      </c>
      <c r="N7020" s="1">
        <f>'Electricity Rates'!$J$2</f>
        <v>0.24729999999999999</v>
      </c>
      <c r="O7020" s="145">
        <f>L7020-K7020</f>
        <v>11.625364680071463</v>
      </c>
      <c r="P7020">
        <f t="shared" si="657"/>
        <v>1.7450811846183267</v>
      </c>
      <c r="Q7020">
        <f>IF(O7020&gt;0, IF(Q7019+O7020*Variables!$B$5&lt;Variables!$B$4, Q7019+O7020*Variables!$B$5, Variables!$B$4), IF(Q7019&gt;-O7020, Q7019+O7020/Variables!$B$5, 0))</f>
        <v>22.25609426773087</v>
      </c>
      <c r="R7020">
        <f>IF(O7020&gt;0, 0, IF(Q7019&gt;-O7020, 0, -O7020 - Q7019*Variables!$B$5))</f>
        <v>0</v>
      </c>
      <c r="S7020">
        <f t="shared" si="658"/>
        <v>0</v>
      </c>
      <c r="T7020">
        <f t="shared" si="659"/>
        <v>0</v>
      </c>
    </row>
    <row r="7021" spans="1:20" x14ac:dyDescent="0.3">
      <c r="A7021" s="3">
        <f t="shared" si="654"/>
        <v>43393</v>
      </c>
      <c r="B7021">
        <v>10</v>
      </c>
      <c r="C7021">
        <v>20</v>
      </c>
      <c r="D7021">
        <v>12</v>
      </c>
      <c r="E7021">
        <v>0</v>
      </c>
      <c r="F7021" s="1">
        <f>VLOOKUP(A7021,Weather!$A$1:$E$366, 5)</f>
        <v>0.87272727272727224</v>
      </c>
      <c r="G7021" s="1">
        <f>VLOOKUP(D7021, Fall!$A$1:$E$25, 2)</f>
        <v>1366.07142857142</v>
      </c>
      <c r="H7021" s="1">
        <f>VLOOKUP(D7021, Fall!$A$1:$E$25, 3)</f>
        <v>996.442378876367</v>
      </c>
      <c r="I7021" s="1">
        <f>VLOOKUP(D7021, Fall!$A$1:$E$25, 5)</f>
        <v>368.42105263157799</v>
      </c>
      <c r="J7021" s="1">
        <f t="shared" si="655"/>
        <v>368.42105263157799</v>
      </c>
      <c r="K7021" s="47">
        <f t="shared" si="656"/>
        <v>6.8924298473720462</v>
      </c>
      <c r="L7021" s="48">
        <f>Solar!K7038/1000*Variables!$B$3</f>
        <v>17.38625</v>
      </c>
      <c r="M7021">
        <f>IF(E7021=1, VLOOKUP(D7021, Sheet1!$A$2:$C$26, 2), Sheet1!$C$3)</f>
        <v>0.18637999999999999</v>
      </c>
      <c r="N7021" s="1">
        <f>'Electricity Rates'!$J$2</f>
        <v>0.24729999999999999</v>
      </c>
      <c r="O7021" s="145">
        <f>L7021-K7021</f>
        <v>10.493820152627954</v>
      </c>
      <c r="P7021">
        <f t="shared" si="657"/>
        <v>1.7044979012551069</v>
      </c>
      <c r="Q7021">
        <f>IF(O7021&gt;0, IF(Q7020+O7021*Variables!$B$5&lt;Variables!$B$4, Q7020+O7021*Variables!$B$5, Variables!$B$4), IF(Q7020&gt;-O7021, Q7020+O7021/Variables!$B$5, 0))</f>
        <v>32.12028521120115</v>
      </c>
      <c r="R7021">
        <f>IF(O7021&gt;0, 0, IF(Q7020&gt;-O7021, 0, -O7021 - Q7020*Variables!$B$5))</f>
        <v>0</v>
      </c>
      <c r="S7021">
        <f t="shared" si="658"/>
        <v>0</v>
      </c>
      <c r="T7021">
        <f t="shared" si="659"/>
        <v>0</v>
      </c>
    </row>
    <row r="7022" spans="1:20" x14ac:dyDescent="0.3">
      <c r="A7022" s="3">
        <f t="shared" si="654"/>
        <v>43393</v>
      </c>
      <c r="B7022">
        <v>10</v>
      </c>
      <c r="C7022">
        <v>20</v>
      </c>
      <c r="D7022">
        <v>13</v>
      </c>
      <c r="E7022">
        <v>0</v>
      </c>
      <c r="F7022" s="1">
        <f>VLOOKUP(A7022,Weather!$A$1:$E$366, 5)</f>
        <v>0.87272727272727224</v>
      </c>
      <c r="G7022" s="1">
        <f>VLOOKUP(D7022, Fall!$A$1:$E$25, 2)</f>
        <v>1446.42857142857</v>
      </c>
      <c r="H7022" s="1">
        <f>VLOOKUP(D7022, Fall!$A$1:$E$25, 3)</f>
        <v>1031.4839187299399</v>
      </c>
      <c r="I7022" s="1">
        <f>VLOOKUP(D7022, Fall!$A$1:$E$25, 5)</f>
        <v>350.87719298245599</v>
      </c>
      <c r="J7022" s="1">
        <f t="shared" si="655"/>
        <v>350.87719298245599</v>
      </c>
      <c r="K7022" s="47">
        <f t="shared" si="656"/>
        <v>6.564218902259106</v>
      </c>
      <c r="L7022" s="48">
        <f>Solar!K7039/1000*Variables!$B$3</f>
        <v>29.038749999999997</v>
      </c>
      <c r="M7022">
        <f>IF(E7022=1, VLOOKUP(D7022, Sheet1!$A$2:$C$26, 2), Sheet1!$C$3)</f>
        <v>0.18637999999999999</v>
      </c>
      <c r="N7022" s="1">
        <f>'Electricity Rates'!$J$2</f>
        <v>0.24729999999999999</v>
      </c>
      <c r="O7022" s="145">
        <f>L7022-K7022</f>
        <v>22.47453109774089</v>
      </c>
      <c r="P7022">
        <f t="shared" si="657"/>
        <v>1.6233313345286768</v>
      </c>
      <c r="Q7022">
        <f>IF(O7022&gt;0, IF(Q7021+O7022*Variables!$B$5&lt;Variables!$B$4, Q7021+O7022*Variables!$B$5, Variables!$B$4), IF(Q7021&gt;-O7022, Q7021+O7022/Variables!$B$5, 0))</f>
        <v>53.246344443077589</v>
      </c>
      <c r="R7022">
        <f>IF(O7022&gt;0, 0, IF(Q7021&gt;-O7022, 0, -O7022 - Q7021*Variables!$B$5))</f>
        <v>0</v>
      </c>
      <c r="S7022">
        <f t="shared" si="658"/>
        <v>0</v>
      </c>
      <c r="T7022">
        <f t="shared" si="659"/>
        <v>0</v>
      </c>
    </row>
    <row r="7023" spans="1:20" x14ac:dyDescent="0.3">
      <c r="A7023" s="3">
        <f t="shared" si="654"/>
        <v>43393</v>
      </c>
      <c r="B7023">
        <v>10</v>
      </c>
      <c r="C7023">
        <v>20</v>
      </c>
      <c r="D7023">
        <v>14</v>
      </c>
      <c r="E7023">
        <v>0</v>
      </c>
      <c r="F7023" s="1">
        <f>VLOOKUP(A7023,Weather!$A$1:$E$366, 5)</f>
        <v>0.87272727272727224</v>
      </c>
      <c r="G7023" s="1">
        <f>VLOOKUP(D7023, Fall!$A$1:$E$25, 2)</f>
        <v>1482.1428571428501</v>
      </c>
      <c r="H7023" s="1">
        <f>VLOOKUP(D7023, Fall!$A$1:$E$25, 3)</f>
        <v>1052.56230978037</v>
      </c>
      <c r="I7023" s="1">
        <f>VLOOKUP(D7023, Fall!$A$1:$E$25, 5)</f>
        <v>342.105263157894</v>
      </c>
      <c r="J7023" s="1">
        <f t="shared" si="655"/>
        <v>342.105263157894</v>
      </c>
      <c r="K7023" s="47">
        <f t="shared" si="656"/>
        <v>6.4001134297026177</v>
      </c>
      <c r="L7023" s="48">
        <f>Solar!K7040/1000*Variables!$B$3</f>
        <v>20.34065</v>
      </c>
      <c r="M7023">
        <f>IF(E7023=1, VLOOKUP(D7023, Sheet1!$A$2:$C$26, 2), Sheet1!$C$3)</f>
        <v>0.18637999999999999</v>
      </c>
      <c r="N7023" s="1">
        <f>'Electricity Rates'!$J$2</f>
        <v>0.24729999999999999</v>
      </c>
      <c r="O7023" s="145">
        <f>L7023-K7023</f>
        <v>13.940536570297382</v>
      </c>
      <c r="P7023">
        <f t="shared" si="657"/>
        <v>1.5827480511654572</v>
      </c>
      <c r="Q7023">
        <f>IF(O7023&gt;0, IF(Q7022+O7023*Variables!$B$5&lt;Variables!$B$4, Q7022+O7023*Variables!$B$5, Variables!$B$4), IF(Q7022&gt;-O7023, Q7022+O7023/Variables!$B$5, 0))</f>
        <v>66.350448819157123</v>
      </c>
      <c r="R7023">
        <f>IF(O7023&gt;0, 0, IF(Q7022&gt;-O7023, 0, -O7023 - Q7022*Variables!$B$5))</f>
        <v>0</v>
      </c>
      <c r="S7023">
        <f t="shared" si="658"/>
        <v>0</v>
      </c>
      <c r="T7023">
        <f t="shared" si="659"/>
        <v>0</v>
      </c>
    </row>
    <row r="7024" spans="1:20" x14ac:dyDescent="0.3">
      <c r="A7024" s="3">
        <f t="shared" si="654"/>
        <v>43393</v>
      </c>
      <c r="B7024">
        <v>10</v>
      </c>
      <c r="C7024">
        <v>20</v>
      </c>
      <c r="D7024">
        <v>15</v>
      </c>
      <c r="E7024">
        <v>0</v>
      </c>
      <c r="F7024" s="1">
        <f>VLOOKUP(A7024,Weather!$A$1:$E$366, 5)</f>
        <v>0.87272727272727224</v>
      </c>
      <c r="G7024" s="1">
        <f>VLOOKUP(D7024, Fall!$A$1:$E$25, 2)</f>
        <v>1437.5</v>
      </c>
      <c r="H7024" s="1">
        <f>VLOOKUP(D7024, Fall!$A$1:$E$25, 3)</f>
        <v>1060.00658057086</v>
      </c>
      <c r="I7024" s="1">
        <f>VLOOKUP(D7024, Fall!$A$1:$E$25, 5)</f>
        <v>328.94736842105198</v>
      </c>
      <c r="J7024" s="1">
        <f t="shared" si="655"/>
        <v>328.94736842105198</v>
      </c>
      <c r="K7024" s="47">
        <f t="shared" si="656"/>
        <v>6.1539552208679025</v>
      </c>
      <c r="L7024" s="48">
        <f>Solar!K7041/1000*Variables!$B$3</f>
        <v>20.58605</v>
      </c>
      <c r="M7024">
        <f>IF(E7024=1, VLOOKUP(D7024, Sheet1!$A$2:$C$26, 2), Sheet1!$C$3)</f>
        <v>0.18637999999999999</v>
      </c>
      <c r="N7024" s="1">
        <f>'Electricity Rates'!$J$2</f>
        <v>0.24729999999999999</v>
      </c>
      <c r="O7024" s="145">
        <f>L7024-K7024</f>
        <v>14.432094779132097</v>
      </c>
      <c r="P7024">
        <f t="shared" si="657"/>
        <v>1.5218731261206322</v>
      </c>
      <c r="Q7024">
        <f>IF(O7024&gt;0, IF(Q7023+O7024*Variables!$B$5&lt;Variables!$B$4, Q7023+O7024*Variables!$B$5, Variables!$B$4), IF(Q7023&gt;-O7024, Q7023+O7024/Variables!$B$5, 0))</f>
        <v>79.916617911541294</v>
      </c>
      <c r="R7024">
        <f>IF(O7024&gt;0, 0, IF(Q7023&gt;-O7024, 0, -O7024 - Q7023*Variables!$B$5))</f>
        <v>0</v>
      </c>
      <c r="S7024">
        <f t="shared" si="658"/>
        <v>0</v>
      </c>
      <c r="T7024">
        <f t="shared" si="659"/>
        <v>0</v>
      </c>
    </row>
    <row r="7025" spans="1:20" x14ac:dyDescent="0.3">
      <c r="A7025" s="3">
        <f t="shared" si="654"/>
        <v>43393</v>
      </c>
      <c r="B7025">
        <v>10</v>
      </c>
      <c r="C7025">
        <v>20</v>
      </c>
      <c r="D7025">
        <v>16</v>
      </c>
      <c r="E7025">
        <v>0</v>
      </c>
      <c r="F7025" s="1">
        <f>VLOOKUP(A7025,Weather!$A$1:$E$366, 5)</f>
        <v>0.87272727272727224</v>
      </c>
      <c r="G7025" s="1">
        <f>VLOOKUP(D7025, Fall!$A$1:$E$25, 2)</f>
        <v>1348.2142857142801</v>
      </c>
      <c r="H7025" s="1">
        <f>VLOOKUP(D7025, Fall!$A$1:$E$25, 3)</f>
        <v>1003.98947108661</v>
      </c>
      <c r="I7025" s="1">
        <f>VLOOKUP(D7025, Fall!$A$1:$E$25, 5)</f>
        <v>298.24561403508801</v>
      </c>
      <c r="J7025" s="1">
        <f t="shared" si="655"/>
        <v>298.24561403508801</v>
      </c>
      <c r="K7025" s="47">
        <f t="shared" si="656"/>
        <v>5.5795860669202471</v>
      </c>
      <c r="L7025" s="48">
        <f>Solar!K7042/1000*Variables!$B$3</f>
        <v>13.7956</v>
      </c>
      <c r="M7025">
        <f>IF(E7025=1, VLOOKUP(D7025, Sheet1!$A$2:$C$26, 2), Sheet1!$C$3)</f>
        <v>0.18637999999999999</v>
      </c>
      <c r="N7025" s="1">
        <f>'Electricity Rates'!$J$2</f>
        <v>0.24729999999999999</v>
      </c>
      <c r="O7025" s="145">
        <f>L7025-K7025</f>
        <v>8.2160139330797541</v>
      </c>
      <c r="P7025">
        <f t="shared" si="657"/>
        <v>1.3798316343493771</v>
      </c>
      <c r="Q7025">
        <f>IF(O7025&gt;0, IF(Q7024+O7025*Variables!$B$5&lt;Variables!$B$4, Q7024+O7025*Variables!$B$5, Variables!$B$4), IF(Q7024&gt;-O7025, Q7024+O7025/Variables!$B$5, 0))</f>
        <v>87.63967100863627</v>
      </c>
      <c r="R7025">
        <f>IF(O7025&gt;0, 0, IF(Q7024&gt;-O7025, 0, -O7025 - Q7024*Variables!$B$5))</f>
        <v>0</v>
      </c>
      <c r="S7025">
        <f t="shared" si="658"/>
        <v>0</v>
      </c>
      <c r="T7025">
        <f t="shared" si="659"/>
        <v>0</v>
      </c>
    </row>
    <row r="7026" spans="1:20" x14ac:dyDescent="0.3">
      <c r="A7026" s="3">
        <f t="shared" si="654"/>
        <v>43393</v>
      </c>
      <c r="B7026">
        <v>10</v>
      </c>
      <c r="C7026">
        <v>20</v>
      </c>
      <c r="D7026">
        <v>17</v>
      </c>
      <c r="E7026">
        <v>0</v>
      </c>
      <c r="F7026" s="1">
        <f>VLOOKUP(A7026,Weather!$A$1:$E$366, 5)</f>
        <v>0.87272727272727224</v>
      </c>
      <c r="G7026" s="1">
        <f>VLOOKUP(D7026, Fall!$A$1:$E$25, 2)</f>
        <v>1080.3571428571399</v>
      </c>
      <c r="H7026" s="1">
        <f>VLOOKUP(D7026, Fall!$A$1:$E$25, 3)</f>
        <v>794.90091642515802</v>
      </c>
      <c r="I7026" s="1">
        <f>VLOOKUP(D7026, Fall!$A$1:$E$25, 5)</f>
        <v>263.15789473684202</v>
      </c>
      <c r="J7026" s="1">
        <f t="shared" si="655"/>
        <v>263.15789473684202</v>
      </c>
      <c r="K7026" s="47">
        <f t="shared" si="656"/>
        <v>4.9231641766943302</v>
      </c>
      <c r="L7026" s="48">
        <f>Solar!K7043/1000*Variables!$B$3</f>
        <v>4.2834500000000002</v>
      </c>
      <c r="M7026">
        <f>IF(E7026=1, VLOOKUP(D7026, Sheet1!$A$2:$C$26, 2), Sheet1!$C$3)</f>
        <v>0.18637999999999999</v>
      </c>
      <c r="N7026" s="1">
        <f>'Electricity Rates'!$J$2</f>
        <v>0.24729999999999999</v>
      </c>
      <c r="O7026" s="145">
        <f>L7026-K7026</f>
        <v>-0.63971417669432995</v>
      </c>
      <c r="P7026">
        <f t="shared" si="657"/>
        <v>1.2174985008965078</v>
      </c>
      <c r="Q7026">
        <f>IF(O7026&gt;0, IF(Q7025+O7026*Variables!$B$5&lt;Variables!$B$4, Q7025+O7026*Variables!$B$5, Variables!$B$4), IF(Q7025&gt;-O7026, Q7025+O7026/Variables!$B$5, 0))</f>
        <v>86.959124012152941</v>
      </c>
      <c r="R7026">
        <f>IF(O7026&gt;0, 0, IF(Q7025&gt;-O7026, 0, -O7026 - Q7025*Variables!$B$5))</f>
        <v>0</v>
      </c>
      <c r="S7026">
        <f t="shared" si="658"/>
        <v>0</v>
      </c>
      <c r="T7026">
        <f t="shared" si="659"/>
        <v>0</v>
      </c>
    </row>
    <row r="7027" spans="1:20" x14ac:dyDescent="0.3">
      <c r="A7027" s="3">
        <f t="shared" si="654"/>
        <v>43393</v>
      </c>
      <c r="B7027">
        <v>10</v>
      </c>
      <c r="C7027">
        <v>20</v>
      </c>
      <c r="D7027">
        <v>18</v>
      </c>
      <c r="E7027">
        <v>0</v>
      </c>
      <c r="F7027" s="1">
        <f>VLOOKUP(A7027,Weather!$A$1:$E$366, 5)</f>
        <v>0.87272727272727224</v>
      </c>
      <c r="G7027" s="1">
        <f>VLOOKUP(D7027, Fall!$A$1:$E$25, 2)</f>
        <v>678.57142857142799</v>
      </c>
      <c r="H7027" s="1">
        <f>VLOOKUP(D7027, Fall!$A$1:$E$25, 3)</f>
        <v>583.61400485626905</v>
      </c>
      <c r="I7027" s="1">
        <f>VLOOKUP(D7027, Fall!$A$1:$E$25, 5)</f>
        <v>280.70175438596499</v>
      </c>
      <c r="J7027" s="1">
        <f t="shared" si="655"/>
        <v>280.70175438596499</v>
      </c>
      <c r="K7027" s="47">
        <f t="shared" si="656"/>
        <v>5.251375121807289</v>
      </c>
      <c r="L7027" s="48">
        <f>Solar!K7044/1000*Variables!$B$3</f>
        <v>8.5550000000000001E-2</v>
      </c>
      <c r="M7027">
        <f>IF(E7027=1, VLOOKUP(D7027, Sheet1!$A$2:$C$26, 2), Sheet1!$C$3)</f>
        <v>0.18637999999999999</v>
      </c>
      <c r="N7027" s="1">
        <f>'Electricity Rates'!$J$2</f>
        <v>0.24729999999999999</v>
      </c>
      <c r="O7027" s="145">
        <f>L7027-K7027</f>
        <v>-5.1658251218072895</v>
      </c>
      <c r="P7027">
        <f t="shared" si="657"/>
        <v>1.2986650676229425</v>
      </c>
      <c r="Q7027">
        <f>IF(O7027&gt;0, IF(Q7026+O7027*Variables!$B$5&lt;Variables!$B$4, Q7026+O7027*Variables!$B$5, Variables!$B$4), IF(Q7026&gt;-O7027, Q7026+O7027/Variables!$B$5, 0))</f>
        <v>81.463565371932418</v>
      </c>
      <c r="R7027">
        <f>IF(O7027&gt;0, 0, IF(Q7026&gt;-O7027, 0, -O7027 - Q7026*Variables!$B$5))</f>
        <v>0</v>
      </c>
      <c r="S7027">
        <f t="shared" si="658"/>
        <v>0</v>
      </c>
      <c r="T7027">
        <f t="shared" si="659"/>
        <v>0</v>
      </c>
    </row>
    <row r="7028" spans="1:20" x14ac:dyDescent="0.3">
      <c r="A7028" s="3">
        <f t="shared" si="654"/>
        <v>43393</v>
      </c>
      <c r="B7028">
        <v>10</v>
      </c>
      <c r="C7028">
        <v>20</v>
      </c>
      <c r="D7028">
        <v>19</v>
      </c>
      <c r="E7028">
        <v>0</v>
      </c>
      <c r="F7028" s="1">
        <f>VLOOKUP(A7028,Weather!$A$1:$E$366, 5)</f>
        <v>0.87272727272727224</v>
      </c>
      <c r="G7028" s="1">
        <f>VLOOKUP(D7028, Fall!$A$1:$E$25, 2)</f>
        <v>517.85714285714198</v>
      </c>
      <c r="H7028" s="1">
        <f>VLOOKUP(D7028, Fall!$A$1:$E$25, 3)</f>
        <v>442.60593718179598</v>
      </c>
      <c r="I7028" s="1">
        <f>VLOOKUP(D7028, Fall!$A$1:$E$25, 5)</f>
        <v>289.47368421052602</v>
      </c>
      <c r="J7028" s="1">
        <f t="shared" si="655"/>
        <v>289.47368421052602</v>
      </c>
      <c r="K7028" s="47">
        <f t="shared" si="656"/>
        <v>5.4154805943637587</v>
      </c>
      <c r="L7028" s="48">
        <f>Solar!K7045/1000*Variables!$B$3</f>
        <v>0</v>
      </c>
      <c r="M7028">
        <f>IF(E7028=1, VLOOKUP(D7028, Sheet1!$A$2:$C$26, 2), Sheet1!$C$3)</f>
        <v>0.18637999999999999</v>
      </c>
      <c r="N7028" s="1">
        <f>'Electricity Rates'!$J$2</f>
        <v>0.24729999999999999</v>
      </c>
      <c r="O7028" s="145">
        <f>L7028-K7028</f>
        <v>-5.4154805943637587</v>
      </c>
      <c r="P7028">
        <f t="shared" si="657"/>
        <v>1.3392483509861575</v>
      </c>
      <c r="Q7028">
        <f>IF(O7028&gt;0, IF(Q7027+O7028*Variables!$B$5&lt;Variables!$B$4, Q7027+O7028*Variables!$B$5, Variables!$B$4), IF(Q7027&gt;-O7028, Q7027+O7028/Variables!$B$5, 0))</f>
        <v>75.70241580346034</v>
      </c>
      <c r="R7028">
        <f>IF(O7028&gt;0, 0, IF(Q7027&gt;-O7028, 0, -O7028 - Q7027*Variables!$B$5))</f>
        <v>0</v>
      </c>
      <c r="S7028">
        <f t="shared" si="658"/>
        <v>0</v>
      </c>
      <c r="T7028">
        <f t="shared" si="659"/>
        <v>0</v>
      </c>
    </row>
    <row r="7029" spans="1:20" x14ac:dyDescent="0.3">
      <c r="A7029" s="3">
        <f t="shared" si="654"/>
        <v>43393</v>
      </c>
      <c r="B7029">
        <v>10</v>
      </c>
      <c r="C7029">
        <v>20</v>
      </c>
      <c r="D7029">
        <v>20</v>
      </c>
      <c r="E7029">
        <v>0</v>
      </c>
      <c r="F7029" s="1">
        <f>VLOOKUP(A7029,Weather!$A$1:$E$366, 5)</f>
        <v>0.87272727272727224</v>
      </c>
      <c r="G7029" s="1">
        <f>VLOOKUP(D7029, Fall!$A$1:$E$25, 2)</f>
        <v>428.57142857142799</v>
      </c>
      <c r="H7029" s="1">
        <f>VLOOKUP(D7029, Fall!$A$1:$E$25, 3)</f>
        <v>354.11608052009001</v>
      </c>
      <c r="I7029" s="1">
        <f>VLOOKUP(D7029, Fall!$A$1:$E$25, 5)</f>
        <v>263.15789473684202</v>
      </c>
      <c r="J7029" s="1">
        <f t="shared" si="655"/>
        <v>263.15789473684202</v>
      </c>
      <c r="K7029" s="47">
        <f t="shared" si="656"/>
        <v>4.9231641766943302</v>
      </c>
      <c r="L7029" s="48">
        <f>Solar!K7046/1000*Variables!$B$3</f>
        <v>0</v>
      </c>
      <c r="M7029">
        <f>IF(E7029=1, VLOOKUP(D7029, Sheet1!$A$2:$C$26, 2), Sheet1!$C$3)</f>
        <v>0.18637999999999999</v>
      </c>
      <c r="N7029" s="1">
        <f>'Electricity Rates'!$J$2</f>
        <v>0.24729999999999999</v>
      </c>
      <c r="O7029" s="145">
        <f>L7029-K7029</f>
        <v>-4.9231641766943302</v>
      </c>
      <c r="P7029">
        <f t="shared" si="657"/>
        <v>1.2174985008965078</v>
      </c>
      <c r="Q7029">
        <f>IF(O7029&gt;0, IF(Q7028+O7029*Variables!$B$5&lt;Variables!$B$4, Q7028+O7029*Variables!$B$5, Variables!$B$4), IF(Q7028&gt;-O7029, Q7028+O7029/Variables!$B$5, 0))</f>
        <v>70.465007104849349</v>
      </c>
      <c r="R7029">
        <f>IF(O7029&gt;0, 0, IF(Q7028&gt;-O7029, 0, -O7029 - Q7028*Variables!$B$5))</f>
        <v>0</v>
      </c>
      <c r="S7029">
        <f t="shared" si="658"/>
        <v>0</v>
      </c>
      <c r="T7029">
        <f t="shared" si="659"/>
        <v>0</v>
      </c>
    </row>
    <row r="7030" spans="1:20" x14ac:dyDescent="0.3">
      <c r="A7030" s="3">
        <f t="shared" si="654"/>
        <v>43393</v>
      </c>
      <c r="B7030">
        <v>10</v>
      </c>
      <c r="C7030">
        <v>20</v>
      </c>
      <c r="D7030">
        <v>21</v>
      </c>
      <c r="E7030">
        <v>0</v>
      </c>
      <c r="F7030" s="1">
        <f>VLOOKUP(A7030,Weather!$A$1:$E$366, 5)</f>
        <v>0.87272727272727224</v>
      </c>
      <c r="G7030" s="1">
        <f>VLOOKUP(D7030, Fall!$A$1:$E$25, 2)</f>
        <v>366.07142857142799</v>
      </c>
      <c r="H7030" s="1">
        <f>VLOOKUP(D7030, Fall!$A$1:$E$25, 3)</f>
        <v>305.62638808916603</v>
      </c>
      <c r="I7030" s="1">
        <f>VLOOKUP(D7030, Fall!$A$1:$E$25, 5)</f>
        <v>271.929824561403</v>
      </c>
      <c r="J7030" s="1">
        <f t="shared" si="655"/>
        <v>271.929824561403</v>
      </c>
      <c r="K7030" s="47">
        <f t="shared" si="656"/>
        <v>5.0872696492507998</v>
      </c>
      <c r="L7030" s="48">
        <f>Solar!K7047/1000*Variables!$B$3</f>
        <v>0</v>
      </c>
      <c r="M7030">
        <f>IF(E7030=1, VLOOKUP(D7030, Sheet1!$A$2:$C$26, 2), Sheet1!$C$3)</f>
        <v>0.18637999999999999</v>
      </c>
      <c r="N7030" s="1">
        <f>'Electricity Rates'!$J$2</f>
        <v>0.24729999999999999</v>
      </c>
      <c r="O7030" s="145">
        <f>L7030-K7030</f>
        <v>-5.0872696492507998</v>
      </c>
      <c r="P7030">
        <f t="shared" si="657"/>
        <v>1.2580817842597227</v>
      </c>
      <c r="Q7030">
        <f>IF(O7030&gt;0, IF(Q7029+O7030*Variables!$B$5&lt;Variables!$B$4, Q7029+O7030*Variables!$B$5, Variables!$B$4), IF(Q7029&gt;-O7030, Q7029+O7030/Variables!$B$5, 0))</f>
        <v>65.053018116284662</v>
      </c>
      <c r="R7030">
        <f>IF(O7030&gt;0, 0, IF(Q7029&gt;-O7030, 0, -O7030 - Q7029*Variables!$B$5))</f>
        <v>0</v>
      </c>
      <c r="S7030">
        <f t="shared" si="658"/>
        <v>0</v>
      </c>
      <c r="T7030">
        <f t="shared" si="659"/>
        <v>0</v>
      </c>
    </row>
    <row r="7031" spans="1:20" x14ac:dyDescent="0.3">
      <c r="A7031" s="3">
        <f t="shared" si="654"/>
        <v>43393</v>
      </c>
      <c r="B7031">
        <v>10</v>
      </c>
      <c r="C7031">
        <v>20</v>
      </c>
      <c r="D7031">
        <v>22</v>
      </c>
      <c r="E7031">
        <v>0</v>
      </c>
      <c r="F7031" s="1">
        <f>VLOOKUP(A7031,Weather!$A$1:$E$366, 5)</f>
        <v>0.87272727272727224</v>
      </c>
      <c r="G7031" s="1">
        <f>VLOOKUP(D7031, Fall!$A$1:$E$25, 2)</f>
        <v>330.35714285714198</v>
      </c>
      <c r="H7031" s="1">
        <f>VLOOKUP(D7031, Fall!$A$1:$E$25, 3)</f>
        <v>272.33281237147202</v>
      </c>
      <c r="I7031" s="1">
        <f>VLOOKUP(D7031, Fall!$A$1:$E$25, 5)</f>
        <v>254.385964912281</v>
      </c>
      <c r="J7031" s="1">
        <f t="shared" si="655"/>
        <v>254.385964912281</v>
      </c>
      <c r="K7031" s="47">
        <f t="shared" si="656"/>
        <v>4.7590587041378596</v>
      </c>
      <c r="L7031" s="48">
        <f>Solar!K7048/1000*Variables!$B$3</f>
        <v>0</v>
      </c>
      <c r="M7031">
        <f>IF(E7031=1, VLOOKUP(D7031, Sheet1!$A$2:$C$26, 2), Sheet1!$C$3)</f>
        <v>0.18637999999999999</v>
      </c>
      <c r="N7031" s="1">
        <f>'Electricity Rates'!$J$2</f>
        <v>0.24729999999999999</v>
      </c>
      <c r="O7031" s="145">
        <f>L7031-K7031</f>
        <v>-4.7590587041378596</v>
      </c>
      <c r="P7031">
        <f t="shared" si="657"/>
        <v>1.1769152175332926</v>
      </c>
      <c r="Q7031">
        <f>IF(O7031&gt;0, IF(Q7030+O7031*Variables!$B$5&lt;Variables!$B$4, Q7030+O7031*Variables!$B$5, Variables!$B$4), IF(Q7030&gt;-O7031, Q7030+O7031/Variables!$B$5, 0))</f>
        <v>59.990189707627366</v>
      </c>
      <c r="R7031">
        <f>IF(O7031&gt;0, 0, IF(Q7030&gt;-O7031, 0, -O7031 - Q7030*Variables!$B$5))</f>
        <v>0</v>
      </c>
      <c r="S7031">
        <f t="shared" si="658"/>
        <v>0</v>
      </c>
      <c r="T7031">
        <f t="shared" si="659"/>
        <v>0</v>
      </c>
    </row>
    <row r="7032" spans="1:20" x14ac:dyDescent="0.3">
      <c r="A7032" s="3">
        <f t="shared" si="654"/>
        <v>43393</v>
      </c>
      <c r="B7032">
        <v>10</v>
      </c>
      <c r="C7032">
        <v>20</v>
      </c>
      <c r="D7032">
        <v>23</v>
      </c>
      <c r="E7032">
        <v>0</v>
      </c>
      <c r="F7032" s="1">
        <f>VLOOKUP(A7032,Weather!$A$1:$E$366, 5)</f>
        <v>0.87272727272727224</v>
      </c>
      <c r="G7032" s="1">
        <f>VLOOKUP(D7032, Fall!$A$1:$E$25, 2)</f>
        <v>303.57142857142799</v>
      </c>
      <c r="H7032" s="1">
        <f>VLOOKUP(D7032, Fall!$A$1:$E$25, 3)</f>
        <v>252.67335691371099</v>
      </c>
      <c r="I7032" s="1">
        <f>VLOOKUP(D7032, Fall!$A$1:$E$25, 5)</f>
        <v>254.385964912281</v>
      </c>
      <c r="J7032" s="1">
        <f t="shared" si="655"/>
        <v>254.385964912281</v>
      </c>
      <c r="K7032" s="47">
        <f t="shared" si="656"/>
        <v>4.7590587041378596</v>
      </c>
      <c r="L7032" s="48">
        <f>Solar!K7049/1000*Variables!$B$3</f>
        <v>0</v>
      </c>
      <c r="M7032">
        <f>IF(E7032=1, VLOOKUP(D7032, Sheet1!$A$2:$C$26, 2), Sheet1!$C$3)</f>
        <v>0.18637999999999999</v>
      </c>
      <c r="N7032" s="1">
        <f>'Electricity Rates'!$J$2</f>
        <v>0.24729999999999999</v>
      </c>
      <c r="O7032" s="145">
        <f>L7032-K7032</f>
        <v>-4.7590587041378596</v>
      </c>
      <c r="P7032">
        <f t="shared" si="657"/>
        <v>1.1769152175332926</v>
      </c>
      <c r="Q7032">
        <f>IF(O7032&gt;0, IF(Q7031+O7032*Variables!$B$5&lt;Variables!$B$4, Q7031+O7032*Variables!$B$5, Variables!$B$4), IF(Q7031&gt;-O7032, Q7031+O7032/Variables!$B$5, 0))</f>
        <v>54.927361298970069</v>
      </c>
      <c r="R7032">
        <f>IF(O7032&gt;0, 0, IF(Q7031&gt;-O7032, 0, -O7032 - Q7031*Variables!$B$5))</f>
        <v>0</v>
      </c>
      <c r="S7032">
        <f t="shared" si="658"/>
        <v>0</v>
      </c>
      <c r="T7032">
        <f t="shared" si="659"/>
        <v>0</v>
      </c>
    </row>
    <row r="7033" spans="1:20" x14ac:dyDescent="0.3">
      <c r="A7033" s="3">
        <f t="shared" si="654"/>
        <v>43393</v>
      </c>
      <c r="B7033">
        <v>10</v>
      </c>
      <c r="C7033">
        <v>20</v>
      </c>
      <c r="D7033">
        <v>24</v>
      </c>
      <c r="E7033">
        <v>0</v>
      </c>
      <c r="F7033" s="1">
        <f>VLOOKUP(A7033,Weather!$A$1:$E$366, 5)</f>
        <v>0.87272727272727224</v>
      </c>
      <c r="G7033" s="1">
        <f>VLOOKUP(D7033, Fall!$A$1:$E$25, 2)</f>
        <v>285.71428571428498</v>
      </c>
      <c r="H7033" s="1">
        <f>VLOOKUP(D7033, Fall!$A$1:$E$25, 3)</f>
        <v>237.47635107345499</v>
      </c>
      <c r="I7033" s="1">
        <f>VLOOKUP(D7033, Fall!$A$1:$E$25, 5)</f>
        <v>254.385964912281</v>
      </c>
      <c r="J7033" s="1">
        <f t="shared" si="655"/>
        <v>254.385964912281</v>
      </c>
      <c r="K7033" s="47">
        <f t="shared" si="656"/>
        <v>4.7590587041378596</v>
      </c>
      <c r="L7033" s="48">
        <f>Solar!K7050/1000*Variables!$B$3</f>
        <v>0</v>
      </c>
      <c r="M7033">
        <f>IF(E7033=1, VLOOKUP(D7033, Sheet1!$A$2:$C$26, 2), Sheet1!$C$3)</f>
        <v>0.18637999999999999</v>
      </c>
      <c r="N7033" s="1">
        <f>'Electricity Rates'!$J$2</f>
        <v>0.24729999999999999</v>
      </c>
      <c r="O7033" s="145">
        <f>L7033-K7033</f>
        <v>-4.7590587041378596</v>
      </c>
      <c r="P7033">
        <f t="shared" si="657"/>
        <v>1.1769152175332926</v>
      </c>
      <c r="Q7033">
        <f>IF(O7033&gt;0, IF(Q7032+O7033*Variables!$B$5&lt;Variables!$B$4, Q7032+O7033*Variables!$B$5, Variables!$B$4), IF(Q7032&gt;-O7033, Q7032+O7033/Variables!$B$5, 0))</f>
        <v>49.864532890312773</v>
      </c>
      <c r="R7033">
        <f>IF(O7033&gt;0, 0, IF(Q7032&gt;-O7033, 0, -O7033 - Q7032*Variables!$B$5))</f>
        <v>0</v>
      </c>
      <c r="S7033">
        <f t="shared" si="658"/>
        <v>0</v>
      </c>
      <c r="T7033">
        <f t="shared" si="659"/>
        <v>0</v>
      </c>
    </row>
    <row r="7034" spans="1:20" x14ac:dyDescent="0.3">
      <c r="A7034" s="3">
        <f t="shared" si="654"/>
        <v>43394</v>
      </c>
      <c r="B7034">
        <v>10</v>
      </c>
      <c r="C7034">
        <v>21</v>
      </c>
      <c r="D7034">
        <v>1</v>
      </c>
      <c r="E7034">
        <v>0</v>
      </c>
      <c r="F7034" s="1">
        <f>VLOOKUP(A7034,Weather!$A$1:$E$366, 5)</f>
        <v>0.86363636363636376</v>
      </c>
      <c r="G7034" s="1">
        <f>VLOOKUP(D7034, Fall!$A$1:$E$25, 2)</f>
        <v>276.78571428571399</v>
      </c>
      <c r="H7034" s="1">
        <f>VLOOKUP(D7034, Fall!$A$1:$E$25, 3)</f>
        <v>258.40056395394299</v>
      </c>
      <c r="I7034" s="1">
        <f>VLOOKUP(D7034, Fall!$A$1:$E$25, 5)</f>
        <v>254.385964912281</v>
      </c>
      <c r="J7034" s="1">
        <f t="shared" si="655"/>
        <v>254.385964912281</v>
      </c>
      <c r="K7034" s="47">
        <f t="shared" si="656"/>
        <v>4.7590587041378596</v>
      </c>
      <c r="L7034" s="48">
        <f>Solar!K7051/1000*Variables!$B$3</f>
        <v>0</v>
      </c>
      <c r="M7034">
        <f>IF(E7034=1, VLOOKUP(D7034, Sheet1!$A$2:$C$26, 2), Sheet1!$C$3)</f>
        <v>0.18637999999999999</v>
      </c>
      <c r="N7034" s="1">
        <f>'Electricity Rates'!$J$2</f>
        <v>0.24729999999999999</v>
      </c>
      <c r="O7034" s="145">
        <f>L7034-K7034</f>
        <v>-4.7590587041378596</v>
      </c>
      <c r="P7034">
        <f t="shared" si="657"/>
        <v>1.1769152175332926</v>
      </c>
      <c r="Q7034">
        <f>IF(O7034&gt;0, IF(Q7033+O7034*Variables!$B$5&lt;Variables!$B$4, Q7033+O7034*Variables!$B$5, Variables!$B$4), IF(Q7033&gt;-O7034, Q7033+O7034/Variables!$B$5, 0))</f>
        <v>44.801704481655477</v>
      </c>
      <c r="R7034">
        <f>IF(O7034&gt;0, 0, IF(Q7033&gt;-O7034, 0, -O7034 - Q7033*Variables!$B$5))</f>
        <v>0</v>
      </c>
      <c r="S7034">
        <f t="shared" si="658"/>
        <v>0</v>
      </c>
      <c r="T7034">
        <f t="shared" si="659"/>
        <v>0</v>
      </c>
    </row>
    <row r="7035" spans="1:20" x14ac:dyDescent="0.3">
      <c r="A7035" s="3">
        <f t="shared" si="654"/>
        <v>43394</v>
      </c>
      <c r="B7035">
        <v>10</v>
      </c>
      <c r="C7035">
        <v>21</v>
      </c>
      <c r="D7035">
        <v>2</v>
      </c>
      <c r="E7035">
        <v>0</v>
      </c>
      <c r="F7035" s="1">
        <f>VLOOKUP(A7035,Weather!$A$1:$E$366, 5)</f>
        <v>0.86363636363636376</v>
      </c>
      <c r="G7035" s="1">
        <f>VLOOKUP(D7035, Fall!$A$1:$E$25, 2)</f>
        <v>272.32142857142799</v>
      </c>
      <c r="H7035" s="1">
        <f>VLOOKUP(D7035, Fall!$A$1:$E$25, 3)</f>
        <v>244.53669616981199</v>
      </c>
      <c r="I7035" s="1">
        <f>VLOOKUP(D7035, Fall!$A$1:$E$25, 5)</f>
        <v>254.385964912281</v>
      </c>
      <c r="J7035" s="1">
        <f t="shared" si="655"/>
        <v>254.385964912281</v>
      </c>
      <c r="K7035" s="47">
        <f t="shared" si="656"/>
        <v>4.7590587041378596</v>
      </c>
      <c r="L7035" s="48">
        <f>Solar!K7052/1000*Variables!$B$3</f>
        <v>0</v>
      </c>
      <c r="M7035">
        <f>IF(E7035=1, VLOOKUP(D7035, Sheet1!$A$2:$C$26, 2), Sheet1!$C$3)</f>
        <v>0.18637999999999999</v>
      </c>
      <c r="N7035" s="1">
        <f>'Electricity Rates'!$J$2</f>
        <v>0.24729999999999999</v>
      </c>
      <c r="O7035" s="145">
        <f>L7035-K7035</f>
        <v>-4.7590587041378596</v>
      </c>
      <c r="P7035">
        <f t="shared" si="657"/>
        <v>1.1769152175332926</v>
      </c>
      <c r="Q7035">
        <f>IF(O7035&gt;0, IF(Q7034+O7035*Variables!$B$5&lt;Variables!$B$4, Q7034+O7035*Variables!$B$5, Variables!$B$4), IF(Q7034&gt;-O7035, Q7034+O7035/Variables!$B$5, 0))</f>
        <v>39.738876072998181</v>
      </c>
      <c r="R7035">
        <f>IF(O7035&gt;0, 0, IF(Q7034&gt;-O7035, 0, -O7035 - Q7034*Variables!$B$5))</f>
        <v>0</v>
      </c>
      <c r="S7035">
        <f t="shared" si="658"/>
        <v>0</v>
      </c>
      <c r="T7035">
        <f t="shared" si="659"/>
        <v>0</v>
      </c>
    </row>
    <row r="7036" spans="1:20" x14ac:dyDescent="0.3">
      <c r="A7036" s="3">
        <f t="shared" si="654"/>
        <v>43394</v>
      </c>
      <c r="B7036">
        <v>10</v>
      </c>
      <c r="C7036">
        <v>21</v>
      </c>
      <c r="D7036">
        <v>3</v>
      </c>
      <c r="E7036">
        <v>0</v>
      </c>
      <c r="F7036" s="1">
        <f>VLOOKUP(A7036,Weather!$A$1:$E$366, 5)</f>
        <v>0.86363636363636376</v>
      </c>
      <c r="G7036" s="1">
        <f>VLOOKUP(D7036, Fall!$A$1:$E$25, 2)</f>
        <v>272.32142857142799</v>
      </c>
      <c r="H7036" s="1">
        <f>VLOOKUP(D7036, Fall!$A$1:$E$25, 3)</f>
        <v>252.565207174747</v>
      </c>
      <c r="I7036" s="1">
        <f>VLOOKUP(D7036, Fall!$A$1:$E$25, 5)</f>
        <v>254.385964912281</v>
      </c>
      <c r="J7036" s="1">
        <f t="shared" si="655"/>
        <v>254.385964912281</v>
      </c>
      <c r="K7036" s="47">
        <f t="shared" si="656"/>
        <v>4.7590587041378596</v>
      </c>
      <c r="L7036" s="48">
        <f>Solar!K7053/1000*Variables!$B$3</f>
        <v>0</v>
      </c>
      <c r="M7036">
        <f>IF(E7036=1, VLOOKUP(D7036, Sheet1!$A$2:$C$26, 2), Sheet1!$C$3)</f>
        <v>0.18637999999999999</v>
      </c>
      <c r="N7036" s="1">
        <f>'Electricity Rates'!$J$2</f>
        <v>0.24729999999999999</v>
      </c>
      <c r="O7036" s="145">
        <f>L7036-K7036</f>
        <v>-4.7590587041378596</v>
      </c>
      <c r="P7036">
        <f t="shared" si="657"/>
        <v>1.1769152175332926</v>
      </c>
      <c r="Q7036">
        <f>IF(O7036&gt;0, IF(Q7035+O7036*Variables!$B$5&lt;Variables!$B$4, Q7035+O7036*Variables!$B$5, Variables!$B$4), IF(Q7035&gt;-O7036, Q7035+O7036/Variables!$B$5, 0))</f>
        <v>34.676047664340885</v>
      </c>
      <c r="R7036">
        <f>IF(O7036&gt;0, 0, IF(Q7035&gt;-O7036, 0, -O7036 - Q7035*Variables!$B$5))</f>
        <v>0</v>
      </c>
      <c r="S7036">
        <f t="shared" si="658"/>
        <v>0</v>
      </c>
      <c r="T7036">
        <f t="shared" si="659"/>
        <v>0</v>
      </c>
    </row>
    <row r="7037" spans="1:20" x14ac:dyDescent="0.3">
      <c r="A7037" s="3">
        <f t="shared" si="654"/>
        <v>43394</v>
      </c>
      <c r="B7037">
        <v>10</v>
      </c>
      <c r="C7037">
        <v>21</v>
      </c>
      <c r="D7037">
        <v>4</v>
      </c>
      <c r="E7037">
        <v>0</v>
      </c>
      <c r="F7037" s="1">
        <f>VLOOKUP(A7037,Weather!$A$1:$E$366, 5)</f>
        <v>0.86363636363636376</v>
      </c>
      <c r="G7037" s="1">
        <f>VLOOKUP(D7037, Fall!$A$1:$E$25, 2)</f>
        <v>272.32142857142799</v>
      </c>
      <c r="H7037" s="1">
        <f>VLOOKUP(D7037, Fall!$A$1:$E$25, 3)</f>
        <v>267.50020564283898</v>
      </c>
      <c r="I7037" s="1">
        <f>VLOOKUP(D7037, Fall!$A$1:$E$25, 5)</f>
        <v>254.385964912281</v>
      </c>
      <c r="J7037" s="1">
        <f t="shared" si="655"/>
        <v>254.385964912281</v>
      </c>
      <c r="K7037" s="47">
        <f t="shared" si="656"/>
        <v>4.7590587041378596</v>
      </c>
      <c r="L7037" s="48">
        <f>Solar!K7054/1000*Variables!$B$3</f>
        <v>0</v>
      </c>
      <c r="M7037">
        <f>IF(E7037=1, VLOOKUP(D7037, Sheet1!$A$2:$C$26, 2), Sheet1!$C$3)</f>
        <v>0.18637999999999999</v>
      </c>
      <c r="N7037" s="1">
        <f>'Electricity Rates'!$J$2</f>
        <v>0.24729999999999999</v>
      </c>
      <c r="O7037" s="145">
        <f>L7037-K7037</f>
        <v>-4.7590587041378596</v>
      </c>
      <c r="P7037">
        <f t="shared" si="657"/>
        <v>1.1769152175332926</v>
      </c>
      <c r="Q7037">
        <f>IF(O7037&gt;0, IF(Q7036+O7037*Variables!$B$5&lt;Variables!$B$4, Q7036+O7037*Variables!$B$5, Variables!$B$4), IF(Q7036&gt;-O7037, Q7036+O7037/Variables!$B$5, 0))</f>
        <v>29.613219255683589</v>
      </c>
      <c r="R7037">
        <f>IF(O7037&gt;0, 0, IF(Q7036&gt;-O7037, 0, -O7037 - Q7036*Variables!$B$5))</f>
        <v>0</v>
      </c>
      <c r="S7037">
        <f t="shared" si="658"/>
        <v>0</v>
      </c>
      <c r="T7037">
        <f t="shared" si="659"/>
        <v>0</v>
      </c>
    </row>
    <row r="7038" spans="1:20" x14ac:dyDescent="0.3">
      <c r="A7038" s="3">
        <f t="shared" si="654"/>
        <v>43394</v>
      </c>
      <c r="B7038">
        <v>10</v>
      </c>
      <c r="C7038">
        <v>21</v>
      </c>
      <c r="D7038">
        <v>5</v>
      </c>
      <c r="E7038">
        <v>0</v>
      </c>
      <c r="F7038" s="1">
        <f>VLOOKUP(A7038,Weather!$A$1:$E$366, 5)</f>
        <v>0.86363636363636376</v>
      </c>
      <c r="G7038" s="1">
        <f>VLOOKUP(D7038, Fall!$A$1:$E$25, 2)</f>
        <v>303.57142857142799</v>
      </c>
      <c r="H7038" s="1">
        <f>VLOOKUP(D7038, Fall!$A$1:$E$25, 3)</f>
        <v>277.41442782172697</v>
      </c>
      <c r="I7038" s="1">
        <f>VLOOKUP(D7038, Fall!$A$1:$E$25, 5)</f>
        <v>254.385964912281</v>
      </c>
      <c r="J7038" s="1">
        <f t="shared" si="655"/>
        <v>254.385964912281</v>
      </c>
      <c r="K7038" s="47">
        <f t="shared" si="656"/>
        <v>4.7590587041378596</v>
      </c>
      <c r="L7038" s="48">
        <f>Solar!K7055/1000*Variables!$B$3</f>
        <v>0</v>
      </c>
      <c r="M7038">
        <f>IF(E7038=1, VLOOKUP(D7038, Sheet1!$A$2:$C$26, 2), Sheet1!$C$3)</f>
        <v>0.18637999999999999</v>
      </c>
      <c r="N7038" s="1">
        <f>'Electricity Rates'!$J$2</f>
        <v>0.24729999999999999</v>
      </c>
      <c r="O7038" s="145">
        <f>L7038-K7038</f>
        <v>-4.7590587041378596</v>
      </c>
      <c r="P7038">
        <f t="shared" si="657"/>
        <v>1.1769152175332926</v>
      </c>
      <c r="Q7038">
        <f>IF(O7038&gt;0, IF(Q7037+O7038*Variables!$B$5&lt;Variables!$B$4, Q7037+O7038*Variables!$B$5, Variables!$B$4), IF(Q7037&gt;-O7038, Q7037+O7038/Variables!$B$5, 0))</f>
        <v>24.550390847026293</v>
      </c>
      <c r="R7038">
        <f>IF(O7038&gt;0, 0, IF(Q7037&gt;-O7038, 0, -O7038 - Q7037*Variables!$B$5))</f>
        <v>0</v>
      </c>
      <c r="S7038">
        <f t="shared" si="658"/>
        <v>0</v>
      </c>
      <c r="T7038">
        <f t="shared" si="659"/>
        <v>0</v>
      </c>
    </row>
    <row r="7039" spans="1:20" x14ac:dyDescent="0.3">
      <c r="A7039" s="3">
        <f t="shared" si="654"/>
        <v>43394</v>
      </c>
      <c r="B7039">
        <v>10</v>
      </c>
      <c r="C7039">
        <v>21</v>
      </c>
      <c r="D7039">
        <v>6</v>
      </c>
      <c r="E7039">
        <v>0</v>
      </c>
      <c r="F7039" s="1">
        <f>VLOOKUP(A7039,Weather!$A$1:$E$366, 5)</f>
        <v>0.86363636363636376</v>
      </c>
      <c r="G7039" s="1">
        <f>VLOOKUP(D7039, Fall!$A$1:$E$25, 2)</f>
        <v>401.78571428571399</v>
      </c>
      <c r="H7039" s="1">
        <f>VLOOKUP(D7039, Fall!$A$1:$E$25, 3)</f>
        <v>309.98601628691301</v>
      </c>
      <c r="I7039" s="1">
        <f>VLOOKUP(D7039, Fall!$A$1:$E$25, 5)</f>
        <v>271.929824561403</v>
      </c>
      <c r="J7039" s="1">
        <f t="shared" si="655"/>
        <v>271.929824561403</v>
      </c>
      <c r="K7039" s="47">
        <f t="shared" si="656"/>
        <v>5.0872696492507998</v>
      </c>
      <c r="L7039" s="48">
        <f>Solar!K7056/1000*Variables!$B$3</f>
        <v>0</v>
      </c>
      <c r="M7039">
        <f>IF(E7039=1, VLOOKUP(D7039, Sheet1!$A$2:$C$26, 2), Sheet1!$C$3)</f>
        <v>0.18637999999999999</v>
      </c>
      <c r="N7039" s="1">
        <f>'Electricity Rates'!$J$2</f>
        <v>0.24729999999999999</v>
      </c>
      <c r="O7039" s="145">
        <f>L7039-K7039</f>
        <v>-5.0872696492507998</v>
      </c>
      <c r="P7039">
        <f t="shared" si="657"/>
        <v>1.2580817842597227</v>
      </c>
      <c r="Q7039">
        <f>IF(O7039&gt;0, IF(Q7038+O7039*Variables!$B$5&lt;Variables!$B$4, Q7038+O7039*Variables!$B$5, Variables!$B$4), IF(Q7038&gt;-O7039, Q7038+O7039/Variables!$B$5, 0))</f>
        <v>19.138401858461613</v>
      </c>
      <c r="R7039">
        <f>IF(O7039&gt;0, 0, IF(Q7038&gt;-O7039, 0, -O7039 - Q7038*Variables!$B$5))</f>
        <v>0</v>
      </c>
      <c r="S7039">
        <f t="shared" si="658"/>
        <v>0</v>
      </c>
      <c r="T7039">
        <f t="shared" si="659"/>
        <v>0</v>
      </c>
    </row>
    <row r="7040" spans="1:20" x14ac:dyDescent="0.3">
      <c r="A7040" s="3">
        <f t="shared" si="654"/>
        <v>43394</v>
      </c>
      <c r="B7040">
        <v>10</v>
      </c>
      <c r="C7040">
        <v>21</v>
      </c>
      <c r="D7040">
        <v>7</v>
      </c>
      <c r="E7040">
        <v>0</v>
      </c>
      <c r="F7040" s="1">
        <f>VLOOKUP(A7040,Weather!$A$1:$E$366, 5)</f>
        <v>0.86363636363636376</v>
      </c>
      <c r="G7040" s="1">
        <f>VLOOKUP(D7040, Fall!$A$1:$E$25, 2)</f>
        <v>593.74999999999898</v>
      </c>
      <c r="H7040" s="1">
        <f>VLOOKUP(D7040, Fall!$A$1:$E$25, 3)</f>
        <v>390.39236653779699</v>
      </c>
      <c r="I7040" s="1">
        <f>VLOOKUP(D7040, Fall!$A$1:$E$25, 5)</f>
        <v>263.15789473684202</v>
      </c>
      <c r="J7040" s="1">
        <f t="shared" si="655"/>
        <v>263.15789473684202</v>
      </c>
      <c r="K7040" s="47">
        <f t="shared" si="656"/>
        <v>4.9231641766943302</v>
      </c>
      <c r="L7040" s="48">
        <f>Solar!K7057/1000*Variables!$B$3</f>
        <v>6.9800000000000001E-2</v>
      </c>
      <c r="M7040">
        <f>IF(E7040=1, VLOOKUP(D7040, Sheet1!$A$2:$C$26, 2), Sheet1!$C$3)</f>
        <v>0.18637999999999999</v>
      </c>
      <c r="N7040" s="1">
        <f>'Electricity Rates'!$J$2</f>
        <v>0.24729999999999999</v>
      </c>
      <c r="O7040" s="145">
        <f>L7040-K7040</f>
        <v>-4.8533641766943303</v>
      </c>
      <c r="P7040">
        <f t="shared" si="657"/>
        <v>1.2174985008965078</v>
      </c>
      <c r="Q7040">
        <f>IF(O7040&gt;0, IF(Q7039+O7040*Variables!$B$5&lt;Variables!$B$4, Q7039+O7040*Variables!$B$5, Variables!$B$4), IF(Q7039&gt;-O7040, Q7039+O7040/Variables!$B$5, 0))</f>
        <v>13.975248478999559</v>
      </c>
      <c r="R7040">
        <f>IF(O7040&gt;0, 0, IF(Q7039&gt;-O7040, 0, -O7040 - Q7039*Variables!$B$5))</f>
        <v>0</v>
      </c>
      <c r="S7040">
        <f t="shared" si="658"/>
        <v>0</v>
      </c>
      <c r="T7040">
        <f t="shared" si="659"/>
        <v>0</v>
      </c>
    </row>
    <row r="7041" spans="1:20" x14ac:dyDescent="0.3">
      <c r="A7041" s="3">
        <f t="shared" si="654"/>
        <v>43394</v>
      </c>
      <c r="B7041">
        <v>10</v>
      </c>
      <c r="C7041">
        <v>21</v>
      </c>
      <c r="D7041">
        <v>8</v>
      </c>
      <c r="E7041">
        <v>0</v>
      </c>
      <c r="F7041" s="1">
        <f>VLOOKUP(A7041,Weather!$A$1:$E$366, 5)</f>
        <v>0.86363636363636376</v>
      </c>
      <c r="G7041" s="1">
        <f>VLOOKUP(D7041, Fall!$A$1:$E$25, 2)</f>
        <v>866.07142857142799</v>
      </c>
      <c r="H7041" s="1">
        <f>VLOOKUP(D7041, Fall!$A$1:$E$25, 3)</f>
        <v>561.61059471909198</v>
      </c>
      <c r="I7041" s="1">
        <f>VLOOKUP(D7041, Fall!$A$1:$E$25, 5)</f>
        <v>271.929824561403</v>
      </c>
      <c r="J7041" s="1">
        <f t="shared" si="655"/>
        <v>271.929824561403</v>
      </c>
      <c r="K7041" s="47">
        <f t="shared" si="656"/>
        <v>5.0872696492507998</v>
      </c>
      <c r="L7041" s="48">
        <f>Solar!K7058/1000*Variables!$B$3</f>
        <v>2.4508999999999999</v>
      </c>
      <c r="M7041">
        <f>IF(E7041=1, VLOOKUP(D7041, Sheet1!$A$2:$C$26, 2), Sheet1!$C$3)</f>
        <v>0.18637999999999999</v>
      </c>
      <c r="N7041" s="1">
        <f>'Electricity Rates'!$J$2</f>
        <v>0.24729999999999999</v>
      </c>
      <c r="O7041" s="145">
        <f>L7041-K7041</f>
        <v>-2.6363696492508</v>
      </c>
      <c r="P7041">
        <f t="shared" si="657"/>
        <v>1.2580817842597227</v>
      </c>
      <c r="Q7041">
        <f>IF(O7041&gt;0, IF(Q7040+O7041*Variables!$B$5&lt;Variables!$B$4, Q7040+O7041*Variables!$B$5, Variables!$B$4), IF(Q7040&gt;-O7041, Q7040+O7041/Variables!$B$5, 0))</f>
        <v>11.170599915966793</v>
      </c>
      <c r="R7041">
        <f>IF(O7041&gt;0, 0, IF(Q7040&gt;-O7041, 0, -O7041 - Q7040*Variables!$B$5))</f>
        <v>0</v>
      </c>
      <c r="S7041">
        <f t="shared" si="658"/>
        <v>0</v>
      </c>
      <c r="T7041">
        <f t="shared" si="659"/>
        <v>0</v>
      </c>
    </row>
    <row r="7042" spans="1:20" x14ac:dyDescent="0.3">
      <c r="A7042" s="3">
        <f t="shared" si="654"/>
        <v>43394</v>
      </c>
      <c r="B7042">
        <v>10</v>
      </c>
      <c r="C7042">
        <v>21</v>
      </c>
      <c r="D7042">
        <v>9</v>
      </c>
      <c r="E7042">
        <v>0</v>
      </c>
      <c r="F7042" s="1">
        <f>VLOOKUP(A7042,Weather!$A$1:$E$366, 5)</f>
        <v>0.86363636363636376</v>
      </c>
      <c r="G7042" s="1">
        <f>VLOOKUP(D7042, Fall!$A$1:$E$25, 2)</f>
        <v>1080.3571428571399</v>
      </c>
      <c r="H7042" s="1">
        <f>VLOOKUP(D7042, Fall!$A$1:$E$25, 3)</f>
        <v>760.17932055605797</v>
      </c>
      <c r="I7042" s="1">
        <f>VLOOKUP(D7042, Fall!$A$1:$E$25, 5)</f>
        <v>311.40350877192998</v>
      </c>
      <c r="J7042" s="1">
        <f t="shared" si="655"/>
        <v>311.40350877192998</v>
      </c>
      <c r="K7042" s="47">
        <f t="shared" si="656"/>
        <v>5.8257442757549622</v>
      </c>
      <c r="L7042" s="48">
        <f>Solar!K7059/1000*Variables!$B$3</f>
        <v>9.1708999999999996</v>
      </c>
      <c r="M7042">
        <f>IF(E7042=1, VLOOKUP(D7042, Sheet1!$A$2:$C$26, 2), Sheet1!$C$3)</f>
        <v>0.18637999999999999</v>
      </c>
      <c r="N7042" s="1">
        <f>'Electricity Rates'!$J$2</f>
        <v>0.24729999999999999</v>
      </c>
      <c r="O7042" s="145">
        <f>L7042-K7042</f>
        <v>3.3451557242450374</v>
      </c>
      <c r="P7042">
        <f t="shared" si="657"/>
        <v>1.4407065593942021</v>
      </c>
      <c r="Q7042">
        <f>IF(O7042&gt;0, IF(Q7041+O7042*Variables!$B$5&lt;Variables!$B$4, Q7041+O7042*Variables!$B$5, Variables!$B$4), IF(Q7041&gt;-O7042, Q7041+O7042/Variables!$B$5, 0))</f>
        <v>14.315046296757128</v>
      </c>
      <c r="R7042">
        <f>IF(O7042&gt;0, 0, IF(Q7041&gt;-O7042, 0, -O7042 - Q7041*Variables!$B$5))</f>
        <v>0</v>
      </c>
      <c r="S7042">
        <f t="shared" si="658"/>
        <v>0</v>
      </c>
      <c r="T7042">
        <f t="shared" si="659"/>
        <v>0</v>
      </c>
    </row>
    <row r="7043" spans="1:20" x14ac:dyDescent="0.3">
      <c r="A7043" s="3">
        <f t="shared" ref="A7043:A7106" si="660">DATE(2018, B7043, C7043)</f>
        <v>43394</v>
      </c>
      <c r="B7043">
        <v>10</v>
      </c>
      <c r="C7043">
        <v>21</v>
      </c>
      <c r="D7043">
        <v>10</v>
      </c>
      <c r="E7043">
        <v>0</v>
      </c>
      <c r="F7043" s="1">
        <f>VLOOKUP(A7043,Weather!$A$1:$E$366, 5)</f>
        <v>0.86363636363636376</v>
      </c>
      <c r="G7043" s="1">
        <f>VLOOKUP(D7043, Fall!$A$1:$E$25, 2)</f>
        <v>1205.3571428571399</v>
      </c>
      <c r="H7043" s="1">
        <f>VLOOKUP(D7043, Fall!$A$1:$E$25, 3)</f>
        <v>904.12930821748796</v>
      </c>
      <c r="I7043" s="1">
        <f>VLOOKUP(D7043, Fall!$A$1:$E$25, 5)</f>
        <v>359.64912280701702</v>
      </c>
      <c r="J7043" s="1">
        <f t="shared" ref="J7043:J7106" si="661">IF(E7043=0, I7043, H7043 + (G7043-H7043)*F7043)</f>
        <v>359.64912280701702</v>
      </c>
      <c r="K7043" s="47">
        <f t="shared" ref="K7043:K7106" si="662">J7043*1000/53453</f>
        <v>6.7283243748155765</v>
      </c>
      <c r="L7043" s="48">
        <f>Solar!K7060/1000*Variables!$B$3</f>
        <v>11.598050000000001</v>
      </c>
      <c r="M7043">
        <f>IF(E7043=1, VLOOKUP(D7043, Sheet1!$A$2:$C$26, 2), Sheet1!$C$3)</f>
        <v>0.18637999999999999</v>
      </c>
      <c r="N7043" s="1">
        <f>'Electricity Rates'!$J$2</f>
        <v>0.24729999999999999</v>
      </c>
      <c r="O7043" s="145">
        <f>L7043-K7043</f>
        <v>4.8697256251844241</v>
      </c>
      <c r="P7043">
        <f t="shared" ref="P7043:P7106" si="663">N7043*K7043</f>
        <v>1.663914617891892</v>
      </c>
      <c r="Q7043">
        <f>IF(O7043&gt;0, IF(Q7042+O7043*Variables!$B$5&lt;Variables!$B$4, Q7042+O7043*Variables!$B$5, Variables!$B$4), IF(Q7042&gt;-O7043, Q7042+O7043/Variables!$B$5, 0))</f>
        <v>18.892588384430486</v>
      </c>
      <c r="R7043">
        <f>IF(O7043&gt;0, 0, IF(Q7042&gt;-O7043, 0, -O7043 - Q7042*Variables!$B$5))</f>
        <v>0</v>
      </c>
      <c r="S7043">
        <f t="shared" ref="S7043:S7106" si="664">R7043*M7043</f>
        <v>0</v>
      </c>
      <c r="T7043">
        <f t="shared" ref="T7043:T7106" si="665">IF(AND(R7043&gt;0, M7043&gt;0.3), 1, 0)</f>
        <v>0</v>
      </c>
    </row>
    <row r="7044" spans="1:20" x14ac:dyDescent="0.3">
      <c r="A7044" s="3">
        <f t="shared" si="660"/>
        <v>43394</v>
      </c>
      <c r="B7044">
        <v>10</v>
      </c>
      <c r="C7044">
        <v>21</v>
      </c>
      <c r="D7044">
        <v>11</v>
      </c>
      <c r="E7044">
        <v>0</v>
      </c>
      <c r="F7044" s="1">
        <f>VLOOKUP(A7044,Weather!$A$1:$E$366, 5)</f>
        <v>0.86363636363636376</v>
      </c>
      <c r="G7044" s="1">
        <f>VLOOKUP(D7044, Fall!$A$1:$E$25, 2)</f>
        <v>1290.17857142857</v>
      </c>
      <c r="H7044" s="1">
        <f>VLOOKUP(D7044, Fall!$A$1:$E$25, 3)</f>
        <v>975.19947355433101</v>
      </c>
      <c r="I7044" s="1">
        <f>VLOOKUP(D7044, Fall!$A$1:$E$25, 5)</f>
        <v>377.19298245613999</v>
      </c>
      <c r="J7044" s="1">
        <f t="shared" si="661"/>
        <v>377.19298245613999</v>
      </c>
      <c r="K7044" s="47">
        <f t="shared" si="662"/>
        <v>7.0565353199285354</v>
      </c>
      <c r="L7044" s="48">
        <f>Solar!K7061/1000*Variables!$B$3</f>
        <v>23.841550000000002</v>
      </c>
      <c r="M7044">
        <f>IF(E7044=1, VLOOKUP(D7044, Sheet1!$A$2:$C$26, 2), Sheet1!$C$3)</f>
        <v>0.18637999999999999</v>
      </c>
      <c r="N7044" s="1">
        <f>'Electricity Rates'!$J$2</f>
        <v>0.24729999999999999</v>
      </c>
      <c r="O7044" s="145">
        <f>L7044-K7044</f>
        <v>16.785014680071466</v>
      </c>
      <c r="P7044">
        <f t="shared" si="663"/>
        <v>1.7450811846183267</v>
      </c>
      <c r="Q7044">
        <f>IF(O7044&gt;0, IF(Q7043+O7044*Variables!$B$5&lt;Variables!$B$4, Q7043+O7044*Variables!$B$5, Variables!$B$4), IF(Q7043&gt;-O7044, Q7043+O7044/Variables!$B$5, 0))</f>
        <v>34.670502183697664</v>
      </c>
      <c r="R7044">
        <f>IF(O7044&gt;0, 0, IF(Q7043&gt;-O7044, 0, -O7044 - Q7043*Variables!$B$5))</f>
        <v>0</v>
      </c>
      <c r="S7044">
        <f t="shared" si="664"/>
        <v>0</v>
      </c>
      <c r="T7044">
        <f t="shared" si="665"/>
        <v>0</v>
      </c>
    </row>
    <row r="7045" spans="1:20" x14ac:dyDescent="0.3">
      <c r="A7045" s="3">
        <f t="shared" si="660"/>
        <v>43394</v>
      </c>
      <c r="B7045">
        <v>10</v>
      </c>
      <c r="C7045">
        <v>21</v>
      </c>
      <c r="D7045">
        <v>12</v>
      </c>
      <c r="E7045">
        <v>0</v>
      </c>
      <c r="F7045" s="1">
        <f>VLOOKUP(A7045,Weather!$A$1:$E$366, 5)</f>
        <v>0.86363636363636376</v>
      </c>
      <c r="G7045" s="1">
        <f>VLOOKUP(D7045, Fall!$A$1:$E$25, 2)</f>
        <v>1366.07142857142</v>
      </c>
      <c r="H7045" s="1">
        <f>VLOOKUP(D7045, Fall!$A$1:$E$25, 3)</f>
        <v>996.442378876367</v>
      </c>
      <c r="I7045" s="1">
        <f>VLOOKUP(D7045, Fall!$A$1:$E$25, 5)</f>
        <v>368.42105263157799</v>
      </c>
      <c r="J7045" s="1">
        <f t="shared" si="661"/>
        <v>368.42105263157799</v>
      </c>
      <c r="K7045" s="47">
        <f t="shared" si="662"/>
        <v>6.8924298473720462</v>
      </c>
      <c r="L7045" s="48">
        <f>Solar!K7062/1000*Variables!$B$3</f>
        <v>23.6541</v>
      </c>
      <c r="M7045">
        <f>IF(E7045=1, VLOOKUP(D7045, Sheet1!$A$2:$C$26, 2), Sheet1!$C$3)</f>
        <v>0.18637999999999999</v>
      </c>
      <c r="N7045" s="1">
        <f>'Electricity Rates'!$J$2</f>
        <v>0.24729999999999999</v>
      </c>
      <c r="O7045" s="145">
        <f>L7045-K7045</f>
        <v>16.761670152627953</v>
      </c>
      <c r="P7045">
        <f t="shared" si="663"/>
        <v>1.7044979012551069</v>
      </c>
      <c r="Q7045">
        <f>IF(O7045&gt;0, IF(Q7044+O7045*Variables!$B$5&lt;Variables!$B$4, Q7044+O7045*Variables!$B$5, Variables!$B$4), IF(Q7044&gt;-O7045, Q7044+O7045/Variables!$B$5, 0))</f>
        <v>50.426472127167941</v>
      </c>
      <c r="R7045">
        <f>IF(O7045&gt;0, 0, IF(Q7044&gt;-O7045, 0, -O7045 - Q7044*Variables!$B$5))</f>
        <v>0</v>
      </c>
      <c r="S7045">
        <f t="shared" si="664"/>
        <v>0</v>
      </c>
      <c r="T7045">
        <f t="shared" si="665"/>
        <v>0</v>
      </c>
    </row>
    <row r="7046" spans="1:20" x14ac:dyDescent="0.3">
      <c r="A7046" s="3">
        <f t="shared" si="660"/>
        <v>43394</v>
      </c>
      <c r="B7046">
        <v>10</v>
      </c>
      <c r="C7046">
        <v>21</v>
      </c>
      <c r="D7046">
        <v>13</v>
      </c>
      <c r="E7046">
        <v>0</v>
      </c>
      <c r="F7046" s="1">
        <f>VLOOKUP(A7046,Weather!$A$1:$E$366, 5)</f>
        <v>0.86363636363636376</v>
      </c>
      <c r="G7046" s="1">
        <f>VLOOKUP(D7046, Fall!$A$1:$E$25, 2)</f>
        <v>1446.42857142857</v>
      </c>
      <c r="H7046" s="1">
        <f>VLOOKUP(D7046, Fall!$A$1:$E$25, 3)</f>
        <v>1031.4839187299399</v>
      </c>
      <c r="I7046" s="1">
        <f>VLOOKUP(D7046, Fall!$A$1:$E$25, 5)</f>
        <v>350.87719298245599</v>
      </c>
      <c r="J7046" s="1">
        <f t="shared" si="661"/>
        <v>350.87719298245599</v>
      </c>
      <c r="K7046" s="47">
        <f t="shared" si="662"/>
        <v>6.564218902259106</v>
      </c>
      <c r="L7046" s="48">
        <f>Solar!K7063/1000*Variables!$B$3</f>
        <v>25.178000000000001</v>
      </c>
      <c r="M7046">
        <f>IF(E7046=1, VLOOKUP(D7046, Sheet1!$A$2:$C$26, 2), Sheet1!$C$3)</f>
        <v>0.18637999999999999</v>
      </c>
      <c r="N7046" s="1">
        <f>'Electricity Rates'!$J$2</f>
        <v>0.24729999999999999</v>
      </c>
      <c r="O7046" s="145">
        <f>L7046-K7046</f>
        <v>18.613781097740894</v>
      </c>
      <c r="P7046">
        <f t="shared" si="663"/>
        <v>1.6233313345286768</v>
      </c>
      <c r="Q7046">
        <f>IF(O7046&gt;0, IF(Q7045+O7046*Variables!$B$5&lt;Variables!$B$4, Q7045+O7046*Variables!$B$5, Variables!$B$4), IF(Q7045&gt;-O7046, Q7045+O7046/Variables!$B$5, 0))</f>
        <v>67.923426359044385</v>
      </c>
      <c r="R7046">
        <f>IF(O7046&gt;0, 0, IF(Q7045&gt;-O7046, 0, -O7046 - Q7045*Variables!$B$5))</f>
        <v>0</v>
      </c>
      <c r="S7046">
        <f t="shared" si="664"/>
        <v>0</v>
      </c>
      <c r="T7046">
        <f t="shared" si="665"/>
        <v>0</v>
      </c>
    </row>
    <row r="7047" spans="1:20" x14ac:dyDescent="0.3">
      <c r="A7047" s="3">
        <f t="shared" si="660"/>
        <v>43394</v>
      </c>
      <c r="B7047">
        <v>10</v>
      </c>
      <c r="C7047">
        <v>21</v>
      </c>
      <c r="D7047">
        <v>14</v>
      </c>
      <c r="E7047">
        <v>0</v>
      </c>
      <c r="F7047" s="1">
        <f>VLOOKUP(A7047,Weather!$A$1:$E$366, 5)</f>
        <v>0.86363636363636376</v>
      </c>
      <c r="G7047" s="1">
        <f>VLOOKUP(D7047, Fall!$A$1:$E$25, 2)</f>
        <v>1482.1428571428501</v>
      </c>
      <c r="H7047" s="1">
        <f>VLOOKUP(D7047, Fall!$A$1:$E$25, 3)</f>
        <v>1052.56230978037</v>
      </c>
      <c r="I7047" s="1">
        <f>VLOOKUP(D7047, Fall!$A$1:$E$25, 5)</f>
        <v>342.105263157894</v>
      </c>
      <c r="J7047" s="1">
        <f t="shared" si="661"/>
        <v>342.105263157894</v>
      </c>
      <c r="K7047" s="47">
        <f t="shared" si="662"/>
        <v>6.4001134297026177</v>
      </c>
      <c r="L7047" s="48">
        <f>Solar!K7064/1000*Variables!$B$3</f>
        <v>15.89565</v>
      </c>
      <c r="M7047">
        <f>IF(E7047=1, VLOOKUP(D7047, Sheet1!$A$2:$C$26, 2), Sheet1!$C$3)</f>
        <v>0.18637999999999999</v>
      </c>
      <c r="N7047" s="1">
        <f>'Electricity Rates'!$J$2</f>
        <v>0.24729999999999999</v>
      </c>
      <c r="O7047" s="145">
        <f>L7047-K7047</f>
        <v>9.4955365702973822</v>
      </c>
      <c r="P7047">
        <f t="shared" si="663"/>
        <v>1.5827480511654572</v>
      </c>
      <c r="Q7047">
        <f>IF(O7047&gt;0, IF(Q7046+O7047*Variables!$B$5&lt;Variables!$B$4, Q7046+O7047*Variables!$B$5, Variables!$B$4), IF(Q7046&gt;-O7047, Q7046+O7047/Variables!$B$5, 0))</f>
        <v>76.849230735123925</v>
      </c>
      <c r="R7047">
        <f>IF(O7047&gt;0, 0, IF(Q7046&gt;-O7047, 0, -O7047 - Q7046*Variables!$B$5))</f>
        <v>0</v>
      </c>
      <c r="S7047">
        <f t="shared" si="664"/>
        <v>0</v>
      </c>
      <c r="T7047">
        <f t="shared" si="665"/>
        <v>0</v>
      </c>
    </row>
    <row r="7048" spans="1:20" x14ac:dyDescent="0.3">
      <c r="A7048" s="3">
        <f t="shared" si="660"/>
        <v>43394</v>
      </c>
      <c r="B7048">
        <v>10</v>
      </c>
      <c r="C7048">
        <v>21</v>
      </c>
      <c r="D7048">
        <v>15</v>
      </c>
      <c r="E7048">
        <v>0</v>
      </c>
      <c r="F7048" s="1">
        <f>VLOOKUP(A7048,Weather!$A$1:$E$366, 5)</f>
        <v>0.86363636363636376</v>
      </c>
      <c r="G7048" s="1">
        <f>VLOOKUP(D7048, Fall!$A$1:$E$25, 2)</f>
        <v>1437.5</v>
      </c>
      <c r="H7048" s="1">
        <f>VLOOKUP(D7048, Fall!$A$1:$E$25, 3)</f>
        <v>1060.00658057086</v>
      </c>
      <c r="I7048" s="1">
        <f>VLOOKUP(D7048, Fall!$A$1:$E$25, 5)</f>
        <v>328.94736842105198</v>
      </c>
      <c r="J7048" s="1">
        <f t="shared" si="661"/>
        <v>328.94736842105198</v>
      </c>
      <c r="K7048" s="47">
        <f t="shared" si="662"/>
        <v>6.1539552208679025</v>
      </c>
      <c r="L7048" s="48">
        <f>Solar!K7065/1000*Variables!$B$3</f>
        <v>16.448650000000001</v>
      </c>
      <c r="M7048">
        <f>IF(E7048=1, VLOOKUP(D7048, Sheet1!$A$2:$C$26, 2), Sheet1!$C$3)</f>
        <v>0.18637999999999999</v>
      </c>
      <c r="N7048" s="1">
        <f>'Electricity Rates'!$J$2</f>
        <v>0.24729999999999999</v>
      </c>
      <c r="O7048" s="145">
        <f>L7048-K7048</f>
        <v>10.294694779132097</v>
      </c>
      <c r="P7048">
        <f t="shared" si="663"/>
        <v>1.5218731261206322</v>
      </c>
      <c r="Q7048">
        <f>IF(O7048&gt;0, IF(Q7047+O7048*Variables!$B$5&lt;Variables!$B$4, Q7047+O7048*Variables!$B$5, Variables!$B$4), IF(Q7047&gt;-O7048, Q7047+O7048/Variables!$B$5, 0))</f>
        <v>86.526243827508097</v>
      </c>
      <c r="R7048">
        <f>IF(O7048&gt;0, 0, IF(Q7047&gt;-O7048, 0, -O7048 - Q7047*Variables!$B$5))</f>
        <v>0</v>
      </c>
      <c r="S7048">
        <f t="shared" si="664"/>
        <v>0</v>
      </c>
      <c r="T7048">
        <f t="shared" si="665"/>
        <v>0</v>
      </c>
    </row>
    <row r="7049" spans="1:20" x14ac:dyDescent="0.3">
      <c r="A7049" s="3">
        <f t="shared" si="660"/>
        <v>43394</v>
      </c>
      <c r="B7049">
        <v>10</v>
      </c>
      <c r="C7049">
        <v>21</v>
      </c>
      <c r="D7049">
        <v>16</v>
      </c>
      <c r="E7049">
        <v>0</v>
      </c>
      <c r="F7049" s="1">
        <f>VLOOKUP(A7049,Weather!$A$1:$E$366, 5)</f>
        <v>0.86363636363636376</v>
      </c>
      <c r="G7049" s="1">
        <f>VLOOKUP(D7049, Fall!$A$1:$E$25, 2)</f>
        <v>1348.2142857142801</v>
      </c>
      <c r="H7049" s="1">
        <f>VLOOKUP(D7049, Fall!$A$1:$E$25, 3)</f>
        <v>1003.98947108661</v>
      </c>
      <c r="I7049" s="1">
        <f>VLOOKUP(D7049, Fall!$A$1:$E$25, 5)</f>
        <v>298.24561403508801</v>
      </c>
      <c r="J7049" s="1">
        <f t="shared" si="661"/>
        <v>298.24561403508801</v>
      </c>
      <c r="K7049" s="47">
        <f t="shared" si="662"/>
        <v>5.5795860669202471</v>
      </c>
      <c r="L7049" s="48">
        <f>Solar!K7066/1000*Variables!$B$3</f>
        <v>5.7355</v>
      </c>
      <c r="M7049">
        <f>IF(E7049=1, VLOOKUP(D7049, Sheet1!$A$2:$C$26, 2), Sheet1!$C$3)</f>
        <v>0.18637999999999999</v>
      </c>
      <c r="N7049" s="1">
        <f>'Electricity Rates'!$J$2</f>
        <v>0.24729999999999999</v>
      </c>
      <c r="O7049" s="145">
        <f>L7049-K7049</f>
        <v>0.15591393307975299</v>
      </c>
      <c r="P7049">
        <f t="shared" si="663"/>
        <v>1.3798316343493771</v>
      </c>
      <c r="Q7049">
        <f>IF(O7049&gt;0, IF(Q7048+O7049*Variables!$B$5&lt;Variables!$B$4, Q7048+O7049*Variables!$B$5, Variables!$B$4), IF(Q7048&gt;-O7049, Q7048+O7049/Variables!$B$5, 0))</f>
        <v>86.672802924603062</v>
      </c>
      <c r="R7049">
        <f>IF(O7049&gt;0, 0, IF(Q7048&gt;-O7049, 0, -O7049 - Q7048*Variables!$B$5))</f>
        <v>0</v>
      </c>
      <c r="S7049">
        <f t="shared" si="664"/>
        <v>0</v>
      </c>
      <c r="T7049">
        <f t="shared" si="665"/>
        <v>0</v>
      </c>
    </row>
    <row r="7050" spans="1:20" x14ac:dyDescent="0.3">
      <c r="A7050" s="3">
        <f t="shared" si="660"/>
        <v>43394</v>
      </c>
      <c r="B7050">
        <v>10</v>
      </c>
      <c r="C7050">
        <v>21</v>
      </c>
      <c r="D7050">
        <v>17</v>
      </c>
      <c r="E7050">
        <v>0</v>
      </c>
      <c r="F7050" s="1">
        <f>VLOOKUP(A7050,Weather!$A$1:$E$366, 5)</f>
        <v>0.86363636363636376</v>
      </c>
      <c r="G7050" s="1">
        <f>VLOOKUP(D7050, Fall!$A$1:$E$25, 2)</f>
        <v>1080.3571428571399</v>
      </c>
      <c r="H7050" s="1">
        <f>VLOOKUP(D7050, Fall!$A$1:$E$25, 3)</f>
        <v>794.90091642515802</v>
      </c>
      <c r="I7050" s="1">
        <f>VLOOKUP(D7050, Fall!$A$1:$E$25, 5)</f>
        <v>263.15789473684202</v>
      </c>
      <c r="J7050" s="1">
        <f t="shared" si="661"/>
        <v>263.15789473684202</v>
      </c>
      <c r="K7050" s="47">
        <f t="shared" si="662"/>
        <v>4.9231641766943302</v>
      </c>
      <c r="L7050" s="48">
        <f>Solar!K7067/1000*Variables!$B$3</f>
        <v>1.8686499999999999</v>
      </c>
      <c r="M7050">
        <f>IF(E7050=1, VLOOKUP(D7050, Sheet1!$A$2:$C$26, 2), Sheet1!$C$3)</f>
        <v>0.18637999999999999</v>
      </c>
      <c r="N7050" s="1">
        <f>'Electricity Rates'!$J$2</f>
        <v>0.24729999999999999</v>
      </c>
      <c r="O7050" s="145">
        <f>L7050-K7050</f>
        <v>-3.0545141766943305</v>
      </c>
      <c r="P7050">
        <f t="shared" si="663"/>
        <v>1.2174985008965078</v>
      </c>
      <c r="Q7050">
        <f>IF(O7050&gt;0, IF(Q7049+O7050*Variables!$B$5&lt;Variables!$B$4, Q7049+O7050*Variables!$B$5, Variables!$B$4), IF(Q7049&gt;-O7050, Q7049+O7050/Variables!$B$5, 0))</f>
        <v>83.423319757906967</v>
      </c>
      <c r="R7050">
        <f>IF(O7050&gt;0, 0, IF(Q7049&gt;-O7050, 0, -O7050 - Q7049*Variables!$B$5))</f>
        <v>0</v>
      </c>
      <c r="S7050">
        <f t="shared" si="664"/>
        <v>0</v>
      </c>
      <c r="T7050">
        <f t="shared" si="665"/>
        <v>0</v>
      </c>
    </row>
    <row r="7051" spans="1:20" x14ac:dyDescent="0.3">
      <c r="A7051" s="3">
        <f t="shared" si="660"/>
        <v>43394</v>
      </c>
      <c r="B7051">
        <v>10</v>
      </c>
      <c r="C7051">
        <v>21</v>
      </c>
      <c r="D7051">
        <v>18</v>
      </c>
      <c r="E7051">
        <v>0</v>
      </c>
      <c r="F7051" s="1">
        <f>VLOOKUP(A7051,Weather!$A$1:$E$366, 5)</f>
        <v>0.86363636363636376</v>
      </c>
      <c r="G7051" s="1">
        <f>VLOOKUP(D7051, Fall!$A$1:$E$25, 2)</f>
        <v>678.57142857142799</v>
      </c>
      <c r="H7051" s="1">
        <f>VLOOKUP(D7051, Fall!$A$1:$E$25, 3)</f>
        <v>583.61400485626905</v>
      </c>
      <c r="I7051" s="1">
        <f>VLOOKUP(D7051, Fall!$A$1:$E$25, 5)</f>
        <v>280.70175438596499</v>
      </c>
      <c r="J7051" s="1">
        <f t="shared" si="661"/>
        <v>280.70175438596499</v>
      </c>
      <c r="K7051" s="47">
        <f t="shared" si="662"/>
        <v>5.251375121807289</v>
      </c>
      <c r="L7051" s="48">
        <f>Solar!K7068/1000*Variables!$B$3</f>
        <v>0.1046</v>
      </c>
      <c r="M7051">
        <f>IF(E7051=1, VLOOKUP(D7051, Sheet1!$A$2:$C$26, 2), Sheet1!$C$3)</f>
        <v>0.18637999999999999</v>
      </c>
      <c r="N7051" s="1">
        <f>'Electricity Rates'!$J$2</f>
        <v>0.24729999999999999</v>
      </c>
      <c r="O7051" s="145">
        <f>L7051-K7051</f>
        <v>-5.1467751218072895</v>
      </c>
      <c r="P7051">
        <f t="shared" si="663"/>
        <v>1.2986650676229425</v>
      </c>
      <c r="Q7051">
        <f>IF(O7051&gt;0, IF(Q7050+O7051*Variables!$B$5&lt;Variables!$B$4, Q7050+O7051*Variables!$B$5, Variables!$B$4), IF(Q7050&gt;-O7051, Q7050+O7051/Variables!$B$5, 0))</f>
        <v>77.948027075133254</v>
      </c>
      <c r="R7051">
        <f>IF(O7051&gt;0, 0, IF(Q7050&gt;-O7051, 0, -O7051 - Q7050*Variables!$B$5))</f>
        <v>0</v>
      </c>
      <c r="S7051">
        <f t="shared" si="664"/>
        <v>0</v>
      </c>
      <c r="T7051">
        <f t="shared" si="665"/>
        <v>0</v>
      </c>
    </row>
    <row r="7052" spans="1:20" x14ac:dyDescent="0.3">
      <c r="A7052" s="3">
        <f t="shared" si="660"/>
        <v>43394</v>
      </c>
      <c r="B7052">
        <v>10</v>
      </c>
      <c r="C7052">
        <v>21</v>
      </c>
      <c r="D7052">
        <v>19</v>
      </c>
      <c r="E7052">
        <v>0</v>
      </c>
      <c r="F7052" s="1">
        <f>VLOOKUP(A7052,Weather!$A$1:$E$366, 5)</f>
        <v>0.86363636363636376</v>
      </c>
      <c r="G7052" s="1">
        <f>VLOOKUP(D7052, Fall!$A$1:$E$25, 2)</f>
        <v>517.85714285714198</v>
      </c>
      <c r="H7052" s="1">
        <f>VLOOKUP(D7052, Fall!$A$1:$E$25, 3)</f>
        <v>442.60593718179598</v>
      </c>
      <c r="I7052" s="1">
        <f>VLOOKUP(D7052, Fall!$A$1:$E$25, 5)</f>
        <v>289.47368421052602</v>
      </c>
      <c r="J7052" s="1">
        <f t="shared" si="661"/>
        <v>289.47368421052602</v>
      </c>
      <c r="K7052" s="47">
        <f t="shared" si="662"/>
        <v>5.4154805943637587</v>
      </c>
      <c r="L7052" s="48">
        <f>Solar!K7069/1000*Variables!$B$3</f>
        <v>0</v>
      </c>
      <c r="M7052">
        <f>IF(E7052=1, VLOOKUP(D7052, Sheet1!$A$2:$C$26, 2), Sheet1!$C$3)</f>
        <v>0.18637999999999999</v>
      </c>
      <c r="N7052" s="1">
        <f>'Electricity Rates'!$J$2</f>
        <v>0.24729999999999999</v>
      </c>
      <c r="O7052" s="145">
        <f>L7052-K7052</f>
        <v>-5.4154805943637587</v>
      </c>
      <c r="P7052">
        <f t="shared" si="663"/>
        <v>1.3392483509861575</v>
      </c>
      <c r="Q7052">
        <f>IF(O7052&gt;0, IF(Q7051+O7052*Variables!$B$5&lt;Variables!$B$4, Q7051+O7052*Variables!$B$5, Variables!$B$4), IF(Q7051&gt;-O7052, Q7051+O7052/Variables!$B$5, 0))</f>
        <v>72.186877506661176</v>
      </c>
      <c r="R7052">
        <f>IF(O7052&gt;0, 0, IF(Q7051&gt;-O7052, 0, -O7052 - Q7051*Variables!$B$5))</f>
        <v>0</v>
      </c>
      <c r="S7052">
        <f t="shared" si="664"/>
        <v>0</v>
      </c>
      <c r="T7052">
        <f t="shared" si="665"/>
        <v>0</v>
      </c>
    </row>
    <row r="7053" spans="1:20" x14ac:dyDescent="0.3">
      <c r="A7053" s="3">
        <f t="shared" si="660"/>
        <v>43394</v>
      </c>
      <c r="B7053">
        <v>10</v>
      </c>
      <c r="C7053">
        <v>21</v>
      </c>
      <c r="D7053">
        <v>20</v>
      </c>
      <c r="E7053">
        <v>0</v>
      </c>
      <c r="F7053" s="1">
        <f>VLOOKUP(A7053,Weather!$A$1:$E$366, 5)</f>
        <v>0.86363636363636376</v>
      </c>
      <c r="G7053" s="1">
        <f>VLOOKUP(D7053, Fall!$A$1:$E$25, 2)</f>
        <v>428.57142857142799</v>
      </c>
      <c r="H7053" s="1">
        <f>VLOOKUP(D7053, Fall!$A$1:$E$25, 3)</f>
        <v>354.11608052009001</v>
      </c>
      <c r="I7053" s="1">
        <f>VLOOKUP(D7053, Fall!$A$1:$E$25, 5)</f>
        <v>263.15789473684202</v>
      </c>
      <c r="J7053" s="1">
        <f t="shared" si="661"/>
        <v>263.15789473684202</v>
      </c>
      <c r="K7053" s="47">
        <f t="shared" si="662"/>
        <v>4.9231641766943302</v>
      </c>
      <c r="L7053" s="48">
        <f>Solar!K7070/1000*Variables!$B$3</f>
        <v>0</v>
      </c>
      <c r="M7053">
        <f>IF(E7053=1, VLOOKUP(D7053, Sheet1!$A$2:$C$26, 2), Sheet1!$C$3)</f>
        <v>0.18637999999999999</v>
      </c>
      <c r="N7053" s="1">
        <f>'Electricity Rates'!$J$2</f>
        <v>0.24729999999999999</v>
      </c>
      <c r="O7053" s="145">
        <f>L7053-K7053</f>
        <v>-4.9231641766943302</v>
      </c>
      <c r="P7053">
        <f t="shared" si="663"/>
        <v>1.2174985008965078</v>
      </c>
      <c r="Q7053">
        <f>IF(O7053&gt;0, IF(Q7052+O7053*Variables!$B$5&lt;Variables!$B$4, Q7052+O7053*Variables!$B$5, Variables!$B$4), IF(Q7052&gt;-O7053, Q7052+O7053/Variables!$B$5, 0))</f>
        <v>66.949468808050185</v>
      </c>
      <c r="R7053">
        <f>IF(O7053&gt;0, 0, IF(Q7052&gt;-O7053, 0, -O7053 - Q7052*Variables!$B$5))</f>
        <v>0</v>
      </c>
      <c r="S7053">
        <f t="shared" si="664"/>
        <v>0</v>
      </c>
      <c r="T7053">
        <f t="shared" si="665"/>
        <v>0</v>
      </c>
    </row>
    <row r="7054" spans="1:20" x14ac:dyDescent="0.3">
      <c r="A7054" s="3">
        <f t="shared" si="660"/>
        <v>43394</v>
      </c>
      <c r="B7054">
        <v>10</v>
      </c>
      <c r="C7054">
        <v>21</v>
      </c>
      <c r="D7054">
        <v>21</v>
      </c>
      <c r="E7054">
        <v>0</v>
      </c>
      <c r="F7054" s="1">
        <f>VLOOKUP(A7054,Weather!$A$1:$E$366, 5)</f>
        <v>0.86363636363636376</v>
      </c>
      <c r="G7054" s="1">
        <f>VLOOKUP(D7054, Fall!$A$1:$E$25, 2)</f>
        <v>366.07142857142799</v>
      </c>
      <c r="H7054" s="1">
        <f>VLOOKUP(D7054, Fall!$A$1:$E$25, 3)</f>
        <v>305.62638808916603</v>
      </c>
      <c r="I7054" s="1">
        <f>VLOOKUP(D7054, Fall!$A$1:$E$25, 5)</f>
        <v>271.929824561403</v>
      </c>
      <c r="J7054" s="1">
        <f t="shared" si="661"/>
        <v>271.929824561403</v>
      </c>
      <c r="K7054" s="47">
        <f t="shared" si="662"/>
        <v>5.0872696492507998</v>
      </c>
      <c r="L7054" s="48">
        <f>Solar!K7071/1000*Variables!$B$3</f>
        <v>0</v>
      </c>
      <c r="M7054">
        <f>IF(E7054=1, VLOOKUP(D7054, Sheet1!$A$2:$C$26, 2), Sheet1!$C$3)</f>
        <v>0.18637999999999999</v>
      </c>
      <c r="N7054" s="1">
        <f>'Electricity Rates'!$J$2</f>
        <v>0.24729999999999999</v>
      </c>
      <c r="O7054" s="145">
        <f>L7054-K7054</f>
        <v>-5.0872696492507998</v>
      </c>
      <c r="P7054">
        <f t="shared" si="663"/>
        <v>1.2580817842597227</v>
      </c>
      <c r="Q7054">
        <f>IF(O7054&gt;0, IF(Q7053+O7054*Variables!$B$5&lt;Variables!$B$4, Q7053+O7054*Variables!$B$5, Variables!$B$4), IF(Q7053&gt;-O7054, Q7053+O7054/Variables!$B$5, 0))</f>
        <v>61.537479819485505</v>
      </c>
      <c r="R7054">
        <f>IF(O7054&gt;0, 0, IF(Q7053&gt;-O7054, 0, -O7054 - Q7053*Variables!$B$5))</f>
        <v>0</v>
      </c>
      <c r="S7054">
        <f t="shared" si="664"/>
        <v>0</v>
      </c>
      <c r="T7054">
        <f t="shared" si="665"/>
        <v>0</v>
      </c>
    </row>
    <row r="7055" spans="1:20" x14ac:dyDescent="0.3">
      <c r="A7055" s="3">
        <f t="shared" si="660"/>
        <v>43394</v>
      </c>
      <c r="B7055">
        <v>10</v>
      </c>
      <c r="C7055">
        <v>21</v>
      </c>
      <c r="D7055">
        <v>22</v>
      </c>
      <c r="E7055">
        <v>0</v>
      </c>
      <c r="F7055" s="1">
        <f>VLOOKUP(A7055,Weather!$A$1:$E$366, 5)</f>
        <v>0.86363636363636376</v>
      </c>
      <c r="G7055" s="1">
        <f>VLOOKUP(D7055, Fall!$A$1:$E$25, 2)</f>
        <v>330.35714285714198</v>
      </c>
      <c r="H7055" s="1">
        <f>VLOOKUP(D7055, Fall!$A$1:$E$25, 3)</f>
        <v>272.33281237147202</v>
      </c>
      <c r="I7055" s="1">
        <f>VLOOKUP(D7055, Fall!$A$1:$E$25, 5)</f>
        <v>254.385964912281</v>
      </c>
      <c r="J7055" s="1">
        <f t="shared" si="661"/>
        <v>254.385964912281</v>
      </c>
      <c r="K7055" s="47">
        <f t="shared" si="662"/>
        <v>4.7590587041378596</v>
      </c>
      <c r="L7055" s="48">
        <f>Solar!K7072/1000*Variables!$B$3</f>
        <v>0</v>
      </c>
      <c r="M7055">
        <f>IF(E7055=1, VLOOKUP(D7055, Sheet1!$A$2:$C$26, 2), Sheet1!$C$3)</f>
        <v>0.18637999999999999</v>
      </c>
      <c r="N7055" s="1">
        <f>'Electricity Rates'!$J$2</f>
        <v>0.24729999999999999</v>
      </c>
      <c r="O7055" s="145">
        <f>L7055-K7055</f>
        <v>-4.7590587041378596</v>
      </c>
      <c r="P7055">
        <f t="shared" si="663"/>
        <v>1.1769152175332926</v>
      </c>
      <c r="Q7055">
        <f>IF(O7055&gt;0, IF(Q7054+O7055*Variables!$B$5&lt;Variables!$B$4, Q7054+O7055*Variables!$B$5, Variables!$B$4), IF(Q7054&gt;-O7055, Q7054+O7055/Variables!$B$5, 0))</f>
        <v>56.474651410828208</v>
      </c>
      <c r="R7055">
        <f>IF(O7055&gt;0, 0, IF(Q7054&gt;-O7055, 0, -O7055 - Q7054*Variables!$B$5))</f>
        <v>0</v>
      </c>
      <c r="S7055">
        <f t="shared" si="664"/>
        <v>0</v>
      </c>
      <c r="T7055">
        <f t="shared" si="665"/>
        <v>0</v>
      </c>
    </row>
    <row r="7056" spans="1:20" x14ac:dyDescent="0.3">
      <c r="A7056" s="3">
        <f t="shared" si="660"/>
        <v>43394</v>
      </c>
      <c r="B7056">
        <v>10</v>
      </c>
      <c r="C7056">
        <v>21</v>
      </c>
      <c r="D7056">
        <v>23</v>
      </c>
      <c r="E7056">
        <v>0</v>
      </c>
      <c r="F7056" s="1">
        <f>VLOOKUP(A7056,Weather!$A$1:$E$366, 5)</f>
        <v>0.86363636363636376</v>
      </c>
      <c r="G7056" s="1">
        <f>VLOOKUP(D7056, Fall!$A$1:$E$25, 2)</f>
        <v>303.57142857142799</v>
      </c>
      <c r="H7056" s="1">
        <f>VLOOKUP(D7056, Fall!$A$1:$E$25, 3)</f>
        <v>252.67335691371099</v>
      </c>
      <c r="I7056" s="1">
        <f>VLOOKUP(D7056, Fall!$A$1:$E$25, 5)</f>
        <v>254.385964912281</v>
      </c>
      <c r="J7056" s="1">
        <f t="shared" si="661"/>
        <v>254.385964912281</v>
      </c>
      <c r="K7056" s="47">
        <f t="shared" si="662"/>
        <v>4.7590587041378596</v>
      </c>
      <c r="L7056" s="48">
        <f>Solar!K7073/1000*Variables!$B$3</f>
        <v>0</v>
      </c>
      <c r="M7056">
        <f>IF(E7056=1, VLOOKUP(D7056, Sheet1!$A$2:$C$26, 2), Sheet1!$C$3)</f>
        <v>0.18637999999999999</v>
      </c>
      <c r="N7056" s="1">
        <f>'Electricity Rates'!$J$2</f>
        <v>0.24729999999999999</v>
      </c>
      <c r="O7056" s="145">
        <f>L7056-K7056</f>
        <v>-4.7590587041378596</v>
      </c>
      <c r="P7056">
        <f t="shared" si="663"/>
        <v>1.1769152175332926</v>
      </c>
      <c r="Q7056">
        <f>IF(O7056&gt;0, IF(Q7055+O7056*Variables!$B$5&lt;Variables!$B$4, Q7055+O7056*Variables!$B$5, Variables!$B$4), IF(Q7055&gt;-O7056, Q7055+O7056/Variables!$B$5, 0))</f>
        <v>51.411823002170912</v>
      </c>
      <c r="R7056">
        <f>IF(O7056&gt;0, 0, IF(Q7055&gt;-O7056, 0, -O7056 - Q7055*Variables!$B$5))</f>
        <v>0</v>
      </c>
      <c r="S7056">
        <f t="shared" si="664"/>
        <v>0</v>
      </c>
      <c r="T7056">
        <f t="shared" si="665"/>
        <v>0</v>
      </c>
    </row>
    <row r="7057" spans="1:20" x14ac:dyDescent="0.3">
      <c r="A7057" s="3">
        <f t="shared" si="660"/>
        <v>43394</v>
      </c>
      <c r="B7057">
        <v>10</v>
      </c>
      <c r="C7057">
        <v>21</v>
      </c>
      <c r="D7057">
        <v>24</v>
      </c>
      <c r="E7057">
        <v>0</v>
      </c>
      <c r="F7057" s="1">
        <f>VLOOKUP(A7057,Weather!$A$1:$E$366, 5)</f>
        <v>0.86363636363636376</v>
      </c>
      <c r="G7057" s="1">
        <f>VLOOKUP(D7057, Fall!$A$1:$E$25, 2)</f>
        <v>285.71428571428498</v>
      </c>
      <c r="H7057" s="1">
        <f>VLOOKUP(D7057, Fall!$A$1:$E$25, 3)</f>
        <v>237.47635107345499</v>
      </c>
      <c r="I7057" s="1">
        <f>VLOOKUP(D7057, Fall!$A$1:$E$25, 5)</f>
        <v>254.385964912281</v>
      </c>
      <c r="J7057" s="1">
        <f t="shared" si="661"/>
        <v>254.385964912281</v>
      </c>
      <c r="K7057" s="47">
        <f t="shared" si="662"/>
        <v>4.7590587041378596</v>
      </c>
      <c r="L7057" s="48">
        <f>Solar!K7074/1000*Variables!$B$3</f>
        <v>0</v>
      </c>
      <c r="M7057">
        <f>IF(E7057=1, VLOOKUP(D7057, Sheet1!$A$2:$C$26, 2), Sheet1!$C$3)</f>
        <v>0.18637999999999999</v>
      </c>
      <c r="N7057" s="1">
        <f>'Electricity Rates'!$J$2</f>
        <v>0.24729999999999999</v>
      </c>
      <c r="O7057" s="145">
        <f>L7057-K7057</f>
        <v>-4.7590587041378596</v>
      </c>
      <c r="P7057">
        <f t="shared" si="663"/>
        <v>1.1769152175332926</v>
      </c>
      <c r="Q7057">
        <f>IF(O7057&gt;0, IF(Q7056+O7057*Variables!$B$5&lt;Variables!$B$4, Q7056+O7057*Variables!$B$5, Variables!$B$4), IF(Q7056&gt;-O7057, Q7056+O7057/Variables!$B$5, 0))</f>
        <v>46.348994593513616</v>
      </c>
      <c r="R7057">
        <f>IF(O7057&gt;0, 0, IF(Q7056&gt;-O7057, 0, -O7057 - Q7056*Variables!$B$5))</f>
        <v>0</v>
      </c>
      <c r="S7057">
        <f t="shared" si="664"/>
        <v>0</v>
      </c>
      <c r="T7057">
        <f t="shared" si="665"/>
        <v>0</v>
      </c>
    </row>
    <row r="7058" spans="1:20" x14ac:dyDescent="0.3">
      <c r="A7058" s="3">
        <f t="shared" si="660"/>
        <v>43395</v>
      </c>
      <c r="B7058">
        <v>10</v>
      </c>
      <c r="C7058">
        <v>22</v>
      </c>
      <c r="D7058">
        <v>1</v>
      </c>
      <c r="E7058">
        <v>1</v>
      </c>
      <c r="F7058" s="1">
        <f>VLOOKUP(A7058,Weather!$A$1:$E$366, 5)</f>
        <v>0.84545454545454535</v>
      </c>
      <c r="G7058" s="1">
        <f>VLOOKUP(D7058, Fall!$A$1:$E$25, 2)</f>
        <v>276.78571428571399</v>
      </c>
      <c r="H7058" s="1">
        <f>VLOOKUP(D7058, Fall!$A$1:$E$25, 3)</f>
        <v>258.40056395394299</v>
      </c>
      <c r="I7058" s="1">
        <f>VLOOKUP(D7058, Fall!$A$1:$E$25, 5)</f>
        <v>254.385964912281</v>
      </c>
      <c r="J7058" s="1">
        <f t="shared" si="661"/>
        <v>273.94437287080393</v>
      </c>
      <c r="K7058" s="47">
        <f t="shared" si="662"/>
        <v>5.1249578671132383</v>
      </c>
      <c r="L7058" s="48">
        <f>Solar!K7075/1000*Variables!$B$3</f>
        <v>0</v>
      </c>
      <c r="M7058">
        <f>IF(E7058=1, VLOOKUP(D7058, Sheet1!$A$2:$C$26, 2), Sheet1!$C$3)</f>
        <v>0.18637999999999999</v>
      </c>
      <c r="N7058" s="1">
        <f>'Electricity Rates'!$J$2</f>
        <v>0.24729999999999999</v>
      </c>
      <c r="O7058" s="145">
        <f>L7058-K7058</f>
        <v>-5.1249578671132383</v>
      </c>
      <c r="P7058">
        <f t="shared" si="663"/>
        <v>1.2674020805371038</v>
      </c>
      <c r="Q7058">
        <f>IF(O7058&gt;0, IF(Q7057+O7058*Variables!$B$5&lt;Variables!$B$4, Q7057+O7058*Variables!$B$5, Variables!$B$4), IF(Q7057&gt;-O7058, Q7057+O7058/Variables!$B$5, 0))</f>
        <v>40.896911756159106</v>
      </c>
      <c r="R7058">
        <f>IF(O7058&gt;0, 0, IF(Q7057&gt;-O7058, 0, -O7058 - Q7057*Variables!$B$5))</f>
        <v>0</v>
      </c>
      <c r="S7058">
        <f t="shared" si="664"/>
        <v>0</v>
      </c>
      <c r="T7058">
        <f t="shared" si="665"/>
        <v>0</v>
      </c>
    </row>
    <row r="7059" spans="1:20" x14ac:dyDescent="0.3">
      <c r="A7059" s="3">
        <f t="shared" si="660"/>
        <v>43395</v>
      </c>
      <c r="B7059">
        <v>10</v>
      </c>
      <c r="C7059">
        <v>22</v>
      </c>
      <c r="D7059">
        <v>2</v>
      </c>
      <c r="E7059">
        <v>1</v>
      </c>
      <c r="F7059" s="1">
        <f>VLOOKUP(A7059,Weather!$A$1:$E$366, 5)</f>
        <v>0.84545454545454535</v>
      </c>
      <c r="G7059" s="1">
        <f>VLOOKUP(D7059, Fall!$A$1:$E$25, 2)</f>
        <v>272.32142857142799</v>
      </c>
      <c r="H7059" s="1">
        <f>VLOOKUP(D7059, Fall!$A$1:$E$25, 3)</f>
        <v>244.53669616981199</v>
      </c>
      <c r="I7059" s="1">
        <f>VLOOKUP(D7059, Fall!$A$1:$E$25, 5)</f>
        <v>254.385964912281</v>
      </c>
      <c r="J7059" s="1">
        <f t="shared" si="661"/>
        <v>268.02742447299642</v>
      </c>
      <c r="K7059" s="47">
        <f t="shared" si="662"/>
        <v>5.0142634552409859</v>
      </c>
      <c r="L7059" s="48">
        <f>Solar!K7076/1000*Variables!$B$3</f>
        <v>0</v>
      </c>
      <c r="M7059">
        <f>IF(E7059=1, VLOOKUP(D7059, Sheet1!$A$2:$C$26, 2), Sheet1!$C$3)</f>
        <v>0.18637999999999999</v>
      </c>
      <c r="N7059" s="1">
        <f>'Electricity Rates'!$J$2</f>
        <v>0.24729999999999999</v>
      </c>
      <c r="O7059" s="145">
        <f>L7059-K7059</f>
        <v>-5.0142634552409859</v>
      </c>
      <c r="P7059">
        <f t="shared" si="663"/>
        <v>1.2400273524810959</v>
      </c>
      <c r="Q7059">
        <f>IF(O7059&gt;0, IF(Q7058+O7059*Variables!$B$5&lt;Variables!$B$4, Q7058+O7059*Variables!$B$5, Variables!$B$4), IF(Q7058&gt;-O7059, Q7058+O7059/Variables!$B$5, 0))</f>
        <v>35.562588931434654</v>
      </c>
      <c r="R7059">
        <f>IF(O7059&gt;0, 0, IF(Q7058&gt;-O7059, 0, -O7059 - Q7058*Variables!$B$5))</f>
        <v>0</v>
      </c>
      <c r="S7059">
        <f t="shared" si="664"/>
        <v>0</v>
      </c>
      <c r="T7059">
        <f t="shared" si="665"/>
        <v>0</v>
      </c>
    </row>
    <row r="7060" spans="1:20" x14ac:dyDescent="0.3">
      <c r="A7060" s="3">
        <f t="shared" si="660"/>
        <v>43395</v>
      </c>
      <c r="B7060">
        <v>10</v>
      </c>
      <c r="C7060">
        <v>22</v>
      </c>
      <c r="D7060">
        <v>3</v>
      </c>
      <c r="E7060">
        <v>1</v>
      </c>
      <c r="F7060" s="1">
        <f>VLOOKUP(A7060,Weather!$A$1:$E$366, 5)</f>
        <v>0.84545454545454535</v>
      </c>
      <c r="G7060" s="1">
        <f>VLOOKUP(D7060, Fall!$A$1:$E$25, 2)</f>
        <v>272.32142857142799</v>
      </c>
      <c r="H7060" s="1">
        <f>VLOOKUP(D7060, Fall!$A$1:$E$25, 3)</f>
        <v>252.565207174747</v>
      </c>
      <c r="I7060" s="1">
        <f>VLOOKUP(D7060, Fall!$A$1:$E$25, 5)</f>
        <v>254.385964912281</v>
      </c>
      <c r="J7060" s="1">
        <f t="shared" si="661"/>
        <v>269.26819435557729</v>
      </c>
      <c r="K7060" s="47">
        <f t="shared" si="662"/>
        <v>5.0374758078232711</v>
      </c>
      <c r="L7060" s="48">
        <f>Solar!K7077/1000*Variables!$B$3</f>
        <v>0</v>
      </c>
      <c r="M7060">
        <f>IF(E7060=1, VLOOKUP(D7060, Sheet1!$A$2:$C$26, 2), Sheet1!$C$3)</f>
        <v>0.18637999999999999</v>
      </c>
      <c r="N7060" s="1">
        <f>'Electricity Rates'!$J$2</f>
        <v>0.24729999999999999</v>
      </c>
      <c r="O7060" s="145">
        <f>L7060-K7060</f>
        <v>-5.0374758078232711</v>
      </c>
      <c r="P7060">
        <f t="shared" si="663"/>
        <v>1.245767767274695</v>
      </c>
      <c r="Q7060">
        <f>IF(O7060&gt;0, IF(Q7059+O7060*Variables!$B$5&lt;Variables!$B$4, Q7059+O7060*Variables!$B$5, Variables!$B$4), IF(Q7059&gt;-O7060, Q7059+O7060/Variables!$B$5, 0))</f>
        <v>30.203572114601386</v>
      </c>
      <c r="R7060">
        <f>IF(O7060&gt;0, 0, IF(Q7059&gt;-O7060, 0, -O7060 - Q7059*Variables!$B$5))</f>
        <v>0</v>
      </c>
      <c r="S7060">
        <f t="shared" si="664"/>
        <v>0</v>
      </c>
      <c r="T7060">
        <f t="shared" si="665"/>
        <v>0</v>
      </c>
    </row>
    <row r="7061" spans="1:20" x14ac:dyDescent="0.3">
      <c r="A7061" s="3">
        <f t="shared" si="660"/>
        <v>43395</v>
      </c>
      <c r="B7061">
        <v>10</v>
      </c>
      <c r="C7061">
        <v>22</v>
      </c>
      <c r="D7061">
        <v>4</v>
      </c>
      <c r="E7061">
        <v>1</v>
      </c>
      <c r="F7061" s="1">
        <f>VLOOKUP(A7061,Weather!$A$1:$E$366, 5)</f>
        <v>0.84545454545454535</v>
      </c>
      <c r="G7061" s="1">
        <f>VLOOKUP(D7061, Fall!$A$1:$E$25, 2)</f>
        <v>272.32142857142799</v>
      </c>
      <c r="H7061" s="1">
        <f>VLOOKUP(D7061, Fall!$A$1:$E$25, 3)</f>
        <v>267.50020564283898</v>
      </c>
      <c r="I7061" s="1">
        <f>VLOOKUP(D7061, Fall!$A$1:$E$25, 5)</f>
        <v>254.385964912281</v>
      </c>
      <c r="J7061" s="1">
        <f t="shared" si="661"/>
        <v>271.57633048246424</v>
      </c>
      <c r="K7061" s="47">
        <f t="shared" si="662"/>
        <v>5.0806564735836011</v>
      </c>
      <c r="L7061" s="48">
        <f>Solar!K7078/1000*Variables!$B$3</f>
        <v>0</v>
      </c>
      <c r="M7061">
        <f>IF(E7061=1, VLOOKUP(D7061, Sheet1!$A$2:$C$26, 2), Sheet1!$C$3)</f>
        <v>0.18637999999999999</v>
      </c>
      <c r="N7061" s="1">
        <f>'Electricity Rates'!$J$2</f>
        <v>0.24729999999999999</v>
      </c>
      <c r="O7061" s="145">
        <f>L7061-K7061</f>
        <v>-5.0806564735836011</v>
      </c>
      <c r="P7061">
        <f t="shared" si="663"/>
        <v>1.2564463459172246</v>
      </c>
      <c r="Q7061">
        <f>IF(O7061&gt;0, IF(Q7060+O7061*Variables!$B$5&lt;Variables!$B$4, Q7060+O7061*Variables!$B$5, Variables!$B$4), IF(Q7060&gt;-O7061, Q7060+O7061/Variables!$B$5, 0))</f>
        <v>24.798618419299682</v>
      </c>
      <c r="R7061">
        <f>IF(O7061&gt;0, 0, IF(Q7060&gt;-O7061, 0, -O7061 - Q7060*Variables!$B$5))</f>
        <v>0</v>
      </c>
      <c r="S7061">
        <f t="shared" si="664"/>
        <v>0</v>
      </c>
      <c r="T7061">
        <f t="shared" si="665"/>
        <v>0</v>
      </c>
    </row>
    <row r="7062" spans="1:20" x14ac:dyDescent="0.3">
      <c r="A7062" s="3">
        <f t="shared" si="660"/>
        <v>43395</v>
      </c>
      <c r="B7062">
        <v>10</v>
      </c>
      <c r="C7062">
        <v>22</v>
      </c>
      <c r="D7062">
        <v>5</v>
      </c>
      <c r="E7062">
        <v>1</v>
      </c>
      <c r="F7062" s="1">
        <f>VLOOKUP(A7062,Weather!$A$1:$E$366, 5)</f>
        <v>0.84545454545454535</v>
      </c>
      <c r="G7062" s="1">
        <f>VLOOKUP(D7062, Fall!$A$1:$E$25, 2)</f>
        <v>303.57142857142799</v>
      </c>
      <c r="H7062" s="1">
        <f>VLOOKUP(D7062, Fall!$A$1:$E$25, 3)</f>
        <v>277.41442782172697</v>
      </c>
      <c r="I7062" s="1">
        <f>VLOOKUP(D7062, Fall!$A$1:$E$25, 5)</f>
        <v>254.385964912281</v>
      </c>
      <c r="J7062" s="1">
        <f t="shared" si="661"/>
        <v>299.52898300101964</v>
      </c>
      <c r="K7062" s="47">
        <f t="shared" si="662"/>
        <v>5.6035953641707597</v>
      </c>
      <c r="L7062" s="48">
        <f>Solar!K7079/1000*Variables!$B$3</f>
        <v>0</v>
      </c>
      <c r="M7062">
        <f>IF(E7062=1, VLOOKUP(D7062, Sheet1!$A$2:$C$26, 2), Sheet1!$C$3)</f>
        <v>0.18637999999999999</v>
      </c>
      <c r="N7062" s="1">
        <f>'Electricity Rates'!$J$2</f>
        <v>0.24729999999999999</v>
      </c>
      <c r="O7062" s="145">
        <f>L7062-K7062</f>
        <v>-5.6035953641707597</v>
      </c>
      <c r="P7062">
        <f t="shared" si="663"/>
        <v>1.3857691335594289</v>
      </c>
      <c r="Q7062">
        <f>IF(O7062&gt;0, IF(Q7061+O7062*Variables!$B$5&lt;Variables!$B$4, Q7061+O7062*Variables!$B$5, Variables!$B$4), IF(Q7061&gt;-O7062, Q7061+O7062/Variables!$B$5, 0))</f>
        <v>18.837346755288237</v>
      </c>
      <c r="R7062">
        <f>IF(O7062&gt;0, 0, IF(Q7061&gt;-O7062, 0, -O7062 - Q7061*Variables!$B$5))</f>
        <v>0</v>
      </c>
      <c r="S7062">
        <f t="shared" si="664"/>
        <v>0</v>
      </c>
      <c r="T7062">
        <f t="shared" si="665"/>
        <v>0</v>
      </c>
    </row>
    <row r="7063" spans="1:20" x14ac:dyDescent="0.3">
      <c r="A7063" s="3">
        <f t="shared" si="660"/>
        <v>43395</v>
      </c>
      <c r="B7063">
        <v>10</v>
      </c>
      <c r="C7063">
        <v>22</v>
      </c>
      <c r="D7063">
        <v>6</v>
      </c>
      <c r="E7063">
        <v>1</v>
      </c>
      <c r="F7063" s="1">
        <f>VLOOKUP(A7063,Weather!$A$1:$E$366, 5)</f>
        <v>0.84545454545454535</v>
      </c>
      <c r="G7063" s="1">
        <f>VLOOKUP(D7063, Fall!$A$1:$E$25, 2)</f>
        <v>401.78571428571399</v>
      </c>
      <c r="H7063" s="1">
        <f>VLOOKUP(D7063, Fall!$A$1:$E$25, 3)</f>
        <v>309.98601628691301</v>
      </c>
      <c r="I7063" s="1">
        <f>VLOOKUP(D7063, Fall!$A$1:$E$25, 5)</f>
        <v>271.929824561403</v>
      </c>
      <c r="J7063" s="1">
        <f t="shared" si="661"/>
        <v>387.59848823135383</v>
      </c>
      <c r="K7063" s="47">
        <f t="shared" si="662"/>
        <v>7.2512017703656264</v>
      </c>
      <c r="L7063" s="48">
        <f>Solar!K7080/1000*Variables!$B$3</f>
        <v>0</v>
      </c>
      <c r="M7063">
        <f>IF(E7063=1, VLOOKUP(D7063, Sheet1!$A$2:$C$26, 2), Sheet1!$C$3)</f>
        <v>0.18637999999999999</v>
      </c>
      <c r="N7063" s="1">
        <f>'Electricity Rates'!$J$2</f>
        <v>0.24729999999999999</v>
      </c>
      <c r="O7063" s="145">
        <f>L7063-K7063</f>
        <v>-7.2512017703656264</v>
      </c>
      <c r="P7063">
        <f t="shared" si="663"/>
        <v>1.7932221978114193</v>
      </c>
      <c r="Q7063">
        <f>IF(O7063&gt;0, IF(Q7062+O7063*Variables!$B$5&lt;Variables!$B$4, Q7062+O7063*Variables!$B$5, Variables!$B$4), IF(Q7062&gt;-O7063, Q7062+O7063/Variables!$B$5, 0))</f>
        <v>11.12330231872906</v>
      </c>
      <c r="R7063">
        <f>IF(O7063&gt;0, 0, IF(Q7062&gt;-O7063, 0, -O7063 - Q7062*Variables!$B$5))</f>
        <v>0</v>
      </c>
      <c r="S7063">
        <f t="shared" si="664"/>
        <v>0</v>
      </c>
      <c r="T7063">
        <f t="shared" si="665"/>
        <v>0</v>
      </c>
    </row>
    <row r="7064" spans="1:20" x14ac:dyDescent="0.3">
      <c r="A7064" s="3">
        <f t="shared" si="660"/>
        <v>43395</v>
      </c>
      <c r="B7064">
        <v>10</v>
      </c>
      <c r="C7064">
        <v>22</v>
      </c>
      <c r="D7064">
        <v>7</v>
      </c>
      <c r="E7064">
        <v>1</v>
      </c>
      <c r="F7064" s="1">
        <f>VLOOKUP(A7064,Weather!$A$1:$E$366, 5)</f>
        <v>0.84545454545454535</v>
      </c>
      <c r="G7064" s="1">
        <f>VLOOKUP(D7064, Fall!$A$1:$E$25, 2)</f>
        <v>593.74999999999898</v>
      </c>
      <c r="H7064" s="1">
        <f>VLOOKUP(D7064, Fall!$A$1:$E$25, 3)</f>
        <v>390.39236653779699</v>
      </c>
      <c r="I7064" s="1">
        <f>VLOOKUP(D7064, Fall!$A$1:$E$25, 5)</f>
        <v>263.15789473684202</v>
      </c>
      <c r="J7064" s="1">
        <f t="shared" si="661"/>
        <v>562.32200210129497</v>
      </c>
      <c r="K7064" s="47">
        <f t="shared" si="662"/>
        <v>10.519933438746094</v>
      </c>
      <c r="L7064" s="48">
        <f>Solar!K7081/1000*Variables!$B$3</f>
        <v>0.1381</v>
      </c>
      <c r="M7064">
        <f>IF(E7064=1, VLOOKUP(D7064, Sheet1!$A$2:$C$26, 2), Sheet1!$C$3)</f>
        <v>0.18637999999999999</v>
      </c>
      <c r="N7064" s="1">
        <f>'Electricity Rates'!$J$2</f>
        <v>0.24729999999999999</v>
      </c>
      <c r="O7064" s="145">
        <f>L7064-K7064</f>
        <v>-10.381833438746094</v>
      </c>
      <c r="P7064">
        <f t="shared" si="663"/>
        <v>2.601579539401909</v>
      </c>
      <c r="Q7064">
        <f>IF(O7064&gt;0, IF(Q7063+O7064*Variables!$B$5&lt;Variables!$B$4, Q7063+O7064*Variables!$B$5, Variables!$B$4), IF(Q7063&gt;-O7064, Q7063+O7064/Variables!$B$5, 0))</f>
        <v>7.8798660488534011E-2</v>
      </c>
      <c r="R7064">
        <f>IF(O7064&gt;0, 0, IF(Q7063&gt;-O7064, 0, -O7064 - Q7063*Variables!$B$5))</f>
        <v>0</v>
      </c>
      <c r="S7064">
        <f t="shared" si="664"/>
        <v>0</v>
      </c>
      <c r="T7064">
        <f t="shared" si="665"/>
        <v>0</v>
      </c>
    </row>
    <row r="7065" spans="1:20" x14ac:dyDescent="0.3">
      <c r="A7065" s="3">
        <f t="shared" si="660"/>
        <v>43395</v>
      </c>
      <c r="B7065">
        <v>10</v>
      </c>
      <c r="C7065">
        <v>22</v>
      </c>
      <c r="D7065">
        <v>8</v>
      </c>
      <c r="E7065">
        <v>1</v>
      </c>
      <c r="F7065" s="1">
        <f>VLOOKUP(A7065,Weather!$A$1:$E$366, 5)</f>
        <v>0.84545454545454535</v>
      </c>
      <c r="G7065" s="1">
        <f>VLOOKUP(D7065, Fall!$A$1:$E$25, 2)</f>
        <v>866.07142857142799</v>
      </c>
      <c r="H7065" s="1">
        <f>VLOOKUP(D7065, Fall!$A$1:$E$25, 3)</f>
        <v>561.61059471909198</v>
      </c>
      <c r="I7065" s="1">
        <f>VLOOKUP(D7065, Fall!$A$1:$E$25, 5)</f>
        <v>271.929824561403</v>
      </c>
      <c r="J7065" s="1">
        <f t="shared" si="661"/>
        <v>819.01839061243049</v>
      </c>
      <c r="K7065" s="47">
        <f t="shared" si="662"/>
        <v>15.322215602724459</v>
      </c>
      <c r="L7065" s="48">
        <f>Solar!K7082/1000*Variables!$B$3</f>
        <v>1.3547</v>
      </c>
      <c r="M7065">
        <f>IF(E7065=1, VLOOKUP(D7065, Sheet1!$A$2:$C$26, 2), Sheet1!$C$3)</f>
        <v>0.18637999999999999</v>
      </c>
      <c r="N7065" s="1">
        <f>'Electricity Rates'!$J$2</f>
        <v>0.24729999999999999</v>
      </c>
      <c r="O7065" s="145">
        <f>L7065-K7065</f>
        <v>-13.967515602724459</v>
      </c>
      <c r="P7065">
        <f t="shared" si="663"/>
        <v>3.7891839185537584</v>
      </c>
      <c r="Q7065">
        <f>IF(O7065&gt;0, IF(Q7064+O7065*Variables!$B$5&lt;Variables!$B$4, Q7064+O7065*Variables!$B$5, Variables!$B$4), IF(Q7064&gt;-O7065, Q7064+O7065/Variables!$B$5, 0))</f>
        <v>0</v>
      </c>
      <c r="R7065">
        <f>IF(O7065&gt;0, 0, IF(Q7064&gt;-O7065, 0, -O7065 - Q7064*Variables!$B$5))</f>
        <v>13.893444861865238</v>
      </c>
      <c r="S7065">
        <f t="shared" si="664"/>
        <v>2.5894602533544426</v>
      </c>
      <c r="T7065">
        <f t="shared" si="665"/>
        <v>0</v>
      </c>
    </row>
    <row r="7066" spans="1:20" x14ac:dyDescent="0.3">
      <c r="A7066" s="3">
        <f t="shared" si="660"/>
        <v>43395</v>
      </c>
      <c r="B7066">
        <v>10</v>
      </c>
      <c r="C7066">
        <v>22</v>
      </c>
      <c r="D7066">
        <v>9</v>
      </c>
      <c r="E7066">
        <v>1</v>
      </c>
      <c r="F7066" s="1">
        <f>VLOOKUP(A7066,Weather!$A$1:$E$366, 5)</f>
        <v>0.84545454545454535</v>
      </c>
      <c r="G7066" s="1">
        <f>VLOOKUP(D7066, Fall!$A$1:$E$25, 2)</f>
        <v>1080.3571428571399</v>
      </c>
      <c r="H7066" s="1">
        <f>VLOOKUP(D7066, Fall!$A$1:$E$25, 3)</f>
        <v>760.17932055605797</v>
      </c>
      <c r="I7066" s="1">
        <f>VLOOKUP(D7066, Fall!$A$1:$E$25, 5)</f>
        <v>311.40350877192998</v>
      </c>
      <c r="J7066" s="1">
        <f t="shared" si="661"/>
        <v>1030.8751157742454</v>
      </c>
      <c r="K7066" s="47">
        <f t="shared" si="662"/>
        <v>19.285636274376468</v>
      </c>
      <c r="L7066" s="48">
        <f>Solar!K7083/1000*Variables!$B$3</f>
        <v>7.7794500000000006</v>
      </c>
      <c r="M7066">
        <f>IF(E7066=1, VLOOKUP(D7066, Sheet1!$A$2:$C$26, 2), Sheet1!$C$3)</f>
        <v>0.25796000000000002</v>
      </c>
      <c r="N7066" s="1">
        <f>'Electricity Rates'!$J$2</f>
        <v>0.24729999999999999</v>
      </c>
      <c r="O7066" s="145">
        <f>L7066-K7066</f>
        <v>-11.506186274376468</v>
      </c>
      <c r="P7066">
        <f t="shared" si="663"/>
        <v>4.7693378506533008</v>
      </c>
      <c r="Q7066">
        <f>IF(O7066&gt;0, IF(Q7065+O7066*Variables!$B$5&lt;Variables!$B$4, Q7065+O7066*Variables!$B$5, Variables!$B$4), IF(Q7065&gt;-O7066, Q7065+O7066/Variables!$B$5, 0))</f>
        <v>0</v>
      </c>
      <c r="R7066">
        <f>IF(O7066&gt;0, 0, IF(Q7065&gt;-O7066, 0, -O7066 - Q7065*Variables!$B$5))</f>
        <v>11.506186274376468</v>
      </c>
      <c r="S7066">
        <f t="shared" si="664"/>
        <v>2.9681358113381537</v>
      </c>
      <c r="T7066">
        <f t="shared" si="665"/>
        <v>0</v>
      </c>
    </row>
    <row r="7067" spans="1:20" x14ac:dyDescent="0.3">
      <c r="A7067" s="3">
        <f t="shared" si="660"/>
        <v>43395</v>
      </c>
      <c r="B7067">
        <v>10</v>
      </c>
      <c r="C7067">
        <v>22</v>
      </c>
      <c r="D7067">
        <v>10</v>
      </c>
      <c r="E7067">
        <v>1</v>
      </c>
      <c r="F7067" s="1">
        <f>VLOOKUP(A7067,Weather!$A$1:$E$366, 5)</f>
        <v>0.84545454545454535</v>
      </c>
      <c r="G7067" s="1">
        <f>VLOOKUP(D7067, Fall!$A$1:$E$25, 2)</f>
        <v>1205.3571428571399</v>
      </c>
      <c r="H7067" s="1">
        <f>VLOOKUP(D7067, Fall!$A$1:$E$25, 3)</f>
        <v>904.12930821748796</v>
      </c>
      <c r="I7067" s="1">
        <f>VLOOKUP(D7067, Fall!$A$1:$E$25, 5)</f>
        <v>359.64912280701702</v>
      </c>
      <c r="J7067" s="1">
        <f t="shared" si="661"/>
        <v>1158.8037502310119</v>
      </c>
      <c r="K7067" s="47">
        <f t="shared" si="662"/>
        <v>21.678928221634184</v>
      </c>
      <c r="L7067" s="48">
        <f>Solar!K7084/1000*Variables!$B$3</f>
        <v>9.8565500000000004</v>
      </c>
      <c r="M7067">
        <f>IF(E7067=1, VLOOKUP(D7067, Sheet1!$A$2:$C$26, 2), Sheet1!$C$3)</f>
        <v>0.25796000000000002</v>
      </c>
      <c r="N7067" s="1">
        <f>'Electricity Rates'!$J$2</f>
        <v>0.24729999999999999</v>
      </c>
      <c r="O7067" s="145">
        <f>L7067-K7067</f>
        <v>-11.822378221634184</v>
      </c>
      <c r="P7067">
        <f t="shared" si="663"/>
        <v>5.3611989492101335</v>
      </c>
      <c r="Q7067">
        <f>IF(O7067&gt;0, IF(Q7066+O7067*Variables!$B$5&lt;Variables!$B$4, Q7066+O7067*Variables!$B$5, Variables!$B$4), IF(Q7066&gt;-O7067, Q7066+O7067/Variables!$B$5, 0))</f>
        <v>0</v>
      </c>
      <c r="R7067">
        <f>IF(O7067&gt;0, 0, IF(Q7066&gt;-O7067, 0, -O7067 - Q7066*Variables!$B$5))</f>
        <v>11.822378221634184</v>
      </c>
      <c r="S7067">
        <f t="shared" si="664"/>
        <v>3.0497006860527542</v>
      </c>
      <c r="T7067">
        <f t="shared" si="665"/>
        <v>0</v>
      </c>
    </row>
    <row r="7068" spans="1:20" x14ac:dyDescent="0.3">
      <c r="A7068" s="3">
        <f t="shared" si="660"/>
        <v>43395</v>
      </c>
      <c r="B7068">
        <v>10</v>
      </c>
      <c r="C7068">
        <v>22</v>
      </c>
      <c r="D7068">
        <v>11</v>
      </c>
      <c r="E7068">
        <v>1</v>
      </c>
      <c r="F7068" s="1">
        <f>VLOOKUP(A7068,Weather!$A$1:$E$366, 5)</f>
        <v>0.84545454545454535</v>
      </c>
      <c r="G7068" s="1">
        <f>VLOOKUP(D7068, Fall!$A$1:$E$25, 2)</f>
        <v>1290.17857142857</v>
      </c>
      <c r="H7068" s="1">
        <f>VLOOKUP(D7068, Fall!$A$1:$E$25, 3)</f>
        <v>975.19947355433101</v>
      </c>
      <c r="I7068" s="1">
        <f>VLOOKUP(D7068, Fall!$A$1:$E$25, 5)</f>
        <v>377.19298245613999</v>
      </c>
      <c r="J7068" s="1">
        <f t="shared" si="661"/>
        <v>1241.4999835752785</v>
      </c>
      <c r="K7068" s="47">
        <f t="shared" si="662"/>
        <v>23.226011329116766</v>
      </c>
      <c r="L7068" s="48">
        <f>Solar!K7085/1000*Variables!$B$3</f>
        <v>20.5916</v>
      </c>
      <c r="M7068">
        <f>IF(E7068=1, VLOOKUP(D7068, Sheet1!$A$2:$C$26, 2), Sheet1!$C$3)</f>
        <v>0.25796000000000002</v>
      </c>
      <c r="N7068" s="1">
        <f>'Electricity Rates'!$J$2</f>
        <v>0.24729999999999999</v>
      </c>
      <c r="O7068" s="145">
        <f>L7068-K7068</f>
        <v>-2.6344113291167659</v>
      </c>
      <c r="P7068">
        <f t="shared" si="663"/>
        <v>5.7437926016905756</v>
      </c>
      <c r="Q7068">
        <f>IF(O7068&gt;0, IF(Q7067+O7068*Variables!$B$5&lt;Variables!$B$4, Q7067+O7068*Variables!$B$5, Variables!$B$4), IF(Q7067&gt;-O7068, Q7067+O7068/Variables!$B$5, 0))</f>
        <v>0</v>
      </c>
      <c r="R7068">
        <f>IF(O7068&gt;0, 0, IF(Q7067&gt;-O7068, 0, -O7068 - Q7067*Variables!$B$5))</f>
        <v>2.6344113291167659</v>
      </c>
      <c r="S7068">
        <f t="shared" si="664"/>
        <v>0.67957274645896104</v>
      </c>
      <c r="T7068">
        <f t="shared" si="665"/>
        <v>0</v>
      </c>
    </row>
    <row r="7069" spans="1:20" x14ac:dyDescent="0.3">
      <c r="A7069" s="3">
        <f t="shared" si="660"/>
        <v>43395</v>
      </c>
      <c r="B7069">
        <v>10</v>
      </c>
      <c r="C7069">
        <v>22</v>
      </c>
      <c r="D7069">
        <v>12</v>
      </c>
      <c r="E7069">
        <v>1</v>
      </c>
      <c r="F7069" s="1">
        <f>VLOOKUP(A7069,Weather!$A$1:$E$366, 5)</f>
        <v>0.84545454545454535</v>
      </c>
      <c r="G7069" s="1">
        <f>VLOOKUP(D7069, Fall!$A$1:$E$25, 2)</f>
        <v>1366.07142857142</v>
      </c>
      <c r="H7069" s="1">
        <f>VLOOKUP(D7069, Fall!$A$1:$E$25, 3)</f>
        <v>996.442378876367</v>
      </c>
      <c r="I7069" s="1">
        <f>VLOOKUP(D7069, Fall!$A$1:$E$25, 5)</f>
        <v>368.42105263157799</v>
      </c>
      <c r="J7069" s="1">
        <f t="shared" si="661"/>
        <v>1308.9469390730937</v>
      </c>
      <c r="K7069" s="47">
        <f t="shared" si="662"/>
        <v>24.487810582625741</v>
      </c>
      <c r="L7069" s="48">
        <f>Solar!K7086/1000*Variables!$B$3</f>
        <v>14.806049999999999</v>
      </c>
      <c r="M7069">
        <f>IF(E7069=1, VLOOKUP(D7069, Sheet1!$A$2:$C$26, 2), Sheet1!$C$3)</f>
        <v>0.25796000000000002</v>
      </c>
      <c r="N7069" s="1">
        <f>'Electricity Rates'!$J$2</f>
        <v>0.24729999999999999</v>
      </c>
      <c r="O7069" s="145">
        <f>L7069-K7069</f>
        <v>-9.681760582625742</v>
      </c>
      <c r="P7069">
        <f t="shared" si="663"/>
        <v>6.0558355570833458</v>
      </c>
      <c r="Q7069">
        <f>IF(O7069&gt;0, IF(Q7068+O7069*Variables!$B$5&lt;Variables!$B$4, Q7068+O7069*Variables!$B$5, Variables!$B$4), IF(Q7068&gt;-O7069, Q7068+O7069/Variables!$B$5, 0))</f>
        <v>0</v>
      </c>
      <c r="R7069">
        <f>IF(O7069&gt;0, 0, IF(Q7068&gt;-O7069, 0, -O7069 - Q7068*Variables!$B$5))</f>
        <v>9.681760582625742</v>
      </c>
      <c r="S7069">
        <f t="shared" si="664"/>
        <v>2.4975069598941366</v>
      </c>
      <c r="T7069">
        <f t="shared" si="665"/>
        <v>0</v>
      </c>
    </row>
    <row r="7070" spans="1:20" x14ac:dyDescent="0.3">
      <c r="A7070" s="3">
        <f t="shared" si="660"/>
        <v>43395</v>
      </c>
      <c r="B7070">
        <v>10</v>
      </c>
      <c r="C7070">
        <v>22</v>
      </c>
      <c r="D7070">
        <v>13</v>
      </c>
      <c r="E7070">
        <v>1</v>
      </c>
      <c r="F7070" s="1">
        <f>VLOOKUP(A7070,Weather!$A$1:$E$366, 5)</f>
        <v>0.84545454545454535</v>
      </c>
      <c r="G7070" s="1">
        <f>VLOOKUP(D7070, Fall!$A$1:$E$25, 2)</f>
        <v>1446.42857142857</v>
      </c>
      <c r="H7070" s="1">
        <f>VLOOKUP(D7070, Fall!$A$1:$E$25, 3)</f>
        <v>1031.4839187299399</v>
      </c>
      <c r="I7070" s="1">
        <f>VLOOKUP(D7070, Fall!$A$1:$E$25, 5)</f>
        <v>350.87719298245599</v>
      </c>
      <c r="J7070" s="1">
        <f t="shared" si="661"/>
        <v>1382.3007614660544</v>
      </c>
      <c r="K7070" s="47">
        <f t="shared" si="662"/>
        <v>25.860115643014506</v>
      </c>
      <c r="L7070" s="48">
        <f>Solar!K7087/1000*Variables!$B$3</f>
        <v>10.070650000000001</v>
      </c>
      <c r="M7070">
        <f>IF(E7070=1, VLOOKUP(D7070, Sheet1!$A$2:$C$26, 2), Sheet1!$C$3)</f>
        <v>0.55478000000000005</v>
      </c>
      <c r="N7070" s="1">
        <f>'Electricity Rates'!$J$2</f>
        <v>0.24729999999999999</v>
      </c>
      <c r="O7070" s="145">
        <f>L7070-K7070</f>
        <v>-15.789465643014506</v>
      </c>
      <c r="P7070">
        <f t="shared" si="663"/>
        <v>6.3952065985174871</v>
      </c>
      <c r="Q7070">
        <f>IF(O7070&gt;0, IF(Q7069+O7070*Variables!$B$5&lt;Variables!$B$4, Q7069+O7070*Variables!$B$5, Variables!$B$4), IF(Q7069&gt;-O7070, Q7069+O7070/Variables!$B$5, 0))</f>
        <v>0</v>
      </c>
      <c r="R7070">
        <f>IF(O7070&gt;0, 0, IF(Q7069&gt;-O7070, 0, -O7070 - Q7069*Variables!$B$5))</f>
        <v>15.789465643014506</v>
      </c>
      <c r="S7070">
        <f t="shared" si="664"/>
        <v>8.759679749431589</v>
      </c>
      <c r="T7070">
        <f t="shared" si="665"/>
        <v>1</v>
      </c>
    </row>
    <row r="7071" spans="1:20" x14ac:dyDescent="0.3">
      <c r="A7071" s="3">
        <f t="shared" si="660"/>
        <v>43395</v>
      </c>
      <c r="B7071">
        <v>10</v>
      </c>
      <c r="C7071">
        <v>22</v>
      </c>
      <c r="D7071">
        <v>14</v>
      </c>
      <c r="E7071">
        <v>1</v>
      </c>
      <c r="F7071" s="1">
        <f>VLOOKUP(A7071,Weather!$A$1:$E$366, 5)</f>
        <v>0.84545454545454535</v>
      </c>
      <c r="G7071" s="1">
        <f>VLOOKUP(D7071, Fall!$A$1:$E$25, 2)</f>
        <v>1482.1428571428501</v>
      </c>
      <c r="H7071" s="1">
        <f>VLOOKUP(D7071, Fall!$A$1:$E$25, 3)</f>
        <v>1052.56230978037</v>
      </c>
      <c r="I7071" s="1">
        <f>VLOOKUP(D7071, Fall!$A$1:$E$25, 5)</f>
        <v>342.105263157894</v>
      </c>
      <c r="J7071" s="1">
        <f t="shared" si="661"/>
        <v>1415.7531361868305</v>
      </c>
      <c r="K7071" s="47">
        <f t="shared" si="662"/>
        <v>26.48594346784709</v>
      </c>
      <c r="L7071" s="48">
        <f>Solar!K7088/1000*Variables!$B$3</f>
        <v>16.18825</v>
      </c>
      <c r="M7071">
        <f>IF(E7071=1, VLOOKUP(D7071, Sheet1!$A$2:$C$26, 2), Sheet1!$C$3)</f>
        <v>0.55478000000000005</v>
      </c>
      <c r="N7071" s="1">
        <f>'Electricity Rates'!$J$2</f>
        <v>0.24729999999999999</v>
      </c>
      <c r="O7071" s="145">
        <f>L7071-K7071</f>
        <v>-10.29769346784709</v>
      </c>
      <c r="P7071">
        <f t="shared" si="663"/>
        <v>6.549973819598585</v>
      </c>
      <c r="Q7071">
        <f>IF(O7071&gt;0, IF(Q7070+O7071*Variables!$B$5&lt;Variables!$B$4, Q7070+O7071*Variables!$B$5, Variables!$B$4), IF(Q7070&gt;-O7071, Q7070+O7071/Variables!$B$5, 0))</f>
        <v>0</v>
      </c>
      <c r="R7071">
        <f>IF(O7071&gt;0, 0, IF(Q7070&gt;-O7071, 0, -O7071 - Q7070*Variables!$B$5))</f>
        <v>10.29769346784709</v>
      </c>
      <c r="S7071">
        <f t="shared" si="664"/>
        <v>5.7129543820922093</v>
      </c>
      <c r="T7071">
        <f t="shared" si="665"/>
        <v>1</v>
      </c>
    </row>
    <row r="7072" spans="1:20" x14ac:dyDescent="0.3">
      <c r="A7072" s="3">
        <f t="shared" si="660"/>
        <v>43395</v>
      </c>
      <c r="B7072">
        <v>10</v>
      </c>
      <c r="C7072">
        <v>22</v>
      </c>
      <c r="D7072">
        <v>15</v>
      </c>
      <c r="E7072">
        <v>1</v>
      </c>
      <c r="F7072" s="1">
        <f>VLOOKUP(A7072,Weather!$A$1:$E$366, 5)</f>
        <v>0.84545454545454535</v>
      </c>
      <c r="G7072" s="1">
        <f>VLOOKUP(D7072, Fall!$A$1:$E$25, 2)</f>
        <v>1437.5</v>
      </c>
      <c r="H7072" s="1">
        <f>VLOOKUP(D7072, Fall!$A$1:$E$25, 3)</f>
        <v>1060.00658057086</v>
      </c>
      <c r="I7072" s="1">
        <f>VLOOKUP(D7072, Fall!$A$1:$E$25, 5)</f>
        <v>328.94736842105198</v>
      </c>
      <c r="J7072" s="1">
        <f t="shared" si="661"/>
        <v>1379.1601079064055</v>
      </c>
      <c r="K7072" s="47">
        <f t="shared" si="662"/>
        <v>25.801360221248679</v>
      </c>
      <c r="L7072" s="48">
        <f>Solar!K7089/1000*Variables!$B$3</f>
        <v>7.7485499999999998</v>
      </c>
      <c r="M7072">
        <f>IF(E7072=1, VLOOKUP(D7072, Sheet1!$A$2:$C$26, 2), Sheet1!$C$3)</f>
        <v>0.55478000000000005</v>
      </c>
      <c r="N7072" s="1">
        <f>'Electricity Rates'!$J$2</f>
        <v>0.24729999999999999</v>
      </c>
      <c r="O7072" s="145">
        <f>L7072-K7072</f>
        <v>-18.052810221248677</v>
      </c>
      <c r="P7072">
        <f t="shared" si="663"/>
        <v>6.3806763827147979</v>
      </c>
      <c r="Q7072">
        <f>IF(O7072&gt;0, IF(Q7071+O7072*Variables!$B$5&lt;Variables!$B$4, Q7071+O7072*Variables!$B$5, Variables!$B$4), IF(Q7071&gt;-O7072, Q7071+O7072/Variables!$B$5, 0))</f>
        <v>0</v>
      </c>
      <c r="R7072">
        <f>IF(O7072&gt;0, 0, IF(Q7071&gt;-O7072, 0, -O7072 - Q7071*Variables!$B$5))</f>
        <v>18.052810221248677</v>
      </c>
      <c r="S7072">
        <f t="shared" si="664"/>
        <v>10.015338054544342</v>
      </c>
      <c r="T7072">
        <f t="shared" si="665"/>
        <v>1</v>
      </c>
    </row>
    <row r="7073" spans="1:20" x14ac:dyDescent="0.3">
      <c r="A7073" s="3">
        <f t="shared" si="660"/>
        <v>43395</v>
      </c>
      <c r="B7073">
        <v>10</v>
      </c>
      <c r="C7073">
        <v>22</v>
      </c>
      <c r="D7073">
        <v>16</v>
      </c>
      <c r="E7073">
        <v>1</v>
      </c>
      <c r="F7073" s="1">
        <f>VLOOKUP(A7073,Weather!$A$1:$E$366, 5)</f>
        <v>0.84545454545454535</v>
      </c>
      <c r="G7073" s="1">
        <f>VLOOKUP(D7073, Fall!$A$1:$E$25, 2)</f>
        <v>1348.2142857142801</v>
      </c>
      <c r="H7073" s="1">
        <f>VLOOKUP(D7073, Fall!$A$1:$E$25, 3)</f>
        <v>1003.98947108661</v>
      </c>
      <c r="I7073" s="1">
        <f>VLOOKUP(D7073, Fall!$A$1:$E$25, 5)</f>
        <v>298.24561403508801</v>
      </c>
      <c r="J7073" s="1">
        <f t="shared" si="661"/>
        <v>1295.015905271822</v>
      </c>
      <c r="K7073" s="47">
        <f t="shared" si="662"/>
        <v>24.227188469717735</v>
      </c>
      <c r="L7073" s="48">
        <f>Solar!K7090/1000*Variables!$B$3</f>
        <v>6.9425499999999998</v>
      </c>
      <c r="M7073">
        <f>IF(E7073=1, VLOOKUP(D7073, Sheet1!$A$2:$C$26, 2), Sheet1!$C$3)</f>
        <v>0.55478000000000005</v>
      </c>
      <c r="N7073" s="1">
        <f>'Electricity Rates'!$J$2</f>
        <v>0.24729999999999999</v>
      </c>
      <c r="O7073" s="145">
        <f>L7073-K7073</f>
        <v>-17.284638469717734</v>
      </c>
      <c r="P7073">
        <f t="shared" si="663"/>
        <v>5.9913837085611954</v>
      </c>
      <c r="Q7073">
        <f>IF(O7073&gt;0, IF(Q7072+O7073*Variables!$B$5&lt;Variables!$B$4, Q7072+O7073*Variables!$B$5, Variables!$B$4), IF(Q7072&gt;-O7073, Q7072+O7073/Variables!$B$5, 0))</f>
        <v>0</v>
      </c>
      <c r="R7073">
        <f>IF(O7073&gt;0, 0, IF(Q7072&gt;-O7073, 0, -O7073 - Q7072*Variables!$B$5))</f>
        <v>17.284638469717734</v>
      </c>
      <c r="S7073">
        <f t="shared" si="664"/>
        <v>9.5891717302300048</v>
      </c>
      <c r="T7073">
        <f t="shared" si="665"/>
        <v>1</v>
      </c>
    </row>
    <row r="7074" spans="1:20" x14ac:dyDescent="0.3">
      <c r="A7074" s="3">
        <f t="shared" si="660"/>
        <v>43395</v>
      </c>
      <c r="B7074">
        <v>10</v>
      </c>
      <c r="C7074">
        <v>22</v>
      </c>
      <c r="D7074">
        <v>17</v>
      </c>
      <c r="E7074">
        <v>1</v>
      </c>
      <c r="F7074" s="1">
        <f>VLOOKUP(A7074,Weather!$A$1:$E$366, 5)</f>
        <v>0.84545454545454535</v>
      </c>
      <c r="G7074" s="1">
        <f>VLOOKUP(D7074, Fall!$A$1:$E$25, 2)</f>
        <v>1080.3571428571399</v>
      </c>
      <c r="H7074" s="1">
        <f>VLOOKUP(D7074, Fall!$A$1:$E$25, 3)</f>
        <v>794.90091642515802</v>
      </c>
      <c r="I7074" s="1">
        <f>VLOOKUP(D7074, Fall!$A$1:$E$25, 5)</f>
        <v>263.15789473684202</v>
      </c>
      <c r="J7074" s="1">
        <f t="shared" si="661"/>
        <v>1036.2411805903791</v>
      </c>
      <c r="K7074" s="47">
        <f t="shared" si="662"/>
        <v>19.386024743052385</v>
      </c>
      <c r="L7074" s="48">
        <f>Solar!K7091/1000*Variables!$B$3</f>
        <v>1.3792500000000001</v>
      </c>
      <c r="M7074">
        <f>IF(E7074=1, VLOOKUP(D7074, Sheet1!$A$2:$C$26, 2), Sheet1!$C$3)</f>
        <v>0.55478000000000005</v>
      </c>
      <c r="N7074" s="1">
        <f>'Electricity Rates'!$J$2</f>
        <v>0.24729999999999999</v>
      </c>
      <c r="O7074" s="145">
        <f>L7074-K7074</f>
        <v>-18.006774743052386</v>
      </c>
      <c r="P7074">
        <f t="shared" si="663"/>
        <v>4.7941639189568548</v>
      </c>
      <c r="Q7074">
        <f>IF(O7074&gt;0, IF(Q7073+O7074*Variables!$B$5&lt;Variables!$B$4, Q7073+O7074*Variables!$B$5, Variables!$B$4), IF(Q7073&gt;-O7074, Q7073+O7074/Variables!$B$5, 0))</f>
        <v>0</v>
      </c>
      <c r="R7074">
        <f>IF(O7074&gt;0, 0, IF(Q7073&gt;-O7074, 0, -O7074 - Q7073*Variables!$B$5))</f>
        <v>18.006774743052386</v>
      </c>
      <c r="S7074">
        <f t="shared" si="664"/>
        <v>9.9897984919506033</v>
      </c>
      <c r="T7074">
        <f t="shared" si="665"/>
        <v>1</v>
      </c>
    </row>
    <row r="7075" spans="1:20" x14ac:dyDescent="0.3">
      <c r="A7075" s="3">
        <f t="shared" si="660"/>
        <v>43395</v>
      </c>
      <c r="B7075">
        <v>10</v>
      </c>
      <c r="C7075">
        <v>22</v>
      </c>
      <c r="D7075">
        <v>18</v>
      </c>
      <c r="E7075">
        <v>1</v>
      </c>
      <c r="F7075" s="1">
        <f>VLOOKUP(A7075,Weather!$A$1:$E$366, 5)</f>
        <v>0.84545454545454535</v>
      </c>
      <c r="G7075" s="1">
        <f>VLOOKUP(D7075, Fall!$A$1:$E$25, 2)</f>
        <v>678.57142857142799</v>
      </c>
      <c r="H7075" s="1">
        <f>VLOOKUP(D7075, Fall!$A$1:$E$25, 3)</f>
        <v>583.61400485626905</v>
      </c>
      <c r="I7075" s="1">
        <f>VLOOKUP(D7075, Fall!$A$1:$E$25, 5)</f>
        <v>280.70175438596499</v>
      </c>
      <c r="J7075" s="1">
        <f t="shared" si="661"/>
        <v>663.89619036090346</v>
      </c>
      <c r="K7075" s="47">
        <f t="shared" si="662"/>
        <v>12.420185777428834</v>
      </c>
      <c r="L7075" s="48">
        <f>Solar!K7092/1000*Variables!$B$3</f>
        <v>0.14479999999999998</v>
      </c>
      <c r="M7075">
        <f>IF(E7075=1, VLOOKUP(D7075, Sheet1!$A$2:$C$26, 2), Sheet1!$C$3)</f>
        <v>0.55478000000000005</v>
      </c>
      <c r="N7075" s="1">
        <f>'Electricity Rates'!$J$2</f>
        <v>0.24729999999999999</v>
      </c>
      <c r="O7075" s="145">
        <f>L7075-K7075</f>
        <v>-12.275385777428834</v>
      </c>
      <c r="P7075">
        <f t="shared" si="663"/>
        <v>3.0715119427581508</v>
      </c>
      <c r="Q7075">
        <f>IF(O7075&gt;0, IF(Q7074+O7075*Variables!$B$5&lt;Variables!$B$4, Q7074+O7075*Variables!$B$5, Variables!$B$4), IF(Q7074&gt;-O7075, Q7074+O7075/Variables!$B$5, 0))</f>
        <v>0</v>
      </c>
      <c r="R7075">
        <f>IF(O7075&gt;0, 0, IF(Q7074&gt;-O7075, 0, -O7075 - Q7074*Variables!$B$5))</f>
        <v>12.275385777428834</v>
      </c>
      <c r="S7075">
        <f t="shared" si="664"/>
        <v>6.810138521601969</v>
      </c>
      <c r="T7075">
        <f t="shared" si="665"/>
        <v>1</v>
      </c>
    </row>
    <row r="7076" spans="1:20" x14ac:dyDescent="0.3">
      <c r="A7076" s="3">
        <f t="shared" si="660"/>
        <v>43395</v>
      </c>
      <c r="B7076">
        <v>10</v>
      </c>
      <c r="C7076">
        <v>22</v>
      </c>
      <c r="D7076">
        <v>19</v>
      </c>
      <c r="E7076">
        <v>1</v>
      </c>
      <c r="F7076" s="1">
        <f>VLOOKUP(A7076,Weather!$A$1:$E$366, 5)</f>
        <v>0.84545454545454535</v>
      </c>
      <c r="G7076" s="1">
        <f>VLOOKUP(D7076, Fall!$A$1:$E$25, 2)</f>
        <v>517.85714285714198</v>
      </c>
      <c r="H7076" s="1">
        <f>VLOOKUP(D7076, Fall!$A$1:$E$25, 3)</f>
        <v>442.60593718179598</v>
      </c>
      <c r="I7076" s="1">
        <f>VLOOKUP(D7076, Fall!$A$1:$E$25, 5)</f>
        <v>289.47368421052602</v>
      </c>
      <c r="J7076" s="1">
        <f t="shared" si="661"/>
        <v>506.22741107095214</v>
      </c>
      <c r="K7076" s="47">
        <f t="shared" si="662"/>
        <v>9.4705144906918619</v>
      </c>
      <c r="L7076" s="48">
        <f>Solar!K7093/1000*Variables!$B$3</f>
        <v>0</v>
      </c>
      <c r="M7076">
        <f>IF(E7076=1, VLOOKUP(D7076, Sheet1!$A$2:$C$26, 2), Sheet1!$C$3)</f>
        <v>0.25796000000000002</v>
      </c>
      <c r="N7076" s="1">
        <f>'Electricity Rates'!$J$2</f>
        <v>0.24729999999999999</v>
      </c>
      <c r="O7076" s="145">
        <f>L7076-K7076</f>
        <v>-9.4705144906918619</v>
      </c>
      <c r="P7076">
        <f t="shared" si="663"/>
        <v>2.3420582335480975</v>
      </c>
      <c r="Q7076">
        <f>IF(O7076&gt;0, IF(Q7075+O7076*Variables!$B$5&lt;Variables!$B$4, Q7075+O7076*Variables!$B$5, Variables!$B$4), IF(Q7075&gt;-O7076, Q7075+O7076/Variables!$B$5, 0))</f>
        <v>0</v>
      </c>
      <c r="R7076">
        <f>IF(O7076&gt;0, 0, IF(Q7075&gt;-O7076, 0, -O7076 - Q7075*Variables!$B$5))</f>
        <v>9.4705144906918619</v>
      </c>
      <c r="S7076">
        <f t="shared" si="664"/>
        <v>2.443013918018873</v>
      </c>
      <c r="T7076">
        <f t="shared" si="665"/>
        <v>0</v>
      </c>
    </row>
    <row r="7077" spans="1:20" x14ac:dyDescent="0.3">
      <c r="A7077" s="3">
        <f t="shared" si="660"/>
        <v>43395</v>
      </c>
      <c r="B7077">
        <v>10</v>
      </c>
      <c r="C7077">
        <v>22</v>
      </c>
      <c r="D7077">
        <v>20</v>
      </c>
      <c r="E7077">
        <v>1</v>
      </c>
      <c r="F7077" s="1">
        <f>VLOOKUP(A7077,Weather!$A$1:$E$366, 5)</f>
        <v>0.84545454545454535</v>
      </c>
      <c r="G7077" s="1">
        <f>VLOOKUP(D7077, Fall!$A$1:$E$25, 2)</f>
        <v>428.57142857142799</v>
      </c>
      <c r="H7077" s="1">
        <f>VLOOKUP(D7077, Fall!$A$1:$E$25, 3)</f>
        <v>354.11608052009001</v>
      </c>
      <c r="I7077" s="1">
        <f>VLOOKUP(D7077, Fall!$A$1:$E$25, 5)</f>
        <v>263.15789473684202</v>
      </c>
      <c r="J7077" s="1">
        <f t="shared" si="661"/>
        <v>417.06469296349394</v>
      </c>
      <c r="K7077" s="47">
        <f t="shared" si="662"/>
        <v>7.8024562318951967</v>
      </c>
      <c r="L7077" s="48">
        <f>Solar!K7094/1000*Variables!$B$3</f>
        <v>0</v>
      </c>
      <c r="M7077">
        <f>IF(E7077=1, VLOOKUP(D7077, Sheet1!$A$2:$C$26, 2), Sheet1!$C$3)</f>
        <v>0.25796000000000002</v>
      </c>
      <c r="N7077" s="1">
        <f>'Electricity Rates'!$J$2</f>
        <v>0.24729999999999999</v>
      </c>
      <c r="O7077" s="145">
        <f>L7077-K7077</f>
        <v>-7.8024562318951967</v>
      </c>
      <c r="P7077">
        <f t="shared" si="663"/>
        <v>1.9295474261476822</v>
      </c>
      <c r="Q7077">
        <f>IF(O7077&gt;0, IF(Q7076+O7077*Variables!$B$5&lt;Variables!$B$4, Q7076+O7077*Variables!$B$5, Variables!$B$4), IF(Q7076&gt;-O7077, Q7076+O7077/Variables!$B$5, 0))</f>
        <v>0</v>
      </c>
      <c r="R7077">
        <f>IF(O7077&gt;0, 0, IF(Q7076&gt;-O7077, 0, -O7077 - Q7076*Variables!$B$5))</f>
        <v>7.8024562318951967</v>
      </c>
      <c r="S7077">
        <f t="shared" si="664"/>
        <v>2.0127216095796849</v>
      </c>
      <c r="T7077">
        <f t="shared" si="665"/>
        <v>0</v>
      </c>
    </row>
    <row r="7078" spans="1:20" x14ac:dyDescent="0.3">
      <c r="A7078" s="3">
        <f t="shared" si="660"/>
        <v>43395</v>
      </c>
      <c r="B7078">
        <v>10</v>
      </c>
      <c r="C7078">
        <v>22</v>
      </c>
      <c r="D7078">
        <v>21</v>
      </c>
      <c r="E7078">
        <v>1</v>
      </c>
      <c r="F7078" s="1">
        <f>VLOOKUP(A7078,Weather!$A$1:$E$366, 5)</f>
        <v>0.84545454545454535</v>
      </c>
      <c r="G7078" s="1">
        <f>VLOOKUP(D7078, Fall!$A$1:$E$25, 2)</f>
        <v>366.07142857142799</v>
      </c>
      <c r="H7078" s="1">
        <f>VLOOKUP(D7078, Fall!$A$1:$E$25, 3)</f>
        <v>305.62638808916603</v>
      </c>
      <c r="I7078" s="1">
        <f>VLOOKUP(D7078, Fall!$A$1:$E$25, 5)</f>
        <v>271.929824561403</v>
      </c>
      <c r="J7078" s="1">
        <f t="shared" si="661"/>
        <v>356.7299223150784</v>
      </c>
      <c r="K7078" s="47">
        <f t="shared" si="662"/>
        <v>6.6737119023268736</v>
      </c>
      <c r="L7078" s="48">
        <f>Solar!K7095/1000*Variables!$B$3</f>
        <v>0</v>
      </c>
      <c r="M7078">
        <f>IF(E7078=1, VLOOKUP(D7078, Sheet1!$A$2:$C$26, 2), Sheet1!$C$3)</f>
        <v>0.25796000000000002</v>
      </c>
      <c r="N7078" s="1">
        <f>'Electricity Rates'!$J$2</f>
        <v>0.24729999999999999</v>
      </c>
      <c r="O7078" s="145">
        <f>L7078-K7078</f>
        <v>-6.6737119023268736</v>
      </c>
      <c r="P7078">
        <f t="shared" si="663"/>
        <v>1.6504089534454358</v>
      </c>
      <c r="Q7078">
        <f>IF(O7078&gt;0, IF(Q7077+O7078*Variables!$B$5&lt;Variables!$B$4, Q7077+O7078*Variables!$B$5, Variables!$B$4), IF(Q7077&gt;-O7078, Q7077+O7078/Variables!$B$5, 0))</f>
        <v>0</v>
      </c>
      <c r="R7078">
        <f>IF(O7078&gt;0, 0, IF(Q7077&gt;-O7078, 0, -O7078 - Q7077*Variables!$B$5))</f>
        <v>6.6737119023268736</v>
      </c>
      <c r="S7078">
        <f t="shared" si="664"/>
        <v>1.7215507223242406</v>
      </c>
      <c r="T7078">
        <f t="shared" si="665"/>
        <v>0</v>
      </c>
    </row>
    <row r="7079" spans="1:20" x14ac:dyDescent="0.3">
      <c r="A7079" s="3">
        <f t="shared" si="660"/>
        <v>43395</v>
      </c>
      <c r="B7079">
        <v>10</v>
      </c>
      <c r="C7079">
        <v>22</v>
      </c>
      <c r="D7079">
        <v>22</v>
      </c>
      <c r="E7079">
        <v>1</v>
      </c>
      <c r="F7079" s="1">
        <f>VLOOKUP(A7079,Weather!$A$1:$E$366, 5)</f>
        <v>0.84545454545454535</v>
      </c>
      <c r="G7079" s="1">
        <f>VLOOKUP(D7079, Fall!$A$1:$E$25, 2)</f>
        <v>330.35714285714198</v>
      </c>
      <c r="H7079" s="1">
        <f>VLOOKUP(D7079, Fall!$A$1:$E$25, 3)</f>
        <v>272.33281237147202</v>
      </c>
      <c r="I7079" s="1">
        <f>VLOOKUP(D7079, Fall!$A$1:$E$25, 5)</f>
        <v>254.385964912281</v>
      </c>
      <c r="J7079" s="1">
        <f t="shared" si="661"/>
        <v>321.38974632753843</v>
      </c>
      <c r="K7079" s="47">
        <f t="shared" si="662"/>
        <v>6.0125670463311405</v>
      </c>
      <c r="L7079" s="48">
        <f>Solar!K7096/1000*Variables!$B$3</f>
        <v>0</v>
      </c>
      <c r="M7079">
        <f>IF(E7079=1, VLOOKUP(D7079, Sheet1!$A$2:$C$26, 2), Sheet1!$C$3)</f>
        <v>0.18637999999999999</v>
      </c>
      <c r="N7079" s="1">
        <f>'Electricity Rates'!$J$2</f>
        <v>0.24729999999999999</v>
      </c>
      <c r="O7079" s="145">
        <f>L7079-K7079</f>
        <v>-6.0125670463311405</v>
      </c>
      <c r="P7079">
        <f t="shared" si="663"/>
        <v>1.486907830557691</v>
      </c>
      <c r="Q7079">
        <f>IF(O7079&gt;0, IF(Q7078+O7079*Variables!$B$5&lt;Variables!$B$4, Q7078+O7079*Variables!$B$5, Variables!$B$4), IF(Q7078&gt;-O7079, Q7078+O7079/Variables!$B$5, 0))</f>
        <v>0</v>
      </c>
      <c r="R7079">
        <f>IF(O7079&gt;0, 0, IF(Q7078&gt;-O7079, 0, -O7079 - Q7078*Variables!$B$5))</f>
        <v>6.0125670463311405</v>
      </c>
      <c r="S7079">
        <f t="shared" si="664"/>
        <v>1.120622246095198</v>
      </c>
      <c r="T7079">
        <f t="shared" si="665"/>
        <v>0</v>
      </c>
    </row>
    <row r="7080" spans="1:20" x14ac:dyDescent="0.3">
      <c r="A7080" s="3">
        <f t="shared" si="660"/>
        <v>43395</v>
      </c>
      <c r="B7080">
        <v>10</v>
      </c>
      <c r="C7080">
        <v>22</v>
      </c>
      <c r="D7080">
        <v>23</v>
      </c>
      <c r="E7080">
        <v>1</v>
      </c>
      <c r="F7080" s="1">
        <f>VLOOKUP(A7080,Weather!$A$1:$E$366, 5)</f>
        <v>0.84545454545454535</v>
      </c>
      <c r="G7080" s="1">
        <f>VLOOKUP(D7080, Fall!$A$1:$E$25, 2)</f>
        <v>303.57142857142799</v>
      </c>
      <c r="H7080" s="1">
        <f>VLOOKUP(D7080, Fall!$A$1:$E$25, 3)</f>
        <v>252.67335691371099</v>
      </c>
      <c r="I7080" s="1">
        <f>VLOOKUP(D7080, Fall!$A$1:$E$25, 5)</f>
        <v>254.385964912281</v>
      </c>
      <c r="J7080" s="1">
        <f t="shared" si="661"/>
        <v>295.705362951599</v>
      </c>
      <c r="K7080" s="47">
        <f t="shared" si="662"/>
        <v>5.5320629890108881</v>
      </c>
      <c r="L7080" s="48">
        <f>Solar!K7097/1000*Variables!$B$3</f>
        <v>0</v>
      </c>
      <c r="M7080">
        <f>IF(E7080=1, VLOOKUP(D7080, Sheet1!$A$2:$C$26, 2), Sheet1!$C$3)</f>
        <v>0.18637999999999999</v>
      </c>
      <c r="N7080" s="1">
        <f>'Electricity Rates'!$J$2</f>
        <v>0.24729999999999999</v>
      </c>
      <c r="O7080" s="145">
        <f>L7080-K7080</f>
        <v>-5.5320629890108881</v>
      </c>
      <c r="P7080">
        <f t="shared" si="663"/>
        <v>1.3680791771823926</v>
      </c>
      <c r="Q7080">
        <f>IF(O7080&gt;0, IF(Q7079+O7080*Variables!$B$5&lt;Variables!$B$4, Q7079+O7080*Variables!$B$5, Variables!$B$4), IF(Q7079&gt;-O7080, Q7079+O7080/Variables!$B$5, 0))</f>
        <v>0</v>
      </c>
      <c r="R7080">
        <f>IF(O7080&gt;0, 0, IF(Q7079&gt;-O7080, 0, -O7080 - Q7079*Variables!$B$5))</f>
        <v>5.5320629890108881</v>
      </c>
      <c r="S7080">
        <f t="shared" si="664"/>
        <v>1.0310658998918494</v>
      </c>
      <c r="T7080">
        <f t="shared" si="665"/>
        <v>0</v>
      </c>
    </row>
    <row r="7081" spans="1:20" x14ac:dyDescent="0.3">
      <c r="A7081" s="3">
        <f t="shared" si="660"/>
        <v>43395</v>
      </c>
      <c r="B7081">
        <v>10</v>
      </c>
      <c r="C7081">
        <v>22</v>
      </c>
      <c r="D7081">
        <v>24</v>
      </c>
      <c r="E7081">
        <v>1</v>
      </c>
      <c r="F7081" s="1">
        <f>VLOOKUP(A7081,Weather!$A$1:$E$366, 5)</f>
        <v>0.84545454545454535</v>
      </c>
      <c r="G7081" s="1">
        <f>VLOOKUP(D7081, Fall!$A$1:$E$25, 2)</f>
        <v>285.71428571428498</v>
      </c>
      <c r="H7081" s="1">
        <f>VLOOKUP(D7081, Fall!$A$1:$E$25, 3)</f>
        <v>237.47635107345499</v>
      </c>
      <c r="I7081" s="1">
        <f>VLOOKUP(D7081, Fall!$A$1:$E$25, 5)</f>
        <v>254.385964912281</v>
      </c>
      <c r="J7081" s="1">
        <f t="shared" si="661"/>
        <v>278.25933217888399</v>
      </c>
      <c r="K7081" s="47">
        <f t="shared" si="662"/>
        <v>5.2056822288530862</v>
      </c>
      <c r="L7081" s="48">
        <f>Solar!K7098/1000*Variables!$B$3</f>
        <v>0</v>
      </c>
      <c r="M7081">
        <f>IF(E7081=1, VLOOKUP(D7081, Sheet1!$A$2:$C$26, 2), Sheet1!$C$3)</f>
        <v>0.18637999999999999</v>
      </c>
      <c r="N7081" s="1">
        <f>'Electricity Rates'!$J$2</f>
        <v>0.24729999999999999</v>
      </c>
      <c r="O7081" s="145">
        <f>L7081-K7081</f>
        <v>-5.2056822288530862</v>
      </c>
      <c r="P7081">
        <f t="shared" si="663"/>
        <v>1.2873652151953681</v>
      </c>
      <c r="Q7081">
        <f>IF(O7081&gt;0, IF(Q7080+O7081*Variables!$B$5&lt;Variables!$B$4, Q7080+O7081*Variables!$B$5, Variables!$B$4), IF(Q7080&gt;-O7081, Q7080+O7081/Variables!$B$5, 0))</f>
        <v>0</v>
      </c>
      <c r="R7081">
        <f>IF(O7081&gt;0, 0, IF(Q7080&gt;-O7081, 0, -O7081 - Q7080*Variables!$B$5))</f>
        <v>5.2056822288530862</v>
      </c>
      <c r="S7081">
        <f t="shared" si="664"/>
        <v>0.97023505381363817</v>
      </c>
      <c r="T7081">
        <f t="shared" si="665"/>
        <v>0</v>
      </c>
    </row>
    <row r="7082" spans="1:20" x14ac:dyDescent="0.3">
      <c r="A7082" s="3">
        <f t="shared" si="660"/>
        <v>43396</v>
      </c>
      <c r="B7082">
        <v>10</v>
      </c>
      <c r="C7082">
        <v>23</v>
      </c>
      <c r="D7082">
        <v>1</v>
      </c>
      <c r="E7082">
        <v>1</v>
      </c>
      <c r="F7082" s="1">
        <f>VLOOKUP(A7082,Weather!$A$1:$E$366, 5)</f>
        <v>0.83636363636363542</v>
      </c>
      <c r="G7082" s="1">
        <f>VLOOKUP(D7082, Fall!$A$1:$E$25, 2)</f>
        <v>276.78571428571399</v>
      </c>
      <c r="H7082" s="1">
        <f>VLOOKUP(D7082, Fall!$A$1:$E$25, 3)</f>
        <v>258.40056395394299</v>
      </c>
      <c r="I7082" s="1">
        <f>VLOOKUP(D7082, Fall!$A$1:$E$25, 5)</f>
        <v>254.385964912281</v>
      </c>
      <c r="J7082" s="1">
        <f t="shared" si="661"/>
        <v>273.77723514051507</v>
      </c>
      <c r="K7082" s="47">
        <f t="shared" si="662"/>
        <v>5.1218310504651763</v>
      </c>
      <c r="L7082" s="48">
        <f>Solar!K7099/1000*Variables!$B$3</f>
        <v>0</v>
      </c>
      <c r="M7082">
        <f>IF(E7082=1, VLOOKUP(D7082, Sheet1!$A$2:$C$26, 2), Sheet1!$C$3)</f>
        <v>0.18637999999999999</v>
      </c>
      <c r="N7082" s="1">
        <f>'Electricity Rates'!$J$2</f>
        <v>0.24729999999999999</v>
      </c>
      <c r="O7082" s="145">
        <f>L7082-K7082</f>
        <v>-5.1218310504651763</v>
      </c>
      <c r="P7082">
        <f t="shared" si="663"/>
        <v>1.2666288187800381</v>
      </c>
      <c r="Q7082">
        <f>IF(O7082&gt;0, IF(Q7081+O7082*Variables!$B$5&lt;Variables!$B$4, Q7081+O7082*Variables!$B$5, Variables!$B$4), IF(Q7081&gt;-O7082, Q7081+O7082/Variables!$B$5, 0))</f>
        <v>0</v>
      </c>
      <c r="R7082">
        <f>IF(O7082&gt;0, 0, IF(Q7081&gt;-O7082, 0, -O7082 - Q7081*Variables!$B$5))</f>
        <v>5.1218310504651763</v>
      </c>
      <c r="S7082">
        <f t="shared" si="664"/>
        <v>0.95460687118569953</v>
      </c>
      <c r="T7082">
        <f t="shared" si="665"/>
        <v>0</v>
      </c>
    </row>
    <row r="7083" spans="1:20" x14ac:dyDescent="0.3">
      <c r="A7083" s="3">
        <f t="shared" si="660"/>
        <v>43396</v>
      </c>
      <c r="B7083">
        <v>10</v>
      </c>
      <c r="C7083">
        <v>23</v>
      </c>
      <c r="D7083">
        <v>2</v>
      </c>
      <c r="E7083">
        <v>1</v>
      </c>
      <c r="F7083" s="1">
        <f>VLOOKUP(A7083,Weather!$A$1:$E$366, 5)</f>
        <v>0.83636363636363542</v>
      </c>
      <c r="G7083" s="1">
        <f>VLOOKUP(D7083, Fall!$A$1:$E$25, 2)</f>
        <v>272.32142857142799</v>
      </c>
      <c r="H7083" s="1">
        <f>VLOOKUP(D7083, Fall!$A$1:$E$25, 3)</f>
        <v>244.53669616981199</v>
      </c>
      <c r="I7083" s="1">
        <f>VLOOKUP(D7083, Fall!$A$1:$E$25, 5)</f>
        <v>254.385964912281</v>
      </c>
      <c r="J7083" s="1">
        <f t="shared" si="661"/>
        <v>267.77483599661809</v>
      </c>
      <c r="K7083" s="47">
        <f t="shared" si="662"/>
        <v>5.0095380239952494</v>
      </c>
      <c r="L7083" s="48">
        <f>Solar!K7100/1000*Variables!$B$3</f>
        <v>0</v>
      </c>
      <c r="M7083">
        <f>IF(E7083=1, VLOOKUP(D7083, Sheet1!$A$2:$C$26, 2), Sheet1!$C$3)</f>
        <v>0.18637999999999999</v>
      </c>
      <c r="N7083" s="1">
        <f>'Electricity Rates'!$J$2</f>
        <v>0.24729999999999999</v>
      </c>
      <c r="O7083" s="145">
        <f>L7083-K7083</f>
        <v>-5.0095380239952494</v>
      </c>
      <c r="P7083">
        <f t="shared" si="663"/>
        <v>1.2388587533340252</v>
      </c>
      <c r="Q7083">
        <f>IF(O7083&gt;0, IF(Q7082+O7083*Variables!$B$5&lt;Variables!$B$4, Q7082+O7083*Variables!$B$5, Variables!$B$4), IF(Q7082&gt;-O7083, Q7082+O7083/Variables!$B$5, 0))</f>
        <v>0</v>
      </c>
      <c r="R7083">
        <f>IF(O7083&gt;0, 0, IF(Q7082&gt;-O7083, 0, -O7083 - Q7082*Variables!$B$5))</f>
        <v>5.0095380239952494</v>
      </c>
      <c r="S7083">
        <f t="shared" si="664"/>
        <v>0.93367769691223457</v>
      </c>
      <c r="T7083">
        <f t="shared" si="665"/>
        <v>0</v>
      </c>
    </row>
    <row r="7084" spans="1:20" x14ac:dyDescent="0.3">
      <c r="A7084" s="3">
        <f t="shared" si="660"/>
        <v>43396</v>
      </c>
      <c r="B7084">
        <v>10</v>
      </c>
      <c r="C7084">
        <v>23</v>
      </c>
      <c r="D7084">
        <v>3</v>
      </c>
      <c r="E7084">
        <v>1</v>
      </c>
      <c r="F7084" s="1">
        <f>VLOOKUP(A7084,Weather!$A$1:$E$366, 5)</f>
        <v>0.83636363636363542</v>
      </c>
      <c r="G7084" s="1">
        <f>VLOOKUP(D7084, Fall!$A$1:$E$25, 2)</f>
        <v>272.32142857142799</v>
      </c>
      <c r="H7084" s="1">
        <f>VLOOKUP(D7084, Fall!$A$1:$E$25, 3)</f>
        <v>252.565207174747</v>
      </c>
      <c r="I7084" s="1">
        <f>VLOOKUP(D7084, Fall!$A$1:$E$25, 5)</f>
        <v>254.385964912281</v>
      </c>
      <c r="J7084" s="1">
        <f t="shared" si="661"/>
        <v>269.08859234288019</v>
      </c>
      <c r="K7084" s="47">
        <f t="shared" si="662"/>
        <v>5.0341158090823752</v>
      </c>
      <c r="L7084" s="48">
        <f>Solar!K7101/1000*Variables!$B$3</f>
        <v>0</v>
      </c>
      <c r="M7084">
        <f>IF(E7084=1, VLOOKUP(D7084, Sheet1!$A$2:$C$26, 2), Sheet1!$C$3)</f>
        <v>0.18637999999999999</v>
      </c>
      <c r="N7084" s="1">
        <f>'Electricity Rates'!$J$2</f>
        <v>0.24729999999999999</v>
      </c>
      <c r="O7084" s="145">
        <f>L7084-K7084</f>
        <v>-5.0341158090823752</v>
      </c>
      <c r="P7084">
        <f t="shared" si="663"/>
        <v>1.2449368395860714</v>
      </c>
      <c r="Q7084">
        <f>IF(O7084&gt;0, IF(Q7083+O7084*Variables!$B$5&lt;Variables!$B$4, Q7083+O7084*Variables!$B$5, Variables!$B$4), IF(Q7083&gt;-O7084, Q7083+O7084/Variables!$B$5, 0))</f>
        <v>0</v>
      </c>
      <c r="R7084">
        <f>IF(O7084&gt;0, 0, IF(Q7083&gt;-O7084, 0, -O7084 - Q7083*Variables!$B$5))</f>
        <v>5.0341158090823752</v>
      </c>
      <c r="S7084">
        <f t="shared" si="664"/>
        <v>0.93825850449677306</v>
      </c>
      <c r="T7084">
        <f t="shared" si="665"/>
        <v>0</v>
      </c>
    </row>
    <row r="7085" spans="1:20" x14ac:dyDescent="0.3">
      <c r="A7085" s="3">
        <f t="shared" si="660"/>
        <v>43396</v>
      </c>
      <c r="B7085">
        <v>10</v>
      </c>
      <c r="C7085">
        <v>23</v>
      </c>
      <c r="D7085">
        <v>4</v>
      </c>
      <c r="E7085">
        <v>1</v>
      </c>
      <c r="F7085" s="1">
        <f>VLOOKUP(A7085,Weather!$A$1:$E$366, 5)</f>
        <v>0.83636363636363542</v>
      </c>
      <c r="G7085" s="1">
        <f>VLOOKUP(D7085, Fall!$A$1:$E$25, 2)</f>
        <v>272.32142857142799</v>
      </c>
      <c r="H7085" s="1">
        <f>VLOOKUP(D7085, Fall!$A$1:$E$25, 3)</f>
        <v>267.50020564283898</v>
      </c>
      <c r="I7085" s="1">
        <f>VLOOKUP(D7085, Fall!$A$1:$E$25, 5)</f>
        <v>254.385964912281</v>
      </c>
      <c r="J7085" s="1">
        <f t="shared" si="661"/>
        <v>271.53250118311342</v>
      </c>
      <c r="K7085" s="47">
        <f t="shared" si="662"/>
        <v>5.0798365140050779</v>
      </c>
      <c r="L7085" s="48">
        <f>Solar!K7102/1000*Variables!$B$3</f>
        <v>0</v>
      </c>
      <c r="M7085">
        <f>IF(E7085=1, VLOOKUP(D7085, Sheet1!$A$2:$C$26, 2), Sheet1!$C$3)</f>
        <v>0.18637999999999999</v>
      </c>
      <c r="N7085" s="1">
        <f>'Electricity Rates'!$J$2</f>
        <v>0.24729999999999999</v>
      </c>
      <c r="O7085" s="145">
        <f>L7085-K7085</f>
        <v>-5.0798365140050779</v>
      </c>
      <c r="P7085">
        <f t="shared" si="663"/>
        <v>1.2562435699134558</v>
      </c>
      <c r="Q7085">
        <f>IF(O7085&gt;0, IF(Q7084+O7085*Variables!$B$5&lt;Variables!$B$4, Q7084+O7085*Variables!$B$5, Variables!$B$4), IF(Q7084&gt;-O7085, Q7084+O7085/Variables!$B$5, 0))</f>
        <v>0</v>
      </c>
      <c r="R7085">
        <f>IF(O7085&gt;0, 0, IF(Q7084&gt;-O7085, 0, -O7085 - Q7084*Variables!$B$5))</f>
        <v>5.0798365140050779</v>
      </c>
      <c r="S7085">
        <f t="shared" si="664"/>
        <v>0.94677992948026635</v>
      </c>
      <c r="T7085">
        <f t="shared" si="665"/>
        <v>0</v>
      </c>
    </row>
    <row r="7086" spans="1:20" x14ac:dyDescent="0.3">
      <c r="A7086" s="3">
        <f t="shared" si="660"/>
        <v>43396</v>
      </c>
      <c r="B7086">
        <v>10</v>
      </c>
      <c r="C7086">
        <v>23</v>
      </c>
      <c r="D7086">
        <v>5</v>
      </c>
      <c r="E7086">
        <v>1</v>
      </c>
      <c r="F7086" s="1">
        <f>VLOOKUP(A7086,Weather!$A$1:$E$366, 5)</f>
        <v>0.83636363636363542</v>
      </c>
      <c r="G7086" s="1">
        <f>VLOOKUP(D7086, Fall!$A$1:$E$25, 2)</f>
        <v>303.57142857142799</v>
      </c>
      <c r="H7086" s="1">
        <f>VLOOKUP(D7086, Fall!$A$1:$E$25, 3)</f>
        <v>277.41442782172697</v>
      </c>
      <c r="I7086" s="1">
        <f>VLOOKUP(D7086, Fall!$A$1:$E$25, 5)</f>
        <v>254.385964912281</v>
      </c>
      <c r="J7086" s="1">
        <f t="shared" si="661"/>
        <v>299.29119208511327</v>
      </c>
      <c r="K7086" s="47">
        <f t="shared" si="662"/>
        <v>5.5991467660395724</v>
      </c>
      <c r="L7086" s="48">
        <f>Solar!K7103/1000*Variables!$B$3</f>
        <v>0</v>
      </c>
      <c r="M7086">
        <f>IF(E7086=1, VLOOKUP(D7086, Sheet1!$A$2:$C$26, 2), Sheet1!$C$3)</f>
        <v>0.18637999999999999</v>
      </c>
      <c r="N7086" s="1">
        <f>'Electricity Rates'!$J$2</f>
        <v>0.24729999999999999</v>
      </c>
      <c r="O7086" s="145">
        <f>L7086-K7086</f>
        <v>-5.5991467660395724</v>
      </c>
      <c r="P7086">
        <f t="shared" si="663"/>
        <v>1.3846689952415863</v>
      </c>
      <c r="Q7086">
        <f>IF(O7086&gt;0, IF(Q7085+O7086*Variables!$B$5&lt;Variables!$B$4, Q7085+O7086*Variables!$B$5, Variables!$B$4), IF(Q7085&gt;-O7086, Q7085+O7086/Variables!$B$5, 0))</f>
        <v>0</v>
      </c>
      <c r="R7086">
        <f>IF(O7086&gt;0, 0, IF(Q7085&gt;-O7086, 0, -O7086 - Q7085*Variables!$B$5))</f>
        <v>5.5991467660395724</v>
      </c>
      <c r="S7086">
        <f t="shared" si="664"/>
        <v>1.0435689742544554</v>
      </c>
      <c r="T7086">
        <f t="shared" si="665"/>
        <v>0</v>
      </c>
    </row>
    <row r="7087" spans="1:20" x14ac:dyDescent="0.3">
      <c r="A7087" s="3">
        <f t="shared" si="660"/>
        <v>43396</v>
      </c>
      <c r="B7087">
        <v>10</v>
      </c>
      <c r="C7087">
        <v>23</v>
      </c>
      <c r="D7087">
        <v>6</v>
      </c>
      <c r="E7087">
        <v>1</v>
      </c>
      <c r="F7087" s="1">
        <f>VLOOKUP(A7087,Weather!$A$1:$E$366, 5)</f>
        <v>0.83636363636363542</v>
      </c>
      <c r="G7087" s="1">
        <f>VLOOKUP(D7087, Fall!$A$1:$E$25, 2)</f>
        <v>401.78571428571399</v>
      </c>
      <c r="H7087" s="1">
        <f>VLOOKUP(D7087, Fall!$A$1:$E$25, 3)</f>
        <v>309.98601628691301</v>
      </c>
      <c r="I7087" s="1">
        <f>VLOOKUP(D7087, Fall!$A$1:$E$25, 5)</f>
        <v>271.929824561403</v>
      </c>
      <c r="J7087" s="1">
        <f t="shared" si="661"/>
        <v>386.76394552227373</v>
      </c>
      <c r="K7087" s="47">
        <f t="shared" si="662"/>
        <v>7.2355891254424209</v>
      </c>
      <c r="L7087" s="48">
        <f>Solar!K7104/1000*Variables!$B$3</f>
        <v>0</v>
      </c>
      <c r="M7087">
        <f>IF(E7087=1, VLOOKUP(D7087, Sheet1!$A$2:$C$26, 2), Sheet1!$C$3)</f>
        <v>0.18637999999999999</v>
      </c>
      <c r="N7087" s="1">
        <f>'Electricity Rates'!$J$2</f>
        <v>0.24729999999999999</v>
      </c>
      <c r="O7087" s="145">
        <f>L7087-K7087</f>
        <v>-7.2355891254424209</v>
      </c>
      <c r="P7087">
        <f t="shared" si="663"/>
        <v>1.7893611907219107</v>
      </c>
      <c r="Q7087">
        <f>IF(O7087&gt;0, IF(Q7086+O7087*Variables!$B$5&lt;Variables!$B$4, Q7086+O7087*Variables!$B$5, Variables!$B$4), IF(Q7086&gt;-O7087, Q7086+O7087/Variables!$B$5, 0))</f>
        <v>0</v>
      </c>
      <c r="R7087">
        <f>IF(O7087&gt;0, 0, IF(Q7086&gt;-O7087, 0, -O7087 - Q7086*Variables!$B$5))</f>
        <v>7.2355891254424209</v>
      </c>
      <c r="S7087">
        <f t="shared" si="664"/>
        <v>1.3485691011999583</v>
      </c>
      <c r="T7087">
        <f t="shared" si="665"/>
        <v>0</v>
      </c>
    </row>
    <row r="7088" spans="1:20" x14ac:dyDescent="0.3">
      <c r="A7088" s="3">
        <f t="shared" si="660"/>
        <v>43396</v>
      </c>
      <c r="B7088">
        <v>10</v>
      </c>
      <c r="C7088">
        <v>23</v>
      </c>
      <c r="D7088">
        <v>7</v>
      </c>
      <c r="E7088">
        <v>1</v>
      </c>
      <c r="F7088" s="1">
        <f>VLOOKUP(A7088,Weather!$A$1:$E$366, 5)</f>
        <v>0.83636363636363542</v>
      </c>
      <c r="G7088" s="1">
        <f>VLOOKUP(D7088, Fall!$A$1:$E$25, 2)</f>
        <v>593.74999999999898</v>
      </c>
      <c r="H7088" s="1">
        <f>VLOOKUP(D7088, Fall!$A$1:$E$25, 3)</f>
        <v>390.39236653779699</v>
      </c>
      <c r="I7088" s="1">
        <f>VLOOKUP(D7088, Fall!$A$1:$E$25, 5)</f>
        <v>263.15789473684202</v>
      </c>
      <c r="J7088" s="1">
        <f t="shared" si="661"/>
        <v>560.47329634254754</v>
      </c>
      <c r="K7088" s="47">
        <f t="shared" si="662"/>
        <v>10.485347807280181</v>
      </c>
      <c r="L7088" s="48">
        <f>Solar!K7105/1000*Variables!$B$3</f>
        <v>0.89030000000000009</v>
      </c>
      <c r="M7088">
        <f>IF(E7088=1, VLOOKUP(D7088, Sheet1!$A$2:$C$26, 2), Sheet1!$C$3)</f>
        <v>0.18637999999999999</v>
      </c>
      <c r="N7088" s="1">
        <f>'Electricity Rates'!$J$2</f>
        <v>0.24729999999999999</v>
      </c>
      <c r="O7088" s="145">
        <f>L7088-K7088</f>
        <v>-9.5950478072801815</v>
      </c>
      <c r="P7088">
        <f t="shared" si="663"/>
        <v>2.5930265127403889</v>
      </c>
      <c r="Q7088">
        <f>IF(O7088&gt;0, IF(Q7087+O7088*Variables!$B$5&lt;Variables!$B$4, Q7087+O7088*Variables!$B$5, Variables!$B$4), IF(Q7087&gt;-O7088, Q7087+O7088/Variables!$B$5, 0))</f>
        <v>0</v>
      </c>
      <c r="R7088">
        <f>IF(O7088&gt;0, 0, IF(Q7087&gt;-O7088, 0, -O7088 - Q7087*Variables!$B$5))</f>
        <v>9.5950478072801815</v>
      </c>
      <c r="S7088">
        <f t="shared" si="664"/>
        <v>1.7883250103208801</v>
      </c>
      <c r="T7088">
        <f t="shared" si="665"/>
        <v>0</v>
      </c>
    </row>
    <row r="7089" spans="1:20" x14ac:dyDescent="0.3">
      <c r="A7089" s="3">
        <f t="shared" si="660"/>
        <v>43396</v>
      </c>
      <c r="B7089">
        <v>10</v>
      </c>
      <c r="C7089">
        <v>23</v>
      </c>
      <c r="D7089">
        <v>8</v>
      </c>
      <c r="E7089">
        <v>1</v>
      </c>
      <c r="F7089" s="1">
        <f>VLOOKUP(A7089,Weather!$A$1:$E$366, 5)</f>
        <v>0.83636363636363542</v>
      </c>
      <c r="G7089" s="1">
        <f>VLOOKUP(D7089, Fall!$A$1:$E$25, 2)</f>
        <v>866.07142857142799</v>
      </c>
      <c r="H7089" s="1">
        <f>VLOOKUP(D7089, Fall!$A$1:$E$25, 3)</f>
        <v>561.61059471909198</v>
      </c>
      <c r="I7089" s="1">
        <f>VLOOKUP(D7089, Fall!$A$1:$E$25, 5)</f>
        <v>271.929824561403</v>
      </c>
      <c r="J7089" s="1">
        <f t="shared" si="661"/>
        <v>816.25056485013636</v>
      </c>
      <c r="K7089" s="47">
        <f t="shared" si="662"/>
        <v>15.270435052291479</v>
      </c>
      <c r="L7089" s="48">
        <f>Solar!K7106/1000*Variables!$B$3</f>
        <v>6.9103500000000002</v>
      </c>
      <c r="M7089">
        <f>IF(E7089=1, VLOOKUP(D7089, Sheet1!$A$2:$C$26, 2), Sheet1!$C$3)</f>
        <v>0.18637999999999999</v>
      </c>
      <c r="N7089" s="1">
        <f>'Electricity Rates'!$J$2</f>
        <v>0.24729999999999999</v>
      </c>
      <c r="O7089" s="145">
        <f>L7089-K7089</f>
        <v>-8.3600850522914776</v>
      </c>
      <c r="P7089">
        <f t="shared" si="663"/>
        <v>3.7763785884316827</v>
      </c>
      <c r="Q7089">
        <f>IF(O7089&gt;0, IF(Q7088+O7089*Variables!$B$5&lt;Variables!$B$4, Q7088+O7089*Variables!$B$5, Variables!$B$4), IF(Q7088&gt;-O7089, Q7088+O7089/Variables!$B$5, 0))</f>
        <v>0</v>
      </c>
      <c r="R7089">
        <f>IF(O7089&gt;0, 0, IF(Q7088&gt;-O7089, 0, -O7089 - Q7088*Variables!$B$5))</f>
        <v>8.3600850522914776</v>
      </c>
      <c r="S7089">
        <f t="shared" si="664"/>
        <v>1.5581526520460856</v>
      </c>
      <c r="T7089">
        <f t="shared" si="665"/>
        <v>0</v>
      </c>
    </row>
    <row r="7090" spans="1:20" x14ac:dyDescent="0.3">
      <c r="A7090" s="3">
        <f t="shared" si="660"/>
        <v>43396</v>
      </c>
      <c r="B7090">
        <v>10</v>
      </c>
      <c r="C7090">
        <v>23</v>
      </c>
      <c r="D7090">
        <v>9</v>
      </c>
      <c r="E7090">
        <v>1</v>
      </c>
      <c r="F7090" s="1">
        <f>VLOOKUP(A7090,Weather!$A$1:$E$366, 5)</f>
        <v>0.83636363636363542</v>
      </c>
      <c r="G7090" s="1">
        <f>VLOOKUP(D7090, Fall!$A$1:$E$25, 2)</f>
        <v>1080.3571428571399</v>
      </c>
      <c r="H7090" s="1">
        <f>VLOOKUP(D7090, Fall!$A$1:$E$25, 3)</f>
        <v>760.17932055605797</v>
      </c>
      <c r="I7090" s="1">
        <f>VLOOKUP(D7090, Fall!$A$1:$E$25, 5)</f>
        <v>311.40350877192998</v>
      </c>
      <c r="J7090" s="1">
        <f t="shared" si="661"/>
        <v>1027.9644082987807</v>
      </c>
      <c r="K7090" s="47">
        <f t="shared" si="662"/>
        <v>19.231182689442701</v>
      </c>
      <c r="L7090" s="48">
        <f>Solar!K7107/1000*Variables!$B$3</f>
        <v>17.321850000000001</v>
      </c>
      <c r="M7090">
        <f>IF(E7090=1, VLOOKUP(D7090, Sheet1!$A$2:$C$26, 2), Sheet1!$C$3)</f>
        <v>0.25796000000000002</v>
      </c>
      <c r="N7090" s="1">
        <f>'Electricity Rates'!$J$2</f>
        <v>0.24729999999999999</v>
      </c>
      <c r="O7090" s="145">
        <f>L7090-K7090</f>
        <v>-1.9093326894426994</v>
      </c>
      <c r="P7090">
        <f t="shared" si="663"/>
        <v>4.7558714790991798</v>
      </c>
      <c r="Q7090">
        <f>IF(O7090&gt;0, IF(Q7089+O7090*Variables!$B$5&lt;Variables!$B$4, Q7089+O7090*Variables!$B$5, Variables!$B$4), IF(Q7089&gt;-O7090, Q7089+O7090/Variables!$B$5, 0))</f>
        <v>0</v>
      </c>
      <c r="R7090">
        <f>IF(O7090&gt;0, 0, IF(Q7089&gt;-O7090, 0, -O7090 - Q7089*Variables!$B$5))</f>
        <v>1.9093326894426994</v>
      </c>
      <c r="S7090">
        <f t="shared" si="664"/>
        <v>0.49253146056863878</v>
      </c>
      <c r="T7090">
        <f t="shared" si="665"/>
        <v>0</v>
      </c>
    </row>
    <row r="7091" spans="1:20" x14ac:dyDescent="0.3">
      <c r="A7091" s="3">
        <f t="shared" si="660"/>
        <v>43396</v>
      </c>
      <c r="B7091">
        <v>10</v>
      </c>
      <c r="C7091">
        <v>23</v>
      </c>
      <c r="D7091">
        <v>10</v>
      </c>
      <c r="E7091">
        <v>1</v>
      </c>
      <c r="F7091" s="1">
        <f>VLOOKUP(A7091,Weather!$A$1:$E$366, 5)</f>
        <v>0.83636363636363542</v>
      </c>
      <c r="G7091" s="1">
        <f>VLOOKUP(D7091, Fall!$A$1:$E$25, 2)</f>
        <v>1205.3571428571399</v>
      </c>
      <c r="H7091" s="1">
        <f>VLOOKUP(D7091, Fall!$A$1:$E$25, 3)</f>
        <v>904.12930821748796</v>
      </c>
      <c r="I7091" s="1">
        <f>VLOOKUP(D7091, Fall!$A$1:$E$25, 5)</f>
        <v>359.64912280701702</v>
      </c>
      <c r="J7091" s="1">
        <f t="shared" si="661"/>
        <v>1156.0653153706512</v>
      </c>
      <c r="K7091" s="47">
        <f t="shared" si="662"/>
        <v>21.627697516896173</v>
      </c>
      <c r="L7091" s="48">
        <f>Solar!K7108/1000*Variables!$B$3</f>
        <v>25.582900000000002</v>
      </c>
      <c r="M7091">
        <f>IF(E7091=1, VLOOKUP(D7091, Sheet1!$A$2:$C$26, 2), Sheet1!$C$3)</f>
        <v>0.25796000000000002</v>
      </c>
      <c r="N7091" s="1">
        <f>'Electricity Rates'!$J$2</f>
        <v>0.24729999999999999</v>
      </c>
      <c r="O7091" s="145">
        <f>L7091-K7091</f>
        <v>3.9552024831038288</v>
      </c>
      <c r="P7091">
        <f t="shared" si="663"/>
        <v>5.3485295959284231</v>
      </c>
      <c r="Q7091">
        <f>IF(O7091&gt;0, IF(Q7090+O7091*Variables!$B$5&lt;Variables!$B$4, Q7090+O7091*Variables!$B$5, Variables!$B$4), IF(Q7090&gt;-O7091, Q7090+O7091/Variables!$B$5, 0))</f>
        <v>3.7178903341175991</v>
      </c>
      <c r="R7091">
        <f>IF(O7091&gt;0, 0, IF(Q7090&gt;-O7091, 0, -O7091 - Q7090*Variables!$B$5))</f>
        <v>0</v>
      </c>
      <c r="S7091">
        <f t="shared" si="664"/>
        <v>0</v>
      </c>
      <c r="T7091">
        <f t="shared" si="665"/>
        <v>0</v>
      </c>
    </row>
    <row r="7092" spans="1:20" x14ac:dyDescent="0.3">
      <c r="A7092" s="3">
        <f t="shared" si="660"/>
        <v>43396</v>
      </c>
      <c r="B7092">
        <v>10</v>
      </c>
      <c r="C7092">
        <v>23</v>
      </c>
      <c r="D7092">
        <v>11</v>
      </c>
      <c r="E7092">
        <v>1</v>
      </c>
      <c r="F7092" s="1">
        <f>VLOOKUP(A7092,Weather!$A$1:$E$366, 5)</f>
        <v>0.83636363636363542</v>
      </c>
      <c r="G7092" s="1">
        <f>VLOOKUP(D7092, Fall!$A$1:$E$25, 2)</f>
        <v>1290.17857142857</v>
      </c>
      <c r="H7092" s="1">
        <f>VLOOKUP(D7092, Fall!$A$1:$E$25, 3)</f>
        <v>975.19947355433101</v>
      </c>
      <c r="I7092" s="1">
        <f>VLOOKUP(D7092, Fall!$A$1:$E$25, 5)</f>
        <v>377.19298245613999</v>
      </c>
      <c r="J7092" s="1">
        <f t="shared" si="661"/>
        <v>1238.636537230967</v>
      </c>
      <c r="K7092" s="47">
        <f t="shared" si="662"/>
        <v>23.172441906552802</v>
      </c>
      <c r="L7092" s="48">
        <f>Solar!K7109/1000*Variables!$B$3</f>
        <v>30.830349999999999</v>
      </c>
      <c r="M7092">
        <f>IF(E7092=1, VLOOKUP(D7092, Sheet1!$A$2:$C$26, 2), Sheet1!$C$3)</f>
        <v>0.25796000000000002</v>
      </c>
      <c r="N7092" s="1">
        <f>'Electricity Rates'!$J$2</f>
        <v>0.24729999999999999</v>
      </c>
      <c r="O7092" s="145">
        <f>L7092-K7092</f>
        <v>7.6579080934471975</v>
      </c>
      <c r="P7092">
        <f t="shared" si="663"/>
        <v>5.7305448834905075</v>
      </c>
      <c r="Q7092">
        <f>IF(O7092&gt;0, IF(Q7091+O7092*Variables!$B$5&lt;Variables!$B$4, Q7091+O7092*Variables!$B$5, Variables!$B$4), IF(Q7091&gt;-O7092, Q7091+O7092/Variables!$B$5, 0))</f>
        <v>10.916323941957964</v>
      </c>
      <c r="R7092">
        <f>IF(O7092&gt;0, 0, IF(Q7091&gt;-O7092, 0, -O7092 - Q7091*Variables!$B$5))</f>
        <v>0</v>
      </c>
      <c r="S7092">
        <f t="shared" si="664"/>
        <v>0</v>
      </c>
      <c r="T7092">
        <f t="shared" si="665"/>
        <v>0</v>
      </c>
    </row>
    <row r="7093" spans="1:20" x14ac:dyDescent="0.3">
      <c r="A7093" s="3">
        <f t="shared" si="660"/>
        <v>43396</v>
      </c>
      <c r="B7093">
        <v>10</v>
      </c>
      <c r="C7093">
        <v>23</v>
      </c>
      <c r="D7093">
        <v>12</v>
      </c>
      <c r="E7093">
        <v>1</v>
      </c>
      <c r="F7093" s="1">
        <f>VLOOKUP(A7093,Weather!$A$1:$E$366, 5)</f>
        <v>0.83636363636363542</v>
      </c>
      <c r="G7093" s="1">
        <f>VLOOKUP(D7093, Fall!$A$1:$E$25, 2)</f>
        <v>1366.07142857142</v>
      </c>
      <c r="H7093" s="1">
        <f>VLOOKUP(D7093, Fall!$A$1:$E$25, 3)</f>
        <v>996.442378876367</v>
      </c>
      <c r="I7093" s="1">
        <f>VLOOKUP(D7093, Fall!$A$1:$E$25, 5)</f>
        <v>368.42105263157799</v>
      </c>
      <c r="J7093" s="1">
        <f t="shared" si="661"/>
        <v>1305.5866749849565</v>
      </c>
      <c r="K7093" s="47">
        <f t="shared" si="662"/>
        <v>24.424946681850535</v>
      </c>
      <c r="L7093" s="48">
        <f>Solar!K7110/1000*Variables!$B$3</f>
        <v>33.192599999999999</v>
      </c>
      <c r="M7093">
        <f>IF(E7093=1, VLOOKUP(D7093, Sheet1!$A$2:$C$26, 2), Sheet1!$C$3)</f>
        <v>0.25796000000000002</v>
      </c>
      <c r="N7093" s="1">
        <f>'Electricity Rates'!$J$2</f>
        <v>0.24729999999999999</v>
      </c>
      <c r="O7093" s="145">
        <f>L7093-K7093</f>
        <v>8.7676533181494634</v>
      </c>
      <c r="P7093">
        <f t="shared" si="663"/>
        <v>6.0402893144216376</v>
      </c>
      <c r="Q7093">
        <f>IF(O7093&gt;0, IF(Q7092+O7093*Variables!$B$5&lt;Variables!$B$4, Q7092+O7093*Variables!$B$5, Variables!$B$4), IF(Q7092&gt;-O7093, Q7092+O7093/Variables!$B$5, 0))</f>
        <v>19.15791806101846</v>
      </c>
      <c r="R7093">
        <f>IF(O7093&gt;0, 0, IF(Q7092&gt;-O7093, 0, -O7093 - Q7092*Variables!$B$5))</f>
        <v>0</v>
      </c>
      <c r="S7093">
        <f t="shared" si="664"/>
        <v>0</v>
      </c>
      <c r="T7093">
        <f t="shared" si="665"/>
        <v>0</v>
      </c>
    </row>
    <row r="7094" spans="1:20" x14ac:dyDescent="0.3">
      <c r="A7094" s="3">
        <f t="shared" si="660"/>
        <v>43396</v>
      </c>
      <c r="B7094">
        <v>10</v>
      </c>
      <c r="C7094">
        <v>23</v>
      </c>
      <c r="D7094">
        <v>13</v>
      </c>
      <c r="E7094">
        <v>1</v>
      </c>
      <c r="F7094" s="1">
        <f>VLOOKUP(A7094,Weather!$A$1:$E$366, 5)</f>
        <v>0.83636363636363542</v>
      </c>
      <c r="G7094" s="1">
        <f>VLOOKUP(D7094, Fall!$A$1:$E$25, 2)</f>
        <v>1446.42857142857</v>
      </c>
      <c r="H7094" s="1">
        <f>VLOOKUP(D7094, Fall!$A$1:$E$25, 3)</f>
        <v>1031.4839187299399</v>
      </c>
      <c r="I7094" s="1">
        <f>VLOOKUP(D7094, Fall!$A$1:$E$25, 5)</f>
        <v>350.87719298245599</v>
      </c>
      <c r="J7094" s="1">
        <f t="shared" si="661"/>
        <v>1378.5285373506119</v>
      </c>
      <c r="K7094" s="47">
        <f t="shared" si="662"/>
        <v>25.789544784214392</v>
      </c>
      <c r="L7094" s="48">
        <f>Solar!K7111/1000*Variables!$B$3</f>
        <v>33.619450000000001</v>
      </c>
      <c r="M7094">
        <f>IF(E7094=1, VLOOKUP(D7094, Sheet1!$A$2:$C$26, 2), Sheet1!$C$3)</f>
        <v>0.55478000000000005</v>
      </c>
      <c r="N7094" s="1">
        <f>'Electricity Rates'!$J$2</f>
        <v>0.24729999999999999</v>
      </c>
      <c r="O7094" s="145">
        <f>L7094-K7094</f>
        <v>7.8299052157856082</v>
      </c>
      <c r="P7094">
        <f t="shared" si="663"/>
        <v>6.377754425136219</v>
      </c>
      <c r="Q7094">
        <f>IF(O7094&gt;0, IF(Q7093+O7094*Variables!$B$5&lt;Variables!$B$4, Q7093+O7094*Variables!$B$5, Variables!$B$4), IF(Q7093&gt;-O7094, Q7093+O7094/Variables!$B$5, 0))</f>
        <v>26.518028963856931</v>
      </c>
      <c r="R7094">
        <f>IF(O7094&gt;0, 0, IF(Q7093&gt;-O7094, 0, -O7094 - Q7093*Variables!$B$5))</f>
        <v>0</v>
      </c>
      <c r="S7094">
        <f t="shared" si="664"/>
        <v>0</v>
      </c>
      <c r="T7094">
        <f t="shared" si="665"/>
        <v>0</v>
      </c>
    </row>
    <row r="7095" spans="1:20" x14ac:dyDescent="0.3">
      <c r="A7095" s="3">
        <f t="shared" si="660"/>
        <v>43396</v>
      </c>
      <c r="B7095">
        <v>10</v>
      </c>
      <c r="C7095">
        <v>23</v>
      </c>
      <c r="D7095">
        <v>14</v>
      </c>
      <c r="E7095">
        <v>1</v>
      </c>
      <c r="F7095" s="1">
        <f>VLOOKUP(A7095,Weather!$A$1:$E$366, 5)</f>
        <v>0.83636363636363542</v>
      </c>
      <c r="G7095" s="1">
        <f>VLOOKUP(D7095, Fall!$A$1:$E$25, 2)</f>
        <v>1482.1428571428501</v>
      </c>
      <c r="H7095" s="1">
        <f>VLOOKUP(D7095, Fall!$A$1:$E$25, 3)</f>
        <v>1052.56230978037</v>
      </c>
      <c r="I7095" s="1">
        <f>VLOOKUP(D7095, Fall!$A$1:$E$25, 5)</f>
        <v>342.105263157894</v>
      </c>
      <c r="J7095" s="1">
        <f t="shared" si="661"/>
        <v>1411.8478584835348</v>
      </c>
      <c r="K7095" s="47">
        <f t="shared" si="662"/>
        <v>26.412883439349237</v>
      </c>
      <c r="L7095" s="48">
        <f>Solar!K7112/1000*Variables!$B$3</f>
        <v>30.872100000000003</v>
      </c>
      <c r="M7095">
        <f>IF(E7095=1, VLOOKUP(D7095, Sheet1!$A$2:$C$26, 2), Sheet1!$C$3)</f>
        <v>0.55478000000000005</v>
      </c>
      <c r="N7095" s="1">
        <f>'Electricity Rates'!$J$2</f>
        <v>0.24729999999999999</v>
      </c>
      <c r="O7095" s="145">
        <f>L7095-K7095</f>
        <v>4.4592165606507663</v>
      </c>
      <c r="P7095">
        <f t="shared" si="663"/>
        <v>6.531906074551066</v>
      </c>
      <c r="Q7095">
        <f>IF(O7095&gt;0, IF(Q7094+O7095*Variables!$B$5&lt;Variables!$B$4, Q7094+O7095*Variables!$B$5, Variables!$B$4), IF(Q7094&gt;-O7095, Q7094+O7095/Variables!$B$5, 0))</f>
        <v>30.709692530868651</v>
      </c>
      <c r="R7095">
        <f>IF(O7095&gt;0, 0, IF(Q7094&gt;-O7095, 0, -O7095 - Q7094*Variables!$B$5))</f>
        <v>0</v>
      </c>
      <c r="S7095">
        <f t="shared" si="664"/>
        <v>0</v>
      </c>
      <c r="T7095">
        <f t="shared" si="665"/>
        <v>0</v>
      </c>
    </row>
    <row r="7096" spans="1:20" x14ac:dyDescent="0.3">
      <c r="A7096" s="3">
        <f t="shared" si="660"/>
        <v>43396</v>
      </c>
      <c r="B7096">
        <v>10</v>
      </c>
      <c r="C7096">
        <v>23</v>
      </c>
      <c r="D7096">
        <v>15</v>
      </c>
      <c r="E7096">
        <v>1</v>
      </c>
      <c r="F7096" s="1">
        <f>VLOOKUP(A7096,Weather!$A$1:$E$366, 5)</f>
        <v>0.83636363636363542</v>
      </c>
      <c r="G7096" s="1">
        <f>VLOOKUP(D7096, Fall!$A$1:$E$25, 2)</f>
        <v>1437.5</v>
      </c>
      <c r="H7096" s="1">
        <f>VLOOKUP(D7096, Fall!$A$1:$E$25, 3)</f>
        <v>1060.00658057086</v>
      </c>
      <c r="I7096" s="1">
        <f>VLOOKUP(D7096, Fall!$A$1:$E$25, 5)</f>
        <v>328.94736842105198</v>
      </c>
      <c r="J7096" s="1">
        <f t="shared" si="661"/>
        <v>1375.7283495479585</v>
      </c>
      <c r="K7096" s="47">
        <f t="shared" si="662"/>
        <v>25.73715880395784</v>
      </c>
      <c r="L7096" s="48">
        <f>Solar!K7113/1000*Variables!$B$3</f>
        <v>25.862299999999998</v>
      </c>
      <c r="M7096">
        <f>IF(E7096=1, VLOOKUP(D7096, Sheet1!$A$2:$C$26, 2), Sheet1!$C$3)</f>
        <v>0.55478000000000005</v>
      </c>
      <c r="N7096" s="1">
        <f>'Electricity Rates'!$J$2</f>
        <v>0.24729999999999999</v>
      </c>
      <c r="O7096" s="145">
        <f>L7096-K7096</f>
        <v>0.12514119604215779</v>
      </c>
      <c r="P7096">
        <f t="shared" si="663"/>
        <v>6.3647993722187737</v>
      </c>
      <c r="Q7096">
        <f>IF(O7096&gt;0, IF(Q7095+O7096*Variables!$B$5&lt;Variables!$B$4, Q7095+O7096*Variables!$B$5, Variables!$B$4), IF(Q7095&gt;-O7096, Q7095+O7096/Variables!$B$5, 0))</f>
        <v>30.827325255148278</v>
      </c>
      <c r="R7096">
        <f>IF(O7096&gt;0, 0, IF(Q7095&gt;-O7096, 0, -O7096 - Q7095*Variables!$B$5))</f>
        <v>0</v>
      </c>
      <c r="S7096">
        <f t="shared" si="664"/>
        <v>0</v>
      </c>
      <c r="T7096">
        <f t="shared" si="665"/>
        <v>0</v>
      </c>
    </row>
    <row r="7097" spans="1:20" x14ac:dyDescent="0.3">
      <c r="A7097" s="3">
        <f t="shared" si="660"/>
        <v>43396</v>
      </c>
      <c r="B7097">
        <v>10</v>
      </c>
      <c r="C7097">
        <v>23</v>
      </c>
      <c r="D7097">
        <v>16</v>
      </c>
      <c r="E7097">
        <v>1</v>
      </c>
      <c r="F7097" s="1">
        <f>VLOOKUP(A7097,Weather!$A$1:$E$366, 5)</f>
        <v>0.83636363636363542</v>
      </c>
      <c r="G7097" s="1">
        <f>VLOOKUP(D7097, Fall!$A$1:$E$25, 2)</f>
        <v>1348.2142857142801</v>
      </c>
      <c r="H7097" s="1">
        <f>VLOOKUP(D7097, Fall!$A$1:$E$25, 3)</f>
        <v>1003.98947108661</v>
      </c>
      <c r="I7097" s="1">
        <f>VLOOKUP(D7097, Fall!$A$1:$E$25, 5)</f>
        <v>298.24561403508801</v>
      </c>
      <c r="J7097" s="1">
        <f t="shared" si="661"/>
        <v>1291.8865887752065</v>
      </c>
      <c r="K7097" s="47">
        <f t="shared" si="662"/>
        <v>24.168645141997764</v>
      </c>
      <c r="L7097" s="48">
        <f>Solar!K7114/1000*Variables!$B$3</f>
        <v>16.808899999999998</v>
      </c>
      <c r="M7097">
        <f>IF(E7097=1, VLOOKUP(D7097, Sheet1!$A$2:$C$26, 2), Sheet1!$C$3)</f>
        <v>0.55478000000000005</v>
      </c>
      <c r="N7097" s="1">
        <f>'Electricity Rates'!$J$2</f>
        <v>0.24729999999999999</v>
      </c>
      <c r="O7097" s="145">
        <f>L7097-K7097</f>
        <v>-7.3597451419977666</v>
      </c>
      <c r="P7097">
        <f t="shared" si="663"/>
        <v>5.976905943616047</v>
      </c>
      <c r="Q7097">
        <f>IF(O7097&gt;0, IF(Q7096+O7097*Variables!$B$5&lt;Variables!$B$4, Q7096+O7097*Variables!$B$5, Variables!$B$4), IF(Q7096&gt;-O7097, Q7096+O7097/Variables!$B$5, 0))</f>
        <v>22.997809146640016</v>
      </c>
      <c r="R7097">
        <f>IF(O7097&gt;0, 0, IF(Q7096&gt;-O7097, 0, -O7097 - Q7096*Variables!$B$5))</f>
        <v>0</v>
      </c>
      <c r="S7097">
        <f t="shared" si="664"/>
        <v>0</v>
      </c>
      <c r="T7097">
        <f t="shared" si="665"/>
        <v>0</v>
      </c>
    </row>
    <row r="7098" spans="1:20" x14ac:dyDescent="0.3">
      <c r="A7098" s="3">
        <f t="shared" si="660"/>
        <v>43396</v>
      </c>
      <c r="B7098">
        <v>10</v>
      </c>
      <c r="C7098">
        <v>23</v>
      </c>
      <c r="D7098">
        <v>17</v>
      </c>
      <c r="E7098">
        <v>1</v>
      </c>
      <c r="F7098" s="1">
        <f>VLOOKUP(A7098,Weather!$A$1:$E$366, 5)</f>
        <v>0.83636363636363542</v>
      </c>
      <c r="G7098" s="1">
        <f>VLOOKUP(D7098, Fall!$A$1:$E$25, 2)</f>
        <v>1080.3571428571399</v>
      </c>
      <c r="H7098" s="1">
        <f>VLOOKUP(D7098, Fall!$A$1:$E$25, 3)</f>
        <v>794.90091642515802</v>
      </c>
      <c r="I7098" s="1">
        <f>VLOOKUP(D7098, Fall!$A$1:$E$25, 5)</f>
        <v>263.15789473684202</v>
      </c>
      <c r="J7098" s="1">
        <f t="shared" si="661"/>
        <v>1033.6461239864518</v>
      </c>
      <c r="K7098" s="47">
        <f t="shared" si="662"/>
        <v>19.337476362158377</v>
      </c>
      <c r="L7098" s="48">
        <f>Solar!K7115/1000*Variables!$B$3</f>
        <v>6.4408500000000011</v>
      </c>
      <c r="M7098">
        <f>IF(E7098=1, VLOOKUP(D7098, Sheet1!$A$2:$C$26, 2), Sheet1!$C$3)</f>
        <v>0.55478000000000005</v>
      </c>
      <c r="N7098" s="1">
        <f>'Electricity Rates'!$J$2</f>
        <v>0.24729999999999999</v>
      </c>
      <c r="O7098" s="145">
        <f>L7098-K7098</f>
        <v>-12.896626362158376</v>
      </c>
      <c r="P7098">
        <f t="shared" si="663"/>
        <v>4.7821579043617666</v>
      </c>
      <c r="Q7098">
        <f>IF(O7098&gt;0, IF(Q7097+O7098*Variables!$B$5&lt;Variables!$B$4, Q7097+O7098*Variables!$B$5, Variables!$B$4), IF(Q7097&gt;-O7098, Q7097+O7098/Variables!$B$5, 0))</f>
        <v>9.2779938677481262</v>
      </c>
      <c r="R7098">
        <f>IF(O7098&gt;0, 0, IF(Q7097&gt;-O7098, 0, -O7098 - Q7097*Variables!$B$5))</f>
        <v>0</v>
      </c>
      <c r="S7098">
        <f t="shared" si="664"/>
        <v>0</v>
      </c>
      <c r="T7098">
        <f t="shared" si="665"/>
        <v>0</v>
      </c>
    </row>
    <row r="7099" spans="1:20" x14ac:dyDescent="0.3">
      <c r="A7099" s="3">
        <f t="shared" si="660"/>
        <v>43396</v>
      </c>
      <c r="B7099">
        <v>10</v>
      </c>
      <c r="C7099">
        <v>23</v>
      </c>
      <c r="D7099">
        <v>18</v>
      </c>
      <c r="E7099">
        <v>1</v>
      </c>
      <c r="F7099" s="1">
        <f>VLOOKUP(A7099,Weather!$A$1:$E$366, 5)</f>
        <v>0.83636363636363542</v>
      </c>
      <c r="G7099" s="1">
        <f>VLOOKUP(D7099, Fall!$A$1:$E$25, 2)</f>
        <v>678.57142857142799</v>
      </c>
      <c r="H7099" s="1">
        <f>VLOOKUP(D7099, Fall!$A$1:$E$25, 3)</f>
        <v>583.61400485626905</v>
      </c>
      <c r="I7099" s="1">
        <f>VLOOKUP(D7099, Fall!$A$1:$E$25, 5)</f>
        <v>280.70175438596499</v>
      </c>
      <c r="J7099" s="1">
        <f t="shared" si="661"/>
        <v>663.03294105440193</v>
      </c>
      <c r="K7099" s="47">
        <f t="shared" si="662"/>
        <v>12.404036088795801</v>
      </c>
      <c r="L7099" s="48">
        <f>Solar!K7116/1000*Variables!$B$3</f>
        <v>0.27395000000000003</v>
      </c>
      <c r="M7099">
        <f>IF(E7099=1, VLOOKUP(D7099, Sheet1!$A$2:$C$26, 2), Sheet1!$C$3)</f>
        <v>0.55478000000000005</v>
      </c>
      <c r="N7099" s="1">
        <f>'Electricity Rates'!$J$2</f>
        <v>0.24729999999999999</v>
      </c>
      <c r="O7099" s="145">
        <f>L7099-K7099</f>
        <v>-12.130086088795801</v>
      </c>
      <c r="P7099">
        <f t="shared" si="663"/>
        <v>3.0675181247592014</v>
      </c>
      <c r="Q7099">
        <f>IF(O7099&gt;0, IF(Q7098+O7099*Variables!$B$5&lt;Variables!$B$4, Q7098+O7099*Variables!$B$5, Variables!$B$4), IF(Q7098&gt;-O7099, Q7098+O7099/Variables!$B$5, 0))</f>
        <v>0</v>
      </c>
      <c r="R7099">
        <f>IF(O7099&gt;0, 0, IF(Q7098&gt;-O7099, 0, -O7099 - Q7098*Variables!$B$5))</f>
        <v>3.4087718531125635</v>
      </c>
      <c r="S7099">
        <f t="shared" si="664"/>
        <v>1.8911184486697881</v>
      </c>
      <c r="T7099">
        <f t="shared" si="665"/>
        <v>1</v>
      </c>
    </row>
    <row r="7100" spans="1:20" x14ac:dyDescent="0.3">
      <c r="A7100" s="3">
        <f t="shared" si="660"/>
        <v>43396</v>
      </c>
      <c r="B7100">
        <v>10</v>
      </c>
      <c r="C7100">
        <v>23</v>
      </c>
      <c r="D7100">
        <v>19</v>
      </c>
      <c r="E7100">
        <v>1</v>
      </c>
      <c r="F7100" s="1">
        <f>VLOOKUP(A7100,Weather!$A$1:$E$366, 5)</f>
        <v>0.83636363636363542</v>
      </c>
      <c r="G7100" s="1">
        <f>VLOOKUP(D7100, Fall!$A$1:$E$25, 2)</f>
        <v>517.85714285714198</v>
      </c>
      <c r="H7100" s="1">
        <f>VLOOKUP(D7100, Fall!$A$1:$E$25, 3)</f>
        <v>442.60593718179598</v>
      </c>
      <c r="I7100" s="1">
        <f>VLOOKUP(D7100, Fall!$A$1:$E$25, 5)</f>
        <v>289.47368421052602</v>
      </c>
      <c r="J7100" s="1">
        <f t="shared" si="661"/>
        <v>505.54330920117621</v>
      </c>
      <c r="K7100" s="47">
        <f t="shared" si="662"/>
        <v>9.4577162965815997</v>
      </c>
      <c r="L7100" s="48">
        <f>Solar!K7117/1000*Variables!$B$3</f>
        <v>0</v>
      </c>
      <c r="M7100">
        <f>IF(E7100=1, VLOOKUP(D7100, Sheet1!$A$2:$C$26, 2), Sheet1!$C$3)</f>
        <v>0.25796000000000002</v>
      </c>
      <c r="N7100" s="1">
        <f>'Electricity Rates'!$J$2</f>
        <v>0.24729999999999999</v>
      </c>
      <c r="O7100" s="145">
        <f>L7100-K7100</f>
        <v>-9.4577162965815997</v>
      </c>
      <c r="P7100">
        <f t="shared" si="663"/>
        <v>2.3388932401446296</v>
      </c>
      <c r="Q7100">
        <f>IF(O7100&gt;0, IF(Q7099+O7100*Variables!$B$5&lt;Variables!$B$4, Q7099+O7100*Variables!$B$5, Variables!$B$4), IF(Q7099&gt;-O7100, Q7099+O7100/Variables!$B$5, 0))</f>
        <v>0</v>
      </c>
      <c r="R7100">
        <f>IF(O7100&gt;0, 0, IF(Q7099&gt;-O7100, 0, -O7100 - Q7099*Variables!$B$5))</f>
        <v>9.4577162965815997</v>
      </c>
      <c r="S7100">
        <f t="shared" si="664"/>
        <v>2.4397124958661895</v>
      </c>
      <c r="T7100">
        <f t="shared" si="665"/>
        <v>0</v>
      </c>
    </row>
    <row r="7101" spans="1:20" x14ac:dyDescent="0.3">
      <c r="A7101" s="3">
        <f t="shared" si="660"/>
        <v>43396</v>
      </c>
      <c r="B7101">
        <v>10</v>
      </c>
      <c r="C7101">
        <v>23</v>
      </c>
      <c r="D7101">
        <v>20</v>
      </c>
      <c r="E7101">
        <v>1</v>
      </c>
      <c r="F7101" s="1">
        <f>VLOOKUP(A7101,Weather!$A$1:$E$366, 5)</f>
        <v>0.83636363636363542</v>
      </c>
      <c r="G7101" s="1">
        <f>VLOOKUP(D7101, Fall!$A$1:$E$25, 2)</f>
        <v>428.57142857142799</v>
      </c>
      <c r="H7101" s="1">
        <f>VLOOKUP(D7101, Fall!$A$1:$E$25, 3)</f>
        <v>354.11608052009001</v>
      </c>
      <c r="I7101" s="1">
        <f>VLOOKUP(D7101, Fall!$A$1:$E$25, 5)</f>
        <v>263.15789473684202</v>
      </c>
      <c r="J7101" s="1">
        <f t="shared" si="661"/>
        <v>416.38782616302717</v>
      </c>
      <c r="K7101" s="47">
        <f t="shared" si="662"/>
        <v>7.7897933916342792</v>
      </c>
      <c r="L7101" s="48">
        <f>Solar!K7118/1000*Variables!$B$3</f>
        <v>0</v>
      </c>
      <c r="M7101">
        <f>IF(E7101=1, VLOOKUP(D7101, Sheet1!$A$2:$C$26, 2), Sheet1!$C$3)</f>
        <v>0.25796000000000002</v>
      </c>
      <c r="N7101" s="1">
        <f>'Electricity Rates'!$J$2</f>
        <v>0.24729999999999999</v>
      </c>
      <c r="O7101" s="145">
        <f>L7101-K7101</f>
        <v>-7.7897933916342792</v>
      </c>
      <c r="P7101">
        <f t="shared" si="663"/>
        <v>1.9264159057511572</v>
      </c>
      <c r="Q7101">
        <f>IF(O7101&gt;0, IF(Q7100+O7101*Variables!$B$5&lt;Variables!$B$4, Q7100+O7101*Variables!$B$5, Variables!$B$4), IF(Q7100&gt;-O7101, Q7100+O7101/Variables!$B$5, 0))</f>
        <v>0</v>
      </c>
      <c r="R7101">
        <f>IF(O7101&gt;0, 0, IF(Q7100&gt;-O7101, 0, -O7101 - Q7100*Variables!$B$5))</f>
        <v>7.7897933916342792</v>
      </c>
      <c r="S7101">
        <f t="shared" si="664"/>
        <v>2.0094551033059789</v>
      </c>
      <c r="T7101">
        <f t="shared" si="665"/>
        <v>0</v>
      </c>
    </row>
    <row r="7102" spans="1:20" x14ac:dyDescent="0.3">
      <c r="A7102" s="3">
        <f t="shared" si="660"/>
        <v>43396</v>
      </c>
      <c r="B7102">
        <v>10</v>
      </c>
      <c r="C7102">
        <v>23</v>
      </c>
      <c r="D7102">
        <v>21</v>
      </c>
      <c r="E7102">
        <v>1</v>
      </c>
      <c r="F7102" s="1">
        <f>VLOOKUP(A7102,Weather!$A$1:$E$366, 5)</f>
        <v>0.83636363636363542</v>
      </c>
      <c r="G7102" s="1">
        <f>VLOOKUP(D7102, Fall!$A$1:$E$25, 2)</f>
        <v>366.07142857142799</v>
      </c>
      <c r="H7102" s="1">
        <f>VLOOKUP(D7102, Fall!$A$1:$E$25, 3)</f>
        <v>305.62638808916603</v>
      </c>
      <c r="I7102" s="1">
        <f>VLOOKUP(D7102, Fall!$A$1:$E$25, 5)</f>
        <v>271.929824561403</v>
      </c>
      <c r="J7102" s="1">
        <f t="shared" si="661"/>
        <v>356.18042194705777</v>
      </c>
      <c r="K7102" s="47">
        <f t="shared" si="662"/>
        <v>6.6634318363245795</v>
      </c>
      <c r="L7102" s="48">
        <f>Solar!K7119/1000*Variables!$B$3</f>
        <v>0</v>
      </c>
      <c r="M7102">
        <f>IF(E7102=1, VLOOKUP(D7102, Sheet1!$A$2:$C$26, 2), Sheet1!$C$3)</f>
        <v>0.25796000000000002</v>
      </c>
      <c r="N7102" s="1">
        <f>'Electricity Rates'!$J$2</f>
        <v>0.24729999999999999</v>
      </c>
      <c r="O7102" s="145">
        <f>L7102-K7102</f>
        <v>-6.6634318363245795</v>
      </c>
      <c r="P7102">
        <f t="shared" si="663"/>
        <v>1.6478666931230685</v>
      </c>
      <c r="Q7102">
        <f>IF(O7102&gt;0, IF(Q7101+O7102*Variables!$B$5&lt;Variables!$B$4, Q7101+O7102*Variables!$B$5, Variables!$B$4), IF(Q7101&gt;-O7102, Q7101+O7102/Variables!$B$5, 0))</f>
        <v>0</v>
      </c>
      <c r="R7102">
        <f>IF(O7102&gt;0, 0, IF(Q7101&gt;-O7102, 0, -O7102 - Q7101*Variables!$B$5))</f>
        <v>6.6634318363245795</v>
      </c>
      <c r="S7102">
        <f t="shared" si="664"/>
        <v>1.7188988764982887</v>
      </c>
      <c r="T7102">
        <f t="shared" si="665"/>
        <v>0</v>
      </c>
    </row>
    <row r="7103" spans="1:20" x14ac:dyDescent="0.3">
      <c r="A7103" s="3">
        <f t="shared" si="660"/>
        <v>43396</v>
      </c>
      <c r="B7103">
        <v>10</v>
      </c>
      <c r="C7103">
        <v>23</v>
      </c>
      <c r="D7103">
        <v>22</v>
      </c>
      <c r="E7103">
        <v>1</v>
      </c>
      <c r="F7103" s="1">
        <f>VLOOKUP(A7103,Weather!$A$1:$E$366, 5)</f>
        <v>0.83636363636363542</v>
      </c>
      <c r="G7103" s="1">
        <f>VLOOKUP(D7103, Fall!$A$1:$E$25, 2)</f>
        <v>330.35714285714198</v>
      </c>
      <c r="H7103" s="1">
        <f>VLOOKUP(D7103, Fall!$A$1:$E$25, 3)</f>
        <v>272.33281237147202</v>
      </c>
      <c r="I7103" s="1">
        <f>VLOOKUP(D7103, Fall!$A$1:$E$25, 5)</f>
        <v>254.385964912281</v>
      </c>
      <c r="J7103" s="1">
        <f t="shared" si="661"/>
        <v>320.8622524140323</v>
      </c>
      <c r="K7103" s="47">
        <f t="shared" si="662"/>
        <v>6.0026986776052285</v>
      </c>
      <c r="L7103" s="48">
        <f>Solar!K7120/1000*Variables!$B$3</f>
        <v>0</v>
      </c>
      <c r="M7103">
        <f>IF(E7103=1, VLOOKUP(D7103, Sheet1!$A$2:$C$26, 2), Sheet1!$C$3)</f>
        <v>0.18637999999999999</v>
      </c>
      <c r="N7103" s="1">
        <f>'Electricity Rates'!$J$2</f>
        <v>0.24729999999999999</v>
      </c>
      <c r="O7103" s="145">
        <f>L7103-K7103</f>
        <v>-6.0026986776052285</v>
      </c>
      <c r="P7103">
        <f t="shared" si="663"/>
        <v>1.4844673829717729</v>
      </c>
      <c r="Q7103">
        <f>IF(O7103&gt;0, IF(Q7102+O7103*Variables!$B$5&lt;Variables!$B$4, Q7102+O7103*Variables!$B$5, Variables!$B$4), IF(Q7102&gt;-O7103, Q7102+O7103/Variables!$B$5, 0))</f>
        <v>0</v>
      </c>
      <c r="R7103">
        <f>IF(O7103&gt;0, 0, IF(Q7102&gt;-O7103, 0, -O7103 - Q7102*Variables!$B$5))</f>
        <v>6.0026986776052285</v>
      </c>
      <c r="S7103">
        <f t="shared" si="664"/>
        <v>1.1187829795320625</v>
      </c>
      <c r="T7103">
        <f t="shared" si="665"/>
        <v>0</v>
      </c>
    </row>
    <row r="7104" spans="1:20" x14ac:dyDescent="0.3">
      <c r="A7104" s="3">
        <f t="shared" si="660"/>
        <v>43396</v>
      </c>
      <c r="B7104">
        <v>10</v>
      </c>
      <c r="C7104">
        <v>23</v>
      </c>
      <c r="D7104">
        <v>23</v>
      </c>
      <c r="E7104">
        <v>1</v>
      </c>
      <c r="F7104" s="1">
        <f>VLOOKUP(A7104,Weather!$A$1:$E$366, 5)</f>
        <v>0.83636363636363542</v>
      </c>
      <c r="G7104" s="1">
        <f>VLOOKUP(D7104, Fall!$A$1:$E$25, 2)</f>
        <v>303.57142857142799</v>
      </c>
      <c r="H7104" s="1">
        <f>VLOOKUP(D7104, Fall!$A$1:$E$25, 3)</f>
        <v>252.67335691371099</v>
      </c>
      <c r="I7104" s="1">
        <f>VLOOKUP(D7104, Fall!$A$1:$E$25, 5)</f>
        <v>254.385964912281</v>
      </c>
      <c r="J7104" s="1">
        <f t="shared" si="661"/>
        <v>295.24265320925605</v>
      </c>
      <c r="K7104" s="47">
        <f t="shared" si="662"/>
        <v>5.5234066041055891</v>
      </c>
      <c r="L7104" s="48">
        <f>Solar!K7121/1000*Variables!$B$3</f>
        <v>0</v>
      </c>
      <c r="M7104">
        <f>IF(E7104=1, VLOOKUP(D7104, Sheet1!$A$2:$C$26, 2), Sheet1!$C$3)</f>
        <v>0.18637999999999999</v>
      </c>
      <c r="N7104" s="1">
        <f>'Electricity Rates'!$J$2</f>
        <v>0.24729999999999999</v>
      </c>
      <c r="O7104" s="145">
        <f>L7104-K7104</f>
        <v>-5.5234066041055891</v>
      </c>
      <c r="P7104">
        <f t="shared" si="663"/>
        <v>1.365938453195312</v>
      </c>
      <c r="Q7104">
        <f>IF(O7104&gt;0, IF(Q7103+O7104*Variables!$B$5&lt;Variables!$B$4, Q7103+O7104*Variables!$B$5, Variables!$B$4), IF(Q7103&gt;-O7104, Q7103+O7104/Variables!$B$5, 0))</f>
        <v>0</v>
      </c>
      <c r="R7104">
        <f>IF(O7104&gt;0, 0, IF(Q7103&gt;-O7104, 0, -O7104 - Q7103*Variables!$B$5))</f>
        <v>5.5234066041055891</v>
      </c>
      <c r="S7104">
        <f t="shared" si="664"/>
        <v>1.0294525228731997</v>
      </c>
      <c r="T7104">
        <f t="shared" si="665"/>
        <v>0</v>
      </c>
    </row>
    <row r="7105" spans="1:20" x14ac:dyDescent="0.3">
      <c r="A7105" s="3">
        <f t="shared" si="660"/>
        <v>43396</v>
      </c>
      <c r="B7105">
        <v>10</v>
      </c>
      <c r="C7105">
        <v>23</v>
      </c>
      <c r="D7105">
        <v>24</v>
      </c>
      <c r="E7105">
        <v>1</v>
      </c>
      <c r="F7105" s="1">
        <f>VLOOKUP(A7105,Weather!$A$1:$E$366, 5)</f>
        <v>0.83636363636363542</v>
      </c>
      <c r="G7105" s="1">
        <f>VLOOKUP(D7105, Fall!$A$1:$E$25, 2)</f>
        <v>285.71428571428498</v>
      </c>
      <c r="H7105" s="1">
        <f>VLOOKUP(D7105, Fall!$A$1:$E$25, 3)</f>
        <v>237.47635107345499</v>
      </c>
      <c r="I7105" s="1">
        <f>VLOOKUP(D7105, Fall!$A$1:$E$25, 5)</f>
        <v>254.385964912281</v>
      </c>
      <c r="J7105" s="1">
        <f t="shared" si="661"/>
        <v>277.82080550033095</v>
      </c>
      <c r="K7105" s="47">
        <f t="shared" si="662"/>
        <v>5.1974782612824528</v>
      </c>
      <c r="L7105" s="48">
        <f>Solar!K7122/1000*Variables!$B$3</f>
        <v>0</v>
      </c>
      <c r="M7105">
        <f>IF(E7105=1, VLOOKUP(D7105, Sheet1!$A$2:$C$26, 2), Sheet1!$C$3)</f>
        <v>0.18637999999999999</v>
      </c>
      <c r="N7105" s="1">
        <f>'Electricity Rates'!$J$2</f>
        <v>0.24729999999999999</v>
      </c>
      <c r="O7105" s="145">
        <f>L7105-K7105</f>
        <v>-5.1974782612824528</v>
      </c>
      <c r="P7105">
        <f t="shared" si="663"/>
        <v>1.2853363740151504</v>
      </c>
      <c r="Q7105">
        <f>IF(O7105&gt;0, IF(Q7104+O7105*Variables!$B$5&lt;Variables!$B$4, Q7104+O7105*Variables!$B$5, Variables!$B$4), IF(Q7104&gt;-O7105, Q7104+O7105/Variables!$B$5, 0))</f>
        <v>0</v>
      </c>
      <c r="R7105">
        <f>IF(O7105&gt;0, 0, IF(Q7104&gt;-O7105, 0, -O7105 - Q7104*Variables!$B$5))</f>
        <v>5.1974782612824528</v>
      </c>
      <c r="S7105">
        <f t="shared" si="664"/>
        <v>0.96870599833782356</v>
      </c>
      <c r="T7105">
        <f t="shared" si="665"/>
        <v>0</v>
      </c>
    </row>
    <row r="7106" spans="1:20" x14ac:dyDescent="0.3">
      <c r="A7106" s="3">
        <f t="shared" si="660"/>
        <v>43397</v>
      </c>
      <c r="B7106">
        <v>10</v>
      </c>
      <c r="C7106">
        <v>24</v>
      </c>
      <c r="D7106">
        <v>1</v>
      </c>
      <c r="E7106">
        <v>1</v>
      </c>
      <c r="F7106" s="1">
        <f>VLOOKUP(A7106,Weather!$A$1:$E$366, 5)</f>
        <v>0.81818181818181834</v>
      </c>
      <c r="G7106" s="1">
        <f>VLOOKUP(D7106, Fall!$A$1:$E$25, 2)</f>
        <v>276.78571428571399</v>
      </c>
      <c r="H7106" s="1">
        <f>VLOOKUP(D7106, Fall!$A$1:$E$25, 3)</f>
        <v>258.40056395394299</v>
      </c>
      <c r="I7106" s="1">
        <f>VLOOKUP(D7106, Fall!$A$1:$E$25, 5)</f>
        <v>254.385964912281</v>
      </c>
      <c r="J7106" s="1">
        <f t="shared" si="661"/>
        <v>273.44295967993747</v>
      </c>
      <c r="K7106" s="47">
        <f t="shared" si="662"/>
        <v>5.115577417169054</v>
      </c>
      <c r="L7106" s="48">
        <f>Solar!K7123/1000*Variables!$B$3</f>
        <v>0</v>
      </c>
      <c r="M7106">
        <f>IF(E7106=1, VLOOKUP(D7106, Sheet1!$A$2:$C$26, 2), Sheet1!$C$3)</f>
        <v>0.18637999999999999</v>
      </c>
      <c r="N7106" s="1">
        <f>'Electricity Rates'!$J$2</f>
        <v>0.24729999999999999</v>
      </c>
      <c r="O7106" s="145">
        <f>L7106-K7106</f>
        <v>-5.115577417169054</v>
      </c>
      <c r="P7106">
        <f t="shared" si="663"/>
        <v>1.2650822952659071</v>
      </c>
      <c r="Q7106">
        <f>IF(O7106&gt;0, IF(Q7105+O7106*Variables!$B$5&lt;Variables!$B$4, Q7105+O7106*Variables!$B$5, Variables!$B$4), IF(Q7105&gt;-O7106, Q7105+O7106/Variables!$B$5, 0))</f>
        <v>0</v>
      </c>
      <c r="R7106">
        <f>IF(O7106&gt;0, 0, IF(Q7105&gt;-O7106, 0, -O7106 - Q7105*Variables!$B$5))</f>
        <v>5.115577417169054</v>
      </c>
      <c r="S7106">
        <f t="shared" si="664"/>
        <v>0.95344131901196827</v>
      </c>
      <c r="T7106">
        <f t="shared" si="665"/>
        <v>0</v>
      </c>
    </row>
    <row r="7107" spans="1:20" x14ac:dyDescent="0.3">
      <c r="A7107" s="3">
        <f t="shared" ref="A7107:A7170" si="666">DATE(2018, B7107, C7107)</f>
        <v>43397</v>
      </c>
      <c r="B7107">
        <v>10</v>
      </c>
      <c r="C7107">
        <v>24</v>
      </c>
      <c r="D7107">
        <v>2</v>
      </c>
      <c r="E7107">
        <v>1</v>
      </c>
      <c r="F7107" s="1">
        <f>VLOOKUP(A7107,Weather!$A$1:$E$366, 5)</f>
        <v>0.81818181818181834</v>
      </c>
      <c r="G7107" s="1">
        <f>VLOOKUP(D7107, Fall!$A$1:$E$25, 2)</f>
        <v>272.32142857142799</v>
      </c>
      <c r="H7107" s="1">
        <f>VLOOKUP(D7107, Fall!$A$1:$E$25, 3)</f>
        <v>244.53669616981199</v>
      </c>
      <c r="I7107" s="1">
        <f>VLOOKUP(D7107, Fall!$A$1:$E$25, 5)</f>
        <v>254.385964912281</v>
      </c>
      <c r="J7107" s="1">
        <f t="shared" ref="J7107:J7170" si="667">IF(E7107=0, I7107, H7107 + (G7107-H7107)*F7107)</f>
        <v>267.26965904386145</v>
      </c>
      <c r="K7107" s="47">
        <f t="shared" ref="K7107:K7170" si="668">J7107*1000/53453</f>
        <v>5.0000871615037781</v>
      </c>
      <c r="L7107" s="48">
        <f>Solar!K7124/1000*Variables!$B$3</f>
        <v>0</v>
      </c>
      <c r="M7107">
        <f>IF(E7107=1, VLOOKUP(D7107, Sheet1!$A$2:$C$26, 2), Sheet1!$C$3)</f>
        <v>0.18637999999999999</v>
      </c>
      <c r="N7107" s="1">
        <f>'Electricity Rates'!$J$2</f>
        <v>0.24729999999999999</v>
      </c>
      <c r="O7107" s="145">
        <f>L7107-K7107</f>
        <v>-5.0000871615037781</v>
      </c>
      <c r="P7107">
        <f t="shared" ref="P7107:P7170" si="669">N7107*K7107</f>
        <v>1.2365215550398843</v>
      </c>
      <c r="Q7107">
        <f>IF(O7107&gt;0, IF(Q7106+O7107*Variables!$B$5&lt;Variables!$B$4, Q7106+O7107*Variables!$B$5, Variables!$B$4), IF(Q7106&gt;-O7107, Q7106+O7107/Variables!$B$5, 0))</f>
        <v>0</v>
      </c>
      <c r="R7107">
        <f>IF(O7107&gt;0, 0, IF(Q7106&gt;-O7107, 0, -O7107 - Q7106*Variables!$B$5))</f>
        <v>5.0000871615037781</v>
      </c>
      <c r="S7107">
        <f t="shared" ref="S7107:S7170" si="670">R7107*M7107</f>
        <v>0.93191624516107407</v>
      </c>
      <c r="T7107">
        <f t="shared" ref="T7107:T7170" si="671">IF(AND(R7107&gt;0, M7107&gt;0.3), 1, 0)</f>
        <v>0</v>
      </c>
    </row>
    <row r="7108" spans="1:20" x14ac:dyDescent="0.3">
      <c r="A7108" s="3">
        <f t="shared" si="666"/>
        <v>43397</v>
      </c>
      <c r="B7108">
        <v>10</v>
      </c>
      <c r="C7108">
        <v>24</v>
      </c>
      <c r="D7108">
        <v>3</v>
      </c>
      <c r="E7108">
        <v>1</v>
      </c>
      <c r="F7108" s="1">
        <f>VLOOKUP(A7108,Weather!$A$1:$E$366, 5)</f>
        <v>0.81818181818181834</v>
      </c>
      <c r="G7108" s="1">
        <f>VLOOKUP(D7108, Fall!$A$1:$E$25, 2)</f>
        <v>272.32142857142799</v>
      </c>
      <c r="H7108" s="1">
        <f>VLOOKUP(D7108, Fall!$A$1:$E$25, 3)</f>
        <v>252.565207174747</v>
      </c>
      <c r="I7108" s="1">
        <f>VLOOKUP(D7108, Fall!$A$1:$E$25, 5)</f>
        <v>254.385964912281</v>
      </c>
      <c r="J7108" s="1">
        <f t="shared" si="667"/>
        <v>268.72938831748598</v>
      </c>
      <c r="K7108" s="47">
        <f t="shared" si="668"/>
        <v>5.0273958116005835</v>
      </c>
      <c r="L7108" s="48">
        <f>Solar!K7125/1000*Variables!$B$3</f>
        <v>0</v>
      </c>
      <c r="M7108">
        <f>IF(E7108=1, VLOOKUP(D7108, Sheet1!$A$2:$C$26, 2), Sheet1!$C$3)</f>
        <v>0.18637999999999999</v>
      </c>
      <c r="N7108" s="1">
        <f>'Electricity Rates'!$J$2</f>
        <v>0.24729999999999999</v>
      </c>
      <c r="O7108" s="145">
        <f>L7108-K7108</f>
        <v>-5.0273958116005835</v>
      </c>
      <c r="P7108">
        <f t="shared" si="669"/>
        <v>1.2432749842088242</v>
      </c>
      <c r="Q7108">
        <f>IF(O7108&gt;0, IF(Q7107+O7108*Variables!$B$5&lt;Variables!$B$4, Q7107+O7108*Variables!$B$5, Variables!$B$4), IF(Q7107&gt;-O7108, Q7107+O7108/Variables!$B$5, 0))</f>
        <v>0</v>
      </c>
      <c r="R7108">
        <f>IF(O7108&gt;0, 0, IF(Q7107&gt;-O7108, 0, -O7108 - Q7107*Variables!$B$5))</f>
        <v>5.0273958116005835</v>
      </c>
      <c r="S7108">
        <f t="shared" si="670"/>
        <v>0.93700603136611671</v>
      </c>
      <c r="T7108">
        <f t="shared" si="671"/>
        <v>0</v>
      </c>
    </row>
    <row r="7109" spans="1:20" x14ac:dyDescent="0.3">
      <c r="A7109" s="3">
        <f t="shared" si="666"/>
        <v>43397</v>
      </c>
      <c r="B7109">
        <v>10</v>
      </c>
      <c r="C7109">
        <v>24</v>
      </c>
      <c r="D7109">
        <v>4</v>
      </c>
      <c r="E7109">
        <v>1</v>
      </c>
      <c r="F7109" s="1">
        <f>VLOOKUP(A7109,Weather!$A$1:$E$366, 5)</f>
        <v>0.81818181818181834</v>
      </c>
      <c r="G7109" s="1">
        <f>VLOOKUP(D7109, Fall!$A$1:$E$25, 2)</f>
        <v>272.32142857142799</v>
      </c>
      <c r="H7109" s="1">
        <f>VLOOKUP(D7109, Fall!$A$1:$E$25, 3)</f>
        <v>267.50020564283898</v>
      </c>
      <c r="I7109" s="1">
        <f>VLOOKUP(D7109, Fall!$A$1:$E$25, 5)</f>
        <v>254.385964912281</v>
      </c>
      <c r="J7109" s="1">
        <f t="shared" si="667"/>
        <v>271.44484258441179</v>
      </c>
      <c r="K7109" s="47">
        <f t="shared" si="668"/>
        <v>5.0781965948480305</v>
      </c>
      <c r="L7109" s="48">
        <f>Solar!K7126/1000*Variables!$B$3</f>
        <v>0</v>
      </c>
      <c r="M7109">
        <f>IF(E7109=1, VLOOKUP(D7109, Sheet1!$A$2:$C$26, 2), Sheet1!$C$3)</f>
        <v>0.18637999999999999</v>
      </c>
      <c r="N7109" s="1">
        <f>'Electricity Rates'!$J$2</f>
        <v>0.24729999999999999</v>
      </c>
      <c r="O7109" s="145">
        <f>L7109-K7109</f>
        <v>-5.0781965948480305</v>
      </c>
      <c r="P7109">
        <f t="shared" si="669"/>
        <v>1.2558380179059179</v>
      </c>
      <c r="Q7109">
        <f>IF(O7109&gt;0, IF(Q7108+O7109*Variables!$B$5&lt;Variables!$B$4, Q7108+O7109*Variables!$B$5, Variables!$B$4), IF(Q7108&gt;-O7109, Q7108+O7109/Variables!$B$5, 0))</f>
        <v>0</v>
      </c>
      <c r="R7109">
        <f>IF(O7109&gt;0, 0, IF(Q7108&gt;-O7109, 0, -O7109 - Q7108*Variables!$B$5))</f>
        <v>5.0781965948480305</v>
      </c>
      <c r="S7109">
        <f t="shared" si="670"/>
        <v>0.94647428134777589</v>
      </c>
      <c r="T7109">
        <f t="shared" si="671"/>
        <v>0</v>
      </c>
    </row>
    <row r="7110" spans="1:20" x14ac:dyDescent="0.3">
      <c r="A7110" s="3">
        <f t="shared" si="666"/>
        <v>43397</v>
      </c>
      <c r="B7110">
        <v>10</v>
      </c>
      <c r="C7110">
        <v>24</v>
      </c>
      <c r="D7110">
        <v>5</v>
      </c>
      <c r="E7110">
        <v>1</v>
      </c>
      <c r="F7110" s="1">
        <f>VLOOKUP(A7110,Weather!$A$1:$E$366, 5)</f>
        <v>0.81818181818181834</v>
      </c>
      <c r="G7110" s="1">
        <f>VLOOKUP(D7110, Fall!$A$1:$E$25, 2)</f>
        <v>303.57142857142799</v>
      </c>
      <c r="H7110" s="1">
        <f>VLOOKUP(D7110, Fall!$A$1:$E$25, 3)</f>
        <v>277.41442782172697</v>
      </c>
      <c r="I7110" s="1">
        <f>VLOOKUP(D7110, Fall!$A$1:$E$25, 5)</f>
        <v>254.385964912281</v>
      </c>
      <c r="J7110" s="1">
        <f t="shared" si="667"/>
        <v>298.81561025330052</v>
      </c>
      <c r="K7110" s="47">
        <f t="shared" si="668"/>
        <v>5.590249569777197</v>
      </c>
      <c r="L7110" s="48">
        <f>Solar!K7127/1000*Variables!$B$3</f>
        <v>0</v>
      </c>
      <c r="M7110">
        <f>IF(E7110=1, VLOOKUP(D7110, Sheet1!$A$2:$C$26, 2), Sheet1!$C$3)</f>
        <v>0.18637999999999999</v>
      </c>
      <c r="N7110" s="1">
        <f>'Electricity Rates'!$J$2</f>
        <v>0.24729999999999999</v>
      </c>
      <c r="O7110" s="145">
        <f>L7110-K7110</f>
        <v>-5.590249569777197</v>
      </c>
      <c r="P7110">
        <f t="shared" si="669"/>
        <v>1.3824687186059008</v>
      </c>
      <c r="Q7110">
        <f>IF(O7110&gt;0, IF(Q7109+O7110*Variables!$B$5&lt;Variables!$B$4, Q7109+O7110*Variables!$B$5, Variables!$B$4), IF(Q7109&gt;-O7110, Q7109+O7110/Variables!$B$5, 0))</f>
        <v>0</v>
      </c>
      <c r="R7110">
        <f>IF(O7110&gt;0, 0, IF(Q7109&gt;-O7110, 0, -O7110 - Q7109*Variables!$B$5))</f>
        <v>5.590249569777197</v>
      </c>
      <c r="S7110">
        <f t="shared" si="670"/>
        <v>1.0419107148150739</v>
      </c>
      <c r="T7110">
        <f t="shared" si="671"/>
        <v>0</v>
      </c>
    </row>
    <row r="7111" spans="1:20" x14ac:dyDescent="0.3">
      <c r="A7111" s="3">
        <f t="shared" si="666"/>
        <v>43397</v>
      </c>
      <c r="B7111">
        <v>10</v>
      </c>
      <c r="C7111">
        <v>24</v>
      </c>
      <c r="D7111">
        <v>6</v>
      </c>
      <c r="E7111">
        <v>1</v>
      </c>
      <c r="F7111" s="1">
        <f>VLOOKUP(A7111,Weather!$A$1:$E$366, 5)</f>
        <v>0.81818181818181834</v>
      </c>
      <c r="G7111" s="1">
        <f>VLOOKUP(D7111, Fall!$A$1:$E$25, 2)</f>
        <v>401.78571428571399</v>
      </c>
      <c r="H7111" s="1">
        <f>VLOOKUP(D7111, Fall!$A$1:$E$25, 3)</f>
        <v>309.98601628691301</v>
      </c>
      <c r="I7111" s="1">
        <f>VLOOKUP(D7111, Fall!$A$1:$E$25, 5)</f>
        <v>271.929824561403</v>
      </c>
      <c r="J7111" s="1">
        <f t="shared" si="667"/>
        <v>385.09486010411382</v>
      </c>
      <c r="K7111" s="47">
        <f t="shared" si="668"/>
        <v>7.2043638355960153</v>
      </c>
      <c r="L7111" s="48">
        <f>Solar!K7128/1000*Variables!$B$3</f>
        <v>0</v>
      </c>
      <c r="M7111">
        <f>IF(E7111=1, VLOOKUP(D7111, Sheet1!$A$2:$C$26, 2), Sheet1!$C$3)</f>
        <v>0.18637999999999999</v>
      </c>
      <c r="N7111" s="1">
        <f>'Electricity Rates'!$J$2</f>
        <v>0.24729999999999999</v>
      </c>
      <c r="O7111" s="145">
        <f>L7111-K7111</f>
        <v>-7.2043638355960153</v>
      </c>
      <c r="P7111">
        <f t="shared" si="669"/>
        <v>1.7816391765428945</v>
      </c>
      <c r="Q7111">
        <f>IF(O7111&gt;0, IF(Q7110+O7111*Variables!$B$5&lt;Variables!$B$4, Q7110+O7111*Variables!$B$5, Variables!$B$4), IF(Q7110&gt;-O7111, Q7110+O7111/Variables!$B$5, 0))</f>
        <v>0</v>
      </c>
      <c r="R7111">
        <f>IF(O7111&gt;0, 0, IF(Q7110&gt;-O7111, 0, -O7111 - Q7110*Variables!$B$5))</f>
        <v>7.2043638355960153</v>
      </c>
      <c r="S7111">
        <f t="shared" si="670"/>
        <v>1.3427493316783852</v>
      </c>
      <c r="T7111">
        <f t="shared" si="671"/>
        <v>0</v>
      </c>
    </row>
    <row r="7112" spans="1:20" x14ac:dyDescent="0.3">
      <c r="A7112" s="3">
        <f t="shared" si="666"/>
        <v>43397</v>
      </c>
      <c r="B7112">
        <v>10</v>
      </c>
      <c r="C7112">
        <v>24</v>
      </c>
      <c r="D7112">
        <v>7</v>
      </c>
      <c r="E7112">
        <v>1</v>
      </c>
      <c r="F7112" s="1">
        <f>VLOOKUP(A7112,Weather!$A$1:$E$366, 5)</f>
        <v>0.81818181818181834</v>
      </c>
      <c r="G7112" s="1">
        <f>VLOOKUP(D7112, Fall!$A$1:$E$25, 2)</f>
        <v>593.74999999999898</v>
      </c>
      <c r="H7112" s="1">
        <f>VLOOKUP(D7112, Fall!$A$1:$E$25, 3)</f>
        <v>390.39236653779699</v>
      </c>
      <c r="I7112" s="1">
        <f>VLOOKUP(D7112, Fall!$A$1:$E$25, 5)</f>
        <v>263.15789473684202</v>
      </c>
      <c r="J7112" s="1">
        <f t="shared" si="667"/>
        <v>556.77588482505325</v>
      </c>
      <c r="K7112" s="47">
        <f t="shared" si="668"/>
        <v>10.416176544348367</v>
      </c>
      <c r="L7112" s="48">
        <f>Solar!K7129/1000*Variables!$B$3</f>
        <v>0.55494999999999994</v>
      </c>
      <c r="M7112">
        <f>IF(E7112=1, VLOOKUP(D7112, Sheet1!$A$2:$C$26, 2), Sheet1!$C$3)</f>
        <v>0.18637999999999999</v>
      </c>
      <c r="N7112" s="1">
        <f>'Electricity Rates'!$J$2</f>
        <v>0.24729999999999999</v>
      </c>
      <c r="O7112" s="145">
        <f>L7112-K7112</f>
        <v>-9.8612265443483675</v>
      </c>
      <c r="P7112">
        <f t="shared" si="669"/>
        <v>2.5759204594173513</v>
      </c>
      <c r="Q7112">
        <f>IF(O7112&gt;0, IF(Q7111+O7112*Variables!$B$5&lt;Variables!$B$4, Q7111+O7112*Variables!$B$5, Variables!$B$4), IF(Q7111&gt;-O7112, Q7111+O7112/Variables!$B$5, 0))</f>
        <v>0</v>
      </c>
      <c r="R7112">
        <f>IF(O7112&gt;0, 0, IF(Q7111&gt;-O7112, 0, -O7112 - Q7111*Variables!$B$5))</f>
        <v>9.8612265443483675</v>
      </c>
      <c r="S7112">
        <f t="shared" si="670"/>
        <v>1.8379354033356488</v>
      </c>
      <c r="T7112">
        <f t="shared" si="671"/>
        <v>0</v>
      </c>
    </row>
    <row r="7113" spans="1:20" x14ac:dyDescent="0.3">
      <c r="A7113" s="3">
        <f t="shared" si="666"/>
        <v>43397</v>
      </c>
      <c r="B7113">
        <v>10</v>
      </c>
      <c r="C7113">
        <v>24</v>
      </c>
      <c r="D7113">
        <v>8</v>
      </c>
      <c r="E7113">
        <v>1</v>
      </c>
      <c r="F7113" s="1">
        <f>VLOOKUP(A7113,Weather!$A$1:$E$366, 5)</f>
        <v>0.81818181818181834</v>
      </c>
      <c r="G7113" s="1">
        <f>VLOOKUP(D7113, Fall!$A$1:$E$25, 2)</f>
        <v>866.07142857142799</v>
      </c>
      <c r="H7113" s="1">
        <f>VLOOKUP(D7113, Fall!$A$1:$E$25, 3)</f>
        <v>561.61059471909198</v>
      </c>
      <c r="I7113" s="1">
        <f>VLOOKUP(D7113, Fall!$A$1:$E$25, 5)</f>
        <v>271.929824561403</v>
      </c>
      <c r="J7113" s="1">
        <f t="shared" si="667"/>
        <v>810.71491332554876</v>
      </c>
      <c r="K7113" s="47">
        <f t="shared" si="668"/>
        <v>15.166873951425528</v>
      </c>
      <c r="L7113" s="48">
        <f>Solar!K7130/1000*Variables!$B$3</f>
        <v>6.4705500000000002</v>
      </c>
      <c r="M7113">
        <f>IF(E7113=1, VLOOKUP(D7113, Sheet1!$A$2:$C$26, 2), Sheet1!$C$3)</f>
        <v>0.18637999999999999</v>
      </c>
      <c r="N7113" s="1">
        <f>'Electricity Rates'!$J$2</f>
        <v>0.24729999999999999</v>
      </c>
      <c r="O7113" s="145">
        <f>L7113-K7113</f>
        <v>-8.6963239514255264</v>
      </c>
      <c r="P7113">
        <f t="shared" si="669"/>
        <v>3.7507679281875328</v>
      </c>
      <c r="Q7113">
        <f>IF(O7113&gt;0, IF(Q7112+O7113*Variables!$B$5&lt;Variables!$B$4, Q7112+O7113*Variables!$B$5, Variables!$B$4), IF(Q7112&gt;-O7113, Q7112+O7113/Variables!$B$5, 0))</f>
        <v>0</v>
      </c>
      <c r="R7113">
        <f>IF(O7113&gt;0, 0, IF(Q7112&gt;-O7113, 0, -O7113 - Q7112*Variables!$B$5))</f>
        <v>8.6963239514255264</v>
      </c>
      <c r="S7113">
        <f t="shared" si="670"/>
        <v>1.6208208580666896</v>
      </c>
      <c r="T7113">
        <f t="shared" si="671"/>
        <v>0</v>
      </c>
    </row>
    <row r="7114" spans="1:20" x14ac:dyDescent="0.3">
      <c r="A7114" s="3">
        <f t="shared" si="666"/>
        <v>43397</v>
      </c>
      <c r="B7114">
        <v>10</v>
      </c>
      <c r="C7114">
        <v>24</v>
      </c>
      <c r="D7114">
        <v>9</v>
      </c>
      <c r="E7114">
        <v>1</v>
      </c>
      <c r="F7114" s="1">
        <f>VLOOKUP(A7114,Weather!$A$1:$E$366, 5)</f>
        <v>0.81818181818181834</v>
      </c>
      <c r="G7114" s="1">
        <f>VLOOKUP(D7114, Fall!$A$1:$E$25, 2)</f>
        <v>1080.3571428571399</v>
      </c>
      <c r="H7114" s="1">
        <f>VLOOKUP(D7114, Fall!$A$1:$E$25, 3)</f>
        <v>760.17932055605797</v>
      </c>
      <c r="I7114" s="1">
        <f>VLOOKUP(D7114, Fall!$A$1:$E$25, 5)</f>
        <v>311.40350877192998</v>
      </c>
      <c r="J7114" s="1">
        <f t="shared" si="667"/>
        <v>1022.1429933478523</v>
      </c>
      <c r="K7114" s="47">
        <f t="shared" si="668"/>
        <v>19.122275519575187</v>
      </c>
      <c r="L7114" s="48">
        <f>Solar!K7131/1000*Variables!$B$3</f>
        <v>14.7843</v>
      </c>
      <c r="M7114">
        <f>IF(E7114=1, VLOOKUP(D7114, Sheet1!$A$2:$C$26, 2), Sheet1!$C$3)</f>
        <v>0.25796000000000002</v>
      </c>
      <c r="N7114" s="1">
        <f>'Electricity Rates'!$J$2</f>
        <v>0.24729999999999999</v>
      </c>
      <c r="O7114" s="145">
        <f>L7114-K7114</f>
        <v>-4.3379755195751866</v>
      </c>
      <c r="P7114">
        <f t="shared" si="669"/>
        <v>4.7289387359909432</v>
      </c>
      <c r="Q7114">
        <f>IF(O7114&gt;0, IF(Q7113+O7114*Variables!$B$5&lt;Variables!$B$4, Q7113+O7114*Variables!$B$5, Variables!$B$4), IF(Q7113&gt;-O7114, Q7113+O7114/Variables!$B$5, 0))</f>
        <v>0</v>
      </c>
      <c r="R7114">
        <f>IF(O7114&gt;0, 0, IF(Q7113&gt;-O7114, 0, -O7114 - Q7113*Variables!$B$5))</f>
        <v>4.3379755195751866</v>
      </c>
      <c r="S7114">
        <f t="shared" si="670"/>
        <v>1.1190241650296153</v>
      </c>
      <c r="T7114">
        <f t="shared" si="671"/>
        <v>0</v>
      </c>
    </row>
    <row r="7115" spans="1:20" x14ac:dyDescent="0.3">
      <c r="A7115" s="3">
        <f t="shared" si="666"/>
        <v>43397</v>
      </c>
      <c r="B7115">
        <v>10</v>
      </c>
      <c r="C7115">
        <v>24</v>
      </c>
      <c r="D7115">
        <v>10</v>
      </c>
      <c r="E7115">
        <v>1</v>
      </c>
      <c r="F7115" s="1">
        <f>VLOOKUP(A7115,Weather!$A$1:$E$366, 5)</f>
        <v>0.81818181818181834</v>
      </c>
      <c r="G7115" s="1">
        <f>VLOOKUP(D7115, Fall!$A$1:$E$25, 2)</f>
        <v>1205.3571428571399</v>
      </c>
      <c r="H7115" s="1">
        <f>VLOOKUP(D7115, Fall!$A$1:$E$25, 3)</f>
        <v>904.12930821748796</v>
      </c>
      <c r="I7115" s="1">
        <f>VLOOKUP(D7115, Fall!$A$1:$E$25, 5)</f>
        <v>359.64912280701702</v>
      </c>
      <c r="J7115" s="1">
        <f t="shared" si="667"/>
        <v>1150.5884456499305</v>
      </c>
      <c r="K7115" s="47">
        <f t="shared" si="668"/>
        <v>21.525236107420174</v>
      </c>
      <c r="L7115" s="48">
        <f>Solar!K7132/1000*Variables!$B$3</f>
        <v>22.840549999999997</v>
      </c>
      <c r="M7115">
        <f>IF(E7115=1, VLOOKUP(D7115, Sheet1!$A$2:$C$26, 2), Sheet1!$C$3)</f>
        <v>0.25796000000000002</v>
      </c>
      <c r="N7115" s="1">
        <f>'Electricity Rates'!$J$2</f>
        <v>0.24729999999999999</v>
      </c>
      <c r="O7115" s="145">
        <f>L7115-K7115</f>
        <v>1.3153138925798231</v>
      </c>
      <c r="P7115">
        <f t="shared" si="669"/>
        <v>5.3231908893650086</v>
      </c>
      <c r="Q7115">
        <f>IF(O7115&gt;0, IF(Q7114+O7115*Variables!$B$5&lt;Variables!$B$4, Q7114+O7115*Variables!$B$5, Variables!$B$4), IF(Q7114&gt;-O7115, Q7114+O7115/Variables!$B$5, 0))</f>
        <v>1.2363950590250337</v>
      </c>
      <c r="R7115">
        <f>IF(O7115&gt;0, 0, IF(Q7114&gt;-O7115, 0, -O7115 - Q7114*Variables!$B$5))</f>
        <v>0</v>
      </c>
      <c r="S7115">
        <f t="shared" si="670"/>
        <v>0</v>
      </c>
      <c r="T7115">
        <f t="shared" si="671"/>
        <v>0</v>
      </c>
    </row>
    <row r="7116" spans="1:20" x14ac:dyDescent="0.3">
      <c r="A7116" s="3">
        <f t="shared" si="666"/>
        <v>43397</v>
      </c>
      <c r="B7116">
        <v>10</v>
      </c>
      <c r="C7116">
        <v>24</v>
      </c>
      <c r="D7116">
        <v>11</v>
      </c>
      <c r="E7116">
        <v>1</v>
      </c>
      <c r="F7116" s="1">
        <f>VLOOKUP(A7116,Weather!$A$1:$E$366, 5)</f>
        <v>0.81818181818181834</v>
      </c>
      <c r="G7116" s="1">
        <f>VLOOKUP(D7116, Fall!$A$1:$E$25, 2)</f>
        <v>1290.17857142857</v>
      </c>
      <c r="H7116" s="1">
        <f>VLOOKUP(D7116, Fall!$A$1:$E$25, 3)</f>
        <v>975.19947355433101</v>
      </c>
      <c r="I7116" s="1">
        <f>VLOOKUP(D7116, Fall!$A$1:$E$25, 5)</f>
        <v>377.19298245613999</v>
      </c>
      <c r="J7116" s="1">
        <f t="shared" si="667"/>
        <v>1232.9096445423447</v>
      </c>
      <c r="K7116" s="47">
        <f t="shared" si="668"/>
        <v>23.065303061424888</v>
      </c>
      <c r="L7116" s="48">
        <f>Solar!K7133/1000*Variables!$B$3</f>
        <v>28.27805</v>
      </c>
      <c r="M7116">
        <f>IF(E7116=1, VLOOKUP(D7116, Sheet1!$A$2:$C$26, 2), Sheet1!$C$3)</f>
        <v>0.25796000000000002</v>
      </c>
      <c r="N7116" s="1">
        <f>'Electricity Rates'!$J$2</f>
        <v>0.24729999999999999</v>
      </c>
      <c r="O7116" s="145">
        <f>L7116-K7116</f>
        <v>5.212746938575112</v>
      </c>
      <c r="P7116">
        <f t="shared" si="669"/>
        <v>5.7040494470903749</v>
      </c>
      <c r="Q7116">
        <f>IF(O7116&gt;0, IF(Q7115+O7116*Variables!$B$5&lt;Variables!$B$4, Q7115+O7116*Variables!$B$5, Variables!$B$4), IF(Q7115&gt;-O7116, Q7115+O7116/Variables!$B$5, 0))</f>
        <v>6.1363771812856385</v>
      </c>
      <c r="R7116">
        <f>IF(O7116&gt;0, 0, IF(Q7115&gt;-O7116, 0, -O7116 - Q7115*Variables!$B$5))</f>
        <v>0</v>
      </c>
      <c r="S7116">
        <f t="shared" si="670"/>
        <v>0</v>
      </c>
      <c r="T7116">
        <f t="shared" si="671"/>
        <v>0</v>
      </c>
    </row>
    <row r="7117" spans="1:20" x14ac:dyDescent="0.3">
      <c r="A7117" s="3">
        <f t="shared" si="666"/>
        <v>43397</v>
      </c>
      <c r="B7117">
        <v>10</v>
      </c>
      <c r="C7117">
        <v>24</v>
      </c>
      <c r="D7117">
        <v>12</v>
      </c>
      <c r="E7117">
        <v>1</v>
      </c>
      <c r="F7117" s="1">
        <f>VLOOKUP(A7117,Weather!$A$1:$E$366, 5)</f>
        <v>0.81818181818181834</v>
      </c>
      <c r="G7117" s="1">
        <f>VLOOKUP(D7117, Fall!$A$1:$E$25, 2)</f>
        <v>1366.07142857142</v>
      </c>
      <c r="H7117" s="1">
        <f>VLOOKUP(D7117, Fall!$A$1:$E$25, 3)</f>
        <v>996.442378876367</v>
      </c>
      <c r="I7117" s="1">
        <f>VLOOKUP(D7117, Fall!$A$1:$E$25, 5)</f>
        <v>368.42105263157799</v>
      </c>
      <c r="J7117" s="1">
        <f t="shared" si="667"/>
        <v>1298.8661468086832</v>
      </c>
      <c r="K7117" s="47">
        <f t="shared" si="668"/>
        <v>24.299218880300135</v>
      </c>
      <c r="L7117" s="48">
        <f>Solar!K7134/1000*Variables!$B$3</f>
        <v>31.801299999999998</v>
      </c>
      <c r="M7117">
        <f>IF(E7117=1, VLOOKUP(D7117, Sheet1!$A$2:$C$26, 2), Sheet1!$C$3)</f>
        <v>0.25796000000000002</v>
      </c>
      <c r="N7117" s="1">
        <f>'Electricity Rates'!$J$2</f>
        <v>0.24729999999999999</v>
      </c>
      <c r="O7117" s="145">
        <f>L7117-K7117</f>
        <v>7.5020811196998629</v>
      </c>
      <c r="P7117">
        <f t="shared" si="669"/>
        <v>6.0091968290982232</v>
      </c>
      <c r="Q7117">
        <f>IF(O7117&gt;0, IF(Q7116+O7117*Variables!$B$5&lt;Variables!$B$4, Q7116+O7117*Variables!$B$5, Variables!$B$4), IF(Q7116&gt;-O7117, Q7116+O7117/Variables!$B$5, 0))</f>
        <v>13.188333433803511</v>
      </c>
      <c r="R7117">
        <f>IF(O7117&gt;0, 0, IF(Q7116&gt;-O7117, 0, -O7117 - Q7116*Variables!$B$5))</f>
        <v>0</v>
      </c>
      <c r="S7117">
        <f t="shared" si="670"/>
        <v>0</v>
      </c>
      <c r="T7117">
        <f t="shared" si="671"/>
        <v>0</v>
      </c>
    </row>
    <row r="7118" spans="1:20" x14ac:dyDescent="0.3">
      <c r="A7118" s="3">
        <f t="shared" si="666"/>
        <v>43397</v>
      </c>
      <c r="B7118">
        <v>10</v>
      </c>
      <c r="C7118">
        <v>24</v>
      </c>
      <c r="D7118">
        <v>13</v>
      </c>
      <c r="E7118">
        <v>1</v>
      </c>
      <c r="F7118" s="1">
        <f>VLOOKUP(A7118,Weather!$A$1:$E$366, 5)</f>
        <v>0.81818181818181834</v>
      </c>
      <c r="G7118" s="1">
        <f>VLOOKUP(D7118, Fall!$A$1:$E$25, 2)</f>
        <v>1446.42857142857</v>
      </c>
      <c r="H7118" s="1">
        <f>VLOOKUP(D7118, Fall!$A$1:$E$25, 3)</f>
        <v>1031.4839187299399</v>
      </c>
      <c r="I7118" s="1">
        <f>VLOOKUP(D7118, Fall!$A$1:$E$25, 5)</f>
        <v>350.87719298245599</v>
      </c>
      <c r="J7118" s="1">
        <f t="shared" si="667"/>
        <v>1370.9840891197282</v>
      </c>
      <c r="K7118" s="47">
        <f t="shared" si="668"/>
        <v>25.648403066614186</v>
      </c>
      <c r="L7118" s="48">
        <f>Solar!K7135/1000*Variables!$B$3</f>
        <v>32.838149999999999</v>
      </c>
      <c r="M7118">
        <f>IF(E7118=1, VLOOKUP(D7118, Sheet1!$A$2:$C$26, 2), Sheet1!$C$3)</f>
        <v>0.55478000000000005</v>
      </c>
      <c r="N7118" s="1">
        <f>'Electricity Rates'!$J$2</f>
        <v>0.24729999999999999</v>
      </c>
      <c r="O7118" s="145">
        <f>L7118-K7118</f>
        <v>7.1897469333858126</v>
      </c>
      <c r="P7118">
        <f t="shared" si="669"/>
        <v>6.3428500783736883</v>
      </c>
      <c r="Q7118">
        <f>IF(O7118&gt;0, IF(Q7117+O7118*Variables!$B$5&lt;Variables!$B$4, Q7117+O7118*Variables!$B$5, Variables!$B$4), IF(Q7117&gt;-O7118, Q7117+O7118/Variables!$B$5, 0))</f>
        <v>19.946695551186174</v>
      </c>
      <c r="R7118">
        <f>IF(O7118&gt;0, 0, IF(Q7117&gt;-O7118, 0, -O7118 - Q7117*Variables!$B$5))</f>
        <v>0</v>
      </c>
      <c r="S7118">
        <f t="shared" si="670"/>
        <v>0</v>
      </c>
      <c r="T7118">
        <f t="shared" si="671"/>
        <v>0</v>
      </c>
    </row>
    <row r="7119" spans="1:20" x14ac:dyDescent="0.3">
      <c r="A7119" s="3">
        <f t="shared" si="666"/>
        <v>43397</v>
      </c>
      <c r="B7119">
        <v>10</v>
      </c>
      <c r="C7119">
        <v>24</v>
      </c>
      <c r="D7119">
        <v>14</v>
      </c>
      <c r="E7119">
        <v>1</v>
      </c>
      <c r="F7119" s="1">
        <f>VLOOKUP(A7119,Weather!$A$1:$E$366, 5)</f>
        <v>0.81818181818181834</v>
      </c>
      <c r="G7119" s="1">
        <f>VLOOKUP(D7119, Fall!$A$1:$E$25, 2)</f>
        <v>1482.1428571428501</v>
      </c>
      <c r="H7119" s="1">
        <f>VLOOKUP(D7119, Fall!$A$1:$E$25, 3)</f>
        <v>1052.56230978037</v>
      </c>
      <c r="I7119" s="1">
        <f>VLOOKUP(D7119, Fall!$A$1:$E$25, 5)</f>
        <v>342.105263157894</v>
      </c>
      <c r="J7119" s="1">
        <f t="shared" si="667"/>
        <v>1404.0373030769447</v>
      </c>
      <c r="K7119" s="47">
        <f t="shared" si="668"/>
        <v>26.26676338235356</v>
      </c>
      <c r="L7119" s="48">
        <f>Solar!K7136/1000*Variables!$B$3</f>
        <v>28.743099999999998</v>
      </c>
      <c r="M7119">
        <f>IF(E7119=1, VLOOKUP(D7119, Sheet1!$A$2:$C$26, 2), Sheet1!$C$3)</f>
        <v>0.55478000000000005</v>
      </c>
      <c r="N7119" s="1">
        <f>'Electricity Rates'!$J$2</f>
        <v>0.24729999999999999</v>
      </c>
      <c r="O7119" s="145">
        <f>L7119-K7119</f>
        <v>2.4763366176464388</v>
      </c>
      <c r="P7119">
        <f t="shared" si="669"/>
        <v>6.4957705844560349</v>
      </c>
      <c r="Q7119">
        <f>IF(O7119&gt;0, IF(Q7118+O7119*Variables!$B$5&lt;Variables!$B$4, Q7118+O7119*Variables!$B$5, Variables!$B$4), IF(Q7118&gt;-O7119, Q7118+O7119/Variables!$B$5, 0))</f>
        <v>22.274451971773825</v>
      </c>
      <c r="R7119">
        <f>IF(O7119&gt;0, 0, IF(Q7118&gt;-O7119, 0, -O7119 - Q7118*Variables!$B$5))</f>
        <v>0</v>
      </c>
      <c r="S7119">
        <f t="shared" si="670"/>
        <v>0</v>
      </c>
      <c r="T7119">
        <f t="shared" si="671"/>
        <v>0</v>
      </c>
    </row>
    <row r="7120" spans="1:20" x14ac:dyDescent="0.3">
      <c r="A7120" s="3">
        <f t="shared" si="666"/>
        <v>43397</v>
      </c>
      <c r="B7120">
        <v>10</v>
      </c>
      <c r="C7120">
        <v>24</v>
      </c>
      <c r="D7120">
        <v>15</v>
      </c>
      <c r="E7120">
        <v>1</v>
      </c>
      <c r="F7120" s="1">
        <f>VLOOKUP(A7120,Weather!$A$1:$E$366, 5)</f>
        <v>0.81818181818181834</v>
      </c>
      <c r="G7120" s="1">
        <f>VLOOKUP(D7120, Fall!$A$1:$E$25, 2)</f>
        <v>1437.5</v>
      </c>
      <c r="H7120" s="1">
        <f>VLOOKUP(D7120, Fall!$A$1:$E$25, 3)</f>
        <v>1060.00658057086</v>
      </c>
      <c r="I7120" s="1">
        <f>VLOOKUP(D7120, Fall!$A$1:$E$25, 5)</f>
        <v>328.94736842105198</v>
      </c>
      <c r="J7120" s="1">
        <f t="shared" si="667"/>
        <v>1368.8648328310655</v>
      </c>
      <c r="K7120" s="47">
        <f t="shared" si="668"/>
        <v>25.608755969376194</v>
      </c>
      <c r="L7120" s="48">
        <f>Solar!K7137/1000*Variables!$B$3</f>
        <v>21.521550000000001</v>
      </c>
      <c r="M7120">
        <f>IF(E7120=1, VLOOKUP(D7120, Sheet1!$A$2:$C$26, 2), Sheet1!$C$3)</f>
        <v>0.55478000000000005</v>
      </c>
      <c r="N7120" s="1">
        <f>'Electricity Rates'!$J$2</f>
        <v>0.24729999999999999</v>
      </c>
      <c r="O7120" s="145">
        <f>L7120-K7120</f>
        <v>-4.0872059693761926</v>
      </c>
      <c r="P7120">
        <f t="shared" si="669"/>
        <v>6.3330453512267324</v>
      </c>
      <c r="Q7120">
        <f>IF(O7120&gt;0, IF(Q7119+O7120*Variables!$B$5&lt;Variables!$B$4, Q7119+O7120*Variables!$B$5, Variables!$B$4), IF(Q7119&gt;-O7120, Q7119+O7120/Variables!$B$5, 0))</f>
        <v>17.926360514990641</v>
      </c>
      <c r="R7120">
        <f>IF(O7120&gt;0, 0, IF(Q7119&gt;-O7120, 0, -O7120 - Q7119*Variables!$B$5))</f>
        <v>0</v>
      </c>
      <c r="S7120">
        <f t="shared" si="670"/>
        <v>0</v>
      </c>
      <c r="T7120">
        <f t="shared" si="671"/>
        <v>0</v>
      </c>
    </row>
    <row r="7121" spans="1:20" x14ac:dyDescent="0.3">
      <c r="A7121" s="3">
        <f t="shared" si="666"/>
        <v>43397</v>
      </c>
      <c r="B7121">
        <v>10</v>
      </c>
      <c r="C7121">
        <v>24</v>
      </c>
      <c r="D7121">
        <v>16</v>
      </c>
      <c r="E7121">
        <v>1</v>
      </c>
      <c r="F7121" s="1">
        <f>VLOOKUP(A7121,Weather!$A$1:$E$366, 5)</f>
        <v>0.81818181818181834</v>
      </c>
      <c r="G7121" s="1">
        <f>VLOOKUP(D7121, Fall!$A$1:$E$25, 2)</f>
        <v>1348.2142857142801</v>
      </c>
      <c r="H7121" s="1">
        <f>VLOOKUP(D7121, Fall!$A$1:$E$25, 3)</f>
        <v>1003.98947108661</v>
      </c>
      <c r="I7121" s="1">
        <f>VLOOKUP(D7121, Fall!$A$1:$E$25, 5)</f>
        <v>298.24561403508801</v>
      </c>
      <c r="J7121" s="1">
        <f t="shared" si="667"/>
        <v>1285.6279557819764</v>
      </c>
      <c r="K7121" s="47">
        <f t="shared" si="668"/>
        <v>24.051558486557845</v>
      </c>
      <c r="L7121" s="48">
        <f>Solar!K7138/1000*Variables!$B$3</f>
        <v>11.733699999999999</v>
      </c>
      <c r="M7121">
        <f>IF(E7121=1, VLOOKUP(D7121, Sheet1!$A$2:$C$26, 2), Sheet1!$C$3)</f>
        <v>0.55478000000000005</v>
      </c>
      <c r="N7121" s="1">
        <f>'Electricity Rates'!$J$2</f>
        <v>0.24729999999999999</v>
      </c>
      <c r="O7121" s="145">
        <f>L7121-K7121</f>
        <v>-12.317858486557846</v>
      </c>
      <c r="P7121">
        <f t="shared" si="669"/>
        <v>5.9479504137257546</v>
      </c>
      <c r="Q7121">
        <f>IF(O7121&gt;0, IF(Q7120+O7121*Variables!$B$5&lt;Variables!$B$4, Q7120+O7121*Variables!$B$5, Variables!$B$4), IF(Q7120&gt;-O7121, Q7120+O7121/Variables!$B$5, 0))</f>
        <v>4.8222557420567611</v>
      </c>
      <c r="R7121">
        <f>IF(O7121&gt;0, 0, IF(Q7120&gt;-O7121, 0, -O7121 - Q7120*Variables!$B$5))</f>
        <v>0</v>
      </c>
      <c r="S7121">
        <f t="shared" si="670"/>
        <v>0</v>
      </c>
      <c r="T7121">
        <f t="shared" si="671"/>
        <v>0</v>
      </c>
    </row>
    <row r="7122" spans="1:20" x14ac:dyDescent="0.3">
      <c r="A7122" s="3">
        <f t="shared" si="666"/>
        <v>43397</v>
      </c>
      <c r="B7122">
        <v>10</v>
      </c>
      <c r="C7122">
        <v>24</v>
      </c>
      <c r="D7122">
        <v>17</v>
      </c>
      <c r="E7122">
        <v>1</v>
      </c>
      <c r="F7122" s="1">
        <f>VLOOKUP(A7122,Weather!$A$1:$E$366, 5)</f>
        <v>0.81818181818181834</v>
      </c>
      <c r="G7122" s="1">
        <f>VLOOKUP(D7122, Fall!$A$1:$E$25, 2)</f>
        <v>1080.3571428571399</v>
      </c>
      <c r="H7122" s="1">
        <f>VLOOKUP(D7122, Fall!$A$1:$E$25, 3)</f>
        <v>794.90091642515802</v>
      </c>
      <c r="I7122" s="1">
        <f>VLOOKUP(D7122, Fall!$A$1:$E$25, 5)</f>
        <v>263.15789473684202</v>
      </c>
      <c r="J7122" s="1">
        <f t="shared" si="667"/>
        <v>1028.4560107785978</v>
      </c>
      <c r="K7122" s="47">
        <f t="shared" si="668"/>
        <v>19.240379600370378</v>
      </c>
      <c r="L7122" s="48">
        <f>Solar!K7139/1000*Variables!$B$3</f>
        <v>3.5959499999999998</v>
      </c>
      <c r="M7122">
        <f>IF(E7122=1, VLOOKUP(D7122, Sheet1!$A$2:$C$26, 2), Sheet1!$C$3)</f>
        <v>0.55478000000000005</v>
      </c>
      <c r="N7122" s="1">
        <f>'Electricity Rates'!$J$2</f>
        <v>0.24729999999999999</v>
      </c>
      <c r="O7122" s="145">
        <f>L7122-K7122</f>
        <v>-15.644429600370378</v>
      </c>
      <c r="P7122">
        <f t="shared" si="669"/>
        <v>4.7581458751715946</v>
      </c>
      <c r="Q7122">
        <f>IF(O7122&gt;0, IF(Q7121+O7122*Variables!$B$5&lt;Variables!$B$4, Q7121+O7122*Variables!$B$5, Variables!$B$4), IF(Q7121&gt;-O7122, Q7121+O7122/Variables!$B$5, 0))</f>
        <v>0</v>
      </c>
      <c r="R7122">
        <f>IF(O7122&gt;0, 0, IF(Q7121&gt;-O7122, 0, -O7122 - Q7121*Variables!$B$5))</f>
        <v>11.111509202837023</v>
      </c>
      <c r="S7122">
        <f t="shared" si="670"/>
        <v>6.1644430755499249</v>
      </c>
      <c r="T7122">
        <f t="shared" si="671"/>
        <v>1</v>
      </c>
    </row>
    <row r="7123" spans="1:20" x14ac:dyDescent="0.3">
      <c r="A7123" s="3">
        <f t="shared" si="666"/>
        <v>43397</v>
      </c>
      <c r="B7123">
        <v>10</v>
      </c>
      <c r="C7123">
        <v>24</v>
      </c>
      <c r="D7123">
        <v>18</v>
      </c>
      <c r="E7123">
        <v>1</v>
      </c>
      <c r="F7123" s="1">
        <f>VLOOKUP(A7123,Weather!$A$1:$E$366, 5)</f>
        <v>0.81818181818181834</v>
      </c>
      <c r="G7123" s="1">
        <f>VLOOKUP(D7123, Fall!$A$1:$E$25, 2)</f>
        <v>678.57142857142799</v>
      </c>
      <c r="H7123" s="1">
        <f>VLOOKUP(D7123, Fall!$A$1:$E$25, 3)</f>
        <v>583.61400485626905</v>
      </c>
      <c r="I7123" s="1">
        <f>VLOOKUP(D7123, Fall!$A$1:$E$25, 5)</f>
        <v>280.70175438596499</v>
      </c>
      <c r="J7123" s="1">
        <f t="shared" si="667"/>
        <v>661.3064424413991</v>
      </c>
      <c r="K7123" s="47">
        <f t="shared" si="668"/>
        <v>12.371736711529739</v>
      </c>
      <c r="L7123" s="48">
        <f>Solar!K7140/1000*Variables!$B$3</f>
        <v>0</v>
      </c>
      <c r="M7123">
        <f>IF(E7123=1, VLOOKUP(D7123, Sheet1!$A$2:$C$26, 2), Sheet1!$C$3)</f>
        <v>0.55478000000000005</v>
      </c>
      <c r="N7123" s="1">
        <f>'Electricity Rates'!$J$2</f>
        <v>0.24729999999999999</v>
      </c>
      <c r="O7123" s="145">
        <f>L7123-K7123</f>
        <v>-12.371736711529739</v>
      </c>
      <c r="P7123">
        <f t="shared" si="669"/>
        <v>3.0595304887613044</v>
      </c>
      <c r="Q7123">
        <f>IF(O7123&gt;0, IF(Q7122+O7123*Variables!$B$5&lt;Variables!$B$4, Q7122+O7123*Variables!$B$5, Variables!$B$4), IF(Q7122&gt;-O7123, Q7122+O7123/Variables!$B$5, 0))</f>
        <v>0</v>
      </c>
      <c r="R7123">
        <f>IF(O7123&gt;0, 0, IF(Q7122&gt;-O7123, 0, -O7123 - Q7122*Variables!$B$5))</f>
        <v>12.371736711529739</v>
      </c>
      <c r="S7123">
        <f t="shared" si="670"/>
        <v>6.8635920928224694</v>
      </c>
      <c r="T7123">
        <f t="shared" si="671"/>
        <v>1</v>
      </c>
    </row>
    <row r="7124" spans="1:20" x14ac:dyDescent="0.3">
      <c r="A7124" s="3">
        <f t="shared" si="666"/>
        <v>43397</v>
      </c>
      <c r="B7124">
        <v>10</v>
      </c>
      <c r="C7124">
        <v>24</v>
      </c>
      <c r="D7124">
        <v>19</v>
      </c>
      <c r="E7124">
        <v>1</v>
      </c>
      <c r="F7124" s="1">
        <f>VLOOKUP(A7124,Weather!$A$1:$E$366, 5)</f>
        <v>0.81818181818181834</v>
      </c>
      <c r="G7124" s="1">
        <f>VLOOKUP(D7124, Fall!$A$1:$E$25, 2)</f>
        <v>517.85714285714198</v>
      </c>
      <c r="H7124" s="1">
        <f>VLOOKUP(D7124, Fall!$A$1:$E$25, 3)</f>
        <v>442.60593718179598</v>
      </c>
      <c r="I7124" s="1">
        <f>VLOOKUP(D7124, Fall!$A$1:$E$25, 5)</f>
        <v>289.47368421052602</v>
      </c>
      <c r="J7124" s="1">
        <f t="shared" si="667"/>
        <v>504.17510546162453</v>
      </c>
      <c r="K7124" s="47">
        <f t="shared" si="668"/>
        <v>9.4321199083610736</v>
      </c>
      <c r="L7124" s="48">
        <f>Solar!K7141/1000*Variables!$B$3</f>
        <v>0</v>
      </c>
      <c r="M7124">
        <f>IF(E7124=1, VLOOKUP(D7124, Sheet1!$A$2:$C$26, 2), Sheet1!$C$3)</f>
        <v>0.25796000000000002</v>
      </c>
      <c r="N7124" s="1">
        <f>'Electricity Rates'!$J$2</f>
        <v>0.24729999999999999</v>
      </c>
      <c r="O7124" s="145">
        <f>L7124-K7124</f>
        <v>-9.4321199083610736</v>
      </c>
      <c r="P7124">
        <f t="shared" si="669"/>
        <v>2.3325632533376934</v>
      </c>
      <c r="Q7124">
        <f>IF(O7124&gt;0, IF(Q7123+O7124*Variables!$B$5&lt;Variables!$B$4, Q7123+O7124*Variables!$B$5, Variables!$B$4), IF(Q7123&gt;-O7124, Q7123+O7124/Variables!$B$5, 0))</f>
        <v>0</v>
      </c>
      <c r="R7124">
        <f>IF(O7124&gt;0, 0, IF(Q7123&gt;-O7124, 0, -O7124 - Q7123*Variables!$B$5))</f>
        <v>9.4321199083610736</v>
      </c>
      <c r="S7124">
        <f t="shared" si="670"/>
        <v>2.4331096515608226</v>
      </c>
      <c r="T7124">
        <f t="shared" si="671"/>
        <v>0</v>
      </c>
    </row>
    <row r="7125" spans="1:20" x14ac:dyDescent="0.3">
      <c r="A7125" s="3">
        <f t="shared" si="666"/>
        <v>43397</v>
      </c>
      <c r="B7125">
        <v>10</v>
      </c>
      <c r="C7125">
        <v>24</v>
      </c>
      <c r="D7125">
        <v>20</v>
      </c>
      <c r="E7125">
        <v>1</v>
      </c>
      <c r="F7125" s="1">
        <f>VLOOKUP(A7125,Weather!$A$1:$E$366, 5)</f>
        <v>0.81818181818181834</v>
      </c>
      <c r="G7125" s="1">
        <f>VLOOKUP(D7125, Fall!$A$1:$E$25, 2)</f>
        <v>428.57142857142799</v>
      </c>
      <c r="H7125" s="1">
        <f>VLOOKUP(D7125, Fall!$A$1:$E$25, 3)</f>
        <v>354.11608052009001</v>
      </c>
      <c r="I7125" s="1">
        <f>VLOOKUP(D7125, Fall!$A$1:$E$25, 5)</f>
        <v>263.15789473684202</v>
      </c>
      <c r="J7125" s="1">
        <f t="shared" si="667"/>
        <v>415.0340925620938</v>
      </c>
      <c r="K7125" s="47">
        <f t="shared" si="668"/>
        <v>7.7644677111124505</v>
      </c>
      <c r="L7125" s="48">
        <f>Solar!K7142/1000*Variables!$B$3</f>
        <v>0</v>
      </c>
      <c r="M7125">
        <f>IF(E7125=1, VLOOKUP(D7125, Sheet1!$A$2:$C$26, 2), Sheet1!$C$3)</f>
        <v>0.25796000000000002</v>
      </c>
      <c r="N7125" s="1">
        <f>'Electricity Rates'!$J$2</f>
        <v>0.24729999999999999</v>
      </c>
      <c r="O7125" s="145">
        <f>L7125-K7125</f>
        <v>-7.7644677111124505</v>
      </c>
      <c r="P7125">
        <f t="shared" si="669"/>
        <v>1.920152864958109</v>
      </c>
      <c r="Q7125">
        <f>IF(O7125&gt;0, IF(Q7124+O7125*Variables!$B$5&lt;Variables!$B$4, Q7124+O7125*Variables!$B$5, Variables!$B$4), IF(Q7124&gt;-O7125, Q7124+O7125/Variables!$B$5, 0))</f>
        <v>0</v>
      </c>
      <c r="R7125">
        <f>IF(O7125&gt;0, 0, IF(Q7124&gt;-O7125, 0, -O7125 - Q7124*Variables!$B$5))</f>
        <v>7.7644677111124505</v>
      </c>
      <c r="S7125">
        <f t="shared" si="670"/>
        <v>2.0029220907585681</v>
      </c>
      <c r="T7125">
        <f t="shared" si="671"/>
        <v>0</v>
      </c>
    </row>
    <row r="7126" spans="1:20" x14ac:dyDescent="0.3">
      <c r="A7126" s="3">
        <f t="shared" si="666"/>
        <v>43397</v>
      </c>
      <c r="B7126">
        <v>10</v>
      </c>
      <c r="C7126">
        <v>24</v>
      </c>
      <c r="D7126">
        <v>21</v>
      </c>
      <c r="E7126">
        <v>1</v>
      </c>
      <c r="F7126" s="1">
        <f>VLOOKUP(A7126,Weather!$A$1:$E$366, 5)</f>
        <v>0.81818181818181834</v>
      </c>
      <c r="G7126" s="1">
        <f>VLOOKUP(D7126, Fall!$A$1:$E$25, 2)</f>
        <v>366.07142857142799</v>
      </c>
      <c r="H7126" s="1">
        <f>VLOOKUP(D7126, Fall!$A$1:$E$25, 3)</f>
        <v>305.62638808916603</v>
      </c>
      <c r="I7126" s="1">
        <f>VLOOKUP(D7126, Fall!$A$1:$E$25, 5)</f>
        <v>271.929824561403</v>
      </c>
      <c r="J7126" s="1">
        <f t="shared" si="667"/>
        <v>355.08142121101673</v>
      </c>
      <c r="K7126" s="47">
        <f t="shared" si="668"/>
        <v>6.6428717043199956</v>
      </c>
      <c r="L7126" s="48">
        <f>Solar!K7143/1000*Variables!$B$3</f>
        <v>0</v>
      </c>
      <c r="M7126">
        <f>IF(E7126=1, VLOOKUP(D7126, Sheet1!$A$2:$C$26, 2), Sheet1!$C$3)</f>
        <v>0.25796000000000002</v>
      </c>
      <c r="N7126" s="1">
        <f>'Electricity Rates'!$J$2</f>
        <v>0.24729999999999999</v>
      </c>
      <c r="O7126" s="145">
        <f>L7126-K7126</f>
        <v>-6.6428717043199956</v>
      </c>
      <c r="P7126">
        <f t="shared" si="669"/>
        <v>1.6427821724783349</v>
      </c>
      <c r="Q7126">
        <f>IF(O7126&gt;0, IF(Q7125+O7126*Variables!$B$5&lt;Variables!$B$4, Q7125+O7126*Variables!$B$5, Variables!$B$4), IF(Q7125&gt;-O7126, Q7125+O7126/Variables!$B$5, 0))</f>
        <v>0</v>
      </c>
      <c r="R7126">
        <f>IF(O7126&gt;0, 0, IF(Q7125&gt;-O7126, 0, -O7126 - Q7125*Variables!$B$5))</f>
        <v>6.6428717043199956</v>
      </c>
      <c r="S7126">
        <f t="shared" si="670"/>
        <v>1.7135951848463862</v>
      </c>
      <c r="T7126">
        <f t="shared" si="671"/>
        <v>0</v>
      </c>
    </row>
    <row r="7127" spans="1:20" x14ac:dyDescent="0.3">
      <c r="A7127" s="3">
        <f t="shared" si="666"/>
        <v>43397</v>
      </c>
      <c r="B7127">
        <v>10</v>
      </c>
      <c r="C7127">
        <v>24</v>
      </c>
      <c r="D7127">
        <v>22</v>
      </c>
      <c r="E7127">
        <v>1</v>
      </c>
      <c r="F7127" s="1">
        <f>VLOOKUP(A7127,Weather!$A$1:$E$366, 5)</f>
        <v>0.81818181818181834</v>
      </c>
      <c r="G7127" s="1">
        <f>VLOOKUP(D7127, Fall!$A$1:$E$25, 2)</f>
        <v>330.35714285714198</v>
      </c>
      <c r="H7127" s="1">
        <f>VLOOKUP(D7127, Fall!$A$1:$E$25, 3)</f>
        <v>272.33281237147202</v>
      </c>
      <c r="I7127" s="1">
        <f>VLOOKUP(D7127, Fall!$A$1:$E$25, 5)</f>
        <v>254.385964912281</v>
      </c>
      <c r="J7127" s="1">
        <f t="shared" si="667"/>
        <v>319.8072645870202</v>
      </c>
      <c r="K7127" s="47">
        <f t="shared" si="668"/>
        <v>5.9829619401534098</v>
      </c>
      <c r="L7127" s="48">
        <f>Solar!K7144/1000*Variables!$B$3</f>
        <v>0</v>
      </c>
      <c r="M7127">
        <f>IF(E7127=1, VLOOKUP(D7127, Sheet1!$A$2:$C$26, 2), Sheet1!$C$3)</f>
        <v>0.18637999999999999</v>
      </c>
      <c r="N7127" s="1">
        <f>'Electricity Rates'!$J$2</f>
        <v>0.24729999999999999</v>
      </c>
      <c r="O7127" s="145">
        <f>L7127-K7127</f>
        <v>-5.9829619401534098</v>
      </c>
      <c r="P7127">
        <f t="shared" si="669"/>
        <v>1.4795864877999383</v>
      </c>
      <c r="Q7127">
        <f>IF(O7127&gt;0, IF(Q7126+O7127*Variables!$B$5&lt;Variables!$B$4, Q7126+O7127*Variables!$B$5, Variables!$B$4), IF(Q7126&gt;-O7127, Q7126+O7127/Variables!$B$5, 0))</f>
        <v>0</v>
      </c>
      <c r="R7127">
        <f>IF(O7127&gt;0, 0, IF(Q7126&gt;-O7127, 0, -O7127 - Q7126*Variables!$B$5))</f>
        <v>5.9829619401534098</v>
      </c>
      <c r="S7127">
        <f t="shared" si="670"/>
        <v>1.1151044464057924</v>
      </c>
      <c r="T7127">
        <f t="shared" si="671"/>
        <v>0</v>
      </c>
    </row>
    <row r="7128" spans="1:20" x14ac:dyDescent="0.3">
      <c r="A7128" s="3">
        <f t="shared" si="666"/>
        <v>43397</v>
      </c>
      <c r="B7128">
        <v>10</v>
      </c>
      <c r="C7128">
        <v>24</v>
      </c>
      <c r="D7128">
        <v>23</v>
      </c>
      <c r="E7128">
        <v>1</v>
      </c>
      <c r="F7128" s="1">
        <f>VLOOKUP(A7128,Weather!$A$1:$E$366, 5)</f>
        <v>0.81818181818181834</v>
      </c>
      <c r="G7128" s="1">
        <f>VLOOKUP(D7128, Fall!$A$1:$E$25, 2)</f>
        <v>303.57142857142799</v>
      </c>
      <c r="H7128" s="1">
        <f>VLOOKUP(D7128, Fall!$A$1:$E$25, 3)</f>
        <v>252.67335691371099</v>
      </c>
      <c r="I7128" s="1">
        <f>VLOOKUP(D7128, Fall!$A$1:$E$25, 5)</f>
        <v>254.385964912281</v>
      </c>
      <c r="J7128" s="1">
        <f t="shared" si="667"/>
        <v>294.31723372457037</v>
      </c>
      <c r="K7128" s="47">
        <f t="shared" si="668"/>
        <v>5.5060938342949948</v>
      </c>
      <c r="L7128" s="48">
        <f>Solar!K7145/1000*Variables!$B$3</f>
        <v>0</v>
      </c>
      <c r="M7128">
        <f>IF(E7128=1, VLOOKUP(D7128, Sheet1!$A$2:$C$26, 2), Sheet1!$C$3)</f>
        <v>0.18637999999999999</v>
      </c>
      <c r="N7128" s="1">
        <f>'Electricity Rates'!$J$2</f>
        <v>0.24729999999999999</v>
      </c>
      <c r="O7128" s="145">
        <f>L7128-K7128</f>
        <v>-5.5060938342949948</v>
      </c>
      <c r="P7128">
        <f t="shared" si="669"/>
        <v>1.3616570052211521</v>
      </c>
      <c r="Q7128">
        <f>IF(O7128&gt;0, IF(Q7127+O7128*Variables!$B$5&lt;Variables!$B$4, Q7127+O7128*Variables!$B$5, Variables!$B$4), IF(Q7127&gt;-O7128, Q7127+O7128/Variables!$B$5, 0))</f>
        <v>0</v>
      </c>
      <c r="R7128">
        <f>IF(O7128&gt;0, 0, IF(Q7127&gt;-O7128, 0, -O7128 - Q7127*Variables!$B$5))</f>
        <v>5.5060938342949948</v>
      </c>
      <c r="S7128">
        <f t="shared" si="670"/>
        <v>1.0262257688359011</v>
      </c>
      <c r="T7128">
        <f t="shared" si="671"/>
        <v>0</v>
      </c>
    </row>
    <row r="7129" spans="1:20" x14ac:dyDescent="0.3">
      <c r="A7129" s="3">
        <f t="shared" si="666"/>
        <v>43397</v>
      </c>
      <c r="B7129">
        <v>10</v>
      </c>
      <c r="C7129">
        <v>24</v>
      </c>
      <c r="D7129">
        <v>24</v>
      </c>
      <c r="E7129">
        <v>1</v>
      </c>
      <c r="F7129" s="1">
        <f>VLOOKUP(A7129,Weather!$A$1:$E$366, 5)</f>
        <v>0.81818181818181834</v>
      </c>
      <c r="G7129" s="1">
        <f>VLOOKUP(D7129, Fall!$A$1:$E$25, 2)</f>
        <v>285.71428571428498</v>
      </c>
      <c r="H7129" s="1">
        <f>VLOOKUP(D7129, Fall!$A$1:$E$25, 3)</f>
        <v>237.47635107345499</v>
      </c>
      <c r="I7129" s="1">
        <f>VLOOKUP(D7129, Fall!$A$1:$E$25, 5)</f>
        <v>254.385964912281</v>
      </c>
      <c r="J7129" s="1">
        <f t="shared" si="667"/>
        <v>276.94375214322497</v>
      </c>
      <c r="K7129" s="47">
        <f t="shared" si="668"/>
        <v>5.1810703261411897</v>
      </c>
      <c r="L7129" s="48">
        <f>Solar!K7146/1000*Variables!$B$3</f>
        <v>0</v>
      </c>
      <c r="M7129">
        <f>IF(E7129=1, VLOOKUP(D7129, Sheet1!$A$2:$C$26, 2), Sheet1!$C$3)</f>
        <v>0.18637999999999999</v>
      </c>
      <c r="N7129" s="1">
        <f>'Electricity Rates'!$J$2</f>
        <v>0.24729999999999999</v>
      </c>
      <c r="O7129" s="145">
        <f>L7129-K7129</f>
        <v>-5.1810703261411897</v>
      </c>
      <c r="P7129">
        <f t="shared" si="669"/>
        <v>1.2812786916547161</v>
      </c>
      <c r="Q7129">
        <f>IF(O7129&gt;0, IF(Q7128+O7129*Variables!$B$5&lt;Variables!$B$4, Q7128+O7129*Variables!$B$5, Variables!$B$4), IF(Q7128&gt;-O7129, Q7128+O7129/Variables!$B$5, 0))</f>
        <v>0</v>
      </c>
      <c r="R7129">
        <f>IF(O7129&gt;0, 0, IF(Q7128&gt;-O7129, 0, -O7129 - Q7128*Variables!$B$5))</f>
        <v>5.1810703261411897</v>
      </c>
      <c r="S7129">
        <f t="shared" si="670"/>
        <v>0.96564788738619489</v>
      </c>
      <c r="T7129">
        <f t="shared" si="671"/>
        <v>0</v>
      </c>
    </row>
    <row r="7130" spans="1:20" x14ac:dyDescent="0.3">
      <c r="A7130" s="3">
        <f t="shared" si="666"/>
        <v>43398</v>
      </c>
      <c r="B7130">
        <v>10</v>
      </c>
      <c r="C7130">
        <v>25</v>
      </c>
      <c r="D7130">
        <v>1</v>
      </c>
      <c r="E7130">
        <v>1</v>
      </c>
      <c r="F7130" s="1">
        <f>VLOOKUP(A7130,Weather!$A$1:$E$366, 5)</f>
        <v>0.80909090909090842</v>
      </c>
      <c r="G7130" s="1">
        <f>VLOOKUP(D7130, Fall!$A$1:$E$25, 2)</f>
        <v>276.78571428571399</v>
      </c>
      <c r="H7130" s="1">
        <f>VLOOKUP(D7130, Fall!$A$1:$E$25, 3)</f>
        <v>258.40056395394299</v>
      </c>
      <c r="I7130" s="1">
        <f>VLOOKUP(D7130, Fall!$A$1:$E$25, 5)</f>
        <v>254.385964912281</v>
      </c>
      <c r="J7130" s="1">
        <f t="shared" si="667"/>
        <v>273.27582194964862</v>
      </c>
      <c r="K7130" s="47">
        <f t="shared" si="668"/>
        <v>5.1124506005209929</v>
      </c>
      <c r="L7130" s="48">
        <f>Solar!K7147/1000*Variables!$B$3</f>
        <v>0</v>
      </c>
      <c r="M7130">
        <f>IF(E7130=1, VLOOKUP(D7130, Sheet1!$A$2:$C$26, 2), Sheet1!$C$3)</f>
        <v>0.18637999999999999</v>
      </c>
      <c r="N7130" s="1">
        <f>'Electricity Rates'!$J$2</f>
        <v>0.24729999999999999</v>
      </c>
      <c r="O7130" s="145">
        <f>L7130-K7130</f>
        <v>-5.1124506005209929</v>
      </c>
      <c r="P7130">
        <f t="shared" si="669"/>
        <v>1.2643090335088416</v>
      </c>
      <c r="Q7130">
        <f>IF(O7130&gt;0, IF(Q7129+O7130*Variables!$B$5&lt;Variables!$B$4, Q7129+O7130*Variables!$B$5, Variables!$B$4), IF(Q7129&gt;-O7130, Q7129+O7130/Variables!$B$5, 0))</f>
        <v>0</v>
      </c>
      <c r="R7130">
        <f>IF(O7130&gt;0, 0, IF(Q7129&gt;-O7130, 0, -O7130 - Q7129*Variables!$B$5))</f>
        <v>5.1124506005209929</v>
      </c>
      <c r="S7130">
        <f t="shared" si="670"/>
        <v>0.95285854292510264</v>
      </c>
      <c r="T7130">
        <f t="shared" si="671"/>
        <v>0</v>
      </c>
    </row>
    <row r="7131" spans="1:20" x14ac:dyDescent="0.3">
      <c r="A7131" s="3">
        <f t="shared" si="666"/>
        <v>43398</v>
      </c>
      <c r="B7131">
        <v>10</v>
      </c>
      <c r="C7131">
        <v>25</v>
      </c>
      <c r="D7131">
        <v>2</v>
      </c>
      <c r="E7131">
        <v>1</v>
      </c>
      <c r="F7131" s="1">
        <f>VLOOKUP(A7131,Weather!$A$1:$E$366, 5)</f>
        <v>0.80909090909090842</v>
      </c>
      <c r="G7131" s="1">
        <f>VLOOKUP(D7131, Fall!$A$1:$E$25, 2)</f>
        <v>272.32142857142799</v>
      </c>
      <c r="H7131" s="1">
        <f>VLOOKUP(D7131, Fall!$A$1:$E$25, 3)</f>
        <v>244.53669616981199</v>
      </c>
      <c r="I7131" s="1">
        <f>VLOOKUP(D7131, Fall!$A$1:$E$25, 5)</f>
        <v>254.385964912281</v>
      </c>
      <c r="J7131" s="1">
        <f t="shared" si="667"/>
        <v>267.01707056748307</v>
      </c>
      <c r="K7131" s="47">
        <f t="shared" si="668"/>
        <v>4.9953617302580415</v>
      </c>
      <c r="L7131" s="48">
        <f>Solar!K7148/1000*Variables!$B$3</f>
        <v>0</v>
      </c>
      <c r="M7131">
        <f>IF(E7131=1, VLOOKUP(D7131, Sheet1!$A$2:$C$26, 2), Sheet1!$C$3)</f>
        <v>0.18637999999999999</v>
      </c>
      <c r="N7131" s="1">
        <f>'Electricity Rates'!$J$2</f>
        <v>0.24729999999999999</v>
      </c>
      <c r="O7131" s="145">
        <f>L7131-K7131</f>
        <v>-4.9953617302580415</v>
      </c>
      <c r="P7131">
        <f t="shared" si="669"/>
        <v>1.2353529558928136</v>
      </c>
      <c r="Q7131">
        <f>IF(O7131&gt;0, IF(Q7130+O7131*Variables!$B$5&lt;Variables!$B$4, Q7130+O7131*Variables!$B$5, Variables!$B$4), IF(Q7130&gt;-O7131, Q7130+O7131/Variables!$B$5, 0))</f>
        <v>0</v>
      </c>
      <c r="R7131">
        <f>IF(O7131&gt;0, 0, IF(Q7130&gt;-O7131, 0, -O7131 - Q7130*Variables!$B$5))</f>
        <v>4.9953617302580415</v>
      </c>
      <c r="S7131">
        <f t="shared" si="670"/>
        <v>0.93103551928549377</v>
      </c>
      <c r="T7131">
        <f t="shared" si="671"/>
        <v>0</v>
      </c>
    </row>
    <row r="7132" spans="1:20" x14ac:dyDescent="0.3">
      <c r="A7132" s="3">
        <f t="shared" si="666"/>
        <v>43398</v>
      </c>
      <c r="B7132">
        <v>10</v>
      </c>
      <c r="C7132">
        <v>25</v>
      </c>
      <c r="D7132">
        <v>3</v>
      </c>
      <c r="E7132">
        <v>1</v>
      </c>
      <c r="F7132" s="1">
        <f>VLOOKUP(A7132,Weather!$A$1:$E$366, 5)</f>
        <v>0.80909090909090842</v>
      </c>
      <c r="G7132" s="1">
        <f>VLOOKUP(D7132, Fall!$A$1:$E$25, 2)</f>
        <v>272.32142857142799</v>
      </c>
      <c r="H7132" s="1">
        <f>VLOOKUP(D7132, Fall!$A$1:$E$25, 3)</f>
        <v>252.565207174747</v>
      </c>
      <c r="I7132" s="1">
        <f>VLOOKUP(D7132, Fall!$A$1:$E$25, 5)</f>
        <v>254.385964912281</v>
      </c>
      <c r="J7132" s="1">
        <f t="shared" si="667"/>
        <v>268.54978630478888</v>
      </c>
      <c r="K7132" s="47">
        <f t="shared" si="668"/>
        <v>5.0240358128596876</v>
      </c>
      <c r="L7132" s="48">
        <f>Solar!K7149/1000*Variables!$B$3</f>
        <v>0</v>
      </c>
      <c r="M7132">
        <f>IF(E7132=1, VLOOKUP(D7132, Sheet1!$A$2:$C$26, 2), Sheet1!$C$3)</f>
        <v>0.18637999999999999</v>
      </c>
      <c r="N7132" s="1">
        <f>'Electricity Rates'!$J$2</f>
        <v>0.24729999999999999</v>
      </c>
      <c r="O7132" s="145">
        <f>L7132-K7132</f>
        <v>-5.0240358128596876</v>
      </c>
      <c r="P7132">
        <f t="shared" si="669"/>
        <v>1.2424440565202006</v>
      </c>
      <c r="Q7132">
        <f>IF(O7132&gt;0, IF(Q7131+O7132*Variables!$B$5&lt;Variables!$B$4, Q7131+O7132*Variables!$B$5, Variables!$B$4), IF(Q7131&gt;-O7132, Q7131+O7132/Variables!$B$5, 0))</f>
        <v>0</v>
      </c>
      <c r="R7132">
        <f>IF(O7132&gt;0, 0, IF(Q7131&gt;-O7132, 0, -O7132 - Q7131*Variables!$B$5))</f>
        <v>5.0240358128596876</v>
      </c>
      <c r="S7132">
        <f t="shared" si="670"/>
        <v>0.93637979480078848</v>
      </c>
      <c r="T7132">
        <f t="shared" si="671"/>
        <v>0</v>
      </c>
    </row>
    <row r="7133" spans="1:20" x14ac:dyDescent="0.3">
      <c r="A7133" s="3">
        <f t="shared" si="666"/>
        <v>43398</v>
      </c>
      <c r="B7133">
        <v>10</v>
      </c>
      <c r="C7133">
        <v>25</v>
      </c>
      <c r="D7133">
        <v>4</v>
      </c>
      <c r="E7133">
        <v>1</v>
      </c>
      <c r="F7133" s="1">
        <f>VLOOKUP(A7133,Weather!$A$1:$E$366, 5)</f>
        <v>0.80909090909090842</v>
      </c>
      <c r="G7133" s="1">
        <f>VLOOKUP(D7133, Fall!$A$1:$E$25, 2)</f>
        <v>272.32142857142799</v>
      </c>
      <c r="H7133" s="1">
        <f>VLOOKUP(D7133, Fall!$A$1:$E$25, 3)</f>
        <v>267.50020564283898</v>
      </c>
      <c r="I7133" s="1">
        <f>VLOOKUP(D7133, Fall!$A$1:$E$25, 5)</f>
        <v>254.385964912281</v>
      </c>
      <c r="J7133" s="1">
        <f t="shared" si="667"/>
        <v>271.40101328506097</v>
      </c>
      <c r="K7133" s="47">
        <f t="shared" si="668"/>
        <v>5.0773766352695073</v>
      </c>
      <c r="L7133" s="48">
        <f>Solar!K7150/1000*Variables!$B$3</f>
        <v>0</v>
      </c>
      <c r="M7133">
        <f>IF(E7133=1, VLOOKUP(D7133, Sheet1!$A$2:$C$26, 2), Sheet1!$C$3)</f>
        <v>0.18637999999999999</v>
      </c>
      <c r="N7133" s="1">
        <f>'Electricity Rates'!$J$2</f>
        <v>0.24729999999999999</v>
      </c>
      <c r="O7133" s="145">
        <f>L7133-K7133</f>
        <v>-5.0773766352695073</v>
      </c>
      <c r="P7133">
        <f t="shared" si="669"/>
        <v>1.255635241902149</v>
      </c>
      <c r="Q7133">
        <f>IF(O7133&gt;0, IF(Q7132+O7133*Variables!$B$5&lt;Variables!$B$4, Q7132+O7133*Variables!$B$5, Variables!$B$4), IF(Q7132&gt;-O7133, Q7132+O7133/Variables!$B$5, 0))</f>
        <v>0</v>
      </c>
      <c r="R7133">
        <f>IF(O7133&gt;0, 0, IF(Q7132&gt;-O7133, 0, -O7133 - Q7132*Variables!$B$5))</f>
        <v>5.0773766352695073</v>
      </c>
      <c r="S7133">
        <f t="shared" si="670"/>
        <v>0.94632145728153072</v>
      </c>
      <c r="T7133">
        <f t="shared" si="671"/>
        <v>0</v>
      </c>
    </row>
    <row r="7134" spans="1:20" x14ac:dyDescent="0.3">
      <c r="A7134" s="3">
        <f t="shared" si="666"/>
        <v>43398</v>
      </c>
      <c r="B7134">
        <v>10</v>
      </c>
      <c r="C7134">
        <v>25</v>
      </c>
      <c r="D7134">
        <v>5</v>
      </c>
      <c r="E7134">
        <v>1</v>
      </c>
      <c r="F7134" s="1">
        <f>VLOOKUP(A7134,Weather!$A$1:$E$366, 5)</f>
        <v>0.80909090909090842</v>
      </c>
      <c r="G7134" s="1">
        <f>VLOOKUP(D7134, Fall!$A$1:$E$25, 2)</f>
        <v>303.57142857142799</v>
      </c>
      <c r="H7134" s="1">
        <f>VLOOKUP(D7134, Fall!$A$1:$E$25, 3)</f>
        <v>277.41442782172697</v>
      </c>
      <c r="I7134" s="1">
        <f>VLOOKUP(D7134, Fall!$A$1:$E$25, 5)</f>
        <v>254.385964912281</v>
      </c>
      <c r="J7134" s="1">
        <f t="shared" si="667"/>
        <v>298.57781933739415</v>
      </c>
      <c r="K7134" s="47">
        <f t="shared" si="668"/>
        <v>5.5858009716460097</v>
      </c>
      <c r="L7134" s="48">
        <f>Solar!K7151/1000*Variables!$B$3</f>
        <v>0</v>
      </c>
      <c r="M7134">
        <f>IF(E7134=1, VLOOKUP(D7134, Sheet1!$A$2:$C$26, 2), Sheet1!$C$3)</f>
        <v>0.18637999999999999</v>
      </c>
      <c r="N7134" s="1">
        <f>'Electricity Rates'!$J$2</f>
        <v>0.24729999999999999</v>
      </c>
      <c r="O7134" s="145">
        <f>L7134-K7134</f>
        <v>-5.5858009716460097</v>
      </c>
      <c r="P7134">
        <f t="shared" si="669"/>
        <v>1.3813685802880582</v>
      </c>
      <c r="Q7134">
        <f>IF(O7134&gt;0, IF(Q7133+O7134*Variables!$B$5&lt;Variables!$B$4, Q7133+O7134*Variables!$B$5, Variables!$B$4), IF(Q7133&gt;-O7134, Q7133+O7134/Variables!$B$5, 0))</f>
        <v>0</v>
      </c>
      <c r="R7134">
        <f>IF(O7134&gt;0, 0, IF(Q7133&gt;-O7134, 0, -O7134 - Q7133*Variables!$B$5))</f>
        <v>5.5858009716460097</v>
      </c>
      <c r="S7134">
        <f t="shared" si="670"/>
        <v>1.0410815850953832</v>
      </c>
      <c r="T7134">
        <f t="shared" si="671"/>
        <v>0</v>
      </c>
    </row>
    <row r="7135" spans="1:20" x14ac:dyDescent="0.3">
      <c r="A7135" s="3">
        <f t="shared" si="666"/>
        <v>43398</v>
      </c>
      <c r="B7135">
        <v>10</v>
      </c>
      <c r="C7135">
        <v>25</v>
      </c>
      <c r="D7135">
        <v>6</v>
      </c>
      <c r="E7135">
        <v>1</v>
      </c>
      <c r="F7135" s="1">
        <f>VLOOKUP(A7135,Weather!$A$1:$E$366, 5)</f>
        <v>0.80909090909090842</v>
      </c>
      <c r="G7135" s="1">
        <f>VLOOKUP(D7135, Fall!$A$1:$E$25, 2)</f>
        <v>401.78571428571399</v>
      </c>
      <c r="H7135" s="1">
        <f>VLOOKUP(D7135, Fall!$A$1:$E$25, 3)</f>
        <v>309.98601628691301</v>
      </c>
      <c r="I7135" s="1">
        <f>VLOOKUP(D7135, Fall!$A$1:$E$25, 5)</f>
        <v>271.929824561403</v>
      </c>
      <c r="J7135" s="1">
        <f t="shared" si="667"/>
        <v>384.26031739503372</v>
      </c>
      <c r="K7135" s="47">
        <f t="shared" si="668"/>
        <v>7.1887511906728099</v>
      </c>
      <c r="L7135" s="48">
        <f>Solar!K7152/1000*Variables!$B$3</f>
        <v>0</v>
      </c>
      <c r="M7135">
        <f>IF(E7135=1, VLOOKUP(D7135, Sheet1!$A$2:$C$26, 2), Sheet1!$C$3)</f>
        <v>0.18637999999999999</v>
      </c>
      <c r="N7135" s="1">
        <f>'Electricity Rates'!$J$2</f>
        <v>0.24729999999999999</v>
      </c>
      <c r="O7135" s="145">
        <f>L7135-K7135</f>
        <v>-7.1887511906728099</v>
      </c>
      <c r="P7135">
        <f t="shared" si="669"/>
        <v>1.7777781694533858</v>
      </c>
      <c r="Q7135">
        <f>IF(O7135&gt;0, IF(Q7134+O7135*Variables!$B$5&lt;Variables!$B$4, Q7134+O7135*Variables!$B$5, Variables!$B$4), IF(Q7134&gt;-O7135, Q7134+O7135/Variables!$B$5, 0))</f>
        <v>0</v>
      </c>
      <c r="R7135">
        <f>IF(O7135&gt;0, 0, IF(Q7134&gt;-O7135, 0, -O7135 - Q7134*Variables!$B$5))</f>
        <v>7.1887511906728099</v>
      </c>
      <c r="S7135">
        <f t="shared" si="670"/>
        <v>1.3398394469175983</v>
      </c>
      <c r="T7135">
        <f t="shared" si="671"/>
        <v>0</v>
      </c>
    </row>
    <row r="7136" spans="1:20" x14ac:dyDescent="0.3">
      <c r="A7136" s="3">
        <f t="shared" si="666"/>
        <v>43398</v>
      </c>
      <c r="B7136">
        <v>10</v>
      </c>
      <c r="C7136">
        <v>25</v>
      </c>
      <c r="D7136">
        <v>7</v>
      </c>
      <c r="E7136">
        <v>1</v>
      </c>
      <c r="F7136" s="1">
        <f>VLOOKUP(A7136,Weather!$A$1:$E$366, 5)</f>
        <v>0.80909090909090842</v>
      </c>
      <c r="G7136" s="1">
        <f>VLOOKUP(D7136, Fall!$A$1:$E$25, 2)</f>
        <v>593.74999999999898</v>
      </c>
      <c r="H7136" s="1">
        <f>VLOOKUP(D7136, Fall!$A$1:$E$25, 3)</f>
        <v>390.39236653779699</v>
      </c>
      <c r="I7136" s="1">
        <f>VLOOKUP(D7136, Fall!$A$1:$E$25, 5)</f>
        <v>263.15789473684202</v>
      </c>
      <c r="J7136" s="1">
        <f t="shared" si="667"/>
        <v>554.92717906630571</v>
      </c>
      <c r="K7136" s="47">
        <f t="shared" si="668"/>
        <v>10.381590912882453</v>
      </c>
      <c r="L7136" s="48">
        <f>Solar!K7153/1000*Variables!$B$3</f>
        <v>0</v>
      </c>
      <c r="M7136">
        <f>IF(E7136=1, VLOOKUP(D7136, Sheet1!$A$2:$C$26, 2), Sheet1!$C$3)</f>
        <v>0.18637999999999999</v>
      </c>
      <c r="N7136" s="1">
        <f>'Electricity Rates'!$J$2</f>
        <v>0.24729999999999999</v>
      </c>
      <c r="O7136" s="145">
        <f>L7136-K7136</f>
        <v>-10.381590912882453</v>
      </c>
      <c r="P7136">
        <f t="shared" si="669"/>
        <v>2.5673674327558307</v>
      </c>
      <c r="Q7136">
        <f>IF(O7136&gt;0, IF(Q7135+O7136*Variables!$B$5&lt;Variables!$B$4, Q7135+O7136*Variables!$B$5, Variables!$B$4), IF(Q7135&gt;-O7136, Q7135+O7136/Variables!$B$5, 0))</f>
        <v>0</v>
      </c>
      <c r="R7136">
        <f>IF(O7136&gt;0, 0, IF(Q7135&gt;-O7136, 0, -O7136 - Q7135*Variables!$B$5))</f>
        <v>10.381590912882453</v>
      </c>
      <c r="S7136">
        <f t="shared" si="670"/>
        <v>1.9349209143430315</v>
      </c>
      <c r="T7136">
        <f t="shared" si="671"/>
        <v>0</v>
      </c>
    </row>
    <row r="7137" spans="1:20" x14ac:dyDescent="0.3">
      <c r="A7137" s="3">
        <f t="shared" si="666"/>
        <v>43398</v>
      </c>
      <c r="B7137">
        <v>10</v>
      </c>
      <c r="C7137">
        <v>25</v>
      </c>
      <c r="D7137">
        <v>8</v>
      </c>
      <c r="E7137">
        <v>1</v>
      </c>
      <c r="F7137" s="1">
        <f>VLOOKUP(A7137,Weather!$A$1:$E$366, 5)</f>
        <v>0.80909090909090842</v>
      </c>
      <c r="G7137" s="1">
        <f>VLOOKUP(D7137, Fall!$A$1:$E$25, 2)</f>
        <v>866.07142857142799</v>
      </c>
      <c r="H7137" s="1">
        <f>VLOOKUP(D7137, Fall!$A$1:$E$25, 3)</f>
        <v>561.61059471909198</v>
      </c>
      <c r="I7137" s="1">
        <f>VLOOKUP(D7137, Fall!$A$1:$E$25, 5)</f>
        <v>271.929824561403</v>
      </c>
      <c r="J7137" s="1">
        <f t="shared" si="667"/>
        <v>807.94708756325451</v>
      </c>
      <c r="K7137" s="47">
        <f t="shared" si="668"/>
        <v>15.115093400992546</v>
      </c>
      <c r="L7137" s="48">
        <f>Solar!K7154/1000*Variables!$B$3</f>
        <v>2.4674499999999999</v>
      </c>
      <c r="M7137">
        <f>IF(E7137=1, VLOOKUP(D7137, Sheet1!$A$2:$C$26, 2), Sheet1!$C$3)</f>
        <v>0.18637999999999999</v>
      </c>
      <c r="N7137" s="1">
        <f>'Electricity Rates'!$J$2</f>
        <v>0.24729999999999999</v>
      </c>
      <c r="O7137" s="145">
        <f>L7137-K7137</f>
        <v>-12.647643400992546</v>
      </c>
      <c r="P7137">
        <f t="shared" si="669"/>
        <v>3.7379625980654563</v>
      </c>
      <c r="Q7137">
        <f>IF(O7137&gt;0, IF(Q7136+O7137*Variables!$B$5&lt;Variables!$B$4, Q7136+O7137*Variables!$B$5, Variables!$B$4), IF(Q7136&gt;-O7137, Q7136+O7137/Variables!$B$5, 0))</f>
        <v>0</v>
      </c>
      <c r="R7137">
        <f>IF(O7137&gt;0, 0, IF(Q7136&gt;-O7137, 0, -O7137 - Q7136*Variables!$B$5))</f>
        <v>12.647643400992546</v>
      </c>
      <c r="S7137">
        <f t="shared" si="670"/>
        <v>2.3572677770769905</v>
      </c>
      <c r="T7137">
        <f t="shared" si="671"/>
        <v>0</v>
      </c>
    </row>
    <row r="7138" spans="1:20" x14ac:dyDescent="0.3">
      <c r="A7138" s="3">
        <f t="shared" si="666"/>
        <v>43398</v>
      </c>
      <c r="B7138">
        <v>10</v>
      </c>
      <c r="C7138">
        <v>25</v>
      </c>
      <c r="D7138">
        <v>9</v>
      </c>
      <c r="E7138">
        <v>1</v>
      </c>
      <c r="F7138" s="1">
        <f>VLOOKUP(A7138,Weather!$A$1:$E$366, 5)</f>
        <v>0.80909090909090842</v>
      </c>
      <c r="G7138" s="1">
        <f>VLOOKUP(D7138, Fall!$A$1:$E$25, 2)</f>
        <v>1080.3571428571399</v>
      </c>
      <c r="H7138" s="1">
        <f>VLOOKUP(D7138, Fall!$A$1:$E$25, 3)</f>
        <v>760.17932055605797</v>
      </c>
      <c r="I7138" s="1">
        <f>VLOOKUP(D7138, Fall!$A$1:$E$25, 5)</f>
        <v>311.40350877192998</v>
      </c>
      <c r="J7138" s="1">
        <f t="shared" si="667"/>
        <v>1019.2322858723877</v>
      </c>
      <c r="K7138" s="47">
        <f t="shared" si="668"/>
        <v>19.067821934641419</v>
      </c>
      <c r="L7138" s="48">
        <f>Solar!K7155/1000*Variables!$B$3</f>
        <v>4.9934500000000002</v>
      </c>
      <c r="M7138">
        <f>IF(E7138=1, VLOOKUP(D7138, Sheet1!$A$2:$C$26, 2), Sheet1!$C$3)</f>
        <v>0.25796000000000002</v>
      </c>
      <c r="N7138" s="1">
        <f>'Electricity Rates'!$J$2</f>
        <v>0.24729999999999999</v>
      </c>
      <c r="O7138" s="145">
        <f>L7138-K7138</f>
        <v>-14.07437193464142</v>
      </c>
      <c r="P7138">
        <f t="shared" si="669"/>
        <v>4.715472364436823</v>
      </c>
      <c r="Q7138">
        <f>IF(O7138&gt;0, IF(Q7137+O7138*Variables!$B$5&lt;Variables!$B$4, Q7137+O7138*Variables!$B$5, Variables!$B$4), IF(Q7137&gt;-O7138, Q7137+O7138/Variables!$B$5, 0))</f>
        <v>0</v>
      </c>
      <c r="R7138">
        <f>IF(O7138&gt;0, 0, IF(Q7137&gt;-O7138, 0, -O7138 - Q7137*Variables!$B$5))</f>
        <v>14.07437193464142</v>
      </c>
      <c r="S7138">
        <f t="shared" si="670"/>
        <v>3.6306249842601011</v>
      </c>
      <c r="T7138">
        <f t="shared" si="671"/>
        <v>0</v>
      </c>
    </row>
    <row r="7139" spans="1:20" x14ac:dyDescent="0.3">
      <c r="A7139" s="3">
        <f t="shared" si="666"/>
        <v>43398</v>
      </c>
      <c r="B7139">
        <v>10</v>
      </c>
      <c r="C7139">
        <v>25</v>
      </c>
      <c r="D7139">
        <v>10</v>
      </c>
      <c r="E7139">
        <v>1</v>
      </c>
      <c r="F7139" s="1">
        <f>VLOOKUP(A7139,Weather!$A$1:$E$366, 5)</f>
        <v>0.80909090909090842</v>
      </c>
      <c r="G7139" s="1">
        <f>VLOOKUP(D7139, Fall!$A$1:$E$25, 2)</f>
        <v>1205.3571428571399</v>
      </c>
      <c r="H7139" s="1">
        <f>VLOOKUP(D7139, Fall!$A$1:$E$25, 3)</f>
        <v>904.12930821748796</v>
      </c>
      <c r="I7139" s="1">
        <f>VLOOKUP(D7139, Fall!$A$1:$E$25, 5)</f>
        <v>359.64912280701702</v>
      </c>
      <c r="J7139" s="1">
        <f t="shared" si="667"/>
        <v>1147.8500107895698</v>
      </c>
      <c r="K7139" s="47">
        <f t="shared" si="668"/>
        <v>21.474005402682163</v>
      </c>
      <c r="L7139" s="48">
        <f>Solar!K7156/1000*Variables!$B$3</f>
        <v>10.99635</v>
      </c>
      <c r="M7139">
        <f>IF(E7139=1, VLOOKUP(D7139, Sheet1!$A$2:$C$26, 2), Sheet1!$C$3)</f>
        <v>0.25796000000000002</v>
      </c>
      <c r="N7139" s="1">
        <f>'Electricity Rates'!$J$2</f>
        <v>0.24729999999999999</v>
      </c>
      <c r="O7139" s="145">
        <f>L7139-K7139</f>
        <v>-10.477655402682164</v>
      </c>
      <c r="P7139">
        <f t="shared" si="669"/>
        <v>5.3105215360832991</v>
      </c>
      <c r="Q7139">
        <f>IF(O7139&gt;0, IF(Q7138+O7139*Variables!$B$5&lt;Variables!$B$4, Q7138+O7139*Variables!$B$5, Variables!$B$4), IF(Q7138&gt;-O7139, Q7138+O7139/Variables!$B$5, 0))</f>
        <v>0</v>
      </c>
      <c r="R7139">
        <f>IF(O7139&gt;0, 0, IF(Q7138&gt;-O7139, 0, -O7139 - Q7138*Variables!$B$5))</f>
        <v>10.477655402682164</v>
      </c>
      <c r="S7139">
        <f t="shared" si="670"/>
        <v>2.702815987675891</v>
      </c>
      <c r="T7139">
        <f t="shared" si="671"/>
        <v>0</v>
      </c>
    </row>
    <row r="7140" spans="1:20" x14ac:dyDescent="0.3">
      <c r="A7140" s="3">
        <f t="shared" si="666"/>
        <v>43398</v>
      </c>
      <c r="B7140">
        <v>10</v>
      </c>
      <c r="C7140">
        <v>25</v>
      </c>
      <c r="D7140">
        <v>11</v>
      </c>
      <c r="E7140">
        <v>1</v>
      </c>
      <c r="F7140" s="1">
        <f>VLOOKUP(A7140,Weather!$A$1:$E$366, 5)</f>
        <v>0.80909090909090842</v>
      </c>
      <c r="G7140" s="1">
        <f>VLOOKUP(D7140, Fall!$A$1:$E$25, 2)</f>
        <v>1290.17857142857</v>
      </c>
      <c r="H7140" s="1">
        <f>VLOOKUP(D7140, Fall!$A$1:$E$25, 3)</f>
        <v>975.19947355433101</v>
      </c>
      <c r="I7140" s="1">
        <f>VLOOKUP(D7140, Fall!$A$1:$E$25, 5)</f>
        <v>377.19298245613999</v>
      </c>
      <c r="J7140" s="1">
        <f t="shared" si="667"/>
        <v>1230.0461981980332</v>
      </c>
      <c r="K7140" s="47">
        <f t="shared" si="668"/>
        <v>23.011733638860928</v>
      </c>
      <c r="L7140" s="48">
        <f>Solar!K7157/1000*Variables!$B$3</f>
        <v>21.892699999999998</v>
      </c>
      <c r="M7140">
        <f>IF(E7140=1, VLOOKUP(D7140, Sheet1!$A$2:$C$26, 2), Sheet1!$C$3)</f>
        <v>0.25796000000000002</v>
      </c>
      <c r="N7140" s="1">
        <f>'Electricity Rates'!$J$2</f>
        <v>0.24729999999999999</v>
      </c>
      <c r="O7140" s="145">
        <f>L7140-K7140</f>
        <v>-1.1190336388609303</v>
      </c>
      <c r="P7140">
        <f t="shared" si="669"/>
        <v>5.6908017288903077</v>
      </c>
      <c r="Q7140">
        <f>IF(O7140&gt;0, IF(Q7139+O7140*Variables!$B$5&lt;Variables!$B$4, Q7139+O7140*Variables!$B$5, Variables!$B$4), IF(Q7139&gt;-O7140, Q7139+O7140/Variables!$B$5, 0))</f>
        <v>0</v>
      </c>
      <c r="R7140">
        <f>IF(O7140&gt;0, 0, IF(Q7139&gt;-O7140, 0, -O7140 - Q7139*Variables!$B$5))</f>
        <v>1.1190336388609303</v>
      </c>
      <c r="S7140">
        <f t="shared" si="670"/>
        <v>0.28866591748056564</v>
      </c>
      <c r="T7140">
        <f t="shared" si="671"/>
        <v>0</v>
      </c>
    </row>
    <row r="7141" spans="1:20" x14ac:dyDescent="0.3">
      <c r="A7141" s="3">
        <f t="shared" si="666"/>
        <v>43398</v>
      </c>
      <c r="B7141">
        <v>10</v>
      </c>
      <c r="C7141">
        <v>25</v>
      </c>
      <c r="D7141">
        <v>12</v>
      </c>
      <c r="E7141">
        <v>1</v>
      </c>
      <c r="F7141" s="1">
        <f>VLOOKUP(A7141,Weather!$A$1:$E$366, 5)</f>
        <v>0.80909090909090842</v>
      </c>
      <c r="G7141" s="1">
        <f>VLOOKUP(D7141, Fall!$A$1:$E$25, 2)</f>
        <v>1366.07142857142</v>
      </c>
      <c r="H7141" s="1">
        <f>VLOOKUP(D7141, Fall!$A$1:$E$25, 3)</f>
        <v>996.442378876367</v>
      </c>
      <c r="I7141" s="1">
        <f>VLOOKUP(D7141, Fall!$A$1:$E$25, 5)</f>
        <v>368.42105263157799</v>
      </c>
      <c r="J7141" s="1">
        <f t="shared" si="667"/>
        <v>1295.505882720546</v>
      </c>
      <c r="K7141" s="47">
        <f t="shared" si="668"/>
        <v>24.236354979524926</v>
      </c>
      <c r="L7141" s="48">
        <f>Solar!K7158/1000*Variables!$B$3</f>
        <v>15.3492</v>
      </c>
      <c r="M7141">
        <f>IF(E7141=1, VLOOKUP(D7141, Sheet1!$A$2:$C$26, 2), Sheet1!$C$3)</f>
        <v>0.25796000000000002</v>
      </c>
      <c r="N7141" s="1">
        <f>'Electricity Rates'!$J$2</f>
        <v>0.24729999999999999</v>
      </c>
      <c r="O7141" s="145">
        <f>L7141-K7141</f>
        <v>-8.8871549795249258</v>
      </c>
      <c r="P7141">
        <f t="shared" si="669"/>
        <v>5.9936505864365142</v>
      </c>
      <c r="Q7141">
        <f>IF(O7141&gt;0, IF(Q7140+O7141*Variables!$B$5&lt;Variables!$B$4, Q7140+O7141*Variables!$B$5, Variables!$B$4), IF(Q7140&gt;-O7141, Q7140+O7141/Variables!$B$5, 0))</f>
        <v>0</v>
      </c>
      <c r="R7141">
        <f>IF(O7141&gt;0, 0, IF(Q7140&gt;-O7141, 0, -O7141 - Q7140*Variables!$B$5))</f>
        <v>8.8871549795249258</v>
      </c>
      <c r="S7141">
        <f t="shared" si="670"/>
        <v>2.29253049851825</v>
      </c>
      <c r="T7141">
        <f t="shared" si="671"/>
        <v>0</v>
      </c>
    </row>
    <row r="7142" spans="1:20" x14ac:dyDescent="0.3">
      <c r="A7142" s="3">
        <f t="shared" si="666"/>
        <v>43398</v>
      </c>
      <c r="B7142">
        <v>10</v>
      </c>
      <c r="C7142">
        <v>25</v>
      </c>
      <c r="D7142">
        <v>13</v>
      </c>
      <c r="E7142">
        <v>1</v>
      </c>
      <c r="F7142" s="1">
        <f>VLOOKUP(A7142,Weather!$A$1:$E$366, 5)</f>
        <v>0.80909090909090842</v>
      </c>
      <c r="G7142" s="1">
        <f>VLOOKUP(D7142, Fall!$A$1:$E$25, 2)</f>
        <v>1446.42857142857</v>
      </c>
      <c r="H7142" s="1">
        <f>VLOOKUP(D7142, Fall!$A$1:$E$25, 3)</f>
        <v>1031.4839187299399</v>
      </c>
      <c r="I7142" s="1">
        <f>VLOOKUP(D7142, Fall!$A$1:$E$25, 5)</f>
        <v>350.87719298245599</v>
      </c>
      <c r="J7142" s="1">
        <f t="shared" si="667"/>
        <v>1367.2118650042858</v>
      </c>
      <c r="K7142" s="47">
        <f t="shared" si="668"/>
        <v>25.577832207814073</v>
      </c>
      <c r="L7142" s="48">
        <f>Solar!K7159/1000*Variables!$B$3</f>
        <v>32.072899999999997</v>
      </c>
      <c r="M7142">
        <f>IF(E7142=1, VLOOKUP(D7142, Sheet1!$A$2:$C$26, 2), Sheet1!$C$3)</f>
        <v>0.55478000000000005</v>
      </c>
      <c r="N7142" s="1">
        <f>'Electricity Rates'!$J$2</f>
        <v>0.24729999999999999</v>
      </c>
      <c r="O7142" s="145">
        <f>L7142-K7142</f>
        <v>6.4950677921859246</v>
      </c>
      <c r="P7142">
        <f t="shared" si="669"/>
        <v>6.3253979049924203</v>
      </c>
      <c r="Q7142">
        <f>IF(O7142&gt;0, IF(Q7141+O7142*Variables!$B$5&lt;Variables!$B$4, Q7141+O7142*Variables!$B$5, Variables!$B$4), IF(Q7141&gt;-O7142, Q7141+O7142/Variables!$B$5, 0))</f>
        <v>6.1053637246547687</v>
      </c>
      <c r="R7142">
        <f>IF(O7142&gt;0, 0, IF(Q7141&gt;-O7142, 0, -O7142 - Q7141*Variables!$B$5))</f>
        <v>0</v>
      </c>
      <c r="S7142">
        <f t="shared" si="670"/>
        <v>0</v>
      </c>
      <c r="T7142">
        <f t="shared" si="671"/>
        <v>0</v>
      </c>
    </row>
    <row r="7143" spans="1:20" x14ac:dyDescent="0.3">
      <c r="A7143" s="3">
        <f t="shared" si="666"/>
        <v>43398</v>
      </c>
      <c r="B7143">
        <v>10</v>
      </c>
      <c r="C7143">
        <v>25</v>
      </c>
      <c r="D7143">
        <v>14</v>
      </c>
      <c r="E7143">
        <v>1</v>
      </c>
      <c r="F7143" s="1">
        <f>VLOOKUP(A7143,Weather!$A$1:$E$366, 5)</f>
        <v>0.80909090909090842</v>
      </c>
      <c r="G7143" s="1">
        <f>VLOOKUP(D7143, Fall!$A$1:$E$25, 2)</f>
        <v>1482.1428571428501</v>
      </c>
      <c r="H7143" s="1">
        <f>VLOOKUP(D7143, Fall!$A$1:$E$25, 3)</f>
        <v>1052.56230978037</v>
      </c>
      <c r="I7143" s="1">
        <f>VLOOKUP(D7143, Fall!$A$1:$E$25, 5)</f>
        <v>342.105263157894</v>
      </c>
      <c r="J7143" s="1">
        <f t="shared" si="667"/>
        <v>1400.132025373649</v>
      </c>
      <c r="K7143" s="47">
        <f t="shared" si="668"/>
        <v>26.193703353855703</v>
      </c>
      <c r="L7143" s="48">
        <f>Solar!K7160/1000*Variables!$B$3</f>
        <v>29.205500000000001</v>
      </c>
      <c r="M7143">
        <f>IF(E7143=1, VLOOKUP(D7143, Sheet1!$A$2:$C$26, 2), Sheet1!$C$3)</f>
        <v>0.55478000000000005</v>
      </c>
      <c r="N7143" s="1">
        <f>'Electricity Rates'!$J$2</f>
        <v>0.24729999999999999</v>
      </c>
      <c r="O7143" s="145">
        <f>L7143-K7143</f>
        <v>3.0117966461442975</v>
      </c>
      <c r="P7143">
        <f t="shared" si="669"/>
        <v>6.477702839408515</v>
      </c>
      <c r="Q7143">
        <f>IF(O7143&gt;0, IF(Q7142+O7143*Variables!$B$5&lt;Variables!$B$4, Q7142+O7143*Variables!$B$5, Variables!$B$4), IF(Q7142&gt;-O7143, Q7142+O7143/Variables!$B$5, 0))</f>
        <v>8.936452572030408</v>
      </c>
      <c r="R7143">
        <f>IF(O7143&gt;0, 0, IF(Q7142&gt;-O7143, 0, -O7143 - Q7142*Variables!$B$5))</f>
        <v>0</v>
      </c>
      <c r="S7143">
        <f t="shared" si="670"/>
        <v>0</v>
      </c>
      <c r="T7143">
        <f t="shared" si="671"/>
        <v>0</v>
      </c>
    </row>
    <row r="7144" spans="1:20" x14ac:dyDescent="0.3">
      <c r="A7144" s="3">
        <f t="shared" si="666"/>
        <v>43398</v>
      </c>
      <c r="B7144">
        <v>10</v>
      </c>
      <c r="C7144">
        <v>25</v>
      </c>
      <c r="D7144">
        <v>15</v>
      </c>
      <c r="E7144">
        <v>1</v>
      </c>
      <c r="F7144" s="1">
        <f>VLOOKUP(A7144,Weather!$A$1:$E$366, 5)</f>
        <v>0.80909090909090842</v>
      </c>
      <c r="G7144" s="1">
        <f>VLOOKUP(D7144, Fall!$A$1:$E$25, 2)</f>
        <v>1437.5</v>
      </c>
      <c r="H7144" s="1">
        <f>VLOOKUP(D7144, Fall!$A$1:$E$25, 3)</f>
        <v>1060.00658057086</v>
      </c>
      <c r="I7144" s="1">
        <f>VLOOKUP(D7144, Fall!$A$1:$E$25, 5)</f>
        <v>328.94736842105198</v>
      </c>
      <c r="J7144" s="1">
        <f t="shared" si="667"/>
        <v>1365.4330744726185</v>
      </c>
      <c r="K7144" s="47">
        <f t="shared" si="668"/>
        <v>25.544554552085355</v>
      </c>
      <c r="L7144" s="48">
        <f>Solar!K7161/1000*Variables!$B$3</f>
        <v>22.54515</v>
      </c>
      <c r="M7144">
        <f>IF(E7144=1, VLOOKUP(D7144, Sheet1!$A$2:$C$26, 2), Sheet1!$C$3)</f>
        <v>0.55478000000000005</v>
      </c>
      <c r="N7144" s="1">
        <f>'Electricity Rates'!$J$2</f>
        <v>0.24729999999999999</v>
      </c>
      <c r="O7144" s="145">
        <f>L7144-K7144</f>
        <v>-2.9994045520853554</v>
      </c>
      <c r="P7144">
        <f t="shared" si="669"/>
        <v>6.3171683407307082</v>
      </c>
      <c r="Q7144">
        <f>IF(O7144&gt;0, IF(Q7143+O7144*Variables!$B$5&lt;Variables!$B$4, Q7143+O7144*Variables!$B$5, Variables!$B$4), IF(Q7143&gt;-O7144, Q7143+O7144/Variables!$B$5, 0))</f>
        <v>5.7455966655566257</v>
      </c>
      <c r="R7144">
        <f>IF(O7144&gt;0, 0, IF(Q7143&gt;-O7144, 0, -O7144 - Q7143*Variables!$B$5))</f>
        <v>0</v>
      </c>
      <c r="S7144">
        <f t="shared" si="670"/>
        <v>0</v>
      </c>
      <c r="T7144">
        <f t="shared" si="671"/>
        <v>0</v>
      </c>
    </row>
    <row r="7145" spans="1:20" x14ac:dyDescent="0.3">
      <c r="A7145" s="3">
        <f t="shared" si="666"/>
        <v>43398</v>
      </c>
      <c r="B7145">
        <v>10</v>
      </c>
      <c r="C7145">
        <v>25</v>
      </c>
      <c r="D7145">
        <v>16</v>
      </c>
      <c r="E7145">
        <v>1</v>
      </c>
      <c r="F7145" s="1">
        <f>VLOOKUP(A7145,Weather!$A$1:$E$366, 5)</f>
        <v>0.80909090909090842</v>
      </c>
      <c r="G7145" s="1">
        <f>VLOOKUP(D7145, Fall!$A$1:$E$25, 2)</f>
        <v>1348.2142857142801</v>
      </c>
      <c r="H7145" s="1">
        <f>VLOOKUP(D7145, Fall!$A$1:$E$25, 3)</f>
        <v>1003.98947108661</v>
      </c>
      <c r="I7145" s="1">
        <f>VLOOKUP(D7145, Fall!$A$1:$E$25, 5)</f>
        <v>298.24561403508801</v>
      </c>
      <c r="J7145" s="1">
        <f t="shared" si="667"/>
        <v>1282.4986392853612</v>
      </c>
      <c r="K7145" s="47">
        <f t="shared" si="668"/>
        <v>23.993015158837878</v>
      </c>
      <c r="L7145" s="48">
        <f>Solar!K7162/1000*Variables!$B$3</f>
        <v>16.063949999999998</v>
      </c>
      <c r="M7145">
        <f>IF(E7145=1, VLOOKUP(D7145, Sheet1!$A$2:$C$26, 2), Sheet1!$C$3)</f>
        <v>0.55478000000000005</v>
      </c>
      <c r="N7145" s="1">
        <f>'Electricity Rates'!$J$2</f>
        <v>0.24729999999999999</v>
      </c>
      <c r="O7145" s="145">
        <f>L7145-K7145</f>
        <v>-7.9290651588378793</v>
      </c>
      <c r="P7145">
        <f t="shared" si="669"/>
        <v>5.9334726487806071</v>
      </c>
      <c r="Q7145">
        <f>IF(O7145&gt;0, IF(Q7144+O7145*Variables!$B$5&lt;Variables!$B$4, Q7144+O7145*Variables!$B$5, Variables!$B$4), IF(Q7144&gt;-O7145, Q7144+O7145/Variables!$B$5, 0))</f>
        <v>0</v>
      </c>
      <c r="R7145">
        <f>IF(O7145&gt;0, 0, IF(Q7144&gt;-O7145, 0, -O7145 - Q7144*Variables!$B$5))</f>
        <v>2.5282042932146513</v>
      </c>
      <c r="S7145">
        <f t="shared" si="670"/>
        <v>1.4025971777896244</v>
      </c>
      <c r="T7145">
        <f t="shared" si="671"/>
        <v>1</v>
      </c>
    </row>
    <row r="7146" spans="1:20" x14ac:dyDescent="0.3">
      <c r="A7146" s="3">
        <f t="shared" si="666"/>
        <v>43398</v>
      </c>
      <c r="B7146">
        <v>10</v>
      </c>
      <c r="C7146">
        <v>25</v>
      </c>
      <c r="D7146">
        <v>17</v>
      </c>
      <c r="E7146">
        <v>1</v>
      </c>
      <c r="F7146" s="1">
        <f>VLOOKUP(A7146,Weather!$A$1:$E$366, 5)</f>
        <v>0.80909090909090842</v>
      </c>
      <c r="G7146" s="1">
        <f>VLOOKUP(D7146, Fall!$A$1:$E$25, 2)</f>
        <v>1080.3571428571399</v>
      </c>
      <c r="H7146" s="1">
        <f>VLOOKUP(D7146, Fall!$A$1:$E$25, 3)</f>
        <v>794.90091642515802</v>
      </c>
      <c r="I7146" s="1">
        <f>VLOOKUP(D7146, Fall!$A$1:$E$25, 5)</f>
        <v>263.15789473684202</v>
      </c>
      <c r="J7146" s="1">
        <f t="shared" si="667"/>
        <v>1025.8609541746705</v>
      </c>
      <c r="K7146" s="47">
        <f t="shared" si="668"/>
        <v>19.191831219476374</v>
      </c>
      <c r="L7146" s="48">
        <f>Solar!K7163/1000*Variables!$B$3</f>
        <v>5.7307999999999995</v>
      </c>
      <c r="M7146">
        <f>IF(E7146=1, VLOOKUP(D7146, Sheet1!$A$2:$C$26, 2), Sheet1!$C$3)</f>
        <v>0.55478000000000005</v>
      </c>
      <c r="N7146" s="1">
        <f>'Electricity Rates'!$J$2</f>
        <v>0.24729999999999999</v>
      </c>
      <c r="O7146" s="145">
        <f>L7146-K7146</f>
        <v>-13.461031219476375</v>
      </c>
      <c r="P7146">
        <f t="shared" si="669"/>
        <v>4.7461398605765073</v>
      </c>
      <c r="Q7146">
        <f>IF(O7146&gt;0, IF(Q7145+O7146*Variables!$B$5&lt;Variables!$B$4, Q7145+O7146*Variables!$B$5, Variables!$B$4), IF(Q7145&gt;-O7146, Q7145+O7146/Variables!$B$5, 0))</f>
        <v>0</v>
      </c>
      <c r="R7146">
        <f>IF(O7146&gt;0, 0, IF(Q7145&gt;-O7146, 0, -O7146 - Q7145*Variables!$B$5))</f>
        <v>13.461031219476375</v>
      </c>
      <c r="S7146">
        <f t="shared" si="670"/>
        <v>7.4679108999411037</v>
      </c>
      <c r="T7146">
        <f t="shared" si="671"/>
        <v>1</v>
      </c>
    </row>
    <row r="7147" spans="1:20" x14ac:dyDescent="0.3">
      <c r="A7147" s="3">
        <f t="shared" si="666"/>
        <v>43398</v>
      </c>
      <c r="B7147">
        <v>10</v>
      </c>
      <c r="C7147">
        <v>25</v>
      </c>
      <c r="D7147">
        <v>18</v>
      </c>
      <c r="E7147">
        <v>1</v>
      </c>
      <c r="F7147" s="1">
        <f>VLOOKUP(A7147,Weather!$A$1:$E$366, 5)</f>
        <v>0.80909090909090842</v>
      </c>
      <c r="G7147" s="1">
        <f>VLOOKUP(D7147, Fall!$A$1:$E$25, 2)</f>
        <v>678.57142857142799</v>
      </c>
      <c r="H7147" s="1">
        <f>VLOOKUP(D7147, Fall!$A$1:$E$25, 3)</f>
        <v>583.61400485626905</v>
      </c>
      <c r="I7147" s="1">
        <f>VLOOKUP(D7147, Fall!$A$1:$E$25, 5)</f>
        <v>280.70175438596499</v>
      </c>
      <c r="J7147" s="1">
        <f t="shared" si="667"/>
        <v>660.44319313489757</v>
      </c>
      <c r="K7147" s="47">
        <f t="shared" si="668"/>
        <v>12.355587022896707</v>
      </c>
      <c r="L7147" s="48">
        <f>Solar!K7164/1000*Variables!$B$3</f>
        <v>8.8649999999999993E-2</v>
      </c>
      <c r="M7147">
        <f>IF(E7147=1, VLOOKUP(D7147, Sheet1!$A$2:$C$26, 2), Sheet1!$C$3)</f>
        <v>0.55478000000000005</v>
      </c>
      <c r="N7147" s="1">
        <f>'Electricity Rates'!$J$2</f>
        <v>0.24729999999999999</v>
      </c>
      <c r="O7147" s="145">
        <f>L7147-K7147</f>
        <v>-12.266937022896707</v>
      </c>
      <c r="P7147">
        <f t="shared" si="669"/>
        <v>3.0555366707623555</v>
      </c>
      <c r="Q7147">
        <f>IF(O7147&gt;0, IF(Q7146+O7147*Variables!$B$5&lt;Variables!$B$4, Q7146+O7147*Variables!$B$5, Variables!$B$4), IF(Q7146&gt;-O7147, Q7146+O7147/Variables!$B$5, 0))</f>
        <v>0</v>
      </c>
      <c r="R7147">
        <f>IF(O7147&gt;0, 0, IF(Q7146&gt;-O7147, 0, -O7147 - Q7146*Variables!$B$5))</f>
        <v>12.266937022896707</v>
      </c>
      <c r="S7147">
        <f t="shared" si="670"/>
        <v>6.8054513215626358</v>
      </c>
      <c r="T7147">
        <f t="shared" si="671"/>
        <v>1</v>
      </c>
    </row>
    <row r="7148" spans="1:20" x14ac:dyDescent="0.3">
      <c r="A7148" s="3">
        <f t="shared" si="666"/>
        <v>43398</v>
      </c>
      <c r="B7148">
        <v>10</v>
      </c>
      <c r="C7148">
        <v>25</v>
      </c>
      <c r="D7148">
        <v>19</v>
      </c>
      <c r="E7148">
        <v>1</v>
      </c>
      <c r="F7148" s="1">
        <f>VLOOKUP(A7148,Weather!$A$1:$E$366, 5)</f>
        <v>0.80909090909090842</v>
      </c>
      <c r="G7148" s="1">
        <f>VLOOKUP(D7148, Fall!$A$1:$E$25, 2)</f>
        <v>517.85714285714198</v>
      </c>
      <c r="H7148" s="1">
        <f>VLOOKUP(D7148, Fall!$A$1:$E$25, 3)</f>
        <v>442.60593718179598</v>
      </c>
      <c r="I7148" s="1">
        <f>VLOOKUP(D7148, Fall!$A$1:$E$25, 5)</f>
        <v>289.47368421052602</v>
      </c>
      <c r="J7148" s="1">
        <f t="shared" si="667"/>
        <v>503.4910035918486</v>
      </c>
      <c r="K7148" s="47">
        <f t="shared" si="668"/>
        <v>9.4193217142508114</v>
      </c>
      <c r="L7148" s="48">
        <f>Solar!K7165/1000*Variables!$B$3</f>
        <v>0</v>
      </c>
      <c r="M7148">
        <f>IF(E7148=1, VLOOKUP(D7148, Sheet1!$A$2:$C$26, 2), Sheet1!$C$3)</f>
        <v>0.25796000000000002</v>
      </c>
      <c r="N7148" s="1">
        <f>'Electricity Rates'!$J$2</f>
        <v>0.24729999999999999</v>
      </c>
      <c r="O7148" s="145">
        <f>L7148-K7148</f>
        <v>-9.4193217142508114</v>
      </c>
      <c r="P7148">
        <f t="shared" si="669"/>
        <v>2.3293982599342256</v>
      </c>
      <c r="Q7148">
        <f>IF(O7148&gt;0, IF(Q7147+O7148*Variables!$B$5&lt;Variables!$B$4, Q7147+O7148*Variables!$B$5, Variables!$B$4), IF(Q7147&gt;-O7148, Q7147+O7148/Variables!$B$5, 0))</f>
        <v>0</v>
      </c>
      <c r="R7148">
        <f>IF(O7148&gt;0, 0, IF(Q7147&gt;-O7148, 0, -O7148 - Q7147*Variables!$B$5))</f>
        <v>9.4193217142508114</v>
      </c>
      <c r="S7148">
        <f t="shared" si="670"/>
        <v>2.4298082294081396</v>
      </c>
      <c r="T7148">
        <f t="shared" si="671"/>
        <v>0</v>
      </c>
    </row>
    <row r="7149" spans="1:20" x14ac:dyDescent="0.3">
      <c r="A7149" s="3">
        <f t="shared" si="666"/>
        <v>43398</v>
      </c>
      <c r="B7149">
        <v>10</v>
      </c>
      <c r="C7149">
        <v>25</v>
      </c>
      <c r="D7149">
        <v>20</v>
      </c>
      <c r="E7149">
        <v>1</v>
      </c>
      <c r="F7149" s="1">
        <f>VLOOKUP(A7149,Weather!$A$1:$E$366, 5)</f>
        <v>0.80909090909090842</v>
      </c>
      <c r="G7149" s="1">
        <f>VLOOKUP(D7149, Fall!$A$1:$E$25, 2)</f>
        <v>428.57142857142799</v>
      </c>
      <c r="H7149" s="1">
        <f>VLOOKUP(D7149, Fall!$A$1:$E$25, 3)</f>
        <v>354.11608052009001</v>
      </c>
      <c r="I7149" s="1">
        <f>VLOOKUP(D7149, Fall!$A$1:$E$25, 5)</f>
        <v>263.15789473684202</v>
      </c>
      <c r="J7149" s="1">
        <f t="shared" si="667"/>
        <v>414.35722576162703</v>
      </c>
      <c r="K7149" s="47">
        <f t="shared" si="668"/>
        <v>7.7518048708515339</v>
      </c>
      <c r="L7149" s="48">
        <f>Solar!K7166/1000*Variables!$B$3</f>
        <v>0</v>
      </c>
      <c r="M7149">
        <f>IF(E7149=1, VLOOKUP(D7149, Sheet1!$A$2:$C$26, 2), Sheet1!$C$3)</f>
        <v>0.25796000000000002</v>
      </c>
      <c r="N7149" s="1">
        <f>'Electricity Rates'!$J$2</f>
        <v>0.24729999999999999</v>
      </c>
      <c r="O7149" s="145">
        <f>L7149-K7149</f>
        <v>-7.7518048708515339</v>
      </c>
      <c r="P7149">
        <f t="shared" si="669"/>
        <v>1.9170213445615842</v>
      </c>
      <c r="Q7149">
        <f>IF(O7149&gt;0, IF(Q7148+O7149*Variables!$B$5&lt;Variables!$B$4, Q7148+O7149*Variables!$B$5, Variables!$B$4), IF(Q7148&gt;-O7149, Q7148+O7149/Variables!$B$5, 0))</f>
        <v>0</v>
      </c>
      <c r="R7149">
        <f>IF(O7149&gt;0, 0, IF(Q7148&gt;-O7149, 0, -O7149 - Q7148*Variables!$B$5))</f>
        <v>7.7518048708515339</v>
      </c>
      <c r="S7149">
        <f t="shared" si="670"/>
        <v>1.9996555844848618</v>
      </c>
      <c r="T7149">
        <f t="shared" si="671"/>
        <v>0</v>
      </c>
    </row>
    <row r="7150" spans="1:20" x14ac:dyDescent="0.3">
      <c r="A7150" s="3">
        <f t="shared" si="666"/>
        <v>43398</v>
      </c>
      <c r="B7150">
        <v>10</v>
      </c>
      <c r="C7150">
        <v>25</v>
      </c>
      <c r="D7150">
        <v>21</v>
      </c>
      <c r="E7150">
        <v>1</v>
      </c>
      <c r="F7150" s="1">
        <f>VLOOKUP(A7150,Weather!$A$1:$E$366, 5)</f>
        <v>0.80909090909090842</v>
      </c>
      <c r="G7150" s="1">
        <f>VLOOKUP(D7150, Fall!$A$1:$E$25, 2)</f>
        <v>366.07142857142799</v>
      </c>
      <c r="H7150" s="1">
        <f>VLOOKUP(D7150, Fall!$A$1:$E$25, 3)</f>
        <v>305.62638808916603</v>
      </c>
      <c r="I7150" s="1">
        <f>VLOOKUP(D7150, Fall!$A$1:$E$25, 5)</f>
        <v>271.929824561403</v>
      </c>
      <c r="J7150" s="1">
        <f t="shared" si="667"/>
        <v>354.5319208429961</v>
      </c>
      <c r="K7150" s="47">
        <f t="shared" si="668"/>
        <v>6.6325916383177015</v>
      </c>
      <c r="L7150" s="48">
        <f>Solar!K7167/1000*Variables!$B$3</f>
        <v>0</v>
      </c>
      <c r="M7150">
        <f>IF(E7150=1, VLOOKUP(D7150, Sheet1!$A$2:$C$26, 2), Sheet1!$C$3)</f>
        <v>0.25796000000000002</v>
      </c>
      <c r="N7150" s="1">
        <f>'Electricity Rates'!$J$2</f>
        <v>0.24729999999999999</v>
      </c>
      <c r="O7150" s="145">
        <f>L7150-K7150</f>
        <v>-6.6325916383177015</v>
      </c>
      <c r="P7150">
        <f t="shared" si="669"/>
        <v>1.6402399121559674</v>
      </c>
      <c r="Q7150">
        <f>IF(O7150&gt;0, IF(Q7149+O7150*Variables!$B$5&lt;Variables!$B$4, Q7149+O7150*Variables!$B$5, Variables!$B$4), IF(Q7149&gt;-O7150, Q7149+O7150/Variables!$B$5, 0))</f>
        <v>0</v>
      </c>
      <c r="R7150">
        <f>IF(O7150&gt;0, 0, IF(Q7149&gt;-O7150, 0, -O7150 - Q7149*Variables!$B$5))</f>
        <v>6.6325916383177015</v>
      </c>
      <c r="S7150">
        <f t="shared" si="670"/>
        <v>1.7109433390204345</v>
      </c>
      <c r="T7150">
        <f t="shared" si="671"/>
        <v>0</v>
      </c>
    </row>
    <row r="7151" spans="1:20" x14ac:dyDescent="0.3">
      <c r="A7151" s="3">
        <f t="shared" si="666"/>
        <v>43398</v>
      </c>
      <c r="B7151">
        <v>10</v>
      </c>
      <c r="C7151">
        <v>25</v>
      </c>
      <c r="D7151">
        <v>22</v>
      </c>
      <c r="E7151">
        <v>1</v>
      </c>
      <c r="F7151" s="1">
        <f>VLOOKUP(A7151,Weather!$A$1:$E$366, 5)</f>
        <v>0.80909090909090842</v>
      </c>
      <c r="G7151" s="1">
        <f>VLOOKUP(D7151, Fall!$A$1:$E$25, 2)</f>
        <v>330.35714285714198</v>
      </c>
      <c r="H7151" s="1">
        <f>VLOOKUP(D7151, Fall!$A$1:$E$25, 3)</f>
        <v>272.33281237147202</v>
      </c>
      <c r="I7151" s="1">
        <f>VLOOKUP(D7151, Fall!$A$1:$E$25, 5)</f>
        <v>254.385964912281</v>
      </c>
      <c r="J7151" s="1">
        <f t="shared" si="667"/>
        <v>319.27977067351401</v>
      </c>
      <c r="K7151" s="47">
        <f t="shared" si="668"/>
        <v>5.9730935714274969</v>
      </c>
      <c r="L7151" s="48">
        <f>Solar!K7168/1000*Variables!$B$3</f>
        <v>0</v>
      </c>
      <c r="M7151">
        <f>IF(E7151=1, VLOOKUP(D7151, Sheet1!$A$2:$C$26, 2), Sheet1!$C$3)</f>
        <v>0.18637999999999999</v>
      </c>
      <c r="N7151" s="1">
        <f>'Electricity Rates'!$J$2</f>
        <v>0.24729999999999999</v>
      </c>
      <c r="O7151" s="145">
        <f>L7151-K7151</f>
        <v>-5.9730935714274969</v>
      </c>
      <c r="P7151">
        <f t="shared" si="669"/>
        <v>1.47714604021402</v>
      </c>
      <c r="Q7151">
        <f>IF(O7151&gt;0, IF(Q7150+O7151*Variables!$B$5&lt;Variables!$B$4, Q7150+O7151*Variables!$B$5, Variables!$B$4), IF(Q7150&gt;-O7151, Q7150+O7151/Variables!$B$5, 0))</f>
        <v>0</v>
      </c>
      <c r="R7151">
        <f>IF(O7151&gt;0, 0, IF(Q7150&gt;-O7151, 0, -O7151 - Q7150*Variables!$B$5))</f>
        <v>5.9730935714274969</v>
      </c>
      <c r="S7151">
        <f t="shared" si="670"/>
        <v>1.1132651798426567</v>
      </c>
      <c r="T7151">
        <f t="shared" si="671"/>
        <v>0</v>
      </c>
    </row>
    <row r="7152" spans="1:20" x14ac:dyDescent="0.3">
      <c r="A7152" s="3">
        <f t="shared" si="666"/>
        <v>43398</v>
      </c>
      <c r="B7152">
        <v>10</v>
      </c>
      <c r="C7152">
        <v>25</v>
      </c>
      <c r="D7152">
        <v>23</v>
      </c>
      <c r="E7152">
        <v>1</v>
      </c>
      <c r="F7152" s="1">
        <f>VLOOKUP(A7152,Weather!$A$1:$E$366, 5)</f>
        <v>0.80909090909090842</v>
      </c>
      <c r="G7152" s="1">
        <f>VLOOKUP(D7152, Fall!$A$1:$E$25, 2)</f>
        <v>303.57142857142799</v>
      </c>
      <c r="H7152" s="1">
        <f>VLOOKUP(D7152, Fall!$A$1:$E$25, 3)</f>
        <v>252.67335691371099</v>
      </c>
      <c r="I7152" s="1">
        <f>VLOOKUP(D7152, Fall!$A$1:$E$25, 5)</f>
        <v>254.385964912281</v>
      </c>
      <c r="J7152" s="1">
        <f t="shared" si="667"/>
        <v>293.85452398222742</v>
      </c>
      <c r="K7152" s="47">
        <f t="shared" si="668"/>
        <v>5.4974374493896958</v>
      </c>
      <c r="L7152" s="48">
        <f>Solar!K7169/1000*Variables!$B$3</f>
        <v>0</v>
      </c>
      <c r="M7152">
        <f>IF(E7152=1, VLOOKUP(D7152, Sheet1!$A$2:$C$26, 2), Sheet1!$C$3)</f>
        <v>0.18637999999999999</v>
      </c>
      <c r="N7152" s="1">
        <f>'Electricity Rates'!$J$2</f>
        <v>0.24729999999999999</v>
      </c>
      <c r="O7152" s="145">
        <f>L7152-K7152</f>
        <v>-5.4974374493896958</v>
      </c>
      <c r="P7152">
        <f t="shared" si="669"/>
        <v>1.3595162812340718</v>
      </c>
      <c r="Q7152">
        <f>IF(O7152&gt;0, IF(Q7151+O7152*Variables!$B$5&lt;Variables!$B$4, Q7151+O7152*Variables!$B$5, Variables!$B$4), IF(Q7151&gt;-O7152, Q7151+O7152/Variables!$B$5, 0))</f>
        <v>0</v>
      </c>
      <c r="R7152">
        <f>IF(O7152&gt;0, 0, IF(Q7151&gt;-O7152, 0, -O7152 - Q7151*Variables!$B$5))</f>
        <v>5.4974374493896958</v>
      </c>
      <c r="S7152">
        <f t="shared" si="670"/>
        <v>1.0246123918172514</v>
      </c>
      <c r="T7152">
        <f t="shared" si="671"/>
        <v>0</v>
      </c>
    </row>
    <row r="7153" spans="1:20" x14ac:dyDescent="0.3">
      <c r="A7153" s="3">
        <f t="shared" si="666"/>
        <v>43398</v>
      </c>
      <c r="B7153">
        <v>10</v>
      </c>
      <c r="C7153">
        <v>25</v>
      </c>
      <c r="D7153">
        <v>24</v>
      </c>
      <c r="E7153">
        <v>1</v>
      </c>
      <c r="F7153" s="1">
        <f>VLOOKUP(A7153,Weather!$A$1:$E$366, 5)</f>
        <v>0.80909090909090842</v>
      </c>
      <c r="G7153" s="1">
        <f>VLOOKUP(D7153, Fall!$A$1:$E$25, 2)</f>
        <v>285.71428571428498</v>
      </c>
      <c r="H7153" s="1">
        <f>VLOOKUP(D7153, Fall!$A$1:$E$25, 3)</f>
        <v>237.47635107345499</v>
      </c>
      <c r="I7153" s="1">
        <f>VLOOKUP(D7153, Fall!$A$1:$E$25, 5)</f>
        <v>254.385964912281</v>
      </c>
      <c r="J7153" s="1">
        <f t="shared" si="667"/>
        <v>276.50522546467198</v>
      </c>
      <c r="K7153" s="47">
        <f t="shared" si="668"/>
        <v>5.1728663585705563</v>
      </c>
      <c r="L7153" s="48">
        <f>Solar!K7170/1000*Variables!$B$3</f>
        <v>0</v>
      </c>
      <c r="M7153">
        <f>IF(E7153=1, VLOOKUP(D7153, Sheet1!$A$2:$C$26, 2), Sheet1!$C$3)</f>
        <v>0.18637999999999999</v>
      </c>
      <c r="N7153" s="1">
        <f>'Electricity Rates'!$J$2</f>
        <v>0.24729999999999999</v>
      </c>
      <c r="O7153" s="145">
        <f>L7153-K7153</f>
        <v>-5.1728663585705563</v>
      </c>
      <c r="P7153">
        <f t="shared" si="669"/>
        <v>1.2792498504744985</v>
      </c>
      <c r="Q7153">
        <f>IF(O7153&gt;0, IF(Q7152+O7153*Variables!$B$5&lt;Variables!$B$4, Q7152+O7153*Variables!$B$5, Variables!$B$4), IF(Q7152&gt;-O7153, Q7152+O7153/Variables!$B$5, 0))</f>
        <v>0</v>
      </c>
      <c r="R7153">
        <f>IF(O7153&gt;0, 0, IF(Q7152&gt;-O7153, 0, -O7153 - Q7152*Variables!$B$5))</f>
        <v>5.1728663585705563</v>
      </c>
      <c r="S7153">
        <f t="shared" si="670"/>
        <v>0.96411883191038028</v>
      </c>
      <c r="T7153">
        <f t="shared" si="671"/>
        <v>0</v>
      </c>
    </row>
    <row r="7154" spans="1:20" x14ac:dyDescent="0.3">
      <c r="A7154" s="3">
        <f t="shared" si="666"/>
        <v>43399</v>
      </c>
      <c r="B7154">
        <v>10</v>
      </c>
      <c r="C7154">
        <v>26</v>
      </c>
      <c r="D7154">
        <v>1</v>
      </c>
      <c r="E7154">
        <v>1</v>
      </c>
      <c r="F7154" s="1">
        <f>VLOOKUP(A7154,Weather!$A$1:$E$366, 5)</f>
        <v>0.79090909090909001</v>
      </c>
      <c r="G7154" s="1">
        <f>VLOOKUP(D7154, Fall!$A$1:$E$25, 2)</f>
        <v>276.78571428571399</v>
      </c>
      <c r="H7154" s="1">
        <f>VLOOKUP(D7154, Fall!$A$1:$E$25, 3)</f>
        <v>258.40056395394299</v>
      </c>
      <c r="I7154" s="1">
        <f>VLOOKUP(D7154, Fall!$A$1:$E$25, 5)</f>
        <v>254.385964912281</v>
      </c>
      <c r="J7154" s="1">
        <f t="shared" si="667"/>
        <v>272.94154648907096</v>
      </c>
      <c r="K7154" s="47">
        <f t="shared" si="668"/>
        <v>5.1061969672248706</v>
      </c>
      <c r="L7154" s="48">
        <f>Solar!K7171/1000*Variables!$B$3</f>
        <v>0</v>
      </c>
      <c r="M7154">
        <f>IF(E7154=1, VLOOKUP(D7154, Sheet1!$A$2:$C$26, 2), Sheet1!$C$3)</f>
        <v>0.18637999999999999</v>
      </c>
      <c r="N7154" s="1">
        <f>'Electricity Rates'!$J$2</f>
        <v>0.24729999999999999</v>
      </c>
      <c r="O7154" s="145">
        <f>L7154-K7154</f>
        <v>-5.1061969672248706</v>
      </c>
      <c r="P7154">
        <f t="shared" si="669"/>
        <v>1.2627625099947104</v>
      </c>
      <c r="Q7154">
        <f>IF(O7154&gt;0, IF(Q7153+O7154*Variables!$B$5&lt;Variables!$B$4, Q7153+O7154*Variables!$B$5, Variables!$B$4), IF(Q7153&gt;-O7154, Q7153+O7154/Variables!$B$5, 0))</f>
        <v>0</v>
      </c>
      <c r="R7154">
        <f>IF(O7154&gt;0, 0, IF(Q7153&gt;-O7154, 0, -O7154 - Q7153*Variables!$B$5))</f>
        <v>5.1061969672248706</v>
      </c>
      <c r="S7154">
        <f t="shared" si="670"/>
        <v>0.95169299075137137</v>
      </c>
      <c r="T7154">
        <f t="shared" si="671"/>
        <v>0</v>
      </c>
    </row>
    <row r="7155" spans="1:20" x14ac:dyDescent="0.3">
      <c r="A7155" s="3">
        <f t="shared" si="666"/>
        <v>43399</v>
      </c>
      <c r="B7155">
        <v>10</v>
      </c>
      <c r="C7155">
        <v>26</v>
      </c>
      <c r="D7155">
        <v>2</v>
      </c>
      <c r="E7155">
        <v>1</v>
      </c>
      <c r="F7155" s="1">
        <f>VLOOKUP(A7155,Weather!$A$1:$E$366, 5)</f>
        <v>0.79090909090909001</v>
      </c>
      <c r="G7155" s="1">
        <f>VLOOKUP(D7155, Fall!$A$1:$E$25, 2)</f>
        <v>272.32142857142799</v>
      </c>
      <c r="H7155" s="1">
        <f>VLOOKUP(D7155, Fall!$A$1:$E$25, 3)</f>
        <v>244.53669616981199</v>
      </c>
      <c r="I7155" s="1">
        <f>VLOOKUP(D7155, Fall!$A$1:$E$25, 5)</f>
        <v>254.385964912281</v>
      </c>
      <c r="J7155" s="1">
        <f t="shared" si="667"/>
        <v>266.51189361472643</v>
      </c>
      <c r="K7155" s="47">
        <f t="shared" si="668"/>
        <v>4.9859108677665693</v>
      </c>
      <c r="L7155" s="48">
        <f>Solar!K7172/1000*Variables!$B$3</f>
        <v>0</v>
      </c>
      <c r="M7155">
        <f>IF(E7155=1, VLOOKUP(D7155, Sheet1!$A$2:$C$26, 2), Sheet1!$C$3)</f>
        <v>0.18637999999999999</v>
      </c>
      <c r="N7155" s="1">
        <f>'Electricity Rates'!$J$2</f>
        <v>0.24729999999999999</v>
      </c>
      <c r="O7155" s="145">
        <f>L7155-K7155</f>
        <v>-4.9859108677665693</v>
      </c>
      <c r="P7155">
        <f t="shared" si="669"/>
        <v>1.2330157575986727</v>
      </c>
      <c r="Q7155">
        <f>IF(O7155&gt;0, IF(Q7154+O7155*Variables!$B$5&lt;Variables!$B$4, Q7154+O7155*Variables!$B$5, Variables!$B$4), IF(Q7154&gt;-O7155, Q7154+O7155/Variables!$B$5, 0))</f>
        <v>0</v>
      </c>
      <c r="R7155">
        <f>IF(O7155&gt;0, 0, IF(Q7154&gt;-O7155, 0, -O7155 - Q7154*Variables!$B$5))</f>
        <v>4.9859108677665693</v>
      </c>
      <c r="S7155">
        <f t="shared" si="670"/>
        <v>0.92927406753433317</v>
      </c>
      <c r="T7155">
        <f t="shared" si="671"/>
        <v>0</v>
      </c>
    </row>
    <row r="7156" spans="1:20" x14ac:dyDescent="0.3">
      <c r="A7156" s="3">
        <f t="shared" si="666"/>
        <v>43399</v>
      </c>
      <c r="B7156">
        <v>10</v>
      </c>
      <c r="C7156">
        <v>26</v>
      </c>
      <c r="D7156">
        <v>3</v>
      </c>
      <c r="E7156">
        <v>1</v>
      </c>
      <c r="F7156" s="1">
        <f>VLOOKUP(A7156,Weather!$A$1:$E$366, 5)</f>
        <v>0.79090909090909001</v>
      </c>
      <c r="G7156" s="1">
        <f>VLOOKUP(D7156, Fall!$A$1:$E$25, 2)</f>
        <v>272.32142857142799</v>
      </c>
      <c r="H7156" s="1">
        <f>VLOOKUP(D7156, Fall!$A$1:$E$25, 3)</f>
        <v>252.565207174747</v>
      </c>
      <c r="I7156" s="1">
        <f>VLOOKUP(D7156, Fall!$A$1:$E$25, 5)</f>
        <v>254.385964912281</v>
      </c>
      <c r="J7156" s="1">
        <f t="shared" si="667"/>
        <v>268.19058227939468</v>
      </c>
      <c r="K7156" s="47">
        <f t="shared" si="668"/>
        <v>5.0173158153778958</v>
      </c>
      <c r="L7156" s="48">
        <f>Solar!K7173/1000*Variables!$B$3</f>
        <v>0</v>
      </c>
      <c r="M7156">
        <f>IF(E7156=1, VLOOKUP(D7156, Sheet1!$A$2:$C$26, 2), Sheet1!$C$3)</f>
        <v>0.18637999999999999</v>
      </c>
      <c r="N7156" s="1">
        <f>'Electricity Rates'!$J$2</f>
        <v>0.24729999999999999</v>
      </c>
      <c r="O7156" s="145">
        <f>L7156-K7156</f>
        <v>-5.0173158153778958</v>
      </c>
      <c r="P7156">
        <f t="shared" si="669"/>
        <v>1.2407822011429537</v>
      </c>
      <c r="Q7156">
        <f>IF(O7156&gt;0, IF(Q7155+O7156*Variables!$B$5&lt;Variables!$B$4, Q7155+O7156*Variables!$B$5, Variables!$B$4), IF(Q7155&gt;-O7156, Q7155+O7156/Variables!$B$5, 0))</f>
        <v>0</v>
      </c>
      <c r="R7156">
        <f>IF(O7156&gt;0, 0, IF(Q7155&gt;-O7156, 0, -O7156 - Q7155*Variables!$B$5))</f>
        <v>5.0173158153778958</v>
      </c>
      <c r="S7156">
        <f t="shared" si="670"/>
        <v>0.93512732167013213</v>
      </c>
      <c r="T7156">
        <f t="shared" si="671"/>
        <v>0</v>
      </c>
    </row>
    <row r="7157" spans="1:20" x14ac:dyDescent="0.3">
      <c r="A7157" s="3">
        <f t="shared" si="666"/>
        <v>43399</v>
      </c>
      <c r="B7157">
        <v>10</v>
      </c>
      <c r="C7157">
        <v>26</v>
      </c>
      <c r="D7157">
        <v>4</v>
      </c>
      <c r="E7157">
        <v>1</v>
      </c>
      <c r="F7157" s="1">
        <f>VLOOKUP(A7157,Weather!$A$1:$E$366, 5)</f>
        <v>0.79090909090909001</v>
      </c>
      <c r="G7157" s="1">
        <f>VLOOKUP(D7157, Fall!$A$1:$E$25, 2)</f>
        <v>272.32142857142799</v>
      </c>
      <c r="H7157" s="1">
        <f>VLOOKUP(D7157, Fall!$A$1:$E$25, 3)</f>
        <v>267.50020564283898</v>
      </c>
      <c r="I7157" s="1">
        <f>VLOOKUP(D7157, Fall!$A$1:$E$25, 5)</f>
        <v>254.385964912281</v>
      </c>
      <c r="J7157" s="1">
        <f t="shared" si="667"/>
        <v>271.31335468635939</v>
      </c>
      <c r="K7157" s="47">
        <f t="shared" si="668"/>
        <v>5.0757367161124618</v>
      </c>
      <c r="L7157" s="48">
        <f>Solar!K7174/1000*Variables!$B$3</f>
        <v>0</v>
      </c>
      <c r="M7157">
        <f>IF(E7157=1, VLOOKUP(D7157, Sheet1!$A$2:$C$26, 2), Sheet1!$C$3)</f>
        <v>0.18637999999999999</v>
      </c>
      <c r="N7157" s="1">
        <f>'Electricity Rates'!$J$2</f>
        <v>0.24729999999999999</v>
      </c>
      <c r="O7157" s="145">
        <f>L7157-K7157</f>
        <v>-5.0757367161124618</v>
      </c>
      <c r="P7157">
        <f t="shared" si="669"/>
        <v>1.2552296898946118</v>
      </c>
      <c r="Q7157">
        <f>IF(O7157&gt;0, IF(Q7156+O7157*Variables!$B$5&lt;Variables!$B$4, Q7156+O7157*Variables!$B$5, Variables!$B$4), IF(Q7156&gt;-O7157, Q7156+O7157/Variables!$B$5, 0))</f>
        <v>0</v>
      </c>
      <c r="R7157">
        <f>IF(O7157&gt;0, 0, IF(Q7156&gt;-O7157, 0, -O7157 - Q7156*Variables!$B$5))</f>
        <v>5.0757367161124618</v>
      </c>
      <c r="S7157">
        <f t="shared" si="670"/>
        <v>0.9460158091490406</v>
      </c>
      <c r="T7157">
        <f t="shared" si="671"/>
        <v>0</v>
      </c>
    </row>
    <row r="7158" spans="1:20" x14ac:dyDescent="0.3">
      <c r="A7158" s="3">
        <f t="shared" si="666"/>
        <v>43399</v>
      </c>
      <c r="B7158">
        <v>10</v>
      </c>
      <c r="C7158">
        <v>26</v>
      </c>
      <c r="D7158">
        <v>5</v>
      </c>
      <c r="E7158">
        <v>1</v>
      </c>
      <c r="F7158" s="1">
        <f>VLOOKUP(A7158,Weather!$A$1:$E$366, 5)</f>
        <v>0.79090909090909001</v>
      </c>
      <c r="G7158" s="1">
        <f>VLOOKUP(D7158, Fall!$A$1:$E$25, 2)</f>
        <v>303.57142857142799</v>
      </c>
      <c r="H7158" s="1">
        <f>VLOOKUP(D7158, Fall!$A$1:$E$25, 3)</f>
        <v>277.41442782172697</v>
      </c>
      <c r="I7158" s="1">
        <f>VLOOKUP(D7158, Fall!$A$1:$E$25, 5)</f>
        <v>254.385964912281</v>
      </c>
      <c r="J7158" s="1">
        <f t="shared" si="667"/>
        <v>298.1022375055814</v>
      </c>
      <c r="K7158" s="47">
        <f t="shared" si="668"/>
        <v>5.5769037753836344</v>
      </c>
      <c r="L7158" s="48">
        <f>Solar!K7175/1000*Variables!$B$3</f>
        <v>0</v>
      </c>
      <c r="M7158">
        <f>IF(E7158=1, VLOOKUP(D7158, Sheet1!$A$2:$C$26, 2), Sheet1!$C$3)</f>
        <v>0.18637999999999999</v>
      </c>
      <c r="N7158" s="1">
        <f>'Electricity Rates'!$J$2</f>
        <v>0.24729999999999999</v>
      </c>
      <c r="O7158" s="145">
        <f>L7158-K7158</f>
        <v>-5.5769037753836344</v>
      </c>
      <c r="P7158">
        <f t="shared" si="669"/>
        <v>1.3791683036523728</v>
      </c>
      <c r="Q7158">
        <f>IF(O7158&gt;0, IF(Q7157+O7158*Variables!$B$5&lt;Variables!$B$4, Q7157+O7158*Variables!$B$5, Variables!$B$4), IF(Q7157&gt;-O7158, Q7157+O7158/Variables!$B$5, 0))</f>
        <v>0</v>
      </c>
      <c r="R7158">
        <f>IF(O7158&gt;0, 0, IF(Q7157&gt;-O7158, 0, -O7158 - Q7157*Variables!$B$5))</f>
        <v>5.5769037753836344</v>
      </c>
      <c r="S7158">
        <f t="shared" si="670"/>
        <v>1.0394233256560017</v>
      </c>
      <c r="T7158">
        <f t="shared" si="671"/>
        <v>0</v>
      </c>
    </row>
    <row r="7159" spans="1:20" x14ac:dyDescent="0.3">
      <c r="A7159" s="3">
        <f t="shared" si="666"/>
        <v>43399</v>
      </c>
      <c r="B7159">
        <v>10</v>
      </c>
      <c r="C7159">
        <v>26</v>
      </c>
      <c r="D7159">
        <v>6</v>
      </c>
      <c r="E7159">
        <v>1</v>
      </c>
      <c r="F7159" s="1">
        <f>VLOOKUP(A7159,Weather!$A$1:$E$366, 5)</f>
        <v>0.79090909090909001</v>
      </c>
      <c r="G7159" s="1">
        <f>VLOOKUP(D7159, Fall!$A$1:$E$25, 2)</f>
        <v>401.78571428571399</v>
      </c>
      <c r="H7159" s="1">
        <f>VLOOKUP(D7159, Fall!$A$1:$E$25, 3)</f>
        <v>309.98601628691301</v>
      </c>
      <c r="I7159" s="1">
        <f>VLOOKUP(D7159, Fall!$A$1:$E$25, 5)</f>
        <v>271.929824561403</v>
      </c>
      <c r="J7159" s="1">
        <f t="shared" si="667"/>
        <v>382.5912319768737</v>
      </c>
      <c r="K7159" s="47">
        <f t="shared" si="668"/>
        <v>7.1575259008264025</v>
      </c>
      <c r="L7159" s="48">
        <f>Solar!K7176/1000*Variables!$B$3</f>
        <v>0</v>
      </c>
      <c r="M7159">
        <f>IF(E7159=1, VLOOKUP(D7159, Sheet1!$A$2:$C$26, 2), Sheet1!$C$3)</f>
        <v>0.18637999999999999</v>
      </c>
      <c r="N7159" s="1">
        <f>'Electricity Rates'!$J$2</f>
        <v>0.24729999999999999</v>
      </c>
      <c r="O7159" s="145">
        <f>L7159-K7159</f>
        <v>-7.1575259008264025</v>
      </c>
      <c r="P7159">
        <f t="shared" si="669"/>
        <v>1.7700561552743692</v>
      </c>
      <c r="Q7159">
        <f>IF(O7159&gt;0, IF(Q7158+O7159*Variables!$B$5&lt;Variables!$B$4, Q7158+O7159*Variables!$B$5, Variables!$B$4), IF(Q7158&gt;-O7159, Q7158+O7159/Variables!$B$5, 0))</f>
        <v>0</v>
      </c>
      <c r="R7159">
        <f>IF(O7159&gt;0, 0, IF(Q7158&gt;-O7159, 0, -O7159 - Q7158*Variables!$B$5))</f>
        <v>7.1575259008264025</v>
      </c>
      <c r="S7159">
        <f t="shared" si="670"/>
        <v>1.3340196773960249</v>
      </c>
      <c r="T7159">
        <f t="shared" si="671"/>
        <v>0</v>
      </c>
    </row>
    <row r="7160" spans="1:20" x14ac:dyDescent="0.3">
      <c r="A7160" s="3">
        <f t="shared" si="666"/>
        <v>43399</v>
      </c>
      <c r="B7160">
        <v>10</v>
      </c>
      <c r="C7160">
        <v>26</v>
      </c>
      <c r="D7160">
        <v>7</v>
      </c>
      <c r="E7160">
        <v>1</v>
      </c>
      <c r="F7160" s="1">
        <f>VLOOKUP(A7160,Weather!$A$1:$E$366, 5)</f>
        <v>0.79090909090909001</v>
      </c>
      <c r="G7160" s="1">
        <f>VLOOKUP(D7160, Fall!$A$1:$E$25, 2)</f>
        <v>593.74999999999898</v>
      </c>
      <c r="H7160" s="1">
        <f>VLOOKUP(D7160, Fall!$A$1:$E$25, 3)</f>
        <v>390.39236653779699</v>
      </c>
      <c r="I7160" s="1">
        <f>VLOOKUP(D7160, Fall!$A$1:$E$25, 5)</f>
        <v>263.15789473684202</v>
      </c>
      <c r="J7160" s="1">
        <f t="shared" si="667"/>
        <v>551.22976754881108</v>
      </c>
      <c r="K7160" s="47">
        <f t="shared" si="668"/>
        <v>10.31241964995063</v>
      </c>
      <c r="L7160" s="48">
        <f>Solar!K7177/1000*Variables!$B$3</f>
        <v>0.67009999999999992</v>
      </c>
      <c r="M7160">
        <f>IF(E7160=1, VLOOKUP(D7160, Sheet1!$A$2:$C$26, 2), Sheet1!$C$3)</f>
        <v>0.18637999999999999</v>
      </c>
      <c r="N7160" s="1">
        <f>'Electricity Rates'!$J$2</f>
        <v>0.24729999999999999</v>
      </c>
      <c r="O7160" s="145">
        <f>L7160-K7160</f>
        <v>-9.6423196499506307</v>
      </c>
      <c r="P7160">
        <f t="shared" si="669"/>
        <v>2.5502613794327909</v>
      </c>
      <c r="Q7160">
        <f>IF(O7160&gt;0, IF(Q7159+O7160*Variables!$B$5&lt;Variables!$B$4, Q7159+O7160*Variables!$B$5, Variables!$B$4), IF(Q7159&gt;-O7160, Q7159+O7160/Variables!$B$5, 0))</f>
        <v>0</v>
      </c>
      <c r="R7160">
        <f>IF(O7160&gt;0, 0, IF(Q7159&gt;-O7160, 0, -O7160 - Q7159*Variables!$B$5))</f>
        <v>9.6423196499506307</v>
      </c>
      <c r="S7160">
        <f t="shared" si="670"/>
        <v>1.7971355363577985</v>
      </c>
      <c r="T7160">
        <f t="shared" si="671"/>
        <v>0</v>
      </c>
    </row>
    <row r="7161" spans="1:20" x14ac:dyDescent="0.3">
      <c r="A7161" s="3">
        <f t="shared" si="666"/>
        <v>43399</v>
      </c>
      <c r="B7161">
        <v>10</v>
      </c>
      <c r="C7161">
        <v>26</v>
      </c>
      <c r="D7161">
        <v>8</v>
      </c>
      <c r="E7161">
        <v>1</v>
      </c>
      <c r="F7161" s="1">
        <f>VLOOKUP(A7161,Weather!$A$1:$E$366, 5)</f>
        <v>0.79090909090909001</v>
      </c>
      <c r="G7161" s="1">
        <f>VLOOKUP(D7161, Fall!$A$1:$E$25, 2)</f>
        <v>866.07142857142799</v>
      </c>
      <c r="H7161" s="1">
        <f>VLOOKUP(D7161, Fall!$A$1:$E$25, 3)</f>
        <v>561.61059471909198</v>
      </c>
      <c r="I7161" s="1">
        <f>VLOOKUP(D7161, Fall!$A$1:$E$25, 5)</f>
        <v>271.929824561403</v>
      </c>
      <c r="J7161" s="1">
        <f t="shared" si="667"/>
        <v>802.41143603866658</v>
      </c>
      <c r="K7161" s="47">
        <f t="shared" si="668"/>
        <v>15.011532300126591</v>
      </c>
      <c r="L7161" s="48">
        <f>Solar!K7178/1000*Variables!$B$3</f>
        <v>7.7987000000000002</v>
      </c>
      <c r="M7161">
        <f>IF(E7161=1, VLOOKUP(D7161, Sheet1!$A$2:$C$26, 2), Sheet1!$C$3)</f>
        <v>0.18637999999999999</v>
      </c>
      <c r="N7161" s="1">
        <f>'Electricity Rates'!$J$2</f>
        <v>0.24729999999999999</v>
      </c>
      <c r="O7161" s="145">
        <f>L7161-K7161</f>
        <v>-7.2128323001265908</v>
      </c>
      <c r="P7161">
        <f t="shared" si="669"/>
        <v>3.7123519378213059</v>
      </c>
      <c r="Q7161">
        <f>IF(O7161&gt;0, IF(Q7160+O7161*Variables!$B$5&lt;Variables!$B$4, Q7160+O7161*Variables!$B$5, Variables!$B$4), IF(Q7160&gt;-O7161, Q7160+O7161/Variables!$B$5, 0))</f>
        <v>0</v>
      </c>
      <c r="R7161">
        <f>IF(O7161&gt;0, 0, IF(Q7160&gt;-O7161, 0, -O7161 - Q7160*Variables!$B$5))</f>
        <v>7.2128323001265908</v>
      </c>
      <c r="S7161">
        <f t="shared" si="670"/>
        <v>1.344327684097594</v>
      </c>
      <c r="T7161">
        <f t="shared" si="671"/>
        <v>0</v>
      </c>
    </row>
    <row r="7162" spans="1:20" x14ac:dyDescent="0.3">
      <c r="A7162" s="3">
        <f t="shared" si="666"/>
        <v>43399</v>
      </c>
      <c r="B7162">
        <v>10</v>
      </c>
      <c r="C7162">
        <v>26</v>
      </c>
      <c r="D7162">
        <v>9</v>
      </c>
      <c r="E7162">
        <v>1</v>
      </c>
      <c r="F7162" s="1">
        <f>VLOOKUP(A7162,Weather!$A$1:$E$366, 5)</f>
        <v>0.79090909090909001</v>
      </c>
      <c r="G7162" s="1">
        <f>VLOOKUP(D7162, Fall!$A$1:$E$25, 2)</f>
        <v>1080.3571428571399</v>
      </c>
      <c r="H7162" s="1">
        <f>VLOOKUP(D7162, Fall!$A$1:$E$25, 3)</f>
        <v>760.17932055605797</v>
      </c>
      <c r="I7162" s="1">
        <f>VLOOKUP(D7162, Fall!$A$1:$E$25, 5)</f>
        <v>311.40350877192998</v>
      </c>
      <c r="J7162" s="1">
        <f t="shared" si="667"/>
        <v>1013.4108709214588</v>
      </c>
      <c r="K7162" s="47">
        <f t="shared" si="668"/>
        <v>18.95891476477389</v>
      </c>
      <c r="L7162" s="48">
        <f>Solar!K7179/1000*Variables!$B$3</f>
        <v>17.824000000000002</v>
      </c>
      <c r="M7162">
        <f>IF(E7162=1, VLOOKUP(D7162, Sheet1!$A$2:$C$26, 2), Sheet1!$C$3)</f>
        <v>0.25796000000000002</v>
      </c>
      <c r="N7162" s="1">
        <f>'Electricity Rates'!$J$2</f>
        <v>0.24729999999999999</v>
      </c>
      <c r="O7162" s="145">
        <f>L7162-K7162</f>
        <v>-1.1349147647738889</v>
      </c>
      <c r="P7162">
        <f t="shared" si="669"/>
        <v>4.6885396213285828</v>
      </c>
      <c r="Q7162">
        <f>IF(O7162&gt;0, IF(Q7161+O7162*Variables!$B$5&lt;Variables!$B$4, Q7161+O7162*Variables!$B$5, Variables!$B$4), IF(Q7161&gt;-O7162, Q7161+O7162/Variables!$B$5, 0))</f>
        <v>0</v>
      </c>
      <c r="R7162">
        <f>IF(O7162&gt;0, 0, IF(Q7161&gt;-O7162, 0, -O7162 - Q7161*Variables!$B$5))</f>
        <v>1.1349147647738889</v>
      </c>
      <c r="S7162">
        <f t="shared" si="670"/>
        <v>0.2927626127210724</v>
      </c>
      <c r="T7162">
        <f t="shared" si="671"/>
        <v>0</v>
      </c>
    </row>
    <row r="7163" spans="1:20" x14ac:dyDescent="0.3">
      <c r="A7163" s="3">
        <f t="shared" si="666"/>
        <v>43399</v>
      </c>
      <c r="B7163">
        <v>10</v>
      </c>
      <c r="C7163">
        <v>26</v>
      </c>
      <c r="D7163">
        <v>10</v>
      </c>
      <c r="E7163">
        <v>1</v>
      </c>
      <c r="F7163" s="1">
        <f>VLOOKUP(A7163,Weather!$A$1:$E$366, 5)</f>
        <v>0.79090909090909001</v>
      </c>
      <c r="G7163" s="1">
        <f>VLOOKUP(D7163, Fall!$A$1:$E$25, 2)</f>
        <v>1205.3571428571399</v>
      </c>
      <c r="H7163" s="1">
        <f>VLOOKUP(D7163, Fall!$A$1:$E$25, 3)</f>
        <v>904.12930821748796</v>
      </c>
      <c r="I7163" s="1">
        <f>VLOOKUP(D7163, Fall!$A$1:$E$25, 5)</f>
        <v>359.64912280701702</v>
      </c>
      <c r="J7163" s="1">
        <f t="shared" si="667"/>
        <v>1142.3731410688488</v>
      </c>
      <c r="K7163" s="47">
        <f t="shared" si="668"/>
        <v>21.37154399320616</v>
      </c>
      <c r="L7163" s="48">
        <f>Solar!K7180/1000*Variables!$B$3</f>
        <v>25.977349999999998</v>
      </c>
      <c r="M7163">
        <f>IF(E7163=1, VLOOKUP(D7163, Sheet1!$A$2:$C$26, 2), Sheet1!$C$3)</f>
        <v>0.25796000000000002</v>
      </c>
      <c r="N7163" s="1">
        <f>'Electricity Rates'!$J$2</f>
        <v>0.24729999999999999</v>
      </c>
      <c r="O7163" s="145">
        <f>L7163-K7163</f>
        <v>4.6058060067938378</v>
      </c>
      <c r="P7163">
        <f t="shared" si="669"/>
        <v>5.2851828295198828</v>
      </c>
      <c r="Q7163">
        <f>IF(O7163&gt;0, IF(Q7162+O7163*Variables!$B$5&lt;Variables!$B$4, Q7162+O7163*Variables!$B$5, Variables!$B$4), IF(Q7162&gt;-O7163, Q7162+O7163/Variables!$B$5, 0))</f>
        <v>4.3294576463862073</v>
      </c>
      <c r="R7163">
        <f>IF(O7163&gt;0, 0, IF(Q7162&gt;-O7163, 0, -O7163 - Q7162*Variables!$B$5))</f>
        <v>0</v>
      </c>
      <c r="S7163">
        <f t="shared" si="670"/>
        <v>0</v>
      </c>
      <c r="T7163">
        <f t="shared" si="671"/>
        <v>0</v>
      </c>
    </row>
    <row r="7164" spans="1:20" x14ac:dyDescent="0.3">
      <c r="A7164" s="3">
        <f t="shared" si="666"/>
        <v>43399</v>
      </c>
      <c r="B7164">
        <v>10</v>
      </c>
      <c r="C7164">
        <v>26</v>
      </c>
      <c r="D7164">
        <v>11</v>
      </c>
      <c r="E7164">
        <v>1</v>
      </c>
      <c r="F7164" s="1">
        <f>VLOOKUP(A7164,Weather!$A$1:$E$366, 5)</f>
        <v>0.79090909090909001</v>
      </c>
      <c r="G7164" s="1">
        <f>VLOOKUP(D7164, Fall!$A$1:$E$25, 2)</f>
        <v>1290.17857142857</v>
      </c>
      <c r="H7164" s="1">
        <f>VLOOKUP(D7164, Fall!$A$1:$E$25, 3)</f>
        <v>975.19947355433101</v>
      </c>
      <c r="I7164" s="1">
        <f>VLOOKUP(D7164, Fall!$A$1:$E$25, 5)</f>
        <v>377.19298245613999</v>
      </c>
      <c r="J7164" s="1">
        <f t="shared" si="667"/>
        <v>1224.3193055094107</v>
      </c>
      <c r="K7164" s="47">
        <f t="shared" si="668"/>
        <v>22.904594793733015</v>
      </c>
      <c r="L7164" s="48">
        <f>Solar!K7181/1000*Variables!$B$3</f>
        <v>30.972850000000001</v>
      </c>
      <c r="M7164">
        <f>IF(E7164=1, VLOOKUP(D7164, Sheet1!$A$2:$C$26, 2), Sheet1!$C$3)</f>
        <v>0.25796000000000002</v>
      </c>
      <c r="N7164" s="1">
        <f>'Electricity Rates'!$J$2</f>
        <v>0.24729999999999999</v>
      </c>
      <c r="O7164" s="145">
        <f>L7164-K7164</f>
        <v>8.0682552062669863</v>
      </c>
      <c r="P7164">
        <f t="shared" si="669"/>
        <v>5.6643062924901741</v>
      </c>
      <c r="Q7164">
        <f>IF(O7164&gt;0, IF(Q7163+O7164*Variables!$B$5&lt;Variables!$B$4, Q7163+O7164*Variables!$B$5, Variables!$B$4), IF(Q7163&gt;-O7164, Q7163+O7164/Variables!$B$5, 0))</f>
        <v>11.913617540277174</v>
      </c>
      <c r="R7164">
        <f>IF(O7164&gt;0, 0, IF(Q7163&gt;-O7164, 0, -O7164 - Q7163*Variables!$B$5))</f>
        <v>0</v>
      </c>
      <c r="S7164">
        <f t="shared" si="670"/>
        <v>0</v>
      </c>
      <c r="T7164">
        <f t="shared" si="671"/>
        <v>0</v>
      </c>
    </row>
    <row r="7165" spans="1:20" x14ac:dyDescent="0.3">
      <c r="A7165" s="3">
        <f t="shared" si="666"/>
        <v>43399</v>
      </c>
      <c r="B7165">
        <v>10</v>
      </c>
      <c r="C7165">
        <v>26</v>
      </c>
      <c r="D7165">
        <v>12</v>
      </c>
      <c r="E7165">
        <v>1</v>
      </c>
      <c r="F7165" s="1">
        <f>VLOOKUP(A7165,Weather!$A$1:$E$366, 5)</f>
        <v>0.79090909090909001</v>
      </c>
      <c r="G7165" s="1">
        <f>VLOOKUP(D7165, Fall!$A$1:$E$25, 2)</f>
        <v>1366.07142857142</v>
      </c>
      <c r="H7165" s="1">
        <f>VLOOKUP(D7165, Fall!$A$1:$E$25, 3)</f>
        <v>996.442378876367</v>
      </c>
      <c r="I7165" s="1">
        <f>VLOOKUP(D7165, Fall!$A$1:$E$25, 5)</f>
        <v>368.42105263157799</v>
      </c>
      <c r="J7165" s="1">
        <f t="shared" si="667"/>
        <v>1288.7853545442722</v>
      </c>
      <c r="K7165" s="47">
        <f t="shared" si="668"/>
        <v>24.110627177974521</v>
      </c>
      <c r="L7165" s="48">
        <f>Solar!K7182/1000*Variables!$B$3</f>
        <v>32.604900000000001</v>
      </c>
      <c r="M7165">
        <f>IF(E7165=1, VLOOKUP(D7165, Sheet1!$A$2:$C$26, 2), Sheet1!$C$3)</f>
        <v>0.25796000000000002</v>
      </c>
      <c r="N7165" s="1">
        <f>'Electricity Rates'!$J$2</f>
        <v>0.24729999999999999</v>
      </c>
      <c r="O7165" s="145">
        <f>L7165-K7165</f>
        <v>8.4942728220254793</v>
      </c>
      <c r="P7165">
        <f t="shared" si="669"/>
        <v>5.9625581011130988</v>
      </c>
      <c r="Q7165">
        <f>IF(O7165&gt;0, IF(Q7164+O7165*Variables!$B$5&lt;Variables!$B$4, Q7164+O7165*Variables!$B$5, Variables!$B$4), IF(Q7164&gt;-O7165, Q7164+O7165/Variables!$B$5, 0))</f>
        <v>19.898233992981126</v>
      </c>
      <c r="R7165">
        <f>IF(O7165&gt;0, 0, IF(Q7164&gt;-O7165, 0, -O7165 - Q7164*Variables!$B$5))</f>
        <v>0</v>
      </c>
      <c r="S7165">
        <f t="shared" si="670"/>
        <v>0</v>
      </c>
      <c r="T7165">
        <f t="shared" si="671"/>
        <v>0</v>
      </c>
    </row>
    <row r="7166" spans="1:20" x14ac:dyDescent="0.3">
      <c r="A7166" s="3">
        <f t="shared" si="666"/>
        <v>43399</v>
      </c>
      <c r="B7166">
        <v>10</v>
      </c>
      <c r="C7166">
        <v>26</v>
      </c>
      <c r="D7166">
        <v>13</v>
      </c>
      <c r="E7166">
        <v>1</v>
      </c>
      <c r="F7166" s="1">
        <f>VLOOKUP(A7166,Weather!$A$1:$E$366, 5)</f>
        <v>0.79090909090909001</v>
      </c>
      <c r="G7166" s="1">
        <f>VLOOKUP(D7166, Fall!$A$1:$E$25, 2)</f>
        <v>1446.42857142857</v>
      </c>
      <c r="H7166" s="1">
        <f>VLOOKUP(D7166, Fall!$A$1:$E$25, 3)</f>
        <v>1031.4839187299399</v>
      </c>
      <c r="I7166" s="1">
        <f>VLOOKUP(D7166, Fall!$A$1:$E$25, 5)</f>
        <v>350.87719298245599</v>
      </c>
      <c r="J7166" s="1">
        <f t="shared" si="667"/>
        <v>1359.6674167734016</v>
      </c>
      <c r="K7166" s="47">
        <f t="shared" si="668"/>
        <v>25.436690490213863</v>
      </c>
      <c r="L7166" s="48">
        <f>Solar!K7183/1000*Variables!$B$3</f>
        <v>31.594699999999996</v>
      </c>
      <c r="M7166">
        <f>IF(E7166=1, VLOOKUP(D7166, Sheet1!$A$2:$C$26, 2), Sheet1!$C$3)</f>
        <v>0.55478000000000005</v>
      </c>
      <c r="N7166" s="1">
        <f>'Electricity Rates'!$J$2</f>
        <v>0.24729999999999999</v>
      </c>
      <c r="O7166" s="145">
        <f>L7166-K7166</f>
        <v>6.1580095097861332</v>
      </c>
      <c r="P7166">
        <f t="shared" si="669"/>
        <v>6.2904935582298878</v>
      </c>
      <c r="Q7166">
        <f>IF(O7166&gt;0, IF(Q7165+O7166*Variables!$B$5&lt;Variables!$B$4, Q7165+O7166*Variables!$B$5, Variables!$B$4), IF(Q7165&gt;-O7166, Q7165+O7166/Variables!$B$5, 0))</f>
        <v>25.686762932180091</v>
      </c>
      <c r="R7166">
        <f>IF(O7166&gt;0, 0, IF(Q7165&gt;-O7166, 0, -O7166 - Q7165*Variables!$B$5))</f>
        <v>0</v>
      </c>
      <c r="S7166">
        <f t="shared" si="670"/>
        <v>0</v>
      </c>
      <c r="T7166">
        <f t="shared" si="671"/>
        <v>0</v>
      </c>
    </row>
    <row r="7167" spans="1:20" x14ac:dyDescent="0.3">
      <c r="A7167" s="3">
        <f t="shared" si="666"/>
        <v>43399</v>
      </c>
      <c r="B7167">
        <v>10</v>
      </c>
      <c r="C7167">
        <v>26</v>
      </c>
      <c r="D7167">
        <v>14</v>
      </c>
      <c r="E7167">
        <v>1</v>
      </c>
      <c r="F7167" s="1">
        <f>VLOOKUP(A7167,Weather!$A$1:$E$366, 5)</f>
        <v>0.79090909090909001</v>
      </c>
      <c r="G7167" s="1">
        <f>VLOOKUP(D7167, Fall!$A$1:$E$25, 2)</f>
        <v>1482.1428571428501</v>
      </c>
      <c r="H7167" s="1">
        <f>VLOOKUP(D7167, Fall!$A$1:$E$25, 3)</f>
        <v>1052.56230978037</v>
      </c>
      <c r="I7167" s="1">
        <f>VLOOKUP(D7167, Fall!$A$1:$E$25, 5)</f>
        <v>342.105263157894</v>
      </c>
      <c r="J7167" s="1">
        <f t="shared" si="667"/>
        <v>1392.3214699670584</v>
      </c>
      <c r="K7167" s="47">
        <f t="shared" si="668"/>
        <v>26.047583296860015</v>
      </c>
      <c r="L7167" s="48">
        <f>Solar!K7184/1000*Variables!$B$3</f>
        <v>30.123300000000004</v>
      </c>
      <c r="M7167">
        <f>IF(E7167=1, VLOOKUP(D7167, Sheet1!$A$2:$C$26, 2), Sheet1!$C$3)</f>
        <v>0.55478000000000005</v>
      </c>
      <c r="N7167" s="1">
        <f>'Electricity Rates'!$J$2</f>
        <v>0.24729999999999999</v>
      </c>
      <c r="O7167" s="145">
        <f>L7167-K7167</f>
        <v>4.0757167031399888</v>
      </c>
      <c r="P7167">
        <f t="shared" si="669"/>
        <v>6.4415673493134813</v>
      </c>
      <c r="Q7167">
        <f>IF(O7167&gt;0, IF(Q7166+O7167*Variables!$B$5&lt;Variables!$B$4, Q7166+O7167*Variables!$B$5, Variables!$B$4), IF(Q7166&gt;-O7167, Q7166+O7167/Variables!$B$5, 0))</f>
        <v>29.517936633131679</v>
      </c>
      <c r="R7167">
        <f>IF(O7167&gt;0, 0, IF(Q7166&gt;-O7167, 0, -O7167 - Q7166*Variables!$B$5))</f>
        <v>0</v>
      </c>
      <c r="S7167">
        <f t="shared" si="670"/>
        <v>0</v>
      </c>
      <c r="T7167">
        <f t="shared" si="671"/>
        <v>0</v>
      </c>
    </row>
    <row r="7168" spans="1:20" x14ac:dyDescent="0.3">
      <c r="A7168" s="3">
        <f t="shared" si="666"/>
        <v>43399</v>
      </c>
      <c r="B7168">
        <v>10</v>
      </c>
      <c r="C7168">
        <v>26</v>
      </c>
      <c r="D7168">
        <v>15</v>
      </c>
      <c r="E7168">
        <v>1</v>
      </c>
      <c r="F7168" s="1">
        <f>VLOOKUP(A7168,Weather!$A$1:$E$366, 5)</f>
        <v>0.79090909090909001</v>
      </c>
      <c r="G7168" s="1">
        <f>VLOOKUP(D7168, Fall!$A$1:$E$25, 2)</f>
        <v>1437.5</v>
      </c>
      <c r="H7168" s="1">
        <f>VLOOKUP(D7168, Fall!$A$1:$E$25, 3)</f>
        <v>1060.00658057086</v>
      </c>
      <c r="I7168" s="1">
        <f>VLOOKUP(D7168, Fall!$A$1:$E$25, 5)</f>
        <v>328.94736842105198</v>
      </c>
      <c r="J7168" s="1">
        <f t="shared" si="667"/>
        <v>1358.5695577557249</v>
      </c>
      <c r="K7168" s="47">
        <f t="shared" si="668"/>
        <v>25.416151717503691</v>
      </c>
      <c r="L7168" s="48">
        <f>Solar!K7185/1000*Variables!$B$3</f>
        <v>24.547149999999998</v>
      </c>
      <c r="M7168">
        <f>IF(E7168=1, VLOOKUP(D7168, Sheet1!$A$2:$C$26, 2), Sheet1!$C$3)</f>
        <v>0.55478000000000005</v>
      </c>
      <c r="N7168" s="1">
        <f>'Electricity Rates'!$J$2</f>
        <v>0.24729999999999999</v>
      </c>
      <c r="O7168" s="145">
        <f>L7168-K7168</f>
        <v>-0.86900171750369282</v>
      </c>
      <c r="P7168">
        <f t="shared" si="669"/>
        <v>6.2854143197386625</v>
      </c>
      <c r="Q7168">
        <f>IF(O7168&gt;0, IF(Q7167+O7168*Variables!$B$5&lt;Variables!$B$4, Q7167+O7168*Variables!$B$5, Variables!$B$4), IF(Q7167&gt;-O7168, Q7167+O7168/Variables!$B$5, 0))</f>
        <v>28.593466720893709</v>
      </c>
      <c r="R7168">
        <f>IF(O7168&gt;0, 0, IF(Q7167&gt;-O7168, 0, -O7168 - Q7167*Variables!$B$5))</f>
        <v>0</v>
      </c>
      <c r="S7168">
        <f t="shared" si="670"/>
        <v>0</v>
      </c>
      <c r="T7168">
        <f t="shared" si="671"/>
        <v>0</v>
      </c>
    </row>
    <row r="7169" spans="1:20" x14ac:dyDescent="0.3">
      <c r="A7169" s="3">
        <f t="shared" si="666"/>
        <v>43399</v>
      </c>
      <c r="B7169">
        <v>10</v>
      </c>
      <c r="C7169">
        <v>26</v>
      </c>
      <c r="D7169">
        <v>16</v>
      </c>
      <c r="E7169">
        <v>1</v>
      </c>
      <c r="F7169" s="1">
        <f>VLOOKUP(A7169,Weather!$A$1:$E$366, 5)</f>
        <v>0.79090909090909001</v>
      </c>
      <c r="G7169" s="1">
        <f>VLOOKUP(D7169, Fall!$A$1:$E$25, 2)</f>
        <v>1348.2142857142801</v>
      </c>
      <c r="H7169" s="1">
        <f>VLOOKUP(D7169, Fall!$A$1:$E$25, 3)</f>
        <v>1003.98947108661</v>
      </c>
      <c r="I7169" s="1">
        <f>VLOOKUP(D7169, Fall!$A$1:$E$25, 5)</f>
        <v>298.24561403508801</v>
      </c>
      <c r="J7169" s="1">
        <f t="shared" si="667"/>
        <v>1276.2400062921306</v>
      </c>
      <c r="K7169" s="47">
        <f t="shared" si="668"/>
        <v>23.875928503397947</v>
      </c>
      <c r="L7169" s="48">
        <f>Solar!K7186/1000*Variables!$B$3</f>
        <v>15.805299999999999</v>
      </c>
      <c r="M7169">
        <f>IF(E7169=1, VLOOKUP(D7169, Sheet1!$A$2:$C$26, 2), Sheet1!$C$3)</f>
        <v>0.55478000000000005</v>
      </c>
      <c r="N7169" s="1">
        <f>'Electricity Rates'!$J$2</f>
        <v>0.24729999999999999</v>
      </c>
      <c r="O7169" s="145">
        <f>L7169-K7169</f>
        <v>-8.0706285033979484</v>
      </c>
      <c r="P7169">
        <f t="shared" si="669"/>
        <v>5.9045171188903121</v>
      </c>
      <c r="Q7169">
        <f>IF(O7169&gt;0, IF(Q7168+O7169*Variables!$B$5&lt;Variables!$B$4, Q7168+O7169*Variables!$B$5, Variables!$B$4), IF(Q7168&gt;-O7169, Q7168+O7169/Variables!$B$5, 0))</f>
        <v>20.007691717278867</v>
      </c>
      <c r="R7169">
        <f>IF(O7169&gt;0, 0, IF(Q7168&gt;-O7169, 0, -O7169 - Q7168*Variables!$B$5))</f>
        <v>0</v>
      </c>
      <c r="S7169">
        <f t="shared" si="670"/>
        <v>0</v>
      </c>
      <c r="T7169">
        <f t="shared" si="671"/>
        <v>0</v>
      </c>
    </row>
    <row r="7170" spans="1:20" x14ac:dyDescent="0.3">
      <c r="A7170" s="3">
        <f t="shared" si="666"/>
        <v>43399</v>
      </c>
      <c r="B7170">
        <v>10</v>
      </c>
      <c r="C7170">
        <v>26</v>
      </c>
      <c r="D7170">
        <v>17</v>
      </c>
      <c r="E7170">
        <v>1</v>
      </c>
      <c r="F7170" s="1">
        <f>VLOOKUP(A7170,Weather!$A$1:$E$366, 5)</f>
        <v>0.79090909090909001</v>
      </c>
      <c r="G7170" s="1">
        <f>VLOOKUP(D7170, Fall!$A$1:$E$25, 2)</f>
        <v>1080.3571428571399</v>
      </c>
      <c r="H7170" s="1">
        <f>VLOOKUP(D7170, Fall!$A$1:$E$25, 3)</f>
        <v>794.90091642515802</v>
      </c>
      <c r="I7170" s="1">
        <f>VLOOKUP(D7170, Fall!$A$1:$E$25, 5)</f>
        <v>263.15789473684202</v>
      </c>
      <c r="J7170" s="1">
        <f t="shared" si="667"/>
        <v>1020.6708409668162</v>
      </c>
      <c r="K7170" s="47">
        <f t="shared" si="668"/>
        <v>19.094734457688364</v>
      </c>
      <c r="L7170" s="48">
        <f>Solar!K7187/1000*Variables!$B$3</f>
        <v>5.5412999999999997</v>
      </c>
      <c r="M7170">
        <f>IF(E7170=1, VLOOKUP(D7170, Sheet1!$A$2:$C$26, 2), Sheet1!$C$3)</f>
        <v>0.55478000000000005</v>
      </c>
      <c r="N7170" s="1">
        <f>'Electricity Rates'!$J$2</f>
        <v>0.24729999999999999</v>
      </c>
      <c r="O7170" s="145">
        <f>L7170-K7170</f>
        <v>-13.553434457688365</v>
      </c>
      <c r="P7170">
        <f t="shared" si="669"/>
        <v>4.7221278313863326</v>
      </c>
      <c r="Q7170">
        <f>IF(O7170&gt;0, IF(Q7169+O7170*Variables!$B$5&lt;Variables!$B$4, Q7169+O7170*Variables!$B$5, Variables!$B$4), IF(Q7169&gt;-O7170, Q7169+O7170/Variables!$B$5, 0))</f>
        <v>5.5891444218657114</v>
      </c>
      <c r="R7170">
        <f>IF(O7170&gt;0, 0, IF(Q7169&gt;-O7170, 0, -O7170 - Q7169*Variables!$B$5))</f>
        <v>0</v>
      </c>
      <c r="S7170">
        <f t="shared" si="670"/>
        <v>0</v>
      </c>
      <c r="T7170">
        <f t="shared" si="671"/>
        <v>0</v>
      </c>
    </row>
    <row r="7171" spans="1:20" x14ac:dyDescent="0.3">
      <c r="A7171" s="3">
        <f t="shared" ref="A7171:A7234" si="672">DATE(2018, B7171, C7171)</f>
        <v>43399</v>
      </c>
      <c r="B7171">
        <v>10</v>
      </c>
      <c r="C7171">
        <v>26</v>
      </c>
      <c r="D7171">
        <v>18</v>
      </c>
      <c r="E7171">
        <v>1</v>
      </c>
      <c r="F7171" s="1">
        <f>VLOOKUP(A7171,Weather!$A$1:$E$366, 5)</f>
        <v>0.79090909090909001</v>
      </c>
      <c r="G7171" s="1">
        <f>VLOOKUP(D7171, Fall!$A$1:$E$25, 2)</f>
        <v>678.57142857142799</v>
      </c>
      <c r="H7171" s="1">
        <f>VLOOKUP(D7171, Fall!$A$1:$E$25, 3)</f>
        <v>583.61400485626905</v>
      </c>
      <c r="I7171" s="1">
        <f>VLOOKUP(D7171, Fall!$A$1:$E$25, 5)</f>
        <v>280.70175438596499</v>
      </c>
      <c r="J7171" s="1">
        <f t="shared" ref="J7171:J7234" si="673">IF(E7171=0, I7171, H7171 + (G7171-H7171)*F7171)</f>
        <v>658.71669452189462</v>
      </c>
      <c r="K7171" s="47">
        <f t="shared" ref="K7171:K7234" si="674">J7171*1000/53453</f>
        <v>12.323287645630641</v>
      </c>
      <c r="L7171" s="48">
        <f>Solar!K7188/1000*Variables!$B$3</f>
        <v>8.4350000000000008E-2</v>
      </c>
      <c r="M7171">
        <f>IF(E7171=1, VLOOKUP(D7171, Sheet1!$A$2:$C$26, 2), Sheet1!$C$3)</f>
        <v>0.55478000000000005</v>
      </c>
      <c r="N7171" s="1">
        <f>'Electricity Rates'!$J$2</f>
        <v>0.24729999999999999</v>
      </c>
      <c r="O7171" s="145">
        <f>L7171-K7171</f>
        <v>-12.23893764563064</v>
      </c>
      <c r="P7171">
        <f t="shared" ref="P7171:P7234" si="675">N7171*K7171</f>
        <v>3.0475490347644576</v>
      </c>
      <c r="Q7171">
        <f>IF(O7171&gt;0, IF(Q7170+O7171*Variables!$B$5&lt;Variables!$B$4, Q7170+O7171*Variables!$B$5, Variables!$B$4), IF(Q7170&gt;-O7171, Q7170+O7171/Variables!$B$5, 0))</f>
        <v>0</v>
      </c>
      <c r="R7171">
        <f>IF(O7171&gt;0, 0, IF(Q7170&gt;-O7171, 0, -O7171 - Q7170*Variables!$B$5))</f>
        <v>6.9851418890768722</v>
      </c>
      <c r="S7171">
        <f t="shared" ref="S7171:S7234" si="676">R7171*M7171</f>
        <v>3.8752170172220675</v>
      </c>
      <c r="T7171">
        <f t="shared" ref="T7171:T7234" si="677">IF(AND(R7171&gt;0, M7171&gt;0.3), 1, 0)</f>
        <v>1</v>
      </c>
    </row>
    <row r="7172" spans="1:20" x14ac:dyDescent="0.3">
      <c r="A7172" s="3">
        <f t="shared" si="672"/>
        <v>43399</v>
      </c>
      <c r="B7172">
        <v>10</v>
      </c>
      <c r="C7172">
        <v>26</v>
      </c>
      <c r="D7172">
        <v>19</v>
      </c>
      <c r="E7172">
        <v>1</v>
      </c>
      <c r="F7172" s="1">
        <f>VLOOKUP(A7172,Weather!$A$1:$E$366, 5)</f>
        <v>0.79090909090909001</v>
      </c>
      <c r="G7172" s="1">
        <f>VLOOKUP(D7172, Fall!$A$1:$E$25, 2)</f>
        <v>517.85714285714198</v>
      </c>
      <c r="H7172" s="1">
        <f>VLOOKUP(D7172, Fall!$A$1:$E$25, 3)</f>
        <v>442.60593718179598</v>
      </c>
      <c r="I7172" s="1">
        <f>VLOOKUP(D7172, Fall!$A$1:$E$25, 5)</f>
        <v>289.47368421052602</v>
      </c>
      <c r="J7172" s="1">
        <f t="shared" si="673"/>
        <v>502.12279985229685</v>
      </c>
      <c r="K7172" s="47">
        <f t="shared" si="674"/>
        <v>9.3937253260302853</v>
      </c>
      <c r="L7172" s="48">
        <f>Solar!K7189/1000*Variables!$B$3</f>
        <v>0</v>
      </c>
      <c r="M7172">
        <f>IF(E7172=1, VLOOKUP(D7172, Sheet1!$A$2:$C$26, 2), Sheet1!$C$3)</f>
        <v>0.25796000000000002</v>
      </c>
      <c r="N7172" s="1">
        <f>'Electricity Rates'!$J$2</f>
        <v>0.24729999999999999</v>
      </c>
      <c r="O7172" s="145">
        <f>L7172-K7172</f>
        <v>-9.3937253260302853</v>
      </c>
      <c r="P7172">
        <f t="shared" si="675"/>
        <v>2.3230682731272894</v>
      </c>
      <c r="Q7172">
        <f>IF(O7172&gt;0, IF(Q7171+O7172*Variables!$B$5&lt;Variables!$B$4, Q7171+O7172*Variables!$B$5, Variables!$B$4), IF(Q7171&gt;-O7172, Q7171+O7172/Variables!$B$5, 0))</f>
        <v>0</v>
      </c>
      <c r="R7172">
        <f>IF(O7172&gt;0, 0, IF(Q7171&gt;-O7172, 0, -O7172 - Q7171*Variables!$B$5))</f>
        <v>9.3937253260302853</v>
      </c>
      <c r="S7172">
        <f t="shared" si="676"/>
        <v>2.4232053851027726</v>
      </c>
      <c r="T7172">
        <f t="shared" si="677"/>
        <v>0</v>
      </c>
    </row>
    <row r="7173" spans="1:20" x14ac:dyDescent="0.3">
      <c r="A7173" s="3">
        <f t="shared" si="672"/>
        <v>43399</v>
      </c>
      <c r="B7173">
        <v>10</v>
      </c>
      <c r="C7173">
        <v>26</v>
      </c>
      <c r="D7173">
        <v>20</v>
      </c>
      <c r="E7173">
        <v>1</v>
      </c>
      <c r="F7173" s="1">
        <f>VLOOKUP(A7173,Weather!$A$1:$E$366, 5)</f>
        <v>0.79090909090909001</v>
      </c>
      <c r="G7173" s="1">
        <f>VLOOKUP(D7173, Fall!$A$1:$E$25, 2)</f>
        <v>428.57142857142799</v>
      </c>
      <c r="H7173" s="1">
        <f>VLOOKUP(D7173, Fall!$A$1:$E$25, 3)</f>
        <v>354.11608052009001</v>
      </c>
      <c r="I7173" s="1">
        <f>VLOOKUP(D7173, Fall!$A$1:$E$25, 5)</f>
        <v>263.15789473684202</v>
      </c>
      <c r="J7173" s="1">
        <f t="shared" si="673"/>
        <v>413.00349216069361</v>
      </c>
      <c r="K7173" s="47">
        <f t="shared" si="674"/>
        <v>7.7264791903297034</v>
      </c>
      <c r="L7173" s="48">
        <f>Solar!K7190/1000*Variables!$B$3</f>
        <v>0</v>
      </c>
      <c r="M7173">
        <f>IF(E7173=1, VLOOKUP(D7173, Sheet1!$A$2:$C$26, 2), Sheet1!$C$3)</f>
        <v>0.25796000000000002</v>
      </c>
      <c r="N7173" s="1">
        <f>'Electricity Rates'!$J$2</f>
        <v>0.24729999999999999</v>
      </c>
      <c r="O7173" s="145">
        <f>L7173-K7173</f>
        <v>-7.7264791903297034</v>
      </c>
      <c r="P7173">
        <f t="shared" si="675"/>
        <v>1.9107583037685356</v>
      </c>
      <c r="Q7173">
        <f>IF(O7173&gt;0, IF(Q7172+O7173*Variables!$B$5&lt;Variables!$B$4, Q7172+O7173*Variables!$B$5, Variables!$B$4), IF(Q7172&gt;-O7173, Q7172+O7173/Variables!$B$5, 0))</f>
        <v>0</v>
      </c>
      <c r="R7173">
        <f>IF(O7173&gt;0, 0, IF(Q7172&gt;-O7173, 0, -O7173 - Q7172*Variables!$B$5))</f>
        <v>7.7264791903297034</v>
      </c>
      <c r="S7173">
        <f t="shared" si="676"/>
        <v>1.9931225719374506</v>
      </c>
      <c r="T7173">
        <f t="shared" si="677"/>
        <v>0</v>
      </c>
    </row>
    <row r="7174" spans="1:20" x14ac:dyDescent="0.3">
      <c r="A7174" s="3">
        <f t="shared" si="672"/>
        <v>43399</v>
      </c>
      <c r="B7174">
        <v>10</v>
      </c>
      <c r="C7174">
        <v>26</v>
      </c>
      <c r="D7174">
        <v>21</v>
      </c>
      <c r="E7174">
        <v>1</v>
      </c>
      <c r="F7174" s="1">
        <f>VLOOKUP(A7174,Weather!$A$1:$E$366, 5)</f>
        <v>0.79090909090909001</v>
      </c>
      <c r="G7174" s="1">
        <f>VLOOKUP(D7174, Fall!$A$1:$E$25, 2)</f>
        <v>366.07142857142799</v>
      </c>
      <c r="H7174" s="1">
        <f>VLOOKUP(D7174, Fall!$A$1:$E$25, 3)</f>
        <v>305.62638808916603</v>
      </c>
      <c r="I7174" s="1">
        <f>VLOOKUP(D7174, Fall!$A$1:$E$25, 5)</f>
        <v>271.929824561403</v>
      </c>
      <c r="J7174" s="1">
        <f t="shared" si="673"/>
        <v>353.43292010695495</v>
      </c>
      <c r="K7174" s="47">
        <f t="shared" si="674"/>
        <v>6.612031506313115</v>
      </c>
      <c r="L7174" s="48">
        <f>Solar!K7191/1000*Variables!$B$3</f>
        <v>0</v>
      </c>
      <c r="M7174">
        <f>IF(E7174=1, VLOOKUP(D7174, Sheet1!$A$2:$C$26, 2), Sheet1!$C$3)</f>
        <v>0.25796000000000002</v>
      </c>
      <c r="N7174" s="1">
        <f>'Electricity Rates'!$J$2</f>
        <v>0.24729999999999999</v>
      </c>
      <c r="O7174" s="145">
        <f>L7174-K7174</f>
        <v>-6.612031506313115</v>
      </c>
      <c r="P7174">
        <f t="shared" si="675"/>
        <v>1.6351553915112333</v>
      </c>
      <c r="Q7174">
        <f>IF(O7174&gt;0, IF(Q7173+O7174*Variables!$B$5&lt;Variables!$B$4, Q7173+O7174*Variables!$B$5, Variables!$B$4), IF(Q7173&gt;-O7174, Q7173+O7174/Variables!$B$5, 0))</f>
        <v>0</v>
      </c>
      <c r="R7174">
        <f>IF(O7174&gt;0, 0, IF(Q7173&gt;-O7174, 0, -O7174 - Q7173*Variables!$B$5))</f>
        <v>6.612031506313115</v>
      </c>
      <c r="S7174">
        <f t="shared" si="676"/>
        <v>1.7056396473685314</v>
      </c>
      <c r="T7174">
        <f t="shared" si="677"/>
        <v>0</v>
      </c>
    </row>
    <row r="7175" spans="1:20" x14ac:dyDescent="0.3">
      <c r="A7175" s="3">
        <f t="shared" si="672"/>
        <v>43399</v>
      </c>
      <c r="B7175">
        <v>10</v>
      </c>
      <c r="C7175">
        <v>26</v>
      </c>
      <c r="D7175">
        <v>22</v>
      </c>
      <c r="E7175">
        <v>1</v>
      </c>
      <c r="F7175" s="1">
        <f>VLOOKUP(A7175,Weather!$A$1:$E$366, 5)</f>
        <v>0.79090909090909001</v>
      </c>
      <c r="G7175" s="1">
        <f>VLOOKUP(D7175, Fall!$A$1:$E$25, 2)</f>
        <v>330.35714285714198</v>
      </c>
      <c r="H7175" s="1">
        <f>VLOOKUP(D7175, Fall!$A$1:$E$25, 3)</f>
        <v>272.33281237147202</v>
      </c>
      <c r="I7175" s="1">
        <f>VLOOKUP(D7175, Fall!$A$1:$E$25, 5)</f>
        <v>254.385964912281</v>
      </c>
      <c r="J7175" s="1">
        <f t="shared" si="673"/>
        <v>318.22478284650185</v>
      </c>
      <c r="K7175" s="47">
        <f t="shared" si="674"/>
        <v>5.9533568339756773</v>
      </c>
      <c r="L7175" s="48">
        <f>Solar!K7192/1000*Variables!$B$3</f>
        <v>0</v>
      </c>
      <c r="M7175">
        <f>IF(E7175=1, VLOOKUP(D7175, Sheet1!$A$2:$C$26, 2), Sheet1!$C$3)</f>
        <v>0.18637999999999999</v>
      </c>
      <c r="N7175" s="1">
        <f>'Electricity Rates'!$J$2</f>
        <v>0.24729999999999999</v>
      </c>
      <c r="O7175" s="145">
        <f>L7175-K7175</f>
        <v>-5.9533568339756773</v>
      </c>
      <c r="P7175">
        <f t="shared" si="675"/>
        <v>1.4722651450421849</v>
      </c>
      <c r="Q7175">
        <f>IF(O7175&gt;0, IF(Q7174+O7175*Variables!$B$5&lt;Variables!$B$4, Q7174+O7175*Variables!$B$5, Variables!$B$4), IF(Q7174&gt;-O7175, Q7174+O7175/Variables!$B$5, 0))</f>
        <v>0</v>
      </c>
      <c r="R7175">
        <f>IF(O7175&gt;0, 0, IF(Q7174&gt;-O7175, 0, -O7175 - Q7174*Variables!$B$5))</f>
        <v>5.9533568339756773</v>
      </c>
      <c r="S7175">
        <f t="shared" si="676"/>
        <v>1.1095866467163866</v>
      </c>
      <c r="T7175">
        <f t="shared" si="677"/>
        <v>0</v>
      </c>
    </row>
    <row r="7176" spans="1:20" x14ac:dyDescent="0.3">
      <c r="A7176" s="3">
        <f t="shared" si="672"/>
        <v>43399</v>
      </c>
      <c r="B7176">
        <v>10</v>
      </c>
      <c r="C7176">
        <v>26</v>
      </c>
      <c r="D7176">
        <v>23</v>
      </c>
      <c r="E7176">
        <v>1</v>
      </c>
      <c r="F7176" s="1">
        <f>VLOOKUP(A7176,Weather!$A$1:$E$366, 5)</f>
        <v>0.79090909090909001</v>
      </c>
      <c r="G7176" s="1">
        <f>VLOOKUP(D7176, Fall!$A$1:$E$25, 2)</f>
        <v>303.57142857142799</v>
      </c>
      <c r="H7176" s="1">
        <f>VLOOKUP(D7176, Fall!$A$1:$E$25, 3)</f>
        <v>252.67335691371099</v>
      </c>
      <c r="I7176" s="1">
        <f>VLOOKUP(D7176, Fall!$A$1:$E$25, 5)</f>
        <v>254.385964912281</v>
      </c>
      <c r="J7176" s="1">
        <f t="shared" si="673"/>
        <v>292.92910449754163</v>
      </c>
      <c r="K7176" s="47">
        <f t="shared" si="674"/>
        <v>5.4801246795790997</v>
      </c>
      <c r="L7176" s="48">
        <f>Solar!K7193/1000*Variables!$B$3</f>
        <v>0</v>
      </c>
      <c r="M7176">
        <f>IF(E7176=1, VLOOKUP(D7176, Sheet1!$A$2:$C$26, 2), Sheet1!$C$3)</f>
        <v>0.18637999999999999</v>
      </c>
      <c r="N7176" s="1">
        <f>'Electricity Rates'!$J$2</f>
        <v>0.24729999999999999</v>
      </c>
      <c r="O7176" s="145">
        <f>L7176-K7176</f>
        <v>-5.4801246795790997</v>
      </c>
      <c r="P7176">
        <f t="shared" si="675"/>
        <v>1.3552348332599113</v>
      </c>
      <c r="Q7176">
        <f>IF(O7176&gt;0, IF(Q7175+O7176*Variables!$B$5&lt;Variables!$B$4, Q7175+O7176*Variables!$B$5, Variables!$B$4), IF(Q7175&gt;-O7176, Q7175+O7176/Variables!$B$5, 0))</f>
        <v>0</v>
      </c>
      <c r="R7176">
        <f>IF(O7176&gt;0, 0, IF(Q7175&gt;-O7176, 0, -O7176 - Q7175*Variables!$B$5))</f>
        <v>5.4801246795790997</v>
      </c>
      <c r="S7176">
        <f t="shared" si="676"/>
        <v>1.0213856377799526</v>
      </c>
      <c r="T7176">
        <f t="shared" si="677"/>
        <v>0</v>
      </c>
    </row>
    <row r="7177" spans="1:20" x14ac:dyDescent="0.3">
      <c r="A7177" s="3">
        <f t="shared" si="672"/>
        <v>43399</v>
      </c>
      <c r="B7177">
        <v>10</v>
      </c>
      <c r="C7177">
        <v>26</v>
      </c>
      <c r="D7177">
        <v>24</v>
      </c>
      <c r="E7177">
        <v>1</v>
      </c>
      <c r="F7177" s="1">
        <f>VLOOKUP(A7177,Weather!$A$1:$E$366, 5)</f>
        <v>0.79090909090909001</v>
      </c>
      <c r="G7177" s="1">
        <f>VLOOKUP(D7177, Fall!$A$1:$E$25, 2)</f>
        <v>285.71428571428498</v>
      </c>
      <c r="H7177" s="1">
        <f>VLOOKUP(D7177, Fall!$A$1:$E$25, 3)</f>
        <v>237.47635107345499</v>
      </c>
      <c r="I7177" s="1">
        <f>VLOOKUP(D7177, Fall!$A$1:$E$25, 5)</f>
        <v>254.385964912281</v>
      </c>
      <c r="J7177" s="1">
        <f t="shared" si="673"/>
        <v>275.62817210756594</v>
      </c>
      <c r="K7177" s="47">
        <f t="shared" si="674"/>
        <v>5.1564584234292923</v>
      </c>
      <c r="L7177" s="48">
        <f>Solar!K7194/1000*Variables!$B$3</f>
        <v>0</v>
      </c>
      <c r="M7177">
        <f>IF(E7177=1, VLOOKUP(D7177, Sheet1!$A$2:$C$26, 2), Sheet1!$C$3)</f>
        <v>0.18637999999999999</v>
      </c>
      <c r="N7177" s="1">
        <f>'Electricity Rates'!$J$2</f>
        <v>0.24729999999999999</v>
      </c>
      <c r="O7177" s="145">
        <f>L7177-K7177</f>
        <v>-5.1564584234292923</v>
      </c>
      <c r="P7177">
        <f t="shared" si="675"/>
        <v>1.2751921681140639</v>
      </c>
      <c r="Q7177">
        <f>IF(O7177&gt;0, IF(Q7176+O7177*Variables!$B$5&lt;Variables!$B$4, Q7176+O7177*Variables!$B$5, Variables!$B$4), IF(Q7176&gt;-O7177, Q7176+O7177/Variables!$B$5, 0))</f>
        <v>0</v>
      </c>
      <c r="R7177">
        <f>IF(O7177&gt;0, 0, IF(Q7176&gt;-O7177, 0, -O7177 - Q7176*Variables!$B$5))</f>
        <v>5.1564584234292923</v>
      </c>
      <c r="S7177">
        <f t="shared" si="676"/>
        <v>0.96106072095875139</v>
      </c>
      <c r="T7177">
        <f t="shared" si="677"/>
        <v>0</v>
      </c>
    </row>
    <row r="7178" spans="1:20" x14ac:dyDescent="0.3">
      <c r="A7178" s="3">
        <f t="shared" si="672"/>
        <v>43400</v>
      </c>
      <c r="B7178">
        <v>10</v>
      </c>
      <c r="C7178">
        <v>27</v>
      </c>
      <c r="D7178">
        <v>1</v>
      </c>
      <c r="E7178">
        <v>0</v>
      </c>
      <c r="F7178" s="1">
        <f>VLOOKUP(A7178,Weather!$A$1:$E$366, 5)</f>
        <v>0.77272727272727293</v>
      </c>
      <c r="G7178" s="1">
        <f>VLOOKUP(D7178, Fall!$A$1:$E$25, 2)</f>
        <v>276.78571428571399</v>
      </c>
      <c r="H7178" s="1">
        <f>VLOOKUP(D7178, Fall!$A$1:$E$25, 3)</f>
        <v>258.40056395394299</v>
      </c>
      <c r="I7178" s="1">
        <f>VLOOKUP(D7178, Fall!$A$1:$E$25, 5)</f>
        <v>254.385964912281</v>
      </c>
      <c r="J7178" s="1">
        <f t="shared" si="673"/>
        <v>254.385964912281</v>
      </c>
      <c r="K7178" s="47">
        <f t="shared" si="674"/>
        <v>4.7590587041378596</v>
      </c>
      <c r="L7178" s="48">
        <f>Solar!K7195/1000*Variables!$B$3</f>
        <v>0</v>
      </c>
      <c r="M7178">
        <f>IF(E7178=1, VLOOKUP(D7178, Sheet1!$A$2:$C$26, 2), Sheet1!$C$3)</f>
        <v>0.18637999999999999</v>
      </c>
      <c r="N7178" s="1">
        <f>'Electricity Rates'!$J$2</f>
        <v>0.24729999999999999</v>
      </c>
      <c r="O7178" s="145">
        <f>L7178-K7178</f>
        <v>-4.7590587041378596</v>
      </c>
      <c r="P7178">
        <f t="shared" si="675"/>
        <v>1.1769152175332926</v>
      </c>
      <c r="Q7178">
        <f>IF(O7178&gt;0, IF(Q7177+O7178*Variables!$B$5&lt;Variables!$B$4, Q7177+O7178*Variables!$B$5, Variables!$B$4), IF(Q7177&gt;-O7178, Q7177+O7178/Variables!$B$5, 0))</f>
        <v>0</v>
      </c>
      <c r="R7178">
        <f>IF(O7178&gt;0, 0, IF(Q7177&gt;-O7178, 0, -O7178 - Q7177*Variables!$B$5))</f>
        <v>4.7590587041378596</v>
      </c>
      <c r="S7178">
        <f t="shared" si="676"/>
        <v>0.88699336127721418</v>
      </c>
      <c r="T7178">
        <f t="shared" si="677"/>
        <v>0</v>
      </c>
    </row>
    <row r="7179" spans="1:20" x14ac:dyDescent="0.3">
      <c r="A7179" s="3">
        <f t="shared" si="672"/>
        <v>43400</v>
      </c>
      <c r="B7179">
        <v>10</v>
      </c>
      <c r="C7179">
        <v>27</v>
      </c>
      <c r="D7179">
        <v>2</v>
      </c>
      <c r="E7179">
        <v>0</v>
      </c>
      <c r="F7179" s="1">
        <f>VLOOKUP(A7179,Weather!$A$1:$E$366, 5)</f>
        <v>0.77272727272727293</v>
      </c>
      <c r="G7179" s="1">
        <f>VLOOKUP(D7179, Fall!$A$1:$E$25, 2)</f>
        <v>272.32142857142799</v>
      </c>
      <c r="H7179" s="1">
        <f>VLOOKUP(D7179, Fall!$A$1:$E$25, 3)</f>
        <v>244.53669616981199</v>
      </c>
      <c r="I7179" s="1">
        <f>VLOOKUP(D7179, Fall!$A$1:$E$25, 5)</f>
        <v>254.385964912281</v>
      </c>
      <c r="J7179" s="1">
        <f t="shared" si="673"/>
        <v>254.385964912281</v>
      </c>
      <c r="K7179" s="47">
        <f t="shared" si="674"/>
        <v>4.7590587041378596</v>
      </c>
      <c r="L7179" s="48">
        <f>Solar!K7196/1000*Variables!$B$3</f>
        <v>0</v>
      </c>
      <c r="M7179">
        <f>IF(E7179=1, VLOOKUP(D7179, Sheet1!$A$2:$C$26, 2), Sheet1!$C$3)</f>
        <v>0.18637999999999999</v>
      </c>
      <c r="N7179" s="1">
        <f>'Electricity Rates'!$J$2</f>
        <v>0.24729999999999999</v>
      </c>
      <c r="O7179" s="145">
        <f>L7179-K7179</f>
        <v>-4.7590587041378596</v>
      </c>
      <c r="P7179">
        <f t="shared" si="675"/>
        <v>1.1769152175332926</v>
      </c>
      <c r="Q7179">
        <f>IF(O7179&gt;0, IF(Q7178+O7179*Variables!$B$5&lt;Variables!$B$4, Q7178+O7179*Variables!$B$5, Variables!$B$4), IF(Q7178&gt;-O7179, Q7178+O7179/Variables!$B$5, 0))</f>
        <v>0</v>
      </c>
      <c r="R7179">
        <f>IF(O7179&gt;0, 0, IF(Q7178&gt;-O7179, 0, -O7179 - Q7178*Variables!$B$5))</f>
        <v>4.7590587041378596</v>
      </c>
      <c r="S7179">
        <f t="shared" si="676"/>
        <v>0.88699336127721418</v>
      </c>
      <c r="T7179">
        <f t="shared" si="677"/>
        <v>0</v>
      </c>
    </row>
    <row r="7180" spans="1:20" x14ac:dyDescent="0.3">
      <c r="A7180" s="3">
        <f t="shared" si="672"/>
        <v>43400</v>
      </c>
      <c r="B7180">
        <v>10</v>
      </c>
      <c r="C7180">
        <v>27</v>
      </c>
      <c r="D7180">
        <v>3</v>
      </c>
      <c r="E7180">
        <v>0</v>
      </c>
      <c r="F7180" s="1">
        <f>VLOOKUP(A7180,Weather!$A$1:$E$366, 5)</f>
        <v>0.77272727272727293</v>
      </c>
      <c r="G7180" s="1">
        <f>VLOOKUP(D7180, Fall!$A$1:$E$25, 2)</f>
        <v>272.32142857142799</v>
      </c>
      <c r="H7180" s="1">
        <f>VLOOKUP(D7180, Fall!$A$1:$E$25, 3)</f>
        <v>252.565207174747</v>
      </c>
      <c r="I7180" s="1">
        <f>VLOOKUP(D7180, Fall!$A$1:$E$25, 5)</f>
        <v>254.385964912281</v>
      </c>
      <c r="J7180" s="1">
        <f t="shared" si="673"/>
        <v>254.385964912281</v>
      </c>
      <c r="K7180" s="47">
        <f t="shared" si="674"/>
        <v>4.7590587041378596</v>
      </c>
      <c r="L7180" s="48">
        <f>Solar!K7197/1000*Variables!$B$3</f>
        <v>0</v>
      </c>
      <c r="M7180">
        <f>IF(E7180=1, VLOOKUP(D7180, Sheet1!$A$2:$C$26, 2), Sheet1!$C$3)</f>
        <v>0.18637999999999999</v>
      </c>
      <c r="N7180" s="1">
        <f>'Electricity Rates'!$J$2</f>
        <v>0.24729999999999999</v>
      </c>
      <c r="O7180" s="145">
        <f>L7180-K7180</f>
        <v>-4.7590587041378596</v>
      </c>
      <c r="P7180">
        <f t="shared" si="675"/>
        <v>1.1769152175332926</v>
      </c>
      <c r="Q7180">
        <f>IF(O7180&gt;0, IF(Q7179+O7180*Variables!$B$5&lt;Variables!$B$4, Q7179+O7180*Variables!$B$5, Variables!$B$4), IF(Q7179&gt;-O7180, Q7179+O7180/Variables!$B$5, 0))</f>
        <v>0</v>
      </c>
      <c r="R7180">
        <f>IF(O7180&gt;0, 0, IF(Q7179&gt;-O7180, 0, -O7180 - Q7179*Variables!$B$5))</f>
        <v>4.7590587041378596</v>
      </c>
      <c r="S7180">
        <f t="shared" si="676"/>
        <v>0.88699336127721418</v>
      </c>
      <c r="T7180">
        <f t="shared" si="677"/>
        <v>0</v>
      </c>
    </row>
    <row r="7181" spans="1:20" x14ac:dyDescent="0.3">
      <c r="A7181" s="3">
        <f t="shared" si="672"/>
        <v>43400</v>
      </c>
      <c r="B7181">
        <v>10</v>
      </c>
      <c r="C7181">
        <v>27</v>
      </c>
      <c r="D7181">
        <v>4</v>
      </c>
      <c r="E7181">
        <v>0</v>
      </c>
      <c r="F7181" s="1">
        <f>VLOOKUP(A7181,Weather!$A$1:$E$366, 5)</f>
        <v>0.77272727272727293</v>
      </c>
      <c r="G7181" s="1">
        <f>VLOOKUP(D7181, Fall!$A$1:$E$25, 2)</f>
        <v>272.32142857142799</v>
      </c>
      <c r="H7181" s="1">
        <f>VLOOKUP(D7181, Fall!$A$1:$E$25, 3)</f>
        <v>267.50020564283898</v>
      </c>
      <c r="I7181" s="1">
        <f>VLOOKUP(D7181, Fall!$A$1:$E$25, 5)</f>
        <v>254.385964912281</v>
      </c>
      <c r="J7181" s="1">
        <f t="shared" si="673"/>
        <v>254.385964912281</v>
      </c>
      <c r="K7181" s="47">
        <f t="shared" si="674"/>
        <v>4.7590587041378596</v>
      </c>
      <c r="L7181" s="48">
        <f>Solar!K7198/1000*Variables!$B$3</f>
        <v>0</v>
      </c>
      <c r="M7181">
        <f>IF(E7181=1, VLOOKUP(D7181, Sheet1!$A$2:$C$26, 2), Sheet1!$C$3)</f>
        <v>0.18637999999999999</v>
      </c>
      <c r="N7181" s="1">
        <f>'Electricity Rates'!$J$2</f>
        <v>0.24729999999999999</v>
      </c>
      <c r="O7181" s="145">
        <f>L7181-K7181</f>
        <v>-4.7590587041378596</v>
      </c>
      <c r="P7181">
        <f t="shared" si="675"/>
        <v>1.1769152175332926</v>
      </c>
      <c r="Q7181">
        <f>IF(O7181&gt;0, IF(Q7180+O7181*Variables!$B$5&lt;Variables!$B$4, Q7180+O7181*Variables!$B$5, Variables!$B$4), IF(Q7180&gt;-O7181, Q7180+O7181/Variables!$B$5, 0))</f>
        <v>0</v>
      </c>
      <c r="R7181">
        <f>IF(O7181&gt;0, 0, IF(Q7180&gt;-O7181, 0, -O7181 - Q7180*Variables!$B$5))</f>
        <v>4.7590587041378596</v>
      </c>
      <c r="S7181">
        <f t="shared" si="676"/>
        <v>0.88699336127721418</v>
      </c>
      <c r="T7181">
        <f t="shared" si="677"/>
        <v>0</v>
      </c>
    </row>
    <row r="7182" spans="1:20" x14ac:dyDescent="0.3">
      <c r="A7182" s="3">
        <f t="shared" si="672"/>
        <v>43400</v>
      </c>
      <c r="B7182">
        <v>10</v>
      </c>
      <c r="C7182">
        <v>27</v>
      </c>
      <c r="D7182">
        <v>5</v>
      </c>
      <c r="E7182">
        <v>0</v>
      </c>
      <c r="F7182" s="1">
        <f>VLOOKUP(A7182,Weather!$A$1:$E$366, 5)</f>
        <v>0.77272727272727293</v>
      </c>
      <c r="G7182" s="1">
        <f>VLOOKUP(D7182, Fall!$A$1:$E$25, 2)</f>
        <v>303.57142857142799</v>
      </c>
      <c r="H7182" s="1">
        <f>VLOOKUP(D7182, Fall!$A$1:$E$25, 3)</f>
        <v>277.41442782172697</v>
      </c>
      <c r="I7182" s="1">
        <f>VLOOKUP(D7182, Fall!$A$1:$E$25, 5)</f>
        <v>254.385964912281</v>
      </c>
      <c r="J7182" s="1">
        <f t="shared" si="673"/>
        <v>254.385964912281</v>
      </c>
      <c r="K7182" s="47">
        <f t="shared" si="674"/>
        <v>4.7590587041378596</v>
      </c>
      <c r="L7182" s="48">
        <f>Solar!K7199/1000*Variables!$B$3</f>
        <v>0</v>
      </c>
      <c r="M7182">
        <f>IF(E7182=1, VLOOKUP(D7182, Sheet1!$A$2:$C$26, 2), Sheet1!$C$3)</f>
        <v>0.18637999999999999</v>
      </c>
      <c r="N7182" s="1">
        <f>'Electricity Rates'!$J$2</f>
        <v>0.24729999999999999</v>
      </c>
      <c r="O7182" s="145">
        <f>L7182-K7182</f>
        <v>-4.7590587041378596</v>
      </c>
      <c r="P7182">
        <f t="shared" si="675"/>
        <v>1.1769152175332926</v>
      </c>
      <c r="Q7182">
        <f>IF(O7182&gt;0, IF(Q7181+O7182*Variables!$B$5&lt;Variables!$B$4, Q7181+O7182*Variables!$B$5, Variables!$B$4), IF(Q7181&gt;-O7182, Q7181+O7182/Variables!$B$5, 0))</f>
        <v>0</v>
      </c>
      <c r="R7182">
        <f>IF(O7182&gt;0, 0, IF(Q7181&gt;-O7182, 0, -O7182 - Q7181*Variables!$B$5))</f>
        <v>4.7590587041378596</v>
      </c>
      <c r="S7182">
        <f t="shared" si="676"/>
        <v>0.88699336127721418</v>
      </c>
      <c r="T7182">
        <f t="shared" si="677"/>
        <v>0</v>
      </c>
    </row>
    <row r="7183" spans="1:20" x14ac:dyDescent="0.3">
      <c r="A7183" s="3">
        <f t="shared" si="672"/>
        <v>43400</v>
      </c>
      <c r="B7183">
        <v>10</v>
      </c>
      <c r="C7183">
        <v>27</v>
      </c>
      <c r="D7183">
        <v>6</v>
      </c>
      <c r="E7183">
        <v>0</v>
      </c>
      <c r="F7183" s="1">
        <f>VLOOKUP(A7183,Weather!$A$1:$E$366, 5)</f>
        <v>0.77272727272727293</v>
      </c>
      <c r="G7183" s="1">
        <f>VLOOKUP(D7183, Fall!$A$1:$E$25, 2)</f>
        <v>401.78571428571399</v>
      </c>
      <c r="H7183" s="1">
        <f>VLOOKUP(D7183, Fall!$A$1:$E$25, 3)</f>
        <v>309.98601628691301</v>
      </c>
      <c r="I7183" s="1">
        <f>VLOOKUP(D7183, Fall!$A$1:$E$25, 5)</f>
        <v>271.929824561403</v>
      </c>
      <c r="J7183" s="1">
        <f t="shared" si="673"/>
        <v>271.929824561403</v>
      </c>
      <c r="K7183" s="47">
        <f t="shared" si="674"/>
        <v>5.0872696492507998</v>
      </c>
      <c r="L7183" s="48">
        <f>Solar!K7200/1000*Variables!$B$3</f>
        <v>0</v>
      </c>
      <c r="M7183">
        <f>IF(E7183=1, VLOOKUP(D7183, Sheet1!$A$2:$C$26, 2), Sheet1!$C$3)</f>
        <v>0.18637999999999999</v>
      </c>
      <c r="N7183" s="1">
        <f>'Electricity Rates'!$J$2</f>
        <v>0.24729999999999999</v>
      </c>
      <c r="O7183" s="145">
        <f>L7183-K7183</f>
        <v>-5.0872696492507998</v>
      </c>
      <c r="P7183">
        <f t="shared" si="675"/>
        <v>1.2580817842597227</v>
      </c>
      <c r="Q7183">
        <f>IF(O7183&gt;0, IF(Q7182+O7183*Variables!$B$5&lt;Variables!$B$4, Q7182+O7183*Variables!$B$5, Variables!$B$4), IF(Q7182&gt;-O7183, Q7182+O7183/Variables!$B$5, 0))</f>
        <v>0</v>
      </c>
      <c r="R7183">
        <f>IF(O7183&gt;0, 0, IF(Q7182&gt;-O7183, 0, -O7183 - Q7182*Variables!$B$5))</f>
        <v>5.0872696492507998</v>
      </c>
      <c r="S7183">
        <f t="shared" si="676"/>
        <v>0.94816531722736397</v>
      </c>
      <c r="T7183">
        <f t="shared" si="677"/>
        <v>0</v>
      </c>
    </row>
    <row r="7184" spans="1:20" x14ac:dyDescent="0.3">
      <c r="A7184" s="3">
        <f t="shared" si="672"/>
        <v>43400</v>
      </c>
      <c r="B7184">
        <v>10</v>
      </c>
      <c r="C7184">
        <v>27</v>
      </c>
      <c r="D7184">
        <v>7</v>
      </c>
      <c r="E7184">
        <v>0</v>
      </c>
      <c r="F7184" s="1">
        <f>VLOOKUP(A7184,Weather!$A$1:$E$366, 5)</f>
        <v>0.77272727272727293</v>
      </c>
      <c r="G7184" s="1">
        <f>VLOOKUP(D7184, Fall!$A$1:$E$25, 2)</f>
        <v>593.74999999999898</v>
      </c>
      <c r="H7184" s="1">
        <f>VLOOKUP(D7184, Fall!$A$1:$E$25, 3)</f>
        <v>390.39236653779699</v>
      </c>
      <c r="I7184" s="1">
        <f>VLOOKUP(D7184, Fall!$A$1:$E$25, 5)</f>
        <v>263.15789473684202</v>
      </c>
      <c r="J7184" s="1">
        <f t="shared" si="673"/>
        <v>263.15789473684202</v>
      </c>
      <c r="K7184" s="47">
        <f t="shared" si="674"/>
        <v>4.9231641766943302</v>
      </c>
      <c r="L7184" s="48">
        <f>Solar!K7201/1000*Variables!$B$3</f>
        <v>0.74280000000000002</v>
      </c>
      <c r="M7184">
        <f>IF(E7184=1, VLOOKUP(D7184, Sheet1!$A$2:$C$26, 2), Sheet1!$C$3)</f>
        <v>0.18637999999999999</v>
      </c>
      <c r="N7184" s="1">
        <f>'Electricity Rates'!$J$2</f>
        <v>0.24729999999999999</v>
      </c>
      <c r="O7184" s="145">
        <f>L7184-K7184</f>
        <v>-4.1803641766943302</v>
      </c>
      <c r="P7184">
        <f t="shared" si="675"/>
        <v>1.2174985008965078</v>
      </c>
      <c r="Q7184">
        <f>IF(O7184&gt;0, IF(Q7183+O7184*Variables!$B$5&lt;Variables!$B$4, Q7183+O7184*Variables!$B$5, Variables!$B$4), IF(Q7183&gt;-O7184, Q7183+O7184/Variables!$B$5, 0))</f>
        <v>0</v>
      </c>
      <c r="R7184">
        <f>IF(O7184&gt;0, 0, IF(Q7183&gt;-O7184, 0, -O7184 - Q7183*Variables!$B$5))</f>
        <v>4.1803641766943302</v>
      </c>
      <c r="S7184">
        <f t="shared" si="676"/>
        <v>0.77913627525228923</v>
      </c>
      <c r="T7184">
        <f t="shared" si="677"/>
        <v>0</v>
      </c>
    </row>
    <row r="7185" spans="1:20" x14ac:dyDescent="0.3">
      <c r="A7185" s="3">
        <f t="shared" si="672"/>
        <v>43400</v>
      </c>
      <c r="B7185">
        <v>10</v>
      </c>
      <c r="C7185">
        <v>27</v>
      </c>
      <c r="D7185">
        <v>8</v>
      </c>
      <c r="E7185">
        <v>0</v>
      </c>
      <c r="F7185" s="1">
        <f>VLOOKUP(A7185,Weather!$A$1:$E$366, 5)</f>
        <v>0.77272727272727293</v>
      </c>
      <c r="G7185" s="1">
        <f>VLOOKUP(D7185, Fall!$A$1:$E$25, 2)</f>
        <v>866.07142857142799</v>
      </c>
      <c r="H7185" s="1">
        <f>VLOOKUP(D7185, Fall!$A$1:$E$25, 3)</f>
        <v>561.61059471909198</v>
      </c>
      <c r="I7185" s="1">
        <f>VLOOKUP(D7185, Fall!$A$1:$E$25, 5)</f>
        <v>271.929824561403</v>
      </c>
      <c r="J7185" s="1">
        <f t="shared" si="673"/>
        <v>271.929824561403</v>
      </c>
      <c r="K7185" s="47">
        <f t="shared" si="674"/>
        <v>5.0872696492507998</v>
      </c>
      <c r="L7185" s="48">
        <f>Solar!K7202/1000*Variables!$B$3</f>
        <v>7.8719999999999999</v>
      </c>
      <c r="M7185">
        <f>IF(E7185=1, VLOOKUP(D7185, Sheet1!$A$2:$C$26, 2), Sheet1!$C$3)</f>
        <v>0.18637999999999999</v>
      </c>
      <c r="N7185" s="1">
        <f>'Electricity Rates'!$J$2</f>
        <v>0.24729999999999999</v>
      </c>
      <c r="O7185" s="145">
        <f>L7185-K7185</f>
        <v>2.7847303507492001</v>
      </c>
      <c r="P7185">
        <f t="shared" si="675"/>
        <v>1.2580817842597227</v>
      </c>
      <c r="Q7185">
        <f>IF(O7185&gt;0, IF(Q7184+O7185*Variables!$B$5&lt;Variables!$B$4, Q7184+O7185*Variables!$B$5, Variables!$B$4), IF(Q7184&gt;-O7185, Q7184+O7185/Variables!$B$5, 0))</f>
        <v>2.6176465297042477</v>
      </c>
      <c r="R7185">
        <f>IF(O7185&gt;0, 0, IF(Q7184&gt;-O7185, 0, -O7185 - Q7184*Variables!$B$5))</f>
        <v>0</v>
      </c>
      <c r="S7185">
        <f t="shared" si="676"/>
        <v>0</v>
      </c>
      <c r="T7185">
        <f t="shared" si="677"/>
        <v>0</v>
      </c>
    </row>
    <row r="7186" spans="1:20" x14ac:dyDescent="0.3">
      <c r="A7186" s="3">
        <f t="shared" si="672"/>
        <v>43400</v>
      </c>
      <c r="B7186">
        <v>10</v>
      </c>
      <c r="C7186">
        <v>27</v>
      </c>
      <c r="D7186">
        <v>9</v>
      </c>
      <c r="E7186">
        <v>0</v>
      </c>
      <c r="F7186" s="1">
        <f>VLOOKUP(A7186,Weather!$A$1:$E$366, 5)</f>
        <v>0.77272727272727293</v>
      </c>
      <c r="G7186" s="1">
        <f>VLOOKUP(D7186, Fall!$A$1:$E$25, 2)</f>
        <v>1080.3571428571399</v>
      </c>
      <c r="H7186" s="1">
        <f>VLOOKUP(D7186, Fall!$A$1:$E$25, 3)</f>
        <v>760.17932055605797</v>
      </c>
      <c r="I7186" s="1">
        <f>VLOOKUP(D7186, Fall!$A$1:$E$25, 5)</f>
        <v>311.40350877192998</v>
      </c>
      <c r="J7186" s="1">
        <f t="shared" si="673"/>
        <v>311.40350877192998</v>
      </c>
      <c r="K7186" s="47">
        <f t="shared" si="674"/>
        <v>5.8257442757549622</v>
      </c>
      <c r="L7186" s="48">
        <f>Solar!K7203/1000*Variables!$B$3</f>
        <v>17.984849999999998</v>
      </c>
      <c r="M7186">
        <f>IF(E7186=1, VLOOKUP(D7186, Sheet1!$A$2:$C$26, 2), Sheet1!$C$3)</f>
        <v>0.18637999999999999</v>
      </c>
      <c r="N7186" s="1">
        <f>'Electricity Rates'!$J$2</f>
        <v>0.24729999999999999</v>
      </c>
      <c r="O7186" s="145">
        <f>L7186-K7186</f>
        <v>12.159105724245036</v>
      </c>
      <c r="P7186">
        <f t="shared" si="675"/>
        <v>1.4407065593942021</v>
      </c>
      <c r="Q7186">
        <f>IF(O7186&gt;0, IF(Q7185+O7186*Variables!$B$5&lt;Variables!$B$4, Q7185+O7186*Variables!$B$5, Variables!$B$4), IF(Q7185&gt;-O7186, Q7185+O7186/Variables!$B$5, 0))</f>
        <v>14.047205910494581</v>
      </c>
      <c r="R7186">
        <f>IF(O7186&gt;0, 0, IF(Q7185&gt;-O7186, 0, -O7186 - Q7185*Variables!$B$5))</f>
        <v>0</v>
      </c>
      <c r="S7186">
        <f t="shared" si="676"/>
        <v>0</v>
      </c>
      <c r="T7186">
        <f t="shared" si="677"/>
        <v>0</v>
      </c>
    </row>
    <row r="7187" spans="1:20" x14ac:dyDescent="0.3">
      <c r="A7187" s="3">
        <f t="shared" si="672"/>
        <v>43400</v>
      </c>
      <c r="B7187">
        <v>10</v>
      </c>
      <c r="C7187">
        <v>27</v>
      </c>
      <c r="D7187">
        <v>10</v>
      </c>
      <c r="E7187">
        <v>0</v>
      </c>
      <c r="F7187" s="1">
        <f>VLOOKUP(A7187,Weather!$A$1:$E$366, 5)</f>
        <v>0.77272727272727293</v>
      </c>
      <c r="G7187" s="1">
        <f>VLOOKUP(D7187, Fall!$A$1:$E$25, 2)</f>
        <v>1205.3571428571399</v>
      </c>
      <c r="H7187" s="1">
        <f>VLOOKUP(D7187, Fall!$A$1:$E$25, 3)</f>
        <v>904.12930821748796</v>
      </c>
      <c r="I7187" s="1">
        <f>VLOOKUP(D7187, Fall!$A$1:$E$25, 5)</f>
        <v>359.64912280701702</v>
      </c>
      <c r="J7187" s="1">
        <f t="shared" si="673"/>
        <v>359.64912280701702</v>
      </c>
      <c r="K7187" s="47">
        <f t="shared" si="674"/>
        <v>6.7283243748155765</v>
      </c>
      <c r="L7187" s="48">
        <f>Solar!K7204/1000*Variables!$B$3</f>
        <v>26.108949999999997</v>
      </c>
      <c r="M7187">
        <f>IF(E7187=1, VLOOKUP(D7187, Sheet1!$A$2:$C$26, 2), Sheet1!$C$3)</f>
        <v>0.18637999999999999</v>
      </c>
      <c r="N7187" s="1">
        <f>'Electricity Rates'!$J$2</f>
        <v>0.24729999999999999</v>
      </c>
      <c r="O7187" s="145">
        <f>L7187-K7187</f>
        <v>19.380625625184422</v>
      </c>
      <c r="P7187">
        <f t="shared" si="675"/>
        <v>1.663914617891892</v>
      </c>
      <c r="Q7187">
        <f>IF(O7187&gt;0, IF(Q7186+O7187*Variables!$B$5&lt;Variables!$B$4, Q7186+O7187*Variables!$B$5, Variables!$B$4), IF(Q7186&gt;-O7187, Q7186+O7187/Variables!$B$5, 0))</f>
        <v>32.264993998167938</v>
      </c>
      <c r="R7187">
        <f>IF(O7187&gt;0, 0, IF(Q7186&gt;-O7187, 0, -O7187 - Q7186*Variables!$B$5))</f>
        <v>0</v>
      </c>
      <c r="S7187">
        <f t="shared" si="676"/>
        <v>0</v>
      </c>
      <c r="T7187">
        <f t="shared" si="677"/>
        <v>0</v>
      </c>
    </row>
    <row r="7188" spans="1:20" x14ac:dyDescent="0.3">
      <c r="A7188" s="3">
        <f t="shared" si="672"/>
        <v>43400</v>
      </c>
      <c r="B7188">
        <v>10</v>
      </c>
      <c r="C7188">
        <v>27</v>
      </c>
      <c r="D7188">
        <v>11</v>
      </c>
      <c r="E7188">
        <v>0</v>
      </c>
      <c r="F7188" s="1">
        <f>VLOOKUP(A7188,Weather!$A$1:$E$366, 5)</f>
        <v>0.77272727272727293</v>
      </c>
      <c r="G7188" s="1">
        <f>VLOOKUP(D7188, Fall!$A$1:$E$25, 2)</f>
        <v>1290.17857142857</v>
      </c>
      <c r="H7188" s="1">
        <f>VLOOKUP(D7188, Fall!$A$1:$E$25, 3)</f>
        <v>975.19947355433101</v>
      </c>
      <c r="I7188" s="1">
        <f>VLOOKUP(D7188, Fall!$A$1:$E$25, 5)</f>
        <v>377.19298245613999</v>
      </c>
      <c r="J7188" s="1">
        <f t="shared" si="673"/>
        <v>377.19298245613999</v>
      </c>
      <c r="K7188" s="47">
        <f t="shared" si="674"/>
        <v>7.0565353199285354</v>
      </c>
      <c r="L7188" s="48">
        <f>Solar!K7205/1000*Variables!$B$3</f>
        <v>31.156400000000001</v>
      </c>
      <c r="M7188">
        <f>IF(E7188=1, VLOOKUP(D7188, Sheet1!$A$2:$C$26, 2), Sheet1!$C$3)</f>
        <v>0.18637999999999999</v>
      </c>
      <c r="N7188" s="1">
        <f>'Electricity Rates'!$J$2</f>
        <v>0.24729999999999999</v>
      </c>
      <c r="O7188" s="145">
        <f>L7188-K7188</f>
        <v>24.099864680071466</v>
      </c>
      <c r="P7188">
        <f t="shared" si="675"/>
        <v>1.7450811846183267</v>
      </c>
      <c r="Q7188">
        <f>IF(O7188&gt;0, IF(Q7187+O7188*Variables!$B$5&lt;Variables!$B$4, Q7187+O7188*Variables!$B$5, Variables!$B$4), IF(Q7187&gt;-O7188, Q7187+O7188/Variables!$B$5, 0))</f>
        <v>54.918866797435115</v>
      </c>
      <c r="R7188">
        <f>IF(O7188&gt;0, 0, IF(Q7187&gt;-O7188, 0, -O7188 - Q7187*Variables!$B$5))</f>
        <v>0</v>
      </c>
      <c r="S7188">
        <f t="shared" si="676"/>
        <v>0</v>
      </c>
      <c r="T7188">
        <f t="shared" si="677"/>
        <v>0</v>
      </c>
    </row>
    <row r="7189" spans="1:20" x14ac:dyDescent="0.3">
      <c r="A7189" s="3">
        <f t="shared" si="672"/>
        <v>43400</v>
      </c>
      <c r="B7189">
        <v>10</v>
      </c>
      <c r="C7189">
        <v>27</v>
      </c>
      <c r="D7189">
        <v>12</v>
      </c>
      <c r="E7189">
        <v>0</v>
      </c>
      <c r="F7189" s="1">
        <f>VLOOKUP(A7189,Weather!$A$1:$E$366, 5)</f>
        <v>0.77272727272727293</v>
      </c>
      <c r="G7189" s="1">
        <f>VLOOKUP(D7189, Fall!$A$1:$E$25, 2)</f>
        <v>1366.07142857142</v>
      </c>
      <c r="H7189" s="1">
        <f>VLOOKUP(D7189, Fall!$A$1:$E$25, 3)</f>
        <v>996.442378876367</v>
      </c>
      <c r="I7189" s="1">
        <f>VLOOKUP(D7189, Fall!$A$1:$E$25, 5)</f>
        <v>368.42105263157799</v>
      </c>
      <c r="J7189" s="1">
        <f t="shared" si="673"/>
        <v>368.42105263157799</v>
      </c>
      <c r="K7189" s="47">
        <f t="shared" si="674"/>
        <v>6.8924298473720462</v>
      </c>
      <c r="L7189" s="48">
        <f>Solar!K7206/1000*Variables!$B$3</f>
        <v>33.368850000000002</v>
      </c>
      <c r="M7189">
        <f>IF(E7189=1, VLOOKUP(D7189, Sheet1!$A$2:$C$26, 2), Sheet1!$C$3)</f>
        <v>0.18637999999999999</v>
      </c>
      <c r="N7189" s="1">
        <f>'Electricity Rates'!$J$2</f>
        <v>0.24729999999999999</v>
      </c>
      <c r="O7189" s="145">
        <f>L7189-K7189</f>
        <v>26.476420152627956</v>
      </c>
      <c r="P7189">
        <f t="shared" si="675"/>
        <v>1.7044979012551069</v>
      </c>
      <c r="Q7189">
        <f>IF(O7189&gt;0, IF(Q7188+O7189*Variables!$B$5&lt;Variables!$B$4, Q7188+O7189*Variables!$B$5, Variables!$B$4), IF(Q7188&gt;-O7189, Q7188+O7189/Variables!$B$5, 0))</f>
        <v>79.806701740905396</v>
      </c>
      <c r="R7189">
        <f>IF(O7189&gt;0, 0, IF(Q7188&gt;-O7189, 0, -O7189 - Q7188*Variables!$B$5))</f>
        <v>0</v>
      </c>
      <c r="S7189">
        <f t="shared" si="676"/>
        <v>0</v>
      </c>
      <c r="T7189">
        <f t="shared" si="677"/>
        <v>0</v>
      </c>
    </row>
    <row r="7190" spans="1:20" x14ac:dyDescent="0.3">
      <c r="A7190" s="3">
        <f t="shared" si="672"/>
        <v>43400</v>
      </c>
      <c r="B7190">
        <v>10</v>
      </c>
      <c r="C7190">
        <v>27</v>
      </c>
      <c r="D7190">
        <v>13</v>
      </c>
      <c r="E7190">
        <v>0</v>
      </c>
      <c r="F7190" s="1">
        <f>VLOOKUP(A7190,Weather!$A$1:$E$366, 5)</f>
        <v>0.77272727272727293</v>
      </c>
      <c r="G7190" s="1">
        <f>VLOOKUP(D7190, Fall!$A$1:$E$25, 2)</f>
        <v>1446.42857142857</v>
      </c>
      <c r="H7190" s="1">
        <f>VLOOKUP(D7190, Fall!$A$1:$E$25, 3)</f>
        <v>1031.4839187299399</v>
      </c>
      <c r="I7190" s="1">
        <f>VLOOKUP(D7190, Fall!$A$1:$E$25, 5)</f>
        <v>350.87719298245599</v>
      </c>
      <c r="J7190" s="1">
        <f t="shared" si="673"/>
        <v>350.87719298245599</v>
      </c>
      <c r="K7190" s="47">
        <f t="shared" si="674"/>
        <v>6.564218902259106</v>
      </c>
      <c r="L7190" s="48">
        <f>Solar!K7207/1000*Variables!$B$3</f>
        <v>32.820299999999996</v>
      </c>
      <c r="M7190">
        <f>IF(E7190=1, VLOOKUP(D7190, Sheet1!$A$2:$C$26, 2), Sheet1!$C$3)</f>
        <v>0.18637999999999999</v>
      </c>
      <c r="N7190" s="1">
        <f>'Electricity Rates'!$J$2</f>
        <v>0.24729999999999999</v>
      </c>
      <c r="O7190" s="145">
        <f>L7190-K7190</f>
        <v>26.256081097740889</v>
      </c>
      <c r="P7190">
        <f t="shared" si="675"/>
        <v>1.6233313345286768</v>
      </c>
      <c r="Q7190">
        <f>IF(O7190&gt;0, IF(Q7189+O7190*Variables!$B$5&lt;Variables!$B$4, Q7189+O7190*Variables!$B$5, Variables!$B$4), IF(Q7189&gt;-O7190, Q7189+O7190/Variables!$B$5, 0))</f>
        <v>100</v>
      </c>
      <c r="R7190">
        <f>IF(O7190&gt;0, 0, IF(Q7189&gt;-O7190, 0, -O7190 - Q7189*Variables!$B$5))</f>
        <v>0</v>
      </c>
      <c r="S7190">
        <f t="shared" si="676"/>
        <v>0</v>
      </c>
      <c r="T7190">
        <f t="shared" si="677"/>
        <v>0</v>
      </c>
    </row>
    <row r="7191" spans="1:20" x14ac:dyDescent="0.3">
      <c r="A7191" s="3">
        <f t="shared" si="672"/>
        <v>43400</v>
      </c>
      <c r="B7191">
        <v>10</v>
      </c>
      <c r="C7191">
        <v>27</v>
      </c>
      <c r="D7191">
        <v>14</v>
      </c>
      <c r="E7191">
        <v>0</v>
      </c>
      <c r="F7191" s="1">
        <f>VLOOKUP(A7191,Weather!$A$1:$E$366, 5)</f>
        <v>0.77272727272727293</v>
      </c>
      <c r="G7191" s="1">
        <f>VLOOKUP(D7191, Fall!$A$1:$E$25, 2)</f>
        <v>1482.1428571428501</v>
      </c>
      <c r="H7191" s="1">
        <f>VLOOKUP(D7191, Fall!$A$1:$E$25, 3)</f>
        <v>1052.56230978037</v>
      </c>
      <c r="I7191" s="1">
        <f>VLOOKUP(D7191, Fall!$A$1:$E$25, 5)</f>
        <v>342.105263157894</v>
      </c>
      <c r="J7191" s="1">
        <f t="shared" si="673"/>
        <v>342.105263157894</v>
      </c>
      <c r="K7191" s="47">
        <f t="shared" si="674"/>
        <v>6.4001134297026177</v>
      </c>
      <c r="L7191" s="48">
        <f>Solar!K7208/1000*Variables!$B$3</f>
        <v>29.547400000000003</v>
      </c>
      <c r="M7191">
        <f>IF(E7191=1, VLOOKUP(D7191, Sheet1!$A$2:$C$26, 2), Sheet1!$C$3)</f>
        <v>0.18637999999999999</v>
      </c>
      <c r="N7191" s="1">
        <f>'Electricity Rates'!$J$2</f>
        <v>0.24729999999999999</v>
      </c>
      <c r="O7191" s="145">
        <f>L7191-K7191</f>
        <v>23.147286570297386</v>
      </c>
      <c r="P7191">
        <f t="shared" si="675"/>
        <v>1.5827480511654572</v>
      </c>
      <c r="Q7191">
        <f>IF(O7191&gt;0, IF(Q7190+O7191*Variables!$B$5&lt;Variables!$B$4, Q7190+O7191*Variables!$B$5, Variables!$B$4), IF(Q7190&gt;-O7191, Q7190+O7191/Variables!$B$5, 0))</f>
        <v>100</v>
      </c>
      <c r="R7191">
        <f>IF(O7191&gt;0, 0, IF(Q7190&gt;-O7191, 0, -O7191 - Q7190*Variables!$B$5))</f>
        <v>0</v>
      </c>
      <c r="S7191">
        <f t="shared" si="676"/>
        <v>0</v>
      </c>
      <c r="T7191">
        <f t="shared" si="677"/>
        <v>0</v>
      </c>
    </row>
    <row r="7192" spans="1:20" x14ac:dyDescent="0.3">
      <c r="A7192" s="3">
        <f t="shared" si="672"/>
        <v>43400</v>
      </c>
      <c r="B7192">
        <v>10</v>
      </c>
      <c r="C7192">
        <v>27</v>
      </c>
      <c r="D7192">
        <v>15</v>
      </c>
      <c r="E7192">
        <v>0</v>
      </c>
      <c r="F7192" s="1">
        <f>VLOOKUP(A7192,Weather!$A$1:$E$366, 5)</f>
        <v>0.77272727272727293</v>
      </c>
      <c r="G7192" s="1">
        <f>VLOOKUP(D7192, Fall!$A$1:$E$25, 2)</f>
        <v>1437.5</v>
      </c>
      <c r="H7192" s="1">
        <f>VLOOKUP(D7192, Fall!$A$1:$E$25, 3)</f>
        <v>1060.00658057086</v>
      </c>
      <c r="I7192" s="1">
        <f>VLOOKUP(D7192, Fall!$A$1:$E$25, 5)</f>
        <v>328.94736842105198</v>
      </c>
      <c r="J7192" s="1">
        <f t="shared" si="673"/>
        <v>328.94736842105198</v>
      </c>
      <c r="K7192" s="47">
        <f t="shared" si="674"/>
        <v>6.1539552208679025</v>
      </c>
      <c r="L7192" s="48">
        <f>Solar!K7209/1000*Variables!$B$3</f>
        <v>23.742449999999998</v>
      </c>
      <c r="M7192">
        <f>IF(E7192=1, VLOOKUP(D7192, Sheet1!$A$2:$C$26, 2), Sheet1!$C$3)</f>
        <v>0.18637999999999999</v>
      </c>
      <c r="N7192" s="1">
        <f>'Electricity Rates'!$J$2</f>
        <v>0.24729999999999999</v>
      </c>
      <c r="O7192" s="145">
        <f>L7192-K7192</f>
        <v>17.588494779132095</v>
      </c>
      <c r="P7192">
        <f t="shared" si="675"/>
        <v>1.5218731261206322</v>
      </c>
      <c r="Q7192">
        <f>IF(O7192&gt;0, IF(Q7191+O7192*Variables!$B$5&lt;Variables!$B$4, Q7191+O7192*Variables!$B$5, Variables!$B$4), IF(Q7191&gt;-O7192, Q7191+O7192/Variables!$B$5, 0))</f>
        <v>100</v>
      </c>
      <c r="R7192">
        <f>IF(O7192&gt;0, 0, IF(Q7191&gt;-O7192, 0, -O7192 - Q7191*Variables!$B$5))</f>
        <v>0</v>
      </c>
      <c r="S7192">
        <f t="shared" si="676"/>
        <v>0</v>
      </c>
      <c r="T7192">
        <f t="shared" si="677"/>
        <v>0</v>
      </c>
    </row>
    <row r="7193" spans="1:20" x14ac:dyDescent="0.3">
      <c r="A7193" s="3">
        <f t="shared" si="672"/>
        <v>43400</v>
      </c>
      <c r="B7193">
        <v>10</v>
      </c>
      <c r="C7193">
        <v>27</v>
      </c>
      <c r="D7193">
        <v>16</v>
      </c>
      <c r="E7193">
        <v>0</v>
      </c>
      <c r="F7193" s="1">
        <f>VLOOKUP(A7193,Weather!$A$1:$E$366, 5)</f>
        <v>0.77272727272727293</v>
      </c>
      <c r="G7193" s="1">
        <f>VLOOKUP(D7193, Fall!$A$1:$E$25, 2)</f>
        <v>1348.2142857142801</v>
      </c>
      <c r="H7193" s="1">
        <f>VLOOKUP(D7193, Fall!$A$1:$E$25, 3)</f>
        <v>1003.98947108661</v>
      </c>
      <c r="I7193" s="1">
        <f>VLOOKUP(D7193, Fall!$A$1:$E$25, 5)</f>
        <v>298.24561403508801</v>
      </c>
      <c r="J7193" s="1">
        <f t="shared" si="673"/>
        <v>298.24561403508801</v>
      </c>
      <c r="K7193" s="47">
        <f t="shared" si="674"/>
        <v>5.5795860669202471</v>
      </c>
      <c r="L7193" s="48">
        <f>Solar!K7210/1000*Variables!$B$3</f>
        <v>15.2346</v>
      </c>
      <c r="M7193">
        <f>IF(E7193=1, VLOOKUP(D7193, Sheet1!$A$2:$C$26, 2), Sheet1!$C$3)</f>
        <v>0.18637999999999999</v>
      </c>
      <c r="N7193" s="1">
        <f>'Electricity Rates'!$J$2</f>
        <v>0.24729999999999999</v>
      </c>
      <c r="O7193" s="145">
        <f>L7193-K7193</f>
        <v>9.6550139330797542</v>
      </c>
      <c r="P7193">
        <f t="shared" si="675"/>
        <v>1.3798316343493771</v>
      </c>
      <c r="Q7193">
        <f>IF(O7193&gt;0, IF(Q7192+O7193*Variables!$B$5&lt;Variables!$B$4, Q7192+O7193*Variables!$B$5, Variables!$B$4), IF(Q7192&gt;-O7193, Q7192+O7193/Variables!$B$5, 0))</f>
        <v>100</v>
      </c>
      <c r="R7193">
        <f>IF(O7193&gt;0, 0, IF(Q7192&gt;-O7193, 0, -O7193 - Q7192*Variables!$B$5))</f>
        <v>0</v>
      </c>
      <c r="S7193">
        <f t="shared" si="676"/>
        <v>0</v>
      </c>
      <c r="T7193">
        <f t="shared" si="677"/>
        <v>0</v>
      </c>
    </row>
    <row r="7194" spans="1:20" x14ac:dyDescent="0.3">
      <c r="A7194" s="3">
        <f t="shared" si="672"/>
        <v>43400</v>
      </c>
      <c r="B7194">
        <v>10</v>
      </c>
      <c r="C7194">
        <v>27</v>
      </c>
      <c r="D7194">
        <v>17</v>
      </c>
      <c r="E7194">
        <v>0</v>
      </c>
      <c r="F7194" s="1">
        <f>VLOOKUP(A7194,Weather!$A$1:$E$366, 5)</f>
        <v>0.77272727272727293</v>
      </c>
      <c r="G7194" s="1">
        <f>VLOOKUP(D7194, Fall!$A$1:$E$25, 2)</f>
        <v>1080.3571428571399</v>
      </c>
      <c r="H7194" s="1">
        <f>VLOOKUP(D7194, Fall!$A$1:$E$25, 3)</f>
        <v>794.90091642515802</v>
      </c>
      <c r="I7194" s="1">
        <f>VLOOKUP(D7194, Fall!$A$1:$E$25, 5)</f>
        <v>263.15789473684202</v>
      </c>
      <c r="J7194" s="1">
        <f t="shared" si="673"/>
        <v>263.15789473684202</v>
      </c>
      <c r="K7194" s="47">
        <f t="shared" si="674"/>
        <v>4.9231641766943302</v>
      </c>
      <c r="L7194" s="48">
        <f>Solar!K7211/1000*Variables!$B$3</f>
        <v>5.4857500000000003</v>
      </c>
      <c r="M7194">
        <f>IF(E7194=1, VLOOKUP(D7194, Sheet1!$A$2:$C$26, 2), Sheet1!$C$3)</f>
        <v>0.18637999999999999</v>
      </c>
      <c r="N7194" s="1">
        <f>'Electricity Rates'!$J$2</f>
        <v>0.24729999999999999</v>
      </c>
      <c r="O7194" s="145">
        <f>L7194-K7194</f>
        <v>0.5625858233056702</v>
      </c>
      <c r="P7194">
        <f t="shared" si="675"/>
        <v>1.2174985008965078</v>
      </c>
      <c r="Q7194">
        <f>IF(O7194&gt;0, IF(Q7193+O7194*Variables!$B$5&lt;Variables!$B$4, Q7193+O7194*Variables!$B$5, Variables!$B$4), IF(Q7193&gt;-O7194, Q7193+O7194/Variables!$B$5, 0))</f>
        <v>100</v>
      </c>
      <c r="R7194">
        <f>IF(O7194&gt;0, 0, IF(Q7193&gt;-O7194, 0, -O7194 - Q7193*Variables!$B$5))</f>
        <v>0</v>
      </c>
      <c r="S7194">
        <f t="shared" si="676"/>
        <v>0</v>
      </c>
      <c r="T7194">
        <f t="shared" si="677"/>
        <v>0</v>
      </c>
    </row>
    <row r="7195" spans="1:20" x14ac:dyDescent="0.3">
      <c r="A7195" s="3">
        <f t="shared" si="672"/>
        <v>43400</v>
      </c>
      <c r="B7195">
        <v>10</v>
      </c>
      <c r="C7195">
        <v>27</v>
      </c>
      <c r="D7195">
        <v>18</v>
      </c>
      <c r="E7195">
        <v>0</v>
      </c>
      <c r="F7195" s="1">
        <f>VLOOKUP(A7195,Weather!$A$1:$E$366, 5)</f>
        <v>0.77272727272727293</v>
      </c>
      <c r="G7195" s="1">
        <f>VLOOKUP(D7195, Fall!$A$1:$E$25, 2)</f>
        <v>678.57142857142799</v>
      </c>
      <c r="H7195" s="1">
        <f>VLOOKUP(D7195, Fall!$A$1:$E$25, 3)</f>
        <v>583.61400485626905</v>
      </c>
      <c r="I7195" s="1">
        <f>VLOOKUP(D7195, Fall!$A$1:$E$25, 5)</f>
        <v>280.70175438596499</v>
      </c>
      <c r="J7195" s="1">
        <f t="shared" si="673"/>
        <v>280.70175438596499</v>
      </c>
      <c r="K7195" s="47">
        <f t="shared" si="674"/>
        <v>5.251375121807289</v>
      </c>
      <c r="L7195" s="48">
        <f>Solar!K7212/1000*Variables!$B$3</f>
        <v>1.54E-2</v>
      </c>
      <c r="M7195">
        <f>IF(E7195=1, VLOOKUP(D7195, Sheet1!$A$2:$C$26, 2), Sheet1!$C$3)</f>
        <v>0.18637999999999999</v>
      </c>
      <c r="N7195" s="1">
        <f>'Electricity Rates'!$J$2</f>
        <v>0.24729999999999999</v>
      </c>
      <c r="O7195" s="145">
        <f>L7195-K7195</f>
        <v>-5.2359751218072894</v>
      </c>
      <c r="P7195">
        <f t="shared" si="675"/>
        <v>1.2986650676229425</v>
      </c>
      <c r="Q7195">
        <f>IF(O7195&gt;0, IF(Q7194+O7195*Variables!$B$5&lt;Variables!$B$4, Q7194+O7195*Variables!$B$5, Variables!$B$4), IF(Q7194&gt;-O7195, Q7194+O7195/Variables!$B$5, 0))</f>
        <v>94.429813700205017</v>
      </c>
      <c r="R7195">
        <f>IF(O7195&gt;0, 0, IF(Q7194&gt;-O7195, 0, -O7195 - Q7194*Variables!$B$5))</f>
        <v>0</v>
      </c>
      <c r="S7195">
        <f t="shared" si="676"/>
        <v>0</v>
      </c>
      <c r="T7195">
        <f t="shared" si="677"/>
        <v>0</v>
      </c>
    </row>
    <row r="7196" spans="1:20" x14ac:dyDescent="0.3">
      <c r="A7196" s="3">
        <f t="shared" si="672"/>
        <v>43400</v>
      </c>
      <c r="B7196">
        <v>10</v>
      </c>
      <c r="C7196">
        <v>27</v>
      </c>
      <c r="D7196">
        <v>19</v>
      </c>
      <c r="E7196">
        <v>0</v>
      </c>
      <c r="F7196" s="1">
        <f>VLOOKUP(A7196,Weather!$A$1:$E$366, 5)</f>
        <v>0.77272727272727293</v>
      </c>
      <c r="G7196" s="1">
        <f>VLOOKUP(D7196, Fall!$A$1:$E$25, 2)</f>
        <v>517.85714285714198</v>
      </c>
      <c r="H7196" s="1">
        <f>VLOOKUP(D7196, Fall!$A$1:$E$25, 3)</f>
        <v>442.60593718179598</v>
      </c>
      <c r="I7196" s="1">
        <f>VLOOKUP(D7196, Fall!$A$1:$E$25, 5)</f>
        <v>289.47368421052602</v>
      </c>
      <c r="J7196" s="1">
        <f t="shared" si="673"/>
        <v>289.47368421052602</v>
      </c>
      <c r="K7196" s="47">
        <f t="shared" si="674"/>
        <v>5.4154805943637587</v>
      </c>
      <c r="L7196" s="48">
        <f>Solar!K7213/1000*Variables!$B$3</f>
        <v>0</v>
      </c>
      <c r="M7196">
        <f>IF(E7196=1, VLOOKUP(D7196, Sheet1!$A$2:$C$26, 2), Sheet1!$C$3)</f>
        <v>0.18637999999999999</v>
      </c>
      <c r="N7196" s="1">
        <f>'Electricity Rates'!$J$2</f>
        <v>0.24729999999999999</v>
      </c>
      <c r="O7196" s="145">
        <f>L7196-K7196</f>
        <v>-5.4154805943637587</v>
      </c>
      <c r="P7196">
        <f t="shared" si="675"/>
        <v>1.3392483509861575</v>
      </c>
      <c r="Q7196">
        <f>IF(O7196&gt;0, IF(Q7195+O7196*Variables!$B$5&lt;Variables!$B$4, Q7195+O7196*Variables!$B$5, Variables!$B$4), IF(Q7195&gt;-O7196, Q7195+O7196/Variables!$B$5, 0))</f>
        <v>88.668664131732939</v>
      </c>
      <c r="R7196">
        <f>IF(O7196&gt;0, 0, IF(Q7195&gt;-O7196, 0, -O7196 - Q7195*Variables!$B$5))</f>
        <v>0</v>
      </c>
      <c r="S7196">
        <f t="shared" si="676"/>
        <v>0</v>
      </c>
      <c r="T7196">
        <f t="shared" si="677"/>
        <v>0</v>
      </c>
    </row>
    <row r="7197" spans="1:20" x14ac:dyDescent="0.3">
      <c r="A7197" s="3">
        <f t="shared" si="672"/>
        <v>43400</v>
      </c>
      <c r="B7197">
        <v>10</v>
      </c>
      <c r="C7197">
        <v>27</v>
      </c>
      <c r="D7197">
        <v>20</v>
      </c>
      <c r="E7197">
        <v>0</v>
      </c>
      <c r="F7197" s="1">
        <f>VLOOKUP(A7197,Weather!$A$1:$E$366, 5)</f>
        <v>0.77272727272727293</v>
      </c>
      <c r="G7197" s="1">
        <f>VLOOKUP(D7197, Fall!$A$1:$E$25, 2)</f>
        <v>428.57142857142799</v>
      </c>
      <c r="H7197" s="1">
        <f>VLOOKUP(D7197, Fall!$A$1:$E$25, 3)</f>
        <v>354.11608052009001</v>
      </c>
      <c r="I7197" s="1">
        <f>VLOOKUP(D7197, Fall!$A$1:$E$25, 5)</f>
        <v>263.15789473684202</v>
      </c>
      <c r="J7197" s="1">
        <f t="shared" si="673"/>
        <v>263.15789473684202</v>
      </c>
      <c r="K7197" s="47">
        <f t="shared" si="674"/>
        <v>4.9231641766943302</v>
      </c>
      <c r="L7197" s="48">
        <f>Solar!K7214/1000*Variables!$B$3</f>
        <v>0</v>
      </c>
      <c r="M7197">
        <f>IF(E7197=1, VLOOKUP(D7197, Sheet1!$A$2:$C$26, 2), Sheet1!$C$3)</f>
        <v>0.18637999999999999</v>
      </c>
      <c r="N7197" s="1">
        <f>'Electricity Rates'!$J$2</f>
        <v>0.24729999999999999</v>
      </c>
      <c r="O7197" s="145">
        <f>L7197-K7197</f>
        <v>-4.9231641766943302</v>
      </c>
      <c r="P7197">
        <f t="shared" si="675"/>
        <v>1.2174985008965078</v>
      </c>
      <c r="Q7197">
        <f>IF(O7197&gt;0, IF(Q7196+O7197*Variables!$B$5&lt;Variables!$B$4, Q7196+O7197*Variables!$B$5, Variables!$B$4), IF(Q7196&gt;-O7197, Q7196+O7197/Variables!$B$5, 0))</f>
        <v>83.431255433121947</v>
      </c>
      <c r="R7197">
        <f>IF(O7197&gt;0, 0, IF(Q7196&gt;-O7197, 0, -O7197 - Q7196*Variables!$B$5))</f>
        <v>0</v>
      </c>
      <c r="S7197">
        <f t="shared" si="676"/>
        <v>0</v>
      </c>
      <c r="T7197">
        <f t="shared" si="677"/>
        <v>0</v>
      </c>
    </row>
    <row r="7198" spans="1:20" x14ac:dyDescent="0.3">
      <c r="A7198" s="3">
        <f t="shared" si="672"/>
        <v>43400</v>
      </c>
      <c r="B7198">
        <v>10</v>
      </c>
      <c r="C7198">
        <v>27</v>
      </c>
      <c r="D7198">
        <v>21</v>
      </c>
      <c r="E7198">
        <v>0</v>
      </c>
      <c r="F7198" s="1">
        <f>VLOOKUP(A7198,Weather!$A$1:$E$366, 5)</f>
        <v>0.77272727272727293</v>
      </c>
      <c r="G7198" s="1">
        <f>VLOOKUP(D7198, Fall!$A$1:$E$25, 2)</f>
        <v>366.07142857142799</v>
      </c>
      <c r="H7198" s="1">
        <f>VLOOKUP(D7198, Fall!$A$1:$E$25, 3)</f>
        <v>305.62638808916603</v>
      </c>
      <c r="I7198" s="1">
        <f>VLOOKUP(D7198, Fall!$A$1:$E$25, 5)</f>
        <v>271.929824561403</v>
      </c>
      <c r="J7198" s="1">
        <f t="shared" si="673"/>
        <v>271.929824561403</v>
      </c>
      <c r="K7198" s="47">
        <f t="shared" si="674"/>
        <v>5.0872696492507998</v>
      </c>
      <c r="L7198" s="48">
        <f>Solar!K7215/1000*Variables!$B$3</f>
        <v>0</v>
      </c>
      <c r="M7198">
        <f>IF(E7198=1, VLOOKUP(D7198, Sheet1!$A$2:$C$26, 2), Sheet1!$C$3)</f>
        <v>0.18637999999999999</v>
      </c>
      <c r="N7198" s="1">
        <f>'Electricity Rates'!$J$2</f>
        <v>0.24729999999999999</v>
      </c>
      <c r="O7198" s="145">
        <f>L7198-K7198</f>
        <v>-5.0872696492507998</v>
      </c>
      <c r="P7198">
        <f t="shared" si="675"/>
        <v>1.2580817842597227</v>
      </c>
      <c r="Q7198">
        <f>IF(O7198&gt;0, IF(Q7197+O7198*Variables!$B$5&lt;Variables!$B$4, Q7197+O7198*Variables!$B$5, Variables!$B$4), IF(Q7197&gt;-O7198, Q7197+O7198/Variables!$B$5, 0))</f>
        <v>78.01926644455726</v>
      </c>
      <c r="R7198">
        <f>IF(O7198&gt;0, 0, IF(Q7197&gt;-O7198, 0, -O7198 - Q7197*Variables!$B$5))</f>
        <v>0</v>
      </c>
      <c r="S7198">
        <f t="shared" si="676"/>
        <v>0</v>
      </c>
      <c r="T7198">
        <f t="shared" si="677"/>
        <v>0</v>
      </c>
    </row>
    <row r="7199" spans="1:20" x14ac:dyDescent="0.3">
      <c r="A7199" s="3">
        <f t="shared" si="672"/>
        <v>43400</v>
      </c>
      <c r="B7199">
        <v>10</v>
      </c>
      <c r="C7199">
        <v>27</v>
      </c>
      <c r="D7199">
        <v>22</v>
      </c>
      <c r="E7199">
        <v>0</v>
      </c>
      <c r="F7199" s="1">
        <f>VLOOKUP(A7199,Weather!$A$1:$E$366, 5)</f>
        <v>0.77272727272727293</v>
      </c>
      <c r="G7199" s="1">
        <f>VLOOKUP(D7199, Fall!$A$1:$E$25, 2)</f>
        <v>330.35714285714198</v>
      </c>
      <c r="H7199" s="1">
        <f>VLOOKUP(D7199, Fall!$A$1:$E$25, 3)</f>
        <v>272.33281237147202</v>
      </c>
      <c r="I7199" s="1">
        <f>VLOOKUP(D7199, Fall!$A$1:$E$25, 5)</f>
        <v>254.385964912281</v>
      </c>
      <c r="J7199" s="1">
        <f t="shared" si="673"/>
        <v>254.385964912281</v>
      </c>
      <c r="K7199" s="47">
        <f t="shared" si="674"/>
        <v>4.7590587041378596</v>
      </c>
      <c r="L7199" s="48">
        <f>Solar!K7216/1000*Variables!$B$3</f>
        <v>0</v>
      </c>
      <c r="M7199">
        <f>IF(E7199=1, VLOOKUP(D7199, Sheet1!$A$2:$C$26, 2), Sheet1!$C$3)</f>
        <v>0.18637999999999999</v>
      </c>
      <c r="N7199" s="1">
        <f>'Electricity Rates'!$J$2</f>
        <v>0.24729999999999999</v>
      </c>
      <c r="O7199" s="145">
        <f>L7199-K7199</f>
        <v>-4.7590587041378596</v>
      </c>
      <c r="P7199">
        <f t="shared" si="675"/>
        <v>1.1769152175332926</v>
      </c>
      <c r="Q7199">
        <f>IF(O7199&gt;0, IF(Q7198+O7199*Variables!$B$5&lt;Variables!$B$4, Q7198+O7199*Variables!$B$5, Variables!$B$4), IF(Q7198&gt;-O7199, Q7198+O7199/Variables!$B$5, 0))</f>
        <v>72.956438035899964</v>
      </c>
      <c r="R7199">
        <f>IF(O7199&gt;0, 0, IF(Q7198&gt;-O7199, 0, -O7199 - Q7198*Variables!$B$5))</f>
        <v>0</v>
      </c>
      <c r="S7199">
        <f t="shared" si="676"/>
        <v>0</v>
      </c>
      <c r="T7199">
        <f t="shared" si="677"/>
        <v>0</v>
      </c>
    </row>
    <row r="7200" spans="1:20" x14ac:dyDescent="0.3">
      <c r="A7200" s="3">
        <f t="shared" si="672"/>
        <v>43400</v>
      </c>
      <c r="B7200">
        <v>10</v>
      </c>
      <c r="C7200">
        <v>27</v>
      </c>
      <c r="D7200">
        <v>23</v>
      </c>
      <c r="E7200">
        <v>0</v>
      </c>
      <c r="F7200" s="1">
        <f>VLOOKUP(A7200,Weather!$A$1:$E$366, 5)</f>
        <v>0.77272727272727293</v>
      </c>
      <c r="G7200" s="1">
        <f>VLOOKUP(D7200, Fall!$A$1:$E$25, 2)</f>
        <v>303.57142857142799</v>
      </c>
      <c r="H7200" s="1">
        <f>VLOOKUP(D7200, Fall!$A$1:$E$25, 3)</f>
        <v>252.67335691371099</v>
      </c>
      <c r="I7200" s="1">
        <f>VLOOKUP(D7200, Fall!$A$1:$E$25, 5)</f>
        <v>254.385964912281</v>
      </c>
      <c r="J7200" s="1">
        <f t="shared" si="673"/>
        <v>254.385964912281</v>
      </c>
      <c r="K7200" s="47">
        <f t="shared" si="674"/>
        <v>4.7590587041378596</v>
      </c>
      <c r="L7200" s="48">
        <f>Solar!K7217/1000*Variables!$B$3</f>
        <v>0</v>
      </c>
      <c r="M7200">
        <f>IF(E7200=1, VLOOKUP(D7200, Sheet1!$A$2:$C$26, 2), Sheet1!$C$3)</f>
        <v>0.18637999999999999</v>
      </c>
      <c r="N7200" s="1">
        <f>'Electricity Rates'!$J$2</f>
        <v>0.24729999999999999</v>
      </c>
      <c r="O7200" s="145">
        <f>L7200-K7200</f>
        <v>-4.7590587041378596</v>
      </c>
      <c r="P7200">
        <f t="shared" si="675"/>
        <v>1.1769152175332926</v>
      </c>
      <c r="Q7200">
        <f>IF(O7200&gt;0, IF(Q7199+O7200*Variables!$B$5&lt;Variables!$B$4, Q7199+O7200*Variables!$B$5, Variables!$B$4), IF(Q7199&gt;-O7200, Q7199+O7200/Variables!$B$5, 0))</f>
        <v>67.893609627242668</v>
      </c>
      <c r="R7200">
        <f>IF(O7200&gt;0, 0, IF(Q7199&gt;-O7200, 0, -O7200 - Q7199*Variables!$B$5))</f>
        <v>0</v>
      </c>
      <c r="S7200">
        <f t="shared" si="676"/>
        <v>0</v>
      </c>
      <c r="T7200">
        <f t="shared" si="677"/>
        <v>0</v>
      </c>
    </row>
    <row r="7201" spans="1:20" x14ac:dyDescent="0.3">
      <c r="A7201" s="3">
        <f t="shared" si="672"/>
        <v>43400</v>
      </c>
      <c r="B7201">
        <v>10</v>
      </c>
      <c r="C7201">
        <v>27</v>
      </c>
      <c r="D7201">
        <v>24</v>
      </c>
      <c r="E7201">
        <v>0</v>
      </c>
      <c r="F7201" s="1">
        <f>VLOOKUP(A7201,Weather!$A$1:$E$366, 5)</f>
        <v>0.77272727272727293</v>
      </c>
      <c r="G7201" s="1">
        <f>VLOOKUP(D7201, Fall!$A$1:$E$25, 2)</f>
        <v>285.71428571428498</v>
      </c>
      <c r="H7201" s="1">
        <f>VLOOKUP(D7201, Fall!$A$1:$E$25, 3)</f>
        <v>237.47635107345499</v>
      </c>
      <c r="I7201" s="1">
        <f>VLOOKUP(D7201, Fall!$A$1:$E$25, 5)</f>
        <v>254.385964912281</v>
      </c>
      <c r="J7201" s="1">
        <f t="shared" si="673"/>
        <v>254.385964912281</v>
      </c>
      <c r="K7201" s="47">
        <f t="shared" si="674"/>
        <v>4.7590587041378596</v>
      </c>
      <c r="L7201" s="48">
        <f>Solar!K7218/1000*Variables!$B$3</f>
        <v>0</v>
      </c>
      <c r="M7201">
        <f>IF(E7201=1, VLOOKUP(D7201, Sheet1!$A$2:$C$26, 2), Sheet1!$C$3)</f>
        <v>0.18637999999999999</v>
      </c>
      <c r="N7201" s="1">
        <f>'Electricity Rates'!$J$2</f>
        <v>0.24729999999999999</v>
      </c>
      <c r="O7201" s="145">
        <f>L7201-K7201</f>
        <v>-4.7590587041378596</v>
      </c>
      <c r="P7201">
        <f t="shared" si="675"/>
        <v>1.1769152175332926</v>
      </c>
      <c r="Q7201">
        <f>IF(O7201&gt;0, IF(Q7200+O7201*Variables!$B$5&lt;Variables!$B$4, Q7200+O7201*Variables!$B$5, Variables!$B$4), IF(Q7200&gt;-O7201, Q7200+O7201/Variables!$B$5, 0))</f>
        <v>62.830781218585372</v>
      </c>
      <c r="R7201">
        <f>IF(O7201&gt;0, 0, IF(Q7200&gt;-O7201, 0, -O7201 - Q7200*Variables!$B$5))</f>
        <v>0</v>
      </c>
      <c r="S7201">
        <f t="shared" si="676"/>
        <v>0</v>
      </c>
      <c r="T7201">
        <f t="shared" si="677"/>
        <v>0</v>
      </c>
    </row>
    <row r="7202" spans="1:20" x14ac:dyDescent="0.3">
      <c r="A7202" s="3">
        <f t="shared" si="672"/>
        <v>43401</v>
      </c>
      <c r="B7202">
        <v>10</v>
      </c>
      <c r="C7202">
        <v>28</v>
      </c>
      <c r="D7202">
        <v>1</v>
      </c>
      <c r="E7202">
        <v>0</v>
      </c>
      <c r="F7202" s="1">
        <f>VLOOKUP(A7202,Weather!$A$1:$E$366, 5)</f>
        <v>0.75454545454545441</v>
      </c>
      <c r="G7202" s="1">
        <f>VLOOKUP(D7202, Fall!$A$1:$E$25, 2)</f>
        <v>276.78571428571399</v>
      </c>
      <c r="H7202" s="1">
        <f>VLOOKUP(D7202, Fall!$A$1:$E$25, 3)</f>
        <v>258.40056395394299</v>
      </c>
      <c r="I7202" s="1">
        <f>VLOOKUP(D7202, Fall!$A$1:$E$25, 5)</f>
        <v>254.385964912281</v>
      </c>
      <c r="J7202" s="1">
        <f t="shared" si="673"/>
        <v>254.385964912281</v>
      </c>
      <c r="K7202" s="47">
        <f t="shared" si="674"/>
        <v>4.7590587041378596</v>
      </c>
      <c r="L7202" s="48">
        <f>Solar!K7219/1000*Variables!$B$3</f>
        <v>0</v>
      </c>
      <c r="M7202">
        <f>IF(E7202=1, VLOOKUP(D7202, Sheet1!$A$2:$C$26, 2), Sheet1!$C$3)</f>
        <v>0.18637999999999999</v>
      </c>
      <c r="N7202" s="1">
        <f>'Electricity Rates'!$J$2</f>
        <v>0.24729999999999999</v>
      </c>
      <c r="O7202" s="145">
        <f>L7202-K7202</f>
        <v>-4.7590587041378596</v>
      </c>
      <c r="P7202">
        <f t="shared" si="675"/>
        <v>1.1769152175332926</v>
      </c>
      <c r="Q7202">
        <f>IF(O7202&gt;0, IF(Q7201+O7202*Variables!$B$5&lt;Variables!$B$4, Q7201+O7202*Variables!$B$5, Variables!$B$4), IF(Q7201&gt;-O7202, Q7201+O7202/Variables!$B$5, 0))</f>
        <v>57.767952809928076</v>
      </c>
      <c r="R7202">
        <f>IF(O7202&gt;0, 0, IF(Q7201&gt;-O7202, 0, -O7202 - Q7201*Variables!$B$5))</f>
        <v>0</v>
      </c>
      <c r="S7202">
        <f t="shared" si="676"/>
        <v>0</v>
      </c>
      <c r="T7202">
        <f t="shared" si="677"/>
        <v>0</v>
      </c>
    </row>
    <row r="7203" spans="1:20" x14ac:dyDescent="0.3">
      <c r="A7203" s="3">
        <f t="shared" si="672"/>
        <v>43401</v>
      </c>
      <c r="B7203">
        <v>10</v>
      </c>
      <c r="C7203">
        <v>28</v>
      </c>
      <c r="D7203">
        <v>2</v>
      </c>
      <c r="E7203">
        <v>0</v>
      </c>
      <c r="F7203" s="1">
        <f>VLOOKUP(A7203,Weather!$A$1:$E$366, 5)</f>
        <v>0.75454545454545441</v>
      </c>
      <c r="G7203" s="1">
        <f>VLOOKUP(D7203, Fall!$A$1:$E$25, 2)</f>
        <v>272.32142857142799</v>
      </c>
      <c r="H7203" s="1">
        <f>VLOOKUP(D7203, Fall!$A$1:$E$25, 3)</f>
        <v>244.53669616981199</v>
      </c>
      <c r="I7203" s="1">
        <f>VLOOKUP(D7203, Fall!$A$1:$E$25, 5)</f>
        <v>254.385964912281</v>
      </c>
      <c r="J7203" s="1">
        <f t="shared" si="673"/>
        <v>254.385964912281</v>
      </c>
      <c r="K7203" s="47">
        <f t="shared" si="674"/>
        <v>4.7590587041378596</v>
      </c>
      <c r="L7203" s="48">
        <f>Solar!K7220/1000*Variables!$B$3</f>
        <v>0</v>
      </c>
      <c r="M7203">
        <f>IF(E7203=1, VLOOKUP(D7203, Sheet1!$A$2:$C$26, 2), Sheet1!$C$3)</f>
        <v>0.18637999999999999</v>
      </c>
      <c r="N7203" s="1">
        <f>'Electricity Rates'!$J$2</f>
        <v>0.24729999999999999</v>
      </c>
      <c r="O7203" s="145">
        <f>L7203-K7203</f>
        <v>-4.7590587041378596</v>
      </c>
      <c r="P7203">
        <f t="shared" si="675"/>
        <v>1.1769152175332926</v>
      </c>
      <c r="Q7203">
        <f>IF(O7203&gt;0, IF(Q7202+O7203*Variables!$B$5&lt;Variables!$B$4, Q7202+O7203*Variables!$B$5, Variables!$B$4), IF(Q7202&gt;-O7203, Q7202+O7203/Variables!$B$5, 0))</f>
        <v>52.70512440127078</v>
      </c>
      <c r="R7203">
        <f>IF(O7203&gt;0, 0, IF(Q7202&gt;-O7203, 0, -O7203 - Q7202*Variables!$B$5))</f>
        <v>0</v>
      </c>
      <c r="S7203">
        <f t="shared" si="676"/>
        <v>0</v>
      </c>
      <c r="T7203">
        <f t="shared" si="677"/>
        <v>0</v>
      </c>
    </row>
    <row r="7204" spans="1:20" x14ac:dyDescent="0.3">
      <c r="A7204" s="3">
        <f t="shared" si="672"/>
        <v>43401</v>
      </c>
      <c r="B7204">
        <v>10</v>
      </c>
      <c r="C7204">
        <v>28</v>
      </c>
      <c r="D7204">
        <v>3</v>
      </c>
      <c r="E7204">
        <v>0</v>
      </c>
      <c r="F7204" s="1">
        <f>VLOOKUP(A7204,Weather!$A$1:$E$366, 5)</f>
        <v>0.75454545454545441</v>
      </c>
      <c r="G7204" s="1">
        <f>VLOOKUP(D7204, Fall!$A$1:$E$25, 2)</f>
        <v>272.32142857142799</v>
      </c>
      <c r="H7204" s="1">
        <f>VLOOKUP(D7204, Fall!$A$1:$E$25, 3)</f>
        <v>252.565207174747</v>
      </c>
      <c r="I7204" s="1">
        <f>VLOOKUP(D7204, Fall!$A$1:$E$25, 5)</f>
        <v>254.385964912281</v>
      </c>
      <c r="J7204" s="1">
        <f t="shared" si="673"/>
        <v>254.385964912281</v>
      </c>
      <c r="K7204" s="47">
        <f t="shared" si="674"/>
        <v>4.7590587041378596</v>
      </c>
      <c r="L7204" s="48">
        <f>Solar!K7221/1000*Variables!$B$3</f>
        <v>0</v>
      </c>
      <c r="M7204">
        <f>IF(E7204=1, VLOOKUP(D7204, Sheet1!$A$2:$C$26, 2), Sheet1!$C$3)</f>
        <v>0.18637999999999999</v>
      </c>
      <c r="N7204" s="1">
        <f>'Electricity Rates'!$J$2</f>
        <v>0.24729999999999999</v>
      </c>
      <c r="O7204" s="145">
        <f>L7204-K7204</f>
        <v>-4.7590587041378596</v>
      </c>
      <c r="P7204">
        <f t="shared" si="675"/>
        <v>1.1769152175332926</v>
      </c>
      <c r="Q7204">
        <f>IF(O7204&gt;0, IF(Q7203+O7204*Variables!$B$5&lt;Variables!$B$4, Q7203+O7204*Variables!$B$5, Variables!$B$4), IF(Q7203&gt;-O7204, Q7203+O7204/Variables!$B$5, 0))</f>
        <v>47.642295992613484</v>
      </c>
      <c r="R7204">
        <f>IF(O7204&gt;0, 0, IF(Q7203&gt;-O7204, 0, -O7204 - Q7203*Variables!$B$5))</f>
        <v>0</v>
      </c>
      <c r="S7204">
        <f t="shared" si="676"/>
        <v>0</v>
      </c>
      <c r="T7204">
        <f t="shared" si="677"/>
        <v>0</v>
      </c>
    </row>
    <row r="7205" spans="1:20" x14ac:dyDescent="0.3">
      <c r="A7205" s="3">
        <f t="shared" si="672"/>
        <v>43401</v>
      </c>
      <c r="B7205">
        <v>10</v>
      </c>
      <c r="C7205">
        <v>28</v>
      </c>
      <c r="D7205">
        <v>4</v>
      </c>
      <c r="E7205">
        <v>0</v>
      </c>
      <c r="F7205" s="1">
        <f>VLOOKUP(A7205,Weather!$A$1:$E$366, 5)</f>
        <v>0.75454545454545441</v>
      </c>
      <c r="G7205" s="1">
        <f>VLOOKUP(D7205, Fall!$A$1:$E$25, 2)</f>
        <v>272.32142857142799</v>
      </c>
      <c r="H7205" s="1">
        <f>VLOOKUP(D7205, Fall!$A$1:$E$25, 3)</f>
        <v>267.50020564283898</v>
      </c>
      <c r="I7205" s="1">
        <f>VLOOKUP(D7205, Fall!$A$1:$E$25, 5)</f>
        <v>254.385964912281</v>
      </c>
      <c r="J7205" s="1">
        <f t="shared" si="673"/>
        <v>254.385964912281</v>
      </c>
      <c r="K7205" s="47">
        <f t="shared" si="674"/>
        <v>4.7590587041378596</v>
      </c>
      <c r="L7205" s="48">
        <f>Solar!K7222/1000*Variables!$B$3</f>
        <v>0</v>
      </c>
      <c r="M7205">
        <f>IF(E7205=1, VLOOKUP(D7205, Sheet1!$A$2:$C$26, 2), Sheet1!$C$3)</f>
        <v>0.18637999999999999</v>
      </c>
      <c r="N7205" s="1">
        <f>'Electricity Rates'!$J$2</f>
        <v>0.24729999999999999</v>
      </c>
      <c r="O7205" s="145">
        <f>L7205-K7205</f>
        <v>-4.7590587041378596</v>
      </c>
      <c r="P7205">
        <f t="shared" si="675"/>
        <v>1.1769152175332926</v>
      </c>
      <c r="Q7205">
        <f>IF(O7205&gt;0, IF(Q7204+O7205*Variables!$B$5&lt;Variables!$B$4, Q7204+O7205*Variables!$B$5, Variables!$B$4), IF(Q7204&gt;-O7205, Q7204+O7205/Variables!$B$5, 0))</f>
        <v>42.579467583956188</v>
      </c>
      <c r="R7205">
        <f>IF(O7205&gt;0, 0, IF(Q7204&gt;-O7205, 0, -O7205 - Q7204*Variables!$B$5))</f>
        <v>0</v>
      </c>
      <c r="S7205">
        <f t="shared" si="676"/>
        <v>0</v>
      </c>
      <c r="T7205">
        <f t="shared" si="677"/>
        <v>0</v>
      </c>
    </row>
    <row r="7206" spans="1:20" x14ac:dyDescent="0.3">
      <c r="A7206" s="3">
        <f t="shared" si="672"/>
        <v>43401</v>
      </c>
      <c r="B7206">
        <v>10</v>
      </c>
      <c r="C7206">
        <v>28</v>
      </c>
      <c r="D7206">
        <v>5</v>
      </c>
      <c r="E7206">
        <v>0</v>
      </c>
      <c r="F7206" s="1">
        <f>VLOOKUP(A7206,Weather!$A$1:$E$366, 5)</f>
        <v>0.75454545454545441</v>
      </c>
      <c r="G7206" s="1">
        <f>VLOOKUP(D7206, Fall!$A$1:$E$25, 2)</f>
        <v>303.57142857142799</v>
      </c>
      <c r="H7206" s="1">
        <f>VLOOKUP(D7206, Fall!$A$1:$E$25, 3)</f>
        <v>277.41442782172697</v>
      </c>
      <c r="I7206" s="1">
        <f>VLOOKUP(D7206, Fall!$A$1:$E$25, 5)</f>
        <v>254.385964912281</v>
      </c>
      <c r="J7206" s="1">
        <f t="shared" si="673"/>
        <v>254.385964912281</v>
      </c>
      <c r="K7206" s="47">
        <f t="shared" si="674"/>
        <v>4.7590587041378596</v>
      </c>
      <c r="L7206" s="48">
        <f>Solar!K7223/1000*Variables!$B$3</f>
        <v>0</v>
      </c>
      <c r="M7206">
        <f>IF(E7206=1, VLOOKUP(D7206, Sheet1!$A$2:$C$26, 2), Sheet1!$C$3)</f>
        <v>0.18637999999999999</v>
      </c>
      <c r="N7206" s="1">
        <f>'Electricity Rates'!$J$2</f>
        <v>0.24729999999999999</v>
      </c>
      <c r="O7206" s="145">
        <f>L7206-K7206</f>
        <v>-4.7590587041378596</v>
      </c>
      <c r="P7206">
        <f t="shared" si="675"/>
        <v>1.1769152175332926</v>
      </c>
      <c r="Q7206">
        <f>IF(O7206&gt;0, IF(Q7205+O7206*Variables!$B$5&lt;Variables!$B$4, Q7205+O7206*Variables!$B$5, Variables!$B$4), IF(Q7205&gt;-O7206, Q7205+O7206/Variables!$B$5, 0))</f>
        <v>37.516639175298891</v>
      </c>
      <c r="R7206">
        <f>IF(O7206&gt;0, 0, IF(Q7205&gt;-O7206, 0, -O7206 - Q7205*Variables!$B$5))</f>
        <v>0</v>
      </c>
      <c r="S7206">
        <f t="shared" si="676"/>
        <v>0</v>
      </c>
      <c r="T7206">
        <f t="shared" si="677"/>
        <v>0</v>
      </c>
    </row>
    <row r="7207" spans="1:20" x14ac:dyDescent="0.3">
      <c r="A7207" s="3">
        <f t="shared" si="672"/>
        <v>43401</v>
      </c>
      <c r="B7207">
        <v>10</v>
      </c>
      <c r="C7207">
        <v>28</v>
      </c>
      <c r="D7207">
        <v>6</v>
      </c>
      <c r="E7207">
        <v>0</v>
      </c>
      <c r="F7207" s="1">
        <f>VLOOKUP(A7207,Weather!$A$1:$E$366, 5)</f>
        <v>0.75454545454545441</v>
      </c>
      <c r="G7207" s="1">
        <f>VLOOKUP(D7207, Fall!$A$1:$E$25, 2)</f>
        <v>401.78571428571399</v>
      </c>
      <c r="H7207" s="1">
        <f>VLOOKUP(D7207, Fall!$A$1:$E$25, 3)</f>
        <v>309.98601628691301</v>
      </c>
      <c r="I7207" s="1">
        <f>VLOOKUP(D7207, Fall!$A$1:$E$25, 5)</f>
        <v>271.929824561403</v>
      </c>
      <c r="J7207" s="1">
        <f t="shared" si="673"/>
        <v>271.929824561403</v>
      </c>
      <c r="K7207" s="47">
        <f t="shared" si="674"/>
        <v>5.0872696492507998</v>
      </c>
      <c r="L7207" s="48">
        <f>Solar!K7224/1000*Variables!$B$3</f>
        <v>0</v>
      </c>
      <c r="M7207">
        <f>IF(E7207=1, VLOOKUP(D7207, Sheet1!$A$2:$C$26, 2), Sheet1!$C$3)</f>
        <v>0.18637999999999999</v>
      </c>
      <c r="N7207" s="1">
        <f>'Electricity Rates'!$J$2</f>
        <v>0.24729999999999999</v>
      </c>
      <c r="O7207" s="145">
        <f>L7207-K7207</f>
        <v>-5.0872696492507998</v>
      </c>
      <c r="P7207">
        <f t="shared" si="675"/>
        <v>1.2580817842597227</v>
      </c>
      <c r="Q7207">
        <f>IF(O7207&gt;0, IF(Q7206+O7207*Variables!$B$5&lt;Variables!$B$4, Q7206+O7207*Variables!$B$5, Variables!$B$4), IF(Q7206&gt;-O7207, Q7206+O7207/Variables!$B$5, 0))</f>
        <v>32.104650186734212</v>
      </c>
      <c r="R7207">
        <f>IF(O7207&gt;0, 0, IF(Q7206&gt;-O7207, 0, -O7207 - Q7206*Variables!$B$5))</f>
        <v>0</v>
      </c>
      <c r="S7207">
        <f t="shared" si="676"/>
        <v>0</v>
      </c>
      <c r="T7207">
        <f t="shared" si="677"/>
        <v>0</v>
      </c>
    </row>
    <row r="7208" spans="1:20" x14ac:dyDescent="0.3">
      <c r="A7208" s="3">
        <f t="shared" si="672"/>
        <v>43401</v>
      </c>
      <c r="B7208">
        <v>10</v>
      </c>
      <c r="C7208">
        <v>28</v>
      </c>
      <c r="D7208">
        <v>7</v>
      </c>
      <c r="E7208">
        <v>0</v>
      </c>
      <c r="F7208" s="1">
        <f>VLOOKUP(A7208,Weather!$A$1:$E$366, 5)</f>
        <v>0.75454545454545441</v>
      </c>
      <c r="G7208" s="1">
        <f>VLOOKUP(D7208, Fall!$A$1:$E$25, 2)</f>
        <v>593.74999999999898</v>
      </c>
      <c r="H7208" s="1">
        <f>VLOOKUP(D7208, Fall!$A$1:$E$25, 3)</f>
        <v>390.39236653779699</v>
      </c>
      <c r="I7208" s="1">
        <f>VLOOKUP(D7208, Fall!$A$1:$E$25, 5)</f>
        <v>263.15789473684202</v>
      </c>
      <c r="J7208" s="1">
        <f t="shared" si="673"/>
        <v>263.15789473684202</v>
      </c>
      <c r="K7208" s="47">
        <f t="shared" si="674"/>
        <v>4.9231641766943302</v>
      </c>
      <c r="L7208" s="48">
        <f>Solar!K7225/1000*Variables!$B$3</f>
        <v>0.33495000000000003</v>
      </c>
      <c r="M7208">
        <f>IF(E7208=1, VLOOKUP(D7208, Sheet1!$A$2:$C$26, 2), Sheet1!$C$3)</f>
        <v>0.18637999999999999</v>
      </c>
      <c r="N7208" s="1">
        <f>'Electricity Rates'!$J$2</f>
        <v>0.24729999999999999</v>
      </c>
      <c r="O7208" s="145">
        <f>L7208-K7208</f>
        <v>-4.5882141766943301</v>
      </c>
      <c r="P7208">
        <f t="shared" si="675"/>
        <v>1.2174985008965078</v>
      </c>
      <c r="Q7208">
        <f>IF(O7208&gt;0, IF(Q7207+O7208*Variables!$B$5&lt;Variables!$B$4, Q7207+O7208*Variables!$B$5, Variables!$B$4), IF(Q7207&gt;-O7208, Q7207+O7208/Variables!$B$5, 0))</f>
        <v>27.223571275357266</v>
      </c>
      <c r="R7208">
        <f>IF(O7208&gt;0, 0, IF(Q7207&gt;-O7208, 0, -O7208 - Q7207*Variables!$B$5))</f>
        <v>0</v>
      </c>
      <c r="S7208">
        <f t="shared" si="676"/>
        <v>0</v>
      </c>
      <c r="T7208">
        <f t="shared" si="677"/>
        <v>0</v>
      </c>
    </row>
    <row r="7209" spans="1:20" x14ac:dyDescent="0.3">
      <c r="A7209" s="3">
        <f t="shared" si="672"/>
        <v>43401</v>
      </c>
      <c r="B7209">
        <v>10</v>
      </c>
      <c r="C7209">
        <v>28</v>
      </c>
      <c r="D7209">
        <v>8</v>
      </c>
      <c r="E7209">
        <v>0</v>
      </c>
      <c r="F7209" s="1">
        <f>VLOOKUP(A7209,Weather!$A$1:$E$366, 5)</f>
        <v>0.75454545454545441</v>
      </c>
      <c r="G7209" s="1">
        <f>VLOOKUP(D7209, Fall!$A$1:$E$25, 2)</f>
        <v>866.07142857142799</v>
      </c>
      <c r="H7209" s="1">
        <f>VLOOKUP(D7209, Fall!$A$1:$E$25, 3)</f>
        <v>561.61059471909198</v>
      </c>
      <c r="I7209" s="1">
        <f>VLOOKUP(D7209, Fall!$A$1:$E$25, 5)</f>
        <v>271.929824561403</v>
      </c>
      <c r="J7209" s="1">
        <f t="shared" si="673"/>
        <v>271.929824561403</v>
      </c>
      <c r="K7209" s="47">
        <f t="shared" si="674"/>
        <v>5.0872696492507998</v>
      </c>
      <c r="L7209" s="48">
        <f>Solar!K7226/1000*Variables!$B$3</f>
        <v>3.8503999999999996</v>
      </c>
      <c r="M7209">
        <f>IF(E7209=1, VLOOKUP(D7209, Sheet1!$A$2:$C$26, 2), Sheet1!$C$3)</f>
        <v>0.18637999999999999</v>
      </c>
      <c r="N7209" s="1">
        <f>'Electricity Rates'!$J$2</f>
        <v>0.24729999999999999</v>
      </c>
      <c r="O7209" s="145">
        <f>L7209-K7209</f>
        <v>-1.2368696492508002</v>
      </c>
      <c r="P7209">
        <f t="shared" si="675"/>
        <v>1.2580817842597227</v>
      </c>
      <c r="Q7209">
        <f>IF(O7209&gt;0, IF(Q7208+O7209*Variables!$B$5&lt;Variables!$B$4, Q7208+O7209*Variables!$B$5, Variables!$B$4), IF(Q7208&gt;-O7209, Q7208+O7209/Variables!$B$5, 0))</f>
        <v>25.907752499558541</v>
      </c>
      <c r="R7209">
        <f>IF(O7209&gt;0, 0, IF(Q7208&gt;-O7209, 0, -O7209 - Q7208*Variables!$B$5))</f>
        <v>0</v>
      </c>
      <c r="S7209">
        <f t="shared" si="676"/>
        <v>0</v>
      </c>
      <c r="T7209">
        <f t="shared" si="677"/>
        <v>0</v>
      </c>
    </row>
    <row r="7210" spans="1:20" x14ac:dyDescent="0.3">
      <c r="A7210" s="3">
        <f t="shared" si="672"/>
        <v>43401</v>
      </c>
      <c r="B7210">
        <v>10</v>
      </c>
      <c r="C7210">
        <v>28</v>
      </c>
      <c r="D7210">
        <v>9</v>
      </c>
      <c r="E7210">
        <v>0</v>
      </c>
      <c r="F7210" s="1">
        <f>VLOOKUP(A7210,Weather!$A$1:$E$366, 5)</f>
        <v>0.75454545454545441</v>
      </c>
      <c r="G7210" s="1">
        <f>VLOOKUP(D7210, Fall!$A$1:$E$25, 2)</f>
        <v>1080.3571428571399</v>
      </c>
      <c r="H7210" s="1">
        <f>VLOOKUP(D7210, Fall!$A$1:$E$25, 3)</f>
        <v>760.17932055605797</v>
      </c>
      <c r="I7210" s="1">
        <f>VLOOKUP(D7210, Fall!$A$1:$E$25, 5)</f>
        <v>311.40350877192998</v>
      </c>
      <c r="J7210" s="1">
        <f t="shared" si="673"/>
        <v>311.40350877192998</v>
      </c>
      <c r="K7210" s="47">
        <f t="shared" si="674"/>
        <v>5.8257442757549622</v>
      </c>
      <c r="L7210" s="48">
        <f>Solar!K7227/1000*Variables!$B$3</f>
        <v>13.678399999999998</v>
      </c>
      <c r="M7210">
        <f>IF(E7210=1, VLOOKUP(D7210, Sheet1!$A$2:$C$26, 2), Sheet1!$C$3)</f>
        <v>0.18637999999999999</v>
      </c>
      <c r="N7210" s="1">
        <f>'Electricity Rates'!$J$2</f>
        <v>0.24729999999999999</v>
      </c>
      <c r="O7210" s="145">
        <f>L7210-K7210</f>
        <v>7.8526557242450359</v>
      </c>
      <c r="P7210">
        <f t="shared" si="675"/>
        <v>1.4407065593942021</v>
      </c>
      <c r="Q7210">
        <f>IF(O7210&gt;0, IF(Q7209+O7210*Variables!$B$5&lt;Variables!$B$4, Q7209+O7210*Variables!$B$5, Variables!$B$4), IF(Q7209&gt;-O7210, Q7209+O7210/Variables!$B$5, 0))</f>
        <v>33.289248880348872</v>
      </c>
      <c r="R7210">
        <f>IF(O7210&gt;0, 0, IF(Q7209&gt;-O7210, 0, -O7210 - Q7209*Variables!$B$5))</f>
        <v>0</v>
      </c>
      <c r="S7210">
        <f t="shared" si="676"/>
        <v>0</v>
      </c>
      <c r="T7210">
        <f t="shared" si="677"/>
        <v>0</v>
      </c>
    </row>
    <row r="7211" spans="1:20" x14ac:dyDescent="0.3">
      <c r="A7211" s="3">
        <f t="shared" si="672"/>
        <v>43401</v>
      </c>
      <c r="B7211">
        <v>10</v>
      </c>
      <c r="C7211">
        <v>28</v>
      </c>
      <c r="D7211">
        <v>10</v>
      </c>
      <c r="E7211">
        <v>0</v>
      </c>
      <c r="F7211" s="1">
        <f>VLOOKUP(A7211,Weather!$A$1:$E$366, 5)</f>
        <v>0.75454545454545441</v>
      </c>
      <c r="G7211" s="1">
        <f>VLOOKUP(D7211, Fall!$A$1:$E$25, 2)</f>
        <v>1205.3571428571399</v>
      </c>
      <c r="H7211" s="1">
        <f>VLOOKUP(D7211, Fall!$A$1:$E$25, 3)</f>
        <v>904.12930821748796</v>
      </c>
      <c r="I7211" s="1">
        <f>VLOOKUP(D7211, Fall!$A$1:$E$25, 5)</f>
        <v>359.64912280701702</v>
      </c>
      <c r="J7211" s="1">
        <f t="shared" si="673"/>
        <v>359.64912280701702</v>
      </c>
      <c r="K7211" s="47">
        <f t="shared" si="674"/>
        <v>6.7283243748155765</v>
      </c>
      <c r="L7211" s="48">
        <f>Solar!K7228/1000*Variables!$B$3</f>
        <v>12.16615</v>
      </c>
      <c r="M7211">
        <f>IF(E7211=1, VLOOKUP(D7211, Sheet1!$A$2:$C$26, 2), Sheet1!$C$3)</f>
        <v>0.18637999999999999</v>
      </c>
      <c r="N7211" s="1">
        <f>'Electricity Rates'!$J$2</f>
        <v>0.24729999999999999</v>
      </c>
      <c r="O7211" s="145">
        <f>L7211-K7211</f>
        <v>5.4378256251844235</v>
      </c>
      <c r="P7211">
        <f t="shared" si="675"/>
        <v>1.663914617891892</v>
      </c>
      <c r="Q7211">
        <f>IF(O7211&gt;0, IF(Q7210+O7211*Variables!$B$5&lt;Variables!$B$4, Q7210+O7211*Variables!$B$5, Variables!$B$4), IF(Q7210&gt;-O7211, Q7210+O7211/Variables!$B$5, 0))</f>
        <v>38.400804968022229</v>
      </c>
      <c r="R7211">
        <f>IF(O7211&gt;0, 0, IF(Q7210&gt;-O7211, 0, -O7211 - Q7210*Variables!$B$5))</f>
        <v>0</v>
      </c>
      <c r="S7211">
        <f t="shared" si="676"/>
        <v>0</v>
      </c>
      <c r="T7211">
        <f t="shared" si="677"/>
        <v>0</v>
      </c>
    </row>
    <row r="7212" spans="1:20" x14ac:dyDescent="0.3">
      <c r="A7212" s="3">
        <f t="shared" si="672"/>
        <v>43401</v>
      </c>
      <c r="B7212">
        <v>10</v>
      </c>
      <c r="C7212">
        <v>28</v>
      </c>
      <c r="D7212">
        <v>11</v>
      </c>
      <c r="E7212">
        <v>0</v>
      </c>
      <c r="F7212" s="1">
        <f>VLOOKUP(A7212,Weather!$A$1:$E$366, 5)</f>
        <v>0.75454545454545441</v>
      </c>
      <c r="G7212" s="1">
        <f>VLOOKUP(D7212, Fall!$A$1:$E$25, 2)</f>
        <v>1290.17857142857</v>
      </c>
      <c r="H7212" s="1">
        <f>VLOOKUP(D7212, Fall!$A$1:$E$25, 3)</f>
        <v>975.19947355433101</v>
      </c>
      <c r="I7212" s="1">
        <f>VLOOKUP(D7212, Fall!$A$1:$E$25, 5)</f>
        <v>377.19298245613999</v>
      </c>
      <c r="J7212" s="1">
        <f t="shared" si="673"/>
        <v>377.19298245613999</v>
      </c>
      <c r="K7212" s="47">
        <f t="shared" si="674"/>
        <v>7.0565353199285354</v>
      </c>
      <c r="L7212" s="48">
        <f>Solar!K7229/1000*Variables!$B$3</f>
        <v>21.295449999999999</v>
      </c>
      <c r="M7212">
        <f>IF(E7212=1, VLOOKUP(D7212, Sheet1!$A$2:$C$26, 2), Sheet1!$C$3)</f>
        <v>0.18637999999999999</v>
      </c>
      <c r="N7212" s="1">
        <f>'Electricity Rates'!$J$2</f>
        <v>0.24729999999999999</v>
      </c>
      <c r="O7212" s="145">
        <f>L7212-K7212</f>
        <v>14.238914680071463</v>
      </c>
      <c r="P7212">
        <f t="shared" si="675"/>
        <v>1.7450811846183267</v>
      </c>
      <c r="Q7212">
        <f>IF(O7212&gt;0, IF(Q7211+O7212*Variables!$B$5&lt;Variables!$B$4, Q7211+O7212*Variables!$B$5, Variables!$B$4), IF(Q7211&gt;-O7212, Q7211+O7212/Variables!$B$5, 0))</f>
        <v>51.785384767289401</v>
      </c>
      <c r="R7212">
        <f>IF(O7212&gt;0, 0, IF(Q7211&gt;-O7212, 0, -O7212 - Q7211*Variables!$B$5))</f>
        <v>0</v>
      </c>
      <c r="S7212">
        <f t="shared" si="676"/>
        <v>0</v>
      </c>
      <c r="T7212">
        <f t="shared" si="677"/>
        <v>0</v>
      </c>
    </row>
    <row r="7213" spans="1:20" x14ac:dyDescent="0.3">
      <c r="A7213" s="3">
        <f t="shared" si="672"/>
        <v>43401</v>
      </c>
      <c r="B7213">
        <v>10</v>
      </c>
      <c r="C7213">
        <v>28</v>
      </c>
      <c r="D7213">
        <v>12</v>
      </c>
      <c r="E7213">
        <v>0</v>
      </c>
      <c r="F7213" s="1">
        <f>VLOOKUP(A7213,Weather!$A$1:$E$366, 5)</f>
        <v>0.75454545454545441</v>
      </c>
      <c r="G7213" s="1">
        <f>VLOOKUP(D7213, Fall!$A$1:$E$25, 2)</f>
        <v>1366.07142857142</v>
      </c>
      <c r="H7213" s="1">
        <f>VLOOKUP(D7213, Fall!$A$1:$E$25, 3)</f>
        <v>996.442378876367</v>
      </c>
      <c r="I7213" s="1">
        <f>VLOOKUP(D7213, Fall!$A$1:$E$25, 5)</f>
        <v>368.42105263157799</v>
      </c>
      <c r="J7213" s="1">
        <f t="shared" si="673"/>
        <v>368.42105263157799</v>
      </c>
      <c r="K7213" s="47">
        <f t="shared" si="674"/>
        <v>6.8924298473720462</v>
      </c>
      <c r="L7213" s="48">
        <f>Solar!K7230/1000*Variables!$B$3</f>
        <v>30.863600000000002</v>
      </c>
      <c r="M7213">
        <f>IF(E7213=1, VLOOKUP(D7213, Sheet1!$A$2:$C$26, 2), Sheet1!$C$3)</f>
        <v>0.18637999999999999</v>
      </c>
      <c r="N7213" s="1">
        <f>'Electricity Rates'!$J$2</f>
        <v>0.24729999999999999</v>
      </c>
      <c r="O7213" s="145">
        <f>L7213-K7213</f>
        <v>23.971170152627955</v>
      </c>
      <c r="P7213">
        <f t="shared" si="675"/>
        <v>1.7044979012551069</v>
      </c>
      <c r="Q7213">
        <f>IF(O7213&gt;0, IF(Q7212+O7213*Variables!$B$5&lt;Variables!$B$4, Q7212+O7213*Variables!$B$5, Variables!$B$4), IF(Q7212&gt;-O7213, Q7212+O7213/Variables!$B$5, 0))</f>
        <v>74.318284710759684</v>
      </c>
      <c r="R7213">
        <f>IF(O7213&gt;0, 0, IF(Q7212&gt;-O7213, 0, -O7213 - Q7212*Variables!$B$5))</f>
        <v>0</v>
      </c>
      <c r="S7213">
        <f t="shared" si="676"/>
        <v>0</v>
      </c>
      <c r="T7213">
        <f t="shared" si="677"/>
        <v>0</v>
      </c>
    </row>
    <row r="7214" spans="1:20" x14ac:dyDescent="0.3">
      <c r="A7214" s="3">
        <f t="shared" si="672"/>
        <v>43401</v>
      </c>
      <c r="B7214">
        <v>10</v>
      </c>
      <c r="C7214">
        <v>28</v>
      </c>
      <c r="D7214">
        <v>13</v>
      </c>
      <c r="E7214">
        <v>0</v>
      </c>
      <c r="F7214" s="1">
        <f>VLOOKUP(A7214,Weather!$A$1:$E$366, 5)</f>
        <v>0.75454545454545441</v>
      </c>
      <c r="G7214" s="1">
        <f>VLOOKUP(D7214, Fall!$A$1:$E$25, 2)</f>
        <v>1446.42857142857</v>
      </c>
      <c r="H7214" s="1">
        <f>VLOOKUP(D7214, Fall!$A$1:$E$25, 3)</f>
        <v>1031.4839187299399</v>
      </c>
      <c r="I7214" s="1">
        <f>VLOOKUP(D7214, Fall!$A$1:$E$25, 5)</f>
        <v>350.87719298245599</v>
      </c>
      <c r="J7214" s="1">
        <f t="shared" si="673"/>
        <v>350.87719298245599</v>
      </c>
      <c r="K7214" s="47">
        <f t="shared" si="674"/>
        <v>6.564218902259106</v>
      </c>
      <c r="L7214" s="48">
        <f>Solar!K7231/1000*Variables!$B$3</f>
        <v>31.942799999999998</v>
      </c>
      <c r="M7214">
        <f>IF(E7214=1, VLOOKUP(D7214, Sheet1!$A$2:$C$26, 2), Sheet1!$C$3)</f>
        <v>0.18637999999999999</v>
      </c>
      <c r="N7214" s="1">
        <f>'Electricity Rates'!$J$2</f>
        <v>0.24729999999999999</v>
      </c>
      <c r="O7214" s="145">
        <f>L7214-K7214</f>
        <v>25.378581097740891</v>
      </c>
      <c r="P7214">
        <f t="shared" si="675"/>
        <v>1.6233313345286768</v>
      </c>
      <c r="Q7214">
        <f>IF(O7214&gt;0, IF(Q7213+O7214*Variables!$B$5&lt;Variables!$B$4, Q7213+O7214*Variables!$B$5, Variables!$B$4), IF(Q7213&gt;-O7214, Q7213+O7214/Variables!$B$5, 0))</f>
        <v>98.174150942636118</v>
      </c>
      <c r="R7214">
        <f>IF(O7214&gt;0, 0, IF(Q7213&gt;-O7214, 0, -O7214 - Q7213*Variables!$B$5))</f>
        <v>0</v>
      </c>
      <c r="S7214">
        <f t="shared" si="676"/>
        <v>0</v>
      </c>
      <c r="T7214">
        <f t="shared" si="677"/>
        <v>0</v>
      </c>
    </row>
    <row r="7215" spans="1:20" x14ac:dyDescent="0.3">
      <c r="A7215" s="3">
        <f t="shared" si="672"/>
        <v>43401</v>
      </c>
      <c r="B7215">
        <v>10</v>
      </c>
      <c r="C7215">
        <v>28</v>
      </c>
      <c r="D7215">
        <v>14</v>
      </c>
      <c r="E7215">
        <v>0</v>
      </c>
      <c r="F7215" s="1">
        <f>VLOOKUP(A7215,Weather!$A$1:$E$366, 5)</f>
        <v>0.75454545454545441</v>
      </c>
      <c r="G7215" s="1">
        <f>VLOOKUP(D7215, Fall!$A$1:$E$25, 2)</f>
        <v>1482.1428571428501</v>
      </c>
      <c r="H7215" s="1">
        <f>VLOOKUP(D7215, Fall!$A$1:$E$25, 3)</f>
        <v>1052.56230978037</v>
      </c>
      <c r="I7215" s="1">
        <f>VLOOKUP(D7215, Fall!$A$1:$E$25, 5)</f>
        <v>342.105263157894</v>
      </c>
      <c r="J7215" s="1">
        <f t="shared" si="673"/>
        <v>342.105263157894</v>
      </c>
      <c r="K7215" s="47">
        <f t="shared" si="674"/>
        <v>6.4001134297026177</v>
      </c>
      <c r="L7215" s="48">
        <f>Solar!K7232/1000*Variables!$B$3</f>
        <v>30.31915</v>
      </c>
      <c r="M7215">
        <f>IF(E7215=1, VLOOKUP(D7215, Sheet1!$A$2:$C$26, 2), Sheet1!$C$3)</f>
        <v>0.18637999999999999</v>
      </c>
      <c r="N7215" s="1">
        <f>'Electricity Rates'!$J$2</f>
        <v>0.24729999999999999</v>
      </c>
      <c r="O7215" s="145">
        <f>L7215-K7215</f>
        <v>23.919036570297383</v>
      </c>
      <c r="P7215">
        <f t="shared" si="675"/>
        <v>1.5827480511654572</v>
      </c>
      <c r="Q7215">
        <f>IF(O7215&gt;0, IF(Q7214+O7215*Variables!$B$5&lt;Variables!$B$4, Q7214+O7215*Variables!$B$5, Variables!$B$4), IF(Q7214&gt;-O7215, Q7214+O7215/Variables!$B$5, 0))</f>
        <v>100</v>
      </c>
      <c r="R7215">
        <f>IF(O7215&gt;0, 0, IF(Q7214&gt;-O7215, 0, -O7215 - Q7214*Variables!$B$5))</f>
        <v>0</v>
      </c>
      <c r="S7215">
        <f t="shared" si="676"/>
        <v>0</v>
      </c>
      <c r="T7215">
        <f t="shared" si="677"/>
        <v>0</v>
      </c>
    </row>
    <row r="7216" spans="1:20" x14ac:dyDescent="0.3">
      <c r="A7216" s="3">
        <f t="shared" si="672"/>
        <v>43401</v>
      </c>
      <c r="B7216">
        <v>10</v>
      </c>
      <c r="C7216">
        <v>28</v>
      </c>
      <c r="D7216">
        <v>15</v>
      </c>
      <c r="E7216">
        <v>0</v>
      </c>
      <c r="F7216" s="1">
        <f>VLOOKUP(A7216,Weather!$A$1:$E$366, 5)</f>
        <v>0.75454545454545441</v>
      </c>
      <c r="G7216" s="1">
        <f>VLOOKUP(D7216, Fall!$A$1:$E$25, 2)</f>
        <v>1437.5</v>
      </c>
      <c r="H7216" s="1">
        <f>VLOOKUP(D7216, Fall!$A$1:$E$25, 3)</f>
        <v>1060.00658057086</v>
      </c>
      <c r="I7216" s="1">
        <f>VLOOKUP(D7216, Fall!$A$1:$E$25, 5)</f>
        <v>328.94736842105198</v>
      </c>
      <c r="J7216" s="1">
        <f t="shared" si="673"/>
        <v>328.94736842105198</v>
      </c>
      <c r="K7216" s="47">
        <f t="shared" si="674"/>
        <v>6.1539552208679025</v>
      </c>
      <c r="L7216" s="48">
        <f>Solar!K7233/1000*Variables!$B$3</f>
        <v>23.920500000000001</v>
      </c>
      <c r="M7216">
        <f>IF(E7216=1, VLOOKUP(D7216, Sheet1!$A$2:$C$26, 2), Sheet1!$C$3)</f>
        <v>0.18637999999999999</v>
      </c>
      <c r="N7216" s="1">
        <f>'Electricity Rates'!$J$2</f>
        <v>0.24729999999999999</v>
      </c>
      <c r="O7216" s="145">
        <f>L7216-K7216</f>
        <v>17.766544779132097</v>
      </c>
      <c r="P7216">
        <f t="shared" si="675"/>
        <v>1.5218731261206322</v>
      </c>
      <c r="Q7216">
        <f>IF(O7216&gt;0, IF(Q7215+O7216*Variables!$B$5&lt;Variables!$B$4, Q7215+O7216*Variables!$B$5, Variables!$B$4), IF(Q7215&gt;-O7216, Q7215+O7216/Variables!$B$5, 0))</f>
        <v>100</v>
      </c>
      <c r="R7216">
        <f>IF(O7216&gt;0, 0, IF(Q7215&gt;-O7216, 0, -O7216 - Q7215*Variables!$B$5))</f>
        <v>0</v>
      </c>
      <c r="S7216">
        <f t="shared" si="676"/>
        <v>0</v>
      </c>
      <c r="T7216">
        <f t="shared" si="677"/>
        <v>0</v>
      </c>
    </row>
    <row r="7217" spans="1:20" x14ac:dyDescent="0.3">
      <c r="A7217" s="3">
        <f t="shared" si="672"/>
        <v>43401</v>
      </c>
      <c r="B7217">
        <v>10</v>
      </c>
      <c r="C7217">
        <v>28</v>
      </c>
      <c r="D7217">
        <v>16</v>
      </c>
      <c r="E7217">
        <v>0</v>
      </c>
      <c r="F7217" s="1">
        <f>VLOOKUP(A7217,Weather!$A$1:$E$366, 5)</f>
        <v>0.75454545454545441</v>
      </c>
      <c r="G7217" s="1">
        <f>VLOOKUP(D7217, Fall!$A$1:$E$25, 2)</f>
        <v>1348.2142857142801</v>
      </c>
      <c r="H7217" s="1">
        <f>VLOOKUP(D7217, Fall!$A$1:$E$25, 3)</f>
        <v>1003.98947108661</v>
      </c>
      <c r="I7217" s="1">
        <f>VLOOKUP(D7217, Fall!$A$1:$E$25, 5)</f>
        <v>298.24561403508801</v>
      </c>
      <c r="J7217" s="1">
        <f t="shared" si="673"/>
        <v>298.24561403508801</v>
      </c>
      <c r="K7217" s="47">
        <f t="shared" si="674"/>
        <v>5.5795860669202471</v>
      </c>
      <c r="L7217" s="48">
        <f>Solar!K7234/1000*Variables!$B$3</f>
        <v>15.2469</v>
      </c>
      <c r="M7217">
        <f>IF(E7217=1, VLOOKUP(D7217, Sheet1!$A$2:$C$26, 2), Sheet1!$C$3)</f>
        <v>0.18637999999999999</v>
      </c>
      <c r="N7217" s="1">
        <f>'Electricity Rates'!$J$2</f>
        <v>0.24729999999999999</v>
      </c>
      <c r="O7217" s="145">
        <f>L7217-K7217</f>
        <v>9.667313933079754</v>
      </c>
      <c r="P7217">
        <f t="shared" si="675"/>
        <v>1.3798316343493771</v>
      </c>
      <c r="Q7217">
        <f>IF(O7217&gt;0, IF(Q7216+O7217*Variables!$B$5&lt;Variables!$B$4, Q7216+O7217*Variables!$B$5, Variables!$B$4), IF(Q7216&gt;-O7217, Q7216+O7217/Variables!$B$5, 0))</f>
        <v>100</v>
      </c>
      <c r="R7217">
        <f>IF(O7217&gt;0, 0, IF(Q7216&gt;-O7217, 0, -O7217 - Q7216*Variables!$B$5))</f>
        <v>0</v>
      </c>
      <c r="S7217">
        <f t="shared" si="676"/>
        <v>0</v>
      </c>
      <c r="T7217">
        <f t="shared" si="677"/>
        <v>0</v>
      </c>
    </row>
    <row r="7218" spans="1:20" x14ac:dyDescent="0.3">
      <c r="A7218" s="3">
        <f t="shared" si="672"/>
        <v>43401</v>
      </c>
      <c r="B7218">
        <v>10</v>
      </c>
      <c r="C7218">
        <v>28</v>
      </c>
      <c r="D7218">
        <v>17</v>
      </c>
      <c r="E7218">
        <v>0</v>
      </c>
      <c r="F7218" s="1">
        <f>VLOOKUP(A7218,Weather!$A$1:$E$366, 5)</f>
        <v>0.75454545454545441</v>
      </c>
      <c r="G7218" s="1">
        <f>VLOOKUP(D7218, Fall!$A$1:$E$25, 2)</f>
        <v>1080.3571428571399</v>
      </c>
      <c r="H7218" s="1">
        <f>VLOOKUP(D7218, Fall!$A$1:$E$25, 3)</f>
        <v>794.90091642515802</v>
      </c>
      <c r="I7218" s="1">
        <f>VLOOKUP(D7218, Fall!$A$1:$E$25, 5)</f>
        <v>263.15789473684202</v>
      </c>
      <c r="J7218" s="1">
        <f t="shared" si="673"/>
        <v>263.15789473684202</v>
      </c>
      <c r="K7218" s="47">
        <f t="shared" si="674"/>
        <v>4.9231641766943302</v>
      </c>
      <c r="L7218" s="48">
        <f>Solar!K7235/1000*Variables!$B$3</f>
        <v>5.1258499999999998</v>
      </c>
      <c r="M7218">
        <f>IF(E7218=1, VLOOKUP(D7218, Sheet1!$A$2:$C$26, 2), Sheet1!$C$3)</f>
        <v>0.18637999999999999</v>
      </c>
      <c r="N7218" s="1">
        <f>'Electricity Rates'!$J$2</f>
        <v>0.24729999999999999</v>
      </c>
      <c r="O7218" s="145">
        <f>L7218-K7218</f>
        <v>0.20268582330566964</v>
      </c>
      <c r="P7218">
        <f t="shared" si="675"/>
        <v>1.2174985008965078</v>
      </c>
      <c r="Q7218">
        <f>IF(O7218&gt;0, IF(Q7217+O7218*Variables!$B$5&lt;Variables!$B$4, Q7217+O7218*Variables!$B$5, Variables!$B$4), IF(Q7217&gt;-O7218, Q7217+O7218/Variables!$B$5, 0))</f>
        <v>100</v>
      </c>
      <c r="R7218">
        <f>IF(O7218&gt;0, 0, IF(Q7217&gt;-O7218, 0, -O7218 - Q7217*Variables!$B$5))</f>
        <v>0</v>
      </c>
      <c r="S7218">
        <f t="shared" si="676"/>
        <v>0</v>
      </c>
      <c r="T7218">
        <f t="shared" si="677"/>
        <v>0</v>
      </c>
    </row>
    <row r="7219" spans="1:20" x14ac:dyDescent="0.3">
      <c r="A7219" s="3">
        <f t="shared" si="672"/>
        <v>43401</v>
      </c>
      <c r="B7219">
        <v>10</v>
      </c>
      <c r="C7219">
        <v>28</v>
      </c>
      <c r="D7219">
        <v>18</v>
      </c>
      <c r="E7219">
        <v>0</v>
      </c>
      <c r="F7219" s="1">
        <f>VLOOKUP(A7219,Weather!$A$1:$E$366, 5)</f>
        <v>0.75454545454545441</v>
      </c>
      <c r="G7219" s="1">
        <f>VLOOKUP(D7219, Fall!$A$1:$E$25, 2)</f>
        <v>678.57142857142799</v>
      </c>
      <c r="H7219" s="1">
        <f>VLOOKUP(D7219, Fall!$A$1:$E$25, 3)</f>
        <v>583.61400485626905</v>
      </c>
      <c r="I7219" s="1">
        <f>VLOOKUP(D7219, Fall!$A$1:$E$25, 5)</f>
        <v>280.70175438596499</v>
      </c>
      <c r="J7219" s="1">
        <f t="shared" si="673"/>
        <v>280.70175438596499</v>
      </c>
      <c r="K7219" s="47">
        <f t="shared" si="674"/>
        <v>5.251375121807289</v>
      </c>
      <c r="L7219" s="48">
        <f>Solar!K7236/1000*Variables!$B$3</f>
        <v>0</v>
      </c>
      <c r="M7219">
        <f>IF(E7219=1, VLOOKUP(D7219, Sheet1!$A$2:$C$26, 2), Sheet1!$C$3)</f>
        <v>0.18637999999999999</v>
      </c>
      <c r="N7219" s="1">
        <f>'Electricity Rates'!$J$2</f>
        <v>0.24729999999999999</v>
      </c>
      <c r="O7219" s="145">
        <f>L7219-K7219</f>
        <v>-5.251375121807289</v>
      </c>
      <c r="P7219">
        <f t="shared" si="675"/>
        <v>1.2986650676229425</v>
      </c>
      <c r="Q7219">
        <f>IF(O7219&gt;0, IF(Q7218+O7219*Variables!$B$5&lt;Variables!$B$4, Q7218+O7219*Variables!$B$5, Variables!$B$4), IF(Q7218&gt;-O7219, Q7218+O7219/Variables!$B$5, 0))</f>
        <v>94.413430721481603</v>
      </c>
      <c r="R7219">
        <f>IF(O7219&gt;0, 0, IF(Q7218&gt;-O7219, 0, -O7219 - Q7218*Variables!$B$5))</f>
        <v>0</v>
      </c>
      <c r="S7219">
        <f t="shared" si="676"/>
        <v>0</v>
      </c>
      <c r="T7219">
        <f t="shared" si="677"/>
        <v>0</v>
      </c>
    </row>
    <row r="7220" spans="1:20" x14ac:dyDescent="0.3">
      <c r="A7220" s="3">
        <f t="shared" si="672"/>
        <v>43401</v>
      </c>
      <c r="B7220">
        <v>10</v>
      </c>
      <c r="C7220">
        <v>28</v>
      </c>
      <c r="D7220">
        <v>19</v>
      </c>
      <c r="E7220">
        <v>0</v>
      </c>
      <c r="F7220" s="1">
        <f>VLOOKUP(A7220,Weather!$A$1:$E$366, 5)</f>
        <v>0.75454545454545441</v>
      </c>
      <c r="G7220" s="1">
        <f>VLOOKUP(D7220, Fall!$A$1:$E$25, 2)</f>
        <v>517.85714285714198</v>
      </c>
      <c r="H7220" s="1">
        <f>VLOOKUP(D7220, Fall!$A$1:$E$25, 3)</f>
        <v>442.60593718179598</v>
      </c>
      <c r="I7220" s="1">
        <f>VLOOKUP(D7220, Fall!$A$1:$E$25, 5)</f>
        <v>289.47368421052602</v>
      </c>
      <c r="J7220" s="1">
        <f t="shared" si="673"/>
        <v>289.47368421052602</v>
      </c>
      <c r="K7220" s="47">
        <f t="shared" si="674"/>
        <v>5.4154805943637587</v>
      </c>
      <c r="L7220" s="48">
        <f>Solar!K7237/1000*Variables!$B$3</f>
        <v>0</v>
      </c>
      <c r="M7220">
        <f>IF(E7220=1, VLOOKUP(D7220, Sheet1!$A$2:$C$26, 2), Sheet1!$C$3)</f>
        <v>0.18637999999999999</v>
      </c>
      <c r="N7220" s="1">
        <f>'Electricity Rates'!$J$2</f>
        <v>0.24729999999999999</v>
      </c>
      <c r="O7220" s="145">
        <f>L7220-K7220</f>
        <v>-5.4154805943637587</v>
      </c>
      <c r="P7220">
        <f t="shared" si="675"/>
        <v>1.3392483509861575</v>
      </c>
      <c r="Q7220">
        <f>IF(O7220&gt;0, IF(Q7219+O7220*Variables!$B$5&lt;Variables!$B$4, Q7219+O7220*Variables!$B$5, Variables!$B$4), IF(Q7219&gt;-O7220, Q7219+O7220/Variables!$B$5, 0))</f>
        <v>88.652281153009525</v>
      </c>
      <c r="R7220">
        <f>IF(O7220&gt;0, 0, IF(Q7219&gt;-O7220, 0, -O7220 - Q7219*Variables!$B$5))</f>
        <v>0</v>
      </c>
      <c r="S7220">
        <f t="shared" si="676"/>
        <v>0</v>
      </c>
      <c r="T7220">
        <f t="shared" si="677"/>
        <v>0</v>
      </c>
    </row>
    <row r="7221" spans="1:20" x14ac:dyDescent="0.3">
      <c r="A7221" s="3">
        <f t="shared" si="672"/>
        <v>43401</v>
      </c>
      <c r="B7221">
        <v>10</v>
      </c>
      <c r="C7221">
        <v>28</v>
      </c>
      <c r="D7221">
        <v>20</v>
      </c>
      <c r="E7221">
        <v>0</v>
      </c>
      <c r="F7221" s="1">
        <f>VLOOKUP(A7221,Weather!$A$1:$E$366, 5)</f>
        <v>0.75454545454545441</v>
      </c>
      <c r="G7221" s="1">
        <f>VLOOKUP(D7221, Fall!$A$1:$E$25, 2)</f>
        <v>428.57142857142799</v>
      </c>
      <c r="H7221" s="1">
        <f>VLOOKUP(D7221, Fall!$A$1:$E$25, 3)</f>
        <v>354.11608052009001</v>
      </c>
      <c r="I7221" s="1">
        <f>VLOOKUP(D7221, Fall!$A$1:$E$25, 5)</f>
        <v>263.15789473684202</v>
      </c>
      <c r="J7221" s="1">
        <f t="shared" si="673"/>
        <v>263.15789473684202</v>
      </c>
      <c r="K7221" s="47">
        <f t="shared" si="674"/>
        <v>4.9231641766943302</v>
      </c>
      <c r="L7221" s="48">
        <f>Solar!K7238/1000*Variables!$B$3</f>
        <v>0</v>
      </c>
      <c r="M7221">
        <f>IF(E7221=1, VLOOKUP(D7221, Sheet1!$A$2:$C$26, 2), Sheet1!$C$3)</f>
        <v>0.18637999999999999</v>
      </c>
      <c r="N7221" s="1">
        <f>'Electricity Rates'!$J$2</f>
        <v>0.24729999999999999</v>
      </c>
      <c r="O7221" s="145">
        <f>L7221-K7221</f>
        <v>-4.9231641766943302</v>
      </c>
      <c r="P7221">
        <f t="shared" si="675"/>
        <v>1.2174985008965078</v>
      </c>
      <c r="Q7221">
        <f>IF(O7221&gt;0, IF(Q7220+O7221*Variables!$B$5&lt;Variables!$B$4, Q7220+O7221*Variables!$B$5, Variables!$B$4), IF(Q7220&gt;-O7221, Q7220+O7221/Variables!$B$5, 0))</f>
        <v>83.414872454398534</v>
      </c>
      <c r="R7221">
        <f>IF(O7221&gt;0, 0, IF(Q7220&gt;-O7221, 0, -O7221 - Q7220*Variables!$B$5))</f>
        <v>0</v>
      </c>
      <c r="S7221">
        <f t="shared" si="676"/>
        <v>0</v>
      </c>
      <c r="T7221">
        <f t="shared" si="677"/>
        <v>0</v>
      </c>
    </row>
    <row r="7222" spans="1:20" x14ac:dyDescent="0.3">
      <c r="A7222" s="3">
        <f t="shared" si="672"/>
        <v>43401</v>
      </c>
      <c r="B7222">
        <v>10</v>
      </c>
      <c r="C7222">
        <v>28</v>
      </c>
      <c r="D7222">
        <v>21</v>
      </c>
      <c r="E7222">
        <v>0</v>
      </c>
      <c r="F7222" s="1">
        <f>VLOOKUP(A7222,Weather!$A$1:$E$366, 5)</f>
        <v>0.75454545454545441</v>
      </c>
      <c r="G7222" s="1">
        <f>VLOOKUP(D7222, Fall!$A$1:$E$25, 2)</f>
        <v>366.07142857142799</v>
      </c>
      <c r="H7222" s="1">
        <f>VLOOKUP(D7222, Fall!$A$1:$E$25, 3)</f>
        <v>305.62638808916603</v>
      </c>
      <c r="I7222" s="1">
        <f>VLOOKUP(D7222, Fall!$A$1:$E$25, 5)</f>
        <v>271.929824561403</v>
      </c>
      <c r="J7222" s="1">
        <f t="shared" si="673"/>
        <v>271.929824561403</v>
      </c>
      <c r="K7222" s="47">
        <f t="shared" si="674"/>
        <v>5.0872696492507998</v>
      </c>
      <c r="L7222" s="48">
        <f>Solar!K7239/1000*Variables!$B$3</f>
        <v>0</v>
      </c>
      <c r="M7222">
        <f>IF(E7222=1, VLOOKUP(D7222, Sheet1!$A$2:$C$26, 2), Sheet1!$C$3)</f>
        <v>0.18637999999999999</v>
      </c>
      <c r="N7222" s="1">
        <f>'Electricity Rates'!$J$2</f>
        <v>0.24729999999999999</v>
      </c>
      <c r="O7222" s="145">
        <f>L7222-K7222</f>
        <v>-5.0872696492507998</v>
      </c>
      <c r="P7222">
        <f t="shared" si="675"/>
        <v>1.2580817842597227</v>
      </c>
      <c r="Q7222">
        <f>IF(O7222&gt;0, IF(Q7221+O7222*Variables!$B$5&lt;Variables!$B$4, Q7221+O7222*Variables!$B$5, Variables!$B$4), IF(Q7221&gt;-O7222, Q7221+O7222/Variables!$B$5, 0))</f>
        <v>78.002883465833847</v>
      </c>
      <c r="R7222">
        <f>IF(O7222&gt;0, 0, IF(Q7221&gt;-O7222, 0, -O7222 - Q7221*Variables!$B$5))</f>
        <v>0</v>
      </c>
      <c r="S7222">
        <f t="shared" si="676"/>
        <v>0</v>
      </c>
      <c r="T7222">
        <f t="shared" si="677"/>
        <v>0</v>
      </c>
    </row>
    <row r="7223" spans="1:20" x14ac:dyDescent="0.3">
      <c r="A7223" s="3">
        <f t="shared" si="672"/>
        <v>43401</v>
      </c>
      <c r="B7223">
        <v>10</v>
      </c>
      <c r="C7223">
        <v>28</v>
      </c>
      <c r="D7223">
        <v>22</v>
      </c>
      <c r="E7223">
        <v>0</v>
      </c>
      <c r="F7223" s="1">
        <f>VLOOKUP(A7223,Weather!$A$1:$E$366, 5)</f>
        <v>0.75454545454545441</v>
      </c>
      <c r="G7223" s="1">
        <f>VLOOKUP(D7223, Fall!$A$1:$E$25, 2)</f>
        <v>330.35714285714198</v>
      </c>
      <c r="H7223" s="1">
        <f>VLOOKUP(D7223, Fall!$A$1:$E$25, 3)</f>
        <v>272.33281237147202</v>
      </c>
      <c r="I7223" s="1">
        <f>VLOOKUP(D7223, Fall!$A$1:$E$25, 5)</f>
        <v>254.385964912281</v>
      </c>
      <c r="J7223" s="1">
        <f t="shared" si="673"/>
        <v>254.385964912281</v>
      </c>
      <c r="K7223" s="47">
        <f t="shared" si="674"/>
        <v>4.7590587041378596</v>
      </c>
      <c r="L7223" s="48">
        <f>Solar!K7240/1000*Variables!$B$3</f>
        <v>0</v>
      </c>
      <c r="M7223">
        <f>IF(E7223=1, VLOOKUP(D7223, Sheet1!$A$2:$C$26, 2), Sheet1!$C$3)</f>
        <v>0.18637999999999999</v>
      </c>
      <c r="N7223" s="1">
        <f>'Electricity Rates'!$J$2</f>
        <v>0.24729999999999999</v>
      </c>
      <c r="O7223" s="145">
        <f>L7223-K7223</f>
        <v>-4.7590587041378596</v>
      </c>
      <c r="P7223">
        <f t="shared" si="675"/>
        <v>1.1769152175332926</v>
      </c>
      <c r="Q7223">
        <f>IF(O7223&gt;0, IF(Q7222+O7223*Variables!$B$5&lt;Variables!$B$4, Q7222+O7223*Variables!$B$5, Variables!$B$4), IF(Q7222&gt;-O7223, Q7222+O7223/Variables!$B$5, 0))</f>
        <v>72.940055057176551</v>
      </c>
      <c r="R7223">
        <f>IF(O7223&gt;0, 0, IF(Q7222&gt;-O7223, 0, -O7223 - Q7222*Variables!$B$5))</f>
        <v>0</v>
      </c>
      <c r="S7223">
        <f t="shared" si="676"/>
        <v>0</v>
      </c>
      <c r="T7223">
        <f t="shared" si="677"/>
        <v>0</v>
      </c>
    </row>
    <row r="7224" spans="1:20" x14ac:dyDescent="0.3">
      <c r="A7224" s="3">
        <f t="shared" si="672"/>
        <v>43401</v>
      </c>
      <c r="B7224">
        <v>10</v>
      </c>
      <c r="C7224">
        <v>28</v>
      </c>
      <c r="D7224">
        <v>23</v>
      </c>
      <c r="E7224">
        <v>0</v>
      </c>
      <c r="F7224" s="1">
        <f>VLOOKUP(A7224,Weather!$A$1:$E$366, 5)</f>
        <v>0.75454545454545441</v>
      </c>
      <c r="G7224" s="1">
        <f>VLOOKUP(D7224, Fall!$A$1:$E$25, 2)</f>
        <v>303.57142857142799</v>
      </c>
      <c r="H7224" s="1">
        <f>VLOOKUP(D7224, Fall!$A$1:$E$25, 3)</f>
        <v>252.67335691371099</v>
      </c>
      <c r="I7224" s="1">
        <f>VLOOKUP(D7224, Fall!$A$1:$E$25, 5)</f>
        <v>254.385964912281</v>
      </c>
      <c r="J7224" s="1">
        <f t="shared" si="673"/>
        <v>254.385964912281</v>
      </c>
      <c r="K7224" s="47">
        <f t="shared" si="674"/>
        <v>4.7590587041378596</v>
      </c>
      <c r="L7224" s="48">
        <f>Solar!K7241/1000*Variables!$B$3</f>
        <v>0</v>
      </c>
      <c r="M7224">
        <f>IF(E7224=1, VLOOKUP(D7224, Sheet1!$A$2:$C$26, 2), Sheet1!$C$3)</f>
        <v>0.18637999999999999</v>
      </c>
      <c r="N7224" s="1">
        <f>'Electricity Rates'!$J$2</f>
        <v>0.24729999999999999</v>
      </c>
      <c r="O7224" s="145">
        <f>L7224-K7224</f>
        <v>-4.7590587041378596</v>
      </c>
      <c r="P7224">
        <f t="shared" si="675"/>
        <v>1.1769152175332926</v>
      </c>
      <c r="Q7224">
        <f>IF(O7224&gt;0, IF(Q7223+O7224*Variables!$B$5&lt;Variables!$B$4, Q7223+O7224*Variables!$B$5, Variables!$B$4), IF(Q7223&gt;-O7224, Q7223+O7224/Variables!$B$5, 0))</f>
        <v>67.877226648519255</v>
      </c>
      <c r="R7224">
        <f>IF(O7224&gt;0, 0, IF(Q7223&gt;-O7224, 0, -O7224 - Q7223*Variables!$B$5))</f>
        <v>0</v>
      </c>
      <c r="S7224">
        <f t="shared" si="676"/>
        <v>0</v>
      </c>
      <c r="T7224">
        <f t="shared" si="677"/>
        <v>0</v>
      </c>
    </row>
    <row r="7225" spans="1:20" x14ac:dyDescent="0.3">
      <c r="A7225" s="3">
        <f t="shared" si="672"/>
        <v>43401</v>
      </c>
      <c r="B7225">
        <v>10</v>
      </c>
      <c r="C7225">
        <v>28</v>
      </c>
      <c r="D7225">
        <v>24</v>
      </c>
      <c r="E7225">
        <v>0</v>
      </c>
      <c r="F7225" s="1">
        <f>VLOOKUP(A7225,Weather!$A$1:$E$366, 5)</f>
        <v>0.75454545454545441</v>
      </c>
      <c r="G7225" s="1">
        <f>VLOOKUP(D7225, Fall!$A$1:$E$25, 2)</f>
        <v>285.71428571428498</v>
      </c>
      <c r="H7225" s="1">
        <f>VLOOKUP(D7225, Fall!$A$1:$E$25, 3)</f>
        <v>237.47635107345499</v>
      </c>
      <c r="I7225" s="1">
        <f>VLOOKUP(D7225, Fall!$A$1:$E$25, 5)</f>
        <v>254.385964912281</v>
      </c>
      <c r="J7225" s="1">
        <f t="shared" si="673"/>
        <v>254.385964912281</v>
      </c>
      <c r="K7225" s="47">
        <f t="shared" si="674"/>
        <v>4.7590587041378596</v>
      </c>
      <c r="L7225" s="48">
        <f>Solar!K7242/1000*Variables!$B$3</f>
        <v>0</v>
      </c>
      <c r="M7225">
        <f>IF(E7225=1, VLOOKUP(D7225, Sheet1!$A$2:$C$26, 2), Sheet1!$C$3)</f>
        <v>0.18637999999999999</v>
      </c>
      <c r="N7225" s="1">
        <f>'Electricity Rates'!$J$2</f>
        <v>0.24729999999999999</v>
      </c>
      <c r="O7225" s="145">
        <f>L7225-K7225</f>
        <v>-4.7590587041378596</v>
      </c>
      <c r="P7225">
        <f t="shared" si="675"/>
        <v>1.1769152175332926</v>
      </c>
      <c r="Q7225">
        <f>IF(O7225&gt;0, IF(Q7224+O7225*Variables!$B$5&lt;Variables!$B$4, Q7224+O7225*Variables!$B$5, Variables!$B$4), IF(Q7224&gt;-O7225, Q7224+O7225/Variables!$B$5, 0))</f>
        <v>62.814398239861958</v>
      </c>
      <c r="R7225">
        <f>IF(O7225&gt;0, 0, IF(Q7224&gt;-O7225, 0, -O7225 - Q7224*Variables!$B$5))</f>
        <v>0</v>
      </c>
      <c r="S7225">
        <f t="shared" si="676"/>
        <v>0</v>
      </c>
      <c r="T7225">
        <f t="shared" si="677"/>
        <v>0</v>
      </c>
    </row>
    <row r="7226" spans="1:20" x14ac:dyDescent="0.3">
      <c r="A7226" s="3">
        <f t="shared" si="672"/>
        <v>43402</v>
      </c>
      <c r="B7226">
        <v>10</v>
      </c>
      <c r="C7226">
        <v>29</v>
      </c>
      <c r="D7226">
        <v>1</v>
      </c>
      <c r="E7226">
        <v>1</v>
      </c>
      <c r="F7226" s="1">
        <f>VLOOKUP(A7226,Weather!$A$1:$E$366, 5)</f>
        <v>0.736363636363636</v>
      </c>
      <c r="G7226" s="1">
        <f>VLOOKUP(D7226, Fall!$A$1:$E$25, 2)</f>
        <v>276.78571428571399</v>
      </c>
      <c r="H7226" s="1">
        <f>VLOOKUP(D7226, Fall!$A$1:$E$25, 3)</f>
        <v>258.40056395394299</v>
      </c>
      <c r="I7226" s="1">
        <f>VLOOKUP(D7226, Fall!$A$1:$E$25, 5)</f>
        <v>254.385964912281</v>
      </c>
      <c r="J7226" s="1">
        <f t="shared" si="673"/>
        <v>271.93872010733799</v>
      </c>
      <c r="K7226" s="47">
        <f t="shared" si="674"/>
        <v>5.0874360673365011</v>
      </c>
      <c r="L7226" s="48">
        <f>Solar!K7243/1000*Variables!$B$3</f>
        <v>0</v>
      </c>
      <c r="M7226">
        <f>IF(E7226=1, VLOOKUP(D7226, Sheet1!$A$2:$C$26, 2), Sheet1!$C$3)</f>
        <v>0.18637999999999999</v>
      </c>
      <c r="N7226" s="1">
        <f>'Electricity Rates'!$J$2</f>
        <v>0.24729999999999999</v>
      </c>
      <c r="O7226" s="145">
        <f>L7226-K7226</f>
        <v>-5.0874360673365011</v>
      </c>
      <c r="P7226">
        <f t="shared" si="675"/>
        <v>1.2581229394523168</v>
      </c>
      <c r="Q7226">
        <f>IF(O7226&gt;0, IF(Q7225+O7226*Variables!$B$5&lt;Variables!$B$4, Q7225+O7226*Variables!$B$5, Variables!$B$4), IF(Q7225&gt;-O7226, Q7225+O7226/Variables!$B$5, 0))</f>
        <v>57.402232210780575</v>
      </c>
      <c r="R7226">
        <f>IF(O7226&gt;0, 0, IF(Q7225&gt;-O7226, 0, -O7226 - Q7225*Variables!$B$5))</f>
        <v>0</v>
      </c>
      <c r="S7226">
        <f t="shared" si="676"/>
        <v>0</v>
      </c>
      <c r="T7226">
        <f t="shared" si="677"/>
        <v>0</v>
      </c>
    </row>
    <row r="7227" spans="1:20" x14ac:dyDescent="0.3">
      <c r="A7227" s="3">
        <f t="shared" si="672"/>
        <v>43402</v>
      </c>
      <c r="B7227">
        <v>10</v>
      </c>
      <c r="C7227">
        <v>29</v>
      </c>
      <c r="D7227">
        <v>2</v>
      </c>
      <c r="E7227">
        <v>1</v>
      </c>
      <c r="F7227" s="1">
        <f>VLOOKUP(A7227,Weather!$A$1:$E$366, 5)</f>
        <v>0.736363636363636</v>
      </c>
      <c r="G7227" s="1">
        <f>VLOOKUP(D7227, Fall!$A$1:$E$25, 2)</f>
        <v>272.32142857142799</v>
      </c>
      <c r="H7227" s="1">
        <f>VLOOKUP(D7227, Fall!$A$1:$E$25, 3)</f>
        <v>244.53669616981199</v>
      </c>
      <c r="I7227" s="1">
        <f>VLOOKUP(D7227, Fall!$A$1:$E$25, 5)</f>
        <v>254.385964912281</v>
      </c>
      <c r="J7227" s="1">
        <f t="shared" si="673"/>
        <v>264.99636275645651</v>
      </c>
      <c r="K7227" s="47">
        <f t="shared" si="674"/>
        <v>4.9575582802921536</v>
      </c>
      <c r="L7227" s="48">
        <f>Solar!K7244/1000*Variables!$B$3</f>
        <v>0</v>
      </c>
      <c r="M7227">
        <f>IF(E7227=1, VLOOKUP(D7227, Sheet1!$A$2:$C$26, 2), Sheet1!$C$3)</f>
        <v>0.18637999999999999</v>
      </c>
      <c r="N7227" s="1">
        <f>'Electricity Rates'!$J$2</f>
        <v>0.24729999999999999</v>
      </c>
      <c r="O7227" s="145">
        <f>L7227-K7227</f>
        <v>-4.9575582802921536</v>
      </c>
      <c r="P7227">
        <f t="shared" si="675"/>
        <v>1.2260041627162495</v>
      </c>
      <c r="Q7227">
        <f>IF(O7227&gt;0, IF(Q7226+O7227*Variables!$B$5&lt;Variables!$B$4, Q7226+O7227*Variables!$B$5, Variables!$B$4), IF(Q7226&gt;-O7227, Q7226+O7227/Variables!$B$5, 0))</f>
        <v>52.128234040257006</v>
      </c>
      <c r="R7227">
        <f>IF(O7227&gt;0, 0, IF(Q7226&gt;-O7227, 0, -O7227 - Q7226*Variables!$B$5))</f>
        <v>0</v>
      </c>
      <c r="S7227">
        <f t="shared" si="676"/>
        <v>0</v>
      </c>
      <c r="T7227">
        <f t="shared" si="677"/>
        <v>0</v>
      </c>
    </row>
    <row r="7228" spans="1:20" x14ac:dyDescent="0.3">
      <c r="A7228" s="3">
        <f t="shared" si="672"/>
        <v>43402</v>
      </c>
      <c r="B7228">
        <v>10</v>
      </c>
      <c r="C7228">
        <v>29</v>
      </c>
      <c r="D7228">
        <v>3</v>
      </c>
      <c r="E7228">
        <v>1</v>
      </c>
      <c r="F7228" s="1">
        <f>VLOOKUP(A7228,Weather!$A$1:$E$366, 5)</f>
        <v>0.736363636363636</v>
      </c>
      <c r="G7228" s="1">
        <f>VLOOKUP(D7228, Fall!$A$1:$E$25, 2)</f>
        <v>272.32142857142799</v>
      </c>
      <c r="H7228" s="1">
        <f>VLOOKUP(D7228, Fall!$A$1:$E$25, 3)</f>
        <v>252.565207174747</v>
      </c>
      <c r="I7228" s="1">
        <f>VLOOKUP(D7228, Fall!$A$1:$E$25, 5)</f>
        <v>254.385964912281</v>
      </c>
      <c r="J7228" s="1">
        <f t="shared" si="673"/>
        <v>267.11297020321206</v>
      </c>
      <c r="K7228" s="47">
        <f t="shared" si="674"/>
        <v>4.9971558229325215</v>
      </c>
      <c r="L7228" s="48">
        <f>Solar!K7245/1000*Variables!$B$3</f>
        <v>0</v>
      </c>
      <c r="M7228">
        <f>IF(E7228=1, VLOOKUP(D7228, Sheet1!$A$2:$C$26, 2), Sheet1!$C$3)</f>
        <v>0.18637999999999999</v>
      </c>
      <c r="N7228" s="1">
        <f>'Electricity Rates'!$J$2</f>
        <v>0.24729999999999999</v>
      </c>
      <c r="O7228" s="145">
        <f>L7228-K7228</f>
        <v>-4.9971558229325215</v>
      </c>
      <c r="P7228">
        <f t="shared" si="675"/>
        <v>1.2357966350112126</v>
      </c>
      <c r="Q7228">
        <f>IF(O7228&gt;0, IF(Q7227+O7228*Variables!$B$5&lt;Variables!$B$4, Q7227+O7228*Variables!$B$5, Variables!$B$4), IF(Q7227&gt;-O7228, Q7227+O7228/Variables!$B$5, 0))</f>
        <v>46.812110824371345</v>
      </c>
      <c r="R7228">
        <f>IF(O7228&gt;0, 0, IF(Q7227&gt;-O7228, 0, -O7228 - Q7227*Variables!$B$5))</f>
        <v>0</v>
      </c>
      <c r="S7228">
        <f t="shared" si="676"/>
        <v>0</v>
      </c>
      <c r="T7228">
        <f t="shared" si="677"/>
        <v>0</v>
      </c>
    </row>
    <row r="7229" spans="1:20" x14ac:dyDescent="0.3">
      <c r="A7229" s="3">
        <f t="shared" si="672"/>
        <v>43402</v>
      </c>
      <c r="B7229">
        <v>10</v>
      </c>
      <c r="C7229">
        <v>29</v>
      </c>
      <c r="D7229">
        <v>4</v>
      </c>
      <c r="E7229">
        <v>1</v>
      </c>
      <c r="F7229" s="1">
        <f>VLOOKUP(A7229,Weather!$A$1:$E$366, 5)</f>
        <v>0.736363636363636</v>
      </c>
      <c r="G7229" s="1">
        <f>VLOOKUP(D7229, Fall!$A$1:$E$25, 2)</f>
        <v>272.32142857142799</v>
      </c>
      <c r="H7229" s="1">
        <f>VLOOKUP(D7229, Fall!$A$1:$E$25, 3)</f>
        <v>267.50020564283898</v>
      </c>
      <c r="I7229" s="1">
        <f>VLOOKUP(D7229, Fall!$A$1:$E$25, 5)</f>
        <v>254.385964912281</v>
      </c>
      <c r="J7229" s="1">
        <f t="shared" si="673"/>
        <v>271.05037889025454</v>
      </c>
      <c r="K7229" s="47">
        <f t="shared" si="674"/>
        <v>5.0708169586413208</v>
      </c>
      <c r="L7229" s="48">
        <f>Solar!K7246/1000*Variables!$B$3</f>
        <v>0</v>
      </c>
      <c r="M7229">
        <f>IF(E7229=1, VLOOKUP(D7229, Sheet1!$A$2:$C$26, 2), Sheet1!$C$3)</f>
        <v>0.18637999999999999</v>
      </c>
      <c r="N7229" s="1">
        <f>'Electricity Rates'!$J$2</f>
        <v>0.24729999999999999</v>
      </c>
      <c r="O7229" s="145">
        <f>L7229-K7229</f>
        <v>-5.0708169586413208</v>
      </c>
      <c r="P7229">
        <f t="shared" si="675"/>
        <v>1.2540130338719986</v>
      </c>
      <c r="Q7229">
        <f>IF(O7229&gt;0, IF(Q7228+O7229*Variables!$B$5&lt;Variables!$B$4, Q7228+O7229*Variables!$B$5, Variables!$B$4), IF(Q7228&gt;-O7229, Q7228+O7229/Variables!$B$5, 0))</f>
        <v>41.417624698157177</v>
      </c>
      <c r="R7229">
        <f>IF(O7229&gt;0, 0, IF(Q7228&gt;-O7229, 0, -O7229 - Q7228*Variables!$B$5))</f>
        <v>0</v>
      </c>
      <c r="S7229">
        <f t="shared" si="676"/>
        <v>0</v>
      </c>
      <c r="T7229">
        <f t="shared" si="677"/>
        <v>0</v>
      </c>
    </row>
    <row r="7230" spans="1:20" x14ac:dyDescent="0.3">
      <c r="A7230" s="3">
        <f t="shared" si="672"/>
        <v>43402</v>
      </c>
      <c r="B7230">
        <v>10</v>
      </c>
      <c r="C7230">
        <v>29</v>
      </c>
      <c r="D7230">
        <v>5</v>
      </c>
      <c r="E7230">
        <v>1</v>
      </c>
      <c r="F7230" s="1">
        <f>VLOOKUP(A7230,Weather!$A$1:$E$366, 5)</f>
        <v>0.736363636363636</v>
      </c>
      <c r="G7230" s="1">
        <f>VLOOKUP(D7230, Fall!$A$1:$E$25, 2)</f>
        <v>303.57142857142799</v>
      </c>
      <c r="H7230" s="1">
        <f>VLOOKUP(D7230, Fall!$A$1:$E$25, 3)</f>
        <v>277.41442782172697</v>
      </c>
      <c r="I7230" s="1">
        <f>VLOOKUP(D7230, Fall!$A$1:$E$25, 5)</f>
        <v>254.385964912281</v>
      </c>
      <c r="J7230" s="1">
        <f t="shared" si="673"/>
        <v>296.67549201014316</v>
      </c>
      <c r="K7230" s="47">
        <f t="shared" si="674"/>
        <v>5.5502121865965091</v>
      </c>
      <c r="L7230" s="48">
        <f>Solar!K7247/1000*Variables!$B$3</f>
        <v>0</v>
      </c>
      <c r="M7230">
        <f>IF(E7230=1, VLOOKUP(D7230, Sheet1!$A$2:$C$26, 2), Sheet1!$C$3)</f>
        <v>0.18637999999999999</v>
      </c>
      <c r="N7230" s="1">
        <f>'Electricity Rates'!$J$2</f>
        <v>0.24729999999999999</v>
      </c>
      <c r="O7230" s="145">
        <f>L7230-K7230</f>
        <v>-5.5502121865965091</v>
      </c>
      <c r="P7230">
        <f t="shared" si="675"/>
        <v>1.3725674737453166</v>
      </c>
      <c r="Q7230">
        <f>IF(O7230&gt;0, IF(Q7229+O7230*Variables!$B$5&lt;Variables!$B$4, Q7229+O7230*Variables!$B$5, Variables!$B$4), IF(Q7229&gt;-O7230, Q7229+O7230/Variables!$B$5, 0))</f>
        <v>35.513143648586421</v>
      </c>
      <c r="R7230">
        <f>IF(O7230&gt;0, 0, IF(Q7229&gt;-O7230, 0, -O7230 - Q7229*Variables!$B$5))</f>
        <v>0</v>
      </c>
      <c r="S7230">
        <f t="shared" si="676"/>
        <v>0</v>
      </c>
      <c r="T7230">
        <f t="shared" si="677"/>
        <v>0</v>
      </c>
    </row>
    <row r="7231" spans="1:20" x14ac:dyDescent="0.3">
      <c r="A7231" s="3">
        <f t="shared" si="672"/>
        <v>43402</v>
      </c>
      <c r="B7231">
        <v>10</v>
      </c>
      <c r="C7231">
        <v>29</v>
      </c>
      <c r="D7231">
        <v>6</v>
      </c>
      <c r="E7231">
        <v>1</v>
      </c>
      <c r="F7231" s="1">
        <f>VLOOKUP(A7231,Weather!$A$1:$E$366, 5)</f>
        <v>0.736363636363636</v>
      </c>
      <c r="G7231" s="1">
        <f>VLOOKUP(D7231, Fall!$A$1:$E$25, 2)</f>
        <v>401.78571428571399</v>
      </c>
      <c r="H7231" s="1">
        <f>VLOOKUP(D7231, Fall!$A$1:$E$25, 3)</f>
        <v>309.98601628691301</v>
      </c>
      <c r="I7231" s="1">
        <f>VLOOKUP(D7231, Fall!$A$1:$E$25, 5)</f>
        <v>271.929824561403</v>
      </c>
      <c r="J7231" s="1">
        <f t="shared" si="673"/>
        <v>377.58397572239369</v>
      </c>
      <c r="K7231" s="47">
        <f t="shared" si="674"/>
        <v>7.0638500312871804</v>
      </c>
      <c r="L7231" s="48">
        <f>Solar!K7248/1000*Variables!$B$3</f>
        <v>0</v>
      </c>
      <c r="M7231">
        <f>IF(E7231=1, VLOOKUP(D7231, Sheet1!$A$2:$C$26, 2), Sheet1!$C$3)</f>
        <v>0.18637999999999999</v>
      </c>
      <c r="N7231" s="1">
        <f>'Electricity Rates'!$J$2</f>
        <v>0.24729999999999999</v>
      </c>
      <c r="O7231" s="145">
        <f>L7231-K7231</f>
        <v>-7.0638500312871804</v>
      </c>
      <c r="P7231">
        <f t="shared" si="675"/>
        <v>1.7468901127373198</v>
      </c>
      <c r="Q7231">
        <f>IF(O7231&gt;0, IF(Q7230+O7231*Variables!$B$5&lt;Variables!$B$4, Q7230+O7231*Variables!$B$5, Variables!$B$4), IF(Q7230&gt;-O7231, Q7230+O7231/Variables!$B$5, 0))</f>
        <v>27.998409572748997</v>
      </c>
      <c r="R7231">
        <f>IF(O7231&gt;0, 0, IF(Q7230&gt;-O7231, 0, -O7231 - Q7230*Variables!$B$5))</f>
        <v>0</v>
      </c>
      <c r="S7231">
        <f t="shared" si="676"/>
        <v>0</v>
      </c>
      <c r="T7231">
        <f t="shared" si="677"/>
        <v>0</v>
      </c>
    </row>
    <row r="7232" spans="1:20" x14ac:dyDescent="0.3">
      <c r="A7232" s="3">
        <f t="shared" si="672"/>
        <v>43402</v>
      </c>
      <c r="B7232">
        <v>10</v>
      </c>
      <c r="C7232">
        <v>29</v>
      </c>
      <c r="D7232">
        <v>7</v>
      </c>
      <c r="E7232">
        <v>1</v>
      </c>
      <c r="F7232" s="1">
        <f>VLOOKUP(A7232,Weather!$A$1:$E$366, 5)</f>
        <v>0.736363636363636</v>
      </c>
      <c r="G7232" s="1">
        <f>VLOOKUP(D7232, Fall!$A$1:$E$25, 2)</f>
        <v>593.74999999999898</v>
      </c>
      <c r="H7232" s="1">
        <f>VLOOKUP(D7232, Fall!$A$1:$E$25, 3)</f>
        <v>390.39236653779699</v>
      </c>
      <c r="I7232" s="1">
        <f>VLOOKUP(D7232, Fall!$A$1:$E$25, 5)</f>
        <v>263.15789473684202</v>
      </c>
      <c r="J7232" s="1">
        <f t="shared" si="673"/>
        <v>540.13753299632754</v>
      </c>
      <c r="K7232" s="47">
        <f t="shared" si="674"/>
        <v>10.104905861155174</v>
      </c>
      <c r="L7232" s="48">
        <f>Solar!K7249/1000*Variables!$B$3</f>
        <v>0.47735</v>
      </c>
      <c r="M7232">
        <f>IF(E7232=1, VLOOKUP(D7232, Sheet1!$A$2:$C$26, 2), Sheet1!$C$3)</f>
        <v>0.18637999999999999</v>
      </c>
      <c r="N7232" s="1">
        <f>'Electricity Rates'!$J$2</f>
        <v>0.24729999999999999</v>
      </c>
      <c r="O7232" s="145">
        <f>L7232-K7232</f>
        <v>-9.6275558611551748</v>
      </c>
      <c r="P7232">
        <f t="shared" si="675"/>
        <v>2.4989432194636745</v>
      </c>
      <c r="Q7232">
        <f>IF(O7232&gt;0, IF(Q7231+O7232*Variables!$B$5&lt;Variables!$B$4, Q7231+O7232*Variables!$B$5, Variables!$B$4), IF(Q7231&gt;-O7232, Q7231+O7232/Variables!$B$5, 0))</f>
        <v>17.756328869392426</v>
      </c>
      <c r="R7232">
        <f>IF(O7232&gt;0, 0, IF(Q7231&gt;-O7232, 0, -O7232 - Q7231*Variables!$B$5))</f>
        <v>0</v>
      </c>
      <c r="S7232">
        <f t="shared" si="676"/>
        <v>0</v>
      </c>
      <c r="T7232">
        <f t="shared" si="677"/>
        <v>0</v>
      </c>
    </row>
    <row r="7233" spans="1:20" x14ac:dyDescent="0.3">
      <c r="A7233" s="3">
        <f t="shared" si="672"/>
        <v>43402</v>
      </c>
      <c r="B7233">
        <v>10</v>
      </c>
      <c r="C7233">
        <v>29</v>
      </c>
      <c r="D7233">
        <v>8</v>
      </c>
      <c r="E7233">
        <v>1</v>
      </c>
      <c r="F7233" s="1">
        <f>VLOOKUP(A7233,Weather!$A$1:$E$366, 5)</f>
        <v>0.736363636363636</v>
      </c>
      <c r="G7233" s="1">
        <f>VLOOKUP(D7233, Fall!$A$1:$E$25, 2)</f>
        <v>866.07142857142799</v>
      </c>
      <c r="H7233" s="1">
        <f>VLOOKUP(D7233, Fall!$A$1:$E$25, 3)</f>
        <v>561.61059471909198</v>
      </c>
      <c r="I7233" s="1">
        <f>VLOOKUP(D7233, Fall!$A$1:$E$25, 5)</f>
        <v>271.929824561403</v>
      </c>
      <c r="J7233" s="1">
        <f t="shared" si="673"/>
        <v>785.80448146490289</v>
      </c>
      <c r="K7233" s="47">
        <f t="shared" si="674"/>
        <v>14.700848997528723</v>
      </c>
      <c r="L7233" s="48">
        <f>Solar!K7250/1000*Variables!$B$3</f>
        <v>7.0989000000000013</v>
      </c>
      <c r="M7233">
        <f>IF(E7233=1, VLOOKUP(D7233, Sheet1!$A$2:$C$26, 2), Sheet1!$C$3)</f>
        <v>0.18637999999999999</v>
      </c>
      <c r="N7233" s="1">
        <f>'Electricity Rates'!$J$2</f>
        <v>0.24729999999999999</v>
      </c>
      <c r="O7233" s="145">
        <f>L7233-K7233</f>
        <v>-7.601948997528722</v>
      </c>
      <c r="P7233">
        <f t="shared" si="675"/>
        <v>3.635519957088853</v>
      </c>
      <c r="Q7233">
        <f>IF(O7233&gt;0, IF(Q7232+O7233*Variables!$B$5&lt;Variables!$B$4, Q7232+O7233*Variables!$B$5, Variables!$B$4), IF(Q7232&gt;-O7233, Q7232+O7233/Variables!$B$5, 0))</f>
        <v>9.6691490847874029</v>
      </c>
      <c r="R7233">
        <f>IF(O7233&gt;0, 0, IF(Q7232&gt;-O7233, 0, -O7233 - Q7232*Variables!$B$5))</f>
        <v>0</v>
      </c>
      <c r="S7233">
        <f t="shared" si="676"/>
        <v>0</v>
      </c>
      <c r="T7233">
        <f t="shared" si="677"/>
        <v>0</v>
      </c>
    </row>
    <row r="7234" spans="1:20" x14ac:dyDescent="0.3">
      <c r="A7234" s="3">
        <f t="shared" si="672"/>
        <v>43402</v>
      </c>
      <c r="B7234">
        <v>10</v>
      </c>
      <c r="C7234">
        <v>29</v>
      </c>
      <c r="D7234">
        <v>9</v>
      </c>
      <c r="E7234">
        <v>1</v>
      </c>
      <c r="F7234" s="1">
        <f>VLOOKUP(A7234,Weather!$A$1:$E$366, 5)</f>
        <v>0.736363636363636</v>
      </c>
      <c r="G7234" s="1">
        <f>VLOOKUP(D7234, Fall!$A$1:$E$25, 2)</f>
        <v>1080.3571428571399</v>
      </c>
      <c r="H7234" s="1">
        <f>VLOOKUP(D7234, Fall!$A$1:$E$25, 3)</f>
        <v>760.17932055605797</v>
      </c>
      <c r="I7234" s="1">
        <f>VLOOKUP(D7234, Fall!$A$1:$E$25, 5)</f>
        <v>311.40350877192998</v>
      </c>
      <c r="J7234" s="1">
        <f t="shared" si="673"/>
        <v>995.94662606867269</v>
      </c>
      <c r="K7234" s="47">
        <f t="shared" si="674"/>
        <v>18.63219325517132</v>
      </c>
      <c r="L7234" s="48">
        <f>Solar!K7251/1000*Variables!$B$3</f>
        <v>15.792250000000003</v>
      </c>
      <c r="M7234">
        <f>IF(E7234=1, VLOOKUP(D7234, Sheet1!$A$2:$C$26, 2), Sheet1!$C$3)</f>
        <v>0.25796000000000002</v>
      </c>
      <c r="N7234" s="1">
        <f>'Electricity Rates'!$J$2</f>
        <v>0.24729999999999999</v>
      </c>
      <c r="O7234" s="145">
        <f>L7234-K7234</f>
        <v>-2.8399432551713168</v>
      </c>
      <c r="P7234">
        <f t="shared" si="675"/>
        <v>4.6077413920038675</v>
      </c>
      <c r="Q7234">
        <f>IF(O7234&gt;0, IF(Q7233+O7234*Variables!$B$5&lt;Variables!$B$4, Q7233+O7234*Variables!$B$5, Variables!$B$4), IF(Q7233&gt;-O7234, Q7233+O7234/Variables!$B$5, 0))</f>
        <v>6.6479328558817468</v>
      </c>
      <c r="R7234">
        <f>IF(O7234&gt;0, 0, IF(Q7233&gt;-O7234, 0, -O7234 - Q7233*Variables!$B$5))</f>
        <v>0</v>
      </c>
      <c r="S7234">
        <f t="shared" si="676"/>
        <v>0</v>
      </c>
      <c r="T7234">
        <f t="shared" si="677"/>
        <v>0</v>
      </c>
    </row>
    <row r="7235" spans="1:20" x14ac:dyDescent="0.3">
      <c r="A7235" s="3">
        <f t="shared" ref="A7235:A7298" si="678">DATE(2018, B7235, C7235)</f>
        <v>43402</v>
      </c>
      <c r="B7235">
        <v>10</v>
      </c>
      <c r="C7235">
        <v>29</v>
      </c>
      <c r="D7235">
        <v>10</v>
      </c>
      <c r="E7235">
        <v>1</v>
      </c>
      <c r="F7235" s="1">
        <f>VLOOKUP(A7235,Weather!$A$1:$E$366, 5)</f>
        <v>0.736363636363636</v>
      </c>
      <c r="G7235" s="1">
        <f>VLOOKUP(D7235, Fall!$A$1:$E$25, 2)</f>
        <v>1205.3571428571399</v>
      </c>
      <c r="H7235" s="1">
        <f>VLOOKUP(D7235, Fall!$A$1:$E$25, 3)</f>
        <v>904.12930821748796</v>
      </c>
      <c r="I7235" s="1">
        <f>VLOOKUP(D7235, Fall!$A$1:$E$25, 5)</f>
        <v>359.64912280701702</v>
      </c>
      <c r="J7235" s="1">
        <f t="shared" ref="J7235:J7298" si="679">IF(E7235=0, I7235, H7235 + (G7235-H7235)*F7235)</f>
        <v>1125.9425319066861</v>
      </c>
      <c r="K7235" s="47">
        <f t="shared" ref="K7235:K7298" si="680">J7235*1000/53453</f>
        <v>21.064159764778143</v>
      </c>
      <c r="L7235" s="48">
        <f>Solar!K7252/1000*Variables!$B$3</f>
        <v>23.20185</v>
      </c>
      <c r="M7235">
        <f>IF(E7235=1, VLOOKUP(D7235, Sheet1!$A$2:$C$26, 2), Sheet1!$C$3)</f>
        <v>0.25796000000000002</v>
      </c>
      <c r="N7235" s="1">
        <f>'Electricity Rates'!$J$2</f>
        <v>0.24729999999999999</v>
      </c>
      <c r="O7235" s="145">
        <f>L7235-K7235</f>
        <v>2.1376902352218572</v>
      </c>
      <c r="P7235">
        <f t="shared" ref="P7235:P7298" si="681">N7235*K7235</f>
        <v>5.2091667098296348</v>
      </c>
      <c r="Q7235">
        <f>IF(O7235&gt;0, IF(Q7234+O7235*Variables!$B$5&lt;Variables!$B$4, Q7234+O7235*Variables!$B$5, Variables!$B$4), IF(Q7234&gt;-O7235, Q7234+O7235/Variables!$B$5, 0))</f>
        <v>8.657361676990293</v>
      </c>
      <c r="R7235">
        <f>IF(O7235&gt;0, 0, IF(Q7234&gt;-O7235, 0, -O7235 - Q7234*Variables!$B$5))</f>
        <v>0</v>
      </c>
      <c r="S7235">
        <f t="shared" ref="S7235:S7298" si="682">R7235*M7235</f>
        <v>0</v>
      </c>
      <c r="T7235">
        <f t="shared" ref="T7235:T7298" si="683">IF(AND(R7235&gt;0, M7235&gt;0.3), 1, 0)</f>
        <v>0</v>
      </c>
    </row>
    <row r="7236" spans="1:20" x14ac:dyDescent="0.3">
      <c r="A7236" s="3">
        <f t="shared" si="678"/>
        <v>43402</v>
      </c>
      <c r="B7236">
        <v>10</v>
      </c>
      <c r="C7236">
        <v>29</v>
      </c>
      <c r="D7236">
        <v>11</v>
      </c>
      <c r="E7236">
        <v>1</v>
      </c>
      <c r="F7236" s="1">
        <f>VLOOKUP(A7236,Weather!$A$1:$E$366, 5)</f>
        <v>0.736363636363636</v>
      </c>
      <c r="G7236" s="1">
        <f>VLOOKUP(D7236, Fall!$A$1:$E$25, 2)</f>
        <v>1290.17857142857</v>
      </c>
      <c r="H7236" s="1">
        <f>VLOOKUP(D7236, Fall!$A$1:$E$25, 3)</f>
        <v>975.19947355433101</v>
      </c>
      <c r="I7236" s="1">
        <f>VLOOKUP(D7236, Fall!$A$1:$E$25, 5)</f>
        <v>377.19298245613999</v>
      </c>
      <c r="J7236" s="1">
        <f t="shared" si="679"/>
        <v>1207.1386274435431</v>
      </c>
      <c r="K7236" s="47">
        <f t="shared" si="680"/>
        <v>22.583178258349264</v>
      </c>
      <c r="L7236" s="48">
        <f>Solar!K7253/1000*Variables!$B$3</f>
        <v>28.025099999999998</v>
      </c>
      <c r="M7236">
        <f>IF(E7236=1, VLOOKUP(D7236, Sheet1!$A$2:$C$26, 2), Sheet1!$C$3)</f>
        <v>0.25796000000000002</v>
      </c>
      <c r="N7236" s="1">
        <f>'Electricity Rates'!$J$2</f>
        <v>0.24729999999999999</v>
      </c>
      <c r="O7236" s="145">
        <f>L7236-K7236</f>
        <v>5.4419217416507344</v>
      </c>
      <c r="P7236">
        <f t="shared" si="681"/>
        <v>5.5848199832897727</v>
      </c>
      <c r="Q7236">
        <f>IF(O7236&gt;0, IF(Q7235+O7236*Variables!$B$5&lt;Variables!$B$4, Q7235+O7236*Variables!$B$5, Variables!$B$4), IF(Q7235&gt;-O7236, Q7235+O7236/Variables!$B$5, 0))</f>
        <v>13.772768114141982</v>
      </c>
      <c r="R7236">
        <f>IF(O7236&gt;0, 0, IF(Q7235&gt;-O7236, 0, -O7236 - Q7235*Variables!$B$5))</f>
        <v>0</v>
      </c>
      <c r="S7236">
        <f t="shared" si="682"/>
        <v>0</v>
      </c>
      <c r="T7236">
        <f t="shared" si="683"/>
        <v>0</v>
      </c>
    </row>
    <row r="7237" spans="1:20" x14ac:dyDescent="0.3">
      <c r="A7237" s="3">
        <f t="shared" si="678"/>
        <v>43402</v>
      </c>
      <c r="B7237">
        <v>10</v>
      </c>
      <c r="C7237">
        <v>29</v>
      </c>
      <c r="D7237">
        <v>12</v>
      </c>
      <c r="E7237">
        <v>1</v>
      </c>
      <c r="F7237" s="1">
        <f>VLOOKUP(A7237,Weather!$A$1:$E$366, 5)</f>
        <v>0.736363636363636</v>
      </c>
      <c r="G7237" s="1">
        <f>VLOOKUP(D7237, Fall!$A$1:$E$25, 2)</f>
        <v>1366.07142857142</v>
      </c>
      <c r="H7237" s="1">
        <f>VLOOKUP(D7237, Fall!$A$1:$E$25, 3)</f>
        <v>996.442378876367</v>
      </c>
      <c r="I7237" s="1">
        <f>VLOOKUP(D7237, Fall!$A$1:$E$25, 5)</f>
        <v>368.42105263157799</v>
      </c>
      <c r="J7237" s="1">
        <f t="shared" si="679"/>
        <v>1268.6237700154513</v>
      </c>
      <c r="K7237" s="47">
        <f t="shared" si="680"/>
        <v>23.733443773323319</v>
      </c>
      <c r="L7237" s="48">
        <f>Solar!K7254/1000*Variables!$B$3</f>
        <v>30.406199999999998</v>
      </c>
      <c r="M7237">
        <f>IF(E7237=1, VLOOKUP(D7237, Sheet1!$A$2:$C$26, 2), Sheet1!$C$3)</f>
        <v>0.25796000000000002</v>
      </c>
      <c r="N7237" s="1">
        <f>'Electricity Rates'!$J$2</f>
        <v>0.24729999999999999</v>
      </c>
      <c r="O7237" s="145">
        <f>L7237-K7237</f>
        <v>6.6727562266766789</v>
      </c>
      <c r="P7237">
        <f t="shared" si="681"/>
        <v>5.8692806451428563</v>
      </c>
      <c r="Q7237">
        <f>IF(O7237&gt;0, IF(Q7236+O7237*Variables!$B$5&lt;Variables!$B$4, Q7236+O7237*Variables!$B$5, Variables!$B$4), IF(Q7236&gt;-O7237, Q7236+O7237/Variables!$B$5, 0))</f>
        <v>20.045158967218061</v>
      </c>
      <c r="R7237">
        <f>IF(O7237&gt;0, 0, IF(Q7236&gt;-O7237, 0, -O7237 - Q7236*Variables!$B$5))</f>
        <v>0</v>
      </c>
      <c r="S7237">
        <f t="shared" si="682"/>
        <v>0</v>
      </c>
      <c r="T7237">
        <f t="shared" si="683"/>
        <v>0</v>
      </c>
    </row>
    <row r="7238" spans="1:20" x14ac:dyDescent="0.3">
      <c r="A7238" s="3">
        <f t="shared" si="678"/>
        <v>43402</v>
      </c>
      <c r="B7238">
        <v>10</v>
      </c>
      <c r="C7238">
        <v>29</v>
      </c>
      <c r="D7238">
        <v>13</v>
      </c>
      <c r="E7238">
        <v>1</v>
      </c>
      <c r="F7238" s="1">
        <f>VLOOKUP(A7238,Weather!$A$1:$E$366, 5)</f>
        <v>0.736363636363636</v>
      </c>
      <c r="G7238" s="1">
        <f>VLOOKUP(D7238, Fall!$A$1:$E$25, 2)</f>
        <v>1446.42857142857</v>
      </c>
      <c r="H7238" s="1">
        <f>VLOOKUP(D7238, Fall!$A$1:$E$25, 3)</f>
        <v>1031.4839187299399</v>
      </c>
      <c r="I7238" s="1">
        <f>VLOOKUP(D7238, Fall!$A$1:$E$25, 5)</f>
        <v>350.87719298245599</v>
      </c>
      <c r="J7238" s="1">
        <f t="shared" si="679"/>
        <v>1337.0340720807492</v>
      </c>
      <c r="K7238" s="47">
        <f t="shared" si="680"/>
        <v>25.013265337413223</v>
      </c>
      <c r="L7238" s="48">
        <f>Solar!K7255/1000*Variables!$B$3</f>
        <v>27.890550000000005</v>
      </c>
      <c r="M7238">
        <f>IF(E7238=1, VLOOKUP(D7238, Sheet1!$A$2:$C$26, 2), Sheet1!$C$3)</f>
        <v>0.55478000000000005</v>
      </c>
      <c r="N7238" s="1">
        <f>'Electricity Rates'!$J$2</f>
        <v>0.24729999999999999</v>
      </c>
      <c r="O7238" s="145">
        <f>L7238-K7238</f>
        <v>2.8772846625867814</v>
      </c>
      <c r="P7238">
        <f t="shared" si="681"/>
        <v>6.1857805179422902</v>
      </c>
      <c r="Q7238">
        <f>IF(O7238&gt;0, IF(Q7237+O7238*Variables!$B$5&lt;Variables!$B$4, Q7237+O7238*Variables!$B$5, Variables!$B$4), IF(Q7237&gt;-O7238, Q7237+O7238/Variables!$B$5, 0))</f>
        <v>22.749806550049634</v>
      </c>
      <c r="R7238">
        <f>IF(O7238&gt;0, 0, IF(Q7237&gt;-O7238, 0, -O7238 - Q7237*Variables!$B$5))</f>
        <v>0</v>
      </c>
      <c r="S7238">
        <f t="shared" si="682"/>
        <v>0</v>
      </c>
      <c r="T7238">
        <f t="shared" si="683"/>
        <v>0</v>
      </c>
    </row>
    <row r="7239" spans="1:20" x14ac:dyDescent="0.3">
      <c r="A7239" s="3">
        <f t="shared" si="678"/>
        <v>43402</v>
      </c>
      <c r="B7239">
        <v>10</v>
      </c>
      <c r="C7239">
        <v>29</v>
      </c>
      <c r="D7239">
        <v>14</v>
      </c>
      <c r="E7239">
        <v>1</v>
      </c>
      <c r="F7239" s="1">
        <f>VLOOKUP(A7239,Weather!$A$1:$E$366, 5)</f>
        <v>0.736363636363636</v>
      </c>
      <c r="G7239" s="1">
        <f>VLOOKUP(D7239, Fall!$A$1:$E$25, 2)</f>
        <v>1482.1428571428501</v>
      </c>
      <c r="H7239" s="1">
        <f>VLOOKUP(D7239, Fall!$A$1:$E$25, 3)</f>
        <v>1052.56230978037</v>
      </c>
      <c r="I7239" s="1">
        <f>VLOOKUP(D7239, Fall!$A$1:$E$25, 5)</f>
        <v>342.105263157894</v>
      </c>
      <c r="J7239" s="1">
        <f t="shared" si="679"/>
        <v>1368.889803747287</v>
      </c>
      <c r="K7239" s="47">
        <f t="shared" si="680"/>
        <v>25.609223125872955</v>
      </c>
      <c r="L7239" s="48">
        <f>Solar!K7256/1000*Variables!$B$3</f>
        <v>26.091950000000004</v>
      </c>
      <c r="M7239">
        <f>IF(E7239=1, VLOOKUP(D7239, Sheet1!$A$2:$C$26, 2), Sheet1!$C$3)</f>
        <v>0.55478000000000005</v>
      </c>
      <c r="N7239" s="1">
        <f>'Electricity Rates'!$J$2</f>
        <v>0.24729999999999999</v>
      </c>
      <c r="O7239" s="145">
        <f>L7239-K7239</f>
        <v>0.4827268741270494</v>
      </c>
      <c r="P7239">
        <f t="shared" si="681"/>
        <v>6.3331608790283811</v>
      </c>
      <c r="Q7239">
        <f>IF(O7239&gt;0, IF(Q7238+O7239*Variables!$B$5&lt;Variables!$B$4, Q7238+O7239*Variables!$B$5, Variables!$B$4), IF(Q7238&gt;-O7239, Q7238+O7239/Variables!$B$5, 0))</f>
        <v>23.203569811729061</v>
      </c>
      <c r="R7239">
        <f>IF(O7239&gt;0, 0, IF(Q7238&gt;-O7239, 0, -O7239 - Q7238*Variables!$B$5))</f>
        <v>0</v>
      </c>
      <c r="S7239">
        <f t="shared" si="682"/>
        <v>0</v>
      </c>
      <c r="T7239">
        <f t="shared" si="683"/>
        <v>0</v>
      </c>
    </row>
    <row r="7240" spans="1:20" x14ac:dyDescent="0.3">
      <c r="A7240" s="3">
        <f t="shared" si="678"/>
        <v>43402</v>
      </c>
      <c r="B7240">
        <v>10</v>
      </c>
      <c r="C7240">
        <v>29</v>
      </c>
      <c r="D7240">
        <v>15</v>
      </c>
      <c r="E7240">
        <v>1</v>
      </c>
      <c r="F7240" s="1">
        <f>VLOOKUP(A7240,Weather!$A$1:$E$366, 5)</f>
        <v>0.736363636363636</v>
      </c>
      <c r="G7240" s="1">
        <f>VLOOKUP(D7240, Fall!$A$1:$E$25, 2)</f>
        <v>1437.5</v>
      </c>
      <c r="H7240" s="1">
        <f>VLOOKUP(D7240, Fall!$A$1:$E$25, 3)</f>
        <v>1060.00658057086</v>
      </c>
      <c r="I7240" s="1">
        <f>VLOOKUP(D7240, Fall!$A$1:$E$25, 5)</f>
        <v>328.94736842105198</v>
      </c>
      <c r="J7240" s="1">
        <f t="shared" si="679"/>
        <v>1337.9790076050449</v>
      </c>
      <c r="K7240" s="47">
        <f t="shared" si="680"/>
        <v>25.030943213758722</v>
      </c>
      <c r="L7240" s="48">
        <f>Solar!K7257/1000*Variables!$B$3</f>
        <v>21.64</v>
      </c>
      <c r="M7240">
        <f>IF(E7240=1, VLOOKUP(D7240, Sheet1!$A$2:$C$26, 2), Sheet1!$C$3)</f>
        <v>0.55478000000000005</v>
      </c>
      <c r="N7240" s="1">
        <f>'Electricity Rates'!$J$2</f>
        <v>0.24729999999999999</v>
      </c>
      <c r="O7240" s="145">
        <f>L7240-K7240</f>
        <v>-3.390943213758721</v>
      </c>
      <c r="P7240">
        <f t="shared" si="681"/>
        <v>6.1901522567625316</v>
      </c>
      <c r="Q7240">
        <f>IF(O7240&gt;0, IF(Q7239+O7240*Variables!$B$5&lt;Variables!$B$4, Q7239+O7240*Variables!$B$5, Variables!$B$4), IF(Q7239&gt;-O7240, Q7239+O7240/Variables!$B$5, 0))</f>
        <v>19.596183414113401</v>
      </c>
      <c r="R7240">
        <f>IF(O7240&gt;0, 0, IF(Q7239&gt;-O7240, 0, -O7240 - Q7239*Variables!$B$5))</f>
        <v>0</v>
      </c>
      <c r="S7240">
        <f t="shared" si="682"/>
        <v>0</v>
      </c>
      <c r="T7240">
        <f t="shared" si="683"/>
        <v>0</v>
      </c>
    </row>
    <row r="7241" spans="1:20" x14ac:dyDescent="0.3">
      <c r="A7241" s="3">
        <f t="shared" si="678"/>
        <v>43402</v>
      </c>
      <c r="B7241">
        <v>10</v>
      </c>
      <c r="C7241">
        <v>29</v>
      </c>
      <c r="D7241">
        <v>16</v>
      </c>
      <c r="E7241">
        <v>1</v>
      </c>
      <c r="F7241" s="1">
        <f>VLOOKUP(A7241,Weather!$A$1:$E$366, 5)</f>
        <v>0.736363636363636</v>
      </c>
      <c r="G7241" s="1">
        <f>VLOOKUP(D7241, Fall!$A$1:$E$25, 2)</f>
        <v>1348.2142857142801</v>
      </c>
      <c r="H7241" s="1">
        <f>VLOOKUP(D7241, Fall!$A$1:$E$25, 3)</f>
        <v>1003.98947108661</v>
      </c>
      <c r="I7241" s="1">
        <f>VLOOKUP(D7241, Fall!$A$1:$E$25, 5)</f>
        <v>298.24561403508801</v>
      </c>
      <c r="J7241" s="1">
        <f t="shared" si="679"/>
        <v>1257.4641073124396</v>
      </c>
      <c r="K7241" s="47">
        <f t="shared" si="680"/>
        <v>23.524668537078174</v>
      </c>
      <c r="L7241" s="48">
        <f>Solar!K7258/1000*Variables!$B$3</f>
        <v>13.793350000000002</v>
      </c>
      <c r="M7241">
        <f>IF(E7241=1, VLOOKUP(D7241, Sheet1!$A$2:$C$26, 2), Sheet1!$C$3)</f>
        <v>0.55478000000000005</v>
      </c>
      <c r="N7241" s="1">
        <f>'Electricity Rates'!$J$2</f>
        <v>0.24729999999999999</v>
      </c>
      <c r="O7241" s="145">
        <f>L7241-K7241</f>
        <v>-9.7313185370781721</v>
      </c>
      <c r="P7241">
        <f t="shared" si="681"/>
        <v>5.8176505292194323</v>
      </c>
      <c r="Q7241">
        <f>IF(O7241&gt;0, IF(Q7240+O7241*Variables!$B$5&lt;Variables!$B$4, Q7240+O7241*Variables!$B$5, Variables!$B$4), IF(Q7240&gt;-O7241, Q7240+O7241/Variables!$B$5, 0))</f>
        <v>9.243716885306835</v>
      </c>
      <c r="R7241">
        <f>IF(O7241&gt;0, 0, IF(Q7240&gt;-O7241, 0, -O7241 - Q7240*Variables!$B$5))</f>
        <v>0</v>
      </c>
      <c r="S7241">
        <f t="shared" si="682"/>
        <v>0</v>
      </c>
      <c r="T7241">
        <f t="shared" si="683"/>
        <v>0</v>
      </c>
    </row>
    <row r="7242" spans="1:20" x14ac:dyDescent="0.3">
      <c r="A7242" s="3">
        <f t="shared" si="678"/>
        <v>43402</v>
      </c>
      <c r="B7242">
        <v>10</v>
      </c>
      <c r="C7242">
        <v>29</v>
      </c>
      <c r="D7242">
        <v>17</v>
      </c>
      <c r="E7242">
        <v>1</v>
      </c>
      <c r="F7242" s="1">
        <f>VLOOKUP(A7242,Weather!$A$1:$E$366, 5)</f>
        <v>0.736363636363636</v>
      </c>
      <c r="G7242" s="1">
        <f>VLOOKUP(D7242, Fall!$A$1:$E$25, 2)</f>
        <v>1080.3571428571399</v>
      </c>
      <c r="H7242" s="1">
        <f>VLOOKUP(D7242, Fall!$A$1:$E$25, 3)</f>
        <v>794.90091642515802</v>
      </c>
      <c r="I7242" s="1">
        <f>VLOOKUP(D7242, Fall!$A$1:$E$25, 5)</f>
        <v>263.15789473684202</v>
      </c>
      <c r="J7242" s="1">
        <f t="shared" si="679"/>
        <v>1005.1005013432537</v>
      </c>
      <c r="K7242" s="47">
        <f t="shared" si="680"/>
        <v>18.803444172324355</v>
      </c>
      <c r="L7242" s="48">
        <f>Solar!K7259/1000*Variables!$B$3</f>
        <v>4.3012000000000006</v>
      </c>
      <c r="M7242">
        <f>IF(E7242=1, VLOOKUP(D7242, Sheet1!$A$2:$C$26, 2), Sheet1!$C$3)</f>
        <v>0.55478000000000005</v>
      </c>
      <c r="N7242" s="1">
        <f>'Electricity Rates'!$J$2</f>
        <v>0.24729999999999999</v>
      </c>
      <c r="O7242" s="145">
        <f>L7242-K7242</f>
        <v>-14.502244172324353</v>
      </c>
      <c r="P7242">
        <f t="shared" si="681"/>
        <v>4.6500917438158131</v>
      </c>
      <c r="Q7242">
        <f>IF(O7242&gt;0, IF(Q7241+O7242*Variables!$B$5&lt;Variables!$B$4, Q7241+O7242*Variables!$B$5, Variables!$B$4), IF(Q7241&gt;-O7242, Q7241+O7242/Variables!$B$5, 0))</f>
        <v>0</v>
      </c>
      <c r="R7242">
        <f>IF(O7242&gt;0, 0, IF(Q7241&gt;-O7242, 0, -O7242 - Q7241*Variables!$B$5))</f>
        <v>5.8131503001359288</v>
      </c>
      <c r="S7242">
        <f t="shared" si="682"/>
        <v>3.225019523509411</v>
      </c>
      <c r="T7242">
        <f t="shared" si="683"/>
        <v>1</v>
      </c>
    </row>
    <row r="7243" spans="1:20" x14ac:dyDescent="0.3">
      <c r="A7243" s="3">
        <f t="shared" si="678"/>
        <v>43402</v>
      </c>
      <c r="B7243">
        <v>10</v>
      </c>
      <c r="C7243">
        <v>29</v>
      </c>
      <c r="D7243">
        <v>18</v>
      </c>
      <c r="E7243">
        <v>1</v>
      </c>
      <c r="F7243" s="1">
        <f>VLOOKUP(A7243,Weather!$A$1:$E$366, 5)</f>
        <v>0.736363636363636</v>
      </c>
      <c r="G7243" s="1">
        <f>VLOOKUP(D7243, Fall!$A$1:$E$25, 2)</f>
        <v>678.57142857142799</v>
      </c>
      <c r="H7243" s="1">
        <f>VLOOKUP(D7243, Fall!$A$1:$E$25, 3)</f>
        <v>583.61400485626905</v>
      </c>
      <c r="I7243" s="1">
        <f>VLOOKUP(D7243, Fall!$A$1:$E$25, 5)</f>
        <v>280.70175438596499</v>
      </c>
      <c r="J7243" s="1">
        <f t="shared" si="679"/>
        <v>653.53719868288601</v>
      </c>
      <c r="K7243" s="47">
        <f t="shared" si="680"/>
        <v>12.22638951383245</v>
      </c>
      <c r="L7243" s="48">
        <f>Solar!K7260/1000*Variables!$B$3</f>
        <v>0</v>
      </c>
      <c r="M7243">
        <f>IF(E7243=1, VLOOKUP(D7243, Sheet1!$A$2:$C$26, 2), Sheet1!$C$3)</f>
        <v>0.55478000000000005</v>
      </c>
      <c r="N7243" s="1">
        <f>'Electricity Rates'!$J$2</f>
        <v>0.24729999999999999</v>
      </c>
      <c r="O7243" s="145">
        <f>L7243-K7243</f>
        <v>-12.22638951383245</v>
      </c>
      <c r="P7243">
        <f t="shared" si="681"/>
        <v>3.0235861267707649</v>
      </c>
      <c r="Q7243">
        <f>IF(O7243&gt;0, IF(Q7242+O7243*Variables!$B$5&lt;Variables!$B$4, Q7242+O7243*Variables!$B$5, Variables!$B$4), IF(Q7242&gt;-O7243, Q7242+O7243/Variables!$B$5, 0))</f>
        <v>0</v>
      </c>
      <c r="R7243">
        <f>IF(O7243&gt;0, 0, IF(Q7242&gt;-O7243, 0, -O7243 - Q7242*Variables!$B$5))</f>
        <v>12.22638951383245</v>
      </c>
      <c r="S7243">
        <f t="shared" si="682"/>
        <v>6.7829563744839669</v>
      </c>
      <c r="T7243">
        <f t="shared" si="683"/>
        <v>1</v>
      </c>
    </row>
    <row r="7244" spans="1:20" x14ac:dyDescent="0.3">
      <c r="A7244" s="3">
        <f t="shared" si="678"/>
        <v>43402</v>
      </c>
      <c r="B7244">
        <v>10</v>
      </c>
      <c r="C7244">
        <v>29</v>
      </c>
      <c r="D7244">
        <v>19</v>
      </c>
      <c r="E7244">
        <v>1</v>
      </c>
      <c r="F7244" s="1">
        <f>VLOOKUP(A7244,Weather!$A$1:$E$366, 5)</f>
        <v>0.736363636363636</v>
      </c>
      <c r="G7244" s="1">
        <f>VLOOKUP(D7244, Fall!$A$1:$E$25, 2)</f>
        <v>517.85714285714198</v>
      </c>
      <c r="H7244" s="1">
        <f>VLOOKUP(D7244, Fall!$A$1:$E$25, 3)</f>
        <v>442.60593718179598</v>
      </c>
      <c r="I7244" s="1">
        <f>VLOOKUP(D7244, Fall!$A$1:$E$25, 5)</f>
        <v>289.47368421052602</v>
      </c>
      <c r="J7244" s="1">
        <f t="shared" si="679"/>
        <v>498.01818863364167</v>
      </c>
      <c r="K7244" s="47">
        <f t="shared" si="680"/>
        <v>9.3169361613687105</v>
      </c>
      <c r="L7244" s="48">
        <f>Solar!K7261/1000*Variables!$B$3</f>
        <v>0</v>
      </c>
      <c r="M7244">
        <f>IF(E7244=1, VLOOKUP(D7244, Sheet1!$A$2:$C$26, 2), Sheet1!$C$3)</f>
        <v>0.25796000000000002</v>
      </c>
      <c r="N7244" s="1">
        <f>'Electricity Rates'!$J$2</f>
        <v>0.24729999999999999</v>
      </c>
      <c r="O7244" s="145">
        <f>L7244-K7244</f>
        <v>-9.3169361613687105</v>
      </c>
      <c r="P7244">
        <f t="shared" si="681"/>
        <v>2.3040783127064821</v>
      </c>
      <c r="Q7244">
        <f>IF(O7244&gt;0, IF(Q7243+O7244*Variables!$B$5&lt;Variables!$B$4, Q7243+O7244*Variables!$B$5, Variables!$B$4), IF(Q7243&gt;-O7244, Q7243+O7244/Variables!$B$5, 0))</f>
        <v>0</v>
      </c>
      <c r="R7244">
        <f>IF(O7244&gt;0, 0, IF(Q7243&gt;-O7244, 0, -O7244 - Q7243*Variables!$B$5))</f>
        <v>9.3169361613687105</v>
      </c>
      <c r="S7244">
        <f t="shared" si="682"/>
        <v>2.4033968521866726</v>
      </c>
      <c r="T7244">
        <f t="shared" si="683"/>
        <v>0</v>
      </c>
    </row>
    <row r="7245" spans="1:20" x14ac:dyDescent="0.3">
      <c r="A7245" s="3">
        <f t="shared" si="678"/>
        <v>43402</v>
      </c>
      <c r="B7245">
        <v>10</v>
      </c>
      <c r="C7245">
        <v>29</v>
      </c>
      <c r="D7245">
        <v>20</v>
      </c>
      <c r="E7245">
        <v>1</v>
      </c>
      <c r="F7245" s="1">
        <f>VLOOKUP(A7245,Weather!$A$1:$E$366, 5)</f>
        <v>0.736363636363636</v>
      </c>
      <c r="G7245" s="1">
        <f>VLOOKUP(D7245, Fall!$A$1:$E$25, 2)</f>
        <v>428.57142857142799</v>
      </c>
      <c r="H7245" s="1">
        <f>VLOOKUP(D7245, Fall!$A$1:$E$25, 3)</f>
        <v>354.11608052009001</v>
      </c>
      <c r="I7245" s="1">
        <f>VLOOKUP(D7245, Fall!$A$1:$E$25, 5)</f>
        <v>263.15789473684202</v>
      </c>
      <c r="J7245" s="1">
        <f t="shared" si="679"/>
        <v>408.9422913578934</v>
      </c>
      <c r="K7245" s="47">
        <f t="shared" si="680"/>
        <v>7.6505021487642111</v>
      </c>
      <c r="L7245" s="48">
        <f>Solar!K7262/1000*Variables!$B$3</f>
        <v>0</v>
      </c>
      <c r="M7245">
        <f>IF(E7245=1, VLOOKUP(D7245, Sheet1!$A$2:$C$26, 2), Sheet1!$C$3)</f>
        <v>0.25796000000000002</v>
      </c>
      <c r="N7245" s="1">
        <f>'Electricity Rates'!$J$2</f>
        <v>0.24729999999999999</v>
      </c>
      <c r="O7245" s="145">
        <f>L7245-K7245</f>
        <v>-7.6505021487642111</v>
      </c>
      <c r="P7245">
        <f t="shared" si="681"/>
        <v>1.8919691813893893</v>
      </c>
      <c r="Q7245">
        <f>IF(O7245&gt;0, IF(Q7244+O7245*Variables!$B$5&lt;Variables!$B$4, Q7244+O7245*Variables!$B$5, Variables!$B$4), IF(Q7244&gt;-O7245, Q7244+O7245/Variables!$B$5, 0))</f>
        <v>0</v>
      </c>
      <c r="R7245">
        <f>IF(O7245&gt;0, 0, IF(Q7244&gt;-O7245, 0, -O7245 - Q7244*Variables!$B$5))</f>
        <v>7.6505021487642111</v>
      </c>
      <c r="S7245">
        <f t="shared" si="682"/>
        <v>1.973523534295216</v>
      </c>
      <c r="T7245">
        <f t="shared" si="683"/>
        <v>0</v>
      </c>
    </row>
    <row r="7246" spans="1:20" x14ac:dyDescent="0.3">
      <c r="A7246" s="3">
        <f t="shared" si="678"/>
        <v>43402</v>
      </c>
      <c r="B7246">
        <v>10</v>
      </c>
      <c r="C7246">
        <v>29</v>
      </c>
      <c r="D7246">
        <v>21</v>
      </c>
      <c r="E7246">
        <v>1</v>
      </c>
      <c r="F7246" s="1">
        <f>VLOOKUP(A7246,Weather!$A$1:$E$366, 5)</f>
        <v>0.736363636363636</v>
      </c>
      <c r="G7246" s="1">
        <f>VLOOKUP(D7246, Fall!$A$1:$E$25, 2)</f>
        <v>366.07142857142799</v>
      </c>
      <c r="H7246" s="1">
        <f>VLOOKUP(D7246, Fall!$A$1:$E$25, 3)</f>
        <v>305.62638808916603</v>
      </c>
      <c r="I7246" s="1">
        <f>VLOOKUP(D7246, Fall!$A$1:$E$25, 5)</f>
        <v>271.929824561403</v>
      </c>
      <c r="J7246" s="1">
        <f t="shared" si="679"/>
        <v>350.13591789883162</v>
      </c>
      <c r="K7246" s="47">
        <f t="shared" si="680"/>
        <v>6.5503511102993581</v>
      </c>
      <c r="L7246" s="48">
        <f>Solar!K7263/1000*Variables!$B$3</f>
        <v>0</v>
      </c>
      <c r="M7246">
        <f>IF(E7246=1, VLOOKUP(D7246, Sheet1!$A$2:$C$26, 2), Sheet1!$C$3)</f>
        <v>0.25796000000000002</v>
      </c>
      <c r="N7246" s="1">
        <f>'Electricity Rates'!$J$2</f>
        <v>0.24729999999999999</v>
      </c>
      <c r="O7246" s="145">
        <f>L7246-K7246</f>
        <v>-6.5503511102993581</v>
      </c>
      <c r="P7246">
        <f t="shared" si="681"/>
        <v>1.6199018295770311</v>
      </c>
      <c r="Q7246">
        <f>IF(O7246&gt;0, IF(Q7245+O7246*Variables!$B$5&lt;Variables!$B$4, Q7245+O7246*Variables!$B$5, Variables!$B$4), IF(Q7245&gt;-O7246, Q7245+O7246/Variables!$B$5, 0))</f>
        <v>0</v>
      </c>
      <c r="R7246">
        <f>IF(O7246&gt;0, 0, IF(Q7245&gt;-O7246, 0, -O7246 - Q7245*Variables!$B$5))</f>
        <v>6.5503511102993581</v>
      </c>
      <c r="S7246">
        <f t="shared" si="682"/>
        <v>1.6897285724128226</v>
      </c>
      <c r="T7246">
        <f t="shared" si="683"/>
        <v>0</v>
      </c>
    </row>
    <row r="7247" spans="1:20" x14ac:dyDescent="0.3">
      <c r="A7247" s="3">
        <f t="shared" si="678"/>
        <v>43402</v>
      </c>
      <c r="B7247">
        <v>10</v>
      </c>
      <c r="C7247">
        <v>29</v>
      </c>
      <c r="D7247">
        <v>22</v>
      </c>
      <c r="E7247">
        <v>1</v>
      </c>
      <c r="F7247" s="1">
        <f>VLOOKUP(A7247,Weather!$A$1:$E$366, 5)</f>
        <v>0.736363636363636</v>
      </c>
      <c r="G7247" s="1">
        <f>VLOOKUP(D7247, Fall!$A$1:$E$25, 2)</f>
        <v>330.35714285714198</v>
      </c>
      <c r="H7247" s="1">
        <f>VLOOKUP(D7247, Fall!$A$1:$E$25, 3)</f>
        <v>272.33281237147202</v>
      </c>
      <c r="I7247" s="1">
        <f>VLOOKUP(D7247, Fall!$A$1:$E$25, 5)</f>
        <v>254.385964912281</v>
      </c>
      <c r="J7247" s="1">
        <f t="shared" si="679"/>
        <v>315.05981936546533</v>
      </c>
      <c r="K7247" s="47">
        <f t="shared" si="680"/>
        <v>5.8941466216202141</v>
      </c>
      <c r="L7247" s="48">
        <f>Solar!K7264/1000*Variables!$B$3</f>
        <v>0</v>
      </c>
      <c r="M7247">
        <f>IF(E7247=1, VLOOKUP(D7247, Sheet1!$A$2:$C$26, 2), Sheet1!$C$3)</f>
        <v>0.18637999999999999</v>
      </c>
      <c r="N7247" s="1">
        <f>'Electricity Rates'!$J$2</f>
        <v>0.24729999999999999</v>
      </c>
      <c r="O7247" s="145">
        <f>L7247-K7247</f>
        <v>-5.8941466216202141</v>
      </c>
      <c r="P7247">
        <f t="shared" si="681"/>
        <v>1.4576224595266789</v>
      </c>
      <c r="Q7247">
        <f>IF(O7247&gt;0, IF(Q7246+O7247*Variables!$B$5&lt;Variables!$B$4, Q7246+O7247*Variables!$B$5, Variables!$B$4), IF(Q7246&gt;-O7247, Q7246+O7247/Variables!$B$5, 0))</f>
        <v>0</v>
      </c>
      <c r="R7247">
        <f>IF(O7247&gt;0, 0, IF(Q7246&gt;-O7247, 0, -O7247 - Q7246*Variables!$B$5))</f>
        <v>5.8941466216202141</v>
      </c>
      <c r="S7247">
        <f t="shared" si="682"/>
        <v>1.0985510473375755</v>
      </c>
      <c r="T7247">
        <f t="shared" si="683"/>
        <v>0</v>
      </c>
    </row>
    <row r="7248" spans="1:20" x14ac:dyDescent="0.3">
      <c r="A7248" s="3">
        <f t="shared" si="678"/>
        <v>43402</v>
      </c>
      <c r="B7248">
        <v>10</v>
      </c>
      <c r="C7248">
        <v>29</v>
      </c>
      <c r="D7248">
        <v>23</v>
      </c>
      <c r="E7248">
        <v>1</v>
      </c>
      <c r="F7248" s="1">
        <f>VLOOKUP(A7248,Weather!$A$1:$E$366, 5)</f>
        <v>0.736363636363636</v>
      </c>
      <c r="G7248" s="1">
        <f>VLOOKUP(D7248, Fall!$A$1:$E$25, 2)</f>
        <v>303.57142857142799</v>
      </c>
      <c r="H7248" s="1">
        <f>VLOOKUP(D7248, Fall!$A$1:$E$25, 3)</f>
        <v>252.67335691371099</v>
      </c>
      <c r="I7248" s="1">
        <f>VLOOKUP(D7248, Fall!$A$1:$E$25, 5)</f>
        <v>254.385964912281</v>
      </c>
      <c r="J7248" s="1">
        <f t="shared" si="679"/>
        <v>290.15284604348437</v>
      </c>
      <c r="K7248" s="47">
        <f t="shared" si="680"/>
        <v>5.4281863701473148</v>
      </c>
      <c r="L7248" s="48">
        <f>Solar!K7265/1000*Variables!$B$3</f>
        <v>0</v>
      </c>
      <c r="M7248">
        <f>IF(E7248=1, VLOOKUP(D7248, Sheet1!$A$2:$C$26, 2), Sheet1!$C$3)</f>
        <v>0.18637999999999999</v>
      </c>
      <c r="N7248" s="1">
        <f>'Electricity Rates'!$J$2</f>
        <v>0.24729999999999999</v>
      </c>
      <c r="O7248" s="145">
        <f>L7248-K7248</f>
        <v>-5.4281863701473148</v>
      </c>
      <c r="P7248">
        <f t="shared" si="681"/>
        <v>1.342390489337431</v>
      </c>
      <c r="Q7248">
        <f>IF(O7248&gt;0, IF(Q7247+O7248*Variables!$B$5&lt;Variables!$B$4, Q7247+O7248*Variables!$B$5, Variables!$B$4), IF(Q7247&gt;-O7248, Q7247+O7248/Variables!$B$5, 0))</f>
        <v>0</v>
      </c>
      <c r="R7248">
        <f>IF(O7248&gt;0, 0, IF(Q7247&gt;-O7248, 0, -O7248 - Q7247*Variables!$B$5))</f>
        <v>5.4281863701473148</v>
      </c>
      <c r="S7248">
        <f t="shared" si="682"/>
        <v>1.0117053756680565</v>
      </c>
      <c r="T7248">
        <f t="shared" si="683"/>
        <v>0</v>
      </c>
    </row>
    <row r="7249" spans="1:20" x14ac:dyDescent="0.3">
      <c r="A7249" s="3">
        <f t="shared" si="678"/>
        <v>43402</v>
      </c>
      <c r="B7249">
        <v>10</v>
      </c>
      <c r="C7249">
        <v>29</v>
      </c>
      <c r="D7249">
        <v>24</v>
      </c>
      <c r="E7249">
        <v>1</v>
      </c>
      <c r="F7249" s="1">
        <f>VLOOKUP(A7249,Weather!$A$1:$E$366, 5)</f>
        <v>0.736363636363636</v>
      </c>
      <c r="G7249" s="1">
        <f>VLOOKUP(D7249, Fall!$A$1:$E$25, 2)</f>
        <v>285.71428571428498</v>
      </c>
      <c r="H7249" s="1">
        <f>VLOOKUP(D7249, Fall!$A$1:$E$25, 3)</f>
        <v>237.47635107345499</v>
      </c>
      <c r="I7249" s="1">
        <f>VLOOKUP(D7249, Fall!$A$1:$E$25, 5)</f>
        <v>254.385964912281</v>
      </c>
      <c r="J7249" s="1">
        <f t="shared" si="679"/>
        <v>272.99701203624795</v>
      </c>
      <c r="K7249" s="47">
        <f t="shared" si="680"/>
        <v>5.1072346180054993</v>
      </c>
      <c r="L7249" s="48">
        <f>Solar!K7266/1000*Variables!$B$3</f>
        <v>0</v>
      </c>
      <c r="M7249">
        <f>IF(E7249=1, VLOOKUP(D7249, Sheet1!$A$2:$C$26, 2), Sheet1!$C$3)</f>
        <v>0.18637999999999999</v>
      </c>
      <c r="N7249" s="1">
        <f>'Electricity Rates'!$J$2</f>
        <v>0.24729999999999999</v>
      </c>
      <c r="O7249" s="145">
        <f>L7249-K7249</f>
        <v>-5.1072346180054993</v>
      </c>
      <c r="P7249">
        <f t="shared" si="681"/>
        <v>1.2630191210327599</v>
      </c>
      <c r="Q7249">
        <f>IF(O7249&gt;0, IF(Q7248+O7249*Variables!$B$5&lt;Variables!$B$4, Q7248+O7249*Variables!$B$5, Variables!$B$4), IF(Q7248&gt;-O7249, Q7248+O7249/Variables!$B$5, 0))</f>
        <v>0</v>
      </c>
      <c r="R7249">
        <f>IF(O7249&gt;0, 0, IF(Q7248&gt;-O7249, 0, -O7249 - Q7248*Variables!$B$5))</f>
        <v>5.1072346180054993</v>
      </c>
      <c r="S7249">
        <f t="shared" si="682"/>
        <v>0.95188638810386494</v>
      </c>
      <c r="T7249">
        <f t="shared" si="683"/>
        <v>0</v>
      </c>
    </row>
    <row r="7250" spans="1:20" x14ac:dyDescent="0.3">
      <c r="A7250" s="3">
        <f t="shared" si="678"/>
        <v>43403</v>
      </c>
      <c r="B7250">
        <v>10</v>
      </c>
      <c r="C7250">
        <v>30</v>
      </c>
      <c r="D7250">
        <v>1</v>
      </c>
      <c r="E7250">
        <v>1</v>
      </c>
      <c r="F7250" s="1">
        <f>VLOOKUP(A7250,Weather!$A$1:$E$366, 5)</f>
        <v>0.71818181818181759</v>
      </c>
      <c r="G7250" s="1">
        <f>VLOOKUP(D7250, Fall!$A$1:$E$25, 2)</f>
        <v>276.78571428571399</v>
      </c>
      <c r="H7250" s="1">
        <f>VLOOKUP(D7250, Fall!$A$1:$E$25, 3)</f>
        <v>258.40056395394299</v>
      </c>
      <c r="I7250" s="1">
        <f>VLOOKUP(D7250, Fall!$A$1:$E$25, 5)</f>
        <v>254.385964912281</v>
      </c>
      <c r="J7250" s="1">
        <f t="shared" si="679"/>
        <v>271.60444464676033</v>
      </c>
      <c r="K7250" s="47">
        <f t="shared" si="680"/>
        <v>5.0811824340403788</v>
      </c>
      <c r="L7250" s="48">
        <f>Solar!K7267/1000*Variables!$B$3</f>
        <v>0</v>
      </c>
      <c r="M7250">
        <f>IF(E7250=1, VLOOKUP(D7250, Sheet1!$A$2:$C$26, 2), Sheet1!$C$3)</f>
        <v>0.18637999999999999</v>
      </c>
      <c r="N7250" s="1">
        <f>'Electricity Rates'!$J$2</f>
        <v>0.24729999999999999</v>
      </c>
      <c r="O7250" s="145">
        <f>L7250-K7250</f>
        <v>-5.0811824340403788</v>
      </c>
      <c r="P7250">
        <f t="shared" si="681"/>
        <v>1.2565764159381856</v>
      </c>
      <c r="Q7250">
        <f>IF(O7250&gt;0, IF(Q7249+O7250*Variables!$B$5&lt;Variables!$B$4, Q7249+O7250*Variables!$B$5, Variables!$B$4), IF(Q7249&gt;-O7250, Q7249+O7250/Variables!$B$5, 0))</f>
        <v>0</v>
      </c>
      <c r="R7250">
        <f>IF(O7250&gt;0, 0, IF(Q7249&gt;-O7250, 0, -O7250 - Q7249*Variables!$B$5))</f>
        <v>5.0811824340403788</v>
      </c>
      <c r="S7250">
        <f t="shared" si="682"/>
        <v>0.94703078205644575</v>
      </c>
      <c r="T7250">
        <f t="shared" si="683"/>
        <v>0</v>
      </c>
    </row>
    <row r="7251" spans="1:20" x14ac:dyDescent="0.3">
      <c r="A7251" s="3">
        <f t="shared" si="678"/>
        <v>43403</v>
      </c>
      <c r="B7251">
        <v>10</v>
      </c>
      <c r="C7251">
        <v>30</v>
      </c>
      <c r="D7251">
        <v>2</v>
      </c>
      <c r="E7251">
        <v>1</v>
      </c>
      <c r="F7251" s="1">
        <f>VLOOKUP(A7251,Weather!$A$1:$E$366, 5)</f>
        <v>0.71818181818181759</v>
      </c>
      <c r="G7251" s="1">
        <f>VLOOKUP(D7251, Fall!$A$1:$E$25, 2)</f>
        <v>272.32142857142799</v>
      </c>
      <c r="H7251" s="1">
        <f>VLOOKUP(D7251, Fall!$A$1:$E$25, 3)</f>
        <v>244.53669616981199</v>
      </c>
      <c r="I7251" s="1">
        <f>VLOOKUP(D7251, Fall!$A$1:$E$25, 5)</f>
        <v>254.385964912281</v>
      </c>
      <c r="J7251" s="1">
        <f t="shared" si="679"/>
        <v>264.49118580369981</v>
      </c>
      <c r="K7251" s="47">
        <f t="shared" si="680"/>
        <v>4.9481074178006814</v>
      </c>
      <c r="L7251" s="48">
        <f>Solar!K7268/1000*Variables!$B$3</f>
        <v>0</v>
      </c>
      <c r="M7251">
        <f>IF(E7251=1, VLOOKUP(D7251, Sheet1!$A$2:$C$26, 2), Sheet1!$C$3)</f>
        <v>0.18637999999999999</v>
      </c>
      <c r="N7251" s="1">
        <f>'Electricity Rates'!$J$2</f>
        <v>0.24729999999999999</v>
      </c>
      <c r="O7251" s="145">
        <f>L7251-K7251</f>
        <v>-4.9481074178006814</v>
      </c>
      <c r="P7251">
        <f t="shared" si="681"/>
        <v>1.2236669644221085</v>
      </c>
      <c r="Q7251">
        <f>IF(O7251&gt;0, IF(Q7250+O7251*Variables!$B$5&lt;Variables!$B$4, Q7250+O7251*Variables!$B$5, Variables!$B$4), IF(Q7250&gt;-O7251, Q7250+O7251/Variables!$B$5, 0))</f>
        <v>0</v>
      </c>
      <c r="R7251">
        <f>IF(O7251&gt;0, 0, IF(Q7250&gt;-O7251, 0, -O7251 - Q7250*Variables!$B$5))</f>
        <v>4.9481074178006814</v>
      </c>
      <c r="S7251">
        <f t="shared" si="682"/>
        <v>0.92222826052969098</v>
      </c>
      <c r="T7251">
        <f t="shared" si="683"/>
        <v>0</v>
      </c>
    </row>
    <row r="7252" spans="1:20" x14ac:dyDescent="0.3">
      <c r="A7252" s="3">
        <f t="shared" si="678"/>
        <v>43403</v>
      </c>
      <c r="B7252">
        <v>10</v>
      </c>
      <c r="C7252">
        <v>30</v>
      </c>
      <c r="D7252">
        <v>3</v>
      </c>
      <c r="E7252">
        <v>1</v>
      </c>
      <c r="F7252" s="1">
        <f>VLOOKUP(A7252,Weather!$A$1:$E$366, 5)</f>
        <v>0.71818181818181759</v>
      </c>
      <c r="G7252" s="1">
        <f>VLOOKUP(D7252, Fall!$A$1:$E$25, 2)</f>
        <v>272.32142857142799</v>
      </c>
      <c r="H7252" s="1">
        <f>VLOOKUP(D7252, Fall!$A$1:$E$25, 3)</f>
        <v>252.565207174747</v>
      </c>
      <c r="I7252" s="1">
        <f>VLOOKUP(D7252, Fall!$A$1:$E$25, 5)</f>
        <v>254.385964912281</v>
      </c>
      <c r="J7252" s="1">
        <f t="shared" si="679"/>
        <v>266.75376617781785</v>
      </c>
      <c r="K7252" s="47">
        <f t="shared" si="680"/>
        <v>4.9904358254507288</v>
      </c>
      <c r="L7252" s="48">
        <f>Solar!K7269/1000*Variables!$B$3</f>
        <v>0</v>
      </c>
      <c r="M7252">
        <f>IF(E7252=1, VLOOKUP(D7252, Sheet1!$A$2:$C$26, 2), Sheet1!$C$3)</f>
        <v>0.18637999999999999</v>
      </c>
      <c r="N7252" s="1">
        <f>'Electricity Rates'!$J$2</f>
        <v>0.24729999999999999</v>
      </c>
      <c r="O7252" s="145">
        <f>L7252-K7252</f>
        <v>-4.9904358254507288</v>
      </c>
      <c r="P7252">
        <f t="shared" si="681"/>
        <v>1.2341347796339652</v>
      </c>
      <c r="Q7252">
        <f>IF(O7252&gt;0, IF(Q7251+O7252*Variables!$B$5&lt;Variables!$B$4, Q7251+O7252*Variables!$B$5, Variables!$B$4), IF(Q7251&gt;-O7252, Q7251+O7252/Variables!$B$5, 0))</f>
        <v>0</v>
      </c>
      <c r="R7252">
        <f>IF(O7252&gt;0, 0, IF(Q7251&gt;-O7252, 0, -O7252 - Q7251*Variables!$B$5))</f>
        <v>4.9904358254507288</v>
      </c>
      <c r="S7252">
        <f t="shared" si="682"/>
        <v>0.93011742914750684</v>
      </c>
      <c r="T7252">
        <f t="shared" si="683"/>
        <v>0</v>
      </c>
    </row>
    <row r="7253" spans="1:20" x14ac:dyDescent="0.3">
      <c r="A7253" s="3">
        <f t="shared" si="678"/>
        <v>43403</v>
      </c>
      <c r="B7253">
        <v>10</v>
      </c>
      <c r="C7253">
        <v>30</v>
      </c>
      <c r="D7253">
        <v>4</v>
      </c>
      <c r="E7253">
        <v>1</v>
      </c>
      <c r="F7253" s="1">
        <f>VLOOKUP(A7253,Weather!$A$1:$E$366, 5)</f>
        <v>0.71818181818181759</v>
      </c>
      <c r="G7253" s="1">
        <f>VLOOKUP(D7253, Fall!$A$1:$E$25, 2)</f>
        <v>272.32142857142799</v>
      </c>
      <c r="H7253" s="1">
        <f>VLOOKUP(D7253, Fall!$A$1:$E$25, 3)</f>
        <v>267.50020564283898</v>
      </c>
      <c r="I7253" s="1">
        <f>VLOOKUP(D7253, Fall!$A$1:$E$25, 5)</f>
        <v>254.385964912281</v>
      </c>
      <c r="J7253" s="1">
        <f t="shared" si="679"/>
        <v>270.9627202915529</v>
      </c>
      <c r="K7253" s="47">
        <f t="shared" si="680"/>
        <v>5.0691770394842735</v>
      </c>
      <c r="L7253" s="48">
        <f>Solar!K7270/1000*Variables!$B$3</f>
        <v>0</v>
      </c>
      <c r="M7253">
        <f>IF(E7253=1, VLOOKUP(D7253, Sheet1!$A$2:$C$26, 2), Sheet1!$C$3)</f>
        <v>0.18637999999999999</v>
      </c>
      <c r="N7253" s="1">
        <f>'Electricity Rates'!$J$2</f>
        <v>0.24729999999999999</v>
      </c>
      <c r="O7253" s="145">
        <f>L7253-K7253</f>
        <v>-5.0691770394842735</v>
      </c>
      <c r="P7253">
        <f t="shared" si="681"/>
        <v>1.2536074818644607</v>
      </c>
      <c r="Q7253">
        <f>IF(O7253&gt;0, IF(Q7252+O7253*Variables!$B$5&lt;Variables!$B$4, Q7252+O7253*Variables!$B$5, Variables!$B$4), IF(Q7252&gt;-O7253, Q7252+O7253/Variables!$B$5, 0))</f>
        <v>0</v>
      </c>
      <c r="R7253">
        <f>IF(O7253&gt;0, 0, IF(Q7252&gt;-O7253, 0, -O7253 - Q7252*Variables!$B$5))</f>
        <v>5.0691770394842735</v>
      </c>
      <c r="S7253">
        <f t="shared" si="682"/>
        <v>0.94479321661907889</v>
      </c>
      <c r="T7253">
        <f t="shared" si="683"/>
        <v>0</v>
      </c>
    </row>
    <row r="7254" spans="1:20" x14ac:dyDescent="0.3">
      <c r="A7254" s="3">
        <f t="shared" si="678"/>
        <v>43403</v>
      </c>
      <c r="B7254">
        <v>10</v>
      </c>
      <c r="C7254">
        <v>30</v>
      </c>
      <c r="D7254">
        <v>5</v>
      </c>
      <c r="E7254">
        <v>1</v>
      </c>
      <c r="F7254" s="1">
        <f>VLOOKUP(A7254,Weather!$A$1:$E$366, 5)</f>
        <v>0.71818181818181759</v>
      </c>
      <c r="G7254" s="1">
        <f>VLOOKUP(D7254, Fall!$A$1:$E$25, 2)</f>
        <v>303.57142857142799</v>
      </c>
      <c r="H7254" s="1">
        <f>VLOOKUP(D7254, Fall!$A$1:$E$25, 3)</f>
        <v>277.41442782172697</v>
      </c>
      <c r="I7254" s="1">
        <f>VLOOKUP(D7254, Fall!$A$1:$E$25, 5)</f>
        <v>254.385964912281</v>
      </c>
      <c r="J7254" s="1">
        <f t="shared" si="679"/>
        <v>296.19991017833041</v>
      </c>
      <c r="K7254" s="47">
        <f t="shared" si="680"/>
        <v>5.5413149903341337</v>
      </c>
      <c r="L7254" s="48">
        <f>Solar!K7271/1000*Variables!$B$3</f>
        <v>0</v>
      </c>
      <c r="M7254">
        <f>IF(E7254=1, VLOOKUP(D7254, Sheet1!$A$2:$C$26, 2), Sheet1!$C$3)</f>
        <v>0.18637999999999999</v>
      </c>
      <c r="N7254" s="1">
        <f>'Electricity Rates'!$J$2</f>
        <v>0.24729999999999999</v>
      </c>
      <c r="O7254" s="145">
        <f>L7254-K7254</f>
        <v>-5.5413149903341337</v>
      </c>
      <c r="P7254">
        <f t="shared" si="681"/>
        <v>1.3703671971096312</v>
      </c>
      <c r="Q7254">
        <f>IF(O7254&gt;0, IF(Q7253+O7254*Variables!$B$5&lt;Variables!$B$4, Q7253+O7254*Variables!$B$5, Variables!$B$4), IF(Q7253&gt;-O7254, Q7253+O7254/Variables!$B$5, 0))</f>
        <v>0</v>
      </c>
      <c r="R7254">
        <f>IF(O7254&gt;0, 0, IF(Q7253&gt;-O7254, 0, -O7254 - Q7253*Variables!$B$5))</f>
        <v>5.5413149903341337</v>
      </c>
      <c r="S7254">
        <f t="shared" si="682"/>
        <v>1.0327902878984758</v>
      </c>
      <c r="T7254">
        <f t="shared" si="683"/>
        <v>0</v>
      </c>
    </row>
    <row r="7255" spans="1:20" x14ac:dyDescent="0.3">
      <c r="A7255" s="3">
        <f t="shared" si="678"/>
        <v>43403</v>
      </c>
      <c r="B7255">
        <v>10</v>
      </c>
      <c r="C7255">
        <v>30</v>
      </c>
      <c r="D7255">
        <v>6</v>
      </c>
      <c r="E7255">
        <v>1</v>
      </c>
      <c r="F7255" s="1">
        <f>VLOOKUP(A7255,Weather!$A$1:$E$366, 5)</f>
        <v>0.71818181818181759</v>
      </c>
      <c r="G7255" s="1">
        <f>VLOOKUP(D7255, Fall!$A$1:$E$25, 2)</f>
        <v>401.78571428571399</v>
      </c>
      <c r="H7255" s="1">
        <f>VLOOKUP(D7255, Fall!$A$1:$E$25, 3)</f>
        <v>309.98601628691301</v>
      </c>
      <c r="I7255" s="1">
        <f>VLOOKUP(D7255, Fall!$A$1:$E$25, 5)</f>
        <v>271.929824561403</v>
      </c>
      <c r="J7255" s="1">
        <f t="shared" si="679"/>
        <v>375.91489030423367</v>
      </c>
      <c r="K7255" s="47">
        <f t="shared" si="680"/>
        <v>7.032624741440773</v>
      </c>
      <c r="L7255" s="48">
        <f>Solar!K7272/1000*Variables!$B$3</f>
        <v>0</v>
      </c>
      <c r="M7255">
        <f>IF(E7255=1, VLOOKUP(D7255, Sheet1!$A$2:$C$26, 2), Sheet1!$C$3)</f>
        <v>0.18637999999999999</v>
      </c>
      <c r="N7255" s="1">
        <f>'Electricity Rates'!$J$2</f>
        <v>0.24729999999999999</v>
      </c>
      <c r="O7255" s="145">
        <f>L7255-K7255</f>
        <v>-7.032624741440773</v>
      </c>
      <c r="P7255">
        <f t="shared" si="681"/>
        <v>1.7391680985583031</v>
      </c>
      <c r="Q7255">
        <f>IF(O7255&gt;0, IF(Q7254+O7255*Variables!$B$5&lt;Variables!$B$4, Q7254+O7255*Variables!$B$5, Variables!$B$4), IF(Q7254&gt;-O7255, Q7254+O7255/Variables!$B$5, 0))</f>
        <v>0</v>
      </c>
      <c r="R7255">
        <f>IF(O7255&gt;0, 0, IF(Q7254&gt;-O7255, 0, -O7255 - Q7254*Variables!$B$5))</f>
        <v>7.032624741440773</v>
      </c>
      <c r="S7255">
        <f t="shared" si="682"/>
        <v>1.3107405993097312</v>
      </c>
      <c r="T7255">
        <f t="shared" si="683"/>
        <v>0</v>
      </c>
    </row>
    <row r="7256" spans="1:20" x14ac:dyDescent="0.3">
      <c r="A7256" s="3">
        <f t="shared" si="678"/>
        <v>43403</v>
      </c>
      <c r="B7256">
        <v>10</v>
      </c>
      <c r="C7256">
        <v>30</v>
      </c>
      <c r="D7256">
        <v>7</v>
      </c>
      <c r="E7256">
        <v>1</v>
      </c>
      <c r="F7256" s="1">
        <f>VLOOKUP(A7256,Weather!$A$1:$E$366, 5)</f>
        <v>0.71818181818181759</v>
      </c>
      <c r="G7256" s="1">
        <f>VLOOKUP(D7256, Fall!$A$1:$E$25, 2)</f>
        <v>593.74999999999898</v>
      </c>
      <c r="H7256" s="1">
        <f>VLOOKUP(D7256, Fall!$A$1:$E$25, 3)</f>
        <v>390.39236653779699</v>
      </c>
      <c r="I7256" s="1">
        <f>VLOOKUP(D7256, Fall!$A$1:$E$25, 5)</f>
        <v>263.15789473684202</v>
      </c>
      <c r="J7256" s="1">
        <f t="shared" si="679"/>
        <v>536.44012147883291</v>
      </c>
      <c r="K7256" s="47">
        <f t="shared" si="680"/>
        <v>10.035734598223353</v>
      </c>
      <c r="L7256" s="48">
        <f>Solar!K7273/1000*Variables!$B$3</f>
        <v>0.23639999999999997</v>
      </c>
      <c r="M7256">
        <f>IF(E7256=1, VLOOKUP(D7256, Sheet1!$A$2:$C$26, 2), Sheet1!$C$3)</f>
        <v>0.18637999999999999</v>
      </c>
      <c r="N7256" s="1">
        <f>'Electricity Rates'!$J$2</f>
        <v>0.24729999999999999</v>
      </c>
      <c r="O7256" s="145">
        <f>L7256-K7256</f>
        <v>-9.7993345982233535</v>
      </c>
      <c r="P7256">
        <f t="shared" si="681"/>
        <v>2.4818371661406351</v>
      </c>
      <c r="Q7256">
        <f>IF(O7256&gt;0, IF(Q7255+O7256*Variables!$B$5&lt;Variables!$B$4, Q7255+O7256*Variables!$B$5, Variables!$B$4), IF(Q7255&gt;-O7256, Q7255+O7256/Variables!$B$5, 0))</f>
        <v>0</v>
      </c>
      <c r="R7256">
        <f>IF(O7256&gt;0, 0, IF(Q7255&gt;-O7256, 0, -O7256 - Q7255*Variables!$B$5))</f>
        <v>9.7993345982233535</v>
      </c>
      <c r="S7256">
        <f t="shared" si="682"/>
        <v>1.8263999824168686</v>
      </c>
      <c r="T7256">
        <f t="shared" si="683"/>
        <v>0</v>
      </c>
    </row>
    <row r="7257" spans="1:20" x14ac:dyDescent="0.3">
      <c r="A7257" s="3">
        <f t="shared" si="678"/>
        <v>43403</v>
      </c>
      <c r="B7257">
        <v>10</v>
      </c>
      <c r="C7257">
        <v>30</v>
      </c>
      <c r="D7257">
        <v>8</v>
      </c>
      <c r="E7257">
        <v>1</v>
      </c>
      <c r="F7257" s="1">
        <f>VLOOKUP(A7257,Weather!$A$1:$E$366, 5)</f>
        <v>0.71818181818181759</v>
      </c>
      <c r="G7257" s="1">
        <f>VLOOKUP(D7257, Fall!$A$1:$E$25, 2)</f>
        <v>866.07142857142799</v>
      </c>
      <c r="H7257" s="1">
        <f>VLOOKUP(D7257, Fall!$A$1:$E$25, 3)</f>
        <v>561.61059471909198</v>
      </c>
      <c r="I7257" s="1">
        <f>VLOOKUP(D7257, Fall!$A$1:$E$25, 5)</f>
        <v>271.929824561403</v>
      </c>
      <c r="J7257" s="1">
        <f t="shared" si="679"/>
        <v>780.26882994031496</v>
      </c>
      <c r="K7257" s="47">
        <f t="shared" si="680"/>
        <v>14.597287896662769</v>
      </c>
      <c r="L7257" s="48">
        <f>Solar!K7274/1000*Variables!$B$3</f>
        <v>4.8131500000000003</v>
      </c>
      <c r="M7257">
        <f>IF(E7257=1, VLOOKUP(D7257, Sheet1!$A$2:$C$26, 2), Sheet1!$C$3)</f>
        <v>0.18637999999999999</v>
      </c>
      <c r="N7257" s="1">
        <f>'Electricity Rates'!$J$2</f>
        <v>0.24729999999999999</v>
      </c>
      <c r="O7257" s="145">
        <f>L7257-K7257</f>
        <v>-9.7841378966627683</v>
      </c>
      <c r="P7257">
        <f t="shared" si="681"/>
        <v>3.6099092968447026</v>
      </c>
      <c r="Q7257">
        <f>IF(O7257&gt;0, IF(Q7256+O7257*Variables!$B$5&lt;Variables!$B$4, Q7256+O7257*Variables!$B$5, Variables!$B$4), IF(Q7256&gt;-O7257, Q7256+O7257/Variables!$B$5, 0))</f>
        <v>0</v>
      </c>
      <c r="R7257">
        <f>IF(O7257&gt;0, 0, IF(Q7256&gt;-O7257, 0, -O7257 - Q7256*Variables!$B$5))</f>
        <v>9.7841378966627683</v>
      </c>
      <c r="S7257">
        <f t="shared" si="682"/>
        <v>1.8235676211800067</v>
      </c>
      <c r="T7257">
        <f t="shared" si="683"/>
        <v>0</v>
      </c>
    </row>
    <row r="7258" spans="1:20" x14ac:dyDescent="0.3">
      <c r="A7258" s="3">
        <f t="shared" si="678"/>
        <v>43403</v>
      </c>
      <c r="B7258">
        <v>10</v>
      </c>
      <c r="C7258">
        <v>30</v>
      </c>
      <c r="D7258">
        <v>9</v>
      </c>
      <c r="E7258">
        <v>1</v>
      </c>
      <c r="F7258" s="1">
        <f>VLOOKUP(A7258,Weather!$A$1:$E$366, 5)</f>
        <v>0.71818181818181759</v>
      </c>
      <c r="G7258" s="1">
        <f>VLOOKUP(D7258, Fall!$A$1:$E$25, 2)</f>
        <v>1080.3571428571399</v>
      </c>
      <c r="H7258" s="1">
        <f>VLOOKUP(D7258, Fall!$A$1:$E$25, 3)</f>
        <v>760.17932055605797</v>
      </c>
      <c r="I7258" s="1">
        <f>VLOOKUP(D7258, Fall!$A$1:$E$25, 5)</f>
        <v>311.40350877192998</v>
      </c>
      <c r="J7258" s="1">
        <f t="shared" si="679"/>
        <v>990.1252111177439</v>
      </c>
      <c r="K7258" s="47">
        <f t="shared" si="680"/>
        <v>18.523286085303798</v>
      </c>
      <c r="L7258" s="48">
        <f>Solar!K7275/1000*Variables!$B$3</f>
        <v>13.891700000000002</v>
      </c>
      <c r="M7258">
        <f>IF(E7258=1, VLOOKUP(D7258, Sheet1!$A$2:$C$26, 2), Sheet1!$C$3)</f>
        <v>0.25796000000000002</v>
      </c>
      <c r="N7258" s="1">
        <f>'Electricity Rates'!$J$2</f>
        <v>0.24729999999999999</v>
      </c>
      <c r="O7258" s="145">
        <f>L7258-K7258</f>
        <v>-4.6315860853037965</v>
      </c>
      <c r="P7258">
        <f t="shared" si="681"/>
        <v>4.580808648895629</v>
      </c>
      <c r="Q7258">
        <f>IF(O7258&gt;0, IF(Q7257+O7258*Variables!$B$5&lt;Variables!$B$4, Q7257+O7258*Variables!$B$5, Variables!$B$4), IF(Q7257&gt;-O7258, Q7257+O7258/Variables!$B$5, 0))</f>
        <v>0</v>
      </c>
      <c r="R7258">
        <f>IF(O7258&gt;0, 0, IF(Q7257&gt;-O7258, 0, -O7258 - Q7257*Variables!$B$5))</f>
        <v>4.6315860853037965</v>
      </c>
      <c r="S7258">
        <f t="shared" si="682"/>
        <v>1.1947639465649675</v>
      </c>
      <c r="T7258">
        <f t="shared" si="683"/>
        <v>0</v>
      </c>
    </row>
    <row r="7259" spans="1:20" x14ac:dyDescent="0.3">
      <c r="A7259" s="3">
        <f t="shared" si="678"/>
        <v>43403</v>
      </c>
      <c r="B7259">
        <v>10</v>
      </c>
      <c r="C7259">
        <v>30</v>
      </c>
      <c r="D7259">
        <v>10</v>
      </c>
      <c r="E7259">
        <v>1</v>
      </c>
      <c r="F7259" s="1">
        <f>VLOOKUP(A7259,Weather!$A$1:$E$366, 5)</f>
        <v>0.71818181818181759</v>
      </c>
      <c r="G7259" s="1">
        <f>VLOOKUP(D7259, Fall!$A$1:$E$25, 2)</f>
        <v>1205.3571428571399</v>
      </c>
      <c r="H7259" s="1">
        <f>VLOOKUP(D7259, Fall!$A$1:$E$25, 3)</f>
        <v>904.12930821748796</v>
      </c>
      <c r="I7259" s="1">
        <f>VLOOKUP(D7259, Fall!$A$1:$E$25, 5)</f>
        <v>359.64912280701702</v>
      </c>
      <c r="J7259" s="1">
        <f t="shared" si="679"/>
        <v>1120.4656621859651</v>
      </c>
      <c r="K7259" s="47">
        <f t="shared" si="680"/>
        <v>20.961698355302136</v>
      </c>
      <c r="L7259" s="48">
        <f>Solar!K7276/1000*Variables!$B$3</f>
        <v>22.165900000000001</v>
      </c>
      <c r="M7259">
        <f>IF(E7259=1, VLOOKUP(D7259, Sheet1!$A$2:$C$26, 2), Sheet1!$C$3)</f>
        <v>0.25796000000000002</v>
      </c>
      <c r="N7259" s="1">
        <f>'Electricity Rates'!$J$2</f>
        <v>0.24729999999999999</v>
      </c>
      <c r="O7259" s="145">
        <f>L7259-K7259</f>
        <v>1.2042016446978643</v>
      </c>
      <c r="P7259">
        <f t="shared" si="681"/>
        <v>5.1838280032662185</v>
      </c>
      <c r="Q7259">
        <f>IF(O7259&gt;0, IF(Q7258+O7259*Variables!$B$5&lt;Variables!$B$4, Q7258+O7259*Variables!$B$5, Variables!$B$4), IF(Q7258&gt;-O7259, Q7258+O7259/Variables!$B$5, 0))</f>
        <v>1.1319495460159923</v>
      </c>
      <c r="R7259">
        <f>IF(O7259&gt;0, 0, IF(Q7258&gt;-O7259, 0, -O7259 - Q7258*Variables!$B$5))</f>
        <v>0</v>
      </c>
      <c r="S7259">
        <f t="shared" si="682"/>
        <v>0</v>
      </c>
      <c r="T7259">
        <f t="shared" si="683"/>
        <v>0</v>
      </c>
    </row>
    <row r="7260" spans="1:20" x14ac:dyDescent="0.3">
      <c r="A7260" s="3">
        <f t="shared" si="678"/>
        <v>43403</v>
      </c>
      <c r="B7260">
        <v>10</v>
      </c>
      <c r="C7260">
        <v>30</v>
      </c>
      <c r="D7260">
        <v>11</v>
      </c>
      <c r="E7260">
        <v>1</v>
      </c>
      <c r="F7260" s="1">
        <f>VLOOKUP(A7260,Weather!$A$1:$E$366, 5)</f>
        <v>0.71818181818181759</v>
      </c>
      <c r="G7260" s="1">
        <f>VLOOKUP(D7260, Fall!$A$1:$E$25, 2)</f>
        <v>1290.17857142857</v>
      </c>
      <c r="H7260" s="1">
        <f>VLOOKUP(D7260, Fall!$A$1:$E$25, 3)</f>
        <v>975.19947355433101</v>
      </c>
      <c r="I7260" s="1">
        <f>VLOOKUP(D7260, Fall!$A$1:$E$25, 5)</f>
        <v>377.19298245613999</v>
      </c>
      <c r="J7260" s="1">
        <f t="shared" si="679"/>
        <v>1201.4117347549206</v>
      </c>
      <c r="K7260" s="47">
        <f t="shared" si="680"/>
        <v>22.476039413221347</v>
      </c>
      <c r="L7260" s="48">
        <f>Solar!K7277/1000*Variables!$B$3</f>
        <v>27.805099999999999</v>
      </c>
      <c r="M7260">
        <f>IF(E7260=1, VLOOKUP(D7260, Sheet1!$A$2:$C$26, 2), Sheet1!$C$3)</f>
        <v>0.25796000000000002</v>
      </c>
      <c r="N7260" s="1">
        <f>'Electricity Rates'!$J$2</f>
        <v>0.24729999999999999</v>
      </c>
      <c r="O7260" s="145">
        <f>L7260-K7260</f>
        <v>5.3290605867786525</v>
      </c>
      <c r="P7260">
        <f t="shared" si="681"/>
        <v>5.5583245468896392</v>
      </c>
      <c r="Q7260">
        <f>IF(O7260&gt;0, IF(Q7259+O7260*Variables!$B$5&lt;Variables!$B$4, Q7259+O7260*Variables!$B$5, Variables!$B$4), IF(Q7259&gt;-O7260, Q7259+O7260/Variables!$B$5, 0))</f>
        <v>6.1412664975879254</v>
      </c>
      <c r="R7260">
        <f>IF(O7260&gt;0, 0, IF(Q7259&gt;-O7260, 0, -O7260 - Q7259*Variables!$B$5))</f>
        <v>0</v>
      </c>
      <c r="S7260">
        <f t="shared" si="682"/>
        <v>0</v>
      </c>
      <c r="T7260">
        <f t="shared" si="683"/>
        <v>0</v>
      </c>
    </row>
    <row r="7261" spans="1:20" x14ac:dyDescent="0.3">
      <c r="A7261" s="3">
        <f t="shared" si="678"/>
        <v>43403</v>
      </c>
      <c r="B7261">
        <v>10</v>
      </c>
      <c r="C7261">
        <v>30</v>
      </c>
      <c r="D7261">
        <v>12</v>
      </c>
      <c r="E7261">
        <v>1</v>
      </c>
      <c r="F7261" s="1">
        <f>VLOOKUP(A7261,Weather!$A$1:$E$366, 5)</f>
        <v>0.71818181818181759</v>
      </c>
      <c r="G7261" s="1">
        <f>VLOOKUP(D7261, Fall!$A$1:$E$25, 2)</f>
        <v>1366.07142857142</v>
      </c>
      <c r="H7261" s="1">
        <f>VLOOKUP(D7261, Fall!$A$1:$E$25, 3)</f>
        <v>996.442378876367</v>
      </c>
      <c r="I7261" s="1">
        <f>VLOOKUP(D7261, Fall!$A$1:$E$25, 5)</f>
        <v>368.42105263157799</v>
      </c>
      <c r="J7261" s="1">
        <f t="shared" si="679"/>
        <v>1261.9032418391776</v>
      </c>
      <c r="K7261" s="47">
        <f t="shared" si="680"/>
        <v>23.607715971772912</v>
      </c>
      <c r="L7261" s="48">
        <f>Solar!K7278/1000*Variables!$B$3</f>
        <v>28.990650000000002</v>
      </c>
      <c r="M7261">
        <f>IF(E7261=1, VLOOKUP(D7261, Sheet1!$A$2:$C$26, 2), Sheet1!$C$3)</f>
        <v>0.25796000000000002</v>
      </c>
      <c r="N7261" s="1">
        <f>'Electricity Rates'!$J$2</f>
        <v>0.24729999999999999</v>
      </c>
      <c r="O7261" s="145">
        <f>L7261-K7261</f>
        <v>5.3829340282270906</v>
      </c>
      <c r="P7261">
        <f t="shared" si="681"/>
        <v>5.8381881598194409</v>
      </c>
      <c r="Q7261">
        <f>IF(O7261&gt;0, IF(Q7260+O7261*Variables!$B$5&lt;Variables!$B$4, Q7260+O7261*Variables!$B$5, Variables!$B$4), IF(Q7260&gt;-O7261, Q7260+O7261/Variables!$B$5, 0))</f>
        <v>11.20122448412139</v>
      </c>
      <c r="R7261">
        <f>IF(O7261&gt;0, 0, IF(Q7260&gt;-O7261, 0, -O7261 - Q7260*Variables!$B$5))</f>
        <v>0</v>
      </c>
      <c r="S7261">
        <f t="shared" si="682"/>
        <v>0</v>
      </c>
      <c r="T7261">
        <f t="shared" si="683"/>
        <v>0</v>
      </c>
    </row>
    <row r="7262" spans="1:20" x14ac:dyDescent="0.3">
      <c r="A7262" s="3">
        <f t="shared" si="678"/>
        <v>43403</v>
      </c>
      <c r="B7262">
        <v>10</v>
      </c>
      <c r="C7262">
        <v>30</v>
      </c>
      <c r="D7262">
        <v>13</v>
      </c>
      <c r="E7262">
        <v>1</v>
      </c>
      <c r="F7262" s="1">
        <f>VLOOKUP(A7262,Weather!$A$1:$E$366, 5)</f>
        <v>0.71818181818181759</v>
      </c>
      <c r="G7262" s="1">
        <f>VLOOKUP(D7262, Fall!$A$1:$E$25, 2)</f>
        <v>1446.42857142857</v>
      </c>
      <c r="H7262" s="1">
        <f>VLOOKUP(D7262, Fall!$A$1:$E$25, 3)</f>
        <v>1031.4839187299399</v>
      </c>
      <c r="I7262" s="1">
        <f>VLOOKUP(D7262, Fall!$A$1:$E$25, 5)</f>
        <v>350.87719298245599</v>
      </c>
      <c r="J7262" s="1">
        <f t="shared" si="679"/>
        <v>1329.489623849865</v>
      </c>
      <c r="K7262" s="47">
        <f t="shared" si="680"/>
        <v>24.872123619813014</v>
      </c>
      <c r="L7262" s="48">
        <f>Solar!K7279/1000*Variables!$B$3</f>
        <v>28.141699999999997</v>
      </c>
      <c r="M7262">
        <f>IF(E7262=1, VLOOKUP(D7262, Sheet1!$A$2:$C$26, 2), Sheet1!$C$3)</f>
        <v>0.55478000000000005</v>
      </c>
      <c r="N7262" s="1">
        <f>'Electricity Rates'!$J$2</f>
        <v>0.24729999999999999</v>
      </c>
      <c r="O7262" s="145">
        <f>L7262-K7262</f>
        <v>3.269576380186983</v>
      </c>
      <c r="P7262">
        <f t="shared" si="681"/>
        <v>6.1508761711797577</v>
      </c>
      <c r="Q7262">
        <f>IF(O7262&gt;0, IF(Q7261+O7262*Variables!$B$5&lt;Variables!$B$4, Q7261+O7262*Variables!$B$5, Variables!$B$4), IF(Q7261&gt;-O7262, Q7261+O7262/Variables!$B$5, 0))</f>
        <v>14.274626281497154</v>
      </c>
      <c r="R7262">
        <f>IF(O7262&gt;0, 0, IF(Q7261&gt;-O7262, 0, -O7262 - Q7261*Variables!$B$5))</f>
        <v>0</v>
      </c>
      <c r="S7262">
        <f t="shared" si="682"/>
        <v>0</v>
      </c>
      <c r="T7262">
        <f t="shared" si="683"/>
        <v>0</v>
      </c>
    </row>
    <row r="7263" spans="1:20" x14ac:dyDescent="0.3">
      <c r="A7263" s="3">
        <f t="shared" si="678"/>
        <v>43403</v>
      </c>
      <c r="B7263">
        <v>10</v>
      </c>
      <c r="C7263">
        <v>30</v>
      </c>
      <c r="D7263">
        <v>14</v>
      </c>
      <c r="E7263">
        <v>1</v>
      </c>
      <c r="F7263" s="1">
        <f>VLOOKUP(A7263,Weather!$A$1:$E$366, 5)</f>
        <v>0.71818181818181759</v>
      </c>
      <c r="G7263" s="1">
        <f>VLOOKUP(D7263, Fall!$A$1:$E$25, 2)</f>
        <v>1482.1428571428501</v>
      </c>
      <c r="H7263" s="1">
        <f>VLOOKUP(D7263, Fall!$A$1:$E$25, 3)</f>
        <v>1052.56230978037</v>
      </c>
      <c r="I7263" s="1">
        <f>VLOOKUP(D7263, Fall!$A$1:$E$25, 5)</f>
        <v>342.105263157894</v>
      </c>
      <c r="J7263" s="1">
        <f t="shared" si="679"/>
        <v>1361.0792483406963</v>
      </c>
      <c r="K7263" s="47">
        <f t="shared" si="680"/>
        <v>25.463103068877263</v>
      </c>
      <c r="L7263" s="48">
        <f>Solar!K7280/1000*Variables!$B$3</f>
        <v>25.527299999999997</v>
      </c>
      <c r="M7263">
        <f>IF(E7263=1, VLOOKUP(D7263, Sheet1!$A$2:$C$26, 2), Sheet1!$C$3)</f>
        <v>0.55478000000000005</v>
      </c>
      <c r="N7263" s="1">
        <f>'Electricity Rates'!$J$2</f>
        <v>0.24729999999999999</v>
      </c>
      <c r="O7263" s="145">
        <f>L7263-K7263</f>
        <v>6.4196931122733503E-2</v>
      </c>
      <c r="P7263">
        <f t="shared" si="681"/>
        <v>6.2970253889333474</v>
      </c>
      <c r="Q7263">
        <f>IF(O7263&gt;0, IF(Q7262+O7263*Variables!$B$5&lt;Variables!$B$4, Q7262+O7263*Variables!$B$5, Variables!$B$4), IF(Q7262&gt;-O7263, Q7262+O7263/Variables!$B$5, 0))</f>
        <v>14.334971396752524</v>
      </c>
      <c r="R7263">
        <f>IF(O7263&gt;0, 0, IF(Q7262&gt;-O7263, 0, -O7263 - Q7262*Variables!$B$5))</f>
        <v>0</v>
      </c>
      <c r="S7263">
        <f t="shared" si="682"/>
        <v>0</v>
      </c>
      <c r="T7263">
        <f t="shared" si="683"/>
        <v>0</v>
      </c>
    </row>
    <row r="7264" spans="1:20" x14ac:dyDescent="0.3">
      <c r="A7264" s="3">
        <f t="shared" si="678"/>
        <v>43403</v>
      </c>
      <c r="B7264">
        <v>10</v>
      </c>
      <c r="C7264">
        <v>30</v>
      </c>
      <c r="D7264">
        <v>15</v>
      </c>
      <c r="E7264">
        <v>1</v>
      </c>
      <c r="F7264" s="1">
        <f>VLOOKUP(A7264,Weather!$A$1:$E$366, 5)</f>
        <v>0.71818181818181759</v>
      </c>
      <c r="G7264" s="1">
        <f>VLOOKUP(D7264, Fall!$A$1:$E$25, 2)</f>
        <v>1437.5</v>
      </c>
      <c r="H7264" s="1">
        <f>VLOOKUP(D7264, Fall!$A$1:$E$25, 3)</f>
        <v>1060.00658057086</v>
      </c>
      <c r="I7264" s="1">
        <f>VLOOKUP(D7264, Fall!$A$1:$E$25, 5)</f>
        <v>328.94736842105198</v>
      </c>
      <c r="J7264" s="1">
        <f t="shared" si="679"/>
        <v>1331.1154908881513</v>
      </c>
      <c r="K7264" s="47">
        <f t="shared" si="680"/>
        <v>24.902540379177058</v>
      </c>
      <c r="L7264" s="48">
        <f>Solar!K7281/1000*Variables!$B$3</f>
        <v>20.097950000000001</v>
      </c>
      <c r="M7264">
        <f>IF(E7264=1, VLOOKUP(D7264, Sheet1!$A$2:$C$26, 2), Sheet1!$C$3)</f>
        <v>0.55478000000000005</v>
      </c>
      <c r="N7264" s="1">
        <f>'Electricity Rates'!$J$2</f>
        <v>0.24729999999999999</v>
      </c>
      <c r="O7264" s="145">
        <f>L7264-K7264</f>
        <v>-4.804590379177057</v>
      </c>
      <c r="P7264">
        <f t="shared" si="681"/>
        <v>6.1583982357704858</v>
      </c>
      <c r="Q7264">
        <f>IF(O7264&gt;0, IF(Q7263+O7264*Variables!$B$5&lt;Variables!$B$4, Q7263+O7264*Variables!$B$5, Variables!$B$4), IF(Q7263&gt;-O7264, Q7263+O7264/Variables!$B$5, 0))</f>
        <v>9.2237050359258674</v>
      </c>
      <c r="R7264">
        <f>IF(O7264&gt;0, 0, IF(Q7263&gt;-O7264, 0, -O7264 - Q7263*Variables!$B$5))</f>
        <v>0</v>
      </c>
      <c r="S7264">
        <f t="shared" si="682"/>
        <v>0</v>
      </c>
      <c r="T7264">
        <f t="shared" si="683"/>
        <v>0</v>
      </c>
    </row>
    <row r="7265" spans="1:20" x14ac:dyDescent="0.3">
      <c r="A7265" s="3">
        <f t="shared" si="678"/>
        <v>43403</v>
      </c>
      <c r="B7265">
        <v>10</v>
      </c>
      <c r="C7265">
        <v>30</v>
      </c>
      <c r="D7265">
        <v>16</v>
      </c>
      <c r="E7265">
        <v>1</v>
      </c>
      <c r="F7265" s="1">
        <f>VLOOKUP(A7265,Weather!$A$1:$E$366, 5)</f>
        <v>0.71818181818181759</v>
      </c>
      <c r="G7265" s="1">
        <f>VLOOKUP(D7265, Fall!$A$1:$E$25, 2)</f>
        <v>1348.2142857142801</v>
      </c>
      <c r="H7265" s="1">
        <f>VLOOKUP(D7265, Fall!$A$1:$E$25, 3)</f>
        <v>1003.98947108661</v>
      </c>
      <c r="I7265" s="1">
        <f>VLOOKUP(D7265, Fall!$A$1:$E$25, 5)</f>
        <v>298.24561403508801</v>
      </c>
      <c r="J7265" s="1">
        <f t="shared" si="679"/>
        <v>1251.2054743192093</v>
      </c>
      <c r="K7265" s="47">
        <f t="shared" si="680"/>
        <v>23.407581881638251</v>
      </c>
      <c r="L7265" s="48">
        <f>Solar!K7282/1000*Variables!$B$3</f>
        <v>11.4091</v>
      </c>
      <c r="M7265">
        <f>IF(E7265=1, VLOOKUP(D7265, Sheet1!$A$2:$C$26, 2), Sheet1!$C$3)</f>
        <v>0.55478000000000005</v>
      </c>
      <c r="N7265" s="1">
        <f>'Electricity Rates'!$J$2</f>
        <v>0.24729999999999999</v>
      </c>
      <c r="O7265" s="145">
        <f>L7265-K7265</f>
        <v>-11.99848188163825</v>
      </c>
      <c r="P7265">
        <f t="shared" si="681"/>
        <v>5.788694999329139</v>
      </c>
      <c r="Q7265">
        <f>IF(O7265&gt;0, IF(Q7264+O7265*Variables!$B$5&lt;Variables!$B$4, Q7264+O7265*Variables!$B$5, Variables!$B$4), IF(Q7264&gt;-O7265, Q7264+O7265/Variables!$B$5, 0))</f>
        <v>0</v>
      </c>
      <c r="R7265">
        <f>IF(O7265&gt;0, 0, IF(Q7264&gt;-O7265, 0, -O7265 - Q7264*Variables!$B$5))</f>
        <v>3.3281991478679362</v>
      </c>
      <c r="S7265">
        <f t="shared" si="682"/>
        <v>1.8464183232541738</v>
      </c>
      <c r="T7265">
        <f t="shared" si="683"/>
        <v>1</v>
      </c>
    </row>
    <row r="7266" spans="1:20" x14ac:dyDescent="0.3">
      <c r="A7266" s="3">
        <f t="shared" si="678"/>
        <v>43403</v>
      </c>
      <c r="B7266">
        <v>10</v>
      </c>
      <c r="C7266">
        <v>30</v>
      </c>
      <c r="D7266">
        <v>17</v>
      </c>
      <c r="E7266">
        <v>1</v>
      </c>
      <c r="F7266" s="1">
        <f>VLOOKUP(A7266,Weather!$A$1:$E$366, 5)</f>
        <v>0.71818181818181759</v>
      </c>
      <c r="G7266" s="1">
        <f>VLOOKUP(D7266, Fall!$A$1:$E$25, 2)</f>
        <v>1080.3571428571399</v>
      </c>
      <c r="H7266" s="1">
        <f>VLOOKUP(D7266, Fall!$A$1:$E$25, 3)</f>
        <v>794.90091642515802</v>
      </c>
      <c r="I7266" s="1">
        <f>VLOOKUP(D7266, Fall!$A$1:$E$25, 5)</f>
        <v>263.15789473684202</v>
      </c>
      <c r="J7266" s="1">
        <f t="shared" si="679"/>
        <v>999.91038813539944</v>
      </c>
      <c r="K7266" s="47">
        <f t="shared" si="680"/>
        <v>18.706347410536349</v>
      </c>
      <c r="L7266" s="48">
        <f>Solar!K7283/1000*Variables!$B$3</f>
        <v>3.1146999999999996</v>
      </c>
      <c r="M7266">
        <f>IF(E7266=1, VLOOKUP(D7266, Sheet1!$A$2:$C$26, 2), Sheet1!$C$3)</f>
        <v>0.55478000000000005</v>
      </c>
      <c r="N7266" s="1">
        <f>'Electricity Rates'!$J$2</f>
        <v>0.24729999999999999</v>
      </c>
      <c r="O7266" s="145">
        <f>L7266-K7266</f>
        <v>-15.59164741053635</v>
      </c>
      <c r="P7266">
        <f t="shared" si="681"/>
        <v>4.6260797146256394</v>
      </c>
      <c r="Q7266">
        <f>IF(O7266&gt;0, IF(Q7265+O7266*Variables!$B$5&lt;Variables!$B$4, Q7265+O7266*Variables!$B$5, Variables!$B$4), IF(Q7265&gt;-O7266, Q7265+O7266/Variables!$B$5, 0))</f>
        <v>0</v>
      </c>
      <c r="R7266">
        <f>IF(O7266&gt;0, 0, IF(Q7265&gt;-O7266, 0, -O7266 - Q7265*Variables!$B$5))</f>
        <v>15.59164741053635</v>
      </c>
      <c r="S7266">
        <f t="shared" si="682"/>
        <v>8.6499341504173568</v>
      </c>
      <c r="T7266">
        <f t="shared" si="683"/>
        <v>1</v>
      </c>
    </row>
    <row r="7267" spans="1:20" x14ac:dyDescent="0.3">
      <c r="A7267" s="3">
        <f t="shared" si="678"/>
        <v>43403</v>
      </c>
      <c r="B7267">
        <v>10</v>
      </c>
      <c r="C7267">
        <v>30</v>
      </c>
      <c r="D7267">
        <v>18</v>
      </c>
      <c r="E7267">
        <v>1</v>
      </c>
      <c r="F7267" s="1">
        <f>VLOOKUP(A7267,Weather!$A$1:$E$366, 5)</f>
        <v>0.71818181818181759</v>
      </c>
      <c r="G7267" s="1">
        <f>VLOOKUP(D7267, Fall!$A$1:$E$25, 2)</f>
        <v>678.57142857142799</v>
      </c>
      <c r="H7267" s="1">
        <f>VLOOKUP(D7267, Fall!$A$1:$E$25, 3)</f>
        <v>583.61400485626905</v>
      </c>
      <c r="I7267" s="1">
        <f>VLOOKUP(D7267, Fall!$A$1:$E$25, 5)</f>
        <v>280.70175438596499</v>
      </c>
      <c r="J7267" s="1">
        <f t="shared" si="679"/>
        <v>651.81070006988318</v>
      </c>
      <c r="K7267" s="47">
        <f t="shared" si="680"/>
        <v>12.194090136566388</v>
      </c>
      <c r="L7267" s="48">
        <f>Solar!K7284/1000*Variables!$B$3</f>
        <v>0</v>
      </c>
      <c r="M7267">
        <f>IF(E7267=1, VLOOKUP(D7267, Sheet1!$A$2:$C$26, 2), Sheet1!$C$3)</f>
        <v>0.55478000000000005</v>
      </c>
      <c r="N7267" s="1">
        <f>'Electricity Rates'!$J$2</f>
        <v>0.24729999999999999</v>
      </c>
      <c r="O7267" s="145">
        <f>L7267-K7267</f>
        <v>-12.194090136566388</v>
      </c>
      <c r="P7267">
        <f t="shared" si="681"/>
        <v>3.0155984907728675</v>
      </c>
      <c r="Q7267">
        <f>IF(O7267&gt;0, IF(Q7266+O7267*Variables!$B$5&lt;Variables!$B$4, Q7266+O7267*Variables!$B$5, Variables!$B$4), IF(Q7266&gt;-O7267, Q7266+O7267/Variables!$B$5, 0))</f>
        <v>0</v>
      </c>
      <c r="R7267">
        <f>IF(O7267&gt;0, 0, IF(Q7266&gt;-O7267, 0, -O7267 - Q7266*Variables!$B$5))</f>
        <v>12.194090136566388</v>
      </c>
      <c r="S7267">
        <f t="shared" si="682"/>
        <v>6.7650373259643013</v>
      </c>
      <c r="T7267">
        <f t="shared" si="683"/>
        <v>1</v>
      </c>
    </row>
    <row r="7268" spans="1:20" x14ac:dyDescent="0.3">
      <c r="A7268" s="3">
        <f t="shared" si="678"/>
        <v>43403</v>
      </c>
      <c r="B7268">
        <v>10</v>
      </c>
      <c r="C7268">
        <v>30</v>
      </c>
      <c r="D7268">
        <v>19</v>
      </c>
      <c r="E7268">
        <v>1</v>
      </c>
      <c r="F7268" s="1">
        <f>VLOOKUP(A7268,Weather!$A$1:$E$366, 5)</f>
        <v>0.71818181818181759</v>
      </c>
      <c r="G7268" s="1">
        <f>VLOOKUP(D7268, Fall!$A$1:$E$25, 2)</f>
        <v>517.85714285714198</v>
      </c>
      <c r="H7268" s="1">
        <f>VLOOKUP(D7268, Fall!$A$1:$E$25, 3)</f>
        <v>442.60593718179598</v>
      </c>
      <c r="I7268" s="1">
        <f>VLOOKUP(D7268, Fall!$A$1:$E$25, 5)</f>
        <v>289.47368421052602</v>
      </c>
      <c r="J7268" s="1">
        <f t="shared" si="679"/>
        <v>496.64998489408987</v>
      </c>
      <c r="K7268" s="47">
        <f t="shared" si="680"/>
        <v>9.2913397731481844</v>
      </c>
      <c r="L7268" s="48">
        <f>Solar!K7285/1000*Variables!$B$3</f>
        <v>0</v>
      </c>
      <c r="M7268">
        <f>IF(E7268=1, VLOOKUP(D7268, Sheet1!$A$2:$C$26, 2), Sheet1!$C$3)</f>
        <v>0.25796000000000002</v>
      </c>
      <c r="N7268" s="1">
        <f>'Electricity Rates'!$J$2</f>
        <v>0.24729999999999999</v>
      </c>
      <c r="O7268" s="145">
        <f>L7268-K7268</f>
        <v>-9.2913397731481844</v>
      </c>
      <c r="P7268">
        <f t="shared" si="681"/>
        <v>2.2977483258995459</v>
      </c>
      <c r="Q7268">
        <f>IF(O7268&gt;0, IF(Q7267+O7268*Variables!$B$5&lt;Variables!$B$4, Q7267+O7268*Variables!$B$5, Variables!$B$4), IF(Q7267&gt;-O7268, Q7267+O7268/Variables!$B$5, 0))</f>
        <v>0</v>
      </c>
      <c r="R7268">
        <f>IF(O7268&gt;0, 0, IF(Q7267&gt;-O7268, 0, -O7268 - Q7267*Variables!$B$5))</f>
        <v>9.2913397731481844</v>
      </c>
      <c r="S7268">
        <f t="shared" si="682"/>
        <v>2.3967940078813057</v>
      </c>
      <c r="T7268">
        <f t="shared" si="683"/>
        <v>0</v>
      </c>
    </row>
    <row r="7269" spans="1:20" x14ac:dyDescent="0.3">
      <c r="A7269" s="3">
        <f t="shared" si="678"/>
        <v>43403</v>
      </c>
      <c r="B7269">
        <v>10</v>
      </c>
      <c r="C7269">
        <v>30</v>
      </c>
      <c r="D7269">
        <v>20</v>
      </c>
      <c r="E7269">
        <v>1</v>
      </c>
      <c r="F7269" s="1">
        <f>VLOOKUP(A7269,Weather!$A$1:$E$366, 5)</f>
        <v>0.71818181818181759</v>
      </c>
      <c r="G7269" s="1">
        <f>VLOOKUP(D7269, Fall!$A$1:$E$25, 2)</f>
        <v>428.57142857142799</v>
      </c>
      <c r="H7269" s="1">
        <f>VLOOKUP(D7269, Fall!$A$1:$E$25, 3)</f>
        <v>354.11608052009001</v>
      </c>
      <c r="I7269" s="1">
        <f>VLOOKUP(D7269, Fall!$A$1:$E$25, 5)</f>
        <v>263.15789473684202</v>
      </c>
      <c r="J7269" s="1">
        <f t="shared" si="679"/>
        <v>407.58855775695997</v>
      </c>
      <c r="K7269" s="47">
        <f t="shared" si="680"/>
        <v>7.6251764682423806</v>
      </c>
      <c r="L7269" s="48">
        <f>Solar!K7286/1000*Variables!$B$3</f>
        <v>0</v>
      </c>
      <c r="M7269">
        <f>IF(E7269=1, VLOOKUP(D7269, Sheet1!$A$2:$C$26, 2), Sheet1!$C$3)</f>
        <v>0.25796000000000002</v>
      </c>
      <c r="N7269" s="1">
        <f>'Electricity Rates'!$J$2</f>
        <v>0.24729999999999999</v>
      </c>
      <c r="O7269" s="145">
        <f>L7269-K7269</f>
        <v>-7.6251764682423806</v>
      </c>
      <c r="P7269">
        <f t="shared" si="681"/>
        <v>1.8857061405963407</v>
      </c>
      <c r="Q7269">
        <f>IF(O7269&gt;0, IF(Q7268+O7269*Variables!$B$5&lt;Variables!$B$4, Q7268+O7269*Variables!$B$5, Variables!$B$4), IF(Q7268&gt;-O7269, Q7268+O7269/Variables!$B$5, 0))</f>
        <v>0</v>
      </c>
      <c r="R7269">
        <f>IF(O7269&gt;0, 0, IF(Q7268&gt;-O7269, 0, -O7269 - Q7268*Variables!$B$5))</f>
        <v>7.6251764682423806</v>
      </c>
      <c r="S7269">
        <f t="shared" si="682"/>
        <v>1.9669905217478048</v>
      </c>
      <c r="T7269">
        <f t="shared" si="683"/>
        <v>0</v>
      </c>
    </row>
    <row r="7270" spans="1:20" x14ac:dyDescent="0.3">
      <c r="A7270" s="3">
        <f t="shared" si="678"/>
        <v>43403</v>
      </c>
      <c r="B7270">
        <v>10</v>
      </c>
      <c r="C7270">
        <v>30</v>
      </c>
      <c r="D7270">
        <v>21</v>
      </c>
      <c r="E7270">
        <v>1</v>
      </c>
      <c r="F7270" s="1">
        <f>VLOOKUP(A7270,Weather!$A$1:$E$366, 5)</f>
        <v>0.71818181818181759</v>
      </c>
      <c r="G7270" s="1">
        <f>VLOOKUP(D7270, Fall!$A$1:$E$25, 2)</f>
        <v>366.07142857142799</v>
      </c>
      <c r="H7270" s="1">
        <f>VLOOKUP(D7270, Fall!$A$1:$E$25, 3)</f>
        <v>305.62638808916603</v>
      </c>
      <c r="I7270" s="1">
        <f>VLOOKUP(D7270, Fall!$A$1:$E$25, 5)</f>
        <v>271.929824561403</v>
      </c>
      <c r="J7270" s="1">
        <f t="shared" si="679"/>
        <v>349.03691716279047</v>
      </c>
      <c r="K7270" s="47">
        <f t="shared" si="680"/>
        <v>6.5297909782947725</v>
      </c>
      <c r="L7270" s="48">
        <f>Solar!K7287/1000*Variables!$B$3</f>
        <v>0</v>
      </c>
      <c r="M7270">
        <f>IF(E7270=1, VLOOKUP(D7270, Sheet1!$A$2:$C$26, 2), Sheet1!$C$3)</f>
        <v>0.25796000000000002</v>
      </c>
      <c r="N7270" s="1">
        <f>'Electricity Rates'!$J$2</f>
        <v>0.24729999999999999</v>
      </c>
      <c r="O7270" s="145">
        <f>L7270-K7270</f>
        <v>-6.5297909782947725</v>
      </c>
      <c r="P7270">
        <f t="shared" si="681"/>
        <v>1.6148173089322972</v>
      </c>
      <c r="Q7270">
        <f>IF(O7270&gt;0, IF(Q7269+O7270*Variables!$B$5&lt;Variables!$B$4, Q7269+O7270*Variables!$B$5, Variables!$B$4), IF(Q7269&gt;-O7270, Q7269+O7270/Variables!$B$5, 0))</f>
        <v>0</v>
      </c>
      <c r="R7270">
        <f>IF(O7270&gt;0, 0, IF(Q7269&gt;-O7270, 0, -O7270 - Q7269*Variables!$B$5))</f>
        <v>6.5297909782947725</v>
      </c>
      <c r="S7270">
        <f t="shared" si="682"/>
        <v>1.6844248807609197</v>
      </c>
      <c r="T7270">
        <f t="shared" si="683"/>
        <v>0</v>
      </c>
    </row>
    <row r="7271" spans="1:20" x14ac:dyDescent="0.3">
      <c r="A7271" s="3">
        <f t="shared" si="678"/>
        <v>43403</v>
      </c>
      <c r="B7271">
        <v>10</v>
      </c>
      <c r="C7271">
        <v>30</v>
      </c>
      <c r="D7271">
        <v>22</v>
      </c>
      <c r="E7271">
        <v>1</v>
      </c>
      <c r="F7271" s="1">
        <f>VLOOKUP(A7271,Weather!$A$1:$E$366, 5)</f>
        <v>0.71818181818181759</v>
      </c>
      <c r="G7271" s="1">
        <f>VLOOKUP(D7271, Fall!$A$1:$E$25, 2)</f>
        <v>330.35714285714198</v>
      </c>
      <c r="H7271" s="1">
        <f>VLOOKUP(D7271, Fall!$A$1:$E$25, 3)</f>
        <v>272.33281237147202</v>
      </c>
      <c r="I7271" s="1">
        <f>VLOOKUP(D7271, Fall!$A$1:$E$25, 5)</f>
        <v>254.385964912281</v>
      </c>
      <c r="J7271" s="1">
        <f t="shared" si="679"/>
        <v>314.00483153845312</v>
      </c>
      <c r="K7271" s="47">
        <f t="shared" si="680"/>
        <v>5.8744098841683927</v>
      </c>
      <c r="L7271" s="48">
        <f>Solar!K7288/1000*Variables!$B$3</f>
        <v>0</v>
      </c>
      <c r="M7271">
        <f>IF(E7271=1, VLOOKUP(D7271, Sheet1!$A$2:$C$26, 2), Sheet1!$C$3)</f>
        <v>0.18637999999999999</v>
      </c>
      <c r="N7271" s="1">
        <f>'Electricity Rates'!$J$2</f>
        <v>0.24729999999999999</v>
      </c>
      <c r="O7271" s="145">
        <f>L7271-K7271</f>
        <v>-5.8744098841683927</v>
      </c>
      <c r="P7271">
        <f t="shared" si="681"/>
        <v>1.4527415643548434</v>
      </c>
      <c r="Q7271">
        <f>IF(O7271&gt;0, IF(Q7270+O7271*Variables!$B$5&lt;Variables!$B$4, Q7270+O7271*Variables!$B$5, Variables!$B$4), IF(Q7270&gt;-O7271, Q7270+O7271/Variables!$B$5, 0))</f>
        <v>0</v>
      </c>
      <c r="R7271">
        <f>IF(O7271&gt;0, 0, IF(Q7270&gt;-O7271, 0, -O7271 - Q7270*Variables!$B$5))</f>
        <v>5.8744098841683927</v>
      </c>
      <c r="S7271">
        <f t="shared" si="682"/>
        <v>1.0948725142113049</v>
      </c>
      <c r="T7271">
        <f t="shared" si="683"/>
        <v>0</v>
      </c>
    </row>
    <row r="7272" spans="1:20" x14ac:dyDescent="0.3">
      <c r="A7272" s="3">
        <f t="shared" si="678"/>
        <v>43403</v>
      </c>
      <c r="B7272">
        <v>10</v>
      </c>
      <c r="C7272">
        <v>30</v>
      </c>
      <c r="D7272">
        <v>23</v>
      </c>
      <c r="E7272">
        <v>1</v>
      </c>
      <c r="F7272" s="1">
        <f>VLOOKUP(A7272,Weather!$A$1:$E$366, 5)</f>
        <v>0.71818181818181759</v>
      </c>
      <c r="G7272" s="1">
        <f>VLOOKUP(D7272, Fall!$A$1:$E$25, 2)</f>
        <v>303.57142857142799</v>
      </c>
      <c r="H7272" s="1">
        <f>VLOOKUP(D7272, Fall!$A$1:$E$25, 3)</f>
        <v>252.67335691371099</v>
      </c>
      <c r="I7272" s="1">
        <f>VLOOKUP(D7272, Fall!$A$1:$E$25, 5)</f>
        <v>254.385964912281</v>
      </c>
      <c r="J7272" s="1">
        <f t="shared" si="679"/>
        <v>289.22742655879864</v>
      </c>
      <c r="K7272" s="47">
        <f t="shared" si="680"/>
        <v>5.4108736003367195</v>
      </c>
      <c r="L7272" s="48">
        <f>Solar!K7289/1000*Variables!$B$3</f>
        <v>0</v>
      </c>
      <c r="M7272">
        <f>IF(E7272=1, VLOOKUP(D7272, Sheet1!$A$2:$C$26, 2), Sheet1!$C$3)</f>
        <v>0.18637999999999999</v>
      </c>
      <c r="N7272" s="1">
        <f>'Electricity Rates'!$J$2</f>
        <v>0.24729999999999999</v>
      </c>
      <c r="O7272" s="145">
        <f>L7272-K7272</f>
        <v>-5.4108736003367195</v>
      </c>
      <c r="P7272">
        <f t="shared" si="681"/>
        <v>1.3381090413632706</v>
      </c>
      <c r="Q7272">
        <f>IF(O7272&gt;0, IF(Q7271+O7272*Variables!$B$5&lt;Variables!$B$4, Q7271+O7272*Variables!$B$5, Variables!$B$4), IF(Q7271&gt;-O7272, Q7271+O7272/Variables!$B$5, 0))</f>
        <v>0</v>
      </c>
      <c r="R7272">
        <f>IF(O7272&gt;0, 0, IF(Q7271&gt;-O7272, 0, -O7272 - Q7271*Variables!$B$5))</f>
        <v>5.4108736003367195</v>
      </c>
      <c r="S7272">
        <f t="shared" si="682"/>
        <v>1.0084786216307577</v>
      </c>
      <c r="T7272">
        <f t="shared" si="683"/>
        <v>0</v>
      </c>
    </row>
    <row r="7273" spans="1:20" x14ac:dyDescent="0.3">
      <c r="A7273" s="3">
        <f t="shared" si="678"/>
        <v>43403</v>
      </c>
      <c r="B7273">
        <v>10</v>
      </c>
      <c r="C7273">
        <v>30</v>
      </c>
      <c r="D7273">
        <v>24</v>
      </c>
      <c r="E7273">
        <v>1</v>
      </c>
      <c r="F7273" s="1">
        <f>VLOOKUP(A7273,Weather!$A$1:$E$366, 5)</f>
        <v>0.71818181818181759</v>
      </c>
      <c r="G7273" s="1">
        <f>VLOOKUP(D7273, Fall!$A$1:$E$25, 2)</f>
        <v>285.71428571428498</v>
      </c>
      <c r="H7273" s="1">
        <f>VLOOKUP(D7273, Fall!$A$1:$E$25, 3)</f>
        <v>237.47635107345499</v>
      </c>
      <c r="I7273" s="1">
        <f>VLOOKUP(D7273, Fall!$A$1:$E$25, 5)</f>
        <v>254.385964912281</v>
      </c>
      <c r="J7273" s="1">
        <f t="shared" si="679"/>
        <v>272.11995867914197</v>
      </c>
      <c r="K7273" s="47">
        <f t="shared" si="680"/>
        <v>5.0908266828642361</v>
      </c>
      <c r="L7273" s="48">
        <f>Solar!K7290/1000*Variables!$B$3</f>
        <v>0</v>
      </c>
      <c r="M7273">
        <f>IF(E7273=1, VLOOKUP(D7273, Sheet1!$A$2:$C$26, 2), Sheet1!$C$3)</f>
        <v>0.18637999999999999</v>
      </c>
      <c r="N7273" s="1">
        <f>'Electricity Rates'!$J$2</f>
        <v>0.24729999999999999</v>
      </c>
      <c r="O7273" s="145">
        <f>L7273-K7273</f>
        <v>-5.0908266828642361</v>
      </c>
      <c r="P7273">
        <f t="shared" si="681"/>
        <v>1.2589614386723256</v>
      </c>
      <c r="Q7273">
        <f>IF(O7273&gt;0, IF(Q7272+O7273*Variables!$B$5&lt;Variables!$B$4, Q7272+O7273*Variables!$B$5, Variables!$B$4), IF(Q7272&gt;-O7273, Q7272+O7273/Variables!$B$5, 0))</f>
        <v>0</v>
      </c>
      <c r="R7273">
        <f>IF(O7273&gt;0, 0, IF(Q7272&gt;-O7273, 0, -O7273 - Q7272*Variables!$B$5))</f>
        <v>5.0908266828642361</v>
      </c>
      <c r="S7273">
        <f t="shared" si="682"/>
        <v>0.94882827715223628</v>
      </c>
      <c r="T7273">
        <f t="shared" si="683"/>
        <v>0</v>
      </c>
    </row>
    <row r="7274" spans="1:20" x14ac:dyDescent="0.3">
      <c r="A7274" s="3">
        <f t="shared" si="678"/>
        <v>43404</v>
      </c>
      <c r="B7274">
        <v>10</v>
      </c>
      <c r="C7274">
        <v>31</v>
      </c>
      <c r="D7274">
        <v>1</v>
      </c>
      <c r="E7274">
        <v>1</v>
      </c>
      <c r="F7274" s="1">
        <f>VLOOKUP(A7274,Weather!$A$1:$E$366, 5)</f>
        <v>0.69999999999999918</v>
      </c>
      <c r="G7274" s="1">
        <f>VLOOKUP(D7274, Fall!$A$1:$E$25, 2)</f>
        <v>276.78571428571399</v>
      </c>
      <c r="H7274" s="1">
        <f>VLOOKUP(D7274, Fall!$A$1:$E$25, 3)</f>
        <v>258.40056395394299</v>
      </c>
      <c r="I7274" s="1">
        <f>VLOOKUP(D7274, Fall!$A$1:$E$25, 5)</f>
        <v>254.385964912281</v>
      </c>
      <c r="J7274" s="1">
        <f t="shared" si="679"/>
        <v>271.27016918618267</v>
      </c>
      <c r="K7274" s="47">
        <f t="shared" si="680"/>
        <v>5.0749288007442548</v>
      </c>
      <c r="L7274" s="48">
        <f>Solar!K7291/1000*Variables!$B$3</f>
        <v>0</v>
      </c>
      <c r="M7274">
        <f>IF(E7274=1, VLOOKUP(D7274, Sheet1!$A$2:$C$26, 2), Sheet1!$C$3)</f>
        <v>0.18637999999999999</v>
      </c>
      <c r="N7274" s="1">
        <f>'Electricity Rates'!$J$2</f>
        <v>0.24729999999999999</v>
      </c>
      <c r="O7274" s="145">
        <f>L7274-K7274</f>
        <v>-5.0749288007442548</v>
      </c>
      <c r="P7274">
        <f t="shared" si="681"/>
        <v>1.2550298924240542</v>
      </c>
      <c r="Q7274">
        <f>IF(O7274&gt;0, IF(Q7273+O7274*Variables!$B$5&lt;Variables!$B$4, Q7273+O7274*Variables!$B$5, Variables!$B$4), IF(Q7273&gt;-O7274, Q7273+O7274/Variables!$B$5, 0))</f>
        <v>0</v>
      </c>
      <c r="R7274">
        <f>IF(O7274&gt;0, 0, IF(Q7273&gt;-O7274, 0, -O7274 - Q7273*Variables!$B$5))</f>
        <v>5.0749288007442548</v>
      </c>
      <c r="S7274">
        <f t="shared" si="682"/>
        <v>0.94586522988271415</v>
      </c>
      <c r="T7274">
        <f t="shared" si="683"/>
        <v>0</v>
      </c>
    </row>
    <row r="7275" spans="1:20" x14ac:dyDescent="0.3">
      <c r="A7275" s="3">
        <f t="shared" si="678"/>
        <v>43404</v>
      </c>
      <c r="B7275">
        <v>10</v>
      </c>
      <c r="C7275">
        <v>31</v>
      </c>
      <c r="D7275">
        <v>2</v>
      </c>
      <c r="E7275">
        <v>1</v>
      </c>
      <c r="F7275" s="1">
        <f>VLOOKUP(A7275,Weather!$A$1:$E$366, 5)</f>
        <v>0.69999999999999918</v>
      </c>
      <c r="G7275" s="1">
        <f>VLOOKUP(D7275, Fall!$A$1:$E$25, 2)</f>
        <v>272.32142857142799</v>
      </c>
      <c r="H7275" s="1">
        <f>VLOOKUP(D7275, Fall!$A$1:$E$25, 3)</f>
        <v>244.53669616981199</v>
      </c>
      <c r="I7275" s="1">
        <f>VLOOKUP(D7275, Fall!$A$1:$E$25, 5)</f>
        <v>254.385964912281</v>
      </c>
      <c r="J7275" s="1">
        <f t="shared" si="679"/>
        <v>263.98600885094316</v>
      </c>
      <c r="K7275" s="47">
        <f t="shared" si="680"/>
        <v>4.9386565553092092</v>
      </c>
      <c r="L7275" s="48">
        <f>Solar!K7292/1000*Variables!$B$3</f>
        <v>0</v>
      </c>
      <c r="M7275">
        <f>IF(E7275=1, VLOOKUP(D7275, Sheet1!$A$2:$C$26, 2), Sheet1!$C$3)</f>
        <v>0.18637999999999999</v>
      </c>
      <c r="N7275" s="1">
        <f>'Electricity Rates'!$J$2</f>
        <v>0.24729999999999999</v>
      </c>
      <c r="O7275" s="145">
        <f>L7275-K7275</f>
        <v>-4.9386565553092092</v>
      </c>
      <c r="P7275">
        <f t="shared" si="681"/>
        <v>1.2213297661279674</v>
      </c>
      <c r="Q7275">
        <f>IF(O7275&gt;0, IF(Q7274+O7275*Variables!$B$5&lt;Variables!$B$4, Q7274+O7275*Variables!$B$5, Variables!$B$4), IF(Q7274&gt;-O7275, Q7274+O7275/Variables!$B$5, 0))</f>
        <v>0</v>
      </c>
      <c r="R7275">
        <f>IF(O7275&gt;0, 0, IF(Q7274&gt;-O7275, 0, -O7275 - Q7274*Variables!$B$5))</f>
        <v>4.9386565553092092</v>
      </c>
      <c r="S7275">
        <f t="shared" si="682"/>
        <v>0.92046680877853038</v>
      </c>
      <c r="T7275">
        <f t="shared" si="683"/>
        <v>0</v>
      </c>
    </row>
    <row r="7276" spans="1:20" x14ac:dyDescent="0.3">
      <c r="A7276" s="3">
        <f t="shared" si="678"/>
        <v>43404</v>
      </c>
      <c r="B7276">
        <v>10</v>
      </c>
      <c r="C7276">
        <v>31</v>
      </c>
      <c r="D7276">
        <v>3</v>
      </c>
      <c r="E7276">
        <v>1</v>
      </c>
      <c r="F7276" s="1">
        <f>VLOOKUP(A7276,Weather!$A$1:$E$366, 5)</f>
        <v>0.69999999999999918</v>
      </c>
      <c r="G7276" s="1">
        <f>VLOOKUP(D7276, Fall!$A$1:$E$25, 2)</f>
        <v>272.32142857142799</v>
      </c>
      <c r="H7276" s="1">
        <f>VLOOKUP(D7276, Fall!$A$1:$E$25, 3)</f>
        <v>252.565207174747</v>
      </c>
      <c r="I7276" s="1">
        <f>VLOOKUP(D7276, Fall!$A$1:$E$25, 5)</f>
        <v>254.385964912281</v>
      </c>
      <c r="J7276" s="1">
        <f t="shared" si="679"/>
        <v>266.39456215242365</v>
      </c>
      <c r="K7276" s="47">
        <f t="shared" si="680"/>
        <v>4.983715827968938</v>
      </c>
      <c r="L7276" s="48">
        <f>Solar!K7293/1000*Variables!$B$3</f>
        <v>0</v>
      </c>
      <c r="M7276">
        <f>IF(E7276=1, VLOOKUP(D7276, Sheet1!$A$2:$C$26, 2), Sheet1!$C$3)</f>
        <v>0.18637999999999999</v>
      </c>
      <c r="N7276" s="1">
        <f>'Electricity Rates'!$J$2</f>
        <v>0.24729999999999999</v>
      </c>
      <c r="O7276" s="145">
        <f>L7276-K7276</f>
        <v>-4.983715827968938</v>
      </c>
      <c r="P7276">
        <f t="shared" si="681"/>
        <v>1.2324729242567183</v>
      </c>
      <c r="Q7276">
        <f>IF(O7276&gt;0, IF(Q7275+O7276*Variables!$B$5&lt;Variables!$B$4, Q7275+O7276*Variables!$B$5, Variables!$B$4), IF(Q7275&gt;-O7276, Q7275+O7276/Variables!$B$5, 0))</f>
        <v>0</v>
      </c>
      <c r="R7276">
        <f>IF(O7276&gt;0, 0, IF(Q7275&gt;-O7276, 0, -O7276 - Q7275*Variables!$B$5))</f>
        <v>4.983715827968938</v>
      </c>
      <c r="S7276">
        <f t="shared" si="682"/>
        <v>0.9288649560168506</v>
      </c>
      <c r="T7276">
        <f t="shared" si="683"/>
        <v>0</v>
      </c>
    </row>
    <row r="7277" spans="1:20" x14ac:dyDescent="0.3">
      <c r="A7277" s="3">
        <f t="shared" si="678"/>
        <v>43404</v>
      </c>
      <c r="B7277">
        <v>10</v>
      </c>
      <c r="C7277">
        <v>31</v>
      </c>
      <c r="D7277">
        <v>4</v>
      </c>
      <c r="E7277">
        <v>1</v>
      </c>
      <c r="F7277" s="1">
        <f>VLOOKUP(A7277,Weather!$A$1:$E$366, 5)</f>
        <v>0.69999999999999918</v>
      </c>
      <c r="G7277" s="1">
        <f>VLOOKUP(D7277, Fall!$A$1:$E$25, 2)</f>
        <v>272.32142857142799</v>
      </c>
      <c r="H7277" s="1">
        <f>VLOOKUP(D7277, Fall!$A$1:$E$25, 3)</f>
        <v>267.50020564283898</v>
      </c>
      <c r="I7277" s="1">
        <f>VLOOKUP(D7277, Fall!$A$1:$E$25, 5)</f>
        <v>254.385964912281</v>
      </c>
      <c r="J7277" s="1">
        <f t="shared" si="679"/>
        <v>270.87506169285126</v>
      </c>
      <c r="K7277" s="47">
        <f t="shared" si="680"/>
        <v>5.067537120327227</v>
      </c>
      <c r="L7277" s="48">
        <f>Solar!K7294/1000*Variables!$B$3</f>
        <v>0</v>
      </c>
      <c r="M7277">
        <f>IF(E7277=1, VLOOKUP(D7277, Sheet1!$A$2:$C$26, 2), Sheet1!$C$3)</f>
        <v>0.18637999999999999</v>
      </c>
      <c r="N7277" s="1">
        <f>'Electricity Rates'!$J$2</f>
        <v>0.24729999999999999</v>
      </c>
      <c r="O7277" s="145">
        <f>L7277-K7277</f>
        <v>-5.067537120327227</v>
      </c>
      <c r="P7277">
        <f t="shared" si="681"/>
        <v>1.2532019298569232</v>
      </c>
      <c r="Q7277">
        <f>IF(O7277&gt;0, IF(Q7276+O7277*Variables!$B$5&lt;Variables!$B$4, Q7276+O7277*Variables!$B$5, Variables!$B$4), IF(Q7276&gt;-O7277, Q7276+O7277/Variables!$B$5, 0))</f>
        <v>0</v>
      </c>
      <c r="R7277">
        <f>IF(O7277&gt;0, 0, IF(Q7276&gt;-O7277, 0, -O7277 - Q7276*Variables!$B$5))</f>
        <v>5.067537120327227</v>
      </c>
      <c r="S7277">
        <f t="shared" si="682"/>
        <v>0.94448756848658855</v>
      </c>
      <c r="T7277">
        <f t="shared" si="683"/>
        <v>0</v>
      </c>
    </row>
    <row r="7278" spans="1:20" x14ac:dyDescent="0.3">
      <c r="A7278" s="3">
        <f t="shared" si="678"/>
        <v>43404</v>
      </c>
      <c r="B7278">
        <v>10</v>
      </c>
      <c r="C7278">
        <v>31</v>
      </c>
      <c r="D7278">
        <v>5</v>
      </c>
      <c r="E7278">
        <v>1</v>
      </c>
      <c r="F7278" s="1">
        <f>VLOOKUP(A7278,Weather!$A$1:$E$366, 5)</f>
        <v>0.69999999999999918</v>
      </c>
      <c r="G7278" s="1">
        <f>VLOOKUP(D7278, Fall!$A$1:$E$25, 2)</f>
        <v>303.57142857142799</v>
      </c>
      <c r="H7278" s="1">
        <f>VLOOKUP(D7278, Fall!$A$1:$E$25, 3)</f>
        <v>277.41442782172697</v>
      </c>
      <c r="I7278" s="1">
        <f>VLOOKUP(D7278, Fall!$A$1:$E$25, 5)</f>
        <v>254.385964912281</v>
      </c>
      <c r="J7278" s="1">
        <f t="shared" si="679"/>
        <v>295.72432834651767</v>
      </c>
      <c r="K7278" s="47">
        <f t="shared" si="680"/>
        <v>5.5324177940717583</v>
      </c>
      <c r="L7278" s="48">
        <f>Solar!K7295/1000*Variables!$B$3</f>
        <v>0</v>
      </c>
      <c r="M7278">
        <f>IF(E7278=1, VLOOKUP(D7278, Sheet1!$A$2:$C$26, 2), Sheet1!$C$3)</f>
        <v>0.18637999999999999</v>
      </c>
      <c r="N7278" s="1">
        <f>'Electricity Rates'!$J$2</f>
        <v>0.24729999999999999</v>
      </c>
      <c r="O7278" s="145">
        <f>L7278-K7278</f>
        <v>-5.5324177940717583</v>
      </c>
      <c r="P7278">
        <f t="shared" si="681"/>
        <v>1.3681669204739457</v>
      </c>
      <c r="Q7278">
        <f>IF(O7278&gt;0, IF(Q7277+O7278*Variables!$B$5&lt;Variables!$B$4, Q7277+O7278*Variables!$B$5, Variables!$B$4), IF(Q7277&gt;-O7278, Q7277+O7278/Variables!$B$5, 0))</f>
        <v>0</v>
      </c>
      <c r="R7278">
        <f>IF(O7278&gt;0, 0, IF(Q7277&gt;-O7278, 0, -O7278 - Q7277*Variables!$B$5))</f>
        <v>5.5324177940717583</v>
      </c>
      <c r="S7278">
        <f t="shared" si="682"/>
        <v>1.0311320284590944</v>
      </c>
      <c r="T7278">
        <f t="shared" si="683"/>
        <v>0</v>
      </c>
    </row>
    <row r="7279" spans="1:20" x14ac:dyDescent="0.3">
      <c r="A7279" s="3">
        <f t="shared" si="678"/>
        <v>43404</v>
      </c>
      <c r="B7279">
        <v>10</v>
      </c>
      <c r="C7279">
        <v>31</v>
      </c>
      <c r="D7279">
        <v>6</v>
      </c>
      <c r="E7279">
        <v>1</v>
      </c>
      <c r="F7279" s="1">
        <f>VLOOKUP(A7279,Weather!$A$1:$E$366, 5)</f>
        <v>0.69999999999999918</v>
      </c>
      <c r="G7279" s="1">
        <f>VLOOKUP(D7279, Fall!$A$1:$E$25, 2)</f>
        <v>401.78571428571399</v>
      </c>
      <c r="H7279" s="1">
        <f>VLOOKUP(D7279, Fall!$A$1:$E$25, 3)</f>
        <v>309.98601628691301</v>
      </c>
      <c r="I7279" s="1">
        <f>VLOOKUP(D7279, Fall!$A$1:$E$25, 5)</f>
        <v>271.929824561403</v>
      </c>
      <c r="J7279" s="1">
        <f t="shared" si="679"/>
        <v>374.24580488607364</v>
      </c>
      <c r="K7279" s="47">
        <f t="shared" si="680"/>
        <v>7.0013994515943656</v>
      </c>
      <c r="L7279" s="48">
        <f>Solar!K7296/1000*Variables!$B$3</f>
        <v>0</v>
      </c>
      <c r="M7279">
        <f>IF(E7279=1, VLOOKUP(D7279, Sheet1!$A$2:$C$26, 2), Sheet1!$C$3)</f>
        <v>0.18637999999999999</v>
      </c>
      <c r="N7279" s="1">
        <f>'Electricity Rates'!$J$2</f>
        <v>0.24729999999999999</v>
      </c>
      <c r="O7279" s="145">
        <f>L7279-K7279</f>
        <v>-7.0013994515943656</v>
      </c>
      <c r="P7279">
        <f t="shared" si="681"/>
        <v>1.7314460843792865</v>
      </c>
      <c r="Q7279">
        <f>IF(O7279&gt;0, IF(Q7278+O7279*Variables!$B$5&lt;Variables!$B$4, Q7278+O7279*Variables!$B$5, Variables!$B$4), IF(Q7278&gt;-O7279, Q7278+O7279/Variables!$B$5, 0))</f>
        <v>0</v>
      </c>
      <c r="R7279">
        <f>IF(O7279&gt;0, 0, IF(Q7278&gt;-O7279, 0, -O7279 - Q7278*Variables!$B$5))</f>
        <v>7.0013994515943656</v>
      </c>
      <c r="S7279">
        <f t="shared" si="682"/>
        <v>1.3049208297881578</v>
      </c>
      <c r="T7279">
        <f t="shared" si="683"/>
        <v>0</v>
      </c>
    </row>
    <row r="7280" spans="1:20" x14ac:dyDescent="0.3">
      <c r="A7280" s="3">
        <f t="shared" si="678"/>
        <v>43404</v>
      </c>
      <c r="B7280">
        <v>10</v>
      </c>
      <c r="C7280">
        <v>31</v>
      </c>
      <c r="D7280">
        <v>7</v>
      </c>
      <c r="E7280">
        <v>1</v>
      </c>
      <c r="F7280" s="1">
        <f>VLOOKUP(A7280,Weather!$A$1:$E$366, 5)</f>
        <v>0.69999999999999918</v>
      </c>
      <c r="G7280" s="1">
        <f>VLOOKUP(D7280, Fall!$A$1:$E$25, 2)</f>
        <v>593.74999999999898</v>
      </c>
      <c r="H7280" s="1">
        <f>VLOOKUP(D7280, Fall!$A$1:$E$25, 3)</f>
        <v>390.39236653779699</v>
      </c>
      <c r="I7280" s="1">
        <f>VLOOKUP(D7280, Fall!$A$1:$E$25, 5)</f>
        <v>263.15789473684202</v>
      </c>
      <c r="J7280" s="1">
        <f t="shared" si="679"/>
        <v>532.74270996133828</v>
      </c>
      <c r="K7280" s="47">
        <f t="shared" si="680"/>
        <v>9.9665633352915339</v>
      </c>
      <c r="L7280" s="48">
        <f>Solar!K7297/1000*Variables!$B$3</f>
        <v>0.17295000000000002</v>
      </c>
      <c r="M7280">
        <f>IF(E7280=1, VLOOKUP(D7280, Sheet1!$A$2:$C$26, 2), Sheet1!$C$3)</f>
        <v>0.18637999999999999</v>
      </c>
      <c r="N7280" s="1">
        <f>'Electricity Rates'!$J$2</f>
        <v>0.24729999999999999</v>
      </c>
      <c r="O7280" s="145">
        <f>L7280-K7280</f>
        <v>-9.7936133352915338</v>
      </c>
      <c r="P7280">
        <f t="shared" si="681"/>
        <v>2.4647311128175962</v>
      </c>
      <c r="Q7280">
        <f>IF(O7280&gt;0, IF(Q7279+O7280*Variables!$B$5&lt;Variables!$B$4, Q7279+O7280*Variables!$B$5, Variables!$B$4), IF(Q7279&gt;-O7280, Q7279+O7280/Variables!$B$5, 0))</f>
        <v>0</v>
      </c>
      <c r="R7280">
        <f>IF(O7280&gt;0, 0, IF(Q7279&gt;-O7280, 0, -O7280 - Q7279*Variables!$B$5))</f>
        <v>9.7936133352915338</v>
      </c>
      <c r="S7280">
        <f t="shared" si="682"/>
        <v>1.825333653431636</v>
      </c>
      <c r="T7280">
        <f t="shared" si="683"/>
        <v>0</v>
      </c>
    </row>
    <row r="7281" spans="1:20" x14ac:dyDescent="0.3">
      <c r="A7281" s="3">
        <f t="shared" si="678"/>
        <v>43404</v>
      </c>
      <c r="B7281">
        <v>10</v>
      </c>
      <c r="C7281">
        <v>31</v>
      </c>
      <c r="D7281">
        <v>8</v>
      </c>
      <c r="E7281">
        <v>1</v>
      </c>
      <c r="F7281" s="1">
        <f>VLOOKUP(A7281,Weather!$A$1:$E$366, 5)</f>
        <v>0.69999999999999918</v>
      </c>
      <c r="G7281" s="1">
        <f>VLOOKUP(D7281, Fall!$A$1:$E$25, 2)</f>
        <v>866.07142857142799</v>
      </c>
      <c r="H7281" s="1">
        <f>VLOOKUP(D7281, Fall!$A$1:$E$25, 3)</f>
        <v>561.61059471909198</v>
      </c>
      <c r="I7281" s="1">
        <f>VLOOKUP(D7281, Fall!$A$1:$E$25, 5)</f>
        <v>271.929824561403</v>
      </c>
      <c r="J7281" s="1">
        <f t="shared" si="679"/>
        <v>774.73317841572691</v>
      </c>
      <c r="K7281" s="47">
        <f t="shared" si="680"/>
        <v>14.49372679579681</v>
      </c>
      <c r="L7281" s="48">
        <f>Solar!K7298/1000*Variables!$B$3</f>
        <v>5.4040499999999998</v>
      </c>
      <c r="M7281">
        <f>IF(E7281=1, VLOOKUP(D7281, Sheet1!$A$2:$C$26, 2), Sheet1!$C$3)</f>
        <v>0.18637999999999999</v>
      </c>
      <c r="N7281" s="1">
        <f>'Electricity Rates'!$J$2</f>
        <v>0.24729999999999999</v>
      </c>
      <c r="O7281" s="145">
        <f>L7281-K7281</f>
        <v>-9.0896767957968105</v>
      </c>
      <c r="P7281">
        <f t="shared" si="681"/>
        <v>3.5842986366005509</v>
      </c>
      <c r="Q7281">
        <f>IF(O7281&gt;0, IF(Q7280+O7281*Variables!$B$5&lt;Variables!$B$4, Q7280+O7281*Variables!$B$5, Variables!$B$4), IF(Q7280&gt;-O7281, Q7280+O7281/Variables!$B$5, 0))</f>
        <v>0</v>
      </c>
      <c r="R7281">
        <f>IF(O7281&gt;0, 0, IF(Q7280&gt;-O7281, 0, -O7281 - Q7280*Variables!$B$5))</f>
        <v>9.0896767957968105</v>
      </c>
      <c r="S7281">
        <f t="shared" si="682"/>
        <v>1.6941339612006094</v>
      </c>
      <c r="T7281">
        <f t="shared" si="683"/>
        <v>0</v>
      </c>
    </row>
    <row r="7282" spans="1:20" x14ac:dyDescent="0.3">
      <c r="A7282" s="3">
        <f t="shared" si="678"/>
        <v>43404</v>
      </c>
      <c r="B7282">
        <v>10</v>
      </c>
      <c r="C7282">
        <v>31</v>
      </c>
      <c r="D7282">
        <v>9</v>
      </c>
      <c r="E7282">
        <v>1</v>
      </c>
      <c r="F7282" s="1">
        <f>VLOOKUP(A7282,Weather!$A$1:$E$366, 5)</f>
        <v>0.69999999999999918</v>
      </c>
      <c r="G7282" s="1">
        <f>VLOOKUP(D7282, Fall!$A$1:$E$25, 2)</f>
        <v>1080.3571428571399</v>
      </c>
      <c r="H7282" s="1">
        <f>VLOOKUP(D7282, Fall!$A$1:$E$25, 3)</f>
        <v>760.17932055605797</v>
      </c>
      <c r="I7282" s="1">
        <f>VLOOKUP(D7282, Fall!$A$1:$E$25, 5)</f>
        <v>311.40350877192998</v>
      </c>
      <c r="J7282" s="1">
        <f t="shared" si="679"/>
        <v>984.30379616681512</v>
      </c>
      <c r="K7282" s="47">
        <f t="shared" si="680"/>
        <v>18.414378915436274</v>
      </c>
      <c r="L7282" s="48">
        <f>Solar!K7299/1000*Variables!$B$3</f>
        <v>14.719049999999998</v>
      </c>
      <c r="M7282">
        <f>IF(E7282=1, VLOOKUP(D7282, Sheet1!$A$2:$C$26, 2), Sheet1!$C$3)</f>
        <v>0.25796000000000002</v>
      </c>
      <c r="N7282" s="1">
        <f>'Electricity Rates'!$J$2</f>
        <v>0.24729999999999999</v>
      </c>
      <c r="O7282" s="145">
        <f>L7282-K7282</f>
        <v>-3.6953289154362761</v>
      </c>
      <c r="P7282">
        <f t="shared" si="681"/>
        <v>4.5538759057873905</v>
      </c>
      <c r="Q7282">
        <f>IF(O7282&gt;0, IF(Q7281+O7282*Variables!$B$5&lt;Variables!$B$4, Q7281+O7282*Variables!$B$5, Variables!$B$4), IF(Q7281&gt;-O7282, Q7281+O7282/Variables!$B$5, 0))</f>
        <v>0</v>
      </c>
      <c r="R7282">
        <f>IF(O7282&gt;0, 0, IF(Q7281&gt;-O7282, 0, -O7282 - Q7281*Variables!$B$5))</f>
        <v>3.6953289154362761</v>
      </c>
      <c r="S7282">
        <f t="shared" si="682"/>
        <v>0.95324704702594187</v>
      </c>
      <c r="T7282">
        <f t="shared" si="683"/>
        <v>0</v>
      </c>
    </row>
    <row r="7283" spans="1:20" x14ac:dyDescent="0.3">
      <c r="A7283" s="3">
        <f t="shared" si="678"/>
        <v>43404</v>
      </c>
      <c r="B7283">
        <v>10</v>
      </c>
      <c r="C7283">
        <v>31</v>
      </c>
      <c r="D7283">
        <v>10</v>
      </c>
      <c r="E7283">
        <v>1</v>
      </c>
      <c r="F7283" s="1">
        <f>VLOOKUP(A7283,Weather!$A$1:$E$366, 5)</f>
        <v>0.69999999999999918</v>
      </c>
      <c r="G7283" s="1">
        <f>VLOOKUP(D7283, Fall!$A$1:$E$25, 2)</f>
        <v>1205.3571428571399</v>
      </c>
      <c r="H7283" s="1">
        <f>VLOOKUP(D7283, Fall!$A$1:$E$25, 3)</f>
        <v>904.12930821748796</v>
      </c>
      <c r="I7283" s="1">
        <f>VLOOKUP(D7283, Fall!$A$1:$E$25, 5)</f>
        <v>359.64912280701702</v>
      </c>
      <c r="J7283" s="1">
        <f t="shared" si="679"/>
        <v>1114.9887924652442</v>
      </c>
      <c r="K7283" s="47">
        <f t="shared" si="680"/>
        <v>20.85923694582613</v>
      </c>
      <c r="L7283" s="48">
        <f>Solar!K7300/1000*Variables!$B$3</f>
        <v>23.024649999999998</v>
      </c>
      <c r="M7283">
        <f>IF(E7283=1, VLOOKUP(D7283, Sheet1!$A$2:$C$26, 2), Sheet1!$C$3)</f>
        <v>0.25796000000000002</v>
      </c>
      <c r="N7283" s="1">
        <f>'Electricity Rates'!$J$2</f>
        <v>0.24729999999999999</v>
      </c>
      <c r="O7283" s="145">
        <f>L7283-K7283</f>
        <v>2.1654130541738681</v>
      </c>
      <c r="P7283">
        <f t="shared" si="681"/>
        <v>5.1584892967028013</v>
      </c>
      <c r="Q7283">
        <f>IF(O7283&gt;0, IF(Q7282+O7283*Variables!$B$5&lt;Variables!$B$4, Q7282+O7283*Variables!$B$5, Variables!$B$4), IF(Q7282&gt;-O7283, Q7282+O7283/Variables!$B$5, 0))</f>
        <v>2.0354882709234361</v>
      </c>
      <c r="R7283">
        <f>IF(O7283&gt;0, 0, IF(Q7282&gt;-O7283, 0, -O7283 - Q7282*Variables!$B$5))</f>
        <v>0</v>
      </c>
      <c r="S7283">
        <f t="shared" si="682"/>
        <v>0</v>
      </c>
      <c r="T7283">
        <f t="shared" si="683"/>
        <v>0</v>
      </c>
    </row>
    <row r="7284" spans="1:20" x14ac:dyDescent="0.3">
      <c r="A7284" s="3">
        <f t="shared" si="678"/>
        <v>43404</v>
      </c>
      <c r="B7284">
        <v>10</v>
      </c>
      <c r="C7284">
        <v>31</v>
      </c>
      <c r="D7284">
        <v>11</v>
      </c>
      <c r="E7284">
        <v>1</v>
      </c>
      <c r="F7284" s="1">
        <f>VLOOKUP(A7284,Weather!$A$1:$E$366, 5)</f>
        <v>0.69999999999999918</v>
      </c>
      <c r="G7284" s="1">
        <f>VLOOKUP(D7284, Fall!$A$1:$E$25, 2)</f>
        <v>1290.17857142857</v>
      </c>
      <c r="H7284" s="1">
        <f>VLOOKUP(D7284, Fall!$A$1:$E$25, 3)</f>
        <v>975.19947355433101</v>
      </c>
      <c r="I7284" s="1">
        <f>VLOOKUP(D7284, Fall!$A$1:$E$25, 5)</f>
        <v>377.19298245613999</v>
      </c>
      <c r="J7284" s="1">
        <f t="shared" si="679"/>
        <v>1195.684842066298</v>
      </c>
      <c r="K7284" s="47">
        <f t="shared" si="680"/>
        <v>22.368900568093427</v>
      </c>
      <c r="L7284" s="48">
        <f>Solar!K7301/1000*Variables!$B$3</f>
        <v>28.532000000000004</v>
      </c>
      <c r="M7284">
        <f>IF(E7284=1, VLOOKUP(D7284, Sheet1!$A$2:$C$26, 2), Sheet1!$C$3)</f>
        <v>0.25796000000000002</v>
      </c>
      <c r="N7284" s="1">
        <f>'Electricity Rates'!$J$2</f>
        <v>0.24729999999999999</v>
      </c>
      <c r="O7284" s="145">
        <f>L7284-K7284</f>
        <v>6.1630994319065771</v>
      </c>
      <c r="P7284">
        <f t="shared" si="681"/>
        <v>5.5318291104895039</v>
      </c>
      <c r="Q7284">
        <f>IF(O7284&gt;0, IF(Q7283+O7284*Variables!$B$5&lt;Variables!$B$4, Q7283+O7284*Variables!$B$5, Variables!$B$4), IF(Q7283&gt;-O7284, Q7283+O7284/Variables!$B$5, 0))</f>
        <v>7.8288017369156186</v>
      </c>
      <c r="R7284">
        <f>IF(O7284&gt;0, 0, IF(Q7283&gt;-O7284, 0, -O7284 - Q7283*Variables!$B$5))</f>
        <v>0</v>
      </c>
      <c r="S7284">
        <f t="shared" si="682"/>
        <v>0</v>
      </c>
      <c r="T7284">
        <f t="shared" si="683"/>
        <v>0</v>
      </c>
    </row>
    <row r="7285" spans="1:20" x14ac:dyDescent="0.3">
      <c r="A7285" s="3">
        <f t="shared" si="678"/>
        <v>43404</v>
      </c>
      <c r="B7285">
        <v>10</v>
      </c>
      <c r="C7285">
        <v>31</v>
      </c>
      <c r="D7285">
        <v>12</v>
      </c>
      <c r="E7285">
        <v>1</v>
      </c>
      <c r="F7285" s="1">
        <f>VLOOKUP(A7285,Weather!$A$1:$E$366, 5)</f>
        <v>0.69999999999999918</v>
      </c>
      <c r="G7285" s="1">
        <f>VLOOKUP(D7285, Fall!$A$1:$E$25, 2)</f>
        <v>1366.07142857142</v>
      </c>
      <c r="H7285" s="1">
        <f>VLOOKUP(D7285, Fall!$A$1:$E$25, 3)</f>
        <v>996.442378876367</v>
      </c>
      <c r="I7285" s="1">
        <f>VLOOKUP(D7285, Fall!$A$1:$E$25, 5)</f>
        <v>368.42105263157799</v>
      </c>
      <c r="J7285" s="1">
        <f t="shared" si="679"/>
        <v>1255.1827136629038</v>
      </c>
      <c r="K7285" s="47">
        <f t="shared" si="680"/>
        <v>23.481988170222508</v>
      </c>
      <c r="L7285" s="48">
        <f>Solar!K7302/1000*Variables!$B$3</f>
        <v>30.9131</v>
      </c>
      <c r="M7285">
        <f>IF(E7285=1, VLOOKUP(D7285, Sheet1!$A$2:$C$26, 2), Sheet1!$C$3)</f>
        <v>0.25796000000000002</v>
      </c>
      <c r="N7285" s="1">
        <f>'Electricity Rates'!$J$2</f>
        <v>0.24729999999999999</v>
      </c>
      <c r="O7285" s="145">
        <f>L7285-K7285</f>
        <v>7.4311118297774925</v>
      </c>
      <c r="P7285">
        <f t="shared" si="681"/>
        <v>5.8070956744960256</v>
      </c>
      <c r="Q7285">
        <f>IF(O7285&gt;0, IF(Q7284+O7285*Variables!$B$5&lt;Variables!$B$4, Q7284+O7285*Variables!$B$5, Variables!$B$4), IF(Q7284&gt;-O7285, Q7284+O7285/Variables!$B$5, 0))</f>
        <v>14.814046856906462</v>
      </c>
      <c r="R7285">
        <f>IF(O7285&gt;0, 0, IF(Q7284&gt;-O7285, 0, -O7285 - Q7284*Variables!$B$5))</f>
        <v>0</v>
      </c>
      <c r="S7285">
        <f t="shared" si="682"/>
        <v>0</v>
      </c>
      <c r="T7285">
        <f t="shared" si="683"/>
        <v>0</v>
      </c>
    </row>
    <row r="7286" spans="1:20" x14ac:dyDescent="0.3">
      <c r="A7286" s="3">
        <f t="shared" si="678"/>
        <v>43404</v>
      </c>
      <c r="B7286">
        <v>10</v>
      </c>
      <c r="C7286">
        <v>31</v>
      </c>
      <c r="D7286">
        <v>13</v>
      </c>
      <c r="E7286">
        <v>1</v>
      </c>
      <c r="F7286" s="1">
        <f>VLOOKUP(A7286,Weather!$A$1:$E$366, 5)</f>
        <v>0.69999999999999918</v>
      </c>
      <c r="G7286" s="1">
        <f>VLOOKUP(D7286, Fall!$A$1:$E$25, 2)</f>
        <v>1446.42857142857</v>
      </c>
      <c r="H7286" s="1">
        <f>VLOOKUP(D7286, Fall!$A$1:$E$25, 3)</f>
        <v>1031.4839187299399</v>
      </c>
      <c r="I7286" s="1">
        <f>VLOOKUP(D7286, Fall!$A$1:$E$25, 5)</f>
        <v>350.87719298245599</v>
      </c>
      <c r="J7286" s="1">
        <f t="shared" si="679"/>
        <v>1321.9451756189806</v>
      </c>
      <c r="K7286" s="47">
        <f t="shared" si="680"/>
        <v>24.730981902212797</v>
      </c>
      <c r="L7286" s="48">
        <f>Solar!K7303/1000*Variables!$B$3</f>
        <v>30.268150000000006</v>
      </c>
      <c r="M7286">
        <f>IF(E7286=1, VLOOKUP(D7286, Sheet1!$A$2:$C$26, 2), Sheet1!$C$3)</f>
        <v>0.55478000000000005</v>
      </c>
      <c r="N7286" s="1">
        <f>'Electricity Rates'!$J$2</f>
        <v>0.24729999999999999</v>
      </c>
      <c r="O7286" s="145">
        <f>L7286-K7286</f>
        <v>5.5371680977872089</v>
      </c>
      <c r="P7286">
        <f t="shared" si="681"/>
        <v>6.1159718244172243</v>
      </c>
      <c r="Q7286">
        <f>IF(O7286&gt;0, IF(Q7285+O7286*Variables!$B$5&lt;Variables!$B$4, Q7285+O7286*Variables!$B$5, Variables!$B$4), IF(Q7285&gt;-O7286, Q7285+O7286/Variables!$B$5, 0))</f>
        <v>20.018984868826436</v>
      </c>
      <c r="R7286">
        <f>IF(O7286&gt;0, 0, IF(Q7285&gt;-O7286, 0, -O7286 - Q7285*Variables!$B$5))</f>
        <v>0</v>
      </c>
      <c r="S7286">
        <f t="shared" si="682"/>
        <v>0</v>
      </c>
      <c r="T7286">
        <f t="shared" si="683"/>
        <v>0</v>
      </c>
    </row>
    <row r="7287" spans="1:20" x14ac:dyDescent="0.3">
      <c r="A7287" s="3">
        <f t="shared" si="678"/>
        <v>43404</v>
      </c>
      <c r="B7287">
        <v>10</v>
      </c>
      <c r="C7287">
        <v>31</v>
      </c>
      <c r="D7287">
        <v>14</v>
      </c>
      <c r="E7287">
        <v>1</v>
      </c>
      <c r="F7287" s="1">
        <f>VLOOKUP(A7287,Weather!$A$1:$E$366, 5)</f>
        <v>0.69999999999999918</v>
      </c>
      <c r="G7287" s="1">
        <f>VLOOKUP(D7287, Fall!$A$1:$E$25, 2)</f>
        <v>1482.1428571428501</v>
      </c>
      <c r="H7287" s="1">
        <f>VLOOKUP(D7287, Fall!$A$1:$E$25, 3)</f>
        <v>1052.56230978037</v>
      </c>
      <c r="I7287" s="1">
        <f>VLOOKUP(D7287, Fall!$A$1:$E$25, 5)</f>
        <v>342.105263157894</v>
      </c>
      <c r="J7287" s="1">
        <f t="shared" si="679"/>
        <v>1353.2686929341057</v>
      </c>
      <c r="K7287" s="47">
        <f t="shared" si="680"/>
        <v>25.316983011881572</v>
      </c>
      <c r="L7287" s="48">
        <f>Solar!K7304/1000*Variables!$B$3</f>
        <v>27.351350000000004</v>
      </c>
      <c r="M7287">
        <f>IF(E7287=1, VLOOKUP(D7287, Sheet1!$A$2:$C$26, 2), Sheet1!$C$3)</f>
        <v>0.55478000000000005</v>
      </c>
      <c r="N7287" s="1">
        <f>'Electricity Rates'!$J$2</f>
        <v>0.24729999999999999</v>
      </c>
      <c r="O7287" s="145">
        <f>L7287-K7287</f>
        <v>2.0343669881184319</v>
      </c>
      <c r="P7287">
        <f t="shared" si="681"/>
        <v>6.2608898988383128</v>
      </c>
      <c r="Q7287">
        <f>IF(O7287&gt;0, IF(Q7286+O7287*Variables!$B$5&lt;Variables!$B$4, Q7286+O7287*Variables!$B$5, Variables!$B$4), IF(Q7286&gt;-O7287, Q7286+O7287/Variables!$B$5, 0))</f>
        <v>21.931289837657761</v>
      </c>
      <c r="R7287">
        <f>IF(O7287&gt;0, 0, IF(Q7286&gt;-O7287, 0, -O7287 - Q7286*Variables!$B$5))</f>
        <v>0</v>
      </c>
      <c r="S7287">
        <f t="shared" si="682"/>
        <v>0</v>
      </c>
      <c r="T7287">
        <f t="shared" si="683"/>
        <v>0</v>
      </c>
    </row>
    <row r="7288" spans="1:20" x14ac:dyDescent="0.3">
      <c r="A7288" s="3">
        <f t="shared" si="678"/>
        <v>43404</v>
      </c>
      <c r="B7288">
        <v>10</v>
      </c>
      <c r="C7288">
        <v>31</v>
      </c>
      <c r="D7288">
        <v>15</v>
      </c>
      <c r="E7288">
        <v>1</v>
      </c>
      <c r="F7288" s="1">
        <f>VLOOKUP(A7288,Weather!$A$1:$E$366, 5)</f>
        <v>0.69999999999999918</v>
      </c>
      <c r="G7288" s="1">
        <f>VLOOKUP(D7288, Fall!$A$1:$E$25, 2)</f>
        <v>1437.5</v>
      </c>
      <c r="H7288" s="1">
        <f>VLOOKUP(D7288, Fall!$A$1:$E$25, 3)</f>
        <v>1060.00658057086</v>
      </c>
      <c r="I7288" s="1">
        <f>VLOOKUP(D7288, Fall!$A$1:$E$25, 5)</f>
        <v>328.94736842105198</v>
      </c>
      <c r="J7288" s="1">
        <f t="shared" si="679"/>
        <v>1324.2519741712576</v>
      </c>
      <c r="K7288" s="47">
        <f t="shared" si="680"/>
        <v>24.774137544595394</v>
      </c>
      <c r="L7288" s="48">
        <f>Solar!K7305/1000*Variables!$B$3</f>
        <v>21.291</v>
      </c>
      <c r="M7288">
        <f>IF(E7288=1, VLOOKUP(D7288, Sheet1!$A$2:$C$26, 2), Sheet1!$C$3)</f>
        <v>0.55478000000000005</v>
      </c>
      <c r="N7288" s="1">
        <f>'Electricity Rates'!$J$2</f>
        <v>0.24729999999999999</v>
      </c>
      <c r="O7288" s="145">
        <f>L7288-K7288</f>
        <v>-3.4831375445953938</v>
      </c>
      <c r="P7288">
        <f t="shared" si="681"/>
        <v>6.126644214778441</v>
      </c>
      <c r="Q7288">
        <f>IF(O7288&gt;0, IF(Q7287+O7288*Variables!$B$5&lt;Variables!$B$4, Q7287+O7288*Variables!$B$5, Variables!$B$4), IF(Q7287&gt;-O7288, Q7287+O7288/Variables!$B$5, 0))</f>
        <v>18.225824364683938</v>
      </c>
      <c r="R7288">
        <f>IF(O7288&gt;0, 0, IF(Q7287&gt;-O7288, 0, -O7288 - Q7287*Variables!$B$5))</f>
        <v>0</v>
      </c>
      <c r="S7288">
        <f t="shared" si="682"/>
        <v>0</v>
      </c>
      <c r="T7288">
        <f t="shared" si="683"/>
        <v>0</v>
      </c>
    </row>
    <row r="7289" spans="1:20" x14ac:dyDescent="0.3">
      <c r="A7289" s="3">
        <f t="shared" si="678"/>
        <v>43404</v>
      </c>
      <c r="B7289">
        <v>10</v>
      </c>
      <c r="C7289">
        <v>31</v>
      </c>
      <c r="D7289">
        <v>16</v>
      </c>
      <c r="E7289">
        <v>1</v>
      </c>
      <c r="F7289" s="1">
        <f>VLOOKUP(A7289,Weather!$A$1:$E$366, 5)</f>
        <v>0.69999999999999918</v>
      </c>
      <c r="G7289" s="1">
        <f>VLOOKUP(D7289, Fall!$A$1:$E$25, 2)</f>
        <v>1348.2142857142801</v>
      </c>
      <c r="H7289" s="1">
        <f>VLOOKUP(D7289, Fall!$A$1:$E$25, 3)</f>
        <v>1003.98947108661</v>
      </c>
      <c r="I7289" s="1">
        <f>VLOOKUP(D7289, Fall!$A$1:$E$25, 5)</f>
        <v>298.24561403508801</v>
      </c>
      <c r="J7289" s="1">
        <f t="shared" si="679"/>
        <v>1244.9468413259788</v>
      </c>
      <c r="K7289" s="47">
        <f t="shared" si="680"/>
        <v>23.29049522619832</v>
      </c>
      <c r="L7289" s="48">
        <f>Solar!K7306/1000*Variables!$B$3</f>
        <v>12.490699999999999</v>
      </c>
      <c r="M7289">
        <f>IF(E7289=1, VLOOKUP(D7289, Sheet1!$A$2:$C$26, 2), Sheet1!$C$3)</f>
        <v>0.55478000000000005</v>
      </c>
      <c r="N7289" s="1">
        <f>'Electricity Rates'!$J$2</f>
        <v>0.24729999999999999</v>
      </c>
      <c r="O7289" s="145">
        <f>L7289-K7289</f>
        <v>-10.799795226198322</v>
      </c>
      <c r="P7289">
        <f t="shared" si="681"/>
        <v>5.7597394694388448</v>
      </c>
      <c r="Q7289">
        <f>IF(O7289&gt;0, IF(Q7288+O7289*Variables!$B$5&lt;Variables!$B$4, Q7288+O7289*Variables!$B$5, Variables!$B$4), IF(Q7288&gt;-O7289, Q7288+O7289/Variables!$B$5, 0))</f>
        <v>6.7366805070261471</v>
      </c>
      <c r="R7289">
        <f>IF(O7289&gt;0, 0, IF(Q7288&gt;-O7289, 0, -O7289 - Q7288*Variables!$B$5))</f>
        <v>0</v>
      </c>
      <c r="S7289">
        <f t="shared" si="682"/>
        <v>0</v>
      </c>
      <c r="T7289">
        <f t="shared" si="683"/>
        <v>0</v>
      </c>
    </row>
    <row r="7290" spans="1:20" x14ac:dyDescent="0.3">
      <c r="A7290" s="3">
        <f t="shared" si="678"/>
        <v>43404</v>
      </c>
      <c r="B7290">
        <v>10</v>
      </c>
      <c r="C7290">
        <v>31</v>
      </c>
      <c r="D7290">
        <v>17</v>
      </c>
      <c r="E7290">
        <v>1</v>
      </c>
      <c r="F7290" s="1">
        <f>VLOOKUP(A7290,Weather!$A$1:$E$366, 5)</f>
        <v>0.69999999999999918</v>
      </c>
      <c r="G7290" s="1">
        <f>VLOOKUP(D7290, Fall!$A$1:$E$25, 2)</f>
        <v>1080.3571428571399</v>
      </c>
      <c r="H7290" s="1">
        <f>VLOOKUP(D7290, Fall!$A$1:$E$25, 3)</f>
        <v>794.90091642515802</v>
      </c>
      <c r="I7290" s="1">
        <f>VLOOKUP(D7290, Fall!$A$1:$E$25, 5)</f>
        <v>263.15789473684202</v>
      </c>
      <c r="J7290" s="1">
        <f t="shared" si="679"/>
        <v>994.72027492754512</v>
      </c>
      <c r="K7290" s="47">
        <f t="shared" si="680"/>
        <v>18.609250648748343</v>
      </c>
      <c r="L7290" s="48">
        <f>Solar!K7307/1000*Variables!$B$3</f>
        <v>3.3714500000000003</v>
      </c>
      <c r="M7290">
        <f>IF(E7290=1, VLOOKUP(D7290, Sheet1!$A$2:$C$26, 2), Sheet1!$C$3)</f>
        <v>0.55478000000000005</v>
      </c>
      <c r="N7290" s="1">
        <f>'Electricity Rates'!$J$2</f>
        <v>0.24729999999999999</v>
      </c>
      <c r="O7290" s="145">
        <f>L7290-K7290</f>
        <v>-15.237800648748344</v>
      </c>
      <c r="P7290">
        <f t="shared" si="681"/>
        <v>4.6020676854354647</v>
      </c>
      <c r="Q7290">
        <f>IF(O7290&gt;0, IF(Q7289+O7290*Variables!$B$5&lt;Variables!$B$4, Q7289+O7290*Variables!$B$5, Variables!$B$4), IF(Q7289&gt;-O7290, Q7289+O7290/Variables!$B$5, 0))</f>
        <v>0</v>
      </c>
      <c r="R7290">
        <f>IF(O7290&gt;0, 0, IF(Q7289&gt;-O7290, 0, -O7290 - Q7289*Variables!$B$5))</f>
        <v>8.9053209721437661</v>
      </c>
      <c r="S7290">
        <f t="shared" si="682"/>
        <v>4.9404939689259191</v>
      </c>
      <c r="T7290">
        <f t="shared" si="683"/>
        <v>1</v>
      </c>
    </row>
    <row r="7291" spans="1:20" x14ac:dyDescent="0.3">
      <c r="A7291" s="3">
        <f t="shared" si="678"/>
        <v>43404</v>
      </c>
      <c r="B7291">
        <v>10</v>
      </c>
      <c r="C7291">
        <v>31</v>
      </c>
      <c r="D7291">
        <v>18</v>
      </c>
      <c r="E7291">
        <v>1</v>
      </c>
      <c r="F7291" s="1">
        <f>VLOOKUP(A7291,Weather!$A$1:$E$366, 5)</f>
        <v>0.69999999999999918</v>
      </c>
      <c r="G7291" s="1">
        <f>VLOOKUP(D7291, Fall!$A$1:$E$25, 2)</f>
        <v>678.57142857142799</v>
      </c>
      <c r="H7291" s="1">
        <f>VLOOKUP(D7291, Fall!$A$1:$E$25, 3)</f>
        <v>583.61400485626905</v>
      </c>
      <c r="I7291" s="1">
        <f>VLOOKUP(D7291, Fall!$A$1:$E$25, 5)</f>
        <v>280.70175438596499</v>
      </c>
      <c r="J7291" s="1">
        <f t="shared" si="679"/>
        <v>650.08420145688024</v>
      </c>
      <c r="K7291" s="47">
        <f t="shared" si="680"/>
        <v>12.161790759300324</v>
      </c>
      <c r="L7291" s="48">
        <f>Solar!K7308/1000*Variables!$B$3</f>
        <v>0</v>
      </c>
      <c r="M7291">
        <f>IF(E7291=1, VLOOKUP(D7291, Sheet1!$A$2:$C$26, 2), Sheet1!$C$3)</f>
        <v>0.55478000000000005</v>
      </c>
      <c r="N7291" s="1">
        <f>'Electricity Rates'!$J$2</f>
        <v>0.24729999999999999</v>
      </c>
      <c r="O7291" s="145">
        <f>L7291-K7291</f>
        <v>-12.161790759300324</v>
      </c>
      <c r="P7291">
        <f t="shared" si="681"/>
        <v>3.00761085477497</v>
      </c>
      <c r="Q7291">
        <f>IF(O7291&gt;0, IF(Q7290+O7291*Variables!$B$5&lt;Variables!$B$4, Q7290+O7291*Variables!$B$5, Variables!$B$4), IF(Q7290&gt;-O7291, Q7290+O7291/Variables!$B$5, 0))</f>
        <v>0</v>
      </c>
      <c r="R7291">
        <f>IF(O7291&gt;0, 0, IF(Q7290&gt;-O7291, 0, -O7291 - Q7290*Variables!$B$5))</f>
        <v>12.161790759300324</v>
      </c>
      <c r="S7291">
        <f t="shared" si="682"/>
        <v>6.7471182774446339</v>
      </c>
      <c r="T7291">
        <f t="shared" si="683"/>
        <v>1</v>
      </c>
    </row>
    <row r="7292" spans="1:20" x14ac:dyDescent="0.3">
      <c r="A7292" s="3">
        <f t="shared" si="678"/>
        <v>43404</v>
      </c>
      <c r="B7292">
        <v>10</v>
      </c>
      <c r="C7292">
        <v>31</v>
      </c>
      <c r="D7292">
        <v>19</v>
      </c>
      <c r="E7292">
        <v>1</v>
      </c>
      <c r="F7292" s="1">
        <f>VLOOKUP(A7292,Weather!$A$1:$E$366, 5)</f>
        <v>0.69999999999999918</v>
      </c>
      <c r="G7292" s="1">
        <f>VLOOKUP(D7292, Fall!$A$1:$E$25, 2)</f>
        <v>517.85714285714198</v>
      </c>
      <c r="H7292" s="1">
        <f>VLOOKUP(D7292, Fall!$A$1:$E$25, 3)</f>
        <v>442.60593718179598</v>
      </c>
      <c r="I7292" s="1">
        <f>VLOOKUP(D7292, Fall!$A$1:$E$25, 5)</f>
        <v>289.47368421052602</v>
      </c>
      <c r="J7292" s="1">
        <f t="shared" si="679"/>
        <v>495.28178115453812</v>
      </c>
      <c r="K7292" s="47">
        <f t="shared" si="680"/>
        <v>9.2657433849276583</v>
      </c>
      <c r="L7292" s="48">
        <f>Solar!K7309/1000*Variables!$B$3</f>
        <v>0</v>
      </c>
      <c r="M7292">
        <f>IF(E7292=1, VLOOKUP(D7292, Sheet1!$A$2:$C$26, 2), Sheet1!$C$3)</f>
        <v>0.25796000000000002</v>
      </c>
      <c r="N7292" s="1">
        <f>'Electricity Rates'!$J$2</f>
        <v>0.24729999999999999</v>
      </c>
      <c r="O7292" s="145">
        <f>L7292-K7292</f>
        <v>-9.2657433849276583</v>
      </c>
      <c r="P7292">
        <f t="shared" si="681"/>
        <v>2.2914183390926097</v>
      </c>
      <c r="Q7292">
        <f>IF(O7292&gt;0, IF(Q7291+O7292*Variables!$B$5&lt;Variables!$B$4, Q7291+O7292*Variables!$B$5, Variables!$B$4), IF(Q7291&gt;-O7292, Q7291+O7292/Variables!$B$5, 0))</f>
        <v>0</v>
      </c>
      <c r="R7292">
        <f>IF(O7292&gt;0, 0, IF(Q7291&gt;-O7292, 0, -O7292 - Q7291*Variables!$B$5))</f>
        <v>9.2657433849276583</v>
      </c>
      <c r="S7292">
        <f t="shared" si="682"/>
        <v>2.3901911635759387</v>
      </c>
      <c r="T7292">
        <f t="shared" si="683"/>
        <v>0</v>
      </c>
    </row>
    <row r="7293" spans="1:20" x14ac:dyDescent="0.3">
      <c r="A7293" s="3">
        <f t="shared" si="678"/>
        <v>43404</v>
      </c>
      <c r="B7293">
        <v>10</v>
      </c>
      <c r="C7293">
        <v>31</v>
      </c>
      <c r="D7293">
        <v>20</v>
      </c>
      <c r="E7293">
        <v>1</v>
      </c>
      <c r="F7293" s="1">
        <f>VLOOKUP(A7293,Weather!$A$1:$E$366, 5)</f>
        <v>0.69999999999999918</v>
      </c>
      <c r="G7293" s="1">
        <f>VLOOKUP(D7293, Fall!$A$1:$E$25, 2)</f>
        <v>428.57142857142799</v>
      </c>
      <c r="H7293" s="1">
        <f>VLOOKUP(D7293, Fall!$A$1:$E$25, 3)</f>
        <v>354.11608052009001</v>
      </c>
      <c r="I7293" s="1">
        <f>VLOOKUP(D7293, Fall!$A$1:$E$25, 5)</f>
        <v>263.15789473684202</v>
      </c>
      <c r="J7293" s="1">
        <f t="shared" si="679"/>
        <v>406.23482415602655</v>
      </c>
      <c r="K7293" s="47">
        <f t="shared" si="680"/>
        <v>7.5998507877205492</v>
      </c>
      <c r="L7293" s="48">
        <f>Solar!K7310/1000*Variables!$B$3</f>
        <v>0</v>
      </c>
      <c r="M7293">
        <f>IF(E7293=1, VLOOKUP(D7293, Sheet1!$A$2:$C$26, 2), Sheet1!$C$3)</f>
        <v>0.25796000000000002</v>
      </c>
      <c r="N7293" s="1">
        <f>'Electricity Rates'!$J$2</f>
        <v>0.24729999999999999</v>
      </c>
      <c r="O7293" s="145">
        <f>L7293-K7293</f>
        <v>-7.5998507877205492</v>
      </c>
      <c r="P7293">
        <f t="shared" si="681"/>
        <v>1.8794430998032918</v>
      </c>
      <c r="Q7293">
        <f>IF(O7293&gt;0, IF(Q7292+O7293*Variables!$B$5&lt;Variables!$B$4, Q7292+O7293*Variables!$B$5, Variables!$B$4), IF(Q7292&gt;-O7293, Q7292+O7293/Variables!$B$5, 0))</f>
        <v>0</v>
      </c>
      <c r="R7293">
        <f>IF(O7293&gt;0, 0, IF(Q7292&gt;-O7293, 0, -O7293 - Q7292*Variables!$B$5))</f>
        <v>7.5998507877205492</v>
      </c>
      <c r="S7293">
        <f t="shared" si="682"/>
        <v>1.9604575092003931</v>
      </c>
      <c r="T7293">
        <f t="shared" si="683"/>
        <v>0</v>
      </c>
    </row>
    <row r="7294" spans="1:20" x14ac:dyDescent="0.3">
      <c r="A7294" s="3">
        <f t="shared" si="678"/>
        <v>43404</v>
      </c>
      <c r="B7294">
        <v>10</v>
      </c>
      <c r="C7294">
        <v>31</v>
      </c>
      <c r="D7294">
        <v>21</v>
      </c>
      <c r="E7294">
        <v>1</v>
      </c>
      <c r="F7294" s="1">
        <f>VLOOKUP(A7294,Weather!$A$1:$E$366, 5)</f>
        <v>0.69999999999999918</v>
      </c>
      <c r="G7294" s="1">
        <f>VLOOKUP(D7294, Fall!$A$1:$E$25, 2)</f>
        <v>366.07142857142799</v>
      </c>
      <c r="H7294" s="1">
        <f>VLOOKUP(D7294, Fall!$A$1:$E$25, 3)</f>
        <v>305.62638808916603</v>
      </c>
      <c r="I7294" s="1">
        <f>VLOOKUP(D7294, Fall!$A$1:$E$25, 5)</f>
        <v>271.929824561403</v>
      </c>
      <c r="J7294" s="1">
        <f t="shared" si="679"/>
        <v>347.93791642674933</v>
      </c>
      <c r="K7294" s="47">
        <f t="shared" si="680"/>
        <v>6.509230846290186</v>
      </c>
      <c r="L7294" s="48">
        <f>Solar!K7311/1000*Variables!$B$3</f>
        <v>0</v>
      </c>
      <c r="M7294">
        <f>IF(E7294=1, VLOOKUP(D7294, Sheet1!$A$2:$C$26, 2), Sheet1!$C$3)</f>
        <v>0.25796000000000002</v>
      </c>
      <c r="N7294" s="1">
        <f>'Electricity Rates'!$J$2</f>
        <v>0.24729999999999999</v>
      </c>
      <c r="O7294" s="145">
        <f>L7294-K7294</f>
        <v>-6.509230846290186</v>
      </c>
      <c r="P7294">
        <f t="shared" si="681"/>
        <v>1.6097327882875629</v>
      </c>
      <c r="Q7294">
        <f>IF(O7294&gt;0, IF(Q7293+O7294*Variables!$B$5&lt;Variables!$B$4, Q7293+O7294*Variables!$B$5, Variables!$B$4), IF(Q7293&gt;-O7294, Q7293+O7294/Variables!$B$5, 0))</f>
        <v>0</v>
      </c>
      <c r="R7294">
        <f>IF(O7294&gt;0, 0, IF(Q7293&gt;-O7294, 0, -O7294 - Q7293*Variables!$B$5))</f>
        <v>6.509230846290186</v>
      </c>
      <c r="S7294">
        <f t="shared" si="682"/>
        <v>1.6791211891090165</v>
      </c>
      <c r="T7294">
        <f t="shared" si="683"/>
        <v>0</v>
      </c>
    </row>
    <row r="7295" spans="1:20" x14ac:dyDescent="0.3">
      <c r="A7295" s="3">
        <f t="shared" si="678"/>
        <v>43404</v>
      </c>
      <c r="B7295">
        <v>10</v>
      </c>
      <c r="C7295">
        <v>31</v>
      </c>
      <c r="D7295">
        <v>22</v>
      </c>
      <c r="E7295">
        <v>1</v>
      </c>
      <c r="F7295" s="1">
        <f>VLOOKUP(A7295,Weather!$A$1:$E$366, 5)</f>
        <v>0.69999999999999918</v>
      </c>
      <c r="G7295" s="1">
        <f>VLOOKUP(D7295, Fall!$A$1:$E$25, 2)</f>
        <v>330.35714285714198</v>
      </c>
      <c r="H7295" s="1">
        <f>VLOOKUP(D7295, Fall!$A$1:$E$25, 3)</f>
        <v>272.33281237147202</v>
      </c>
      <c r="I7295" s="1">
        <f>VLOOKUP(D7295, Fall!$A$1:$E$25, 5)</f>
        <v>254.385964912281</v>
      </c>
      <c r="J7295" s="1">
        <f t="shared" si="679"/>
        <v>312.94984371144096</v>
      </c>
      <c r="K7295" s="47">
        <f t="shared" si="680"/>
        <v>5.8546731467165731</v>
      </c>
      <c r="L7295" s="48">
        <f>Solar!K7312/1000*Variables!$B$3</f>
        <v>0</v>
      </c>
      <c r="M7295">
        <f>IF(E7295=1, VLOOKUP(D7295, Sheet1!$A$2:$C$26, 2), Sheet1!$C$3)</f>
        <v>0.18637999999999999</v>
      </c>
      <c r="N7295" s="1">
        <f>'Electricity Rates'!$J$2</f>
        <v>0.24729999999999999</v>
      </c>
      <c r="O7295" s="145">
        <f>L7295-K7295</f>
        <v>-5.8546731467165731</v>
      </c>
      <c r="P7295">
        <f t="shared" si="681"/>
        <v>1.4478606691830085</v>
      </c>
      <c r="Q7295">
        <f>IF(O7295&gt;0, IF(Q7294+O7295*Variables!$B$5&lt;Variables!$B$4, Q7294+O7295*Variables!$B$5, Variables!$B$4), IF(Q7294&gt;-O7295, Q7294+O7295/Variables!$B$5, 0))</f>
        <v>0</v>
      </c>
      <c r="R7295">
        <f>IF(O7295&gt;0, 0, IF(Q7294&gt;-O7295, 0, -O7295 - Q7294*Variables!$B$5))</f>
        <v>5.8546731467165731</v>
      </c>
      <c r="S7295">
        <f t="shared" si="682"/>
        <v>1.0911939810850348</v>
      </c>
      <c r="T7295">
        <f t="shared" si="683"/>
        <v>0</v>
      </c>
    </row>
    <row r="7296" spans="1:20" x14ac:dyDescent="0.3">
      <c r="A7296" s="3">
        <f t="shared" si="678"/>
        <v>43404</v>
      </c>
      <c r="B7296">
        <v>10</v>
      </c>
      <c r="C7296">
        <v>31</v>
      </c>
      <c r="D7296">
        <v>23</v>
      </c>
      <c r="E7296">
        <v>1</v>
      </c>
      <c r="F7296" s="1">
        <f>VLOOKUP(A7296,Weather!$A$1:$E$366, 5)</f>
        <v>0.69999999999999918</v>
      </c>
      <c r="G7296" s="1">
        <f>VLOOKUP(D7296, Fall!$A$1:$E$25, 2)</f>
        <v>303.57142857142799</v>
      </c>
      <c r="H7296" s="1">
        <f>VLOOKUP(D7296, Fall!$A$1:$E$25, 3)</f>
        <v>252.67335691371099</v>
      </c>
      <c r="I7296" s="1">
        <f>VLOOKUP(D7296, Fall!$A$1:$E$25, 5)</f>
        <v>254.385964912281</v>
      </c>
      <c r="J7296" s="1">
        <f t="shared" si="679"/>
        <v>288.30200707411285</v>
      </c>
      <c r="K7296" s="47">
        <f t="shared" si="680"/>
        <v>5.3935608305261225</v>
      </c>
      <c r="L7296" s="48">
        <f>Solar!K7313/1000*Variables!$B$3</f>
        <v>0</v>
      </c>
      <c r="M7296">
        <f>IF(E7296=1, VLOOKUP(D7296, Sheet1!$A$2:$C$26, 2), Sheet1!$C$3)</f>
        <v>0.18637999999999999</v>
      </c>
      <c r="N7296" s="1">
        <f>'Electricity Rates'!$J$2</f>
        <v>0.24729999999999999</v>
      </c>
      <c r="O7296" s="145">
        <f>L7296-K7296</f>
        <v>-5.3935608305261225</v>
      </c>
      <c r="P7296">
        <f t="shared" si="681"/>
        <v>1.3338275933891099</v>
      </c>
      <c r="Q7296">
        <f>IF(O7296&gt;0, IF(Q7295+O7296*Variables!$B$5&lt;Variables!$B$4, Q7295+O7296*Variables!$B$5, Variables!$B$4), IF(Q7295&gt;-O7296, Q7295+O7296/Variables!$B$5, 0))</f>
        <v>0</v>
      </c>
      <c r="R7296">
        <f>IF(O7296&gt;0, 0, IF(Q7295&gt;-O7296, 0, -O7296 - Q7295*Variables!$B$5))</f>
        <v>5.3935608305261225</v>
      </c>
      <c r="S7296">
        <f t="shared" si="682"/>
        <v>1.0052518675934587</v>
      </c>
      <c r="T7296">
        <f t="shared" si="683"/>
        <v>0</v>
      </c>
    </row>
    <row r="7297" spans="1:20" x14ac:dyDescent="0.3">
      <c r="A7297" s="3">
        <f t="shared" si="678"/>
        <v>43404</v>
      </c>
      <c r="B7297">
        <v>10</v>
      </c>
      <c r="C7297">
        <v>31</v>
      </c>
      <c r="D7297">
        <v>24</v>
      </c>
      <c r="E7297">
        <v>1</v>
      </c>
      <c r="F7297" s="1">
        <f>VLOOKUP(A7297,Weather!$A$1:$E$366, 5)</f>
        <v>0.69999999999999918</v>
      </c>
      <c r="G7297" s="1">
        <f>VLOOKUP(D7297, Fall!$A$1:$E$25, 2)</f>
        <v>285.71428571428498</v>
      </c>
      <c r="H7297" s="1">
        <f>VLOOKUP(D7297, Fall!$A$1:$E$25, 3)</f>
        <v>237.47635107345499</v>
      </c>
      <c r="I7297" s="1">
        <f>VLOOKUP(D7297, Fall!$A$1:$E$25, 5)</f>
        <v>254.385964912281</v>
      </c>
      <c r="J7297" s="1">
        <f t="shared" si="679"/>
        <v>271.24290532203594</v>
      </c>
      <c r="K7297" s="47">
        <f t="shared" si="680"/>
        <v>5.0744187477229703</v>
      </c>
      <c r="L7297" s="48">
        <f>Solar!K7314/1000*Variables!$B$3</f>
        <v>0</v>
      </c>
      <c r="M7297">
        <f>IF(E7297=1, VLOOKUP(D7297, Sheet1!$A$2:$C$26, 2), Sheet1!$C$3)</f>
        <v>0.18637999999999999</v>
      </c>
      <c r="N7297" s="1">
        <f>'Electricity Rates'!$J$2</f>
        <v>0.24729999999999999</v>
      </c>
      <c r="O7297" s="145">
        <f>L7297-K7297</f>
        <v>-5.0744187477229703</v>
      </c>
      <c r="P7297">
        <f t="shared" si="681"/>
        <v>1.2549037563118906</v>
      </c>
      <c r="Q7297">
        <f>IF(O7297&gt;0, IF(Q7296+O7297*Variables!$B$5&lt;Variables!$B$4, Q7296+O7297*Variables!$B$5, Variables!$B$4), IF(Q7296&gt;-O7297, Q7296+O7297/Variables!$B$5, 0))</f>
        <v>0</v>
      </c>
      <c r="R7297">
        <f>IF(O7297&gt;0, 0, IF(Q7296&gt;-O7297, 0, -O7297 - Q7296*Variables!$B$5))</f>
        <v>5.0744187477229703</v>
      </c>
      <c r="S7297">
        <f t="shared" si="682"/>
        <v>0.94577016620060717</v>
      </c>
      <c r="T7297">
        <f t="shared" si="683"/>
        <v>0</v>
      </c>
    </row>
    <row r="7298" spans="1:20" x14ac:dyDescent="0.3">
      <c r="A7298" s="3">
        <f t="shared" si="678"/>
        <v>43405</v>
      </c>
      <c r="B7298">
        <v>11</v>
      </c>
      <c r="C7298">
        <v>1</v>
      </c>
      <c r="D7298">
        <v>1</v>
      </c>
      <c r="E7298">
        <v>1</v>
      </c>
      <c r="F7298" s="1">
        <f>VLOOKUP(A7298,Weather!$A$1:$E$366, 5)</f>
        <v>0.67272727272727217</v>
      </c>
      <c r="G7298" s="1">
        <f>VLOOKUP(D7298, Fall!$A$1:$E$25, 2)</f>
        <v>276.78571428571399</v>
      </c>
      <c r="H7298" s="1">
        <f>VLOOKUP(D7298, Fall!$A$1:$E$25, 3)</f>
        <v>258.40056395394299</v>
      </c>
      <c r="I7298" s="1">
        <f>VLOOKUP(D7298, Fall!$A$1:$E$25, 5)</f>
        <v>254.385964912281</v>
      </c>
      <c r="J7298" s="1">
        <f t="shared" si="679"/>
        <v>270.76875599531621</v>
      </c>
      <c r="K7298" s="47">
        <f t="shared" si="680"/>
        <v>5.0655483508000714</v>
      </c>
      <c r="L7298" s="48">
        <f>Solar!K7315/1000*Variables!$B$3</f>
        <v>0</v>
      </c>
      <c r="M7298" s="1">
        <f>IF(E7298=1, VLOOKUP(D7298, Sheet1!$E$2:$G$26, 2), Sheet1!$G$3)</f>
        <v>0.18618000000000001</v>
      </c>
      <c r="N7298" s="1">
        <f>'Electricity Rates'!$J$2</f>
        <v>0.24729999999999999</v>
      </c>
      <c r="O7298" s="145">
        <f>L7298-K7298</f>
        <v>-5.0655483508000714</v>
      </c>
      <c r="P7298">
        <f t="shared" si="681"/>
        <v>1.2527101071528577</v>
      </c>
      <c r="Q7298">
        <f>IF(O7298&gt;0, IF(Q7297+O7298*Variables!$B$5&lt;Variables!$B$4, Q7297+O7298*Variables!$B$5, Variables!$B$4), IF(Q7297&gt;-O7298, Q7297+O7298/Variables!$B$5, 0))</f>
        <v>0</v>
      </c>
      <c r="R7298">
        <f>IF(O7298&gt;0, 0, IF(Q7297&gt;-O7298, 0, -O7298 - Q7297*Variables!$B$5))</f>
        <v>5.0655483508000714</v>
      </c>
      <c r="S7298">
        <f t="shared" si="682"/>
        <v>0.94310379195195737</v>
      </c>
      <c r="T7298">
        <f t="shared" si="683"/>
        <v>0</v>
      </c>
    </row>
    <row r="7299" spans="1:20" x14ac:dyDescent="0.3">
      <c r="A7299" s="3">
        <f t="shared" ref="A7299:A7362" si="684">DATE(2018, B7299, C7299)</f>
        <v>43405</v>
      </c>
      <c r="B7299">
        <v>11</v>
      </c>
      <c r="C7299">
        <v>1</v>
      </c>
      <c r="D7299">
        <v>2</v>
      </c>
      <c r="E7299">
        <v>1</v>
      </c>
      <c r="F7299" s="1">
        <f>VLOOKUP(A7299,Weather!$A$1:$E$366, 5)</f>
        <v>0.67272727272727217</v>
      </c>
      <c r="G7299" s="1">
        <f>VLOOKUP(D7299, Fall!$A$1:$E$25, 2)</f>
        <v>272.32142857142799</v>
      </c>
      <c r="H7299" s="1">
        <f>VLOOKUP(D7299, Fall!$A$1:$E$25, 3)</f>
        <v>244.53669616981199</v>
      </c>
      <c r="I7299" s="1">
        <f>VLOOKUP(D7299, Fall!$A$1:$E$25, 5)</f>
        <v>254.385964912281</v>
      </c>
      <c r="J7299" s="1">
        <f t="shared" ref="J7299:J7362" si="685">IF(E7299=0, I7299, H7299 + (G7299-H7299)*F7299)</f>
        <v>263.2282434218082</v>
      </c>
      <c r="K7299" s="47">
        <f t="shared" ref="K7299:K7362" si="686">J7299*1000/53453</f>
        <v>4.9244802615720014</v>
      </c>
      <c r="L7299" s="48">
        <f>Solar!K7316/1000*Variables!$B$3</f>
        <v>0</v>
      </c>
      <c r="M7299" s="1">
        <f>IF(E7299=1, VLOOKUP(D7299, Sheet1!$E$2:$G$26, 2), Sheet1!$G$3)</f>
        <v>0.18618000000000001</v>
      </c>
      <c r="N7299" s="1">
        <f>'Electricity Rates'!$J$3</f>
        <v>0.19270000000000001</v>
      </c>
      <c r="O7299" s="145">
        <f>L7299-K7299</f>
        <v>-4.9244802615720014</v>
      </c>
      <c r="P7299">
        <f t="shared" ref="P7299:P7362" si="687">N7299*K7299</f>
        <v>0.94894734640492473</v>
      </c>
      <c r="Q7299">
        <f>IF(O7299&gt;0, IF(Q7298+O7299*Variables!$B$5&lt;Variables!$B$4, Q7298+O7299*Variables!$B$5, Variables!$B$4), IF(Q7298&gt;-O7299, Q7298+O7299/Variables!$B$5, 0))</f>
        <v>0</v>
      </c>
      <c r="R7299">
        <f>IF(O7299&gt;0, 0, IF(Q7298&gt;-O7299, 0, -O7299 - Q7298*Variables!$B$5))</f>
        <v>4.9244802615720014</v>
      </c>
      <c r="S7299">
        <f t="shared" ref="S7299:S7362" si="688">R7299*M7299</f>
        <v>0.91683973509947525</v>
      </c>
      <c r="T7299">
        <f t="shared" ref="T7299:T7362" si="689">IF(AND(R7299&gt;0, M7299&gt;0.3), 1, 0)</f>
        <v>0</v>
      </c>
    </row>
    <row r="7300" spans="1:20" x14ac:dyDescent="0.3">
      <c r="A7300" s="3">
        <f t="shared" si="684"/>
        <v>43405</v>
      </c>
      <c r="B7300">
        <v>11</v>
      </c>
      <c r="C7300">
        <v>1</v>
      </c>
      <c r="D7300">
        <v>3</v>
      </c>
      <c r="E7300">
        <v>1</v>
      </c>
      <c r="F7300" s="1">
        <f>VLOOKUP(A7300,Weather!$A$1:$E$366, 5)</f>
        <v>0.67272727272727217</v>
      </c>
      <c r="G7300" s="1">
        <f>VLOOKUP(D7300, Fall!$A$1:$E$25, 2)</f>
        <v>272.32142857142799</v>
      </c>
      <c r="H7300" s="1">
        <f>VLOOKUP(D7300, Fall!$A$1:$E$25, 3)</f>
        <v>252.565207174747</v>
      </c>
      <c r="I7300" s="1">
        <f>VLOOKUP(D7300, Fall!$A$1:$E$25, 5)</f>
        <v>254.385964912281</v>
      </c>
      <c r="J7300" s="1">
        <f t="shared" si="685"/>
        <v>265.85575611433239</v>
      </c>
      <c r="K7300" s="47">
        <f t="shared" si="686"/>
        <v>4.9736358317462521</v>
      </c>
      <c r="L7300" s="48">
        <f>Solar!K7317/1000*Variables!$B$3</f>
        <v>0</v>
      </c>
      <c r="M7300" s="1">
        <f>IF(E7300=1, VLOOKUP(D7300, Sheet1!$E$2:$G$26, 2), Sheet1!$G$3)</f>
        <v>0.18618000000000001</v>
      </c>
      <c r="N7300" s="1">
        <f>'Electricity Rates'!$J$3</f>
        <v>0.19270000000000001</v>
      </c>
      <c r="O7300" s="145">
        <f>L7300-K7300</f>
        <v>-4.9736358317462521</v>
      </c>
      <c r="P7300">
        <f t="shared" si="687"/>
        <v>0.95841962477750287</v>
      </c>
      <c r="Q7300">
        <f>IF(O7300&gt;0, IF(Q7299+O7300*Variables!$B$5&lt;Variables!$B$4, Q7299+O7300*Variables!$B$5, Variables!$B$4), IF(Q7299&gt;-O7300, Q7299+O7300/Variables!$B$5, 0))</f>
        <v>0</v>
      </c>
      <c r="R7300">
        <f>IF(O7300&gt;0, 0, IF(Q7299&gt;-O7300, 0, -O7300 - Q7299*Variables!$B$5))</f>
        <v>4.9736358317462521</v>
      </c>
      <c r="S7300">
        <f t="shared" si="688"/>
        <v>0.92599151915451727</v>
      </c>
      <c r="T7300">
        <f t="shared" si="689"/>
        <v>0</v>
      </c>
    </row>
    <row r="7301" spans="1:20" x14ac:dyDescent="0.3">
      <c r="A7301" s="3">
        <f t="shared" si="684"/>
        <v>43405</v>
      </c>
      <c r="B7301">
        <v>11</v>
      </c>
      <c r="C7301">
        <v>1</v>
      </c>
      <c r="D7301">
        <v>4</v>
      </c>
      <c r="E7301">
        <v>1</v>
      </c>
      <c r="F7301" s="1">
        <f>VLOOKUP(A7301,Weather!$A$1:$E$366, 5)</f>
        <v>0.67272727272727217</v>
      </c>
      <c r="G7301" s="1">
        <f>VLOOKUP(D7301, Fall!$A$1:$E$25, 2)</f>
        <v>272.32142857142799</v>
      </c>
      <c r="H7301" s="1">
        <f>VLOOKUP(D7301, Fall!$A$1:$E$25, 3)</f>
        <v>267.50020564283898</v>
      </c>
      <c r="I7301" s="1">
        <f>VLOOKUP(D7301, Fall!$A$1:$E$25, 5)</f>
        <v>254.385964912281</v>
      </c>
      <c r="J7301" s="1">
        <f t="shared" si="685"/>
        <v>270.74357379479886</v>
      </c>
      <c r="K7301" s="47">
        <f t="shared" si="686"/>
        <v>5.0650772415916574</v>
      </c>
      <c r="L7301" s="48">
        <f>Solar!K7318/1000*Variables!$B$3</f>
        <v>0</v>
      </c>
      <c r="M7301" s="1">
        <f>IF(E7301=1, VLOOKUP(D7301, Sheet1!$E$2:$G$26, 2), Sheet1!$G$3)</f>
        <v>0.18618000000000001</v>
      </c>
      <c r="N7301" s="1">
        <f>'Electricity Rates'!$J$3</f>
        <v>0.19270000000000001</v>
      </c>
      <c r="O7301" s="145">
        <f>L7301-K7301</f>
        <v>-5.0650772415916574</v>
      </c>
      <c r="P7301">
        <f t="shared" si="687"/>
        <v>0.97604038445471242</v>
      </c>
      <c r="Q7301">
        <f>IF(O7301&gt;0, IF(Q7300+O7301*Variables!$B$5&lt;Variables!$B$4, Q7300+O7301*Variables!$B$5, Variables!$B$4), IF(Q7300&gt;-O7301, Q7300+O7301/Variables!$B$5, 0))</f>
        <v>0</v>
      </c>
      <c r="R7301">
        <f>IF(O7301&gt;0, 0, IF(Q7300&gt;-O7301, 0, -O7301 - Q7300*Variables!$B$5))</f>
        <v>5.0650772415916574</v>
      </c>
      <c r="S7301">
        <f t="shared" si="688"/>
        <v>0.94301608083953481</v>
      </c>
      <c r="T7301">
        <f t="shared" si="689"/>
        <v>0</v>
      </c>
    </row>
    <row r="7302" spans="1:20" x14ac:dyDescent="0.3">
      <c r="A7302" s="3">
        <f t="shared" si="684"/>
        <v>43405</v>
      </c>
      <c r="B7302">
        <v>11</v>
      </c>
      <c r="C7302">
        <v>1</v>
      </c>
      <c r="D7302">
        <v>5</v>
      </c>
      <c r="E7302">
        <v>1</v>
      </c>
      <c r="F7302" s="1">
        <f>VLOOKUP(A7302,Weather!$A$1:$E$366, 5)</f>
        <v>0.67272727272727217</v>
      </c>
      <c r="G7302" s="1">
        <f>VLOOKUP(D7302, Fall!$A$1:$E$25, 2)</f>
        <v>303.57142857142799</v>
      </c>
      <c r="H7302" s="1">
        <f>VLOOKUP(D7302, Fall!$A$1:$E$25, 3)</f>
        <v>277.41442782172697</v>
      </c>
      <c r="I7302" s="1">
        <f>VLOOKUP(D7302, Fall!$A$1:$E$25, 5)</f>
        <v>254.385964912281</v>
      </c>
      <c r="J7302" s="1">
        <f t="shared" si="685"/>
        <v>295.01095559879855</v>
      </c>
      <c r="K7302" s="47">
        <f t="shared" si="686"/>
        <v>5.5190719996781947</v>
      </c>
      <c r="L7302" s="48">
        <f>Solar!K7319/1000*Variables!$B$3</f>
        <v>0</v>
      </c>
      <c r="M7302" s="1">
        <f>IF(E7302=1, VLOOKUP(D7302, Sheet1!$E$2:$G$26, 2), Sheet1!$G$3)</f>
        <v>0.18618000000000001</v>
      </c>
      <c r="N7302" s="1">
        <f>'Electricity Rates'!$J$3</f>
        <v>0.19270000000000001</v>
      </c>
      <c r="O7302" s="145">
        <f>L7302-K7302</f>
        <v>-5.5190719996781947</v>
      </c>
      <c r="P7302">
        <f t="shared" si="687"/>
        <v>1.0635251743379881</v>
      </c>
      <c r="Q7302">
        <f>IF(O7302&gt;0, IF(Q7301+O7302*Variables!$B$5&lt;Variables!$B$4, Q7301+O7302*Variables!$B$5, Variables!$B$4), IF(Q7301&gt;-O7302, Q7301+O7302/Variables!$B$5, 0))</f>
        <v>0</v>
      </c>
      <c r="R7302">
        <f>IF(O7302&gt;0, 0, IF(Q7301&gt;-O7302, 0, -O7302 - Q7301*Variables!$B$5))</f>
        <v>5.5190719996781947</v>
      </c>
      <c r="S7302">
        <f t="shared" si="688"/>
        <v>1.0275408249000864</v>
      </c>
      <c r="T7302">
        <f t="shared" si="689"/>
        <v>0</v>
      </c>
    </row>
    <row r="7303" spans="1:20" x14ac:dyDescent="0.3">
      <c r="A7303" s="3">
        <f t="shared" si="684"/>
        <v>43405</v>
      </c>
      <c r="B7303">
        <v>11</v>
      </c>
      <c r="C7303">
        <v>1</v>
      </c>
      <c r="D7303">
        <v>6</v>
      </c>
      <c r="E7303">
        <v>1</v>
      </c>
      <c r="F7303" s="1">
        <f>VLOOKUP(A7303,Weather!$A$1:$E$366, 5)</f>
        <v>0.67272727272727217</v>
      </c>
      <c r="G7303" s="1">
        <f>VLOOKUP(D7303, Fall!$A$1:$E$25, 2)</f>
        <v>401.78571428571399</v>
      </c>
      <c r="H7303" s="1">
        <f>VLOOKUP(D7303, Fall!$A$1:$E$25, 3)</f>
        <v>309.98601628691301</v>
      </c>
      <c r="I7303" s="1">
        <f>VLOOKUP(D7303, Fall!$A$1:$E$25, 5)</f>
        <v>271.929824561403</v>
      </c>
      <c r="J7303" s="1">
        <f t="shared" si="685"/>
        <v>371.74217675883364</v>
      </c>
      <c r="K7303" s="47">
        <f t="shared" si="686"/>
        <v>6.9545615168247554</v>
      </c>
      <c r="L7303" s="48">
        <f>Solar!K7320/1000*Variables!$B$3</f>
        <v>0</v>
      </c>
      <c r="M7303" s="1">
        <f>IF(E7303=1, VLOOKUP(D7303, Sheet1!$E$2:$G$26, 2), Sheet1!$G$3)</f>
        <v>0.18618000000000001</v>
      </c>
      <c r="N7303" s="1">
        <f>'Electricity Rates'!$J$3</f>
        <v>0.19270000000000001</v>
      </c>
      <c r="O7303" s="145">
        <f>L7303-K7303</f>
        <v>-6.9545615168247554</v>
      </c>
      <c r="P7303">
        <f t="shared" si="687"/>
        <v>1.3401440042921304</v>
      </c>
      <c r="Q7303">
        <f>IF(O7303&gt;0, IF(Q7302+O7303*Variables!$B$5&lt;Variables!$B$4, Q7302+O7303*Variables!$B$5, Variables!$B$4), IF(Q7302&gt;-O7303, Q7302+O7303/Variables!$B$5, 0))</f>
        <v>0</v>
      </c>
      <c r="R7303">
        <f>IF(O7303&gt;0, 0, IF(Q7302&gt;-O7303, 0, -O7303 - Q7302*Variables!$B$5))</f>
        <v>6.9545615168247554</v>
      </c>
      <c r="S7303">
        <f t="shared" si="688"/>
        <v>1.2948002632024331</v>
      </c>
      <c r="T7303">
        <f t="shared" si="689"/>
        <v>0</v>
      </c>
    </row>
    <row r="7304" spans="1:20" x14ac:dyDescent="0.3">
      <c r="A7304" s="3">
        <f t="shared" si="684"/>
        <v>43405</v>
      </c>
      <c r="B7304">
        <v>11</v>
      </c>
      <c r="C7304">
        <v>1</v>
      </c>
      <c r="D7304">
        <v>7</v>
      </c>
      <c r="E7304">
        <v>1</v>
      </c>
      <c r="F7304" s="1">
        <f>VLOOKUP(A7304,Weather!$A$1:$E$366, 5)</f>
        <v>0.67272727272727217</v>
      </c>
      <c r="G7304" s="1">
        <f>VLOOKUP(D7304, Fall!$A$1:$E$25, 2)</f>
        <v>593.74999999999898</v>
      </c>
      <c r="H7304" s="1">
        <f>VLOOKUP(D7304, Fall!$A$1:$E$25, 3)</f>
        <v>390.39236653779699</v>
      </c>
      <c r="I7304" s="1">
        <f>VLOOKUP(D7304, Fall!$A$1:$E$25, 5)</f>
        <v>263.15789473684202</v>
      </c>
      <c r="J7304" s="1">
        <f t="shared" si="685"/>
        <v>527.19659268509645</v>
      </c>
      <c r="K7304" s="47">
        <f t="shared" si="686"/>
        <v>9.8628064408938023</v>
      </c>
      <c r="L7304" s="48">
        <f>Solar!K7321/1000*Variables!$B$3</f>
        <v>0</v>
      </c>
      <c r="M7304" s="1">
        <f>IF(E7304=1, VLOOKUP(D7304, Sheet1!$E$2:$G$26, 2), Sheet1!$G$3)</f>
        <v>0.18618000000000001</v>
      </c>
      <c r="N7304" s="1">
        <f>'Electricity Rates'!$J$3</f>
        <v>0.19270000000000001</v>
      </c>
      <c r="O7304" s="145">
        <f>L7304-K7304</f>
        <v>-9.8628064408938023</v>
      </c>
      <c r="P7304">
        <f t="shared" si="687"/>
        <v>1.9005628011602358</v>
      </c>
      <c r="Q7304">
        <f>IF(O7304&gt;0, IF(Q7303+O7304*Variables!$B$5&lt;Variables!$B$4, Q7303+O7304*Variables!$B$5, Variables!$B$4), IF(Q7303&gt;-O7304, Q7303+O7304/Variables!$B$5, 0))</f>
        <v>0</v>
      </c>
      <c r="R7304">
        <f>IF(O7304&gt;0, 0, IF(Q7303&gt;-O7304, 0, -O7304 - Q7303*Variables!$B$5))</f>
        <v>9.8628064408938023</v>
      </c>
      <c r="S7304">
        <f t="shared" si="688"/>
        <v>1.8362573031656082</v>
      </c>
      <c r="T7304">
        <f t="shared" si="689"/>
        <v>0</v>
      </c>
    </row>
    <row r="7305" spans="1:20" x14ac:dyDescent="0.3">
      <c r="A7305" s="3">
        <f t="shared" si="684"/>
        <v>43405</v>
      </c>
      <c r="B7305">
        <v>11</v>
      </c>
      <c r="C7305">
        <v>1</v>
      </c>
      <c r="D7305">
        <v>8</v>
      </c>
      <c r="E7305">
        <v>1</v>
      </c>
      <c r="F7305" s="1">
        <f>VLOOKUP(A7305,Weather!$A$1:$E$366, 5)</f>
        <v>0.67272727272727217</v>
      </c>
      <c r="G7305" s="1">
        <f>VLOOKUP(D7305, Fall!$A$1:$E$25, 2)</f>
        <v>866.07142857142799</v>
      </c>
      <c r="H7305" s="1">
        <f>VLOOKUP(D7305, Fall!$A$1:$E$25, 3)</f>
        <v>561.61059471909198</v>
      </c>
      <c r="I7305" s="1">
        <f>VLOOKUP(D7305, Fall!$A$1:$E$25, 5)</f>
        <v>271.929824561403</v>
      </c>
      <c r="J7305" s="1">
        <f t="shared" si="685"/>
        <v>766.42970112884518</v>
      </c>
      <c r="K7305" s="47">
        <f t="shared" si="686"/>
        <v>14.338385144497881</v>
      </c>
      <c r="L7305" s="48">
        <f>Solar!K7322/1000*Variables!$B$3</f>
        <v>1.0245</v>
      </c>
      <c r="M7305" s="1">
        <f>IF(E7305=1, VLOOKUP(D7305, Sheet1!$E$2:$G$26, 2), Sheet1!$G$3)</f>
        <v>0.18618000000000001</v>
      </c>
      <c r="N7305" s="1">
        <f>'Electricity Rates'!$J$3</f>
        <v>0.19270000000000001</v>
      </c>
      <c r="O7305" s="145">
        <f>L7305-K7305</f>
        <v>-13.313885144497881</v>
      </c>
      <c r="P7305">
        <f t="shared" si="687"/>
        <v>2.763006817344742</v>
      </c>
      <c r="Q7305">
        <f>IF(O7305&gt;0, IF(Q7304+O7305*Variables!$B$5&lt;Variables!$B$4, Q7304+O7305*Variables!$B$5, Variables!$B$4), IF(Q7304&gt;-O7305, Q7304+O7305/Variables!$B$5, 0))</f>
        <v>0</v>
      </c>
      <c r="R7305">
        <f>IF(O7305&gt;0, 0, IF(Q7304&gt;-O7305, 0, -O7305 - Q7304*Variables!$B$5))</f>
        <v>13.313885144497881</v>
      </c>
      <c r="S7305">
        <f t="shared" si="688"/>
        <v>2.4787791362026157</v>
      </c>
      <c r="T7305">
        <f t="shared" si="689"/>
        <v>0</v>
      </c>
    </row>
    <row r="7306" spans="1:20" x14ac:dyDescent="0.3">
      <c r="A7306" s="3">
        <f t="shared" si="684"/>
        <v>43405</v>
      </c>
      <c r="B7306">
        <v>11</v>
      </c>
      <c r="C7306">
        <v>1</v>
      </c>
      <c r="D7306">
        <v>9</v>
      </c>
      <c r="E7306">
        <v>1</v>
      </c>
      <c r="F7306" s="1">
        <f>VLOOKUP(A7306,Weather!$A$1:$E$366, 5)</f>
        <v>0.67272727272727217</v>
      </c>
      <c r="G7306" s="1">
        <f>VLOOKUP(D7306, Fall!$A$1:$E$25, 2)</f>
        <v>1080.3571428571399</v>
      </c>
      <c r="H7306" s="1">
        <f>VLOOKUP(D7306, Fall!$A$1:$E$25, 3)</f>
        <v>760.17932055605797</v>
      </c>
      <c r="I7306" s="1">
        <f>VLOOKUP(D7306, Fall!$A$1:$E$25, 5)</f>
        <v>311.40350877192998</v>
      </c>
      <c r="J7306" s="1">
        <f t="shared" si="685"/>
        <v>975.57167374042206</v>
      </c>
      <c r="K7306" s="47">
        <f t="shared" si="686"/>
        <v>18.251018160634988</v>
      </c>
      <c r="L7306" s="48">
        <f>Solar!K7323/1000*Variables!$B$3</f>
        <v>6.0409999999999995</v>
      </c>
      <c r="M7306" s="1">
        <f>IF(E7306=1, VLOOKUP(D7306, Sheet1!$E$2:$G$26, 2), Sheet1!$G$3)</f>
        <v>0.20441999999999999</v>
      </c>
      <c r="N7306" s="1">
        <f>'Electricity Rates'!$J$3</f>
        <v>0.19270000000000001</v>
      </c>
      <c r="O7306" s="145">
        <f>L7306-K7306</f>
        <v>-12.210018160634988</v>
      </c>
      <c r="P7306">
        <f t="shared" si="687"/>
        <v>3.5169711995543622</v>
      </c>
      <c r="Q7306">
        <f>IF(O7306&gt;0, IF(Q7305+O7306*Variables!$B$5&lt;Variables!$B$4, Q7305+O7306*Variables!$B$5, Variables!$B$4), IF(Q7305&gt;-O7306, Q7305+O7306/Variables!$B$5, 0))</f>
        <v>0</v>
      </c>
      <c r="R7306">
        <f>IF(O7306&gt;0, 0, IF(Q7305&gt;-O7306, 0, -O7306 - Q7305*Variables!$B$5))</f>
        <v>12.210018160634988</v>
      </c>
      <c r="S7306">
        <f t="shared" si="688"/>
        <v>2.4959719123970041</v>
      </c>
      <c r="T7306">
        <f t="shared" si="689"/>
        <v>0</v>
      </c>
    </row>
    <row r="7307" spans="1:20" x14ac:dyDescent="0.3">
      <c r="A7307" s="3">
        <f t="shared" si="684"/>
        <v>43405</v>
      </c>
      <c r="B7307">
        <v>11</v>
      </c>
      <c r="C7307">
        <v>1</v>
      </c>
      <c r="D7307">
        <v>10</v>
      </c>
      <c r="E7307">
        <v>1</v>
      </c>
      <c r="F7307" s="1">
        <f>VLOOKUP(A7307,Weather!$A$1:$E$366, 5)</f>
        <v>0.67272727272727217</v>
      </c>
      <c r="G7307" s="1">
        <f>VLOOKUP(D7307, Fall!$A$1:$E$25, 2)</f>
        <v>1205.3571428571399</v>
      </c>
      <c r="H7307" s="1">
        <f>VLOOKUP(D7307, Fall!$A$1:$E$25, 3)</f>
        <v>904.12930821748796</v>
      </c>
      <c r="I7307" s="1">
        <f>VLOOKUP(D7307, Fall!$A$1:$E$25, 5)</f>
        <v>359.64912280701702</v>
      </c>
      <c r="J7307" s="1">
        <f t="shared" si="685"/>
        <v>1106.7734878841627</v>
      </c>
      <c r="K7307" s="47">
        <f t="shared" si="686"/>
        <v>20.705544831612119</v>
      </c>
      <c r="L7307" s="48">
        <f>Solar!K7324/1000*Variables!$B$3</f>
        <v>11.427099999999999</v>
      </c>
      <c r="M7307" s="1">
        <f>IF(E7307=1, VLOOKUP(D7307, Sheet1!$E$2:$G$26, 2), Sheet1!$G$3)</f>
        <v>0.20441999999999999</v>
      </c>
      <c r="N7307" s="1">
        <f>'Electricity Rates'!$J$3</f>
        <v>0.19270000000000001</v>
      </c>
      <c r="O7307" s="145">
        <f>L7307-K7307</f>
        <v>-9.27844483161212</v>
      </c>
      <c r="P7307">
        <f t="shared" si="687"/>
        <v>3.9899584890516557</v>
      </c>
      <c r="Q7307">
        <f>IF(O7307&gt;0, IF(Q7306+O7307*Variables!$B$5&lt;Variables!$B$4, Q7306+O7307*Variables!$B$5, Variables!$B$4), IF(Q7306&gt;-O7307, Q7306+O7307/Variables!$B$5, 0))</f>
        <v>0</v>
      </c>
      <c r="R7307">
        <f>IF(O7307&gt;0, 0, IF(Q7306&gt;-O7307, 0, -O7307 - Q7306*Variables!$B$5))</f>
        <v>9.27844483161212</v>
      </c>
      <c r="S7307">
        <f t="shared" si="688"/>
        <v>1.8966996924781494</v>
      </c>
      <c r="T7307">
        <f t="shared" si="689"/>
        <v>0</v>
      </c>
    </row>
    <row r="7308" spans="1:20" x14ac:dyDescent="0.3">
      <c r="A7308" s="3">
        <f t="shared" si="684"/>
        <v>43405</v>
      </c>
      <c r="B7308">
        <v>11</v>
      </c>
      <c r="C7308">
        <v>1</v>
      </c>
      <c r="D7308">
        <v>11</v>
      </c>
      <c r="E7308">
        <v>1</v>
      </c>
      <c r="F7308" s="1">
        <f>VLOOKUP(A7308,Weather!$A$1:$E$366, 5)</f>
        <v>0.67272727272727217</v>
      </c>
      <c r="G7308" s="1">
        <f>VLOOKUP(D7308, Fall!$A$1:$E$25, 2)</f>
        <v>1290.17857142857</v>
      </c>
      <c r="H7308" s="1">
        <f>VLOOKUP(D7308, Fall!$A$1:$E$25, 3)</f>
        <v>975.19947355433101</v>
      </c>
      <c r="I7308" s="1">
        <f>VLOOKUP(D7308, Fall!$A$1:$E$25, 5)</f>
        <v>377.19298245613999</v>
      </c>
      <c r="J7308" s="1">
        <f t="shared" si="685"/>
        <v>1187.0945030333644</v>
      </c>
      <c r="K7308" s="47">
        <f t="shared" si="686"/>
        <v>22.208192300401556</v>
      </c>
      <c r="L7308" s="48">
        <f>Solar!K7325/1000*Variables!$B$3</f>
        <v>14.650499999999999</v>
      </c>
      <c r="M7308" s="1">
        <f>IF(E7308=1, VLOOKUP(D7308, Sheet1!$E$2:$G$26, 2), Sheet1!$G$3)</f>
        <v>0.20441999999999999</v>
      </c>
      <c r="N7308" s="1">
        <f>'Electricity Rates'!$J$3</f>
        <v>0.19270000000000001</v>
      </c>
      <c r="O7308" s="145">
        <f>L7308-K7308</f>
        <v>-7.5576923004015573</v>
      </c>
      <c r="P7308">
        <f t="shared" si="687"/>
        <v>4.2795186562873804</v>
      </c>
      <c r="Q7308">
        <f>IF(O7308&gt;0, IF(Q7307+O7308*Variables!$B$5&lt;Variables!$B$4, Q7307+O7308*Variables!$B$5, Variables!$B$4), IF(Q7307&gt;-O7308, Q7307+O7308/Variables!$B$5, 0))</f>
        <v>0</v>
      </c>
      <c r="R7308">
        <f>IF(O7308&gt;0, 0, IF(Q7307&gt;-O7308, 0, -O7308 - Q7307*Variables!$B$5))</f>
        <v>7.5576923004015573</v>
      </c>
      <c r="S7308">
        <f t="shared" si="688"/>
        <v>1.5449434600480862</v>
      </c>
      <c r="T7308">
        <f t="shared" si="689"/>
        <v>0</v>
      </c>
    </row>
    <row r="7309" spans="1:20" x14ac:dyDescent="0.3">
      <c r="A7309" s="3">
        <f t="shared" si="684"/>
        <v>43405</v>
      </c>
      <c r="B7309">
        <v>11</v>
      </c>
      <c r="C7309">
        <v>1</v>
      </c>
      <c r="D7309">
        <v>12</v>
      </c>
      <c r="E7309">
        <v>1</v>
      </c>
      <c r="F7309" s="1">
        <f>VLOOKUP(A7309,Weather!$A$1:$E$366, 5)</f>
        <v>0.67272727272727217</v>
      </c>
      <c r="G7309" s="1">
        <f>VLOOKUP(D7309, Fall!$A$1:$E$25, 2)</f>
        <v>1366.07142857142</v>
      </c>
      <c r="H7309" s="1">
        <f>VLOOKUP(D7309, Fall!$A$1:$E$25, 3)</f>
        <v>996.442378876367</v>
      </c>
      <c r="I7309" s="1">
        <f>VLOOKUP(D7309, Fall!$A$1:$E$25, 5)</f>
        <v>368.42105263157799</v>
      </c>
      <c r="J7309" s="1">
        <f t="shared" si="685"/>
        <v>1245.1019213984935</v>
      </c>
      <c r="K7309" s="47">
        <f t="shared" si="686"/>
        <v>23.293396467896908</v>
      </c>
      <c r="L7309" s="48">
        <f>Solar!K7326/1000*Variables!$B$3</f>
        <v>14.413550000000001</v>
      </c>
      <c r="M7309" s="1">
        <f>IF(E7309=1, VLOOKUP(D7309, Sheet1!$E$2:$G$26, 2), Sheet1!$G$3)</f>
        <v>0.20441999999999999</v>
      </c>
      <c r="N7309" s="1">
        <f>'Electricity Rates'!$J$3</f>
        <v>0.19270000000000001</v>
      </c>
      <c r="O7309" s="145">
        <f>L7309-K7309</f>
        <v>-8.8798464678969076</v>
      </c>
      <c r="P7309">
        <f t="shared" si="687"/>
        <v>4.4886374993637341</v>
      </c>
      <c r="Q7309">
        <f>IF(O7309&gt;0, IF(Q7308+O7309*Variables!$B$5&lt;Variables!$B$4, Q7308+O7309*Variables!$B$5, Variables!$B$4), IF(Q7308&gt;-O7309, Q7308+O7309/Variables!$B$5, 0))</f>
        <v>0</v>
      </c>
      <c r="R7309">
        <f>IF(O7309&gt;0, 0, IF(Q7308&gt;-O7309, 0, -O7309 - Q7308*Variables!$B$5))</f>
        <v>8.8798464678969076</v>
      </c>
      <c r="S7309">
        <f t="shared" si="688"/>
        <v>1.8152182149674858</v>
      </c>
      <c r="T7309">
        <f t="shared" si="689"/>
        <v>0</v>
      </c>
    </row>
    <row r="7310" spans="1:20" x14ac:dyDescent="0.3">
      <c r="A7310" s="3">
        <f t="shared" si="684"/>
        <v>43405</v>
      </c>
      <c r="B7310">
        <v>11</v>
      </c>
      <c r="C7310">
        <v>1</v>
      </c>
      <c r="D7310">
        <v>13</v>
      </c>
      <c r="E7310">
        <v>1</v>
      </c>
      <c r="F7310" s="1">
        <f>VLOOKUP(A7310,Weather!$A$1:$E$366, 5)</f>
        <v>0.67272727272727217</v>
      </c>
      <c r="G7310" s="1">
        <f>VLOOKUP(D7310, Fall!$A$1:$E$25, 2)</f>
        <v>1446.42857142857</v>
      </c>
      <c r="H7310" s="1">
        <f>VLOOKUP(D7310, Fall!$A$1:$E$25, 3)</f>
        <v>1031.4839187299399</v>
      </c>
      <c r="I7310" s="1">
        <f>VLOOKUP(D7310, Fall!$A$1:$E$25, 5)</f>
        <v>350.87719298245599</v>
      </c>
      <c r="J7310" s="1">
        <f t="shared" si="685"/>
        <v>1310.6285032726544</v>
      </c>
      <c r="K7310" s="47">
        <f t="shared" si="686"/>
        <v>24.519269325812477</v>
      </c>
      <c r="L7310" s="48">
        <f>Solar!K7327/1000*Variables!$B$3</f>
        <v>13.856749999999998</v>
      </c>
      <c r="M7310" s="1">
        <f>IF(E7310=1, VLOOKUP(D7310, Sheet1!$E$2:$G$26, 2), Sheet1!$G$3)</f>
        <v>0.20441999999999999</v>
      </c>
      <c r="N7310" s="1">
        <f>'Electricity Rates'!$J$3</f>
        <v>0.19270000000000001</v>
      </c>
      <c r="O7310" s="145">
        <f>L7310-K7310</f>
        <v>-10.662519325812479</v>
      </c>
      <c r="P7310">
        <f t="shared" si="687"/>
        <v>4.7248631990840648</v>
      </c>
      <c r="Q7310">
        <f>IF(O7310&gt;0, IF(Q7309+O7310*Variables!$B$5&lt;Variables!$B$4, Q7309+O7310*Variables!$B$5, Variables!$B$4), IF(Q7309&gt;-O7310, Q7309+O7310/Variables!$B$5, 0))</f>
        <v>0</v>
      </c>
      <c r="R7310">
        <f>IF(O7310&gt;0, 0, IF(Q7309&gt;-O7310, 0, -O7310 - Q7309*Variables!$B$5))</f>
        <v>10.662519325812479</v>
      </c>
      <c r="S7310">
        <f t="shared" si="688"/>
        <v>2.1796322005825868</v>
      </c>
      <c r="T7310">
        <f t="shared" si="689"/>
        <v>0</v>
      </c>
    </row>
    <row r="7311" spans="1:20" x14ac:dyDescent="0.3">
      <c r="A7311" s="3">
        <f t="shared" si="684"/>
        <v>43405</v>
      </c>
      <c r="B7311">
        <v>11</v>
      </c>
      <c r="C7311">
        <v>1</v>
      </c>
      <c r="D7311">
        <v>14</v>
      </c>
      <c r="E7311">
        <v>1</v>
      </c>
      <c r="F7311" s="1">
        <f>VLOOKUP(A7311,Weather!$A$1:$E$366, 5)</f>
        <v>0.67272727272727217</v>
      </c>
      <c r="G7311" s="1">
        <f>VLOOKUP(D7311, Fall!$A$1:$E$25, 2)</f>
        <v>1482.1428571428501</v>
      </c>
      <c r="H7311" s="1">
        <f>VLOOKUP(D7311, Fall!$A$1:$E$25, 3)</f>
        <v>1052.56230978037</v>
      </c>
      <c r="I7311" s="1">
        <f>VLOOKUP(D7311, Fall!$A$1:$E$25, 5)</f>
        <v>342.105263157894</v>
      </c>
      <c r="J7311" s="1">
        <f t="shared" si="685"/>
        <v>1341.5528598242199</v>
      </c>
      <c r="K7311" s="47">
        <f t="shared" si="686"/>
        <v>25.097802926388042</v>
      </c>
      <c r="L7311" s="48">
        <f>Solar!K7328/1000*Variables!$B$3</f>
        <v>25.090250000000005</v>
      </c>
      <c r="M7311" s="1">
        <f>IF(E7311=1, VLOOKUP(D7311, Sheet1!$E$2:$G$26, 2), Sheet1!$G$3)</f>
        <v>0.20441999999999999</v>
      </c>
      <c r="N7311" s="1">
        <f>'Electricity Rates'!$J$3</f>
        <v>0.19270000000000001</v>
      </c>
      <c r="O7311" s="145">
        <f>L7311-K7311</f>
        <v>-7.5529263880369513E-3</v>
      </c>
      <c r="P7311">
        <f t="shared" si="687"/>
        <v>4.8363466239149755</v>
      </c>
      <c r="Q7311">
        <f>IF(O7311&gt;0, IF(Q7310+O7311*Variables!$B$5&lt;Variables!$B$4, Q7310+O7311*Variables!$B$5, Variables!$B$4), IF(Q7310&gt;-O7311, Q7310+O7311/Variables!$B$5, 0))</f>
        <v>0</v>
      </c>
      <c r="R7311">
        <f>IF(O7311&gt;0, 0, IF(Q7310&gt;-O7311, 0, -O7311 - Q7310*Variables!$B$5))</f>
        <v>7.5529263880369513E-3</v>
      </c>
      <c r="S7311">
        <f t="shared" si="688"/>
        <v>1.5439692122425136E-3</v>
      </c>
      <c r="T7311">
        <f t="shared" si="689"/>
        <v>0</v>
      </c>
    </row>
    <row r="7312" spans="1:20" x14ac:dyDescent="0.3">
      <c r="A7312" s="3">
        <f t="shared" si="684"/>
        <v>43405</v>
      </c>
      <c r="B7312">
        <v>11</v>
      </c>
      <c r="C7312">
        <v>1</v>
      </c>
      <c r="D7312">
        <v>15</v>
      </c>
      <c r="E7312">
        <v>1</v>
      </c>
      <c r="F7312" s="1">
        <f>VLOOKUP(A7312,Weather!$A$1:$E$366, 5)</f>
        <v>0.67272727272727217</v>
      </c>
      <c r="G7312" s="1">
        <f>VLOOKUP(D7312, Fall!$A$1:$E$25, 2)</f>
        <v>1437.5</v>
      </c>
      <c r="H7312" s="1">
        <f>VLOOKUP(D7312, Fall!$A$1:$E$25, 3)</f>
        <v>1060.00658057086</v>
      </c>
      <c r="I7312" s="1">
        <f>VLOOKUP(D7312, Fall!$A$1:$E$25, 5)</f>
        <v>328.94736842105198</v>
      </c>
      <c r="J7312" s="1">
        <f t="shared" si="685"/>
        <v>1313.9566990959177</v>
      </c>
      <c r="K7312" s="47">
        <f t="shared" si="686"/>
        <v>24.581533292722909</v>
      </c>
      <c r="L7312" s="48">
        <f>Solar!K7329/1000*Variables!$B$3</f>
        <v>13.056549999999998</v>
      </c>
      <c r="M7312" s="1">
        <f>IF(E7312=1, VLOOKUP(D7312, Sheet1!$E$2:$G$26, 2), Sheet1!$G$3)</f>
        <v>0.20441999999999999</v>
      </c>
      <c r="N7312" s="1">
        <f>'Electricity Rates'!$J$3</f>
        <v>0.19270000000000001</v>
      </c>
      <c r="O7312" s="145">
        <f>L7312-K7312</f>
        <v>-11.524983292722911</v>
      </c>
      <c r="P7312">
        <f t="shared" si="687"/>
        <v>4.7368614655077046</v>
      </c>
      <c r="Q7312">
        <f>IF(O7312&gt;0, IF(Q7311+O7312*Variables!$B$5&lt;Variables!$B$4, Q7311+O7312*Variables!$B$5, Variables!$B$4), IF(Q7311&gt;-O7312, Q7311+O7312/Variables!$B$5, 0))</f>
        <v>0</v>
      </c>
      <c r="R7312">
        <f>IF(O7312&gt;0, 0, IF(Q7311&gt;-O7312, 0, -O7312 - Q7311*Variables!$B$5))</f>
        <v>11.524983292722911</v>
      </c>
      <c r="S7312">
        <f t="shared" si="688"/>
        <v>2.3559370846984176</v>
      </c>
      <c r="T7312">
        <f t="shared" si="689"/>
        <v>0</v>
      </c>
    </row>
    <row r="7313" spans="1:20" x14ac:dyDescent="0.3">
      <c r="A7313" s="3">
        <f t="shared" si="684"/>
        <v>43405</v>
      </c>
      <c r="B7313">
        <v>11</v>
      </c>
      <c r="C7313">
        <v>1</v>
      </c>
      <c r="D7313">
        <v>16</v>
      </c>
      <c r="E7313">
        <v>1</v>
      </c>
      <c r="F7313" s="1">
        <f>VLOOKUP(A7313,Weather!$A$1:$E$366, 5)</f>
        <v>0.67272727272727217</v>
      </c>
      <c r="G7313" s="1">
        <f>VLOOKUP(D7313, Fall!$A$1:$E$25, 2)</f>
        <v>1348.2142857142801</v>
      </c>
      <c r="H7313" s="1">
        <f>VLOOKUP(D7313, Fall!$A$1:$E$25, 3)</f>
        <v>1003.98947108661</v>
      </c>
      <c r="I7313" s="1">
        <f>VLOOKUP(D7313, Fall!$A$1:$E$25, 5)</f>
        <v>298.24561403508801</v>
      </c>
      <c r="J7313" s="1">
        <f t="shared" si="685"/>
        <v>1235.5588918361334</v>
      </c>
      <c r="K7313" s="47">
        <f t="shared" si="686"/>
        <v>23.114865243038434</v>
      </c>
      <c r="L7313" s="48">
        <f>Solar!K7330/1000*Variables!$B$3</f>
        <v>8.965349999999999</v>
      </c>
      <c r="M7313" s="1">
        <f>IF(E7313=1, VLOOKUP(D7313, Sheet1!$E$2:$G$26, 2), Sheet1!$G$3)</f>
        <v>0.20441999999999999</v>
      </c>
      <c r="N7313" s="1">
        <f>'Electricity Rates'!$J$3</f>
        <v>0.19270000000000001</v>
      </c>
      <c r="O7313" s="145">
        <f>L7313-K7313</f>
        <v>-14.149515243038435</v>
      </c>
      <c r="P7313">
        <f t="shared" si="687"/>
        <v>4.4542345323335066</v>
      </c>
      <c r="Q7313">
        <f>IF(O7313&gt;0, IF(Q7312+O7313*Variables!$B$5&lt;Variables!$B$4, Q7312+O7313*Variables!$B$5, Variables!$B$4), IF(Q7312&gt;-O7313, Q7312+O7313/Variables!$B$5, 0))</f>
        <v>0</v>
      </c>
      <c r="R7313">
        <f>IF(O7313&gt;0, 0, IF(Q7312&gt;-O7313, 0, -O7313 - Q7312*Variables!$B$5))</f>
        <v>14.149515243038435</v>
      </c>
      <c r="S7313">
        <f t="shared" si="688"/>
        <v>2.8924439059819167</v>
      </c>
      <c r="T7313">
        <f t="shared" si="689"/>
        <v>0</v>
      </c>
    </row>
    <row r="7314" spans="1:20" x14ac:dyDescent="0.3">
      <c r="A7314" s="3">
        <f t="shared" si="684"/>
        <v>43405</v>
      </c>
      <c r="B7314">
        <v>11</v>
      </c>
      <c r="C7314">
        <v>1</v>
      </c>
      <c r="D7314">
        <v>17</v>
      </c>
      <c r="E7314">
        <v>1</v>
      </c>
      <c r="F7314" s="1">
        <f>VLOOKUP(A7314,Weather!$A$1:$E$366, 5)</f>
        <v>0.67272727272727217</v>
      </c>
      <c r="G7314" s="1">
        <f>VLOOKUP(D7314, Fall!$A$1:$E$25, 2)</f>
        <v>1080.3571428571399</v>
      </c>
      <c r="H7314" s="1">
        <f>VLOOKUP(D7314, Fall!$A$1:$E$25, 3)</f>
        <v>794.90091642515802</v>
      </c>
      <c r="I7314" s="1">
        <f>VLOOKUP(D7314, Fall!$A$1:$E$25, 5)</f>
        <v>263.15789473684202</v>
      </c>
      <c r="J7314" s="1">
        <f t="shared" si="685"/>
        <v>986.93510511576392</v>
      </c>
      <c r="K7314" s="47">
        <f t="shared" si="686"/>
        <v>18.463605506066337</v>
      </c>
      <c r="L7314" s="48">
        <f>Solar!K7331/1000*Variables!$B$3</f>
        <v>2.4271000000000003</v>
      </c>
      <c r="M7314" s="1">
        <f>IF(E7314=1, VLOOKUP(D7314, Sheet1!$E$2:$G$26, 2), Sheet1!$G$3)</f>
        <v>0.20441999999999999</v>
      </c>
      <c r="N7314" s="1">
        <f>'Electricity Rates'!$J$3</f>
        <v>0.19270000000000001</v>
      </c>
      <c r="O7314" s="145">
        <f>L7314-K7314</f>
        <v>-16.036505506066337</v>
      </c>
      <c r="P7314">
        <f t="shared" si="687"/>
        <v>3.5579367810189835</v>
      </c>
      <c r="Q7314">
        <f>IF(O7314&gt;0, IF(Q7313+O7314*Variables!$B$5&lt;Variables!$B$4, Q7313+O7314*Variables!$B$5, Variables!$B$4), IF(Q7313&gt;-O7314, Q7313+O7314/Variables!$B$5, 0))</f>
        <v>0</v>
      </c>
      <c r="R7314">
        <f>IF(O7314&gt;0, 0, IF(Q7313&gt;-O7314, 0, -O7314 - Q7313*Variables!$B$5))</f>
        <v>16.036505506066337</v>
      </c>
      <c r="S7314">
        <f t="shared" si="688"/>
        <v>3.2781824555500805</v>
      </c>
      <c r="T7314">
        <f t="shared" si="689"/>
        <v>0</v>
      </c>
    </row>
    <row r="7315" spans="1:20" x14ac:dyDescent="0.3">
      <c r="A7315" s="3">
        <f t="shared" si="684"/>
        <v>43405</v>
      </c>
      <c r="B7315">
        <v>11</v>
      </c>
      <c r="C7315">
        <v>1</v>
      </c>
      <c r="D7315">
        <v>18</v>
      </c>
      <c r="E7315">
        <v>1</v>
      </c>
      <c r="F7315" s="1">
        <f>VLOOKUP(A7315,Weather!$A$1:$E$366, 5)</f>
        <v>0.67272727272727217</v>
      </c>
      <c r="G7315" s="1">
        <f>VLOOKUP(D7315, Fall!$A$1:$E$25, 2)</f>
        <v>678.57142857142799</v>
      </c>
      <c r="H7315" s="1">
        <f>VLOOKUP(D7315, Fall!$A$1:$E$25, 3)</f>
        <v>583.61400485626905</v>
      </c>
      <c r="I7315" s="1">
        <f>VLOOKUP(D7315, Fall!$A$1:$E$25, 5)</f>
        <v>280.70175438596499</v>
      </c>
      <c r="J7315" s="1">
        <f t="shared" si="685"/>
        <v>647.49445353737588</v>
      </c>
      <c r="K7315" s="47">
        <f t="shared" si="686"/>
        <v>12.11334169340123</v>
      </c>
      <c r="L7315" s="48">
        <f>Solar!K7332/1000*Variables!$B$3</f>
        <v>0</v>
      </c>
      <c r="M7315" s="1">
        <f>IF(E7315=1, VLOOKUP(D7315, Sheet1!$E$2:$G$26, 2), Sheet1!$G$3)</f>
        <v>0.20441999999999999</v>
      </c>
      <c r="N7315" s="1">
        <f>'Electricity Rates'!$J$3</f>
        <v>0.19270000000000001</v>
      </c>
      <c r="O7315" s="145">
        <f>L7315-K7315</f>
        <v>-12.11334169340123</v>
      </c>
      <c r="P7315">
        <f t="shared" si="687"/>
        <v>2.3342409443184171</v>
      </c>
      <c r="Q7315">
        <f>IF(O7315&gt;0, IF(Q7314+O7315*Variables!$B$5&lt;Variables!$B$4, Q7314+O7315*Variables!$B$5, Variables!$B$4), IF(Q7314&gt;-O7315, Q7314+O7315/Variables!$B$5, 0))</f>
        <v>0</v>
      </c>
      <c r="R7315">
        <f>IF(O7315&gt;0, 0, IF(Q7314&gt;-O7315, 0, -O7315 - Q7314*Variables!$B$5))</f>
        <v>12.11334169340123</v>
      </c>
      <c r="S7315">
        <f t="shared" si="688"/>
        <v>2.4762093089650792</v>
      </c>
      <c r="T7315">
        <f t="shared" si="689"/>
        <v>0</v>
      </c>
    </row>
    <row r="7316" spans="1:20" x14ac:dyDescent="0.3">
      <c r="A7316" s="3">
        <f t="shared" si="684"/>
        <v>43405</v>
      </c>
      <c r="B7316">
        <v>11</v>
      </c>
      <c r="C7316">
        <v>1</v>
      </c>
      <c r="D7316">
        <v>19</v>
      </c>
      <c r="E7316">
        <v>1</v>
      </c>
      <c r="F7316" s="1">
        <f>VLOOKUP(A7316,Weather!$A$1:$E$366, 5)</f>
        <v>0.67272727272727217</v>
      </c>
      <c r="G7316" s="1">
        <f>VLOOKUP(D7316, Fall!$A$1:$E$25, 2)</f>
        <v>517.85714285714198</v>
      </c>
      <c r="H7316" s="1">
        <f>VLOOKUP(D7316, Fall!$A$1:$E$25, 3)</f>
        <v>442.60593718179598</v>
      </c>
      <c r="I7316" s="1">
        <f>VLOOKUP(D7316, Fall!$A$1:$E$25, 5)</f>
        <v>289.47368421052602</v>
      </c>
      <c r="J7316" s="1">
        <f t="shared" si="685"/>
        <v>493.22947554521051</v>
      </c>
      <c r="K7316" s="47">
        <f t="shared" si="686"/>
        <v>9.22734880259687</v>
      </c>
      <c r="L7316" s="48">
        <f>Solar!K7333/1000*Variables!$B$3</f>
        <v>0</v>
      </c>
      <c r="M7316" s="1">
        <f>IF(E7316=1, VLOOKUP(D7316, Sheet1!$E$2:$G$26, 2), Sheet1!$G$3)</f>
        <v>0.20441999999999999</v>
      </c>
      <c r="N7316" s="1">
        <f>'Electricity Rates'!$J$3</f>
        <v>0.19270000000000001</v>
      </c>
      <c r="O7316" s="145">
        <f>L7316-K7316</f>
        <v>-9.22734880259687</v>
      </c>
      <c r="P7316">
        <f t="shared" si="687"/>
        <v>1.778110114260417</v>
      </c>
      <c r="Q7316">
        <f>IF(O7316&gt;0, IF(Q7315+O7316*Variables!$B$5&lt;Variables!$B$4, Q7315+O7316*Variables!$B$5, Variables!$B$4), IF(Q7315&gt;-O7316, Q7315+O7316/Variables!$B$5, 0))</f>
        <v>0</v>
      </c>
      <c r="R7316">
        <f>IF(O7316&gt;0, 0, IF(Q7315&gt;-O7316, 0, -O7316 - Q7315*Variables!$B$5))</f>
        <v>9.22734880259687</v>
      </c>
      <c r="S7316">
        <f t="shared" si="688"/>
        <v>1.886254642226852</v>
      </c>
      <c r="T7316">
        <f t="shared" si="689"/>
        <v>0</v>
      </c>
    </row>
    <row r="7317" spans="1:20" x14ac:dyDescent="0.3">
      <c r="A7317" s="3">
        <f t="shared" si="684"/>
        <v>43405</v>
      </c>
      <c r="B7317">
        <v>11</v>
      </c>
      <c r="C7317">
        <v>1</v>
      </c>
      <c r="D7317">
        <v>20</v>
      </c>
      <c r="E7317">
        <v>1</v>
      </c>
      <c r="F7317" s="1">
        <f>VLOOKUP(A7317,Weather!$A$1:$E$366, 5)</f>
        <v>0.67272727272727217</v>
      </c>
      <c r="G7317" s="1">
        <f>VLOOKUP(D7317, Fall!$A$1:$E$25, 2)</f>
        <v>428.57142857142799</v>
      </c>
      <c r="H7317" s="1">
        <f>VLOOKUP(D7317, Fall!$A$1:$E$25, 3)</f>
        <v>354.11608052009001</v>
      </c>
      <c r="I7317" s="1">
        <f>VLOOKUP(D7317, Fall!$A$1:$E$25, 5)</f>
        <v>263.15789473684202</v>
      </c>
      <c r="J7317" s="1">
        <f t="shared" si="685"/>
        <v>404.20422375462641</v>
      </c>
      <c r="K7317" s="47">
        <f t="shared" si="686"/>
        <v>7.5618622669378031</v>
      </c>
      <c r="L7317" s="48">
        <f>Solar!K7334/1000*Variables!$B$3</f>
        <v>0</v>
      </c>
      <c r="M7317" s="1">
        <f>IF(E7317=1, VLOOKUP(D7317, Sheet1!$E$2:$G$26, 2), Sheet1!$G$3)</f>
        <v>0.20441999999999999</v>
      </c>
      <c r="N7317" s="1">
        <f>'Electricity Rates'!$J$3</f>
        <v>0.19270000000000001</v>
      </c>
      <c r="O7317" s="145">
        <f>L7317-K7317</f>
        <v>-7.5618622669378031</v>
      </c>
      <c r="P7317">
        <f t="shared" si="687"/>
        <v>1.4571708588389147</v>
      </c>
      <c r="Q7317">
        <f>IF(O7317&gt;0, IF(Q7316+O7317*Variables!$B$5&lt;Variables!$B$4, Q7316+O7317*Variables!$B$5, Variables!$B$4), IF(Q7316&gt;-O7317, Q7316+O7317/Variables!$B$5, 0))</f>
        <v>0</v>
      </c>
      <c r="R7317">
        <f>IF(O7317&gt;0, 0, IF(Q7316&gt;-O7317, 0, -O7317 - Q7316*Variables!$B$5))</f>
        <v>7.5618622669378031</v>
      </c>
      <c r="S7317">
        <f t="shared" si="688"/>
        <v>1.5457958846074256</v>
      </c>
      <c r="T7317">
        <f t="shared" si="689"/>
        <v>0</v>
      </c>
    </row>
    <row r="7318" spans="1:20" x14ac:dyDescent="0.3">
      <c r="A7318" s="3">
        <f t="shared" si="684"/>
        <v>43405</v>
      </c>
      <c r="B7318">
        <v>11</v>
      </c>
      <c r="C7318">
        <v>1</v>
      </c>
      <c r="D7318">
        <v>21</v>
      </c>
      <c r="E7318">
        <v>1</v>
      </c>
      <c r="F7318" s="1">
        <f>VLOOKUP(A7318,Weather!$A$1:$E$366, 5)</f>
        <v>0.67272727272727217</v>
      </c>
      <c r="G7318" s="1">
        <f>VLOOKUP(D7318, Fall!$A$1:$E$25, 2)</f>
        <v>366.07142857142799</v>
      </c>
      <c r="H7318" s="1">
        <f>VLOOKUP(D7318, Fall!$A$1:$E$25, 3)</f>
        <v>305.62638808916603</v>
      </c>
      <c r="I7318" s="1">
        <f>VLOOKUP(D7318, Fall!$A$1:$E$25, 5)</f>
        <v>271.929824561403</v>
      </c>
      <c r="J7318" s="1">
        <f t="shared" si="685"/>
        <v>346.28941532268766</v>
      </c>
      <c r="K7318" s="47">
        <f t="shared" si="686"/>
        <v>6.478390648283308</v>
      </c>
      <c r="L7318" s="48">
        <f>Solar!K7335/1000*Variables!$B$3</f>
        <v>0</v>
      </c>
      <c r="M7318" s="1">
        <f>IF(E7318=1, VLOOKUP(D7318, Sheet1!$E$2:$G$26, 2), Sheet1!$G$3)</f>
        <v>0.20441999999999999</v>
      </c>
      <c r="N7318" s="1">
        <f>'Electricity Rates'!$J$3</f>
        <v>0.19270000000000001</v>
      </c>
      <c r="O7318" s="145">
        <f>L7318-K7318</f>
        <v>-6.478390648283308</v>
      </c>
      <c r="P7318">
        <f t="shared" si="687"/>
        <v>1.2483858779241934</v>
      </c>
      <c r="Q7318">
        <f>IF(O7318&gt;0, IF(Q7317+O7318*Variables!$B$5&lt;Variables!$B$4, Q7317+O7318*Variables!$B$5, Variables!$B$4), IF(Q7317&gt;-O7318, Q7317+O7318/Variables!$B$5, 0))</f>
        <v>0</v>
      </c>
      <c r="R7318">
        <f>IF(O7318&gt;0, 0, IF(Q7317&gt;-O7318, 0, -O7318 - Q7317*Variables!$B$5))</f>
        <v>6.478390648283308</v>
      </c>
      <c r="S7318">
        <f t="shared" si="688"/>
        <v>1.3243126163220738</v>
      </c>
      <c r="T7318">
        <f t="shared" si="689"/>
        <v>0</v>
      </c>
    </row>
    <row r="7319" spans="1:20" x14ac:dyDescent="0.3">
      <c r="A7319" s="3">
        <f t="shared" si="684"/>
        <v>43405</v>
      </c>
      <c r="B7319">
        <v>11</v>
      </c>
      <c r="C7319">
        <v>1</v>
      </c>
      <c r="D7319">
        <v>22</v>
      </c>
      <c r="E7319">
        <v>1</v>
      </c>
      <c r="F7319" s="1">
        <f>VLOOKUP(A7319,Weather!$A$1:$E$366, 5)</f>
        <v>0.67272727272727217</v>
      </c>
      <c r="G7319" s="1">
        <f>VLOOKUP(D7319, Fall!$A$1:$E$25, 2)</f>
        <v>330.35714285714198</v>
      </c>
      <c r="H7319" s="1">
        <f>VLOOKUP(D7319, Fall!$A$1:$E$25, 3)</f>
        <v>272.33281237147202</v>
      </c>
      <c r="I7319" s="1">
        <f>VLOOKUP(D7319, Fall!$A$1:$E$25, 5)</f>
        <v>254.385964912281</v>
      </c>
      <c r="J7319" s="1">
        <f t="shared" si="685"/>
        <v>311.36736197092267</v>
      </c>
      <c r="K7319" s="47">
        <f t="shared" si="686"/>
        <v>5.8250680405388415</v>
      </c>
      <c r="L7319" s="48">
        <f>Solar!K7336/1000*Variables!$B$3</f>
        <v>0</v>
      </c>
      <c r="M7319" s="1">
        <f>IF(E7319=1, VLOOKUP(D7319, Sheet1!$E$2:$G$26, 2), Sheet1!$G$3)</f>
        <v>0.18618000000000001</v>
      </c>
      <c r="N7319" s="1">
        <f>'Electricity Rates'!$J$3</f>
        <v>0.19270000000000001</v>
      </c>
      <c r="O7319" s="145">
        <f>L7319-K7319</f>
        <v>-5.8250680405388415</v>
      </c>
      <c r="P7319">
        <f t="shared" si="687"/>
        <v>1.1224906114118349</v>
      </c>
      <c r="Q7319">
        <f>IF(O7319&gt;0, IF(Q7318+O7319*Variables!$B$5&lt;Variables!$B$4, Q7318+O7319*Variables!$B$5, Variables!$B$4), IF(Q7318&gt;-O7319, Q7318+O7319/Variables!$B$5, 0))</f>
        <v>0</v>
      </c>
      <c r="R7319">
        <f>IF(O7319&gt;0, 0, IF(Q7318&gt;-O7319, 0, -O7319 - Q7318*Variables!$B$5))</f>
        <v>5.8250680405388415</v>
      </c>
      <c r="S7319">
        <f t="shared" si="688"/>
        <v>1.0845111677875217</v>
      </c>
      <c r="T7319">
        <f t="shared" si="689"/>
        <v>0</v>
      </c>
    </row>
    <row r="7320" spans="1:20" x14ac:dyDescent="0.3">
      <c r="A7320" s="3">
        <f t="shared" si="684"/>
        <v>43405</v>
      </c>
      <c r="B7320">
        <v>11</v>
      </c>
      <c r="C7320">
        <v>1</v>
      </c>
      <c r="D7320">
        <v>23</v>
      </c>
      <c r="E7320">
        <v>1</v>
      </c>
      <c r="F7320" s="1">
        <f>VLOOKUP(A7320,Weather!$A$1:$E$366, 5)</f>
        <v>0.67272727272727217</v>
      </c>
      <c r="G7320" s="1">
        <f>VLOOKUP(D7320, Fall!$A$1:$E$25, 2)</f>
        <v>303.57142857142799</v>
      </c>
      <c r="H7320" s="1">
        <f>VLOOKUP(D7320, Fall!$A$1:$E$25, 3)</f>
        <v>252.67335691371099</v>
      </c>
      <c r="I7320" s="1">
        <f>VLOOKUP(D7320, Fall!$A$1:$E$25, 5)</f>
        <v>254.385964912281</v>
      </c>
      <c r="J7320" s="1">
        <f t="shared" si="685"/>
        <v>286.91387784708422</v>
      </c>
      <c r="K7320" s="47">
        <f t="shared" si="686"/>
        <v>5.3675916758102291</v>
      </c>
      <c r="L7320" s="48">
        <f>Solar!K7337/1000*Variables!$B$3</f>
        <v>0</v>
      </c>
      <c r="M7320" s="1">
        <f>IF(E7320=1, VLOOKUP(D7320, Sheet1!$E$2:$G$26, 2), Sheet1!$G$3)</f>
        <v>0.18618000000000001</v>
      </c>
      <c r="N7320" s="1">
        <f>'Electricity Rates'!$J$3</f>
        <v>0.19270000000000001</v>
      </c>
      <c r="O7320" s="145">
        <f>L7320-K7320</f>
        <v>-5.3675916758102291</v>
      </c>
      <c r="P7320">
        <f t="shared" si="687"/>
        <v>1.0343349159286312</v>
      </c>
      <c r="Q7320">
        <f>IF(O7320&gt;0, IF(Q7319+O7320*Variables!$B$5&lt;Variables!$B$4, Q7319+O7320*Variables!$B$5, Variables!$B$4), IF(Q7319&gt;-O7320, Q7319+O7320/Variables!$B$5, 0))</f>
        <v>0</v>
      </c>
      <c r="R7320">
        <f>IF(O7320&gt;0, 0, IF(Q7319&gt;-O7320, 0, -O7320 - Q7319*Variables!$B$5))</f>
        <v>5.3675916758102291</v>
      </c>
      <c r="S7320">
        <f t="shared" si="688"/>
        <v>0.99933821820234847</v>
      </c>
      <c r="T7320">
        <f t="shared" si="689"/>
        <v>0</v>
      </c>
    </row>
    <row r="7321" spans="1:20" x14ac:dyDescent="0.3">
      <c r="A7321" s="3">
        <f t="shared" si="684"/>
        <v>43405</v>
      </c>
      <c r="B7321">
        <v>11</v>
      </c>
      <c r="C7321">
        <v>1</v>
      </c>
      <c r="D7321">
        <v>24</v>
      </c>
      <c r="E7321">
        <v>1</v>
      </c>
      <c r="F7321" s="1">
        <f>VLOOKUP(A7321,Weather!$A$1:$E$366, 5)</f>
        <v>0.67272727272727217</v>
      </c>
      <c r="G7321" s="1">
        <f>VLOOKUP(D7321, Fall!$A$1:$E$25, 2)</f>
        <v>285.71428571428498</v>
      </c>
      <c r="H7321" s="1">
        <f>VLOOKUP(D7321, Fall!$A$1:$E$25, 3)</f>
        <v>237.47635107345499</v>
      </c>
      <c r="I7321" s="1">
        <f>VLOOKUP(D7321, Fall!$A$1:$E$25, 5)</f>
        <v>254.385964912281</v>
      </c>
      <c r="J7321" s="1">
        <f t="shared" si="685"/>
        <v>269.92732528637697</v>
      </c>
      <c r="K7321" s="47">
        <f t="shared" si="686"/>
        <v>5.0498068450110747</v>
      </c>
      <c r="L7321" s="48">
        <f>Solar!K7338/1000*Variables!$B$3</f>
        <v>0</v>
      </c>
      <c r="M7321" s="1">
        <f>IF(E7321=1, VLOOKUP(D7321, Sheet1!$E$2:$G$26, 2), Sheet1!$G$3)</f>
        <v>0.18618000000000001</v>
      </c>
      <c r="N7321" s="1">
        <f>'Electricity Rates'!$J$3</f>
        <v>0.19270000000000001</v>
      </c>
      <c r="O7321" s="145">
        <f>L7321-K7321</f>
        <v>-5.0498068450110747</v>
      </c>
      <c r="P7321">
        <f t="shared" si="687"/>
        <v>0.97309777903363415</v>
      </c>
      <c r="Q7321">
        <f>IF(O7321&gt;0, IF(Q7320+O7321*Variables!$B$5&lt;Variables!$B$4, Q7320+O7321*Variables!$B$5, Variables!$B$4), IF(Q7320&gt;-O7321, Q7320+O7321/Variables!$B$5, 0))</f>
        <v>0</v>
      </c>
      <c r="R7321">
        <f>IF(O7321&gt;0, 0, IF(Q7320&gt;-O7321, 0, -O7321 - Q7320*Variables!$B$5))</f>
        <v>5.0498068450110747</v>
      </c>
      <c r="S7321">
        <f t="shared" si="688"/>
        <v>0.940173038404162</v>
      </c>
      <c r="T7321">
        <f t="shared" si="689"/>
        <v>0</v>
      </c>
    </row>
    <row r="7322" spans="1:20" x14ac:dyDescent="0.3">
      <c r="A7322" s="3">
        <f t="shared" si="684"/>
        <v>43406</v>
      </c>
      <c r="B7322">
        <v>11</v>
      </c>
      <c r="C7322">
        <v>2</v>
      </c>
      <c r="D7322">
        <v>1</v>
      </c>
      <c r="E7322">
        <v>1</v>
      </c>
      <c r="F7322" s="1">
        <f>VLOOKUP(A7322,Weather!$A$1:$E$366, 5)</f>
        <v>0.65454545454545376</v>
      </c>
      <c r="G7322" s="1">
        <f>VLOOKUP(D7322, Fall!$A$1:$E$25, 2)</f>
        <v>276.78571428571399</v>
      </c>
      <c r="H7322" s="1">
        <f>VLOOKUP(D7322, Fall!$A$1:$E$25, 3)</f>
        <v>258.40056395394299</v>
      </c>
      <c r="I7322" s="1">
        <f>VLOOKUP(D7322, Fall!$A$1:$E$25, 5)</f>
        <v>254.385964912281</v>
      </c>
      <c r="J7322" s="1">
        <f t="shared" si="685"/>
        <v>270.43448053473855</v>
      </c>
      <c r="K7322" s="47">
        <f t="shared" si="686"/>
        <v>5.0592947175039491</v>
      </c>
      <c r="L7322" s="48">
        <f>Solar!K7339/1000*Variables!$B$3</f>
        <v>0</v>
      </c>
      <c r="M7322" s="1">
        <f>IF(E7322=1, VLOOKUP(D7322, Sheet1!$E$2:$G$26, 2), Sheet1!$G$3)</f>
        <v>0.18618000000000001</v>
      </c>
      <c r="N7322" s="1">
        <f>'Electricity Rates'!$J$3</f>
        <v>0.19270000000000001</v>
      </c>
      <c r="O7322" s="145">
        <f>L7322-K7322</f>
        <v>-5.0592947175039491</v>
      </c>
      <c r="P7322">
        <f t="shared" si="687"/>
        <v>0.97492609206301106</v>
      </c>
      <c r="Q7322">
        <f>IF(O7322&gt;0, IF(Q7321+O7322*Variables!$B$5&lt;Variables!$B$4, Q7321+O7322*Variables!$B$5, Variables!$B$4), IF(Q7321&gt;-O7322, Q7321+O7322/Variables!$B$5, 0))</f>
        <v>0</v>
      </c>
      <c r="R7322">
        <f>IF(O7322&gt;0, 0, IF(Q7321&gt;-O7322, 0, -O7322 - Q7321*Variables!$B$5))</f>
        <v>5.0592947175039491</v>
      </c>
      <c r="S7322">
        <f t="shared" si="688"/>
        <v>0.94193949050488535</v>
      </c>
      <c r="T7322">
        <f t="shared" si="689"/>
        <v>0</v>
      </c>
    </row>
    <row r="7323" spans="1:20" x14ac:dyDescent="0.3">
      <c r="A7323" s="3">
        <f t="shared" si="684"/>
        <v>43406</v>
      </c>
      <c r="B7323">
        <v>11</v>
      </c>
      <c r="C7323">
        <v>2</v>
      </c>
      <c r="D7323">
        <v>2</v>
      </c>
      <c r="E7323">
        <v>1</v>
      </c>
      <c r="F7323" s="1">
        <f>VLOOKUP(A7323,Weather!$A$1:$E$366, 5)</f>
        <v>0.65454545454545376</v>
      </c>
      <c r="G7323" s="1">
        <f>VLOOKUP(D7323, Fall!$A$1:$E$25, 2)</f>
        <v>272.32142857142799</v>
      </c>
      <c r="H7323" s="1">
        <f>VLOOKUP(D7323, Fall!$A$1:$E$25, 3)</f>
        <v>244.53669616981199</v>
      </c>
      <c r="I7323" s="1">
        <f>VLOOKUP(D7323, Fall!$A$1:$E$25, 5)</f>
        <v>254.385964912281</v>
      </c>
      <c r="J7323" s="1">
        <f t="shared" si="685"/>
        <v>262.72306646905156</v>
      </c>
      <c r="K7323" s="47">
        <f t="shared" si="686"/>
        <v>4.91502939908053</v>
      </c>
      <c r="L7323" s="48">
        <f>Solar!K7340/1000*Variables!$B$3</f>
        <v>0</v>
      </c>
      <c r="M7323" s="1">
        <f>IF(E7323=1, VLOOKUP(D7323, Sheet1!$E$2:$G$26, 2), Sheet1!$G$3)</f>
        <v>0.18618000000000001</v>
      </c>
      <c r="N7323" s="1">
        <f>'Electricity Rates'!$J$3</f>
        <v>0.19270000000000001</v>
      </c>
      <c r="O7323" s="145">
        <f>L7323-K7323</f>
        <v>-4.91502939908053</v>
      </c>
      <c r="P7323">
        <f t="shared" si="687"/>
        <v>0.94712616520281823</v>
      </c>
      <c r="Q7323">
        <f>IF(O7323&gt;0, IF(Q7322+O7323*Variables!$B$5&lt;Variables!$B$4, Q7322+O7323*Variables!$B$5, Variables!$B$4), IF(Q7322&gt;-O7323, Q7322+O7323/Variables!$B$5, 0))</f>
        <v>0</v>
      </c>
      <c r="R7323">
        <f>IF(O7323&gt;0, 0, IF(Q7322&gt;-O7323, 0, -O7323 - Q7322*Variables!$B$5))</f>
        <v>4.91502939908053</v>
      </c>
      <c r="S7323">
        <f t="shared" si="688"/>
        <v>0.91508017352081317</v>
      </c>
      <c r="T7323">
        <f t="shared" si="689"/>
        <v>0</v>
      </c>
    </row>
    <row r="7324" spans="1:20" x14ac:dyDescent="0.3">
      <c r="A7324" s="3">
        <f t="shared" si="684"/>
        <v>43406</v>
      </c>
      <c r="B7324">
        <v>11</v>
      </c>
      <c r="C7324">
        <v>2</v>
      </c>
      <c r="D7324">
        <v>3</v>
      </c>
      <c r="E7324">
        <v>1</v>
      </c>
      <c r="F7324" s="1">
        <f>VLOOKUP(A7324,Weather!$A$1:$E$366, 5)</f>
        <v>0.65454545454545376</v>
      </c>
      <c r="G7324" s="1">
        <f>VLOOKUP(D7324, Fall!$A$1:$E$25, 2)</f>
        <v>272.32142857142799</v>
      </c>
      <c r="H7324" s="1">
        <f>VLOOKUP(D7324, Fall!$A$1:$E$25, 3)</f>
        <v>252.565207174747</v>
      </c>
      <c r="I7324" s="1">
        <f>VLOOKUP(D7324, Fall!$A$1:$E$25, 5)</f>
        <v>254.385964912281</v>
      </c>
      <c r="J7324" s="1">
        <f t="shared" si="685"/>
        <v>265.49655208893819</v>
      </c>
      <c r="K7324" s="47">
        <f t="shared" si="686"/>
        <v>4.9669158342644604</v>
      </c>
      <c r="L7324" s="48">
        <f>Solar!K7341/1000*Variables!$B$3</f>
        <v>0</v>
      </c>
      <c r="M7324" s="1">
        <f>IF(E7324=1, VLOOKUP(D7324, Sheet1!$E$2:$G$26, 2), Sheet1!$G$3)</f>
        <v>0.18618000000000001</v>
      </c>
      <c r="N7324" s="1">
        <f>'Electricity Rates'!$J$3</f>
        <v>0.19270000000000001</v>
      </c>
      <c r="O7324" s="145">
        <f>L7324-K7324</f>
        <v>-4.9669158342644604</v>
      </c>
      <c r="P7324">
        <f t="shared" si="687"/>
        <v>0.95712468126276151</v>
      </c>
      <c r="Q7324">
        <f>IF(O7324&gt;0, IF(Q7323+O7324*Variables!$B$5&lt;Variables!$B$4, Q7323+O7324*Variables!$B$5, Variables!$B$4), IF(Q7323&gt;-O7324, Q7323+O7324/Variables!$B$5, 0))</f>
        <v>0</v>
      </c>
      <c r="R7324">
        <f>IF(O7324&gt;0, 0, IF(Q7323&gt;-O7324, 0, -O7324 - Q7323*Variables!$B$5))</f>
        <v>4.9669158342644604</v>
      </c>
      <c r="S7324">
        <f t="shared" si="688"/>
        <v>0.92474039002335728</v>
      </c>
      <c r="T7324">
        <f t="shared" si="689"/>
        <v>0</v>
      </c>
    </row>
    <row r="7325" spans="1:20" x14ac:dyDescent="0.3">
      <c r="A7325" s="3">
        <f t="shared" si="684"/>
        <v>43406</v>
      </c>
      <c r="B7325">
        <v>11</v>
      </c>
      <c r="C7325">
        <v>2</v>
      </c>
      <c r="D7325">
        <v>4</v>
      </c>
      <c r="E7325">
        <v>1</v>
      </c>
      <c r="F7325" s="1">
        <f>VLOOKUP(A7325,Weather!$A$1:$E$366, 5)</f>
        <v>0.65454545454545376</v>
      </c>
      <c r="G7325" s="1">
        <f>VLOOKUP(D7325, Fall!$A$1:$E$25, 2)</f>
        <v>272.32142857142799</v>
      </c>
      <c r="H7325" s="1">
        <f>VLOOKUP(D7325, Fall!$A$1:$E$25, 3)</f>
        <v>267.50020564283898</v>
      </c>
      <c r="I7325" s="1">
        <f>VLOOKUP(D7325, Fall!$A$1:$E$25, 5)</f>
        <v>254.385964912281</v>
      </c>
      <c r="J7325" s="1">
        <f t="shared" si="685"/>
        <v>270.65591519609723</v>
      </c>
      <c r="K7325" s="47">
        <f t="shared" si="686"/>
        <v>5.0634373224346101</v>
      </c>
      <c r="L7325" s="48">
        <f>Solar!K7342/1000*Variables!$B$3</f>
        <v>0</v>
      </c>
      <c r="M7325" s="1">
        <f>IF(E7325=1, VLOOKUP(D7325, Sheet1!$E$2:$G$26, 2), Sheet1!$G$3)</f>
        <v>0.18618000000000001</v>
      </c>
      <c r="N7325" s="1">
        <f>'Electricity Rates'!$J$3</f>
        <v>0.19270000000000001</v>
      </c>
      <c r="O7325" s="145">
        <f>L7325-K7325</f>
        <v>-5.0634373224346101</v>
      </c>
      <c r="P7325">
        <f t="shared" si="687"/>
        <v>0.97572437203314943</v>
      </c>
      <c r="Q7325">
        <f>IF(O7325&gt;0, IF(Q7324+O7325*Variables!$B$5&lt;Variables!$B$4, Q7324+O7325*Variables!$B$5, Variables!$B$4), IF(Q7324&gt;-O7325, Q7324+O7325/Variables!$B$5, 0))</f>
        <v>0</v>
      </c>
      <c r="R7325">
        <f>IF(O7325&gt;0, 0, IF(Q7324&gt;-O7325, 0, -O7325 - Q7324*Variables!$B$5))</f>
        <v>5.0634373224346101</v>
      </c>
      <c r="S7325">
        <f t="shared" si="688"/>
        <v>0.94271076069087578</v>
      </c>
      <c r="T7325">
        <f t="shared" si="689"/>
        <v>0</v>
      </c>
    </row>
    <row r="7326" spans="1:20" x14ac:dyDescent="0.3">
      <c r="A7326" s="3">
        <f t="shared" si="684"/>
        <v>43406</v>
      </c>
      <c r="B7326">
        <v>11</v>
      </c>
      <c r="C7326">
        <v>2</v>
      </c>
      <c r="D7326">
        <v>5</v>
      </c>
      <c r="E7326">
        <v>1</v>
      </c>
      <c r="F7326" s="1">
        <f>VLOOKUP(A7326,Weather!$A$1:$E$366, 5)</f>
        <v>0.65454545454545376</v>
      </c>
      <c r="G7326" s="1">
        <f>VLOOKUP(D7326, Fall!$A$1:$E$25, 2)</f>
        <v>303.57142857142799</v>
      </c>
      <c r="H7326" s="1">
        <f>VLOOKUP(D7326, Fall!$A$1:$E$25, 3)</f>
        <v>277.41442782172697</v>
      </c>
      <c r="I7326" s="1">
        <f>VLOOKUP(D7326, Fall!$A$1:$E$25, 5)</f>
        <v>254.385964912281</v>
      </c>
      <c r="J7326" s="1">
        <f t="shared" si="685"/>
        <v>294.5353737669858</v>
      </c>
      <c r="K7326" s="47">
        <f t="shared" si="686"/>
        <v>5.5101748034158193</v>
      </c>
      <c r="L7326" s="48">
        <f>Solar!K7343/1000*Variables!$B$3</f>
        <v>0</v>
      </c>
      <c r="M7326" s="1">
        <f>IF(E7326=1, VLOOKUP(D7326, Sheet1!$E$2:$G$26, 2), Sheet1!$G$3)</f>
        <v>0.18618000000000001</v>
      </c>
      <c r="N7326" s="1">
        <f>'Electricity Rates'!$J$3</f>
        <v>0.19270000000000001</v>
      </c>
      <c r="O7326" s="145">
        <f>L7326-K7326</f>
        <v>-5.5101748034158193</v>
      </c>
      <c r="P7326">
        <f t="shared" si="687"/>
        <v>1.0618106846182285</v>
      </c>
      <c r="Q7326">
        <f>IF(O7326&gt;0, IF(Q7325+O7326*Variables!$B$5&lt;Variables!$B$4, Q7325+O7326*Variables!$B$5, Variables!$B$4), IF(Q7325&gt;-O7326, Q7325+O7326/Variables!$B$5, 0))</f>
        <v>0</v>
      </c>
      <c r="R7326">
        <f>IF(O7326&gt;0, 0, IF(Q7325&gt;-O7326, 0, -O7326 - Q7325*Variables!$B$5))</f>
        <v>5.5101748034158193</v>
      </c>
      <c r="S7326">
        <f t="shared" si="688"/>
        <v>1.0258843448999573</v>
      </c>
      <c r="T7326">
        <f t="shared" si="689"/>
        <v>0</v>
      </c>
    </row>
    <row r="7327" spans="1:20" x14ac:dyDescent="0.3">
      <c r="A7327" s="3">
        <f t="shared" si="684"/>
        <v>43406</v>
      </c>
      <c r="B7327">
        <v>11</v>
      </c>
      <c r="C7327">
        <v>2</v>
      </c>
      <c r="D7327">
        <v>6</v>
      </c>
      <c r="E7327">
        <v>1</v>
      </c>
      <c r="F7327" s="1">
        <f>VLOOKUP(A7327,Weather!$A$1:$E$366, 5)</f>
        <v>0.65454545454545376</v>
      </c>
      <c r="G7327" s="1">
        <f>VLOOKUP(D7327, Fall!$A$1:$E$25, 2)</f>
        <v>401.78571428571399</v>
      </c>
      <c r="H7327" s="1">
        <f>VLOOKUP(D7327, Fall!$A$1:$E$25, 3)</f>
        <v>309.98601628691301</v>
      </c>
      <c r="I7327" s="1">
        <f>VLOOKUP(D7327, Fall!$A$1:$E$25, 5)</f>
        <v>271.929824561403</v>
      </c>
      <c r="J7327" s="1">
        <f t="shared" si="685"/>
        <v>370.07309134067361</v>
      </c>
      <c r="K7327" s="47">
        <f t="shared" si="686"/>
        <v>6.9233362269783481</v>
      </c>
      <c r="L7327" s="48">
        <f>Solar!K7344/1000*Variables!$B$3</f>
        <v>0</v>
      </c>
      <c r="M7327" s="1">
        <f>IF(E7327=1, VLOOKUP(D7327, Sheet1!$E$2:$G$26, 2), Sheet1!$G$3)</f>
        <v>0.18618000000000001</v>
      </c>
      <c r="N7327" s="1">
        <f>'Electricity Rates'!$J$3</f>
        <v>0.19270000000000001</v>
      </c>
      <c r="O7327" s="145">
        <f>L7327-K7327</f>
        <v>-6.9233362269783481</v>
      </c>
      <c r="P7327">
        <f t="shared" si="687"/>
        <v>1.3341268909387278</v>
      </c>
      <c r="Q7327">
        <f>IF(O7327&gt;0, IF(Q7326+O7327*Variables!$B$5&lt;Variables!$B$4, Q7326+O7327*Variables!$B$5, Variables!$B$4), IF(Q7326&gt;-O7327, Q7326+O7327/Variables!$B$5, 0))</f>
        <v>0</v>
      </c>
      <c r="R7327">
        <f>IF(O7327&gt;0, 0, IF(Q7326&gt;-O7327, 0, -O7327 - Q7326*Variables!$B$5))</f>
        <v>6.9233362269783481</v>
      </c>
      <c r="S7327">
        <f t="shared" si="688"/>
        <v>1.288986738738829</v>
      </c>
      <c r="T7327">
        <f t="shared" si="689"/>
        <v>0</v>
      </c>
    </row>
    <row r="7328" spans="1:20" x14ac:dyDescent="0.3">
      <c r="A7328" s="3">
        <f t="shared" si="684"/>
        <v>43406</v>
      </c>
      <c r="B7328">
        <v>11</v>
      </c>
      <c r="C7328">
        <v>2</v>
      </c>
      <c r="D7328">
        <v>7</v>
      </c>
      <c r="E7328">
        <v>1</v>
      </c>
      <c r="F7328" s="1">
        <f>VLOOKUP(A7328,Weather!$A$1:$E$366, 5)</f>
        <v>0.65454545454545376</v>
      </c>
      <c r="G7328" s="1">
        <f>VLOOKUP(D7328, Fall!$A$1:$E$25, 2)</f>
        <v>593.74999999999898</v>
      </c>
      <c r="H7328" s="1">
        <f>VLOOKUP(D7328, Fall!$A$1:$E$25, 3)</f>
        <v>390.39236653779699</v>
      </c>
      <c r="I7328" s="1">
        <f>VLOOKUP(D7328, Fall!$A$1:$E$25, 5)</f>
        <v>263.15789473684202</v>
      </c>
      <c r="J7328" s="1">
        <f t="shared" si="685"/>
        <v>523.49918116760182</v>
      </c>
      <c r="K7328" s="47">
        <f t="shared" si="686"/>
        <v>9.793635177961983</v>
      </c>
      <c r="L7328" s="48">
        <f>Solar!K7345/1000*Variables!$B$3</f>
        <v>2.7300000000000001E-2</v>
      </c>
      <c r="M7328" s="1">
        <f>IF(E7328=1, VLOOKUP(D7328, Sheet1!$E$2:$G$26, 2), Sheet1!$G$3)</f>
        <v>0.18618000000000001</v>
      </c>
      <c r="N7328" s="1">
        <f>'Electricity Rates'!$J$3</f>
        <v>0.19270000000000001</v>
      </c>
      <c r="O7328" s="145">
        <f>L7328-K7328</f>
        <v>-9.7663351779619827</v>
      </c>
      <c r="P7328">
        <f t="shared" si="687"/>
        <v>1.8872334987932742</v>
      </c>
      <c r="Q7328">
        <f>IF(O7328&gt;0, IF(Q7327+O7328*Variables!$B$5&lt;Variables!$B$4, Q7327+O7328*Variables!$B$5, Variables!$B$4), IF(Q7327&gt;-O7328, Q7327+O7328/Variables!$B$5, 0))</f>
        <v>0</v>
      </c>
      <c r="R7328">
        <f>IF(O7328&gt;0, 0, IF(Q7327&gt;-O7328, 0, -O7328 - Q7327*Variables!$B$5))</f>
        <v>9.7663351779619827</v>
      </c>
      <c r="S7328">
        <f t="shared" si="688"/>
        <v>1.8182962834329621</v>
      </c>
      <c r="T7328">
        <f t="shared" si="689"/>
        <v>0</v>
      </c>
    </row>
    <row r="7329" spans="1:20" x14ac:dyDescent="0.3">
      <c r="A7329" s="3">
        <f t="shared" si="684"/>
        <v>43406</v>
      </c>
      <c r="B7329">
        <v>11</v>
      </c>
      <c r="C7329">
        <v>2</v>
      </c>
      <c r="D7329">
        <v>8</v>
      </c>
      <c r="E7329">
        <v>1</v>
      </c>
      <c r="F7329" s="1">
        <f>VLOOKUP(A7329,Weather!$A$1:$E$366, 5)</f>
        <v>0.65454545454545376</v>
      </c>
      <c r="G7329" s="1">
        <f>VLOOKUP(D7329, Fall!$A$1:$E$25, 2)</f>
        <v>866.07142857142799</v>
      </c>
      <c r="H7329" s="1">
        <f>VLOOKUP(D7329, Fall!$A$1:$E$25, 3)</f>
        <v>561.61059471909198</v>
      </c>
      <c r="I7329" s="1">
        <f>VLOOKUP(D7329, Fall!$A$1:$E$25, 5)</f>
        <v>271.929824561403</v>
      </c>
      <c r="J7329" s="1">
        <f t="shared" si="685"/>
        <v>760.89404960425713</v>
      </c>
      <c r="K7329" s="47">
        <f t="shared" si="686"/>
        <v>14.234824043631921</v>
      </c>
      <c r="L7329" s="48">
        <f>Solar!K7346/1000*Variables!$B$3</f>
        <v>2.3746499999999999</v>
      </c>
      <c r="M7329" s="1">
        <f>IF(E7329=1, VLOOKUP(D7329, Sheet1!$E$2:$G$26, 2), Sheet1!$G$3)</f>
        <v>0.18618000000000001</v>
      </c>
      <c r="N7329" s="1">
        <f>'Electricity Rates'!$J$3</f>
        <v>0.19270000000000001</v>
      </c>
      <c r="O7329" s="145">
        <f>L7329-K7329</f>
        <v>-11.860174043631922</v>
      </c>
      <c r="P7329">
        <f t="shared" si="687"/>
        <v>2.7430505932078715</v>
      </c>
      <c r="Q7329">
        <f>IF(O7329&gt;0, IF(Q7328+O7329*Variables!$B$5&lt;Variables!$B$4, Q7328+O7329*Variables!$B$5, Variables!$B$4), IF(Q7328&gt;-O7329, Q7328+O7329/Variables!$B$5, 0))</f>
        <v>0</v>
      </c>
      <c r="R7329">
        <f>IF(O7329&gt;0, 0, IF(Q7328&gt;-O7329, 0, -O7329 - Q7328*Variables!$B$5))</f>
        <v>11.860174043631922</v>
      </c>
      <c r="S7329">
        <f t="shared" si="688"/>
        <v>2.2081272034433912</v>
      </c>
      <c r="T7329">
        <f t="shared" si="689"/>
        <v>0</v>
      </c>
    </row>
    <row r="7330" spans="1:20" x14ac:dyDescent="0.3">
      <c r="A7330" s="3">
        <f t="shared" si="684"/>
        <v>43406</v>
      </c>
      <c r="B7330">
        <v>11</v>
      </c>
      <c r="C7330">
        <v>2</v>
      </c>
      <c r="D7330">
        <v>9</v>
      </c>
      <c r="E7330">
        <v>1</v>
      </c>
      <c r="F7330" s="1">
        <f>VLOOKUP(A7330,Weather!$A$1:$E$366, 5)</f>
        <v>0.65454545454545376</v>
      </c>
      <c r="G7330" s="1">
        <f>VLOOKUP(D7330, Fall!$A$1:$E$25, 2)</f>
        <v>1080.3571428571399</v>
      </c>
      <c r="H7330" s="1">
        <f>VLOOKUP(D7330, Fall!$A$1:$E$25, 3)</f>
        <v>760.17932055605797</v>
      </c>
      <c r="I7330" s="1">
        <f>VLOOKUP(D7330, Fall!$A$1:$E$25, 5)</f>
        <v>311.40350877192998</v>
      </c>
      <c r="J7330" s="1">
        <f t="shared" si="685"/>
        <v>969.75025878949316</v>
      </c>
      <c r="K7330" s="47">
        <f t="shared" si="686"/>
        <v>18.14211099076746</v>
      </c>
      <c r="L7330" s="48">
        <f>Solar!K7347/1000*Variables!$B$3</f>
        <v>6.2590499999999993</v>
      </c>
      <c r="M7330" s="1">
        <f>IF(E7330=1, VLOOKUP(D7330, Sheet1!$E$2:$G$26, 2), Sheet1!$G$3)</f>
        <v>0.20441999999999999</v>
      </c>
      <c r="N7330" s="1">
        <f>'Electricity Rates'!$J$3</f>
        <v>0.19270000000000001</v>
      </c>
      <c r="O7330" s="145">
        <f>L7330-K7330</f>
        <v>-11.883060990767461</v>
      </c>
      <c r="P7330">
        <f t="shared" si="687"/>
        <v>3.4959847879208898</v>
      </c>
      <c r="Q7330">
        <f>IF(O7330&gt;0, IF(Q7329+O7330*Variables!$B$5&lt;Variables!$B$4, Q7329+O7330*Variables!$B$5, Variables!$B$4), IF(Q7329&gt;-O7330, Q7329+O7330/Variables!$B$5, 0))</f>
        <v>0</v>
      </c>
      <c r="R7330">
        <f>IF(O7330&gt;0, 0, IF(Q7329&gt;-O7330, 0, -O7330 - Q7329*Variables!$B$5))</f>
        <v>11.883060990767461</v>
      </c>
      <c r="S7330">
        <f t="shared" si="688"/>
        <v>2.4291353277326841</v>
      </c>
      <c r="T7330">
        <f t="shared" si="689"/>
        <v>0</v>
      </c>
    </row>
    <row r="7331" spans="1:20" x14ac:dyDescent="0.3">
      <c r="A7331" s="3">
        <f t="shared" si="684"/>
        <v>43406</v>
      </c>
      <c r="B7331">
        <v>11</v>
      </c>
      <c r="C7331">
        <v>2</v>
      </c>
      <c r="D7331">
        <v>10</v>
      </c>
      <c r="E7331">
        <v>1</v>
      </c>
      <c r="F7331" s="1">
        <f>VLOOKUP(A7331,Weather!$A$1:$E$366, 5)</f>
        <v>0.65454545454545376</v>
      </c>
      <c r="G7331" s="1">
        <f>VLOOKUP(D7331, Fall!$A$1:$E$25, 2)</f>
        <v>1205.3571428571399</v>
      </c>
      <c r="H7331" s="1">
        <f>VLOOKUP(D7331, Fall!$A$1:$E$25, 3)</f>
        <v>904.12930821748796</v>
      </c>
      <c r="I7331" s="1">
        <f>VLOOKUP(D7331, Fall!$A$1:$E$25, 5)</f>
        <v>359.64912280701702</v>
      </c>
      <c r="J7331" s="1">
        <f t="shared" si="685"/>
        <v>1101.2966181634417</v>
      </c>
      <c r="K7331" s="47">
        <f t="shared" si="686"/>
        <v>20.603083422136116</v>
      </c>
      <c r="L7331" s="48">
        <f>Solar!K7348/1000*Variables!$B$3</f>
        <v>4.8054500000000004</v>
      </c>
      <c r="M7331" s="1">
        <f>IF(E7331=1, VLOOKUP(D7331, Sheet1!$E$2:$G$26, 2), Sheet1!$G$3)</f>
        <v>0.20441999999999999</v>
      </c>
      <c r="N7331" s="1">
        <f>'Electricity Rates'!$J$3</f>
        <v>0.19270000000000001</v>
      </c>
      <c r="O7331" s="145">
        <f>L7331-K7331</f>
        <v>-15.797633422136116</v>
      </c>
      <c r="P7331">
        <f t="shared" si="687"/>
        <v>3.9702141754456299</v>
      </c>
      <c r="Q7331">
        <f>IF(O7331&gt;0, IF(Q7330+O7331*Variables!$B$5&lt;Variables!$B$4, Q7330+O7331*Variables!$B$5, Variables!$B$4), IF(Q7330&gt;-O7331, Q7330+O7331/Variables!$B$5, 0))</f>
        <v>0</v>
      </c>
      <c r="R7331">
        <f>IF(O7331&gt;0, 0, IF(Q7330&gt;-O7331, 0, -O7331 - Q7330*Variables!$B$5))</f>
        <v>15.797633422136116</v>
      </c>
      <c r="S7331">
        <f t="shared" si="688"/>
        <v>3.2293522241530646</v>
      </c>
      <c r="T7331">
        <f t="shared" si="689"/>
        <v>0</v>
      </c>
    </row>
    <row r="7332" spans="1:20" x14ac:dyDescent="0.3">
      <c r="A7332" s="3">
        <f t="shared" si="684"/>
        <v>43406</v>
      </c>
      <c r="B7332">
        <v>11</v>
      </c>
      <c r="C7332">
        <v>2</v>
      </c>
      <c r="D7332">
        <v>11</v>
      </c>
      <c r="E7332">
        <v>1</v>
      </c>
      <c r="F7332" s="1">
        <f>VLOOKUP(A7332,Weather!$A$1:$E$366, 5)</f>
        <v>0.65454545454545376</v>
      </c>
      <c r="G7332" s="1">
        <f>VLOOKUP(D7332, Fall!$A$1:$E$25, 2)</f>
        <v>1290.17857142857</v>
      </c>
      <c r="H7332" s="1">
        <f>VLOOKUP(D7332, Fall!$A$1:$E$25, 3)</f>
        <v>975.19947355433101</v>
      </c>
      <c r="I7332" s="1">
        <f>VLOOKUP(D7332, Fall!$A$1:$E$25, 5)</f>
        <v>377.19298245613999</v>
      </c>
      <c r="J7332" s="1">
        <f t="shared" si="685"/>
        <v>1181.3676103447417</v>
      </c>
      <c r="K7332" s="47">
        <f t="shared" si="686"/>
        <v>22.101053455273636</v>
      </c>
      <c r="L7332" s="48">
        <f>Solar!K7349/1000*Variables!$B$3</f>
        <v>7.7716499999999993</v>
      </c>
      <c r="M7332" s="1">
        <f>IF(E7332=1, VLOOKUP(D7332, Sheet1!$E$2:$G$26, 2), Sheet1!$G$3)</f>
        <v>0.20441999999999999</v>
      </c>
      <c r="N7332" s="1">
        <f>'Electricity Rates'!$J$3</f>
        <v>0.19270000000000001</v>
      </c>
      <c r="O7332" s="145">
        <f>L7332-K7332</f>
        <v>-14.329403455273637</v>
      </c>
      <c r="P7332">
        <f t="shared" si="687"/>
        <v>4.2588730008312297</v>
      </c>
      <c r="Q7332">
        <f>IF(O7332&gt;0, IF(Q7331+O7332*Variables!$B$5&lt;Variables!$B$4, Q7331+O7332*Variables!$B$5, Variables!$B$4), IF(Q7331&gt;-O7332, Q7331+O7332/Variables!$B$5, 0))</f>
        <v>0</v>
      </c>
      <c r="R7332">
        <f>IF(O7332&gt;0, 0, IF(Q7331&gt;-O7332, 0, -O7332 - Q7331*Variables!$B$5))</f>
        <v>14.329403455273637</v>
      </c>
      <c r="S7332">
        <f t="shared" si="688"/>
        <v>2.9292166543270368</v>
      </c>
      <c r="T7332">
        <f t="shared" si="689"/>
        <v>0</v>
      </c>
    </row>
    <row r="7333" spans="1:20" x14ac:dyDescent="0.3">
      <c r="A7333" s="3">
        <f t="shared" si="684"/>
        <v>43406</v>
      </c>
      <c r="B7333">
        <v>11</v>
      </c>
      <c r="C7333">
        <v>2</v>
      </c>
      <c r="D7333">
        <v>12</v>
      </c>
      <c r="E7333">
        <v>1</v>
      </c>
      <c r="F7333" s="1">
        <f>VLOOKUP(A7333,Weather!$A$1:$E$366, 5)</f>
        <v>0.65454545454545376</v>
      </c>
      <c r="G7333" s="1">
        <f>VLOOKUP(D7333, Fall!$A$1:$E$25, 2)</f>
        <v>1366.07142857142</v>
      </c>
      <c r="H7333" s="1">
        <f>VLOOKUP(D7333, Fall!$A$1:$E$25, 3)</f>
        <v>996.442378876367</v>
      </c>
      <c r="I7333" s="1">
        <f>VLOOKUP(D7333, Fall!$A$1:$E$25, 5)</f>
        <v>368.42105263157799</v>
      </c>
      <c r="J7333" s="1">
        <f t="shared" si="685"/>
        <v>1238.3813932222197</v>
      </c>
      <c r="K7333" s="47">
        <f t="shared" si="686"/>
        <v>23.167668666346504</v>
      </c>
      <c r="L7333" s="48">
        <f>Solar!K7350/1000*Variables!$B$3</f>
        <v>10.967599999999999</v>
      </c>
      <c r="M7333" s="1">
        <f>IF(E7333=1, VLOOKUP(D7333, Sheet1!$E$2:$G$26, 2), Sheet1!$G$3)</f>
        <v>0.20441999999999999</v>
      </c>
      <c r="N7333" s="1">
        <f>'Electricity Rates'!$J$3</f>
        <v>0.19270000000000001</v>
      </c>
      <c r="O7333" s="145">
        <f>L7333-K7333</f>
        <v>-12.200068666346505</v>
      </c>
      <c r="P7333">
        <f t="shared" si="687"/>
        <v>4.4644097520049719</v>
      </c>
      <c r="Q7333">
        <f>IF(O7333&gt;0, IF(Q7332+O7333*Variables!$B$5&lt;Variables!$B$4, Q7332+O7333*Variables!$B$5, Variables!$B$4), IF(Q7332&gt;-O7333, Q7332+O7333/Variables!$B$5, 0))</f>
        <v>0</v>
      </c>
      <c r="R7333">
        <f>IF(O7333&gt;0, 0, IF(Q7332&gt;-O7333, 0, -O7333 - Q7332*Variables!$B$5))</f>
        <v>12.200068666346505</v>
      </c>
      <c r="S7333">
        <f t="shared" si="688"/>
        <v>2.4939380367745523</v>
      </c>
      <c r="T7333">
        <f t="shared" si="689"/>
        <v>0</v>
      </c>
    </row>
    <row r="7334" spans="1:20" x14ac:dyDescent="0.3">
      <c r="A7334" s="3">
        <f t="shared" si="684"/>
        <v>43406</v>
      </c>
      <c r="B7334">
        <v>11</v>
      </c>
      <c r="C7334">
        <v>2</v>
      </c>
      <c r="D7334">
        <v>13</v>
      </c>
      <c r="E7334">
        <v>1</v>
      </c>
      <c r="F7334" s="1">
        <f>VLOOKUP(A7334,Weather!$A$1:$E$366, 5)</f>
        <v>0.65454545454545376</v>
      </c>
      <c r="G7334" s="1">
        <f>VLOOKUP(D7334, Fall!$A$1:$E$25, 2)</f>
        <v>1446.42857142857</v>
      </c>
      <c r="H7334" s="1">
        <f>VLOOKUP(D7334, Fall!$A$1:$E$25, 3)</f>
        <v>1031.4839187299399</v>
      </c>
      <c r="I7334" s="1">
        <f>VLOOKUP(D7334, Fall!$A$1:$E$25, 5)</f>
        <v>350.87719298245599</v>
      </c>
      <c r="J7334" s="1">
        <f t="shared" si="685"/>
        <v>1303.0840550417702</v>
      </c>
      <c r="K7334" s="47">
        <f t="shared" si="686"/>
        <v>24.378127608212264</v>
      </c>
      <c r="L7334" s="48">
        <f>Solar!K7351/1000*Variables!$B$3</f>
        <v>9.0376999999999992</v>
      </c>
      <c r="M7334" s="1">
        <f>IF(E7334=1, VLOOKUP(D7334, Sheet1!$E$2:$G$26, 2), Sheet1!$G$3)</f>
        <v>0.20441999999999999</v>
      </c>
      <c r="N7334" s="1">
        <f>'Electricity Rates'!$J$3</f>
        <v>0.19270000000000001</v>
      </c>
      <c r="O7334" s="145">
        <f>L7334-K7334</f>
        <v>-15.340427608212265</v>
      </c>
      <c r="P7334">
        <f t="shared" si="687"/>
        <v>4.6976651901025033</v>
      </c>
      <c r="Q7334">
        <f>IF(O7334&gt;0, IF(Q7333+O7334*Variables!$B$5&lt;Variables!$B$4, Q7333+O7334*Variables!$B$5, Variables!$B$4), IF(Q7333&gt;-O7334, Q7333+O7334/Variables!$B$5, 0))</f>
        <v>0</v>
      </c>
      <c r="R7334">
        <f>IF(O7334&gt;0, 0, IF(Q7333&gt;-O7334, 0, -O7334 - Q7333*Variables!$B$5))</f>
        <v>15.340427608212265</v>
      </c>
      <c r="S7334">
        <f t="shared" si="688"/>
        <v>3.135890211670751</v>
      </c>
      <c r="T7334">
        <f t="shared" si="689"/>
        <v>0</v>
      </c>
    </row>
    <row r="7335" spans="1:20" x14ac:dyDescent="0.3">
      <c r="A7335" s="3">
        <f t="shared" si="684"/>
        <v>43406</v>
      </c>
      <c r="B7335">
        <v>11</v>
      </c>
      <c r="C7335">
        <v>2</v>
      </c>
      <c r="D7335">
        <v>14</v>
      </c>
      <c r="E7335">
        <v>1</v>
      </c>
      <c r="F7335" s="1">
        <f>VLOOKUP(A7335,Weather!$A$1:$E$366, 5)</f>
        <v>0.65454545454545376</v>
      </c>
      <c r="G7335" s="1">
        <f>VLOOKUP(D7335, Fall!$A$1:$E$25, 2)</f>
        <v>1482.1428571428501</v>
      </c>
      <c r="H7335" s="1">
        <f>VLOOKUP(D7335, Fall!$A$1:$E$25, 3)</f>
        <v>1052.56230978037</v>
      </c>
      <c r="I7335" s="1">
        <f>VLOOKUP(D7335, Fall!$A$1:$E$25, 5)</f>
        <v>342.105263157894</v>
      </c>
      <c r="J7335" s="1">
        <f t="shared" si="685"/>
        <v>1333.7423044176294</v>
      </c>
      <c r="K7335" s="47">
        <f t="shared" si="686"/>
        <v>24.951682869392354</v>
      </c>
      <c r="L7335" s="48">
        <f>Solar!K7352/1000*Variables!$B$3</f>
        <v>8.1141000000000005</v>
      </c>
      <c r="M7335" s="1">
        <f>IF(E7335=1, VLOOKUP(D7335, Sheet1!$E$2:$G$26, 2), Sheet1!$G$3)</f>
        <v>0.20441999999999999</v>
      </c>
      <c r="N7335" s="1">
        <f>'Electricity Rates'!$J$3</f>
        <v>0.19270000000000001</v>
      </c>
      <c r="O7335" s="145">
        <f>L7335-K7335</f>
        <v>-16.837582869392353</v>
      </c>
      <c r="P7335">
        <f t="shared" si="687"/>
        <v>4.8081892889319064</v>
      </c>
      <c r="Q7335">
        <f>IF(O7335&gt;0, IF(Q7334+O7335*Variables!$B$5&lt;Variables!$B$4, Q7334+O7335*Variables!$B$5, Variables!$B$4), IF(Q7334&gt;-O7335, Q7334+O7335/Variables!$B$5, 0))</f>
        <v>0</v>
      </c>
      <c r="R7335">
        <f>IF(O7335&gt;0, 0, IF(Q7334&gt;-O7335, 0, -O7335 - Q7334*Variables!$B$5))</f>
        <v>16.837582869392353</v>
      </c>
      <c r="S7335">
        <f t="shared" si="688"/>
        <v>3.4419386901611846</v>
      </c>
      <c r="T7335">
        <f t="shared" si="689"/>
        <v>0</v>
      </c>
    </row>
    <row r="7336" spans="1:20" x14ac:dyDescent="0.3">
      <c r="A7336" s="3">
        <f t="shared" si="684"/>
        <v>43406</v>
      </c>
      <c r="B7336">
        <v>11</v>
      </c>
      <c r="C7336">
        <v>2</v>
      </c>
      <c r="D7336">
        <v>15</v>
      </c>
      <c r="E7336">
        <v>1</v>
      </c>
      <c r="F7336" s="1">
        <f>VLOOKUP(A7336,Weather!$A$1:$E$366, 5)</f>
        <v>0.65454545454545376</v>
      </c>
      <c r="G7336" s="1">
        <f>VLOOKUP(D7336, Fall!$A$1:$E$25, 2)</f>
        <v>1437.5</v>
      </c>
      <c r="H7336" s="1">
        <f>VLOOKUP(D7336, Fall!$A$1:$E$25, 3)</f>
        <v>1060.00658057086</v>
      </c>
      <c r="I7336" s="1">
        <f>VLOOKUP(D7336, Fall!$A$1:$E$25, 5)</f>
        <v>328.94736842105198</v>
      </c>
      <c r="J7336" s="1">
        <f t="shared" si="685"/>
        <v>1307.093182379024</v>
      </c>
      <c r="K7336" s="47">
        <f t="shared" si="686"/>
        <v>24.453130458141249</v>
      </c>
      <c r="L7336" s="48">
        <f>Solar!K7353/1000*Variables!$B$3</f>
        <v>6.4935500000000008</v>
      </c>
      <c r="M7336" s="1">
        <f>IF(E7336=1, VLOOKUP(D7336, Sheet1!$E$2:$G$26, 2), Sheet1!$G$3)</f>
        <v>0.20441999999999999</v>
      </c>
      <c r="N7336" s="1">
        <f>'Electricity Rates'!$J$3</f>
        <v>0.19270000000000001</v>
      </c>
      <c r="O7336" s="145">
        <f>L7336-K7336</f>
        <v>-17.959580458141247</v>
      </c>
      <c r="P7336">
        <f t="shared" si="687"/>
        <v>4.7121182392838188</v>
      </c>
      <c r="Q7336">
        <f>IF(O7336&gt;0, IF(Q7335+O7336*Variables!$B$5&lt;Variables!$B$4, Q7335+O7336*Variables!$B$5, Variables!$B$4), IF(Q7335&gt;-O7336, Q7335+O7336/Variables!$B$5, 0))</f>
        <v>0</v>
      </c>
      <c r="R7336">
        <f>IF(O7336&gt;0, 0, IF(Q7335&gt;-O7336, 0, -O7336 - Q7335*Variables!$B$5))</f>
        <v>17.959580458141247</v>
      </c>
      <c r="S7336">
        <f t="shared" si="688"/>
        <v>3.6712974372532337</v>
      </c>
      <c r="T7336">
        <f t="shared" si="689"/>
        <v>0</v>
      </c>
    </row>
    <row r="7337" spans="1:20" x14ac:dyDescent="0.3">
      <c r="A7337" s="3">
        <f t="shared" si="684"/>
        <v>43406</v>
      </c>
      <c r="B7337">
        <v>11</v>
      </c>
      <c r="C7337">
        <v>2</v>
      </c>
      <c r="D7337">
        <v>16</v>
      </c>
      <c r="E7337">
        <v>1</v>
      </c>
      <c r="F7337" s="1">
        <f>VLOOKUP(A7337,Weather!$A$1:$E$366, 5)</f>
        <v>0.65454545454545376</v>
      </c>
      <c r="G7337" s="1">
        <f>VLOOKUP(D7337, Fall!$A$1:$E$25, 2)</f>
        <v>1348.2142857142801</v>
      </c>
      <c r="H7337" s="1">
        <f>VLOOKUP(D7337, Fall!$A$1:$E$25, 3)</f>
        <v>1003.98947108661</v>
      </c>
      <c r="I7337" s="1">
        <f>VLOOKUP(D7337, Fall!$A$1:$E$25, 5)</f>
        <v>298.24561403508801</v>
      </c>
      <c r="J7337" s="1">
        <f t="shared" si="685"/>
        <v>1229.3002588429028</v>
      </c>
      <c r="K7337" s="47">
        <f t="shared" si="686"/>
        <v>22.997778587598507</v>
      </c>
      <c r="L7337" s="48">
        <f>Solar!K7354/1000*Variables!$B$3</f>
        <v>3.80545</v>
      </c>
      <c r="M7337" s="1">
        <f>IF(E7337=1, VLOOKUP(D7337, Sheet1!$E$2:$G$26, 2), Sheet1!$G$3)</f>
        <v>0.20441999999999999</v>
      </c>
      <c r="N7337" s="1">
        <f>'Electricity Rates'!$J$3</f>
        <v>0.19270000000000001</v>
      </c>
      <c r="O7337" s="145">
        <f>L7337-K7337</f>
        <v>-19.192328587598507</v>
      </c>
      <c r="P7337">
        <f t="shared" si="687"/>
        <v>4.4316719338302324</v>
      </c>
      <c r="Q7337">
        <f>IF(O7337&gt;0, IF(Q7336+O7337*Variables!$B$5&lt;Variables!$B$4, Q7336+O7337*Variables!$B$5, Variables!$B$4), IF(Q7336&gt;-O7337, Q7336+O7337/Variables!$B$5, 0))</f>
        <v>0</v>
      </c>
      <c r="R7337">
        <f>IF(O7337&gt;0, 0, IF(Q7336&gt;-O7337, 0, -O7337 - Q7336*Variables!$B$5))</f>
        <v>19.192328587598507</v>
      </c>
      <c r="S7337">
        <f t="shared" si="688"/>
        <v>3.9232958098768864</v>
      </c>
      <c r="T7337">
        <f t="shared" si="689"/>
        <v>0</v>
      </c>
    </row>
    <row r="7338" spans="1:20" x14ac:dyDescent="0.3">
      <c r="A7338" s="3">
        <f t="shared" si="684"/>
        <v>43406</v>
      </c>
      <c r="B7338">
        <v>11</v>
      </c>
      <c r="C7338">
        <v>2</v>
      </c>
      <c r="D7338">
        <v>17</v>
      </c>
      <c r="E7338">
        <v>1</v>
      </c>
      <c r="F7338" s="1">
        <f>VLOOKUP(A7338,Weather!$A$1:$E$366, 5)</f>
        <v>0.65454545454545376</v>
      </c>
      <c r="G7338" s="1">
        <f>VLOOKUP(D7338, Fall!$A$1:$E$25, 2)</f>
        <v>1080.3571428571399</v>
      </c>
      <c r="H7338" s="1">
        <f>VLOOKUP(D7338, Fall!$A$1:$E$25, 3)</f>
        <v>794.90091642515802</v>
      </c>
      <c r="I7338" s="1">
        <f>VLOOKUP(D7338, Fall!$A$1:$E$25, 5)</f>
        <v>263.15789473684202</v>
      </c>
      <c r="J7338" s="1">
        <f t="shared" si="685"/>
        <v>981.74499190790959</v>
      </c>
      <c r="K7338" s="47">
        <f t="shared" si="686"/>
        <v>18.366508744278331</v>
      </c>
      <c r="L7338" s="48">
        <f>Solar!K7355/1000*Variables!$B$3</f>
        <v>1.4134</v>
      </c>
      <c r="M7338" s="1">
        <f>IF(E7338=1, VLOOKUP(D7338, Sheet1!$E$2:$G$26, 2), Sheet1!$G$3)</f>
        <v>0.20441999999999999</v>
      </c>
      <c r="N7338" s="1">
        <f>'Electricity Rates'!$J$3</f>
        <v>0.19270000000000001</v>
      </c>
      <c r="O7338" s="145">
        <f>L7338-K7338</f>
        <v>-16.953108744278332</v>
      </c>
      <c r="P7338">
        <f t="shared" si="687"/>
        <v>3.5392262350224346</v>
      </c>
      <c r="Q7338">
        <f>IF(O7338&gt;0, IF(Q7337+O7338*Variables!$B$5&lt;Variables!$B$4, Q7337+O7338*Variables!$B$5, Variables!$B$4), IF(Q7337&gt;-O7338, Q7337+O7338/Variables!$B$5, 0))</f>
        <v>0</v>
      </c>
      <c r="R7338">
        <f>IF(O7338&gt;0, 0, IF(Q7337&gt;-O7338, 0, -O7338 - Q7337*Variables!$B$5))</f>
        <v>16.953108744278332</v>
      </c>
      <c r="S7338">
        <f t="shared" si="688"/>
        <v>3.4655544895053763</v>
      </c>
      <c r="T7338">
        <f t="shared" si="689"/>
        <v>0</v>
      </c>
    </row>
    <row r="7339" spans="1:20" x14ac:dyDescent="0.3">
      <c r="A7339" s="3">
        <f t="shared" si="684"/>
        <v>43406</v>
      </c>
      <c r="B7339">
        <v>11</v>
      </c>
      <c r="C7339">
        <v>2</v>
      </c>
      <c r="D7339">
        <v>18</v>
      </c>
      <c r="E7339">
        <v>1</v>
      </c>
      <c r="F7339" s="1">
        <f>VLOOKUP(A7339,Weather!$A$1:$E$366, 5)</f>
        <v>0.65454545454545376</v>
      </c>
      <c r="G7339" s="1">
        <f>VLOOKUP(D7339, Fall!$A$1:$E$25, 2)</f>
        <v>678.57142857142799</v>
      </c>
      <c r="H7339" s="1">
        <f>VLOOKUP(D7339, Fall!$A$1:$E$25, 3)</f>
        <v>583.61400485626905</v>
      </c>
      <c r="I7339" s="1">
        <f>VLOOKUP(D7339, Fall!$A$1:$E$25, 5)</f>
        <v>280.70175438596499</v>
      </c>
      <c r="J7339" s="1">
        <f t="shared" si="685"/>
        <v>645.76795492437304</v>
      </c>
      <c r="K7339" s="47">
        <f t="shared" si="686"/>
        <v>12.081042316135166</v>
      </c>
      <c r="L7339" s="48">
        <f>Solar!K7356/1000*Variables!$B$3</f>
        <v>0</v>
      </c>
      <c r="M7339" s="1">
        <f>IF(E7339=1, VLOOKUP(D7339, Sheet1!$E$2:$G$26, 2), Sheet1!$G$3)</f>
        <v>0.20441999999999999</v>
      </c>
      <c r="N7339" s="1">
        <f>'Electricity Rates'!$J$3</f>
        <v>0.19270000000000001</v>
      </c>
      <c r="O7339" s="145">
        <f>L7339-K7339</f>
        <v>-12.081042316135166</v>
      </c>
      <c r="P7339">
        <f t="shared" si="687"/>
        <v>2.3280168543192468</v>
      </c>
      <c r="Q7339">
        <f>IF(O7339&gt;0, IF(Q7338+O7339*Variables!$B$5&lt;Variables!$B$4, Q7338+O7339*Variables!$B$5, Variables!$B$4), IF(Q7338&gt;-O7339, Q7338+O7339/Variables!$B$5, 0))</f>
        <v>0</v>
      </c>
      <c r="R7339">
        <f>IF(O7339&gt;0, 0, IF(Q7338&gt;-O7339, 0, -O7339 - Q7338*Variables!$B$5))</f>
        <v>12.081042316135166</v>
      </c>
      <c r="S7339">
        <f t="shared" si="688"/>
        <v>2.4696066702643504</v>
      </c>
      <c r="T7339">
        <f t="shared" si="689"/>
        <v>0</v>
      </c>
    </row>
    <row r="7340" spans="1:20" x14ac:dyDescent="0.3">
      <c r="A7340" s="3">
        <f t="shared" si="684"/>
        <v>43406</v>
      </c>
      <c r="B7340">
        <v>11</v>
      </c>
      <c r="C7340">
        <v>2</v>
      </c>
      <c r="D7340">
        <v>19</v>
      </c>
      <c r="E7340">
        <v>1</v>
      </c>
      <c r="F7340" s="1">
        <f>VLOOKUP(A7340,Weather!$A$1:$E$366, 5)</f>
        <v>0.65454545454545376</v>
      </c>
      <c r="G7340" s="1">
        <f>VLOOKUP(D7340, Fall!$A$1:$E$25, 2)</f>
        <v>517.85714285714198</v>
      </c>
      <c r="H7340" s="1">
        <f>VLOOKUP(D7340, Fall!$A$1:$E$25, 3)</f>
        <v>442.60593718179598</v>
      </c>
      <c r="I7340" s="1">
        <f>VLOOKUP(D7340, Fall!$A$1:$E$25, 5)</f>
        <v>289.47368421052602</v>
      </c>
      <c r="J7340" s="1">
        <f t="shared" si="685"/>
        <v>491.86127180565876</v>
      </c>
      <c r="K7340" s="47">
        <f t="shared" si="686"/>
        <v>9.2017524143763456</v>
      </c>
      <c r="L7340" s="48">
        <f>Solar!K7357/1000*Variables!$B$3</f>
        <v>0</v>
      </c>
      <c r="M7340" s="1">
        <f>IF(E7340=1, VLOOKUP(D7340, Sheet1!$E$2:$G$26, 2), Sheet1!$G$3)</f>
        <v>0.20441999999999999</v>
      </c>
      <c r="N7340" s="1">
        <f>'Electricity Rates'!$J$3</f>
        <v>0.19270000000000001</v>
      </c>
      <c r="O7340" s="145">
        <f>L7340-K7340</f>
        <v>-9.2017524143763456</v>
      </c>
      <c r="P7340">
        <f t="shared" si="687"/>
        <v>1.7731776902503218</v>
      </c>
      <c r="Q7340">
        <f>IF(O7340&gt;0, IF(Q7339+O7340*Variables!$B$5&lt;Variables!$B$4, Q7339+O7340*Variables!$B$5, Variables!$B$4), IF(Q7339&gt;-O7340, Q7339+O7340/Variables!$B$5, 0))</f>
        <v>0</v>
      </c>
      <c r="R7340">
        <f>IF(O7340&gt;0, 0, IF(Q7339&gt;-O7340, 0, -O7340 - Q7339*Variables!$B$5))</f>
        <v>9.2017524143763456</v>
      </c>
      <c r="S7340">
        <f t="shared" si="688"/>
        <v>1.8810222285468126</v>
      </c>
      <c r="T7340">
        <f t="shared" si="689"/>
        <v>0</v>
      </c>
    </row>
    <row r="7341" spans="1:20" x14ac:dyDescent="0.3">
      <c r="A7341" s="3">
        <f t="shared" si="684"/>
        <v>43406</v>
      </c>
      <c r="B7341">
        <v>11</v>
      </c>
      <c r="C7341">
        <v>2</v>
      </c>
      <c r="D7341">
        <v>20</v>
      </c>
      <c r="E7341">
        <v>1</v>
      </c>
      <c r="F7341" s="1">
        <f>VLOOKUP(A7341,Weather!$A$1:$E$366, 5)</f>
        <v>0.65454545454545376</v>
      </c>
      <c r="G7341" s="1">
        <f>VLOOKUP(D7341, Fall!$A$1:$E$25, 2)</f>
        <v>428.57142857142799</v>
      </c>
      <c r="H7341" s="1">
        <f>VLOOKUP(D7341, Fall!$A$1:$E$25, 3)</f>
        <v>354.11608052009001</v>
      </c>
      <c r="I7341" s="1">
        <f>VLOOKUP(D7341, Fall!$A$1:$E$25, 5)</f>
        <v>263.15789473684202</v>
      </c>
      <c r="J7341" s="1">
        <f t="shared" si="685"/>
        <v>402.85049015369299</v>
      </c>
      <c r="K7341" s="47">
        <f t="shared" si="686"/>
        <v>7.5365365864159735</v>
      </c>
      <c r="L7341" s="48">
        <f>Solar!K7358/1000*Variables!$B$3</f>
        <v>0</v>
      </c>
      <c r="M7341" s="1">
        <f>IF(E7341=1, VLOOKUP(D7341, Sheet1!$E$2:$G$26, 2), Sheet1!$G$3)</f>
        <v>0.20441999999999999</v>
      </c>
      <c r="N7341" s="1">
        <f>'Electricity Rates'!$J$3</f>
        <v>0.19270000000000001</v>
      </c>
      <c r="O7341" s="145">
        <f>L7341-K7341</f>
        <v>-7.5365365864159735</v>
      </c>
      <c r="P7341">
        <f t="shared" si="687"/>
        <v>1.4522906002023581</v>
      </c>
      <c r="Q7341">
        <f>IF(O7341&gt;0, IF(Q7340+O7341*Variables!$B$5&lt;Variables!$B$4, Q7340+O7341*Variables!$B$5, Variables!$B$4), IF(Q7340&gt;-O7341, Q7340+O7341/Variables!$B$5, 0))</f>
        <v>0</v>
      </c>
      <c r="R7341">
        <f>IF(O7341&gt;0, 0, IF(Q7340&gt;-O7341, 0, -O7341 - Q7340*Variables!$B$5))</f>
        <v>7.5365365864159735</v>
      </c>
      <c r="S7341">
        <f t="shared" si="688"/>
        <v>1.5406188089951531</v>
      </c>
      <c r="T7341">
        <f t="shared" si="689"/>
        <v>0</v>
      </c>
    </row>
    <row r="7342" spans="1:20" x14ac:dyDescent="0.3">
      <c r="A7342" s="3">
        <f t="shared" si="684"/>
        <v>43406</v>
      </c>
      <c r="B7342">
        <v>11</v>
      </c>
      <c r="C7342">
        <v>2</v>
      </c>
      <c r="D7342">
        <v>21</v>
      </c>
      <c r="E7342">
        <v>1</v>
      </c>
      <c r="F7342" s="1">
        <f>VLOOKUP(A7342,Weather!$A$1:$E$366, 5)</f>
        <v>0.65454545454545376</v>
      </c>
      <c r="G7342" s="1">
        <f>VLOOKUP(D7342, Fall!$A$1:$E$25, 2)</f>
        <v>366.07142857142799</v>
      </c>
      <c r="H7342" s="1">
        <f>VLOOKUP(D7342, Fall!$A$1:$E$25, 3)</f>
        <v>305.62638808916603</v>
      </c>
      <c r="I7342" s="1">
        <f>VLOOKUP(D7342, Fall!$A$1:$E$25, 5)</f>
        <v>271.929824561403</v>
      </c>
      <c r="J7342" s="1">
        <f t="shared" si="685"/>
        <v>345.19041458664651</v>
      </c>
      <c r="K7342" s="47">
        <f t="shared" si="686"/>
        <v>6.4578305162787215</v>
      </c>
      <c r="L7342" s="48">
        <f>Solar!K7359/1000*Variables!$B$3</f>
        <v>0</v>
      </c>
      <c r="M7342" s="1">
        <f>IF(E7342=1, VLOOKUP(D7342, Sheet1!$E$2:$G$26, 2), Sheet1!$G$3)</f>
        <v>0.20441999999999999</v>
      </c>
      <c r="N7342" s="1">
        <f>'Electricity Rates'!$J$3</f>
        <v>0.19270000000000001</v>
      </c>
      <c r="O7342" s="145">
        <f>L7342-K7342</f>
        <v>-6.4578305162787215</v>
      </c>
      <c r="P7342">
        <f t="shared" si="687"/>
        <v>1.2444239404869097</v>
      </c>
      <c r="Q7342">
        <f>IF(O7342&gt;0, IF(Q7341+O7342*Variables!$B$5&lt;Variables!$B$4, Q7341+O7342*Variables!$B$5, Variables!$B$4), IF(Q7341&gt;-O7342, Q7341+O7342/Variables!$B$5, 0))</f>
        <v>0</v>
      </c>
      <c r="R7342">
        <f>IF(O7342&gt;0, 0, IF(Q7341&gt;-O7342, 0, -O7342 - Q7341*Variables!$B$5))</f>
        <v>6.4578305162787215</v>
      </c>
      <c r="S7342">
        <f t="shared" si="688"/>
        <v>1.3201097141376963</v>
      </c>
      <c r="T7342">
        <f t="shared" si="689"/>
        <v>0</v>
      </c>
    </row>
    <row r="7343" spans="1:20" x14ac:dyDescent="0.3">
      <c r="A7343" s="3">
        <f t="shared" si="684"/>
        <v>43406</v>
      </c>
      <c r="B7343">
        <v>11</v>
      </c>
      <c r="C7343">
        <v>2</v>
      </c>
      <c r="D7343">
        <v>22</v>
      </c>
      <c r="E7343">
        <v>1</v>
      </c>
      <c r="F7343" s="1">
        <f>VLOOKUP(A7343,Weather!$A$1:$E$366, 5)</f>
        <v>0.65454545454545376</v>
      </c>
      <c r="G7343" s="1">
        <f>VLOOKUP(D7343, Fall!$A$1:$E$25, 2)</f>
        <v>330.35714285714198</v>
      </c>
      <c r="H7343" s="1">
        <f>VLOOKUP(D7343, Fall!$A$1:$E$25, 3)</f>
        <v>272.33281237147202</v>
      </c>
      <c r="I7343" s="1">
        <f>VLOOKUP(D7343, Fall!$A$1:$E$25, 5)</f>
        <v>254.385964912281</v>
      </c>
      <c r="J7343" s="1">
        <f t="shared" si="685"/>
        <v>310.31237414391052</v>
      </c>
      <c r="K7343" s="47">
        <f t="shared" si="686"/>
        <v>5.8053313030870211</v>
      </c>
      <c r="L7343" s="48">
        <f>Solar!K7360/1000*Variables!$B$3</f>
        <v>0</v>
      </c>
      <c r="M7343" s="1">
        <f>IF(E7343=1, VLOOKUP(D7343, Sheet1!$E$2:$G$26, 2), Sheet1!$G$3)</f>
        <v>0.18618000000000001</v>
      </c>
      <c r="N7343" s="1">
        <f>'Electricity Rates'!$J$3</f>
        <v>0.19270000000000001</v>
      </c>
      <c r="O7343" s="145">
        <f>L7343-K7343</f>
        <v>-5.8053313030870211</v>
      </c>
      <c r="P7343">
        <f t="shared" si="687"/>
        <v>1.1186873421048691</v>
      </c>
      <c r="Q7343">
        <f>IF(O7343&gt;0, IF(Q7342+O7343*Variables!$B$5&lt;Variables!$B$4, Q7342+O7343*Variables!$B$5, Variables!$B$4), IF(Q7342&gt;-O7343, Q7342+O7343/Variables!$B$5, 0))</f>
        <v>0</v>
      </c>
      <c r="R7343">
        <f>IF(O7343&gt;0, 0, IF(Q7342&gt;-O7343, 0, -O7343 - Q7342*Variables!$B$5))</f>
        <v>5.8053313030870211</v>
      </c>
      <c r="S7343">
        <f t="shared" si="688"/>
        <v>1.0808365820087416</v>
      </c>
      <c r="T7343">
        <f t="shared" si="689"/>
        <v>0</v>
      </c>
    </row>
    <row r="7344" spans="1:20" x14ac:dyDescent="0.3">
      <c r="A7344" s="3">
        <f t="shared" si="684"/>
        <v>43406</v>
      </c>
      <c r="B7344">
        <v>11</v>
      </c>
      <c r="C7344">
        <v>2</v>
      </c>
      <c r="D7344">
        <v>23</v>
      </c>
      <c r="E7344">
        <v>1</v>
      </c>
      <c r="F7344" s="1">
        <f>VLOOKUP(A7344,Weather!$A$1:$E$366, 5)</f>
        <v>0.65454545454545376</v>
      </c>
      <c r="G7344" s="1">
        <f>VLOOKUP(D7344, Fall!$A$1:$E$25, 2)</f>
        <v>303.57142857142799</v>
      </c>
      <c r="H7344" s="1">
        <f>VLOOKUP(D7344, Fall!$A$1:$E$25, 3)</f>
        <v>252.67335691371099</v>
      </c>
      <c r="I7344" s="1">
        <f>VLOOKUP(D7344, Fall!$A$1:$E$25, 5)</f>
        <v>254.385964912281</v>
      </c>
      <c r="J7344" s="1">
        <f t="shared" si="685"/>
        <v>285.98845836239843</v>
      </c>
      <c r="K7344" s="47">
        <f t="shared" si="686"/>
        <v>5.3502789059996338</v>
      </c>
      <c r="L7344" s="48">
        <f>Solar!K7361/1000*Variables!$B$3</f>
        <v>0</v>
      </c>
      <c r="M7344" s="1">
        <f>IF(E7344=1, VLOOKUP(D7344, Sheet1!$E$2:$G$26, 2), Sheet1!$G$3)</f>
        <v>0.18618000000000001</v>
      </c>
      <c r="N7344" s="1">
        <f>'Electricity Rates'!$J$3</f>
        <v>0.19270000000000001</v>
      </c>
      <c r="O7344" s="145">
        <f>L7344-K7344</f>
        <v>-5.3502789059996338</v>
      </c>
      <c r="P7344">
        <f t="shared" si="687"/>
        <v>1.0309987451861296</v>
      </c>
      <c r="Q7344">
        <f>IF(O7344&gt;0, IF(Q7343+O7344*Variables!$B$5&lt;Variables!$B$4, Q7343+O7344*Variables!$B$5, Variables!$B$4), IF(Q7343&gt;-O7344, Q7343+O7344/Variables!$B$5, 0))</f>
        <v>0</v>
      </c>
      <c r="R7344">
        <f>IF(O7344&gt;0, 0, IF(Q7343&gt;-O7344, 0, -O7344 - Q7343*Variables!$B$5))</f>
        <v>5.3502789059996338</v>
      </c>
      <c r="S7344">
        <f t="shared" si="688"/>
        <v>0.99611492671901192</v>
      </c>
      <c r="T7344">
        <f t="shared" si="689"/>
        <v>0</v>
      </c>
    </row>
    <row r="7345" spans="1:20" x14ac:dyDescent="0.3">
      <c r="A7345" s="3">
        <f t="shared" si="684"/>
        <v>43406</v>
      </c>
      <c r="B7345">
        <v>11</v>
      </c>
      <c r="C7345">
        <v>2</v>
      </c>
      <c r="D7345">
        <v>24</v>
      </c>
      <c r="E7345">
        <v>1</v>
      </c>
      <c r="F7345" s="1">
        <f>VLOOKUP(A7345,Weather!$A$1:$E$366, 5)</f>
        <v>0.65454545454545376</v>
      </c>
      <c r="G7345" s="1">
        <f>VLOOKUP(D7345, Fall!$A$1:$E$25, 2)</f>
        <v>285.71428571428498</v>
      </c>
      <c r="H7345" s="1">
        <f>VLOOKUP(D7345, Fall!$A$1:$E$25, 3)</f>
        <v>237.47635107345499</v>
      </c>
      <c r="I7345" s="1">
        <f>VLOOKUP(D7345, Fall!$A$1:$E$25, 5)</f>
        <v>254.385964912281</v>
      </c>
      <c r="J7345" s="1">
        <f t="shared" si="685"/>
        <v>269.05027192927093</v>
      </c>
      <c r="K7345" s="47">
        <f t="shared" si="686"/>
        <v>5.0333989098698098</v>
      </c>
      <c r="L7345" s="48">
        <f>Solar!K7362/1000*Variables!$B$3</f>
        <v>0</v>
      </c>
      <c r="M7345" s="1">
        <f>IF(E7345=1, VLOOKUP(D7345, Sheet1!$E$2:$G$26, 2), Sheet1!$G$3)</f>
        <v>0.18618000000000001</v>
      </c>
      <c r="N7345" s="1">
        <f>'Electricity Rates'!$J$3</f>
        <v>0.19270000000000001</v>
      </c>
      <c r="O7345" s="145">
        <f>L7345-K7345</f>
        <v>-5.0333989098698098</v>
      </c>
      <c r="P7345">
        <f t="shared" si="687"/>
        <v>0.96993596993191245</v>
      </c>
      <c r="Q7345">
        <f>IF(O7345&gt;0, IF(Q7344+O7345*Variables!$B$5&lt;Variables!$B$4, Q7344+O7345*Variables!$B$5, Variables!$B$4), IF(Q7344&gt;-O7345, Q7344+O7345/Variables!$B$5, 0))</f>
        <v>0</v>
      </c>
      <c r="R7345">
        <f>IF(O7345&gt;0, 0, IF(Q7344&gt;-O7345, 0, -O7345 - Q7344*Variables!$B$5))</f>
        <v>5.0333989098698098</v>
      </c>
      <c r="S7345">
        <f t="shared" si="688"/>
        <v>0.93711820903956122</v>
      </c>
      <c r="T7345">
        <f t="shared" si="689"/>
        <v>0</v>
      </c>
    </row>
    <row r="7346" spans="1:20" x14ac:dyDescent="0.3">
      <c r="A7346" s="3">
        <f t="shared" si="684"/>
        <v>43407</v>
      </c>
      <c r="B7346">
        <v>11</v>
      </c>
      <c r="C7346">
        <v>3</v>
      </c>
      <c r="D7346">
        <v>1</v>
      </c>
      <c r="E7346">
        <v>0</v>
      </c>
      <c r="F7346" s="1">
        <f>VLOOKUP(A7346,Weather!$A$1:$E$366, 5)</f>
        <v>0.63636363636363658</v>
      </c>
      <c r="G7346" s="1">
        <f>VLOOKUP(D7346, Fall!$A$1:$E$25, 2)</f>
        <v>276.78571428571399</v>
      </c>
      <c r="H7346" s="1">
        <f>VLOOKUP(D7346, Fall!$A$1:$E$25, 3)</f>
        <v>258.40056395394299</v>
      </c>
      <c r="I7346" s="1">
        <f>VLOOKUP(D7346, Fall!$A$1:$E$25, 5)</f>
        <v>254.385964912281</v>
      </c>
      <c r="J7346" s="1">
        <f t="shared" si="685"/>
        <v>254.385964912281</v>
      </c>
      <c r="K7346" s="47">
        <f t="shared" si="686"/>
        <v>4.7590587041378596</v>
      </c>
      <c r="L7346" s="48">
        <f>Solar!K7363/1000*Variables!$B$3</f>
        <v>0</v>
      </c>
      <c r="M7346" s="1">
        <f>IF(E7346=1, VLOOKUP(D7346, Sheet1!$E$2:$G$26, 2), Sheet1!$G$3)</f>
        <v>0.18618000000000001</v>
      </c>
      <c r="N7346" s="1">
        <f>'Electricity Rates'!$J$3</f>
        <v>0.19270000000000001</v>
      </c>
      <c r="O7346" s="145">
        <f>L7346-K7346</f>
        <v>-4.7590587041378596</v>
      </c>
      <c r="P7346">
        <f t="shared" si="687"/>
        <v>0.91707061228736564</v>
      </c>
      <c r="Q7346">
        <f>IF(O7346&gt;0, IF(Q7345+O7346*Variables!$B$5&lt;Variables!$B$4, Q7345+O7346*Variables!$B$5, Variables!$B$4), IF(Q7345&gt;-O7346, Q7345+O7346/Variables!$B$5, 0))</f>
        <v>0</v>
      </c>
      <c r="R7346">
        <f>IF(O7346&gt;0, 0, IF(Q7345&gt;-O7346, 0, -O7346 - Q7345*Variables!$B$5))</f>
        <v>4.7590587041378596</v>
      </c>
      <c r="S7346">
        <f t="shared" si="688"/>
        <v>0.88604154953638681</v>
      </c>
      <c r="T7346">
        <f t="shared" si="689"/>
        <v>0</v>
      </c>
    </row>
    <row r="7347" spans="1:20" x14ac:dyDescent="0.3">
      <c r="A7347" s="3">
        <f t="shared" si="684"/>
        <v>43407</v>
      </c>
      <c r="B7347">
        <v>11</v>
      </c>
      <c r="C7347">
        <v>3</v>
      </c>
      <c r="D7347">
        <v>2</v>
      </c>
      <c r="E7347">
        <v>0</v>
      </c>
      <c r="F7347" s="1">
        <f>VLOOKUP(A7347,Weather!$A$1:$E$366, 5)</f>
        <v>0.63636363636363658</v>
      </c>
      <c r="G7347" s="1">
        <f>VLOOKUP(D7347, Fall!$A$1:$E$25, 2)</f>
        <v>272.32142857142799</v>
      </c>
      <c r="H7347" s="1">
        <f>VLOOKUP(D7347, Fall!$A$1:$E$25, 3)</f>
        <v>244.53669616981199</v>
      </c>
      <c r="I7347" s="1">
        <f>VLOOKUP(D7347, Fall!$A$1:$E$25, 5)</f>
        <v>254.385964912281</v>
      </c>
      <c r="J7347" s="1">
        <f t="shared" si="685"/>
        <v>254.385964912281</v>
      </c>
      <c r="K7347" s="47">
        <f t="shared" si="686"/>
        <v>4.7590587041378596</v>
      </c>
      <c r="L7347" s="48">
        <f>Solar!K7364/1000*Variables!$B$3</f>
        <v>0</v>
      </c>
      <c r="M7347" s="1">
        <f>IF(E7347=1, VLOOKUP(D7347, Sheet1!$E$2:$G$26, 2), Sheet1!$G$3)</f>
        <v>0.18618000000000001</v>
      </c>
      <c r="N7347" s="1">
        <f>'Electricity Rates'!$J$3</f>
        <v>0.19270000000000001</v>
      </c>
      <c r="O7347" s="145">
        <f>L7347-K7347</f>
        <v>-4.7590587041378596</v>
      </c>
      <c r="P7347">
        <f t="shared" si="687"/>
        <v>0.91707061228736564</v>
      </c>
      <c r="Q7347">
        <f>IF(O7347&gt;0, IF(Q7346+O7347*Variables!$B$5&lt;Variables!$B$4, Q7346+O7347*Variables!$B$5, Variables!$B$4), IF(Q7346&gt;-O7347, Q7346+O7347/Variables!$B$5, 0))</f>
        <v>0</v>
      </c>
      <c r="R7347">
        <f>IF(O7347&gt;0, 0, IF(Q7346&gt;-O7347, 0, -O7347 - Q7346*Variables!$B$5))</f>
        <v>4.7590587041378596</v>
      </c>
      <c r="S7347">
        <f t="shared" si="688"/>
        <v>0.88604154953638681</v>
      </c>
      <c r="T7347">
        <f t="shared" si="689"/>
        <v>0</v>
      </c>
    </row>
    <row r="7348" spans="1:20" x14ac:dyDescent="0.3">
      <c r="A7348" s="3">
        <f t="shared" si="684"/>
        <v>43407</v>
      </c>
      <c r="B7348">
        <v>11</v>
      </c>
      <c r="C7348">
        <v>3</v>
      </c>
      <c r="D7348">
        <v>3</v>
      </c>
      <c r="E7348">
        <v>0</v>
      </c>
      <c r="F7348" s="1">
        <f>VLOOKUP(A7348,Weather!$A$1:$E$366, 5)</f>
        <v>0.63636363636363658</v>
      </c>
      <c r="G7348" s="1">
        <f>VLOOKUP(D7348, Fall!$A$1:$E$25, 2)</f>
        <v>272.32142857142799</v>
      </c>
      <c r="H7348" s="1">
        <f>VLOOKUP(D7348, Fall!$A$1:$E$25, 3)</f>
        <v>252.565207174747</v>
      </c>
      <c r="I7348" s="1">
        <f>VLOOKUP(D7348, Fall!$A$1:$E$25, 5)</f>
        <v>254.385964912281</v>
      </c>
      <c r="J7348" s="1">
        <f t="shared" si="685"/>
        <v>254.385964912281</v>
      </c>
      <c r="K7348" s="47">
        <f t="shared" si="686"/>
        <v>4.7590587041378596</v>
      </c>
      <c r="L7348" s="48">
        <f>Solar!K7365/1000*Variables!$B$3</f>
        <v>0</v>
      </c>
      <c r="M7348" s="1">
        <f>IF(E7348=1, VLOOKUP(D7348, Sheet1!$E$2:$G$26, 2), Sheet1!$G$3)</f>
        <v>0.18618000000000001</v>
      </c>
      <c r="N7348" s="1">
        <f>'Electricity Rates'!$J$3</f>
        <v>0.19270000000000001</v>
      </c>
      <c r="O7348" s="145">
        <f>L7348-K7348</f>
        <v>-4.7590587041378596</v>
      </c>
      <c r="P7348">
        <f t="shared" si="687"/>
        <v>0.91707061228736564</v>
      </c>
      <c r="Q7348">
        <f>IF(O7348&gt;0, IF(Q7347+O7348*Variables!$B$5&lt;Variables!$B$4, Q7347+O7348*Variables!$B$5, Variables!$B$4), IF(Q7347&gt;-O7348, Q7347+O7348/Variables!$B$5, 0))</f>
        <v>0</v>
      </c>
      <c r="R7348">
        <f>IF(O7348&gt;0, 0, IF(Q7347&gt;-O7348, 0, -O7348 - Q7347*Variables!$B$5))</f>
        <v>4.7590587041378596</v>
      </c>
      <c r="S7348">
        <f t="shared" si="688"/>
        <v>0.88604154953638681</v>
      </c>
      <c r="T7348">
        <f t="shared" si="689"/>
        <v>0</v>
      </c>
    </row>
    <row r="7349" spans="1:20" x14ac:dyDescent="0.3">
      <c r="A7349" s="3">
        <f t="shared" si="684"/>
        <v>43407</v>
      </c>
      <c r="B7349">
        <v>11</v>
      </c>
      <c r="C7349">
        <v>3</v>
      </c>
      <c r="D7349">
        <v>4</v>
      </c>
      <c r="E7349">
        <v>0</v>
      </c>
      <c r="F7349" s="1">
        <f>VLOOKUP(A7349,Weather!$A$1:$E$366, 5)</f>
        <v>0.63636363636363658</v>
      </c>
      <c r="G7349" s="1">
        <f>VLOOKUP(D7349, Fall!$A$1:$E$25, 2)</f>
        <v>272.32142857142799</v>
      </c>
      <c r="H7349" s="1">
        <f>VLOOKUP(D7349, Fall!$A$1:$E$25, 3)</f>
        <v>267.50020564283898</v>
      </c>
      <c r="I7349" s="1">
        <f>VLOOKUP(D7349, Fall!$A$1:$E$25, 5)</f>
        <v>254.385964912281</v>
      </c>
      <c r="J7349" s="1">
        <f t="shared" si="685"/>
        <v>254.385964912281</v>
      </c>
      <c r="K7349" s="47">
        <f t="shared" si="686"/>
        <v>4.7590587041378596</v>
      </c>
      <c r="L7349" s="48">
        <f>Solar!K7366/1000*Variables!$B$3</f>
        <v>0</v>
      </c>
      <c r="M7349" s="1">
        <f>IF(E7349=1, VLOOKUP(D7349, Sheet1!$E$2:$G$26, 2), Sheet1!$G$3)</f>
        <v>0.18618000000000001</v>
      </c>
      <c r="N7349" s="1">
        <f>'Electricity Rates'!$J$3</f>
        <v>0.19270000000000001</v>
      </c>
      <c r="O7349" s="145">
        <f>L7349-K7349</f>
        <v>-4.7590587041378596</v>
      </c>
      <c r="P7349">
        <f t="shared" si="687"/>
        <v>0.91707061228736564</v>
      </c>
      <c r="Q7349">
        <f>IF(O7349&gt;0, IF(Q7348+O7349*Variables!$B$5&lt;Variables!$B$4, Q7348+O7349*Variables!$B$5, Variables!$B$4), IF(Q7348&gt;-O7349, Q7348+O7349/Variables!$B$5, 0))</f>
        <v>0</v>
      </c>
      <c r="R7349">
        <f>IF(O7349&gt;0, 0, IF(Q7348&gt;-O7349, 0, -O7349 - Q7348*Variables!$B$5))</f>
        <v>4.7590587041378596</v>
      </c>
      <c r="S7349">
        <f t="shared" si="688"/>
        <v>0.88604154953638681</v>
      </c>
      <c r="T7349">
        <f t="shared" si="689"/>
        <v>0</v>
      </c>
    </row>
    <row r="7350" spans="1:20" x14ac:dyDescent="0.3">
      <c r="A7350" s="3">
        <f t="shared" si="684"/>
        <v>43407</v>
      </c>
      <c r="B7350">
        <v>11</v>
      </c>
      <c r="C7350">
        <v>3</v>
      </c>
      <c r="D7350">
        <v>5</v>
      </c>
      <c r="E7350">
        <v>0</v>
      </c>
      <c r="F7350" s="1">
        <f>VLOOKUP(A7350,Weather!$A$1:$E$366, 5)</f>
        <v>0.63636363636363658</v>
      </c>
      <c r="G7350" s="1">
        <f>VLOOKUP(D7350, Fall!$A$1:$E$25, 2)</f>
        <v>303.57142857142799</v>
      </c>
      <c r="H7350" s="1">
        <f>VLOOKUP(D7350, Fall!$A$1:$E$25, 3)</f>
        <v>277.41442782172697</v>
      </c>
      <c r="I7350" s="1">
        <f>VLOOKUP(D7350, Fall!$A$1:$E$25, 5)</f>
        <v>254.385964912281</v>
      </c>
      <c r="J7350" s="1">
        <f t="shared" si="685"/>
        <v>254.385964912281</v>
      </c>
      <c r="K7350" s="47">
        <f t="shared" si="686"/>
        <v>4.7590587041378596</v>
      </c>
      <c r="L7350" s="48">
        <f>Solar!K7367/1000*Variables!$B$3</f>
        <v>0</v>
      </c>
      <c r="M7350" s="1">
        <f>IF(E7350=1, VLOOKUP(D7350, Sheet1!$E$2:$G$26, 2), Sheet1!$G$3)</f>
        <v>0.18618000000000001</v>
      </c>
      <c r="N7350" s="1">
        <f>'Electricity Rates'!$J$3</f>
        <v>0.19270000000000001</v>
      </c>
      <c r="O7350" s="145">
        <f>L7350-K7350</f>
        <v>-4.7590587041378596</v>
      </c>
      <c r="P7350">
        <f t="shared" si="687"/>
        <v>0.91707061228736564</v>
      </c>
      <c r="Q7350">
        <f>IF(O7350&gt;0, IF(Q7349+O7350*Variables!$B$5&lt;Variables!$B$4, Q7349+O7350*Variables!$B$5, Variables!$B$4), IF(Q7349&gt;-O7350, Q7349+O7350/Variables!$B$5, 0))</f>
        <v>0</v>
      </c>
      <c r="R7350">
        <f>IF(O7350&gt;0, 0, IF(Q7349&gt;-O7350, 0, -O7350 - Q7349*Variables!$B$5))</f>
        <v>4.7590587041378596</v>
      </c>
      <c r="S7350">
        <f t="shared" si="688"/>
        <v>0.88604154953638681</v>
      </c>
      <c r="T7350">
        <f t="shared" si="689"/>
        <v>0</v>
      </c>
    </row>
    <row r="7351" spans="1:20" x14ac:dyDescent="0.3">
      <c r="A7351" s="3">
        <f t="shared" si="684"/>
        <v>43407</v>
      </c>
      <c r="B7351">
        <v>11</v>
      </c>
      <c r="C7351">
        <v>3</v>
      </c>
      <c r="D7351">
        <v>6</v>
      </c>
      <c r="E7351">
        <v>0</v>
      </c>
      <c r="F7351" s="1">
        <f>VLOOKUP(A7351,Weather!$A$1:$E$366, 5)</f>
        <v>0.63636363636363658</v>
      </c>
      <c r="G7351" s="1">
        <f>VLOOKUP(D7351, Fall!$A$1:$E$25, 2)</f>
        <v>401.78571428571399</v>
      </c>
      <c r="H7351" s="1">
        <f>VLOOKUP(D7351, Fall!$A$1:$E$25, 3)</f>
        <v>309.98601628691301</v>
      </c>
      <c r="I7351" s="1">
        <f>VLOOKUP(D7351, Fall!$A$1:$E$25, 5)</f>
        <v>271.929824561403</v>
      </c>
      <c r="J7351" s="1">
        <f t="shared" si="685"/>
        <v>271.929824561403</v>
      </c>
      <c r="K7351" s="47">
        <f t="shared" si="686"/>
        <v>5.0872696492507998</v>
      </c>
      <c r="L7351" s="48">
        <f>Solar!K7368/1000*Variables!$B$3</f>
        <v>0</v>
      </c>
      <c r="M7351" s="1">
        <f>IF(E7351=1, VLOOKUP(D7351, Sheet1!$E$2:$G$26, 2), Sheet1!$G$3)</f>
        <v>0.18618000000000001</v>
      </c>
      <c r="N7351" s="1">
        <f>'Electricity Rates'!$J$3</f>
        <v>0.19270000000000001</v>
      </c>
      <c r="O7351" s="145">
        <f>L7351-K7351</f>
        <v>-5.0872696492507998</v>
      </c>
      <c r="P7351">
        <f t="shared" si="687"/>
        <v>0.98031686141062913</v>
      </c>
      <c r="Q7351">
        <f>IF(O7351&gt;0, IF(Q7350+O7351*Variables!$B$5&lt;Variables!$B$4, Q7350+O7351*Variables!$B$5, Variables!$B$4), IF(Q7350&gt;-O7351, Q7350+O7351/Variables!$B$5, 0))</f>
        <v>0</v>
      </c>
      <c r="R7351">
        <f>IF(O7351&gt;0, 0, IF(Q7350&gt;-O7351, 0, -O7351 - Q7350*Variables!$B$5))</f>
        <v>5.0872696492507998</v>
      </c>
      <c r="S7351">
        <f t="shared" si="688"/>
        <v>0.94714786329751399</v>
      </c>
      <c r="T7351">
        <f t="shared" si="689"/>
        <v>0</v>
      </c>
    </row>
    <row r="7352" spans="1:20" x14ac:dyDescent="0.3">
      <c r="A7352" s="3">
        <f t="shared" si="684"/>
        <v>43407</v>
      </c>
      <c r="B7352">
        <v>11</v>
      </c>
      <c r="C7352">
        <v>3</v>
      </c>
      <c r="D7352">
        <v>7</v>
      </c>
      <c r="E7352">
        <v>0</v>
      </c>
      <c r="F7352" s="1">
        <f>VLOOKUP(A7352,Weather!$A$1:$E$366, 5)</f>
        <v>0.63636363636363658</v>
      </c>
      <c r="G7352" s="1">
        <f>VLOOKUP(D7352, Fall!$A$1:$E$25, 2)</f>
        <v>593.74999999999898</v>
      </c>
      <c r="H7352" s="1">
        <f>VLOOKUP(D7352, Fall!$A$1:$E$25, 3)</f>
        <v>390.39236653779699</v>
      </c>
      <c r="I7352" s="1">
        <f>VLOOKUP(D7352, Fall!$A$1:$E$25, 5)</f>
        <v>263.15789473684202</v>
      </c>
      <c r="J7352" s="1">
        <f t="shared" si="685"/>
        <v>263.15789473684202</v>
      </c>
      <c r="K7352" s="47">
        <f t="shared" si="686"/>
        <v>4.9231641766943302</v>
      </c>
      <c r="L7352" s="48">
        <f>Solar!K7369/1000*Variables!$B$3</f>
        <v>0</v>
      </c>
      <c r="M7352" s="1">
        <f>IF(E7352=1, VLOOKUP(D7352, Sheet1!$E$2:$G$26, 2), Sheet1!$G$3)</f>
        <v>0.18618000000000001</v>
      </c>
      <c r="N7352" s="1">
        <f>'Electricity Rates'!$J$3</f>
        <v>0.19270000000000001</v>
      </c>
      <c r="O7352" s="145">
        <f>L7352-K7352</f>
        <v>-4.9231641766943302</v>
      </c>
      <c r="P7352">
        <f t="shared" si="687"/>
        <v>0.94869373684899749</v>
      </c>
      <c r="Q7352">
        <f>IF(O7352&gt;0, IF(Q7351+O7352*Variables!$B$5&lt;Variables!$B$4, Q7351+O7352*Variables!$B$5, Variables!$B$4), IF(Q7351&gt;-O7352, Q7351+O7352/Variables!$B$5, 0))</f>
        <v>0</v>
      </c>
      <c r="R7352">
        <f>IF(O7352&gt;0, 0, IF(Q7351&gt;-O7352, 0, -O7352 - Q7351*Variables!$B$5))</f>
        <v>4.9231641766943302</v>
      </c>
      <c r="S7352">
        <f t="shared" si="688"/>
        <v>0.9165947064169504</v>
      </c>
      <c r="T7352">
        <f t="shared" si="689"/>
        <v>0</v>
      </c>
    </row>
    <row r="7353" spans="1:20" x14ac:dyDescent="0.3">
      <c r="A7353" s="3">
        <f t="shared" si="684"/>
        <v>43407</v>
      </c>
      <c r="B7353">
        <v>11</v>
      </c>
      <c r="C7353">
        <v>3</v>
      </c>
      <c r="D7353">
        <v>8</v>
      </c>
      <c r="E7353">
        <v>0</v>
      </c>
      <c r="F7353" s="1">
        <f>VLOOKUP(A7353,Weather!$A$1:$E$366, 5)</f>
        <v>0.63636363636363658</v>
      </c>
      <c r="G7353" s="1">
        <f>VLOOKUP(D7353, Fall!$A$1:$E$25, 2)</f>
        <v>866.07142857142799</v>
      </c>
      <c r="H7353" s="1">
        <f>VLOOKUP(D7353, Fall!$A$1:$E$25, 3)</f>
        <v>561.61059471909198</v>
      </c>
      <c r="I7353" s="1">
        <f>VLOOKUP(D7353, Fall!$A$1:$E$25, 5)</f>
        <v>271.929824561403</v>
      </c>
      <c r="J7353" s="1">
        <f t="shared" si="685"/>
        <v>271.929824561403</v>
      </c>
      <c r="K7353" s="47">
        <f t="shared" si="686"/>
        <v>5.0872696492507998</v>
      </c>
      <c r="L7353" s="48">
        <f>Solar!K7370/1000*Variables!$B$3</f>
        <v>1.9291499999999999</v>
      </c>
      <c r="M7353" s="1">
        <f>IF(E7353=1, VLOOKUP(D7353, Sheet1!$E$2:$G$26, 2), Sheet1!$G$3)</f>
        <v>0.18618000000000001</v>
      </c>
      <c r="N7353" s="1">
        <f>'Electricity Rates'!$J$3</f>
        <v>0.19270000000000001</v>
      </c>
      <c r="O7353" s="145">
        <f>L7353-K7353</f>
        <v>-3.1581196492507999</v>
      </c>
      <c r="P7353">
        <f t="shared" si="687"/>
        <v>0.98031686141062913</v>
      </c>
      <c r="Q7353">
        <f>IF(O7353&gt;0, IF(Q7352+O7353*Variables!$B$5&lt;Variables!$B$4, Q7352+O7353*Variables!$B$5, Variables!$B$4), IF(Q7352&gt;-O7353, Q7352+O7353/Variables!$B$5, 0))</f>
        <v>0</v>
      </c>
      <c r="R7353">
        <f>IF(O7353&gt;0, 0, IF(Q7352&gt;-O7353, 0, -O7353 - Q7352*Variables!$B$5))</f>
        <v>3.1581196492507999</v>
      </c>
      <c r="S7353">
        <f t="shared" si="688"/>
        <v>0.58797871629751397</v>
      </c>
      <c r="T7353">
        <f t="shared" si="689"/>
        <v>0</v>
      </c>
    </row>
    <row r="7354" spans="1:20" x14ac:dyDescent="0.3">
      <c r="A7354" s="3">
        <f t="shared" si="684"/>
        <v>43407</v>
      </c>
      <c r="B7354">
        <v>11</v>
      </c>
      <c r="C7354">
        <v>3</v>
      </c>
      <c r="D7354">
        <v>9</v>
      </c>
      <c r="E7354">
        <v>0</v>
      </c>
      <c r="F7354" s="1">
        <f>VLOOKUP(A7354,Weather!$A$1:$E$366, 5)</f>
        <v>0.63636363636363658</v>
      </c>
      <c r="G7354" s="1">
        <f>VLOOKUP(D7354, Fall!$A$1:$E$25, 2)</f>
        <v>1080.3571428571399</v>
      </c>
      <c r="H7354" s="1">
        <f>VLOOKUP(D7354, Fall!$A$1:$E$25, 3)</f>
        <v>760.17932055605797</v>
      </c>
      <c r="I7354" s="1">
        <f>VLOOKUP(D7354, Fall!$A$1:$E$25, 5)</f>
        <v>311.40350877192998</v>
      </c>
      <c r="J7354" s="1">
        <f t="shared" si="685"/>
        <v>311.40350877192998</v>
      </c>
      <c r="K7354" s="47">
        <f t="shared" si="686"/>
        <v>5.8257442757549622</v>
      </c>
      <c r="L7354" s="48">
        <f>Solar!K7371/1000*Variables!$B$3</f>
        <v>5.0624499999999992</v>
      </c>
      <c r="M7354" s="1">
        <f>IF(E7354=1, VLOOKUP(D7354, Sheet1!$E$2:$G$26, 2), Sheet1!$G$3)</f>
        <v>0.18618000000000001</v>
      </c>
      <c r="N7354" s="1">
        <f>'Electricity Rates'!$J$3</f>
        <v>0.19270000000000001</v>
      </c>
      <c r="O7354" s="145">
        <f>L7354-K7354</f>
        <v>-0.763294275754963</v>
      </c>
      <c r="P7354">
        <f t="shared" si="687"/>
        <v>1.1226209219379812</v>
      </c>
      <c r="Q7354">
        <f>IF(O7354&gt;0, IF(Q7353+O7354*Variables!$B$5&lt;Variables!$B$4, Q7353+O7354*Variables!$B$5, Variables!$B$4), IF(Q7353&gt;-O7354, Q7353+O7354/Variables!$B$5, 0))</f>
        <v>0</v>
      </c>
      <c r="R7354">
        <f>IF(O7354&gt;0, 0, IF(Q7353&gt;-O7354, 0, -O7354 - Q7353*Variables!$B$5))</f>
        <v>0.763294275754963</v>
      </c>
      <c r="S7354">
        <f t="shared" si="688"/>
        <v>0.14211012826005903</v>
      </c>
      <c r="T7354">
        <f t="shared" si="689"/>
        <v>0</v>
      </c>
    </row>
    <row r="7355" spans="1:20" x14ac:dyDescent="0.3">
      <c r="A7355" s="3">
        <f t="shared" si="684"/>
        <v>43407</v>
      </c>
      <c r="B7355">
        <v>11</v>
      </c>
      <c r="C7355">
        <v>3</v>
      </c>
      <c r="D7355">
        <v>10</v>
      </c>
      <c r="E7355">
        <v>0</v>
      </c>
      <c r="F7355" s="1">
        <f>VLOOKUP(A7355,Weather!$A$1:$E$366, 5)</f>
        <v>0.63636363636363658</v>
      </c>
      <c r="G7355" s="1">
        <f>VLOOKUP(D7355, Fall!$A$1:$E$25, 2)</f>
        <v>1205.3571428571399</v>
      </c>
      <c r="H7355" s="1">
        <f>VLOOKUP(D7355, Fall!$A$1:$E$25, 3)</f>
        <v>904.12930821748796</v>
      </c>
      <c r="I7355" s="1">
        <f>VLOOKUP(D7355, Fall!$A$1:$E$25, 5)</f>
        <v>359.64912280701702</v>
      </c>
      <c r="J7355" s="1">
        <f t="shared" si="685"/>
        <v>359.64912280701702</v>
      </c>
      <c r="K7355" s="47">
        <f t="shared" si="686"/>
        <v>6.7283243748155765</v>
      </c>
      <c r="L7355" s="48">
        <f>Solar!K7372/1000*Variables!$B$3</f>
        <v>5.1809000000000003</v>
      </c>
      <c r="M7355" s="1">
        <f>IF(E7355=1, VLOOKUP(D7355, Sheet1!$E$2:$G$26, 2), Sheet1!$G$3)</f>
        <v>0.18618000000000001</v>
      </c>
      <c r="N7355" s="1">
        <f>'Electricity Rates'!$J$3</f>
        <v>0.19270000000000001</v>
      </c>
      <c r="O7355" s="145">
        <f>L7355-K7355</f>
        <v>-1.5474243748155763</v>
      </c>
      <c r="P7355">
        <f t="shared" si="687"/>
        <v>1.2965481070269618</v>
      </c>
      <c r="Q7355">
        <f>IF(O7355&gt;0, IF(Q7354+O7355*Variables!$B$5&lt;Variables!$B$4, Q7354+O7355*Variables!$B$5, Variables!$B$4), IF(Q7354&gt;-O7355, Q7354+O7355/Variables!$B$5, 0))</f>
        <v>0</v>
      </c>
      <c r="R7355">
        <f>IF(O7355&gt;0, 0, IF(Q7354&gt;-O7355, 0, -O7355 - Q7354*Variables!$B$5))</f>
        <v>1.5474243748155763</v>
      </c>
      <c r="S7355">
        <f t="shared" si="688"/>
        <v>0.288099470103164</v>
      </c>
      <c r="T7355">
        <f t="shared" si="689"/>
        <v>0</v>
      </c>
    </row>
    <row r="7356" spans="1:20" x14ac:dyDescent="0.3">
      <c r="A7356" s="3">
        <f t="shared" si="684"/>
        <v>43407</v>
      </c>
      <c r="B7356">
        <v>11</v>
      </c>
      <c r="C7356">
        <v>3</v>
      </c>
      <c r="D7356">
        <v>11</v>
      </c>
      <c r="E7356">
        <v>0</v>
      </c>
      <c r="F7356" s="1">
        <f>VLOOKUP(A7356,Weather!$A$1:$E$366, 5)</f>
        <v>0.63636363636363658</v>
      </c>
      <c r="G7356" s="1">
        <f>VLOOKUP(D7356, Fall!$A$1:$E$25, 2)</f>
        <v>1290.17857142857</v>
      </c>
      <c r="H7356" s="1">
        <f>VLOOKUP(D7356, Fall!$A$1:$E$25, 3)</f>
        <v>975.19947355433101</v>
      </c>
      <c r="I7356" s="1">
        <f>VLOOKUP(D7356, Fall!$A$1:$E$25, 5)</f>
        <v>377.19298245613999</v>
      </c>
      <c r="J7356" s="1">
        <f t="shared" si="685"/>
        <v>377.19298245613999</v>
      </c>
      <c r="K7356" s="47">
        <f t="shared" si="686"/>
        <v>7.0565353199285354</v>
      </c>
      <c r="L7356" s="48">
        <f>Solar!K7373/1000*Variables!$B$3</f>
        <v>10.4191</v>
      </c>
      <c r="M7356" s="1">
        <f>IF(E7356=1, VLOOKUP(D7356, Sheet1!$E$2:$G$26, 2), Sheet1!$G$3)</f>
        <v>0.18618000000000001</v>
      </c>
      <c r="N7356" s="1">
        <f>'Electricity Rates'!$J$3</f>
        <v>0.19270000000000001</v>
      </c>
      <c r="O7356" s="145">
        <f>L7356-K7356</f>
        <v>3.3625646800714648</v>
      </c>
      <c r="P7356">
        <f t="shared" si="687"/>
        <v>1.3597943561502288</v>
      </c>
      <c r="Q7356">
        <f>IF(O7356&gt;0, IF(Q7355+O7356*Variables!$B$5&lt;Variables!$B$4, Q7355+O7356*Variables!$B$5, Variables!$B$4), IF(Q7355&gt;-O7356, Q7355+O7356/Variables!$B$5, 0))</f>
        <v>3.1608107992671766</v>
      </c>
      <c r="R7356">
        <f>IF(O7356&gt;0, 0, IF(Q7355&gt;-O7356, 0, -O7356 - Q7355*Variables!$B$5))</f>
        <v>0</v>
      </c>
      <c r="S7356">
        <f t="shared" si="688"/>
        <v>0</v>
      </c>
      <c r="T7356">
        <f t="shared" si="689"/>
        <v>0</v>
      </c>
    </row>
    <row r="7357" spans="1:20" x14ac:dyDescent="0.3">
      <c r="A7357" s="3">
        <f t="shared" si="684"/>
        <v>43407</v>
      </c>
      <c r="B7357">
        <v>11</v>
      </c>
      <c r="C7357">
        <v>3</v>
      </c>
      <c r="D7357">
        <v>12</v>
      </c>
      <c r="E7357">
        <v>0</v>
      </c>
      <c r="F7357" s="1">
        <f>VLOOKUP(A7357,Weather!$A$1:$E$366, 5)</f>
        <v>0.63636363636363658</v>
      </c>
      <c r="G7357" s="1">
        <f>VLOOKUP(D7357, Fall!$A$1:$E$25, 2)</f>
        <v>1366.07142857142</v>
      </c>
      <c r="H7357" s="1">
        <f>VLOOKUP(D7357, Fall!$A$1:$E$25, 3)</f>
        <v>996.442378876367</v>
      </c>
      <c r="I7357" s="1">
        <f>VLOOKUP(D7357, Fall!$A$1:$E$25, 5)</f>
        <v>368.42105263157799</v>
      </c>
      <c r="J7357" s="1">
        <f t="shared" si="685"/>
        <v>368.42105263157799</v>
      </c>
      <c r="K7357" s="47">
        <f t="shared" si="686"/>
        <v>6.8924298473720462</v>
      </c>
      <c r="L7357" s="48">
        <f>Solar!K7374/1000*Variables!$B$3</f>
        <v>11.473749999999999</v>
      </c>
      <c r="M7357" s="1">
        <f>IF(E7357=1, VLOOKUP(D7357, Sheet1!$E$2:$G$26, 2), Sheet1!$G$3)</f>
        <v>0.18618000000000001</v>
      </c>
      <c r="N7357" s="1">
        <f>'Electricity Rates'!$J$3</f>
        <v>0.19270000000000001</v>
      </c>
      <c r="O7357" s="145">
        <f>L7357-K7357</f>
        <v>4.5813201526279528</v>
      </c>
      <c r="P7357">
        <f t="shared" si="687"/>
        <v>1.3281712315885934</v>
      </c>
      <c r="Q7357">
        <f>IF(O7357&gt;0, IF(Q7356+O7357*Variables!$B$5&lt;Variables!$B$4, Q7356+O7357*Variables!$B$5, Variables!$B$4), IF(Q7356&gt;-O7357, Q7356+O7357/Variables!$B$5, 0))</f>
        <v>7.4672517427374521</v>
      </c>
      <c r="R7357">
        <f>IF(O7357&gt;0, 0, IF(Q7356&gt;-O7357, 0, -O7357 - Q7356*Variables!$B$5))</f>
        <v>0</v>
      </c>
      <c r="S7357">
        <f t="shared" si="688"/>
        <v>0</v>
      </c>
      <c r="T7357">
        <f t="shared" si="689"/>
        <v>0</v>
      </c>
    </row>
    <row r="7358" spans="1:20" x14ac:dyDescent="0.3">
      <c r="A7358" s="3">
        <f t="shared" si="684"/>
        <v>43407</v>
      </c>
      <c r="B7358">
        <v>11</v>
      </c>
      <c r="C7358">
        <v>3</v>
      </c>
      <c r="D7358">
        <v>13</v>
      </c>
      <c r="E7358">
        <v>0</v>
      </c>
      <c r="F7358" s="1">
        <f>VLOOKUP(A7358,Weather!$A$1:$E$366, 5)</f>
        <v>0.63636363636363658</v>
      </c>
      <c r="G7358" s="1">
        <f>VLOOKUP(D7358, Fall!$A$1:$E$25, 2)</f>
        <v>1446.42857142857</v>
      </c>
      <c r="H7358" s="1">
        <f>VLOOKUP(D7358, Fall!$A$1:$E$25, 3)</f>
        <v>1031.4839187299399</v>
      </c>
      <c r="I7358" s="1">
        <f>VLOOKUP(D7358, Fall!$A$1:$E$25, 5)</f>
        <v>350.87719298245599</v>
      </c>
      <c r="J7358" s="1">
        <f t="shared" si="685"/>
        <v>350.87719298245599</v>
      </c>
      <c r="K7358" s="47">
        <f t="shared" si="686"/>
        <v>6.564218902259106</v>
      </c>
      <c r="L7358" s="48">
        <f>Solar!K7375/1000*Variables!$B$3</f>
        <v>10.728449999999999</v>
      </c>
      <c r="M7358" s="1">
        <f>IF(E7358=1, VLOOKUP(D7358, Sheet1!$E$2:$G$26, 2), Sheet1!$G$3)</f>
        <v>0.18618000000000001</v>
      </c>
      <c r="N7358" s="1">
        <f>'Electricity Rates'!$J$3</f>
        <v>0.19270000000000001</v>
      </c>
      <c r="O7358" s="145">
        <f>L7358-K7358</f>
        <v>4.1642310977408927</v>
      </c>
      <c r="P7358">
        <f t="shared" si="687"/>
        <v>1.2649249824653297</v>
      </c>
      <c r="Q7358">
        <f>IF(O7358&gt;0, IF(Q7357+O7358*Variables!$B$5&lt;Variables!$B$4, Q7357+O7358*Variables!$B$5, Variables!$B$4), IF(Q7357&gt;-O7358, Q7357+O7358/Variables!$B$5, 0))</f>
        <v>11.381628974613891</v>
      </c>
      <c r="R7358">
        <f>IF(O7358&gt;0, 0, IF(Q7357&gt;-O7358, 0, -O7358 - Q7357*Variables!$B$5))</f>
        <v>0</v>
      </c>
      <c r="S7358">
        <f t="shared" si="688"/>
        <v>0</v>
      </c>
      <c r="T7358">
        <f t="shared" si="689"/>
        <v>0</v>
      </c>
    </row>
    <row r="7359" spans="1:20" x14ac:dyDescent="0.3">
      <c r="A7359" s="3">
        <f t="shared" si="684"/>
        <v>43407</v>
      </c>
      <c r="B7359">
        <v>11</v>
      </c>
      <c r="C7359">
        <v>3</v>
      </c>
      <c r="D7359">
        <v>14</v>
      </c>
      <c r="E7359">
        <v>0</v>
      </c>
      <c r="F7359" s="1">
        <f>VLOOKUP(A7359,Weather!$A$1:$E$366, 5)</f>
        <v>0.63636363636363658</v>
      </c>
      <c r="G7359" s="1">
        <f>VLOOKUP(D7359, Fall!$A$1:$E$25, 2)</f>
        <v>1482.1428571428501</v>
      </c>
      <c r="H7359" s="1">
        <f>VLOOKUP(D7359, Fall!$A$1:$E$25, 3)</f>
        <v>1052.56230978037</v>
      </c>
      <c r="I7359" s="1">
        <f>VLOOKUP(D7359, Fall!$A$1:$E$25, 5)</f>
        <v>342.105263157894</v>
      </c>
      <c r="J7359" s="1">
        <f t="shared" si="685"/>
        <v>342.105263157894</v>
      </c>
      <c r="K7359" s="47">
        <f t="shared" si="686"/>
        <v>6.4001134297026177</v>
      </c>
      <c r="L7359" s="48">
        <f>Solar!K7376/1000*Variables!$B$3</f>
        <v>11.063800000000001</v>
      </c>
      <c r="M7359" s="1">
        <f>IF(E7359=1, VLOOKUP(D7359, Sheet1!$E$2:$G$26, 2), Sheet1!$G$3)</f>
        <v>0.18618000000000001</v>
      </c>
      <c r="N7359" s="1">
        <f>'Electricity Rates'!$J$3</f>
        <v>0.19270000000000001</v>
      </c>
      <c r="O7359" s="145">
        <f>L7359-K7359</f>
        <v>4.6636865702973829</v>
      </c>
      <c r="P7359">
        <f t="shared" si="687"/>
        <v>1.2333018579036945</v>
      </c>
      <c r="Q7359">
        <f>IF(O7359&gt;0, IF(Q7358+O7359*Variables!$B$5&lt;Variables!$B$4, Q7358+O7359*Variables!$B$5, Variables!$B$4), IF(Q7358&gt;-O7359, Q7358+O7359/Variables!$B$5, 0))</f>
        <v>15.76549435069343</v>
      </c>
      <c r="R7359">
        <f>IF(O7359&gt;0, 0, IF(Q7358&gt;-O7359, 0, -O7359 - Q7358*Variables!$B$5))</f>
        <v>0</v>
      </c>
      <c r="S7359">
        <f t="shared" si="688"/>
        <v>0</v>
      </c>
      <c r="T7359">
        <f t="shared" si="689"/>
        <v>0</v>
      </c>
    </row>
    <row r="7360" spans="1:20" x14ac:dyDescent="0.3">
      <c r="A7360" s="3">
        <f t="shared" si="684"/>
        <v>43407</v>
      </c>
      <c r="B7360">
        <v>11</v>
      </c>
      <c r="C7360">
        <v>3</v>
      </c>
      <c r="D7360">
        <v>15</v>
      </c>
      <c r="E7360">
        <v>0</v>
      </c>
      <c r="F7360" s="1">
        <f>VLOOKUP(A7360,Weather!$A$1:$E$366, 5)</f>
        <v>0.63636363636363658</v>
      </c>
      <c r="G7360" s="1">
        <f>VLOOKUP(D7360, Fall!$A$1:$E$25, 2)</f>
        <v>1437.5</v>
      </c>
      <c r="H7360" s="1">
        <f>VLOOKUP(D7360, Fall!$A$1:$E$25, 3)</f>
        <v>1060.00658057086</v>
      </c>
      <c r="I7360" s="1">
        <f>VLOOKUP(D7360, Fall!$A$1:$E$25, 5)</f>
        <v>328.94736842105198</v>
      </c>
      <c r="J7360" s="1">
        <f t="shared" si="685"/>
        <v>328.94736842105198</v>
      </c>
      <c r="K7360" s="47">
        <f t="shared" si="686"/>
        <v>6.1539552208679025</v>
      </c>
      <c r="L7360" s="48">
        <f>Solar!K7377/1000*Variables!$B$3</f>
        <v>8.5248000000000008</v>
      </c>
      <c r="M7360" s="1">
        <f>IF(E7360=1, VLOOKUP(D7360, Sheet1!$E$2:$G$26, 2), Sheet1!$G$3)</f>
        <v>0.18618000000000001</v>
      </c>
      <c r="N7360" s="1">
        <f>'Electricity Rates'!$J$3</f>
        <v>0.19270000000000001</v>
      </c>
      <c r="O7360" s="145">
        <f>L7360-K7360</f>
        <v>2.3708447791320983</v>
      </c>
      <c r="P7360">
        <f t="shared" si="687"/>
        <v>1.185867171061245</v>
      </c>
      <c r="Q7360">
        <f>IF(O7360&gt;0, IF(Q7359+O7360*Variables!$B$5&lt;Variables!$B$4, Q7359+O7360*Variables!$B$5, Variables!$B$4), IF(Q7359&gt;-O7360, Q7359+O7360/Variables!$B$5, 0))</f>
        <v>17.994088443077601</v>
      </c>
      <c r="R7360">
        <f>IF(O7360&gt;0, 0, IF(Q7359&gt;-O7360, 0, -O7360 - Q7359*Variables!$B$5))</f>
        <v>0</v>
      </c>
      <c r="S7360">
        <f t="shared" si="688"/>
        <v>0</v>
      </c>
      <c r="T7360">
        <f t="shared" si="689"/>
        <v>0</v>
      </c>
    </row>
    <row r="7361" spans="1:20" x14ac:dyDescent="0.3">
      <c r="A7361" s="3">
        <f t="shared" si="684"/>
        <v>43407</v>
      </c>
      <c r="B7361">
        <v>11</v>
      </c>
      <c r="C7361">
        <v>3</v>
      </c>
      <c r="D7361">
        <v>16</v>
      </c>
      <c r="E7361">
        <v>0</v>
      </c>
      <c r="F7361" s="1">
        <f>VLOOKUP(A7361,Weather!$A$1:$E$366, 5)</f>
        <v>0.63636363636363658</v>
      </c>
      <c r="G7361" s="1">
        <f>VLOOKUP(D7361, Fall!$A$1:$E$25, 2)</f>
        <v>1348.2142857142801</v>
      </c>
      <c r="H7361" s="1">
        <f>VLOOKUP(D7361, Fall!$A$1:$E$25, 3)</f>
        <v>1003.98947108661</v>
      </c>
      <c r="I7361" s="1">
        <f>VLOOKUP(D7361, Fall!$A$1:$E$25, 5)</f>
        <v>298.24561403508801</v>
      </c>
      <c r="J7361" s="1">
        <f t="shared" si="685"/>
        <v>298.24561403508801</v>
      </c>
      <c r="K7361" s="47">
        <f t="shared" si="686"/>
        <v>5.5795860669202471</v>
      </c>
      <c r="L7361" s="48">
        <f>Solar!K7378/1000*Variables!$B$3</f>
        <v>2.2683499999999999</v>
      </c>
      <c r="M7361" s="1">
        <f>IF(E7361=1, VLOOKUP(D7361, Sheet1!$E$2:$G$26, 2), Sheet1!$G$3)</f>
        <v>0.18618000000000001</v>
      </c>
      <c r="N7361" s="1">
        <f>'Electricity Rates'!$J$3</f>
        <v>0.19270000000000001</v>
      </c>
      <c r="O7361" s="145">
        <f>L7361-K7361</f>
        <v>-3.3112360669202472</v>
      </c>
      <c r="P7361">
        <f t="shared" si="687"/>
        <v>1.0751862350955317</v>
      </c>
      <c r="Q7361">
        <f>IF(O7361&gt;0, IF(Q7360+O7361*Variables!$B$5&lt;Variables!$B$4, Q7360+O7361*Variables!$B$5, Variables!$B$4), IF(Q7360&gt;-O7361, Q7360+O7361/Variables!$B$5, 0))</f>
        <v>14.471496882524146</v>
      </c>
      <c r="R7361">
        <f>IF(O7361&gt;0, 0, IF(Q7360&gt;-O7361, 0, -O7361 - Q7360*Variables!$B$5))</f>
        <v>0</v>
      </c>
      <c r="S7361">
        <f t="shared" si="688"/>
        <v>0</v>
      </c>
      <c r="T7361">
        <f t="shared" si="689"/>
        <v>0</v>
      </c>
    </row>
    <row r="7362" spans="1:20" x14ac:dyDescent="0.3">
      <c r="A7362" s="3">
        <f t="shared" si="684"/>
        <v>43407</v>
      </c>
      <c r="B7362">
        <v>11</v>
      </c>
      <c r="C7362">
        <v>3</v>
      </c>
      <c r="D7362">
        <v>17</v>
      </c>
      <c r="E7362">
        <v>0</v>
      </c>
      <c r="F7362" s="1">
        <f>VLOOKUP(A7362,Weather!$A$1:$E$366, 5)</f>
        <v>0.63636363636363658</v>
      </c>
      <c r="G7362" s="1">
        <f>VLOOKUP(D7362, Fall!$A$1:$E$25, 2)</f>
        <v>1080.3571428571399</v>
      </c>
      <c r="H7362" s="1">
        <f>VLOOKUP(D7362, Fall!$A$1:$E$25, 3)</f>
        <v>794.90091642515802</v>
      </c>
      <c r="I7362" s="1">
        <f>VLOOKUP(D7362, Fall!$A$1:$E$25, 5)</f>
        <v>263.15789473684202</v>
      </c>
      <c r="J7362" s="1">
        <f t="shared" si="685"/>
        <v>263.15789473684202</v>
      </c>
      <c r="K7362" s="47">
        <f t="shared" si="686"/>
        <v>4.9231641766943302</v>
      </c>
      <c r="L7362" s="48">
        <f>Solar!K7379/1000*Variables!$B$3</f>
        <v>0.93740000000000001</v>
      </c>
      <c r="M7362" s="1">
        <f>IF(E7362=1, VLOOKUP(D7362, Sheet1!$E$2:$G$26, 2), Sheet1!$G$3)</f>
        <v>0.18618000000000001</v>
      </c>
      <c r="N7362" s="1">
        <f>'Electricity Rates'!$J$3</f>
        <v>0.19270000000000001</v>
      </c>
      <c r="O7362" s="145">
        <f>L7362-K7362</f>
        <v>-3.9857641766943299</v>
      </c>
      <c r="P7362">
        <f t="shared" si="687"/>
        <v>0.94869373684899749</v>
      </c>
      <c r="Q7362">
        <f>IF(O7362&gt;0, IF(Q7361+O7362*Variables!$B$5&lt;Variables!$B$4, Q7361+O7362*Variables!$B$5, Variables!$B$4), IF(Q7361&gt;-O7362, Q7361+O7362/Variables!$B$5, 0))</f>
        <v>10.231322226466348</v>
      </c>
      <c r="R7362">
        <f>IF(O7362&gt;0, 0, IF(Q7361&gt;-O7362, 0, -O7362 - Q7361*Variables!$B$5))</f>
        <v>0</v>
      </c>
      <c r="S7362">
        <f t="shared" si="688"/>
        <v>0</v>
      </c>
      <c r="T7362">
        <f t="shared" si="689"/>
        <v>0</v>
      </c>
    </row>
    <row r="7363" spans="1:20" x14ac:dyDescent="0.3">
      <c r="A7363" s="3">
        <f t="shared" ref="A7363:A7426" si="690">DATE(2018, B7363, C7363)</f>
        <v>43407</v>
      </c>
      <c r="B7363">
        <v>11</v>
      </c>
      <c r="C7363">
        <v>3</v>
      </c>
      <c r="D7363">
        <v>18</v>
      </c>
      <c r="E7363">
        <v>0</v>
      </c>
      <c r="F7363" s="1">
        <f>VLOOKUP(A7363,Weather!$A$1:$E$366, 5)</f>
        <v>0.63636363636363658</v>
      </c>
      <c r="G7363" s="1">
        <f>VLOOKUP(D7363, Fall!$A$1:$E$25, 2)</f>
        <v>678.57142857142799</v>
      </c>
      <c r="H7363" s="1">
        <f>VLOOKUP(D7363, Fall!$A$1:$E$25, 3)</f>
        <v>583.61400485626905</v>
      </c>
      <c r="I7363" s="1">
        <f>VLOOKUP(D7363, Fall!$A$1:$E$25, 5)</f>
        <v>280.70175438596499</v>
      </c>
      <c r="J7363" s="1">
        <f t="shared" ref="J7363:J7426" si="691">IF(E7363=0, I7363, H7363 + (G7363-H7363)*F7363)</f>
        <v>280.70175438596499</v>
      </c>
      <c r="K7363" s="47">
        <f t="shared" ref="K7363:K7426" si="692">J7363*1000/53453</f>
        <v>5.251375121807289</v>
      </c>
      <c r="L7363" s="48">
        <f>Solar!K7380/1000*Variables!$B$3</f>
        <v>0</v>
      </c>
      <c r="M7363" s="1">
        <f>IF(E7363=1, VLOOKUP(D7363, Sheet1!$E$2:$G$26, 2), Sheet1!$G$3)</f>
        <v>0.18618000000000001</v>
      </c>
      <c r="N7363" s="1">
        <f>'Electricity Rates'!$J$3</f>
        <v>0.19270000000000001</v>
      </c>
      <c r="O7363" s="145">
        <f>L7363-K7363</f>
        <v>-5.251375121807289</v>
      </c>
      <c r="P7363">
        <f t="shared" ref="P7363:P7426" si="693">N7363*K7363</f>
        <v>1.0119399859722646</v>
      </c>
      <c r="Q7363">
        <f>IF(O7363&gt;0, IF(Q7362+O7363*Variables!$B$5&lt;Variables!$B$4, Q7362+O7363*Variables!$B$5, Variables!$B$4), IF(Q7362&gt;-O7363, Q7362+O7363/Variables!$B$5, 0))</f>
        <v>4.6447529479479552</v>
      </c>
      <c r="R7363">
        <f>IF(O7363&gt;0, 0, IF(Q7362&gt;-O7363, 0, -O7363 - Q7362*Variables!$B$5))</f>
        <v>0</v>
      </c>
      <c r="S7363">
        <f t="shared" ref="S7363:S7426" si="694">R7363*M7363</f>
        <v>0</v>
      </c>
      <c r="T7363">
        <f t="shared" ref="T7363:T7426" si="695">IF(AND(R7363&gt;0, M7363&gt;0.3), 1, 0)</f>
        <v>0</v>
      </c>
    </row>
    <row r="7364" spans="1:20" x14ac:dyDescent="0.3">
      <c r="A7364" s="3">
        <f t="shared" si="690"/>
        <v>43407</v>
      </c>
      <c r="B7364">
        <v>11</v>
      </c>
      <c r="C7364">
        <v>3</v>
      </c>
      <c r="D7364">
        <v>19</v>
      </c>
      <c r="E7364">
        <v>0</v>
      </c>
      <c r="F7364" s="1">
        <f>VLOOKUP(A7364,Weather!$A$1:$E$366, 5)</f>
        <v>0.63636363636363658</v>
      </c>
      <c r="G7364" s="1">
        <f>VLOOKUP(D7364, Fall!$A$1:$E$25, 2)</f>
        <v>517.85714285714198</v>
      </c>
      <c r="H7364" s="1">
        <f>VLOOKUP(D7364, Fall!$A$1:$E$25, 3)</f>
        <v>442.60593718179598</v>
      </c>
      <c r="I7364" s="1">
        <f>VLOOKUP(D7364, Fall!$A$1:$E$25, 5)</f>
        <v>289.47368421052602</v>
      </c>
      <c r="J7364" s="1">
        <f t="shared" si="691"/>
        <v>289.47368421052602</v>
      </c>
      <c r="K7364" s="47">
        <f t="shared" si="692"/>
        <v>5.4154805943637587</v>
      </c>
      <c r="L7364" s="48">
        <f>Solar!K7381/1000*Variables!$B$3</f>
        <v>0</v>
      </c>
      <c r="M7364" s="1">
        <f>IF(E7364=1, VLOOKUP(D7364, Sheet1!$E$2:$G$26, 2), Sheet1!$G$3)</f>
        <v>0.18618000000000001</v>
      </c>
      <c r="N7364" s="1">
        <f>'Electricity Rates'!$J$3</f>
        <v>0.19270000000000001</v>
      </c>
      <c r="O7364" s="145">
        <f>L7364-K7364</f>
        <v>-5.4154805943637587</v>
      </c>
      <c r="P7364">
        <f t="shared" si="693"/>
        <v>1.0435631105338963</v>
      </c>
      <c r="Q7364">
        <f>IF(O7364&gt;0, IF(Q7363+O7364*Variables!$B$5&lt;Variables!$B$4, Q7363+O7364*Variables!$B$5, Variables!$B$4), IF(Q7363&gt;-O7364, Q7363+O7364/Variables!$B$5, 0))</f>
        <v>0</v>
      </c>
      <c r="R7364">
        <f>IF(O7364&gt;0, 0, IF(Q7363&gt;-O7364, 0, -O7364 - Q7363*Variables!$B$5))</f>
        <v>1.0494128232926814</v>
      </c>
      <c r="S7364">
        <f t="shared" si="694"/>
        <v>0.19537967944063142</v>
      </c>
      <c r="T7364">
        <f t="shared" si="695"/>
        <v>0</v>
      </c>
    </row>
    <row r="7365" spans="1:20" x14ac:dyDescent="0.3">
      <c r="A7365" s="3">
        <f t="shared" si="690"/>
        <v>43407</v>
      </c>
      <c r="B7365">
        <v>11</v>
      </c>
      <c r="C7365">
        <v>3</v>
      </c>
      <c r="D7365">
        <v>20</v>
      </c>
      <c r="E7365">
        <v>0</v>
      </c>
      <c r="F7365" s="1">
        <f>VLOOKUP(A7365,Weather!$A$1:$E$366, 5)</f>
        <v>0.63636363636363658</v>
      </c>
      <c r="G7365" s="1">
        <f>VLOOKUP(D7365, Fall!$A$1:$E$25, 2)</f>
        <v>428.57142857142799</v>
      </c>
      <c r="H7365" s="1">
        <f>VLOOKUP(D7365, Fall!$A$1:$E$25, 3)</f>
        <v>354.11608052009001</v>
      </c>
      <c r="I7365" s="1">
        <f>VLOOKUP(D7365, Fall!$A$1:$E$25, 5)</f>
        <v>263.15789473684202</v>
      </c>
      <c r="J7365" s="1">
        <f t="shared" si="691"/>
        <v>263.15789473684202</v>
      </c>
      <c r="K7365" s="47">
        <f t="shared" si="692"/>
        <v>4.9231641766943302</v>
      </c>
      <c r="L7365" s="48">
        <f>Solar!K7382/1000*Variables!$B$3</f>
        <v>0</v>
      </c>
      <c r="M7365" s="1">
        <f>IF(E7365=1, VLOOKUP(D7365, Sheet1!$E$2:$G$26, 2), Sheet1!$G$3)</f>
        <v>0.18618000000000001</v>
      </c>
      <c r="N7365" s="1">
        <f>'Electricity Rates'!$J$3</f>
        <v>0.19270000000000001</v>
      </c>
      <c r="O7365" s="145">
        <f>L7365-K7365</f>
        <v>-4.9231641766943302</v>
      </c>
      <c r="P7365">
        <f t="shared" si="693"/>
        <v>0.94869373684899749</v>
      </c>
      <c r="Q7365">
        <f>IF(O7365&gt;0, IF(Q7364+O7365*Variables!$B$5&lt;Variables!$B$4, Q7364+O7365*Variables!$B$5, Variables!$B$4), IF(Q7364&gt;-O7365, Q7364+O7365/Variables!$B$5, 0))</f>
        <v>0</v>
      </c>
      <c r="R7365">
        <f>IF(O7365&gt;0, 0, IF(Q7364&gt;-O7365, 0, -O7365 - Q7364*Variables!$B$5))</f>
        <v>4.9231641766943302</v>
      </c>
      <c r="S7365">
        <f t="shared" si="694"/>
        <v>0.9165947064169504</v>
      </c>
      <c r="T7365">
        <f t="shared" si="695"/>
        <v>0</v>
      </c>
    </row>
    <row r="7366" spans="1:20" x14ac:dyDescent="0.3">
      <c r="A7366" s="3">
        <f t="shared" si="690"/>
        <v>43407</v>
      </c>
      <c r="B7366">
        <v>11</v>
      </c>
      <c r="C7366">
        <v>3</v>
      </c>
      <c r="D7366">
        <v>21</v>
      </c>
      <c r="E7366">
        <v>0</v>
      </c>
      <c r="F7366" s="1">
        <f>VLOOKUP(A7366,Weather!$A$1:$E$366, 5)</f>
        <v>0.63636363636363658</v>
      </c>
      <c r="G7366" s="1">
        <f>VLOOKUP(D7366, Fall!$A$1:$E$25, 2)</f>
        <v>366.07142857142799</v>
      </c>
      <c r="H7366" s="1">
        <f>VLOOKUP(D7366, Fall!$A$1:$E$25, 3)</f>
        <v>305.62638808916603</v>
      </c>
      <c r="I7366" s="1">
        <f>VLOOKUP(D7366, Fall!$A$1:$E$25, 5)</f>
        <v>271.929824561403</v>
      </c>
      <c r="J7366" s="1">
        <f t="shared" si="691"/>
        <v>271.929824561403</v>
      </c>
      <c r="K7366" s="47">
        <f t="shared" si="692"/>
        <v>5.0872696492507998</v>
      </c>
      <c r="L7366" s="48">
        <f>Solar!K7383/1000*Variables!$B$3</f>
        <v>0</v>
      </c>
      <c r="M7366" s="1">
        <f>IF(E7366=1, VLOOKUP(D7366, Sheet1!$E$2:$G$26, 2), Sheet1!$G$3)</f>
        <v>0.18618000000000001</v>
      </c>
      <c r="N7366" s="1">
        <f>'Electricity Rates'!$J$3</f>
        <v>0.19270000000000001</v>
      </c>
      <c r="O7366" s="145">
        <f>L7366-K7366</f>
        <v>-5.0872696492507998</v>
      </c>
      <c r="P7366">
        <f t="shared" si="693"/>
        <v>0.98031686141062913</v>
      </c>
      <c r="Q7366">
        <f>IF(O7366&gt;0, IF(Q7365+O7366*Variables!$B$5&lt;Variables!$B$4, Q7365+O7366*Variables!$B$5, Variables!$B$4), IF(Q7365&gt;-O7366, Q7365+O7366/Variables!$B$5, 0))</f>
        <v>0</v>
      </c>
      <c r="R7366">
        <f>IF(O7366&gt;0, 0, IF(Q7365&gt;-O7366, 0, -O7366 - Q7365*Variables!$B$5))</f>
        <v>5.0872696492507998</v>
      </c>
      <c r="S7366">
        <f t="shared" si="694"/>
        <v>0.94714786329751399</v>
      </c>
      <c r="T7366">
        <f t="shared" si="695"/>
        <v>0</v>
      </c>
    </row>
    <row r="7367" spans="1:20" x14ac:dyDescent="0.3">
      <c r="A7367" s="3">
        <f t="shared" si="690"/>
        <v>43407</v>
      </c>
      <c r="B7367">
        <v>11</v>
      </c>
      <c r="C7367">
        <v>3</v>
      </c>
      <c r="D7367">
        <v>22</v>
      </c>
      <c r="E7367">
        <v>0</v>
      </c>
      <c r="F7367" s="1">
        <f>VLOOKUP(A7367,Weather!$A$1:$E$366, 5)</f>
        <v>0.63636363636363658</v>
      </c>
      <c r="G7367" s="1">
        <f>VLOOKUP(D7367, Fall!$A$1:$E$25, 2)</f>
        <v>330.35714285714198</v>
      </c>
      <c r="H7367" s="1">
        <f>VLOOKUP(D7367, Fall!$A$1:$E$25, 3)</f>
        <v>272.33281237147202</v>
      </c>
      <c r="I7367" s="1">
        <f>VLOOKUP(D7367, Fall!$A$1:$E$25, 5)</f>
        <v>254.385964912281</v>
      </c>
      <c r="J7367" s="1">
        <f t="shared" si="691"/>
        <v>254.385964912281</v>
      </c>
      <c r="K7367" s="47">
        <f t="shared" si="692"/>
        <v>4.7590587041378596</v>
      </c>
      <c r="L7367" s="48">
        <f>Solar!K7384/1000*Variables!$B$3</f>
        <v>0</v>
      </c>
      <c r="M7367" s="1">
        <f>IF(E7367=1, VLOOKUP(D7367, Sheet1!$E$2:$G$26, 2), Sheet1!$G$3)</f>
        <v>0.18618000000000001</v>
      </c>
      <c r="N7367" s="1">
        <f>'Electricity Rates'!$J$3</f>
        <v>0.19270000000000001</v>
      </c>
      <c r="O7367" s="145">
        <f>L7367-K7367</f>
        <v>-4.7590587041378596</v>
      </c>
      <c r="P7367">
        <f t="shared" si="693"/>
        <v>0.91707061228736564</v>
      </c>
      <c r="Q7367">
        <f>IF(O7367&gt;0, IF(Q7366+O7367*Variables!$B$5&lt;Variables!$B$4, Q7366+O7367*Variables!$B$5, Variables!$B$4), IF(Q7366&gt;-O7367, Q7366+O7367/Variables!$B$5, 0))</f>
        <v>0</v>
      </c>
      <c r="R7367">
        <f>IF(O7367&gt;0, 0, IF(Q7366&gt;-O7367, 0, -O7367 - Q7366*Variables!$B$5))</f>
        <v>4.7590587041378596</v>
      </c>
      <c r="S7367">
        <f t="shared" si="694"/>
        <v>0.88604154953638681</v>
      </c>
      <c r="T7367">
        <f t="shared" si="695"/>
        <v>0</v>
      </c>
    </row>
    <row r="7368" spans="1:20" x14ac:dyDescent="0.3">
      <c r="A7368" s="3">
        <f t="shared" si="690"/>
        <v>43407</v>
      </c>
      <c r="B7368">
        <v>11</v>
      </c>
      <c r="C7368">
        <v>3</v>
      </c>
      <c r="D7368">
        <v>23</v>
      </c>
      <c r="E7368">
        <v>0</v>
      </c>
      <c r="F7368" s="1">
        <f>VLOOKUP(A7368,Weather!$A$1:$E$366, 5)</f>
        <v>0.63636363636363658</v>
      </c>
      <c r="G7368" s="1">
        <f>VLOOKUP(D7368, Fall!$A$1:$E$25, 2)</f>
        <v>303.57142857142799</v>
      </c>
      <c r="H7368" s="1">
        <f>VLOOKUP(D7368, Fall!$A$1:$E$25, 3)</f>
        <v>252.67335691371099</v>
      </c>
      <c r="I7368" s="1">
        <f>VLOOKUP(D7368, Fall!$A$1:$E$25, 5)</f>
        <v>254.385964912281</v>
      </c>
      <c r="J7368" s="1">
        <f t="shared" si="691"/>
        <v>254.385964912281</v>
      </c>
      <c r="K7368" s="47">
        <f t="shared" si="692"/>
        <v>4.7590587041378596</v>
      </c>
      <c r="L7368" s="48">
        <f>Solar!K7385/1000*Variables!$B$3</f>
        <v>0</v>
      </c>
      <c r="M7368" s="1">
        <f>IF(E7368=1, VLOOKUP(D7368, Sheet1!$E$2:$G$26, 2), Sheet1!$G$3)</f>
        <v>0.18618000000000001</v>
      </c>
      <c r="N7368" s="1">
        <f>'Electricity Rates'!$J$3</f>
        <v>0.19270000000000001</v>
      </c>
      <c r="O7368" s="145">
        <f>L7368-K7368</f>
        <v>-4.7590587041378596</v>
      </c>
      <c r="P7368">
        <f t="shared" si="693"/>
        <v>0.91707061228736564</v>
      </c>
      <c r="Q7368">
        <f>IF(O7368&gt;0, IF(Q7367+O7368*Variables!$B$5&lt;Variables!$B$4, Q7367+O7368*Variables!$B$5, Variables!$B$4), IF(Q7367&gt;-O7368, Q7367+O7368/Variables!$B$5, 0))</f>
        <v>0</v>
      </c>
      <c r="R7368">
        <f>IF(O7368&gt;0, 0, IF(Q7367&gt;-O7368, 0, -O7368 - Q7367*Variables!$B$5))</f>
        <v>4.7590587041378596</v>
      </c>
      <c r="S7368">
        <f t="shared" si="694"/>
        <v>0.88604154953638681</v>
      </c>
      <c r="T7368">
        <f t="shared" si="695"/>
        <v>0</v>
      </c>
    </row>
    <row r="7369" spans="1:20" x14ac:dyDescent="0.3">
      <c r="A7369" s="3">
        <f t="shared" si="690"/>
        <v>43407</v>
      </c>
      <c r="B7369">
        <v>11</v>
      </c>
      <c r="C7369">
        <v>3</v>
      </c>
      <c r="D7369">
        <v>24</v>
      </c>
      <c r="E7369">
        <v>0</v>
      </c>
      <c r="F7369" s="1">
        <f>VLOOKUP(A7369,Weather!$A$1:$E$366, 5)</f>
        <v>0.63636363636363658</v>
      </c>
      <c r="G7369" s="1">
        <f>VLOOKUP(D7369, Fall!$A$1:$E$25, 2)</f>
        <v>285.71428571428498</v>
      </c>
      <c r="H7369" s="1">
        <f>VLOOKUP(D7369, Fall!$A$1:$E$25, 3)</f>
        <v>237.47635107345499</v>
      </c>
      <c r="I7369" s="1">
        <f>VLOOKUP(D7369, Fall!$A$1:$E$25, 5)</f>
        <v>254.385964912281</v>
      </c>
      <c r="J7369" s="1">
        <f t="shared" si="691"/>
        <v>254.385964912281</v>
      </c>
      <c r="K7369" s="47">
        <f t="shared" si="692"/>
        <v>4.7590587041378596</v>
      </c>
      <c r="L7369" s="48">
        <f>Solar!K7386/1000*Variables!$B$3</f>
        <v>0</v>
      </c>
      <c r="M7369" s="1">
        <f>IF(E7369=1, VLOOKUP(D7369, Sheet1!$E$2:$G$26, 2), Sheet1!$G$3)</f>
        <v>0.18618000000000001</v>
      </c>
      <c r="N7369" s="1">
        <f>'Electricity Rates'!$J$3</f>
        <v>0.19270000000000001</v>
      </c>
      <c r="O7369" s="145">
        <f>L7369-K7369</f>
        <v>-4.7590587041378596</v>
      </c>
      <c r="P7369">
        <f t="shared" si="693"/>
        <v>0.91707061228736564</v>
      </c>
      <c r="Q7369">
        <f>IF(O7369&gt;0, IF(Q7368+O7369*Variables!$B$5&lt;Variables!$B$4, Q7368+O7369*Variables!$B$5, Variables!$B$4), IF(Q7368&gt;-O7369, Q7368+O7369/Variables!$B$5, 0))</f>
        <v>0</v>
      </c>
      <c r="R7369">
        <f>IF(O7369&gt;0, 0, IF(Q7368&gt;-O7369, 0, -O7369 - Q7368*Variables!$B$5))</f>
        <v>4.7590587041378596</v>
      </c>
      <c r="S7369">
        <f t="shared" si="694"/>
        <v>0.88604154953638681</v>
      </c>
      <c r="T7369">
        <f t="shared" si="695"/>
        <v>0</v>
      </c>
    </row>
    <row r="7370" spans="1:20" x14ac:dyDescent="0.3">
      <c r="A7370" s="3">
        <f t="shared" si="690"/>
        <v>43408</v>
      </c>
      <c r="B7370">
        <v>11</v>
      </c>
      <c r="C7370">
        <v>4</v>
      </c>
      <c r="D7370">
        <v>1</v>
      </c>
      <c r="E7370">
        <v>0</v>
      </c>
      <c r="F7370" s="1">
        <f>VLOOKUP(A7370,Weather!$A$1:$E$366, 5)</f>
        <v>0.60909090909090835</v>
      </c>
      <c r="G7370" s="1">
        <f>VLOOKUP(D7370, Fall!$A$1:$E$25, 2)</f>
        <v>276.78571428571399</v>
      </c>
      <c r="H7370" s="1">
        <f>VLOOKUP(D7370, Fall!$A$1:$E$25, 3)</f>
        <v>258.40056395394299</v>
      </c>
      <c r="I7370" s="1">
        <f>VLOOKUP(D7370, Fall!$A$1:$E$25, 5)</f>
        <v>254.385964912281</v>
      </c>
      <c r="J7370" s="1">
        <f t="shared" si="691"/>
        <v>254.385964912281</v>
      </c>
      <c r="K7370" s="47">
        <f t="shared" si="692"/>
        <v>4.7590587041378596</v>
      </c>
      <c r="L7370" s="48">
        <f>Solar!K7387/1000*Variables!$B$3</f>
        <v>0</v>
      </c>
      <c r="M7370" s="1">
        <f>IF(E7370=1, VLOOKUP(D7370, Sheet1!$E$2:$G$26, 2), Sheet1!$G$3)</f>
        <v>0.18618000000000001</v>
      </c>
      <c r="N7370" s="1">
        <f>'Electricity Rates'!$J$3</f>
        <v>0.19270000000000001</v>
      </c>
      <c r="O7370" s="145">
        <f>L7370-K7370</f>
        <v>-4.7590587041378596</v>
      </c>
      <c r="P7370">
        <f t="shared" si="693"/>
        <v>0.91707061228736564</v>
      </c>
      <c r="Q7370">
        <f>IF(O7370&gt;0, IF(Q7369+O7370*Variables!$B$5&lt;Variables!$B$4, Q7369+O7370*Variables!$B$5, Variables!$B$4), IF(Q7369&gt;-O7370, Q7369+O7370/Variables!$B$5, 0))</f>
        <v>0</v>
      </c>
      <c r="R7370">
        <f>IF(O7370&gt;0, 0, IF(Q7369&gt;-O7370, 0, -O7370 - Q7369*Variables!$B$5))</f>
        <v>4.7590587041378596</v>
      </c>
      <c r="S7370">
        <f t="shared" si="694"/>
        <v>0.88604154953638681</v>
      </c>
      <c r="T7370">
        <f t="shared" si="695"/>
        <v>0</v>
      </c>
    </row>
    <row r="7371" spans="1:20" x14ac:dyDescent="0.3">
      <c r="A7371" s="3">
        <f t="shared" si="690"/>
        <v>43408</v>
      </c>
      <c r="B7371">
        <v>11</v>
      </c>
      <c r="C7371">
        <v>4</v>
      </c>
      <c r="D7371">
        <v>2</v>
      </c>
      <c r="E7371">
        <v>0</v>
      </c>
      <c r="F7371" s="1">
        <f>VLOOKUP(A7371,Weather!$A$1:$E$366, 5)</f>
        <v>0.60909090909090835</v>
      </c>
      <c r="G7371" s="1">
        <f>VLOOKUP(D7371, Fall!$A$1:$E$25, 2)</f>
        <v>272.32142857142799</v>
      </c>
      <c r="H7371" s="1">
        <f>VLOOKUP(D7371, Fall!$A$1:$E$25, 3)</f>
        <v>244.53669616981199</v>
      </c>
      <c r="I7371" s="1">
        <f>VLOOKUP(D7371, Fall!$A$1:$E$25, 5)</f>
        <v>254.385964912281</v>
      </c>
      <c r="J7371" s="1">
        <f t="shared" si="691"/>
        <v>254.385964912281</v>
      </c>
      <c r="K7371" s="47">
        <f t="shared" si="692"/>
        <v>4.7590587041378596</v>
      </c>
      <c r="L7371" s="48">
        <f>Solar!K7388/1000*Variables!$B$3</f>
        <v>0</v>
      </c>
      <c r="M7371" s="1">
        <f>IF(E7371=1, VLOOKUP(D7371, Sheet1!$E$2:$G$26, 2), Sheet1!$G$3)</f>
        <v>0.18618000000000001</v>
      </c>
      <c r="N7371" s="1">
        <f>'Electricity Rates'!$J$3</f>
        <v>0.19270000000000001</v>
      </c>
      <c r="O7371" s="145">
        <f>L7371-K7371</f>
        <v>-4.7590587041378596</v>
      </c>
      <c r="P7371">
        <f t="shared" si="693"/>
        <v>0.91707061228736564</v>
      </c>
      <c r="Q7371">
        <f>IF(O7371&gt;0, IF(Q7370+O7371*Variables!$B$5&lt;Variables!$B$4, Q7370+O7371*Variables!$B$5, Variables!$B$4), IF(Q7370&gt;-O7371, Q7370+O7371/Variables!$B$5, 0))</f>
        <v>0</v>
      </c>
      <c r="R7371">
        <f>IF(O7371&gt;0, 0, IF(Q7370&gt;-O7371, 0, -O7371 - Q7370*Variables!$B$5))</f>
        <v>4.7590587041378596</v>
      </c>
      <c r="S7371">
        <f t="shared" si="694"/>
        <v>0.88604154953638681</v>
      </c>
      <c r="T7371">
        <f t="shared" si="695"/>
        <v>0</v>
      </c>
    </row>
    <row r="7372" spans="1:20" x14ac:dyDescent="0.3">
      <c r="A7372" s="3">
        <f t="shared" si="690"/>
        <v>43408</v>
      </c>
      <c r="B7372">
        <v>11</v>
      </c>
      <c r="C7372">
        <v>4</v>
      </c>
      <c r="D7372">
        <v>3</v>
      </c>
      <c r="E7372">
        <v>0</v>
      </c>
      <c r="F7372" s="1">
        <f>VLOOKUP(A7372,Weather!$A$1:$E$366, 5)</f>
        <v>0.60909090909090835</v>
      </c>
      <c r="G7372" s="1">
        <f>VLOOKUP(D7372, Fall!$A$1:$E$25, 2)</f>
        <v>272.32142857142799</v>
      </c>
      <c r="H7372" s="1">
        <f>VLOOKUP(D7372, Fall!$A$1:$E$25, 3)</f>
        <v>252.565207174747</v>
      </c>
      <c r="I7372" s="1">
        <f>VLOOKUP(D7372, Fall!$A$1:$E$25, 5)</f>
        <v>254.385964912281</v>
      </c>
      <c r="J7372" s="1">
        <f t="shared" si="691"/>
        <v>254.385964912281</v>
      </c>
      <c r="K7372" s="47">
        <f t="shared" si="692"/>
        <v>4.7590587041378596</v>
      </c>
      <c r="L7372" s="48">
        <f>Solar!K7389/1000*Variables!$B$3</f>
        <v>0</v>
      </c>
      <c r="M7372" s="1">
        <f>IF(E7372=1, VLOOKUP(D7372, Sheet1!$E$2:$G$26, 2), Sheet1!$G$3)</f>
        <v>0.18618000000000001</v>
      </c>
      <c r="N7372" s="1">
        <f>'Electricity Rates'!$J$3</f>
        <v>0.19270000000000001</v>
      </c>
      <c r="O7372" s="145">
        <f>L7372-K7372</f>
        <v>-4.7590587041378596</v>
      </c>
      <c r="P7372">
        <f t="shared" si="693"/>
        <v>0.91707061228736564</v>
      </c>
      <c r="Q7372">
        <f>IF(O7372&gt;0, IF(Q7371+O7372*Variables!$B$5&lt;Variables!$B$4, Q7371+O7372*Variables!$B$5, Variables!$B$4), IF(Q7371&gt;-O7372, Q7371+O7372/Variables!$B$5, 0))</f>
        <v>0</v>
      </c>
      <c r="R7372">
        <f>IF(O7372&gt;0, 0, IF(Q7371&gt;-O7372, 0, -O7372 - Q7371*Variables!$B$5))</f>
        <v>4.7590587041378596</v>
      </c>
      <c r="S7372">
        <f t="shared" si="694"/>
        <v>0.88604154953638681</v>
      </c>
      <c r="T7372">
        <f t="shared" si="695"/>
        <v>0</v>
      </c>
    </row>
    <row r="7373" spans="1:20" x14ac:dyDescent="0.3">
      <c r="A7373" s="3">
        <f t="shared" si="690"/>
        <v>43408</v>
      </c>
      <c r="B7373">
        <v>11</v>
      </c>
      <c r="C7373">
        <v>4</v>
      </c>
      <c r="D7373">
        <v>4</v>
      </c>
      <c r="E7373">
        <v>0</v>
      </c>
      <c r="F7373" s="1">
        <f>VLOOKUP(A7373,Weather!$A$1:$E$366, 5)</f>
        <v>0.60909090909090835</v>
      </c>
      <c r="G7373" s="1">
        <f>VLOOKUP(D7373, Fall!$A$1:$E$25, 2)</f>
        <v>272.32142857142799</v>
      </c>
      <c r="H7373" s="1">
        <f>VLOOKUP(D7373, Fall!$A$1:$E$25, 3)</f>
        <v>267.50020564283898</v>
      </c>
      <c r="I7373" s="1">
        <f>VLOOKUP(D7373, Fall!$A$1:$E$25, 5)</f>
        <v>254.385964912281</v>
      </c>
      <c r="J7373" s="1">
        <f t="shared" si="691"/>
        <v>254.385964912281</v>
      </c>
      <c r="K7373" s="47">
        <f t="shared" si="692"/>
        <v>4.7590587041378596</v>
      </c>
      <c r="L7373" s="48">
        <f>Solar!K7390/1000*Variables!$B$3</f>
        <v>0</v>
      </c>
      <c r="M7373" s="1">
        <f>IF(E7373=1, VLOOKUP(D7373, Sheet1!$E$2:$G$26, 2), Sheet1!$G$3)</f>
        <v>0.18618000000000001</v>
      </c>
      <c r="N7373" s="1">
        <f>'Electricity Rates'!$J$3</f>
        <v>0.19270000000000001</v>
      </c>
      <c r="O7373" s="145">
        <f>L7373-K7373</f>
        <v>-4.7590587041378596</v>
      </c>
      <c r="P7373">
        <f t="shared" si="693"/>
        <v>0.91707061228736564</v>
      </c>
      <c r="Q7373">
        <f>IF(O7373&gt;0, IF(Q7372+O7373*Variables!$B$5&lt;Variables!$B$4, Q7372+O7373*Variables!$B$5, Variables!$B$4), IF(Q7372&gt;-O7373, Q7372+O7373/Variables!$B$5, 0))</f>
        <v>0</v>
      </c>
      <c r="R7373">
        <f>IF(O7373&gt;0, 0, IF(Q7372&gt;-O7373, 0, -O7373 - Q7372*Variables!$B$5))</f>
        <v>4.7590587041378596</v>
      </c>
      <c r="S7373">
        <f t="shared" si="694"/>
        <v>0.88604154953638681</v>
      </c>
      <c r="T7373">
        <f t="shared" si="695"/>
        <v>0</v>
      </c>
    </row>
    <row r="7374" spans="1:20" x14ac:dyDescent="0.3">
      <c r="A7374" s="3">
        <f t="shared" si="690"/>
        <v>43408</v>
      </c>
      <c r="B7374">
        <v>11</v>
      </c>
      <c r="C7374">
        <v>4</v>
      </c>
      <c r="D7374">
        <v>5</v>
      </c>
      <c r="E7374">
        <v>0</v>
      </c>
      <c r="F7374" s="1">
        <f>VLOOKUP(A7374,Weather!$A$1:$E$366, 5)</f>
        <v>0.60909090909090835</v>
      </c>
      <c r="G7374" s="1">
        <f>VLOOKUP(D7374, Fall!$A$1:$E$25, 2)</f>
        <v>303.57142857142799</v>
      </c>
      <c r="H7374" s="1">
        <f>VLOOKUP(D7374, Fall!$A$1:$E$25, 3)</f>
        <v>277.41442782172697</v>
      </c>
      <c r="I7374" s="1">
        <f>VLOOKUP(D7374, Fall!$A$1:$E$25, 5)</f>
        <v>254.385964912281</v>
      </c>
      <c r="J7374" s="1">
        <f t="shared" si="691"/>
        <v>254.385964912281</v>
      </c>
      <c r="K7374" s="47">
        <f t="shared" si="692"/>
        <v>4.7590587041378596</v>
      </c>
      <c r="L7374" s="48">
        <f>Solar!K7391/1000*Variables!$B$3</f>
        <v>0</v>
      </c>
      <c r="M7374" s="1">
        <f>IF(E7374=1, VLOOKUP(D7374, Sheet1!$E$2:$G$26, 2), Sheet1!$G$3)</f>
        <v>0.18618000000000001</v>
      </c>
      <c r="N7374" s="1">
        <f>'Electricity Rates'!$J$3</f>
        <v>0.19270000000000001</v>
      </c>
      <c r="O7374" s="145">
        <f>L7374-K7374</f>
        <v>-4.7590587041378596</v>
      </c>
      <c r="P7374">
        <f t="shared" si="693"/>
        <v>0.91707061228736564</v>
      </c>
      <c r="Q7374">
        <f>IF(O7374&gt;0, IF(Q7373+O7374*Variables!$B$5&lt;Variables!$B$4, Q7373+O7374*Variables!$B$5, Variables!$B$4), IF(Q7373&gt;-O7374, Q7373+O7374/Variables!$B$5, 0))</f>
        <v>0</v>
      </c>
      <c r="R7374">
        <f>IF(O7374&gt;0, 0, IF(Q7373&gt;-O7374, 0, -O7374 - Q7373*Variables!$B$5))</f>
        <v>4.7590587041378596</v>
      </c>
      <c r="S7374">
        <f t="shared" si="694"/>
        <v>0.88604154953638681</v>
      </c>
      <c r="T7374">
        <f t="shared" si="695"/>
        <v>0</v>
      </c>
    </row>
    <row r="7375" spans="1:20" x14ac:dyDescent="0.3">
      <c r="A7375" s="3">
        <f t="shared" si="690"/>
        <v>43408</v>
      </c>
      <c r="B7375">
        <v>11</v>
      </c>
      <c r="C7375">
        <v>4</v>
      </c>
      <c r="D7375">
        <v>6</v>
      </c>
      <c r="E7375">
        <v>0</v>
      </c>
      <c r="F7375" s="1">
        <f>VLOOKUP(A7375,Weather!$A$1:$E$366, 5)</f>
        <v>0.60909090909090835</v>
      </c>
      <c r="G7375" s="1">
        <f>VLOOKUP(D7375, Fall!$A$1:$E$25, 2)</f>
        <v>401.78571428571399</v>
      </c>
      <c r="H7375" s="1">
        <f>VLOOKUP(D7375, Fall!$A$1:$E$25, 3)</f>
        <v>309.98601628691301</v>
      </c>
      <c r="I7375" s="1">
        <f>VLOOKUP(D7375, Fall!$A$1:$E$25, 5)</f>
        <v>271.929824561403</v>
      </c>
      <c r="J7375" s="1">
        <f t="shared" si="691"/>
        <v>271.929824561403</v>
      </c>
      <c r="K7375" s="47">
        <f t="shared" si="692"/>
        <v>5.0872696492507998</v>
      </c>
      <c r="L7375" s="48">
        <f>Solar!K7392/1000*Variables!$B$3</f>
        <v>0</v>
      </c>
      <c r="M7375" s="1">
        <f>IF(E7375=1, VLOOKUP(D7375, Sheet1!$E$2:$G$26, 2), Sheet1!$G$3)</f>
        <v>0.18618000000000001</v>
      </c>
      <c r="N7375" s="1">
        <f>'Electricity Rates'!$J$3</f>
        <v>0.19270000000000001</v>
      </c>
      <c r="O7375" s="145">
        <f>L7375-K7375</f>
        <v>-5.0872696492507998</v>
      </c>
      <c r="P7375">
        <f t="shared" si="693"/>
        <v>0.98031686141062913</v>
      </c>
      <c r="Q7375">
        <f>IF(O7375&gt;0, IF(Q7374+O7375*Variables!$B$5&lt;Variables!$B$4, Q7374+O7375*Variables!$B$5, Variables!$B$4), IF(Q7374&gt;-O7375, Q7374+O7375/Variables!$B$5, 0))</f>
        <v>0</v>
      </c>
      <c r="R7375">
        <f>IF(O7375&gt;0, 0, IF(Q7374&gt;-O7375, 0, -O7375 - Q7374*Variables!$B$5))</f>
        <v>5.0872696492507998</v>
      </c>
      <c r="S7375">
        <f t="shared" si="694"/>
        <v>0.94714786329751399</v>
      </c>
      <c r="T7375">
        <f t="shared" si="695"/>
        <v>0</v>
      </c>
    </row>
    <row r="7376" spans="1:20" x14ac:dyDescent="0.3">
      <c r="A7376" s="3">
        <f t="shared" si="690"/>
        <v>43408</v>
      </c>
      <c r="B7376">
        <v>11</v>
      </c>
      <c r="C7376">
        <v>4</v>
      </c>
      <c r="D7376">
        <v>7</v>
      </c>
      <c r="E7376">
        <v>0</v>
      </c>
      <c r="F7376" s="1">
        <f>VLOOKUP(A7376,Weather!$A$1:$E$366, 5)</f>
        <v>0.60909090909090835</v>
      </c>
      <c r="G7376" s="1">
        <f>VLOOKUP(D7376, Fall!$A$1:$E$25, 2)</f>
        <v>593.74999999999898</v>
      </c>
      <c r="H7376" s="1">
        <f>VLOOKUP(D7376, Fall!$A$1:$E$25, 3)</f>
        <v>390.39236653779699</v>
      </c>
      <c r="I7376" s="1">
        <f>VLOOKUP(D7376, Fall!$A$1:$E$25, 5)</f>
        <v>263.15789473684202</v>
      </c>
      <c r="J7376" s="1">
        <f t="shared" si="691"/>
        <v>263.15789473684202</v>
      </c>
      <c r="K7376" s="47">
        <f t="shared" si="692"/>
        <v>4.9231641766943302</v>
      </c>
      <c r="L7376" s="48">
        <f>Solar!K7393/1000*Variables!$B$3</f>
        <v>0</v>
      </c>
      <c r="M7376" s="1">
        <f>IF(E7376=1, VLOOKUP(D7376, Sheet1!$E$2:$G$26, 2), Sheet1!$G$3)</f>
        <v>0.18618000000000001</v>
      </c>
      <c r="N7376" s="1">
        <f>'Electricity Rates'!$J$3</f>
        <v>0.19270000000000001</v>
      </c>
      <c r="O7376" s="145">
        <f>L7376-K7376</f>
        <v>-4.9231641766943302</v>
      </c>
      <c r="P7376">
        <f t="shared" si="693"/>
        <v>0.94869373684899749</v>
      </c>
      <c r="Q7376">
        <f>IF(O7376&gt;0, IF(Q7375+O7376*Variables!$B$5&lt;Variables!$B$4, Q7375+O7376*Variables!$B$5, Variables!$B$4), IF(Q7375&gt;-O7376, Q7375+O7376/Variables!$B$5, 0))</f>
        <v>0</v>
      </c>
      <c r="R7376">
        <f>IF(O7376&gt;0, 0, IF(Q7375&gt;-O7376, 0, -O7376 - Q7375*Variables!$B$5))</f>
        <v>4.9231641766943302</v>
      </c>
      <c r="S7376">
        <f t="shared" si="694"/>
        <v>0.9165947064169504</v>
      </c>
      <c r="T7376">
        <f t="shared" si="695"/>
        <v>0</v>
      </c>
    </row>
    <row r="7377" spans="1:20" x14ac:dyDescent="0.3">
      <c r="A7377" s="3">
        <f t="shared" si="690"/>
        <v>43408</v>
      </c>
      <c r="B7377">
        <v>11</v>
      </c>
      <c r="C7377">
        <v>4</v>
      </c>
      <c r="D7377">
        <v>8</v>
      </c>
      <c r="E7377">
        <v>0</v>
      </c>
      <c r="F7377" s="1">
        <f>VLOOKUP(A7377,Weather!$A$1:$E$366, 5)</f>
        <v>0.60909090909090835</v>
      </c>
      <c r="G7377" s="1">
        <f>VLOOKUP(D7377, Fall!$A$1:$E$25, 2)</f>
        <v>866.07142857142799</v>
      </c>
      <c r="H7377" s="1">
        <f>VLOOKUP(D7377, Fall!$A$1:$E$25, 3)</f>
        <v>561.61059471909198</v>
      </c>
      <c r="I7377" s="1">
        <f>VLOOKUP(D7377, Fall!$A$1:$E$25, 5)</f>
        <v>271.929824561403</v>
      </c>
      <c r="J7377" s="1">
        <f t="shared" si="691"/>
        <v>271.929824561403</v>
      </c>
      <c r="K7377" s="47">
        <f t="shared" si="692"/>
        <v>5.0872696492507998</v>
      </c>
      <c r="L7377" s="48">
        <f>Solar!K7394/1000*Variables!$B$3</f>
        <v>2.3576999999999999</v>
      </c>
      <c r="M7377" s="1">
        <f>IF(E7377=1, VLOOKUP(D7377, Sheet1!$E$2:$G$26, 2), Sheet1!$G$3)</f>
        <v>0.18618000000000001</v>
      </c>
      <c r="N7377" s="1">
        <f>'Electricity Rates'!$J$3</f>
        <v>0.19270000000000001</v>
      </c>
      <c r="O7377" s="145">
        <f>L7377-K7377</f>
        <v>-2.7295696492507999</v>
      </c>
      <c r="P7377">
        <f t="shared" si="693"/>
        <v>0.98031686141062913</v>
      </c>
      <c r="Q7377">
        <f>IF(O7377&gt;0, IF(Q7376+O7377*Variables!$B$5&lt;Variables!$B$4, Q7376+O7377*Variables!$B$5, Variables!$B$4), IF(Q7376&gt;-O7377, Q7376+O7377/Variables!$B$5, 0))</f>
        <v>0</v>
      </c>
      <c r="R7377">
        <f>IF(O7377&gt;0, 0, IF(Q7376&gt;-O7377, 0, -O7377 - Q7376*Variables!$B$5))</f>
        <v>2.7295696492507999</v>
      </c>
      <c r="S7377">
        <f t="shared" si="694"/>
        <v>0.50819127729751401</v>
      </c>
      <c r="T7377">
        <f t="shared" si="695"/>
        <v>0</v>
      </c>
    </row>
    <row r="7378" spans="1:20" x14ac:dyDescent="0.3">
      <c r="A7378" s="3">
        <f t="shared" si="690"/>
        <v>43408</v>
      </c>
      <c r="B7378">
        <v>11</v>
      </c>
      <c r="C7378">
        <v>4</v>
      </c>
      <c r="D7378">
        <v>9</v>
      </c>
      <c r="E7378">
        <v>0</v>
      </c>
      <c r="F7378" s="1">
        <f>VLOOKUP(A7378,Weather!$A$1:$E$366, 5)</f>
        <v>0.60909090909090835</v>
      </c>
      <c r="G7378" s="1">
        <f>VLOOKUP(D7378, Fall!$A$1:$E$25, 2)</f>
        <v>1080.3571428571399</v>
      </c>
      <c r="H7378" s="1">
        <f>VLOOKUP(D7378, Fall!$A$1:$E$25, 3)</f>
        <v>760.17932055605797</v>
      </c>
      <c r="I7378" s="1">
        <f>VLOOKUP(D7378, Fall!$A$1:$E$25, 5)</f>
        <v>311.40350877192998</v>
      </c>
      <c r="J7378" s="1">
        <f t="shared" si="691"/>
        <v>311.40350877192998</v>
      </c>
      <c r="K7378" s="47">
        <f t="shared" si="692"/>
        <v>5.8257442757549622</v>
      </c>
      <c r="L7378" s="48">
        <f>Solar!K7395/1000*Variables!$B$3</f>
        <v>5.1394500000000001</v>
      </c>
      <c r="M7378" s="1">
        <f>IF(E7378=1, VLOOKUP(D7378, Sheet1!$E$2:$G$26, 2), Sheet1!$G$3)</f>
        <v>0.18618000000000001</v>
      </c>
      <c r="N7378" s="1">
        <f>'Electricity Rates'!$J$3</f>
        <v>0.19270000000000001</v>
      </c>
      <c r="O7378" s="145">
        <f>L7378-K7378</f>
        <v>-0.68629427575496216</v>
      </c>
      <c r="P7378">
        <f t="shared" si="693"/>
        <v>1.1226209219379812</v>
      </c>
      <c r="Q7378">
        <f>IF(O7378&gt;0, IF(Q7377+O7378*Variables!$B$5&lt;Variables!$B$4, Q7377+O7378*Variables!$B$5, Variables!$B$4), IF(Q7377&gt;-O7378, Q7377+O7378/Variables!$B$5, 0))</f>
        <v>0</v>
      </c>
      <c r="R7378">
        <f>IF(O7378&gt;0, 0, IF(Q7377&gt;-O7378, 0, -O7378 - Q7377*Variables!$B$5))</f>
        <v>0.68629427575496216</v>
      </c>
      <c r="S7378">
        <f t="shared" si="694"/>
        <v>0.12777426826005886</v>
      </c>
      <c r="T7378">
        <f t="shared" si="695"/>
        <v>0</v>
      </c>
    </row>
    <row r="7379" spans="1:20" x14ac:dyDescent="0.3">
      <c r="A7379" s="3">
        <f t="shared" si="690"/>
        <v>43408</v>
      </c>
      <c r="B7379">
        <v>11</v>
      </c>
      <c r="C7379">
        <v>4</v>
      </c>
      <c r="D7379">
        <v>10</v>
      </c>
      <c r="E7379">
        <v>0</v>
      </c>
      <c r="F7379" s="1">
        <f>VLOOKUP(A7379,Weather!$A$1:$E$366, 5)</f>
        <v>0.60909090909090835</v>
      </c>
      <c r="G7379" s="1">
        <f>VLOOKUP(D7379, Fall!$A$1:$E$25, 2)</f>
        <v>1205.3571428571399</v>
      </c>
      <c r="H7379" s="1">
        <f>VLOOKUP(D7379, Fall!$A$1:$E$25, 3)</f>
        <v>904.12930821748796</v>
      </c>
      <c r="I7379" s="1">
        <f>VLOOKUP(D7379, Fall!$A$1:$E$25, 5)</f>
        <v>359.64912280701702</v>
      </c>
      <c r="J7379" s="1">
        <f t="shared" si="691"/>
        <v>359.64912280701702</v>
      </c>
      <c r="K7379" s="47">
        <f t="shared" si="692"/>
        <v>6.7283243748155765</v>
      </c>
      <c r="L7379" s="48">
        <f>Solar!K7396/1000*Variables!$B$3</f>
        <v>4.5527500000000005</v>
      </c>
      <c r="M7379" s="1">
        <f>IF(E7379=1, VLOOKUP(D7379, Sheet1!$E$2:$G$26, 2), Sheet1!$G$3)</f>
        <v>0.18618000000000001</v>
      </c>
      <c r="N7379" s="1">
        <f>'Electricity Rates'!$J$3</f>
        <v>0.19270000000000001</v>
      </c>
      <c r="O7379" s="145">
        <f>L7379-K7379</f>
        <v>-2.175574374815576</v>
      </c>
      <c r="P7379">
        <f t="shared" si="693"/>
        <v>1.2965481070269618</v>
      </c>
      <c r="Q7379">
        <f>IF(O7379&gt;0, IF(Q7378+O7379*Variables!$B$5&lt;Variables!$B$4, Q7378+O7379*Variables!$B$5, Variables!$B$4), IF(Q7378&gt;-O7379, Q7378+O7379/Variables!$B$5, 0))</f>
        <v>0</v>
      </c>
      <c r="R7379">
        <f>IF(O7379&gt;0, 0, IF(Q7378&gt;-O7379, 0, -O7379 - Q7378*Variables!$B$5))</f>
        <v>2.175574374815576</v>
      </c>
      <c r="S7379">
        <f t="shared" si="694"/>
        <v>0.40504843710316396</v>
      </c>
      <c r="T7379">
        <f t="shared" si="695"/>
        <v>0</v>
      </c>
    </row>
    <row r="7380" spans="1:20" x14ac:dyDescent="0.3">
      <c r="A7380" s="3">
        <f t="shared" si="690"/>
        <v>43408</v>
      </c>
      <c r="B7380">
        <v>11</v>
      </c>
      <c r="C7380">
        <v>4</v>
      </c>
      <c r="D7380">
        <v>11</v>
      </c>
      <c r="E7380">
        <v>0</v>
      </c>
      <c r="F7380" s="1">
        <f>VLOOKUP(A7380,Weather!$A$1:$E$366, 5)</f>
        <v>0.60909090909090835</v>
      </c>
      <c r="G7380" s="1">
        <f>VLOOKUP(D7380, Fall!$A$1:$E$25, 2)</f>
        <v>1290.17857142857</v>
      </c>
      <c r="H7380" s="1">
        <f>VLOOKUP(D7380, Fall!$A$1:$E$25, 3)</f>
        <v>975.19947355433101</v>
      </c>
      <c r="I7380" s="1">
        <f>VLOOKUP(D7380, Fall!$A$1:$E$25, 5)</f>
        <v>377.19298245613999</v>
      </c>
      <c r="J7380" s="1">
        <f t="shared" si="691"/>
        <v>377.19298245613999</v>
      </c>
      <c r="K7380" s="47">
        <f t="shared" si="692"/>
        <v>7.0565353199285354</v>
      </c>
      <c r="L7380" s="48">
        <f>Solar!K7397/1000*Variables!$B$3</f>
        <v>14.087</v>
      </c>
      <c r="M7380" s="1">
        <f>IF(E7380=1, VLOOKUP(D7380, Sheet1!$E$2:$G$26, 2), Sheet1!$G$3)</f>
        <v>0.18618000000000001</v>
      </c>
      <c r="N7380" s="1">
        <f>'Electricity Rates'!$J$3</f>
        <v>0.19270000000000001</v>
      </c>
      <c r="O7380" s="145">
        <f>L7380-K7380</f>
        <v>7.0304646800714643</v>
      </c>
      <c r="P7380">
        <f t="shared" si="693"/>
        <v>1.3597943561502288</v>
      </c>
      <c r="Q7380">
        <f>IF(O7380&gt;0, IF(Q7379+O7380*Variables!$B$5&lt;Variables!$B$4, Q7379+O7380*Variables!$B$5, Variables!$B$4), IF(Q7379&gt;-O7380, Q7379+O7380/Variables!$B$5, 0))</f>
        <v>6.6086367992671757</v>
      </c>
      <c r="R7380">
        <f>IF(O7380&gt;0, 0, IF(Q7379&gt;-O7380, 0, -O7380 - Q7379*Variables!$B$5))</f>
        <v>0</v>
      </c>
      <c r="S7380">
        <f t="shared" si="694"/>
        <v>0</v>
      </c>
      <c r="T7380">
        <f t="shared" si="695"/>
        <v>0</v>
      </c>
    </row>
    <row r="7381" spans="1:20" x14ac:dyDescent="0.3">
      <c r="A7381" s="3">
        <f t="shared" si="690"/>
        <v>43408</v>
      </c>
      <c r="B7381">
        <v>11</v>
      </c>
      <c r="C7381">
        <v>4</v>
      </c>
      <c r="D7381">
        <v>12</v>
      </c>
      <c r="E7381">
        <v>0</v>
      </c>
      <c r="F7381" s="1">
        <f>VLOOKUP(A7381,Weather!$A$1:$E$366, 5)</f>
        <v>0.60909090909090835</v>
      </c>
      <c r="G7381" s="1">
        <f>VLOOKUP(D7381, Fall!$A$1:$E$25, 2)</f>
        <v>1366.07142857142</v>
      </c>
      <c r="H7381" s="1">
        <f>VLOOKUP(D7381, Fall!$A$1:$E$25, 3)</f>
        <v>996.442378876367</v>
      </c>
      <c r="I7381" s="1">
        <f>VLOOKUP(D7381, Fall!$A$1:$E$25, 5)</f>
        <v>368.42105263157799</v>
      </c>
      <c r="J7381" s="1">
        <f t="shared" si="691"/>
        <v>368.42105263157799</v>
      </c>
      <c r="K7381" s="47">
        <f t="shared" si="692"/>
        <v>6.8924298473720462</v>
      </c>
      <c r="L7381" s="48">
        <f>Solar!K7398/1000*Variables!$B$3</f>
        <v>13.424150000000001</v>
      </c>
      <c r="M7381" s="1">
        <f>IF(E7381=1, VLOOKUP(D7381, Sheet1!$E$2:$G$26, 2), Sheet1!$G$3)</f>
        <v>0.18618000000000001</v>
      </c>
      <c r="N7381" s="1">
        <f>'Electricity Rates'!$J$3</f>
        <v>0.19270000000000001</v>
      </c>
      <c r="O7381" s="145">
        <f>L7381-K7381</f>
        <v>6.5317201526279547</v>
      </c>
      <c r="P7381">
        <f t="shared" si="693"/>
        <v>1.3281712315885934</v>
      </c>
      <c r="Q7381">
        <f>IF(O7381&gt;0, IF(Q7380+O7381*Variables!$B$5&lt;Variables!$B$4, Q7380+O7381*Variables!$B$5, Variables!$B$4), IF(Q7380&gt;-O7381, Q7380+O7381/Variables!$B$5, 0))</f>
        <v>12.748453742737453</v>
      </c>
      <c r="R7381">
        <f>IF(O7381&gt;0, 0, IF(Q7380&gt;-O7381, 0, -O7381 - Q7380*Variables!$B$5))</f>
        <v>0</v>
      </c>
      <c r="S7381">
        <f t="shared" si="694"/>
        <v>0</v>
      </c>
      <c r="T7381">
        <f t="shared" si="695"/>
        <v>0</v>
      </c>
    </row>
    <row r="7382" spans="1:20" x14ac:dyDescent="0.3">
      <c r="A7382" s="3">
        <f t="shared" si="690"/>
        <v>43408</v>
      </c>
      <c r="B7382">
        <v>11</v>
      </c>
      <c r="C7382">
        <v>4</v>
      </c>
      <c r="D7382">
        <v>13</v>
      </c>
      <c r="E7382">
        <v>0</v>
      </c>
      <c r="F7382" s="1">
        <f>VLOOKUP(A7382,Weather!$A$1:$E$366, 5)</f>
        <v>0.60909090909090835</v>
      </c>
      <c r="G7382" s="1">
        <f>VLOOKUP(D7382, Fall!$A$1:$E$25, 2)</f>
        <v>1446.42857142857</v>
      </c>
      <c r="H7382" s="1">
        <f>VLOOKUP(D7382, Fall!$A$1:$E$25, 3)</f>
        <v>1031.4839187299399</v>
      </c>
      <c r="I7382" s="1">
        <f>VLOOKUP(D7382, Fall!$A$1:$E$25, 5)</f>
        <v>350.87719298245599</v>
      </c>
      <c r="J7382" s="1">
        <f t="shared" si="691"/>
        <v>350.87719298245599</v>
      </c>
      <c r="K7382" s="47">
        <f t="shared" si="692"/>
        <v>6.564218902259106</v>
      </c>
      <c r="L7382" s="48">
        <f>Solar!K7399/1000*Variables!$B$3</f>
        <v>21.13015</v>
      </c>
      <c r="M7382" s="1">
        <f>IF(E7382=1, VLOOKUP(D7382, Sheet1!$E$2:$G$26, 2), Sheet1!$G$3)</f>
        <v>0.18618000000000001</v>
      </c>
      <c r="N7382" s="1">
        <f>'Electricity Rates'!$J$3</f>
        <v>0.19270000000000001</v>
      </c>
      <c r="O7382" s="145">
        <f>L7382-K7382</f>
        <v>14.565931097740894</v>
      </c>
      <c r="P7382">
        <f t="shared" si="693"/>
        <v>1.2649249824653297</v>
      </c>
      <c r="Q7382">
        <f>IF(O7382&gt;0, IF(Q7381+O7382*Variables!$B$5&lt;Variables!$B$4, Q7381+O7382*Variables!$B$5, Variables!$B$4), IF(Q7381&gt;-O7382, Q7381+O7382/Variables!$B$5, 0))</f>
        <v>26.440428974613894</v>
      </c>
      <c r="R7382">
        <f>IF(O7382&gt;0, 0, IF(Q7381&gt;-O7382, 0, -O7382 - Q7381*Variables!$B$5))</f>
        <v>0</v>
      </c>
      <c r="S7382">
        <f t="shared" si="694"/>
        <v>0</v>
      </c>
      <c r="T7382">
        <f t="shared" si="695"/>
        <v>0</v>
      </c>
    </row>
    <row r="7383" spans="1:20" x14ac:dyDescent="0.3">
      <c r="A7383" s="3">
        <f t="shared" si="690"/>
        <v>43408</v>
      </c>
      <c r="B7383">
        <v>11</v>
      </c>
      <c r="C7383">
        <v>4</v>
      </c>
      <c r="D7383">
        <v>14</v>
      </c>
      <c r="E7383">
        <v>0</v>
      </c>
      <c r="F7383" s="1">
        <f>VLOOKUP(A7383,Weather!$A$1:$E$366, 5)</f>
        <v>0.60909090909090835</v>
      </c>
      <c r="G7383" s="1">
        <f>VLOOKUP(D7383, Fall!$A$1:$E$25, 2)</f>
        <v>1482.1428571428501</v>
      </c>
      <c r="H7383" s="1">
        <f>VLOOKUP(D7383, Fall!$A$1:$E$25, 3)</f>
        <v>1052.56230978037</v>
      </c>
      <c r="I7383" s="1">
        <f>VLOOKUP(D7383, Fall!$A$1:$E$25, 5)</f>
        <v>342.105263157894</v>
      </c>
      <c r="J7383" s="1">
        <f t="shared" si="691"/>
        <v>342.105263157894</v>
      </c>
      <c r="K7383" s="47">
        <f t="shared" si="692"/>
        <v>6.4001134297026177</v>
      </c>
      <c r="L7383" s="48">
        <f>Solar!K7400/1000*Variables!$B$3</f>
        <v>17.716650000000001</v>
      </c>
      <c r="M7383" s="1">
        <f>IF(E7383=1, VLOOKUP(D7383, Sheet1!$E$2:$G$26, 2), Sheet1!$G$3)</f>
        <v>0.18618000000000001</v>
      </c>
      <c r="N7383" s="1">
        <f>'Electricity Rates'!$J$3</f>
        <v>0.19270000000000001</v>
      </c>
      <c r="O7383" s="145">
        <f>L7383-K7383</f>
        <v>11.316536570297384</v>
      </c>
      <c r="P7383">
        <f t="shared" si="693"/>
        <v>1.2333018579036945</v>
      </c>
      <c r="Q7383">
        <f>IF(O7383&gt;0, IF(Q7382+O7383*Variables!$B$5&lt;Variables!$B$4, Q7382+O7383*Variables!$B$5, Variables!$B$4), IF(Q7382&gt;-O7383, Q7382+O7383/Variables!$B$5, 0))</f>
        <v>37.077973350693433</v>
      </c>
      <c r="R7383">
        <f>IF(O7383&gt;0, 0, IF(Q7382&gt;-O7383, 0, -O7383 - Q7382*Variables!$B$5))</f>
        <v>0</v>
      </c>
      <c r="S7383">
        <f t="shared" si="694"/>
        <v>0</v>
      </c>
      <c r="T7383">
        <f t="shared" si="695"/>
        <v>0</v>
      </c>
    </row>
    <row r="7384" spans="1:20" x14ac:dyDescent="0.3">
      <c r="A7384" s="3">
        <f t="shared" si="690"/>
        <v>43408</v>
      </c>
      <c r="B7384">
        <v>11</v>
      </c>
      <c r="C7384">
        <v>4</v>
      </c>
      <c r="D7384">
        <v>15</v>
      </c>
      <c r="E7384">
        <v>0</v>
      </c>
      <c r="F7384" s="1">
        <f>VLOOKUP(A7384,Weather!$A$1:$E$366, 5)</f>
        <v>0.60909090909090835</v>
      </c>
      <c r="G7384" s="1">
        <f>VLOOKUP(D7384, Fall!$A$1:$E$25, 2)</f>
        <v>1437.5</v>
      </c>
      <c r="H7384" s="1">
        <f>VLOOKUP(D7384, Fall!$A$1:$E$25, 3)</f>
        <v>1060.00658057086</v>
      </c>
      <c r="I7384" s="1">
        <f>VLOOKUP(D7384, Fall!$A$1:$E$25, 5)</f>
        <v>328.94736842105198</v>
      </c>
      <c r="J7384" s="1">
        <f t="shared" si="691"/>
        <v>328.94736842105198</v>
      </c>
      <c r="K7384" s="47">
        <f t="shared" si="692"/>
        <v>6.1539552208679025</v>
      </c>
      <c r="L7384" s="48">
        <f>Solar!K7401/1000*Variables!$B$3</f>
        <v>12.683199999999999</v>
      </c>
      <c r="M7384" s="1">
        <f>IF(E7384=1, VLOOKUP(D7384, Sheet1!$E$2:$G$26, 2), Sheet1!$G$3)</f>
        <v>0.18618000000000001</v>
      </c>
      <c r="N7384" s="1">
        <f>'Electricity Rates'!$J$3</f>
        <v>0.19270000000000001</v>
      </c>
      <c r="O7384" s="145">
        <f>L7384-K7384</f>
        <v>6.5292447791320969</v>
      </c>
      <c r="P7384">
        <f t="shared" si="693"/>
        <v>1.185867171061245</v>
      </c>
      <c r="Q7384">
        <f>IF(O7384&gt;0, IF(Q7383+O7384*Variables!$B$5&lt;Variables!$B$4, Q7383+O7384*Variables!$B$5, Variables!$B$4), IF(Q7383&gt;-O7384, Q7383+O7384/Variables!$B$5, 0))</f>
        <v>43.215463443077603</v>
      </c>
      <c r="R7384">
        <f>IF(O7384&gt;0, 0, IF(Q7383&gt;-O7384, 0, -O7384 - Q7383*Variables!$B$5))</f>
        <v>0</v>
      </c>
      <c r="S7384">
        <f t="shared" si="694"/>
        <v>0</v>
      </c>
      <c r="T7384">
        <f t="shared" si="695"/>
        <v>0</v>
      </c>
    </row>
    <row r="7385" spans="1:20" x14ac:dyDescent="0.3">
      <c r="A7385" s="3">
        <f t="shared" si="690"/>
        <v>43408</v>
      </c>
      <c r="B7385">
        <v>11</v>
      </c>
      <c r="C7385">
        <v>4</v>
      </c>
      <c r="D7385">
        <v>16</v>
      </c>
      <c r="E7385">
        <v>0</v>
      </c>
      <c r="F7385" s="1">
        <f>VLOOKUP(A7385,Weather!$A$1:$E$366, 5)</f>
        <v>0.60909090909090835</v>
      </c>
      <c r="G7385" s="1">
        <f>VLOOKUP(D7385, Fall!$A$1:$E$25, 2)</f>
        <v>1348.2142857142801</v>
      </c>
      <c r="H7385" s="1">
        <f>VLOOKUP(D7385, Fall!$A$1:$E$25, 3)</f>
        <v>1003.98947108661</v>
      </c>
      <c r="I7385" s="1">
        <f>VLOOKUP(D7385, Fall!$A$1:$E$25, 5)</f>
        <v>298.24561403508801</v>
      </c>
      <c r="J7385" s="1">
        <f t="shared" si="691"/>
        <v>298.24561403508801</v>
      </c>
      <c r="K7385" s="47">
        <f t="shared" si="692"/>
        <v>5.5795860669202471</v>
      </c>
      <c r="L7385" s="48">
        <f>Solar!K7402/1000*Variables!$B$3</f>
        <v>9.6077999999999992</v>
      </c>
      <c r="M7385" s="1">
        <f>IF(E7385=1, VLOOKUP(D7385, Sheet1!$E$2:$G$26, 2), Sheet1!$G$3)</f>
        <v>0.18618000000000001</v>
      </c>
      <c r="N7385" s="1">
        <f>'Electricity Rates'!$J$3</f>
        <v>0.19270000000000001</v>
      </c>
      <c r="O7385" s="145">
        <f>L7385-K7385</f>
        <v>4.0282139330797522</v>
      </c>
      <c r="P7385">
        <f t="shared" si="693"/>
        <v>1.0751862350955317</v>
      </c>
      <c r="Q7385">
        <f>IF(O7385&gt;0, IF(Q7384+O7385*Variables!$B$5&lt;Variables!$B$4, Q7384+O7385*Variables!$B$5, Variables!$B$4), IF(Q7384&gt;-O7385, Q7384+O7385/Variables!$B$5, 0))</f>
        <v>47.001984540172572</v>
      </c>
      <c r="R7385">
        <f>IF(O7385&gt;0, 0, IF(Q7384&gt;-O7385, 0, -O7385 - Q7384*Variables!$B$5))</f>
        <v>0</v>
      </c>
      <c r="S7385">
        <f t="shared" si="694"/>
        <v>0</v>
      </c>
      <c r="T7385">
        <f t="shared" si="695"/>
        <v>0</v>
      </c>
    </row>
    <row r="7386" spans="1:20" x14ac:dyDescent="0.3">
      <c r="A7386" s="3">
        <f t="shared" si="690"/>
        <v>43408</v>
      </c>
      <c r="B7386">
        <v>11</v>
      </c>
      <c r="C7386">
        <v>4</v>
      </c>
      <c r="D7386">
        <v>17</v>
      </c>
      <c r="E7386">
        <v>0</v>
      </c>
      <c r="F7386" s="1">
        <f>VLOOKUP(A7386,Weather!$A$1:$E$366, 5)</f>
        <v>0.60909090909090835</v>
      </c>
      <c r="G7386" s="1">
        <f>VLOOKUP(D7386, Fall!$A$1:$E$25, 2)</f>
        <v>1080.3571428571399</v>
      </c>
      <c r="H7386" s="1">
        <f>VLOOKUP(D7386, Fall!$A$1:$E$25, 3)</f>
        <v>794.90091642515802</v>
      </c>
      <c r="I7386" s="1">
        <f>VLOOKUP(D7386, Fall!$A$1:$E$25, 5)</f>
        <v>263.15789473684202</v>
      </c>
      <c r="J7386" s="1">
        <f t="shared" si="691"/>
        <v>263.15789473684202</v>
      </c>
      <c r="K7386" s="47">
        <f t="shared" si="692"/>
        <v>4.9231641766943302</v>
      </c>
      <c r="L7386" s="48">
        <f>Solar!K7403/1000*Variables!$B$3</f>
        <v>2.6438000000000001</v>
      </c>
      <c r="M7386" s="1">
        <f>IF(E7386=1, VLOOKUP(D7386, Sheet1!$E$2:$G$26, 2), Sheet1!$G$3)</f>
        <v>0.18618000000000001</v>
      </c>
      <c r="N7386" s="1">
        <f>'Electricity Rates'!$J$3</f>
        <v>0.19270000000000001</v>
      </c>
      <c r="O7386" s="145">
        <f>L7386-K7386</f>
        <v>-2.27936417669433</v>
      </c>
      <c r="P7386">
        <f t="shared" si="693"/>
        <v>0.94869373684899749</v>
      </c>
      <c r="Q7386">
        <f>IF(O7386&gt;0, IF(Q7385+O7386*Variables!$B$5&lt;Variables!$B$4, Q7385+O7386*Variables!$B$5, Variables!$B$4), IF(Q7385&gt;-O7386, Q7385+O7386/Variables!$B$5, 0))</f>
        <v>44.577129033050944</v>
      </c>
      <c r="R7386">
        <f>IF(O7386&gt;0, 0, IF(Q7385&gt;-O7386, 0, -O7386 - Q7385*Variables!$B$5))</f>
        <v>0</v>
      </c>
      <c r="S7386">
        <f t="shared" si="694"/>
        <v>0</v>
      </c>
      <c r="T7386">
        <f t="shared" si="695"/>
        <v>0</v>
      </c>
    </row>
    <row r="7387" spans="1:20" x14ac:dyDescent="0.3">
      <c r="A7387" s="3">
        <f t="shared" si="690"/>
        <v>43408</v>
      </c>
      <c r="B7387">
        <v>11</v>
      </c>
      <c r="C7387">
        <v>4</v>
      </c>
      <c r="D7387">
        <v>18</v>
      </c>
      <c r="E7387">
        <v>0</v>
      </c>
      <c r="F7387" s="1">
        <f>VLOOKUP(A7387,Weather!$A$1:$E$366, 5)</f>
        <v>0.60909090909090835</v>
      </c>
      <c r="G7387" s="1">
        <f>VLOOKUP(D7387, Fall!$A$1:$E$25, 2)</f>
        <v>678.57142857142799</v>
      </c>
      <c r="H7387" s="1">
        <f>VLOOKUP(D7387, Fall!$A$1:$E$25, 3)</f>
        <v>583.61400485626905</v>
      </c>
      <c r="I7387" s="1">
        <f>VLOOKUP(D7387, Fall!$A$1:$E$25, 5)</f>
        <v>280.70175438596499</v>
      </c>
      <c r="J7387" s="1">
        <f t="shared" si="691"/>
        <v>280.70175438596499</v>
      </c>
      <c r="K7387" s="47">
        <f t="shared" si="692"/>
        <v>5.251375121807289</v>
      </c>
      <c r="L7387" s="48">
        <f>Solar!K7404/1000*Variables!$B$3</f>
        <v>0</v>
      </c>
      <c r="M7387" s="1">
        <f>IF(E7387=1, VLOOKUP(D7387, Sheet1!$E$2:$G$26, 2), Sheet1!$G$3)</f>
        <v>0.18618000000000001</v>
      </c>
      <c r="N7387" s="1">
        <f>'Electricity Rates'!$J$3</f>
        <v>0.19270000000000001</v>
      </c>
      <c r="O7387" s="145">
        <f>L7387-K7387</f>
        <v>-5.251375121807289</v>
      </c>
      <c r="P7387">
        <f t="shared" si="693"/>
        <v>1.0119399859722646</v>
      </c>
      <c r="Q7387">
        <f>IF(O7387&gt;0, IF(Q7386+O7387*Variables!$B$5&lt;Variables!$B$4, Q7386+O7387*Variables!$B$5, Variables!$B$4), IF(Q7386&gt;-O7387, Q7386+O7387/Variables!$B$5, 0))</f>
        <v>38.990559754532555</v>
      </c>
      <c r="R7387">
        <f>IF(O7387&gt;0, 0, IF(Q7386&gt;-O7387, 0, -O7387 - Q7386*Variables!$B$5))</f>
        <v>0</v>
      </c>
      <c r="S7387">
        <f t="shared" si="694"/>
        <v>0</v>
      </c>
      <c r="T7387">
        <f t="shared" si="695"/>
        <v>0</v>
      </c>
    </row>
    <row r="7388" spans="1:20" x14ac:dyDescent="0.3">
      <c r="A7388" s="3">
        <f t="shared" si="690"/>
        <v>43408</v>
      </c>
      <c r="B7388">
        <v>11</v>
      </c>
      <c r="C7388">
        <v>4</v>
      </c>
      <c r="D7388">
        <v>19</v>
      </c>
      <c r="E7388">
        <v>0</v>
      </c>
      <c r="F7388" s="1">
        <f>VLOOKUP(A7388,Weather!$A$1:$E$366, 5)</f>
        <v>0.60909090909090835</v>
      </c>
      <c r="G7388" s="1">
        <f>VLOOKUP(D7388, Fall!$A$1:$E$25, 2)</f>
        <v>517.85714285714198</v>
      </c>
      <c r="H7388" s="1">
        <f>VLOOKUP(D7388, Fall!$A$1:$E$25, 3)</f>
        <v>442.60593718179598</v>
      </c>
      <c r="I7388" s="1">
        <f>VLOOKUP(D7388, Fall!$A$1:$E$25, 5)</f>
        <v>289.47368421052602</v>
      </c>
      <c r="J7388" s="1">
        <f t="shared" si="691"/>
        <v>289.47368421052602</v>
      </c>
      <c r="K7388" s="47">
        <f t="shared" si="692"/>
        <v>5.4154805943637587</v>
      </c>
      <c r="L7388" s="48">
        <f>Solar!K7405/1000*Variables!$B$3</f>
        <v>0</v>
      </c>
      <c r="M7388" s="1">
        <f>IF(E7388=1, VLOOKUP(D7388, Sheet1!$E$2:$G$26, 2), Sheet1!$G$3)</f>
        <v>0.18618000000000001</v>
      </c>
      <c r="N7388" s="1">
        <f>'Electricity Rates'!$J$3</f>
        <v>0.19270000000000001</v>
      </c>
      <c r="O7388" s="145">
        <f>L7388-K7388</f>
        <v>-5.4154805943637587</v>
      </c>
      <c r="P7388">
        <f t="shared" si="693"/>
        <v>1.0435631105338963</v>
      </c>
      <c r="Q7388">
        <f>IF(O7388&gt;0, IF(Q7387+O7388*Variables!$B$5&lt;Variables!$B$4, Q7387+O7388*Variables!$B$5, Variables!$B$4), IF(Q7387&gt;-O7388, Q7387+O7388/Variables!$B$5, 0))</f>
        <v>33.22941018606047</v>
      </c>
      <c r="R7388">
        <f>IF(O7388&gt;0, 0, IF(Q7387&gt;-O7388, 0, -O7388 - Q7387*Variables!$B$5))</f>
        <v>0</v>
      </c>
      <c r="S7388">
        <f t="shared" si="694"/>
        <v>0</v>
      </c>
      <c r="T7388">
        <f t="shared" si="695"/>
        <v>0</v>
      </c>
    </row>
    <row r="7389" spans="1:20" x14ac:dyDescent="0.3">
      <c r="A7389" s="3">
        <f t="shared" si="690"/>
        <v>43408</v>
      </c>
      <c r="B7389">
        <v>11</v>
      </c>
      <c r="C7389">
        <v>4</v>
      </c>
      <c r="D7389">
        <v>20</v>
      </c>
      <c r="E7389">
        <v>0</v>
      </c>
      <c r="F7389" s="1">
        <f>VLOOKUP(A7389,Weather!$A$1:$E$366, 5)</f>
        <v>0.60909090909090835</v>
      </c>
      <c r="G7389" s="1">
        <f>VLOOKUP(D7389, Fall!$A$1:$E$25, 2)</f>
        <v>428.57142857142799</v>
      </c>
      <c r="H7389" s="1">
        <f>VLOOKUP(D7389, Fall!$A$1:$E$25, 3)</f>
        <v>354.11608052009001</v>
      </c>
      <c r="I7389" s="1">
        <f>VLOOKUP(D7389, Fall!$A$1:$E$25, 5)</f>
        <v>263.15789473684202</v>
      </c>
      <c r="J7389" s="1">
        <f t="shared" si="691"/>
        <v>263.15789473684202</v>
      </c>
      <c r="K7389" s="47">
        <f t="shared" si="692"/>
        <v>4.9231641766943302</v>
      </c>
      <c r="L7389" s="48">
        <f>Solar!K7406/1000*Variables!$B$3</f>
        <v>0</v>
      </c>
      <c r="M7389" s="1">
        <f>IF(E7389=1, VLOOKUP(D7389, Sheet1!$E$2:$G$26, 2), Sheet1!$G$3)</f>
        <v>0.18618000000000001</v>
      </c>
      <c r="N7389" s="1">
        <f>'Electricity Rates'!$J$3</f>
        <v>0.19270000000000001</v>
      </c>
      <c r="O7389" s="145">
        <f>L7389-K7389</f>
        <v>-4.9231641766943302</v>
      </c>
      <c r="P7389">
        <f t="shared" si="693"/>
        <v>0.94869373684899749</v>
      </c>
      <c r="Q7389">
        <f>IF(O7389&gt;0, IF(Q7388+O7389*Variables!$B$5&lt;Variables!$B$4, Q7388+O7389*Variables!$B$5, Variables!$B$4), IF(Q7388&gt;-O7389, Q7388+O7389/Variables!$B$5, 0))</f>
        <v>27.992001487449478</v>
      </c>
      <c r="R7389">
        <f>IF(O7389&gt;0, 0, IF(Q7388&gt;-O7389, 0, -O7389 - Q7388*Variables!$B$5))</f>
        <v>0</v>
      </c>
      <c r="S7389">
        <f t="shared" si="694"/>
        <v>0</v>
      </c>
      <c r="T7389">
        <f t="shared" si="695"/>
        <v>0</v>
      </c>
    </row>
    <row r="7390" spans="1:20" x14ac:dyDescent="0.3">
      <c r="A7390" s="3">
        <f t="shared" si="690"/>
        <v>43408</v>
      </c>
      <c r="B7390">
        <v>11</v>
      </c>
      <c r="C7390">
        <v>4</v>
      </c>
      <c r="D7390">
        <v>21</v>
      </c>
      <c r="E7390">
        <v>0</v>
      </c>
      <c r="F7390" s="1">
        <f>VLOOKUP(A7390,Weather!$A$1:$E$366, 5)</f>
        <v>0.60909090909090835</v>
      </c>
      <c r="G7390" s="1">
        <f>VLOOKUP(D7390, Fall!$A$1:$E$25, 2)</f>
        <v>366.07142857142799</v>
      </c>
      <c r="H7390" s="1">
        <f>VLOOKUP(D7390, Fall!$A$1:$E$25, 3)</f>
        <v>305.62638808916603</v>
      </c>
      <c r="I7390" s="1">
        <f>VLOOKUP(D7390, Fall!$A$1:$E$25, 5)</f>
        <v>271.929824561403</v>
      </c>
      <c r="J7390" s="1">
        <f t="shared" si="691"/>
        <v>271.929824561403</v>
      </c>
      <c r="K7390" s="47">
        <f t="shared" si="692"/>
        <v>5.0872696492507998</v>
      </c>
      <c r="L7390" s="48">
        <f>Solar!K7407/1000*Variables!$B$3</f>
        <v>0</v>
      </c>
      <c r="M7390" s="1">
        <f>IF(E7390=1, VLOOKUP(D7390, Sheet1!$E$2:$G$26, 2), Sheet1!$G$3)</f>
        <v>0.18618000000000001</v>
      </c>
      <c r="N7390" s="1">
        <f>'Electricity Rates'!$J$3</f>
        <v>0.19270000000000001</v>
      </c>
      <c r="O7390" s="145">
        <f>L7390-K7390</f>
        <v>-5.0872696492507998</v>
      </c>
      <c r="P7390">
        <f t="shared" si="693"/>
        <v>0.98031686141062913</v>
      </c>
      <c r="Q7390">
        <f>IF(O7390&gt;0, IF(Q7389+O7390*Variables!$B$5&lt;Variables!$B$4, Q7389+O7390*Variables!$B$5, Variables!$B$4), IF(Q7389&gt;-O7390, Q7389+O7390/Variables!$B$5, 0))</f>
        <v>22.580012498884798</v>
      </c>
      <c r="R7390">
        <f>IF(O7390&gt;0, 0, IF(Q7389&gt;-O7390, 0, -O7390 - Q7389*Variables!$B$5))</f>
        <v>0</v>
      </c>
      <c r="S7390">
        <f t="shared" si="694"/>
        <v>0</v>
      </c>
      <c r="T7390">
        <f t="shared" si="695"/>
        <v>0</v>
      </c>
    </row>
    <row r="7391" spans="1:20" x14ac:dyDescent="0.3">
      <c r="A7391" s="3">
        <f t="shared" si="690"/>
        <v>43408</v>
      </c>
      <c r="B7391">
        <v>11</v>
      </c>
      <c r="C7391">
        <v>4</v>
      </c>
      <c r="D7391">
        <v>22</v>
      </c>
      <c r="E7391">
        <v>0</v>
      </c>
      <c r="F7391" s="1">
        <f>VLOOKUP(A7391,Weather!$A$1:$E$366, 5)</f>
        <v>0.60909090909090835</v>
      </c>
      <c r="G7391" s="1">
        <f>VLOOKUP(D7391, Fall!$A$1:$E$25, 2)</f>
        <v>330.35714285714198</v>
      </c>
      <c r="H7391" s="1">
        <f>VLOOKUP(D7391, Fall!$A$1:$E$25, 3)</f>
        <v>272.33281237147202</v>
      </c>
      <c r="I7391" s="1">
        <f>VLOOKUP(D7391, Fall!$A$1:$E$25, 5)</f>
        <v>254.385964912281</v>
      </c>
      <c r="J7391" s="1">
        <f t="shared" si="691"/>
        <v>254.385964912281</v>
      </c>
      <c r="K7391" s="47">
        <f t="shared" si="692"/>
        <v>4.7590587041378596</v>
      </c>
      <c r="L7391" s="48">
        <f>Solar!K7408/1000*Variables!$B$3</f>
        <v>0</v>
      </c>
      <c r="M7391" s="1">
        <f>IF(E7391=1, VLOOKUP(D7391, Sheet1!$E$2:$G$26, 2), Sheet1!$G$3)</f>
        <v>0.18618000000000001</v>
      </c>
      <c r="N7391" s="1">
        <f>'Electricity Rates'!$J$3</f>
        <v>0.19270000000000001</v>
      </c>
      <c r="O7391" s="145">
        <f>L7391-K7391</f>
        <v>-4.7590587041378596</v>
      </c>
      <c r="P7391">
        <f t="shared" si="693"/>
        <v>0.91707061228736564</v>
      </c>
      <c r="Q7391">
        <f>IF(O7391&gt;0, IF(Q7390+O7391*Variables!$B$5&lt;Variables!$B$4, Q7390+O7391*Variables!$B$5, Variables!$B$4), IF(Q7390&gt;-O7391, Q7390+O7391/Variables!$B$5, 0))</f>
        <v>17.517184090227502</v>
      </c>
      <c r="R7391">
        <f>IF(O7391&gt;0, 0, IF(Q7390&gt;-O7391, 0, -O7391 - Q7390*Variables!$B$5))</f>
        <v>0</v>
      </c>
      <c r="S7391">
        <f t="shared" si="694"/>
        <v>0</v>
      </c>
      <c r="T7391">
        <f t="shared" si="695"/>
        <v>0</v>
      </c>
    </row>
    <row r="7392" spans="1:20" x14ac:dyDescent="0.3">
      <c r="A7392" s="3">
        <f t="shared" si="690"/>
        <v>43408</v>
      </c>
      <c r="B7392">
        <v>11</v>
      </c>
      <c r="C7392">
        <v>4</v>
      </c>
      <c r="D7392">
        <v>23</v>
      </c>
      <c r="E7392">
        <v>0</v>
      </c>
      <c r="F7392" s="1">
        <f>VLOOKUP(A7392,Weather!$A$1:$E$366, 5)</f>
        <v>0.60909090909090835</v>
      </c>
      <c r="G7392" s="1">
        <f>VLOOKUP(D7392, Fall!$A$1:$E$25, 2)</f>
        <v>303.57142857142799</v>
      </c>
      <c r="H7392" s="1">
        <f>VLOOKUP(D7392, Fall!$A$1:$E$25, 3)</f>
        <v>252.67335691371099</v>
      </c>
      <c r="I7392" s="1">
        <f>VLOOKUP(D7392, Fall!$A$1:$E$25, 5)</f>
        <v>254.385964912281</v>
      </c>
      <c r="J7392" s="1">
        <f t="shared" si="691"/>
        <v>254.385964912281</v>
      </c>
      <c r="K7392" s="47">
        <f t="shared" si="692"/>
        <v>4.7590587041378596</v>
      </c>
      <c r="L7392" s="48">
        <f>Solar!K7409/1000*Variables!$B$3</f>
        <v>0</v>
      </c>
      <c r="M7392" s="1">
        <f>IF(E7392=1, VLOOKUP(D7392, Sheet1!$E$2:$G$26, 2), Sheet1!$G$3)</f>
        <v>0.18618000000000001</v>
      </c>
      <c r="N7392" s="1">
        <f>'Electricity Rates'!$J$3</f>
        <v>0.19270000000000001</v>
      </c>
      <c r="O7392" s="145">
        <f>L7392-K7392</f>
        <v>-4.7590587041378596</v>
      </c>
      <c r="P7392">
        <f t="shared" si="693"/>
        <v>0.91707061228736564</v>
      </c>
      <c r="Q7392">
        <f>IF(O7392&gt;0, IF(Q7391+O7392*Variables!$B$5&lt;Variables!$B$4, Q7391+O7392*Variables!$B$5, Variables!$B$4), IF(Q7391&gt;-O7392, Q7391+O7392/Variables!$B$5, 0))</f>
        <v>12.454355681570204</v>
      </c>
      <c r="R7392">
        <f>IF(O7392&gt;0, 0, IF(Q7391&gt;-O7392, 0, -O7392 - Q7391*Variables!$B$5))</f>
        <v>0</v>
      </c>
      <c r="S7392">
        <f t="shared" si="694"/>
        <v>0</v>
      </c>
      <c r="T7392">
        <f t="shared" si="695"/>
        <v>0</v>
      </c>
    </row>
    <row r="7393" spans="1:20" x14ac:dyDescent="0.3">
      <c r="A7393" s="3">
        <f t="shared" si="690"/>
        <v>43408</v>
      </c>
      <c r="B7393">
        <v>11</v>
      </c>
      <c r="C7393">
        <v>4</v>
      </c>
      <c r="D7393">
        <v>24</v>
      </c>
      <c r="E7393">
        <v>0</v>
      </c>
      <c r="F7393" s="1">
        <f>VLOOKUP(A7393,Weather!$A$1:$E$366, 5)</f>
        <v>0.60909090909090835</v>
      </c>
      <c r="G7393" s="1">
        <f>VLOOKUP(D7393, Fall!$A$1:$E$25, 2)</f>
        <v>285.71428571428498</v>
      </c>
      <c r="H7393" s="1">
        <f>VLOOKUP(D7393, Fall!$A$1:$E$25, 3)</f>
        <v>237.47635107345499</v>
      </c>
      <c r="I7393" s="1">
        <f>VLOOKUP(D7393, Fall!$A$1:$E$25, 5)</f>
        <v>254.385964912281</v>
      </c>
      <c r="J7393" s="1">
        <f t="shared" si="691"/>
        <v>254.385964912281</v>
      </c>
      <c r="K7393" s="47">
        <f t="shared" si="692"/>
        <v>4.7590587041378596</v>
      </c>
      <c r="L7393" s="48">
        <f>Solar!K7410/1000*Variables!$B$3</f>
        <v>0</v>
      </c>
      <c r="M7393" s="1">
        <f>IF(E7393=1, VLOOKUP(D7393, Sheet1!$E$2:$G$26, 2), Sheet1!$G$3)</f>
        <v>0.18618000000000001</v>
      </c>
      <c r="N7393" s="1">
        <f>'Electricity Rates'!$J$3</f>
        <v>0.19270000000000001</v>
      </c>
      <c r="O7393" s="145">
        <f>L7393-K7393</f>
        <v>-4.7590587041378596</v>
      </c>
      <c r="P7393">
        <f t="shared" si="693"/>
        <v>0.91707061228736564</v>
      </c>
      <c r="Q7393">
        <f>IF(O7393&gt;0, IF(Q7392+O7393*Variables!$B$5&lt;Variables!$B$4, Q7392+O7393*Variables!$B$5, Variables!$B$4), IF(Q7392&gt;-O7393, Q7392+O7393/Variables!$B$5, 0))</f>
        <v>7.3915272729129065</v>
      </c>
      <c r="R7393">
        <f>IF(O7393&gt;0, 0, IF(Q7392&gt;-O7393, 0, -O7393 - Q7392*Variables!$B$5))</f>
        <v>0</v>
      </c>
      <c r="S7393">
        <f t="shared" si="694"/>
        <v>0</v>
      </c>
      <c r="T7393">
        <f t="shared" si="695"/>
        <v>0</v>
      </c>
    </row>
    <row r="7394" spans="1:20" x14ac:dyDescent="0.3">
      <c r="A7394" s="3">
        <f t="shared" si="690"/>
        <v>43409</v>
      </c>
      <c r="B7394">
        <v>11</v>
      </c>
      <c r="C7394">
        <v>5</v>
      </c>
      <c r="D7394">
        <v>1</v>
      </c>
      <c r="E7394">
        <v>1</v>
      </c>
      <c r="F7394" s="1">
        <f>VLOOKUP(A7394,Weather!$A$1:$E$366, 5)</f>
        <v>0.59090909090909116</v>
      </c>
      <c r="G7394" s="1">
        <f>VLOOKUP(D7394, Fall!$A$1:$E$25, 2)</f>
        <v>276.78571428571399</v>
      </c>
      <c r="H7394" s="1">
        <f>VLOOKUP(D7394, Fall!$A$1:$E$25, 3)</f>
        <v>258.40056395394299</v>
      </c>
      <c r="I7394" s="1">
        <f>VLOOKUP(D7394, Fall!$A$1:$E$25, 5)</f>
        <v>254.385964912281</v>
      </c>
      <c r="J7394" s="1">
        <f t="shared" si="691"/>
        <v>269.26451642271678</v>
      </c>
      <c r="K7394" s="47">
        <f t="shared" si="692"/>
        <v>5.0374070009675185</v>
      </c>
      <c r="L7394" s="48">
        <f>Solar!K7411/1000*Variables!$B$3</f>
        <v>0</v>
      </c>
      <c r="M7394" s="1">
        <f>IF(E7394=1, VLOOKUP(D7394, Sheet1!$E$2:$G$26, 2), Sheet1!$G$3)</f>
        <v>0.18618000000000001</v>
      </c>
      <c r="N7394" s="1">
        <f>'Electricity Rates'!$J$3</f>
        <v>0.19270000000000001</v>
      </c>
      <c r="O7394" s="145">
        <f>L7394-K7394</f>
        <v>-5.0374070009675185</v>
      </c>
      <c r="P7394">
        <f t="shared" si="693"/>
        <v>0.97070832908644089</v>
      </c>
      <c r="Q7394">
        <f>IF(O7394&gt;0, IF(Q7393+O7394*Variables!$B$5&lt;Variables!$B$4, Q7393+O7394*Variables!$B$5, Variables!$B$4), IF(Q7393&gt;-O7394, Q7393+O7394/Variables!$B$5, 0))</f>
        <v>2.0325836548623544</v>
      </c>
      <c r="R7394">
        <f>IF(O7394&gt;0, 0, IF(Q7393&gt;-O7394, 0, -O7394 - Q7393*Variables!$B$5))</f>
        <v>0</v>
      </c>
      <c r="S7394">
        <f t="shared" si="694"/>
        <v>0</v>
      </c>
      <c r="T7394">
        <f t="shared" si="695"/>
        <v>0</v>
      </c>
    </row>
    <row r="7395" spans="1:20" x14ac:dyDescent="0.3">
      <c r="A7395" s="3">
        <f t="shared" si="690"/>
        <v>43409</v>
      </c>
      <c r="B7395">
        <v>11</v>
      </c>
      <c r="C7395">
        <v>5</v>
      </c>
      <c r="D7395">
        <v>2</v>
      </c>
      <c r="E7395">
        <v>1</v>
      </c>
      <c r="F7395" s="1">
        <f>VLOOKUP(A7395,Weather!$A$1:$E$366, 5)</f>
        <v>0.59090909090909116</v>
      </c>
      <c r="G7395" s="1">
        <f>VLOOKUP(D7395, Fall!$A$1:$E$25, 2)</f>
        <v>272.32142857142799</v>
      </c>
      <c r="H7395" s="1">
        <f>VLOOKUP(D7395, Fall!$A$1:$E$25, 3)</f>
        <v>244.53669616981199</v>
      </c>
      <c r="I7395" s="1">
        <f>VLOOKUP(D7395, Fall!$A$1:$E$25, 5)</f>
        <v>254.385964912281</v>
      </c>
      <c r="J7395" s="1">
        <f t="shared" si="691"/>
        <v>260.95494713440326</v>
      </c>
      <c r="K7395" s="47">
        <f t="shared" si="692"/>
        <v>4.8819513803603769</v>
      </c>
      <c r="L7395" s="48">
        <f>Solar!K7412/1000*Variables!$B$3</f>
        <v>0</v>
      </c>
      <c r="M7395" s="1">
        <f>IF(E7395=1, VLOOKUP(D7395, Sheet1!$E$2:$G$26, 2), Sheet1!$G$3)</f>
        <v>0.18618000000000001</v>
      </c>
      <c r="N7395" s="1">
        <f>'Electricity Rates'!$J$3</f>
        <v>0.19270000000000001</v>
      </c>
      <c r="O7395" s="145">
        <f>L7395-K7395</f>
        <v>-4.8819513803603769</v>
      </c>
      <c r="P7395">
        <f t="shared" si="693"/>
        <v>0.94075203099544469</v>
      </c>
      <c r="Q7395">
        <f>IF(O7395&gt;0, IF(Q7394+O7395*Variables!$B$5&lt;Variables!$B$4, Q7394+O7395*Variables!$B$5, Variables!$B$4), IF(Q7394&gt;-O7395, Q7394+O7395/Variables!$B$5, 0))</f>
        <v>0</v>
      </c>
      <c r="R7395">
        <f>IF(O7395&gt;0, 0, IF(Q7394&gt;-O7395, 0, -O7395 - Q7394*Variables!$B$5))</f>
        <v>2.9713227447897639</v>
      </c>
      <c r="S7395">
        <f t="shared" si="694"/>
        <v>0.55320086862495832</v>
      </c>
      <c r="T7395">
        <f t="shared" si="695"/>
        <v>0</v>
      </c>
    </row>
    <row r="7396" spans="1:20" x14ac:dyDescent="0.3">
      <c r="A7396" s="3">
        <f t="shared" si="690"/>
        <v>43409</v>
      </c>
      <c r="B7396">
        <v>11</v>
      </c>
      <c r="C7396">
        <v>5</v>
      </c>
      <c r="D7396">
        <v>3</v>
      </c>
      <c r="E7396">
        <v>1</v>
      </c>
      <c r="F7396" s="1">
        <f>VLOOKUP(A7396,Weather!$A$1:$E$366, 5)</f>
        <v>0.59090909090909116</v>
      </c>
      <c r="G7396" s="1">
        <f>VLOOKUP(D7396, Fall!$A$1:$E$25, 2)</f>
        <v>272.32142857142799</v>
      </c>
      <c r="H7396" s="1">
        <f>VLOOKUP(D7396, Fall!$A$1:$E$25, 3)</f>
        <v>252.565207174747</v>
      </c>
      <c r="I7396" s="1">
        <f>VLOOKUP(D7396, Fall!$A$1:$E$25, 5)</f>
        <v>254.385964912281</v>
      </c>
      <c r="J7396" s="1">
        <f t="shared" si="691"/>
        <v>264.23933800005852</v>
      </c>
      <c r="K7396" s="47">
        <f t="shared" si="692"/>
        <v>4.943395843078191</v>
      </c>
      <c r="L7396" s="48">
        <f>Solar!K7413/1000*Variables!$B$3</f>
        <v>0</v>
      </c>
      <c r="M7396" s="1">
        <f>IF(E7396=1, VLOOKUP(D7396, Sheet1!$E$2:$G$26, 2), Sheet1!$G$3)</f>
        <v>0.18618000000000001</v>
      </c>
      <c r="N7396" s="1">
        <f>'Electricity Rates'!$J$3</f>
        <v>0.19270000000000001</v>
      </c>
      <c r="O7396" s="145">
        <f>L7396-K7396</f>
        <v>-4.943395843078191</v>
      </c>
      <c r="P7396">
        <f t="shared" si="693"/>
        <v>0.95259237896116744</v>
      </c>
      <c r="Q7396">
        <f>IF(O7396&gt;0, IF(Q7395+O7396*Variables!$B$5&lt;Variables!$B$4, Q7395+O7396*Variables!$B$5, Variables!$B$4), IF(Q7395&gt;-O7396, Q7395+O7396/Variables!$B$5, 0))</f>
        <v>0</v>
      </c>
      <c r="R7396">
        <f>IF(O7396&gt;0, 0, IF(Q7395&gt;-O7396, 0, -O7396 - Q7395*Variables!$B$5))</f>
        <v>4.943395843078191</v>
      </c>
      <c r="S7396">
        <f t="shared" si="694"/>
        <v>0.92036143806429771</v>
      </c>
      <c r="T7396">
        <f t="shared" si="695"/>
        <v>0</v>
      </c>
    </row>
    <row r="7397" spans="1:20" x14ac:dyDescent="0.3">
      <c r="A7397" s="3">
        <f t="shared" si="690"/>
        <v>43409</v>
      </c>
      <c r="B7397">
        <v>11</v>
      </c>
      <c r="C7397">
        <v>5</v>
      </c>
      <c r="D7397">
        <v>4</v>
      </c>
      <c r="E7397">
        <v>1</v>
      </c>
      <c r="F7397" s="1">
        <f>VLOOKUP(A7397,Weather!$A$1:$E$366, 5)</f>
        <v>0.59090909090909116</v>
      </c>
      <c r="G7397" s="1">
        <f>VLOOKUP(D7397, Fall!$A$1:$E$25, 2)</f>
        <v>272.32142857142799</v>
      </c>
      <c r="H7397" s="1">
        <f>VLOOKUP(D7397, Fall!$A$1:$E$25, 3)</f>
        <v>267.50020564283898</v>
      </c>
      <c r="I7397" s="1">
        <f>VLOOKUP(D7397, Fall!$A$1:$E$25, 5)</f>
        <v>254.385964912281</v>
      </c>
      <c r="J7397" s="1">
        <f t="shared" si="691"/>
        <v>270.34911010064155</v>
      </c>
      <c r="K7397" s="47">
        <f t="shared" si="692"/>
        <v>5.0576976053849467</v>
      </c>
      <c r="L7397" s="48">
        <f>Solar!K7414/1000*Variables!$B$3</f>
        <v>0</v>
      </c>
      <c r="M7397" s="1">
        <f>IF(E7397=1, VLOOKUP(D7397, Sheet1!$E$2:$G$26, 2), Sheet1!$G$3)</f>
        <v>0.18618000000000001</v>
      </c>
      <c r="N7397" s="1">
        <f>'Electricity Rates'!$J$3</f>
        <v>0.19270000000000001</v>
      </c>
      <c r="O7397" s="145">
        <f>L7397-K7397</f>
        <v>-5.0576976053849467</v>
      </c>
      <c r="P7397">
        <f t="shared" si="693"/>
        <v>0.97461832855767927</v>
      </c>
      <c r="Q7397">
        <f>IF(O7397&gt;0, IF(Q7396+O7397*Variables!$B$5&lt;Variables!$B$4, Q7396+O7397*Variables!$B$5, Variables!$B$4), IF(Q7396&gt;-O7397, Q7396+O7397/Variables!$B$5, 0))</f>
        <v>0</v>
      </c>
      <c r="R7397">
        <f>IF(O7397&gt;0, 0, IF(Q7396&gt;-O7397, 0, -O7397 - Q7396*Variables!$B$5))</f>
        <v>5.0576976053849467</v>
      </c>
      <c r="S7397">
        <f t="shared" si="694"/>
        <v>0.94164214017056946</v>
      </c>
      <c r="T7397">
        <f t="shared" si="695"/>
        <v>0</v>
      </c>
    </row>
    <row r="7398" spans="1:20" x14ac:dyDescent="0.3">
      <c r="A7398" s="3">
        <f t="shared" si="690"/>
        <v>43409</v>
      </c>
      <c r="B7398">
        <v>11</v>
      </c>
      <c r="C7398">
        <v>5</v>
      </c>
      <c r="D7398">
        <v>5</v>
      </c>
      <c r="E7398">
        <v>1</v>
      </c>
      <c r="F7398" s="1">
        <f>VLOOKUP(A7398,Weather!$A$1:$E$366, 5)</f>
        <v>0.59090909090909116</v>
      </c>
      <c r="G7398" s="1">
        <f>VLOOKUP(D7398, Fall!$A$1:$E$25, 2)</f>
        <v>303.57142857142799</v>
      </c>
      <c r="H7398" s="1">
        <f>VLOOKUP(D7398, Fall!$A$1:$E$25, 3)</f>
        <v>277.41442782172697</v>
      </c>
      <c r="I7398" s="1">
        <f>VLOOKUP(D7398, Fall!$A$1:$E$25, 5)</f>
        <v>254.385964912281</v>
      </c>
      <c r="J7398" s="1">
        <f t="shared" si="691"/>
        <v>292.87083735564124</v>
      </c>
      <c r="K7398" s="47">
        <f t="shared" si="692"/>
        <v>5.4790346164975068</v>
      </c>
      <c r="L7398" s="48">
        <f>Solar!K7415/1000*Variables!$B$3</f>
        <v>0</v>
      </c>
      <c r="M7398" s="1">
        <f>IF(E7398=1, VLOOKUP(D7398, Sheet1!$E$2:$G$26, 2), Sheet1!$G$3)</f>
        <v>0.18618000000000001</v>
      </c>
      <c r="N7398" s="1">
        <f>'Electricity Rates'!$J$3</f>
        <v>0.19270000000000001</v>
      </c>
      <c r="O7398" s="145">
        <f>L7398-K7398</f>
        <v>-5.4790346164975068</v>
      </c>
      <c r="P7398">
        <f t="shared" si="693"/>
        <v>1.0558099705990696</v>
      </c>
      <c r="Q7398">
        <f>IF(O7398&gt;0, IF(Q7397+O7398*Variables!$B$5&lt;Variables!$B$4, Q7397+O7398*Variables!$B$5, Variables!$B$4), IF(Q7397&gt;-O7398, Q7397+O7398/Variables!$B$5, 0))</f>
        <v>0</v>
      </c>
      <c r="R7398">
        <f>IF(O7398&gt;0, 0, IF(Q7397&gt;-O7398, 0, -O7398 - Q7397*Variables!$B$5))</f>
        <v>5.4790346164975068</v>
      </c>
      <c r="S7398">
        <f t="shared" si="694"/>
        <v>1.0200866648995059</v>
      </c>
      <c r="T7398">
        <f t="shared" si="695"/>
        <v>0</v>
      </c>
    </row>
    <row r="7399" spans="1:20" x14ac:dyDescent="0.3">
      <c r="A7399" s="3">
        <f t="shared" si="690"/>
        <v>43409</v>
      </c>
      <c r="B7399">
        <v>11</v>
      </c>
      <c r="C7399">
        <v>5</v>
      </c>
      <c r="D7399">
        <v>6</v>
      </c>
      <c r="E7399">
        <v>1</v>
      </c>
      <c r="F7399" s="1">
        <f>VLOOKUP(A7399,Weather!$A$1:$E$366, 5)</f>
        <v>0.59090909090909116</v>
      </c>
      <c r="G7399" s="1">
        <f>VLOOKUP(D7399, Fall!$A$1:$E$25, 2)</f>
        <v>401.78571428571399</v>
      </c>
      <c r="H7399" s="1">
        <f>VLOOKUP(D7399, Fall!$A$1:$E$25, 3)</f>
        <v>309.98601628691301</v>
      </c>
      <c r="I7399" s="1">
        <f>VLOOKUP(D7399, Fall!$A$1:$E$25, 5)</f>
        <v>271.929824561403</v>
      </c>
      <c r="J7399" s="1">
        <f t="shared" si="691"/>
        <v>364.23129237711362</v>
      </c>
      <c r="K7399" s="47">
        <f t="shared" si="692"/>
        <v>6.8140477125159222</v>
      </c>
      <c r="L7399" s="48">
        <f>Solar!K7416/1000*Variables!$B$3</f>
        <v>0</v>
      </c>
      <c r="M7399" s="1">
        <f>IF(E7399=1, VLOOKUP(D7399, Sheet1!$E$2:$G$26, 2), Sheet1!$G$3)</f>
        <v>0.18618000000000001</v>
      </c>
      <c r="N7399" s="1">
        <f>'Electricity Rates'!$J$3</f>
        <v>0.19270000000000001</v>
      </c>
      <c r="O7399" s="145">
        <f>L7399-K7399</f>
        <v>-6.8140477125159222</v>
      </c>
      <c r="P7399">
        <f t="shared" si="693"/>
        <v>1.3130669942018183</v>
      </c>
      <c r="Q7399">
        <f>IF(O7399&gt;0, IF(Q7398+O7399*Variables!$B$5&lt;Variables!$B$4, Q7398+O7399*Variables!$B$5, Variables!$B$4), IF(Q7398&gt;-O7399, Q7398+O7399/Variables!$B$5, 0))</f>
        <v>0</v>
      </c>
      <c r="R7399">
        <f>IF(O7399&gt;0, 0, IF(Q7398&gt;-O7399, 0, -O7399 - Q7398*Variables!$B$5))</f>
        <v>6.8140477125159222</v>
      </c>
      <c r="S7399">
        <f t="shared" si="694"/>
        <v>1.2686394031162145</v>
      </c>
      <c r="T7399">
        <f t="shared" si="695"/>
        <v>0</v>
      </c>
    </row>
    <row r="7400" spans="1:20" x14ac:dyDescent="0.3">
      <c r="A7400" s="3">
        <f t="shared" si="690"/>
        <v>43409</v>
      </c>
      <c r="B7400">
        <v>11</v>
      </c>
      <c r="C7400">
        <v>5</v>
      </c>
      <c r="D7400">
        <v>7</v>
      </c>
      <c r="E7400">
        <v>1</v>
      </c>
      <c r="F7400" s="1">
        <f>VLOOKUP(A7400,Weather!$A$1:$E$366, 5)</f>
        <v>0.59090909090909116</v>
      </c>
      <c r="G7400" s="1">
        <f>VLOOKUP(D7400, Fall!$A$1:$E$25, 2)</f>
        <v>593.74999999999898</v>
      </c>
      <c r="H7400" s="1">
        <f>VLOOKUP(D7400, Fall!$A$1:$E$25, 3)</f>
        <v>390.39236653779699</v>
      </c>
      <c r="I7400" s="1">
        <f>VLOOKUP(D7400, Fall!$A$1:$E$25, 5)</f>
        <v>263.15789473684202</v>
      </c>
      <c r="J7400" s="1">
        <f t="shared" si="691"/>
        <v>510.55824085637096</v>
      </c>
      <c r="K7400" s="47">
        <f t="shared" si="692"/>
        <v>9.5515357577006146</v>
      </c>
      <c r="L7400" s="48">
        <f>Solar!K7417/1000*Variables!$B$3</f>
        <v>5.1749999999999997E-2</v>
      </c>
      <c r="M7400" s="1">
        <f>IF(E7400=1, VLOOKUP(D7400, Sheet1!$E$2:$G$26, 2), Sheet1!$G$3)</f>
        <v>0.18618000000000001</v>
      </c>
      <c r="N7400" s="1">
        <f>'Electricity Rates'!$J$3</f>
        <v>0.19270000000000001</v>
      </c>
      <c r="O7400" s="145">
        <f>L7400-K7400</f>
        <v>-9.4997857577006144</v>
      </c>
      <c r="P7400">
        <f t="shared" si="693"/>
        <v>1.8405809405089086</v>
      </c>
      <c r="Q7400">
        <f>IF(O7400&gt;0, IF(Q7399+O7400*Variables!$B$5&lt;Variables!$B$4, Q7399+O7400*Variables!$B$5, Variables!$B$4), IF(Q7399&gt;-O7400, Q7399+O7400/Variables!$B$5, 0))</f>
        <v>0</v>
      </c>
      <c r="R7400">
        <f>IF(O7400&gt;0, 0, IF(Q7399&gt;-O7400, 0, -O7400 - Q7399*Variables!$B$5))</f>
        <v>9.4997857577006144</v>
      </c>
      <c r="S7400">
        <f t="shared" si="694"/>
        <v>1.7686701123687005</v>
      </c>
      <c r="T7400">
        <f t="shared" si="695"/>
        <v>0</v>
      </c>
    </row>
    <row r="7401" spans="1:20" x14ac:dyDescent="0.3">
      <c r="A7401" s="3">
        <f t="shared" si="690"/>
        <v>43409</v>
      </c>
      <c r="B7401">
        <v>11</v>
      </c>
      <c r="C7401">
        <v>5</v>
      </c>
      <c r="D7401">
        <v>8</v>
      </c>
      <c r="E7401">
        <v>1</v>
      </c>
      <c r="F7401" s="1">
        <f>VLOOKUP(A7401,Weather!$A$1:$E$366, 5)</f>
        <v>0.59090909090909116</v>
      </c>
      <c r="G7401" s="1">
        <f>VLOOKUP(D7401, Fall!$A$1:$E$25, 2)</f>
        <v>866.07142857142799</v>
      </c>
      <c r="H7401" s="1">
        <f>VLOOKUP(D7401, Fall!$A$1:$E$25, 3)</f>
        <v>561.61059471909198</v>
      </c>
      <c r="I7401" s="1">
        <f>VLOOKUP(D7401, Fall!$A$1:$E$25, 5)</f>
        <v>271.929824561403</v>
      </c>
      <c r="J7401" s="1">
        <f t="shared" si="691"/>
        <v>741.51926926819965</v>
      </c>
      <c r="K7401" s="47">
        <f t="shared" si="692"/>
        <v>13.872360190601082</v>
      </c>
      <c r="L7401" s="48">
        <f>Solar!K7418/1000*Variables!$B$3</f>
        <v>3.8726999999999996</v>
      </c>
      <c r="M7401" s="1">
        <f>IF(E7401=1, VLOOKUP(D7401, Sheet1!$E$2:$G$26, 2), Sheet1!$G$3)</f>
        <v>0.18618000000000001</v>
      </c>
      <c r="N7401" s="1">
        <f>'Electricity Rates'!$J$3</f>
        <v>0.19270000000000001</v>
      </c>
      <c r="O7401" s="145">
        <f>L7401-K7401</f>
        <v>-9.999660190601082</v>
      </c>
      <c r="P7401">
        <f t="shared" si="693"/>
        <v>2.6732038087288288</v>
      </c>
      <c r="Q7401">
        <f>IF(O7401&gt;0, IF(Q7400+O7401*Variables!$B$5&lt;Variables!$B$4, Q7400+O7401*Variables!$B$5, Variables!$B$4), IF(Q7400&gt;-O7401, Q7400+O7401/Variables!$B$5, 0))</f>
        <v>0</v>
      </c>
      <c r="R7401">
        <f>IF(O7401&gt;0, 0, IF(Q7400&gt;-O7401, 0, -O7401 - Q7400*Variables!$B$5))</f>
        <v>9.999660190601082</v>
      </c>
      <c r="S7401">
        <f t="shared" si="694"/>
        <v>1.8617367342861095</v>
      </c>
      <c r="T7401">
        <f t="shared" si="695"/>
        <v>0</v>
      </c>
    </row>
    <row r="7402" spans="1:20" x14ac:dyDescent="0.3">
      <c r="A7402" s="3">
        <f t="shared" si="690"/>
        <v>43409</v>
      </c>
      <c r="B7402">
        <v>11</v>
      </c>
      <c r="C7402">
        <v>5</v>
      </c>
      <c r="D7402">
        <v>9</v>
      </c>
      <c r="E7402">
        <v>1</v>
      </c>
      <c r="F7402" s="1">
        <f>VLOOKUP(A7402,Weather!$A$1:$E$366, 5)</f>
        <v>0.59090909090909116</v>
      </c>
      <c r="G7402" s="1">
        <f>VLOOKUP(D7402, Fall!$A$1:$E$25, 2)</f>
        <v>1080.3571428571399</v>
      </c>
      <c r="H7402" s="1">
        <f>VLOOKUP(D7402, Fall!$A$1:$E$25, 3)</f>
        <v>760.17932055605797</v>
      </c>
      <c r="I7402" s="1">
        <f>VLOOKUP(D7402, Fall!$A$1:$E$25, 5)</f>
        <v>311.40350877192998</v>
      </c>
      <c r="J7402" s="1">
        <f t="shared" si="691"/>
        <v>949.37530646124287</v>
      </c>
      <c r="K7402" s="47">
        <f t="shared" si="692"/>
        <v>17.760935896231135</v>
      </c>
      <c r="L7402" s="48">
        <f>Solar!K7419/1000*Variables!$B$3</f>
        <v>8.9037000000000006</v>
      </c>
      <c r="M7402" s="1">
        <f>IF(E7402=1, VLOOKUP(D7402, Sheet1!$E$2:$G$26, 2), Sheet1!$G$3)</f>
        <v>0.20441999999999999</v>
      </c>
      <c r="N7402" s="1">
        <f>'Electricity Rates'!$J$3</f>
        <v>0.19270000000000001</v>
      </c>
      <c r="O7402" s="145">
        <f>L7402-K7402</f>
        <v>-8.8572358962311348</v>
      </c>
      <c r="P7402">
        <f t="shared" si="693"/>
        <v>3.4225323472037399</v>
      </c>
      <c r="Q7402">
        <f>IF(O7402&gt;0, IF(Q7401+O7402*Variables!$B$5&lt;Variables!$B$4, Q7401+O7402*Variables!$B$5, Variables!$B$4), IF(Q7401&gt;-O7402, Q7401+O7402/Variables!$B$5, 0))</f>
        <v>0</v>
      </c>
      <c r="R7402">
        <f>IF(O7402&gt;0, 0, IF(Q7401&gt;-O7402, 0, -O7402 - Q7401*Variables!$B$5))</f>
        <v>8.8572358962311348</v>
      </c>
      <c r="S7402">
        <f t="shared" si="694"/>
        <v>1.8105961619075686</v>
      </c>
      <c r="T7402">
        <f t="shared" si="695"/>
        <v>0</v>
      </c>
    </row>
    <row r="7403" spans="1:20" x14ac:dyDescent="0.3">
      <c r="A7403" s="3">
        <f t="shared" si="690"/>
        <v>43409</v>
      </c>
      <c r="B7403">
        <v>11</v>
      </c>
      <c r="C7403">
        <v>5</v>
      </c>
      <c r="D7403">
        <v>10</v>
      </c>
      <c r="E7403">
        <v>1</v>
      </c>
      <c r="F7403" s="1">
        <f>VLOOKUP(A7403,Weather!$A$1:$E$366, 5)</f>
        <v>0.59090909090909116</v>
      </c>
      <c r="G7403" s="1">
        <f>VLOOKUP(D7403, Fall!$A$1:$E$25, 2)</f>
        <v>1205.3571428571399</v>
      </c>
      <c r="H7403" s="1">
        <f>VLOOKUP(D7403, Fall!$A$1:$E$25, 3)</f>
        <v>904.12930821748796</v>
      </c>
      <c r="I7403" s="1">
        <f>VLOOKUP(D7403, Fall!$A$1:$E$25, 5)</f>
        <v>359.64912280701702</v>
      </c>
      <c r="J7403" s="1">
        <f t="shared" si="691"/>
        <v>1082.1275741409188</v>
      </c>
      <c r="K7403" s="47">
        <f t="shared" si="692"/>
        <v>20.244468488970103</v>
      </c>
      <c r="L7403" s="48">
        <f>Solar!K7420/1000*Variables!$B$3</f>
        <v>16.229599999999998</v>
      </c>
      <c r="M7403" s="1">
        <f>IF(E7403=1, VLOOKUP(D7403, Sheet1!$E$2:$G$26, 2), Sheet1!$G$3)</f>
        <v>0.20441999999999999</v>
      </c>
      <c r="N7403" s="1">
        <f>'Electricity Rates'!$J$3</f>
        <v>0.19270000000000001</v>
      </c>
      <c r="O7403" s="145">
        <f>L7403-K7403</f>
        <v>-4.0148684889701052</v>
      </c>
      <c r="P7403">
        <f t="shared" si="693"/>
        <v>3.9011090778245392</v>
      </c>
      <c r="Q7403">
        <f>IF(O7403&gt;0, IF(Q7402+O7403*Variables!$B$5&lt;Variables!$B$4, Q7402+O7403*Variables!$B$5, Variables!$B$4), IF(Q7402&gt;-O7403, Q7402+O7403/Variables!$B$5, 0))</f>
        <v>0</v>
      </c>
      <c r="R7403">
        <f>IF(O7403&gt;0, 0, IF(Q7402&gt;-O7403, 0, -O7403 - Q7402*Variables!$B$5))</f>
        <v>4.0148684889701052</v>
      </c>
      <c r="S7403">
        <f t="shared" si="694"/>
        <v>0.82071941651526881</v>
      </c>
      <c r="T7403">
        <f t="shared" si="695"/>
        <v>0</v>
      </c>
    </row>
    <row r="7404" spans="1:20" x14ac:dyDescent="0.3">
      <c r="A7404" s="3">
        <f t="shared" si="690"/>
        <v>43409</v>
      </c>
      <c r="B7404">
        <v>11</v>
      </c>
      <c r="C7404">
        <v>5</v>
      </c>
      <c r="D7404">
        <v>11</v>
      </c>
      <c r="E7404">
        <v>1</v>
      </c>
      <c r="F7404" s="1">
        <f>VLOOKUP(A7404,Weather!$A$1:$E$366, 5)</f>
        <v>0.59090909090909116</v>
      </c>
      <c r="G7404" s="1">
        <f>VLOOKUP(D7404, Fall!$A$1:$E$25, 2)</f>
        <v>1290.17857142857</v>
      </c>
      <c r="H7404" s="1">
        <f>VLOOKUP(D7404, Fall!$A$1:$E$25, 3)</f>
        <v>975.19947355433101</v>
      </c>
      <c r="I7404" s="1">
        <f>VLOOKUP(D7404, Fall!$A$1:$E$25, 5)</f>
        <v>377.19298245613999</v>
      </c>
      <c r="J7404" s="1">
        <f t="shared" si="691"/>
        <v>1161.3234859345632</v>
      </c>
      <c r="K7404" s="47">
        <f t="shared" si="692"/>
        <v>21.726067497325936</v>
      </c>
      <c r="L7404" s="48">
        <f>Solar!K7421/1000*Variables!$B$3</f>
        <v>26.550999999999998</v>
      </c>
      <c r="M7404" s="1">
        <f>IF(E7404=1, VLOOKUP(D7404, Sheet1!$E$2:$G$26, 2), Sheet1!$G$3)</f>
        <v>0.20441999999999999</v>
      </c>
      <c r="N7404" s="1">
        <f>'Electricity Rates'!$J$3</f>
        <v>0.19270000000000001</v>
      </c>
      <c r="O7404" s="145">
        <f>L7404-K7404</f>
        <v>4.8249325026740628</v>
      </c>
      <c r="P7404">
        <f t="shared" si="693"/>
        <v>4.1866132067347079</v>
      </c>
      <c r="Q7404">
        <f>IF(O7404&gt;0, IF(Q7403+O7404*Variables!$B$5&lt;Variables!$B$4, Q7403+O7404*Variables!$B$5, Variables!$B$4), IF(Q7403&gt;-O7404, Q7403+O7404/Variables!$B$5, 0))</f>
        <v>4.5354365525136187</v>
      </c>
      <c r="R7404">
        <f>IF(O7404&gt;0, 0, IF(Q7403&gt;-O7404, 0, -O7404 - Q7403*Variables!$B$5))</f>
        <v>0</v>
      </c>
      <c r="S7404">
        <f t="shared" si="694"/>
        <v>0</v>
      </c>
      <c r="T7404">
        <f t="shared" si="695"/>
        <v>0</v>
      </c>
    </row>
    <row r="7405" spans="1:20" x14ac:dyDescent="0.3">
      <c r="A7405" s="3">
        <f t="shared" si="690"/>
        <v>43409</v>
      </c>
      <c r="B7405">
        <v>11</v>
      </c>
      <c r="C7405">
        <v>5</v>
      </c>
      <c r="D7405">
        <v>12</v>
      </c>
      <c r="E7405">
        <v>1</v>
      </c>
      <c r="F7405" s="1">
        <f>VLOOKUP(A7405,Weather!$A$1:$E$366, 5)</f>
        <v>0.59090909090909116</v>
      </c>
      <c r="G7405" s="1">
        <f>VLOOKUP(D7405, Fall!$A$1:$E$25, 2)</f>
        <v>1366.07142857142</v>
      </c>
      <c r="H7405" s="1">
        <f>VLOOKUP(D7405, Fall!$A$1:$E$25, 3)</f>
        <v>996.442378876367</v>
      </c>
      <c r="I7405" s="1">
        <f>VLOOKUP(D7405, Fall!$A$1:$E$25, 5)</f>
        <v>368.42105263157799</v>
      </c>
      <c r="J7405" s="1">
        <f t="shared" si="691"/>
        <v>1214.859544605262</v>
      </c>
      <c r="K7405" s="47">
        <f t="shared" si="692"/>
        <v>22.7276213609201</v>
      </c>
      <c r="L7405" s="48">
        <f>Solar!K7422/1000*Variables!$B$3</f>
        <v>22.39085</v>
      </c>
      <c r="M7405" s="1">
        <f>IF(E7405=1, VLOOKUP(D7405, Sheet1!$E$2:$G$26, 2), Sheet1!$G$3)</f>
        <v>0.20441999999999999</v>
      </c>
      <c r="N7405" s="1">
        <f>'Electricity Rates'!$J$3</f>
        <v>0.19270000000000001</v>
      </c>
      <c r="O7405" s="145">
        <f>L7405-K7405</f>
        <v>-0.33677136092009974</v>
      </c>
      <c r="P7405">
        <f t="shared" si="693"/>
        <v>4.3796126362493037</v>
      </c>
      <c r="Q7405">
        <f>IF(O7405&gt;0, IF(Q7404+O7405*Variables!$B$5&lt;Variables!$B$4, Q7404+O7405*Variables!$B$5, Variables!$B$4), IF(Q7404&gt;-O7405, Q7404+O7405/Variables!$B$5, 0))</f>
        <v>4.1771691472794696</v>
      </c>
      <c r="R7405">
        <f>IF(O7405&gt;0, 0, IF(Q7404&gt;-O7405, 0, -O7405 - Q7404*Variables!$B$5))</f>
        <v>0</v>
      </c>
      <c r="S7405">
        <f t="shared" si="694"/>
        <v>0</v>
      </c>
      <c r="T7405">
        <f t="shared" si="695"/>
        <v>0</v>
      </c>
    </row>
    <row r="7406" spans="1:20" x14ac:dyDescent="0.3">
      <c r="A7406" s="3">
        <f t="shared" si="690"/>
        <v>43409</v>
      </c>
      <c r="B7406">
        <v>11</v>
      </c>
      <c r="C7406">
        <v>5</v>
      </c>
      <c r="D7406">
        <v>13</v>
      </c>
      <c r="E7406">
        <v>1</v>
      </c>
      <c r="F7406" s="1">
        <f>VLOOKUP(A7406,Weather!$A$1:$E$366, 5)</f>
        <v>0.59090909090909116</v>
      </c>
      <c r="G7406" s="1">
        <f>VLOOKUP(D7406, Fall!$A$1:$E$25, 2)</f>
        <v>1446.42857142857</v>
      </c>
      <c r="H7406" s="1">
        <f>VLOOKUP(D7406, Fall!$A$1:$E$25, 3)</f>
        <v>1031.4839187299399</v>
      </c>
      <c r="I7406" s="1">
        <f>VLOOKUP(D7406, Fall!$A$1:$E$25, 5)</f>
        <v>350.87719298245599</v>
      </c>
      <c r="J7406" s="1">
        <f t="shared" si="691"/>
        <v>1276.678486233676</v>
      </c>
      <c r="K7406" s="47">
        <f t="shared" si="692"/>
        <v>23.884131596611528</v>
      </c>
      <c r="L7406" s="48">
        <f>Solar!K7423/1000*Variables!$B$3</f>
        <v>27.219299999999997</v>
      </c>
      <c r="M7406" s="1">
        <f>IF(E7406=1, VLOOKUP(D7406, Sheet1!$E$2:$G$26, 2), Sheet1!$G$3)</f>
        <v>0.20441999999999999</v>
      </c>
      <c r="N7406" s="1">
        <f>'Electricity Rates'!$J$3</f>
        <v>0.19270000000000001</v>
      </c>
      <c r="O7406" s="145">
        <f>L7406-K7406</f>
        <v>3.3351684033884688</v>
      </c>
      <c r="P7406">
        <f t="shared" si="693"/>
        <v>4.6024721586670418</v>
      </c>
      <c r="Q7406">
        <f>IF(O7406&gt;0, IF(Q7405+O7406*Variables!$B$5&lt;Variables!$B$4, Q7405+O7406*Variables!$B$5, Variables!$B$4), IF(Q7405&gt;-O7406, Q7405+O7406/Variables!$B$5, 0))</f>
        <v>7.3122274464646306</v>
      </c>
      <c r="R7406">
        <f>IF(O7406&gt;0, 0, IF(Q7405&gt;-O7406, 0, -O7406 - Q7405*Variables!$B$5))</f>
        <v>0</v>
      </c>
      <c r="S7406">
        <f t="shared" si="694"/>
        <v>0</v>
      </c>
      <c r="T7406">
        <f t="shared" si="695"/>
        <v>0</v>
      </c>
    </row>
    <row r="7407" spans="1:20" x14ac:dyDescent="0.3">
      <c r="A7407" s="3">
        <f t="shared" si="690"/>
        <v>43409</v>
      </c>
      <c r="B7407">
        <v>11</v>
      </c>
      <c r="C7407">
        <v>5</v>
      </c>
      <c r="D7407">
        <v>14</v>
      </c>
      <c r="E7407">
        <v>1</v>
      </c>
      <c r="F7407" s="1">
        <f>VLOOKUP(A7407,Weather!$A$1:$E$366, 5)</f>
        <v>0.59090909090909116</v>
      </c>
      <c r="G7407" s="1">
        <f>VLOOKUP(D7407, Fall!$A$1:$E$25, 2)</f>
        <v>1482.1428571428501</v>
      </c>
      <c r="H7407" s="1">
        <f>VLOOKUP(D7407, Fall!$A$1:$E$25, 3)</f>
        <v>1052.56230978037</v>
      </c>
      <c r="I7407" s="1">
        <f>VLOOKUP(D7407, Fall!$A$1:$E$25, 5)</f>
        <v>342.105263157894</v>
      </c>
      <c r="J7407" s="1">
        <f t="shared" si="691"/>
        <v>1306.405360494563</v>
      </c>
      <c r="K7407" s="47">
        <f t="shared" si="692"/>
        <v>24.440262669907451</v>
      </c>
      <c r="L7407" s="48">
        <f>Solar!K7424/1000*Variables!$B$3</f>
        <v>22.058499999999999</v>
      </c>
      <c r="M7407" s="1">
        <f>IF(E7407=1, VLOOKUP(D7407, Sheet1!$E$2:$G$26, 2), Sheet1!$G$3)</f>
        <v>0.20441999999999999</v>
      </c>
      <c r="N7407" s="1">
        <f>'Electricity Rates'!$J$3</f>
        <v>0.19270000000000001</v>
      </c>
      <c r="O7407" s="145">
        <f>L7407-K7407</f>
        <v>-2.3817626699074523</v>
      </c>
      <c r="P7407">
        <f t="shared" si="693"/>
        <v>4.7096386164911657</v>
      </c>
      <c r="Q7407">
        <f>IF(O7407&gt;0, IF(Q7406+O7407*Variables!$B$5&lt;Variables!$B$4, Q7406+O7407*Variables!$B$5, Variables!$B$4), IF(Q7406&gt;-O7407, Q7406+O7407/Variables!$B$5, 0))</f>
        <v>4.7784373720950004</v>
      </c>
      <c r="R7407">
        <f>IF(O7407&gt;0, 0, IF(Q7406&gt;-O7407, 0, -O7407 - Q7406*Variables!$B$5))</f>
        <v>0</v>
      </c>
      <c r="S7407">
        <f t="shared" si="694"/>
        <v>0</v>
      </c>
      <c r="T7407">
        <f t="shared" si="695"/>
        <v>0</v>
      </c>
    </row>
    <row r="7408" spans="1:20" x14ac:dyDescent="0.3">
      <c r="A7408" s="3">
        <f t="shared" si="690"/>
        <v>43409</v>
      </c>
      <c r="B7408">
        <v>11</v>
      </c>
      <c r="C7408">
        <v>5</v>
      </c>
      <c r="D7408">
        <v>15</v>
      </c>
      <c r="E7408">
        <v>1</v>
      </c>
      <c r="F7408" s="1">
        <f>VLOOKUP(A7408,Weather!$A$1:$E$366, 5)</f>
        <v>0.59090909090909116</v>
      </c>
      <c r="G7408" s="1">
        <f>VLOOKUP(D7408, Fall!$A$1:$E$25, 2)</f>
        <v>1437.5</v>
      </c>
      <c r="H7408" s="1">
        <f>VLOOKUP(D7408, Fall!$A$1:$E$25, 3)</f>
        <v>1060.00658057086</v>
      </c>
      <c r="I7408" s="1">
        <f>VLOOKUP(D7408, Fall!$A$1:$E$25, 5)</f>
        <v>328.94736842105198</v>
      </c>
      <c r="J7408" s="1">
        <f t="shared" si="691"/>
        <v>1283.0708738698975</v>
      </c>
      <c r="K7408" s="47">
        <f t="shared" si="692"/>
        <v>24.003720537105448</v>
      </c>
      <c r="L7408" s="48">
        <f>Solar!K7425/1000*Variables!$B$3</f>
        <v>15.325949999999999</v>
      </c>
      <c r="M7408" s="1">
        <f>IF(E7408=1, VLOOKUP(D7408, Sheet1!$E$2:$G$26, 2), Sheet1!$G$3)</f>
        <v>0.20441999999999999</v>
      </c>
      <c r="N7408" s="1">
        <f>'Electricity Rates'!$J$3</f>
        <v>0.19270000000000001</v>
      </c>
      <c r="O7408" s="145">
        <f>L7408-K7408</f>
        <v>-8.6777705371054488</v>
      </c>
      <c r="P7408">
        <f t="shared" si="693"/>
        <v>4.6255169475002198</v>
      </c>
      <c r="Q7408">
        <f>IF(O7408&gt;0, IF(Q7407+O7408*Variables!$B$5&lt;Variables!$B$4, Q7407+O7408*Variables!$B$5, Variables!$B$4), IF(Q7407&gt;-O7408, Q7407+O7408/Variables!$B$5, 0))</f>
        <v>0</v>
      </c>
      <c r="R7408">
        <f>IF(O7408&gt;0, 0, IF(Q7407&gt;-O7408, 0, -O7408 - Q7407*Variables!$B$5))</f>
        <v>4.1860394073361489</v>
      </c>
      <c r="S7408">
        <f t="shared" si="694"/>
        <v>0.8557101756476555</v>
      </c>
      <c r="T7408">
        <f t="shared" si="695"/>
        <v>0</v>
      </c>
    </row>
    <row r="7409" spans="1:20" x14ac:dyDescent="0.3">
      <c r="A7409" s="3">
        <f t="shared" si="690"/>
        <v>43409</v>
      </c>
      <c r="B7409">
        <v>11</v>
      </c>
      <c r="C7409">
        <v>5</v>
      </c>
      <c r="D7409">
        <v>16</v>
      </c>
      <c r="E7409">
        <v>1</v>
      </c>
      <c r="F7409" s="1">
        <f>VLOOKUP(A7409,Weather!$A$1:$E$366, 5)</f>
        <v>0.59090909090909116</v>
      </c>
      <c r="G7409" s="1">
        <f>VLOOKUP(D7409, Fall!$A$1:$E$25, 2)</f>
        <v>1348.2142857142801</v>
      </c>
      <c r="H7409" s="1">
        <f>VLOOKUP(D7409, Fall!$A$1:$E$25, 3)</f>
        <v>1003.98947108661</v>
      </c>
      <c r="I7409" s="1">
        <f>VLOOKUP(D7409, Fall!$A$1:$E$25, 5)</f>
        <v>298.24561403508801</v>
      </c>
      <c r="J7409" s="1">
        <f t="shared" si="691"/>
        <v>1207.3950433665971</v>
      </c>
      <c r="K7409" s="47">
        <f t="shared" si="692"/>
        <v>22.58797529355877</v>
      </c>
      <c r="L7409" s="48">
        <f>Solar!K7426/1000*Variables!$B$3</f>
        <v>6.7175500000000001</v>
      </c>
      <c r="M7409" s="1">
        <f>IF(E7409=1, VLOOKUP(D7409, Sheet1!$E$2:$G$26, 2), Sheet1!$G$3)</f>
        <v>0.20441999999999999</v>
      </c>
      <c r="N7409" s="1">
        <f>'Electricity Rates'!$J$3</f>
        <v>0.19270000000000001</v>
      </c>
      <c r="O7409" s="145">
        <f>L7409-K7409</f>
        <v>-15.870425293558771</v>
      </c>
      <c r="P7409">
        <f t="shared" si="693"/>
        <v>4.3527028390687752</v>
      </c>
      <c r="Q7409">
        <f>IF(O7409&gt;0, IF(Q7408+O7409*Variables!$B$5&lt;Variables!$B$4, Q7408+O7409*Variables!$B$5, Variables!$B$4), IF(Q7408&gt;-O7409, Q7408+O7409/Variables!$B$5, 0))</f>
        <v>0</v>
      </c>
      <c r="R7409">
        <f>IF(O7409&gt;0, 0, IF(Q7408&gt;-O7409, 0, -O7409 - Q7408*Variables!$B$5))</f>
        <v>15.870425293558771</v>
      </c>
      <c r="S7409">
        <f t="shared" si="694"/>
        <v>3.2442323385092839</v>
      </c>
      <c r="T7409">
        <f t="shared" si="695"/>
        <v>0</v>
      </c>
    </row>
    <row r="7410" spans="1:20" x14ac:dyDescent="0.3">
      <c r="A7410" s="3">
        <f t="shared" si="690"/>
        <v>43409</v>
      </c>
      <c r="B7410">
        <v>11</v>
      </c>
      <c r="C7410">
        <v>5</v>
      </c>
      <c r="D7410">
        <v>17</v>
      </c>
      <c r="E7410">
        <v>1</v>
      </c>
      <c r="F7410" s="1">
        <f>VLOOKUP(A7410,Weather!$A$1:$E$366, 5)</f>
        <v>0.59090909090909116</v>
      </c>
      <c r="G7410" s="1">
        <f>VLOOKUP(D7410, Fall!$A$1:$E$25, 2)</f>
        <v>1080.3571428571399</v>
      </c>
      <c r="H7410" s="1">
        <f>VLOOKUP(D7410, Fall!$A$1:$E$25, 3)</f>
        <v>794.90091642515802</v>
      </c>
      <c r="I7410" s="1">
        <f>VLOOKUP(D7410, Fall!$A$1:$E$25, 5)</f>
        <v>263.15789473684202</v>
      </c>
      <c r="J7410" s="1">
        <f t="shared" si="691"/>
        <v>963.5795956804202</v>
      </c>
      <c r="K7410" s="47">
        <f t="shared" si="692"/>
        <v>18.02667007802032</v>
      </c>
      <c r="L7410" s="48">
        <f>Solar!K7427/1000*Variables!$B$3</f>
        <v>1.5142499999999999</v>
      </c>
      <c r="M7410" s="1">
        <f>IF(E7410=1, VLOOKUP(D7410, Sheet1!$E$2:$G$26, 2), Sheet1!$G$3)</f>
        <v>0.20441999999999999</v>
      </c>
      <c r="N7410" s="1">
        <f>'Electricity Rates'!$J$3</f>
        <v>0.19270000000000001</v>
      </c>
      <c r="O7410" s="145">
        <f>L7410-K7410</f>
        <v>-16.51242007802032</v>
      </c>
      <c r="P7410">
        <f t="shared" si="693"/>
        <v>3.4737393240345158</v>
      </c>
      <c r="Q7410">
        <f>IF(O7410&gt;0, IF(Q7409+O7410*Variables!$B$5&lt;Variables!$B$4, Q7409+O7410*Variables!$B$5, Variables!$B$4), IF(Q7409&gt;-O7410, Q7409+O7410/Variables!$B$5, 0))</f>
        <v>0</v>
      </c>
      <c r="R7410">
        <f>IF(O7410&gt;0, 0, IF(Q7409&gt;-O7410, 0, -O7410 - Q7409*Variables!$B$5))</f>
        <v>16.51242007802032</v>
      </c>
      <c r="S7410">
        <f t="shared" si="694"/>
        <v>3.3754689123489134</v>
      </c>
      <c r="T7410">
        <f t="shared" si="695"/>
        <v>0</v>
      </c>
    </row>
    <row r="7411" spans="1:20" x14ac:dyDescent="0.3">
      <c r="A7411" s="3">
        <f t="shared" si="690"/>
        <v>43409</v>
      </c>
      <c r="B7411">
        <v>11</v>
      </c>
      <c r="C7411">
        <v>5</v>
      </c>
      <c r="D7411">
        <v>18</v>
      </c>
      <c r="E7411">
        <v>1</v>
      </c>
      <c r="F7411" s="1">
        <f>VLOOKUP(A7411,Weather!$A$1:$E$366, 5)</f>
        <v>0.59090909090909116</v>
      </c>
      <c r="G7411" s="1">
        <f>VLOOKUP(D7411, Fall!$A$1:$E$25, 2)</f>
        <v>678.57142857142799</v>
      </c>
      <c r="H7411" s="1">
        <f>VLOOKUP(D7411, Fall!$A$1:$E$25, 3)</f>
        <v>583.61400485626905</v>
      </c>
      <c r="I7411" s="1">
        <f>VLOOKUP(D7411, Fall!$A$1:$E$25, 5)</f>
        <v>280.70175438596499</v>
      </c>
      <c r="J7411" s="1">
        <f t="shared" si="691"/>
        <v>639.72520977886302</v>
      </c>
      <c r="K7411" s="47">
        <f t="shared" si="692"/>
        <v>11.967994495703946</v>
      </c>
      <c r="L7411" s="48">
        <f>Solar!K7428/1000*Variables!$B$3</f>
        <v>0</v>
      </c>
      <c r="M7411" s="1">
        <f>IF(E7411=1, VLOOKUP(D7411, Sheet1!$E$2:$G$26, 2), Sheet1!$G$3)</f>
        <v>0.20441999999999999</v>
      </c>
      <c r="N7411" s="1">
        <f>'Electricity Rates'!$J$3</f>
        <v>0.19270000000000001</v>
      </c>
      <c r="O7411" s="145">
        <f>L7411-K7411</f>
        <v>-11.967994495703946</v>
      </c>
      <c r="P7411">
        <f t="shared" si="693"/>
        <v>2.3062325393221506</v>
      </c>
      <c r="Q7411">
        <f>IF(O7411&gt;0, IF(Q7410+O7411*Variables!$B$5&lt;Variables!$B$4, Q7410+O7411*Variables!$B$5, Variables!$B$4), IF(Q7410&gt;-O7411, Q7410+O7411/Variables!$B$5, 0))</f>
        <v>0</v>
      </c>
      <c r="R7411">
        <f>IF(O7411&gt;0, 0, IF(Q7410&gt;-O7411, 0, -O7411 - Q7410*Variables!$B$5))</f>
        <v>11.967994495703946</v>
      </c>
      <c r="S7411">
        <f t="shared" si="694"/>
        <v>2.4464974348118007</v>
      </c>
      <c r="T7411">
        <f t="shared" si="695"/>
        <v>0</v>
      </c>
    </row>
    <row r="7412" spans="1:20" x14ac:dyDescent="0.3">
      <c r="A7412" s="3">
        <f t="shared" si="690"/>
        <v>43409</v>
      </c>
      <c r="B7412">
        <v>11</v>
      </c>
      <c r="C7412">
        <v>5</v>
      </c>
      <c r="D7412">
        <v>19</v>
      </c>
      <c r="E7412">
        <v>1</v>
      </c>
      <c r="F7412" s="1">
        <f>VLOOKUP(A7412,Weather!$A$1:$E$366, 5)</f>
        <v>0.59090909090909116</v>
      </c>
      <c r="G7412" s="1">
        <f>VLOOKUP(D7412, Fall!$A$1:$E$25, 2)</f>
        <v>517.85714285714198</v>
      </c>
      <c r="H7412" s="1">
        <f>VLOOKUP(D7412, Fall!$A$1:$E$25, 3)</f>
        <v>442.60593718179598</v>
      </c>
      <c r="I7412" s="1">
        <f>VLOOKUP(D7412, Fall!$A$1:$E$25, 5)</f>
        <v>289.47368421052602</v>
      </c>
      <c r="J7412" s="1">
        <f t="shared" si="691"/>
        <v>487.07255871722771</v>
      </c>
      <c r="K7412" s="47">
        <f t="shared" si="692"/>
        <v>9.1121650556045068</v>
      </c>
      <c r="L7412" s="48">
        <f>Solar!K7429/1000*Variables!$B$3</f>
        <v>0</v>
      </c>
      <c r="M7412" s="1">
        <f>IF(E7412=1, VLOOKUP(D7412, Sheet1!$E$2:$G$26, 2), Sheet1!$G$3)</f>
        <v>0.20441999999999999</v>
      </c>
      <c r="N7412" s="1">
        <f>'Electricity Rates'!$J$3</f>
        <v>0.19270000000000001</v>
      </c>
      <c r="O7412" s="145">
        <f>L7412-K7412</f>
        <v>-9.1121650556045068</v>
      </c>
      <c r="P7412">
        <f t="shared" si="693"/>
        <v>1.7559142062149886</v>
      </c>
      <c r="Q7412">
        <f>IF(O7412&gt;0, IF(Q7411+O7412*Variables!$B$5&lt;Variables!$B$4, Q7411+O7412*Variables!$B$5, Variables!$B$4), IF(Q7411&gt;-O7412, Q7411+O7412/Variables!$B$5, 0))</f>
        <v>0</v>
      </c>
      <c r="R7412">
        <f>IF(O7412&gt;0, 0, IF(Q7411&gt;-O7412, 0, -O7412 - Q7411*Variables!$B$5))</f>
        <v>9.1121650556045068</v>
      </c>
      <c r="S7412">
        <f t="shared" si="694"/>
        <v>1.8627087806666731</v>
      </c>
      <c r="T7412">
        <f t="shared" si="695"/>
        <v>0</v>
      </c>
    </row>
    <row r="7413" spans="1:20" x14ac:dyDescent="0.3">
      <c r="A7413" s="3">
        <f t="shared" si="690"/>
        <v>43409</v>
      </c>
      <c r="B7413">
        <v>11</v>
      </c>
      <c r="C7413">
        <v>5</v>
      </c>
      <c r="D7413">
        <v>20</v>
      </c>
      <c r="E7413">
        <v>1</v>
      </c>
      <c r="F7413" s="1">
        <f>VLOOKUP(A7413,Weather!$A$1:$E$366, 5)</f>
        <v>0.59090909090909116</v>
      </c>
      <c r="G7413" s="1">
        <f>VLOOKUP(D7413, Fall!$A$1:$E$25, 2)</f>
        <v>428.57142857142799</v>
      </c>
      <c r="H7413" s="1">
        <f>VLOOKUP(D7413, Fall!$A$1:$E$25, 3)</f>
        <v>354.11608052009001</v>
      </c>
      <c r="I7413" s="1">
        <f>VLOOKUP(D7413, Fall!$A$1:$E$25, 5)</f>
        <v>263.15789473684202</v>
      </c>
      <c r="J7413" s="1">
        <f t="shared" si="691"/>
        <v>398.11242255042612</v>
      </c>
      <c r="K7413" s="47">
        <f t="shared" si="692"/>
        <v>7.4478967045895663</v>
      </c>
      <c r="L7413" s="48">
        <f>Solar!K7430/1000*Variables!$B$3</f>
        <v>0</v>
      </c>
      <c r="M7413" s="1">
        <f>IF(E7413=1, VLOOKUP(D7413, Sheet1!$E$2:$G$26, 2), Sheet1!$G$3)</f>
        <v>0.20441999999999999</v>
      </c>
      <c r="N7413" s="1">
        <f>'Electricity Rates'!$J$3</f>
        <v>0.19270000000000001</v>
      </c>
      <c r="O7413" s="145">
        <f>L7413-K7413</f>
        <v>-7.4478967045895663</v>
      </c>
      <c r="P7413">
        <f t="shared" si="693"/>
        <v>1.4352096949744095</v>
      </c>
      <c r="Q7413">
        <f>IF(O7413&gt;0, IF(Q7412+O7413*Variables!$B$5&lt;Variables!$B$4, Q7412+O7413*Variables!$B$5, Variables!$B$4), IF(Q7412&gt;-O7413, Q7412+O7413/Variables!$B$5, 0))</f>
        <v>0</v>
      </c>
      <c r="R7413">
        <f>IF(O7413&gt;0, 0, IF(Q7412&gt;-O7413, 0, -O7413 - Q7412*Variables!$B$5))</f>
        <v>7.4478967045895663</v>
      </c>
      <c r="S7413">
        <f t="shared" si="694"/>
        <v>1.5224990443521991</v>
      </c>
      <c r="T7413">
        <f t="shared" si="695"/>
        <v>0</v>
      </c>
    </row>
    <row r="7414" spans="1:20" x14ac:dyDescent="0.3">
      <c r="A7414" s="3">
        <f t="shared" si="690"/>
        <v>43409</v>
      </c>
      <c r="B7414">
        <v>11</v>
      </c>
      <c r="C7414">
        <v>5</v>
      </c>
      <c r="D7414">
        <v>21</v>
      </c>
      <c r="E7414">
        <v>1</v>
      </c>
      <c r="F7414" s="1">
        <f>VLOOKUP(A7414,Weather!$A$1:$E$366, 5)</f>
        <v>0.59090909090909116</v>
      </c>
      <c r="G7414" s="1">
        <f>VLOOKUP(D7414, Fall!$A$1:$E$25, 2)</f>
        <v>366.07142857142799</v>
      </c>
      <c r="H7414" s="1">
        <f>VLOOKUP(D7414, Fall!$A$1:$E$25, 3)</f>
        <v>305.62638808916603</v>
      </c>
      <c r="I7414" s="1">
        <f>VLOOKUP(D7414, Fall!$A$1:$E$25, 5)</f>
        <v>271.929824561403</v>
      </c>
      <c r="J7414" s="1">
        <f t="shared" si="691"/>
        <v>341.34391201050266</v>
      </c>
      <c r="K7414" s="47">
        <f t="shared" si="692"/>
        <v>6.3858700542626732</v>
      </c>
      <c r="L7414" s="48">
        <f>Solar!K7431/1000*Variables!$B$3</f>
        <v>0</v>
      </c>
      <c r="M7414" s="1">
        <f>IF(E7414=1, VLOOKUP(D7414, Sheet1!$E$2:$G$26, 2), Sheet1!$G$3)</f>
        <v>0.20441999999999999</v>
      </c>
      <c r="N7414" s="1">
        <f>'Electricity Rates'!$J$3</f>
        <v>0.19270000000000001</v>
      </c>
      <c r="O7414" s="145">
        <f>L7414-K7414</f>
        <v>-6.3858700542626732</v>
      </c>
      <c r="P7414">
        <f t="shared" si="693"/>
        <v>1.2305571594564171</v>
      </c>
      <c r="Q7414">
        <f>IF(O7414&gt;0, IF(Q7413+O7414*Variables!$B$5&lt;Variables!$B$4, Q7413+O7414*Variables!$B$5, Variables!$B$4), IF(Q7413&gt;-O7414, Q7413+O7414/Variables!$B$5, 0))</f>
        <v>0</v>
      </c>
      <c r="R7414">
        <f>IF(O7414&gt;0, 0, IF(Q7413&gt;-O7414, 0, -O7414 - Q7413*Variables!$B$5))</f>
        <v>6.3858700542626732</v>
      </c>
      <c r="S7414">
        <f t="shared" si="694"/>
        <v>1.3053995564923755</v>
      </c>
      <c r="T7414">
        <f t="shared" si="695"/>
        <v>0</v>
      </c>
    </row>
    <row r="7415" spans="1:20" x14ac:dyDescent="0.3">
      <c r="A7415" s="3">
        <f t="shared" si="690"/>
        <v>43409</v>
      </c>
      <c r="B7415">
        <v>11</v>
      </c>
      <c r="C7415">
        <v>5</v>
      </c>
      <c r="D7415">
        <v>22</v>
      </c>
      <c r="E7415">
        <v>1</v>
      </c>
      <c r="F7415" s="1">
        <f>VLOOKUP(A7415,Weather!$A$1:$E$366, 5)</f>
        <v>0.59090909090909116</v>
      </c>
      <c r="G7415" s="1">
        <f>VLOOKUP(D7415, Fall!$A$1:$E$25, 2)</f>
        <v>330.35714285714198</v>
      </c>
      <c r="H7415" s="1">
        <f>VLOOKUP(D7415, Fall!$A$1:$E$25, 3)</f>
        <v>272.33281237147202</v>
      </c>
      <c r="I7415" s="1">
        <f>VLOOKUP(D7415, Fall!$A$1:$E$25, 5)</f>
        <v>254.385964912281</v>
      </c>
      <c r="J7415" s="1">
        <f t="shared" si="691"/>
        <v>306.61991674936792</v>
      </c>
      <c r="K7415" s="47">
        <f t="shared" si="692"/>
        <v>5.7362527220056476</v>
      </c>
      <c r="L7415" s="48">
        <f>Solar!K7432/1000*Variables!$B$3</f>
        <v>0</v>
      </c>
      <c r="M7415" s="1">
        <f>IF(E7415=1, VLOOKUP(D7415, Sheet1!$E$2:$G$26, 2), Sheet1!$G$3)</f>
        <v>0.18618000000000001</v>
      </c>
      <c r="N7415" s="1">
        <f>'Electricity Rates'!$J$3</f>
        <v>0.19270000000000001</v>
      </c>
      <c r="O7415" s="145">
        <f>L7415-K7415</f>
        <v>-5.7362527220056476</v>
      </c>
      <c r="P7415">
        <f t="shared" si="693"/>
        <v>1.1053758995304883</v>
      </c>
      <c r="Q7415">
        <f>IF(O7415&gt;0, IF(Q7414+O7415*Variables!$B$5&lt;Variables!$B$4, Q7414+O7415*Variables!$B$5, Variables!$B$4), IF(Q7414&gt;-O7415, Q7414+O7415/Variables!$B$5, 0))</f>
        <v>0</v>
      </c>
      <c r="R7415">
        <f>IF(O7415&gt;0, 0, IF(Q7414&gt;-O7415, 0, -O7415 - Q7414*Variables!$B$5))</f>
        <v>5.7362527220056476</v>
      </c>
      <c r="S7415">
        <f t="shared" si="694"/>
        <v>1.0679755317830115</v>
      </c>
      <c r="T7415">
        <f t="shared" si="695"/>
        <v>0</v>
      </c>
    </row>
    <row r="7416" spans="1:20" x14ac:dyDescent="0.3">
      <c r="A7416" s="3">
        <f t="shared" si="690"/>
        <v>43409</v>
      </c>
      <c r="B7416">
        <v>11</v>
      </c>
      <c r="C7416">
        <v>5</v>
      </c>
      <c r="D7416">
        <v>23</v>
      </c>
      <c r="E7416">
        <v>1</v>
      </c>
      <c r="F7416" s="1">
        <f>VLOOKUP(A7416,Weather!$A$1:$E$366, 5)</f>
        <v>0.59090909090909116</v>
      </c>
      <c r="G7416" s="1">
        <f>VLOOKUP(D7416, Fall!$A$1:$E$25, 2)</f>
        <v>303.57142857142799</v>
      </c>
      <c r="H7416" s="1">
        <f>VLOOKUP(D7416, Fall!$A$1:$E$25, 3)</f>
        <v>252.67335691371099</v>
      </c>
      <c r="I7416" s="1">
        <f>VLOOKUP(D7416, Fall!$A$1:$E$25, 5)</f>
        <v>254.385964912281</v>
      </c>
      <c r="J7416" s="1">
        <f t="shared" si="691"/>
        <v>282.74949016599834</v>
      </c>
      <c r="K7416" s="47">
        <f t="shared" si="692"/>
        <v>5.2896842116625509</v>
      </c>
      <c r="L7416" s="48">
        <f>Solar!K7433/1000*Variables!$B$3</f>
        <v>0</v>
      </c>
      <c r="M7416" s="1">
        <f>IF(E7416=1, VLOOKUP(D7416, Sheet1!$E$2:$G$26, 2), Sheet1!$G$3)</f>
        <v>0.18618000000000001</v>
      </c>
      <c r="N7416" s="1">
        <f>'Electricity Rates'!$J$3</f>
        <v>0.19270000000000001</v>
      </c>
      <c r="O7416" s="145">
        <f>L7416-K7416</f>
        <v>-5.2896842116625509</v>
      </c>
      <c r="P7416">
        <f t="shared" si="693"/>
        <v>1.0193221475873737</v>
      </c>
      <c r="Q7416">
        <f>IF(O7416&gt;0, IF(Q7415+O7416*Variables!$B$5&lt;Variables!$B$4, Q7415+O7416*Variables!$B$5, Variables!$B$4), IF(Q7415&gt;-O7416, Q7415+O7416/Variables!$B$5, 0))</f>
        <v>0</v>
      </c>
      <c r="R7416">
        <f>IF(O7416&gt;0, 0, IF(Q7415&gt;-O7416, 0, -O7416 - Q7415*Variables!$B$5))</f>
        <v>5.2896842116625509</v>
      </c>
      <c r="S7416">
        <f t="shared" si="694"/>
        <v>0.98483340652733375</v>
      </c>
      <c r="T7416">
        <f t="shared" si="695"/>
        <v>0</v>
      </c>
    </row>
    <row r="7417" spans="1:20" x14ac:dyDescent="0.3">
      <c r="A7417" s="3">
        <f t="shared" si="690"/>
        <v>43409</v>
      </c>
      <c r="B7417">
        <v>11</v>
      </c>
      <c r="C7417">
        <v>5</v>
      </c>
      <c r="D7417">
        <v>24</v>
      </c>
      <c r="E7417">
        <v>1</v>
      </c>
      <c r="F7417" s="1">
        <f>VLOOKUP(A7417,Weather!$A$1:$E$366, 5)</f>
        <v>0.59090909090909116</v>
      </c>
      <c r="G7417" s="1">
        <f>VLOOKUP(D7417, Fall!$A$1:$E$25, 2)</f>
        <v>285.71428571428498</v>
      </c>
      <c r="H7417" s="1">
        <f>VLOOKUP(D7417, Fall!$A$1:$E$25, 3)</f>
        <v>237.47635107345499</v>
      </c>
      <c r="I7417" s="1">
        <f>VLOOKUP(D7417, Fall!$A$1:$E$25, 5)</f>
        <v>254.385964912281</v>
      </c>
      <c r="J7417" s="1">
        <f t="shared" si="691"/>
        <v>265.98058517940001</v>
      </c>
      <c r="K7417" s="47">
        <f t="shared" si="692"/>
        <v>4.9759711368753861</v>
      </c>
      <c r="L7417" s="48">
        <f>Solar!K7434/1000*Variables!$B$3</f>
        <v>0</v>
      </c>
      <c r="M7417" s="1">
        <f>IF(E7417=1, VLOOKUP(D7417, Sheet1!$E$2:$G$26, 2), Sheet1!$G$3)</f>
        <v>0.18618000000000001</v>
      </c>
      <c r="N7417" s="1">
        <f>'Electricity Rates'!$J$3</f>
        <v>0.19270000000000001</v>
      </c>
      <c r="O7417" s="145">
        <f>L7417-K7417</f>
        <v>-4.9759711368753861</v>
      </c>
      <c r="P7417">
        <f t="shared" si="693"/>
        <v>0.95886963807588699</v>
      </c>
      <c r="Q7417">
        <f>IF(O7417&gt;0, IF(Q7416+O7417*Variables!$B$5&lt;Variables!$B$4, Q7416+O7417*Variables!$B$5, Variables!$B$4), IF(Q7416&gt;-O7417, Q7416+O7417/Variables!$B$5, 0))</f>
        <v>0</v>
      </c>
      <c r="R7417">
        <f>IF(O7417&gt;0, 0, IF(Q7416&gt;-O7417, 0, -O7417 - Q7416*Variables!$B$5))</f>
        <v>4.9759711368753861</v>
      </c>
      <c r="S7417">
        <f t="shared" si="694"/>
        <v>0.92642630626345945</v>
      </c>
      <c r="T7417">
        <f t="shared" si="695"/>
        <v>0</v>
      </c>
    </row>
    <row r="7418" spans="1:20" x14ac:dyDescent="0.3">
      <c r="A7418" s="3">
        <f t="shared" si="690"/>
        <v>43410</v>
      </c>
      <c r="B7418">
        <v>11</v>
      </c>
      <c r="C7418">
        <v>6</v>
      </c>
      <c r="D7418">
        <v>1</v>
      </c>
      <c r="E7418">
        <v>1</v>
      </c>
      <c r="F7418" s="1">
        <f>VLOOKUP(A7418,Weather!$A$1:$E$366, 5)</f>
        <v>0.56363636363636294</v>
      </c>
      <c r="G7418" s="1">
        <f>VLOOKUP(D7418, Fall!$A$1:$E$25, 2)</f>
        <v>276.78571428571399</v>
      </c>
      <c r="H7418" s="1">
        <f>VLOOKUP(D7418, Fall!$A$1:$E$25, 3)</f>
        <v>258.40056395394299</v>
      </c>
      <c r="I7418" s="1">
        <f>VLOOKUP(D7418, Fall!$A$1:$E$25, 5)</f>
        <v>254.385964912281</v>
      </c>
      <c r="J7418" s="1">
        <f t="shared" si="691"/>
        <v>268.76310323185027</v>
      </c>
      <c r="K7418" s="47">
        <f t="shared" si="692"/>
        <v>5.0280265510233333</v>
      </c>
      <c r="L7418" s="48">
        <f>Solar!K7435/1000*Variables!$B$3</f>
        <v>0</v>
      </c>
      <c r="M7418" s="1">
        <f>IF(E7418=1, VLOOKUP(D7418, Sheet1!$E$2:$G$26, 2), Sheet1!$G$3)</f>
        <v>0.18618000000000001</v>
      </c>
      <c r="N7418" s="1">
        <f>'Electricity Rates'!$J$3</f>
        <v>0.19270000000000001</v>
      </c>
      <c r="O7418" s="145">
        <f>L7418-K7418</f>
        <v>-5.0280265510233333</v>
      </c>
      <c r="P7418">
        <f t="shared" si="693"/>
        <v>0.96890071638219633</v>
      </c>
      <c r="Q7418">
        <f>IF(O7418&gt;0, IF(Q7417+O7418*Variables!$B$5&lt;Variables!$B$4, Q7417+O7418*Variables!$B$5, Variables!$B$4), IF(Q7417&gt;-O7418, Q7417+O7418/Variables!$B$5, 0))</f>
        <v>0</v>
      </c>
      <c r="R7418">
        <f>IF(O7418&gt;0, 0, IF(Q7417&gt;-O7418, 0, -O7418 - Q7417*Variables!$B$5))</f>
        <v>5.0280265510233333</v>
      </c>
      <c r="S7418">
        <f t="shared" si="694"/>
        <v>0.93611798326952422</v>
      </c>
      <c r="T7418">
        <f t="shared" si="695"/>
        <v>0</v>
      </c>
    </row>
    <row r="7419" spans="1:20" x14ac:dyDescent="0.3">
      <c r="A7419" s="3">
        <f t="shared" si="690"/>
        <v>43410</v>
      </c>
      <c r="B7419">
        <v>11</v>
      </c>
      <c r="C7419">
        <v>6</v>
      </c>
      <c r="D7419">
        <v>2</v>
      </c>
      <c r="E7419">
        <v>1</v>
      </c>
      <c r="F7419" s="1">
        <f>VLOOKUP(A7419,Weather!$A$1:$E$366, 5)</f>
        <v>0.56363636363636294</v>
      </c>
      <c r="G7419" s="1">
        <f>VLOOKUP(D7419, Fall!$A$1:$E$25, 2)</f>
        <v>272.32142857142799</v>
      </c>
      <c r="H7419" s="1">
        <f>VLOOKUP(D7419, Fall!$A$1:$E$25, 3)</f>
        <v>244.53669616981199</v>
      </c>
      <c r="I7419" s="1">
        <f>VLOOKUP(D7419, Fall!$A$1:$E$25, 5)</f>
        <v>254.385964912281</v>
      </c>
      <c r="J7419" s="1">
        <f t="shared" si="691"/>
        <v>260.19718170526824</v>
      </c>
      <c r="K7419" s="47">
        <f t="shared" si="692"/>
        <v>4.867775086623169</v>
      </c>
      <c r="L7419" s="48">
        <f>Solar!K7436/1000*Variables!$B$3</f>
        <v>0</v>
      </c>
      <c r="M7419" s="1">
        <f>IF(E7419=1, VLOOKUP(D7419, Sheet1!$E$2:$G$26, 2), Sheet1!$G$3)</f>
        <v>0.18618000000000001</v>
      </c>
      <c r="N7419" s="1">
        <f>'Electricity Rates'!$J$3</f>
        <v>0.19270000000000001</v>
      </c>
      <c r="O7419" s="145">
        <f>L7419-K7419</f>
        <v>-4.867775086623169</v>
      </c>
      <c r="P7419">
        <f t="shared" si="693"/>
        <v>0.93802025919228471</v>
      </c>
      <c r="Q7419">
        <f>IF(O7419&gt;0, IF(Q7418+O7419*Variables!$B$5&lt;Variables!$B$4, Q7418+O7419*Variables!$B$5, Variables!$B$4), IF(Q7418&gt;-O7419, Q7418+O7419/Variables!$B$5, 0))</f>
        <v>0</v>
      </c>
      <c r="R7419">
        <f>IF(O7419&gt;0, 0, IF(Q7418&gt;-O7419, 0, -O7419 - Q7418*Variables!$B$5))</f>
        <v>4.867775086623169</v>
      </c>
      <c r="S7419">
        <f t="shared" si="694"/>
        <v>0.90628236562750164</v>
      </c>
      <c r="T7419">
        <f t="shared" si="695"/>
        <v>0</v>
      </c>
    </row>
    <row r="7420" spans="1:20" x14ac:dyDescent="0.3">
      <c r="A7420" s="3">
        <f t="shared" si="690"/>
        <v>43410</v>
      </c>
      <c r="B7420">
        <v>11</v>
      </c>
      <c r="C7420">
        <v>6</v>
      </c>
      <c r="D7420">
        <v>3</v>
      </c>
      <c r="E7420">
        <v>1</v>
      </c>
      <c r="F7420" s="1">
        <f>VLOOKUP(A7420,Weather!$A$1:$E$366, 5)</f>
        <v>0.56363636363636294</v>
      </c>
      <c r="G7420" s="1">
        <f>VLOOKUP(D7420, Fall!$A$1:$E$25, 2)</f>
        <v>272.32142857142799</v>
      </c>
      <c r="H7420" s="1">
        <f>VLOOKUP(D7420, Fall!$A$1:$E$25, 3)</f>
        <v>252.565207174747</v>
      </c>
      <c r="I7420" s="1">
        <f>VLOOKUP(D7420, Fall!$A$1:$E$25, 5)</f>
        <v>254.385964912281</v>
      </c>
      <c r="J7420" s="1">
        <f t="shared" si="691"/>
        <v>263.70053196196716</v>
      </c>
      <c r="K7420" s="47">
        <f t="shared" si="692"/>
        <v>4.9333158468555025</v>
      </c>
      <c r="L7420" s="48">
        <f>Solar!K7437/1000*Variables!$B$3</f>
        <v>0</v>
      </c>
      <c r="M7420" s="1">
        <f>IF(E7420=1, VLOOKUP(D7420, Sheet1!$E$2:$G$26, 2), Sheet1!$G$3)</f>
        <v>0.18618000000000001</v>
      </c>
      <c r="N7420" s="1">
        <f>'Electricity Rates'!$J$3</f>
        <v>0.19270000000000001</v>
      </c>
      <c r="O7420" s="145">
        <f>L7420-K7420</f>
        <v>-4.9333158468555025</v>
      </c>
      <c r="P7420">
        <f t="shared" si="693"/>
        <v>0.95064996368905541</v>
      </c>
      <c r="Q7420">
        <f>IF(O7420&gt;0, IF(Q7419+O7420*Variables!$B$5&lt;Variables!$B$4, Q7419+O7420*Variables!$B$5, Variables!$B$4), IF(Q7419&gt;-O7420, Q7419+O7420/Variables!$B$5, 0))</f>
        <v>0</v>
      </c>
      <c r="R7420">
        <f>IF(O7420&gt;0, 0, IF(Q7419&gt;-O7420, 0, -O7420 - Q7419*Variables!$B$5))</f>
        <v>4.9333158468555025</v>
      </c>
      <c r="S7420">
        <f t="shared" si="694"/>
        <v>0.91848474436755756</v>
      </c>
      <c r="T7420">
        <f t="shared" si="695"/>
        <v>0</v>
      </c>
    </row>
    <row r="7421" spans="1:20" x14ac:dyDescent="0.3">
      <c r="A7421" s="3">
        <f t="shared" si="690"/>
        <v>43410</v>
      </c>
      <c r="B7421">
        <v>11</v>
      </c>
      <c r="C7421">
        <v>6</v>
      </c>
      <c r="D7421">
        <v>4</v>
      </c>
      <c r="E7421">
        <v>1</v>
      </c>
      <c r="F7421" s="1">
        <f>VLOOKUP(A7421,Weather!$A$1:$E$366, 5)</f>
        <v>0.56363636363636294</v>
      </c>
      <c r="G7421" s="1">
        <f>VLOOKUP(D7421, Fall!$A$1:$E$25, 2)</f>
        <v>272.32142857142799</v>
      </c>
      <c r="H7421" s="1">
        <f>VLOOKUP(D7421, Fall!$A$1:$E$25, 3)</f>
        <v>267.50020564283898</v>
      </c>
      <c r="I7421" s="1">
        <f>VLOOKUP(D7421, Fall!$A$1:$E$25, 5)</f>
        <v>254.385964912281</v>
      </c>
      <c r="J7421" s="1">
        <f t="shared" si="691"/>
        <v>270.21762220258915</v>
      </c>
      <c r="K7421" s="47">
        <f t="shared" si="692"/>
        <v>5.0552377266493771</v>
      </c>
      <c r="L7421" s="48">
        <f>Solar!K7438/1000*Variables!$B$3</f>
        <v>0</v>
      </c>
      <c r="M7421" s="1">
        <f>IF(E7421=1, VLOOKUP(D7421, Sheet1!$E$2:$G$26, 2), Sheet1!$G$3)</f>
        <v>0.18618000000000001</v>
      </c>
      <c r="N7421" s="1">
        <f>'Electricity Rates'!$J$3</f>
        <v>0.19270000000000001</v>
      </c>
      <c r="O7421" s="145">
        <f>L7421-K7421</f>
        <v>-5.0552377266493771</v>
      </c>
      <c r="P7421">
        <f t="shared" si="693"/>
        <v>0.97414430992533507</v>
      </c>
      <c r="Q7421">
        <f>IF(O7421&gt;0, IF(Q7420+O7421*Variables!$B$5&lt;Variables!$B$4, Q7420+O7421*Variables!$B$5, Variables!$B$4), IF(Q7420&gt;-O7421, Q7420+O7421/Variables!$B$5, 0))</f>
        <v>0</v>
      </c>
      <c r="R7421">
        <f>IF(O7421&gt;0, 0, IF(Q7420&gt;-O7421, 0, -O7421 - Q7420*Variables!$B$5))</f>
        <v>5.0552377266493771</v>
      </c>
      <c r="S7421">
        <f t="shared" si="694"/>
        <v>0.94118415994758109</v>
      </c>
      <c r="T7421">
        <f t="shared" si="695"/>
        <v>0</v>
      </c>
    </row>
    <row r="7422" spans="1:20" x14ac:dyDescent="0.3">
      <c r="A7422" s="3">
        <f t="shared" si="690"/>
        <v>43410</v>
      </c>
      <c r="B7422">
        <v>11</v>
      </c>
      <c r="C7422">
        <v>6</v>
      </c>
      <c r="D7422">
        <v>5</v>
      </c>
      <c r="E7422">
        <v>1</v>
      </c>
      <c r="F7422" s="1">
        <f>VLOOKUP(A7422,Weather!$A$1:$E$366, 5)</f>
        <v>0.56363636363636294</v>
      </c>
      <c r="G7422" s="1">
        <f>VLOOKUP(D7422, Fall!$A$1:$E$25, 2)</f>
        <v>303.57142857142799</v>
      </c>
      <c r="H7422" s="1">
        <f>VLOOKUP(D7422, Fall!$A$1:$E$25, 3)</f>
        <v>277.41442782172697</v>
      </c>
      <c r="I7422" s="1">
        <f>VLOOKUP(D7422, Fall!$A$1:$E$25, 5)</f>
        <v>254.385964912281</v>
      </c>
      <c r="J7422" s="1">
        <f t="shared" si="691"/>
        <v>292.15746460792207</v>
      </c>
      <c r="K7422" s="47">
        <f t="shared" si="692"/>
        <v>5.4656888221039432</v>
      </c>
      <c r="L7422" s="48">
        <f>Solar!K7439/1000*Variables!$B$3</f>
        <v>0</v>
      </c>
      <c r="M7422" s="1">
        <f>IF(E7422=1, VLOOKUP(D7422, Sheet1!$E$2:$G$26, 2), Sheet1!$G$3)</f>
        <v>0.18618000000000001</v>
      </c>
      <c r="N7422" s="1">
        <f>'Electricity Rates'!$J$3</f>
        <v>0.19270000000000001</v>
      </c>
      <c r="O7422" s="145">
        <f>L7422-K7422</f>
        <v>-5.4656888221039432</v>
      </c>
      <c r="P7422">
        <f t="shared" si="693"/>
        <v>1.0532382360194299</v>
      </c>
      <c r="Q7422">
        <f>IF(O7422&gt;0, IF(Q7421+O7422*Variables!$B$5&lt;Variables!$B$4, Q7421+O7422*Variables!$B$5, Variables!$B$4), IF(Q7421&gt;-O7422, Q7421+O7422/Variables!$B$5, 0))</f>
        <v>0</v>
      </c>
      <c r="R7422">
        <f>IF(O7422&gt;0, 0, IF(Q7421&gt;-O7422, 0, -O7422 - Q7421*Variables!$B$5))</f>
        <v>5.4656888221039432</v>
      </c>
      <c r="S7422">
        <f t="shared" si="694"/>
        <v>1.0176019448993123</v>
      </c>
      <c r="T7422">
        <f t="shared" si="695"/>
        <v>0</v>
      </c>
    </row>
    <row r="7423" spans="1:20" x14ac:dyDescent="0.3">
      <c r="A7423" s="3">
        <f t="shared" si="690"/>
        <v>43410</v>
      </c>
      <c r="B7423">
        <v>11</v>
      </c>
      <c r="C7423">
        <v>6</v>
      </c>
      <c r="D7423">
        <v>6</v>
      </c>
      <c r="E7423">
        <v>1</v>
      </c>
      <c r="F7423" s="1">
        <f>VLOOKUP(A7423,Weather!$A$1:$E$366, 5)</f>
        <v>0.56363636363636294</v>
      </c>
      <c r="G7423" s="1">
        <f>VLOOKUP(D7423, Fall!$A$1:$E$25, 2)</f>
        <v>401.78571428571399</v>
      </c>
      <c r="H7423" s="1">
        <f>VLOOKUP(D7423, Fall!$A$1:$E$25, 3)</f>
        <v>309.98601628691301</v>
      </c>
      <c r="I7423" s="1">
        <f>VLOOKUP(D7423, Fall!$A$1:$E$25, 5)</f>
        <v>271.929824561403</v>
      </c>
      <c r="J7423" s="1">
        <f t="shared" si="691"/>
        <v>361.7276642498735</v>
      </c>
      <c r="K7423" s="47">
        <f t="shared" si="692"/>
        <v>6.7672097777463094</v>
      </c>
      <c r="L7423" s="48">
        <f>Solar!K7440/1000*Variables!$B$3</f>
        <v>0</v>
      </c>
      <c r="M7423" s="1">
        <f>IF(E7423=1, VLOOKUP(D7423, Sheet1!$E$2:$G$26, 2), Sheet1!$G$3)</f>
        <v>0.18618000000000001</v>
      </c>
      <c r="N7423" s="1">
        <f>'Electricity Rates'!$J$3</f>
        <v>0.19270000000000001</v>
      </c>
      <c r="O7423" s="145">
        <f>L7423-K7423</f>
        <v>-6.7672097777463094</v>
      </c>
      <c r="P7423">
        <f t="shared" si="693"/>
        <v>1.3040413241717139</v>
      </c>
      <c r="Q7423">
        <f>IF(O7423&gt;0, IF(Q7422+O7423*Variables!$B$5&lt;Variables!$B$4, Q7422+O7423*Variables!$B$5, Variables!$B$4), IF(Q7422&gt;-O7423, Q7422+O7423/Variables!$B$5, 0))</f>
        <v>0</v>
      </c>
      <c r="R7423">
        <f>IF(O7423&gt;0, 0, IF(Q7422&gt;-O7423, 0, -O7423 - Q7422*Variables!$B$5))</f>
        <v>6.7672097777463094</v>
      </c>
      <c r="S7423">
        <f t="shared" si="694"/>
        <v>1.2599191164208079</v>
      </c>
      <c r="T7423">
        <f t="shared" si="695"/>
        <v>0</v>
      </c>
    </row>
    <row r="7424" spans="1:20" x14ac:dyDescent="0.3">
      <c r="A7424" s="3">
        <f t="shared" si="690"/>
        <v>43410</v>
      </c>
      <c r="B7424">
        <v>11</v>
      </c>
      <c r="C7424">
        <v>6</v>
      </c>
      <c r="D7424">
        <v>7</v>
      </c>
      <c r="E7424">
        <v>1</v>
      </c>
      <c r="F7424" s="1">
        <f>VLOOKUP(A7424,Weather!$A$1:$E$366, 5)</f>
        <v>0.56363636363636294</v>
      </c>
      <c r="G7424" s="1">
        <f>VLOOKUP(D7424, Fall!$A$1:$E$25, 2)</f>
        <v>593.74999999999898</v>
      </c>
      <c r="H7424" s="1">
        <f>VLOOKUP(D7424, Fall!$A$1:$E$25, 3)</f>
        <v>390.39236653779699</v>
      </c>
      <c r="I7424" s="1">
        <f>VLOOKUP(D7424, Fall!$A$1:$E$25, 5)</f>
        <v>263.15789473684202</v>
      </c>
      <c r="J7424" s="1">
        <f t="shared" si="691"/>
        <v>505.0121235801289</v>
      </c>
      <c r="K7424" s="47">
        <f t="shared" si="692"/>
        <v>9.4477788633028812</v>
      </c>
      <c r="L7424" s="48">
        <f>Solar!K7441/1000*Variables!$B$3</f>
        <v>3.1599999999999996E-2</v>
      </c>
      <c r="M7424" s="1">
        <f>IF(E7424=1, VLOOKUP(D7424, Sheet1!$E$2:$G$26, 2), Sheet1!$G$3)</f>
        <v>0.18618000000000001</v>
      </c>
      <c r="N7424" s="1">
        <f>'Electricity Rates'!$J$3</f>
        <v>0.19270000000000001</v>
      </c>
      <c r="O7424" s="145">
        <f>L7424-K7424</f>
        <v>-9.416178863302882</v>
      </c>
      <c r="P7424">
        <f t="shared" si="693"/>
        <v>1.8205869869584652</v>
      </c>
      <c r="Q7424">
        <f>IF(O7424&gt;0, IF(Q7423+O7424*Variables!$B$5&lt;Variables!$B$4, Q7423+O7424*Variables!$B$5, Variables!$B$4), IF(Q7423&gt;-O7424, Q7423+O7424/Variables!$B$5, 0))</f>
        <v>0</v>
      </c>
      <c r="R7424">
        <f>IF(O7424&gt;0, 0, IF(Q7423&gt;-O7424, 0, -O7424 - Q7423*Variables!$B$5))</f>
        <v>9.416178863302882</v>
      </c>
      <c r="S7424">
        <f t="shared" si="694"/>
        <v>1.7531041807697307</v>
      </c>
      <c r="T7424">
        <f t="shared" si="695"/>
        <v>0</v>
      </c>
    </row>
    <row r="7425" spans="1:20" x14ac:dyDescent="0.3">
      <c r="A7425" s="3">
        <f t="shared" si="690"/>
        <v>43410</v>
      </c>
      <c r="B7425">
        <v>11</v>
      </c>
      <c r="C7425">
        <v>6</v>
      </c>
      <c r="D7425">
        <v>8</v>
      </c>
      <c r="E7425">
        <v>1</v>
      </c>
      <c r="F7425" s="1">
        <f>VLOOKUP(A7425,Weather!$A$1:$E$366, 5)</f>
        <v>0.56363636363636294</v>
      </c>
      <c r="G7425" s="1">
        <f>VLOOKUP(D7425, Fall!$A$1:$E$25, 2)</f>
        <v>866.07142857142799</v>
      </c>
      <c r="H7425" s="1">
        <f>VLOOKUP(D7425, Fall!$A$1:$E$25, 3)</f>
        <v>561.61059471909198</v>
      </c>
      <c r="I7425" s="1">
        <f>VLOOKUP(D7425, Fall!$A$1:$E$25, 5)</f>
        <v>271.929824561403</v>
      </c>
      <c r="J7425" s="1">
        <f t="shared" si="691"/>
        <v>733.21579198131758</v>
      </c>
      <c r="K7425" s="47">
        <f t="shared" si="692"/>
        <v>13.717018539302146</v>
      </c>
      <c r="L7425" s="48">
        <f>Solar!K7442/1000*Variables!$B$3</f>
        <v>2.9552999999999998</v>
      </c>
      <c r="M7425" s="1">
        <f>IF(E7425=1, VLOOKUP(D7425, Sheet1!$E$2:$G$26, 2), Sheet1!$G$3)</f>
        <v>0.18618000000000001</v>
      </c>
      <c r="N7425" s="1">
        <f>'Electricity Rates'!$J$3</f>
        <v>0.19270000000000001</v>
      </c>
      <c r="O7425" s="145">
        <f>L7425-K7425</f>
        <v>-10.761718539302146</v>
      </c>
      <c r="P7425">
        <f t="shared" si="693"/>
        <v>2.6432694725235235</v>
      </c>
      <c r="Q7425">
        <f>IF(O7425&gt;0, IF(Q7424+O7425*Variables!$B$5&lt;Variables!$B$4, Q7424+O7425*Variables!$B$5, Variables!$B$4), IF(Q7424&gt;-O7425, Q7424+O7425/Variables!$B$5, 0))</f>
        <v>0</v>
      </c>
      <c r="R7425">
        <f>IF(O7425&gt;0, 0, IF(Q7424&gt;-O7425, 0, -O7425 - Q7424*Variables!$B$5))</f>
        <v>10.761718539302146</v>
      </c>
      <c r="S7425">
        <f t="shared" si="694"/>
        <v>2.0036167576472739</v>
      </c>
      <c r="T7425">
        <f t="shared" si="695"/>
        <v>0</v>
      </c>
    </row>
    <row r="7426" spans="1:20" x14ac:dyDescent="0.3">
      <c r="A7426" s="3">
        <f t="shared" si="690"/>
        <v>43410</v>
      </c>
      <c r="B7426">
        <v>11</v>
      </c>
      <c r="C7426">
        <v>6</v>
      </c>
      <c r="D7426">
        <v>9</v>
      </c>
      <c r="E7426">
        <v>1</v>
      </c>
      <c r="F7426" s="1">
        <f>VLOOKUP(A7426,Weather!$A$1:$E$366, 5)</f>
        <v>0.56363636363636294</v>
      </c>
      <c r="G7426" s="1">
        <f>VLOOKUP(D7426, Fall!$A$1:$E$25, 2)</f>
        <v>1080.3571428571399</v>
      </c>
      <c r="H7426" s="1">
        <f>VLOOKUP(D7426, Fall!$A$1:$E$25, 3)</f>
        <v>760.17932055605797</v>
      </c>
      <c r="I7426" s="1">
        <f>VLOOKUP(D7426, Fall!$A$1:$E$25, 5)</f>
        <v>311.40350877192998</v>
      </c>
      <c r="J7426" s="1">
        <f t="shared" si="691"/>
        <v>940.64318403484936</v>
      </c>
      <c r="K7426" s="47">
        <f t="shared" si="692"/>
        <v>17.597575141429843</v>
      </c>
      <c r="L7426" s="48">
        <f>Solar!K7443/1000*Variables!$B$3</f>
        <v>6.4188000000000009</v>
      </c>
      <c r="M7426" s="1">
        <f>IF(E7426=1, VLOOKUP(D7426, Sheet1!$E$2:$G$26, 2), Sheet1!$G$3)</f>
        <v>0.20441999999999999</v>
      </c>
      <c r="N7426" s="1">
        <f>'Electricity Rates'!$J$3</f>
        <v>0.19270000000000001</v>
      </c>
      <c r="O7426" s="145">
        <f>L7426-K7426</f>
        <v>-11.178775141429842</v>
      </c>
      <c r="P7426">
        <f t="shared" si="693"/>
        <v>3.3910527297535311</v>
      </c>
      <c r="Q7426">
        <f>IF(O7426&gt;0, IF(Q7425+O7426*Variables!$B$5&lt;Variables!$B$4, Q7425+O7426*Variables!$B$5, Variables!$B$4), IF(Q7425&gt;-O7426, Q7425+O7426/Variables!$B$5, 0))</f>
        <v>0</v>
      </c>
      <c r="R7426">
        <f>IF(O7426&gt;0, 0, IF(Q7425&gt;-O7426, 0, -O7426 - Q7425*Variables!$B$5))</f>
        <v>11.178775141429842</v>
      </c>
      <c r="S7426">
        <f t="shared" si="694"/>
        <v>2.2851652144110881</v>
      </c>
      <c r="T7426">
        <f t="shared" si="695"/>
        <v>0</v>
      </c>
    </row>
    <row r="7427" spans="1:20" x14ac:dyDescent="0.3">
      <c r="A7427" s="3">
        <f t="shared" ref="A7427:A7490" si="696">DATE(2018, B7427, C7427)</f>
        <v>43410</v>
      </c>
      <c r="B7427">
        <v>11</v>
      </c>
      <c r="C7427">
        <v>6</v>
      </c>
      <c r="D7427">
        <v>10</v>
      </c>
      <c r="E7427">
        <v>1</v>
      </c>
      <c r="F7427" s="1">
        <f>VLOOKUP(A7427,Weather!$A$1:$E$366, 5)</f>
        <v>0.56363636363636294</v>
      </c>
      <c r="G7427" s="1">
        <f>VLOOKUP(D7427, Fall!$A$1:$E$25, 2)</f>
        <v>1205.3571428571399</v>
      </c>
      <c r="H7427" s="1">
        <f>VLOOKUP(D7427, Fall!$A$1:$E$25, 3)</f>
        <v>904.12930821748796</v>
      </c>
      <c r="I7427" s="1">
        <f>VLOOKUP(D7427, Fall!$A$1:$E$25, 5)</f>
        <v>359.64912280701702</v>
      </c>
      <c r="J7427" s="1">
        <f t="shared" ref="J7427:J7490" si="697">IF(E7427=0, I7427, H7427 + (G7427-H7427)*F7427)</f>
        <v>1073.9122695598371</v>
      </c>
      <c r="K7427" s="47">
        <f t="shared" ref="K7427:K7490" si="698">J7427*1000/53453</f>
        <v>20.090776374756089</v>
      </c>
      <c r="L7427" s="48">
        <f>Solar!K7444/1000*Variables!$B$3</f>
        <v>11.93665</v>
      </c>
      <c r="M7427" s="1">
        <f>IF(E7427=1, VLOOKUP(D7427, Sheet1!$E$2:$G$26, 2), Sheet1!$G$3)</f>
        <v>0.20441999999999999</v>
      </c>
      <c r="N7427" s="1">
        <f>'Electricity Rates'!$J$3</f>
        <v>0.19270000000000001</v>
      </c>
      <c r="O7427" s="145">
        <f>L7427-K7427</f>
        <v>-8.154126374756089</v>
      </c>
      <c r="P7427">
        <f t="shared" ref="P7427:P7490" si="699">N7427*K7427</f>
        <v>3.8714926074154987</v>
      </c>
      <c r="Q7427">
        <f>IF(O7427&gt;0, IF(Q7426+O7427*Variables!$B$5&lt;Variables!$B$4, Q7426+O7427*Variables!$B$5, Variables!$B$4), IF(Q7426&gt;-O7427, Q7426+O7427/Variables!$B$5, 0))</f>
        <v>0</v>
      </c>
      <c r="R7427">
        <f>IF(O7427&gt;0, 0, IF(Q7426&gt;-O7427, 0, -O7427 - Q7426*Variables!$B$5))</f>
        <v>8.154126374756089</v>
      </c>
      <c r="S7427">
        <f t="shared" ref="S7427:S7490" si="700">R7427*M7427</f>
        <v>1.6668665135276397</v>
      </c>
      <c r="T7427">
        <f t="shared" ref="T7427:T7490" si="701">IF(AND(R7427&gt;0, M7427&gt;0.3), 1, 0)</f>
        <v>0</v>
      </c>
    </row>
    <row r="7428" spans="1:20" x14ac:dyDescent="0.3">
      <c r="A7428" s="3">
        <f t="shared" si="696"/>
        <v>43410</v>
      </c>
      <c r="B7428">
        <v>11</v>
      </c>
      <c r="C7428">
        <v>6</v>
      </c>
      <c r="D7428">
        <v>11</v>
      </c>
      <c r="E7428">
        <v>1</v>
      </c>
      <c r="F7428" s="1">
        <f>VLOOKUP(A7428,Weather!$A$1:$E$366, 5)</f>
        <v>0.56363636363636294</v>
      </c>
      <c r="G7428" s="1">
        <f>VLOOKUP(D7428, Fall!$A$1:$E$25, 2)</f>
        <v>1290.17857142857</v>
      </c>
      <c r="H7428" s="1">
        <f>VLOOKUP(D7428, Fall!$A$1:$E$25, 3)</f>
        <v>975.19947355433101</v>
      </c>
      <c r="I7428" s="1">
        <f>VLOOKUP(D7428, Fall!$A$1:$E$25, 5)</f>
        <v>377.19298245613999</v>
      </c>
      <c r="J7428" s="1">
        <f t="shared" si="697"/>
        <v>1152.7331469016292</v>
      </c>
      <c r="K7428" s="47">
        <f t="shared" si="698"/>
        <v>21.565359229634055</v>
      </c>
      <c r="L7428" s="48">
        <f>Solar!K7445/1000*Variables!$B$3</f>
        <v>14.550649999999997</v>
      </c>
      <c r="M7428" s="1">
        <f>IF(E7428=1, VLOOKUP(D7428, Sheet1!$E$2:$G$26, 2), Sheet1!$G$3)</f>
        <v>0.20441999999999999</v>
      </c>
      <c r="N7428" s="1">
        <f>'Electricity Rates'!$J$3</f>
        <v>0.19270000000000001</v>
      </c>
      <c r="O7428" s="145">
        <f>L7428-K7428</f>
        <v>-7.0147092296340574</v>
      </c>
      <c r="P7428">
        <f t="shared" si="699"/>
        <v>4.1556447235504823</v>
      </c>
      <c r="Q7428">
        <f>IF(O7428&gt;0, IF(Q7427+O7428*Variables!$B$5&lt;Variables!$B$4, Q7427+O7428*Variables!$B$5, Variables!$B$4), IF(Q7427&gt;-O7428, Q7427+O7428/Variables!$B$5, 0))</f>
        <v>0</v>
      </c>
      <c r="R7428">
        <f>IF(O7428&gt;0, 0, IF(Q7427&gt;-O7428, 0, -O7428 - Q7427*Variables!$B$5))</f>
        <v>7.0147092296340574</v>
      </c>
      <c r="S7428">
        <f t="shared" si="700"/>
        <v>1.433946860721794</v>
      </c>
      <c r="T7428">
        <f t="shared" si="701"/>
        <v>0</v>
      </c>
    </row>
    <row r="7429" spans="1:20" x14ac:dyDescent="0.3">
      <c r="A7429" s="3">
        <f t="shared" si="696"/>
        <v>43410</v>
      </c>
      <c r="B7429">
        <v>11</v>
      </c>
      <c r="C7429">
        <v>6</v>
      </c>
      <c r="D7429">
        <v>12</v>
      </c>
      <c r="E7429">
        <v>1</v>
      </c>
      <c r="F7429" s="1">
        <f>VLOOKUP(A7429,Weather!$A$1:$E$366, 5)</f>
        <v>0.56363636363636294</v>
      </c>
      <c r="G7429" s="1">
        <f>VLOOKUP(D7429, Fall!$A$1:$E$25, 2)</f>
        <v>1366.07142857142</v>
      </c>
      <c r="H7429" s="1">
        <f>VLOOKUP(D7429, Fall!$A$1:$E$25, 3)</f>
        <v>996.442378876367</v>
      </c>
      <c r="I7429" s="1">
        <f>VLOOKUP(D7429, Fall!$A$1:$E$25, 5)</f>
        <v>368.42105263157799</v>
      </c>
      <c r="J7429" s="1">
        <f t="shared" si="697"/>
        <v>1204.7787523408513</v>
      </c>
      <c r="K7429" s="47">
        <f t="shared" si="698"/>
        <v>22.53902965859449</v>
      </c>
      <c r="L7429" s="48">
        <f>Solar!K7446/1000*Variables!$B$3</f>
        <v>15.649549999999998</v>
      </c>
      <c r="M7429" s="1">
        <f>IF(E7429=1, VLOOKUP(D7429, Sheet1!$E$2:$G$26, 2), Sheet1!$G$3)</f>
        <v>0.20441999999999999</v>
      </c>
      <c r="N7429" s="1">
        <f>'Electricity Rates'!$J$3</f>
        <v>0.19270000000000001</v>
      </c>
      <c r="O7429" s="145">
        <f>L7429-K7429</f>
        <v>-6.8894796585944924</v>
      </c>
      <c r="P7429">
        <f t="shared" si="699"/>
        <v>4.3432710152111582</v>
      </c>
      <c r="Q7429">
        <f>IF(O7429&gt;0, IF(Q7428+O7429*Variables!$B$5&lt;Variables!$B$4, Q7428+O7429*Variables!$B$5, Variables!$B$4), IF(Q7428&gt;-O7429, Q7428+O7429/Variables!$B$5, 0))</f>
        <v>0</v>
      </c>
      <c r="R7429">
        <f>IF(O7429&gt;0, 0, IF(Q7428&gt;-O7429, 0, -O7429 - Q7428*Variables!$B$5))</f>
        <v>6.8894796585944924</v>
      </c>
      <c r="S7429">
        <f t="shared" si="700"/>
        <v>1.4083474318098861</v>
      </c>
      <c r="T7429">
        <f t="shared" si="701"/>
        <v>0</v>
      </c>
    </row>
    <row r="7430" spans="1:20" x14ac:dyDescent="0.3">
      <c r="A7430" s="3">
        <f t="shared" si="696"/>
        <v>43410</v>
      </c>
      <c r="B7430">
        <v>11</v>
      </c>
      <c r="C7430">
        <v>6</v>
      </c>
      <c r="D7430">
        <v>13</v>
      </c>
      <c r="E7430">
        <v>1</v>
      </c>
      <c r="F7430" s="1">
        <f>VLOOKUP(A7430,Weather!$A$1:$E$366, 5)</f>
        <v>0.56363636363636294</v>
      </c>
      <c r="G7430" s="1">
        <f>VLOOKUP(D7430, Fall!$A$1:$E$25, 2)</f>
        <v>1446.42857142857</v>
      </c>
      <c r="H7430" s="1">
        <f>VLOOKUP(D7430, Fall!$A$1:$E$25, 3)</f>
        <v>1031.4839187299399</v>
      </c>
      <c r="I7430" s="1">
        <f>VLOOKUP(D7430, Fall!$A$1:$E$25, 5)</f>
        <v>350.87719298245599</v>
      </c>
      <c r="J7430" s="1">
        <f t="shared" si="697"/>
        <v>1265.3618138873494</v>
      </c>
      <c r="K7430" s="47">
        <f t="shared" si="698"/>
        <v>23.672419020211201</v>
      </c>
      <c r="L7430" s="48">
        <f>Solar!K7447/1000*Variables!$B$3</f>
        <v>12.588150000000001</v>
      </c>
      <c r="M7430" s="1">
        <f>IF(E7430=1, VLOOKUP(D7430, Sheet1!$E$2:$G$26, 2), Sheet1!$G$3)</f>
        <v>0.20441999999999999</v>
      </c>
      <c r="N7430" s="1">
        <f>'Electricity Rates'!$J$3</f>
        <v>0.19270000000000001</v>
      </c>
      <c r="O7430" s="145">
        <f>L7430-K7430</f>
        <v>-11.084269020211201</v>
      </c>
      <c r="P7430">
        <f t="shared" si="699"/>
        <v>4.5616751451946991</v>
      </c>
      <c r="Q7430">
        <f>IF(O7430&gt;0, IF(Q7429+O7430*Variables!$B$5&lt;Variables!$B$4, Q7429+O7430*Variables!$B$5, Variables!$B$4), IF(Q7429&gt;-O7430, Q7429+O7430/Variables!$B$5, 0))</f>
        <v>0</v>
      </c>
      <c r="R7430">
        <f>IF(O7430&gt;0, 0, IF(Q7429&gt;-O7430, 0, -O7430 - Q7429*Variables!$B$5))</f>
        <v>11.084269020211201</v>
      </c>
      <c r="S7430">
        <f t="shared" si="700"/>
        <v>2.2658462731115736</v>
      </c>
      <c r="T7430">
        <f t="shared" si="701"/>
        <v>0</v>
      </c>
    </row>
    <row r="7431" spans="1:20" x14ac:dyDescent="0.3">
      <c r="A7431" s="3">
        <f t="shared" si="696"/>
        <v>43410</v>
      </c>
      <c r="B7431">
        <v>11</v>
      </c>
      <c r="C7431">
        <v>6</v>
      </c>
      <c r="D7431">
        <v>14</v>
      </c>
      <c r="E7431">
        <v>1</v>
      </c>
      <c r="F7431" s="1">
        <f>VLOOKUP(A7431,Weather!$A$1:$E$366, 5)</f>
        <v>0.56363636363636294</v>
      </c>
      <c r="G7431" s="1">
        <f>VLOOKUP(D7431, Fall!$A$1:$E$25, 2)</f>
        <v>1482.1428571428501</v>
      </c>
      <c r="H7431" s="1">
        <f>VLOOKUP(D7431, Fall!$A$1:$E$25, 3)</f>
        <v>1052.56230978037</v>
      </c>
      <c r="I7431" s="1">
        <f>VLOOKUP(D7431, Fall!$A$1:$E$25, 5)</f>
        <v>342.105263157894</v>
      </c>
      <c r="J7431" s="1">
        <f t="shared" si="697"/>
        <v>1294.6895273846767</v>
      </c>
      <c r="K7431" s="47">
        <f t="shared" si="698"/>
        <v>24.22108258441391</v>
      </c>
      <c r="L7431" s="48">
        <f>Solar!K7448/1000*Variables!$B$3</f>
        <v>12.0806</v>
      </c>
      <c r="M7431" s="1">
        <f>IF(E7431=1, VLOOKUP(D7431, Sheet1!$E$2:$G$26, 2), Sheet1!$G$3)</f>
        <v>0.20441999999999999</v>
      </c>
      <c r="N7431" s="1">
        <f>'Electricity Rates'!$J$3</f>
        <v>0.19270000000000001</v>
      </c>
      <c r="O7431" s="145">
        <f>L7431-K7431</f>
        <v>-12.14048258441391</v>
      </c>
      <c r="P7431">
        <f t="shared" si="699"/>
        <v>4.6674026140165603</v>
      </c>
      <c r="Q7431">
        <f>IF(O7431&gt;0, IF(Q7430+O7431*Variables!$B$5&lt;Variables!$B$4, Q7430+O7431*Variables!$B$5, Variables!$B$4), IF(Q7430&gt;-O7431, Q7430+O7431/Variables!$B$5, 0))</f>
        <v>0</v>
      </c>
      <c r="R7431">
        <f>IF(O7431&gt;0, 0, IF(Q7430&gt;-O7431, 0, -O7431 - Q7430*Variables!$B$5))</f>
        <v>12.14048258441391</v>
      </c>
      <c r="S7431">
        <f t="shared" si="700"/>
        <v>2.4817574499058912</v>
      </c>
      <c r="T7431">
        <f t="shared" si="701"/>
        <v>0</v>
      </c>
    </row>
    <row r="7432" spans="1:20" x14ac:dyDescent="0.3">
      <c r="A7432" s="3">
        <f t="shared" si="696"/>
        <v>43410</v>
      </c>
      <c r="B7432">
        <v>11</v>
      </c>
      <c r="C7432">
        <v>6</v>
      </c>
      <c r="D7432">
        <v>15</v>
      </c>
      <c r="E7432">
        <v>1</v>
      </c>
      <c r="F7432" s="1">
        <f>VLOOKUP(A7432,Weather!$A$1:$E$366, 5)</f>
        <v>0.56363636363636294</v>
      </c>
      <c r="G7432" s="1">
        <f>VLOOKUP(D7432, Fall!$A$1:$E$25, 2)</f>
        <v>1437.5</v>
      </c>
      <c r="H7432" s="1">
        <f>VLOOKUP(D7432, Fall!$A$1:$E$25, 3)</f>
        <v>1060.00658057086</v>
      </c>
      <c r="I7432" s="1">
        <f>VLOOKUP(D7432, Fall!$A$1:$E$25, 5)</f>
        <v>328.94736842105198</v>
      </c>
      <c r="J7432" s="1">
        <f t="shared" si="697"/>
        <v>1272.7755987945568</v>
      </c>
      <c r="K7432" s="47">
        <f t="shared" si="698"/>
        <v>23.811116285232945</v>
      </c>
      <c r="L7432" s="48">
        <f>Solar!K7449/1000*Variables!$B$3</f>
        <v>3.7338500000000003</v>
      </c>
      <c r="M7432" s="1">
        <f>IF(E7432=1, VLOOKUP(D7432, Sheet1!$E$2:$G$26, 2), Sheet1!$G$3)</f>
        <v>0.20441999999999999</v>
      </c>
      <c r="N7432" s="1">
        <f>'Electricity Rates'!$J$3</f>
        <v>0.19270000000000001</v>
      </c>
      <c r="O7432" s="145">
        <f>L7432-K7432</f>
        <v>-20.077266285232945</v>
      </c>
      <c r="P7432">
        <f t="shared" si="699"/>
        <v>4.5884021081643889</v>
      </c>
      <c r="Q7432">
        <f>IF(O7432&gt;0, IF(Q7431+O7432*Variables!$B$5&lt;Variables!$B$4, Q7431+O7432*Variables!$B$5, Variables!$B$4), IF(Q7431&gt;-O7432, Q7431+O7432/Variables!$B$5, 0))</f>
        <v>0</v>
      </c>
      <c r="R7432">
        <f>IF(O7432&gt;0, 0, IF(Q7431&gt;-O7432, 0, -O7432 - Q7431*Variables!$B$5))</f>
        <v>20.077266285232945</v>
      </c>
      <c r="S7432">
        <f t="shared" si="700"/>
        <v>4.1041947740273184</v>
      </c>
      <c r="T7432">
        <f t="shared" si="701"/>
        <v>0</v>
      </c>
    </row>
    <row r="7433" spans="1:20" x14ac:dyDescent="0.3">
      <c r="A7433" s="3">
        <f t="shared" si="696"/>
        <v>43410</v>
      </c>
      <c r="B7433">
        <v>11</v>
      </c>
      <c r="C7433">
        <v>6</v>
      </c>
      <c r="D7433">
        <v>16</v>
      </c>
      <c r="E7433">
        <v>1</v>
      </c>
      <c r="F7433" s="1">
        <f>VLOOKUP(A7433,Weather!$A$1:$E$366, 5)</f>
        <v>0.56363636363636294</v>
      </c>
      <c r="G7433" s="1">
        <f>VLOOKUP(D7433, Fall!$A$1:$E$25, 2)</f>
        <v>1348.2142857142801</v>
      </c>
      <c r="H7433" s="1">
        <f>VLOOKUP(D7433, Fall!$A$1:$E$25, 3)</f>
        <v>1003.98947108661</v>
      </c>
      <c r="I7433" s="1">
        <f>VLOOKUP(D7433, Fall!$A$1:$E$25, 5)</f>
        <v>298.24561403508801</v>
      </c>
      <c r="J7433" s="1">
        <f t="shared" si="697"/>
        <v>1198.007093876751</v>
      </c>
      <c r="K7433" s="47">
        <f t="shared" si="698"/>
        <v>22.412345310398873</v>
      </c>
      <c r="L7433" s="48">
        <f>Solar!K7450/1000*Variables!$B$3</f>
        <v>1.3122500000000001</v>
      </c>
      <c r="M7433" s="1">
        <f>IF(E7433=1, VLOOKUP(D7433, Sheet1!$E$2:$G$26, 2), Sheet1!$G$3)</f>
        <v>0.20441999999999999</v>
      </c>
      <c r="N7433" s="1">
        <f>'Electricity Rates'!$J$3</f>
        <v>0.19270000000000001</v>
      </c>
      <c r="O7433" s="145">
        <f>L7433-K7433</f>
        <v>-21.100095310398874</v>
      </c>
      <c r="P7433">
        <f t="shared" si="699"/>
        <v>4.3188589413138629</v>
      </c>
      <c r="Q7433">
        <f>IF(O7433&gt;0, IF(Q7432+O7433*Variables!$B$5&lt;Variables!$B$4, Q7432+O7433*Variables!$B$5, Variables!$B$4), IF(Q7432&gt;-O7433, Q7432+O7433/Variables!$B$5, 0))</f>
        <v>0</v>
      </c>
      <c r="R7433">
        <f>IF(O7433&gt;0, 0, IF(Q7432&gt;-O7433, 0, -O7433 - Q7432*Variables!$B$5))</f>
        <v>21.100095310398874</v>
      </c>
      <c r="S7433">
        <f t="shared" si="700"/>
        <v>4.3132814833517381</v>
      </c>
      <c r="T7433">
        <f t="shared" si="701"/>
        <v>0</v>
      </c>
    </row>
    <row r="7434" spans="1:20" x14ac:dyDescent="0.3">
      <c r="A7434" s="3">
        <f t="shared" si="696"/>
        <v>43410</v>
      </c>
      <c r="B7434">
        <v>11</v>
      </c>
      <c r="C7434">
        <v>6</v>
      </c>
      <c r="D7434">
        <v>17</v>
      </c>
      <c r="E7434">
        <v>1</v>
      </c>
      <c r="F7434" s="1">
        <f>VLOOKUP(A7434,Weather!$A$1:$E$366, 5)</f>
        <v>0.56363636363636294</v>
      </c>
      <c r="G7434" s="1">
        <f>VLOOKUP(D7434, Fall!$A$1:$E$25, 2)</f>
        <v>1080.3571428571399</v>
      </c>
      <c r="H7434" s="1">
        <f>VLOOKUP(D7434, Fall!$A$1:$E$25, 3)</f>
        <v>794.90091642515802</v>
      </c>
      <c r="I7434" s="1">
        <f>VLOOKUP(D7434, Fall!$A$1:$E$25, 5)</f>
        <v>263.15789473684202</v>
      </c>
      <c r="J7434" s="1">
        <f t="shared" si="697"/>
        <v>955.79442586863854</v>
      </c>
      <c r="K7434" s="47">
        <f t="shared" si="698"/>
        <v>17.881024935338306</v>
      </c>
      <c r="L7434" s="48">
        <f>Solar!K7451/1000*Variables!$B$3</f>
        <v>1.1168</v>
      </c>
      <c r="M7434" s="1">
        <f>IF(E7434=1, VLOOKUP(D7434, Sheet1!$E$2:$G$26, 2), Sheet1!$G$3)</f>
        <v>0.20441999999999999</v>
      </c>
      <c r="N7434" s="1">
        <f>'Electricity Rates'!$J$3</f>
        <v>0.19270000000000001</v>
      </c>
      <c r="O7434" s="145">
        <f>L7434-K7434</f>
        <v>-16.764224935338305</v>
      </c>
      <c r="P7434">
        <f t="shared" si="699"/>
        <v>3.4456735050396916</v>
      </c>
      <c r="Q7434">
        <f>IF(O7434&gt;0, IF(Q7433+O7434*Variables!$B$5&lt;Variables!$B$4, Q7433+O7434*Variables!$B$5, Variables!$B$4), IF(Q7433&gt;-O7434, Q7433+O7434/Variables!$B$5, 0))</f>
        <v>0</v>
      </c>
      <c r="R7434">
        <f>IF(O7434&gt;0, 0, IF(Q7433&gt;-O7434, 0, -O7434 - Q7433*Variables!$B$5))</f>
        <v>16.764224935338305</v>
      </c>
      <c r="S7434">
        <f t="shared" si="700"/>
        <v>3.426942861281856</v>
      </c>
      <c r="T7434">
        <f t="shared" si="701"/>
        <v>0</v>
      </c>
    </row>
    <row r="7435" spans="1:20" x14ac:dyDescent="0.3">
      <c r="A7435" s="3">
        <f t="shared" si="696"/>
        <v>43410</v>
      </c>
      <c r="B7435">
        <v>11</v>
      </c>
      <c r="C7435">
        <v>6</v>
      </c>
      <c r="D7435">
        <v>18</v>
      </c>
      <c r="E7435">
        <v>1</v>
      </c>
      <c r="F7435" s="1">
        <f>VLOOKUP(A7435,Weather!$A$1:$E$366, 5)</f>
        <v>0.56363636363636294</v>
      </c>
      <c r="G7435" s="1">
        <f>VLOOKUP(D7435, Fall!$A$1:$E$25, 2)</f>
        <v>678.57142857142799</v>
      </c>
      <c r="H7435" s="1">
        <f>VLOOKUP(D7435, Fall!$A$1:$E$25, 3)</f>
        <v>583.61400485626905</v>
      </c>
      <c r="I7435" s="1">
        <f>VLOOKUP(D7435, Fall!$A$1:$E$25, 5)</f>
        <v>280.70175438596499</v>
      </c>
      <c r="J7435" s="1">
        <f t="shared" si="697"/>
        <v>637.13546185935854</v>
      </c>
      <c r="K7435" s="47">
        <f t="shared" si="698"/>
        <v>11.919545429804849</v>
      </c>
      <c r="L7435" s="48">
        <f>Solar!K7452/1000*Variables!$B$3</f>
        <v>0</v>
      </c>
      <c r="M7435" s="1">
        <f>IF(E7435=1, VLOOKUP(D7435, Sheet1!$E$2:$G$26, 2), Sheet1!$G$3)</f>
        <v>0.20441999999999999</v>
      </c>
      <c r="N7435" s="1">
        <f>'Electricity Rates'!$J$3</f>
        <v>0.19270000000000001</v>
      </c>
      <c r="O7435" s="145">
        <f>L7435-K7435</f>
        <v>-11.919545429804849</v>
      </c>
      <c r="P7435">
        <f t="shared" si="699"/>
        <v>2.2968964043233946</v>
      </c>
      <c r="Q7435">
        <f>IF(O7435&gt;0, IF(Q7434+O7435*Variables!$B$5&lt;Variables!$B$4, Q7434+O7435*Variables!$B$5, Variables!$B$4), IF(Q7434&gt;-O7435, Q7434+O7435/Variables!$B$5, 0))</f>
        <v>0</v>
      </c>
      <c r="R7435">
        <f>IF(O7435&gt;0, 0, IF(Q7434&gt;-O7435, 0, -O7435 - Q7434*Variables!$B$5))</f>
        <v>11.919545429804849</v>
      </c>
      <c r="S7435">
        <f t="shared" si="700"/>
        <v>2.4365934767607071</v>
      </c>
      <c r="T7435">
        <f t="shared" si="701"/>
        <v>0</v>
      </c>
    </row>
    <row r="7436" spans="1:20" x14ac:dyDescent="0.3">
      <c r="A7436" s="3">
        <f t="shared" si="696"/>
        <v>43410</v>
      </c>
      <c r="B7436">
        <v>11</v>
      </c>
      <c r="C7436">
        <v>6</v>
      </c>
      <c r="D7436">
        <v>19</v>
      </c>
      <c r="E7436">
        <v>1</v>
      </c>
      <c r="F7436" s="1">
        <f>VLOOKUP(A7436,Weather!$A$1:$E$366, 5)</f>
        <v>0.56363636363636294</v>
      </c>
      <c r="G7436" s="1">
        <f>VLOOKUP(D7436, Fall!$A$1:$E$25, 2)</f>
        <v>517.85714285714198</v>
      </c>
      <c r="H7436" s="1">
        <f>VLOOKUP(D7436, Fall!$A$1:$E$25, 3)</f>
        <v>442.60593718179598</v>
      </c>
      <c r="I7436" s="1">
        <f>VLOOKUP(D7436, Fall!$A$1:$E$25, 5)</f>
        <v>289.47368421052602</v>
      </c>
      <c r="J7436" s="1">
        <f t="shared" si="697"/>
        <v>485.02025310790003</v>
      </c>
      <c r="K7436" s="47">
        <f t="shared" si="698"/>
        <v>9.0737704732737186</v>
      </c>
      <c r="L7436" s="48">
        <f>Solar!K7453/1000*Variables!$B$3</f>
        <v>0</v>
      </c>
      <c r="M7436" s="1">
        <f>IF(E7436=1, VLOOKUP(D7436, Sheet1!$E$2:$G$26, 2), Sheet1!$G$3)</f>
        <v>0.20441999999999999</v>
      </c>
      <c r="N7436" s="1">
        <f>'Electricity Rates'!$J$3</f>
        <v>0.19270000000000001</v>
      </c>
      <c r="O7436" s="145">
        <f>L7436-K7436</f>
        <v>-9.0737704732737186</v>
      </c>
      <c r="P7436">
        <f t="shared" si="699"/>
        <v>1.7485155701998456</v>
      </c>
      <c r="Q7436">
        <f>IF(O7436&gt;0, IF(Q7435+O7436*Variables!$B$5&lt;Variables!$B$4, Q7435+O7436*Variables!$B$5, Variables!$B$4), IF(Q7435&gt;-O7436, Q7435+O7436/Variables!$B$5, 0))</f>
        <v>0</v>
      </c>
      <c r="R7436">
        <f>IF(O7436&gt;0, 0, IF(Q7435&gt;-O7436, 0, -O7436 - Q7435*Variables!$B$5))</f>
        <v>9.0737704732737186</v>
      </c>
      <c r="S7436">
        <f t="shared" si="700"/>
        <v>1.8548601601466135</v>
      </c>
      <c r="T7436">
        <f t="shared" si="701"/>
        <v>0</v>
      </c>
    </row>
    <row r="7437" spans="1:20" x14ac:dyDescent="0.3">
      <c r="A7437" s="3">
        <f t="shared" si="696"/>
        <v>43410</v>
      </c>
      <c r="B7437">
        <v>11</v>
      </c>
      <c r="C7437">
        <v>6</v>
      </c>
      <c r="D7437">
        <v>20</v>
      </c>
      <c r="E7437">
        <v>1</v>
      </c>
      <c r="F7437" s="1">
        <f>VLOOKUP(A7437,Weather!$A$1:$E$366, 5)</f>
        <v>0.56363636363636294</v>
      </c>
      <c r="G7437" s="1">
        <f>VLOOKUP(D7437, Fall!$A$1:$E$25, 2)</f>
        <v>428.57142857142799</v>
      </c>
      <c r="H7437" s="1">
        <f>VLOOKUP(D7437, Fall!$A$1:$E$25, 3)</f>
        <v>354.11608052009001</v>
      </c>
      <c r="I7437" s="1">
        <f>VLOOKUP(D7437, Fall!$A$1:$E$25, 5)</f>
        <v>263.15789473684202</v>
      </c>
      <c r="J7437" s="1">
        <f t="shared" si="697"/>
        <v>396.08182214902592</v>
      </c>
      <c r="K7437" s="47">
        <f t="shared" si="698"/>
        <v>7.4099081838068193</v>
      </c>
      <c r="L7437" s="48">
        <f>Solar!K7454/1000*Variables!$B$3</f>
        <v>0</v>
      </c>
      <c r="M7437" s="1">
        <f>IF(E7437=1, VLOOKUP(D7437, Sheet1!$E$2:$G$26, 2), Sheet1!$G$3)</f>
        <v>0.20441999999999999</v>
      </c>
      <c r="N7437" s="1">
        <f>'Electricity Rates'!$J$3</f>
        <v>0.19270000000000001</v>
      </c>
      <c r="O7437" s="145">
        <f>L7437-K7437</f>
        <v>-7.4099081838068193</v>
      </c>
      <c r="P7437">
        <f t="shared" si="699"/>
        <v>1.4278893070195742</v>
      </c>
      <c r="Q7437">
        <f>IF(O7437&gt;0, IF(Q7436+O7437*Variables!$B$5&lt;Variables!$B$4, Q7436+O7437*Variables!$B$5, Variables!$B$4), IF(Q7436&gt;-O7437, Q7436+O7437/Variables!$B$5, 0))</f>
        <v>0</v>
      </c>
      <c r="R7437">
        <f>IF(O7437&gt;0, 0, IF(Q7436&gt;-O7437, 0, -O7437 - Q7436*Variables!$B$5))</f>
        <v>7.4099081838068193</v>
      </c>
      <c r="S7437">
        <f t="shared" si="700"/>
        <v>1.5147334309337899</v>
      </c>
      <c r="T7437">
        <f t="shared" si="701"/>
        <v>0</v>
      </c>
    </row>
    <row r="7438" spans="1:20" x14ac:dyDescent="0.3">
      <c r="A7438" s="3">
        <f t="shared" si="696"/>
        <v>43410</v>
      </c>
      <c r="B7438">
        <v>11</v>
      </c>
      <c r="C7438">
        <v>6</v>
      </c>
      <c r="D7438">
        <v>21</v>
      </c>
      <c r="E7438">
        <v>1</v>
      </c>
      <c r="F7438" s="1">
        <f>VLOOKUP(A7438,Weather!$A$1:$E$366, 5)</f>
        <v>0.56363636363636294</v>
      </c>
      <c r="G7438" s="1">
        <f>VLOOKUP(D7438, Fall!$A$1:$E$25, 2)</f>
        <v>366.07142857142799</v>
      </c>
      <c r="H7438" s="1">
        <f>VLOOKUP(D7438, Fall!$A$1:$E$25, 3)</f>
        <v>305.62638808916603</v>
      </c>
      <c r="I7438" s="1">
        <f>VLOOKUP(D7438, Fall!$A$1:$E$25, 5)</f>
        <v>271.929824561403</v>
      </c>
      <c r="J7438" s="1">
        <f t="shared" si="697"/>
        <v>339.69541090644088</v>
      </c>
      <c r="K7438" s="47">
        <f t="shared" si="698"/>
        <v>6.3550298562557925</v>
      </c>
      <c r="L7438" s="48">
        <f>Solar!K7455/1000*Variables!$B$3</f>
        <v>0</v>
      </c>
      <c r="M7438" s="1">
        <f>IF(E7438=1, VLOOKUP(D7438, Sheet1!$E$2:$G$26, 2), Sheet1!$G$3)</f>
        <v>0.20441999999999999</v>
      </c>
      <c r="N7438" s="1">
        <f>'Electricity Rates'!$J$3</f>
        <v>0.19270000000000001</v>
      </c>
      <c r="O7438" s="145">
        <f>L7438-K7438</f>
        <v>-6.3550298562557925</v>
      </c>
      <c r="P7438">
        <f t="shared" si="699"/>
        <v>1.2246142533004913</v>
      </c>
      <c r="Q7438">
        <f>IF(O7438&gt;0, IF(Q7437+O7438*Variables!$B$5&lt;Variables!$B$4, Q7437+O7438*Variables!$B$5, Variables!$B$4), IF(Q7437&gt;-O7438, Q7437+O7438/Variables!$B$5, 0))</f>
        <v>0</v>
      </c>
      <c r="R7438">
        <f>IF(O7438&gt;0, 0, IF(Q7437&gt;-O7438, 0, -O7438 - Q7437*Variables!$B$5))</f>
        <v>6.3550298562557925</v>
      </c>
      <c r="S7438">
        <f t="shared" si="700"/>
        <v>1.299095203215809</v>
      </c>
      <c r="T7438">
        <f t="shared" si="701"/>
        <v>0</v>
      </c>
    </row>
    <row r="7439" spans="1:20" x14ac:dyDescent="0.3">
      <c r="A7439" s="3">
        <f t="shared" si="696"/>
        <v>43410</v>
      </c>
      <c r="B7439">
        <v>11</v>
      </c>
      <c r="C7439">
        <v>6</v>
      </c>
      <c r="D7439">
        <v>22</v>
      </c>
      <c r="E7439">
        <v>1</v>
      </c>
      <c r="F7439" s="1">
        <f>VLOOKUP(A7439,Weather!$A$1:$E$366, 5)</f>
        <v>0.56363636363636294</v>
      </c>
      <c r="G7439" s="1">
        <f>VLOOKUP(D7439, Fall!$A$1:$E$25, 2)</f>
        <v>330.35714285714198</v>
      </c>
      <c r="H7439" s="1">
        <f>VLOOKUP(D7439, Fall!$A$1:$E$25, 3)</f>
        <v>272.33281237147202</v>
      </c>
      <c r="I7439" s="1">
        <f>VLOOKUP(D7439, Fall!$A$1:$E$25, 5)</f>
        <v>254.385964912281</v>
      </c>
      <c r="J7439" s="1">
        <f t="shared" si="697"/>
        <v>305.03743500884957</v>
      </c>
      <c r="K7439" s="47">
        <f t="shared" si="698"/>
        <v>5.706647615827916</v>
      </c>
      <c r="L7439" s="48">
        <f>Solar!K7456/1000*Variables!$B$3</f>
        <v>0</v>
      </c>
      <c r="M7439" s="1">
        <f>IF(E7439=1, VLOOKUP(D7439, Sheet1!$E$2:$G$26, 2), Sheet1!$G$3)</f>
        <v>0.18618000000000001</v>
      </c>
      <c r="N7439" s="1">
        <f>'Electricity Rates'!$J$3</f>
        <v>0.19270000000000001</v>
      </c>
      <c r="O7439" s="145">
        <f>L7439-K7439</f>
        <v>-5.706647615827916</v>
      </c>
      <c r="P7439">
        <f t="shared" si="699"/>
        <v>1.0996709955700394</v>
      </c>
      <c r="Q7439">
        <f>IF(O7439&gt;0, IF(Q7438+O7439*Variables!$B$5&lt;Variables!$B$4, Q7438+O7439*Variables!$B$5, Variables!$B$4), IF(Q7438&gt;-O7439, Q7438+O7439/Variables!$B$5, 0))</f>
        <v>0</v>
      </c>
      <c r="R7439">
        <f>IF(O7439&gt;0, 0, IF(Q7438&gt;-O7439, 0, -O7439 - Q7438*Variables!$B$5))</f>
        <v>5.706647615827916</v>
      </c>
      <c r="S7439">
        <f t="shared" si="700"/>
        <v>1.0624636531148415</v>
      </c>
      <c r="T7439">
        <f t="shared" si="701"/>
        <v>0</v>
      </c>
    </row>
    <row r="7440" spans="1:20" x14ac:dyDescent="0.3">
      <c r="A7440" s="3">
        <f t="shared" si="696"/>
        <v>43410</v>
      </c>
      <c r="B7440">
        <v>11</v>
      </c>
      <c r="C7440">
        <v>6</v>
      </c>
      <c r="D7440">
        <v>23</v>
      </c>
      <c r="E7440">
        <v>1</v>
      </c>
      <c r="F7440" s="1">
        <f>VLOOKUP(A7440,Weather!$A$1:$E$366, 5)</f>
        <v>0.56363636363636294</v>
      </c>
      <c r="G7440" s="1">
        <f>VLOOKUP(D7440, Fall!$A$1:$E$25, 2)</f>
        <v>303.57142857142799</v>
      </c>
      <c r="H7440" s="1">
        <f>VLOOKUP(D7440, Fall!$A$1:$E$25, 3)</f>
        <v>252.67335691371099</v>
      </c>
      <c r="I7440" s="1">
        <f>VLOOKUP(D7440, Fall!$A$1:$E$25, 5)</f>
        <v>254.385964912281</v>
      </c>
      <c r="J7440" s="1">
        <f t="shared" si="697"/>
        <v>281.3613609389696</v>
      </c>
      <c r="K7440" s="47">
        <f t="shared" si="698"/>
        <v>5.2637150569466558</v>
      </c>
      <c r="L7440" s="48">
        <f>Solar!K7457/1000*Variables!$B$3</f>
        <v>0</v>
      </c>
      <c r="M7440" s="1">
        <f>IF(E7440=1, VLOOKUP(D7440, Sheet1!$E$2:$G$26, 2), Sheet1!$G$3)</f>
        <v>0.18618000000000001</v>
      </c>
      <c r="N7440" s="1">
        <f>'Electricity Rates'!$J$3</f>
        <v>0.19270000000000001</v>
      </c>
      <c r="O7440" s="145">
        <f>L7440-K7440</f>
        <v>-5.2637150569466558</v>
      </c>
      <c r="P7440">
        <f t="shared" si="699"/>
        <v>1.0143178914736206</v>
      </c>
      <c r="Q7440">
        <f>IF(O7440&gt;0, IF(Q7439+O7440*Variables!$B$5&lt;Variables!$B$4, Q7439+O7440*Variables!$B$5, Variables!$B$4), IF(Q7439&gt;-O7440, Q7439+O7440/Variables!$B$5, 0))</f>
        <v>0</v>
      </c>
      <c r="R7440">
        <f>IF(O7440&gt;0, 0, IF(Q7439&gt;-O7440, 0, -O7440 - Q7439*Variables!$B$5))</f>
        <v>5.2637150569466558</v>
      </c>
      <c r="S7440">
        <f t="shared" si="700"/>
        <v>0.97999846930232848</v>
      </c>
      <c r="T7440">
        <f t="shared" si="701"/>
        <v>0</v>
      </c>
    </row>
    <row r="7441" spans="1:20" x14ac:dyDescent="0.3">
      <c r="A7441" s="3">
        <f t="shared" si="696"/>
        <v>43410</v>
      </c>
      <c r="B7441">
        <v>11</v>
      </c>
      <c r="C7441">
        <v>6</v>
      </c>
      <c r="D7441">
        <v>24</v>
      </c>
      <c r="E7441">
        <v>1</v>
      </c>
      <c r="F7441" s="1">
        <f>VLOOKUP(A7441,Weather!$A$1:$E$366, 5)</f>
        <v>0.56363636363636294</v>
      </c>
      <c r="G7441" s="1">
        <f>VLOOKUP(D7441, Fall!$A$1:$E$25, 2)</f>
        <v>285.71428571428498</v>
      </c>
      <c r="H7441" s="1">
        <f>VLOOKUP(D7441, Fall!$A$1:$E$25, 3)</f>
        <v>237.47635107345499</v>
      </c>
      <c r="I7441" s="1">
        <f>VLOOKUP(D7441, Fall!$A$1:$E$25, 5)</f>
        <v>254.385964912281</v>
      </c>
      <c r="J7441" s="1">
        <f t="shared" si="697"/>
        <v>264.66500514374093</v>
      </c>
      <c r="K7441" s="47">
        <f t="shared" si="698"/>
        <v>4.9513592341634878</v>
      </c>
      <c r="L7441" s="48">
        <f>Solar!K7458/1000*Variables!$B$3</f>
        <v>0</v>
      </c>
      <c r="M7441" s="1">
        <f>IF(E7441=1, VLOOKUP(D7441, Sheet1!$E$2:$G$26, 2), Sheet1!$G$3)</f>
        <v>0.18618000000000001</v>
      </c>
      <c r="N7441" s="1">
        <f>'Electricity Rates'!$J$3</f>
        <v>0.19270000000000001</v>
      </c>
      <c r="O7441" s="145">
        <f>L7441-K7441</f>
        <v>-4.9513592341634878</v>
      </c>
      <c r="P7441">
        <f t="shared" si="699"/>
        <v>0.95412692442330416</v>
      </c>
      <c r="Q7441">
        <f>IF(O7441&gt;0, IF(Q7440+O7441*Variables!$B$5&lt;Variables!$B$4, Q7440+O7441*Variables!$B$5, Variables!$B$4), IF(Q7440&gt;-O7441, Q7440+O7441/Variables!$B$5, 0))</f>
        <v>0</v>
      </c>
      <c r="R7441">
        <f>IF(O7441&gt;0, 0, IF(Q7440&gt;-O7441, 0, -O7441 - Q7440*Variables!$B$5))</f>
        <v>4.9513592341634878</v>
      </c>
      <c r="S7441">
        <f t="shared" si="700"/>
        <v>0.92184406221655824</v>
      </c>
      <c r="T7441">
        <f t="shared" si="701"/>
        <v>0</v>
      </c>
    </row>
    <row r="7442" spans="1:20" x14ac:dyDescent="0.3">
      <c r="A7442" s="3">
        <f t="shared" si="696"/>
        <v>43411</v>
      </c>
      <c r="B7442">
        <v>11</v>
      </c>
      <c r="C7442">
        <v>7</v>
      </c>
      <c r="D7442">
        <v>1</v>
      </c>
      <c r="E7442">
        <v>1</v>
      </c>
      <c r="F7442" s="1">
        <f>VLOOKUP(A7442,Weather!$A$1:$E$366, 5)</f>
        <v>0.54545454545454575</v>
      </c>
      <c r="G7442" s="1">
        <f>VLOOKUP(D7442, Fall!$A$1:$E$25, 2)</f>
        <v>276.78571428571399</v>
      </c>
      <c r="H7442" s="1">
        <f>VLOOKUP(D7442, Fall!$A$1:$E$25, 3)</f>
        <v>258.40056395394299</v>
      </c>
      <c r="I7442" s="1">
        <f>VLOOKUP(D7442, Fall!$A$1:$E$25, 5)</f>
        <v>254.385964912281</v>
      </c>
      <c r="J7442" s="1">
        <f t="shared" si="697"/>
        <v>268.42882777127261</v>
      </c>
      <c r="K7442" s="47">
        <f t="shared" si="698"/>
        <v>5.021772917727211</v>
      </c>
      <c r="L7442" s="48">
        <f>Solar!K7459/1000*Variables!$B$3</f>
        <v>0</v>
      </c>
      <c r="M7442" s="1">
        <f>IF(E7442=1, VLOOKUP(D7442, Sheet1!$E$2:$G$26, 2), Sheet1!$G$3)</f>
        <v>0.18618000000000001</v>
      </c>
      <c r="N7442" s="1">
        <f>'Electricity Rates'!$J$3</f>
        <v>0.19270000000000001</v>
      </c>
      <c r="O7442" s="145">
        <f>L7442-K7442</f>
        <v>-5.021772917727211</v>
      </c>
      <c r="P7442">
        <f t="shared" si="699"/>
        <v>0.96769564124603358</v>
      </c>
      <c r="Q7442">
        <f>IF(O7442&gt;0, IF(Q7441+O7442*Variables!$B$5&lt;Variables!$B$4, Q7441+O7442*Variables!$B$5, Variables!$B$4), IF(Q7441&gt;-O7442, Q7441+O7442/Variables!$B$5, 0))</f>
        <v>0</v>
      </c>
      <c r="R7442">
        <f>IF(O7442&gt;0, 0, IF(Q7441&gt;-O7442, 0, -O7442 - Q7441*Variables!$B$5))</f>
        <v>5.021772917727211</v>
      </c>
      <c r="S7442">
        <f t="shared" si="700"/>
        <v>0.9349536818224522</v>
      </c>
      <c r="T7442">
        <f t="shared" si="701"/>
        <v>0</v>
      </c>
    </row>
    <row r="7443" spans="1:20" x14ac:dyDescent="0.3">
      <c r="A7443" s="3">
        <f t="shared" si="696"/>
        <v>43411</v>
      </c>
      <c r="B7443">
        <v>11</v>
      </c>
      <c r="C7443">
        <v>7</v>
      </c>
      <c r="D7443">
        <v>2</v>
      </c>
      <c r="E7443">
        <v>1</v>
      </c>
      <c r="F7443" s="1">
        <f>VLOOKUP(A7443,Weather!$A$1:$E$366, 5)</f>
        <v>0.54545454545454575</v>
      </c>
      <c r="G7443" s="1">
        <f>VLOOKUP(D7443, Fall!$A$1:$E$25, 2)</f>
        <v>272.32142857142799</v>
      </c>
      <c r="H7443" s="1">
        <f>VLOOKUP(D7443, Fall!$A$1:$E$25, 3)</f>
        <v>244.53669616981199</v>
      </c>
      <c r="I7443" s="1">
        <f>VLOOKUP(D7443, Fall!$A$1:$E$25, 5)</f>
        <v>254.385964912281</v>
      </c>
      <c r="J7443" s="1">
        <f t="shared" si="697"/>
        <v>259.69200475251165</v>
      </c>
      <c r="K7443" s="47">
        <f t="shared" si="698"/>
        <v>4.8583242241316977</v>
      </c>
      <c r="L7443" s="48">
        <f>Solar!K7460/1000*Variables!$B$3</f>
        <v>0</v>
      </c>
      <c r="M7443" s="1">
        <f>IF(E7443=1, VLOOKUP(D7443, Sheet1!$E$2:$G$26, 2), Sheet1!$G$3)</f>
        <v>0.18618000000000001</v>
      </c>
      <c r="N7443" s="1">
        <f>'Electricity Rates'!$J$3</f>
        <v>0.19270000000000001</v>
      </c>
      <c r="O7443" s="145">
        <f>L7443-K7443</f>
        <v>-4.8583242241316977</v>
      </c>
      <c r="P7443">
        <f t="shared" si="699"/>
        <v>0.93619907799017821</v>
      </c>
      <c r="Q7443">
        <f>IF(O7443&gt;0, IF(Q7442+O7443*Variables!$B$5&lt;Variables!$B$4, Q7442+O7443*Variables!$B$5, Variables!$B$4), IF(Q7442&gt;-O7443, Q7442+O7443/Variables!$B$5, 0))</f>
        <v>0</v>
      </c>
      <c r="R7443">
        <f>IF(O7443&gt;0, 0, IF(Q7442&gt;-O7443, 0, -O7443 - Q7442*Variables!$B$5))</f>
        <v>4.8583242241316977</v>
      </c>
      <c r="S7443">
        <f t="shared" si="700"/>
        <v>0.90452280404883956</v>
      </c>
      <c r="T7443">
        <f t="shared" si="701"/>
        <v>0</v>
      </c>
    </row>
    <row r="7444" spans="1:20" x14ac:dyDescent="0.3">
      <c r="A7444" s="3">
        <f t="shared" si="696"/>
        <v>43411</v>
      </c>
      <c r="B7444">
        <v>11</v>
      </c>
      <c r="C7444">
        <v>7</v>
      </c>
      <c r="D7444">
        <v>3</v>
      </c>
      <c r="E7444">
        <v>1</v>
      </c>
      <c r="F7444" s="1">
        <f>VLOOKUP(A7444,Weather!$A$1:$E$366, 5)</f>
        <v>0.54545454545454575</v>
      </c>
      <c r="G7444" s="1">
        <f>VLOOKUP(D7444, Fall!$A$1:$E$25, 2)</f>
        <v>272.32142857142799</v>
      </c>
      <c r="H7444" s="1">
        <f>VLOOKUP(D7444, Fall!$A$1:$E$25, 3)</f>
        <v>252.565207174747</v>
      </c>
      <c r="I7444" s="1">
        <f>VLOOKUP(D7444, Fall!$A$1:$E$25, 5)</f>
        <v>254.385964912281</v>
      </c>
      <c r="J7444" s="1">
        <f t="shared" si="697"/>
        <v>263.34132793657301</v>
      </c>
      <c r="K7444" s="47">
        <f t="shared" si="698"/>
        <v>4.9265958493737116</v>
      </c>
      <c r="L7444" s="48">
        <f>Solar!K7461/1000*Variables!$B$3</f>
        <v>0</v>
      </c>
      <c r="M7444" s="1">
        <f>IF(E7444=1, VLOOKUP(D7444, Sheet1!$E$2:$G$26, 2), Sheet1!$G$3)</f>
        <v>0.18618000000000001</v>
      </c>
      <c r="N7444" s="1">
        <f>'Electricity Rates'!$J$3</f>
        <v>0.19270000000000001</v>
      </c>
      <c r="O7444" s="145">
        <f>L7444-K7444</f>
        <v>-4.9265958493737116</v>
      </c>
      <c r="P7444">
        <f t="shared" si="699"/>
        <v>0.94935502017431428</v>
      </c>
      <c r="Q7444">
        <f>IF(O7444&gt;0, IF(Q7443+O7444*Variables!$B$5&lt;Variables!$B$4, Q7443+O7444*Variables!$B$5, Variables!$B$4), IF(Q7443&gt;-O7444, Q7443+O7444/Variables!$B$5, 0))</f>
        <v>0</v>
      </c>
      <c r="R7444">
        <f>IF(O7444&gt;0, 0, IF(Q7443&gt;-O7444, 0, -O7444 - Q7443*Variables!$B$5))</f>
        <v>4.9265958493737116</v>
      </c>
      <c r="S7444">
        <f t="shared" si="700"/>
        <v>0.91723361523639768</v>
      </c>
      <c r="T7444">
        <f t="shared" si="701"/>
        <v>0</v>
      </c>
    </row>
    <row r="7445" spans="1:20" x14ac:dyDescent="0.3">
      <c r="A7445" s="3">
        <f t="shared" si="696"/>
        <v>43411</v>
      </c>
      <c r="B7445">
        <v>11</v>
      </c>
      <c r="C7445">
        <v>7</v>
      </c>
      <c r="D7445">
        <v>4</v>
      </c>
      <c r="E7445">
        <v>1</v>
      </c>
      <c r="F7445" s="1">
        <f>VLOOKUP(A7445,Weather!$A$1:$E$366, 5)</f>
        <v>0.54545454545454575</v>
      </c>
      <c r="G7445" s="1">
        <f>VLOOKUP(D7445, Fall!$A$1:$E$25, 2)</f>
        <v>272.32142857142799</v>
      </c>
      <c r="H7445" s="1">
        <f>VLOOKUP(D7445, Fall!$A$1:$E$25, 3)</f>
        <v>267.50020564283898</v>
      </c>
      <c r="I7445" s="1">
        <f>VLOOKUP(D7445, Fall!$A$1:$E$25, 5)</f>
        <v>254.385964912281</v>
      </c>
      <c r="J7445" s="1">
        <f t="shared" si="697"/>
        <v>270.12996360388752</v>
      </c>
      <c r="K7445" s="47">
        <f t="shared" si="698"/>
        <v>5.0535978074923307</v>
      </c>
      <c r="L7445" s="48">
        <f>Solar!K7462/1000*Variables!$B$3</f>
        <v>0</v>
      </c>
      <c r="M7445" s="1">
        <f>IF(E7445=1, VLOOKUP(D7445, Sheet1!$E$2:$G$26, 2), Sheet1!$G$3)</f>
        <v>0.18618000000000001</v>
      </c>
      <c r="N7445" s="1">
        <f>'Electricity Rates'!$J$3</f>
        <v>0.19270000000000001</v>
      </c>
      <c r="O7445" s="145">
        <f>L7445-K7445</f>
        <v>-5.0535978074923307</v>
      </c>
      <c r="P7445">
        <f t="shared" si="699"/>
        <v>0.9738282975037722</v>
      </c>
      <c r="Q7445">
        <f>IF(O7445&gt;0, IF(Q7444+O7445*Variables!$B$5&lt;Variables!$B$4, Q7444+O7445*Variables!$B$5, Variables!$B$4), IF(Q7444&gt;-O7445, Q7444+O7445/Variables!$B$5, 0))</f>
        <v>0</v>
      </c>
      <c r="R7445">
        <f>IF(O7445&gt;0, 0, IF(Q7444&gt;-O7445, 0, -O7445 - Q7444*Variables!$B$5))</f>
        <v>5.0535978074923307</v>
      </c>
      <c r="S7445">
        <f t="shared" si="700"/>
        <v>0.94087883979892217</v>
      </c>
      <c r="T7445">
        <f t="shared" si="701"/>
        <v>0</v>
      </c>
    </row>
    <row r="7446" spans="1:20" x14ac:dyDescent="0.3">
      <c r="A7446" s="3">
        <f t="shared" si="696"/>
        <v>43411</v>
      </c>
      <c r="B7446">
        <v>11</v>
      </c>
      <c r="C7446">
        <v>7</v>
      </c>
      <c r="D7446">
        <v>5</v>
      </c>
      <c r="E7446">
        <v>1</v>
      </c>
      <c r="F7446" s="1">
        <f>VLOOKUP(A7446,Weather!$A$1:$E$366, 5)</f>
        <v>0.54545454545454575</v>
      </c>
      <c r="G7446" s="1">
        <f>VLOOKUP(D7446, Fall!$A$1:$E$25, 2)</f>
        <v>303.57142857142799</v>
      </c>
      <c r="H7446" s="1">
        <f>VLOOKUP(D7446, Fall!$A$1:$E$25, 3)</f>
        <v>277.41442782172697</v>
      </c>
      <c r="I7446" s="1">
        <f>VLOOKUP(D7446, Fall!$A$1:$E$25, 5)</f>
        <v>254.385964912281</v>
      </c>
      <c r="J7446" s="1">
        <f t="shared" si="697"/>
        <v>291.68188277610938</v>
      </c>
      <c r="K7446" s="47">
        <f t="shared" si="698"/>
        <v>5.4567916258415687</v>
      </c>
      <c r="L7446" s="48">
        <f>Solar!K7463/1000*Variables!$B$3</f>
        <v>0</v>
      </c>
      <c r="M7446" s="1">
        <f>IF(E7446=1, VLOOKUP(D7446, Sheet1!$E$2:$G$26, 2), Sheet1!$G$3)</f>
        <v>0.18618000000000001</v>
      </c>
      <c r="N7446" s="1">
        <f>'Electricity Rates'!$J$3</f>
        <v>0.19270000000000001</v>
      </c>
      <c r="O7446" s="145">
        <f>L7446-K7446</f>
        <v>-5.4567916258415687</v>
      </c>
      <c r="P7446">
        <f t="shared" si="699"/>
        <v>1.0515237462996703</v>
      </c>
      <c r="Q7446">
        <f>IF(O7446&gt;0, IF(Q7445+O7446*Variables!$B$5&lt;Variables!$B$4, Q7445+O7446*Variables!$B$5, Variables!$B$4), IF(Q7445&gt;-O7446, Q7445+O7446/Variables!$B$5, 0))</f>
        <v>0</v>
      </c>
      <c r="R7446">
        <f>IF(O7446&gt;0, 0, IF(Q7445&gt;-O7446, 0, -O7446 - Q7445*Variables!$B$5))</f>
        <v>5.4567916258415687</v>
      </c>
      <c r="S7446">
        <f t="shared" si="700"/>
        <v>1.0159454648991832</v>
      </c>
      <c r="T7446">
        <f t="shared" si="701"/>
        <v>0</v>
      </c>
    </row>
    <row r="7447" spans="1:20" x14ac:dyDescent="0.3">
      <c r="A7447" s="3">
        <f t="shared" si="696"/>
        <v>43411</v>
      </c>
      <c r="B7447">
        <v>11</v>
      </c>
      <c r="C7447">
        <v>7</v>
      </c>
      <c r="D7447">
        <v>6</v>
      </c>
      <c r="E7447">
        <v>1</v>
      </c>
      <c r="F7447" s="1">
        <f>VLOOKUP(A7447,Weather!$A$1:$E$366, 5)</f>
        <v>0.54545454545454575</v>
      </c>
      <c r="G7447" s="1">
        <f>VLOOKUP(D7447, Fall!$A$1:$E$25, 2)</f>
        <v>401.78571428571399</v>
      </c>
      <c r="H7447" s="1">
        <f>VLOOKUP(D7447, Fall!$A$1:$E$25, 3)</f>
        <v>309.98601628691301</v>
      </c>
      <c r="I7447" s="1">
        <f>VLOOKUP(D7447, Fall!$A$1:$E$25, 5)</f>
        <v>271.929824561403</v>
      </c>
      <c r="J7447" s="1">
        <f t="shared" si="697"/>
        <v>360.05857883171359</v>
      </c>
      <c r="K7447" s="47">
        <f t="shared" si="698"/>
        <v>6.7359844878999047</v>
      </c>
      <c r="L7447" s="48">
        <f>Solar!K7464/1000*Variables!$B$3</f>
        <v>0</v>
      </c>
      <c r="M7447" s="1">
        <f>IF(E7447=1, VLOOKUP(D7447, Sheet1!$E$2:$G$26, 2), Sheet1!$G$3)</f>
        <v>0.18618000000000001</v>
      </c>
      <c r="N7447" s="1">
        <f>'Electricity Rates'!$J$3</f>
        <v>0.19270000000000001</v>
      </c>
      <c r="O7447" s="145">
        <f>L7447-K7447</f>
        <v>-6.7359844878999047</v>
      </c>
      <c r="P7447">
        <f t="shared" si="699"/>
        <v>1.2980242108183118</v>
      </c>
      <c r="Q7447">
        <f>IF(O7447&gt;0, IF(Q7446+O7447*Variables!$B$5&lt;Variables!$B$4, Q7446+O7447*Variables!$B$5, Variables!$B$4), IF(Q7446&gt;-O7447, Q7446+O7447/Variables!$B$5, 0))</f>
        <v>0</v>
      </c>
      <c r="R7447">
        <f>IF(O7447&gt;0, 0, IF(Q7446&gt;-O7447, 0, -O7447 - Q7446*Variables!$B$5))</f>
        <v>6.7359844878999047</v>
      </c>
      <c r="S7447">
        <f t="shared" si="700"/>
        <v>1.2541055919572044</v>
      </c>
      <c r="T7447">
        <f t="shared" si="701"/>
        <v>0</v>
      </c>
    </row>
    <row r="7448" spans="1:20" x14ac:dyDescent="0.3">
      <c r="A7448" s="3">
        <f t="shared" si="696"/>
        <v>43411</v>
      </c>
      <c r="B7448">
        <v>11</v>
      </c>
      <c r="C7448">
        <v>7</v>
      </c>
      <c r="D7448">
        <v>7</v>
      </c>
      <c r="E7448">
        <v>1</v>
      </c>
      <c r="F7448" s="1">
        <f>VLOOKUP(A7448,Weather!$A$1:$E$366, 5)</f>
        <v>0.54545454545454575</v>
      </c>
      <c r="G7448" s="1">
        <f>VLOOKUP(D7448, Fall!$A$1:$E$25, 2)</f>
        <v>593.74999999999898</v>
      </c>
      <c r="H7448" s="1">
        <f>VLOOKUP(D7448, Fall!$A$1:$E$25, 3)</f>
        <v>390.39236653779699</v>
      </c>
      <c r="I7448" s="1">
        <f>VLOOKUP(D7448, Fall!$A$1:$E$25, 5)</f>
        <v>263.15789473684202</v>
      </c>
      <c r="J7448" s="1">
        <f t="shared" si="697"/>
        <v>501.3147120626345</v>
      </c>
      <c r="K7448" s="47">
        <f t="shared" si="698"/>
        <v>9.3786076003710654</v>
      </c>
      <c r="L7448" s="48">
        <f>Solar!K7465/1000*Variables!$B$3</f>
        <v>0</v>
      </c>
      <c r="M7448" s="1">
        <f>IF(E7448=1, VLOOKUP(D7448, Sheet1!$E$2:$G$26, 2), Sheet1!$G$3)</f>
        <v>0.18618000000000001</v>
      </c>
      <c r="N7448" s="1">
        <f>'Electricity Rates'!$J$3</f>
        <v>0.19270000000000001</v>
      </c>
      <c r="O7448" s="145">
        <f>L7448-K7448</f>
        <v>-9.3786076003710654</v>
      </c>
      <c r="P7448">
        <f t="shared" si="699"/>
        <v>1.8072576845915045</v>
      </c>
      <c r="Q7448">
        <f>IF(O7448&gt;0, IF(Q7447+O7448*Variables!$B$5&lt;Variables!$B$4, Q7447+O7448*Variables!$B$5, Variables!$B$4), IF(Q7447&gt;-O7448, Q7447+O7448/Variables!$B$5, 0))</f>
        <v>0</v>
      </c>
      <c r="R7448">
        <f>IF(O7448&gt;0, 0, IF(Q7447&gt;-O7448, 0, -O7448 - Q7447*Variables!$B$5))</f>
        <v>9.3786076003710654</v>
      </c>
      <c r="S7448">
        <f t="shared" si="700"/>
        <v>1.7461091630370851</v>
      </c>
      <c r="T7448">
        <f t="shared" si="701"/>
        <v>0</v>
      </c>
    </row>
    <row r="7449" spans="1:20" x14ac:dyDescent="0.3">
      <c r="A7449" s="3">
        <f t="shared" si="696"/>
        <v>43411</v>
      </c>
      <c r="B7449">
        <v>11</v>
      </c>
      <c r="C7449">
        <v>7</v>
      </c>
      <c r="D7449">
        <v>8</v>
      </c>
      <c r="E7449">
        <v>1</v>
      </c>
      <c r="F7449" s="1">
        <f>VLOOKUP(A7449,Weather!$A$1:$E$366, 5)</f>
        <v>0.54545454545454575</v>
      </c>
      <c r="G7449" s="1">
        <f>VLOOKUP(D7449, Fall!$A$1:$E$25, 2)</f>
        <v>866.07142857142799</v>
      </c>
      <c r="H7449" s="1">
        <f>VLOOKUP(D7449, Fall!$A$1:$E$25, 3)</f>
        <v>561.61059471909198</v>
      </c>
      <c r="I7449" s="1">
        <f>VLOOKUP(D7449, Fall!$A$1:$E$25, 5)</f>
        <v>271.929824561403</v>
      </c>
      <c r="J7449" s="1">
        <f t="shared" si="697"/>
        <v>727.68014045672987</v>
      </c>
      <c r="K7449" s="47">
        <f t="shared" si="698"/>
        <v>13.613457438436194</v>
      </c>
      <c r="L7449" s="48">
        <f>Solar!K7466/1000*Variables!$B$3</f>
        <v>2.8770000000000002</v>
      </c>
      <c r="M7449" s="1">
        <f>IF(E7449=1, VLOOKUP(D7449, Sheet1!$E$2:$G$26, 2), Sheet1!$G$3)</f>
        <v>0.18618000000000001</v>
      </c>
      <c r="N7449" s="1">
        <f>'Electricity Rates'!$J$3</f>
        <v>0.19270000000000001</v>
      </c>
      <c r="O7449" s="145">
        <f>L7449-K7449</f>
        <v>-10.736457438436194</v>
      </c>
      <c r="P7449">
        <f t="shared" si="699"/>
        <v>2.6233132483866548</v>
      </c>
      <c r="Q7449">
        <f>IF(O7449&gt;0, IF(Q7448+O7449*Variables!$B$5&lt;Variables!$B$4, Q7448+O7449*Variables!$B$5, Variables!$B$4), IF(Q7448&gt;-O7449, Q7448+O7449/Variables!$B$5, 0))</f>
        <v>0</v>
      </c>
      <c r="R7449">
        <f>IF(O7449&gt;0, 0, IF(Q7448&gt;-O7449, 0, -O7449 - Q7448*Variables!$B$5))</f>
        <v>10.736457438436194</v>
      </c>
      <c r="S7449">
        <f t="shared" si="700"/>
        <v>1.9989136458880508</v>
      </c>
      <c r="T7449">
        <f t="shared" si="701"/>
        <v>0</v>
      </c>
    </row>
    <row r="7450" spans="1:20" x14ac:dyDescent="0.3">
      <c r="A7450" s="3">
        <f t="shared" si="696"/>
        <v>43411</v>
      </c>
      <c r="B7450">
        <v>11</v>
      </c>
      <c r="C7450">
        <v>7</v>
      </c>
      <c r="D7450">
        <v>9</v>
      </c>
      <c r="E7450">
        <v>1</v>
      </c>
      <c r="F7450" s="1">
        <f>VLOOKUP(A7450,Weather!$A$1:$E$366, 5)</f>
        <v>0.54545454545454575</v>
      </c>
      <c r="G7450" s="1">
        <f>VLOOKUP(D7450, Fall!$A$1:$E$25, 2)</f>
        <v>1080.3571428571399</v>
      </c>
      <c r="H7450" s="1">
        <f>VLOOKUP(D7450, Fall!$A$1:$E$25, 3)</f>
        <v>760.17932055605797</v>
      </c>
      <c r="I7450" s="1">
        <f>VLOOKUP(D7450, Fall!$A$1:$E$25, 5)</f>
        <v>311.40350877192998</v>
      </c>
      <c r="J7450" s="1">
        <f t="shared" si="697"/>
        <v>934.82176908392091</v>
      </c>
      <c r="K7450" s="47">
        <f t="shared" si="698"/>
        <v>17.488667971562322</v>
      </c>
      <c r="L7450" s="48">
        <f>Solar!K7467/1000*Variables!$B$3</f>
        <v>6.292250000000001</v>
      </c>
      <c r="M7450" s="1">
        <f>IF(E7450=1, VLOOKUP(D7450, Sheet1!$E$2:$G$26, 2), Sheet1!$G$3)</f>
        <v>0.20441999999999999</v>
      </c>
      <c r="N7450" s="1">
        <f>'Electricity Rates'!$J$3</f>
        <v>0.19270000000000001</v>
      </c>
      <c r="O7450" s="145">
        <f>L7450-K7450</f>
        <v>-11.196417971562321</v>
      </c>
      <c r="P7450">
        <f t="shared" si="699"/>
        <v>3.3700663181200596</v>
      </c>
      <c r="Q7450">
        <f>IF(O7450&gt;0, IF(Q7449+O7450*Variables!$B$5&lt;Variables!$B$4, Q7449+O7450*Variables!$B$5, Variables!$B$4), IF(Q7449&gt;-O7450, Q7449+O7450/Variables!$B$5, 0))</f>
        <v>0</v>
      </c>
      <c r="R7450">
        <f>IF(O7450&gt;0, 0, IF(Q7449&gt;-O7450, 0, -O7450 - Q7449*Variables!$B$5))</f>
        <v>11.196417971562321</v>
      </c>
      <c r="S7450">
        <f t="shared" si="700"/>
        <v>2.2887717617467693</v>
      </c>
      <c r="T7450">
        <f t="shared" si="701"/>
        <v>0</v>
      </c>
    </row>
    <row r="7451" spans="1:20" x14ac:dyDescent="0.3">
      <c r="A7451" s="3">
        <f t="shared" si="696"/>
        <v>43411</v>
      </c>
      <c r="B7451">
        <v>11</v>
      </c>
      <c r="C7451">
        <v>7</v>
      </c>
      <c r="D7451">
        <v>10</v>
      </c>
      <c r="E7451">
        <v>1</v>
      </c>
      <c r="F7451" s="1">
        <f>VLOOKUP(A7451,Weather!$A$1:$E$366, 5)</f>
        <v>0.54545454545454575</v>
      </c>
      <c r="G7451" s="1">
        <f>VLOOKUP(D7451, Fall!$A$1:$E$25, 2)</f>
        <v>1205.3571428571399</v>
      </c>
      <c r="H7451" s="1">
        <f>VLOOKUP(D7451, Fall!$A$1:$E$25, 3)</f>
        <v>904.12930821748796</v>
      </c>
      <c r="I7451" s="1">
        <f>VLOOKUP(D7451, Fall!$A$1:$E$25, 5)</f>
        <v>359.64912280701702</v>
      </c>
      <c r="J7451" s="1">
        <f t="shared" si="697"/>
        <v>1068.4353998391164</v>
      </c>
      <c r="K7451" s="47">
        <f t="shared" si="698"/>
        <v>19.988314965280082</v>
      </c>
      <c r="L7451" s="48">
        <f>Solar!K7468/1000*Variables!$B$3</f>
        <v>11.113299999999999</v>
      </c>
      <c r="M7451" s="1">
        <f>IF(E7451=1, VLOOKUP(D7451, Sheet1!$E$2:$G$26, 2), Sheet1!$G$3)</f>
        <v>0.20441999999999999</v>
      </c>
      <c r="N7451" s="1">
        <f>'Electricity Rates'!$J$3</f>
        <v>0.19270000000000001</v>
      </c>
      <c r="O7451" s="145">
        <f>L7451-K7451</f>
        <v>-8.8750149652800836</v>
      </c>
      <c r="P7451">
        <f t="shared" si="699"/>
        <v>3.851748293809472</v>
      </c>
      <c r="Q7451">
        <f>IF(O7451&gt;0, IF(Q7450+O7451*Variables!$B$5&lt;Variables!$B$4, Q7450+O7451*Variables!$B$5, Variables!$B$4), IF(Q7450&gt;-O7451, Q7450+O7451/Variables!$B$5, 0))</f>
        <v>0</v>
      </c>
      <c r="R7451">
        <f>IF(O7451&gt;0, 0, IF(Q7450&gt;-O7451, 0, -O7451 - Q7450*Variables!$B$5))</f>
        <v>8.8750149652800836</v>
      </c>
      <c r="S7451">
        <f t="shared" si="700"/>
        <v>1.8142305592025547</v>
      </c>
      <c r="T7451">
        <f t="shared" si="701"/>
        <v>0</v>
      </c>
    </row>
    <row r="7452" spans="1:20" x14ac:dyDescent="0.3">
      <c r="A7452" s="3">
        <f t="shared" si="696"/>
        <v>43411</v>
      </c>
      <c r="B7452">
        <v>11</v>
      </c>
      <c r="C7452">
        <v>7</v>
      </c>
      <c r="D7452">
        <v>11</v>
      </c>
      <c r="E7452">
        <v>1</v>
      </c>
      <c r="F7452" s="1">
        <f>VLOOKUP(A7452,Weather!$A$1:$E$366, 5)</f>
        <v>0.54545454545454575</v>
      </c>
      <c r="G7452" s="1">
        <f>VLOOKUP(D7452, Fall!$A$1:$E$25, 2)</f>
        <v>1290.17857142857</v>
      </c>
      <c r="H7452" s="1">
        <f>VLOOKUP(D7452, Fall!$A$1:$E$25, 3)</f>
        <v>975.19947355433101</v>
      </c>
      <c r="I7452" s="1">
        <f>VLOOKUP(D7452, Fall!$A$1:$E$25, 5)</f>
        <v>377.19298245613999</v>
      </c>
      <c r="J7452" s="1">
        <f t="shared" si="697"/>
        <v>1147.006254213007</v>
      </c>
      <c r="K7452" s="47">
        <f t="shared" si="698"/>
        <v>21.458220384506145</v>
      </c>
      <c r="L7452" s="48">
        <f>Solar!K7469/1000*Variables!$B$3</f>
        <v>10.340399999999999</v>
      </c>
      <c r="M7452" s="1">
        <f>IF(E7452=1, VLOOKUP(D7452, Sheet1!$E$2:$G$26, 2), Sheet1!$G$3)</f>
        <v>0.20441999999999999</v>
      </c>
      <c r="N7452" s="1">
        <f>'Electricity Rates'!$J$3</f>
        <v>0.19270000000000001</v>
      </c>
      <c r="O7452" s="145">
        <f>L7452-K7452</f>
        <v>-11.117820384506146</v>
      </c>
      <c r="P7452">
        <f t="shared" si="699"/>
        <v>4.1349990680943343</v>
      </c>
      <c r="Q7452">
        <f>IF(O7452&gt;0, IF(Q7451+O7452*Variables!$B$5&lt;Variables!$B$4, Q7451+O7452*Variables!$B$5, Variables!$B$4), IF(Q7451&gt;-O7452, Q7451+O7452/Variables!$B$5, 0))</f>
        <v>0</v>
      </c>
      <c r="R7452">
        <f>IF(O7452&gt;0, 0, IF(Q7451&gt;-O7452, 0, -O7452 - Q7451*Variables!$B$5))</f>
        <v>11.117820384506146</v>
      </c>
      <c r="S7452">
        <f t="shared" si="700"/>
        <v>2.2727048430007462</v>
      </c>
      <c r="T7452">
        <f t="shared" si="701"/>
        <v>0</v>
      </c>
    </row>
    <row r="7453" spans="1:20" x14ac:dyDescent="0.3">
      <c r="A7453" s="3">
        <f t="shared" si="696"/>
        <v>43411</v>
      </c>
      <c r="B7453">
        <v>11</v>
      </c>
      <c r="C7453">
        <v>7</v>
      </c>
      <c r="D7453">
        <v>12</v>
      </c>
      <c r="E7453">
        <v>1</v>
      </c>
      <c r="F7453" s="1">
        <f>VLOOKUP(A7453,Weather!$A$1:$E$366, 5)</f>
        <v>0.54545454545454575</v>
      </c>
      <c r="G7453" s="1">
        <f>VLOOKUP(D7453, Fall!$A$1:$E$25, 2)</f>
        <v>1366.07142857142</v>
      </c>
      <c r="H7453" s="1">
        <f>VLOOKUP(D7453, Fall!$A$1:$E$25, 3)</f>
        <v>996.442378876367</v>
      </c>
      <c r="I7453" s="1">
        <f>VLOOKUP(D7453, Fall!$A$1:$E$25, 5)</f>
        <v>368.42105263157799</v>
      </c>
      <c r="J7453" s="1">
        <f t="shared" si="697"/>
        <v>1198.058224164578</v>
      </c>
      <c r="K7453" s="47">
        <f t="shared" si="698"/>
        <v>22.413301857044093</v>
      </c>
      <c r="L7453" s="48">
        <f>Solar!K7470/1000*Variables!$B$3</f>
        <v>16.955500000000001</v>
      </c>
      <c r="M7453" s="1">
        <f>IF(E7453=1, VLOOKUP(D7453, Sheet1!$E$2:$G$26, 2), Sheet1!$G$3)</f>
        <v>0.20441999999999999</v>
      </c>
      <c r="N7453" s="1">
        <f>'Electricity Rates'!$J$3</f>
        <v>0.19270000000000001</v>
      </c>
      <c r="O7453" s="145">
        <f>L7453-K7453</f>
        <v>-5.4578018570440925</v>
      </c>
      <c r="P7453">
        <f t="shared" si="699"/>
        <v>4.3190432678523969</v>
      </c>
      <c r="Q7453">
        <f>IF(O7453&gt;0, IF(Q7452+O7453*Variables!$B$5&lt;Variables!$B$4, Q7452+O7453*Variables!$B$5, Variables!$B$4), IF(Q7452&gt;-O7453, Q7452+O7453/Variables!$B$5, 0))</f>
        <v>0</v>
      </c>
      <c r="R7453">
        <f>IF(O7453&gt;0, 0, IF(Q7452&gt;-O7453, 0, -O7453 - Q7452*Variables!$B$5))</f>
        <v>5.4578018570440925</v>
      </c>
      <c r="S7453">
        <f t="shared" si="700"/>
        <v>1.1156838556169533</v>
      </c>
      <c r="T7453">
        <f t="shared" si="701"/>
        <v>0</v>
      </c>
    </row>
    <row r="7454" spans="1:20" x14ac:dyDescent="0.3">
      <c r="A7454" s="3">
        <f t="shared" si="696"/>
        <v>43411</v>
      </c>
      <c r="B7454">
        <v>11</v>
      </c>
      <c r="C7454">
        <v>7</v>
      </c>
      <c r="D7454">
        <v>13</v>
      </c>
      <c r="E7454">
        <v>1</v>
      </c>
      <c r="F7454" s="1">
        <f>VLOOKUP(A7454,Weather!$A$1:$E$366, 5)</f>
        <v>0.54545454545454575</v>
      </c>
      <c r="G7454" s="1">
        <f>VLOOKUP(D7454, Fall!$A$1:$E$25, 2)</f>
        <v>1446.42857142857</v>
      </c>
      <c r="H7454" s="1">
        <f>VLOOKUP(D7454, Fall!$A$1:$E$25, 3)</f>
        <v>1031.4839187299399</v>
      </c>
      <c r="I7454" s="1">
        <f>VLOOKUP(D7454, Fall!$A$1:$E$25, 5)</f>
        <v>350.87719298245599</v>
      </c>
      <c r="J7454" s="1">
        <f t="shared" si="697"/>
        <v>1257.8173656564654</v>
      </c>
      <c r="K7454" s="47">
        <f t="shared" si="698"/>
        <v>23.531277302610995</v>
      </c>
      <c r="L7454" s="48">
        <f>Solar!K7471/1000*Variables!$B$3</f>
        <v>14.51685</v>
      </c>
      <c r="M7454" s="1">
        <f>IF(E7454=1, VLOOKUP(D7454, Sheet1!$E$2:$G$26, 2), Sheet1!$G$3)</f>
        <v>0.20441999999999999</v>
      </c>
      <c r="N7454" s="1">
        <f>'Electricity Rates'!$J$3</f>
        <v>0.19270000000000001</v>
      </c>
      <c r="O7454" s="145">
        <f>L7454-K7454</f>
        <v>-9.0144273026109953</v>
      </c>
      <c r="P7454">
        <f t="shared" si="699"/>
        <v>4.5344771362131393</v>
      </c>
      <c r="Q7454">
        <f>IF(O7454&gt;0, IF(Q7453+O7454*Variables!$B$5&lt;Variables!$B$4, Q7453+O7454*Variables!$B$5, Variables!$B$4), IF(Q7453&gt;-O7454, Q7453+O7454/Variables!$B$5, 0))</f>
        <v>0</v>
      </c>
      <c r="R7454">
        <f>IF(O7454&gt;0, 0, IF(Q7453&gt;-O7454, 0, -O7454 - Q7453*Variables!$B$5))</f>
        <v>9.0144273026109953</v>
      </c>
      <c r="S7454">
        <f t="shared" si="700"/>
        <v>1.8427292291997397</v>
      </c>
      <c r="T7454">
        <f t="shared" si="701"/>
        <v>0</v>
      </c>
    </row>
    <row r="7455" spans="1:20" x14ac:dyDescent="0.3">
      <c r="A7455" s="3">
        <f t="shared" si="696"/>
        <v>43411</v>
      </c>
      <c r="B7455">
        <v>11</v>
      </c>
      <c r="C7455">
        <v>7</v>
      </c>
      <c r="D7455">
        <v>14</v>
      </c>
      <c r="E7455">
        <v>1</v>
      </c>
      <c r="F7455" s="1">
        <f>VLOOKUP(A7455,Weather!$A$1:$E$366, 5)</f>
        <v>0.54545454545454575</v>
      </c>
      <c r="G7455" s="1">
        <f>VLOOKUP(D7455, Fall!$A$1:$E$25, 2)</f>
        <v>1482.1428571428501</v>
      </c>
      <c r="H7455" s="1">
        <f>VLOOKUP(D7455, Fall!$A$1:$E$25, 3)</f>
        <v>1052.56230978037</v>
      </c>
      <c r="I7455" s="1">
        <f>VLOOKUP(D7455, Fall!$A$1:$E$25, 5)</f>
        <v>342.105263157894</v>
      </c>
      <c r="J7455" s="1">
        <f t="shared" si="697"/>
        <v>1286.8789719780866</v>
      </c>
      <c r="K7455" s="47">
        <f t="shared" si="698"/>
        <v>24.074962527418226</v>
      </c>
      <c r="L7455" s="48">
        <f>Solar!K7472/1000*Variables!$B$3</f>
        <v>13.948750000000002</v>
      </c>
      <c r="M7455" s="1">
        <f>IF(E7455=1, VLOOKUP(D7455, Sheet1!$E$2:$G$26, 2), Sheet1!$G$3)</f>
        <v>0.20441999999999999</v>
      </c>
      <c r="N7455" s="1">
        <f>'Electricity Rates'!$J$3</f>
        <v>0.19270000000000001</v>
      </c>
      <c r="O7455" s="145">
        <f>L7455-K7455</f>
        <v>-10.126212527418224</v>
      </c>
      <c r="P7455">
        <f t="shared" si="699"/>
        <v>4.6392452790334922</v>
      </c>
      <c r="Q7455">
        <f>IF(O7455&gt;0, IF(Q7454+O7455*Variables!$B$5&lt;Variables!$B$4, Q7454+O7455*Variables!$B$5, Variables!$B$4), IF(Q7454&gt;-O7455, Q7454+O7455/Variables!$B$5, 0))</f>
        <v>0</v>
      </c>
      <c r="R7455">
        <f>IF(O7455&gt;0, 0, IF(Q7454&gt;-O7455, 0, -O7455 - Q7454*Variables!$B$5))</f>
        <v>10.126212527418224</v>
      </c>
      <c r="S7455">
        <f t="shared" si="700"/>
        <v>2.0700003648548333</v>
      </c>
      <c r="T7455">
        <f t="shared" si="701"/>
        <v>0</v>
      </c>
    </row>
    <row r="7456" spans="1:20" x14ac:dyDescent="0.3">
      <c r="A7456" s="3">
        <f t="shared" si="696"/>
        <v>43411</v>
      </c>
      <c r="B7456">
        <v>11</v>
      </c>
      <c r="C7456">
        <v>7</v>
      </c>
      <c r="D7456">
        <v>15</v>
      </c>
      <c r="E7456">
        <v>1</v>
      </c>
      <c r="F7456" s="1">
        <f>VLOOKUP(A7456,Weather!$A$1:$E$366, 5)</f>
        <v>0.54545454545454575</v>
      </c>
      <c r="G7456" s="1">
        <f>VLOOKUP(D7456, Fall!$A$1:$E$25, 2)</f>
        <v>1437.5</v>
      </c>
      <c r="H7456" s="1">
        <f>VLOOKUP(D7456, Fall!$A$1:$E$25, 3)</f>
        <v>1060.00658057086</v>
      </c>
      <c r="I7456" s="1">
        <f>VLOOKUP(D7456, Fall!$A$1:$E$25, 5)</f>
        <v>328.94736842105198</v>
      </c>
      <c r="J7456" s="1">
        <f t="shared" si="697"/>
        <v>1265.9120820776639</v>
      </c>
      <c r="K7456" s="47">
        <f t="shared" si="698"/>
        <v>23.682713450651299</v>
      </c>
      <c r="L7456" s="48">
        <f>Solar!K7473/1000*Variables!$B$3</f>
        <v>7.6783000000000001</v>
      </c>
      <c r="M7456" s="1">
        <f>IF(E7456=1, VLOOKUP(D7456, Sheet1!$E$2:$G$26, 2), Sheet1!$G$3)</f>
        <v>0.20441999999999999</v>
      </c>
      <c r="N7456" s="1">
        <f>'Electricity Rates'!$J$3</f>
        <v>0.19270000000000001</v>
      </c>
      <c r="O7456" s="145">
        <f>L7456-K7456</f>
        <v>-16.004413450651299</v>
      </c>
      <c r="P7456">
        <f t="shared" si="699"/>
        <v>4.5636588819405057</v>
      </c>
      <c r="Q7456">
        <f>IF(O7456&gt;0, IF(Q7455+O7456*Variables!$B$5&lt;Variables!$B$4, Q7455+O7456*Variables!$B$5, Variables!$B$4), IF(Q7455&gt;-O7456, Q7455+O7456/Variables!$B$5, 0))</f>
        <v>0</v>
      </c>
      <c r="R7456">
        <f>IF(O7456&gt;0, 0, IF(Q7455&gt;-O7456, 0, -O7456 - Q7455*Variables!$B$5))</f>
        <v>16.004413450651299</v>
      </c>
      <c r="S7456">
        <f t="shared" si="700"/>
        <v>3.2716221975821385</v>
      </c>
      <c r="T7456">
        <f t="shared" si="701"/>
        <v>0</v>
      </c>
    </row>
    <row r="7457" spans="1:20" x14ac:dyDescent="0.3">
      <c r="A7457" s="3">
        <f t="shared" si="696"/>
        <v>43411</v>
      </c>
      <c r="B7457">
        <v>11</v>
      </c>
      <c r="C7457">
        <v>7</v>
      </c>
      <c r="D7457">
        <v>16</v>
      </c>
      <c r="E7457">
        <v>1</v>
      </c>
      <c r="F7457" s="1">
        <f>VLOOKUP(A7457,Weather!$A$1:$E$366, 5)</f>
        <v>0.54545454545454575</v>
      </c>
      <c r="G7457" s="1">
        <f>VLOOKUP(D7457, Fall!$A$1:$E$25, 2)</f>
        <v>1348.2142857142801</v>
      </c>
      <c r="H7457" s="1">
        <f>VLOOKUP(D7457, Fall!$A$1:$E$25, 3)</f>
        <v>1003.98947108661</v>
      </c>
      <c r="I7457" s="1">
        <f>VLOOKUP(D7457, Fall!$A$1:$E$25, 5)</f>
        <v>298.24561403508801</v>
      </c>
      <c r="J7457" s="1">
        <f t="shared" si="697"/>
        <v>1191.7484608835211</v>
      </c>
      <c r="K7457" s="47">
        <f t="shared" si="698"/>
        <v>22.29525865495896</v>
      </c>
      <c r="L7457" s="48">
        <f>Solar!K7474/1000*Variables!$B$3</f>
        <v>2.0806</v>
      </c>
      <c r="M7457" s="1">
        <f>IF(E7457=1, VLOOKUP(D7457, Sheet1!$E$2:$G$26, 2), Sheet1!$G$3)</f>
        <v>0.20441999999999999</v>
      </c>
      <c r="N7457" s="1">
        <f>'Electricity Rates'!$J$3</f>
        <v>0.19270000000000001</v>
      </c>
      <c r="O7457" s="145">
        <f>L7457-K7457</f>
        <v>-20.21465865495896</v>
      </c>
      <c r="P7457">
        <f t="shared" si="699"/>
        <v>4.2962963428105923</v>
      </c>
      <c r="Q7457">
        <f>IF(O7457&gt;0, IF(Q7456+O7457*Variables!$B$5&lt;Variables!$B$4, Q7456+O7457*Variables!$B$5, Variables!$B$4), IF(Q7456&gt;-O7457, Q7456+O7457/Variables!$B$5, 0))</f>
        <v>0</v>
      </c>
      <c r="R7457">
        <f>IF(O7457&gt;0, 0, IF(Q7456&gt;-O7457, 0, -O7457 - Q7456*Variables!$B$5))</f>
        <v>20.21465865495896</v>
      </c>
      <c r="S7457">
        <f t="shared" si="700"/>
        <v>4.1322805222467105</v>
      </c>
      <c r="T7457">
        <f t="shared" si="701"/>
        <v>0</v>
      </c>
    </row>
    <row r="7458" spans="1:20" x14ac:dyDescent="0.3">
      <c r="A7458" s="3">
        <f t="shared" si="696"/>
        <v>43411</v>
      </c>
      <c r="B7458">
        <v>11</v>
      </c>
      <c r="C7458">
        <v>7</v>
      </c>
      <c r="D7458">
        <v>17</v>
      </c>
      <c r="E7458">
        <v>1</v>
      </c>
      <c r="F7458" s="1">
        <f>VLOOKUP(A7458,Weather!$A$1:$E$366, 5)</f>
        <v>0.54545454545454575</v>
      </c>
      <c r="G7458" s="1">
        <f>VLOOKUP(D7458, Fall!$A$1:$E$25, 2)</f>
        <v>1080.3571428571399</v>
      </c>
      <c r="H7458" s="1">
        <f>VLOOKUP(D7458, Fall!$A$1:$E$25, 3)</f>
        <v>794.90091642515802</v>
      </c>
      <c r="I7458" s="1">
        <f>VLOOKUP(D7458, Fall!$A$1:$E$25, 5)</f>
        <v>263.15789473684202</v>
      </c>
      <c r="J7458" s="1">
        <f t="shared" si="697"/>
        <v>950.60431266078456</v>
      </c>
      <c r="K7458" s="47">
        <f t="shared" si="698"/>
        <v>17.783928173550308</v>
      </c>
      <c r="L7458" s="48">
        <f>Solar!K7475/1000*Variables!$B$3</f>
        <v>0.53769999999999996</v>
      </c>
      <c r="M7458" s="1">
        <f>IF(E7458=1, VLOOKUP(D7458, Sheet1!$E$2:$G$26, 2), Sheet1!$G$3)</f>
        <v>0.20441999999999999</v>
      </c>
      <c r="N7458" s="1">
        <f>'Electricity Rates'!$J$3</f>
        <v>0.19270000000000001</v>
      </c>
      <c r="O7458" s="145">
        <f>L7458-K7458</f>
        <v>-17.246228173550307</v>
      </c>
      <c r="P7458">
        <f t="shared" si="699"/>
        <v>3.4269629590431445</v>
      </c>
      <c r="Q7458">
        <f>IF(O7458&gt;0, IF(Q7457+O7458*Variables!$B$5&lt;Variables!$B$4, Q7457+O7458*Variables!$B$5, Variables!$B$4), IF(Q7457&gt;-O7458, Q7457+O7458/Variables!$B$5, 0))</f>
        <v>0</v>
      </c>
      <c r="R7458">
        <f>IF(O7458&gt;0, 0, IF(Q7457&gt;-O7458, 0, -O7458 - Q7457*Variables!$B$5))</f>
        <v>17.246228173550307</v>
      </c>
      <c r="S7458">
        <f t="shared" si="700"/>
        <v>3.5254739632371535</v>
      </c>
      <c r="T7458">
        <f t="shared" si="701"/>
        <v>0</v>
      </c>
    </row>
    <row r="7459" spans="1:20" x14ac:dyDescent="0.3">
      <c r="A7459" s="3">
        <f t="shared" si="696"/>
        <v>43411</v>
      </c>
      <c r="B7459">
        <v>11</v>
      </c>
      <c r="C7459">
        <v>7</v>
      </c>
      <c r="D7459">
        <v>18</v>
      </c>
      <c r="E7459">
        <v>1</v>
      </c>
      <c r="F7459" s="1">
        <f>VLOOKUP(A7459,Weather!$A$1:$E$366, 5)</f>
        <v>0.54545454545454575</v>
      </c>
      <c r="G7459" s="1">
        <f>VLOOKUP(D7459, Fall!$A$1:$E$25, 2)</f>
        <v>678.57142857142799</v>
      </c>
      <c r="H7459" s="1">
        <f>VLOOKUP(D7459, Fall!$A$1:$E$25, 3)</f>
        <v>583.61400485626905</v>
      </c>
      <c r="I7459" s="1">
        <f>VLOOKUP(D7459, Fall!$A$1:$E$25, 5)</f>
        <v>280.70175438596499</v>
      </c>
      <c r="J7459" s="1">
        <f t="shared" si="697"/>
        <v>635.40896324635582</v>
      </c>
      <c r="K7459" s="47">
        <f t="shared" si="698"/>
        <v>11.887246052538789</v>
      </c>
      <c r="L7459" s="48">
        <f>Solar!K7476/1000*Variables!$B$3</f>
        <v>0</v>
      </c>
      <c r="M7459" s="1">
        <f>IF(E7459=1, VLOOKUP(D7459, Sheet1!$E$2:$G$26, 2), Sheet1!$G$3)</f>
        <v>0.20441999999999999</v>
      </c>
      <c r="N7459" s="1">
        <f>'Electricity Rates'!$J$3</f>
        <v>0.19270000000000001</v>
      </c>
      <c r="O7459" s="145">
        <f>L7459-K7459</f>
        <v>-11.887246052538789</v>
      </c>
      <c r="P7459">
        <f t="shared" si="699"/>
        <v>2.2906723143242247</v>
      </c>
      <c r="Q7459">
        <f>IF(O7459&gt;0, IF(Q7458+O7459*Variables!$B$5&lt;Variables!$B$4, Q7458+O7459*Variables!$B$5, Variables!$B$4), IF(Q7458&gt;-O7459, Q7458+O7459/Variables!$B$5, 0))</f>
        <v>0</v>
      </c>
      <c r="R7459">
        <f>IF(O7459&gt;0, 0, IF(Q7458&gt;-O7459, 0, -O7459 - Q7458*Variables!$B$5))</f>
        <v>11.887246052538789</v>
      </c>
      <c r="S7459">
        <f t="shared" si="700"/>
        <v>2.4299908380599788</v>
      </c>
      <c r="T7459">
        <f t="shared" si="701"/>
        <v>0</v>
      </c>
    </row>
    <row r="7460" spans="1:20" x14ac:dyDescent="0.3">
      <c r="A7460" s="3">
        <f t="shared" si="696"/>
        <v>43411</v>
      </c>
      <c r="B7460">
        <v>11</v>
      </c>
      <c r="C7460">
        <v>7</v>
      </c>
      <c r="D7460">
        <v>19</v>
      </c>
      <c r="E7460">
        <v>1</v>
      </c>
      <c r="F7460" s="1">
        <f>VLOOKUP(A7460,Weather!$A$1:$E$366, 5)</f>
        <v>0.54545454545454575</v>
      </c>
      <c r="G7460" s="1">
        <f>VLOOKUP(D7460, Fall!$A$1:$E$25, 2)</f>
        <v>517.85714285714198</v>
      </c>
      <c r="H7460" s="1">
        <f>VLOOKUP(D7460, Fall!$A$1:$E$25, 3)</f>
        <v>442.60593718179598</v>
      </c>
      <c r="I7460" s="1">
        <f>VLOOKUP(D7460, Fall!$A$1:$E$25, 5)</f>
        <v>289.47368421052602</v>
      </c>
      <c r="J7460" s="1">
        <f t="shared" si="697"/>
        <v>483.65204936834834</v>
      </c>
      <c r="K7460" s="47">
        <f t="shared" si="698"/>
        <v>9.0481740850531924</v>
      </c>
      <c r="L7460" s="48">
        <f>Solar!K7477/1000*Variables!$B$3</f>
        <v>0</v>
      </c>
      <c r="M7460" s="1">
        <f>IF(E7460=1, VLOOKUP(D7460, Sheet1!$E$2:$G$26, 2), Sheet1!$G$3)</f>
        <v>0.20441999999999999</v>
      </c>
      <c r="N7460" s="1">
        <f>'Electricity Rates'!$J$3</f>
        <v>0.19270000000000001</v>
      </c>
      <c r="O7460" s="145">
        <f>L7460-K7460</f>
        <v>-9.0481740850531924</v>
      </c>
      <c r="P7460">
        <f t="shared" si="699"/>
        <v>1.7435831461897502</v>
      </c>
      <c r="Q7460">
        <f>IF(O7460&gt;0, IF(Q7459+O7460*Variables!$B$5&lt;Variables!$B$4, Q7459+O7460*Variables!$B$5, Variables!$B$4), IF(Q7459&gt;-O7460, Q7459+O7460/Variables!$B$5, 0))</f>
        <v>0</v>
      </c>
      <c r="R7460">
        <f>IF(O7460&gt;0, 0, IF(Q7459&gt;-O7460, 0, -O7460 - Q7459*Variables!$B$5))</f>
        <v>9.0481740850531924</v>
      </c>
      <c r="S7460">
        <f t="shared" si="700"/>
        <v>1.8496277464665736</v>
      </c>
      <c r="T7460">
        <f t="shared" si="701"/>
        <v>0</v>
      </c>
    </row>
    <row r="7461" spans="1:20" x14ac:dyDescent="0.3">
      <c r="A7461" s="3">
        <f t="shared" si="696"/>
        <v>43411</v>
      </c>
      <c r="B7461">
        <v>11</v>
      </c>
      <c r="C7461">
        <v>7</v>
      </c>
      <c r="D7461">
        <v>20</v>
      </c>
      <c r="E7461">
        <v>1</v>
      </c>
      <c r="F7461" s="1">
        <f>VLOOKUP(A7461,Weather!$A$1:$E$366, 5)</f>
        <v>0.54545454545454575</v>
      </c>
      <c r="G7461" s="1">
        <f>VLOOKUP(D7461, Fall!$A$1:$E$25, 2)</f>
        <v>428.57142857142799</v>
      </c>
      <c r="H7461" s="1">
        <f>VLOOKUP(D7461, Fall!$A$1:$E$25, 3)</f>
        <v>354.11608052009001</v>
      </c>
      <c r="I7461" s="1">
        <f>VLOOKUP(D7461, Fall!$A$1:$E$25, 5)</f>
        <v>263.15789473684202</v>
      </c>
      <c r="J7461" s="1">
        <f t="shared" si="697"/>
        <v>394.72808854809256</v>
      </c>
      <c r="K7461" s="47">
        <f t="shared" si="698"/>
        <v>7.3845825032849906</v>
      </c>
      <c r="L7461" s="48">
        <f>Solar!K7478/1000*Variables!$B$3</f>
        <v>0</v>
      </c>
      <c r="M7461" s="1">
        <f>IF(E7461=1, VLOOKUP(D7461, Sheet1!$E$2:$G$26, 2), Sheet1!$G$3)</f>
        <v>0.20441999999999999</v>
      </c>
      <c r="N7461" s="1">
        <f>'Electricity Rates'!$J$3</f>
        <v>0.19270000000000001</v>
      </c>
      <c r="O7461" s="145">
        <f>L7461-K7461</f>
        <v>-7.3845825032849906</v>
      </c>
      <c r="P7461">
        <f t="shared" si="699"/>
        <v>1.4230090483830178</v>
      </c>
      <c r="Q7461">
        <f>IF(O7461&gt;0, IF(Q7460+O7461*Variables!$B$5&lt;Variables!$B$4, Q7460+O7461*Variables!$B$5, Variables!$B$4), IF(Q7460&gt;-O7461, Q7460+O7461/Variables!$B$5, 0))</f>
        <v>0</v>
      </c>
      <c r="R7461">
        <f>IF(O7461&gt;0, 0, IF(Q7460&gt;-O7461, 0, -O7461 - Q7460*Variables!$B$5))</f>
        <v>7.3845825032849906</v>
      </c>
      <c r="S7461">
        <f t="shared" si="700"/>
        <v>1.5095563553215177</v>
      </c>
      <c r="T7461">
        <f t="shared" si="701"/>
        <v>0</v>
      </c>
    </row>
    <row r="7462" spans="1:20" x14ac:dyDescent="0.3">
      <c r="A7462" s="3">
        <f t="shared" si="696"/>
        <v>43411</v>
      </c>
      <c r="B7462">
        <v>11</v>
      </c>
      <c r="C7462">
        <v>7</v>
      </c>
      <c r="D7462">
        <v>21</v>
      </c>
      <c r="E7462">
        <v>1</v>
      </c>
      <c r="F7462" s="1">
        <f>VLOOKUP(A7462,Weather!$A$1:$E$366, 5)</f>
        <v>0.54545454545454575</v>
      </c>
      <c r="G7462" s="1">
        <f>VLOOKUP(D7462, Fall!$A$1:$E$25, 2)</f>
        <v>366.07142857142799</v>
      </c>
      <c r="H7462" s="1">
        <f>VLOOKUP(D7462, Fall!$A$1:$E$25, 3)</f>
        <v>305.62638808916603</v>
      </c>
      <c r="I7462" s="1">
        <f>VLOOKUP(D7462, Fall!$A$1:$E$25, 5)</f>
        <v>271.929824561403</v>
      </c>
      <c r="J7462" s="1">
        <f t="shared" si="697"/>
        <v>338.59641017039985</v>
      </c>
      <c r="K7462" s="47">
        <f t="shared" si="698"/>
        <v>6.3344697242512087</v>
      </c>
      <c r="L7462" s="48">
        <f>Solar!K7479/1000*Variables!$B$3</f>
        <v>0</v>
      </c>
      <c r="M7462" s="1">
        <f>IF(E7462=1, VLOOKUP(D7462, Sheet1!$E$2:$G$26, 2), Sheet1!$G$3)</f>
        <v>0.20441999999999999</v>
      </c>
      <c r="N7462" s="1">
        <f>'Electricity Rates'!$J$3</f>
        <v>0.19270000000000001</v>
      </c>
      <c r="O7462" s="145">
        <f>L7462-K7462</f>
        <v>-6.3344697242512087</v>
      </c>
      <c r="P7462">
        <f t="shared" si="699"/>
        <v>1.2206523158632079</v>
      </c>
      <c r="Q7462">
        <f>IF(O7462&gt;0, IF(Q7461+O7462*Variables!$B$5&lt;Variables!$B$4, Q7461+O7462*Variables!$B$5, Variables!$B$4), IF(Q7461&gt;-O7462, Q7461+O7462/Variables!$B$5, 0))</f>
        <v>0</v>
      </c>
      <c r="R7462">
        <f>IF(O7462&gt;0, 0, IF(Q7461&gt;-O7462, 0, -O7462 - Q7461*Variables!$B$5))</f>
        <v>6.3344697242512087</v>
      </c>
      <c r="S7462">
        <f t="shared" si="700"/>
        <v>1.2948923010314319</v>
      </c>
      <c r="T7462">
        <f t="shared" si="701"/>
        <v>0</v>
      </c>
    </row>
    <row r="7463" spans="1:20" x14ac:dyDescent="0.3">
      <c r="A7463" s="3">
        <f t="shared" si="696"/>
        <v>43411</v>
      </c>
      <c r="B7463">
        <v>11</v>
      </c>
      <c r="C7463">
        <v>7</v>
      </c>
      <c r="D7463">
        <v>22</v>
      </c>
      <c r="E7463">
        <v>1</v>
      </c>
      <c r="F7463" s="1">
        <f>VLOOKUP(A7463,Weather!$A$1:$E$366, 5)</f>
        <v>0.54545454545454575</v>
      </c>
      <c r="G7463" s="1">
        <f>VLOOKUP(D7463, Fall!$A$1:$E$25, 2)</f>
        <v>330.35714285714198</v>
      </c>
      <c r="H7463" s="1">
        <f>VLOOKUP(D7463, Fall!$A$1:$E$25, 3)</f>
        <v>272.33281237147202</v>
      </c>
      <c r="I7463" s="1">
        <f>VLOOKUP(D7463, Fall!$A$1:$E$25, 5)</f>
        <v>254.385964912281</v>
      </c>
      <c r="J7463" s="1">
        <f t="shared" si="697"/>
        <v>303.98244718183747</v>
      </c>
      <c r="K7463" s="47">
        <f t="shared" si="698"/>
        <v>5.6869108783760955</v>
      </c>
      <c r="L7463" s="48">
        <f>Solar!K7480/1000*Variables!$B$3</f>
        <v>0</v>
      </c>
      <c r="M7463" s="1">
        <f>IF(E7463=1, VLOOKUP(D7463, Sheet1!$E$2:$G$26, 2), Sheet1!$G$3)</f>
        <v>0.18618000000000001</v>
      </c>
      <c r="N7463" s="1">
        <f>'Electricity Rates'!$J$3</f>
        <v>0.19270000000000001</v>
      </c>
      <c r="O7463" s="145">
        <f>L7463-K7463</f>
        <v>-5.6869108783760955</v>
      </c>
      <c r="P7463">
        <f t="shared" si="699"/>
        <v>1.0958677262630736</v>
      </c>
      <c r="Q7463">
        <f>IF(O7463&gt;0, IF(Q7462+O7463*Variables!$B$5&lt;Variables!$B$4, Q7462+O7463*Variables!$B$5, Variables!$B$4), IF(Q7462&gt;-O7463, Q7462+O7463/Variables!$B$5, 0))</f>
        <v>0</v>
      </c>
      <c r="R7463">
        <f>IF(O7463&gt;0, 0, IF(Q7462&gt;-O7463, 0, -O7463 - Q7462*Variables!$B$5))</f>
        <v>5.6869108783760955</v>
      </c>
      <c r="S7463">
        <f t="shared" si="700"/>
        <v>1.0587890673360616</v>
      </c>
      <c r="T7463">
        <f t="shared" si="701"/>
        <v>0</v>
      </c>
    </row>
    <row r="7464" spans="1:20" x14ac:dyDescent="0.3">
      <c r="A7464" s="3">
        <f t="shared" si="696"/>
        <v>43411</v>
      </c>
      <c r="B7464">
        <v>11</v>
      </c>
      <c r="C7464">
        <v>7</v>
      </c>
      <c r="D7464">
        <v>23</v>
      </c>
      <c r="E7464">
        <v>1</v>
      </c>
      <c r="F7464" s="1">
        <f>VLOOKUP(A7464,Weather!$A$1:$E$366, 5)</f>
        <v>0.54545454545454575</v>
      </c>
      <c r="G7464" s="1">
        <f>VLOOKUP(D7464, Fall!$A$1:$E$25, 2)</f>
        <v>303.57142857142799</v>
      </c>
      <c r="H7464" s="1">
        <f>VLOOKUP(D7464, Fall!$A$1:$E$25, 3)</f>
        <v>252.67335691371099</v>
      </c>
      <c r="I7464" s="1">
        <f>VLOOKUP(D7464, Fall!$A$1:$E$25, 5)</f>
        <v>254.385964912281</v>
      </c>
      <c r="J7464" s="1">
        <f t="shared" si="697"/>
        <v>280.43594145428392</v>
      </c>
      <c r="K7464" s="47">
        <f t="shared" si="698"/>
        <v>5.2464022871360614</v>
      </c>
      <c r="L7464" s="48">
        <f>Solar!K7481/1000*Variables!$B$3</f>
        <v>0</v>
      </c>
      <c r="M7464" s="1">
        <f>IF(E7464=1, VLOOKUP(D7464, Sheet1!$E$2:$G$26, 2), Sheet1!$G$3)</f>
        <v>0.18618000000000001</v>
      </c>
      <c r="N7464" s="1">
        <f>'Electricity Rates'!$J$3</f>
        <v>0.19270000000000001</v>
      </c>
      <c r="O7464" s="145">
        <f>L7464-K7464</f>
        <v>-5.2464022871360614</v>
      </c>
      <c r="P7464">
        <f t="shared" si="699"/>
        <v>1.0109817207311191</v>
      </c>
      <c r="Q7464">
        <f>IF(O7464&gt;0, IF(Q7463+O7464*Variables!$B$5&lt;Variables!$B$4, Q7463+O7464*Variables!$B$5, Variables!$B$4), IF(Q7463&gt;-O7464, Q7463+O7464/Variables!$B$5, 0))</f>
        <v>0</v>
      </c>
      <c r="R7464">
        <f>IF(O7464&gt;0, 0, IF(Q7463&gt;-O7464, 0, -O7464 - Q7463*Variables!$B$5))</f>
        <v>5.2464022871360614</v>
      </c>
      <c r="S7464">
        <f t="shared" si="700"/>
        <v>0.97677517781899192</v>
      </c>
      <c r="T7464">
        <f t="shared" si="701"/>
        <v>0</v>
      </c>
    </row>
    <row r="7465" spans="1:20" x14ac:dyDescent="0.3">
      <c r="A7465" s="3">
        <f t="shared" si="696"/>
        <v>43411</v>
      </c>
      <c r="B7465">
        <v>11</v>
      </c>
      <c r="C7465">
        <v>7</v>
      </c>
      <c r="D7465">
        <v>24</v>
      </c>
      <c r="E7465">
        <v>1</v>
      </c>
      <c r="F7465" s="1">
        <f>VLOOKUP(A7465,Weather!$A$1:$E$366, 5)</f>
        <v>0.54545454545454575</v>
      </c>
      <c r="G7465" s="1">
        <f>VLOOKUP(D7465, Fall!$A$1:$E$25, 2)</f>
        <v>285.71428571428498</v>
      </c>
      <c r="H7465" s="1">
        <f>VLOOKUP(D7465, Fall!$A$1:$E$25, 3)</f>
        <v>237.47635107345499</v>
      </c>
      <c r="I7465" s="1">
        <f>VLOOKUP(D7465, Fall!$A$1:$E$25, 5)</f>
        <v>254.385964912281</v>
      </c>
      <c r="J7465" s="1">
        <f t="shared" si="697"/>
        <v>263.78795178663501</v>
      </c>
      <c r="K7465" s="47">
        <f t="shared" si="698"/>
        <v>4.9349512990222246</v>
      </c>
      <c r="L7465" s="48">
        <f>Solar!K7482/1000*Variables!$B$3</f>
        <v>0</v>
      </c>
      <c r="M7465" s="1">
        <f>IF(E7465=1, VLOOKUP(D7465, Sheet1!$E$2:$G$26, 2), Sheet1!$G$3)</f>
        <v>0.18618000000000001</v>
      </c>
      <c r="N7465" s="1">
        <f>'Electricity Rates'!$J$3</f>
        <v>0.19270000000000001</v>
      </c>
      <c r="O7465" s="145">
        <f>L7465-K7465</f>
        <v>-4.9349512990222246</v>
      </c>
      <c r="P7465">
        <f t="shared" si="699"/>
        <v>0.95096511532158279</v>
      </c>
      <c r="Q7465">
        <f>IF(O7465&gt;0, IF(Q7464+O7465*Variables!$B$5&lt;Variables!$B$4, Q7464+O7465*Variables!$B$5, Variables!$B$4), IF(Q7464&gt;-O7465, Q7464+O7465/Variables!$B$5, 0))</f>
        <v>0</v>
      </c>
      <c r="R7465">
        <f>IF(O7465&gt;0, 0, IF(Q7464&gt;-O7465, 0, -O7465 - Q7464*Variables!$B$5))</f>
        <v>4.9349512990222246</v>
      </c>
      <c r="S7465">
        <f t="shared" si="700"/>
        <v>0.91878923285195779</v>
      </c>
      <c r="T7465">
        <f t="shared" si="701"/>
        <v>0</v>
      </c>
    </row>
    <row r="7466" spans="1:20" x14ac:dyDescent="0.3">
      <c r="A7466" s="3">
        <f t="shared" si="696"/>
        <v>43412</v>
      </c>
      <c r="B7466">
        <v>11</v>
      </c>
      <c r="C7466">
        <v>8</v>
      </c>
      <c r="D7466">
        <v>1</v>
      </c>
      <c r="E7466">
        <v>1</v>
      </c>
      <c r="F7466" s="1">
        <f>VLOOKUP(A7466,Weather!$A$1:$E$366, 5)</f>
        <v>0.51818181818181741</v>
      </c>
      <c r="G7466" s="1">
        <f>VLOOKUP(D7466, Fall!$A$1:$E$25, 2)</f>
        <v>276.78571428571399</v>
      </c>
      <c r="H7466" s="1">
        <f>VLOOKUP(D7466, Fall!$A$1:$E$25, 3)</f>
        <v>258.40056395394299</v>
      </c>
      <c r="I7466" s="1">
        <f>VLOOKUP(D7466, Fall!$A$1:$E$25, 5)</f>
        <v>254.385964912281</v>
      </c>
      <c r="J7466" s="1">
        <f t="shared" si="697"/>
        <v>267.92741458040615</v>
      </c>
      <c r="K7466" s="47">
        <f t="shared" si="698"/>
        <v>5.0123924677830276</v>
      </c>
      <c r="L7466" s="48">
        <f>Solar!K7483/1000*Variables!$B$3</f>
        <v>0</v>
      </c>
      <c r="M7466" s="1">
        <f>IF(E7466=1, VLOOKUP(D7466, Sheet1!$E$2:$G$26, 2), Sheet1!$G$3)</f>
        <v>0.18618000000000001</v>
      </c>
      <c r="N7466" s="1">
        <f>'Electricity Rates'!$J$3</f>
        <v>0.19270000000000001</v>
      </c>
      <c r="O7466" s="145">
        <f>L7466-K7466</f>
        <v>-5.0123924677830276</v>
      </c>
      <c r="P7466">
        <f t="shared" si="699"/>
        <v>0.96588802854178946</v>
      </c>
      <c r="Q7466">
        <f>IF(O7466&gt;0, IF(Q7465+O7466*Variables!$B$5&lt;Variables!$B$4, Q7465+O7466*Variables!$B$5, Variables!$B$4), IF(Q7465&gt;-O7466, Q7465+O7466/Variables!$B$5, 0))</f>
        <v>0</v>
      </c>
      <c r="R7466">
        <f>IF(O7466&gt;0, 0, IF(Q7465&gt;-O7466, 0, -O7466 - Q7465*Variables!$B$5))</f>
        <v>5.0123924677830276</v>
      </c>
      <c r="S7466">
        <f t="shared" si="700"/>
        <v>0.93320722965184411</v>
      </c>
      <c r="T7466">
        <f t="shared" si="701"/>
        <v>0</v>
      </c>
    </row>
    <row r="7467" spans="1:20" x14ac:dyDescent="0.3">
      <c r="A7467" s="3">
        <f t="shared" si="696"/>
        <v>43412</v>
      </c>
      <c r="B7467">
        <v>11</v>
      </c>
      <c r="C7467">
        <v>8</v>
      </c>
      <c r="D7467">
        <v>2</v>
      </c>
      <c r="E7467">
        <v>1</v>
      </c>
      <c r="F7467" s="1">
        <f>VLOOKUP(A7467,Weather!$A$1:$E$366, 5)</f>
        <v>0.51818181818181741</v>
      </c>
      <c r="G7467" s="1">
        <f>VLOOKUP(D7467, Fall!$A$1:$E$25, 2)</f>
        <v>272.32142857142799</v>
      </c>
      <c r="H7467" s="1">
        <f>VLOOKUP(D7467, Fall!$A$1:$E$25, 3)</f>
        <v>244.53669616981199</v>
      </c>
      <c r="I7467" s="1">
        <f>VLOOKUP(D7467, Fall!$A$1:$E$25, 5)</f>
        <v>254.385964912281</v>
      </c>
      <c r="J7467" s="1">
        <f t="shared" si="697"/>
        <v>258.93423932337663</v>
      </c>
      <c r="K7467" s="47">
        <f t="shared" si="698"/>
        <v>4.844147930394489</v>
      </c>
      <c r="L7467" s="48">
        <f>Solar!K7484/1000*Variables!$B$3</f>
        <v>0</v>
      </c>
      <c r="M7467" s="1">
        <f>IF(E7467=1, VLOOKUP(D7467, Sheet1!$E$2:$G$26, 2), Sheet1!$G$3)</f>
        <v>0.18618000000000001</v>
      </c>
      <c r="N7467" s="1">
        <f>'Electricity Rates'!$J$3</f>
        <v>0.19270000000000001</v>
      </c>
      <c r="O7467" s="145">
        <f>L7467-K7467</f>
        <v>-4.844147930394489</v>
      </c>
      <c r="P7467">
        <f t="shared" si="699"/>
        <v>0.93346730618701812</v>
      </c>
      <c r="Q7467">
        <f>IF(O7467&gt;0, IF(Q7466+O7467*Variables!$B$5&lt;Variables!$B$4, Q7466+O7467*Variables!$B$5, Variables!$B$4), IF(Q7466&gt;-O7467, Q7466+O7467/Variables!$B$5, 0))</f>
        <v>0</v>
      </c>
      <c r="R7467">
        <f>IF(O7467&gt;0, 0, IF(Q7466&gt;-O7467, 0, -O7467 - Q7466*Variables!$B$5))</f>
        <v>4.844147930394489</v>
      </c>
      <c r="S7467">
        <f t="shared" si="700"/>
        <v>0.90188346168084599</v>
      </c>
      <c r="T7467">
        <f t="shared" si="701"/>
        <v>0</v>
      </c>
    </row>
    <row r="7468" spans="1:20" x14ac:dyDescent="0.3">
      <c r="A7468" s="3">
        <f t="shared" si="696"/>
        <v>43412</v>
      </c>
      <c r="B7468">
        <v>11</v>
      </c>
      <c r="C7468">
        <v>8</v>
      </c>
      <c r="D7468">
        <v>3</v>
      </c>
      <c r="E7468">
        <v>1</v>
      </c>
      <c r="F7468" s="1">
        <f>VLOOKUP(A7468,Weather!$A$1:$E$366, 5)</f>
        <v>0.51818181818181741</v>
      </c>
      <c r="G7468" s="1">
        <f>VLOOKUP(D7468, Fall!$A$1:$E$25, 2)</f>
        <v>272.32142857142799</v>
      </c>
      <c r="H7468" s="1">
        <f>VLOOKUP(D7468, Fall!$A$1:$E$25, 3)</f>
        <v>252.565207174747</v>
      </c>
      <c r="I7468" s="1">
        <f>VLOOKUP(D7468, Fall!$A$1:$E$25, 5)</f>
        <v>254.385964912281</v>
      </c>
      <c r="J7468" s="1">
        <f t="shared" si="697"/>
        <v>262.8025218984817</v>
      </c>
      <c r="K7468" s="47">
        <f t="shared" si="698"/>
        <v>4.916515853151024</v>
      </c>
      <c r="L7468" s="48">
        <f>Solar!K7485/1000*Variables!$B$3</f>
        <v>0</v>
      </c>
      <c r="M7468" s="1">
        <f>IF(E7468=1, VLOOKUP(D7468, Sheet1!$E$2:$G$26, 2), Sheet1!$G$3)</f>
        <v>0.18618000000000001</v>
      </c>
      <c r="N7468" s="1">
        <f>'Electricity Rates'!$J$3</f>
        <v>0.19270000000000001</v>
      </c>
      <c r="O7468" s="145">
        <f>L7468-K7468</f>
        <v>-4.916515853151024</v>
      </c>
      <c r="P7468">
        <f t="shared" si="699"/>
        <v>0.94741260490220236</v>
      </c>
      <c r="Q7468">
        <f>IF(O7468&gt;0, IF(Q7467+O7468*Variables!$B$5&lt;Variables!$B$4, Q7467+O7468*Variables!$B$5, Variables!$B$4), IF(Q7467&gt;-O7468, Q7467+O7468/Variables!$B$5, 0))</f>
        <v>0</v>
      </c>
      <c r="R7468">
        <f>IF(O7468&gt;0, 0, IF(Q7467&gt;-O7468, 0, -O7468 - Q7467*Variables!$B$5))</f>
        <v>4.916515853151024</v>
      </c>
      <c r="S7468">
        <f t="shared" si="700"/>
        <v>0.91535692153965775</v>
      </c>
      <c r="T7468">
        <f t="shared" si="701"/>
        <v>0</v>
      </c>
    </row>
    <row r="7469" spans="1:20" x14ac:dyDescent="0.3">
      <c r="A7469" s="3">
        <f t="shared" si="696"/>
        <v>43412</v>
      </c>
      <c r="B7469">
        <v>11</v>
      </c>
      <c r="C7469">
        <v>8</v>
      </c>
      <c r="D7469">
        <v>4</v>
      </c>
      <c r="E7469">
        <v>1</v>
      </c>
      <c r="F7469" s="1">
        <f>VLOOKUP(A7469,Weather!$A$1:$E$366, 5)</f>
        <v>0.51818181818181741</v>
      </c>
      <c r="G7469" s="1">
        <f>VLOOKUP(D7469, Fall!$A$1:$E$25, 2)</f>
        <v>272.32142857142799</v>
      </c>
      <c r="H7469" s="1">
        <f>VLOOKUP(D7469, Fall!$A$1:$E$25, 3)</f>
        <v>267.50020564283898</v>
      </c>
      <c r="I7469" s="1">
        <f>VLOOKUP(D7469, Fall!$A$1:$E$25, 5)</f>
        <v>254.385964912281</v>
      </c>
      <c r="J7469" s="1">
        <f t="shared" si="697"/>
        <v>269.99847570583512</v>
      </c>
      <c r="K7469" s="47">
        <f t="shared" si="698"/>
        <v>5.0511379287567602</v>
      </c>
      <c r="L7469" s="48">
        <f>Solar!K7486/1000*Variables!$B$3</f>
        <v>0</v>
      </c>
      <c r="M7469" s="1">
        <f>IF(E7469=1, VLOOKUP(D7469, Sheet1!$E$2:$G$26, 2), Sheet1!$G$3)</f>
        <v>0.18618000000000001</v>
      </c>
      <c r="N7469" s="1">
        <f>'Electricity Rates'!$J$3</f>
        <v>0.19270000000000001</v>
      </c>
      <c r="O7469" s="145">
        <f>L7469-K7469</f>
        <v>-5.0511379287567602</v>
      </c>
      <c r="P7469">
        <f t="shared" si="699"/>
        <v>0.97335427887142778</v>
      </c>
      <c r="Q7469">
        <f>IF(O7469&gt;0, IF(Q7468+O7469*Variables!$B$5&lt;Variables!$B$4, Q7468+O7469*Variables!$B$5, Variables!$B$4), IF(Q7468&gt;-O7469, Q7468+O7469/Variables!$B$5, 0))</f>
        <v>0</v>
      </c>
      <c r="R7469">
        <f>IF(O7469&gt;0, 0, IF(Q7468&gt;-O7469, 0, -O7469 - Q7468*Variables!$B$5))</f>
        <v>5.0511379287567602</v>
      </c>
      <c r="S7469">
        <f t="shared" si="700"/>
        <v>0.94042085957593369</v>
      </c>
      <c r="T7469">
        <f t="shared" si="701"/>
        <v>0</v>
      </c>
    </row>
    <row r="7470" spans="1:20" x14ac:dyDescent="0.3">
      <c r="A7470" s="3">
        <f t="shared" si="696"/>
        <v>43412</v>
      </c>
      <c r="B7470">
        <v>11</v>
      </c>
      <c r="C7470">
        <v>8</v>
      </c>
      <c r="D7470">
        <v>5</v>
      </c>
      <c r="E7470">
        <v>1</v>
      </c>
      <c r="F7470" s="1">
        <f>VLOOKUP(A7470,Weather!$A$1:$E$366, 5)</f>
        <v>0.51818181818181741</v>
      </c>
      <c r="G7470" s="1">
        <f>VLOOKUP(D7470, Fall!$A$1:$E$25, 2)</f>
        <v>303.57142857142799</v>
      </c>
      <c r="H7470" s="1">
        <f>VLOOKUP(D7470, Fall!$A$1:$E$25, 3)</f>
        <v>277.41442782172697</v>
      </c>
      <c r="I7470" s="1">
        <f>VLOOKUP(D7470, Fall!$A$1:$E$25, 5)</f>
        <v>254.385964912281</v>
      </c>
      <c r="J7470" s="1">
        <f t="shared" si="697"/>
        <v>290.9685100283902</v>
      </c>
      <c r="K7470" s="47">
        <f t="shared" si="698"/>
        <v>5.4434458314480052</v>
      </c>
      <c r="L7470" s="48">
        <f>Solar!K7487/1000*Variables!$B$3</f>
        <v>0</v>
      </c>
      <c r="M7470" s="1">
        <f>IF(E7470=1, VLOOKUP(D7470, Sheet1!$E$2:$G$26, 2), Sheet1!$G$3)</f>
        <v>0.18618000000000001</v>
      </c>
      <c r="N7470" s="1">
        <f>'Electricity Rates'!$J$3</f>
        <v>0.19270000000000001</v>
      </c>
      <c r="O7470" s="145">
        <f>L7470-K7470</f>
        <v>-5.4434458314480052</v>
      </c>
      <c r="P7470">
        <f t="shared" si="699"/>
        <v>1.0489520117200306</v>
      </c>
      <c r="Q7470">
        <f>IF(O7470&gt;0, IF(Q7469+O7470*Variables!$B$5&lt;Variables!$B$4, Q7469+O7470*Variables!$B$5, Variables!$B$4), IF(Q7469&gt;-O7470, Q7469+O7470/Variables!$B$5, 0))</f>
        <v>0</v>
      </c>
      <c r="R7470">
        <f>IF(O7470&gt;0, 0, IF(Q7469&gt;-O7470, 0, -O7470 - Q7469*Variables!$B$5))</f>
        <v>5.4434458314480052</v>
      </c>
      <c r="S7470">
        <f t="shared" si="700"/>
        <v>1.0134607448989896</v>
      </c>
      <c r="T7470">
        <f t="shared" si="701"/>
        <v>0</v>
      </c>
    </row>
    <row r="7471" spans="1:20" x14ac:dyDescent="0.3">
      <c r="A7471" s="3">
        <f t="shared" si="696"/>
        <v>43412</v>
      </c>
      <c r="B7471">
        <v>11</v>
      </c>
      <c r="C7471">
        <v>8</v>
      </c>
      <c r="D7471">
        <v>6</v>
      </c>
      <c r="E7471">
        <v>1</v>
      </c>
      <c r="F7471" s="1">
        <f>VLOOKUP(A7471,Weather!$A$1:$E$366, 5)</f>
        <v>0.51818181818181741</v>
      </c>
      <c r="G7471" s="1">
        <f>VLOOKUP(D7471, Fall!$A$1:$E$25, 2)</f>
        <v>401.78571428571399</v>
      </c>
      <c r="H7471" s="1">
        <f>VLOOKUP(D7471, Fall!$A$1:$E$25, 3)</f>
        <v>309.98601628691301</v>
      </c>
      <c r="I7471" s="1">
        <f>VLOOKUP(D7471, Fall!$A$1:$E$25, 5)</f>
        <v>271.929824561403</v>
      </c>
      <c r="J7471" s="1">
        <f t="shared" si="697"/>
        <v>357.55495070447347</v>
      </c>
      <c r="K7471" s="47">
        <f t="shared" si="698"/>
        <v>6.6891465531302918</v>
      </c>
      <c r="L7471" s="48">
        <f>Solar!K7488/1000*Variables!$B$3</f>
        <v>0</v>
      </c>
      <c r="M7471" s="1">
        <f>IF(E7471=1, VLOOKUP(D7471, Sheet1!$E$2:$G$26, 2), Sheet1!$G$3)</f>
        <v>0.18618000000000001</v>
      </c>
      <c r="N7471" s="1">
        <f>'Electricity Rates'!$J$3</f>
        <v>0.19270000000000001</v>
      </c>
      <c r="O7471" s="145">
        <f>L7471-K7471</f>
        <v>-6.6891465531302918</v>
      </c>
      <c r="P7471">
        <f t="shared" si="699"/>
        <v>1.2889985407882074</v>
      </c>
      <c r="Q7471">
        <f>IF(O7471&gt;0, IF(Q7470+O7471*Variables!$B$5&lt;Variables!$B$4, Q7470+O7471*Variables!$B$5, Variables!$B$4), IF(Q7470&gt;-O7471, Q7470+O7471/Variables!$B$5, 0))</f>
        <v>0</v>
      </c>
      <c r="R7471">
        <f>IF(O7471&gt;0, 0, IF(Q7470&gt;-O7471, 0, -O7471 - Q7470*Variables!$B$5))</f>
        <v>6.6891465531302918</v>
      </c>
      <c r="S7471">
        <f t="shared" si="700"/>
        <v>1.2453853052617978</v>
      </c>
      <c r="T7471">
        <f t="shared" si="701"/>
        <v>0</v>
      </c>
    </row>
    <row r="7472" spans="1:20" x14ac:dyDescent="0.3">
      <c r="A7472" s="3">
        <f t="shared" si="696"/>
        <v>43412</v>
      </c>
      <c r="B7472">
        <v>11</v>
      </c>
      <c r="C7472">
        <v>8</v>
      </c>
      <c r="D7472">
        <v>7</v>
      </c>
      <c r="E7472">
        <v>1</v>
      </c>
      <c r="F7472" s="1">
        <f>VLOOKUP(A7472,Weather!$A$1:$E$366, 5)</f>
        <v>0.51818181818181741</v>
      </c>
      <c r="G7472" s="1">
        <f>VLOOKUP(D7472, Fall!$A$1:$E$25, 2)</f>
        <v>593.74999999999898</v>
      </c>
      <c r="H7472" s="1">
        <f>VLOOKUP(D7472, Fall!$A$1:$E$25, 3)</f>
        <v>390.39236653779699</v>
      </c>
      <c r="I7472" s="1">
        <f>VLOOKUP(D7472, Fall!$A$1:$E$25, 5)</f>
        <v>263.15789473684202</v>
      </c>
      <c r="J7472" s="1">
        <f t="shared" si="697"/>
        <v>495.76859478639244</v>
      </c>
      <c r="K7472" s="47">
        <f t="shared" si="698"/>
        <v>9.2748507059733303</v>
      </c>
      <c r="L7472" s="48">
        <f>Solar!K7489/1000*Variables!$B$3</f>
        <v>5.8500000000000002E-3</v>
      </c>
      <c r="M7472" s="1">
        <f>IF(E7472=1, VLOOKUP(D7472, Sheet1!$E$2:$G$26, 2), Sheet1!$G$3)</f>
        <v>0.18618000000000001</v>
      </c>
      <c r="N7472" s="1">
        <f>'Electricity Rates'!$J$3</f>
        <v>0.19270000000000001</v>
      </c>
      <c r="O7472" s="145">
        <f>L7472-K7472</f>
        <v>-9.2690007059733297</v>
      </c>
      <c r="P7472">
        <f t="shared" si="699"/>
        <v>1.7872637310410608</v>
      </c>
      <c r="Q7472">
        <f>IF(O7472&gt;0, IF(Q7471+O7472*Variables!$B$5&lt;Variables!$B$4, Q7471+O7472*Variables!$B$5, Variables!$B$4), IF(Q7471&gt;-O7472, Q7471+O7472/Variables!$B$5, 0))</f>
        <v>0</v>
      </c>
      <c r="R7472">
        <f>IF(O7472&gt;0, 0, IF(Q7471&gt;-O7472, 0, -O7472 - Q7471*Variables!$B$5))</f>
        <v>9.2690007059733297</v>
      </c>
      <c r="S7472">
        <f t="shared" si="700"/>
        <v>1.7257025514381146</v>
      </c>
      <c r="T7472">
        <f t="shared" si="701"/>
        <v>0</v>
      </c>
    </row>
    <row r="7473" spans="1:20" x14ac:dyDescent="0.3">
      <c r="A7473" s="3">
        <f t="shared" si="696"/>
        <v>43412</v>
      </c>
      <c r="B7473">
        <v>11</v>
      </c>
      <c r="C7473">
        <v>8</v>
      </c>
      <c r="D7473">
        <v>8</v>
      </c>
      <c r="E7473">
        <v>1</v>
      </c>
      <c r="F7473" s="1">
        <f>VLOOKUP(A7473,Weather!$A$1:$E$366, 5)</f>
        <v>0.51818181818181741</v>
      </c>
      <c r="G7473" s="1">
        <f>VLOOKUP(D7473, Fall!$A$1:$E$25, 2)</f>
        <v>866.07142857142799</v>
      </c>
      <c r="H7473" s="1">
        <f>VLOOKUP(D7473, Fall!$A$1:$E$25, 3)</f>
        <v>561.61059471909198</v>
      </c>
      <c r="I7473" s="1">
        <f>VLOOKUP(D7473, Fall!$A$1:$E$25, 5)</f>
        <v>271.929824561403</v>
      </c>
      <c r="J7473" s="1">
        <f t="shared" si="697"/>
        <v>719.37666316984769</v>
      </c>
      <c r="K7473" s="47">
        <f t="shared" si="698"/>
        <v>13.458115787137254</v>
      </c>
      <c r="L7473" s="48">
        <f>Solar!K7490/1000*Variables!$B$3</f>
        <v>5.5182499999999992</v>
      </c>
      <c r="M7473" s="1">
        <f>IF(E7473=1, VLOOKUP(D7473, Sheet1!$E$2:$G$26, 2), Sheet1!$G$3)</f>
        <v>0.18618000000000001</v>
      </c>
      <c r="N7473" s="1">
        <f>'Electricity Rates'!$J$3</f>
        <v>0.19270000000000001</v>
      </c>
      <c r="O7473" s="145">
        <f>L7473-K7473</f>
        <v>-7.9398657871372551</v>
      </c>
      <c r="P7473">
        <f t="shared" si="699"/>
        <v>2.5933789121813491</v>
      </c>
      <c r="Q7473">
        <f>IF(O7473&gt;0, IF(Q7472+O7473*Variables!$B$5&lt;Variables!$B$4, Q7472+O7473*Variables!$B$5, Variables!$B$4), IF(Q7472&gt;-O7473, Q7472+O7473/Variables!$B$5, 0))</f>
        <v>0</v>
      </c>
      <c r="R7473">
        <f>IF(O7473&gt;0, 0, IF(Q7472&gt;-O7473, 0, -O7473 - Q7472*Variables!$B$5))</f>
        <v>7.9398657871372551</v>
      </c>
      <c r="S7473">
        <f t="shared" si="700"/>
        <v>1.4782442122492143</v>
      </c>
      <c r="T7473">
        <f t="shared" si="701"/>
        <v>0</v>
      </c>
    </row>
    <row r="7474" spans="1:20" x14ac:dyDescent="0.3">
      <c r="A7474" s="3">
        <f t="shared" si="696"/>
        <v>43412</v>
      </c>
      <c r="B7474">
        <v>11</v>
      </c>
      <c r="C7474">
        <v>8</v>
      </c>
      <c r="D7474">
        <v>9</v>
      </c>
      <c r="E7474">
        <v>1</v>
      </c>
      <c r="F7474" s="1">
        <f>VLOOKUP(A7474,Weather!$A$1:$E$366, 5)</f>
        <v>0.51818181818181741</v>
      </c>
      <c r="G7474" s="1">
        <f>VLOOKUP(D7474, Fall!$A$1:$E$25, 2)</f>
        <v>1080.3571428571399</v>
      </c>
      <c r="H7474" s="1">
        <f>VLOOKUP(D7474, Fall!$A$1:$E$25, 3)</f>
        <v>760.17932055605797</v>
      </c>
      <c r="I7474" s="1">
        <f>VLOOKUP(D7474, Fall!$A$1:$E$25, 5)</f>
        <v>311.40350877192998</v>
      </c>
      <c r="J7474" s="1">
        <f t="shared" si="697"/>
        <v>926.08964665752751</v>
      </c>
      <c r="K7474" s="47">
        <f t="shared" si="698"/>
        <v>17.325307216761033</v>
      </c>
      <c r="L7474" s="48">
        <f>Solar!K7491/1000*Variables!$B$3</f>
        <v>15.553700000000001</v>
      </c>
      <c r="M7474" s="1">
        <f>IF(E7474=1, VLOOKUP(D7474, Sheet1!$E$2:$G$26, 2), Sheet1!$G$3)</f>
        <v>0.20441999999999999</v>
      </c>
      <c r="N7474" s="1">
        <f>'Electricity Rates'!$J$3</f>
        <v>0.19270000000000001</v>
      </c>
      <c r="O7474" s="145">
        <f>L7474-K7474</f>
        <v>-1.7716072167610317</v>
      </c>
      <c r="P7474">
        <f t="shared" si="699"/>
        <v>3.3385867006698513</v>
      </c>
      <c r="Q7474">
        <f>IF(O7474&gt;0, IF(Q7473+O7474*Variables!$B$5&lt;Variables!$B$4, Q7473+O7474*Variables!$B$5, Variables!$B$4), IF(Q7473&gt;-O7474, Q7473+O7474/Variables!$B$5, 0))</f>
        <v>0</v>
      </c>
      <c r="R7474">
        <f>IF(O7474&gt;0, 0, IF(Q7473&gt;-O7474, 0, -O7474 - Q7473*Variables!$B$5))</f>
        <v>1.7716072167610317</v>
      </c>
      <c r="S7474">
        <f t="shared" si="700"/>
        <v>0.3621519472502901</v>
      </c>
      <c r="T7474">
        <f t="shared" si="701"/>
        <v>0</v>
      </c>
    </row>
    <row r="7475" spans="1:20" x14ac:dyDescent="0.3">
      <c r="A7475" s="3">
        <f t="shared" si="696"/>
        <v>43412</v>
      </c>
      <c r="B7475">
        <v>11</v>
      </c>
      <c r="C7475">
        <v>8</v>
      </c>
      <c r="D7475">
        <v>10</v>
      </c>
      <c r="E7475">
        <v>1</v>
      </c>
      <c r="F7475" s="1">
        <f>VLOOKUP(A7475,Weather!$A$1:$E$366, 5)</f>
        <v>0.51818181818181741</v>
      </c>
      <c r="G7475" s="1">
        <f>VLOOKUP(D7475, Fall!$A$1:$E$25, 2)</f>
        <v>1205.3571428571399</v>
      </c>
      <c r="H7475" s="1">
        <f>VLOOKUP(D7475, Fall!$A$1:$E$25, 3)</f>
        <v>904.12930821748796</v>
      </c>
      <c r="I7475" s="1">
        <f>VLOOKUP(D7475, Fall!$A$1:$E$25, 5)</f>
        <v>359.64912280701702</v>
      </c>
      <c r="J7475" s="1">
        <f t="shared" si="697"/>
        <v>1060.2200952580347</v>
      </c>
      <c r="K7475" s="47">
        <f t="shared" si="698"/>
        <v>19.834622851066072</v>
      </c>
      <c r="L7475" s="48">
        <f>Solar!K7492/1000*Variables!$B$3</f>
        <v>23.520949999999999</v>
      </c>
      <c r="M7475" s="1">
        <f>IF(E7475=1, VLOOKUP(D7475, Sheet1!$E$2:$G$26, 2), Sheet1!$G$3)</f>
        <v>0.20441999999999999</v>
      </c>
      <c r="N7475" s="1">
        <f>'Electricity Rates'!$J$3</f>
        <v>0.19270000000000001</v>
      </c>
      <c r="O7475" s="145">
        <f>L7475-K7475</f>
        <v>3.6863271489339269</v>
      </c>
      <c r="P7475">
        <f t="shared" si="699"/>
        <v>3.8221318234004324</v>
      </c>
      <c r="Q7475">
        <f>IF(O7475&gt;0, IF(Q7474+O7475*Variables!$B$5&lt;Variables!$B$4, Q7474+O7475*Variables!$B$5, Variables!$B$4), IF(Q7474&gt;-O7475, Q7474+O7475/Variables!$B$5, 0))</f>
        <v>3.4651475199978909</v>
      </c>
      <c r="R7475">
        <f>IF(O7475&gt;0, 0, IF(Q7474&gt;-O7475, 0, -O7475 - Q7474*Variables!$B$5))</f>
        <v>0</v>
      </c>
      <c r="S7475">
        <f t="shared" si="700"/>
        <v>0</v>
      </c>
      <c r="T7475">
        <f t="shared" si="701"/>
        <v>0</v>
      </c>
    </row>
    <row r="7476" spans="1:20" x14ac:dyDescent="0.3">
      <c r="A7476" s="3">
        <f t="shared" si="696"/>
        <v>43412</v>
      </c>
      <c r="B7476">
        <v>11</v>
      </c>
      <c r="C7476">
        <v>8</v>
      </c>
      <c r="D7476">
        <v>11</v>
      </c>
      <c r="E7476">
        <v>1</v>
      </c>
      <c r="F7476" s="1">
        <f>VLOOKUP(A7476,Weather!$A$1:$E$366, 5)</f>
        <v>0.51818181818181741</v>
      </c>
      <c r="G7476" s="1">
        <f>VLOOKUP(D7476, Fall!$A$1:$E$25, 2)</f>
        <v>1290.17857142857</v>
      </c>
      <c r="H7476" s="1">
        <f>VLOOKUP(D7476, Fall!$A$1:$E$25, 3)</f>
        <v>975.19947355433101</v>
      </c>
      <c r="I7476" s="1">
        <f>VLOOKUP(D7476, Fall!$A$1:$E$25, 5)</f>
        <v>377.19298245613999</v>
      </c>
      <c r="J7476" s="1">
        <f t="shared" si="697"/>
        <v>1138.4159151800727</v>
      </c>
      <c r="K7476" s="47">
        <f t="shared" si="698"/>
        <v>21.297512116814261</v>
      </c>
      <c r="L7476" s="48">
        <f>Solar!K7493/1000*Variables!$B$3</f>
        <v>29.1831</v>
      </c>
      <c r="M7476" s="1">
        <f>IF(E7476=1, VLOOKUP(D7476, Sheet1!$E$2:$G$26, 2), Sheet1!$G$3)</f>
        <v>0.20441999999999999</v>
      </c>
      <c r="N7476" s="1">
        <f>'Electricity Rates'!$J$3</f>
        <v>0.19270000000000001</v>
      </c>
      <c r="O7476" s="145">
        <f>L7476-K7476</f>
        <v>7.8855878831857389</v>
      </c>
      <c r="P7476">
        <f t="shared" si="699"/>
        <v>4.1040305849101086</v>
      </c>
      <c r="Q7476">
        <f>IF(O7476&gt;0, IF(Q7475+O7476*Variables!$B$5&lt;Variables!$B$4, Q7475+O7476*Variables!$B$5, Variables!$B$4), IF(Q7475&gt;-O7476, Q7475+O7476/Variables!$B$5, 0))</f>
        <v>10.877600130192485</v>
      </c>
      <c r="R7476">
        <f>IF(O7476&gt;0, 0, IF(Q7475&gt;-O7476, 0, -O7476 - Q7475*Variables!$B$5))</f>
        <v>0</v>
      </c>
      <c r="S7476">
        <f t="shared" si="700"/>
        <v>0</v>
      </c>
      <c r="T7476">
        <f t="shared" si="701"/>
        <v>0</v>
      </c>
    </row>
    <row r="7477" spans="1:20" x14ac:dyDescent="0.3">
      <c r="A7477" s="3">
        <f t="shared" si="696"/>
        <v>43412</v>
      </c>
      <c r="B7477">
        <v>11</v>
      </c>
      <c r="C7477">
        <v>8</v>
      </c>
      <c r="D7477">
        <v>12</v>
      </c>
      <c r="E7477">
        <v>1</v>
      </c>
      <c r="F7477" s="1">
        <f>VLOOKUP(A7477,Weather!$A$1:$E$366, 5)</f>
        <v>0.51818181818181741</v>
      </c>
      <c r="G7477" s="1">
        <f>VLOOKUP(D7477, Fall!$A$1:$E$25, 2)</f>
        <v>1366.07142857142</v>
      </c>
      <c r="H7477" s="1">
        <f>VLOOKUP(D7477, Fall!$A$1:$E$25, 3)</f>
        <v>996.442378876367</v>
      </c>
      <c r="I7477" s="1">
        <f>VLOOKUP(D7477, Fall!$A$1:$E$25, 5)</f>
        <v>368.42105263157799</v>
      </c>
      <c r="J7477" s="1">
        <f t="shared" si="697"/>
        <v>1187.9774319001669</v>
      </c>
      <c r="K7477" s="47">
        <f t="shared" si="698"/>
        <v>22.22471015471848</v>
      </c>
      <c r="L7477" s="48">
        <f>Solar!K7494/1000*Variables!$B$3</f>
        <v>29.935400000000001</v>
      </c>
      <c r="M7477" s="1">
        <f>IF(E7477=1, VLOOKUP(D7477, Sheet1!$E$2:$G$26, 2), Sheet1!$G$3)</f>
        <v>0.20441999999999999</v>
      </c>
      <c r="N7477" s="1">
        <f>'Electricity Rates'!$J$3</f>
        <v>0.19270000000000001</v>
      </c>
      <c r="O7477" s="145">
        <f>L7477-K7477</f>
        <v>7.7106898452815216</v>
      </c>
      <c r="P7477">
        <f t="shared" si="699"/>
        <v>4.2827016468142514</v>
      </c>
      <c r="Q7477">
        <f>IF(O7477&gt;0, IF(Q7476+O7477*Variables!$B$5&lt;Variables!$B$4, Q7476+O7477*Variables!$B$5, Variables!$B$4), IF(Q7476&gt;-O7477, Q7476+O7477/Variables!$B$5, 0))</f>
        <v>18.125648584757116</v>
      </c>
      <c r="R7477">
        <f>IF(O7477&gt;0, 0, IF(Q7476&gt;-O7477, 0, -O7477 - Q7476*Variables!$B$5))</f>
        <v>0</v>
      </c>
      <c r="S7477">
        <f t="shared" si="700"/>
        <v>0</v>
      </c>
      <c r="T7477">
        <f t="shared" si="701"/>
        <v>0</v>
      </c>
    </row>
    <row r="7478" spans="1:20" x14ac:dyDescent="0.3">
      <c r="A7478" s="3">
        <f t="shared" si="696"/>
        <v>43412</v>
      </c>
      <c r="B7478">
        <v>11</v>
      </c>
      <c r="C7478">
        <v>8</v>
      </c>
      <c r="D7478">
        <v>13</v>
      </c>
      <c r="E7478">
        <v>1</v>
      </c>
      <c r="F7478" s="1">
        <f>VLOOKUP(A7478,Weather!$A$1:$E$366, 5)</f>
        <v>0.51818181818181741</v>
      </c>
      <c r="G7478" s="1">
        <f>VLOOKUP(D7478, Fall!$A$1:$E$25, 2)</f>
        <v>1446.42857142857</v>
      </c>
      <c r="H7478" s="1">
        <f>VLOOKUP(D7478, Fall!$A$1:$E$25, 3)</f>
        <v>1031.4839187299399</v>
      </c>
      <c r="I7478" s="1">
        <f>VLOOKUP(D7478, Fall!$A$1:$E$25, 5)</f>
        <v>350.87719298245599</v>
      </c>
      <c r="J7478" s="1">
        <f t="shared" si="697"/>
        <v>1246.5006933101388</v>
      </c>
      <c r="K7478" s="47">
        <f t="shared" si="698"/>
        <v>23.319564726210668</v>
      </c>
      <c r="L7478" s="48">
        <f>Solar!K7495/1000*Variables!$B$3</f>
        <v>27.186500000000002</v>
      </c>
      <c r="M7478" s="1">
        <f>IF(E7478=1, VLOOKUP(D7478, Sheet1!$E$2:$G$26, 2), Sheet1!$G$3)</f>
        <v>0.20441999999999999</v>
      </c>
      <c r="N7478" s="1">
        <f>'Electricity Rates'!$J$3</f>
        <v>0.19270000000000001</v>
      </c>
      <c r="O7478" s="145">
        <f>L7478-K7478</f>
        <v>3.8669352737893341</v>
      </c>
      <c r="P7478">
        <f t="shared" si="699"/>
        <v>4.4936801227407956</v>
      </c>
      <c r="Q7478">
        <f>IF(O7478&gt;0, IF(Q7477+O7478*Variables!$B$5&lt;Variables!$B$4, Q7477+O7478*Variables!$B$5, Variables!$B$4), IF(Q7477&gt;-O7478, Q7477+O7478/Variables!$B$5, 0))</f>
        <v>21.76056774211909</v>
      </c>
      <c r="R7478">
        <f>IF(O7478&gt;0, 0, IF(Q7477&gt;-O7478, 0, -O7478 - Q7477*Variables!$B$5))</f>
        <v>0</v>
      </c>
      <c r="S7478">
        <f t="shared" si="700"/>
        <v>0</v>
      </c>
      <c r="T7478">
        <f t="shared" si="701"/>
        <v>0</v>
      </c>
    </row>
    <row r="7479" spans="1:20" x14ac:dyDescent="0.3">
      <c r="A7479" s="3">
        <f t="shared" si="696"/>
        <v>43412</v>
      </c>
      <c r="B7479">
        <v>11</v>
      </c>
      <c r="C7479">
        <v>8</v>
      </c>
      <c r="D7479">
        <v>14</v>
      </c>
      <c r="E7479">
        <v>1</v>
      </c>
      <c r="F7479" s="1">
        <f>VLOOKUP(A7479,Weather!$A$1:$E$366, 5)</f>
        <v>0.51818181818181741</v>
      </c>
      <c r="G7479" s="1">
        <f>VLOOKUP(D7479, Fall!$A$1:$E$25, 2)</f>
        <v>1482.1428571428501</v>
      </c>
      <c r="H7479" s="1">
        <f>VLOOKUP(D7479, Fall!$A$1:$E$25, 3)</f>
        <v>1052.56230978037</v>
      </c>
      <c r="I7479" s="1">
        <f>VLOOKUP(D7479, Fall!$A$1:$E$25, 5)</f>
        <v>342.105263157894</v>
      </c>
      <c r="J7479" s="1">
        <f t="shared" si="697"/>
        <v>1275.1631388682003</v>
      </c>
      <c r="K7479" s="47">
        <f t="shared" si="698"/>
        <v>23.855782441924688</v>
      </c>
      <c r="L7479" s="48">
        <f>Solar!K7496/1000*Variables!$B$3</f>
        <v>26.741849999999999</v>
      </c>
      <c r="M7479" s="1">
        <f>IF(E7479=1, VLOOKUP(D7479, Sheet1!$E$2:$G$26, 2), Sheet1!$G$3)</f>
        <v>0.20441999999999999</v>
      </c>
      <c r="N7479" s="1">
        <f>'Electricity Rates'!$J$3</f>
        <v>0.19270000000000001</v>
      </c>
      <c r="O7479" s="145">
        <f>L7479-K7479</f>
        <v>2.886067558075311</v>
      </c>
      <c r="P7479">
        <f t="shared" si="699"/>
        <v>4.5970092765588877</v>
      </c>
      <c r="Q7479">
        <f>IF(O7479&gt;0, IF(Q7478+O7479*Variables!$B$5&lt;Variables!$B$4, Q7478+O7479*Variables!$B$5, Variables!$B$4), IF(Q7478&gt;-O7479, Q7478+O7479/Variables!$B$5, 0))</f>
        <v>24.473471246709881</v>
      </c>
      <c r="R7479">
        <f>IF(O7479&gt;0, 0, IF(Q7478&gt;-O7479, 0, -O7479 - Q7478*Variables!$B$5))</f>
        <v>0</v>
      </c>
      <c r="S7479">
        <f t="shared" si="700"/>
        <v>0</v>
      </c>
      <c r="T7479">
        <f t="shared" si="701"/>
        <v>0</v>
      </c>
    </row>
    <row r="7480" spans="1:20" x14ac:dyDescent="0.3">
      <c r="A7480" s="3">
        <f t="shared" si="696"/>
        <v>43412</v>
      </c>
      <c r="B7480">
        <v>11</v>
      </c>
      <c r="C7480">
        <v>8</v>
      </c>
      <c r="D7480">
        <v>15</v>
      </c>
      <c r="E7480">
        <v>1</v>
      </c>
      <c r="F7480" s="1">
        <f>VLOOKUP(A7480,Weather!$A$1:$E$366, 5)</f>
        <v>0.51818181818181741</v>
      </c>
      <c r="G7480" s="1">
        <f>VLOOKUP(D7480, Fall!$A$1:$E$25, 2)</f>
        <v>1437.5</v>
      </c>
      <c r="H7480" s="1">
        <f>VLOOKUP(D7480, Fall!$A$1:$E$25, 3)</f>
        <v>1060.00658057086</v>
      </c>
      <c r="I7480" s="1">
        <f>VLOOKUP(D7480, Fall!$A$1:$E$25, 5)</f>
        <v>328.94736842105198</v>
      </c>
      <c r="J7480" s="1">
        <f t="shared" si="697"/>
        <v>1255.6168070023232</v>
      </c>
      <c r="K7480" s="47">
        <f t="shared" si="698"/>
        <v>23.4901091987788</v>
      </c>
      <c r="L7480" s="48">
        <f>Solar!K7497/1000*Variables!$B$3</f>
        <v>22.083000000000002</v>
      </c>
      <c r="M7480" s="1">
        <f>IF(E7480=1, VLOOKUP(D7480, Sheet1!$E$2:$G$26, 2), Sheet1!$G$3)</f>
        <v>0.20441999999999999</v>
      </c>
      <c r="N7480" s="1">
        <f>'Electricity Rates'!$J$3</f>
        <v>0.19270000000000001</v>
      </c>
      <c r="O7480" s="145">
        <f>L7480-K7480</f>
        <v>-1.407109198778798</v>
      </c>
      <c r="P7480">
        <f t="shared" si="699"/>
        <v>4.5265440426046748</v>
      </c>
      <c r="Q7480">
        <f>IF(O7480&gt;0, IF(Q7479+O7480*Variables!$B$5&lt;Variables!$B$4, Q7479+O7480*Variables!$B$5, Variables!$B$4), IF(Q7479&gt;-O7480, Q7479+O7480/Variables!$B$5, 0))</f>
        <v>22.976546567157968</v>
      </c>
      <c r="R7480">
        <f>IF(O7480&gt;0, 0, IF(Q7479&gt;-O7480, 0, -O7480 - Q7479*Variables!$B$5))</f>
        <v>0</v>
      </c>
      <c r="S7480">
        <f t="shared" si="700"/>
        <v>0</v>
      </c>
      <c r="T7480">
        <f t="shared" si="701"/>
        <v>0</v>
      </c>
    </row>
    <row r="7481" spans="1:20" x14ac:dyDescent="0.3">
      <c r="A7481" s="3">
        <f t="shared" si="696"/>
        <v>43412</v>
      </c>
      <c r="B7481">
        <v>11</v>
      </c>
      <c r="C7481">
        <v>8</v>
      </c>
      <c r="D7481">
        <v>16</v>
      </c>
      <c r="E7481">
        <v>1</v>
      </c>
      <c r="F7481" s="1">
        <f>VLOOKUP(A7481,Weather!$A$1:$E$366, 5)</f>
        <v>0.51818181818181741</v>
      </c>
      <c r="G7481" s="1">
        <f>VLOOKUP(D7481, Fall!$A$1:$E$25, 2)</f>
        <v>1348.2142857142801</v>
      </c>
      <c r="H7481" s="1">
        <f>VLOOKUP(D7481, Fall!$A$1:$E$25, 3)</f>
        <v>1003.98947108661</v>
      </c>
      <c r="I7481" s="1">
        <f>VLOOKUP(D7481, Fall!$A$1:$E$25, 5)</f>
        <v>298.24561403508801</v>
      </c>
      <c r="J7481" s="1">
        <f t="shared" si="697"/>
        <v>1182.3605113936751</v>
      </c>
      <c r="K7481" s="47">
        <f t="shared" si="698"/>
        <v>22.11962867179906</v>
      </c>
      <c r="L7481" s="48">
        <f>Solar!K7498/1000*Variables!$B$3</f>
        <v>13.2935</v>
      </c>
      <c r="M7481" s="1">
        <f>IF(E7481=1, VLOOKUP(D7481, Sheet1!$E$2:$G$26, 2), Sheet1!$G$3)</f>
        <v>0.20441999999999999</v>
      </c>
      <c r="N7481" s="1">
        <f>'Electricity Rates'!$J$3</f>
        <v>0.19270000000000001</v>
      </c>
      <c r="O7481" s="145">
        <f>L7481-K7481</f>
        <v>-8.8261286717990597</v>
      </c>
      <c r="P7481">
        <f t="shared" si="699"/>
        <v>4.2624524450556791</v>
      </c>
      <c r="Q7481">
        <f>IF(O7481&gt;0, IF(Q7480+O7481*Variables!$B$5&lt;Variables!$B$4, Q7480+O7481*Variables!$B$5, Variables!$B$4), IF(Q7480&gt;-O7481, Q7480+O7481/Variables!$B$5, 0))</f>
        <v>13.58704798013769</v>
      </c>
      <c r="R7481">
        <f>IF(O7481&gt;0, 0, IF(Q7480&gt;-O7481, 0, -O7481 - Q7480*Variables!$B$5))</f>
        <v>0</v>
      </c>
      <c r="S7481">
        <f t="shared" si="700"/>
        <v>0</v>
      </c>
      <c r="T7481">
        <f t="shared" si="701"/>
        <v>0</v>
      </c>
    </row>
    <row r="7482" spans="1:20" x14ac:dyDescent="0.3">
      <c r="A7482" s="3">
        <f t="shared" si="696"/>
        <v>43412</v>
      </c>
      <c r="B7482">
        <v>11</v>
      </c>
      <c r="C7482">
        <v>8</v>
      </c>
      <c r="D7482">
        <v>17</v>
      </c>
      <c r="E7482">
        <v>1</v>
      </c>
      <c r="F7482" s="1">
        <f>VLOOKUP(A7482,Weather!$A$1:$E$366, 5)</f>
        <v>0.51818181818181741</v>
      </c>
      <c r="G7482" s="1">
        <f>VLOOKUP(D7482, Fall!$A$1:$E$25, 2)</f>
        <v>1080.3571428571399</v>
      </c>
      <c r="H7482" s="1">
        <f>VLOOKUP(D7482, Fall!$A$1:$E$25, 3)</f>
        <v>794.90091642515802</v>
      </c>
      <c r="I7482" s="1">
        <f>VLOOKUP(D7482, Fall!$A$1:$E$25, 5)</f>
        <v>263.15789473684202</v>
      </c>
      <c r="J7482" s="1">
        <f t="shared" si="697"/>
        <v>942.8191428490029</v>
      </c>
      <c r="K7482" s="47">
        <f t="shared" si="698"/>
        <v>17.638283030868294</v>
      </c>
      <c r="L7482" s="48">
        <f>Solar!K7499/1000*Variables!$B$3</f>
        <v>3.5951500000000003</v>
      </c>
      <c r="M7482" s="1">
        <f>IF(E7482=1, VLOOKUP(D7482, Sheet1!$E$2:$G$26, 2), Sheet1!$G$3)</f>
        <v>0.20441999999999999</v>
      </c>
      <c r="N7482" s="1">
        <f>'Electricity Rates'!$J$3</f>
        <v>0.19270000000000001</v>
      </c>
      <c r="O7482" s="145">
        <f>L7482-K7482</f>
        <v>-14.043133030868294</v>
      </c>
      <c r="P7482">
        <f t="shared" si="699"/>
        <v>3.3988971400483203</v>
      </c>
      <c r="Q7482">
        <f>IF(O7482&gt;0, IF(Q7481+O7482*Variables!$B$5&lt;Variables!$B$4, Q7481+O7482*Variables!$B$5, Variables!$B$4), IF(Q7481&gt;-O7482, Q7481+O7482/Variables!$B$5, 0))</f>
        <v>0</v>
      </c>
      <c r="R7482">
        <f>IF(O7482&gt;0, 0, IF(Q7481&gt;-O7482, 0, -O7482 - Q7481*Variables!$B$5))</f>
        <v>1.2713079295388656</v>
      </c>
      <c r="S7482">
        <f t="shared" si="700"/>
        <v>0.25988076695633489</v>
      </c>
      <c r="T7482">
        <f t="shared" si="701"/>
        <v>0</v>
      </c>
    </row>
    <row r="7483" spans="1:20" x14ac:dyDescent="0.3">
      <c r="A7483" s="3">
        <f t="shared" si="696"/>
        <v>43412</v>
      </c>
      <c r="B7483">
        <v>11</v>
      </c>
      <c r="C7483">
        <v>8</v>
      </c>
      <c r="D7483">
        <v>18</v>
      </c>
      <c r="E7483">
        <v>1</v>
      </c>
      <c r="F7483" s="1">
        <f>VLOOKUP(A7483,Weather!$A$1:$E$366, 5)</f>
        <v>0.51818181818181741</v>
      </c>
      <c r="G7483" s="1">
        <f>VLOOKUP(D7483, Fall!$A$1:$E$25, 2)</f>
        <v>678.57142857142799</v>
      </c>
      <c r="H7483" s="1">
        <f>VLOOKUP(D7483, Fall!$A$1:$E$25, 3)</f>
        <v>583.61400485626905</v>
      </c>
      <c r="I7483" s="1">
        <f>VLOOKUP(D7483, Fall!$A$1:$E$25, 5)</f>
        <v>280.70175438596499</v>
      </c>
      <c r="J7483" s="1">
        <f t="shared" si="697"/>
        <v>632.81921532685135</v>
      </c>
      <c r="K7483" s="47">
        <f t="shared" si="698"/>
        <v>11.838796986639689</v>
      </c>
      <c r="L7483" s="48">
        <f>Solar!K7500/1000*Variables!$B$3</f>
        <v>0</v>
      </c>
      <c r="M7483" s="1">
        <f>IF(E7483=1, VLOOKUP(D7483, Sheet1!$E$2:$G$26, 2), Sheet1!$G$3)</f>
        <v>0.20441999999999999</v>
      </c>
      <c r="N7483" s="1">
        <f>'Electricity Rates'!$J$3</f>
        <v>0.19270000000000001</v>
      </c>
      <c r="O7483" s="145">
        <f>L7483-K7483</f>
        <v>-11.838796986639689</v>
      </c>
      <c r="P7483">
        <f t="shared" si="699"/>
        <v>2.2813361793254683</v>
      </c>
      <c r="Q7483">
        <f>IF(O7483&gt;0, IF(Q7482+O7483*Variables!$B$5&lt;Variables!$B$4, Q7482+O7483*Variables!$B$5, Variables!$B$4), IF(Q7482&gt;-O7483, Q7482+O7483/Variables!$B$5, 0))</f>
        <v>0</v>
      </c>
      <c r="R7483">
        <f>IF(O7483&gt;0, 0, IF(Q7482&gt;-O7483, 0, -O7483 - Q7482*Variables!$B$5))</f>
        <v>11.838796986639689</v>
      </c>
      <c r="S7483">
        <f t="shared" si="700"/>
        <v>2.4200868800088853</v>
      </c>
      <c r="T7483">
        <f t="shared" si="701"/>
        <v>0</v>
      </c>
    </row>
    <row r="7484" spans="1:20" x14ac:dyDescent="0.3">
      <c r="A7484" s="3">
        <f t="shared" si="696"/>
        <v>43412</v>
      </c>
      <c r="B7484">
        <v>11</v>
      </c>
      <c r="C7484">
        <v>8</v>
      </c>
      <c r="D7484">
        <v>19</v>
      </c>
      <c r="E7484">
        <v>1</v>
      </c>
      <c r="F7484" s="1">
        <f>VLOOKUP(A7484,Weather!$A$1:$E$366, 5)</f>
        <v>0.51818181818181741</v>
      </c>
      <c r="G7484" s="1">
        <f>VLOOKUP(D7484, Fall!$A$1:$E$25, 2)</f>
        <v>517.85714285714198</v>
      </c>
      <c r="H7484" s="1">
        <f>VLOOKUP(D7484, Fall!$A$1:$E$25, 3)</f>
        <v>442.60593718179598</v>
      </c>
      <c r="I7484" s="1">
        <f>VLOOKUP(D7484, Fall!$A$1:$E$25, 5)</f>
        <v>289.47368421052602</v>
      </c>
      <c r="J7484" s="1">
        <f t="shared" si="697"/>
        <v>481.59974375902067</v>
      </c>
      <c r="K7484" s="47">
        <f t="shared" si="698"/>
        <v>9.0097795027224041</v>
      </c>
      <c r="L7484" s="48">
        <f>Solar!K7501/1000*Variables!$B$3</f>
        <v>0</v>
      </c>
      <c r="M7484" s="1">
        <f>IF(E7484=1, VLOOKUP(D7484, Sheet1!$E$2:$G$26, 2), Sheet1!$G$3)</f>
        <v>0.20441999999999999</v>
      </c>
      <c r="N7484" s="1">
        <f>'Electricity Rates'!$J$3</f>
        <v>0.19270000000000001</v>
      </c>
      <c r="O7484" s="145">
        <f>L7484-K7484</f>
        <v>-9.0097795027224041</v>
      </c>
      <c r="P7484">
        <f t="shared" si="699"/>
        <v>1.7361845101746074</v>
      </c>
      <c r="Q7484">
        <f>IF(O7484&gt;0, IF(Q7483+O7484*Variables!$B$5&lt;Variables!$B$4, Q7483+O7484*Variables!$B$5, Variables!$B$4), IF(Q7483&gt;-O7484, Q7483+O7484/Variables!$B$5, 0))</f>
        <v>0</v>
      </c>
      <c r="R7484">
        <f>IF(O7484&gt;0, 0, IF(Q7483&gt;-O7484, 0, -O7484 - Q7483*Variables!$B$5))</f>
        <v>9.0097795027224041</v>
      </c>
      <c r="S7484">
        <f t="shared" si="700"/>
        <v>1.8417791259465137</v>
      </c>
      <c r="T7484">
        <f t="shared" si="701"/>
        <v>0</v>
      </c>
    </row>
    <row r="7485" spans="1:20" x14ac:dyDescent="0.3">
      <c r="A7485" s="3">
        <f t="shared" si="696"/>
        <v>43412</v>
      </c>
      <c r="B7485">
        <v>11</v>
      </c>
      <c r="C7485">
        <v>8</v>
      </c>
      <c r="D7485">
        <v>20</v>
      </c>
      <c r="E7485">
        <v>1</v>
      </c>
      <c r="F7485" s="1">
        <f>VLOOKUP(A7485,Weather!$A$1:$E$366, 5)</f>
        <v>0.51818181818181741</v>
      </c>
      <c r="G7485" s="1">
        <f>VLOOKUP(D7485, Fall!$A$1:$E$25, 2)</f>
        <v>428.57142857142799</v>
      </c>
      <c r="H7485" s="1">
        <f>VLOOKUP(D7485, Fall!$A$1:$E$25, 3)</f>
        <v>354.11608052009001</v>
      </c>
      <c r="I7485" s="1">
        <f>VLOOKUP(D7485, Fall!$A$1:$E$25, 5)</f>
        <v>263.15789473684202</v>
      </c>
      <c r="J7485" s="1">
        <f t="shared" si="697"/>
        <v>392.69748814669236</v>
      </c>
      <c r="K7485" s="47">
        <f t="shared" si="698"/>
        <v>7.3465939825022417</v>
      </c>
      <c r="L7485" s="48">
        <f>Solar!K7502/1000*Variables!$B$3</f>
        <v>0</v>
      </c>
      <c r="M7485" s="1">
        <f>IF(E7485=1, VLOOKUP(D7485, Sheet1!$E$2:$G$26, 2), Sheet1!$G$3)</f>
        <v>0.20441999999999999</v>
      </c>
      <c r="N7485" s="1">
        <f>'Electricity Rates'!$J$3</f>
        <v>0.19270000000000001</v>
      </c>
      <c r="O7485" s="145">
        <f>L7485-K7485</f>
        <v>-7.3465939825022417</v>
      </c>
      <c r="P7485">
        <f t="shared" si="699"/>
        <v>1.415688660428182</v>
      </c>
      <c r="Q7485">
        <f>IF(O7485&gt;0, IF(Q7484+O7485*Variables!$B$5&lt;Variables!$B$4, Q7484+O7485*Variables!$B$5, Variables!$B$4), IF(Q7484&gt;-O7485, Q7484+O7485/Variables!$B$5, 0))</f>
        <v>0</v>
      </c>
      <c r="R7485">
        <f>IF(O7485&gt;0, 0, IF(Q7484&gt;-O7485, 0, -O7485 - Q7484*Variables!$B$5))</f>
        <v>7.3465939825022417</v>
      </c>
      <c r="S7485">
        <f t="shared" si="700"/>
        <v>1.5017907419031082</v>
      </c>
      <c r="T7485">
        <f t="shared" si="701"/>
        <v>0</v>
      </c>
    </row>
    <row r="7486" spans="1:20" x14ac:dyDescent="0.3">
      <c r="A7486" s="3">
        <f t="shared" si="696"/>
        <v>43412</v>
      </c>
      <c r="B7486">
        <v>11</v>
      </c>
      <c r="C7486">
        <v>8</v>
      </c>
      <c r="D7486">
        <v>21</v>
      </c>
      <c r="E7486">
        <v>1</v>
      </c>
      <c r="F7486" s="1">
        <f>VLOOKUP(A7486,Weather!$A$1:$E$366, 5)</f>
        <v>0.51818181818181741</v>
      </c>
      <c r="G7486" s="1">
        <f>VLOOKUP(D7486, Fall!$A$1:$E$25, 2)</f>
        <v>366.07142857142799</v>
      </c>
      <c r="H7486" s="1">
        <f>VLOOKUP(D7486, Fall!$A$1:$E$25, 3)</f>
        <v>305.62638808916603</v>
      </c>
      <c r="I7486" s="1">
        <f>VLOOKUP(D7486, Fall!$A$1:$E$25, 5)</f>
        <v>271.929824561403</v>
      </c>
      <c r="J7486" s="1">
        <f t="shared" si="697"/>
        <v>336.94790906633807</v>
      </c>
      <c r="K7486" s="47">
        <f t="shared" si="698"/>
        <v>6.3036295262443289</v>
      </c>
      <c r="L7486" s="48">
        <f>Solar!K7503/1000*Variables!$B$3</f>
        <v>0</v>
      </c>
      <c r="M7486" s="1">
        <f>IF(E7486=1, VLOOKUP(D7486, Sheet1!$E$2:$G$26, 2), Sheet1!$G$3)</f>
        <v>0.20441999999999999</v>
      </c>
      <c r="N7486" s="1">
        <f>'Electricity Rates'!$J$3</f>
        <v>0.19270000000000001</v>
      </c>
      <c r="O7486" s="145">
        <f>L7486-K7486</f>
        <v>-6.3036295262443289</v>
      </c>
      <c r="P7486">
        <f t="shared" si="699"/>
        <v>1.2147094097072821</v>
      </c>
      <c r="Q7486">
        <f>IF(O7486&gt;0, IF(Q7485+O7486*Variables!$B$5&lt;Variables!$B$4, Q7485+O7486*Variables!$B$5, Variables!$B$4), IF(Q7485&gt;-O7486, Q7485+O7486/Variables!$B$5, 0))</f>
        <v>0</v>
      </c>
      <c r="R7486">
        <f>IF(O7486&gt;0, 0, IF(Q7485&gt;-O7486, 0, -O7486 - Q7485*Variables!$B$5))</f>
        <v>6.3036295262443289</v>
      </c>
      <c r="S7486">
        <f t="shared" si="700"/>
        <v>1.2885879477548656</v>
      </c>
      <c r="T7486">
        <f t="shared" si="701"/>
        <v>0</v>
      </c>
    </row>
    <row r="7487" spans="1:20" x14ac:dyDescent="0.3">
      <c r="A7487" s="3">
        <f t="shared" si="696"/>
        <v>43412</v>
      </c>
      <c r="B7487">
        <v>11</v>
      </c>
      <c r="C7487">
        <v>8</v>
      </c>
      <c r="D7487">
        <v>22</v>
      </c>
      <c r="E7487">
        <v>1</v>
      </c>
      <c r="F7487" s="1">
        <f>VLOOKUP(A7487,Weather!$A$1:$E$366, 5)</f>
        <v>0.51818181818181741</v>
      </c>
      <c r="G7487" s="1">
        <f>VLOOKUP(D7487, Fall!$A$1:$E$25, 2)</f>
        <v>330.35714285714198</v>
      </c>
      <c r="H7487" s="1">
        <f>VLOOKUP(D7487, Fall!$A$1:$E$25, 3)</f>
        <v>272.33281237147202</v>
      </c>
      <c r="I7487" s="1">
        <f>VLOOKUP(D7487, Fall!$A$1:$E$25, 5)</f>
        <v>254.385964912281</v>
      </c>
      <c r="J7487" s="1">
        <f t="shared" si="697"/>
        <v>302.39996544131913</v>
      </c>
      <c r="K7487" s="47">
        <f t="shared" si="698"/>
        <v>5.6573057721983631</v>
      </c>
      <c r="L7487" s="48">
        <f>Solar!K7504/1000*Variables!$B$3</f>
        <v>0</v>
      </c>
      <c r="M7487" s="1">
        <f>IF(E7487=1, VLOOKUP(D7487, Sheet1!$E$2:$G$26, 2), Sheet1!$G$3)</f>
        <v>0.18618000000000001</v>
      </c>
      <c r="N7487" s="1">
        <f>'Electricity Rates'!$J$3</f>
        <v>0.19270000000000001</v>
      </c>
      <c r="O7487" s="145">
        <f>L7487-K7487</f>
        <v>-5.6573057721983631</v>
      </c>
      <c r="P7487">
        <f t="shared" si="699"/>
        <v>1.0901628223026245</v>
      </c>
      <c r="Q7487">
        <f>IF(O7487&gt;0, IF(Q7486+O7487*Variables!$B$5&lt;Variables!$B$4, Q7486+O7487*Variables!$B$5, Variables!$B$4), IF(Q7486&gt;-O7487, Q7486+O7487/Variables!$B$5, 0))</f>
        <v>0</v>
      </c>
      <c r="R7487">
        <f>IF(O7487&gt;0, 0, IF(Q7486&gt;-O7487, 0, -O7487 - Q7486*Variables!$B$5))</f>
        <v>5.6573057721983631</v>
      </c>
      <c r="S7487">
        <f t="shared" si="700"/>
        <v>1.0532771886678913</v>
      </c>
      <c r="T7487">
        <f t="shared" si="701"/>
        <v>0</v>
      </c>
    </row>
    <row r="7488" spans="1:20" x14ac:dyDescent="0.3">
      <c r="A7488" s="3">
        <f t="shared" si="696"/>
        <v>43412</v>
      </c>
      <c r="B7488">
        <v>11</v>
      </c>
      <c r="C7488">
        <v>8</v>
      </c>
      <c r="D7488">
        <v>23</v>
      </c>
      <c r="E7488">
        <v>1</v>
      </c>
      <c r="F7488" s="1">
        <f>VLOOKUP(A7488,Weather!$A$1:$E$366, 5)</f>
        <v>0.51818181818181741</v>
      </c>
      <c r="G7488" s="1">
        <f>VLOOKUP(D7488, Fall!$A$1:$E$25, 2)</f>
        <v>303.57142857142799</v>
      </c>
      <c r="H7488" s="1">
        <f>VLOOKUP(D7488, Fall!$A$1:$E$25, 3)</f>
        <v>252.67335691371099</v>
      </c>
      <c r="I7488" s="1">
        <f>VLOOKUP(D7488, Fall!$A$1:$E$25, 5)</f>
        <v>254.385964912281</v>
      </c>
      <c r="J7488" s="1">
        <f t="shared" si="697"/>
        <v>279.04781222725524</v>
      </c>
      <c r="K7488" s="47">
        <f t="shared" si="698"/>
        <v>5.220433132420168</v>
      </c>
      <c r="L7488" s="48">
        <f>Solar!K7505/1000*Variables!$B$3</f>
        <v>0</v>
      </c>
      <c r="M7488" s="1">
        <f>IF(E7488=1, VLOOKUP(D7488, Sheet1!$E$2:$G$26, 2), Sheet1!$G$3)</f>
        <v>0.18618000000000001</v>
      </c>
      <c r="N7488" s="1">
        <f>'Electricity Rates'!$J$3</f>
        <v>0.19270000000000001</v>
      </c>
      <c r="O7488" s="145">
        <f>L7488-K7488</f>
        <v>-5.220433132420168</v>
      </c>
      <c r="P7488">
        <f t="shared" si="699"/>
        <v>1.0059774646173665</v>
      </c>
      <c r="Q7488">
        <f>IF(O7488&gt;0, IF(Q7487+O7488*Variables!$B$5&lt;Variables!$B$4, Q7487+O7488*Variables!$B$5, Variables!$B$4), IF(Q7487&gt;-O7488, Q7487+O7488/Variables!$B$5, 0))</f>
        <v>0</v>
      </c>
      <c r="R7488">
        <f>IF(O7488&gt;0, 0, IF(Q7487&gt;-O7488, 0, -O7488 - Q7487*Variables!$B$5))</f>
        <v>5.220433132420168</v>
      </c>
      <c r="S7488">
        <f t="shared" si="700"/>
        <v>0.97194024059398698</v>
      </c>
      <c r="T7488">
        <f t="shared" si="701"/>
        <v>0</v>
      </c>
    </row>
    <row r="7489" spans="1:20" x14ac:dyDescent="0.3">
      <c r="A7489" s="3">
        <f t="shared" si="696"/>
        <v>43412</v>
      </c>
      <c r="B7489">
        <v>11</v>
      </c>
      <c r="C7489">
        <v>8</v>
      </c>
      <c r="D7489">
        <v>24</v>
      </c>
      <c r="E7489">
        <v>1</v>
      </c>
      <c r="F7489" s="1">
        <f>VLOOKUP(A7489,Weather!$A$1:$E$366, 5)</f>
        <v>0.51818181818181741</v>
      </c>
      <c r="G7489" s="1">
        <f>VLOOKUP(D7489, Fall!$A$1:$E$25, 2)</f>
        <v>285.71428571428498</v>
      </c>
      <c r="H7489" s="1">
        <f>VLOOKUP(D7489, Fall!$A$1:$E$25, 3)</f>
        <v>237.47635107345499</v>
      </c>
      <c r="I7489" s="1">
        <f>VLOOKUP(D7489, Fall!$A$1:$E$25, 5)</f>
        <v>254.385964912281</v>
      </c>
      <c r="J7489" s="1">
        <f t="shared" si="697"/>
        <v>262.47237175097592</v>
      </c>
      <c r="K7489" s="47">
        <f t="shared" si="698"/>
        <v>4.9103393963103272</v>
      </c>
      <c r="L7489" s="48">
        <f>Solar!K7506/1000*Variables!$B$3</f>
        <v>0</v>
      </c>
      <c r="M7489" s="1">
        <f>IF(E7489=1, VLOOKUP(D7489, Sheet1!$E$2:$G$26, 2), Sheet1!$G$3)</f>
        <v>0.18618000000000001</v>
      </c>
      <c r="N7489" s="1">
        <f>'Electricity Rates'!$J$3</f>
        <v>0.19270000000000001</v>
      </c>
      <c r="O7489" s="145">
        <f>L7489-K7489</f>
        <v>-4.9103393963103272</v>
      </c>
      <c r="P7489">
        <f t="shared" si="699"/>
        <v>0.94622240166900007</v>
      </c>
      <c r="Q7489">
        <f>IF(O7489&gt;0, IF(Q7488+O7489*Variables!$B$5&lt;Variables!$B$4, Q7488+O7489*Variables!$B$5, Variables!$B$4), IF(Q7488&gt;-O7489, Q7488+O7489/Variables!$B$5, 0))</f>
        <v>0</v>
      </c>
      <c r="R7489">
        <f>IF(O7489&gt;0, 0, IF(Q7488&gt;-O7489, 0, -O7489 - Q7488*Variables!$B$5))</f>
        <v>4.9103393963103272</v>
      </c>
      <c r="S7489">
        <f t="shared" si="700"/>
        <v>0.9142069888050568</v>
      </c>
      <c r="T7489">
        <f t="shared" si="701"/>
        <v>0</v>
      </c>
    </row>
    <row r="7490" spans="1:20" x14ac:dyDescent="0.3">
      <c r="A7490" s="3">
        <f t="shared" si="696"/>
        <v>43413</v>
      </c>
      <c r="B7490">
        <v>11</v>
      </c>
      <c r="C7490">
        <v>9</v>
      </c>
      <c r="D7490">
        <v>1</v>
      </c>
      <c r="E7490">
        <v>1</v>
      </c>
      <c r="F7490" s="1">
        <f>VLOOKUP(A7490,Weather!$A$1:$E$366, 5)</f>
        <v>0.50000000000000033</v>
      </c>
      <c r="G7490" s="1">
        <f>VLOOKUP(D7490, Fall!$A$1:$E$25, 2)</f>
        <v>276.78571428571399</v>
      </c>
      <c r="H7490" s="1">
        <f>VLOOKUP(D7490, Fall!$A$1:$E$25, 3)</f>
        <v>258.40056395394299</v>
      </c>
      <c r="I7490" s="1">
        <f>VLOOKUP(D7490, Fall!$A$1:$E$25, 5)</f>
        <v>254.385964912281</v>
      </c>
      <c r="J7490" s="1">
        <f t="shared" si="697"/>
        <v>267.59313911982849</v>
      </c>
      <c r="K7490" s="47">
        <f t="shared" si="698"/>
        <v>5.0061388344869036</v>
      </c>
      <c r="L7490" s="48">
        <f>Solar!K7507/1000*Variables!$B$3</f>
        <v>0</v>
      </c>
      <c r="M7490" s="1">
        <f>IF(E7490=1, VLOOKUP(D7490, Sheet1!$E$2:$G$26, 2), Sheet1!$G$3)</f>
        <v>0.18618000000000001</v>
      </c>
      <c r="N7490" s="1">
        <f>'Electricity Rates'!$J$3</f>
        <v>0.19270000000000001</v>
      </c>
      <c r="O7490" s="145">
        <f>L7490-K7490</f>
        <v>-5.0061388344869036</v>
      </c>
      <c r="P7490">
        <f t="shared" si="699"/>
        <v>0.96468295340562638</v>
      </c>
      <c r="Q7490">
        <f>IF(O7490&gt;0, IF(Q7489+O7490*Variables!$B$5&lt;Variables!$B$4, Q7489+O7490*Variables!$B$5, Variables!$B$4), IF(Q7489&gt;-O7490, Q7489+O7490/Variables!$B$5, 0))</f>
        <v>0</v>
      </c>
      <c r="R7490">
        <f>IF(O7490&gt;0, 0, IF(Q7489&gt;-O7490, 0, -O7490 - Q7489*Variables!$B$5))</f>
        <v>5.0061388344869036</v>
      </c>
      <c r="S7490">
        <f t="shared" si="700"/>
        <v>0.93204292820477175</v>
      </c>
      <c r="T7490">
        <f t="shared" si="701"/>
        <v>0</v>
      </c>
    </row>
    <row r="7491" spans="1:20" x14ac:dyDescent="0.3">
      <c r="A7491" s="3">
        <f t="shared" ref="A7491:A7554" si="702">DATE(2018, B7491, C7491)</f>
        <v>43413</v>
      </c>
      <c r="B7491">
        <v>11</v>
      </c>
      <c r="C7491">
        <v>9</v>
      </c>
      <c r="D7491">
        <v>2</v>
      </c>
      <c r="E7491">
        <v>1</v>
      </c>
      <c r="F7491" s="1">
        <f>VLOOKUP(A7491,Weather!$A$1:$E$366, 5)</f>
        <v>0.50000000000000033</v>
      </c>
      <c r="G7491" s="1">
        <f>VLOOKUP(D7491, Fall!$A$1:$E$25, 2)</f>
        <v>272.32142857142799</v>
      </c>
      <c r="H7491" s="1">
        <f>VLOOKUP(D7491, Fall!$A$1:$E$25, 3)</f>
        <v>244.53669616981199</v>
      </c>
      <c r="I7491" s="1">
        <f>VLOOKUP(D7491, Fall!$A$1:$E$25, 5)</f>
        <v>254.385964912281</v>
      </c>
      <c r="J7491" s="1">
        <f t="shared" ref="J7491:J7554" si="703">IF(E7491=0, I7491, H7491 + (G7491-H7491)*F7491)</f>
        <v>258.42906237061999</v>
      </c>
      <c r="K7491" s="47">
        <f t="shared" ref="K7491:K7554" si="704">J7491*1000/53453</f>
        <v>4.8346970679030177</v>
      </c>
      <c r="L7491" s="48">
        <f>Solar!K7508/1000*Variables!$B$3</f>
        <v>0</v>
      </c>
      <c r="M7491" s="1">
        <f>IF(E7491=1, VLOOKUP(D7491, Sheet1!$E$2:$G$26, 2), Sheet1!$G$3)</f>
        <v>0.18618000000000001</v>
      </c>
      <c r="N7491" s="1">
        <f>'Electricity Rates'!$J$3</f>
        <v>0.19270000000000001</v>
      </c>
      <c r="O7491" s="145">
        <f>L7491-K7491</f>
        <v>-4.8346970679030177</v>
      </c>
      <c r="P7491">
        <f t="shared" ref="P7491:P7554" si="705">N7491*K7491</f>
        <v>0.93164612498491151</v>
      </c>
      <c r="Q7491">
        <f>IF(O7491&gt;0, IF(Q7490+O7491*Variables!$B$5&lt;Variables!$B$4, Q7490+O7491*Variables!$B$5, Variables!$B$4), IF(Q7490&gt;-O7491, Q7490+O7491/Variables!$B$5, 0))</f>
        <v>0</v>
      </c>
      <c r="R7491">
        <f>IF(O7491&gt;0, 0, IF(Q7490&gt;-O7491, 0, -O7491 - Q7490*Variables!$B$5))</f>
        <v>4.8346970679030177</v>
      </c>
      <c r="S7491">
        <f t="shared" ref="S7491:S7554" si="706">R7491*M7491</f>
        <v>0.9001239001021839</v>
      </c>
      <c r="T7491">
        <f t="shared" ref="T7491:T7554" si="707">IF(AND(R7491&gt;0, M7491&gt;0.3), 1, 0)</f>
        <v>0</v>
      </c>
    </row>
    <row r="7492" spans="1:20" x14ac:dyDescent="0.3">
      <c r="A7492" s="3">
        <f t="shared" si="702"/>
        <v>43413</v>
      </c>
      <c r="B7492">
        <v>11</v>
      </c>
      <c r="C7492">
        <v>9</v>
      </c>
      <c r="D7492">
        <v>3</v>
      </c>
      <c r="E7492">
        <v>1</v>
      </c>
      <c r="F7492" s="1">
        <f>VLOOKUP(A7492,Weather!$A$1:$E$366, 5)</f>
        <v>0.50000000000000033</v>
      </c>
      <c r="G7492" s="1">
        <f>VLOOKUP(D7492, Fall!$A$1:$E$25, 2)</f>
        <v>272.32142857142799</v>
      </c>
      <c r="H7492" s="1">
        <f>VLOOKUP(D7492, Fall!$A$1:$E$25, 3)</f>
        <v>252.565207174747</v>
      </c>
      <c r="I7492" s="1">
        <f>VLOOKUP(D7492, Fall!$A$1:$E$25, 5)</f>
        <v>254.385964912281</v>
      </c>
      <c r="J7492" s="1">
        <f t="shared" si="703"/>
        <v>262.44331787308749</v>
      </c>
      <c r="K7492" s="47">
        <f t="shared" si="704"/>
        <v>4.9097958556692323</v>
      </c>
      <c r="L7492" s="48">
        <f>Solar!K7509/1000*Variables!$B$3</f>
        <v>0</v>
      </c>
      <c r="M7492" s="1">
        <f>IF(E7492=1, VLOOKUP(D7492, Sheet1!$E$2:$G$26, 2), Sheet1!$G$3)</f>
        <v>0.18618000000000001</v>
      </c>
      <c r="N7492" s="1">
        <f>'Electricity Rates'!$J$3</f>
        <v>0.19270000000000001</v>
      </c>
      <c r="O7492" s="145">
        <f>L7492-K7492</f>
        <v>-4.9097958556692323</v>
      </c>
      <c r="P7492">
        <f t="shared" si="705"/>
        <v>0.94611766138746112</v>
      </c>
      <c r="Q7492">
        <f>IF(O7492&gt;0, IF(Q7491+O7492*Variables!$B$5&lt;Variables!$B$4, Q7491+O7492*Variables!$B$5, Variables!$B$4), IF(Q7491&gt;-O7492, Q7491+O7492/Variables!$B$5, 0))</f>
        <v>0</v>
      </c>
      <c r="R7492">
        <f>IF(O7492&gt;0, 0, IF(Q7491&gt;-O7492, 0, -O7492 - Q7491*Variables!$B$5))</f>
        <v>4.9097958556692323</v>
      </c>
      <c r="S7492">
        <f t="shared" si="706"/>
        <v>0.91410579240849776</v>
      </c>
      <c r="T7492">
        <f t="shared" si="707"/>
        <v>0</v>
      </c>
    </row>
    <row r="7493" spans="1:20" x14ac:dyDescent="0.3">
      <c r="A7493" s="3">
        <f t="shared" si="702"/>
        <v>43413</v>
      </c>
      <c r="B7493">
        <v>11</v>
      </c>
      <c r="C7493">
        <v>9</v>
      </c>
      <c r="D7493">
        <v>4</v>
      </c>
      <c r="E7493">
        <v>1</v>
      </c>
      <c r="F7493" s="1">
        <f>VLOOKUP(A7493,Weather!$A$1:$E$366, 5)</f>
        <v>0.50000000000000033</v>
      </c>
      <c r="G7493" s="1">
        <f>VLOOKUP(D7493, Fall!$A$1:$E$25, 2)</f>
        <v>272.32142857142799</v>
      </c>
      <c r="H7493" s="1">
        <f>VLOOKUP(D7493, Fall!$A$1:$E$25, 3)</f>
        <v>267.50020564283898</v>
      </c>
      <c r="I7493" s="1">
        <f>VLOOKUP(D7493, Fall!$A$1:$E$25, 5)</f>
        <v>254.385964912281</v>
      </c>
      <c r="J7493" s="1">
        <f t="shared" si="703"/>
        <v>269.91081710713348</v>
      </c>
      <c r="K7493" s="47">
        <f t="shared" si="704"/>
        <v>5.0494980095997137</v>
      </c>
      <c r="L7493" s="48">
        <f>Solar!K7510/1000*Variables!$B$3</f>
        <v>0</v>
      </c>
      <c r="M7493" s="1">
        <f>IF(E7493=1, VLOOKUP(D7493, Sheet1!$E$2:$G$26, 2), Sheet1!$G$3)</f>
        <v>0.18618000000000001</v>
      </c>
      <c r="N7493" s="1">
        <f>'Electricity Rates'!$J$3</f>
        <v>0.19270000000000001</v>
      </c>
      <c r="O7493" s="145">
        <f>L7493-K7493</f>
        <v>-5.0494980095997137</v>
      </c>
      <c r="P7493">
        <f t="shared" si="705"/>
        <v>0.97303826644986491</v>
      </c>
      <c r="Q7493">
        <f>IF(O7493&gt;0, IF(Q7492+O7493*Variables!$B$5&lt;Variables!$B$4, Q7492+O7493*Variables!$B$5, Variables!$B$4), IF(Q7492&gt;-O7493, Q7492+O7493/Variables!$B$5, 0))</f>
        <v>0</v>
      </c>
      <c r="R7493">
        <f>IF(O7493&gt;0, 0, IF(Q7492&gt;-O7493, 0, -O7493 - Q7492*Variables!$B$5))</f>
        <v>5.0494980095997137</v>
      </c>
      <c r="S7493">
        <f t="shared" si="706"/>
        <v>0.94011553942727477</v>
      </c>
      <c r="T7493">
        <f t="shared" si="707"/>
        <v>0</v>
      </c>
    </row>
    <row r="7494" spans="1:20" x14ac:dyDescent="0.3">
      <c r="A7494" s="3">
        <f t="shared" si="702"/>
        <v>43413</v>
      </c>
      <c r="B7494">
        <v>11</v>
      </c>
      <c r="C7494">
        <v>9</v>
      </c>
      <c r="D7494">
        <v>5</v>
      </c>
      <c r="E7494">
        <v>1</v>
      </c>
      <c r="F7494" s="1">
        <f>VLOOKUP(A7494,Weather!$A$1:$E$366, 5)</f>
        <v>0.50000000000000033</v>
      </c>
      <c r="G7494" s="1">
        <f>VLOOKUP(D7494, Fall!$A$1:$E$25, 2)</f>
        <v>303.57142857142799</v>
      </c>
      <c r="H7494" s="1">
        <f>VLOOKUP(D7494, Fall!$A$1:$E$25, 3)</f>
        <v>277.41442782172697</v>
      </c>
      <c r="I7494" s="1">
        <f>VLOOKUP(D7494, Fall!$A$1:$E$25, 5)</f>
        <v>254.385964912281</v>
      </c>
      <c r="J7494" s="1">
        <f t="shared" si="703"/>
        <v>290.49292819657751</v>
      </c>
      <c r="K7494" s="47">
        <f t="shared" si="704"/>
        <v>5.4345486351856307</v>
      </c>
      <c r="L7494" s="48">
        <f>Solar!K7511/1000*Variables!$B$3</f>
        <v>0</v>
      </c>
      <c r="M7494" s="1">
        <f>IF(E7494=1, VLOOKUP(D7494, Sheet1!$E$2:$G$26, 2), Sheet1!$G$3)</f>
        <v>0.18618000000000001</v>
      </c>
      <c r="N7494" s="1">
        <f>'Electricity Rates'!$J$3</f>
        <v>0.19270000000000001</v>
      </c>
      <c r="O7494" s="145">
        <f>L7494-K7494</f>
        <v>-5.4345486351856307</v>
      </c>
      <c r="P7494">
        <f t="shared" si="705"/>
        <v>1.047237522000271</v>
      </c>
      <c r="Q7494">
        <f>IF(O7494&gt;0, IF(Q7493+O7494*Variables!$B$5&lt;Variables!$B$4, Q7493+O7494*Variables!$B$5, Variables!$B$4), IF(Q7493&gt;-O7494, Q7493+O7494/Variables!$B$5, 0))</f>
        <v>0</v>
      </c>
      <c r="R7494">
        <f>IF(O7494&gt;0, 0, IF(Q7493&gt;-O7494, 0, -O7494 - Q7493*Variables!$B$5))</f>
        <v>5.4345486351856307</v>
      </c>
      <c r="S7494">
        <f t="shared" si="706"/>
        <v>1.0118042648988608</v>
      </c>
      <c r="T7494">
        <f t="shared" si="707"/>
        <v>0</v>
      </c>
    </row>
    <row r="7495" spans="1:20" x14ac:dyDescent="0.3">
      <c r="A7495" s="3">
        <f t="shared" si="702"/>
        <v>43413</v>
      </c>
      <c r="B7495">
        <v>11</v>
      </c>
      <c r="C7495">
        <v>9</v>
      </c>
      <c r="D7495">
        <v>6</v>
      </c>
      <c r="E7495">
        <v>1</v>
      </c>
      <c r="F7495" s="1">
        <f>VLOOKUP(A7495,Weather!$A$1:$E$366, 5)</f>
        <v>0.50000000000000033</v>
      </c>
      <c r="G7495" s="1">
        <f>VLOOKUP(D7495, Fall!$A$1:$E$25, 2)</f>
        <v>401.78571428571399</v>
      </c>
      <c r="H7495" s="1">
        <f>VLOOKUP(D7495, Fall!$A$1:$E$25, 3)</f>
        <v>309.98601628691301</v>
      </c>
      <c r="I7495" s="1">
        <f>VLOOKUP(D7495, Fall!$A$1:$E$25, 5)</f>
        <v>271.929824561403</v>
      </c>
      <c r="J7495" s="1">
        <f t="shared" si="703"/>
        <v>355.88586528631356</v>
      </c>
      <c r="K7495" s="47">
        <f t="shared" si="704"/>
        <v>6.6579212632838862</v>
      </c>
      <c r="L7495" s="48">
        <f>Solar!K7512/1000*Variables!$B$3</f>
        <v>0</v>
      </c>
      <c r="M7495" s="1">
        <f>IF(E7495=1, VLOOKUP(D7495, Sheet1!$E$2:$G$26, 2), Sheet1!$G$3)</f>
        <v>0.18618000000000001</v>
      </c>
      <c r="N7495" s="1">
        <f>'Electricity Rates'!$J$3</f>
        <v>0.19270000000000001</v>
      </c>
      <c r="O7495" s="145">
        <f>L7495-K7495</f>
        <v>-6.6579212632838862</v>
      </c>
      <c r="P7495">
        <f t="shared" si="705"/>
        <v>1.282981427434805</v>
      </c>
      <c r="Q7495">
        <f>IF(O7495&gt;0, IF(Q7494+O7495*Variables!$B$5&lt;Variables!$B$4, Q7494+O7495*Variables!$B$5, Variables!$B$4), IF(Q7494&gt;-O7495, Q7494+O7495/Variables!$B$5, 0))</f>
        <v>0</v>
      </c>
      <c r="R7495">
        <f>IF(O7495&gt;0, 0, IF(Q7494&gt;-O7495, 0, -O7495 - Q7494*Variables!$B$5))</f>
        <v>6.6579212632838862</v>
      </c>
      <c r="S7495">
        <f t="shared" si="706"/>
        <v>1.2395717807981941</v>
      </c>
      <c r="T7495">
        <f t="shared" si="707"/>
        <v>0</v>
      </c>
    </row>
    <row r="7496" spans="1:20" x14ac:dyDescent="0.3">
      <c r="A7496" s="3">
        <f t="shared" si="702"/>
        <v>43413</v>
      </c>
      <c r="B7496">
        <v>11</v>
      </c>
      <c r="C7496">
        <v>9</v>
      </c>
      <c r="D7496">
        <v>7</v>
      </c>
      <c r="E7496">
        <v>1</v>
      </c>
      <c r="F7496" s="1">
        <f>VLOOKUP(A7496,Weather!$A$1:$E$366, 5)</f>
        <v>0.50000000000000033</v>
      </c>
      <c r="G7496" s="1">
        <f>VLOOKUP(D7496, Fall!$A$1:$E$25, 2)</f>
        <v>593.74999999999898</v>
      </c>
      <c r="H7496" s="1">
        <f>VLOOKUP(D7496, Fall!$A$1:$E$25, 3)</f>
        <v>390.39236653779699</v>
      </c>
      <c r="I7496" s="1">
        <f>VLOOKUP(D7496, Fall!$A$1:$E$25, 5)</f>
        <v>263.15789473684202</v>
      </c>
      <c r="J7496" s="1">
        <f t="shared" si="703"/>
        <v>492.07118326889804</v>
      </c>
      <c r="K7496" s="47">
        <f t="shared" si="704"/>
        <v>9.2056794430415145</v>
      </c>
      <c r="L7496" s="48">
        <f>Solar!K7513/1000*Variables!$B$3</f>
        <v>0</v>
      </c>
      <c r="M7496" s="1">
        <f>IF(E7496=1, VLOOKUP(D7496, Sheet1!$E$2:$G$26, 2), Sheet1!$G$3)</f>
        <v>0.18618000000000001</v>
      </c>
      <c r="N7496" s="1">
        <f>'Electricity Rates'!$J$3</f>
        <v>0.19270000000000001</v>
      </c>
      <c r="O7496" s="145">
        <f>L7496-K7496</f>
        <v>-9.2056794430415145</v>
      </c>
      <c r="P7496">
        <f t="shared" si="705"/>
        <v>1.7739344286740999</v>
      </c>
      <c r="Q7496">
        <f>IF(O7496&gt;0, IF(Q7495+O7496*Variables!$B$5&lt;Variables!$B$4, Q7495+O7496*Variables!$B$5, Variables!$B$4), IF(Q7495&gt;-O7496, Q7495+O7496/Variables!$B$5, 0))</f>
        <v>0</v>
      </c>
      <c r="R7496">
        <f>IF(O7496&gt;0, 0, IF(Q7495&gt;-O7496, 0, -O7496 - Q7495*Variables!$B$5))</f>
        <v>9.2056794430415145</v>
      </c>
      <c r="S7496">
        <f t="shared" si="706"/>
        <v>1.7139133987054693</v>
      </c>
      <c r="T7496">
        <f t="shared" si="707"/>
        <v>0</v>
      </c>
    </row>
    <row r="7497" spans="1:20" x14ac:dyDescent="0.3">
      <c r="A7497" s="3">
        <f t="shared" si="702"/>
        <v>43413</v>
      </c>
      <c r="B7497">
        <v>11</v>
      </c>
      <c r="C7497">
        <v>9</v>
      </c>
      <c r="D7497">
        <v>8</v>
      </c>
      <c r="E7497">
        <v>1</v>
      </c>
      <c r="F7497" s="1">
        <f>VLOOKUP(A7497,Weather!$A$1:$E$366, 5)</f>
        <v>0.50000000000000033</v>
      </c>
      <c r="G7497" s="1">
        <f>VLOOKUP(D7497, Fall!$A$1:$E$25, 2)</f>
        <v>866.07142857142799</v>
      </c>
      <c r="H7497" s="1">
        <f>VLOOKUP(D7497, Fall!$A$1:$E$25, 3)</f>
        <v>561.61059471909198</v>
      </c>
      <c r="I7497" s="1">
        <f>VLOOKUP(D7497, Fall!$A$1:$E$25, 5)</f>
        <v>271.929824561403</v>
      </c>
      <c r="J7497" s="1">
        <f t="shared" si="703"/>
        <v>713.8410116452601</v>
      </c>
      <c r="K7497" s="47">
        <f t="shared" si="704"/>
        <v>13.354554686271307</v>
      </c>
      <c r="L7497" s="48">
        <f>Solar!K7514/1000*Variables!$B$3</f>
        <v>2.4808499999999998</v>
      </c>
      <c r="M7497" s="1">
        <f>IF(E7497=1, VLOOKUP(D7497, Sheet1!$E$2:$G$26, 2), Sheet1!$G$3)</f>
        <v>0.18618000000000001</v>
      </c>
      <c r="N7497" s="1">
        <f>'Electricity Rates'!$J$3</f>
        <v>0.19270000000000001</v>
      </c>
      <c r="O7497" s="145">
        <f>L7497-K7497</f>
        <v>-10.873704686271306</v>
      </c>
      <c r="P7497">
        <f t="shared" si="705"/>
        <v>2.5734226880444808</v>
      </c>
      <c r="Q7497">
        <f>IF(O7497&gt;0, IF(Q7496+O7497*Variables!$B$5&lt;Variables!$B$4, Q7496+O7497*Variables!$B$5, Variables!$B$4), IF(Q7496&gt;-O7497, Q7496+O7497/Variables!$B$5, 0))</f>
        <v>0</v>
      </c>
      <c r="R7497">
        <f>IF(O7497&gt;0, 0, IF(Q7496&gt;-O7497, 0, -O7497 - Q7496*Variables!$B$5))</f>
        <v>10.873704686271306</v>
      </c>
      <c r="S7497">
        <f t="shared" si="706"/>
        <v>2.0244663384899919</v>
      </c>
      <c r="T7497">
        <f t="shared" si="707"/>
        <v>0</v>
      </c>
    </row>
    <row r="7498" spans="1:20" x14ac:dyDescent="0.3">
      <c r="A7498" s="3">
        <f t="shared" si="702"/>
        <v>43413</v>
      </c>
      <c r="B7498">
        <v>11</v>
      </c>
      <c r="C7498">
        <v>9</v>
      </c>
      <c r="D7498">
        <v>9</v>
      </c>
      <c r="E7498">
        <v>1</v>
      </c>
      <c r="F7498" s="1">
        <f>VLOOKUP(A7498,Weather!$A$1:$E$366, 5)</f>
        <v>0.50000000000000033</v>
      </c>
      <c r="G7498" s="1">
        <f>VLOOKUP(D7498, Fall!$A$1:$E$25, 2)</f>
        <v>1080.3571428571399</v>
      </c>
      <c r="H7498" s="1">
        <f>VLOOKUP(D7498, Fall!$A$1:$E$25, 3)</f>
        <v>760.17932055605797</v>
      </c>
      <c r="I7498" s="1">
        <f>VLOOKUP(D7498, Fall!$A$1:$E$25, 5)</f>
        <v>311.40350877192998</v>
      </c>
      <c r="J7498" s="1">
        <f t="shared" si="703"/>
        <v>920.26823170659907</v>
      </c>
      <c r="K7498" s="47">
        <f t="shared" si="704"/>
        <v>17.216400046893515</v>
      </c>
      <c r="L7498" s="48">
        <f>Solar!K7515/1000*Variables!$B$3</f>
        <v>4.5527500000000005</v>
      </c>
      <c r="M7498" s="1">
        <f>IF(E7498=1, VLOOKUP(D7498, Sheet1!$E$2:$G$26, 2), Sheet1!$G$3)</f>
        <v>0.20441999999999999</v>
      </c>
      <c r="N7498" s="1">
        <f>'Electricity Rates'!$J$3</f>
        <v>0.19270000000000001</v>
      </c>
      <c r="O7498" s="145">
        <f>L7498-K7498</f>
        <v>-12.663650046893515</v>
      </c>
      <c r="P7498">
        <f t="shared" si="705"/>
        <v>3.3176002890363807</v>
      </c>
      <c r="Q7498">
        <f>IF(O7498&gt;0, IF(Q7497+O7498*Variables!$B$5&lt;Variables!$B$4, Q7497+O7498*Variables!$B$5, Variables!$B$4), IF(Q7497&gt;-O7498, Q7497+O7498/Variables!$B$5, 0))</f>
        <v>0</v>
      </c>
      <c r="R7498">
        <f>IF(O7498&gt;0, 0, IF(Q7497&gt;-O7498, 0, -O7498 - Q7497*Variables!$B$5))</f>
        <v>12.663650046893515</v>
      </c>
      <c r="S7498">
        <f t="shared" si="706"/>
        <v>2.5887033425859722</v>
      </c>
      <c r="T7498">
        <f t="shared" si="707"/>
        <v>0</v>
      </c>
    </row>
    <row r="7499" spans="1:20" x14ac:dyDescent="0.3">
      <c r="A7499" s="3">
        <f t="shared" si="702"/>
        <v>43413</v>
      </c>
      <c r="B7499">
        <v>11</v>
      </c>
      <c r="C7499">
        <v>9</v>
      </c>
      <c r="D7499">
        <v>10</v>
      </c>
      <c r="E7499">
        <v>1</v>
      </c>
      <c r="F7499" s="1">
        <f>VLOOKUP(A7499,Weather!$A$1:$E$366, 5)</f>
        <v>0.50000000000000033</v>
      </c>
      <c r="G7499" s="1">
        <f>VLOOKUP(D7499, Fall!$A$1:$E$25, 2)</f>
        <v>1205.3571428571399</v>
      </c>
      <c r="H7499" s="1">
        <f>VLOOKUP(D7499, Fall!$A$1:$E$25, 3)</f>
        <v>904.12930821748796</v>
      </c>
      <c r="I7499" s="1">
        <f>VLOOKUP(D7499, Fall!$A$1:$E$25, 5)</f>
        <v>359.64912280701702</v>
      </c>
      <c r="J7499" s="1">
        <f t="shared" si="703"/>
        <v>1054.7432255373142</v>
      </c>
      <c r="K7499" s="47">
        <f t="shared" si="704"/>
        <v>19.732161441590073</v>
      </c>
      <c r="L7499" s="48">
        <f>Solar!K7516/1000*Variables!$B$3</f>
        <v>12.829249999999998</v>
      </c>
      <c r="M7499" s="1">
        <f>IF(E7499=1, VLOOKUP(D7499, Sheet1!$E$2:$G$26, 2), Sheet1!$G$3)</f>
        <v>0.20441999999999999</v>
      </c>
      <c r="N7499" s="1">
        <f>'Electricity Rates'!$J$3</f>
        <v>0.19270000000000001</v>
      </c>
      <c r="O7499" s="145">
        <f>L7499-K7499</f>
        <v>-6.9029114415900743</v>
      </c>
      <c r="P7499">
        <f t="shared" si="705"/>
        <v>3.8023875097944071</v>
      </c>
      <c r="Q7499">
        <f>IF(O7499&gt;0, IF(Q7498+O7499*Variables!$B$5&lt;Variables!$B$4, Q7498+O7499*Variables!$B$5, Variables!$B$4), IF(Q7498&gt;-O7499, Q7498+O7499/Variables!$B$5, 0))</f>
        <v>0</v>
      </c>
      <c r="R7499">
        <f>IF(O7499&gt;0, 0, IF(Q7498&gt;-O7499, 0, -O7499 - Q7498*Variables!$B$5))</f>
        <v>6.9029114415900743</v>
      </c>
      <c r="S7499">
        <f t="shared" si="706"/>
        <v>1.4110931568898428</v>
      </c>
      <c r="T7499">
        <f t="shared" si="707"/>
        <v>0</v>
      </c>
    </row>
    <row r="7500" spans="1:20" x14ac:dyDescent="0.3">
      <c r="A7500" s="3">
        <f t="shared" si="702"/>
        <v>43413</v>
      </c>
      <c r="B7500">
        <v>11</v>
      </c>
      <c r="C7500">
        <v>9</v>
      </c>
      <c r="D7500">
        <v>11</v>
      </c>
      <c r="E7500">
        <v>1</v>
      </c>
      <c r="F7500" s="1">
        <f>VLOOKUP(A7500,Weather!$A$1:$E$366, 5)</f>
        <v>0.50000000000000033</v>
      </c>
      <c r="G7500" s="1">
        <f>VLOOKUP(D7500, Fall!$A$1:$E$25, 2)</f>
        <v>1290.17857142857</v>
      </c>
      <c r="H7500" s="1">
        <f>VLOOKUP(D7500, Fall!$A$1:$E$25, 3)</f>
        <v>975.19947355433101</v>
      </c>
      <c r="I7500" s="1">
        <f>VLOOKUP(D7500, Fall!$A$1:$E$25, 5)</f>
        <v>377.19298245613999</v>
      </c>
      <c r="J7500" s="1">
        <f t="shared" si="703"/>
        <v>1132.6890224914505</v>
      </c>
      <c r="K7500" s="47">
        <f t="shared" si="704"/>
        <v>21.190373271686351</v>
      </c>
      <c r="L7500" s="48">
        <f>Solar!K7517/1000*Variables!$B$3</f>
        <v>16.834250000000001</v>
      </c>
      <c r="M7500" s="1">
        <f>IF(E7500=1, VLOOKUP(D7500, Sheet1!$E$2:$G$26, 2), Sheet1!$G$3)</f>
        <v>0.20441999999999999</v>
      </c>
      <c r="N7500" s="1">
        <f>'Electricity Rates'!$J$3</f>
        <v>0.19270000000000001</v>
      </c>
      <c r="O7500" s="145">
        <f>L7500-K7500</f>
        <v>-4.3561232716863501</v>
      </c>
      <c r="P7500">
        <f t="shared" si="705"/>
        <v>4.0833849294539597</v>
      </c>
      <c r="Q7500">
        <f>IF(O7500&gt;0, IF(Q7499+O7500*Variables!$B$5&lt;Variables!$B$4, Q7499+O7500*Variables!$B$5, Variables!$B$4), IF(Q7499&gt;-O7500, Q7499+O7500/Variables!$B$5, 0))</f>
        <v>0</v>
      </c>
      <c r="R7500">
        <f>IF(O7500&gt;0, 0, IF(Q7499&gt;-O7500, 0, -O7500 - Q7499*Variables!$B$5))</f>
        <v>4.3561232716863501</v>
      </c>
      <c r="S7500">
        <f t="shared" si="706"/>
        <v>0.8904787191981236</v>
      </c>
      <c r="T7500">
        <f t="shared" si="707"/>
        <v>0</v>
      </c>
    </row>
    <row r="7501" spans="1:20" x14ac:dyDescent="0.3">
      <c r="A7501" s="3">
        <f t="shared" si="702"/>
        <v>43413</v>
      </c>
      <c r="B7501">
        <v>11</v>
      </c>
      <c r="C7501">
        <v>9</v>
      </c>
      <c r="D7501">
        <v>12</v>
      </c>
      <c r="E7501">
        <v>1</v>
      </c>
      <c r="F7501" s="1">
        <f>VLOOKUP(A7501,Weather!$A$1:$E$366, 5)</f>
        <v>0.50000000000000033</v>
      </c>
      <c r="G7501" s="1">
        <f>VLOOKUP(D7501, Fall!$A$1:$E$25, 2)</f>
        <v>1366.07142857142</v>
      </c>
      <c r="H7501" s="1">
        <f>VLOOKUP(D7501, Fall!$A$1:$E$25, 3)</f>
        <v>996.442378876367</v>
      </c>
      <c r="I7501" s="1">
        <f>VLOOKUP(D7501, Fall!$A$1:$E$25, 5)</f>
        <v>368.42105263157799</v>
      </c>
      <c r="J7501" s="1">
        <f t="shared" si="703"/>
        <v>1181.2569037238936</v>
      </c>
      <c r="K7501" s="47">
        <f t="shared" si="704"/>
        <v>22.098982353168086</v>
      </c>
      <c r="L7501" s="48">
        <f>Solar!K7518/1000*Variables!$B$3</f>
        <v>28.647950000000002</v>
      </c>
      <c r="M7501" s="1">
        <f>IF(E7501=1, VLOOKUP(D7501, Sheet1!$E$2:$G$26, 2), Sheet1!$G$3)</f>
        <v>0.20441999999999999</v>
      </c>
      <c r="N7501" s="1">
        <f>'Electricity Rates'!$J$3</f>
        <v>0.19270000000000001</v>
      </c>
      <c r="O7501" s="145">
        <f>L7501-K7501</f>
        <v>6.5489676468319153</v>
      </c>
      <c r="P7501">
        <f t="shared" si="705"/>
        <v>4.25847389945549</v>
      </c>
      <c r="Q7501">
        <f>IF(O7501&gt;0, IF(Q7500+O7501*Variables!$B$5&lt;Variables!$B$4, Q7500+O7501*Variables!$B$5, Variables!$B$4), IF(Q7500&gt;-O7501, Q7500+O7501/Variables!$B$5, 0))</f>
        <v>6.1560295880220002</v>
      </c>
      <c r="R7501">
        <f>IF(O7501&gt;0, 0, IF(Q7500&gt;-O7501, 0, -O7501 - Q7500*Variables!$B$5))</f>
        <v>0</v>
      </c>
      <c r="S7501">
        <f t="shared" si="706"/>
        <v>0</v>
      </c>
      <c r="T7501">
        <f t="shared" si="707"/>
        <v>0</v>
      </c>
    </row>
    <row r="7502" spans="1:20" x14ac:dyDescent="0.3">
      <c r="A7502" s="3">
        <f t="shared" si="702"/>
        <v>43413</v>
      </c>
      <c r="B7502">
        <v>11</v>
      </c>
      <c r="C7502">
        <v>9</v>
      </c>
      <c r="D7502">
        <v>13</v>
      </c>
      <c r="E7502">
        <v>1</v>
      </c>
      <c r="F7502" s="1">
        <f>VLOOKUP(A7502,Weather!$A$1:$E$366, 5)</f>
        <v>0.50000000000000033</v>
      </c>
      <c r="G7502" s="1">
        <f>VLOOKUP(D7502, Fall!$A$1:$E$25, 2)</f>
        <v>1446.42857142857</v>
      </c>
      <c r="H7502" s="1">
        <f>VLOOKUP(D7502, Fall!$A$1:$E$25, 3)</f>
        <v>1031.4839187299399</v>
      </c>
      <c r="I7502" s="1">
        <f>VLOOKUP(D7502, Fall!$A$1:$E$25, 5)</f>
        <v>350.87719298245599</v>
      </c>
      <c r="J7502" s="1">
        <f t="shared" si="703"/>
        <v>1238.956245079255</v>
      </c>
      <c r="K7502" s="47">
        <f t="shared" si="704"/>
        <v>23.178423008610462</v>
      </c>
      <c r="L7502" s="48">
        <f>Solar!K7519/1000*Variables!$B$3</f>
        <v>27.719150000000003</v>
      </c>
      <c r="M7502" s="1">
        <f>IF(E7502=1, VLOOKUP(D7502, Sheet1!$E$2:$G$26, 2), Sheet1!$G$3)</f>
        <v>0.20441999999999999</v>
      </c>
      <c r="N7502" s="1">
        <f>'Electricity Rates'!$J$3</f>
        <v>0.19270000000000001</v>
      </c>
      <c r="O7502" s="145">
        <f>L7502-K7502</f>
        <v>4.5407269913895405</v>
      </c>
      <c r="P7502">
        <f t="shared" si="705"/>
        <v>4.4664821137592359</v>
      </c>
      <c r="Q7502">
        <f>IF(O7502&gt;0, IF(Q7501+O7502*Variables!$B$5&lt;Variables!$B$4, Q7501+O7502*Variables!$B$5, Variables!$B$4), IF(Q7501&gt;-O7502, Q7501+O7502/Variables!$B$5, 0))</f>
        <v>10.424312959928168</v>
      </c>
      <c r="R7502">
        <f>IF(O7502&gt;0, 0, IF(Q7501&gt;-O7502, 0, -O7502 - Q7501*Variables!$B$5))</f>
        <v>0</v>
      </c>
      <c r="S7502">
        <f t="shared" si="706"/>
        <v>0</v>
      </c>
      <c r="T7502">
        <f t="shared" si="707"/>
        <v>0</v>
      </c>
    </row>
    <row r="7503" spans="1:20" x14ac:dyDescent="0.3">
      <c r="A7503" s="3">
        <f t="shared" si="702"/>
        <v>43413</v>
      </c>
      <c r="B7503">
        <v>11</v>
      </c>
      <c r="C7503">
        <v>9</v>
      </c>
      <c r="D7503">
        <v>14</v>
      </c>
      <c r="E7503">
        <v>1</v>
      </c>
      <c r="F7503" s="1">
        <f>VLOOKUP(A7503,Weather!$A$1:$E$366, 5)</f>
        <v>0.50000000000000033</v>
      </c>
      <c r="G7503" s="1">
        <f>VLOOKUP(D7503, Fall!$A$1:$E$25, 2)</f>
        <v>1482.1428571428501</v>
      </c>
      <c r="H7503" s="1">
        <f>VLOOKUP(D7503, Fall!$A$1:$E$25, 3)</f>
        <v>1052.56230978037</v>
      </c>
      <c r="I7503" s="1">
        <f>VLOOKUP(D7503, Fall!$A$1:$E$25, 5)</f>
        <v>342.105263157894</v>
      </c>
      <c r="J7503" s="1">
        <f t="shared" si="703"/>
        <v>1267.3525834616103</v>
      </c>
      <c r="K7503" s="47">
        <f t="shared" si="704"/>
        <v>23.709662384929011</v>
      </c>
      <c r="L7503" s="48">
        <f>Solar!K7520/1000*Variables!$B$3</f>
        <v>27.318900000000003</v>
      </c>
      <c r="M7503" s="1">
        <f>IF(E7503=1, VLOOKUP(D7503, Sheet1!$E$2:$G$26, 2), Sheet1!$G$3)</f>
        <v>0.20441999999999999</v>
      </c>
      <c r="N7503" s="1">
        <f>'Electricity Rates'!$J$3</f>
        <v>0.19270000000000001</v>
      </c>
      <c r="O7503" s="145">
        <f>L7503-K7503</f>
        <v>3.6092376150709917</v>
      </c>
      <c r="P7503">
        <f t="shared" si="705"/>
        <v>4.5688519415758204</v>
      </c>
      <c r="Q7503">
        <f>IF(O7503&gt;0, IF(Q7502+O7503*Variables!$B$5&lt;Variables!$B$4, Q7502+O7503*Variables!$B$5, Variables!$B$4), IF(Q7502&gt;-O7503, Q7502+O7503/Variables!$B$5, 0))</f>
        <v>13.816996318094899</v>
      </c>
      <c r="R7503">
        <f>IF(O7503&gt;0, 0, IF(Q7502&gt;-O7503, 0, -O7503 - Q7502*Variables!$B$5))</f>
        <v>0</v>
      </c>
      <c r="S7503">
        <f t="shared" si="706"/>
        <v>0</v>
      </c>
      <c r="T7503">
        <f t="shared" si="707"/>
        <v>0</v>
      </c>
    </row>
    <row r="7504" spans="1:20" x14ac:dyDescent="0.3">
      <c r="A7504" s="3">
        <f t="shared" si="702"/>
        <v>43413</v>
      </c>
      <c r="B7504">
        <v>11</v>
      </c>
      <c r="C7504">
        <v>9</v>
      </c>
      <c r="D7504">
        <v>15</v>
      </c>
      <c r="E7504">
        <v>1</v>
      </c>
      <c r="F7504" s="1">
        <f>VLOOKUP(A7504,Weather!$A$1:$E$366, 5)</f>
        <v>0.50000000000000033</v>
      </c>
      <c r="G7504" s="1">
        <f>VLOOKUP(D7504, Fall!$A$1:$E$25, 2)</f>
        <v>1437.5</v>
      </c>
      <c r="H7504" s="1">
        <f>VLOOKUP(D7504, Fall!$A$1:$E$25, 3)</f>
        <v>1060.00658057086</v>
      </c>
      <c r="I7504" s="1">
        <f>VLOOKUP(D7504, Fall!$A$1:$E$25, 5)</f>
        <v>328.94736842105198</v>
      </c>
      <c r="J7504" s="1">
        <f t="shared" si="703"/>
        <v>1248.75329028543</v>
      </c>
      <c r="K7504" s="47">
        <f t="shared" si="704"/>
        <v>23.361706364197143</v>
      </c>
      <c r="L7504" s="48">
        <f>Solar!K7521/1000*Variables!$B$3</f>
        <v>21.82995</v>
      </c>
      <c r="M7504" s="1">
        <f>IF(E7504=1, VLOOKUP(D7504, Sheet1!$E$2:$G$26, 2), Sheet1!$G$3)</f>
        <v>0.20441999999999999</v>
      </c>
      <c r="N7504" s="1">
        <f>'Electricity Rates'!$J$3</f>
        <v>0.19270000000000001</v>
      </c>
      <c r="O7504" s="145">
        <f>L7504-K7504</f>
        <v>-1.5317563641971432</v>
      </c>
      <c r="P7504">
        <f t="shared" si="705"/>
        <v>4.5018008163807899</v>
      </c>
      <c r="Q7504">
        <f>IF(O7504&gt;0, IF(Q7503+O7504*Variables!$B$5&lt;Variables!$B$4, Q7503+O7504*Variables!$B$5, Variables!$B$4), IF(Q7503&gt;-O7504, Q7503+O7504/Variables!$B$5, 0))</f>
        <v>12.187468271076662</v>
      </c>
      <c r="R7504">
        <f>IF(O7504&gt;0, 0, IF(Q7503&gt;-O7504, 0, -O7504 - Q7503*Variables!$B$5))</f>
        <v>0</v>
      </c>
      <c r="S7504">
        <f t="shared" si="706"/>
        <v>0</v>
      </c>
      <c r="T7504">
        <f t="shared" si="707"/>
        <v>0</v>
      </c>
    </row>
    <row r="7505" spans="1:20" x14ac:dyDescent="0.3">
      <c r="A7505" s="3">
        <f t="shared" si="702"/>
        <v>43413</v>
      </c>
      <c r="B7505">
        <v>11</v>
      </c>
      <c r="C7505">
        <v>9</v>
      </c>
      <c r="D7505">
        <v>16</v>
      </c>
      <c r="E7505">
        <v>1</v>
      </c>
      <c r="F7505" s="1">
        <f>VLOOKUP(A7505,Weather!$A$1:$E$366, 5)</f>
        <v>0.50000000000000033</v>
      </c>
      <c r="G7505" s="1">
        <f>VLOOKUP(D7505, Fall!$A$1:$E$25, 2)</f>
        <v>1348.2142857142801</v>
      </c>
      <c r="H7505" s="1">
        <f>VLOOKUP(D7505, Fall!$A$1:$E$25, 3)</f>
        <v>1003.98947108661</v>
      </c>
      <c r="I7505" s="1">
        <f>VLOOKUP(D7505, Fall!$A$1:$E$25, 5)</f>
        <v>298.24561403508801</v>
      </c>
      <c r="J7505" s="1">
        <f t="shared" si="703"/>
        <v>1176.1018784004452</v>
      </c>
      <c r="K7505" s="47">
        <f t="shared" si="704"/>
        <v>22.002542016359143</v>
      </c>
      <c r="L7505" s="48">
        <f>Solar!K7522/1000*Variables!$B$3</f>
        <v>12.4489</v>
      </c>
      <c r="M7505" s="1">
        <f>IF(E7505=1, VLOOKUP(D7505, Sheet1!$E$2:$G$26, 2), Sheet1!$G$3)</f>
        <v>0.20441999999999999</v>
      </c>
      <c r="N7505" s="1">
        <f>'Electricity Rates'!$J$3</f>
        <v>0.19270000000000001</v>
      </c>
      <c r="O7505" s="145">
        <f>L7505-K7505</f>
        <v>-9.5536420163591433</v>
      </c>
      <c r="P7505">
        <f t="shared" si="705"/>
        <v>4.2398898465524075</v>
      </c>
      <c r="Q7505">
        <f>IF(O7505&gt;0, IF(Q7504+O7505*Variables!$B$5&lt;Variables!$B$4, Q7504+O7505*Variables!$B$5, Variables!$B$4), IF(Q7504&gt;-O7505, Q7504+O7505/Variables!$B$5, 0))</f>
        <v>2.0240193175031056</v>
      </c>
      <c r="R7505">
        <f>IF(O7505&gt;0, 0, IF(Q7504&gt;-O7505, 0, -O7505 - Q7504*Variables!$B$5))</f>
        <v>0</v>
      </c>
      <c r="S7505">
        <f t="shared" si="706"/>
        <v>0</v>
      </c>
      <c r="T7505">
        <f t="shared" si="707"/>
        <v>0</v>
      </c>
    </row>
    <row r="7506" spans="1:20" x14ac:dyDescent="0.3">
      <c r="A7506" s="3">
        <f t="shared" si="702"/>
        <v>43413</v>
      </c>
      <c r="B7506">
        <v>11</v>
      </c>
      <c r="C7506">
        <v>9</v>
      </c>
      <c r="D7506">
        <v>17</v>
      </c>
      <c r="E7506">
        <v>1</v>
      </c>
      <c r="F7506" s="1">
        <f>VLOOKUP(A7506,Weather!$A$1:$E$366, 5)</f>
        <v>0.50000000000000033</v>
      </c>
      <c r="G7506" s="1">
        <f>VLOOKUP(D7506, Fall!$A$1:$E$25, 2)</f>
        <v>1080.3571428571399</v>
      </c>
      <c r="H7506" s="1">
        <f>VLOOKUP(D7506, Fall!$A$1:$E$25, 3)</f>
        <v>794.90091642515802</v>
      </c>
      <c r="I7506" s="1">
        <f>VLOOKUP(D7506, Fall!$A$1:$E$25, 5)</f>
        <v>263.15789473684202</v>
      </c>
      <c r="J7506" s="1">
        <f t="shared" si="703"/>
        <v>937.62902964114903</v>
      </c>
      <c r="K7506" s="47">
        <f t="shared" si="704"/>
        <v>17.541186269080296</v>
      </c>
      <c r="L7506" s="48">
        <f>Solar!K7523/1000*Variables!$B$3</f>
        <v>4.1995499999999995</v>
      </c>
      <c r="M7506" s="1">
        <f>IF(E7506=1, VLOOKUP(D7506, Sheet1!$E$2:$G$26, 2), Sheet1!$G$3)</f>
        <v>0.20441999999999999</v>
      </c>
      <c r="N7506" s="1">
        <f>'Electricity Rates'!$J$3</f>
        <v>0.19270000000000001</v>
      </c>
      <c r="O7506" s="145">
        <f>L7506-K7506</f>
        <v>-13.341636269080297</v>
      </c>
      <c r="P7506">
        <f t="shared" si="705"/>
        <v>3.3801865940517732</v>
      </c>
      <c r="Q7506">
        <f>IF(O7506&gt;0, IF(Q7505+O7506*Variables!$B$5&lt;Variables!$B$4, Q7505+O7506*Variables!$B$5, Variables!$B$4), IF(Q7505&gt;-O7506, Q7505+O7506/Variables!$B$5, 0))</f>
        <v>0</v>
      </c>
      <c r="R7506">
        <f>IF(O7506&gt;0, 0, IF(Q7505&gt;-O7506, 0, -O7506 - Q7505*Variables!$B$5))</f>
        <v>11.439058110627379</v>
      </c>
      <c r="S7506">
        <f t="shared" si="706"/>
        <v>2.3383722589744487</v>
      </c>
      <c r="T7506">
        <f t="shared" si="707"/>
        <v>0</v>
      </c>
    </row>
    <row r="7507" spans="1:20" x14ac:dyDescent="0.3">
      <c r="A7507" s="3">
        <f t="shared" si="702"/>
        <v>43413</v>
      </c>
      <c r="B7507">
        <v>11</v>
      </c>
      <c r="C7507">
        <v>9</v>
      </c>
      <c r="D7507">
        <v>18</v>
      </c>
      <c r="E7507">
        <v>1</v>
      </c>
      <c r="F7507" s="1">
        <f>VLOOKUP(A7507,Weather!$A$1:$E$366, 5)</f>
        <v>0.50000000000000033</v>
      </c>
      <c r="G7507" s="1">
        <f>VLOOKUP(D7507, Fall!$A$1:$E$25, 2)</f>
        <v>678.57142857142799</v>
      </c>
      <c r="H7507" s="1">
        <f>VLOOKUP(D7507, Fall!$A$1:$E$25, 3)</f>
        <v>583.61400485626905</v>
      </c>
      <c r="I7507" s="1">
        <f>VLOOKUP(D7507, Fall!$A$1:$E$25, 5)</f>
        <v>280.70175438596499</v>
      </c>
      <c r="J7507" s="1">
        <f t="shared" si="703"/>
        <v>631.09271671384852</v>
      </c>
      <c r="K7507" s="47">
        <f t="shared" si="704"/>
        <v>11.806497609373627</v>
      </c>
      <c r="L7507" s="48">
        <f>Solar!K7524/1000*Variables!$B$3</f>
        <v>0</v>
      </c>
      <c r="M7507" s="1">
        <f>IF(E7507=1, VLOOKUP(D7507, Sheet1!$E$2:$G$26, 2), Sheet1!$G$3)</f>
        <v>0.20441999999999999</v>
      </c>
      <c r="N7507" s="1">
        <f>'Electricity Rates'!$J$3</f>
        <v>0.19270000000000001</v>
      </c>
      <c r="O7507" s="145">
        <f>L7507-K7507</f>
        <v>-11.806497609373627</v>
      </c>
      <c r="P7507">
        <f t="shared" si="705"/>
        <v>2.2751120893262979</v>
      </c>
      <c r="Q7507">
        <f>IF(O7507&gt;0, IF(Q7506+O7507*Variables!$B$5&lt;Variables!$B$4, Q7506+O7507*Variables!$B$5, Variables!$B$4), IF(Q7506&gt;-O7507, Q7506+O7507/Variables!$B$5, 0))</f>
        <v>0</v>
      </c>
      <c r="R7507">
        <f>IF(O7507&gt;0, 0, IF(Q7506&gt;-O7507, 0, -O7507 - Q7506*Variables!$B$5))</f>
        <v>11.806497609373627</v>
      </c>
      <c r="S7507">
        <f t="shared" si="706"/>
        <v>2.413484241308157</v>
      </c>
      <c r="T7507">
        <f t="shared" si="707"/>
        <v>0</v>
      </c>
    </row>
    <row r="7508" spans="1:20" x14ac:dyDescent="0.3">
      <c r="A7508" s="3">
        <f t="shared" si="702"/>
        <v>43413</v>
      </c>
      <c r="B7508">
        <v>11</v>
      </c>
      <c r="C7508">
        <v>9</v>
      </c>
      <c r="D7508">
        <v>19</v>
      </c>
      <c r="E7508">
        <v>1</v>
      </c>
      <c r="F7508" s="1">
        <f>VLOOKUP(A7508,Weather!$A$1:$E$366, 5)</f>
        <v>0.50000000000000033</v>
      </c>
      <c r="G7508" s="1">
        <f>VLOOKUP(D7508, Fall!$A$1:$E$25, 2)</f>
        <v>517.85714285714198</v>
      </c>
      <c r="H7508" s="1">
        <f>VLOOKUP(D7508, Fall!$A$1:$E$25, 3)</f>
        <v>442.60593718179598</v>
      </c>
      <c r="I7508" s="1">
        <f>VLOOKUP(D7508, Fall!$A$1:$E$25, 5)</f>
        <v>289.47368421052602</v>
      </c>
      <c r="J7508" s="1">
        <f t="shared" si="703"/>
        <v>480.23154001946898</v>
      </c>
      <c r="K7508" s="47">
        <f t="shared" si="704"/>
        <v>8.9841831145018798</v>
      </c>
      <c r="L7508" s="48">
        <f>Solar!K7525/1000*Variables!$B$3</f>
        <v>0</v>
      </c>
      <c r="M7508" s="1">
        <f>IF(E7508=1, VLOOKUP(D7508, Sheet1!$E$2:$G$26, 2), Sheet1!$G$3)</f>
        <v>0.20441999999999999</v>
      </c>
      <c r="N7508" s="1">
        <f>'Electricity Rates'!$J$3</f>
        <v>0.19270000000000001</v>
      </c>
      <c r="O7508" s="145">
        <f>L7508-K7508</f>
        <v>-8.9841831145018798</v>
      </c>
      <c r="P7508">
        <f t="shared" si="705"/>
        <v>1.7312520861645124</v>
      </c>
      <c r="Q7508">
        <f>IF(O7508&gt;0, IF(Q7507+O7508*Variables!$B$5&lt;Variables!$B$4, Q7507+O7508*Variables!$B$5, Variables!$B$4), IF(Q7507&gt;-O7508, Q7507+O7508/Variables!$B$5, 0))</f>
        <v>0</v>
      </c>
      <c r="R7508">
        <f>IF(O7508&gt;0, 0, IF(Q7507&gt;-O7508, 0, -O7508 - Q7507*Variables!$B$5))</f>
        <v>8.9841831145018798</v>
      </c>
      <c r="S7508">
        <f t="shared" si="706"/>
        <v>1.8365467122664743</v>
      </c>
      <c r="T7508">
        <f t="shared" si="707"/>
        <v>0</v>
      </c>
    </row>
    <row r="7509" spans="1:20" x14ac:dyDescent="0.3">
      <c r="A7509" s="3">
        <f t="shared" si="702"/>
        <v>43413</v>
      </c>
      <c r="B7509">
        <v>11</v>
      </c>
      <c r="C7509">
        <v>9</v>
      </c>
      <c r="D7509">
        <v>20</v>
      </c>
      <c r="E7509">
        <v>1</v>
      </c>
      <c r="F7509" s="1">
        <f>VLOOKUP(A7509,Weather!$A$1:$E$366, 5)</f>
        <v>0.50000000000000033</v>
      </c>
      <c r="G7509" s="1">
        <f>VLOOKUP(D7509, Fall!$A$1:$E$25, 2)</f>
        <v>428.57142857142799</v>
      </c>
      <c r="H7509" s="1">
        <f>VLOOKUP(D7509, Fall!$A$1:$E$25, 3)</f>
        <v>354.11608052009001</v>
      </c>
      <c r="I7509" s="1">
        <f>VLOOKUP(D7509, Fall!$A$1:$E$25, 5)</f>
        <v>263.15789473684202</v>
      </c>
      <c r="J7509" s="1">
        <f t="shared" si="703"/>
        <v>391.343754545759</v>
      </c>
      <c r="K7509" s="47">
        <f t="shared" si="704"/>
        <v>7.321268301980413</v>
      </c>
      <c r="L7509" s="48">
        <f>Solar!K7526/1000*Variables!$B$3</f>
        <v>0</v>
      </c>
      <c r="M7509" s="1">
        <f>IF(E7509=1, VLOOKUP(D7509, Sheet1!$E$2:$G$26, 2), Sheet1!$G$3)</f>
        <v>0.20441999999999999</v>
      </c>
      <c r="N7509" s="1">
        <f>'Electricity Rates'!$J$3</f>
        <v>0.19270000000000001</v>
      </c>
      <c r="O7509" s="145">
        <f>L7509-K7509</f>
        <v>-7.321268301980413</v>
      </c>
      <c r="P7509">
        <f t="shared" si="705"/>
        <v>1.4108084017916256</v>
      </c>
      <c r="Q7509">
        <f>IF(O7509&gt;0, IF(Q7508+O7509*Variables!$B$5&lt;Variables!$B$4, Q7508+O7509*Variables!$B$5, Variables!$B$4), IF(Q7508&gt;-O7509, Q7508+O7509/Variables!$B$5, 0))</f>
        <v>0</v>
      </c>
      <c r="R7509">
        <f>IF(O7509&gt;0, 0, IF(Q7508&gt;-O7509, 0, -O7509 - Q7508*Variables!$B$5))</f>
        <v>7.321268301980413</v>
      </c>
      <c r="S7509">
        <f t="shared" si="706"/>
        <v>1.496613666290836</v>
      </c>
      <c r="T7509">
        <f t="shared" si="707"/>
        <v>0</v>
      </c>
    </row>
    <row r="7510" spans="1:20" x14ac:dyDescent="0.3">
      <c r="A7510" s="3">
        <f t="shared" si="702"/>
        <v>43413</v>
      </c>
      <c r="B7510">
        <v>11</v>
      </c>
      <c r="C7510">
        <v>9</v>
      </c>
      <c r="D7510">
        <v>21</v>
      </c>
      <c r="E7510">
        <v>1</v>
      </c>
      <c r="F7510" s="1">
        <f>VLOOKUP(A7510,Weather!$A$1:$E$366, 5)</f>
        <v>0.50000000000000033</v>
      </c>
      <c r="G7510" s="1">
        <f>VLOOKUP(D7510, Fall!$A$1:$E$25, 2)</f>
        <v>366.07142857142799</v>
      </c>
      <c r="H7510" s="1">
        <f>VLOOKUP(D7510, Fall!$A$1:$E$25, 3)</f>
        <v>305.62638808916603</v>
      </c>
      <c r="I7510" s="1">
        <f>VLOOKUP(D7510, Fall!$A$1:$E$25, 5)</f>
        <v>271.929824561403</v>
      </c>
      <c r="J7510" s="1">
        <f t="shared" si="703"/>
        <v>335.84890833029704</v>
      </c>
      <c r="K7510" s="47">
        <f t="shared" si="704"/>
        <v>6.2830693942397442</v>
      </c>
      <c r="L7510" s="48">
        <f>Solar!K7527/1000*Variables!$B$3</f>
        <v>0</v>
      </c>
      <c r="M7510" s="1">
        <f>IF(E7510=1, VLOOKUP(D7510, Sheet1!$E$2:$G$26, 2), Sheet1!$G$3)</f>
        <v>0.20441999999999999</v>
      </c>
      <c r="N7510" s="1">
        <f>'Electricity Rates'!$J$3</f>
        <v>0.19270000000000001</v>
      </c>
      <c r="O7510" s="145">
        <f>L7510-K7510</f>
        <v>-6.2830693942397442</v>
      </c>
      <c r="P7510">
        <f t="shared" si="705"/>
        <v>1.2107474722699987</v>
      </c>
      <c r="Q7510">
        <f>IF(O7510&gt;0, IF(Q7509+O7510*Variables!$B$5&lt;Variables!$B$4, Q7509+O7510*Variables!$B$5, Variables!$B$4), IF(Q7509&gt;-O7510, Q7509+O7510/Variables!$B$5, 0))</f>
        <v>0</v>
      </c>
      <c r="R7510">
        <f>IF(O7510&gt;0, 0, IF(Q7509&gt;-O7510, 0, -O7510 - Q7509*Variables!$B$5))</f>
        <v>6.2830693942397442</v>
      </c>
      <c r="S7510">
        <f t="shared" si="706"/>
        <v>1.2843850455704884</v>
      </c>
      <c r="T7510">
        <f t="shared" si="707"/>
        <v>0</v>
      </c>
    </row>
    <row r="7511" spans="1:20" x14ac:dyDescent="0.3">
      <c r="A7511" s="3">
        <f t="shared" si="702"/>
        <v>43413</v>
      </c>
      <c r="B7511">
        <v>11</v>
      </c>
      <c r="C7511">
        <v>9</v>
      </c>
      <c r="D7511">
        <v>22</v>
      </c>
      <c r="E7511">
        <v>1</v>
      </c>
      <c r="F7511" s="1">
        <f>VLOOKUP(A7511,Weather!$A$1:$E$366, 5)</f>
        <v>0.50000000000000033</v>
      </c>
      <c r="G7511" s="1">
        <f>VLOOKUP(D7511, Fall!$A$1:$E$25, 2)</f>
        <v>330.35714285714198</v>
      </c>
      <c r="H7511" s="1">
        <f>VLOOKUP(D7511, Fall!$A$1:$E$25, 3)</f>
        <v>272.33281237147202</v>
      </c>
      <c r="I7511" s="1">
        <f>VLOOKUP(D7511, Fall!$A$1:$E$25, 5)</f>
        <v>254.385964912281</v>
      </c>
      <c r="J7511" s="1">
        <f t="shared" si="703"/>
        <v>301.34497761430703</v>
      </c>
      <c r="K7511" s="47">
        <f t="shared" si="704"/>
        <v>5.6375690347465444</v>
      </c>
      <c r="L7511" s="48">
        <f>Solar!K7528/1000*Variables!$B$3</f>
        <v>0</v>
      </c>
      <c r="M7511" s="1">
        <f>IF(E7511=1, VLOOKUP(D7511, Sheet1!$E$2:$G$26, 2), Sheet1!$G$3)</f>
        <v>0.18618000000000001</v>
      </c>
      <c r="N7511" s="1">
        <f>'Electricity Rates'!$J$3</f>
        <v>0.19270000000000001</v>
      </c>
      <c r="O7511" s="145">
        <f>L7511-K7511</f>
        <v>-5.6375690347465444</v>
      </c>
      <c r="P7511">
        <f t="shared" si="705"/>
        <v>1.0863595529956591</v>
      </c>
      <c r="Q7511">
        <f>IF(O7511&gt;0, IF(Q7510+O7511*Variables!$B$5&lt;Variables!$B$4, Q7510+O7511*Variables!$B$5, Variables!$B$4), IF(Q7510&gt;-O7511, Q7510+O7511/Variables!$B$5, 0))</f>
        <v>0</v>
      </c>
      <c r="R7511">
        <f>IF(O7511&gt;0, 0, IF(Q7510&gt;-O7511, 0, -O7511 - Q7510*Variables!$B$5))</f>
        <v>5.6375690347465444</v>
      </c>
      <c r="S7511">
        <f t="shared" si="706"/>
        <v>1.0496026028891117</v>
      </c>
      <c r="T7511">
        <f t="shared" si="707"/>
        <v>0</v>
      </c>
    </row>
    <row r="7512" spans="1:20" x14ac:dyDescent="0.3">
      <c r="A7512" s="3">
        <f t="shared" si="702"/>
        <v>43413</v>
      </c>
      <c r="B7512">
        <v>11</v>
      </c>
      <c r="C7512">
        <v>9</v>
      </c>
      <c r="D7512">
        <v>23</v>
      </c>
      <c r="E7512">
        <v>1</v>
      </c>
      <c r="F7512" s="1">
        <f>VLOOKUP(A7512,Weather!$A$1:$E$366, 5)</f>
        <v>0.50000000000000033</v>
      </c>
      <c r="G7512" s="1">
        <f>VLOOKUP(D7512, Fall!$A$1:$E$25, 2)</f>
        <v>303.57142857142799</v>
      </c>
      <c r="H7512" s="1">
        <f>VLOOKUP(D7512, Fall!$A$1:$E$25, 3)</f>
        <v>252.67335691371099</v>
      </c>
      <c r="I7512" s="1">
        <f>VLOOKUP(D7512, Fall!$A$1:$E$25, 5)</f>
        <v>254.385964912281</v>
      </c>
      <c r="J7512" s="1">
        <f t="shared" si="703"/>
        <v>278.1223927425695</v>
      </c>
      <c r="K7512" s="47">
        <f t="shared" si="704"/>
        <v>5.2031203626095728</v>
      </c>
      <c r="L7512" s="48">
        <f>Solar!K7529/1000*Variables!$B$3</f>
        <v>0</v>
      </c>
      <c r="M7512" s="1">
        <f>IF(E7512=1, VLOOKUP(D7512, Sheet1!$E$2:$G$26, 2), Sheet1!$G$3)</f>
        <v>0.18618000000000001</v>
      </c>
      <c r="N7512" s="1">
        <f>'Electricity Rates'!$J$3</f>
        <v>0.19270000000000001</v>
      </c>
      <c r="O7512" s="145">
        <f>L7512-K7512</f>
        <v>-5.2031203626095728</v>
      </c>
      <c r="P7512">
        <f t="shared" si="705"/>
        <v>1.0026412938748648</v>
      </c>
      <c r="Q7512">
        <f>IF(O7512&gt;0, IF(Q7511+O7512*Variables!$B$5&lt;Variables!$B$4, Q7511+O7512*Variables!$B$5, Variables!$B$4), IF(Q7511&gt;-O7512, Q7511+O7512/Variables!$B$5, 0))</f>
        <v>0</v>
      </c>
      <c r="R7512">
        <f>IF(O7512&gt;0, 0, IF(Q7511&gt;-O7512, 0, -O7512 - Q7511*Variables!$B$5))</f>
        <v>5.2031203626095728</v>
      </c>
      <c r="S7512">
        <f t="shared" si="706"/>
        <v>0.96871694911065032</v>
      </c>
      <c r="T7512">
        <f t="shared" si="707"/>
        <v>0</v>
      </c>
    </row>
    <row r="7513" spans="1:20" x14ac:dyDescent="0.3">
      <c r="A7513" s="3">
        <f t="shared" si="702"/>
        <v>43413</v>
      </c>
      <c r="B7513">
        <v>11</v>
      </c>
      <c r="C7513">
        <v>9</v>
      </c>
      <c r="D7513">
        <v>24</v>
      </c>
      <c r="E7513">
        <v>1</v>
      </c>
      <c r="F7513" s="1">
        <f>VLOOKUP(A7513,Weather!$A$1:$E$366, 5)</f>
        <v>0.50000000000000033</v>
      </c>
      <c r="G7513" s="1">
        <f>VLOOKUP(D7513, Fall!$A$1:$E$25, 2)</f>
        <v>285.71428571428498</v>
      </c>
      <c r="H7513" s="1">
        <f>VLOOKUP(D7513, Fall!$A$1:$E$25, 3)</f>
        <v>237.47635107345499</v>
      </c>
      <c r="I7513" s="1">
        <f>VLOOKUP(D7513, Fall!$A$1:$E$25, 5)</f>
        <v>254.385964912281</v>
      </c>
      <c r="J7513" s="1">
        <f t="shared" si="703"/>
        <v>261.59531839387</v>
      </c>
      <c r="K7513" s="47">
        <f t="shared" si="704"/>
        <v>4.8939314611690641</v>
      </c>
      <c r="L7513" s="48">
        <f>Solar!K7530/1000*Variables!$B$3</f>
        <v>0</v>
      </c>
      <c r="M7513" s="1">
        <f>IF(E7513=1, VLOOKUP(D7513, Sheet1!$E$2:$G$26, 2), Sheet1!$G$3)</f>
        <v>0.18618000000000001</v>
      </c>
      <c r="N7513" s="1">
        <f>'Electricity Rates'!$J$3</f>
        <v>0.19270000000000001</v>
      </c>
      <c r="O7513" s="145">
        <f>L7513-K7513</f>
        <v>-4.8939314611690641</v>
      </c>
      <c r="P7513">
        <f t="shared" si="705"/>
        <v>0.9430605925672787</v>
      </c>
      <c r="Q7513">
        <f>IF(O7513&gt;0, IF(Q7512+O7513*Variables!$B$5&lt;Variables!$B$4, Q7512+O7513*Variables!$B$5, Variables!$B$4), IF(Q7512&gt;-O7513, Q7512+O7513/Variables!$B$5, 0))</f>
        <v>0</v>
      </c>
      <c r="R7513">
        <f>IF(O7513&gt;0, 0, IF(Q7512&gt;-O7513, 0, -O7513 - Q7512*Variables!$B$5))</f>
        <v>4.8939314611690641</v>
      </c>
      <c r="S7513">
        <f t="shared" si="706"/>
        <v>0.91115215944045636</v>
      </c>
      <c r="T7513">
        <f t="shared" si="707"/>
        <v>0</v>
      </c>
    </row>
    <row r="7514" spans="1:20" x14ac:dyDescent="0.3">
      <c r="A7514" s="3">
        <f t="shared" si="702"/>
        <v>43414</v>
      </c>
      <c r="B7514">
        <v>11</v>
      </c>
      <c r="C7514">
        <v>10</v>
      </c>
      <c r="D7514">
        <v>1</v>
      </c>
      <c r="E7514">
        <v>0</v>
      </c>
      <c r="F7514" s="1">
        <f>VLOOKUP(A7514,Weather!$A$1:$E$366, 5)</f>
        <v>0.47272727272727205</v>
      </c>
      <c r="G7514" s="1">
        <f>VLOOKUP(D7514, Fall!$A$1:$E$25, 2)</f>
        <v>276.78571428571399</v>
      </c>
      <c r="H7514" s="1">
        <f>VLOOKUP(D7514, Fall!$A$1:$E$25, 3)</f>
        <v>258.40056395394299</v>
      </c>
      <c r="I7514" s="1">
        <f>VLOOKUP(D7514, Fall!$A$1:$E$25, 5)</f>
        <v>254.385964912281</v>
      </c>
      <c r="J7514" s="1">
        <f t="shared" si="703"/>
        <v>254.385964912281</v>
      </c>
      <c r="K7514" s="47">
        <f t="shared" si="704"/>
        <v>4.7590587041378596</v>
      </c>
      <c r="L7514" s="48">
        <f>Solar!K7531/1000*Variables!$B$3</f>
        <v>0</v>
      </c>
      <c r="M7514" s="1">
        <f>IF(E7514=1, VLOOKUP(D7514, Sheet1!$E$2:$G$26, 2), Sheet1!$G$3)</f>
        <v>0.18618000000000001</v>
      </c>
      <c r="N7514" s="1">
        <f>'Electricity Rates'!$J$3</f>
        <v>0.19270000000000001</v>
      </c>
      <c r="O7514" s="145">
        <f>L7514-K7514</f>
        <v>-4.7590587041378596</v>
      </c>
      <c r="P7514">
        <f t="shared" si="705"/>
        <v>0.91707061228736564</v>
      </c>
      <c r="Q7514">
        <f>IF(O7514&gt;0, IF(Q7513+O7514*Variables!$B$5&lt;Variables!$B$4, Q7513+O7514*Variables!$B$5, Variables!$B$4), IF(Q7513&gt;-O7514, Q7513+O7514/Variables!$B$5, 0))</f>
        <v>0</v>
      </c>
      <c r="R7514">
        <f>IF(O7514&gt;0, 0, IF(Q7513&gt;-O7514, 0, -O7514 - Q7513*Variables!$B$5))</f>
        <v>4.7590587041378596</v>
      </c>
      <c r="S7514">
        <f t="shared" si="706"/>
        <v>0.88604154953638681</v>
      </c>
      <c r="T7514">
        <f t="shared" si="707"/>
        <v>0</v>
      </c>
    </row>
    <row r="7515" spans="1:20" x14ac:dyDescent="0.3">
      <c r="A7515" s="3">
        <f t="shared" si="702"/>
        <v>43414</v>
      </c>
      <c r="B7515">
        <v>11</v>
      </c>
      <c r="C7515">
        <v>10</v>
      </c>
      <c r="D7515">
        <v>2</v>
      </c>
      <c r="E7515">
        <v>0</v>
      </c>
      <c r="F7515" s="1">
        <f>VLOOKUP(A7515,Weather!$A$1:$E$366, 5)</f>
        <v>0.47272727272727205</v>
      </c>
      <c r="G7515" s="1">
        <f>VLOOKUP(D7515, Fall!$A$1:$E$25, 2)</f>
        <v>272.32142857142799</v>
      </c>
      <c r="H7515" s="1">
        <f>VLOOKUP(D7515, Fall!$A$1:$E$25, 3)</f>
        <v>244.53669616981199</v>
      </c>
      <c r="I7515" s="1">
        <f>VLOOKUP(D7515, Fall!$A$1:$E$25, 5)</f>
        <v>254.385964912281</v>
      </c>
      <c r="J7515" s="1">
        <f t="shared" si="703"/>
        <v>254.385964912281</v>
      </c>
      <c r="K7515" s="47">
        <f t="shared" si="704"/>
        <v>4.7590587041378596</v>
      </c>
      <c r="L7515" s="48">
        <f>Solar!K7532/1000*Variables!$B$3</f>
        <v>0</v>
      </c>
      <c r="M7515" s="1">
        <f>IF(E7515=1, VLOOKUP(D7515, Sheet1!$E$2:$G$26, 2), Sheet1!$G$3)</f>
        <v>0.18618000000000001</v>
      </c>
      <c r="N7515" s="1">
        <f>'Electricity Rates'!$J$3</f>
        <v>0.19270000000000001</v>
      </c>
      <c r="O7515" s="145">
        <f>L7515-K7515</f>
        <v>-4.7590587041378596</v>
      </c>
      <c r="P7515">
        <f t="shared" si="705"/>
        <v>0.91707061228736564</v>
      </c>
      <c r="Q7515">
        <f>IF(O7515&gt;0, IF(Q7514+O7515*Variables!$B$5&lt;Variables!$B$4, Q7514+O7515*Variables!$B$5, Variables!$B$4), IF(Q7514&gt;-O7515, Q7514+O7515/Variables!$B$5, 0))</f>
        <v>0</v>
      </c>
      <c r="R7515">
        <f>IF(O7515&gt;0, 0, IF(Q7514&gt;-O7515, 0, -O7515 - Q7514*Variables!$B$5))</f>
        <v>4.7590587041378596</v>
      </c>
      <c r="S7515">
        <f t="shared" si="706"/>
        <v>0.88604154953638681</v>
      </c>
      <c r="T7515">
        <f t="shared" si="707"/>
        <v>0</v>
      </c>
    </row>
    <row r="7516" spans="1:20" x14ac:dyDescent="0.3">
      <c r="A7516" s="3">
        <f t="shared" si="702"/>
        <v>43414</v>
      </c>
      <c r="B7516">
        <v>11</v>
      </c>
      <c r="C7516">
        <v>10</v>
      </c>
      <c r="D7516">
        <v>3</v>
      </c>
      <c r="E7516">
        <v>0</v>
      </c>
      <c r="F7516" s="1">
        <f>VLOOKUP(A7516,Weather!$A$1:$E$366, 5)</f>
        <v>0.47272727272727205</v>
      </c>
      <c r="G7516" s="1">
        <f>VLOOKUP(D7516, Fall!$A$1:$E$25, 2)</f>
        <v>272.32142857142799</v>
      </c>
      <c r="H7516" s="1">
        <f>VLOOKUP(D7516, Fall!$A$1:$E$25, 3)</f>
        <v>252.565207174747</v>
      </c>
      <c r="I7516" s="1">
        <f>VLOOKUP(D7516, Fall!$A$1:$E$25, 5)</f>
        <v>254.385964912281</v>
      </c>
      <c r="J7516" s="1">
        <f t="shared" si="703"/>
        <v>254.385964912281</v>
      </c>
      <c r="K7516" s="47">
        <f t="shared" si="704"/>
        <v>4.7590587041378596</v>
      </c>
      <c r="L7516" s="48">
        <f>Solar!K7533/1000*Variables!$B$3</f>
        <v>0</v>
      </c>
      <c r="M7516" s="1">
        <f>IF(E7516=1, VLOOKUP(D7516, Sheet1!$E$2:$G$26, 2), Sheet1!$G$3)</f>
        <v>0.18618000000000001</v>
      </c>
      <c r="N7516" s="1">
        <f>'Electricity Rates'!$J$3</f>
        <v>0.19270000000000001</v>
      </c>
      <c r="O7516" s="145">
        <f>L7516-K7516</f>
        <v>-4.7590587041378596</v>
      </c>
      <c r="P7516">
        <f t="shared" si="705"/>
        <v>0.91707061228736564</v>
      </c>
      <c r="Q7516">
        <f>IF(O7516&gt;0, IF(Q7515+O7516*Variables!$B$5&lt;Variables!$B$4, Q7515+O7516*Variables!$B$5, Variables!$B$4), IF(Q7515&gt;-O7516, Q7515+O7516/Variables!$B$5, 0))</f>
        <v>0</v>
      </c>
      <c r="R7516">
        <f>IF(O7516&gt;0, 0, IF(Q7515&gt;-O7516, 0, -O7516 - Q7515*Variables!$B$5))</f>
        <v>4.7590587041378596</v>
      </c>
      <c r="S7516">
        <f t="shared" si="706"/>
        <v>0.88604154953638681</v>
      </c>
      <c r="T7516">
        <f t="shared" si="707"/>
        <v>0</v>
      </c>
    </row>
    <row r="7517" spans="1:20" x14ac:dyDescent="0.3">
      <c r="A7517" s="3">
        <f t="shared" si="702"/>
        <v>43414</v>
      </c>
      <c r="B7517">
        <v>11</v>
      </c>
      <c r="C7517">
        <v>10</v>
      </c>
      <c r="D7517">
        <v>4</v>
      </c>
      <c r="E7517">
        <v>0</v>
      </c>
      <c r="F7517" s="1">
        <f>VLOOKUP(A7517,Weather!$A$1:$E$366, 5)</f>
        <v>0.47272727272727205</v>
      </c>
      <c r="G7517" s="1">
        <f>VLOOKUP(D7517, Fall!$A$1:$E$25, 2)</f>
        <v>272.32142857142799</v>
      </c>
      <c r="H7517" s="1">
        <f>VLOOKUP(D7517, Fall!$A$1:$E$25, 3)</f>
        <v>267.50020564283898</v>
      </c>
      <c r="I7517" s="1">
        <f>VLOOKUP(D7517, Fall!$A$1:$E$25, 5)</f>
        <v>254.385964912281</v>
      </c>
      <c r="J7517" s="1">
        <f t="shared" si="703"/>
        <v>254.385964912281</v>
      </c>
      <c r="K7517" s="47">
        <f t="shared" si="704"/>
        <v>4.7590587041378596</v>
      </c>
      <c r="L7517" s="48">
        <f>Solar!K7534/1000*Variables!$B$3</f>
        <v>0</v>
      </c>
      <c r="M7517" s="1">
        <f>IF(E7517=1, VLOOKUP(D7517, Sheet1!$E$2:$G$26, 2), Sheet1!$G$3)</f>
        <v>0.18618000000000001</v>
      </c>
      <c r="N7517" s="1">
        <f>'Electricity Rates'!$J$3</f>
        <v>0.19270000000000001</v>
      </c>
      <c r="O7517" s="145">
        <f>L7517-K7517</f>
        <v>-4.7590587041378596</v>
      </c>
      <c r="P7517">
        <f t="shared" si="705"/>
        <v>0.91707061228736564</v>
      </c>
      <c r="Q7517">
        <f>IF(O7517&gt;0, IF(Q7516+O7517*Variables!$B$5&lt;Variables!$B$4, Q7516+O7517*Variables!$B$5, Variables!$B$4), IF(Q7516&gt;-O7517, Q7516+O7517/Variables!$B$5, 0))</f>
        <v>0</v>
      </c>
      <c r="R7517">
        <f>IF(O7517&gt;0, 0, IF(Q7516&gt;-O7517, 0, -O7517 - Q7516*Variables!$B$5))</f>
        <v>4.7590587041378596</v>
      </c>
      <c r="S7517">
        <f t="shared" si="706"/>
        <v>0.88604154953638681</v>
      </c>
      <c r="T7517">
        <f t="shared" si="707"/>
        <v>0</v>
      </c>
    </row>
    <row r="7518" spans="1:20" x14ac:dyDescent="0.3">
      <c r="A7518" s="3">
        <f t="shared" si="702"/>
        <v>43414</v>
      </c>
      <c r="B7518">
        <v>11</v>
      </c>
      <c r="C7518">
        <v>10</v>
      </c>
      <c r="D7518">
        <v>5</v>
      </c>
      <c r="E7518">
        <v>0</v>
      </c>
      <c r="F7518" s="1">
        <f>VLOOKUP(A7518,Weather!$A$1:$E$366, 5)</f>
        <v>0.47272727272727205</v>
      </c>
      <c r="G7518" s="1">
        <f>VLOOKUP(D7518, Fall!$A$1:$E$25, 2)</f>
        <v>303.57142857142799</v>
      </c>
      <c r="H7518" s="1">
        <f>VLOOKUP(D7518, Fall!$A$1:$E$25, 3)</f>
        <v>277.41442782172697</v>
      </c>
      <c r="I7518" s="1">
        <f>VLOOKUP(D7518, Fall!$A$1:$E$25, 5)</f>
        <v>254.385964912281</v>
      </c>
      <c r="J7518" s="1">
        <f t="shared" si="703"/>
        <v>254.385964912281</v>
      </c>
      <c r="K7518" s="47">
        <f t="shared" si="704"/>
        <v>4.7590587041378596</v>
      </c>
      <c r="L7518" s="48">
        <f>Solar!K7535/1000*Variables!$B$3</f>
        <v>0</v>
      </c>
      <c r="M7518" s="1">
        <f>IF(E7518=1, VLOOKUP(D7518, Sheet1!$E$2:$G$26, 2), Sheet1!$G$3)</f>
        <v>0.18618000000000001</v>
      </c>
      <c r="N7518" s="1">
        <f>'Electricity Rates'!$J$3</f>
        <v>0.19270000000000001</v>
      </c>
      <c r="O7518" s="145">
        <f>L7518-K7518</f>
        <v>-4.7590587041378596</v>
      </c>
      <c r="P7518">
        <f t="shared" si="705"/>
        <v>0.91707061228736564</v>
      </c>
      <c r="Q7518">
        <f>IF(O7518&gt;0, IF(Q7517+O7518*Variables!$B$5&lt;Variables!$B$4, Q7517+O7518*Variables!$B$5, Variables!$B$4), IF(Q7517&gt;-O7518, Q7517+O7518/Variables!$B$5, 0))</f>
        <v>0</v>
      </c>
      <c r="R7518">
        <f>IF(O7518&gt;0, 0, IF(Q7517&gt;-O7518, 0, -O7518 - Q7517*Variables!$B$5))</f>
        <v>4.7590587041378596</v>
      </c>
      <c r="S7518">
        <f t="shared" si="706"/>
        <v>0.88604154953638681</v>
      </c>
      <c r="T7518">
        <f t="shared" si="707"/>
        <v>0</v>
      </c>
    </row>
    <row r="7519" spans="1:20" x14ac:dyDescent="0.3">
      <c r="A7519" s="3">
        <f t="shared" si="702"/>
        <v>43414</v>
      </c>
      <c r="B7519">
        <v>11</v>
      </c>
      <c r="C7519">
        <v>10</v>
      </c>
      <c r="D7519">
        <v>6</v>
      </c>
      <c r="E7519">
        <v>0</v>
      </c>
      <c r="F7519" s="1">
        <f>VLOOKUP(A7519,Weather!$A$1:$E$366, 5)</f>
        <v>0.47272727272727205</v>
      </c>
      <c r="G7519" s="1">
        <f>VLOOKUP(D7519, Fall!$A$1:$E$25, 2)</f>
        <v>401.78571428571399</v>
      </c>
      <c r="H7519" s="1">
        <f>VLOOKUP(D7519, Fall!$A$1:$E$25, 3)</f>
        <v>309.98601628691301</v>
      </c>
      <c r="I7519" s="1">
        <f>VLOOKUP(D7519, Fall!$A$1:$E$25, 5)</f>
        <v>271.929824561403</v>
      </c>
      <c r="J7519" s="1">
        <f t="shared" si="703"/>
        <v>271.929824561403</v>
      </c>
      <c r="K7519" s="47">
        <f t="shared" si="704"/>
        <v>5.0872696492507998</v>
      </c>
      <c r="L7519" s="48">
        <f>Solar!K7536/1000*Variables!$B$3</f>
        <v>0</v>
      </c>
      <c r="M7519" s="1">
        <f>IF(E7519=1, VLOOKUP(D7519, Sheet1!$E$2:$G$26, 2), Sheet1!$G$3)</f>
        <v>0.18618000000000001</v>
      </c>
      <c r="N7519" s="1">
        <f>'Electricity Rates'!$J$3</f>
        <v>0.19270000000000001</v>
      </c>
      <c r="O7519" s="145">
        <f>L7519-K7519</f>
        <v>-5.0872696492507998</v>
      </c>
      <c r="P7519">
        <f t="shared" si="705"/>
        <v>0.98031686141062913</v>
      </c>
      <c r="Q7519">
        <f>IF(O7519&gt;0, IF(Q7518+O7519*Variables!$B$5&lt;Variables!$B$4, Q7518+O7519*Variables!$B$5, Variables!$B$4), IF(Q7518&gt;-O7519, Q7518+O7519/Variables!$B$5, 0))</f>
        <v>0</v>
      </c>
      <c r="R7519">
        <f>IF(O7519&gt;0, 0, IF(Q7518&gt;-O7519, 0, -O7519 - Q7518*Variables!$B$5))</f>
        <v>5.0872696492507998</v>
      </c>
      <c r="S7519">
        <f t="shared" si="706"/>
        <v>0.94714786329751399</v>
      </c>
      <c r="T7519">
        <f t="shared" si="707"/>
        <v>0</v>
      </c>
    </row>
    <row r="7520" spans="1:20" x14ac:dyDescent="0.3">
      <c r="A7520" s="3">
        <f t="shared" si="702"/>
        <v>43414</v>
      </c>
      <c r="B7520">
        <v>11</v>
      </c>
      <c r="C7520">
        <v>10</v>
      </c>
      <c r="D7520">
        <v>7</v>
      </c>
      <c r="E7520">
        <v>0</v>
      </c>
      <c r="F7520" s="1">
        <f>VLOOKUP(A7520,Weather!$A$1:$E$366, 5)</f>
        <v>0.47272727272727205</v>
      </c>
      <c r="G7520" s="1">
        <f>VLOOKUP(D7520, Fall!$A$1:$E$25, 2)</f>
        <v>593.74999999999898</v>
      </c>
      <c r="H7520" s="1">
        <f>VLOOKUP(D7520, Fall!$A$1:$E$25, 3)</f>
        <v>390.39236653779699</v>
      </c>
      <c r="I7520" s="1">
        <f>VLOOKUP(D7520, Fall!$A$1:$E$25, 5)</f>
        <v>263.15789473684202</v>
      </c>
      <c r="J7520" s="1">
        <f t="shared" si="703"/>
        <v>263.15789473684202</v>
      </c>
      <c r="K7520" s="47">
        <f t="shared" si="704"/>
        <v>4.9231641766943302</v>
      </c>
      <c r="L7520" s="48">
        <f>Solar!K7537/1000*Variables!$B$3</f>
        <v>0</v>
      </c>
      <c r="M7520" s="1">
        <f>IF(E7520=1, VLOOKUP(D7520, Sheet1!$E$2:$G$26, 2), Sheet1!$G$3)</f>
        <v>0.18618000000000001</v>
      </c>
      <c r="N7520" s="1">
        <f>'Electricity Rates'!$J$3</f>
        <v>0.19270000000000001</v>
      </c>
      <c r="O7520" s="145">
        <f>L7520-K7520</f>
        <v>-4.9231641766943302</v>
      </c>
      <c r="P7520">
        <f t="shared" si="705"/>
        <v>0.94869373684899749</v>
      </c>
      <c r="Q7520">
        <f>IF(O7520&gt;0, IF(Q7519+O7520*Variables!$B$5&lt;Variables!$B$4, Q7519+O7520*Variables!$B$5, Variables!$B$4), IF(Q7519&gt;-O7520, Q7519+O7520/Variables!$B$5, 0))</f>
        <v>0</v>
      </c>
      <c r="R7520">
        <f>IF(O7520&gt;0, 0, IF(Q7519&gt;-O7520, 0, -O7520 - Q7519*Variables!$B$5))</f>
        <v>4.9231641766943302</v>
      </c>
      <c r="S7520">
        <f t="shared" si="706"/>
        <v>0.9165947064169504</v>
      </c>
      <c r="T7520">
        <f t="shared" si="707"/>
        <v>0</v>
      </c>
    </row>
    <row r="7521" spans="1:20" x14ac:dyDescent="0.3">
      <c r="A7521" s="3">
        <f t="shared" si="702"/>
        <v>43414</v>
      </c>
      <c r="B7521">
        <v>11</v>
      </c>
      <c r="C7521">
        <v>10</v>
      </c>
      <c r="D7521">
        <v>8</v>
      </c>
      <c r="E7521">
        <v>0</v>
      </c>
      <c r="F7521" s="1">
        <f>VLOOKUP(A7521,Weather!$A$1:$E$366, 5)</f>
        <v>0.47272727272727205</v>
      </c>
      <c r="G7521" s="1">
        <f>VLOOKUP(D7521, Fall!$A$1:$E$25, 2)</f>
        <v>866.07142857142799</v>
      </c>
      <c r="H7521" s="1">
        <f>VLOOKUP(D7521, Fall!$A$1:$E$25, 3)</f>
        <v>561.61059471909198</v>
      </c>
      <c r="I7521" s="1">
        <f>VLOOKUP(D7521, Fall!$A$1:$E$25, 5)</f>
        <v>271.929824561403</v>
      </c>
      <c r="J7521" s="1">
        <f t="shared" si="703"/>
        <v>271.929824561403</v>
      </c>
      <c r="K7521" s="47">
        <f t="shared" si="704"/>
        <v>5.0872696492507998</v>
      </c>
      <c r="L7521" s="48">
        <f>Solar!K7538/1000*Variables!$B$3</f>
        <v>2.5876000000000001</v>
      </c>
      <c r="M7521" s="1">
        <f>IF(E7521=1, VLOOKUP(D7521, Sheet1!$E$2:$G$26, 2), Sheet1!$G$3)</f>
        <v>0.18618000000000001</v>
      </c>
      <c r="N7521" s="1">
        <f>'Electricity Rates'!$J$3</f>
        <v>0.19270000000000001</v>
      </c>
      <c r="O7521" s="145">
        <f>L7521-K7521</f>
        <v>-2.4996696492507997</v>
      </c>
      <c r="P7521">
        <f t="shared" si="705"/>
        <v>0.98031686141062913</v>
      </c>
      <c r="Q7521">
        <f>IF(O7521&gt;0, IF(Q7520+O7521*Variables!$B$5&lt;Variables!$B$4, Q7520+O7521*Variables!$B$5, Variables!$B$4), IF(Q7520&gt;-O7521, Q7520+O7521/Variables!$B$5, 0))</f>
        <v>0</v>
      </c>
      <c r="R7521">
        <f>IF(O7521&gt;0, 0, IF(Q7520&gt;-O7521, 0, -O7521 - Q7520*Variables!$B$5))</f>
        <v>2.4996696492507997</v>
      </c>
      <c r="S7521">
        <f t="shared" si="706"/>
        <v>0.46538849529751392</v>
      </c>
      <c r="T7521">
        <f t="shared" si="707"/>
        <v>0</v>
      </c>
    </row>
    <row r="7522" spans="1:20" x14ac:dyDescent="0.3">
      <c r="A7522" s="3">
        <f t="shared" si="702"/>
        <v>43414</v>
      </c>
      <c r="B7522">
        <v>11</v>
      </c>
      <c r="C7522">
        <v>10</v>
      </c>
      <c r="D7522">
        <v>9</v>
      </c>
      <c r="E7522">
        <v>0</v>
      </c>
      <c r="F7522" s="1">
        <f>VLOOKUP(A7522,Weather!$A$1:$E$366, 5)</f>
        <v>0.47272727272727205</v>
      </c>
      <c r="G7522" s="1">
        <f>VLOOKUP(D7522, Fall!$A$1:$E$25, 2)</f>
        <v>1080.3571428571399</v>
      </c>
      <c r="H7522" s="1">
        <f>VLOOKUP(D7522, Fall!$A$1:$E$25, 3)</f>
        <v>760.17932055605797</v>
      </c>
      <c r="I7522" s="1">
        <f>VLOOKUP(D7522, Fall!$A$1:$E$25, 5)</f>
        <v>311.40350877192998</v>
      </c>
      <c r="J7522" s="1">
        <f t="shared" si="703"/>
        <v>311.40350877192998</v>
      </c>
      <c r="K7522" s="47">
        <f t="shared" si="704"/>
        <v>5.8257442757549622</v>
      </c>
      <c r="L7522" s="48">
        <f>Solar!K7539/1000*Variables!$B$3</f>
        <v>9.8068000000000008</v>
      </c>
      <c r="M7522" s="1">
        <f>IF(E7522=1, VLOOKUP(D7522, Sheet1!$E$2:$G$26, 2), Sheet1!$G$3)</f>
        <v>0.18618000000000001</v>
      </c>
      <c r="N7522" s="1">
        <f>'Electricity Rates'!$J$3</f>
        <v>0.19270000000000001</v>
      </c>
      <c r="O7522" s="145">
        <f>L7522-K7522</f>
        <v>3.9810557242450386</v>
      </c>
      <c r="P7522">
        <f t="shared" si="705"/>
        <v>1.1226209219379812</v>
      </c>
      <c r="Q7522">
        <f>IF(O7522&gt;0, IF(Q7521+O7522*Variables!$B$5&lt;Variables!$B$4, Q7521+O7522*Variables!$B$5, Variables!$B$4), IF(Q7521&gt;-O7522, Q7521+O7522/Variables!$B$5, 0))</f>
        <v>3.7421923807903359</v>
      </c>
      <c r="R7522">
        <f>IF(O7522&gt;0, 0, IF(Q7521&gt;-O7522, 0, -O7522 - Q7521*Variables!$B$5))</f>
        <v>0</v>
      </c>
      <c r="S7522">
        <f t="shared" si="706"/>
        <v>0</v>
      </c>
      <c r="T7522">
        <f t="shared" si="707"/>
        <v>0</v>
      </c>
    </row>
    <row r="7523" spans="1:20" x14ac:dyDescent="0.3">
      <c r="A7523" s="3">
        <f t="shared" si="702"/>
        <v>43414</v>
      </c>
      <c r="B7523">
        <v>11</v>
      </c>
      <c r="C7523">
        <v>10</v>
      </c>
      <c r="D7523">
        <v>10</v>
      </c>
      <c r="E7523">
        <v>0</v>
      </c>
      <c r="F7523" s="1">
        <f>VLOOKUP(A7523,Weather!$A$1:$E$366, 5)</f>
        <v>0.47272727272727205</v>
      </c>
      <c r="G7523" s="1">
        <f>VLOOKUP(D7523, Fall!$A$1:$E$25, 2)</f>
        <v>1205.3571428571399</v>
      </c>
      <c r="H7523" s="1">
        <f>VLOOKUP(D7523, Fall!$A$1:$E$25, 3)</f>
        <v>904.12930821748796</v>
      </c>
      <c r="I7523" s="1">
        <f>VLOOKUP(D7523, Fall!$A$1:$E$25, 5)</f>
        <v>359.64912280701702</v>
      </c>
      <c r="J7523" s="1">
        <f t="shared" si="703"/>
        <v>359.64912280701702</v>
      </c>
      <c r="K7523" s="47">
        <f t="shared" si="704"/>
        <v>6.7283243748155765</v>
      </c>
      <c r="L7523" s="48">
        <f>Solar!K7540/1000*Variables!$B$3</f>
        <v>20.165900000000001</v>
      </c>
      <c r="M7523" s="1">
        <f>IF(E7523=1, VLOOKUP(D7523, Sheet1!$E$2:$G$26, 2), Sheet1!$G$3)</f>
        <v>0.18618000000000001</v>
      </c>
      <c r="N7523" s="1">
        <f>'Electricity Rates'!$J$3</f>
        <v>0.19270000000000001</v>
      </c>
      <c r="O7523" s="145">
        <f>L7523-K7523</f>
        <v>13.437575625184424</v>
      </c>
      <c r="P7523">
        <f t="shared" si="705"/>
        <v>1.2965481070269618</v>
      </c>
      <c r="Q7523">
        <f>IF(O7523&gt;0, IF(Q7522+O7523*Variables!$B$5&lt;Variables!$B$4, Q7522+O7523*Variables!$B$5, Variables!$B$4), IF(Q7522&gt;-O7523, Q7522+O7523/Variables!$B$5, 0))</f>
        <v>16.373513468463695</v>
      </c>
      <c r="R7523">
        <f>IF(O7523&gt;0, 0, IF(Q7522&gt;-O7523, 0, -O7523 - Q7522*Variables!$B$5))</f>
        <v>0</v>
      </c>
      <c r="S7523">
        <f t="shared" si="706"/>
        <v>0</v>
      </c>
      <c r="T7523">
        <f t="shared" si="707"/>
        <v>0</v>
      </c>
    </row>
    <row r="7524" spans="1:20" x14ac:dyDescent="0.3">
      <c r="A7524" s="3">
        <f t="shared" si="702"/>
        <v>43414</v>
      </c>
      <c r="B7524">
        <v>11</v>
      </c>
      <c r="C7524">
        <v>10</v>
      </c>
      <c r="D7524">
        <v>11</v>
      </c>
      <c r="E7524">
        <v>0</v>
      </c>
      <c r="F7524" s="1">
        <f>VLOOKUP(A7524,Weather!$A$1:$E$366, 5)</f>
        <v>0.47272727272727205</v>
      </c>
      <c r="G7524" s="1">
        <f>VLOOKUP(D7524, Fall!$A$1:$E$25, 2)</f>
        <v>1290.17857142857</v>
      </c>
      <c r="H7524" s="1">
        <f>VLOOKUP(D7524, Fall!$A$1:$E$25, 3)</f>
        <v>975.19947355433101</v>
      </c>
      <c r="I7524" s="1">
        <f>VLOOKUP(D7524, Fall!$A$1:$E$25, 5)</f>
        <v>377.19298245613999</v>
      </c>
      <c r="J7524" s="1">
        <f t="shared" si="703"/>
        <v>377.19298245613999</v>
      </c>
      <c r="K7524" s="47">
        <f t="shared" si="704"/>
        <v>7.0565353199285354</v>
      </c>
      <c r="L7524" s="48">
        <f>Solar!K7541/1000*Variables!$B$3</f>
        <v>28.823999999999998</v>
      </c>
      <c r="M7524" s="1">
        <f>IF(E7524=1, VLOOKUP(D7524, Sheet1!$E$2:$G$26, 2), Sheet1!$G$3)</f>
        <v>0.18618000000000001</v>
      </c>
      <c r="N7524" s="1">
        <f>'Electricity Rates'!$J$3</f>
        <v>0.19270000000000001</v>
      </c>
      <c r="O7524" s="145">
        <f>L7524-K7524</f>
        <v>21.767464680071463</v>
      </c>
      <c r="P7524">
        <f t="shared" si="705"/>
        <v>1.3597943561502288</v>
      </c>
      <c r="Q7524">
        <f>IF(O7524&gt;0, IF(Q7523+O7524*Variables!$B$5&lt;Variables!$B$4, Q7523+O7524*Variables!$B$5, Variables!$B$4), IF(Q7523&gt;-O7524, Q7523+O7524/Variables!$B$5, 0))</f>
        <v>36.834930267730869</v>
      </c>
      <c r="R7524">
        <f>IF(O7524&gt;0, 0, IF(Q7523&gt;-O7524, 0, -O7524 - Q7523*Variables!$B$5))</f>
        <v>0</v>
      </c>
      <c r="S7524">
        <f t="shared" si="706"/>
        <v>0</v>
      </c>
      <c r="T7524">
        <f t="shared" si="707"/>
        <v>0</v>
      </c>
    </row>
    <row r="7525" spans="1:20" x14ac:dyDescent="0.3">
      <c r="A7525" s="3">
        <f t="shared" si="702"/>
        <v>43414</v>
      </c>
      <c r="B7525">
        <v>11</v>
      </c>
      <c r="C7525">
        <v>10</v>
      </c>
      <c r="D7525">
        <v>12</v>
      </c>
      <c r="E7525">
        <v>0</v>
      </c>
      <c r="F7525" s="1">
        <f>VLOOKUP(A7525,Weather!$A$1:$E$366, 5)</f>
        <v>0.47272727272727205</v>
      </c>
      <c r="G7525" s="1">
        <f>VLOOKUP(D7525, Fall!$A$1:$E$25, 2)</f>
        <v>1366.07142857142</v>
      </c>
      <c r="H7525" s="1">
        <f>VLOOKUP(D7525, Fall!$A$1:$E$25, 3)</f>
        <v>996.442378876367</v>
      </c>
      <c r="I7525" s="1">
        <f>VLOOKUP(D7525, Fall!$A$1:$E$25, 5)</f>
        <v>368.42105263157799</v>
      </c>
      <c r="J7525" s="1">
        <f t="shared" si="703"/>
        <v>368.42105263157799</v>
      </c>
      <c r="K7525" s="47">
        <f t="shared" si="704"/>
        <v>6.8924298473720462</v>
      </c>
      <c r="L7525" s="48">
        <f>Solar!K7542/1000*Variables!$B$3</f>
        <v>30.79965</v>
      </c>
      <c r="M7525" s="1">
        <f>IF(E7525=1, VLOOKUP(D7525, Sheet1!$E$2:$G$26, 2), Sheet1!$G$3)</f>
        <v>0.18618000000000001</v>
      </c>
      <c r="N7525" s="1">
        <f>'Electricity Rates'!$J$3</f>
        <v>0.19270000000000001</v>
      </c>
      <c r="O7525" s="145">
        <f>L7525-K7525</f>
        <v>23.907220152627954</v>
      </c>
      <c r="P7525">
        <f t="shared" si="705"/>
        <v>1.3281712315885934</v>
      </c>
      <c r="Q7525">
        <f>IF(O7525&gt;0, IF(Q7524+O7525*Variables!$B$5&lt;Variables!$B$4, Q7524+O7525*Variables!$B$5, Variables!$B$4), IF(Q7524&gt;-O7525, Q7524+O7525/Variables!$B$5, 0))</f>
        <v>59.307717211201144</v>
      </c>
      <c r="R7525">
        <f>IF(O7525&gt;0, 0, IF(Q7524&gt;-O7525, 0, -O7525 - Q7524*Variables!$B$5))</f>
        <v>0</v>
      </c>
      <c r="S7525">
        <f t="shared" si="706"/>
        <v>0</v>
      </c>
      <c r="T7525">
        <f t="shared" si="707"/>
        <v>0</v>
      </c>
    </row>
    <row r="7526" spans="1:20" x14ac:dyDescent="0.3">
      <c r="A7526" s="3">
        <f t="shared" si="702"/>
        <v>43414</v>
      </c>
      <c r="B7526">
        <v>11</v>
      </c>
      <c r="C7526">
        <v>10</v>
      </c>
      <c r="D7526">
        <v>13</v>
      </c>
      <c r="E7526">
        <v>0</v>
      </c>
      <c r="F7526" s="1">
        <f>VLOOKUP(A7526,Weather!$A$1:$E$366, 5)</f>
        <v>0.47272727272727205</v>
      </c>
      <c r="G7526" s="1">
        <f>VLOOKUP(D7526, Fall!$A$1:$E$25, 2)</f>
        <v>1446.42857142857</v>
      </c>
      <c r="H7526" s="1">
        <f>VLOOKUP(D7526, Fall!$A$1:$E$25, 3)</f>
        <v>1031.4839187299399</v>
      </c>
      <c r="I7526" s="1">
        <f>VLOOKUP(D7526, Fall!$A$1:$E$25, 5)</f>
        <v>350.87719298245599</v>
      </c>
      <c r="J7526" s="1">
        <f t="shared" si="703"/>
        <v>350.87719298245599</v>
      </c>
      <c r="K7526" s="47">
        <f t="shared" si="704"/>
        <v>6.564218902259106</v>
      </c>
      <c r="L7526" s="48">
        <f>Solar!K7543/1000*Variables!$B$3</f>
        <v>32.713250000000002</v>
      </c>
      <c r="M7526" s="1">
        <f>IF(E7526=1, VLOOKUP(D7526, Sheet1!$E$2:$G$26, 2), Sheet1!$G$3)</f>
        <v>0.18618000000000001</v>
      </c>
      <c r="N7526" s="1">
        <f>'Electricity Rates'!$J$3</f>
        <v>0.19270000000000001</v>
      </c>
      <c r="O7526" s="145">
        <f>L7526-K7526</f>
        <v>26.149031097740895</v>
      </c>
      <c r="P7526">
        <f t="shared" si="705"/>
        <v>1.2649249824653297</v>
      </c>
      <c r="Q7526">
        <f>IF(O7526&gt;0, IF(Q7525+O7526*Variables!$B$5&lt;Variables!$B$4, Q7525+O7526*Variables!$B$5, Variables!$B$4), IF(Q7525&gt;-O7526, Q7525+O7526/Variables!$B$5, 0))</f>
        <v>83.887806443077579</v>
      </c>
      <c r="R7526">
        <f>IF(O7526&gt;0, 0, IF(Q7525&gt;-O7526, 0, -O7526 - Q7525*Variables!$B$5))</f>
        <v>0</v>
      </c>
      <c r="S7526">
        <f t="shared" si="706"/>
        <v>0</v>
      </c>
      <c r="T7526">
        <f t="shared" si="707"/>
        <v>0</v>
      </c>
    </row>
    <row r="7527" spans="1:20" x14ac:dyDescent="0.3">
      <c r="A7527" s="3">
        <f t="shared" si="702"/>
        <v>43414</v>
      </c>
      <c r="B7527">
        <v>11</v>
      </c>
      <c r="C7527">
        <v>10</v>
      </c>
      <c r="D7527">
        <v>14</v>
      </c>
      <c r="E7527">
        <v>0</v>
      </c>
      <c r="F7527" s="1">
        <f>VLOOKUP(A7527,Weather!$A$1:$E$366, 5)</f>
        <v>0.47272727272727205</v>
      </c>
      <c r="G7527" s="1">
        <f>VLOOKUP(D7527, Fall!$A$1:$E$25, 2)</f>
        <v>1482.1428571428501</v>
      </c>
      <c r="H7527" s="1">
        <f>VLOOKUP(D7527, Fall!$A$1:$E$25, 3)</f>
        <v>1052.56230978037</v>
      </c>
      <c r="I7527" s="1">
        <f>VLOOKUP(D7527, Fall!$A$1:$E$25, 5)</f>
        <v>342.105263157894</v>
      </c>
      <c r="J7527" s="1">
        <f t="shared" si="703"/>
        <v>342.105263157894</v>
      </c>
      <c r="K7527" s="47">
        <f t="shared" si="704"/>
        <v>6.4001134297026177</v>
      </c>
      <c r="L7527" s="48">
        <f>Solar!K7544/1000*Variables!$B$3</f>
        <v>26.640800000000002</v>
      </c>
      <c r="M7527" s="1">
        <f>IF(E7527=1, VLOOKUP(D7527, Sheet1!$E$2:$G$26, 2), Sheet1!$G$3)</f>
        <v>0.18618000000000001</v>
      </c>
      <c r="N7527" s="1">
        <f>'Electricity Rates'!$J$3</f>
        <v>0.19270000000000001</v>
      </c>
      <c r="O7527" s="145">
        <f>L7527-K7527</f>
        <v>20.240686570297385</v>
      </c>
      <c r="P7527">
        <f t="shared" si="705"/>
        <v>1.2333018579036945</v>
      </c>
      <c r="Q7527">
        <f>IF(O7527&gt;0, IF(Q7526+O7527*Variables!$B$5&lt;Variables!$B$4, Q7526+O7527*Variables!$B$5, Variables!$B$4), IF(Q7526&gt;-O7527, Q7526+O7527/Variables!$B$5, 0))</f>
        <v>100</v>
      </c>
      <c r="R7527">
        <f>IF(O7527&gt;0, 0, IF(Q7526&gt;-O7527, 0, -O7527 - Q7526*Variables!$B$5))</f>
        <v>0</v>
      </c>
      <c r="S7527">
        <f t="shared" si="706"/>
        <v>0</v>
      </c>
      <c r="T7527">
        <f t="shared" si="707"/>
        <v>0</v>
      </c>
    </row>
    <row r="7528" spans="1:20" x14ac:dyDescent="0.3">
      <c r="A7528" s="3">
        <f t="shared" si="702"/>
        <v>43414</v>
      </c>
      <c r="B7528">
        <v>11</v>
      </c>
      <c r="C7528">
        <v>10</v>
      </c>
      <c r="D7528">
        <v>15</v>
      </c>
      <c r="E7528">
        <v>0</v>
      </c>
      <c r="F7528" s="1">
        <f>VLOOKUP(A7528,Weather!$A$1:$E$366, 5)</f>
        <v>0.47272727272727205</v>
      </c>
      <c r="G7528" s="1">
        <f>VLOOKUP(D7528, Fall!$A$1:$E$25, 2)</f>
        <v>1437.5</v>
      </c>
      <c r="H7528" s="1">
        <f>VLOOKUP(D7528, Fall!$A$1:$E$25, 3)</f>
        <v>1060.00658057086</v>
      </c>
      <c r="I7528" s="1">
        <f>VLOOKUP(D7528, Fall!$A$1:$E$25, 5)</f>
        <v>328.94736842105198</v>
      </c>
      <c r="J7528" s="1">
        <f t="shared" si="703"/>
        <v>328.94736842105198</v>
      </c>
      <c r="K7528" s="47">
        <f t="shared" si="704"/>
        <v>6.1539552208679025</v>
      </c>
      <c r="L7528" s="48">
        <f>Solar!K7545/1000*Variables!$B$3</f>
        <v>20.80255</v>
      </c>
      <c r="M7528" s="1">
        <f>IF(E7528=1, VLOOKUP(D7528, Sheet1!$E$2:$G$26, 2), Sheet1!$G$3)</f>
        <v>0.18618000000000001</v>
      </c>
      <c r="N7528" s="1">
        <f>'Electricity Rates'!$J$3</f>
        <v>0.19270000000000001</v>
      </c>
      <c r="O7528" s="145">
        <f>L7528-K7528</f>
        <v>14.648594779132097</v>
      </c>
      <c r="P7528">
        <f t="shared" si="705"/>
        <v>1.185867171061245</v>
      </c>
      <c r="Q7528">
        <f>IF(O7528&gt;0, IF(Q7527+O7528*Variables!$B$5&lt;Variables!$B$4, Q7527+O7528*Variables!$B$5, Variables!$B$4), IF(Q7527&gt;-O7528, Q7527+O7528/Variables!$B$5, 0))</f>
        <v>100</v>
      </c>
      <c r="R7528">
        <f>IF(O7528&gt;0, 0, IF(Q7527&gt;-O7528, 0, -O7528 - Q7527*Variables!$B$5))</f>
        <v>0</v>
      </c>
      <c r="S7528">
        <f t="shared" si="706"/>
        <v>0</v>
      </c>
      <c r="T7528">
        <f t="shared" si="707"/>
        <v>0</v>
      </c>
    </row>
    <row r="7529" spans="1:20" x14ac:dyDescent="0.3">
      <c r="A7529" s="3">
        <f t="shared" si="702"/>
        <v>43414</v>
      </c>
      <c r="B7529">
        <v>11</v>
      </c>
      <c r="C7529">
        <v>10</v>
      </c>
      <c r="D7529">
        <v>16</v>
      </c>
      <c r="E7529">
        <v>0</v>
      </c>
      <c r="F7529" s="1">
        <f>VLOOKUP(A7529,Weather!$A$1:$E$366, 5)</f>
        <v>0.47272727272727205</v>
      </c>
      <c r="G7529" s="1">
        <f>VLOOKUP(D7529, Fall!$A$1:$E$25, 2)</f>
        <v>1348.2142857142801</v>
      </c>
      <c r="H7529" s="1">
        <f>VLOOKUP(D7529, Fall!$A$1:$E$25, 3)</f>
        <v>1003.98947108661</v>
      </c>
      <c r="I7529" s="1">
        <f>VLOOKUP(D7529, Fall!$A$1:$E$25, 5)</f>
        <v>298.24561403508801</v>
      </c>
      <c r="J7529" s="1">
        <f t="shared" si="703"/>
        <v>298.24561403508801</v>
      </c>
      <c r="K7529" s="47">
        <f t="shared" si="704"/>
        <v>5.5795860669202471</v>
      </c>
      <c r="L7529" s="48">
        <f>Solar!K7546/1000*Variables!$B$3</f>
        <v>11.207699999999999</v>
      </c>
      <c r="M7529" s="1">
        <f>IF(E7529=1, VLOOKUP(D7529, Sheet1!$E$2:$G$26, 2), Sheet1!$G$3)</f>
        <v>0.18618000000000001</v>
      </c>
      <c r="N7529" s="1">
        <f>'Electricity Rates'!$J$3</f>
        <v>0.19270000000000001</v>
      </c>
      <c r="O7529" s="145">
        <f>L7529-K7529</f>
        <v>5.6281139330797521</v>
      </c>
      <c r="P7529">
        <f t="shared" si="705"/>
        <v>1.0751862350955317</v>
      </c>
      <c r="Q7529">
        <f>IF(O7529&gt;0, IF(Q7528+O7529*Variables!$B$5&lt;Variables!$B$4, Q7528+O7529*Variables!$B$5, Variables!$B$4), IF(Q7528&gt;-O7529, Q7528+O7529/Variables!$B$5, 0))</f>
        <v>100</v>
      </c>
      <c r="R7529">
        <f>IF(O7529&gt;0, 0, IF(Q7528&gt;-O7529, 0, -O7529 - Q7528*Variables!$B$5))</f>
        <v>0</v>
      </c>
      <c r="S7529">
        <f t="shared" si="706"/>
        <v>0</v>
      </c>
      <c r="T7529">
        <f t="shared" si="707"/>
        <v>0</v>
      </c>
    </row>
    <row r="7530" spans="1:20" x14ac:dyDescent="0.3">
      <c r="A7530" s="3">
        <f t="shared" si="702"/>
        <v>43414</v>
      </c>
      <c r="B7530">
        <v>11</v>
      </c>
      <c r="C7530">
        <v>10</v>
      </c>
      <c r="D7530">
        <v>17</v>
      </c>
      <c r="E7530">
        <v>0</v>
      </c>
      <c r="F7530" s="1">
        <f>VLOOKUP(A7530,Weather!$A$1:$E$366, 5)</f>
        <v>0.47272727272727205</v>
      </c>
      <c r="G7530" s="1">
        <f>VLOOKUP(D7530, Fall!$A$1:$E$25, 2)</f>
        <v>1080.3571428571399</v>
      </c>
      <c r="H7530" s="1">
        <f>VLOOKUP(D7530, Fall!$A$1:$E$25, 3)</f>
        <v>794.90091642515802</v>
      </c>
      <c r="I7530" s="1">
        <f>VLOOKUP(D7530, Fall!$A$1:$E$25, 5)</f>
        <v>263.15789473684202</v>
      </c>
      <c r="J7530" s="1">
        <f t="shared" si="703"/>
        <v>263.15789473684202</v>
      </c>
      <c r="K7530" s="47">
        <f t="shared" si="704"/>
        <v>4.9231641766943302</v>
      </c>
      <c r="L7530" s="48">
        <f>Solar!K7547/1000*Variables!$B$3</f>
        <v>3.3981999999999997</v>
      </c>
      <c r="M7530" s="1">
        <f>IF(E7530=1, VLOOKUP(D7530, Sheet1!$E$2:$G$26, 2), Sheet1!$G$3)</f>
        <v>0.18618000000000001</v>
      </c>
      <c r="N7530" s="1">
        <f>'Electricity Rates'!$J$3</f>
        <v>0.19270000000000001</v>
      </c>
      <c r="O7530" s="145">
        <f>L7530-K7530</f>
        <v>-1.5249641766943305</v>
      </c>
      <c r="P7530">
        <f t="shared" si="705"/>
        <v>0.94869373684899749</v>
      </c>
      <c r="Q7530">
        <f>IF(O7530&gt;0, IF(Q7529+O7530*Variables!$B$5&lt;Variables!$B$4, Q7529+O7530*Variables!$B$5, Variables!$B$4), IF(Q7529&gt;-O7530, Q7529+O7530/Variables!$B$5, 0))</f>
        <v>98.377697684367732</v>
      </c>
      <c r="R7530">
        <f>IF(O7530&gt;0, 0, IF(Q7529&gt;-O7530, 0, -O7530 - Q7529*Variables!$B$5))</f>
        <v>0</v>
      </c>
      <c r="S7530">
        <f t="shared" si="706"/>
        <v>0</v>
      </c>
      <c r="T7530">
        <f t="shared" si="707"/>
        <v>0</v>
      </c>
    </row>
    <row r="7531" spans="1:20" x14ac:dyDescent="0.3">
      <c r="A7531" s="3">
        <f t="shared" si="702"/>
        <v>43414</v>
      </c>
      <c r="B7531">
        <v>11</v>
      </c>
      <c r="C7531">
        <v>10</v>
      </c>
      <c r="D7531">
        <v>18</v>
      </c>
      <c r="E7531">
        <v>0</v>
      </c>
      <c r="F7531" s="1">
        <f>VLOOKUP(A7531,Weather!$A$1:$E$366, 5)</f>
        <v>0.47272727272727205</v>
      </c>
      <c r="G7531" s="1">
        <f>VLOOKUP(D7531, Fall!$A$1:$E$25, 2)</f>
        <v>678.57142857142799</v>
      </c>
      <c r="H7531" s="1">
        <f>VLOOKUP(D7531, Fall!$A$1:$E$25, 3)</f>
        <v>583.61400485626905</v>
      </c>
      <c r="I7531" s="1">
        <f>VLOOKUP(D7531, Fall!$A$1:$E$25, 5)</f>
        <v>280.70175438596499</v>
      </c>
      <c r="J7531" s="1">
        <f t="shared" si="703"/>
        <v>280.70175438596499</v>
      </c>
      <c r="K7531" s="47">
        <f t="shared" si="704"/>
        <v>5.251375121807289</v>
      </c>
      <c r="L7531" s="48">
        <f>Solar!K7548/1000*Variables!$B$3</f>
        <v>0</v>
      </c>
      <c r="M7531" s="1">
        <f>IF(E7531=1, VLOOKUP(D7531, Sheet1!$E$2:$G$26, 2), Sheet1!$G$3)</f>
        <v>0.18618000000000001</v>
      </c>
      <c r="N7531" s="1">
        <f>'Electricity Rates'!$J$3</f>
        <v>0.19270000000000001</v>
      </c>
      <c r="O7531" s="145">
        <f>L7531-K7531</f>
        <v>-5.251375121807289</v>
      </c>
      <c r="P7531">
        <f t="shared" si="705"/>
        <v>1.0119399859722646</v>
      </c>
      <c r="Q7531">
        <f>IF(O7531&gt;0, IF(Q7530+O7531*Variables!$B$5&lt;Variables!$B$4, Q7530+O7531*Variables!$B$5, Variables!$B$4), IF(Q7530&gt;-O7531, Q7530+O7531/Variables!$B$5, 0))</f>
        <v>92.791128405849335</v>
      </c>
      <c r="R7531">
        <f>IF(O7531&gt;0, 0, IF(Q7530&gt;-O7531, 0, -O7531 - Q7530*Variables!$B$5))</f>
        <v>0</v>
      </c>
      <c r="S7531">
        <f t="shared" si="706"/>
        <v>0</v>
      </c>
      <c r="T7531">
        <f t="shared" si="707"/>
        <v>0</v>
      </c>
    </row>
    <row r="7532" spans="1:20" x14ac:dyDescent="0.3">
      <c r="A7532" s="3">
        <f t="shared" si="702"/>
        <v>43414</v>
      </c>
      <c r="B7532">
        <v>11</v>
      </c>
      <c r="C7532">
        <v>10</v>
      </c>
      <c r="D7532">
        <v>19</v>
      </c>
      <c r="E7532">
        <v>0</v>
      </c>
      <c r="F7532" s="1">
        <f>VLOOKUP(A7532,Weather!$A$1:$E$366, 5)</f>
        <v>0.47272727272727205</v>
      </c>
      <c r="G7532" s="1">
        <f>VLOOKUP(D7532, Fall!$A$1:$E$25, 2)</f>
        <v>517.85714285714198</v>
      </c>
      <c r="H7532" s="1">
        <f>VLOOKUP(D7532, Fall!$A$1:$E$25, 3)</f>
        <v>442.60593718179598</v>
      </c>
      <c r="I7532" s="1">
        <f>VLOOKUP(D7532, Fall!$A$1:$E$25, 5)</f>
        <v>289.47368421052602</v>
      </c>
      <c r="J7532" s="1">
        <f t="shared" si="703"/>
        <v>289.47368421052602</v>
      </c>
      <c r="K7532" s="47">
        <f t="shared" si="704"/>
        <v>5.4154805943637587</v>
      </c>
      <c r="L7532" s="48">
        <f>Solar!K7549/1000*Variables!$B$3</f>
        <v>0</v>
      </c>
      <c r="M7532" s="1">
        <f>IF(E7532=1, VLOOKUP(D7532, Sheet1!$E$2:$G$26, 2), Sheet1!$G$3)</f>
        <v>0.18618000000000001</v>
      </c>
      <c r="N7532" s="1">
        <f>'Electricity Rates'!$J$3</f>
        <v>0.19270000000000001</v>
      </c>
      <c r="O7532" s="145">
        <f>L7532-K7532</f>
        <v>-5.4154805943637587</v>
      </c>
      <c r="P7532">
        <f t="shared" si="705"/>
        <v>1.0435631105338963</v>
      </c>
      <c r="Q7532">
        <f>IF(O7532&gt;0, IF(Q7531+O7532*Variables!$B$5&lt;Variables!$B$4, Q7531+O7532*Variables!$B$5, Variables!$B$4), IF(Q7531&gt;-O7532, Q7531+O7532/Variables!$B$5, 0))</f>
        <v>87.029978837377257</v>
      </c>
      <c r="R7532">
        <f>IF(O7532&gt;0, 0, IF(Q7531&gt;-O7532, 0, -O7532 - Q7531*Variables!$B$5))</f>
        <v>0</v>
      </c>
      <c r="S7532">
        <f t="shared" si="706"/>
        <v>0</v>
      </c>
      <c r="T7532">
        <f t="shared" si="707"/>
        <v>0</v>
      </c>
    </row>
    <row r="7533" spans="1:20" x14ac:dyDescent="0.3">
      <c r="A7533" s="3">
        <f t="shared" si="702"/>
        <v>43414</v>
      </c>
      <c r="B7533">
        <v>11</v>
      </c>
      <c r="C7533">
        <v>10</v>
      </c>
      <c r="D7533">
        <v>20</v>
      </c>
      <c r="E7533">
        <v>0</v>
      </c>
      <c r="F7533" s="1">
        <f>VLOOKUP(A7533,Weather!$A$1:$E$366, 5)</f>
        <v>0.47272727272727205</v>
      </c>
      <c r="G7533" s="1">
        <f>VLOOKUP(D7533, Fall!$A$1:$E$25, 2)</f>
        <v>428.57142857142799</v>
      </c>
      <c r="H7533" s="1">
        <f>VLOOKUP(D7533, Fall!$A$1:$E$25, 3)</f>
        <v>354.11608052009001</v>
      </c>
      <c r="I7533" s="1">
        <f>VLOOKUP(D7533, Fall!$A$1:$E$25, 5)</f>
        <v>263.15789473684202</v>
      </c>
      <c r="J7533" s="1">
        <f t="shared" si="703"/>
        <v>263.15789473684202</v>
      </c>
      <c r="K7533" s="47">
        <f t="shared" si="704"/>
        <v>4.9231641766943302</v>
      </c>
      <c r="L7533" s="48">
        <f>Solar!K7550/1000*Variables!$B$3</f>
        <v>0</v>
      </c>
      <c r="M7533" s="1">
        <f>IF(E7533=1, VLOOKUP(D7533, Sheet1!$E$2:$G$26, 2), Sheet1!$G$3)</f>
        <v>0.18618000000000001</v>
      </c>
      <c r="N7533" s="1">
        <f>'Electricity Rates'!$J$3</f>
        <v>0.19270000000000001</v>
      </c>
      <c r="O7533" s="145">
        <f>L7533-K7533</f>
        <v>-4.9231641766943302</v>
      </c>
      <c r="P7533">
        <f t="shared" si="705"/>
        <v>0.94869373684899749</v>
      </c>
      <c r="Q7533">
        <f>IF(O7533&gt;0, IF(Q7532+O7533*Variables!$B$5&lt;Variables!$B$4, Q7532+O7533*Variables!$B$5, Variables!$B$4), IF(Q7532&gt;-O7533, Q7532+O7533/Variables!$B$5, 0))</f>
        <v>81.792570138766266</v>
      </c>
      <c r="R7533">
        <f>IF(O7533&gt;0, 0, IF(Q7532&gt;-O7533, 0, -O7533 - Q7532*Variables!$B$5))</f>
        <v>0</v>
      </c>
      <c r="S7533">
        <f t="shared" si="706"/>
        <v>0</v>
      </c>
      <c r="T7533">
        <f t="shared" si="707"/>
        <v>0</v>
      </c>
    </row>
    <row r="7534" spans="1:20" x14ac:dyDescent="0.3">
      <c r="A7534" s="3">
        <f t="shared" si="702"/>
        <v>43414</v>
      </c>
      <c r="B7534">
        <v>11</v>
      </c>
      <c r="C7534">
        <v>10</v>
      </c>
      <c r="D7534">
        <v>21</v>
      </c>
      <c r="E7534">
        <v>0</v>
      </c>
      <c r="F7534" s="1">
        <f>VLOOKUP(A7534,Weather!$A$1:$E$366, 5)</f>
        <v>0.47272727272727205</v>
      </c>
      <c r="G7534" s="1">
        <f>VLOOKUP(D7534, Fall!$A$1:$E$25, 2)</f>
        <v>366.07142857142799</v>
      </c>
      <c r="H7534" s="1">
        <f>VLOOKUP(D7534, Fall!$A$1:$E$25, 3)</f>
        <v>305.62638808916603</v>
      </c>
      <c r="I7534" s="1">
        <f>VLOOKUP(D7534, Fall!$A$1:$E$25, 5)</f>
        <v>271.929824561403</v>
      </c>
      <c r="J7534" s="1">
        <f t="shared" si="703"/>
        <v>271.929824561403</v>
      </c>
      <c r="K7534" s="47">
        <f t="shared" si="704"/>
        <v>5.0872696492507998</v>
      </c>
      <c r="L7534" s="48">
        <f>Solar!K7551/1000*Variables!$B$3</f>
        <v>0</v>
      </c>
      <c r="M7534" s="1">
        <f>IF(E7534=1, VLOOKUP(D7534, Sheet1!$E$2:$G$26, 2), Sheet1!$G$3)</f>
        <v>0.18618000000000001</v>
      </c>
      <c r="N7534" s="1">
        <f>'Electricity Rates'!$J$3</f>
        <v>0.19270000000000001</v>
      </c>
      <c r="O7534" s="145">
        <f>L7534-K7534</f>
        <v>-5.0872696492507998</v>
      </c>
      <c r="P7534">
        <f t="shared" si="705"/>
        <v>0.98031686141062913</v>
      </c>
      <c r="Q7534">
        <f>IF(O7534&gt;0, IF(Q7533+O7534*Variables!$B$5&lt;Variables!$B$4, Q7533+O7534*Variables!$B$5, Variables!$B$4), IF(Q7533&gt;-O7534, Q7533+O7534/Variables!$B$5, 0))</f>
        <v>76.380581150201579</v>
      </c>
      <c r="R7534">
        <f>IF(O7534&gt;0, 0, IF(Q7533&gt;-O7534, 0, -O7534 - Q7533*Variables!$B$5))</f>
        <v>0</v>
      </c>
      <c r="S7534">
        <f t="shared" si="706"/>
        <v>0</v>
      </c>
      <c r="T7534">
        <f t="shared" si="707"/>
        <v>0</v>
      </c>
    </row>
    <row r="7535" spans="1:20" x14ac:dyDescent="0.3">
      <c r="A7535" s="3">
        <f t="shared" si="702"/>
        <v>43414</v>
      </c>
      <c r="B7535">
        <v>11</v>
      </c>
      <c r="C7535">
        <v>10</v>
      </c>
      <c r="D7535">
        <v>22</v>
      </c>
      <c r="E7535">
        <v>0</v>
      </c>
      <c r="F7535" s="1">
        <f>VLOOKUP(A7535,Weather!$A$1:$E$366, 5)</f>
        <v>0.47272727272727205</v>
      </c>
      <c r="G7535" s="1">
        <f>VLOOKUP(D7535, Fall!$A$1:$E$25, 2)</f>
        <v>330.35714285714198</v>
      </c>
      <c r="H7535" s="1">
        <f>VLOOKUP(D7535, Fall!$A$1:$E$25, 3)</f>
        <v>272.33281237147202</v>
      </c>
      <c r="I7535" s="1">
        <f>VLOOKUP(D7535, Fall!$A$1:$E$25, 5)</f>
        <v>254.385964912281</v>
      </c>
      <c r="J7535" s="1">
        <f t="shared" si="703"/>
        <v>254.385964912281</v>
      </c>
      <c r="K7535" s="47">
        <f t="shared" si="704"/>
        <v>4.7590587041378596</v>
      </c>
      <c r="L7535" s="48">
        <f>Solar!K7552/1000*Variables!$B$3</f>
        <v>0</v>
      </c>
      <c r="M7535" s="1">
        <f>IF(E7535=1, VLOOKUP(D7535, Sheet1!$E$2:$G$26, 2), Sheet1!$G$3)</f>
        <v>0.18618000000000001</v>
      </c>
      <c r="N7535" s="1">
        <f>'Electricity Rates'!$J$3</f>
        <v>0.19270000000000001</v>
      </c>
      <c r="O7535" s="145">
        <f>L7535-K7535</f>
        <v>-4.7590587041378596</v>
      </c>
      <c r="P7535">
        <f t="shared" si="705"/>
        <v>0.91707061228736564</v>
      </c>
      <c r="Q7535">
        <f>IF(O7535&gt;0, IF(Q7534+O7535*Variables!$B$5&lt;Variables!$B$4, Q7534+O7535*Variables!$B$5, Variables!$B$4), IF(Q7534&gt;-O7535, Q7534+O7535/Variables!$B$5, 0))</f>
        <v>71.317752741544282</v>
      </c>
      <c r="R7535">
        <f>IF(O7535&gt;0, 0, IF(Q7534&gt;-O7535, 0, -O7535 - Q7534*Variables!$B$5))</f>
        <v>0</v>
      </c>
      <c r="S7535">
        <f t="shared" si="706"/>
        <v>0</v>
      </c>
      <c r="T7535">
        <f t="shared" si="707"/>
        <v>0</v>
      </c>
    </row>
    <row r="7536" spans="1:20" x14ac:dyDescent="0.3">
      <c r="A7536" s="3">
        <f t="shared" si="702"/>
        <v>43414</v>
      </c>
      <c r="B7536">
        <v>11</v>
      </c>
      <c r="C7536">
        <v>10</v>
      </c>
      <c r="D7536">
        <v>23</v>
      </c>
      <c r="E7536">
        <v>0</v>
      </c>
      <c r="F7536" s="1">
        <f>VLOOKUP(A7536,Weather!$A$1:$E$366, 5)</f>
        <v>0.47272727272727205</v>
      </c>
      <c r="G7536" s="1">
        <f>VLOOKUP(D7536, Fall!$A$1:$E$25, 2)</f>
        <v>303.57142857142799</v>
      </c>
      <c r="H7536" s="1">
        <f>VLOOKUP(D7536, Fall!$A$1:$E$25, 3)</f>
        <v>252.67335691371099</v>
      </c>
      <c r="I7536" s="1">
        <f>VLOOKUP(D7536, Fall!$A$1:$E$25, 5)</f>
        <v>254.385964912281</v>
      </c>
      <c r="J7536" s="1">
        <f t="shared" si="703"/>
        <v>254.385964912281</v>
      </c>
      <c r="K7536" s="47">
        <f t="shared" si="704"/>
        <v>4.7590587041378596</v>
      </c>
      <c r="L7536" s="48">
        <f>Solar!K7553/1000*Variables!$B$3</f>
        <v>0</v>
      </c>
      <c r="M7536" s="1">
        <f>IF(E7536=1, VLOOKUP(D7536, Sheet1!$E$2:$G$26, 2), Sheet1!$G$3)</f>
        <v>0.18618000000000001</v>
      </c>
      <c r="N7536" s="1">
        <f>'Electricity Rates'!$J$3</f>
        <v>0.19270000000000001</v>
      </c>
      <c r="O7536" s="145">
        <f>L7536-K7536</f>
        <v>-4.7590587041378596</v>
      </c>
      <c r="P7536">
        <f t="shared" si="705"/>
        <v>0.91707061228736564</v>
      </c>
      <c r="Q7536">
        <f>IF(O7536&gt;0, IF(Q7535+O7536*Variables!$B$5&lt;Variables!$B$4, Q7535+O7536*Variables!$B$5, Variables!$B$4), IF(Q7535&gt;-O7536, Q7535+O7536/Variables!$B$5, 0))</f>
        <v>66.254924332886986</v>
      </c>
      <c r="R7536">
        <f>IF(O7536&gt;0, 0, IF(Q7535&gt;-O7536, 0, -O7536 - Q7535*Variables!$B$5))</f>
        <v>0</v>
      </c>
      <c r="S7536">
        <f t="shared" si="706"/>
        <v>0</v>
      </c>
      <c r="T7536">
        <f t="shared" si="707"/>
        <v>0</v>
      </c>
    </row>
    <row r="7537" spans="1:20" x14ac:dyDescent="0.3">
      <c r="A7537" s="3">
        <f t="shared" si="702"/>
        <v>43414</v>
      </c>
      <c r="B7537">
        <v>11</v>
      </c>
      <c r="C7537">
        <v>10</v>
      </c>
      <c r="D7537">
        <v>24</v>
      </c>
      <c r="E7537">
        <v>0</v>
      </c>
      <c r="F7537" s="1">
        <f>VLOOKUP(A7537,Weather!$A$1:$E$366, 5)</f>
        <v>0.47272727272727205</v>
      </c>
      <c r="G7537" s="1">
        <f>VLOOKUP(D7537, Fall!$A$1:$E$25, 2)</f>
        <v>285.71428571428498</v>
      </c>
      <c r="H7537" s="1">
        <f>VLOOKUP(D7537, Fall!$A$1:$E$25, 3)</f>
        <v>237.47635107345499</v>
      </c>
      <c r="I7537" s="1">
        <f>VLOOKUP(D7537, Fall!$A$1:$E$25, 5)</f>
        <v>254.385964912281</v>
      </c>
      <c r="J7537" s="1">
        <f t="shared" si="703"/>
        <v>254.385964912281</v>
      </c>
      <c r="K7537" s="47">
        <f t="shared" si="704"/>
        <v>4.7590587041378596</v>
      </c>
      <c r="L7537" s="48">
        <f>Solar!K7554/1000*Variables!$B$3</f>
        <v>0</v>
      </c>
      <c r="M7537" s="1">
        <f>IF(E7537=1, VLOOKUP(D7537, Sheet1!$E$2:$G$26, 2), Sheet1!$G$3)</f>
        <v>0.18618000000000001</v>
      </c>
      <c r="N7537" s="1">
        <f>'Electricity Rates'!$J$3</f>
        <v>0.19270000000000001</v>
      </c>
      <c r="O7537" s="145">
        <f>L7537-K7537</f>
        <v>-4.7590587041378596</v>
      </c>
      <c r="P7537">
        <f t="shared" si="705"/>
        <v>0.91707061228736564</v>
      </c>
      <c r="Q7537">
        <f>IF(O7537&gt;0, IF(Q7536+O7537*Variables!$B$5&lt;Variables!$B$4, Q7536+O7537*Variables!$B$5, Variables!$B$4), IF(Q7536&gt;-O7537, Q7536+O7537/Variables!$B$5, 0))</f>
        <v>61.19209592422969</v>
      </c>
      <c r="R7537">
        <f>IF(O7537&gt;0, 0, IF(Q7536&gt;-O7537, 0, -O7537 - Q7536*Variables!$B$5))</f>
        <v>0</v>
      </c>
      <c r="S7537">
        <f t="shared" si="706"/>
        <v>0</v>
      </c>
      <c r="T7537">
        <f t="shared" si="707"/>
        <v>0</v>
      </c>
    </row>
    <row r="7538" spans="1:20" x14ac:dyDescent="0.3">
      <c r="A7538" s="3">
        <f t="shared" si="702"/>
        <v>43415</v>
      </c>
      <c r="B7538">
        <v>11</v>
      </c>
      <c r="C7538">
        <v>11</v>
      </c>
      <c r="D7538">
        <v>1</v>
      </c>
      <c r="E7538">
        <v>0</v>
      </c>
      <c r="F7538" s="1">
        <f>VLOOKUP(A7538,Weather!$A$1:$E$366, 5)</f>
        <v>0.44545454545454505</v>
      </c>
      <c r="G7538" s="1">
        <f>VLOOKUP(D7538, Fall!$A$1:$E$25, 2)</f>
        <v>276.78571428571399</v>
      </c>
      <c r="H7538" s="1">
        <f>VLOOKUP(D7538, Fall!$A$1:$E$25, 3)</f>
        <v>258.40056395394299</v>
      </c>
      <c r="I7538" s="1">
        <f>VLOOKUP(D7538, Fall!$A$1:$E$25, 5)</f>
        <v>254.385964912281</v>
      </c>
      <c r="J7538" s="1">
        <f t="shared" si="703"/>
        <v>254.385964912281</v>
      </c>
      <c r="K7538" s="47">
        <f t="shared" si="704"/>
        <v>4.7590587041378596</v>
      </c>
      <c r="L7538" s="48">
        <f>Solar!K7555/1000*Variables!$B$3</f>
        <v>0</v>
      </c>
      <c r="M7538" s="1">
        <f>IF(E7538=1, VLOOKUP(D7538, Sheet1!$E$2:$G$26, 2), Sheet1!$G$3)</f>
        <v>0.18618000000000001</v>
      </c>
      <c r="N7538" s="1">
        <f>'Electricity Rates'!$J$3</f>
        <v>0.19270000000000001</v>
      </c>
      <c r="O7538" s="145">
        <f>L7538-K7538</f>
        <v>-4.7590587041378596</v>
      </c>
      <c r="P7538">
        <f t="shared" si="705"/>
        <v>0.91707061228736564</v>
      </c>
      <c r="Q7538">
        <f>IF(O7538&gt;0, IF(Q7537+O7538*Variables!$B$5&lt;Variables!$B$4, Q7537+O7538*Variables!$B$5, Variables!$B$4), IF(Q7537&gt;-O7538, Q7537+O7538/Variables!$B$5, 0))</f>
        <v>56.129267515572394</v>
      </c>
      <c r="R7538">
        <f>IF(O7538&gt;0, 0, IF(Q7537&gt;-O7538, 0, -O7538 - Q7537*Variables!$B$5))</f>
        <v>0</v>
      </c>
      <c r="S7538">
        <f t="shared" si="706"/>
        <v>0</v>
      </c>
      <c r="T7538">
        <f t="shared" si="707"/>
        <v>0</v>
      </c>
    </row>
    <row r="7539" spans="1:20" x14ac:dyDescent="0.3">
      <c r="A7539" s="3">
        <f t="shared" si="702"/>
        <v>43415</v>
      </c>
      <c r="B7539">
        <v>11</v>
      </c>
      <c r="C7539">
        <v>11</v>
      </c>
      <c r="D7539">
        <v>2</v>
      </c>
      <c r="E7539">
        <v>0</v>
      </c>
      <c r="F7539" s="1">
        <f>VLOOKUP(A7539,Weather!$A$1:$E$366, 5)</f>
        <v>0.44545454545454505</v>
      </c>
      <c r="G7539" s="1">
        <f>VLOOKUP(D7539, Fall!$A$1:$E$25, 2)</f>
        <v>272.32142857142799</v>
      </c>
      <c r="H7539" s="1">
        <f>VLOOKUP(D7539, Fall!$A$1:$E$25, 3)</f>
        <v>244.53669616981199</v>
      </c>
      <c r="I7539" s="1">
        <f>VLOOKUP(D7539, Fall!$A$1:$E$25, 5)</f>
        <v>254.385964912281</v>
      </c>
      <c r="J7539" s="1">
        <f t="shared" si="703"/>
        <v>254.385964912281</v>
      </c>
      <c r="K7539" s="47">
        <f t="shared" si="704"/>
        <v>4.7590587041378596</v>
      </c>
      <c r="L7539" s="48">
        <f>Solar!K7556/1000*Variables!$B$3</f>
        <v>0</v>
      </c>
      <c r="M7539" s="1">
        <f>IF(E7539=1, VLOOKUP(D7539, Sheet1!$E$2:$G$26, 2), Sheet1!$G$3)</f>
        <v>0.18618000000000001</v>
      </c>
      <c r="N7539" s="1">
        <f>'Electricity Rates'!$J$3</f>
        <v>0.19270000000000001</v>
      </c>
      <c r="O7539" s="145">
        <f>L7539-K7539</f>
        <v>-4.7590587041378596</v>
      </c>
      <c r="P7539">
        <f t="shared" si="705"/>
        <v>0.91707061228736564</v>
      </c>
      <c r="Q7539">
        <f>IF(O7539&gt;0, IF(Q7538+O7539*Variables!$B$5&lt;Variables!$B$4, Q7538+O7539*Variables!$B$5, Variables!$B$4), IF(Q7538&gt;-O7539, Q7538+O7539/Variables!$B$5, 0))</f>
        <v>51.066439106915098</v>
      </c>
      <c r="R7539">
        <f>IF(O7539&gt;0, 0, IF(Q7538&gt;-O7539, 0, -O7539 - Q7538*Variables!$B$5))</f>
        <v>0</v>
      </c>
      <c r="S7539">
        <f t="shared" si="706"/>
        <v>0</v>
      </c>
      <c r="T7539">
        <f t="shared" si="707"/>
        <v>0</v>
      </c>
    </row>
    <row r="7540" spans="1:20" x14ac:dyDescent="0.3">
      <c r="A7540" s="3">
        <f t="shared" si="702"/>
        <v>43415</v>
      </c>
      <c r="B7540">
        <v>11</v>
      </c>
      <c r="C7540">
        <v>11</v>
      </c>
      <c r="D7540">
        <v>3</v>
      </c>
      <c r="E7540">
        <v>0</v>
      </c>
      <c r="F7540" s="1">
        <f>VLOOKUP(A7540,Weather!$A$1:$E$366, 5)</f>
        <v>0.44545454545454505</v>
      </c>
      <c r="G7540" s="1">
        <f>VLOOKUP(D7540, Fall!$A$1:$E$25, 2)</f>
        <v>272.32142857142799</v>
      </c>
      <c r="H7540" s="1">
        <f>VLOOKUP(D7540, Fall!$A$1:$E$25, 3)</f>
        <v>252.565207174747</v>
      </c>
      <c r="I7540" s="1">
        <f>VLOOKUP(D7540, Fall!$A$1:$E$25, 5)</f>
        <v>254.385964912281</v>
      </c>
      <c r="J7540" s="1">
        <f t="shared" si="703"/>
        <v>254.385964912281</v>
      </c>
      <c r="K7540" s="47">
        <f t="shared" si="704"/>
        <v>4.7590587041378596</v>
      </c>
      <c r="L7540" s="48">
        <f>Solar!K7557/1000*Variables!$B$3</f>
        <v>0</v>
      </c>
      <c r="M7540" s="1">
        <f>IF(E7540=1, VLOOKUP(D7540, Sheet1!$E$2:$G$26, 2), Sheet1!$G$3)</f>
        <v>0.18618000000000001</v>
      </c>
      <c r="N7540" s="1">
        <f>'Electricity Rates'!$J$3</f>
        <v>0.19270000000000001</v>
      </c>
      <c r="O7540" s="145">
        <f>L7540-K7540</f>
        <v>-4.7590587041378596</v>
      </c>
      <c r="P7540">
        <f t="shared" si="705"/>
        <v>0.91707061228736564</v>
      </c>
      <c r="Q7540">
        <f>IF(O7540&gt;0, IF(Q7539+O7540*Variables!$B$5&lt;Variables!$B$4, Q7539+O7540*Variables!$B$5, Variables!$B$4), IF(Q7539&gt;-O7540, Q7539+O7540/Variables!$B$5, 0))</f>
        <v>46.003610698257802</v>
      </c>
      <c r="R7540">
        <f>IF(O7540&gt;0, 0, IF(Q7539&gt;-O7540, 0, -O7540 - Q7539*Variables!$B$5))</f>
        <v>0</v>
      </c>
      <c r="S7540">
        <f t="shared" si="706"/>
        <v>0</v>
      </c>
      <c r="T7540">
        <f t="shared" si="707"/>
        <v>0</v>
      </c>
    </row>
    <row r="7541" spans="1:20" x14ac:dyDescent="0.3">
      <c r="A7541" s="3">
        <f t="shared" si="702"/>
        <v>43415</v>
      </c>
      <c r="B7541">
        <v>11</v>
      </c>
      <c r="C7541">
        <v>11</v>
      </c>
      <c r="D7541">
        <v>4</v>
      </c>
      <c r="E7541">
        <v>0</v>
      </c>
      <c r="F7541" s="1">
        <f>VLOOKUP(A7541,Weather!$A$1:$E$366, 5)</f>
        <v>0.44545454545454505</v>
      </c>
      <c r="G7541" s="1">
        <f>VLOOKUP(D7541, Fall!$A$1:$E$25, 2)</f>
        <v>272.32142857142799</v>
      </c>
      <c r="H7541" s="1">
        <f>VLOOKUP(D7541, Fall!$A$1:$E$25, 3)</f>
        <v>267.50020564283898</v>
      </c>
      <c r="I7541" s="1">
        <f>VLOOKUP(D7541, Fall!$A$1:$E$25, 5)</f>
        <v>254.385964912281</v>
      </c>
      <c r="J7541" s="1">
        <f t="shared" si="703"/>
        <v>254.385964912281</v>
      </c>
      <c r="K7541" s="47">
        <f t="shared" si="704"/>
        <v>4.7590587041378596</v>
      </c>
      <c r="L7541" s="48">
        <f>Solar!K7558/1000*Variables!$B$3</f>
        <v>0</v>
      </c>
      <c r="M7541" s="1">
        <f>IF(E7541=1, VLOOKUP(D7541, Sheet1!$E$2:$G$26, 2), Sheet1!$G$3)</f>
        <v>0.18618000000000001</v>
      </c>
      <c r="N7541" s="1">
        <f>'Electricity Rates'!$J$3</f>
        <v>0.19270000000000001</v>
      </c>
      <c r="O7541" s="145">
        <f>L7541-K7541</f>
        <v>-4.7590587041378596</v>
      </c>
      <c r="P7541">
        <f t="shared" si="705"/>
        <v>0.91707061228736564</v>
      </c>
      <c r="Q7541">
        <f>IF(O7541&gt;0, IF(Q7540+O7541*Variables!$B$5&lt;Variables!$B$4, Q7540+O7541*Variables!$B$5, Variables!$B$4), IF(Q7540&gt;-O7541, Q7540+O7541/Variables!$B$5, 0))</f>
        <v>40.940782289600506</v>
      </c>
      <c r="R7541">
        <f>IF(O7541&gt;0, 0, IF(Q7540&gt;-O7541, 0, -O7541 - Q7540*Variables!$B$5))</f>
        <v>0</v>
      </c>
      <c r="S7541">
        <f t="shared" si="706"/>
        <v>0</v>
      </c>
      <c r="T7541">
        <f t="shared" si="707"/>
        <v>0</v>
      </c>
    </row>
    <row r="7542" spans="1:20" x14ac:dyDescent="0.3">
      <c r="A7542" s="3">
        <f t="shared" si="702"/>
        <v>43415</v>
      </c>
      <c r="B7542">
        <v>11</v>
      </c>
      <c r="C7542">
        <v>11</v>
      </c>
      <c r="D7542">
        <v>5</v>
      </c>
      <c r="E7542">
        <v>0</v>
      </c>
      <c r="F7542" s="1">
        <f>VLOOKUP(A7542,Weather!$A$1:$E$366, 5)</f>
        <v>0.44545454545454505</v>
      </c>
      <c r="G7542" s="1">
        <f>VLOOKUP(D7542, Fall!$A$1:$E$25, 2)</f>
        <v>303.57142857142799</v>
      </c>
      <c r="H7542" s="1">
        <f>VLOOKUP(D7542, Fall!$A$1:$E$25, 3)</f>
        <v>277.41442782172697</v>
      </c>
      <c r="I7542" s="1">
        <f>VLOOKUP(D7542, Fall!$A$1:$E$25, 5)</f>
        <v>254.385964912281</v>
      </c>
      <c r="J7542" s="1">
        <f t="shared" si="703"/>
        <v>254.385964912281</v>
      </c>
      <c r="K7542" s="47">
        <f t="shared" si="704"/>
        <v>4.7590587041378596</v>
      </c>
      <c r="L7542" s="48">
        <f>Solar!K7559/1000*Variables!$B$3</f>
        <v>0</v>
      </c>
      <c r="M7542" s="1">
        <f>IF(E7542=1, VLOOKUP(D7542, Sheet1!$E$2:$G$26, 2), Sheet1!$G$3)</f>
        <v>0.18618000000000001</v>
      </c>
      <c r="N7542" s="1">
        <f>'Electricity Rates'!$J$3</f>
        <v>0.19270000000000001</v>
      </c>
      <c r="O7542" s="145">
        <f>L7542-K7542</f>
        <v>-4.7590587041378596</v>
      </c>
      <c r="P7542">
        <f t="shared" si="705"/>
        <v>0.91707061228736564</v>
      </c>
      <c r="Q7542">
        <f>IF(O7542&gt;0, IF(Q7541+O7542*Variables!$B$5&lt;Variables!$B$4, Q7541+O7542*Variables!$B$5, Variables!$B$4), IF(Q7541&gt;-O7542, Q7541+O7542/Variables!$B$5, 0))</f>
        <v>35.87795388094321</v>
      </c>
      <c r="R7542">
        <f>IF(O7542&gt;0, 0, IF(Q7541&gt;-O7542, 0, -O7542 - Q7541*Variables!$B$5))</f>
        <v>0</v>
      </c>
      <c r="S7542">
        <f t="shared" si="706"/>
        <v>0</v>
      </c>
      <c r="T7542">
        <f t="shared" si="707"/>
        <v>0</v>
      </c>
    </row>
    <row r="7543" spans="1:20" x14ac:dyDescent="0.3">
      <c r="A7543" s="3">
        <f t="shared" si="702"/>
        <v>43415</v>
      </c>
      <c r="B7543">
        <v>11</v>
      </c>
      <c r="C7543">
        <v>11</v>
      </c>
      <c r="D7543">
        <v>6</v>
      </c>
      <c r="E7543">
        <v>0</v>
      </c>
      <c r="F7543" s="1">
        <f>VLOOKUP(A7543,Weather!$A$1:$E$366, 5)</f>
        <v>0.44545454545454505</v>
      </c>
      <c r="G7543" s="1">
        <f>VLOOKUP(D7543, Fall!$A$1:$E$25, 2)</f>
        <v>401.78571428571399</v>
      </c>
      <c r="H7543" s="1">
        <f>VLOOKUP(D7543, Fall!$A$1:$E$25, 3)</f>
        <v>309.98601628691301</v>
      </c>
      <c r="I7543" s="1">
        <f>VLOOKUP(D7543, Fall!$A$1:$E$25, 5)</f>
        <v>271.929824561403</v>
      </c>
      <c r="J7543" s="1">
        <f t="shared" si="703"/>
        <v>271.929824561403</v>
      </c>
      <c r="K7543" s="47">
        <f t="shared" si="704"/>
        <v>5.0872696492507998</v>
      </c>
      <c r="L7543" s="48">
        <f>Solar!K7560/1000*Variables!$B$3</f>
        <v>0</v>
      </c>
      <c r="M7543" s="1">
        <f>IF(E7543=1, VLOOKUP(D7543, Sheet1!$E$2:$G$26, 2), Sheet1!$G$3)</f>
        <v>0.18618000000000001</v>
      </c>
      <c r="N7543" s="1">
        <f>'Electricity Rates'!$J$3</f>
        <v>0.19270000000000001</v>
      </c>
      <c r="O7543" s="145">
        <f>L7543-K7543</f>
        <v>-5.0872696492507998</v>
      </c>
      <c r="P7543">
        <f t="shared" si="705"/>
        <v>0.98031686141062913</v>
      </c>
      <c r="Q7543">
        <f>IF(O7543&gt;0, IF(Q7542+O7543*Variables!$B$5&lt;Variables!$B$4, Q7542+O7543*Variables!$B$5, Variables!$B$4), IF(Q7542&gt;-O7543, Q7542+O7543/Variables!$B$5, 0))</f>
        <v>30.46596489237853</v>
      </c>
      <c r="R7543">
        <f>IF(O7543&gt;0, 0, IF(Q7542&gt;-O7543, 0, -O7543 - Q7542*Variables!$B$5))</f>
        <v>0</v>
      </c>
      <c r="S7543">
        <f t="shared" si="706"/>
        <v>0</v>
      </c>
      <c r="T7543">
        <f t="shared" si="707"/>
        <v>0</v>
      </c>
    </row>
    <row r="7544" spans="1:20" x14ac:dyDescent="0.3">
      <c r="A7544" s="3">
        <f t="shared" si="702"/>
        <v>43415</v>
      </c>
      <c r="B7544">
        <v>11</v>
      </c>
      <c r="C7544">
        <v>11</v>
      </c>
      <c r="D7544">
        <v>7</v>
      </c>
      <c r="E7544">
        <v>0</v>
      </c>
      <c r="F7544" s="1">
        <f>VLOOKUP(A7544,Weather!$A$1:$E$366, 5)</f>
        <v>0.44545454545454505</v>
      </c>
      <c r="G7544" s="1">
        <f>VLOOKUP(D7544, Fall!$A$1:$E$25, 2)</f>
        <v>593.74999999999898</v>
      </c>
      <c r="H7544" s="1">
        <f>VLOOKUP(D7544, Fall!$A$1:$E$25, 3)</f>
        <v>390.39236653779699</v>
      </c>
      <c r="I7544" s="1">
        <f>VLOOKUP(D7544, Fall!$A$1:$E$25, 5)</f>
        <v>263.15789473684202</v>
      </c>
      <c r="J7544" s="1">
        <f t="shared" si="703"/>
        <v>263.15789473684202</v>
      </c>
      <c r="K7544" s="47">
        <f t="shared" si="704"/>
        <v>4.9231641766943302</v>
      </c>
      <c r="L7544" s="48">
        <f>Solar!K7561/1000*Variables!$B$3</f>
        <v>0</v>
      </c>
      <c r="M7544" s="1">
        <f>IF(E7544=1, VLOOKUP(D7544, Sheet1!$E$2:$G$26, 2), Sheet1!$G$3)</f>
        <v>0.18618000000000001</v>
      </c>
      <c r="N7544" s="1">
        <f>'Electricity Rates'!$J$3</f>
        <v>0.19270000000000001</v>
      </c>
      <c r="O7544" s="145">
        <f>L7544-K7544</f>
        <v>-4.9231641766943302</v>
      </c>
      <c r="P7544">
        <f t="shared" si="705"/>
        <v>0.94869373684899749</v>
      </c>
      <c r="Q7544">
        <f>IF(O7544&gt;0, IF(Q7543+O7544*Variables!$B$5&lt;Variables!$B$4, Q7543+O7544*Variables!$B$5, Variables!$B$4), IF(Q7543&gt;-O7544, Q7543+O7544/Variables!$B$5, 0))</f>
        <v>25.228556193767538</v>
      </c>
      <c r="R7544">
        <f>IF(O7544&gt;0, 0, IF(Q7543&gt;-O7544, 0, -O7544 - Q7543*Variables!$B$5))</f>
        <v>0</v>
      </c>
      <c r="S7544">
        <f t="shared" si="706"/>
        <v>0</v>
      </c>
      <c r="T7544">
        <f t="shared" si="707"/>
        <v>0</v>
      </c>
    </row>
    <row r="7545" spans="1:20" x14ac:dyDescent="0.3">
      <c r="A7545" s="3">
        <f t="shared" si="702"/>
        <v>43415</v>
      </c>
      <c r="B7545">
        <v>11</v>
      </c>
      <c r="C7545">
        <v>11</v>
      </c>
      <c r="D7545">
        <v>8</v>
      </c>
      <c r="E7545">
        <v>0</v>
      </c>
      <c r="F7545" s="1">
        <f>VLOOKUP(A7545,Weather!$A$1:$E$366, 5)</f>
        <v>0.44545454545454505</v>
      </c>
      <c r="G7545" s="1">
        <f>VLOOKUP(D7545, Fall!$A$1:$E$25, 2)</f>
        <v>866.07142857142799</v>
      </c>
      <c r="H7545" s="1">
        <f>VLOOKUP(D7545, Fall!$A$1:$E$25, 3)</f>
        <v>561.61059471909198</v>
      </c>
      <c r="I7545" s="1">
        <f>VLOOKUP(D7545, Fall!$A$1:$E$25, 5)</f>
        <v>271.929824561403</v>
      </c>
      <c r="J7545" s="1">
        <f t="shared" si="703"/>
        <v>271.929824561403</v>
      </c>
      <c r="K7545" s="47">
        <f t="shared" si="704"/>
        <v>5.0872696492507998</v>
      </c>
      <c r="L7545" s="48">
        <f>Solar!K7562/1000*Variables!$B$3</f>
        <v>4.1228499999999997</v>
      </c>
      <c r="M7545" s="1">
        <f>IF(E7545=1, VLOOKUP(D7545, Sheet1!$E$2:$G$26, 2), Sheet1!$G$3)</f>
        <v>0.18618000000000001</v>
      </c>
      <c r="N7545" s="1">
        <f>'Electricity Rates'!$J$3</f>
        <v>0.19270000000000001</v>
      </c>
      <c r="O7545" s="145">
        <f>L7545-K7545</f>
        <v>-0.96441964925080015</v>
      </c>
      <c r="P7545">
        <f t="shared" si="705"/>
        <v>0.98031686141062913</v>
      </c>
      <c r="Q7545">
        <f>IF(O7545&gt;0, IF(Q7544+O7545*Variables!$B$5&lt;Variables!$B$4, Q7544+O7545*Variables!$B$5, Variables!$B$4), IF(Q7544&gt;-O7545, Q7544+O7545/Variables!$B$5, 0))</f>
        <v>24.20257784350073</v>
      </c>
      <c r="R7545">
        <f>IF(O7545&gt;0, 0, IF(Q7544&gt;-O7545, 0, -O7545 - Q7544*Variables!$B$5))</f>
        <v>0</v>
      </c>
      <c r="S7545">
        <f t="shared" si="706"/>
        <v>0</v>
      </c>
      <c r="T7545">
        <f t="shared" si="707"/>
        <v>0</v>
      </c>
    </row>
    <row r="7546" spans="1:20" x14ac:dyDescent="0.3">
      <c r="A7546" s="3">
        <f t="shared" si="702"/>
        <v>43415</v>
      </c>
      <c r="B7546">
        <v>11</v>
      </c>
      <c r="C7546">
        <v>11</v>
      </c>
      <c r="D7546">
        <v>9</v>
      </c>
      <c r="E7546">
        <v>0</v>
      </c>
      <c r="F7546" s="1">
        <f>VLOOKUP(A7546,Weather!$A$1:$E$366, 5)</f>
        <v>0.44545454545454505</v>
      </c>
      <c r="G7546" s="1">
        <f>VLOOKUP(D7546, Fall!$A$1:$E$25, 2)</f>
        <v>1080.3571428571399</v>
      </c>
      <c r="H7546" s="1">
        <f>VLOOKUP(D7546, Fall!$A$1:$E$25, 3)</f>
        <v>760.17932055605797</v>
      </c>
      <c r="I7546" s="1">
        <f>VLOOKUP(D7546, Fall!$A$1:$E$25, 5)</f>
        <v>311.40350877192998</v>
      </c>
      <c r="J7546" s="1">
        <f t="shared" si="703"/>
        <v>311.40350877192998</v>
      </c>
      <c r="K7546" s="47">
        <f t="shared" si="704"/>
        <v>5.8257442757549622</v>
      </c>
      <c r="L7546" s="48">
        <f>Solar!K7563/1000*Variables!$B$3</f>
        <v>11.54515</v>
      </c>
      <c r="M7546" s="1">
        <f>IF(E7546=1, VLOOKUP(D7546, Sheet1!$E$2:$G$26, 2), Sheet1!$G$3)</f>
        <v>0.18618000000000001</v>
      </c>
      <c r="N7546" s="1">
        <f>'Electricity Rates'!$J$3</f>
        <v>0.19270000000000001</v>
      </c>
      <c r="O7546" s="145">
        <f>L7546-K7546</f>
        <v>5.7194057242450373</v>
      </c>
      <c r="P7546">
        <f t="shared" si="705"/>
        <v>1.1226209219379812</v>
      </c>
      <c r="Q7546">
        <f>IF(O7546&gt;0, IF(Q7545+O7546*Variables!$B$5&lt;Variables!$B$4, Q7545+O7546*Variables!$B$5, Variables!$B$4), IF(Q7545&gt;-O7546, Q7545+O7546/Variables!$B$5, 0))</f>
        <v>29.578819224291067</v>
      </c>
      <c r="R7546">
        <f>IF(O7546&gt;0, 0, IF(Q7545&gt;-O7546, 0, -O7546 - Q7545*Variables!$B$5))</f>
        <v>0</v>
      </c>
      <c r="S7546">
        <f t="shared" si="706"/>
        <v>0</v>
      </c>
      <c r="T7546">
        <f t="shared" si="707"/>
        <v>0</v>
      </c>
    </row>
    <row r="7547" spans="1:20" x14ac:dyDescent="0.3">
      <c r="A7547" s="3">
        <f t="shared" si="702"/>
        <v>43415</v>
      </c>
      <c r="B7547">
        <v>11</v>
      </c>
      <c r="C7547">
        <v>11</v>
      </c>
      <c r="D7547">
        <v>10</v>
      </c>
      <c r="E7547">
        <v>0</v>
      </c>
      <c r="F7547" s="1">
        <f>VLOOKUP(A7547,Weather!$A$1:$E$366, 5)</f>
        <v>0.44545454545454505</v>
      </c>
      <c r="G7547" s="1">
        <f>VLOOKUP(D7547, Fall!$A$1:$E$25, 2)</f>
        <v>1205.3571428571399</v>
      </c>
      <c r="H7547" s="1">
        <f>VLOOKUP(D7547, Fall!$A$1:$E$25, 3)</f>
        <v>904.12930821748796</v>
      </c>
      <c r="I7547" s="1">
        <f>VLOOKUP(D7547, Fall!$A$1:$E$25, 5)</f>
        <v>359.64912280701702</v>
      </c>
      <c r="J7547" s="1">
        <f t="shared" si="703"/>
        <v>359.64912280701702</v>
      </c>
      <c r="K7547" s="47">
        <f t="shared" si="704"/>
        <v>6.7283243748155765</v>
      </c>
      <c r="L7547" s="48">
        <f>Solar!K7564/1000*Variables!$B$3</f>
        <v>24.565049999999999</v>
      </c>
      <c r="M7547" s="1">
        <f>IF(E7547=1, VLOOKUP(D7547, Sheet1!$E$2:$G$26, 2), Sheet1!$G$3)</f>
        <v>0.18618000000000001</v>
      </c>
      <c r="N7547" s="1">
        <f>'Electricity Rates'!$J$3</f>
        <v>0.19270000000000001</v>
      </c>
      <c r="O7547" s="145">
        <f>L7547-K7547</f>
        <v>17.836725625184421</v>
      </c>
      <c r="P7547">
        <f t="shared" si="705"/>
        <v>1.2965481070269618</v>
      </c>
      <c r="Q7547">
        <f>IF(O7547&gt;0, IF(Q7546+O7547*Variables!$B$5&lt;Variables!$B$4, Q7546+O7547*Variables!$B$5, Variables!$B$4), IF(Q7546&gt;-O7547, Q7546+O7547/Variables!$B$5, 0))</f>
        <v>46.345341311964418</v>
      </c>
      <c r="R7547">
        <f>IF(O7547&gt;0, 0, IF(Q7546&gt;-O7547, 0, -O7547 - Q7546*Variables!$B$5))</f>
        <v>0</v>
      </c>
      <c r="S7547">
        <f t="shared" si="706"/>
        <v>0</v>
      </c>
      <c r="T7547">
        <f t="shared" si="707"/>
        <v>0</v>
      </c>
    </row>
    <row r="7548" spans="1:20" x14ac:dyDescent="0.3">
      <c r="A7548" s="3">
        <f t="shared" si="702"/>
        <v>43415</v>
      </c>
      <c r="B7548">
        <v>11</v>
      </c>
      <c r="C7548">
        <v>11</v>
      </c>
      <c r="D7548">
        <v>11</v>
      </c>
      <c r="E7548">
        <v>0</v>
      </c>
      <c r="F7548" s="1">
        <f>VLOOKUP(A7548,Weather!$A$1:$E$366, 5)</f>
        <v>0.44545454545454505</v>
      </c>
      <c r="G7548" s="1">
        <f>VLOOKUP(D7548, Fall!$A$1:$E$25, 2)</f>
        <v>1290.17857142857</v>
      </c>
      <c r="H7548" s="1">
        <f>VLOOKUP(D7548, Fall!$A$1:$E$25, 3)</f>
        <v>975.19947355433101</v>
      </c>
      <c r="I7548" s="1">
        <f>VLOOKUP(D7548, Fall!$A$1:$E$25, 5)</f>
        <v>377.19298245613999</v>
      </c>
      <c r="J7548" s="1">
        <f t="shared" si="703"/>
        <v>377.19298245613999</v>
      </c>
      <c r="K7548" s="47">
        <f t="shared" si="704"/>
        <v>7.0565353199285354</v>
      </c>
      <c r="L7548" s="48">
        <f>Solar!K7565/1000*Variables!$B$3</f>
        <v>18.927000000000003</v>
      </c>
      <c r="M7548" s="1">
        <f>IF(E7548=1, VLOOKUP(D7548, Sheet1!$E$2:$G$26, 2), Sheet1!$G$3)</f>
        <v>0.18618000000000001</v>
      </c>
      <c r="N7548" s="1">
        <f>'Electricity Rates'!$J$3</f>
        <v>0.19270000000000001</v>
      </c>
      <c r="O7548" s="145">
        <f>L7548-K7548</f>
        <v>11.870464680071468</v>
      </c>
      <c r="P7548">
        <f t="shared" si="705"/>
        <v>1.3597943561502288</v>
      </c>
      <c r="Q7548">
        <f>IF(O7548&gt;0, IF(Q7547+O7548*Variables!$B$5&lt;Variables!$B$4, Q7547+O7548*Variables!$B$5, Variables!$B$4), IF(Q7547&gt;-O7548, Q7547+O7548/Variables!$B$5, 0))</f>
        <v>57.503578111231597</v>
      </c>
      <c r="R7548">
        <f>IF(O7548&gt;0, 0, IF(Q7547&gt;-O7548, 0, -O7548 - Q7547*Variables!$B$5))</f>
        <v>0</v>
      </c>
      <c r="S7548">
        <f t="shared" si="706"/>
        <v>0</v>
      </c>
      <c r="T7548">
        <f t="shared" si="707"/>
        <v>0</v>
      </c>
    </row>
    <row r="7549" spans="1:20" x14ac:dyDescent="0.3">
      <c r="A7549" s="3">
        <f t="shared" si="702"/>
        <v>43415</v>
      </c>
      <c r="B7549">
        <v>11</v>
      </c>
      <c r="C7549">
        <v>11</v>
      </c>
      <c r="D7549">
        <v>12</v>
      </c>
      <c r="E7549">
        <v>0</v>
      </c>
      <c r="F7549" s="1">
        <f>VLOOKUP(A7549,Weather!$A$1:$E$366, 5)</f>
        <v>0.44545454545454505</v>
      </c>
      <c r="G7549" s="1">
        <f>VLOOKUP(D7549, Fall!$A$1:$E$25, 2)</f>
        <v>1366.07142857142</v>
      </c>
      <c r="H7549" s="1">
        <f>VLOOKUP(D7549, Fall!$A$1:$E$25, 3)</f>
        <v>996.442378876367</v>
      </c>
      <c r="I7549" s="1">
        <f>VLOOKUP(D7549, Fall!$A$1:$E$25, 5)</f>
        <v>368.42105263157799</v>
      </c>
      <c r="J7549" s="1">
        <f t="shared" si="703"/>
        <v>368.42105263157799</v>
      </c>
      <c r="K7549" s="47">
        <f t="shared" si="704"/>
        <v>6.8924298473720462</v>
      </c>
      <c r="L7549" s="48">
        <f>Solar!K7566/1000*Variables!$B$3</f>
        <v>27.559200000000001</v>
      </c>
      <c r="M7549" s="1">
        <f>IF(E7549=1, VLOOKUP(D7549, Sheet1!$E$2:$G$26, 2), Sheet1!$G$3)</f>
        <v>0.18618000000000001</v>
      </c>
      <c r="N7549" s="1">
        <f>'Electricity Rates'!$J$3</f>
        <v>0.19270000000000001</v>
      </c>
      <c r="O7549" s="145">
        <f>L7549-K7549</f>
        <v>20.666770152627954</v>
      </c>
      <c r="P7549">
        <f t="shared" si="705"/>
        <v>1.3281712315885934</v>
      </c>
      <c r="Q7549">
        <f>IF(O7549&gt;0, IF(Q7548+O7549*Variables!$B$5&lt;Variables!$B$4, Q7548+O7549*Variables!$B$5, Variables!$B$4), IF(Q7548&gt;-O7549, Q7548+O7549/Variables!$B$5, 0))</f>
        <v>76.930342054701867</v>
      </c>
      <c r="R7549">
        <f>IF(O7549&gt;0, 0, IF(Q7548&gt;-O7549, 0, -O7549 - Q7548*Variables!$B$5))</f>
        <v>0</v>
      </c>
      <c r="S7549">
        <f t="shared" si="706"/>
        <v>0</v>
      </c>
      <c r="T7549">
        <f t="shared" si="707"/>
        <v>0</v>
      </c>
    </row>
    <row r="7550" spans="1:20" x14ac:dyDescent="0.3">
      <c r="A7550" s="3">
        <f t="shared" si="702"/>
        <v>43415</v>
      </c>
      <c r="B7550">
        <v>11</v>
      </c>
      <c r="C7550">
        <v>11</v>
      </c>
      <c r="D7550">
        <v>13</v>
      </c>
      <c r="E7550">
        <v>0</v>
      </c>
      <c r="F7550" s="1">
        <f>VLOOKUP(A7550,Weather!$A$1:$E$366, 5)</f>
        <v>0.44545454545454505</v>
      </c>
      <c r="G7550" s="1">
        <f>VLOOKUP(D7550, Fall!$A$1:$E$25, 2)</f>
        <v>1446.42857142857</v>
      </c>
      <c r="H7550" s="1">
        <f>VLOOKUP(D7550, Fall!$A$1:$E$25, 3)</f>
        <v>1031.4839187299399</v>
      </c>
      <c r="I7550" s="1">
        <f>VLOOKUP(D7550, Fall!$A$1:$E$25, 5)</f>
        <v>350.87719298245599</v>
      </c>
      <c r="J7550" s="1">
        <f t="shared" si="703"/>
        <v>350.87719298245599</v>
      </c>
      <c r="K7550" s="47">
        <f t="shared" si="704"/>
        <v>6.564218902259106</v>
      </c>
      <c r="L7550" s="48">
        <f>Solar!K7567/1000*Variables!$B$3</f>
        <v>27.996949999999998</v>
      </c>
      <c r="M7550" s="1">
        <f>IF(E7550=1, VLOOKUP(D7550, Sheet1!$E$2:$G$26, 2), Sheet1!$G$3)</f>
        <v>0.18618000000000001</v>
      </c>
      <c r="N7550" s="1">
        <f>'Electricity Rates'!$J$3</f>
        <v>0.19270000000000001</v>
      </c>
      <c r="O7550" s="145">
        <f>L7550-K7550</f>
        <v>21.432731097740891</v>
      </c>
      <c r="P7550">
        <f t="shared" si="705"/>
        <v>1.2649249824653297</v>
      </c>
      <c r="Q7550">
        <f>IF(O7550&gt;0, IF(Q7549+O7550*Variables!$B$5&lt;Variables!$B$4, Q7549+O7550*Variables!$B$5, Variables!$B$4), IF(Q7549&gt;-O7550, Q7549+O7550/Variables!$B$5, 0))</f>
        <v>97.077109286578306</v>
      </c>
      <c r="R7550">
        <f>IF(O7550&gt;0, 0, IF(Q7549&gt;-O7550, 0, -O7550 - Q7549*Variables!$B$5))</f>
        <v>0</v>
      </c>
      <c r="S7550">
        <f t="shared" si="706"/>
        <v>0</v>
      </c>
      <c r="T7550">
        <f t="shared" si="707"/>
        <v>0</v>
      </c>
    </row>
    <row r="7551" spans="1:20" x14ac:dyDescent="0.3">
      <c r="A7551" s="3">
        <f t="shared" si="702"/>
        <v>43415</v>
      </c>
      <c r="B7551">
        <v>11</v>
      </c>
      <c r="C7551">
        <v>11</v>
      </c>
      <c r="D7551">
        <v>14</v>
      </c>
      <c r="E7551">
        <v>0</v>
      </c>
      <c r="F7551" s="1">
        <f>VLOOKUP(A7551,Weather!$A$1:$E$366, 5)</f>
        <v>0.44545454545454505</v>
      </c>
      <c r="G7551" s="1">
        <f>VLOOKUP(D7551, Fall!$A$1:$E$25, 2)</f>
        <v>1482.1428571428501</v>
      </c>
      <c r="H7551" s="1">
        <f>VLOOKUP(D7551, Fall!$A$1:$E$25, 3)</f>
        <v>1052.56230978037</v>
      </c>
      <c r="I7551" s="1">
        <f>VLOOKUP(D7551, Fall!$A$1:$E$25, 5)</f>
        <v>342.105263157894</v>
      </c>
      <c r="J7551" s="1">
        <f t="shared" si="703"/>
        <v>342.105263157894</v>
      </c>
      <c r="K7551" s="47">
        <f t="shared" si="704"/>
        <v>6.4001134297026177</v>
      </c>
      <c r="L7551" s="48">
        <f>Solar!K7568/1000*Variables!$B$3</f>
        <v>26.155200000000001</v>
      </c>
      <c r="M7551" s="1">
        <f>IF(E7551=1, VLOOKUP(D7551, Sheet1!$E$2:$G$26, 2), Sheet1!$G$3)</f>
        <v>0.18618000000000001</v>
      </c>
      <c r="N7551" s="1">
        <f>'Electricity Rates'!$J$3</f>
        <v>0.19270000000000001</v>
      </c>
      <c r="O7551" s="145">
        <f>L7551-K7551</f>
        <v>19.755086570297383</v>
      </c>
      <c r="P7551">
        <f t="shared" si="705"/>
        <v>1.2333018579036945</v>
      </c>
      <c r="Q7551">
        <f>IF(O7551&gt;0, IF(Q7550+O7551*Variables!$B$5&lt;Variables!$B$4, Q7550+O7551*Variables!$B$5, Variables!$B$4), IF(Q7550&gt;-O7551, Q7550+O7551/Variables!$B$5, 0))</f>
        <v>100</v>
      </c>
      <c r="R7551">
        <f>IF(O7551&gt;0, 0, IF(Q7550&gt;-O7551, 0, -O7551 - Q7550*Variables!$B$5))</f>
        <v>0</v>
      </c>
      <c r="S7551">
        <f t="shared" si="706"/>
        <v>0</v>
      </c>
      <c r="T7551">
        <f t="shared" si="707"/>
        <v>0</v>
      </c>
    </row>
    <row r="7552" spans="1:20" x14ac:dyDescent="0.3">
      <c r="A7552" s="3">
        <f t="shared" si="702"/>
        <v>43415</v>
      </c>
      <c r="B7552">
        <v>11</v>
      </c>
      <c r="C7552">
        <v>11</v>
      </c>
      <c r="D7552">
        <v>15</v>
      </c>
      <c r="E7552">
        <v>0</v>
      </c>
      <c r="F7552" s="1">
        <f>VLOOKUP(A7552,Weather!$A$1:$E$366, 5)</f>
        <v>0.44545454545454505</v>
      </c>
      <c r="G7552" s="1">
        <f>VLOOKUP(D7552, Fall!$A$1:$E$25, 2)</f>
        <v>1437.5</v>
      </c>
      <c r="H7552" s="1">
        <f>VLOOKUP(D7552, Fall!$A$1:$E$25, 3)</f>
        <v>1060.00658057086</v>
      </c>
      <c r="I7552" s="1">
        <f>VLOOKUP(D7552, Fall!$A$1:$E$25, 5)</f>
        <v>328.94736842105198</v>
      </c>
      <c r="J7552" s="1">
        <f t="shared" si="703"/>
        <v>328.94736842105198</v>
      </c>
      <c r="K7552" s="47">
        <f t="shared" si="704"/>
        <v>6.1539552208679025</v>
      </c>
      <c r="L7552" s="48">
        <f>Solar!K7569/1000*Variables!$B$3</f>
        <v>21.40785</v>
      </c>
      <c r="M7552" s="1">
        <f>IF(E7552=1, VLOOKUP(D7552, Sheet1!$E$2:$G$26, 2), Sheet1!$G$3)</f>
        <v>0.18618000000000001</v>
      </c>
      <c r="N7552" s="1">
        <f>'Electricity Rates'!$J$3</f>
        <v>0.19270000000000001</v>
      </c>
      <c r="O7552" s="145">
        <f>L7552-K7552</f>
        <v>15.253894779132096</v>
      </c>
      <c r="P7552">
        <f t="shared" si="705"/>
        <v>1.185867171061245</v>
      </c>
      <c r="Q7552">
        <f>IF(O7552&gt;0, IF(Q7551+O7552*Variables!$B$5&lt;Variables!$B$4, Q7551+O7552*Variables!$B$5, Variables!$B$4), IF(Q7551&gt;-O7552, Q7551+O7552/Variables!$B$5, 0))</f>
        <v>100</v>
      </c>
      <c r="R7552">
        <f>IF(O7552&gt;0, 0, IF(Q7551&gt;-O7552, 0, -O7552 - Q7551*Variables!$B$5))</f>
        <v>0</v>
      </c>
      <c r="S7552">
        <f t="shared" si="706"/>
        <v>0</v>
      </c>
      <c r="T7552">
        <f t="shared" si="707"/>
        <v>0</v>
      </c>
    </row>
    <row r="7553" spans="1:20" x14ac:dyDescent="0.3">
      <c r="A7553" s="3">
        <f t="shared" si="702"/>
        <v>43415</v>
      </c>
      <c r="B7553">
        <v>11</v>
      </c>
      <c r="C7553">
        <v>11</v>
      </c>
      <c r="D7553">
        <v>16</v>
      </c>
      <c r="E7553">
        <v>0</v>
      </c>
      <c r="F7553" s="1">
        <f>VLOOKUP(A7553,Weather!$A$1:$E$366, 5)</f>
        <v>0.44545454545454505</v>
      </c>
      <c r="G7553" s="1">
        <f>VLOOKUP(D7553, Fall!$A$1:$E$25, 2)</f>
        <v>1348.2142857142801</v>
      </c>
      <c r="H7553" s="1">
        <f>VLOOKUP(D7553, Fall!$A$1:$E$25, 3)</f>
        <v>1003.98947108661</v>
      </c>
      <c r="I7553" s="1">
        <f>VLOOKUP(D7553, Fall!$A$1:$E$25, 5)</f>
        <v>298.24561403508801</v>
      </c>
      <c r="J7553" s="1">
        <f t="shared" si="703"/>
        <v>298.24561403508801</v>
      </c>
      <c r="K7553" s="47">
        <f t="shared" si="704"/>
        <v>5.5795860669202471</v>
      </c>
      <c r="L7553" s="48">
        <f>Solar!K7570/1000*Variables!$B$3</f>
        <v>13.785400000000001</v>
      </c>
      <c r="M7553" s="1">
        <f>IF(E7553=1, VLOOKUP(D7553, Sheet1!$E$2:$G$26, 2), Sheet1!$G$3)</f>
        <v>0.18618000000000001</v>
      </c>
      <c r="N7553" s="1">
        <f>'Electricity Rates'!$J$3</f>
        <v>0.19270000000000001</v>
      </c>
      <c r="O7553" s="145">
        <f>L7553-K7553</f>
        <v>8.205813933079753</v>
      </c>
      <c r="P7553">
        <f t="shared" si="705"/>
        <v>1.0751862350955317</v>
      </c>
      <c r="Q7553">
        <f>IF(O7553&gt;0, IF(Q7552+O7553*Variables!$B$5&lt;Variables!$B$4, Q7552+O7553*Variables!$B$5, Variables!$B$4), IF(Q7552&gt;-O7553, Q7552+O7553/Variables!$B$5, 0))</f>
        <v>100</v>
      </c>
      <c r="R7553">
        <f>IF(O7553&gt;0, 0, IF(Q7552&gt;-O7553, 0, -O7553 - Q7552*Variables!$B$5))</f>
        <v>0</v>
      </c>
      <c r="S7553">
        <f t="shared" si="706"/>
        <v>0</v>
      </c>
      <c r="T7553">
        <f t="shared" si="707"/>
        <v>0</v>
      </c>
    </row>
    <row r="7554" spans="1:20" x14ac:dyDescent="0.3">
      <c r="A7554" s="3">
        <f t="shared" si="702"/>
        <v>43415</v>
      </c>
      <c r="B7554">
        <v>11</v>
      </c>
      <c r="C7554">
        <v>11</v>
      </c>
      <c r="D7554">
        <v>17</v>
      </c>
      <c r="E7554">
        <v>0</v>
      </c>
      <c r="F7554" s="1">
        <f>VLOOKUP(A7554,Weather!$A$1:$E$366, 5)</f>
        <v>0.44545454545454505</v>
      </c>
      <c r="G7554" s="1">
        <f>VLOOKUP(D7554, Fall!$A$1:$E$25, 2)</f>
        <v>1080.3571428571399</v>
      </c>
      <c r="H7554" s="1">
        <f>VLOOKUP(D7554, Fall!$A$1:$E$25, 3)</f>
        <v>794.90091642515802</v>
      </c>
      <c r="I7554" s="1">
        <f>VLOOKUP(D7554, Fall!$A$1:$E$25, 5)</f>
        <v>263.15789473684202</v>
      </c>
      <c r="J7554" s="1">
        <f t="shared" si="703"/>
        <v>263.15789473684202</v>
      </c>
      <c r="K7554" s="47">
        <f t="shared" si="704"/>
        <v>4.9231641766943302</v>
      </c>
      <c r="L7554" s="48">
        <f>Solar!K7571/1000*Variables!$B$3</f>
        <v>3.7493000000000007</v>
      </c>
      <c r="M7554" s="1">
        <f>IF(E7554=1, VLOOKUP(D7554, Sheet1!$E$2:$G$26, 2), Sheet1!$G$3)</f>
        <v>0.18618000000000001</v>
      </c>
      <c r="N7554" s="1">
        <f>'Electricity Rates'!$J$3</f>
        <v>0.19270000000000001</v>
      </c>
      <c r="O7554" s="145">
        <f>L7554-K7554</f>
        <v>-1.1738641766943294</v>
      </c>
      <c r="P7554">
        <f t="shared" si="705"/>
        <v>0.94869373684899749</v>
      </c>
      <c r="Q7554">
        <f>IF(O7554&gt;0, IF(Q7553+O7554*Variables!$B$5&lt;Variables!$B$4, Q7553+O7554*Variables!$B$5, Variables!$B$4), IF(Q7553&gt;-O7554, Q7553+O7554/Variables!$B$5, 0))</f>
        <v>98.751208322665605</v>
      </c>
      <c r="R7554">
        <f>IF(O7554&gt;0, 0, IF(Q7553&gt;-O7554, 0, -O7554 - Q7553*Variables!$B$5))</f>
        <v>0</v>
      </c>
      <c r="S7554">
        <f t="shared" si="706"/>
        <v>0</v>
      </c>
      <c r="T7554">
        <f t="shared" si="707"/>
        <v>0</v>
      </c>
    </row>
    <row r="7555" spans="1:20" x14ac:dyDescent="0.3">
      <c r="A7555" s="3">
        <f t="shared" ref="A7555:A7618" si="708">DATE(2018, B7555, C7555)</f>
        <v>43415</v>
      </c>
      <c r="B7555">
        <v>11</v>
      </c>
      <c r="C7555">
        <v>11</v>
      </c>
      <c r="D7555">
        <v>18</v>
      </c>
      <c r="E7555">
        <v>0</v>
      </c>
      <c r="F7555" s="1">
        <f>VLOOKUP(A7555,Weather!$A$1:$E$366, 5)</f>
        <v>0.44545454545454505</v>
      </c>
      <c r="G7555" s="1">
        <f>VLOOKUP(D7555, Fall!$A$1:$E$25, 2)</f>
        <v>678.57142857142799</v>
      </c>
      <c r="H7555" s="1">
        <f>VLOOKUP(D7555, Fall!$A$1:$E$25, 3)</f>
        <v>583.61400485626905</v>
      </c>
      <c r="I7555" s="1">
        <f>VLOOKUP(D7555, Fall!$A$1:$E$25, 5)</f>
        <v>280.70175438596499</v>
      </c>
      <c r="J7555" s="1">
        <f t="shared" ref="J7555:J7618" si="709">IF(E7555=0, I7555, H7555 + (G7555-H7555)*F7555)</f>
        <v>280.70175438596499</v>
      </c>
      <c r="K7555" s="47">
        <f t="shared" ref="K7555:K7618" si="710">J7555*1000/53453</f>
        <v>5.251375121807289</v>
      </c>
      <c r="L7555" s="48">
        <f>Solar!K7572/1000*Variables!$B$3</f>
        <v>0</v>
      </c>
      <c r="M7555" s="1">
        <f>IF(E7555=1, VLOOKUP(D7555, Sheet1!$E$2:$G$26, 2), Sheet1!$G$3)</f>
        <v>0.18618000000000001</v>
      </c>
      <c r="N7555" s="1">
        <f>'Electricity Rates'!$J$3</f>
        <v>0.19270000000000001</v>
      </c>
      <c r="O7555" s="145">
        <f>L7555-K7555</f>
        <v>-5.251375121807289</v>
      </c>
      <c r="P7555">
        <f t="shared" ref="P7555:P7618" si="711">N7555*K7555</f>
        <v>1.0119399859722646</v>
      </c>
      <c r="Q7555">
        <f>IF(O7555&gt;0, IF(Q7554+O7555*Variables!$B$5&lt;Variables!$B$4, Q7554+O7555*Variables!$B$5, Variables!$B$4), IF(Q7554&gt;-O7555, Q7554+O7555/Variables!$B$5, 0))</f>
        <v>93.164639044147208</v>
      </c>
      <c r="R7555">
        <f>IF(O7555&gt;0, 0, IF(Q7554&gt;-O7555, 0, -O7555 - Q7554*Variables!$B$5))</f>
        <v>0</v>
      </c>
      <c r="S7555">
        <f t="shared" ref="S7555:S7618" si="712">R7555*M7555</f>
        <v>0</v>
      </c>
      <c r="T7555">
        <f t="shared" ref="T7555:T7618" si="713">IF(AND(R7555&gt;0, M7555&gt;0.3), 1, 0)</f>
        <v>0</v>
      </c>
    </row>
    <row r="7556" spans="1:20" x14ac:dyDescent="0.3">
      <c r="A7556" s="3">
        <f t="shared" si="708"/>
        <v>43415</v>
      </c>
      <c r="B7556">
        <v>11</v>
      </c>
      <c r="C7556">
        <v>11</v>
      </c>
      <c r="D7556">
        <v>19</v>
      </c>
      <c r="E7556">
        <v>0</v>
      </c>
      <c r="F7556" s="1">
        <f>VLOOKUP(A7556,Weather!$A$1:$E$366, 5)</f>
        <v>0.44545454545454505</v>
      </c>
      <c r="G7556" s="1">
        <f>VLOOKUP(D7556, Fall!$A$1:$E$25, 2)</f>
        <v>517.85714285714198</v>
      </c>
      <c r="H7556" s="1">
        <f>VLOOKUP(D7556, Fall!$A$1:$E$25, 3)</f>
        <v>442.60593718179598</v>
      </c>
      <c r="I7556" s="1">
        <f>VLOOKUP(D7556, Fall!$A$1:$E$25, 5)</f>
        <v>289.47368421052602</v>
      </c>
      <c r="J7556" s="1">
        <f t="shared" si="709"/>
        <v>289.47368421052602</v>
      </c>
      <c r="K7556" s="47">
        <f t="shared" si="710"/>
        <v>5.4154805943637587</v>
      </c>
      <c r="L7556" s="48">
        <f>Solar!K7573/1000*Variables!$B$3</f>
        <v>0</v>
      </c>
      <c r="M7556" s="1">
        <f>IF(E7556=1, VLOOKUP(D7556, Sheet1!$E$2:$G$26, 2), Sheet1!$G$3)</f>
        <v>0.18618000000000001</v>
      </c>
      <c r="N7556" s="1">
        <f>'Electricity Rates'!$J$3</f>
        <v>0.19270000000000001</v>
      </c>
      <c r="O7556" s="145">
        <f>L7556-K7556</f>
        <v>-5.4154805943637587</v>
      </c>
      <c r="P7556">
        <f t="shared" si="711"/>
        <v>1.0435631105338963</v>
      </c>
      <c r="Q7556">
        <f>IF(O7556&gt;0, IF(Q7555+O7556*Variables!$B$5&lt;Variables!$B$4, Q7555+O7556*Variables!$B$5, Variables!$B$4), IF(Q7555&gt;-O7556, Q7555+O7556/Variables!$B$5, 0))</f>
        <v>87.40348947567513</v>
      </c>
      <c r="R7556">
        <f>IF(O7556&gt;0, 0, IF(Q7555&gt;-O7556, 0, -O7556 - Q7555*Variables!$B$5))</f>
        <v>0</v>
      </c>
      <c r="S7556">
        <f t="shared" si="712"/>
        <v>0</v>
      </c>
      <c r="T7556">
        <f t="shared" si="713"/>
        <v>0</v>
      </c>
    </row>
    <row r="7557" spans="1:20" x14ac:dyDescent="0.3">
      <c r="A7557" s="3">
        <f t="shared" si="708"/>
        <v>43415</v>
      </c>
      <c r="B7557">
        <v>11</v>
      </c>
      <c r="C7557">
        <v>11</v>
      </c>
      <c r="D7557">
        <v>20</v>
      </c>
      <c r="E7557">
        <v>0</v>
      </c>
      <c r="F7557" s="1">
        <f>VLOOKUP(A7557,Weather!$A$1:$E$366, 5)</f>
        <v>0.44545454545454505</v>
      </c>
      <c r="G7557" s="1">
        <f>VLOOKUP(D7557, Fall!$A$1:$E$25, 2)</f>
        <v>428.57142857142799</v>
      </c>
      <c r="H7557" s="1">
        <f>VLOOKUP(D7557, Fall!$A$1:$E$25, 3)</f>
        <v>354.11608052009001</v>
      </c>
      <c r="I7557" s="1">
        <f>VLOOKUP(D7557, Fall!$A$1:$E$25, 5)</f>
        <v>263.15789473684202</v>
      </c>
      <c r="J7557" s="1">
        <f t="shared" si="709"/>
        <v>263.15789473684202</v>
      </c>
      <c r="K7557" s="47">
        <f t="shared" si="710"/>
        <v>4.9231641766943302</v>
      </c>
      <c r="L7557" s="48">
        <f>Solar!K7574/1000*Variables!$B$3</f>
        <v>0</v>
      </c>
      <c r="M7557" s="1">
        <f>IF(E7557=1, VLOOKUP(D7557, Sheet1!$E$2:$G$26, 2), Sheet1!$G$3)</f>
        <v>0.18618000000000001</v>
      </c>
      <c r="N7557" s="1">
        <f>'Electricity Rates'!$J$3</f>
        <v>0.19270000000000001</v>
      </c>
      <c r="O7557" s="145">
        <f>L7557-K7557</f>
        <v>-4.9231641766943302</v>
      </c>
      <c r="P7557">
        <f t="shared" si="711"/>
        <v>0.94869373684899749</v>
      </c>
      <c r="Q7557">
        <f>IF(O7557&gt;0, IF(Q7556+O7557*Variables!$B$5&lt;Variables!$B$4, Q7556+O7557*Variables!$B$5, Variables!$B$4), IF(Q7556&gt;-O7557, Q7556+O7557/Variables!$B$5, 0))</f>
        <v>82.166080777064138</v>
      </c>
      <c r="R7557">
        <f>IF(O7557&gt;0, 0, IF(Q7556&gt;-O7557, 0, -O7557 - Q7556*Variables!$B$5))</f>
        <v>0</v>
      </c>
      <c r="S7557">
        <f t="shared" si="712"/>
        <v>0</v>
      </c>
      <c r="T7557">
        <f t="shared" si="713"/>
        <v>0</v>
      </c>
    </row>
    <row r="7558" spans="1:20" x14ac:dyDescent="0.3">
      <c r="A7558" s="3">
        <f t="shared" si="708"/>
        <v>43415</v>
      </c>
      <c r="B7558">
        <v>11</v>
      </c>
      <c r="C7558">
        <v>11</v>
      </c>
      <c r="D7558">
        <v>21</v>
      </c>
      <c r="E7558">
        <v>0</v>
      </c>
      <c r="F7558" s="1">
        <f>VLOOKUP(A7558,Weather!$A$1:$E$366, 5)</f>
        <v>0.44545454545454505</v>
      </c>
      <c r="G7558" s="1">
        <f>VLOOKUP(D7558, Fall!$A$1:$E$25, 2)</f>
        <v>366.07142857142799</v>
      </c>
      <c r="H7558" s="1">
        <f>VLOOKUP(D7558, Fall!$A$1:$E$25, 3)</f>
        <v>305.62638808916603</v>
      </c>
      <c r="I7558" s="1">
        <f>VLOOKUP(D7558, Fall!$A$1:$E$25, 5)</f>
        <v>271.929824561403</v>
      </c>
      <c r="J7558" s="1">
        <f t="shared" si="709"/>
        <v>271.929824561403</v>
      </c>
      <c r="K7558" s="47">
        <f t="shared" si="710"/>
        <v>5.0872696492507998</v>
      </c>
      <c r="L7558" s="48">
        <f>Solar!K7575/1000*Variables!$B$3</f>
        <v>0</v>
      </c>
      <c r="M7558" s="1">
        <f>IF(E7558=1, VLOOKUP(D7558, Sheet1!$E$2:$G$26, 2), Sheet1!$G$3)</f>
        <v>0.18618000000000001</v>
      </c>
      <c r="N7558" s="1">
        <f>'Electricity Rates'!$J$3</f>
        <v>0.19270000000000001</v>
      </c>
      <c r="O7558" s="145">
        <f>L7558-K7558</f>
        <v>-5.0872696492507998</v>
      </c>
      <c r="P7558">
        <f t="shared" si="711"/>
        <v>0.98031686141062913</v>
      </c>
      <c r="Q7558">
        <f>IF(O7558&gt;0, IF(Q7557+O7558*Variables!$B$5&lt;Variables!$B$4, Q7557+O7558*Variables!$B$5, Variables!$B$4), IF(Q7557&gt;-O7558, Q7557+O7558/Variables!$B$5, 0))</f>
        <v>76.754091788499451</v>
      </c>
      <c r="R7558">
        <f>IF(O7558&gt;0, 0, IF(Q7557&gt;-O7558, 0, -O7558 - Q7557*Variables!$B$5))</f>
        <v>0</v>
      </c>
      <c r="S7558">
        <f t="shared" si="712"/>
        <v>0</v>
      </c>
      <c r="T7558">
        <f t="shared" si="713"/>
        <v>0</v>
      </c>
    </row>
    <row r="7559" spans="1:20" x14ac:dyDescent="0.3">
      <c r="A7559" s="3">
        <f t="shared" si="708"/>
        <v>43415</v>
      </c>
      <c r="B7559">
        <v>11</v>
      </c>
      <c r="C7559">
        <v>11</v>
      </c>
      <c r="D7559">
        <v>22</v>
      </c>
      <c r="E7559">
        <v>0</v>
      </c>
      <c r="F7559" s="1">
        <f>VLOOKUP(A7559,Weather!$A$1:$E$366, 5)</f>
        <v>0.44545454545454505</v>
      </c>
      <c r="G7559" s="1">
        <f>VLOOKUP(D7559, Fall!$A$1:$E$25, 2)</f>
        <v>330.35714285714198</v>
      </c>
      <c r="H7559" s="1">
        <f>VLOOKUP(D7559, Fall!$A$1:$E$25, 3)</f>
        <v>272.33281237147202</v>
      </c>
      <c r="I7559" s="1">
        <f>VLOOKUP(D7559, Fall!$A$1:$E$25, 5)</f>
        <v>254.385964912281</v>
      </c>
      <c r="J7559" s="1">
        <f t="shared" si="709"/>
        <v>254.385964912281</v>
      </c>
      <c r="K7559" s="47">
        <f t="shared" si="710"/>
        <v>4.7590587041378596</v>
      </c>
      <c r="L7559" s="48">
        <f>Solar!K7576/1000*Variables!$B$3</f>
        <v>0</v>
      </c>
      <c r="M7559" s="1">
        <f>IF(E7559=1, VLOOKUP(D7559, Sheet1!$E$2:$G$26, 2), Sheet1!$G$3)</f>
        <v>0.18618000000000001</v>
      </c>
      <c r="N7559" s="1">
        <f>'Electricity Rates'!$J$3</f>
        <v>0.19270000000000001</v>
      </c>
      <c r="O7559" s="145">
        <f>L7559-K7559</f>
        <v>-4.7590587041378596</v>
      </c>
      <c r="P7559">
        <f t="shared" si="711"/>
        <v>0.91707061228736564</v>
      </c>
      <c r="Q7559">
        <f>IF(O7559&gt;0, IF(Q7558+O7559*Variables!$B$5&lt;Variables!$B$4, Q7558+O7559*Variables!$B$5, Variables!$B$4), IF(Q7558&gt;-O7559, Q7558+O7559/Variables!$B$5, 0))</f>
        <v>71.691263379842155</v>
      </c>
      <c r="R7559">
        <f>IF(O7559&gt;0, 0, IF(Q7558&gt;-O7559, 0, -O7559 - Q7558*Variables!$B$5))</f>
        <v>0</v>
      </c>
      <c r="S7559">
        <f t="shared" si="712"/>
        <v>0</v>
      </c>
      <c r="T7559">
        <f t="shared" si="713"/>
        <v>0</v>
      </c>
    </row>
    <row r="7560" spans="1:20" x14ac:dyDescent="0.3">
      <c r="A7560" s="3">
        <f t="shared" si="708"/>
        <v>43415</v>
      </c>
      <c r="B7560">
        <v>11</v>
      </c>
      <c r="C7560">
        <v>11</v>
      </c>
      <c r="D7560">
        <v>23</v>
      </c>
      <c r="E7560">
        <v>0</v>
      </c>
      <c r="F7560" s="1">
        <f>VLOOKUP(A7560,Weather!$A$1:$E$366, 5)</f>
        <v>0.44545454545454505</v>
      </c>
      <c r="G7560" s="1">
        <f>VLOOKUP(D7560, Fall!$A$1:$E$25, 2)</f>
        <v>303.57142857142799</v>
      </c>
      <c r="H7560" s="1">
        <f>VLOOKUP(D7560, Fall!$A$1:$E$25, 3)</f>
        <v>252.67335691371099</v>
      </c>
      <c r="I7560" s="1">
        <f>VLOOKUP(D7560, Fall!$A$1:$E$25, 5)</f>
        <v>254.385964912281</v>
      </c>
      <c r="J7560" s="1">
        <f t="shared" si="709"/>
        <v>254.385964912281</v>
      </c>
      <c r="K7560" s="47">
        <f t="shared" si="710"/>
        <v>4.7590587041378596</v>
      </c>
      <c r="L7560" s="48">
        <f>Solar!K7577/1000*Variables!$B$3</f>
        <v>0</v>
      </c>
      <c r="M7560" s="1">
        <f>IF(E7560=1, VLOOKUP(D7560, Sheet1!$E$2:$G$26, 2), Sheet1!$G$3)</f>
        <v>0.18618000000000001</v>
      </c>
      <c r="N7560" s="1">
        <f>'Electricity Rates'!$J$3</f>
        <v>0.19270000000000001</v>
      </c>
      <c r="O7560" s="145">
        <f>L7560-K7560</f>
        <v>-4.7590587041378596</v>
      </c>
      <c r="P7560">
        <f t="shared" si="711"/>
        <v>0.91707061228736564</v>
      </c>
      <c r="Q7560">
        <f>IF(O7560&gt;0, IF(Q7559+O7560*Variables!$B$5&lt;Variables!$B$4, Q7559+O7560*Variables!$B$5, Variables!$B$4), IF(Q7559&gt;-O7560, Q7559+O7560/Variables!$B$5, 0))</f>
        <v>66.628434971184859</v>
      </c>
      <c r="R7560">
        <f>IF(O7560&gt;0, 0, IF(Q7559&gt;-O7560, 0, -O7560 - Q7559*Variables!$B$5))</f>
        <v>0</v>
      </c>
      <c r="S7560">
        <f t="shared" si="712"/>
        <v>0</v>
      </c>
      <c r="T7560">
        <f t="shared" si="713"/>
        <v>0</v>
      </c>
    </row>
    <row r="7561" spans="1:20" x14ac:dyDescent="0.3">
      <c r="A7561" s="3">
        <f t="shared" si="708"/>
        <v>43415</v>
      </c>
      <c r="B7561">
        <v>11</v>
      </c>
      <c r="C7561">
        <v>11</v>
      </c>
      <c r="D7561">
        <v>24</v>
      </c>
      <c r="E7561">
        <v>0</v>
      </c>
      <c r="F7561" s="1">
        <f>VLOOKUP(A7561,Weather!$A$1:$E$366, 5)</f>
        <v>0.44545454545454505</v>
      </c>
      <c r="G7561" s="1">
        <f>VLOOKUP(D7561, Fall!$A$1:$E$25, 2)</f>
        <v>285.71428571428498</v>
      </c>
      <c r="H7561" s="1">
        <f>VLOOKUP(D7561, Fall!$A$1:$E$25, 3)</f>
        <v>237.47635107345499</v>
      </c>
      <c r="I7561" s="1">
        <f>VLOOKUP(D7561, Fall!$A$1:$E$25, 5)</f>
        <v>254.385964912281</v>
      </c>
      <c r="J7561" s="1">
        <f t="shared" si="709"/>
        <v>254.385964912281</v>
      </c>
      <c r="K7561" s="47">
        <f t="shared" si="710"/>
        <v>4.7590587041378596</v>
      </c>
      <c r="L7561" s="48">
        <f>Solar!K7578/1000*Variables!$B$3</f>
        <v>0</v>
      </c>
      <c r="M7561" s="1">
        <f>IF(E7561=1, VLOOKUP(D7561, Sheet1!$E$2:$G$26, 2), Sheet1!$G$3)</f>
        <v>0.18618000000000001</v>
      </c>
      <c r="N7561" s="1">
        <f>'Electricity Rates'!$J$3</f>
        <v>0.19270000000000001</v>
      </c>
      <c r="O7561" s="145">
        <f>L7561-K7561</f>
        <v>-4.7590587041378596</v>
      </c>
      <c r="P7561">
        <f t="shared" si="711"/>
        <v>0.91707061228736564</v>
      </c>
      <c r="Q7561">
        <f>IF(O7561&gt;0, IF(Q7560+O7561*Variables!$B$5&lt;Variables!$B$4, Q7560+O7561*Variables!$B$5, Variables!$B$4), IF(Q7560&gt;-O7561, Q7560+O7561/Variables!$B$5, 0))</f>
        <v>61.565606562527563</v>
      </c>
      <c r="R7561">
        <f>IF(O7561&gt;0, 0, IF(Q7560&gt;-O7561, 0, -O7561 - Q7560*Variables!$B$5))</f>
        <v>0</v>
      </c>
      <c r="S7561">
        <f t="shared" si="712"/>
        <v>0</v>
      </c>
      <c r="T7561">
        <f t="shared" si="713"/>
        <v>0</v>
      </c>
    </row>
    <row r="7562" spans="1:20" x14ac:dyDescent="0.3">
      <c r="A7562" s="3">
        <f t="shared" si="708"/>
        <v>43416</v>
      </c>
      <c r="B7562">
        <v>11</v>
      </c>
      <c r="C7562">
        <v>12</v>
      </c>
      <c r="D7562">
        <v>1</v>
      </c>
      <c r="E7562">
        <v>1</v>
      </c>
      <c r="F7562" s="1">
        <f>VLOOKUP(A7562,Weather!$A$1:$E$366, 5)</f>
        <v>0.41818181818181804</v>
      </c>
      <c r="G7562" s="1">
        <f>VLOOKUP(D7562, Fall!$A$1:$E$25, 2)</f>
        <v>276.78571428571399</v>
      </c>
      <c r="H7562" s="1">
        <f>VLOOKUP(D7562, Fall!$A$1:$E$25, 3)</f>
        <v>258.40056395394299</v>
      </c>
      <c r="I7562" s="1">
        <f>VLOOKUP(D7562, Fall!$A$1:$E$25, 5)</f>
        <v>254.385964912281</v>
      </c>
      <c r="J7562" s="1">
        <f t="shared" si="709"/>
        <v>266.08889954722906</v>
      </c>
      <c r="K7562" s="47">
        <f t="shared" si="710"/>
        <v>4.9779974846543515</v>
      </c>
      <c r="L7562" s="48">
        <f>Solar!K7579/1000*Variables!$B$3</f>
        <v>0</v>
      </c>
      <c r="M7562" s="1">
        <f>IF(E7562=1, VLOOKUP(D7562, Sheet1!$E$2:$G$26, 2), Sheet1!$G$3)</f>
        <v>0.18618000000000001</v>
      </c>
      <c r="N7562" s="1">
        <f>'Electricity Rates'!$J$3</f>
        <v>0.19270000000000001</v>
      </c>
      <c r="O7562" s="145">
        <f>L7562-K7562</f>
        <v>-4.9779974846543515</v>
      </c>
      <c r="P7562">
        <f t="shared" si="711"/>
        <v>0.95926011529289357</v>
      </c>
      <c r="Q7562">
        <f>IF(O7562&gt;0, IF(Q7561+O7562*Variables!$B$5&lt;Variables!$B$4, Q7561+O7562*Variables!$B$5, Variables!$B$4), IF(Q7561&gt;-O7562, Q7561+O7562/Variables!$B$5, 0))</f>
        <v>56.269864557576128</v>
      </c>
      <c r="R7562">
        <f>IF(O7562&gt;0, 0, IF(Q7561&gt;-O7562, 0, -O7562 - Q7561*Variables!$B$5))</f>
        <v>0</v>
      </c>
      <c r="S7562">
        <f t="shared" si="712"/>
        <v>0</v>
      </c>
      <c r="T7562">
        <f t="shared" si="713"/>
        <v>0</v>
      </c>
    </row>
    <row r="7563" spans="1:20" x14ac:dyDescent="0.3">
      <c r="A7563" s="3">
        <f t="shared" si="708"/>
        <v>43416</v>
      </c>
      <c r="B7563">
        <v>11</v>
      </c>
      <c r="C7563">
        <v>12</v>
      </c>
      <c r="D7563">
        <v>2</v>
      </c>
      <c r="E7563">
        <v>1</v>
      </c>
      <c r="F7563" s="1">
        <f>VLOOKUP(A7563,Weather!$A$1:$E$366, 5)</f>
        <v>0.41818181818181804</v>
      </c>
      <c r="G7563" s="1">
        <f>VLOOKUP(D7563, Fall!$A$1:$E$25, 2)</f>
        <v>272.32142857142799</v>
      </c>
      <c r="H7563" s="1">
        <f>VLOOKUP(D7563, Fall!$A$1:$E$25, 3)</f>
        <v>244.53669616981199</v>
      </c>
      <c r="I7563" s="1">
        <f>VLOOKUP(D7563, Fall!$A$1:$E$25, 5)</f>
        <v>254.385964912281</v>
      </c>
      <c r="J7563" s="1">
        <f t="shared" si="709"/>
        <v>256.15576608321504</v>
      </c>
      <c r="K7563" s="47">
        <f t="shared" si="710"/>
        <v>4.7921681866913932</v>
      </c>
      <c r="L7563" s="48">
        <f>Solar!K7580/1000*Variables!$B$3</f>
        <v>0</v>
      </c>
      <c r="M7563" s="1">
        <f>IF(E7563=1, VLOOKUP(D7563, Sheet1!$E$2:$G$26, 2), Sheet1!$G$3)</f>
        <v>0.18618000000000001</v>
      </c>
      <c r="N7563" s="1">
        <f>'Electricity Rates'!$J$3</f>
        <v>0.19270000000000001</v>
      </c>
      <c r="O7563" s="145">
        <f>L7563-K7563</f>
        <v>-4.7921681866913932</v>
      </c>
      <c r="P7563">
        <f t="shared" si="711"/>
        <v>0.92345080957543157</v>
      </c>
      <c r="Q7563">
        <f>IF(O7563&gt;0, IF(Q7562+O7563*Variables!$B$5&lt;Variables!$B$4, Q7562+O7563*Variables!$B$5, Variables!$B$4), IF(Q7562&gt;-O7563, Q7562+O7563/Variables!$B$5, 0))</f>
        <v>51.171813295138477</v>
      </c>
      <c r="R7563">
        <f>IF(O7563&gt;0, 0, IF(Q7562&gt;-O7563, 0, -O7563 - Q7562*Variables!$B$5))</f>
        <v>0</v>
      </c>
      <c r="S7563">
        <f t="shared" si="712"/>
        <v>0</v>
      </c>
      <c r="T7563">
        <f t="shared" si="713"/>
        <v>0</v>
      </c>
    </row>
    <row r="7564" spans="1:20" x14ac:dyDescent="0.3">
      <c r="A7564" s="3">
        <f t="shared" si="708"/>
        <v>43416</v>
      </c>
      <c r="B7564">
        <v>11</v>
      </c>
      <c r="C7564">
        <v>12</v>
      </c>
      <c r="D7564">
        <v>3</v>
      </c>
      <c r="E7564">
        <v>1</v>
      </c>
      <c r="F7564" s="1">
        <f>VLOOKUP(A7564,Weather!$A$1:$E$366, 5)</f>
        <v>0.41818181818181804</v>
      </c>
      <c r="G7564" s="1">
        <f>VLOOKUP(D7564, Fall!$A$1:$E$25, 2)</f>
        <v>272.32142857142799</v>
      </c>
      <c r="H7564" s="1">
        <f>VLOOKUP(D7564, Fall!$A$1:$E$25, 3)</f>
        <v>252.565207174747</v>
      </c>
      <c r="I7564" s="1">
        <f>VLOOKUP(D7564, Fall!$A$1:$E$25, 5)</f>
        <v>254.385964912281</v>
      </c>
      <c r="J7564" s="1">
        <f t="shared" si="709"/>
        <v>260.82689975881357</v>
      </c>
      <c r="K7564" s="47">
        <f t="shared" si="710"/>
        <v>4.8795558670011703</v>
      </c>
      <c r="L7564" s="48">
        <f>Solar!K7581/1000*Variables!$B$3</f>
        <v>0</v>
      </c>
      <c r="M7564" s="1">
        <f>IF(E7564=1, VLOOKUP(D7564, Sheet1!$E$2:$G$26, 2), Sheet1!$G$3)</f>
        <v>0.18618000000000001</v>
      </c>
      <c r="N7564" s="1">
        <f>'Electricity Rates'!$J$3</f>
        <v>0.19270000000000001</v>
      </c>
      <c r="O7564" s="145">
        <f>L7564-K7564</f>
        <v>-4.8795558670011703</v>
      </c>
      <c r="P7564">
        <f t="shared" si="711"/>
        <v>0.94029041557112558</v>
      </c>
      <c r="Q7564">
        <f>IF(O7564&gt;0, IF(Q7563+O7564*Variables!$B$5&lt;Variables!$B$4, Q7563+O7564*Variables!$B$5, Variables!$B$4), IF(Q7563&gt;-O7564, Q7563+O7564/Variables!$B$5, 0))</f>
        <v>45.98079641535</v>
      </c>
      <c r="R7564">
        <f>IF(O7564&gt;0, 0, IF(Q7563&gt;-O7564, 0, -O7564 - Q7563*Variables!$B$5))</f>
        <v>0</v>
      </c>
      <c r="S7564">
        <f t="shared" si="712"/>
        <v>0</v>
      </c>
      <c r="T7564">
        <f t="shared" si="713"/>
        <v>0</v>
      </c>
    </row>
    <row r="7565" spans="1:20" x14ac:dyDescent="0.3">
      <c r="A7565" s="3">
        <f t="shared" si="708"/>
        <v>43416</v>
      </c>
      <c r="B7565">
        <v>11</v>
      </c>
      <c r="C7565">
        <v>12</v>
      </c>
      <c r="D7565">
        <v>4</v>
      </c>
      <c r="E7565">
        <v>1</v>
      </c>
      <c r="F7565" s="1">
        <f>VLOOKUP(A7565,Weather!$A$1:$E$366, 5)</f>
        <v>0.41818181818181804</v>
      </c>
      <c r="G7565" s="1">
        <f>VLOOKUP(D7565, Fall!$A$1:$E$25, 2)</f>
        <v>272.32142857142799</v>
      </c>
      <c r="H7565" s="1">
        <f>VLOOKUP(D7565, Fall!$A$1:$E$25, 3)</f>
        <v>267.50020564283898</v>
      </c>
      <c r="I7565" s="1">
        <f>VLOOKUP(D7565, Fall!$A$1:$E$25, 5)</f>
        <v>254.385964912281</v>
      </c>
      <c r="J7565" s="1">
        <f t="shared" si="709"/>
        <v>269.51635341297617</v>
      </c>
      <c r="K7565" s="47">
        <f t="shared" si="710"/>
        <v>5.0421183733930031</v>
      </c>
      <c r="L7565" s="48">
        <f>Solar!K7582/1000*Variables!$B$3</f>
        <v>0</v>
      </c>
      <c r="M7565" s="1">
        <f>IF(E7565=1, VLOOKUP(D7565, Sheet1!$E$2:$G$26, 2), Sheet1!$G$3)</f>
        <v>0.18618000000000001</v>
      </c>
      <c r="N7565" s="1">
        <f>'Electricity Rates'!$J$3</f>
        <v>0.19270000000000001</v>
      </c>
      <c r="O7565" s="145">
        <f>L7565-K7565</f>
        <v>-5.0421183733930031</v>
      </c>
      <c r="P7565">
        <f t="shared" si="711"/>
        <v>0.97161621055283176</v>
      </c>
      <c r="Q7565">
        <f>IF(O7565&gt;0, IF(Q7564+O7565*Variables!$B$5&lt;Variables!$B$4, Q7564+O7565*Variables!$B$5, Variables!$B$4), IF(Q7564&gt;-O7565, Q7564+O7565/Variables!$B$5, 0))</f>
        <v>40.616840698974464</v>
      </c>
      <c r="R7565">
        <f>IF(O7565&gt;0, 0, IF(Q7564&gt;-O7565, 0, -O7565 - Q7564*Variables!$B$5))</f>
        <v>0</v>
      </c>
      <c r="S7565">
        <f t="shared" si="712"/>
        <v>0</v>
      </c>
      <c r="T7565">
        <f t="shared" si="713"/>
        <v>0</v>
      </c>
    </row>
    <row r="7566" spans="1:20" x14ac:dyDescent="0.3">
      <c r="A7566" s="3">
        <f t="shared" si="708"/>
        <v>43416</v>
      </c>
      <c r="B7566">
        <v>11</v>
      </c>
      <c r="C7566">
        <v>12</v>
      </c>
      <c r="D7566">
        <v>5</v>
      </c>
      <c r="E7566">
        <v>1</v>
      </c>
      <c r="F7566" s="1">
        <f>VLOOKUP(A7566,Weather!$A$1:$E$366, 5)</f>
        <v>0.41818181818181804</v>
      </c>
      <c r="G7566" s="1">
        <f>VLOOKUP(D7566, Fall!$A$1:$E$25, 2)</f>
        <v>303.57142857142799</v>
      </c>
      <c r="H7566" s="1">
        <f>VLOOKUP(D7566, Fall!$A$1:$E$25, 3)</f>
        <v>277.41442782172697</v>
      </c>
      <c r="I7566" s="1">
        <f>VLOOKUP(D7566, Fall!$A$1:$E$25, 5)</f>
        <v>254.385964912281</v>
      </c>
      <c r="J7566" s="1">
        <f t="shared" si="709"/>
        <v>288.35280995342015</v>
      </c>
      <c r="K7566" s="47">
        <f t="shared" si="710"/>
        <v>5.394511252004941</v>
      </c>
      <c r="L7566" s="48">
        <f>Solar!K7583/1000*Variables!$B$3</f>
        <v>0</v>
      </c>
      <c r="M7566" s="1">
        <f>IF(E7566=1, VLOOKUP(D7566, Sheet1!$E$2:$G$26, 2), Sheet1!$G$3)</f>
        <v>0.18618000000000001</v>
      </c>
      <c r="N7566" s="1">
        <f>'Electricity Rates'!$J$3</f>
        <v>0.19270000000000001</v>
      </c>
      <c r="O7566" s="145">
        <f>L7566-K7566</f>
        <v>-5.394511252004941</v>
      </c>
      <c r="P7566">
        <f t="shared" si="711"/>
        <v>1.0395223182613522</v>
      </c>
      <c r="Q7566">
        <f>IF(O7566&gt;0, IF(Q7565+O7566*Variables!$B$5&lt;Variables!$B$4, Q7565+O7566*Variables!$B$5, Variables!$B$4), IF(Q7565&gt;-O7566, Q7565+O7566/Variables!$B$5, 0))</f>
        <v>34.877998941522399</v>
      </c>
      <c r="R7566">
        <f>IF(O7566&gt;0, 0, IF(Q7565&gt;-O7566, 0, -O7566 - Q7565*Variables!$B$5))</f>
        <v>0</v>
      </c>
      <c r="S7566">
        <f t="shared" si="712"/>
        <v>0</v>
      </c>
      <c r="T7566">
        <f t="shared" si="713"/>
        <v>0</v>
      </c>
    </row>
    <row r="7567" spans="1:20" x14ac:dyDescent="0.3">
      <c r="A7567" s="3">
        <f t="shared" si="708"/>
        <v>43416</v>
      </c>
      <c r="B7567">
        <v>11</v>
      </c>
      <c r="C7567">
        <v>12</v>
      </c>
      <c r="D7567">
        <v>6</v>
      </c>
      <c r="E7567">
        <v>1</v>
      </c>
      <c r="F7567" s="1">
        <f>VLOOKUP(A7567,Weather!$A$1:$E$366, 5)</f>
        <v>0.41818181818181804</v>
      </c>
      <c r="G7567" s="1">
        <f>VLOOKUP(D7567, Fall!$A$1:$E$25, 2)</f>
        <v>401.78571428571399</v>
      </c>
      <c r="H7567" s="1">
        <f>VLOOKUP(D7567, Fall!$A$1:$E$25, 3)</f>
        <v>309.98601628691301</v>
      </c>
      <c r="I7567" s="1">
        <f>VLOOKUP(D7567, Fall!$A$1:$E$25, 5)</f>
        <v>271.929824561403</v>
      </c>
      <c r="J7567" s="1">
        <f t="shared" si="709"/>
        <v>348.37498090459343</v>
      </c>
      <c r="K7567" s="47">
        <f t="shared" si="710"/>
        <v>6.5174074589750512</v>
      </c>
      <c r="L7567" s="48">
        <f>Solar!K7584/1000*Variables!$B$3</f>
        <v>0</v>
      </c>
      <c r="M7567" s="1">
        <f>IF(E7567=1, VLOOKUP(D7567, Sheet1!$E$2:$G$26, 2), Sheet1!$G$3)</f>
        <v>0.18618000000000001</v>
      </c>
      <c r="N7567" s="1">
        <f>'Electricity Rates'!$J$3</f>
        <v>0.19270000000000001</v>
      </c>
      <c r="O7567" s="145">
        <f>L7567-K7567</f>
        <v>-6.5174074589750512</v>
      </c>
      <c r="P7567">
        <f t="shared" si="711"/>
        <v>1.2559044173444924</v>
      </c>
      <c r="Q7567">
        <f>IF(O7567&gt;0, IF(Q7566+O7567*Variables!$B$5&lt;Variables!$B$4, Q7566+O7567*Variables!$B$5, Variables!$B$4), IF(Q7566&gt;-O7567, Q7566+O7567/Variables!$B$5, 0))</f>
        <v>27.94458675112341</v>
      </c>
      <c r="R7567">
        <f>IF(O7567&gt;0, 0, IF(Q7566&gt;-O7567, 0, -O7567 - Q7566*Variables!$B$5))</f>
        <v>0</v>
      </c>
      <c r="S7567">
        <f t="shared" si="712"/>
        <v>0</v>
      </c>
      <c r="T7567">
        <f t="shared" si="713"/>
        <v>0</v>
      </c>
    </row>
    <row r="7568" spans="1:20" x14ac:dyDescent="0.3">
      <c r="A7568" s="3">
        <f t="shared" si="708"/>
        <v>43416</v>
      </c>
      <c r="B7568">
        <v>11</v>
      </c>
      <c r="C7568">
        <v>12</v>
      </c>
      <c r="D7568">
        <v>7</v>
      </c>
      <c r="E7568">
        <v>1</v>
      </c>
      <c r="F7568" s="1">
        <f>VLOOKUP(A7568,Weather!$A$1:$E$366, 5)</f>
        <v>0.41818181818181804</v>
      </c>
      <c r="G7568" s="1">
        <f>VLOOKUP(D7568, Fall!$A$1:$E$25, 2)</f>
        <v>593.74999999999898</v>
      </c>
      <c r="H7568" s="1">
        <f>VLOOKUP(D7568, Fall!$A$1:$E$25, 3)</f>
        <v>390.39236653779699</v>
      </c>
      <c r="I7568" s="1">
        <f>VLOOKUP(D7568, Fall!$A$1:$E$25, 5)</f>
        <v>263.15789473684202</v>
      </c>
      <c r="J7568" s="1">
        <f t="shared" si="709"/>
        <v>475.43283144017232</v>
      </c>
      <c r="K7568" s="47">
        <f t="shared" si="710"/>
        <v>8.8944087598483215</v>
      </c>
      <c r="L7568" s="48">
        <f>Solar!K7585/1000*Variables!$B$3</f>
        <v>0</v>
      </c>
      <c r="M7568" s="1">
        <f>IF(E7568=1, VLOOKUP(D7568, Sheet1!$E$2:$G$26, 2), Sheet1!$G$3)</f>
        <v>0.18618000000000001</v>
      </c>
      <c r="N7568" s="1">
        <f>'Electricity Rates'!$J$3</f>
        <v>0.19270000000000001</v>
      </c>
      <c r="O7568" s="145">
        <f>L7568-K7568</f>
        <v>-8.8944087598483215</v>
      </c>
      <c r="P7568">
        <f t="shared" si="711"/>
        <v>1.7139525680227716</v>
      </c>
      <c r="Q7568">
        <f>IF(O7568&gt;0, IF(Q7567+O7568*Variables!$B$5&lt;Variables!$B$4, Q7567+O7568*Variables!$B$5, Variables!$B$4), IF(Q7567&gt;-O7568, Q7567+O7568/Variables!$B$5, 0))</f>
        <v>18.482449772561367</v>
      </c>
      <c r="R7568">
        <f>IF(O7568&gt;0, 0, IF(Q7567&gt;-O7568, 0, -O7568 - Q7567*Variables!$B$5))</f>
        <v>0</v>
      </c>
      <c r="S7568">
        <f t="shared" si="712"/>
        <v>0</v>
      </c>
      <c r="T7568">
        <f t="shared" si="713"/>
        <v>0</v>
      </c>
    </row>
    <row r="7569" spans="1:20" x14ac:dyDescent="0.3">
      <c r="A7569" s="3">
        <f t="shared" si="708"/>
        <v>43416</v>
      </c>
      <c r="B7569">
        <v>11</v>
      </c>
      <c r="C7569">
        <v>12</v>
      </c>
      <c r="D7569">
        <v>8</v>
      </c>
      <c r="E7569">
        <v>1</v>
      </c>
      <c r="F7569" s="1">
        <f>VLOOKUP(A7569,Weather!$A$1:$E$366, 5)</f>
        <v>0.41818181818181804</v>
      </c>
      <c r="G7569" s="1">
        <f>VLOOKUP(D7569, Fall!$A$1:$E$25, 2)</f>
        <v>866.07142857142799</v>
      </c>
      <c r="H7569" s="1">
        <f>VLOOKUP(D7569, Fall!$A$1:$E$25, 3)</f>
        <v>561.61059471909198</v>
      </c>
      <c r="I7569" s="1">
        <f>VLOOKUP(D7569, Fall!$A$1:$E$25, 5)</f>
        <v>271.929824561403</v>
      </c>
      <c r="J7569" s="1">
        <f t="shared" si="709"/>
        <v>688.93057978461422</v>
      </c>
      <c r="K7569" s="47">
        <f t="shared" si="710"/>
        <v>12.888529732374503</v>
      </c>
      <c r="L7569" s="48">
        <f>Solar!K7586/1000*Variables!$B$3</f>
        <v>3.7768999999999995</v>
      </c>
      <c r="M7569" s="1">
        <f>IF(E7569=1, VLOOKUP(D7569, Sheet1!$E$2:$G$26, 2), Sheet1!$G$3)</f>
        <v>0.18618000000000001</v>
      </c>
      <c r="N7569" s="1">
        <f>'Electricity Rates'!$J$3</f>
        <v>0.19270000000000001</v>
      </c>
      <c r="O7569" s="145">
        <f>L7569-K7569</f>
        <v>-9.111629732374503</v>
      </c>
      <c r="P7569">
        <f t="shared" si="711"/>
        <v>2.4836196794285668</v>
      </c>
      <c r="Q7569">
        <f>IF(O7569&gt;0, IF(Q7568+O7569*Variables!$B$5&lt;Variables!$B$4, Q7568+O7569*Variables!$B$5, Variables!$B$4), IF(Q7568&gt;-O7569, Q7568+O7569/Variables!$B$5, 0))</f>
        <v>8.7892266530140226</v>
      </c>
      <c r="R7569">
        <f>IF(O7569&gt;0, 0, IF(Q7568&gt;-O7569, 0, -O7569 - Q7568*Variables!$B$5))</f>
        <v>0</v>
      </c>
      <c r="S7569">
        <f t="shared" si="712"/>
        <v>0</v>
      </c>
      <c r="T7569">
        <f t="shared" si="713"/>
        <v>0</v>
      </c>
    </row>
    <row r="7570" spans="1:20" x14ac:dyDescent="0.3">
      <c r="A7570" s="3">
        <f t="shared" si="708"/>
        <v>43416</v>
      </c>
      <c r="B7570">
        <v>11</v>
      </c>
      <c r="C7570">
        <v>12</v>
      </c>
      <c r="D7570">
        <v>9</v>
      </c>
      <c r="E7570">
        <v>1</v>
      </c>
      <c r="F7570" s="1">
        <f>VLOOKUP(A7570,Weather!$A$1:$E$366, 5)</f>
        <v>0.41818181818181804</v>
      </c>
      <c r="G7570" s="1">
        <f>VLOOKUP(D7570, Fall!$A$1:$E$25, 2)</f>
        <v>1080.3571428571399</v>
      </c>
      <c r="H7570" s="1">
        <f>VLOOKUP(D7570, Fall!$A$1:$E$25, 3)</f>
        <v>760.17932055605797</v>
      </c>
      <c r="I7570" s="1">
        <f>VLOOKUP(D7570, Fall!$A$1:$E$25, 5)</f>
        <v>311.40350877192998</v>
      </c>
      <c r="J7570" s="1">
        <f t="shared" si="709"/>
        <v>894.07186442741954</v>
      </c>
      <c r="K7570" s="47">
        <f t="shared" si="710"/>
        <v>16.726317782489655</v>
      </c>
      <c r="L7570" s="48">
        <f>Solar!K7587/1000*Variables!$B$3</f>
        <v>15.001800000000001</v>
      </c>
      <c r="M7570" s="1">
        <f>IF(E7570=1, VLOOKUP(D7570, Sheet1!$E$2:$G$26, 2), Sheet1!$G$3)</f>
        <v>0.20441999999999999</v>
      </c>
      <c r="N7570" s="1">
        <f>'Electricity Rates'!$J$3</f>
        <v>0.19270000000000001</v>
      </c>
      <c r="O7570" s="145">
        <f>L7570-K7570</f>
        <v>-1.724517782489654</v>
      </c>
      <c r="P7570">
        <f t="shared" si="711"/>
        <v>3.2231614366857566</v>
      </c>
      <c r="Q7570">
        <f>IF(O7570&gt;0, IF(Q7569+O7570*Variables!$B$5&lt;Variables!$B$4, Q7569+O7570*Variables!$B$5, Variables!$B$4), IF(Q7569&gt;-O7570, Q7569+O7570/Variables!$B$5, 0))</f>
        <v>6.9546332673867308</v>
      </c>
      <c r="R7570">
        <f>IF(O7570&gt;0, 0, IF(Q7569&gt;-O7570, 0, -O7570 - Q7569*Variables!$B$5))</f>
        <v>0</v>
      </c>
      <c r="S7570">
        <f t="shared" si="712"/>
        <v>0</v>
      </c>
      <c r="T7570">
        <f t="shared" si="713"/>
        <v>0</v>
      </c>
    </row>
    <row r="7571" spans="1:20" x14ac:dyDescent="0.3">
      <c r="A7571" s="3">
        <f t="shared" si="708"/>
        <v>43416</v>
      </c>
      <c r="B7571">
        <v>11</v>
      </c>
      <c r="C7571">
        <v>12</v>
      </c>
      <c r="D7571">
        <v>10</v>
      </c>
      <c r="E7571">
        <v>1</v>
      </c>
      <c r="F7571" s="1">
        <f>VLOOKUP(A7571,Weather!$A$1:$E$366, 5)</f>
        <v>0.41818181818181804</v>
      </c>
      <c r="G7571" s="1">
        <f>VLOOKUP(D7571, Fall!$A$1:$E$25, 2)</f>
        <v>1205.3571428571399</v>
      </c>
      <c r="H7571" s="1">
        <f>VLOOKUP(D7571, Fall!$A$1:$E$25, 3)</f>
        <v>904.12930821748796</v>
      </c>
      <c r="I7571" s="1">
        <f>VLOOKUP(D7571, Fall!$A$1:$E$25, 5)</f>
        <v>359.64912280701702</v>
      </c>
      <c r="J7571" s="1">
        <f t="shared" si="709"/>
        <v>1030.0973117940696</v>
      </c>
      <c r="K7571" s="47">
        <f t="shared" si="710"/>
        <v>19.271085098948042</v>
      </c>
      <c r="L7571" s="48">
        <f>Solar!K7588/1000*Variables!$B$3</f>
        <v>21.315000000000001</v>
      </c>
      <c r="M7571" s="1">
        <f>IF(E7571=1, VLOOKUP(D7571, Sheet1!$E$2:$G$26, 2), Sheet1!$G$3)</f>
        <v>0.20441999999999999</v>
      </c>
      <c r="N7571" s="1">
        <f>'Electricity Rates'!$J$3</f>
        <v>0.19270000000000001</v>
      </c>
      <c r="O7571" s="145">
        <f>L7571-K7571</f>
        <v>2.0439149010519593</v>
      </c>
      <c r="P7571">
        <f t="shared" si="711"/>
        <v>3.7135380985672879</v>
      </c>
      <c r="Q7571">
        <f>IF(O7571&gt;0, IF(Q7570+O7571*Variables!$B$5&lt;Variables!$B$4, Q7570+O7571*Variables!$B$5, Variables!$B$4), IF(Q7570&gt;-O7571, Q7570+O7571/Variables!$B$5, 0))</f>
        <v>8.8759132743755718</v>
      </c>
      <c r="R7571">
        <f>IF(O7571&gt;0, 0, IF(Q7570&gt;-O7571, 0, -O7571 - Q7570*Variables!$B$5))</f>
        <v>0</v>
      </c>
      <c r="S7571">
        <f t="shared" si="712"/>
        <v>0</v>
      </c>
      <c r="T7571">
        <f t="shared" si="713"/>
        <v>0</v>
      </c>
    </row>
    <row r="7572" spans="1:20" x14ac:dyDescent="0.3">
      <c r="A7572" s="3">
        <f t="shared" si="708"/>
        <v>43416</v>
      </c>
      <c r="B7572">
        <v>11</v>
      </c>
      <c r="C7572">
        <v>12</v>
      </c>
      <c r="D7572">
        <v>11</v>
      </c>
      <c r="E7572">
        <v>1</v>
      </c>
      <c r="F7572" s="1">
        <f>VLOOKUP(A7572,Weather!$A$1:$E$366, 5)</f>
        <v>0.41818181818181804</v>
      </c>
      <c r="G7572" s="1">
        <f>VLOOKUP(D7572, Fall!$A$1:$E$25, 2)</f>
        <v>1290.17857142857</v>
      </c>
      <c r="H7572" s="1">
        <f>VLOOKUP(D7572, Fall!$A$1:$E$25, 3)</f>
        <v>975.19947355433101</v>
      </c>
      <c r="I7572" s="1">
        <f>VLOOKUP(D7572, Fall!$A$1:$E$25, 5)</f>
        <v>377.19298245613999</v>
      </c>
      <c r="J7572" s="1">
        <f t="shared" si="709"/>
        <v>1106.9180053926491</v>
      </c>
      <c r="K7572" s="47">
        <f t="shared" si="710"/>
        <v>20.708248468610723</v>
      </c>
      <c r="L7572" s="48">
        <f>Solar!K7589/1000*Variables!$B$3</f>
        <v>21.451599999999999</v>
      </c>
      <c r="M7572" s="1">
        <f>IF(E7572=1, VLOOKUP(D7572, Sheet1!$E$2:$G$26, 2), Sheet1!$G$3)</f>
        <v>0.20441999999999999</v>
      </c>
      <c r="N7572" s="1">
        <f>'Electricity Rates'!$J$3</f>
        <v>0.19270000000000001</v>
      </c>
      <c r="O7572" s="145">
        <f>L7572-K7572</f>
        <v>0.74335153138927623</v>
      </c>
      <c r="P7572">
        <f t="shared" si="711"/>
        <v>3.9904794799012864</v>
      </c>
      <c r="Q7572">
        <f>IF(O7572&gt;0, IF(Q7571+O7572*Variables!$B$5&lt;Variables!$B$4, Q7571+O7572*Variables!$B$5, Variables!$B$4), IF(Q7571&gt;-O7572, Q7571+O7572/Variables!$B$5, 0))</f>
        <v>9.5746637138814918</v>
      </c>
      <c r="R7572">
        <f>IF(O7572&gt;0, 0, IF(Q7571&gt;-O7572, 0, -O7572 - Q7571*Variables!$B$5))</f>
        <v>0</v>
      </c>
      <c r="S7572">
        <f t="shared" si="712"/>
        <v>0</v>
      </c>
      <c r="T7572">
        <f t="shared" si="713"/>
        <v>0</v>
      </c>
    </row>
    <row r="7573" spans="1:20" x14ac:dyDescent="0.3">
      <c r="A7573" s="3">
        <f t="shared" si="708"/>
        <v>43416</v>
      </c>
      <c r="B7573">
        <v>11</v>
      </c>
      <c r="C7573">
        <v>12</v>
      </c>
      <c r="D7573">
        <v>12</v>
      </c>
      <c r="E7573">
        <v>1</v>
      </c>
      <c r="F7573" s="1">
        <f>VLOOKUP(A7573,Weather!$A$1:$E$366, 5)</f>
        <v>0.41818181818181804</v>
      </c>
      <c r="G7573" s="1">
        <f>VLOOKUP(D7573, Fall!$A$1:$E$25, 2)</f>
        <v>1366.07142857142</v>
      </c>
      <c r="H7573" s="1">
        <f>VLOOKUP(D7573, Fall!$A$1:$E$25, 3)</f>
        <v>996.442378876367</v>
      </c>
      <c r="I7573" s="1">
        <f>VLOOKUP(D7573, Fall!$A$1:$E$25, 5)</f>
        <v>368.42105263157799</v>
      </c>
      <c r="J7573" s="1">
        <f t="shared" si="709"/>
        <v>1151.0145269306618</v>
      </c>
      <c r="K7573" s="47">
        <f t="shared" si="710"/>
        <v>21.533207246191267</v>
      </c>
      <c r="L7573" s="48">
        <f>Solar!K7590/1000*Variables!$B$3</f>
        <v>28.639299999999995</v>
      </c>
      <c r="M7573" s="1">
        <f>IF(E7573=1, VLOOKUP(D7573, Sheet1!$E$2:$G$26, 2), Sheet1!$G$3)</f>
        <v>0.20441999999999999</v>
      </c>
      <c r="N7573" s="1">
        <f>'Electricity Rates'!$J$3</f>
        <v>0.19270000000000001</v>
      </c>
      <c r="O7573" s="145">
        <f>L7573-K7573</f>
        <v>7.1060927538087277</v>
      </c>
      <c r="P7573">
        <f t="shared" si="711"/>
        <v>4.149449036341057</v>
      </c>
      <c r="Q7573">
        <f>IF(O7573&gt;0, IF(Q7572+O7573*Variables!$B$5&lt;Variables!$B$4, Q7572+O7573*Variables!$B$5, Variables!$B$4), IF(Q7572&gt;-O7573, Q7572+O7573/Variables!$B$5, 0))</f>
        <v>16.254390902461694</v>
      </c>
      <c r="R7573">
        <f>IF(O7573&gt;0, 0, IF(Q7572&gt;-O7573, 0, -O7573 - Q7572*Variables!$B$5))</f>
        <v>0</v>
      </c>
      <c r="S7573">
        <f t="shared" si="712"/>
        <v>0</v>
      </c>
      <c r="T7573">
        <f t="shared" si="713"/>
        <v>0</v>
      </c>
    </row>
    <row r="7574" spans="1:20" x14ac:dyDescent="0.3">
      <c r="A7574" s="3">
        <f t="shared" si="708"/>
        <v>43416</v>
      </c>
      <c r="B7574">
        <v>11</v>
      </c>
      <c r="C7574">
        <v>12</v>
      </c>
      <c r="D7574">
        <v>13</v>
      </c>
      <c r="E7574">
        <v>1</v>
      </c>
      <c r="F7574" s="1">
        <f>VLOOKUP(A7574,Weather!$A$1:$E$366, 5)</f>
        <v>0.41818181818181804</v>
      </c>
      <c r="G7574" s="1">
        <f>VLOOKUP(D7574, Fall!$A$1:$E$25, 2)</f>
        <v>1446.42857142857</v>
      </c>
      <c r="H7574" s="1">
        <f>VLOOKUP(D7574, Fall!$A$1:$E$25, 3)</f>
        <v>1031.4839187299399</v>
      </c>
      <c r="I7574" s="1">
        <f>VLOOKUP(D7574, Fall!$A$1:$E$25, 5)</f>
        <v>350.87719298245599</v>
      </c>
      <c r="J7574" s="1">
        <f t="shared" si="709"/>
        <v>1205.006228040276</v>
      </c>
      <c r="K7574" s="47">
        <f t="shared" si="710"/>
        <v>22.543285279409503</v>
      </c>
      <c r="L7574" s="48">
        <f>Solar!K7591/1000*Variables!$B$3</f>
        <v>29.748049999999999</v>
      </c>
      <c r="M7574" s="1">
        <f>IF(E7574=1, VLOOKUP(D7574, Sheet1!$E$2:$G$26, 2), Sheet1!$G$3)</f>
        <v>0.20441999999999999</v>
      </c>
      <c r="N7574" s="1">
        <f>'Electricity Rates'!$J$3</f>
        <v>0.19270000000000001</v>
      </c>
      <c r="O7574" s="145">
        <f>L7574-K7574</f>
        <v>7.2047647205904966</v>
      </c>
      <c r="P7574">
        <f t="shared" si="711"/>
        <v>4.3440910733422111</v>
      </c>
      <c r="Q7574">
        <f>IF(O7574&gt;0, IF(Q7573+O7574*Variables!$B$5&lt;Variables!$B$4, Q7573+O7574*Variables!$B$5, Variables!$B$4), IF(Q7573&gt;-O7574, Q7573+O7574/Variables!$B$5, 0))</f>
        <v>23.02686973981676</v>
      </c>
      <c r="R7574">
        <f>IF(O7574&gt;0, 0, IF(Q7573&gt;-O7574, 0, -O7574 - Q7573*Variables!$B$5))</f>
        <v>0</v>
      </c>
      <c r="S7574">
        <f t="shared" si="712"/>
        <v>0</v>
      </c>
      <c r="T7574">
        <f t="shared" si="713"/>
        <v>0</v>
      </c>
    </row>
    <row r="7575" spans="1:20" x14ac:dyDescent="0.3">
      <c r="A7575" s="3">
        <f t="shared" si="708"/>
        <v>43416</v>
      </c>
      <c r="B7575">
        <v>11</v>
      </c>
      <c r="C7575">
        <v>12</v>
      </c>
      <c r="D7575">
        <v>14</v>
      </c>
      <c r="E7575">
        <v>1</v>
      </c>
      <c r="F7575" s="1">
        <f>VLOOKUP(A7575,Weather!$A$1:$E$366, 5)</f>
        <v>0.41818181818181804</v>
      </c>
      <c r="G7575" s="1">
        <f>VLOOKUP(D7575, Fall!$A$1:$E$25, 2)</f>
        <v>1482.1428571428501</v>
      </c>
      <c r="H7575" s="1">
        <f>VLOOKUP(D7575, Fall!$A$1:$E$25, 3)</f>
        <v>1052.56230978037</v>
      </c>
      <c r="I7575" s="1">
        <f>VLOOKUP(D7575, Fall!$A$1:$E$25, 5)</f>
        <v>342.105263157894</v>
      </c>
      <c r="J7575" s="1">
        <f t="shared" si="709"/>
        <v>1232.2050841319526</v>
      </c>
      <c r="K7575" s="47">
        <f t="shared" si="710"/>
        <v>23.052122128448406</v>
      </c>
      <c r="L7575" s="48">
        <f>Solar!K7592/1000*Variables!$B$3</f>
        <v>19.200899999999997</v>
      </c>
      <c r="M7575" s="1">
        <f>IF(E7575=1, VLOOKUP(D7575, Sheet1!$E$2:$G$26, 2), Sheet1!$G$3)</f>
        <v>0.20441999999999999</v>
      </c>
      <c r="N7575" s="1">
        <f>'Electricity Rates'!$J$3</f>
        <v>0.19270000000000001</v>
      </c>
      <c r="O7575" s="145">
        <f>L7575-K7575</f>
        <v>-3.8512221284484092</v>
      </c>
      <c r="P7575">
        <f t="shared" si="711"/>
        <v>4.4421439341520079</v>
      </c>
      <c r="Q7575">
        <f>IF(O7575&gt;0, IF(Q7574+O7575*Variables!$B$5&lt;Variables!$B$4, Q7574+O7575*Variables!$B$5, Variables!$B$4), IF(Q7574&gt;-O7575, Q7574+O7575/Variables!$B$5, 0))</f>
        <v>18.929824922318453</v>
      </c>
      <c r="R7575">
        <f>IF(O7575&gt;0, 0, IF(Q7574&gt;-O7575, 0, -O7575 - Q7574*Variables!$B$5))</f>
        <v>0</v>
      </c>
      <c r="S7575">
        <f t="shared" si="712"/>
        <v>0</v>
      </c>
      <c r="T7575">
        <f t="shared" si="713"/>
        <v>0</v>
      </c>
    </row>
    <row r="7576" spans="1:20" x14ac:dyDescent="0.3">
      <c r="A7576" s="3">
        <f t="shared" si="708"/>
        <v>43416</v>
      </c>
      <c r="B7576">
        <v>11</v>
      </c>
      <c r="C7576">
        <v>12</v>
      </c>
      <c r="D7576">
        <v>15</v>
      </c>
      <c r="E7576">
        <v>1</v>
      </c>
      <c r="F7576" s="1">
        <f>VLOOKUP(A7576,Weather!$A$1:$E$366, 5)</f>
        <v>0.41818181818181804</v>
      </c>
      <c r="G7576" s="1">
        <f>VLOOKUP(D7576, Fall!$A$1:$E$25, 2)</f>
        <v>1437.5</v>
      </c>
      <c r="H7576" s="1">
        <f>VLOOKUP(D7576, Fall!$A$1:$E$25, 3)</f>
        <v>1060.00658057086</v>
      </c>
      <c r="I7576" s="1">
        <f>VLOOKUP(D7576, Fall!$A$1:$E$25, 5)</f>
        <v>328.94736842105198</v>
      </c>
      <c r="J7576" s="1">
        <f t="shared" si="709"/>
        <v>1217.8674650594094</v>
      </c>
      <c r="K7576" s="47">
        <f t="shared" si="710"/>
        <v>22.783893608579675</v>
      </c>
      <c r="L7576" s="48">
        <f>Solar!K7593/1000*Variables!$B$3</f>
        <v>16.753150000000002</v>
      </c>
      <c r="M7576" s="1">
        <f>IF(E7576=1, VLOOKUP(D7576, Sheet1!$E$2:$G$26, 2), Sheet1!$G$3)</f>
        <v>0.20441999999999999</v>
      </c>
      <c r="N7576" s="1">
        <f>'Electricity Rates'!$J$3</f>
        <v>0.19270000000000001</v>
      </c>
      <c r="O7576" s="145">
        <f>L7576-K7576</f>
        <v>-6.0307436085796731</v>
      </c>
      <c r="P7576">
        <f t="shared" si="711"/>
        <v>4.3904562983733033</v>
      </c>
      <c r="Q7576">
        <f>IF(O7576&gt;0, IF(Q7575+O7576*Variables!$B$5&lt;Variables!$B$4, Q7575+O7576*Variables!$B$5, Variables!$B$4), IF(Q7575&gt;-O7576, Q7575+O7576/Variables!$B$5, 0))</f>
        <v>12.514140232340075</v>
      </c>
      <c r="R7576">
        <f>IF(O7576&gt;0, 0, IF(Q7575&gt;-O7576, 0, -O7576 - Q7575*Variables!$B$5))</f>
        <v>0</v>
      </c>
      <c r="S7576">
        <f t="shared" si="712"/>
        <v>0</v>
      </c>
      <c r="T7576">
        <f t="shared" si="713"/>
        <v>0</v>
      </c>
    </row>
    <row r="7577" spans="1:20" x14ac:dyDescent="0.3">
      <c r="A7577" s="3">
        <f t="shared" si="708"/>
        <v>43416</v>
      </c>
      <c r="B7577">
        <v>11</v>
      </c>
      <c r="C7577">
        <v>12</v>
      </c>
      <c r="D7577">
        <v>16</v>
      </c>
      <c r="E7577">
        <v>1</v>
      </c>
      <c r="F7577" s="1">
        <f>VLOOKUP(A7577,Weather!$A$1:$E$366, 5)</f>
        <v>0.41818181818181804</v>
      </c>
      <c r="G7577" s="1">
        <f>VLOOKUP(D7577, Fall!$A$1:$E$25, 2)</f>
        <v>1348.2142857142801</v>
      </c>
      <c r="H7577" s="1">
        <f>VLOOKUP(D7577, Fall!$A$1:$E$25, 3)</f>
        <v>1003.98947108661</v>
      </c>
      <c r="I7577" s="1">
        <f>VLOOKUP(D7577, Fall!$A$1:$E$25, 5)</f>
        <v>298.24561403508801</v>
      </c>
      <c r="J7577" s="1">
        <f t="shared" si="709"/>
        <v>1147.9380299309084</v>
      </c>
      <c r="K7577" s="47">
        <f t="shared" si="710"/>
        <v>21.475652066879473</v>
      </c>
      <c r="L7577" s="48">
        <f>Solar!K7594/1000*Variables!$B$3</f>
        <v>8.1171499999999988</v>
      </c>
      <c r="M7577" s="1">
        <f>IF(E7577=1, VLOOKUP(D7577, Sheet1!$E$2:$G$26, 2), Sheet1!$G$3)</f>
        <v>0.20441999999999999</v>
      </c>
      <c r="N7577" s="1">
        <f>'Electricity Rates'!$J$3</f>
        <v>0.19270000000000001</v>
      </c>
      <c r="O7577" s="145">
        <f>L7577-K7577</f>
        <v>-13.358502066879474</v>
      </c>
      <c r="P7577">
        <f t="shared" si="711"/>
        <v>4.1383581532876743</v>
      </c>
      <c r="Q7577">
        <f>IF(O7577&gt;0, IF(Q7576+O7577*Variables!$B$5&lt;Variables!$B$4, Q7576+O7577*Variables!$B$5, Variables!$B$4), IF(Q7576&gt;-O7577, Q7576+O7577/Variables!$B$5, 0))</f>
        <v>0</v>
      </c>
      <c r="R7577">
        <f>IF(O7577&gt;0, 0, IF(Q7576&gt;-O7577, 0, -O7577 - Q7576*Variables!$B$5))</f>
        <v>1.5952102484798036</v>
      </c>
      <c r="S7577">
        <f t="shared" si="712"/>
        <v>0.32609287899424144</v>
      </c>
      <c r="T7577">
        <f t="shared" si="713"/>
        <v>0</v>
      </c>
    </row>
    <row r="7578" spans="1:20" x14ac:dyDescent="0.3">
      <c r="A7578" s="3">
        <f t="shared" si="708"/>
        <v>43416</v>
      </c>
      <c r="B7578">
        <v>11</v>
      </c>
      <c r="C7578">
        <v>12</v>
      </c>
      <c r="D7578">
        <v>17</v>
      </c>
      <c r="E7578">
        <v>1</v>
      </c>
      <c r="F7578" s="1">
        <f>VLOOKUP(A7578,Weather!$A$1:$E$366, 5)</f>
        <v>0.41818181818181804</v>
      </c>
      <c r="G7578" s="1">
        <f>VLOOKUP(D7578, Fall!$A$1:$E$25, 2)</f>
        <v>1080.3571428571399</v>
      </c>
      <c r="H7578" s="1">
        <f>VLOOKUP(D7578, Fall!$A$1:$E$25, 3)</f>
        <v>794.90091642515802</v>
      </c>
      <c r="I7578" s="1">
        <f>VLOOKUP(D7578, Fall!$A$1:$E$25, 5)</f>
        <v>263.15789473684202</v>
      </c>
      <c r="J7578" s="1">
        <f t="shared" si="709"/>
        <v>914.27352020580497</v>
      </c>
      <c r="K7578" s="47">
        <f t="shared" si="710"/>
        <v>17.104250841034272</v>
      </c>
      <c r="L7578" s="48">
        <f>Solar!K7595/1000*Variables!$B$3</f>
        <v>1.6160000000000001</v>
      </c>
      <c r="M7578" s="1">
        <f>IF(E7578=1, VLOOKUP(D7578, Sheet1!$E$2:$G$26, 2), Sheet1!$G$3)</f>
        <v>0.20441999999999999</v>
      </c>
      <c r="N7578" s="1">
        <f>'Electricity Rates'!$J$3</f>
        <v>0.19270000000000001</v>
      </c>
      <c r="O7578" s="145">
        <f>L7578-K7578</f>
        <v>-15.488250841034272</v>
      </c>
      <c r="P7578">
        <f t="shared" si="711"/>
        <v>3.2959891370673042</v>
      </c>
      <c r="Q7578">
        <f>IF(O7578&gt;0, IF(Q7577+O7578*Variables!$B$5&lt;Variables!$B$4, Q7577+O7578*Variables!$B$5, Variables!$B$4), IF(Q7577&gt;-O7578, Q7577+O7578/Variables!$B$5, 0))</f>
        <v>0</v>
      </c>
      <c r="R7578">
        <f>IF(O7578&gt;0, 0, IF(Q7577&gt;-O7578, 0, -O7578 - Q7577*Variables!$B$5))</f>
        <v>15.488250841034272</v>
      </c>
      <c r="S7578">
        <f t="shared" si="712"/>
        <v>3.1661082369242259</v>
      </c>
      <c r="T7578">
        <f t="shared" si="713"/>
        <v>0</v>
      </c>
    </row>
    <row r="7579" spans="1:20" x14ac:dyDescent="0.3">
      <c r="A7579" s="3">
        <f t="shared" si="708"/>
        <v>43416</v>
      </c>
      <c r="B7579">
        <v>11</v>
      </c>
      <c r="C7579">
        <v>12</v>
      </c>
      <c r="D7579">
        <v>18</v>
      </c>
      <c r="E7579">
        <v>1</v>
      </c>
      <c r="F7579" s="1">
        <f>VLOOKUP(A7579,Weather!$A$1:$E$366, 5)</f>
        <v>0.41818181818181804</v>
      </c>
      <c r="G7579" s="1">
        <f>VLOOKUP(D7579, Fall!$A$1:$E$25, 2)</f>
        <v>678.57142857142799</v>
      </c>
      <c r="H7579" s="1">
        <f>VLOOKUP(D7579, Fall!$A$1:$E$25, 3)</f>
        <v>583.61400485626905</v>
      </c>
      <c r="I7579" s="1">
        <f>VLOOKUP(D7579, Fall!$A$1:$E$25, 5)</f>
        <v>280.70175438596499</v>
      </c>
      <c r="J7579" s="1">
        <f t="shared" si="709"/>
        <v>623.32347295533555</v>
      </c>
      <c r="K7579" s="47">
        <f t="shared" si="710"/>
        <v>11.661150411676342</v>
      </c>
      <c r="L7579" s="48">
        <f>Solar!K7596/1000*Variables!$B$3</f>
        <v>0</v>
      </c>
      <c r="M7579" s="1">
        <f>IF(E7579=1, VLOOKUP(D7579, Sheet1!$E$2:$G$26, 2), Sheet1!$G$3)</f>
        <v>0.20441999999999999</v>
      </c>
      <c r="N7579" s="1">
        <f>'Electricity Rates'!$J$3</f>
        <v>0.19270000000000001</v>
      </c>
      <c r="O7579" s="145">
        <f>L7579-K7579</f>
        <v>-11.661150411676342</v>
      </c>
      <c r="P7579">
        <f t="shared" si="711"/>
        <v>2.2471036843300314</v>
      </c>
      <c r="Q7579">
        <f>IF(O7579&gt;0, IF(Q7578+O7579*Variables!$B$5&lt;Variables!$B$4, Q7578+O7579*Variables!$B$5, Variables!$B$4), IF(Q7578&gt;-O7579, Q7578+O7579/Variables!$B$5, 0))</f>
        <v>0</v>
      </c>
      <c r="R7579">
        <f>IF(O7579&gt;0, 0, IF(Q7578&gt;-O7579, 0, -O7579 - Q7578*Variables!$B$5))</f>
        <v>11.661150411676342</v>
      </c>
      <c r="S7579">
        <f t="shared" si="712"/>
        <v>2.3837723671548776</v>
      </c>
      <c r="T7579">
        <f t="shared" si="713"/>
        <v>0</v>
      </c>
    </row>
    <row r="7580" spans="1:20" x14ac:dyDescent="0.3">
      <c r="A7580" s="3">
        <f t="shared" si="708"/>
        <v>43416</v>
      </c>
      <c r="B7580">
        <v>11</v>
      </c>
      <c r="C7580">
        <v>12</v>
      </c>
      <c r="D7580">
        <v>19</v>
      </c>
      <c r="E7580">
        <v>1</v>
      </c>
      <c r="F7580" s="1">
        <f>VLOOKUP(A7580,Weather!$A$1:$E$366, 5)</f>
        <v>0.41818181818181804</v>
      </c>
      <c r="G7580" s="1">
        <f>VLOOKUP(D7580, Fall!$A$1:$E$25, 2)</f>
        <v>517.85714285714198</v>
      </c>
      <c r="H7580" s="1">
        <f>VLOOKUP(D7580, Fall!$A$1:$E$25, 3)</f>
        <v>442.60593718179598</v>
      </c>
      <c r="I7580" s="1">
        <f>VLOOKUP(D7580, Fall!$A$1:$E$25, 5)</f>
        <v>289.47368421052602</v>
      </c>
      <c r="J7580" s="1">
        <f t="shared" si="709"/>
        <v>474.07462319148613</v>
      </c>
      <c r="K7580" s="47">
        <f t="shared" si="710"/>
        <v>8.8689993675095149</v>
      </c>
      <c r="L7580" s="48">
        <f>Solar!K7597/1000*Variables!$B$3</f>
        <v>0</v>
      </c>
      <c r="M7580" s="1">
        <f>IF(E7580=1, VLOOKUP(D7580, Sheet1!$E$2:$G$26, 2), Sheet1!$G$3)</f>
        <v>0.20441999999999999</v>
      </c>
      <c r="N7580" s="1">
        <f>'Electricity Rates'!$J$3</f>
        <v>0.19270000000000001</v>
      </c>
      <c r="O7580" s="145">
        <f>L7580-K7580</f>
        <v>-8.8689993675095149</v>
      </c>
      <c r="P7580">
        <f t="shared" si="711"/>
        <v>1.7090561781190836</v>
      </c>
      <c r="Q7580">
        <f>IF(O7580&gt;0, IF(Q7579+O7580*Variables!$B$5&lt;Variables!$B$4, Q7579+O7580*Variables!$B$5, Variables!$B$4), IF(Q7579&gt;-O7580, Q7579+O7580/Variables!$B$5, 0))</f>
        <v>0</v>
      </c>
      <c r="R7580">
        <f>IF(O7580&gt;0, 0, IF(Q7579&gt;-O7580, 0, -O7580 - Q7579*Variables!$B$5))</f>
        <v>8.8689993675095149</v>
      </c>
      <c r="S7580">
        <f t="shared" si="712"/>
        <v>1.8130008507062949</v>
      </c>
      <c r="T7580">
        <f t="shared" si="713"/>
        <v>0</v>
      </c>
    </row>
    <row r="7581" spans="1:20" x14ac:dyDescent="0.3">
      <c r="A7581" s="3">
        <f t="shared" si="708"/>
        <v>43416</v>
      </c>
      <c r="B7581">
        <v>11</v>
      </c>
      <c r="C7581">
        <v>12</v>
      </c>
      <c r="D7581">
        <v>20</v>
      </c>
      <c r="E7581">
        <v>1</v>
      </c>
      <c r="F7581" s="1">
        <f>VLOOKUP(A7581,Weather!$A$1:$E$366, 5)</f>
        <v>0.41818181818181804</v>
      </c>
      <c r="G7581" s="1">
        <f>VLOOKUP(D7581, Fall!$A$1:$E$25, 2)</f>
        <v>428.57142857142799</v>
      </c>
      <c r="H7581" s="1">
        <f>VLOOKUP(D7581, Fall!$A$1:$E$25, 3)</f>
        <v>354.11608052009001</v>
      </c>
      <c r="I7581" s="1">
        <f>VLOOKUP(D7581, Fall!$A$1:$E$25, 5)</f>
        <v>263.15789473684202</v>
      </c>
      <c r="J7581" s="1">
        <f t="shared" si="709"/>
        <v>385.25195334155859</v>
      </c>
      <c r="K7581" s="47">
        <f t="shared" si="710"/>
        <v>7.2073027396321736</v>
      </c>
      <c r="L7581" s="48">
        <f>Solar!K7598/1000*Variables!$B$3</f>
        <v>0</v>
      </c>
      <c r="M7581" s="1">
        <f>IF(E7581=1, VLOOKUP(D7581, Sheet1!$E$2:$G$26, 2), Sheet1!$G$3)</f>
        <v>0.20441999999999999</v>
      </c>
      <c r="N7581" s="1">
        <f>'Electricity Rates'!$J$3</f>
        <v>0.19270000000000001</v>
      </c>
      <c r="O7581" s="145">
        <f>L7581-K7581</f>
        <v>-7.2073027396321736</v>
      </c>
      <c r="P7581">
        <f t="shared" si="711"/>
        <v>1.3888472379271199</v>
      </c>
      <c r="Q7581">
        <f>IF(O7581&gt;0, IF(Q7580+O7581*Variables!$B$5&lt;Variables!$B$4, Q7580+O7581*Variables!$B$5, Variables!$B$4), IF(Q7580&gt;-O7581, Q7580+O7581/Variables!$B$5, 0))</f>
        <v>0</v>
      </c>
      <c r="R7581">
        <f>IF(O7581&gt;0, 0, IF(Q7580&gt;-O7581, 0, -O7581 - Q7580*Variables!$B$5))</f>
        <v>7.2073027396321736</v>
      </c>
      <c r="S7581">
        <f t="shared" si="712"/>
        <v>1.4733168260356089</v>
      </c>
      <c r="T7581">
        <f t="shared" si="713"/>
        <v>0</v>
      </c>
    </row>
    <row r="7582" spans="1:20" x14ac:dyDescent="0.3">
      <c r="A7582" s="3">
        <f t="shared" si="708"/>
        <v>43416</v>
      </c>
      <c r="B7582">
        <v>11</v>
      </c>
      <c r="C7582">
        <v>12</v>
      </c>
      <c r="D7582">
        <v>21</v>
      </c>
      <c r="E7582">
        <v>1</v>
      </c>
      <c r="F7582" s="1">
        <f>VLOOKUP(A7582,Weather!$A$1:$E$366, 5)</f>
        <v>0.41818181818181804</v>
      </c>
      <c r="G7582" s="1">
        <f>VLOOKUP(D7582, Fall!$A$1:$E$25, 2)</f>
        <v>366.07142857142799</v>
      </c>
      <c r="H7582" s="1">
        <f>VLOOKUP(D7582, Fall!$A$1:$E$25, 3)</f>
        <v>305.62638808916603</v>
      </c>
      <c r="I7582" s="1">
        <f>VLOOKUP(D7582, Fall!$A$1:$E$25, 5)</f>
        <v>271.929824561403</v>
      </c>
      <c r="J7582" s="1">
        <f t="shared" si="709"/>
        <v>330.90340501811193</v>
      </c>
      <c r="K7582" s="47">
        <f t="shared" si="710"/>
        <v>6.1905488002191067</v>
      </c>
      <c r="L7582" s="48">
        <f>Solar!K7599/1000*Variables!$B$3</f>
        <v>0</v>
      </c>
      <c r="M7582" s="1">
        <f>IF(E7582=1, VLOOKUP(D7582, Sheet1!$E$2:$G$26, 2), Sheet1!$G$3)</f>
        <v>0.20441999999999999</v>
      </c>
      <c r="N7582" s="1">
        <f>'Electricity Rates'!$J$3</f>
        <v>0.19270000000000001</v>
      </c>
      <c r="O7582" s="145">
        <f>L7582-K7582</f>
        <v>-6.1905488002191067</v>
      </c>
      <c r="P7582">
        <f t="shared" si="711"/>
        <v>1.1929187538022219</v>
      </c>
      <c r="Q7582">
        <f>IF(O7582&gt;0, IF(Q7581+O7582*Variables!$B$5&lt;Variables!$B$4, Q7581+O7582*Variables!$B$5, Variables!$B$4), IF(Q7581&gt;-O7582, Q7581+O7582/Variables!$B$5, 0))</f>
        <v>0</v>
      </c>
      <c r="R7582">
        <f>IF(O7582&gt;0, 0, IF(Q7581&gt;-O7582, 0, -O7582 - Q7581*Variables!$B$5))</f>
        <v>6.1905488002191067</v>
      </c>
      <c r="S7582">
        <f t="shared" si="712"/>
        <v>1.2654719857407897</v>
      </c>
      <c r="T7582">
        <f t="shared" si="713"/>
        <v>0</v>
      </c>
    </row>
    <row r="7583" spans="1:20" x14ac:dyDescent="0.3">
      <c r="A7583" s="3">
        <f t="shared" si="708"/>
        <v>43416</v>
      </c>
      <c r="B7583">
        <v>11</v>
      </c>
      <c r="C7583">
        <v>12</v>
      </c>
      <c r="D7583">
        <v>22</v>
      </c>
      <c r="E7583">
        <v>1</v>
      </c>
      <c r="F7583" s="1">
        <f>VLOOKUP(A7583,Weather!$A$1:$E$366, 5)</f>
        <v>0.41818181818181804</v>
      </c>
      <c r="G7583" s="1">
        <f>VLOOKUP(D7583, Fall!$A$1:$E$25, 2)</f>
        <v>330.35714285714198</v>
      </c>
      <c r="H7583" s="1">
        <f>VLOOKUP(D7583, Fall!$A$1:$E$25, 3)</f>
        <v>272.33281237147202</v>
      </c>
      <c r="I7583" s="1">
        <f>VLOOKUP(D7583, Fall!$A$1:$E$25, 5)</f>
        <v>254.385964912281</v>
      </c>
      <c r="J7583" s="1">
        <f t="shared" si="709"/>
        <v>296.59753239275216</v>
      </c>
      <c r="K7583" s="47">
        <f t="shared" si="710"/>
        <v>5.5487537162133496</v>
      </c>
      <c r="L7583" s="48">
        <f>Solar!K7600/1000*Variables!$B$3</f>
        <v>0</v>
      </c>
      <c r="M7583" s="1">
        <f>IF(E7583=1, VLOOKUP(D7583, Sheet1!$E$2:$G$26, 2), Sheet1!$G$3)</f>
        <v>0.18618000000000001</v>
      </c>
      <c r="N7583" s="1">
        <f>'Electricity Rates'!$J$3</f>
        <v>0.19270000000000001</v>
      </c>
      <c r="O7583" s="145">
        <f>L7583-K7583</f>
        <v>-5.5487537162133496</v>
      </c>
      <c r="P7583">
        <f t="shared" si="711"/>
        <v>1.0692448411143125</v>
      </c>
      <c r="Q7583">
        <f>IF(O7583&gt;0, IF(Q7582+O7583*Variables!$B$5&lt;Variables!$B$4, Q7582+O7583*Variables!$B$5, Variables!$B$4), IF(Q7582&gt;-O7583, Q7582+O7583/Variables!$B$5, 0))</f>
        <v>0</v>
      </c>
      <c r="R7583">
        <f>IF(O7583&gt;0, 0, IF(Q7582&gt;-O7583, 0, -O7583 - Q7582*Variables!$B$5))</f>
        <v>5.5487537162133496</v>
      </c>
      <c r="S7583">
        <f t="shared" si="712"/>
        <v>1.0330669668846015</v>
      </c>
      <c r="T7583">
        <f t="shared" si="713"/>
        <v>0</v>
      </c>
    </row>
    <row r="7584" spans="1:20" x14ac:dyDescent="0.3">
      <c r="A7584" s="3">
        <f t="shared" si="708"/>
        <v>43416</v>
      </c>
      <c r="B7584">
        <v>11</v>
      </c>
      <c r="C7584">
        <v>12</v>
      </c>
      <c r="D7584">
        <v>23</v>
      </c>
      <c r="E7584">
        <v>1</v>
      </c>
      <c r="F7584" s="1">
        <f>VLOOKUP(A7584,Weather!$A$1:$E$366, 5)</f>
        <v>0.41818181818181804</v>
      </c>
      <c r="G7584" s="1">
        <f>VLOOKUP(D7584, Fall!$A$1:$E$25, 2)</f>
        <v>303.57142857142799</v>
      </c>
      <c r="H7584" s="1">
        <f>VLOOKUP(D7584, Fall!$A$1:$E$25, 3)</f>
        <v>252.67335691371099</v>
      </c>
      <c r="I7584" s="1">
        <f>VLOOKUP(D7584, Fall!$A$1:$E$25, 5)</f>
        <v>254.385964912281</v>
      </c>
      <c r="J7584" s="1">
        <f t="shared" si="709"/>
        <v>273.95800506148356</v>
      </c>
      <c r="K7584" s="47">
        <f t="shared" si="710"/>
        <v>5.1252128984618928</v>
      </c>
      <c r="L7584" s="48">
        <f>Solar!K7601/1000*Variables!$B$3</f>
        <v>0</v>
      </c>
      <c r="M7584" s="1">
        <f>IF(E7584=1, VLOOKUP(D7584, Sheet1!$E$2:$G$26, 2), Sheet1!$G$3)</f>
        <v>0.18618000000000001</v>
      </c>
      <c r="N7584" s="1">
        <f>'Electricity Rates'!$J$3</f>
        <v>0.19270000000000001</v>
      </c>
      <c r="O7584" s="145">
        <f>L7584-K7584</f>
        <v>-5.1252128984618928</v>
      </c>
      <c r="P7584">
        <f t="shared" si="711"/>
        <v>0.9876285255336068</v>
      </c>
      <c r="Q7584">
        <f>IF(O7584&gt;0, IF(Q7583+O7584*Variables!$B$5&lt;Variables!$B$4, Q7583+O7584*Variables!$B$5, Variables!$B$4), IF(Q7583&gt;-O7584, Q7583+O7584/Variables!$B$5, 0))</f>
        <v>0</v>
      </c>
      <c r="R7584">
        <f>IF(O7584&gt;0, 0, IF(Q7583&gt;-O7584, 0, -O7584 - Q7583*Variables!$B$5))</f>
        <v>5.1252128984618928</v>
      </c>
      <c r="S7584">
        <f t="shared" si="712"/>
        <v>0.95421213743563527</v>
      </c>
      <c r="T7584">
        <f t="shared" si="713"/>
        <v>0</v>
      </c>
    </row>
    <row r="7585" spans="1:20" x14ac:dyDescent="0.3">
      <c r="A7585" s="3">
        <f t="shared" si="708"/>
        <v>43416</v>
      </c>
      <c r="B7585">
        <v>11</v>
      </c>
      <c r="C7585">
        <v>12</v>
      </c>
      <c r="D7585">
        <v>24</v>
      </c>
      <c r="E7585">
        <v>1</v>
      </c>
      <c r="F7585" s="1">
        <f>VLOOKUP(A7585,Weather!$A$1:$E$366, 5)</f>
        <v>0.41818181818181804</v>
      </c>
      <c r="G7585" s="1">
        <f>VLOOKUP(D7585, Fall!$A$1:$E$25, 2)</f>
        <v>285.71428571428498</v>
      </c>
      <c r="H7585" s="1">
        <f>VLOOKUP(D7585, Fall!$A$1:$E$25, 3)</f>
        <v>237.47635107345499</v>
      </c>
      <c r="I7585" s="1">
        <f>VLOOKUP(D7585, Fall!$A$1:$E$25, 5)</f>
        <v>254.385964912281</v>
      </c>
      <c r="J7585" s="1">
        <f t="shared" si="709"/>
        <v>257.64857828689298</v>
      </c>
      <c r="K7585" s="47">
        <f t="shared" si="710"/>
        <v>4.8200957530333755</v>
      </c>
      <c r="L7585" s="48">
        <f>Solar!K7602/1000*Variables!$B$3</f>
        <v>0</v>
      </c>
      <c r="M7585" s="1">
        <f>IF(E7585=1, VLOOKUP(D7585, Sheet1!$E$2:$G$26, 2), Sheet1!$G$3)</f>
        <v>0.18618000000000001</v>
      </c>
      <c r="N7585" s="1">
        <f>'Electricity Rates'!$J$3</f>
        <v>0.19270000000000001</v>
      </c>
      <c r="O7585" s="145">
        <f>L7585-K7585</f>
        <v>-4.8200957530333755</v>
      </c>
      <c r="P7585">
        <f t="shared" si="711"/>
        <v>0.92883245160953154</v>
      </c>
      <c r="Q7585">
        <f>IF(O7585&gt;0, IF(Q7584+O7585*Variables!$B$5&lt;Variables!$B$4, Q7584+O7585*Variables!$B$5, Variables!$B$4), IF(Q7584&gt;-O7585, Q7584+O7585/Variables!$B$5, 0))</f>
        <v>0</v>
      </c>
      <c r="R7585">
        <f>IF(O7585&gt;0, 0, IF(Q7584&gt;-O7585, 0, -O7585 - Q7584*Variables!$B$5))</f>
        <v>4.8200957530333755</v>
      </c>
      <c r="S7585">
        <f t="shared" si="712"/>
        <v>0.89740542729975392</v>
      </c>
      <c r="T7585">
        <f t="shared" si="713"/>
        <v>0</v>
      </c>
    </row>
    <row r="7586" spans="1:20" x14ac:dyDescent="0.3">
      <c r="A7586" s="3">
        <f t="shared" si="708"/>
        <v>43417</v>
      </c>
      <c r="B7586">
        <v>11</v>
      </c>
      <c r="C7586">
        <v>13</v>
      </c>
      <c r="D7586">
        <v>1</v>
      </c>
      <c r="E7586">
        <v>1</v>
      </c>
      <c r="F7586" s="1">
        <f>VLOOKUP(A7586,Weather!$A$1:$E$366, 5)</f>
        <v>0.39999999999999963</v>
      </c>
      <c r="G7586" s="1">
        <f>VLOOKUP(D7586, Fall!$A$1:$E$25, 2)</f>
        <v>276.78571428571399</v>
      </c>
      <c r="H7586" s="1">
        <f>VLOOKUP(D7586, Fall!$A$1:$E$25, 3)</f>
        <v>258.40056395394299</v>
      </c>
      <c r="I7586" s="1">
        <f>VLOOKUP(D7586, Fall!$A$1:$E$25, 5)</f>
        <v>254.385964912281</v>
      </c>
      <c r="J7586" s="1">
        <f t="shared" si="709"/>
        <v>265.7546240866514</v>
      </c>
      <c r="K7586" s="47">
        <f t="shared" si="710"/>
        <v>4.9717438513582293</v>
      </c>
      <c r="L7586" s="48">
        <f>Solar!K7603/1000*Variables!$B$3</f>
        <v>0</v>
      </c>
      <c r="M7586" s="1">
        <f>IF(E7586=1, VLOOKUP(D7586, Sheet1!$E$2:$G$26, 2), Sheet1!$G$3)</f>
        <v>0.18618000000000001</v>
      </c>
      <c r="N7586" s="1">
        <f>'Electricity Rates'!$J$3</f>
        <v>0.19270000000000001</v>
      </c>
      <c r="O7586" s="145">
        <f>L7586-K7586</f>
        <v>-4.9717438513582293</v>
      </c>
      <c r="P7586">
        <f t="shared" si="711"/>
        <v>0.95805504015673082</v>
      </c>
      <c r="Q7586">
        <f>IF(O7586&gt;0, IF(Q7585+O7586*Variables!$B$5&lt;Variables!$B$4, Q7585+O7586*Variables!$B$5, Variables!$B$4), IF(Q7585&gt;-O7586, Q7585+O7586/Variables!$B$5, 0))</f>
        <v>0</v>
      </c>
      <c r="R7586">
        <f>IF(O7586&gt;0, 0, IF(Q7585&gt;-O7586, 0, -O7586 - Q7585*Variables!$B$5))</f>
        <v>4.9717438513582293</v>
      </c>
      <c r="S7586">
        <f t="shared" si="712"/>
        <v>0.92563927024587522</v>
      </c>
      <c r="T7586">
        <f t="shared" si="713"/>
        <v>0</v>
      </c>
    </row>
    <row r="7587" spans="1:20" x14ac:dyDescent="0.3">
      <c r="A7587" s="3">
        <f t="shared" si="708"/>
        <v>43417</v>
      </c>
      <c r="B7587">
        <v>11</v>
      </c>
      <c r="C7587">
        <v>13</v>
      </c>
      <c r="D7587">
        <v>2</v>
      </c>
      <c r="E7587">
        <v>1</v>
      </c>
      <c r="F7587" s="1">
        <f>VLOOKUP(A7587,Weather!$A$1:$E$366, 5)</f>
        <v>0.39999999999999963</v>
      </c>
      <c r="G7587" s="1">
        <f>VLOOKUP(D7587, Fall!$A$1:$E$25, 2)</f>
        <v>272.32142857142799</v>
      </c>
      <c r="H7587" s="1">
        <f>VLOOKUP(D7587, Fall!$A$1:$E$25, 3)</f>
        <v>244.53669616981199</v>
      </c>
      <c r="I7587" s="1">
        <f>VLOOKUP(D7587, Fall!$A$1:$E$25, 5)</f>
        <v>254.385964912281</v>
      </c>
      <c r="J7587" s="1">
        <f t="shared" si="709"/>
        <v>255.65058913045837</v>
      </c>
      <c r="K7587" s="47">
        <f t="shared" si="710"/>
        <v>4.782717324199921</v>
      </c>
      <c r="L7587" s="48">
        <f>Solar!K7604/1000*Variables!$B$3</f>
        <v>0</v>
      </c>
      <c r="M7587" s="1">
        <f>IF(E7587=1, VLOOKUP(D7587, Sheet1!$E$2:$G$26, 2), Sheet1!$G$3)</f>
        <v>0.18618000000000001</v>
      </c>
      <c r="N7587" s="1">
        <f>'Electricity Rates'!$J$3</f>
        <v>0.19270000000000001</v>
      </c>
      <c r="O7587" s="145">
        <f>L7587-K7587</f>
        <v>-4.782717324199921</v>
      </c>
      <c r="P7587">
        <f t="shared" si="711"/>
        <v>0.92162962837332485</v>
      </c>
      <c r="Q7587">
        <f>IF(O7587&gt;0, IF(Q7586+O7587*Variables!$B$5&lt;Variables!$B$4, Q7586+O7587*Variables!$B$5, Variables!$B$4), IF(Q7586&gt;-O7587, Q7586+O7587/Variables!$B$5, 0))</f>
        <v>0</v>
      </c>
      <c r="R7587">
        <f>IF(O7587&gt;0, 0, IF(Q7586&gt;-O7587, 0, -O7587 - Q7586*Variables!$B$5))</f>
        <v>4.782717324199921</v>
      </c>
      <c r="S7587">
        <f t="shared" si="712"/>
        <v>0.89044631141954134</v>
      </c>
      <c r="T7587">
        <f t="shared" si="713"/>
        <v>0</v>
      </c>
    </row>
    <row r="7588" spans="1:20" x14ac:dyDescent="0.3">
      <c r="A7588" s="3">
        <f t="shared" si="708"/>
        <v>43417</v>
      </c>
      <c r="B7588">
        <v>11</v>
      </c>
      <c r="C7588">
        <v>13</v>
      </c>
      <c r="D7588">
        <v>3</v>
      </c>
      <c r="E7588">
        <v>1</v>
      </c>
      <c r="F7588" s="1">
        <f>VLOOKUP(A7588,Weather!$A$1:$E$366, 5)</f>
        <v>0.39999999999999963</v>
      </c>
      <c r="G7588" s="1">
        <f>VLOOKUP(D7588, Fall!$A$1:$E$25, 2)</f>
        <v>272.32142857142799</v>
      </c>
      <c r="H7588" s="1">
        <f>VLOOKUP(D7588, Fall!$A$1:$E$25, 3)</f>
        <v>252.565207174747</v>
      </c>
      <c r="I7588" s="1">
        <f>VLOOKUP(D7588, Fall!$A$1:$E$25, 5)</f>
        <v>254.385964912281</v>
      </c>
      <c r="J7588" s="1">
        <f t="shared" si="709"/>
        <v>260.46769573341936</v>
      </c>
      <c r="K7588" s="47">
        <f t="shared" si="710"/>
        <v>4.8728358695193785</v>
      </c>
      <c r="L7588" s="48">
        <f>Solar!K7605/1000*Variables!$B$3</f>
        <v>0</v>
      </c>
      <c r="M7588" s="1">
        <f>IF(E7588=1, VLOOKUP(D7588, Sheet1!$E$2:$G$26, 2), Sheet1!$G$3)</f>
        <v>0.18618000000000001</v>
      </c>
      <c r="N7588" s="1">
        <f>'Electricity Rates'!$J$3</f>
        <v>0.19270000000000001</v>
      </c>
      <c r="O7588" s="145">
        <f>L7588-K7588</f>
        <v>-4.8728358695193785</v>
      </c>
      <c r="P7588">
        <f t="shared" si="711"/>
        <v>0.93899547205638434</v>
      </c>
      <c r="Q7588">
        <f>IF(O7588&gt;0, IF(Q7587+O7588*Variables!$B$5&lt;Variables!$B$4, Q7587+O7588*Variables!$B$5, Variables!$B$4), IF(Q7587&gt;-O7588, Q7587+O7588/Variables!$B$5, 0))</f>
        <v>0</v>
      </c>
      <c r="R7588">
        <f>IF(O7588&gt;0, 0, IF(Q7587&gt;-O7588, 0, -O7588 - Q7587*Variables!$B$5))</f>
        <v>4.8728358695193785</v>
      </c>
      <c r="S7588">
        <f t="shared" si="712"/>
        <v>0.90722458218711799</v>
      </c>
      <c r="T7588">
        <f t="shared" si="713"/>
        <v>0</v>
      </c>
    </row>
    <row r="7589" spans="1:20" x14ac:dyDescent="0.3">
      <c r="A7589" s="3">
        <f t="shared" si="708"/>
        <v>43417</v>
      </c>
      <c r="B7589">
        <v>11</v>
      </c>
      <c r="C7589">
        <v>13</v>
      </c>
      <c r="D7589">
        <v>4</v>
      </c>
      <c r="E7589">
        <v>1</v>
      </c>
      <c r="F7589" s="1">
        <f>VLOOKUP(A7589,Weather!$A$1:$E$366, 5)</f>
        <v>0.39999999999999963</v>
      </c>
      <c r="G7589" s="1">
        <f>VLOOKUP(D7589, Fall!$A$1:$E$25, 2)</f>
        <v>272.32142857142799</v>
      </c>
      <c r="H7589" s="1">
        <f>VLOOKUP(D7589, Fall!$A$1:$E$25, 3)</f>
        <v>267.50020564283898</v>
      </c>
      <c r="I7589" s="1">
        <f>VLOOKUP(D7589, Fall!$A$1:$E$25, 5)</f>
        <v>254.385964912281</v>
      </c>
      <c r="J7589" s="1">
        <f t="shared" si="709"/>
        <v>269.42869481427459</v>
      </c>
      <c r="K7589" s="47">
        <f t="shared" si="710"/>
        <v>5.0404784542359566</v>
      </c>
      <c r="L7589" s="48">
        <f>Solar!K7606/1000*Variables!$B$3</f>
        <v>0</v>
      </c>
      <c r="M7589" s="1">
        <f>IF(E7589=1, VLOOKUP(D7589, Sheet1!$E$2:$G$26, 2), Sheet1!$G$3)</f>
        <v>0.18618000000000001</v>
      </c>
      <c r="N7589" s="1">
        <f>'Electricity Rates'!$J$3</f>
        <v>0.19270000000000001</v>
      </c>
      <c r="O7589" s="145">
        <f>L7589-K7589</f>
        <v>-5.0404784542359566</v>
      </c>
      <c r="P7589">
        <f t="shared" si="711"/>
        <v>0.97130019813126889</v>
      </c>
      <c r="Q7589">
        <f>IF(O7589&gt;0, IF(Q7588+O7589*Variables!$B$5&lt;Variables!$B$4, Q7588+O7589*Variables!$B$5, Variables!$B$4), IF(Q7588&gt;-O7589, Q7588+O7589/Variables!$B$5, 0))</f>
        <v>0</v>
      </c>
      <c r="R7589">
        <f>IF(O7589&gt;0, 0, IF(Q7588&gt;-O7589, 0, -O7589 - Q7588*Variables!$B$5))</f>
        <v>5.0404784542359566</v>
      </c>
      <c r="S7589">
        <f t="shared" si="712"/>
        <v>0.93843627860965051</v>
      </c>
      <c r="T7589">
        <f t="shared" si="713"/>
        <v>0</v>
      </c>
    </row>
    <row r="7590" spans="1:20" x14ac:dyDescent="0.3">
      <c r="A7590" s="3">
        <f t="shared" si="708"/>
        <v>43417</v>
      </c>
      <c r="B7590">
        <v>11</v>
      </c>
      <c r="C7590">
        <v>13</v>
      </c>
      <c r="D7590">
        <v>5</v>
      </c>
      <c r="E7590">
        <v>1</v>
      </c>
      <c r="F7590" s="1">
        <f>VLOOKUP(A7590,Weather!$A$1:$E$366, 5)</f>
        <v>0.39999999999999963</v>
      </c>
      <c r="G7590" s="1">
        <f>VLOOKUP(D7590, Fall!$A$1:$E$25, 2)</f>
        <v>303.57142857142799</v>
      </c>
      <c r="H7590" s="1">
        <f>VLOOKUP(D7590, Fall!$A$1:$E$25, 3)</f>
        <v>277.41442782172697</v>
      </c>
      <c r="I7590" s="1">
        <f>VLOOKUP(D7590, Fall!$A$1:$E$25, 5)</f>
        <v>254.385964912281</v>
      </c>
      <c r="J7590" s="1">
        <f t="shared" si="709"/>
        <v>287.87722812160735</v>
      </c>
      <c r="K7590" s="47">
        <f t="shared" si="710"/>
        <v>5.3856140557425647</v>
      </c>
      <c r="L7590" s="48">
        <f>Solar!K7607/1000*Variables!$B$3</f>
        <v>0</v>
      </c>
      <c r="M7590" s="1">
        <f>IF(E7590=1, VLOOKUP(D7590, Sheet1!$E$2:$G$26, 2), Sheet1!$G$3)</f>
        <v>0.18618000000000001</v>
      </c>
      <c r="N7590" s="1">
        <f>'Electricity Rates'!$J$3</f>
        <v>0.19270000000000001</v>
      </c>
      <c r="O7590" s="145">
        <f>L7590-K7590</f>
        <v>-5.3856140557425647</v>
      </c>
      <c r="P7590">
        <f t="shared" si="711"/>
        <v>1.0378078285415924</v>
      </c>
      <c r="Q7590">
        <f>IF(O7590&gt;0, IF(Q7589+O7590*Variables!$B$5&lt;Variables!$B$4, Q7589+O7590*Variables!$B$5, Variables!$B$4), IF(Q7589&gt;-O7590, Q7589+O7590/Variables!$B$5, 0))</f>
        <v>0</v>
      </c>
      <c r="R7590">
        <f>IF(O7590&gt;0, 0, IF(Q7589&gt;-O7590, 0, -O7590 - Q7589*Variables!$B$5))</f>
        <v>5.3856140557425647</v>
      </c>
      <c r="S7590">
        <f t="shared" si="712"/>
        <v>1.0026936248981508</v>
      </c>
      <c r="T7590">
        <f t="shared" si="713"/>
        <v>0</v>
      </c>
    </row>
    <row r="7591" spans="1:20" x14ac:dyDescent="0.3">
      <c r="A7591" s="3">
        <f t="shared" si="708"/>
        <v>43417</v>
      </c>
      <c r="B7591">
        <v>11</v>
      </c>
      <c r="C7591">
        <v>13</v>
      </c>
      <c r="D7591">
        <v>6</v>
      </c>
      <c r="E7591">
        <v>1</v>
      </c>
      <c r="F7591" s="1">
        <f>VLOOKUP(A7591,Weather!$A$1:$E$366, 5)</f>
        <v>0.39999999999999963</v>
      </c>
      <c r="G7591" s="1">
        <f>VLOOKUP(D7591, Fall!$A$1:$E$25, 2)</f>
        <v>401.78571428571399</v>
      </c>
      <c r="H7591" s="1">
        <f>VLOOKUP(D7591, Fall!$A$1:$E$25, 3)</f>
        <v>309.98601628691301</v>
      </c>
      <c r="I7591" s="1">
        <f>VLOOKUP(D7591, Fall!$A$1:$E$25, 5)</f>
        <v>271.929824561403</v>
      </c>
      <c r="J7591" s="1">
        <f t="shared" si="709"/>
        <v>346.70589548643335</v>
      </c>
      <c r="K7591" s="47">
        <f t="shared" si="710"/>
        <v>6.486182169128643</v>
      </c>
      <c r="L7591" s="48">
        <f>Solar!K7608/1000*Variables!$B$3</f>
        <v>0</v>
      </c>
      <c r="M7591" s="1">
        <f>IF(E7591=1, VLOOKUP(D7591, Sheet1!$E$2:$G$26, 2), Sheet1!$G$3)</f>
        <v>0.18618000000000001</v>
      </c>
      <c r="N7591" s="1">
        <f>'Electricity Rates'!$J$3</f>
        <v>0.19270000000000001</v>
      </c>
      <c r="O7591" s="145">
        <f>L7591-K7591</f>
        <v>-6.486182169128643</v>
      </c>
      <c r="P7591">
        <f t="shared" si="711"/>
        <v>1.2498873039910896</v>
      </c>
      <c r="Q7591">
        <f>IF(O7591&gt;0, IF(Q7590+O7591*Variables!$B$5&lt;Variables!$B$4, Q7590+O7591*Variables!$B$5, Variables!$B$4), IF(Q7590&gt;-O7591, Q7590+O7591/Variables!$B$5, 0))</f>
        <v>0</v>
      </c>
      <c r="R7591">
        <f>IF(O7591&gt;0, 0, IF(Q7590&gt;-O7591, 0, -O7591 - Q7590*Variables!$B$5))</f>
        <v>6.486182169128643</v>
      </c>
      <c r="S7591">
        <f t="shared" si="712"/>
        <v>1.2075973962483708</v>
      </c>
      <c r="T7591">
        <f t="shared" si="713"/>
        <v>0</v>
      </c>
    </row>
    <row r="7592" spans="1:20" x14ac:dyDescent="0.3">
      <c r="A7592" s="3">
        <f t="shared" si="708"/>
        <v>43417</v>
      </c>
      <c r="B7592">
        <v>11</v>
      </c>
      <c r="C7592">
        <v>13</v>
      </c>
      <c r="D7592">
        <v>7</v>
      </c>
      <c r="E7592">
        <v>1</v>
      </c>
      <c r="F7592" s="1">
        <f>VLOOKUP(A7592,Weather!$A$1:$E$366, 5)</f>
        <v>0.39999999999999963</v>
      </c>
      <c r="G7592" s="1">
        <f>VLOOKUP(D7592, Fall!$A$1:$E$25, 2)</f>
        <v>593.74999999999898</v>
      </c>
      <c r="H7592" s="1">
        <f>VLOOKUP(D7592, Fall!$A$1:$E$25, 3)</f>
        <v>390.39236653779699</v>
      </c>
      <c r="I7592" s="1">
        <f>VLOOKUP(D7592, Fall!$A$1:$E$25, 5)</f>
        <v>263.15789473684202</v>
      </c>
      <c r="J7592" s="1">
        <f t="shared" si="709"/>
        <v>471.73541992267769</v>
      </c>
      <c r="K7592" s="47">
        <f t="shared" si="710"/>
        <v>8.8252374969165004</v>
      </c>
      <c r="L7592" s="48">
        <f>Solar!K7609/1000*Variables!$B$3</f>
        <v>0</v>
      </c>
      <c r="M7592" s="1">
        <f>IF(E7592=1, VLOOKUP(D7592, Sheet1!$E$2:$G$26, 2), Sheet1!$G$3)</f>
        <v>0.18618000000000001</v>
      </c>
      <c r="N7592" s="1">
        <f>'Electricity Rates'!$J$3</f>
        <v>0.19270000000000001</v>
      </c>
      <c r="O7592" s="145">
        <f>L7592-K7592</f>
        <v>-8.8252374969165004</v>
      </c>
      <c r="P7592">
        <f t="shared" si="711"/>
        <v>1.7006232656558098</v>
      </c>
      <c r="Q7592">
        <f>IF(O7592&gt;0, IF(Q7591+O7592*Variables!$B$5&lt;Variables!$B$4, Q7591+O7592*Variables!$B$5, Variables!$B$4), IF(Q7591&gt;-O7592, Q7591+O7592/Variables!$B$5, 0))</f>
        <v>0</v>
      </c>
      <c r="R7592">
        <f>IF(O7592&gt;0, 0, IF(Q7591&gt;-O7592, 0, -O7592 - Q7591*Variables!$B$5))</f>
        <v>8.8252374969165004</v>
      </c>
      <c r="S7592">
        <f t="shared" si="712"/>
        <v>1.6430827171759141</v>
      </c>
      <c r="T7592">
        <f t="shared" si="713"/>
        <v>0</v>
      </c>
    </row>
    <row r="7593" spans="1:20" x14ac:dyDescent="0.3">
      <c r="A7593" s="3">
        <f t="shared" si="708"/>
        <v>43417</v>
      </c>
      <c r="B7593">
        <v>11</v>
      </c>
      <c r="C7593">
        <v>13</v>
      </c>
      <c r="D7593">
        <v>8</v>
      </c>
      <c r="E7593">
        <v>1</v>
      </c>
      <c r="F7593" s="1">
        <f>VLOOKUP(A7593,Weather!$A$1:$E$366, 5)</f>
        <v>0.39999999999999963</v>
      </c>
      <c r="G7593" s="1">
        <f>VLOOKUP(D7593, Fall!$A$1:$E$25, 2)</f>
        <v>866.07142857142799</v>
      </c>
      <c r="H7593" s="1">
        <f>VLOOKUP(D7593, Fall!$A$1:$E$25, 3)</f>
        <v>561.61059471909198</v>
      </c>
      <c r="I7593" s="1">
        <f>VLOOKUP(D7593, Fall!$A$1:$E$25, 5)</f>
        <v>271.929824561403</v>
      </c>
      <c r="J7593" s="1">
        <f t="shared" si="709"/>
        <v>683.39492826002629</v>
      </c>
      <c r="K7593" s="47">
        <f t="shared" si="710"/>
        <v>12.784968631508546</v>
      </c>
      <c r="L7593" s="48">
        <f>Solar!K7610/1000*Variables!$B$3</f>
        <v>2.7529000000000003</v>
      </c>
      <c r="M7593" s="1">
        <f>IF(E7593=1, VLOOKUP(D7593, Sheet1!$E$2:$G$26, 2), Sheet1!$G$3)</f>
        <v>0.18618000000000001</v>
      </c>
      <c r="N7593" s="1">
        <f>'Electricity Rates'!$J$3</f>
        <v>0.19270000000000001</v>
      </c>
      <c r="O7593" s="145">
        <f>L7593-K7593</f>
        <v>-10.032068631508546</v>
      </c>
      <c r="P7593">
        <f t="shared" si="711"/>
        <v>2.4636634552916967</v>
      </c>
      <c r="Q7593">
        <f>IF(O7593&gt;0, IF(Q7592+O7593*Variables!$B$5&lt;Variables!$B$4, Q7592+O7593*Variables!$B$5, Variables!$B$4), IF(Q7592&gt;-O7593, Q7592+O7593/Variables!$B$5, 0))</f>
        <v>0</v>
      </c>
      <c r="R7593">
        <f>IF(O7593&gt;0, 0, IF(Q7592&gt;-O7593, 0, -O7593 - Q7592*Variables!$B$5))</f>
        <v>10.032068631508546</v>
      </c>
      <c r="S7593">
        <f t="shared" si="712"/>
        <v>1.8677705378142611</v>
      </c>
      <c r="T7593">
        <f t="shared" si="713"/>
        <v>0</v>
      </c>
    </row>
    <row r="7594" spans="1:20" x14ac:dyDescent="0.3">
      <c r="A7594" s="3">
        <f t="shared" si="708"/>
        <v>43417</v>
      </c>
      <c r="B7594">
        <v>11</v>
      </c>
      <c r="C7594">
        <v>13</v>
      </c>
      <c r="D7594">
        <v>9</v>
      </c>
      <c r="E7594">
        <v>1</v>
      </c>
      <c r="F7594" s="1">
        <f>VLOOKUP(A7594,Weather!$A$1:$E$366, 5)</f>
        <v>0.39999999999999963</v>
      </c>
      <c r="G7594" s="1">
        <f>VLOOKUP(D7594, Fall!$A$1:$E$25, 2)</f>
        <v>1080.3571428571399</v>
      </c>
      <c r="H7594" s="1">
        <f>VLOOKUP(D7594, Fall!$A$1:$E$25, 3)</f>
        <v>760.17932055605797</v>
      </c>
      <c r="I7594" s="1">
        <f>VLOOKUP(D7594, Fall!$A$1:$E$25, 5)</f>
        <v>311.40350877192998</v>
      </c>
      <c r="J7594" s="1">
        <f t="shared" si="709"/>
        <v>888.25044947649064</v>
      </c>
      <c r="K7594" s="47">
        <f t="shared" si="710"/>
        <v>16.617410612622127</v>
      </c>
      <c r="L7594" s="48">
        <f>Solar!K7611/1000*Variables!$B$3</f>
        <v>10.218600000000002</v>
      </c>
      <c r="M7594" s="1">
        <f>IF(E7594=1, VLOOKUP(D7594, Sheet1!$E$2:$G$26, 2), Sheet1!$G$3)</f>
        <v>0.20441999999999999</v>
      </c>
      <c r="N7594" s="1">
        <f>'Electricity Rates'!$J$3</f>
        <v>0.19270000000000001</v>
      </c>
      <c r="O7594" s="145">
        <f>L7594-K7594</f>
        <v>-6.3988106126221247</v>
      </c>
      <c r="P7594">
        <f t="shared" si="711"/>
        <v>3.2021750250522838</v>
      </c>
      <c r="Q7594">
        <f>IF(O7594&gt;0, IF(Q7593+O7594*Variables!$B$5&lt;Variables!$B$4, Q7593+O7594*Variables!$B$5, Variables!$B$4), IF(Q7593&gt;-O7594, Q7593+O7594/Variables!$B$5, 0))</f>
        <v>0</v>
      </c>
      <c r="R7594">
        <f>IF(O7594&gt;0, 0, IF(Q7593&gt;-O7594, 0, -O7594 - Q7593*Variables!$B$5))</f>
        <v>6.3988106126221247</v>
      </c>
      <c r="S7594">
        <f t="shared" si="712"/>
        <v>1.3080448654322148</v>
      </c>
      <c r="T7594">
        <f t="shared" si="713"/>
        <v>0</v>
      </c>
    </row>
    <row r="7595" spans="1:20" x14ac:dyDescent="0.3">
      <c r="A7595" s="3">
        <f t="shared" si="708"/>
        <v>43417</v>
      </c>
      <c r="B7595">
        <v>11</v>
      </c>
      <c r="C7595">
        <v>13</v>
      </c>
      <c r="D7595">
        <v>10</v>
      </c>
      <c r="E7595">
        <v>1</v>
      </c>
      <c r="F7595" s="1">
        <f>VLOOKUP(A7595,Weather!$A$1:$E$366, 5)</f>
        <v>0.39999999999999963</v>
      </c>
      <c r="G7595" s="1">
        <f>VLOOKUP(D7595, Fall!$A$1:$E$25, 2)</f>
        <v>1205.3571428571399</v>
      </c>
      <c r="H7595" s="1">
        <f>VLOOKUP(D7595, Fall!$A$1:$E$25, 3)</f>
        <v>904.12930821748796</v>
      </c>
      <c r="I7595" s="1">
        <f>VLOOKUP(D7595, Fall!$A$1:$E$25, 5)</f>
        <v>359.64912280701702</v>
      </c>
      <c r="J7595" s="1">
        <f t="shared" si="709"/>
        <v>1024.6204420733486</v>
      </c>
      <c r="K7595" s="47">
        <f t="shared" si="710"/>
        <v>19.168623689472032</v>
      </c>
      <c r="L7595" s="48">
        <f>Solar!K7612/1000*Variables!$B$3</f>
        <v>16.159700000000001</v>
      </c>
      <c r="M7595" s="1">
        <f>IF(E7595=1, VLOOKUP(D7595, Sheet1!$E$2:$G$26, 2), Sheet1!$G$3)</f>
        <v>0.20441999999999999</v>
      </c>
      <c r="N7595" s="1">
        <f>'Electricity Rates'!$J$3</f>
        <v>0.19270000000000001</v>
      </c>
      <c r="O7595" s="145">
        <f>L7595-K7595</f>
        <v>-3.0089236894720308</v>
      </c>
      <c r="P7595">
        <f t="shared" si="711"/>
        <v>3.6937937849612608</v>
      </c>
      <c r="Q7595">
        <f>IF(O7595&gt;0, IF(Q7594+O7595*Variables!$B$5&lt;Variables!$B$4, Q7594+O7595*Variables!$B$5, Variables!$B$4), IF(Q7594&gt;-O7595, Q7594+O7595/Variables!$B$5, 0))</f>
        <v>0</v>
      </c>
      <c r="R7595">
        <f>IF(O7595&gt;0, 0, IF(Q7594&gt;-O7595, 0, -O7595 - Q7594*Variables!$B$5))</f>
        <v>3.0089236894720308</v>
      </c>
      <c r="S7595">
        <f t="shared" si="712"/>
        <v>0.61508418060187253</v>
      </c>
      <c r="T7595">
        <f t="shared" si="713"/>
        <v>0</v>
      </c>
    </row>
    <row r="7596" spans="1:20" x14ac:dyDescent="0.3">
      <c r="A7596" s="3">
        <f t="shared" si="708"/>
        <v>43417</v>
      </c>
      <c r="B7596">
        <v>11</v>
      </c>
      <c r="C7596">
        <v>13</v>
      </c>
      <c r="D7596">
        <v>11</v>
      </c>
      <c r="E7596">
        <v>1</v>
      </c>
      <c r="F7596" s="1">
        <f>VLOOKUP(A7596,Weather!$A$1:$E$366, 5)</f>
        <v>0.39999999999999963</v>
      </c>
      <c r="G7596" s="1">
        <f>VLOOKUP(D7596, Fall!$A$1:$E$25, 2)</f>
        <v>1290.17857142857</v>
      </c>
      <c r="H7596" s="1">
        <f>VLOOKUP(D7596, Fall!$A$1:$E$25, 3)</f>
        <v>975.19947355433101</v>
      </c>
      <c r="I7596" s="1">
        <f>VLOOKUP(D7596, Fall!$A$1:$E$25, 5)</f>
        <v>377.19298245613999</v>
      </c>
      <c r="J7596" s="1">
        <f t="shared" si="709"/>
        <v>1101.1911127040264</v>
      </c>
      <c r="K7596" s="47">
        <f t="shared" si="710"/>
        <v>20.601109623482806</v>
      </c>
      <c r="L7596" s="48">
        <f>Solar!K7613/1000*Variables!$B$3</f>
        <v>23.793700000000001</v>
      </c>
      <c r="M7596" s="1">
        <f>IF(E7596=1, VLOOKUP(D7596, Sheet1!$E$2:$G$26, 2), Sheet1!$G$3)</f>
        <v>0.20441999999999999</v>
      </c>
      <c r="N7596" s="1">
        <f>'Electricity Rates'!$J$3</f>
        <v>0.19270000000000001</v>
      </c>
      <c r="O7596" s="145">
        <f>L7596-K7596</f>
        <v>3.1925903765171952</v>
      </c>
      <c r="P7596">
        <f t="shared" si="711"/>
        <v>3.969833824445137</v>
      </c>
      <c r="Q7596">
        <f>IF(O7596&gt;0, IF(Q7595+O7596*Variables!$B$5&lt;Variables!$B$4, Q7595+O7596*Variables!$B$5, Variables!$B$4), IF(Q7595&gt;-O7596, Q7595+O7596/Variables!$B$5, 0))</f>
        <v>3.0010349539261632</v>
      </c>
      <c r="R7596">
        <f>IF(O7596&gt;0, 0, IF(Q7595&gt;-O7596, 0, -O7596 - Q7595*Variables!$B$5))</f>
        <v>0</v>
      </c>
      <c r="S7596">
        <f t="shared" si="712"/>
        <v>0</v>
      </c>
      <c r="T7596">
        <f t="shared" si="713"/>
        <v>0</v>
      </c>
    </row>
    <row r="7597" spans="1:20" x14ac:dyDescent="0.3">
      <c r="A7597" s="3">
        <f t="shared" si="708"/>
        <v>43417</v>
      </c>
      <c r="B7597">
        <v>11</v>
      </c>
      <c r="C7597">
        <v>13</v>
      </c>
      <c r="D7597">
        <v>12</v>
      </c>
      <c r="E7597">
        <v>1</v>
      </c>
      <c r="F7597" s="1">
        <f>VLOOKUP(A7597,Weather!$A$1:$E$366, 5)</f>
        <v>0.39999999999999963</v>
      </c>
      <c r="G7597" s="1">
        <f>VLOOKUP(D7597, Fall!$A$1:$E$25, 2)</f>
        <v>1366.07142857142</v>
      </c>
      <c r="H7597" s="1">
        <f>VLOOKUP(D7597, Fall!$A$1:$E$25, 3)</f>
        <v>996.442378876367</v>
      </c>
      <c r="I7597" s="1">
        <f>VLOOKUP(D7597, Fall!$A$1:$E$25, 5)</f>
        <v>368.42105263157799</v>
      </c>
      <c r="J7597" s="1">
        <f t="shared" si="709"/>
        <v>1144.293998754388</v>
      </c>
      <c r="K7597" s="47">
        <f t="shared" si="710"/>
        <v>21.40747944464086</v>
      </c>
      <c r="L7597" s="48">
        <f>Solar!K7614/1000*Variables!$B$3</f>
        <v>23.398249999999997</v>
      </c>
      <c r="M7597" s="1">
        <f>IF(E7597=1, VLOOKUP(D7597, Sheet1!$E$2:$G$26, 2), Sheet1!$G$3)</f>
        <v>0.20441999999999999</v>
      </c>
      <c r="N7597" s="1">
        <f>'Electricity Rates'!$J$3</f>
        <v>0.19270000000000001</v>
      </c>
      <c r="O7597" s="145">
        <f>L7597-K7597</f>
        <v>1.9907705553591377</v>
      </c>
      <c r="P7597">
        <f t="shared" si="711"/>
        <v>4.1252212889822939</v>
      </c>
      <c r="Q7597">
        <f>IF(O7597&gt;0, IF(Q7596+O7597*Variables!$B$5&lt;Variables!$B$4, Q7596+O7597*Variables!$B$5, Variables!$B$4), IF(Q7596&gt;-O7597, Q7596+O7597/Variables!$B$5, 0))</f>
        <v>4.8723592759637526</v>
      </c>
      <c r="R7597">
        <f>IF(O7597&gt;0, 0, IF(Q7596&gt;-O7597, 0, -O7597 - Q7596*Variables!$B$5))</f>
        <v>0</v>
      </c>
      <c r="S7597">
        <f t="shared" si="712"/>
        <v>0</v>
      </c>
      <c r="T7597">
        <f t="shared" si="713"/>
        <v>0</v>
      </c>
    </row>
    <row r="7598" spans="1:20" x14ac:dyDescent="0.3">
      <c r="A7598" s="3">
        <f t="shared" si="708"/>
        <v>43417</v>
      </c>
      <c r="B7598">
        <v>11</v>
      </c>
      <c r="C7598">
        <v>13</v>
      </c>
      <c r="D7598">
        <v>13</v>
      </c>
      <c r="E7598">
        <v>1</v>
      </c>
      <c r="F7598" s="1">
        <f>VLOOKUP(A7598,Weather!$A$1:$E$366, 5)</f>
        <v>0.39999999999999963</v>
      </c>
      <c r="G7598" s="1">
        <f>VLOOKUP(D7598, Fall!$A$1:$E$25, 2)</f>
        <v>1446.42857142857</v>
      </c>
      <c r="H7598" s="1">
        <f>VLOOKUP(D7598, Fall!$A$1:$E$25, 3)</f>
        <v>1031.4839187299399</v>
      </c>
      <c r="I7598" s="1">
        <f>VLOOKUP(D7598, Fall!$A$1:$E$25, 5)</f>
        <v>350.87719298245599</v>
      </c>
      <c r="J7598" s="1">
        <f t="shared" si="709"/>
        <v>1197.4617798093918</v>
      </c>
      <c r="K7598" s="47">
        <f t="shared" si="710"/>
        <v>22.402143561809286</v>
      </c>
      <c r="L7598" s="48">
        <f>Solar!K7615/1000*Variables!$B$3</f>
        <v>23.715949999999999</v>
      </c>
      <c r="M7598" s="1">
        <f>IF(E7598=1, VLOOKUP(D7598, Sheet1!$E$2:$G$26, 2), Sheet1!$G$3)</f>
        <v>0.20441999999999999</v>
      </c>
      <c r="N7598" s="1">
        <f>'Electricity Rates'!$J$3</f>
        <v>0.19270000000000001</v>
      </c>
      <c r="O7598" s="145">
        <f>L7598-K7598</f>
        <v>1.3138064381907135</v>
      </c>
      <c r="P7598">
        <f t="shared" si="711"/>
        <v>4.3168930643606496</v>
      </c>
      <c r="Q7598">
        <f>IF(O7598&gt;0, IF(Q7597+O7598*Variables!$B$5&lt;Variables!$B$4, Q7597+O7598*Variables!$B$5, Variables!$B$4), IF(Q7597&gt;-O7598, Q7597+O7598/Variables!$B$5, 0))</f>
        <v>6.1073373278630232</v>
      </c>
      <c r="R7598">
        <f>IF(O7598&gt;0, 0, IF(Q7597&gt;-O7598, 0, -O7598 - Q7597*Variables!$B$5))</f>
        <v>0</v>
      </c>
      <c r="S7598">
        <f t="shared" si="712"/>
        <v>0</v>
      </c>
      <c r="T7598">
        <f t="shared" si="713"/>
        <v>0</v>
      </c>
    </row>
    <row r="7599" spans="1:20" x14ac:dyDescent="0.3">
      <c r="A7599" s="3">
        <f t="shared" si="708"/>
        <v>43417</v>
      </c>
      <c r="B7599">
        <v>11</v>
      </c>
      <c r="C7599">
        <v>13</v>
      </c>
      <c r="D7599">
        <v>14</v>
      </c>
      <c r="E7599">
        <v>1</v>
      </c>
      <c r="F7599" s="1">
        <f>VLOOKUP(A7599,Weather!$A$1:$E$366, 5)</f>
        <v>0.39999999999999963</v>
      </c>
      <c r="G7599" s="1">
        <f>VLOOKUP(D7599, Fall!$A$1:$E$25, 2)</f>
        <v>1482.1428571428501</v>
      </c>
      <c r="H7599" s="1">
        <f>VLOOKUP(D7599, Fall!$A$1:$E$25, 3)</f>
        <v>1052.56230978037</v>
      </c>
      <c r="I7599" s="1">
        <f>VLOOKUP(D7599, Fall!$A$1:$E$25, 5)</f>
        <v>342.105263157894</v>
      </c>
      <c r="J7599" s="1">
        <f t="shared" si="709"/>
        <v>1224.3945287253619</v>
      </c>
      <c r="K7599" s="47">
        <f t="shared" si="710"/>
        <v>22.906002071452715</v>
      </c>
      <c r="L7599" s="48">
        <f>Solar!K7616/1000*Variables!$B$3</f>
        <v>22.445250000000001</v>
      </c>
      <c r="M7599" s="1">
        <f>IF(E7599=1, VLOOKUP(D7599, Sheet1!$E$2:$G$26, 2), Sheet1!$G$3)</f>
        <v>0.20441999999999999</v>
      </c>
      <c r="N7599" s="1">
        <f>'Electricity Rates'!$J$3</f>
        <v>0.19270000000000001</v>
      </c>
      <c r="O7599" s="145">
        <f>L7599-K7599</f>
        <v>-0.46075207145271335</v>
      </c>
      <c r="P7599">
        <f t="shared" si="711"/>
        <v>4.413986599168938</v>
      </c>
      <c r="Q7599">
        <f>IF(O7599&gt;0, IF(Q7598+O7599*Variables!$B$5&lt;Variables!$B$4, Q7598+O7599*Variables!$B$5, Variables!$B$4), IF(Q7598&gt;-O7599, Q7598+O7599/Variables!$B$5, 0))</f>
        <v>5.6171755497218392</v>
      </c>
      <c r="R7599">
        <f>IF(O7599&gt;0, 0, IF(Q7598&gt;-O7599, 0, -O7599 - Q7598*Variables!$B$5))</f>
        <v>0</v>
      </c>
      <c r="S7599">
        <f t="shared" si="712"/>
        <v>0</v>
      </c>
      <c r="T7599">
        <f t="shared" si="713"/>
        <v>0</v>
      </c>
    </row>
    <row r="7600" spans="1:20" x14ac:dyDescent="0.3">
      <c r="A7600" s="3">
        <f t="shared" si="708"/>
        <v>43417</v>
      </c>
      <c r="B7600">
        <v>11</v>
      </c>
      <c r="C7600">
        <v>13</v>
      </c>
      <c r="D7600">
        <v>15</v>
      </c>
      <c r="E7600">
        <v>1</v>
      </c>
      <c r="F7600" s="1">
        <f>VLOOKUP(A7600,Weather!$A$1:$E$366, 5)</f>
        <v>0.39999999999999963</v>
      </c>
      <c r="G7600" s="1">
        <f>VLOOKUP(D7600, Fall!$A$1:$E$25, 2)</f>
        <v>1437.5</v>
      </c>
      <c r="H7600" s="1">
        <f>VLOOKUP(D7600, Fall!$A$1:$E$25, 3)</f>
        <v>1060.00658057086</v>
      </c>
      <c r="I7600" s="1">
        <f>VLOOKUP(D7600, Fall!$A$1:$E$25, 5)</f>
        <v>328.94736842105198</v>
      </c>
      <c r="J7600" s="1">
        <f t="shared" si="709"/>
        <v>1211.003948342516</v>
      </c>
      <c r="K7600" s="47">
        <f t="shared" si="710"/>
        <v>22.655490773998014</v>
      </c>
      <c r="L7600" s="48">
        <f>Solar!K7617/1000*Variables!$B$3</f>
        <v>17.235099999999999</v>
      </c>
      <c r="M7600" s="1">
        <f>IF(E7600=1, VLOOKUP(D7600, Sheet1!$E$2:$G$26, 2), Sheet1!$G$3)</f>
        <v>0.20441999999999999</v>
      </c>
      <c r="N7600" s="1">
        <f>'Electricity Rates'!$J$3</f>
        <v>0.19270000000000001</v>
      </c>
      <c r="O7600" s="145">
        <f>L7600-K7600</f>
        <v>-5.4203907739980153</v>
      </c>
      <c r="P7600">
        <f t="shared" si="711"/>
        <v>4.3657130721494175</v>
      </c>
      <c r="Q7600">
        <f>IF(O7600&gt;0, IF(Q7599+O7600*Variables!$B$5&lt;Variables!$B$4, Q7599+O7600*Variables!$B$5, Variables!$B$4), IF(Q7599&gt;-O7600, Q7599+O7600/Variables!$B$5, 0))</f>
        <v>-0.14919761410583732</v>
      </c>
      <c r="R7600">
        <f>IF(O7600&gt;0, 0, IF(Q7599&gt;-O7600, 0, -O7600 - Q7599*Variables!$B$5))</f>
        <v>0</v>
      </c>
      <c r="S7600">
        <f t="shared" si="712"/>
        <v>0</v>
      </c>
      <c r="T7600">
        <f t="shared" si="713"/>
        <v>0</v>
      </c>
    </row>
    <row r="7601" spans="1:20" x14ac:dyDescent="0.3">
      <c r="A7601" s="3">
        <f t="shared" si="708"/>
        <v>43417</v>
      </c>
      <c r="B7601">
        <v>11</v>
      </c>
      <c r="C7601">
        <v>13</v>
      </c>
      <c r="D7601">
        <v>16</v>
      </c>
      <c r="E7601">
        <v>1</v>
      </c>
      <c r="F7601" s="1">
        <f>VLOOKUP(A7601,Weather!$A$1:$E$366, 5)</f>
        <v>0.39999999999999963</v>
      </c>
      <c r="G7601" s="1">
        <f>VLOOKUP(D7601, Fall!$A$1:$E$25, 2)</f>
        <v>1348.2142857142801</v>
      </c>
      <c r="H7601" s="1">
        <f>VLOOKUP(D7601, Fall!$A$1:$E$25, 3)</f>
        <v>1003.98947108661</v>
      </c>
      <c r="I7601" s="1">
        <f>VLOOKUP(D7601, Fall!$A$1:$E$25, 5)</f>
        <v>298.24561403508801</v>
      </c>
      <c r="J7601" s="1">
        <f t="shared" si="709"/>
        <v>1141.6793969376779</v>
      </c>
      <c r="K7601" s="47">
        <f t="shared" si="710"/>
        <v>21.358565411439542</v>
      </c>
      <c r="L7601" s="48">
        <f>Solar!K7618/1000*Variables!$B$3</f>
        <v>9.6103499999999986</v>
      </c>
      <c r="M7601" s="1">
        <f>IF(E7601=1, VLOOKUP(D7601, Sheet1!$E$2:$G$26, 2), Sheet1!$G$3)</f>
        <v>0.20441999999999999</v>
      </c>
      <c r="N7601" s="1">
        <f>'Electricity Rates'!$J$3</f>
        <v>0.19270000000000001</v>
      </c>
      <c r="O7601" s="145">
        <f>L7601-K7601</f>
        <v>-11.748215411439544</v>
      </c>
      <c r="P7601">
        <f t="shared" si="711"/>
        <v>4.1157955547844001</v>
      </c>
      <c r="Q7601">
        <f>IF(O7601&gt;0, IF(Q7600+O7601*Variables!$B$5&lt;Variables!$B$4, Q7600+O7601*Variables!$B$5, Variables!$B$4), IF(Q7600&gt;-O7601, Q7600+O7601/Variables!$B$5, 0))</f>
        <v>0</v>
      </c>
      <c r="R7601">
        <f>IF(O7601&gt;0, 0, IF(Q7600&gt;-O7601, 0, -O7601 - Q7600*Variables!$B$5))</f>
        <v>11.888461168699031</v>
      </c>
      <c r="S7601">
        <f t="shared" si="712"/>
        <v>2.430239232105456</v>
      </c>
      <c r="T7601">
        <f t="shared" si="713"/>
        <v>0</v>
      </c>
    </row>
    <row r="7602" spans="1:20" x14ac:dyDescent="0.3">
      <c r="A7602" s="3">
        <f t="shared" si="708"/>
        <v>43417</v>
      </c>
      <c r="B7602">
        <v>11</v>
      </c>
      <c r="C7602">
        <v>13</v>
      </c>
      <c r="D7602">
        <v>17</v>
      </c>
      <c r="E7602">
        <v>1</v>
      </c>
      <c r="F7602" s="1">
        <f>VLOOKUP(A7602,Weather!$A$1:$E$366, 5)</f>
        <v>0.39999999999999963</v>
      </c>
      <c r="G7602" s="1">
        <f>VLOOKUP(D7602, Fall!$A$1:$E$25, 2)</f>
        <v>1080.3571428571399</v>
      </c>
      <c r="H7602" s="1">
        <f>VLOOKUP(D7602, Fall!$A$1:$E$25, 3)</f>
        <v>794.90091642515802</v>
      </c>
      <c r="I7602" s="1">
        <f>VLOOKUP(D7602, Fall!$A$1:$E$25, 5)</f>
        <v>263.15789473684202</v>
      </c>
      <c r="J7602" s="1">
        <f t="shared" si="709"/>
        <v>909.08340699795065</v>
      </c>
      <c r="K7602" s="47">
        <f t="shared" si="710"/>
        <v>17.007154079246266</v>
      </c>
      <c r="L7602" s="48">
        <f>Solar!K7619/1000*Variables!$B$3</f>
        <v>1.8241000000000001</v>
      </c>
      <c r="M7602" s="1">
        <f>IF(E7602=1, VLOOKUP(D7602, Sheet1!$E$2:$G$26, 2), Sheet1!$G$3)</f>
        <v>0.20441999999999999</v>
      </c>
      <c r="N7602" s="1">
        <f>'Electricity Rates'!$J$3</f>
        <v>0.19270000000000001</v>
      </c>
      <c r="O7602" s="145">
        <f>L7602-K7602</f>
        <v>-15.183054079246267</v>
      </c>
      <c r="P7602">
        <f t="shared" si="711"/>
        <v>3.2772785910707558</v>
      </c>
      <c r="Q7602">
        <f>IF(O7602&gt;0, IF(Q7601+O7602*Variables!$B$5&lt;Variables!$B$4, Q7601+O7602*Variables!$B$5, Variables!$B$4), IF(Q7601&gt;-O7602, Q7601+O7602/Variables!$B$5, 0))</f>
        <v>0</v>
      </c>
      <c r="R7602">
        <f>IF(O7602&gt;0, 0, IF(Q7601&gt;-O7602, 0, -O7602 - Q7601*Variables!$B$5))</f>
        <v>15.183054079246267</v>
      </c>
      <c r="S7602">
        <f t="shared" si="712"/>
        <v>3.1037199148795218</v>
      </c>
      <c r="T7602">
        <f t="shared" si="713"/>
        <v>0</v>
      </c>
    </row>
    <row r="7603" spans="1:20" x14ac:dyDescent="0.3">
      <c r="A7603" s="3">
        <f t="shared" si="708"/>
        <v>43417</v>
      </c>
      <c r="B7603">
        <v>11</v>
      </c>
      <c r="C7603">
        <v>13</v>
      </c>
      <c r="D7603">
        <v>18</v>
      </c>
      <c r="E7603">
        <v>1</v>
      </c>
      <c r="F7603" s="1">
        <f>VLOOKUP(A7603,Weather!$A$1:$E$366, 5)</f>
        <v>0.39999999999999963</v>
      </c>
      <c r="G7603" s="1">
        <f>VLOOKUP(D7603, Fall!$A$1:$E$25, 2)</f>
        <v>678.57142857142799</v>
      </c>
      <c r="H7603" s="1">
        <f>VLOOKUP(D7603, Fall!$A$1:$E$25, 3)</f>
        <v>583.61400485626905</v>
      </c>
      <c r="I7603" s="1">
        <f>VLOOKUP(D7603, Fall!$A$1:$E$25, 5)</f>
        <v>280.70175438596499</v>
      </c>
      <c r="J7603" s="1">
        <f t="shared" si="709"/>
        <v>621.5969743423326</v>
      </c>
      <c r="K7603" s="47">
        <f t="shared" si="710"/>
        <v>11.628851034410278</v>
      </c>
      <c r="L7603" s="48">
        <f>Solar!K7620/1000*Variables!$B$3</f>
        <v>0</v>
      </c>
      <c r="M7603" s="1">
        <f>IF(E7603=1, VLOOKUP(D7603, Sheet1!$E$2:$G$26, 2), Sheet1!$G$3)</f>
        <v>0.20441999999999999</v>
      </c>
      <c r="N7603" s="1">
        <f>'Electricity Rates'!$J$3</f>
        <v>0.19270000000000001</v>
      </c>
      <c r="O7603" s="145">
        <f>L7603-K7603</f>
        <v>-11.628851034410278</v>
      </c>
      <c r="P7603">
        <f t="shared" si="711"/>
        <v>2.2408795943308606</v>
      </c>
      <c r="Q7603">
        <f>IF(O7603&gt;0, IF(Q7602+O7603*Variables!$B$5&lt;Variables!$B$4, Q7602+O7603*Variables!$B$5, Variables!$B$4), IF(Q7602&gt;-O7603, Q7602+O7603/Variables!$B$5, 0))</f>
        <v>0</v>
      </c>
      <c r="R7603">
        <f>IF(O7603&gt;0, 0, IF(Q7602&gt;-O7603, 0, -O7603 - Q7602*Variables!$B$5))</f>
        <v>11.628851034410278</v>
      </c>
      <c r="S7603">
        <f t="shared" si="712"/>
        <v>2.3771697284541489</v>
      </c>
      <c r="T7603">
        <f t="shared" si="713"/>
        <v>0</v>
      </c>
    </row>
    <row r="7604" spans="1:20" x14ac:dyDescent="0.3">
      <c r="A7604" s="3">
        <f t="shared" si="708"/>
        <v>43417</v>
      </c>
      <c r="B7604">
        <v>11</v>
      </c>
      <c r="C7604">
        <v>13</v>
      </c>
      <c r="D7604">
        <v>19</v>
      </c>
      <c r="E7604">
        <v>1</v>
      </c>
      <c r="F7604" s="1">
        <f>VLOOKUP(A7604,Weather!$A$1:$E$366, 5)</f>
        <v>0.39999999999999963</v>
      </c>
      <c r="G7604" s="1">
        <f>VLOOKUP(D7604, Fall!$A$1:$E$25, 2)</f>
        <v>517.85714285714198</v>
      </c>
      <c r="H7604" s="1">
        <f>VLOOKUP(D7604, Fall!$A$1:$E$25, 3)</f>
        <v>442.60593718179598</v>
      </c>
      <c r="I7604" s="1">
        <f>VLOOKUP(D7604, Fall!$A$1:$E$25, 5)</f>
        <v>289.47368421052602</v>
      </c>
      <c r="J7604" s="1">
        <f t="shared" si="709"/>
        <v>472.70641945193438</v>
      </c>
      <c r="K7604" s="47">
        <f t="shared" si="710"/>
        <v>8.8434029792889906</v>
      </c>
      <c r="L7604" s="48">
        <f>Solar!K7621/1000*Variables!$B$3</f>
        <v>0</v>
      </c>
      <c r="M7604" s="1">
        <f>IF(E7604=1, VLOOKUP(D7604, Sheet1!$E$2:$G$26, 2), Sheet1!$G$3)</f>
        <v>0.20441999999999999</v>
      </c>
      <c r="N7604" s="1">
        <f>'Electricity Rates'!$J$3</f>
        <v>0.19270000000000001</v>
      </c>
      <c r="O7604" s="145">
        <f>L7604-K7604</f>
        <v>-8.8434029792889906</v>
      </c>
      <c r="P7604">
        <f t="shared" si="711"/>
        <v>1.7041237541089886</v>
      </c>
      <c r="Q7604">
        <f>IF(O7604&gt;0, IF(Q7603+O7604*Variables!$B$5&lt;Variables!$B$4, Q7603+O7604*Variables!$B$5, Variables!$B$4), IF(Q7603&gt;-O7604, Q7603+O7604/Variables!$B$5, 0))</f>
        <v>0</v>
      </c>
      <c r="R7604">
        <f>IF(O7604&gt;0, 0, IF(Q7603&gt;-O7604, 0, -O7604 - Q7603*Variables!$B$5))</f>
        <v>8.8434029792889906</v>
      </c>
      <c r="S7604">
        <f t="shared" si="712"/>
        <v>1.8077684370262554</v>
      </c>
      <c r="T7604">
        <f t="shared" si="713"/>
        <v>0</v>
      </c>
    </row>
    <row r="7605" spans="1:20" x14ac:dyDescent="0.3">
      <c r="A7605" s="3">
        <f t="shared" si="708"/>
        <v>43417</v>
      </c>
      <c r="B7605">
        <v>11</v>
      </c>
      <c r="C7605">
        <v>13</v>
      </c>
      <c r="D7605">
        <v>20</v>
      </c>
      <c r="E7605">
        <v>1</v>
      </c>
      <c r="F7605" s="1">
        <f>VLOOKUP(A7605,Weather!$A$1:$E$366, 5)</f>
        <v>0.39999999999999963</v>
      </c>
      <c r="G7605" s="1">
        <f>VLOOKUP(D7605, Fall!$A$1:$E$25, 2)</f>
        <v>428.57142857142799</v>
      </c>
      <c r="H7605" s="1">
        <f>VLOOKUP(D7605, Fall!$A$1:$E$25, 3)</f>
        <v>354.11608052009001</v>
      </c>
      <c r="I7605" s="1">
        <f>VLOOKUP(D7605, Fall!$A$1:$E$25, 5)</f>
        <v>263.15789473684202</v>
      </c>
      <c r="J7605" s="1">
        <f t="shared" si="709"/>
        <v>383.89821974062517</v>
      </c>
      <c r="K7605" s="47">
        <f t="shared" si="710"/>
        <v>7.1819770591103431</v>
      </c>
      <c r="L7605" s="48">
        <f>Solar!K7622/1000*Variables!$B$3</f>
        <v>0</v>
      </c>
      <c r="M7605" s="1">
        <f>IF(E7605=1, VLOOKUP(D7605, Sheet1!$E$2:$G$26, 2), Sheet1!$G$3)</f>
        <v>0.20441999999999999</v>
      </c>
      <c r="N7605" s="1">
        <f>'Electricity Rates'!$J$3</f>
        <v>0.19270000000000001</v>
      </c>
      <c r="O7605" s="145">
        <f>L7605-K7605</f>
        <v>-7.1819770591103431</v>
      </c>
      <c r="P7605">
        <f t="shared" si="711"/>
        <v>1.3839669792905631</v>
      </c>
      <c r="Q7605">
        <f>IF(O7605&gt;0, IF(Q7604+O7605*Variables!$B$5&lt;Variables!$B$4, Q7604+O7605*Variables!$B$5, Variables!$B$4), IF(Q7604&gt;-O7605, Q7604+O7605/Variables!$B$5, 0))</f>
        <v>0</v>
      </c>
      <c r="R7605">
        <f>IF(O7605&gt;0, 0, IF(Q7604&gt;-O7605, 0, -O7605 - Q7604*Variables!$B$5))</f>
        <v>7.1819770591103431</v>
      </c>
      <c r="S7605">
        <f t="shared" si="712"/>
        <v>1.4681397504233362</v>
      </c>
      <c r="T7605">
        <f t="shared" si="713"/>
        <v>0</v>
      </c>
    </row>
    <row r="7606" spans="1:20" x14ac:dyDescent="0.3">
      <c r="A7606" s="3">
        <f t="shared" si="708"/>
        <v>43417</v>
      </c>
      <c r="B7606">
        <v>11</v>
      </c>
      <c r="C7606">
        <v>13</v>
      </c>
      <c r="D7606">
        <v>21</v>
      </c>
      <c r="E7606">
        <v>1</v>
      </c>
      <c r="F7606" s="1">
        <f>VLOOKUP(A7606,Weather!$A$1:$E$366, 5)</f>
        <v>0.39999999999999963</v>
      </c>
      <c r="G7606" s="1">
        <f>VLOOKUP(D7606, Fall!$A$1:$E$25, 2)</f>
        <v>366.07142857142799</v>
      </c>
      <c r="H7606" s="1">
        <f>VLOOKUP(D7606, Fall!$A$1:$E$25, 3)</f>
        <v>305.62638808916603</v>
      </c>
      <c r="I7606" s="1">
        <f>VLOOKUP(D7606, Fall!$A$1:$E$25, 5)</f>
        <v>271.929824561403</v>
      </c>
      <c r="J7606" s="1">
        <f t="shared" si="709"/>
        <v>329.80440428207078</v>
      </c>
      <c r="K7606" s="47">
        <f t="shared" si="710"/>
        <v>6.1699886682145202</v>
      </c>
      <c r="L7606" s="48">
        <f>Solar!K7623/1000*Variables!$B$3</f>
        <v>0</v>
      </c>
      <c r="M7606" s="1">
        <f>IF(E7606=1, VLOOKUP(D7606, Sheet1!$E$2:$G$26, 2), Sheet1!$G$3)</f>
        <v>0.20441999999999999</v>
      </c>
      <c r="N7606" s="1">
        <f>'Electricity Rates'!$J$3</f>
        <v>0.19270000000000001</v>
      </c>
      <c r="O7606" s="145">
        <f>L7606-K7606</f>
        <v>-6.1699886682145202</v>
      </c>
      <c r="P7606">
        <f t="shared" si="711"/>
        <v>1.188956816364938</v>
      </c>
      <c r="Q7606">
        <f>IF(O7606&gt;0, IF(Q7605+O7606*Variables!$B$5&lt;Variables!$B$4, Q7605+O7606*Variables!$B$5, Variables!$B$4), IF(Q7605&gt;-O7606, Q7605+O7606/Variables!$B$5, 0))</f>
        <v>0</v>
      </c>
      <c r="R7606">
        <f>IF(O7606&gt;0, 0, IF(Q7605&gt;-O7606, 0, -O7606 - Q7605*Variables!$B$5))</f>
        <v>6.1699886682145202</v>
      </c>
      <c r="S7606">
        <f t="shared" si="712"/>
        <v>1.2612690835564122</v>
      </c>
      <c r="T7606">
        <f t="shared" si="713"/>
        <v>0</v>
      </c>
    </row>
    <row r="7607" spans="1:20" x14ac:dyDescent="0.3">
      <c r="A7607" s="3">
        <f t="shared" si="708"/>
        <v>43417</v>
      </c>
      <c r="B7607">
        <v>11</v>
      </c>
      <c r="C7607">
        <v>13</v>
      </c>
      <c r="D7607">
        <v>22</v>
      </c>
      <c r="E7607">
        <v>1</v>
      </c>
      <c r="F7607" s="1">
        <f>VLOOKUP(A7607,Weather!$A$1:$E$366, 5)</f>
        <v>0.39999999999999963</v>
      </c>
      <c r="G7607" s="1">
        <f>VLOOKUP(D7607, Fall!$A$1:$E$25, 2)</f>
        <v>330.35714285714198</v>
      </c>
      <c r="H7607" s="1">
        <f>VLOOKUP(D7607, Fall!$A$1:$E$25, 3)</f>
        <v>272.33281237147202</v>
      </c>
      <c r="I7607" s="1">
        <f>VLOOKUP(D7607, Fall!$A$1:$E$25, 5)</f>
        <v>254.385964912281</v>
      </c>
      <c r="J7607" s="1">
        <f t="shared" si="709"/>
        <v>295.54254456574</v>
      </c>
      <c r="K7607" s="47">
        <f t="shared" si="710"/>
        <v>5.5290169787615282</v>
      </c>
      <c r="L7607" s="48">
        <f>Solar!K7624/1000*Variables!$B$3</f>
        <v>0</v>
      </c>
      <c r="M7607" s="1">
        <f>IF(E7607=1, VLOOKUP(D7607, Sheet1!$E$2:$G$26, 2), Sheet1!$G$3)</f>
        <v>0.18618000000000001</v>
      </c>
      <c r="N7607" s="1">
        <f>'Electricity Rates'!$J$3</f>
        <v>0.19270000000000001</v>
      </c>
      <c r="O7607" s="145">
        <f>L7607-K7607</f>
        <v>-5.5290169787615282</v>
      </c>
      <c r="P7607">
        <f t="shared" si="711"/>
        <v>1.0654415718073464</v>
      </c>
      <c r="Q7607">
        <f>IF(O7607&gt;0, IF(Q7606+O7607*Variables!$B$5&lt;Variables!$B$4, Q7606+O7607*Variables!$B$5, Variables!$B$4), IF(Q7606&gt;-O7607, Q7606+O7607/Variables!$B$5, 0))</f>
        <v>0</v>
      </c>
      <c r="R7607">
        <f>IF(O7607&gt;0, 0, IF(Q7606&gt;-O7607, 0, -O7607 - Q7606*Variables!$B$5))</f>
        <v>5.5290169787615282</v>
      </c>
      <c r="S7607">
        <f t="shared" si="712"/>
        <v>1.0293923811058214</v>
      </c>
      <c r="T7607">
        <f t="shared" si="713"/>
        <v>0</v>
      </c>
    </row>
    <row r="7608" spans="1:20" x14ac:dyDescent="0.3">
      <c r="A7608" s="3">
        <f t="shared" si="708"/>
        <v>43417</v>
      </c>
      <c r="B7608">
        <v>11</v>
      </c>
      <c r="C7608">
        <v>13</v>
      </c>
      <c r="D7608">
        <v>23</v>
      </c>
      <c r="E7608">
        <v>1</v>
      </c>
      <c r="F7608" s="1">
        <f>VLOOKUP(A7608,Weather!$A$1:$E$366, 5)</f>
        <v>0.39999999999999963</v>
      </c>
      <c r="G7608" s="1">
        <f>VLOOKUP(D7608, Fall!$A$1:$E$25, 2)</f>
        <v>303.57142857142799</v>
      </c>
      <c r="H7608" s="1">
        <f>VLOOKUP(D7608, Fall!$A$1:$E$25, 3)</f>
        <v>252.67335691371099</v>
      </c>
      <c r="I7608" s="1">
        <f>VLOOKUP(D7608, Fall!$A$1:$E$25, 5)</f>
        <v>254.385964912281</v>
      </c>
      <c r="J7608" s="1">
        <f t="shared" si="709"/>
        <v>273.03258557679777</v>
      </c>
      <c r="K7608" s="47">
        <f t="shared" si="710"/>
        <v>5.1079001286512966</v>
      </c>
      <c r="L7608" s="48">
        <f>Solar!K7625/1000*Variables!$B$3</f>
        <v>0</v>
      </c>
      <c r="M7608" s="1">
        <f>IF(E7608=1, VLOOKUP(D7608, Sheet1!$E$2:$G$26, 2), Sheet1!$G$3)</f>
        <v>0.18618000000000001</v>
      </c>
      <c r="N7608" s="1">
        <f>'Electricity Rates'!$J$3</f>
        <v>0.19270000000000001</v>
      </c>
      <c r="O7608" s="145">
        <f>L7608-K7608</f>
        <v>-5.1079001286512966</v>
      </c>
      <c r="P7608">
        <f t="shared" si="711"/>
        <v>0.98429235479110488</v>
      </c>
      <c r="Q7608">
        <f>IF(O7608&gt;0, IF(Q7607+O7608*Variables!$B$5&lt;Variables!$B$4, Q7607+O7608*Variables!$B$5, Variables!$B$4), IF(Q7607&gt;-O7608, Q7607+O7608/Variables!$B$5, 0))</f>
        <v>0</v>
      </c>
      <c r="R7608">
        <f>IF(O7608&gt;0, 0, IF(Q7607&gt;-O7608, 0, -O7608 - Q7607*Variables!$B$5))</f>
        <v>5.1079001286512966</v>
      </c>
      <c r="S7608">
        <f t="shared" si="712"/>
        <v>0.95098884595229849</v>
      </c>
      <c r="T7608">
        <f t="shared" si="713"/>
        <v>0</v>
      </c>
    </row>
    <row r="7609" spans="1:20" x14ac:dyDescent="0.3">
      <c r="A7609" s="3">
        <f t="shared" si="708"/>
        <v>43417</v>
      </c>
      <c r="B7609">
        <v>11</v>
      </c>
      <c r="C7609">
        <v>13</v>
      </c>
      <c r="D7609">
        <v>24</v>
      </c>
      <c r="E7609">
        <v>1</v>
      </c>
      <c r="F7609" s="1">
        <f>VLOOKUP(A7609,Weather!$A$1:$E$366, 5)</f>
        <v>0.39999999999999963</v>
      </c>
      <c r="G7609" s="1">
        <f>VLOOKUP(D7609, Fall!$A$1:$E$25, 2)</f>
        <v>285.71428571428498</v>
      </c>
      <c r="H7609" s="1">
        <f>VLOOKUP(D7609, Fall!$A$1:$E$25, 3)</f>
        <v>237.47635107345499</v>
      </c>
      <c r="I7609" s="1">
        <f>VLOOKUP(D7609, Fall!$A$1:$E$25, 5)</f>
        <v>254.385964912281</v>
      </c>
      <c r="J7609" s="1">
        <f t="shared" si="709"/>
        <v>256.77152492978695</v>
      </c>
      <c r="K7609" s="47">
        <f t="shared" si="710"/>
        <v>4.8036878178921096</v>
      </c>
      <c r="L7609" s="48">
        <f>Solar!K7626/1000*Variables!$B$3</f>
        <v>0</v>
      </c>
      <c r="M7609" s="1">
        <f>IF(E7609=1, VLOOKUP(D7609, Sheet1!$E$2:$G$26, 2), Sheet1!$G$3)</f>
        <v>0.18618000000000001</v>
      </c>
      <c r="N7609" s="1">
        <f>'Electricity Rates'!$J$3</f>
        <v>0.19270000000000001</v>
      </c>
      <c r="O7609" s="145">
        <f>L7609-K7609</f>
        <v>-4.8036878178921096</v>
      </c>
      <c r="P7609">
        <f t="shared" si="711"/>
        <v>0.92567064250780962</v>
      </c>
      <c r="Q7609">
        <f>IF(O7609&gt;0, IF(Q7608+O7609*Variables!$B$5&lt;Variables!$B$4, Q7608+O7609*Variables!$B$5, Variables!$B$4), IF(Q7608&gt;-O7609, Q7608+O7609/Variables!$B$5, 0))</f>
        <v>0</v>
      </c>
      <c r="R7609">
        <f>IF(O7609&gt;0, 0, IF(Q7608&gt;-O7609, 0, -O7609 - Q7608*Variables!$B$5))</f>
        <v>4.8036878178921096</v>
      </c>
      <c r="S7609">
        <f t="shared" si="712"/>
        <v>0.89435059793515304</v>
      </c>
      <c r="T7609">
        <f t="shared" si="713"/>
        <v>0</v>
      </c>
    </row>
    <row r="7610" spans="1:20" x14ac:dyDescent="0.3">
      <c r="A7610" s="3">
        <f t="shared" si="708"/>
        <v>43418</v>
      </c>
      <c r="B7610">
        <v>11</v>
      </c>
      <c r="C7610">
        <v>14</v>
      </c>
      <c r="D7610">
        <v>1</v>
      </c>
      <c r="E7610">
        <v>1</v>
      </c>
      <c r="F7610" s="1">
        <f>VLOOKUP(A7610,Weather!$A$1:$E$366, 5)</f>
        <v>0.37272727272727263</v>
      </c>
      <c r="G7610" s="1">
        <f>VLOOKUP(D7610, Fall!$A$1:$E$25, 2)</f>
        <v>276.78571428571399</v>
      </c>
      <c r="H7610" s="1">
        <f>VLOOKUP(D7610, Fall!$A$1:$E$25, 3)</f>
        <v>258.40056395394299</v>
      </c>
      <c r="I7610" s="1">
        <f>VLOOKUP(D7610, Fall!$A$1:$E$25, 5)</f>
        <v>254.385964912281</v>
      </c>
      <c r="J7610" s="1">
        <f t="shared" si="709"/>
        <v>265.25321089578489</v>
      </c>
      <c r="K7610" s="47">
        <f t="shared" si="710"/>
        <v>4.9623634014140441</v>
      </c>
      <c r="L7610" s="48">
        <f>Solar!K7627/1000*Variables!$B$3</f>
        <v>0</v>
      </c>
      <c r="M7610" s="1">
        <f>IF(E7610=1, VLOOKUP(D7610, Sheet1!$E$2:$G$26, 2), Sheet1!$G$3)</f>
        <v>0.18618000000000001</v>
      </c>
      <c r="N7610" s="1">
        <f>'Electricity Rates'!$J$3</f>
        <v>0.19270000000000001</v>
      </c>
      <c r="O7610" s="145">
        <f>L7610-K7610</f>
        <v>-4.9623634014140441</v>
      </c>
      <c r="P7610">
        <f t="shared" si="711"/>
        <v>0.95624742745248636</v>
      </c>
      <c r="Q7610">
        <f>IF(O7610&gt;0, IF(Q7609+O7610*Variables!$B$5&lt;Variables!$B$4, Q7609+O7610*Variables!$B$5, Variables!$B$4), IF(Q7609&gt;-O7610, Q7609+O7610/Variables!$B$5, 0))</f>
        <v>0</v>
      </c>
      <c r="R7610">
        <f>IF(O7610&gt;0, 0, IF(Q7609&gt;-O7610, 0, -O7610 - Q7609*Variables!$B$5))</f>
        <v>4.9623634014140441</v>
      </c>
      <c r="S7610">
        <f t="shared" si="712"/>
        <v>0.9238928180752668</v>
      </c>
      <c r="T7610">
        <f t="shared" si="713"/>
        <v>0</v>
      </c>
    </row>
    <row r="7611" spans="1:20" x14ac:dyDescent="0.3">
      <c r="A7611" s="3">
        <f t="shared" si="708"/>
        <v>43418</v>
      </c>
      <c r="B7611">
        <v>11</v>
      </c>
      <c r="C7611">
        <v>14</v>
      </c>
      <c r="D7611">
        <v>2</v>
      </c>
      <c r="E7611">
        <v>1</v>
      </c>
      <c r="F7611" s="1">
        <f>VLOOKUP(A7611,Weather!$A$1:$E$366, 5)</f>
        <v>0.37272727272727263</v>
      </c>
      <c r="G7611" s="1">
        <f>VLOOKUP(D7611, Fall!$A$1:$E$25, 2)</f>
        <v>272.32142857142799</v>
      </c>
      <c r="H7611" s="1">
        <f>VLOOKUP(D7611, Fall!$A$1:$E$25, 3)</f>
        <v>244.53669616981199</v>
      </c>
      <c r="I7611" s="1">
        <f>VLOOKUP(D7611, Fall!$A$1:$E$25, 5)</f>
        <v>254.385964912281</v>
      </c>
      <c r="J7611" s="1">
        <f t="shared" si="709"/>
        <v>254.89282370132341</v>
      </c>
      <c r="K7611" s="47">
        <f t="shared" si="710"/>
        <v>4.7685410304627132</v>
      </c>
      <c r="L7611" s="48">
        <f>Solar!K7628/1000*Variables!$B$3</f>
        <v>0</v>
      </c>
      <c r="M7611" s="1">
        <f>IF(E7611=1, VLOOKUP(D7611, Sheet1!$E$2:$G$26, 2), Sheet1!$G$3)</f>
        <v>0.18618000000000001</v>
      </c>
      <c r="N7611" s="1">
        <f>'Electricity Rates'!$J$3</f>
        <v>0.19270000000000001</v>
      </c>
      <c r="O7611" s="145">
        <f>L7611-K7611</f>
        <v>-4.7685410304627132</v>
      </c>
      <c r="P7611">
        <f t="shared" si="711"/>
        <v>0.91889785657016487</v>
      </c>
      <c r="Q7611">
        <f>IF(O7611&gt;0, IF(Q7610+O7611*Variables!$B$5&lt;Variables!$B$4, Q7610+O7611*Variables!$B$5, Variables!$B$4), IF(Q7610&gt;-O7611, Q7610+O7611/Variables!$B$5, 0))</f>
        <v>0</v>
      </c>
      <c r="R7611">
        <f>IF(O7611&gt;0, 0, IF(Q7610&gt;-O7611, 0, -O7611 - Q7610*Variables!$B$5))</f>
        <v>4.7685410304627132</v>
      </c>
      <c r="S7611">
        <f t="shared" si="712"/>
        <v>0.88780696905154799</v>
      </c>
      <c r="T7611">
        <f t="shared" si="713"/>
        <v>0</v>
      </c>
    </row>
    <row r="7612" spans="1:20" x14ac:dyDescent="0.3">
      <c r="A7612" s="3">
        <f t="shared" si="708"/>
        <v>43418</v>
      </c>
      <c r="B7612">
        <v>11</v>
      </c>
      <c r="C7612">
        <v>14</v>
      </c>
      <c r="D7612">
        <v>3</v>
      </c>
      <c r="E7612">
        <v>1</v>
      </c>
      <c r="F7612" s="1">
        <f>VLOOKUP(A7612,Weather!$A$1:$E$366, 5)</f>
        <v>0.37272727272727263</v>
      </c>
      <c r="G7612" s="1">
        <f>VLOOKUP(D7612, Fall!$A$1:$E$25, 2)</f>
        <v>272.32142857142799</v>
      </c>
      <c r="H7612" s="1">
        <f>VLOOKUP(D7612, Fall!$A$1:$E$25, 3)</f>
        <v>252.565207174747</v>
      </c>
      <c r="I7612" s="1">
        <f>VLOOKUP(D7612, Fall!$A$1:$E$25, 5)</f>
        <v>254.385964912281</v>
      </c>
      <c r="J7612" s="1">
        <f t="shared" si="709"/>
        <v>259.92888969532811</v>
      </c>
      <c r="K7612" s="47">
        <f t="shared" si="710"/>
        <v>4.8627558732966927</v>
      </c>
      <c r="L7612" s="48">
        <f>Solar!K7629/1000*Variables!$B$3</f>
        <v>0</v>
      </c>
      <c r="M7612" s="1">
        <f>IF(E7612=1, VLOOKUP(D7612, Sheet1!$E$2:$G$26, 2), Sheet1!$G$3)</f>
        <v>0.18618000000000001</v>
      </c>
      <c r="N7612" s="1">
        <f>'Electricity Rates'!$J$3</f>
        <v>0.19270000000000001</v>
      </c>
      <c r="O7612" s="145">
        <f>L7612-K7612</f>
        <v>-4.8627558732966927</v>
      </c>
      <c r="P7612">
        <f t="shared" si="711"/>
        <v>0.93705305678427275</v>
      </c>
      <c r="Q7612">
        <f>IF(O7612&gt;0, IF(Q7611+O7612*Variables!$B$5&lt;Variables!$B$4, Q7611+O7612*Variables!$B$5, Variables!$B$4), IF(Q7611&gt;-O7612, Q7611+O7612/Variables!$B$5, 0))</f>
        <v>0</v>
      </c>
      <c r="R7612">
        <f>IF(O7612&gt;0, 0, IF(Q7611&gt;-O7612, 0, -O7612 - Q7611*Variables!$B$5))</f>
        <v>4.8627558732966927</v>
      </c>
      <c r="S7612">
        <f t="shared" si="712"/>
        <v>0.90534788849037828</v>
      </c>
      <c r="T7612">
        <f t="shared" si="713"/>
        <v>0</v>
      </c>
    </row>
    <row r="7613" spans="1:20" x14ac:dyDescent="0.3">
      <c r="A7613" s="3">
        <f t="shared" si="708"/>
        <v>43418</v>
      </c>
      <c r="B7613">
        <v>11</v>
      </c>
      <c r="C7613">
        <v>14</v>
      </c>
      <c r="D7613">
        <v>4</v>
      </c>
      <c r="E7613">
        <v>1</v>
      </c>
      <c r="F7613" s="1">
        <f>VLOOKUP(A7613,Weather!$A$1:$E$366, 5)</f>
        <v>0.37272727272727263</v>
      </c>
      <c r="G7613" s="1">
        <f>VLOOKUP(D7613, Fall!$A$1:$E$25, 2)</f>
        <v>272.32142857142799</v>
      </c>
      <c r="H7613" s="1">
        <f>VLOOKUP(D7613, Fall!$A$1:$E$25, 3)</f>
        <v>267.50020564283898</v>
      </c>
      <c r="I7613" s="1">
        <f>VLOOKUP(D7613, Fall!$A$1:$E$25, 5)</f>
        <v>254.385964912281</v>
      </c>
      <c r="J7613" s="1">
        <f t="shared" si="709"/>
        <v>269.29720691622214</v>
      </c>
      <c r="K7613" s="47">
        <f t="shared" si="710"/>
        <v>5.0380185755003861</v>
      </c>
      <c r="L7613" s="48">
        <f>Solar!K7630/1000*Variables!$B$3</f>
        <v>0</v>
      </c>
      <c r="M7613" s="1">
        <f>IF(E7613=1, VLOOKUP(D7613, Sheet1!$E$2:$G$26, 2), Sheet1!$G$3)</f>
        <v>0.18618000000000001</v>
      </c>
      <c r="N7613" s="1">
        <f>'Electricity Rates'!$J$3</f>
        <v>0.19270000000000001</v>
      </c>
      <c r="O7613" s="145">
        <f>L7613-K7613</f>
        <v>-5.0380185755003861</v>
      </c>
      <c r="P7613">
        <f t="shared" si="711"/>
        <v>0.97082617949892447</v>
      </c>
      <c r="Q7613">
        <f>IF(O7613&gt;0, IF(Q7612+O7613*Variables!$B$5&lt;Variables!$B$4, Q7612+O7613*Variables!$B$5, Variables!$B$4), IF(Q7612&gt;-O7613, Q7612+O7613/Variables!$B$5, 0))</f>
        <v>0</v>
      </c>
      <c r="R7613">
        <f>IF(O7613&gt;0, 0, IF(Q7612&gt;-O7613, 0, -O7613 - Q7612*Variables!$B$5))</f>
        <v>5.0380185755003861</v>
      </c>
      <c r="S7613">
        <f t="shared" si="712"/>
        <v>0.93797829838666191</v>
      </c>
      <c r="T7613">
        <f t="shared" si="713"/>
        <v>0</v>
      </c>
    </row>
    <row r="7614" spans="1:20" x14ac:dyDescent="0.3">
      <c r="A7614" s="3">
        <f t="shared" si="708"/>
        <v>43418</v>
      </c>
      <c r="B7614">
        <v>11</v>
      </c>
      <c r="C7614">
        <v>14</v>
      </c>
      <c r="D7614">
        <v>5</v>
      </c>
      <c r="E7614">
        <v>1</v>
      </c>
      <c r="F7614" s="1">
        <f>VLOOKUP(A7614,Weather!$A$1:$E$366, 5)</f>
        <v>0.37272727272727263</v>
      </c>
      <c r="G7614" s="1">
        <f>VLOOKUP(D7614, Fall!$A$1:$E$25, 2)</f>
        <v>303.57142857142799</v>
      </c>
      <c r="H7614" s="1">
        <f>VLOOKUP(D7614, Fall!$A$1:$E$25, 3)</f>
        <v>277.41442782172697</v>
      </c>
      <c r="I7614" s="1">
        <f>VLOOKUP(D7614, Fall!$A$1:$E$25, 5)</f>
        <v>254.385964912281</v>
      </c>
      <c r="J7614" s="1">
        <f t="shared" si="709"/>
        <v>287.16385537388828</v>
      </c>
      <c r="K7614" s="47">
        <f t="shared" si="710"/>
        <v>5.3722682613490029</v>
      </c>
      <c r="L7614" s="48">
        <f>Solar!K7631/1000*Variables!$B$3</f>
        <v>0</v>
      </c>
      <c r="M7614" s="1">
        <f>IF(E7614=1, VLOOKUP(D7614, Sheet1!$E$2:$G$26, 2), Sheet1!$G$3)</f>
        <v>0.18618000000000001</v>
      </c>
      <c r="N7614" s="1">
        <f>'Electricity Rates'!$J$3</f>
        <v>0.19270000000000001</v>
      </c>
      <c r="O7614" s="145">
        <f>L7614-K7614</f>
        <v>-5.3722682613490029</v>
      </c>
      <c r="P7614">
        <f t="shared" si="711"/>
        <v>1.0352360939619529</v>
      </c>
      <c r="Q7614">
        <f>IF(O7614&gt;0, IF(Q7613+O7614*Variables!$B$5&lt;Variables!$B$4, Q7613+O7614*Variables!$B$5, Variables!$B$4), IF(Q7613&gt;-O7614, Q7613+O7614/Variables!$B$5, 0))</f>
        <v>0</v>
      </c>
      <c r="R7614">
        <f>IF(O7614&gt;0, 0, IF(Q7613&gt;-O7614, 0, -O7614 - Q7613*Variables!$B$5))</f>
        <v>5.3722682613490029</v>
      </c>
      <c r="S7614">
        <f t="shared" si="712"/>
        <v>1.0002089048979574</v>
      </c>
      <c r="T7614">
        <f t="shared" si="713"/>
        <v>0</v>
      </c>
    </row>
    <row r="7615" spans="1:20" x14ac:dyDescent="0.3">
      <c r="A7615" s="3">
        <f t="shared" si="708"/>
        <v>43418</v>
      </c>
      <c r="B7615">
        <v>11</v>
      </c>
      <c r="C7615">
        <v>14</v>
      </c>
      <c r="D7615">
        <v>6</v>
      </c>
      <c r="E7615">
        <v>1</v>
      </c>
      <c r="F7615" s="1">
        <f>VLOOKUP(A7615,Weather!$A$1:$E$366, 5)</f>
        <v>0.37272727272727263</v>
      </c>
      <c r="G7615" s="1">
        <f>VLOOKUP(D7615, Fall!$A$1:$E$25, 2)</f>
        <v>401.78571428571399</v>
      </c>
      <c r="H7615" s="1">
        <f>VLOOKUP(D7615, Fall!$A$1:$E$25, 3)</f>
        <v>309.98601628691301</v>
      </c>
      <c r="I7615" s="1">
        <f>VLOOKUP(D7615, Fall!$A$1:$E$25, 5)</f>
        <v>271.929824561403</v>
      </c>
      <c r="J7615" s="1">
        <f t="shared" si="709"/>
        <v>344.20226735919334</v>
      </c>
      <c r="K7615" s="47">
        <f t="shared" si="710"/>
        <v>6.4393442343590319</v>
      </c>
      <c r="L7615" s="48">
        <f>Solar!K7632/1000*Variables!$B$3</f>
        <v>0</v>
      </c>
      <c r="M7615" s="1">
        <f>IF(E7615=1, VLOOKUP(D7615, Sheet1!$E$2:$G$26, 2), Sheet1!$G$3)</f>
        <v>0.18618000000000001</v>
      </c>
      <c r="N7615" s="1">
        <f>'Electricity Rates'!$J$3</f>
        <v>0.19270000000000001</v>
      </c>
      <c r="O7615" s="145">
        <f>L7615-K7615</f>
        <v>-6.4393442343590319</v>
      </c>
      <c r="P7615">
        <f t="shared" si="711"/>
        <v>1.2408616339609855</v>
      </c>
      <c r="Q7615">
        <f>IF(O7615&gt;0, IF(Q7614+O7615*Variables!$B$5&lt;Variables!$B$4, Q7614+O7615*Variables!$B$5, Variables!$B$4), IF(Q7614&gt;-O7615, Q7614+O7615/Variables!$B$5, 0))</f>
        <v>0</v>
      </c>
      <c r="R7615">
        <f>IF(O7615&gt;0, 0, IF(Q7614&gt;-O7615, 0, -O7615 - Q7614*Variables!$B$5))</f>
        <v>6.4393442343590319</v>
      </c>
      <c r="S7615">
        <f t="shared" si="712"/>
        <v>1.1988771095529647</v>
      </c>
      <c r="T7615">
        <f t="shared" si="713"/>
        <v>0</v>
      </c>
    </row>
    <row r="7616" spans="1:20" x14ac:dyDescent="0.3">
      <c r="A7616" s="3">
        <f t="shared" si="708"/>
        <v>43418</v>
      </c>
      <c r="B7616">
        <v>11</v>
      </c>
      <c r="C7616">
        <v>14</v>
      </c>
      <c r="D7616">
        <v>7</v>
      </c>
      <c r="E7616">
        <v>1</v>
      </c>
      <c r="F7616" s="1">
        <f>VLOOKUP(A7616,Weather!$A$1:$E$366, 5)</f>
        <v>0.37272727272727263</v>
      </c>
      <c r="G7616" s="1">
        <f>VLOOKUP(D7616, Fall!$A$1:$E$25, 2)</f>
        <v>593.74999999999898</v>
      </c>
      <c r="H7616" s="1">
        <f>VLOOKUP(D7616, Fall!$A$1:$E$25, 3)</f>
        <v>390.39236653779699</v>
      </c>
      <c r="I7616" s="1">
        <f>VLOOKUP(D7616, Fall!$A$1:$E$25, 5)</f>
        <v>263.15789473684202</v>
      </c>
      <c r="J7616" s="1">
        <f t="shared" si="709"/>
        <v>466.18930264643586</v>
      </c>
      <c r="K7616" s="47">
        <f t="shared" si="710"/>
        <v>8.7214806025187706</v>
      </c>
      <c r="L7616" s="48">
        <f>Solar!K7633/1000*Variables!$B$3</f>
        <v>0</v>
      </c>
      <c r="M7616" s="1">
        <f>IF(E7616=1, VLOOKUP(D7616, Sheet1!$E$2:$G$26, 2), Sheet1!$G$3)</f>
        <v>0.18618000000000001</v>
      </c>
      <c r="N7616" s="1">
        <f>'Electricity Rates'!$J$3</f>
        <v>0.19270000000000001</v>
      </c>
      <c r="O7616" s="145">
        <f>L7616-K7616</f>
        <v>-8.7214806025187706</v>
      </c>
      <c r="P7616">
        <f t="shared" si="711"/>
        <v>1.6806293121053673</v>
      </c>
      <c r="Q7616">
        <f>IF(O7616&gt;0, IF(Q7615+O7616*Variables!$B$5&lt;Variables!$B$4, Q7615+O7616*Variables!$B$5, Variables!$B$4), IF(Q7615&gt;-O7616, Q7615+O7616/Variables!$B$5, 0))</f>
        <v>0</v>
      </c>
      <c r="R7616">
        <f>IF(O7616&gt;0, 0, IF(Q7615&gt;-O7616, 0, -O7616 - Q7615*Variables!$B$5))</f>
        <v>8.7214806025187706</v>
      </c>
      <c r="S7616">
        <f t="shared" si="712"/>
        <v>1.6237652585769449</v>
      </c>
      <c r="T7616">
        <f t="shared" si="713"/>
        <v>0</v>
      </c>
    </row>
    <row r="7617" spans="1:20" x14ac:dyDescent="0.3">
      <c r="A7617" s="3">
        <f t="shared" si="708"/>
        <v>43418</v>
      </c>
      <c r="B7617">
        <v>11</v>
      </c>
      <c r="C7617">
        <v>14</v>
      </c>
      <c r="D7617">
        <v>8</v>
      </c>
      <c r="E7617">
        <v>1</v>
      </c>
      <c r="F7617" s="1">
        <f>VLOOKUP(A7617,Weather!$A$1:$E$366, 5)</f>
        <v>0.37272727272727263</v>
      </c>
      <c r="G7617" s="1">
        <f>VLOOKUP(D7617, Fall!$A$1:$E$25, 2)</f>
        <v>866.07142857142799</v>
      </c>
      <c r="H7617" s="1">
        <f>VLOOKUP(D7617, Fall!$A$1:$E$25, 3)</f>
        <v>561.61059471909198</v>
      </c>
      <c r="I7617" s="1">
        <f>VLOOKUP(D7617, Fall!$A$1:$E$25, 5)</f>
        <v>271.929824561403</v>
      </c>
      <c r="J7617" s="1">
        <f t="shared" si="709"/>
        <v>675.09145097314445</v>
      </c>
      <c r="K7617" s="47">
        <f t="shared" si="710"/>
        <v>12.629626980209615</v>
      </c>
      <c r="L7617" s="48">
        <f>Solar!K7634/1000*Variables!$B$3</f>
        <v>3.8744999999999994</v>
      </c>
      <c r="M7617" s="1">
        <f>IF(E7617=1, VLOOKUP(D7617, Sheet1!$E$2:$G$26, 2), Sheet1!$G$3)</f>
        <v>0.18618000000000001</v>
      </c>
      <c r="N7617" s="1">
        <f>'Electricity Rates'!$J$3</f>
        <v>0.19270000000000001</v>
      </c>
      <c r="O7617" s="145">
        <f>L7617-K7617</f>
        <v>-8.7551269802096154</v>
      </c>
      <c r="P7617">
        <f t="shared" si="711"/>
        <v>2.4337291190863928</v>
      </c>
      <c r="Q7617">
        <f>IF(O7617&gt;0, IF(Q7616+O7617*Variables!$B$5&lt;Variables!$B$4, Q7616+O7617*Variables!$B$5, Variables!$B$4), IF(Q7616&gt;-O7617, Q7616+O7617/Variables!$B$5, 0))</f>
        <v>0</v>
      </c>
      <c r="R7617">
        <f>IF(O7617&gt;0, 0, IF(Q7616&gt;-O7617, 0, -O7617 - Q7616*Variables!$B$5))</f>
        <v>8.7551269802096154</v>
      </c>
      <c r="S7617">
        <f t="shared" si="712"/>
        <v>1.6300295411754262</v>
      </c>
      <c r="T7617">
        <f t="shared" si="713"/>
        <v>0</v>
      </c>
    </row>
    <row r="7618" spans="1:20" x14ac:dyDescent="0.3">
      <c r="A7618" s="3">
        <f t="shared" si="708"/>
        <v>43418</v>
      </c>
      <c r="B7618">
        <v>11</v>
      </c>
      <c r="C7618">
        <v>14</v>
      </c>
      <c r="D7618">
        <v>9</v>
      </c>
      <c r="E7618">
        <v>1</v>
      </c>
      <c r="F7618" s="1">
        <f>VLOOKUP(A7618,Weather!$A$1:$E$366, 5)</f>
        <v>0.37272727272727263</v>
      </c>
      <c r="G7618" s="1">
        <f>VLOOKUP(D7618, Fall!$A$1:$E$25, 2)</f>
        <v>1080.3571428571399</v>
      </c>
      <c r="H7618" s="1">
        <f>VLOOKUP(D7618, Fall!$A$1:$E$25, 3)</f>
        <v>760.17932055605797</v>
      </c>
      <c r="I7618" s="1">
        <f>VLOOKUP(D7618, Fall!$A$1:$E$25, 5)</f>
        <v>311.40350877192998</v>
      </c>
      <c r="J7618" s="1">
        <f t="shared" si="709"/>
        <v>879.51832705009758</v>
      </c>
      <c r="K7618" s="47">
        <f t="shared" si="710"/>
        <v>16.454049857820845</v>
      </c>
      <c r="L7618" s="48">
        <f>Solar!K7635/1000*Variables!$B$3</f>
        <v>13.23085</v>
      </c>
      <c r="M7618" s="1">
        <f>IF(E7618=1, VLOOKUP(D7618, Sheet1!$E$2:$G$26, 2), Sheet1!$G$3)</f>
        <v>0.20441999999999999</v>
      </c>
      <c r="N7618" s="1">
        <f>'Electricity Rates'!$J$3</f>
        <v>0.19270000000000001</v>
      </c>
      <c r="O7618" s="145">
        <f>L7618-K7618</f>
        <v>-3.2231998578208447</v>
      </c>
      <c r="P7618">
        <f t="shared" si="711"/>
        <v>3.1706954076020768</v>
      </c>
      <c r="Q7618">
        <f>IF(O7618&gt;0, IF(Q7617+O7618*Variables!$B$5&lt;Variables!$B$4, Q7617+O7618*Variables!$B$5, Variables!$B$4), IF(Q7617&gt;-O7618, Q7617+O7618/Variables!$B$5, 0))</f>
        <v>0</v>
      </c>
      <c r="R7618">
        <f>IF(O7618&gt;0, 0, IF(Q7617&gt;-O7618, 0, -O7618 - Q7617*Variables!$B$5))</f>
        <v>3.2231998578208447</v>
      </c>
      <c r="S7618">
        <f t="shared" si="712"/>
        <v>0.65888651493573702</v>
      </c>
      <c r="T7618">
        <f t="shared" si="713"/>
        <v>0</v>
      </c>
    </row>
    <row r="7619" spans="1:20" x14ac:dyDescent="0.3">
      <c r="A7619" s="3">
        <f t="shared" ref="A7619:A7682" si="714">DATE(2018, B7619, C7619)</f>
        <v>43418</v>
      </c>
      <c r="B7619">
        <v>11</v>
      </c>
      <c r="C7619">
        <v>14</v>
      </c>
      <c r="D7619">
        <v>10</v>
      </c>
      <c r="E7619">
        <v>1</v>
      </c>
      <c r="F7619" s="1">
        <f>VLOOKUP(A7619,Weather!$A$1:$E$366, 5)</f>
        <v>0.37272727272727263</v>
      </c>
      <c r="G7619" s="1">
        <f>VLOOKUP(D7619, Fall!$A$1:$E$25, 2)</f>
        <v>1205.3571428571399</v>
      </c>
      <c r="H7619" s="1">
        <f>VLOOKUP(D7619, Fall!$A$1:$E$25, 3)</f>
        <v>904.12930821748796</v>
      </c>
      <c r="I7619" s="1">
        <f>VLOOKUP(D7619, Fall!$A$1:$E$25, 5)</f>
        <v>359.64912280701702</v>
      </c>
      <c r="J7619" s="1">
        <f t="shared" ref="J7619:J7682" si="715">IF(E7619=0, I7619, H7619 + (G7619-H7619)*F7619)</f>
        <v>1016.4051374922673</v>
      </c>
      <c r="K7619" s="47">
        <f t="shared" ref="K7619:K7682" si="716">J7619*1000/53453</f>
        <v>19.014931575258025</v>
      </c>
      <c r="L7619" s="48">
        <f>Solar!K7636/1000*Variables!$B$3</f>
        <v>21.586549999999999</v>
      </c>
      <c r="M7619" s="1">
        <f>IF(E7619=1, VLOOKUP(D7619, Sheet1!$E$2:$G$26, 2), Sheet1!$G$3)</f>
        <v>0.20441999999999999</v>
      </c>
      <c r="N7619" s="1">
        <f>'Electricity Rates'!$J$3</f>
        <v>0.19270000000000001</v>
      </c>
      <c r="O7619" s="145">
        <f>L7619-K7619</f>
        <v>2.571618424741974</v>
      </c>
      <c r="P7619">
        <f t="shared" ref="P7619:P7682" si="717">N7619*K7619</f>
        <v>3.6641773145522216</v>
      </c>
      <c r="Q7619">
        <f>IF(O7619&gt;0, IF(Q7618+O7619*Variables!$B$5&lt;Variables!$B$4, Q7618+O7619*Variables!$B$5, Variables!$B$4), IF(Q7618&gt;-O7619, Q7618+O7619/Variables!$B$5, 0))</f>
        <v>2.4173213192574554</v>
      </c>
      <c r="R7619">
        <f>IF(O7619&gt;0, 0, IF(Q7618&gt;-O7619, 0, -O7619 - Q7618*Variables!$B$5))</f>
        <v>0</v>
      </c>
      <c r="S7619">
        <f t="shared" ref="S7619:S7682" si="718">R7619*M7619</f>
        <v>0</v>
      </c>
      <c r="T7619">
        <f t="shared" ref="T7619:T7682" si="719">IF(AND(R7619&gt;0, M7619&gt;0.3), 1, 0)</f>
        <v>0</v>
      </c>
    </row>
    <row r="7620" spans="1:20" x14ac:dyDescent="0.3">
      <c r="A7620" s="3">
        <f t="shared" si="714"/>
        <v>43418</v>
      </c>
      <c r="B7620">
        <v>11</v>
      </c>
      <c r="C7620">
        <v>14</v>
      </c>
      <c r="D7620">
        <v>11</v>
      </c>
      <c r="E7620">
        <v>1</v>
      </c>
      <c r="F7620" s="1">
        <f>VLOOKUP(A7620,Weather!$A$1:$E$366, 5)</f>
        <v>0.37272727272727263</v>
      </c>
      <c r="G7620" s="1">
        <f>VLOOKUP(D7620, Fall!$A$1:$E$25, 2)</f>
        <v>1290.17857142857</v>
      </c>
      <c r="H7620" s="1">
        <f>VLOOKUP(D7620, Fall!$A$1:$E$25, 3)</f>
        <v>975.19947355433101</v>
      </c>
      <c r="I7620" s="1">
        <f>VLOOKUP(D7620, Fall!$A$1:$E$25, 5)</f>
        <v>377.19298245613999</v>
      </c>
      <c r="J7620" s="1">
        <f t="shared" si="715"/>
        <v>1092.6007736710928</v>
      </c>
      <c r="K7620" s="47">
        <f t="shared" si="716"/>
        <v>20.440401355790936</v>
      </c>
      <c r="L7620" s="48">
        <f>Solar!K7637/1000*Variables!$B$3</f>
        <v>27.133200000000002</v>
      </c>
      <c r="M7620" s="1">
        <f>IF(E7620=1, VLOOKUP(D7620, Sheet1!$E$2:$G$26, 2), Sheet1!$G$3)</f>
        <v>0.20441999999999999</v>
      </c>
      <c r="N7620" s="1">
        <f>'Electricity Rates'!$J$3</f>
        <v>0.19270000000000001</v>
      </c>
      <c r="O7620" s="145">
        <f>L7620-K7620</f>
        <v>6.6927986442090663</v>
      </c>
      <c r="P7620">
        <f t="shared" si="717"/>
        <v>3.9388653412609136</v>
      </c>
      <c r="Q7620">
        <f>IF(O7620&gt;0, IF(Q7619+O7620*Variables!$B$5&lt;Variables!$B$4, Q7619+O7620*Variables!$B$5, Variables!$B$4), IF(Q7619&gt;-O7620, Q7619+O7620/Variables!$B$5, 0))</f>
        <v>8.7085520448139775</v>
      </c>
      <c r="R7620">
        <f>IF(O7620&gt;0, 0, IF(Q7619&gt;-O7620, 0, -O7620 - Q7619*Variables!$B$5))</f>
        <v>0</v>
      </c>
      <c r="S7620">
        <f t="shared" si="718"/>
        <v>0</v>
      </c>
      <c r="T7620">
        <f t="shared" si="719"/>
        <v>0</v>
      </c>
    </row>
    <row r="7621" spans="1:20" x14ac:dyDescent="0.3">
      <c r="A7621" s="3">
        <f t="shared" si="714"/>
        <v>43418</v>
      </c>
      <c r="B7621">
        <v>11</v>
      </c>
      <c r="C7621">
        <v>14</v>
      </c>
      <c r="D7621">
        <v>12</v>
      </c>
      <c r="E7621">
        <v>1</v>
      </c>
      <c r="F7621" s="1">
        <f>VLOOKUP(A7621,Weather!$A$1:$E$366, 5)</f>
        <v>0.37272727272727263</v>
      </c>
      <c r="G7621" s="1">
        <f>VLOOKUP(D7621, Fall!$A$1:$E$25, 2)</f>
        <v>1366.07142857142</v>
      </c>
      <c r="H7621" s="1">
        <f>VLOOKUP(D7621, Fall!$A$1:$E$25, 3)</f>
        <v>996.442378876367</v>
      </c>
      <c r="I7621" s="1">
        <f>VLOOKUP(D7621, Fall!$A$1:$E$25, 5)</f>
        <v>368.42105263157799</v>
      </c>
      <c r="J7621" s="1">
        <f t="shared" si="715"/>
        <v>1134.2132064899777</v>
      </c>
      <c r="K7621" s="47">
        <f t="shared" si="716"/>
        <v>21.21888774231526</v>
      </c>
      <c r="L7621" s="48">
        <f>Solar!K7638/1000*Variables!$B$3</f>
        <v>29.649850000000001</v>
      </c>
      <c r="M7621" s="1">
        <f>IF(E7621=1, VLOOKUP(D7621, Sheet1!$E$2:$G$26, 2), Sheet1!$G$3)</f>
        <v>0.20441999999999999</v>
      </c>
      <c r="N7621" s="1">
        <f>'Electricity Rates'!$J$3</f>
        <v>0.19270000000000001</v>
      </c>
      <c r="O7621" s="145">
        <f>L7621-K7621</f>
        <v>8.4309622576847403</v>
      </c>
      <c r="P7621">
        <f t="shared" si="717"/>
        <v>4.088879667944151</v>
      </c>
      <c r="Q7621">
        <f>IF(O7621&gt;0, IF(Q7620+O7621*Variables!$B$5&lt;Variables!$B$4, Q7620+O7621*Variables!$B$5, Variables!$B$4), IF(Q7620&gt;-O7621, Q7620+O7621/Variables!$B$5, 0))</f>
        <v>16.633656567037633</v>
      </c>
      <c r="R7621">
        <f>IF(O7621&gt;0, 0, IF(Q7620&gt;-O7621, 0, -O7621 - Q7620*Variables!$B$5))</f>
        <v>0</v>
      </c>
      <c r="S7621">
        <f t="shared" si="718"/>
        <v>0</v>
      </c>
      <c r="T7621">
        <f t="shared" si="719"/>
        <v>0</v>
      </c>
    </row>
    <row r="7622" spans="1:20" x14ac:dyDescent="0.3">
      <c r="A7622" s="3">
        <f t="shared" si="714"/>
        <v>43418</v>
      </c>
      <c r="B7622">
        <v>11</v>
      </c>
      <c r="C7622">
        <v>14</v>
      </c>
      <c r="D7622">
        <v>13</v>
      </c>
      <c r="E7622">
        <v>1</v>
      </c>
      <c r="F7622" s="1">
        <f>VLOOKUP(A7622,Weather!$A$1:$E$366, 5)</f>
        <v>0.37272727272727263</v>
      </c>
      <c r="G7622" s="1">
        <f>VLOOKUP(D7622, Fall!$A$1:$E$25, 2)</f>
        <v>1446.42857142857</v>
      </c>
      <c r="H7622" s="1">
        <f>VLOOKUP(D7622, Fall!$A$1:$E$25, 3)</f>
        <v>1031.4839187299399</v>
      </c>
      <c r="I7622" s="1">
        <f>VLOOKUP(D7622, Fall!$A$1:$E$25, 5)</f>
        <v>350.87719298245599</v>
      </c>
      <c r="J7622" s="1">
        <f t="shared" si="715"/>
        <v>1186.1451074630656</v>
      </c>
      <c r="K7622" s="47">
        <f t="shared" si="716"/>
        <v>22.190430985408966</v>
      </c>
      <c r="L7622" s="48">
        <f>Solar!K7639/1000*Variables!$B$3</f>
        <v>29.13195</v>
      </c>
      <c r="M7622" s="1">
        <f>IF(E7622=1, VLOOKUP(D7622, Sheet1!$E$2:$G$26, 2), Sheet1!$G$3)</f>
        <v>0.20441999999999999</v>
      </c>
      <c r="N7622" s="1">
        <f>'Electricity Rates'!$J$3</f>
        <v>0.19270000000000001</v>
      </c>
      <c r="O7622" s="145">
        <f>L7622-K7622</f>
        <v>6.9415190145910337</v>
      </c>
      <c r="P7622">
        <f t="shared" si="717"/>
        <v>4.2760960508883077</v>
      </c>
      <c r="Q7622">
        <f>IF(O7622&gt;0, IF(Q7621+O7622*Variables!$B$5&lt;Variables!$B$4, Q7621+O7622*Variables!$B$5, Variables!$B$4), IF(Q7621&gt;-O7622, Q7621+O7622/Variables!$B$5, 0))</f>
        <v>23.158684440753206</v>
      </c>
      <c r="R7622">
        <f>IF(O7622&gt;0, 0, IF(Q7621&gt;-O7622, 0, -O7622 - Q7621*Variables!$B$5))</f>
        <v>0</v>
      </c>
      <c r="S7622">
        <f t="shared" si="718"/>
        <v>0</v>
      </c>
      <c r="T7622">
        <f t="shared" si="719"/>
        <v>0</v>
      </c>
    </row>
    <row r="7623" spans="1:20" x14ac:dyDescent="0.3">
      <c r="A7623" s="3">
        <f t="shared" si="714"/>
        <v>43418</v>
      </c>
      <c r="B7623">
        <v>11</v>
      </c>
      <c r="C7623">
        <v>14</v>
      </c>
      <c r="D7623">
        <v>14</v>
      </c>
      <c r="E7623">
        <v>1</v>
      </c>
      <c r="F7623" s="1">
        <f>VLOOKUP(A7623,Weather!$A$1:$E$366, 5)</f>
        <v>0.37272727272727263</v>
      </c>
      <c r="G7623" s="1">
        <f>VLOOKUP(D7623, Fall!$A$1:$E$25, 2)</f>
        <v>1482.1428571428501</v>
      </c>
      <c r="H7623" s="1">
        <f>VLOOKUP(D7623, Fall!$A$1:$E$25, 3)</f>
        <v>1052.56230978037</v>
      </c>
      <c r="I7623" s="1">
        <f>VLOOKUP(D7623, Fall!$A$1:$E$25, 5)</f>
        <v>342.105263157894</v>
      </c>
      <c r="J7623" s="1">
        <f t="shared" si="715"/>
        <v>1212.678695615476</v>
      </c>
      <c r="K7623" s="47">
        <f t="shared" si="716"/>
        <v>22.686821985959178</v>
      </c>
      <c r="L7623" s="48">
        <f>Solar!K7640/1000*Variables!$B$3</f>
        <v>26.081500000000002</v>
      </c>
      <c r="M7623" s="1">
        <f>IF(E7623=1, VLOOKUP(D7623, Sheet1!$E$2:$G$26, 2), Sheet1!$G$3)</f>
        <v>0.20441999999999999</v>
      </c>
      <c r="N7623" s="1">
        <f>'Electricity Rates'!$J$3</f>
        <v>0.19270000000000001</v>
      </c>
      <c r="O7623" s="145">
        <f>L7623-K7623</f>
        <v>3.3946780140408244</v>
      </c>
      <c r="P7623">
        <f t="shared" si="717"/>
        <v>4.3717505966943335</v>
      </c>
      <c r="Q7623">
        <f>IF(O7623&gt;0, IF(Q7622+O7623*Variables!$B$5&lt;Variables!$B$4, Q7622+O7623*Variables!$B$5, Variables!$B$4), IF(Q7622&gt;-O7623, Q7622+O7623/Variables!$B$5, 0))</f>
        <v>26.349681773951581</v>
      </c>
      <c r="R7623">
        <f>IF(O7623&gt;0, 0, IF(Q7622&gt;-O7623, 0, -O7623 - Q7622*Variables!$B$5))</f>
        <v>0</v>
      </c>
      <c r="S7623">
        <f t="shared" si="718"/>
        <v>0</v>
      </c>
      <c r="T7623">
        <f t="shared" si="719"/>
        <v>0</v>
      </c>
    </row>
    <row r="7624" spans="1:20" x14ac:dyDescent="0.3">
      <c r="A7624" s="3">
        <f t="shared" si="714"/>
        <v>43418</v>
      </c>
      <c r="B7624">
        <v>11</v>
      </c>
      <c r="C7624">
        <v>14</v>
      </c>
      <c r="D7624">
        <v>15</v>
      </c>
      <c r="E7624">
        <v>1</v>
      </c>
      <c r="F7624" s="1">
        <f>VLOOKUP(A7624,Weather!$A$1:$E$366, 5)</f>
        <v>0.37272727272727263</v>
      </c>
      <c r="G7624" s="1">
        <f>VLOOKUP(D7624, Fall!$A$1:$E$25, 2)</f>
        <v>1437.5</v>
      </c>
      <c r="H7624" s="1">
        <f>VLOOKUP(D7624, Fall!$A$1:$E$25, 3)</f>
        <v>1060.00658057086</v>
      </c>
      <c r="I7624" s="1">
        <f>VLOOKUP(D7624, Fall!$A$1:$E$25, 5)</f>
        <v>328.94736842105198</v>
      </c>
      <c r="J7624" s="1">
        <f t="shared" si="715"/>
        <v>1200.7086732671758</v>
      </c>
      <c r="K7624" s="47">
        <f t="shared" si="716"/>
        <v>22.462886522125526</v>
      </c>
      <c r="L7624" s="48">
        <f>Solar!K7641/1000*Variables!$B$3</f>
        <v>19.81925</v>
      </c>
      <c r="M7624" s="1">
        <f>IF(E7624=1, VLOOKUP(D7624, Sheet1!$E$2:$G$26, 2), Sheet1!$G$3)</f>
        <v>0.20441999999999999</v>
      </c>
      <c r="N7624" s="1">
        <f>'Electricity Rates'!$J$3</f>
        <v>0.19270000000000001</v>
      </c>
      <c r="O7624" s="145">
        <f>L7624-K7624</f>
        <v>-2.6436365221255258</v>
      </c>
      <c r="P7624">
        <f t="shared" si="717"/>
        <v>4.3285982328135892</v>
      </c>
      <c r="Q7624">
        <f>IF(O7624&gt;0, IF(Q7623+O7624*Variables!$B$5&lt;Variables!$B$4, Q7623+O7624*Variables!$B$5, Variables!$B$4), IF(Q7623&gt;-O7624, Q7623+O7624/Variables!$B$5, 0))</f>
        <v>23.537302495094639</v>
      </c>
      <c r="R7624">
        <f>IF(O7624&gt;0, 0, IF(Q7623&gt;-O7624, 0, -O7624 - Q7623*Variables!$B$5))</f>
        <v>0</v>
      </c>
      <c r="S7624">
        <f t="shared" si="718"/>
        <v>0</v>
      </c>
      <c r="T7624">
        <f t="shared" si="719"/>
        <v>0</v>
      </c>
    </row>
    <row r="7625" spans="1:20" x14ac:dyDescent="0.3">
      <c r="A7625" s="3">
        <f t="shared" si="714"/>
        <v>43418</v>
      </c>
      <c r="B7625">
        <v>11</v>
      </c>
      <c r="C7625">
        <v>14</v>
      </c>
      <c r="D7625">
        <v>16</v>
      </c>
      <c r="E7625">
        <v>1</v>
      </c>
      <c r="F7625" s="1">
        <f>VLOOKUP(A7625,Weather!$A$1:$E$366, 5)</f>
        <v>0.37272727272727263</v>
      </c>
      <c r="G7625" s="1">
        <f>VLOOKUP(D7625, Fall!$A$1:$E$25, 2)</f>
        <v>1348.2142857142801</v>
      </c>
      <c r="H7625" s="1">
        <f>VLOOKUP(D7625, Fall!$A$1:$E$25, 3)</f>
        <v>1003.98947108661</v>
      </c>
      <c r="I7625" s="1">
        <f>VLOOKUP(D7625, Fall!$A$1:$E$25, 5)</f>
        <v>298.24561403508801</v>
      </c>
      <c r="J7625" s="1">
        <f t="shared" si="715"/>
        <v>1132.2914474478325</v>
      </c>
      <c r="K7625" s="47">
        <f t="shared" si="716"/>
        <v>21.182935428279656</v>
      </c>
      <c r="L7625" s="48">
        <f>Solar!K7642/1000*Variables!$B$3</f>
        <v>11.0166</v>
      </c>
      <c r="M7625" s="1">
        <f>IF(E7625=1, VLOOKUP(D7625, Sheet1!$E$2:$G$26, 2), Sheet1!$G$3)</f>
        <v>0.20441999999999999</v>
      </c>
      <c r="N7625" s="1">
        <f>'Electricity Rates'!$J$3</f>
        <v>0.19270000000000001</v>
      </c>
      <c r="O7625" s="145">
        <f>L7625-K7625</f>
        <v>-10.166335428279655</v>
      </c>
      <c r="P7625">
        <f t="shared" si="717"/>
        <v>4.0819516570294896</v>
      </c>
      <c r="Q7625">
        <f>IF(O7625&gt;0, IF(Q7624+O7625*Variables!$B$5&lt;Variables!$B$4, Q7624+O7625*Variables!$B$5, Variables!$B$4), IF(Q7624&gt;-O7625, Q7624+O7625/Variables!$B$5, 0))</f>
        <v>12.722052039477985</v>
      </c>
      <c r="R7625">
        <f>IF(O7625&gt;0, 0, IF(Q7624&gt;-O7625, 0, -O7625 - Q7624*Variables!$B$5))</f>
        <v>0</v>
      </c>
      <c r="S7625">
        <f t="shared" si="718"/>
        <v>0</v>
      </c>
      <c r="T7625">
        <f t="shared" si="719"/>
        <v>0</v>
      </c>
    </row>
    <row r="7626" spans="1:20" x14ac:dyDescent="0.3">
      <c r="A7626" s="3">
        <f t="shared" si="714"/>
        <v>43418</v>
      </c>
      <c r="B7626">
        <v>11</v>
      </c>
      <c r="C7626">
        <v>14</v>
      </c>
      <c r="D7626">
        <v>17</v>
      </c>
      <c r="E7626">
        <v>1</v>
      </c>
      <c r="F7626" s="1">
        <f>VLOOKUP(A7626,Weather!$A$1:$E$366, 5)</f>
        <v>0.37272727272727263</v>
      </c>
      <c r="G7626" s="1">
        <f>VLOOKUP(D7626, Fall!$A$1:$E$25, 2)</f>
        <v>1080.3571428571399</v>
      </c>
      <c r="H7626" s="1">
        <f>VLOOKUP(D7626, Fall!$A$1:$E$25, 3)</f>
        <v>794.90091642515802</v>
      </c>
      <c r="I7626" s="1">
        <f>VLOOKUP(D7626, Fall!$A$1:$E$25, 5)</f>
        <v>263.15789473684202</v>
      </c>
      <c r="J7626" s="1">
        <f t="shared" si="715"/>
        <v>901.29823718616944</v>
      </c>
      <c r="K7626" s="47">
        <f t="shared" si="716"/>
        <v>16.861508936564263</v>
      </c>
      <c r="L7626" s="48">
        <f>Solar!K7643/1000*Variables!$B$3</f>
        <v>2.0376499999999997</v>
      </c>
      <c r="M7626" s="1">
        <f>IF(E7626=1, VLOOKUP(D7626, Sheet1!$E$2:$G$26, 2), Sheet1!$G$3)</f>
        <v>0.20441999999999999</v>
      </c>
      <c r="N7626" s="1">
        <f>'Electricity Rates'!$J$3</f>
        <v>0.19270000000000001</v>
      </c>
      <c r="O7626" s="145">
        <f>L7626-K7626</f>
        <v>-14.823858936564264</v>
      </c>
      <c r="P7626">
        <f t="shared" si="717"/>
        <v>3.2492127720759338</v>
      </c>
      <c r="Q7626">
        <f>IF(O7626&gt;0, IF(Q7625+O7626*Variables!$B$5&lt;Variables!$B$4, Q7625+O7626*Variables!$B$5, Variables!$B$4), IF(Q7625&gt;-O7626, Q7625+O7626/Variables!$B$5, 0))</f>
        <v>0</v>
      </c>
      <c r="R7626">
        <f>IF(O7626&gt;0, 0, IF(Q7625&gt;-O7626, 0, -O7626 - Q7625*Variables!$B$5))</f>
        <v>2.8651300194549592</v>
      </c>
      <c r="S7626">
        <f t="shared" si="718"/>
        <v>0.58568987857698274</v>
      </c>
      <c r="T7626">
        <f t="shared" si="719"/>
        <v>0</v>
      </c>
    </row>
    <row r="7627" spans="1:20" x14ac:dyDescent="0.3">
      <c r="A7627" s="3">
        <f t="shared" si="714"/>
        <v>43418</v>
      </c>
      <c r="B7627">
        <v>11</v>
      </c>
      <c r="C7627">
        <v>14</v>
      </c>
      <c r="D7627">
        <v>18</v>
      </c>
      <c r="E7627">
        <v>1</v>
      </c>
      <c r="F7627" s="1">
        <f>VLOOKUP(A7627,Weather!$A$1:$E$366, 5)</f>
        <v>0.37272727272727263</v>
      </c>
      <c r="G7627" s="1">
        <f>VLOOKUP(D7627, Fall!$A$1:$E$25, 2)</f>
        <v>678.57142857142799</v>
      </c>
      <c r="H7627" s="1">
        <f>VLOOKUP(D7627, Fall!$A$1:$E$25, 3)</f>
        <v>583.61400485626905</v>
      </c>
      <c r="I7627" s="1">
        <f>VLOOKUP(D7627, Fall!$A$1:$E$25, 5)</f>
        <v>280.70175438596499</v>
      </c>
      <c r="J7627" s="1">
        <f t="shared" si="715"/>
        <v>619.00722642282824</v>
      </c>
      <c r="K7627" s="47">
        <f t="shared" si="716"/>
        <v>11.580401968511183</v>
      </c>
      <c r="L7627" s="48">
        <f>Solar!K7644/1000*Variables!$B$3</f>
        <v>0</v>
      </c>
      <c r="M7627" s="1">
        <f>IF(E7627=1, VLOOKUP(D7627, Sheet1!$E$2:$G$26, 2), Sheet1!$G$3)</f>
        <v>0.20441999999999999</v>
      </c>
      <c r="N7627" s="1">
        <f>'Electricity Rates'!$J$3</f>
        <v>0.19270000000000001</v>
      </c>
      <c r="O7627" s="145">
        <f>L7627-K7627</f>
        <v>-11.580401968511183</v>
      </c>
      <c r="P7627">
        <f t="shared" si="717"/>
        <v>2.2315434593321051</v>
      </c>
      <c r="Q7627">
        <f>IF(O7627&gt;0, IF(Q7626+O7627*Variables!$B$5&lt;Variables!$B$4, Q7626+O7627*Variables!$B$5, Variables!$B$4), IF(Q7626&gt;-O7627, Q7626+O7627/Variables!$B$5, 0))</f>
        <v>0</v>
      </c>
      <c r="R7627">
        <f>IF(O7627&gt;0, 0, IF(Q7626&gt;-O7627, 0, -O7627 - Q7626*Variables!$B$5))</f>
        <v>11.580401968511183</v>
      </c>
      <c r="S7627">
        <f t="shared" si="718"/>
        <v>2.3672657704030557</v>
      </c>
      <c r="T7627">
        <f t="shared" si="719"/>
        <v>0</v>
      </c>
    </row>
    <row r="7628" spans="1:20" x14ac:dyDescent="0.3">
      <c r="A7628" s="3">
        <f t="shared" si="714"/>
        <v>43418</v>
      </c>
      <c r="B7628">
        <v>11</v>
      </c>
      <c r="C7628">
        <v>14</v>
      </c>
      <c r="D7628">
        <v>19</v>
      </c>
      <c r="E7628">
        <v>1</v>
      </c>
      <c r="F7628" s="1">
        <f>VLOOKUP(A7628,Weather!$A$1:$E$366, 5)</f>
        <v>0.37272727272727263</v>
      </c>
      <c r="G7628" s="1">
        <f>VLOOKUP(D7628, Fall!$A$1:$E$25, 2)</f>
        <v>517.85714285714198</v>
      </c>
      <c r="H7628" s="1">
        <f>VLOOKUP(D7628, Fall!$A$1:$E$25, 3)</f>
        <v>442.60593718179598</v>
      </c>
      <c r="I7628" s="1">
        <f>VLOOKUP(D7628, Fall!$A$1:$E$25, 5)</f>
        <v>289.47368421052602</v>
      </c>
      <c r="J7628" s="1">
        <f t="shared" si="715"/>
        <v>470.65411384260676</v>
      </c>
      <c r="K7628" s="47">
        <f t="shared" si="716"/>
        <v>8.8050083969582023</v>
      </c>
      <c r="L7628" s="48">
        <f>Solar!K7645/1000*Variables!$B$3</f>
        <v>0</v>
      </c>
      <c r="M7628" s="1">
        <f>IF(E7628=1, VLOOKUP(D7628, Sheet1!$E$2:$G$26, 2), Sheet1!$G$3)</f>
        <v>0.20441999999999999</v>
      </c>
      <c r="N7628" s="1">
        <f>'Electricity Rates'!$J$3</f>
        <v>0.19270000000000001</v>
      </c>
      <c r="O7628" s="145">
        <f>L7628-K7628</f>
        <v>-8.8050083969582023</v>
      </c>
      <c r="P7628">
        <f t="shared" si="717"/>
        <v>1.6967251180938456</v>
      </c>
      <c r="Q7628">
        <f>IF(O7628&gt;0, IF(Q7627+O7628*Variables!$B$5&lt;Variables!$B$4, Q7627+O7628*Variables!$B$5, Variables!$B$4), IF(Q7627&gt;-O7628, Q7627+O7628/Variables!$B$5, 0))</f>
        <v>0</v>
      </c>
      <c r="R7628">
        <f>IF(O7628&gt;0, 0, IF(Q7627&gt;-O7628, 0, -O7628 - Q7627*Variables!$B$5))</f>
        <v>8.8050083969582023</v>
      </c>
      <c r="S7628">
        <f t="shared" si="718"/>
        <v>1.7999198165061956</v>
      </c>
      <c r="T7628">
        <f t="shared" si="719"/>
        <v>0</v>
      </c>
    </row>
    <row r="7629" spans="1:20" x14ac:dyDescent="0.3">
      <c r="A7629" s="3">
        <f t="shared" si="714"/>
        <v>43418</v>
      </c>
      <c r="B7629">
        <v>11</v>
      </c>
      <c r="C7629">
        <v>14</v>
      </c>
      <c r="D7629">
        <v>20</v>
      </c>
      <c r="E7629">
        <v>1</v>
      </c>
      <c r="F7629" s="1">
        <f>VLOOKUP(A7629,Weather!$A$1:$E$366, 5)</f>
        <v>0.37272727272727263</v>
      </c>
      <c r="G7629" s="1">
        <f>VLOOKUP(D7629, Fall!$A$1:$E$25, 2)</f>
        <v>428.57142857142799</v>
      </c>
      <c r="H7629" s="1">
        <f>VLOOKUP(D7629, Fall!$A$1:$E$25, 3)</f>
        <v>354.11608052009001</v>
      </c>
      <c r="I7629" s="1">
        <f>VLOOKUP(D7629, Fall!$A$1:$E$25, 5)</f>
        <v>263.15789473684202</v>
      </c>
      <c r="J7629" s="1">
        <f t="shared" si="715"/>
        <v>381.86761933922509</v>
      </c>
      <c r="K7629" s="47">
        <f t="shared" si="716"/>
        <v>7.1439885383275987</v>
      </c>
      <c r="L7629" s="48">
        <f>Solar!K7646/1000*Variables!$B$3</f>
        <v>0</v>
      </c>
      <c r="M7629" s="1">
        <f>IF(E7629=1, VLOOKUP(D7629, Sheet1!$E$2:$G$26, 2), Sheet1!$G$3)</f>
        <v>0.20441999999999999</v>
      </c>
      <c r="N7629" s="1">
        <f>'Electricity Rates'!$J$3</f>
        <v>0.19270000000000001</v>
      </c>
      <c r="O7629" s="145">
        <f>L7629-K7629</f>
        <v>-7.1439885383275987</v>
      </c>
      <c r="P7629">
        <f t="shared" si="717"/>
        <v>1.3766465913357284</v>
      </c>
      <c r="Q7629">
        <f>IF(O7629&gt;0, IF(Q7628+O7629*Variables!$B$5&lt;Variables!$B$4, Q7628+O7629*Variables!$B$5, Variables!$B$4), IF(Q7628&gt;-O7629, Q7628+O7629/Variables!$B$5, 0))</f>
        <v>0</v>
      </c>
      <c r="R7629">
        <f>IF(O7629&gt;0, 0, IF(Q7628&gt;-O7629, 0, -O7629 - Q7628*Variables!$B$5))</f>
        <v>7.1439885383275987</v>
      </c>
      <c r="S7629">
        <f t="shared" si="718"/>
        <v>1.4603741370049277</v>
      </c>
      <c r="T7629">
        <f t="shared" si="719"/>
        <v>0</v>
      </c>
    </row>
    <row r="7630" spans="1:20" x14ac:dyDescent="0.3">
      <c r="A7630" s="3">
        <f t="shared" si="714"/>
        <v>43418</v>
      </c>
      <c r="B7630">
        <v>11</v>
      </c>
      <c r="C7630">
        <v>14</v>
      </c>
      <c r="D7630">
        <v>21</v>
      </c>
      <c r="E7630">
        <v>1</v>
      </c>
      <c r="F7630" s="1">
        <f>VLOOKUP(A7630,Weather!$A$1:$E$366, 5)</f>
        <v>0.37272727272727263</v>
      </c>
      <c r="G7630" s="1">
        <f>VLOOKUP(D7630, Fall!$A$1:$E$25, 2)</f>
        <v>366.07142857142799</v>
      </c>
      <c r="H7630" s="1">
        <f>VLOOKUP(D7630, Fall!$A$1:$E$25, 3)</f>
        <v>305.62638808916603</v>
      </c>
      <c r="I7630" s="1">
        <f>VLOOKUP(D7630, Fall!$A$1:$E$25, 5)</f>
        <v>271.929824561403</v>
      </c>
      <c r="J7630" s="1">
        <f t="shared" si="715"/>
        <v>328.15590317800911</v>
      </c>
      <c r="K7630" s="47">
        <f t="shared" si="716"/>
        <v>6.1391484702076422</v>
      </c>
      <c r="L7630" s="48">
        <f>Solar!K7647/1000*Variables!$B$3</f>
        <v>0</v>
      </c>
      <c r="M7630" s="1">
        <f>IF(E7630=1, VLOOKUP(D7630, Sheet1!$E$2:$G$26, 2), Sheet1!$G$3)</f>
        <v>0.20441999999999999</v>
      </c>
      <c r="N7630" s="1">
        <f>'Electricity Rates'!$J$3</f>
        <v>0.19270000000000001</v>
      </c>
      <c r="O7630" s="145">
        <f>L7630-K7630</f>
        <v>-6.1391484702076422</v>
      </c>
      <c r="P7630">
        <f t="shared" si="717"/>
        <v>1.1830139102090127</v>
      </c>
      <c r="Q7630">
        <f>IF(O7630&gt;0, IF(Q7629+O7630*Variables!$B$5&lt;Variables!$B$4, Q7629+O7630*Variables!$B$5, Variables!$B$4), IF(Q7629&gt;-O7630, Q7629+O7630/Variables!$B$5, 0))</f>
        <v>0</v>
      </c>
      <c r="R7630">
        <f>IF(O7630&gt;0, 0, IF(Q7629&gt;-O7630, 0, -O7630 - Q7629*Variables!$B$5))</f>
        <v>6.1391484702076422</v>
      </c>
      <c r="S7630">
        <f t="shared" si="718"/>
        <v>1.2549647302798461</v>
      </c>
      <c r="T7630">
        <f t="shared" si="719"/>
        <v>0</v>
      </c>
    </row>
    <row r="7631" spans="1:20" x14ac:dyDescent="0.3">
      <c r="A7631" s="3">
        <f t="shared" si="714"/>
        <v>43418</v>
      </c>
      <c r="B7631">
        <v>11</v>
      </c>
      <c r="C7631">
        <v>14</v>
      </c>
      <c r="D7631">
        <v>22</v>
      </c>
      <c r="E7631">
        <v>1</v>
      </c>
      <c r="F7631" s="1">
        <f>VLOOKUP(A7631,Weather!$A$1:$E$366, 5)</f>
        <v>0.37272727272727263</v>
      </c>
      <c r="G7631" s="1">
        <f>VLOOKUP(D7631, Fall!$A$1:$E$25, 2)</f>
        <v>330.35714285714198</v>
      </c>
      <c r="H7631" s="1">
        <f>VLOOKUP(D7631, Fall!$A$1:$E$25, 3)</f>
        <v>272.33281237147202</v>
      </c>
      <c r="I7631" s="1">
        <f>VLOOKUP(D7631, Fall!$A$1:$E$25, 5)</f>
        <v>254.385964912281</v>
      </c>
      <c r="J7631" s="1">
        <f t="shared" si="715"/>
        <v>293.96006282522171</v>
      </c>
      <c r="K7631" s="47">
        <f t="shared" si="716"/>
        <v>5.4994118725837966</v>
      </c>
      <c r="L7631" s="48">
        <f>Solar!K7648/1000*Variables!$B$3</f>
        <v>0</v>
      </c>
      <c r="M7631" s="1">
        <f>IF(E7631=1, VLOOKUP(D7631, Sheet1!$E$2:$G$26, 2), Sheet1!$G$3)</f>
        <v>0.18618000000000001</v>
      </c>
      <c r="N7631" s="1">
        <f>'Electricity Rates'!$J$3</f>
        <v>0.19270000000000001</v>
      </c>
      <c r="O7631" s="145">
        <f>L7631-K7631</f>
        <v>-5.4994118725837966</v>
      </c>
      <c r="P7631">
        <f t="shared" si="717"/>
        <v>1.0597366678468976</v>
      </c>
      <c r="Q7631">
        <f>IF(O7631&gt;0, IF(Q7630+O7631*Variables!$B$5&lt;Variables!$B$4, Q7630+O7631*Variables!$B$5, Variables!$B$4), IF(Q7630&gt;-O7631, Q7630+O7631/Variables!$B$5, 0))</f>
        <v>0</v>
      </c>
      <c r="R7631">
        <f>IF(O7631&gt;0, 0, IF(Q7630&gt;-O7631, 0, -O7631 - Q7630*Variables!$B$5))</f>
        <v>5.4994118725837966</v>
      </c>
      <c r="S7631">
        <f t="shared" si="718"/>
        <v>1.0238805024376514</v>
      </c>
      <c r="T7631">
        <f t="shared" si="719"/>
        <v>0</v>
      </c>
    </row>
    <row r="7632" spans="1:20" x14ac:dyDescent="0.3">
      <c r="A7632" s="3">
        <f t="shared" si="714"/>
        <v>43418</v>
      </c>
      <c r="B7632">
        <v>11</v>
      </c>
      <c r="C7632">
        <v>14</v>
      </c>
      <c r="D7632">
        <v>23</v>
      </c>
      <c r="E7632">
        <v>1</v>
      </c>
      <c r="F7632" s="1">
        <f>VLOOKUP(A7632,Weather!$A$1:$E$366, 5)</f>
        <v>0.37272727272727263</v>
      </c>
      <c r="G7632" s="1">
        <f>VLOOKUP(D7632, Fall!$A$1:$E$25, 2)</f>
        <v>303.57142857142799</v>
      </c>
      <c r="H7632" s="1">
        <f>VLOOKUP(D7632, Fall!$A$1:$E$25, 3)</f>
        <v>252.67335691371099</v>
      </c>
      <c r="I7632" s="1">
        <f>VLOOKUP(D7632, Fall!$A$1:$E$25, 5)</f>
        <v>254.385964912281</v>
      </c>
      <c r="J7632" s="1">
        <f t="shared" si="715"/>
        <v>271.64445634976914</v>
      </c>
      <c r="K7632" s="47">
        <f t="shared" si="716"/>
        <v>5.0819309739354042</v>
      </c>
      <c r="L7632" s="48">
        <f>Solar!K7649/1000*Variables!$B$3</f>
        <v>0</v>
      </c>
      <c r="M7632" s="1">
        <f>IF(E7632=1, VLOOKUP(D7632, Sheet1!$E$2:$G$26, 2), Sheet1!$G$3)</f>
        <v>0.18618000000000001</v>
      </c>
      <c r="N7632" s="1">
        <f>'Electricity Rates'!$J$3</f>
        <v>0.19270000000000001</v>
      </c>
      <c r="O7632" s="145">
        <f>L7632-K7632</f>
        <v>-5.0819309739354042</v>
      </c>
      <c r="P7632">
        <f t="shared" si="717"/>
        <v>0.97928809867735245</v>
      </c>
      <c r="Q7632">
        <f>IF(O7632&gt;0, IF(Q7631+O7632*Variables!$B$5&lt;Variables!$B$4, Q7631+O7632*Variables!$B$5, Variables!$B$4), IF(Q7631&gt;-O7632, Q7631+O7632/Variables!$B$5, 0))</f>
        <v>0</v>
      </c>
      <c r="R7632">
        <f>IF(O7632&gt;0, 0, IF(Q7631&gt;-O7632, 0, -O7632 - Q7631*Variables!$B$5))</f>
        <v>5.0819309739354042</v>
      </c>
      <c r="S7632">
        <f t="shared" si="718"/>
        <v>0.94615390872729366</v>
      </c>
      <c r="T7632">
        <f t="shared" si="719"/>
        <v>0</v>
      </c>
    </row>
    <row r="7633" spans="1:20" x14ac:dyDescent="0.3">
      <c r="A7633" s="3">
        <f t="shared" si="714"/>
        <v>43418</v>
      </c>
      <c r="B7633">
        <v>11</v>
      </c>
      <c r="C7633">
        <v>14</v>
      </c>
      <c r="D7633">
        <v>24</v>
      </c>
      <c r="E7633">
        <v>1</v>
      </c>
      <c r="F7633" s="1">
        <f>VLOOKUP(A7633,Weather!$A$1:$E$366, 5)</f>
        <v>0.37272727272727263</v>
      </c>
      <c r="G7633" s="1">
        <f>VLOOKUP(D7633, Fall!$A$1:$E$25, 2)</f>
        <v>285.71428571428498</v>
      </c>
      <c r="H7633" s="1">
        <f>VLOOKUP(D7633, Fall!$A$1:$E$25, 3)</f>
        <v>237.47635107345499</v>
      </c>
      <c r="I7633" s="1">
        <f>VLOOKUP(D7633, Fall!$A$1:$E$25, 5)</f>
        <v>254.385964912281</v>
      </c>
      <c r="J7633" s="1">
        <f t="shared" si="715"/>
        <v>255.45594489412798</v>
      </c>
      <c r="K7633" s="47">
        <f t="shared" si="716"/>
        <v>4.779075915180214</v>
      </c>
      <c r="L7633" s="48">
        <f>Solar!K7650/1000*Variables!$B$3</f>
        <v>0</v>
      </c>
      <c r="M7633" s="1">
        <f>IF(E7633=1, VLOOKUP(D7633, Sheet1!$E$2:$G$26, 2), Sheet1!$G$3)</f>
        <v>0.18618000000000001</v>
      </c>
      <c r="N7633" s="1">
        <f>'Electricity Rates'!$J$3</f>
        <v>0.19270000000000001</v>
      </c>
      <c r="O7633" s="145">
        <f>L7633-K7633</f>
        <v>-4.779075915180214</v>
      </c>
      <c r="P7633">
        <f t="shared" si="717"/>
        <v>0.92092792885522734</v>
      </c>
      <c r="Q7633">
        <f>IF(O7633&gt;0, IF(Q7632+O7633*Variables!$B$5&lt;Variables!$B$4, Q7632+O7633*Variables!$B$5, Variables!$B$4), IF(Q7632&gt;-O7633, Q7632+O7633/Variables!$B$5, 0))</f>
        <v>0</v>
      </c>
      <c r="R7633">
        <f>IF(O7633&gt;0, 0, IF(Q7632&gt;-O7633, 0, -O7633 - Q7632*Variables!$B$5))</f>
        <v>4.779075915180214</v>
      </c>
      <c r="S7633">
        <f t="shared" si="718"/>
        <v>0.88976835388825226</v>
      </c>
      <c r="T7633">
        <f t="shared" si="719"/>
        <v>0</v>
      </c>
    </row>
    <row r="7634" spans="1:20" x14ac:dyDescent="0.3">
      <c r="A7634" s="3">
        <f t="shared" si="714"/>
        <v>43419</v>
      </c>
      <c r="B7634">
        <v>11</v>
      </c>
      <c r="C7634">
        <v>15</v>
      </c>
      <c r="D7634">
        <v>1</v>
      </c>
      <c r="E7634">
        <v>1</v>
      </c>
      <c r="F7634" s="1">
        <f>VLOOKUP(A7634,Weather!$A$1:$E$366, 5)</f>
        <v>0.34545454545454563</v>
      </c>
      <c r="G7634" s="1">
        <f>VLOOKUP(D7634, Fall!$A$1:$E$25, 2)</f>
        <v>276.78571428571399</v>
      </c>
      <c r="H7634" s="1">
        <f>VLOOKUP(D7634, Fall!$A$1:$E$25, 3)</f>
        <v>258.40056395394299</v>
      </c>
      <c r="I7634" s="1">
        <f>VLOOKUP(D7634, Fall!$A$1:$E$25, 5)</f>
        <v>254.385964912281</v>
      </c>
      <c r="J7634" s="1">
        <f t="shared" si="715"/>
        <v>264.75179770491843</v>
      </c>
      <c r="K7634" s="47">
        <f t="shared" si="716"/>
        <v>4.9529829514698598</v>
      </c>
      <c r="L7634" s="48">
        <f>Solar!K7651/1000*Variables!$B$3</f>
        <v>0</v>
      </c>
      <c r="M7634" s="1">
        <f>IF(E7634=1, VLOOKUP(D7634, Sheet1!$E$2:$G$26, 2), Sheet1!$G$3)</f>
        <v>0.18618000000000001</v>
      </c>
      <c r="N7634" s="1">
        <f>'Electricity Rates'!$J$3</f>
        <v>0.19270000000000001</v>
      </c>
      <c r="O7634" s="145">
        <f>L7634-K7634</f>
        <v>-4.9529829514698598</v>
      </c>
      <c r="P7634">
        <f t="shared" si="717"/>
        <v>0.95443981474824202</v>
      </c>
      <c r="Q7634">
        <f>IF(O7634&gt;0, IF(Q7633+O7634*Variables!$B$5&lt;Variables!$B$4, Q7633+O7634*Variables!$B$5, Variables!$B$4), IF(Q7633&gt;-O7634, Q7633+O7634/Variables!$B$5, 0))</f>
        <v>0</v>
      </c>
      <c r="R7634">
        <f>IF(O7634&gt;0, 0, IF(Q7633&gt;-O7634, 0, -O7634 - Q7633*Variables!$B$5))</f>
        <v>4.9529829514698598</v>
      </c>
      <c r="S7634">
        <f t="shared" si="718"/>
        <v>0.92214636590465859</v>
      </c>
      <c r="T7634">
        <f t="shared" si="719"/>
        <v>0</v>
      </c>
    </row>
    <row r="7635" spans="1:20" x14ac:dyDescent="0.3">
      <c r="A7635" s="3">
        <f t="shared" si="714"/>
        <v>43419</v>
      </c>
      <c r="B7635">
        <v>11</v>
      </c>
      <c r="C7635">
        <v>15</v>
      </c>
      <c r="D7635">
        <v>2</v>
      </c>
      <c r="E7635">
        <v>1</v>
      </c>
      <c r="F7635" s="1">
        <f>VLOOKUP(A7635,Weather!$A$1:$E$366, 5)</f>
        <v>0.34545454545454563</v>
      </c>
      <c r="G7635" s="1">
        <f>VLOOKUP(D7635, Fall!$A$1:$E$25, 2)</f>
        <v>272.32142857142799</v>
      </c>
      <c r="H7635" s="1">
        <f>VLOOKUP(D7635, Fall!$A$1:$E$25, 3)</f>
        <v>244.53669616981199</v>
      </c>
      <c r="I7635" s="1">
        <f>VLOOKUP(D7635, Fall!$A$1:$E$25, 5)</f>
        <v>254.385964912281</v>
      </c>
      <c r="J7635" s="1">
        <f t="shared" si="715"/>
        <v>254.13505827218842</v>
      </c>
      <c r="K7635" s="47">
        <f t="shared" si="716"/>
        <v>4.7543647367255053</v>
      </c>
      <c r="L7635" s="48">
        <f>Solar!K7652/1000*Variables!$B$3</f>
        <v>0</v>
      </c>
      <c r="M7635" s="1">
        <f>IF(E7635=1, VLOOKUP(D7635, Sheet1!$E$2:$G$26, 2), Sheet1!$G$3)</f>
        <v>0.18618000000000001</v>
      </c>
      <c r="N7635" s="1">
        <f>'Electricity Rates'!$J$3</f>
        <v>0.19270000000000001</v>
      </c>
      <c r="O7635" s="145">
        <f>L7635-K7635</f>
        <v>-4.7543647367255053</v>
      </c>
      <c r="P7635">
        <f t="shared" si="717"/>
        <v>0.9161660847670049</v>
      </c>
      <c r="Q7635">
        <f>IF(O7635&gt;0, IF(Q7634+O7635*Variables!$B$5&lt;Variables!$B$4, Q7634+O7635*Variables!$B$5, Variables!$B$4), IF(Q7634&gt;-O7635, Q7634+O7635/Variables!$B$5, 0))</f>
        <v>0</v>
      </c>
      <c r="R7635">
        <f>IF(O7635&gt;0, 0, IF(Q7634&gt;-O7635, 0, -O7635 - Q7634*Variables!$B$5))</f>
        <v>4.7543647367255053</v>
      </c>
      <c r="S7635">
        <f t="shared" si="718"/>
        <v>0.88516762668355464</v>
      </c>
      <c r="T7635">
        <f t="shared" si="719"/>
        <v>0</v>
      </c>
    </row>
    <row r="7636" spans="1:20" x14ac:dyDescent="0.3">
      <c r="A7636" s="3">
        <f t="shared" si="714"/>
        <v>43419</v>
      </c>
      <c r="B7636">
        <v>11</v>
      </c>
      <c r="C7636">
        <v>15</v>
      </c>
      <c r="D7636">
        <v>3</v>
      </c>
      <c r="E7636">
        <v>1</v>
      </c>
      <c r="F7636" s="1">
        <f>VLOOKUP(A7636,Weather!$A$1:$E$366, 5)</f>
        <v>0.34545454545454563</v>
      </c>
      <c r="G7636" s="1">
        <f>VLOOKUP(D7636, Fall!$A$1:$E$25, 2)</f>
        <v>272.32142857142799</v>
      </c>
      <c r="H7636" s="1">
        <f>VLOOKUP(D7636, Fall!$A$1:$E$25, 3)</f>
        <v>252.565207174747</v>
      </c>
      <c r="I7636" s="1">
        <f>VLOOKUP(D7636, Fall!$A$1:$E$25, 5)</f>
        <v>254.385964912281</v>
      </c>
      <c r="J7636" s="1">
        <f t="shared" si="715"/>
        <v>259.3900836572368</v>
      </c>
      <c r="K7636" s="47">
        <f t="shared" si="716"/>
        <v>4.8526758770740051</v>
      </c>
      <c r="L7636" s="48">
        <f>Solar!K7653/1000*Variables!$B$3</f>
        <v>0</v>
      </c>
      <c r="M7636" s="1">
        <f>IF(E7636=1, VLOOKUP(D7636, Sheet1!$E$2:$G$26, 2), Sheet1!$G$3)</f>
        <v>0.18618000000000001</v>
      </c>
      <c r="N7636" s="1">
        <f>'Electricity Rates'!$J$3</f>
        <v>0.19270000000000001</v>
      </c>
      <c r="O7636" s="145">
        <f>L7636-K7636</f>
        <v>-4.8526758770740051</v>
      </c>
      <c r="P7636">
        <f t="shared" si="717"/>
        <v>0.93511064151216083</v>
      </c>
      <c r="Q7636">
        <f>IF(O7636&gt;0, IF(Q7635+O7636*Variables!$B$5&lt;Variables!$B$4, Q7635+O7636*Variables!$B$5, Variables!$B$4), IF(Q7635&gt;-O7636, Q7635+O7636/Variables!$B$5, 0))</f>
        <v>0</v>
      </c>
      <c r="R7636">
        <f>IF(O7636&gt;0, 0, IF(Q7635&gt;-O7636, 0, -O7636 - Q7635*Variables!$B$5))</f>
        <v>4.8526758770740051</v>
      </c>
      <c r="S7636">
        <f t="shared" si="718"/>
        <v>0.90347119479363835</v>
      </c>
      <c r="T7636">
        <f t="shared" si="719"/>
        <v>0</v>
      </c>
    </row>
    <row r="7637" spans="1:20" x14ac:dyDescent="0.3">
      <c r="A7637" s="3">
        <f t="shared" si="714"/>
        <v>43419</v>
      </c>
      <c r="B7637">
        <v>11</v>
      </c>
      <c r="C7637">
        <v>15</v>
      </c>
      <c r="D7637">
        <v>4</v>
      </c>
      <c r="E7637">
        <v>1</v>
      </c>
      <c r="F7637" s="1">
        <f>VLOOKUP(A7637,Weather!$A$1:$E$366, 5)</f>
        <v>0.34545454545454563</v>
      </c>
      <c r="G7637" s="1">
        <f>VLOOKUP(D7637, Fall!$A$1:$E$25, 2)</f>
        <v>272.32142857142799</v>
      </c>
      <c r="H7637" s="1">
        <f>VLOOKUP(D7637, Fall!$A$1:$E$25, 3)</f>
        <v>267.50020564283898</v>
      </c>
      <c r="I7637" s="1">
        <f>VLOOKUP(D7637, Fall!$A$1:$E$25, 5)</f>
        <v>254.385964912281</v>
      </c>
      <c r="J7637" s="1">
        <f t="shared" si="715"/>
        <v>269.16571901816974</v>
      </c>
      <c r="K7637" s="47">
        <f t="shared" si="716"/>
        <v>5.0355586967648165</v>
      </c>
      <c r="L7637" s="48">
        <f>Solar!K7654/1000*Variables!$B$3</f>
        <v>0</v>
      </c>
      <c r="M7637" s="1">
        <f>IF(E7637=1, VLOOKUP(D7637, Sheet1!$E$2:$G$26, 2), Sheet1!$G$3)</f>
        <v>0.18618000000000001</v>
      </c>
      <c r="N7637" s="1">
        <f>'Electricity Rates'!$J$3</f>
        <v>0.19270000000000001</v>
      </c>
      <c r="O7637" s="145">
        <f>L7637-K7637</f>
        <v>-5.0355586967648165</v>
      </c>
      <c r="P7637">
        <f t="shared" si="717"/>
        <v>0.97035216086658016</v>
      </c>
      <c r="Q7637">
        <f>IF(O7637&gt;0, IF(Q7636+O7637*Variables!$B$5&lt;Variables!$B$4, Q7636+O7637*Variables!$B$5, Variables!$B$4), IF(Q7636&gt;-O7637, Q7636+O7637/Variables!$B$5, 0))</f>
        <v>0</v>
      </c>
      <c r="R7637">
        <f>IF(O7637&gt;0, 0, IF(Q7636&gt;-O7637, 0, -O7637 - Q7636*Variables!$B$5))</f>
        <v>5.0355586967648165</v>
      </c>
      <c r="S7637">
        <f t="shared" si="718"/>
        <v>0.93752031816367365</v>
      </c>
      <c r="T7637">
        <f t="shared" si="719"/>
        <v>0</v>
      </c>
    </row>
    <row r="7638" spans="1:20" x14ac:dyDescent="0.3">
      <c r="A7638" s="3">
        <f t="shared" si="714"/>
        <v>43419</v>
      </c>
      <c r="B7638">
        <v>11</v>
      </c>
      <c r="C7638">
        <v>15</v>
      </c>
      <c r="D7638">
        <v>5</v>
      </c>
      <c r="E7638">
        <v>1</v>
      </c>
      <c r="F7638" s="1">
        <f>VLOOKUP(A7638,Weather!$A$1:$E$366, 5)</f>
        <v>0.34545454545454563</v>
      </c>
      <c r="G7638" s="1">
        <f>VLOOKUP(D7638, Fall!$A$1:$E$25, 2)</f>
        <v>303.57142857142799</v>
      </c>
      <c r="H7638" s="1">
        <f>VLOOKUP(D7638, Fall!$A$1:$E$25, 3)</f>
        <v>277.41442782172697</v>
      </c>
      <c r="I7638" s="1">
        <f>VLOOKUP(D7638, Fall!$A$1:$E$25, 5)</f>
        <v>254.385964912281</v>
      </c>
      <c r="J7638" s="1">
        <f t="shared" si="715"/>
        <v>286.45048262616916</v>
      </c>
      <c r="K7638" s="47">
        <f t="shared" si="716"/>
        <v>5.3589224669554403</v>
      </c>
      <c r="L7638" s="48">
        <f>Solar!K7655/1000*Variables!$B$3</f>
        <v>0</v>
      </c>
      <c r="M7638" s="1">
        <f>IF(E7638=1, VLOOKUP(D7638, Sheet1!$E$2:$G$26, 2), Sheet1!$G$3)</f>
        <v>0.18618000000000001</v>
      </c>
      <c r="N7638" s="1">
        <f>'Electricity Rates'!$J$3</f>
        <v>0.19270000000000001</v>
      </c>
      <c r="O7638" s="145">
        <f>L7638-K7638</f>
        <v>-5.3589224669554403</v>
      </c>
      <c r="P7638">
        <f t="shared" si="717"/>
        <v>1.0326643593823135</v>
      </c>
      <c r="Q7638">
        <f>IF(O7638&gt;0, IF(Q7637+O7638*Variables!$B$5&lt;Variables!$B$4, Q7637+O7638*Variables!$B$5, Variables!$B$4), IF(Q7637&gt;-O7638, Q7637+O7638/Variables!$B$5, 0))</f>
        <v>0</v>
      </c>
      <c r="R7638">
        <f>IF(O7638&gt;0, 0, IF(Q7637&gt;-O7638, 0, -O7638 - Q7637*Variables!$B$5))</f>
        <v>5.3589224669554403</v>
      </c>
      <c r="S7638">
        <f t="shared" si="718"/>
        <v>0.99772418489776393</v>
      </c>
      <c r="T7638">
        <f t="shared" si="719"/>
        <v>0</v>
      </c>
    </row>
    <row r="7639" spans="1:20" x14ac:dyDescent="0.3">
      <c r="A7639" s="3">
        <f t="shared" si="714"/>
        <v>43419</v>
      </c>
      <c r="B7639">
        <v>11</v>
      </c>
      <c r="C7639">
        <v>15</v>
      </c>
      <c r="D7639">
        <v>6</v>
      </c>
      <c r="E7639">
        <v>1</v>
      </c>
      <c r="F7639" s="1">
        <f>VLOOKUP(A7639,Weather!$A$1:$E$366, 5)</f>
        <v>0.34545454545454563</v>
      </c>
      <c r="G7639" s="1">
        <f>VLOOKUP(D7639, Fall!$A$1:$E$25, 2)</f>
        <v>401.78571428571399</v>
      </c>
      <c r="H7639" s="1">
        <f>VLOOKUP(D7639, Fall!$A$1:$E$25, 3)</f>
        <v>309.98601628691301</v>
      </c>
      <c r="I7639" s="1">
        <f>VLOOKUP(D7639, Fall!$A$1:$E$25, 5)</f>
        <v>271.929824561403</v>
      </c>
      <c r="J7639" s="1">
        <f t="shared" si="715"/>
        <v>341.69863923195339</v>
      </c>
      <c r="K7639" s="47">
        <f t="shared" si="716"/>
        <v>6.3925062995894226</v>
      </c>
      <c r="L7639" s="48">
        <f>Solar!K7656/1000*Variables!$B$3</f>
        <v>0</v>
      </c>
      <c r="M7639" s="1">
        <f>IF(E7639=1, VLOOKUP(D7639, Sheet1!$E$2:$G$26, 2), Sheet1!$G$3)</f>
        <v>0.18618000000000001</v>
      </c>
      <c r="N7639" s="1">
        <f>'Electricity Rates'!$J$3</f>
        <v>0.19270000000000001</v>
      </c>
      <c r="O7639" s="145">
        <f>L7639-K7639</f>
        <v>-6.3925062995894226</v>
      </c>
      <c r="P7639">
        <f t="shared" si="717"/>
        <v>1.2318359639308818</v>
      </c>
      <c r="Q7639">
        <f>IF(O7639&gt;0, IF(Q7638+O7639*Variables!$B$5&lt;Variables!$B$4, Q7638+O7639*Variables!$B$5, Variables!$B$4), IF(Q7638&gt;-O7639, Q7638+O7639/Variables!$B$5, 0))</f>
        <v>0</v>
      </c>
      <c r="R7639">
        <f>IF(O7639&gt;0, 0, IF(Q7638&gt;-O7639, 0, -O7639 - Q7638*Variables!$B$5))</f>
        <v>6.3925062995894226</v>
      </c>
      <c r="S7639">
        <f t="shared" si="718"/>
        <v>1.1901568228575587</v>
      </c>
      <c r="T7639">
        <f t="shared" si="719"/>
        <v>0</v>
      </c>
    </row>
    <row r="7640" spans="1:20" x14ac:dyDescent="0.3">
      <c r="A7640" s="3">
        <f t="shared" si="714"/>
        <v>43419</v>
      </c>
      <c r="B7640">
        <v>11</v>
      </c>
      <c r="C7640">
        <v>15</v>
      </c>
      <c r="D7640">
        <v>7</v>
      </c>
      <c r="E7640">
        <v>1</v>
      </c>
      <c r="F7640" s="1">
        <f>VLOOKUP(A7640,Weather!$A$1:$E$366, 5)</f>
        <v>0.34545454545454563</v>
      </c>
      <c r="G7640" s="1">
        <f>VLOOKUP(D7640, Fall!$A$1:$E$25, 2)</f>
        <v>593.74999999999898</v>
      </c>
      <c r="H7640" s="1">
        <f>VLOOKUP(D7640, Fall!$A$1:$E$25, 3)</f>
        <v>390.39236653779699</v>
      </c>
      <c r="I7640" s="1">
        <f>VLOOKUP(D7640, Fall!$A$1:$E$25, 5)</f>
        <v>263.15789473684202</v>
      </c>
      <c r="J7640" s="1">
        <f t="shared" si="715"/>
        <v>460.64318537019409</v>
      </c>
      <c r="K7640" s="47">
        <f t="shared" si="716"/>
        <v>8.6177237081210425</v>
      </c>
      <c r="L7640" s="48">
        <f>Solar!K7657/1000*Variables!$B$3</f>
        <v>0</v>
      </c>
      <c r="M7640" s="1">
        <f>IF(E7640=1, VLOOKUP(D7640, Sheet1!$E$2:$G$26, 2), Sheet1!$G$3)</f>
        <v>0.18618000000000001</v>
      </c>
      <c r="N7640" s="1">
        <f>'Electricity Rates'!$J$3</f>
        <v>0.19270000000000001</v>
      </c>
      <c r="O7640" s="145">
        <f>L7640-K7640</f>
        <v>-8.6177237081210425</v>
      </c>
      <c r="P7640">
        <f t="shared" si="717"/>
        <v>1.6606353585549249</v>
      </c>
      <c r="Q7640">
        <f>IF(O7640&gt;0, IF(Q7639+O7640*Variables!$B$5&lt;Variables!$B$4, Q7639+O7640*Variables!$B$5, Variables!$B$4), IF(Q7639&gt;-O7640, Q7639+O7640/Variables!$B$5, 0))</f>
        <v>0</v>
      </c>
      <c r="R7640">
        <f>IF(O7640&gt;0, 0, IF(Q7639&gt;-O7640, 0, -O7640 - Q7639*Variables!$B$5))</f>
        <v>8.6177237081210425</v>
      </c>
      <c r="S7640">
        <f t="shared" si="718"/>
        <v>1.6044477999779758</v>
      </c>
      <c r="T7640">
        <f t="shared" si="719"/>
        <v>0</v>
      </c>
    </row>
    <row r="7641" spans="1:20" x14ac:dyDescent="0.3">
      <c r="A7641" s="3">
        <f t="shared" si="714"/>
        <v>43419</v>
      </c>
      <c r="B7641">
        <v>11</v>
      </c>
      <c r="C7641">
        <v>15</v>
      </c>
      <c r="D7641">
        <v>8</v>
      </c>
      <c r="E7641">
        <v>1</v>
      </c>
      <c r="F7641" s="1">
        <f>VLOOKUP(A7641,Weather!$A$1:$E$366, 5)</f>
        <v>0.34545454545454563</v>
      </c>
      <c r="G7641" s="1">
        <f>VLOOKUP(D7641, Fall!$A$1:$E$25, 2)</f>
        <v>866.07142857142799</v>
      </c>
      <c r="H7641" s="1">
        <f>VLOOKUP(D7641, Fall!$A$1:$E$25, 3)</f>
        <v>561.61059471909198</v>
      </c>
      <c r="I7641" s="1">
        <f>VLOOKUP(D7641, Fall!$A$1:$E$25, 5)</f>
        <v>271.929824561403</v>
      </c>
      <c r="J7641" s="1">
        <f t="shared" si="715"/>
        <v>666.7879736862626</v>
      </c>
      <c r="K7641" s="47">
        <f t="shared" si="716"/>
        <v>12.47428532891068</v>
      </c>
      <c r="L7641" s="48">
        <f>Solar!K7658/1000*Variables!$B$3</f>
        <v>3.1640999999999995</v>
      </c>
      <c r="M7641" s="1">
        <f>IF(E7641=1, VLOOKUP(D7641, Sheet1!$E$2:$G$26, 2), Sheet1!$G$3)</f>
        <v>0.18618000000000001</v>
      </c>
      <c r="N7641" s="1">
        <f>'Electricity Rates'!$J$3</f>
        <v>0.19270000000000001</v>
      </c>
      <c r="O7641" s="145">
        <f>L7641-K7641</f>
        <v>-9.3101853289106806</v>
      </c>
      <c r="P7641">
        <f t="shared" si="717"/>
        <v>2.4037947828810884</v>
      </c>
      <c r="Q7641">
        <f>IF(O7641&gt;0, IF(Q7640+O7641*Variables!$B$5&lt;Variables!$B$4, Q7640+O7641*Variables!$B$5, Variables!$B$4), IF(Q7640&gt;-O7641, Q7640+O7641/Variables!$B$5, 0))</f>
        <v>0</v>
      </c>
      <c r="R7641">
        <f>IF(O7641&gt;0, 0, IF(Q7640&gt;-O7641, 0, -O7641 - Q7640*Variables!$B$5))</f>
        <v>9.3101853289106806</v>
      </c>
      <c r="S7641">
        <f t="shared" si="718"/>
        <v>1.7333703045365907</v>
      </c>
      <c r="T7641">
        <f t="shared" si="719"/>
        <v>0</v>
      </c>
    </row>
    <row r="7642" spans="1:20" x14ac:dyDescent="0.3">
      <c r="A7642" s="3">
        <f t="shared" si="714"/>
        <v>43419</v>
      </c>
      <c r="B7642">
        <v>11</v>
      </c>
      <c r="C7642">
        <v>15</v>
      </c>
      <c r="D7642">
        <v>9</v>
      </c>
      <c r="E7642">
        <v>1</v>
      </c>
      <c r="F7642" s="1">
        <f>VLOOKUP(A7642,Weather!$A$1:$E$366, 5)</f>
        <v>0.34545454545454563</v>
      </c>
      <c r="G7642" s="1">
        <f>VLOOKUP(D7642, Fall!$A$1:$E$25, 2)</f>
        <v>1080.3571428571399</v>
      </c>
      <c r="H7642" s="1">
        <f>VLOOKUP(D7642, Fall!$A$1:$E$25, 3)</f>
        <v>760.17932055605797</v>
      </c>
      <c r="I7642" s="1">
        <f>VLOOKUP(D7642, Fall!$A$1:$E$25, 5)</f>
        <v>311.40350877192998</v>
      </c>
      <c r="J7642" s="1">
        <f t="shared" si="715"/>
        <v>870.78620462370452</v>
      </c>
      <c r="K7642" s="47">
        <f t="shared" si="716"/>
        <v>16.29068910301956</v>
      </c>
      <c r="L7642" s="48">
        <f>Solar!K7659/1000*Variables!$B$3</f>
        <v>12.061799999999998</v>
      </c>
      <c r="M7642" s="1">
        <f>IF(E7642=1, VLOOKUP(D7642, Sheet1!$E$2:$G$26, 2), Sheet1!$G$3)</f>
        <v>0.20441999999999999</v>
      </c>
      <c r="N7642" s="1">
        <f>'Electricity Rates'!$J$3</f>
        <v>0.19270000000000001</v>
      </c>
      <c r="O7642" s="145">
        <f>L7642-K7642</f>
        <v>-4.2288891030195614</v>
      </c>
      <c r="P7642">
        <f t="shared" si="717"/>
        <v>3.1392157901518694</v>
      </c>
      <c r="Q7642">
        <f>IF(O7642&gt;0, IF(Q7641+O7642*Variables!$B$5&lt;Variables!$B$4, Q7641+O7642*Variables!$B$5, Variables!$B$4), IF(Q7641&gt;-O7642, Q7641+O7642/Variables!$B$5, 0))</f>
        <v>0</v>
      </c>
      <c r="R7642">
        <f>IF(O7642&gt;0, 0, IF(Q7641&gt;-O7642, 0, -O7642 - Q7641*Variables!$B$5))</f>
        <v>4.2288891030195614</v>
      </c>
      <c r="S7642">
        <f t="shared" si="718"/>
        <v>0.86446951043925868</v>
      </c>
      <c r="T7642">
        <f t="shared" si="719"/>
        <v>0</v>
      </c>
    </row>
    <row r="7643" spans="1:20" x14ac:dyDescent="0.3">
      <c r="A7643" s="3">
        <f t="shared" si="714"/>
        <v>43419</v>
      </c>
      <c r="B7643">
        <v>11</v>
      </c>
      <c r="C7643">
        <v>15</v>
      </c>
      <c r="D7643">
        <v>10</v>
      </c>
      <c r="E7643">
        <v>1</v>
      </c>
      <c r="F7643" s="1">
        <f>VLOOKUP(A7643,Weather!$A$1:$E$366, 5)</f>
        <v>0.34545454545454563</v>
      </c>
      <c r="G7643" s="1">
        <f>VLOOKUP(D7643, Fall!$A$1:$E$25, 2)</f>
        <v>1205.3571428571399</v>
      </c>
      <c r="H7643" s="1">
        <f>VLOOKUP(D7643, Fall!$A$1:$E$25, 3)</f>
        <v>904.12930821748796</v>
      </c>
      <c r="I7643" s="1">
        <f>VLOOKUP(D7643, Fall!$A$1:$E$25, 5)</f>
        <v>359.64912280701702</v>
      </c>
      <c r="J7643" s="1">
        <f t="shared" si="715"/>
        <v>1008.1898329111859</v>
      </c>
      <c r="K7643" s="47">
        <f t="shared" si="716"/>
        <v>18.861239461044018</v>
      </c>
      <c r="L7643" s="48">
        <f>Solar!K7660/1000*Variables!$B$3</f>
        <v>18.307749999999999</v>
      </c>
      <c r="M7643" s="1">
        <f>IF(E7643=1, VLOOKUP(D7643, Sheet1!$E$2:$G$26, 2), Sheet1!$G$3)</f>
        <v>0.20441999999999999</v>
      </c>
      <c r="N7643" s="1">
        <f>'Electricity Rates'!$J$3</f>
        <v>0.19270000000000001</v>
      </c>
      <c r="O7643" s="145">
        <f>L7643-K7643</f>
        <v>-0.55348946104401975</v>
      </c>
      <c r="P7643">
        <f t="shared" si="717"/>
        <v>3.6345608441431825</v>
      </c>
      <c r="Q7643">
        <f>IF(O7643&gt;0, IF(Q7642+O7643*Variables!$B$5&lt;Variables!$B$4, Q7642+O7643*Variables!$B$5, Variables!$B$4), IF(Q7642&gt;-O7643, Q7642+O7643/Variables!$B$5, 0))</f>
        <v>0</v>
      </c>
      <c r="R7643">
        <f>IF(O7643&gt;0, 0, IF(Q7642&gt;-O7643, 0, -O7643 - Q7642*Variables!$B$5))</f>
        <v>0.55348946104401975</v>
      </c>
      <c r="S7643">
        <f t="shared" si="718"/>
        <v>0.11314431562661852</v>
      </c>
      <c r="T7643">
        <f t="shared" si="719"/>
        <v>0</v>
      </c>
    </row>
    <row r="7644" spans="1:20" x14ac:dyDescent="0.3">
      <c r="A7644" s="3">
        <f t="shared" si="714"/>
        <v>43419</v>
      </c>
      <c r="B7644">
        <v>11</v>
      </c>
      <c r="C7644">
        <v>15</v>
      </c>
      <c r="D7644">
        <v>11</v>
      </c>
      <c r="E7644">
        <v>1</v>
      </c>
      <c r="F7644" s="1">
        <f>VLOOKUP(A7644,Weather!$A$1:$E$366, 5)</f>
        <v>0.34545454545454563</v>
      </c>
      <c r="G7644" s="1">
        <f>VLOOKUP(D7644, Fall!$A$1:$E$25, 2)</f>
        <v>1290.17857142857</v>
      </c>
      <c r="H7644" s="1">
        <f>VLOOKUP(D7644, Fall!$A$1:$E$25, 3)</f>
        <v>975.19947355433101</v>
      </c>
      <c r="I7644" s="1">
        <f>VLOOKUP(D7644, Fall!$A$1:$E$25, 5)</f>
        <v>377.19298245613999</v>
      </c>
      <c r="J7644" s="1">
        <f t="shared" si="715"/>
        <v>1084.010434638159</v>
      </c>
      <c r="K7644" s="47">
        <f t="shared" si="716"/>
        <v>20.279693088099062</v>
      </c>
      <c r="L7644" s="48">
        <f>Solar!K7661/1000*Variables!$B$3</f>
        <v>19.593299999999999</v>
      </c>
      <c r="M7644" s="1">
        <f>IF(E7644=1, VLOOKUP(D7644, Sheet1!$E$2:$G$26, 2), Sheet1!$G$3)</f>
        <v>0.20441999999999999</v>
      </c>
      <c r="N7644" s="1">
        <f>'Electricity Rates'!$J$3</f>
        <v>0.19270000000000001</v>
      </c>
      <c r="O7644" s="145">
        <f>L7644-K7644</f>
        <v>-0.68639308809906296</v>
      </c>
      <c r="P7644">
        <f t="shared" si="717"/>
        <v>3.9078968580766893</v>
      </c>
      <c r="Q7644">
        <f>IF(O7644&gt;0, IF(Q7643+O7644*Variables!$B$5&lt;Variables!$B$4, Q7643+O7644*Variables!$B$5, Variables!$B$4), IF(Q7643&gt;-O7644, Q7643+O7644/Variables!$B$5, 0))</f>
        <v>0</v>
      </c>
      <c r="R7644">
        <f>IF(O7644&gt;0, 0, IF(Q7643&gt;-O7644, 0, -O7644 - Q7643*Variables!$B$5))</f>
        <v>0.68639308809906296</v>
      </c>
      <c r="S7644">
        <f t="shared" si="718"/>
        <v>0.14031247506921043</v>
      </c>
      <c r="T7644">
        <f t="shared" si="719"/>
        <v>0</v>
      </c>
    </row>
    <row r="7645" spans="1:20" x14ac:dyDescent="0.3">
      <c r="A7645" s="3">
        <f t="shared" si="714"/>
        <v>43419</v>
      </c>
      <c r="B7645">
        <v>11</v>
      </c>
      <c r="C7645">
        <v>15</v>
      </c>
      <c r="D7645">
        <v>12</v>
      </c>
      <c r="E7645">
        <v>1</v>
      </c>
      <c r="F7645" s="1">
        <f>VLOOKUP(A7645,Weather!$A$1:$E$366, 5)</f>
        <v>0.34545454545454563</v>
      </c>
      <c r="G7645" s="1">
        <f>VLOOKUP(D7645, Fall!$A$1:$E$25, 2)</f>
        <v>1366.07142857142</v>
      </c>
      <c r="H7645" s="1">
        <f>VLOOKUP(D7645, Fall!$A$1:$E$25, 3)</f>
        <v>996.442378876367</v>
      </c>
      <c r="I7645" s="1">
        <f>VLOOKUP(D7645, Fall!$A$1:$E$25, 5)</f>
        <v>368.42105263157799</v>
      </c>
      <c r="J7645" s="1">
        <f t="shared" si="715"/>
        <v>1124.1324142255671</v>
      </c>
      <c r="K7645" s="47">
        <f t="shared" si="716"/>
        <v>21.030296039989658</v>
      </c>
      <c r="L7645" s="48">
        <f>Solar!K7662/1000*Variables!$B$3</f>
        <v>19.816849999999999</v>
      </c>
      <c r="M7645" s="1">
        <f>IF(E7645=1, VLOOKUP(D7645, Sheet1!$E$2:$G$26, 2), Sheet1!$G$3)</f>
        <v>0.20441999999999999</v>
      </c>
      <c r="N7645" s="1">
        <f>'Electricity Rates'!$J$3</f>
        <v>0.19270000000000001</v>
      </c>
      <c r="O7645" s="145">
        <f>L7645-K7645</f>
        <v>-1.2134460399896589</v>
      </c>
      <c r="P7645">
        <f t="shared" si="717"/>
        <v>4.0525380469060073</v>
      </c>
      <c r="Q7645">
        <f>IF(O7645&gt;0, IF(Q7644+O7645*Variables!$B$5&lt;Variables!$B$4, Q7644+O7645*Variables!$B$5, Variables!$B$4), IF(Q7644&gt;-O7645, Q7644+O7645/Variables!$B$5, 0))</f>
        <v>0</v>
      </c>
      <c r="R7645">
        <f>IF(O7645&gt;0, 0, IF(Q7644&gt;-O7645, 0, -O7645 - Q7644*Variables!$B$5))</f>
        <v>1.2134460399896589</v>
      </c>
      <c r="S7645">
        <f t="shared" si="718"/>
        <v>0.24805263949468606</v>
      </c>
      <c r="T7645">
        <f t="shared" si="719"/>
        <v>0</v>
      </c>
    </row>
    <row r="7646" spans="1:20" x14ac:dyDescent="0.3">
      <c r="A7646" s="3">
        <f t="shared" si="714"/>
        <v>43419</v>
      </c>
      <c r="B7646">
        <v>11</v>
      </c>
      <c r="C7646">
        <v>15</v>
      </c>
      <c r="D7646">
        <v>13</v>
      </c>
      <c r="E7646">
        <v>1</v>
      </c>
      <c r="F7646" s="1">
        <f>VLOOKUP(A7646,Weather!$A$1:$E$366, 5)</f>
        <v>0.34545454545454563</v>
      </c>
      <c r="G7646" s="1">
        <f>VLOOKUP(D7646, Fall!$A$1:$E$25, 2)</f>
        <v>1446.42857142857</v>
      </c>
      <c r="H7646" s="1">
        <f>VLOOKUP(D7646, Fall!$A$1:$E$25, 3)</f>
        <v>1031.4839187299399</v>
      </c>
      <c r="I7646" s="1">
        <f>VLOOKUP(D7646, Fall!$A$1:$E$25, 5)</f>
        <v>350.87719298245599</v>
      </c>
      <c r="J7646" s="1">
        <f t="shared" si="715"/>
        <v>1174.8284351167395</v>
      </c>
      <c r="K7646" s="47">
        <f t="shared" si="716"/>
        <v>21.978718409008653</v>
      </c>
      <c r="L7646" s="48">
        <f>Solar!K7663/1000*Variables!$B$3</f>
        <v>11.846550000000001</v>
      </c>
      <c r="M7646" s="1">
        <f>IF(E7646=1, VLOOKUP(D7646, Sheet1!$E$2:$G$26, 2), Sheet1!$G$3)</f>
        <v>0.20441999999999999</v>
      </c>
      <c r="N7646" s="1">
        <f>'Electricity Rates'!$J$3</f>
        <v>0.19270000000000001</v>
      </c>
      <c r="O7646" s="145">
        <f>L7646-K7646</f>
        <v>-10.132168409008653</v>
      </c>
      <c r="P7646">
        <f t="shared" si="717"/>
        <v>4.2352990374159676</v>
      </c>
      <c r="Q7646">
        <f>IF(O7646&gt;0, IF(Q7645+O7646*Variables!$B$5&lt;Variables!$B$4, Q7645+O7646*Variables!$B$5, Variables!$B$4), IF(Q7645&gt;-O7646, Q7645+O7646/Variables!$B$5, 0))</f>
        <v>0</v>
      </c>
      <c r="R7646">
        <f>IF(O7646&gt;0, 0, IF(Q7645&gt;-O7646, 0, -O7646 - Q7645*Variables!$B$5))</f>
        <v>10.132168409008653</v>
      </c>
      <c r="S7646">
        <f t="shared" si="718"/>
        <v>2.0712178661695488</v>
      </c>
      <c r="T7646">
        <f t="shared" si="719"/>
        <v>0</v>
      </c>
    </row>
    <row r="7647" spans="1:20" x14ac:dyDescent="0.3">
      <c r="A7647" s="3">
        <f t="shared" si="714"/>
        <v>43419</v>
      </c>
      <c r="B7647">
        <v>11</v>
      </c>
      <c r="C7647">
        <v>15</v>
      </c>
      <c r="D7647">
        <v>14</v>
      </c>
      <c r="E7647">
        <v>1</v>
      </c>
      <c r="F7647" s="1">
        <f>VLOOKUP(A7647,Weather!$A$1:$E$366, 5)</f>
        <v>0.34545454545454563</v>
      </c>
      <c r="G7647" s="1">
        <f>VLOOKUP(D7647, Fall!$A$1:$E$25, 2)</f>
        <v>1482.1428571428501</v>
      </c>
      <c r="H7647" s="1">
        <f>VLOOKUP(D7647, Fall!$A$1:$E$25, 3)</f>
        <v>1052.56230978037</v>
      </c>
      <c r="I7647" s="1">
        <f>VLOOKUP(D7647, Fall!$A$1:$E$25, 5)</f>
        <v>342.105263157894</v>
      </c>
      <c r="J7647" s="1">
        <f t="shared" si="715"/>
        <v>1200.9628625055905</v>
      </c>
      <c r="K7647" s="47">
        <f t="shared" si="716"/>
        <v>22.467641900465654</v>
      </c>
      <c r="L7647" s="48">
        <f>Solar!K7664/1000*Variables!$B$3</f>
        <v>10.80935</v>
      </c>
      <c r="M7647" s="1">
        <f>IF(E7647=1, VLOOKUP(D7647, Sheet1!$E$2:$G$26, 2), Sheet1!$G$3)</f>
        <v>0.20441999999999999</v>
      </c>
      <c r="N7647" s="1">
        <f>'Electricity Rates'!$J$3</f>
        <v>0.19270000000000001</v>
      </c>
      <c r="O7647" s="145">
        <f>L7647-K7647</f>
        <v>-11.658291900465654</v>
      </c>
      <c r="P7647">
        <f t="shared" si="717"/>
        <v>4.3295145942197317</v>
      </c>
      <c r="Q7647">
        <f>IF(O7647&gt;0, IF(Q7646+O7647*Variables!$B$5&lt;Variables!$B$4, Q7646+O7647*Variables!$B$5, Variables!$B$4), IF(Q7646&gt;-O7647, Q7646+O7647/Variables!$B$5, 0))</f>
        <v>0</v>
      </c>
      <c r="R7647">
        <f>IF(O7647&gt;0, 0, IF(Q7646&gt;-O7647, 0, -O7647 - Q7646*Variables!$B$5))</f>
        <v>11.658291900465654</v>
      </c>
      <c r="S7647">
        <f t="shared" si="718"/>
        <v>2.3831880302931889</v>
      </c>
      <c r="T7647">
        <f t="shared" si="719"/>
        <v>0</v>
      </c>
    </row>
    <row r="7648" spans="1:20" x14ac:dyDescent="0.3">
      <c r="A7648" s="3">
        <f t="shared" si="714"/>
        <v>43419</v>
      </c>
      <c r="B7648">
        <v>11</v>
      </c>
      <c r="C7648">
        <v>15</v>
      </c>
      <c r="D7648">
        <v>15</v>
      </c>
      <c r="E7648">
        <v>1</v>
      </c>
      <c r="F7648" s="1">
        <f>VLOOKUP(A7648,Weather!$A$1:$E$366, 5)</f>
        <v>0.34545454545454563</v>
      </c>
      <c r="G7648" s="1">
        <f>VLOOKUP(D7648, Fall!$A$1:$E$25, 2)</f>
        <v>1437.5</v>
      </c>
      <c r="H7648" s="1">
        <f>VLOOKUP(D7648, Fall!$A$1:$E$25, 3)</f>
        <v>1060.00658057086</v>
      </c>
      <c r="I7648" s="1">
        <f>VLOOKUP(D7648, Fall!$A$1:$E$25, 5)</f>
        <v>328.94736842105198</v>
      </c>
      <c r="J7648" s="1">
        <f t="shared" si="715"/>
        <v>1190.4133981918358</v>
      </c>
      <c r="K7648" s="47">
        <f t="shared" si="716"/>
        <v>22.270282270253041</v>
      </c>
      <c r="L7648" s="48">
        <f>Solar!K7665/1000*Variables!$B$3</f>
        <v>10.614650000000001</v>
      </c>
      <c r="M7648" s="1">
        <f>IF(E7648=1, VLOOKUP(D7648, Sheet1!$E$2:$G$26, 2), Sheet1!$G$3)</f>
        <v>0.20441999999999999</v>
      </c>
      <c r="N7648" s="1">
        <f>'Electricity Rates'!$J$3</f>
        <v>0.19270000000000001</v>
      </c>
      <c r="O7648" s="145">
        <f>L7648-K7648</f>
        <v>-11.65563227025304</v>
      </c>
      <c r="P7648">
        <f t="shared" si="717"/>
        <v>4.291483393477761</v>
      </c>
      <c r="Q7648">
        <f>IF(O7648&gt;0, IF(Q7647+O7648*Variables!$B$5&lt;Variables!$B$4, Q7647+O7648*Variables!$B$5, Variables!$B$4), IF(Q7647&gt;-O7648, Q7647+O7648/Variables!$B$5, 0))</f>
        <v>0</v>
      </c>
      <c r="R7648">
        <f>IF(O7648&gt;0, 0, IF(Q7647&gt;-O7648, 0, -O7648 - Q7647*Variables!$B$5))</f>
        <v>11.65563227025304</v>
      </c>
      <c r="S7648">
        <f t="shared" si="718"/>
        <v>2.3826443486851265</v>
      </c>
      <c r="T7648">
        <f t="shared" si="719"/>
        <v>0</v>
      </c>
    </row>
    <row r="7649" spans="1:20" x14ac:dyDescent="0.3">
      <c r="A7649" s="3">
        <f t="shared" si="714"/>
        <v>43419</v>
      </c>
      <c r="B7649">
        <v>11</v>
      </c>
      <c r="C7649">
        <v>15</v>
      </c>
      <c r="D7649">
        <v>16</v>
      </c>
      <c r="E7649">
        <v>1</v>
      </c>
      <c r="F7649" s="1">
        <f>VLOOKUP(A7649,Weather!$A$1:$E$366, 5)</f>
        <v>0.34545454545454563</v>
      </c>
      <c r="G7649" s="1">
        <f>VLOOKUP(D7649, Fall!$A$1:$E$25, 2)</f>
        <v>1348.2142857142801</v>
      </c>
      <c r="H7649" s="1">
        <f>VLOOKUP(D7649, Fall!$A$1:$E$25, 3)</f>
        <v>1003.98947108661</v>
      </c>
      <c r="I7649" s="1">
        <f>VLOOKUP(D7649, Fall!$A$1:$E$25, 5)</f>
        <v>298.24561403508801</v>
      </c>
      <c r="J7649" s="1">
        <f t="shared" si="715"/>
        <v>1122.9034979579869</v>
      </c>
      <c r="K7649" s="47">
        <f t="shared" si="716"/>
        <v>21.007305445119769</v>
      </c>
      <c r="L7649" s="48">
        <f>Solar!K7666/1000*Variables!$B$3</f>
        <v>3.7152500000000006</v>
      </c>
      <c r="M7649" s="1">
        <f>IF(E7649=1, VLOOKUP(D7649, Sheet1!$E$2:$G$26, 2), Sheet1!$G$3)</f>
        <v>0.20441999999999999</v>
      </c>
      <c r="N7649" s="1">
        <f>'Electricity Rates'!$J$3</f>
        <v>0.19270000000000001</v>
      </c>
      <c r="O7649" s="145">
        <f>L7649-K7649</f>
        <v>-17.292055445119768</v>
      </c>
      <c r="P7649">
        <f t="shared" si="717"/>
        <v>4.04810775927458</v>
      </c>
      <c r="Q7649">
        <f>IF(O7649&gt;0, IF(Q7648+O7649*Variables!$B$5&lt;Variables!$B$4, Q7648+O7649*Variables!$B$5, Variables!$B$4), IF(Q7648&gt;-O7649, Q7648+O7649/Variables!$B$5, 0))</f>
        <v>0</v>
      </c>
      <c r="R7649">
        <f>IF(O7649&gt;0, 0, IF(Q7648&gt;-O7649, 0, -O7649 - Q7648*Variables!$B$5))</f>
        <v>17.292055445119768</v>
      </c>
      <c r="S7649">
        <f t="shared" si="718"/>
        <v>3.5348419740913828</v>
      </c>
      <c r="T7649">
        <f t="shared" si="719"/>
        <v>0</v>
      </c>
    </row>
    <row r="7650" spans="1:20" x14ac:dyDescent="0.3">
      <c r="A7650" s="3">
        <f t="shared" si="714"/>
        <v>43419</v>
      </c>
      <c r="B7650">
        <v>11</v>
      </c>
      <c r="C7650">
        <v>15</v>
      </c>
      <c r="D7650">
        <v>17</v>
      </c>
      <c r="E7650">
        <v>1</v>
      </c>
      <c r="F7650" s="1">
        <f>VLOOKUP(A7650,Weather!$A$1:$E$366, 5)</f>
        <v>0.34545454545454563</v>
      </c>
      <c r="G7650" s="1">
        <f>VLOOKUP(D7650, Fall!$A$1:$E$25, 2)</f>
        <v>1080.3571428571399</v>
      </c>
      <c r="H7650" s="1">
        <f>VLOOKUP(D7650, Fall!$A$1:$E$25, 3)</f>
        <v>794.90091642515802</v>
      </c>
      <c r="I7650" s="1">
        <f>VLOOKUP(D7650, Fall!$A$1:$E$25, 5)</f>
        <v>263.15789473684202</v>
      </c>
      <c r="J7650" s="1">
        <f t="shared" si="715"/>
        <v>893.51306737438813</v>
      </c>
      <c r="K7650" s="47">
        <f t="shared" si="716"/>
        <v>16.715863793882253</v>
      </c>
      <c r="L7650" s="48">
        <f>Solar!K7667/1000*Variables!$B$3</f>
        <v>1.4499500000000001</v>
      </c>
      <c r="M7650" s="1">
        <f>IF(E7650=1, VLOOKUP(D7650, Sheet1!$E$2:$G$26, 2), Sheet1!$G$3)</f>
        <v>0.20441999999999999</v>
      </c>
      <c r="N7650" s="1">
        <f>'Electricity Rates'!$J$3</f>
        <v>0.19270000000000001</v>
      </c>
      <c r="O7650" s="145">
        <f>L7650-K7650</f>
        <v>-15.265913793882254</v>
      </c>
      <c r="P7650">
        <f t="shared" si="717"/>
        <v>3.2211469530811101</v>
      </c>
      <c r="Q7650">
        <f>IF(O7650&gt;0, IF(Q7649+O7650*Variables!$B$5&lt;Variables!$B$4, Q7649+O7650*Variables!$B$5, Variables!$B$4), IF(Q7649&gt;-O7650, Q7649+O7650/Variables!$B$5, 0))</f>
        <v>0</v>
      </c>
      <c r="R7650">
        <f>IF(O7650&gt;0, 0, IF(Q7649&gt;-O7650, 0, -O7650 - Q7649*Variables!$B$5))</f>
        <v>15.265913793882254</v>
      </c>
      <c r="S7650">
        <f t="shared" si="718"/>
        <v>3.1206580977454101</v>
      </c>
      <c r="T7650">
        <f t="shared" si="719"/>
        <v>0</v>
      </c>
    </row>
    <row r="7651" spans="1:20" x14ac:dyDescent="0.3">
      <c r="A7651" s="3">
        <f t="shared" si="714"/>
        <v>43419</v>
      </c>
      <c r="B7651">
        <v>11</v>
      </c>
      <c r="C7651">
        <v>15</v>
      </c>
      <c r="D7651">
        <v>18</v>
      </c>
      <c r="E7651">
        <v>1</v>
      </c>
      <c r="F7651" s="1">
        <f>VLOOKUP(A7651,Weather!$A$1:$E$366, 5)</f>
        <v>0.34545454545454563</v>
      </c>
      <c r="G7651" s="1">
        <f>VLOOKUP(D7651, Fall!$A$1:$E$25, 2)</f>
        <v>678.57142857142799</v>
      </c>
      <c r="H7651" s="1">
        <f>VLOOKUP(D7651, Fall!$A$1:$E$25, 3)</f>
        <v>583.61400485626905</v>
      </c>
      <c r="I7651" s="1">
        <f>VLOOKUP(D7651, Fall!$A$1:$E$25, 5)</f>
        <v>280.70175438596499</v>
      </c>
      <c r="J7651" s="1">
        <f t="shared" si="715"/>
        <v>616.41747850332399</v>
      </c>
      <c r="K7651" s="47">
        <f t="shared" si="716"/>
        <v>11.531952902612089</v>
      </c>
      <c r="L7651" s="48">
        <f>Solar!K7668/1000*Variables!$B$3</f>
        <v>0</v>
      </c>
      <c r="M7651" s="1">
        <f>IF(E7651=1, VLOOKUP(D7651, Sheet1!$E$2:$G$26, 2), Sheet1!$G$3)</f>
        <v>0.20441999999999999</v>
      </c>
      <c r="N7651" s="1">
        <f>'Electricity Rates'!$J$3</f>
        <v>0.19270000000000001</v>
      </c>
      <c r="O7651" s="145">
        <f>L7651-K7651</f>
        <v>-11.531952902612089</v>
      </c>
      <c r="P7651">
        <f t="shared" si="717"/>
        <v>2.2222073243333496</v>
      </c>
      <c r="Q7651">
        <f>IF(O7651&gt;0, IF(Q7650+O7651*Variables!$B$5&lt;Variables!$B$4, Q7650+O7651*Variables!$B$5, Variables!$B$4), IF(Q7650&gt;-O7651, Q7650+O7651/Variables!$B$5, 0))</f>
        <v>0</v>
      </c>
      <c r="R7651">
        <f>IF(O7651&gt;0, 0, IF(Q7650&gt;-O7651, 0, -O7651 - Q7650*Variables!$B$5))</f>
        <v>11.531952902612089</v>
      </c>
      <c r="S7651">
        <f t="shared" si="718"/>
        <v>2.3573618123519631</v>
      </c>
      <c r="T7651">
        <f t="shared" si="719"/>
        <v>0</v>
      </c>
    </row>
    <row r="7652" spans="1:20" x14ac:dyDescent="0.3">
      <c r="A7652" s="3">
        <f t="shared" si="714"/>
        <v>43419</v>
      </c>
      <c r="B7652">
        <v>11</v>
      </c>
      <c r="C7652">
        <v>15</v>
      </c>
      <c r="D7652">
        <v>19</v>
      </c>
      <c r="E7652">
        <v>1</v>
      </c>
      <c r="F7652" s="1">
        <f>VLOOKUP(A7652,Weather!$A$1:$E$366, 5)</f>
        <v>0.34545454545454563</v>
      </c>
      <c r="G7652" s="1">
        <f>VLOOKUP(D7652, Fall!$A$1:$E$25, 2)</f>
        <v>517.85714285714198</v>
      </c>
      <c r="H7652" s="1">
        <f>VLOOKUP(D7652, Fall!$A$1:$E$25, 3)</f>
        <v>442.60593718179598</v>
      </c>
      <c r="I7652" s="1">
        <f>VLOOKUP(D7652, Fall!$A$1:$E$25, 5)</f>
        <v>289.47368421052602</v>
      </c>
      <c r="J7652" s="1">
        <f t="shared" si="715"/>
        <v>468.60180823327914</v>
      </c>
      <c r="K7652" s="47">
        <f t="shared" si="716"/>
        <v>8.766613814627414</v>
      </c>
      <c r="L7652" s="48">
        <f>Solar!K7669/1000*Variables!$B$3</f>
        <v>0</v>
      </c>
      <c r="M7652" s="1">
        <f>IF(E7652=1, VLOOKUP(D7652, Sheet1!$E$2:$G$26, 2), Sheet1!$G$3)</f>
        <v>0.20441999999999999</v>
      </c>
      <c r="N7652" s="1">
        <f>'Electricity Rates'!$J$3</f>
        <v>0.19270000000000001</v>
      </c>
      <c r="O7652" s="145">
        <f>L7652-K7652</f>
        <v>-8.766613814627414</v>
      </c>
      <c r="P7652">
        <f t="shared" si="717"/>
        <v>1.6893264820787028</v>
      </c>
      <c r="Q7652">
        <f>IF(O7652&gt;0, IF(Q7651+O7652*Variables!$B$5&lt;Variables!$B$4, Q7651+O7652*Variables!$B$5, Variables!$B$4), IF(Q7651&gt;-O7652, Q7651+O7652/Variables!$B$5, 0))</f>
        <v>0</v>
      </c>
      <c r="R7652">
        <f>IF(O7652&gt;0, 0, IF(Q7651&gt;-O7652, 0, -O7652 - Q7651*Variables!$B$5))</f>
        <v>8.766613814627414</v>
      </c>
      <c r="S7652">
        <f t="shared" si="718"/>
        <v>1.792071195986136</v>
      </c>
      <c r="T7652">
        <f t="shared" si="719"/>
        <v>0</v>
      </c>
    </row>
    <row r="7653" spans="1:20" x14ac:dyDescent="0.3">
      <c r="A7653" s="3">
        <f t="shared" si="714"/>
        <v>43419</v>
      </c>
      <c r="B7653">
        <v>11</v>
      </c>
      <c r="C7653">
        <v>15</v>
      </c>
      <c r="D7653">
        <v>20</v>
      </c>
      <c r="E7653">
        <v>1</v>
      </c>
      <c r="F7653" s="1">
        <f>VLOOKUP(A7653,Weather!$A$1:$E$366, 5)</f>
        <v>0.34545454545454563</v>
      </c>
      <c r="G7653" s="1">
        <f>VLOOKUP(D7653, Fall!$A$1:$E$25, 2)</f>
        <v>428.57142857142799</v>
      </c>
      <c r="H7653" s="1">
        <f>VLOOKUP(D7653, Fall!$A$1:$E$25, 3)</f>
        <v>354.11608052009001</v>
      </c>
      <c r="I7653" s="1">
        <f>VLOOKUP(D7653, Fall!$A$1:$E$25, 5)</f>
        <v>263.15789473684202</v>
      </c>
      <c r="J7653" s="1">
        <f t="shared" si="715"/>
        <v>379.83701893782495</v>
      </c>
      <c r="K7653" s="47">
        <f t="shared" si="716"/>
        <v>7.1060000175448517</v>
      </c>
      <c r="L7653" s="48">
        <f>Solar!K7670/1000*Variables!$B$3</f>
        <v>0</v>
      </c>
      <c r="M7653" s="1">
        <f>IF(E7653=1, VLOOKUP(D7653, Sheet1!$E$2:$G$26, 2), Sheet1!$G$3)</f>
        <v>0.20441999999999999</v>
      </c>
      <c r="N7653" s="1">
        <f>'Electricity Rates'!$J$3</f>
        <v>0.19270000000000001</v>
      </c>
      <c r="O7653" s="145">
        <f>L7653-K7653</f>
        <v>-7.1060000175448517</v>
      </c>
      <c r="P7653">
        <f t="shared" si="717"/>
        <v>1.3693262033808931</v>
      </c>
      <c r="Q7653">
        <f>IF(O7653&gt;0, IF(Q7652+O7653*Variables!$B$5&lt;Variables!$B$4, Q7652+O7653*Variables!$B$5, Variables!$B$4), IF(Q7652&gt;-O7653, Q7652+O7653/Variables!$B$5, 0))</f>
        <v>0</v>
      </c>
      <c r="R7653">
        <f>IF(O7653&gt;0, 0, IF(Q7652&gt;-O7653, 0, -O7653 - Q7652*Variables!$B$5))</f>
        <v>7.1060000175448517</v>
      </c>
      <c r="S7653">
        <f t="shared" si="718"/>
        <v>1.4526085235865185</v>
      </c>
      <c r="T7653">
        <f t="shared" si="719"/>
        <v>0</v>
      </c>
    </row>
    <row r="7654" spans="1:20" x14ac:dyDescent="0.3">
      <c r="A7654" s="3">
        <f t="shared" si="714"/>
        <v>43419</v>
      </c>
      <c r="B7654">
        <v>11</v>
      </c>
      <c r="C7654">
        <v>15</v>
      </c>
      <c r="D7654">
        <v>21</v>
      </c>
      <c r="E7654">
        <v>1</v>
      </c>
      <c r="F7654" s="1">
        <f>VLOOKUP(A7654,Weather!$A$1:$E$366, 5)</f>
        <v>0.34545454545454563</v>
      </c>
      <c r="G7654" s="1">
        <f>VLOOKUP(D7654, Fall!$A$1:$E$25, 2)</f>
        <v>366.07142857142799</v>
      </c>
      <c r="H7654" s="1">
        <f>VLOOKUP(D7654, Fall!$A$1:$E$25, 3)</f>
        <v>305.62638808916603</v>
      </c>
      <c r="I7654" s="1">
        <f>VLOOKUP(D7654, Fall!$A$1:$E$25, 5)</f>
        <v>271.929824561403</v>
      </c>
      <c r="J7654" s="1">
        <f t="shared" si="715"/>
        <v>326.50740207394745</v>
      </c>
      <c r="K7654" s="47">
        <f t="shared" si="716"/>
        <v>6.1083082722007633</v>
      </c>
      <c r="L7654" s="48">
        <f>Solar!K7671/1000*Variables!$B$3</f>
        <v>0</v>
      </c>
      <c r="M7654" s="1">
        <f>IF(E7654=1, VLOOKUP(D7654, Sheet1!$E$2:$G$26, 2), Sheet1!$G$3)</f>
        <v>0.20441999999999999</v>
      </c>
      <c r="N7654" s="1">
        <f>'Electricity Rates'!$J$3</f>
        <v>0.19270000000000001</v>
      </c>
      <c r="O7654" s="145">
        <f>L7654-K7654</f>
        <v>-6.1083082722007633</v>
      </c>
      <c r="P7654">
        <f t="shared" si="717"/>
        <v>1.1770710040530872</v>
      </c>
      <c r="Q7654">
        <f>IF(O7654&gt;0, IF(Q7653+O7654*Variables!$B$5&lt;Variables!$B$4, Q7653+O7654*Variables!$B$5, Variables!$B$4), IF(Q7653&gt;-O7654, Q7653+O7654/Variables!$B$5, 0))</f>
        <v>0</v>
      </c>
      <c r="R7654">
        <f>IF(O7654&gt;0, 0, IF(Q7653&gt;-O7654, 0, -O7654 - Q7653*Variables!$B$5))</f>
        <v>6.1083082722007633</v>
      </c>
      <c r="S7654">
        <f t="shared" si="718"/>
        <v>1.24866037700328</v>
      </c>
      <c r="T7654">
        <f t="shared" si="719"/>
        <v>0</v>
      </c>
    </row>
    <row r="7655" spans="1:20" x14ac:dyDescent="0.3">
      <c r="A7655" s="3">
        <f t="shared" si="714"/>
        <v>43419</v>
      </c>
      <c r="B7655">
        <v>11</v>
      </c>
      <c r="C7655">
        <v>15</v>
      </c>
      <c r="D7655">
        <v>22</v>
      </c>
      <c r="E7655">
        <v>1</v>
      </c>
      <c r="F7655" s="1">
        <f>VLOOKUP(A7655,Weather!$A$1:$E$366, 5)</f>
        <v>0.34545454545454563</v>
      </c>
      <c r="G7655" s="1">
        <f>VLOOKUP(D7655, Fall!$A$1:$E$25, 2)</f>
        <v>330.35714285714198</v>
      </c>
      <c r="H7655" s="1">
        <f>VLOOKUP(D7655, Fall!$A$1:$E$25, 3)</f>
        <v>272.33281237147202</v>
      </c>
      <c r="I7655" s="1">
        <f>VLOOKUP(D7655, Fall!$A$1:$E$25, 5)</f>
        <v>254.385964912281</v>
      </c>
      <c r="J7655" s="1">
        <f t="shared" si="715"/>
        <v>292.37758108470348</v>
      </c>
      <c r="K7655" s="47">
        <f t="shared" si="716"/>
        <v>5.4698067664060668</v>
      </c>
      <c r="L7655" s="48">
        <f>Solar!K7672/1000*Variables!$B$3</f>
        <v>0</v>
      </c>
      <c r="M7655" s="1">
        <f>IF(E7655=1, VLOOKUP(D7655, Sheet1!$E$2:$G$26, 2), Sheet1!$G$3)</f>
        <v>0.18618000000000001</v>
      </c>
      <c r="N7655" s="1">
        <f>'Electricity Rates'!$J$3</f>
        <v>0.19270000000000001</v>
      </c>
      <c r="O7655" s="145">
        <f>L7655-K7655</f>
        <v>-5.4698067664060668</v>
      </c>
      <c r="P7655">
        <f t="shared" si="717"/>
        <v>1.0540317638864491</v>
      </c>
      <c r="Q7655">
        <f>IF(O7655&gt;0, IF(Q7654+O7655*Variables!$B$5&lt;Variables!$B$4, Q7654+O7655*Variables!$B$5, Variables!$B$4), IF(Q7654&gt;-O7655, Q7654+O7655/Variables!$B$5, 0))</f>
        <v>0</v>
      </c>
      <c r="R7655">
        <f>IF(O7655&gt;0, 0, IF(Q7654&gt;-O7655, 0, -O7655 - Q7654*Variables!$B$5))</f>
        <v>5.4698067664060668</v>
      </c>
      <c r="S7655">
        <f t="shared" si="718"/>
        <v>1.0183686237694816</v>
      </c>
      <c r="T7655">
        <f t="shared" si="719"/>
        <v>0</v>
      </c>
    </row>
    <row r="7656" spans="1:20" x14ac:dyDescent="0.3">
      <c r="A7656" s="3">
        <f t="shared" si="714"/>
        <v>43419</v>
      </c>
      <c r="B7656">
        <v>11</v>
      </c>
      <c r="C7656">
        <v>15</v>
      </c>
      <c r="D7656">
        <v>23</v>
      </c>
      <c r="E7656">
        <v>1</v>
      </c>
      <c r="F7656" s="1">
        <f>VLOOKUP(A7656,Weather!$A$1:$E$366, 5)</f>
        <v>0.34545454545454563</v>
      </c>
      <c r="G7656" s="1">
        <f>VLOOKUP(D7656, Fall!$A$1:$E$25, 2)</f>
        <v>303.57142857142799</v>
      </c>
      <c r="H7656" s="1">
        <f>VLOOKUP(D7656, Fall!$A$1:$E$25, 3)</f>
        <v>252.67335691371099</v>
      </c>
      <c r="I7656" s="1">
        <f>VLOOKUP(D7656, Fall!$A$1:$E$25, 5)</f>
        <v>254.385964912281</v>
      </c>
      <c r="J7656" s="1">
        <f t="shared" si="715"/>
        <v>270.25632712274052</v>
      </c>
      <c r="K7656" s="47">
        <f t="shared" si="716"/>
        <v>5.0559618192195108</v>
      </c>
      <c r="L7656" s="48">
        <f>Solar!K7673/1000*Variables!$B$3</f>
        <v>0</v>
      </c>
      <c r="M7656" s="1">
        <f>IF(E7656=1, VLOOKUP(D7656, Sheet1!$E$2:$G$26, 2), Sheet1!$G$3)</f>
        <v>0.18618000000000001</v>
      </c>
      <c r="N7656" s="1">
        <f>'Electricity Rates'!$J$3</f>
        <v>0.19270000000000001</v>
      </c>
      <c r="O7656" s="145">
        <f>L7656-K7656</f>
        <v>-5.0559618192195108</v>
      </c>
      <c r="P7656">
        <f t="shared" si="717"/>
        <v>0.97428384256359979</v>
      </c>
      <c r="Q7656">
        <f>IF(O7656&gt;0, IF(Q7655+O7656*Variables!$B$5&lt;Variables!$B$4, Q7655+O7656*Variables!$B$5, Variables!$B$4), IF(Q7655&gt;-O7656, Q7655+O7656/Variables!$B$5, 0))</f>
        <v>0</v>
      </c>
      <c r="R7656">
        <f>IF(O7656&gt;0, 0, IF(Q7655&gt;-O7656, 0, -O7656 - Q7655*Variables!$B$5))</f>
        <v>5.0559618192195108</v>
      </c>
      <c r="S7656">
        <f t="shared" si="718"/>
        <v>0.9413189715022886</v>
      </c>
      <c r="T7656">
        <f t="shared" si="719"/>
        <v>0</v>
      </c>
    </row>
    <row r="7657" spans="1:20" x14ac:dyDescent="0.3">
      <c r="A7657" s="3">
        <f t="shared" si="714"/>
        <v>43419</v>
      </c>
      <c r="B7657">
        <v>11</v>
      </c>
      <c r="C7657">
        <v>15</v>
      </c>
      <c r="D7657">
        <v>24</v>
      </c>
      <c r="E7657">
        <v>1</v>
      </c>
      <c r="F7657" s="1">
        <f>VLOOKUP(A7657,Weather!$A$1:$E$366, 5)</f>
        <v>0.34545454545454563</v>
      </c>
      <c r="G7657" s="1">
        <f>VLOOKUP(D7657, Fall!$A$1:$E$25, 2)</f>
        <v>285.71428571428498</v>
      </c>
      <c r="H7657" s="1">
        <f>VLOOKUP(D7657, Fall!$A$1:$E$25, 3)</f>
        <v>237.47635107345499</v>
      </c>
      <c r="I7657" s="1">
        <f>VLOOKUP(D7657, Fall!$A$1:$E$25, 5)</f>
        <v>254.385964912281</v>
      </c>
      <c r="J7657" s="1">
        <f t="shared" si="715"/>
        <v>254.14036485846901</v>
      </c>
      <c r="K7657" s="47">
        <f t="shared" si="716"/>
        <v>4.7544640124683184</v>
      </c>
      <c r="L7657" s="48">
        <f>Solar!K7674/1000*Variables!$B$3</f>
        <v>0</v>
      </c>
      <c r="M7657" s="1">
        <f>IF(E7657=1, VLOOKUP(D7657, Sheet1!$E$2:$G$26, 2), Sheet1!$G$3)</f>
        <v>0.18618000000000001</v>
      </c>
      <c r="N7657" s="1">
        <f>'Electricity Rates'!$J$3</f>
        <v>0.19270000000000001</v>
      </c>
      <c r="O7657" s="145">
        <f>L7657-K7657</f>
        <v>-4.7544640124683184</v>
      </c>
      <c r="P7657">
        <f t="shared" si="717"/>
        <v>0.91618521520264495</v>
      </c>
      <c r="Q7657">
        <f>IF(O7657&gt;0, IF(Q7656+O7657*Variables!$B$5&lt;Variables!$B$4, Q7656+O7657*Variables!$B$5, Variables!$B$4), IF(Q7656&gt;-O7657, Q7656+O7657/Variables!$B$5, 0))</f>
        <v>0</v>
      </c>
      <c r="R7657">
        <f>IF(O7657&gt;0, 0, IF(Q7656&gt;-O7657, 0, -O7657 - Q7656*Variables!$B$5))</f>
        <v>4.7544640124683184</v>
      </c>
      <c r="S7657">
        <f t="shared" si="718"/>
        <v>0.8851861098413516</v>
      </c>
      <c r="T7657">
        <f t="shared" si="719"/>
        <v>0</v>
      </c>
    </row>
    <row r="7658" spans="1:20" x14ac:dyDescent="0.3">
      <c r="A7658" s="3">
        <f t="shared" si="714"/>
        <v>43420</v>
      </c>
      <c r="B7658">
        <v>11</v>
      </c>
      <c r="C7658">
        <v>16</v>
      </c>
      <c r="D7658">
        <v>1</v>
      </c>
      <c r="E7658">
        <v>1</v>
      </c>
      <c r="F7658" s="1">
        <f>VLOOKUP(A7658,Weather!$A$1:$E$366, 5)</f>
        <v>0.31818181818181795</v>
      </c>
      <c r="G7658" s="1">
        <f>VLOOKUP(D7658, Fall!$A$1:$E$25, 2)</f>
        <v>276.78571428571399</v>
      </c>
      <c r="H7658" s="1">
        <f>VLOOKUP(D7658, Fall!$A$1:$E$25, 3)</f>
        <v>258.40056395394299</v>
      </c>
      <c r="I7658" s="1">
        <f>VLOOKUP(D7658, Fall!$A$1:$E$25, 5)</f>
        <v>254.385964912281</v>
      </c>
      <c r="J7658" s="1">
        <f t="shared" si="715"/>
        <v>264.25038451405192</v>
      </c>
      <c r="K7658" s="47">
        <f t="shared" si="716"/>
        <v>4.9436025015256746</v>
      </c>
      <c r="L7658" s="48">
        <f>Solar!K7675/1000*Variables!$B$3</f>
        <v>0</v>
      </c>
      <c r="M7658" s="1">
        <f>IF(E7658=1, VLOOKUP(D7658, Sheet1!$E$2:$G$26, 2), Sheet1!$G$3)</f>
        <v>0.18618000000000001</v>
      </c>
      <c r="N7658" s="1">
        <f>'Electricity Rates'!$J$3</f>
        <v>0.19270000000000001</v>
      </c>
      <c r="O7658" s="145">
        <f>L7658-K7658</f>
        <v>-4.9436025015256746</v>
      </c>
      <c r="P7658">
        <f t="shared" si="717"/>
        <v>0.95263220204399757</v>
      </c>
      <c r="Q7658">
        <f>IF(O7658&gt;0, IF(Q7657+O7658*Variables!$B$5&lt;Variables!$B$4, Q7657+O7658*Variables!$B$5, Variables!$B$4), IF(Q7657&gt;-O7658, Q7657+O7658/Variables!$B$5, 0))</f>
        <v>0</v>
      </c>
      <c r="R7658">
        <f>IF(O7658&gt;0, 0, IF(Q7657&gt;-O7658, 0, -O7658 - Q7657*Variables!$B$5))</f>
        <v>4.9436025015256746</v>
      </c>
      <c r="S7658">
        <f t="shared" si="718"/>
        <v>0.92039991373405017</v>
      </c>
      <c r="T7658">
        <f t="shared" si="719"/>
        <v>0</v>
      </c>
    </row>
    <row r="7659" spans="1:20" x14ac:dyDescent="0.3">
      <c r="A7659" s="3">
        <f t="shared" si="714"/>
        <v>43420</v>
      </c>
      <c r="B7659">
        <v>11</v>
      </c>
      <c r="C7659">
        <v>16</v>
      </c>
      <c r="D7659">
        <v>2</v>
      </c>
      <c r="E7659">
        <v>1</v>
      </c>
      <c r="F7659" s="1">
        <f>VLOOKUP(A7659,Weather!$A$1:$E$366, 5)</f>
        <v>0.31818181818181795</v>
      </c>
      <c r="G7659" s="1">
        <f>VLOOKUP(D7659, Fall!$A$1:$E$25, 2)</f>
        <v>272.32142857142799</v>
      </c>
      <c r="H7659" s="1">
        <f>VLOOKUP(D7659, Fall!$A$1:$E$25, 3)</f>
        <v>244.53669616981199</v>
      </c>
      <c r="I7659" s="1">
        <f>VLOOKUP(D7659, Fall!$A$1:$E$25, 5)</f>
        <v>254.385964912281</v>
      </c>
      <c r="J7659" s="1">
        <f t="shared" si="715"/>
        <v>253.37729284305343</v>
      </c>
      <c r="K7659" s="47">
        <f t="shared" si="716"/>
        <v>4.7401884429882966</v>
      </c>
      <c r="L7659" s="48">
        <f>Solar!K7676/1000*Variables!$B$3</f>
        <v>0</v>
      </c>
      <c r="M7659" s="1">
        <f>IF(E7659=1, VLOOKUP(D7659, Sheet1!$E$2:$G$26, 2), Sheet1!$G$3)</f>
        <v>0.18618000000000001</v>
      </c>
      <c r="N7659" s="1">
        <f>'Electricity Rates'!$J$3</f>
        <v>0.19270000000000001</v>
      </c>
      <c r="O7659" s="145">
        <f>L7659-K7659</f>
        <v>-4.7401884429882966</v>
      </c>
      <c r="P7659">
        <f t="shared" si="717"/>
        <v>0.91343431296384481</v>
      </c>
      <c r="Q7659">
        <f>IF(O7659&gt;0, IF(Q7658+O7659*Variables!$B$5&lt;Variables!$B$4, Q7658+O7659*Variables!$B$5, Variables!$B$4), IF(Q7658&gt;-O7659, Q7658+O7659/Variables!$B$5, 0))</f>
        <v>0</v>
      </c>
      <c r="R7659">
        <f>IF(O7659&gt;0, 0, IF(Q7658&gt;-O7659, 0, -O7659 - Q7658*Variables!$B$5))</f>
        <v>4.7401884429882966</v>
      </c>
      <c r="S7659">
        <f t="shared" si="718"/>
        <v>0.88252828431556107</v>
      </c>
      <c r="T7659">
        <f t="shared" si="719"/>
        <v>0</v>
      </c>
    </row>
    <row r="7660" spans="1:20" x14ac:dyDescent="0.3">
      <c r="A7660" s="3">
        <f t="shared" si="714"/>
        <v>43420</v>
      </c>
      <c r="B7660">
        <v>11</v>
      </c>
      <c r="C7660">
        <v>16</v>
      </c>
      <c r="D7660">
        <v>3</v>
      </c>
      <c r="E7660">
        <v>1</v>
      </c>
      <c r="F7660" s="1">
        <f>VLOOKUP(A7660,Weather!$A$1:$E$366, 5)</f>
        <v>0.31818181818181795</v>
      </c>
      <c r="G7660" s="1">
        <f>VLOOKUP(D7660, Fall!$A$1:$E$25, 2)</f>
        <v>272.32142857142799</v>
      </c>
      <c r="H7660" s="1">
        <f>VLOOKUP(D7660, Fall!$A$1:$E$25, 3)</f>
        <v>252.565207174747</v>
      </c>
      <c r="I7660" s="1">
        <f>VLOOKUP(D7660, Fall!$A$1:$E$25, 5)</f>
        <v>254.385964912281</v>
      </c>
      <c r="J7660" s="1">
        <f t="shared" si="715"/>
        <v>258.85127761914549</v>
      </c>
      <c r="K7660" s="47">
        <f t="shared" si="716"/>
        <v>4.8425958808513174</v>
      </c>
      <c r="L7660" s="48">
        <f>Solar!K7677/1000*Variables!$B$3</f>
        <v>0</v>
      </c>
      <c r="M7660" s="1">
        <f>IF(E7660=1, VLOOKUP(D7660, Sheet1!$E$2:$G$26, 2), Sheet1!$G$3)</f>
        <v>0.18618000000000001</v>
      </c>
      <c r="N7660" s="1">
        <f>'Electricity Rates'!$J$3</f>
        <v>0.19270000000000001</v>
      </c>
      <c r="O7660" s="145">
        <f>L7660-K7660</f>
        <v>-4.8425958808513174</v>
      </c>
      <c r="P7660">
        <f t="shared" si="717"/>
        <v>0.93316822624004891</v>
      </c>
      <c r="Q7660">
        <f>IF(O7660&gt;0, IF(Q7659+O7660*Variables!$B$5&lt;Variables!$B$4, Q7659+O7660*Variables!$B$5, Variables!$B$4), IF(Q7659&gt;-O7660, Q7659+O7660/Variables!$B$5, 0))</f>
        <v>0</v>
      </c>
      <c r="R7660">
        <f>IF(O7660&gt;0, 0, IF(Q7659&gt;-O7660, 0, -O7660 - Q7659*Variables!$B$5))</f>
        <v>4.8425958808513174</v>
      </c>
      <c r="S7660">
        <f t="shared" si="718"/>
        <v>0.90159450109689832</v>
      </c>
      <c r="T7660">
        <f t="shared" si="719"/>
        <v>0</v>
      </c>
    </row>
    <row r="7661" spans="1:20" x14ac:dyDescent="0.3">
      <c r="A7661" s="3">
        <f t="shared" si="714"/>
        <v>43420</v>
      </c>
      <c r="B7661">
        <v>11</v>
      </c>
      <c r="C7661">
        <v>16</v>
      </c>
      <c r="D7661">
        <v>4</v>
      </c>
      <c r="E7661">
        <v>1</v>
      </c>
      <c r="F7661" s="1">
        <f>VLOOKUP(A7661,Weather!$A$1:$E$366, 5)</f>
        <v>0.31818181818181795</v>
      </c>
      <c r="G7661" s="1">
        <f>VLOOKUP(D7661, Fall!$A$1:$E$25, 2)</f>
        <v>272.32142857142799</v>
      </c>
      <c r="H7661" s="1">
        <f>VLOOKUP(D7661, Fall!$A$1:$E$25, 3)</f>
        <v>267.50020564283898</v>
      </c>
      <c r="I7661" s="1">
        <f>VLOOKUP(D7661, Fall!$A$1:$E$25, 5)</f>
        <v>254.385964912281</v>
      </c>
      <c r="J7661" s="1">
        <f t="shared" si="715"/>
        <v>269.03423112011728</v>
      </c>
      <c r="K7661" s="47">
        <f t="shared" si="716"/>
        <v>5.033098818029246</v>
      </c>
      <c r="L7661" s="48">
        <f>Solar!K7678/1000*Variables!$B$3</f>
        <v>0</v>
      </c>
      <c r="M7661" s="1">
        <f>IF(E7661=1, VLOOKUP(D7661, Sheet1!$E$2:$G$26, 2), Sheet1!$G$3)</f>
        <v>0.18618000000000001</v>
      </c>
      <c r="N7661" s="1">
        <f>'Electricity Rates'!$J$3</f>
        <v>0.19270000000000001</v>
      </c>
      <c r="O7661" s="145">
        <f>L7661-K7661</f>
        <v>-5.033098818029246</v>
      </c>
      <c r="P7661">
        <f t="shared" si="717"/>
        <v>0.96987814223423574</v>
      </c>
      <c r="Q7661">
        <f>IF(O7661&gt;0, IF(Q7660+O7661*Variables!$B$5&lt;Variables!$B$4, Q7660+O7661*Variables!$B$5, Variables!$B$4), IF(Q7660&gt;-O7661, Q7660+O7661/Variables!$B$5, 0))</f>
        <v>0</v>
      </c>
      <c r="R7661">
        <f>IF(O7661&gt;0, 0, IF(Q7660&gt;-O7661, 0, -O7661 - Q7660*Variables!$B$5))</f>
        <v>5.033098818029246</v>
      </c>
      <c r="S7661">
        <f t="shared" si="718"/>
        <v>0.93706233794068505</v>
      </c>
      <c r="T7661">
        <f t="shared" si="719"/>
        <v>0</v>
      </c>
    </row>
    <row r="7662" spans="1:20" x14ac:dyDescent="0.3">
      <c r="A7662" s="3">
        <f t="shared" si="714"/>
        <v>43420</v>
      </c>
      <c r="B7662">
        <v>11</v>
      </c>
      <c r="C7662">
        <v>16</v>
      </c>
      <c r="D7662">
        <v>5</v>
      </c>
      <c r="E7662">
        <v>1</v>
      </c>
      <c r="F7662" s="1">
        <f>VLOOKUP(A7662,Weather!$A$1:$E$366, 5)</f>
        <v>0.31818181818181795</v>
      </c>
      <c r="G7662" s="1">
        <f>VLOOKUP(D7662, Fall!$A$1:$E$25, 2)</f>
        <v>303.57142857142799</v>
      </c>
      <c r="H7662" s="1">
        <f>VLOOKUP(D7662, Fall!$A$1:$E$25, 3)</f>
        <v>277.41442782172697</v>
      </c>
      <c r="I7662" s="1">
        <f>VLOOKUP(D7662, Fall!$A$1:$E$25, 5)</f>
        <v>254.385964912281</v>
      </c>
      <c r="J7662" s="1">
        <f t="shared" si="715"/>
        <v>285.73710987845004</v>
      </c>
      <c r="K7662" s="47">
        <f t="shared" si="716"/>
        <v>5.3455766725618776</v>
      </c>
      <c r="L7662" s="48">
        <f>Solar!K7679/1000*Variables!$B$3</f>
        <v>0</v>
      </c>
      <c r="M7662" s="1">
        <f>IF(E7662=1, VLOOKUP(D7662, Sheet1!$E$2:$G$26, 2), Sheet1!$G$3)</f>
        <v>0.18618000000000001</v>
      </c>
      <c r="N7662" s="1">
        <f>'Electricity Rates'!$J$3</f>
        <v>0.19270000000000001</v>
      </c>
      <c r="O7662" s="145">
        <f>L7662-K7662</f>
        <v>-5.3455766725618776</v>
      </c>
      <c r="P7662">
        <f t="shared" si="717"/>
        <v>1.0300926248026738</v>
      </c>
      <c r="Q7662">
        <f>IF(O7662&gt;0, IF(Q7661+O7662*Variables!$B$5&lt;Variables!$B$4, Q7661+O7662*Variables!$B$5, Variables!$B$4), IF(Q7661&gt;-O7662, Q7661+O7662/Variables!$B$5, 0))</f>
        <v>0</v>
      </c>
      <c r="R7662">
        <f>IF(O7662&gt;0, 0, IF(Q7661&gt;-O7662, 0, -O7662 - Q7661*Variables!$B$5))</f>
        <v>5.3455766725618776</v>
      </c>
      <c r="S7662">
        <f t="shared" si="718"/>
        <v>0.99523946489757042</v>
      </c>
      <c r="T7662">
        <f t="shared" si="719"/>
        <v>0</v>
      </c>
    </row>
    <row r="7663" spans="1:20" x14ac:dyDescent="0.3">
      <c r="A7663" s="3">
        <f t="shared" si="714"/>
        <v>43420</v>
      </c>
      <c r="B7663">
        <v>11</v>
      </c>
      <c r="C7663">
        <v>16</v>
      </c>
      <c r="D7663">
        <v>6</v>
      </c>
      <c r="E7663">
        <v>1</v>
      </c>
      <c r="F7663" s="1">
        <f>VLOOKUP(A7663,Weather!$A$1:$E$366, 5)</f>
        <v>0.31818181818181795</v>
      </c>
      <c r="G7663" s="1">
        <f>VLOOKUP(D7663, Fall!$A$1:$E$25, 2)</f>
        <v>401.78571428571399</v>
      </c>
      <c r="H7663" s="1">
        <f>VLOOKUP(D7663, Fall!$A$1:$E$25, 3)</f>
        <v>309.98601628691301</v>
      </c>
      <c r="I7663" s="1">
        <f>VLOOKUP(D7663, Fall!$A$1:$E$25, 5)</f>
        <v>271.929824561403</v>
      </c>
      <c r="J7663" s="1">
        <f t="shared" si="715"/>
        <v>339.19501110471333</v>
      </c>
      <c r="K7663" s="47">
        <f t="shared" si="716"/>
        <v>6.3456683648198098</v>
      </c>
      <c r="L7663" s="48">
        <f>Solar!K7680/1000*Variables!$B$3</f>
        <v>0</v>
      </c>
      <c r="M7663" s="1">
        <f>IF(E7663=1, VLOOKUP(D7663, Sheet1!$E$2:$G$26, 2), Sheet1!$G$3)</f>
        <v>0.18618000000000001</v>
      </c>
      <c r="N7663" s="1">
        <f>'Electricity Rates'!$J$3</f>
        <v>0.19270000000000001</v>
      </c>
      <c r="O7663" s="145">
        <f>L7663-K7663</f>
        <v>-6.3456683648198098</v>
      </c>
      <c r="P7663">
        <f t="shared" si="717"/>
        <v>1.2228102939007774</v>
      </c>
      <c r="Q7663">
        <f>IF(O7663&gt;0, IF(Q7662+O7663*Variables!$B$5&lt;Variables!$B$4, Q7662+O7663*Variables!$B$5, Variables!$B$4), IF(Q7662&gt;-O7663, Q7662+O7663/Variables!$B$5, 0))</f>
        <v>0</v>
      </c>
      <c r="R7663">
        <f>IF(O7663&gt;0, 0, IF(Q7662&gt;-O7663, 0, -O7663 - Q7662*Variables!$B$5))</f>
        <v>6.3456683648198098</v>
      </c>
      <c r="S7663">
        <f t="shared" si="718"/>
        <v>1.1814365361621522</v>
      </c>
      <c r="T7663">
        <f t="shared" si="719"/>
        <v>0</v>
      </c>
    </row>
    <row r="7664" spans="1:20" x14ac:dyDescent="0.3">
      <c r="A7664" s="3">
        <f t="shared" si="714"/>
        <v>43420</v>
      </c>
      <c r="B7664">
        <v>11</v>
      </c>
      <c r="C7664">
        <v>16</v>
      </c>
      <c r="D7664">
        <v>7</v>
      </c>
      <c r="E7664">
        <v>1</v>
      </c>
      <c r="F7664" s="1">
        <f>VLOOKUP(A7664,Weather!$A$1:$E$366, 5)</f>
        <v>0.31818181818181795</v>
      </c>
      <c r="G7664" s="1">
        <f>VLOOKUP(D7664, Fall!$A$1:$E$25, 2)</f>
        <v>593.74999999999898</v>
      </c>
      <c r="H7664" s="1">
        <f>VLOOKUP(D7664, Fall!$A$1:$E$25, 3)</f>
        <v>390.39236653779699</v>
      </c>
      <c r="I7664" s="1">
        <f>VLOOKUP(D7664, Fall!$A$1:$E$25, 5)</f>
        <v>263.15789473684202</v>
      </c>
      <c r="J7664" s="1">
        <f t="shared" si="715"/>
        <v>455.09706809395209</v>
      </c>
      <c r="K7664" s="47">
        <f t="shared" si="716"/>
        <v>8.5139668137233091</v>
      </c>
      <c r="L7664" s="48">
        <f>Solar!K7681/1000*Variables!$B$3</f>
        <v>0</v>
      </c>
      <c r="M7664" s="1">
        <f>IF(E7664=1, VLOOKUP(D7664, Sheet1!$E$2:$G$26, 2), Sheet1!$G$3)</f>
        <v>0.18618000000000001</v>
      </c>
      <c r="N7664" s="1">
        <f>'Electricity Rates'!$J$3</f>
        <v>0.19270000000000001</v>
      </c>
      <c r="O7664" s="145">
        <f>L7664-K7664</f>
        <v>-8.5139668137233091</v>
      </c>
      <c r="P7664">
        <f t="shared" si="717"/>
        <v>1.6406414050044817</v>
      </c>
      <c r="Q7664">
        <f>IF(O7664&gt;0, IF(Q7663+O7664*Variables!$B$5&lt;Variables!$B$4, Q7663+O7664*Variables!$B$5, Variables!$B$4), IF(Q7663&gt;-O7664, Q7663+O7664/Variables!$B$5, 0))</f>
        <v>0</v>
      </c>
      <c r="R7664">
        <f>IF(O7664&gt;0, 0, IF(Q7663&gt;-O7664, 0, -O7664 - Q7663*Variables!$B$5))</f>
        <v>8.5139668137233091</v>
      </c>
      <c r="S7664">
        <f t="shared" si="718"/>
        <v>1.5851303413790059</v>
      </c>
      <c r="T7664">
        <f t="shared" si="719"/>
        <v>0</v>
      </c>
    </row>
    <row r="7665" spans="1:20" x14ac:dyDescent="0.3">
      <c r="A7665" s="3">
        <f t="shared" si="714"/>
        <v>43420</v>
      </c>
      <c r="B7665">
        <v>11</v>
      </c>
      <c r="C7665">
        <v>16</v>
      </c>
      <c r="D7665">
        <v>8</v>
      </c>
      <c r="E7665">
        <v>1</v>
      </c>
      <c r="F7665" s="1">
        <f>VLOOKUP(A7665,Weather!$A$1:$E$366, 5)</f>
        <v>0.31818181818181795</v>
      </c>
      <c r="G7665" s="1">
        <f>VLOOKUP(D7665, Fall!$A$1:$E$25, 2)</f>
        <v>866.07142857142799</v>
      </c>
      <c r="H7665" s="1">
        <f>VLOOKUP(D7665, Fall!$A$1:$E$25, 3)</f>
        <v>561.61059471909198</v>
      </c>
      <c r="I7665" s="1">
        <f>VLOOKUP(D7665, Fall!$A$1:$E$25, 5)</f>
        <v>271.929824561403</v>
      </c>
      <c r="J7665" s="1">
        <f t="shared" si="715"/>
        <v>658.48449639938065</v>
      </c>
      <c r="K7665" s="47">
        <f t="shared" si="716"/>
        <v>12.318943677611745</v>
      </c>
      <c r="L7665" s="48">
        <f>Solar!K7682/1000*Variables!$B$3</f>
        <v>0.99064999999999981</v>
      </c>
      <c r="M7665" s="1">
        <f>IF(E7665=1, VLOOKUP(D7665, Sheet1!$E$2:$G$26, 2), Sheet1!$G$3)</f>
        <v>0.18618000000000001</v>
      </c>
      <c r="N7665" s="1">
        <f>'Electricity Rates'!$J$3</f>
        <v>0.19270000000000001</v>
      </c>
      <c r="O7665" s="145">
        <f>L7665-K7665</f>
        <v>-11.328293677611745</v>
      </c>
      <c r="P7665">
        <f t="shared" si="717"/>
        <v>2.3738604466757836</v>
      </c>
      <c r="Q7665">
        <f>IF(O7665&gt;0, IF(Q7664+O7665*Variables!$B$5&lt;Variables!$B$4, Q7664+O7665*Variables!$B$5, Variables!$B$4), IF(Q7664&gt;-O7665, Q7664+O7665/Variables!$B$5, 0))</f>
        <v>0</v>
      </c>
      <c r="R7665">
        <f>IF(O7665&gt;0, 0, IF(Q7664&gt;-O7665, 0, -O7665 - Q7664*Variables!$B$5))</f>
        <v>11.328293677611745</v>
      </c>
      <c r="S7665">
        <f t="shared" si="718"/>
        <v>2.1091017168977548</v>
      </c>
      <c r="T7665">
        <f t="shared" si="719"/>
        <v>0</v>
      </c>
    </row>
    <row r="7666" spans="1:20" x14ac:dyDescent="0.3">
      <c r="A7666" s="3">
        <f t="shared" si="714"/>
        <v>43420</v>
      </c>
      <c r="B7666">
        <v>11</v>
      </c>
      <c r="C7666">
        <v>16</v>
      </c>
      <c r="D7666">
        <v>9</v>
      </c>
      <c r="E7666">
        <v>1</v>
      </c>
      <c r="F7666" s="1">
        <f>VLOOKUP(A7666,Weather!$A$1:$E$366, 5)</f>
        <v>0.31818181818181795</v>
      </c>
      <c r="G7666" s="1">
        <f>VLOOKUP(D7666, Fall!$A$1:$E$25, 2)</f>
        <v>1080.3571428571399</v>
      </c>
      <c r="H7666" s="1">
        <f>VLOOKUP(D7666, Fall!$A$1:$E$25, 3)</f>
        <v>760.17932055605797</v>
      </c>
      <c r="I7666" s="1">
        <f>VLOOKUP(D7666, Fall!$A$1:$E$25, 5)</f>
        <v>311.40350877192998</v>
      </c>
      <c r="J7666" s="1">
        <f t="shared" si="715"/>
        <v>862.05408219731123</v>
      </c>
      <c r="K7666" s="47">
        <f t="shared" si="716"/>
        <v>16.127328348218271</v>
      </c>
      <c r="L7666" s="48">
        <f>Solar!K7683/1000*Variables!$B$3</f>
        <v>2.6829999999999998</v>
      </c>
      <c r="M7666" s="1">
        <f>IF(E7666=1, VLOOKUP(D7666, Sheet1!$E$2:$G$26, 2), Sheet1!$G$3)</f>
        <v>0.20441999999999999</v>
      </c>
      <c r="N7666" s="1">
        <f>'Electricity Rates'!$J$3</f>
        <v>0.19270000000000001</v>
      </c>
      <c r="O7666" s="145">
        <f>L7666-K7666</f>
        <v>-13.444328348218271</v>
      </c>
      <c r="P7666">
        <f t="shared" si="717"/>
        <v>3.107736172701661</v>
      </c>
      <c r="Q7666">
        <f>IF(O7666&gt;0, IF(Q7665+O7666*Variables!$B$5&lt;Variables!$B$4, Q7665+O7666*Variables!$B$5, Variables!$B$4), IF(Q7665&gt;-O7666, Q7665+O7666/Variables!$B$5, 0))</f>
        <v>0</v>
      </c>
      <c r="R7666">
        <f>IF(O7666&gt;0, 0, IF(Q7665&gt;-O7666, 0, -O7666 - Q7665*Variables!$B$5))</f>
        <v>13.444328348218271</v>
      </c>
      <c r="S7666">
        <f t="shared" si="718"/>
        <v>2.7482896009427789</v>
      </c>
      <c r="T7666">
        <f t="shared" si="719"/>
        <v>0</v>
      </c>
    </row>
    <row r="7667" spans="1:20" x14ac:dyDescent="0.3">
      <c r="A7667" s="3">
        <f t="shared" si="714"/>
        <v>43420</v>
      </c>
      <c r="B7667">
        <v>11</v>
      </c>
      <c r="C7667">
        <v>16</v>
      </c>
      <c r="D7667">
        <v>10</v>
      </c>
      <c r="E7667">
        <v>1</v>
      </c>
      <c r="F7667" s="1">
        <f>VLOOKUP(A7667,Weather!$A$1:$E$366, 5)</f>
        <v>0.31818181818181795</v>
      </c>
      <c r="G7667" s="1">
        <f>VLOOKUP(D7667, Fall!$A$1:$E$25, 2)</f>
        <v>1205.3571428571399</v>
      </c>
      <c r="H7667" s="1">
        <f>VLOOKUP(D7667, Fall!$A$1:$E$25, 3)</f>
        <v>904.12930821748796</v>
      </c>
      <c r="I7667" s="1">
        <f>VLOOKUP(D7667, Fall!$A$1:$E$25, 5)</f>
        <v>359.64912280701702</v>
      </c>
      <c r="J7667" s="1">
        <f t="shared" si="715"/>
        <v>999.97452833010448</v>
      </c>
      <c r="K7667" s="47">
        <f t="shared" si="716"/>
        <v>18.707547346830008</v>
      </c>
      <c r="L7667" s="48">
        <f>Solar!K7684/1000*Variables!$B$3</f>
        <v>4.5479500000000002</v>
      </c>
      <c r="M7667" s="1">
        <f>IF(E7667=1, VLOOKUP(D7667, Sheet1!$E$2:$G$26, 2), Sheet1!$G$3)</f>
        <v>0.20441999999999999</v>
      </c>
      <c r="N7667" s="1">
        <f>'Electricity Rates'!$J$3</f>
        <v>0.19270000000000001</v>
      </c>
      <c r="O7667" s="145">
        <f>L7667-K7667</f>
        <v>-14.159597346830008</v>
      </c>
      <c r="P7667">
        <f t="shared" si="717"/>
        <v>3.6049443737341429</v>
      </c>
      <c r="Q7667">
        <f>IF(O7667&gt;0, IF(Q7666+O7667*Variables!$B$5&lt;Variables!$B$4, Q7666+O7667*Variables!$B$5, Variables!$B$4), IF(Q7666&gt;-O7667, Q7666+O7667/Variables!$B$5, 0))</f>
        <v>0</v>
      </c>
      <c r="R7667">
        <f>IF(O7667&gt;0, 0, IF(Q7666&gt;-O7667, 0, -O7667 - Q7666*Variables!$B$5))</f>
        <v>14.159597346830008</v>
      </c>
      <c r="S7667">
        <f t="shared" si="718"/>
        <v>2.89450488963899</v>
      </c>
      <c r="T7667">
        <f t="shared" si="719"/>
        <v>0</v>
      </c>
    </row>
    <row r="7668" spans="1:20" x14ac:dyDescent="0.3">
      <c r="A7668" s="3">
        <f t="shared" si="714"/>
        <v>43420</v>
      </c>
      <c r="B7668">
        <v>11</v>
      </c>
      <c r="C7668">
        <v>16</v>
      </c>
      <c r="D7668">
        <v>11</v>
      </c>
      <c r="E7668">
        <v>1</v>
      </c>
      <c r="F7668" s="1">
        <f>VLOOKUP(A7668,Weather!$A$1:$E$366, 5)</f>
        <v>0.31818181818181795</v>
      </c>
      <c r="G7668" s="1">
        <f>VLOOKUP(D7668, Fall!$A$1:$E$25, 2)</f>
        <v>1290.17857142857</v>
      </c>
      <c r="H7668" s="1">
        <f>VLOOKUP(D7668, Fall!$A$1:$E$25, 3)</f>
        <v>975.19947355433101</v>
      </c>
      <c r="I7668" s="1">
        <f>VLOOKUP(D7668, Fall!$A$1:$E$25, 5)</f>
        <v>377.19298245613999</v>
      </c>
      <c r="J7668" s="1">
        <f t="shared" si="715"/>
        <v>1075.4200956052252</v>
      </c>
      <c r="K7668" s="47">
        <f t="shared" si="716"/>
        <v>20.118984820407185</v>
      </c>
      <c r="L7668" s="48">
        <f>Solar!K7685/1000*Variables!$B$3</f>
        <v>7.4722</v>
      </c>
      <c r="M7668" s="1">
        <f>IF(E7668=1, VLOOKUP(D7668, Sheet1!$E$2:$G$26, 2), Sheet1!$G$3)</f>
        <v>0.20441999999999999</v>
      </c>
      <c r="N7668" s="1">
        <f>'Electricity Rates'!$J$3</f>
        <v>0.19270000000000001</v>
      </c>
      <c r="O7668" s="145">
        <f>L7668-K7668</f>
        <v>-12.646784820407184</v>
      </c>
      <c r="P7668">
        <f t="shared" si="717"/>
        <v>3.8769283748924646</v>
      </c>
      <c r="Q7668">
        <f>IF(O7668&gt;0, IF(Q7667+O7668*Variables!$B$5&lt;Variables!$B$4, Q7667+O7668*Variables!$B$5, Variables!$B$4), IF(Q7667&gt;-O7668, Q7667+O7668/Variables!$B$5, 0))</f>
        <v>0</v>
      </c>
      <c r="R7668">
        <f>IF(O7668&gt;0, 0, IF(Q7667&gt;-O7668, 0, -O7668 - Q7667*Variables!$B$5))</f>
        <v>12.646784820407184</v>
      </c>
      <c r="S7668">
        <f t="shared" si="718"/>
        <v>2.5852557529876363</v>
      </c>
      <c r="T7668">
        <f t="shared" si="719"/>
        <v>0</v>
      </c>
    </row>
    <row r="7669" spans="1:20" x14ac:dyDescent="0.3">
      <c r="A7669" s="3">
        <f t="shared" si="714"/>
        <v>43420</v>
      </c>
      <c r="B7669">
        <v>11</v>
      </c>
      <c r="C7669">
        <v>16</v>
      </c>
      <c r="D7669">
        <v>12</v>
      </c>
      <c r="E7669">
        <v>1</v>
      </c>
      <c r="F7669" s="1">
        <f>VLOOKUP(A7669,Weather!$A$1:$E$366, 5)</f>
        <v>0.31818181818181795</v>
      </c>
      <c r="G7669" s="1">
        <f>VLOOKUP(D7669, Fall!$A$1:$E$25, 2)</f>
        <v>1366.07142857142</v>
      </c>
      <c r="H7669" s="1">
        <f>VLOOKUP(D7669, Fall!$A$1:$E$25, 3)</f>
        <v>996.442378876367</v>
      </c>
      <c r="I7669" s="1">
        <f>VLOOKUP(D7669, Fall!$A$1:$E$25, 5)</f>
        <v>368.42105263157799</v>
      </c>
      <c r="J7669" s="1">
        <f t="shared" si="715"/>
        <v>1114.0516219611566</v>
      </c>
      <c r="K7669" s="47">
        <f t="shared" si="716"/>
        <v>20.841704337664051</v>
      </c>
      <c r="L7669" s="48">
        <f>Solar!K7686/1000*Variables!$B$3</f>
        <v>8.7433999999999994</v>
      </c>
      <c r="M7669" s="1">
        <f>IF(E7669=1, VLOOKUP(D7669, Sheet1!$E$2:$G$26, 2), Sheet1!$G$3)</f>
        <v>0.20441999999999999</v>
      </c>
      <c r="N7669" s="1">
        <f>'Electricity Rates'!$J$3</f>
        <v>0.19270000000000001</v>
      </c>
      <c r="O7669" s="145">
        <f>L7669-K7669</f>
        <v>-12.098304337664052</v>
      </c>
      <c r="P7669">
        <f t="shared" si="717"/>
        <v>4.0161964258678626</v>
      </c>
      <c r="Q7669">
        <f>IF(O7669&gt;0, IF(Q7668+O7669*Variables!$B$5&lt;Variables!$B$4, Q7668+O7669*Variables!$B$5, Variables!$B$4), IF(Q7668&gt;-O7669, Q7668+O7669/Variables!$B$5, 0))</f>
        <v>0</v>
      </c>
      <c r="R7669">
        <f>IF(O7669&gt;0, 0, IF(Q7668&gt;-O7669, 0, -O7669 - Q7668*Variables!$B$5))</f>
        <v>12.098304337664052</v>
      </c>
      <c r="S7669">
        <f t="shared" si="718"/>
        <v>2.4731353727052854</v>
      </c>
      <c r="T7669">
        <f t="shared" si="719"/>
        <v>0</v>
      </c>
    </row>
    <row r="7670" spans="1:20" x14ac:dyDescent="0.3">
      <c r="A7670" s="3">
        <f t="shared" si="714"/>
        <v>43420</v>
      </c>
      <c r="B7670">
        <v>11</v>
      </c>
      <c r="C7670">
        <v>16</v>
      </c>
      <c r="D7670">
        <v>13</v>
      </c>
      <c r="E7670">
        <v>1</v>
      </c>
      <c r="F7670" s="1">
        <f>VLOOKUP(A7670,Weather!$A$1:$E$366, 5)</f>
        <v>0.31818181818181795</v>
      </c>
      <c r="G7670" s="1">
        <f>VLOOKUP(D7670, Fall!$A$1:$E$25, 2)</f>
        <v>1446.42857142857</v>
      </c>
      <c r="H7670" s="1">
        <f>VLOOKUP(D7670, Fall!$A$1:$E$25, 3)</f>
        <v>1031.4839187299399</v>
      </c>
      <c r="I7670" s="1">
        <f>VLOOKUP(D7670, Fall!$A$1:$E$25, 5)</f>
        <v>350.87719298245599</v>
      </c>
      <c r="J7670" s="1">
        <f t="shared" si="715"/>
        <v>1163.511762770413</v>
      </c>
      <c r="K7670" s="47">
        <f t="shared" si="716"/>
        <v>21.767005832608326</v>
      </c>
      <c r="L7670" s="48">
        <f>Solar!K7687/1000*Variables!$B$3</f>
        <v>10.396599999999999</v>
      </c>
      <c r="M7670" s="1">
        <f>IF(E7670=1, VLOOKUP(D7670, Sheet1!$E$2:$G$26, 2), Sheet1!$G$3)</f>
        <v>0.20441999999999999</v>
      </c>
      <c r="N7670" s="1">
        <f>'Electricity Rates'!$J$3</f>
        <v>0.19270000000000001</v>
      </c>
      <c r="O7670" s="145">
        <f>L7670-K7670</f>
        <v>-11.370405832608327</v>
      </c>
      <c r="P7670">
        <f t="shared" si="717"/>
        <v>4.1945020239436248</v>
      </c>
      <c r="Q7670">
        <f>IF(O7670&gt;0, IF(Q7669+O7670*Variables!$B$5&lt;Variables!$B$4, Q7669+O7670*Variables!$B$5, Variables!$B$4), IF(Q7669&gt;-O7670, Q7669+O7670/Variables!$B$5, 0))</f>
        <v>0</v>
      </c>
      <c r="R7670">
        <f>IF(O7670&gt;0, 0, IF(Q7669&gt;-O7670, 0, -O7670 - Q7669*Variables!$B$5))</f>
        <v>11.370405832608327</v>
      </c>
      <c r="S7670">
        <f t="shared" si="718"/>
        <v>2.3243383603017942</v>
      </c>
      <c r="T7670">
        <f t="shared" si="719"/>
        <v>0</v>
      </c>
    </row>
    <row r="7671" spans="1:20" x14ac:dyDescent="0.3">
      <c r="A7671" s="3">
        <f t="shared" si="714"/>
        <v>43420</v>
      </c>
      <c r="B7671">
        <v>11</v>
      </c>
      <c r="C7671">
        <v>16</v>
      </c>
      <c r="D7671">
        <v>14</v>
      </c>
      <c r="E7671">
        <v>1</v>
      </c>
      <c r="F7671" s="1">
        <f>VLOOKUP(A7671,Weather!$A$1:$E$366, 5)</f>
        <v>0.31818181818181795</v>
      </c>
      <c r="G7671" s="1">
        <f>VLOOKUP(D7671, Fall!$A$1:$E$25, 2)</f>
        <v>1482.1428571428501</v>
      </c>
      <c r="H7671" s="1">
        <f>VLOOKUP(D7671, Fall!$A$1:$E$25, 3)</f>
        <v>1052.56230978037</v>
      </c>
      <c r="I7671" s="1">
        <f>VLOOKUP(D7671, Fall!$A$1:$E$25, 5)</f>
        <v>342.105263157894</v>
      </c>
      <c r="J7671" s="1">
        <f t="shared" si="715"/>
        <v>1189.2470293957044</v>
      </c>
      <c r="K7671" s="47">
        <f t="shared" si="716"/>
        <v>22.248461814972114</v>
      </c>
      <c r="L7671" s="48">
        <f>Solar!K7688/1000*Variables!$B$3</f>
        <v>8.4914500000000004</v>
      </c>
      <c r="M7671" s="1">
        <f>IF(E7671=1, VLOOKUP(D7671, Sheet1!$E$2:$G$26, 2), Sheet1!$G$3)</f>
        <v>0.20441999999999999</v>
      </c>
      <c r="N7671" s="1">
        <f>'Electricity Rates'!$J$3</f>
        <v>0.19270000000000001</v>
      </c>
      <c r="O7671" s="145">
        <f>L7671-K7671</f>
        <v>-13.757011814972113</v>
      </c>
      <c r="P7671">
        <f t="shared" si="717"/>
        <v>4.2872785917451264</v>
      </c>
      <c r="Q7671">
        <f>IF(O7671&gt;0, IF(Q7670+O7671*Variables!$B$5&lt;Variables!$B$4, Q7670+O7671*Variables!$B$5, Variables!$B$4), IF(Q7670&gt;-O7671, Q7670+O7671/Variables!$B$5, 0))</f>
        <v>0</v>
      </c>
      <c r="R7671">
        <f>IF(O7671&gt;0, 0, IF(Q7670&gt;-O7671, 0, -O7671 - Q7670*Variables!$B$5))</f>
        <v>13.757011814972113</v>
      </c>
      <c r="S7671">
        <f t="shared" si="718"/>
        <v>2.8122083552165993</v>
      </c>
      <c r="T7671">
        <f t="shared" si="719"/>
        <v>0</v>
      </c>
    </row>
    <row r="7672" spans="1:20" x14ac:dyDescent="0.3">
      <c r="A7672" s="3">
        <f t="shared" si="714"/>
        <v>43420</v>
      </c>
      <c r="B7672">
        <v>11</v>
      </c>
      <c r="C7672">
        <v>16</v>
      </c>
      <c r="D7672">
        <v>15</v>
      </c>
      <c r="E7672">
        <v>1</v>
      </c>
      <c r="F7672" s="1">
        <f>VLOOKUP(A7672,Weather!$A$1:$E$366, 5)</f>
        <v>0.31818181818181795</v>
      </c>
      <c r="G7672" s="1">
        <f>VLOOKUP(D7672, Fall!$A$1:$E$25, 2)</f>
        <v>1437.5</v>
      </c>
      <c r="H7672" s="1">
        <f>VLOOKUP(D7672, Fall!$A$1:$E$25, 3)</f>
        <v>1060.00658057086</v>
      </c>
      <c r="I7672" s="1">
        <f>VLOOKUP(D7672, Fall!$A$1:$E$25, 5)</f>
        <v>328.94736842105198</v>
      </c>
      <c r="J7672" s="1">
        <f t="shared" si="715"/>
        <v>1180.1181231164953</v>
      </c>
      <c r="K7672" s="47">
        <f t="shared" si="716"/>
        <v>22.077678018380546</v>
      </c>
      <c r="L7672" s="48">
        <f>Solar!K7689/1000*Variables!$B$3</f>
        <v>5.9086999999999996</v>
      </c>
      <c r="M7672" s="1">
        <f>IF(E7672=1, VLOOKUP(D7672, Sheet1!$E$2:$G$26, 2), Sheet1!$G$3)</f>
        <v>0.20441999999999999</v>
      </c>
      <c r="N7672" s="1">
        <f>'Electricity Rates'!$J$3</f>
        <v>0.19270000000000001</v>
      </c>
      <c r="O7672" s="145">
        <f>L7672-K7672</f>
        <v>-16.168978018380546</v>
      </c>
      <c r="P7672">
        <f t="shared" si="717"/>
        <v>4.2543685541419309</v>
      </c>
      <c r="Q7672">
        <f>IF(O7672&gt;0, IF(Q7671+O7672*Variables!$B$5&lt;Variables!$B$4, Q7671+O7672*Variables!$B$5, Variables!$B$4), IF(Q7671&gt;-O7672, Q7671+O7672/Variables!$B$5, 0))</f>
        <v>0</v>
      </c>
      <c r="R7672">
        <f>IF(O7672&gt;0, 0, IF(Q7671&gt;-O7672, 0, -O7672 - Q7671*Variables!$B$5))</f>
        <v>16.168978018380546</v>
      </c>
      <c r="S7672">
        <f t="shared" si="718"/>
        <v>3.3052624865173512</v>
      </c>
      <c r="T7672">
        <f t="shared" si="719"/>
        <v>0</v>
      </c>
    </row>
    <row r="7673" spans="1:20" x14ac:dyDescent="0.3">
      <c r="A7673" s="3">
        <f t="shared" si="714"/>
        <v>43420</v>
      </c>
      <c r="B7673">
        <v>11</v>
      </c>
      <c r="C7673">
        <v>16</v>
      </c>
      <c r="D7673">
        <v>16</v>
      </c>
      <c r="E7673">
        <v>1</v>
      </c>
      <c r="F7673" s="1">
        <f>VLOOKUP(A7673,Weather!$A$1:$E$366, 5)</f>
        <v>0.31818181818181795</v>
      </c>
      <c r="G7673" s="1">
        <f>VLOOKUP(D7673, Fall!$A$1:$E$25, 2)</f>
        <v>1348.2142857142801</v>
      </c>
      <c r="H7673" s="1">
        <f>VLOOKUP(D7673, Fall!$A$1:$E$25, 3)</f>
        <v>1003.98947108661</v>
      </c>
      <c r="I7673" s="1">
        <f>VLOOKUP(D7673, Fall!$A$1:$E$25, 5)</f>
        <v>298.24561403508801</v>
      </c>
      <c r="J7673" s="1">
        <f t="shared" si="715"/>
        <v>1113.5155484681413</v>
      </c>
      <c r="K7673" s="47">
        <f t="shared" si="716"/>
        <v>20.831675461959879</v>
      </c>
      <c r="L7673" s="48">
        <f>Solar!K7690/1000*Variables!$B$3</f>
        <v>2.1940999999999997</v>
      </c>
      <c r="M7673" s="1">
        <f>IF(E7673=1, VLOOKUP(D7673, Sheet1!$E$2:$G$26, 2), Sheet1!$G$3)</f>
        <v>0.20441999999999999</v>
      </c>
      <c r="N7673" s="1">
        <f>'Electricity Rates'!$J$3</f>
        <v>0.19270000000000001</v>
      </c>
      <c r="O7673" s="145">
        <f>L7673-K7673</f>
        <v>-18.63757546195988</v>
      </c>
      <c r="P7673">
        <f t="shared" si="717"/>
        <v>4.0142638615196686</v>
      </c>
      <c r="Q7673">
        <f>IF(O7673&gt;0, IF(Q7672+O7673*Variables!$B$5&lt;Variables!$B$4, Q7672+O7673*Variables!$B$5, Variables!$B$4), IF(Q7672&gt;-O7673, Q7672+O7673/Variables!$B$5, 0))</f>
        <v>0</v>
      </c>
      <c r="R7673">
        <f>IF(O7673&gt;0, 0, IF(Q7672&gt;-O7673, 0, -O7673 - Q7672*Variables!$B$5))</f>
        <v>18.63757546195988</v>
      </c>
      <c r="S7673">
        <f t="shared" si="718"/>
        <v>3.8098931759338384</v>
      </c>
      <c r="T7673">
        <f t="shared" si="719"/>
        <v>0</v>
      </c>
    </row>
    <row r="7674" spans="1:20" x14ac:dyDescent="0.3">
      <c r="A7674" s="3">
        <f t="shared" si="714"/>
        <v>43420</v>
      </c>
      <c r="B7674">
        <v>11</v>
      </c>
      <c r="C7674">
        <v>16</v>
      </c>
      <c r="D7674">
        <v>17</v>
      </c>
      <c r="E7674">
        <v>1</v>
      </c>
      <c r="F7674" s="1">
        <f>VLOOKUP(A7674,Weather!$A$1:$E$366, 5)</f>
        <v>0.31818181818181795</v>
      </c>
      <c r="G7674" s="1">
        <f>VLOOKUP(D7674, Fall!$A$1:$E$25, 2)</f>
        <v>1080.3571428571399</v>
      </c>
      <c r="H7674" s="1">
        <f>VLOOKUP(D7674, Fall!$A$1:$E$25, 3)</f>
        <v>794.90091642515802</v>
      </c>
      <c r="I7674" s="1">
        <f>VLOOKUP(D7674, Fall!$A$1:$E$25, 5)</f>
        <v>263.15789473684202</v>
      </c>
      <c r="J7674" s="1">
        <f t="shared" si="715"/>
        <v>885.7278975626067</v>
      </c>
      <c r="K7674" s="47">
        <f t="shared" si="716"/>
        <v>16.570218651200246</v>
      </c>
      <c r="L7674" s="48">
        <f>Solar!K7691/1000*Variables!$B$3</f>
        <v>0.88649999999999995</v>
      </c>
      <c r="M7674" s="1">
        <f>IF(E7674=1, VLOOKUP(D7674, Sheet1!$E$2:$G$26, 2), Sheet1!$G$3)</f>
        <v>0.20441999999999999</v>
      </c>
      <c r="N7674" s="1">
        <f>'Electricity Rates'!$J$3</f>
        <v>0.19270000000000001</v>
      </c>
      <c r="O7674" s="145">
        <f>L7674-K7674</f>
        <v>-15.683718651200246</v>
      </c>
      <c r="P7674">
        <f t="shared" si="717"/>
        <v>3.1930811340862877</v>
      </c>
      <c r="Q7674">
        <f>IF(O7674&gt;0, IF(Q7673+O7674*Variables!$B$5&lt;Variables!$B$4, Q7673+O7674*Variables!$B$5, Variables!$B$4), IF(Q7673&gt;-O7674, Q7673+O7674/Variables!$B$5, 0))</f>
        <v>0</v>
      </c>
      <c r="R7674">
        <f>IF(O7674&gt;0, 0, IF(Q7673&gt;-O7674, 0, -O7674 - Q7673*Variables!$B$5))</f>
        <v>15.683718651200246</v>
      </c>
      <c r="S7674">
        <f t="shared" si="718"/>
        <v>3.2060657666783543</v>
      </c>
      <c r="T7674">
        <f t="shared" si="719"/>
        <v>0</v>
      </c>
    </row>
    <row r="7675" spans="1:20" x14ac:dyDescent="0.3">
      <c r="A7675" s="3">
        <f t="shared" si="714"/>
        <v>43420</v>
      </c>
      <c r="B7675">
        <v>11</v>
      </c>
      <c r="C7675">
        <v>16</v>
      </c>
      <c r="D7675">
        <v>18</v>
      </c>
      <c r="E7675">
        <v>1</v>
      </c>
      <c r="F7675" s="1">
        <f>VLOOKUP(A7675,Weather!$A$1:$E$366, 5)</f>
        <v>0.31818181818181795</v>
      </c>
      <c r="G7675" s="1">
        <f>VLOOKUP(D7675, Fall!$A$1:$E$25, 2)</f>
        <v>678.57142857142799</v>
      </c>
      <c r="H7675" s="1">
        <f>VLOOKUP(D7675, Fall!$A$1:$E$25, 3)</f>
        <v>583.61400485626905</v>
      </c>
      <c r="I7675" s="1">
        <f>VLOOKUP(D7675, Fall!$A$1:$E$25, 5)</f>
        <v>280.70175438596499</v>
      </c>
      <c r="J7675" s="1">
        <f t="shared" si="715"/>
        <v>613.82773058381963</v>
      </c>
      <c r="K7675" s="47">
        <f t="shared" si="716"/>
        <v>11.483503836712995</v>
      </c>
      <c r="L7675" s="48">
        <f>Solar!K7692/1000*Variables!$B$3</f>
        <v>0</v>
      </c>
      <c r="M7675" s="1">
        <f>IF(E7675=1, VLOOKUP(D7675, Sheet1!$E$2:$G$26, 2), Sheet1!$G$3)</f>
        <v>0.20441999999999999</v>
      </c>
      <c r="N7675" s="1">
        <f>'Electricity Rates'!$J$3</f>
        <v>0.19270000000000001</v>
      </c>
      <c r="O7675" s="145">
        <f>L7675-K7675</f>
        <v>-11.483503836712995</v>
      </c>
      <c r="P7675">
        <f t="shared" si="717"/>
        <v>2.212871189334594</v>
      </c>
      <c r="Q7675">
        <f>IF(O7675&gt;0, IF(Q7674+O7675*Variables!$B$5&lt;Variables!$B$4, Q7674+O7675*Variables!$B$5, Variables!$B$4), IF(Q7674&gt;-O7675, Q7674+O7675/Variables!$B$5, 0))</f>
        <v>0</v>
      </c>
      <c r="R7675">
        <f>IF(O7675&gt;0, 0, IF(Q7674&gt;-O7675, 0, -O7675 - Q7674*Variables!$B$5))</f>
        <v>11.483503836712995</v>
      </c>
      <c r="S7675">
        <f t="shared" si="718"/>
        <v>2.3474578543008704</v>
      </c>
      <c r="T7675">
        <f t="shared" si="719"/>
        <v>0</v>
      </c>
    </row>
    <row r="7676" spans="1:20" x14ac:dyDescent="0.3">
      <c r="A7676" s="3">
        <f t="shared" si="714"/>
        <v>43420</v>
      </c>
      <c r="B7676">
        <v>11</v>
      </c>
      <c r="C7676">
        <v>16</v>
      </c>
      <c r="D7676">
        <v>19</v>
      </c>
      <c r="E7676">
        <v>1</v>
      </c>
      <c r="F7676" s="1">
        <f>VLOOKUP(A7676,Weather!$A$1:$E$366, 5)</f>
        <v>0.31818181818181795</v>
      </c>
      <c r="G7676" s="1">
        <f>VLOOKUP(D7676, Fall!$A$1:$E$25, 2)</f>
        <v>517.85714285714198</v>
      </c>
      <c r="H7676" s="1">
        <f>VLOOKUP(D7676, Fall!$A$1:$E$25, 3)</f>
        <v>442.60593718179598</v>
      </c>
      <c r="I7676" s="1">
        <f>VLOOKUP(D7676, Fall!$A$1:$E$25, 5)</f>
        <v>289.47368421052602</v>
      </c>
      <c r="J7676" s="1">
        <f t="shared" si="715"/>
        <v>466.54950262395153</v>
      </c>
      <c r="K7676" s="47">
        <f t="shared" si="716"/>
        <v>8.7282192322966257</v>
      </c>
      <c r="L7676" s="48">
        <f>Solar!K7693/1000*Variables!$B$3</f>
        <v>0</v>
      </c>
      <c r="M7676" s="1">
        <f>IF(E7676=1, VLOOKUP(D7676, Sheet1!$E$2:$G$26, 2), Sheet1!$G$3)</f>
        <v>0.20441999999999999</v>
      </c>
      <c r="N7676" s="1">
        <f>'Electricity Rates'!$J$3</f>
        <v>0.19270000000000001</v>
      </c>
      <c r="O7676" s="145">
        <f>L7676-K7676</f>
        <v>-8.7282192322966257</v>
      </c>
      <c r="P7676">
        <f t="shared" si="717"/>
        <v>1.6819278460635598</v>
      </c>
      <c r="Q7676">
        <f>IF(O7676&gt;0, IF(Q7675+O7676*Variables!$B$5&lt;Variables!$B$4, Q7675+O7676*Variables!$B$5, Variables!$B$4), IF(Q7675&gt;-O7676, Q7675+O7676/Variables!$B$5, 0))</f>
        <v>0</v>
      </c>
      <c r="R7676">
        <f>IF(O7676&gt;0, 0, IF(Q7675&gt;-O7676, 0, -O7676 - Q7675*Variables!$B$5))</f>
        <v>8.7282192322966257</v>
      </c>
      <c r="S7676">
        <f t="shared" si="718"/>
        <v>1.7842225754660761</v>
      </c>
      <c r="T7676">
        <f t="shared" si="719"/>
        <v>0</v>
      </c>
    </row>
    <row r="7677" spans="1:20" x14ac:dyDescent="0.3">
      <c r="A7677" s="3">
        <f t="shared" si="714"/>
        <v>43420</v>
      </c>
      <c r="B7677">
        <v>11</v>
      </c>
      <c r="C7677">
        <v>16</v>
      </c>
      <c r="D7677">
        <v>20</v>
      </c>
      <c r="E7677">
        <v>1</v>
      </c>
      <c r="F7677" s="1">
        <f>VLOOKUP(A7677,Weather!$A$1:$E$366, 5)</f>
        <v>0.31818181818181795</v>
      </c>
      <c r="G7677" s="1">
        <f>VLOOKUP(D7677, Fall!$A$1:$E$25, 2)</f>
        <v>428.57142857142799</v>
      </c>
      <c r="H7677" s="1">
        <f>VLOOKUP(D7677, Fall!$A$1:$E$25, 3)</f>
        <v>354.11608052009001</v>
      </c>
      <c r="I7677" s="1">
        <f>VLOOKUP(D7677, Fall!$A$1:$E$25, 5)</f>
        <v>263.15789473684202</v>
      </c>
      <c r="J7677" s="1">
        <f t="shared" si="715"/>
        <v>377.80641853642481</v>
      </c>
      <c r="K7677" s="47">
        <f t="shared" si="716"/>
        <v>7.0680114967621055</v>
      </c>
      <c r="L7677" s="48">
        <f>Solar!K7694/1000*Variables!$B$3</f>
        <v>0</v>
      </c>
      <c r="M7677" s="1">
        <f>IF(E7677=1, VLOOKUP(D7677, Sheet1!$E$2:$G$26, 2), Sheet1!$G$3)</f>
        <v>0.20441999999999999</v>
      </c>
      <c r="N7677" s="1">
        <f>'Electricity Rates'!$J$3</f>
        <v>0.19270000000000001</v>
      </c>
      <c r="O7677" s="145">
        <f>L7677-K7677</f>
        <v>-7.0680114967621055</v>
      </c>
      <c r="P7677">
        <f t="shared" si="717"/>
        <v>1.3620058154260577</v>
      </c>
      <c r="Q7677">
        <f>IF(O7677&gt;0, IF(Q7676+O7677*Variables!$B$5&lt;Variables!$B$4, Q7676+O7677*Variables!$B$5, Variables!$B$4), IF(Q7676&gt;-O7677, Q7676+O7677/Variables!$B$5, 0))</f>
        <v>0</v>
      </c>
      <c r="R7677">
        <f>IF(O7677&gt;0, 0, IF(Q7676&gt;-O7677, 0, -O7677 - Q7676*Variables!$B$5))</f>
        <v>7.0680114967621055</v>
      </c>
      <c r="S7677">
        <f t="shared" si="718"/>
        <v>1.4448429101681095</v>
      </c>
      <c r="T7677">
        <f t="shared" si="719"/>
        <v>0</v>
      </c>
    </row>
    <row r="7678" spans="1:20" x14ac:dyDescent="0.3">
      <c r="A7678" s="3">
        <f t="shared" si="714"/>
        <v>43420</v>
      </c>
      <c r="B7678">
        <v>11</v>
      </c>
      <c r="C7678">
        <v>16</v>
      </c>
      <c r="D7678">
        <v>21</v>
      </c>
      <c r="E7678">
        <v>1</v>
      </c>
      <c r="F7678" s="1">
        <f>VLOOKUP(A7678,Weather!$A$1:$E$366, 5)</f>
        <v>0.31818181818181795</v>
      </c>
      <c r="G7678" s="1">
        <f>VLOOKUP(D7678, Fall!$A$1:$E$25, 2)</f>
        <v>366.07142857142799</v>
      </c>
      <c r="H7678" s="1">
        <f>VLOOKUP(D7678, Fall!$A$1:$E$25, 3)</f>
        <v>305.62638808916603</v>
      </c>
      <c r="I7678" s="1">
        <f>VLOOKUP(D7678, Fall!$A$1:$E$25, 5)</f>
        <v>271.929824561403</v>
      </c>
      <c r="J7678" s="1">
        <f t="shared" si="715"/>
        <v>324.85890096988572</v>
      </c>
      <c r="K7678" s="47">
        <f t="shared" si="716"/>
        <v>6.0774680741938845</v>
      </c>
      <c r="L7678" s="48">
        <f>Solar!K7695/1000*Variables!$B$3</f>
        <v>0</v>
      </c>
      <c r="M7678" s="1">
        <f>IF(E7678=1, VLOOKUP(D7678, Sheet1!$E$2:$G$26, 2), Sheet1!$G$3)</f>
        <v>0.20441999999999999</v>
      </c>
      <c r="N7678" s="1">
        <f>'Electricity Rates'!$J$3</f>
        <v>0.19270000000000001</v>
      </c>
      <c r="O7678" s="145">
        <f>L7678-K7678</f>
        <v>-6.0774680741938845</v>
      </c>
      <c r="P7678">
        <f t="shared" si="717"/>
        <v>1.1711280978971617</v>
      </c>
      <c r="Q7678">
        <f>IF(O7678&gt;0, IF(Q7677+O7678*Variables!$B$5&lt;Variables!$B$4, Q7677+O7678*Variables!$B$5, Variables!$B$4), IF(Q7677&gt;-O7678, Q7677+O7678/Variables!$B$5, 0))</f>
        <v>0</v>
      </c>
      <c r="R7678">
        <f>IF(O7678&gt;0, 0, IF(Q7677&gt;-O7678, 0, -O7678 - Q7677*Variables!$B$5))</f>
        <v>6.0774680741938845</v>
      </c>
      <c r="S7678">
        <f t="shared" si="718"/>
        <v>1.2423560237267137</v>
      </c>
      <c r="T7678">
        <f t="shared" si="719"/>
        <v>0</v>
      </c>
    </row>
    <row r="7679" spans="1:20" x14ac:dyDescent="0.3">
      <c r="A7679" s="3">
        <f t="shared" si="714"/>
        <v>43420</v>
      </c>
      <c r="B7679">
        <v>11</v>
      </c>
      <c r="C7679">
        <v>16</v>
      </c>
      <c r="D7679">
        <v>22</v>
      </c>
      <c r="E7679">
        <v>1</v>
      </c>
      <c r="F7679" s="1">
        <f>VLOOKUP(A7679,Weather!$A$1:$E$366, 5)</f>
        <v>0.31818181818181795</v>
      </c>
      <c r="G7679" s="1">
        <f>VLOOKUP(D7679, Fall!$A$1:$E$25, 2)</f>
        <v>330.35714285714198</v>
      </c>
      <c r="H7679" s="1">
        <f>VLOOKUP(D7679, Fall!$A$1:$E$25, 3)</f>
        <v>272.33281237147202</v>
      </c>
      <c r="I7679" s="1">
        <f>VLOOKUP(D7679, Fall!$A$1:$E$25, 5)</f>
        <v>254.385964912281</v>
      </c>
      <c r="J7679" s="1">
        <f t="shared" si="715"/>
        <v>290.79509934418519</v>
      </c>
      <c r="K7679" s="47">
        <f t="shared" si="716"/>
        <v>5.4402016602283352</v>
      </c>
      <c r="L7679" s="48">
        <f>Solar!K7696/1000*Variables!$B$3</f>
        <v>0</v>
      </c>
      <c r="M7679" s="1">
        <f>IF(E7679=1, VLOOKUP(D7679, Sheet1!$E$2:$G$26, 2), Sheet1!$G$3)</f>
        <v>0.18618000000000001</v>
      </c>
      <c r="N7679" s="1">
        <f>'Electricity Rates'!$J$3</f>
        <v>0.19270000000000001</v>
      </c>
      <c r="O7679" s="145">
        <f>L7679-K7679</f>
        <v>-5.4402016602283352</v>
      </c>
      <c r="P7679">
        <f t="shared" si="717"/>
        <v>1.0483268599260003</v>
      </c>
      <c r="Q7679">
        <f>IF(O7679&gt;0, IF(Q7678+O7679*Variables!$B$5&lt;Variables!$B$4, Q7678+O7679*Variables!$B$5, Variables!$B$4), IF(Q7678&gt;-O7679, Q7678+O7679/Variables!$B$5, 0))</f>
        <v>0</v>
      </c>
      <c r="R7679">
        <f>IF(O7679&gt;0, 0, IF(Q7678&gt;-O7679, 0, -O7679 - Q7678*Variables!$B$5))</f>
        <v>5.4402016602283352</v>
      </c>
      <c r="S7679">
        <f t="shared" si="718"/>
        <v>1.0128567451013115</v>
      </c>
      <c r="T7679">
        <f t="shared" si="719"/>
        <v>0</v>
      </c>
    </row>
    <row r="7680" spans="1:20" x14ac:dyDescent="0.3">
      <c r="A7680" s="3">
        <f t="shared" si="714"/>
        <v>43420</v>
      </c>
      <c r="B7680">
        <v>11</v>
      </c>
      <c r="C7680">
        <v>16</v>
      </c>
      <c r="D7680">
        <v>23</v>
      </c>
      <c r="E7680">
        <v>1</v>
      </c>
      <c r="F7680" s="1">
        <f>VLOOKUP(A7680,Weather!$A$1:$E$366, 5)</f>
        <v>0.31818181818181795</v>
      </c>
      <c r="G7680" s="1">
        <f>VLOOKUP(D7680, Fall!$A$1:$E$25, 2)</f>
        <v>303.57142857142799</v>
      </c>
      <c r="H7680" s="1">
        <f>VLOOKUP(D7680, Fall!$A$1:$E$25, 3)</f>
        <v>252.67335691371099</v>
      </c>
      <c r="I7680" s="1">
        <f>VLOOKUP(D7680, Fall!$A$1:$E$25, 5)</f>
        <v>254.385964912281</v>
      </c>
      <c r="J7680" s="1">
        <f t="shared" si="715"/>
        <v>268.86819789571183</v>
      </c>
      <c r="K7680" s="47">
        <f t="shared" si="716"/>
        <v>5.0299926645036166</v>
      </c>
      <c r="L7680" s="48">
        <f>Solar!K7697/1000*Variables!$B$3</f>
        <v>0</v>
      </c>
      <c r="M7680" s="1">
        <f>IF(E7680=1, VLOOKUP(D7680, Sheet1!$E$2:$G$26, 2), Sheet1!$G$3)</f>
        <v>0.18618000000000001</v>
      </c>
      <c r="N7680" s="1">
        <f>'Electricity Rates'!$J$3</f>
        <v>0.19270000000000001</v>
      </c>
      <c r="O7680" s="145">
        <f>L7680-K7680</f>
        <v>-5.0299926645036166</v>
      </c>
      <c r="P7680">
        <f t="shared" si="717"/>
        <v>0.96927958644984702</v>
      </c>
      <c r="Q7680">
        <f>IF(O7680&gt;0, IF(Q7679+O7680*Variables!$B$5&lt;Variables!$B$4, Q7679+O7680*Variables!$B$5, Variables!$B$4), IF(Q7679&gt;-O7680, Q7679+O7680/Variables!$B$5, 0))</f>
        <v>0</v>
      </c>
      <c r="R7680">
        <f>IF(O7680&gt;0, 0, IF(Q7679&gt;-O7680, 0, -O7680 - Q7679*Variables!$B$5))</f>
        <v>5.0299926645036166</v>
      </c>
      <c r="S7680">
        <f t="shared" si="718"/>
        <v>0.93648403427728344</v>
      </c>
      <c r="T7680">
        <f t="shared" si="719"/>
        <v>0</v>
      </c>
    </row>
    <row r="7681" spans="1:20" x14ac:dyDescent="0.3">
      <c r="A7681" s="3">
        <f t="shared" si="714"/>
        <v>43420</v>
      </c>
      <c r="B7681">
        <v>11</v>
      </c>
      <c r="C7681">
        <v>16</v>
      </c>
      <c r="D7681">
        <v>24</v>
      </c>
      <c r="E7681">
        <v>1</v>
      </c>
      <c r="F7681" s="1">
        <f>VLOOKUP(A7681,Weather!$A$1:$E$366, 5)</f>
        <v>0.31818181818181795</v>
      </c>
      <c r="G7681" s="1">
        <f>VLOOKUP(D7681, Fall!$A$1:$E$25, 2)</f>
        <v>285.71428571428498</v>
      </c>
      <c r="H7681" s="1">
        <f>VLOOKUP(D7681, Fall!$A$1:$E$25, 3)</f>
        <v>237.47635107345499</v>
      </c>
      <c r="I7681" s="1">
        <f>VLOOKUP(D7681, Fall!$A$1:$E$25, 5)</f>
        <v>254.385964912281</v>
      </c>
      <c r="J7681" s="1">
        <f t="shared" si="715"/>
        <v>252.82478482280999</v>
      </c>
      <c r="K7681" s="47">
        <f t="shared" si="716"/>
        <v>4.729852109756421</v>
      </c>
      <c r="L7681" s="48">
        <f>Solar!K7698/1000*Variables!$B$3</f>
        <v>0</v>
      </c>
      <c r="M7681" s="1">
        <f>IF(E7681=1, VLOOKUP(D7681, Sheet1!$E$2:$G$26, 2), Sheet1!$G$3)</f>
        <v>0.18618000000000001</v>
      </c>
      <c r="N7681" s="1">
        <f>'Electricity Rates'!$J$3</f>
        <v>0.19270000000000001</v>
      </c>
      <c r="O7681" s="145">
        <f>L7681-K7681</f>
        <v>-4.729852109756421</v>
      </c>
      <c r="P7681">
        <f t="shared" si="717"/>
        <v>0.91144250155006235</v>
      </c>
      <c r="Q7681">
        <f>IF(O7681&gt;0, IF(Q7680+O7681*Variables!$B$5&lt;Variables!$B$4, Q7680+O7681*Variables!$B$5, Variables!$B$4), IF(Q7680&gt;-O7681, Q7680+O7681/Variables!$B$5, 0))</f>
        <v>0</v>
      </c>
      <c r="R7681">
        <f>IF(O7681&gt;0, 0, IF(Q7680&gt;-O7681, 0, -O7681 - Q7680*Variables!$B$5))</f>
        <v>4.729852109756421</v>
      </c>
      <c r="S7681">
        <f t="shared" si="718"/>
        <v>0.88060386579445049</v>
      </c>
      <c r="T7681">
        <f t="shared" si="719"/>
        <v>0</v>
      </c>
    </row>
    <row r="7682" spans="1:20" x14ac:dyDescent="0.3">
      <c r="A7682" s="3">
        <f t="shared" si="714"/>
        <v>43421</v>
      </c>
      <c r="B7682">
        <v>11</v>
      </c>
      <c r="C7682">
        <v>17</v>
      </c>
      <c r="D7682">
        <v>1</v>
      </c>
      <c r="E7682">
        <v>0</v>
      </c>
      <c r="F7682" s="1">
        <f>VLOOKUP(A7682,Weather!$A$1:$E$366, 5)</f>
        <v>0.30000000000000021</v>
      </c>
      <c r="G7682" s="1">
        <f>VLOOKUP(D7682, Fall!$A$1:$E$25, 2)</f>
        <v>276.78571428571399</v>
      </c>
      <c r="H7682" s="1">
        <f>VLOOKUP(D7682, Fall!$A$1:$E$25, 3)</f>
        <v>258.40056395394299</v>
      </c>
      <c r="I7682" s="1">
        <f>VLOOKUP(D7682, Fall!$A$1:$E$25, 5)</f>
        <v>254.385964912281</v>
      </c>
      <c r="J7682" s="1">
        <f t="shared" si="715"/>
        <v>254.385964912281</v>
      </c>
      <c r="K7682" s="47">
        <f t="shared" si="716"/>
        <v>4.7590587041378596</v>
      </c>
      <c r="L7682" s="48">
        <f>Solar!K7699/1000*Variables!$B$3</f>
        <v>0</v>
      </c>
      <c r="M7682" s="1">
        <f>IF(E7682=1, VLOOKUP(D7682, Sheet1!$E$2:$G$26, 2), Sheet1!$G$3)</f>
        <v>0.18618000000000001</v>
      </c>
      <c r="N7682" s="1">
        <f>'Electricity Rates'!$J$3</f>
        <v>0.19270000000000001</v>
      </c>
      <c r="O7682" s="145">
        <f>L7682-K7682</f>
        <v>-4.7590587041378596</v>
      </c>
      <c r="P7682">
        <f t="shared" si="717"/>
        <v>0.91707061228736564</v>
      </c>
      <c r="Q7682">
        <f>IF(O7682&gt;0, IF(Q7681+O7682*Variables!$B$5&lt;Variables!$B$4, Q7681+O7682*Variables!$B$5, Variables!$B$4), IF(Q7681&gt;-O7682, Q7681+O7682/Variables!$B$5, 0))</f>
        <v>0</v>
      </c>
      <c r="R7682">
        <f>IF(O7682&gt;0, 0, IF(Q7681&gt;-O7682, 0, -O7682 - Q7681*Variables!$B$5))</f>
        <v>4.7590587041378596</v>
      </c>
      <c r="S7682">
        <f t="shared" si="718"/>
        <v>0.88604154953638681</v>
      </c>
      <c r="T7682">
        <f t="shared" si="719"/>
        <v>0</v>
      </c>
    </row>
    <row r="7683" spans="1:20" x14ac:dyDescent="0.3">
      <c r="A7683" s="3">
        <f t="shared" ref="A7683:A7746" si="720">DATE(2018, B7683, C7683)</f>
        <v>43421</v>
      </c>
      <c r="B7683">
        <v>11</v>
      </c>
      <c r="C7683">
        <v>17</v>
      </c>
      <c r="D7683">
        <v>2</v>
      </c>
      <c r="E7683">
        <v>0</v>
      </c>
      <c r="F7683" s="1">
        <f>VLOOKUP(A7683,Weather!$A$1:$E$366, 5)</f>
        <v>0.30000000000000021</v>
      </c>
      <c r="G7683" s="1">
        <f>VLOOKUP(D7683, Fall!$A$1:$E$25, 2)</f>
        <v>272.32142857142799</v>
      </c>
      <c r="H7683" s="1">
        <f>VLOOKUP(D7683, Fall!$A$1:$E$25, 3)</f>
        <v>244.53669616981199</v>
      </c>
      <c r="I7683" s="1">
        <f>VLOOKUP(D7683, Fall!$A$1:$E$25, 5)</f>
        <v>254.385964912281</v>
      </c>
      <c r="J7683" s="1">
        <f t="shared" ref="J7683:J7746" si="721">IF(E7683=0, I7683, H7683 + (G7683-H7683)*F7683)</f>
        <v>254.385964912281</v>
      </c>
      <c r="K7683" s="47">
        <f t="shared" ref="K7683:K7746" si="722">J7683*1000/53453</f>
        <v>4.7590587041378596</v>
      </c>
      <c r="L7683" s="48">
        <f>Solar!K7700/1000*Variables!$B$3</f>
        <v>0</v>
      </c>
      <c r="M7683" s="1">
        <f>IF(E7683=1, VLOOKUP(D7683, Sheet1!$E$2:$G$26, 2), Sheet1!$G$3)</f>
        <v>0.18618000000000001</v>
      </c>
      <c r="N7683" s="1">
        <f>'Electricity Rates'!$J$3</f>
        <v>0.19270000000000001</v>
      </c>
      <c r="O7683" s="145">
        <f>L7683-K7683</f>
        <v>-4.7590587041378596</v>
      </c>
      <c r="P7683">
        <f t="shared" ref="P7683:P7746" si="723">N7683*K7683</f>
        <v>0.91707061228736564</v>
      </c>
      <c r="Q7683">
        <f>IF(O7683&gt;0, IF(Q7682+O7683*Variables!$B$5&lt;Variables!$B$4, Q7682+O7683*Variables!$B$5, Variables!$B$4), IF(Q7682&gt;-O7683, Q7682+O7683/Variables!$B$5, 0))</f>
        <v>0</v>
      </c>
      <c r="R7683">
        <f>IF(O7683&gt;0, 0, IF(Q7682&gt;-O7683, 0, -O7683 - Q7682*Variables!$B$5))</f>
        <v>4.7590587041378596</v>
      </c>
      <c r="S7683">
        <f t="shared" ref="S7683:S7746" si="724">R7683*M7683</f>
        <v>0.88604154953638681</v>
      </c>
      <c r="T7683">
        <f t="shared" ref="T7683:T7746" si="725">IF(AND(R7683&gt;0, M7683&gt;0.3), 1, 0)</f>
        <v>0</v>
      </c>
    </row>
    <row r="7684" spans="1:20" x14ac:dyDescent="0.3">
      <c r="A7684" s="3">
        <f t="shared" si="720"/>
        <v>43421</v>
      </c>
      <c r="B7684">
        <v>11</v>
      </c>
      <c r="C7684">
        <v>17</v>
      </c>
      <c r="D7684">
        <v>3</v>
      </c>
      <c r="E7684">
        <v>0</v>
      </c>
      <c r="F7684" s="1">
        <f>VLOOKUP(A7684,Weather!$A$1:$E$366, 5)</f>
        <v>0.30000000000000021</v>
      </c>
      <c r="G7684" s="1">
        <f>VLOOKUP(D7684, Fall!$A$1:$E$25, 2)</f>
        <v>272.32142857142799</v>
      </c>
      <c r="H7684" s="1">
        <f>VLOOKUP(D7684, Fall!$A$1:$E$25, 3)</f>
        <v>252.565207174747</v>
      </c>
      <c r="I7684" s="1">
        <f>VLOOKUP(D7684, Fall!$A$1:$E$25, 5)</f>
        <v>254.385964912281</v>
      </c>
      <c r="J7684" s="1">
        <f t="shared" si="721"/>
        <v>254.385964912281</v>
      </c>
      <c r="K7684" s="47">
        <f t="shared" si="722"/>
        <v>4.7590587041378596</v>
      </c>
      <c r="L7684" s="48">
        <f>Solar!K7701/1000*Variables!$B$3</f>
        <v>0</v>
      </c>
      <c r="M7684" s="1">
        <f>IF(E7684=1, VLOOKUP(D7684, Sheet1!$E$2:$G$26, 2), Sheet1!$G$3)</f>
        <v>0.18618000000000001</v>
      </c>
      <c r="N7684" s="1">
        <f>'Electricity Rates'!$J$3</f>
        <v>0.19270000000000001</v>
      </c>
      <c r="O7684" s="145">
        <f>L7684-K7684</f>
        <v>-4.7590587041378596</v>
      </c>
      <c r="P7684">
        <f t="shared" si="723"/>
        <v>0.91707061228736564</v>
      </c>
      <c r="Q7684">
        <f>IF(O7684&gt;0, IF(Q7683+O7684*Variables!$B$5&lt;Variables!$B$4, Q7683+O7684*Variables!$B$5, Variables!$B$4), IF(Q7683&gt;-O7684, Q7683+O7684/Variables!$B$5, 0))</f>
        <v>0</v>
      </c>
      <c r="R7684">
        <f>IF(O7684&gt;0, 0, IF(Q7683&gt;-O7684, 0, -O7684 - Q7683*Variables!$B$5))</f>
        <v>4.7590587041378596</v>
      </c>
      <c r="S7684">
        <f t="shared" si="724"/>
        <v>0.88604154953638681</v>
      </c>
      <c r="T7684">
        <f t="shared" si="725"/>
        <v>0</v>
      </c>
    </row>
    <row r="7685" spans="1:20" x14ac:dyDescent="0.3">
      <c r="A7685" s="3">
        <f t="shared" si="720"/>
        <v>43421</v>
      </c>
      <c r="B7685">
        <v>11</v>
      </c>
      <c r="C7685">
        <v>17</v>
      </c>
      <c r="D7685">
        <v>4</v>
      </c>
      <c r="E7685">
        <v>0</v>
      </c>
      <c r="F7685" s="1">
        <f>VLOOKUP(A7685,Weather!$A$1:$E$366, 5)</f>
        <v>0.30000000000000021</v>
      </c>
      <c r="G7685" s="1">
        <f>VLOOKUP(D7685, Fall!$A$1:$E$25, 2)</f>
        <v>272.32142857142799</v>
      </c>
      <c r="H7685" s="1">
        <f>VLOOKUP(D7685, Fall!$A$1:$E$25, 3)</f>
        <v>267.50020564283898</v>
      </c>
      <c r="I7685" s="1">
        <f>VLOOKUP(D7685, Fall!$A$1:$E$25, 5)</f>
        <v>254.385964912281</v>
      </c>
      <c r="J7685" s="1">
        <f t="shared" si="721"/>
        <v>254.385964912281</v>
      </c>
      <c r="K7685" s="47">
        <f t="shared" si="722"/>
        <v>4.7590587041378596</v>
      </c>
      <c r="L7685" s="48">
        <f>Solar!K7702/1000*Variables!$B$3</f>
        <v>0</v>
      </c>
      <c r="M7685" s="1">
        <f>IF(E7685=1, VLOOKUP(D7685, Sheet1!$E$2:$G$26, 2), Sheet1!$G$3)</f>
        <v>0.18618000000000001</v>
      </c>
      <c r="N7685" s="1">
        <f>'Electricity Rates'!$J$3</f>
        <v>0.19270000000000001</v>
      </c>
      <c r="O7685" s="145">
        <f>L7685-K7685</f>
        <v>-4.7590587041378596</v>
      </c>
      <c r="P7685">
        <f t="shared" si="723"/>
        <v>0.91707061228736564</v>
      </c>
      <c r="Q7685">
        <f>IF(O7685&gt;0, IF(Q7684+O7685*Variables!$B$5&lt;Variables!$B$4, Q7684+O7685*Variables!$B$5, Variables!$B$4), IF(Q7684&gt;-O7685, Q7684+O7685/Variables!$B$5, 0))</f>
        <v>0</v>
      </c>
      <c r="R7685">
        <f>IF(O7685&gt;0, 0, IF(Q7684&gt;-O7685, 0, -O7685 - Q7684*Variables!$B$5))</f>
        <v>4.7590587041378596</v>
      </c>
      <c r="S7685">
        <f t="shared" si="724"/>
        <v>0.88604154953638681</v>
      </c>
      <c r="T7685">
        <f t="shared" si="725"/>
        <v>0</v>
      </c>
    </row>
    <row r="7686" spans="1:20" x14ac:dyDescent="0.3">
      <c r="A7686" s="3">
        <f t="shared" si="720"/>
        <v>43421</v>
      </c>
      <c r="B7686">
        <v>11</v>
      </c>
      <c r="C7686">
        <v>17</v>
      </c>
      <c r="D7686">
        <v>5</v>
      </c>
      <c r="E7686">
        <v>0</v>
      </c>
      <c r="F7686" s="1">
        <f>VLOOKUP(A7686,Weather!$A$1:$E$366, 5)</f>
        <v>0.30000000000000021</v>
      </c>
      <c r="G7686" s="1">
        <f>VLOOKUP(D7686, Fall!$A$1:$E$25, 2)</f>
        <v>303.57142857142799</v>
      </c>
      <c r="H7686" s="1">
        <f>VLOOKUP(D7686, Fall!$A$1:$E$25, 3)</f>
        <v>277.41442782172697</v>
      </c>
      <c r="I7686" s="1">
        <f>VLOOKUP(D7686, Fall!$A$1:$E$25, 5)</f>
        <v>254.385964912281</v>
      </c>
      <c r="J7686" s="1">
        <f t="shared" si="721"/>
        <v>254.385964912281</v>
      </c>
      <c r="K7686" s="47">
        <f t="shared" si="722"/>
        <v>4.7590587041378596</v>
      </c>
      <c r="L7686" s="48">
        <f>Solar!K7703/1000*Variables!$B$3</f>
        <v>0</v>
      </c>
      <c r="M7686" s="1">
        <f>IF(E7686=1, VLOOKUP(D7686, Sheet1!$E$2:$G$26, 2), Sheet1!$G$3)</f>
        <v>0.18618000000000001</v>
      </c>
      <c r="N7686" s="1">
        <f>'Electricity Rates'!$J$3</f>
        <v>0.19270000000000001</v>
      </c>
      <c r="O7686" s="145">
        <f>L7686-K7686</f>
        <v>-4.7590587041378596</v>
      </c>
      <c r="P7686">
        <f t="shared" si="723"/>
        <v>0.91707061228736564</v>
      </c>
      <c r="Q7686">
        <f>IF(O7686&gt;0, IF(Q7685+O7686*Variables!$B$5&lt;Variables!$B$4, Q7685+O7686*Variables!$B$5, Variables!$B$4), IF(Q7685&gt;-O7686, Q7685+O7686/Variables!$B$5, 0))</f>
        <v>0</v>
      </c>
      <c r="R7686">
        <f>IF(O7686&gt;0, 0, IF(Q7685&gt;-O7686, 0, -O7686 - Q7685*Variables!$B$5))</f>
        <v>4.7590587041378596</v>
      </c>
      <c r="S7686">
        <f t="shared" si="724"/>
        <v>0.88604154953638681</v>
      </c>
      <c r="T7686">
        <f t="shared" si="725"/>
        <v>0</v>
      </c>
    </row>
    <row r="7687" spans="1:20" x14ac:dyDescent="0.3">
      <c r="A7687" s="3">
        <f t="shared" si="720"/>
        <v>43421</v>
      </c>
      <c r="B7687">
        <v>11</v>
      </c>
      <c r="C7687">
        <v>17</v>
      </c>
      <c r="D7687">
        <v>6</v>
      </c>
      <c r="E7687">
        <v>0</v>
      </c>
      <c r="F7687" s="1">
        <f>VLOOKUP(A7687,Weather!$A$1:$E$366, 5)</f>
        <v>0.30000000000000021</v>
      </c>
      <c r="G7687" s="1">
        <f>VLOOKUP(D7687, Fall!$A$1:$E$25, 2)</f>
        <v>401.78571428571399</v>
      </c>
      <c r="H7687" s="1">
        <f>VLOOKUP(D7687, Fall!$A$1:$E$25, 3)</f>
        <v>309.98601628691301</v>
      </c>
      <c r="I7687" s="1">
        <f>VLOOKUP(D7687, Fall!$A$1:$E$25, 5)</f>
        <v>271.929824561403</v>
      </c>
      <c r="J7687" s="1">
        <f t="shared" si="721"/>
        <v>271.929824561403</v>
      </c>
      <c r="K7687" s="47">
        <f t="shared" si="722"/>
        <v>5.0872696492507998</v>
      </c>
      <c r="L7687" s="48">
        <f>Solar!K7704/1000*Variables!$B$3</f>
        <v>0</v>
      </c>
      <c r="M7687" s="1">
        <f>IF(E7687=1, VLOOKUP(D7687, Sheet1!$E$2:$G$26, 2), Sheet1!$G$3)</f>
        <v>0.18618000000000001</v>
      </c>
      <c r="N7687" s="1">
        <f>'Electricity Rates'!$J$3</f>
        <v>0.19270000000000001</v>
      </c>
      <c r="O7687" s="145">
        <f>L7687-K7687</f>
        <v>-5.0872696492507998</v>
      </c>
      <c r="P7687">
        <f t="shared" si="723"/>
        <v>0.98031686141062913</v>
      </c>
      <c r="Q7687">
        <f>IF(O7687&gt;0, IF(Q7686+O7687*Variables!$B$5&lt;Variables!$B$4, Q7686+O7687*Variables!$B$5, Variables!$B$4), IF(Q7686&gt;-O7687, Q7686+O7687/Variables!$B$5, 0))</f>
        <v>0</v>
      </c>
      <c r="R7687">
        <f>IF(O7687&gt;0, 0, IF(Q7686&gt;-O7687, 0, -O7687 - Q7686*Variables!$B$5))</f>
        <v>5.0872696492507998</v>
      </c>
      <c r="S7687">
        <f t="shared" si="724"/>
        <v>0.94714786329751399</v>
      </c>
      <c r="T7687">
        <f t="shared" si="725"/>
        <v>0</v>
      </c>
    </row>
    <row r="7688" spans="1:20" x14ac:dyDescent="0.3">
      <c r="A7688" s="3">
        <f t="shared" si="720"/>
        <v>43421</v>
      </c>
      <c r="B7688">
        <v>11</v>
      </c>
      <c r="C7688">
        <v>17</v>
      </c>
      <c r="D7688">
        <v>7</v>
      </c>
      <c r="E7688">
        <v>0</v>
      </c>
      <c r="F7688" s="1">
        <f>VLOOKUP(A7688,Weather!$A$1:$E$366, 5)</f>
        <v>0.30000000000000021</v>
      </c>
      <c r="G7688" s="1">
        <f>VLOOKUP(D7688, Fall!$A$1:$E$25, 2)</f>
        <v>593.74999999999898</v>
      </c>
      <c r="H7688" s="1">
        <f>VLOOKUP(D7688, Fall!$A$1:$E$25, 3)</f>
        <v>390.39236653779699</v>
      </c>
      <c r="I7688" s="1">
        <f>VLOOKUP(D7688, Fall!$A$1:$E$25, 5)</f>
        <v>263.15789473684202</v>
      </c>
      <c r="J7688" s="1">
        <f t="shared" si="721"/>
        <v>263.15789473684202</v>
      </c>
      <c r="K7688" s="47">
        <f t="shared" si="722"/>
        <v>4.9231641766943302</v>
      </c>
      <c r="L7688" s="48">
        <f>Solar!K7705/1000*Variables!$B$3</f>
        <v>0</v>
      </c>
      <c r="M7688" s="1">
        <f>IF(E7688=1, VLOOKUP(D7688, Sheet1!$E$2:$G$26, 2), Sheet1!$G$3)</f>
        <v>0.18618000000000001</v>
      </c>
      <c r="N7688" s="1">
        <f>'Electricity Rates'!$J$3</f>
        <v>0.19270000000000001</v>
      </c>
      <c r="O7688" s="145">
        <f>L7688-K7688</f>
        <v>-4.9231641766943302</v>
      </c>
      <c r="P7688">
        <f t="shared" si="723"/>
        <v>0.94869373684899749</v>
      </c>
      <c r="Q7688">
        <f>IF(O7688&gt;0, IF(Q7687+O7688*Variables!$B$5&lt;Variables!$B$4, Q7687+O7688*Variables!$B$5, Variables!$B$4), IF(Q7687&gt;-O7688, Q7687+O7688/Variables!$B$5, 0))</f>
        <v>0</v>
      </c>
      <c r="R7688">
        <f>IF(O7688&gt;0, 0, IF(Q7687&gt;-O7688, 0, -O7688 - Q7687*Variables!$B$5))</f>
        <v>4.9231641766943302</v>
      </c>
      <c r="S7688">
        <f t="shared" si="724"/>
        <v>0.9165947064169504</v>
      </c>
      <c r="T7688">
        <f t="shared" si="725"/>
        <v>0</v>
      </c>
    </row>
    <row r="7689" spans="1:20" x14ac:dyDescent="0.3">
      <c r="A7689" s="3">
        <f t="shared" si="720"/>
        <v>43421</v>
      </c>
      <c r="B7689">
        <v>11</v>
      </c>
      <c r="C7689">
        <v>17</v>
      </c>
      <c r="D7689">
        <v>8</v>
      </c>
      <c r="E7689">
        <v>0</v>
      </c>
      <c r="F7689" s="1">
        <f>VLOOKUP(A7689,Weather!$A$1:$E$366, 5)</f>
        <v>0.30000000000000021</v>
      </c>
      <c r="G7689" s="1">
        <f>VLOOKUP(D7689, Fall!$A$1:$E$25, 2)</f>
        <v>866.07142857142799</v>
      </c>
      <c r="H7689" s="1">
        <f>VLOOKUP(D7689, Fall!$A$1:$E$25, 3)</f>
        <v>561.61059471909198</v>
      </c>
      <c r="I7689" s="1">
        <f>VLOOKUP(D7689, Fall!$A$1:$E$25, 5)</f>
        <v>271.929824561403</v>
      </c>
      <c r="J7689" s="1">
        <f t="shared" si="721"/>
        <v>271.929824561403</v>
      </c>
      <c r="K7689" s="47">
        <f t="shared" si="722"/>
        <v>5.0872696492507998</v>
      </c>
      <c r="L7689" s="48">
        <f>Solar!K7706/1000*Variables!$B$3</f>
        <v>2.1863000000000001</v>
      </c>
      <c r="M7689" s="1">
        <f>IF(E7689=1, VLOOKUP(D7689, Sheet1!$E$2:$G$26, 2), Sheet1!$G$3)</f>
        <v>0.18618000000000001</v>
      </c>
      <c r="N7689" s="1">
        <f>'Electricity Rates'!$J$3</f>
        <v>0.19270000000000001</v>
      </c>
      <c r="O7689" s="145">
        <f>L7689-K7689</f>
        <v>-2.9009696492507997</v>
      </c>
      <c r="P7689">
        <f t="shared" si="723"/>
        <v>0.98031686141062913</v>
      </c>
      <c r="Q7689">
        <f>IF(O7689&gt;0, IF(Q7688+O7689*Variables!$B$5&lt;Variables!$B$4, Q7688+O7689*Variables!$B$5, Variables!$B$4), IF(Q7688&gt;-O7689, Q7688+O7689/Variables!$B$5, 0))</f>
        <v>0</v>
      </c>
      <c r="R7689">
        <f>IF(O7689&gt;0, 0, IF(Q7688&gt;-O7689, 0, -O7689 - Q7688*Variables!$B$5))</f>
        <v>2.9009696492507997</v>
      </c>
      <c r="S7689">
        <f t="shared" si="724"/>
        <v>0.5401025292975139</v>
      </c>
      <c r="T7689">
        <f t="shared" si="725"/>
        <v>0</v>
      </c>
    </row>
    <row r="7690" spans="1:20" x14ac:dyDescent="0.3">
      <c r="A7690" s="3">
        <f t="shared" si="720"/>
        <v>43421</v>
      </c>
      <c r="B7690">
        <v>11</v>
      </c>
      <c r="C7690">
        <v>17</v>
      </c>
      <c r="D7690">
        <v>9</v>
      </c>
      <c r="E7690">
        <v>0</v>
      </c>
      <c r="F7690" s="1">
        <f>VLOOKUP(A7690,Weather!$A$1:$E$366, 5)</f>
        <v>0.30000000000000021</v>
      </c>
      <c r="G7690" s="1">
        <f>VLOOKUP(D7690, Fall!$A$1:$E$25, 2)</f>
        <v>1080.3571428571399</v>
      </c>
      <c r="H7690" s="1">
        <f>VLOOKUP(D7690, Fall!$A$1:$E$25, 3)</f>
        <v>760.17932055605797</v>
      </c>
      <c r="I7690" s="1">
        <f>VLOOKUP(D7690, Fall!$A$1:$E$25, 5)</f>
        <v>311.40350877192998</v>
      </c>
      <c r="J7690" s="1">
        <f t="shared" si="721"/>
        <v>311.40350877192998</v>
      </c>
      <c r="K7690" s="47">
        <f t="shared" si="722"/>
        <v>5.8257442757549622</v>
      </c>
      <c r="L7690" s="48">
        <f>Solar!K7707/1000*Variables!$B$3</f>
        <v>11.477650000000001</v>
      </c>
      <c r="M7690" s="1">
        <f>IF(E7690=1, VLOOKUP(D7690, Sheet1!$E$2:$G$26, 2), Sheet1!$G$3)</f>
        <v>0.18618000000000001</v>
      </c>
      <c r="N7690" s="1">
        <f>'Electricity Rates'!$J$3</f>
        <v>0.19270000000000001</v>
      </c>
      <c r="O7690" s="145">
        <f>L7690-K7690</f>
        <v>5.6519057242450383</v>
      </c>
      <c r="P7690">
        <f t="shared" si="723"/>
        <v>1.1226209219379812</v>
      </c>
      <c r="Q7690">
        <f>IF(O7690&gt;0, IF(Q7689+O7690*Variables!$B$5&lt;Variables!$B$4, Q7689+O7690*Variables!$B$5, Variables!$B$4), IF(Q7689&gt;-O7690, Q7689+O7690/Variables!$B$5, 0))</f>
        <v>5.312791380790336</v>
      </c>
      <c r="R7690">
        <f>IF(O7690&gt;0, 0, IF(Q7689&gt;-O7690, 0, -O7690 - Q7689*Variables!$B$5))</f>
        <v>0</v>
      </c>
      <c r="S7690">
        <f t="shared" si="724"/>
        <v>0</v>
      </c>
      <c r="T7690">
        <f t="shared" si="725"/>
        <v>0</v>
      </c>
    </row>
    <row r="7691" spans="1:20" x14ac:dyDescent="0.3">
      <c r="A7691" s="3">
        <f t="shared" si="720"/>
        <v>43421</v>
      </c>
      <c r="B7691">
        <v>11</v>
      </c>
      <c r="C7691">
        <v>17</v>
      </c>
      <c r="D7691">
        <v>10</v>
      </c>
      <c r="E7691">
        <v>0</v>
      </c>
      <c r="F7691" s="1">
        <f>VLOOKUP(A7691,Weather!$A$1:$E$366, 5)</f>
        <v>0.30000000000000021</v>
      </c>
      <c r="G7691" s="1">
        <f>VLOOKUP(D7691, Fall!$A$1:$E$25, 2)</f>
        <v>1205.3571428571399</v>
      </c>
      <c r="H7691" s="1">
        <f>VLOOKUP(D7691, Fall!$A$1:$E$25, 3)</f>
        <v>904.12930821748796</v>
      </c>
      <c r="I7691" s="1">
        <f>VLOOKUP(D7691, Fall!$A$1:$E$25, 5)</f>
        <v>359.64912280701702</v>
      </c>
      <c r="J7691" s="1">
        <f t="shared" si="721"/>
        <v>359.64912280701702</v>
      </c>
      <c r="K7691" s="47">
        <f t="shared" si="722"/>
        <v>6.7283243748155765</v>
      </c>
      <c r="L7691" s="48">
        <f>Solar!K7708/1000*Variables!$B$3</f>
        <v>12.221400000000001</v>
      </c>
      <c r="M7691" s="1">
        <f>IF(E7691=1, VLOOKUP(D7691, Sheet1!$E$2:$G$26, 2), Sheet1!$G$3)</f>
        <v>0.18618000000000001</v>
      </c>
      <c r="N7691" s="1">
        <f>'Electricity Rates'!$J$3</f>
        <v>0.19270000000000001</v>
      </c>
      <c r="O7691" s="145">
        <f>L7691-K7691</f>
        <v>5.4930756251844244</v>
      </c>
      <c r="P7691">
        <f t="shared" si="723"/>
        <v>1.2965481070269618</v>
      </c>
      <c r="Q7691">
        <f>IF(O7691&gt;0, IF(Q7690+O7691*Variables!$B$5&lt;Variables!$B$4, Q7690+O7691*Variables!$B$5, Variables!$B$4), IF(Q7690&gt;-O7691, Q7690+O7691/Variables!$B$5, 0))</f>
        <v>10.476282468463694</v>
      </c>
      <c r="R7691">
        <f>IF(O7691&gt;0, 0, IF(Q7690&gt;-O7691, 0, -O7691 - Q7690*Variables!$B$5))</f>
        <v>0</v>
      </c>
      <c r="S7691">
        <f t="shared" si="724"/>
        <v>0</v>
      </c>
      <c r="T7691">
        <f t="shared" si="725"/>
        <v>0</v>
      </c>
    </row>
    <row r="7692" spans="1:20" x14ac:dyDescent="0.3">
      <c r="A7692" s="3">
        <f t="shared" si="720"/>
        <v>43421</v>
      </c>
      <c r="B7692">
        <v>11</v>
      </c>
      <c r="C7692">
        <v>17</v>
      </c>
      <c r="D7692">
        <v>11</v>
      </c>
      <c r="E7692">
        <v>0</v>
      </c>
      <c r="F7692" s="1">
        <f>VLOOKUP(A7692,Weather!$A$1:$E$366, 5)</f>
        <v>0.30000000000000021</v>
      </c>
      <c r="G7692" s="1">
        <f>VLOOKUP(D7692, Fall!$A$1:$E$25, 2)</f>
        <v>1290.17857142857</v>
      </c>
      <c r="H7692" s="1">
        <f>VLOOKUP(D7692, Fall!$A$1:$E$25, 3)</f>
        <v>975.19947355433101</v>
      </c>
      <c r="I7692" s="1">
        <f>VLOOKUP(D7692, Fall!$A$1:$E$25, 5)</f>
        <v>377.19298245613999</v>
      </c>
      <c r="J7692" s="1">
        <f t="shared" si="721"/>
        <v>377.19298245613999</v>
      </c>
      <c r="K7692" s="47">
        <f t="shared" si="722"/>
        <v>7.0565353199285354</v>
      </c>
      <c r="L7692" s="48">
        <f>Solar!K7709/1000*Variables!$B$3</f>
        <v>23.13785</v>
      </c>
      <c r="M7692" s="1">
        <f>IF(E7692=1, VLOOKUP(D7692, Sheet1!$E$2:$G$26, 2), Sheet1!$G$3)</f>
        <v>0.18618000000000001</v>
      </c>
      <c r="N7692" s="1">
        <f>'Electricity Rates'!$J$3</f>
        <v>0.19270000000000001</v>
      </c>
      <c r="O7692" s="145">
        <f>L7692-K7692</f>
        <v>16.081314680071465</v>
      </c>
      <c r="P7692">
        <f t="shared" si="723"/>
        <v>1.3597943561502288</v>
      </c>
      <c r="Q7692">
        <f>IF(O7692&gt;0, IF(Q7691+O7692*Variables!$B$5&lt;Variables!$B$4, Q7691+O7692*Variables!$B$5, Variables!$B$4), IF(Q7691&gt;-O7692, Q7691+O7692/Variables!$B$5, 0))</f>
        <v>25.59271826773087</v>
      </c>
      <c r="R7692">
        <f>IF(O7692&gt;0, 0, IF(Q7691&gt;-O7692, 0, -O7692 - Q7691*Variables!$B$5))</f>
        <v>0</v>
      </c>
      <c r="S7692">
        <f t="shared" si="724"/>
        <v>0</v>
      </c>
      <c r="T7692">
        <f t="shared" si="725"/>
        <v>0</v>
      </c>
    </row>
    <row r="7693" spans="1:20" x14ac:dyDescent="0.3">
      <c r="A7693" s="3">
        <f t="shared" si="720"/>
        <v>43421</v>
      </c>
      <c r="B7693">
        <v>11</v>
      </c>
      <c r="C7693">
        <v>17</v>
      </c>
      <c r="D7693">
        <v>12</v>
      </c>
      <c r="E7693">
        <v>0</v>
      </c>
      <c r="F7693" s="1">
        <f>VLOOKUP(A7693,Weather!$A$1:$E$366, 5)</f>
        <v>0.30000000000000021</v>
      </c>
      <c r="G7693" s="1">
        <f>VLOOKUP(D7693, Fall!$A$1:$E$25, 2)</f>
        <v>1366.07142857142</v>
      </c>
      <c r="H7693" s="1">
        <f>VLOOKUP(D7693, Fall!$A$1:$E$25, 3)</f>
        <v>996.442378876367</v>
      </c>
      <c r="I7693" s="1">
        <f>VLOOKUP(D7693, Fall!$A$1:$E$25, 5)</f>
        <v>368.42105263157799</v>
      </c>
      <c r="J7693" s="1">
        <f t="shared" si="721"/>
        <v>368.42105263157799</v>
      </c>
      <c r="K7693" s="47">
        <f t="shared" si="722"/>
        <v>6.8924298473720462</v>
      </c>
      <c r="L7693" s="48">
        <f>Solar!K7710/1000*Variables!$B$3</f>
        <v>28.449999999999996</v>
      </c>
      <c r="M7693" s="1">
        <f>IF(E7693=1, VLOOKUP(D7693, Sheet1!$E$2:$G$26, 2), Sheet1!$G$3)</f>
        <v>0.18618000000000001</v>
      </c>
      <c r="N7693" s="1">
        <f>'Electricity Rates'!$J$3</f>
        <v>0.19270000000000001</v>
      </c>
      <c r="O7693" s="145">
        <f>L7693-K7693</f>
        <v>21.55757015262795</v>
      </c>
      <c r="P7693">
        <f t="shared" si="723"/>
        <v>1.3281712315885934</v>
      </c>
      <c r="Q7693">
        <f>IF(O7693&gt;0, IF(Q7692+O7693*Variables!$B$5&lt;Variables!$B$4, Q7692+O7693*Variables!$B$5, Variables!$B$4), IF(Q7692&gt;-O7693, Q7692+O7693/Variables!$B$5, 0))</f>
        <v>45.856834211201146</v>
      </c>
      <c r="R7693">
        <f>IF(O7693&gt;0, 0, IF(Q7692&gt;-O7693, 0, -O7693 - Q7692*Variables!$B$5))</f>
        <v>0</v>
      </c>
      <c r="S7693">
        <f t="shared" si="724"/>
        <v>0</v>
      </c>
      <c r="T7693">
        <f t="shared" si="725"/>
        <v>0</v>
      </c>
    </row>
    <row r="7694" spans="1:20" x14ac:dyDescent="0.3">
      <c r="A7694" s="3">
        <f t="shared" si="720"/>
        <v>43421</v>
      </c>
      <c r="B7694">
        <v>11</v>
      </c>
      <c r="C7694">
        <v>17</v>
      </c>
      <c r="D7694">
        <v>13</v>
      </c>
      <c r="E7694">
        <v>0</v>
      </c>
      <c r="F7694" s="1">
        <f>VLOOKUP(A7694,Weather!$A$1:$E$366, 5)</f>
        <v>0.30000000000000021</v>
      </c>
      <c r="G7694" s="1">
        <f>VLOOKUP(D7694, Fall!$A$1:$E$25, 2)</f>
        <v>1446.42857142857</v>
      </c>
      <c r="H7694" s="1">
        <f>VLOOKUP(D7694, Fall!$A$1:$E$25, 3)</f>
        <v>1031.4839187299399</v>
      </c>
      <c r="I7694" s="1">
        <f>VLOOKUP(D7694, Fall!$A$1:$E$25, 5)</f>
        <v>350.87719298245599</v>
      </c>
      <c r="J7694" s="1">
        <f t="shared" si="721"/>
        <v>350.87719298245599</v>
      </c>
      <c r="K7694" s="47">
        <f t="shared" si="722"/>
        <v>6.564218902259106</v>
      </c>
      <c r="L7694" s="48">
        <f>Solar!K7711/1000*Variables!$B$3</f>
        <v>30.549050000000001</v>
      </c>
      <c r="M7694" s="1">
        <f>IF(E7694=1, VLOOKUP(D7694, Sheet1!$E$2:$G$26, 2), Sheet1!$G$3)</f>
        <v>0.18618000000000001</v>
      </c>
      <c r="N7694" s="1">
        <f>'Electricity Rates'!$J$3</f>
        <v>0.19270000000000001</v>
      </c>
      <c r="O7694" s="145">
        <f>L7694-K7694</f>
        <v>23.984831097740894</v>
      </c>
      <c r="P7694">
        <f t="shared" si="723"/>
        <v>1.2649249824653297</v>
      </c>
      <c r="Q7694">
        <f>IF(O7694&gt;0, IF(Q7693+O7694*Variables!$B$5&lt;Variables!$B$4, Q7693+O7694*Variables!$B$5, Variables!$B$4), IF(Q7693&gt;-O7694, Q7693+O7694/Variables!$B$5, 0))</f>
        <v>68.402575443077581</v>
      </c>
      <c r="R7694">
        <f>IF(O7694&gt;0, 0, IF(Q7693&gt;-O7694, 0, -O7694 - Q7693*Variables!$B$5))</f>
        <v>0</v>
      </c>
      <c r="S7694">
        <f t="shared" si="724"/>
        <v>0</v>
      </c>
      <c r="T7694">
        <f t="shared" si="725"/>
        <v>0</v>
      </c>
    </row>
    <row r="7695" spans="1:20" x14ac:dyDescent="0.3">
      <c r="A7695" s="3">
        <f t="shared" si="720"/>
        <v>43421</v>
      </c>
      <c r="B7695">
        <v>11</v>
      </c>
      <c r="C7695">
        <v>17</v>
      </c>
      <c r="D7695">
        <v>14</v>
      </c>
      <c r="E7695">
        <v>0</v>
      </c>
      <c r="F7695" s="1">
        <f>VLOOKUP(A7695,Weather!$A$1:$E$366, 5)</f>
        <v>0.30000000000000021</v>
      </c>
      <c r="G7695" s="1">
        <f>VLOOKUP(D7695, Fall!$A$1:$E$25, 2)</f>
        <v>1482.1428571428501</v>
      </c>
      <c r="H7695" s="1">
        <f>VLOOKUP(D7695, Fall!$A$1:$E$25, 3)</f>
        <v>1052.56230978037</v>
      </c>
      <c r="I7695" s="1">
        <f>VLOOKUP(D7695, Fall!$A$1:$E$25, 5)</f>
        <v>342.105263157894</v>
      </c>
      <c r="J7695" s="1">
        <f t="shared" si="721"/>
        <v>342.105263157894</v>
      </c>
      <c r="K7695" s="47">
        <f t="shared" si="722"/>
        <v>6.4001134297026177</v>
      </c>
      <c r="L7695" s="48">
        <f>Solar!K7712/1000*Variables!$B$3</f>
        <v>23.346350000000001</v>
      </c>
      <c r="M7695" s="1">
        <f>IF(E7695=1, VLOOKUP(D7695, Sheet1!$E$2:$G$26, 2), Sheet1!$G$3)</f>
        <v>0.18618000000000001</v>
      </c>
      <c r="N7695" s="1">
        <f>'Electricity Rates'!$J$3</f>
        <v>0.19270000000000001</v>
      </c>
      <c r="O7695" s="145">
        <f>L7695-K7695</f>
        <v>16.946236570297383</v>
      </c>
      <c r="P7695">
        <f t="shared" si="723"/>
        <v>1.2333018579036945</v>
      </c>
      <c r="Q7695">
        <f>IF(O7695&gt;0, IF(Q7694+O7695*Variables!$B$5&lt;Variables!$B$4, Q7694+O7695*Variables!$B$5, Variables!$B$4), IF(Q7694&gt;-O7695, Q7694+O7695/Variables!$B$5, 0))</f>
        <v>84.332037819157122</v>
      </c>
      <c r="R7695">
        <f>IF(O7695&gt;0, 0, IF(Q7694&gt;-O7695, 0, -O7695 - Q7694*Variables!$B$5))</f>
        <v>0</v>
      </c>
      <c r="S7695">
        <f t="shared" si="724"/>
        <v>0</v>
      </c>
      <c r="T7695">
        <f t="shared" si="725"/>
        <v>0</v>
      </c>
    </row>
    <row r="7696" spans="1:20" x14ac:dyDescent="0.3">
      <c r="A7696" s="3">
        <f t="shared" si="720"/>
        <v>43421</v>
      </c>
      <c r="B7696">
        <v>11</v>
      </c>
      <c r="C7696">
        <v>17</v>
      </c>
      <c r="D7696">
        <v>15</v>
      </c>
      <c r="E7696">
        <v>0</v>
      </c>
      <c r="F7696" s="1">
        <f>VLOOKUP(A7696,Weather!$A$1:$E$366, 5)</f>
        <v>0.30000000000000021</v>
      </c>
      <c r="G7696" s="1">
        <f>VLOOKUP(D7696, Fall!$A$1:$E$25, 2)</f>
        <v>1437.5</v>
      </c>
      <c r="H7696" s="1">
        <f>VLOOKUP(D7696, Fall!$A$1:$E$25, 3)</f>
        <v>1060.00658057086</v>
      </c>
      <c r="I7696" s="1">
        <f>VLOOKUP(D7696, Fall!$A$1:$E$25, 5)</f>
        <v>328.94736842105198</v>
      </c>
      <c r="J7696" s="1">
        <f t="shared" si="721"/>
        <v>328.94736842105198</v>
      </c>
      <c r="K7696" s="47">
        <f t="shared" si="722"/>
        <v>6.1539552208679025</v>
      </c>
      <c r="L7696" s="48">
        <f>Solar!K7713/1000*Variables!$B$3</f>
        <v>16.585850000000001</v>
      </c>
      <c r="M7696" s="1">
        <f>IF(E7696=1, VLOOKUP(D7696, Sheet1!$E$2:$G$26, 2), Sheet1!$G$3)</f>
        <v>0.18618000000000001</v>
      </c>
      <c r="N7696" s="1">
        <f>'Electricity Rates'!$J$3</f>
        <v>0.19270000000000001</v>
      </c>
      <c r="O7696" s="145">
        <f>L7696-K7696</f>
        <v>10.431894779132097</v>
      </c>
      <c r="P7696">
        <f t="shared" si="723"/>
        <v>1.185867171061245</v>
      </c>
      <c r="Q7696">
        <f>IF(O7696&gt;0, IF(Q7695+O7696*Variables!$B$5&lt;Variables!$B$4, Q7695+O7696*Variables!$B$5, Variables!$B$4), IF(Q7695&gt;-O7696, Q7695+O7696/Variables!$B$5, 0))</f>
        <v>94.138018911541295</v>
      </c>
      <c r="R7696">
        <f>IF(O7696&gt;0, 0, IF(Q7695&gt;-O7696, 0, -O7696 - Q7695*Variables!$B$5))</f>
        <v>0</v>
      </c>
      <c r="S7696">
        <f t="shared" si="724"/>
        <v>0</v>
      </c>
      <c r="T7696">
        <f t="shared" si="725"/>
        <v>0</v>
      </c>
    </row>
    <row r="7697" spans="1:20" x14ac:dyDescent="0.3">
      <c r="A7697" s="3">
        <f t="shared" si="720"/>
        <v>43421</v>
      </c>
      <c r="B7697">
        <v>11</v>
      </c>
      <c r="C7697">
        <v>17</v>
      </c>
      <c r="D7697">
        <v>16</v>
      </c>
      <c r="E7697">
        <v>0</v>
      </c>
      <c r="F7697" s="1">
        <f>VLOOKUP(A7697,Weather!$A$1:$E$366, 5)</f>
        <v>0.30000000000000021</v>
      </c>
      <c r="G7697" s="1">
        <f>VLOOKUP(D7697, Fall!$A$1:$E$25, 2)</f>
        <v>1348.2142857142801</v>
      </c>
      <c r="H7697" s="1">
        <f>VLOOKUP(D7697, Fall!$A$1:$E$25, 3)</f>
        <v>1003.98947108661</v>
      </c>
      <c r="I7697" s="1">
        <f>VLOOKUP(D7697, Fall!$A$1:$E$25, 5)</f>
        <v>298.24561403508801</v>
      </c>
      <c r="J7697" s="1">
        <f t="shared" si="721"/>
        <v>298.24561403508801</v>
      </c>
      <c r="K7697" s="47">
        <f t="shared" si="722"/>
        <v>5.5795860669202471</v>
      </c>
      <c r="L7697" s="48">
        <f>Solar!K7714/1000*Variables!$B$3</f>
        <v>8.4487499999999986</v>
      </c>
      <c r="M7697" s="1">
        <f>IF(E7697=1, VLOOKUP(D7697, Sheet1!$E$2:$G$26, 2), Sheet1!$G$3)</f>
        <v>0.18618000000000001</v>
      </c>
      <c r="N7697" s="1">
        <f>'Electricity Rates'!$J$3</f>
        <v>0.19270000000000001</v>
      </c>
      <c r="O7697" s="145">
        <f>L7697-K7697</f>
        <v>2.8691639330797516</v>
      </c>
      <c r="P7697">
        <f t="shared" si="723"/>
        <v>1.0751862350955317</v>
      </c>
      <c r="Q7697">
        <f>IF(O7697&gt;0, IF(Q7696+O7697*Variables!$B$5&lt;Variables!$B$4, Q7696+O7697*Variables!$B$5, Variables!$B$4), IF(Q7696&gt;-O7697, Q7696+O7697/Variables!$B$5, 0))</f>
        <v>96.835033008636259</v>
      </c>
      <c r="R7697">
        <f>IF(O7697&gt;0, 0, IF(Q7696&gt;-O7697, 0, -O7697 - Q7696*Variables!$B$5))</f>
        <v>0</v>
      </c>
      <c r="S7697">
        <f t="shared" si="724"/>
        <v>0</v>
      </c>
      <c r="T7697">
        <f t="shared" si="725"/>
        <v>0</v>
      </c>
    </row>
    <row r="7698" spans="1:20" x14ac:dyDescent="0.3">
      <c r="A7698" s="3">
        <f t="shared" si="720"/>
        <v>43421</v>
      </c>
      <c r="B7698">
        <v>11</v>
      </c>
      <c r="C7698">
        <v>17</v>
      </c>
      <c r="D7698">
        <v>17</v>
      </c>
      <c r="E7698">
        <v>0</v>
      </c>
      <c r="F7698" s="1">
        <f>VLOOKUP(A7698,Weather!$A$1:$E$366, 5)</f>
        <v>0.30000000000000021</v>
      </c>
      <c r="G7698" s="1">
        <f>VLOOKUP(D7698, Fall!$A$1:$E$25, 2)</f>
        <v>1080.3571428571399</v>
      </c>
      <c r="H7698" s="1">
        <f>VLOOKUP(D7698, Fall!$A$1:$E$25, 3)</f>
        <v>794.90091642515802</v>
      </c>
      <c r="I7698" s="1">
        <f>VLOOKUP(D7698, Fall!$A$1:$E$25, 5)</f>
        <v>263.15789473684202</v>
      </c>
      <c r="J7698" s="1">
        <f t="shared" si="721"/>
        <v>263.15789473684202</v>
      </c>
      <c r="K7698" s="47">
        <f t="shared" si="722"/>
        <v>4.9231641766943302</v>
      </c>
      <c r="L7698" s="48">
        <f>Solar!K7715/1000*Variables!$B$3</f>
        <v>2.0345</v>
      </c>
      <c r="M7698" s="1">
        <f>IF(E7698=1, VLOOKUP(D7698, Sheet1!$E$2:$G$26, 2), Sheet1!$G$3)</f>
        <v>0.18618000000000001</v>
      </c>
      <c r="N7698" s="1">
        <f>'Electricity Rates'!$J$3</f>
        <v>0.19270000000000001</v>
      </c>
      <c r="O7698" s="145">
        <f>L7698-K7698</f>
        <v>-2.8886641766943302</v>
      </c>
      <c r="P7698">
        <f t="shared" si="723"/>
        <v>0.94869373684899749</v>
      </c>
      <c r="Q7698">
        <f>IF(O7698&gt;0, IF(Q7697+O7698*Variables!$B$5&lt;Variables!$B$4, Q7697+O7698*Variables!$B$5, Variables!$B$4), IF(Q7697&gt;-O7698, Q7697+O7698/Variables!$B$5, 0))</f>
        <v>93.761986012152931</v>
      </c>
      <c r="R7698">
        <f>IF(O7698&gt;0, 0, IF(Q7697&gt;-O7698, 0, -O7698 - Q7697*Variables!$B$5))</f>
        <v>0</v>
      </c>
      <c r="S7698">
        <f t="shared" si="724"/>
        <v>0</v>
      </c>
      <c r="T7698">
        <f t="shared" si="725"/>
        <v>0</v>
      </c>
    </row>
    <row r="7699" spans="1:20" x14ac:dyDescent="0.3">
      <c r="A7699" s="3">
        <f t="shared" si="720"/>
        <v>43421</v>
      </c>
      <c r="B7699">
        <v>11</v>
      </c>
      <c r="C7699">
        <v>17</v>
      </c>
      <c r="D7699">
        <v>18</v>
      </c>
      <c r="E7699">
        <v>0</v>
      </c>
      <c r="F7699" s="1">
        <f>VLOOKUP(A7699,Weather!$A$1:$E$366, 5)</f>
        <v>0.30000000000000021</v>
      </c>
      <c r="G7699" s="1">
        <f>VLOOKUP(D7699, Fall!$A$1:$E$25, 2)</f>
        <v>678.57142857142799</v>
      </c>
      <c r="H7699" s="1">
        <f>VLOOKUP(D7699, Fall!$A$1:$E$25, 3)</f>
        <v>583.61400485626905</v>
      </c>
      <c r="I7699" s="1">
        <f>VLOOKUP(D7699, Fall!$A$1:$E$25, 5)</f>
        <v>280.70175438596499</v>
      </c>
      <c r="J7699" s="1">
        <f t="shared" si="721"/>
        <v>280.70175438596499</v>
      </c>
      <c r="K7699" s="47">
        <f t="shared" si="722"/>
        <v>5.251375121807289</v>
      </c>
      <c r="L7699" s="48">
        <f>Solar!K7716/1000*Variables!$B$3</f>
        <v>0</v>
      </c>
      <c r="M7699" s="1">
        <f>IF(E7699=1, VLOOKUP(D7699, Sheet1!$E$2:$G$26, 2), Sheet1!$G$3)</f>
        <v>0.18618000000000001</v>
      </c>
      <c r="N7699" s="1">
        <f>'Electricity Rates'!$J$3</f>
        <v>0.19270000000000001</v>
      </c>
      <c r="O7699" s="145">
        <f>L7699-K7699</f>
        <v>-5.251375121807289</v>
      </c>
      <c r="P7699">
        <f t="shared" si="723"/>
        <v>1.0119399859722646</v>
      </c>
      <c r="Q7699">
        <f>IF(O7699&gt;0, IF(Q7698+O7699*Variables!$B$5&lt;Variables!$B$4, Q7698+O7699*Variables!$B$5, Variables!$B$4), IF(Q7698&gt;-O7699, Q7698+O7699/Variables!$B$5, 0))</f>
        <v>88.175416733634535</v>
      </c>
      <c r="R7699">
        <f>IF(O7699&gt;0, 0, IF(Q7698&gt;-O7699, 0, -O7699 - Q7698*Variables!$B$5))</f>
        <v>0</v>
      </c>
      <c r="S7699">
        <f t="shared" si="724"/>
        <v>0</v>
      </c>
      <c r="T7699">
        <f t="shared" si="725"/>
        <v>0</v>
      </c>
    </row>
    <row r="7700" spans="1:20" x14ac:dyDescent="0.3">
      <c r="A7700" s="3">
        <f t="shared" si="720"/>
        <v>43421</v>
      </c>
      <c r="B7700">
        <v>11</v>
      </c>
      <c r="C7700">
        <v>17</v>
      </c>
      <c r="D7700">
        <v>19</v>
      </c>
      <c r="E7700">
        <v>0</v>
      </c>
      <c r="F7700" s="1">
        <f>VLOOKUP(A7700,Weather!$A$1:$E$366, 5)</f>
        <v>0.30000000000000021</v>
      </c>
      <c r="G7700" s="1">
        <f>VLOOKUP(D7700, Fall!$A$1:$E$25, 2)</f>
        <v>517.85714285714198</v>
      </c>
      <c r="H7700" s="1">
        <f>VLOOKUP(D7700, Fall!$A$1:$E$25, 3)</f>
        <v>442.60593718179598</v>
      </c>
      <c r="I7700" s="1">
        <f>VLOOKUP(D7700, Fall!$A$1:$E$25, 5)</f>
        <v>289.47368421052602</v>
      </c>
      <c r="J7700" s="1">
        <f t="shared" si="721"/>
        <v>289.47368421052602</v>
      </c>
      <c r="K7700" s="47">
        <f t="shared" si="722"/>
        <v>5.4154805943637587</v>
      </c>
      <c r="L7700" s="48">
        <f>Solar!K7717/1000*Variables!$B$3</f>
        <v>0</v>
      </c>
      <c r="M7700" s="1">
        <f>IF(E7700=1, VLOOKUP(D7700, Sheet1!$E$2:$G$26, 2), Sheet1!$G$3)</f>
        <v>0.18618000000000001</v>
      </c>
      <c r="N7700" s="1">
        <f>'Electricity Rates'!$J$3</f>
        <v>0.19270000000000001</v>
      </c>
      <c r="O7700" s="145">
        <f>L7700-K7700</f>
        <v>-5.4154805943637587</v>
      </c>
      <c r="P7700">
        <f t="shared" si="723"/>
        <v>1.0435631105338963</v>
      </c>
      <c r="Q7700">
        <f>IF(O7700&gt;0, IF(Q7699+O7700*Variables!$B$5&lt;Variables!$B$4, Q7699+O7700*Variables!$B$5, Variables!$B$4), IF(Q7699&gt;-O7700, Q7699+O7700/Variables!$B$5, 0))</f>
        <v>82.414267165162457</v>
      </c>
      <c r="R7700">
        <f>IF(O7700&gt;0, 0, IF(Q7699&gt;-O7700, 0, -O7700 - Q7699*Variables!$B$5))</f>
        <v>0</v>
      </c>
      <c r="S7700">
        <f t="shared" si="724"/>
        <v>0</v>
      </c>
      <c r="T7700">
        <f t="shared" si="725"/>
        <v>0</v>
      </c>
    </row>
    <row r="7701" spans="1:20" x14ac:dyDescent="0.3">
      <c r="A7701" s="3">
        <f t="shared" si="720"/>
        <v>43421</v>
      </c>
      <c r="B7701">
        <v>11</v>
      </c>
      <c r="C7701">
        <v>17</v>
      </c>
      <c r="D7701">
        <v>20</v>
      </c>
      <c r="E7701">
        <v>0</v>
      </c>
      <c r="F7701" s="1">
        <f>VLOOKUP(A7701,Weather!$A$1:$E$366, 5)</f>
        <v>0.30000000000000021</v>
      </c>
      <c r="G7701" s="1">
        <f>VLOOKUP(D7701, Fall!$A$1:$E$25, 2)</f>
        <v>428.57142857142799</v>
      </c>
      <c r="H7701" s="1">
        <f>VLOOKUP(D7701, Fall!$A$1:$E$25, 3)</f>
        <v>354.11608052009001</v>
      </c>
      <c r="I7701" s="1">
        <f>VLOOKUP(D7701, Fall!$A$1:$E$25, 5)</f>
        <v>263.15789473684202</v>
      </c>
      <c r="J7701" s="1">
        <f t="shared" si="721"/>
        <v>263.15789473684202</v>
      </c>
      <c r="K7701" s="47">
        <f t="shared" si="722"/>
        <v>4.9231641766943302</v>
      </c>
      <c r="L7701" s="48">
        <f>Solar!K7718/1000*Variables!$B$3</f>
        <v>0</v>
      </c>
      <c r="M7701" s="1">
        <f>IF(E7701=1, VLOOKUP(D7701, Sheet1!$E$2:$G$26, 2), Sheet1!$G$3)</f>
        <v>0.18618000000000001</v>
      </c>
      <c r="N7701" s="1">
        <f>'Electricity Rates'!$J$3</f>
        <v>0.19270000000000001</v>
      </c>
      <c r="O7701" s="145">
        <f>L7701-K7701</f>
        <v>-4.9231641766943302</v>
      </c>
      <c r="P7701">
        <f t="shared" si="723"/>
        <v>0.94869373684899749</v>
      </c>
      <c r="Q7701">
        <f>IF(O7701&gt;0, IF(Q7700+O7701*Variables!$B$5&lt;Variables!$B$4, Q7700+O7701*Variables!$B$5, Variables!$B$4), IF(Q7700&gt;-O7701, Q7700+O7701/Variables!$B$5, 0))</f>
        <v>77.176858466551465</v>
      </c>
      <c r="R7701">
        <f>IF(O7701&gt;0, 0, IF(Q7700&gt;-O7701, 0, -O7701 - Q7700*Variables!$B$5))</f>
        <v>0</v>
      </c>
      <c r="S7701">
        <f t="shared" si="724"/>
        <v>0</v>
      </c>
      <c r="T7701">
        <f t="shared" si="725"/>
        <v>0</v>
      </c>
    </row>
    <row r="7702" spans="1:20" x14ac:dyDescent="0.3">
      <c r="A7702" s="3">
        <f t="shared" si="720"/>
        <v>43421</v>
      </c>
      <c r="B7702">
        <v>11</v>
      </c>
      <c r="C7702">
        <v>17</v>
      </c>
      <c r="D7702">
        <v>21</v>
      </c>
      <c r="E7702">
        <v>0</v>
      </c>
      <c r="F7702" s="1">
        <f>VLOOKUP(A7702,Weather!$A$1:$E$366, 5)</f>
        <v>0.30000000000000021</v>
      </c>
      <c r="G7702" s="1">
        <f>VLOOKUP(D7702, Fall!$A$1:$E$25, 2)</f>
        <v>366.07142857142799</v>
      </c>
      <c r="H7702" s="1">
        <f>VLOOKUP(D7702, Fall!$A$1:$E$25, 3)</f>
        <v>305.62638808916603</v>
      </c>
      <c r="I7702" s="1">
        <f>VLOOKUP(D7702, Fall!$A$1:$E$25, 5)</f>
        <v>271.929824561403</v>
      </c>
      <c r="J7702" s="1">
        <f t="shared" si="721"/>
        <v>271.929824561403</v>
      </c>
      <c r="K7702" s="47">
        <f t="shared" si="722"/>
        <v>5.0872696492507998</v>
      </c>
      <c r="L7702" s="48">
        <f>Solar!K7719/1000*Variables!$B$3</f>
        <v>0</v>
      </c>
      <c r="M7702" s="1">
        <f>IF(E7702=1, VLOOKUP(D7702, Sheet1!$E$2:$G$26, 2), Sheet1!$G$3)</f>
        <v>0.18618000000000001</v>
      </c>
      <c r="N7702" s="1">
        <f>'Electricity Rates'!$J$3</f>
        <v>0.19270000000000001</v>
      </c>
      <c r="O7702" s="145">
        <f>L7702-K7702</f>
        <v>-5.0872696492507998</v>
      </c>
      <c r="P7702">
        <f t="shared" si="723"/>
        <v>0.98031686141062913</v>
      </c>
      <c r="Q7702">
        <f>IF(O7702&gt;0, IF(Q7701+O7702*Variables!$B$5&lt;Variables!$B$4, Q7701+O7702*Variables!$B$5, Variables!$B$4), IF(Q7701&gt;-O7702, Q7701+O7702/Variables!$B$5, 0))</f>
        <v>71.764869477986778</v>
      </c>
      <c r="R7702">
        <f>IF(O7702&gt;0, 0, IF(Q7701&gt;-O7702, 0, -O7702 - Q7701*Variables!$B$5))</f>
        <v>0</v>
      </c>
      <c r="S7702">
        <f t="shared" si="724"/>
        <v>0</v>
      </c>
      <c r="T7702">
        <f t="shared" si="725"/>
        <v>0</v>
      </c>
    </row>
    <row r="7703" spans="1:20" x14ac:dyDescent="0.3">
      <c r="A7703" s="3">
        <f t="shared" si="720"/>
        <v>43421</v>
      </c>
      <c r="B7703">
        <v>11</v>
      </c>
      <c r="C7703">
        <v>17</v>
      </c>
      <c r="D7703">
        <v>22</v>
      </c>
      <c r="E7703">
        <v>0</v>
      </c>
      <c r="F7703" s="1">
        <f>VLOOKUP(A7703,Weather!$A$1:$E$366, 5)</f>
        <v>0.30000000000000021</v>
      </c>
      <c r="G7703" s="1">
        <f>VLOOKUP(D7703, Fall!$A$1:$E$25, 2)</f>
        <v>330.35714285714198</v>
      </c>
      <c r="H7703" s="1">
        <f>VLOOKUP(D7703, Fall!$A$1:$E$25, 3)</f>
        <v>272.33281237147202</v>
      </c>
      <c r="I7703" s="1">
        <f>VLOOKUP(D7703, Fall!$A$1:$E$25, 5)</f>
        <v>254.385964912281</v>
      </c>
      <c r="J7703" s="1">
        <f t="shared" si="721"/>
        <v>254.385964912281</v>
      </c>
      <c r="K7703" s="47">
        <f t="shared" si="722"/>
        <v>4.7590587041378596</v>
      </c>
      <c r="L7703" s="48">
        <f>Solar!K7720/1000*Variables!$B$3</f>
        <v>0</v>
      </c>
      <c r="M7703" s="1">
        <f>IF(E7703=1, VLOOKUP(D7703, Sheet1!$E$2:$G$26, 2), Sheet1!$G$3)</f>
        <v>0.18618000000000001</v>
      </c>
      <c r="N7703" s="1">
        <f>'Electricity Rates'!$J$3</f>
        <v>0.19270000000000001</v>
      </c>
      <c r="O7703" s="145">
        <f>L7703-K7703</f>
        <v>-4.7590587041378596</v>
      </c>
      <c r="P7703">
        <f t="shared" si="723"/>
        <v>0.91707061228736564</v>
      </c>
      <c r="Q7703">
        <f>IF(O7703&gt;0, IF(Q7702+O7703*Variables!$B$5&lt;Variables!$B$4, Q7702+O7703*Variables!$B$5, Variables!$B$4), IF(Q7702&gt;-O7703, Q7702+O7703/Variables!$B$5, 0))</f>
        <v>66.702041069329482</v>
      </c>
      <c r="R7703">
        <f>IF(O7703&gt;0, 0, IF(Q7702&gt;-O7703, 0, -O7703 - Q7702*Variables!$B$5))</f>
        <v>0</v>
      </c>
      <c r="S7703">
        <f t="shared" si="724"/>
        <v>0</v>
      </c>
      <c r="T7703">
        <f t="shared" si="725"/>
        <v>0</v>
      </c>
    </row>
    <row r="7704" spans="1:20" x14ac:dyDescent="0.3">
      <c r="A7704" s="3">
        <f t="shared" si="720"/>
        <v>43421</v>
      </c>
      <c r="B7704">
        <v>11</v>
      </c>
      <c r="C7704">
        <v>17</v>
      </c>
      <c r="D7704">
        <v>23</v>
      </c>
      <c r="E7704">
        <v>0</v>
      </c>
      <c r="F7704" s="1">
        <f>VLOOKUP(A7704,Weather!$A$1:$E$366, 5)</f>
        <v>0.30000000000000021</v>
      </c>
      <c r="G7704" s="1">
        <f>VLOOKUP(D7704, Fall!$A$1:$E$25, 2)</f>
        <v>303.57142857142799</v>
      </c>
      <c r="H7704" s="1">
        <f>VLOOKUP(D7704, Fall!$A$1:$E$25, 3)</f>
        <v>252.67335691371099</v>
      </c>
      <c r="I7704" s="1">
        <f>VLOOKUP(D7704, Fall!$A$1:$E$25, 5)</f>
        <v>254.385964912281</v>
      </c>
      <c r="J7704" s="1">
        <f t="shared" si="721"/>
        <v>254.385964912281</v>
      </c>
      <c r="K7704" s="47">
        <f t="shared" si="722"/>
        <v>4.7590587041378596</v>
      </c>
      <c r="L7704" s="48">
        <f>Solar!K7721/1000*Variables!$B$3</f>
        <v>0</v>
      </c>
      <c r="M7704" s="1">
        <f>IF(E7704=1, VLOOKUP(D7704, Sheet1!$E$2:$G$26, 2), Sheet1!$G$3)</f>
        <v>0.18618000000000001</v>
      </c>
      <c r="N7704" s="1">
        <f>'Electricity Rates'!$J$3</f>
        <v>0.19270000000000001</v>
      </c>
      <c r="O7704" s="145">
        <f>L7704-K7704</f>
        <v>-4.7590587041378596</v>
      </c>
      <c r="P7704">
        <f t="shared" si="723"/>
        <v>0.91707061228736564</v>
      </c>
      <c r="Q7704">
        <f>IF(O7704&gt;0, IF(Q7703+O7704*Variables!$B$5&lt;Variables!$B$4, Q7703+O7704*Variables!$B$5, Variables!$B$4), IF(Q7703&gt;-O7704, Q7703+O7704/Variables!$B$5, 0))</f>
        <v>61.639212660672186</v>
      </c>
      <c r="R7704">
        <f>IF(O7704&gt;0, 0, IF(Q7703&gt;-O7704, 0, -O7704 - Q7703*Variables!$B$5))</f>
        <v>0</v>
      </c>
      <c r="S7704">
        <f t="shared" si="724"/>
        <v>0</v>
      </c>
      <c r="T7704">
        <f t="shared" si="725"/>
        <v>0</v>
      </c>
    </row>
    <row r="7705" spans="1:20" x14ac:dyDescent="0.3">
      <c r="A7705" s="3">
        <f t="shared" si="720"/>
        <v>43421</v>
      </c>
      <c r="B7705">
        <v>11</v>
      </c>
      <c r="C7705">
        <v>17</v>
      </c>
      <c r="D7705">
        <v>24</v>
      </c>
      <c r="E7705">
        <v>0</v>
      </c>
      <c r="F7705" s="1">
        <f>VLOOKUP(A7705,Weather!$A$1:$E$366, 5)</f>
        <v>0.30000000000000021</v>
      </c>
      <c r="G7705" s="1">
        <f>VLOOKUP(D7705, Fall!$A$1:$E$25, 2)</f>
        <v>285.71428571428498</v>
      </c>
      <c r="H7705" s="1">
        <f>VLOOKUP(D7705, Fall!$A$1:$E$25, 3)</f>
        <v>237.47635107345499</v>
      </c>
      <c r="I7705" s="1">
        <f>VLOOKUP(D7705, Fall!$A$1:$E$25, 5)</f>
        <v>254.385964912281</v>
      </c>
      <c r="J7705" s="1">
        <f t="shared" si="721"/>
        <v>254.385964912281</v>
      </c>
      <c r="K7705" s="47">
        <f t="shared" si="722"/>
        <v>4.7590587041378596</v>
      </c>
      <c r="L7705" s="48">
        <f>Solar!K7722/1000*Variables!$B$3</f>
        <v>0</v>
      </c>
      <c r="M7705" s="1">
        <f>IF(E7705=1, VLOOKUP(D7705, Sheet1!$E$2:$G$26, 2), Sheet1!$G$3)</f>
        <v>0.18618000000000001</v>
      </c>
      <c r="N7705" s="1">
        <f>'Electricity Rates'!$J$3</f>
        <v>0.19270000000000001</v>
      </c>
      <c r="O7705" s="145">
        <f>L7705-K7705</f>
        <v>-4.7590587041378596</v>
      </c>
      <c r="P7705">
        <f t="shared" si="723"/>
        <v>0.91707061228736564</v>
      </c>
      <c r="Q7705">
        <f>IF(O7705&gt;0, IF(Q7704+O7705*Variables!$B$5&lt;Variables!$B$4, Q7704+O7705*Variables!$B$5, Variables!$B$4), IF(Q7704&gt;-O7705, Q7704+O7705/Variables!$B$5, 0))</f>
        <v>56.57638425201489</v>
      </c>
      <c r="R7705">
        <f>IF(O7705&gt;0, 0, IF(Q7704&gt;-O7705, 0, -O7705 - Q7704*Variables!$B$5))</f>
        <v>0</v>
      </c>
      <c r="S7705">
        <f t="shared" si="724"/>
        <v>0</v>
      </c>
      <c r="T7705">
        <f t="shared" si="725"/>
        <v>0</v>
      </c>
    </row>
    <row r="7706" spans="1:20" x14ac:dyDescent="0.3">
      <c r="A7706" s="3">
        <f t="shared" si="720"/>
        <v>43422</v>
      </c>
      <c r="B7706">
        <v>11</v>
      </c>
      <c r="C7706">
        <v>18</v>
      </c>
      <c r="D7706">
        <v>1</v>
      </c>
      <c r="E7706">
        <v>0</v>
      </c>
      <c r="F7706" s="1">
        <f>VLOOKUP(A7706,Weather!$A$1:$E$366, 5)</f>
        <v>0.27272727272727254</v>
      </c>
      <c r="G7706" s="1">
        <f>VLOOKUP(D7706, Fall!$A$1:$E$25, 2)</f>
        <v>276.78571428571399</v>
      </c>
      <c r="H7706" s="1">
        <f>VLOOKUP(D7706, Fall!$A$1:$E$25, 3)</f>
        <v>258.40056395394299</v>
      </c>
      <c r="I7706" s="1">
        <f>VLOOKUP(D7706, Fall!$A$1:$E$25, 5)</f>
        <v>254.385964912281</v>
      </c>
      <c r="J7706" s="1">
        <f t="shared" si="721"/>
        <v>254.385964912281</v>
      </c>
      <c r="K7706" s="47">
        <f t="shared" si="722"/>
        <v>4.7590587041378596</v>
      </c>
      <c r="L7706" s="48">
        <f>Solar!K7723/1000*Variables!$B$3</f>
        <v>0</v>
      </c>
      <c r="M7706" s="1">
        <f>IF(E7706=1, VLOOKUP(D7706, Sheet1!$E$2:$G$26, 2), Sheet1!$G$3)</f>
        <v>0.18618000000000001</v>
      </c>
      <c r="N7706" s="1">
        <f>'Electricity Rates'!$J$3</f>
        <v>0.19270000000000001</v>
      </c>
      <c r="O7706" s="145">
        <f>L7706-K7706</f>
        <v>-4.7590587041378596</v>
      </c>
      <c r="P7706">
        <f t="shared" si="723"/>
        <v>0.91707061228736564</v>
      </c>
      <c r="Q7706">
        <f>IF(O7706&gt;0, IF(Q7705+O7706*Variables!$B$5&lt;Variables!$B$4, Q7705+O7706*Variables!$B$5, Variables!$B$4), IF(Q7705&gt;-O7706, Q7705+O7706/Variables!$B$5, 0))</f>
        <v>51.513555843357594</v>
      </c>
      <c r="R7706">
        <f>IF(O7706&gt;0, 0, IF(Q7705&gt;-O7706, 0, -O7706 - Q7705*Variables!$B$5))</f>
        <v>0</v>
      </c>
      <c r="S7706">
        <f t="shared" si="724"/>
        <v>0</v>
      </c>
      <c r="T7706">
        <f t="shared" si="725"/>
        <v>0</v>
      </c>
    </row>
    <row r="7707" spans="1:20" x14ac:dyDescent="0.3">
      <c r="A7707" s="3">
        <f t="shared" si="720"/>
        <v>43422</v>
      </c>
      <c r="B7707">
        <v>11</v>
      </c>
      <c r="C7707">
        <v>18</v>
      </c>
      <c r="D7707">
        <v>2</v>
      </c>
      <c r="E7707">
        <v>0</v>
      </c>
      <c r="F7707" s="1">
        <f>VLOOKUP(A7707,Weather!$A$1:$E$366, 5)</f>
        <v>0.27272727272727254</v>
      </c>
      <c r="G7707" s="1">
        <f>VLOOKUP(D7707, Fall!$A$1:$E$25, 2)</f>
        <v>272.32142857142799</v>
      </c>
      <c r="H7707" s="1">
        <f>VLOOKUP(D7707, Fall!$A$1:$E$25, 3)</f>
        <v>244.53669616981199</v>
      </c>
      <c r="I7707" s="1">
        <f>VLOOKUP(D7707, Fall!$A$1:$E$25, 5)</f>
        <v>254.385964912281</v>
      </c>
      <c r="J7707" s="1">
        <f t="shared" si="721"/>
        <v>254.385964912281</v>
      </c>
      <c r="K7707" s="47">
        <f t="shared" si="722"/>
        <v>4.7590587041378596</v>
      </c>
      <c r="L7707" s="48">
        <f>Solar!K7724/1000*Variables!$B$3</f>
        <v>0</v>
      </c>
      <c r="M7707" s="1">
        <f>IF(E7707=1, VLOOKUP(D7707, Sheet1!$E$2:$G$26, 2), Sheet1!$G$3)</f>
        <v>0.18618000000000001</v>
      </c>
      <c r="N7707" s="1">
        <f>'Electricity Rates'!$J$3</f>
        <v>0.19270000000000001</v>
      </c>
      <c r="O7707" s="145">
        <f>L7707-K7707</f>
        <v>-4.7590587041378596</v>
      </c>
      <c r="P7707">
        <f t="shared" si="723"/>
        <v>0.91707061228736564</v>
      </c>
      <c r="Q7707">
        <f>IF(O7707&gt;0, IF(Q7706+O7707*Variables!$B$5&lt;Variables!$B$4, Q7706+O7707*Variables!$B$5, Variables!$B$4), IF(Q7706&gt;-O7707, Q7706+O7707/Variables!$B$5, 0))</f>
        <v>46.450727434700298</v>
      </c>
      <c r="R7707">
        <f>IF(O7707&gt;0, 0, IF(Q7706&gt;-O7707, 0, -O7707 - Q7706*Variables!$B$5))</f>
        <v>0</v>
      </c>
      <c r="S7707">
        <f t="shared" si="724"/>
        <v>0</v>
      </c>
      <c r="T7707">
        <f t="shared" si="725"/>
        <v>0</v>
      </c>
    </row>
    <row r="7708" spans="1:20" x14ac:dyDescent="0.3">
      <c r="A7708" s="3">
        <f t="shared" si="720"/>
        <v>43422</v>
      </c>
      <c r="B7708">
        <v>11</v>
      </c>
      <c r="C7708">
        <v>18</v>
      </c>
      <c r="D7708">
        <v>3</v>
      </c>
      <c r="E7708">
        <v>0</v>
      </c>
      <c r="F7708" s="1">
        <f>VLOOKUP(A7708,Weather!$A$1:$E$366, 5)</f>
        <v>0.27272727272727254</v>
      </c>
      <c r="G7708" s="1">
        <f>VLOOKUP(D7708, Fall!$A$1:$E$25, 2)</f>
        <v>272.32142857142799</v>
      </c>
      <c r="H7708" s="1">
        <f>VLOOKUP(D7708, Fall!$A$1:$E$25, 3)</f>
        <v>252.565207174747</v>
      </c>
      <c r="I7708" s="1">
        <f>VLOOKUP(D7708, Fall!$A$1:$E$25, 5)</f>
        <v>254.385964912281</v>
      </c>
      <c r="J7708" s="1">
        <f t="shared" si="721"/>
        <v>254.385964912281</v>
      </c>
      <c r="K7708" s="47">
        <f t="shared" si="722"/>
        <v>4.7590587041378596</v>
      </c>
      <c r="L7708" s="48">
        <f>Solar!K7725/1000*Variables!$B$3</f>
        <v>0</v>
      </c>
      <c r="M7708" s="1">
        <f>IF(E7708=1, VLOOKUP(D7708, Sheet1!$E$2:$G$26, 2), Sheet1!$G$3)</f>
        <v>0.18618000000000001</v>
      </c>
      <c r="N7708" s="1">
        <f>'Electricity Rates'!$J$3</f>
        <v>0.19270000000000001</v>
      </c>
      <c r="O7708" s="145">
        <f>L7708-K7708</f>
        <v>-4.7590587041378596</v>
      </c>
      <c r="P7708">
        <f t="shared" si="723"/>
        <v>0.91707061228736564</v>
      </c>
      <c r="Q7708">
        <f>IF(O7708&gt;0, IF(Q7707+O7708*Variables!$B$5&lt;Variables!$B$4, Q7707+O7708*Variables!$B$5, Variables!$B$4), IF(Q7707&gt;-O7708, Q7707+O7708/Variables!$B$5, 0))</f>
        <v>41.387899026043002</v>
      </c>
      <c r="R7708">
        <f>IF(O7708&gt;0, 0, IF(Q7707&gt;-O7708, 0, -O7708 - Q7707*Variables!$B$5))</f>
        <v>0</v>
      </c>
      <c r="S7708">
        <f t="shared" si="724"/>
        <v>0</v>
      </c>
      <c r="T7708">
        <f t="shared" si="725"/>
        <v>0</v>
      </c>
    </row>
    <row r="7709" spans="1:20" x14ac:dyDescent="0.3">
      <c r="A7709" s="3">
        <f t="shared" si="720"/>
        <v>43422</v>
      </c>
      <c r="B7709">
        <v>11</v>
      </c>
      <c r="C7709">
        <v>18</v>
      </c>
      <c r="D7709">
        <v>4</v>
      </c>
      <c r="E7709">
        <v>0</v>
      </c>
      <c r="F7709" s="1">
        <f>VLOOKUP(A7709,Weather!$A$1:$E$366, 5)</f>
        <v>0.27272727272727254</v>
      </c>
      <c r="G7709" s="1">
        <f>VLOOKUP(D7709, Fall!$A$1:$E$25, 2)</f>
        <v>272.32142857142799</v>
      </c>
      <c r="H7709" s="1">
        <f>VLOOKUP(D7709, Fall!$A$1:$E$25, 3)</f>
        <v>267.50020564283898</v>
      </c>
      <c r="I7709" s="1">
        <f>VLOOKUP(D7709, Fall!$A$1:$E$25, 5)</f>
        <v>254.385964912281</v>
      </c>
      <c r="J7709" s="1">
        <f t="shared" si="721"/>
        <v>254.385964912281</v>
      </c>
      <c r="K7709" s="47">
        <f t="shared" si="722"/>
        <v>4.7590587041378596</v>
      </c>
      <c r="L7709" s="48">
        <f>Solar!K7726/1000*Variables!$B$3</f>
        <v>0</v>
      </c>
      <c r="M7709" s="1">
        <f>IF(E7709=1, VLOOKUP(D7709, Sheet1!$E$2:$G$26, 2), Sheet1!$G$3)</f>
        <v>0.18618000000000001</v>
      </c>
      <c r="N7709" s="1">
        <f>'Electricity Rates'!$J$3</f>
        <v>0.19270000000000001</v>
      </c>
      <c r="O7709" s="145">
        <f>L7709-K7709</f>
        <v>-4.7590587041378596</v>
      </c>
      <c r="P7709">
        <f t="shared" si="723"/>
        <v>0.91707061228736564</v>
      </c>
      <c r="Q7709">
        <f>IF(O7709&gt;0, IF(Q7708+O7709*Variables!$B$5&lt;Variables!$B$4, Q7708+O7709*Variables!$B$5, Variables!$B$4), IF(Q7708&gt;-O7709, Q7708+O7709/Variables!$B$5, 0))</f>
        <v>36.325070617385705</v>
      </c>
      <c r="R7709">
        <f>IF(O7709&gt;0, 0, IF(Q7708&gt;-O7709, 0, -O7709 - Q7708*Variables!$B$5))</f>
        <v>0</v>
      </c>
      <c r="S7709">
        <f t="shared" si="724"/>
        <v>0</v>
      </c>
      <c r="T7709">
        <f t="shared" si="725"/>
        <v>0</v>
      </c>
    </row>
    <row r="7710" spans="1:20" x14ac:dyDescent="0.3">
      <c r="A7710" s="3">
        <f t="shared" si="720"/>
        <v>43422</v>
      </c>
      <c r="B7710">
        <v>11</v>
      </c>
      <c r="C7710">
        <v>18</v>
      </c>
      <c r="D7710">
        <v>5</v>
      </c>
      <c r="E7710">
        <v>0</v>
      </c>
      <c r="F7710" s="1">
        <f>VLOOKUP(A7710,Weather!$A$1:$E$366, 5)</f>
        <v>0.27272727272727254</v>
      </c>
      <c r="G7710" s="1">
        <f>VLOOKUP(D7710, Fall!$A$1:$E$25, 2)</f>
        <v>303.57142857142799</v>
      </c>
      <c r="H7710" s="1">
        <f>VLOOKUP(D7710, Fall!$A$1:$E$25, 3)</f>
        <v>277.41442782172697</v>
      </c>
      <c r="I7710" s="1">
        <f>VLOOKUP(D7710, Fall!$A$1:$E$25, 5)</f>
        <v>254.385964912281</v>
      </c>
      <c r="J7710" s="1">
        <f t="shared" si="721"/>
        <v>254.385964912281</v>
      </c>
      <c r="K7710" s="47">
        <f t="shared" si="722"/>
        <v>4.7590587041378596</v>
      </c>
      <c r="L7710" s="48">
        <f>Solar!K7727/1000*Variables!$B$3</f>
        <v>0</v>
      </c>
      <c r="M7710" s="1">
        <f>IF(E7710=1, VLOOKUP(D7710, Sheet1!$E$2:$G$26, 2), Sheet1!$G$3)</f>
        <v>0.18618000000000001</v>
      </c>
      <c r="N7710" s="1">
        <f>'Electricity Rates'!$J$3</f>
        <v>0.19270000000000001</v>
      </c>
      <c r="O7710" s="145">
        <f>L7710-K7710</f>
        <v>-4.7590587041378596</v>
      </c>
      <c r="P7710">
        <f t="shared" si="723"/>
        <v>0.91707061228736564</v>
      </c>
      <c r="Q7710">
        <f>IF(O7710&gt;0, IF(Q7709+O7710*Variables!$B$5&lt;Variables!$B$4, Q7709+O7710*Variables!$B$5, Variables!$B$4), IF(Q7709&gt;-O7710, Q7709+O7710/Variables!$B$5, 0))</f>
        <v>31.262242208728409</v>
      </c>
      <c r="R7710">
        <f>IF(O7710&gt;0, 0, IF(Q7709&gt;-O7710, 0, -O7710 - Q7709*Variables!$B$5))</f>
        <v>0</v>
      </c>
      <c r="S7710">
        <f t="shared" si="724"/>
        <v>0</v>
      </c>
      <c r="T7710">
        <f t="shared" si="725"/>
        <v>0</v>
      </c>
    </row>
    <row r="7711" spans="1:20" x14ac:dyDescent="0.3">
      <c r="A7711" s="3">
        <f t="shared" si="720"/>
        <v>43422</v>
      </c>
      <c r="B7711">
        <v>11</v>
      </c>
      <c r="C7711">
        <v>18</v>
      </c>
      <c r="D7711">
        <v>6</v>
      </c>
      <c r="E7711">
        <v>0</v>
      </c>
      <c r="F7711" s="1">
        <f>VLOOKUP(A7711,Weather!$A$1:$E$366, 5)</f>
        <v>0.27272727272727254</v>
      </c>
      <c r="G7711" s="1">
        <f>VLOOKUP(D7711, Fall!$A$1:$E$25, 2)</f>
        <v>401.78571428571399</v>
      </c>
      <c r="H7711" s="1">
        <f>VLOOKUP(D7711, Fall!$A$1:$E$25, 3)</f>
        <v>309.98601628691301</v>
      </c>
      <c r="I7711" s="1">
        <f>VLOOKUP(D7711, Fall!$A$1:$E$25, 5)</f>
        <v>271.929824561403</v>
      </c>
      <c r="J7711" s="1">
        <f t="shared" si="721"/>
        <v>271.929824561403</v>
      </c>
      <c r="K7711" s="47">
        <f t="shared" si="722"/>
        <v>5.0872696492507998</v>
      </c>
      <c r="L7711" s="48">
        <f>Solar!K7728/1000*Variables!$B$3</f>
        <v>0</v>
      </c>
      <c r="M7711" s="1">
        <f>IF(E7711=1, VLOOKUP(D7711, Sheet1!$E$2:$G$26, 2), Sheet1!$G$3)</f>
        <v>0.18618000000000001</v>
      </c>
      <c r="N7711" s="1">
        <f>'Electricity Rates'!$J$3</f>
        <v>0.19270000000000001</v>
      </c>
      <c r="O7711" s="145">
        <f>L7711-K7711</f>
        <v>-5.0872696492507998</v>
      </c>
      <c r="P7711">
        <f t="shared" si="723"/>
        <v>0.98031686141062913</v>
      </c>
      <c r="Q7711">
        <f>IF(O7711&gt;0, IF(Q7710+O7711*Variables!$B$5&lt;Variables!$B$4, Q7710+O7711*Variables!$B$5, Variables!$B$4), IF(Q7710&gt;-O7711, Q7710+O7711/Variables!$B$5, 0))</f>
        <v>25.850253220163729</v>
      </c>
      <c r="R7711">
        <f>IF(O7711&gt;0, 0, IF(Q7710&gt;-O7711, 0, -O7711 - Q7710*Variables!$B$5))</f>
        <v>0</v>
      </c>
      <c r="S7711">
        <f t="shared" si="724"/>
        <v>0</v>
      </c>
      <c r="T7711">
        <f t="shared" si="725"/>
        <v>0</v>
      </c>
    </row>
    <row r="7712" spans="1:20" x14ac:dyDescent="0.3">
      <c r="A7712" s="3">
        <f t="shared" si="720"/>
        <v>43422</v>
      </c>
      <c r="B7712">
        <v>11</v>
      </c>
      <c r="C7712">
        <v>18</v>
      </c>
      <c r="D7712">
        <v>7</v>
      </c>
      <c r="E7712">
        <v>0</v>
      </c>
      <c r="F7712" s="1">
        <f>VLOOKUP(A7712,Weather!$A$1:$E$366, 5)</f>
        <v>0.27272727272727254</v>
      </c>
      <c r="G7712" s="1">
        <f>VLOOKUP(D7712, Fall!$A$1:$E$25, 2)</f>
        <v>593.74999999999898</v>
      </c>
      <c r="H7712" s="1">
        <f>VLOOKUP(D7712, Fall!$A$1:$E$25, 3)</f>
        <v>390.39236653779699</v>
      </c>
      <c r="I7712" s="1">
        <f>VLOOKUP(D7712, Fall!$A$1:$E$25, 5)</f>
        <v>263.15789473684202</v>
      </c>
      <c r="J7712" s="1">
        <f t="shared" si="721"/>
        <v>263.15789473684202</v>
      </c>
      <c r="K7712" s="47">
        <f t="shared" si="722"/>
        <v>4.9231641766943302</v>
      </c>
      <c r="L7712" s="48">
        <f>Solar!K7729/1000*Variables!$B$3</f>
        <v>0</v>
      </c>
      <c r="M7712" s="1">
        <f>IF(E7712=1, VLOOKUP(D7712, Sheet1!$E$2:$G$26, 2), Sheet1!$G$3)</f>
        <v>0.18618000000000001</v>
      </c>
      <c r="N7712" s="1">
        <f>'Electricity Rates'!$J$3</f>
        <v>0.19270000000000001</v>
      </c>
      <c r="O7712" s="145">
        <f>L7712-K7712</f>
        <v>-4.9231641766943302</v>
      </c>
      <c r="P7712">
        <f t="shared" si="723"/>
        <v>0.94869373684899749</v>
      </c>
      <c r="Q7712">
        <f>IF(O7712&gt;0, IF(Q7711+O7712*Variables!$B$5&lt;Variables!$B$4, Q7711+O7712*Variables!$B$5, Variables!$B$4), IF(Q7711&gt;-O7712, Q7711+O7712/Variables!$B$5, 0))</f>
        <v>20.612844521552738</v>
      </c>
      <c r="R7712">
        <f>IF(O7712&gt;0, 0, IF(Q7711&gt;-O7712, 0, -O7712 - Q7711*Variables!$B$5))</f>
        <v>0</v>
      </c>
      <c r="S7712">
        <f t="shared" si="724"/>
        <v>0</v>
      </c>
      <c r="T7712">
        <f t="shared" si="725"/>
        <v>0</v>
      </c>
    </row>
    <row r="7713" spans="1:20" x14ac:dyDescent="0.3">
      <c r="A7713" s="3">
        <f t="shared" si="720"/>
        <v>43422</v>
      </c>
      <c r="B7713">
        <v>11</v>
      </c>
      <c r="C7713">
        <v>18</v>
      </c>
      <c r="D7713">
        <v>8</v>
      </c>
      <c r="E7713">
        <v>0</v>
      </c>
      <c r="F7713" s="1">
        <f>VLOOKUP(A7713,Weather!$A$1:$E$366, 5)</f>
        <v>0.27272727272727254</v>
      </c>
      <c r="G7713" s="1">
        <f>VLOOKUP(D7713, Fall!$A$1:$E$25, 2)</f>
        <v>866.07142857142799</v>
      </c>
      <c r="H7713" s="1">
        <f>VLOOKUP(D7713, Fall!$A$1:$E$25, 3)</f>
        <v>561.61059471909198</v>
      </c>
      <c r="I7713" s="1">
        <f>VLOOKUP(D7713, Fall!$A$1:$E$25, 5)</f>
        <v>271.929824561403</v>
      </c>
      <c r="J7713" s="1">
        <f t="shared" si="721"/>
        <v>271.929824561403</v>
      </c>
      <c r="K7713" s="47">
        <f t="shared" si="722"/>
        <v>5.0872696492507998</v>
      </c>
      <c r="L7713" s="48">
        <f>Solar!K7730/1000*Variables!$B$3</f>
        <v>3.7214499999999999</v>
      </c>
      <c r="M7713" s="1">
        <f>IF(E7713=1, VLOOKUP(D7713, Sheet1!$E$2:$G$26, 2), Sheet1!$G$3)</f>
        <v>0.18618000000000001</v>
      </c>
      <c r="N7713" s="1">
        <f>'Electricity Rates'!$J$3</f>
        <v>0.19270000000000001</v>
      </c>
      <c r="O7713" s="145">
        <f>L7713-K7713</f>
        <v>-1.3658196492507999</v>
      </c>
      <c r="P7713">
        <f t="shared" si="723"/>
        <v>0.98031686141062913</v>
      </c>
      <c r="Q7713">
        <f>IF(O7713&gt;0, IF(Q7712+O7713*Variables!$B$5&lt;Variables!$B$4, Q7712+O7713*Variables!$B$5, Variables!$B$4), IF(Q7712&gt;-O7713, Q7712+O7713/Variables!$B$5, 0))</f>
        <v>19.159844894690185</v>
      </c>
      <c r="R7713">
        <f>IF(O7713&gt;0, 0, IF(Q7712&gt;-O7713, 0, -O7713 - Q7712*Variables!$B$5))</f>
        <v>0</v>
      </c>
      <c r="S7713">
        <f t="shared" si="724"/>
        <v>0</v>
      </c>
      <c r="T7713">
        <f t="shared" si="725"/>
        <v>0</v>
      </c>
    </row>
    <row r="7714" spans="1:20" x14ac:dyDescent="0.3">
      <c r="A7714" s="3">
        <f t="shared" si="720"/>
        <v>43422</v>
      </c>
      <c r="B7714">
        <v>11</v>
      </c>
      <c r="C7714">
        <v>18</v>
      </c>
      <c r="D7714">
        <v>9</v>
      </c>
      <c r="E7714">
        <v>0</v>
      </c>
      <c r="F7714" s="1">
        <f>VLOOKUP(A7714,Weather!$A$1:$E$366, 5)</f>
        <v>0.27272727272727254</v>
      </c>
      <c r="G7714" s="1">
        <f>VLOOKUP(D7714, Fall!$A$1:$E$25, 2)</f>
        <v>1080.3571428571399</v>
      </c>
      <c r="H7714" s="1">
        <f>VLOOKUP(D7714, Fall!$A$1:$E$25, 3)</f>
        <v>760.17932055605797</v>
      </c>
      <c r="I7714" s="1">
        <f>VLOOKUP(D7714, Fall!$A$1:$E$25, 5)</f>
        <v>311.40350877192998</v>
      </c>
      <c r="J7714" s="1">
        <f t="shared" si="721"/>
        <v>311.40350877192998</v>
      </c>
      <c r="K7714" s="47">
        <f t="shared" si="722"/>
        <v>5.8257442757549622</v>
      </c>
      <c r="L7714" s="48">
        <f>Solar!K7731/1000*Variables!$B$3</f>
        <v>13.38655</v>
      </c>
      <c r="M7714" s="1">
        <f>IF(E7714=1, VLOOKUP(D7714, Sheet1!$E$2:$G$26, 2), Sheet1!$G$3)</f>
        <v>0.18618000000000001</v>
      </c>
      <c r="N7714" s="1">
        <f>'Electricity Rates'!$J$3</f>
        <v>0.19270000000000001</v>
      </c>
      <c r="O7714" s="145">
        <f>L7714-K7714</f>
        <v>7.5608057242450375</v>
      </c>
      <c r="P7714">
        <f t="shared" si="723"/>
        <v>1.1226209219379812</v>
      </c>
      <c r="Q7714">
        <f>IF(O7714&gt;0, IF(Q7713+O7714*Variables!$B$5&lt;Variables!$B$4, Q7713+O7714*Variables!$B$5, Variables!$B$4), IF(Q7713&gt;-O7714, Q7713+O7714/Variables!$B$5, 0))</f>
        <v>26.267002275480522</v>
      </c>
      <c r="R7714">
        <f>IF(O7714&gt;0, 0, IF(Q7713&gt;-O7714, 0, -O7714 - Q7713*Variables!$B$5))</f>
        <v>0</v>
      </c>
      <c r="S7714">
        <f t="shared" si="724"/>
        <v>0</v>
      </c>
      <c r="T7714">
        <f t="shared" si="725"/>
        <v>0</v>
      </c>
    </row>
    <row r="7715" spans="1:20" x14ac:dyDescent="0.3">
      <c r="A7715" s="3">
        <f t="shared" si="720"/>
        <v>43422</v>
      </c>
      <c r="B7715">
        <v>11</v>
      </c>
      <c r="C7715">
        <v>18</v>
      </c>
      <c r="D7715">
        <v>10</v>
      </c>
      <c r="E7715">
        <v>0</v>
      </c>
      <c r="F7715" s="1">
        <f>VLOOKUP(A7715,Weather!$A$1:$E$366, 5)</f>
        <v>0.27272727272727254</v>
      </c>
      <c r="G7715" s="1">
        <f>VLOOKUP(D7715, Fall!$A$1:$E$25, 2)</f>
        <v>1205.3571428571399</v>
      </c>
      <c r="H7715" s="1">
        <f>VLOOKUP(D7715, Fall!$A$1:$E$25, 3)</f>
        <v>904.12930821748796</v>
      </c>
      <c r="I7715" s="1">
        <f>VLOOKUP(D7715, Fall!$A$1:$E$25, 5)</f>
        <v>359.64912280701702</v>
      </c>
      <c r="J7715" s="1">
        <f t="shared" si="721"/>
        <v>359.64912280701702</v>
      </c>
      <c r="K7715" s="47">
        <f t="shared" si="722"/>
        <v>6.7283243748155765</v>
      </c>
      <c r="L7715" s="48">
        <f>Solar!K7732/1000*Variables!$B$3</f>
        <v>22.18055</v>
      </c>
      <c r="M7715" s="1">
        <f>IF(E7715=1, VLOOKUP(D7715, Sheet1!$E$2:$G$26, 2), Sheet1!$G$3)</f>
        <v>0.18618000000000001</v>
      </c>
      <c r="N7715" s="1">
        <f>'Electricity Rates'!$J$3</f>
        <v>0.19270000000000001</v>
      </c>
      <c r="O7715" s="145">
        <f>L7715-K7715</f>
        <v>15.452225625184424</v>
      </c>
      <c r="P7715">
        <f t="shared" si="723"/>
        <v>1.2965481070269618</v>
      </c>
      <c r="Q7715">
        <f>IF(O7715&gt;0, IF(Q7714+O7715*Variables!$B$5&lt;Variables!$B$4, Q7714+O7715*Variables!$B$5, Variables!$B$4), IF(Q7714&gt;-O7715, Q7714+O7715/Variables!$B$5, 0))</f>
        <v>40.792094363153879</v>
      </c>
      <c r="R7715">
        <f>IF(O7715&gt;0, 0, IF(Q7714&gt;-O7715, 0, -O7715 - Q7714*Variables!$B$5))</f>
        <v>0</v>
      </c>
      <c r="S7715">
        <f t="shared" si="724"/>
        <v>0</v>
      </c>
      <c r="T7715">
        <f t="shared" si="725"/>
        <v>0</v>
      </c>
    </row>
    <row r="7716" spans="1:20" x14ac:dyDescent="0.3">
      <c r="A7716" s="3">
        <f t="shared" si="720"/>
        <v>43422</v>
      </c>
      <c r="B7716">
        <v>11</v>
      </c>
      <c r="C7716">
        <v>18</v>
      </c>
      <c r="D7716">
        <v>11</v>
      </c>
      <c r="E7716">
        <v>0</v>
      </c>
      <c r="F7716" s="1">
        <f>VLOOKUP(A7716,Weather!$A$1:$E$366, 5)</f>
        <v>0.27272727272727254</v>
      </c>
      <c r="G7716" s="1">
        <f>VLOOKUP(D7716, Fall!$A$1:$E$25, 2)</f>
        <v>1290.17857142857</v>
      </c>
      <c r="H7716" s="1">
        <f>VLOOKUP(D7716, Fall!$A$1:$E$25, 3)</f>
        <v>975.19947355433101</v>
      </c>
      <c r="I7716" s="1">
        <f>VLOOKUP(D7716, Fall!$A$1:$E$25, 5)</f>
        <v>377.19298245613999</v>
      </c>
      <c r="J7716" s="1">
        <f t="shared" si="721"/>
        <v>377.19298245613999</v>
      </c>
      <c r="K7716" s="47">
        <f t="shared" si="722"/>
        <v>7.0565353199285354</v>
      </c>
      <c r="L7716" s="48">
        <f>Solar!K7733/1000*Variables!$B$3</f>
        <v>28.061049999999998</v>
      </c>
      <c r="M7716" s="1">
        <f>IF(E7716=1, VLOOKUP(D7716, Sheet1!$E$2:$G$26, 2), Sheet1!$G$3)</f>
        <v>0.18618000000000001</v>
      </c>
      <c r="N7716" s="1">
        <f>'Electricity Rates'!$J$3</f>
        <v>0.19270000000000001</v>
      </c>
      <c r="O7716" s="145">
        <f>L7716-K7716</f>
        <v>21.004514680071463</v>
      </c>
      <c r="P7716">
        <f t="shared" si="723"/>
        <v>1.3597943561502288</v>
      </c>
      <c r="Q7716">
        <f>IF(O7716&gt;0, IF(Q7715+O7716*Variables!$B$5&lt;Variables!$B$4, Q7715+O7716*Variables!$B$5, Variables!$B$4), IF(Q7715&gt;-O7716, Q7715+O7716/Variables!$B$5, 0))</f>
        <v>60.536338162421053</v>
      </c>
      <c r="R7716">
        <f>IF(O7716&gt;0, 0, IF(Q7715&gt;-O7716, 0, -O7716 - Q7715*Variables!$B$5))</f>
        <v>0</v>
      </c>
      <c r="S7716">
        <f t="shared" si="724"/>
        <v>0</v>
      </c>
      <c r="T7716">
        <f t="shared" si="725"/>
        <v>0</v>
      </c>
    </row>
    <row r="7717" spans="1:20" x14ac:dyDescent="0.3">
      <c r="A7717" s="3">
        <f t="shared" si="720"/>
        <v>43422</v>
      </c>
      <c r="B7717">
        <v>11</v>
      </c>
      <c r="C7717">
        <v>18</v>
      </c>
      <c r="D7717">
        <v>12</v>
      </c>
      <c r="E7717">
        <v>0</v>
      </c>
      <c r="F7717" s="1">
        <f>VLOOKUP(A7717,Weather!$A$1:$E$366, 5)</f>
        <v>0.27272727272727254</v>
      </c>
      <c r="G7717" s="1">
        <f>VLOOKUP(D7717, Fall!$A$1:$E$25, 2)</f>
        <v>1366.07142857142</v>
      </c>
      <c r="H7717" s="1">
        <f>VLOOKUP(D7717, Fall!$A$1:$E$25, 3)</f>
        <v>996.442378876367</v>
      </c>
      <c r="I7717" s="1">
        <f>VLOOKUP(D7717, Fall!$A$1:$E$25, 5)</f>
        <v>368.42105263157799</v>
      </c>
      <c r="J7717" s="1">
        <f t="shared" si="721"/>
        <v>368.42105263157799</v>
      </c>
      <c r="K7717" s="47">
        <f t="shared" si="722"/>
        <v>6.8924298473720462</v>
      </c>
      <c r="L7717" s="48">
        <f>Solar!K7734/1000*Variables!$B$3</f>
        <v>30.938700000000001</v>
      </c>
      <c r="M7717" s="1">
        <f>IF(E7717=1, VLOOKUP(D7717, Sheet1!$E$2:$G$26, 2), Sheet1!$G$3)</f>
        <v>0.18618000000000001</v>
      </c>
      <c r="N7717" s="1">
        <f>'Electricity Rates'!$J$3</f>
        <v>0.19270000000000001</v>
      </c>
      <c r="O7717" s="145">
        <f>L7717-K7717</f>
        <v>24.046270152627955</v>
      </c>
      <c r="P7717">
        <f t="shared" si="723"/>
        <v>1.3281712315885934</v>
      </c>
      <c r="Q7717">
        <f>IF(O7717&gt;0, IF(Q7716+O7717*Variables!$B$5&lt;Variables!$B$4, Q7716+O7717*Variables!$B$5, Variables!$B$4), IF(Q7716&gt;-O7717, Q7716+O7717/Variables!$B$5, 0))</f>
        <v>83.13983210589133</v>
      </c>
      <c r="R7717">
        <f>IF(O7717&gt;0, 0, IF(Q7716&gt;-O7717, 0, -O7717 - Q7716*Variables!$B$5))</f>
        <v>0</v>
      </c>
      <c r="S7717">
        <f t="shared" si="724"/>
        <v>0</v>
      </c>
      <c r="T7717">
        <f t="shared" si="725"/>
        <v>0</v>
      </c>
    </row>
    <row r="7718" spans="1:20" x14ac:dyDescent="0.3">
      <c r="A7718" s="3">
        <f t="shared" si="720"/>
        <v>43422</v>
      </c>
      <c r="B7718">
        <v>11</v>
      </c>
      <c r="C7718">
        <v>18</v>
      </c>
      <c r="D7718">
        <v>13</v>
      </c>
      <c r="E7718">
        <v>0</v>
      </c>
      <c r="F7718" s="1">
        <f>VLOOKUP(A7718,Weather!$A$1:$E$366, 5)</f>
        <v>0.27272727272727254</v>
      </c>
      <c r="G7718" s="1">
        <f>VLOOKUP(D7718, Fall!$A$1:$E$25, 2)</f>
        <v>1446.42857142857</v>
      </c>
      <c r="H7718" s="1">
        <f>VLOOKUP(D7718, Fall!$A$1:$E$25, 3)</f>
        <v>1031.4839187299399</v>
      </c>
      <c r="I7718" s="1">
        <f>VLOOKUP(D7718, Fall!$A$1:$E$25, 5)</f>
        <v>350.87719298245599</v>
      </c>
      <c r="J7718" s="1">
        <f t="shared" si="721"/>
        <v>350.87719298245599</v>
      </c>
      <c r="K7718" s="47">
        <f t="shared" si="722"/>
        <v>6.564218902259106</v>
      </c>
      <c r="L7718" s="48">
        <f>Solar!K7735/1000*Variables!$B$3</f>
        <v>30.477499999999996</v>
      </c>
      <c r="M7718" s="1">
        <f>IF(E7718=1, VLOOKUP(D7718, Sheet1!$E$2:$G$26, 2), Sheet1!$G$3)</f>
        <v>0.18618000000000001</v>
      </c>
      <c r="N7718" s="1">
        <f>'Electricity Rates'!$J$3</f>
        <v>0.19270000000000001</v>
      </c>
      <c r="O7718" s="145">
        <f>L7718-K7718</f>
        <v>23.913281097740889</v>
      </c>
      <c r="P7718">
        <f t="shared" si="723"/>
        <v>1.2649249824653297</v>
      </c>
      <c r="Q7718">
        <f>IF(O7718&gt;0, IF(Q7717+O7718*Variables!$B$5&lt;Variables!$B$4, Q7717+O7718*Variables!$B$5, Variables!$B$4), IF(Q7717&gt;-O7718, Q7717+O7718/Variables!$B$5, 0))</f>
        <v>100</v>
      </c>
      <c r="R7718">
        <f>IF(O7718&gt;0, 0, IF(Q7717&gt;-O7718, 0, -O7718 - Q7717*Variables!$B$5))</f>
        <v>0</v>
      </c>
      <c r="S7718">
        <f t="shared" si="724"/>
        <v>0</v>
      </c>
      <c r="T7718">
        <f t="shared" si="725"/>
        <v>0</v>
      </c>
    </row>
    <row r="7719" spans="1:20" x14ac:dyDescent="0.3">
      <c r="A7719" s="3">
        <f t="shared" si="720"/>
        <v>43422</v>
      </c>
      <c r="B7719">
        <v>11</v>
      </c>
      <c r="C7719">
        <v>18</v>
      </c>
      <c r="D7719">
        <v>14</v>
      </c>
      <c r="E7719">
        <v>0</v>
      </c>
      <c r="F7719" s="1">
        <f>VLOOKUP(A7719,Weather!$A$1:$E$366, 5)</f>
        <v>0.27272727272727254</v>
      </c>
      <c r="G7719" s="1">
        <f>VLOOKUP(D7719, Fall!$A$1:$E$25, 2)</f>
        <v>1482.1428571428501</v>
      </c>
      <c r="H7719" s="1">
        <f>VLOOKUP(D7719, Fall!$A$1:$E$25, 3)</f>
        <v>1052.56230978037</v>
      </c>
      <c r="I7719" s="1">
        <f>VLOOKUP(D7719, Fall!$A$1:$E$25, 5)</f>
        <v>342.105263157894</v>
      </c>
      <c r="J7719" s="1">
        <f t="shared" si="721"/>
        <v>342.105263157894</v>
      </c>
      <c r="K7719" s="47">
        <f t="shared" si="722"/>
        <v>6.4001134297026177</v>
      </c>
      <c r="L7719" s="48">
        <f>Solar!K7736/1000*Variables!$B$3</f>
        <v>27.214400000000001</v>
      </c>
      <c r="M7719" s="1">
        <f>IF(E7719=1, VLOOKUP(D7719, Sheet1!$E$2:$G$26, 2), Sheet1!$G$3)</f>
        <v>0.18618000000000001</v>
      </c>
      <c r="N7719" s="1">
        <f>'Electricity Rates'!$J$3</f>
        <v>0.19270000000000001</v>
      </c>
      <c r="O7719" s="145">
        <f>L7719-K7719</f>
        <v>20.814286570297384</v>
      </c>
      <c r="P7719">
        <f t="shared" si="723"/>
        <v>1.2333018579036945</v>
      </c>
      <c r="Q7719">
        <f>IF(O7719&gt;0, IF(Q7718+O7719*Variables!$B$5&lt;Variables!$B$4, Q7718+O7719*Variables!$B$5, Variables!$B$4), IF(Q7718&gt;-O7719, Q7718+O7719/Variables!$B$5, 0))</f>
        <v>100</v>
      </c>
      <c r="R7719">
        <f>IF(O7719&gt;0, 0, IF(Q7718&gt;-O7719, 0, -O7719 - Q7718*Variables!$B$5))</f>
        <v>0</v>
      </c>
      <c r="S7719">
        <f t="shared" si="724"/>
        <v>0</v>
      </c>
      <c r="T7719">
        <f t="shared" si="725"/>
        <v>0</v>
      </c>
    </row>
    <row r="7720" spans="1:20" x14ac:dyDescent="0.3">
      <c r="A7720" s="3">
        <f t="shared" si="720"/>
        <v>43422</v>
      </c>
      <c r="B7720">
        <v>11</v>
      </c>
      <c r="C7720">
        <v>18</v>
      </c>
      <c r="D7720">
        <v>15</v>
      </c>
      <c r="E7720">
        <v>0</v>
      </c>
      <c r="F7720" s="1">
        <f>VLOOKUP(A7720,Weather!$A$1:$E$366, 5)</f>
        <v>0.27272727272727254</v>
      </c>
      <c r="G7720" s="1">
        <f>VLOOKUP(D7720, Fall!$A$1:$E$25, 2)</f>
        <v>1437.5</v>
      </c>
      <c r="H7720" s="1">
        <f>VLOOKUP(D7720, Fall!$A$1:$E$25, 3)</f>
        <v>1060.00658057086</v>
      </c>
      <c r="I7720" s="1">
        <f>VLOOKUP(D7720, Fall!$A$1:$E$25, 5)</f>
        <v>328.94736842105198</v>
      </c>
      <c r="J7720" s="1">
        <f t="shared" si="721"/>
        <v>328.94736842105198</v>
      </c>
      <c r="K7720" s="47">
        <f t="shared" si="722"/>
        <v>6.1539552208679025</v>
      </c>
      <c r="L7720" s="48">
        <f>Solar!K7737/1000*Variables!$B$3</f>
        <v>19.715</v>
      </c>
      <c r="M7720" s="1">
        <f>IF(E7720=1, VLOOKUP(D7720, Sheet1!$E$2:$G$26, 2), Sheet1!$G$3)</f>
        <v>0.18618000000000001</v>
      </c>
      <c r="N7720" s="1">
        <f>'Electricity Rates'!$J$3</f>
        <v>0.19270000000000001</v>
      </c>
      <c r="O7720" s="145">
        <f>L7720-K7720</f>
        <v>13.561044779132096</v>
      </c>
      <c r="P7720">
        <f t="shared" si="723"/>
        <v>1.185867171061245</v>
      </c>
      <c r="Q7720">
        <f>IF(O7720&gt;0, IF(Q7719+O7720*Variables!$B$5&lt;Variables!$B$4, Q7719+O7720*Variables!$B$5, Variables!$B$4), IF(Q7719&gt;-O7720, Q7719+O7720/Variables!$B$5, 0))</f>
        <v>100</v>
      </c>
      <c r="R7720">
        <f>IF(O7720&gt;0, 0, IF(Q7719&gt;-O7720, 0, -O7720 - Q7719*Variables!$B$5))</f>
        <v>0</v>
      </c>
      <c r="S7720">
        <f t="shared" si="724"/>
        <v>0</v>
      </c>
      <c r="T7720">
        <f t="shared" si="725"/>
        <v>0</v>
      </c>
    </row>
    <row r="7721" spans="1:20" x14ac:dyDescent="0.3">
      <c r="A7721" s="3">
        <f t="shared" si="720"/>
        <v>43422</v>
      </c>
      <c r="B7721">
        <v>11</v>
      </c>
      <c r="C7721">
        <v>18</v>
      </c>
      <c r="D7721">
        <v>16</v>
      </c>
      <c r="E7721">
        <v>0</v>
      </c>
      <c r="F7721" s="1">
        <f>VLOOKUP(A7721,Weather!$A$1:$E$366, 5)</f>
        <v>0.27272727272727254</v>
      </c>
      <c r="G7721" s="1">
        <f>VLOOKUP(D7721, Fall!$A$1:$E$25, 2)</f>
        <v>1348.2142857142801</v>
      </c>
      <c r="H7721" s="1">
        <f>VLOOKUP(D7721, Fall!$A$1:$E$25, 3)</f>
        <v>1003.98947108661</v>
      </c>
      <c r="I7721" s="1">
        <f>VLOOKUP(D7721, Fall!$A$1:$E$25, 5)</f>
        <v>298.24561403508801</v>
      </c>
      <c r="J7721" s="1">
        <f t="shared" si="721"/>
        <v>298.24561403508801</v>
      </c>
      <c r="K7721" s="47">
        <f t="shared" si="722"/>
        <v>5.5795860669202471</v>
      </c>
      <c r="L7721" s="48">
        <f>Solar!K7738/1000*Variables!$B$3</f>
        <v>10.659050000000001</v>
      </c>
      <c r="M7721" s="1">
        <f>IF(E7721=1, VLOOKUP(D7721, Sheet1!$E$2:$G$26, 2), Sheet1!$G$3)</f>
        <v>0.18618000000000001</v>
      </c>
      <c r="N7721" s="1">
        <f>'Electricity Rates'!$J$3</f>
        <v>0.19270000000000001</v>
      </c>
      <c r="O7721" s="145">
        <f>L7721-K7721</f>
        <v>5.0794639330797535</v>
      </c>
      <c r="P7721">
        <f t="shared" si="723"/>
        <v>1.0751862350955317</v>
      </c>
      <c r="Q7721">
        <f>IF(O7721&gt;0, IF(Q7720+O7721*Variables!$B$5&lt;Variables!$B$4, Q7720+O7721*Variables!$B$5, Variables!$B$4), IF(Q7720&gt;-O7721, Q7720+O7721/Variables!$B$5, 0))</f>
        <v>100</v>
      </c>
      <c r="R7721">
        <f>IF(O7721&gt;0, 0, IF(Q7720&gt;-O7721, 0, -O7721 - Q7720*Variables!$B$5))</f>
        <v>0</v>
      </c>
      <c r="S7721">
        <f t="shared" si="724"/>
        <v>0</v>
      </c>
      <c r="T7721">
        <f t="shared" si="725"/>
        <v>0</v>
      </c>
    </row>
    <row r="7722" spans="1:20" x14ac:dyDescent="0.3">
      <c r="A7722" s="3">
        <f t="shared" si="720"/>
        <v>43422</v>
      </c>
      <c r="B7722">
        <v>11</v>
      </c>
      <c r="C7722">
        <v>18</v>
      </c>
      <c r="D7722">
        <v>17</v>
      </c>
      <c r="E7722">
        <v>0</v>
      </c>
      <c r="F7722" s="1">
        <f>VLOOKUP(A7722,Weather!$A$1:$E$366, 5)</f>
        <v>0.27272727272727254</v>
      </c>
      <c r="G7722" s="1">
        <f>VLOOKUP(D7722, Fall!$A$1:$E$25, 2)</f>
        <v>1080.3571428571399</v>
      </c>
      <c r="H7722" s="1">
        <f>VLOOKUP(D7722, Fall!$A$1:$E$25, 3)</f>
        <v>794.90091642515802</v>
      </c>
      <c r="I7722" s="1">
        <f>VLOOKUP(D7722, Fall!$A$1:$E$25, 5)</f>
        <v>263.15789473684202</v>
      </c>
      <c r="J7722" s="1">
        <f t="shared" si="721"/>
        <v>263.15789473684202</v>
      </c>
      <c r="K7722" s="47">
        <f t="shared" si="722"/>
        <v>4.9231641766943302</v>
      </c>
      <c r="L7722" s="48">
        <f>Solar!K7739/1000*Variables!$B$3</f>
        <v>2.3159000000000001</v>
      </c>
      <c r="M7722" s="1">
        <f>IF(E7722=1, VLOOKUP(D7722, Sheet1!$E$2:$G$26, 2), Sheet1!$G$3)</f>
        <v>0.18618000000000001</v>
      </c>
      <c r="N7722" s="1">
        <f>'Electricity Rates'!$J$3</f>
        <v>0.19270000000000001</v>
      </c>
      <c r="O7722" s="145">
        <f>L7722-K7722</f>
        <v>-2.6072641766943301</v>
      </c>
      <c r="P7722">
        <f t="shared" si="723"/>
        <v>0.94869373684899749</v>
      </c>
      <c r="Q7722">
        <f>IF(O7722&gt;0, IF(Q7721+O7722*Variables!$B$5&lt;Variables!$B$4, Q7721+O7722*Variables!$B$5, Variables!$B$4), IF(Q7721&gt;-O7722, Q7721+O7722/Variables!$B$5, 0))</f>
        <v>97.226314705644327</v>
      </c>
      <c r="R7722">
        <f>IF(O7722&gt;0, 0, IF(Q7721&gt;-O7722, 0, -O7722 - Q7721*Variables!$B$5))</f>
        <v>0</v>
      </c>
      <c r="S7722">
        <f t="shared" si="724"/>
        <v>0</v>
      </c>
      <c r="T7722">
        <f t="shared" si="725"/>
        <v>0</v>
      </c>
    </row>
    <row r="7723" spans="1:20" x14ac:dyDescent="0.3">
      <c r="A7723" s="3">
        <f t="shared" si="720"/>
        <v>43422</v>
      </c>
      <c r="B7723">
        <v>11</v>
      </c>
      <c r="C7723">
        <v>18</v>
      </c>
      <c r="D7723">
        <v>18</v>
      </c>
      <c r="E7723">
        <v>0</v>
      </c>
      <c r="F7723" s="1">
        <f>VLOOKUP(A7723,Weather!$A$1:$E$366, 5)</f>
        <v>0.27272727272727254</v>
      </c>
      <c r="G7723" s="1">
        <f>VLOOKUP(D7723, Fall!$A$1:$E$25, 2)</f>
        <v>678.57142857142799</v>
      </c>
      <c r="H7723" s="1">
        <f>VLOOKUP(D7723, Fall!$A$1:$E$25, 3)</f>
        <v>583.61400485626905</v>
      </c>
      <c r="I7723" s="1">
        <f>VLOOKUP(D7723, Fall!$A$1:$E$25, 5)</f>
        <v>280.70175438596499</v>
      </c>
      <c r="J7723" s="1">
        <f t="shared" si="721"/>
        <v>280.70175438596499</v>
      </c>
      <c r="K7723" s="47">
        <f t="shared" si="722"/>
        <v>5.251375121807289</v>
      </c>
      <c r="L7723" s="48">
        <f>Solar!K7740/1000*Variables!$B$3</f>
        <v>0</v>
      </c>
      <c r="M7723" s="1">
        <f>IF(E7723=1, VLOOKUP(D7723, Sheet1!$E$2:$G$26, 2), Sheet1!$G$3)</f>
        <v>0.18618000000000001</v>
      </c>
      <c r="N7723" s="1">
        <f>'Electricity Rates'!$J$3</f>
        <v>0.19270000000000001</v>
      </c>
      <c r="O7723" s="145">
        <f>L7723-K7723</f>
        <v>-5.251375121807289</v>
      </c>
      <c r="P7723">
        <f t="shared" si="723"/>
        <v>1.0119399859722646</v>
      </c>
      <c r="Q7723">
        <f>IF(O7723&gt;0, IF(Q7722+O7723*Variables!$B$5&lt;Variables!$B$4, Q7722+O7723*Variables!$B$5, Variables!$B$4), IF(Q7722&gt;-O7723, Q7722+O7723/Variables!$B$5, 0))</f>
        <v>91.639745427125931</v>
      </c>
      <c r="R7723">
        <f>IF(O7723&gt;0, 0, IF(Q7722&gt;-O7723, 0, -O7723 - Q7722*Variables!$B$5))</f>
        <v>0</v>
      </c>
      <c r="S7723">
        <f t="shared" si="724"/>
        <v>0</v>
      </c>
      <c r="T7723">
        <f t="shared" si="725"/>
        <v>0</v>
      </c>
    </row>
    <row r="7724" spans="1:20" x14ac:dyDescent="0.3">
      <c r="A7724" s="3">
        <f t="shared" si="720"/>
        <v>43422</v>
      </c>
      <c r="B7724">
        <v>11</v>
      </c>
      <c r="C7724">
        <v>18</v>
      </c>
      <c r="D7724">
        <v>19</v>
      </c>
      <c r="E7724">
        <v>0</v>
      </c>
      <c r="F7724" s="1">
        <f>VLOOKUP(A7724,Weather!$A$1:$E$366, 5)</f>
        <v>0.27272727272727254</v>
      </c>
      <c r="G7724" s="1">
        <f>VLOOKUP(D7724, Fall!$A$1:$E$25, 2)</f>
        <v>517.85714285714198</v>
      </c>
      <c r="H7724" s="1">
        <f>VLOOKUP(D7724, Fall!$A$1:$E$25, 3)</f>
        <v>442.60593718179598</v>
      </c>
      <c r="I7724" s="1">
        <f>VLOOKUP(D7724, Fall!$A$1:$E$25, 5)</f>
        <v>289.47368421052602</v>
      </c>
      <c r="J7724" s="1">
        <f t="shared" si="721"/>
        <v>289.47368421052602</v>
      </c>
      <c r="K7724" s="47">
        <f t="shared" si="722"/>
        <v>5.4154805943637587</v>
      </c>
      <c r="L7724" s="48">
        <f>Solar!K7741/1000*Variables!$B$3</f>
        <v>0</v>
      </c>
      <c r="M7724" s="1">
        <f>IF(E7724=1, VLOOKUP(D7724, Sheet1!$E$2:$G$26, 2), Sheet1!$G$3)</f>
        <v>0.18618000000000001</v>
      </c>
      <c r="N7724" s="1">
        <f>'Electricity Rates'!$J$3</f>
        <v>0.19270000000000001</v>
      </c>
      <c r="O7724" s="145">
        <f>L7724-K7724</f>
        <v>-5.4154805943637587</v>
      </c>
      <c r="P7724">
        <f t="shared" si="723"/>
        <v>1.0435631105338963</v>
      </c>
      <c r="Q7724">
        <f>IF(O7724&gt;0, IF(Q7723+O7724*Variables!$B$5&lt;Variables!$B$4, Q7723+O7724*Variables!$B$5, Variables!$B$4), IF(Q7723&gt;-O7724, Q7723+O7724/Variables!$B$5, 0))</f>
        <v>85.878595858653853</v>
      </c>
      <c r="R7724">
        <f>IF(O7724&gt;0, 0, IF(Q7723&gt;-O7724, 0, -O7724 - Q7723*Variables!$B$5))</f>
        <v>0</v>
      </c>
      <c r="S7724">
        <f t="shared" si="724"/>
        <v>0</v>
      </c>
      <c r="T7724">
        <f t="shared" si="725"/>
        <v>0</v>
      </c>
    </row>
    <row r="7725" spans="1:20" x14ac:dyDescent="0.3">
      <c r="A7725" s="3">
        <f t="shared" si="720"/>
        <v>43422</v>
      </c>
      <c r="B7725">
        <v>11</v>
      </c>
      <c r="C7725">
        <v>18</v>
      </c>
      <c r="D7725">
        <v>20</v>
      </c>
      <c r="E7725">
        <v>0</v>
      </c>
      <c r="F7725" s="1">
        <f>VLOOKUP(A7725,Weather!$A$1:$E$366, 5)</f>
        <v>0.27272727272727254</v>
      </c>
      <c r="G7725" s="1">
        <f>VLOOKUP(D7725, Fall!$A$1:$E$25, 2)</f>
        <v>428.57142857142799</v>
      </c>
      <c r="H7725" s="1">
        <f>VLOOKUP(D7725, Fall!$A$1:$E$25, 3)</f>
        <v>354.11608052009001</v>
      </c>
      <c r="I7725" s="1">
        <f>VLOOKUP(D7725, Fall!$A$1:$E$25, 5)</f>
        <v>263.15789473684202</v>
      </c>
      <c r="J7725" s="1">
        <f t="shared" si="721"/>
        <v>263.15789473684202</v>
      </c>
      <c r="K7725" s="47">
        <f t="shared" si="722"/>
        <v>4.9231641766943302</v>
      </c>
      <c r="L7725" s="48">
        <f>Solar!K7742/1000*Variables!$B$3</f>
        <v>0</v>
      </c>
      <c r="M7725" s="1">
        <f>IF(E7725=1, VLOOKUP(D7725, Sheet1!$E$2:$G$26, 2), Sheet1!$G$3)</f>
        <v>0.18618000000000001</v>
      </c>
      <c r="N7725" s="1">
        <f>'Electricity Rates'!$J$3</f>
        <v>0.19270000000000001</v>
      </c>
      <c r="O7725" s="145">
        <f>L7725-K7725</f>
        <v>-4.9231641766943302</v>
      </c>
      <c r="P7725">
        <f t="shared" si="723"/>
        <v>0.94869373684899749</v>
      </c>
      <c r="Q7725">
        <f>IF(O7725&gt;0, IF(Q7724+O7725*Variables!$B$5&lt;Variables!$B$4, Q7724+O7725*Variables!$B$5, Variables!$B$4), IF(Q7724&gt;-O7725, Q7724+O7725/Variables!$B$5, 0))</f>
        <v>80.641187160042861</v>
      </c>
      <c r="R7725">
        <f>IF(O7725&gt;0, 0, IF(Q7724&gt;-O7725, 0, -O7725 - Q7724*Variables!$B$5))</f>
        <v>0</v>
      </c>
      <c r="S7725">
        <f t="shared" si="724"/>
        <v>0</v>
      </c>
      <c r="T7725">
        <f t="shared" si="725"/>
        <v>0</v>
      </c>
    </row>
    <row r="7726" spans="1:20" x14ac:dyDescent="0.3">
      <c r="A7726" s="3">
        <f t="shared" si="720"/>
        <v>43422</v>
      </c>
      <c r="B7726">
        <v>11</v>
      </c>
      <c r="C7726">
        <v>18</v>
      </c>
      <c r="D7726">
        <v>21</v>
      </c>
      <c r="E7726">
        <v>0</v>
      </c>
      <c r="F7726" s="1">
        <f>VLOOKUP(A7726,Weather!$A$1:$E$366, 5)</f>
        <v>0.27272727272727254</v>
      </c>
      <c r="G7726" s="1">
        <f>VLOOKUP(D7726, Fall!$A$1:$E$25, 2)</f>
        <v>366.07142857142799</v>
      </c>
      <c r="H7726" s="1">
        <f>VLOOKUP(D7726, Fall!$A$1:$E$25, 3)</f>
        <v>305.62638808916603</v>
      </c>
      <c r="I7726" s="1">
        <f>VLOOKUP(D7726, Fall!$A$1:$E$25, 5)</f>
        <v>271.929824561403</v>
      </c>
      <c r="J7726" s="1">
        <f t="shared" si="721"/>
        <v>271.929824561403</v>
      </c>
      <c r="K7726" s="47">
        <f t="shared" si="722"/>
        <v>5.0872696492507998</v>
      </c>
      <c r="L7726" s="48">
        <f>Solar!K7743/1000*Variables!$B$3</f>
        <v>0</v>
      </c>
      <c r="M7726" s="1">
        <f>IF(E7726=1, VLOOKUP(D7726, Sheet1!$E$2:$G$26, 2), Sheet1!$G$3)</f>
        <v>0.18618000000000001</v>
      </c>
      <c r="N7726" s="1">
        <f>'Electricity Rates'!$J$3</f>
        <v>0.19270000000000001</v>
      </c>
      <c r="O7726" s="145">
        <f>L7726-K7726</f>
        <v>-5.0872696492507998</v>
      </c>
      <c r="P7726">
        <f t="shared" si="723"/>
        <v>0.98031686141062913</v>
      </c>
      <c r="Q7726">
        <f>IF(O7726&gt;0, IF(Q7725+O7726*Variables!$B$5&lt;Variables!$B$4, Q7725+O7726*Variables!$B$5, Variables!$B$4), IF(Q7725&gt;-O7726, Q7725+O7726/Variables!$B$5, 0))</f>
        <v>75.229198171478174</v>
      </c>
      <c r="R7726">
        <f>IF(O7726&gt;0, 0, IF(Q7725&gt;-O7726, 0, -O7726 - Q7725*Variables!$B$5))</f>
        <v>0</v>
      </c>
      <c r="S7726">
        <f t="shared" si="724"/>
        <v>0</v>
      </c>
      <c r="T7726">
        <f t="shared" si="725"/>
        <v>0</v>
      </c>
    </row>
    <row r="7727" spans="1:20" x14ac:dyDescent="0.3">
      <c r="A7727" s="3">
        <f t="shared" si="720"/>
        <v>43422</v>
      </c>
      <c r="B7727">
        <v>11</v>
      </c>
      <c r="C7727">
        <v>18</v>
      </c>
      <c r="D7727">
        <v>22</v>
      </c>
      <c r="E7727">
        <v>0</v>
      </c>
      <c r="F7727" s="1">
        <f>VLOOKUP(A7727,Weather!$A$1:$E$366, 5)</f>
        <v>0.27272727272727254</v>
      </c>
      <c r="G7727" s="1">
        <f>VLOOKUP(D7727, Fall!$A$1:$E$25, 2)</f>
        <v>330.35714285714198</v>
      </c>
      <c r="H7727" s="1">
        <f>VLOOKUP(D7727, Fall!$A$1:$E$25, 3)</f>
        <v>272.33281237147202</v>
      </c>
      <c r="I7727" s="1">
        <f>VLOOKUP(D7727, Fall!$A$1:$E$25, 5)</f>
        <v>254.385964912281</v>
      </c>
      <c r="J7727" s="1">
        <f t="shared" si="721"/>
        <v>254.385964912281</v>
      </c>
      <c r="K7727" s="47">
        <f t="shared" si="722"/>
        <v>4.7590587041378596</v>
      </c>
      <c r="L7727" s="48">
        <f>Solar!K7744/1000*Variables!$B$3</f>
        <v>0</v>
      </c>
      <c r="M7727" s="1">
        <f>IF(E7727=1, VLOOKUP(D7727, Sheet1!$E$2:$G$26, 2), Sheet1!$G$3)</f>
        <v>0.18618000000000001</v>
      </c>
      <c r="N7727" s="1">
        <f>'Electricity Rates'!$J$3</f>
        <v>0.19270000000000001</v>
      </c>
      <c r="O7727" s="145">
        <f>L7727-K7727</f>
        <v>-4.7590587041378596</v>
      </c>
      <c r="P7727">
        <f t="shared" si="723"/>
        <v>0.91707061228736564</v>
      </c>
      <c r="Q7727">
        <f>IF(O7727&gt;0, IF(Q7726+O7727*Variables!$B$5&lt;Variables!$B$4, Q7726+O7727*Variables!$B$5, Variables!$B$4), IF(Q7726&gt;-O7727, Q7726+O7727/Variables!$B$5, 0))</f>
        <v>70.166369762820878</v>
      </c>
      <c r="R7727">
        <f>IF(O7727&gt;0, 0, IF(Q7726&gt;-O7727, 0, -O7727 - Q7726*Variables!$B$5))</f>
        <v>0</v>
      </c>
      <c r="S7727">
        <f t="shared" si="724"/>
        <v>0</v>
      </c>
      <c r="T7727">
        <f t="shared" si="725"/>
        <v>0</v>
      </c>
    </row>
    <row r="7728" spans="1:20" x14ac:dyDescent="0.3">
      <c r="A7728" s="3">
        <f t="shared" si="720"/>
        <v>43422</v>
      </c>
      <c r="B7728">
        <v>11</v>
      </c>
      <c r="C7728">
        <v>18</v>
      </c>
      <c r="D7728">
        <v>23</v>
      </c>
      <c r="E7728">
        <v>0</v>
      </c>
      <c r="F7728" s="1">
        <f>VLOOKUP(A7728,Weather!$A$1:$E$366, 5)</f>
        <v>0.27272727272727254</v>
      </c>
      <c r="G7728" s="1">
        <f>VLOOKUP(D7728, Fall!$A$1:$E$25, 2)</f>
        <v>303.57142857142799</v>
      </c>
      <c r="H7728" s="1">
        <f>VLOOKUP(D7728, Fall!$A$1:$E$25, 3)</f>
        <v>252.67335691371099</v>
      </c>
      <c r="I7728" s="1">
        <f>VLOOKUP(D7728, Fall!$A$1:$E$25, 5)</f>
        <v>254.385964912281</v>
      </c>
      <c r="J7728" s="1">
        <f t="shared" si="721"/>
        <v>254.385964912281</v>
      </c>
      <c r="K7728" s="47">
        <f t="shared" si="722"/>
        <v>4.7590587041378596</v>
      </c>
      <c r="L7728" s="48">
        <f>Solar!K7745/1000*Variables!$B$3</f>
        <v>0</v>
      </c>
      <c r="M7728" s="1">
        <f>IF(E7728=1, VLOOKUP(D7728, Sheet1!$E$2:$G$26, 2), Sheet1!$G$3)</f>
        <v>0.18618000000000001</v>
      </c>
      <c r="N7728" s="1">
        <f>'Electricity Rates'!$J$3</f>
        <v>0.19270000000000001</v>
      </c>
      <c r="O7728" s="145">
        <f>L7728-K7728</f>
        <v>-4.7590587041378596</v>
      </c>
      <c r="P7728">
        <f t="shared" si="723"/>
        <v>0.91707061228736564</v>
      </c>
      <c r="Q7728">
        <f>IF(O7728&gt;0, IF(Q7727+O7728*Variables!$B$5&lt;Variables!$B$4, Q7727+O7728*Variables!$B$5, Variables!$B$4), IF(Q7727&gt;-O7728, Q7727+O7728/Variables!$B$5, 0))</f>
        <v>65.103541354163582</v>
      </c>
      <c r="R7728">
        <f>IF(O7728&gt;0, 0, IF(Q7727&gt;-O7728, 0, -O7728 - Q7727*Variables!$B$5))</f>
        <v>0</v>
      </c>
      <c r="S7728">
        <f t="shared" si="724"/>
        <v>0</v>
      </c>
      <c r="T7728">
        <f t="shared" si="725"/>
        <v>0</v>
      </c>
    </row>
    <row r="7729" spans="1:20" x14ac:dyDescent="0.3">
      <c r="A7729" s="3">
        <f t="shared" si="720"/>
        <v>43422</v>
      </c>
      <c r="B7729">
        <v>11</v>
      </c>
      <c r="C7729">
        <v>18</v>
      </c>
      <c r="D7729">
        <v>24</v>
      </c>
      <c r="E7729">
        <v>0</v>
      </c>
      <c r="F7729" s="1">
        <f>VLOOKUP(A7729,Weather!$A$1:$E$366, 5)</f>
        <v>0.27272727272727254</v>
      </c>
      <c r="G7729" s="1">
        <f>VLOOKUP(D7729, Fall!$A$1:$E$25, 2)</f>
        <v>285.71428571428498</v>
      </c>
      <c r="H7729" s="1">
        <f>VLOOKUP(D7729, Fall!$A$1:$E$25, 3)</f>
        <v>237.47635107345499</v>
      </c>
      <c r="I7729" s="1">
        <f>VLOOKUP(D7729, Fall!$A$1:$E$25, 5)</f>
        <v>254.385964912281</v>
      </c>
      <c r="J7729" s="1">
        <f t="shared" si="721"/>
        <v>254.385964912281</v>
      </c>
      <c r="K7729" s="47">
        <f t="shared" si="722"/>
        <v>4.7590587041378596</v>
      </c>
      <c r="L7729" s="48">
        <f>Solar!K7746/1000*Variables!$B$3</f>
        <v>0</v>
      </c>
      <c r="M7729" s="1">
        <f>IF(E7729=1, VLOOKUP(D7729, Sheet1!$E$2:$G$26, 2), Sheet1!$G$3)</f>
        <v>0.18618000000000001</v>
      </c>
      <c r="N7729" s="1">
        <f>'Electricity Rates'!$J$3</f>
        <v>0.19270000000000001</v>
      </c>
      <c r="O7729" s="145">
        <f>L7729-K7729</f>
        <v>-4.7590587041378596</v>
      </c>
      <c r="P7729">
        <f t="shared" si="723"/>
        <v>0.91707061228736564</v>
      </c>
      <c r="Q7729">
        <f>IF(O7729&gt;0, IF(Q7728+O7729*Variables!$B$5&lt;Variables!$B$4, Q7728+O7729*Variables!$B$5, Variables!$B$4), IF(Q7728&gt;-O7729, Q7728+O7729/Variables!$B$5, 0))</f>
        <v>60.040712945506286</v>
      </c>
      <c r="R7729">
        <f>IF(O7729&gt;0, 0, IF(Q7728&gt;-O7729, 0, -O7729 - Q7728*Variables!$B$5))</f>
        <v>0</v>
      </c>
      <c r="S7729">
        <f t="shared" si="724"/>
        <v>0</v>
      </c>
      <c r="T7729">
        <f t="shared" si="725"/>
        <v>0</v>
      </c>
    </row>
    <row r="7730" spans="1:20" x14ac:dyDescent="0.3">
      <c r="A7730" s="3">
        <f t="shared" si="720"/>
        <v>43423</v>
      </c>
      <c r="B7730">
        <v>11</v>
      </c>
      <c r="C7730">
        <v>19</v>
      </c>
      <c r="D7730">
        <v>1</v>
      </c>
      <c r="E7730">
        <v>1</v>
      </c>
      <c r="F7730" s="1">
        <f>VLOOKUP(A7730,Weather!$A$1:$E$366, 5)</f>
        <v>0.24545454545454556</v>
      </c>
      <c r="G7730" s="1">
        <f>VLOOKUP(D7730, Fall!$A$1:$E$25, 2)</f>
        <v>276.78571428571399</v>
      </c>
      <c r="H7730" s="1">
        <f>VLOOKUP(D7730, Fall!$A$1:$E$25, 3)</f>
        <v>258.40056395394299</v>
      </c>
      <c r="I7730" s="1">
        <f>VLOOKUP(D7730, Fall!$A$1:$E$25, 5)</f>
        <v>254.385964912281</v>
      </c>
      <c r="J7730" s="1">
        <f t="shared" si="721"/>
        <v>262.91328267174134</v>
      </c>
      <c r="K7730" s="47">
        <f t="shared" si="722"/>
        <v>4.9185879683411846</v>
      </c>
      <c r="L7730" s="48">
        <f>Solar!K7747/1000*Variables!$B$3</f>
        <v>0</v>
      </c>
      <c r="M7730" s="1">
        <f>IF(E7730=1, VLOOKUP(D7730, Sheet1!$E$2:$G$26, 2), Sheet1!$G$3)</f>
        <v>0.18618000000000001</v>
      </c>
      <c r="N7730" s="1">
        <f>'Electricity Rates'!$J$3</f>
        <v>0.19270000000000001</v>
      </c>
      <c r="O7730" s="145">
        <f>L7730-K7730</f>
        <v>-4.9185879683411846</v>
      </c>
      <c r="P7730">
        <f t="shared" si="723"/>
        <v>0.94781190149934635</v>
      </c>
      <c r="Q7730">
        <f>IF(O7730&gt;0, IF(Q7729+O7730*Variables!$B$5&lt;Variables!$B$4, Q7729+O7730*Variables!$B$5, Variables!$B$4), IF(Q7729&gt;-O7730, Q7729+O7730/Variables!$B$5, 0))</f>
        <v>54.808172553653961</v>
      </c>
      <c r="R7730">
        <f>IF(O7730&gt;0, 0, IF(Q7729&gt;-O7730, 0, -O7730 - Q7729*Variables!$B$5))</f>
        <v>0</v>
      </c>
      <c r="S7730">
        <f t="shared" si="724"/>
        <v>0</v>
      </c>
      <c r="T7730">
        <f t="shared" si="725"/>
        <v>0</v>
      </c>
    </row>
    <row r="7731" spans="1:20" x14ac:dyDescent="0.3">
      <c r="A7731" s="3">
        <f t="shared" si="720"/>
        <v>43423</v>
      </c>
      <c r="B7731">
        <v>11</v>
      </c>
      <c r="C7731">
        <v>19</v>
      </c>
      <c r="D7731">
        <v>2</v>
      </c>
      <c r="E7731">
        <v>1</v>
      </c>
      <c r="F7731" s="1">
        <f>VLOOKUP(A7731,Weather!$A$1:$E$366, 5)</f>
        <v>0.24545454545454556</v>
      </c>
      <c r="G7731" s="1">
        <f>VLOOKUP(D7731, Fall!$A$1:$E$25, 2)</f>
        <v>272.32142857142799</v>
      </c>
      <c r="H7731" s="1">
        <f>VLOOKUP(D7731, Fall!$A$1:$E$25, 3)</f>
        <v>244.53669616981199</v>
      </c>
      <c r="I7731" s="1">
        <f>VLOOKUP(D7731, Fall!$A$1:$E$25, 5)</f>
        <v>254.385964912281</v>
      </c>
      <c r="J7731" s="1">
        <f t="shared" si="721"/>
        <v>251.35658503202683</v>
      </c>
      <c r="K7731" s="47">
        <f t="shared" si="722"/>
        <v>4.7023849930224095</v>
      </c>
      <c r="L7731" s="48">
        <f>Solar!K7748/1000*Variables!$B$3</f>
        <v>0</v>
      </c>
      <c r="M7731" s="1">
        <f>IF(E7731=1, VLOOKUP(D7731, Sheet1!$E$2:$G$26, 2), Sheet1!$G$3)</f>
        <v>0.18618000000000001</v>
      </c>
      <c r="N7731" s="1">
        <f>'Electricity Rates'!$J$3</f>
        <v>0.19270000000000001</v>
      </c>
      <c r="O7731" s="145">
        <f>L7731-K7731</f>
        <v>-4.7023849930224095</v>
      </c>
      <c r="P7731">
        <f t="shared" si="723"/>
        <v>0.90614958815541835</v>
      </c>
      <c r="Q7731">
        <f>IF(O7731&gt;0, IF(Q7730+O7731*Variables!$B$5&lt;Variables!$B$4, Q7730+O7731*Variables!$B$5, Variables!$B$4), IF(Q7730&gt;-O7731, Q7730+O7731/Variables!$B$5, 0))</f>
        <v>49.805635327034373</v>
      </c>
      <c r="R7731">
        <f>IF(O7731&gt;0, 0, IF(Q7730&gt;-O7731, 0, -O7731 - Q7730*Variables!$B$5))</f>
        <v>0</v>
      </c>
      <c r="S7731">
        <f t="shared" si="724"/>
        <v>0</v>
      </c>
      <c r="T7731">
        <f t="shared" si="725"/>
        <v>0</v>
      </c>
    </row>
    <row r="7732" spans="1:20" x14ac:dyDescent="0.3">
      <c r="A7732" s="3">
        <f t="shared" si="720"/>
        <v>43423</v>
      </c>
      <c r="B7732">
        <v>11</v>
      </c>
      <c r="C7732">
        <v>19</v>
      </c>
      <c r="D7732">
        <v>3</v>
      </c>
      <c r="E7732">
        <v>1</v>
      </c>
      <c r="F7732" s="1">
        <f>VLOOKUP(A7732,Weather!$A$1:$E$366, 5)</f>
        <v>0.24545454545454556</v>
      </c>
      <c r="G7732" s="1">
        <f>VLOOKUP(D7732, Fall!$A$1:$E$25, 2)</f>
        <v>272.32142857142799</v>
      </c>
      <c r="H7732" s="1">
        <f>VLOOKUP(D7732, Fall!$A$1:$E$25, 3)</f>
        <v>252.565207174747</v>
      </c>
      <c r="I7732" s="1">
        <f>VLOOKUP(D7732, Fall!$A$1:$E$25, 5)</f>
        <v>254.385964912281</v>
      </c>
      <c r="J7732" s="1">
        <f t="shared" si="721"/>
        <v>257.41446151756872</v>
      </c>
      <c r="K7732" s="47">
        <f t="shared" si="722"/>
        <v>4.8157158909241531</v>
      </c>
      <c r="L7732" s="48">
        <f>Solar!K7749/1000*Variables!$B$3</f>
        <v>0</v>
      </c>
      <c r="M7732" s="1">
        <f>IF(E7732=1, VLOOKUP(D7732, Sheet1!$E$2:$G$26, 2), Sheet1!$G$3)</f>
        <v>0.18618000000000001</v>
      </c>
      <c r="N7732" s="1">
        <f>'Electricity Rates'!$J$3</f>
        <v>0.19270000000000001</v>
      </c>
      <c r="O7732" s="145">
        <f>L7732-K7732</f>
        <v>-4.8157158909241531</v>
      </c>
      <c r="P7732">
        <f t="shared" si="723"/>
        <v>0.92798845218108439</v>
      </c>
      <c r="Q7732">
        <f>IF(O7732&gt;0, IF(Q7731+O7732*Variables!$B$5&lt;Variables!$B$4, Q7731+O7732*Variables!$B$5, Variables!$B$4), IF(Q7731&gt;-O7732, Q7731+O7732/Variables!$B$5, 0))</f>
        <v>44.682533315412932</v>
      </c>
      <c r="R7732">
        <f>IF(O7732&gt;0, 0, IF(Q7731&gt;-O7732, 0, -O7732 - Q7731*Variables!$B$5))</f>
        <v>0</v>
      </c>
      <c r="S7732">
        <f t="shared" si="724"/>
        <v>0</v>
      </c>
      <c r="T7732">
        <f t="shared" si="725"/>
        <v>0</v>
      </c>
    </row>
    <row r="7733" spans="1:20" x14ac:dyDescent="0.3">
      <c r="A7733" s="3">
        <f t="shared" si="720"/>
        <v>43423</v>
      </c>
      <c r="B7733">
        <v>11</v>
      </c>
      <c r="C7733">
        <v>19</v>
      </c>
      <c r="D7733">
        <v>4</v>
      </c>
      <c r="E7733">
        <v>1</v>
      </c>
      <c r="F7733" s="1">
        <f>VLOOKUP(A7733,Weather!$A$1:$E$366, 5)</f>
        <v>0.24545454545454556</v>
      </c>
      <c r="G7733" s="1">
        <f>VLOOKUP(D7733, Fall!$A$1:$E$25, 2)</f>
        <v>272.32142857142799</v>
      </c>
      <c r="H7733" s="1">
        <f>VLOOKUP(D7733, Fall!$A$1:$E$25, 3)</f>
        <v>267.50020564283898</v>
      </c>
      <c r="I7733" s="1">
        <f>VLOOKUP(D7733, Fall!$A$1:$E$25, 5)</f>
        <v>254.385964912281</v>
      </c>
      <c r="J7733" s="1">
        <f t="shared" si="721"/>
        <v>268.68359672531085</v>
      </c>
      <c r="K7733" s="47">
        <f t="shared" si="722"/>
        <v>5.0265391414010594</v>
      </c>
      <c r="L7733" s="48">
        <f>Solar!K7750/1000*Variables!$B$3</f>
        <v>0</v>
      </c>
      <c r="M7733" s="1">
        <f>IF(E7733=1, VLOOKUP(D7733, Sheet1!$E$2:$G$26, 2), Sheet1!$G$3)</f>
        <v>0.18618000000000001</v>
      </c>
      <c r="N7733" s="1">
        <f>'Electricity Rates'!$J$3</f>
        <v>0.19270000000000001</v>
      </c>
      <c r="O7733" s="145">
        <f>L7733-K7733</f>
        <v>-5.0265391414010594</v>
      </c>
      <c r="P7733">
        <f t="shared" si="723"/>
        <v>0.96861409254798425</v>
      </c>
      <c r="Q7733">
        <f>IF(O7733&gt;0, IF(Q7732+O7733*Variables!$B$5&lt;Variables!$B$4, Q7732+O7733*Variables!$B$5, Variables!$B$4), IF(Q7732&gt;-O7733, Q7732+O7733/Variables!$B$5, 0))</f>
        <v>39.335151250092657</v>
      </c>
      <c r="R7733">
        <f>IF(O7733&gt;0, 0, IF(Q7732&gt;-O7733, 0, -O7733 - Q7732*Variables!$B$5))</f>
        <v>0</v>
      </c>
      <c r="S7733">
        <f t="shared" si="724"/>
        <v>0</v>
      </c>
      <c r="T7733">
        <f t="shared" si="725"/>
        <v>0</v>
      </c>
    </row>
    <row r="7734" spans="1:20" x14ac:dyDescent="0.3">
      <c r="A7734" s="3">
        <f t="shared" si="720"/>
        <v>43423</v>
      </c>
      <c r="B7734">
        <v>11</v>
      </c>
      <c r="C7734">
        <v>19</v>
      </c>
      <c r="D7734">
        <v>5</v>
      </c>
      <c r="E7734">
        <v>1</v>
      </c>
      <c r="F7734" s="1">
        <f>VLOOKUP(A7734,Weather!$A$1:$E$366, 5)</f>
        <v>0.24545454545454556</v>
      </c>
      <c r="G7734" s="1">
        <f>VLOOKUP(D7734, Fall!$A$1:$E$25, 2)</f>
        <v>303.57142857142799</v>
      </c>
      <c r="H7734" s="1">
        <f>VLOOKUP(D7734, Fall!$A$1:$E$25, 3)</f>
        <v>277.41442782172697</v>
      </c>
      <c r="I7734" s="1">
        <f>VLOOKUP(D7734, Fall!$A$1:$E$25, 5)</f>
        <v>254.385964912281</v>
      </c>
      <c r="J7734" s="1">
        <f t="shared" si="721"/>
        <v>283.83478255119905</v>
      </c>
      <c r="K7734" s="47">
        <f t="shared" si="722"/>
        <v>5.3099878875123769</v>
      </c>
      <c r="L7734" s="48">
        <f>Solar!K7751/1000*Variables!$B$3</f>
        <v>0</v>
      </c>
      <c r="M7734" s="1">
        <f>IF(E7734=1, VLOOKUP(D7734, Sheet1!$E$2:$G$26, 2), Sheet1!$G$3)</f>
        <v>0.18618000000000001</v>
      </c>
      <c r="N7734" s="1">
        <f>'Electricity Rates'!$J$3</f>
        <v>0.19270000000000001</v>
      </c>
      <c r="O7734" s="145">
        <f>L7734-K7734</f>
        <v>-5.3099878875123769</v>
      </c>
      <c r="P7734">
        <f t="shared" si="723"/>
        <v>1.0232346659236351</v>
      </c>
      <c r="Q7734">
        <f>IF(O7734&gt;0, IF(Q7733+O7734*Variables!$B$5&lt;Variables!$B$4, Q7733+O7734*Variables!$B$5, Variables!$B$4), IF(Q7733&gt;-O7734, Q7733+O7734/Variables!$B$5, 0))</f>
        <v>33.686227965505026</v>
      </c>
      <c r="R7734">
        <f>IF(O7734&gt;0, 0, IF(Q7733&gt;-O7734, 0, -O7734 - Q7733*Variables!$B$5))</f>
        <v>0</v>
      </c>
      <c r="S7734">
        <f t="shared" si="724"/>
        <v>0</v>
      </c>
      <c r="T7734">
        <f t="shared" si="725"/>
        <v>0</v>
      </c>
    </row>
    <row r="7735" spans="1:20" x14ac:dyDescent="0.3">
      <c r="A7735" s="3">
        <f t="shared" si="720"/>
        <v>43423</v>
      </c>
      <c r="B7735">
        <v>11</v>
      </c>
      <c r="C7735">
        <v>19</v>
      </c>
      <c r="D7735">
        <v>6</v>
      </c>
      <c r="E7735">
        <v>1</v>
      </c>
      <c r="F7735" s="1">
        <f>VLOOKUP(A7735,Weather!$A$1:$E$366, 5)</f>
        <v>0.24545454545454556</v>
      </c>
      <c r="G7735" s="1">
        <f>VLOOKUP(D7735, Fall!$A$1:$E$25, 2)</f>
        <v>401.78571428571399</v>
      </c>
      <c r="H7735" s="1">
        <f>VLOOKUP(D7735, Fall!$A$1:$E$25, 3)</f>
        <v>309.98601628691301</v>
      </c>
      <c r="I7735" s="1">
        <f>VLOOKUP(D7735, Fall!$A$1:$E$25, 5)</f>
        <v>271.929824561403</v>
      </c>
      <c r="J7735" s="1">
        <f t="shared" si="721"/>
        <v>332.51866943207324</v>
      </c>
      <c r="K7735" s="47">
        <f t="shared" si="722"/>
        <v>6.2207672054341803</v>
      </c>
      <c r="L7735" s="48">
        <f>Solar!K7752/1000*Variables!$B$3</f>
        <v>0</v>
      </c>
      <c r="M7735" s="1">
        <f>IF(E7735=1, VLOOKUP(D7735, Sheet1!$E$2:$G$26, 2), Sheet1!$G$3)</f>
        <v>0.18618000000000001</v>
      </c>
      <c r="N7735" s="1">
        <f>'Electricity Rates'!$J$3</f>
        <v>0.19270000000000001</v>
      </c>
      <c r="O7735" s="145">
        <f>L7735-K7735</f>
        <v>-6.2207672054341803</v>
      </c>
      <c r="P7735">
        <f t="shared" si="723"/>
        <v>1.1987418404871666</v>
      </c>
      <c r="Q7735">
        <f>IF(O7735&gt;0, IF(Q7734+O7735*Variables!$B$5&lt;Variables!$B$4, Q7734+O7735*Variables!$B$5, Variables!$B$4), IF(Q7734&gt;-O7735, Q7734+O7735/Variables!$B$5, 0))</f>
        <v>27.068390512915471</v>
      </c>
      <c r="R7735">
        <f>IF(O7735&gt;0, 0, IF(Q7734&gt;-O7735, 0, -O7735 - Q7734*Variables!$B$5))</f>
        <v>0</v>
      </c>
      <c r="S7735">
        <f t="shared" si="724"/>
        <v>0</v>
      </c>
      <c r="T7735">
        <f t="shared" si="725"/>
        <v>0</v>
      </c>
    </row>
    <row r="7736" spans="1:20" x14ac:dyDescent="0.3">
      <c r="A7736" s="3">
        <f t="shared" si="720"/>
        <v>43423</v>
      </c>
      <c r="B7736">
        <v>11</v>
      </c>
      <c r="C7736">
        <v>19</v>
      </c>
      <c r="D7736">
        <v>7</v>
      </c>
      <c r="E7736">
        <v>1</v>
      </c>
      <c r="F7736" s="1">
        <f>VLOOKUP(A7736,Weather!$A$1:$E$366, 5)</f>
        <v>0.24545454545454556</v>
      </c>
      <c r="G7736" s="1">
        <f>VLOOKUP(D7736, Fall!$A$1:$E$25, 2)</f>
        <v>593.74999999999898</v>
      </c>
      <c r="H7736" s="1">
        <f>VLOOKUP(D7736, Fall!$A$1:$E$25, 3)</f>
        <v>390.39236653779699</v>
      </c>
      <c r="I7736" s="1">
        <f>VLOOKUP(D7736, Fall!$A$1:$E$25, 5)</f>
        <v>263.15789473684202</v>
      </c>
      <c r="J7736" s="1">
        <f t="shared" si="721"/>
        <v>440.30742202397386</v>
      </c>
      <c r="K7736" s="47">
        <f t="shared" si="722"/>
        <v>8.2372817619960301</v>
      </c>
      <c r="L7736" s="48">
        <f>Solar!K7753/1000*Variables!$B$3</f>
        <v>0</v>
      </c>
      <c r="M7736" s="1">
        <f>IF(E7736=1, VLOOKUP(D7736, Sheet1!$E$2:$G$26, 2), Sheet1!$G$3)</f>
        <v>0.18618000000000001</v>
      </c>
      <c r="N7736" s="1">
        <f>'Electricity Rates'!$J$3</f>
        <v>0.19270000000000001</v>
      </c>
      <c r="O7736" s="145">
        <f>L7736-K7736</f>
        <v>-8.2372817619960301</v>
      </c>
      <c r="P7736">
        <f t="shared" si="723"/>
        <v>1.5873241955366351</v>
      </c>
      <c r="Q7736">
        <f>IF(O7736&gt;0, IF(Q7735+O7736*Variables!$B$5&lt;Variables!$B$4, Q7735+O7736*Variables!$B$5, Variables!$B$4), IF(Q7735&gt;-O7736, Q7735+O7736/Variables!$B$5, 0))</f>
        <v>18.305324808664373</v>
      </c>
      <c r="R7736">
        <f>IF(O7736&gt;0, 0, IF(Q7735&gt;-O7736, 0, -O7736 - Q7735*Variables!$B$5))</f>
        <v>0</v>
      </c>
      <c r="S7736">
        <f t="shared" si="724"/>
        <v>0</v>
      </c>
      <c r="T7736">
        <f t="shared" si="725"/>
        <v>0</v>
      </c>
    </row>
    <row r="7737" spans="1:20" x14ac:dyDescent="0.3">
      <c r="A7737" s="3">
        <f t="shared" si="720"/>
        <v>43423</v>
      </c>
      <c r="B7737">
        <v>11</v>
      </c>
      <c r="C7737">
        <v>19</v>
      </c>
      <c r="D7737">
        <v>8</v>
      </c>
      <c r="E7737">
        <v>1</v>
      </c>
      <c r="F7737" s="1">
        <f>VLOOKUP(A7737,Weather!$A$1:$E$366, 5)</f>
        <v>0.24545454545454556</v>
      </c>
      <c r="G7737" s="1">
        <f>VLOOKUP(D7737, Fall!$A$1:$E$25, 2)</f>
        <v>866.07142857142799</v>
      </c>
      <c r="H7737" s="1">
        <f>VLOOKUP(D7737, Fall!$A$1:$E$25, 3)</f>
        <v>561.61059471909198</v>
      </c>
      <c r="I7737" s="1">
        <f>VLOOKUP(D7737, Fall!$A$1:$E$25, 5)</f>
        <v>271.929824561403</v>
      </c>
      <c r="J7737" s="1">
        <f t="shared" si="721"/>
        <v>636.34189030102903</v>
      </c>
      <c r="K7737" s="47">
        <f t="shared" si="722"/>
        <v>11.904699274147927</v>
      </c>
      <c r="L7737" s="48">
        <f>Solar!K7754/1000*Variables!$B$3</f>
        <v>4.16995</v>
      </c>
      <c r="M7737" s="1">
        <f>IF(E7737=1, VLOOKUP(D7737, Sheet1!$E$2:$G$26, 2), Sheet1!$G$3)</f>
        <v>0.18618000000000001</v>
      </c>
      <c r="N7737" s="1">
        <f>'Electricity Rates'!$J$3</f>
        <v>0.19270000000000001</v>
      </c>
      <c r="O7737" s="145">
        <f>L7737-K7737</f>
        <v>-7.7347492741479265</v>
      </c>
      <c r="P7737">
        <f t="shared" si="723"/>
        <v>2.2940355501283056</v>
      </c>
      <c r="Q7737">
        <f>IF(O7737&gt;0, IF(Q7736+O7737*Variables!$B$5&lt;Variables!$B$4, Q7736+O7737*Variables!$B$5, Variables!$B$4), IF(Q7736&gt;-O7737, Q7736+O7737/Variables!$B$5, 0))</f>
        <v>10.07686813403892</v>
      </c>
      <c r="R7737">
        <f>IF(O7737&gt;0, 0, IF(Q7736&gt;-O7737, 0, -O7737 - Q7736*Variables!$B$5))</f>
        <v>0</v>
      </c>
      <c r="S7737">
        <f t="shared" si="724"/>
        <v>0</v>
      </c>
      <c r="T7737">
        <f t="shared" si="725"/>
        <v>0</v>
      </c>
    </row>
    <row r="7738" spans="1:20" x14ac:dyDescent="0.3">
      <c r="A7738" s="3">
        <f t="shared" si="720"/>
        <v>43423</v>
      </c>
      <c r="B7738">
        <v>11</v>
      </c>
      <c r="C7738">
        <v>19</v>
      </c>
      <c r="D7738">
        <v>9</v>
      </c>
      <c r="E7738">
        <v>1</v>
      </c>
      <c r="F7738" s="1">
        <f>VLOOKUP(A7738,Weather!$A$1:$E$366, 5)</f>
        <v>0.24545454545454556</v>
      </c>
      <c r="G7738" s="1">
        <f>VLOOKUP(D7738, Fall!$A$1:$E$25, 2)</f>
        <v>1080.3571428571399</v>
      </c>
      <c r="H7738" s="1">
        <f>VLOOKUP(D7738, Fall!$A$1:$E$25, 3)</f>
        <v>760.17932055605797</v>
      </c>
      <c r="I7738" s="1">
        <f>VLOOKUP(D7738, Fall!$A$1:$E$25, 5)</f>
        <v>311.40350877192998</v>
      </c>
      <c r="J7738" s="1">
        <f t="shared" si="721"/>
        <v>838.76842239359632</v>
      </c>
      <c r="K7738" s="47">
        <f t="shared" si="722"/>
        <v>15.691699668748178</v>
      </c>
      <c r="L7738" s="48">
        <f>Solar!K7755/1000*Variables!$B$3</f>
        <v>14.258899999999999</v>
      </c>
      <c r="M7738" s="1">
        <f>IF(E7738=1, VLOOKUP(D7738, Sheet1!$E$2:$G$26, 2), Sheet1!$G$3)</f>
        <v>0.20441999999999999</v>
      </c>
      <c r="N7738" s="1">
        <f>'Electricity Rates'!$J$3</f>
        <v>0.19270000000000001</v>
      </c>
      <c r="O7738" s="145">
        <f>L7738-K7738</f>
        <v>-1.4327996687481797</v>
      </c>
      <c r="P7738">
        <f t="shared" si="723"/>
        <v>3.0237905261677742</v>
      </c>
      <c r="Q7738">
        <f>IF(O7738&gt;0, IF(Q7737+O7738*Variables!$B$5&lt;Variables!$B$4, Q7737+O7738*Variables!$B$5, Variables!$B$4), IF(Q7737&gt;-O7738, Q7737+O7738/Variables!$B$5, 0))</f>
        <v>8.5526131672855374</v>
      </c>
      <c r="R7738">
        <f>IF(O7738&gt;0, 0, IF(Q7737&gt;-O7738, 0, -O7738 - Q7737*Variables!$B$5))</f>
        <v>0</v>
      </c>
      <c r="S7738">
        <f t="shared" si="724"/>
        <v>0</v>
      </c>
      <c r="T7738">
        <f t="shared" si="725"/>
        <v>0</v>
      </c>
    </row>
    <row r="7739" spans="1:20" x14ac:dyDescent="0.3">
      <c r="A7739" s="3">
        <f t="shared" si="720"/>
        <v>43423</v>
      </c>
      <c r="B7739">
        <v>11</v>
      </c>
      <c r="C7739">
        <v>19</v>
      </c>
      <c r="D7739">
        <v>10</v>
      </c>
      <c r="E7739">
        <v>1</v>
      </c>
      <c r="F7739" s="1">
        <f>VLOOKUP(A7739,Weather!$A$1:$E$366, 5)</f>
        <v>0.24545454545454556</v>
      </c>
      <c r="G7739" s="1">
        <f>VLOOKUP(D7739, Fall!$A$1:$E$25, 2)</f>
        <v>1205.3571428571399</v>
      </c>
      <c r="H7739" s="1">
        <f>VLOOKUP(D7739, Fall!$A$1:$E$25, 3)</f>
        <v>904.12930821748796</v>
      </c>
      <c r="I7739" s="1">
        <f>VLOOKUP(D7739, Fall!$A$1:$E$25, 5)</f>
        <v>359.64912280701702</v>
      </c>
      <c r="J7739" s="1">
        <f t="shared" si="721"/>
        <v>978.06704944722071</v>
      </c>
      <c r="K7739" s="47">
        <f t="shared" si="722"/>
        <v>18.297701708925988</v>
      </c>
      <c r="L7739" s="48">
        <f>Solar!K7756/1000*Variables!$B$3</f>
        <v>22.896850000000001</v>
      </c>
      <c r="M7739" s="1">
        <f>IF(E7739=1, VLOOKUP(D7739, Sheet1!$E$2:$G$26, 2), Sheet1!$G$3)</f>
        <v>0.20441999999999999</v>
      </c>
      <c r="N7739" s="1">
        <f>'Electricity Rates'!$J$3</f>
        <v>0.19270000000000001</v>
      </c>
      <c r="O7739" s="145">
        <f>L7739-K7739</f>
        <v>4.5991482910740125</v>
      </c>
      <c r="P7739">
        <f t="shared" si="723"/>
        <v>3.5259671193100379</v>
      </c>
      <c r="Q7739">
        <f>IF(O7739&gt;0, IF(Q7738+O7739*Variables!$B$5&lt;Variables!$B$4, Q7738+O7739*Variables!$B$5, Variables!$B$4), IF(Q7738&gt;-O7739, Q7738+O7739/Variables!$B$5, 0))</f>
        <v>12.87581256089511</v>
      </c>
      <c r="R7739">
        <f>IF(O7739&gt;0, 0, IF(Q7738&gt;-O7739, 0, -O7739 - Q7738*Variables!$B$5))</f>
        <v>0</v>
      </c>
      <c r="S7739">
        <f t="shared" si="724"/>
        <v>0</v>
      </c>
      <c r="T7739">
        <f t="shared" si="725"/>
        <v>0</v>
      </c>
    </row>
    <row r="7740" spans="1:20" x14ac:dyDescent="0.3">
      <c r="A7740" s="3">
        <f t="shared" si="720"/>
        <v>43423</v>
      </c>
      <c r="B7740">
        <v>11</v>
      </c>
      <c r="C7740">
        <v>19</v>
      </c>
      <c r="D7740">
        <v>11</v>
      </c>
      <c r="E7740">
        <v>1</v>
      </c>
      <c r="F7740" s="1">
        <f>VLOOKUP(A7740,Weather!$A$1:$E$366, 5)</f>
        <v>0.24545454545454556</v>
      </c>
      <c r="G7740" s="1">
        <f>VLOOKUP(D7740, Fall!$A$1:$E$25, 2)</f>
        <v>1290.17857142857</v>
      </c>
      <c r="H7740" s="1">
        <f>VLOOKUP(D7740, Fall!$A$1:$E$25, 3)</f>
        <v>975.19947355433101</v>
      </c>
      <c r="I7740" s="1">
        <f>VLOOKUP(D7740, Fall!$A$1:$E$25, 5)</f>
        <v>377.19298245613999</v>
      </c>
      <c r="J7740" s="1">
        <f t="shared" si="721"/>
        <v>1052.5125248507352</v>
      </c>
      <c r="K7740" s="47">
        <f t="shared" si="722"/>
        <v>19.690429439895521</v>
      </c>
      <c r="L7740" s="48">
        <f>Solar!K7757/1000*Variables!$B$3</f>
        <v>28.721249999999998</v>
      </c>
      <c r="M7740" s="1">
        <f>IF(E7740=1, VLOOKUP(D7740, Sheet1!$E$2:$G$26, 2), Sheet1!$G$3)</f>
        <v>0.20441999999999999</v>
      </c>
      <c r="N7740" s="1">
        <f>'Electricity Rates'!$J$3</f>
        <v>0.19270000000000001</v>
      </c>
      <c r="O7740" s="145">
        <f>L7740-K7740</f>
        <v>9.0308205601044769</v>
      </c>
      <c r="P7740">
        <f t="shared" si="723"/>
        <v>3.794345753067867</v>
      </c>
      <c r="Q7740">
        <f>IF(O7740&gt;0, IF(Q7739+O7740*Variables!$B$5&lt;Variables!$B$4, Q7739+O7740*Variables!$B$5, Variables!$B$4), IF(Q7739&gt;-O7740, Q7739+O7740/Variables!$B$5, 0))</f>
        <v>21.364783887393315</v>
      </c>
      <c r="R7740">
        <f>IF(O7740&gt;0, 0, IF(Q7739&gt;-O7740, 0, -O7740 - Q7739*Variables!$B$5))</f>
        <v>0</v>
      </c>
      <c r="S7740">
        <f t="shared" si="724"/>
        <v>0</v>
      </c>
      <c r="T7740">
        <f t="shared" si="725"/>
        <v>0</v>
      </c>
    </row>
    <row r="7741" spans="1:20" x14ac:dyDescent="0.3">
      <c r="A7741" s="3">
        <f t="shared" si="720"/>
        <v>43423</v>
      </c>
      <c r="B7741">
        <v>11</v>
      </c>
      <c r="C7741">
        <v>19</v>
      </c>
      <c r="D7741">
        <v>12</v>
      </c>
      <c r="E7741">
        <v>1</v>
      </c>
      <c r="F7741" s="1">
        <f>VLOOKUP(A7741,Weather!$A$1:$E$366, 5)</f>
        <v>0.24545454545454556</v>
      </c>
      <c r="G7741" s="1">
        <f>VLOOKUP(D7741, Fall!$A$1:$E$25, 2)</f>
        <v>1366.07142857142</v>
      </c>
      <c r="H7741" s="1">
        <f>VLOOKUP(D7741, Fall!$A$1:$E$25, 3)</f>
        <v>996.442378876367</v>
      </c>
      <c r="I7741" s="1">
        <f>VLOOKUP(D7741, Fall!$A$1:$E$25, 5)</f>
        <v>368.42105263157799</v>
      </c>
      <c r="J7741" s="1">
        <f t="shared" si="721"/>
        <v>1087.1695092560619</v>
      </c>
      <c r="K7741" s="47">
        <f t="shared" si="722"/>
        <v>20.338793131462442</v>
      </c>
      <c r="L7741" s="48">
        <f>Solar!K7758/1000*Variables!$B$3</f>
        <v>31.350950000000001</v>
      </c>
      <c r="M7741" s="1">
        <f>IF(E7741=1, VLOOKUP(D7741, Sheet1!$E$2:$G$26, 2), Sheet1!$G$3)</f>
        <v>0.20441999999999999</v>
      </c>
      <c r="N7741" s="1">
        <f>'Electricity Rates'!$J$3</f>
        <v>0.19270000000000001</v>
      </c>
      <c r="O7741" s="145">
        <f>L7741-K7741</f>
        <v>11.012156868537559</v>
      </c>
      <c r="P7741">
        <f t="shared" si="723"/>
        <v>3.9192854364328129</v>
      </c>
      <c r="Q7741">
        <f>IF(O7741&gt;0, IF(Q7740+O7741*Variables!$B$5&lt;Variables!$B$4, Q7740+O7741*Variables!$B$5, Variables!$B$4), IF(Q7740&gt;-O7741, Q7740+O7741/Variables!$B$5, 0))</f>
        <v>31.716211343818621</v>
      </c>
      <c r="R7741">
        <f>IF(O7741&gt;0, 0, IF(Q7740&gt;-O7741, 0, -O7741 - Q7740*Variables!$B$5))</f>
        <v>0</v>
      </c>
      <c r="S7741">
        <f t="shared" si="724"/>
        <v>0</v>
      </c>
      <c r="T7741">
        <f t="shared" si="725"/>
        <v>0</v>
      </c>
    </row>
    <row r="7742" spans="1:20" x14ac:dyDescent="0.3">
      <c r="A7742" s="3">
        <f t="shared" si="720"/>
        <v>43423</v>
      </c>
      <c r="B7742">
        <v>11</v>
      </c>
      <c r="C7742">
        <v>19</v>
      </c>
      <c r="D7742">
        <v>13</v>
      </c>
      <c r="E7742">
        <v>1</v>
      </c>
      <c r="F7742" s="1">
        <f>VLOOKUP(A7742,Weather!$A$1:$E$366, 5)</f>
        <v>0.24545454545454556</v>
      </c>
      <c r="G7742" s="1">
        <f>VLOOKUP(D7742, Fall!$A$1:$E$25, 2)</f>
        <v>1446.42857142857</v>
      </c>
      <c r="H7742" s="1">
        <f>VLOOKUP(D7742, Fall!$A$1:$E$25, 3)</f>
        <v>1031.4839187299399</v>
      </c>
      <c r="I7742" s="1">
        <f>VLOOKUP(D7742, Fall!$A$1:$E$25, 5)</f>
        <v>350.87719298245599</v>
      </c>
      <c r="J7742" s="1">
        <f t="shared" si="721"/>
        <v>1133.3339698468765</v>
      </c>
      <c r="K7742" s="47">
        <f t="shared" si="722"/>
        <v>21.202438962207484</v>
      </c>
      <c r="L7742" s="48">
        <f>Solar!K7759/1000*Variables!$B$3</f>
        <v>30.974250000000005</v>
      </c>
      <c r="M7742" s="1">
        <f>IF(E7742=1, VLOOKUP(D7742, Sheet1!$E$2:$G$26, 2), Sheet1!$G$3)</f>
        <v>0.20441999999999999</v>
      </c>
      <c r="N7742" s="1">
        <f>'Electricity Rates'!$J$3</f>
        <v>0.19270000000000001</v>
      </c>
      <c r="O7742" s="145">
        <f>L7742-K7742</f>
        <v>9.7718110377925207</v>
      </c>
      <c r="P7742">
        <f t="shared" si="723"/>
        <v>4.0857099880173822</v>
      </c>
      <c r="Q7742">
        <f>IF(O7742&gt;0, IF(Q7741+O7742*Variables!$B$5&lt;Variables!$B$4, Q7741+O7742*Variables!$B$5, Variables!$B$4), IF(Q7741&gt;-O7742, Q7741+O7742/Variables!$B$5, 0))</f>
        <v>40.90171371934359</v>
      </c>
      <c r="R7742">
        <f>IF(O7742&gt;0, 0, IF(Q7741&gt;-O7742, 0, -O7742 - Q7741*Variables!$B$5))</f>
        <v>0</v>
      </c>
      <c r="S7742">
        <f t="shared" si="724"/>
        <v>0</v>
      </c>
      <c r="T7742">
        <f t="shared" si="725"/>
        <v>0</v>
      </c>
    </row>
    <row r="7743" spans="1:20" x14ac:dyDescent="0.3">
      <c r="A7743" s="3">
        <f t="shared" si="720"/>
        <v>43423</v>
      </c>
      <c r="B7743">
        <v>11</v>
      </c>
      <c r="C7743">
        <v>19</v>
      </c>
      <c r="D7743">
        <v>14</v>
      </c>
      <c r="E7743">
        <v>1</v>
      </c>
      <c r="F7743" s="1">
        <f>VLOOKUP(A7743,Weather!$A$1:$E$366, 5)</f>
        <v>0.24545454545454556</v>
      </c>
      <c r="G7743" s="1">
        <f>VLOOKUP(D7743, Fall!$A$1:$E$25, 2)</f>
        <v>1482.1428571428501</v>
      </c>
      <c r="H7743" s="1">
        <f>VLOOKUP(D7743, Fall!$A$1:$E$25, 3)</f>
        <v>1052.56230978037</v>
      </c>
      <c r="I7743" s="1">
        <f>VLOOKUP(D7743, Fall!$A$1:$E$25, 5)</f>
        <v>342.105263157894</v>
      </c>
      <c r="J7743" s="1">
        <f t="shared" si="721"/>
        <v>1158.0048077693425</v>
      </c>
      <c r="K7743" s="47">
        <f t="shared" si="722"/>
        <v>21.663981586989365</v>
      </c>
      <c r="L7743" s="48">
        <f>Solar!K7760/1000*Variables!$B$3</f>
        <v>27.697899999999997</v>
      </c>
      <c r="M7743" s="1">
        <f>IF(E7743=1, VLOOKUP(D7743, Sheet1!$E$2:$G$26, 2), Sheet1!$G$3)</f>
        <v>0.20441999999999999</v>
      </c>
      <c r="N7743" s="1">
        <f>'Electricity Rates'!$J$3</f>
        <v>0.19270000000000001</v>
      </c>
      <c r="O7743" s="145">
        <f>L7743-K7743</f>
        <v>6.0339184130106318</v>
      </c>
      <c r="P7743">
        <f t="shared" si="723"/>
        <v>4.1746492518128511</v>
      </c>
      <c r="Q7743">
        <f>IF(O7743&gt;0, IF(Q7742+O7743*Variables!$B$5&lt;Variables!$B$4, Q7742+O7743*Variables!$B$5, Variables!$B$4), IF(Q7742&gt;-O7743, Q7742+O7743/Variables!$B$5, 0))</f>
        <v>46.573597027573584</v>
      </c>
      <c r="R7743">
        <f>IF(O7743&gt;0, 0, IF(Q7742&gt;-O7743, 0, -O7743 - Q7742*Variables!$B$5))</f>
        <v>0</v>
      </c>
      <c r="S7743">
        <f t="shared" si="724"/>
        <v>0</v>
      </c>
      <c r="T7743">
        <f t="shared" si="725"/>
        <v>0</v>
      </c>
    </row>
    <row r="7744" spans="1:20" x14ac:dyDescent="0.3">
      <c r="A7744" s="3">
        <f t="shared" si="720"/>
        <v>43423</v>
      </c>
      <c r="B7744">
        <v>11</v>
      </c>
      <c r="C7744">
        <v>19</v>
      </c>
      <c r="D7744">
        <v>15</v>
      </c>
      <c r="E7744">
        <v>1</v>
      </c>
      <c r="F7744" s="1">
        <f>VLOOKUP(A7744,Weather!$A$1:$E$366, 5)</f>
        <v>0.24545454545454556</v>
      </c>
      <c r="G7744" s="1">
        <f>VLOOKUP(D7744, Fall!$A$1:$E$25, 2)</f>
        <v>1437.5</v>
      </c>
      <c r="H7744" s="1">
        <f>VLOOKUP(D7744, Fall!$A$1:$E$25, 3)</f>
        <v>1060.00658057086</v>
      </c>
      <c r="I7744" s="1">
        <f>VLOOKUP(D7744, Fall!$A$1:$E$25, 5)</f>
        <v>328.94736842105198</v>
      </c>
      <c r="J7744" s="1">
        <f t="shared" si="721"/>
        <v>1152.6640562489217</v>
      </c>
      <c r="K7744" s="47">
        <f t="shared" si="722"/>
        <v>21.564066680053909</v>
      </c>
      <c r="L7744" s="48">
        <f>Solar!K7761/1000*Variables!$B$3</f>
        <v>21.382550000000002</v>
      </c>
      <c r="M7744" s="1">
        <f>IF(E7744=1, VLOOKUP(D7744, Sheet1!$E$2:$G$26, 2), Sheet1!$G$3)</f>
        <v>0.20441999999999999</v>
      </c>
      <c r="N7744" s="1">
        <f>'Electricity Rates'!$J$3</f>
        <v>0.19270000000000001</v>
      </c>
      <c r="O7744" s="145">
        <f>L7744-K7744</f>
        <v>-0.18151668005390675</v>
      </c>
      <c r="P7744">
        <f t="shared" si="723"/>
        <v>4.1553956492463886</v>
      </c>
      <c r="Q7744">
        <f>IF(O7744&gt;0, IF(Q7743+O7744*Variables!$B$5&lt;Variables!$B$4, Q7743+O7744*Variables!$B$5, Variables!$B$4), IF(Q7743&gt;-O7744, Q7743+O7744/Variables!$B$5, 0))</f>
        <v>46.380494176452409</v>
      </c>
      <c r="R7744">
        <f>IF(O7744&gt;0, 0, IF(Q7743&gt;-O7744, 0, -O7744 - Q7743*Variables!$B$5))</f>
        <v>0</v>
      </c>
      <c r="S7744">
        <f t="shared" si="724"/>
        <v>0</v>
      </c>
      <c r="T7744">
        <f t="shared" si="725"/>
        <v>0</v>
      </c>
    </row>
    <row r="7745" spans="1:20" x14ac:dyDescent="0.3">
      <c r="A7745" s="3">
        <f t="shared" si="720"/>
        <v>43423</v>
      </c>
      <c r="B7745">
        <v>11</v>
      </c>
      <c r="C7745">
        <v>19</v>
      </c>
      <c r="D7745">
        <v>16</v>
      </c>
      <c r="E7745">
        <v>1</v>
      </c>
      <c r="F7745" s="1">
        <f>VLOOKUP(A7745,Weather!$A$1:$E$366, 5)</f>
        <v>0.24545454545454556</v>
      </c>
      <c r="G7745" s="1">
        <f>VLOOKUP(D7745, Fall!$A$1:$E$25, 2)</f>
        <v>1348.2142857142801</v>
      </c>
      <c r="H7745" s="1">
        <f>VLOOKUP(D7745, Fall!$A$1:$E$25, 3)</f>
        <v>1003.98947108661</v>
      </c>
      <c r="I7745" s="1">
        <f>VLOOKUP(D7745, Fall!$A$1:$E$25, 5)</f>
        <v>298.24561403508801</v>
      </c>
      <c r="J7745" s="1">
        <f t="shared" si="721"/>
        <v>1088.48101649522</v>
      </c>
      <c r="K7745" s="47">
        <f t="shared" si="722"/>
        <v>20.363328840200179</v>
      </c>
      <c r="L7745" s="48">
        <f>Solar!K7762/1000*Variables!$B$3</f>
        <v>12.48245</v>
      </c>
      <c r="M7745" s="1">
        <f>IF(E7745=1, VLOOKUP(D7745, Sheet1!$E$2:$G$26, 2), Sheet1!$G$3)</f>
        <v>0.20441999999999999</v>
      </c>
      <c r="N7745" s="1">
        <f>'Electricity Rates'!$J$3</f>
        <v>0.19270000000000001</v>
      </c>
      <c r="O7745" s="145">
        <f>L7745-K7745</f>
        <v>-7.8808788402001788</v>
      </c>
      <c r="P7745">
        <f t="shared" si="723"/>
        <v>3.9240134675065748</v>
      </c>
      <c r="Q7745">
        <f>IF(O7745&gt;0, IF(Q7744+O7745*Variables!$B$5&lt;Variables!$B$4, Q7744+O7745*Variables!$B$5, Variables!$B$4), IF(Q7744&gt;-O7745, Q7744+O7745/Variables!$B$5, 0))</f>
        <v>37.996580516664984</v>
      </c>
      <c r="R7745">
        <f>IF(O7745&gt;0, 0, IF(Q7744&gt;-O7745, 0, -O7745 - Q7744*Variables!$B$5))</f>
        <v>0</v>
      </c>
      <c r="S7745">
        <f t="shared" si="724"/>
        <v>0</v>
      </c>
      <c r="T7745">
        <f t="shared" si="725"/>
        <v>0</v>
      </c>
    </row>
    <row r="7746" spans="1:20" x14ac:dyDescent="0.3">
      <c r="A7746" s="3">
        <f t="shared" si="720"/>
        <v>43423</v>
      </c>
      <c r="B7746">
        <v>11</v>
      </c>
      <c r="C7746">
        <v>19</v>
      </c>
      <c r="D7746">
        <v>17</v>
      </c>
      <c r="E7746">
        <v>1</v>
      </c>
      <c r="F7746" s="1">
        <f>VLOOKUP(A7746,Weather!$A$1:$E$366, 5)</f>
        <v>0.24545454545454556</v>
      </c>
      <c r="G7746" s="1">
        <f>VLOOKUP(D7746, Fall!$A$1:$E$25, 2)</f>
        <v>1080.3571428571399</v>
      </c>
      <c r="H7746" s="1">
        <f>VLOOKUP(D7746, Fall!$A$1:$E$25, 3)</f>
        <v>794.90091642515802</v>
      </c>
      <c r="I7746" s="1">
        <f>VLOOKUP(D7746, Fall!$A$1:$E$25, 5)</f>
        <v>263.15789473684202</v>
      </c>
      <c r="J7746" s="1">
        <f t="shared" si="721"/>
        <v>864.96744473118997</v>
      </c>
      <c r="K7746" s="47">
        <f t="shared" si="722"/>
        <v>16.181831604048227</v>
      </c>
      <c r="L7746" s="48">
        <f>Solar!K7763/1000*Variables!$B$3</f>
        <v>2.9340000000000002</v>
      </c>
      <c r="M7746" s="1">
        <f>IF(E7746=1, VLOOKUP(D7746, Sheet1!$E$2:$G$26, 2), Sheet1!$G$3)</f>
        <v>0.20441999999999999</v>
      </c>
      <c r="N7746" s="1">
        <f>'Electricity Rates'!$J$3</f>
        <v>0.19270000000000001</v>
      </c>
      <c r="O7746" s="145">
        <f>L7746-K7746</f>
        <v>-13.247831604048226</v>
      </c>
      <c r="P7746">
        <f t="shared" si="723"/>
        <v>3.1182389501000936</v>
      </c>
      <c r="Q7746">
        <f>IF(O7746&gt;0, IF(Q7745+O7746*Variables!$B$5&lt;Variables!$B$4, Q7745+O7746*Variables!$B$5, Variables!$B$4), IF(Q7745&gt;-O7746, Q7745+O7746/Variables!$B$5, 0))</f>
        <v>23.903142640017933</v>
      </c>
      <c r="R7746">
        <f>IF(O7746&gt;0, 0, IF(Q7745&gt;-O7746, 0, -O7746 - Q7745*Variables!$B$5))</f>
        <v>0</v>
      </c>
      <c r="S7746">
        <f t="shared" si="724"/>
        <v>0</v>
      </c>
      <c r="T7746">
        <f t="shared" si="725"/>
        <v>0</v>
      </c>
    </row>
    <row r="7747" spans="1:20" x14ac:dyDescent="0.3">
      <c r="A7747" s="3">
        <f t="shared" ref="A7747:A7810" si="726">DATE(2018, B7747, C7747)</f>
        <v>43423</v>
      </c>
      <c r="B7747">
        <v>11</v>
      </c>
      <c r="C7747">
        <v>19</v>
      </c>
      <c r="D7747">
        <v>18</v>
      </c>
      <c r="E7747">
        <v>1</v>
      </c>
      <c r="F7747" s="1">
        <f>VLOOKUP(A7747,Weather!$A$1:$E$366, 5)</f>
        <v>0.24545454545454556</v>
      </c>
      <c r="G7747" s="1">
        <f>VLOOKUP(D7747, Fall!$A$1:$E$25, 2)</f>
        <v>678.57142857142799</v>
      </c>
      <c r="H7747" s="1">
        <f>VLOOKUP(D7747, Fall!$A$1:$E$25, 3)</f>
        <v>583.61400485626905</v>
      </c>
      <c r="I7747" s="1">
        <f>VLOOKUP(D7747, Fall!$A$1:$E$25, 5)</f>
        <v>280.70175438596499</v>
      </c>
      <c r="J7747" s="1">
        <f t="shared" ref="J7747:J7810" si="727">IF(E7747=0, I7747, H7747 + (G7747-H7747)*F7747)</f>
        <v>606.92173613180807</v>
      </c>
      <c r="K7747" s="47">
        <f t="shared" ref="K7747:K7810" si="728">J7747*1000/53453</f>
        <v>11.354306327648738</v>
      </c>
      <c r="L7747" s="48">
        <f>Solar!K7764/1000*Variables!$B$3</f>
        <v>0</v>
      </c>
      <c r="M7747" s="1">
        <f>IF(E7747=1, VLOOKUP(D7747, Sheet1!$E$2:$G$26, 2), Sheet1!$G$3)</f>
        <v>0.20441999999999999</v>
      </c>
      <c r="N7747" s="1">
        <f>'Electricity Rates'!$J$3</f>
        <v>0.19270000000000001</v>
      </c>
      <c r="O7747" s="145">
        <f>L7747-K7747</f>
        <v>-11.354306327648738</v>
      </c>
      <c r="P7747">
        <f t="shared" ref="P7747:P7810" si="729">N7747*K7747</f>
        <v>2.1879748293379118</v>
      </c>
      <c r="Q7747">
        <f>IF(O7747&gt;0, IF(Q7746+O7747*Variables!$B$5&lt;Variables!$B$4, Q7746+O7747*Variables!$B$5, Variables!$B$4), IF(Q7746&gt;-O7747, Q7746+O7747/Variables!$B$5, 0))</f>
        <v>11.824093355285232</v>
      </c>
      <c r="R7747">
        <f>IF(O7747&gt;0, 0, IF(Q7746&gt;-O7747, 0, -O7747 - Q7746*Variables!$B$5))</f>
        <v>0</v>
      </c>
      <c r="S7747">
        <f t="shared" ref="S7747:S7810" si="730">R7747*M7747</f>
        <v>0</v>
      </c>
      <c r="T7747">
        <f t="shared" ref="T7747:T7810" si="731">IF(AND(R7747&gt;0, M7747&gt;0.3), 1, 0)</f>
        <v>0</v>
      </c>
    </row>
    <row r="7748" spans="1:20" x14ac:dyDescent="0.3">
      <c r="A7748" s="3">
        <f t="shared" si="726"/>
        <v>43423</v>
      </c>
      <c r="B7748">
        <v>11</v>
      </c>
      <c r="C7748">
        <v>19</v>
      </c>
      <c r="D7748">
        <v>19</v>
      </c>
      <c r="E7748">
        <v>1</v>
      </c>
      <c r="F7748" s="1">
        <f>VLOOKUP(A7748,Weather!$A$1:$E$366, 5)</f>
        <v>0.24545454545454556</v>
      </c>
      <c r="G7748" s="1">
        <f>VLOOKUP(D7748, Fall!$A$1:$E$25, 2)</f>
        <v>517.85714285714198</v>
      </c>
      <c r="H7748" s="1">
        <f>VLOOKUP(D7748, Fall!$A$1:$E$25, 3)</f>
        <v>442.60593718179598</v>
      </c>
      <c r="I7748" s="1">
        <f>VLOOKUP(D7748, Fall!$A$1:$E$25, 5)</f>
        <v>289.47368421052602</v>
      </c>
      <c r="J7748" s="1">
        <f t="shared" si="727"/>
        <v>461.07668766574454</v>
      </c>
      <c r="K7748" s="47">
        <f t="shared" si="728"/>
        <v>8.6258336794145247</v>
      </c>
      <c r="L7748" s="48">
        <f>Solar!K7765/1000*Variables!$B$3</f>
        <v>0</v>
      </c>
      <c r="M7748" s="1">
        <f>IF(E7748=1, VLOOKUP(D7748, Sheet1!$E$2:$G$26, 2), Sheet1!$G$3)</f>
        <v>0.20441999999999999</v>
      </c>
      <c r="N7748" s="1">
        <f>'Electricity Rates'!$J$3</f>
        <v>0.19270000000000001</v>
      </c>
      <c r="O7748" s="145">
        <f>L7748-K7748</f>
        <v>-8.6258336794145247</v>
      </c>
      <c r="P7748">
        <f t="shared" si="729"/>
        <v>1.6621981500231791</v>
      </c>
      <c r="Q7748">
        <f>IF(O7748&gt;0, IF(Q7747+O7748*Variables!$B$5&lt;Variables!$B$4, Q7747+O7748*Variables!$B$5, Variables!$B$4), IF(Q7747&gt;-O7748, Q7747+O7748/Variables!$B$5, 0))</f>
        <v>2.6476745473974397</v>
      </c>
      <c r="R7748">
        <f>IF(O7748&gt;0, 0, IF(Q7747&gt;-O7748, 0, -O7748 - Q7747*Variables!$B$5))</f>
        <v>0</v>
      </c>
      <c r="S7748">
        <f t="shared" si="730"/>
        <v>0</v>
      </c>
      <c r="T7748">
        <f t="shared" si="731"/>
        <v>0</v>
      </c>
    </row>
    <row r="7749" spans="1:20" x14ac:dyDescent="0.3">
      <c r="A7749" s="3">
        <f t="shared" si="726"/>
        <v>43423</v>
      </c>
      <c r="B7749">
        <v>11</v>
      </c>
      <c r="C7749">
        <v>19</v>
      </c>
      <c r="D7749">
        <v>20</v>
      </c>
      <c r="E7749">
        <v>1</v>
      </c>
      <c r="F7749" s="1">
        <f>VLOOKUP(A7749,Weather!$A$1:$E$366, 5)</f>
        <v>0.24545454545454556</v>
      </c>
      <c r="G7749" s="1">
        <f>VLOOKUP(D7749, Fall!$A$1:$E$25, 2)</f>
        <v>428.57142857142799</v>
      </c>
      <c r="H7749" s="1">
        <f>VLOOKUP(D7749, Fall!$A$1:$E$25, 3)</f>
        <v>354.11608052009001</v>
      </c>
      <c r="I7749" s="1">
        <f>VLOOKUP(D7749, Fall!$A$1:$E$25, 5)</f>
        <v>263.15789473684202</v>
      </c>
      <c r="J7749" s="1">
        <f t="shared" si="727"/>
        <v>372.39148413269118</v>
      </c>
      <c r="K7749" s="47">
        <f t="shared" si="728"/>
        <v>6.9667087746747827</v>
      </c>
      <c r="L7749" s="48">
        <f>Solar!K7766/1000*Variables!$B$3</f>
        <v>0</v>
      </c>
      <c r="M7749" s="1">
        <f>IF(E7749=1, VLOOKUP(D7749, Sheet1!$E$2:$G$26, 2), Sheet1!$G$3)</f>
        <v>0.20441999999999999</v>
      </c>
      <c r="N7749" s="1">
        <f>'Electricity Rates'!$J$3</f>
        <v>0.19270000000000001</v>
      </c>
      <c r="O7749" s="145">
        <f>L7749-K7749</f>
        <v>-6.9667087746747827</v>
      </c>
      <c r="P7749">
        <f t="shared" si="729"/>
        <v>1.3424847808798306</v>
      </c>
      <c r="Q7749">
        <f>IF(O7749&gt;0, IF(Q7748+O7749*Variables!$B$5&lt;Variables!$B$4, Q7748+O7749*Variables!$B$5, Variables!$B$4), IF(Q7748&gt;-O7749, Q7748+O7749/Variables!$B$5, 0))</f>
        <v>0</v>
      </c>
      <c r="R7749">
        <f>IF(O7749&gt;0, 0, IF(Q7748&gt;-O7749, 0, -O7749 - Q7748*Variables!$B$5))</f>
        <v>4.4778947001211895</v>
      </c>
      <c r="S7749">
        <f t="shared" si="730"/>
        <v>0.91537123459877356</v>
      </c>
      <c r="T7749">
        <f t="shared" si="731"/>
        <v>0</v>
      </c>
    </row>
    <row r="7750" spans="1:20" x14ac:dyDescent="0.3">
      <c r="A7750" s="3">
        <f t="shared" si="726"/>
        <v>43423</v>
      </c>
      <c r="B7750">
        <v>11</v>
      </c>
      <c r="C7750">
        <v>19</v>
      </c>
      <c r="D7750">
        <v>21</v>
      </c>
      <c r="E7750">
        <v>1</v>
      </c>
      <c r="F7750" s="1">
        <f>VLOOKUP(A7750,Weather!$A$1:$E$366, 5)</f>
        <v>0.24545454545454556</v>
      </c>
      <c r="G7750" s="1">
        <f>VLOOKUP(D7750, Fall!$A$1:$E$25, 2)</f>
        <v>366.07142857142799</v>
      </c>
      <c r="H7750" s="1">
        <f>VLOOKUP(D7750, Fall!$A$1:$E$25, 3)</f>
        <v>305.62638808916603</v>
      </c>
      <c r="I7750" s="1">
        <f>VLOOKUP(D7750, Fall!$A$1:$E$25, 5)</f>
        <v>271.929824561403</v>
      </c>
      <c r="J7750" s="1">
        <f t="shared" si="727"/>
        <v>320.46289802572124</v>
      </c>
      <c r="K7750" s="47">
        <f t="shared" si="728"/>
        <v>5.995227546175542</v>
      </c>
      <c r="L7750" s="48">
        <f>Solar!K7767/1000*Variables!$B$3</f>
        <v>0</v>
      </c>
      <c r="M7750" s="1">
        <f>IF(E7750=1, VLOOKUP(D7750, Sheet1!$E$2:$G$26, 2), Sheet1!$G$3)</f>
        <v>0.20441999999999999</v>
      </c>
      <c r="N7750" s="1">
        <f>'Electricity Rates'!$J$3</f>
        <v>0.19270000000000001</v>
      </c>
      <c r="O7750" s="145">
        <f>L7750-K7750</f>
        <v>-5.995227546175542</v>
      </c>
      <c r="P7750">
        <f t="shared" si="729"/>
        <v>1.1552803481480269</v>
      </c>
      <c r="Q7750">
        <f>IF(O7750&gt;0, IF(Q7749+O7750*Variables!$B$5&lt;Variables!$B$4, Q7749+O7750*Variables!$B$5, Variables!$B$4), IF(Q7749&gt;-O7750, Q7749+O7750/Variables!$B$5, 0))</f>
        <v>0</v>
      </c>
      <c r="R7750">
        <f>IF(O7750&gt;0, 0, IF(Q7749&gt;-O7750, 0, -O7750 - Q7749*Variables!$B$5))</f>
        <v>5.995227546175542</v>
      </c>
      <c r="S7750">
        <f t="shared" si="730"/>
        <v>1.2255444149892043</v>
      </c>
      <c r="T7750">
        <f t="shared" si="731"/>
        <v>0</v>
      </c>
    </row>
    <row r="7751" spans="1:20" x14ac:dyDescent="0.3">
      <c r="A7751" s="3">
        <f t="shared" si="726"/>
        <v>43423</v>
      </c>
      <c r="B7751">
        <v>11</v>
      </c>
      <c r="C7751">
        <v>19</v>
      </c>
      <c r="D7751">
        <v>22</v>
      </c>
      <c r="E7751">
        <v>1</v>
      </c>
      <c r="F7751" s="1">
        <f>VLOOKUP(A7751,Weather!$A$1:$E$366, 5)</f>
        <v>0.24545454545454556</v>
      </c>
      <c r="G7751" s="1">
        <f>VLOOKUP(D7751, Fall!$A$1:$E$25, 2)</f>
        <v>330.35714285714198</v>
      </c>
      <c r="H7751" s="1">
        <f>VLOOKUP(D7751, Fall!$A$1:$E$25, 3)</f>
        <v>272.33281237147202</v>
      </c>
      <c r="I7751" s="1">
        <f>VLOOKUP(D7751, Fall!$A$1:$E$25, 5)</f>
        <v>254.385964912281</v>
      </c>
      <c r="J7751" s="1">
        <f t="shared" si="727"/>
        <v>286.57514803613645</v>
      </c>
      <c r="K7751" s="47">
        <f t="shared" si="728"/>
        <v>5.3612547104210515</v>
      </c>
      <c r="L7751" s="48">
        <f>Solar!K7768/1000*Variables!$B$3</f>
        <v>0</v>
      </c>
      <c r="M7751" s="1">
        <f>IF(E7751=1, VLOOKUP(D7751, Sheet1!$E$2:$G$26, 2), Sheet1!$G$3)</f>
        <v>0.18618000000000001</v>
      </c>
      <c r="N7751" s="1">
        <f>'Electricity Rates'!$J$3</f>
        <v>0.19270000000000001</v>
      </c>
      <c r="O7751" s="145">
        <f>L7751-K7751</f>
        <v>-5.3612547104210515</v>
      </c>
      <c r="P7751">
        <f t="shared" si="729"/>
        <v>1.0331137826981367</v>
      </c>
      <c r="Q7751">
        <f>IF(O7751&gt;0, IF(Q7750+O7751*Variables!$B$5&lt;Variables!$B$4, Q7750+O7751*Variables!$B$5, Variables!$B$4), IF(Q7750&gt;-O7751, Q7750+O7751/Variables!$B$5, 0))</f>
        <v>0</v>
      </c>
      <c r="R7751">
        <f>IF(O7751&gt;0, 0, IF(Q7750&gt;-O7751, 0, -O7751 - Q7750*Variables!$B$5))</f>
        <v>5.3612547104210515</v>
      </c>
      <c r="S7751">
        <f t="shared" si="730"/>
        <v>0.99815840198619143</v>
      </c>
      <c r="T7751">
        <f t="shared" si="731"/>
        <v>0</v>
      </c>
    </row>
    <row r="7752" spans="1:20" x14ac:dyDescent="0.3">
      <c r="A7752" s="3">
        <f t="shared" si="726"/>
        <v>43423</v>
      </c>
      <c r="B7752">
        <v>11</v>
      </c>
      <c r="C7752">
        <v>19</v>
      </c>
      <c r="D7752">
        <v>23</v>
      </c>
      <c r="E7752">
        <v>1</v>
      </c>
      <c r="F7752" s="1">
        <f>VLOOKUP(A7752,Weather!$A$1:$E$366, 5)</f>
        <v>0.24545454545454556</v>
      </c>
      <c r="G7752" s="1">
        <f>VLOOKUP(D7752, Fall!$A$1:$E$25, 2)</f>
        <v>303.57142857142799</v>
      </c>
      <c r="H7752" s="1">
        <f>VLOOKUP(D7752, Fall!$A$1:$E$25, 3)</f>
        <v>252.67335691371099</v>
      </c>
      <c r="I7752" s="1">
        <f>VLOOKUP(D7752, Fall!$A$1:$E$25, 5)</f>
        <v>254.385964912281</v>
      </c>
      <c r="J7752" s="1">
        <f t="shared" si="727"/>
        <v>265.16651995696878</v>
      </c>
      <c r="K7752" s="47">
        <f t="shared" si="728"/>
        <v>4.9607415852612347</v>
      </c>
      <c r="L7752" s="48">
        <f>Solar!K7769/1000*Variables!$B$3</f>
        <v>0</v>
      </c>
      <c r="M7752" s="1">
        <f>IF(E7752=1, VLOOKUP(D7752, Sheet1!$E$2:$G$26, 2), Sheet1!$G$3)</f>
        <v>0.18618000000000001</v>
      </c>
      <c r="N7752" s="1">
        <f>'Electricity Rates'!$J$3</f>
        <v>0.19270000000000001</v>
      </c>
      <c r="O7752" s="145">
        <f>L7752-K7752</f>
        <v>-4.9607415852612347</v>
      </c>
      <c r="P7752">
        <f t="shared" si="729"/>
        <v>0.95593490347984</v>
      </c>
      <c r="Q7752">
        <f>IF(O7752&gt;0, IF(Q7751+O7752*Variables!$B$5&lt;Variables!$B$4, Q7751+O7752*Variables!$B$5, Variables!$B$4), IF(Q7751&gt;-O7752, Q7751+O7752/Variables!$B$5, 0))</f>
        <v>0</v>
      </c>
      <c r="R7752">
        <f>IF(O7752&gt;0, 0, IF(Q7751&gt;-O7752, 0, -O7752 - Q7751*Variables!$B$5))</f>
        <v>4.9607415852612347</v>
      </c>
      <c r="S7752">
        <f t="shared" si="730"/>
        <v>0.92359086834393678</v>
      </c>
      <c r="T7752">
        <f t="shared" si="731"/>
        <v>0</v>
      </c>
    </row>
    <row r="7753" spans="1:20" x14ac:dyDescent="0.3">
      <c r="A7753" s="3">
        <f t="shared" si="726"/>
        <v>43423</v>
      </c>
      <c r="B7753">
        <v>11</v>
      </c>
      <c r="C7753">
        <v>19</v>
      </c>
      <c r="D7753">
        <v>24</v>
      </c>
      <c r="E7753">
        <v>1</v>
      </c>
      <c r="F7753" s="1">
        <f>VLOOKUP(A7753,Weather!$A$1:$E$366, 5)</f>
        <v>0.24545454545454556</v>
      </c>
      <c r="G7753" s="1">
        <f>VLOOKUP(D7753, Fall!$A$1:$E$25, 2)</f>
        <v>285.71428571428498</v>
      </c>
      <c r="H7753" s="1">
        <f>VLOOKUP(D7753, Fall!$A$1:$E$25, 3)</f>
        <v>237.47635107345499</v>
      </c>
      <c r="I7753" s="1">
        <f>VLOOKUP(D7753, Fall!$A$1:$E$25, 5)</f>
        <v>254.385964912281</v>
      </c>
      <c r="J7753" s="1">
        <f t="shared" si="727"/>
        <v>249.31657139438599</v>
      </c>
      <c r="K7753" s="47">
        <f t="shared" si="728"/>
        <v>4.6642203691913648</v>
      </c>
      <c r="L7753" s="48">
        <f>Solar!K7770/1000*Variables!$B$3</f>
        <v>0</v>
      </c>
      <c r="M7753" s="1">
        <f>IF(E7753=1, VLOOKUP(D7753, Sheet1!$E$2:$G$26, 2), Sheet1!$G$3)</f>
        <v>0.18618000000000001</v>
      </c>
      <c r="N7753" s="1">
        <f>'Electricity Rates'!$J$3</f>
        <v>0.19270000000000001</v>
      </c>
      <c r="O7753" s="145">
        <f>L7753-K7753</f>
        <v>-4.6642203691913648</v>
      </c>
      <c r="P7753">
        <f t="shared" si="729"/>
        <v>0.89879526514317609</v>
      </c>
      <c r="Q7753">
        <f>IF(O7753&gt;0, IF(Q7752+O7753*Variables!$B$5&lt;Variables!$B$4, Q7752+O7753*Variables!$B$5, Variables!$B$4), IF(Q7752&gt;-O7753, Q7752+O7753/Variables!$B$5, 0))</f>
        <v>0</v>
      </c>
      <c r="R7753">
        <f>IF(O7753&gt;0, 0, IF(Q7752&gt;-O7753, 0, -O7753 - Q7752*Variables!$B$5))</f>
        <v>4.6642203691913648</v>
      </c>
      <c r="S7753">
        <f t="shared" si="730"/>
        <v>0.86838454833604839</v>
      </c>
      <c r="T7753">
        <f t="shared" si="731"/>
        <v>0</v>
      </c>
    </row>
    <row r="7754" spans="1:20" x14ac:dyDescent="0.3">
      <c r="A7754" s="3">
        <f t="shared" si="726"/>
        <v>43424</v>
      </c>
      <c r="B7754">
        <v>11</v>
      </c>
      <c r="C7754">
        <v>20</v>
      </c>
      <c r="D7754">
        <v>1</v>
      </c>
      <c r="E7754">
        <v>1</v>
      </c>
      <c r="F7754" s="1">
        <f>VLOOKUP(A7754,Weather!$A$1:$E$366, 5)</f>
        <v>0.22727272727272713</v>
      </c>
      <c r="G7754" s="1">
        <f>VLOOKUP(D7754, Fall!$A$1:$E$25, 2)</f>
        <v>276.78571428571399</v>
      </c>
      <c r="H7754" s="1">
        <f>VLOOKUP(D7754, Fall!$A$1:$E$25, 3)</f>
        <v>258.40056395394299</v>
      </c>
      <c r="I7754" s="1">
        <f>VLOOKUP(D7754, Fall!$A$1:$E$25, 5)</f>
        <v>254.385964912281</v>
      </c>
      <c r="J7754" s="1">
        <f t="shared" si="727"/>
        <v>262.57900721116368</v>
      </c>
      <c r="K7754" s="47">
        <f t="shared" si="728"/>
        <v>4.9123343350450623</v>
      </c>
      <c r="L7754" s="48">
        <f>Solar!K7771/1000*Variables!$B$3</f>
        <v>0</v>
      </c>
      <c r="M7754" s="1">
        <f>IF(E7754=1, VLOOKUP(D7754, Sheet1!$E$2:$G$26, 2), Sheet1!$G$3)</f>
        <v>0.18618000000000001</v>
      </c>
      <c r="N7754" s="1">
        <f>'Electricity Rates'!$J$3</f>
        <v>0.19270000000000001</v>
      </c>
      <c r="O7754" s="145">
        <f>L7754-K7754</f>
        <v>-4.9123343350450623</v>
      </c>
      <c r="P7754">
        <f t="shared" si="729"/>
        <v>0.94660682636318361</v>
      </c>
      <c r="Q7754">
        <f>IF(O7754&gt;0, IF(Q7753+O7754*Variables!$B$5&lt;Variables!$B$4, Q7753+O7754*Variables!$B$5, Variables!$B$4), IF(Q7753&gt;-O7754, Q7753+O7754/Variables!$B$5, 0))</f>
        <v>0</v>
      </c>
      <c r="R7754">
        <f>IF(O7754&gt;0, 0, IF(Q7753&gt;-O7754, 0, -O7754 - Q7753*Variables!$B$5))</f>
        <v>4.9123343350450623</v>
      </c>
      <c r="S7754">
        <f t="shared" si="730"/>
        <v>0.91457840649868971</v>
      </c>
      <c r="T7754">
        <f t="shared" si="731"/>
        <v>0</v>
      </c>
    </row>
    <row r="7755" spans="1:20" x14ac:dyDescent="0.3">
      <c r="A7755" s="3">
        <f t="shared" si="726"/>
        <v>43424</v>
      </c>
      <c r="B7755">
        <v>11</v>
      </c>
      <c r="C7755">
        <v>20</v>
      </c>
      <c r="D7755">
        <v>2</v>
      </c>
      <c r="E7755">
        <v>1</v>
      </c>
      <c r="F7755" s="1">
        <f>VLOOKUP(A7755,Weather!$A$1:$E$366, 5)</f>
        <v>0.22727272727272713</v>
      </c>
      <c r="G7755" s="1">
        <f>VLOOKUP(D7755, Fall!$A$1:$E$25, 2)</f>
        <v>272.32142857142799</v>
      </c>
      <c r="H7755" s="1">
        <f>VLOOKUP(D7755, Fall!$A$1:$E$25, 3)</f>
        <v>244.53669616981199</v>
      </c>
      <c r="I7755" s="1">
        <f>VLOOKUP(D7755, Fall!$A$1:$E$25, 5)</f>
        <v>254.385964912281</v>
      </c>
      <c r="J7755" s="1">
        <f t="shared" si="727"/>
        <v>250.85140807927016</v>
      </c>
      <c r="K7755" s="47">
        <f t="shared" si="728"/>
        <v>4.6929341305309364</v>
      </c>
      <c r="L7755" s="48">
        <f>Solar!K7772/1000*Variables!$B$3</f>
        <v>0</v>
      </c>
      <c r="M7755" s="1">
        <f>IF(E7755=1, VLOOKUP(D7755, Sheet1!$E$2:$G$26, 2), Sheet1!$G$3)</f>
        <v>0.18618000000000001</v>
      </c>
      <c r="N7755" s="1">
        <f>'Electricity Rates'!$J$3</f>
        <v>0.19270000000000001</v>
      </c>
      <c r="O7755" s="145">
        <f>L7755-K7755</f>
        <v>-4.6929341305309364</v>
      </c>
      <c r="P7755">
        <f t="shared" si="729"/>
        <v>0.90432840695331151</v>
      </c>
      <c r="Q7755">
        <f>IF(O7755&gt;0, IF(Q7754+O7755*Variables!$B$5&lt;Variables!$B$4, Q7754+O7755*Variables!$B$5, Variables!$B$4), IF(Q7754&gt;-O7755, Q7754+O7755/Variables!$B$5, 0))</f>
        <v>0</v>
      </c>
      <c r="R7755">
        <f>IF(O7755&gt;0, 0, IF(Q7754&gt;-O7755, 0, -O7755 - Q7754*Variables!$B$5))</f>
        <v>4.6929341305309364</v>
      </c>
      <c r="S7755">
        <f t="shared" si="730"/>
        <v>0.87373047642224977</v>
      </c>
      <c r="T7755">
        <f t="shared" si="731"/>
        <v>0</v>
      </c>
    </row>
    <row r="7756" spans="1:20" x14ac:dyDescent="0.3">
      <c r="A7756" s="3">
        <f t="shared" si="726"/>
        <v>43424</v>
      </c>
      <c r="B7756">
        <v>11</v>
      </c>
      <c r="C7756">
        <v>20</v>
      </c>
      <c r="D7756">
        <v>3</v>
      </c>
      <c r="E7756">
        <v>1</v>
      </c>
      <c r="F7756" s="1">
        <f>VLOOKUP(A7756,Weather!$A$1:$E$366, 5)</f>
        <v>0.22727272727272713</v>
      </c>
      <c r="G7756" s="1">
        <f>VLOOKUP(D7756, Fall!$A$1:$E$25, 2)</f>
        <v>272.32142857142799</v>
      </c>
      <c r="H7756" s="1">
        <f>VLOOKUP(D7756, Fall!$A$1:$E$25, 3)</f>
        <v>252.565207174747</v>
      </c>
      <c r="I7756" s="1">
        <f>VLOOKUP(D7756, Fall!$A$1:$E$25, 5)</f>
        <v>254.385964912281</v>
      </c>
      <c r="J7756" s="1">
        <f t="shared" si="727"/>
        <v>257.05525749217452</v>
      </c>
      <c r="K7756" s="47">
        <f t="shared" si="728"/>
        <v>4.8089958934423604</v>
      </c>
      <c r="L7756" s="48">
        <f>Solar!K7773/1000*Variables!$B$3</f>
        <v>0</v>
      </c>
      <c r="M7756" s="1">
        <f>IF(E7756=1, VLOOKUP(D7756, Sheet1!$E$2:$G$26, 2), Sheet1!$G$3)</f>
        <v>0.18618000000000001</v>
      </c>
      <c r="N7756" s="1">
        <f>'Electricity Rates'!$J$3</f>
        <v>0.19270000000000001</v>
      </c>
      <c r="O7756" s="145">
        <f>L7756-K7756</f>
        <v>-4.8089958934423604</v>
      </c>
      <c r="P7756">
        <f t="shared" si="729"/>
        <v>0.92669350866634292</v>
      </c>
      <c r="Q7756">
        <f>IF(O7756&gt;0, IF(Q7755+O7756*Variables!$B$5&lt;Variables!$B$4, Q7755+O7756*Variables!$B$5, Variables!$B$4), IF(Q7755&gt;-O7756, Q7755+O7756/Variables!$B$5, 0))</f>
        <v>0</v>
      </c>
      <c r="R7756">
        <f>IF(O7756&gt;0, 0, IF(Q7755&gt;-O7756, 0, -O7756 - Q7755*Variables!$B$5))</f>
        <v>4.8089958934423604</v>
      </c>
      <c r="S7756">
        <f t="shared" si="730"/>
        <v>0.8953388554410987</v>
      </c>
      <c r="T7756">
        <f t="shared" si="731"/>
        <v>0</v>
      </c>
    </row>
    <row r="7757" spans="1:20" x14ac:dyDescent="0.3">
      <c r="A7757" s="3">
        <f t="shared" si="726"/>
        <v>43424</v>
      </c>
      <c r="B7757">
        <v>11</v>
      </c>
      <c r="C7757">
        <v>20</v>
      </c>
      <c r="D7757">
        <v>4</v>
      </c>
      <c r="E7757">
        <v>1</v>
      </c>
      <c r="F7757" s="1">
        <f>VLOOKUP(A7757,Weather!$A$1:$E$366, 5)</f>
        <v>0.22727272727272713</v>
      </c>
      <c r="G7757" s="1">
        <f>VLOOKUP(D7757, Fall!$A$1:$E$25, 2)</f>
        <v>272.32142857142799</v>
      </c>
      <c r="H7757" s="1">
        <f>VLOOKUP(D7757, Fall!$A$1:$E$25, 3)</f>
        <v>267.50020564283898</v>
      </c>
      <c r="I7757" s="1">
        <f>VLOOKUP(D7757, Fall!$A$1:$E$25, 5)</f>
        <v>254.385964912281</v>
      </c>
      <c r="J7757" s="1">
        <f t="shared" si="727"/>
        <v>268.59593812660921</v>
      </c>
      <c r="K7757" s="47">
        <f t="shared" si="728"/>
        <v>5.0248992222440121</v>
      </c>
      <c r="L7757" s="48">
        <f>Solar!K7774/1000*Variables!$B$3</f>
        <v>0</v>
      </c>
      <c r="M7757" s="1">
        <f>IF(E7757=1, VLOOKUP(D7757, Sheet1!$E$2:$G$26, 2), Sheet1!$G$3)</f>
        <v>0.18618000000000001</v>
      </c>
      <c r="N7757" s="1">
        <f>'Electricity Rates'!$J$3</f>
        <v>0.19270000000000001</v>
      </c>
      <c r="O7757" s="145">
        <f>L7757-K7757</f>
        <v>-5.0248992222440121</v>
      </c>
      <c r="P7757">
        <f t="shared" si="729"/>
        <v>0.96829808012642116</v>
      </c>
      <c r="Q7757">
        <f>IF(O7757&gt;0, IF(Q7756+O7757*Variables!$B$5&lt;Variables!$B$4, Q7756+O7757*Variables!$B$5, Variables!$B$4), IF(Q7756&gt;-O7757, Q7756+O7757/Variables!$B$5, 0))</f>
        <v>0</v>
      </c>
      <c r="R7757">
        <f>IF(O7757&gt;0, 0, IF(Q7756&gt;-O7757, 0, -O7757 - Q7756*Variables!$B$5))</f>
        <v>5.0248992222440121</v>
      </c>
      <c r="S7757">
        <f t="shared" si="730"/>
        <v>0.93553573719739025</v>
      </c>
      <c r="T7757">
        <f t="shared" si="731"/>
        <v>0</v>
      </c>
    </row>
    <row r="7758" spans="1:20" x14ac:dyDescent="0.3">
      <c r="A7758" s="3">
        <f t="shared" si="726"/>
        <v>43424</v>
      </c>
      <c r="B7758">
        <v>11</v>
      </c>
      <c r="C7758">
        <v>20</v>
      </c>
      <c r="D7758">
        <v>5</v>
      </c>
      <c r="E7758">
        <v>1</v>
      </c>
      <c r="F7758" s="1">
        <f>VLOOKUP(A7758,Weather!$A$1:$E$366, 5)</f>
        <v>0.22727272727272713</v>
      </c>
      <c r="G7758" s="1">
        <f>VLOOKUP(D7758, Fall!$A$1:$E$25, 2)</f>
        <v>303.57142857142799</v>
      </c>
      <c r="H7758" s="1">
        <f>VLOOKUP(D7758, Fall!$A$1:$E$25, 3)</f>
        <v>277.41442782172697</v>
      </c>
      <c r="I7758" s="1">
        <f>VLOOKUP(D7758, Fall!$A$1:$E$25, 5)</f>
        <v>254.385964912281</v>
      </c>
      <c r="J7758" s="1">
        <f t="shared" si="727"/>
        <v>283.35920071938631</v>
      </c>
      <c r="K7758" s="47">
        <f t="shared" si="728"/>
        <v>5.3010906912500007</v>
      </c>
      <c r="L7758" s="48">
        <f>Solar!K7775/1000*Variables!$B$3</f>
        <v>0</v>
      </c>
      <c r="M7758" s="1">
        <f>IF(E7758=1, VLOOKUP(D7758, Sheet1!$E$2:$G$26, 2), Sheet1!$G$3)</f>
        <v>0.18618000000000001</v>
      </c>
      <c r="N7758" s="1">
        <f>'Electricity Rates'!$J$3</f>
        <v>0.19270000000000001</v>
      </c>
      <c r="O7758" s="145">
        <f>L7758-K7758</f>
        <v>-5.3010906912500007</v>
      </c>
      <c r="P7758">
        <f t="shared" si="729"/>
        <v>1.0215201762038753</v>
      </c>
      <c r="Q7758">
        <f>IF(O7758&gt;0, IF(Q7757+O7758*Variables!$B$5&lt;Variables!$B$4, Q7757+O7758*Variables!$B$5, Variables!$B$4), IF(Q7757&gt;-O7758, Q7757+O7758/Variables!$B$5, 0))</f>
        <v>0</v>
      </c>
      <c r="R7758">
        <f>IF(O7758&gt;0, 0, IF(Q7757&gt;-O7758, 0, -O7758 - Q7757*Variables!$B$5))</f>
        <v>5.3010906912500007</v>
      </c>
      <c r="S7758">
        <f t="shared" si="730"/>
        <v>0.98695706489692514</v>
      </c>
      <c r="T7758">
        <f t="shared" si="731"/>
        <v>0</v>
      </c>
    </row>
    <row r="7759" spans="1:20" x14ac:dyDescent="0.3">
      <c r="A7759" s="3">
        <f t="shared" si="726"/>
        <v>43424</v>
      </c>
      <c r="B7759">
        <v>11</v>
      </c>
      <c r="C7759">
        <v>20</v>
      </c>
      <c r="D7759">
        <v>6</v>
      </c>
      <c r="E7759">
        <v>1</v>
      </c>
      <c r="F7759" s="1">
        <f>VLOOKUP(A7759,Weather!$A$1:$E$366, 5)</f>
        <v>0.22727272727272713</v>
      </c>
      <c r="G7759" s="1">
        <f>VLOOKUP(D7759, Fall!$A$1:$E$25, 2)</f>
        <v>401.78571428571399</v>
      </c>
      <c r="H7759" s="1">
        <f>VLOOKUP(D7759, Fall!$A$1:$E$25, 3)</f>
        <v>309.98601628691301</v>
      </c>
      <c r="I7759" s="1">
        <f>VLOOKUP(D7759, Fall!$A$1:$E$25, 5)</f>
        <v>271.929824561403</v>
      </c>
      <c r="J7759" s="1">
        <f t="shared" si="727"/>
        <v>330.84958401391322</v>
      </c>
      <c r="K7759" s="47">
        <f t="shared" si="728"/>
        <v>6.1895419155877729</v>
      </c>
      <c r="L7759" s="48">
        <f>Solar!K7776/1000*Variables!$B$3</f>
        <v>0</v>
      </c>
      <c r="M7759" s="1">
        <f>IF(E7759=1, VLOOKUP(D7759, Sheet1!$E$2:$G$26, 2), Sheet1!$G$3)</f>
        <v>0.18618000000000001</v>
      </c>
      <c r="N7759" s="1">
        <f>'Electricity Rates'!$J$3</f>
        <v>0.19270000000000001</v>
      </c>
      <c r="O7759" s="145">
        <f>L7759-K7759</f>
        <v>-6.1895419155877729</v>
      </c>
      <c r="P7759">
        <f t="shared" si="729"/>
        <v>1.192724727133764</v>
      </c>
      <c r="Q7759">
        <f>IF(O7759&gt;0, IF(Q7758+O7759*Variables!$B$5&lt;Variables!$B$4, Q7758+O7759*Variables!$B$5, Variables!$B$4), IF(Q7758&gt;-O7759, Q7758+O7759/Variables!$B$5, 0))</f>
        <v>0</v>
      </c>
      <c r="R7759">
        <f>IF(O7759&gt;0, 0, IF(Q7758&gt;-O7759, 0, -O7759 - Q7758*Variables!$B$5))</f>
        <v>6.1895419155877729</v>
      </c>
      <c r="S7759">
        <f t="shared" si="730"/>
        <v>1.1523689138441315</v>
      </c>
      <c r="T7759">
        <f t="shared" si="731"/>
        <v>0</v>
      </c>
    </row>
    <row r="7760" spans="1:20" x14ac:dyDescent="0.3">
      <c r="A7760" s="3">
        <f t="shared" si="726"/>
        <v>43424</v>
      </c>
      <c r="B7760">
        <v>11</v>
      </c>
      <c r="C7760">
        <v>20</v>
      </c>
      <c r="D7760">
        <v>7</v>
      </c>
      <c r="E7760">
        <v>1</v>
      </c>
      <c r="F7760" s="1">
        <f>VLOOKUP(A7760,Weather!$A$1:$E$366, 5)</f>
        <v>0.22727272727272713</v>
      </c>
      <c r="G7760" s="1">
        <f>VLOOKUP(D7760, Fall!$A$1:$E$25, 2)</f>
        <v>593.74999999999898</v>
      </c>
      <c r="H7760" s="1">
        <f>VLOOKUP(D7760, Fall!$A$1:$E$25, 3)</f>
        <v>390.39236653779699</v>
      </c>
      <c r="I7760" s="1">
        <f>VLOOKUP(D7760, Fall!$A$1:$E$25, 5)</f>
        <v>263.15789473684202</v>
      </c>
      <c r="J7760" s="1">
        <f t="shared" si="727"/>
        <v>436.61001050647923</v>
      </c>
      <c r="K7760" s="47">
        <f t="shared" si="728"/>
        <v>8.1681104990642108</v>
      </c>
      <c r="L7760" s="48">
        <f>Solar!K7777/1000*Variables!$B$3</f>
        <v>0</v>
      </c>
      <c r="M7760" s="1">
        <f>IF(E7760=1, VLOOKUP(D7760, Sheet1!$E$2:$G$26, 2), Sheet1!$G$3)</f>
        <v>0.18618000000000001</v>
      </c>
      <c r="N7760" s="1">
        <f>'Electricity Rates'!$J$3</f>
        <v>0.19270000000000001</v>
      </c>
      <c r="O7760" s="145">
        <f>L7760-K7760</f>
        <v>-8.1681104990642108</v>
      </c>
      <c r="P7760">
        <f t="shared" si="729"/>
        <v>1.5739948931696734</v>
      </c>
      <c r="Q7760">
        <f>IF(O7760&gt;0, IF(Q7759+O7760*Variables!$B$5&lt;Variables!$B$4, Q7759+O7760*Variables!$B$5, Variables!$B$4), IF(Q7759&gt;-O7760, Q7759+O7760/Variables!$B$5, 0))</f>
        <v>0</v>
      </c>
      <c r="R7760">
        <f>IF(O7760&gt;0, 0, IF(Q7759&gt;-O7760, 0, -O7760 - Q7759*Variables!$B$5))</f>
        <v>8.1681104990642108</v>
      </c>
      <c r="S7760">
        <f t="shared" si="730"/>
        <v>1.5207388127157748</v>
      </c>
      <c r="T7760">
        <f t="shared" si="731"/>
        <v>0</v>
      </c>
    </row>
    <row r="7761" spans="1:20" x14ac:dyDescent="0.3">
      <c r="A7761" s="3">
        <f t="shared" si="726"/>
        <v>43424</v>
      </c>
      <c r="B7761">
        <v>11</v>
      </c>
      <c r="C7761">
        <v>20</v>
      </c>
      <c r="D7761">
        <v>8</v>
      </c>
      <c r="E7761">
        <v>1</v>
      </c>
      <c r="F7761" s="1">
        <f>VLOOKUP(A7761,Weather!$A$1:$E$366, 5)</f>
        <v>0.22727272727272713</v>
      </c>
      <c r="G7761" s="1">
        <f>VLOOKUP(D7761, Fall!$A$1:$E$25, 2)</f>
        <v>866.07142857142799</v>
      </c>
      <c r="H7761" s="1">
        <f>VLOOKUP(D7761, Fall!$A$1:$E$25, 3)</f>
        <v>561.61059471909198</v>
      </c>
      <c r="I7761" s="1">
        <f>VLOOKUP(D7761, Fall!$A$1:$E$25, 5)</f>
        <v>271.929824561403</v>
      </c>
      <c r="J7761" s="1">
        <f t="shared" si="727"/>
        <v>630.80623877644098</v>
      </c>
      <c r="K7761" s="47">
        <f t="shared" si="728"/>
        <v>11.801138173281966</v>
      </c>
      <c r="L7761" s="48">
        <f>Solar!K7778/1000*Variables!$B$3</f>
        <v>5.2052999999999994</v>
      </c>
      <c r="M7761" s="1">
        <f>IF(E7761=1, VLOOKUP(D7761, Sheet1!$E$2:$G$26, 2), Sheet1!$G$3)</f>
        <v>0.18618000000000001</v>
      </c>
      <c r="N7761" s="1">
        <f>'Electricity Rates'!$J$3</f>
        <v>0.19270000000000001</v>
      </c>
      <c r="O7761" s="145">
        <f>L7761-K7761</f>
        <v>-6.5958381732819671</v>
      </c>
      <c r="P7761">
        <f t="shared" si="729"/>
        <v>2.2740793259914351</v>
      </c>
      <c r="Q7761">
        <f>IF(O7761&gt;0, IF(Q7760+O7761*Variables!$B$5&lt;Variables!$B$4, Q7760+O7761*Variables!$B$5, Variables!$B$4), IF(Q7760&gt;-O7761, Q7760+O7761/Variables!$B$5, 0))</f>
        <v>0</v>
      </c>
      <c r="R7761">
        <f>IF(O7761&gt;0, 0, IF(Q7760&gt;-O7761, 0, -O7761 - Q7760*Variables!$B$5))</f>
        <v>6.5958381732819671</v>
      </c>
      <c r="S7761">
        <f t="shared" si="730"/>
        <v>1.2280131511016368</v>
      </c>
      <c r="T7761">
        <f t="shared" si="731"/>
        <v>0</v>
      </c>
    </row>
    <row r="7762" spans="1:20" x14ac:dyDescent="0.3">
      <c r="A7762" s="3">
        <f t="shared" si="726"/>
        <v>43424</v>
      </c>
      <c r="B7762">
        <v>11</v>
      </c>
      <c r="C7762">
        <v>20</v>
      </c>
      <c r="D7762">
        <v>9</v>
      </c>
      <c r="E7762">
        <v>1</v>
      </c>
      <c r="F7762" s="1">
        <f>VLOOKUP(A7762,Weather!$A$1:$E$366, 5)</f>
        <v>0.22727272727272713</v>
      </c>
      <c r="G7762" s="1">
        <f>VLOOKUP(D7762, Fall!$A$1:$E$25, 2)</f>
        <v>1080.3571428571399</v>
      </c>
      <c r="H7762" s="1">
        <f>VLOOKUP(D7762, Fall!$A$1:$E$25, 3)</f>
        <v>760.17932055605797</v>
      </c>
      <c r="I7762" s="1">
        <f>VLOOKUP(D7762, Fall!$A$1:$E$25, 5)</f>
        <v>311.40350877192998</v>
      </c>
      <c r="J7762" s="1">
        <f t="shared" si="727"/>
        <v>832.94700744266743</v>
      </c>
      <c r="K7762" s="47">
        <f t="shared" si="728"/>
        <v>15.58279249888065</v>
      </c>
      <c r="L7762" s="48">
        <f>Solar!K7779/1000*Variables!$B$3</f>
        <v>15.3895</v>
      </c>
      <c r="M7762" s="1">
        <f>IF(E7762=1, VLOOKUP(D7762, Sheet1!$E$2:$G$26, 2), Sheet1!$G$3)</f>
        <v>0.20441999999999999</v>
      </c>
      <c r="N7762" s="1">
        <f>'Electricity Rates'!$J$3</f>
        <v>0.19270000000000001</v>
      </c>
      <c r="O7762" s="145">
        <f>L7762-K7762</f>
        <v>-0.19329249888065014</v>
      </c>
      <c r="P7762">
        <f t="shared" si="729"/>
        <v>3.0028041145343014</v>
      </c>
      <c r="Q7762">
        <f>IF(O7762&gt;0, IF(Q7761+O7762*Variables!$B$5&lt;Variables!$B$4, Q7761+O7762*Variables!$B$5, Variables!$B$4), IF(Q7761&gt;-O7762, Q7761+O7762/Variables!$B$5, 0))</f>
        <v>0</v>
      </c>
      <c r="R7762">
        <f>IF(O7762&gt;0, 0, IF(Q7761&gt;-O7762, 0, -O7762 - Q7761*Variables!$B$5))</f>
        <v>0.19329249888065014</v>
      </c>
      <c r="S7762">
        <f t="shared" si="730"/>
        <v>3.9512852621182502E-2</v>
      </c>
      <c r="T7762">
        <f t="shared" si="731"/>
        <v>0</v>
      </c>
    </row>
    <row r="7763" spans="1:20" x14ac:dyDescent="0.3">
      <c r="A7763" s="3">
        <f t="shared" si="726"/>
        <v>43424</v>
      </c>
      <c r="B7763">
        <v>11</v>
      </c>
      <c r="C7763">
        <v>20</v>
      </c>
      <c r="D7763">
        <v>10</v>
      </c>
      <c r="E7763">
        <v>1</v>
      </c>
      <c r="F7763" s="1">
        <f>VLOOKUP(A7763,Weather!$A$1:$E$366, 5)</f>
        <v>0.22727272727272713</v>
      </c>
      <c r="G7763" s="1">
        <f>VLOOKUP(D7763, Fall!$A$1:$E$25, 2)</f>
        <v>1205.3571428571399</v>
      </c>
      <c r="H7763" s="1">
        <f>VLOOKUP(D7763, Fall!$A$1:$E$25, 3)</f>
        <v>904.12930821748796</v>
      </c>
      <c r="I7763" s="1">
        <f>VLOOKUP(D7763, Fall!$A$1:$E$25, 5)</f>
        <v>359.64912280701702</v>
      </c>
      <c r="J7763" s="1">
        <f t="shared" si="727"/>
        <v>972.59017972649974</v>
      </c>
      <c r="K7763" s="47">
        <f t="shared" si="728"/>
        <v>18.195240299449978</v>
      </c>
      <c r="L7763" s="48">
        <f>Solar!K7780/1000*Variables!$B$3</f>
        <v>23.842299999999998</v>
      </c>
      <c r="M7763" s="1">
        <f>IF(E7763=1, VLOOKUP(D7763, Sheet1!$E$2:$G$26, 2), Sheet1!$G$3)</f>
        <v>0.20441999999999999</v>
      </c>
      <c r="N7763" s="1">
        <f>'Electricity Rates'!$J$3</f>
        <v>0.19270000000000001</v>
      </c>
      <c r="O7763" s="145">
        <f>L7763-K7763</f>
        <v>5.6470597005500203</v>
      </c>
      <c r="P7763">
        <f t="shared" si="729"/>
        <v>3.5062228057040108</v>
      </c>
      <c r="Q7763">
        <f>IF(O7763&gt;0, IF(Q7762+O7763*Variables!$B$5&lt;Variables!$B$4, Q7762+O7763*Variables!$B$5, Variables!$B$4), IF(Q7762&gt;-O7763, Q7762+O7763/Variables!$B$5, 0))</f>
        <v>5.3082361185170184</v>
      </c>
      <c r="R7763">
        <f>IF(O7763&gt;0, 0, IF(Q7762&gt;-O7763, 0, -O7763 - Q7762*Variables!$B$5))</f>
        <v>0</v>
      </c>
      <c r="S7763">
        <f t="shared" si="730"/>
        <v>0</v>
      </c>
      <c r="T7763">
        <f t="shared" si="731"/>
        <v>0</v>
      </c>
    </row>
    <row r="7764" spans="1:20" x14ac:dyDescent="0.3">
      <c r="A7764" s="3">
        <f t="shared" si="726"/>
        <v>43424</v>
      </c>
      <c r="B7764">
        <v>11</v>
      </c>
      <c r="C7764">
        <v>20</v>
      </c>
      <c r="D7764">
        <v>11</v>
      </c>
      <c r="E7764">
        <v>1</v>
      </c>
      <c r="F7764" s="1">
        <f>VLOOKUP(A7764,Weather!$A$1:$E$366, 5)</f>
        <v>0.22727272727272713</v>
      </c>
      <c r="G7764" s="1">
        <f>VLOOKUP(D7764, Fall!$A$1:$E$25, 2)</f>
        <v>1290.17857142857</v>
      </c>
      <c r="H7764" s="1">
        <f>VLOOKUP(D7764, Fall!$A$1:$E$25, 3)</f>
        <v>975.19947355433101</v>
      </c>
      <c r="I7764" s="1">
        <f>VLOOKUP(D7764, Fall!$A$1:$E$25, 5)</f>
        <v>377.19298245613999</v>
      </c>
      <c r="J7764" s="1">
        <f t="shared" si="727"/>
        <v>1046.7856321621125</v>
      </c>
      <c r="K7764" s="47">
        <f t="shared" si="728"/>
        <v>19.5832905947676</v>
      </c>
      <c r="L7764" s="48">
        <f>Solar!K7781/1000*Variables!$B$3</f>
        <v>29.539949999999997</v>
      </c>
      <c r="M7764" s="1">
        <f>IF(E7764=1, VLOOKUP(D7764, Sheet1!$E$2:$G$26, 2), Sheet1!$G$3)</f>
        <v>0.20441999999999999</v>
      </c>
      <c r="N7764" s="1">
        <f>'Electricity Rates'!$J$3</f>
        <v>0.19270000000000001</v>
      </c>
      <c r="O7764" s="145">
        <f>L7764-K7764</f>
        <v>9.9566594052323971</v>
      </c>
      <c r="P7764">
        <f t="shared" si="729"/>
        <v>3.7737000976117168</v>
      </c>
      <c r="Q7764">
        <f>IF(O7764&gt;0, IF(Q7763+O7764*Variables!$B$5&lt;Variables!$B$4, Q7763+O7764*Variables!$B$5, Variables!$B$4), IF(Q7763&gt;-O7764, Q7763+O7764/Variables!$B$5, 0))</f>
        <v>14.66749595943547</v>
      </c>
      <c r="R7764">
        <f>IF(O7764&gt;0, 0, IF(Q7763&gt;-O7764, 0, -O7764 - Q7763*Variables!$B$5))</f>
        <v>0</v>
      </c>
      <c r="S7764">
        <f t="shared" si="730"/>
        <v>0</v>
      </c>
      <c r="T7764">
        <f t="shared" si="731"/>
        <v>0</v>
      </c>
    </row>
    <row r="7765" spans="1:20" x14ac:dyDescent="0.3">
      <c r="A7765" s="3">
        <f t="shared" si="726"/>
        <v>43424</v>
      </c>
      <c r="B7765">
        <v>11</v>
      </c>
      <c r="C7765">
        <v>20</v>
      </c>
      <c r="D7765">
        <v>12</v>
      </c>
      <c r="E7765">
        <v>1</v>
      </c>
      <c r="F7765" s="1">
        <f>VLOOKUP(A7765,Weather!$A$1:$E$366, 5)</f>
        <v>0.22727272727272713</v>
      </c>
      <c r="G7765" s="1">
        <f>VLOOKUP(D7765, Fall!$A$1:$E$25, 2)</f>
        <v>1366.07142857142</v>
      </c>
      <c r="H7765" s="1">
        <f>VLOOKUP(D7765, Fall!$A$1:$E$25, 3)</f>
        <v>996.442378876367</v>
      </c>
      <c r="I7765" s="1">
        <f>VLOOKUP(D7765, Fall!$A$1:$E$25, 5)</f>
        <v>368.42105263157799</v>
      </c>
      <c r="J7765" s="1">
        <f t="shared" si="727"/>
        <v>1080.4489810797882</v>
      </c>
      <c r="K7765" s="47">
        <f t="shared" si="728"/>
        <v>20.213065329912038</v>
      </c>
      <c r="L7765" s="48">
        <f>Solar!K7782/1000*Variables!$B$3</f>
        <v>32.207549999999998</v>
      </c>
      <c r="M7765" s="1">
        <f>IF(E7765=1, VLOOKUP(D7765, Sheet1!$E$2:$G$26, 2), Sheet1!$G$3)</f>
        <v>0.20441999999999999</v>
      </c>
      <c r="N7765" s="1">
        <f>'Electricity Rates'!$J$3</f>
        <v>0.19270000000000001</v>
      </c>
      <c r="O7765" s="145">
        <f>L7765-K7765</f>
        <v>11.99448467008796</v>
      </c>
      <c r="P7765">
        <f t="shared" si="729"/>
        <v>3.8950576890740498</v>
      </c>
      <c r="Q7765">
        <f>IF(O7765&gt;0, IF(Q7764+O7765*Variables!$B$5&lt;Variables!$B$4, Q7764+O7765*Variables!$B$5, Variables!$B$4), IF(Q7764&gt;-O7765, Q7764+O7765/Variables!$B$5, 0))</f>
        <v>25.942311549318152</v>
      </c>
      <c r="R7765">
        <f>IF(O7765&gt;0, 0, IF(Q7764&gt;-O7765, 0, -O7765 - Q7764*Variables!$B$5))</f>
        <v>0</v>
      </c>
      <c r="S7765">
        <f t="shared" si="730"/>
        <v>0</v>
      </c>
      <c r="T7765">
        <f t="shared" si="731"/>
        <v>0</v>
      </c>
    </row>
    <row r="7766" spans="1:20" x14ac:dyDescent="0.3">
      <c r="A7766" s="3">
        <f t="shared" si="726"/>
        <v>43424</v>
      </c>
      <c r="B7766">
        <v>11</v>
      </c>
      <c r="C7766">
        <v>20</v>
      </c>
      <c r="D7766">
        <v>13</v>
      </c>
      <c r="E7766">
        <v>1</v>
      </c>
      <c r="F7766" s="1">
        <f>VLOOKUP(A7766,Weather!$A$1:$E$366, 5)</f>
        <v>0.22727272727272713</v>
      </c>
      <c r="G7766" s="1">
        <f>VLOOKUP(D7766, Fall!$A$1:$E$25, 2)</f>
        <v>1446.42857142857</v>
      </c>
      <c r="H7766" s="1">
        <f>VLOOKUP(D7766, Fall!$A$1:$E$25, 3)</f>
        <v>1031.4839187299399</v>
      </c>
      <c r="I7766" s="1">
        <f>VLOOKUP(D7766, Fall!$A$1:$E$25, 5)</f>
        <v>350.87719298245599</v>
      </c>
      <c r="J7766" s="1">
        <f t="shared" si="727"/>
        <v>1125.789521615992</v>
      </c>
      <c r="K7766" s="47">
        <f t="shared" si="728"/>
        <v>21.061297244607264</v>
      </c>
      <c r="L7766" s="48">
        <f>Solar!K7783/1000*Variables!$B$3</f>
        <v>31.899450000000002</v>
      </c>
      <c r="M7766" s="1">
        <f>IF(E7766=1, VLOOKUP(D7766, Sheet1!$E$2:$G$26, 2), Sheet1!$G$3)</f>
        <v>0.20441999999999999</v>
      </c>
      <c r="N7766" s="1">
        <f>'Electricity Rates'!$J$3</f>
        <v>0.19270000000000001</v>
      </c>
      <c r="O7766" s="145">
        <f>L7766-K7766</f>
        <v>10.838152755392738</v>
      </c>
      <c r="P7766">
        <f t="shared" si="729"/>
        <v>4.0585119790358197</v>
      </c>
      <c r="Q7766">
        <f>IF(O7766&gt;0, IF(Q7765+O7766*Variables!$B$5&lt;Variables!$B$4, Q7765+O7766*Variables!$B$5, Variables!$B$4), IF(Q7765&gt;-O7766, Q7765+O7766/Variables!$B$5, 0))</f>
        <v>36.130175139387326</v>
      </c>
      <c r="R7766">
        <f>IF(O7766&gt;0, 0, IF(Q7765&gt;-O7766, 0, -O7766 - Q7765*Variables!$B$5))</f>
        <v>0</v>
      </c>
      <c r="S7766">
        <f t="shared" si="730"/>
        <v>0</v>
      </c>
      <c r="T7766">
        <f t="shared" si="731"/>
        <v>0</v>
      </c>
    </row>
    <row r="7767" spans="1:20" x14ac:dyDescent="0.3">
      <c r="A7767" s="3">
        <f t="shared" si="726"/>
        <v>43424</v>
      </c>
      <c r="B7767">
        <v>11</v>
      </c>
      <c r="C7767">
        <v>20</v>
      </c>
      <c r="D7767">
        <v>14</v>
      </c>
      <c r="E7767">
        <v>1</v>
      </c>
      <c r="F7767" s="1">
        <f>VLOOKUP(A7767,Weather!$A$1:$E$366, 5)</f>
        <v>0.22727272727272713</v>
      </c>
      <c r="G7767" s="1">
        <f>VLOOKUP(D7767, Fall!$A$1:$E$25, 2)</f>
        <v>1482.1428571428501</v>
      </c>
      <c r="H7767" s="1">
        <f>VLOOKUP(D7767, Fall!$A$1:$E$25, 3)</f>
        <v>1052.56230978037</v>
      </c>
      <c r="I7767" s="1">
        <f>VLOOKUP(D7767, Fall!$A$1:$E$25, 5)</f>
        <v>342.105263157894</v>
      </c>
      <c r="J7767" s="1">
        <f t="shared" si="727"/>
        <v>1150.1942523627517</v>
      </c>
      <c r="K7767" s="47">
        <f t="shared" si="728"/>
        <v>21.51786152999367</v>
      </c>
      <c r="L7767" s="48">
        <f>Solar!K7784/1000*Variables!$B$3</f>
        <v>28.2988</v>
      </c>
      <c r="M7767" s="1">
        <f>IF(E7767=1, VLOOKUP(D7767, Sheet1!$E$2:$G$26, 2), Sheet1!$G$3)</f>
        <v>0.20441999999999999</v>
      </c>
      <c r="N7767" s="1">
        <f>'Electricity Rates'!$J$3</f>
        <v>0.19270000000000001</v>
      </c>
      <c r="O7767" s="145">
        <f>L7767-K7767</f>
        <v>6.7809384700063298</v>
      </c>
      <c r="P7767">
        <f t="shared" si="729"/>
        <v>4.1464919168297802</v>
      </c>
      <c r="Q7767">
        <f>IF(O7767&gt;0, IF(Q7766+O7767*Variables!$B$5&lt;Variables!$B$4, Q7766+O7767*Variables!$B$5, Variables!$B$4), IF(Q7766&gt;-O7767, Q7766+O7767/Variables!$B$5, 0))</f>
        <v>42.504257301193277</v>
      </c>
      <c r="R7767">
        <f>IF(O7767&gt;0, 0, IF(Q7766&gt;-O7767, 0, -O7767 - Q7766*Variables!$B$5))</f>
        <v>0</v>
      </c>
      <c r="S7767">
        <f t="shared" si="730"/>
        <v>0</v>
      </c>
      <c r="T7767">
        <f t="shared" si="731"/>
        <v>0</v>
      </c>
    </row>
    <row r="7768" spans="1:20" x14ac:dyDescent="0.3">
      <c r="A7768" s="3">
        <f t="shared" si="726"/>
        <v>43424</v>
      </c>
      <c r="B7768">
        <v>11</v>
      </c>
      <c r="C7768">
        <v>20</v>
      </c>
      <c r="D7768">
        <v>15</v>
      </c>
      <c r="E7768">
        <v>1</v>
      </c>
      <c r="F7768" s="1">
        <f>VLOOKUP(A7768,Weather!$A$1:$E$366, 5)</f>
        <v>0.22727272727272713</v>
      </c>
      <c r="G7768" s="1">
        <f>VLOOKUP(D7768, Fall!$A$1:$E$25, 2)</f>
        <v>1437.5</v>
      </c>
      <c r="H7768" s="1">
        <f>VLOOKUP(D7768, Fall!$A$1:$E$25, 3)</f>
        <v>1060.00658057086</v>
      </c>
      <c r="I7768" s="1">
        <f>VLOOKUP(D7768, Fall!$A$1:$E$25, 5)</f>
        <v>328.94736842105198</v>
      </c>
      <c r="J7768" s="1">
        <f t="shared" si="727"/>
        <v>1145.8005395320281</v>
      </c>
      <c r="K7768" s="47">
        <f t="shared" si="728"/>
        <v>21.435663845472249</v>
      </c>
      <c r="L7768" s="48">
        <f>Solar!K7785/1000*Variables!$B$3</f>
        <v>19.859299999999998</v>
      </c>
      <c r="M7768" s="1">
        <f>IF(E7768=1, VLOOKUP(D7768, Sheet1!$E$2:$G$26, 2), Sheet1!$G$3)</f>
        <v>0.20441999999999999</v>
      </c>
      <c r="N7768" s="1">
        <f>'Electricity Rates'!$J$3</f>
        <v>0.19270000000000001</v>
      </c>
      <c r="O7768" s="145">
        <f>L7768-K7768</f>
        <v>-1.5763638454722511</v>
      </c>
      <c r="P7768">
        <f t="shared" si="729"/>
        <v>4.1306524230225028</v>
      </c>
      <c r="Q7768">
        <f>IF(O7768&gt;0, IF(Q7767+O7768*Variables!$B$5&lt;Variables!$B$4, Q7767+O7768*Variables!$B$5, Variables!$B$4), IF(Q7767&gt;-O7768, Q7767+O7768/Variables!$B$5, 0))</f>
        <v>40.827274486861093</v>
      </c>
      <c r="R7768">
        <f>IF(O7768&gt;0, 0, IF(Q7767&gt;-O7768, 0, -O7768 - Q7767*Variables!$B$5))</f>
        <v>0</v>
      </c>
      <c r="S7768">
        <f t="shared" si="730"/>
        <v>0</v>
      </c>
      <c r="T7768">
        <f t="shared" si="731"/>
        <v>0</v>
      </c>
    </row>
    <row r="7769" spans="1:20" x14ac:dyDescent="0.3">
      <c r="A7769" s="3">
        <f t="shared" si="726"/>
        <v>43424</v>
      </c>
      <c r="B7769">
        <v>11</v>
      </c>
      <c r="C7769">
        <v>20</v>
      </c>
      <c r="D7769">
        <v>16</v>
      </c>
      <c r="E7769">
        <v>1</v>
      </c>
      <c r="F7769" s="1">
        <f>VLOOKUP(A7769,Weather!$A$1:$E$366, 5)</f>
        <v>0.22727272727272713</v>
      </c>
      <c r="G7769" s="1">
        <f>VLOOKUP(D7769, Fall!$A$1:$E$25, 2)</f>
        <v>1348.2142857142801</v>
      </c>
      <c r="H7769" s="1">
        <f>VLOOKUP(D7769, Fall!$A$1:$E$25, 3)</f>
        <v>1003.98947108661</v>
      </c>
      <c r="I7769" s="1">
        <f>VLOOKUP(D7769, Fall!$A$1:$E$25, 5)</f>
        <v>298.24561403508801</v>
      </c>
      <c r="J7769" s="1">
        <f t="shared" si="727"/>
        <v>1082.2223835019895</v>
      </c>
      <c r="K7769" s="47">
        <f t="shared" si="728"/>
        <v>20.246242184760249</v>
      </c>
      <c r="L7769" s="48">
        <f>Solar!K7786/1000*Variables!$B$3</f>
        <v>11.69365</v>
      </c>
      <c r="M7769" s="1">
        <f>IF(E7769=1, VLOOKUP(D7769, Sheet1!$E$2:$G$26, 2), Sheet1!$G$3)</f>
        <v>0.20441999999999999</v>
      </c>
      <c r="N7769" s="1">
        <f>'Electricity Rates'!$J$3</f>
        <v>0.19270000000000001</v>
      </c>
      <c r="O7769" s="145">
        <f>L7769-K7769</f>
        <v>-8.5525921847602486</v>
      </c>
      <c r="P7769">
        <f t="shared" si="729"/>
        <v>3.9014508690033001</v>
      </c>
      <c r="Q7769">
        <f>IF(O7769&gt;0, IF(Q7768+O7769*Variables!$B$5&lt;Variables!$B$4, Q7768+O7769*Variables!$B$5, Variables!$B$4), IF(Q7768&gt;-O7769, Q7768+O7769/Variables!$B$5, 0))</f>
        <v>31.728772162648063</v>
      </c>
      <c r="R7769">
        <f>IF(O7769&gt;0, 0, IF(Q7768&gt;-O7769, 0, -O7769 - Q7768*Variables!$B$5))</f>
        <v>0</v>
      </c>
      <c r="S7769">
        <f t="shared" si="730"/>
        <v>0</v>
      </c>
      <c r="T7769">
        <f t="shared" si="731"/>
        <v>0</v>
      </c>
    </row>
    <row r="7770" spans="1:20" x14ac:dyDescent="0.3">
      <c r="A7770" s="3">
        <f t="shared" si="726"/>
        <v>43424</v>
      </c>
      <c r="B7770">
        <v>11</v>
      </c>
      <c r="C7770">
        <v>20</v>
      </c>
      <c r="D7770">
        <v>17</v>
      </c>
      <c r="E7770">
        <v>1</v>
      </c>
      <c r="F7770" s="1">
        <f>VLOOKUP(A7770,Weather!$A$1:$E$366, 5)</f>
        <v>0.22727272727272713</v>
      </c>
      <c r="G7770" s="1">
        <f>VLOOKUP(D7770, Fall!$A$1:$E$25, 2)</f>
        <v>1080.3571428571399</v>
      </c>
      <c r="H7770" s="1">
        <f>VLOOKUP(D7770, Fall!$A$1:$E$25, 3)</f>
        <v>794.90091642515802</v>
      </c>
      <c r="I7770" s="1">
        <f>VLOOKUP(D7770, Fall!$A$1:$E$25, 5)</f>
        <v>263.15789473684202</v>
      </c>
      <c r="J7770" s="1">
        <f t="shared" si="727"/>
        <v>859.77733152333565</v>
      </c>
      <c r="K7770" s="47">
        <f t="shared" si="728"/>
        <v>16.084734842260222</v>
      </c>
      <c r="L7770" s="48">
        <f>Solar!K7787/1000*Variables!$B$3</f>
        <v>3.0579000000000001</v>
      </c>
      <c r="M7770" s="1">
        <f>IF(E7770=1, VLOOKUP(D7770, Sheet1!$E$2:$G$26, 2), Sheet1!$G$3)</f>
        <v>0.20441999999999999</v>
      </c>
      <c r="N7770" s="1">
        <f>'Electricity Rates'!$J$3</f>
        <v>0.19270000000000001</v>
      </c>
      <c r="O7770" s="145">
        <f>L7770-K7770</f>
        <v>-13.026834842260222</v>
      </c>
      <c r="P7770">
        <f t="shared" si="729"/>
        <v>3.0995284041035447</v>
      </c>
      <c r="Q7770">
        <f>IF(O7770&gt;0, IF(Q7769+O7770*Variables!$B$5&lt;Variables!$B$4, Q7769+O7770*Variables!$B$5, Variables!$B$4), IF(Q7769&gt;-O7770, Q7769+O7770/Variables!$B$5, 0))</f>
        <v>17.870437224073356</v>
      </c>
      <c r="R7770">
        <f>IF(O7770&gt;0, 0, IF(Q7769&gt;-O7770, 0, -O7770 - Q7769*Variables!$B$5))</f>
        <v>0</v>
      </c>
      <c r="S7770">
        <f t="shared" si="730"/>
        <v>0</v>
      </c>
      <c r="T7770">
        <f t="shared" si="731"/>
        <v>0</v>
      </c>
    </row>
    <row r="7771" spans="1:20" x14ac:dyDescent="0.3">
      <c r="A7771" s="3">
        <f t="shared" si="726"/>
        <v>43424</v>
      </c>
      <c r="B7771">
        <v>11</v>
      </c>
      <c r="C7771">
        <v>20</v>
      </c>
      <c r="D7771">
        <v>18</v>
      </c>
      <c r="E7771">
        <v>1</v>
      </c>
      <c r="F7771" s="1">
        <f>VLOOKUP(A7771,Weather!$A$1:$E$366, 5)</f>
        <v>0.22727272727272713</v>
      </c>
      <c r="G7771" s="1">
        <f>VLOOKUP(D7771, Fall!$A$1:$E$25, 2)</f>
        <v>678.57142857142799</v>
      </c>
      <c r="H7771" s="1">
        <f>VLOOKUP(D7771, Fall!$A$1:$E$25, 3)</f>
        <v>583.61400485626905</v>
      </c>
      <c r="I7771" s="1">
        <f>VLOOKUP(D7771, Fall!$A$1:$E$25, 5)</f>
        <v>280.70175438596499</v>
      </c>
      <c r="J7771" s="1">
        <f t="shared" si="727"/>
        <v>605.19523751880513</v>
      </c>
      <c r="K7771" s="47">
        <f t="shared" si="728"/>
        <v>11.322006950382674</v>
      </c>
      <c r="L7771" s="48">
        <f>Solar!K7788/1000*Variables!$B$3</f>
        <v>0</v>
      </c>
      <c r="M7771" s="1">
        <f>IF(E7771=1, VLOOKUP(D7771, Sheet1!$E$2:$G$26, 2), Sheet1!$G$3)</f>
        <v>0.20441999999999999</v>
      </c>
      <c r="N7771" s="1">
        <f>'Electricity Rates'!$J$3</f>
        <v>0.19270000000000001</v>
      </c>
      <c r="O7771" s="145">
        <f>L7771-K7771</f>
        <v>-11.322006950382674</v>
      </c>
      <c r="P7771">
        <f t="shared" si="729"/>
        <v>2.1817507393387414</v>
      </c>
      <c r="Q7771">
        <f>IF(O7771&gt;0, IF(Q7770+O7771*Variables!$B$5&lt;Variables!$B$4, Q7770+O7771*Variables!$B$5, Variables!$B$4), IF(Q7770&gt;-O7771, Q7770+O7771/Variables!$B$5, 0))</f>
        <v>5.8257489789854038</v>
      </c>
      <c r="R7771">
        <f>IF(O7771&gt;0, 0, IF(Q7770&gt;-O7771, 0, -O7771 - Q7770*Variables!$B$5))</f>
        <v>0</v>
      </c>
      <c r="S7771">
        <f t="shared" si="730"/>
        <v>0</v>
      </c>
      <c r="T7771">
        <f t="shared" si="731"/>
        <v>0</v>
      </c>
    </row>
    <row r="7772" spans="1:20" x14ac:dyDescent="0.3">
      <c r="A7772" s="3">
        <f t="shared" si="726"/>
        <v>43424</v>
      </c>
      <c r="B7772">
        <v>11</v>
      </c>
      <c r="C7772">
        <v>20</v>
      </c>
      <c r="D7772">
        <v>19</v>
      </c>
      <c r="E7772">
        <v>1</v>
      </c>
      <c r="F7772" s="1">
        <f>VLOOKUP(A7772,Weather!$A$1:$E$366, 5)</f>
        <v>0.22727272727272713</v>
      </c>
      <c r="G7772" s="1">
        <f>VLOOKUP(D7772, Fall!$A$1:$E$25, 2)</f>
        <v>517.85714285714198</v>
      </c>
      <c r="H7772" s="1">
        <f>VLOOKUP(D7772, Fall!$A$1:$E$25, 3)</f>
        <v>442.60593718179598</v>
      </c>
      <c r="I7772" s="1">
        <f>VLOOKUP(D7772, Fall!$A$1:$E$25, 5)</f>
        <v>289.47368421052602</v>
      </c>
      <c r="J7772" s="1">
        <f t="shared" si="727"/>
        <v>459.7084839261928</v>
      </c>
      <c r="K7772" s="47">
        <f t="shared" si="728"/>
        <v>8.6002372911939986</v>
      </c>
      <c r="L7772" s="48">
        <f>Solar!K7789/1000*Variables!$B$3</f>
        <v>0</v>
      </c>
      <c r="M7772" s="1">
        <f>IF(E7772=1, VLOOKUP(D7772, Sheet1!$E$2:$G$26, 2), Sheet1!$G$3)</f>
        <v>0.20441999999999999</v>
      </c>
      <c r="N7772" s="1">
        <f>'Electricity Rates'!$J$3</f>
        <v>0.19270000000000001</v>
      </c>
      <c r="O7772" s="145">
        <f>L7772-K7772</f>
        <v>-8.6002372911939986</v>
      </c>
      <c r="P7772">
        <f t="shared" si="729"/>
        <v>1.6572657260130836</v>
      </c>
      <c r="Q7772">
        <f>IF(O7772&gt;0, IF(Q7771+O7772*Variables!$B$5&lt;Variables!$B$4, Q7771+O7772*Variables!$B$5, Variables!$B$4), IF(Q7771&gt;-O7772, Q7771+O7772/Variables!$B$5, 0))</f>
        <v>0</v>
      </c>
      <c r="R7772">
        <f>IF(O7772&gt;0, 0, IF(Q7771&gt;-O7772, 0, -O7772 - Q7771*Variables!$B$5))</f>
        <v>3.1240332509477193</v>
      </c>
      <c r="S7772">
        <f t="shared" si="730"/>
        <v>0.63861487715873277</v>
      </c>
      <c r="T7772">
        <f t="shared" si="731"/>
        <v>0</v>
      </c>
    </row>
    <row r="7773" spans="1:20" x14ac:dyDescent="0.3">
      <c r="A7773" s="3">
        <f t="shared" si="726"/>
        <v>43424</v>
      </c>
      <c r="B7773">
        <v>11</v>
      </c>
      <c r="C7773">
        <v>20</v>
      </c>
      <c r="D7773">
        <v>20</v>
      </c>
      <c r="E7773">
        <v>1</v>
      </c>
      <c r="F7773" s="1">
        <f>VLOOKUP(A7773,Weather!$A$1:$E$366, 5)</f>
        <v>0.22727272727272713</v>
      </c>
      <c r="G7773" s="1">
        <f>VLOOKUP(D7773, Fall!$A$1:$E$25, 2)</f>
        <v>428.57142857142799</v>
      </c>
      <c r="H7773" s="1">
        <f>VLOOKUP(D7773, Fall!$A$1:$E$25, 3)</f>
        <v>354.11608052009001</v>
      </c>
      <c r="I7773" s="1">
        <f>VLOOKUP(D7773, Fall!$A$1:$E$25, 5)</f>
        <v>263.15789473684202</v>
      </c>
      <c r="J7773" s="1">
        <f t="shared" si="727"/>
        <v>371.03775053175769</v>
      </c>
      <c r="K7773" s="47">
        <f t="shared" si="728"/>
        <v>6.9413830941529513</v>
      </c>
      <c r="L7773" s="48">
        <f>Solar!K7790/1000*Variables!$B$3</f>
        <v>0</v>
      </c>
      <c r="M7773" s="1">
        <f>IF(E7773=1, VLOOKUP(D7773, Sheet1!$E$2:$G$26, 2), Sheet1!$G$3)</f>
        <v>0.20441999999999999</v>
      </c>
      <c r="N7773" s="1">
        <f>'Electricity Rates'!$J$3</f>
        <v>0.19270000000000001</v>
      </c>
      <c r="O7773" s="145">
        <f>L7773-K7773</f>
        <v>-6.9413830941529513</v>
      </c>
      <c r="P7773">
        <f t="shared" si="729"/>
        <v>1.3376045222432738</v>
      </c>
      <c r="Q7773">
        <f>IF(O7773&gt;0, IF(Q7772+O7773*Variables!$B$5&lt;Variables!$B$4, Q7772+O7773*Variables!$B$5, Variables!$B$4), IF(Q7772&gt;-O7773, Q7772+O7773/Variables!$B$5, 0))</f>
        <v>0</v>
      </c>
      <c r="R7773">
        <f>IF(O7773&gt;0, 0, IF(Q7772&gt;-O7773, 0, -O7773 - Q7772*Variables!$B$5))</f>
        <v>6.9413830941529513</v>
      </c>
      <c r="S7773">
        <f t="shared" si="730"/>
        <v>1.4189575321067462</v>
      </c>
      <c r="T7773">
        <f t="shared" si="731"/>
        <v>0</v>
      </c>
    </row>
    <row r="7774" spans="1:20" x14ac:dyDescent="0.3">
      <c r="A7774" s="3">
        <f t="shared" si="726"/>
        <v>43424</v>
      </c>
      <c r="B7774">
        <v>11</v>
      </c>
      <c r="C7774">
        <v>20</v>
      </c>
      <c r="D7774">
        <v>21</v>
      </c>
      <c r="E7774">
        <v>1</v>
      </c>
      <c r="F7774" s="1">
        <f>VLOOKUP(A7774,Weather!$A$1:$E$366, 5)</f>
        <v>0.22727272727272713</v>
      </c>
      <c r="G7774" s="1">
        <f>VLOOKUP(D7774, Fall!$A$1:$E$25, 2)</f>
        <v>366.07142857142799</v>
      </c>
      <c r="H7774" s="1">
        <f>VLOOKUP(D7774, Fall!$A$1:$E$25, 3)</f>
        <v>305.62638808916603</v>
      </c>
      <c r="I7774" s="1">
        <f>VLOOKUP(D7774, Fall!$A$1:$E$25, 5)</f>
        <v>271.929824561403</v>
      </c>
      <c r="J7774" s="1">
        <f t="shared" si="727"/>
        <v>319.3638972896801</v>
      </c>
      <c r="K7774" s="47">
        <f t="shared" si="728"/>
        <v>5.9746674141709555</v>
      </c>
      <c r="L7774" s="48">
        <f>Solar!K7791/1000*Variables!$B$3</f>
        <v>0</v>
      </c>
      <c r="M7774" s="1">
        <f>IF(E7774=1, VLOOKUP(D7774, Sheet1!$E$2:$G$26, 2), Sheet1!$G$3)</f>
        <v>0.20441999999999999</v>
      </c>
      <c r="N7774" s="1">
        <f>'Electricity Rates'!$J$3</f>
        <v>0.19270000000000001</v>
      </c>
      <c r="O7774" s="145">
        <f>L7774-K7774</f>
        <v>-5.9746674141709555</v>
      </c>
      <c r="P7774">
        <f t="shared" si="729"/>
        <v>1.1513184107107433</v>
      </c>
      <c r="Q7774">
        <f>IF(O7774&gt;0, IF(Q7773+O7774*Variables!$B$5&lt;Variables!$B$4, Q7773+O7774*Variables!$B$5, Variables!$B$4), IF(Q7773&gt;-O7774, Q7773+O7774/Variables!$B$5, 0))</f>
        <v>0</v>
      </c>
      <c r="R7774">
        <f>IF(O7774&gt;0, 0, IF(Q7773&gt;-O7774, 0, -O7774 - Q7773*Variables!$B$5))</f>
        <v>5.9746674141709555</v>
      </c>
      <c r="S7774">
        <f t="shared" si="730"/>
        <v>1.2213415128048266</v>
      </c>
      <c r="T7774">
        <f t="shared" si="731"/>
        <v>0</v>
      </c>
    </row>
    <row r="7775" spans="1:20" x14ac:dyDescent="0.3">
      <c r="A7775" s="3">
        <f t="shared" si="726"/>
        <v>43424</v>
      </c>
      <c r="B7775">
        <v>11</v>
      </c>
      <c r="C7775">
        <v>20</v>
      </c>
      <c r="D7775">
        <v>22</v>
      </c>
      <c r="E7775">
        <v>1</v>
      </c>
      <c r="F7775" s="1">
        <f>VLOOKUP(A7775,Weather!$A$1:$E$366, 5)</f>
        <v>0.22727272727272713</v>
      </c>
      <c r="G7775" s="1">
        <f>VLOOKUP(D7775, Fall!$A$1:$E$25, 2)</f>
        <v>330.35714285714198</v>
      </c>
      <c r="H7775" s="1">
        <f>VLOOKUP(D7775, Fall!$A$1:$E$25, 3)</f>
        <v>272.33281237147202</v>
      </c>
      <c r="I7775" s="1">
        <f>VLOOKUP(D7775, Fall!$A$1:$E$25, 5)</f>
        <v>254.385964912281</v>
      </c>
      <c r="J7775" s="1">
        <f t="shared" si="727"/>
        <v>285.5201602091243</v>
      </c>
      <c r="K7775" s="47">
        <f t="shared" si="728"/>
        <v>5.341517972969231</v>
      </c>
      <c r="L7775" s="48">
        <f>Solar!K7792/1000*Variables!$B$3</f>
        <v>0</v>
      </c>
      <c r="M7775" s="1">
        <f>IF(E7775=1, VLOOKUP(D7775, Sheet1!$E$2:$G$26, 2), Sheet1!$G$3)</f>
        <v>0.18618000000000001</v>
      </c>
      <c r="N7775" s="1">
        <f>'Electricity Rates'!$J$3</f>
        <v>0.19270000000000001</v>
      </c>
      <c r="O7775" s="145">
        <f>L7775-K7775</f>
        <v>-5.341517972969231</v>
      </c>
      <c r="P7775">
        <f t="shared" si="729"/>
        <v>1.0293105133911709</v>
      </c>
      <c r="Q7775">
        <f>IF(O7775&gt;0, IF(Q7774+O7775*Variables!$B$5&lt;Variables!$B$4, Q7774+O7775*Variables!$B$5, Variables!$B$4), IF(Q7774&gt;-O7775, Q7774+O7775/Variables!$B$5, 0))</f>
        <v>0</v>
      </c>
      <c r="R7775">
        <f>IF(O7775&gt;0, 0, IF(Q7774&gt;-O7775, 0, -O7775 - Q7774*Variables!$B$5))</f>
        <v>5.341517972969231</v>
      </c>
      <c r="S7775">
        <f t="shared" si="730"/>
        <v>0.99448381620741155</v>
      </c>
      <c r="T7775">
        <f t="shared" si="731"/>
        <v>0</v>
      </c>
    </row>
    <row r="7776" spans="1:20" x14ac:dyDescent="0.3">
      <c r="A7776" s="3">
        <f t="shared" si="726"/>
        <v>43424</v>
      </c>
      <c r="B7776">
        <v>11</v>
      </c>
      <c r="C7776">
        <v>20</v>
      </c>
      <c r="D7776">
        <v>23</v>
      </c>
      <c r="E7776">
        <v>1</v>
      </c>
      <c r="F7776" s="1">
        <f>VLOOKUP(A7776,Weather!$A$1:$E$366, 5)</f>
        <v>0.22727272727272713</v>
      </c>
      <c r="G7776" s="1">
        <f>VLOOKUP(D7776, Fall!$A$1:$E$25, 2)</f>
        <v>303.57142857142799</v>
      </c>
      <c r="H7776" s="1">
        <f>VLOOKUP(D7776, Fall!$A$1:$E$25, 3)</f>
        <v>252.67335691371099</v>
      </c>
      <c r="I7776" s="1">
        <f>VLOOKUP(D7776, Fall!$A$1:$E$25, 5)</f>
        <v>254.385964912281</v>
      </c>
      <c r="J7776" s="1">
        <f t="shared" si="727"/>
        <v>264.24110047228305</v>
      </c>
      <c r="K7776" s="47">
        <f t="shared" si="728"/>
        <v>4.9434288154506394</v>
      </c>
      <c r="L7776" s="48">
        <f>Solar!K7793/1000*Variables!$B$3</f>
        <v>0</v>
      </c>
      <c r="M7776" s="1">
        <f>IF(E7776=1, VLOOKUP(D7776, Sheet1!$E$2:$G$26, 2), Sheet1!$G$3)</f>
        <v>0.18618000000000001</v>
      </c>
      <c r="N7776" s="1">
        <f>'Electricity Rates'!$J$3</f>
        <v>0.19270000000000001</v>
      </c>
      <c r="O7776" s="145">
        <f>L7776-K7776</f>
        <v>-4.9434288154506394</v>
      </c>
      <c r="P7776">
        <f t="shared" si="729"/>
        <v>0.95259873273733831</v>
      </c>
      <c r="Q7776">
        <f>IF(O7776&gt;0, IF(Q7775+O7776*Variables!$B$5&lt;Variables!$B$4, Q7775+O7776*Variables!$B$5, Variables!$B$4), IF(Q7775&gt;-O7776, Q7775+O7776/Variables!$B$5, 0))</f>
        <v>0</v>
      </c>
      <c r="R7776">
        <f>IF(O7776&gt;0, 0, IF(Q7775&gt;-O7776, 0, -O7776 - Q7775*Variables!$B$5))</f>
        <v>4.9434288154506394</v>
      </c>
      <c r="S7776">
        <f t="shared" si="730"/>
        <v>0.92036757686060011</v>
      </c>
      <c r="T7776">
        <f t="shared" si="731"/>
        <v>0</v>
      </c>
    </row>
    <row r="7777" spans="1:20" x14ac:dyDescent="0.3">
      <c r="A7777" s="3">
        <f t="shared" si="726"/>
        <v>43424</v>
      </c>
      <c r="B7777">
        <v>11</v>
      </c>
      <c r="C7777">
        <v>20</v>
      </c>
      <c r="D7777">
        <v>24</v>
      </c>
      <c r="E7777">
        <v>1</v>
      </c>
      <c r="F7777" s="1">
        <f>VLOOKUP(A7777,Weather!$A$1:$E$366, 5)</f>
        <v>0.22727272727272713</v>
      </c>
      <c r="G7777" s="1">
        <f>VLOOKUP(D7777, Fall!$A$1:$E$25, 2)</f>
        <v>285.71428571428498</v>
      </c>
      <c r="H7777" s="1">
        <f>VLOOKUP(D7777, Fall!$A$1:$E$25, 3)</f>
        <v>237.47635107345499</v>
      </c>
      <c r="I7777" s="1">
        <f>VLOOKUP(D7777, Fall!$A$1:$E$25, 5)</f>
        <v>254.385964912281</v>
      </c>
      <c r="J7777" s="1">
        <f t="shared" si="727"/>
        <v>248.43951803727998</v>
      </c>
      <c r="K7777" s="47">
        <f t="shared" si="728"/>
        <v>4.6478124340500999</v>
      </c>
      <c r="L7777" s="48">
        <f>Solar!K7794/1000*Variables!$B$3</f>
        <v>0</v>
      </c>
      <c r="M7777" s="1">
        <f>IF(E7777=1, VLOOKUP(D7777, Sheet1!$E$2:$G$26, 2), Sheet1!$G$3)</f>
        <v>0.18618000000000001</v>
      </c>
      <c r="N7777" s="1">
        <f>'Electricity Rates'!$J$3</f>
        <v>0.19270000000000001</v>
      </c>
      <c r="O7777" s="145">
        <f>L7777-K7777</f>
        <v>-4.6478124340500999</v>
      </c>
      <c r="P7777">
        <f t="shared" si="729"/>
        <v>0.89563345604145428</v>
      </c>
      <c r="Q7777">
        <f>IF(O7777&gt;0, IF(Q7776+O7777*Variables!$B$5&lt;Variables!$B$4, Q7776+O7777*Variables!$B$5, Variables!$B$4), IF(Q7776&gt;-O7777, Q7776+O7777/Variables!$B$5, 0))</f>
        <v>0</v>
      </c>
      <c r="R7777">
        <f>IF(O7777&gt;0, 0, IF(Q7776&gt;-O7777, 0, -O7777 - Q7776*Variables!$B$5))</f>
        <v>4.6478124340500999</v>
      </c>
      <c r="S7777">
        <f t="shared" si="730"/>
        <v>0.86532971897144761</v>
      </c>
      <c r="T7777">
        <f t="shared" si="731"/>
        <v>0</v>
      </c>
    </row>
    <row r="7778" spans="1:20" x14ac:dyDescent="0.3">
      <c r="A7778" s="3">
        <f t="shared" si="726"/>
        <v>43425</v>
      </c>
      <c r="B7778">
        <v>11</v>
      </c>
      <c r="C7778">
        <v>21</v>
      </c>
      <c r="D7778">
        <v>1</v>
      </c>
      <c r="E7778">
        <v>1</v>
      </c>
      <c r="F7778" s="1">
        <f>VLOOKUP(A7778,Weather!$A$1:$E$366, 5)</f>
        <v>0.20000000000000012</v>
      </c>
      <c r="G7778" s="1">
        <f>VLOOKUP(D7778, Fall!$A$1:$E$25, 2)</f>
        <v>276.78571428571399</v>
      </c>
      <c r="H7778" s="1">
        <f>VLOOKUP(D7778, Fall!$A$1:$E$25, 3)</f>
        <v>258.40056395394299</v>
      </c>
      <c r="I7778" s="1">
        <f>VLOOKUP(D7778, Fall!$A$1:$E$25, 5)</f>
        <v>254.385964912281</v>
      </c>
      <c r="J7778" s="1">
        <f t="shared" si="727"/>
        <v>262.07759402029717</v>
      </c>
      <c r="K7778" s="47">
        <f t="shared" si="728"/>
        <v>4.9029538851008772</v>
      </c>
      <c r="L7778" s="48">
        <f>Solar!K7795/1000*Variables!$B$3</f>
        <v>0</v>
      </c>
      <c r="M7778" s="1">
        <f>IF(E7778=1, VLOOKUP(D7778, Sheet1!$E$2:$G$26, 2), Sheet1!$G$3)</f>
        <v>0.18618000000000001</v>
      </c>
      <c r="N7778" s="1">
        <f>'Electricity Rates'!$J$3</f>
        <v>0.19270000000000001</v>
      </c>
      <c r="O7778" s="145">
        <f>L7778-K7778</f>
        <v>-4.9029538851008772</v>
      </c>
      <c r="P7778">
        <f t="shared" si="729"/>
        <v>0.94479921365893904</v>
      </c>
      <c r="Q7778">
        <f>IF(O7778&gt;0, IF(Q7777+O7778*Variables!$B$5&lt;Variables!$B$4, Q7777+O7778*Variables!$B$5, Variables!$B$4), IF(Q7777&gt;-O7778, Q7777+O7778/Variables!$B$5, 0))</f>
        <v>0</v>
      </c>
      <c r="R7778">
        <f>IF(O7778&gt;0, 0, IF(Q7777&gt;-O7778, 0, -O7778 - Q7777*Variables!$B$5))</f>
        <v>4.9029538851008772</v>
      </c>
      <c r="S7778">
        <f t="shared" si="730"/>
        <v>0.9128319543280814</v>
      </c>
      <c r="T7778">
        <f t="shared" si="731"/>
        <v>0</v>
      </c>
    </row>
    <row r="7779" spans="1:20" x14ac:dyDescent="0.3">
      <c r="A7779" s="3">
        <f t="shared" si="726"/>
        <v>43425</v>
      </c>
      <c r="B7779">
        <v>11</v>
      </c>
      <c r="C7779">
        <v>21</v>
      </c>
      <c r="D7779">
        <v>2</v>
      </c>
      <c r="E7779">
        <v>1</v>
      </c>
      <c r="F7779" s="1">
        <f>VLOOKUP(A7779,Weather!$A$1:$E$366, 5)</f>
        <v>0.20000000000000012</v>
      </c>
      <c r="G7779" s="1">
        <f>VLOOKUP(D7779, Fall!$A$1:$E$25, 2)</f>
        <v>272.32142857142799</v>
      </c>
      <c r="H7779" s="1">
        <f>VLOOKUP(D7779, Fall!$A$1:$E$25, 3)</f>
        <v>244.53669616981199</v>
      </c>
      <c r="I7779" s="1">
        <f>VLOOKUP(D7779, Fall!$A$1:$E$25, 5)</f>
        <v>254.385964912281</v>
      </c>
      <c r="J7779" s="1">
        <f t="shared" si="727"/>
        <v>250.09364265013519</v>
      </c>
      <c r="K7779" s="47">
        <f t="shared" si="728"/>
        <v>4.6787578367937286</v>
      </c>
      <c r="L7779" s="48">
        <f>Solar!K7796/1000*Variables!$B$3</f>
        <v>0</v>
      </c>
      <c r="M7779" s="1">
        <f>IF(E7779=1, VLOOKUP(D7779, Sheet1!$E$2:$G$26, 2), Sheet1!$G$3)</f>
        <v>0.18618000000000001</v>
      </c>
      <c r="N7779" s="1">
        <f>'Electricity Rates'!$J$3</f>
        <v>0.19270000000000001</v>
      </c>
      <c r="O7779" s="145">
        <f>L7779-K7779</f>
        <v>-4.6787578367937286</v>
      </c>
      <c r="P7779">
        <f t="shared" si="729"/>
        <v>0.90159663515015154</v>
      </c>
      <c r="Q7779">
        <f>IF(O7779&gt;0, IF(Q7778+O7779*Variables!$B$5&lt;Variables!$B$4, Q7778+O7779*Variables!$B$5, Variables!$B$4), IF(Q7778&gt;-O7779, Q7778+O7779/Variables!$B$5, 0))</f>
        <v>0</v>
      </c>
      <c r="R7779">
        <f>IF(O7779&gt;0, 0, IF(Q7778&gt;-O7779, 0, -O7779 - Q7778*Variables!$B$5))</f>
        <v>4.6787578367937286</v>
      </c>
      <c r="S7779">
        <f t="shared" si="730"/>
        <v>0.87109113405425642</v>
      </c>
      <c r="T7779">
        <f t="shared" si="731"/>
        <v>0</v>
      </c>
    </row>
    <row r="7780" spans="1:20" x14ac:dyDescent="0.3">
      <c r="A7780" s="3">
        <f t="shared" si="726"/>
        <v>43425</v>
      </c>
      <c r="B7780">
        <v>11</v>
      </c>
      <c r="C7780">
        <v>21</v>
      </c>
      <c r="D7780">
        <v>3</v>
      </c>
      <c r="E7780">
        <v>1</v>
      </c>
      <c r="F7780" s="1">
        <f>VLOOKUP(A7780,Weather!$A$1:$E$366, 5)</f>
        <v>0.20000000000000012</v>
      </c>
      <c r="G7780" s="1">
        <f>VLOOKUP(D7780, Fall!$A$1:$E$25, 2)</f>
        <v>272.32142857142799</v>
      </c>
      <c r="H7780" s="1">
        <f>VLOOKUP(D7780, Fall!$A$1:$E$25, 3)</f>
        <v>252.565207174747</v>
      </c>
      <c r="I7780" s="1">
        <f>VLOOKUP(D7780, Fall!$A$1:$E$25, 5)</f>
        <v>254.385964912281</v>
      </c>
      <c r="J7780" s="1">
        <f t="shared" si="727"/>
        <v>256.51645145408321</v>
      </c>
      <c r="K7780" s="47">
        <f t="shared" si="728"/>
        <v>4.7989158972196737</v>
      </c>
      <c r="L7780" s="48">
        <f>Solar!K7797/1000*Variables!$B$3</f>
        <v>0</v>
      </c>
      <c r="M7780" s="1">
        <f>IF(E7780=1, VLOOKUP(D7780, Sheet1!$E$2:$G$26, 2), Sheet1!$G$3)</f>
        <v>0.18618000000000001</v>
      </c>
      <c r="N7780" s="1">
        <f>'Electricity Rates'!$J$3</f>
        <v>0.19270000000000001</v>
      </c>
      <c r="O7780" s="145">
        <f>L7780-K7780</f>
        <v>-4.7989158972196737</v>
      </c>
      <c r="P7780">
        <f t="shared" si="729"/>
        <v>0.92475109339423123</v>
      </c>
      <c r="Q7780">
        <f>IF(O7780&gt;0, IF(Q7779+O7780*Variables!$B$5&lt;Variables!$B$4, Q7779+O7780*Variables!$B$5, Variables!$B$4), IF(Q7779&gt;-O7780, Q7779+O7780/Variables!$B$5, 0))</f>
        <v>0</v>
      </c>
      <c r="R7780">
        <f>IF(O7780&gt;0, 0, IF(Q7779&gt;-O7780, 0, -O7780 - Q7779*Variables!$B$5))</f>
        <v>4.7989158972196737</v>
      </c>
      <c r="S7780">
        <f t="shared" si="730"/>
        <v>0.89346216174435888</v>
      </c>
      <c r="T7780">
        <f t="shared" si="731"/>
        <v>0</v>
      </c>
    </row>
    <row r="7781" spans="1:20" x14ac:dyDescent="0.3">
      <c r="A7781" s="3">
        <f t="shared" si="726"/>
        <v>43425</v>
      </c>
      <c r="B7781">
        <v>11</v>
      </c>
      <c r="C7781">
        <v>21</v>
      </c>
      <c r="D7781">
        <v>4</v>
      </c>
      <c r="E7781">
        <v>1</v>
      </c>
      <c r="F7781" s="1">
        <f>VLOOKUP(A7781,Weather!$A$1:$E$366, 5)</f>
        <v>0.20000000000000012</v>
      </c>
      <c r="G7781" s="1">
        <f>VLOOKUP(D7781, Fall!$A$1:$E$25, 2)</f>
        <v>272.32142857142799</v>
      </c>
      <c r="H7781" s="1">
        <f>VLOOKUP(D7781, Fall!$A$1:$E$25, 3)</f>
        <v>267.50020564283898</v>
      </c>
      <c r="I7781" s="1">
        <f>VLOOKUP(D7781, Fall!$A$1:$E$25, 5)</f>
        <v>254.385964912281</v>
      </c>
      <c r="J7781" s="1">
        <f t="shared" si="727"/>
        <v>268.46445022855676</v>
      </c>
      <c r="K7781" s="47">
        <f t="shared" si="728"/>
        <v>5.0224393435084425</v>
      </c>
      <c r="L7781" s="48">
        <f>Solar!K7798/1000*Variables!$B$3</f>
        <v>0</v>
      </c>
      <c r="M7781" s="1">
        <f>IF(E7781=1, VLOOKUP(D7781, Sheet1!$E$2:$G$26, 2), Sheet1!$G$3)</f>
        <v>0.18618000000000001</v>
      </c>
      <c r="N7781" s="1">
        <f>'Electricity Rates'!$J$3</f>
        <v>0.19270000000000001</v>
      </c>
      <c r="O7781" s="145">
        <f>L7781-K7781</f>
        <v>-5.0224393435084425</v>
      </c>
      <c r="P7781">
        <f t="shared" si="729"/>
        <v>0.96782406149407696</v>
      </c>
      <c r="Q7781">
        <f>IF(O7781&gt;0, IF(Q7780+O7781*Variables!$B$5&lt;Variables!$B$4, Q7780+O7781*Variables!$B$5, Variables!$B$4), IF(Q7780&gt;-O7781, Q7780+O7781/Variables!$B$5, 0))</f>
        <v>0</v>
      </c>
      <c r="R7781">
        <f>IF(O7781&gt;0, 0, IF(Q7780&gt;-O7781, 0, -O7781 - Q7780*Variables!$B$5))</f>
        <v>5.0224393435084425</v>
      </c>
      <c r="S7781">
        <f t="shared" si="730"/>
        <v>0.93507775697440187</v>
      </c>
      <c r="T7781">
        <f t="shared" si="731"/>
        <v>0</v>
      </c>
    </row>
    <row r="7782" spans="1:20" x14ac:dyDescent="0.3">
      <c r="A7782" s="3">
        <f t="shared" si="726"/>
        <v>43425</v>
      </c>
      <c r="B7782">
        <v>11</v>
      </c>
      <c r="C7782">
        <v>21</v>
      </c>
      <c r="D7782">
        <v>5</v>
      </c>
      <c r="E7782">
        <v>1</v>
      </c>
      <c r="F7782" s="1">
        <f>VLOOKUP(A7782,Weather!$A$1:$E$366, 5)</f>
        <v>0.20000000000000012</v>
      </c>
      <c r="G7782" s="1">
        <f>VLOOKUP(D7782, Fall!$A$1:$E$25, 2)</f>
        <v>303.57142857142799</v>
      </c>
      <c r="H7782" s="1">
        <f>VLOOKUP(D7782, Fall!$A$1:$E$25, 3)</f>
        <v>277.41442782172697</v>
      </c>
      <c r="I7782" s="1">
        <f>VLOOKUP(D7782, Fall!$A$1:$E$25, 5)</f>
        <v>254.385964912281</v>
      </c>
      <c r="J7782" s="1">
        <f t="shared" si="727"/>
        <v>282.64582797166719</v>
      </c>
      <c r="K7782" s="47">
        <f t="shared" si="728"/>
        <v>5.287744896856438</v>
      </c>
      <c r="L7782" s="48">
        <f>Solar!K7799/1000*Variables!$B$3</f>
        <v>0</v>
      </c>
      <c r="M7782" s="1">
        <f>IF(E7782=1, VLOOKUP(D7782, Sheet1!$E$2:$G$26, 2), Sheet1!$G$3)</f>
        <v>0.18618000000000001</v>
      </c>
      <c r="N7782" s="1">
        <f>'Electricity Rates'!$J$3</f>
        <v>0.19270000000000001</v>
      </c>
      <c r="O7782" s="145">
        <f>L7782-K7782</f>
        <v>-5.287744896856438</v>
      </c>
      <c r="P7782">
        <f t="shared" si="729"/>
        <v>1.0189484416242356</v>
      </c>
      <c r="Q7782">
        <f>IF(O7782&gt;0, IF(Q7781+O7782*Variables!$B$5&lt;Variables!$B$4, Q7781+O7782*Variables!$B$5, Variables!$B$4), IF(Q7781&gt;-O7782, Q7781+O7782/Variables!$B$5, 0))</f>
        <v>0</v>
      </c>
      <c r="R7782">
        <f>IF(O7782&gt;0, 0, IF(Q7781&gt;-O7782, 0, -O7782 - Q7781*Variables!$B$5))</f>
        <v>5.287744896856438</v>
      </c>
      <c r="S7782">
        <f t="shared" si="730"/>
        <v>0.98447234489673174</v>
      </c>
      <c r="T7782">
        <f t="shared" si="731"/>
        <v>0</v>
      </c>
    </row>
    <row r="7783" spans="1:20" x14ac:dyDescent="0.3">
      <c r="A7783" s="3">
        <f t="shared" si="726"/>
        <v>43425</v>
      </c>
      <c r="B7783">
        <v>11</v>
      </c>
      <c r="C7783">
        <v>21</v>
      </c>
      <c r="D7783">
        <v>6</v>
      </c>
      <c r="E7783">
        <v>1</v>
      </c>
      <c r="F7783" s="1">
        <f>VLOOKUP(A7783,Weather!$A$1:$E$366, 5)</f>
        <v>0.20000000000000012</v>
      </c>
      <c r="G7783" s="1">
        <f>VLOOKUP(D7783, Fall!$A$1:$E$25, 2)</f>
        <v>401.78571428571399</v>
      </c>
      <c r="H7783" s="1">
        <f>VLOOKUP(D7783, Fall!$A$1:$E$25, 3)</f>
        <v>309.98601628691301</v>
      </c>
      <c r="I7783" s="1">
        <f>VLOOKUP(D7783, Fall!$A$1:$E$25, 5)</f>
        <v>271.929824561403</v>
      </c>
      <c r="J7783" s="1">
        <f t="shared" si="727"/>
        <v>328.34595588667321</v>
      </c>
      <c r="K7783" s="47">
        <f t="shared" si="728"/>
        <v>6.1427039808181618</v>
      </c>
      <c r="L7783" s="48">
        <f>Solar!K7800/1000*Variables!$B$3</f>
        <v>0</v>
      </c>
      <c r="M7783" s="1">
        <f>IF(E7783=1, VLOOKUP(D7783, Sheet1!$E$2:$G$26, 2), Sheet1!$G$3)</f>
        <v>0.18618000000000001</v>
      </c>
      <c r="N7783" s="1">
        <f>'Electricity Rates'!$J$3</f>
        <v>0.19270000000000001</v>
      </c>
      <c r="O7783" s="145">
        <f>L7783-K7783</f>
        <v>-6.1427039808181618</v>
      </c>
      <c r="P7783">
        <f t="shared" si="729"/>
        <v>1.1836990571036599</v>
      </c>
      <c r="Q7783">
        <f>IF(O7783&gt;0, IF(Q7782+O7783*Variables!$B$5&lt;Variables!$B$4, Q7782+O7783*Variables!$B$5, Variables!$B$4), IF(Q7782&gt;-O7783, Q7782+O7783/Variables!$B$5, 0))</f>
        <v>0</v>
      </c>
      <c r="R7783">
        <f>IF(O7783&gt;0, 0, IF(Q7782&gt;-O7783, 0, -O7783 - Q7782*Variables!$B$5))</f>
        <v>6.1427039808181618</v>
      </c>
      <c r="S7783">
        <f t="shared" si="730"/>
        <v>1.1436486271487254</v>
      </c>
      <c r="T7783">
        <f t="shared" si="731"/>
        <v>0</v>
      </c>
    </row>
    <row r="7784" spans="1:20" x14ac:dyDescent="0.3">
      <c r="A7784" s="3">
        <f t="shared" si="726"/>
        <v>43425</v>
      </c>
      <c r="B7784">
        <v>11</v>
      </c>
      <c r="C7784">
        <v>21</v>
      </c>
      <c r="D7784">
        <v>7</v>
      </c>
      <c r="E7784">
        <v>1</v>
      </c>
      <c r="F7784" s="1">
        <f>VLOOKUP(A7784,Weather!$A$1:$E$366, 5)</f>
        <v>0.20000000000000012</v>
      </c>
      <c r="G7784" s="1">
        <f>VLOOKUP(D7784, Fall!$A$1:$E$25, 2)</f>
        <v>593.74999999999898</v>
      </c>
      <c r="H7784" s="1">
        <f>VLOOKUP(D7784, Fall!$A$1:$E$25, 3)</f>
        <v>390.39236653779699</v>
      </c>
      <c r="I7784" s="1">
        <f>VLOOKUP(D7784, Fall!$A$1:$E$25, 5)</f>
        <v>263.15789473684202</v>
      </c>
      <c r="J7784" s="1">
        <f t="shared" si="727"/>
        <v>431.0638932302374</v>
      </c>
      <c r="K7784" s="47">
        <f t="shared" si="728"/>
        <v>8.064353604666481</v>
      </c>
      <c r="L7784" s="48">
        <f>Solar!K7801/1000*Variables!$B$3</f>
        <v>0</v>
      </c>
      <c r="M7784" s="1">
        <f>IF(E7784=1, VLOOKUP(D7784, Sheet1!$E$2:$G$26, 2), Sheet1!$G$3)</f>
        <v>0.18618000000000001</v>
      </c>
      <c r="N7784" s="1">
        <f>'Electricity Rates'!$J$3</f>
        <v>0.19270000000000001</v>
      </c>
      <c r="O7784" s="145">
        <f>L7784-K7784</f>
        <v>-8.064353604666481</v>
      </c>
      <c r="P7784">
        <f t="shared" si="729"/>
        <v>1.5540009396192309</v>
      </c>
      <c r="Q7784">
        <f>IF(O7784&gt;0, IF(Q7783+O7784*Variables!$B$5&lt;Variables!$B$4, Q7783+O7784*Variables!$B$5, Variables!$B$4), IF(Q7783&gt;-O7784, Q7783+O7784/Variables!$B$5, 0))</f>
        <v>0</v>
      </c>
      <c r="R7784">
        <f>IF(O7784&gt;0, 0, IF(Q7783&gt;-O7784, 0, -O7784 - Q7783*Variables!$B$5))</f>
        <v>8.064353604666481</v>
      </c>
      <c r="S7784">
        <f t="shared" si="730"/>
        <v>1.5014213541168056</v>
      </c>
      <c r="T7784">
        <f t="shared" si="731"/>
        <v>0</v>
      </c>
    </row>
    <row r="7785" spans="1:20" x14ac:dyDescent="0.3">
      <c r="A7785" s="3">
        <f t="shared" si="726"/>
        <v>43425</v>
      </c>
      <c r="B7785">
        <v>11</v>
      </c>
      <c r="C7785">
        <v>21</v>
      </c>
      <c r="D7785">
        <v>8</v>
      </c>
      <c r="E7785">
        <v>1</v>
      </c>
      <c r="F7785" s="1">
        <f>VLOOKUP(A7785,Weather!$A$1:$E$366, 5)</f>
        <v>0.20000000000000012</v>
      </c>
      <c r="G7785" s="1">
        <f>VLOOKUP(D7785, Fall!$A$1:$E$25, 2)</f>
        <v>866.07142857142799</v>
      </c>
      <c r="H7785" s="1">
        <f>VLOOKUP(D7785, Fall!$A$1:$E$25, 3)</f>
        <v>561.61059471909198</v>
      </c>
      <c r="I7785" s="1">
        <f>VLOOKUP(D7785, Fall!$A$1:$E$25, 5)</f>
        <v>271.929824561403</v>
      </c>
      <c r="J7785" s="1">
        <f t="shared" si="727"/>
        <v>622.50276148955925</v>
      </c>
      <c r="K7785" s="47">
        <f t="shared" si="728"/>
        <v>11.645796521983035</v>
      </c>
      <c r="L7785" s="48">
        <f>Solar!K7802/1000*Variables!$B$3</f>
        <v>1.8495999999999999</v>
      </c>
      <c r="M7785" s="1">
        <f>IF(E7785=1, VLOOKUP(D7785, Sheet1!$E$2:$G$26, 2), Sheet1!$G$3)</f>
        <v>0.18618000000000001</v>
      </c>
      <c r="N7785" s="1">
        <f>'Electricity Rates'!$J$3</f>
        <v>0.19270000000000001</v>
      </c>
      <c r="O7785" s="145">
        <f>L7785-K7785</f>
        <v>-9.7961965219830347</v>
      </c>
      <c r="P7785">
        <f t="shared" si="729"/>
        <v>2.2441449897861312</v>
      </c>
      <c r="Q7785">
        <f>IF(O7785&gt;0, IF(Q7784+O7785*Variables!$B$5&lt;Variables!$B$4, Q7784+O7785*Variables!$B$5, Variables!$B$4), IF(Q7784&gt;-O7785, Q7784+O7785/Variables!$B$5, 0))</f>
        <v>0</v>
      </c>
      <c r="R7785">
        <f>IF(O7785&gt;0, 0, IF(Q7784&gt;-O7785, 0, -O7785 - Q7784*Variables!$B$5))</f>
        <v>9.7961965219830347</v>
      </c>
      <c r="S7785">
        <f t="shared" si="730"/>
        <v>1.8238558684628015</v>
      </c>
      <c r="T7785">
        <f t="shared" si="731"/>
        <v>0</v>
      </c>
    </row>
    <row r="7786" spans="1:20" x14ac:dyDescent="0.3">
      <c r="A7786" s="3">
        <f t="shared" si="726"/>
        <v>43425</v>
      </c>
      <c r="B7786">
        <v>11</v>
      </c>
      <c r="C7786">
        <v>21</v>
      </c>
      <c r="D7786">
        <v>9</v>
      </c>
      <c r="E7786">
        <v>1</v>
      </c>
      <c r="F7786" s="1">
        <f>VLOOKUP(A7786,Weather!$A$1:$E$366, 5)</f>
        <v>0.20000000000000012</v>
      </c>
      <c r="G7786" s="1">
        <f>VLOOKUP(D7786, Fall!$A$1:$E$25, 2)</f>
        <v>1080.3571428571399</v>
      </c>
      <c r="H7786" s="1">
        <f>VLOOKUP(D7786, Fall!$A$1:$E$25, 3)</f>
        <v>760.17932055605797</v>
      </c>
      <c r="I7786" s="1">
        <f>VLOOKUP(D7786, Fall!$A$1:$E$25, 5)</f>
        <v>311.40350877192998</v>
      </c>
      <c r="J7786" s="1">
        <f t="shared" si="727"/>
        <v>824.21488501627437</v>
      </c>
      <c r="K7786" s="47">
        <f t="shared" si="728"/>
        <v>15.419431744079366</v>
      </c>
      <c r="L7786" s="48">
        <f>Solar!K7803/1000*Variables!$B$3</f>
        <v>9.7827999999999999</v>
      </c>
      <c r="M7786" s="1">
        <f>IF(E7786=1, VLOOKUP(D7786, Sheet1!$E$2:$G$26, 2), Sheet1!$G$3)</f>
        <v>0.20441999999999999</v>
      </c>
      <c r="N7786" s="1">
        <f>'Electricity Rates'!$J$3</f>
        <v>0.19270000000000001</v>
      </c>
      <c r="O7786" s="145">
        <f>L7786-K7786</f>
        <v>-5.6366317440793665</v>
      </c>
      <c r="P7786">
        <f t="shared" si="729"/>
        <v>2.971324497084094</v>
      </c>
      <c r="Q7786">
        <f>IF(O7786&gt;0, IF(Q7785+O7786*Variables!$B$5&lt;Variables!$B$4, Q7785+O7786*Variables!$B$5, Variables!$B$4), IF(Q7785&gt;-O7786, Q7785+O7786/Variables!$B$5, 0))</f>
        <v>0</v>
      </c>
      <c r="R7786">
        <f>IF(O7786&gt;0, 0, IF(Q7785&gt;-O7786, 0, -O7786 - Q7785*Variables!$B$5))</f>
        <v>5.6366317440793665</v>
      </c>
      <c r="S7786">
        <f t="shared" si="730"/>
        <v>1.152240261124704</v>
      </c>
      <c r="T7786">
        <f t="shared" si="731"/>
        <v>0</v>
      </c>
    </row>
    <row r="7787" spans="1:20" x14ac:dyDescent="0.3">
      <c r="A7787" s="3">
        <f t="shared" si="726"/>
        <v>43425</v>
      </c>
      <c r="B7787">
        <v>11</v>
      </c>
      <c r="C7787">
        <v>21</v>
      </c>
      <c r="D7787">
        <v>10</v>
      </c>
      <c r="E7787">
        <v>1</v>
      </c>
      <c r="F7787" s="1">
        <f>VLOOKUP(A7787,Weather!$A$1:$E$366, 5)</f>
        <v>0.20000000000000012</v>
      </c>
      <c r="G7787" s="1">
        <f>VLOOKUP(D7787, Fall!$A$1:$E$25, 2)</f>
        <v>1205.3571428571399</v>
      </c>
      <c r="H7787" s="1">
        <f>VLOOKUP(D7787, Fall!$A$1:$E$25, 3)</f>
        <v>904.12930821748796</v>
      </c>
      <c r="I7787" s="1">
        <f>VLOOKUP(D7787, Fall!$A$1:$E$25, 5)</f>
        <v>359.64912280701702</v>
      </c>
      <c r="J7787" s="1">
        <f t="shared" si="727"/>
        <v>964.3748751454184</v>
      </c>
      <c r="K7787" s="47">
        <f t="shared" si="728"/>
        <v>18.041548185235971</v>
      </c>
      <c r="L7787" s="48">
        <f>Solar!K7804/1000*Variables!$B$3</f>
        <v>17.075599999999998</v>
      </c>
      <c r="M7787" s="1">
        <f>IF(E7787=1, VLOOKUP(D7787, Sheet1!$E$2:$G$26, 2), Sheet1!$G$3)</f>
        <v>0.20441999999999999</v>
      </c>
      <c r="N7787" s="1">
        <f>'Electricity Rates'!$J$3</f>
        <v>0.19270000000000001</v>
      </c>
      <c r="O7787" s="145">
        <f>L7787-K7787</f>
        <v>-0.96594818523597326</v>
      </c>
      <c r="P7787">
        <f t="shared" si="729"/>
        <v>3.4766063352949717</v>
      </c>
      <c r="Q7787">
        <f>IF(O7787&gt;0, IF(Q7786+O7787*Variables!$B$5&lt;Variables!$B$4, Q7786+O7787*Variables!$B$5, Variables!$B$4), IF(Q7786&gt;-O7787, Q7786+O7787/Variables!$B$5, 0))</f>
        <v>0</v>
      </c>
      <c r="R7787">
        <f>IF(O7787&gt;0, 0, IF(Q7786&gt;-O7787, 0, -O7787 - Q7786*Variables!$B$5))</f>
        <v>0.96594818523597326</v>
      </c>
      <c r="S7787">
        <f t="shared" si="730"/>
        <v>0.19745912802593765</v>
      </c>
      <c r="T7787">
        <f t="shared" si="731"/>
        <v>0</v>
      </c>
    </row>
    <row r="7788" spans="1:20" x14ac:dyDescent="0.3">
      <c r="A7788" s="3">
        <f t="shared" si="726"/>
        <v>43425</v>
      </c>
      <c r="B7788">
        <v>11</v>
      </c>
      <c r="C7788">
        <v>21</v>
      </c>
      <c r="D7788">
        <v>11</v>
      </c>
      <c r="E7788">
        <v>1</v>
      </c>
      <c r="F7788" s="1">
        <f>VLOOKUP(A7788,Weather!$A$1:$E$366, 5)</f>
        <v>0.20000000000000012</v>
      </c>
      <c r="G7788" s="1">
        <f>VLOOKUP(D7788, Fall!$A$1:$E$25, 2)</f>
        <v>1290.17857142857</v>
      </c>
      <c r="H7788" s="1">
        <f>VLOOKUP(D7788, Fall!$A$1:$E$25, 3)</f>
        <v>975.19947355433101</v>
      </c>
      <c r="I7788" s="1">
        <f>VLOOKUP(D7788, Fall!$A$1:$E$25, 5)</f>
        <v>377.19298245613999</v>
      </c>
      <c r="J7788" s="1">
        <f t="shared" si="727"/>
        <v>1038.1952931291789</v>
      </c>
      <c r="K7788" s="47">
        <f t="shared" si="728"/>
        <v>19.42258232707573</v>
      </c>
      <c r="L7788" s="48">
        <f>Solar!K7805/1000*Variables!$B$3</f>
        <v>17.427899999999998</v>
      </c>
      <c r="M7788" s="1">
        <f>IF(E7788=1, VLOOKUP(D7788, Sheet1!$E$2:$G$26, 2), Sheet1!$G$3)</f>
        <v>0.20441999999999999</v>
      </c>
      <c r="N7788" s="1">
        <f>'Electricity Rates'!$J$3</f>
        <v>0.19270000000000001</v>
      </c>
      <c r="O7788" s="145">
        <f>L7788-K7788</f>
        <v>-1.9946823270757328</v>
      </c>
      <c r="P7788">
        <f t="shared" si="729"/>
        <v>3.7427316144274934</v>
      </c>
      <c r="Q7788">
        <f>IF(O7788&gt;0, IF(Q7787+O7788*Variables!$B$5&lt;Variables!$B$4, Q7787+O7788*Variables!$B$5, Variables!$B$4), IF(Q7787&gt;-O7788, Q7787+O7788/Variables!$B$5, 0))</f>
        <v>0</v>
      </c>
      <c r="R7788">
        <f>IF(O7788&gt;0, 0, IF(Q7787&gt;-O7788, 0, -O7788 - Q7787*Variables!$B$5))</f>
        <v>1.9946823270757328</v>
      </c>
      <c r="S7788">
        <f t="shared" si="730"/>
        <v>0.40775296130082128</v>
      </c>
      <c r="T7788">
        <f t="shared" si="731"/>
        <v>0</v>
      </c>
    </row>
    <row r="7789" spans="1:20" x14ac:dyDescent="0.3">
      <c r="A7789" s="3">
        <f t="shared" si="726"/>
        <v>43425</v>
      </c>
      <c r="B7789">
        <v>11</v>
      </c>
      <c r="C7789">
        <v>21</v>
      </c>
      <c r="D7789">
        <v>12</v>
      </c>
      <c r="E7789">
        <v>1</v>
      </c>
      <c r="F7789" s="1">
        <f>VLOOKUP(A7789,Weather!$A$1:$E$366, 5)</f>
        <v>0.20000000000000012</v>
      </c>
      <c r="G7789" s="1">
        <f>VLOOKUP(D7789, Fall!$A$1:$E$25, 2)</f>
        <v>1366.07142857142</v>
      </c>
      <c r="H7789" s="1">
        <f>VLOOKUP(D7789, Fall!$A$1:$E$25, 3)</f>
        <v>996.442378876367</v>
      </c>
      <c r="I7789" s="1">
        <f>VLOOKUP(D7789, Fall!$A$1:$E$25, 5)</f>
        <v>368.42105263157799</v>
      </c>
      <c r="J7789" s="1">
        <f t="shared" si="727"/>
        <v>1070.3681888153776</v>
      </c>
      <c r="K7789" s="47">
        <f t="shared" si="728"/>
        <v>20.024473627586435</v>
      </c>
      <c r="L7789" s="48">
        <f>Solar!K7806/1000*Variables!$B$3</f>
        <v>24.47505</v>
      </c>
      <c r="M7789" s="1">
        <f>IF(E7789=1, VLOOKUP(D7789, Sheet1!$E$2:$G$26, 2), Sheet1!$G$3)</f>
        <v>0.20441999999999999</v>
      </c>
      <c r="N7789" s="1">
        <f>'Electricity Rates'!$J$3</f>
        <v>0.19270000000000001</v>
      </c>
      <c r="O7789" s="145">
        <f>L7789-K7789</f>
        <v>4.4505763724135647</v>
      </c>
      <c r="P7789">
        <f t="shared" si="729"/>
        <v>3.8587160680359061</v>
      </c>
      <c r="Q7789">
        <f>IF(O7789&gt;0, IF(Q7788+O7789*Variables!$B$5&lt;Variables!$B$4, Q7788+O7789*Variables!$B$5, Variables!$B$4), IF(Q7788&gt;-O7789, Q7788+O7789/Variables!$B$5, 0))</f>
        <v>4.1835417900687508</v>
      </c>
      <c r="R7789">
        <f>IF(O7789&gt;0, 0, IF(Q7788&gt;-O7789, 0, -O7789 - Q7788*Variables!$B$5))</f>
        <v>0</v>
      </c>
      <c r="S7789">
        <f t="shared" si="730"/>
        <v>0</v>
      </c>
      <c r="T7789">
        <f t="shared" si="731"/>
        <v>0</v>
      </c>
    </row>
    <row r="7790" spans="1:20" x14ac:dyDescent="0.3">
      <c r="A7790" s="3">
        <f t="shared" si="726"/>
        <v>43425</v>
      </c>
      <c r="B7790">
        <v>11</v>
      </c>
      <c r="C7790">
        <v>21</v>
      </c>
      <c r="D7790">
        <v>13</v>
      </c>
      <c r="E7790">
        <v>1</v>
      </c>
      <c r="F7790" s="1">
        <f>VLOOKUP(A7790,Weather!$A$1:$E$366, 5)</f>
        <v>0.20000000000000012</v>
      </c>
      <c r="G7790" s="1">
        <f>VLOOKUP(D7790, Fall!$A$1:$E$25, 2)</f>
        <v>1446.42857142857</v>
      </c>
      <c r="H7790" s="1">
        <f>VLOOKUP(D7790, Fall!$A$1:$E$25, 3)</f>
        <v>1031.4839187299399</v>
      </c>
      <c r="I7790" s="1">
        <f>VLOOKUP(D7790, Fall!$A$1:$E$25, 5)</f>
        <v>350.87719298245599</v>
      </c>
      <c r="J7790" s="1">
        <f t="shared" si="727"/>
        <v>1114.4728492696659</v>
      </c>
      <c r="K7790" s="47">
        <f t="shared" si="728"/>
        <v>20.849584668206944</v>
      </c>
      <c r="L7790" s="48">
        <f>Solar!K7807/1000*Variables!$B$3</f>
        <v>24.332349999999998</v>
      </c>
      <c r="M7790" s="1">
        <f>IF(E7790=1, VLOOKUP(D7790, Sheet1!$E$2:$G$26, 2), Sheet1!$G$3)</f>
        <v>0.20441999999999999</v>
      </c>
      <c r="N7790" s="1">
        <f>'Electricity Rates'!$J$3</f>
        <v>0.19270000000000001</v>
      </c>
      <c r="O7790" s="145">
        <f>L7790-K7790</f>
        <v>3.482765331793054</v>
      </c>
      <c r="P7790">
        <f t="shared" si="729"/>
        <v>4.0177149655634787</v>
      </c>
      <c r="Q7790">
        <f>IF(O7790&gt;0, IF(Q7789+O7790*Variables!$B$5&lt;Variables!$B$4, Q7789+O7790*Variables!$B$5, Variables!$B$4), IF(Q7789&gt;-O7790, Q7789+O7790/Variables!$B$5, 0))</f>
        <v>7.4573412019542218</v>
      </c>
      <c r="R7790">
        <f>IF(O7790&gt;0, 0, IF(Q7789&gt;-O7790, 0, -O7790 - Q7789*Variables!$B$5))</f>
        <v>0</v>
      </c>
      <c r="S7790">
        <f t="shared" si="730"/>
        <v>0</v>
      </c>
      <c r="T7790">
        <f t="shared" si="731"/>
        <v>0</v>
      </c>
    </row>
    <row r="7791" spans="1:20" x14ac:dyDescent="0.3">
      <c r="A7791" s="3">
        <f t="shared" si="726"/>
        <v>43425</v>
      </c>
      <c r="B7791">
        <v>11</v>
      </c>
      <c r="C7791">
        <v>21</v>
      </c>
      <c r="D7791">
        <v>14</v>
      </c>
      <c r="E7791">
        <v>1</v>
      </c>
      <c r="F7791" s="1">
        <f>VLOOKUP(A7791,Weather!$A$1:$E$366, 5)</f>
        <v>0.20000000000000012</v>
      </c>
      <c r="G7791" s="1">
        <f>VLOOKUP(D7791, Fall!$A$1:$E$25, 2)</f>
        <v>1482.1428571428501</v>
      </c>
      <c r="H7791" s="1">
        <f>VLOOKUP(D7791, Fall!$A$1:$E$25, 3)</f>
        <v>1052.56230978037</v>
      </c>
      <c r="I7791" s="1">
        <f>VLOOKUP(D7791, Fall!$A$1:$E$25, 5)</f>
        <v>342.105263157894</v>
      </c>
      <c r="J7791" s="1">
        <f t="shared" si="727"/>
        <v>1138.4784192528662</v>
      </c>
      <c r="K7791" s="47">
        <f t="shared" si="728"/>
        <v>21.298681444500144</v>
      </c>
      <c r="L7791" s="48">
        <f>Solar!K7808/1000*Variables!$B$3</f>
        <v>21.374299999999998</v>
      </c>
      <c r="M7791" s="1">
        <f>IF(E7791=1, VLOOKUP(D7791, Sheet1!$E$2:$G$26, 2), Sheet1!$G$3)</f>
        <v>0.20441999999999999</v>
      </c>
      <c r="N7791" s="1">
        <f>'Electricity Rates'!$J$3</f>
        <v>0.19270000000000001</v>
      </c>
      <c r="O7791" s="145">
        <f>L7791-K7791</f>
        <v>7.5618555499854523E-2</v>
      </c>
      <c r="P7791">
        <f t="shared" si="729"/>
        <v>4.1042559143551776</v>
      </c>
      <c r="Q7791">
        <f>IF(O7791&gt;0, IF(Q7790+O7791*Variables!$B$5&lt;Variables!$B$4, Q7790+O7791*Variables!$B$5, Variables!$B$4), IF(Q7790&gt;-O7791, Q7790+O7791/Variables!$B$5, 0))</f>
        <v>7.5284226441240847</v>
      </c>
      <c r="R7791">
        <f>IF(O7791&gt;0, 0, IF(Q7790&gt;-O7791, 0, -O7791 - Q7790*Variables!$B$5))</f>
        <v>0</v>
      </c>
      <c r="S7791">
        <f t="shared" si="730"/>
        <v>0</v>
      </c>
      <c r="T7791">
        <f t="shared" si="731"/>
        <v>0</v>
      </c>
    </row>
    <row r="7792" spans="1:20" x14ac:dyDescent="0.3">
      <c r="A7792" s="3">
        <f t="shared" si="726"/>
        <v>43425</v>
      </c>
      <c r="B7792">
        <v>11</v>
      </c>
      <c r="C7792">
        <v>21</v>
      </c>
      <c r="D7792">
        <v>15</v>
      </c>
      <c r="E7792">
        <v>1</v>
      </c>
      <c r="F7792" s="1">
        <f>VLOOKUP(A7792,Weather!$A$1:$E$366, 5)</f>
        <v>0.20000000000000012</v>
      </c>
      <c r="G7792" s="1">
        <f>VLOOKUP(D7792, Fall!$A$1:$E$25, 2)</f>
        <v>1437.5</v>
      </c>
      <c r="H7792" s="1">
        <f>VLOOKUP(D7792, Fall!$A$1:$E$25, 3)</f>
        <v>1060.00658057086</v>
      </c>
      <c r="I7792" s="1">
        <f>VLOOKUP(D7792, Fall!$A$1:$E$25, 5)</f>
        <v>328.94736842105198</v>
      </c>
      <c r="J7792" s="1">
        <f t="shared" si="727"/>
        <v>1135.5052644566881</v>
      </c>
      <c r="K7792" s="47">
        <f t="shared" si="728"/>
        <v>21.243059593599764</v>
      </c>
      <c r="L7792" s="48">
        <f>Solar!K7809/1000*Variables!$B$3</f>
        <v>15.193450000000002</v>
      </c>
      <c r="M7792" s="1">
        <f>IF(E7792=1, VLOOKUP(D7792, Sheet1!$E$2:$G$26, 2), Sheet1!$G$3)</f>
        <v>0.20441999999999999</v>
      </c>
      <c r="N7792" s="1">
        <f>'Electricity Rates'!$J$3</f>
        <v>0.19270000000000001</v>
      </c>
      <c r="O7792" s="145">
        <f>L7792-K7792</f>
        <v>-6.0496095935997616</v>
      </c>
      <c r="P7792">
        <f t="shared" si="729"/>
        <v>4.0935375836866745</v>
      </c>
      <c r="Q7792">
        <f>IF(O7792&gt;0, IF(Q7791+O7792*Variables!$B$5&lt;Variables!$B$4, Q7791+O7792*Variables!$B$5, Variables!$B$4), IF(Q7791&gt;-O7792, Q7791+O7792/Variables!$B$5, 0))</f>
        <v>1.0926677573158274</v>
      </c>
      <c r="R7792">
        <f>IF(O7792&gt;0, 0, IF(Q7791&gt;-O7792, 0, -O7792 - Q7791*Variables!$B$5))</f>
        <v>0</v>
      </c>
      <c r="S7792">
        <f t="shared" si="730"/>
        <v>0</v>
      </c>
      <c r="T7792">
        <f t="shared" si="731"/>
        <v>0</v>
      </c>
    </row>
    <row r="7793" spans="1:20" x14ac:dyDescent="0.3">
      <c r="A7793" s="3">
        <f t="shared" si="726"/>
        <v>43425</v>
      </c>
      <c r="B7793">
        <v>11</v>
      </c>
      <c r="C7793">
        <v>21</v>
      </c>
      <c r="D7793">
        <v>16</v>
      </c>
      <c r="E7793">
        <v>1</v>
      </c>
      <c r="F7793" s="1">
        <f>VLOOKUP(A7793,Weather!$A$1:$E$366, 5)</f>
        <v>0.20000000000000012</v>
      </c>
      <c r="G7793" s="1">
        <f>VLOOKUP(D7793, Fall!$A$1:$E$25, 2)</f>
        <v>1348.2142857142801</v>
      </c>
      <c r="H7793" s="1">
        <f>VLOOKUP(D7793, Fall!$A$1:$E$25, 3)</f>
        <v>1003.98947108661</v>
      </c>
      <c r="I7793" s="1">
        <f>VLOOKUP(D7793, Fall!$A$1:$E$25, 5)</f>
        <v>298.24561403508801</v>
      </c>
      <c r="J7793" s="1">
        <f t="shared" si="727"/>
        <v>1072.8344340121441</v>
      </c>
      <c r="K7793" s="47">
        <f t="shared" si="728"/>
        <v>20.070612201600362</v>
      </c>
      <c r="L7793" s="48">
        <f>Solar!K7810/1000*Variables!$B$3</f>
        <v>5.9535999999999998</v>
      </c>
      <c r="M7793" s="1">
        <f>IF(E7793=1, VLOOKUP(D7793, Sheet1!$E$2:$G$26, 2), Sheet1!$G$3)</f>
        <v>0.20441999999999999</v>
      </c>
      <c r="N7793" s="1">
        <f>'Electricity Rates'!$J$3</f>
        <v>0.19270000000000001</v>
      </c>
      <c r="O7793" s="145">
        <f>L7793-K7793</f>
        <v>-14.117012201600362</v>
      </c>
      <c r="P7793">
        <f t="shared" si="729"/>
        <v>3.86760697124839</v>
      </c>
      <c r="Q7793">
        <f>IF(O7793&gt;0, IF(Q7792+O7793*Variables!$B$5&lt;Variables!$B$4, Q7792+O7793*Variables!$B$5, Variables!$B$4), IF(Q7792&gt;-O7793, Q7792+O7793/Variables!$B$5, 0))</f>
        <v>0</v>
      </c>
      <c r="R7793">
        <f>IF(O7793&gt;0, 0, IF(Q7792&gt;-O7793, 0, -O7793 - Q7792*Variables!$B$5))</f>
        <v>13.089904509723484</v>
      </c>
      <c r="S7793">
        <f t="shared" si="730"/>
        <v>2.6758382798776745</v>
      </c>
      <c r="T7793">
        <f t="shared" si="731"/>
        <v>0</v>
      </c>
    </row>
    <row r="7794" spans="1:20" x14ac:dyDescent="0.3">
      <c r="A7794" s="3">
        <f t="shared" si="726"/>
        <v>43425</v>
      </c>
      <c r="B7794">
        <v>11</v>
      </c>
      <c r="C7794">
        <v>21</v>
      </c>
      <c r="D7794">
        <v>17</v>
      </c>
      <c r="E7794">
        <v>1</v>
      </c>
      <c r="F7794" s="1">
        <f>VLOOKUP(A7794,Weather!$A$1:$E$366, 5)</f>
        <v>0.20000000000000012</v>
      </c>
      <c r="G7794" s="1">
        <f>VLOOKUP(D7794, Fall!$A$1:$E$25, 2)</f>
        <v>1080.3571428571399</v>
      </c>
      <c r="H7794" s="1">
        <f>VLOOKUP(D7794, Fall!$A$1:$E$25, 3)</f>
        <v>794.90091642515802</v>
      </c>
      <c r="I7794" s="1">
        <f>VLOOKUP(D7794, Fall!$A$1:$E$25, 5)</f>
        <v>263.15789473684202</v>
      </c>
      <c r="J7794" s="1">
        <f t="shared" si="727"/>
        <v>851.99216171155444</v>
      </c>
      <c r="K7794" s="47">
        <f t="shared" si="728"/>
        <v>15.939089699578217</v>
      </c>
      <c r="L7794" s="48">
        <f>Solar!K7811/1000*Variables!$B$3</f>
        <v>0.90225000000000011</v>
      </c>
      <c r="M7794" s="1">
        <f>IF(E7794=1, VLOOKUP(D7794, Sheet1!$E$2:$G$26, 2), Sheet1!$G$3)</f>
        <v>0.20441999999999999</v>
      </c>
      <c r="N7794" s="1">
        <f>'Electricity Rates'!$J$3</f>
        <v>0.19270000000000001</v>
      </c>
      <c r="O7794" s="145">
        <f>L7794-K7794</f>
        <v>-15.036839699578216</v>
      </c>
      <c r="P7794">
        <f t="shared" si="729"/>
        <v>3.0714625851087227</v>
      </c>
      <c r="Q7794">
        <f>IF(O7794&gt;0, IF(Q7793+O7794*Variables!$B$5&lt;Variables!$B$4, Q7793+O7794*Variables!$B$5, Variables!$B$4), IF(Q7793&gt;-O7794, Q7793+O7794/Variables!$B$5, 0))</f>
        <v>0</v>
      </c>
      <c r="R7794">
        <f>IF(O7794&gt;0, 0, IF(Q7793&gt;-O7794, 0, -O7794 - Q7793*Variables!$B$5))</f>
        <v>15.036839699578216</v>
      </c>
      <c r="S7794">
        <f t="shared" si="730"/>
        <v>3.073830771387779</v>
      </c>
      <c r="T7794">
        <f t="shared" si="731"/>
        <v>0</v>
      </c>
    </row>
    <row r="7795" spans="1:20" x14ac:dyDescent="0.3">
      <c r="A7795" s="3">
        <f t="shared" si="726"/>
        <v>43425</v>
      </c>
      <c r="B7795">
        <v>11</v>
      </c>
      <c r="C7795">
        <v>21</v>
      </c>
      <c r="D7795">
        <v>18</v>
      </c>
      <c r="E7795">
        <v>1</v>
      </c>
      <c r="F7795" s="1">
        <f>VLOOKUP(A7795,Weather!$A$1:$E$366, 5)</f>
        <v>0.20000000000000012</v>
      </c>
      <c r="G7795" s="1">
        <f>VLOOKUP(D7795, Fall!$A$1:$E$25, 2)</f>
        <v>678.57142857142799</v>
      </c>
      <c r="H7795" s="1">
        <f>VLOOKUP(D7795, Fall!$A$1:$E$25, 3)</f>
        <v>583.61400485626905</v>
      </c>
      <c r="I7795" s="1">
        <f>VLOOKUP(D7795, Fall!$A$1:$E$25, 5)</f>
        <v>280.70175438596499</v>
      </c>
      <c r="J7795" s="1">
        <f t="shared" si="727"/>
        <v>602.60548959930088</v>
      </c>
      <c r="K7795" s="47">
        <f t="shared" si="728"/>
        <v>11.273557884483582</v>
      </c>
      <c r="L7795" s="48">
        <f>Solar!K7812/1000*Variables!$B$3</f>
        <v>0</v>
      </c>
      <c r="M7795" s="1">
        <f>IF(E7795=1, VLOOKUP(D7795, Sheet1!$E$2:$G$26, 2), Sheet1!$G$3)</f>
        <v>0.20441999999999999</v>
      </c>
      <c r="N7795" s="1">
        <f>'Electricity Rates'!$J$3</f>
        <v>0.19270000000000001</v>
      </c>
      <c r="O7795" s="145">
        <f>L7795-K7795</f>
        <v>-11.273557884483582</v>
      </c>
      <c r="P7795">
        <f t="shared" si="729"/>
        <v>2.1724146043399863</v>
      </c>
      <c r="Q7795">
        <f>IF(O7795&gt;0, IF(Q7794+O7795*Variables!$B$5&lt;Variables!$B$4, Q7794+O7795*Variables!$B$5, Variables!$B$4), IF(Q7794&gt;-O7795, Q7794+O7795/Variables!$B$5, 0))</f>
        <v>0</v>
      </c>
      <c r="R7795">
        <f>IF(O7795&gt;0, 0, IF(Q7794&gt;-O7795, 0, -O7795 - Q7794*Variables!$B$5))</f>
        <v>11.273557884483582</v>
      </c>
      <c r="S7795">
        <f t="shared" si="730"/>
        <v>2.3045407027461335</v>
      </c>
      <c r="T7795">
        <f t="shared" si="731"/>
        <v>0</v>
      </c>
    </row>
    <row r="7796" spans="1:20" x14ac:dyDescent="0.3">
      <c r="A7796" s="3">
        <f t="shared" si="726"/>
        <v>43425</v>
      </c>
      <c r="B7796">
        <v>11</v>
      </c>
      <c r="C7796">
        <v>21</v>
      </c>
      <c r="D7796">
        <v>19</v>
      </c>
      <c r="E7796">
        <v>1</v>
      </c>
      <c r="F7796" s="1">
        <f>VLOOKUP(A7796,Weather!$A$1:$E$366, 5)</f>
        <v>0.20000000000000012</v>
      </c>
      <c r="G7796" s="1">
        <f>VLOOKUP(D7796, Fall!$A$1:$E$25, 2)</f>
        <v>517.85714285714198</v>
      </c>
      <c r="H7796" s="1">
        <f>VLOOKUP(D7796, Fall!$A$1:$E$25, 3)</f>
        <v>442.60593718179598</v>
      </c>
      <c r="I7796" s="1">
        <f>VLOOKUP(D7796, Fall!$A$1:$E$25, 5)</f>
        <v>289.47368421052602</v>
      </c>
      <c r="J7796" s="1">
        <f t="shared" si="727"/>
        <v>457.65617831686518</v>
      </c>
      <c r="K7796" s="47">
        <f t="shared" si="728"/>
        <v>8.5618427088632103</v>
      </c>
      <c r="L7796" s="48">
        <f>Solar!K7813/1000*Variables!$B$3</f>
        <v>0</v>
      </c>
      <c r="M7796" s="1">
        <f>IF(E7796=1, VLOOKUP(D7796, Sheet1!$E$2:$G$26, 2), Sheet1!$G$3)</f>
        <v>0.20441999999999999</v>
      </c>
      <c r="N7796" s="1">
        <f>'Electricity Rates'!$J$3</f>
        <v>0.19270000000000001</v>
      </c>
      <c r="O7796" s="145">
        <f>L7796-K7796</f>
        <v>-8.5618427088632103</v>
      </c>
      <c r="P7796">
        <f t="shared" si="729"/>
        <v>1.6498670899979406</v>
      </c>
      <c r="Q7796">
        <f>IF(O7796&gt;0, IF(Q7795+O7796*Variables!$B$5&lt;Variables!$B$4, Q7795+O7796*Variables!$B$5, Variables!$B$4), IF(Q7795&gt;-O7796, Q7795+O7796/Variables!$B$5, 0))</f>
        <v>0</v>
      </c>
      <c r="R7796">
        <f>IF(O7796&gt;0, 0, IF(Q7795&gt;-O7796, 0, -O7796 - Q7795*Variables!$B$5))</f>
        <v>8.5618427088632103</v>
      </c>
      <c r="S7796">
        <f t="shared" si="730"/>
        <v>1.7502118865458174</v>
      </c>
      <c r="T7796">
        <f t="shared" si="731"/>
        <v>0</v>
      </c>
    </row>
    <row r="7797" spans="1:20" x14ac:dyDescent="0.3">
      <c r="A7797" s="3">
        <f t="shared" si="726"/>
        <v>43425</v>
      </c>
      <c r="B7797">
        <v>11</v>
      </c>
      <c r="C7797">
        <v>21</v>
      </c>
      <c r="D7797">
        <v>20</v>
      </c>
      <c r="E7797">
        <v>1</v>
      </c>
      <c r="F7797" s="1">
        <f>VLOOKUP(A7797,Weather!$A$1:$E$366, 5)</f>
        <v>0.20000000000000012</v>
      </c>
      <c r="G7797" s="1">
        <f>VLOOKUP(D7797, Fall!$A$1:$E$25, 2)</f>
        <v>428.57142857142799</v>
      </c>
      <c r="H7797" s="1">
        <f>VLOOKUP(D7797, Fall!$A$1:$E$25, 3)</f>
        <v>354.11608052009001</v>
      </c>
      <c r="I7797" s="1">
        <f>VLOOKUP(D7797, Fall!$A$1:$E$25, 5)</f>
        <v>263.15789473684202</v>
      </c>
      <c r="J7797" s="1">
        <f t="shared" si="727"/>
        <v>369.00715013035762</v>
      </c>
      <c r="K7797" s="47">
        <f t="shared" si="728"/>
        <v>6.9033945733702051</v>
      </c>
      <c r="L7797" s="48">
        <f>Solar!K7814/1000*Variables!$B$3</f>
        <v>0</v>
      </c>
      <c r="M7797" s="1">
        <f>IF(E7797=1, VLOOKUP(D7797, Sheet1!$E$2:$G$26, 2), Sheet1!$G$3)</f>
        <v>0.20441999999999999</v>
      </c>
      <c r="N7797" s="1">
        <f>'Electricity Rates'!$J$3</f>
        <v>0.19270000000000001</v>
      </c>
      <c r="O7797" s="145">
        <f>L7797-K7797</f>
        <v>-6.9033945733702051</v>
      </c>
      <c r="P7797">
        <f t="shared" si="729"/>
        <v>1.3302841342884386</v>
      </c>
      <c r="Q7797">
        <f>IF(O7797&gt;0, IF(Q7796+O7797*Variables!$B$5&lt;Variables!$B$4, Q7796+O7797*Variables!$B$5, Variables!$B$4), IF(Q7796&gt;-O7797, Q7796+O7797/Variables!$B$5, 0))</f>
        <v>0</v>
      </c>
      <c r="R7797">
        <f>IF(O7797&gt;0, 0, IF(Q7796&gt;-O7797, 0, -O7797 - Q7796*Variables!$B$5))</f>
        <v>6.9033945733702051</v>
      </c>
      <c r="S7797">
        <f t="shared" si="730"/>
        <v>1.4111919186883373</v>
      </c>
      <c r="T7797">
        <f t="shared" si="731"/>
        <v>0</v>
      </c>
    </row>
    <row r="7798" spans="1:20" x14ac:dyDescent="0.3">
      <c r="A7798" s="3">
        <f t="shared" si="726"/>
        <v>43425</v>
      </c>
      <c r="B7798">
        <v>11</v>
      </c>
      <c r="C7798">
        <v>21</v>
      </c>
      <c r="D7798">
        <v>21</v>
      </c>
      <c r="E7798">
        <v>1</v>
      </c>
      <c r="F7798" s="1">
        <f>VLOOKUP(A7798,Weather!$A$1:$E$366, 5)</f>
        <v>0.20000000000000012</v>
      </c>
      <c r="G7798" s="1">
        <f>VLOOKUP(D7798, Fall!$A$1:$E$25, 2)</f>
        <v>366.07142857142799</v>
      </c>
      <c r="H7798" s="1">
        <f>VLOOKUP(D7798, Fall!$A$1:$E$25, 3)</f>
        <v>305.62638808916603</v>
      </c>
      <c r="I7798" s="1">
        <f>VLOOKUP(D7798, Fall!$A$1:$E$25, 5)</f>
        <v>271.929824561403</v>
      </c>
      <c r="J7798" s="1">
        <f t="shared" si="727"/>
        <v>317.71539618561843</v>
      </c>
      <c r="K7798" s="47">
        <f t="shared" si="728"/>
        <v>5.9438272161640775</v>
      </c>
      <c r="L7798" s="48">
        <f>Solar!K7815/1000*Variables!$B$3</f>
        <v>0</v>
      </c>
      <c r="M7798" s="1">
        <f>IF(E7798=1, VLOOKUP(D7798, Sheet1!$E$2:$G$26, 2), Sheet1!$G$3)</f>
        <v>0.20441999999999999</v>
      </c>
      <c r="N7798" s="1">
        <f>'Electricity Rates'!$J$3</f>
        <v>0.19270000000000001</v>
      </c>
      <c r="O7798" s="145">
        <f>L7798-K7798</f>
        <v>-5.9438272161640775</v>
      </c>
      <c r="P7798">
        <f t="shared" si="729"/>
        <v>1.1453755045548177</v>
      </c>
      <c r="Q7798">
        <f>IF(O7798&gt;0, IF(Q7797+O7798*Variables!$B$5&lt;Variables!$B$4, Q7797+O7798*Variables!$B$5, Variables!$B$4), IF(Q7797&gt;-O7798, Q7797+O7798/Variables!$B$5, 0))</f>
        <v>0</v>
      </c>
      <c r="R7798">
        <f>IF(O7798&gt;0, 0, IF(Q7797&gt;-O7798, 0, -O7798 - Q7797*Variables!$B$5))</f>
        <v>5.9438272161640775</v>
      </c>
      <c r="S7798">
        <f t="shared" si="730"/>
        <v>1.2150371595282607</v>
      </c>
      <c r="T7798">
        <f t="shared" si="731"/>
        <v>0</v>
      </c>
    </row>
    <row r="7799" spans="1:20" x14ac:dyDescent="0.3">
      <c r="A7799" s="3">
        <f t="shared" si="726"/>
        <v>43425</v>
      </c>
      <c r="B7799">
        <v>11</v>
      </c>
      <c r="C7799">
        <v>21</v>
      </c>
      <c r="D7799">
        <v>22</v>
      </c>
      <c r="E7799">
        <v>1</v>
      </c>
      <c r="F7799" s="1">
        <f>VLOOKUP(A7799,Weather!$A$1:$E$366, 5)</f>
        <v>0.20000000000000012</v>
      </c>
      <c r="G7799" s="1">
        <f>VLOOKUP(D7799, Fall!$A$1:$E$25, 2)</f>
        <v>330.35714285714198</v>
      </c>
      <c r="H7799" s="1">
        <f>VLOOKUP(D7799, Fall!$A$1:$E$25, 3)</f>
        <v>272.33281237147202</v>
      </c>
      <c r="I7799" s="1">
        <f>VLOOKUP(D7799, Fall!$A$1:$E$25, 5)</f>
        <v>254.385964912281</v>
      </c>
      <c r="J7799" s="1">
        <f t="shared" si="727"/>
        <v>283.93767846860601</v>
      </c>
      <c r="K7799" s="47">
        <f t="shared" si="728"/>
        <v>5.3119128667914994</v>
      </c>
      <c r="L7799" s="48">
        <f>Solar!K7816/1000*Variables!$B$3</f>
        <v>0</v>
      </c>
      <c r="M7799" s="1">
        <f>IF(E7799=1, VLOOKUP(D7799, Sheet1!$E$2:$G$26, 2), Sheet1!$G$3)</f>
        <v>0.18618000000000001</v>
      </c>
      <c r="N7799" s="1">
        <f>'Electricity Rates'!$J$3</f>
        <v>0.19270000000000001</v>
      </c>
      <c r="O7799" s="145">
        <f>L7799-K7799</f>
        <v>-5.3119128667914994</v>
      </c>
      <c r="P7799">
        <f t="shared" si="729"/>
        <v>1.023605609430722</v>
      </c>
      <c r="Q7799">
        <f>IF(O7799&gt;0, IF(Q7798+O7799*Variables!$B$5&lt;Variables!$B$4, Q7798+O7799*Variables!$B$5, Variables!$B$4), IF(Q7798&gt;-O7799, Q7798+O7799/Variables!$B$5, 0))</f>
        <v>0</v>
      </c>
      <c r="R7799">
        <f>IF(O7799&gt;0, 0, IF(Q7798&gt;-O7799, 0, -O7799 - Q7798*Variables!$B$5))</f>
        <v>5.3119128667914994</v>
      </c>
      <c r="S7799">
        <f t="shared" si="730"/>
        <v>0.9889719375392414</v>
      </c>
      <c r="T7799">
        <f t="shared" si="731"/>
        <v>0</v>
      </c>
    </row>
    <row r="7800" spans="1:20" x14ac:dyDescent="0.3">
      <c r="A7800" s="3">
        <f t="shared" si="726"/>
        <v>43425</v>
      </c>
      <c r="B7800">
        <v>11</v>
      </c>
      <c r="C7800">
        <v>21</v>
      </c>
      <c r="D7800">
        <v>23</v>
      </c>
      <c r="E7800">
        <v>1</v>
      </c>
      <c r="F7800" s="1">
        <f>VLOOKUP(A7800,Weather!$A$1:$E$366, 5)</f>
        <v>0.20000000000000012</v>
      </c>
      <c r="G7800" s="1">
        <f>VLOOKUP(D7800, Fall!$A$1:$E$25, 2)</f>
        <v>303.57142857142799</v>
      </c>
      <c r="H7800" s="1">
        <f>VLOOKUP(D7800, Fall!$A$1:$E$25, 3)</f>
        <v>252.67335691371099</v>
      </c>
      <c r="I7800" s="1">
        <f>VLOOKUP(D7800, Fall!$A$1:$E$25, 5)</f>
        <v>254.385964912281</v>
      </c>
      <c r="J7800" s="1">
        <f t="shared" si="727"/>
        <v>262.85297124525437</v>
      </c>
      <c r="K7800" s="47">
        <f t="shared" si="728"/>
        <v>4.9174596607347461</v>
      </c>
      <c r="L7800" s="48">
        <f>Solar!K7817/1000*Variables!$B$3</f>
        <v>0</v>
      </c>
      <c r="M7800" s="1">
        <f>IF(E7800=1, VLOOKUP(D7800, Sheet1!$E$2:$G$26, 2), Sheet1!$G$3)</f>
        <v>0.18618000000000001</v>
      </c>
      <c r="N7800" s="1">
        <f>'Electricity Rates'!$J$3</f>
        <v>0.19270000000000001</v>
      </c>
      <c r="O7800" s="145">
        <f>L7800-K7800</f>
        <v>-4.9174596607347461</v>
      </c>
      <c r="P7800">
        <f t="shared" si="729"/>
        <v>0.94759447662358565</v>
      </c>
      <c r="Q7800">
        <f>IF(O7800&gt;0, IF(Q7799+O7800*Variables!$B$5&lt;Variables!$B$4, Q7799+O7800*Variables!$B$5, Variables!$B$4), IF(Q7799&gt;-O7800, Q7799+O7800/Variables!$B$5, 0))</f>
        <v>0</v>
      </c>
      <c r="R7800">
        <f>IF(O7800&gt;0, 0, IF(Q7799&gt;-O7800, 0, -O7800 - Q7799*Variables!$B$5))</f>
        <v>4.9174596607347461</v>
      </c>
      <c r="S7800">
        <f t="shared" si="730"/>
        <v>0.91553263963559506</v>
      </c>
      <c r="T7800">
        <f t="shared" si="731"/>
        <v>0</v>
      </c>
    </row>
    <row r="7801" spans="1:20" x14ac:dyDescent="0.3">
      <c r="A7801" s="3">
        <f t="shared" si="726"/>
        <v>43425</v>
      </c>
      <c r="B7801">
        <v>11</v>
      </c>
      <c r="C7801">
        <v>21</v>
      </c>
      <c r="D7801">
        <v>24</v>
      </c>
      <c r="E7801">
        <v>1</v>
      </c>
      <c r="F7801" s="1">
        <f>VLOOKUP(A7801,Weather!$A$1:$E$366, 5)</f>
        <v>0.20000000000000012</v>
      </c>
      <c r="G7801" s="1">
        <f>VLOOKUP(D7801, Fall!$A$1:$E$25, 2)</f>
        <v>285.71428571428498</v>
      </c>
      <c r="H7801" s="1">
        <f>VLOOKUP(D7801, Fall!$A$1:$E$25, 3)</f>
        <v>237.47635107345499</v>
      </c>
      <c r="I7801" s="1">
        <f>VLOOKUP(D7801, Fall!$A$1:$E$25, 5)</f>
        <v>254.385964912281</v>
      </c>
      <c r="J7801" s="1">
        <f t="shared" si="727"/>
        <v>247.12393800162099</v>
      </c>
      <c r="K7801" s="47">
        <f t="shared" si="728"/>
        <v>4.6232005313382034</v>
      </c>
      <c r="L7801" s="48">
        <f>Solar!K7818/1000*Variables!$B$3</f>
        <v>0</v>
      </c>
      <c r="M7801" s="1">
        <f>IF(E7801=1, VLOOKUP(D7801, Sheet1!$E$2:$G$26, 2), Sheet1!$G$3)</f>
        <v>0.18618000000000001</v>
      </c>
      <c r="N7801" s="1">
        <f>'Electricity Rates'!$J$3</f>
        <v>0.19270000000000001</v>
      </c>
      <c r="O7801" s="145">
        <f>L7801-K7801</f>
        <v>-4.6232005313382034</v>
      </c>
      <c r="P7801">
        <f t="shared" si="729"/>
        <v>0.89089074238887189</v>
      </c>
      <c r="Q7801">
        <f>IF(O7801&gt;0, IF(Q7800+O7801*Variables!$B$5&lt;Variables!$B$4, Q7800+O7801*Variables!$B$5, Variables!$B$4), IF(Q7800&gt;-O7801, Q7800+O7801/Variables!$B$5, 0))</f>
        <v>0</v>
      </c>
      <c r="R7801">
        <f>IF(O7801&gt;0, 0, IF(Q7800&gt;-O7801, 0, -O7801 - Q7800*Variables!$B$5))</f>
        <v>4.6232005313382034</v>
      </c>
      <c r="S7801">
        <f t="shared" si="730"/>
        <v>0.86074747492454673</v>
      </c>
      <c r="T7801">
        <f t="shared" si="731"/>
        <v>0</v>
      </c>
    </row>
    <row r="7802" spans="1:20" x14ac:dyDescent="0.3">
      <c r="A7802" s="3">
        <f t="shared" si="726"/>
        <v>43426</v>
      </c>
      <c r="B7802">
        <v>11</v>
      </c>
      <c r="C7802">
        <v>22</v>
      </c>
      <c r="D7802">
        <v>1</v>
      </c>
      <c r="E7802">
        <v>0</v>
      </c>
      <c r="F7802" s="1">
        <f>VLOOKUP(A7802,Weather!$A$1:$E$366, 5)</f>
        <v>0.17272727272727248</v>
      </c>
      <c r="G7802" s="1">
        <f>VLOOKUP(D7802, Fall!$A$1:$E$25, 2)</f>
        <v>276.78571428571399</v>
      </c>
      <c r="H7802" s="1">
        <f>VLOOKUP(D7802, Fall!$A$1:$E$25, 3)</f>
        <v>258.40056395394299</v>
      </c>
      <c r="I7802" s="1">
        <f>VLOOKUP(D7802, Fall!$A$1:$E$25, 5)</f>
        <v>254.385964912281</v>
      </c>
      <c r="J7802" s="1">
        <f t="shared" si="727"/>
        <v>254.385964912281</v>
      </c>
      <c r="K7802" s="47">
        <f t="shared" si="728"/>
        <v>4.7590587041378596</v>
      </c>
      <c r="L7802" s="48">
        <f>Solar!K7819/1000*Variables!$B$3</f>
        <v>0</v>
      </c>
      <c r="M7802" s="1">
        <f>IF(E7802=1, VLOOKUP(D7802, Sheet1!$E$2:$G$26, 2), Sheet1!$G$3)</f>
        <v>0.18618000000000001</v>
      </c>
      <c r="N7802" s="1">
        <f>'Electricity Rates'!$J$3</f>
        <v>0.19270000000000001</v>
      </c>
      <c r="O7802" s="145">
        <f>L7802-K7802</f>
        <v>-4.7590587041378596</v>
      </c>
      <c r="P7802">
        <f t="shared" si="729"/>
        <v>0.91707061228736564</v>
      </c>
      <c r="Q7802">
        <f>IF(O7802&gt;0, IF(Q7801+O7802*Variables!$B$5&lt;Variables!$B$4, Q7801+O7802*Variables!$B$5, Variables!$B$4), IF(Q7801&gt;-O7802, Q7801+O7802/Variables!$B$5, 0))</f>
        <v>0</v>
      </c>
      <c r="R7802">
        <f>IF(O7802&gt;0, 0, IF(Q7801&gt;-O7802, 0, -O7802 - Q7801*Variables!$B$5))</f>
        <v>4.7590587041378596</v>
      </c>
      <c r="S7802">
        <f t="shared" si="730"/>
        <v>0.88604154953638681</v>
      </c>
      <c r="T7802">
        <f t="shared" si="731"/>
        <v>0</v>
      </c>
    </row>
    <row r="7803" spans="1:20" x14ac:dyDescent="0.3">
      <c r="A7803" s="3">
        <f t="shared" si="726"/>
        <v>43426</v>
      </c>
      <c r="B7803">
        <v>11</v>
      </c>
      <c r="C7803">
        <v>22</v>
      </c>
      <c r="D7803">
        <v>2</v>
      </c>
      <c r="E7803">
        <v>0</v>
      </c>
      <c r="F7803" s="1">
        <f>VLOOKUP(A7803,Weather!$A$1:$E$366, 5)</f>
        <v>0.17272727272727248</v>
      </c>
      <c r="G7803" s="1">
        <f>VLOOKUP(D7803, Fall!$A$1:$E$25, 2)</f>
        <v>272.32142857142799</v>
      </c>
      <c r="H7803" s="1">
        <f>VLOOKUP(D7803, Fall!$A$1:$E$25, 3)</f>
        <v>244.53669616981199</v>
      </c>
      <c r="I7803" s="1">
        <f>VLOOKUP(D7803, Fall!$A$1:$E$25, 5)</f>
        <v>254.385964912281</v>
      </c>
      <c r="J7803" s="1">
        <f t="shared" si="727"/>
        <v>254.385964912281</v>
      </c>
      <c r="K7803" s="47">
        <f t="shared" si="728"/>
        <v>4.7590587041378596</v>
      </c>
      <c r="L7803" s="48">
        <f>Solar!K7820/1000*Variables!$B$3</f>
        <v>0</v>
      </c>
      <c r="M7803" s="1">
        <f>IF(E7803=1, VLOOKUP(D7803, Sheet1!$E$2:$G$26, 2), Sheet1!$G$3)</f>
        <v>0.18618000000000001</v>
      </c>
      <c r="N7803" s="1">
        <f>'Electricity Rates'!$J$3</f>
        <v>0.19270000000000001</v>
      </c>
      <c r="O7803" s="145">
        <f>L7803-K7803</f>
        <v>-4.7590587041378596</v>
      </c>
      <c r="P7803">
        <f t="shared" si="729"/>
        <v>0.91707061228736564</v>
      </c>
      <c r="Q7803">
        <f>IF(O7803&gt;0, IF(Q7802+O7803*Variables!$B$5&lt;Variables!$B$4, Q7802+O7803*Variables!$B$5, Variables!$B$4), IF(Q7802&gt;-O7803, Q7802+O7803/Variables!$B$5, 0))</f>
        <v>0</v>
      </c>
      <c r="R7803">
        <f>IF(O7803&gt;0, 0, IF(Q7802&gt;-O7803, 0, -O7803 - Q7802*Variables!$B$5))</f>
        <v>4.7590587041378596</v>
      </c>
      <c r="S7803">
        <f t="shared" si="730"/>
        <v>0.88604154953638681</v>
      </c>
      <c r="T7803">
        <f t="shared" si="731"/>
        <v>0</v>
      </c>
    </row>
    <row r="7804" spans="1:20" x14ac:dyDescent="0.3">
      <c r="A7804" s="3">
        <f t="shared" si="726"/>
        <v>43426</v>
      </c>
      <c r="B7804">
        <v>11</v>
      </c>
      <c r="C7804">
        <v>22</v>
      </c>
      <c r="D7804">
        <v>3</v>
      </c>
      <c r="E7804">
        <v>0</v>
      </c>
      <c r="F7804" s="1">
        <f>VLOOKUP(A7804,Weather!$A$1:$E$366, 5)</f>
        <v>0.17272727272727248</v>
      </c>
      <c r="G7804" s="1">
        <f>VLOOKUP(D7804, Fall!$A$1:$E$25, 2)</f>
        <v>272.32142857142799</v>
      </c>
      <c r="H7804" s="1">
        <f>VLOOKUP(D7804, Fall!$A$1:$E$25, 3)</f>
        <v>252.565207174747</v>
      </c>
      <c r="I7804" s="1">
        <f>VLOOKUP(D7804, Fall!$A$1:$E$25, 5)</f>
        <v>254.385964912281</v>
      </c>
      <c r="J7804" s="1">
        <f t="shared" si="727"/>
        <v>254.385964912281</v>
      </c>
      <c r="K7804" s="47">
        <f t="shared" si="728"/>
        <v>4.7590587041378596</v>
      </c>
      <c r="L7804" s="48">
        <f>Solar!K7821/1000*Variables!$B$3</f>
        <v>0</v>
      </c>
      <c r="M7804" s="1">
        <f>IF(E7804=1, VLOOKUP(D7804, Sheet1!$E$2:$G$26, 2), Sheet1!$G$3)</f>
        <v>0.18618000000000001</v>
      </c>
      <c r="N7804" s="1">
        <f>'Electricity Rates'!$J$3</f>
        <v>0.19270000000000001</v>
      </c>
      <c r="O7804" s="145">
        <f>L7804-K7804</f>
        <v>-4.7590587041378596</v>
      </c>
      <c r="P7804">
        <f t="shared" si="729"/>
        <v>0.91707061228736564</v>
      </c>
      <c r="Q7804">
        <f>IF(O7804&gt;0, IF(Q7803+O7804*Variables!$B$5&lt;Variables!$B$4, Q7803+O7804*Variables!$B$5, Variables!$B$4), IF(Q7803&gt;-O7804, Q7803+O7804/Variables!$B$5, 0))</f>
        <v>0</v>
      </c>
      <c r="R7804">
        <f>IF(O7804&gt;0, 0, IF(Q7803&gt;-O7804, 0, -O7804 - Q7803*Variables!$B$5))</f>
        <v>4.7590587041378596</v>
      </c>
      <c r="S7804">
        <f t="shared" si="730"/>
        <v>0.88604154953638681</v>
      </c>
      <c r="T7804">
        <f t="shared" si="731"/>
        <v>0</v>
      </c>
    </row>
    <row r="7805" spans="1:20" x14ac:dyDescent="0.3">
      <c r="A7805" s="3">
        <f t="shared" si="726"/>
        <v>43426</v>
      </c>
      <c r="B7805">
        <v>11</v>
      </c>
      <c r="C7805">
        <v>22</v>
      </c>
      <c r="D7805">
        <v>4</v>
      </c>
      <c r="E7805">
        <v>0</v>
      </c>
      <c r="F7805" s="1">
        <f>VLOOKUP(A7805,Weather!$A$1:$E$366, 5)</f>
        <v>0.17272727272727248</v>
      </c>
      <c r="G7805" s="1">
        <f>VLOOKUP(D7805, Fall!$A$1:$E$25, 2)</f>
        <v>272.32142857142799</v>
      </c>
      <c r="H7805" s="1">
        <f>VLOOKUP(D7805, Fall!$A$1:$E$25, 3)</f>
        <v>267.50020564283898</v>
      </c>
      <c r="I7805" s="1">
        <f>VLOOKUP(D7805, Fall!$A$1:$E$25, 5)</f>
        <v>254.385964912281</v>
      </c>
      <c r="J7805" s="1">
        <f t="shared" si="727"/>
        <v>254.385964912281</v>
      </c>
      <c r="K7805" s="47">
        <f t="shared" si="728"/>
        <v>4.7590587041378596</v>
      </c>
      <c r="L7805" s="48">
        <f>Solar!K7822/1000*Variables!$B$3</f>
        <v>0</v>
      </c>
      <c r="M7805" s="1">
        <f>IF(E7805=1, VLOOKUP(D7805, Sheet1!$E$2:$G$26, 2), Sheet1!$G$3)</f>
        <v>0.18618000000000001</v>
      </c>
      <c r="N7805" s="1">
        <f>'Electricity Rates'!$J$3</f>
        <v>0.19270000000000001</v>
      </c>
      <c r="O7805" s="145">
        <f>L7805-K7805</f>
        <v>-4.7590587041378596</v>
      </c>
      <c r="P7805">
        <f t="shared" si="729"/>
        <v>0.91707061228736564</v>
      </c>
      <c r="Q7805">
        <f>IF(O7805&gt;0, IF(Q7804+O7805*Variables!$B$5&lt;Variables!$B$4, Q7804+O7805*Variables!$B$5, Variables!$B$4), IF(Q7804&gt;-O7805, Q7804+O7805/Variables!$B$5, 0))</f>
        <v>0</v>
      </c>
      <c r="R7805">
        <f>IF(O7805&gt;0, 0, IF(Q7804&gt;-O7805, 0, -O7805 - Q7804*Variables!$B$5))</f>
        <v>4.7590587041378596</v>
      </c>
      <c r="S7805">
        <f t="shared" si="730"/>
        <v>0.88604154953638681</v>
      </c>
      <c r="T7805">
        <f t="shared" si="731"/>
        <v>0</v>
      </c>
    </row>
    <row r="7806" spans="1:20" x14ac:dyDescent="0.3">
      <c r="A7806" s="3">
        <f t="shared" si="726"/>
        <v>43426</v>
      </c>
      <c r="B7806">
        <v>11</v>
      </c>
      <c r="C7806">
        <v>22</v>
      </c>
      <c r="D7806">
        <v>5</v>
      </c>
      <c r="E7806">
        <v>0</v>
      </c>
      <c r="F7806" s="1">
        <f>VLOOKUP(A7806,Weather!$A$1:$E$366, 5)</f>
        <v>0.17272727272727248</v>
      </c>
      <c r="G7806" s="1">
        <f>VLOOKUP(D7806, Fall!$A$1:$E$25, 2)</f>
        <v>303.57142857142799</v>
      </c>
      <c r="H7806" s="1">
        <f>VLOOKUP(D7806, Fall!$A$1:$E$25, 3)</f>
        <v>277.41442782172697</v>
      </c>
      <c r="I7806" s="1">
        <f>VLOOKUP(D7806, Fall!$A$1:$E$25, 5)</f>
        <v>254.385964912281</v>
      </c>
      <c r="J7806" s="1">
        <f t="shared" si="727"/>
        <v>254.385964912281</v>
      </c>
      <c r="K7806" s="47">
        <f t="shared" si="728"/>
        <v>4.7590587041378596</v>
      </c>
      <c r="L7806" s="48">
        <f>Solar!K7823/1000*Variables!$B$3</f>
        <v>0</v>
      </c>
      <c r="M7806" s="1">
        <f>IF(E7806=1, VLOOKUP(D7806, Sheet1!$E$2:$G$26, 2), Sheet1!$G$3)</f>
        <v>0.18618000000000001</v>
      </c>
      <c r="N7806" s="1">
        <f>'Electricity Rates'!$J$3</f>
        <v>0.19270000000000001</v>
      </c>
      <c r="O7806" s="145">
        <f>L7806-K7806</f>
        <v>-4.7590587041378596</v>
      </c>
      <c r="P7806">
        <f t="shared" si="729"/>
        <v>0.91707061228736564</v>
      </c>
      <c r="Q7806">
        <f>IF(O7806&gt;0, IF(Q7805+O7806*Variables!$B$5&lt;Variables!$B$4, Q7805+O7806*Variables!$B$5, Variables!$B$4), IF(Q7805&gt;-O7806, Q7805+O7806/Variables!$B$5, 0))</f>
        <v>0</v>
      </c>
      <c r="R7806">
        <f>IF(O7806&gt;0, 0, IF(Q7805&gt;-O7806, 0, -O7806 - Q7805*Variables!$B$5))</f>
        <v>4.7590587041378596</v>
      </c>
      <c r="S7806">
        <f t="shared" si="730"/>
        <v>0.88604154953638681</v>
      </c>
      <c r="T7806">
        <f t="shared" si="731"/>
        <v>0</v>
      </c>
    </row>
    <row r="7807" spans="1:20" x14ac:dyDescent="0.3">
      <c r="A7807" s="3">
        <f t="shared" si="726"/>
        <v>43426</v>
      </c>
      <c r="B7807">
        <v>11</v>
      </c>
      <c r="C7807">
        <v>22</v>
      </c>
      <c r="D7807">
        <v>6</v>
      </c>
      <c r="E7807">
        <v>0</v>
      </c>
      <c r="F7807" s="1">
        <f>VLOOKUP(A7807,Weather!$A$1:$E$366, 5)</f>
        <v>0.17272727272727248</v>
      </c>
      <c r="G7807" s="1">
        <f>VLOOKUP(D7807, Fall!$A$1:$E$25, 2)</f>
        <v>401.78571428571399</v>
      </c>
      <c r="H7807" s="1">
        <f>VLOOKUP(D7807, Fall!$A$1:$E$25, 3)</f>
        <v>309.98601628691301</v>
      </c>
      <c r="I7807" s="1">
        <f>VLOOKUP(D7807, Fall!$A$1:$E$25, 5)</f>
        <v>271.929824561403</v>
      </c>
      <c r="J7807" s="1">
        <f t="shared" si="727"/>
        <v>271.929824561403</v>
      </c>
      <c r="K7807" s="47">
        <f t="shared" si="728"/>
        <v>5.0872696492507998</v>
      </c>
      <c r="L7807" s="48">
        <f>Solar!K7824/1000*Variables!$B$3</f>
        <v>0</v>
      </c>
      <c r="M7807" s="1">
        <f>IF(E7807=1, VLOOKUP(D7807, Sheet1!$E$2:$G$26, 2), Sheet1!$G$3)</f>
        <v>0.18618000000000001</v>
      </c>
      <c r="N7807" s="1">
        <f>'Electricity Rates'!$J$3</f>
        <v>0.19270000000000001</v>
      </c>
      <c r="O7807" s="145">
        <f>L7807-K7807</f>
        <v>-5.0872696492507998</v>
      </c>
      <c r="P7807">
        <f t="shared" si="729"/>
        <v>0.98031686141062913</v>
      </c>
      <c r="Q7807">
        <f>IF(O7807&gt;0, IF(Q7806+O7807*Variables!$B$5&lt;Variables!$B$4, Q7806+O7807*Variables!$B$5, Variables!$B$4), IF(Q7806&gt;-O7807, Q7806+O7807/Variables!$B$5, 0))</f>
        <v>0</v>
      </c>
      <c r="R7807">
        <f>IF(O7807&gt;0, 0, IF(Q7806&gt;-O7807, 0, -O7807 - Q7806*Variables!$B$5))</f>
        <v>5.0872696492507998</v>
      </c>
      <c r="S7807">
        <f t="shared" si="730"/>
        <v>0.94714786329751399</v>
      </c>
      <c r="T7807">
        <f t="shared" si="731"/>
        <v>0</v>
      </c>
    </row>
    <row r="7808" spans="1:20" x14ac:dyDescent="0.3">
      <c r="A7808" s="3">
        <f t="shared" si="726"/>
        <v>43426</v>
      </c>
      <c r="B7808">
        <v>11</v>
      </c>
      <c r="C7808">
        <v>22</v>
      </c>
      <c r="D7808">
        <v>7</v>
      </c>
      <c r="E7808">
        <v>0</v>
      </c>
      <c r="F7808" s="1">
        <f>VLOOKUP(A7808,Weather!$A$1:$E$366, 5)</f>
        <v>0.17272727272727248</v>
      </c>
      <c r="G7808" s="1">
        <f>VLOOKUP(D7808, Fall!$A$1:$E$25, 2)</f>
        <v>593.74999999999898</v>
      </c>
      <c r="H7808" s="1">
        <f>VLOOKUP(D7808, Fall!$A$1:$E$25, 3)</f>
        <v>390.39236653779699</v>
      </c>
      <c r="I7808" s="1">
        <f>VLOOKUP(D7808, Fall!$A$1:$E$25, 5)</f>
        <v>263.15789473684202</v>
      </c>
      <c r="J7808" s="1">
        <f t="shared" si="727"/>
        <v>263.15789473684202</v>
      </c>
      <c r="K7808" s="47">
        <f t="shared" si="728"/>
        <v>4.9231641766943302</v>
      </c>
      <c r="L7808" s="48">
        <f>Solar!K7825/1000*Variables!$B$3</f>
        <v>0</v>
      </c>
      <c r="M7808" s="1">
        <f>IF(E7808=1, VLOOKUP(D7808, Sheet1!$E$2:$G$26, 2), Sheet1!$G$3)</f>
        <v>0.18618000000000001</v>
      </c>
      <c r="N7808" s="1">
        <f>'Electricity Rates'!$J$3</f>
        <v>0.19270000000000001</v>
      </c>
      <c r="O7808" s="145">
        <f>L7808-K7808</f>
        <v>-4.9231641766943302</v>
      </c>
      <c r="P7808">
        <f t="shared" si="729"/>
        <v>0.94869373684899749</v>
      </c>
      <c r="Q7808">
        <f>IF(O7808&gt;0, IF(Q7807+O7808*Variables!$B$5&lt;Variables!$B$4, Q7807+O7808*Variables!$B$5, Variables!$B$4), IF(Q7807&gt;-O7808, Q7807+O7808/Variables!$B$5, 0))</f>
        <v>0</v>
      </c>
      <c r="R7808">
        <f>IF(O7808&gt;0, 0, IF(Q7807&gt;-O7808, 0, -O7808 - Q7807*Variables!$B$5))</f>
        <v>4.9231641766943302</v>
      </c>
      <c r="S7808">
        <f t="shared" si="730"/>
        <v>0.9165947064169504</v>
      </c>
      <c r="T7808">
        <f t="shared" si="731"/>
        <v>0</v>
      </c>
    </row>
    <row r="7809" spans="1:20" x14ac:dyDescent="0.3">
      <c r="A7809" s="3">
        <f t="shared" si="726"/>
        <v>43426</v>
      </c>
      <c r="B7809">
        <v>11</v>
      </c>
      <c r="C7809">
        <v>22</v>
      </c>
      <c r="D7809">
        <v>8</v>
      </c>
      <c r="E7809">
        <v>0</v>
      </c>
      <c r="F7809" s="1">
        <f>VLOOKUP(A7809,Weather!$A$1:$E$366, 5)</f>
        <v>0.17272727272727248</v>
      </c>
      <c r="G7809" s="1">
        <f>VLOOKUP(D7809, Fall!$A$1:$E$25, 2)</f>
        <v>866.07142857142799</v>
      </c>
      <c r="H7809" s="1">
        <f>VLOOKUP(D7809, Fall!$A$1:$E$25, 3)</f>
        <v>561.61059471909198</v>
      </c>
      <c r="I7809" s="1">
        <f>VLOOKUP(D7809, Fall!$A$1:$E$25, 5)</f>
        <v>271.929824561403</v>
      </c>
      <c r="J7809" s="1">
        <f t="shared" si="727"/>
        <v>271.929824561403</v>
      </c>
      <c r="K7809" s="47">
        <f t="shared" si="728"/>
        <v>5.0872696492507998</v>
      </c>
      <c r="L7809" s="48">
        <f>Solar!K7826/1000*Variables!$B$3</f>
        <v>1.1374</v>
      </c>
      <c r="M7809" s="1">
        <f>IF(E7809=1, VLOOKUP(D7809, Sheet1!$E$2:$G$26, 2), Sheet1!$G$3)</f>
        <v>0.18618000000000001</v>
      </c>
      <c r="N7809" s="1">
        <f>'Electricity Rates'!$J$3</f>
        <v>0.19270000000000001</v>
      </c>
      <c r="O7809" s="145">
        <f>L7809-K7809</f>
        <v>-3.9498696492507999</v>
      </c>
      <c r="P7809">
        <f t="shared" si="729"/>
        <v>0.98031686141062913</v>
      </c>
      <c r="Q7809">
        <f>IF(O7809&gt;0, IF(Q7808+O7809*Variables!$B$5&lt;Variables!$B$4, Q7808+O7809*Variables!$B$5, Variables!$B$4), IF(Q7808&gt;-O7809, Q7808+O7809/Variables!$B$5, 0))</f>
        <v>0</v>
      </c>
      <c r="R7809">
        <f>IF(O7809&gt;0, 0, IF(Q7808&gt;-O7809, 0, -O7809 - Q7808*Variables!$B$5))</f>
        <v>3.9498696492507999</v>
      </c>
      <c r="S7809">
        <f t="shared" si="730"/>
        <v>0.73538673129751397</v>
      </c>
      <c r="T7809">
        <f t="shared" si="731"/>
        <v>0</v>
      </c>
    </row>
    <row r="7810" spans="1:20" x14ac:dyDescent="0.3">
      <c r="A7810" s="3">
        <f t="shared" si="726"/>
        <v>43426</v>
      </c>
      <c r="B7810">
        <v>11</v>
      </c>
      <c r="C7810">
        <v>22</v>
      </c>
      <c r="D7810">
        <v>9</v>
      </c>
      <c r="E7810">
        <v>0</v>
      </c>
      <c r="F7810" s="1">
        <f>VLOOKUP(A7810,Weather!$A$1:$E$366, 5)</f>
        <v>0.17272727272727248</v>
      </c>
      <c r="G7810" s="1">
        <f>VLOOKUP(D7810, Fall!$A$1:$E$25, 2)</f>
        <v>1080.3571428571399</v>
      </c>
      <c r="H7810" s="1">
        <f>VLOOKUP(D7810, Fall!$A$1:$E$25, 3)</f>
        <v>760.17932055605797</v>
      </c>
      <c r="I7810" s="1">
        <f>VLOOKUP(D7810, Fall!$A$1:$E$25, 5)</f>
        <v>311.40350877192998</v>
      </c>
      <c r="J7810" s="1">
        <f t="shared" si="727"/>
        <v>311.40350877192998</v>
      </c>
      <c r="K7810" s="47">
        <f t="shared" si="728"/>
        <v>5.8257442757549622</v>
      </c>
      <c r="L7810" s="48">
        <f>Solar!K7827/1000*Variables!$B$3</f>
        <v>3.8456499999999996</v>
      </c>
      <c r="M7810" s="1">
        <f>IF(E7810=1, VLOOKUP(D7810, Sheet1!$E$2:$G$26, 2), Sheet1!$G$3)</f>
        <v>0.18618000000000001</v>
      </c>
      <c r="N7810" s="1">
        <f>'Electricity Rates'!$J$3</f>
        <v>0.19270000000000001</v>
      </c>
      <c r="O7810" s="145">
        <f>L7810-K7810</f>
        <v>-1.9800942757549627</v>
      </c>
      <c r="P7810">
        <f t="shared" si="729"/>
        <v>1.1226209219379812</v>
      </c>
      <c r="Q7810">
        <f>IF(O7810&gt;0, IF(Q7809+O7810*Variables!$B$5&lt;Variables!$B$4, Q7809+O7810*Variables!$B$5, Variables!$B$4), IF(Q7809&gt;-O7810, Q7809+O7810/Variables!$B$5, 0))</f>
        <v>0</v>
      </c>
      <c r="R7810">
        <f>IF(O7810&gt;0, 0, IF(Q7809&gt;-O7810, 0, -O7810 - Q7809*Variables!$B$5))</f>
        <v>1.9800942757549627</v>
      </c>
      <c r="S7810">
        <f t="shared" si="730"/>
        <v>0.36865395226005898</v>
      </c>
      <c r="T7810">
        <f t="shared" si="731"/>
        <v>0</v>
      </c>
    </row>
    <row r="7811" spans="1:20" x14ac:dyDescent="0.3">
      <c r="A7811" s="3">
        <f t="shared" ref="A7811:A7874" si="732">DATE(2018, B7811, C7811)</f>
        <v>43426</v>
      </c>
      <c r="B7811">
        <v>11</v>
      </c>
      <c r="C7811">
        <v>22</v>
      </c>
      <c r="D7811">
        <v>10</v>
      </c>
      <c r="E7811">
        <v>0</v>
      </c>
      <c r="F7811" s="1">
        <f>VLOOKUP(A7811,Weather!$A$1:$E$366, 5)</f>
        <v>0.17272727272727248</v>
      </c>
      <c r="G7811" s="1">
        <f>VLOOKUP(D7811, Fall!$A$1:$E$25, 2)</f>
        <v>1205.3571428571399</v>
      </c>
      <c r="H7811" s="1">
        <f>VLOOKUP(D7811, Fall!$A$1:$E$25, 3)</f>
        <v>904.12930821748796</v>
      </c>
      <c r="I7811" s="1">
        <f>VLOOKUP(D7811, Fall!$A$1:$E$25, 5)</f>
        <v>359.64912280701702</v>
      </c>
      <c r="J7811" s="1">
        <f t="shared" ref="J7811:J7874" si="733">IF(E7811=0, I7811, H7811 + (G7811-H7811)*F7811)</f>
        <v>359.64912280701702</v>
      </c>
      <c r="K7811" s="47">
        <f t="shared" ref="K7811:K7874" si="734">J7811*1000/53453</f>
        <v>6.7283243748155765</v>
      </c>
      <c r="L7811" s="48">
        <f>Solar!K7828/1000*Variables!$B$3</f>
        <v>7.7273999999999994</v>
      </c>
      <c r="M7811" s="1">
        <f>IF(E7811=1, VLOOKUP(D7811, Sheet1!$E$2:$G$26, 2), Sheet1!$G$3)</f>
        <v>0.18618000000000001</v>
      </c>
      <c r="N7811" s="1">
        <f>'Electricity Rates'!$J$3</f>
        <v>0.19270000000000001</v>
      </c>
      <c r="O7811" s="145">
        <f>L7811-K7811</f>
        <v>0.99907562518442283</v>
      </c>
      <c r="P7811">
        <f t="shared" ref="P7811:P7874" si="735">N7811*K7811</f>
        <v>1.2965481070269618</v>
      </c>
      <c r="Q7811">
        <f>IF(O7811&gt;0, IF(Q7810+O7811*Variables!$B$5&lt;Variables!$B$4, Q7810+O7811*Variables!$B$5, Variables!$B$4), IF(Q7810&gt;-O7811, Q7810+O7811/Variables!$B$5, 0))</f>
        <v>0.9391310876733574</v>
      </c>
      <c r="R7811">
        <f>IF(O7811&gt;0, 0, IF(Q7810&gt;-O7811, 0, -O7811 - Q7810*Variables!$B$5))</f>
        <v>0</v>
      </c>
      <c r="S7811">
        <f t="shared" ref="S7811:S7874" si="736">R7811*M7811</f>
        <v>0</v>
      </c>
      <c r="T7811">
        <f t="shared" ref="T7811:T7874" si="737">IF(AND(R7811&gt;0, M7811&gt;0.3), 1, 0)</f>
        <v>0</v>
      </c>
    </row>
    <row r="7812" spans="1:20" x14ac:dyDescent="0.3">
      <c r="A7812" s="3">
        <f t="shared" si="732"/>
        <v>43426</v>
      </c>
      <c r="B7812">
        <v>11</v>
      </c>
      <c r="C7812">
        <v>22</v>
      </c>
      <c r="D7812">
        <v>11</v>
      </c>
      <c r="E7812">
        <v>0</v>
      </c>
      <c r="F7812" s="1">
        <f>VLOOKUP(A7812,Weather!$A$1:$E$366, 5)</f>
        <v>0.17272727272727248</v>
      </c>
      <c r="G7812" s="1">
        <f>VLOOKUP(D7812, Fall!$A$1:$E$25, 2)</f>
        <v>1290.17857142857</v>
      </c>
      <c r="H7812" s="1">
        <f>VLOOKUP(D7812, Fall!$A$1:$E$25, 3)</f>
        <v>975.19947355433101</v>
      </c>
      <c r="I7812" s="1">
        <f>VLOOKUP(D7812, Fall!$A$1:$E$25, 5)</f>
        <v>377.19298245613999</v>
      </c>
      <c r="J7812" s="1">
        <f t="shared" si="733"/>
        <v>377.19298245613999</v>
      </c>
      <c r="K7812" s="47">
        <f t="shared" si="734"/>
        <v>7.0565353199285354</v>
      </c>
      <c r="L7812" s="48">
        <f>Solar!K7829/1000*Variables!$B$3</f>
        <v>6.5152000000000001</v>
      </c>
      <c r="M7812" s="1">
        <f>IF(E7812=1, VLOOKUP(D7812, Sheet1!$E$2:$G$26, 2), Sheet1!$G$3)</f>
        <v>0.18618000000000001</v>
      </c>
      <c r="N7812" s="1">
        <f>'Electricity Rates'!$J$3</f>
        <v>0.19270000000000001</v>
      </c>
      <c r="O7812" s="145">
        <f>L7812-K7812</f>
        <v>-0.54133531992853534</v>
      </c>
      <c r="P7812">
        <f t="shared" si="735"/>
        <v>1.3597943561502288</v>
      </c>
      <c r="Q7812">
        <f>IF(O7812&gt;0, IF(Q7811+O7812*Variables!$B$5&lt;Variables!$B$4, Q7811+O7812*Variables!$B$5, Variables!$B$4), IF(Q7811&gt;-O7812, Q7811+O7812/Variables!$B$5, 0))</f>
        <v>0.3632424494515113</v>
      </c>
      <c r="R7812">
        <f>IF(O7812&gt;0, 0, IF(Q7811&gt;-O7812, 0, -O7812 - Q7811*Variables!$B$5))</f>
        <v>0</v>
      </c>
      <c r="S7812">
        <f t="shared" si="736"/>
        <v>0</v>
      </c>
      <c r="T7812">
        <f t="shared" si="737"/>
        <v>0</v>
      </c>
    </row>
    <row r="7813" spans="1:20" x14ac:dyDescent="0.3">
      <c r="A7813" s="3">
        <f t="shared" si="732"/>
        <v>43426</v>
      </c>
      <c r="B7813">
        <v>11</v>
      </c>
      <c r="C7813">
        <v>22</v>
      </c>
      <c r="D7813">
        <v>12</v>
      </c>
      <c r="E7813">
        <v>0</v>
      </c>
      <c r="F7813" s="1">
        <f>VLOOKUP(A7813,Weather!$A$1:$E$366, 5)</f>
        <v>0.17272727272727248</v>
      </c>
      <c r="G7813" s="1">
        <f>VLOOKUP(D7813, Fall!$A$1:$E$25, 2)</f>
        <v>1366.07142857142</v>
      </c>
      <c r="H7813" s="1">
        <f>VLOOKUP(D7813, Fall!$A$1:$E$25, 3)</f>
        <v>996.442378876367</v>
      </c>
      <c r="I7813" s="1">
        <f>VLOOKUP(D7813, Fall!$A$1:$E$25, 5)</f>
        <v>368.42105263157799</v>
      </c>
      <c r="J7813" s="1">
        <f t="shared" si="733"/>
        <v>368.42105263157799</v>
      </c>
      <c r="K7813" s="47">
        <f t="shared" si="734"/>
        <v>6.8924298473720462</v>
      </c>
      <c r="L7813" s="48">
        <f>Solar!K7830/1000*Variables!$B$3</f>
        <v>8.2446999999999999</v>
      </c>
      <c r="M7813" s="1">
        <f>IF(E7813=1, VLOOKUP(D7813, Sheet1!$E$2:$G$26, 2), Sheet1!$G$3)</f>
        <v>0.18618000000000001</v>
      </c>
      <c r="N7813" s="1">
        <f>'Electricity Rates'!$J$3</f>
        <v>0.19270000000000001</v>
      </c>
      <c r="O7813" s="145">
        <f>L7813-K7813</f>
        <v>1.3522701526279537</v>
      </c>
      <c r="P7813">
        <f t="shared" si="735"/>
        <v>1.3281712315885934</v>
      </c>
      <c r="Q7813">
        <f>IF(O7813&gt;0, IF(Q7812+O7813*Variables!$B$5&lt;Variables!$B$4, Q7812+O7813*Variables!$B$5, Variables!$B$4), IF(Q7812&gt;-O7813, Q7812+O7813/Variables!$B$5, 0))</f>
        <v>1.6343763929217876</v>
      </c>
      <c r="R7813">
        <f>IF(O7813&gt;0, 0, IF(Q7812&gt;-O7813, 0, -O7813 - Q7812*Variables!$B$5))</f>
        <v>0</v>
      </c>
      <c r="S7813">
        <f t="shared" si="736"/>
        <v>0</v>
      </c>
      <c r="T7813">
        <f t="shared" si="737"/>
        <v>0</v>
      </c>
    </row>
    <row r="7814" spans="1:20" x14ac:dyDescent="0.3">
      <c r="A7814" s="3">
        <f t="shared" si="732"/>
        <v>43426</v>
      </c>
      <c r="B7814">
        <v>11</v>
      </c>
      <c r="C7814">
        <v>22</v>
      </c>
      <c r="D7814">
        <v>13</v>
      </c>
      <c r="E7814">
        <v>0</v>
      </c>
      <c r="F7814" s="1">
        <f>VLOOKUP(A7814,Weather!$A$1:$E$366, 5)</f>
        <v>0.17272727272727248</v>
      </c>
      <c r="G7814" s="1">
        <f>VLOOKUP(D7814, Fall!$A$1:$E$25, 2)</f>
        <v>1446.42857142857</v>
      </c>
      <c r="H7814" s="1">
        <f>VLOOKUP(D7814, Fall!$A$1:$E$25, 3)</f>
        <v>1031.4839187299399</v>
      </c>
      <c r="I7814" s="1">
        <f>VLOOKUP(D7814, Fall!$A$1:$E$25, 5)</f>
        <v>350.87719298245599</v>
      </c>
      <c r="J7814" s="1">
        <f t="shared" si="733"/>
        <v>350.87719298245599</v>
      </c>
      <c r="K7814" s="47">
        <f t="shared" si="734"/>
        <v>6.564218902259106</v>
      </c>
      <c r="L7814" s="48">
        <f>Solar!K7831/1000*Variables!$B$3</f>
        <v>4.4172499999999992</v>
      </c>
      <c r="M7814" s="1">
        <f>IF(E7814=1, VLOOKUP(D7814, Sheet1!$E$2:$G$26, 2), Sheet1!$G$3)</f>
        <v>0.18618000000000001</v>
      </c>
      <c r="N7814" s="1">
        <f>'Electricity Rates'!$J$3</f>
        <v>0.19270000000000001</v>
      </c>
      <c r="O7814" s="145">
        <f>L7814-K7814</f>
        <v>-2.1469689022591067</v>
      </c>
      <c r="P7814">
        <f t="shared" si="735"/>
        <v>1.2649249824653297</v>
      </c>
      <c r="Q7814">
        <f>IF(O7814&gt;0, IF(Q7813+O7814*Variables!$B$5&lt;Variables!$B$4, Q7813+O7814*Variables!$B$5, Variables!$B$4), IF(Q7813&gt;-O7814, Q7813+O7814/Variables!$B$5, 0))</f>
        <v>0</v>
      </c>
      <c r="R7814">
        <f>IF(O7814&gt;0, 0, IF(Q7813&gt;-O7814, 0, -O7814 - Q7813*Variables!$B$5))</f>
        <v>0.61065509291262643</v>
      </c>
      <c r="S7814">
        <f t="shared" si="736"/>
        <v>0.11369176519847279</v>
      </c>
      <c r="T7814">
        <f t="shared" si="737"/>
        <v>0</v>
      </c>
    </row>
    <row r="7815" spans="1:20" x14ac:dyDescent="0.3">
      <c r="A7815" s="3">
        <f t="shared" si="732"/>
        <v>43426</v>
      </c>
      <c r="B7815">
        <v>11</v>
      </c>
      <c r="C7815">
        <v>22</v>
      </c>
      <c r="D7815">
        <v>14</v>
      </c>
      <c r="E7815">
        <v>0</v>
      </c>
      <c r="F7815" s="1">
        <f>VLOOKUP(A7815,Weather!$A$1:$E$366, 5)</f>
        <v>0.17272727272727248</v>
      </c>
      <c r="G7815" s="1">
        <f>VLOOKUP(D7815, Fall!$A$1:$E$25, 2)</f>
        <v>1482.1428571428501</v>
      </c>
      <c r="H7815" s="1">
        <f>VLOOKUP(D7815, Fall!$A$1:$E$25, 3)</f>
        <v>1052.56230978037</v>
      </c>
      <c r="I7815" s="1">
        <f>VLOOKUP(D7815, Fall!$A$1:$E$25, 5)</f>
        <v>342.105263157894</v>
      </c>
      <c r="J7815" s="1">
        <f t="shared" si="733"/>
        <v>342.105263157894</v>
      </c>
      <c r="K7815" s="47">
        <f t="shared" si="734"/>
        <v>6.4001134297026177</v>
      </c>
      <c r="L7815" s="48">
        <f>Solar!K7832/1000*Variables!$B$3</f>
        <v>9.5974000000000004</v>
      </c>
      <c r="M7815" s="1">
        <f>IF(E7815=1, VLOOKUP(D7815, Sheet1!$E$2:$G$26, 2), Sheet1!$G$3)</f>
        <v>0.18618000000000001</v>
      </c>
      <c r="N7815" s="1">
        <f>'Electricity Rates'!$J$3</f>
        <v>0.19270000000000001</v>
      </c>
      <c r="O7815" s="145">
        <f>L7815-K7815</f>
        <v>3.1972865702973827</v>
      </c>
      <c r="P7815">
        <f t="shared" si="735"/>
        <v>1.2333018579036945</v>
      </c>
      <c r="Q7815">
        <f>IF(O7815&gt;0, IF(Q7814+O7815*Variables!$B$5&lt;Variables!$B$4, Q7814+O7815*Variables!$B$5, Variables!$B$4), IF(Q7814&gt;-O7815, Q7814+O7815/Variables!$B$5, 0))</f>
        <v>3.0054493760795395</v>
      </c>
      <c r="R7815">
        <f>IF(O7815&gt;0, 0, IF(Q7814&gt;-O7815, 0, -O7815 - Q7814*Variables!$B$5))</f>
        <v>0</v>
      </c>
      <c r="S7815">
        <f t="shared" si="736"/>
        <v>0</v>
      </c>
      <c r="T7815">
        <f t="shared" si="737"/>
        <v>0</v>
      </c>
    </row>
    <row r="7816" spans="1:20" x14ac:dyDescent="0.3">
      <c r="A7816" s="3">
        <f t="shared" si="732"/>
        <v>43426</v>
      </c>
      <c r="B7816">
        <v>11</v>
      </c>
      <c r="C7816">
        <v>22</v>
      </c>
      <c r="D7816">
        <v>15</v>
      </c>
      <c r="E7816">
        <v>0</v>
      </c>
      <c r="F7816" s="1">
        <f>VLOOKUP(A7816,Weather!$A$1:$E$366, 5)</f>
        <v>0.17272727272727248</v>
      </c>
      <c r="G7816" s="1">
        <f>VLOOKUP(D7816, Fall!$A$1:$E$25, 2)</f>
        <v>1437.5</v>
      </c>
      <c r="H7816" s="1">
        <f>VLOOKUP(D7816, Fall!$A$1:$E$25, 3)</f>
        <v>1060.00658057086</v>
      </c>
      <c r="I7816" s="1">
        <f>VLOOKUP(D7816, Fall!$A$1:$E$25, 5)</f>
        <v>328.94736842105198</v>
      </c>
      <c r="J7816" s="1">
        <f t="shared" si="733"/>
        <v>328.94736842105198</v>
      </c>
      <c r="K7816" s="47">
        <f t="shared" si="734"/>
        <v>6.1539552208679025</v>
      </c>
      <c r="L7816" s="48">
        <f>Solar!K7833/1000*Variables!$B$3</f>
        <v>6.3483000000000001</v>
      </c>
      <c r="M7816" s="1">
        <f>IF(E7816=1, VLOOKUP(D7816, Sheet1!$E$2:$G$26, 2), Sheet1!$G$3)</f>
        <v>0.18618000000000001</v>
      </c>
      <c r="N7816" s="1">
        <f>'Electricity Rates'!$J$3</f>
        <v>0.19270000000000001</v>
      </c>
      <c r="O7816" s="145">
        <f>L7816-K7816</f>
        <v>0.19434477913209758</v>
      </c>
      <c r="P7816">
        <f t="shared" si="735"/>
        <v>1.185867171061245</v>
      </c>
      <c r="Q7816">
        <f>IF(O7816&gt;0, IF(Q7815+O7816*Variables!$B$5&lt;Variables!$B$4, Q7815+O7816*Variables!$B$5, Variables!$B$4), IF(Q7815&gt;-O7816, Q7815+O7816/Variables!$B$5, 0))</f>
        <v>3.188133468463711</v>
      </c>
      <c r="R7816">
        <f>IF(O7816&gt;0, 0, IF(Q7815&gt;-O7816, 0, -O7816 - Q7815*Variables!$B$5))</f>
        <v>0</v>
      </c>
      <c r="S7816">
        <f t="shared" si="736"/>
        <v>0</v>
      </c>
      <c r="T7816">
        <f t="shared" si="737"/>
        <v>0</v>
      </c>
    </row>
    <row r="7817" spans="1:20" x14ac:dyDescent="0.3">
      <c r="A7817" s="3">
        <f t="shared" si="732"/>
        <v>43426</v>
      </c>
      <c r="B7817">
        <v>11</v>
      </c>
      <c r="C7817">
        <v>22</v>
      </c>
      <c r="D7817">
        <v>16</v>
      </c>
      <c r="E7817">
        <v>0</v>
      </c>
      <c r="F7817" s="1">
        <f>VLOOKUP(A7817,Weather!$A$1:$E$366, 5)</f>
        <v>0.17272727272727248</v>
      </c>
      <c r="G7817" s="1">
        <f>VLOOKUP(D7817, Fall!$A$1:$E$25, 2)</f>
        <v>1348.2142857142801</v>
      </c>
      <c r="H7817" s="1">
        <f>VLOOKUP(D7817, Fall!$A$1:$E$25, 3)</f>
        <v>1003.98947108661</v>
      </c>
      <c r="I7817" s="1">
        <f>VLOOKUP(D7817, Fall!$A$1:$E$25, 5)</f>
        <v>298.24561403508801</v>
      </c>
      <c r="J7817" s="1">
        <f t="shared" si="733"/>
        <v>298.24561403508801</v>
      </c>
      <c r="K7817" s="47">
        <f t="shared" si="734"/>
        <v>5.5795860669202471</v>
      </c>
      <c r="L7817" s="48">
        <f>Solar!K7834/1000*Variables!$B$3</f>
        <v>1.3511</v>
      </c>
      <c r="M7817" s="1">
        <f>IF(E7817=1, VLOOKUP(D7817, Sheet1!$E$2:$G$26, 2), Sheet1!$G$3)</f>
        <v>0.18618000000000001</v>
      </c>
      <c r="N7817" s="1">
        <f>'Electricity Rates'!$J$3</f>
        <v>0.19270000000000001</v>
      </c>
      <c r="O7817" s="145">
        <f>L7817-K7817</f>
        <v>-4.2284860669202473</v>
      </c>
      <c r="P7817">
        <f t="shared" si="735"/>
        <v>1.0751862350955317</v>
      </c>
      <c r="Q7817">
        <f>IF(O7817&gt;0, IF(Q7816+O7817*Variables!$B$5&lt;Variables!$B$4, Q7816+O7817*Variables!$B$5, Variables!$B$4), IF(Q7816&gt;-O7817, Q7816+O7817/Variables!$B$5, 0))</f>
        <v>0</v>
      </c>
      <c r="R7817">
        <f>IF(O7817&gt;0, 0, IF(Q7816&gt;-O7817, 0, -O7817 - Q7816*Variables!$B$5))</f>
        <v>1.2316406065643593</v>
      </c>
      <c r="S7817">
        <f t="shared" si="736"/>
        <v>0.22930684813015242</v>
      </c>
      <c r="T7817">
        <f t="shared" si="737"/>
        <v>0</v>
      </c>
    </row>
    <row r="7818" spans="1:20" x14ac:dyDescent="0.3">
      <c r="A7818" s="3">
        <f t="shared" si="732"/>
        <v>43426</v>
      </c>
      <c r="B7818">
        <v>11</v>
      </c>
      <c r="C7818">
        <v>22</v>
      </c>
      <c r="D7818">
        <v>17</v>
      </c>
      <c r="E7818">
        <v>0</v>
      </c>
      <c r="F7818" s="1">
        <f>VLOOKUP(A7818,Weather!$A$1:$E$366, 5)</f>
        <v>0.17272727272727248</v>
      </c>
      <c r="G7818" s="1">
        <f>VLOOKUP(D7818, Fall!$A$1:$E$25, 2)</f>
        <v>1080.3571428571399</v>
      </c>
      <c r="H7818" s="1">
        <f>VLOOKUP(D7818, Fall!$A$1:$E$25, 3)</f>
        <v>794.90091642515802</v>
      </c>
      <c r="I7818" s="1">
        <f>VLOOKUP(D7818, Fall!$A$1:$E$25, 5)</f>
        <v>263.15789473684202</v>
      </c>
      <c r="J7818" s="1">
        <f t="shared" si="733"/>
        <v>263.15789473684202</v>
      </c>
      <c r="K7818" s="47">
        <f t="shared" si="734"/>
        <v>4.9231641766943302</v>
      </c>
      <c r="L7818" s="48">
        <f>Solar!K7835/1000*Variables!$B$3</f>
        <v>0.92820000000000003</v>
      </c>
      <c r="M7818" s="1">
        <f>IF(E7818=1, VLOOKUP(D7818, Sheet1!$E$2:$G$26, 2), Sheet1!$G$3)</f>
        <v>0.18618000000000001</v>
      </c>
      <c r="N7818" s="1">
        <f>'Electricity Rates'!$J$3</f>
        <v>0.19270000000000001</v>
      </c>
      <c r="O7818" s="145">
        <f>L7818-K7818</f>
        <v>-3.9949641766943302</v>
      </c>
      <c r="P7818">
        <f t="shared" si="735"/>
        <v>0.94869373684899749</v>
      </c>
      <c r="Q7818">
        <f>IF(O7818&gt;0, IF(Q7817+O7818*Variables!$B$5&lt;Variables!$B$4, Q7817+O7818*Variables!$B$5, Variables!$B$4), IF(Q7817&gt;-O7818, Q7817+O7818/Variables!$B$5, 0))</f>
        <v>0</v>
      </c>
      <c r="R7818">
        <f>IF(O7818&gt;0, 0, IF(Q7817&gt;-O7818, 0, -O7818 - Q7817*Variables!$B$5))</f>
        <v>3.9949641766943302</v>
      </c>
      <c r="S7818">
        <f t="shared" si="736"/>
        <v>0.74378243041695047</v>
      </c>
      <c r="T7818">
        <f t="shared" si="737"/>
        <v>0</v>
      </c>
    </row>
    <row r="7819" spans="1:20" x14ac:dyDescent="0.3">
      <c r="A7819" s="3">
        <f t="shared" si="732"/>
        <v>43426</v>
      </c>
      <c r="B7819">
        <v>11</v>
      </c>
      <c r="C7819">
        <v>22</v>
      </c>
      <c r="D7819">
        <v>18</v>
      </c>
      <c r="E7819">
        <v>0</v>
      </c>
      <c r="F7819" s="1">
        <f>VLOOKUP(A7819,Weather!$A$1:$E$366, 5)</f>
        <v>0.17272727272727248</v>
      </c>
      <c r="G7819" s="1">
        <f>VLOOKUP(D7819, Fall!$A$1:$E$25, 2)</f>
        <v>678.57142857142799</v>
      </c>
      <c r="H7819" s="1">
        <f>VLOOKUP(D7819, Fall!$A$1:$E$25, 3)</f>
        <v>583.61400485626905</v>
      </c>
      <c r="I7819" s="1">
        <f>VLOOKUP(D7819, Fall!$A$1:$E$25, 5)</f>
        <v>280.70175438596499</v>
      </c>
      <c r="J7819" s="1">
        <f t="shared" si="733"/>
        <v>280.70175438596499</v>
      </c>
      <c r="K7819" s="47">
        <f t="shared" si="734"/>
        <v>5.251375121807289</v>
      </c>
      <c r="L7819" s="48">
        <f>Solar!K7836/1000*Variables!$B$3</f>
        <v>0</v>
      </c>
      <c r="M7819" s="1">
        <f>IF(E7819=1, VLOOKUP(D7819, Sheet1!$E$2:$G$26, 2), Sheet1!$G$3)</f>
        <v>0.18618000000000001</v>
      </c>
      <c r="N7819" s="1">
        <f>'Electricity Rates'!$J$3</f>
        <v>0.19270000000000001</v>
      </c>
      <c r="O7819" s="145">
        <f>L7819-K7819</f>
        <v>-5.251375121807289</v>
      </c>
      <c r="P7819">
        <f t="shared" si="735"/>
        <v>1.0119399859722646</v>
      </c>
      <c r="Q7819">
        <f>IF(O7819&gt;0, IF(Q7818+O7819*Variables!$B$5&lt;Variables!$B$4, Q7818+O7819*Variables!$B$5, Variables!$B$4), IF(Q7818&gt;-O7819, Q7818+O7819/Variables!$B$5, 0))</f>
        <v>0</v>
      </c>
      <c r="R7819">
        <f>IF(O7819&gt;0, 0, IF(Q7818&gt;-O7819, 0, -O7819 - Q7818*Variables!$B$5))</f>
        <v>5.251375121807289</v>
      </c>
      <c r="S7819">
        <f t="shared" si="736"/>
        <v>0.97770102017808114</v>
      </c>
      <c r="T7819">
        <f t="shared" si="737"/>
        <v>0</v>
      </c>
    </row>
    <row r="7820" spans="1:20" x14ac:dyDescent="0.3">
      <c r="A7820" s="3">
        <f t="shared" si="732"/>
        <v>43426</v>
      </c>
      <c r="B7820">
        <v>11</v>
      </c>
      <c r="C7820">
        <v>22</v>
      </c>
      <c r="D7820">
        <v>19</v>
      </c>
      <c r="E7820">
        <v>0</v>
      </c>
      <c r="F7820" s="1">
        <f>VLOOKUP(A7820,Weather!$A$1:$E$366, 5)</f>
        <v>0.17272727272727248</v>
      </c>
      <c r="G7820" s="1">
        <f>VLOOKUP(D7820, Fall!$A$1:$E$25, 2)</f>
        <v>517.85714285714198</v>
      </c>
      <c r="H7820" s="1">
        <f>VLOOKUP(D7820, Fall!$A$1:$E$25, 3)</f>
        <v>442.60593718179598</v>
      </c>
      <c r="I7820" s="1">
        <f>VLOOKUP(D7820, Fall!$A$1:$E$25, 5)</f>
        <v>289.47368421052602</v>
      </c>
      <c r="J7820" s="1">
        <f t="shared" si="733"/>
        <v>289.47368421052602</v>
      </c>
      <c r="K7820" s="47">
        <f t="shared" si="734"/>
        <v>5.4154805943637587</v>
      </c>
      <c r="L7820" s="48">
        <f>Solar!K7837/1000*Variables!$B$3</f>
        <v>0</v>
      </c>
      <c r="M7820" s="1">
        <f>IF(E7820=1, VLOOKUP(D7820, Sheet1!$E$2:$G$26, 2), Sheet1!$G$3)</f>
        <v>0.18618000000000001</v>
      </c>
      <c r="N7820" s="1">
        <f>'Electricity Rates'!$J$3</f>
        <v>0.19270000000000001</v>
      </c>
      <c r="O7820" s="145">
        <f>L7820-K7820</f>
        <v>-5.4154805943637587</v>
      </c>
      <c r="P7820">
        <f t="shared" si="735"/>
        <v>1.0435631105338963</v>
      </c>
      <c r="Q7820">
        <f>IF(O7820&gt;0, IF(Q7819+O7820*Variables!$B$5&lt;Variables!$B$4, Q7819+O7820*Variables!$B$5, Variables!$B$4), IF(Q7819&gt;-O7820, Q7819+O7820/Variables!$B$5, 0))</f>
        <v>0</v>
      </c>
      <c r="R7820">
        <f>IF(O7820&gt;0, 0, IF(Q7819&gt;-O7820, 0, -O7820 - Q7819*Variables!$B$5))</f>
        <v>5.4154805943637587</v>
      </c>
      <c r="S7820">
        <f t="shared" si="736"/>
        <v>1.0082541770586446</v>
      </c>
      <c r="T7820">
        <f t="shared" si="737"/>
        <v>0</v>
      </c>
    </row>
    <row r="7821" spans="1:20" x14ac:dyDescent="0.3">
      <c r="A7821" s="3">
        <f t="shared" si="732"/>
        <v>43426</v>
      </c>
      <c r="B7821">
        <v>11</v>
      </c>
      <c r="C7821">
        <v>22</v>
      </c>
      <c r="D7821">
        <v>20</v>
      </c>
      <c r="E7821">
        <v>0</v>
      </c>
      <c r="F7821" s="1">
        <f>VLOOKUP(A7821,Weather!$A$1:$E$366, 5)</f>
        <v>0.17272727272727248</v>
      </c>
      <c r="G7821" s="1">
        <f>VLOOKUP(D7821, Fall!$A$1:$E$25, 2)</f>
        <v>428.57142857142799</v>
      </c>
      <c r="H7821" s="1">
        <f>VLOOKUP(D7821, Fall!$A$1:$E$25, 3)</f>
        <v>354.11608052009001</v>
      </c>
      <c r="I7821" s="1">
        <f>VLOOKUP(D7821, Fall!$A$1:$E$25, 5)</f>
        <v>263.15789473684202</v>
      </c>
      <c r="J7821" s="1">
        <f t="shared" si="733"/>
        <v>263.15789473684202</v>
      </c>
      <c r="K7821" s="47">
        <f t="shared" si="734"/>
        <v>4.9231641766943302</v>
      </c>
      <c r="L7821" s="48">
        <f>Solar!K7838/1000*Variables!$B$3</f>
        <v>0</v>
      </c>
      <c r="M7821" s="1">
        <f>IF(E7821=1, VLOOKUP(D7821, Sheet1!$E$2:$G$26, 2), Sheet1!$G$3)</f>
        <v>0.18618000000000001</v>
      </c>
      <c r="N7821" s="1">
        <f>'Electricity Rates'!$J$3</f>
        <v>0.19270000000000001</v>
      </c>
      <c r="O7821" s="145">
        <f>L7821-K7821</f>
        <v>-4.9231641766943302</v>
      </c>
      <c r="P7821">
        <f t="shared" si="735"/>
        <v>0.94869373684899749</v>
      </c>
      <c r="Q7821">
        <f>IF(O7821&gt;0, IF(Q7820+O7821*Variables!$B$5&lt;Variables!$B$4, Q7820+O7821*Variables!$B$5, Variables!$B$4), IF(Q7820&gt;-O7821, Q7820+O7821/Variables!$B$5, 0))</f>
        <v>0</v>
      </c>
      <c r="R7821">
        <f>IF(O7821&gt;0, 0, IF(Q7820&gt;-O7821, 0, -O7821 - Q7820*Variables!$B$5))</f>
        <v>4.9231641766943302</v>
      </c>
      <c r="S7821">
        <f t="shared" si="736"/>
        <v>0.9165947064169504</v>
      </c>
      <c r="T7821">
        <f t="shared" si="737"/>
        <v>0</v>
      </c>
    </row>
    <row r="7822" spans="1:20" x14ac:dyDescent="0.3">
      <c r="A7822" s="3">
        <f t="shared" si="732"/>
        <v>43426</v>
      </c>
      <c r="B7822">
        <v>11</v>
      </c>
      <c r="C7822">
        <v>22</v>
      </c>
      <c r="D7822">
        <v>21</v>
      </c>
      <c r="E7822">
        <v>0</v>
      </c>
      <c r="F7822" s="1">
        <f>VLOOKUP(A7822,Weather!$A$1:$E$366, 5)</f>
        <v>0.17272727272727248</v>
      </c>
      <c r="G7822" s="1">
        <f>VLOOKUP(D7822, Fall!$A$1:$E$25, 2)</f>
        <v>366.07142857142799</v>
      </c>
      <c r="H7822" s="1">
        <f>VLOOKUP(D7822, Fall!$A$1:$E$25, 3)</f>
        <v>305.62638808916603</v>
      </c>
      <c r="I7822" s="1">
        <f>VLOOKUP(D7822, Fall!$A$1:$E$25, 5)</f>
        <v>271.929824561403</v>
      </c>
      <c r="J7822" s="1">
        <f t="shared" si="733"/>
        <v>271.929824561403</v>
      </c>
      <c r="K7822" s="47">
        <f t="shared" si="734"/>
        <v>5.0872696492507998</v>
      </c>
      <c r="L7822" s="48">
        <f>Solar!K7839/1000*Variables!$B$3</f>
        <v>0</v>
      </c>
      <c r="M7822" s="1">
        <f>IF(E7822=1, VLOOKUP(D7822, Sheet1!$E$2:$G$26, 2), Sheet1!$G$3)</f>
        <v>0.18618000000000001</v>
      </c>
      <c r="N7822" s="1">
        <f>'Electricity Rates'!$J$3</f>
        <v>0.19270000000000001</v>
      </c>
      <c r="O7822" s="145">
        <f>L7822-K7822</f>
        <v>-5.0872696492507998</v>
      </c>
      <c r="P7822">
        <f t="shared" si="735"/>
        <v>0.98031686141062913</v>
      </c>
      <c r="Q7822">
        <f>IF(O7822&gt;0, IF(Q7821+O7822*Variables!$B$5&lt;Variables!$B$4, Q7821+O7822*Variables!$B$5, Variables!$B$4), IF(Q7821&gt;-O7822, Q7821+O7822/Variables!$B$5, 0))</f>
        <v>0</v>
      </c>
      <c r="R7822">
        <f>IF(O7822&gt;0, 0, IF(Q7821&gt;-O7822, 0, -O7822 - Q7821*Variables!$B$5))</f>
        <v>5.0872696492507998</v>
      </c>
      <c r="S7822">
        <f t="shared" si="736"/>
        <v>0.94714786329751399</v>
      </c>
      <c r="T7822">
        <f t="shared" si="737"/>
        <v>0</v>
      </c>
    </row>
    <row r="7823" spans="1:20" x14ac:dyDescent="0.3">
      <c r="A7823" s="3">
        <f t="shared" si="732"/>
        <v>43426</v>
      </c>
      <c r="B7823">
        <v>11</v>
      </c>
      <c r="C7823">
        <v>22</v>
      </c>
      <c r="D7823">
        <v>22</v>
      </c>
      <c r="E7823">
        <v>0</v>
      </c>
      <c r="F7823" s="1">
        <f>VLOOKUP(A7823,Weather!$A$1:$E$366, 5)</f>
        <v>0.17272727272727248</v>
      </c>
      <c r="G7823" s="1">
        <f>VLOOKUP(D7823, Fall!$A$1:$E$25, 2)</f>
        <v>330.35714285714198</v>
      </c>
      <c r="H7823" s="1">
        <f>VLOOKUP(D7823, Fall!$A$1:$E$25, 3)</f>
        <v>272.33281237147202</v>
      </c>
      <c r="I7823" s="1">
        <f>VLOOKUP(D7823, Fall!$A$1:$E$25, 5)</f>
        <v>254.385964912281</v>
      </c>
      <c r="J7823" s="1">
        <f t="shared" si="733"/>
        <v>254.385964912281</v>
      </c>
      <c r="K7823" s="47">
        <f t="shared" si="734"/>
        <v>4.7590587041378596</v>
      </c>
      <c r="L7823" s="48">
        <f>Solar!K7840/1000*Variables!$B$3</f>
        <v>0</v>
      </c>
      <c r="M7823" s="1">
        <f>IF(E7823=1, VLOOKUP(D7823, Sheet1!$E$2:$G$26, 2), Sheet1!$G$3)</f>
        <v>0.18618000000000001</v>
      </c>
      <c r="N7823" s="1">
        <f>'Electricity Rates'!$J$3</f>
        <v>0.19270000000000001</v>
      </c>
      <c r="O7823" s="145">
        <f>L7823-K7823</f>
        <v>-4.7590587041378596</v>
      </c>
      <c r="P7823">
        <f t="shared" si="735"/>
        <v>0.91707061228736564</v>
      </c>
      <c r="Q7823">
        <f>IF(O7823&gt;0, IF(Q7822+O7823*Variables!$B$5&lt;Variables!$B$4, Q7822+O7823*Variables!$B$5, Variables!$B$4), IF(Q7822&gt;-O7823, Q7822+O7823/Variables!$B$5, 0))</f>
        <v>0</v>
      </c>
      <c r="R7823">
        <f>IF(O7823&gt;0, 0, IF(Q7822&gt;-O7823, 0, -O7823 - Q7822*Variables!$B$5))</f>
        <v>4.7590587041378596</v>
      </c>
      <c r="S7823">
        <f t="shared" si="736"/>
        <v>0.88604154953638681</v>
      </c>
      <c r="T7823">
        <f t="shared" si="737"/>
        <v>0</v>
      </c>
    </row>
    <row r="7824" spans="1:20" x14ac:dyDescent="0.3">
      <c r="A7824" s="3">
        <f t="shared" si="732"/>
        <v>43426</v>
      </c>
      <c r="B7824">
        <v>11</v>
      </c>
      <c r="C7824">
        <v>22</v>
      </c>
      <c r="D7824">
        <v>23</v>
      </c>
      <c r="E7824">
        <v>0</v>
      </c>
      <c r="F7824" s="1">
        <f>VLOOKUP(A7824,Weather!$A$1:$E$366, 5)</f>
        <v>0.17272727272727248</v>
      </c>
      <c r="G7824" s="1">
        <f>VLOOKUP(D7824, Fall!$A$1:$E$25, 2)</f>
        <v>303.57142857142799</v>
      </c>
      <c r="H7824" s="1">
        <f>VLOOKUP(D7824, Fall!$A$1:$E$25, 3)</f>
        <v>252.67335691371099</v>
      </c>
      <c r="I7824" s="1">
        <f>VLOOKUP(D7824, Fall!$A$1:$E$25, 5)</f>
        <v>254.385964912281</v>
      </c>
      <c r="J7824" s="1">
        <f t="shared" si="733"/>
        <v>254.385964912281</v>
      </c>
      <c r="K7824" s="47">
        <f t="shared" si="734"/>
        <v>4.7590587041378596</v>
      </c>
      <c r="L7824" s="48">
        <f>Solar!K7841/1000*Variables!$B$3</f>
        <v>0</v>
      </c>
      <c r="M7824" s="1">
        <f>IF(E7824=1, VLOOKUP(D7824, Sheet1!$E$2:$G$26, 2), Sheet1!$G$3)</f>
        <v>0.18618000000000001</v>
      </c>
      <c r="N7824" s="1">
        <f>'Electricity Rates'!$J$3</f>
        <v>0.19270000000000001</v>
      </c>
      <c r="O7824" s="145">
        <f>L7824-K7824</f>
        <v>-4.7590587041378596</v>
      </c>
      <c r="P7824">
        <f t="shared" si="735"/>
        <v>0.91707061228736564</v>
      </c>
      <c r="Q7824">
        <f>IF(O7824&gt;0, IF(Q7823+O7824*Variables!$B$5&lt;Variables!$B$4, Q7823+O7824*Variables!$B$5, Variables!$B$4), IF(Q7823&gt;-O7824, Q7823+O7824/Variables!$B$5, 0))</f>
        <v>0</v>
      </c>
      <c r="R7824">
        <f>IF(O7824&gt;0, 0, IF(Q7823&gt;-O7824, 0, -O7824 - Q7823*Variables!$B$5))</f>
        <v>4.7590587041378596</v>
      </c>
      <c r="S7824">
        <f t="shared" si="736"/>
        <v>0.88604154953638681</v>
      </c>
      <c r="T7824">
        <f t="shared" si="737"/>
        <v>0</v>
      </c>
    </row>
    <row r="7825" spans="1:20" x14ac:dyDescent="0.3">
      <c r="A7825" s="3">
        <f t="shared" si="732"/>
        <v>43426</v>
      </c>
      <c r="B7825">
        <v>11</v>
      </c>
      <c r="C7825">
        <v>22</v>
      </c>
      <c r="D7825">
        <v>24</v>
      </c>
      <c r="E7825">
        <v>0</v>
      </c>
      <c r="F7825" s="1">
        <f>VLOOKUP(A7825,Weather!$A$1:$E$366, 5)</f>
        <v>0.17272727272727248</v>
      </c>
      <c r="G7825" s="1">
        <f>VLOOKUP(D7825, Fall!$A$1:$E$25, 2)</f>
        <v>285.71428571428498</v>
      </c>
      <c r="H7825" s="1">
        <f>VLOOKUP(D7825, Fall!$A$1:$E$25, 3)</f>
        <v>237.47635107345499</v>
      </c>
      <c r="I7825" s="1">
        <f>VLOOKUP(D7825, Fall!$A$1:$E$25, 5)</f>
        <v>254.385964912281</v>
      </c>
      <c r="J7825" s="1">
        <f t="shared" si="733"/>
        <v>254.385964912281</v>
      </c>
      <c r="K7825" s="47">
        <f t="shared" si="734"/>
        <v>4.7590587041378596</v>
      </c>
      <c r="L7825" s="48">
        <f>Solar!K7842/1000*Variables!$B$3</f>
        <v>0</v>
      </c>
      <c r="M7825" s="1">
        <f>IF(E7825=1, VLOOKUP(D7825, Sheet1!$E$2:$G$26, 2), Sheet1!$G$3)</f>
        <v>0.18618000000000001</v>
      </c>
      <c r="N7825" s="1">
        <f>'Electricity Rates'!$J$3</f>
        <v>0.19270000000000001</v>
      </c>
      <c r="O7825" s="145">
        <f>L7825-K7825</f>
        <v>-4.7590587041378596</v>
      </c>
      <c r="P7825">
        <f t="shared" si="735"/>
        <v>0.91707061228736564</v>
      </c>
      <c r="Q7825">
        <f>IF(O7825&gt;0, IF(Q7824+O7825*Variables!$B$5&lt;Variables!$B$4, Q7824+O7825*Variables!$B$5, Variables!$B$4), IF(Q7824&gt;-O7825, Q7824+O7825/Variables!$B$5, 0))</f>
        <v>0</v>
      </c>
      <c r="R7825">
        <f>IF(O7825&gt;0, 0, IF(Q7824&gt;-O7825, 0, -O7825 - Q7824*Variables!$B$5))</f>
        <v>4.7590587041378596</v>
      </c>
      <c r="S7825">
        <f t="shared" si="736"/>
        <v>0.88604154953638681</v>
      </c>
      <c r="T7825">
        <f t="shared" si="737"/>
        <v>0</v>
      </c>
    </row>
    <row r="7826" spans="1:20" x14ac:dyDescent="0.3">
      <c r="A7826" s="3">
        <f t="shared" si="732"/>
        <v>43427</v>
      </c>
      <c r="B7826">
        <v>11</v>
      </c>
      <c r="C7826">
        <v>23</v>
      </c>
      <c r="D7826">
        <v>1</v>
      </c>
      <c r="E7826">
        <v>1</v>
      </c>
      <c r="F7826" s="1">
        <f>VLOOKUP(A7826,Weather!$A$1:$E$366, 5)</f>
        <v>0.15454545454545471</v>
      </c>
      <c r="G7826" s="1">
        <f>VLOOKUP(D7826, Fall!$A$1:$E$25, 2)</f>
        <v>276.78571428571399</v>
      </c>
      <c r="H7826" s="1">
        <f>VLOOKUP(D7826, Fall!$A$1:$E$25, 3)</f>
        <v>258.40056395394299</v>
      </c>
      <c r="I7826" s="1">
        <f>VLOOKUP(D7826, Fall!$A$1:$E$25, 5)</f>
        <v>254.385964912281</v>
      </c>
      <c r="J7826" s="1">
        <f t="shared" si="733"/>
        <v>261.24190536885305</v>
      </c>
      <c r="K7826" s="47">
        <f t="shared" si="734"/>
        <v>4.8873198018605697</v>
      </c>
      <c r="L7826" s="48">
        <f>Solar!K7843/1000*Variables!$B$3</f>
        <v>0</v>
      </c>
      <c r="M7826" s="1">
        <f>IF(E7826=1, VLOOKUP(D7826, Sheet1!$E$2:$G$26, 2), Sheet1!$G$3)</f>
        <v>0.18618000000000001</v>
      </c>
      <c r="N7826" s="1">
        <f>'Electricity Rates'!$J$3</f>
        <v>0.19270000000000001</v>
      </c>
      <c r="O7826" s="145">
        <f>L7826-K7826</f>
        <v>-4.8873198018605697</v>
      </c>
      <c r="P7826">
        <f t="shared" si="735"/>
        <v>0.94178652581853184</v>
      </c>
      <c r="Q7826">
        <f>IF(O7826&gt;0, IF(Q7825+O7826*Variables!$B$5&lt;Variables!$B$4, Q7825+O7826*Variables!$B$5, Variables!$B$4), IF(Q7825&gt;-O7826, Q7825+O7826/Variables!$B$5, 0))</f>
        <v>0</v>
      </c>
      <c r="R7826">
        <f>IF(O7826&gt;0, 0, IF(Q7825&gt;-O7826, 0, -O7826 - Q7825*Variables!$B$5))</f>
        <v>4.8873198018605697</v>
      </c>
      <c r="S7826">
        <f t="shared" si="736"/>
        <v>0.90992120071040095</v>
      </c>
      <c r="T7826">
        <f t="shared" si="737"/>
        <v>0</v>
      </c>
    </row>
    <row r="7827" spans="1:20" x14ac:dyDescent="0.3">
      <c r="A7827" s="3">
        <f t="shared" si="732"/>
        <v>43427</v>
      </c>
      <c r="B7827">
        <v>11</v>
      </c>
      <c r="C7827">
        <v>23</v>
      </c>
      <c r="D7827">
        <v>2</v>
      </c>
      <c r="E7827">
        <v>1</v>
      </c>
      <c r="F7827" s="1">
        <f>VLOOKUP(A7827,Weather!$A$1:$E$366, 5)</f>
        <v>0.15454545454545471</v>
      </c>
      <c r="G7827" s="1">
        <f>VLOOKUP(D7827, Fall!$A$1:$E$25, 2)</f>
        <v>272.32142857142799</v>
      </c>
      <c r="H7827" s="1">
        <f>VLOOKUP(D7827, Fall!$A$1:$E$25, 3)</f>
        <v>244.53669616981199</v>
      </c>
      <c r="I7827" s="1">
        <f>VLOOKUP(D7827, Fall!$A$1:$E$25, 5)</f>
        <v>254.385964912281</v>
      </c>
      <c r="J7827" s="1">
        <f t="shared" si="733"/>
        <v>248.83070026824356</v>
      </c>
      <c r="K7827" s="47">
        <f t="shared" si="734"/>
        <v>4.6551306805650485</v>
      </c>
      <c r="L7827" s="48">
        <f>Solar!K7844/1000*Variables!$B$3</f>
        <v>0</v>
      </c>
      <c r="M7827" s="1">
        <f>IF(E7827=1, VLOOKUP(D7827, Sheet1!$E$2:$G$26, 2), Sheet1!$G$3)</f>
        <v>0.18618000000000001</v>
      </c>
      <c r="N7827" s="1">
        <f>'Electricity Rates'!$J$3</f>
        <v>0.19270000000000001</v>
      </c>
      <c r="O7827" s="145">
        <f>L7827-K7827</f>
        <v>-4.6551306805650485</v>
      </c>
      <c r="P7827">
        <f t="shared" si="735"/>
        <v>0.89704368214488495</v>
      </c>
      <c r="Q7827">
        <f>IF(O7827&gt;0, IF(Q7826+O7827*Variables!$B$5&lt;Variables!$B$4, Q7826+O7827*Variables!$B$5, Variables!$B$4), IF(Q7826&gt;-O7827, Q7826+O7827/Variables!$B$5, 0))</f>
        <v>0</v>
      </c>
      <c r="R7827">
        <f>IF(O7827&gt;0, 0, IF(Q7826&gt;-O7827, 0, -O7827 - Q7826*Variables!$B$5))</f>
        <v>4.6551306805650485</v>
      </c>
      <c r="S7827">
        <f t="shared" si="736"/>
        <v>0.86669223010760077</v>
      </c>
      <c r="T7827">
        <f t="shared" si="737"/>
        <v>0</v>
      </c>
    </row>
    <row r="7828" spans="1:20" x14ac:dyDescent="0.3">
      <c r="A7828" s="3">
        <f t="shared" si="732"/>
        <v>43427</v>
      </c>
      <c r="B7828">
        <v>11</v>
      </c>
      <c r="C7828">
        <v>23</v>
      </c>
      <c r="D7828">
        <v>3</v>
      </c>
      <c r="E7828">
        <v>1</v>
      </c>
      <c r="F7828" s="1">
        <f>VLOOKUP(A7828,Weather!$A$1:$E$366, 5)</f>
        <v>0.15454545454545471</v>
      </c>
      <c r="G7828" s="1">
        <f>VLOOKUP(D7828, Fall!$A$1:$E$25, 2)</f>
        <v>272.32142857142799</v>
      </c>
      <c r="H7828" s="1">
        <f>VLOOKUP(D7828, Fall!$A$1:$E$25, 3)</f>
        <v>252.565207174747</v>
      </c>
      <c r="I7828" s="1">
        <f>VLOOKUP(D7828, Fall!$A$1:$E$25, 5)</f>
        <v>254.385964912281</v>
      </c>
      <c r="J7828" s="1">
        <f t="shared" si="733"/>
        <v>255.6184413905977</v>
      </c>
      <c r="K7828" s="47">
        <f t="shared" si="734"/>
        <v>4.7821159035151943</v>
      </c>
      <c r="L7828" s="48">
        <f>Solar!K7845/1000*Variables!$B$3</f>
        <v>0</v>
      </c>
      <c r="M7828" s="1">
        <f>IF(E7828=1, VLOOKUP(D7828, Sheet1!$E$2:$G$26, 2), Sheet1!$G$3)</f>
        <v>0.18618000000000001</v>
      </c>
      <c r="N7828" s="1">
        <f>'Electricity Rates'!$J$3</f>
        <v>0.19270000000000001</v>
      </c>
      <c r="O7828" s="145">
        <f>L7828-K7828</f>
        <v>-4.7821159035151943</v>
      </c>
      <c r="P7828">
        <f t="shared" si="735"/>
        <v>0.92151373460737795</v>
      </c>
      <c r="Q7828">
        <f>IF(O7828&gt;0, IF(Q7827+O7828*Variables!$B$5&lt;Variables!$B$4, Q7827+O7828*Variables!$B$5, Variables!$B$4), IF(Q7827&gt;-O7828, Q7827+O7828/Variables!$B$5, 0))</f>
        <v>0</v>
      </c>
      <c r="R7828">
        <f>IF(O7828&gt;0, 0, IF(Q7827&gt;-O7828, 0, -O7828 - Q7827*Variables!$B$5))</f>
        <v>4.7821159035151943</v>
      </c>
      <c r="S7828">
        <f t="shared" si="736"/>
        <v>0.89033433891645897</v>
      </c>
      <c r="T7828">
        <f t="shared" si="737"/>
        <v>0</v>
      </c>
    </row>
    <row r="7829" spans="1:20" x14ac:dyDescent="0.3">
      <c r="A7829" s="3">
        <f t="shared" si="732"/>
        <v>43427</v>
      </c>
      <c r="B7829">
        <v>11</v>
      </c>
      <c r="C7829">
        <v>23</v>
      </c>
      <c r="D7829">
        <v>4</v>
      </c>
      <c r="E7829">
        <v>1</v>
      </c>
      <c r="F7829" s="1">
        <f>VLOOKUP(A7829,Weather!$A$1:$E$366, 5)</f>
        <v>0.15454545454545471</v>
      </c>
      <c r="G7829" s="1">
        <f>VLOOKUP(D7829, Fall!$A$1:$E$25, 2)</f>
        <v>272.32142857142799</v>
      </c>
      <c r="H7829" s="1">
        <f>VLOOKUP(D7829, Fall!$A$1:$E$25, 3)</f>
        <v>267.50020564283898</v>
      </c>
      <c r="I7829" s="1">
        <f>VLOOKUP(D7829, Fall!$A$1:$E$25, 5)</f>
        <v>254.385964912281</v>
      </c>
      <c r="J7829" s="1">
        <f t="shared" si="733"/>
        <v>268.24530373180272</v>
      </c>
      <c r="K7829" s="47">
        <f t="shared" si="734"/>
        <v>5.0183395456158255</v>
      </c>
      <c r="L7829" s="48">
        <f>Solar!K7846/1000*Variables!$B$3</f>
        <v>0</v>
      </c>
      <c r="M7829" s="1">
        <f>IF(E7829=1, VLOOKUP(D7829, Sheet1!$E$2:$G$26, 2), Sheet1!$G$3)</f>
        <v>0.18618000000000001</v>
      </c>
      <c r="N7829" s="1">
        <f>'Electricity Rates'!$J$3</f>
        <v>0.19270000000000001</v>
      </c>
      <c r="O7829" s="145">
        <f>L7829-K7829</f>
        <v>-5.0183395456158255</v>
      </c>
      <c r="P7829">
        <f t="shared" si="735"/>
        <v>0.96703403044016967</v>
      </c>
      <c r="Q7829">
        <f>IF(O7829&gt;0, IF(Q7828+O7829*Variables!$B$5&lt;Variables!$B$4, Q7828+O7829*Variables!$B$5, Variables!$B$4), IF(Q7828&gt;-O7829, Q7828+O7829/Variables!$B$5, 0))</f>
        <v>0</v>
      </c>
      <c r="R7829">
        <f>IF(O7829&gt;0, 0, IF(Q7828&gt;-O7829, 0, -O7829 - Q7828*Variables!$B$5))</f>
        <v>5.0183395456158255</v>
      </c>
      <c r="S7829">
        <f t="shared" si="736"/>
        <v>0.93431445660275447</v>
      </c>
      <c r="T7829">
        <f t="shared" si="737"/>
        <v>0</v>
      </c>
    </row>
    <row r="7830" spans="1:20" x14ac:dyDescent="0.3">
      <c r="A7830" s="3">
        <f t="shared" si="732"/>
        <v>43427</v>
      </c>
      <c r="B7830">
        <v>11</v>
      </c>
      <c r="C7830">
        <v>23</v>
      </c>
      <c r="D7830">
        <v>5</v>
      </c>
      <c r="E7830">
        <v>1</v>
      </c>
      <c r="F7830" s="1">
        <f>VLOOKUP(A7830,Weather!$A$1:$E$366, 5)</f>
        <v>0.15454545454545471</v>
      </c>
      <c r="G7830" s="1">
        <f>VLOOKUP(D7830, Fall!$A$1:$E$25, 2)</f>
        <v>303.57142857142799</v>
      </c>
      <c r="H7830" s="1">
        <f>VLOOKUP(D7830, Fall!$A$1:$E$25, 3)</f>
        <v>277.41442782172697</v>
      </c>
      <c r="I7830" s="1">
        <f>VLOOKUP(D7830, Fall!$A$1:$E$25, 5)</f>
        <v>254.385964912281</v>
      </c>
      <c r="J7830" s="1">
        <f t="shared" si="733"/>
        <v>281.45687339213532</v>
      </c>
      <c r="K7830" s="47">
        <f t="shared" si="734"/>
        <v>5.2655019062005</v>
      </c>
      <c r="L7830" s="48">
        <f>Solar!K7847/1000*Variables!$B$3</f>
        <v>0</v>
      </c>
      <c r="M7830" s="1">
        <f>IF(E7830=1, VLOOKUP(D7830, Sheet1!$E$2:$G$26, 2), Sheet1!$G$3)</f>
        <v>0.18618000000000001</v>
      </c>
      <c r="N7830" s="1">
        <f>'Electricity Rates'!$J$3</f>
        <v>0.19270000000000001</v>
      </c>
      <c r="O7830" s="145">
        <f>L7830-K7830</f>
        <v>-5.2655019062005</v>
      </c>
      <c r="P7830">
        <f t="shared" si="735"/>
        <v>1.0146622173248363</v>
      </c>
      <c r="Q7830">
        <f>IF(O7830&gt;0, IF(Q7829+O7830*Variables!$B$5&lt;Variables!$B$4, Q7829+O7830*Variables!$B$5, Variables!$B$4), IF(Q7829&gt;-O7830, Q7829+O7830/Variables!$B$5, 0))</f>
        <v>0</v>
      </c>
      <c r="R7830">
        <f>IF(O7830&gt;0, 0, IF(Q7829&gt;-O7830, 0, -O7830 - Q7829*Variables!$B$5))</f>
        <v>5.2655019062005</v>
      </c>
      <c r="S7830">
        <f t="shared" si="736"/>
        <v>0.98033114489640916</v>
      </c>
      <c r="T7830">
        <f t="shared" si="737"/>
        <v>0</v>
      </c>
    </row>
    <row r="7831" spans="1:20" x14ac:dyDescent="0.3">
      <c r="A7831" s="3">
        <f t="shared" si="732"/>
        <v>43427</v>
      </c>
      <c r="B7831">
        <v>11</v>
      </c>
      <c r="C7831">
        <v>23</v>
      </c>
      <c r="D7831">
        <v>6</v>
      </c>
      <c r="E7831">
        <v>1</v>
      </c>
      <c r="F7831" s="1">
        <f>VLOOKUP(A7831,Weather!$A$1:$E$366, 5)</f>
        <v>0.15454545454545471</v>
      </c>
      <c r="G7831" s="1">
        <f>VLOOKUP(D7831, Fall!$A$1:$E$25, 2)</f>
        <v>401.78571428571399</v>
      </c>
      <c r="H7831" s="1">
        <f>VLOOKUP(D7831, Fall!$A$1:$E$25, 3)</f>
        <v>309.98601628691301</v>
      </c>
      <c r="I7831" s="1">
        <f>VLOOKUP(D7831, Fall!$A$1:$E$25, 5)</f>
        <v>271.929824561403</v>
      </c>
      <c r="J7831" s="1">
        <f t="shared" si="733"/>
        <v>324.17324234127318</v>
      </c>
      <c r="K7831" s="47">
        <f t="shared" si="734"/>
        <v>6.0646407562021434</v>
      </c>
      <c r="L7831" s="48">
        <f>Solar!K7848/1000*Variables!$B$3</f>
        <v>0</v>
      </c>
      <c r="M7831" s="1">
        <f>IF(E7831=1, VLOOKUP(D7831, Sheet1!$E$2:$G$26, 2), Sheet1!$G$3)</f>
        <v>0.18618000000000001</v>
      </c>
      <c r="N7831" s="1">
        <f>'Electricity Rates'!$J$3</f>
        <v>0.19270000000000001</v>
      </c>
      <c r="O7831" s="145">
        <f>L7831-K7831</f>
        <v>-6.0646407562021434</v>
      </c>
      <c r="P7831">
        <f t="shared" si="735"/>
        <v>1.1686562737201531</v>
      </c>
      <c r="Q7831">
        <f>IF(O7831&gt;0, IF(Q7830+O7831*Variables!$B$5&lt;Variables!$B$4, Q7830+O7831*Variables!$B$5, Variables!$B$4), IF(Q7830&gt;-O7831, Q7830+O7831/Variables!$B$5, 0))</f>
        <v>0</v>
      </c>
      <c r="R7831">
        <f>IF(O7831&gt;0, 0, IF(Q7830&gt;-O7831, 0, -O7831 - Q7830*Variables!$B$5))</f>
        <v>6.0646407562021434</v>
      </c>
      <c r="S7831">
        <f t="shared" si="736"/>
        <v>1.1291148159897151</v>
      </c>
      <c r="T7831">
        <f t="shared" si="737"/>
        <v>0</v>
      </c>
    </row>
    <row r="7832" spans="1:20" x14ac:dyDescent="0.3">
      <c r="A7832" s="3">
        <f t="shared" si="732"/>
        <v>43427</v>
      </c>
      <c r="B7832">
        <v>11</v>
      </c>
      <c r="C7832">
        <v>23</v>
      </c>
      <c r="D7832">
        <v>7</v>
      </c>
      <c r="E7832">
        <v>1</v>
      </c>
      <c r="F7832" s="1">
        <f>VLOOKUP(A7832,Weather!$A$1:$E$366, 5)</f>
        <v>0.15454545454545471</v>
      </c>
      <c r="G7832" s="1">
        <f>VLOOKUP(D7832, Fall!$A$1:$E$25, 2)</f>
        <v>593.74999999999898</v>
      </c>
      <c r="H7832" s="1">
        <f>VLOOKUP(D7832, Fall!$A$1:$E$25, 3)</f>
        <v>390.39236653779699</v>
      </c>
      <c r="I7832" s="1">
        <f>VLOOKUP(D7832, Fall!$A$1:$E$25, 5)</f>
        <v>263.15789473684202</v>
      </c>
      <c r="J7832" s="1">
        <f t="shared" si="733"/>
        <v>421.82036443650099</v>
      </c>
      <c r="K7832" s="47">
        <f t="shared" si="734"/>
        <v>7.8914254473369319</v>
      </c>
      <c r="L7832" s="48">
        <f>Solar!K7849/1000*Variables!$B$3</f>
        <v>0</v>
      </c>
      <c r="M7832" s="1">
        <f>IF(E7832=1, VLOOKUP(D7832, Sheet1!$E$2:$G$26, 2), Sheet1!$G$3)</f>
        <v>0.18618000000000001</v>
      </c>
      <c r="N7832" s="1">
        <f>'Electricity Rates'!$J$3</f>
        <v>0.19270000000000001</v>
      </c>
      <c r="O7832" s="145">
        <f>L7832-K7832</f>
        <v>-7.8914254473369319</v>
      </c>
      <c r="P7832">
        <f t="shared" si="735"/>
        <v>1.5206776837018268</v>
      </c>
      <c r="Q7832">
        <f>IF(O7832&gt;0, IF(Q7831+O7832*Variables!$B$5&lt;Variables!$B$4, Q7831+O7832*Variables!$B$5, Variables!$B$4), IF(Q7831&gt;-O7832, Q7831+O7832/Variables!$B$5, 0))</f>
        <v>0</v>
      </c>
      <c r="R7832">
        <f>IF(O7832&gt;0, 0, IF(Q7831&gt;-O7832, 0, -O7832 - Q7831*Variables!$B$5))</f>
        <v>7.8914254473369319</v>
      </c>
      <c r="S7832">
        <f t="shared" si="736"/>
        <v>1.46922558978519</v>
      </c>
      <c r="T7832">
        <f t="shared" si="737"/>
        <v>0</v>
      </c>
    </row>
    <row r="7833" spans="1:20" x14ac:dyDescent="0.3">
      <c r="A7833" s="3">
        <f t="shared" si="732"/>
        <v>43427</v>
      </c>
      <c r="B7833">
        <v>11</v>
      </c>
      <c r="C7833">
        <v>23</v>
      </c>
      <c r="D7833">
        <v>8</v>
      </c>
      <c r="E7833">
        <v>1</v>
      </c>
      <c r="F7833" s="1">
        <f>VLOOKUP(A7833,Weather!$A$1:$E$366, 5)</f>
        <v>0.15454545454545471</v>
      </c>
      <c r="G7833" s="1">
        <f>VLOOKUP(D7833, Fall!$A$1:$E$25, 2)</f>
        <v>866.07142857142799</v>
      </c>
      <c r="H7833" s="1">
        <f>VLOOKUP(D7833, Fall!$A$1:$E$25, 3)</f>
        <v>561.61059471909198</v>
      </c>
      <c r="I7833" s="1">
        <f>VLOOKUP(D7833, Fall!$A$1:$E$25, 5)</f>
        <v>271.929824561403</v>
      </c>
      <c r="J7833" s="1">
        <f t="shared" si="733"/>
        <v>608.66363267808947</v>
      </c>
      <c r="K7833" s="47">
        <f t="shared" si="734"/>
        <v>11.386893769818148</v>
      </c>
      <c r="L7833" s="48">
        <f>Solar!K7850/1000*Variables!$B$3</f>
        <v>1.34985</v>
      </c>
      <c r="M7833" s="1">
        <f>IF(E7833=1, VLOOKUP(D7833, Sheet1!$E$2:$G$26, 2), Sheet1!$G$3)</f>
        <v>0.18618000000000001</v>
      </c>
      <c r="N7833" s="1">
        <f>'Electricity Rates'!$J$3</f>
        <v>0.19270000000000001</v>
      </c>
      <c r="O7833" s="145">
        <f>L7833-K7833</f>
        <v>-10.037043769818148</v>
      </c>
      <c r="P7833">
        <f t="shared" si="735"/>
        <v>2.1942544294439572</v>
      </c>
      <c r="Q7833">
        <f>IF(O7833&gt;0, IF(Q7832+O7833*Variables!$B$5&lt;Variables!$B$4, Q7832+O7833*Variables!$B$5, Variables!$B$4), IF(Q7832&gt;-O7833, Q7832+O7833/Variables!$B$5, 0))</f>
        <v>0</v>
      </c>
      <c r="R7833">
        <f>IF(O7833&gt;0, 0, IF(Q7832&gt;-O7833, 0, -O7833 - Q7832*Variables!$B$5))</f>
        <v>10.037043769818148</v>
      </c>
      <c r="S7833">
        <f t="shared" si="736"/>
        <v>1.8686968090647429</v>
      </c>
      <c r="T7833">
        <f t="shared" si="737"/>
        <v>0</v>
      </c>
    </row>
    <row r="7834" spans="1:20" x14ac:dyDescent="0.3">
      <c r="A7834" s="3">
        <f t="shared" si="732"/>
        <v>43427</v>
      </c>
      <c r="B7834">
        <v>11</v>
      </c>
      <c r="C7834">
        <v>23</v>
      </c>
      <c r="D7834">
        <v>9</v>
      </c>
      <c r="E7834">
        <v>1</v>
      </c>
      <c r="F7834" s="1">
        <f>VLOOKUP(A7834,Weather!$A$1:$E$366, 5)</f>
        <v>0.15454545454545471</v>
      </c>
      <c r="G7834" s="1">
        <f>VLOOKUP(D7834, Fall!$A$1:$E$25, 2)</f>
        <v>1080.3571428571399</v>
      </c>
      <c r="H7834" s="1">
        <f>VLOOKUP(D7834, Fall!$A$1:$E$25, 3)</f>
        <v>760.17932055605797</v>
      </c>
      <c r="I7834" s="1">
        <f>VLOOKUP(D7834, Fall!$A$1:$E$25, 5)</f>
        <v>311.40350877192998</v>
      </c>
      <c r="J7834" s="1">
        <f t="shared" si="733"/>
        <v>809.66134763895252</v>
      </c>
      <c r="K7834" s="47">
        <f t="shared" si="734"/>
        <v>15.147163819410558</v>
      </c>
      <c r="L7834" s="48">
        <f>Solar!K7851/1000*Variables!$B$3</f>
        <v>6.2731999999999992</v>
      </c>
      <c r="M7834" s="1">
        <f>IF(E7834=1, VLOOKUP(D7834, Sheet1!$E$2:$G$26, 2), Sheet1!$G$3)</f>
        <v>0.20441999999999999</v>
      </c>
      <c r="N7834" s="1">
        <f>'Electricity Rates'!$J$3</f>
        <v>0.19270000000000001</v>
      </c>
      <c r="O7834" s="145">
        <f>L7834-K7834</f>
        <v>-8.8739638194105588</v>
      </c>
      <c r="P7834">
        <f t="shared" si="735"/>
        <v>2.9188584680004146</v>
      </c>
      <c r="Q7834">
        <f>IF(O7834&gt;0, IF(Q7833+O7834*Variables!$B$5&lt;Variables!$B$4, Q7833+O7834*Variables!$B$5, Variables!$B$4), IF(Q7833&gt;-O7834, Q7833+O7834/Variables!$B$5, 0))</f>
        <v>0</v>
      </c>
      <c r="R7834">
        <f>IF(O7834&gt;0, 0, IF(Q7833&gt;-O7834, 0, -O7834 - Q7833*Variables!$B$5))</f>
        <v>8.8739638194105588</v>
      </c>
      <c r="S7834">
        <f t="shared" si="736"/>
        <v>1.8140156839639063</v>
      </c>
      <c r="T7834">
        <f t="shared" si="737"/>
        <v>0</v>
      </c>
    </row>
    <row r="7835" spans="1:20" x14ac:dyDescent="0.3">
      <c r="A7835" s="3">
        <f t="shared" si="732"/>
        <v>43427</v>
      </c>
      <c r="B7835">
        <v>11</v>
      </c>
      <c r="C7835">
        <v>23</v>
      </c>
      <c r="D7835">
        <v>10</v>
      </c>
      <c r="E7835">
        <v>1</v>
      </c>
      <c r="F7835" s="1">
        <f>VLOOKUP(A7835,Weather!$A$1:$E$366, 5)</f>
        <v>0.15454545454545471</v>
      </c>
      <c r="G7835" s="1">
        <f>VLOOKUP(D7835, Fall!$A$1:$E$25, 2)</f>
        <v>1205.3571428571399</v>
      </c>
      <c r="H7835" s="1">
        <f>VLOOKUP(D7835, Fall!$A$1:$E$25, 3)</f>
        <v>904.12930821748796</v>
      </c>
      <c r="I7835" s="1">
        <f>VLOOKUP(D7835, Fall!$A$1:$E$25, 5)</f>
        <v>359.64912280701702</v>
      </c>
      <c r="J7835" s="1">
        <f t="shared" si="733"/>
        <v>950.68270084361609</v>
      </c>
      <c r="K7835" s="47">
        <f t="shared" si="734"/>
        <v>17.785394661545958</v>
      </c>
      <c r="L7835" s="48">
        <f>Solar!K7852/1000*Variables!$B$3</f>
        <v>13.000499999999999</v>
      </c>
      <c r="M7835" s="1">
        <f>IF(E7835=1, VLOOKUP(D7835, Sheet1!$E$2:$G$26, 2), Sheet1!$G$3)</f>
        <v>0.20441999999999999</v>
      </c>
      <c r="N7835" s="1">
        <f>'Electricity Rates'!$J$3</f>
        <v>0.19270000000000001</v>
      </c>
      <c r="O7835" s="145">
        <f>L7835-K7835</f>
        <v>-4.7848946615459589</v>
      </c>
      <c r="P7835">
        <f t="shared" si="735"/>
        <v>3.4272455512799063</v>
      </c>
      <c r="Q7835">
        <f>IF(O7835&gt;0, IF(Q7834+O7835*Variables!$B$5&lt;Variables!$B$4, Q7834+O7835*Variables!$B$5, Variables!$B$4), IF(Q7834&gt;-O7835, Q7834+O7835/Variables!$B$5, 0))</f>
        <v>0</v>
      </c>
      <c r="R7835">
        <f>IF(O7835&gt;0, 0, IF(Q7834&gt;-O7835, 0, -O7835 - Q7834*Variables!$B$5))</f>
        <v>4.7848946615459589</v>
      </c>
      <c r="S7835">
        <f t="shared" si="736"/>
        <v>0.97812816671322489</v>
      </c>
      <c r="T7835">
        <f t="shared" si="737"/>
        <v>0</v>
      </c>
    </row>
    <row r="7836" spans="1:20" x14ac:dyDescent="0.3">
      <c r="A7836" s="3">
        <f t="shared" si="732"/>
        <v>43427</v>
      </c>
      <c r="B7836">
        <v>11</v>
      </c>
      <c r="C7836">
        <v>23</v>
      </c>
      <c r="D7836">
        <v>11</v>
      </c>
      <c r="E7836">
        <v>1</v>
      </c>
      <c r="F7836" s="1">
        <f>VLOOKUP(A7836,Weather!$A$1:$E$366, 5)</f>
        <v>0.15454545454545471</v>
      </c>
      <c r="G7836" s="1">
        <f>VLOOKUP(D7836, Fall!$A$1:$E$25, 2)</f>
        <v>1290.17857142857</v>
      </c>
      <c r="H7836" s="1">
        <f>VLOOKUP(D7836, Fall!$A$1:$E$25, 3)</f>
        <v>975.19947355433101</v>
      </c>
      <c r="I7836" s="1">
        <f>VLOOKUP(D7836, Fall!$A$1:$E$25, 5)</f>
        <v>377.19298245613999</v>
      </c>
      <c r="J7836" s="1">
        <f t="shared" si="733"/>
        <v>1023.8780614076226</v>
      </c>
      <c r="K7836" s="47">
        <f t="shared" si="734"/>
        <v>19.154735214255936</v>
      </c>
      <c r="L7836" s="48">
        <f>Solar!K7853/1000*Variables!$B$3</f>
        <v>21.877399999999998</v>
      </c>
      <c r="M7836" s="1">
        <f>IF(E7836=1, VLOOKUP(D7836, Sheet1!$E$2:$G$26, 2), Sheet1!$G$3)</f>
        <v>0.20441999999999999</v>
      </c>
      <c r="N7836" s="1">
        <f>'Electricity Rates'!$J$3</f>
        <v>0.19270000000000001</v>
      </c>
      <c r="O7836" s="145">
        <f>L7836-K7836</f>
        <v>2.7226647857440618</v>
      </c>
      <c r="P7836">
        <f t="shared" si="735"/>
        <v>3.6911174757871192</v>
      </c>
      <c r="Q7836">
        <f>IF(O7836&gt;0, IF(Q7835+O7836*Variables!$B$5&lt;Variables!$B$4, Q7835+O7836*Variables!$B$5, Variables!$B$4), IF(Q7835&gt;-O7836, Q7835+O7836/Variables!$B$5, 0))</f>
        <v>2.559304898599418</v>
      </c>
      <c r="R7836">
        <f>IF(O7836&gt;0, 0, IF(Q7835&gt;-O7836, 0, -O7836 - Q7835*Variables!$B$5))</f>
        <v>0</v>
      </c>
      <c r="S7836">
        <f t="shared" si="736"/>
        <v>0</v>
      </c>
      <c r="T7836">
        <f t="shared" si="737"/>
        <v>0</v>
      </c>
    </row>
    <row r="7837" spans="1:20" x14ac:dyDescent="0.3">
      <c r="A7837" s="3">
        <f t="shared" si="732"/>
        <v>43427</v>
      </c>
      <c r="B7837">
        <v>11</v>
      </c>
      <c r="C7837">
        <v>23</v>
      </c>
      <c r="D7837">
        <v>12</v>
      </c>
      <c r="E7837">
        <v>1</v>
      </c>
      <c r="F7837" s="1">
        <f>VLOOKUP(A7837,Weather!$A$1:$E$366, 5)</f>
        <v>0.15454545454545471</v>
      </c>
      <c r="G7837" s="1">
        <f>VLOOKUP(D7837, Fall!$A$1:$E$25, 2)</f>
        <v>1366.07142857142</v>
      </c>
      <c r="H7837" s="1">
        <f>VLOOKUP(D7837, Fall!$A$1:$E$25, 3)</f>
        <v>996.442378876367</v>
      </c>
      <c r="I7837" s="1">
        <f>VLOOKUP(D7837, Fall!$A$1:$E$25, 5)</f>
        <v>368.42105263157799</v>
      </c>
      <c r="J7837" s="1">
        <f t="shared" si="733"/>
        <v>1053.5668683746935</v>
      </c>
      <c r="K7837" s="47">
        <f t="shared" si="734"/>
        <v>19.710154123710428</v>
      </c>
      <c r="L7837" s="48">
        <f>Solar!K7854/1000*Variables!$B$3</f>
        <v>18.524549999999998</v>
      </c>
      <c r="M7837" s="1">
        <f>IF(E7837=1, VLOOKUP(D7837, Sheet1!$E$2:$G$26, 2), Sheet1!$G$3)</f>
        <v>0.20441999999999999</v>
      </c>
      <c r="N7837" s="1">
        <f>'Electricity Rates'!$J$3</f>
        <v>0.19270000000000001</v>
      </c>
      <c r="O7837" s="145">
        <f>L7837-K7837</f>
        <v>-1.18560412371043</v>
      </c>
      <c r="P7837">
        <f t="shared" si="735"/>
        <v>3.7981466996389996</v>
      </c>
      <c r="Q7837">
        <f>IF(O7837&gt;0, IF(Q7836+O7837*Variables!$B$5&lt;Variables!$B$4, Q7836+O7837*Variables!$B$5, Variables!$B$4), IF(Q7836&gt;-O7837, Q7836+O7837/Variables!$B$5, 0))</f>
        <v>1.2980239159287477</v>
      </c>
      <c r="R7837">
        <f>IF(O7837&gt;0, 0, IF(Q7836&gt;-O7837, 0, -O7837 - Q7836*Variables!$B$5))</f>
        <v>0</v>
      </c>
      <c r="S7837">
        <f t="shared" si="736"/>
        <v>0</v>
      </c>
      <c r="T7837">
        <f t="shared" si="737"/>
        <v>0</v>
      </c>
    </row>
    <row r="7838" spans="1:20" x14ac:dyDescent="0.3">
      <c r="A7838" s="3">
        <f t="shared" si="732"/>
        <v>43427</v>
      </c>
      <c r="B7838">
        <v>11</v>
      </c>
      <c r="C7838">
        <v>23</v>
      </c>
      <c r="D7838">
        <v>13</v>
      </c>
      <c r="E7838">
        <v>1</v>
      </c>
      <c r="F7838" s="1">
        <f>VLOOKUP(A7838,Weather!$A$1:$E$366, 5)</f>
        <v>0.15454545454545471</v>
      </c>
      <c r="G7838" s="1">
        <f>VLOOKUP(D7838, Fall!$A$1:$E$25, 2)</f>
        <v>1446.42857142857</v>
      </c>
      <c r="H7838" s="1">
        <f>VLOOKUP(D7838, Fall!$A$1:$E$25, 3)</f>
        <v>1031.4839187299399</v>
      </c>
      <c r="I7838" s="1">
        <f>VLOOKUP(D7838, Fall!$A$1:$E$25, 5)</f>
        <v>350.87719298245599</v>
      </c>
      <c r="J7838" s="1">
        <f t="shared" si="733"/>
        <v>1095.6117286924555</v>
      </c>
      <c r="K7838" s="47">
        <f t="shared" si="734"/>
        <v>20.496730374206415</v>
      </c>
      <c r="L7838" s="48">
        <f>Solar!K7855/1000*Variables!$B$3</f>
        <v>23.05725</v>
      </c>
      <c r="M7838" s="1">
        <f>IF(E7838=1, VLOOKUP(D7838, Sheet1!$E$2:$G$26, 2), Sheet1!$G$3)</f>
        <v>0.20441999999999999</v>
      </c>
      <c r="N7838" s="1">
        <f>'Electricity Rates'!$J$3</f>
        <v>0.19270000000000001</v>
      </c>
      <c r="O7838" s="145">
        <f>L7838-K7838</f>
        <v>2.5605196257935852</v>
      </c>
      <c r="P7838">
        <f t="shared" si="735"/>
        <v>3.9497199431095762</v>
      </c>
      <c r="Q7838">
        <f>IF(O7838&gt;0, IF(Q7837+O7838*Variables!$B$5&lt;Variables!$B$4, Q7837+O7838*Variables!$B$5, Variables!$B$4), IF(Q7837&gt;-O7838, Q7837+O7838/Variables!$B$5, 0))</f>
        <v>3.7049123641747177</v>
      </c>
      <c r="R7838">
        <f>IF(O7838&gt;0, 0, IF(Q7837&gt;-O7838, 0, -O7838 - Q7837*Variables!$B$5))</f>
        <v>0</v>
      </c>
      <c r="S7838">
        <f t="shared" si="736"/>
        <v>0</v>
      </c>
      <c r="T7838">
        <f t="shared" si="737"/>
        <v>0</v>
      </c>
    </row>
    <row r="7839" spans="1:20" x14ac:dyDescent="0.3">
      <c r="A7839" s="3">
        <f t="shared" si="732"/>
        <v>43427</v>
      </c>
      <c r="B7839">
        <v>11</v>
      </c>
      <c r="C7839">
        <v>23</v>
      </c>
      <c r="D7839">
        <v>14</v>
      </c>
      <c r="E7839">
        <v>1</v>
      </c>
      <c r="F7839" s="1">
        <f>VLOOKUP(A7839,Weather!$A$1:$E$366, 5)</f>
        <v>0.15454545454545471</v>
      </c>
      <c r="G7839" s="1">
        <f>VLOOKUP(D7839, Fall!$A$1:$E$25, 2)</f>
        <v>1482.1428571428501</v>
      </c>
      <c r="H7839" s="1">
        <f>VLOOKUP(D7839, Fall!$A$1:$E$25, 3)</f>
        <v>1052.56230978037</v>
      </c>
      <c r="I7839" s="1">
        <f>VLOOKUP(D7839, Fall!$A$1:$E$25, 5)</f>
        <v>342.105263157894</v>
      </c>
      <c r="J7839" s="1">
        <f t="shared" si="733"/>
        <v>1118.9520307363898</v>
      </c>
      <c r="K7839" s="47">
        <f t="shared" si="734"/>
        <v>20.933381302010922</v>
      </c>
      <c r="L7839" s="48">
        <f>Solar!K7856/1000*Variables!$B$3</f>
        <v>19.229249999999997</v>
      </c>
      <c r="M7839" s="1">
        <f>IF(E7839=1, VLOOKUP(D7839, Sheet1!$E$2:$G$26, 2), Sheet1!$G$3)</f>
        <v>0.20441999999999999</v>
      </c>
      <c r="N7839" s="1">
        <f>'Electricity Rates'!$J$3</f>
        <v>0.19270000000000001</v>
      </c>
      <c r="O7839" s="145">
        <f>L7839-K7839</f>
        <v>-1.704131302010925</v>
      </c>
      <c r="P7839">
        <f t="shared" si="735"/>
        <v>4.0338625768975049</v>
      </c>
      <c r="Q7839">
        <f>IF(O7839&gt;0, IF(Q7838+O7839*Variables!$B$5&lt;Variables!$B$4, Q7838+O7839*Variables!$B$5, Variables!$B$4), IF(Q7838&gt;-O7839, Q7838+O7839/Variables!$B$5, 0))</f>
        <v>1.8920067237375633</v>
      </c>
      <c r="R7839">
        <f>IF(O7839&gt;0, 0, IF(Q7838&gt;-O7839, 0, -O7839 - Q7838*Variables!$B$5))</f>
        <v>0</v>
      </c>
      <c r="S7839">
        <f t="shared" si="736"/>
        <v>0</v>
      </c>
      <c r="T7839">
        <f t="shared" si="737"/>
        <v>0</v>
      </c>
    </row>
    <row r="7840" spans="1:20" x14ac:dyDescent="0.3">
      <c r="A7840" s="3">
        <f t="shared" si="732"/>
        <v>43427</v>
      </c>
      <c r="B7840">
        <v>11</v>
      </c>
      <c r="C7840">
        <v>23</v>
      </c>
      <c r="D7840">
        <v>15</v>
      </c>
      <c r="E7840">
        <v>1</v>
      </c>
      <c r="F7840" s="1">
        <f>VLOOKUP(A7840,Weather!$A$1:$E$366, 5)</f>
        <v>0.15454545454545471</v>
      </c>
      <c r="G7840" s="1">
        <f>VLOOKUP(D7840, Fall!$A$1:$E$25, 2)</f>
        <v>1437.5</v>
      </c>
      <c r="H7840" s="1">
        <f>VLOOKUP(D7840, Fall!$A$1:$E$25, 3)</f>
        <v>1060.00658057086</v>
      </c>
      <c r="I7840" s="1">
        <f>VLOOKUP(D7840, Fall!$A$1:$E$25, 5)</f>
        <v>328.94736842105198</v>
      </c>
      <c r="J7840" s="1">
        <f t="shared" si="733"/>
        <v>1118.3464726644545</v>
      </c>
      <c r="K7840" s="47">
        <f t="shared" si="734"/>
        <v>20.922052507145615</v>
      </c>
      <c r="L7840" s="48">
        <f>Solar!K7857/1000*Variables!$B$3</f>
        <v>12.0487</v>
      </c>
      <c r="M7840" s="1">
        <f>IF(E7840=1, VLOOKUP(D7840, Sheet1!$E$2:$G$26, 2), Sheet1!$G$3)</f>
        <v>0.20441999999999999</v>
      </c>
      <c r="N7840" s="1">
        <f>'Electricity Rates'!$J$3</f>
        <v>0.19270000000000001</v>
      </c>
      <c r="O7840" s="145">
        <f>L7840-K7840</f>
        <v>-8.873352507145615</v>
      </c>
      <c r="P7840">
        <f t="shared" si="735"/>
        <v>4.0316795181269605</v>
      </c>
      <c r="Q7840">
        <f>IF(O7840&gt;0, IF(Q7839+O7840*Variables!$B$5&lt;Variables!$B$4, Q7839+O7840*Variables!$B$5, Variables!$B$4), IF(Q7839&gt;-O7840, Q7839+O7840/Variables!$B$5, 0))</f>
        <v>0</v>
      </c>
      <c r="R7840">
        <f>IF(O7840&gt;0, 0, IF(Q7839&gt;-O7840, 0, -O7840 - Q7839*Variables!$B$5))</f>
        <v>7.0948661868323057</v>
      </c>
      <c r="S7840">
        <f t="shared" si="736"/>
        <v>1.4503325459122598</v>
      </c>
      <c r="T7840">
        <f t="shared" si="737"/>
        <v>0</v>
      </c>
    </row>
    <row r="7841" spans="1:20" x14ac:dyDescent="0.3">
      <c r="A7841" s="3">
        <f t="shared" si="732"/>
        <v>43427</v>
      </c>
      <c r="B7841">
        <v>11</v>
      </c>
      <c r="C7841">
        <v>23</v>
      </c>
      <c r="D7841">
        <v>16</v>
      </c>
      <c r="E7841">
        <v>1</v>
      </c>
      <c r="F7841" s="1">
        <f>VLOOKUP(A7841,Weather!$A$1:$E$366, 5)</f>
        <v>0.15454545454545471</v>
      </c>
      <c r="G7841" s="1">
        <f>VLOOKUP(D7841, Fall!$A$1:$E$25, 2)</f>
        <v>1348.2142857142801</v>
      </c>
      <c r="H7841" s="1">
        <f>VLOOKUP(D7841, Fall!$A$1:$E$25, 3)</f>
        <v>1003.98947108661</v>
      </c>
      <c r="I7841" s="1">
        <f>VLOOKUP(D7841, Fall!$A$1:$E$25, 5)</f>
        <v>298.24561403508801</v>
      </c>
      <c r="J7841" s="1">
        <f t="shared" si="733"/>
        <v>1057.1878515290682</v>
      </c>
      <c r="K7841" s="47">
        <f t="shared" si="734"/>
        <v>19.777895563000548</v>
      </c>
      <c r="L7841" s="48">
        <f>Solar!K7858/1000*Variables!$B$3</f>
        <v>8.1632499999999997</v>
      </c>
      <c r="M7841" s="1">
        <f>IF(E7841=1, VLOOKUP(D7841, Sheet1!$E$2:$G$26, 2), Sheet1!$G$3)</f>
        <v>0.20441999999999999</v>
      </c>
      <c r="N7841" s="1">
        <f>'Electricity Rates'!$J$3</f>
        <v>0.19270000000000001</v>
      </c>
      <c r="O7841" s="145">
        <f>L7841-K7841</f>
        <v>-11.614645563000549</v>
      </c>
      <c r="P7841">
        <f t="shared" si="735"/>
        <v>3.8112004749902058</v>
      </c>
      <c r="Q7841">
        <f>IF(O7841&gt;0, IF(Q7840+O7841*Variables!$B$5&lt;Variables!$B$4, Q7840+O7841*Variables!$B$5, Variables!$B$4), IF(Q7840&gt;-O7841, Q7840+O7841/Variables!$B$5, 0))</f>
        <v>0</v>
      </c>
      <c r="R7841">
        <f>IF(O7841&gt;0, 0, IF(Q7840&gt;-O7841, 0, -O7841 - Q7840*Variables!$B$5))</f>
        <v>11.614645563000549</v>
      </c>
      <c r="S7841">
        <f t="shared" si="736"/>
        <v>2.3742658459885719</v>
      </c>
      <c r="T7841">
        <f t="shared" si="737"/>
        <v>0</v>
      </c>
    </row>
    <row r="7842" spans="1:20" x14ac:dyDescent="0.3">
      <c r="A7842" s="3">
        <f t="shared" si="732"/>
        <v>43427</v>
      </c>
      <c r="B7842">
        <v>11</v>
      </c>
      <c r="C7842">
        <v>23</v>
      </c>
      <c r="D7842">
        <v>17</v>
      </c>
      <c r="E7842">
        <v>1</v>
      </c>
      <c r="F7842" s="1">
        <f>VLOOKUP(A7842,Weather!$A$1:$E$366, 5)</f>
        <v>0.15454545454545471</v>
      </c>
      <c r="G7842" s="1">
        <f>VLOOKUP(D7842, Fall!$A$1:$E$25, 2)</f>
        <v>1080.3571428571399</v>
      </c>
      <c r="H7842" s="1">
        <f>VLOOKUP(D7842, Fall!$A$1:$E$25, 3)</f>
        <v>794.90091642515802</v>
      </c>
      <c r="I7842" s="1">
        <f>VLOOKUP(D7842, Fall!$A$1:$E$25, 5)</f>
        <v>263.15789473684202</v>
      </c>
      <c r="J7842" s="1">
        <f t="shared" si="733"/>
        <v>839.01687869191892</v>
      </c>
      <c r="K7842" s="47">
        <f t="shared" si="734"/>
        <v>15.696347795108206</v>
      </c>
      <c r="L7842" s="48">
        <f>Solar!K7859/1000*Variables!$B$3</f>
        <v>1.17065</v>
      </c>
      <c r="M7842" s="1">
        <f>IF(E7842=1, VLOOKUP(D7842, Sheet1!$E$2:$G$26, 2), Sheet1!$G$3)</f>
        <v>0.20441999999999999</v>
      </c>
      <c r="N7842" s="1">
        <f>'Electricity Rates'!$J$3</f>
        <v>0.19270000000000001</v>
      </c>
      <c r="O7842" s="145">
        <f>L7842-K7842</f>
        <v>-14.525697795108206</v>
      </c>
      <c r="P7842">
        <f t="shared" si="735"/>
        <v>3.0246862201173514</v>
      </c>
      <c r="Q7842">
        <f>IF(O7842&gt;0, IF(Q7841+O7842*Variables!$B$5&lt;Variables!$B$4, Q7841+O7842*Variables!$B$5, Variables!$B$4), IF(Q7841&gt;-O7842, Q7841+O7842/Variables!$B$5, 0))</f>
        <v>0</v>
      </c>
      <c r="R7842">
        <f>IF(O7842&gt;0, 0, IF(Q7841&gt;-O7842, 0, -O7842 - Q7841*Variables!$B$5))</f>
        <v>14.525697795108206</v>
      </c>
      <c r="S7842">
        <f t="shared" si="736"/>
        <v>2.9693431432760193</v>
      </c>
      <c r="T7842">
        <f t="shared" si="737"/>
        <v>0</v>
      </c>
    </row>
    <row r="7843" spans="1:20" x14ac:dyDescent="0.3">
      <c r="A7843" s="3">
        <f t="shared" si="732"/>
        <v>43427</v>
      </c>
      <c r="B7843">
        <v>11</v>
      </c>
      <c r="C7843">
        <v>23</v>
      </c>
      <c r="D7843">
        <v>18</v>
      </c>
      <c r="E7843">
        <v>1</v>
      </c>
      <c r="F7843" s="1">
        <f>VLOOKUP(A7843,Weather!$A$1:$E$366, 5)</f>
        <v>0.15454545454545471</v>
      </c>
      <c r="G7843" s="1">
        <f>VLOOKUP(D7843, Fall!$A$1:$E$25, 2)</f>
        <v>678.57142857142799</v>
      </c>
      <c r="H7843" s="1">
        <f>VLOOKUP(D7843, Fall!$A$1:$E$25, 3)</f>
        <v>583.61400485626905</v>
      </c>
      <c r="I7843" s="1">
        <f>VLOOKUP(D7843, Fall!$A$1:$E$25, 5)</f>
        <v>280.70175438596499</v>
      </c>
      <c r="J7843" s="1">
        <f t="shared" si="733"/>
        <v>598.28924306679357</v>
      </c>
      <c r="K7843" s="47">
        <f t="shared" si="734"/>
        <v>11.19280944131842</v>
      </c>
      <c r="L7843" s="48">
        <f>Solar!K7860/1000*Variables!$B$3</f>
        <v>0</v>
      </c>
      <c r="M7843" s="1">
        <f>IF(E7843=1, VLOOKUP(D7843, Sheet1!$E$2:$G$26, 2), Sheet1!$G$3)</f>
        <v>0.20441999999999999</v>
      </c>
      <c r="N7843" s="1">
        <f>'Electricity Rates'!$J$3</f>
        <v>0.19270000000000001</v>
      </c>
      <c r="O7843" s="145">
        <f>L7843-K7843</f>
        <v>-11.19280944131842</v>
      </c>
      <c r="P7843">
        <f t="shared" si="735"/>
        <v>2.1568543793420596</v>
      </c>
      <c r="Q7843">
        <f>IF(O7843&gt;0, IF(Q7842+O7843*Variables!$B$5&lt;Variables!$B$4, Q7842+O7843*Variables!$B$5, Variables!$B$4), IF(Q7842&gt;-O7843, Q7842+O7843/Variables!$B$5, 0))</f>
        <v>0</v>
      </c>
      <c r="R7843">
        <f>IF(O7843&gt;0, 0, IF(Q7842&gt;-O7843, 0, -O7843 - Q7842*Variables!$B$5))</f>
        <v>11.19280944131842</v>
      </c>
      <c r="S7843">
        <f t="shared" si="736"/>
        <v>2.2880341059943112</v>
      </c>
      <c r="T7843">
        <f t="shared" si="737"/>
        <v>0</v>
      </c>
    </row>
    <row r="7844" spans="1:20" x14ac:dyDescent="0.3">
      <c r="A7844" s="3">
        <f t="shared" si="732"/>
        <v>43427</v>
      </c>
      <c r="B7844">
        <v>11</v>
      </c>
      <c r="C7844">
        <v>23</v>
      </c>
      <c r="D7844">
        <v>19</v>
      </c>
      <c r="E7844">
        <v>1</v>
      </c>
      <c r="F7844" s="1">
        <f>VLOOKUP(A7844,Weather!$A$1:$E$366, 5)</f>
        <v>0.15454545454545471</v>
      </c>
      <c r="G7844" s="1">
        <f>VLOOKUP(D7844, Fall!$A$1:$E$25, 2)</f>
        <v>517.85714285714198</v>
      </c>
      <c r="H7844" s="1">
        <f>VLOOKUP(D7844, Fall!$A$1:$E$25, 3)</f>
        <v>442.60593718179598</v>
      </c>
      <c r="I7844" s="1">
        <f>VLOOKUP(D7844, Fall!$A$1:$E$25, 5)</f>
        <v>289.47368421052602</v>
      </c>
      <c r="J7844" s="1">
        <f t="shared" si="733"/>
        <v>454.23566896798582</v>
      </c>
      <c r="K7844" s="47">
        <f t="shared" si="734"/>
        <v>8.4978517383118977</v>
      </c>
      <c r="L7844" s="48">
        <f>Solar!K7861/1000*Variables!$B$3</f>
        <v>0</v>
      </c>
      <c r="M7844" s="1">
        <f>IF(E7844=1, VLOOKUP(D7844, Sheet1!$E$2:$G$26, 2), Sheet1!$G$3)</f>
        <v>0.20441999999999999</v>
      </c>
      <c r="N7844" s="1">
        <f>'Electricity Rates'!$J$3</f>
        <v>0.19270000000000001</v>
      </c>
      <c r="O7844" s="145">
        <f>L7844-K7844</f>
        <v>-8.4978517383118977</v>
      </c>
      <c r="P7844">
        <f t="shared" si="735"/>
        <v>1.6375360299727029</v>
      </c>
      <c r="Q7844">
        <f>IF(O7844&gt;0, IF(Q7843+O7844*Variables!$B$5&lt;Variables!$B$4, Q7843+O7844*Variables!$B$5, Variables!$B$4), IF(Q7843&gt;-O7844, Q7843+O7844/Variables!$B$5, 0))</f>
        <v>0</v>
      </c>
      <c r="R7844">
        <f>IF(O7844&gt;0, 0, IF(Q7843&gt;-O7844, 0, -O7844 - Q7843*Variables!$B$5))</f>
        <v>8.4978517383118977</v>
      </c>
      <c r="S7844">
        <f t="shared" si="736"/>
        <v>1.7371308523457181</v>
      </c>
      <c r="T7844">
        <f t="shared" si="737"/>
        <v>0</v>
      </c>
    </row>
    <row r="7845" spans="1:20" x14ac:dyDescent="0.3">
      <c r="A7845" s="3">
        <f t="shared" si="732"/>
        <v>43427</v>
      </c>
      <c r="B7845">
        <v>11</v>
      </c>
      <c r="C7845">
        <v>23</v>
      </c>
      <c r="D7845">
        <v>20</v>
      </c>
      <c r="E7845">
        <v>1</v>
      </c>
      <c r="F7845" s="1">
        <f>VLOOKUP(A7845,Weather!$A$1:$E$366, 5)</f>
        <v>0.15454545454545471</v>
      </c>
      <c r="G7845" s="1">
        <f>VLOOKUP(D7845, Fall!$A$1:$E$25, 2)</f>
        <v>428.57142857142799</v>
      </c>
      <c r="H7845" s="1">
        <f>VLOOKUP(D7845, Fall!$A$1:$E$25, 3)</f>
        <v>354.11608052009001</v>
      </c>
      <c r="I7845" s="1">
        <f>VLOOKUP(D7845, Fall!$A$1:$E$25, 5)</f>
        <v>263.15789473684202</v>
      </c>
      <c r="J7845" s="1">
        <f t="shared" si="733"/>
        <v>365.62281612802406</v>
      </c>
      <c r="K7845" s="47">
        <f t="shared" si="734"/>
        <v>6.8400803720656294</v>
      </c>
      <c r="L7845" s="48">
        <f>Solar!K7862/1000*Variables!$B$3</f>
        <v>0</v>
      </c>
      <c r="M7845" s="1">
        <f>IF(E7845=1, VLOOKUP(D7845, Sheet1!$E$2:$G$26, 2), Sheet1!$G$3)</f>
        <v>0.20441999999999999</v>
      </c>
      <c r="N7845" s="1">
        <f>'Electricity Rates'!$J$3</f>
        <v>0.19270000000000001</v>
      </c>
      <c r="O7845" s="145">
        <f>L7845-K7845</f>
        <v>-6.8400803720656294</v>
      </c>
      <c r="P7845">
        <f t="shared" si="735"/>
        <v>1.3180834876970469</v>
      </c>
      <c r="Q7845">
        <f>IF(O7845&gt;0, IF(Q7844+O7845*Variables!$B$5&lt;Variables!$B$4, Q7844+O7845*Variables!$B$5, Variables!$B$4), IF(Q7844&gt;-O7845, Q7844+O7845/Variables!$B$5, 0))</f>
        <v>0</v>
      </c>
      <c r="R7845">
        <f>IF(O7845&gt;0, 0, IF(Q7844&gt;-O7845, 0, -O7845 - Q7844*Variables!$B$5))</f>
        <v>6.8400803720656294</v>
      </c>
      <c r="S7845">
        <f t="shared" si="736"/>
        <v>1.3982492296576559</v>
      </c>
      <c r="T7845">
        <f t="shared" si="737"/>
        <v>0</v>
      </c>
    </row>
    <row r="7846" spans="1:20" x14ac:dyDescent="0.3">
      <c r="A7846" s="3">
        <f t="shared" si="732"/>
        <v>43427</v>
      </c>
      <c r="B7846">
        <v>11</v>
      </c>
      <c r="C7846">
        <v>23</v>
      </c>
      <c r="D7846">
        <v>21</v>
      </c>
      <c r="E7846">
        <v>1</v>
      </c>
      <c r="F7846" s="1">
        <f>VLOOKUP(A7846,Weather!$A$1:$E$366, 5)</f>
        <v>0.15454545454545471</v>
      </c>
      <c r="G7846" s="1">
        <f>VLOOKUP(D7846, Fall!$A$1:$E$25, 2)</f>
        <v>366.07142857142799</v>
      </c>
      <c r="H7846" s="1">
        <f>VLOOKUP(D7846, Fall!$A$1:$E$25, 3)</f>
        <v>305.62638808916603</v>
      </c>
      <c r="I7846" s="1">
        <f>VLOOKUP(D7846, Fall!$A$1:$E$25, 5)</f>
        <v>271.929824561403</v>
      </c>
      <c r="J7846" s="1">
        <f t="shared" si="733"/>
        <v>314.96789434551562</v>
      </c>
      <c r="K7846" s="47">
        <f t="shared" si="734"/>
        <v>5.892426886152613</v>
      </c>
      <c r="L7846" s="48">
        <f>Solar!K7863/1000*Variables!$B$3</f>
        <v>0</v>
      </c>
      <c r="M7846" s="1">
        <f>IF(E7846=1, VLOOKUP(D7846, Sheet1!$E$2:$G$26, 2), Sheet1!$G$3)</f>
        <v>0.20441999999999999</v>
      </c>
      <c r="N7846" s="1">
        <f>'Electricity Rates'!$J$3</f>
        <v>0.19270000000000001</v>
      </c>
      <c r="O7846" s="145">
        <f>L7846-K7846</f>
        <v>-5.892426886152613</v>
      </c>
      <c r="P7846">
        <f t="shared" si="735"/>
        <v>1.1354706609616085</v>
      </c>
      <c r="Q7846">
        <f>IF(O7846&gt;0, IF(Q7845+O7846*Variables!$B$5&lt;Variables!$B$4, Q7845+O7846*Variables!$B$5, Variables!$B$4), IF(Q7845&gt;-O7846, Q7845+O7846/Variables!$B$5, 0))</f>
        <v>0</v>
      </c>
      <c r="R7846">
        <f>IF(O7846&gt;0, 0, IF(Q7845&gt;-O7846, 0, -O7846 - Q7845*Variables!$B$5))</f>
        <v>5.892426886152613</v>
      </c>
      <c r="S7846">
        <f t="shared" si="736"/>
        <v>1.2045299040673172</v>
      </c>
      <c r="T7846">
        <f t="shared" si="737"/>
        <v>0</v>
      </c>
    </row>
    <row r="7847" spans="1:20" x14ac:dyDescent="0.3">
      <c r="A7847" s="3">
        <f t="shared" si="732"/>
        <v>43427</v>
      </c>
      <c r="B7847">
        <v>11</v>
      </c>
      <c r="C7847">
        <v>23</v>
      </c>
      <c r="D7847">
        <v>22</v>
      </c>
      <c r="E7847">
        <v>1</v>
      </c>
      <c r="F7847" s="1">
        <f>VLOOKUP(A7847,Weather!$A$1:$E$366, 5)</f>
        <v>0.15454545454545471</v>
      </c>
      <c r="G7847" s="1">
        <f>VLOOKUP(D7847, Fall!$A$1:$E$25, 2)</f>
        <v>330.35714285714198</v>
      </c>
      <c r="H7847" s="1">
        <f>VLOOKUP(D7847, Fall!$A$1:$E$25, 3)</f>
        <v>272.33281237147202</v>
      </c>
      <c r="I7847" s="1">
        <f>VLOOKUP(D7847, Fall!$A$1:$E$25, 5)</f>
        <v>254.385964912281</v>
      </c>
      <c r="J7847" s="1">
        <f t="shared" si="733"/>
        <v>281.30020890107556</v>
      </c>
      <c r="K7847" s="47">
        <f t="shared" si="734"/>
        <v>5.2625710231619474</v>
      </c>
      <c r="L7847" s="48">
        <f>Solar!K7864/1000*Variables!$B$3</f>
        <v>0</v>
      </c>
      <c r="M7847" s="1">
        <f>IF(E7847=1, VLOOKUP(D7847, Sheet1!$E$2:$G$26, 2), Sheet1!$G$3)</f>
        <v>0.18618000000000001</v>
      </c>
      <c r="N7847" s="1">
        <f>'Electricity Rates'!$J$3</f>
        <v>0.19270000000000001</v>
      </c>
      <c r="O7847" s="145">
        <f>L7847-K7847</f>
        <v>-5.2625710231619474</v>
      </c>
      <c r="P7847">
        <f t="shared" si="735"/>
        <v>1.0140974361633073</v>
      </c>
      <c r="Q7847">
        <f>IF(O7847&gt;0, IF(Q7846+O7847*Variables!$B$5&lt;Variables!$B$4, Q7846+O7847*Variables!$B$5, Variables!$B$4), IF(Q7846&gt;-O7847, Q7846+O7847/Variables!$B$5, 0))</f>
        <v>0</v>
      </c>
      <c r="R7847">
        <f>IF(O7847&gt;0, 0, IF(Q7846&gt;-O7847, 0, -O7847 - Q7846*Variables!$B$5))</f>
        <v>5.2625710231619474</v>
      </c>
      <c r="S7847">
        <f t="shared" si="736"/>
        <v>0.97978547309229147</v>
      </c>
      <c r="T7847">
        <f t="shared" si="737"/>
        <v>0</v>
      </c>
    </row>
    <row r="7848" spans="1:20" x14ac:dyDescent="0.3">
      <c r="A7848" s="3">
        <f t="shared" si="732"/>
        <v>43427</v>
      </c>
      <c r="B7848">
        <v>11</v>
      </c>
      <c r="C7848">
        <v>23</v>
      </c>
      <c r="D7848">
        <v>23</v>
      </c>
      <c r="E7848">
        <v>1</v>
      </c>
      <c r="F7848" s="1">
        <f>VLOOKUP(A7848,Weather!$A$1:$E$366, 5)</f>
        <v>0.15454545454545471</v>
      </c>
      <c r="G7848" s="1">
        <f>VLOOKUP(D7848, Fall!$A$1:$E$25, 2)</f>
        <v>303.57142857142799</v>
      </c>
      <c r="H7848" s="1">
        <f>VLOOKUP(D7848, Fall!$A$1:$E$25, 3)</f>
        <v>252.67335691371099</v>
      </c>
      <c r="I7848" s="1">
        <f>VLOOKUP(D7848, Fall!$A$1:$E$25, 5)</f>
        <v>254.385964912281</v>
      </c>
      <c r="J7848" s="1">
        <f t="shared" si="733"/>
        <v>260.53942253354001</v>
      </c>
      <c r="K7848" s="47">
        <f t="shared" si="734"/>
        <v>4.8741777362082574</v>
      </c>
      <c r="L7848" s="48">
        <f>Solar!K7865/1000*Variables!$B$3</f>
        <v>0</v>
      </c>
      <c r="M7848" s="1">
        <f>IF(E7848=1, VLOOKUP(D7848, Sheet1!$E$2:$G$26, 2), Sheet1!$G$3)</f>
        <v>0.18618000000000001</v>
      </c>
      <c r="N7848" s="1">
        <f>'Electricity Rates'!$J$3</f>
        <v>0.19270000000000001</v>
      </c>
      <c r="O7848" s="145">
        <f>L7848-K7848</f>
        <v>-4.8741777362082574</v>
      </c>
      <c r="P7848">
        <f t="shared" si="735"/>
        <v>0.93925404976733129</v>
      </c>
      <c r="Q7848">
        <f>IF(O7848&gt;0, IF(Q7847+O7848*Variables!$B$5&lt;Variables!$B$4, Q7847+O7848*Variables!$B$5, Variables!$B$4), IF(Q7847&gt;-O7848, Q7847+O7848/Variables!$B$5, 0))</f>
        <v>0</v>
      </c>
      <c r="R7848">
        <f>IF(O7848&gt;0, 0, IF(Q7847&gt;-O7848, 0, -O7848 - Q7847*Variables!$B$5))</f>
        <v>4.8741777362082574</v>
      </c>
      <c r="S7848">
        <f t="shared" si="736"/>
        <v>0.90747441092725345</v>
      </c>
      <c r="T7848">
        <f t="shared" si="737"/>
        <v>0</v>
      </c>
    </row>
    <row r="7849" spans="1:20" x14ac:dyDescent="0.3">
      <c r="A7849" s="3">
        <f t="shared" si="732"/>
        <v>43427</v>
      </c>
      <c r="B7849">
        <v>11</v>
      </c>
      <c r="C7849">
        <v>23</v>
      </c>
      <c r="D7849">
        <v>24</v>
      </c>
      <c r="E7849">
        <v>1</v>
      </c>
      <c r="F7849" s="1">
        <f>VLOOKUP(A7849,Weather!$A$1:$E$366, 5)</f>
        <v>0.15454545454545471</v>
      </c>
      <c r="G7849" s="1">
        <f>VLOOKUP(D7849, Fall!$A$1:$E$25, 2)</f>
        <v>285.71428571428498</v>
      </c>
      <c r="H7849" s="1">
        <f>VLOOKUP(D7849, Fall!$A$1:$E$25, 3)</f>
        <v>237.47635107345499</v>
      </c>
      <c r="I7849" s="1">
        <f>VLOOKUP(D7849, Fall!$A$1:$E$25, 5)</f>
        <v>254.385964912281</v>
      </c>
      <c r="J7849" s="1">
        <f t="shared" si="733"/>
        <v>244.93130460885601</v>
      </c>
      <c r="K7849" s="47">
        <f t="shared" si="734"/>
        <v>4.5821806934850429</v>
      </c>
      <c r="L7849" s="48">
        <f>Solar!K7866/1000*Variables!$B$3</f>
        <v>0</v>
      </c>
      <c r="M7849" s="1">
        <f>IF(E7849=1, VLOOKUP(D7849, Sheet1!$E$2:$G$26, 2), Sheet1!$G$3)</f>
        <v>0.18618000000000001</v>
      </c>
      <c r="N7849" s="1">
        <f>'Electricity Rates'!$J$3</f>
        <v>0.19270000000000001</v>
      </c>
      <c r="O7849" s="145">
        <f>L7849-K7849</f>
        <v>-4.5821806934850429</v>
      </c>
      <c r="P7849">
        <f t="shared" si="735"/>
        <v>0.8829862196345678</v>
      </c>
      <c r="Q7849">
        <f>IF(O7849&gt;0, IF(Q7848+O7849*Variables!$B$5&lt;Variables!$B$4, Q7848+O7849*Variables!$B$5, Variables!$B$4), IF(Q7848&gt;-O7849, Q7848+O7849/Variables!$B$5, 0))</f>
        <v>0</v>
      </c>
      <c r="R7849">
        <f>IF(O7849&gt;0, 0, IF(Q7848&gt;-O7849, 0, -O7849 - Q7848*Variables!$B$5))</f>
        <v>4.5821806934850429</v>
      </c>
      <c r="S7849">
        <f t="shared" si="736"/>
        <v>0.85311040151304529</v>
      </c>
      <c r="T7849">
        <f t="shared" si="737"/>
        <v>0</v>
      </c>
    </row>
    <row r="7850" spans="1:20" x14ac:dyDescent="0.3">
      <c r="A7850" s="3">
        <f t="shared" si="732"/>
        <v>43428</v>
      </c>
      <c r="B7850">
        <v>11</v>
      </c>
      <c r="C7850">
        <v>24</v>
      </c>
      <c r="D7850">
        <v>1</v>
      </c>
      <c r="E7850">
        <v>0</v>
      </c>
      <c r="F7850" s="1">
        <f>VLOOKUP(A7850,Weather!$A$1:$E$366, 5)</f>
        <v>0.12727272727272707</v>
      </c>
      <c r="G7850" s="1">
        <f>VLOOKUP(D7850, Fall!$A$1:$E$25, 2)</f>
        <v>276.78571428571399</v>
      </c>
      <c r="H7850" s="1">
        <f>VLOOKUP(D7850, Fall!$A$1:$E$25, 3)</f>
        <v>258.40056395394299</v>
      </c>
      <c r="I7850" s="1">
        <f>VLOOKUP(D7850, Fall!$A$1:$E$25, 5)</f>
        <v>254.385964912281</v>
      </c>
      <c r="J7850" s="1">
        <f t="shared" si="733"/>
        <v>254.385964912281</v>
      </c>
      <c r="K7850" s="47">
        <f t="shared" si="734"/>
        <v>4.7590587041378596</v>
      </c>
      <c r="L7850" s="48">
        <f>Solar!K7867/1000*Variables!$B$3</f>
        <v>0</v>
      </c>
      <c r="M7850" s="1">
        <f>IF(E7850=1, VLOOKUP(D7850, Sheet1!$E$2:$G$26, 2), Sheet1!$G$3)</f>
        <v>0.18618000000000001</v>
      </c>
      <c r="N7850" s="1">
        <f>'Electricity Rates'!$J$3</f>
        <v>0.19270000000000001</v>
      </c>
      <c r="O7850" s="145">
        <f>L7850-K7850</f>
        <v>-4.7590587041378596</v>
      </c>
      <c r="P7850">
        <f t="shared" si="735"/>
        <v>0.91707061228736564</v>
      </c>
      <c r="Q7850">
        <f>IF(O7850&gt;0, IF(Q7849+O7850*Variables!$B$5&lt;Variables!$B$4, Q7849+O7850*Variables!$B$5, Variables!$B$4), IF(Q7849&gt;-O7850, Q7849+O7850/Variables!$B$5, 0))</f>
        <v>0</v>
      </c>
      <c r="R7850">
        <f>IF(O7850&gt;0, 0, IF(Q7849&gt;-O7850, 0, -O7850 - Q7849*Variables!$B$5))</f>
        <v>4.7590587041378596</v>
      </c>
      <c r="S7850">
        <f t="shared" si="736"/>
        <v>0.88604154953638681</v>
      </c>
      <c r="T7850">
        <f t="shared" si="737"/>
        <v>0</v>
      </c>
    </row>
    <row r="7851" spans="1:20" x14ac:dyDescent="0.3">
      <c r="A7851" s="3">
        <f t="shared" si="732"/>
        <v>43428</v>
      </c>
      <c r="B7851">
        <v>11</v>
      </c>
      <c r="C7851">
        <v>24</v>
      </c>
      <c r="D7851">
        <v>2</v>
      </c>
      <c r="E7851">
        <v>0</v>
      </c>
      <c r="F7851" s="1">
        <f>VLOOKUP(A7851,Weather!$A$1:$E$366, 5)</f>
        <v>0.12727272727272707</v>
      </c>
      <c r="G7851" s="1">
        <f>VLOOKUP(D7851, Fall!$A$1:$E$25, 2)</f>
        <v>272.32142857142799</v>
      </c>
      <c r="H7851" s="1">
        <f>VLOOKUP(D7851, Fall!$A$1:$E$25, 3)</f>
        <v>244.53669616981199</v>
      </c>
      <c r="I7851" s="1">
        <f>VLOOKUP(D7851, Fall!$A$1:$E$25, 5)</f>
        <v>254.385964912281</v>
      </c>
      <c r="J7851" s="1">
        <f t="shared" si="733"/>
        <v>254.385964912281</v>
      </c>
      <c r="K7851" s="47">
        <f t="shared" si="734"/>
        <v>4.7590587041378596</v>
      </c>
      <c r="L7851" s="48">
        <f>Solar!K7868/1000*Variables!$B$3</f>
        <v>0</v>
      </c>
      <c r="M7851" s="1">
        <f>IF(E7851=1, VLOOKUP(D7851, Sheet1!$E$2:$G$26, 2), Sheet1!$G$3)</f>
        <v>0.18618000000000001</v>
      </c>
      <c r="N7851" s="1">
        <f>'Electricity Rates'!$J$3</f>
        <v>0.19270000000000001</v>
      </c>
      <c r="O7851" s="145">
        <f>L7851-K7851</f>
        <v>-4.7590587041378596</v>
      </c>
      <c r="P7851">
        <f t="shared" si="735"/>
        <v>0.91707061228736564</v>
      </c>
      <c r="Q7851">
        <f>IF(O7851&gt;0, IF(Q7850+O7851*Variables!$B$5&lt;Variables!$B$4, Q7850+O7851*Variables!$B$5, Variables!$B$4), IF(Q7850&gt;-O7851, Q7850+O7851/Variables!$B$5, 0))</f>
        <v>0</v>
      </c>
      <c r="R7851">
        <f>IF(O7851&gt;0, 0, IF(Q7850&gt;-O7851, 0, -O7851 - Q7850*Variables!$B$5))</f>
        <v>4.7590587041378596</v>
      </c>
      <c r="S7851">
        <f t="shared" si="736"/>
        <v>0.88604154953638681</v>
      </c>
      <c r="T7851">
        <f t="shared" si="737"/>
        <v>0</v>
      </c>
    </row>
    <row r="7852" spans="1:20" x14ac:dyDescent="0.3">
      <c r="A7852" s="3">
        <f t="shared" si="732"/>
        <v>43428</v>
      </c>
      <c r="B7852">
        <v>11</v>
      </c>
      <c r="C7852">
        <v>24</v>
      </c>
      <c r="D7852">
        <v>3</v>
      </c>
      <c r="E7852">
        <v>0</v>
      </c>
      <c r="F7852" s="1">
        <f>VLOOKUP(A7852,Weather!$A$1:$E$366, 5)</f>
        <v>0.12727272727272707</v>
      </c>
      <c r="G7852" s="1">
        <f>VLOOKUP(D7852, Fall!$A$1:$E$25, 2)</f>
        <v>272.32142857142799</v>
      </c>
      <c r="H7852" s="1">
        <f>VLOOKUP(D7852, Fall!$A$1:$E$25, 3)</f>
        <v>252.565207174747</v>
      </c>
      <c r="I7852" s="1">
        <f>VLOOKUP(D7852, Fall!$A$1:$E$25, 5)</f>
        <v>254.385964912281</v>
      </c>
      <c r="J7852" s="1">
        <f t="shared" si="733"/>
        <v>254.385964912281</v>
      </c>
      <c r="K7852" s="47">
        <f t="shared" si="734"/>
        <v>4.7590587041378596</v>
      </c>
      <c r="L7852" s="48">
        <f>Solar!K7869/1000*Variables!$B$3</f>
        <v>0</v>
      </c>
      <c r="M7852" s="1">
        <f>IF(E7852=1, VLOOKUP(D7852, Sheet1!$E$2:$G$26, 2), Sheet1!$G$3)</f>
        <v>0.18618000000000001</v>
      </c>
      <c r="N7852" s="1">
        <f>'Electricity Rates'!$J$3</f>
        <v>0.19270000000000001</v>
      </c>
      <c r="O7852" s="145">
        <f>L7852-K7852</f>
        <v>-4.7590587041378596</v>
      </c>
      <c r="P7852">
        <f t="shared" si="735"/>
        <v>0.91707061228736564</v>
      </c>
      <c r="Q7852">
        <f>IF(O7852&gt;0, IF(Q7851+O7852*Variables!$B$5&lt;Variables!$B$4, Q7851+O7852*Variables!$B$5, Variables!$B$4), IF(Q7851&gt;-O7852, Q7851+O7852/Variables!$B$5, 0))</f>
        <v>0</v>
      </c>
      <c r="R7852">
        <f>IF(O7852&gt;0, 0, IF(Q7851&gt;-O7852, 0, -O7852 - Q7851*Variables!$B$5))</f>
        <v>4.7590587041378596</v>
      </c>
      <c r="S7852">
        <f t="shared" si="736"/>
        <v>0.88604154953638681</v>
      </c>
      <c r="T7852">
        <f t="shared" si="737"/>
        <v>0</v>
      </c>
    </row>
    <row r="7853" spans="1:20" x14ac:dyDescent="0.3">
      <c r="A7853" s="3">
        <f t="shared" si="732"/>
        <v>43428</v>
      </c>
      <c r="B7853">
        <v>11</v>
      </c>
      <c r="C7853">
        <v>24</v>
      </c>
      <c r="D7853">
        <v>4</v>
      </c>
      <c r="E7853">
        <v>0</v>
      </c>
      <c r="F7853" s="1">
        <f>VLOOKUP(A7853,Weather!$A$1:$E$366, 5)</f>
        <v>0.12727272727272707</v>
      </c>
      <c r="G7853" s="1">
        <f>VLOOKUP(D7853, Fall!$A$1:$E$25, 2)</f>
        <v>272.32142857142799</v>
      </c>
      <c r="H7853" s="1">
        <f>VLOOKUP(D7853, Fall!$A$1:$E$25, 3)</f>
        <v>267.50020564283898</v>
      </c>
      <c r="I7853" s="1">
        <f>VLOOKUP(D7853, Fall!$A$1:$E$25, 5)</f>
        <v>254.385964912281</v>
      </c>
      <c r="J7853" s="1">
        <f t="shared" si="733"/>
        <v>254.385964912281</v>
      </c>
      <c r="K7853" s="47">
        <f t="shared" si="734"/>
        <v>4.7590587041378596</v>
      </c>
      <c r="L7853" s="48">
        <f>Solar!K7870/1000*Variables!$B$3</f>
        <v>0</v>
      </c>
      <c r="M7853" s="1">
        <f>IF(E7853=1, VLOOKUP(D7853, Sheet1!$E$2:$G$26, 2), Sheet1!$G$3)</f>
        <v>0.18618000000000001</v>
      </c>
      <c r="N7853" s="1">
        <f>'Electricity Rates'!$J$3</f>
        <v>0.19270000000000001</v>
      </c>
      <c r="O7853" s="145">
        <f>L7853-K7853</f>
        <v>-4.7590587041378596</v>
      </c>
      <c r="P7853">
        <f t="shared" si="735"/>
        <v>0.91707061228736564</v>
      </c>
      <c r="Q7853">
        <f>IF(O7853&gt;0, IF(Q7852+O7853*Variables!$B$5&lt;Variables!$B$4, Q7852+O7853*Variables!$B$5, Variables!$B$4), IF(Q7852&gt;-O7853, Q7852+O7853/Variables!$B$5, 0))</f>
        <v>0</v>
      </c>
      <c r="R7853">
        <f>IF(O7853&gt;0, 0, IF(Q7852&gt;-O7853, 0, -O7853 - Q7852*Variables!$B$5))</f>
        <v>4.7590587041378596</v>
      </c>
      <c r="S7853">
        <f t="shared" si="736"/>
        <v>0.88604154953638681</v>
      </c>
      <c r="T7853">
        <f t="shared" si="737"/>
        <v>0</v>
      </c>
    </row>
    <row r="7854" spans="1:20" x14ac:dyDescent="0.3">
      <c r="A7854" s="3">
        <f t="shared" si="732"/>
        <v>43428</v>
      </c>
      <c r="B7854">
        <v>11</v>
      </c>
      <c r="C7854">
        <v>24</v>
      </c>
      <c r="D7854">
        <v>5</v>
      </c>
      <c r="E7854">
        <v>0</v>
      </c>
      <c r="F7854" s="1">
        <f>VLOOKUP(A7854,Weather!$A$1:$E$366, 5)</f>
        <v>0.12727272727272707</v>
      </c>
      <c r="G7854" s="1">
        <f>VLOOKUP(D7854, Fall!$A$1:$E$25, 2)</f>
        <v>303.57142857142799</v>
      </c>
      <c r="H7854" s="1">
        <f>VLOOKUP(D7854, Fall!$A$1:$E$25, 3)</f>
        <v>277.41442782172697</v>
      </c>
      <c r="I7854" s="1">
        <f>VLOOKUP(D7854, Fall!$A$1:$E$25, 5)</f>
        <v>254.385964912281</v>
      </c>
      <c r="J7854" s="1">
        <f t="shared" si="733"/>
        <v>254.385964912281</v>
      </c>
      <c r="K7854" s="47">
        <f t="shared" si="734"/>
        <v>4.7590587041378596</v>
      </c>
      <c r="L7854" s="48">
        <f>Solar!K7871/1000*Variables!$B$3</f>
        <v>0</v>
      </c>
      <c r="M7854" s="1">
        <f>IF(E7854=1, VLOOKUP(D7854, Sheet1!$E$2:$G$26, 2), Sheet1!$G$3)</f>
        <v>0.18618000000000001</v>
      </c>
      <c r="N7854" s="1">
        <f>'Electricity Rates'!$J$3</f>
        <v>0.19270000000000001</v>
      </c>
      <c r="O7854" s="145">
        <f>L7854-K7854</f>
        <v>-4.7590587041378596</v>
      </c>
      <c r="P7854">
        <f t="shared" si="735"/>
        <v>0.91707061228736564</v>
      </c>
      <c r="Q7854">
        <f>IF(O7854&gt;0, IF(Q7853+O7854*Variables!$B$5&lt;Variables!$B$4, Q7853+O7854*Variables!$B$5, Variables!$B$4), IF(Q7853&gt;-O7854, Q7853+O7854/Variables!$B$5, 0))</f>
        <v>0</v>
      </c>
      <c r="R7854">
        <f>IF(O7854&gt;0, 0, IF(Q7853&gt;-O7854, 0, -O7854 - Q7853*Variables!$B$5))</f>
        <v>4.7590587041378596</v>
      </c>
      <c r="S7854">
        <f t="shared" si="736"/>
        <v>0.88604154953638681</v>
      </c>
      <c r="T7854">
        <f t="shared" si="737"/>
        <v>0</v>
      </c>
    </row>
    <row r="7855" spans="1:20" x14ac:dyDescent="0.3">
      <c r="A7855" s="3">
        <f t="shared" si="732"/>
        <v>43428</v>
      </c>
      <c r="B7855">
        <v>11</v>
      </c>
      <c r="C7855">
        <v>24</v>
      </c>
      <c r="D7855">
        <v>6</v>
      </c>
      <c r="E7855">
        <v>0</v>
      </c>
      <c r="F7855" s="1">
        <f>VLOOKUP(A7855,Weather!$A$1:$E$366, 5)</f>
        <v>0.12727272727272707</v>
      </c>
      <c r="G7855" s="1">
        <f>VLOOKUP(D7855, Fall!$A$1:$E$25, 2)</f>
        <v>401.78571428571399</v>
      </c>
      <c r="H7855" s="1">
        <f>VLOOKUP(D7855, Fall!$A$1:$E$25, 3)</f>
        <v>309.98601628691301</v>
      </c>
      <c r="I7855" s="1">
        <f>VLOOKUP(D7855, Fall!$A$1:$E$25, 5)</f>
        <v>271.929824561403</v>
      </c>
      <c r="J7855" s="1">
        <f t="shared" si="733"/>
        <v>271.929824561403</v>
      </c>
      <c r="K7855" s="47">
        <f t="shared" si="734"/>
        <v>5.0872696492507998</v>
      </c>
      <c r="L7855" s="48">
        <f>Solar!K7872/1000*Variables!$B$3</f>
        <v>0</v>
      </c>
      <c r="M7855" s="1">
        <f>IF(E7855=1, VLOOKUP(D7855, Sheet1!$E$2:$G$26, 2), Sheet1!$G$3)</f>
        <v>0.18618000000000001</v>
      </c>
      <c r="N7855" s="1">
        <f>'Electricity Rates'!$J$3</f>
        <v>0.19270000000000001</v>
      </c>
      <c r="O7855" s="145">
        <f>L7855-K7855</f>
        <v>-5.0872696492507998</v>
      </c>
      <c r="P7855">
        <f t="shared" si="735"/>
        <v>0.98031686141062913</v>
      </c>
      <c r="Q7855">
        <f>IF(O7855&gt;0, IF(Q7854+O7855*Variables!$B$5&lt;Variables!$B$4, Q7854+O7855*Variables!$B$5, Variables!$B$4), IF(Q7854&gt;-O7855, Q7854+O7855/Variables!$B$5, 0))</f>
        <v>0</v>
      </c>
      <c r="R7855">
        <f>IF(O7855&gt;0, 0, IF(Q7854&gt;-O7855, 0, -O7855 - Q7854*Variables!$B$5))</f>
        <v>5.0872696492507998</v>
      </c>
      <c r="S7855">
        <f t="shared" si="736"/>
        <v>0.94714786329751399</v>
      </c>
      <c r="T7855">
        <f t="shared" si="737"/>
        <v>0</v>
      </c>
    </row>
    <row r="7856" spans="1:20" x14ac:dyDescent="0.3">
      <c r="A7856" s="3">
        <f t="shared" si="732"/>
        <v>43428</v>
      </c>
      <c r="B7856">
        <v>11</v>
      </c>
      <c r="C7856">
        <v>24</v>
      </c>
      <c r="D7856">
        <v>7</v>
      </c>
      <c r="E7856">
        <v>0</v>
      </c>
      <c r="F7856" s="1">
        <f>VLOOKUP(A7856,Weather!$A$1:$E$366, 5)</f>
        <v>0.12727272727272707</v>
      </c>
      <c r="G7856" s="1">
        <f>VLOOKUP(D7856, Fall!$A$1:$E$25, 2)</f>
        <v>593.74999999999898</v>
      </c>
      <c r="H7856" s="1">
        <f>VLOOKUP(D7856, Fall!$A$1:$E$25, 3)</f>
        <v>390.39236653779699</v>
      </c>
      <c r="I7856" s="1">
        <f>VLOOKUP(D7856, Fall!$A$1:$E$25, 5)</f>
        <v>263.15789473684202</v>
      </c>
      <c r="J7856" s="1">
        <f t="shared" si="733"/>
        <v>263.15789473684202</v>
      </c>
      <c r="K7856" s="47">
        <f t="shared" si="734"/>
        <v>4.9231641766943302</v>
      </c>
      <c r="L7856" s="48">
        <f>Solar!K7873/1000*Variables!$B$3</f>
        <v>0</v>
      </c>
      <c r="M7856" s="1">
        <f>IF(E7856=1, VLOOKUP(D7856, Sheet1!$E$2:$G$26, 2), Sheet1!$G$3)</f>
        <v>0.18618000000000001</v>
      </c>
      <c r="N7856" s="1">
        <f>'Electricity Rates'!$J$3</f>
        <v>0.19270000000000001</v>
      </c>
      <c r="O7856" s="145">
        <f>L7856-K7856</f>
        <v>-4.9231641766943302</v>
      </c>
      <c r="P7856">
        <f t="shared" si="735"/>
        <v>0.94869373684899749</v>
      </c>
      <c r="Q7856">
        <f>IF(O7856&gt;0, IF(Q7855+O7856*Variables!$B$5&lt;Variables!$B$4, Q7855+O7856*Variables!$B$5, Variables!$B$4), IF(Q7855&gt;-O7856, Q7855+O7856/Variables!$B$5, 0))</f>
        <v>0</v>
      </c>
      <c r="R7856">
        <f>IF(O7856&gt;0, 0, IF(Q7855&gt;-O7856, 0, -O7856 - Q7855*Variables!$B$5))</f>
        <v>4.9231641766943302</v>
      </c>
      <c r="S7856">
        <f t="shared" si="736"/>
        <v>0.9165947064169504</v>
      </c>
      <c r="T7856">
        <f t="shared" si="737"/>
        <v>0</v>
      </c>
    </row>
    <row r="7857" spans="1:20" x14ac:dyDescent="0.3">
      <c r="A7857" s="3">
        <f t="shared" si="732"/>
        <v>43428</v>
      </c>
      <c r="B7857">
        <v>11</v>
      </c>
      <c r="C7857">
        <v>24</v>
      </c>
      <c r="D7857">
        <v>8</v>
      </c>
      <c r="E7857">
        <v>0</v>
      </c>
      <c r="F7857" s="1">
        <f>VLOOKUP(A7857,Weather!$A$1:$E$366, 5)</f>
        <v>0.12727272727272707</v>
      </c>
      <c r="G7857" s="1">
        <f>VLOOKUP(D7857, Fall!$A$1:$E$25, 2)</f>
        <v>866.07142857142799</v>
      </c>
      <c r="H7857" s="1">
        <f>VLOOKUP(D7857, Fall!$A$1:$E$25, 3)</f>
        <v>561.61059471909198</v>
      </c>
      <c r="I7857" s="1">
        <f>VLOOKUP(D7857, Fall!$A$1:$E$25, 5)</f>
        <v>271.929824561403</v>
      </c>
      <c r="J7857" s="1">
        <f t="shared" si="733"/>
        <v>271.929824561403</v>
      </c>
      <c r="K7857" s="47">
        <f t="shared" si="734"/>
        <v>5.0872696492507998</v>
      </c>
      <c r="L7857" s="48">
        <f>Solar!K7874/1000*Variables!$B$3</f>
        <v>0.30785000000000001</v>
      </c>
      <c r="M7857" s="1">
        <f>IF(E7857=1, VLOOKUP(D7857, Sheet1!$E$2:$G$26, 2), Sheet1!$G$3)</f>
        <v>0.18618000000000001</v>
      </c>
      <c r="N7857" s="1">
        <f>'Electricity Rates'!$J$3</f>
        <v>0.19270000000000001</v>
      </c>
      <c r="O7857" s="145">
        <f>L7857-K7857</f>
        <v>-4.7794196492507997</v>
      </c>
      <c r="P7857">
        <f t="shared" si="735"/>
        <v>0.98031686141062913</v>
      </c>
      <c r="Q7857">
        <f>IF(O7857&gt;0, IF(Q7856+O7857*Variables!$B$5&lt;Variables!$B$4, Q7856+O7857*Variables!$B$5, Variables!$B$4), IF(Q7856&gt;-O7857, Q7856+O7857/Variables!$B$5, 0))</f>
        <v>0</v>
      </c>
      <c r="R7857">
        <f>IF(O7857&gt;0, 0, IF(Q7856&gt;-O7857, 0, -O7857 - Q7856*Variables!$B$5))</f>
        <v>4.7794196492507997</v>
      </c>
      <c r="S7857">
        <f t="shared" si="736"/>
        <v>0.88983235029751395</v>
      </c>
      <c r="T7857">
        <f t="shared" si="737"/>
        <v>0</v>
      </c>
    </row>
    <row r="7858" spans="1:20" x14ac:dyDescent="0.3">
      <c r="A7858" s="3">
        <f t="shared" si="732"/>
        <v>43428</v>
      </c>
      <c r="B7858">
        <v>11</v>
      </c>
      <c r="C7858">
        <v>24</v>
      </c>
      <c r="D7858">
        <v>9</v>
      </c>
      <c r="E7858">
        <v>0</v>
      </c>
      <c r="F7858" s="1">
        <f>VLOOKUP(A7858,Weather!$A$1:$E$366, 5)</f>
        <v>0.12727272727272707</v>
      </c>
      <c r="G7858" s="1">
        <f>VLOOKUP(D7858, Fall!$A$1:$E$25, 2)</f>
        <v>1080.3571428571399</v>
      </c>
      <c r="H7858" s="1">
        <f>VLOOKUP(D7858, Fall!$A$1:$E$25, 3)</f>
        <v>760.17932055605797</v>
      </c>
      <c r="I7858" s="1">
        <f>VLOOKUP(D7858, Fall!$A$1:$E$25, 5)</f>
        <v>311.40350877192998</v>
      </c>
      <c r="J7858" s="1">
        <f t="shared" si="733"/>
        <v>311.40350877192998</v>
      </c>
      <c r="K7858" s="47">
        <f t="shared" si="734"/>
        <v>5.8257442757549622</v>
      </c>
      <c r="L7858" s="48">
        <f>Solar!K7875/1000*Variables!$B$3</f>
        <v>2.8504999999999998</v>
      </c>
      <c r="M7858" s="1">
        <f>IF(E7858=1, VLOOKUP(D7858, Sheet1!$E$2:$G$26, 2), Sheet1!$G$3)</f>
        <v>0.18618000000000001</v>
      </c>
      <c r="N7858" s="1">
        <f>'Electricity Rates'!$J$3</f>
        <v>0.19270000000000001</v>
      </c>
      <c r="O7858" s="145">
        <f>L7858-K7858</f>
        <v>-2.9752442757549624</v>
      </c>
      <c r="P7858">
        <f t="shared" si="735"/>
        <v>1.1226209219379812</v>
      </c>
      <c r="Q7858">
        <f>IF(O7858&gt;0, IF(Q7857+O7858*Variables!$B$5&lt;Variables!$B$4, Q7857+O7858*Variables!$B$5, Variables!$B$4), IF(Q7857&gt;-O7858, Q7857+O7858/Variables!$B$5, 0))</f>
        <v>0</v>
      </c>
      <c r="R7858">
        <f>IF(O7858&gt;0, 0, IF(Q7857&gt;-O7858, 0, -O7858 - Q7857*Variables!$B$5))</f>
        <v>2.9752442757549624</v>
      </c>
      <c r="S7858">
        <f t="shared" si="736"/>
        <v>0.55393097926005896</v>
      </c>
      <c r="T7858">
        <f t="shared" si="737"/>
        <v>0</v>
      </c>
    </row>
    <row r="7859" spans="1:20" x14ac:dyDescent="0.3">
      <c r="A7859" s="3">
        <f t="shared" si="732"/>
        <v>43428</v>
      </c>
      <c r="B7859">
        <v>11</v>
      </c>
      <c r="C7859">
        <v>24</v>
      </c>
      <c r="D7859">
        <v>10</v>
      </c>
      <c r="E7859">
        <v>0</v>
      </c>
      <c r="F7859" s="1">
        <f>VLOOKUP(A7859,Weather!$A$1:$E$366, 5)</f>
        <v>0.12727272727272707</v>
      </c>
      <c r="G7859" s="1">
        <f>VLOOKUP(D7859, Fall!$A$1:$E$25, 2)</f>
        <v>1205.3571428571399</v>
      </c>
      <c r="H7859" s="1">
        <f>VLOOKUP(D7859, Fall!$A$1:$E$25, 3)</f>
        <v>904.12930821748796</v>
      </c>
      <c r="I7859" s="1">
        <f>VLOOKUP(D7859, Fall!$A$1:$E$25, 5)</f>
        <v>359.64912280701702</v>
      </c>
      <c r="J7859" s="1">
        <f t="shared" si="733"/>
        <v>359.64912280701702</v>
      </c>
      <c r="K7859" s="47">
        <f t="shared" si="734"/>
        <v>6.7283243748155765</v>
      </c>
      <c r="L7859" s="48">
        <f>Solar!K7876/1000*Variables!$B$3</f>
        <v>3.8738000000000001</v>
      </c>
      <c r="M7859" s="1">
        <f>IF(E7859=1, VLOOKUP(D7859, Sheet1!$E$2:$G$26, 2), Sheet1!$G$3)</f>
        <v>0.18618000000000001</v>
      </c>
      <c r="N7859" s="1">
        <f>'Electricity Rates'!$J$3</f>
        <v>0.19270000000000001</v>
      </c>
      <c r="O7859" s="145">
        <f>L7859-K7859</f>
        <v>-2.8545243748155764</v>
      </c>
      <c r="P7859">
        <f t="shared" si="735"/>
        <v>1.2965481070269618</v>
      </c>
      <c r="Q7859">
        <f>IF(O7859&gt;0, IF(Q7858+O7859*Variables!$B$5&lt;Variables!$B$4, Q7858+O7859*Variables!$B$5, Variables!$B$4), IF(Q7858&gt;-O7859, Q7858+O7859/Variables!$B$5, 0))</f>
        <v>0</v>
      </c>
      <c r="R7859">
        <f>IF(O7859&gt;0, 0, IF(Q7858&gt;-O7859, 0, -O7859 - Q7858*Variables!$B$5))</f>
        <v>2.8545243748155764</v>
      </c>
      <c r="S7859">
        <f t="shared" si="736"/>
        <v>0.53145534810316408</v>
      </c>
      <c r="T7859">
        <f t="shared" si="737"/>
        <v>0</v>
      </c>
    </row>
    <row r="7860" spans="1:20" x14ac:dyDescent="0.3">
      <c r="A7860" s="3">
        <f t="shared" si="732"/>
        <v>43428</v>
      </c>
      <c r="B7860">
        <v>11</v>
      </c>
      <c r="C7860">
        <v>24</v>
      </c>
      <c r="D7860">
        <v>11</v>
      </c>
      <c r="E7860">
        <v>0</v>
      </c>
      <c r="F7860" s="1">
        <f>VLOOKUP(A7860,Weather!$A$1:$E$366, 5)</f>
        <v>0.12727272727272707</v>
      </c>
      <c r="G7860" s="1">
        <f>VLOOKUP(D7860, Fall!$A$1:$E$25, 2)</f>
        <v>1290.17857142857</v>
      </c>
      <c r="H7860" s="1">
        <f>VLOOKUP(D7860, Fall!$A$1:$E$25, 3)</f>
        <v>975.19947355433101</v>
      </c>
      <c r="I7860" s="1">
        <f>VLOOKUP(D7860, Fall!$A$1:$E$25, 5)</f>
        <v>377.19298245613999</v>
      </c>
      <c r="J7860" s="1">
        <f t="shared" si="733"/>
        <v>377.19298245613999</v>
      </c>
      <c r="K7860" s="47">
        <f t="shared" si="734"/>
        <v>7.0565353199285354</v>
      </c>
      <c r="L7860" s="48">
        <f>Solar!K7877/1000*Variables!$B$3</f>
        <v>8.7490000000000006</v>
      </c>
      <c r="M7860" s="1">
        <f>IF(E7860=1, VLOOKUP(D7860, Sheet1!$E$2:$G$26, 2), Sheet1!$G$3)</f>
        <v>0.18618000000000001</v>
      </c>
      <c r="N7860" s="1">
        <f>'Electricity Rates'!$J$3</f>
        <v>0.19270000000000001</v>
      </c>
      <c r="O7860" s="145">
        <f>L7860-K7860</f>
        <v>1.6924646800714651</v>
      </c>
      <c r="P7860">
        <f t="shared" si="735"/>
        <v>1.3597943561502288</v>
      </c>
      <c r="Q7860">
        <f>IF(O7860&gt;0, IF(Q7859+O7860*Variables!$B$5&lt;Variables!$B$4, Q7859+O7860*Variables!$B$5, Variables!$B$4), IF(Q7859&gt;-O7860, Q7859+O7860/Variables!$B$5, 0))</f>
        <v>1.5909167992671771</v>
      </c>
      <c r="R7860">
        <f>IF(O7860&gt;0, 0, IF(Q7859&gt;-O7860, 0, -O7860 - Q7859*Variables!$B$5))</f>
        <v>0</v>
      </c>
      <c r="S7860">
        <f t="shared" si="736"/>
        <v>0</v>
      </c>
      <c r="T7860">
        <f t="shared" si="737"/>
        <v>0</v>
      </c>
    </row>
    <row r="7861" spans="1:20" x14ac:dyDescent="0.3">
      <c r="A7861" s="3">
        <f t="shared" si="732"/>
        <v>43428</v>
      </c>
      <c r="B7861">
        <v>11</v>
      </c>
      <c r="C7861">
        <v>24</v>
      </c>
      <c r="D7861">
        <v>12</v>
      </c>
      <c r="E7861">
        <v>0</v>
      </c>
      <c r="F7861" s="1">
        <f>VLOOKUP(A7861,Weather!$A$1:$E$366, 5)</f>
        <v>0.12727272727272707</v>
      </c>
      <c r="G7861" s="1">
        <f>VLOOKUP(D7861, Fall!$A$1:$E$25, 2)</f>
        <v>1366.07142857142</v>
      </c>
      <c r="H7861" s="1">
        <f>VLOOKUP(D7861, Fall!$A$1:$E$25, 3)</f>
        <v>996.442378876367</v>
      </c>
      <c r="I7861" s="1">
        <f>VLOOKUP(D7861, Fall!$A$1:$E$25, 5)</f>
        <v>368.42105263157799</v>
      </c>
      <c r="J7861" s="1">
        <f t="shared" si="733"/>
        <v>368.42105263157799</v>
      </c>
      <c r="K7861" s="47">
        <f t="shared" si="734"/>
        <v>6.8924298473720462</v>
      </c>
      <c r="L7861" s="48">
        <f>Solar!K7878/1000*Variables!$B$3</f>
        <v>8.2593999999999994</v>
      </c>
      <c r="M7861" s="1">
        <f>IF(E7861=1, VLOOKUP(D7861, Sheet1!$E$2:$G$26, 2), Sheet1!$G$3)</f>
        <v>0.18618000000000001</v>
      </c>
      <c r="N7861" s="1">
        <f>'Electricity Rates'!$J$3</f>
        <v>0.19270000000000001</v>
      </c>
      <c r="O7861" s="145">
        <f>L7861-K7861</f>
        <v>1.3669701526279532</v>
      </c>
      <c r="P7861">
        <f t="shared" si="735"/>
        <v>1.3281712315885934</v>
      </c>
      <c r="Q7861">
        <f>IF(O7861&gt;0, IF(Q7860+O7861*Variables!$B$5&lt;Variables!$B$4, Q7860+O7861*Variables!$B$5, Variables!$B$4), IF(Q7860&gt;-O7861, Q7860+O7861/Variables!$B$5, 0))</f>
        <v>2.875868742737453</v>
      </c>
      <c r="R7861">
        <f>IF(O7861&gt;0, 0, IF(Q7860&gt;-O7861, 0, -O7861 - Q7860*Variables!$B$5))</f>
        <v>0</v>
      </c>
      <c r="S7861">
        <f t="shared" si="736"/>
        <v>0</v>
      </c>
      <c r="T7861">
        <f t="shared" si="737"/>
        <v>0</v>
      </c>
    </row>
    <row r="7862" spans="1:20" x14ac:dyDescent="0.3">
      <c r="A7862" s="3">
        <f t="shared" si="732"/>
        <v>43428</v>
      </c>
      <c r="B7862">
        <v>11</v>
      </c>
      <c r="C7862">
        <v>24</v>
      </c>
      <c r="D7862">
        <v>13</v>
      </c>
      <c r="E7862">
        <v>0</v>
      </c>
      <c r="F7862" s="1">
        <f>VLOOKUP(A7862,Weather!$A$1:$E$366, 5)</f>
        <v>0.12727272727272707</v>
      </c>
      <c r="G7862" s="1">
        <f>VLOOKUP(D7862, Fall!$A$1:$E$25, 2)</f>
        <v>1446.42857142857</v>
      </c>
      <c r="H7862" s="1">
        <f>VLOOKUP(D7862, Fall!$A$1:$E$25, 3)</f>
        <v>1031.4839187299399</v>
      </c>
      <c r="I7862" s="1">
        <f>VLOOKUP(D7862, Fall!$A$1:$E$25, 5)</f>
        <v>350.87719298245599</v>
      </c>
      <c r="J7862" s="1">
        <f t="shared" si="733"/>
        <v>350.87719298245599</v>
      </c>
      <c r="K7862" s="47">
        <f t="shared" si="734"/>
        <v>6.564218902259106</v>
      </c>
      <c r="L7862" s="48">
        <f>Solar!K7879/1000*Variables!$B$3</f>
        <v>8.5438999999999989</v>
      </c>
      <c r="M7862" s="1">
        <f>IF(E7862=1, VLOOKUP(D7862, Sheet1!$E$2:$G$26, 2), Sheet1!$G$3)</f>
        <v>0.18618000000000001</v>
      </c>
      <c r="N7862" s="1">
        <f>'Electricity Rates'!$J$3</f>
        <v>0.19270000000000001</v>
      </c>
      <c r="O7862" s="145">
        <f>L7862-K7862</f>
        <v>1.979681097740893</v>
      </c>
      <c r="P7862">
        <f t="shared" si="735"/>
        <v>1.2649249824653297</v>
      </c>
      <c r="Q7862">
        <f>IF(O7862&gt;0, IF(Q7861+O7862*Variables!$B$5&lt;Variables!$B$4, Q7861+O7862*Variables!$B$5, Variables!$B$4), IF(Q7861&gt;-O7862, Q7861+O7862/Variables!$B$5, 0))</f>
        <v>4.7367689746138923</v>
      </c>
      <c r="R7862">
        <f>IF(O7862&gt;0, 0, IF(Q7861&gt;-O7862, 0, -O7862 - Q7861*Variables!$B$5))</f>
        <v>0</v>
      </c>
      <c r="S7862">
        <f t="shared" si="736"/>
        <v>0</v>
      </c>
      <c r="T7862">
        <f t="shared" si="737"/>
        <v>0</v>
      </c>
    </row>
    <row r="7863" spans="1:20" x14ac:dyDescent="0.3">
      <c r="A7863" s="3">
        <f t="shared" si="732"/>
        <v>43428</v>
      </c>
      <c r="B7863">
        <v>11</v>
      </c>
      <c r="C7863">
        <v>24</v>
      </c>
      <c r="D7863">
        <v>14</v>
      </c>
      <c r="E7863">
        <v>0</v>
      </c>
      <c r="F7863" s="1">
        <f>VLOOKUP(A7863,Weather!$A$1:$E$366, 5)</f>
        <v>0.12727272727272707</v>
      </c>
      <c r="G7863" s="1">
        <f>VLOOKUP(D7863, Fall!$A$1:$E$25, 2)</f>
        <v>1482.1428571428501</v>
      </c>
      <c r="H7863" s="1">
        <f>VLOOKUP(D7863, Fall!$A$1:$E$25, 3)</f>
        <v>1052.56230978037</v>
      </c>
      <c r="I7863" s="1">
        <f>VLOOKUP(D7863, Fall!$A$1:$E$25, 5)</f>
        <v>342.105263157894</v>
      </c>
      <c r="J7863" s="1">
        <f t="shared" si="733"/>
        <v>342.105263157894</v>
      </c>
      <c r="K7863" s="47">
        <f t="shared" si="734"/>
        <v>6.4001134297026177</v>
      </c>
      <c r="L7863" s="48">
        <f>Solar!K7880/1000*Variables!$B$3</f>
        <v>8.0133499999999991</v>
      </c>
      <c r="M7863" s="1">
        <f>IF(E7863=1, VLOOKUP(D7863, Sheet1!$E$2:$G$26, 2), Sheet1!$G$3)</f>
        <v>0.18618000000000001</v>
      </c>
      <c r="N7863" s="1">
        <f>'Electricity Rates'!$J$3</f>
        <v>0.19270000000000001</v>
      </c>
      <c r="O7863" s="145">
        <f>L7863-K7863</f>
        <v>1.6132365702973814</v>
      </c>
      <c r="P7863">
        <f t="shared" si="735"/>
        <v>1.2333018579036945</v>
      </c>
      <c r="Q7863">
        <f>IF(O7863&gt;0, IF(Q7862+O7863*Variables!$B$5&lt;Variables!$B$4, Q7862+O7863*Variables!$B$5, Variables!$B$4), IF(Q7862&gt;-O7863, Q7862+O7863/Variables!$B$5, 0))</f>
        <v>6.253211350693431</v>
      </c>
      <c r="R7863">
        <f>IF(O7863&gt;0, 0, IF(Q7862&gt;-O7863, 0, -O7863 - Q7862*Variables!$B$5))</f>
        <v>0</v>
      </c>
      <c r="S7863">
        <f t="shared" si="736"/>
        <v>0</v>
      </c>
      <c r="T7863">
        <f t="shared" si="737"/>
        <v>0</v>
      </c>
    </row>
    <row r="7864" spans="1:20" x14ac:dyDescent="0.3">
      <c r="A7864" s="3">
        <f t="shared" si="732"/>
        <v>43428</v>
      </c>
      <c r="B7864">
        <v>11</v>
      </c>
      <c r="C7864">
        <v>24</v>
      </c>
      <c r="D7864">
        <v>15</v>
      </c>
      <c r="E7864">
        <v>0</v>
      </c>
      <c r="F7864" s="1">
        <f>VLOOKUP(A7864,Weather!$A$1:$E$366, 5)</f>
        <v>0.12727272727272707</v>
      </c>
      <c r="G7864" s="1">
        <f>VLOOKUP(D7864, Fall!$A$1:$E$25, 2)</f>
        <v>1437.5</v>
      </c>
      <c r="H7864" s="1">
        <f>VLOOKUP(D7864, Fall!$A$1:$E$25, 3)</f>
        <v>1060.00658057086</v>
      </c>
      <c r="I7864" s="1">
        <f>VLOOKUP(D7864, Fall!$A$1:$E$25, 5)</f>
        <v>328.94736842105198</v>
      </c>
      <c r="J7864" s="1">
        <f t="shared" si="733"/>
        <v>328.94736842105198</v>
      </c>
      <c r="K7864" s="47">
        <f t="shared" si="734"/>
        <v>6.1539552208679025</v>
      </c>
      <c r="L7864" s="48">
        <f>Solar!K7881/1000*Variables!$B$3</f>
        <v>5.5353000000000003</v>
      </c>
      <c r="M7864" s="1">
        <f>IF(E7864=1, VLOOKUP(D7864, Sheet1!$E$2:$G$26, 2), Sheet1!$G$3)</f>
        <v>0.18618000000000001</v>
      </c>
      <c r="N7864" s="1">
        <f>'Electricity Rates'!$J$3</f>
        <v>0.19270000000000001</v>
      </c>
      <c r="O7864" s="145">
        <f>L7864-K7864</f>
        <v>-0.61865522086790214</v>
      </c>
      <c r="P7864">
        <f t="shared" si="735"/>
        <v>1.185867171061245</v>
      </c>
      <c r="Q7864">
        <f>IF(O7864&gt;0, IF(Q7863+O7864*Variables!$B$5&lt;Variables!$B$4, Q7863+O7864*Variables!$B$5, Variables!$B$4), IF(Q7863&gt;-O7864, Q7863+O7864/Variables!$B$5, 0))</f>
        <v>5.5950674987063014</v>
      </c>
      <c r="R7864">
        <f>IF(O7864&gt;0, 0, IF(Q7863&gt;-O7864, 0, -O7864 - Q7863*Variables!$B$5))</f>
        <v>0</v>
      </c>
      <c r="S7864">
        <f t="shared" si="736"/>
        <v>0</v>
      </c>
      <c r="T7864">
        <f t="shared" si="737"/>
        <v>0</v>
      </c>
    </row>
    <row r="7865" spans="1:20" x14ac:dyDescent="0.3">
      <c r="A7865" s="3">
        <f t="shared" si="732"/>
        <v>43428</v>
      </c>
      <c r="B7865">
        <v>11</v>
      </c>
      <c r="C7865">
        <v>24</v>
      </c>
      <c r="D7865">
        <v>16</v>
      </c>
      <c r="E7865">
        <v>0</v>
      </c>
      <c r="F7865" s="1">
        <f>VLOOKUP(A7865,Weather!$A$1:$E$366, 5)</f>
        <v>0.12727272727272707</v>
      </c>
      <c r="G7865" s="1">
        <f>VLOOKUP(D7865, Fall!$A$1:$E$25, 2)</f>
        <v>1348.2142857142801</v>
      </c>
      <c r="H7865" s="1">
        <f>VLOOKUP(D7865, Fall!$A$1:$E$25, 3)</f>
        <v>1003.98947108661</v>
      </c>
      <c r="I7865" s="1">
        <f>VLOOKUP(D7865, Fall!$A$1:$E$25, 5)</f>
        <v>298.24561403508801</v>
      </c>
      <c r="J7865" s="1">
        <f t="shared" si="733"/>
        <v>298.24561403508801</v>
      </c>
      <c r="K7865" s="47">
        <f t="shared" si="734"/>
        <v>5.5795860669202471</v>
      </c>
      <c r="L7865" s="48">
        <f>Solar!K7882/1000*Variables!$B$3</f>
        <v>2.0658000000000003</v>
      </c>
      <c r="M7865" s="1">
        <f>IF(E7865=1, VLOOKUP(D7865, Sheet1!$E$2:$G$26, 2), Sheet1!$G$3)</f>
        <v>0.18618000000000001</v>
      </c>
      <c r="N7865" s="1">
        <f>'Electricity Rates'!$J$3</f>
        <v>0.19270000000000001</v>
      </c>
      <c r="O7865" s="145">
        <f>L7865-K7865</f>
        <v>-3.5137860669202468</v>
      </c>
      <c r="P7865">
        <f t="shared" si="735"/>
        <v>1.0751862350955317</v>
      </c>
      <c r="Q7865">
        <f>IF(O7865&gt;0, IF(Q7864+O7865*Variables!$B$5&lt;Variables!$B$4, Q7864+O7865*Variables!$B$5, Variables!$B$4), IF(Q7864&gt;-O7865, Q7864+O7865/Variables!$B$5, 0))</f>
        <v>1.856997214748592</v>
      </c>
      <c r="R7865">
        <f>IF(O7865&gt;0, 0, IF(Q7864&gt;-O7865, 0, -O7865 - Q7864*Variables!$B$5))</f>
        <v>0</v>
      </c>
      <c r="S7865">
        <f t="shared" si="736"/>
        <v>0</v>
      </c>
      <c r="T7865">
        <f t="shared" si="737"/>
        <v>0</v>
      </c>
    </row>
    <row r="7866" spans="1:20" x14ac:dyDescent="0.3">
      <c r="A7866" s="3">
        <f t="shared" si="732"/>
        <v>43428</v>
      </c>
      <c r="B7866">
        <v>11</v>
      </c>
      <c r="C7866">
        <v>24</v>
      </c>
      <c r="D7866">
        <v>17</v>
      </c>
      <c r="E7866">
        <v>0</v>
      </c>
      <c r="F7866" s="1">
        <f>VLOOKUP(A7866,Weather!$A$1:$E$366, 5)</f>
        <v>0.12727272727272707</v>
      </c>
      <c r="G7866" s="1">
        <f>VLOOKUP(D7866, Fall!$A$1:$E$25, 2)</f>
        <v>1080.3571428571399</v>
      </c>
      <c r="H7866" s="1">
        <f>VLOOKUP(D7866, Fall!$A$1:$E$25, 3)</f>
        <v>794.90091642515802</v>
      </c>
      <c r="I7866" s="1">
        <f>VLOOKUP(D7866, Fall!$A$1:$E$25, 5)</f>
        <v>263.15789473684202</v>
      </c>
      <c r="J7866" s="1">
        <f t="shared" si="733"/>
        <v>263.15789473684202</v>
      </c>
      <c r="K7866" s="47">
        <f t="shared" si="734"/>
        <v>4.9231641766943302</v>
      </c>
      <c r="L7866" s="48">
        <f>Solar!K7883/1000*Variables!$B$3</f>
        <v>0.96804999999999997</v>
      </c>
      <c r="M7866" s="1">
        <f>IF(E7866=1, VLOOKUP(D7866, Sheet1!$E$2:$G$26, 2), Sheet1!$G$3)</f>
        <v>0.18618000000000001</v>
      </c>
      <c r="N7866" s="1">
        <f>'Electricity Rates'!$J$3</f>
        <v>0.19270000000000001</v>
      </c>
      <c r="O7866" s="145">
        <f>L7866-K7866</f>
        <v>-3.9551141766943303</v>
      </c>
      <c r="P7866">
        <f t="shared" si="735"/>
        <v>0.94869373684899749</v>
      </c>
      <c r="Q7866">
        <f>IF(O7866&gt;0, IF(Q7865+O7866*Variables!$B$5&lt;Variables!$B$4, Q7865+O7866*Variables!$B$5, Variables!$B$4), IF(Q7865&gt;-O7866, Q7865+O7866/Variables!$B$5, 0))</f>
        <v>0</v>
      </c>
      <c r="R7866">
        <f>IF(O7866&gt;0, 0, IF(Q7865&gt;-O7866, 0, -O7866 - Q7865*Variables!$B$5))</f>
        <v>2.2095367948306537</v>
      </c>
      <c r="S7866">
        <f t="shared" si="736"/>
        <v>0.41137156046157114</v>
      </c>
      <c r="T7866">
        <f t="shared" si="737"/>
        <v>0</v>
      </c>
    </row>
    <row r="7867" spans="1:20" x14ac:dyDescent="0.3">
      <c r="A7867" s="3">
        <f t="shared" si="732"/>
        <v>43428</v>
      </c>
      <c r="B7867">
        <v>11</v>
      </c>
      <c r="C7867">
        <v>24</v>
      </c>
      <c r="D7867">
        <v>18</v>
      </c>
      <c r="E7867">
        <v>0</v>
      </c>
      <c r="F7867" s="1">
        <f>VLOOKUP(A7867,Weather!$A$1:$E$366, 5)</f>
        <v>0.12727272727272707</v>
      </c>
      <c r="G7867" s="1">
        <f>VLOOKUP(D7867, Fall!$A$1:$E$25, 2)</f>
        <v>678.57142857142799</v>
      </c>
      <c r="H7867" s="1">
        <f>VLOOKUP(D7867, Fall!$A$1:$E$25, 3)</f>
        <v>583.61400485626905</v>
      </c>
      <c r="I7867" s="1">
        <f>VLOOKUP(D7867, Fall!$A$1:$E$25, 5)</f>
        <v>280.70175438596499</v>
      </c>
      <c r="J7867" s="1">
        <f t="shared" si="733"/>
        <v>280.70175438596499</v>
      </c>
      <c r="K7867" s="47">
        <f t="shared" si="734"/>
        <v>5.251375121807289</v>
      </c>
      <c r="L7867" s="48">
        <f>Solar!K7884/1000*Variables!$B$3</f>
        <v>0</v>
      </c>
      <c r="M7867" s="1">
        <f>IF(E7867=1, VLOOKUP(D7867, Sheet1!$E$2:$G$26, 2), Sheet1!$G$3)</f>
        <v>0.18618000000000001</v>
      </c>
      <c r="N7867" s="1">
        <f>'Electricity Rates'!$J$3</f>
        <v>0.19270000000000001</v>
      </c>
      <c r="O7867" s="145">
        <f>L7867-K7867</f>
        <v>-5.251375121807289</v>
      </c>
      <c r="P7867">
        <f t="shared" si="735"/>
        <v>1.0119399859722646</v>
      </c>
      <c r="Q7867">
        <f>IF(O7867&gt;0, IF(Q7866+O7867*Variables!$B$5&lt;Variables!$B$4, Q7866+O7867*Variables!$B$5, Variables!$B$4), IF(Q7866&gt;-O7867, Q7866+O7867/Variables!$B$5, 0))</f>
        <v>0</v>
      </c>
      <c r="R7867">
        <f>IF(O7867&gt;0, 0, IF(Q7866&gt;-O7867, 0, -O7867 - Q7866*Variables!$B$5))</f>
        <v>5.251375121807289</v>
      </c>
      <c r="S7867">
        <f t="shared" si="736"/>
        <v>0.97770102017808114</v>
      </c>
      <c r="T7867">
        <f t="shared" si="737"/>
        <v>0</v>
      </c>
    </row>
    <row r="7868" spans="1:20" x14ac:dyDescent="0.3">
      <c r="A7868" s="3">
        <f t="shared" si="732"/>
        <v>43428</v>
      </c>
      <c r="B7868">
        <v>11</v>
      </c>
      <c r="C7868">
        <v>24</v>
      </c>
      <c r="D7868">
        <v>19</v>
      </c>
      <c r="E7868">
        <v>0</v>
      </c>
      <c r="F7868" s="1">
        <f>VLOOKUP(A7868,Weather!$A$1:$E$366, 5)</f>
        <v>0.12727272727272707</v>
      </c>
      <c r="G7868" s="1">
        <f>VLOOKUP(D7868, Fall!$A$1:$E$25, 2)</f>
        <v>517.85714285714198</v>
      </c>
      <c r="H7868" s="1">
        <f>VLOOKUP(D7868, Fall!$A$1:$E$25, 3)</f>
        <v>442.60593718179598</v>
      </c>
      <c r="I7868" s="1">
        <f>VLOOKUP(D7868, Fall!$A$1:$E$25, 5)</f>
        <v>289.47368421052602</v>
      </c>
      <c r="J7868" s="1">
        <f t="shared" si="733"/>
        <v>289.47368421052602</v>
      </c>
      <c r="K7868" s="47">
        <f t="shared" si="734"/>
        <v>5.4154805943637587</v>
      </c>
      <c r="L7868" s="48">
        <f>Solar!K7885/1000*Variables!$B$3</f>
        <v>0</v>
      </c>
      <c r="M7868" s="1">
        <f>IF(E7868=1, VLOOKUP(D7868, Sheet1!$E$2:$G$26, 2), Sheet1!$G$3)</f>
        <v>0.18618000000000001</v>
      </c>
      <c r="N7868" s="1">
        <f>'Electricity Rates'!$J$3</f>
        <v>0.19270000000000001</v>
      </c>
      <c r="O7868" s="145">
        <f>L7868-K7868</f>
        <v>-5.4154805943637587</v>
      </c>
      <c r="P7868">
        <f t="shared" si="735"/>
        <v>1.0435631105338963</v>
      </c>
      <c r="Q7868">
        <f>IF(O7868&gt;0, IF(Q7867+O7868*Variables!$B$5&lt;Variables!$B$4, Q7867+O7868*Variables!$B$5, Variables!$B$4), IF(Q7867&gt;-O7868, Q7867+O7868/Variables!$B$5, 0))</f>
        <v>0</v>
      </c>
      <c r="R7868">
        <f>IF(O7868&gt;0, 0, IF(Q7867&gt;-O7868, 0, -O7868 - Q7867*Variables!$B$5))</f>
        <v>5.4154805943637587</v>
      </c>
      <c r="S7868">
        <f t="shared" si="736"/>
        <v>1.0082541770586446</v>
      </c>
      <c r="T7868">
        <f t="shared" si="737"/>
        <v>0</v>
      </c>
    </row>
    <row r="7869" spans="1:20" x14ac:dyDescent="0.3">
      <c r="A7869" s="3">
        <f t="shared" si="732"/>
        <v>43428</v>
      </c>
      <c r="B7869">
        <v>11</v>
      </c>
      <c r="C7869">
        <v>24</v>
      </c>
      <c r="D7869">
        <v>20</v>
      </c>
      <c r="E7869">
        <v>0</v>
      </c>
      <c r="F7869" s="1">
        <f>VLOOKUP(A7869,Weather!$A$1:$E$366, 5)</f>
        <v>0.12727272727272707</v>
      </c>
      <c r="G7869" s="1">
        <f>VLOOKUP(D7869, Fall!$A$1:$E$25, 2)</f>
        <v>428.57142857142799</v>
      </c>
      <c r="H7869" s="1">
        <f>VLOOKUP(D7869, Fall!$A$1:$E$25, 3)</f>
        <v>354.11608052009001</v>
      </c>
      <c r="I7869" s="1">
        <f>VLOOKUP(D7869, Fall!$A$1:$E$25, 5)</f>
        <v>263.15789473684202</v>
      </c>
      <c r="J7869" s="1">
        <f t="shared" si="733"/>
        <v>263.15789473684202</v>
      </c>
      <c r="K7869" s="47">
        <f t="shared" si="734"/>
        <v>4.9231641766943302</v>
      </c>
      <c r="L7869" s="48">
        <f>Solar!K7886/1000*Variables!$B$3</f>
        <v>0</v>
      </c>
      <c r="M7869" s="1">
        <f>IF(E7869=1, VLOOKUP(D7869, Sheet1!$E$2:$G$26, 2), Sheet1!$G$3)</f>
        <v>0.18618000000000001</v>
      </c>
      <c r="N7869" s="1">
        <f>'Electricity Rates'!$J$3</f>
        <v>0.19270000000000001</v>
      </c>
      <c r="O7869" s="145">
        <f>L7869-K7869</f>
        <v>-4.9231641766943302</v>
      </c>
      <c r="P7869">
        <f t="shared" si="735"/>
        <v>0.94869373684899749</v>
      </c>
      <c r="Q7869">
        <f>IF(O7869&gt;0, IF(Q7868+O7869*Variables!$B$5&lt;Variables!$B$4, Q7868+O7869*Variables!$B$5, Variables!$B$4), IF(Q7868&gt;-O7869, Q7868+O7869/Variables!$B$5, 0))</f>
        <v>0</v>
      </c>
      <c r="R7869">
        <f>IF(O7869&gt;0, 0, IF(Q7868&gt;-O7869, 0, -O7869 - Q7868*Variables!$B$5))</f>
        <v>4.9231641766943302</v>
      </c>
      <c r="S7869">
        <f t="shared" si="736"/>
        <v>0.9165947064169504</v>
      </c>
      <c r="T7869">
        <f t="shared" si="737"/>
        <v>0</v>
      </c>
    </row>
    <row r="7870" spans="1:20" x14ac:dyDescent="0.3">
      <c r="A7870" s="3">
        <f t="shared" si="732"/>
        <v>43428</v>
      </c>
      <c r="B7870">
        <v>11</v>
      </c>
      <c r="C7870">
        <v>24</v>
      </c>
      <c r="D7870">
        <v>21</v>
      </c>
      <c r="E7870">
        <v>0</v>
      </c>
      <c r="F7870" s="1">
        <f>VLOOKUP(A7870,Weather!$A$1:$E$366, 5)</f>
        <v>0.12727272727272707</v>
      </c>
      <c r="G7870" s="1">
        <f>VLOOKUP(D7870, Fall!$A$1:$E$25, 2)</f>
        <v>366.07142857142799</v>
      </c>
      <c r="H7870" s="1">
        <f>VLOOKUP(D7870, Fall!$A$1:$E$25, 3)</f>
        <v>305.62638808916603</v>
      </c>
      <c r="I7870" s="1">
        <f>VLOOKUP(D7870, Fall!$A$1:$E$25, 5)</f>
        <v>271.929824561403</v>
      </c>
      <c r="J7870" s="1">
        <f t="shared" si="733"/>
        <v>271.929824561403</v>
      </c>
      <c r="K7870" s="47">
        <f t="shared" si="734"/>
        <v>5.0872696492507998</v>
      </c>
      <c r="L7870" s="48">
        <f>Solar!K7887/1000*Variables!$B$3</f>
        <v>0</v>
      </c>
      <c r="M7870" s="1">
        <f>IF(E7870=1, VLOOKUP(D7870, Sheet1!$E$2:$G$26, 2), Sheet1!$G$3)</f>
        <v>0.18618000000000001</v>
      </c>
      <c r="N7870" s="1">
        <f>'Electricity Rates'!$J$3</f>
        <v>0.19270000000000001</v>
      </c>
      <c r="O7870" s="145">
        <f>L7870-K7870</f>
        <v>-5.0872696492507998</v>
      </c>
      <c r="P7870">
        <f t="shared" si="735"/>
        <v>0.98031686141062913</v>
      </c>
      <c r="Q7870">
        <f>IF(O7870&gt;0, IF(Q7869+O7870*Variables!$B$5&lt;Variables!$B$4, Q7869+O7870*Variables!$B$5, Variables!$B$4), IF(Q7869&gt;-O7870, Q7869+O7870/Variables!$B$5, 0))</f>
        <v>0</v>
      </c>
      <c r="R7870">
        <f>IF(O7870&gt;0, 0, IF(Q7869&gt;-O7870, 0, -O7870 - Q7869*Variables!$B$5))</f>
        <v>5.0872696492507998</v>
      </c>
      <c r="S7870">
        <f t="shared" si="736"/>
        <v>0.94714786329751399</v>
      </c>
      <c r="T7870">
        <f t="shared" si="737"/>
        <v>0</v>
      </c>
    </row>
    <row r="7871" spans="1:20" x14ac:dyDescent="0.3">
      <c r="A7871" s="3">
        <f t="shared" si="732"/>
        <v>43428</v>
      </c>
      <c r="B7871">
        <v>11</v>
      </c>
      <c r="C7871">
        <v>24</v>
      </c>
      <c r="D7871">
        <v>22</v>
      </c>
      <c r="E7871">
        <v>0</v>
      </c>
      <c r="F7871" s="1">
        <f>VLOOKUP(A7871,Weather!$A$1:$E$366, 5)</f>
        <v>0.12727272727272707</v>
      </c>
      <c r="G7871" s="1">
        <f>VLOOKUP(D7871, Fall!$A$1:$E$25, 2)</f>
        <v>330.35714285714198</v>
      </c>
      <c r="H7871" s="1">
        <f>VLOOKUP(D7871, Fall!$A$1:$E$25, 3)</f>
        <v>272.33281237147202</v>
      </c>
      <c r="I7871" s="1">
        <f>VLOOKUP(D7871, Fall!$A$1:$E$25, 5)</f>
        <v>254.385964912281</v>
      </c>
      <c r="J7871" s="1">
        <f t="shared" si="733"/>
        <v>254.385964912281</v>
      </c>
      <c r="K7871" s="47">
        <f t="shared" si="734"/>
        <v>4.7590587041378596</v>
      </c>
      <c r="L7871" s="48">
        <f>Solar!K7888/1000*Variables!$B$3</f>
        <v>0</v>
      </c>
      <c r="M7871" s="1">
        <f>IF(E7871=1, VLOOKUP(D7871, Sheet1!$E$2:$G$26, 2), Sheet1!$G$3)</f>
        <v>0.18618000000000001</v>
      </c>
      <c r="N7871" s="1">
        <f>'Electricity Rates'!$J$3</f>
        <v>0.19270000000000001</v>
      </c>
      <c r="O7871" s="145">
        <f>L7871-K7871</f>
        <v>-4.7590587041378596</v>
      </c>
      <c r="P7871">
        <f t="shared" si="735"/>
        <v>0.91707061228736564</v>
      </c>
      <c r="Q7871">
        <f>IF(O7871&gt;0, IF(Q7870+O7871*Variables!$B$5&lt;Variables!$B$4, Q7870+O7871*Variables!$B$5, Variables!$B$4), IF(Q7870&gt;-O7871, Q7870+O7871/Variables!$B$5, 0))</f>
        <v>0</v>
      </c>
      <c r="R7871">
        <f>IF(O7871&gt;0, 0, IF(Q7870&gt;-O7871, 0, -O7871 - Q7870*Variables!$B$5))</f>
        <v>4.7590587041378596</v>
      </c>
      <c r="S7871">
        <f t="shared" si="736"/>
        <v>0.88604154953638681</v>
      </c>
      <c r="T7871">
        <f t="shared" si="737"/>
        <v>0</v>
      </c>
    </row>
    <row r="7872" spans="1:20" x14ac:dyDescent="0.3">
      <c r="A7872" s="3">
        <f t="shared" si="732"/>
        <v>43428</v>
      </c>
      <c r="B7872">
        <v>11</v>
      </c>
      <c r="C7872">
        <v>24</v>
      </c>
      <c r="D7872">
        <v>23</v>
      </c>
      <c r="E7872">
        <v>0</v>
      </c>
      <c r="F7872" s="1">
        <f>VLOOKUP(A7872,Weather!$A$1:$E$366, 5)</f>
        <v>0.12727272727272707</v>
      </c>
      <c r="G7872" s="1">
        <f>VLOOKUP(D7872, Fall!$A$1:$E$25, 2)</f>
        <v>303.57142857142799</v>
      </c>
      <c r="H7872" s="1">
        <f>VLOOKUP(D7872, Fall!$A$1:$E$25, 3)</f>
        <v>252.67335691371099</v>
      </c>
      <c r="I7872" s="1">
        <f>VLOOKUP(D7872, Fall!$A$1:$E$25, 5)</f>
        <v>254.385964912281</v>
      </c>
      <c r="J7872" s="1">
        <f t="shared" si="733"/>
        <v>254.385964912281</v>
      </c>
      <c r="K7872" s="47">
        <f t="shared" si="734"/>
        <v>4.7590587041378596</v>
      </c>
      <c r="L7872" s="48">
        <f>Solar!K7889/1000*Variables!$B$3</f>
        <v>0</v>
      </c>
      <c r="M7872" s="1">
        <f>IF(E7872=1, VLOOKUP(D7872, Sheet1!$E$2:$G$26, 2), Sheet1!$G$3)</f>
        <v>0.18618000000000001</v>
      </c>
      <c r="N7872" s="1">
        <f>'Electricity Rates'!$J$3</f>
        <v>0.19270000000000001</v>
      </c>
      <c r="O7872" s="145">
        <f>L7872-K7872</f>
        <v>-4.7590587041378596</v>
      </c>
      <c r="P7872">
        <f t="shared" si="735"/>
        <v>0.91707061228736564</v>
      </c>
      <c r="Q7872">
        <f>IF(O7872&gt;0, IF(Q7871+O7872*Variables!$B$5&lt;Variables!$B$4, Q7871+O7872*Variables!$B$5, Variables!$B$4), IF(Q7871&gt;-O7872, Q7871+O7872/Variables!$B$5, 0))</f>
        <v>0</v>
      </c>
      <c r="R7872">
        <f>IF(O7872&gt;0, 0, IF(Q7871&gt;-O7872, 0, -O7872 - Q7871*Variables!$B$5))</f>
        <v>4.7590587041378596</v>
      </c>
      <c r="S7872">
        <f t="shared" si="736"/>
        <v>0.88604154953638681</v>
      </c>
      <c r="T7872">
        <f t="shared" si="737"/>
        <v>0</v>
      </c>
    </row>
    <row r="7873" spans="1:20" x14ac:dyDescent="0.3">
      <c r="A7873" s="3">
        <f t="shared" si="732"/>
        <v>43428</v>
      </c>
      <c r="B7873">
        <v>11</v>
      </c>
      <c r="C7873">
        <v>24</v>
      </c>
      <c r="D7873">
        <v>24</v>
      </c>
      <c r="E7873">
        <v>0</v>
      </c>
      <c r="F7873" s="1">
        <f>VLOOKUP(A7873,Weather!$A$1:$E$366, 5)</f>
        <v>0.12727272727272707</v>
      </c>
      <c r="G7873" s="1">
        <f>VLOOKUP(D7873, Fall!$A$1:$E$25, 2)</f>
        <v>285.71428571428498</v>
      </c>
      <c r="H7873" s="1">
        <f>VLOOKUP(D7873, Fall!$A$1:$E$25, 3)</f>
        <v>237.47635107345499</v>
      </c>
      <c r="I7873" s="1">
        <f>VLOOKUP(D7873, Fall!$A$1:$E$25, 5)</f>
        <v>254.385964912281</v>
      </c>
      <c r="J7873" s="1">
        <f t="shared" si="733"/>
        <v>254.385964912281</v>
      </c>
      <c r="K7873" s="47">
        <f t="shared" si="734"/>
        <v>4.7590587041378596</v>
      </c>
      <c r="L7873" s="48">
        <f>Solar!K7890/1000*Variables!$B$3</f>
        <v>0</v>
      </c>
      <c r="M7873" s="1">
        <f>IF(E7873=1, VLOOKUP(D7873, Sheet1!$E$2:$G$26, 2), Sheet1!$G$3)</f>
        <v>0.18618000000000001</v>
      </c>
      <c r="N7873" s="1">
        <f>'Electricity Rates'!$J$3</f>
        <v>0.19270000000000001</v>
      </c>
      <c r="O7873" s="145">
        <f>L7873-K7873</f>
        <v>-4.7590587041378596</v>
      </c>
      <c r="P7873">
        <f t="shared" si="735"/>
        <v>0.91707061228736564</v>
      </c>
      <c r="Q7873">
        <f>IF(O7873&gt;0, IF(Q7872+O7873*Variables!$B$5&lt;Variables!$B$4, Q7872+O7873*Variables!$B$5, Variables!$B$4), IF(Q7872&gt;-O7873, Q7872+O7873/Variables!$B$5, 0))</f>
        <v>0</v>
      </c>
      <c r="R7873">
        <f>IF(O7873&gt;0, 0, IF(Q7872&gt;-O7873, 0, -O7873 - Q7872*Variables!$B$5))</f>
        <v>4.7590587041378596</v>
      </c>
      <c r="S7873">
        <f t="shared" si="736"/>
        <v>0.88604154953638681</v>
      </c>
      <c r="T7873">
        <f t="shared" si="737"/>
        <v>0</v>
      </c>
    </row>
    <row r="7874" spans="1:20" x14ac:dyDescent="0.3">
      <c r="A7874" s="3">
        <f t="shared" si="732"/>
        <v>43429</v>
      </c>
      <c r="B7874">
        <v>11</v>
      </c>
      <c r="C7874">
        <v>25</v>
      </c>
      <c r="D7874">
        <v>1</v>
      </c>
      <c r="E7874">
        <v>0</v>
      </c>
      <c r="F7874" s="1">
        <f>VLOOKUP(A7874,Weather!$A$1:$E$366, 5)</f>
        <v>0.10909090909090928</v>
      </c>
      <c r="G7874" s="1">
        <f>VLOOKUP(D7874, Fall!$A$1:$E$25, 2)</f>
        <v>276.78571428571399</v>
      </c>
      <c r="H7874" s="1">
        <f>VLOOKUP(D7874, Fall!$A$1:$E$25, 3)</f>
        <v>258.40056395394299</v>
      </c>
      <c r="I7874" s="1">
        <f>VLOOKUP(D7874, Fall!$A$1:$E$25, 5)</f>
        <v>254.385964912281</v>
      </c>
      <c r="J7874" s="1">
        <f t="shared" si="733"/>
        <v>254.385964912281</v>
      </c>
      <c r="K7874" s="47">
        <f t="shared" si="734"/>
        <v>4.7590587041378596</v>
      </c>
      <c r="L7874" s="48">
        <f>Solar!K7891/1000*Variables!$B$3</f>
        <v>0</v>
      </c>
      <c r="M7874" s="1">
        <f>IF(E7874=1, VLOOKUP(D7874, Sheet1!$E$2:$G$26, 2), Sheet1!$G$3)</f>
        <v>0.18618000000000001</v>
      </c>
      <c r="N7874" s="1">
        <f>'Electricity Rates'!$J$3</f>
        <v>0.19270000000000001</v>
      </c>
      <c r="O7874" s="145">
        <f>L7874-K7874</f>
        <v>-4.7590587041378596</v>
      </c>
      <c r="P7874">
        <f t="shared" si="735"/>
        <v>0.91707061228736564</v>
      </c>
      <c r="Q7874">
        <f>IF(O7874&gt;0, IF(Q7873+O7874*Variables!$B$5&lt;Variables!$B$4, Q7873+O7874*Variables!$B$5, Variables!$B$4), IF(Q7873&gt;-O7874, Q7873+O7874/Variables!$B$5, 0))</f>
        <v>0</v>
      </c>
      <c r="R7874">
        <f>IF(O7874&gt;0, 0, IF(Q7873&gt;-O7874, 0, -O7874 - Q7873*Variables!$B$5))</f>
        <v>4.7590587041378596</v>
      </c>
      <c r="S7874">
        <f t="shared" si="736"/>
        <v>0.88604154953638681</v>
      </c>
      <c r="T7874">
        <f t="shared" si="737"/>
        <v>0</v>
      </c>
    </row>
    <row r="7875" spans="1:20" x14ac:dyDescent="0.3">
      <c r="A7875" s="3">
        <f t="shared" ref="A7875:A7938" si="738">DATE(2018, B7875, C7875)</f>
        <v>43429</v>
      </c>
      <c r="B7875">
        <v>11</v>
      </c>
      <c r="C7875">
        <v>25</v>
      </c>
      <c r="D7875">
        <v>2</v>
      </c>
      <c r="E7875">
        <v>0</v>
      </c>
      <c r="F7875" s="1">
        <f>VLOOKUP(A7875,Weather!$A$1:$E$366, 5)</f>
        <v>0.10909090909090928</v>
      </c>
      <c r="G7875" s="1">
        <f>VLOOKUP(D7875, Fall!$A$1:$E$25, 2)</f>
        <v>272.32142857142799</v>
      </c>
      <c r="H7875" s="1">
        <f>VLOOKUP(D7875, Fall!$A$1:$E$25, 3)</f>
        <v>244.53669616981199</v>
      </c>
      <c r="I7875" s="1">
        <f>VLOOKUP(D7875, Fall!$A$1:$E$25, 5)</f>
        <v>254.385964912281</v>
      </c>
      <c r="J7875" s="1">
        <f t="shared" ref="J7875:J7938" si="739">IF(E7875=0, I7875, H7875 + (G7875-H7875)*F7875)</f>
        <v>254.385964912281</v>
      </c>
      <c r="K7875" s="47">
        <f t="shared" ref="K7875:K7938" si="740">J7875*1000/53453</f>
        <v>4.7590587041378596</v>
      </c>
      <c r="L7875" s="48">
        <f>Solar!K7892/1000*Variables!$B$3</f>
        <v>0</v>
      </c>
      <c r="M7875" s="1">
        <f>IF(E7875=1, VLOOKUP(D7875, Sheet1!$E$2:$G$26, 2), Sheet1!$G$3)</f>
        <v>0.18618000000000001</v>
      </c>
      <c r="N7875" s="1">
        <f>'Electricity Rates'!$J$3</f>
        <v>0.19270000000000001</v>
      </c>
      <c r="O7875" s="145">
        <f>L7875-K7875</f>
        <v>-4.7590587041378596</v>
      </c>
      <c r="P7875">
        <f t="shared" ref="P7875:P7938" si="741">N7875*K7875</f>
        <v>0.91707061228736564</v>
      </c>
      <c r="Q7875">
        <f>IF(O7875&gt;0, IF(Q7874+O7875*Variables!$B$5&lt;Variables!$B$4, Q7874+O7875*Variables!$B$5, Variables!$B$4), IF(Q7874&gt;-O7875, Q7874+O7875/Variables!$B$5, 0))</f>
        <v>0</v>
      </c>
      <c r="R7875">
        <f>IF(O7875&gt;0, 0, IF(Q7874&gt;-O7875, 0, -O7875 - Q7874*Variables!$B$5))</f>
        <v>4.7590587041378596</v>
      </c>
      <c r="S7875">
        <f t="shared" ref="S7875:S7938" si="742">R7875*M7875</f>
        <v>0.88604154953638681</v>
      </c>
      <c r="T7875">
        <f t="shared" ref="T7875:T7938" si="743">IF(AND(R7875&gt;0, M7875&gt;0.3), 1, 0)</f>
        <v>0</v>
      </c>
    </row>
    <row r="7876" spans="1:20" x14ac:dyDescent="0.3">
      <c r="A7876" s="3">
        <f t="shared" si="738"/>
        <v>43429</v>
      </c>
      <c r="B7876">
        <v>11</v>
      </c>
      <c r="C7876">
        <v>25</v>
      </c>
      <c r="D7876">
        <v>3</v>
      </c>
      <c r="E7876">
        <v>0</v>
      </c>
      <c r="F7876" s="1">
        <f>VLOOKUP(A7876,Weather!$A$1:$E$366, 5)</f>
        <v>0.10909090909090928</v>
      </c>
      <c r="G7876" s="1">
        <f>VLOOKUP(D7876, Fall!$A$1:$E$25, 2)</f>
        <v>272.32142857142799</v>
      </c>
      <c r="H7876" s="1">
        <f>VLOOKUP(D7876, Fall!$A$1:$E$25, 3)</f>
        <v>252.565207174747</v>
      </c>
      <c r="I7876" s="1">
        <f>VLOOKUP(D7876, Fall!$A$1:$E$25, 5)</f>
        <v>254.385964912281</v>
      </c>
      <c r="J7876" s="1">
        <f t="shared" si="739"/>
        <v>254.385964912281</v>
      </c>
      <c r="K7876" s="47">
        <f t="shared" si="740"/>
        <v>4.7590587041378596</v>
      </c>
      <c r="L7876" s="48">
        <f>Solar!K7893/1000*Variables!$B$3</f>
        <v>0</v>
      </c>
      <c r="M7876" s="1">
        <f>IF(E7876=1, VLOOKUP(D7876, Sheet1!$E$2:$G$26, 2), Sheet1!$G$3)</f>
        <v>0.18618000000000001</v>
      </c>
      <c r="N7876" s="1">
        <f>'Electricity Rates'!$J$3</f>
        <v>0.19270000000000001</v>
      </c>
      <c r="O7876" s="145">
        <f>L7876-K7876</f>
        <v>-4.7590587041378596</v>
      </c>
      <c r="P7876">
        <f t="shared" si="741"/>
        <v>0.91707061228736564</v>
      </c>
      <c r="Q7876">
        <f>IF(O7876&gt;0, IF(Q7875+O7876*Variables!$B$5&lt;Variables!$B$4, Q7875+O7876*Variables!$B$5, Variables!$B$4), IF(Q7875&gt;-O7876, Q7875+O7876/Variables!$B$5, 0))</f>
        <v>0</v>
      </c>
      <c r="R7876">
        <f>IF(O7876&gt;0, 0, IF(Q7875&gt;-O7876, 0, -O7876 - Q7875*Variables!$B$5))</f>
        <v>4.7590587041378596</v>
      </c>
      <c r="S7876">
        <f t="shared" si="742"/>
        <v>0.88604154953638681</v>
      </c>
      <c r="T7876">
        <f t="shared" si="743"/>
        <v>0</v>
      </c>
    </row>
    <row r="7877" spans="1:20" x14ac:dyDescent="0.3">
      <c r="A7877" s="3">
        <f t="shared" si="738"/>
        <v>43429</v>
      </c>
      <c r="B7877">
        <v>11</v>
      </c>
      <c r="C7877">
        <v>25</v>
      </c>
      <c r="D7877">
        <v>4</v>
      </c>
      <c r="E7877">
        <v>0</v>
      </c>
      <c r="F7877" s="1">
        <f>VLOOKUP(A7877,Weather!$A$1:$E$366, 5)</f>
        <v>0.10909090909090928</v>
      </c>
      <c r="G7877" s="1">
        <f>VLOOKUP(D7877, Fall!$A$1:$E$25, 2)</f>
        <v>272.32142857142799</v>
      </c>
      <c r="H7877" s="1">
        <f>VLOOKUP(D7877, Fall!$A$1:$E$25, 3)</f>
        <v>267.50020564283898</v>
      </c>
      <c r="I7877" s="1">
        <f>VLOOKUP(D7877, Fall!$A$1:$E$25, 5)</f>
        <v>254.385964912281</v>
      </c>
      <c r="J7877" s="1">
        <f t="shared" si="739"/>
        <v>254.385964912281</v>
      </c>
      <c r="K7877" s="47">
        <f t="shared" si="740"/>
        <v>4.7590587041378596</v>
      </c>
      <c r="L7877" s="48">
        <f>Solar!K7894/1000*Variables!$B$3</f>
        <v>0</v>
      </c>
      <c r="M7877" s="1">
        <f>IF(E7877=1, VLOOKUP(D7877, Sheet1!$E$2:$G$26, 2), Sheet1!$G$3)</f>
        <v>0.18618000000000001</v>
      </c>
      <c r="N7877" s="1">
        <f>'Electricity Rates'!$J$3</f>
        <v>0.19270000000000001</v>
      </c>
      <c r="O7877" s="145">
        <f>L7877-K7877</f>
        <v>-4.7590587041378596</v>
      </c>
      <c r="P7877">
        <f t="shared" si="741"/>
        <v>0.91707061228736564</v>
      </c>
      <c r="Q7877">
        <f>IF(O7877&gt;0, IF(Q7876+O7877*Variables!$B$5&lt;Variables!$B$4, Q7876+O7877*Variables!$B$5, Variables!$B$4), IF(Q7876&gt;-O7877, Q7876+O7877/Variables!$B$5, 0))</f>
        <v>0</v>
      </c>
      <c r="R7877">
        <f>IF(O7877&gt;0, 0, IF(Q7876&gt;-O7877, 0, -O7877 - Q7876*Variables!$B$5))</f>
        <v>4.7590587041378596</v>
      </c>
      <c r="S7877">
        <f t="shared" si="742"/>
        <v>0.88604154953638681</v>
      </c>
      <c r="T7877">
        <f t="shared" si="743"/>
        <v>0</v>
      </c>
    </row>
    <row r="7878" spans="1:20" x14ac:dyDescent="0.3">
      <c r="A7878" s="3">
        <f t="shared" si="738"/>
        <v>43429</v>
      </c>
      <c r="B7878">
        <v>11</v>
      </c>
      <c r="C7878">
        <v>25</v>
      </c>
      <c r="D7878">
        <v>5</v>
      </c>
      <c r="E7878">
        <v>0</v>
      </c>
      <c r="F7878" s="1">
        <f>VLOOKUP(A7878,Weather!$A$1:$E$366, 5)</f>
        <v>0.10909090909090928</v>
      </c>
      <c r="G7878" s="1">
        <f>VLOOKUP(D7878, Fall!$A$1:$E$25, 2)</f>
        <v>303.57142857142799</v>
      </c>
      <c r="H7878" s="1">
        <f>VLOOKUP(D7878, Fall!$A$1:$E$25, 3)</f>
        <v>277.41442782172697</v>
      </c>
      <c r="I7878" s="1">
        <f>VLOOKUP(D7878, Fall!$A$1:$E$25, 5)</f>
        <v>254.385964912281</v>
      </c>
      <c r="J7878" s="1">
        <f t="shared" si="739"/>
        <v>254.385964912281</v>
      </c>
      <c r="K7878" s="47">
        <f t="shared" si="740"/>
        <v>4.7590587041378596</v>
      </c>
      <c r="L7878" s="48">
        <f>Solar!K7895/1000*Variables!$B$3</f>
        <v>0</v>
      </c>
      <c r="M7878" s="1">
        <f>IF(E7878=1, VLOOKUP(D7878, Sheet1!$E$2:$G$26, 2), Sheet1!$G$3)</f>
        <v>0.18618000000000001</v>
      </c>
      <c r="N7878" s="1">
        <f>'Electricity Rates'!$J$3</f>
        <v>0.19270000000000001</v>
      </c>
      <c r="O7878" s="145">
        <f>L7878-K7878</f>
        <v>-4.7590587041378596</v>
      </c>
      <c r="P7878">
        <f t="shared" si="741"/>
        <v>0.91707061228736564</v>
      </c>
      <c r="Q7878">
        <f>IF(O7878&gt;0, IF(Q7877+O7878*Variables!$B$5&lt;Variables!$B$4, Q7877+O7878*Variables!$B$5, Variables!$B$4), IF(Q7877&gt;-O7878, Q7877+O7878/Variables!$B$5, 0))</f>
        <v>0</v>
      </c>
      <c r="R7878">
        <f>IF(O7878&gt;0, 0, IF(Q7877&gt;-O7878, 0, -O7878 - Q7877*Variables!$B$5))</f>
        <v>4.7590587041378596</v>
      </c>
      <c r="S7878">
        <f t="shared" si="742"/>
        <v>0.88604154953638681</v>
      </c>
      <c r="T7878">
        <f t="shared" si="743"/>
        <v>0</v>
      </c>
    </row>
    <row r="7879" spans="1:20" x14ac:dyDescent="0.3">
      <c r="A7879" s="3">
        <f t="shared" si="738"/>
        <v>43429</v>
      </c>
      <c r="B7879">
        <v>11</v>
      </c>
      <c r="C7879">
        <v>25</v>
      </c>
      <c r="D7879">
        <v>6</v>
      </c>
      <c r="E7879">
        <v>0</v>
      </c>
      <c r="F7879" s="1">
        <f>VLOOKUP(A7879,Weather!$A$1:$E$366, 5)</f>
        <v>0.10909090909090928</v>
      </c>
      <c r="G7879" s="1">
        <f>VLOOKUP(D7879, Fall!$A$1:$E$25, 2)</f>
        <v>401.78571428571399</v>
      </c>
      <c r="H7879" s="1">
        <f>VLOOKUP(D7879, Fall!$A$1:$E$25, 3)</f>
        <v>309.98601628691301</v>
      </c>
      <c r="I7879" s="1">
        <f>VLOOKUP(D7879, Fall!$A$1:$E$25, 5)</f>
        <v>271.929824561403</v>
      </c>
      <c r="J7879" s="1">
        <f t="shared" si="739"/>
        <v>271.929824561403</v>
      </c>
      <c r="K7879" s="47">
        <f t="shared" si="740"/>
        <v>5.0872696492507998</v>
      </c>
      <c r="L7879" s="48">
        <f>Solar!K7896/1000*Variables!$B$3</f>
        <v>0</v>
      </c>
      <c r="M7879" s="1">
        <f>IF(E7879=1, VLOOKUP(D7879, Sheet1!$E$2:$G$26, 2), Sheet1!$G$3)</f>
        <v>0.18618000000000001</v>
      </c>
      <c r="N7879" s="1">
        <f>'Electricity Rates'!$J$3</f>
        <v>0.19270000000000001</v>
      </c>
      <c r="O7879" s="145">
        <f>L7879-K7879</f>
        <v>-5.0872696492507998</v>
      </c>
      <c r="P7879">
        <f t="shared" si="741"/>
        <v>0.98031686141062913</v>
      </c>
      <c r="Q7879">
        <f>IF(O7879&gt;0, IF(Q7878+O7879*Variables!$B$5&lt;Variables!$B$4, Q7878+O7879*Variables!$B$5, Variables!$B$4), IF(Q7878&gt;-O7879, Q7878+O7879/Variables!$B$5, 0))</f>
        <v>0</v>
      </c>
      <c r="R7879">
        <f>IF(O7879&gt;0, 0, IF(Q7878&gt;-O7879, 0, -O7879 - Q7878*Variables!$B$5))</f>
        <v>5.0872696492507998</v>
      </c>
      <c r="S7879">
        <f t="shared" si="742"/>
        <v>0.94714786329751399</v>
      </c>
      <c r="T7879">
        <f t="shared" si="743"/>
        <v>0</v>
      </c>
    </row>
    <row r="7880" spans="1:20" x14ac:dyDescent="0.3">
      <c r="A7880" s="3">
        <f t="shared" si="738"/>
        <v>43429</v>
      </c>
      <c r="B7880">
        <v>11</v>
      </c>
      <c r="C7880">
        <v>25</v>
      </c>
      <c r="D7880">
        <v>7</v>
      </c>
      <c r="E7880">
        <v>0</v>
      </c>
      <c r="F7880" s="1">
        <f>VLOOKUP(A7880,Weather!$A$1:$E$366, 5)</f>
        <v>0.10909090909090928</v>
      </c>
      <c r="G7880" s="1">
        <f>VLOOKUP(D7880, Fall!$A$1:$E$25, 2)</f>
        <v>593.74999999999898</v>
      </c>
      <c r="H7880" s="1">
        <f>VLOOKUP(D7880, Fall!$A$1:$E$25, 3)</f>
        <v>390.39236653779699</v>
      </c>
      <c r="I7880" s="1">
        <f>VLOOKUP(D7880, Fall!$A$1:$E$25, 5)</f>
        <v>263.15789473684202</v>
      </c>
      <c r="J7880" s="1">
        <f t="shared" si="739"/>
        <v>263.15789473684202</v>
      </c>
      <c r="K7880" s="47">
        <f t="shared" si="740"/>
        <v>4.9231641766943302</v>
      </c>
      <c r="L7880" s="48">
        <f>Solar!K7897/1000*Variables!$B$3</f>
        <v>0</v>
      </c>
      <c r="M7880" s="1">
        <f>IF(E7880=1, VLOOKUP(D7880, Sheet1!$E$2:$G$26, 2), Sheet1!$G$3)</f>
        <v>0.18618000000000001</v>
      </c>
      <c r="N7880" s="1">
        <f>'Electricity Rates'!$J$3</f>
        <v>0.19270000000000001</v>
      </c>
      <c r="O7880" s="145">
        <f>L7880-K7880</f>
        <v>-4.9231641766943302</v>
      </c>
      <c r="P7880">
        <f t="shared" si="741"/>
        <v>0.94869373684899749</v>
      </c>
      <c r="Q7880">
        <f>IF(O7880&gt;0, IF(Q7879+O7880*Variables!$B$5&lt;Variables!$B$4, Q7879+O7880*Variables!$B$5, Variables!$B$4), IF(Q7879&gt;-O7880, Q7879+O7880/Variables!$B$5, 0))</f>
        <v>0</v>
      </c>
      <c r="R7880">
        <f>IF(O7880&gt;0, 0, IF(Q7879&gt;-O7880, 0, -O7880 - Q7879*Variables!$B$5))</f>
        <v>4.9231641766943302</v>
      </c>
      <c r="S7880">
        <f t="shared" si="742"/>
        <v>0.9165947064169504</v>
      </c>
      <c r="T7880">
        <f t="shared" si="743"/>
        <v>0</v>
      </c>
    </row>
    <row r="7881" spans="1:20" x14ac:dyDescent="0.3">
      <c r="A7881" s="3">
        <f t="shared" si="738"/>
        <v>43429</v>
      </c>
      <c r="B7881">
        <v>11</v>
      </c>
      <c r="C7881">
        <v>25</v>
      </c>
      <c r="D7881">
        <v>8</v>
      </c>
      <c r="E7881">
        <v>0</v>
      </c>
      <c r="F7881" s="1">
        <f>VLOOKUP(A7881,Weather!$A$1:$E$366, 5)</f>
        <v>0.10909090909090928</v>
      </c>
      <c r="G7881" s="1">
        <f>VLOOKUP(D7881, Fall!$A$1:$E$25, 2)</f>
        <v>866.07142857142799</v>
      </c>
      <c r="H7881" s="1">
        <f>VLOOKUP(D7881, Fall!$A$1:$E$25, 3)</f>
        <v>561.61059471909198</v>
      </c>
      <c r="I7881" s="1">
        <f>VLOOKUP(D7881, Fall!$A$1:$E$25, 5)</f>
        <v>271.929824561403</v>
      </c>
      <c r="J7881" s="1">
        <f t="shared" si="739"/>
        <v>271.929824561403</v>
      </c>
      <c r="K7881" s="47">
        <f t="shared" si="740"/>
        <v>5.0872696492507998</v>
      </c>
      <c r="L7881" s="48">
        <f>Solar!K7898/1000*Variables!$B$3</f>
        <v>1.329</v>
      </c>
      <c r="M7881" s="1">
        <f>IF(E7881=1, VLOOKUP(D7881, Sheet1!$E$2:$G$26, 2), Sheet1!$G$3)</f>
        <v>0.18618000000000001</v>
      </c>
      <c r="N7881" s="1">
        <f>'Electricity Rates'!$J$3</f>
        <v>0.19270000000000001</v>
      </c>
      <c r="O7881" s="145">
        <f>L7881-K7881</f>
        <v>-3.7582696492508001</v>
      </c>
      <c r="P7881">
        <f t="shared" si="741"/>
        <v>0.98031686141062913</v>
      </c>
      <c r="Q7881">
        <f>IF(O7881&gt;0, IF(Q7880+O7881*Variables!$B$5&lt;Variables!$B$4, Q7880+O7881*Variables!$B$5, Variables!$B$4), IF(Q7880&gt;-O7881, Q7880+O7881/Variables!$B$5, 0))</f>
        <v>0</v>
      </c>
      <c r="R7881">
        <f>IF(O7881&gt;0, 0, IF(Q7880&gt;-O7881, 0, -O7881 - Q7880*Variables!$B$5))</f>
        <v>3.7582696492508001</v>
      </c>
      <c r="S7881">
        <f t="shared" si="742"/>
        <v>0.69971464329751398</v>
      </c>
      <c r="T7881">
        <f t="shared" si="743"/>
        <v>0</v>
      </c>
    </row>
    <row r="7882" spans="1:20" x14ac:dyDescent="0.3">
      <c r="A7882" s="3">
        <f t="shared" si="738"/>
        <v>43429</v>
      </c>
      <c r="B7882">
        <v>11</v>
      </c>
      <c r="C7882">
        <v>25</v>
      </c>
      <c r="D7882">
        <v>9</v>
      </c>
      <c r="E7882">
        <v>0</v>
      </c>
      <c r="F7882" s="1">
        <f>VLOOKUP(A7882,Weather!$A$1:$E$366, 5)</f>
        <v>0.10909090909090928</v>
      </c>
      <c r="G7882" s="1">
        <f>VLOOKUP(D7882, Fall!$A$1:$E$25, 2)</f>
        <v>1080.3571428571399</v>
      </c>
      <c r="H7882" s="1">
        <f>VLOOKUP(D7882, Fall!$A$1:$E$25, 3)</f>
        <v>760.17932055605797</v>
      </c>
      <c r="I7882" s="1">
        <f>VLOOKUP(D7882, Fall!$A$1:$E$25, 5)</f>
        <v>311.40350877192998</v>
      </c>
      <c r="J7882" s="1">
        <f t="shared" si="739"/>
        <v>311.40350877192998</v>
      </c>
      <c r="K7882" s="47">
        <f t="shared" si="740"/>
        <v>5.8257442757549622</v>
      </c>
      <c r="L7882" s="48">
        <f>Solar!K7899/1000*Variables!$B$3</f>
        <v>9.1221500000000013</v>
      </c>
      <c r="M7882" s="1">
        <f>IF(E7882=1, VLOOKUP(D7882, Sheet1!$E$2:$G$26, 2), Sheet1!$G$3)</f>
        <v>0.18618000000000001</v>
      </c>
      <c r="N7882" s="1">
        <f>'Electricity Rates'!$J$3</f>
        <v>0.19270000000000001</v>
      </c>
      <c r="O7882" s="145">
        <f>L7882-K7882</f>
        <v>3.2964057242450391</v>
      </c>
      <c r="P7882">
        <f t="shared" si="741"/>
        <v>1.1226209219379812</v>
      </c>
      <c r="Q7882">
        <f>IF(O7882&gt;0, IF(Q7881+O7882*Variables!$B$5&lt;Variables!$B$4, Q7881+O7882*Variables!$B$5, Variables!$B$4), IF(Q7881&gt;-O7882, Q7881+O7882/Variables!$B$5, 0))</f>
        <v>3.0986213807903367</v>
      </c>
      <c r="R7882">
        <f>IF(O7882&gt;0, 0, IF(Q7881&gt;-O7882, 0, -O7882 - Q7881*Variables!$B$5))</f>
        <v>0</v>
      </c>
      <c r="S7882">
        <f t="shared" si="742"/>
        <v>0</v>
      </c>
      <c r="T7882">
        <f t="shared" si="743"/>
        <v>0</v>
      </c>
    </row>
    <row r="7883" spans="1:20" x14ac:dyDescent="0.3">
      <c r="A7883" s="3">
        <f t="shared" si="738"/>
        <v>43429</v>
      </c>
      <c r="B7883">
        <v>11</v>
      </c>
      <c r="C7883">
        <v>25</v>
      </c>
      <c r="D7883">
        <v>10</v>
      </c>
      <c r="E7883">
        <v>0</v>
      </c>
      <c r="F7883" s="1">
        <f>VLOOKUP(A7883,Weather!$A$1:$E$366, 5)</f>
        <v>0.10909090909090928</v>
      </c>
      <c r="G7883" s="1">
        <f>VLOOKUP(D7883, Fall!$A$1:$E$25, 2)</f>
        <v>1205.3571428571399</v>
      </c>
      <c r="H7883" s="1">
        <f>VLOOKUP(D7883, Fall!$A$1:$E$25, 3)</f>
        <v>904.12930821748796</v>
      </c>
      <c r="I7883" s="1">
        <f>VLOOKUP(D7883, Fall!$A$1:$E$25, 5)</f>
        <v>359.64912280701702</v>
      </c>
      <c r="J7883" s="1">
        <f t="shared" si="739"/>
        <v>359.64912280701702</v>
      </c>
      <c r="K7883" s="47">
        <f t="shared" si="740"/>
        <v>6.7283243748155765</v>
      </c>
      <c r="L7883" s="48">
        <f>Solar!K7900/1000*Variables!$B$3</f>
        <v>16.056049999999999</v>
      </c>
      <c r="M7883" s="1">
        <f>IF(E7883=1, VLOOKUP(D7883, Sheet1!$E$2:$G$26, 2), Sheet1!$G$3)</f>
        <v>0.18618000000000001</v>
      </c>
      <c r="N7883" s="1">
        <f>'Electricity Rates'!$J$3</f>
        <v>0.19270000000000001</v>
      </c>
      <c r="O7883" s="145">
        <f>L7883-K7883</f>
        <v>9.3277256251844225</v>
      </c>
      <c r="P7883">
        <f t="shared" si="741"/>
        <v>1.2965481070269618</v>
      </c>
      <c r="Q7883">
        <f>IF(O7883&gt;0, IF(Q7882+O7883*Variables!$B$5&lt;Variables!$B$4, Q7882+O7883*Variables!$B$5, Variables!$B$4), IF(Q7882&gt;-O7883, Q7882+O7883/Variables!$B$5, 0))</f>
        <v>11.866683468463695</v>
      </c>
      <c r="R7883">
        <f>IF(O7883&gt;0, 0, IF(Q7882&gt;-O7883, 0, -O7883 - Q7882*Variables!$B$5))</f>
        <v>0</v>
      </c>
      <c r="S7883">
        <f t="shared" si="742"/>
        <v>0</v>
      </c>
      <c r="T7883">
        <f t="shared" si="743"/>
        <v>0</v>
      </c>
    </row>
    <row r="7884" spans="1:20" x14ac:dyDescent="0.3">
      <c r="A7884" s="3">
        <f t="shared" si="738"/>
        <v>43429</v>
      </c>
      <c r="B7884">
        <v>11</v>
      </c>
      <c r="C7884">
        <v>25</v>
      </c>
      <c r="D7884">
        <v>11</v>
      </c>
      <c r="E7884">
        <v>0</v>
      </c>
      <c r="F7884" s="1">
        <f>VLOOKUP(A7884,Weather!$A$1:$E$366, 5)</f>
        <v>0.10909090909090928</v>
      </c>
      <c r="G7884" s="1">
        <f>VLOOKUP(D7884, Fall!$A$1:$E$25, 2)</f>
        <v>1290.17857142857</v>
      </c>
      <c r="H7884" s="1">
        <f>VLOOKUP(D7884, Fall!$A$1:$E$25, 3)</f>
        <v>975.19947355433101</v>
      </c>
      <c r="I7884" s="1">
        <f>VLOOKUP(D7884, Fall!$A$1:$E$25, 5)</f>
        <v>377.19298245613999</v>
      </c>
      <c r="J7884" s="1">
        <f t="shared" si="739"/>
        <v>377.19298245613999</v>
      </c>
      <c r="K7884" s="47">
        <f t="shared" si="740"/>
        <v>7.0565353199285354</v>
      </c>
      <c r="L7884" s="48">
        <f>Solar!K7901/1000*Variables!$B$3</f>
        <v>21.746000000000002</v>
      </c>
      <c r="M7884" s="1">
        <f>IF(E7884=1, VLOOKUP(D7884, Sheet1!$E$2:$G$26, 2), Sheet1!$G$3)</f>
        <v>0.18618000000000001</v>
      </c>
      <c r="N7884" s="1">
        <f>'Electricity Rates'!$J$3</f>
        <v>0.19270000000000001</v>
      </c>
      <c r="O7884" s="145">
        <f>L7884-K7884</f>
        <v>14.689464680071467</v>
      </c>
      <c r="P7884">
        <f t="shared" si="741"/>
        <v>1.3597943561502288</v>
      </c>
      <c r="Q7884">
        <f>IF(O7884&gt;0, IF(Q7883+O7884*Variables!$B$5&lt;Variables!$B$4, Q7883+O7884*Variables!$B$5, Variables!$B$4), IF(Q7883&gt;-O7884, Q7883+O7884/Variables!$B$5, 0))</f>
        <v>25.674780267730874</v>
      </c>
      <c r="R7884">
        <f>IF(O7884&gt;0, 0, IF(Q7883&gt;-O7884, 0, -O7884 - Q7883*Variables!$B$5))</f>
        <v>0</v>
      </c>
      <c r="S7884">
        <f t="shared" si="742"/>
        <v>0</v>
      </c>
      <c r="T7884">
        <f t="shared" si="743"/>
        <v>0</v>
      </c>
    </row>
    <row r="7885" spans="1:20" x14ac:dyDescent="0.3">
      <c r="A7885" s="3">
        <f t="shared" si="738"/>
        <v>43429</v>
      </c>
      <c r="B7885">
        <v>11</v>
      </c>
      <c r="C7885">
        <v>25</v>
      </c>
      <c r="D7885">
        <v>12</v>
      </c>
      <c r="E7885">
        <v>0</v>
      </c>
      <c r="F7885" s="1">
        <f>VLOOKUP(A7885,Weather!$A$1:$E$366, 5)</f>
        <v>0.10909090909090928</v>
      </c>
      <c r="G7885" s="1">
        <f>VLOOKUP(D7885, Fall!$A$1:$E$25, 2)</f>
        <v>1366.07142857142</v>
      </c>
      <c r="H7885" s="1">
        <f>VLOOKUP(D7885, Fall!$A$1:$E$25, 3)</f>
        <v>996.442378876367</v>
      </c>
      <c r="I7885" s="1">
        <f>VLOOKUP(D7885, Fall!$A$1:$E$25, 5)</f>
        <v>368.42105263157799</v>
      </c>
      <c r="J7885" s="1">
        <f t="shared" si="739"/>
        <v>368.42105263157799</v>
      </c>
      <c r="K7885" s="47">
        <f t="shared" si="740"/>
        <v>6.8924298473720462</v>
      </c>
      <c r="L7885" s="48">
        <f>Solar!K7902/1000*Variables!$B$3</f>
        <v>13.4107</v>
      </c>
      <c r="M7885" s="1">
        <f>IF(E7885=1, VLOOKUP(D7885, Sheet1!$E$2:$G$26, 2), Sheet1!$G$3)</f>
        <v>0.18618000000000001</v>
      </c>
      <c r="N7885" s="1">
        <f>'Electricity Rates'!$J$3</f>
        <v>0.19270000000000001</v>
      </c>
      <c r="O7885" s="145">
        <f>L7885-K7885</f>
        <v>6.5182701526279541</v>
      </c>
      <c r="P7885">
        <f t="shared" si="741"/>
        <v>1.3281712315885934</v>
      </c>
      <c r="Q7885">
        <f>IF(O7885&gt;0, IF(Q7884+O7885*Variables!$B$5&lt;Variables!$B$4, Q7884+O7885*Variables!$B$5, Variables!$B$4), IF(Q7884&gt;-O7885, Q7884+O7885/Variables!$B$5, 0))</f>
        <v>31.801954211201149</v>
      </c>
      <c r="R7885">
        <f>IF(O7885&gt;0, 0, IF(Q7884&gt;-O7885, 0, -O7885 - Q7884*Variables!$B$5))</f>
        <v>0</v>
      </c>
      <c r="S7885">
        <f t="shared" si="742"/>
        <v>0</v>
      </c>
      <c r="T7885">
        <f t="shared" si="743"/>
        <v>0</v>
      </c>
    </row>
    <row r="7886" spans="1:20" x14ac:dyDescent="0.3">
      <c r="A7886" s="3">
        <f t="shared" si="738"/>
        <v>43429</v>
      </c>
      <c r="B7886">
        <v>11</v>
      </c>
      <c r="C7886">
        <v>25</v>
      </c>
      <c r="D7886">
        <v>13</v>
      </c>
      <c r="E7886">
        <v>0</v>
      </c>
      <c r="F7886" s="1">
        <f>VLOOKUP(A7886,Weather!$A$1:$E$366, 5)</f>
        <v>0.10909090909090928</v>
      </c>
      <c r="G7886" s="1">
        <f>VLOOKUP(D7886, Fall!$A$1:$E$25, 2)</f>
        <v>1446.42857142857</v>
      </c>
      <c r="H7886" s="1">
        <f>VLOOKUP(D7886, Fall!$A$1:$E$25, 3)</f>
        <v>1031.4839187299399</v>
      </c>
      <c r="I7886" s="1">
        <f>VLOOKUP(D7886, Fall!$A$1:$E$25, 5)</f>
        <v>350.87719298245599</v>
      </c>
      <c r="J7886" s="1">
        <f t="shared" si="739"/>
        <v>350.87719298245599</v>
      </c>
      <c r="K7886" s="47">
        <f t="shared" si="740"/>
        <v>6.564218902259106</v>
      </c>
      <c r="L7886" s="48">
        <f>Solar!K7903/1000*Variables!$B$3</f>
        <v>10.134600000000001</v>
      </c>
      <c r="M7886" s="1">
        <f>IF(E7886=1, VLOOKUP(D7886, Sheet1!$E$2:$G$26, 2), Sheet1!$G$3)</f>
        <v>0.18618000000000001</v>
      </c>
      <c r="N7886" s="1">
        <f>'Electricity Rates'!$J$3</f>
        <v>0.19270000000000001</v>
      </c>
      <c r="O7886" s="145">
        <f>L7886-K7886</f>
        <v>3.5703810977408947</v>
      </c>
      <c r="P7886">
        <f t="shared" si="741"/>
        <v>1.2649249824653297</v>
      </c>
      <c r="Q7886">
        <f>IF(O7886&gt;0, IF(Q7885+O7886*Variables!$B$5&lt;Variables!$B$4, Q7885+O7886*Variables!$B$5, Variables!$B$4), IF(Q7885&gt;-O7886, Q7885+O7886/Variables!$B$5, 0))</f>
        <v>35.158112443077592</v>
      </c>
      <c r="R7886">
        <f>IF(O7886&gt;0, 0, IF(Q7885&gt;-O7886, 0, -O7886 - Q7885*Variables!$B$5))</f>
        <v>0</v>
      </c>
      <c r="S7886">
        <f t="shared" si="742"/>
        <v>0</v>
      </c>
      <c r="T7886">
        <f t="shared" si="743"/>
        <v>0</v>
      </c>
    </row>
    <row r="7887" spans="1:20" x14ac:dyDescent="0.3">
      <c r="A7887" s="3">
        <f t="shared" si="738"/>
        <v>43429</v>
      </c>
      <c r="B7887">
        <v>11</v>
      </c>
      <c r="C7887">
        <v>25</v>
      </c>
      <c r="D7887">
        <v>14</v>
      </c>
      <c r="E7887">
        <v>0</v>
      </c>
      <c r="F7887" s="1">
        <f>VLOOKUP(A7887,Weather!$A$1:$E$366, 5)</f>
        <v>0.10909090909090928</v>
      </c>
      <c r="G7887" s="1">
        <f>VLOOKUP(D7887, Fall!$A$1:$E$25, 2)</f>
        <v>1482.1428571428501</v>
      </c>
      <c r="H7887" s="1">
        <f>VLOOKUP(D7887, Fall!$A$1:$E$25, 3)</f>
        <v>1052.56230978037</v>
      </c>
      <c r="I7887" s="1">
        <f>VLOOKUP(D7887, Fall!$A$1:$E$25, 5)</f>
        <v>342.105263157894</v>
      </c>
      <c r="J7887" s="1">
        <f t="shared" si="739"/>
        <v>342.105263157894</v>
      </c>
      <c r="K7887" s="47">
        <f t="shared" si="740"/>
        <v>6.4001134297026177</v>
      </c>
      <c r="L7887" s="48">
        <f>Solar!K7904/1000*Variables!$B$3</f>
        <v>15.276100000000001</v>
      </c>
      <c r="M7887" s="1">
        <f>IF(E7887=1, VLOOKUP(D7887, Sheet1!$E$2:$G$26, 2), Sheet1!$G$3)</f>
        <v>0.18618000000000001</v>
      </c>
      <c r="N7887" s="1">
        <f>'Electricity Rates'!$J$3</f>
        <v>0.19270000000000001</v>
      </c>
      <c r="O7887" s="145">
        <f>L7887-K7887</f>
        <v>8.8759865702973837</v>
      </c>
      <c r="P7887">
        <f t="shared" si="741"/>
        <v>1.2333018579036945</v>
      </c>
      <c r="Q7887">
        <f>IF(O7887&gt;0, IF(Q7886+O7887*Variables!$B$5&lt;Variables!$B$4, Q7886+O7887*Variables!$B$5, Variables!$B$4), IF(Q7886&gt;-O7887, Q7886+O7887/Variables!$B$5, 0))</f>
        <v>43.501539819157131</v>
      </c>
      <c r="R7887">
        <f>IF(O7887&gt;0, 0, IF(Q7886&gt;-O7887, 0, -O7887 - Q7886*Variables!$B$5))</f>
        <v>0</v>
      </c>
      <c r="S7887">
        <f t="shared" si="742"/>
        <v>0</v>
      </c>
      <c r="T7887">
        <f t="shared" si="743"/>
        <v>0</v>
      </c>
    </row>
    <row r="7888" spans="1:20" x14ac:dyDescent="0.3">
      <c r="A7888" s="3">
        <f t="shared" si="738"/>
        <v>43429</v>
      </c>
      <c r="B7888">
        <v>11</v>
      </c>
      <c r="C7888">
        <v>25</v>
      </c>
      <c r="D7888">
        <v>15</v>
      </c>
      <c r="E7888">
        <v>0</v>
      </c>
      <c r="F7888" s="1">
        <f>VLOOKUP(A7888,Weather!$A$1:$E$366, 5)</f>
        <v>0.10909090909090928</v>
      </c>
      <c r="G7888" s="1">
        <f>VLOOKUP(D7888, Fall!$A$1:$E$25, 2)</f>
        <v>1437.5</v>
      </c>
      <c r="H7888" s="1">
        <f>VLOOKUP(D7888, Fall!$A$1:$E$25, 3)</f>
        <v>1060.00658057086</v>
      </c>
      <c r="I7888" s="1">
        <f>VLOOKUP(D7888, Fall!$A$1:$E$25, 5)</f>
        <v>328.94736842105198</v>
      </c>
      <c r="J7888" s="1">
        <f t="shared" si="739"/>
        <v>328.94736842105198</v>
      </c>
      <c r="K7888" s="47">
        <f t="shared" si="740"/>
        <v>6.1539552208679025</v>
      </c>
      <c r="L7888" s="48">
        <f>Solar!K7905/1000*Variables!$B$3</f>
        <v>5.3832500000000003</v>
      </c>
      <c r="M7888" s="1">
        <f>IF(E7888=1, VLOOKUP(D7888, Sheet1!$E$2:$G$26, 2), Sheet1!$G$3)</f>
        <v>0.18618000000000001</v>
      </c>
      <c r="N7888" s="1">
        <f>'Electricity Rates'!$J$3</f>
        <v>0.19270000000000001</v>
      </c>
      <c r="O7888" s="145">
        <f>L7888-K7888</f>
        <v>-0.77070522086790216</v>
      </c>
      <c r="P7888">
        <f t="shared" si="741"/>
        <v>1.185867171061245</v>
      </c>
      <c r="Q7888">
        <f>IF(O7888&gt;0, IF(Q7887+O7888*Variables!$B$5&lt;Variables!$B$4, Q7887+O7888*Variables!$B$5, Variables!$B$4), IF(Q7887&gt;-O7888, Q7887+O7888/Variables!$B$5, 0))</f>
        <v>42.681640648021066</v>
      </c>
      <c r="R7888">
        <f>IF(O7888&gt;0, 0, IF(Q7887&gt;-O7888, 0, -O7888 - Q7887*Variables!$B$5))</f>
        <v>0</v>
      </c>
      <c r="S7888">
        <f t="shared" si="742"/>
        <v>0</v>
      </c>
      <c r="T7888">
        <f t="shared" si="743"/>
        <v>0</v>
      </c>
    </row>
    <row r="7889" spans="1:20" x14ac:dyDescent="0.3">
      <c r="A7889" s="3">
        <f t="shared" si="738"/>
        <v>43429</v>
      </c>
      <c r="B7889">
        <v>11</v>
      </c>
      <c r="C7889">
        <v>25</v>
      </c>
      <c r="D7889">
        <v>16</v>
      </c>
      <c r="E7889">
        <v>0</v>
      </c>
      <c r="F7889" s="1">
        <f>VLOOKUP(A7889,Weather!$A$1:$E$366, 5)</f>
        <v>0.10909090909090928</v>
      </c>
      <c r="G7889" s="1">
        <f>VLOOKUP(D7889, Fall!$A$1:$E$25, 2)</f>
        <v>1348.2142857142801</v>
      </c>
      <c r="H7889" s="1">
        <f>VLOOKUP(D7889, Fall!$A$1:$E$25, 3)</f>
        <v>1003.98947108661</v>
      </c>
      <c r="I7889" s="1">
        <f>VLOOKUP(D7889, Fall!$A$1:$E$25, 5)</f>
        <v>298.24561403508801</v>
      </c>
      <c r="J7889" s="1">
        <f t="shared" si="739"/>
        <v>298.24561403508801</v>
      </c>
      <c r="K7889" s="47">
        <f t="shared" si="740"/>
        <v>5.5795860669202471</v>
      </c>
      <c r="L7889" s="48">
        <f>Solar!K7906/1000*Variables!$B$3</f>
        <v>1.59615</v>
      </c>
      <c r="M7889" s="1">
        <f>IF(E7889=1, VLOOKUP(D7889, Sheet1!$E$2:$G$26, 2), Sheet1!$G$3)</f>
        <v>0.18618000000000001</v>
      </c>
      <c r="N7889" s="1">
        <f>'Electricity Rates'!$J$3</f>
        <v>0.19270000000000001</v>
      </c>
      <c r="O7889" s="145">
        <f>L7889-K7889</f>
        <v>-3.9834360669202473</v>
      </c>
      <c r="P7889">
        <f t="shared" si="741"/>
        <v>1.0751862350955317</v>
      </c>
      <c r="Q7889">
        <f>IF(O7889&gt;0, IF(Q7888+O7889*Variables!$B$5&lt;Variables!$B$4, Q7888+O7889*Variables!$B$5, Variables!$B$4), IF(Q7888&gt;-O7889, Q7888+O7889/Variables!$B$5, 0))</f>
        <v>38.44394270448889</v>
      </c>
      <c r="R7889">
        <f>IF(O7889&gt;0, 0, IF(Q7888&gt;-O7889, 0, -O7889 - Q7888*Variables!$B$5))</f>
        <v>0</v>
      </c>
      <c r="S7889">
        <f t="shared" si="742"/>
        <v>0</v>
      </c>
      <c r="T7889">
        <f t="shared" si="743"/>
        <v>0</v>
      </c>
    </row>
    <row r="7890" spans="1:20" x14ac:dyDescent="0.3">
      <c r="A7890" s="3">
        <f t="shared" si="738"/>
        <v>43429</v>
      </c>
      <c r="B7890">
        <v>11</v>
      </c>
      <c r="C7890">
        <v>25</v>
      </c>
      <c r="D7890">
        <v>17</v>
      </c>
      <c r="E7890">
        <v>0</v>
      </c>
      <c r="F7890" s="1">
        <f>VLOOKUP(A7890,Weather!$A$1:$E$366, 5)</f>
        <v>0.10909090909090928</v>
      </c>
      <c r="G7890" s="1">
        <f>VLOOKUP(D7890, Fall!$A$1:$E$25, 2)</f>
        <v>1080.3571428571399</v>
      </c>
      <c r="H7890" s="1">
        <f>VLOOKUP(D7890, Fall!$A$1:$E$25, 3)</f>
        <v>794.90091642515802</v>
      </c>
      <c r="I7890" s="1">
        <f>VLOOKUP(D7890, Fall!$A$1:$E$25, 5)</f>
        <v>263.15789473684202</v>
      </c>
      <c r="J7890" s="1">
        <f t="shared" si="739"/>
        <v>263.15789473684202</v>
      </c>
      <c r="K7890" s="47">
        <f t="shared" si="740"/>
        <v>4.9231641766943302</v>
      </c>
      <c r="L7890" s="48">
        <f>Solar!K7907/1000*Variables!$B$3</f>
        <v>0.97309999999999997</v>
      </c>
      <c r="M7890" s="1">
        <f>IF(E7890=1, VLOOKUP(D7890, Sheet1!$E$2:$G$26, 2), Sheet1!$G$3)</f>
        <v>0.18618000000000001</v>
      </c>
      <c r="N7890" s="1">
        <f>'Electricity Rates'!$J$3</f>
        <v>0.19270000000000001</v>
      </c>
      <c r="O7890" s="145">
        <f>L7890-K7890</f>
        <v>-3.9500641766943301</v>
      </c>
      <c r="P7890">
        <f t="shared" si="741"/>
        <v>0.94869373684899749</v>
      </c>
      <c r="Q7890">
        <f>IF(O7890&gt;0, IF(Q7889+O7890*Variables!$B$5&lt;Variables!$B$4, Q7889+O7890*Variables!$B$5, Variables!$B$4), IF(Q7889&gt;-O7890, Q7889+O7890/Variables!$B$5, 0))</f>
        <v>34.241746771835345</v>
      </c>
      <c r="R7890">
        <f>IF(O7890&gt;0, 0, IF(Q7889&gt;-O7890, 0, -O7890 - Q7889*Variables!$B$5))</f>
        <v>0</v>
      </c>
      <c r="S7890">
        <f t="shared" si="742"/>
        <v>0</v>
      </c>
      <c r="T7890">
        <f t="shared" si="743"/>
        <v>0</v>
      </c>
    </row>
    <row r="7891" spans="1:20" x14ac:dyDescent="0.3">
      <c r="A7891" s="3">
        <f t="shared" si="738"/>
        <v>43429</v>
      </c>
      <c r="B7891">
        <v>11</v>
      </c>
      <c r="C7891">
        <v>25</v>
      </c>
      <c r="D7891">
        <v>18</v>
      </c>
      <c r="E7891">
        <v>0</v>
      </c>
      <c r="F7891" s="1">
        <f>VLOOKUP(A7891,Weather!$A$1:$E$366, 5)</f>
        <v>0.10909090909090928</v>
      </c>
      <c r="G7891" s="1">
        <f>VLOOKUP(D7891, Fall!$A$1:$E$25, 2)</f>
        <v>678.57142857142799</v>
      </c>
      <c r="H7891" s="1">
        <f>VLOOKUP(D7891, Fall!$A$1:$E$25, 3)</f>
        <v>583.61400485626905</v>
      </c>
      <c r="I7891" s="1">
        <f>VLOOKUP(D7891, Fall!$A$1:$E$25, 5)</f>
        <v>280.70175438596499</v>
      </c>
      <c r="J7891" s="1">
        <f t="shared" si="739"/>
        <v>280.70175438596499</v>
      </c>
      <c r="K7891" s="47">
        <f t="shared" si="740"/>
        <v>5.251375121807289</v>
      </c>
      <c r="L7891" s="48">
        <f>Solar!K7908/1000*Variables!$B$3</f>
        <v>0</v>
      </c>
      <c r="M7891" s="1">
        <f>IF(E7891=1, VLOOKUP(D7891, Sheet1!$E$2:$G$26, 2), Sheet1!$G$3)</f>
        <v>0.18618000000000001</v>
      </c>
      <c r="N7891" s="1">
        <f>'Electricity Rates'!$J$3</f>
        <v>0.19270000000000001</v>
      </c>
      <c r="O7891" s="145">
        <f>L7891-K7891</f>
        <v>-5.251375121807289</v>
      </c>
      <c r="P7891">
        <f t="shared" si="741"/>
        <v>1.0119399859722646</v>
      </c>
      <c r="Q7891">
        <f>IF(O7891&gt;0, IF(Q7890+O7891*Variables!$B$5&lt;Variables!$B$4, Q7890+O7891*Variables!$B$5, Variables!$B$4), IF(Q7890&gt;-O7891, Q7890+O7891/Variables!$B$5, 0))</f>
        <v>28.655177493316952</v>
      </c>
      <c r="R7891">
        <f>IF(O7891&gt;0, 0, IF(Q7890&gt;-O7891, 0, -O7891 - Q7890*Variables!$B$5))</f>
        <v>0</v>
      </c>
      <c r="S7891">
        <f t="shared" si="742"/>
        <v>0</v>
      </c>
      <c r="T7891">
        <f t="shared" si="743"/>
        <v>0</v>
      </c>
    </row>
    <row r="7892" spans="1:20" x14ac:dyDescent="0.3">
      <c r="A7892" s="3">
        <f t="shared" si="738"/>
        <v>43429</v>
      </c>
      <c r="B7892">
        <v>11</v>
      </c>
      <c r="C7892">
        <v>25</v>
      </c>
      <c r="D7892">
        <v>19</v>
      </c>
      <c r="E7892">
        <v>0</v>
      </c>
      <c r="F7892" s="1">
        <f>VLOOKUP(A7892,Weather!$A$1:$E$366, 5)</f>
        <v>0.10909090909090928</v>
      </c>
      <c r="G7892" s="1">
        <f>VLOOKUP(D7892, Fall!$A$1:$E$25, 2)</f>
        <v>517.85714285714198</v>
      </c>
      <c r="H7892" s="1">
        <f>VLOOKUP(D7892, Fall!$A$1:$E$25, 3)</f>
        <v>442.60593718179598</v>
      </c>
      <c r="I7892" s="1">
        <f>VLOOKUP(D7892, Fall!$A$1:$E$25, 5)</f>
        <v>289.47368421052602</v>
      </c>
      <c r="J7892" s="1">
        <f t="shared" si="739"/>
        <v>289.47368421052602</v>
      </c>
      <c r="K7892" s="47">
        <f t="shared" si="740"/>
        <v>5.4154805943637587</v>
      </c>
      <c r="L7892" s="48">
        <f>Solar!K7909/1000*Variables!$B$3</f>
        <v>0</v>
      </c>
      <c r="M7892" s="1">
        <f>IF(E7892=1, VLOOKUP(D7892, Sheet1!$E$2:$G$26, 2), Sheet1!$G$3)</f>
        <v>0.18618000000000001</v>
      </c>
      <c r="N7892" s="1">
        <f>'Electricity Rates'!$J$3</f>
        <v>0.19270000000000001</v>
      </c>
      <c r="O7892" s="145">
        <f>L7892-K7892</f>
        <v>-5.4154805943637587</v>
      </c>
      <c r="P7892">
        <f t="shared" si="741"/>
        <v>1.0435631105338963</v>
      </c>
      <c r="Q7892">
        <f>IF(O7892&gt;0, IF(Q7891+O7892*Variables!$B$5&lt;Variables!$B$4, Q7891+O7892*Variables!$B$5, Variables!$B$4), IF(Q7891&gt;-O7892, Q7891+O7892/Variables!$B$5, 0))</f>
        <v>22.894027924844867</v>
      </c>
      <c r="R7892">
        <f>IF(O7892&gt;0, 0, IF(Q7891&gt;-O7892, 0, -O7892 - Q7891*Variables!$B$5))</f>
        <v>0</v>
      </c>
      <c r="S7892">
        <f t="shared" si="742"/>
        <v>0</v>
      </c>
      <c r="T7892">
        <f t="shared" si="743"/>
        <v>0</v>
      </c>
    </row>
    <row r="7893" spans="1:20" x14ac:dyDescent="0.3">
      <c r="A7893" s="3">
        <f t="shared" si="738"/>
        <v>43429</v>
      </c>
      <c r="B7893">
        <v>11</v>
      </c>
      <c r="C7893">
        <v>25</v>
      </c>
      <c r="D7893">
        <v>20</v>
      </c>
      <c r="E7893">
        <v>0</v>
      </c>
      <c r="F7893" s="1">
        <f>VLOOKUP(A7893,Weather!$A$1:$E$366, 5)</f>
        <v>0.10909090909090928</v>
      </c>
      <c r="G7893" s="1">
        <f>VLOOKUP(D7893, Fall!$A$1:$E$25, 2)</f>
        <v>428.57142857142799</v>
      </c>
      <c r="H7893" s="1">
        <f>VLOOKUP(D7893, Fall!$A$1:$E$25, 3)</f>
        <v>354.11608052009001</v>
      </c>
      <c r="I7893" s="1">
        <f>VLOOKUP(D7893, Fall!$A$1:$E$25, 5)</f>
        <v>263.15789473684202</v>
      </c>
      <c r="J7893" s="1">
        <f t="shared" si="739"/>
        <v>263.15789473684202</v>
      </c>
      <c r="K7893" s="47">
        <f t="shared" si="740"/>
        <v>4.9231641766943302</v>
      </c>
      <c r="L7893" s="48">
        <f>Solar!K7910/1000*Variables!$B$3</f>
        <v>0</v>
      </c>
      <c r="M7893" s="1">
        <f>IF(E7893=1, VLOOKUP(D7893, Sheet1!$E$2:$G$26, 2), Sheet1!$G$3)</f>
        <v>0.18618000000000001</v>
      </c>
      <c r="N7893" s="1">
        <f>'Electricity Rates'!$J$3</f>
        <v>0.19270000000000001</v>
      </c>
      <c r="O7893" s="145">
        <f>L7893-K7893</f>
        <v>-4.9231641766943302</v>
      </c>
      <c r="P7893">
        <f t="shared" si="741"/>
        <v>0.94869373684899749</v>
      </c>
      <c r="Q7893">
        <f>IF(O7893&gt;0, IF(Q7892+O7893*Variables!$B$5&lt;Variables!$B$4, Q7892+O7893*Variables!$B$5, Variables!$B$4), IF(Q7892&gt;-O7893, Q7892+O7893/Variables!$B$5, 0))</f>
        <v>17.656619226233879</v>
      </c>
      <c r="R7893">
        <f>IF(O7893&gt;0, 0, IF(Q7892&gt;-O7893, 0, -O7893 - Q7892*Variables!$B$5))</f>
        <v>0</v>
      </c>
      <c r="S7893">
        <f t="shared" si="742"/>
        <v>0</v>
      </c>
      <c r="T7893">
        <f t="shared" si="743"/>
        <v>0</v>
      </c>
    </row>
    <row r="7894" spans="1:20" x14ac:dyDescent="0.3">
      <c r="A7894" s="3">
        <f t="shared" si="738"/>
        <v>43429</v>
      </c>
      <c r="B7894">
        <v>11</v>
      </c>
      <c r="C7894">
        <v>25</v>
      </c>
      <c r="D7894">
        <v>21</v>
      </c>
      <c r="E7894">
        <v>0</v>
      </c>
      <c r="F7894" s="1">
        <f>VLOOKUP(A7894,Weather!$A$1:$E$366, 5)</f>
        <v>0.10909090909090928</v>
      </c>
      <c r="G7894" s="1">
        <f>VLOOKUP(D7894, Fall!$A$1:$E$25, 2)</f>
        <v>366.07142857142799</v>
      </c>
      <c r="H7894" s="1">
        <f>VLOOKUP(D7894, Fall!$A$1:$E$25, 3)</f>
        <v>305.62638808916603</v>
      </c>
      <c r="I7894" s="1">
        <f>VLOOKUP(D7894, Fall!$A$1:$E$25, 5)</f>
        <v>271.929824561403</v>
      </c>
      <c r="J7894" s="1">
        <f t="shared" si="739"/>
        <v>271.929824561403</v>
      </c>
      <c r="K7894" s="47">
        <f t="shared" si="740"/>
        <v>5.0872696492507998</v>
      </c>
      <c r="L7894" s="48">
        <f>Solar!K7911/1000*Variables!$B$3</f>
        <v>0</v>
      </c>
      <c r="M7894" s="1">
        <f>IF(E7894=1, VLOOKUP(D7894, Sheet1!$E$2:$G$26, 2), Sheet1!$G$3)</f>
        <v>0.18618000000000001</v>
      </c>
      <c r="N7894" s="1">
        <f>'Electricity Rates'!$J$3</f>
        <v>0.19270000000000001</v>
      </c>
      <c r="O7894" s="145">
        <f>L7894-K7894</f>
        <v>-5.0872696492507998</v>
      </c>
      <c r="P7894">
        <f t="shared" si="741"/>
        <v>0.98031686141062913</v>
      </c>
      <c r="Q7894">
        <f>IF(O7894&gt;0, IF(Q7893+O7894*Variables!$B$5&lt;Variables!$B$4, Q7893+O7894*Variables!$B$5, Variables!$B$4), IF(Q7893&gt;-O7894, Q7893+O7894/Variables!$B$5, 0))</f>
        <v>12.244630237669199</v>
      </c>
      <c r="R7894">
        <f>IF(O7894&gt;0, 0, IF(Q7893&gt;-O7894, 0, -O7894 - Q7893*Variables!$B$5))</f>
        <v>0</v>
      </c>
      <c r="S7894">
        <f t="shared" si="742"/>
        <v>0</v>
      </c>
      <c r="T7894">
        <f t="shared" si="743"/>
        <v>0</v>
      </c>
    </row>
    <row r="7895" spans="1:20" x14ac:dyDescent="0.3">
      <c r="A7895" s="3">
        <f t="shared" si="738"/>
        <v>43429</v>
      </c>
      <c r="B7895">
        <v>11</v>
      </c>
      <c r="C7895">
        <v>25</v>
      </c>
      <c r="D7895">
        <v>22</v>
      </c>
      <c r="E7895">
        <v>0</v>
      </c>
      <c r="F7895" s="1">
        <f>VLOOKUP(A7895,Weather!$A$1:$E$366, 5)</f>
        <v>0.10909090909090928</v>
      </c>
      <c r="G7895" s="1">
        <f>VLOOKUP(D7895, Fall!$A$1:$E$25, 2)</f>
        <v>330.35714285714198</v>
      </c>
      <c r="H7895" s="1">
        <f>VLOOKUP(D7895, Fall!$A$1:$E$25, 3)</f>
        <v>272.33281237147202</v>
      </c>
      <c r="I7895" s="1">
        <f>VLOOKUP(D7895, Fall!$A$1:$E$25, 5)</f>
        <v>254.385964912281</v>
      </c>
      <c r="J7895" s="1">
        <f t="shared" si="739"/>
        <v>254.385964912281</v>
      </c>
      <c r="K7895" s="47">
        <f t="shared" si="740"/>
        <v>4.7590587041378596</v>
      </c>
      <c r="L7895" s="48">
        <f>Solar!K7912/1000*Variables!$B$3</f>
        <v>0</v>
      </c>
      <c r="M7895" s="1">
        <f>IF(E7895=1, VLOOKUP(D7895, Sheet1!$E$2:$G$26, 2), Sheet1!$G$3)</f>
        <v>0.18618000000000001</v>
      </c>
      <c r="N7895" s="1">
        <f>'Electricity Rates'!$J$3</f>
        <v>0.19270000000000001</v>
      </c>
      <c r="O7895" s="145">
        <f>L7895-K7895</f>
        <v>-4.7590587041378596</v>
      </c>
      <c r="P7895">
        <f t="shared" si="741"/>
        <v>0.91707061228736564</v>
      </c>
      <c r="Q7895">
        <f>IF(O7895&gt;0, IF(Q7894+O7895*Variables!$B$5&lt;Variables!$B$4, Q7894+O7895*Variables!$B$5, Variables!$B$4), IF(Q7894&gt;-O7895, Q7894+O7895/Variables!$B$5, 0))</f>
        <v>7.181801829011901</v>
      </c>
      <c r="R7895">
        <f>IF(O7895&gt;0, 0, IF(Q7894&gt;-O7895, 0, -O7895 - Q7894*Variables!$B$5))</f>
        <v>0</v>
      </c>
      <c r="S7895">
        <f t="shared" si="742"/>
        <v>0</v>
      </c>
      <c r="T7895">
        <f t="shared" si="743"/>
        <v>0</v>
      </c>
    </row>
    <row r="7896" spans="1:20" x14ac:dyDescent="0.3">
      <c r="A7896" s="3">
        <f t="shared" si="738"/>
        <v>43429</v>
      </c>
      <c r="B7896">
        <v>11</v>
      </c>
      <c r="C7896">
        <v>25</v>
      </c>
      <c r="D7896">
        <v>23</v>
      </c>
      <c r="E7896">
        <v>0</v>
      </c>
      <c r="F7896" s="1">
        <f>VLOOKUP(A7896,Weather!$A$1:$E$366, 5)</f>
        <v>0.10909090909090928</v>
      </c>
      <c r="G7896" s="1">
        <f>VLOOKUP(D7896, Fall!$A$1:$E$25, 2)</f>
        <v>303.57142857142799</v>
      </c>
      <c r="H7896" s="1">
        <f>VLOOKUP(D7896, Fall!$A$1:$E$25, 3)</f>
        <v>252.67335691371099</v>
      </c>
      <c r="I7896" s="1">
        <f>VLOOKUP(D7896, Fall!$A$1:$E$25, 5)</f>
        <v>254.385964912281</v>
      </c>
      <c r="J7896" s="1">
        <f t="shared" si="739"/>
        <v>254.385964912281</v>
      </c>
      <c r="K7896" s="47">
        <f t="shared" si="740"/>
        <v>4.7590587041378596</v>
      </c>
      <c r="L7896" s="48">
        <f>Solar!K7913/1000*Variables!$B$3</f>
        <v>0</v>
      </c>
      <c r="M7896" s="1">
        <f>IF(E7896=1, VLOOKUP(D7896, Sheet1!$E$2:$G$26, 2), Sheet1!$G$3)</f>
        <v>0.18618000000000001</v>
      </c>
      <c r="N7896" s="1">
        <f>'Electricity Rates'!$J$3</f>
        <v>0.19270000000000001</v>
      </c>
      <c r="O7896" s="145">
        <f>L7896-K7896</f>
        <v>-4.7590587041378596</v>
      </c>
      <c r="P7896">
        <f t="shared" si="741"/>
        <v>0.91707061228736564</v>
      </c>
      <c r="Q7896">
        <f>IF(O7896&gt;0, IF(Q7895+O7896*Variables!$B$5&lt;Variables!$B$4, Q7895+O7896*Variables!$B$5, Variables!$B$4), IF(Q7895&gt;-O7896, Q7895+O7896/Variables!$B$5, 0))</f>
        <v>2.1189734203546031</v>
      </c>
      <c r="R7896">
        <f>IF(O7896&gt;0, 0, IF(Q7895&gt;-O7896, 0, -O7896 - Q7895*Variables!$B$5))</f>
        <v>0</v>
      </c>
      <c r="S7896">
        <f t="shared" si="742"/>
        <v>0</v>
      </c>
      <c r="T7896">
        <f t="shared" si="743"/>
        <v>0</v>
      </c>
    </row>
    <row r="7897" spans="1:20" x14ac:dyDescent="0.3">
      <c r="A7897" s="3">
        <f t="shared" si="738"/>
        <v>43429</v>
      </c>
      <c r="B7897">
        <v>11</v>
      </c>
      <c r="C7897">
        <v>25</v>
      </c>
      <c r="D7897">
        <v>24</v>
      </c>
      <c r="E7897">
        <v>0</v>
      </c>
      <c r="F7897" s="1">
        <f>VLOOKUP(A7897,Weather!$A$1:$E$366, 5)</f>
        <v>0.10909090909090928</v>
      </c>
      <c r="G7897" s="1">
        <f>VLOOKUP(D7897, Fall!$A$1:$E$25, 2)</f>
        <v>285.71428571428498</v>
      </c>
      <c r="H7897" s="1">
        <f>VLOOKUP(D7897, Fall!$A$1:$E$25, 3)</f>
        <v>237.47635107345499</v>
      </c>
      <c r="I7897" s="1">
        <f>VLOOKUP(D7897, Fall!$A$1:$E$25, 5)</f>
        <v>254.385964912281</v>
      </c>
      <c r="J7897" s="1">
        <f t="shared" si="739"/>
        <v>254.385964912281</v>
      </c>
      <c r="K7897" s="47">
        <f t="shared" si="740"/>
        <v>4.7590587041378596</v>
      </c>
      <c r="L7897" s="48">
        <f>Solar!K7914/1000*Variables!$B$3</f>
        <v>0</v>
      </c>
      <c r="M7897" s="1">
        <f>IF(E7897=1, VLOOKUP(D7897, Sheet1!$E$2:$G$26, 2), Sheet1!$G$3)</f>
        <v>0.18618000000000001</v>
      </c>
      <c r="N7897" s="1">
        <f>'Electricity Rates'!$J$3</f>
        <v>0.19270000000000001</v>
      </c>
      <c r="O7897" s="145">
        <f>L7897-K7897</f>
        <v>-4.7590587041378596</v>
      </c>
      <c r="P7897">
        <f t="shared" si="741"/>
        <v>0.91707061228736564</v>
      </c>
      <c r="Q7897">
        <f>IF(O7897&gt;0, IF(Q7896+O7897*Variables!$B$5&lt;Variables!$B$4, Q7896+O7897*Variables!$B$5, Variables!$B$4), IF(Q7896&gt;-O7897, Q7896+O7897/Variables!$B$5, 0))</f>
        <v>0</v>
      </c>
      <c r="R7897">
        <f>IF(O7897&gt;0, 0, IF(Q7896&gt;-O7897, 0, -O7897 - Q7896*Variables!$B$5))</f>
        <v>2.767223689004533</v>
      </c>
      <c r="S7897">
        <f t="shared" si="742"/>
        <v>0.51520170641886398</v>
      </c>
      <c r="T7897">
        <f t="shared" si="743"/>
        <v>0</v>
      </c>
    </row>
    <row r="7898" spans="1:20" x14ac:dyDescent="0.3">
      <c r="A7898" s="3">
        <f t="shared" si="738"/>
        <v>43430</v>
      </c>
      <c r="B7898">
        <v>11</v>
      </c>
      <c r="C7898">
        <v>26</v>
      </c>
      <c r="D7898">
        <v>1</v>
      </c>
      <c r="E7898">
        <v>1</v>
      </c>
      <c r="F7898" s="1">
        <f>VLOOKUP(A7898,Weather!$A$1:$E$366, 5)</f>
        <v>8.1818181818181637E-2</v>
      </c>
      <c r="G7898" s="1">
        <f>VLOOKUP(D7898, Fall!$A$1:$E$25, 2)</f>
        <v>276.78571428571399</v>
      </c>
      <c r="H7898" s="1">
        <f>VLOOKUP(D7898, Fall!$A$1:$E$25, 3)</f>
        <v>258.40056395394299</v>
      </c>
      <c r="I7898" s="1">
        <f>VLOOKUP(D7898, Fall!$A$1:$E$25, 5)</f>
        <v>254.385964912281</v>
      </c>
      <c r="J7898" s="1">
        <f t="shared" si="739"/>
        <v>259.90480352654242</v>
      </c>
      <c r="K7898" s="47">
        <f t="shared" si="740"/>
        <v>4.8623052686760779</v>
      </c>
      <c r="L7898" s="48">
        <f>Solar!K7915/1000*Variables!$B$3</f>
        <v>0</v>
      </c>
      <c r="M7898" s="1">
        <f>IF(E7898=1, VLOOKUP(D7898, Sheet1!$E$2:$G$26, 2), Sheet1!$G$3)</f>
        <v>0.18618000000000001</v>
      </c>
      <c r="N7898" s="1">
        <f>'Electricity Rates'!$J$3</f>
        <v>0.19270000000000001</v>
      </c>
      <c r="O7898" s="145">
        <f>L7898-K7898</f>
        <v>-4.8623052686760779</v>
      </c>
      <c r="P7898">
        <f t="shared" si="741"/>
        <v>0.93696622527388029</v>
      </c>
      <c r="Q7898">
        <f>IF(O7898&gt;0, IF(Q7897+O7898*Variables!$B$5&lt;Variables!$B$4, Q7897+O7898*Variables!$B$5, Variables!$B$4), IF(Q7897&gt;-O7898, Q7897+O7898/Variables!$B$5, 0))</f>
        <v>0</v>
      </c>
      <c r="R7898">
        <f>IF(O7898&gt;0, 0, IF(Q7897&gt;-O7898, 0, -O7898 - Q7897*Variables!$B$5))</f>
        <v>4.8623052686760779</v>
      </c>
      <c r="S7898">
        <f t="shared" si="742"/>
        <v>0.90526399492211229</v>
      </c>
      <c r="T7898">
        <f t="shared" si="743"/>
        <v>0</v>
      </c>
    </row>
    <row r="7899" spans="1:20" x14ac:dyDescent="0.3">
      <c r="A7899" s="3">
        <f t="shared" si="738"/>
        <v>43430</v>
      </c>
      <c r="B7899">
        <v>11</v>
      </c>
      <c r="C7899">
        <v>26</v>
      </c>
      <c r="D7899">
        <v>2</v>
      </c>
      <c r="E7899">
        <v>1</v>
      </c>
      <c r="F7899" s="1">
        <f>VLOOKUP(A7899,Weather!$A$1:$E$366, 5)</f>
        <v>8.1818181818181637E-2</v>
      </c>
      <c r="G7899" s="1">
        <f>VLOOKUP(D7899, Fall!$A$1:$E$25, 2)</f>
        <v>272.32142857142799</v>
      </c>
      <c r="H7899" s="1">
        <f>VLOOKUP(D7899, Fall!$A$1:$E$25, 3)</f>
        <v>244.53669616981199</v>
      </c>
      <c r="I7899" s="1">
        <f>VLOOKUP(D7899, Fall!$A$1:$E$25, 5)</f>
        <v>254.385964912281</v>
      </c>
      <c r="J7899" s="1">
        <f t="shared" si="739"/>
        <v>246.80999245721694</v>
      </c>
      <c r="K7899" s="47">
        <f t="shared" si="740"/>
        <v>4.6173272305991606</v>
      </c>
      <c r="L7899" s="48">
        <f>Solar!K7916/1000*Variables!$B$3</f>
        <v>0</v>
      </c>
      <c r="M7899" s="1">
        <f>IF(E7899=1, VLOOKUP(D7899, Sheet1!$E$2:$G$26, 2), Sheet1!$G$3)</f>
        <v>0.18618000000000001</v>
      </c>
      <c r="N7899" s="1">
        <f>'Electricity Rates'!$J$3</f>
        <v>0.19270000000000001</v>
      </c>
      <c r="O7899" s="145">
        <f>L7899-K7899</f>
        <v>-4.6173272305991606</v>
      </c>
      <c r="P7899">
        <f t="shared" si="741"/>
        <v>0.88975895733645827</v>
      </c>
      <c r="Q7899">
        <f>IF(O7899&gt;0, IF(Q7898+O7899*Variables!$B$5&lt;Variables!$B$4, Q7898+O7899*Variables!$B$5, Variables!$B$4), IF(Q7898&gt;-O7899, Q7898+O7899/Variables!$B$5, 0))</f>
        <v>0</v>
      </c>
      <c r="R7899">
        <f>IF(O7899&gt;0, 0, IF(Q7898&gt;-O7899, 0, -O7899 - Q7898*Variables!$B$5))</f>
        <v>4.6173272305991606</v>
      </c>
      <c r="S7899">
        <f t="shared" si="742"/>
        <v>0.85965398379295177</v>
      </c>
      <c r="T7899">
        <f t="shared" si="743"/>
        <v>0</v>
      </c>
    </row>
    <row r="7900" spans="1:20" x14ac:dyDescent="0.3">
      <c r="A7900" s="3">
        <f t="shared" si="738"/>
        <v>43430</v>
      </c>
      <c r="B7900">
        <v>11</v>
      </c>
      <c r="C7900">
        <v>26</v>
      </c>
      <c r="D7900">
        <v>3</v>
      </c>
      <c r="E7900">
        <v>1</v>
      </c>
      <c r="F7900" s="1">
        <f>VLOOKUP(A7900,Weather!$A$1:$E$366, 5)</f>
        <v>8.1818181818181637E-2</v>
      </c>
      <c r="G7900" s="1">
        <f>VLOOKUP(D7900, Fall!$A$1:$E$25, 2)</f>
        <v>272.32142857142799</v>
      </c>
      <c r="H7900" s="1">
        <f>VLOOKUP(D7900, Fall!$A$1:$E$25, 3)</f>
        <v>252.565207174747</v>
      </c>
      <c r="I7900" s="1">
        <f>VLOOKUP(D7900, Fall!$A$1:$E$25, 5)</f>
        <v>254.385964912281</v>
      </c>
      <c r="J7900" s="1">
        <f t="shared" si="739"/>
        <v>254.1816252890209</v>
      </c>
      <c r="K7900" s="47">
        <f t="shared" si="740"/>
        <v>4.7552359135880291</v>
      </c>
      <c r="L7900" s="48">
        <f>Solar!K7917/1000*Variables!$B$3</f>
        <v>0</v>
      </c>
      <c r="M7900" s="1">
        <f>IF(E7900=1, VLOOKUP(D7900, Sheet1!$E$2:$G$26, 2), Sheet1!$G$3)</f>
        <v>0.18618000000000001</v>
      </c>
      <c r="N7900" s="1">
        <f>'Electricity Rates'!$J$3</f>
        <v>0.19270000000000001</v>
      </c>
      <c r="O7900" s="145">
        <f>L7900-K7900</f>
        <v>-4.7552359135880291</v>
      </c>
      <c r="P7900">
        <f t="shared" si="741"/>
        <v>0.91633396054841321</v>
      </c>
      <c r="Q7900">
        <f>IF(O7900&gt;0, IF(Q7899+O7900*Variables!$B$5&lt;Variables!$B$4, Q7899+O7900*Variables!$B$5, Variables!$B$4), IF(Q7899&gt;-O7900, Q7899+O7900/Variables!$B$5, 0))</f>
        <v>0</v>
      </c>
      <c r="R7900">
        <f>IF(O7900&gt;0, 0, IF(Q7899&gt;-O7900, 0, -O7900 - Q7899*Variables!$B$5))</f>
        <v>4.7552359135880291</v>
      </c>
      <c r="S7900">
        <f t="shared" si="742"/>
        <v>0.88532982239181934</v>
      </c>
      <c r="T7900">
        <f t="shared" si="743"/>
        <v>0</v>
      </c>
    </row>
    <row r="7901" spans="1:20" x14ac:dyDescent="0.3">
      <c r="A7901" s="3">
        <f t="shared" si="738"/>
        <v>43430</v>
      </c>
      <c r="B7901">
        <v>11</v>
      </c>
      <c r="C7901">
        <v>26</v>
      </c>
      <c r="D7901">
        <v>4</v>
      </c>
      <c r="E7901">
        <v>1</v>
      </c>
      <c r="F7901" s="1">
        <f>VLOOKUP(A7901,Weather!$A$1:$E$366, 5)</f>
        <v>8.1818181818181637E-2</v>
      </c>
      <c r="G7901" s="1">
        <f>VLOOKUP(D7901, Fall!$A$1:$E$25, 2)</f>
        <v>272.32142857142799</v>
      </c>
      <c r="H7901" s="1">
        <f>VLOOKUP(D7901, Fall!$A$1:$E$25, 3)</f>
        <v>267.50020564283898</v>
      </c>
      <c r="I7901" s="1">
        <f>VLOOKUP(D7901, Fall!$A$1:$E$25, 5)</f>
        <v>254.385964912281</v>
      </c>
      <c r="J7901" s="1">
        <f t="shared" si="739"/>
        <v>267.89466933699629</v>
      </c>
      <c r="K7901" s="47">
        <f t="shared" si="740"/>
        <v>5.0117798689876389</v>
      </c>
      <c r="L7901" s="48">
        <f>Solar!K7918/1000*Variables!$B$3</f>
        <v>0</v>
      </c>
      <c r="M7901" s="1">
        <f>IF(E7901=1, VLOOKUP(D7901, Sheet1!$E$2:$G$26, 2), Sheet1!$G$3)</f>
        <v>0.18618000000000001</v>
      </c>
      <c r="N7901" s="1">
        <f>'Electricity Rates'!$J$3</f>
        <v>0.19270000000000001</v>
      </c>
      <c r="O7901" s="145">
        <f>L7901-K7901</f>
        <v>-5.0117798689876389</v>
      </c>
      <c r="P7901">
        <f t="shared" si="741"/>
        <v>0.96576998075391807</v>
      </c>
      <c r="Q7901">
        <f>IF(O7901&gt;0, IF(Q7900+O7901*Variables!$B$5&lt;Variables!$B$4, Q7900+O7901*Variables!$B$5, Variables!$B$4), IF(Q7900&gt;-O7901, Q7900+O7901/Variables!$B$5, 0))</f>
        <v>0</v>
      </c>
      <c r="R7901">
        <f>IF(O7901&gt;0, 0, IF(Q7900&gt;-O7901, 0, -O7901 - Q7900*Variables!$B$5))</f>
        <v>5.0117798689876389</v>
      </c>
      <c r="S7901">
        <f t="shared" si="742"/>
        <v>0.9330931760081187</v>
      </c>
      <c r="T7901">
        <f t="shared" si="743"/>
        <v>0</v>
      </c>
    </row>
    <row r="7902" spans="1:20" x14ac:dyDescent="0.3">
      <c r="A7902" s="3">
        <f t="shared" si="738"/>
        <v>43430</v>
      </c>
      <c r="B7902">
        <v>11</v>
      </c>
      <c r="C7902">
        <v>26</v>
      </c>
      <c r="D7902">
        <v>5</v>
      </c>
      <c r="E7902">
        <v>1</v>
      </c>
      <c r="F7902" s="1">
        <f>VLOOKUP(A7902,Weather!$A$1:$E$366, 5)</f>
        <v>8.1818181818181637E-2</v>
      </c>
      <c r="G7902" s="1">
        <f>VLOOKUP(D7902, Fall!$A$1:$E$25, 2)</f>
        <v>303.57142857142799</v>
      </c>
      <c r="H7902" s="1">
        <f>VLOOKUP(D7902, Fall!$A$1:$E$25, 3)</f>
        <v>277.41442782172697</v>
      </c>
      <c r="I7902" s="1">
        <f>VLOOKUP(D7902, Fall!$A$1:$E$25, 5)</f>
        <v>254.385964912281</v>
      </c>
      <c r="J7902" s="1">
        <f t="shared" si="739"/>
        <v>279.55454606488433</v>
      </c>
      <c r="K7902" s="47">
        <f t="shared" si="740"/>
        <v>5.2299131211509993</v>
      </c>
      <c r="L7902" s="48">
        <f>Solar!K7919/1000*Variables!$B$3</f>
        <v>0</v>
      </c>
      <c r="M7902" s="1">
        <f>IF(E7902=1, VLOOKUP(D7902, Sheet1!$E$2:$G$26, 2), Sheet1!$G$3)</f>
        <v>0.18618000000000001</v>
      </c>
      <c r="N7902" s="1">
        <f>'Electricity Rates'!$J$3</f>
        <v>0.19270000000000001</v>
      </c>
      <c r="O7902" s="145">
        <f>L7902-K7902</f>
        <v>-5.2299131211509993</v>
      </c>
      <c r="P7902">
        <f t="shared" si="741"/>
        <v>1.0078042584457976</v>
      </c>
      <c r="Q7902">
        <f>IF(O7902&gt;0, IF(Q7901+O7902*Variables!$B$5&lt;Variables!$B$4, Q7901+O7902*Variables!$B$5, Variables!$B$4), IF(Q7901&gt;-O7902, Q7901+O7902/Variables!$B$5, 0))</f>
        <v>0</v>
      </c>
      <c r="R7902">
        <f>IF(O7902&gt;0, 0, IF(Q7901&gt;-O7902, 0, -O7902 - Q7901*Variables!$B$5))</f>
        <v>5.2299131211509993</v>
      </c>
      <c r="S7902">
        <f t="shared" si="742"/>
        <v>0.97370522489589306</v>
      </c>
      <c r="T7902">
        <f t="shared" si="743"/>
        <v>0</v>
      </c>
    </row>
    <row r="7903" spans="1:20" x14ac:dyDescent="0.3">
      <c r="A7903" s="3">
        <f t="shared" si="738"/>
        <v>43430</v>
      </c>
      <c r="B7903">
        <v>11</v>
      </c>
      <c r="C7903">
        <v>26</v>
      </c>
      <c r="D7903">
        <v>6</v>
      </c>
      <c r="E7903">
        <v>1</v>
      </c>
      <c r="F7903" s="1">
        <f>VLOOKUP(A7903,Weather!$A$1:$E$366, 5)</f>
        <v>8.1818181818181637E-2</v>
      </c>
      <c r="G7903" s="1">
        <f>VLOOKUP(D7903, Fall!$A$1:$E$25, 2)</f>
        <v>401.78571428571399</v>
      </c>
      <c r="H7903" s="1">
        <f>VLOOKUP(D7903, Fall!$A$1:$E$25, 3)</f>
        <v>309.98601628691301</v>
      </c>
      <c r="I7903" s="1">
        <f>VLOOKUP(D7903, Fall!$A$1:$E$25, 5)</f>
        <v>271.929824561403</v>
      </c>
      <c r="J7903" s="1">
        <f t="shared" si="739"/>
        <v>317.49690066863309</v>
      </c>
      <c r="K7903" s="47">
        <f t="shared" si="740"/>
        <v>5.9397395968165139</v>
      </c>
      <c r="L7903" s="48">
        <f>Solar!K7920/1000*Variables!$B$3</f>
        <v>0</v>
      </c>
      <c r="M7903" s="1">
        <f>IF(E7903=1, VLOOKUP(D7903, Sheet1!$E$2:$G$26, 2), Sheet1!$G$3)</f>
        <v>0.18618000000000001</v>
      </c>
      <c r="N7903" s="1">
        <f>'Electricity Rates'!$J$3</f>
        <v>0.19270000000000001</v>
      </c>
      <c r="O7903" s="145">
        <f>L7903-K7903</f>
        <v>-5.9397395968165139</v>
      </c>
      <c r="P7903">
        <f t="shared" si="741"/>
        <v>1.1445878203065423</v>
      </c>
      <c r="Q7903">
        <f>IF(O7903&gt;0, IF(Q7902+O7903*Variables!$B$5&lt;Variables!$B$4, Q7902+O7903*Variables!$B$5, Variables!$B$4), IF(Q7902&gt;-O7903, Q7902+O7903/Variables!$B$5, 0))</f>
        <v>0</v>
      </c>
      <c r="R7903">
        <f>IF(O7903&gt;0, 0, IF(Q7902&gt;-O7903, 0, -O7903 - Q7902*Variables!$B$5))</f>
        <v>5.9397395968165139</v>
      </c>
      <c r="S7903">
        <f t="shared" si="742"/>
        <v>1.1058607181352986</v>
      </c>
      <c r="T7903">
        <f t="shared" si="743"/>
        <v>0</v>
      </c>
    </row>
    <row r="7904" spans="1:20" x14ac:dyDescent="0.3">
      <c r="A7904" s="3">
        <f t="shared" si="738"/>
        <v>43430</v>
      </c>
      <c r="B7904">
        <v>11</v>
      </c>
      <c r="C7904">
        <v>26</v>
      </c>
      <c r="D7904">
        <v>7</v>
      </c>
      <c r="E7904">
        <v>1</v>
      </c>
      <c r="F7904" s="1">
        <f>VLOOKUP(A7904,Weather!$A$1:$E$366, 5)</f>
        <v>8.1818181818181637E-2</v>
      </c>
      <c r="G7904" s="1">
        <f>VLOOKUP(D7904, Fall!$A$1:$E$25, 2)</f>
        <v>593.74999999999898</v>
      </c>
      <c r="H7904" s="1">
        <f>VLOOKUP(D7904, Fall!$A$1:$E$25, 3)</f>
        <v>390.39236653779699</v>
      </c>
      <c r="I7904" s="1">
        <f>VLOOKUP(D7904, Fall!$A$1:$E$25, 5)</f>
        <v>263.15789473684202</v>
      </c>
      <c r="J7904" s="1">
        <f t="shared" si="739"/>
        <v>407.03071836652259</v>
      </c>
      <c r="K7904" s="47">
        <f t="shared" si="740"/>
        <v>7.6147403956096493</v>
      </c>
      <c r="L7904" s="48">
        <f>Solar!K7921/1000*Variables!$B$3</f>
        <v>0</v>
      </c>
      <c r="M7904" s="1">
        <f>IF(E7904=1, VLOOKUP(D7904, Sheet1!$E$2:$G$26, 2), Sheet1!$G$3)</f>
        <v>0.18618000000000001</v>
      </c>
      <c r="N7904" s="1">
        <f>'Electricity Rates'!$J$3</f>
        <v>0.19270000000000001</v>
      </c>
      <c r="O7904" s="145">
        <f>L7904-K7904</f>
        <v>-7.6147403956096493</v>
      </c>
      <c r="P7904">
        <f t="shared" si="741"/>
        <v>1.4673604742339794</v>
      </c>
      <c r="Q7904">
        <f>IF(O7904&gt;0, IF(Q7903+O7904*Variables!$B$5&lt;Variables!$B$4, Q7903+O7904*Variables!$B$5, Variables!$B$4), IF(Q7903&gt;-O7904, Q7903+O7904/Variables!$B$5, 0))</f>
        <v>0</v>
      </c>
      <c r="R7904">
        <f>IF(O7904&gt;0, 0, IF(Q7903&gt;-O7904, 0, -O7904 - Q7903*Variables!$B$5))</f>
        <v>7.6147403956096493</v>
      </c>
      <c r="S7904">
        <f t="shared" si="742"/>
        <v>1.4177123668546046</v>
      </c>
      <c r="T7904">
        <f t="shared" si="743"/>
        <v>0</v>
      </c>
    </row>
    <row r="7905" spans="1:20" x14ac:dyDescent="0.3">
      <c r="A7905" s="3">
        <f t="shared" si="738"/>
        <v>43430</v>
      </c>
      <c r="B7905">
        <v>11</v>
      </c>
      <c r="C7905">
        <v>26</v>
      </c>
      <c r="D7905">
        <v>8</v>
      </c>
      <c r="E7905">
        <v>1</v>
      </c>
      <c r="F7905" s="1">
        <f>VLOOKUP(A7905,Weather!$A$1:$E$366, 5)</f>
        <v>8.1818181818181637E-2</v>
      </c>
      <c r="G7905" s="1">
        <f>VLOOKUP(D7905, Fall!$A$1:$E$25, 2)</f>
        <v>866.07142857142799</v>
      </c>
      <c r="H7905" s="1">
        <f>VLOOKUP(D7905, Fall!$A$1:$E$25, 3)</f>
        <v>561.61059471909198</v>
      </c>
      <c r="I7905" s="1">
        <f>VLOOKUP(D7905, Fall!$A$1:$E$25, 5)</f>
        <v>271.929824561403</v>
      </c>
      <c r="J7905" s="1">
        <f t="shared" si="739"/>
        <v>586.52102657973762</v>
      </c>
      <c r="K7905" s="47">
        <f t="shared" si="740"/>
        <v>10.972649366354323</v>
      </c>
      <c r="L7905" s="48">
        <f>Solar!K7922/1000*Variables!$B$3</f>
        <v>3.9200000000000004</v>
      </c>
      <c r="M7905" s="1">
        <f>IF(E7905=1, VLOOKUP(D7905, Sheet1!$E$2:$G$26, 2), Sheet1!$G$3)</f>
        <v>0.18618000000000001</v>
      </c>
      <c r="N7905" s="1">
        <f>'Electricity Rates'!$J$3</f>
        <v>0.19270000000000001</v>
      </c>
      <c r="O7905" s="145">
        <f>L7905-K7905</f>
        <v>-7.0526493663543235</v>
      </c>
      <c r="P7905">
        <f t="shared" si="741"/>
        <v>2.1144295328964784</v>
      </c>
      <c r="Q7905">
        <f>IF(O7905&gt;0, IF(Q7904+O7905*Variables!$B$5&lt;Variables!$B$4, Q7904+O7905*Variables!$B$5, Variables!$B$4), IF(Q7904&gt;-O7905, Q7904+O7905/Variables!$B$5, 0))</f>
        <v>0</v>
      </c>
      <c r="R7905">
        <f>IF(O7905&gt;0, 0, IF(Q7904&gt;-O7905, 0, -O7905 - Q7904*Variables!$B$5))</f>
        <v>7.0526493663543235</v>
      </c>
      <c r="S7905">
        <f t="shared" si="742"/>
        <v>1.313062259027848</v>
      </c>
      <c r="T7905">
        <f t="shared" si="743"/>
        <v>0</v>
      </c>
    </row>
    <row r="7906" spans="1:20" x14ac:dyDescent="0.3">
      <c r="A7906" s="3">
        <f t="shared" si="738"/>
        <v>43430</v>
      </c>
      <c r="B7906">
        <v>11</v>
      </c>
      <c r="C7906">
        <v>26</v>
      </c>
      <c r="D7906">
        <v>9</v>
      </c>
      <c r="E7906">
        <v>1</v>
      </c>
      <c r="F7906" s="1">
        <f>VLOOKUP(A7906,Weather!$A$1:$E$366, 5)</f>
        <v>8.1818181818181637E-2</v>
      </c>
      <c r="G7906" s="1">
        <f>VLOOKUP(D7906, Fall!$A$1:$E$25, 2)</f>
        <v>1080.3571428571399</v>
      </c>
      <c r="H7906" s="1">
        <f>VLOOKUP(D7906, Fall!$A$1:$E$25, 3)</f>
        <v>760.17932055605797</v>
      </c>
      <c r="I7906" s="1">
        <f>VLOOKUP(D7906, Fall!$A$1:$E$25, 5)</f>
        <v>311.40350877192998</v>
      </c>
      <c r="J7906" s="1">
        <f t="shared" si="739"/>
        <v>786.37568783523739</v>
      </c>
      <c r="K7906" s="47">
        <f t="shared" si="740"/>
        <v>14.711535139940459</v>
      </c>
      <c r="L7906" s="48">
        <f>Solar!K7923/1000*Variables!$B$3</f>
        <v>12.4582</v>
      </c>
      <c r="M7906" s="1">
        <f>IF(E7906=1, VLOOKUP(D7906, Sheet1!$E$2:$G$26, 2), Sheet1!$G$3)</f>
        <v>0.20441999999999999</v>
      </c>
      <c r="N7906" s="1">
        <f>'Electricity Rates'!$J$3</f>
        <v>0.19270000000000001</v>
      </c>
      <c r="O7906" s="145">
        <f>L7906-K7906</f>
        <v>-2.2533351399404591</v>
      </c>
      <c r="P7906">
        <f t="shared" si="741"/>
        <v>2.8349128214665265</v>
      </c>
      <c r="Q7906">
        <f>IF(O7906&gt;0, IF(Q7905+O7906*Variables!$B$5&lt;Variables!$B$4, Q7905+O7906*Variables!$B$5, Variables!$B$4), IF(Q7905&gt;-O7906, Q7905+O7906/Variables!$B$5, 0))</f>
        <v>0</v>
      </c>
      <c r="R7906">
        <f>IF(O7906&gt;0, 0, IF(Q7905&gt;-O7906, 0, -O7906 - Q7905*Variables!$B$5))</f>
        <v>2.2533351399404591</v>
      </c>
      <c r="S7906">
        <f t="shared" si="742"/>
        <v>0.4606267693066286</v>
      </c>
      <c r="T7906">
        <f t="shared" si="743"/>
        <v>0</v>
      </c>
    </row>
    <row r="7907" spans="1:20" x14ac:dyDescent="0.3">
      <c r="A7907" s="3">
        <f t="shared" si="738"/>
        <v>43430</v>
      </c>
      <c r="B7907">
        <v>11</v>
      </c>
      <c r="C7907">
        <v>26</v>
      </c>
      <c r="D7907">
        <v>10</v>
      </c>
      <c r="E7907">
        <v>1</v>
      </c>
      <c r="F7907" s="1">
        <f>VLOOKUP(A7907,Weather!$A$1:$E$366, 5)</f>
        <v>8.1818181818181637E-2</v>
      </c>
      <c r="G7907" s="1">
        <f>VLOOKUP(D7907, Fall!$A$1:$E$25, 2)</f>
        <v>1205.3571428571399</v>
      </c>
      <c r="H7907" s="1">
        <f>VLOOKUP(D7907, Fall!$A$1:$E$25, 3)</f>
        <v>904.12930821748796</v>
      </c>
      <c r="I7907" s="1">
        <f>VLOOKUP(D7907, Fall!$A$1:$E$25, 5)</f>
        <v>359.64912280701702</v>
      </c>
      <c r="J7907" s="1">
        <f t="shared" si="739"/>
        <v>928.77522196073221</v>
      </c>
      <c r="K7907" s="47">
        <f t="shared" si="740"/>
        <v>17.375549023641934</v>
      </c>
      <c r="L7907" s="48">
        <f>Solar!K7924/1000*Variables!$B$3</f>
        <v>20.013849999999998</v>
      </c>
      <c r="M7907" s="1">
        <f>IF(E7907=1, VLOOKUP(D7907, Sheet1!$E$2:$G$26, 2), Sheet1!$G$3)</f>
        <v>0.20441999999999999</v>
      </c>
      <c r="N7907" s="1">
        <f>'Electricity Rates'!$J$3</f>
        <v>0.19270000000000001</v>
      </c>
      <c r="O7907" s="145">
        <f>L7907-K7907</f>
        <v>2.6383009763580638</v>
      </c>
      <c r="P7907">
        <f t="shared" si="741"/>
        <v>3.3482682968558009</v>
      </c>
      <c r="Q7907">
        <f>IF(O7907&gt;0, IF(Q7906+O7907*Variables!$B$5&lt;Variables!$B$4, Q7906+O7907*Variables!$B$5, Variables!$B$4), IF(Q7906&gt;-O7907, Q7906+O7907/Variables!$B$5, 0))</f>
        <v>2.4800029177765799</v>
      </c>
      <c r="R7907">
        <f>IF(O7907&gt;0, 0, IF(Q7906&gt;-O7907, 0, -O7907 - Q7906*Variables!$B$5))</f>
        <v>0</v>
      </c>
      <c r="S7907">
        <f t="shared" si="742"/>
        <v>0</v>
      </c>
      <c r="T7907">
        <f t="shared" si="743"/>
        <v>0</v>
      </c>
    </row>
    <row r="7908" spans="1:20" x14ac:dyDescent="0.3">
      <c r="A7908" s="3">
        <f t="shared" si="738"/>
        <v>43430</v>
      </c>
      <c r="B7908">
        <v>11</v>
      </c>
      <c r="C7908">
        <v>26</v>
      </c>
      <c r="D7908">
        <v>11</v>
      </c>
      <c r="E7908">
        <v>1</v>
      </c>
      <c r="F7908" s="1">
        <f>VLOOKUP(A7908,Weather!$A$1:$E$366, 5)</f>
        <v>8.1818181818181637E-2</v>
      </c>
      <c r="G7908" s="1">
        <f>VLOOKUP(D7908, Fall!$A$1:$E$25, 2)</f>
        <v>1290.17857142857</v>
      </c>
      <c r="H7908" s="1">
        <f>VLOOKUP(D7908, Fall!$A$1:$E$25, 3)</f>
        <v>975.19947355433101</v>
      </c>
      <c r="I7908" s="1">
        <f>VLOOKUP(D7908, Fall!$A$1:$E$25, 5)</f>
        <v>377.19298245613999</v>
      </c>
      <c r="J7908" s="1">
        <f t="shared" si="739"/>
        <v>1000.9704906531323</v>
      </c>
      <c r="K7908" s="47">
        <f t="shared" si="740"/>
        <v>18.726179833744268</v>
      </c>
      <c r="L7908" s="48">
        <f>Solar!K7925/1000*Variables!$B$3</f>
        <v>25.665699999999998</v>
      </c>
      <c r="M7908" s="1">
        <f>IF(E7908=1, VLOOKUP(D7908, Sheet1!$E$2:$G$26, 2), Sheet1!$G$3)</f>
        <v>0.20441999999999999</v>
      </c>
      <c r="N7908" s="1">
        <f>'Electricity Rates'!$J$3</f>
        <v>0.19270000000000001</v>
      </c>
      <c r="O7908" s="145">
        <f>L7908-K7908</f>
        <v>6.9395201662557291</v>
      </c>
      <c r="P7908">
        <f t="shared" si="741"/>
        <v>3.6085348539625208</v>
      </c>
      <c r="Q7908">
        <f>IF(O7908&gt;0, IF(Q7907+O7908*Variables!$B$5&lt;Variables!$B$4, Q7907+O7908*Variables!$B$5, Variables!$B$4), IF(Q7907&gt;-O7908, Q7907+O7908/Variables!$B$5, 0))</f>
        <v>9.0031518740569645</v>
      </c>
      <c r="R7908">
        <f>IF(O7908&gt;0, 0, IF(Q7907&gt;-O7908, 0, -O7908 - Q7907*Variables!$B$5))</f>
        <v>0</v>
      </c>
      <c r="S7908">
        <f t="shared" si="742"/>
        <v>0</v>
      </c>
      <c r="T7908">
        <f t="shared" si="743"/>
        <v>0</v>
      </c>
    </row>
    <row r="7909" spans="1:20" x14ac:dyDescent="0.3">
      <c r="A7909" s="3">
        <f t="shared" si="738"/>
        <v>43430</v>
      </c>
      <c r="B7909">
        <v>11</v>
      </c>
      <c r="C7909">
        <v>26</v>
      </c>
      <c r="D7909">
        <v>12</v>
      </c>
      <c r="E7909">
        <v>1</v>
      </c>
      <c r="F7909" s="1">
        <f>VLOOKUP(A7909,Weather!$A$1:$E$366, 5)</f>
        <v>8.1818181818181637E-2</v>
      </c>
      <c r="G7909" s="1">
        <f>VLOOKUP(D7909, Fall!$A$1:$E$25, 2)</f>
        <v>1366.07142857142</v>
      </c>
      <c r="H7909" s="1">
        <f>VLOOKUP(D7909, Fall!$A$1:$E$25, 3)</f>
        <v>996.442378876367</v>
      </c>
      <c r="I7909" s="1">
        <f>VLOOKUP(D7909, Fall!$A$1:$E$25, 5)</f>
        <v>368.42105263157799</v>
      </c>
      <c r="J7909" s="1">
        <f t="shared" si="739"/>
        <v>1026.6847556695986</v>
      </c>
      <c r="K7909" s="47">
        <f t="shared" si="740"/>
        <v>19.207242917508815</v>
      </c>
      <c r="L7909" s="48">
        <f>Solar!K7926/1000*Variables!$B$3</f>
        <v>28.246650000000002</v>
      </c>
      <c r="M7909" s="1">
        <f>IF(E7909=1, VLOOKUP(D7909, Sheet1!$E$2:$G$26, 2), Sheet1!$G$3)</f>
        <v>0.20441999999999999</v>
      </c>
      <c r="N7909" s="1">
        <f>'Electricity Rates'!$J$3</f>
        <v>0.19270000000000001</v>
      </c>
      <c r="O7909" s="145">
        <f>L7909-K7909</f>
        <v>9.0394070824911879</v>
      </c>
      <c r="P7909">
        <f t="shared" si="741"/>
        <v>3.7012357102039486</v>
      </c>
      <c r="Q7909">
        <f>IF(O7909&gt;0, IF(Q7908+O7909*Variables!$B$5&lt;Variables!$B$4, Q7908+O7909*Variables!$B$5, Variables!$B$4), IF(Q7908&gt;-O7909, Q7908+O7909/Variables!$B$5, 0))</f>
        <v>17.50019453159868</v>
      </c>
      <c r="R7909">
        <f>IF(O7909&gt;0, 0, IF(Q7908&gt;-O7909, 0, -O7909 - Q7908*Variables!$B$5))</f>
        <v>0</v>
      </c>
      <c r="S7909">
        <f t="shared" si="742"/>
        <v>0</v>
      </c>
      <c r="T7909">
        <f t="shared" si="743"/>
        <v>0</v>
      </c>
    </row>
    <row r="7910" spans="1:20" x14ac:dyDescent="0.3">
      <c r="A7910" s="3">
        <f t="shared" si="738"/>
        <v>43430</v>
      </c>
      <c r="B7910">
        <v>11</v>
      </c>
      <c r="C7910">
        <v>26</v>
      </c>
      <c r="D7910">
        <v>13</v>
      </c>
      <c r="E7910">
        <v>1</v>
      </c>
      <c r="F7910" s="1">
        <f>VLOOKUP(A7910,Weather!$A$1:$E$366, 5)</f>
        <v>8.1818181818181637E-2</v>
      </c>
      <c r="G7910" s="1">
        <f>VLOOKUP(D7910, Fall!$A$1:$E$25, 2)</f>
        <v>1446.42857142857</v>
      </c>
      <c r="H7910" s="1">
        <f>VLOOKUP(D7910, Fall!$A$1:$E$25, 3)</f>
        <v>1031.4839187299399</v>
      </c>
      <c r="I7910" s="1">
        <f>VLOOKUP(D7910, Fall!$A$1:$E$25, 5)</f>
        <v>350.87719298245599</v>
      </c>
      <c r="J7910" s="1">
        <f t="shared" si="739"/>
        <v>1065.4339357689187</v>
      </c>
      <c r="K7910" s="47">
        <f t="shared" si="740"/>
        <v>19.932163503805562</v>
      </c>
      <c r="L7910" s="48">
        <f>Solar!K7927/1000*Variables!$B$3</f>
        <v>26.776100000000003</v>
      </c>
      <c r="M7910" s="1">
        <f>IF(E7910=1, VLOOKUP(D7910, Sheet1!$E$2:$G$26, 2), Sheet1!$G$3)</f>
        <v>0.20441999999999999</v>
      </c>
      <c r="N7910" s="1">
        <f>'Electricity Rates'!$J$3</f>
        <v>0.19270000000000001</v>
      </c>
      <c r="O7910" s="145">
        <f>L7910-K7910</f>
        <v>6.8439364961944413</v>
      </c>
      <c r="P7910">
        <f t="shared" si="741"/>
        <v>3.8409279071833318</v>
      </c>
      <c r="Q7910">
        <f>IF(O7910&gt;0, IF(Q7909+O7910*Variables!$B$5&lt;Variables!$B$4, Q7909+O7910*Variables!$B$5, Variables!$B$4), IF(Q7909&gt;-O7910, Q7909+O7910/Variables!$B$5, 0))</f>
        <v>23.933494838021453</v>
      </c>
      <c r="R7910">
        <f>IF(O7910&gt;0, 0, IF(Q7909&gt;-O7910, 0, -O7910 - Q7909*Variables!$B$5))</f>
        <v>0</v>
      </c>
      <c r="S7910">
        <f t="shared" si="742"/>
        <v>0</v>
      </c>
      <c r="T7910">
        <f t="shared" si="743"/>
        <v>0</v>
      </c>
    </row>
    <row r="7911" spans="1:20" x14ac:dyDescent="0.3">
      <c r="A7911" s="3">
        <f t="shared" si="738"/>
        <v>43430</v>
      </c>
      <c r="B7911">
        <v>11</v>
      </c>
      <c r="C7911">
        <v>26</v>
      </c>
      <c r="D7911">
        <v>14</v>
      </c>
      <c r="E7911">
        <v>1</v>
      </c>
      <c r="F7911" s="1">
        <f>VLOOKUP(A7911,Weather!$A$1:$E$366, 5)</f>
        <v>8.1818181818181637E-2</v>
      </c>
      <c r="G7911" s="1">
        <f>VLOOKUP(D7911, Fall!$A$1:$E$25, 2)</f>
        <v>1482.1428571428501</v>
      </c>
      <c r="H7911" s="1">
        <f>VLOOKUP(D7911, Fall!$A$1:$E$25, 3)</f>
        <v>1052.56230978037</v>
      </c>
      <c r="I7911" s="1">
        <f>VLOOKUP(D7911, Fall!$A$1:$E$25, 5)</f>
        <v>342.105263157894</v>
      </c>
      <c r="J7911" s="1">
        <f t="shared" si="739"/>
        <v>1087.7098091100274</v>
      </c>
      <c r="K7911" s="47">
        <f t="shared" si="740"/>
        <v>20.348901074028166</v>
      </c>
      <c r="L7911" s="48">
        <f>Solar!K7928/1000*Variables!$B$3</f>
        <v>24.982149999999997</v>
      </c>
      <c r="M7911" s="1">
        <f>IF(E7911=1, VLOOKUP(D7911, Sheet1!$E$2:$G$26, 2), Sheet1!$G$3)</f>
        <v>0.20441999999999999</v>
      </c>
      <c r="N7911" s="1">
        <f>'Electricity Rates'!$J$3</f>
        <v>0.19270000000000001</v>
      </c>
      <c r="O7911" s="145">
        <f>L7911-K7911</f>
        <v>4.6332489259718308</v>
      </c>
      <c r="P7911">
        <f t="shared" si="741"/>
        <v>3.9212332369652279</v>
      </c>
      <c r="Q7911">
        <f>IF(O7911&gt;0, IF(Q7910+O7911*Variables!$B$5&lt;Variables!$B$4, Q7910+O7911*Variables!$B$5, Variables!$B$4), IF(Q7910&gt;-O7911, Q7910+O7911/Variables!$B$5, 0))</f>
        <v>28.288748828434972</v>
      </c>
      <c r="R7911">
        <f>IF(O7911&gt;0, 0, IF(Q7910&gt;-O7911, 0, -O7911 - Q7910*Variables!$B$5))</f>
        <v>0</v>
      </c>
      <c r="S7911">
        <f t="shared" si="742"/>
        <v>0</v>
      </c>
      <c r="T7911">
        <f t="shared" si="743"/>
        <v>0</v>
      </c>
    </row>
    <row r="7912" spans="1:20" x14ac:dyDescent="0.3">
      <c r="A7912" s="3">
        <f t="shared" si="738"/>
        <v>43430</v>
      </c>
      <c r="B7912">
        <v>11</v>
      </c>
      <c r="C7912">
        <v>26</v>
      </c>
      <c r="D7912">
        <v>15</v>
      </c>
      <c r="E7912">
        <v>1</v>
      </c>
      <c r="F7912" s="1">
        <f>VLOOKUP(A7912,Weather!$A$1:$E$366, 5)</f>
        <v>8.1818181818181637E-2</v>
      </c>
      <c r="G7912" s="1">
        <f>VLOOKUP(D7912, Fall!$A$1:$E$25, 2)</f>
        <v>1437.5</v>
      </c>
      <c r="H7912" s="1">
        <f>VLOOKUP(D7912, Fall!$A$1:$E$25, 3)</f>
        <v>1060.00658057086</v>
      </c>
      <c r="I7912" s="1">
        <f>VLOOKUP(D7912, Fall!$A$1:$E$25, 5)</f>
        <v>328.94736842105198</v>
      </c>
      <c r="J7912" s="1">
        <f t="shared" si="739"/>
        <v>1090.8924057968804</v>
      </c>
      <c r="K7912" s="47">
        <f t="shared" si="740"/>
        <v>20.408441168818971</v>
      </c>
      <c r="L7912" s="48">
        <f>Solar!K7929/1000*Variables!$B$3</f>
        <v>21.097200000000001</v>
      </c>
      <c r="M7912" s="1">
        <f>IF(E7912=1, VLOOKUP(D7912, Sheet1!$E$2:$G$26, 2), Sheet1!$G$3)</f>
        <v>0.20441999999999999</v>
      </c>
      <c r="N7912" s="1">
        <f>'Electricity Rates'!$J$3</f>
        <v>0.19270000000000001</v>
      </c>
      <c r="O7912" s="145">
        <f>L7912-K7912</f>
        <v>0.68875883118102976</v>
      </c>
      <c r="P7912">
        <f t="shared" si="741"/>
        <v>3.9327066132314159</v>
      </c>
      <c r="Q7912">
        <f>IF(O7912&gt;0, IF(Q7911+O7912*Variables!$B$5&lt;Variables!$B$4, Q7911+O7912*Variables!$B$5, Variables!$B$4), IF(Q7911&gt;-O7912, Q7911+O7912/Variables!$B$5, 0))</f>
        <v>28.936182129745141</v>
      </c>
      <c r="R7912">
        <f>IF(O7912&gt;0, 0, IF(Q7911&gt;-O7912, 0, -O7912 - Q7911*Variables!$B$5))</f>
        <v>0</v>
      </c>
      <c r="S7912">
        <f t="shared" si="742"/>
        <v>0</v>
      </c>
      <c r="T7912">
        <f t="shared" si="743"/>
        <v>0</v>
      </c>
    </row>
    <row r="7913" spans="1:20" x14ac:dyDescent="0.3">
      <c r="A7913" s="3">
        <f t="shared" si="738"/>
        <v>43430</v>
      </c>
      <c r="B7913">
        <v>11</v>
      </c>
      <c r="C7913">
        <v>26</v>
      </c>
      <c r="D7913">
        <v>16</v>
      </c>
      <c r="E7913">
        <v>1</v>
      </c>
      <c r="F7913" s="1">
        <f>VLOOKUP(A7913,Weather!$A$1:$E$366, 5)</f>
        <v>8.1818181818181637E-2</v>
      </c>
      <c r="G7913" s="1">
        <f>VLOOKUP(D7913, Fall!$A$1:$E$25, 2)</f>
        <v>1348.2142857142801</v>
      </c>
      <c r="H7913" s="1">
        <f>VLOOKUP(D7913, Fall!$A$1:$E$25, 3)</f>
        <v>1003.98947108661</v>
      </c>
      <c r="I7913" s="1">
        <f>VLOOKUP(D7913, Fall!$A$1:$E$25, 5)</f>
        <v>298.24561403508801</v>
      </c>
      <c r="J7913" s="1">
        <f t="shared" si="739"/>
        <v>1032.1533195561467</v>
      </c>
      <c r="K7913" s="47">
        <f t="shared" si="740"/>
        <v>19.309548941240841</v>
      </c>
      <c r="L7913" s="48">
        <f>Solar!K7930/1000*Variables!$B$3</f>
        <v>12.60425</v>
      </c>
      <c r="M7913" s="1">
        <f>IF(E7913=1, VLOOKUP(D7913, Sheet1!$E$2:$G$26, 2), Sheet1!$G$3)</f>
        <v>0.20441999999999999</v>
      </c>
      <c r="N7913" s="1">
        <f>'Electricity Rates'!$J$3</f>
        <v>0.19270000000000001</v>
      </c>
      <c r="O7913" s="145">
        <f>L7913-K7913</f>
        <v>-6.7052989412408408</v>
      </c>
      <c r="P7913">
        <f t="shared" si="741"/>
        <v>3.7209500809771101</v>
      </c>
      <c r="Q7913">
        <f>IF(O7913&gt;0, IF(Q7912+O7913*Variables!$B$5&lt;Variables!$B$4, Q7912+O7913*Variables!$B$5, Variables!$B$4), IF(Q7912&gt;-O7913, Q7912+O7913/Variables!$B$5, 0))</f>
        <v>21.802885383744247</v>
      </c>
      <c r="R7913">
        <f>IF(O7913&gt;0, 0, IF(Q7912&gt;-O7913, 0, -O7913 - Q7912*Variables!$B$5))</f>
        <v>0</v>
      </c>
      <c r="S7913">
        <f t="shared" si="742"/>
        <v>0</v>
      </c>
      <c r="T7913">
        <f t="shared" si="743"/>
        <v>0</v>
      </c>
    </row>
    <row r="7914" spans="1:20" x14ac:dyDescent="0.3">
      <c r="A7914" s="3">
        <f t="shared" si="738"/>
        <v>43430</v>
      </c>
      <c r="B7914">
        <v>11</v>
      </c>
      <c r="C7914">
        <v>26</v>
      </c>
      <c r="D7914">
        <v>17</v>
      </c>
      <c r="E7914">
        <v>1</v>
      </c>
      <c r="F7914" s="1">
        <f>VLOOKUP(A7914,Weather!$A$1:$E$366, 5)</f>
        <v>8.1818181818181637E-2</v>
      </c>
      <c r="G7914" s="1">
        <f>VLOOKUP(D7914, Fall!$A$1:$E$25, 2)</f>
        <v>1080.3571428571399</v>
      </c>
      <c r="H7914" s="1">
        <f>VLOOKUP(D7914, Fall!$A$1:$E$25, 3)</f>
        <v>794.90091642515802</v>
      </c>
      <c r="I7914" s="1">
        <f>VLOOKUP(D7914, Fall!$A$1:$E$25, 5)</f>
        <v>263.15789473684202</v>
      </c>
      <c r="J7914" s="1">
        <f t="shared" si="739"/>
        <v>818.25642586050196</v>
      </c>
      <c r="K7914" s="47">
        <f t="shared" si="740"/>
        <v>15.307960747956185</v>
      </c>
      <c r="L7914" s="48">
        <f>Solar!K7931/1000*Variables!$B$3</f>
        <v>3.37425</v>
      </c>
      <c r="M7914" s="1">
        <f>IF(E7914=1, VLOOKUP(D7914, Sheet1!$E$2:$G$26, 2), Sheet1!$G$3)</f>
        <v>0.20441999999999999</v>
      </c>
      <c r="N7914" s="1">
        <f>'Electricity Rates'!$J$3</f>
        <v>0.19270000000000001</v>
      </c>
      <c r="O7914" s="145">
        <f>L7914-K7914</f>
        <v>-11.933710747956185</v>
      </c>
      <c r="P7914">
        <f t="shared" si="741"/>
        <v>2.9498440361311573</v>
      </c>
      <c r="Q7914">
        <f>IF(O7914&gt;0, IF(Q7913+O7914*Variables!$B$5&lt;Variables!$B$4, Q7913+O7914*Variables!$B$5, Variables!$B$4), IF(Q7913&gt;-O7914, Q7913+O7914/Variables!$B$5, 0))</f>
        <v>9.1074484178334103</v>
      </c>
      <c r="R7914">
        <f>IF(O7914&gt;0, 0, IF(Q7913&gt;-O7914, 0, -O7914 - Q7913*Variables!$B$5))</f>
        <v>0</v>
      </c>
      <c r="S7914">
        <f t="shared" si="742"/>
        <v>0</v>
      </c>
      <c r="T7914">
        <f t="shared" si="743"/>
        <v>0</v>
      </c>
    </row>
    <row r="7915" spans="1:20" x14ac:dyDescent="0.3">
      <c r="A7915" s="3">
        <f t="shared" si="738"/>
        <v>43430</v>
      </c>
      <c r="B7915">
        <v>11</v>
      </c>
      <c r="C7915">
        <v>26</v>
      </c>
      <c r="D7915">
        <v>18</v>
      </c>
      <c r="E7915">
        <v>1</v>
      </c>
      <c r="F7915" s="1">
        <f>VLOOKUP(A7915,Weather!$A$1:$E$366, 5)</f>
        <v>8.1818181818181637E-2</v>
      </c>
      <c r="G7915" s="1">
        <f>VLOOKUP(D7915, Fall!$A$1:$E$25, 2)</f>
        <v>678.57142857142799</v>
      </c>
      <c r="H7915" s="1">
        <f>VLOOKUP(D7915, Fall!$A$1:$E$25, 3)</f>
        <v>583.61400485626905</v>
      </c>
      <c r="I7915" s="1">
        <f>VLOOKUP(D7915, Fall!$A$1:$E$25, 5)</f>
        <v>280.70175438596499</v>
      </c>
      <c r="J7915" s="1">
        <f t="shared" si="739"/>
        <v>591.38324861478202</v>
      </c>
      <c r="K7915" s="47">
        <f t="shared" si="740"/>
        <v>11.063611932254167</v>
      </c>
      <c r="L7915" s="48">
        <f>Solar!K7932/1000*Variables!$B$3</f>
        <v>0</v>
      </c>
      <c r="M7915" s="1">
        <f>IF(E7915=1, VLOOKUP(D7915, Sheet1!$E$2:$G$26, 2), Sheet1!$G$3)</f>
        <v>0.20441999999999999</v>
      </c>
      <c r="N7915" s="1">
        <f>'Electricity Rates'!$J$3</f>
        <v>0.19270000000000001</v>
      </c>
      <c r="O7915" s="145">
        <f>L7915-K7915</f>
        <v>-11.063611932254167</v>
      </c>
      <c r="P7915">
        <f t="shared" si="741"/>
        <v>2.1319580193453782</v>
      </c>
      <c r="Q7915">
        <f>IF(O7915&gt;0, IF(Q7914+O7915*Variables!$B$5&lt;Variables!$B$4, Q7914+O7915*Variables!$B$5, Variables!$B$4), IF(Q7914&gt;-O7915, Q7914+O7915/Variables!$B$5, 0))</f>
        <v>0</v>
      </c>
      <c r="R7915">
        <f>IF(O7915&gt;0, 0, IF(Q7914&gt;-O7915, 0, -O7915 - Q7914*Variables!$B$5))</f>
        <v>2.502610419490761</v>
      </c>
      <c r="S7915">
        <f t="shared" si="742"/>
        <v>0.51158362195230134</v>
      </c>
      <c r="T7915">
        <f t="shared" si="743"/>
        <v>0</v>
      </c>
    </row>
    <row r="7916" spans="1:20" x14ac:dyDescent="0.3">
      <c r="A7916" s="3">
        <f t="shared" si="738"/>
        <v>43430</v>
      </c>
      <c r="B7916">
        <v>11</v>
      </c>
      <c r="C7916">
        <v>26</v>
      </c>
      <c r="D7916">
        <v>19</v>
      </c>
      <c r="E7916">
        <v>1</v>
      </c>
      <c r="F7916" s="1">
        <f>VLOOKUP(A7916,Weather!$A$1:$E$366, 5)</f>
        <v>8.1818181818181637E-2</v>
      </c>
      <c r="G7916" s="1">
        <f>VLOOKUP(D7916, Fall!$A$1:$E$25, 2)</f>
        <v>517.85714285714198</v>
      </c>
      <c r="H7916" s="1">
        <f>VLOOKUP(D7916, Fall!$A$1:$E$25, 3)</f>
        <v>442.60593718179598</v>
      </c>
      <c r="I7916" s="1">
        <f>VLOOKUP(D7916, Fall!$A$1:$E$25, 5)</f>
        <v>289.47368421052602</v>
      </c>
      <c r="J7916" s="1">
        <f t="shared" si="739"/>
        <v>448.76285400977883</v>
      </c>
      <c r="K7916" s="47">
        <f t="shared" si="740"/>
        <v>8.3954661854297949</v>
      </c>
      <c r="L7916" s="48">
        <f>Solar!K7933/1000*Variables!$B$3</f>
        <v>0</v>
      </c>
      <c r="M7916" s="1">
        <f>IF(E7916=1, VLOOKUP(D7916, Sheet1!$E$2:$G$26, 2), Sheet1!$G$3)</f>
        <v>0.20441999999999999</v>
      </c>
      <c r="N7916" s="1">
        <f>'Electricity Rates'!$J$3</f>
        <v>0.19270000000000001</v>
      </c>
      <c r="O7916" s="145">
        <f>L7916-K7916</f>
        <v>-8.3954661854297949</v>
      </c>
      <c r="P7916">
        <f t="shared" si="741"/>
        <v>1.6178063339323216</v>
      </c>
      <c r="Q7916">
        <f>IF(O7916&gt;0, IF(Q7915+O7916*Variables!$B$5&lt;Variables!$B$4, Q7915+O7916*Variables!$B$5, Variables!$B$4), IF(Q7915&gt;-O7916, Q7915+O7916/Variables!$B$5, 0))</f>
        <v>0</v>
      </c>
      <c r="R7916">
        <f>IF(O7916&gt;0, 0, IF(Q7915&gt;-O7916, 0, -O7916 - Q7915*Variables!$B$5))</f>
        <v>8.3954661854297949</v>
      </c>
      <c r="S7916">
        <f t="shared" si="742"/>
        <v>1.7162011976255587</v>
      </c>
      <c r="T7916">
        <f t="shared" si="743"/>
        <v>0</v>
      </c>
    </row>
    <row r="7917" spans="1:20" x14ac:dyDescent="0.3">
      <c r="A7917" s="3">
        <f t="shared" si="738"/>
        <v>43430</v>
      </c>
      <c r="B7917">
        <v>11</v>
      </c>
      <c r="C7917">
        <v>26</v>
      </c>
      <c r="D7917">
        <v>20</v>
      </c>
      <c r="E7917">
        <v>1</v>
      </c>
      <c r="F7917" s="1">
        <f>VLOOKUP(A7917,Weather!$A$1:$E$366, 5)</f>
        <v>8.1818181818181637E-2</v>
      </c>
      <c r="G7917" s="1">
        <f>VLOOKUP(D7917, Fall!$A$1:$E$25, 2)</f>
        <v>428.57142857142799</v>
      </c>
      <c r="H7917" s="1">
        <f>VLOOKUP(D7917, Fall!$A$1:$E$25, 3)</f>
        <v>354.11608052009001</v>
      </c>
      <c r="I7917" s="1">
        <f>VLOOKUP(D7917, Fall!$A$1:$E$25, 5)</f>
        <v>263.15789473684202</v>
      </c>
      <c r="J7917" s="1">
        <f t="shared" si="739"/>
        <v>360.20788172429036</v>
      </c>
      <c r="K7917" s="47">
        <f t="shared" si="740"/>
        <v>6.7387776499783056</v>
      </c>
      <c r="L7917" s="48">
        <f>Solar!K7934/1000*Variables!$B$3</f>
        <v>0</v>
      </c>
      <c r="M7917" s="1">
        <f>IF(E7917=1, VLOOKUP(D7917, Sheet1!$E$2:$G$26, 2), Sheet1!$G$3)</f>
        <v>0.20441999999999999</v>
      </c>
      <c r="N7917" s="1">
        <f>'Electricity Rates'!$J$3</f>
        <v>0.19270000000000001</v>
      </c>
      <c r="O7917" s="145">
        <f>L7917-K7917</f>
        <v>-6.7387776499783056</v>
      </c>
      <c r="P7917">
        <f t="shared" si="741"/>
        <v>1.2985624531508195</v>
      </c>
      <c r="Q7917">
        <f>IF(O7917&gt;0, IF(Q7916+O7917*Variables!$B$5&lt;Variables!$B$4, Q7916+O7917*Variables!$B$5, Variables!$B$4), IF(Q7916&gt;-O7917, Q7916+O7917/Variables!$B$5, 0))</f>
        <v>0</v>
      </c>
      <c r="R7917">
        <f>IF(O7917&gt;0, 0, IF(Q7916&gt;-O7917, 0, -O7917 - Q7916*Variables!$B$5))</f>
        <v>6.7387776499783056</v>
      </c>
      <c r="S7917">
        <f t="shared" si="742"/>
        <v>1.3775409272085652</v>
      </c>
      <c r="T7917">
        <f t="shared" si="743"/>
        <v>0</v>
      </c>
    </row>
    <row r="7918" spans="1:20" x14ac:dyDescent="0.3">
      <c r="A7918" s="3">
        <f t="shared" si="738"/>
        <v>43430</v>
      </c>
      <c r="B7918">
        <v>11</v>
      </c>
      <c r="C7918">
        <v>26</v>
      </c>
      <c r="D7918">
        <v>21</v>
      </c>
      <c r="E7918">
        <v>1</v>
      </c>
      <c r="F7918" s="1">
        <f>VLOOKUP(A7918,Weather!$A$1:$E$366, 5)</f>
        <v>8.1818181818181637E-2</v>
      </c>
      <c r="G7918" s="1">
        <f>VLOOKUP(D7918, Fall!$A$1:$E$25, 2)</f>
        <v>366.07142857142799</v>
      </c>
      <c r="H7918" s="1">
        <f>VLOOKUP(D7918, Fall!$A$1:$E$25, 3)</f>
        <v>305.62638808916603</v>
      </c>
      <c r="I7918" s="1">
        <f>VLOOKUP(D7918, Fall!$A$1:$E$25, 5)</f>
        <v>271.929824561403</v>
      </c>
      <c r="J7918" s="1">
        <f t="shared" si="739"/>
        <v>310.57189140135108</v>
      </c>
      <c r="K7918" s="47">
        <f t="shared" si="740"/>
        <v>5.8101863581342688</v>
      </c>
      <c r="L7918" s="48">
        <f>Solar!K7935/1000*Variables!$B$3</f>
        <v>0</v>
      </c>
      <c r="M7918" s="1">
        <f>IF(E7918=1, VLOOKUP(D7918, Sheet1!$E$2:$G$26, 2), Sheet1!$G$3)</f>
        <v>0.20441999999999999</v>
      </c>
      <c r="N7918" s="1">
        <f>'Electricity Rates'!$J$3</f>
        <v>0.19270000000000001</v>
      </c>
      <c r="O7918" s="145">
        <f>L7918-K7918</f>
        <v>-5.8101863581342688</v>
      </c>
      <c r="P7918">
        <f t="shared" si="741"/>
        <v>1.1196229112124736</v>
      </c>
      <c r="Q7918">
        <f>IF(O7918&gt;0, IF(Q7917+O7918*Variables!$B$5&lt;Variables!$B$4, Q7917+O7918*Variables!$B$5, Variables!$B$4), IF(Q7917&gt;-O7918, Q7917+O7918/Variables!$B$5, 0))</f>
        <v>0</v>
      </c>
      <c r="R7918">
        <f>IF(O7918&gt;0, 0, IF(Q7917&gt;-O7918, 0, -O7918 - Q7917*Variables!$B$5))</f>
        <v>5.8101863581342688</v>
      </c>
      <c r="S7918">
        <f t="shared" si="742"/>
        <v>1.1877182953298071</v>
      </c>
      <c r="T7918">
        <f t="shared" si="743"/>
        <v>0</v>
      </c>
    </row>
    <row r="7919" spans="1:20" x14ac:dyDescent="0.3">
      <c r="A7919" s="3">
        <f t="shared" si="738"/>
        <v>43430</v>
      </c>
      <c r="B7919">
        <v>11</v>
      </c>
      <c r="C7919">
        <v>26</v>
      </c>
      <c r="D7919">
        <v>22</v>
      </c>
      <c r="E7919">
        <v>1</v>
      </c>
      <c r="F7919" s="1">
        <f>VLOOKUP(A7919,Weather!$A$1:$E$366, 5)</f>
        <v>8.1818181818181637E-2</v>
      </c>
      <c r="G7919" s="1">
        <f>VLOOKUP(D7919, Fall!$A$1:$E$25, 2)</f>
        <v>330.35714285714198</v>
      </c>
      <c r="H7919" s="1">
        <f>VLOOKUP(D7919, Fall!$A$1:$E$25, 3)</f>
        <v>272.33281237147202</v>
      </c>
      <c r="I7919" s="1">
        <f>VLOOKUP(D7919, Fall!$A$1:$E$25, 5)</f>
        <v>254.385964912281</v>
      </c>
      <c r="J7919" s="1">
        <f t="shared" si="739"/>
        <v>277.08025759302683</v>
      </c>
      <c r="K7919" s="47">
        <f t="shared" si="740"/>
        <v>5.1836240733546637</v>
      </c>
      <c r="L7919" s="48">
        <f>Solar!K7936/1000*Variables!$B$3</f>
        <v>0</v>
      </c>
      <c r="M7919" s="1">
        <f>IF(E7919=1, VLOOKUP(D7919, Sheet1!$E$2:$G$26, 2), Sheet1!$G$3)</f>
        <v>0.18618000000000001</v>
      </c>
      <c r="N7919" s="1">
        <f>'Electricity Rates'!$J$3</f>
        <v>0.19270000000000001</v>
      </c>
      <c r="O7919" s="145">
        <f>L7919-K7919</f>
        <v>-5.1836240733546637</v>
      </c>
      <c r="P7919">
        <f t="shared" si="741"/>
        <v>0.99888435893544369</v>
      </c>
      <c r="Q7919">
        <f>IF(O7919&gt;0, IF(Q7918+O7919*Variables!$B$5&lt;Variables!$B$4, Q7918+O7919*Variables!$B$5, Variables!$B$4), IF(Q7918&gt;-O7919, Q7918+O7919/Variables!$B$5, 0))</f>
        <v>0</v>
      </c>
      <c r="R7919">
        <f>IF(O7919&gt;0, 0, IF(Q7918&gt;-O7919, 0, -O7919 - Q7918*Variables!$B$5))</f>
        <v>5.1836240733546637</v>
      </c>
      <c r="S7919">
        <f t="shared" si="742"/>
        <v>0.96508712997717139</v>
      </c>
      <c r="T7919">
        <f t="shared" si="743"/>
        <v>0</v>
      </c>
    </row>
    <row r="7920" spans="1:20" x14ac:dyDescent="0.3">
      <c r="A7920" s="3">
        <f t="shared" si="738"/>
        <v>43430</v>
      </c>
      <c r="B7920">
        <v>11</v>
      </c>
      <c r="C7920">
        <v>26</v>
      </c>
      <c r="D7920">
        <v>23</v>
      </c>
      <c r="E7920">
        <v>1</v>
      </c>
      <c r="F7920" s="1">
        <f>VLOOKUP(A7920,Weather!$A$1:$E$366, 5)</f>
        <v>8.1818181818181637E-2</v>
      </c>
      <c r="G7920" s="1">
        <f>VLOOKUP(D7920, Fall!$A$1:$E$25, 2)</f>
        <v>303.57142857142799</v>
      </c>
      <c r="H7920" s="1">
        <f>VLOOKUP(D7920, Fall!$A$1:$E$25, 3)</f>
        <v>252.67335691371099</v>
      </c>
      <c r="I7920" s="1">
        <f>VLOOKUP(D7920, Fall!$A$1:$E$25, 5)</f>
        <v>254.385964912281</v>
      </c>
      <c r="J7920" s="1">
        <f t="shared" si="739"/>
        <v>256.8377445947969</v>
      </c>
      <c r="K7920" s="47">
        <f t="shared" si="740"/>
        <v>4.8049266569658746</v>
      </c>
      <c r="L7920" s="48">
        <f>Solar!K7937/1000*Variables!$B$3</f>
        <v>0</v>
      </c>
      <c r="M7920" s="1">
        <f>IF(E7920=1, VLOOKUP(D7920, Sheet1!$E$2:$G$26, 2), Sheet1!$G$3)</f>
        <v>0.18618000000000001</v>
      </c>
      <c r="N7920" s="1">
        <f>'Electricity Rates'!$J$3</f>
        <v>0.19270000000000001</v>
      </c>
      <c r="O7920" s="145">
        <f>L7920-K7920</f>
        <v>-4.8049266569658746</v>
      </c>
      <c r="P7920">
        <f t="shared" si="741"/>
        <v>0.92590936679732405</v>
      </c>
      <c r="Q7920">
        <f>IF(O7920&gt;0, IF(Q7919+O7920*Variables!$B$5&lt;Variables!$B$4, Q7919+O7920*Variables!$B$5, Variables!$B$4), IF(Q7919&gt;-O7920, Q7919+O7920/Variables!$B$5, 0))</f>
        <v>0</v>
      </c>
      <c r="R7920">
        <f>IF(O7920&gt;0, 0, IF(Q7919&gt;-O7920, 0, -O7920 - Q7919*Variables!$B$5))</f>
        <v>4.8049266569658746</v>
      </c>
      <c r="S7920">
        <f t="shared" si="742"/>
        <v>0.89458124499390657</v>
      </c>
      <c r="T7920">
        <f t="shared" si="743"/>
        <v>0</v>
      </c>
    </row>
    <row r="7921" spans="1:20" x14ac:dyDescent="0.3">
      <c r="A7921" s="3">
        <f t="shared" si="738"/>
        <v>43430</v>
      </c>
      <c r="B7921">
        <v>11</v>
      </c>
      <c r="C7921">
        <v>26</v>
      </c>
      <c r="D7921">
        <v>24</v>
      </c>
      <c r="E7921">
        <v>1</v>
      </c>
      <c r="F7921" s="1">
        <f>VLOOKUP(A7921,Weather!$A$1:$E$366, 5)</f>
        <v>8.1818181818181637E-2</v>
      </c>
      <c r="G7921" s="1">
        <f>VLOOKUP(D7921, Fall!$A$1:$E$25, 2)</f>
        <v>285.71428571428498</v>
      </c>
      <c r="H7921" s="1">
        <f>VLOOKUP(D7921, Fall!$A$1:$E$25, 3)</f>
        <v>237.47635107345499</v>
      </c>
      <c r="I7921" s="1">
        <f>VLOOKUP(D7921, Fall!$A$1:$E$25, 5)</f>
        <v>254.385964912281</v>
      </c>
      <c r="J7921" s="1">
        <f t="shared" si="739"/>
        <v>241.42309118043198</v>
      </c>
      <c r="K7921" s="47">
        <f t="shared" si="740"/>
        <v>4.5165489529199849</v>
      </c>
      <c r="L7921" s="48">
        <f>Solar!K7938/1000*Variables!$B$3</f>
        <v>0</v>
      </c>
      <c r="M7921" s="1">
        <f>IF(E7921=1, VLOOKUP(D7921, Sheet1!$E$2:$G$26, 2), Sheet1!$G$3)</f>
        <v>0.18618000000000001</v>
      </c>
      <c r="N7921" s="1">
        <f>'Electricity Rates'!$J$3</f>
        <v>0.19270000000000001</v>
      </c>
      <c r="O7921" s="145">
        <f>L7921-K7921</f>
        <v>-4.5165489529199849</v>
      </c>
      <c r="P7921">
        <f t="shared" si="741"/>
        <v>0.87033898322768111</v>
      </c>
      <c r="Q7921">
        <f>IF(O7921&gt;0, IF(Q7920+O7921*Variables!$B$5&lt;Variables!$B$4, Q7920+O7921*Variables!$B$5, Variables!$B$4), IF(Q7920&gt;-O7921, Q7920+O7921/Variables!$B$5, 0))</f>
        <v>0</v>
      </c>
      <c r="R7921">
        <f>IF(O7921&gt;0, 0, IF(Q7920&gt;-O7921, 0, -O7921 - Q7920*Variables!$B$5))</f>
        <v>4.5165489529199849</v>
      </c>
      <c r="S7921">
        <f t="shared" si="742"/>
        <v>0.84089108405464286</v>
      </c>
      <c r="T7921">
        <f t="shared" si="743"/>
        <v>0</v>
      </c>
    </row>
    <row r="7922" spans="1:20" x14ac:dyDescent="0.3">
      <c r="A7922" s="3">
        <f t="shared" si="738"/>
        <v>43431</v>
      </c>
      <c r="B7922">
        <v>11</v>
      </c>
      <c r="C7922">
        <v>27</v>
      </c>
      <c r="D7922">
        <v>1</v>
      </c>
      <c r="E7922">
        <v>1</v>
      </c>
      <c r="F7922" s="1">
        <f>VLOOKUP(A7922,Weather!$A$1:$E$366, 5)</f>
        <v>6.3636363636363852E-2</v>
      </c>
      <c r="G7922" s="1">
        <f>VLOOKUP(D7922, Fall!$A$1:$E$25, 2)</f>
        <v>276.78571428571399</v>
      </c>
      <c r="H7922" s="1">
        <f>VLOOKUP(D7922, Fall!$A$1:$E$25, 3)</f>
        <v>258.40056395394299</v>
      </c>
      <c r="I7922" s="1">
        <f>VLOOKUP(D7922, Fall!$A$1:$E$25, 5)</f>
        <v>254.385964912281</v>
      </c>
      <c r="J7922" s="1">
        <f t="shared" si="739"/>
        <v>259.57052806596477</v>
      </c>
      <c r="K7922" s="47">
        <f t="shared" si="740"/>
        <v>4.8560516353799557</v>
      </c>
      <c r="L7922" s="48">
        <f>Solar!K7939/1000*Variables!$B$3</f>
        <v>0</v>
      </c>
      <c r="M7922" s="1">
        <f>IF(E7922=1, VLOOKUP(D7922, Sheet1!$E$2:$G$26, 2), Sheet1!$G$3)</f>
        <v>0.18618000000000001</v>
      </c>
      <c r="N7922" s="1">
        <f>'Electricity Rates'!$J$3</f>
        <v>0.19270000000000001</v>
      </c>
      <c r="O7922" s="145">
        <f>L7922-K7922</f>
        <v>-4.8560516353799557</v>
      </c>
      <c r="P7922">
        <f t="shared" si="741"/>
        <v>0.93576115013771755</v>
      </c>
      <c r="Q7922">
        <f>IF(O7922&gt;0, IF(Q7921+O7922*Variables!$B$5&lt;Variables!$B$4, Q7921+O7922*Variables!$B$5, Variables!$B$4), IF(Q7921&gt;-O7922, Q7921+O7922/Variables!$B$5, 0))</f>
        <v>0</v>
      </c>
      <c r="R7922">
        <f>IF(O7922&gt;0, 0, IF(Q7921&gt;-O7922, 0, -O7922 - Q7921*Variables!$B$5))</f>
        <v>4.8560516353799557</v>
      </c>
      <c r="S7922">
        <f t="shared" si="742"/>
        <v>0.90409969347504016</v>
      </c>
      <c r="T7922">
        <f t="shared" si="743"/>
        <v>0</v>
      </c>
    </row>
    <row r="7923" spans="1:20" x14ac:dyDescent="0.3">
      <c r="A7923" s="3">
        <f t="shared" si="738"/>
        <v>43431</v>
      </c>
      <c r="B7923">
        <v>11</v>
      </c>
      <c r="C7923">
        <v>27</v>
      </c>
      <c r="D7923">
        <v>2</v>
      </c>
      <c r="E7923">
        <v>1</v>
      </c>
      <c r="F7923" s="1">
        <f>VLOOKUP(A7923,Weather!$A$1:$E$366, 5)</f>
        <v>6.3636363636363852E-2</v>
      </c>
      <c r="G7923" s="1">
        <f>VLOOKUP(D7923, Fall!$A$1:$E$25, 2)</f>
        <v>272.32142857142799</v>
      </c>
      <c r="H7923" s="1">
        <f>VLOOKUP(D7923, Fall!$A$1:$E$25, 3)</f>
        <v>244.53669616981199</v>
      </c>
      <c r="I7923" s="1">
        <f>VLOOKUP(D7923, Fall!$A$1:$E$25, 5)</f>
        <v>254.385964912281</v>
      </c>
      <c r="J7923" s="1">
        <f t="shared" si="739"/>
        <v>246.30481550446029</v>
      </c>
      <c r="K7923" s="47">
        <f t="shared" si="740"/>
        <v>4.6078763681076893</v>
      </c>
      <c r="L7923" s="48">
        <f>Solar!K7940/1000*Variables!$B$3</f>
        <v>0</v>
      </c>
      <c r="M7923" s="1">
        <f>IF(E7923=1, VLOOKUP(D7923, Sheet1!$E$2:$G$26, 2), Sheet1!$G$3)</f>
        <v>0.18618000000000001</v>
      </c>
      <c r="N7923" s="1">
        <f>'Electricity Rates'!$J$3</f>
        <v>0.19270000000000001</v>
      </c>
      <c r="O7923" s="145">
        <f>L7923-K7923</f>
        <v>-4.6078763681076893</v>
      </c>
      <c r="P7923">
        <f t="shared" si="741"/>
        <v>0.88793777613435176</v>
      </c>
      <c r="Q7923">
        <f>IF(O7923&gt;0, IF(Q7922+O7923*Variables!$B$5&lt;Variables!$B$4, Q7922+O7923*Variables!$B$5, Variables!$B$4), IF(Q7922&gt;-O7923, Q7922+O7923/Variables!$B$5, 0))</f>
        <v>0</v>
      </c>
      <c r="R7923">
        <f>IF(O7923&gt;0, 0, IF(Q7922&gt;-O7923, 0, -O7923 - Q7922*Variables!$B$5))</f>
        <v>4.6078763681076893</v>
      </c>
      <c r="S7923">
        <f t="shared" si="742"/>
        <v>0.85789442221428969</v>
      </c>
      <c r="T7923">
        <f t="shared" si="743"/>
        <v>0</v>
      </c>
    </row>
    <row r="7924" spans="1:20" x14ac:dyDescent="0.3">
      <c r="A7924" s="3">
        <f t="shared" si="738"/>
        <v>43431</v>
      </c>
      <c r="B7924">
        <v>11</v>
      </c>
      <c r="C7924">
        <v>27</v>
      </c>
      <c r="D7924">
        <v>3</v>
      </c>
      <c r="E7924">
        <v>1</v>
      </c>
      <c r="F7924" s="1">
        <f>VLOOKUP(A7924,Weather!$A$1:$E$366, 5)</f>
        <v>6.3636363636363852E-2</v>
      </c>
      <c r="G7924" s="1">
        <f>VLOOKUP(D7924, Fall!$A$1:$E$25, 2)</f>
        <v>272.32142857142799</v>
      </c>
      <c r="H7924" s="1">
        <f>VLOOKUP(D7924, Fall!$A$1:$E$25, 3)</f>
        <v>252.565207174747</v>
      </c>
      <c r="I7924" s="1">
        <f>VLOOKUP(D7924, Fall!$A$1:$E$25, 5)</f>
        <v>254.385964912281</v>
      </c>
      <c r="J7924" s="1">
        <f t="shared" si="739"/>
        <v>253.82242126362669</v>
      </c>
      <c r="K7924" s="47">
        <f t="shared" si="740"/>
        <v>4.7485159161062374</v>
      </c>
      <c r="L7924" s="48">
        <f>Solar!K7941/1000*Variables!$B$3</f>
        <v>0</v>
      </c>
      <c r="M7924" s="1">
        <f>IF(E7924=1, VLOOKUP(D7924, Sheet1!$E$2:$G$26, 2), Sheet1!$G$3)</f>
        <v>0.18618000000000001</v>
      </c>
      <c r="N7924" s="1">
        <f>'Electricity Rates'!$J$3</f>
        <v>0.19270000000000001</v>
      </c>
      <c r="O7924" s="145">
        <f>L7924-K7924</f>
        <v>-4.7485159161062374</v>
      </c>
      <c r="P7924">
        <f t="shared" si="741"/>
        <v>0.91503901703367196</v>
      </c>
      <c r="Q7924">
        <f>IF(O7924&gt;0, IF(Q7923+O7924*Variables!$B$5&lt;Variables!$B$4, Q7923+O7924*Variables!$B$5, Variables!$B$4), IF(Q7923&gt;-O7924, Q7923+O7924/Variables!$B$5, 0))</f>
        <v>0</v>
      </c>
      <c r="R7924">
        <f>IF(O7924&gt;0, 0, IF(Q7923&gt;-O7924, 0, -O7924 - Q7923*Variables!$B$5))</f>
        <v>4.7485159161062374</v>
      </c>
      <c r="S7924">
        <f t="shared" si="742"/>
        <v>0.88407869326065935</v>
      </c>
      <c r="T7924">
        <f t="shared" si="743"/>
        <v>0</v>
      </c>
    </row>
    <row r="7925" spans="1:20" x14ac:dyDescent="0.3">
      <c r="A7925" s="3">
        <f t="shared" si="738"/>
        <v>43431</v>
      </c>
      <c r="B7925">
        <v>11</v>
      </c>
      <c r="C7925">
        <v>27</v>
      </c>
      <c r="D7925">
        <v>4</v>
      </c>
      <c r="E7925">
        <v>1</v>
      </c>
      <c r="F7925" s="1">
        <f>VLOOKUP(A7925,Weather!$A$1:$E$366, 5)</f>
        <v>6.3636363636363852E-2</v>
      </c>
      <c r="G7925" s="1">
        <f>VLOOKUP(D7925, Fall!$A$1:$E$25, 2)</f>
        <v>272.32142857142799</v>
      </c>
      <c r="H7925" s="1">
        <f>VLOOKUP(D7925, Fall!$A$1:$E$25, 3)</f>
        <v>267.50020564283898</v>
      </c>
      <c r="I7925" s="1">
        <f>VLOOKUP(D7925, Fall!$A$1:$E$25, 5)</f>
        <v>254.385964912281</v>
      </c>
      <c r="J7925" s="1">
        <f t="shared" si="739"/>
        <v>267.80701073829465</v>
      </c>
      <c r="K7925" s="47">
        <f t="shared" si="740"/>
        <v>5.0101399498305916</v>
      </c>
      <c r="L7925" s="48">
        <f>Solar!K7942/1000*Variables!$B$3</f>
        <v>0</v>
      </c>
      <c r="M7925" s="1">
        <f>IF(E7925=1, VLOOKUP(D7925, Sheet1!$E$2:$G$26, 2), Sheet1!$G$3)</f>
        <v>0.18618000000000001</v>
      </c>
      <c r="N7925" s="1">
        <f>'Electricity Rates'!$J$3</f>
        <v>0.19270000000000001</v>
      </c>
      <c r="O7925" s="145">
        <f>L7925-K7925</f>
        <v>-5.0101399498305916</v>
      </c>
      <c r="P7925">
        <f t="shared" si="741"/>
        <v>0.96545396833235508</v>
      </c>
      <c r="Q7925">
        <f>IF(O7925&gt;0, IF(Q7924+O7925*Variables!$B$5&lt;Variables!$B$4, Q7924+O7925*Variables!$B$5, Variables!$B$4), IF(Q7924&gt;-O7925, Q7924+O7925/Variables!$B$5, 0))</f>
        <v>0</v>
      </c>
      <c r="R7925">
        <f>IF(O7925&gt;0, 0, IF(Q7924&gt;-O7925, 0, -O7925 - Q7924*Variables!$B$5))</f>
        <v>5.0101399498305916</v>
      </c>
      <c r="S7925">
        <f t="shared" si="742"/>
        <v>0.93278785585945956</v>
      </c>
      <c r="T7925">
        <f t="shared" si="743"/>
        <v>0</v>
      </c>
    </row>
    <row r="7926" spans="1:20" x14ac:dyDescent="0.3">
      <c r="A7926" s="3">
        <f t="shared" si="738"/>
        <v>43431</v>
      </c>
      <c r="B7926">
        <v>11</v>
      </c>
      <c r="C7926">
        <v>27</v>
      </c>
      <c r="D7926">
        <v>5</v>
      </c>
      <c r="E7926">
        <v>1</v>
      </c>
      <c r="F7926" s="1">
        <f>VLOOKUP(A7926,Weather!$A$1:$E$366, 5)</f>
        <v>6.3636363636363852E-2</v>
      </c>
      <c r="G7926" s="1">
        <f>VLOOKUP(D7926, Fall!$A$1:$E$25, 2)</f>
        <v>303.57142857142799</v>
      </c>
      <c r="H7926" s="1">
        <f>VLOOKUP(D7926, Fall!$A$1:$E$25, 3)</f>
        <v>277.41442782172697</v>
      </c>
      <c r="I7926" s="1">
        <f>VLOOKUP(D7926, Fall!$A$1:$E$25, 5)</f>
        <v>254.385964912281</v>
      </c>
      <c r="J7926" s="1">
        <f t="shared" si="739"/>
        <v>279.07896423307159</v>
      </c>
      <c r="K7926" s="47">
        <f t="shared" si="740"/>
        <v>5.2210159248886239</v>
      </c>
      <c r="L7926" s="48">
        <f>Solar!K7943/1000*Variables!$B$3</f>
        <v>0</v>
      </c>
      <c r="M7926" s="1">
        <f>IF(E7926=1, VLOOKUP(D7926, Sheet1!$E$2:$G$26, 2), Sheet1!$G$3)</f>
        <v>0.18618000000000001</v>
      </c>
      <c r="N7926" s="1">
        <f>'Electricity Rates'!$J$3</f>
        <v>0.19270000000000001</v>
      </c>
      <c r="O7926" s="145">
        <f>L7926-K7926</f>
        <v>-5.2210159248886239</v>
      </c>
      <c r="P7926">
        <f t="shared" si="741"/>
        <v>1.0060897687260379</v>
      </c>
      <c r="Q7926">
        <f>IF(O7926&gt;0, IF(Q7925+O7926*Variables!$B$5&lt;Variables!$B$4, Q7925+O7926*Variables!$B$5, Variables!$B$4), IF(Q7925&gt;-O7926, Q7925+O7926/Variables!$B$5, 0))</f>
        <v>0</v>
      </c>
      <c r="R7926">
        <f>IF(O7926&gt;0, 0, IF(Q7925&gt;-O7926, 0, -O7926 - Q7925*Variables!$B$5))</f>
        <v>5.2210159248886239</v>
      </c>
      <c r="S7926">
        <f t="shared" si="742"/>
        <v>0.97204874489576409</v>
      </c>
      <c r="T7926">
        <f t="shared" si="743"/>
        <v>0</v>
      </c>
    </row>
    <row r="7927" spans="1:20" x14ac:dyDescent="0.3">
      <c r="A7927" s="3">
        <f t="shared" si="738"/>
        <v>43431</v>
      </c>
      <c r="B7927">
        <v>11</v>
      </c>
      <c r="C7927">
        <v>27</v>
      </c>
      <c r="D7927">
        <v>6</v>
      </c>
      <c r="E7927">
        <v>1</v>
      </c>
      <c r="F7927" s="1">
        <f>VLOOKUP(A7927,Weather!$A$1:$E$366, 5)</f>
        <v>6.3636363636363852E-2</v>
      </c>
      <c r="G7927" s="1">
        <f>VLOOKUP(D7927, Fall!$A$1:$E$25, 2)</f>
        <v>401.78571428571399</v>
      </c>
      <c r="H7927" s="1">
        <f>VLOOKUP(D7927, Fall!$A$1:$E$25, 3)</f>
        <v>309.98601628691301</v>
      </c>
      <c r="I7927" s="1">
        <f>VLOOKUP(D7927, Fall!$A$1:$E$25, 5)</f>
        <v>271.929824561403</v>
      </c>
      <c r="J7927" s="1">
        <f t="shared" si="739"/>
        <v>315.82781525047312</v>
      </c>
      <c r="K7927" s="47">
        <f t="shared" si="740"/>
        <v>5.9085143069701065</v>
      </c>
      <c r="L7927" s="48">
        <f>Solar!K7944/1000*Variables!$B$3</f>
        <v>0</v>
      </c>
      <c r="M7927" s="1">
        <f>IF(E7927=1, VLOOKUP(D7927, Sheet1!$E$2:$G$26, 2), Sheet1!$G$3)</f>
        <v>0.18618000000000001</v>
      </c>
      <c r="N7927" s="1">
        <f>'Electricity Rates'!$J$3</f>
        <v>0.19270000000000001</v>
      </c>
      <c r="O7927" s="145">
        <f>L7927-K7927</f>
        <v>-5.9085143069701065</v>
      </c>
      <c r="P7927">
        <f t="shared" si="741"/>
        <v>1.1385707069531397</v>
      </c>
      <c r="Q7927">
        <f>IF(O7927&gt;0, IF(Q7926+O7927*Variables!$B$5&lt;Variables!$B$4, Q7926+O7927*Variables!$B$5, Variables!$B$4), IF(Q7926&gt;-O7927, Q7926+O7927/Variables!$B$5, 0))</f>
        <v>0</v>
      </c>
      <c r="R7927">
        <f>IF(O7927&gt;0, 0, IF(Q7926&gt;-O7927, 0, -O7927 - Q7926*Variables!$B$5))</f>
        <v>5.9085143069701065</v>
      </c>
      <c r="S7927">
        <f t="shared" si="742"/>
        <v>1.1000471936716945</v>
      </c>
      <c r="T7927">
        <f t="shared" si="743"/>
        <v>0</v>
      </c>
    </row>
    <row r="7928" spans="1:20" x14ac:dyDescent="0.3">
      <c r="A7928" s="3">
        <f t="shared" si="738"/>
        <v>43431</v>
      </c>
      <c r="B7928">
        <v>11</v>
      </c>
      <c r="C7928">
        <v>27</v>
      </c>
      <c r="D7928">
        <v>7</v>
      </c>
      <c r="E7928">
        <v>1</v>
      </c>
      <c r="F7928" s="1">
        <f>VLOOKUP(A7928,Weather!$A$1:$E$366, 5)</f>
        <v>6.3636363636363852E-2</v>
      </c>
      <c r="G7928" s="1">
        <f>VLOOKUP(D7928, Fall!$A$1:$E$25, 2)</f>
        <v>593.74999999999898</v>
      </c>
      <c r="H7928" s="1">
        <f>VLOOKUP(D7928, Fall!$A$1:$E$25, 3)</f>
        <v>390.39236653779699</v>
      </c>
      <c r="I7928" s="1">
        <f>VLOOKUP(D7928, Fall!$A$1:$E$25, 5)</f>
        <v>263.15789473684202</v>
      </c>
      <c r="J7928" s="1">
        <f t="shared" si="739"/>
        <v>403.33330684902808</v>
      </c>
      <c r="K7928" s="47">
        <f t="shared" si="740"/>
        <v>7.5455691326778309</v>
      </c>
      <c r="L7928" s="48">
        <f>Solar!K7945/1000*Variables!$B$3</f>
        <v>0</v>
      </c>
      <c r="M7928" s="1">
        <f>IF(E7928=1, VLOOKUP(D7928, Sheet1!$E$2:$G$26, 2), Sheet1!$G$3)</f>
        <v>0.18618000000000001</v>
      </c>
      <c r="N7928" s="1">
        <f>'Electricity Rates'!$J$3</f>
        <v>0.19270000000000001</v>
      </c>
      <c r="O7928" s="145">
        <f>L7928-K7928</f>
        <v>-7.5455691326778309</v>
      </c>
      <c r="P7928">
        <f t="shared" si="741"/>
        <v>1.454031171867018</v>
      </c>
      <c r="Q7928">
        <f>IF(O7928&gt;0, IF(Q7927+O7928*Variables!$B$5&lt;Variables!$B$4, Q7927+O7928*Variables!$B$5, Variables!$B$4), IF(Q7927&gt;-O7928, Q7927+O7928/Variables!$B$5, 0))</f>
        <v>0</v>
      </c>
      <c r="R7928">
        <f>IF(O7928&gt;0, 0, IF(Q7927&gt;-O7928, 0, -O7928 - Q7927*Variables!$B$5))</f>
        <v>7.5455691326778309</v>
      </c>
      <c r="S7928">
        <f t="shared" si="742"/>
        <v>1.4048340611219587</v>
      </c>
      <c r="T7928">
        <f t="shared" si="743"/>
        <v>0</v>
      </c>
    </row>
    <row r="7929" spans="1:20" x14ac:dyDescent="0.3">
      <c r="A7929" s="3">
        <f t="shared" si="738"/>
        <v>43431</v>
      </c>
      <c r="B7929">
        <v>11</v>
      </c>
      <c r="C7929">
        <v>27</v>
      </c>
      <c r="D7929">
        <v>8</v>
      </c>
      <c r="E7929">
        <v>1</v>
      </c>
      <c r="F7929" s="1">
        <f>VLOOKUP(A7929,Weather!$A$1:$E$366, 5)</f>
        <v>6.3636363636363852E-2</v>
      </c>
      <c r="G7929" s="1">
        <f>VLOOKUP(D7929, Fall!$A$1:$E$25, 2)</f>
        <v>866.07142857142799</v>
      </c>
      <c r="H7929" s="1">
        <f>VLOOKUP(D7929, Fall!$A$1:$E$25, 3)</f>
        <v>561.61059471909198</v>
      </c>
      <c r="I7929" s="1">
        <f>VLOOKUP(D7929, Fall!$A$1:$E$25, 5)</f>
        <v>271.929824561403</v>
      </c>
      <c r="J7929" s="1">
        <f t="shared" si="739"/>
        <v>580.9853750551498</v>
      </c>
      <c r="K7929" s="47">
        <f t="shared" si="740"/>
        <v>10.869088265488369</v>
      </c>
      <c r="L7929" s="48">
        <f>Solar!K7946/1000*Variables!$B$3</f>
        <v>2.7549000000000001</v>
      </c>
      <c r="M7929" s="1">
        <f>IF(E7929=1, VLOOKUP(D7929, Sheet1!$E$2:$G$26, 2), Sheet1!$G$3)</f>
        <v>0.18618000000000001</v>
      </c>
      <c r="N7929" s="1">
        <f>'Electricity Rates'!$J$3</f>
        <v>0.19270000000000001</v>
      </c>
      <c r="O7929" s="145">
        <f>L7929-K7929</f>
        <v>-8.1141882654883695</v>
      </c>
      <c r="P7929">
        <f t="shared" si="741"/>
        <v>2.0944733087596088</v>
      </c>
      <c r="Q7929">
        <f>IF(O7929&gt;0, IF(Q7928+O7929*Variables!$B$5&lt;Variables!$B$4, Q7928+O7929*Variables!$B$5, Variables!$B$4), IF(Q7928&gt;-O7929, Q7928+O7929/Variables!$B$5, 0))</f>
        <v>0</v>
      </c>
      <c r="R7929">
        <f>IF(O7929&gt;0, 0, IF(Q7928&gt;-O7929, 0, -O7929 - Q7928*Variables!$B$5))</f>
        <v>8.1141882654883695</v>
      </c>
      <c r="S7929">
        <f t="shared" si="742"/>
        <v>1.5106995712686246</v>
      </c>
      <c r="T7929">
        <f t="shared" si="743"/>
        <v>0</v>
      </c>
    </row>
    <row r="7930" spans="1:20" x14ac:dyDescent="0.3">
      <c r="A7930" s="3">
        <f t="shared" si="738"/>
        <v>43431</v>
      </c>
      <c r="B7930">
        <v>11</v>
      </c>
      <c r="C7930">
        <v>27</v>
      </c>
      <c r="D7930">
        <v>9</v>
      </c>
      <c r="E7930">
        <v>1</v>
      </c>
      <c r="F7930" s="1">
        <f>VLOOKUP(A7930,Weather!$A$1:$E$366, 5)</f>
        <v>6.3636363636363852E-2</v>
      </c>
      <c r="G7930" s="1">
        <f>VLOOKUP(D7930, Fall!$A$1:$E$25, 2)</f>
        <v>1080.3571428571399</v>
      </c>
      <c r="H7930" s="1">
        <f>VLOOKUP(D7930, Fall!$A$1:$E$25, 3)</f>
        <v>760.17932055605797</v>
      </c>
      <c r="I7930" s="1">
        <f>VLOOKUP(D7930, Fall!$A$1:$E$25, 5)</f>
        <v>311.40350877192998</v>
      </c>
      <c r="J7930" s="1">
        <f t="shared" si="739"/>
        <v>780.55427288430872</v>
      </c>
      <c r="K7930" s="47">
        <f t="shared" si="740"/>
        <v>14.602627970072938</v>
      </c>
      <c r="L7930" s="48">
        <f>Solar!K7947/1000*Variables!$B$3</f>
        <v>8.25075</v>
      </c>
      <c r="M7930" s="1">
        <f>IF(E7930=1, VLOOKUP(D7930, Sheet1!$E$2:$G$26, 2), Sheet1!$G$3)</f>
        <v>0.20441999999999999</v>
      </c>
      <c r="N7930" s="1">
        <f>'Electricity Rates'!$J$3</f>
        <v>0.19270000000000001</v>
      </c>
      <c r="O7930" s="145">
        <f>L7930-K7930</f>
        <v>-6.3518779700729375</v>
      </c>
      <c r="P7930">
        <f t="shared" si="741"/>
        <v>2.8139264098330554</v>
      </c>
      <c r="Q7930">
        <f>IF(O7930&gt;0, IF(Q7929+O7930*Variables!$B$5&lt;Variables!$B$4, Q7929+O7930*Variables!$B$5, Variables!$B$4), IF(Q7929&gt;-O7930, Q7929+O7930/Variables!$B$5, 0))</f>
        <v>0</v>
      </c>
      <c r="R7930">
        <f>IF(O7930&gt;0, 0, IF(Q7929&gt;-O7930, 0, -O7930 - Q7929*Variables!$B$5))</f>
        <v>6.3518779700729375</v>
      </c>
      <c r="S7930">
        <f t="shared" si="742"/>
        <v>1.2984508946423099</v>
      </c>
      <c r="T7930">
        <f t="shared" si="743"/>
        <v>0</v>
      </c>
    </row>
    <row r="7931" spans="1:20" x14ac:dyDescent="0.3">
      <c r="A7931" s="3">
        <f t="shared" si="738"/>
        <v>43431</v>
      </c>
      <c r="B7931">
        <v>11</v>
      </c>
      <c r="C7931">
        <v>27</v>
      </c>
      <c r="D7931">
        <v>10</v>
      </c>
      <c r="E7931">
        <v>1</v>
      </c>
      <c r="F7931" s="1">
        <f>VLOOKUP(A7931,Weather!$A$1:$E$366, 5)</f>
        <v>6.3636363636363852E-2</v>
      </c>
      <c r="G7931" s="1">
        <f>VLOOKUP(D7931, Fall!$A$1:$E$25, 2)</f>
        <v>1205.3571428571399</v>
      </c>
      <c r="H7931" s="1">
        <f>VLOOKUP(D7931, Fall!$A$1:$E$25, 3)</f>
        <v>904.12930821748796</v>
      </c>
      <c r="I7931" s="1">
        <f>VLOOKUP(D7931, Fall!$A$1:$E$25, 5)</f>
        <v>359.64912280701702</v>
      </c>
      <c r="J7931" s="1">
        <f t="shared" si="739"/>
        <v>923.29835224001135</v>
      </c>
      <c r="K7931" s="47">
        <f t="shared" si="740"/>
        <v>17.273087614165927</v>
      </c>
      <c r="L7931" s="48">
        <f>Solar!K7948/1000*Variables!$B$3</f>
        <v>12.580750000000002</v>
      </c>
      <c r="M7931" s="1">
        <f>IF(E7931=1, VLOOKUP(D7931, Sheet1!$E$2:$G$26, 2), Sheet1!$G$3)</f>
        <v>0.20441999999999999</v>
      </c>
      <c r="N7931" s="1">
        <f>'Electricity Rates'!$J$3</f>
        <v>0.19270000000000001</v>
      </c>
      <c r="O7931" s="145">
        <f>L7931-K7931</f>
        <v>-4.6923376141659254</v>
      </c>
      <c r="P7931">
        <f t="shared" si="741"/>
        <v>3.3285239832497742</v>
      </c>
      <c r="Q7931">
        <f>IF(O7931&gt;0, IF(Q7930+O7931*Variables!$B$5&lt;Variables!$B$4, Q7930+O7931*Variables!$B$5, Variables!$B$4), IF(Q7930&gt;-O7931, Q7930+O7931/Variables!$B$5, 0))</f>
        <v>0</v>
      </c>
      <c r="R7931">
        <f>IF(O7931&gt;0, 0, IF(Q7930&gt;-O7931, 0, -O7931 - Q7930*Variables!$B$5))</f>
        <v>4.6923376141659254</v>
      </c>
      <c r="S7931">
        <f t="shared" si="742"/>
        <v>0.95920765508779848</v>
      </c>
      <c r="T7931">
        <f t="shared" si="743"/>
        <v>0</v>
      </c>
    </row>
    <row r="7932" spans="1:20" x14ac:dyDescent="0.3">
      <c r="A7932" s="3">
        <f t="shared" si="738"/>
        <v>43431</v>
      </c>
      <c r="B7932">
        <v>11</v>
      </c>
      <c r="C7932">
        <v>27</v>
      </c>
      <c r="D7932">
        <v>11</v>
      </c>
      <c r="E7932">
        <v>1</v>
      </c>
      <c r="F7932" s="1">
        <f>VLOOKUP(A7932,Weather!$A$1:$E$366, 5)</f>
        <v>6.3636363636363852E-2</v>
      </c>
      <c r="G7932" s="1">
        <f>VLOOKUP(D7932, Fall!$A$1:$E$25, 2)</f>
        <v>1290.17857142857</v>
      </c>
      <c r="H7932" s="1">
        <f>VLOOKUP(D7932, Fall!$A$1:$E$25, 3)</f>
        <v>975.19947355433101</v>
      </c>
      <c r="I7932" s="1">
        <f>VLOOKUP(D7932, Fall!$A$1:$E$25, 5)</f>
        <v>377.19298245613999</v>
      </c>
      <c r="J7932" s="1">
        <f t="shared" si="739"/>
        <v>995.24359796450995</v>
      </c>
      <c r="K7932" s="47">
        <f t="shared" si="740"/>
        <v>18.619040988616355</v>
      </c>
      <c r="L7932" s="48">
        <f>Solar!K7949/1000*Variables!$B$3</f>
        <v>15.166300000000001</v>
      </c>
      <c r="M7932" s="1">
        <f>IF(E7932=1, VLOOKUP(D7932, Sheet1!$E$2:$G$26, 2), Sheet1!$G$3)</f>
        <v>0.20441999999999999</v>
      </c>
      <c r="N7932" s="1">
        <f>'Electricity Rates'!$J$3</f>
        <v>0.19270000000000001</v>
      </c>
      <c r="O7932" s="145">
        <f>L7932-K7932</f>
        <v>-3.4527409886163536</v>
      </c>
      <c r="P7932">
        <f t="shared" si="741"/>
        <v>3.5878891985063719</v>
      </c>
      <c r="Q7932">
        <f>IF(O7932&gt;0, IF(Q7931+O7932*Variables!$B$5&lt;Variables!$B$4, Q7931+O7932*Variables!$B$5, Variables!$B$4), IF(Q7931&gt;-O7932, Q7931+O7932/Variables!$B$5, 0))</f>
        <v>0</v>
      </c>
      <c r="R7932">
        <f>IF(O7932&gt;0, 0, IF(Q7931&gt;-O7932, 0, -O7932 - Q7931*Variables!$B$5))</f>
        <v>3.4527409886163536</v>
      </c>
      <c r="S7932">
        <f t="shared" si="742"/>
        <v>0.70580931289295501</v>
      </c>
      <c r="T7932">
        <f t="shared" si="743"/>
        <v>0</v>
      </c>
    </row>
    <row r="7933" spans="1:20" x14ac:dyDescent="0.3">
      <c r="A7933" s="3">
        <f t="shared" si="738"/>
        <v>43431</v>
      </c>
      <c r="B7933">
        <v>11</v>
      </c>
      <c r="C7933">
        <v>27</v>
      </c>
      <c r="D7933">
        <v>12</v>
      </c>
      <c r="E7933">
        <v>1</v>
      </c>
      <c r="F7933" s="1">
        <f>VLOOKUP(A7933,Weather!$A$1:$E$366, 5)</f>
        <v>6.3636363636363852E-2</v>
      </c>
      <c r="G7933" s="1">
        <f>VLOOKUP(D7933, Fall!$A$1:$E$25, 2)</f>
        <v>1366.07142857142</v>
      </c>
      <c r="H7933" s="1">
        <f>VLOOKUP(D7933, Fall!$A$1:$E$25, 3)</f>
        <v>996.442378876367</v>
      </c>
      <c r="I7933" s="1">
        <f>VLOOKUP(D7933, Fall!$A$1:$E$25, 5)</f>
        <v>368.42105263157799</v>
      </c>
      <c r="J7933" s="1">
        <f t="shared" si="739"/>
        <v>1019.964227493325</v>
      </c>
      <c r="K7933" s="47">
        <f t="shared" si="740"/>
        <v>19.081515115958414</v>
      </c>
      <c r="L7933" s="48">
        <f>Solar!K7950/1000*Variables!$B$3</f>
        <v>19.353149999999999</v>
      </c>
      <c r="M7933" s="1">
        <f>IF(E7933=1, VLOOKUP(D7933, Sheet1!$E$2:$G$26, 2), Sheet1!$G$3)</f>
        <v>0.20441999999999999</v>
      </c>
      <c r="N7933" s="1">
        <f>'Electricity Rates'!$J$3</f>
        <v>0.19270000000000001</v>
      </c>
      <c r="O7933" s="145">
        <f>L7933-K7933</f>
        <v>0.27163488404158542</v>
      </c>
      <c r="P7933">
        <f t="shared" si="741"/>
        <v>3.6770079628451864</v>
      </c>
      <c r="Q7933">
        <f>IF(O7933&gt;0, IF(Q7932+O7933*Variables!$B$5&lt;Variables!$B$4, Q7932+O7933*Variables!$B$5, Variables!$B$4), IF(Q7932&gt;-O7933, Q7932+O7933/Variables!$B$5, 0))</f>
        <v>0.25533679099909029</v>
      </c>
      <c r="R7933">
        <f>IF(O7933&gt;0, 0, IF(Q7932&gt;-O7933, 0, -O7933 - Q7932*Variables!$B$5))</f>
        <v>0</v>
      </c>
      <c r="S7933">
        <f t="shared" si="742"/>
        <v>0</v>
      </c>
      <c r="T7933">
        <f t="shared" si="743"/>
        <v>0</v>
      </c>
    </row>
    <row r="7934" spans="1:20" x14ac:dyDescent="0.3">
      <c r="A7934" s="3">
        <f t="shared" si="738"/>
        <v>43431</v>
      </c>
      <c r="B7934">
        <v>11</v>
      </c>
      <c r="C7934">
        <v>27</v>
      </c>
      <c r="D7934">
        <v>13</v>
      </c>
      <c r="E7934">
        <v>1</v>
      </c>
      <c r="F7934" s="1">
        <f>VLOOKUP(A7934,Weather!$A$1:$E$366, 5)</f>
        <v>6.3636363636363852E-2</v>
      </c>
      <c r="G7934" s="1">
        <f>VLOOKUP(D7934, Fall!$A$1:$E$25, 2)</f>
        <v>1446.42857142857</v>
      </c>
      <c r="H7934" s="1">
        <f>VLOOKUP(D7934, Fall!$A$1:$E$25, 3)</f>
        <v>1031.4839187299399</v>
      </c>
      <c r="I7934" s="1">
        <f>VLOOKUP(D7934, Fall!$A$1:$E$25, 5)</f>
        <v>350.87719298245599</v>
      </c>
      <c r="J7934" s="1">
        <f t="shared" si="739"/>
        <v>1057.8894875380347</v>
      </c>
      <c r="K7934" s="47">
        <f t="shared" si="740"/>
        <v>19.791021786205356</v>
      </c>
      <c r="L7934" s="48">
        <f>Solar!K7951/1000*Variables!$B$3</f>
        <v>27.800049999999999</v>
      </c>
      <c r="M7934" s="1">
        <f>IF(E7934=1, VLOOKUP(D7934, Sheet1!$E$2:$G$26, 2), Sheet1!$G$3)</f>
        <v>0.20441999999999999</v>
      </c>
      <c r="N7934" s="1">
        <f>'Electricity Rates'!$J$3</f>
        <v>0.19270000000000001</v>
      </c>
      <c r="O7934" s="145">
        <f>L7934-K7934</f>
        <v>8.0090282137946431</v>
      </c>
      <c r="P7934">
        <f t="shared" si="741"/>
        <v>3.8137298982017724</v>
      </c>
      <c r="Q7934">
        <f>IF(O7934&gt;0, IF(Q7933+O7934*Variables!$B$5&lt;Variables!$B$4, Q7933+O7934*Variables!$B$5, Variables!$B$4), IF(Q7933&gt;-O7934, Q7933+O7934/Variables!$B$5, 0))</f>
        <v>7.7838233119660538</v>
      </c>
      <c r="R7934">
        <f>IF(O7934&gt;0, 0, IF(Q7933&gt;-O7934, 0, -O7934 - Q7933*Variables!$B$5))</f>
        <v>0</v>
      </c>
      <c r="S7934">
        <f t="shared" si="742"/>
        <v>0</v>
      </c>
      <c r="T7934">
        <f t="shared" si="743"/>
        <v>0</v>
      </c>
    </row>
    <row r="7935" spans="1:20" x14ac:dyDescent="0.3">
      <c r="A7935" s="3">
        <f t="shared" si="738"/>
        <v>43431</v>
      </c>
      <c r="B7935">
        <v>11</v>
      </c>
      <c r="C7935">
        <v>27</v>
      </c>
      <c r="D7935">
        <v>14</v>
      </c>
      <c r="E7935">
        <v>1</v>
      </c>
      <c r="F7935" s="1">
        <f>VLOOKUP(A7935,Weather!$A$1:$E$366, 5)</f>
        <v>6.3636363636363852E-2</v>
      </c>
      <c r="G7935" s="1">
        <f>VLOOKUP(D7935, Fall!$A$1:$E$25, 2)</f>
        <v>1482.1428571428501</v>
      </c>
      <c r="H7935" s="1">
        <f>VLOOKUP(D7935, Fall!$A$1:$E$25, 3)</f>
        <v>1052.56230978037</v>
      </c>
      <c r="I7935" s="1">
        <f>VLOOKUP(D7935, Fall!$A$1:$E$25, 5)</f>
        <v>342.105263157894</v>
      </c>
      <c r="J7935" s="1">
        <f t="shared" si="739"/>
        <v>1079.8992537034371</v>
      </c>
      <c r="K7935" s="47">
        <f t="shared" si="740"/>
        <v>20.202781017032478</v>
      </c>
      <c r="L7935" s="48">
        <f>Solar!K7952/1000*Variables!$B$3</f>
        <v>24.242549999999998</v>
      </c>
      <c r="M7935" s="1">
        <f>IF(E7935=1, VLOOKUP(D7935, Sheet1!$E$2:$G$26, 2), Sheet1!$G$3)</f>
        <v>0.20441999999999999</v>
      </c>
      <c r="N7935" s="1">
        <f>'Electricity Rates'!$J$3</f>
        <v>0.19270000000000001</v>
      </c>
      <c r="O7935" s="145">
        <f>L7935-K7935</f>
        <v>4.0397689829675194</v>
      </c>
      <c r="P7935">
        <f t="shared" si="741"/>
        <v>3.8930759019821588</v>
      </c>
      <c r="Q7935">
        <f>IF(O7935&gt;0, IF(Q7934+O7935*Variables!$B$5&lt;Variables!$B$4, Q7934+O7935*Variables!$B$5, Variables!$B$4), IF(Q7934&gt;-O7935, Q7934+O7935/Variables!$B$5, 0))</f>
        <v>11.581206155955522</v>
      </c>
      <c r="R7935">
        <f>IF(O7935&gt;0, 0, IF(Q7934&gt;-O7935, 0, -O7935 - Q7934*Variables!$B$5))</f>
        <v>0</v>
      </c>
      <c r="S7935">
        <f t="shared" si="742"/>
        <v>0</v>
      </c>
      <c r="T7935">
        <f t="shared" si="743"/>
        <v>0</v>
      </c>
    </row>
    <row r="7936" spans="1:20" x14ac:dyDescent="0.3">
      <c r="A7936" s="3">
        <f t="shared" si="738"/>
        <v>43431</v>
      </c>
      <c r="B7936">
        <v>11</v>
      </c>
      <c r="C7936">
        <v>27</v>
      </c>
      <c r="D7936">
        <v>15</v>
      </c>
      <c r="E7936">
        <v>1</v>
      </c>
      <c r="F7936" s="1">
        <f>VLOOKUP(A7936,Weather!$A$1:$E$366, 5)</f>
        <v>6.3636363636363852E-2</v>
      </c>
      <c r="G7936" s="1">
        <f>VLOOKUP(D7936, Fall!$A$1:$E$25, 2)</f>
        <v>1437.5</v>
      </c>
      <c r="H7936" s="1">
        <f>VLOOKUP(D7936, Fall!$A$1:$E$25, 3)</f>
        <v>1060.00658057086</v>
      </c>
      <c r="I7936" s="1">
        <f>VLOOKUP(D7936, Fall!$A$1:$E$25, 5)</f>
        <v>328.94736842105198</v>
      </c>
      <c r="J7936" s="1">
        <f t="shared" si="739"/>
        <v>1084.0288890799873</v>
      </c>
      <c r="K7936" s="47">
        <f t="shared" si="740"/>
        <v>20.280038334237318</v>
      </c>
      <c r="L7936" s="48">
        <f>Solar!K7953/1000*Variables!$B$3</f>
        <v>18.611499999999999</v>
      </c>
      <c r="M7936" s="1">
        <f>IF(E7936=1, VLOOKUP(D7936, Sheet1!$E$2:$G$26, 2), Sheet1!$G$3)</f>
        <v>0.20441999999999999</v>
      </c>
      <c r="N7936" s="1">
        <f>'Electricity Rates'!$J$3</f>
        <v>0.19270000000000001</v>
      </c>
      <c r="O7936" s="145">
        <f>L7936-K7936</f>
        <v>-1.6685383342373186</v>
      </c>
      <c r="P7936">
        <f t="shared" si="741"/>
        <v>3.9079633870075314</v>
      </c>
      <c r="Q7936">
        <f>IF(O7936&gt;0, IF(Q7935+O7936*Variables!$B$5&lt;Variables!$B$4, Q7935+O7936*Variables!$B$5, Variables!$B$4), IF(Q7935&gt;-O7936, Q7935+O7936/Variables!$B$5, 0))</f>
        <v>9.8061653748519912</v>
      </c>
      <c r="R7936">
        <f>IF(O7936&gt;0, 0, IF(Q7935&gt;-O7936, 0, -O7936 - Q7935*Variables!$B$5))</f>
        <v>0</v>
      </c>
      <c r="S7936">
        <f t="shared" si="742"/>
        <v>0</v>
      </c>
      <c r="T7936">
        <f t="shared" si="743"/>
        <v>0</v>
      </c>
    </row>
    <row r="7937" spans="1:20" x14ac:dyDescent="0.3">
      <c r="A7937" s="3">
        <f t="shared" si="738"/>
        <v>43431</v>
      </c>
      <c r="B7937">
        <v>11</v>
      </c>
      <c r="C7937">
        <v>27</v>
      </c>
      <c r="D7937">
        <v>16</v>
      </c>
      <c r="E7937">
        <v>1</v>
      </c>
      <c r="F7937" s="1">
        <f>VLOOKUP(A7937,Weather!$A$1:$E$366, 5)</f>
        <v>6.3636363636363852E-2</v>
      </c>
      <c r="G7937" s="1">
        <f>VLOOKUP(D7937, Fall!$A$1:$E$25, 2)</f>
        <v>1348.2142857142801</v>
      </c>
      <c r="H7937" s="1">
        <f>VLOOKUP(D7937, Fall!$A$1:$E$25, 3)</f>
        <v>1003.98947108661</v>
      </c>
      <c r="I7937" s="1">
        <f>VLOOKUP(D7937, Fall!$A$1:$E$25, 5)</f>
        <v>298.24561403508801</v>
      </c>
      <c r="J7937" s="1">
        <f t="shared" si="739"/>
        <v>1025.8946865629164</v>
      </c>
      <c r="K7937" s="47">
        <f t="shared" si="740"/>
        <v>19.192462285800918</v>
      </c>
      <c r="L7937" s="48">
        <f>Solar!K7954/1000*Variables!$B$3</f>
        <v>10.967700000000001</v>
      </c>
      <c r="M7937" s="1">
        <f>IF(E7937=1, VLOOKUP(D7937, Sheet1!$E$2:$G$26, 2), Sheet1!$G$3)</f>
        <v>0.20441999999999999</v>
      </c>
      <c r="N7937" s="1">
        <f>'Electricity Rates'!$J$3</f>
        <v>0.19270000000000001</v>
      </c>
      <c r="O7937" s="145">
        <f>L7937-K7937</f>
        <v>-8.2247622858009173</v>
      </c>
      <c r="P7937">
        <f t="shared" si="741"/>
        <v>3.6983874824738372</v>
      </c>
      <c r="Q7937">
        <f>IF(O7937&gt;0, IF(Q7936+O7937*Variables!$B$5&lt;Variables!$B$4, Q7936+O7937*Variables!$B$5, Variables!$B$4), IF(Q7936&gt;-O7937, Q7936+O7937/Variables!$B$5, 0))</f>
        <v>1.0564182622978233</v>
      </c>
      <c r="R7937">
        <f>IF(O7937&gt;0, 0, IF(Q7936&gt;-O7937, 0, -O7937 - Q7936*Variables!$B$5))</f>
        <v>0</v>
      </c>
      <c r="S7937">
        <f t="shared" si="742"/>
        <v>0</v>
      </c>
      <c r="T7937">
        <f t="shared" si="743"/>
        <v>0</v>
      </c>
    </row>
    <row r="7938" spans="1:20" x14ac:dyDescent="0.3">
      <c r="A7938" s="3">
        <f t="shared" si="738"/>
        <v>43431</v>
      </c>
      <c r="B7938">
        <v>11</v>
      </c>
      <c r="C7938">
        <v>27</v>
      </c>
      <c r="D7938">
        <v>17</v>
      </c>
      <c r="E7938">
        <v>1</v>
      </c>
      <c r="F7938" s="1">
        <f>VLOOKUP(A7938,Weather!$A$1:$E$366, 5)</f>
        <v>6.3636363636363852E-2</v>
      </c>
      <c r="G7938" s="1">
        <f>VLOOKUP(D7938, Fall!$A$1:$E$25, 2)</f>
        <v>1080.3571428571399</v>
      </c>
      <c r="H7938" s="1">
        <f>VLOOKUP(D7938, Fall!$A$1:$E$25, 3)</f>
        <v>794.90091642515802</v>
      </c>
      <c r="I7938" s="1">
        <f>VLOOKUP(D7938, Fall!$A$1:$E$25, 5)</f>
        <v>263.15789473684202</v>
      </c>
      <c r="J7938" s="1">
        <f t="shared" si="739"/>
        <v>813.06631265264787</v>
      </c>
      <c r="K7938" s="47">
        <f t="shared" si="740"/>
        <v>15.210863986168182</v>
      </c>
      <c r="L7938" s="48">
        <f>Solar!K7955/1000*Variables!$B$3</f>
        <v>1.74875</v>
      </c>
      <c r="M7938" s="1">
        <f>IF(E7938=1, VLOOKUP(D7938, Sheet1!$E$2:$G$26, 2), Sheet1!$G$3)</f>
        <v>0.20441999999999999</v>
      </c>
      <c r="N7938" s="1">
        <f>'Electricity Rates'!$J$3</f>
        <v>0.19270000000000001</v>
      </c>
      <c r="O7938" s="145">
        <f>L7938-K7938</f>
        <v>-13.462113986168182</v>
      </c>
      <c r="P7938">
        <f t="shared" si="741"/>
        <v>2.9311334901346089</v>
      </c>
      <c r="Q7938">
        <f>IF(O7938&gt;0, IF(Q7937+O7938*Variables!$B$5&lt;Variables!$B$4, Q7937+O7938*Variables!$B$5, Variables!$B$4), IF(Q7937&gt;-O7938, Q7937+O7938/Variables!$B$5, 0))</f>
        <v>0</v>
      </c>
      <c r="R7938">
        <f>IF(O7938&gt;0, 0, IF(Q7937&gt;-O7938, 0, -O7938 - Q7937*Variables!$B$5))</f>
        <v>12.469080819608228</v>
      </c>
      <c r="S7938">
        <f t="shared" si="742"/>
        <v>2.5489295011443138</v>
      </c>
      <c r="T7938">
        <f t="shared" si="743"/>
        <v>0</v>
      </c>
    </row>
    <row r="7939" spans="1:20" x14ac:dyDescent="0.3">
      <c r="A7939" s="3">
        <f t="shared" ref="A7939:A8002" si="744">DATE(2018, B7939, C7939)</f>
        <v>43431</v>
      </c>
      <c r="B7939">
        <v>11</v>
      </c>
      <c r="C7939">
        <v>27</v>
      </c>
      <c r="D7939">
        <v>18</v>
      </c>
      <c r="E7939">
        <v>1</v>
      </c>
      <c r="F7939" s="1">
        <f>VLOOKUP(A7939,Weather!$A$1:$E$366, 5)</f>
        <v>6.3636363636363852E-2</v>
      </c>
      <c r="G7939" s="1">
        <f>VLOOKUP(D7939, Fall!$A$1:$E$25, 2)</f>
        <v>678.57142857142799</v>
      </c>
      <c r="H7939" s="1">
        <f>VLOOKUP(D7939, Fall!$A$1:$E$25, 3)</f>
        <v>583.61400485626905</v>
      </c>
      <c r="I7939" s="1">
        <f>VLOOKUP(D7939, Fall!$A$1:$E$25, 5)</f>
        <v>280.70175438596499</v>
      </c>
      <c r="J7939" s="1">
        <f t="shared" ref="J7939:J8002" si="745">IF(E7939=0, I7939, H7939 + (G7939-H7939)*F7939)</f>
        <v>589.65675000177919</v>
      </c>
      <c r="K7939" s="47">
        <f t="shared" ref="K7939:K8002" si="746">J7939*1000/53453</f>
        <v>11.031312554988105</v>
      </c>
      <c r="L7939" s="48">
        <f>Solar!K7956/1000*Variables!$B$3</f>
        <v>0</v>
      </c>
      <c r="M7939" s="1">
        <f>IF(E7939=1, VLOOKUP(D7939, Sheet1!$E$2:$G$26, 2), Sheet1!$G$3)</f>
        <v>0.20441999999999999</v>
      </c>
      <c r="N7939" s="1">
        <f>'Electricity Rates'!$J$3</f>
        <v>0.19270000000000001</v>
      </c>
      <c r="O7939" s="145">
        <f>L7939-K7939</f>
        <v>-11.031312554988105</v>
      </c>
      <c r="P7939">
        <f t="shared" ref="P7939:P8002" si="747">N7939*K7939</f>
        <v>2.1257339293462079</v>
      </c>
      <c r="Q7939">
        <f>IF(O7939&gt;0, IF(Q7938+O7939*Variables!$B$5&lt;Variables!$B$4, Q7938+O7939*Variables!$B$5, Variables!$B$4), IF(Q7938&gt;-O7939, Q7938+O7939/Variables!$B$5, 0))</f>
        <v>0</v>
      </c>
      <c r="R7939">
        <f>IF(O7939&gt;0, 0, IF(Q7938&gt;-O7939, 0, -O7939 - Q7938*Variables!$B$5))</f>
        <v>11.031312554988105</v>
      </c>
      <c r="S7939">
        <f t="shared" ref="S7939:S8002" si="748">R7939*M7939</f>
        <v>2.2550209124906684</v>
      </c>
      <c r="T7939">
        <f t="shared" ref="T7939:T8002" si="749">IF(AND(R7939&gt;0, M7939&gt;0.3), 1, 0)</f>
        <v>0</v>
      </c>
    </row>
    <row r="7940" spans="1:20" x14ac:dyDescent="0.3">
      <c r="A7940" s="3">
        <f t="shared" si="744"/>
        <v>43431</v>
      </c>
      <c r="B7940">
        <v>11</v>
      </c>
      <c r="C7940">
        <v>27</v>
      </c>
      <c r="D7940">
        <v>19</v>
      </c>
      <c r="E7940">
        <v>1</v>
      </c>
      <c r="F7940" s="1">
        <f>VLOOKUP(A7940,Weather!$A$1:$E$366, 5)</f>
        <v>6.3636363636363852E-2</v>
      </c>
      <c r="G7940" s="1">
        <f>VLOOKUP(D7940, Fall!$A$1:$E$25, 2)</f>
        <v>517.85714285714198</v>
      </c>
      <c r="H7940" s="1">
        <f>VLOOKUP(D7940, Fall!$A$1:$E$25, 3)</f>
        <v>442.60593718179598</v>
      </c>
      <c r="I7940" s="1">
        <f>VLOOKUP(D7940, Fall!$A$1:$E$25, 5)</f>
        <v>289.47368421052602</v>
      </c>
      <c r="J7940" s="1">
        <f t="shared" si="745"/>
        <v>447.39465027022709</v>
      </c>
      <c r="K7940" s="47">
        <f t="shared" si="746"/>
        <v>8.3698697972092706</v>
      </c>
      <c r="L7940" s="48">
        <f>Solar!K7957/1000*Variables!$B$3</f>
        <v>0</v>
      </c>
      <c r="M7940" s="1">
        <f>IF(E7940=1, VLOOKUP(D7940, Sheet1!$E$2:$G$26, 2), Sheet1!$G$3)</f>
        <v>0.20441999999999999</v>
      </c>
      <c r="N7940" s="1">
        <f>'Electricity Rates'!$J$3</f>
        <v>0.19270000000000001</v>
      </c>
      <c r="O7940" s="145">
        <f>L7940-K7940</f>
        <v>-8.3698697972092706</v>
      </c>
      <c r="P7940">
        <f t="shared" si="747"/>
        <v>1.6128739099222265</v>
      </c>
      <c r="Q7940">
        <f>IF(O7940&gt;0, IF(Q7939+O7940*Variables!$B$5&lt;Variables!$B$4, Q7939+O7940*Variables!$B$5, Variables!$B$4), IF(Q7939&gt;-O7940, Q7939+O7940/Variables!$B$5, 0))</f>
        <v>0</v>
      </c>
      <c r="R7940">
        <f>IF(O7940&gt;0, 0, IF(Q7939&gt;-O7940, 0, -O7940 - Q7939*Variables!$B$5))</f>
        <v>8.3698697972092706</v>
      </c>
      <c r="S7940">
        <f t="shared" si="748"/>
        <v>1.710968783945519</v>
      </c>
      <c r="T7940">
        <f t="shared" si="749"/>
        <v>0</v>
      </c>
    </row>
    <row r="7941" spans="1:20" x14ac:dyDescent="0.3">
      <c r="A7941" s="3">
        <f t="shared" si="744"/>
        <v>43431</v>
      </c>
      <c r="B7941">
        <v>11</v>
      </c>
      <c r="C7941">
        <v>27</v>
      </c>
      <c r="D7941">
        <v>20</v>
      </c>
      <c r="E7941">
        <v>1</v>
      </c>
      <c r="F7941" s="1">
        <f>VLOOKUP(A7941,Weather!$A$1:$E$366, 5)</f>
        <v>6.3636363636363852E-2</v>
      </c>
      <c r="G7941" s="1">
        <f>VLOOKUP(D7941, Fall!$A$1:$E$25, 2)</f>
        <v>428.57142857142799</v>
      </c>
      <c r="H7941" s="1">
        <f>VLOOKUP(D7941, Fall!$A$1:$E$25, 3)</f>
        <v>354.11608052009001</v>
      </c>
      <c r="I7941" s="1">
        <f>VLOOKUP(D7941, Fall!$A$1:$E$25, 5)</f>
        <v>263.15789473684202</v>
      </c>
      <c r="J7941" s="1">
        <f t="shared" si="745"/>
        <v>358.85414812335699</v>
      </c>
      <c r="K7941" s="47">
        <f t="shared" si="746"/>
        <v>6.7134519694564752</v>
      </c>
      <c r="L7941" s="48">
        <f>Solar!K7958/1000*Variables!$B$3</f>
        <v>0</v>
      </c>
      <c r="M7941" s="1">
        <f>IF(E7941=1, VLOOKUP(D7941, Sheet1!$E$2:$G$26, 2), Sheet1!$G$3)</f>
        <v>0.20441999999999999</v>
      </c>
      <c r="N7941" s="1">
        <f>'Electricity Rates'!$J$3</f>
        <v>0.19270000000000001</v>
      </c>
      <c r="O7941" s="145">
        <f>L7941-K7941</f>
        <v>-6.7134519694564752</v>
      </c>
      <c r="P7941">
        <f t="shared" si="747"/>
        <v>1.2936821945142629</v>
      </c>
      <c r="Q7941">
        <f>IF(O7941&gt;0, IF(Q7940+O7941*Variables!$B$5&lt;Variables!$B$4, Q7940+O7941*Variables!$B$5, Variables!$B$4), IF(Q7940&gt;-O7941, Q7940+O7941/Variables!$B$5, 0))</f>
        <v>0</v>
      </c>
      <c r="R7941">
        <f>IF(O7941&gt;0, 0, IF(Q7940&gt;-O7941, 0, -O7941 - Q7940*Variables!$B$5))</f>
        <v>6.7134519694564752</v>
      </c>
      <c r="S7941">
        <f t="shared" si="748"/>
        <v>1.3723638515962926</v>
      </c>
      <c r="T7941">
        <f t="shared" si="749"/>
        <v>0</v>
      </c>
    </row>
    <row r="7942" spans="1:20" x14ac:dyDescent="0.3">
      <c r="A7942" s="3">
        <f t="shared" si="744"/>
        <v>43431</v>
      </c>
      <c r="B7942">
        <v>11</v>
      </c>
      <c r="C7942">
        <v>27</v>
      </c>
      <c r="D7942">
        <v>21</v>
      </c>
      <c r="E7942">
        <v>1</v>
      </c>
      <c r="F7942" s="1">
        <f>VLOOKUP(A7942,Weather!$A$1:$E$366, 5)</f>
        <v>6.3636363636363852E-2</v>
      </c>
      <c r="G7942" s="1">
        <f>VLOOKUP(D7942, Fall!$A$1:$E$25, 2)</f>
        <v>366.07142857142799</v>
      </c>
      <c r="H7942" s="1">
        <f>VLOOKUP(D7942, Fall!$A$1:$E$25, 3)</f>
        <v>305.62638808916603</v>
      </c>
      <c r="I7942" s="1">
        <f>VLOOKUP(D7942, Fall!$A$1:$E$25, 5)</f>
        <v>271.929824561403</v>
      </c>
      <c r="J7942" s="1">
        <f t="shared" si="745"/>
        <v>309.47289066530999</v>
      </c>
      <c r="K7942" s="47">
        <f t="shared" si="746"/>
        <v>5.7896262261296831</v>
      </c>
      <c r="L7942" s="48">
        <f>Solar!K7959/1000*Variables!$B$3</f>
        <v>0</v>
      </c>
      <c r="M7942" s="1">
        <f>IF(E7942=1, VLOOKUP(D7942, Sheet1!$E$2:$G$26, 2), Sheet1!$G$3)</f>
        <v>0.20441999999999999</v>
      </c>
      <c r="N7942" s="1">
        <f>'Electricity Rates'!$J$3</f>
        <v>0.19270000000000001</v>
      </c>
      <c r="O7942" s="145">
        <f>L7942-K7942</f>
        <v>-5.7896262261296831</v>
      </c>
      <c r="P7942">
        <f t="shared" si="747"/>
        <v>1.1156609737751899</v>
      </c>
      <c r="Q7942">
        <f>IF(O7942&gt;0, IF(Q7941+O7942*Variables!$B$5&lt;Variables!$B$4, Q7941+O7942*Variables!$B$5, Variables!$B$4), IF(Q7941&gt;-O7942, Q7941+O7942/Variables!$B$5, 0))</f>
        <v>0</v>
      </c>
      <c r="R7942">
        <f>IF(O7942&gt;0, 0, IF(Q7941&gt;-O7942, 0, -O7942 - Q7941*Variables!$B$5))</f>
        <v>5.7896262261296831</v>
      </c>
      <c r="S7942">
        <f t="shared" si="748"/>
        <v>1.1835153931454299</v>
      </c>
      <c r="T7942">
        <f t="shared" si="749"/>
        <v>0</v>
      </c>
    </row>
    <row r="7943" spans="1:20" x14ac:dyDescent="0.3">
      <c r="A7943" s="3">
        <f t="shared" si="744"/>
        <v>43431</v>
      </c>
      <c r="B7943">
        <v>11</v>
      </c>
      <c r="C7943">
        <v>27</v>
      </c>
      <c r="D7943">
        <v>22</v>
      </c>
      <c r="E7943">
        <v>1</v>
      </c>
      <c r="F7943" s="1">
        <f>VLOOKUP(A7943,Weather!$A$1:$E$366, 5)</f>
        <v>6.3636363636363852E-2</v>
      </c>
      <c r="G7943" s="1">
        <f>VLOOKUP(D7943, Fall!$A$1:$E$25, 2)</f>
        <v>330.35714285714198</v>
      </c>
      <c r="H7943" s="1">
        <f>VLOOKUP(D7943, Fall!$A$1:$E$25, 3)</f>
        <v>272.33281237147202</v>
      </c>
      <c r="I7943" s="1">
        <f>VLOOKUP(D7943, Fall!$A$1:$E$25, 5)</f>
        <v>254.385964912281</v>
      </c>
      <c r="J7943" s="1">
        <f t="shared" si="745"/>
        <v>276.02526976601467</v>
      </c>
      <c r="K7943" s="47">
        <f t="shared" si="746"/>
        <v>5.1638873359028423</v>
      </c>
      <c r="L7943" s="48">
        <f>Solar!K7960/1000*Variables!$B$3</f>
        <v>0</v>
      </c>
      <c r="M7943" s="1">
        <f>IF(E7943=1, VLOOKUP(D7943, Sheet1!$E$2:$G$26, 2), Sheet1!$G$3)</f>
        <v>0.18618000000000001</v>
      </c>
      <c r="N7943" s="1">
        <f>'Electricity Rates'!$J$3</f>
        <v>0.19270000000000001</v>
      </c>
      <c r="O7943" s="145">
        <f>L7943-K7943</f>
        <v>-5.1638873359028423</v>
      </c>
      <c r="P7943">
        <f t="shared" si="747"/>
        <v>0.99508108962847774</v>
      </c>
      <c r="Q7943">
        <f>IF(O7943&gt;0, IF(Q7942+O7943*Variables!$B$5&lt;Variables!$B$4, Q7942+O7943*Variables!$B$5, Variables!$B$4), IF(Q7942&gt;-O7943, Q7942+O7943/Variables!$B$5, 0))</f>
        <v>0</v>
      </c>
      <c r="R7943">
        <f>IF(O7943&gt;0, 0, IF(Q7942&gt;-O7943, 0, -O7943 - Q7942*Variables!$B$5))</f>
        <v>5.1638873359028423</v>
      </c>
      <c r="S7943">
        <f t="shared" si="748"/>
        <v>0.96141254419839128</v>
      </c>
      <c r="T7943">
        <f t="shared" si="749"/>
        <v>0</v>
      </c>
    </row>
    <row r="7944" spans="1:20" x14ac:dyDescent="0.3">
      <c r="A7944" s="3">
        <f t="shared" si="744"/>
        <v>43431</v>
      </c>
      <c r="B7944">
        <v>11</v>
      </c>
      <c r="C7944">
        <v>27</v>
      </c>
      <c r="D7944">
        <v>23</v>
      </c>
      <c r="E7944">
        <v>1</v>
      </c>
      <c r="F7944" s="1">
        <f>VLOOKUP(A7944,Weather!$A$1:$E$366, 5)</f>
        <v>6.3636363636363852E-2</v>
      </c>
      <c r="G7944" s="1">
        <f>VLOOKUP(D7944, Fall!$A$1:$E$25, 2)</f>
        <v>303.57142857142799</v>
      </c>
      <c r="H7944" s="1">
        <f>VLOOKUP(D7944, Fall!$A$1:$E$25, 3)</f>
        <v>252.67335691371099</v>
      </c>
      <c r="I7944" s="1">
        <f>VLOOKUP(D7944, Fall!$A$1:$E$25, 5)</f>
        <v>254.385964912281</v>
      </c>
      <c r="J7944" s="1">
        <f t="shared" si="745"/>
        <v>255.91232511011117</v>
      </c>
      <c r="K7944" s="47">
        <f t="shared" si="746"/>
        <v>4.7876138871552802</v>
      </c>
      <c r="L7944" s="48">
        <f>Solar!K7961/1000*Variables!$B$3</f>
        <v>0</v>
      </c>
      <c r="M7944" s="1">
        <f>IF(E7944=1, VLOOKUP(D7944, Sheet1!$E$2:$G$26, 2), Sheet1!$G$3)</f>
        <v>0.18618000000000001</v>
      </c>
      <c r="N7944" s="1">
        <f>'Electricity Rates'!$J$3</f>
        <v>0.19270000000000001</v>
      </c>
      <c r="O7944" s="145">
        <f>L7944-K7944</f>
        <v>-4.7876138871552802</v>
      </c>
      <c r="P7944">
        <f t="shared" si="747"/>
        <v>0.92257319605482258</v>
      </c>
      <c r="Q7944">
        <f>IF(O7944&gt;0, IF(Q7943+O7944*Variables!$B$5&lt;Variables!$B$4, Q7943+O7944*Variables!$B$5, Variables!$B$4), IF(Q7943&gt;-O7944, Q7943+O7944/Variables!$B$5, 0))</f>
        <v>0</v>
      </c>
      <c r="R7944">
        <f>IF(O7944&gt;0, 0, IF(Q7943&gt;-O7944, 0, -O7944 - Q7943*Variables!$B$5))</f>
        <v>4.7876138871552802</v>
      </c>
      <c r="S7944">
        <f t="shared" si="748"/>
        <v>0.89135795351057012</v>
      </c>
      <c r="T7944">
        <f t="shared" si="749"/>
        <v>0</v>
      </c>
    </row>
    <row r="7945" spans="1:20" x14ac:dyDescent="0.3">
      <c r="A7945" s="3">
        <f t="shared" si="744"/>
        <v>43431</v>
      </c>
      <c r="B7945">
        <v>11</v>
      </c>
      <c r="C7945">
        <v>27</v>
      </c>
      <c r="D7945">
        <v>24</v>
      </c>
      <c r="E7945">
        <v>1</v>
      </c>
      <c r="F7945" s="1">
        <f>VLOOKUP(A7945,Weather!$A$1:$E$366, 5)</f>
        <v>6.3636363636363852E-2</v>
      </c>
      <c r="G7945" s="1">
        <f>VLOOKUP(D7945, Fall!$A$1:$E$25, 2)</f>
        <v>285.71428571428498</v>
      </c>
      <c r="H7945" s="1">
        <f>VLOOKUP(D7945, Fall!$A$1:$E$25, 3)</f>
        <v>237.47635107345499</v>
      </c>
      <c r="I7945" s="1">
        <f>VLOOKUP(D7945, Fall!$A$1:$E$25, 5)</f>
        <v>254.385964912281</v>
      </c>
      <c r="J7945" s="1">
        <f t="shared" si="745"/>
        <v>240.546037823326</v>
      </c>
      <c r="K7945" s="47">
        <f t="shared" si="746"/>
        <v>4.5001410177787218</v>
      </c>
      <c r="L7945" s="48">
        <f>Solar!K7962/1000*Variables!$B$3</f>
        <v>0</v>
      </c>
      <c r="M7945" s="1">
        <f>IF(E7945=1, VLOOKUP(D7945, Sheet1!$E$2:$G$26, 2), Sheet1!$G$3)</f>
        <v>0.18618000000000001</v>
      </c>
      <c r="N7945" s="1">
        <f>'Electricity Rates'!$J$3</f>
        <v>0.19270000000000001</v>
      </c>
      <c r="O7945" s="145">
        <f>L7945-K7945</f>
        <v>-4.5001410177787218</v>
      </c>
      <c r="P7945">
        <f t="shared" si="747"/>
        <v>0.86717717412595974</v>
      </c>
      <c r="Q7945">
        <f>IF(O7945&gt;0, IF(Q7944+O7945*Variables!$B$5&lt;Variables!$B$4, Q7944+O7945*Variables!$B$5, Variables!$B$4), IF(Q7944&gt;-O7945, Q7944+O7945/Variables!$B$5, 0))</f>
        <v>0</v>
      </c>
      <c r="R7945">
        <f>IF(O7945&gt;0, 0, IF(Q7944&gt;-O7945, 0, -O7945 - Q7944*Variables!$B$5))</f>
        <v>4.5001410177787218</v>
      </c>
      <c r="S7945">
        <f t="shared" si="748"/>
        <v>0.83783625469004253</v>
      </c>
      <c r="T7945">
        <f t="shared" si="749"/>
        <v>0</v>
      </c>
    </row>
    <row r="7946" spans="1:20" x14ac:dyDescent="0.3">
      <c r="A7946" s="3">
        <f t="shared" si="744"/>
        <v>43432</v>
      </c>
      <c r="B7946">
        <v>11</v>
      </c>
      <c r="C7946">
        <v>28</v>
      </c>
      <c r="D7946">
        <v>1</v>
      </c>
      <c r="E7946">
        <v>1</v>
      </c>
      <c r="F7946" s="1">
        <f>VLOOKUP(A7946,Weather!$A$1:$E$366, 5)</f>
        <v>4.5454545454545428E-2</v>
      </c>
      <c r="G7946" s="1">
        <f>VLOOKUP(D7946, Fall!$A$1:$E$25, 2)</f>
        <v>276.78571428571399</v>
      </c>
      <c r="H7946" s="1">
        <f>VLOOKUP(D7946, Fall!$A$1:$E$25, 3)</f>
        <v>258.40056395394299</v>
      </c>
      <c r="I7946" s="1">
        <f>VLOOKUP(D7946, Fall!$A$1:$E$25, 5)</f>
        <v>254.385964912281</v>
      </c>
      <c r="J7946" s="1">
        <f t="shared" si="745"/>
        <v>259.23625260538711</v>
      </c>
      <c r="K7946" s="47">
        <f t="shared" si="746"/>
        <v>4.8497980020838325</v>
      </c>
      <c r="L7946" s="48">
        <f>Solar!K7963/1000*Variables!$B$3</f>
        <v>0</v>
      </c>
      <c r="M7946" s="1">
        <f>IF(E7946=1, VLOOKUP(D7946, Sheet1!$E$2:$G$26, 2), Sheet1!$G$3)</f>
        <v>0.18618000000000001</v>
      </c>
      <c r="N7946" s="1">
        <f>'Electricity Rates'!$J$3</f>
        <v>0.19270000000000001</v>
      </c>
      <c r="O7946" s="145">
        <f>L7946-K7946</f>
        <v>-4.8497980020838325</v>
      </c>
      <c r="P7946">
        <f t="shared" si="747"/>
        <v>0.93455607500155458</v>
      </c>
      <c r="Q7946">
        <f>IF(O7946&gt;0, IF(Q7945+O7946*Variables!$B$5&lt;Variables!$B$4, Q7945+O7946*Variables!$B$5, Variables!$B$4), IF(Q7945&gt;-O7946, Q7945+O7946/Variables!$B$5, 0))</f>
        <v>0</v>
      </c>
      <c r="R7946">
        <f>IF(O7946&gt;0, 0, IF(Q7945&gt;-O7946, 0, -O7946 - Q7945*Variables!$B$5))</f>
        <v>4.8497980020838325</v>
      </c>
      <c r="S7946">
        <f t="shared" si="748"/>
        <v>0.90293539202796802</v>
      </c>
      <c r="T7946">
        <f t="shared" si="749"/>
        <v>0</v>
      </c>
    </row>
    <row r="7947" spans="1:20" x14ac:dyDescent="0.3">
      <c r="A7947" s="3">
        <f t="shared" si="744"/>
        <v>43432</v>
      </c>
      <c r="B7947">
        <v>11</v>
      </c>
      <c r="C7947">
        <v>28</v>
      </c>
      <c r="D7947">
        <v>2</v>
      </c>
      <c r="E7947">
        <v>1</v>
      </c>
      <c r="F7947" s="1">
        <f>VLOOKUP(A7947,Weather!$A$1:$E$366, 5)</f>
        <v>4.5454545454545428E-2</v>
      </c>
      <c r="G7947" s="1">
        <f>VLOOKUP(D7947, Fall!$A$1:$E$25, 2)</f>
        <v>272.32142857142799</v>
      </c>
      <c r="H7947" s="1">
        <f>VLOOKUP(D7947, Fall!$A$1:$E$25, 3)</f>
        <v>244.53669616981199</v>
      </c>
      <c r="I7947" s="1">
        <f>VLOOKUP(D7947, Fall!$A$1:$E$25, 5)</f>
        <v>254.385964912281</v>
      </c>
      <c r="J7947" s="1">
        <f t="shared" si="745"/>
        <v>245.79963855170362</v>
      </c>
      <c r="K7947" s="47">
        <f t="shared" si="746"/>
        <v>4.5984255056162162</v>
      </c>
      <c r="L7947" s="48">
        <f>Solar!K7964/1000*Variables!$B$3</f>
        <v>0</v>
      </c>
      <c r="M7947" s="1">
        <f>IF(E7947=1, VLOOKUP(D7947, Sheet1!$E$2:$G$26, 2), Sheet1!$G$3)</f>
        <v>0.18618000000000001</v>
      </c>
      <c r="N7947" s="1">
        <f>'Electricity Rates'!$J$3</f>
        <v>0.19270000000000001</v>
      </c>
      <c r="O7947" s="145">
        <f>L7947-K7947</f>
        <v>-4.5984255056162162</v>
      </c>
      <c r="P7947">
        <f t="shared" si="747"/>
        <v>0.88611659493224493</v>
      </c>
      <c r="Q7947">
        <f>IF(O7947&gt;0, IF(Q7946+O7947*Variables!$B$5&lt;Variables!$B$4, Q7946+O7947*Variables!$B$5, Variables!$B$4), IF(Q7946&gt;-O7947, Q7946+O7947/Variables!$B$5, 0))</f>
        <v>0</v>
      </c>
      <c r="R7947">
        <f>IF(O7947&gt;0, 0, IF(Q7946&gt;-O7947, 0, -O7947 - Q7946*Variables!$B$5))</f>
        <v>4.5984255056162162</v>
      </c>
      <c r="S7947">
        <f t="shared" si="748"/>
        <v>0.85613486063562716</v>
      </c>
      <c r="T7947">
        <f t="shared" si="749"/>
        <v>0</v>
      </c>
    </row>
    <row r="7948" spans="1:20" x14ac:dyDescent="0.3">
      <c r="A7948" s="3">
        <f t="shared" si="744"/>
        <v>43432</v>
      </c>
      <c r="B7948">
        <v>11</v>
      </c>
      <c r="C7948">
        <v>28</v>
      </c>
      <c r="D7948">
        <v>3</v>
      </c>
      <c r="E7948">
        <v>1</v>
      </c>
      <c r="F7948" s="1">
        <f>VLOOKUP(A7948,Weather!$A$1:$E$366, 5)</f>
        <v>4.5454545454545428E-2</v>
      </c>
      <c r="G7948" s="1">
        <f>VLOOKUP(D7948, Fall!$A$1:$E$25, 2)</f>
        <v>272.32142857142799</v>
      </c>
      <c r="H7948" s="1">
        <f>VLOOKUP(D7948, Fall!$A$1:$E$25, 3)</f>
        <v>252.565207174747</v>
      </c>
      <c r="I7948" s="1">
        <f>VLOOKUP(D7948, Fall!$A$1:$E$25, 5)</f>
        <v>254.385964912281</v>
      </c>
      <c r="J7948" s="1">
        <f t="shared" si="745"/>
        <v>253.46321723823249</v>
      </c>
      <c r="K7948" s="47">
        <f t="shared" si="746"/>
        <v>4.7417959186244456</v>
      </c>
      <c r="L7948" s="48">
        <f>Solar!K7965/1000*Variables!$B$3</f>
        <v>0</v>
      </c>
      <c r="M7948" s="1">
        <f>IF(E7948=1, VLOOKUP(D7948, Sheet1!$E$2:$G$26, 2), Sheet1!$G$3)</f>
        <v>0.18618000000000001</v>
      </c>
      <c r="N7948" s="1">
        <f>'Electricity Rates'!$J$3</f>
        <v>0.19270000000000001</v>
      </c>
      <c r="O7948" s="145">
        <f>L7948-K7948</f>
        <v>-4.7417959186244456</v>
      </c>
      <c r="P7948">
        <f t="shared" si="747"/>
        <v>0.91374407351893072</v>
      </c>
      <c r="Q7948">
        <f>IF(O7948&gt;0, IF(Q7947+O7948*Variables!$B$5&lt;Variables!$B$4, Q7947+O7948*Variables!$B$5, Variables!$B$4), IF(Q7947&gt;-O7948, Q7947+O7948/Variables!$B$5, 0))</f>
        <v>0</v>
      </c>
      <c r="R7948">
        <f>IF(O7948&gt;0, 0, IF(Q7947&gt;-O7948, 0, -O7948 - Q7947*Variables!$B$5))</f>
        <v>4.7417959186244456</v>
      </c>
      <c r="S7948">
        <f t="shared" si="748"/>
        <v>0.88282756412949936</v>
      </c>
      <c r="T7948">
        <f t="shared" si="749"/>
        <v>0</v>
      </c>
    </row>
    <row r="7949" spans="1:20" x14ac:dyDescent="0.3">
      <c r="A7949" s="3">
        <f t="shared" si="744"/>
        <v>43432</v>
      </c>
      <c r="B7949">
        <v>11</v>
      </c>
      <c r="C7949">
        <v>28</v>
      </c>
      <c r="D7949">
        <v>4</v>
      </c>
      <c r="E7949">
        <v>1</v>
      </c>
      <c r="F7949" s="1">
        <f>VLOOKUP(A7949,Weather!$A$1:$E$366, 5)</f>
        <v>4.5454545454545428E-2</v>
      </c>
      <c r="G7949" s="1">
        <f>VLOOKUP(D7949, Fall!$A$1:$E$25, 2)</f>
        <v>272.32142857142799</v>
      </c>
      <c r="H7949" s="1">
        <f>VLOOKUP(D7949, Fall!$A$1:$E$25, 3)</f>
        <v>267.50020564283898</v>
      </c>
      <c r="I7949" s="1">
        <f>VLOOKUP(D7949, Fall!$A$1:$E$25, 5)</f>
        <v>254.385964912281</v>
      </c>
      <c r="J7949" s="1">
        <f t="shared" si="745"/>
        <v>267.71935213959301</v>
      </c>
      <c r="K7949" s="47">
        <f t="shared" si="746"/>
        <v>5.0085000306735443</v>
      </c>
      <c r="L7949" s="48">
        <f>Solar!K7966/1000*Variables!$B$3</f>
        <v>0</v>
      </c>
      <c r="M7949" s="1">
        <f>IF(E7949=1, VLOOKUP(D7949, Sheet1!$E$2:$G$26, 2), Sheet1!$G$3)</f>
        <v>0.18618000000000001</v>
      </c>
      <c r="N7949" s="1">
        <f>'Electricity Rates'!$J$3</f>
        <v>0.19270000000000001</v>
      </c>
      <c r="O7949" s="145">
        <f>L7949-K7949</f>
        <v>-5.0085000306735443</v>
      </c>
      <c r="P7949">
        <f t="shared" si="747"/>
        <v>0.96513795591079199</v>
      </c>
      <c r="Q7949">
        <f>IF(O7949&gt;0, IF(Q7948+O7949*Variables!$B$5&lt;Variables!$B$4, Q7948+O7949*Variables!$B$5, Variables!$B$4), IF(Q7948&gt;-O7949, Q7948+O7949/Variables!$B$5, 0))</f>
        <v>0</v>
      </c>
      <c r="R7949">
        <f>IF(O7949&gt;0, 0, IF(Q7948&gt;-O7949, 0, -O7949 - Q7948*Variables!$B$5))</f>
        <v>5.0085000306735443</v>
      </c>
      <c r="S7949">
        <f t="shared" si="748"/>
        <v>0.93248253571080053</v>
      </c>
      <c r="T7949">
        <f t="shared" si="749"/>
        <v>0</v>
      </c>
    </row>
    <row r="7950" spans="1:20" x14ac:dyDescent="0.3">
      <c r="A7950" s="3">
        <f t="shared" si="744"/>
        <v>43432</v>
      </c>
      <c r="B7950">
        <v>11</v>
      </c>
      <c r="C7950">
        <v>28</v>
      </c>
      <c r="D7950">
        <v>5</v>
      </c>
      <c r="E7950">
        <v>1</v>
      </c>
      <c r="F7950" s="1">
        <f>VLOOKUP(A7950,Weather!$A$1:$E$366, 5)</f>
        <v>4.5454545454545428E-2</v>
      </c>
      <c r="G7950" s="1">
        <f>VLOOKUP(D7950, Fall!$A$1:$E$25, 2)</f>
        <v>303.57142857142799</v>
      </c>
      <c r="H7950" s="1">
        <f>VLOOKUP(D7950, Fall!$A$1:$E$25, 3)</f>
        <v>277.41442782172697</v>
      </c>
      <c r="I7950" s="1">
        <f>VLOOKUP(D7950, Fall!$A$1:$E$25, 5)</f>
        <v>254.385964912281</v>
      </c>
      <c r="J7950" s="1">
        <f t="shared" si="745"/>
        <v>278.60338240125884</v>
      </c>
      <c r="K7950" s="47">
        <f t="shared" si="746"/>
        <v>5.2121187286262485</v>
      </c>
      <c r="L7950" s="48">
        <f>Solar!K7967/1000*Variables!$B$3</f>
        <v>0</v>
      </c>
      <c r="M7950" s="1">
        <f>IF(E7950=1, VLOOKUP(D7950, Sheet1!$E$2:$G$26, 2), Sheet1!$G$3)</f>
        <v>0.18618000000000001</v>
      </c>
      <c r="N7950" s="1">
        <f>'Electricity Rates'!$J$3</f>
        <v>0.19270000000000001</v>
      </c>
      <c r="O7950" s="145">
        <f>L7950-K7950</f>
        <v>-5.2121187286262485</v>
      </c>
      <c r="P7950">
        <f t="shared" si="747"/>
        <v>1.0043752790062781</v>
      </c>
      <c r="Q7950">
        <f>IF(O7950&gt;0, IF(Q7949+O7950*Variables!$B$5&lt;Variables!$B$4, Q7949+O7950*Variables!$B$5, Variables!$B$4), IF(Q7949&gt;-O7950, Q7949+O7950/Variables!$B$5, 0))</f>
        <v>0</v>
      </c>
      <c r="R7950">
        <f>IF(O7950&gt;0, 0, IF(Q7949&gt;-O7950, 0, -O7950 - Q7949*Variables!$B$5))</f>
        <v>5.2121187286262485</v>
      </c>
      <c r="S7950">
        <f t="shared" si="748"/>
        <v>0.97039226489563501</v>
      </c>
      <c r="T7950">
        <f t="shared" si="749"/>
        <v>0</v>
      </c>
    </row>
    <row r="7951" spans="1:20" x14ac:dyDescent="0.3">
      <c r="A7951" s="3">
        <f t="shared" si="744"/>
        <v>43432</v>
      </c>
      <c r="B7951">
        <v>11</v>
      </c>
      <c r="C7951">
        <v>28</v>
      </c>
      <c r="D7951">
        <v>6</v>
      </c>
      <c r="E7951">
        <v>1</v>
      </c>
      <c r="F7951" s="1">
        <f>VLOOKUP(A7951,Weather!$A$1:$E$366, 5)</f>
        <v>4.5454545454545428E-2</v>
      </c>
      <c r="G7951" s="1">
        <f>VLOOKUP(D7951, Fall!$A$1:$E$25, 2)</f>
        <v>401.78571428571399</v>
      </c>
      <c r="H7951" s="1">
        <f>VLOOKUP(D7951, Fall!$A$1:$E$25, 3)</f>
        <v>309.98601628691301</v>
      </c>
      <c r="I7951" s="1">
        <f>VLOOKUP(D7951, Fall!$A$1:$E$25, 5)</f>
        <v>271.929824561403</v>
      </c>
      <c r="J7951" s="1">
        <f t="shared" si="745"/>
        <v>314.15872983231304</v>
      </c>
      <c r="K7951" s="47">
        <f t="shared" si="746"/>
        <v>5.8772890171236982</v>
      </c>
      <c r="L7951" s="48">
        <f>Solar!K7968/1000*Variables!$B$3</f>
        <v>0</v>
      </c>
      <c r="M7951" s="1">
        <f>IF(E7951=1, VLOOKUP(D7951, Sheet1!$E$2:$G$26, 2), Sheet1!$G$3)</f>
        <v>0.18618000000000001</v>
      </c>
      <c r="N7951" s="1">
        <f>'Electricity Rates'!$J$3</f>
        <v>0.19270000000000001</v>
      </c>
      <c r="O7951" s="145">
        <f>L7951-K7951</f>
        <v>-5.8772890171236982</v>
      </c>
      <c r="P7951">
        <f t="shared" si="747"/>
        <v>1.1325535935997366</v>
      </c>
      <c r="Q7951">
        <f>IF(O7951&gt;0, IF(Q7950+O7951*Variables!$B$5&lt;Variables!$B$4, Q7950+O7951*Variables!$B$5, Variables!$B$4), IF(Q7950&gt;-O7951, Q7950+O7951/Variables!$B$5, 0))</f>
        <v>0</v>
      </c>
      <c r="R7951">
        <f>IF(O7951&gt;0, 0, IF(Q7950&gt;-O7951, 0, -O7951 - Q7950*Variables!$B$5))</f>
        <v>5.8772890171236982</v>
      </c>
      <c r="S7951">
        <f t="shared" si="748"/>
        <v>1.0942336692080903</v>
      </c>
      <c r="T7951">
        <f t="shared" si="749"/>
        <v>0</v>
      </c>
    </row>
    <row r="7952" spans="1:20" x14ac:dyDescent="0.3">
      <c r="A7952" s="3">
        <f t="shared" si="744"/>
        <v>43432</v>
      </c>
      <c r="B7952">
        <v>11</v>
      </c>
      <c r="C7952">
        <v>28</v>
      </c>
      <c r="D7952">
        <v>7</v>
      </c>
      <c r="E7952">
        <v>1</v>
      </c>
      <c r="F7952" s="1">
        <f>VLOOKUP(A7952,Weather!$A$1:$E$366, 5)</f>
        <v>4.5454545454545428E-2</v>
      </c>
      <c r="G7952" s="1">
        <f>VLOOKUP(D7952, Fall!$A$1:$E$25, 2)</f>
        <v>593.74999999999898</v>
      </c>
      <c r="H7952" s="1">
        <f>VLOOKUP(D7952, Fall!$A$1:$E$25, 3)</f>
        <v>390.39236653779699</v>
      </c>
      <c r="I7952" s="1">
        <f>VLOOKUP(D7952, Fall!$A$1:$E$25, 5)</f>
        <v>263.15789473684202</v>
      </c>
      <c r="J7952" s="1">
        <f t="shared" si="745"/>
        <v>399.63589533153345</v>
      </c>
      <c r="K7952" s="47">
        <f t="shared" si="746"/>
        <v>7.4763978697460098</v>
      </c>
      <c r="L7952" s="48">
        <f>Solar!K7969/1000*Variables!$B$3</f>
        <v>0</v>
      </c>
      <c r="M7952" s="1">
        <f>IF(E7952=1, VLOOKUP(D7952, Sheet1!$E$2:$G$26, 2), Sheet1!$G$3)</f>
        <v>0.18618000000000001</v>
      </c>
      <c r="N7952" s="1">
        <f>'Electricity Rates'!$J$3</f>
        <v>0.19270000000000001</v>
      </c>
      <c r="O7952" s="145">
        <f>L7952-K7952</f>
        <v>-7.4763978697460098</v>
      </c>
      <c r="P7952">
        <f t="shared" si="747"/>
        <v>1.4407018695000562</v>
      </c>
      <c r="Q7952">
        <f>IF(O7952&gt;0, IF(Q7951+O7952*Variables!$B$5&lt;Variables!$B$4, Q7951+O7952*Variables!$B$5, Variables!$B$4), IF(Q7951&gt;-O7952, Q7951+O7952/Variables!$B$5, 0))</f>
        <v>0</v>
      </c>
      <c r="R7952">
        <f>IF(O7952&gt;0, 0, IF(Q7951&gt;-O7952, 0, -O7952 - Q7951*Variables!$B$5))</f>
        <v>7.4763978697460098</v>
      </c>
      <c r="S7952">
        <f t="shared" si="748"/>
        <v>1.3919557553893123</v>
      </c>
      <c r="T7952">
        <f t="shared" si="749"/>
        <v>0</v>
      </c>
    </row>
    <row r="7953" spans="1:20" x14ac:dyDescent="0.3">
      <c r="A7953" s="3">
        <f t="shared" si="744"/>
        <v>43432</v>
      </c>
      <c r="B7953">
        <v>11</v>
      </c>
      <c r="C7953">
        <v>28</v>
      </c>
      <c r="D7953">
        <v>8</v>
      </c>
      <c r="E7953">
        <v>1</v>
      </c>
      <c r="F7953" s="1">
        <f>VLOOKUP(A7953,Weather!$A$1:$E$366, 5)</f>
        <v>4.5454545454545428E-2</v>
      </c>
      <c r="G7953" s="1">
        <f>VLOOKUP(D7953, Fall!$A$1:$E$25, 2)</f>
        <v>866.07142857142799</v>
      </c>
      <c r="H7953" s="1">
        <f>VLOOKUP(D7953, Fall!$A$1:$E$25, 3)</f>
        <v>561.61059471909198</v>
      </c>
      <c r="I7953" s="1">
        <f>VLOOKUP(D7953, Fall!$A$1:$E$25, 5)</f>
        <v>271.929824561403</v>
      </c>
      <c r="J7953" s="1">
        <f t="shared" si="745"/>
        <v>575.44972353056176</v>
      </c>
      <c r="K7953" s="47">
        <f t="shared" si="746"/>
        <v>10.765527164622412</v>
      </c>
      <c r="L7953" s="48">
        <f>Solar!K7970/1000*Variables!$B$3</f>
        <v>2.7267499999999996</v>
      </c>
      <c r="M7953" s="1">
        <f>IF(E7953=1, VLOOKUP(D7953, Sheet1!$E$2:$G$26, 2), Sheet1!$G$3)</f>
        <v>0.18618000000000001</v>
      </c>
      <c r="N7953" s="1">
        <f>'Electricity Rates'!$J$3</f>
        <v>0.19270000000000001</v>
      </c>
      <c r="O7953" s="145">
        <f>L7953-K7953</f>
        <v>-8.0387771646224131</v>
      </c>
      <c r="P7953">
        <f t="shared" si="747"/>
        <v>2.0745170846227388</v>
      </c>
      <c r="Q7953">
        <f>IF(O7953&gt;0, IF(Q7952+O7953*Variables!$B$5&lt;Variables!$B$4, Q7952+O7953*Variables!$B$5, Variables!$B$4), IF(Q7952&gt;-O7953, Q7952+O7953/Variables!$B$5, 0))</f>
        <v>0</v>
      </c>
      <c r="R7953">
        <f>IF(O7953&gt;0, 0, IF(Q7952&gt;-O7953, 0, -O7953 - Q7952*Variables!$B$5))</f>
        <v>8.0387771646224131</v>
      </c>
      <c r="S7953">
        <f t="shared" si="748"/>
        <v>1.496659532509401</v>
      </c>
      <c r="T7953">
        <f t="shared" si="749"/>
        <v>0</v>
      </c>
    </row>
    <row r="7954" spans="1:20" x14ac:dyDescent="0.3">
      <c r="A7954" s="3">
        <f t="shared" si="744"/>
        <v>43432</v>
      </c>
      <c r="B7954">
        <v>11</v>
      </c>
      <c r="C7954">
        <v>28</v>
      </c>
      <c r="D7954">
        <v>9</v>
      </c>
      <c r="E7954">
        <v>1</v>
      </c>
      <c r="F7954" s="1">
        <f>VLOOKUP(A7954,Weather!$A$1:$E$366, 5)</f>
        <v>4.5454545454545428E-2</v>
      </c>
      <c r="G7954" s="1">
        <f>VLOOKUP(D7954, Fall!$A$1:$E$25, 2)</f>
        <v>1080.3571428571399</v>
      </c>
      <c r="H7954" s="1">
        <f>VLOOKUP(D7954, Fall!$A$1:$E$25, 3)</f>
        <v>760.17932055605797</v>
      </c>
      <c r="I7954" s="1">
        <f>VLOOKUP(D7954, Fall!$A$1:$E$25, 5)</f>
        <v>311.40350877192998</v>
      </c>
      <c r="J7954" s="1">
        <f t="shared" si="745"/>
        <v>774.73285793337982</v>
      </c>
      <c r="K7954" s="47">
        <f t="shared" si="746"/>
        <v>14.493720800205411</v>
      </c>
      <c r="L7954" s="48">
        <f>Solar!K7971/1000*Variables!$B$3</f>
        <v>11.091049999999999</v>
      </c>
      <c r="M7954" s="1">
        <f>IF(E7954=1, VLOOKUP(D7954, Sheet1!$E$2:$G$26, 2), Sheet1!$G$3)</f>
        <v>0.20441999999999999</v>
      </c>
      <c r="N7954" s="1">
        <f>'Electricity Rates'!$J$3</f>
        <v>0.19270000000000001</v>
      </c>
      <c r="O7954" s="145">
        <f>L7954-K7954</f>
        <v>-3.4026708002054118</v>
      </c>
      <c r="P7954">
        <f t="shared" si="747"/>
        <v>2.7929399981995831</v>
      </c>
      <c r="Q7954">
        <f>IF(O7954&gt;0, IF(Q7953+O7954*Variables!$B$5&lt;Variables!$B$4, Q7953+O7954*Variables!$B$5, Variables!$B$4), IF(Q7953&gt;-O7954, Q7953+O7954/Variables!$B$5, 0))</f>
        <v>0</v>
      </c>
      <c r="R7954">
        <f>IF(O7954&gt;0, 0, IF(Q7953&gt;-O7954, 0, -O7954 - Q7953*Variables!$B$5))</f>
        <v>3.4026708002054118</v>
      </c>
      <c r="S7954">
        <f t="shared" si="748"/>
        <v>0.69557396497799029</v>
      </c>
      <c r="T7954">
        <f t="shared" si="749"/>
        <v>0</v>
      </c>
    </row>
    <row r="7955" spans="1:20" x14ac:dyDescent="0.3">
      <c r="A7955" s="3">
        <f t="shared" si="744"/>
        <v>43432</v>
      </c>
      <c r="B7955">
        <v>11</v>
      </c>
      <c r="C7955">
        <v>28</v>
      </c>
      <c r="D7955">
        <v>10</v>
      </c>
      <c r="E7955">
        <v>1</v>
      </c>
      <c r="F7955" s="1">
        <f>VLOOKUP(A7955,Weather!$A$1:$E$366, 5)</f>
        <v>4.5454545454545428E-2</v>
      </c>
      <c r="G7955" s="1">
        <f>VLOOKUP(D7955, Fall!$A$1:$E$25, 2)</f>
        <v>1205.3571428571399</v>
      </c>
      <c r="H7955" s="1">
        <f>VLOOKUP(D7955, Fall!$A$1:$E$25, 3)</f>
        <v>904.12930821748796</v>
      </c>
      <c r="I7955" s="1">
        <f>VLOOKUP(D7955, Fall!$A$1:$E$25, 5)</f>
        <v>359.64912280701702</v>
      </c>
      <c r="J7955" s="1">
        <f t="shared" si="745"/>
        <v>917.82148251929027</v>
      </c>
      <c r="K7955" s="47">
        <f t="shared" si="746"/>
        <v>17.170626204689921</v>
      </c>
      <c r="L7955" s="48">
        <f>Solar!K7972/1000*Variables!$B$3</f>
        <v>16.243500000000001</v>
      </c>
      <c r="M7955" s="1">
        <f>IF(E7955=1, VLOOKUP(D7955, Sheet1!$E$2:$G$26, 2), Sheet1!$G$3)</f>
        <v>0.20441999999999999</v>
      </c>
      <c r="N7955" s="1">
        <f>'Electricity Rates'!$J$3</f>
        <v>0.19270000000000001</v>
      </c>
      <c r="O7955" s="145">
        <f>L7955-K7955</f>
        <v>-0.92712620468991958</v>
      </c>
      <c r="P7955">
        <f t="shared" si="747"/>
        <v>3.3087796696437479</v>
      </c>
      <c r="Q7955">
        <f>IF(O7955&gt;0, IF(Q7954+O7955*Variables!$B$5&lt;Variables!$B$4, Q7954+O7955*Variables!$B$5, Variables!$B$4), IF(Q7954&gt;-O7955, Q7954+O7955/Variables!$B$5, 0))</f>
        <v>0</v>
      </c>
      <c r="R7955">
        <f>IF(O7955&gt;0, 0, IF(Q7954&gt;-O7955, 0, -O7955 - Q7954*Variables!$B$5))</f>
        <v>0.92712620468991958</v>
      </c>
      <c r="S7955">
        <f t="shared" si="748"/>
        <v>0.18952313876271334</v>
      </c>
      <c r="T7955">
        <f t="shared" si="749"/>
        <v>0</v>
      </c>
    </row>
    <row r="7956" spans="1:20" x14ac:dyDescent="0.3">
      <c r="A7956" s="3">
        <f t="shared" si="744"/>
        <v>43432</v>
      </c>
      <c r="B7956">
        <v>11</v>
      </c>
      <c r="C7956">
        <v>28</v>
      </c>
      <c r="D7956">
        <v>11</v>
      </c>
      <c r="E7956">
        <v>1</v>
      </c>
      <c r="F7956" s="1">
        <f>VLOOKUP(A7956,Weather!$A$1:$E$366, 5)</f>
        <v>4.5454545454545428E-2</v>
      </c>
      <c r="G7956" s="1">
        <f>VLOOKUP(D7956, Fall!$A$1:$E$25, 2)</f>
        <v>1290.17857142857</v>
      </c>
      <c r="H7956" s="1">
        <f>VLOOKUP(D7956, Fall!$A$1:$E$25, 3)</f>
        <v>975.19947355433101</v>
      </c>
      <c r="I7956" s="1">
        <f>VLOOKUP(D7956, Fall!$A$1:$E$25, 5)</f>
        <v>377.19298245613999</v>
      </c>
      <c r="J7956" s="1">
        <f t="shared" si="745"/>
        <v>989.51670527588726</v>
      </c>
      <c r="K7956" s="47">
        <f t="shared" si="746"/>
        <v>18.511902143488435</v>
      </c>
      <c r="L7956" s="48">
        <f>Solar!K7973/1000*Variables!$B$3</f>
        <v>25.448599999999999</v>
      </c>
      <c r="M7956" s="1">
        <f>IF(E7956=1, VLOOKUP(D7956, Sheet1!$E$2:$G$26, 2), Sheet1!$G$3)</f>
        <v>0.20441999999999999</v>
      </c>
      <c r="N7956" s="1">
        <f>'Electricity Rates'!$J$3</f>
        <v>0.19270000000000001</v>
      </c>
      <c r="O7956" s="145">
        <f>L7956-K7956</f>
        <v>6.9366978565115645</v>
      </c>
      <c r="P7956">
        <f t="shared" si="747"/>
        <v>3.5672435430502216</v>
      </c>
      <c r="Q7956">
        <f>IF(O7956&gt;0, IF(Q7955+O7956*Variables!$B$5&lt;Variables!$B$4, Q7955+O7956*Variables!$B$5, Variables!$B$4), IF(Q7955&gt;-O7956, Q7955+O7956/Variables!$B$5, 0))</f>
        <v>6.5204959851208706</v>
      </c>
      <c r="R7956">
        <f>IF(O7956&gt;0, 0, IF(Q7955&gt;-O7956, 0, -O7956 - Q7955*Variables!$B$5))</f>
        <v>0</v>
      </c>
      <c r="S7956">
        <f t="shared" si="748"/>
        <v>0</v>
      </c>
      <c r="T7956">
        <f t="shared" si="749"/>
        <v>0</v>
      </c>
    </row>
    <row r="7957" spans="1:20" x14ac:dyDescent="0.3">
      <c r="A7957" s="3">
        <f t="shared" si="744"/>
        <v>43432</v>
      </c>
      <c r="B7957">
        <v>11</v>
      </c>
      <c r="C7957">
        <v>28</v>
      </c>
      <c r="D7957">
        <v>12</v>
      </c>
      <c r="E7957">
        <v>1</v>
      </c>
      <c r="F7957" s="1">
        <f>VLOOKUP(A7957,Weather!$A$1:$E$366, 5)</f>
        <v>4.5454545454545428E-2</v>
      </c>
      <c r="G7957" s="1">
        <f>VLOOKUP(D7957, Fall!$A$1:$E$25, 2)</f>
        <v>1366.07142857142</v>
      </c>
      <c r="H7957" s="1">
        <f>VLOOKUP(D7957, Fall!$A$1:$E$25, 3)</f>
        <v>996.442378876367</v>
      </c>
      <c r="I7957" s="1">
        <f>VLOOKUP(D7957, Fall!$A$1:$E$25, 5)</f>
        <v>368.42105263157799</v>
      </c>
      <c r="J7957" s="1">
        <f t="shared" si="745"/>
        <v>1013.2436993170512</v>
      </c>
      <c r="K7957" s="47">
        <f t="shared" si="746"/>
        <v>18.955787314408006</v>
      </c>
      <c r="L7957" s="48">
        <f>Solar!K7974/1000*Variables!$B$3</f>
        <v>21.229300000000002</v>
      </c>
      <c r="M7957" s="1">
        <f>IF(E7957=1, VLOOKUP(D7957, Sheet1!$E$2:$G$26, 2), Sheet1!$G$3)</f>
        <v>0.20441999999999999</v>
      </c>
      <c r="N7957" s="1">
        <f>'Electricity Rates'!$J$3</f>
        <v>0.19270000000000001</v>
      </c>
      <c r="O7957" s="145">
        <f>L7957-K7957</f>
        <v>2.2735126855919958</v>
      </c>
      <c r="P7957">
        <f t="shared" si="747"/>
        <v>3.6527802154864228</v>
      </c>
      <c r="Q7957">
        <f>IF(O7957&gt;0, IF(Q7956+O7957*Variables!$B$5&lt;Variables!$B$4, Q7956+O7957*Variables!$B$5, Variables!$B$4), IF(Q7956&gt;-O7957, Q7956+O7957/Variables!$B$5, 0))</f>
        <v>8.6575979095773459</v>
      </c>
      <c r="R7957">
        <f>IF(O7957&gt;0, 0, IF(Q7956&gt;-O7957, 0, -O7957 - Q7956*Variables!$B$5))</f>
        <v>0</v>
      </c>
      <c r="S7957">
        <f t="shared" si="748"/>
        <v>0</v>
      </c>
      <c r="T7957">
        <f t="shared" si="749"/>
        <v>0</v>
      </c>
    </row>
    <row r="7958" spans="1:20" x14ac:dyDescent="0.3">
      <c r="A7958" s="3">
        <f t="shared" si="744"/>
        <v>43432</v>
      </c>
      <c r="B7958">
        <v>11</v>
      </c>
      <c r="C7958">
        <v>28</v>
      </c>
      <c r="D7958">
        <v>13</v>
      </c>
      <c r="E7958">
        <v>1</v>
      </c>
      <c r="F7958" s="1">
        <f>VLOOKUP(A7958,Weather!$A$1:$E$366, 5)</f>
        <v>4.5454545454545428E-2</v>
      </c>
      <c r="G7958" s="1">
        <f>VLOOKUP(D7958, Fall!$A$1:$E$25, 2)</f>
        <v>1446.42857142857</v>
      </c>
      <c r="H7958" s="1">
        <f>VLOOKUP(D7958, Fall!$A$1:$E$25, 3)</f>
        <v>1031.4839187299399</v>
      </c>
      <c r="I7958" s="1">
        <f>VLOOKUP(D7958, Fall!$A$1:$E$25, 5)</f>
        <v>350.87719298245599</v>
      </c>
      <c r="J7958" s="1">
        <f t="shared" si="745"/>
        <v>1050.3450393071503</v>
      </c>
      <c r="K7958" s="47">
        <f t="shared" si="746"/>
        <v>19.649880068605135</v>
      </c>
      <c r="L7958" s="48">
        <f>Solar!K7975/1000*Variables!$B$3</f>
        <v>21.168299999999999</v>
      </c>
      <c r="M7958" s="1">
        <f>IF(E7958=1, VLOOKUP(D7958, Sheet1!$E$2:$G$26, 2), Sheet1!$G$3)</f>
        <v>0.20441999999999999</v>
      </c>
      <c r="N7958" s="1">
        <f>'Electricity Rates'!$J$3</f>
        <v>0.19270000000000001</v>
      </c>
      <c r="O7958" s="145">
        <f>L7958-K7958</f>
        <v>1.5184199313948632</v>
      </c>
      <c r="P7958">
        <f t="shared" si="747"/>
        <v>3.78653188922021</v>
      </c>
      <c r="Q7958">
        <f>IF(O7958&gt;0, IF(Q7957+O7958*Variables!$B$5&lt;Variables!$B$4, Q7957+O7958*Variables!$B$5, Variables!$B$4), IF(Q7957&gt;-O7958, Q7957+O7958/Variables!$B$5, 0))</f>
        <v>10.084912645088517</v>
      </c>
      <c r="R7958">
        <f>IF(O7958&gt;0, 0, IF(Q7957&gt;-O7958, 0, -O7958 - Q7957*Variables!$B$5))</f>
        <v>0</v>
      </c>
      <c r="S7958">
        <f t="shared" si="748"/>
        <v>0</v>
      </c>
      <c r="T7958">
        <f t="shared" si="749"/>
        <v>0</v>
      </c>
    </row>
    <row r="7959" spans="1:20" x14ac:dyDescent="0.3">
      <c r="A7959" s="3">
        <f t="shared" si="744"/>
        <v>43432</v>
      </c>
      <c r="B7959">
        <v>11</v>
      </c>
      <c r="C7959">
        <v>28</v>
      </c>
      <c r="D7959">
        <v>14</v>
      </c>
      <c r="E7959">
        <v>1</v>
      </c>
      <c r="F7959" s="1">
        <f>VLOOKUP(A7959,Weather!$A$1:$E$366, 5)</f>
        <v>4.5454545454545428E-2</v>
      </c>
      <c r="G7959" s="1">
        <f>VLOOKUP(D7959, Fall!$A$1:$E$25, 2)</f>
        <v>1482.1428571428501</v>
      </c>
      <c r="H7959" s="1">
        <f>VLOOKUP(D7959, Fall!$A$1:$E$25, 3)</f>
        <v>1052.56230978037</v>
      </c>
      <c r="I7959" s="1">
        <f>VLOOKUP(D7959, Fall!$A$1:$E$25, 5)</f>
        <v>342.105263157894</v>
      </c>
      <c r="J7959" s="1">
        <f t="shared" si="745"/>
        <v>1072.0886982968464</v>
      </c>
      <c r="K7959" s="47">
        <f t="shared" si="746"/>
        <v>20.056660960036787</v>
      </c>
      <c r="L7959" s="48">
        <f>Solar!K7976/1000*Variables!$B$3</f>
        <v>13.154350000000001</v>
      </c>
      <c r="M7959" s="1">
        <f>IF(E7959=1, VLOOKUP(D7959, Sheet1!$E$2:$G$26, 2), Sheet1!$G$3)</f>
        <v>0.20441999999999999</v>
      </c>
      <c r="N7959" s="1">
        <f>'Electricity Rates'!$J$3</f>
        <v>0.19270000000000001</v>
      </c>
      <c r="O7959" s="145">
        <f>L7959-K7959</f>
        <v>-6.902310960036786</v>
      </c>
      <c r="P7959">
        <f t="shared" si="747"/>
        <v>3.8649185669990889</v>
      </c>
      <c r="Q7959">
        <f>IF(O7959&gt;0, IF(Q7958+O7959*Variables!$B$5&lt;Variables!$B$4, Q7958+O7959*Variables!$B$5, Variables!$B$4), IF(Q7958&gt;-O7959, Q7958+O7959/Variables!$B$5, 0))</f>
        <v>2.7420286450493823</v>
      </c>
      <c r="R7959">
        <f>IF(O7959&gt;0, 0, IF(Q7958&gt;-O7959, 0, -O7959 - Q7958*Variables!$B$5))</f>
        <v>0</v>
      </c>
      <c r="S7959">
        <f t="shared" si="748"/>
        <v>0</v>
      </c>
      <c r="T7959">
        <f t="shared" si="749"/>
        <v>0</v>
      </c>
    </row>
    <row r="7960" spans="1:20" x14ac:dyDescent="0.3">
      <c r="A7960" s="3">
        <f t="shared" si="744"/>
        <v>43432</v>
      </c>
      <c r="B7960">
        <v>11</v>
      </c>
      <c r="C7960">
        <v>28</v>
      </c>
      <c r="D7960">
        <v>15</v>
      </c>
      <c r="E7960">
        <v>1</v>
      </c>
      <c r="F7960" s="1">
        <f>VLOOKUP(A7960,Weather!$A$1:$E$366, 5)</f>
        <v>4.5454545454545428E-2</v>
      </c>
      <c r="G7960" s="1">
        <f>VLOOKUP(D7960, Fall!$A$1:$E$25, 2)</f>
        <v>1437.5</v>
      </c>
      <c r="H7960" s="1">
        <f>VLOOKUP(D7960, Fall!$A$1:$E$25, 3)</f>
        <v>1060.00658057086</v>
      </c>
      <c r="I7960" s="1">
        <f>VLOOKUP(D7960, Fall!$A$1:$E$25, 5)</f>
        <v>328.94736842105198</v>
      </c>
      <c r="J7960" s="1">
        <f t="shared" si="745"/>
        <v>1077.1653723630936</v>
      </c>
      <c r="K7960" s="47">
        <f t="shared" si="746"/>
        <v>20.151635499655651</v>
      </c>
      <c r="L7960" s="48">
        <f>Solar!K7977/1000*Variables!$B$3</f>
        <v>9.7329000000000008</v>
      </c>
      <c r="M7960" s="1">
        <f>IF(E7960=1, VLOOKUP(D7960, Sheet1!$E$2:$G$26, 2), Sheet1!$G$3)</f>
        <v>0.20441999999999999</v>
      </c>
      <c r="N7960" s="1">
        <f>'Electricity Rates'!$J$3</f>
        <v>0.19270000000000001</v>
      </c>
      <c r="O7960" s="145">
        <f>L7960-K7960</f>
        <v>-10.41873549965565</v>
      </c>
      <c r="P7960">
        <f t="shared" si="747"/>
        <v>3.8832201607836443</v>
      </c>
      <c r="Q7960">
        <f>IF(O7960&gt;0, IF(Q7959+O7960*Variables!$B$5&lt;Variables!$B$4, Q7959+O7960*Variables!$B$5, Variables!$B$4), IF(Q7959&gt;-O7960, Q7959+O7960/Variables!$B$5, 0))</f>
        <v>0</v>
      </c>
      <c r="R7960">
        <f>IF(O7960&gt;0, 0, IF(Q7959&gt;-O7960, 0, -O7960 - Q7959*Variables!$B$5))</f>
        <v>7.8412285733092304</v>
      </c>
      <c r="S7960">
        <f t="shared" si="748"/>
        <v>1.6029039449558729</v>
      </c>
      <c r="T7960">
        <f t="shared" si="749"/>
        <v>0</v>
      </c>
    </row>
    <row r="7961" spans="1:20" x14ac:dyDescent="0.3">
      <c r="A7961" s="3">
        <f t="shared" si="744"/>
        <v>43432</v>
      </c>
      <c r="B7961">
        <v>11</v>
      </c>
      <c r="C7961">
        <v>28</v>
      </c>
      <c r="D7961">
        <v>16</v>
      </c>
      <c r="E7961">
        <v>1</v>
      </c>
      <c r="F7961" s="1">
        <f>VLOOKUP(A7961,Weather!$A$1:$E$366, 5)</f>
        <v>4.5454545454545428E-2</v>
      </c>
      <c r="G7961" s="1">
        <f>VLOOKUP(D7961, Fall!$A$1:$E$25, 2)</f>
        <v>1348.2142857142801</v>
      </c>
      <c r="H7961" s="1">
        <f>VLOOKUP(D7961, Fall!$A$1:$E$25, 3)</f>
        <v>1003.98947108661</v>
      </c>
      <c r="I7961" s="1">
        <f>VLOOKUP(D7961, Fall!$A$1:$E$25, 5)</f>
        <v>298.24561403508801</v>
      </c>
      <c r="J7961" s="1">
        <f t="shared" si="745"/>
        <v>1019.6360535696859</v>
      </c>
      <c r="K7961" s="47">
        <f t="shared" si="746"/>
        <v>19.075375630360988</v>
      </c>
      <c r="L7961" s="48">
        <f>Solar!K7978/1000*Variables!$B$3</f>
        <v>4.4954499999999999</v>
      </c>
      <c r="M7961" s="1">
        <f>IF(E7961=1, VLOOKUP(D7961, Sheet1!$E$2:$G$26, 2), Sheet1!$G$3)</f>
        <v>0.20441999999999999</v>
      </c>
      <c r="N7961" s="1">
        <f>'Electricity Rates'!$J$3</f>
        <v>0.19270000000000001</v>
      </c>
      <c r="O7961" s="145">
        <f>L7961-K7961</f>
        <v>-14.579925630360988</v>
      </c>
      <c r="P7961">
        <f t="shared" si="747"/>
        <v>3.6758248839705625</v>
      </c>
      <c r="Q7961">
        <f>IF(O7961&gt;0, IF(Q7960+O7961*Variables!$B$5&lt;Variables!$B$4, Q7960+O7961*Variables!$B$5, Variables!$B$4), IF(Q7960&gt;-O7961, Q7960+O7961/Variables!$B$5, 0))</f>
        <v>0</v>
      </c>
      <c r="R7961">
        <f>IF(O7961&gt;0, 0, IF(Q7960&gt;-O7961, 0, -O7961 - Q7960*Variables!$B$5))</f>
        <v>14.579925630360988</v>
      </c>
      <c r="S7961">
        <f t="shared" si="748"/>
        <v>2.9804283973583932</v>
      </c>
      <c r="T7961">
        <f t="shared" si="749"/>
        <v>0</v>
      </c>
    </row>
    <row r="7962" spans="1:20" x14ac:dyDescent="0.3">
      <c r="A7962" s="3">
        <f t="shared" si="744"/>
        <v>43432</v>
      </c>
      <c r="B7962">
        <v>11</v>
      </c>
      <c r="C7962">
        <v>28</v>
      </c>
      <c r="D7962">
        <v>17</v>
      </c>
      <c r="E7962">
        <v>1</v>
      </c>
      <c r="F7962" s="1">
        <f>VLOOKUP(A7962,Weather!$A$1:$E$366, 5)</f>
        <v>4.5454545454545428E-2</v>
      </c>
      <c r="G7962" s="1">
        <f>VLOOKUP(D7962, Fall!$A$1:$E$25, 2)</f>
        <v>1080.3571428571399</v>
      </c>
      <c r="H7962" s="1">
        <f>VLOOKUP(D7962, Fall!$A$1:$E$25, 3)</f>
        <v>794.90091642515802</v>
      </c>
      <c r="I7962" s="1">
        <f>VLOOKUP(D7962, Fall!$A$1:$E$25, 5)</f>
        <v>263.15789473684202</v>
      </c>
      <c r="J7962" s="1">
        <f t="shared" si="745"/>
        <v>807.87619944479354</v>
      </c>
      <c r="K7962" s="47">
        <f t="shared" si="746"/>
        <v>15.113767224380176</v>
      </c>
      <c r="L7962" s="48">
        <f>Solar!K7979/1000*Variables!$B$3</f>
        <v>1.0886500000000001</v>
      </c>
      <c r="M7962" s="1">
        <f>IF(E7962=1, VLOOKUP(D7962, Sheet1!$E$2:$G$26, 2), Sheet1!$G$3)</f>
        <v>0.20441999999999999</v>
      </c>
      <c r="N7962" s="1">
        <f>'Electricity Rates'!$J$3</f>
        <v>0.19270000000000001</v>
      </c>
      <c r="O7962" s="145">
        <f>L7962-K7962</f>
        <v>-14.025117224380176</v>
      </c>
      <c r="P7962">
        <f t="shared" si="747"/>
        <v>2.91242294413806</v>
      </c>
      <c r="Q7962">
        <f>IF(O7962&gt;0, IF(Q7961+O7962*Variables!$B$5&lt;Variables!$B$4, Q7961+O7962*Variables!$B$5, Variables!$B$4), IF(Q7961&gt;-O7962, Q7961+O7962/Variables!$B$5, 0))</f>
        <v>0</v>
      </c>
      <c r="R7962">
        <f>IF(O7962&gt;0, 0, IF(Q7961&gt;-O7962, 0, -O7962 - Q7961*Variables!$B$5))</f>
        <v>14.025117224380176</v>
      </c>
      <c r="S7962">
        <f t="shared" si="748"/>
        <v>2.8670144630077954</v>
      </c>
      <c r="T7962">
        <f t="shared" si="749"/>
        <v>0</v>
      </c>
    </row>
    <row r="7963" spans="1:20" x14ac:dyDescent="0.3">
      <c r="A7963" s="3">
        <f t="shared" si="744"/>
        <v>43432</v>
      </c>
      <c r="B7963">
        <v>11</v>
      </c>
      <c r="C7963">
        <v>28</v>
      </c>
      <c r="D7963">
        <v>18</v>
      </c>
      <c r="E7963">
        <v>1</v>
      </c>
      <c r="F7963" s="1">
        <f>VLOOKUP(A7963,Weather!$A$1:$E$366, 5)</f>
        <v>4.5454545454545428E-2</v>
      </c>
      <c r="G7963" s="1">
        <f>VLOOKUP(D7963, Fall!$A$1:$E$25, 2)</f>
        <v>678.57142857142799</v>
      </c>
      <c r="H7963" s="1">
        <f>VLOOKUP(D7963, Fall!$A$1:$E$25, 3)</f>
        <v>583.61400485626905</v>
      </c>
      <c r="I7963" s="1">
        <f>VLOOKUP(D7963, Fall!$A$1:$E$25, 5)</f>
        <v>280.70175438596499</v>
      </c>
      <c r="J7963" s="1">
        <f t="shared" si="745"/>
        <v>587.93025138877624</v>
      </c>
      <c r="K7963" s="47">
        <f t="shared" si="746"/>
        <v>10.999013177722041</v>
      </c>
      <c r="L7963" s="48">
        <f>Solar!K7980/1000*Variables!$B$3</f>
        <v>0</v>
      </c>
      <c r="M7963" s="1">
        <f>IF(E7963=1, VLOOKUP(D7963, Sheet1!$E$2:$G$26, 2), Sheet1!$G$3)</f>
        <v>0.20441999999999999</v>
      </c>
      <c r="N7963" s="1">
        <f>'Electricity Rates'!$J$3</f>
        <v>0.19270000000000001</v>
      </c>
      <c r="O7963" s="145">
        <f>L7963-K7963</f>
        <v>-10.999013177722041</v>
      </c>
      <c r="P7963">
        <f t="shared" si="747"/>
        <v>2.1195098393470375</v>
      </c>
      <c r="Q7963">
        <f>IF(O7963&gt;0, IF(Q7962+O7963*Variables!$B$5&lt;Variables!$B$4, Q7962+O7963*Variables!$B$5, Variables!$B$4), IF(Q7962&gt;-O7963, Q7962+O7963/Variables!$B$5, 0))</f>
        <v>0</v>
      </c>
      <c r="R7963">
        <f>IF(O7963&gt;0, 0, IF(Q7962&gt;-O7963, 0, -O7963 - Q7962*Variables!$B$5))</f>
        <v>10.999013177722041</v>
      </c>
      <c r="S7963">
        <f t="shared" si="748"/>
        <v>2.2484182737899396</v>
      </c>
      <c r="T7963">
        <f t="shared" si="749"/>
        <v>0</v>
      </c>
    </row>
    <row r="7964" spans="1:20" x14ac:dyDescent="0.3">
      <c r="A7964" s="3">
        <f t="shared" si="744"/>
        <v>43432</v>
      </c>
      <c r="B7964">
        <v>11</v>
      </c>
      <c r="C7964">
        <v>28</v>
      </c>
      <c r="D7964">
        <v>19</v>
      </c>
      <c r="E7964">
        <v>1</v>
      </c>
      <c r="F7964" s="1">
        <f>VLOOKUP(A7964,Weather!$A$1:$E$366, 5)</f>
        <v>4.5454545454545428E-2</v>
      </c>
      <c r="G7964" s="1">
        <f>VLOOKUP(D7964, Fall!$A$1:$E$25, 2)</f>
        <v>517.85714285714198</v>
      </c>
      <c r="H7964" s="1">
        <f>VLOOKUP(D7964, Fall!$A$1:$E$25, 3)</f>
        <v>442.60593718179598</v>
      </c>
      <c r="I7964" s="1">
        <f>VLOOKUP(D7964, Fall!$A$1:$E$25, 5)</f>
        <v>289.47368421052602</v>
      </c>
      <c r="J7964" s="1">
        <f t="shared" si="745"/>
        <v>446.02644653067534</v>
      </c>
      <c r="K7964" s="47">
        <f t="shared" si="746"/>
        <v>8.3442734089887445</v>
      </c>
      <c r="L7964" s="48">
        <f>Solar!K7981/1000*Variables!$B$3</f>
        <v>0</v>
      </c>
      <c r="M7964" s="1">
        <f>IF(E7964=1, VLOOKUP(D7964, Sheet1!$E$2:$G$26, 2), Sheet1!$G$3)</f>
        <v>0.20441999999999999</v>
      </c>
      <c r="N7964" s="1">
        <f>'Electricity Rates'!$J$3</f>
        <v>0.19270000000000001</v>
      </c>
      <c r="O7964" s="145">
        <f>L7964-K7964</f>
        <v>-8.3442734089887445</v>
      </c>
      <c r="P7964">
        <f t="shared" si="747"/>
        <v>1.607941485912131</v>
      </c>
      <c r="Q7964">
        <f>IF(O7964&gt;0, IF(Q7963+O7964*Variables!$B$5&lt;Variables!$B$4, Q7963+O7964*Variables!$B$5, Variables!$B$4), IF(Q7963&gt;-O7964, Q7963+O7964/Variables!$B$5, 0))</f>
        <v>0</v>
      </c>
      <c r="R7964">
        <f>IF(O7964&gt;0, 0, IF(Q7963&gt;-O7964, 0, -O7964 - Q7963*Variables!$B$5))</f>
        <v>8.3442734089887445</v>
      </c>
      <c r="S7964">
        <f t="shared" si="748"/>
        <v>1.7057363702654791</v>
      </c>
      <c r="T7964">
        <f t="shared" si="749"/>
        <v>0</v>
      </c>
    </row>
    <row r="7965" spans="1:20" x14ac:dyDescent="0.3">
      <c r="A7965" s="3">
        <f t="shared" si="744"/>
        <v>43432</v>
      </c>
      <c r="B7965">
        <v>11</v>
      </c>
      <c r="C7965">
        <v>28</v>
      </c>
      <c r="D7965">
        <v>20</v>
      </c>
      <c r="E7965">
        <v>1</v>
      </c>
      <c r="F7965" s="1">
        <f>VLOOKUP(A7965,Weather!$A$1:$E$366, 5)</f>
        <v>4.5454545454545428E-2</v>
      </c>
      <c r="G7965" s="1">
        <f>VLOOKUP(D7965, Fall!$A$1:$E$25, 2)</f>
        <v>428.57142857142799</v>
      </c>
      <c r="H7965" s="1">
        <f>VLOOKUP(D7965, Fall!$A$1:$E$25, 3)</f>
        <v>354.11608052009001</v>
      </c>
      <c r="I7965" s="1">
        <f>VLOOKUP(D7965, Fall!$A$1:$E$25, 5)</f>
        <v>263.15789473684202</v>
      </c>
      <c r="J7965" s="1">
        <f t="shared" si="745"/>
        <v>357.50041452242357</v>
      </c>
      <c r="K7965" s="47">
        <f t="shared" si="746"/>
        <v>6.6881262889346447</v>
      </c>
      <c r="L7965" s="48">
        <f>Solar!K7982/1000*Variables!$B$3</f>
        <v>0</v>
      </c>
      <c r="M7965" s="1">
        <f>IF(E7965=1, VLOOKUP(D7965, Sheet1!$E$2:$G$26, 2), Sheet1!$G$3)</f>
        <v>0.20441999999999999</v>
      </c>
      <c r="N7965" s="1">
        <f>'Electricity Rates'!$J$3</f>
        <v>0.19270000000000001</v>
      </c>
      <c r="O7965" s="145">
        <f>L7965-K7965</f>
        <v>-6.6881262889346447</v>
      </c>
      <c r="P7965">
        <f t="shared" si="747"/>
        <v>1.2888019358777061</v>
      </c>
      <c r="Q7965">
        <f>IF(O7965&gt;0, IF(Q7964+O7965*Variables!$B$5&lt;Variables!$B$4, Q7964+O7965*Variables!$B$5, Variables!$B$4), IF(Q7964&gt;-O7965, Q7964+O7965/Variables!$B$5, 0))</f>
        <v>0</v>
      </c>
      <c r="R7965">
        <f>IF(O7965&gt;0, 0, IF(Q7964&gt;-O7965, 0, -O7965 - Q7964*Variables!$B$5))</f>
        <v>6.6881262889346447</v>
      </c>
      <c r="S7965">
        <f t="shared" si="748"/>
        <v>1.3671867759840199</v>
      </c>
      <c r="T7965">
        <f t="shared" si="749"/>
        <v>0</v>
      </c>
    </row>
    <row r="7966" spans="1:20" x14ac:dyDescent="0.3">
      <c r="A7966" s="3">
        <f t="shared" si="744"/>
        <v>43432</v>
      </c>
      <c r="B7966">
        <v>11</v>
      </c>
      <c r="C7966">
        <v>28</v>
      </c>
      <c r="D7966">
        <v>21</v>
      </c>
      <c r="E7966">
        <v>1</v>
      </c>
      <c r="F7966" s="1">
        <f>VLOOKUP(A7966,Weather!$A$1:$E$366, 5)</f>
        <v>4.5454545454545428E-2</v>
      </c>
      <c r="G7966" s="1">
        <f>VLOOKUP(D7966, Fall!$A$1:$E$25, 2)</f>
        <v>366.07142857142799</v>
      </c>
      <c r="H7966" s="1">
        <f>VLOOKUP(D7966, Fall!$A$1:$E$25, 3)</f>
        <v>305.62638808916603</v>
      </c>
      <c r="I7966" s="1">
        <f>VLOOKUP(D7966, Fall!$A$1:$E$25, 5)</f>
        <v>271.929824561403</v>
      </c>
      <c r="J7966" s="1">
        <f t="shared" si="745"/>
        <v>308.37388992926884</v>
      </c>
      <c r="K7966" s="47">
        <f t="shared" si="746"/>
        <v>5.7690660941250975</v>
      </c>
      <c r="L7966" s="48">
        <f>Solar!K7983/1000*Variables!$B$3</f>
        <v>0</v>
      </c>
      <c r="M7966" s="1">
        <f>IF(E7966=1, VLOOKUP(D7966, Sheet1!$E$2:$G$26, 2), Sheet1!$G$3)</f>
        <v>0.20441999999999999</v>
      </c>
      <c r="N7966" s="1">
        <f>'Electricity Rates'!$J$3</f>
        <v>0.19270000000000001</v>
      </c>
      <c r="O7966" s="145">
        <f>L7966-K7966</f>
        <v>-5.7690660941250975</v>
      </c>
      <c r="P7966">
        <f t="shared" si="747"/>
        <v>1.1116990363379065</v>
      </c>
      <c r="Q7966">
        <f>IF(O7966&gt;0, IF(Q7965+O7966*Variables!$B$5&lt;Variables!$B$4, Q7965+O7966*Variables!$B$5, Variables!$B$4), IF(Q7965&gt;-O7966, Q7965+O7966/Variables!$B$5, 0))</f>
        <v>0</v>
      </c>
      <c r="R7966">
        <f>IF(O7966&gt;0, 0, IF(Q7965&gt;-O7966, 0, -O7966 - Q7965*Variables!$B$5))</f>
        <v>5.7690660941250975</v>
      </c>
      <c r="S7966">
        <f t="shared" si="748"/>
        <v>1.1793124909610524</v>
      </c>
      <c r="T7966">
        <f t="shared" si="749"/>
        <v>0</v>
      </c>
    </row>
    <row r="7967" spans="1:20" x14ac:dyDescent="0.3">
      <c r="A7967" s="3">
        <f t="shared" si="744"/>
        <v>43432</v>
      </c>
      <c r="B7967">
        <v>11</v>
      </c>
      <c r="C7967">
        <v>28</v>
      </c>
      <c r="D7967">
        <v>22</v>
      </c>
      <c r="E7967">
        <v>1</v>
      </c>
      <c r="F7967" s="1">
        <f>VLOOKUP(A7967,Weather!$A$1:$E$366, 5)</f>
        <v>4.5454545454545428E-2</v>
      </c>
      <c r="G7967" s="1">
        <f>VLOOKUP(D7967, Fall!$A$1:$E$25, 2)</f>
        <v>330.35714285714198</v>
      </c>
      <c r="H7967" s="1">
        <f>VLOOKUP(D7967, Fall!$A$1:$E$25, 3)</f>
        <v>272.33281237147202</v>
      </c>
      <c r="I7967" s="1">
        <f>VLOOKUP(D7967, Fall!$A$1:$E$25, 5)</f>
        <v>254.385964912281</v>
      </c>
      <c r="J7967" s="1">
        <f t="shared" si="745"/>
        <v>274.97028193900246</v>
      </c>
      <c r="K7967" s="47">
        <f t="shared" si="746"/>
        <v>5.1441505984510218</v>
      </c>
      <c r="L7967" s="48">
        <f>Solar!K7984/1000*Variables!$B$3</f>
        <v>0</v>
      </c>
      <c r="M7967" s="1">
        <f>IF(E7967=1, VLOOKUP(D7967, Sheet1!$E$2:$G$26, 2), Sheet1!$G$3)</f>
        <v>0.18618000000000001</v>
      </c>
      <c r="N7967" s="1">
        <f>'Electricity Rates'!$J$3</f>
        <v>0.19270000000000001</v>
      </c>
      <c r="O7967" s="145">
        <f>L7967-K7967</f>
        <v>-5.1441505984510218</v>
      </c>
      <c r="P7967">
        <f t="shared" si="747"/>
        <v>0.99127782032151202</v>
      </c>
      <c r="Q7967">
        <f>IF(O7967&gt;0, IF(Q7966+O7967*Variables!$B$5&lt;Variables!$B$4, Q7966+O7967*Variables!$B$5, Variables!$B$4), IF(Q7966&gt;-O7967, Q7966+O7967/Variables!$B$5, 0))</f>
        <v>0</v>
      </c>
      <c r="R7967">
        <f>IF(O7967&gt;0, 0, IF(Q7966&gt;-O7967, 0, -O7967 - Q7966*Variables!$B$5))</f>
        <v>5.1441505984510218</v>
      </c>
      <c r="S7967">
        <f t="shared" si="748"/>
        <v>0.95773795841961129</v>
      </c>
      <c r="T7967">
        <f t="shared" si="749"/>
        <v>0</v>
      </c>
    </row>
    <row r="7968" spans="1:20" x14ac:dyDescent="0.3">
      <c r="A7968" s="3">
        <f t="shared" si="744"/>
        <v>43432</v>
      </c>
      <c r="B7968">
        <v>11</v>
      </c>
      <c r="C7968">
        <v>28</v>
      </c>
      <c r="D7968">
        <v>23</v>
      </c>
      <c r="E7968">
        <v>1</v>
      </c>
      <c r="F7968" s="1">
        <f>VLOOKUP(A7968,Weather!$A$1:$E$366, 5)</f>
        <v>4.5454545454545428E-2</v>
      </c>
      <c r="G7968" s="1">
        <f>VLOOKUP(D7968, Fall!$A$1:$E$25, 2)</f>
        <v>303.57142857142799</v>
      </c>
      <c r="H7968" s="1">
        <f>VLOOKUP(D7968, Fall!$A$1:$E$25, 3)</f>
        <v>252.67335691371099</v>
      </c>
      <c r="I7968" s="1">
        <f>VLOOKUP(D7968, Fall!$A$1:$E$25, 5)</f>
        <v>254.385964912281</v>
      </c>
      <c r="J7968" s="1">
        <f t="shared" si="745"/>
        <v>254.98690562542541</v>
      </c>
      <c r="K7968" s="47">
        <f t="shared" si="746"/>
        <v>4.7703011173446841</v>
      </c>
      <c r="L7968" s="48">
        <f>Solar!K7985/1000*Variables!$B$3</f>
        <v>0</v>
      </c>
      <c r="M7968" s="1">
        <f>IF(E7968=1, VLOOKUP(D7968, Sheet1!$E$2:$G$26, 2), Sheet1!$G$3)</f>
        <v>0.18618000000000001</v>
      </c>
      <c r="N7968" s="1">
        <f>'Electricity Rates'!$J$3</f>
        <v>0.19270000000000001</v>
      </c>
      <c r="O7968" s="145">
        <f>L7968-K7968</f>
        <v>-4.7703011173446841</v>
      </c>
      <c r="P7968">
        <f t="shared" si="747"/>
        <v>0.91923702531232065</v>
      </c>
      <c r="Q7968">
        <f>IF(O7968&gt;0, IF(Q7967+O7968*Variables!$B$5&lt;Variables!$B$4, Q7967+O7968*Variables!$B$5, Variables!$B$4), IF(Q7967&gt;-O7968, Q7967+O7968/Variables!$B$5, 0))</f>
        <v>0</v>
      </c>
      <c r="R7968">
        <f>IF(O7968&gt;0, 0, IF(Q7967&gt;-O7968, 0, -O7968 - Q7967*Variables!$B$5))</f>
        <v>4.7703011173446841</v>
      </c>
      <c r="S7968">
        <f t="shared" si="748"/>
        <v>0.88813466202723335</v>
      </c>
      <c r="T7968">
        <f t="shared" si="749"/>
        <v>0</v>
      </c>
    </row>
    <row r="7969" spans="1:20" x14ac:dyDescent="0.3">
      <c r="A7969" s="3">
        <f t="shared" si="744"/>
        <v>43432</v>
      </c>
      <c r="B7969">
        <v>11</v>
      </c>
      <c r="C7969">
        <v>28</v>
      </c>
      <c r="D7969">
        <v>24</v>
      </c>
      <c r="E7969">
        <v>1</v>
      </c>
      <c r="F7969" s="1">
        <f>VLOOKUP(A7969,Weather!$A$1:$E$366, 5)</f>
        <v>4.5454545454545428E-2</v>
      </c>
      <c r="G7969" s="1">
        <f>VLOOKUP(D7969, Fall!$A$1:$E$25, 2)</f>
        <v>285.71428571428498</v>
      </c>
      <c r="H7969" s="1">
        <f>VLOOKUP(D7969, Fall!$A$1:$E$25, 3)</f>
        <v>237.47635107345499</v>
      </c>
      <c r="I7969" s="1">
        <f>VLOOKUP(D7969, Fall!$A$1:$E$25, 5)</f>
        <v>254.385964912281</v>
      </c>
      <c r="J7969" s="1">
        <f t="shared" si="745"/>
        <v>239.66898446622</v>
      </c>
      <c r="K7969" s="47">
        <f t="shared" si="746"/>
        <v>4.4837330826374568</v>
      </c>
      <c r="L7969" s="48">
        <f>Solar!K7986/1000*Variables!$B$3</f>
        <v>0</v>
      </c>
      <c r="M7969" s="1">
        <f>IF(E7969=1, VLOOKUP(D7969, Sheet1!$E$2:$G$26, 2), Sheet1!$G$3)</f>
        <v>0.18618000000000001</v>
      </c>
      <c r="N7969" s="1">
        <f>'Electricity Rates'!$J$3</f>
        <v>0.19270000000000001</v>
      </c>
      <c r="O7969" s="145">
        <f>L7969-K7969</f>
        <v>-4.4837330826374568</v>
      </c>
      <c r="P7969">
        <f t="shared" si="747"/>
        <v>0.86401536502423792</v>
      </c>
      <c r="Q7969">
        <f>IF(O7969&gt;0, IF(Q7968+O7969*Variables!$B$5&lt;Variables!$B$4, Q7968+O7969*Variables!$B$5, Variables!$B$4), IF(Q7968&gt;-O7969, Q7968+O7969/Variables!$B$5, 0))</f>
        <v>0</v>
      </c>
      <c r="R7969">
        <f>IF(O7969&gt;0, 0, IF(Q7968&gt;-O7969, 0, -O7969 - Q7968*Variables!$B$5))</f>
        <v>4.4837330826374568</v>
      </c>
      <c r="S7969">
        <f t="shared" si="748"/>
        <v>0.83478142532544175</v>
      </c>
      <c r="T7969">
        <f t="shared" si="749"/>
        <v>0</v>
      </c>
    </row>
    <row r="7970" spans="1:20" x14ac:dyDescent="0.3">
      <c r="A7970" s="3">
        <f t="shared" si="744"/>
        <v>43433</v>
      </c>
      <c r="B7970">
        <v>11</v>
      </c>
      <c r="C7970">
        <v>29</v>
      </c>
      <c r="D7970">
        <v>1</v>
      </c>
      <c r="E7970">
        <v>1</v>
      </c>
      <c r="F7970" s="1">
        <f>VLOOKUP(A7970,Weather!$A$1:$E$366, 5)</f>
        <v>1.8181818181818427E-2</v>
      </c>
      <c r="G7970" s="1">
        <f>VLOOKUP(D7970, Fall!$A$1:$E$25, 2)</f>
        <v>276.78571428571399</v>
      </c>
      <c r="H7970" s="1">
        <f>VLOOKUP(D7970, Fall!$A$1:$E$25, 3)</f>
        <v>258.40056395394299</v>
      </c>
      <c r="I7970" s="1">
        <f>VLOOKUP(D7970, Fall!$A$1:$E$25, 5)</f>
        <v>254.385964912281</v>
      </c>
      <c r="J7970" s="1">
        <f t="shared" si="745"/>
        <v>258.73483941452065</v>
      </c>
      <c r="K7970" s="47">
        <f t="shared" si="746"/>
        <v>4.8404175521396491</v>
      </c>
      <c r="L7970" s="48">
        <f>Solar!K7987/1000*Variables!$B$3</f>
        <v>0</v>
      </c>
      <c r="M7970" s="1">
        <f>IF(E7970=1, VLOOKUP(D7970, Sheet1!$E$2:$G$26, 2), Sheet1!$G$3)</f>
        <v>0.18618000000000001</v>
      </c>
      <c r="N7970" s="1">
        <f>'Electricity Rates'!$J$3</f>
        <v>0.19270000000000001</v>
      </c>
      <c r="O7970" s="145">
        <f>L7970-K7970</f>
        <v>-4.8404175521396491</v>
      </c>
      <c r="P7970">
        <f t="shared" si="747"/>
        <v>0.93274846229731045</v>
      </c>
      <c r="Q7970">
        <f>IF(O7970&gt;0, IF(Q7969+O7970*Variables!$B$5&lt;Variables!$B$4, Q7969+O7970*Variables!$B$5, Variables!$B$4), IF(Q7969&gt;-O7970, Q7969+O7970/Variables!$B$5, 0))</f>
        <v>0</v>
      </c>
      <c r="R7970">
        <f>IF(O7970&gt;0, 0, IF(Q7969&gt;-O7970, 0, -O7970 - Q7969*Variables!$B$5))</f>
        <v>4.8404175521396491</v>
      </c>
      <c r="S7970">
        <f t="shared" si="748"/>
        <v>0.90118893985735993</v>
      </c>
      <c r="T7970">
        <f t="shared" si="749"/>
        <v>0</v>
      </c>
    </row>
    <row r="7971" spans="1:20" x14ac:dyDescent="0.3">
      <c r="A7971" s="3">
        <f t="shared" si="744"/>
        <v>43433</v>
      </c>
      <c r="B7971">
        <v>11</v>
      </c>
      <c r="C7971">
        <v>29</v>
      </c>
      <c r="D7971">
        <v>2</v>
      </c>
      <c r="E7971">
        <v>1</v>
      </c>
      <c r="F7971" s="1">
        <f>VLOOKUP(A7971,Weather!$A$1:$E$366, 5)</f>
        <v>1.8181818181818427E-2</v>
      </c>
      <c r="G7971" s="1">
        <f>VLOOKUP(D7971, Fall!$A$1:$E$25, 2)</f>
        <v>272.32142857142799</v>
      </c>
      <c r="H7971" s="1">
        <f>VLOOKUP(D7971, Fall!$A$1:$E$25, 3)</f>
        <v>244.53669616981199</v>
      </c>
      <c r="I7971" s="1">
        <f>VLOOKUP(D7971, Fall!$A$1:$E$25, 5)</f>
        <v>254.385964912281</v>
      </c>
      <c r="J7971" s="1">
        <f t="shared" si="745"/>
        <v>245.04187312256866</v>
      </c>
      <c r="K7971" s="47">
        <f t="shared" si="746"/>
        <v>4.5842492118790084</v>
      </c>
      <c r="L7971" s="48">
        <f>Solar!K7988/1000*Variables!$B$3</f>
        <v>0</v>
      </c>
      <c r="M7971" s="1">
        <f>IF(E7971=1, VLOOKUP(D7971, Sheet1!$E$2:$G$26, 2), Sheet1!$G$3)</f>
        <v>0.18618000000000001</v>
      </c>
      <c r="N7971" s="1">
        <f>'Electricity Rates'!$J$3</f>
        <v>0.19270000000000001</v>
      </c>
      <c r="O7971" s="145">
        <f>L7971-K7971</f>
        <v>-4.5842492118790084</v>
      </c>
      <c r="P7971">
        <f t="shared" si="747"/>
        <v>0.88338482312908495</v>
      </c>
      <c r="Q7971">
        <f>IF(O7971&gt;0, IF(Q7970+O7971*Variables!$B$5&lt;Variables!$B$4, Q7970+O7971*Variables!$B$5, Variables!$B$4), IF(Q7970&gt;-O7971, Q7970+O7971/Variables!$B$5, 0))</f>
        <v>0</v>
      </c>
      <c r="R7971">
        <f>IF(O7971&gt;0, 0, IF(Q7970&gt;-O7971, 0, -O7971 - Q7970*Variables!$B$5))</f>
        <v>4.5842492118790084</v>
      </c>
      <c r="S7971">
        <f t="shared" si="748"/>
        <v>0.85349551826763381</v>
      </c>
      <c r="T7971">
        <f t="shared" si="749"/>
        <v>0</v>
      </c>
    </row>
    <row r="7972" spans="1:20" x14ac:dyDescent="0.3">
      <c r="A7972" s="3">
        <f t="shared" si="744"/>
        <v>43433</v>
      </c>
      <c r="B7972">
        <v>11</v>
      </c>
      <c r="C7972">
        <v>29</v>
      </c>
      <c r="D7972">
        <v>3</v>
      </c>
      <c r="E7972">
        <v>1</v>
      </c>
      <c r="F7972" s="1">
        <f>VLOOKUP(A7972,Weather!$A$1:$E$366, 5)</f>
        <v>1.8181818181818427E-2</v>
      </c>
      <c r="G7972" s="1">
        <f>VLOOKUP(D7972, Fall!$A$1:$E$25, 2)</f>
        <v>272.32142857142799</v>
      </c>
      <c r="H7972" s="1">
        <f>VLOOKUP(D7972, Fall!$A$1:$E$25, 3)</f>
        <v>252.565207174747</v>
      </c>
      <c r="I7972" s="1">
        <f>VLOOKUP(D7972, Fall!$A$1:$E$25, 5)</f>
        <v>254.385964912281</v>
      </c>
      <c r="J7972" s="1">
        <f t="shared" si="745"/>
        <v>252.92441120014121</v>
      </c>
      <c r="K7972" s="47">
        <f t="shared" si="746"/>
        <v>4.7317159224017589</v>
      </c>
      <c r="L7972" s="48">
        <f>Solar!K7989/1000*Variables!$B$3</f>
        <v>0</v>
      </c>
      <c r="M7972" s="1">
        <f>IF(E7972=1, VLOOKUP(D7972, Sheet1!$E$2:$G$26, 2), Sheet1!$G$3)</f>
        <v>0.18618000000000001</v>
      </c>
      <c r="N7972" s="1">
        <f>'Electricity Rates'!$J$3</f>
        <v>0.19270000000000001</v>
      </c>
      <c r="O7972" s="145">
        <f>L7972-K7972</f>
        <v>-4.7317159224017589</v>
      </c>
      <c r="P7972">
        <f t="shared" si="747"/>
        <v>0.91180165824681902</v>
      </c>
      <c r="Q7972">
        <f>IF(O7972&gt;0, IF(Q7971+O7972*Variables!$B$5&lt;Variables!$B$4, Q7971+O7972*Variables!$B$5, Variables!$B$4), IF(Q7971&gt;-O7972, Q7971+O7972/Variables!$B$5, 0))</f>
        <v>0</v>
      </c>
      <c r="R7972">
        <f>IF(O7972&gt;0, 0, IF(Q7971&gt;-O7972, 0, -O7972 - Q7971*Variables!$B$5))</f>
        <v>4.7317159224017589</v>
      </c>
      <c r="S7972">
        <f t="shared" si="748"/>
        <v>0.88095087043275955</v>
      </c>
      <c r="T7972">
        <f t="shared" si="749"/>
        <v>0</v>
      </c>
    </row>
    <row r="7973" spans="1:20" x14ac:dyDescent="0.3">
      <c r="A7973" s="3">
        <f t="shared" si="744"/>
        <v>43433</v>
      </c>
      <c r="B7973">
        <v>11</v>
      </c>
      <c r="C7973">
        <v>29</v>
      </c>
      <c r="D7973">
        <v>4</v>
      </c>
      <c r="E7973">
        <v>1</v>
      </c>
      <c r="F7973" s="1">
        <f>VLOOKUP(A7973,Weather!$A$1:$E$366, 5)</f>
        <v>1.8181818181818427E-2</v>
      </c>
      <c r="G7973" s="1">
        <f>VLOOKUP(D7973, Fall!$A$1:$E$25, 2)</f>
        <v>272.32142857142799</v>
      </c>
      <c r="H7973" s="1">
        <f>VLOOKUP(D7973, Fall!$A$1:$E$25, 3)</f>
        <v>267.50020564283898</v>
      </c>
      <c r="I7973" s="1">
        <f>VLOOKUP(D7973, Fall!$A$1:$E$25, 5)</f>
        <v>254.385964912281</v>
      </c>
      <c r="J7973" s="1">
        <f t="shared" si="745"/>
        <v>267.58786424154061</v>
      </c>
      <c r="K7973" s="47">
        <f t="shared" si="746"/>
        <v>5.0060401519379756</v>
      </c>
      <c r="L7973" s="48">
        <f>Solar!K7990/1000*Variables!$B$3</f>
        <v>0</v>
      </c>
      <c r="M7973" s="1">
        <f>IF(E7973=1, VLOOKUP(D7973, Sheet1!$E$2:$G$26, 2), Sheet1!$G$3)</f>
        <v>0.18618000000000001</v>
      </c>
      <c r="N7973" s="1">
        <f>'Electricity Rates'!$J$3</f>
        <v>0.19270000000000001</v>
      </c>
      <c r="O7973" s="145">
        <f>L7973-K7973</f>
        <v>-5.0060401519379756</v>
      </c>
      <c r="P7973">
        <f t="shared" si="747"/>
        <v>0.9646639372784479</v>
      </c>
      <c r="Q7973">
        <f>IF(O7973&gt;0, IF(Q7972+O7973*Variables!$B$5&lt;Variables!$B$4, Q7972+O7973*Variables!$B$5, Variables!$B$4), IF(Q7972&gt;-O7973, Q7972+O7973/Variables!$B$5, 0))</f>
        <v>0</v>
      </c>
      <c r="R7973">
        <f>IF(O7973&gt;0, 0, IF(Q7972&gt;-O7973, 0, -O7973 - Q7972*Variables!$B$5))</f>
        <v>5.0060401519379756</v>
      </c>
      <c r="S7973">
        <f t="shared" si="748"/>
        <v>0.93202455548781238</v>
      </c>
      <c r="T7973">
        <f t="shared" si="749"/>
        <v>0</v>
      </c>
    </row>
    <row r="7974" spans="1:20" x14ac:dyDescent="0.3">
      <c r="A7974" s="3">
        <f t="shared" si="744"/>
        <v>43433</v>
      </c>
      <c r="B7974">
        <v>11</v>
      </c>
      <c r="C7974">
        <v>29</v>
      </c>
      <c r="D7974">
        <v>5</v>
      </c>
      <c r="E7974">
        <v>1</v>
      </c>
      <c r="F7974" s="1">
        <f>VLOOKUP(A7974,Weather!$A$1:$E$366, 5)</f>
        <v>1.8181818181818427E-2</v>
      </c>
      <c r="G7974" s="1">
        <f>VLOOKUP(D7974, Fall!$A$1:$E$25, 2)</f>
        <v>303.57142857142799</v>
      </c>
      <c r="H7974" s="1">
        <f>VLOOKUP(D7974, Fall!$A$1:$E$25, 3)</f>
        <v>277.41442782172697</v>
      </c>
      <c r="I7974" s="1">
        <f>VLOOKUP(D7974, Fall!$A$1:$E$25, 5)</f>
        <v>254.385964912281</v>
      </c>
      <c r="J7974" s="1">
        <f t="shared" si="745"/>
        <v>277.89000965353972</v>
      </c>
      <c r="K7974" s="47">
        <f t="shared" si="746"/>
        <v>5.1987729342326858</v>
      </c>
      <c r="L7974" s="48">
        <f>Solar!K7991/1000*Variables!$B$3</f>
        <v>0</v>
      </c>
      <c r="M7974" s="1">
        <f>IF(E7974=1, VLOOKUP(D7974, Sheet1!$E$2:$G$26, 2), Sheet1!$G$3)</f>
        <v>0.18618000000000001</v>
      </c>
      <c r="N7974" s="1">
        <f>'Electricity Rates'!$J$3</f>
        <v>0.19270000000000001</v>
      </c>
      <c r="O7974" s="145">
        <f>L7974-K7974</f>
        <v>-5.1987729342326858</v>
      </c>
      <c r="P7974">
        <f t="shared" si="747"/>
        <v>1.0018035444266387</v>
      </c>
      <c r="Q7974">
        <f>IF(O7974&gt;0, IF(Q7973+O7974*Variables!$B$5&lt;Variables!$B$4, Q7973+O7974*Variables!$B$5, Variables!$B$4), IF(Q7973&gt;-O7974, Q7973+O7974/Variables!$B$5, 0))</f>
        <v>0</v>
      </c>
      <c r="R7974">
        <f>IF(O7974&gt;0, 0, IF(Q7973&gt;-O7974, 0, -O7974 - Q7973*Variables!$B$5))</f>
        <v>5.1987729342326858</v>
      </c>
      <c r="S7974">
        <f t="shared" si="748"/>
        <v>0.96790754489544151</v>
      </c>
      <c r="T7974">
        <f t="shared" si="749"/>
        <v>0</v>
      </c>
    </row>
    <row r="7975" spans="1:20" x14ac:dyDescent="0.3">
      <c r="A7975" s="3">
        <f t="shared" si="744"/>
        <v>43433</v>
      </c>
      <c r="B7975">
        <v>11</v>
      </c>
      <c r="C7975">
        <v>29</v>
      </c>
      <c r="D7975">
        <v>6</v>
      </c>
      <c r="E7975">
        <v>1</v>
      </c>
      <c r="F7975" s="1">
        <f>VLOOKUP(A7975,Weather!$A$1:$E$366, 5)</f>
        <v>1.8181818181818427E-2</v>
      </c>
      <c r="G7975" s="1">
        <f>VLOOKUP(D7975, Fall!$A$1:$E$25, 2)</f>
        <v>401.78571428571399</v>
      </c>
      <c r="H7975" s="1">
        <f>VLOOKUP(D7975, Fall!$A$1:$E$25, 3)</f>
        <v>309.98601628691301</v>
      </c>
      <c r="I7975" s="1">
        <f>VLOOKUP(D7975, Fall!$A$1:$E$25, 5)</f>
        <v>271.929824561403</v>
      </c>
      <c r="J7975" s="1">
        <f t="shared" si="745"/>
        <v>311.65510170507304</v>
      </c>
      <c r="K7975" s="47">
        <f t="shared" si="746"/>
        <v>5.8304510823540872</v>
      </c>
      <c r="L7975" s="48">
        <f>Solar!K7992/1000*Variables!$B$3</f>
        <v>0</v>
      </c>
      <c r="M7975" s="1">
        <f>IF(E7975=1, VLOOKUP(D7975, Sheet1!$E$2:$G$26, 2), Sheet1!$G$3)</f>
        <v>0.18618000000000001</v>
      </c>
      <c r="N7975" s="1">
        <f>'Electricity Rates'!$J$3</f>
        <v>0.19270000000000001</v>
      </c>
      <c r="O7975" s="145">
        <f>L7975-K7975</f>
        <v>-5.8304510823540872</v>
      </c>
      <c r="P7975">
        <f t="shared" si="747"/>
        <v>1.1235279235696327</v>
      </c>
      <c r="Q7975">
        <f>IF(O7975&gt;0, IF(Q7974+O7975*Variables!$B$5&lt;Variables!$B$4, Q7974+O7975*Variables!$B$5, Variables!$B$4), IF(Q7974&gt;-O7975, Q7974+O7975/Variables!$B$5, 0))</f>
        <v>0</v>
      </c>
      <c r="R7975">
        <f>IF(O7975&gt;0, 0, IF(Q7974&gt;-O7975, 0, -O7975 - Q7974*Variables!$B$5))</f>
        <v>5.8304510823540872</v>
      </c>
      <c r="S7975">
        <f t="shared" si="748"/>
        <v>1.0855133825126839</v>
      </c>
      <c r="T7975">
        <f t="shared" si="749"/>
        <v>0</v>
      </c>
    </row>
    <row r="7976" spans="1:20" x14ac:dyDescent="0.3">
      <c r="A7976" s="3">
        <f t="shared" si="744"/>
        <v>43433</v>
      </c>
      <c r="B7976">
        <v>11</v>
      </c>
      <c r="C7976">
        <v>29</v>
      </c>
      <c r="D7976">
        <v>7</v>
      </c>
      <c r="E7976">
        <v>1</v>
      </c>
      <c r="F7976" s="1">
        <f>VLOOKUP(A7976,Weather!$A$1:$E$366, 5)</f>
        <v>1.8181818181818427E-2</v>
      </c>
      <c r="G7976" s="1">
        <f>VLOOKUP(D7976, Fall!$A$1:$E$25, 2)</f>
        <v>593.74999999999898</v>
      </c>
      <c r="H7976" s="1">
        <f>VLOOKUP(D7976, Fall!$A$1:$E$25, 3)</f>
        <v>390.39236653779699</v>
      </c>
      <c r="I7976" s="1">
        <f>VLOOKUP(D7976, Fall!$A$1:$E$25, 5)</f>
        <v>263.15789473684202</v>
      </c>
      <c r="J7976" s="1">
        <f t="shared" si="745"/>
        <v>394.08977805529162</v>
      </c>
      <c r="K7976" s="47">
        <f t="shared" si="746"/>
        <v>7.37264097534828</v>
      </c>
      <c r="L7976" s="48">
        <f>Solar!K7993/1000*Variables!$B$3</f>
        <v>0</v>
      </c>
      <c r="M7976" s="1">
        <f>IF(E7976=1, VLOOKUP(D7976, Sheet1!$E$2:$G$26, 2), Sheet1!$G$3)</f>
        <v>0.18618000000000001</v>
      </c>
      <c r="N7976" s="1">
        <f>'Electricity Rates'!$J$3</f>
        <v>0.19270000000000001</v>
      </c>
      <c r="O7976" s="145">
        <f>L7976-K7976</f>
        <v>-7.37264097534828</v>
      </c>
      <c r="P7976">
        <f t="shared" si="747"/>
        <v>1.4207079159496137</v>
      </c>
      <c r="Q7976">
        <f>IF(O7976&gt;0, IF(Q7975+O7976*Variables!$B$5&lt;Variables!$B$4, Q7975+O7976*Variables!$B$5, Variables!$B$4), IF(Q7975&gt;-O7976, Q7975+O7976/Variables!$B$5, 0))</f>
        <v>0</v>
      </c>
      <c r="R7976">
        <f>IF(O7976&gt;0, 0, IF(Q7975&gt;-O7976, 0, -O7976 - Q7975*Variables!$B$5))</f>
        <v>7.37264097534828</v>
      </c>
      <c r="S7976">
        <f t="shared" si="748"/>
        <v>1.3726382967903428</v>
      </c>
      <c r="T7976">
        <f t="shared" si="749"/>
        <v>0</v>
      </c>
    </row>
    <row r="7977" spans="1:20" x14ac:dyDescent="0.3">
      <c r="A7977" s="3">
        <f t="shared" si="744"/>
        <v>43433</v>
      </c>
      <c r="B7977">
        <v>11</v>
      </c>
      <c r="C7977">
        <v>29</v>
      </c>
      <c r="D7977">
        <v>8</v>
      </c>
      <c r="E7977">
        <v>1</v>
      </c>
      <c r="F7977" s="1">
        <f>VLOOKUP(A7977,Weather!$A$1:$E$366, 5)</f>
        <v>1.8181818181818427E-2</v>
      </c>
      <c r="G7977" s="1">
        <f>VLOOKUP(D7977, Fall!$A$1:$E$25, 2)</f>
        <v>866.07142857142799</v>
      </c>
      <c r="H7977" s="1">
        <f>VLOOKUP(D7977, Fall!$A$1:$E$25, 3)</f>
        <v>561.61059471909198</v>
      </c>
      <c r="I7977" s="1">
        <f>VLOOKUP(D7977, Fall!$A$1:$E$25, 5)</f>
        <v>271.929824561403</v>
      </c>
      <c r="J7977" s="1">
        <f t="shared" si="745"/>
        <v>567.14624624368003</v>
      </c>
      <c r="K7977" s="47">
        <f t="shared" si="746"/>
        <v>10.610185513323481</v>
      </c>
      <c r="L7977" s="48">
        <f>Solar!K7994/1000*Variables!$B$3</f>
        <v>2.92835</v>
      </c>
      <c r="M7977" s="1">
        <f>IF(E7977=1, VLOOKUP(D7977, Sheet1!$E$2:$G$26, 2), Sheet1!$G$3)</f>
        <v>0.18618000000000001</v>
      </c>
      <c r="N7977" s="1">
        <f>'Electricity Rates'!$J$3</f>
        <v>0.19270000000000001</v>
      </c>
      <c r="O7977" s="145">
        <f>L7977-K7977</f>
        <v>-7.681835513323481</v>
      </c>
      <c r="P7977">
        <f t="shared" si="747"/>
        <v>2.0445827484174348</v>
      </c>
      <c r="Q7977">
        <f>IF(O7977&gt;0, IF(Q7976+O7977*Variables!$B$5&lt;Variables!$B$4, Q7976+O7977*Variables!$B$5, Variables!$B$4), IF(Q7976&gt;-O7977, Q7976+O7977/Variables!$B$5, 0))</f>
        <v>0</v>
      </c>
      <c r="R7977">
        <f>IF(O7977&gt;0, 0, IF(Q7976&gt;-O7977, 0, -O7977 - Q7976*Variables!$B$5))</f>
        <v>7.681835513323481</v>
      </c>
      <c r="S7977">
        <f t="shared" si="748"/>
        <v>1.4302041358705657</v>
      </c>
      <c r="T7977">
        <f t="shared" si="749"/>
        <v>0</v>
      </c>
    </row>
    <row r="7978" spans="1:20" x14ac:dyDescent="0.3">
      <c r="A7978" s="3">
        <f t="shared" si="744"/>
        <v>43433</v>
      </c>
      <c r="B7978">
        <v>11</v>
      </c>
      <c r="C7978">
        <v>29</v>
      </c>
      <c r="D7978">
        <v>9</v>
      </c>
      <c r="E7978">
        <v>1</v>
      </c>
      <c r="F7978" s="1">
        <f>VLOOKUP(A7978,Weather!$A$1:$E$366, 5)</f>
        <v>1.8181818181818427E-2</v>
      </c>
      <c r="G7978" s="1">
        <f>VLOOKUP(D7978, Fall!$A$1:$E$25, 2)</f>
        <v>1080.3571428571399</v>
      </c>
      <c r="H7978" s="1">
        <f>VLOOKUP(D7978, Fall!$A$1:$E$25, 3)</f>
        <v>760.17932055605797</v>
      </c>
      <c r="I7978" s="1">
        <f>VLOOKUP(D7978, Fall!$A$1:$E$25, 5)</f>
        <v>311.40350877192998</v>
      </c>
      <c r="J7978" s="1">
        <f t="shared" si="745"/>
        <v>766.00073550698687</v>
      </c>
      <c r="K7978" s="47">
        <f t="shared" si="746"/>
        <v>14.330360045404127</v>
      </c>
      <c r="L7978" s="48">
        <f>Solar!K7995/1000*Variables!$B$3</f>
        <v>10.902699999999999</v>
      </c>
      <c r="M7978" s="1">
        <f>IF(E7978=1, VLOOKUP(D7978, Sheet1!$E$2:$G$26, 2), Sheet1!$G$3)</f>
        <v>0.20441999999999999</v>
      </c>
      <c r="N7978" s="1">
        <f>'Electricity Rates'!$J$3</f>
        <v>0.19270000000000001</v>
      </c>
      <c r="O7978" s="145">
        <f>L7978-K7978</f>
        <v>-3.4276600454041279</v>
      </c>
      <c r="P7978">
        <f t="shared" si="747"/>
        <v>2.7614603807493756</v>
      </c>
      <c r="Q7978">
        <f>IF(O7978&gt;0, IF(Q7977+O7978*Variables!$B$5&lt;Variables!$B$4, Q7977+O7978*Variables!$B$5, Variables!$B$4), IF(Q7977&gt;-O7978, Q7977+O7978/Variables!$B$5, 0))</f>
        <v>0</v>
      </c>
      <c r="R7978">
        <f>IF(O7978&gt;0, 0, IF(Q7977&gt;-O7978, 0, -O7978 - Q7977*Variables!$B$5))</f>
        <v>3.4276600454041279</v>
      </c>
      <c r="S7978">
        <f t="shared" si="748"/>
        <v>0.70068226648151177</v>
      </c>
      <c r="T7978">
        <f t="shared" si="749"/>
        <v>0</v>
      </c>
    </row>
    <row r="7979" spans="1:20" x14ac:dyDescent="0.3">
      <c r="A7979" s="3">
        <f t="shared" si="744"/>
        <v>43433</v>
      </c>
      <c r="B7979">
        <v>11</v>
      </c>
      <c r="C7979">
        <v>29</v>
      </c>
      <c r="D7979">
        <v>10</v>
      </c>
      <c r="E7979">
        <v>1</v>
      </c>
      <c r="F7979" s="1">
        <f>VLOOKUP(A7979,Weather!$A$1:$E$366, 5)</f>
        <v>1.8181818181818427E-2</v>
      </c>
      <c r="G7979" s="1">
        <f>VLOOKUP(D7979, Fall!$A$1:$E$25, 2)</f>
        <v>1205.3571428571399</v>
      </c>
      <c r="H7979" s="1">
        <f>VLOOKUP(D7979, Fall!$A$1:$E$25, 3)</f>
        <v>904.12930821748796</v>
      </c>
      <c r="I7979" s="1">
        <f>VLOOKUP(D7979, Fall!$A$1:$E$25, 5)</f>
        <v>359.64912280701702</v>
      </c>
      <c r="J7979" s="1">
        <f t="shared" si="745"/>
        <v>909.60617793820893</v>
      </c>
      <c r="K7979" s="47">
        <f t="shared" si="746"/>
        <v>17.01693409047591</v>
      </c>
      <c r="L7979" s="48">
        <f>Solar!K7996/1000*Variables!$B$3</f>
        <v>18.977549999999997</v>
      </c>
      <c r="M7979" s="1">
        <f>IF(E7979=1, VLOOKUP(D7979, Sheet1!$E$2:$G$26, 2), Sheet1!$G$3)</f>
        <v>0.20441999999999999</v>
      </c>
      <c r="N7979" s="1">
        <f>'Electricity Rates'!$J$3</f>
        <v>0.19270000000000001</v>
      </c>
      <c r="O7979" s="145">
        <f>L7979-K7979</f>
        <v>1.9606159095240869</v>
      </c>
      <c r="P7979">
        <f t="shared" si="747"/>
        <v>3.2791631992347079</v>
      </c>
      <c r="Q7979">
        <f>IF(O7979&gt;0, IF(Q7978+O7979*Variables!$B$5&lt;Variables!$B$4, Q7978+O7979*Variables!$B$5, Variables!$B$4), IF(Q7978&gt;-O7979, Q7978+O7979/Variables!$B$5, 0))</f>
        <v>1.8429789549526416</v>
      </c>
      <c r="R7979">
        <f>IF(O7979&gt;0, 0, IF(Q7978&gt;-O7979, 0, -O7979 - Q7978*Variables!$B$5))</f>
        <v>0</v>
      </c>
      <c r="S7979">
        <f t="shared" si="748"/>
        <v>0</v>
      </c>
      <c r="T7979">
        <f t="shared" si="749"/>
        <v>0</v>
      </c>
    </row>
    <row r="7980" spans="1:20" x14ac:dyDescent="0.3">
      <c r="A7980" s="3">
        <f t="shared" si="744"/>
        <v>43433</v>
      </c>
      <c r="B7980">
        <v>11</v>
      </c>
      <c r="C7980">
        <v>29</v>
      </c>
      <c r="D7980">
        <v>11</v>
      </c>
      <c r="E7980">
        <v>1</v>
      </c>
      <c r="F7980" s="1">
        <f>VLOOKUP(A7980,Weather!$A$1:$E$366, 5)</f>
        <v>1.8181818181818427E-2</v>
      </c>
      <c r="G7980" s="1">
        <f>VLOOKUP(D7980, Fall!$A$1:$E$25, 2)</f>
        <v>1290.17857142857</v>
      </c>
      <c r="H7980" s="1">
        <f>VLOOKUP(D7980, Fall!$A$1:$E$25, 3)</f>
        <v>975.19947355433101</v>
      </c>
      <c r="I7980" s="1">
        <f>VLOOKUP(D7980, Fall!$A$1:$E$25, 5)</f>
        <v>377.19298245613999</v>
      </c>
      <c r="J7980" s="1">
        <f t="shared" si="745"/>
        <v>980.92636624295358</v>
      </c>
      <c r="K7980" s="47">
        <f t="shared" si="746"/>
        <v>18.351193875796561</v>
      </c>
      <c r="L7980" s="48">
        <f>Solar!K7997/1000*Variables!$B$3</f>
        <v>25.554150000000003</v>
      </c>
      <c r="M7980" s="1">
        <f>IF(E7980=1, VLOOKUP(D7980, Sheet1!$E$2:$G$26, 2), Sheet1!$G$3)</f>
        <v>0.20441999999999999</v>
      </c>
      <c r="N7980" s="1">
        <f>'Electricity Rates'!$J$3</f>
        <v>0.19270000000000001</v>
      </c>
      <c r="O7980" s="145">
        <f>L7980-K7980</f>
        <v>7.2029561242034426</v>
      </c>
      <c r="P7980">
        <f t="shared" si="747"/>
        <v>3.5362750598659973</v>
      </c>
      <c r="Q7980">
        <f>IF(O7980&gt;0, IF(Q7979+O7980*Variables!$B$5&lt;Variables!$B$4, Q7979+O7980*Variables!$B$5, Variables!$B$4), IF(Q7979&gt;-O7980, Q7979+O7980/Variables!$B$5, 0))</f>
        <v>8.6137577117038777</v>
      </c>
      <c r="R7980">
        <f>IF(O7980&gt;0, 0, IF(Q7979&gt;-O7980, 0, -O7980 - Q7979*Variables!$B$5))</f>
        <v>0</v>
      </c>
      <c r="S7980">
        <f t="shared" si="748"/>
        <v>0</v>
      </c>
      <c r="T7980">
        <f t="shared" si="749"/>
        <v>0</v>
      </c>
    </row>
    <row r="7981" spans="1:20" x14ac:dyDescent="0.3">
      <c r="A7981" s="3">
        <f t="shared" si="744"/>
        <v>43433</v>
      </c>
      <c r="B7981">
        <v>11</v>
      </c>
      <c r="C7981">
        <v>29</v>
      </c>
      <c r="D7981">
        <v>12</v>
      </c>
      <c r="E7981">
        <v>1</v>
      </c>
      <c r="F7981" s="1">
        <f>VLOOKUP(A7981,Weather!$A$1:$E$366, 5)</f>
        <v>1.8181818181818427E-2</v>
      </c>
      <c r="G7981" s="1">
        <f>VLOOKUP(D7981, Fall!$A$1:$E$25, 2)</f>
        <v>1366.07142857142</v>
      </c>
      <c r="H7981" s="1">
        <f>VLOOKUP(D7981, Fall!$A$1:$E$25, 3)</f>
        <v>996.442378876367</v>
      </c>
      <c r="I7981" s="1">
        <f>VLOOKUP(D7981, Fall!$A$1:$E$25, 5)</f>
        <v>368.42105263157799</v>
      </c>
      <c r="J7981" s="1">
        <f t="shared" si="745"/>
        <v>1003.1629070526408</v>
      </c>
      <c r="K7981" s="47">
        <f t="shared" si="746"/>
        <v>18.767195612082403</v>
      </c>
      <c r="L7981" s="48">
        <f>Solar!K7998/1000*Variables!$B$3</f>
        <v>29.122149999999998</v>
      </c>
      <c r="M7981" s="1">
        <f>IF(E7981=1, VLOOKUP(D7981, Sheet1!$E$2:$G$26, 2), Sheet1!$G$3)</f>
        <v>0.20441999999999999</v>
      </c>
      <c r="N7981" s="1">
        <f>'Electricity Rates'!$J$3</f>
        <v>0.19270000000000001</v>
      </c>
      <c r="O7981" s="145">
        <f>L7981-K7981</f>
        <v>10.354954387917594</v>
      </c>
      <c r="P7981">
        <f t="shared" si="747"/>
        <v>3.6164385944482795</v>
      </c>
      <c r="Q7981">
        <f>IF(O7981&gt;0, IF(Q7980+O7981*Variables!$B$5&lt;Variables!$B$4, Q7980+O7981*Variables!$B$5, Variables!$B$4), IF(Q7980&gt;-O7981, Q7980+O7981/Variables!$B$5, 0))</f>
        <v>18.347414836346417</v>
      </c>
      <c r="R7981">
        <f>IF(O7981&gt;0, 0, IF(Q7980&gt;-O7981, 0, -O7981 - Q7980*Variables!$B$5))</f>
        <v>0</v>
      </c>
      <c r="S7981">
        <f t="shared" si="748"/>
        <v>0</v>
      </c>
      <c r="T7981">
        <f t="shared" si="749"/>
        <v>0</v>
      </c>
    </row>
    <row r="7982" spans="1:20" x14ac:dyDescent="0.3">
      <c r="A7982" s="3">
        <f t="shared" si="744"/>
        <v>43433</v>
      </c>
      <c r="B7982">
        <v>11</v>
      </c>
      <c r="C7982">
        <v>29</v>
      </c>
      <c r="D7982">
        <v>13</v>
      </c>
      <c r="E7982">
        <v>1</v>
      </c>
      <c r="F7982" s="1">
        <f>VLOOKUP(A7982,Weather!$A$1:$E$366, 5)</f>
        <v>1.8181818181818427E-2</v>
      </c>
      <c r="G7982" s="1">
        <f>VLOOKUP(D7982, Fall!$A$1:$E$25, 2)</f>
        <v>1446.42857142857</v>
      </c>
      <c r="H7982" s="1">
        <f>VLOOKUP(D7982, Fall!$A$1:$E$25, 3)</f>
        <v>1031.4839187299399</v>
      </c>
      <c r="I7982" s="1">
        <f>VLOOKUP(D7982, Fall!$A$1:$E$25, 5)</f>
        <v>350.87719298245599</v>
      </c>
      <c r="J7982" s="1">
        <f t="shared" si="745"/>
        <v>1039.0283669608241</v>
      </c>
      <c r="K7982" s="47">
        <f t="shared" si="746"/>
        <v>19.438167492204819</v>
      </c>
      <c r="L7982" s="48">
        <f>Solar!K7999/1000*Variables!$B$3</f>
        <v>28.470100000000002</v>
      </c>
      <c r="M7982" s="1">
        <f>IF(E7982=1, VLOOKUP(D7982, Sheet1!$E$2:$G$26, 2), Sheet1!$G$3)</f>
        <v>0.20441999999999999</v>
      </c>
      <c r="N7982" s="1">
        <f>'Electricity Rates'!$J$3</f>
        <v>0.19270000000000001</v>
      </c>
      <c r="O7982" s="145">
        <f>L7982-K7982</f>
        <v>9.0319325077951831</v>
      </c>
      <c r="P7982">
        <f t="shared" si="747"/>
        <v>3.745734875747869</v>
      </c>
      <c r="Q7982">
        <f>IF(O7982&gt;0, IF(Q7981+O7982*Variables!$B$5&lt;Variables!$B$4, Q7981+O7982*Variables!$B$5, Variables!$B$4), IF(Q7981&gt;-O7982, Q7981+O7982/Variables!$B$5, 0))</f>
        <v>26.837431393673889</v>
      </c>
      <c r="R7982">
        <f>IF(O7982&gt;0, 0, IF(Q7981&gt;-O7982, 0, -O7982 - Q7981*Variables!$B$5))</f>
        <v>0</v>
      </c>
      <c r="S7982">
        <f t="shared" si="748"/>
        <v>0</v>
      </c>
      <c r="T7982">
        <f t="shared" si="749"/>
        <v>0</v>
      </c>
    </row>
    <row r="7983" spans="1:20" x14ac:dyDescent="0.3">
      <c r="A7983" s="3">
        <f t="shared" si="744"/>
        <v>43433</v>
      </c>
      <c r="B7983">
        <v>11</v>
      </c>
      <c r="C7983">
        <v>29</v>
      </c>
      <c r="D7983">
        <v>14</v>
      </c>
      <c r="E7983">
        <v>1</v>
      </c>
      <c r="F7983" s="1">
        <f>VLOOKUP(A7983,Weather!$A$1:$E$366, 5)</f>
        <v>1.8181818181818427E-2</v>
      </c>
      <c r="G7983" s="1">
        <f>VLOOKUP(D7983, Fall!$A$1:$E$25, 2)</f>
        <v>1482.1428571428501</v>
      </c>
      <c r="H7983" s="1">
        <f>VLOOKUP(D7983, Fall!$A$1:$E$25, 3)</f>
        <v>1052.56230978037</v>
      </c>
      <c r="I7983" s="1">
        <f>VLOOKUP(D7983, Fall!$A$1:$E$25, 5)</f>
        <v>342.105263157894</v>
      </c>
      <c r="J7983" s="1">
        <f t="shared" si="745"/>
        <v>1060.3728651869606</v>
      </c>
      <c r="K7983" s="47">
        <f t="shared" si="746"/>
        <v>19.837480874543253</v>
      </c>
      <c r="L7983" s="48">
        <f>Solar!K8000/1000*Variables!$B$3</f>
        <v>25.503450000000001</v>
      </c>
      <c r="M7983" s="1">
        <f>IF(E7983=1, VLOOKUP(D7983, Sheet1!$E$2:$G$26, 2), Sheet1!$G$3)</f>
        <v>0.20441999999999999</v>
      </c>
      <c r="N7983" s="1">
        <f>'Electricity Rates'!$J$3</f>
        <v>0.19270000000000001</v>
      </c>
      <c r="O7983" s="145">
        <f>L7983-K7983</f>
        <v>5.6659691254567477</v>
      </c>
      <c r="P7983">
        <f t="shared" si="747"/>
        <v>3.8226825645244853</v>
      </c>
      <c r="Q7983">
        <f>IF(O7983&gt;0, IF(Q7982+O7983*Variables!$B$5&lt;Variables!$B$4, Q7982+O7983*Variables!$B$5, Variables!$B$4), IF(Q7982&gt;-O7983, Q7982+O7983/Variables!$B$5, 0))</f>
        <v>32.163442371603232</v>
      </c>
      <c r="R7983">
        <f>IF(O7983&gt;0, 0, IF(Q7982&gt;-O7983, 0, -O7983 - Q7982*Variables!$B$5))</f>
        <v>0</v>
      </c>
      <c r="S7983">
        <f t="shared" si="748"/>
        <v>0</v>
      </c>
      <c r="T7983">
        <f t="shared" si="749"/>
        <v>0</v>
      </c>
    </row>
    <row r="7984" spans="1:20" x14ac:dyDescent="0.3">
      <c r="A7984" s="3">
        <f t="shared" si="744"/>
        <v>43433</v>
      </c>
      <c r="B7984">
        <v>11</v>
      </c>
      <c r="C7984">
        <v>29</v>
      </c>
      <c r="D7984">
        <v>15</v>
      </c>
      <c r="E7984">
        <v>1</v>
      </c>
      <c r="F7984" s="1">
        <f>VLOOKUP(A7984,Weather!$A$1:$E$366, 5)</f>
        <v>1.8181818181818427E-2</v>
      </c>
      <c r="G7984" s="1">
        <f>VLOOKUP(D7984, Fall!$A$1:$E$25, 2)</f>
        <v>1437.5</v>
      </c>
      <c r="H7984" s="1">
        <f>VLOOKUP(D7984, Fall!$A$1:$E$25, 3)</f>
        <v>1060.00658057086</v>
      </c>
      <c r="I7984" s="1">
        <f>VLOOKUP(D7984, Fall!$A$1:$E$25, 5)</f>
        <v>328.94736842105198</v>
      </c>
      <c r="J7984" s="1">
        <f t="shared" si="745"/>
        <v>1066.8700972877537</v>
      </c>
      <c r="K7984" s="47">
        <f t="shared" si="746"/>
        <v>19.959031247783166</v>
      </c>
      <c r="L7984" s="48">
        <f>Solar!K8001/1000*Variables!$B$3</f>
        <v>18.280449999999998</v>
      </c>
      <c r="M7984" s="1">
        <f>IF(E7984=1, VLOOKUP(D7984, Sheet1!$E$2:$G$26, 2), Sheet1!$G$3)</f>
        <v>0.20441999999999999</v>
      </c>
      <c r="N7984" s="1">
        <f>'Electricity Rates'!$J$3</f>
        <v>0.19270000000000001</v>
      </c>
      <c r="O7984" s="145">
        <f>L7984-K7984</f>
        <v>-1.6785812477831676</v>
      </c>
      <c r="P7984">
        <f t="shared" si="747"/>
        <v>3.8461053214478165</v>
      </c>
      <c r="Q7984">
        <f>IF(O7984&gt;0, IF(Q7983+O7984*Variables!$B$5&lt;Variables!$B$4, Q7983+O7984*Variables!$B$5, Variables!$B$4), IF(Q7983&gt;-O7984, Q7983+O7984/Variables!$B$5, 0))</f>
        <v>30.377717639919009</v>
      </c>
      <c r="R7984">
        <f>IF(O7984&gt;0, 0, IF(Q7983&gt;-O7984, 0, -O7984 - Q7983*Variables!$B$5))</f>
        <v>0</v>
      </c>
      <c r="S7984">
        <f t="shared" si="748"/>
        <v>0</v>
      </c>
      <c r="T7984">
        <f t="shared" si="749"/>
        <v>0</v>
      </c>
    </row>
    <row r="7985" spans="1:20" x14ac:dyDescent="0.3">
      <c r="A7985" s="3">
        <f t="shared" si="744"/>
        <v>43433</v>
      </c>
      <c r="B7985">
        <v>11</v>
      </c>
      <c r="C7985">
        <v>29</v>
      </c>
      <c r="D7985">
        <v>16</v>
      </c>
      <c r="E7985">
        <v>1</v>
      </c>
      <c r="F7985" s="1">
        <f>VLOOKUP(A7985,Weather!$A$1:$E$366, 5)</f>
        <v>1.8181818181818427E-2</v>
      </c>
      <c r="G7985" s="1">
        <f>VLOOKUP(D7985, Fall!$A$1:$E$25, 2)</f>
        <v>1348.2142857142801</v>
      </c>
      <c r="H7985" s="1">
        <f>VLOOKUP(D7985, Fall!$A$1:$E$25, 3)</f>
        <v>1003.98947108661</v>
      </c>
      <c r="I7985" s="1">
        <f>VLOOKUP(D7985, Fall!$A$1:$E$25, 5)</f>
        <v>298.24561403508801</v>
      </c>
      <c r="J7985" s="1">
        <f t="shared" si="745"/>
        <v>1010.2481040798405</v>
      </c>
      <c r="K7985" s="47">
        <f t="shared" si="746"/>
        <v>18.899745647201101</v>
      </c>
      <c r="L7985" s="48">
        <f>Solar!K8002/1000*Variables!$B$3</f>
        <v>10.387</v>
      </c>
      <c r="M7985" s="1">
        <f>IF(E7985=1, VLOOKUP(D7985, Sheet1!$E$2:$G$26, 2), Sheet1!$G$3)</f>
        <v>0.20441999999999999</v>
      </c>
      <c r="N7985" s="1">
        <f>'Electricity Rates'!$J$3</f>
        <v>0.19270000000000001</v>
      </c>
      <c r="O7985" s="145">
        <f>L7985-K7985</f>
        <v>-8.5127456472011005</v>
      </c>
      <c r="P7985">
        <f t="shared" si="747"/>
        <v>3.6419809862156525</v>
      </c>
      <c r="Q7985">
        <f>IF(O7985&gt;0, IF(Q7984+O7985*Variables!$B$5&lt;Variables!$B$4, Q7984+O7985*Variables!$B$5, Variables!$B$4), IF(Q7984&gt;-O7985, Q7984+O7985/Variables!$B$5, 0))</f>
        <v>21.321605249279539</v>
      </c>
      <c r="R7985">
        <f>IF(O7985&gt;0, 0, IF(Q7984&gt;-O7985, 0, -O7985 - Q7984*Variables!$B$5))</f>
        <v>0</v>
      </c>
      <c r="S7985">
        <f t="shared" si="748"/>
        <v>0</v>
      </c>
      <c r="T7985">
        <f t="shared" si="749"/>
        <v>0</v>
      </c>
    </row>
    <row r="7986" spans="1:20" x14ac:dyDescent="0.3">
      <c r="A7986" s="3">
        <f t="shared" si="744"/>
        <v>43433</v>
      </c>
      <c r="B7986">
        <v>11</v>
      </c>
      <c r="C7986">
        <v>29</v>
      </c>
      <c r="D7986">
        <v>17</v>
      </c>
      <c r="E7986">
        <v>1</v>
      </c>
      <c r="F7986" s="1">
        <f>VLOOKUP(A7986,Weather!$A$1:$E$366, 5)</f>
        <v>1.8181818181818427E-2</v>
      </c>
      <c r="G7986" s="1">
        <f>VLOOKUP(D7986, Fall!$A$1:$E$25, 2)</f>
        <v>1080.3571428571399</v>
      </c>
      <c r="H7986" s="1">
        <f>VLOOKUP(D7986, Fall!$A$1:$E$25, 3)</f>
        <v>794.90091642515802</v>
      </c>
      <c r="I7986" s="1">
        <f>VLOOKUP(D7986, Fall!$A$1:$E$25, 5)</f>
        <v>263.15789473684202</v>
      </c>
      <c r="J7986" s="1">
        <f t="shared" si="745"/>
        <v>800.09102963301234</v>
      </c>
      <c r="K7986" s="47">
        <f t="shared" si="746"/>
        <v>14.968122081698171</v>
      </c>
      <c r="L7986" s="48">
        <f>Solar!K8003/1000*Variables!$B$3</f>
        <v>2.07545</v>
      </c>
      <c r="M7986" s="1">
        <f>IF(E7986=1, VLOOKUP(D7986, Sheet1!$E$2:$G$26, 2), Sheet1!$G$3)</f>
        <v>0.20441999999999999</v>
      </c>
      <c r="N7986" s="1">
        <f>'Electricity Rates'!$J$3</f>
        <v>0.19270000000000001</v>
      </c>
      <c r="O7986" s="145">
        <f>L7986-K7986</f>
        <v>-12.892672081698171</v>
      </c>
      <c r="P7986">
        <f t="shared" si="747"/>
        <v>2.8843571251432376</v>
      </c>
      <c r="Q7986">
        <f>IF(O7986&gt;0, IF(Q7985+O7986*Variables!$B$5&lt;Variables!$B$4, Q7985+O7986*Variables!$B$5, Variables!$B$4), IF(Q7985&gt;-O7986, Q7985+O7986/Variables!$B$5, 0))</f>
        <v>7.605996651728292</v>
      </c>
      <c r="R7986">
        <f>IF(O7986&gt;0, 0, IF(Q7985&gt;-O7986, 0, -O7986 - Q7985*Variables!$B$5))</f>
        <v>0</v>
      </c>
      <c r="S7986">
        <f t="shared" si="748"/>
        <v>0</v>
      </c>
      <c r="T7986">
        <f t="shared" si="749"/>
        <v>0</v>
      </c>
    </row>
    <row r="7987" spans="1:20" x14ac:dyDescent="0.3">
      <c r="A7987" s="3">
        <f t="shared" si="744"/>
        <v>43433</v>
      </c>
      <c r="B7987">
        <v>11</v>
      </c>
      <c r="C7987">
        <v>29</v>
      </c>
      <c r="D7987">
        <v>18</v>
      </c>
      <c r="E7987">
        <v>1</v>
      </c>
      <c r="F7987" s="1">
        <f>VLOOKUP(A7987,Weather!$A$1:$E$366, 5)</f>
        <v>1.8181818181818427E-2</v>
      </c>
      <c r="G7987" s="1">
        <f>VLOOKUP(D7987, Fall!$A$1:$E$25, 2)</f>
        <v>678.57142857142799</v>
      </c>
      <c r="H7987" s="1">
        <f>VLOOKUP(D7987, Fall!$A$1:$E$25, 3)</f>
        <v>583.61400485626905</v>
      </c>
      <c r="I7987" s="1">
        <f>VLOOKUP(D7987, Fall!$A$1:$E$25, 5)</f>
        <v>280.70175438596499</v>
      </c>
      <c r="J7987" s="1">
        <f t="shared" si="745"/>
        <v>585.34050346927199</v>
      </c>
      <c r="K7987" s="47">
        <f t="shared" si="746"/>
        <v>10.950564111822949</v>
      </c>
      <c r="L7987" s="48">
        <f>Solar!K8004/1000*Variables!$B$3</f>
        <v>0</v>
      </c>
      <c r="M7987" s="1">
        <f>IF(E7987=1, VLOOKUP(D7987, Sheet1!$E$2:$G$26, 2), Sheet1!$G$3)</f>
        <v>0.20441999999999999</v>
      </c>
      <c r="N7987" s="1">
        <f>'Electricity Rates'!$J$3</f>
        <v>0.19270000000000001</v>
      </c>
      <c r="O7987" s="145">
        <f>L7987-K7987</f>
        <v>-10.950564111822949</v>
      </c>
      <c r="P7987">
        <f t="shared" si="747"/>
        <v>2.1101737043482824</v>
      </c>
      <c r="Q7987">
        <f>IF(O7987&gt;0, IF(Q7986+O7987*Variables!$B$5&lt;Variables!$B$4, Q7986+O7987*Variables!$B$5, Variables!$B$4), IF(Q7986&gt;-O7987, Q7986+O7987/Variables!$B$5, 0))</f>
        <v>0</v>
      </c>
      <c r="R7987">
        <f>IF(O7987&gt;0, 0, IF(Q7986&gt;-O7987, 0, -O7987 - Q7986*Variables!$B$5))</f>
        <v>3.8009272591983549</v>
      </c>
      <c r="S7987">
        <f t="shared" si="748"/>
        <v>0.77698555032532768</v>
      </c>
      <c r="T7987">
        <f t="shared" si="749"/>
        <v>0</v>
      </c>
    </row>
    <row r="7988" spans="1:20" x14ac:dyDescent="0.3">
      <c r="A7988" s="3">
        <f t="shared" si="744"/>
        <v>43433</v>
      </c>
      <c r="B7988">
        <v>11</v>
      </c>
      <c r="C7988">
        <v>29</v>
      </c>
      <c r="D7988">
        <v>19</v>
      </c>
      <c r="E7988">
        <v>1</v>
      </c>
      <c r="F7988" s="1">
        <f>VLOOKUP(A7988,Weather!$A$1:$E$366, 5)</f>
        <v>1.8181818181818427E-2</v>
      </c>
      <c r="G7988" s="1">
        <f>VLOOKUP(D7988, Fall!$A$1:$E$25, 2)</f>
        <v>517.85714285714198</v>
      </c>
      <c r="H7988" s="1">
        <f>VLOOKUP(D7988, Fall!$A$1:$E$25, 3)</f>
        <v>442.60593718179598</v>
      </c>
      <c r="I7988" s="1">
        <f>VLOOKUP(D7988, Fall!$A$1:$E$25, 5)</f>
        <v>289.47368421052602</v>
      </c>
      <c r="J7988" s="1">
        <f t="shared" si="745"/>
        <v>443.97414092134773</v>
      </c>
      <c r="K7988" s="47">
        <f t="shared" si="746"/>
        <v>8.3058788266579562</v>
      </c>
      <c r="L7988" s="48">
        <f>Solar!K8005/1000*Variables!$B$3</f>
        <v>0</v>
      </c>
      <c r="M7988" s="1">
        <f>IF(E7988=1, VLOOKUP(D7988, Sheet1!$E$2:$G$26, 2), Sheet1!$G$3)</f>
        <v>0.20441999999999999</v>
      </c>
      <c r="N7988" s="1">
        <f>'Electricity Rates'!$J$3</f>
        <v>0.19270000000000001</v>
      </c>
      <c r="O7988" s="145">
        <f>L7988-K7988</f>
        <v>-8.3058788266579562</v>
      </c>
      <c r="P7988">
        <f t="shared" si="747"/>
        <v>1.6005428498969883</v>
      </c>
      <c r="Q7988">
        <f>IF(O7988&gt;0, IF(Q7987+O7988*Variables!$B$5&lt;Variables!$B$4, Q7987+O7988*Variables!$B$5, Variables!$B$4), IF(Q7987&gt;-O7988, Q7987+O7988/Variables!$B$5, 0))</f>
        <v>0</v>
      </c>
      <c r="R7988">
        <f>IF(O7988&gt;0, 0, IF(Q7987&gt;-O7988, 0, -O7988 - Q7987*Variables!$B$5))</f>
        <v>8.3058788266579562</v>
      </c>
      <c r="S7988">
        <f t="shared" si="748"/>
        <v>1.6978877497454192</v>
      </c>
      <c r="T7988">
        <f t="shared" si="749"/>
        <v>0</v>
      </c>
    </row>
    <row r="7989" spans="1:20" x14ac:dyDescent="0.3">
      <c r="A7989" s="3">
        <f t="shared" si="744"/>
        <v>43433</v>
      </c>
      <c r="B7989">
        <v>11</v>
      </c>
      <c r="C7989">
        <v>29</v>
      </c>
      <c r="D7989">
        <v>20</v>
      </c>
      <c r="E7989">
        <v>1</v>
      </c>
      <c r="F7989" s="1">
        <f>VLOOKUP(A7989,Weather!$A$1:$E$366, 5)</f>
        <v>1.8181818181818427E-2</v>
      </c>
      <c r="G7989" s="1">
        <f>VLOOKUP(D7989, Fall!$A$1:$E$25, 2)</f>
        <v>428.57142857142799</v>
      </c>
      <c r="H7989" s="1">
        <f>VLOOKUP(D7989, Fall!$A$1:$E$25, 3)</f>
        <v>354.11608052009001</v>
      </c>
      <c r="I7989" s="1">
        <f>VLOOKUP(D7989, Fall!$A$1:$E$25, 5)</f>
        <v>263.15789473684202</v>
      </c>
      <c r="J7989" s="1">
        <f t="shared" si="745"/>
        <v>355.46981412102343</v>
      </c>
      <c r="K7989" s="47">
        <f t="shared" si="746"/>
        <v>6.6501377681518994</v>
      </c>
      <c r="L7989" s="48">
        <f>Solar!K8006/1000*Variables!$B$3</f>
        <v>0</v>
      </c>
      <c r="M7989" s="1">
        <f>IF(E7989=1, VLOOKUP(D7989, Sheet1!$E$2:$G$26, 2), Sheet1!$G$3)</f>
        <v>0.20441999999999999</v>
      </c>
      <c r="N7989" s="1">
        <f>'Electricity Rates'!$J$3</f>
        <v>0.19270000000000001</v>
      </c>
      <c r="O7989" s="145">
        <f>L7989-K7989</f>
        <v>-6.6501377681518994</v>
      </c>
      <c r="P7989">
        <f t="shared" si="747"/>
        <v>1.2814815479228712</v>
      </c>
      <c r="Q7989">
        <f>IF(O7989&gt;0, IF(Q7988+O7989*Variables!$B$5&lt;Variables!$B$4, Q7988+O7989*Variables!$B$5, Variables!$B$4), IF(Q7988&gt;-O7989, Q7988+O7989/Variables!$B$5, 0))</f>
        <v>0</v>
      </c>
      <c r="R7989">
        <f>IF(O7989&gt;0, 0, IF(Q7988&gt;-O7989, 0, -O7989 - Q7988*Variables!$B$5))</f>
        <v>6.6501377681518994</v>
      </c>
      <c r="S7989">
        <f t="shared" si="748"/>
        <v>1.3594211625656112</v>
      </c>
      <c r="T7989">
        <f t="shared" si="749"/>
        <v>0</v>
      </c>
    </row>
    <row r="7990" spans="1:20" x14ac:dyDescent="0.3">
      <c r="A7990" s="3">
        <f t="shared" si="744"/>
        <v>43433</v>
      </c>
      <c r="B7990">
        <v>11</v>
      </c>
      <c r="C7990">
        <v>29</v>
      </c>
      <c r="D7990">
        <v>21</v>
      </c>
      <c r="E7990">
        <v>1</v>
      </c>
      <c r="F7990" s="1">
        <f>VLOOKUP(A7990,Weather!$A$1:$E$366, 5)</f>
        <v>1.8181818181818427E-2</v>
      </c>
      <c r="G7990" s="1">
        <f>VLOOKUP(D7990, Fall!$A$1:$E$25, 2)</f>
        <v>366.07142857142799</v>
      </c>
      <c r="H7990" s="1">
        <f>VLOOKUP(D7990, Fall!$A$1:$E$25, 3)</f>
        <v>305.62638808916603</v>
      </c>
      <c r="I7990" s="1">
        <f>VLOOKUP(D7990, Fall!$A$1:$E$25, 5)</f>
        <v>271.929824561403</v>
      </c>
      <c r="J7990" s="1">
        <f t="shared" si="745"/>
        <v>306.72538882520718</v>
      </c>
      <c r="K7990" s="47">
        <f t="shared" si="746"/>
        <v>5.7382258961182195</v>
      </c>
      <c r="L7990" s="48">
        <f>Solar!K8007/1000*Variables!$B$3</f>
        <v>0</v>
      </c>
      <c r="M7990" s="1">
        <f>IF(E7990=1, VLOOKUP(D7990, Sheet1!$E$2:$G$26, 2), Sheet1!$G$3)</f>
        <v>0.20441999999999999</v>
      </c>
      <c r="N7990" s="1">
        <f>'Electricity Rates'!$J$3</f>
        <v>0.19270000000000001</v>
      </c>
      <c r="O7990" s="145">
        <f>L7990-K7990</f>
        <v>-5.7382258961182195</v>
      </c>
      <c r="P7990">
        <f t="shared" si="747"/>
        <v>1.1057561301819809</v>
      </c>
      <c r="Q7990">
        <f>IF(O7990&gt;0, IF(Q7989+O7990*Variables!$B$5&lt;Variables!$B$4, Q7989+O7990*Variables!$B$5, Variables!$B$4), IF(Q7989&gt;-O7990, Q7989+O7990/Variables!$B$5, 0))</f>
        <v>0</v>
      </c>
      <c r="R7990">
        <f>IF(O7990&gt;0, 0, IF(Q7989&gt;-O7990, 0, -O7990 - Q7989*Variables!$B$5))</f>
        <v>5.7382258961182195</v>
      </c>
      <c r="S7990">
        <f t="shared" si="748"/>
        <v>1.1730081376844863</v>
      </c>
      <c r="T7990">
        <f t="shared" si="749"/>
        <v>0</v>
      </c>
    </row>
    <row r="7991" spans="1:20" x14ac:dyDescent="0.3">
      <c r="A7991" s="3">
        <f t="shared" si="744"/>
        <v>43433</v>
      </c>
      <c r="B7991">
        <v>11</v>
      </c>
      <c r="C7991">
        <v>29</v>
      </c>
      <c r="D7991">
        <v>22</v>
      </c>
      <c r="E7991">
        <v>1</v>
      </c>
      <c r="F7991" s="1">
        <f>VLOOKUP(A7991,Weather!$A$1:$E$366, 5)</f>
        <v>1.8181818181818427E-2</v>
      </c>
      <c r="G7991" s="1">
        <f>VLOOKUP(D7991, Fall!$A$1:$E$25, 2)</f>
        <v>330.35714285714198</v>
      </c>
      <c r="H7991" s="1">
        <f>VLOOKUP(D7991, Fall!$A$1:$E$25, 3)</f>
        <v>272.33281237147202</v>
      </c>
      <c r="I7991" s="1">
        <f>VLOOKUP(D7991, Fall!$A$1:$E$25, 5)</f>
        <v>254.385964912281</v>
      </c>
      <c r="J7991" s="1">
        <f t="shared" si="745"/>
        <v>273.38780019848423</v>
      </c>
      <c r="K7991" s="47">
        <f t="shared" si="746"/>
        <v>5.1145454922732911</v>
      </c>
      <c r="L7991" s="48">
        <f>Solar!K8008/1000*Variables!$B$3</f>
        <v>0</v>
      </c>
      <c r="M7991" s="1">
        <f>IF(E7991=1, VLOOKUP(D7991, Sheet1!$E$2:$G$26, 2), Sheet1!$G$3)</f>
        <v>0.18618000000000001</v>
      </c>
      <c r="N7991" s="1">
        <f>'Electricity Rates'!$J$3</f>
        <v>0.19270000000000001</v>
      </c>
      <c r="O7991" s="145">
        <f>L7991-K7991</f>
        <v>-5.1145454922732911</v>
      </c>
      <c r="P7991">
        <f t="shared" si="747"/>
        <v>0.98557291636106326</v>
      </c>
      <c r="Q7991">
        <f>IF(O7991&gt;0, IF(Q7990+O7991*Variables!$B$5&lt;Variables!$B$4, Q7990+O7991*Variables!$B$5, Variables!$B$4), IF(Q7990&gt;-O7991, Q7990+O7991/Variables!$B$5, 0))</f>
        <v>0</v>
      </c>
      <c r="R7991">
        <f>IF(O7991&gt;0, 0, IF(Q7990&gt;-O7991, 0, -O7991 - Q7990*Variables!$B$5))</f>
        <v>5.1145454922732911</v>
      </c>
      <c r="S7991">
        <f t="shared" si="748"/>
        <v>0.95222607975144136</v>
      </c>
      <c r="T7991">
        <f t="shared" si="749"/>
        <v>0</v>
      </c>
    </row>
    <row r="7992" spans="1:20" x14ac:dyDescent="0.3">
      <c r="A7992" s="3">
        <f t="shared" si="744"/>
        <v>43433</v>
      </c>
      <c r="B7992">
        <v>11</v>
      </c>
      <c r="C7992">
        <v>29</v>
      </c>
      <c r="D7992">
        <v>23</v>
      </c>
      <c r="E7992">
        <v>1</v>
      </c>
      <c r="F7992" s="1">
        <f>VLOOKUP(A7992,Weather!$A$1:$E$366, 5)</f>
        <v>1.8181818181818427E-2</v>
      </c>
      <c r="G7992" s="1">
        <f>VLOOKUP(D7992, Fall!$A$1:$E$25, 2)</f>
        <v>303.57142857142799</v>
      </c>
      <c r="H7992" s="1">
        <f>VLOOKUP(D7992, Fall!$A$1:$E$25, 3)</f>
        <v>252.67335691371099</v>
      </c>
      <c r="I7992" s="1">
        <f>VLOOKUP(D7992, Fall!$A$1:$E$25, 5)</f>
        <v>254.385964912281</v>
      </c>
      <c r="J7992" s="1">
        <f t="shared" si="745"/>
        <v>253.59877639839678</v>
      </c>
      <c r="K7992" s="47">
        <f t="shared" si="746"/>
        <v>4.7443319626287916</v>
      </c>
      <c r="L7992" s="48">
        <f>Solar!K8009/1000*Variables!$B$3</f>
        <v>0</v>
      </c>
      <c r="M7992" s="1">
        <f>IF(E7992=1, VLOOKUP(D7992, Sheet1!$E$2:$G$26, 2), Sheet1!$G$3)</f>
        <v>0.18618000000000001</v>
      </c>
      <c r="N7992" s="1">
        <f>'Electricity Rates'!$J$3</f>
        <v>0.19270000000000001</v>
      </c>
      <c r="O7992" s="145">
        <f>L7992-K7992</f>
        <v>-4.7443319626287916</v>
      </c>
      <c r="P7992">
        <f t="shared" si="747"/>
        <v>0.91423276919856822</v>
      </c>
      <c r="Q7992">
        <f>IF(O7992&gt;0, IF(Q7991+O7992*Variables!$B$5&lt;Variables!$B$4, Q7991+O7992*Variables!$B$5, Variables!$B$4), IF(Q7991&gt;-O7992, Q7991+O7992/Variables!$B$5, 0))</f>
        <v>0</v>
      </c>
      <c r="R7992">
        <f>IF(O7992&gt;0, 0, IF(Q7991&gt;-O7992, 0, -O7992 - Q7991*Variables!$B$5))</f>
        <v>4.7443319626287916</v>
      </c>
      <c r="S7992">
        <f t="shared" si="748"/>
        <v>0.88329972480222851</v>
      </c>
      <c r="T7992">
        <f t="shared" si="749"/>
        <v>0</v>
      </c>
    </row>
    <row r="7993" spans="1:20" x14ac:dyDescent="0.3">
      <c r="A7993" s="3">
        <f t="shared" si="744"/>
        <v>43433</v>
      </c>
      <c r="B7993">
        <v>11</v>
      </c>
      <c r="C7993">
        <v>29</v>
      </c>
      <c r="D7993">
        <v>24</v>
      </c>
      <c r="E7993">
        <v>1</v>
      </c>
      <c r="F7993" s="1">
        <f>VLOOKUP(A7993,Weather!$A$1:$E$366, 5)</f>
        <v>1.8181818181818427E-2</v>
      </c>
      <c r="G7993" s="1">
        <f>VLOOKUP(D7993, Fall!$A$1:$E$25, 2)</f>
        <v>285.71428571428498</v>
      </c>
      <c r="H7993" s="1">
        <f>VLOOKUP(D7993, Fall!$A$1:$E$25, 3)</f>
        <v>237.47635107345499</v>
      </c>
      <c r="I7993" s="1">
        <f>VLOOKUP(D7993, Fall!$A$1:$E$25, 5)</f>
        <v>254.385964912281</v>
      </c>
      <c r="J7993" s="1">
        <f t="shared" si="745"/>
        <v>238.353404430561</v>
      </c>
      <c r="K7993" s="47">
        <f t="shared" si="746"/>
        <v>4.4591211799255603</v>
      </c>
      <c r="L7993" s="48">
        <f>Solar!K8010/1000*Variables!$B$3</f>
        <v>0</v>
      </c>
      <c r="M7993" s="1">
        <f>IF(E7993=1, VLOOKUP(D7993, Sheet1!$E$2:$G$26, 2), Sheet1!$G$3)</f>
        <v>0.18618000000000001</v>
      </c>
      <c r="N7993" s="1">
        <f>'Electricity Rates'!$J$3</f>
        <v>0.19270000000000001</v>
      </c>
      <c r="O7993" s="145">
        <f>L7993-K7993</f>
        <v>-4.4591211799255603</v>
      </c>
      <c r="P7993">
        <f t="shared" si="747"/>
        <v>0.85927265137165554</v>
      </c>
      <c r="Q7993">
        <f>IF(O7993&gt;0, IF(Q7992+O7993*Variables!$B$5&lt;Variables!$B$4, Q7992+O7993*Variables!$B$5, Variables!$B$4), IF(Q7992&gt;-O7993, Q7992+O7993/Variables!$B$5, 0))</f>
        <v>0</v>
      </c>
      <c r="R7993">
        <f>IF(O7993&gt;0, 0, IF(Q7992&gt;-O7993, 0, -O7993 - Q7992*Variables!$B$5))</f>
        <v>4.4591211799255603</v>
      </c>
      <c r="S7993">
        <f t="shared" si="748"/>
        <v>0.83019918127854087</v>
      </c>
      <c r="T7993">
        <f t="shared" si="749"/>
        <v>0</v>
      </c>
    </row>
    <row r="7994" spans="1:20" x14ac:dyDescent="0.3">
      <c r="A7994" s="3">
        <f t="shared" si="744"/>
        <v>43434</v>
      </c>
      <c r="B7994">
        <v>11</v>
      </c>
      <c r="C7994">
        <v>30</v>
      </c>
      <c r="D7994">
        <v>1</v>
      </c>
      <c r="E7994">
        <v>1</v>
      </c>
      <c r="F7994" s="1">
        <f>VLOOKUP(A7994,Weather!$A$1:$E$366, 5)</f>
        <v>0</v>
      </c>
      <c r="G7994" s="1">
        <f>VLOOKUP(D7994, Fall!$A$1:$E$25, 2)</f>
        <v>276.78571428571399</v>
      </c>
      <c r="H7994" s="1">
        <f>VLOOKUP(D7994, Fall!$A$1:$E$25, 3)</f>
        <v>258.40056395394299</v>
      </c>
      <c r="I7994" s="1">
        <f>VLOOKUP(D7994, Fall!$A$1:$E$25, 5)</f>
        <v>254.385964912281</v>
      </c>
      <c r="J7994" s="1">
        <f t="shared" si="745"/>
        <v>258.40056395394299</v>
      </c>
      <c r="K7994" s="47">
        <f t="shared" si="746"/>
        <v>4.8341639188435259</v>
      </c>
      <c r="L7994" s="48">
        <f>Solar!K8011/1000*Variables!$B$3</f>
        <v>0</v>
      </c>
      <c r="M7994" s="1">
        <f>IF(E7994=1, VLOOKUP(D7994, Sheet1!$E$2:$G$26, 2), Sheet1!$G$3)</f>
        <v>0.18618000000000001</v>
      </c>
      <c r="N7994" s="1">
        <f>'Electricity Rates'!$J$3</f>
        <v>0.19270000000000001</v>
      </c>
      <c r="O7994" s="145">
        <f>L7994-K7994</f>
        <v>-4.8341639188435259</v>
      </c>
      <c r="P7994">
        <f t="shared" si="747"/>
        <v>0.93154338716114748</v>
      </c>
      <c r="Q7994">
        <f>IF(O7994&gt;0, IF(Q7993+O7994*Variables!$B$5&lt;Variables!$B$4, Q7993+O7994*Variables!$B$5, Variables!$B$4), IF(Q7993&gt;-O7994, Q7993+O7994/Variables!$B$5, 0))</f>
        <v>0</v>
      </c>
      <c r="R7994">
        <f>IF(O7994&gt;0, 0, IF(Q7993&gt;-O7994, 0, -O7994 - Q7993*Variables!$B$5))</f>
        <v>4.8341639188435259</v>
      </c>
      <c r="S7994">
        <f t="shared" si="748"/>
        <v>0.90002463841028768</v>
      </c>
      <c r="T7994">
        <f t="shared" si="749"/>
        <v>0</v>
      </c>
    </row>
    <row r="7995" spans="1:20" x14ac:dyDescent="0.3">
      <c r="A7995" s="3">
        <f t="shared" si="744"/>
        <v>43434</v>
      </c>
      <c r="B7995">
        <v>11</v>
      </c>
      <c r="C7995">
        <v>30</v>
      </c>
      <c r="D7995">
        <v>2</v>
      </c>
      <c r="E7995">
        <v>1</v>
      </c>
      <c r="F7995" s="1">
        <f>VLOOKUP(A7995,Weather!$A$1:$E$366, 5)</f>
        <v>0</v>
      </c>
      <c r="G7995" s="1">
        <f>VLOOKUP(D7995, Fall!$A$1:$E$25, 2)</f>
        <v>272.32142857142799</v>
      </c>
      <c r="H7995" s="1">
        <f>VLOOKUP(D7995, Fall!$A$1:$E$25, 3)</f>
        <v>244.53669616981199</v>
      </c>
      <c r="I7995" s="1">
        <f>VLOOKUP(D7995, Fall!$A$1:$E$25, 5)</f>
        <v>254.385964912281</v>
      </c>
      <c r="J7995" s="1">
        <f t="shared" si="745"/>
        <v>244.53669616981199</v>
      </c>
      <c r="K7995" s="47">
        <f t="shared" si="746"/>
        <v>4.574798349387537</v>
      </c>
      <c r="L7995" s="48">
        <f>Solar!K8012/1000*Variables!$B$3</f>
        <v>0</v>
      </c>
      <c r="M7995" s="1">
        <f>IF(E7995=1, VLOOKUP(D7995, Sheet1!$E$2:$G$26, 2), Sheet1!$G$3)</f>
        <v>0.18618000000000001</v>
      </c>
      <c r="N7995" s="1">
        <f>'Electricity Rates'!$J$3</f>
        <v>0.19270000000000001</v>
      </c>
      <c r="O7995" s="145">
        <f>L7995-K7995</f>
        <v>-4.574798349387537</v>
      </c>
      <c r="P7995">
        <f t="shared" si="747"/>
        <v>0.88156364192697845</v>
      </c>
      <c r="Q7995">
        <f>IF(O7995&gt;0, IF(Q7994+O7995*Variables!$B$5&lt;Variables!$B$4, Q7994+O7995*Variables!$B$5, Variables!$B$4), IF(Q7994&gt;-O7995, Q7994+O7995/Variables!$B$5, 0))</f>
        <v>0</v>
      </c>
      <c r="R7995">
        <f>IF(O7995&gt;0, 0, IF(Q7994&gt;-O7995, 0, -O7995 - Q7994*Variables!$B$5))</f>
        <v>4.574798349387537</v>
      </c>
      <c r="S7995">
        <f t="shared" si="748"/>
        <v>0.85173595668897173</v>
      </c>
      <c r="T7995">
        <f t="shared" si="749"/>
        <v>0</v>
      </c>
    </row>
    <row r="7996" spans="1:20" x14ac:dyDescent="0.3">
      <c r="A7996" s="3">
        <f t="shared" si="744"/>
        <v>43434</v>
      </c>
      <c r="B7996">
        <v>11</v>
      </c>
      <c r="C7996">
        <v>30</v>
      </c>
      <c r="D7996">
        <v>3</v>
      </c>
      <c r="E7996">
        <v>1</v>
      </c>
      <c r="F7996" s="1">
        <f>VLOOKUP(A7996,Weather!$A$1:$E$366, 5)</f>
        <v>0</v>
      </c>
      <c r="G7996" s="1">
        <f>VLOOKUP(D7996, Fall!$A$1:$E$25, 2)</f>
        <v>272.32142857142799</v>
      </c>
      <c r="H7996" s="1">
        <f>VLOOKUP(D7996, Fall!$A$1:$E$25, 3)</f>
        <v>252.565207174747</v>
      </c>
      <c r="I7996" s="1">
        <f>VLOOKUP(D7996, Fall!$A$1:$E$25, 5)</f>
        <v>254.385964912281</v>
      </c>
      <c r="J7996" s="1">
        <f t="shared" si="745"/>
        <v>252.565207174747</v>
      </c>
      <c r="K7996" s="47">
        <f t="shared" si="746"/>
        <v>4.7249959249199671</v>
      </c>
      <c r="L7996" s="48">
        <f>Solar!K8013/1000*Variables!$B$3</f>
        <v>0</v>
      </c>
      <c r="M7996" s="1">
        <f>IF(E7996=1, VLOOKUP(D7996, Sheet1!$E$2:$G$26, 2), Sheet1!$G$3)</f>
        <v>0.18618000000000001</v>
      </c>
      <c r="N7996" s="1">
        <f>'Electricity Rates'!$J$3</f>
        <v>0.19270000000000001</v>
      </c>
      <c r="O7996" s="145">
        <f>L7996-K7996</f>
        <v>-4.7249959249199671</v>
      </c>
      <c r="P7996">
        <f t="shared" si="747"/>
        <v>0.91050671473207767</v>
      </c>
      <c r="Q7996">
        <f>IF(O7996&gt;0, IF(Q7995+O7996*Variables!$B$5&lt;Variables!$B$4, Q7995+O7996*Variables!$B$5, Variables!$B$4), IF(Q7995&gt;-O7996, Q7995+O7996/Variables!$B$5, 0))</f>
        <v>0</v>
      </c>
      <c r="R7996">
        <f>IF(O7996&gt;0, 0, IF(Q7995&gt;-O7996, 0, -O7996 - Q7995*Variables!$B$5))</f>
        <v>4.7249959249199671</v>
      </c>
      <c r="S7996">
        <f t="shared" si="748"/>
        <v>0.87969974130159956</v>
      </c>
      <c r="T7996">
        <f t="shared" si="749"/>
        <v>0</v>
      </c>
    </row>
    <row r="7997" spans="1:20" x14ac:dyDescent="0.3">
      <c r="A7997" s="3">
        <f t="shared" si="744"/>
        <v>43434</v>
      </c>
      <c r="B7997">
        <v>11</v>
      </c>
      <c r="C7997">
        <v>30</v>
      </c>
      <c r="D7997">
        <v>4</v>
      </c>
      <c r="E7997">
        <v>1</v>
      </c>
      <c r="F7997" s="1">
        <f>VLOOKUP(A7997,Weather!$A$1:$E$366, 5)</f>
        <v>0</v>
      </c>
      <c r="G7997" s="1">
        <f>VLOOKUP(D7997, Fall!$A$1:$E$25, 2)</f>
        <v>272.32142857142799</v>
      </c>
      <c r="H7997" s="1">
        <f>VLOOKUP(D7997, Fall!$A$1:$E$25, 3)</f>
        <v>267.50020564283898</v>
      </c>
      <c r="I7997" s="1">
        <f>VLOOKUP(D7997, Fall!$A$1:$E$25, 5)</f>
        <v>254.385964912281</v>
      </c>
      <c r="J7997" s="1">
        <f t="shared" si="745"/>
        <v>267.50020564283898</v>
      </c>
      <c r="K7997" s="47">
        <f t="shared" si="746"/>
        <v>5.0044002327809283</v>
      </c>
      <c r="L7997" s="48">
        <f>Solar!K8014/1000*Variables!$B$3</f>
        <v>0</v>
      </c>
      <c r="M7997" s="1">
        <f>IF(E7997=1, VLOOKUP(D7997, Sheet1!$E$2:$G$26, 2), Sheet1!$G$3)</f>
        <v>0.18618000000000001</v>
      </c>
      <c r="N7997" s="1">
        <f>'Electricity Rates'!$J$3</f>
        <v>0.19270000000000001</v>
      </c>
      <c r="O7997" s="145">
        <f>L7997-K7997</f>
        <v>-5.0044002327809283</v>
      </c>
      <c r="P7997">
        <f t="shared" si="747"/>
        <v>0.96434792485688492</v>
      </c>
      <c r="Q7997">
        <f>IF(O7997&gt;0, IF(Q7996+O7997*Variables!$B$5&lt;Variables!$B$4, Q7996+O7997*Variables!$B$5, Variables!$B$4), IF(Q7996&gt;-O7997, Q7996+O7997/Variables!$B$5, 0))</f>
        <v>0</v>
      </c>
      <c r="R7997">
        <f>IF(O7997&gt;0, 0, IF(Q7996&gt;-O7997, 0, -O7997 - Q7996*Variables!$B$5))</f>
        <v>5.0044002327809283</v>
      </c>
      <c r="S7997">
        <f t="shared" si="748"/>
        <v>0.93171923533915324</v>
      </c>
      <c r="T7997">
        <f t="shared" si="749"/>
        <v>0</v>
      </c>
    </row>
    <row r="7998" spans="1:20" x14ac:dyDescent="0.3">
      <c r="A7998" s="3">
        <f t="shared" si="744"/>
        <v>43434</v>
      </c>
      <c r="B7998">
        <v>11</v>
      </c>
      <c r="C7998">
        <v>30</v>
      </c>
      <c r="D7998">
        <v>5</v>
      </c>
      <c r="E7998">
        <v>1</v>
      </c>
      <c r="F7998" s="1">
        <f>VLOOKUP(A7998,Weather!$A$1:$E$366, 5)</f>
        <v>0</v>
      </c>
      <c r="G7998" s="1">
        <f>VLOOKUP(D7998, Fall!$A$1:$E$25, 2)</f>
        <v>303.57142857142799</v>
      </c>
      <c r="H7998" s="1">
        <f>VLOOKUP(D7998, Fall!$A$1:$E$25, 3)</f>
        <v>277.41442782172697</v>
      </c>
      <c r="I7998" s="1">
        <f>VLOOKUP(D7998, Fall!$A$1:$E$25, 5)</f>
        <v>254.385964912281</v>
      </c>
      <c r="J7998" s="1">
        <f t="shared" si="745"/>
        <v>277.41442782172697</v>
      </c>
      <c r="K7998" s="47">
        <f t="shared" si="746"/>
        <v>5.1898757379703095</v>
      </c>
      <c r="L7998" s="48">
        <f>Solar!K8015/1000*Variables!$B$3</f>
        <v>0</v>
      </c>
      <c r="M7998" s="1">
        <f>IF(E7998=1, VLOOKUP(D7998, Sheet1!$E$2:$G$26, 2), Sheet1!$G$3)</f>
        <v>0.18618000000000001</v>
      </c>
      <c r="N7998" s="1">
        <f>'Electricity Rates'!$J$3</f>
        <v>0.19270000000000001</v>
      </c>
      <c r="O7998" s="145">
        <f>L7998-K7998</f>
        <v>-5.1898757379703095</v>
      </c>
      <c r="P7998">
        <f t="shared" si="747"/>
        <v>1.0000890547068788</v>
      </c>
      <c r="Q7998">
        <f>IF(O7998&gt;0, IF(Q7997+O7998*Variables!$B$5&lt;Variables!$B$4, Q7997+O7998*Variables!$B$5, Variables!$B$4), IF(Q7997&gt;-O7998, Q7997+O7998/Variables!$B$5, 0))</f>
        <v>0</v>
      </c>
      <c r="R7998">
        <f>IF(O7998&gt;0, 0, IF(Q7997&gt;-O7998, 0, -O7998 - Q7997*Variables!$B$5))</f>
        <v>5.1898757379703095</v>
      </c>
      <c r="S7998">
        <f t="shared" si="748"/>
        <v>0.96625106489531232</v>
      </c>
      <c r="T7998">
        <f t="shared" si="749"/>
        <v>0</v>
      </c>
    </row>
    <row r="7999" spans="1:20" x14ac:dyDescent="0.3">
      <c r="A7999" s="3">
        <f t="shared" si="744"/>
        <v>43434</v>
      </c>
      <c r="B7999">
        <v>11</v>
      </c>
      <c r="C7999">
        <v>30</v>
      </c>
      <c r="D7999">
        <v>6</v>
      </c>
      <c r="E7999">
        <v>1</v>
      </c>
      <c r="F7999" s="1">
        <f>VLOOKUP(A7999,Weather!$A$1:$E$366, 5)</f>
        <v>0</v>
      </c>
      <c r="G7999" s="1">
        <f>VLOOKUP(D7999, Fall!$A$1:$E$25, 2)</f>
        <v>401.78571428571399</v>
      </c>
      <c r="H7999" s="1">
        <f>VLOOKUP(D7999, Fall!$A$1:$E$25, 3)</f>
        <v>309.98601628691301</v>
      </c>
      <c r="I7999" s="1">
        <f>VLOOKUP(D7999, Fall!$A$1:$E$25, 5)</f>
        <v>271.929824561403</v>
      </c>
      <c r="J7999" s="1">
        <f t="shared" si="745"/>
        <v>309.98601628691301</v>
      </c>
      <c r="K7999" s="47">
        <f t="shared" si="746"/>
        <v>5.7992257925076798</v>
      </c>
      <c r="L7999" s="48">
        <f>Solar!K8016/1000*Variables!$B$3</f>
        <v>0</v>
      </c>
      <c r="M7999" s="1">
        <f>IF(E7999=1, VLOOKUP(D7999, Sheet1!$E$2:$G$26, 2), Sheet1!$G$3)</f>
        <v>0.18618000000000001</v>
      </c>
      <c r="N7999" s="1">
        <f>'Electricity Rates'!$J$3</f>
        <v>0.19270000000000001</v>
      </c>
      <c r="O7999" s="145">
        <f>L7999-K7999</f>
        <v>-5.7992257925076798</v>
      </c>
      <c r="P7999">
        <f t="shared" si="747"/>
        <v>1.1175108102162299</v>
      </c>
      <c r="Q7999">
        <f>IF(O7999&gt;0, IF(Q7998+O7999*Variables!$B$5&lt;Variables!$B$4, Q7998+O7999*Variables!$B$5, Variables!$B$4), IF(Q7998&gt;-O7999, Q7998+O7999/Variables!$B$5, 0))</f>
        <v>0</v>
      </c>
      <c r="R7999">
        <f>IF(O7999&gt;0, 0, IF(Q7998&gt;-O7999, 0, -O7999 - Q7998*Variables!$B$5))</f>
        <v>5.7992257925076798</v>
      </c>
      <c r="S7999">
        <f t="shared" si="748"/>
        <v>1.07969985804908</v>
      </c>
      <c r="T7999">
        <f t="shared" si="749"/>
        <v>0</v>
      </c>
    </row>
    <row r="8000" spans="1:20" x14ac:dyDescent="0.3">
      <c r="A8000" s="3">
        <f t="shared" si="744"/>
        <v>43434</v>
      </c>
      <c r="B8000">
        <v>11</v>
      </c>
      <c r="C8000">
        <v>30</v>
      </c>
      <c r="D8000">
        <v>7</v>
      </c>
      <c r="E8000">
        <v>1</v>
      </c>
      <c r="F8000" s="1">
        <f>VLOOKUP(A8000,Weather!$A$1:$E$366, 5)</f>
        <v>0</v>
      </c>
      <c r="G8000" s="1">
        <f>VLOOKUP(D8000, Fall!$A$1:$E$25, 2)</f>
        <v>593.74999999999898</v>
      </c>
      <c r="H8000" s="1">
        <f>VLOOKUP(D8000, Fall!$A$1:$E$25, 3)</f>
        <v>390.39236653779699</v>
      </c>
      <c r="I8000" s="1">
        <f>VLOOKUP(D8000, Fall!$A$1:$E$25, 5)</f>
        <v>263.15789473684202</v>
      </c>
      <c r="J8000" s="1">
        <f t="shared" si="745"/>
        <v>390.39236653779699</v>
      </c>
      <c r="K8000" s="47">
        <f t="shared" si="746"/>
        <v>7.3034697124164589</v>
      </c>
      <c r="L8000" s="48">
        <f>Solar!K8017/1000*Variables!$B$3</f>
        <v>0</v>
      </c>
      <c r="M8000" s="1">
        <f>IF(E8000=1, VLOOKUP(D8000, Sheet1!$E$2:$G$26, 2), Sheet1!$G$3)</f>
        <v>0.18618000000000001</v>
      </c>
      <c r="N8000" s="1">
        <f>'Electricity Rates'!$J$3</f>
        <v>0.19270000000000001</v>
      </c>
      <c r="O8000" s="145">
        <f>L8000-K8000</f>
        <v>-7.3034697124164589</v>
      </c>
      <c r="P8000">
        <f t="shared" si="747"/>
        <v>1.4073786135826518</v>
      </c>
      <c r="Q8000">
        <f>IF(O8000&gt;0, IF(Q7999+O8000*Variables!$B$5&lt;Variables!$B$4, Q7999+O8000*Variables!$B$5, Variables!$B$4), IF(Q7999&gt;-O8000, Q7999+O8000/Variables!$B$5, 0))</f>
        <v>0</v>
      </c>
      <c r="R8000">
        <f>IF(O8000&gt;0, 0, IF(Q7999&gt;-O8000, 0, -O8000 - Q7999*Variables!$B$5))</f>
        <v>7.3034697124164589</v>
      </c>
      <c r="S8000">
        <f t="shared" si="748"/>
        <v>1.3597599910576965</v>
      </c>
      <c r="T8000">
        <f t="shared" si="749"/>
        <v>0</v>
      </c>
    </row>
    <row r="8001" spans="1:20" x14ac:dyDescent="0.3">
      <c r="A8001" s="3">
        <f t="shared" si="744"/>
        <v>43434</v>
      </c>
      <c r="B8001">
        <v>11</v>
      </c>
      <c r="C8001">
        <v>30</v>
      </c>
      <c r="D8001">
        <v>8</v>
      </c>
      <c r="E8001">
        <v>1</v>
      </c>
      <c r="F8001" s="1">
        <f>VLOOKUP(A8001,Weather!$A$1:$E$366, 5)</f>
        <v>0</v>
      </c>
      <c r="G8001" s="1">
        <f>VLOOKUP(D8001, Fall!$A$1:$E$25, 2)</f>
        <v>866.07142857142799</v>
      </c>
      <c r="H8001" s="1">
        <f>VLOOKUP(D8001, Fall!$A$1:$E$25, 3)</f>
        <v>561.61059471909198</v>
      </c>
      <c r="I8001" s="1">
        <f>VLOOKUP(D8001, Fall!$A$1:$E$25, 5)</f>
        <v>271.929824561403</v>
      </c>
      <c r="J8001" s="1">
        <f t="shared" si="745"/>
        <v>561.61059471909198</v>
      </c>
      <c r="K8001" s="47">
        <f t="shared" si="746"/>
        <v>10.506624412457525</v>
      </c>
      <c r="L8001" s="48">
        <f>Solar!K8018/1000*Variables!$B$3</f>
        <v>2.0707499999999999</v>
      </c>
      <c r="M8001" s="1">
        <f>IF(E8001=1, VLOOKUP(D8001, Sheet1!$E$2:$G$26, 2), Sheet1!$G$3)</f>
        <v>0.18618000000000001</v>
      </c>
      <c r="N8001" s="1">
        <f>'Electricity Rates'!$J$3</f>
        <v>0.19270000000000001</v>
      </c>
      <c r="O8001" s="145">
        <f>L8001-K8001</f>
        <v>-8.4358744124575242</v>
      </c>
      <c r="P8001">
        <f t="shared" si="747"/>
        <v>2.0246265242805652</v>
      </c>
      <c r="Q8001">
        <f>IF(O8001&gt;0, IF(Q8000+O8001*Variables!$B$5&lt;Variables!$B$4, Q8000+O8001*Variables!$B$5, Variables!$B$4), IF(Q8000&gt;-O8001, Q8000+O8001/Variables!$B$5, 0))</f>
        <v>0</v>
      </c>
      <c r="R8001">
        <f>IF(O8001&gt;0, 0, IF(Q8000&gt;-O8001, 0, -O8001 - Q8000*Variables!$B$5))</f>
        <v>8.4358744124575242</v>
      </c>
      <c r="S8001">
        <f t="shared" si="748"/>
        <v>1.570591098111342</v>
      </c>
      <c r="T8001">
        <f t="shared" si="749"/>
        <v>0</v>
      </c>
    </row>
    <row r="8002" spans="1:20" x14ac:dyDescent="0.3">
      <c r="A8002" s="3">
        <f t="shared" si="744"/>
        <v>43434</v>
      </c>
      <c r="B8002">
        <v>11</v>
      </c>
      <c r="C8002">
        <v>30</v>
      </c>
      <c r="D8002">
        <v>9</v>
      </c>
      <c r="E8002">
        <v>1</v>
      </c>
      <c r="F8002" s="1">
        <f>VLOOKUP(A8002,Weather!$A$1:$E$366, 5)</f>
        <v>0</v>
      </c>
      <c r="G8002" s="1">
        <f>VLOOKUP(D8002, Fall!$A$1:$E$25, 2)</f>
        <v>1080.3571428571399</v>
      </c>
      <c r="H8002" s="1">
        <f>VLOOKUP(D8002, Fall!$A$1:$E$25, 3)</f>
        <v>760.17932055605797</v>
      </c>
      <c r="I8002" s="1">
        <f>VLOOKUP(D8002, Fall!$A$1:$E$25, 5)</f>
        <v>311.40350877192998</v>
      </c>
      <c r="J8002" s="1">
        <f t="shared" si="745"/>
        <v>760.17932055605797</v>
      </c>
      <c r="K8002" s="47">
        <f t="shared" si="746"/>
        <v>14.221452875536601</v>
      </c>
      <c r="L8002" s="48">
        <f>Solar!K8019/1000*Variables!$B$3</f>
        <v>10.509699999999999</v>
      </c>
      <c r="M8002" s="1">
        <f>IF(E8002=1, VLOOKUP(D8002, Sheet1!$E$2:$G$26, 2), Sheet1!$G$3)</f>
        <v>0.20441999999999999</v>
      </c>
      <c r="N8002" s="1">
        <f>'Electricity Rates'!$J$3</f>
        <v>0.19270000000000001</v>
      </c>
      <c r="O8002" s="145">
        <f>L8002-K8002</f>
        <v>-3.711752875536602</v>
      </c>
      <c r="P8002">
        <f t="shared" si="747"/>
        <v>2.7404739691159032</v>
      </c>
      <c r="Q8002">
        <f>IF(O8002&gt;0, IF(Q8001+O8002*Variables!$B$5&lt;Variables!$B$4, Q8001+O8002*Variables!$B$5, Variables!$B$4), IF(Q8001&gt;-O8002, Q8001+O8002/Variables!$B$5, 0))</f>
        <v>0</v>
      </c>
      <c r="R8002">
        <f>IF(O8002&gt;0, 0, IF(Q8001&gt;-O8002, 0, -O8002 - Q8001*Variables!$B$5))</f>
        <v>3.711752875536602</v>
      </c>
      <c r="S8002">
        <f t="shared" si="748"/>
        <v>0.75875652281719219</v>
      </c>
      <c r="T8002">
        <f t="shared" si="749"/>
        <v>0</v>
      </c>
    </row>
    <row r="8003" spans="1:20" x14ac:dyDescent="0.3">
      <c r="A8003" s="3">
        <f t="shared" ref="A8003:A8066" si="750">DATE(2018, B8003, C8003)</f>
        <v>43434</v>
      </c>
      <c r="B8003">
        <v>11</v>
      </c>
      <c r="C8003">
        <v>30</v>
      </c>
      <c r="D8003">
        <v>10</v>
      </c>
      <c r="E8003">
        <v>1</v>
      </c>
      <c r="F8003" s="1">
        <f>VLOOKUP(A8003,Weather!$A$1:$E$366, 5)</f>
        <v>0</v>
      </c>
      <c r="G8003" s="1">
        <f>VLOOKUP(D8003, Fall!$A$1:$E$25, 2)</f>
        <v>1205.3571428571399</v>
      </c>
      <c r="H8003" s="1">
        <f>VLOOKUP(D8003, Fall!$A$1:$E$25, 3)</f>
        <v>904.12930821748796</v>
      </c>
      <c r="I8003" s="1">
        <f>VLOOKUP(D8003, Fall!$A$1:$E$25, 5)</f>
        <v>359.64912280701702</v>
      </c>
      <c r="J8003" s="1">
        <f t="shared" ref="J8003:J8066" si="751">IF(E8003=0, I8003, H8003 + (G8003-H8003)*F8003)</f>
        <v>904.12930821748796</v>
      </c>
      <c r="K8003" s="47">
        <f t="shared" ref="K8003:K8066" si="752">J8003*1000/53453</f>
        <v>16.914472680999907</v>
      </c>
      <c r="L8003" s="48">
        <f>Solar!K8020/1000*Variables!$B$3</f>
        <v>13.485550000000002</v>
      </c>
      <c r="M8003" s="1">
        <f>IF(E8003=1, VLOOKUP(D8003, Sheet1!$E$2:$G$26, 2), Sheet1!$G$3)</f>
        <v>0.20441999999999999</v>
      </c>
      <c r="N8003" s="1">
        <f>'Electricity Rates'!$J$3</f>
        <v>0.19270000000000001</v>
      </c>
      <c r="O8003" s="145">
        <f>L8003-K8003</f>
        <v>-3.4289226809999054</v>
      </c>
      <c r="P8003">
        <f t="shared" ref="P8003:P8066" si="753">N8003*K8003</f>
        <v>3.2594188856286821</v>
      </c>
      <c r="Q8003">
        <f>IF(O8003&gt;0, IF(Q8002+O8003*Variables!$B$5&lt;Variables!$B$4, Q8002+O8003*Variables!$B$5, Variables!$B$4), IF(Q8002&gt;-O8003, Q8002+O8003/Variables!$B$5, 0))</f>
        <v>0</v>
      </c>
      <c r="R8003">
        <f>IF(O8003&gt;0, 0, IF(Q8002&gt;-O8003, 0, -O8003 - Q8002*Variables!$B$5))</f>
        <v>3.4289226809999054</v>
      </c>
      <c r="S8003">
        <f t="shared" ref="S8003:S8066" si="754">R8003*M8003</f>
        <v>0.70094037445000068</v>
      </c>
      <c r="T8003">
        <f t="shared" ref="T8003:T8066" si="755">IF(AND(R8003&gt;0, M8003&gt;0.3), 1, 0)</f>
        <v>0</v>
      </c>
    </row>
    <row r="8004" spans="1:20" x14ac:dyDescent="0.3">
      <c r="A8004" s="3">
        <f t="shared" si="750"/>
        <v>43434</v>
      </c>
      <c r="B8004">
        <v>11</v>
      </c>
      <c r="C8004">
        <v>30</v>
      </c>
      <c r="D8004">
        <v>11</v>
      </c>
      <c r="E8004">
        <v>1</v>
      </c>
      <c r="F8004" s="1">
        <f>VLOOKUP(A8004,Weather!$A$1:$E$366, 5)</f>
        <v>0</v>
      </c>
      <c r="G8004" s="1">
        <f>VLOOKUP(D8004, Fall!$A$1:$E$25, 2)</f>
        <v>1290.17857142857</v>
      </c>
      <c r="H8004" s="1">
        <f>VLOOKUP(D8004, Fall!$A$1:$E$25, 3)</f>
        <v>975.19947355433101</v>
      </c>
      <c r="I8004" s="1">
        <f>VLOOKUP(D8004, Fall!$A$1:$E$25, 5)</f>
        <v>377.19298245613999</v>
      </c>
      <c r="J8004" s="1">
        <f t="shared" si="751"/>
        <v>975.19947355433101</v>
      </c>
      <c r="K8004" s="47">
        <f t="shared" si="752"/>
        <v>18.244055030668644</v>
      </c>
      <c r="L8004" s="48">
        <f>Solar!K8021/1000*Variables!$B$3</f>
        <v>23.363149999999997</v>
      </c>
      <c r="M8004" s="1">
        <f>IF(E8004=1, VLOOKUP(D8004, Sheet1!$E$2:$G$26, 2), Sheet1!$G$3)</f>
        <v>0.20441999999999999</v>
      </c>
      <c r="N8004" s="1">
        <f>'Electricity Rates'!$J$3</f>
        <v>0.19270000000000001</v>
      </c>
      <c r="O8004" s="145">
        <f>L8004-K8004</f>
        <v>5.1190949693313534</v>
      </c>
      <c r="P8004">
        <f t="shared" si="753"/>
        <v>3.5156294044098479</v>
      </c>
      <c r="Q8004">
        <f>IF(O8004&gt;0, IF(Q8003+O8004*Variables!$B$5&lt;Variables!$B$4, Q8003+O8004*Variables!$B$5, Variables!$B$4), IF(Q8003&gt;-O8004, Q8003+O8004/Variables!$B$5, 0))</f>
        <v>4.8119492711714722</v>
      </c>
      <c r="R8004">
        <f>IF(O8004&gt;0, 0, IF(Q8003&gt;-O8004, 0, -O8004 - Q8003*Variables!$B$5))</f>
        <v>0</v>
      </c>
      <c r="S8004">
        <f t="shared" si="754"/>
        <v>0</v>
      </c>
      <c r="T8004">
        <f t="shared" si="755"/>
        <v>0</v>
      </c>
    </row>
    <row r="8005" spans="1:20" x14ac:dyDescent="0.3">
      <c r="A8005" s="3">
        <f t="shared" si="750"/>
        <v>43434</v>
      </c>
      <c r="B8005">
        <v>11</v>
      </c>
      <c r="C8005">
        <v>30</v>
      </c>
      <c r="D8005">
        <v>12</v>
      </c>
      <c r="E8005">
        <v>1</v>
      </c>
      <c r="F8005" s="1">
        <f>VLOOKUP(A8005,Weather!$A$1:$E$366, 5)</f>
        <v>0</v>
      </c>
      <c r="G8005" s="1">
        <f>VLOOKUP(D8005, Fall!$A$1:$E$25, 2)</f>
        <v>1366.07142857142</v>
      </c>
      <c r="H8005" s="1">
        <f>VLOOKUP(D8005, Fall!$A$1:$E$25, 3)</f>
        <v>996.442378876367</v>
      </c>
      <c r="I8005" s="1">
        <f>VLOOKUP(D8005, Fall!$A$1:$E$25, 5)</f>
        <v>368.42105263157799</v>
      </c>
      <c r="J8005" s="1">
        <f t="shared" si="751"/>
        <v>996.442378876367</v>
      </c>
      <c r="K8005" s="47">
        <f t="shared" si="752"/>
        <v>18.641467810531999</v>
      </c>
      <c r="L8005" s="48">
        <f>Solar!K8022/1000*Variables!$B$3</f>
        <v>25.656250000000004</v>
      </c>
      <c r="M8005" s="1">
        <f>IF(E8005=1, VLOOKUP(D8005, Sheet1!$E$2:$G$26, 2), Sheet1!$G$3)</f>
        <v>0.20441999999999999</v>
      </c>
      <c r="N8005" s="1">
        <f>'Electricity Rates'!$J$3</f>
        <v>0.19270000000000001</v>
      </c>
      <c r="O8005" s="145">
        <f>L8005-K8005</f>
        <v>7.0147821894680042</v>
      </c>
      <c r="P8005">
        <f t="shared" si="753"/>
        <v>3.5922108470895164</v>
      </c>
      <c r="Q8005">
        <f>IF(O8005&gt;0, IF(Q8004+O8005*Variables!$B$5&lt;Variables!$B$4, Q8004+O8005*Variables!$B$5, Variables!$B$4), IF(Q8004&gt;-O8005, Q8004+O8005/Variables!$B$5, 0))</f>
        <v>11.405844529271395</v>
      </c>
      <c r="R8005">
        <f>IF(O8005&gt;0, 0, IF(Q8004&gt;-O8005, 0, -O8005 - Q8004*Variables!$B$5))</f>
        <v>0</v>
      </c>
      <c r="S8005">
        <f t="shared" si="754"/>
        <v>0</v>
      </c>
      <c r="T8005">
        <f t="shared" si="755"/>
        <v>0</v>
      </c>
    </row>
    <row r="8006" spans="1:20" x14ac:dyDescent="0.3">
      <c r="A8006" s="3">
        <f t="shared" si="750"/>
        <v>43434</v>
      </c>
      <c r="B8006">
        <v>11</v>
      </c>
      <c r="C8006">
        <v>30</v>
      </c>
      <c r="D8006">
        <v>13</v>
      </c>
      <c r="E8006">
        <v>1</v>
      </c>
      <c r="F8006" s="1">
        <f>VLOOKUP(A8006,Weather!$A$1:$E$366, 5)</f>
        <v>0</v>
      </c>
      <c r="G8006" s="1">
        <f>VLOOKUP(D8006, Fall!$A$1:$E$25, 2)</f>
        <v>1446.42857142857</v>
      </c>
      <c r="H8006" s="1">
        <f>VLOOKUP(D8006, Fall!$A$1:$E$25, 3)</f>
        <v>1031.4839187299399</v>
      </c>
      <c r="I8006" s="1">
        <f>VLOOKUP(D8006, Fall!$A$1:$E$25, 5)</f>
        <v>350.87719298245599</v>
      </c>
      <c r="J8006" s="1">
        <f t="shared" si="751"/>
        <v>1031.4839187299399</v>
      </c>
      <c r="K8006" s="47">
        <f t="shared" si="752"/>
        <v>19.297025774604602</v>
      </c>
      <c r="L8006" s="48">
        <f>Solar!K8023/1000*Variables!$B$3</f>
        <v>27.546250000000001</v>
      </c>
      <c r="M8006" s="1">
        <f>IF(E8006=1, VLOOKUP(D8006, Sheet1!$E$2:$G$26, 2), Sheet1!$G$3)</f>
        <v>0.20441999999999999</v>
      </c>
      <c r="N8006" s="1">
        <f>'Electricity Rates'!$J$3</f>
        <v>0.19270000000000001</v>
      </c>
      <c r="O8006" s="145">
        <f>L8006-K8006</f>
        <v>8.2492242253953982</v>
      </c>
      <c r="P8006">
        <f t="shared" si="753"/>
        <v>3.718536866766307</v>
      </c>
      <c r="Q8006">
        <f>IF(O8006&gt;0, IF(Q8005+O8006*Variables!$B$5&lt;Variables!$B$4, Q8005+O8006*Variables!$B$5, Variables!$B$4), IF(Q8005&gt;-O8006, Q8005+O8006/Variables!$B$5, 0))</f>
        <v>19.160115301143069</v>
      </c>
      <c r="R8006">
        <f>IF(O8006&gt;0, 0, IF(Q8005&gt;-O8006, 0, -O8006 - Q8005*Variables!$B$5))</f>
        <v>0</v>
      </c>
      <c r="S8006">
        <f t="shared" si="754"/>
        <v>0</v>
      </c>
      <c r="T8006">
        <f t="shared" si="755"/>
        <v>0</v>
      </c>
    </row>
    <row r="8007" spans="1:20" x14ac:dyDescent="0.3">
      <c r="A8007" s="3">
        <f t="shared" si="750"/>
        <v>43434</v>
      </c>
      <c r="B8007">
        <v>11</v>
      </c>
      <c r="C8007">
        <v>30</v>
      </c>
      <c r="D8007">
        <v>14</v>
      </c>
      <c r="E8007">
        <v>1</v>
      </c>
      <c r="F8007" s="1">
        <f>VLOOKUP(A8007,Weather!$A$1:$E$366, 5)</f>
        <v>0</v>
      </c>
      <c r="G8007" s="1">
        <f>VLOOKUP(D8007, Fall!$A$1:$E$25, 2)</f>
        <v>1482.1428571428501</v>
      </c>
      <c r="H8007" s="1">
        <f>VLOOKUP(D8007, Fall!$A$1:$E$25, 3)</f>
        <v>1052.56230978037</v>
      </c>
      <c r="I8007" s="1">
        <f>VLOOKUP(D8007, Fall!$A$1:$E$25, 5)</f>
        <v>342.105263157894</v>
      </c>
      <c r="J8007" s="1">
        <f t="shared" si="751"/>
        <v>1052.56230978037</v>
      </c>
      <c r="K8007" s="47">
        <f t="shared" si="752"/>
        <v>19.691360817547565</v>
      </c>
      <c r="L8007" s="48">
        <f>Solar!K8024/1000*Variables!$B$3</f>
        <v>25.298150000000003</v>
      </c>
      <c r="M8007" s="1">
        <f>IF(E8007=1, VLOOKUP(D8007, Sheet1!$E$2:$G$26, 2), Sheet1!$G$3)</f>
        <v>0.20441999999999999</v>
      </c>
      <c r="N8007" s="1">
        <f>'Electricity Rates'!$J$3</f>
        <v>0.19270000000000001</v>
      </c>
      <c r="O8007" s="145">
        <f>L8007-K8007</f>
        <v>5.6067891824524381</v>
      </c>
      <c r="P8007">
        <f t="shared" si="753"/>
        <v>3.7945252295414158</v>
      </c>
      <c r="Q8007">
        <f>IF(O8007&gt;0, IF(Q8006+O8007*Variables!$B$5&lt;Variables!$B$4, Q8006+O8007*Variables!$B$5, Variables!$B$4), IF(Q8006&gt;-O8007, Q8006+O8007/Variables!$B$5, 0))</f>
        <v>24.430497132648362</v>
      </c>
      <c r="R8007">
        <f>IF(O8007&gt;0, 0, IF(Q8006&gt;-O8007, 0, -O8007 - Q8006*Variables!$B$5))</f>
        <v>0</v>
      </c>
      <c r="S8007">
        <f t="shared" si="754"/>
        <v>0</v>
      </c>
      <c r="T8007">
        <f t="shared" si="755"/>
        <v>0</v>
      </c>
    </row>
    <row r="8008" spans="1:20" x14ac:dyDescent="0.3">
      <c r="A8008" s="3">
        <f t="shared" si="750"/>
        <v>43434</v>
      </c>
      <c r="B8008">
        <v>11</v>
      </c>
      <c r="C8008">
        <v>30</v>
      </c>
      <c r="D8008">
        <v>15</v>
      </c>
      <c r="E8008">
        <v>1</v>
      </c>
      <c r="F8008" s="1">
        <f>VLOOKUP(A8008,Weather!$A$1:$E$366, 5)</f>
        <v>0</v>
      </c>
      <c r="G8008" s="1">
        <f>VLOOKUP(D8008, Fall!$A$1:$E$25, 2)</f>
        <v>1437.5</v>
      </c>
      <c r="H8008" s="1">
        <f>VLOOKUP(D8008, Fall!$A$1:$E$25, 3)</f>
        <v>1060.00658057086</v>
      </c>
      <c r="I8008" s="1">
        <f>VLOOKUP(D8008, Fall!$A$1:$E$25, 5)</f>
        <v>328.94736842105198</v>
      </c>
      <c r="J8008" s="1">
        <f t="shared" si="751"/>
        <v>1060.00658057086</v>
      </c>
      <c r="K8008" s="47">
        <f t="shared" si="752"/>
        <v>19.830628413201506</v>
      </c>
      <c r="L8008" s="48">
        <f>Solar!K8025/1000*Variables!$B$3</f>
        <v>14.7563</v>
      </c>
      <c r="M8008" s="1">
        <f>IF(E8008=1, VLOOKUP(D8008, Sheet1!$E$2:$G$26, 2), Sheet1!$G$3)</f>
        <v>0.20441999999999999</v>
      </c>
      <c r="N8008" s="1">
        <f>'Electricity Rates'!$J$3</f>
        <v>0.19270000000000001</v>
      </c>
      <c r="O8008" s="145">
        <f>L8008-K8008</f>
        <v>-5.0743284132015063</v>
      </c>
      <c r="P8008">
        <f t="shared" si="753"/>
        <v>3.8213620952239302</v>
      </c>
      <c r="Q8008">
        <f>IF(O8008&gt;0, IF(Q8007+O8008*Variables!$B$5&lt;Variables!$B$4, Q8007+O8008*Variables!$B$5, Variables!$B$4), IF(Q8007&gt;-O8008, Q8007+O8008/Variables!$B$5, 0))</f>
        <v>19.032275416476548</v>
      </c>
      <c r="R8008">
        <f>IF(O8008&gt;0, 0, IF(Q8007&gt;-O8008, 0, -O8008 - Q8007*Variables!$B$5))</f>
        <v>0</v>
      </c>
      <c r="S8008">
        <f t="shared" si="754"/>
        <v>0</v>
      </c>
      <c r="T8008">
        <f t="shared" si="755"/>
        <v>0</v>
      </c>
    </row>
    <row r="8009" spans="1:20" x14ac:dyDescent="0.3">
      <c r="A8009" s="3">
        <f t="shared" si="750"/>
        <v>43434</v>
      </c>
      <c r="B8009">
        <v>11</v>
      </c>
      <c r="C8009">
        <v>30</v>
      </c>
      <c r="D8009">
        <v>16</v>
      </c>
      <c r="E8009">
        <v>1</v>
      </c>
      <c r="F8009" s="1">
        <f>VLOOKUP(A8009,Weather!$A$1:$E$366, 5)</f>
        <v>0</v>
      </c>
      <c r="G8009" s="1">
        <f>VLOOKUP(D8009, Fall!$A$1:$E$25, 2)</f>
        <v>1348.2142857142801</v>
      </c>
      <c r="H8009" s="1">
        <f>VLOOKUP(D8009, Fall!$A$1:$E$25, 3)</f>
        <v>1003.98947108661</v>
      </c>
      <c r="I8009" s="1">
        <f>VLOOKUP(D8009, Fall!$A$1:$E$25, 5)</f>
        <v>298.24561403508801</v>
      </c>
      <c r="J8009" s="1">
        <f t="shared" si="751"/>
        <v>1003.98947108661</v>
      </c>
      <c r="K8009" s="47">
        <f t="shared" si="752"/>
        <v>18.782658991761174</v>
      </c>
      <c r="L8009" s="48">
        <f>Solar!K8026/1000*Variables!$B$3</f>
        <v>8.51</v>
      </c>
      <c r="M8009" s="1">
        <f>IF(E8009=1, VLOOKUP(D8009, Sheet1!$E$2:$G$26, 2), Sheet1!$G$3)</f>
        <v>0.20441999999999999</v>
      </c>
      <c r="N8009" s="1">
        <f>'Electricity Rates'!$J$3</f>
        <v>0.19270000000000001</v>
      </c>
      <c r="O8009" s="145">
        <f>L8009-K8009</f>
        <v>-10.272658991761174</v>
      </c>
      <c r="P8009">
        <f t="shared" si="753"/>
        <v>3.6194183877123787</v>
      </c>
      <c r="Q8009">
        <f>IF(O8009&gt;0, IF(Q8008+O8009*Variables!$B$5&lt;Variables!$B$4, Q8008+O8009*Variables!$B$5, Variables!$B$4), IF(Q8008&gt;-O8009, Q8008+O8009/Variables!$B$5, 0))</f>
        <v>8.103914786943383</v>
      </c>
      <c r="R8009">
        <f>IF(O8009&gt;0, 0, IF(Q8008&gt;-O8009, 0, -O8009 - Q8008*Variables!$B$5))</f>
        <v>0</v>
      </c>
      <c r="S8009">
        <f t="shared" si="754"/>
        <v>0</v>
      </c>
      <c r="T8009">
        <f t="shared" si="755"/>
        <v>0</v>
      </c>
    </row>
    <row r="8010" spans="1:20" x14ac:dyDescent="0.3">
      <c r="A8010" s="3">
        <f t="shared" si="750"/>
        <v>43434</v>
      </c>
      <c r="B8010">
        <v>11</v>
      </c>
      <c r="C8010">
        <v>30</v>
      </c>
      <c r="D8010">
        <v>17</v>
      </c>
      <c r="E8010">
        <v>1</v>
      </c>
      <c r="F8010" s="1">
        <f>VLOOKUP(A8010,Weather!$A$1:$E$366, 5)</f>
        <v>0</v>
      </c>
      <c r="G8010" s="1">
        <f>VLOOKUP(D8010, Fall!$A$1:$E$25, 2)</f>
        <v>1080.3571428571399</v>
      </c>
      <c r="H8010" s="1">
        <f>VLOOKUP(D8010, Fall!$A$1:$E$25, 3)</f>
        <v>794.90091642515802</v>
      </c>
      <c r="I8010" s="1">
        <f>VLOOKUP(D8010, Fall!$A$1:$E$25, 5)</f>
        <v>263.15789473684202</v>
      </c>
      <c r="J8010" s="1">
        <f t="shared" si="751"/>
        <v>794.90091642515802</v>
      </c>
      <c r="K8010" s="47">
        <f t="shared" si="752"/>
        <v>14.871025319910165</v>
      </c>
      <c r="L8010" s="48">
        <f>Solar!K8027/1000*Variables!$B$3</f>
        <v>1.7511999999999999</v>
      </c>
      <c r="M8010" s="1">
        <f>IF(E8010=1, VLOOKUP(D8010, Sheet1!$E$2:$G$26, 2), Sheet1!$G$3)</f>
        <v>0.20441999999999999</v>
      </c>
      <c r="N8010" s="1">
        <f>'Electricity Rates'!$J$3</f>
        <v>0.19270000000000001</v>
      </c>
      <c r="O8010" s="145">
        <f>L8010-K8010</f>
        <v>-13.119825319910166</v>
      </c>
      <c r="P8010">
        <f t="shared" si="753"/>
        <v>2.8656465791466892</v>
      </c>
      <c r="Q8010">
        <f>IF(O8010&gt;0, IF(Q8009+O8010*Variables!$B$5&lt;Variables!$B$4, Q8009+O8010*Variables!$B$5, Variables!$B$4), IF(Q8009&gt;-O8010, Q8009+O8010/Variables!$B$5, 0))</f>
        <v>0</v>
      </c>
      <c r="R8010">
        <f>IF(O8010&gt;0, 0, IF(Q8009&gt;-O8010, 0, -O8010 - Q8009*Variables!$B$5))</f>
        <v>5.5021454201833873</v>
      </c>
      <c r="S8010">
        <f t="shared" si="754"/>
        <v>1.1247485667938879</v>
      </c>
      <c r="T8010">
        <f t="shared" si="755"/>
        <v>0</v>
      </c>
    </row>
    <row r="8011" spans="1:20" x14ac:dyDescent="0.3">
      <c r="A8011" s="3">
        <f t="shared" si="750"/>
        <v>43434</v>
      </c>
      <c r="B8011">
        <v>11</v>
      </c>
      <c r="C8011">
        <v>30</v>
      </c>
      <c r="D8011">
        <v>18</v>
      </c>
      <c r="E8011">
        <v>1</v>
      </c>
      <c r="F8011" s="1">
        <f>VLOOKUP(A8011,Weather!$A$1:$E$366, 5)</f>
        <v>0</v>
      </c>
      <c r="G8011" s="1">
        <f>VLOOKUP(D8011, Fall!$A$1:$E$25, 2)</f>
        <v>678.57142857142799</v>
      </c>
      <c r="H8011" s="1">
        <f>VLOOKUP(D8011, Fall!$A$1:$E$25, 3)</f>
        <v>583.61400485626905</v>
      </c>
      <c r="I8011" s="1">
        <f>VLOOKUP(D8011, Fall!$A$1:$E$25, 5)</f>
        <v>280.70175438596499</v>
      </c>
      <c r="J8011" s="1">
        <f t="shared" si="751"/>
        <v>583.61400485626905</v>
      </c>
      <c r="K8011" s="47">
        <f t="shared" si="752"/>
        <v>10.918264734556882</v>
      </c>
      <c r="L8011" s="48">
        <f>Solar!K8028/1000*Variables!$B$3</f>
        <v>0</v>
      </c>
      <c r="M8011" s="1">
        <f>IF(E8011=1, VLOOKUP(D8011, Sheet1!$E$2:$G$26, 2), Sheet1!$G$3)</f>
        <v>0.20441999999999999</v>
      </c>
      <c r="N8011" s="1">
        <f>'Electricity Rates'!$J$3</f>
        <v>0.19270000000000001</v>
      </c>
      <c r="O8011" s="145">
        <f>L8011-K8011</f>
        <v>-10.918264734556882</v>
      </c>
      <c r="P8011">
        <f t="shared" si="753"/>
        <v>2.1039496143491112</v>
      </c>
      <c r="Q8011">
        <f>IF(O8011&gt;0, IF(Q8010+O8011*Variables!$B$5&lt;Variables!$B$4, Q8010+O8011*Variables!$B$5, Variables!$B$4), IF(Q8010&gt;-O8011, Q8010+O8011/Variables!$B$5, 0))</f>
        <v>0</v>
      </c>
      <c r="R8011">
        <f>IF(O8011&gt;0, 0, IF(Q8010&gt;-O8011, 0, -O8011 - Q8010*Variables!$B$5))</f>
        <v>10.918264734556882</v>
      </c>
      <c r="S8011">
        <f t="shared" si="754"/>
        <v>2.2319116770381178</v>
      </c>
      <c r="T8011">
        <f t="shared" si="755"/>
        <v>0</v>
      </c>
    </row>
    <row r="8012" spans="1:20" x14ac:dyDescent="0.3">
      <c r="A8012" s="3">
        <f t="shared" si="750"/>
        <v>43434</v>
      </c>
      <c r="B8012">
        <v>11</v>
      </c>
      <c r="C8012">
        <v>30</v>
      </c>
      <c r="D8012">
        <v>19</v>
      </c>
      <c r="E8012">
        <v>1</v>
      </c>
      <c r="F8012" s="1">
        <f>VLOOKUP(A8012,Weather!$A$1:$E$366, 5)</f>
        <v>0</v>
      </c>
      <c r="G8012" s="1">
        <f>VLOOKUP(D8012, Fall!$A$1:$E$25, 2)</f>
        <v>517.85714285714198</v>
      </c>
      <c r="H8012" s="1">
        <f>VLOOKUP(D8012, Fall!$A$1:$E$25, 3)</f>
        <v>442.60593718179598</v>
      </c>
      <c r="I8012" s="1">
        <f>VLOOKUP(D8012, Fall!$A$1:$E$25, 5)</f>
        <v>289.47368421052602</v>
      </c>
      <c r="J8012" s="1">
        <f t="shared" si="751"/>
        <v>442.60593718179598</v>
      </c>
      <c r="K8012" s="47">
        <f t="shared" si="752"/>
        <v>8.2802824384374318</v>
      </c>
      <c r="L8012" s="48">
        <f>Solar!K8029/1000*Variables!$B$3</f>
        <v>0</v>
      </c>
      <c r="M8012" s="1">
        <f>IF(E8012=1, VLOOKUP(D8012, Sheet1!$E$2:$G$26, 2), Sheet1!$G$3)</f>
        <v>0.20441999999999999</v>
      </c>
      <c r="N8012" s="1">
        <f>'Electricity Rates'!$J$3</f>
        <v>0.19270000000000001</v>
      </c>
      <c r="O8012" s="145">
        <f>L8012-K8012</f>
        <v>-8.2802824384374318</v>
      </c>
      <c r="P8012">
        <f t="shared" si="753"/>
        <v>1.5956104258868933</v>
      </c>
      <c r="Q8012">
        <f>IF(O8012&gt;0, IF(Q8011+O8012*Variables!$B$5&lt;Variables!$B$4, Q8011+O8012*Variables!$B$5, Variables!$B$4), IF(Q8011&gt;-O8012, Q8011+O8012/Variables!$B$5, 0))</f>
        <v>0</v>
      </c>
      <c r="R8012">
        <f>IF(O8012&gt;0, 0, IF(Q8011&gt;-O8012, 0, -O8012 - Q8011*Variables!$B$5))</f>
        <v>8.2802824384374318</v>
      </c>
      <c r="S8012">
        <f t="shared" si="754"/>
        <v>1.6926553360653798</v>
      </c>
      <c r="T8012">
        <f t="shared" si="755"/>
        <v>0</v>
      </c>
    </row>
    <row r="8013" spans="1:20" x14ac:dyDescent="0.3">
      <c r="A8013" s="3">
        <f t="shared" si="750"/>
        <v>43434</v>
      </c>
      <c r="B8013">
        <v>11</v>
      </c>
      <c r="C8013">
        <v>30</v>
      </c>
      <c r="D8013">
        <v>20</v>
      </c>
      <c r="E8013">
        <v>1</v>
      </c>
      <c r="F8013" s="1">
        <f>VLOOKUP(A8013,Weather!$A$1:$E$366, 5)</f>
        <v>0</v>
      </c>
      <c r="G8013" s="1">
        <f>VLOOKUP(D8013, Fall!$A$1:$E$25, 2)</f>
        <v>428.57142857142799</v>
      </c>
      <c r="H8013" s="1">
        <f>VLOOKUP(D8013, Fall!$A$1:$E$25, 3)</f>
        <v>354.11608052009001</v>
      </c>
      <c r="I8013" s="1">
        <f>VLOOKUP(D8013, Fall!$A$1:$E$25, 5)</f>
        <v>263.15789473684202</v>
      </c>
      <c r="J8013" s="1">
        <f t="shared" si="751"/>
        <v>354.11608052009001</v>
      </c>
      <c r="K8013" s="47">
        <f t="shared" si="752"/>
        <v>6.624812087630068</v>
      </c>
      <c r="L8013" s="48">
        <f>Solar!K8030/1000*Variables!$B$3</f>
        <v>0</v>
      </c>
      <c r="M8013" s="1">
        <f>IF(E8013=1, VLOOKUP(D8013, Sheet1!$E$2:$G$26, 2), Sheet1!$G$3)</f>
        <v>0.20441999999999999</v>
      </c>
      <c r="N8013" s="1">
        <f>'Electricity Rates'!$J$3</f>
        <v>0.19270000000000001</v>
      </c>
      <c r="O8013" s="145">
        <f>L8013-K8013</f>
        <v>-6.624812087630068</v>
      </c>
      <c r="P8013">
        <f t="shared" si="753"/>
        <v>1.2766012892863141</v>
      </c>
      <c r="Q8013">
        <f>IF(O8013&gt;0, IF(Q8012+O8013*Variables!$B$5&lt;Variables!$B$4, Q8012+O8013*Variables!$B$5, Variables!$B$4), IF(Q8012&gt;-O8013, Q8012+O8013/Variables!$B$5, 0))</f>
        <v>0</v>
      </c>
      <c r="R8013">
        <f>IF(O8013&gt;0, 0, IF(Q8012&gt;-O8013, 0, -O8013 - Q8012*Variables!$B$5))</f>
        <v>6.624812087630068</v>
      </c>
      <c r="S8013">
        <f t="shared" si="754"/>
        <v>1.3542440869533385</v>
      </c>
      <c r="T8013">
        <f t="shared" si="755"/>
        <v>0</v>
      </c>
    </row>
    <row r="8014" spans="1:20" x14ac:dyDescent="0.3">
      <c r="A8014" s="3">
        <f t="shared" si="750"/>
        <v>43434</v>
      </c>
      <c r="B8014">
        <v>11</v>
      </c>
      <c r="C8014">
        <v>30</v>
      </c>
      <c r="D8014">
        <v>21</v>
      </c>
      <c r="E8014">
        <v>1</v>
      </c>
      <c r="F8014" s="1">
        <f>VLOOKUP(A8014,Weather!$A$1:$E$366, 5)</f>
        <v>0</v>
      </c>
      <c r="G8014" s="1">
        <f>VLOOKUP(D8014, Fall!$A$1:$E$25, 2)</f>
        <v>366.07142857142799</v>
      </c>
      <c r="H8014" s="1">
        <f>VLOOKUP(D8014, Fall!$A$1:$E$25, 3)</f>
        <v>305.62638808916603</v>
      </c>
      <c r="I8014" s="1">
        <f>VLOOKUP(D8014, Fall!$A$1:$E$25, 5)</f>
        <v>271.929824561403</v>
      </c>
      <c r="J8014" s="1">
        <f t="shared" si="751"/>
        <v>305.62638808916603</v>
      </c>
      <c r="K8014" s="47">
        <f t="shared" si="752"/>
        <v>5.717665764113633</v>
      </c>
      <c r="L8014" s="48">
        <f>Solar!K8031/1000*Variables!$B$3</f>
        <v>0</v>
      </c>
      <c r="M8014" s="1">
        <f>IF(E8014=1, VLOOKUP(D8014, Sheet1!$E$2:$G$26, 2), Sheet1!$G$3)</f>
        <v>0.20441999999999999</v>
      </c>
      <c r="N8014" s="1">
        <f>'Electricity Rates'!$J$3</f>
        <v>0.19270000000000001</v>
      </c>
      <c r="O8014" s="145">
        <f>L8014-K8014</f>
        <v>-5.717665764113633</v>
      </c>
      <c r="P8014">
        <f t="shared" si="753"/>
        <v>1.1017941927446973</v>
      </c>
      <c r="Q8014">
        <f>IF(O8014&gt;0, IF(Q8013+O8014*Variables!$B$5&lt;Variables!$B$4, Q8013+O8014*Variables!$B$5, Variables!$B$4), IF(Q8013&gt;-O8014, Q8013+O8014/Variables!$B$5, 0))</f>
        <v>0</v>
      </c>
      <c r="R8014">
        <f>IF(O8014&gt;0, 0, IF(Q8013&gt;-O8014, 0, -O8014 - Q8013*Variables!$B$5))</f>
        <v>5.717665764113633</v>
      </c>
      <c r="S8014">
        <f t="shared" si="754"/>
        <v>1.1688052355001088</v>
      </c>
      <c r="T8014">
        <f t="shared" si="755"/>
        <v>0</v>
      </c>
    </row>
    <row r="8015" spans="1:20" x14ac:dyDescent="0.3">
      <c r="A8015" s="3">
        <f t="shared" si="750"/>
        <v>43434</v>
      </c>
      <c r="B8015">
        <v>11</v>
      </c>
      <c r="C8015">
        <v>30</v>
      </c>
      <c r="D8015">
        <v>22</v>
      </c>
      <c r="E8015">
        <v>1</v>
      </c>
      <c r="F8015" s="1">
        <f>VLOOKUP(A8015,Weather!$A$1:$E$366, 5)</f>
        <v>0</v>
      </c>
      <c r="G8015" s="1">
        <f>VLOOKUP(D8015, Fall!$A$1:$E$25, 2)</f>
        <v>330.35714285714198</v>
      </c>
      <c r="H8015" s="1">
        <f>VLOOKUP(D8015, Fall!$A$1:$E$25, 3)</f>
        <v>272.33281237147202</v>
      </c>
      <c r="I8015" s="1">
        <f>VLOOKUP(D8015, Fall!$A$1:$E$25, 5)</f>
        <v>254.385964912281</v>
      </c>
      <c r="J8015" s="1">
        <f t="shared" si="751"/>
        <v>272.33281237147202</v>
      </c>
      <c r="K8015" s="47">
        <f t="shared" si="752"/>
        <v>5.0948087548214698</v>
      </c>
      <c r="L8015" s="48">
        <f>Solar!K8032/1000*Variables!$B$3</f>
        <v>0</v>
      </c>
      <c r="M8015" s="1">
        <f>IF(E8015=1, VLOOKUP(D8015, Sheet1!$E$2:$G$26, 2), Sheet1!$G$3)</f>
        <v>0.18618000000000001</v>
      </c>
      <c r="N8015" s="1">
        <f>'Electricity Rates'!$J$3</f>
        <v>0.19270000000000001</v>
      </c>
      <c r="O8015" s="145">
        <f>L8015-K8015</f>
        <v>-5.0948087548214698</v>
      </c>
      <c r="P8015">
        <f t="shared" si="753"/>
        <v>0.98176964705409731</v>
      </c>
      <c r="Q8015">
        <f>IF(O8015&gt;0, IF(Q8014+O8015*Variables!$B$5&lt;Variables!$B$4, Q8014+O8015*Variables!$B$5, Variables!$B$4), IF(Q8014&gt;-O8015, Q8014+O8015/Variables!$B$5, 0))</f>
        <v>0</v>
      </c>
      <c r="R8015">
        <f>IF(O8015&gt;0, 0, IF(Q8014&gt;-O8015, 0, -O8015 - Q8014*Variables!$B$5))</f>
        <v>5.0948087548214698</v>
      </c>
      <c r="S8015">
        <f t="shared" si="754"/>
        <v>0.94855149397266125</v>
      </c>
      <c r="T8015">
        <f t="shared" si="755"/>
        <v>0</v>
      </c>
    </row>
    <row r="8016" spans="1:20" x14ac:dyDescent="0.3">
      <c r="A8016" s="3">
        <f t="shared" si="750"/>
        <v>43434</v>
      </c>
      <c r="B8016">
        <v>11</v>
      </c>
      <c r="C8016">
        <v>30</v>
      </c>
      <c r="D8016">
        <v>23</v>
      </c>
      <c r="E8016">
        <v>1</v>
      </c>
      <c r="F8016" s="1">
        <f>VLOOKUP(A8016,Weather!$A$1:$E$366, 5)</f>
        <v>0</v>
      </c>
      <c r="G8016" s="1">
        <f>VLOOKUP(D8016, Fall!$A$1:$E$25, 2)</f>
        <v>303.57142857142799</v>
      </c>
      <c r="H8016" s="1">
        <f>VLOOKUP(D8016, Fall!$A$1:$E$25, 3)</f>
        <v>252.67335691371099</v>
      </c>
      <c r="I8016" s="1">
        <f>VLOOKUP(D8016, Fall!$A$1:$E$25, 5)</f>
        <v>254.385964912281</v>
      </c>
      <c r="J8016" s="1">
        <f t="shared" si="751"/>
        <v>252.67335691371099</v>
      </c>
      <c r="K8016" s="47">
        <f t="shared" si="752"/>
        <v>4.7270191928181955</v>
      </c>
      <c r="L8016" s="48">
        <f>Solar!K8033/1000*Variables!$B$3</f>
        <v>0</v>
      </c>
      <c r="M8016" s="1">
        <f>IF(E8016=1, VLOOKUP(D8016, Sheet1!$E$2:$G$26, 2), Sheet1!$G$3)</f>
        <v>0.18618000000000001</v>
      </c>
      <c r="N8016" s="1">
        <f>'Electricity Rates'!$J$3</f>
        <v>0.19270000000000001</v>
      </c>
      <c r="O8016" s="145">
        <f>L8016-K8016</f>
        <v>-4.7270191928181955</v>
      </c>
      <c r="P8016">
        <f t="shared" si="753"/>
        <v>0.9108965984560663</v>
      </c>
      <c r="Q8016">
        <f>IF(O8016&gt;0, IF(Q8015+O8016*Variables!$B$5&lt;Variables!$B$4, Q8015+O8016*Variables!$B$5, Variables!$B$4), IF(Q8015&gt;-O8016, Q8015+O8016/Variables!$B$5, 0))</f>
        <v>0</v>
      </c>
      <c r="R8016">
        <f>IF(O8016&gt;0, 0, IF(Q8015&gt;-O8016, 0, -O8016 - Q8015*Variables!$B$5))</f>
        <v>4.7270191928181955</v>
      </c>
      <c r="S8016">
        <f t="shared" si="754"/>
        <v>0.88007643331889174</v>
      </c>
      <c r="T8016">
        <f t="shared" si="755"/>
        <v>0</v>
      </c>
    </row>
    <row r="8017" spans="1:20" x14ac:dyDescent="0.3">
      <c r="A8017" s="3">
        <f t="shared" si="750"/>
        <v>43434</v>
      </c>
      <c r="B8017">
        <v>11</v>
      </c>
      <c r="C8017">
        <v>30</v>
      </c>
      <c r="D8017">
        <v>24</v>
      </c>
      <c r="E8017">
        <v>1</v>
      </c>
      <c r="F8017" s="1">
        <f>VLOOKUP(A8017,Weather!$A$1:$E$366, 5)</f>
        <v>0</v>
      </c>
      <c r="G8017" s="1">
        <f>VLOOKUP(D8017, Fall!$A$1:$E$25, 2)</f>
        <v>285.71428571428498</v>
      </c>
      <c r="H8017" s="1">
        <f>VLOOKUP(D8017, Fall!$A$1:$E$25, 3)</f>
        <v>237.47635107345499</v>
      </c>
      <c r="I8017" s="1">
        <f>VLOOKUP(D8017, Fall!$A$1:$E$25, 5)</f>
        <v>254.385964912281</v>
      </c>
      <c r="J8017" s="1">
        <f t="shared" si="751"/>
        <v>237.47635107345499</v>
      </c>
      <c r="K8017" s="47">
        <f t="shared" si="752"/>
        <v>4.4427132447842963</v>
      </c>
      <c r="L8017" s="48">
        <f>Solar!K8034/1000*Variables!$B$3</f>
        <v>0</v>
      </c>
      <c r="M8017" s="1">
        <f>IF(E8017=1, VLOOKUP(D8017, Sheet1!$E$2:$G$26, 2), Sheet1!$G$3)</f>
        <v>0.18618000000000001</v>
      </c>
      <c r="N8017" s="1">
        <f>'Electricity Rates'!$J$3</f>
        <v>0.19270000000000001</v>
      </c>
      <c r="O8017" s="145">
        <f>L8017-K8017</f>
        <v>-4.4427132447842963</v>
      </c>
      <c r="P8017">
        <f t="shared" si="753"/>
        <v>0.85611084226993395</v>
      </c>
      <c r="Q8017">
        <f>IF(O8017&gt;0, IF(Q8016+O8017*Variables!$B$5&lt;Variables!$B$4, Q8016+O8017*Variables!$B$5, Variables!$B$4), IF(Q8016&gt;-O8017, Q8016+O8017/Variables!$B$5, 0))</f>
        <v>0</v>
      </c>
      <c r="R8017">
        <f>IF(O8017&gt;0, 0, IF(Q8016&gt;-O8017, 0, -O8017 - Q8016*Variables!$B$5))</f>
        <v>4.4427132447842963</v>
      </c>
      <c r="S8017">
        <f t="shared" si="754"/>
        <v>0.82714435191394031</v>
      </c>
      <c r="T8017">
        <f t="shared" si="755"/>
        <v>0</v>
      </c>
    </row>
    <row r="8018" spans="1:20" x14ac:dyDescent="0.3">
      <c r="A8018" s="3">
        <f t="shared" si="750"/>
        <v>43435</v>
      </c>
      <c r="B8018">
        <v>12</v>
      </c>
      <c r="C8018">
        <v>1</v>
      </c>
      <c r="D8018">
        <v>1</v>
      </c>
      <c r="E8018">
        <v>0</v>
      </c>
      <c r="F8018" s="1">
        <f>VLOOKUP(A8018,Weather!$A$1:$E$366, 5)</f>
        <v>0.60377358490566124</v>
      </c>
      <c r="G8018" s="1">
        <f>VLOOKUP(D8018, Winter!$A$1:$E$25, 2)</f>
        <v>281.81818181818198</v>
      </c>
      <c r="H8018" s="1">
        <f>VLOOKUP(D8018, Winter!$A$1:$E$25, 3)</f>
        <v>257.04002047196798</v>
      </c>
      <c r="I8018" s="1">
        <f>VLOOKUP(D8018, Winter!$A$1:$E$25, 5)</f>
        <v>266.355140186916</v>
      </c>
      <c r="J8018" s="1">
        <f t="shared" si="751"/>
        <v>266.355140186916</v>
      </c>
      <c r="K8018" s="47">
        <f t="shared" si="752"/>
        <v>4.9829783208971614</v>
      </c>
      <c r="L8018" s="48">
        <f>Solar!K8035/1000*Variables!$B$3</f>
        <v>0</v>
      </c>
      <c r="M8018" s="1">
        <f>IF(E8018=1, VLOOKUP(D8018, Sheet1!$E$2:$G$26, 2), Sheet1!$G$3)</f>
        <v>0.18618000000000001</v>
      </c>
      <c r="N8018" s="1">
        <f>'Electricity Rates'!$J$3</f>
        <v>0.19270000000000001</v>
      </c>
      <c r="O8018" s="145">
        <f>L8018-K8018</f>
        <v>-4.9829783208971614</v>
      </c>
      <c r="P8018">
        <f t="shared" si="753"/>
        <v>0.96021992243688303</v>
      </c>
      <c r="Q8018">
        <f>IF(O8018&gt;0, IF(Q8017+O8018*Variables!$B$5&lt;Variables!$B$4, Q8017+O8018*Variables!$B$5, Variables!$B$4), IF(Q8017&gt;-O8018, Q8017+O8018/Variables!$B$5, 0))</f>
        <v>0</v>
      </c>
      <c r="R8018">
        <f>IF(O8018&gt;0, 0, IF(Q8017&gt;-O8018, 0, -O8018 - Q8017*Variables!$B$5))</f>
        <v>4.9829783208971614</v>
      </c>
      <c r="S8018">
        <f t="shared" si="754"/>
        <v>0.92773090378463352</v>
      </c>
      <c r="T8018">
        <f t="shared" si="755"/>
        <v>0</v>
      </c>
    </row>
    <row r="8019" spans="1:20" x14ac:dyDescent="0.3">
      <c r="A8019" s="3">
        <f t="shared" si="750"/>
        <v>43435</v>
      </c>
      <c r="B8019">
        <v>12</v>
      </c>
      <c r="C8019">
        <v>1</v>
      </c>
      <c r="D8019">
        <v>2</v>
      </c>
      <c r="E8019">
        <v>0</v>
      </c>
      <c r="F8019" s="1">
        <f>VLOOKUP(A8019,Weather!$A$1:$E$366, 5)</f>
        <v>0.60377358490566124</v>
      </c>
      <c r="G8019" s="1">
        <f>VLOOKUP(D8019, Winter!$A$1:$E$25, 2)</f>
        <v>282.10356994603501</v>
      </c>
      <c r="H8019" s="1">
        <f>VLOOKUP(D8019, Winter!$A$1:$E$25, 3)</f>
        <v>280.66066600651902</v>
      </c>
      <c r="I8019" s="1">
        <f>VLOOKUP(D8019, Winter!$A$1:$E$25, 5)</f>
        <v>285.04672897196201</v>
      </c>
      <c r="J8019" s="1">
        <f t="shared" si="751"/>
        <v>285.04672897196201</v>
      </c>
      <c r="K8019" s="47">
        <f t="shared" si="752"/>
        <v>5.3326610100829139</v>
      </c>
      <c r="L8019" s="48">
        <f>Solar!K8036/1000*Variables!$B$3</f>
        <v>0</v>
      </c>
      <c r="M8019" s="1">
        <f>IF(E8019=1, VLOOKUP(D8019, Sheet1!$E$2:$G$26, 2), Sheet1!$G$3)</f>
        <v>0.18618000000000001</v>
      </c>
      <c r="N8019" s="1">
        <f>'Electricity Rates'!$J$3</f>
        <v>0.19270000000000001</v>
      </c>
      <c r="O8019" s="145">
        <f>L8019-K8019</f>
        <v>-5.3326610100829139</v>
      </c>
      <c r="P8019">
        <f t="shared" si="753"/>
        <v>1.0276037766429775</v>
      </c>
      <c r="Q8019">
        <f>IF(O8019&gt;0, IF(Q8018+O8019*Variables!$B$5&lt;Variables!$B$4, Q8018+O8019*Variables!$B$5, Variables!$B$4), IF(Q8018&gt;-O8019, Q8018+O8019/Variables!$B$5, 0))</f>
        <v>0</v>
      </c>
      <c r="R8019">
        <f>IF(O8019&gt;0, 0, IF(Q8018&gt;-O8019, 0, -O8019 - Q8018*Variables!$B$5))</f>
        <v>5.3326610100829139</v>
      </c>
      <c r="S8019">
        <f t="shared" si="754"/>
        <v>0.99283482685723701</v>
      </c>
      <c r="T8019">
        <f t="shared" si="755"/>
        <v>0</v>
      </c>
    </row>
    <row r="8020" spans="1:20" x14ac:dyDescent="0.3">
      <c r="A8020" s="3">
        <f t="shared" si="750"/>
        <v>43435</v>
      </c>
      <c r="B8020">
        <v>12</v>
      </c>
      <c r="C8020">
        <v>1</v>
      </c>
      <c r="D8020">
        <v>3</v>
      </c>
      <c r="E8020">
        <v>0</v>
      </c>
      <c r="F8020" s="1">
        <f>VLOOKUP(A8020,Weather!$A$1:$E$366, 5)</f>
        <v>0.60377358490566124</v>
      </c>
      <c r="G8020" s="1">
        <f>VLOOKUP(D8020, Winter!$A$1:$E$25, 2)</f>
        <v>282.300747198007</v>
      </c>
      <c r="H8020" s="1">
        <f>VLOOKUP(D8020, Winter!$A$1:$E$25, 3)</f>
        <v>272.72727272727298</v>
      </c>
      <c r="I8020" s="1">
        <f>VLOOKUP(D8020, Winter!$A$1:$E$25, 5)</f>
        <v>271.02803738317698</v>
      </c>
      <c r="J8020" s="1">
        <f t="shared" si="751"/>
        <v>271.02803738317698</v>
      </c>
      <c r="K8020" s="47">
        <f t="shared" si="752"/>
        <v>5.0703989931935904</v>
      </c>
      <c r="L8020" s="48">
        <f>Solar!K8037/1000*Variables!$B$3</f>
        <v>0</v>
      </c>
      <c r="M8020" s="1">
        <f>IF(E8020=1, VLOOKUP(D8020, Sheet1!$E$2:$G$26, 2), Sheet1!$G$3)</f>
        <v>0.18618000000000001</v>
      </c>
      <c r="N8020" s="1">
        <f>'Electricity Rates'!$J$3</f>
        <v>0.19270000000000001</v>
      </c>
      <c r="O8020" s="145">
        <f>L8020-K8020</f>
        <v>-5.0703989931935904</v>
      </c>
      <c r="P8020">
        <f t="shared" si="753"/>
        <v>0.97706588598840494</v>
      </c>
      <c r="Q8020">
        <f>IF(O8020&gt;0, IF(Q8019+O8020*Variables!$B$5&lt;Variables!$B$4, Q8019+O8020*Variables!$B$5, Variables!$B$4), IF(Q8019&gt;-O8020, Q8019+O8020/Variables!$B$5, 0))</f>
        <v>0</v>
      </c>
      <c r="R8020">
        <f>IF(O8020&gt;0, 0, IF(Q8019&gt;-O8020, 0, -O8020 - Q8019*Variables!$B$5))</f>
        <v>5.0703989931935904</v>
      </c>
      <c r="S8020">
        <f t="shared" si="754"/>
        <v>0.9440068845527827</v>
      </c>
      <c r="T8020">
        <f t="shared" si="755"/>
        <v>0</v>
      </c>
    </row>
    <row r="8021" spans="1:20" x14ac:dyDescent="0.3">
      <c r="A8021" s="3">
        <f t="shared" si="750"/>
        <v>43435</v>
      </c>
      <c r="B8021">
        <v>12</v>
      </c>
      <c r="C8021">
        <v>1</v>
      </c>
      <c r="D8021">
        <v>4</v>
      </c>
      <c r="E8021">
        <v>0</v>
      </c>
      <c r="F8021" s="1">
        <f>VLOOKUP(A8021,Weather!$A$1:$E$366, 5)</f>
        <v>0.60377358490566124</v>
      </c>
      <c r="G8021" s="1">
        <f>VLOOKUP(D8021, Winter!$A$1:$E$25, 2)</f>
        <v>308.82074789439099</v>
      </c>
      <c r="H8021" s="1">
        <f>VLOOKUP(D8021, Winter!$A$1:$E$25, 3)</f>
        <v>281.81818181818198</v>
      </c>
      <c r="I8021" s="1">
        <f>VLOOKUP(D8021, Winter!$A$1:$E$25, 5)</f>
        <v>285.04672897196201</v>
      </c>
      <c r="J8021" s="1">
        <f t="shared" si="751"/>
        <v>285.04672897196201</v>
      </c>
      <c r="K8021" s="47">
        <f t="shared" si="752"/>
        <v>5.3326610100829139</v>
      </c>
      <c r="L8021" s="48">
        <f>Solar!K8038/1000*Variables!$B$3</f>
        <v>0</v>
      </c>
      <c r="M8021" s="1">
        <f>IF(E8021=1, VLOOKUP(D8021, Sheet1!$E$2:$G$26, 2), Sheet1!$G$3)</f>
        <v>0.18618000000000001</v>
      </c>
      <c r="N8021" s="1">
        <f>'Electricity Rates'!$J$3</f>
        <v>0.19270000000000001</v>
      </c>
      <c r="O8021" s="145">
        <f>L8021-K8021</f>
        <v>-5.3326610100829139</v>
      </c>
      <c r="P8021">
        <f t="shared" si="753"/>
        <v>1.0276037766429775</v>
      </c>
      <c r="Q8021">
        <f>IF(O8021&gt;0, IF(Q8020+O8021*Variables!$B$5&lt;Variables!$B$4, Q8020+O8021*Variables!$B$5, Variables!$B$4), IF(Q8020&gt;-O8021, Q8020+O8021/Variables!$B$5, 0))</f>
        <v>0</v>
      </c>
      <c r="R8021">
        <f>IF(O8021&gt;0, 0, IF(Q8020&gt;-O8021, 0, -O8021 - Q8020*Variables!$B$5))</f>
        <v>5.3326610100829139</v>
      </c>
      <c r="S8021">
        <f t="shared" si="754"/>
        <v>0.99283482685723701</v>
      </c>
      <c r="T8021">
        <f t="shared" si="755"/>
        <v>0</v>
      </c>
    </row>
    <row r="8022" spans="1:20" x14ac:dyDescent="0.3">
      <c r="A8022" s="3">
        <f t="shared" si="750"/>
        <v>43435</v>
      </c>
      <c r="B8022">
        <v>12</v>
      </c>
      <c r="C8022">
        <v>1</v>
      </c>
      <c r="D8022">
        <v>5</v>
      </c>
      <c r="E8022">
        <v>0</v>
      </c>
      <c r="F8022" s="1">
        <f>VLOOKUP(A8022,Weather!$A$1:$E$366, 5)</f>
        <v>0.60377358490566124</v>
      </c>
      <c r="G8022" s="1">
        <f>VLOOKUP(D8022, Winter!$A$1:$E$25, 2)</f>
        <v>308.63160471300301</v>
      </c>
      <c r="H8022" s="1">
        <f>VLOOKUP(D8022, Winter!$A$1:$E$25, 3)</f>
        <v>300</v>
      </c>
      <c r="I8022" s="1">
        <f>VLOOKUP(D8022, Winter!$A$1:$E$25, 5)</f>
        <v>303.73831775700899</v>
      </c>
      <c r="J8022" s="1">
        <f t="shared" si="751"/>
        <v>303.73831775700899</v>
      </c>
      <c r="K8022" s="47">
        <f t="shared" si="752"/>
        <v>5.6823436992686851</v>
      </c>
      <c r="L8022" s="48">
        <f>Solar!K8039/1000*Variables!$B$3</f>
        <v>0</v>
      </c>
      <c r="M8022" s="1">
        <f>IF(E8022=1, VLOOKUP(D8022, Sheet1!$E$2:$G$26, 2), Sheet1!$G$3)</f>
        <v>0.18618000000000001</v>
      </c>
      <c r="N8022" s="1">
        <f>'Electricity Rates'!$J$3</f>
        <v>0.19270000000000001</v>
      </c>
      <c r="O8022" s="145">
        <f>L8022-K8022</f>
        <v>-5.6823436992686851</v>
      </c>
      <c r="P8022">
        <f t="shared" si="753"/>
        <v>1.0949876308490756</v>
      </c>
      <c r="Q8022">
        <f>IF(O8022&gt;0, IF(Q8021+O8022*Variables!$B$5&lt;Variables!$B$4, Q8021+O8022*Variables!$B$5, Variables!$B$4), IF(Q8021&gt;-O8022, Q8021+O8022/Variables!$B$5, 0))</f>
        <v>0</v>
      </c>
      <c r="R8022">
        <f>IF(O8022&gt;0, 0, IF(Q8021&gt;-O8022, 0, -O8022 - Q8021*Variables!$B$5))</f>
        <v>5.6823436992686851</v>
      </c>
      <c r="S8022">
        <f t="shared" si="754"/>
        <v>1.0579387499298438</v>
      </c>
      <c r="T8022">
        <f t="shared" si="755"/>
        <v>0</v>
      </c>
    </row>
    <row r="8023" spans="1:20" x14ac:dyDescent="0.3">
      <c r="A8023" s="3">
        <f t="shared" si="750"/>
        <v>43435</v>
      </c>
      <c r="B8023">
        <v>12</v>
      </c>
      <c r="C8023">
        <v>1</v>
      </c>
      <c r="D8023">
        <v>6</v>
      </c>
      <c r="E8023">
        <v>0</v>
      </c>
      <c r="F8023" s="1">
        <f>VLOOKUP(A8023,Weather!$A$1:$E$366, 5)</f>
        <v>0.60377358490566124</v>
      </c>
      <c r="G8023" s="1">
        <f>VLOOKUP(D8023, Winter!$A$1:$E$25, 2)</f>
        <v>331.81818181818198</v>
      </c>
      <c r="H8023" s="1">
        <f>VLOOKUP(D8023, Winter!$A$1:$E$25, 3)</f>
        <v>317.955250948497</v>
      </c>
      <c r="I8023" s="1">
        <f>VLOOKUP(D8023, Winter!$A$1:$E$25, 5)</f>
        <v>322.42990654205602</v>
      </c>
      <c r="J8023" s="1">
        <f t="shared" si="751"/>
        <v>322.42990654205602</v>
      </c>
      <c r="K8023" s="47">
        <f t="shared" si="752"/>
        <v>6.0320263884544554</v>
      </c>
      <c r="L8023" s="48">
        <f>Solar!K8040/1000*Variables!$B$3</f>
        <v>0</v>
      </c>
      <c r="M8023" s="1">
        <f>IF(E8023=1, VLOOKUP(D8023, Sheet1!$E$2:$G$26, 2), Sheet1!$G$3)</f>
        <v>0.18618000000000001</v>
      </c>
      <c r="N8023" s="1">
        <f>'Electricity Rates'!$J$3</f>
        <v>0.19270000000000001</v>
      </c>
      <c r="O8023" s="145">
        <f>L8023-K8023</f>
        <v>-6.0320263884544554</v>
      </c>
      <c r="P8023">
        <f t="shared" si="753"/>
        <v>1.1623714850551736</v>
      </c>
      <c r="Q8023">
        <f>IF(O8023&gt;0, IF(Q8022+O8023*Variables!$B$5&lt;Variables!$B$4, Q8022+O8023*Variables!$B$5, Variables!$B$4), IF(Q8022&gt;-O8023, Q8022+O8023/Variables!$B$5, 0))</f>
        <v>0</v>
      </c>
      <c r="R8023">
        <f>IF(O8023&gt;0, 0, IF(Q8022&gt;-O8023, 0, -O8023 - Q8022*Variables!$B$5))</f>
        <v>6.0320263884544554</v>
      </c>
      <c r="S8023">
        <f t="shared" si="754"/>
        <v>1.1230426730024505</v>
      </c>
      <c r="T8023">
        <f t="shared" si="755"/>
        <v>0</v>
      </c>
    </row>
    <row r="8024" spans="1:20" x14ac:dyDescent="0.3">
      <c r="A8024" s="3">
        <f t="shared" si="750"/>
        <v>43435</v>
      </c>
      <c r="B8024">
        <v>12</v>
      </c>
      <c r="C8024">
        <v>1</v>
      </c>
      <c r="D8024">
        <v>7</v>
      </c>
      <c r="E8024">
        <v>0</v>
      </c>
      <c r="F8024" s="1">
        <f>VLOOKUP(A8024,Weather!$A$1:$E$366, 5)</f>
        <v>0.60377358490566124</v>
      </c>
      <c r="G8024" s="1">
        <f>VLOOKUP(D8024, Winter!$A$1:$E$25, 2)</f>
        <v>445.45454545454498</v>
      </c>
      <c r="H8024" s="1">
        <f>VLOOKUP(D8024, Winter!$A$1:$E$25, 3)</f>
        <v>393.94630558862502</v>
      </c>
      <c r="I8024" s="1">
        <f>VLOOKUP(D8024, Winter!$A$1:$E$25, 5)</f>
        <v>313.08411214953298</v>
      </c>
      <c r="J8024" s="1">
        <f t="shared" si="751"/>
        <v>313.08411214953298</v>
      </c>
      <c r="K8024" s="47">
        <f t="shared" si="752"/>
        <v>5.8571850438615796</v>
      </c>
      <c r="L8024" s="48">
        <f>Solar!K8041/1000*Variables!$B$3</f>
        <v>0</v>
      </c>
      <c r="M8024" s="1">
        <f>IF(E8024=1, VLOOKUP(D8024, Sheet1!$E$2:$G$26, 2), Sheet1!$G$3)</f>
        <v>0.18618000000000001</v>
      </c>
      <c r="N8024" s="1">
        <f>'Electricity Rates'!$J$3</f>
        <v>0.19270000000000001</v>
      </c>
      <c r="O8024" s="145">
        <f>L8024-K8024</f>
        <v>-5.8571850438615796</v>
      </c>
      <c r="P8024">
        <f t="shared" si="753"/>
        <v>1.1286795579521265</v>
      </c>
      <c r="Q8024">
        <f>IF(O8024&gt;0, IF(Q8023+O8024*Variables!$B$5&lt;Variables!$B$4, Q8023+O8024*Variables!$B$5, Variables!$B$4), IF(Q8023&gt;-O8024, Q8023+O8024/Variables!$B$5, 0))</f>
        <v>0</v>
      </c>
      <c r="R8024">
        <f>IF(O8024&gt;0, 0, IF(Q8023&gt;-O8024, 0, -O8024 - Q8023*Variables!$B$5))</f>
        <v>5.8571850438615796</v>
      </c>
      <c r="S8024">
        <f t="shared" si="754"/>
        <v>1.0904907114661491</v>
      </c>
      <c r="T8024">
        <f t="shared" si="755"/>
        <v>0</v>
      </c>
    </row>
    <row r="8025" spans="1:20" x14ac:dyDescent="0.3">
      <c r="A8025" s="3">
        <f t="shared" si="750"/>
        <v>43435</v>
      </c>
      <c r="B8025">
        <v>12</v>
      </c>
      <c r="C8025">
        <v>1</v>
      </c>
      <c r="D8025">
        <v>8</v>
      </c>
      <c r="E8025">
        <v>0</v>
      </c>
      <c r="F8025" s="1">
        <f>VLOOKUP(A8025,Weather!$A$1:$E$366, 5)</f>
        <v>0.60377358490566124</v>
      </c>
      <c r="G8025" s="1">
        <f>VLOOKUP(D8025, Winter!$A$1:$E$25, 2)</f>
        <v>654.54545454545405</v>
      </c>
      <c r="H8025" s="1">
        <f>VLOOKUP(D8025, Winter!$A$1:$E$25, 3)</f>
        <v>498.50910668787998</v>
      </c>
      <c r="I8025" s="1">
        <f>VLOOKUP(D8025, Winter!$A$1:$E$25, 5)</f>
        <v>294.39252336448601</v>
      </c>
      <c r="J8025" s="1">
        <f t="shared" si="751"/>
        <v>294.39252336448601</v>
      </c>
      <c r="K8025" s="47">
        <f t="shared" si="752"/>
        <v>5.5075023546758084</v>
      </c>
      <c r="L8025" s="48">
        <f>Solar!K8042/1000*Variables!$B$3</f>
        <v>1.14825</v>
      </c>
      <c r="M8025" s="1">
        <f>IF(E8025=1, VLOOKUP(D8025, Sheet1!$E$2:$G$26, 2), Sheet1!$G$3)</f>
        <v>0.18618000000000001</v>
      </c>
      <c r="N8025" s="1">
        <f>'Electricity Rates'!$J$3</f>
        <v>0.19270000000000001</v>
      </c>
      <c r="O8025" s="145">
        <f>L8025-K8025</f>
        <v>-4.3592523546758084</v>
      </c>
      <c r="P8025">
        <f t="shared" si="753"/>
        <v>1.0612957037460284</v>
      </c>
      <c r="Q8025">
        <f>IF(O8025&gt;0, IF(Q8024+O8025*Variables!$B$5&lt;Variables!$B$4, Q8024+O8025*Variables!$B$5, Variables!$B$4), IF(Q8024&gt;-O8025, Q8024+O8025/Variables!$B$5, 0))</f>
        <v>0</v>
      </c>
      <c r="R8025">
        <f>IF(O8025&gt;0, 0, IF(Q8024&gt;-O8025, 0, -O8025 - Q8024*Variables!$B$5))</f>
        <v>4.3592523546758084</v>
      </c>
      <c r="S8025">
        <f t="shared" si="754"/>
        <v>0.81160560339354204</v>
      </c>
      <c r="T8025">
        <f t="shared" si="755"/>
        <v>0</v>
      </c>
    </row>
    <row r="8026" spans="1:20" x14ac:dyDescent="0.3">
      <c r="A8026" s="3">
        <f t="shared" si="750"/>
        <v>43435</v>
      </c>
      <c r="B8026">
        <v>12</v>
      </c>
      <c r="C8026">
        <v>1</v>
      </c>
      <c r="D8026">
        <v>9</v>
      </c>
      <c r="E8026">
        <v>0</v>
      </c>
      <c r="F8026" s="1">
        <f>VLOOKUP(A8026,Weather!$A$1:$E$366, 5)</f>
        <v>0.60377358490566124</v>
      </c>
      <c r="G8026" s="1">
        <f>VLOOKUP(D8026, Winter!$A$1:$E$25, 2)</f>
        <v>801.59817351598099</v>
      </c>
      <c r="H8026" s="1">
        <f>VLOOKUP(D8026, Winter!$A$1:$E$25, 3)</f>
        <v>564.97068280688404</v>
      </c>
      <c r="I8026" s="1">
        <f>VLOOKUP(D8026, Winter!$A$1:$E$25, 5)</f>
        <v>313.08411214953298</v>
      </c>
      <c r="J8026" s="1">
        <f t="shared" si="751"/>
        <v>313.08411214953298</v>
      </c>
      <c r="K8026" s="47">
        <f t="shared" si="752"/>
        <v>5.8571850438615796</v>
      </c>
      <c r="L8026" s="48">
        <f>Solar!K8043/1000*Variables!$B$3</f>
        <v>8.0413999999999994</v>
      </c>
      <c r="M8026" s="1">
        <f>IF(E8026=1, VLOOKUP(D8026, Sheet1!$E$2:$G$26, 2), Sheet1!$G$3)</f>
        <v>0.18618000000000001</v>
      </c>
      <c r="N8026" s="1">
        <f>'Electricity Rates'!$J$3</f>
        <v>0.19270000000000001</v>
      </c>
      <c r="O8026" s="145">
        <f>L8026-K8026</f>
        <v>2.1842149561384199</v>
      </c>
      <c r="P8026">
        <f t="shared" si="753"/>
        <v>1.1286795579521265</v>
      </c>
      <c r="Q8026">
        <f>IF(O8026&gt;0, IF(Q8025+O8026*Variables!$B$5&lt;Variables!$B$4, Q8025+O8026*Variables!$B$5, Variables!$B$4), IF(Q8025&gt;-O8026, Q8025+O8026/Variables!$B$5, 0))</f>
        <v>2.0531620587701145</v>
      </c>
      <c r="R8026">
        <f>IF(O8026&gt;0, 0, IF(Q8025&gt;-O8026, 0, -O8026 - Q8025*Variables!$B$5))</f>
        <v>0</v>
      </c>
      <c r="S8026">
        <f t="shared" si="754"/>
        <v>0</v>
      </c>
      <c r="T8026">
        <f t="shared" si="755"/>
        <v>0</v>
      </c>
    </row>
    <row r="8027" spans="1:20" x14ac:dyDescent="0.3">
      <c r="A8027" s="3">
        <f t="shared" si="750"/>
        <v>43435</v>
      </c>
      <c r="B8027">
        <v>12</v>
      </c>
      <c r="C8027">
        <v>1</v>
      </c>
      <c r="D8027">
        <v>10</v>
      </c>
      <c r="E8027">
        <v>0</v>
      </c>
      <c r="F8027" s="1">
        <f>VLOOKUP(A8027,Weather!$A$1:$E$366, 5)</f>
        <v>0.60377358490566124</v>
      </c>
      <c r="G8027" s="1">
        <f>VLOOKUP(D8027, Winter!$A$1:$E$25, 2)</f>
        <v>929.05770029057601</v>
      </c>
      <c r="H8027" s="1">
        <f>VLOOKUP(D8027, Winter!$A$1:$E$25, 3)</f>
        <v>583.82380756350199</v>
      </c>
      <c r="I8027" s="1">
        <f>VLOOKUP(D8027, Winter!$A$1:$E$25, 5)</f>
        <v>331.77570093457899</v>
      </c>
      <c r="J8027" s="1">
        <f t="shared" si="751"/>
        <v>331.77570093457899</v>
      </c>
      <c r="K8027" s="47">
        <f t="shared" si="752"/>
        <v>6.2068677330473312</v>
      </c>
      <c r="L8027" s="48">
        <f>Solar!K8044/1000*Variables!$B$3</f>
        <v>15.388250000000001</v>
      </c>
      <c r="M8027" s="1">
        <f>IF(E8027=1, VLOOKUP(D8027, Sheet1!$E$2:$G$26, 2), Sheet1!$G$3)</f>
        <v>0.18618000000000001</v>
      </c>
      <c r="N8027" s="1">
        <f>'Electricity Rates'!$J$3</f>
        <v>0.19270000000000001</v>
      </c>
      <c r="O8027" s="145">
        <f>L8027-K8027</f>
        <v>9.1813822669526708</v>
      </c>
      <c r="P8027">
        <f t="shared" si="753"/>
        <v>1.1960634121582208</v>
      </c>
      <c r="Q8027">
        <f>IF(O8027&gt;0, IF(Q8026+O8027*Variables!$B$5&lt;Variables!$B$4, Q8026+O8027*Variables!$B$5, Variables!$B$4), IF(Q8026&gt;-O8027, Q8026+O8027/Variables!$B$5, 0))</f>
        <v>10.683661389705625</v>
      </c>
      <c r="R8027">
        <f>IF(O8027&gt;0, 0, IF(Q8026&gt;-O8027, 0, -O8027 - Q8026*Variables!$B$5))</f>
        <v>0</v>
      </c>
      <c r="S8027">
        <f t="shared" si="754"/>
        <v>0</v>
      </c>
      <c r="T8027">
        <f t="shared" si="755"/>
        <v>0</v>
      </c>
    </row>
    <row r="8028" spans="1:20" x14ac:dyDescent="0.3">
      <c r="A8028" s="3">
        <f t="shared" si="750"/>
        <v>43435</v>
      </c>
      <c r="B8028">
        <v>12</v>
      </c>
      <c r="C8028">
        <v>1</v>
      </c>
      <c r="D8028">
        <v>11</v>
      </c>
      <c r="E8028">
        <v>0</v>
      </c>
      <c r="F8028" s="1">
        <f>VLOOKUP(A8028,Weather!$A$1:$E$366, 5)</f>
        <v>0.60377358490566124</v>
      </c>
      <c r="G8028" s="1">
        <f>VLOOKUP(D8028, Winter!$A$1:$E$25, 2)</f>
        <v>1001.98733914487</v>
      </c>
      <c r="H8028" s="1">
        <f>VLOOKUP(D8028, Winter!$A$1:$E$25, 3)</f>
        <v>602.66024321587895</v>
      </c>
      <c r="I8028" s="1">
        <f>VLOOKUP(D8028, Winter!$A$1:$E$25, 5)</f>
        <v>331.77570093457899</v>
      </c>
      <c r="J8028" s="1">
        <f t="shared" si="751"/>
        <v>331.77570093457899</v>
      </c>
      <c r="K8028" s="47">
        <f t="shared" si="752"/>
        <v>6.2068677330473312</v>
      </c>
      <c r="L8028" s="48">
        <f>Solar!K8045/1000*Variables!$B$3</f>
        <v>20.200649999999996</v>
      </c>
      <c r="M8028" s="1">
        <f>IF(E8028=1, VLOOKUP(D8028, Sheet1!$E$2:$G$26, 2), Sheet1!$G$3)</f>
        <v>0.18618000000000001</v>
      </c>
      <c r="N8028" s="1">
        <f>'Electricity Rates'!$J$3</f>
        <v>0.19270000000000001</v>
      </c>
      <c r="O8028" s="145">
        <f>L8028-K8028</f>
        <v>13.993782266952664</v>
      </c>
      <c r="P8028">
        <f t="shared" si="753"/>
        <v>1.1960634121582208</v>
      </c>
      <c r="Q8028">
        <f>IF(O8028&gt;0, IF(Q8027+O8028*Variables!$B$5&lt;Variables!$B$4, Q8027+O8028*Variables!$B$5, Variables!$B$4), IF(Q8027&gt;-O8028, Q8027+O8028/Variables!$B$5, 0))</f>
        <v>23.837816720641129</v>
      </c>
      <c r="R8028">
        <f>IF(O8028&gt;0, 0, IF(Q8027&gt;-O8028, 0, -O8028 - Q8027*Variables!$B$5))</f>
        <v>0</v>
      </c>
      <c r="S8028">
        <f t="shared" si="754"/>
        <v>0</v>
      </c>
      <c r="T8028">
        <f t="shared" si="755"/>
        <v>0</v>
      </c>
    </row>
    <row r="8029" spans="1:20" x14ac:dyDescent="0.3">
      <c r="A8029" s="3">
        <f t="shared" si="750"/>
        <v>43435</v>
      </c>
      <c r="B8029">
        <v>12</v>
      </c>
      <c r="C8029">
        <v>1</v>
      </c>
      <c r="D8029">
        <v>12</v>
      </c>
      <c r="E8029">
        <v>0</v>
      </c>
      <c r="F8029" s="1">
        <f>VLOOKUP(A8029,Weather!$A$1:$E$366, 5)</f>
        <v>0.60377358490566124</v>
      </c>
      <c r="G8029" s="1">
        <f>VLOOKUP(D8029, Winter!$A$1:$E$25, 2)</f>
        <v>1020.36633457866</v>
      </c>
      <c r="H8029" s="1">
        <f>VLOOKUP(D8029, Winter!$A$1:$E$25, 3)</f>
        <v>602.46553699974402</v>
      </c>
      <c r="I8029" s="1">
        <f>VLOOKUP(D8029, Winter!$A$1:$E$25, 5)</f>
        <v>327.10280373831802</v>
      </c>
      <c r="J8029" s="1">
        <f t="shared" si="751"/>
        <v>327.10280373831802</v>
      </c>
      <c r="K8029" s="47">
        <f t="shared" si="752"/>
        <v>6.1194470607509031</v>
      </c>
      <c r="L8029" s="48">
        <f>Solar!K8046/1000*Variables!$B$3</f>
        <v>21.865499999999997</v>
      </c>
      <c r="M8029" s="1">
        <f>IF(E8029=1, VLOOKUP(D8029, Sheet1!$E$2:$G$26, 2), Sheet1!$G$3)</f>
        <v>0.18618000000000001</v>
      </c>
      <c r="N8029" s="1">
        <f>'Electricity Rates'!$J$3</f>
        <v>0.19270000000000001</v>
      </c>
      <c r="O8029" s="145">
        <f>L8029-K8029</f>
        <v>15.746052939249093</v>
      </c>
      <c r="P8029">
        <f t="shared" si="753"/>
        <v>1.1792174486066991</v>
      </c>
      <c r="Q8029">
        <f>IF(O8029&gt;0, IF(Q8028+O8029*Variables!$B$5&lt;Variables!$B$4, Q8028+O8029*Variables!$B$5, Variables!$B$4), IF(Q8028&gt;-O8029, Q8028+O8029/Variables!$B$5, 0))</f>
        <v>38.639106483535272</v>
      </c>
      <c r="R8029">
        <f>IF(O8029&gt;0, 0, IF(Q8028&gt;-O8029, 0, -O8029 - Q8028*Variables!$B$5))</f>
        <v>0</v>
      </c>
      <c r="S8029">
        <f t="shared" si="754"/>
        <v>0</v>
      </c>
      <c r="T8029">
        <f t="shared" si="755"/>
        <v>0</v>
      </c>
    </row>
    <row r="8030" spans="1:20" x14ac:dyDescent="0.3">
      <c r="A8030" s="3">
        <f t="shared" si="750"/>
        <v>43435</v>
      </c>
      <c r="B8030">
        <v>12</v>
      </c>
      <c r="C8030">
        <v>1</v>
      </c>
      <c r="D8030">
        <v>13</v>
      </c>
      <c r="E8030">
        <v>0</v>
      </c>
      <c r="F8030" s="1">
        <f>VLOOKUP(A8030,Weather!$A$1:$E$366, 5)</f>
        <v>0.60377358490566124</v>
      </c>
      <c r="G8030" s="1">
        <f>VLOOKUP(D8030, Winter!$A$1:$E$25, 2)</f>
        <v>1065.99730178497</v>
      </c>
      <c r="H8030" s="1">
        <f>VLOOKUP(D8030, Winter!$A$1:$E$25, 3)</f>
        <v>611.78362020049099</v>
      </c>
      <c r="I8030" s="1">
        <f>VLOOKUP(D8030, Winter!$A$1:$E$25, 5)</f>
        <v>322.42990654205602</v>
      </c>
      <c r="J8030" s="1">
        <f t="shared" si="751"/>
        <v>322.42990654205602</v>
      </c>
      <c r="K8030" s="47">
        <f t="shared" si="752"/>
        <v>6.0320263884544554</v>
      </c>
      <c r="L8030" s="48">
        <f>Solar!K8047/1000*Variables!$B$3</f>
        <v>11.66315</v>
      </c>
      <c r="M8030" s="1">
        <f>IF(E8030=1, VLOOKUP(D8030, Sheet1!$E$2:$G$26, 2), Sheet1!$G$3)</f>
        <v>0.18618000000000001</v>
      </c>
      <c r="N8030" s="1">
        <f>'Electricity Rates'!$J$3</f>
        <v>0.19270000000000001</v>
      </c>
      <c r="O8030" s="145">
        <f>L8030-K8030</f>
        <v>5.6311236115455445</v>
      </c>
      <c r="P8030">
        <f t="shared" si="753"/>
        <v>1.1623714850551736</v>
      </c>
      <c r="Q8030">
        <f>IF(O8030&gt;0, IF(Q8029+O8030*Variables!$B$5&lt;Variables!$B$4, Q8029+O8030*Variables!$B$5, Variables!$B$4), IF(Q8029&gt;-O8030, Q8029+O8030/Variables!$B$5, 0))</f>
        <v>43.932362678388081</v>
      </c>
      <c r="R8030">
        <f>IF(O8030&gt;0, 0, IF(Q8029&gt;-O8030, 0, -O8030 - Q8029*Variables!$B$5))</f>
        <v>0</v>
      </c>
      <c r="S8030">
        <f t="shared" si="754"/>
        <v>0</v>
      </c>
      <c r="T8030">
        <f t="shared" si="755"/>
        <v>0</v>
      </c>
    </row>
    <row r="8031" spans="1:20" x14ac:dyDescent="0.3">
      <c r="A8031" s="3">
        <f t="shared" si="750"/>
        <v>43435</v>
      </c>
      <c r="B8031">
        <v>12</v>
      </c>
      <c r="C8031">
        <v>1</v>
      </c>
      <c r="D8031">
        <v>14</v>
      </c>
      <c r="E8031">
        <v>0</v>
      </c>
      <c r="F8031" s="1">
        <f>VLOOKUP(A8031,Weather!$A$1:$E$366, 5)</f>
        <v>0.60377358490566124</v>
      </c>
      <c r="G8031" s="1">
        <f>VLOOKUP(D8031, Winter!$A$1:$E$25, 2)</f>
        <v>1084.3762972187601</v>
      </c>
      <c r="H8031" s="1">
        <f>VLOOKUP(D8031, Winter!$A$1:$E$25, 3)</f>
        <v>611.59447701910301</v>
      </c>
      <c r="I8031" s="1">
        <f>VLOOKUP(D8031, Winter!$A$1:$E$25, 5)</f>
        <v>303.73831775700899</v>
      </c>
      <c r="J8031" s="1">
        <f t="shared" si="751"/>
        <v>303.73831775700899</v>
      </c>
      <c r="K8031" s="47">
        <f t="shared" si="752"/>
        <v>5.6823436992686851</v>
      </c>
      <c r="L8031" s="48">
        <f>Solar!K8048/1000*Variables!$B$3</f>
        <v>12.6327</v>
      </c>
      <c r="M8031" s="1">
        <f>IF(E8031=1, VLOOKUP(D8031, Sheet1!$E$2:$G$26, 2), Sheet1!$G$3)</f>
        <v>0.18618000000000001</v>
      </c>
      <c r="N8031" s="1">
        <f>'Electricity Rates'!$J$3</f>
        <v>0.19270000000000001</v>
      </c>
      <c r="O8031" s="145">
        <f>L8031-K8031</f>
        <v>6.9503563007313147</v>
      </c>
      <c r="P8031">
        <f t="shared" si="753"/>
        <v>1.0949876308490756</v>
      </c>
      <c r="Q8031">
        <f>IF(O8031&gt;0, IF(Q8030+O8031*Variables!$B$5&lt;Variables!$B$4, Q8030+O8031*Variables!$B$5, Variables!$B$4), IF(Q8030&gt;-O8031, Q8030+O8031/Variables!$B$5, 0))</f>
        <v>50.465697601075519</v>
      </c>
      <c r="R8031">
        <f>IF(O8031&gt;0, 0, IF(Q8030&gt;-O8031, 0, -O8031 - Q8030*Variables!$B$5))</f>
        <v>0</v>
      </c>
      <c r="S8031">
        <f t="shared" si="754"/>
        <v>0</v>
      </c>
      <c r="T8031">
        <f t="shared" si="755"/>
        <v>0</v>
      </c>
    </row>
    <row r="8032" spans="1:20" x14ac:dyDescent="0.3">
      <c r="A8032" s="3">
        <f t="shared" si="750"/>
        <v>43435</v>
      </c>
      <c r="B8032">
        <v>12</v>
      </c>
      <c r="C8032">
        <v>1</v>
      </c>
      <c r="D8032">
        <v>15</v>
      </c>
      <c r="E8032">
        <v>0</v>
      </c>
      <c r="F8032" s="1">
        <f>VLOOKUP(A8032,Weather!$A$1:$E$366, 5)</f>
        <v>0.60377358490566124</v>
      </c>
      <c r="G8032" s="1">
        <f>VLOOKUP(D8032, Winter!$A$1:$E$25, 2)</f>
        <v>1093.6540058115399</v>
      </c>
      <c r="H8032" s="1">
        <f>VLOOKUP(D8032, Winter!$A$1:$E$25, 3)</f>
        <v>601.87029228184497</v>
      </c>
      <c r="I8032" s="1">
        <f>VLOOKUP(D8032, Winter!$A$1:$E$25, 5)</f>
        <v>271.02803738317698</v>
      </c>
      <c r="J8032" s="1">
        <f t="shared" si="751"/>
        <v>271.02803738317698</v>
      </c>
      <c r="K8032" s="47">
        <f t="shared" si="752"/>
        <v>5.0703989931935904</v>
      </c>
      <c r="L8032" s="48">
        <f>Solar!K8049/1000*Variables!$B$3</f>
        <v>4.1628999999999996</v>
      </c>
      <c r="M8032" s="1">
        <f>IF(E8032=1, VLOOKUP(D8032, Sheet1!$E$2:$G$26, 2), Sheet1!$G$3)</f>
        <v>0.18618000000000001</v>
      </c>
      <c r="N8032" s="1">
        <f>'Electricity Rates'!$J$3</f>
        <v>0.19270000000000001</v>
      </c>
      <c r="O8032" s="145">
        <f>L8032-K8032</f>
        <v>-0.90749899319359084</v>
      </c>
      <c r="P8032">
        <f t="shared" si="753"/>
        <v>0.97706588598840494</v>
      </c>
      <c r="Q8032">
        <f>IF(O8032&gt;0, IF(Q8031+O8032*Variables!$B$5&lt;Variables!$B$4, Q8031+O8032*Variables!$B$5, Variables!$B$4), IF(Q8031&gt;-O8032, Q8031+O8032/Variables!$B$5, 0))</f>
        <v>49.500273140231272</v>
      </c>
      <c r="R8032">
        <f>IF(O8032&gt;0, 0, IF(Q8031&gt;-O8032, 0, -O8032 - Q8031*Variables!$B$5))</f>
        <v>0</v>
      </c>
      <c r="S8032">
        <f t="shared" si="754"/>
        <v>0</v>
      </c>
      <c r="T8032">
        <f t="shared" si="755"/>
        <v>0</v>
      </c>
    </row>
    <row r="8033" spans="1:20" x14ac:dyDescent="0.3">
      <c r="A8033" s="3">
        <f t="shared" si="750"/>
        <v>43435</v>
      </c>
      <c r="B8033">
        <v>12</v>
      </c>
      <c r="C8033">
        <v>1</v>
      </c>
      <c r="D8033">
        <v>16</v>
      </c>
      <c r="E8033">
        <v>0</v>
      </c>
      <c r="F8033" s="1">
        <f>VLOOKUP(A8033,Weather!$A$1:$E$366, 5)</f>
        <v>0.60377358490566124</v>
      </c>
      <c r="G8033" s="1">
        <f>VLOOKUP(D8033, Winter!$A$1:$E$25, 2)</f>
        <v>1039.2953507679499</v>
      </c>
      <c r="H8033" s="1">
        <f>VLOOKUP(D8033, Winter!$A$1:$E$25, 3)</f>
        <v>558.82352941176396</v>
      </c>
      <c r="I8033" s="1">
        <f>VLOOKUP(D8033, Winter!$A$1:$E$25, 5)</f>
        <v>252.336448598131</v>
      </c>
      <c r="J8033" s="1">
        <f t="shared" si="751"/>
        <v>252.336448598131</v>
      </c>
      <c r="K8033" s="47">
        <f t="shared" si="752"/>
        <v>4.7207163040078388</v>
      </c>
      <c r="L8033" s="48">
        <f>Solar!K8050/1000*Variables!$B$3</f>
        <v>2.6488499999999999</v>
      </c>
      <c r="M8033" s="1">
        <f>IF(E8033=1, VLOOKUP(D8033, Sheet1!$E$2:$G$26, 2), Sheet1!$G$3)</f>
        <v>0.18618000000000001</v>
      </c>
      <c r="N8033" s="1">
        <f>'Electricity Rates'!$J$3</f>
        <v>0.19270000000000001</v>
      </c>
      <c r="O8033" s="145">
        <f>L8033-K8033</f>
        <v>-2.0718663040078389</v>
      </c>
      <c r="P8033">
        <f t="shared" si="753"/>
        <v>0.90968203178231055</v>
      </c>
      <c r="Q8033">
        <f>IF(O8033&gt;0, IF(Q8032+O8033*Variables!$B$5&lt;Variables!$B$4, Q8032+O8033*Variables!$B$5, Variables!$B$4), IF(Q8032&gt;-O8033, Q8032+O8033/Variables!$B$5, 0))</f>
        <v>47.296160050861232</v>
      </c>
      <c r="R8033">
        <f>IF(O8033&gt;0, 0, IF(Q8032&gt;-O8033, 0, -O8033 - Q8032*Variables!$B$5))</f>
        <v>0</v>
      </c>
      <c r="S8033">
        <f t="shared" si="754"/>
        <v>0</v>
      </c>
      <c r="T8033">
        <f t="shared" si="755"/>
        <v>0</v>
      </c>
    </row>
    <row r="8034" spans="1:20" x14ac:dyDescent="0.3">
      <c r="A8034" s="3">
        <f t="shared" si="750"/>
        <v>43435</v>
      </c>
      <c r="B8034">
        <v>12</v>
      </c>
      <c r="C8034">
        <v>1</v>
      </c>
      <c r="D8034">
        <v>17</v>
      </c>
      <c r="E8034">
        <v>0</v>
      </c>
      <c r="F8034" s="1">
        <f>VLOOKUP(A8034,Weather!$A$1:$E$366, 5)</f>
        <v>0.60377358490566124</v>
      </c>
      <c r="G8034" s="1">
        <f>VLOOKUP(D8034, Winter!$A$1:$E$25, 2)</f>
        <v>889.47696139476898</v>
      </c>
      <c r="H8034" s="1">
        <f>VLOOKUP(D8034, Winter!$A$1:$E$25, 3)</f>
        <v>506.24728802056097</v>
      </c>
      <c r="I8034" s="1">
        <f>VLOOKUP(D8034, Winter!$A$1:$E$25, 5)</f>
        <v>228.971962616822</v>
      </c>
      <c r="J8034" s="1">
        <f t="shared" si="751"/>
        <v>228.971962616822</v>
      </c>
      <c r="K8034" s="47">
        <f t="shared" si="752"/>
        <v>4.28361294252562</v>
      </c>
      <c r="L8034" s="48">
        <f>Solar!K8051/1000*Variables!$B$3</f>
        <v>0.51795000000000002</v>
      </c>
      <c r="M8034" s="1">
        <f>IF(E8034=1, VLOOKUP(D8034, Sheet1!$E$2:$G$26, 2), Sheet1!$G$3)</f>
        <v>0.18618000000000001</v>
      </c>
      <c r="N8034" s="1">
        <f>'Electricity Rates'!$J$3</f>
        <v>0.19270000000000001</v>
      </c>
      <c r="O8034" s="145">
        <f>L8034-K8034</f>
        <v>-3.7656629425256201</v>
      </c>
      <c r="P8034">
        <f t="shared" si="753"/>
        <v>0.82545221402468705</v>
      </c>
      <c r="Q8034">
        <f>IF(O8034&gt;0, IF(Q8033+O8034*Variables!$B$5&lt;Variables!$B$4, Q8033+O8034*Variables!$B$5, Variables!$B$4), IF(Q8033&gt;-O8034, Q8033+O8034/Variables!$B$5, 0))</f>
        <v>43.290135643919086</v>
      </c>
      <c r="R8034">
        <f>IF(O8034&gt;0, 0, IF(Q8033&gt;-O8034, 0, -O8034 - Q8033*Variables!$B$5))</f>
        <v>0</v>
      </c>
      <c r="S8034">
        <f t="shared" si="754"/>
        <v>0</v>
      </c>
      <c r="T8034">
        <f t="shared" si="755"/>
        <v>0</v>
      </c>
    </row>
    <row r="8035" spans="1:20" x14ac:dyDescent="0.3">
      <c r="A8035" s="3">
        <f t="shared" si="750"/>
        <v>43435</v>
      </c>
      <c r="B8035">
        <v>12</v>
      </c>
      <c r="C8035">
        <v>1</v>
      </c>
      <c r="D8035">
        <v>18</v>
      </c>
      <c r="E8035">
        <v>0</v>
      </c>
      <c r="F8035" s="1">
        <f>VLOOKUP(A8035,Weather!$A$1:$E$366, 5)</f>
        <v>0.60377358490566124</v>
      </c>
      <c r="G8035" s="1">
        <f>VLOOKUP(D8035, Winter!$A$1:$E$25, 2)</f>
        <v>689.67932752179297</v>
      </c>
      <c r="H8035" s="1">
        <f>VLOOKUP(D8035, Winter!$A$1:$E$25, 3)</f>
        <v>477.48083534529701</v>
      </c>
      <c r="I8035" s="1">
        <f>VLOOKUP(D8035, Winter!$A$1:$E$25, 5)</f>
        <v>257.009345794392</v>
      </c>
      <c r="J8035" s="1">
        <f t="shared" si="751"/>
        <v>257.009345794392</v>
      </c>
      <c r="K8035" s="47">
        <f t="shared" si="752"/>
        <v>4.808136976304267</v>
      </c>
      <c r="L8035" s="48">
        <f>Solar!K8052/1000*Variables!$B$3</f>
        <v>0</v>
      </c>
      <c r="M8035" s="1">
        <f>IF(E8035=1, VLOOKUP(D8035, Sheet1!$E$2:$G$26, 2), Sheet1!$G$3)</f>
        <v>0.18618000000000001</v>
      </c>
      <c r="N8035" s="1">
        <f>'Electricity Rates'!$J$3</f>
        <v>0.19270000000000001</v>
      </c>
      <c r="O8035" s="145">
        <f>L8035-K8035</f>
        <v>-4.808136976304267</v>
      </c>
      <c r="P8035">
        <f t="shared" si="753"/>
        <v>0.92652799533383234</v>
      </c>
      <c r="Q8035">
        <f>IF(O8035&gt;0, IF(Q8034+O8035*Variables!$B$5&lt;Variables!$B$4, Q8034+O8035*Variables!$B$5, Variables!$B$4), IF(Q8034&gt;-O8035, Q8034+O8035/Variables!$B$5, 0))</f>
        <v>38.175096307425186</v>
      </c>
      <c r="R8035">
        <f>IF(O8035&gt;0, 0, IF(Q8034&gt;-O8035, 0, -O8035 - Q8034*Variables!$B$5))</f>
        <v>0</v>
      </c>
      <c r="S8035">
        <f t="shared" si="754"/>
        <v>0</v>
      </c>
      <c r="T8035">
        <f t="shared" si="755"/>
        <v>0</v>
      </c>
    </row>
    <row r="8036" spans="1:20" x14ac:dyDescent="0.3">
      <c r="A8036" s="3">
        <f t="shared" si="750"/>
        <v>43435</v>
      </c>
      <c r="B8036">
        <v>12</v>
      </c>
      <c r="C8036">
        <v>1</v>
      </c>
      <c r="D8036">
        <v>19</v>
      </c>
      <c r="E8036">
        <v>0</v>
      </c>
      <c r="F8036" s="1">
        <f>VLOOKUP(A8036,Weather!$A$1:$E$366, 5)</f>
        <v>0.60377358490566124</v>
      </c>
      <c r="G8036" s="1">
        <f>VLOOKUP(D8036, Winter!$A$1:$E$25, 2)</f>
        <v>503.50249066002402</v>
      </c>
      <c r="H8036" s="1">
        <f>VLOOKUP(D8036, Winter!$A$1:$E$25, 3)</f>
        <v>367.75553800108997</v>
      </c>
      <c r="I8036" s="1">
        <f>VLOOKUP(D8036, Winter!$A$1:$E$25, 5)</f>
        <v>266.355140186916</v>
      </c>
      <c r="J8036" s="1">
        <f t="shared" si="751"/>
        <v>266.355140186916</v>
      </c>
      <c r="K8036" s="47">
        <f t="shared" si="752"/>
        <v>4.9829783208971614</v>
      </c>
      <c r="L8036" s="48">
        <f>Solar!K8053/1000*Variables!$B$3</f>
        <v>0</v>
      </c>
      <c r="M8036" s="1">
        <f>IF(E8036=1, VLOOKUP(D8036, Sheet1!$E$2:$G$26, 2), Sheet1!$G$3)</f>
        <v>0.18618000000000001</v>
      </c>
      <c r="N8036" s="1">
        <f>'Electricity Rates'!$J$3</f>
        <v>0.19270000000000001</v>
      </c>
      <c r="O8036" s="145">
        <f>L8036-K8036</f>
        <v>-4.9829783208971614</v>
      </c>
      <c r="P8036">
        <f t="shared" si="753"/>
        <v>0.96021992243688303</v>
      </c>
      <c r="Q8036">
        <f>IF(O8036&gt;0, IF(Q8035+O8036*Variables!$B$5&lt;Variables!$B$4, Q8035+O8036*Variables!$B$5, Variables!$B$4), IF(Q8035&gt;-O8036, Q8035+O8036/Variables!$B$5, 0))</f>
        <v>32.874055540513311</v>
      </c>
      <c r="R8036">
        <f>IF(O8036&gt;0, 0, IF(Q8035&gt;-O8036, 0, -O8036 - Q8035*Variables!$B$5))</f>
        <v>0</v>
      </c>
      <c r="S8036">
        <f t="shared" si="754"/>
        <v>0</v>
      </c>
      <c r="T8036">
        <f t="shared" si="755"/>
        <v>0</v>
      </c>
    </row>
    <row r="8037" spans="1:20" x14ac:dyDescent="0.3">
      <c r="A8037" s="3">
        <f t="shared" si="750"/>
        <v>43435</v>
      </c>
      <c r="B8037">
        <v>12</v>
      </c>
      <c r="C8037">
        <v>1</v>
      </c>
      <c r="D8037">
        <v>20</v>
      </c>
      <c r="E8037">
        <v>0</v>
      </c>
      <c r="F8037" s="1">
        <f>VLOOKUP(A8037,Weather!$A$1:$E$366, 5)</f>
        <v>0.60377358490566124</v>
      </c>
      <c r="G8037" s="1">
        <f>VLOOKUP(D8037, Winter!$A$1:$E$25, 2)</f>
        <v>385.507471980074</v>
      </c>
      <c r="H8037" s="1">
        <f>VLOOKUP(D8037, Winter!$A$1:$E$25, 3)</f>
        <v>329.45960680470398</v>
      </c>
      <c r="I8037" s="1">
        <f>VLOOKUP(D8037, Winter!$A$1:$E$25, 5)</f>
        <v>275.70093457943898</v>
      </c>
      <c r="J8037" s="1">
        <f t="shared" si="751"/>
        <v>275.70093457943898</v>
      </c>
      <c r="K8037" s="47">
        <f t="shared" si="752"/>
        <v>5.1578196654900381</v>
      </c>
      <c r="L8037" s="48">
        <f>Solar!K8054/1000*Variables!$B$3</f>
        <v>0</v>
      </c>
      <c r="M8037" s="1">
        <f>IF(E8037=1, VLOOKUP(D8037, Sheet1!$E$2:$G$26, 2), Sheet1!$G$3)</f>
        <v>0.18618000000000001</v>
      </c>
      <c r="N8037" s="1">
        <f>'Electricity Rates'!$J$3</f>
        <v>0.19270000000000001</v>
      </c>
      <c r="O8037" s="145">
        <f>L8037-K8037</f>
        <v>-5.1578196654900381</v>
      </c>
      <c r="P8037">
        <f t="shared" si="753"/>
        <v>0.99391184953993039</v>
      </c>
      <c r="Q8037">
        <f>IF(O8037&gt;0, IF(Q8036+O8037*Variables!$B$5&lt;Variables!$B$4, Q8036+O8037*Variables!$B$5, Variables!$B$4), IF(Q8036&gt;-O8037, Q8036+O8037/Variables!$B$5, 0))</f>
        <v>27.387013343183483</v>
      </c>
      <c r="R8037">
        <f>IF(O8037&gt;0, 0, IF(Q8036&gt;-O8037, 0, -O8037 - Q8036*Variables!$B$5))</f>
        <v>0</v>
      </c>
      <c r="S8037">
        <f t="shared" si="754"/>
        <v>0</v>
      </c>
      <c r="T8037">
        <f t="shared" si="755"/>
        <v>0</v>
      </c>
    </row>
    <row r="8038" spans="1:20" x14ac:dyDescent="0.3">
      <c r="A8038" s="3">
        <f t="shared" si="750"/>
        <v>43435</v>
      </c>
      <c r="B8038">
        <v>12</v>
      </c>
      <c r="C8038">
        <v>1</v>
      </c>
      <c r="D8038">
        <v>21</v>
      </c>
      <c r="E8038">
        <v>0</v>
      </c>
      <c r="F8038" s="1">
        <f>VLOOKUP(A8038,Weather!$A$1:$E$366, 5)</f>
        <v>0.60377358490566124</v>
      </c>
      <c r="G8038" s="1">
        <f>VLOOKUP(D8038, Winter!$A$1:$E$25, 2)</f>
        <v>340.23972602739599</v>
      </c>
      <c r="H8038" s="1">
        <f>VLOOKUP(D8038, Winter!$A$1:$E$25, 3)</f>
        <v>286.390591795636</v>
      </c>
      <c r="I8038" s="1">
        <f>VLOOKUP(D8038, Winter!$A$1:$E$25, 5)</f>
        <v>289.71962616822401</v>
      </c>
      <c r="J8038" s="1">
        <f t="shared" si="751"/>
        <v>289.71962616822401</v>
      </c>
      <c r="K8038" s="47">
        <f t="shared" si="752"/>
        <v>5.4200816823793616</v>
      </c>
      <c r="L8038" s="48">
        <f>Solar!K8055/1000*Variables!$B$3</f>
        <v>0</v>
      </c>
      <c r="M8038" s="1">
        <f>IF(E8038=1, VLOOKUP(D8038, Sheet1!$E$2:$G$26, 2), Sheet1!$G$3)</f>
        <v>0.18618000000000001</v>
      </c>
      <c r="N8038" s="1">
        <f>'Electricity Rates'!$J$3</f>
        <v>0.19270000000000001</v>
      </c>
      <c r="O8038" s="145">
        <f>L8038-K8038</f>
        <v>-5.4200816823793616</v>
      </c>
      <c r="P8038">
        <f t="shared" si="753"/>
        <v>1.044449740194503</v>
      </c>
      <c r="Q8038">
        <f>IF(O8038&gt;0, IF(Q8037+O8038*Variables!$B$5&lt;Variables!$B$4, Q8037+O8038*Variables!$B$5, Variables!$B$4), IF(Q8037&gt;-O8038, Q8037+O8038/Variables!$B$5, 0))</f>
        <v>21.620969000226715</v>
      </c>
      <c r="R8038">
        <f>IF(O8038&gt;0, 0, IF(Q8037&gt;-O8038, 0, -O8038 - Q8037*Variables!$B$5))</f>
        <v>0</v>
      </c>
      <c r="S8038">
        <f t="shared" si="754"/>
        <v>0</v>
      </c>
      <c r="T8038">
        <f t="shared" si="755"/>
        <v>0</v>
      </c>
    </row>
    <row r="8039" spans="1:20" x14ac:dyDescent="0.3">
      <c r="A8039" s="3">
        <f t="shared" si="750"/>
        <v>43435</v>
      </c>
      <c r="B8039">
        <v>12</v>
      </c>
      <c r="C8039">
        <v>1</v>
      </c>
      <c r="D8039">
        <v>22</v>
      </c>
      <c r="E8039">
        <v>0</v>
      </c>
      <c r="F8039" s="1">
        <f>VLOOKUP(A8039,Weather!$A$1:$E$366, 5)</f>
        <v>0.60377358490566124</v>
      </c>
      <c r="G8039" s="1">
        <f>VLOOKUP(D8039, Winter!$A$1:$E$25, 2)</f>
        <v>300</v>
      </c>
      <c r="H8039" s="1">
        <f>VLOOKUP(D8039, Winter!$A$1:$E$25, 3)</f>
        <v>271.915575384683</v>
      </c>
      <c r="I8039" s="1">
        <f>VLOOKUP(D8039, Winter!$A$1:$E$25, 5)</f>
        <v>285.04672897196201</v>
      </c>
      <c r="J8039" s="1">
        <f t="shared" si="751"/>
        <v>285.04672897196201</v>
      </c>
      <c r="K8039" s="47">
        <f t="shared" si="752"/>
        <v>5.3326610100829139</v>
      </c>
      <c r="L8039" s="48">
        <f>Solar!K8056/1000*Variables!$B$3</f>
        <v>0</v>
      </c>
      <c r="M8039" s="1">
        <f>IF(E8039=1, VLOOKUP(D8039, Sheet1!$E$2:$G$26, 2), Sheet1!$G$3)</f>
        <v>0.18618000000000001</v>
      </c>
      <c r="N8039" s="1">
        <f>'Electricity Rates'!$J$3</f>
        <v>0.19270000000000001</v>
      </c>
      <c r="O8039" s="145">
        <f>L8039-K8039</f>
        <v>-5.3326610100829139</v>
      </c>
      <c r="P8039">
        <f t="shared" si="753"/>
        <v>1.0276037766429775</v>
      </c>
      <c r="Q8039">
        <f>IF(O8039&gt;0, IF(Q8038+O8039*Variables!$B$5&lt;Variables!$B$4, Q8038+O8039*Variables!$B$5, Variables!$B$4), IF(Q8038&gt;-O8039, Q8038+O8039/Variables!$B$5, 0))</f>
        <v>15.947925372478934</v>
      </c>
      <c r="R8039">
        <f>IF(O8039&gt;0, 0, IF(Q8038&gt;-O8039, 0, -O8039 - Q8038*Variables!$B$5))</f>
        <v>0</v>
      </c>
      <c r="S8039">
        <f t="shared" si="754"/>
        <v>0</v>
      </c>
      <c r="T8039">
        <f t="shared" si="755"/>
        <v>0</v>
      </c>
    </row>
    <row r="8040" spans="1:20" x14ac:dyDescent="0.3">
      <c r="A8040" s="3">
        <f t="shared" si="750"/>
        <v>43435</v>
      </c>
      <c r="B8040">
        <v>12</v>
      </c>
      <c r="C8040">
        <v>1</v>
      </c>
      <c r="D8040">
        <v>23</v>
      </c>
      <c r="E8040">
        <v>0</v>
      </c>
      <c r="F8040" s="1">
        <f>VLOOKUP(A8040,Weather!$A$1:$E$366, 5)</f>
        <v>0.60377358490566124</v>
      </c>
      <c r="G8040" s="1">
        <f>VLOOKUP(D8040, Winter!$A$1:$E$25, 2)</f>
        <v>290.90909090909099</v>
      </c>
      <c r="H8040" s="1">
        <f>VLOOKUP(D8040, Winter!$A$1:$E$25, 3)</f>
        <v>266.95334839061297</v>
      </c>
      <c r="I8040" s="1">
        <f>VLOOKUP(D8040, Winter!$A$1:$E$25, 5)</f>
        <v>285.04672897196201</v>
      </c>
      <c r="J8040" s="1">
        <f t="shared" si="751"/>
        <v>285.04672897196201</v>
      </c>
      <c r="K8040" s="47">
        <f t="shared" si="752"/>
        <v>5.3326610100829139</v>
      </c>
      <c r="L8040" s="48">
        <f>Solar!K8057/1000*Variables!$B$3</f>
        <v>0</v>
      </c>
      <c r="M8040" s="1">
        <f>IF(E8040=1, VLOOKUP(D8040, Sheet1!$E$2:$G$26, 2), Sheet1!$G$3)</f>
        <v>0.18618000000000001</v>
      </c>
      <c r="N8040" s="1">
        <f>'Electricity Rates'!$J$3</f>
        <v>0.19270000000000001</v>
      </c>
      <c r="O8040" s="145">
        <f>L8040-K8040</f>
        <v>-5.3326610100829139</v>
      </c>
      <c r="P8040">
        <f t="shared" si="753"/>
        <v>1.0276037766429775</v>
      </c>
      <c r="Q8040">
        <f>IF(O8040&gt;0, IF(Q8039+O8040*Variables!$B$5&lt;Variables!$B$4, Q8039+O8040*Variables!$B$5, Variables!$B$4), IF(Q8039&gt;-O8040, Q8039+O8040/Variables!$B$5, 0))</f>
        <v>10.274881744731154</v>
      </c>
      <c r="R8040">
        <f>IF(O8040&gt;0, 0, IF(Q8039&gt;-O8040, 0, -O8040 - Q8039*Variables!$B$5))</f>
        <v>0</v>
      </c>
      <c r="S8040">
        <f t="shared" si="754"/>
        <v>0</v>
      </c>
      <c r="T8040">
        <f t="shared" si="755"/>
        <v>0</v>
      </c>
    </row>
    <row r="8041" spans="1:20" x14ac:dyDescent="0.3">
      <c r="A8041" s="3">
        <f t="shared" si="750"/>
        <v>43435</v>
      </c>
      <c r="B8041">
        <v>12</v>
      </c>
      <c r="C8041">
        <v>1</v>
      </c>
      <c r="D8041">
        <v>24</v>
      </c>
      <c r="E8041">
        <v>0</v>
      </c>
      <c r="F8041" s="1">
        <f>VLOOKUP(A8041,Weather!$A$1:$E$366, 5)</f>
        <v>0.60377358490566124</v>
      </c>
      <c r="G8041" s="1">
        <f>VLOOKUP(D8041, Winter!$A$1:$E$25, 2)</f>
        <v>272.72727272727298</v>
      </c>
      <c r="H8041" s="1">
        <f>VLOOKUP(D8041, Winter!$A$1:$E$25, 3)</f>
        <v>266.74195307023803</v>
      </c>
      <c r="I8041" s="1">
        <f>VLOOKUP(D8041, Winter!$A$1:$E$25, 5)</f>
        <v>285.04672897196201</v>
      </c>
      <c r="J8041" s="1">
        <f t="shared" si="751"/>
        <v>285.04672897196201</v>
      </c>
      <c r="K8041" s="47">
        <f t="shared" si="752"/>
        <v>5.3326610100829139</v>
      </c>
      <c r="L8041" s="48">
        <f>Solar!K8058/1000*Variables!$B$3</f>
        <v>0</v>
      </c>
      <c r="M8041" s="1">
        <f>IF(E8041=1, VLOOKUP(D8041, Sheet1!$E$2:$G$26, 2), Sheet1!$G$3)</f>
        <v>0.18618000000000001</v>
      </c>
      <c r="N8041" s="1">
        <f>'Electricity Rates'!$J$3</f>
        <v>0.19270000000000001</v>
      </c>
      <c r="O8041" s="145">
        <f>L8041-K8041</f>
        <v>-5.3326610100829139</v>
      </c>
      <c r="P8041">
        <f t="shared" si="753"/>
        <v>1.0276037766429775</v>
      </c>
      <c r="Q8041">
        <f>IF(O8041&gt;0, IF(Q8040+O8041*Variables!$B$5&lt;Variables!$B$4, Q8040+O8041*Variables!$B$5, Variables!$B$4), IF(Q8040&gt;-O8041, Q8040+O8041/Variables!$B$5, 0))</f>
        <v>4.6018381169833731</v>
      </c>
      <c r="R8041">
        <f>IF(O8041&gt;0, 0, IF(Q8040&gt;-O8041, 0, -O8041 - Q8040*Variables!$B$5))</f>
        <v>0</v>
      </c>
      <c r="S8041">
        <f t="shared" si="754"/>
        <v>0</v>
      </c>
      <c r="T8041">
        <f t="shared" si="755"/>
        <v>0</v>
      </c>
    </row>
    <row r="8042" spans="1:20" x14ac:dyDescent="0.3">
      <c r="A8042" s="3">
        <f t="shared" si="750"/>
        <v>43436</v>
      </c>
      <c r="B8042">
        <v>12</v>
      </c>
      <c r="C8042">
        <v>2</v>
      </c>
      <c r="D8042">
        <v>1</v>
      </c>
      <c r="E8042">
        <v>0</v>
      </c>
      <c r="F8042" s="1">
        <f>VLOOKUP(A8042,Weather!$A$1:$E$366, 5)</f>
        <v>0.56603773584905692</v>
      </c>
      <c r="G8042" s="1">
        <f>VLOOKUP(D8042, Winter!$A$1:$E$25, 2)</f>
        <v>281.81818181818198</v>
      </c>
      <c r="H8042" s="1">
        <f>VLOOKUP(D8042, Winter!$A$1:$E$25, 3)</f>
        <v>257.04002047196798</v>
      </c>
      <c r="I8042" s="1">
        <f>VLOOKUP(D8042, Winter!$A$1:$E$25, 5)</f>
        <v>266.355140186916</v>
      </c>
      <c r="J8042" s="1">
        <f t="shared" si="751"/>
        <v>266.355140186916</v>
      </c>
      <c r="K8042" s="47">
        <f t="shared" si="752"/>
        <v>4.9829783208971614</v>
      </c>
      <c r="L8042" s="48">
        <f>Solar!K8059/1000*Variables!$B$3</f>
        <v>0</v>
      </c>
      <c r="M8042" s="1">
        <f>IF(E8042=1, VLOOKUP(D8042, Sheet1!$E$2:$G$26, 2), Sheet1!$G$3)</f>
        <v>0.18618000000000001</v>
      </c>
      <c r="N8042" s="1">
        <f>'Electricity Rates'!$J$3</f>
        <v>0.19270000000000001</v>
      </c>
      <c r="O8042" s="145">
        <f>L8042-K8042</f>
        <v>-4.9829783208971614</v>
      </c>
      <c r="P8042">
        <f t="shared" si="753"/>
        <v>0.96021992243688303</v>
      </c>
      <c r="Q8042">
        <f>IF(O8042&gt;0, IF(Q8041+O8042*Variables!$B$5&lt;Variables!$B$4, Q8041+O8042*Variables!$B$5, Variables!$B$4), IF(Q8041&gt;-O8042, Q8041+O8042/Variables!$B$5, 0))</f>
        <v>0</v>
      </c>
      <c r="R8042">
        <f>IF(O8042&gt;0, 0, IF(Q8041&gt;-O8042, 0, -O8042 - Q8041*Variables!$B$5))</f>
        <v>0.65725049093279075</v>
      </c>
      <c r="S8042">
        <f t="shared" si="754"/>
        <v>0.12236689640186699</v>
      </c>
      <c r="T8042">
        <f t="shared" si="755"/>
        <v>0</v>
      </c>
    </row>
    <row r="8043" spans="1:20" x14ac:dyDescent="0.3">
      <c r="A8043" s="3">
        <f t="shared" si="750"/>
        <v>43436</v>
      </c>
      <c r="B8043">
        <v>12</v>
      </c>
      <c r="C8043">
        <v>2</v>
      </c>
      <c r="D8043">
        <v>2</v>
      </c>
      <c r="E8043">
        <v>0</v>
      </c>
      <c r="F8043" s="1">
        <f>VLOOKUP(A8043,Weather!$A$1:$E$366, 5)</f>
        <v>0.56603773584905692</v>
      </c>
      <c r="G8043" s="1">
        <f>VLOOKUP(D8043, Winter!$A$1:$E$25, 2)</f>
        <v>282.10356994603501</v>
      </c>
      <c r="H8043" s="1">
        <f>VLOOKUP(D8043, Winter!$A$1:$E$25, 3)</f>
        <v>280.66066600651902</v>
      </c>
      <c r="I8043" s="1">
        <f>VLOOKUP(D8043, Winter!$A$1:$E$25, 5)</f>
        <v>285.04672897196201</v>
      </c>
      <c r="J8043" s="1">
        <f t="shared" si="751"/>
        <v>285.04672897196201</v>
      </c>
      <c r="K8043" s="47">
        <f t="shared" si="752"/>
        <v>5.3326610100829139</v>
      </c>
      <c r="L8043" s="48">
        <f>Solar!K8060/1000*Variables!$B$3</f>
        <v>0</v>
      </c>
      <c r="M8043" s="1">
        <f>IF(E8043=1, VLOOKUP(D8043, Sheet1!$E$2:$G$26, 2), Sheet1!$G$3)</f>
        <v>0.18618000000000001</v>
      </c>
      <c r="N8043" s="1">
        <f>'Electricity Rates'!$J$3</f>
        <v>0.19270000000000001</v>
      </c>
      <c r="O8043" s="145">
        <f>L8043-K8043</f>
        <v>-5.3326610100829139</v>
      </c>
      <c r="P8043">
        <f t="shared" si="753"/>
        <v>1.0276037766429775</v>
      </c>
      <c r="Q8043">
        <f>IF(O8043&gt;0, IF(Q8042+O8043*Variables!$B$5&lt;Variables!$B$4, Q8042+O8043*Variables!$B$5, Variables!$B$4), IF(Q8042&gt;-O8043, Q8042+O8043/Variables!$B$5, 0))</f>
        <v>0</v>
      </c>
      <c r="R8043">
        <f>IF(O8043&gt;0, 0, IF(Q8042&gt;-O8043, 0, -O8043 - Q8042*Variables!$B$5))</f>
        <v>5.3326610100829139</v>
      </c>
      <c r="S8043">
        <f t="shared" si="754"/>
        <v>0.99283482685723701</v>
      </c>
      <c r="T8043">
        <f t="shared" si="755"/>
        <v>0</v>
      </c>
    </row>
    <row r="8044" spans="1:20" x14ac:dyDescent="0.3">
      <c r="A8044" s="3">
        <f t="shared" si="750"/>
        <v>43436</v>
      </c>
      <c r="B8044">
        <v>12</v>
      </c>
      <c r="C8044">
        <v>2</v>
      </c>
      <c r="D8044">
        <v>3</v>
      </c>
      <c r="E8044">
        <v>0</v>
      </c>
      <c r="F8044" s="1">
        <f>VLOOKUP(A8044,Weather!$A$1:$E$366, 5)</f>
        <v>0.56603773584905692</v>
      </c>
      <c r="G8044" s="1">
        <f>VLOOKUP(D8044, Winter!$A$1:$E$25, 2)</f>
        <v>282.300747198007</v>
      </c>
      <c r="H8044" s="1">
        <f>VLOOKUP(D8044, Winter!$A$1:$E$25, 3)</f>
        <v>272.72727272727298</v>
      </c>
      <c r="I8044" s="1">
        <f>VLOOKUP(D8044, Winter!$A$1:$E$25, 5)</f>
        <v>271.02803738317698</v>
      </c>
      <c r="J8044" s="1">
        <f t="shared" si="751"/>
        <v>271.02803738317698</v>
      </c>
      <c r="K8044" s="47">
        <f t="shared" si="752"/>
        <v>5.0703989931935904</v>
      </c>
      <c r="L8044" s="48">
        <f>Solar!K8061/1000*Variables!$B$3</f>
        <v>0</v>
      </c>
      <c r="M8044" s="1">
        <f>IF(E8044=1, VLOOKUP(D8044, Sheet1!$E$2:$G$26, 2), Sheet1!$G$3)</f>
        <v>0.18618000000000001</v>
      </c>
      <c r="N8044" s="1">
        <f>'Electricity Rates'!$J$3</f>
        <v>0.19270000000000001</v>
      </c>
      <c r="O8044" s="145">
        <f>L8044-K8044</f>
        <v>-5.0703989931935904</v>
      </c>
      <c r="P8044">
        <f t="shared" si="753"/>
        <v>0.97706588598840494</v>
      </c>
      <c r="Q8044">
        <f>IF(O8044&gt;0, IF(Q8043+O8044*Variables!$B$5&lt;Variables!$B$4, Q8043+O8044*Variables!$B$5, Variables!$B$4), IF(Q8043&gt;-O8044, Q8043+O8044/Variables!$B$5, 0))</f>
        <v>0</v>
      </c>
      <c r="R8044">
        <f>IF(O8044&gt;0, 0, IF(Q8043&gt;-O8044, 0, -O8044 - Q8043*Variables!$B$5))</f>
        <v>5.0703989931935904</v>
      </c>
      <c r="S8044">
        <f t="shared" si="754"/>
        <v>0.9440068845527827</v>
      </c>
      <c r="T8044">
        <f t="shared" si="755"/>
        <v>0</v>
      </c>
    </row>
    <row r="8045" spans="1:20" x14ac:dyDescent="0.3">
      <c r="A8045" s="3">
        <f t="shared" si="750"/>
        <v>43436</v>
      </c>
      <c r="B8045">
        <v>12</v>
      </c>
      <c r="C8045">
        <v>2</v>
      </c>
      <c r="D8045">
        <v>4</v>
      </c>
      <c r="E8045">
        <v>0</v>
      </c>
      <c r="F8045" s="1">
        <f>VLOOKUP(A8045,Weather!$A$1:$E$366, 5)</f>
        <v>0.56603773584905692</v>
      </c>
      <c r="G8045" s="1">
        <f>VLOOKUP(D8045, Winter!$A$1:$E$25, 2)</f>
        <v>308.82074789439099</v>
      </c>
      <c r="H8045" s="1">
        <f>VLOOKUP(D8045, Winter!$A$1:$E$25, 3)</f>
        <v>281.81818181818198</v>
      </c>
      <c r="I8045" s="1">
        <f>VLOOKUP(D8045, Winter!$A$1:$E$25, 5)</f>
        <v>285.04672897196201</v>
      </c>
      <c r="J8045" s="1">
        <f t="shared" si="751"/>
        <v>285.04672897196201</v>
      </c>
      <c r="K8045" s="47">
        <f t="shared" si="752"/>
        <v>5.3326610100829139</v>
      </c>
      <c r="L8045" s="48">
        <f>Solar!K8062/1000*Variables!$B$3</f>
        <v>0</v>
      </c>
      <c r="M8045" s="1">
        <f>IF(E8045=1, VLOOKUP(D8045, Sheet1!$E$2:$G$26, 2), Sheet1!$G$3)</f>
        <v>0.18618000000000001</v>
      </c>
      <c r="N8045" s="1">
        <f>'Electricity Rates'!$J$3</f>
        <v>0.19270000000000001</v>
      </c>
      <c r="O8045" s="145">
        <f>L8045-K8045</f>
        <v>-5.3326610100829139</v>
      </c>
      <c r="P8045">
        <f t="shared" si="753"/>
        <v>1.0276037766429775</v>
      </c>
      <c r="Q8045">
        <f>IF(O8045&gt;0, IF(Q8044+O8045*Variables!$B$5&lt;Variables!$B$4, Q8044+O8045*Variables!$B$5, Variables!$B$4), IF(Q8044&gt;-O8045, Q8044+O8045/Variables!$B$5, 0))</f>
        <v>0</v>
      </c>
      <c r="R8045">
        <f>IF(O8045&gt;0, 0, IF(Q8044&gt;-O8045, 0, -O8045 - Q8044*Variables!$B$5))</f>
        <v>5.3326610100829139</v>
      </c>
      <c r="S8045">
        <f t="shared" si="754"/>
        <v>0.99283482685723701</v>
      </c>
      <c r="T8045">
        <f t="shared" si="755"/>
        <v>0</v>
      </c>
    </row>
    <row r="8046" spans="1:20" x14ac:dyDescent="0.3">
      <c r="A8046" s="3">
        <f t="shared" si="750"/>
        <v>43436</v>
      </c>
      <c r="B8046">
        <v>12</v>
      </c>
      <c r="C8046">
        <v>2</v>
      </c>
      <c r="D8046">
        <v>5</v>
      </c>
      <c r="E8046">
        <v>0</v>
      </c>
      <c r="F8046" s="1">
        <f>VLOOKUP(A8046,Weather!$A$1:$E$366, 5)</f>
        <v>0.56603773584905692</v>
      </c>
      <c r="G8046" s="1">
        <f>VLOOKUP(D8046, Winter!$A$1:$E$25, 2)</f>
        <v>308.63160471300301</v>
      </c>
      <c r="H8046" s="1">
        <f>VLOOKUP(D8046, Winter!$A$1:$E$25, 3)</f>
        <v>300</v>
      </c>
      <c r="I8046" s="1">
        <f>VLOOKUP(D8046, Winter!$A$1:$E$25, 5)</f>
        <v>303.73831775700899</v>
      </c>
      <c r="J8046" s="1">
        <f t="shared" si="751"/>
        <v>303.73831775700899</v>
      </c>
      <c r="K8046" s="47">
        <f t="shared" si="752"/>
        <v>5.6823436992686851</v>
      </c>
      <c r="L8046" s="48">
        <f>Solar!K8063/1000*Variables!$B$3</f>
        <v>0</v>
      </c>
      <c r="M8046" s="1">
        <f>IF(E8046=1, VLOOKUP(D8046, Sheet1!$E$2:$G$26, 2), Sheet1!$G$3)</f>
        <v>0.18618000000000001</v>
      </c>
      <c r="N8046" s="1">
        <f>'Electricity Rates'!$J$3</f>
        <v>0.19270000000000001</v>
      </c>
      <c r="O8046" s="145">
        <f>L8046-K8046</f>
        <v>-5.6823436992686851</v>
      </c>
      <c r="P8046">
        <f t="shared" si="753"/>
        <v>1.0949876308490756</v>
      </c>
      <c r="Q8046">
        <f>IF(O8046&gt;0, IF(Q8045+O8046*Variables!$B$5&lt;Variables!$B$4, Q8045+O8046*Variables!$B$5, Variables!$B$4), IF(Q8045&gt;-O8046, Q8045+O8046/Variables!$B$5, 0))</f>
        <v>0</v>
      </c>
      <c r="R8046">
        <f>IF(O8046&gt;0, 0, IF(Q8045&gt;-O8046, 0, -O8046 - Q8045*Variables!$B$5))</f>
        <v>5.6823436992686851</v>
      </c>
      <c r="S8046">
        <f t="shared" si="754"/>
        <v>1.0579387499298438</v>
      </c>
      <c r="T8046">
        <f t="shared" si="755"/>
        <v>0</v>
      </c>
    </row>
    <row r="8047" spans="1:20" x14ac:dyDescent="0.3">
      <c r="A8047" s="3">
        <f t="shared" si="750"/>
        <v>43436</v>
      </c>
      <c r="B8047">
        <v>12</v>
      </c>
      <c r="C8047">
        <v>2</v>
      </c>
      <c r="D8047">
        <v>6</v>
      </c>
      <c r="E8047">
        <v>0</v>
      </c>
      <c r="F8047" s="1">
        <f>VLOOKUP(A8047,Weather!$A$1:$E$366, 5)</f>
        <v>0.56603773584905692</v>
      </c>
      <c r="G8047" s="1">
        <f>VLOOKUP(D8047, Winter!$A$1:$E$25, 2)</f>
        <v>331.81818181818198</v>
      </c>
      <c r="H8047" s="1">
        <f>VLOOKUP(D8047, Winter!$A$1:$E$25, 3)</f>
        <v>317.955250948497</v>
      </c>
      <c r="I8047" s="1">
        <f>VLOOKUP(D8047, Winter!$A$1:$E$25, 5)</f>
        <v>322.42990654205602</v>
      </c>
      <c r="J8047" s="1">
        <f t="shared" si="751"/>
        <v>322.42990654205602</v>
      </c>
      <c r="K8047" s="47">
        <f t="shared" si="752"/>
        <v>6.0320263884544554</v>
      </c>
      <c r="L8047" s="48">
        <f>Solar!K8064/1000*Variables!$B$3</f>
        <v>0</v>
      </c>
      <c r="M8047" s="1">
        <f>IF(E8047=1, VLOOKUP(D8047, Sheet1!$E$2:$G$26, 2), Sheet1!$G$3)</f>
        <v>0.18618000000000001</v>
      </c>
      <c r="N8047" s="1">
        <f>'Electricity Rates'!$J$3</f>
        <v>0.19270000000000001</v>
      </c>
      <c r="O8047" s="145">
        <f>L8047-K8047</f>
        <v>-6.0320263884544554</v>
      </c>
      <c r="P8047">
        <f t="shared" si="753"/>
        <v>1.1623714850551736</v>
      </c>
      <c r="Q8047">
        <f>IF(O8047&gt;0, IF(Q8046+O8047*Variables!$B$5&lt;Variables!$B$4, Q8046+O8047*Variables!$B$5, Variables!$B$4), IF(Q8046&gt;-O8047, Q8046+O8047/Variables!$B$5, 0))</f>
        <v>0</v>
      </c>
      <c r="R8047">
        <f>IF(O8047&gt;0, 0, IF(Q8046&gt;-O8047, 0, -O8047 - Q8046*Variables!$B$5))</f>
        <v>6.0320263884544554</v>
      </c>
      <c r="S8047">
        <f t="shared" si="754"/>
        <v>1.1230426730024505</v>
      </c>
      <c r="T8047">
        <f t="shared" si="755"/>
        <v>0</v>
      </c>
    </row>
    <row r="8048" spans="1:20" x14ac:dyDescent="0.3">
      <c r="A8048" s="3">
        <f t="shared" si="750"/>
        <v>43436</v>
      </c>
      <c r="B8048">
        <v>12</v>
      </c>
      <c r="C8048">
        <v>2</v>
      </c>
      <c r="D8048">
        <v>7</v>
      </c>
      <c r="E8048">
        <v>0</v>
      </c>
      <c r="F8048" s="1">
        <f>VLOOKUP(A8048,Weather!$A$1:$E$366, 5)</f>
        <v>0.56603773584905692</v>
      </c>
      <c r="G8048" s="1">
        <f>VLOOKUP(D8048, Winter!$A$1:$E$25, 2)</f>
        <v>445.45454545454498</v>
      </c>
      <c r="H8048" s="1">
        <f>VLOOKUP(D8048, Winter!$A$1:$E$25, 3)</f>
        <v>393.94630558862502</v>
      </c>
      <c r="I8048" s="1">
        <f>VLOOKUP(D8048, Winter!$A$1:$E$25, 5)</f>
        <v>313.08411214953298</v>
      </c>
      <c r="J8048" s="1">
        <f t="shared" si="751"/>
        <v>313.08411214953298</v>
      </c>
      <c r="K8048" s="47">
        <f t="shared" si="752"/>
        <v>5.8571850438615796</v>
      </c>
      <c r="L8048" s="48">
        <f>Solar!K8065/1000*Variables!$B$3</f>
        <v>0</v>
      </c>
      <c r="M8048" s="1">
        <f>IF(E8048=1, VLOOKUP(D8048, Sheet1!$E$2:$G$26, 2), Sheet1!$G$3)</f>
        <v>0.18618000000000001</v>
      </c>
      <c r="N8048" s="1">
        <f>'Electricity Rates'!$J$3</f>
        <v>0.19270000000000001</v>
      </c>
      <c r="O8048" s="145">
        <f>L8048-K8048</f>
        <v>-5.8571850438615796</v>
      </c>
      <c r="P8048">
        <f t="shared" si="753"/>
        <v>1.1286795579521265</v>
      </c>
      <c r="Q8048">
        <f>IF(O8048&gt;0, IF(Q8047+O8048*Variables!$B$5&lt;Variables!$B$4, Q8047+O8048*Variables!$B$5, Variables!$B$4), IF(Q8047&gt;-O8048, Q8047+O8048/Variables!$B$5, 0))</f>
        <v>0</v>
      </c>
      <c r="R8048">
        <f>IF(O8048&gt;0, 0, IF(Q8047&gt;-O8048, 0, -O8048 - Q8047*Variables!$B$5))</f>
        <v>5.8571850438615796</v>
      </c>
      <c r="S8048">
        <f t="shared" si="754"/>
        <v>1.0904907114661491</v>
      </c>
      <c r="T8048">
        <f t="shared" si="755"/>
        <v>0</v>
      </c>
    </row>
    <row r="8049" spans="1:20" x14ac:dyDescent="0.3">
      <c r="A8049" s="3">
        <f t="shared" si="750"/>
        <v>43436</v>
      </c>
      <c r="B8049">
        <v>12</v>
      </c>
      <c r="C8049">
        <v>2</v>
      </c>
      <c r="D8049">
        <v>8</v>
      </c>
      <c r="E8049">
        <v>0</v>
      </c>
      <c r="F8049" s="1">
        <f>VLOOKUP(A8049,Weather!$A$1:$E$366, 5)</f>
        <v>0.56603773584905692</v>
      </c>
      <c r="G8049" s="1">
        <f>VLOOKUP(D8049, Winter!$A$1:$E$25, 2)</f>
        <v>654.54545454545405</v>
      </c>
      <c r="H8049" s="1">
        <f>VLOOKUP(D8049, Winter!$A$1:$E$25, 3)</f>
        <v>498.50910668787998</v>
      </c>
      <c r="I8049" s="1">
        <f>VLOOKUP(D8049, Winter!$A$1:$E$25, 5)</f>
        <v>294.39252336448601</v>
      </c>
      <c r="J8049" s="1">
        <f t="shared" si="751"/>
        <v>294.39252336448601</v>
      </c>
      <c r="K8049" s="47">
        <f t="shared" si="752"/>
        <v>5.5075023546758084</v>
      </c>
      <c r="L8049" s="48">
        <f>Solar!K8066/1000*Variables!$B$3</f>
        <v>0.2359</v>
      </c>
      <c r="M8049" s="1">
        <f>IF(E8049=1, VLOOKUP(D8049, Sheet1!$E$2:$G$26, 2), Sheet1!$G$3)</f>
        <v>0.18618000000000001</v>
      </c>
      <c r="N8049" s="1">
        <f>'Electricity Rates'!$J$3</f>
        <v>0.19270000000000001</v>
      </c>
      <c r="O8049" s="145">
        <f>L8049-K8049</f>
        <v>-5.2716023546758084</v>
      </c>
      <c r="P8049">
        <f t="shared" si="753"/>
        <v>1.0612957037460284</v>
      </c>
      <c r="Q8049">
        <f>IF(O8049&gt;0, IF(Q8048+O8049*Variables!$B$5&lt;Variables!$B$4, Q8048+O8049*Variables!$B$5, Variables!$B$4), IF(Q8048&gt;-O8049, Q8048+O8049/Variables!$B$5, 0))</f>
        <v>0</v>
      </c>
      <c r="R8049">
        <f>IF(O8049&gt;0, 0, IF(Q8048&gt;-O8049, 0, -O8049 - Q8048*Variables!$B$5))</f>
        <v>5.2716023546758084</v>
      </c>
      <c r="S8049">
        <f t="shared" si="754"/>
        <v>0.98146692639354205</v>
      </c>
      <c r="T8049">
        <f t="shared" si="755"/>
        <v>0</v>
      </c>
    </row>
    <row r="8050" spans="1:20" x14ac:dyDescent="0.3">
      <c r="A8050" s="3">
        <f t="shared" si="750"/>
        <v>43436</v>
      </c>
      <c r="B8050">
        <v>12</v>
      </c>
      <c r="C8050">
        <v>2</v>
      </c>
      <c r="D8050">
        <v>9</v>
      </c>
      <c r="E8050">
        <v>0</v>
      </c>
      <c r="F8050" s="1">
        <f>VLOOKUP(A8050,Weather!$A$1:$E$366, 5)</f>
        <v>0.56603773584905692</v>
      </c>
      <c r="G8050" s="1">
        <f>VLOOKUP(D8050, Winter!$A$1:$E$25, 2)</f>
        <v>801.59817351598099</v>
      </c>
      <c r="H8050" s="1">
        <f>VLOOKUP(D8050, Winter!$A$1:$E$25, 3)</f>
        <v>564.97068280688404</v>
      </c>
      <c r="I8050" s="1">
        <f>VLOOKUP(D8050, Winter!$A$1:$E$25, 5)</f>
        <v>313.08411214953298</v>
      </c>
      <c r="J8050" s="1">
        <f t="shared" si="751"/>
        <v>313.08411214953298</v>
      </c>
      <c r="K8050" s="47">
        <f t="shared" si="752"/>
        <v>5.8571850438615796</v>
      </c>
      <c r="L8050" s="48">
        <f>Solar!K8067/1000*Variables!$B$3</f>
        <v>0.94659999999999989</v>
      </c>
      <c r="M8050" s="1">
        <f>IF(E8050=1, VLOOKUP(D8050, Sheet1!$E$2:$G$26, 2), Sheet1!$G$3)</f>
        <v>0.18618000000000001</v>
      </c>
      <c r="N8050" s="1">
        <f>'Electricity Rates'!$J$3</f>
        <v>0.19270000000000001</v>
      </c>
      <c r="O8050" s="145">
        <f>L8050-K8050</f>
        <v>-4.9105850438615795</v>
      </c>
      <c r="P8050">
        <f t="shared" si="753"/>
        <v>1.1286795579521265</v>
      </c>
      <c r="Q8050">
        <f>IF(O8050&gt;0, IF(Q8049+O8050*Variables!$B$5&lt;Variables!$B$4, Q8049+O8050*Variables!$B$5, Variables!$B$4), IF(Q8049&gt;-O8050, Q8049+O8050/Variables!$B$5, 0))</f>
        <v>0</v>
      </c>
      <c r="R8050">
        <f>IF(O8050&gt;0, 0, IF(Q8049&gt;-O8050, 0, -O8050 - Q8049*Variables!$B$5))</f>
        <v>4.9105850438615795</v>
      </c>
      <c r="S8050">
        <f t="shared" si="754"/>
        <v>0.91425272346614894</v>
      </c>
      <c r="T8050">
        <f t="shared" si="755"/>
        <v>0</v>
      </c>
    </row>
    <row r="8051" spans="1:20" x14ac:dyDescent="0.3">
      <c r="A8051" s="3">
        <f t="shared" si="750"/>
        <v>43436</v>
      </c>
      <c r="B8051">
        <v>12</v>
      </c>
      <c r="C8051">
        <v>2</v>
      </c>
      <c r="D8051">
        <v>10</v>
      </c>
      <c r="E8051">
        <v>0</v>
      </c>
      <c r="F8051" s="1">
        <f>VLOOKUP(A8051,Weather!$A$1:$E$366, 5)</f>
        <v>0.56603773584905692</v>
      </c>
      <c r="G8051" s="1">
        <f>VLOOKUP(D8051, Winter!$A$1:$E$25, 2)</f>
        <v>929.05770029057601</v>
      </c>
      <c r="H8051" s="1">
        <f>VLOOKUP(D8051, Winter!$A$1:$E$25, 3)</f>
        <v>583.82380756350199</v>
      </c>
      <c r="I8051" s="1">
        <f>VLOOKUP(D8051, Winter!$A$1:$E$25, 5)</f>
        <v>331.77570093457899</v>
      </c>
      <c r="J8051" s="1">
        <f t="shared" si="751"/>
        <v>331.77570093457899</v>
      </c>
      <c r="K8051" s="47">
        <f t="shared" si="752"/>
        <v>6.2068677330473312</v>
      </c>
      <c r="L8051" s="48">
        <f>Solar!K8068/1000*Variables!$B$3</f>
        <v>2.4374500000000001</v>
      </c>
      <c r="M8051" s="1">
        <f>IF(E8051=1, VLOOKUP(D8051, Sheet1!$E$2:$G$26, 2), Sheet1!$G$3)</f>
        <v>0.18618000000000001</v>
      </c>
      <c r="N8051" s="1">
        <f>'Electricity Rates'!$J$3</f>
        <v>0.19270000000000001</v>
      </c>
      <c r="O8051" s="145">
        <f>L8051-K8051</f>
        <v>-3.7694177330473311</v>
      </c>
      <c r="P8051">
        <f t="shared" si="753"/>
        <v>1.1960634121582208</v>
      </c>
      <c r="Q8051">
        <f>IF(O8051&gt;0, IF(Q8050+O8051*Variables!$B$5&lt;Variables!$B$4, Q8050+O8051*Variables!$B$5, Variables!$B$4), IF(Q8050&gt;-O8051, Q8050+O8051/Variables!$B$5, 0))</f>
        <v>0</v>
      </c>
      <c r="R8051">
        <f>IF(O8051&gt;0, 0, IF(Q8050&gt;-O8051, 0, -O8051 - Q8050*Variables!$B$5))</f>
        <v>3.7694177330473311</v>
      </c>
      <c r="S8051">
        <f t="shared" si="754"/>
        <v>0.70179019353875216</v>
      </c>
      <c r="T8051">
        <f t="shared" si="755"/>
        <v>0</v>
      </c>
    </row>
    <row r="8052" spans="1:20" x14ac:dyDescent="0.3">
      <c r="A8052" s="3">
        <f t="shared" si="750"/>
        <v>43436</v>
      </c>
      <c r="B8052">
        <v>12</v>
      </c>
      <c r="C8052">
        <v>2</v>
      </c>
      <c r="D8052">
        <v>11</v>
      </c>
      <c r="E8052">
        <v>0</v>
      </c>
      <c r="F8052" s="1">
        <f>VLOOKUP(A8052,Weather!$A$1:$E$366, 5)</f>
        <v>0.56603773584905692</v>
      </c>
      <c r="G8052" s="1">
        <f>VLOOKUP(D8052, Winter!$A$1:$E$25, 2)</f>
        <v>1001.98733914487</v>
      </c>
      <c r="H8052" s="1">
        <f>VLOOKUP(D8052, Winter!$A$1:$E$25, 3)</f>
        <v>602.66024321587895</v>
      </c>
      <c r="I8052" s="1">
        <f>VLOOKUP(D8052, Winter!$A$1:$E$25, 5)</f>
        <v>331.77570093457899</v>
      </c>
      <c r="J8052" s="1">
        <f t="shared" si="751"/>
        <v>331.77570093457899</v>
      </c>
      <c r="K8052" s="47">
        <f t="shared" si="752"/>
        <v>6.2068677330473312</v>
      </c>
      <c r="L8052" s="48">
        <f>Solar!K8069/1000*Variables!$B$3</f>
        <v>3.3966500000000002</v>
      </c>
      <c r="M8052" s="1">
        <f>IF(E8052=1, VLOOKUP(D8052, Sheet1!$E$2:$G$26, 2), Sheet1!$G$3)</f>
        <v>0.18618000000000001</v>
      </c>
      <c r="N8052" s="1">
        <f>'Electricity Rates'!$J$3</f>
        <v>0.19270000000000001</v>
      </c>
      <c r="O8052" s="145">
        <f>L8052-K8052</f>
        <v>-2.810217733047331</v>
      </c>
      <c r="P8052">
        <f t="shared" si="753"/>
        <v>1.1960634121582208</v>
      </c>
      <c r="Q8052">
        <f>IF(O8052&gt;0, IF(Q8051+O8052*Variables!$B$5&lt;Variables!$B$4, Q8051+O8052*Variables!$B$5, Variables!$B$4), IF(Q8051&gt;-O8052, Q8051+O8052/Variables!$B$5, 0))</f>
        <v>0</v>
      </c>
      <c r="R8052">
        <f>IF(O8052&gt;0, 0, IF(Q8051&gt;-O8052, 0, -O8052 - Q8051*Variables!$B$5))</f>
        <v>2.810217733047331</v>
      </c>
      <c r="S8052">
        <f t="shared" si="754"/>
        <v>0.52320633753875212</v>
      </c>
      <c r="T8052">
        <f t="shared" si="755"/>
        <v>0</v>
      </c>
    </row>
    <row r="8053" spans="1:20" x14ac:dyDescent="0.3">
      <c r="A8053" s="3">
        <f t="shared" si="750"/>
        <v>43436</v>
      </c>
      <c r="B8053">
        <v>12</v>
      </c>
      <c r="C8053">
        <v>2</v>
      </c>
      <c r="D8053">
        <v>12</v>
      </c>
      <c r="E8053">
        <v>0</v>
      </c>
      <c r="F8053" s="1">
        <f>VLOOKUP(A8053,Weather!$A$1:$E$366, 5)</f>
        <v>0.56603773584905692</v>
      </c>
      <c r="G8053" s="1">
        <f>VLOOKUP(D8053, Winter!$A$1:$E$25, 2)</f>
        <v>1020.36633457866</v>
      </c>
      <c r="H8053" s="1">
        <f>VLOOKUP(D8053, Winter!$A$1:$E$25, 3)</f>
        <v>602.46553699974402</v>
      </c>
      <c r="I8053" s="1">
        <f>VLOOKUP(D8053, Winter!$A$1:$E$25, 5)</f>
        <v>327.10280373831802</v>
      </c>
      <c r="J8053" s="1">
        <f t="shared" si="751"/>
        <v>327.10280373831802</v>
      </c>
      <c r="K8053" s="47">
        <f t="shared" si="752"/>
        <v>6.1194470607509031</v>
      </c>
      <c r="L8053" s="48">
        <f>Solar!K8070/1000*Variables!$B$3</f>
        <v>7.7355999999999998</v>
      </c>
      <c r="M8053" s="1">
        <f>IF(E8053=1, VLOOKUP(D8053, Sheet1!$E$2:$G$26, 2), Sheet1!$G$3)</f>
        <v>0.18618000000000001</v>
      </c>
      <c r="N8053" s="1">
        <f>'Electricity Rates'!$J$3</f>
        <v>0.19270000000000001</v>
      </c>
      <c r="O8053" s="145">
        <f>L8053-K8053</f>
        <v>1.6161529392490968</v>
      </c>
      <c r="P8053">
        <f t="shared" si="753"/>
        <v>1.1792174486066991</v>
      </c>
      <c r="Q8053">
        <f>IF(O8053&gt;0, IF(Q8052+O8053*Variables!$B$5&lt;Variables!$B$4, Q8052+O8053*Variables!$B$5, Variables!$B$4), IF(Q8052&gt;-O8053, Q8052+O8053/Variables!$B$5, 0))</f>
        <v>1.5191837628941509</v>
      </c>
      <c r="R8053">
        <f>IF(O8053&gt;0, 0, IF(Q8052&gt;-O8053, 0, -O8053 - Q8052*Variables!$B$5))</f>
        <v>0</v>
      </c>
      <c r="S8053">
        <f t="shared" si="754"/>
        <v>0</v>
      </c>
      <c r="T8053">
        <f t="shared" si="755"/>
        <v>0</v>
      </c>
    </row>
    <row r="8054" spans="1:20" x14ac:dyDescent="0.3">
      <c r="A8054" s="3">
        <f t="shared" si="750"/>
        <v>43436</v>
      </c>
      <c r="B8054">
        <v>12</v>
      </c>
      <c r="C8054">
        <v>2</v>
      </c>
      <c r="D8054">
        <v>13</v>
      </c>
      <c r="E8054">
        <v>0</v>
      </c>
      <c r="F8054" s="1">
        <f>VLOOKUP(A8054,Weather!$A$1:$E$366, 5)</f>
        <v>0.56603773584905692</v>
      </c>
      <c r="G8054" s="1">
        <f>VLOOKUP(D8054, Winter!$A$1:$E$25, 2)</f>
        <v>1065.99730178497</v>
      </c>
      <c r="H8054" s="1">
        <f>VLOOKUP(D8054, Winter!$A$1:$E$25, 3)</f>
        <v>611.78362020049099</v>
      </c>
      <c r="I8054" s="1">
        <f>VLOOKUP(D8054, Winter!$A$1:$E$25, 5)</f>
        <v>322.42990654205602</v>
      </c>
      <c r="J8054" s="1">
        <f t="shared" si="751"/>
        <v>322.42990654205602</v>
      </c>
      <c r="K8054" s="47">
        <f t="shared" si="752"/>
        <v>6.0320263884544554</v>
      </c>
      <c r="L8054" s="48">
        <f>Solar!K8071/1000*Variables!$B$3</f>
        <v>8.8681000000000001</v>
      </c>
      <c r="M8054" s="1">
        <f>IF(E8054=1, VLOOKUP(D8054, Sheet1!$E$2:$G$26, 2), Sheet1!$G$3)</f>
        <v>0.18618000000000001</v>
      </c>
      <c r="N8054" s="1">
        <f>'Electricity Rates'!$J$3</f>
        <v>0.19270000000000001</v>
      </c>
      <c r="O8054" s="145">
        <f>L8054-K8054</f>
        <v>2.8360736115455447</v>
      </c>
      <c r="P8054">
        <f t="shared" si="753"/>
        <v>1.1623714850551736</v>
      </c>
      <c r="Q8054">
        <f>IF(O8054&gt;0, IF(Q8053+O8054*Variables!$B$5&lt;Variables!$B$4, Q8053+O8054*Variables!$B$5, Variables!$B$4), IF(Q8053&gt;-O8054, Q8053+O8054/Variables!$B$5, 0))</f>
        <v>4.1850929577469627</v>
      </c>
      <c r="R8054">
        <f>IF(O8054&gt;0, 0, IF(Q8053&gt;-O8054, 0, -O8054 - Q8053*Variables!$B$5))</f>
        <v>0</v>
      </c>
      <c r="S8054">
        <f t="shared" si="754"/>
        <v>0</v>
      </c>
      <c r="T8054">
        <f t="shared" si="755"/>
        <v>0</v>
      </c>
    </row>
    <row r="8055" spans="1:20" x14ac:dyDescent="0.3">
      <c r="A8055" s="3">
        <f t="shared" si="750"/>
        <v>43436</v>
      </c>
      <c r="B8055">
        <v>12</v>
      </c>
      <c r="C8055">
        <v>2</v>
      </c>
      <c r="D8055">
        <v>14</v>
      </c>
      <c r="E8055">
        <v>0</v>
      </c>
      <c r="F8055" s="1">
        <f>VLOOKUP(A8055,Weather!$A$1:$E$366, 5)</f>
        <v>0.56603773584905692</v>
      </c>
      <c r="G8055" s="1">
        <f>VLOOKUP(D8055, Winter!$A$1:$E$25, 2)</f>
        <v>1084.3762972187601</v>
      </c>
      <c r="H8055" s="1">
        <f>VLOOKUP(D8055, Winter!$A$1:$E$25, 3)</f>
        <v>611.59447701910301</v>
      </c>
      <c r="I8055" s="1">
        <f>VLOOKUP(D8055, Winter!$A$1:$E$25, 5)</f>
        <v>303.73831775700899</v>
      </c>
      <c r="J8055" s="1">
        <f t="shared" si="751"/>
        <v>303.73831775700899</v>
      </c>
      <c r="K8055" s="47">
        <f t="shared" si="752"/>
        <v>5.6823436992686851</v>
      </c>
      <c r="L8055" s="48">
        <f>Solar!K8072/1000*Variables!$B$3</f>
        <v>5.1851000000000003</v>
      </c>
      <c r="M8055" s="1">
        <f>IF(E8055=1, VLOOKUP(D8055, Sheet1!$E$2:$G$26, 2), Sheet1!$G$3)</f>
        <v>0.18618000000000001</v>
      </c>
      <c r="N8055" s="1">
        <f>'Electricity Rates'!$J$3</f>
        <v>0.19270000000000001</v>
      </c>
      <c r="O8055" s="145">
        <f>L8055-K8055</f>
        <v>-0.49724369926868484</v>
      </c>
      <c r="P8055">
        <f t="shared" si="753"/>
        <v>1.0949876308490756</v>
      </c>
      <c r="Q8055">
        <f>IF(O8055&gt;0, IF(Q8054+O8055*Variables!$B$5&lt;Variables!$B$4, Q8054+O8055*Variables!$B$5, Variables!$B$4), IF(Q8054&gt;-O8055, Q8054+O8055/Variables!$B$5, 0))</f>
        <v>3.6561102989504892</v>
      </c>
      <c r="R8055">
        <f>IF(O8055&gt;0, 0, IF(Q8054&gt;-O8055, 0, -O8055 - Q8054*Variables!$B$5))</f>
        <v>0</v>
      </c>
      <c r="S8055">
        <f t="shared" si="754"/>
        <v>0</v>
      </c>
      <c r="T8055">
        <f t="shared" si="755"/>
        <v>0</v>
      </c>
    </row>
    <row r="8056" spans="1:20" x14ac:dyDescent="0.3">
      <c r="A8056" s="3">
        <f t="shared" si="750"/>
        <v>43436</v>
      </c>
      <c r="B8056">
        <v>12</v>
      </c>
      <c r="C8056">
        <v>2</v>
      </c>
      <c r="D8056">
        <v>15</v>
      </c>
      <c r="E8056">
        <v>0</v>
      </c>
      <c r="F8056" s="1">
        <f>VLOOKUP(A8056,Weather!$A$1:$E$366, 5)</f>
        <v>0.56603773584905692</v>
      </c>
      <c r="G8056" s="1">
        <f>VLOOKUP(D8056, Winter!$A$1:$E$25, 2)</f>
        <v>1093.6540058115399</v>
      </c>
      <c r="H8056" s="1">
        <f>VLOOKUP(D8056, Winter!$A$1:$E$25, 3)</f>
        <v>601.87029228184497</v>
      </c>
      <c r="I8056" s="1">
        <f>VLOOKUP(D8056, Winter!$A$1:$E$25, 5)</f>
        <v>271.02803738317698</v>
      </c>
      <c r="J8056" s="1">
        <f t="shared" si="751"/>
        <v>271.02803738317698</v>
      </c>
      <c r="K8056" s="47">
        <f t="shared" si="752"/>
        <v>5.0703989931935904</v>
      </c>
      <c r="L8056" s="48">
        <f>Solar!K8073/1000*Variables!$B$3</f>
        <v>3.60425</v>
      </c>
      <c r="M8056" s="1">
        <f>IF(E8056=1, VLOOKUP(D8056, Sheet1!$E$2:$G$26, 2), Sheet1!$G$3)</f>
        <v>0.18618000000000001</v>
      </c>
      <c r="N8056" s="1">
        <f>'Electricity Rates'!$J$3</f>
        <v>0.19270000000000001</v>
      </c>
      <c r="O8056" s="145">
        <f>L8056-K8056</f>
        <v>-1.4661489931935905</v>
      </c>
      <c r="P8056">
        <f t="shared" si="753"/>
        <v>0.97706588598840494</v>
      </c>
      <c r="Q8056">
        <f>IF(O8056&gt;0, IF(Q8055+O8056*Variables!$B$5&lt;Variables!$B$4, Q8055+O8056*Variables!$B$5, Variables!$B$4), IF(Q8055&gt;-O8056, Q8055+O8056/Variables!$B$5, 0))</f>
        <v>2.096377327467946</v>
      </c>
      <c r="R8056">
        <f>IF(O8056&gt;0, 0, IF(Q8055&gt;-O8056, 0, -O8056 - Q8055*Variables!$B$5))</f>
        <v>0</v>
      </c>
      <c r="S8056">
        <f t="shared" si="754"/>
        <v>0</v>
      </c>
      <c r="T8056">
        <f t="shared" si="755"/>
        <v>0</v>
      </c>
    </row>
    <row r="8057" spans="1:20" x14ac:dyDescent="0.3">
      <c r="A8057" s="3">
        <f t="shared" si="750"/>
        <v>43436</v>
      </c>
      <c r="B8057">
        <v>12</v>
      </c>
      <c r="C8057">
        <v>2</v>
      </c>
      <c r="D8057">
        <v>16</v>
      </c>
      <c r="E8057">
        <v>0</v>
      </c>
      <c r="F8057" s="1">
        <f>VLOOKUP(A8057,Weather!$A$1:$E$366, 5)</f>
        <v>0.56603773584905692</v>
      </c>
      <c r="G8057" s="1">
        <f>VLOOKUP(D8057, Winter!$A$1:$E$25, 2)</f>
        <v>1039.2953507679499</v>
      </c>
      <c r="H8057" s="1">
        <f>VLOOKUP(D8057, Winter!$A$1:$E$25, 3)</f>
        <v>558.82352941176396</v>
      </c>
      <c r="I8057" s="1">
        <f>VLOOKUP(D8057, Winter!$A$1:$E$25, 5)</f>
        <v>252.336448598131</v>
      </c>
      <c r="J8057" s="1">
        <f t="shared" si="751"/>
        <v>252.336448598131</v>
      </c>
      <c r="K8057" s="47">
        <f t="shared" si="752"/>
        <v>4.7207163040078388</v>
      </c>
      <c r="L8057" s="48">
        <f>Solar!K8074/1000*Variables!$B$3</f>
        <v>1.5651499999999998</v>
      </c>
      <c r="M8057" s="1">
        <f>IF(E8057=1, VLOOKUP(D8057, Sheet1!$E$2:$G$26, 2), Sheet1!$G$3)</f>
        <v>0.18618000000000001</v>
      </c>
      <c r="N8057" s="1">
        <f>'Electricity Rates'!$J$3</f>
        <v>0.19270000000000001</v>
      </c>
      <c r="O8057" s="145">
        <f>L8057-K8057</f>
        <v>-3.1555663040078388</v>
      </c>
      <c r="P8057">
        <f t="shared" si="753"/>
        <v>0.90968203178231055</v>
      </c>
      <c r="Q8057">
        <f>IF(O8057&gt;0, IF(Q8056+O8057*Variables!$B$5&lt;Variables!$B$4, Q8056+O8057*Variables!$B$5, Variables!$B$4), IF(Q8056&gt;-O8057, Q8056+O8057/Variables!$B$5, 0))</f>
        <v>0</v>
      </c>
      <c r="R8057">
        <f>IF(O8057&gt;0, 0, IF(Q8056&gt;-O8057, 0, -O8057 - Q8056*Variables!$B$5))</f>
        <v>1.1849716161879695</v>
      </c>
      <c r="S8057">
        <f t="shared" si="754"/>
        <v>0.22061801550187618</v>
      </c>
      <c r="T8057">
        <f t="shared" si="755"/>
        <v>0</v>
      </c>
    </row>
    <row r="8058" spans="1:20" x14ac:dyDescent="0.3">
      <c r="A8058" s="3">
        <f t="shared" si="750"/>
        <v>43436</v>
      </c>
      <c r="B8058">
        <v>12</v>
      </c>
      <c r="C8058">
        <v>2</v>
      </c>
      <c r="D8058">
        <v>17</v>
      </c>
      <c r="E8058">
        <v>0</v>
      </c>
      <c r="F8058" s="1">
        <f>VLOOKUP(A8058,Weather!$A$1:$E$366, 5)</f>
        <v>0.56603773584905692</v>
      </c>
      <c r="G8058" s="1">
        <f>VLOOKUP(D8058, Winter!$A$1:$E$25, 2)</f>
        <v>889.47696139476898</v>
      </c>
      <c r="H8058" s="1">
        <f>VLOOKUP(D8058, Winter!$A$1:$E$25, 3)</f>
        <v>506.24728802056097</v>
      </c>
      <c r="I8058" s="1">
        <f>VLOOKUP(D8058, Winter!$A$1:$E$25, 5)</f>
        <v>228.971962616822</v>
      </c>
      <c r="J8058" s="1">
        <f t="shared" si="751"/>
        <v>228.971962616822</v>
      </c>
      <c r="K8058" s="47">
        <f t="shared" si="752"/>
        <v>4.28361294252562</v>
      </c>
      <c r="L8058" s="48">
        <f>Solar!K8075/1000*Variables!$B$3</f>
        <v>0.39424999999999999</v>
      </c>
      <c r="M8058" s="1">
        <f>IF(E8058=1, VLOOKUP(D8058, Sheet1!$E$2:$G$26, 2), Sheet1!$G$3)</f>
        <v>0.18618000000000001</v>
      </c>
      <c r="N8058" s="1">
        <f>'Electricity Rates'!$J$3</f>
        <v>0.19270000000000001</v>
      </c>
      <c r="O8058" s="145">
        <f>L8058-K8058</f>
        <v>-3.88936294252562</v>
      </c>
      <c r="P8058">
        <f t="shared" si="753"/>
        <v>0.82545221402468705</v>
      </c>
      <c r="Q8058">
        <f>IF(O8058&gt;0, IF(Q8057+O8058*Variables!$B$5&lt;Variables!$B$4, Q8057+O8058*Variables!$B$5, Variables!$B$4), IF(Q8057&gt;-O8058, Q8057+O8058/Variables!$B$5, 0))</f>
        <v>0</v>
      </c>
      <c r="R8058">
        <f>IF(O8058&gt;0, 0, IF(Q8057&gt;-O8058, 0, -O8058 - Q8057*Variables!$B$5))</f>
        <v>3.88936294252562</v>
      </c>
      <c r="S8058">
        <f t="shared" si="754"/>
        <v>0.72412159263942</v>
      </c>
      <c r="T8058">
        <f t="shared" si="755"/>
        <v>0</v>
      </c>
    </row>
    <row r="8059" spans="1:20" x14ac:dyDescent="0.3">
      <c r="A8059" s="3">
        <f t="shared" si="750"/>
        <v>43436</v>
      </c>
      <c r="B8059">
        <v>12</v>
      </c>
      <c r="C8059">
        <v>2</v>
      </c>
      <c r="D8059">
        <v>18</v>
      </c>
      <c r="E8059">
        <v>0</v>
      </c>
      <c r="F8059" s="1">
        <f>VLOOKUP(A8059,Weather!$A$1:$E$366, 5)</f>
        <v>0.56603773584905692</v>
      </c>
      <c r="G8059" s="1">
        <f>VLOOKUP(D8059, Winter!$A$1:$E$25, 2)</f>
        <v>689.67932752179297</v>
      </c>
      <c r="H8059" s="1">
        <f>VLOOKUP(D8059, Winter!$A$1:$E$25, 3)</f>
        <v>477.48083534529701</v>
      </c>
      <c r="I8059" s="1">
        <f>VLOOKUP(D8059, Winter!$A$1:$E$25, 5)</f>
        <v>257.009345794392</v>
      </c>
      <c r="J8059" s="1">
        <f t="shared" si="751"/>
        <v>257.009345794392</v>
      </c>
      <c r="K8059" s="47">
        <f t="shared" si="752"/>
        <v>4.808136976304267</v>
      </c>
      <c r="L8059" s="48">
        <f>Solar!K8076/1000*Variables!$B$3</f>
        <v>0</v>
      </c>
      <c r="M8059" s="1">
        <f>IF(E8059=1, VLOOKUP(D8059, Sheet1!$E$2:$G$26, 2), Sheet1!$G$3)</f>
        <v>0.18618000000000001</v>
      </c>
      <c r="N8059" s="1">
        <f>'Electricity Rates'!$J$3</f>
        <v>0.19270000000000001</v>
      </c>
      <c r="O8059" s="145">
        <f>L8059-K8059</f>
        <v>-4.808136976304267</v>
      </c>
      <c r="P8059">
        <f t="shared" si="753"/>
        <v>0.92652799533383234</v>
      </c>
      <c r="Q8059">
        <f>IF(O8059&gt;0, IF(Q8058+O8059*Variables!$B$5&lt;Variables!$B$4, Q8058+O8059*Variables!$B$5, Variables!$B$4), IF(Q8058&gt;-O8059, Q8058+O8059/Variables!$B$5, 0))</f>
        <v>0</v>
      </c>
      <c r="R8059">
        <f>IF(O8059&gt;0, 0, IF(Q8058&gt;-O8059, 0, -O8059 - Q8058*Variables!$B$5))</f>
        <v>4.808136976304267</v>
      </c>
      <c r="S8059">
        <f t="shared" si="754"/>
        <v>0.8951789422483285</v>
      </c>
      <c r="T8059">
        <f t="shared" si="755"/>
        <v>0</v>
      </c>
    </row>
    <row r="8060" spans="1:20" x14ac:dyDescent="0.3">
      <c r="A8060" s="3">
        <f t="shared" si="750"/>
        <v>43436</v>
      </c>
      <c r="B8060">
        <v>12</v>
      </c>
      <c r="C8060">
        <v>2</v>
      </c>
      <c r="D8060">
        <v>19</v>
      </c>
      <c r="E8060">
        <v>0</v>
      </c>
      <c r="F8060" s="1">
        <f>VLOOKUP(A8060,Weather!$A$1:$E$366, 5)</f>
        <v>0.56603773584905692</v>
      </c>
      <c r="G8060" s="1">
        <f>VLOOKUP(D8060, Winter!$A$1:$E$25, 2)</f>
        <v>503.50249066002402</v>
      </c>
      <c r="H8060" s="1">
        <f>VLOOKUP(D8060, Winter!$A$1:$E$25, 3)</f>
        <v>367.75553800108997</v>
      </c>
      <c r="I8060" s="1">
        <f>VLOOKUP(D8060, Winter!$A$1:$E$25, 5)</f>
        <v>266.355140186916</v>
      </c>
      <c r="J8060" s="1">
        <f t="shared" si="751"/>
        <v>266.355140186916</v>
      </c>
      <c r="K8060" s="47">
        <f t="shared" si="752"/>
        <v>4.9829783208971614</v>
      </c>
      <c r="L8060" s="48">
        <f>Solar!K8077/1000*Variables!$B$3</f>
        <v>0</v>
      </c>
      <c r="M8060" s="1">
        <f>IF(E8060=1, VLOOKUP(D8060, Sheet1!$E$2:$G$26, 2), Sheet1!$G$3)</f>
        <v>0.18618000000000001</v>
      </c>
      <c r="N8060" s="1">
        <f>'Electricity Rates'!$J$3</f>
        <v>0.19270000000000001</v>
      </c>
      <c r="O8060" s="145">
        <f>L8060-K8060</f>
        <v>-4.9829783208971614</v>
      </c>
      <c r="P8060">
        <f t="shared" si="753"/>
        <v>0.96021992243688303</v>
      </c>
      <c r="Q8060">
        <f>IF(O8060&gt;0, IF(Q8059+O8060*Variables!$B$5&lt;Variables!$B$4, Q8059+O8060*Variables!$B$5, Variables!$B$4), IF(Q8059&gt;-O8060, Q8059+O8060/Variables!$B$5, 0))</f>
        <v>0</v>
      </c>
      <c r="R8060">
        <f>IF(O8060&gt;0, 0, IF(Q8059&gt;-O8060, 0, -O8060 - Q8059*Variables!$B$5))</f>
        <v>4.9829783208971614</v>
      </c>
      <c r="S8060">
        <f t="shared" si="754"/>
        <v>0.92773090378463352</v>
      </c>
      <c r="T8060">
        <f t="shared" si="755"/>
        <v>0</v>
      </c>
    </row>
    <row r="8061" spans="1:20" x14ac:dyDescent="0.3">
      <c r="A8061" s="3">
        <f t="shared" si="750"/>
        <v>43436</v>
      </c>
      <c r="B8061">
        <v>12</v>
      </c>
      <c r="C8061">
        <v>2</v>
      </c>
      <c r="D8061">
        <v>20</v>
      </c>
      <c r="E8061">
        <v>0</v>
      </c>
      <c r="F8061" s="1">
        <f>VLOOKUP(A8061,Weather!$A$1:$E$366, 5)</f>
        <v>0.56603773584905692</v>
      </c>
      <c r="G8061" s="1">
        <f>VLOOKUP(D8061, Winter!$A$1:$E$25, 2)</f>
        <v>385.507471980074</v>
      </c>
      <c r="H8061" s="1">
        <f>VLOOKUP(D8061, Winter!$A$1:$E$25, 3)</f>
        <v>329.45960680470398</v>
      </c>
      <c r="I8061" s="1">
        <f>VLOOKUP(D8061, Winter!$A$1:$E$25, 5)</f>
        <v>275.70093457943898</v>
      </c>
      <c r="J8061" s="1">
        <f t="shared" si="751"/>
        <v>275.70093457943898</v>
      </c>
      <c r="K8061" s="47">
        <f t="shared" si="752"/>
        <v>5.1578196654900381</v>
      </c>
      <c r="L8061" s="48">
        <f>Solar!K8078/1000*Variables!$B$3</f>
        <v>0</v>
      </c>
      <c r="M8061" s="1">
        <f>IF(E8061=1, VLOOKUP(D8061, Sheet1!$E$2:$G$26, 2), Sheet1!$G$3)</f>
        <v>0.18618000000000001</v>
      </c>
      <c r="N8061" s="1">
        <f>'Electricity Rates'!$J$3</f>
        <v>0.19270000000000001</v>
      </c>
      <c r="O8061" s="145">
        <f>L8061-K8061</f>
        <v>-5.1578196654900381</v>
      </c>
      <c r="P8061">
        <f t="shared" si="753"/>
        <v>0.99391184953993039</v>
      </c>
      <c r="Q8061">
        <f>IF(O8061&gt;0, IF(Q8060+O8061*Variables!$B$5&lt;Variables!$B$4, Q8060+O8061*Variables!$B$5, Variables!$B$4), IF(Q8060&gt;-O8061, Q8060+O8061/Variables!$B$5, 0))</f>
        <v>0</v>
      </c>
      <c r="R8061">
        <f>IF(O8061&gt;0, 0, IF(Q8060&gt;-O8061, 0, -O8061 - Q8060*Variables!$B$5))</f>
        <v>5.1578196654900381</v>
      </c>
      <c r="S8061">
        <f t="shared" si="754"/>
        <v>0.96028286532093532</v>
      </c>
      <c r="T8061">
        <f t="shared" si="755"/>
        <v>0</v>
      </c>
    </row>
    <row r="8062" spans="1:20" x14ac:dyDescent="0.3">
      <c r="A8062" s="3">
        <f t="shared" si="750"/>
        <v>43436</v>
      </c>
      <c r="B8062">
        <v>12</v>
      </c>
      <c r="C8062">
        <v>2</v>
      </c>
      <c r="D8062">
        <v>21</v>
      </c>
      <c r="E8062">
        <v>0</v>
      </c>
      <c r="F8062" s="1">
        <f>VLOOKUP(A8062,Weather!$A$1:$E$366, 5)</f>
        <v>0.56603773584905692</v>
      </c>
      <c r="G8062" s="1">
        <f>VLOOKUP(D8062, Winter!$A$1:$E$25, 2)</f>
        <v>340.23972602739599</v>
      </c>
      <c r="H8062" s="1">
        <f>VLOOKUP(D8062, Winter!$A$1:$E$25, 3)</f>
        <v>286.390591795636</v>
      </c>
      <c r="I8062" s="1">
        <f>VLOOKUP(D8062, Winter!$A$1:$E$25, 5)</f>
        <v>289.71962616822401</v>
      </c>
      <c r="J8062" s="1">
        <f t="shared" si="751"/>
        <v>289.71962616822401</v>
      </c>
      <c r="K8062" s="47">
        <f t="shared" si="752"/>
        <v>5.4200816823793616</v>
      </c>
      <c r="L8062" s="48">
        <f>Solar!K8079/1000*Variables!$B$3</f>
        <v>0</v>
      </c>
      <c r="M8062" s="1">
        <f>IF(E8062=1, VLOOKUP(D8062, Sheet1!$E$2:$G$26, 2), Sheet1!$G$3)</f>
        <v>0.18618000000000001</v>
      </c>
      <c r="N8062" s="1">
        <f>'Electricity Rates'!$J$3</f>
        <v>0.19270000000000001</v>
      </c>
      <c r="O8062" s="145">
        <f>L8062-K8062</f>
        <v>-5.4200816823793616</v>
      </c>
      <c r="P8062">
        <f t="shared" si="753"/>
        <v>1.044449740194503</v>
      </c>
      <c r="Q8062">
        <f>IF(O8062&gt;0, IF(Q8061+O8062*Variables!$B$5&lt;Variables!$B$4, Q8061+O8062*Variables!$B$5, Variables!$B$4), IF(Q8061&gt;-O8062, Q8061+O8062/Variables!$B$5, 0))</f>
        <v>0</v>
      </c>
      <c r="R8062">
        <f>IF(O8062&gt;0, 0, IF(Q8061&gt;-O8062, 0, -O8062 - Q8061*Variables!$B$5))</f>
        <v>5.4200816823793616</v>
      </c>
      <c r="S8062">
        <f t="shared" si="754"/>
        <v>1.0091108076253896</v>
      </c>
      <c r="T8062">
        <f t="shared" si="755"/>
        <v>0</v>
      </c>
    </row>
    <row r="8063" spans="1:20" x14ac:dyDescent="0.3">
      <c r="A8063" s="3">
        <f t="shared" si="750"/>
        <v>43436</v>
      </c>
      <c r="B8063">
        <v>12</v>
      </c>
      <c r="C8063">
        <v>2</v>
      </c>
      <c r="D8063">
        <v>22</v>
      </c>
      <c r="E8063">
        <v>0</v>
      </c>
      <c r="F8063" s="1">
        <f>VLOOKUP(A8063,Weather!$A$1:$E$366, 5)</f>
        <v>0.56603773584905692</v>
      </c>
      <c r="G8063" s="1">
        <f>VLOOKUP(D8063, Winter!$A$1:$E$25, 2)</f>
        <v>300</v>
      </c>
      <c r="H8063" s="1">
        <f>VLOOKUP(D8063, Winter!$A$1:$E$25, 3)</f>
        <v>271.915575384683</v>
      </c>
      <c r="I8063" s="1">
        <f>VLOOKUP(D8063, Winter!$A$1:$E$25, 5)</f>
        <v>285.04672897196201</v>
      </c>
      <c r="J8063" s="1">
        <f t="shared" si="751"/>
        <v>285.04672897196201</v>
      </c>
      <c r="K8063" s="47">
        <f t="shared" si="752"/>
        <v>5.3326610100829139</v>
      </c>
      <c r="L8063" s="48">
        <f>Solar!K8080/1000*Variables!$B$3</f>
        <v>0</v>
      </c>
      <c r="M8063" s="1">
        <f>IF(E8063=1, VLOOKUP(D8063, Sheet1!$E$2:$G$26, 2), Sheet1!$G$3)</f>
        <v>0.18618000000000001</v>
      </c>
      <c r="N8063" s="1">
        <f>'Electricity Rates'!$J$3</f>
        <v>0.19270000000000001</v>
      </c>
      <c r="O8063" s="145">
        <f>L8063-K8063</f>
        <v>-5.3326610100829139</v>
      </c>
      <c r="P8063">
        <f t="shared" si="753"/>
        <v>1.0276037766429775</v>
      </c>
      <c r="Q8063">
        <f>IF(O8063&gt;0, IF(Q8062+O8063*Variables!$B$5&lt;Variables!$B$4, Q8062+O8063*Variables!$B$5, Variables!$B$4), IF(Q8062&gt;-O8063, Q8062+O8063/Variables!$B$5, 0))</f>
        <v>0</v>
      </c>
      <c r="R8063">
        <f>IF(O8063&gt;0, 0, IF(Q8062&gt;-O8063, 0, -O8063 - Q8062*Variables!$B$5))</f>
        <v>5.3326610100829139</v>
      </c>
      <c r="S8063">
        <f t="shared" si="754"/>
        <v>0.99283482685723701</v>
      </c>
      <c r="T8063">
        <f t="shared" si="755"/>
        <v>0</v>
      </c>
    </row>
    <row r="8064" spans="1:20" x14ac:dyDescent="0.3">
      <c r="A8064" s="3">
        <f t="shared" si="750"/>
        <v>43436</v>
      </c>
      <c r="B8064">
        <v>12</v>
      </c>
      <c r="C8064">
        <v>2</v>
      </c>
      <c r="D8064">
        <v>23</v>
      </c>
      <c r="E8064">
        <v>0</v>
      </c>
      <c r="F8064" s="1">
        <f>VLOOKUP(A8064,Weather!$A$1:$E$366, 5)</f>
        <v>0.56603773584905692</v>
      </c>
      <c r="G8064" s="1">
        <f>VLOOKUP(D8064, Winter!$A$1:$E$25, 2)</f>
        <v>290.90909090909099</v>
      </c>
      <c r="H8064" s="1">
        <f>VLOOKUP(D8064, Winter!$A$1:$E$25, 3)</f>
        <v>266.95334839061297</v>
      </c>
      <c r="I8064" s="1">
        <f>VLOOKUP(D8064, Winter!$A$1:$E$25, 5)</f>
        <v>285.04672897196201</v>
      </c>
      <c r="J8064" s="1">
        <f t="shared" si="751"/>
        <v>285.04672897196201</v>
      </c>
      <c r="K8064" s="47">
        <f t="shared" si="752"/>
        <v>5.3326610100829139</v>
      </c>
      <c r="L8064" s="48">
        <f>Solar!K8081/1000*Variables!$B$3</f>
        <v>0</v>
      </c>
      <c r="M8064" s="1">
        <f>IF(E8064=1, VLOOKUP(D8064, Sheet1!$E$2:$G$26, 2), Sheet1!$G$3)</f>
        <v>0.18618000000000001</v>
      </c>
      <c r="N8064" s="1">
        <f>'Electricity Rates'!$J$3</f>
        <v>0.19270000000000001</v>
      </c>
      <c r="O8064" s="145">
        <f>L8064-K8064</f>
        <v>-5.3326610100829139</v>
      </c>
      <c r="P8064">
        <f t="shared" si="753"/>
        <v>1.0276037766429775</v>
      </c>
      <c r="Q8064">
        <f>IF(O8064&gt;0, IF(Q8063+O8064*Variables!$B$5&lt;Variables!$B$4, Q8063+O8064*Variables!$B$5, Variables!$B$4), IF(Q8063&gt;-O8064, Q8063+O8064/Variables!$B$5, 0))</f>
        <v>0</v>
      </c>
      <c r="R8064">
        <f>IF(O8064&gt;0, 0, IF(Q8063&gt;-O8064, 0, -O8064 - Q8063*Variables!$B$5))</f>
        <v>5.3326610100829139</v>
      </c>
      <c r="S8064">
        <f t="shared" si="754"/>
        <v>0.99283482685723701</v>
      </c>
      <c r="T8064">
        <f t="shared" si="755"/>
        <v>0</v>
      </c>
    </row>
    <row r="8065" spans="1:20" x14ac:dyDescent="0.3">
      <c r="A8065" s="3">
        <f t="shared" si="750"/>
        <v>43436</v>
      </c>
      <c r="B8065">
        <v>12</v>
      </c>
      <c r="C8065">
        <v>2</v>
      </c>
      <c r="D8065">
        <v>24</v>
      </c>
      <c r="E8065">
        <v>0</v>
      </c>
      <c r="F8065" s="1">
        <f>VLOOKUP(A8065,Weather!$A$1:$E$366, 5)</f>
        <v>0.56603773584905692</v>
      </c>
      <c r="G8065" s="1">
        <f>VLOOKUP(D8065, Winter!$A$1:$E$25, 2)</f>
        <v>272.72727272727298</v>
      </c>
      <c r="H8065" s="1">
        <f>VLOOKUP(D8065, Winter!$A$1:$E$25, 3)</f>
        <v>266.74195307023803</v>
      </c>
      <c r="I8065" s="1">
        <f>VLOOKUP(D8065, Winter!$A$1:$E$25, 5)</f>
        <v>285.04672897196201</v>
      </c>
      <c r="J8065" s="1">
        <f t="shared" si="751"/>
        <v>285.04672897196201</v>
      </c>
      <c r="K8065" s="47">
        <f t="shared" si="752"/>
        <v>5.3326610100829139</v>
      </c>
      <c r="L8065" s="48">
        <f>Solar!K8082/1000*Variables!$B$3</f>
        <v>0</v>
      </c>
      <c r="M8065" s="1">
        <f>IF(E8065=1, VLOOKUP(D8065, Sheet1!$E$2:$G$26, 2), Sheet1!$G$3)</f>
        <v>0.18618000000000001</v>
      </c>
      <c r="N8065" s="1">
        <f>'Electricity Rates'!$J$3</f>
        <v>0.19270000000000001</v>
      </c>
      <c r="O8065" s="145">
        <f>L8065-K8065</f>
        <v>-5.3326610100829139</v>
      </c>
      <c r="P8065">
        <f t="shared" si="753"/>
        <v>1.0276037766429775</v>
      </c>
      <c r="Q8065">
        <f>IF(O8065&gt;0, IF(Q8064+O8065*Variables!$B$5&lt;Variables!$B$4, Q8064+O8065*Variables!$B$5, Variables!$B$4), IF(Q8064&gt;-O8065, Q8064+O8065/Variables!$B$5, 0))</f>
        <v>0</v>
      </c>
      <c r="R8065">
        <f>IF(O8065&gt;0, 0, IF(Q8064&gt;-O8065, 0, -O8065 - Q8064*Variables!$B$5))</f>
        <v>5.3326610100829139</v>
      </c>
      <c r="S8065">
        <f t="shared" si="754"/>
        <v>0.99283482685723701</v>
      </c>
      <c r="T8065">
        <f t="shared" si="755"/>
        <v>0</v>
      </c>
    </row>
    <row r="8066" spans="1:20" x14ac:dyDescent="0.3">
      <c r="A8066" s="3">
        <f t="shared" si="750"/>
        <v>43437</v>
      </c>
      <c r="B8066">
        <v>12</v>
      </c>
      <c r="C8066">
        <v>3</v>
      </c>
      <c r="D8066">
        <v>1</v>
      </c>
      <c r="E8066">
        <v>1</v>
      </c>
      <c r="F8066" s="1">
        <f>VLOOKUP(A8066,Weather!$A$1:$E$366, 5)</f>
        <v>0.5283018867924526</v>
      </c>
      <c r="G8066" s="1">
        <f>VLOOKUP(D8066, Winter!$A$1:$E$25, 2)</f>
        <v>281.81818181818198</v>
      </c>
      <c r="H8066" s="1">
        <f>VLOOKUP(D8066, Winter!$A$1:$E$25, 3)</f>
        <v>257.04002047196798</v>
      </c>
      <c r="I8066" s="1">
        <f>VLOOKUP(D8066, Winter!$A$1:$E$25, 5)</f>
        <v>266.355140186916</v>
      </c>
      <c r="J8066" s="1">
        <f t="shared" si="751"/>
        <v>270.13036986242065</v>
      </c>
      <c r="K8066" s="47">
        <f t="shared" si="752"/>
        <v>5.0536054077866659</v>
      </c>
      <c r="L8066" s="48">
        <f>Solar!K8083/1000*Variables!$B$3</f>
        <v>0</v>
      </c>
      <c r="M8066" s="1">
        <f>IF(E8066=1, VLOOKUP(D8066, Sheet1!$E$2:$G$26, 2), Sheet1!$G$3)</f>
        <v>0.18618000000000001</v>
      </c>
      <c r="N8066" s="1">
        <f>'Electricity Rates'!$J$3</f>
        <v>0.19270000000000001</v>
      </c>
      <c r="O8066" s="145">
        <f>L8066-K8066</f>
        <v>-5.0536054077866659</v>
      </c>
      <c r="P8066">
        <f t="shared" si="753"/>
        <v>0.97382976208049055</v>
      </c>
      <c r="Q8066">
        <f>IF(O8066&gt;0, IF(Q8065+O8066*Variables!$B$5&lt;Variables!$B$4, Q8065+O8066*Variables!$B$5, Variables!$B$4), IF(Q8065&gt;-O8066, Q8065+O8066/Variables!$B$5, 0))</f>
        <v>0</v>
      </c>
      <c r="R8066">
        <f>IF(O8066&gt;0, 0, IF(Q8065&gt;-O8066, 0, -O8066 - Q8065*Variables!$B$5))</f>
        <v>5.0536054077866659</v>
      </c>
      <c r="S8066">
        <f t="shared" si="754"/>
        <v>0.94088025482172155</v>
      </c>
      <c r="T8066">
        <f t="shared" si="755"/>
        <v>0</v>
      </c>
    </row>
    <row r="8067" spans="1:20" x14ac:dyDescent="0.3">
      <c r="A8067" s="3">
        <f t="shared" ref="A8067:A8130" si="756">DATE(2018, B8067, C8067)</f>
        <v>43437</v>
      </c>
      <c r="B8067">
        <v>12</v>
      </c>
      <c r="C8067">
        <v>3</v>
      </c>
      <c r="D8067">
        <v>2</v>
      </c>
      <c r="E8067">
        <v>1</v>
      </c>
      <c r="F8067" s="1">
        <f>VLOOKUP(A8067,Weather!$A$1:$E$366, 5)</f>
        <v>0.5283018867924526</v>
      </c>
      <c r="G8067" s="1">
        <f>VLOOKUP(D8067, Winter!$A$1:$E$25, 2)</f>
        <v>282.10356994603501</v>
      </c>
      <c r="H8067" s="1">
        <f>VLOOKUP(D8067, Winter!$A$1:$E$25, 3)</f>
        <v>280.66066600651902</v>
      </c>
      <c r="I8067" s="1">
        <f>VLOOKUP(D8067, Winter!$A$1:$E$25, 5)</f>
        <v>285.04672897196201</v>
      </c>
      <c r="J8067" s="1">
        <f t="shared" ref="J8067:J8130" si="757">IF(E8067=0, I8067, H8067 + (G8067-H8067)*F8067)</f>
        <v>281.42295488022557</v>
      </c>
      <c r="K8067" s="47">
        <f t="shared" ref="K8067:K8130" si="758">J8067*1000/53453</f>
        <v>5.2648673578700089</v>
      </c>
      <c r="L8067" s="48">
        <f>Solar!K8084/1000*Variables!$B$3</f>
        <v>0</v>
      </c>
      <c r="M8067" s="1">
        <f>IF(E8067=1, VLOOKUP(D8067, Sheet1!$E$2:$G$26, 2), Sheet1!$G$3)</f>
        <v>0.18618000000000001</v>
      </c>
      <c r="N8067" s="1">
        <f>'Electricity Rates'!$J$3</f>
        <v>0.19270000000000001</v>
      </c>
      <c r="O8067" s="145">
        <f>L8067-K8067</f>
        <v>-5.2648673578700089</v>
      </c>
      <c r="P8067">
        <f t="shared" ref="P8067:P8130" si="759">N8067*K8067</f>
        <v>1.0145399398615507</v>
      </c>
      <c r="Q8067">
        <f>IF(O8067&gt;0, IF(Q8066+O8067*Variables!$B$5&lt;Variables!$B$4, Q8066+O8067*Variables!$B$5, Variables!$B$4), IF(Q8066&gt;-O8067, Q8066+O8067/Variables!$B$5, 0))</f>
        <v>0</v>
      </c>
      <c r="R8067">
        <f>IF(O8067&gt;0, 0, IF(Q8066&gt;-O8067, 0, -O8067 - Q8066*Variables!$B$5))</f>
        <v>5.2648673578700089</v>
      </c>
      <c r="S8067">
        <f t="shared" ref="S8067:S8130" si="760">R8067*M8067</f>
        <v>0.98021300468823835</v>
      </c>
      <c r="T8067">
        <f t="shared" ref="T8067:T8130" si="761">IF(AND(R8067&gt;0, M8067&gt;0.3), 1, 0)</f>
        <v>0</v>
      </c>
    </row>
    <row r="8068" spans="1:20" x14ac:dyDescent="0.3">
      <c r="A8068" s="3">
        <f t="shared" si="756"/>
        <v>43437</v>
      </c>
      <c r="B8068">
        <v>12</v>
      </c>
      <c r="C8068">
        <v>3</v>
      </c>
      <c r="D8068">
        <v>3</v>
      </c>
      <c r="E8068">
        <v>1</v>
      </c>
      <c r="F8068" s="1">
        <f>VLOOKUP(A8068,Weather!$A$1:$E$366, 5)</f>
        <v>0.5283018867924526</v>
      </c>
      <c r="G8068" s="1">
        <f>VLOOKUP(D8068, Winter!$A$1:$E$25, 2)</f>
        <v>282.300747198007</v>
      </c>
      <c r="H8068" s="1">
        <f>VLOOKUP(D8068, Winter!$A$1:$E$25, 3)</f>
        <v>272.72727272727298</v>
      </c>
      <c r="I8068" s="1">
        <f>VLOOKUP(D8068, Winter!$A$1:$E$25, 5)</f>
        <v>271.02803738317698</v>
      </c>
      <c r="J8068" s="1">
        <f t="shared" si="757"/>
        <v>277.78495735332115</v>
      </c>
      <c r="K8068" s="47">
        <f t="shared" si="758"/>
        <v>5.1968076132924468</v>
      </c>
      <c r="L8068" s="48">
        <f>Solar!K8085/1000*Variables!$B$3</f>
        <v>0</v>
      </c>
      <c r="M8068" s="1">
        <f>IF(E8068=1, VLOOKUP(D8068, Sheet1!$E$2:$G$26, 2), Sheet1!$G$3)</f>
        <v>0.18618000000000001</v>
      </c>
      <c r="N8068" s="1">
        <f>'Electricity Rates'!$J$3</f>
        <v>0.19270000000000001</v>
      </c>
      <c r="O8068" s="145">
        <f>L8068-K8068</f>
        <v>-5.1968076132924468</v>
      </c>
      <c r="P8068">
        <f t="shared" si="759"/>
        <v>1.0014248270814545</v>
      </c>
      <c r="Q8068">
        <f>IF(O8068&gt;0, IF(Q8067+O8068*Variables!$B$5&lt;Variables!$B$4, Q8067+O8068*Variables!$B$5, Variables!$B$4), IF(Q8067&gt;-O8068, Q8067+O8068/Variables!$B$5, 0))</f>
        <v>0</v>
      </c>
      <c r="R8068">
        <f>IF(O8068&gt;0, 0, IF(Q8067&gt;-O8068, 0, -O8068 - Q8067*Variables!$B$5))</f>
        <v>5.1968076132924468</v>
      </c>
      <c r="S8068">
        <f t="shared" si="760"/>
        <v>0.96754164144278776</v>
      </c>
      <c r="T8068">
        <f t="shared" si="761"/>
        <v>0</v>
      </c>
    </row>
    <row r="8069" spans="1:20" x14ac:dyDescent="0.3">
      <c r="A8069" s="3">
        <f t="shared" si="756"/>
        <v>43437</v>
      </c>
      <c r="B8069">
        <v>12</v>
      </c>
      <c r="C8069">
        <v>3</v>
      </c>
      <c r="D8069">
        <v>4</v>
      </c>
      <c r="E8069">
        <v>1</v>
      </c>
      <c r="F8069" s="1">
        <f>VLOOKUP(A8069,Weather!$A$1:$E$366, 5)</f>
        <v>0.5283018867924526</v>
      </c>
      <c r="G8069" s="1">
        <f>VLOOKUP(D8069, Winter!$A$1:$E$25, 2)</f>
        <v>308.82074789439099</v>
      </c>
      <c r="H8069" s="1">
        <f>VLOOKUP(D8069, Winter!$A$1:$E$25, 3)</f>
        <v>281.81818181818198</v>
      </c>
      <c r="I8069" s="1">
        <f>VLOOKUP(D8069, Winter!$A$1:$E$25, 5)</f>
        <v>285.04672897196201</v>
      </c>
      <c r="J8069" s="1">
        <f t="shared" si="757"/>
        <v>296.08368842448107</v>
      </c>
      <c r="K8069" s="47">
        <f t="shared" si="758"/>
        <v>5.5391407109887396</v>
      </c>
      <c r="L8069" s="48">
        <f>Solar!K8086/1000*Variables!$B$3</f>
        <v>0</v>
      </c>
      <c r="M8069" s="1">
        <f>IF(E8069=1, VLOOKUP(D8069, Sheet1!$E$2:$G$26, 2), Sheet1!$G$3)</f>
        <v>0.18618000000000001</v>
      </c>
      <c r="N8069" s="1">
        <f>'Electricity Rates'!$J$3</f>
        <v>0.19270000000000001</v>
      </c>
      <c r="O8069" s="145">
        <f>L8069-K8069</f>
        <v>-5.5391407109887396</v>
      </c>
      <c r="P8069">
        <f t="shared" si="759"/>
        <v>1.0673924150075302</v>
      </c>
      <c r="Q8069">
        <f>IF(O8069&gt;0, IF(Q8068+O8069*Variables!$B$5&lt;Variables!$B$4, Q8068+O8069*Variables!$B$5, Variables!$B$4), IF(Q8068&gt;-O8069, Q8068+O8069/Variables!$B$5, 0))</f>
        <v>0</v>
      </c>
      <c r="R8069">
        <f>IF(O8069&gt;0, 0, IF(Q8068&gt;-O8069, 0, -O8069 - Q8068*Variables!$B$5))</f>
        <v>5.5391407109887396</v>
      </c>
      <c r="S8069">
        <f t="shared" si="760"/>
        <v>1.0312772175718836</v>
      </c>
      <c r="T8069">
        <f t="shared" si="761"/>
        <v>0</v>
      </c>
    </row>
    <row r="8070" spans="1:20" x14ac:dyDescent="0.3">
      <c r="A8070" s="3">
        <f t="shared" si="756"/>
        <v>43437</v>
      </c>
      <c r="B8070">
        <v>12</v>
      </c>
      <c r="C8070">
        <v>3</v>
      </c>
      <c r="D8070">
        <v>5</v>
      </c>
      <c r="E8070">
        <v>1</v>
      </c>
      <c r="F8070" s="1">
        <f>VLOOKUP(A8070,Weather!$A$1:$E$366, 5)</f>
        <v>0.5283018867924526</v>
      </c>
      <c r="G8070" s="1">
        <f>VLOOKUP(D8070, Winter!$A$1:$E$25, 2)</f>
        <v>308.63160471300301</v>
      </c>
      <c r="H8070" s="1">
        <f>VLOOKUP(D8070, Winter!$A$1:$E$25, 3)</f>
        <v>300</v>
      </c>
      <c r="I8070" s="1">
        <f>VLOOKUP(D8070, Winter!$A$1:$E$25, 5)</f>
        <v>303.73831775700899</v>
      </c>
      <c r="J8070" s="1">
        <f t="shared" si="757"/>
        <v>304.56009305592613</v>
      </c>
      <c r="K8070" s="47">
        <f t="shared" si="758"/>
        <v>5.6977174911777855</v>
      </c>
      <c r="L8070" s="48">
        <f>Solar!K8087/1000*Variables!$B$3</f>
        <v>0</v>
      </c>
      <c r="M8070" s="1">
        <f>IF(E8070=1, VLOOKUP(D8070, Sheet1!$E$2:$G$26, 2), Sheet1!$G$3)</f>
        <v>0.18618000000000001</v>
      </c>
      <c r="N8070" s="1">
        <f>'Electricity Rates'!$J$3</f>
        <v>0.19270000000000001</v>
      </c>
      <c r="O8070" s="145">
        <f>L8070-K8070</f>
        <v>-5.6977174911777855</v>
      </c>
      <c r="P8070">
        <f t="shared" si="759"/>
        <v>1.0979501605499593</v>
      </c>
      <c r="Q8070">
        <f>IF(O8070&gt;0, IF(Q8069+O8070*Variables!$B$5&lt;Variables!$B$4, Q8069+O8070*Variables!$B$5, Variables!$B$4), IF(Q8069&gt;-O8070, Q8069+O8070/Variables!$B$5, 0))</f>
        <v>0</v>
      </c>
      <c r="R8070">
        <f>IF(O8070&gt;0, 0, IF(Q8069&gt;-O8070, 0, -O8070 - Q8069*Variables!$B$5))</f>
        <v>5.6977174911777855</v>
      </c>
      <c r="S8070">
        <f t="shared" si="760"/>
        <v>1.0608010425074801</v>
      </c>
      <c r="T8070">
        <f t="shared" si="761"/>
        <v>0</v>
      </c>
    </row>
    <row r="8071" spans="1:20" x14ac:dyDescent="0.3">
      <c r="A8071" s="3">
        <f t="shared" si="756"/>
        <v>43437</v>
      </c>
      <c r="B8071">
        <v>12</v>
      </c>
      <c r="C8071">
        <v>3</v>
      </c>
      <c r="D8071">
        <v>6</v>
      </c>
      <c r="E8071">
        <v>1</v>
      </c>
      <c r="F8071" s="1">
        <f>VLOOKUP(A8071,Weather!$A$1:$E$366, 5)</f>
        <v>0.5283018867924526</v>
      </c>
      <c r="G8071" s="1">
        <f>VLOOKUP(D8071, Winter!$A$1:$E$25, 2)</f>
        <v>331.81818181818198</v>
      </c>
      <c r="H8071" s="1">
        <f>VLOOKUP(D8071, Winter!$A$1:$E$25, 3)</f>
        <v>317.955250948497</v>
      </c>
      <c r="I8071" s="1">
        <f>VLOOKUP(D8071, Winter!$A$1:$E$25, 5)</f>
        <v>322.42990654205602</v>
      </c>
      <c r="J8071" s="1">
        <f t="shared" si="757"/>
        <v>325.27906348342492</v>
      </c>
      <c r="K8071" s="47">
        <f t="shared" si="758"/>
        <v>6.085328484527059</v>
      </c>
      <c r="L8071" s="48">
        <f>Solar!K8088/1000*Variables!$B$3</f>
        <v>0</v>
      </c>
      <c r="M8071" s="1">
        <f>IF(E8071=1, VLOOKUP(D8071, Sheet1!$E$2:$G$26, 2), Sheet1!$G$3)</f>
        <v>0.18618000000000001</v>
      </c>
      <c r="N8071" s="1">
        <f>'Electricity Rates'!$J$3</f>
        <v>0.19270000000000001</v>
      </c>
      <c r="O8071" s="145">
        <f>L8071-K8071</f>
        <v>-6.085328484527059</v>
      </c>
      <c r="P8071">
        <f t="shared" si="759"/>
        <v>1.1726427989683643</v>
      </c>
      <c r="Q8071">
        <f>IF(O8071&gt;0, IF(Q8070+O8071*Variables!$B$5&lt;Variables!$B$4, Q8070+O8071*Variables!$B$5, Variables!$B$4), IF(Q8070&gt;-O8071, Q8070+O8071/Variables!$B$5, 0))</f>
        <v>0</v>
      </c>
      <c r="R8071">
        <f>IF(O8071&gt;0, 0, IF(Q8070&gt;-O8071, 0, -O8071 - Q8070*Variables!$B$5))</f>
        <v>6.085328484527059</v>
      </c>
      <c r="S8071">
        <f t="shared" si="760"/>
        <v>1.1329664572492479</v>
      </c>
      <c r="T8071">
        <f t="shared" si="761"/>
        <v>0</v>
      </c>
    </row>
    <row r="8072" spans="1:20" x14ac:dyDescent="0.3">
      <c r="A8072" s="3">
        <f t="shared" si="756"/>
        <v>43437</v>
      </c>
      <c r="B8072">
        <v>12</v>
      </c>
      <c r="C8072">
        <v>3</v>
      </c>
      <c r="D8072">
        <v>7</v>
      </c>
      <c r="E8072">
        <v>1</v>
      </c>
      <c r="F8072" s="1">
        <f>VLOOKUP(A8072,Weather!$A$1:$E$366, 5)</f>
        <v>0.5283018867924526</v>
      </c>
      <c r="G8072" s="1">
        <f>VLOOKUP(D8072, Winter!$A$1:$E$25, 2)</f>
        <v>445.45454545454498</v>
      </c>
      <c r="H8072" s="1">
        <f>VLOOKUP(D8072, Winter!$A$1:$E$25, 3)</f>
        <v>393.94630558862502</v>
      </c>
      <c r="I8072" s="1">
        <f>VLOOKUP(D8072, Winter!$A$1:$E$25, 5)</f>
        <v>313.08411214953298</v>
      </c>
      <c r="J8072" s="1">
        <f t="shared" si="757"/>
        <v>421.15820589514874</v>
      </c>
      <c r="K8072" s="47">
        <f t="shared" si="758"/>
        <v>7.8790377695386367</v>
      </c>
      <c r="L8072" s="48">
        <f>Solar!K8089/1000*Variables!$B$3</f>
        <v>0</v>
      </c>
      <c r="M8072" s="1">
        <f>IF(E8072=1, VLOOKUP(D8072, Sheet1!$E$2:$G$26, 2), Sheet1!$G$3)</f>
        <v>0.18618000000000001</v>
      </c>
      <c r="N8072" s="1">
        <f>'Electricity Rates'!$J$3</f>
        <v>0.19270000000000001</v>
      </c>
      <c r="O8072" s="145">
        <f>L8072-K8072</f>
        <v>-7.8790377695386367</v>
      </c>
      <c r="P8072">
        <f t="shared" si="759"/>
        <v>1.5182905781900953</v>
      </c>
      <c r="Q8072">
        <f>IF(O8072&gt;0, IF(Q8071+O8072*Variables!$B$5&lt;Variables!$B$4, Q8071+O8072*Variables!$B$5, Variables!$B$4), IF(Q8071&gt;-O8072, Q8071+O8072/Variables!$B$5, 0))</f>
        <v>0</v>
      </c>
      <c r="R8072">
        <f>IF(O8072&gt;0, 0, IF(Q8071&gt;-O8072, 0, -O8072 - Q8071*Variables!$B$5))</f>
        <v>7.8790377695386367</v>
      </c>
      <c r="S8072">
        <f t="shared" si="760"/>
        <v>1.4669192519327034</v>
      </c>
      <c r="T8072">
        <f t="shared" si="761"/>
        <v>0</v>
      </c>
    </row>
    <row r="8073" spans="1:20" x14ac:dyDescent="0.3">
      <c r="A8073" s="3">
        <f t="shared" si="756"/>
        <v>43437</v>
      </c>
      <c r="B8073">
        <v>12</v>
      </c>
      <c r="C8073">
        <v>3</v>
      </c>
      <c r="D8073">
        <v>8</v>
      </c>
      <c r="E8073">
        <v>1</v>
      </c>
      <c r="F8073" s="1">
        <f>VLOOKUP(A8073,Weather!$A$1:$E$366, 5)</f>
        <v>0.5283018867924526</v>
      </c>
      <c r="G8073" s="1">
        <f>VLOOKUP(D8073, Winter!$A$1:$E$25, 2)</f>
        <v>654.54545454545405</v>
      </c>
      <c r="H8073" s="1">
        <f>VLOOKUP(D8073, Winter!$A$1:$E$25, 3)</f>
        <v>498.50910668787998</v>
      </c>
      <c r="I8073" s="1">
        <f>VLOOKUP(D8073, Winter!$A$1:$E$25, 5)</f>
        <v>294.39252336448601</v>
      </c>
      <c r="J8073" s="1">
        <f t="shared" si="757"/>
        <v>580.94340366923984</v>
      </c>
      <c r="K8073" s="47">
        <f t="shared" si="758"/>
        <v>10.868303063798848</v>
      </c>
      <c r="L8073" s="48">
        <f>Solar!K8090/1000*Variables!$B$3</f>
        <v>0.31030000000000002</v>
      </c>
      <c r="M8073" s="1">
        <f>IF(E8073=1, VLOOKUP(D8073, Sheet1!$E$2:$G$26, 2), Sheet1!$G$3)</f>
        <v>0.18618000000000001</v>
      </c>
      <c r="N8073" s="1">
        <f>'Electricity Rates'!$J$3</f>
        <v>0.19270000000000001</v>
      </c>
      <c r="O8073" s="145">
        <f>L8073-K8073</f>
        <v>-10.558003063798848</v>
      </c>
      <c r="P8073">
        <f t="shared" si="759"/>
        <v>2.0943220003940382</v>
      </c>
      <c r="Q8073">
        <f>IF(O8073&gt;0, IF(Q8072+O8073*Variables!$B$5&lt;Variables!$B$4, Q8072+O8073*Variables!$B$5, Variables!$B$4), IF(Q8072&gt;-O8073, Q8072+O8073/Variables!$B$5, 0))</f>
        <v>0</v>
      </c>
      <c r="R8073">
        <f>IF(O8073&gt;0, 0, IF(Q8072&gt;-O8073, 0, -O8073 - Q8072*Variables!$B$5))</f>
        <v>10.558003063798848</v>
      </c>
      <c r="S8073">
        <f t="shared" si="760"/>
        <v>1.9656890104180698</v>
      </c>
      <c r="T8073">
        <f t="shared" si="761"/>
        <v>0</v>
      </c>
    </row>
    <row r="8074" spans="1:20" x14ac:dyDescent="0.3">
      <c r="A8074" s="3">
        <f t="shared" si="756"/>
        <v>43437</v>
      </c>
      <c r="B8074">
        <v>12</v>
      </c>
      <c r="C8074">
        <v>3</v>
      </c>
      <c r="D8074">
        <v>9</v>
      </c>
      <c r="E8074">
        <v>1</v>
      </c>
      <c r="F8074" s="1">
        <f>VLOOKUP(A8074,Weather!$A$1:$E$366, 5)</f>
        <v>0.5283018867924526</v>
      </c>
      <c r="G8074" s="1">
        <f>VLOOKUP(D8074, Winter!$A$1:$E$25, 2)</f>
        <v>801.59817351598099</v>
      </c>
      <c r="H8074" s="1">
        <f>VLOOKUP(D8074, Winter!$A$1:$E$25, 3)</f>
        <v>564.97068280688404</v>
      </c>
      <c r="I8074" s="1">
        <f>VLOOKUP(D8074, Winter!$A$1:$E$25, 5)</f>
        <v>313.08411214953298</v>
      </c>
      <c r="J8074" s="1">
        <f t="shared" si="757"/>
        <v>689.98143261546352</v>
      </c>
      <c r="K8074" s="47">
        <f t="shared" si="758"/>
        <v>12.908189112219398</v>
      </c>
      <c r="L8074" s="48">
        <f>Solar!K8091/1000*Variables!$B$3</f>
        <v>3.8204999999999996</v>
      </c>
      <c r="M8074" s="1">
        <f>IF(E8074=1, VLOOKUP(D8074, Sheet1!$E$2:$G$26, 2), Sheet1!$G$3)</f>
        <v>0.20441999999999999</v>
      </c>
      <c r="N8074" s="1">
        <f>'Electricity Rates'!$J$3</f>
        <v>0.19270000000000001</v>
      </c>
      <c r="O8074" s="145">
        <f>L8074-K8074</f>
        <v>-9.0876891122193992</v>
      </c>
      <c r="P8074">
        <f t="shared" si="759"/>
        <v>2.4874080419246782</v>
      </c>
      <c r="Q8074">
        <f>IF(O8074&gt;0, IF(Q8073+O8074*Variables!$B$5&lt;Variables!$B$4, Q8073+O8074*Variables!$B$5, Variables!$B$4), IF(Q8073&gt;-O8074, Q8073+O8074/Variables!$B$5, 0))</f>
        <v>0</v>
      </c>
      <c r="R8074">
        <f>IF(O8074&gt;0, 0, IF(Q8073&gt;-O8074, 0, -O8074 - Q8073*Variables!$B$5))</f>
        <v>9.0876891122193992</v>
      </c>
      <c r="S8074">
        <f t="shared" si="760"/>
        <v>1.8577054083198894</v>
      </c>
      <c r="T8074">
        <f t="shared" si="761"/>
        <v>0</v>
      </c>
    </row>
    <row r="8075" spans="1:20" x14ac:dyDescent="0.3">
      <c r="A8075" s="3">
        <f t="shared" si="756"/>
        <v>43437</v>
      </c>
      <c r="B8075">
        <v>12</v>
      </c>
      <c r="C8075">
        <v>3</v>
      </c>
      <c r="D8075">
        <v>10</v>
      </c>
      <c r="E8075">
        <v>1</v>
      </c>
      <c r="F8075" s="1">
        <f>VLOOKUP(A8075,Weather!$A$1:$E$366, 5)</f>
        <v>0.5283018867924526</v>
      </c>
      <c r="G8075" s="1">
        <f>VLOOKUP(D8075, Winter!$A$1:$E$25, 2)</f>
        <v>929.05770029057601</v>
      </c>
      <c r="H8075" s="1">
        <f>VLOOKUP(D8075, Winter!$A$1:$E$25, 3)</f>
        <v>583.82380756350199</v>
      </c>
      <c r="I8075" s="1">
        <f>VLOOKUP(D8075, Winter!$A$1:$E$25, 5)</f>
        <v>331.77570093457899</v>
      </c>
      <c r="J8075" s="1">
        <f t="shared" si="757"/>
        <v>766.2115244759184</v>
      </c>
      <c r="K8075" s="47">
        <f t="shared" si="758"/>
        <v>14.334303490466734</v>
      </c>
      <c r="L8075" s="48">
        <f>Solar!K8092/1000*Variables!$B$3</f>
        <v>6.8907999999999996</v>
      </c>
      <c r="M8075" s="1">
        <f>IF(E8075=1, VLOOKUP(D8075, Sheet1!$E$2:$G$26, 2), Sheet1!$G$3)</f>
        <v>0.20441999999999999</v>
      </c>
      <c r="N8075" s="1">
        <f>'Electricity Rates'!$J$3</f>
        <v>0.19270000000000001</v>
      </c>
      <c r="O8075" s="145">
        <f>L8075-K8075</f>
        <v>-7.4435034904667345</v>
      </c>
      <c r="P8075">
        <f t="shared" si="759"/>
        <v>2.7622202826129398</v>
      </c>
      <c r="Q8075">
        <f>IF(O8075&gt;0, IF(Q8074+O8075*Variables!$B$5&lt;Variables!$B$4, Q8074+O8075*Variables!$B$5, Variables!$B$4), IF(Q8074&gt;-O8075, Q8074+O8075/Variables!$B$5, 0))</f>
        <v>0</v>
      </c>
      <c r="R8075">
        <f>IF(O8075&gt;0, 0, IF(Q8074&gt;-O8075, 0, -O8075 - Q8074*Variables!$B$5))</f>
        <v>7.4435034904667345</v>
      </c>
      <c r="S8075">
        <f t="shared" si="760"/>
        <v>1.5216009835212099</v>
      </c>
      <c r="T8075">
        <f t="shared" si="761"/>
        <v>0</v>
      </c>
    </row>
    <row r="8076" spans="1:20" x14ac:dyDescent="0.3">
      <c r="A8076" s="3">
        <f t="shared" si="756"/>
        <v>43437</v>
      </c>
      <c r="B8076">
        <v>12</v>
      </c>
      <c r="C8076">
        <v>3</v>
      </c>
      <c r="D8076">
        <v>11</v>
      </c>
      <c r="E8076">
        <v>1</v>
      </c>
      <c r="F8076" s="1">
        <f>VLOOKUP(A8076,Weather!$A$1:$E$366, 5)</f>
        <v>0.5283018867924526</v>
      </c>
      <c r="G8076" s="1">
        <f>VLOOKUP(D8076, Winter!$A$1:$E$25, 2)</f>
        <v>1001.98733914487</v>
      </c>
      <c r="H8076" s="1">
        <f>VLOOKUP(D8076, Winter!$A$1:$E$25, 3)</f>
        <v>602.66024321587895</v>
      </c>
      <c r="I8076" s="1">
        <f>VLOOKUP(D8076, Winter!$A$1:$E$25, 5)</f>
        <v>331.77570093457899</v>
      </c>
      <c r="J8076" s="1">
        <f t="shared" si="757"/>
        <v>813.62550144251566</v>
      </c>
      <c r="K8076" s="47">
        <f t="shared" si="758"/>
        <v>15.22132530339767</v>
      </c>
      <c r="L8076" s="48">
        <f>Solar!K8093/1000*Variables!$B$3</f>
        <v>8.2508499999999998</v>
      </c>
      <c r="M8076" s="1">
        <f>IF(E8076=1, VLOOKUP(D8076, Sheet1!$E$2:$G$26, 2), Sheet1!$G$3)</f>
        <v>0.20441999999999999</v>
      </c>
      <c r="N8076" s="1">
        <f>'Electricity Rates'!$J$3</f>
        <v>0.19270000000000001</v>
      </c>
      <c r="O8076" s="145">
        <f>L8076-K8076</f>
        <v>-6.9704753033976701</v>
      </c>
      <c r="P8076">
        <f t="shared" si="759"/>
        <v>2.9331493859647311</v>
      </c>
      <c r="Q8076">
        <f>IF(O8076&gt;0, IF(Q8075+O8076*Variables!$B$5&lt;Variables!$B$4, Q8075+O8076*Variables!$B$5, Variables!$B$4), IF(Q8075&gt;-O8076, Q8075+O8076/Variables!$B$5, 0))</f>
        <v>0</v>
      </c>
      <c r="R8076">
        <f>IF(O8076&gt;0, 0, IF(Q8075&gt;-O8076, 0, -O8076 - Q8075*Variables!$B$5))</f>
        <v>6.9704753033976701</v>
      </c>
      <c r="S8076">
        <f t="shared" si="760"/>
        <v>1.4249045615205516</v>
      </c>
      <c r="T8076">
        <f t="shared" si="761"/>
        <v>0</v>
      </c>
    </row>
    <row r="8077" spans="1:20" x14ac:dyDescent="0.3">
      <c r="A8077" s="3">
        <f t="shared" si="756"/>
        <v>43437</v>
      </c>
      <c r="B8077">
        <v>12</v>
      </c>
      <c r="C8077">
        <v>3</v>
      </c>
      <c r="D8077">
        <v>12</v>
      </c>
      <c r="E8077">
        <v>1</v>
      </c>
      <c r="F8077" s="1">
        <f>VLOOKUP(A8077,Weather!$A$1:$E$366, 5)</f>
        <v>0.5283018867924526</v>
      </c>
      <c r="G8077" s="1">
        <f>VLOOKUP(D8077, Winter!$A$1:$E$25, 2)</f>
        <v>1020.36633457866</v>
      </c>
      <c r="H8077" s="1">
        <f>VLOOKUP(D8077, Winter!$A$1:$E$25, 3)</f>
        <v>602.46553699974402</v>
      </c>
      <c r="I8077" s="1">
        <f>VLOOKUP(D8077, Winter!$A$1:$E$25, 5)</f>
        <v>327.10280373831802</v>
      </c>
      <c r="J8077" s="1">
        <f t="shared" si="757"/>
        <v>823.24331685275615</v>
      </c>
      <c r="K8077" s="47">
        <f t="shared" si="758"/>
        <v>15.401255623683539</v>
      </c>
      <c r="L8077" s="48">
        <f>Solar!K8094/1000*Variables!$B$3</f>
        <v>9.8203499999999995</v>
      </c>
      <c r="M8077" s="1">
        <f>IF(E8077=1, VLOOKUP(D8077, Sheet1!$E$2:$G$26, 2), Sheet1!$G$3)</f>
        <v>0.20441999999999999</v>
      </c>
      <c r="N8077" s="1">
        <f>'Electricity Rates'!$J$3</f>
        <v>0.19270000000000001</v>
      </c>
      <c r="O8077" s="145">
        <f>L8077-K8077</f>
        <v>-5.5809056236835399</v>
      </c>
      <c r="P8077">
        <f t="shared" si="759"/>
        <v>2.9678219586838184</v>
      </c>
      <c r="Q8077">
        <f>IF(O8077&gt;0, IF(Q8076+O8077*Variables!$B$5&lt;Variables!$B$4, Q8076+O8077*Variables!$B$5, Variables!$B$4), IF(Q8076&gt;-O8077, Q8076+O8077/Variables!$B$5, 0))</f>
        <v>0</v>
      </c>
      <c r="R8077">
        <f>IF(O8077&gt;0, 0, IF(Q8076&gt;-O8077, 0, -O8077 - Q8076*Variables!$B$5))</f>
        <v>5.5809056236835399</v>
      </c>
      <c r="S8077">
        <f t="shared" si="760"/>
        <v>1.1408487275933892</v>
      </c>
      <c r="T8077">
        <f t="shared" si="761"/>
        <v>0</v>
      </c>
    </row>
    <row r="8078" spans="1:20" x14ac:dyDescent="0.3">
      <c r="A8078" s="3">
        <f t="shared" si="756"/>
        <v>43437</v>
      </c>
      <c r="B8078">
        <v>12</v>
      </c>
      <c r="C8078">
        <v>3</v>
      </c>
      <c r="D8078">
        <v>13</v>
      </c>
      <c r="E8078">
        <v>1</v>
      </c>
      <c r="F8078" s="1">
        <f>VLOOKUP(A8078,Weather!$A$1:$E$366, 5)</f>
        <v>0.5283018867924526</v>
      </c>
      <c r="G8078" s="1">
        <f>VLOOKUP(D8078, Winter!$A$1:$E$25, 2)</f>
        <v>1065.99730178497</v>
      </c>
      <c r="H8078" s="1">
        <f>VLOOKUP(D8078, Winter!$A$1:$E$25, 3)</f>
        <v>611.78362020049099</v>
      </c>
      <c r="I8078" s="1">
        <f>VLOOKUP(D8078, Winter!$A$1:$E$25, 5)</f>
        <v>322.42990654205602</v>
      </c>
      <c r="J8078" s="1">
        <f t="shared" si="757"/>
        <v>851.7455651885175</v>
      </c>
      <c r="K8078" s="47">
        <f t="shared" si="758"/>
        <v>15.934476365938629</v>
      </c>
      <c r="L8078" s="48">
        <f>Solar!K8095/1000*Variables!$B$3</f>
        <v>5.6394500000000001</v>
      </c>
      <c r="M8078" s="1">
        <f>IF(E8078=1, VLOOKUP(D8078, Sheet1!$E$2:$G$26, 2), Sheet1!$G$3)</f>
        <v>0.20441999999999999</v>
      </c>
      <c r="N8078" s="1">
        <f>'Electricity Rates'!$J$3</f>
        <v>0.19270000000000001</v>
      </c>
      <c r="O8078" s="145">
        <f>L8078-K8078</f>
        <v>-10.295026365938629</v>
      </c>
      <c r="P8078">
        <f t="shared" si="759"/>
        <v>3.070573595716374</v>
      </c>
      <c r="Q8078">
        <f>IF(O8078&gt;0, IF(Q8077+O8078*Variables!$B$5&lt;Variables!$B$4, Q8077+O8078*Variables!$B$5, Variables!$B$4), IF(Q8077&gt;-O8078, Q8077+O8078/Variables!$B$5, 0))</f>
        <v>0</v>
      </c>
      <c r="R8078">
        <f>IF(O8078&gt;0, 0, IF(Q8077&gt;-O8078, 0, -O8078 - Q8077*Variables!$B$5))</f>
        <v>10.295026365938629</v>
      </c>
      <c r="S8078">
        <f t="shared" si="760"/>
        <v>2.1045092897251743</v>
      </c>
      <c r="T8078">
        <f t="shared" si="761"/>
        <v>0</v>
      </c>
    </row>
    <row r="8079" spans="1:20" x14ac:dyDescent="0.3">
      <c r="A8079" s="3">
        <f t="shared" si="756"/>
        <v>43437</v>
      </c>
      <c r="B8079">
        <v>12</v>
      </c>
      <c r="C8079">
        <v>3</v>
      </c>
      <c r="D8079">
        <v>14</v>
      </c>
      <c r="E8079">
        <v>1</v>
      </c>
      <c r="F8079" s="1">
        <f>VLOOKUP(A8079,Weather!$A$1:$E$366, 5)</f>
        <v>0.5283018867924526</v>
      </c>
      <c r="G8079" s="1">
        <f>VLOOKUP(D8079, Winter!$A$1:$E$25, 2)</f>
        <v>1084.3762972187601</v>
      </c>
      <c r="H8079" s="1">
        <f>VLOOKUP(D8079, Winter!$A$1:$E$25, 3)</f>
        <v>611.59447701910301</v>
      </c>
      <c r="I8079" s="1">
        <f>VLOOKUP(D8079, Winter!$A$1:$E$25, 5)</f>
        <v>303.73831775700899</v>
      </c>
      <c r="J8079" s="1">
        <f t="shared" si="757"/>
        <v>861.36600467175197</v>
      </c>
      <c r="K8079" s="47">
        <f t="shared" si="758"/>
        <v>16.114455777444707</v>
      </c>
      <c r="L8079" s="48">
        <f>Solar!K8096/1000*Variables!$B$3</f>
        <v>4.6090499999999999</v>
      </c>
      <c r="M8079" s="1">
        <f>IF(E8079=1, VLOOKUP(D8079, Sheet1!$E$2:$G$26, 2), Sheet1!$G$3)</f>
        <v>0.20441999999999999</v>
      </c>
      <c r="N8079" s="1">
        <f>'Electricity Rates'!$J$3</f>
        <v>0.19270000000000001</v>
      </c>
      <c r="O8079" s="145">
        <f>L8079-K8079</f>
        <v>-11.505405777444707</v>
      </c>
      <c r="P8079">
        <f t="shared" si="759"/>
        <v>3.1052556283135955</v>
      </c>
      <c r="Q8079">
        <f>IF(O8079&gt;0, IF(Q8078+O8079*Variables!$B$5&lt;Variables!$B$4, Q8078+O8079*Variables!$B$5, Variables!$B$4), IF(Q8078&gt;-O8079, Q8078+O8079/Variables!$B$5, 0))</f>
        <v>0</v>
      </c>
      <c r="R8079">
        <f>IF(O8079&gt;0, 0, IF(Q8078&gt;-O8079, 0, -O8079 - Q8078*Variables!$B$5))</f>
        <v>11.505405777444707</v>
      </c>
      <c r="S8079">
        <f t="shared" si="760"/>
        <v>2.3519350490252471</v>
      </c>
      <c r="T8079">
        <f t="shared" si="761"/>
        <v>0</v>
      </c>
    </row>
    <row r="8080" spans="1:20" x14ac:dyDescent="0.3">
      <c r="A8080" s="3">
        <f t="shared" si="756"/>
        <v>43437</v>
      </c>
      <c r="B8080">
        <v>12</v>
      </c>
      <c r="C8080">
        <v>3</v>
      </c>
      <c r="D8080">
        <v>15</v>
      </c>
      <c r="E8080">
        <v>1</v>
      </c>
      <c r="F8080" s="1">
        <f>VLOOKUP(A8080,Weather!$A$1:$E$366, 5)</f>
        <v>0.5283018867924526</v>
      </c>
      <c r="G8080" s="1">
        <f>VLOOKUP(D8080, Winter!$A$1:$E$25, 2)</f>
        <v>1093.6540058115399</v>
      </c>
      <c r="H8080" s="1">
        <f>VLOOKUP(D8080, Winter!$A$1:$E$25, 3)</f>
        <v>601.87029228184497</v>
      </c>
      <c r="I8080" s="1">
        <f>VLOOKUP(D8080, Winter!$A$1:$E$25, 5)</f>
        <v>271.02803738317698</v>
      </c>
      <c r="J8080" s="1">
        <f t="shared" si="757"/>
        <v>861.68055603338189</v>
      </c>
      <c r="K8080" s="47">
        <f t="shared" si="758"/>
        <v>16.120340411826874</v>
      </c>
      <c r="L8080" s="48">
        <f>Solar!K8097/1000*Variables!$B$3</f>
        <v>3.4323000000000001</v>
      </c>
      <c r="M8080" s="1">
        <f>IF(E8080=1, VLOOKUP(D8080, Sheet1!$E$2:$G$26, 2), Sheet1!$G$3)</f>
        <v>0.20441999999999999</v>
      </c>
      <c r="N8080" s="1">
        <f>'Electricity Rates'!$J$3</f>
        <v>0.19270000000000001</v>
      </c>
      <c r="O8080" s="145">
        <f>L8080-K8080</f>
        <v>-12.688040411826874</v>
      </c>
      <c r="P8080">
        <f t="shared" si="759"/>
        <v>3.1063895973590387</v>
      </c>
      <c r="Q8080">
        <f>IF(O8080&gt;0, IF(Q8079+O8080*Variables!$B$5&lt;Variables!$B$4, Q8079+O8080*Variables!$B$5, Variables!$B$4), IF(Q8079&gt;-O8080, Q8079+O8080/Variables!$B$5, 0))</f>
        <v>0</v>
      </c>
      <c r="R8080">
        <f>IF(O8080&gt;0, 0, IF(Q8079&gt;-O8080, 0, -O8080 - Q8079*Variables!$B$5))</f>
        <v>12.688040411826874</v>
      </c>
      <c r="S8080">
        <f t="shared" si="760"/>
        <v>2.5936892209856492</v>
      </c>
      <c r="T8080">
        <f t="shared" si="761"/>
        <v>0</v>
      </c>
    </row>
    <row r="8081" spans="1:20" x14ac:dyDescent="0.3">
      <c r="A8081" s="3">
        <f t="shared" si="756"/>
        <v>43437</v>
      </c>
      <c r="B8081">
        <v>12</v>
      </c>
      <c r="C8081">
        <v>3</v>
      </c>
      <c r="D8081">
        <v>16</v>
      </c>
      <c r="E8081">
        <v>1</v>
      </c>
      <c r="F8081" s="1">
        <f>VLOOKUP(A8081,Weather!$A$1:$E$366, 5)</f>
        <v>0.5283018867924526</v>
      </c>
      <c r="G8081" s="1">
        <f>VLOOKUP(D8081, Winter!$A$1:$E$25, 2)</f>
        <v>1039.2953507679499</v>
      </c>
      <c r="H8081" s="1">
        <f>VLOOKUP(D8081, Winter!$A$1:$E$25, 3)</f>
        <v>558.82352941176396</v>
      </c>
      <c r="I8081" s="1">
        <f>VLOOKUP(D8081, Winter!$A$1:$E$25, 5)</f>
        <v>252.336448598131</v>
      </c>
      <c r="J8081" s="1">
        <f t="shared" si="757"/>
        <v>812.65769918484318</v>
      </c>
      <c r="K8081" s="47">
        <f t="shared" si="758"/>
        <v>15.203219635658302</v>
      </c>
      <c r="L8081" s="48">
        <f>Solar!K8098/1000*Variables!$B$3</f>
        <v>3.4358499999999998</v>
      </c>
      <c r="M8081" s="1">
        <f>IF(E8081=1, VLOOKUP(D8081, Sheet1!$E$2:$G$26, 2), Sheet1!$G$3)</f>
        <v>0.20441999999999999</v>
      </c>
      <c r="N8081" s="1">
        <f>'Electricity Rates'!$J$3</f>
        <v>0.19270000000000001</v>
      </c>
      <c r="O8081" s="145">
        <f>L8081-K8081</f>
        <v>-11.767369635658302</v>
      </c>
      <c r="P8081">
        <f t="shared" si="759"/>
        <v>2.9296604237913551</v>
      </c>
      <c r="Q8081">
        <f>IF(O8081&gt;0, IF(Q8080+O8081*Variables!$B$5&lt;Variables!$B$4, Q8080+O8081*Variables!$B$5, Variables!$B$4), IF(Q8080&gt;-O8081, Q8080+O8081/Variables!$B$5, 0))</f>
        <v>0</v>
      </c>
      <c r="R8081">
        <f>IF(O8081&gt;0, 0, IF(Q8080&gt;-O8081, 0, -O8081 - Q8080*Variables!$B$5))</f>
        <v>11.767369635658302</v>
      </c>
      <c r="S8081">
        <f t="shared" si="760"/>
        <v>2.40548570092127</v>
      </c>
      <c r="T8081">
        <f t="shared" si="761"/>
        <v>0</v>
      </c>
    </row>
    <row r="8082" spans="1:20" x14ac:dyDescent="0.3">
      <c r="A8082" s="3">
        <f t="shared" si="756"/>
        <v>43437</v>
      </c>
      <c r="B8082">
        <v>12</v>
      </c>
      <c r="C8082">
        <v>3</v>
      </c>
      <c r="D8082">
        <v>17</v>
      </c>
      <c r="E8082">
        <v>1</v>
      </c>
      <c r="F8082" s="1">
        <f>VLOOKUP(A8082,Weather!$A$1:$E$366, 5)</f>
        <v>0.5283018867924526</v>
      </c>
      <c r="G8082" s="1">
        <f>VLOOKUP(D8082, Winter!$A$1:$E$25, 2)</f>
        <v>889.47696139476898</v>
      </c>
      <c r="H8082" s="1">
        <f>VLOOKUP(D8082, Winter!$A$1:$E$25, 3)</f>
        <v>506.24728802056097</v>
      </c>
      <c r="I8082" s="1">
        <f>VLOOKUP(D8082, Winter!$A$1:$E$25, 5)</f>
        <v>228.971962616822</v>
      </c>
      <c r="J8082" s="1">
        <f t="shared" si="757"/>
        <v>708.70824753901036</v>
      </c>
      <c r="K8082" s="47">
        <f t="shared" si="758"/>
        <v>13.258530812845123</v>
      </c>
      <c r="L8082" s="48">
        <f>Solar!K8099/1000*Variables!$B$3</f>
        <v>0.26444999999999996</v>
      </c>
      <c r="M8082" s="1">
        <f>IF(E8082=1, VLOOKUP(D8082, Sheet1!$E$2:$G$26, 2), Sheet1!$G$3)</f>
        <v>0.20441999999999999</v>
      </c>
      <c r="N8082" s="1">
        <f>'Electricity Rates'!$J$3</f>
        <v>0.19270000000000001</v>
      </c>
      <c r="O8082" s="145">
        <f>L8082-K8082</f>
        <v>-12.994080812845123</v>
      </c>
      <c r="P8082">
        <f t="shared" si="759"/>
        <v>2.5549188876352553</v>
      </c>
      <c r="Q8082">
        <f>IF(O8082&gt;0, IF(Q8081+O8082*Variables!$B$5&lt;Variables!$B$4, Q8081+O8082*Variables!$B$5, Variables!$B$4), IF(Q8081&gt;-O8082, Q8081+O8082/Variables!$B$5, 0))</f>
        <v>0</v>
      </c>
      <c r="R8082">
        <f>IF(O8082&gt;0, 0, IF(Q8081&gt;-O8082, 0, -O8082 - Q8081*Variables!$B$5))</f>
        <v>12.994080812845123</v>
      </c>
      <c r="S8082">
        <f t="shared" si="760"/>
        <v>2.6562499997617999</v>
      </c>
      <c r="T8082">
        <f t="shared" si="761"/>
        <v>0</v>
      </c>
    </row>
    <row r="8083" spans="1:20" x14ac:dyDescent="0.3">
      <c r="A8083" s="3">
        <f t="shared" si="756"/>
        <v>43437</v>
      </c>
      <c r="B8083">
        <v>12</v>
      </c>
      <c r="C8083">
        <v>3</v>
      </c>
      <c r="D8083">
        <v>18</v>
      </c>
      <c r="E8083">
        <v>1</v>
      </c>
      <c r="F8083" s="1">
        <f>VLOOKUP(A8083,Weather!$A$1:$E$366, 5)</f>
        <v>0.5283018867924526</v>
      </c>
      <c r="G8083" s="1">
        <f>VLOOKUP(D8083, Winter!$A$1:$E$25, 2)</f>
        <v>689.67932752179297</v>
      </c>
      <c r="H8083" s="1">
        <f>VLOOKUP(D8083, Winter!$A$1:$E$25, 3)</f>
        <v>477.48083534529701</v>
      </c>
      <c r="I8083" s="1">
        <f>VLOOKUP(D8083, Winter!$A$1:$E$25, 5)</f>
        <v>257.009345794392</v>
      </c>
      <c r="J8083" s="1">
        <f t="shared" si="757"/>
        <v>589.58569913665337</v>
      </c>
      <c r="K8083" s="47">
        <f t="shared" si="758"/>
        <v>11.029983333707245</v>
      </c>
      <c r="L8083" s="48">
        <f>Solar!K8100/1000*Variables!$B$3</f>
        <v>0</v>
      </c>
      <c r="M8083" s="1">
        <f>IF(E8083=1, VLOOKUP(D8083, Sheet1!$E$2:$G$26, 2), Sheet1!$G$3)</f>
        <v>0.20441999999999999</v>
      </c>
      <c r="N8083" s="1">
        <f>'Electricity Rates'!$J$3</f>
        <v>0.19270000000000001</v>
      </c>
      <c r="O8083" s="145">
        <f>L8083-K8083</f>
        <v>-11.029983333707245</v>
      </c>
      <c r="P8083">
        <f t="shared" si="759"/>
        <v>2.1254777884053859</v>
      </c>
      <c r="Q8083">
        <f>IF(O8083&gt;0, IF(Q8082+O8083*Variables!$B$5&lt;Variables!$B$4, Q8082+O8083*Variables!$B$5, Variables!$B$4), IF(Q8082&gt;-O8083, Q8082+O8083/Variables!$B$5, 0))</f>
        <v>0</v>
      </c>
      <c r="R8083">
        <f>IF(O8083&gt;0, 0, IF(Q8082&gt;-O8083, 0, -O8083 - Q8082*Variables!$B$5))</f>
        <v>11.029983333707245</v>
      </c>
      <c r="S8083">
        <f t="shared" si="760"/>
        <v>2.2547491930764347</v>
      </c>
      <c r="T8083">
        <f t="shared" si="761"/>
        <v>0</v>
      </c>
    </row>
    <row r="8084" spans="1:20" x14ac:dyDescent="0.3">
      <c r="A8084" s="3">
        <f t="shared" si="756"/>
        <v>43437</v>
      </c>
      <c r="B8084">
        <v>12</v>
      </c>
      <c r="C8084">
        <v>3</v>
      </c>
      <c r="D8084">
        <v>19</v>
      </c>
      <c r="E8084">
        <v>1</v>
      </c>
      <c r="F8084" s="1">
        <f>VLOOKUP(A8084,Weather!$A$1:$E$366, 5)</f>
        <v>0.5283018867924526</v>
      </c>
      <c r="G8084" s="1">
        <f>VLOOKUP(D8084, Winter!$A$1:$E$25, 2)</f>
        <v>503.50249066002402</v>
      </c>
      <c r="H8084" s="1">
        <f>VLOOKUP(D8084, Winter!$A$1:$E$25, 3)</f>
        <v>367.75553800108997</v>
      </c>
      <c r="I8084" s="1">
        <f>VLOOKUP(D8084, Winter!$A$1:$E$25, 5)</f>
        <v>266.355140186916</v>
      </c>
      <c r="J8084" s="1">
        <f t="shared" si="757"/>
        <v>439.47090921713055</v>
      </c>
      <c r="K8084" s="47">
        <f t="shared" si="758"/>
        <v>8.2216322604368433</v>
      </c>
      <c r="L8084" s="48">
        <f>Solar!K8101/1000*Variables!$B$3</f>
        <v>0</v>
      </c>
      <c r="M8084" s="1">
        <f>IF(E8084=1, VLOOKUP(D8084, Sheet1!$E$2:$G$26, 2), Sheet1!$G$3)</f>
        <v>0.20441999999999999</v>
      </c>
      <c r="N8084" s="1">
        <f>'Electricity Rates'!$J$3</f>
        <v>0.19270000000000001</v>
      </c>
      <c r="O8084" s="145">
        <f>L8084-K8084</f>
        <v>-8.2216322604368433</v>
      </c>
      <c r="P8084">
        <f t="shared" si="759"/>
        <v>1.5843085365861798</v>
      </c>
      <c r="Q8084">
        <f>IF(O8084&gt;0, IF(Q8083+O8084*Variables!$B$5&lt;Variables!$B$4, Q8083+O8084*Variables!$B$5, Variables!$B$4), IF(Q8083&gt;-O8084, Q8083+O8084/Variables!$B$5, 0))</f>
        <v>0</v>
      </c>
      <c r="R8084">
        <f>IF(O8084&gt;0, 0, IF(Q8083&gt;-O8084, 0, -O8084 - Q8083*Variables!$B$5))</f>
        <v>8.2216322604368433</v>
      </c>
      <c r="S8084">
        <f t="shared" si="760"/>
        <v>1.6806660666784994</v>
      </c>
      <c r="T8084">
        <f t="shared" si="761"/>
        <v>0</v>
      </c>
    </row>
    <row r="8085" spans="1:20" x14ac:dyDescent="0.3">
      <c r="A8085" s="3">
        <f t="shared" si="756"/>
        <v>43437</v>
      </c>
      <c r="B8085">
        <v>12</v>
      </c>
      <c r="C8085">
        <v>3</v>
      </c>
      <c r="D8085">
        <v>20</v>
      </c>
      <c r="E8085">
        <v>1</v>
      </c>
      <c r="F8085" s="1">
        <f>VLOOKUP(A8085,Weather!$A$1:$E$366, 5)</f>
        <v>0.5283018867924526</v>
      </c>
      <c r="G8085" s="1">
        <f>VLOOKUP(D8085, Winter!$A$1:$E$25, 2)</f>
        <v>385.507471980074</v>
      </c>
      <c r="H8085" s="1">
        <f>VLOOKUP(D8085, Winter!$A$1:$E$25, 3)</f>
        <v>329.45960680470398</v>
      </c>
      <c r="I8085" s="1">
        <f>VLOOKUP(D8085, Winter!$A$1:$E$25, 5)</f>
        <v>275.70093457943898</v>
      </c>
      <c r="J8085" s="1">
        <f t="shared" si="757"/>
        <v>359.06979972754095</v>
      </c>
      <c r="K8085" s="47">
        <f t="shared" si="758"/>
        <v>6.7174863848154631</v>
      </c>
      <c r="L8085" s="48">
        <f>Solar!K8102/1000*Variables!$B$3</f>
        <v>0</v>
      </c>
      <c r="M8085" s="1">
        <f>IF(E8085=1, VLOOKUP(D8085, Sheet1!$E$2:$G$26, 2), Sheet1!$G$3)</f>
        <v>0.20441999999999999</v>
      </c>
      <c r="N8085" s="1">
        <f>'Electricity Rates'!$J$3</f>
        <v>0.19270000000000001</v>
      </c>
      <c r="O8085" s="145">
        <f>L8085-K8085</f>
        <v>-6.7174863848154631</v>
      </c>
      <c r="P8085">
        <f t="shared" si="759"/>
        <v>1.2944596263539399</v>
      </c>
      <c r="Q8085">
        <f>IF(O8085&gt;0, IF(Q8084+O8085*Variables!$B$5&lt;Variables!$B$4, Q8084+O8085*Variables!$B$5, Variables!$B$4), IF(Q8084&gt;-O8085, Q8084+O8085/Variables!$B$5, 0))</f>
        <v>0</v>
      </c>
      <c r="R8085">
        <f>IF(O8085&gt;0, 0, IF(Q8084&gt;-O8085, 0, -O8085 - Q8084*Variables!$B$5))</f>
        <v>6.7174863848154631</v>
      </c>
      <c r="S8085">
        <f t="shared" si="760"/>
        <v>1.3731885667839769</v>
      </c>
      <c r="T8085">
        <f t="shared" si="761"/>
        <v>0</v>
      </c>
    </row>
    <row r="8086" spans="1:20" x14ac:dyDescent="0.3">
      <c r="A8086" s="3">
        <f t="shared" si="756"/>
        <v>43437</v>
      </c>
      <c r="B8086">
        <v>12</v>
      </c>
      <c r="C8086">
        <v>3</v>
      </c>
      <c r="D8086">
        <v>21</v>
      </c>
      <c r="E8086">
        <v>1</v>
      </c>
      <c r="F8086" s="1">
        <f>VLOOKUP(A8086,Weather!$A$1:$E$366, 5)</f>
        <v>0.5283018867924526</v>
      </c>
      <c r="G8086" s="1">
        <f>VLOOKUP(D8086, Winter!$A$1:$E$25, 2)</f>
        <v>340.23972602739599</v>
      </c>
      <c r="H8086" s="1">
        <f>VLOOKUP(D8086, Winter!$A$1:$E$25, 3)</f>
        <v>286.390591795636</v>
      </c>
      <c r="I8086" s="1">
        <f>VLOOKUP(D8086, Winter!$A$1:$E$25, 5)</f>
        <v>289.71962616822401</v>
      </c>
      <c r="J8086" s="1">
        <f t="shared" si="757"/>
        <v>314.83919101241486</v>
      </c>
      <c r="K8086" s="47">
        <f t="shared" si="758"/>
        <v>5.8900191011246301</v>
      </c>
      <c r="L8086" s="48">
        <f>Solar!K8103/1000*Variables!$B$3</f>
        <v>0</v>
      </c>
      <c r="M8086" s="1">
        <f>IF(E8086=1, VLOOKUP(D8086, Sheet1!$E$2:$G$26, 2), Sheet1!$G$3)</f>
        <v>0.20441999999999999</v>
      </c>
      <c r="N8086" s="1">
        <f>'Electricity Rates'!$J$3</f>
        <v>0.19270000000000001</v>
      </c>
      <c r="O8086" s="145">
        <f>L8086-K8086</f>
        <v>-5.8900191011246301</v>
      </c>
      <c r="P8086">
        <f t="shared" si="759"/>
        <v>1.1350066807867163</v>
      </c>
      <c r="Q8086">
        <f>IF(O8086&gt;0, IF(Q8085+O8086*Variables!$B$5&lt;Variables!$B$4, Q8085+O8086*Variables!$B$5, Variables!$B$4), IF(Q8085&gt;-O8086, Q8085+O8086/Variables!$B$5, 0))</f>
        <v>0</v>
      </c>
      <c r="R8086">
        <f>IF(O8086&gt;0, 0, IF(Q8085&gt;-O8086, 0, -O8086 - Q8085*Variables!$B$5))</f>
        <v>5.8900191011246301</v>
      </c>
      <c r="S8086">
        <f t="shared" si="760"/>
        <v>1.2040377046518969</v>
      </c>
      <c r="T8086">
        <f t="shared" si="761"/>
        <v>0</v>
      </c>
    </row>
    <row r="8087" spans="1:20" x14ac:dyDescent="0.3">
      <c r="A8087" s="3">
        <f t="shared" si="756"/>
        <v>43437</v>
      </c>
      <c r="B8087">
        <v>12</v>
      </c>
      <c r="C8087">
        <v>3</v>
      </c>
      <c r="D8087">
        <v>22</v>
      </c>
      <c r="E8087">
        <v>1</v>
      </c>
      <c r="F8087" s="1">
        <f>VLOOKUP(A8087,Weather!$A$1:$E$366, 5)</f>
        <v>0.5283018867924526</v>
      </c>
      <c r="G8087" s="1">
        <f>VLOOKUP(D8087, Winter!$A$1:$E$25, 2)</f>
        <v>300</v>
      </c>
      <c r="H8087" s="1">
        <f>VLOOKUP(D8087, Winter!$A$1:$E$25, 3)</f>
        <v>271.915575384683</v>
      </c>
      <c r="I8087" s="1">
        <f>VLOOKUP(D8087, Winter!$A$1:$E$25, 5)</f>
        <v>285.04672897196201</v>
      </c>
      <c r="J8087" s="1">
        <f t="shared" si="757"/>
        <v>286.75262989843537</v>
      </c>
      <c r="K8087" s="47">
        <f t="shared" si="758"/>
        <v>5.3645750453376868</v>
      </c>
      <c r="L8087" s="48">
        <f>Solar!K8104/1000*Variables!$B$3</f>
        <v>0</v>
      </c>
      <c r="M8087" s="1">
        <f>IF(E8087=1, VLOOKUP(D8087, Sheet1!$E$2:$G$26, 2), Sheet1!$G$3)</f>
        <v>0.18618000000000001</v>
      </c>
      <c r="N8087" s="1">
        <f>'Electricity Rates'!$J$3</f>
        <v>0.19270000000000001</v>
      </c>
      <c r="O8087" s="145">
        <f>L8087-K8087</f>
        <v>-5.3645750453376868</v>
      </c>
      <c r="P8087">
        <f t="shared" si="759"/>
        <v>1.0337536112365724</v>
      </c>
      <c r="Q8087">
        <f>IF(O8087&gt;0, IF(Q8086+O8087*Variables!$B$5&lt;Variables!$B$4, Q8086+O8087*Variables!$B$5, Variables!$B$4), IF(Q8086&gt;-O8087, Q8086+O8087/Variables!$B$5, 0))</f>
        <v>0</v>
      </c>
      <c r="R8087">
        <f>IF(O8087&gt;0, 0, IF(Q8086&gt;-O8087, 0, -O8087 - Q8086*Variables!$B$5))</f>
        <v>5.3645750453376868</v>
      </c>
      <c r="S8087">
        <f t="shared" si="760"/>
        <v>0.99877658194097063</v>
      </c>
      <c r="T8087">
        <f t="shared" si="761"/>
        <v>0</v>
      </c>
    </row>
    <row r="8088" spans="1:20" x14ac:dyDescent="0.3">
      <c r="A8088" s="3">
        <f t="shared" si="756"/>
        <v>43437</v>
      </c>
      <c r="B8088">
        <v>12</v>
      </c>
      <c r="C8088">
        <v>3</v>
      </c>
      <c r="D8088">
        <v>23</v>
      </c>
      <c r="E8088">
        <v>1</v>
      </c>
      <c r="F8088" s="1">
        <f>VLOOKUP(A8088,Weather!$A$1:$E$366, 5)</f>
        <v>0.5283018867924526</v>
      </c>
      <c r="G8088" s="1">
        <f>VLOOKUP(D8088, Winter!$A$1:$E$25, 2)</f>
        <v>290.90909090909099</v>
      </c>
      <c r="H8088" s="1">
        <f>VLOOKUP(D8088, Winter!$A$1:$E$25, 3)</f>
        <v>266.95334839061297</v>
      </c>
      <c r="I8088" s="1">
        <f>VLOOKUP(D8088, Winter!$A$1:$E$25, 5)</f>
        <v>285.04672897196201</v>
      </c>
      <c r="J8088" s="1">
        <f t="shared" si="757"/>
        <v>279.60921236263908</v>
      </c>
      <c r="K8088" s="47">
        <f t="shared" si="758"/>
        <v>5.2309358195543574</v>
      </c>
      <c r="L8088" s="48">
        <f>Solar!K8105/1000*Variables!$B$3</f>
        <v>0</v>
      </c>
      <c r="M8088" s="1">
        <f>IF(E8088=1, VLOOKUP(D8088, Sheet1!$E$2:$G$26, 2), Sheet1!$G$3)</f>
        <v>0.18618000000000001</v>
      </c>
      <c r="N8088" s="1">
        <f>'Electricity Rates'!$J$3</f>
        <v>0.19270000000000001</v>
      </c>
      <c r="O8088" s="145">
        <f>L8088-K8088</f>
        <v>-5.2309358195543574</v>
      </c>
      <c r="P8088">
        <f t="shared" si="759"/>
        <v>1.0080013324281247</v>
      </c>
      <c r="Q8088">
        <f>IF(O8088&gt;0, IF(Q8087+O8088*Variables!$B$5&lt;Variables!$B$4, Q8087+O8088*Variables!$B$5, Variables!$B$4), IF(Q8087&gt;-O8088, Q8087+O8088/Variables!$B$5, 0))</f>
        <v>0</v>
      </c>
      <c r="R8088">
        <f>IF(O8088&gt;0, 0, IF(Q8087&gt;-O8088, 0, -O8088 - Q8087*Variables!$B$5))</f>
        <v>5.2309358195543574</v>
      </c>
      <c r="S8088">
        <f t="shared" si="760"/>
        <v>0.97389563088463027</v>
      </c>
      <c r="T8088">
        <f t="shared" si="761"/>
        <v>0</v>
      </c>
    </row>
    <row r="8089" spans="1:20" x14ac:dyDescent="0.3">
      <c r="A8089" s="3">
        <f t="shared" si="756"/>
        <v>43437</v>
      </c>
      <c r="B8089">
        <v>12</v>
      </c>
      <c r="C8089">
        <v>3</v>
      </c>
      <c r="D8089">
        <v>24</v>
      </c>
      <c r="E8089">
        <v>1</v>
      </c>
      <c r="F8089" s="1">
        <f>VLOOKUP(A8089,Weather!$A$1:$E$366, 5)</f>
        <v>0.5283018867924526</v>
      </c>
      <c r="G8089" s="1">
        <f>VLOOKUP(D8089, Winter!$A$1:$E$25, 2)</f>
        <v>272.72727272727298</v>
      </c>
      <c r="H8089" s="1">
        <f>VLOOKUP(D8089, Winter!$A$1:$E$25, 3)</f>
        <v>266.74195307023803</v>
      </c>
      <c r="I8089" s="1">
        <f>VLOOKUP(D8089, Winter!$A$1:$E$25, 5)</f>
        <v>285.04672897196201</v>
      </c>
      <c r="J8089" s="1">
        <f t="shared" si="757"/>
        <v>269.90400873810552</v>
      </c>
      <c r="K8089" s="47">
        <f t="shared" si="758"/>
        <v>5.049370638469413</v>
      </c>
      <c r="L8089" s="48">
        <f>Solar!K8106/1000*Variables!$B$3</f>
        <v>0</v>
      </c>
      <c r="M8089" s="1">
        <f>IF(E8089=1, VLOOKUP(D8089, Sheet1!$E$2:$G$26, 2), Sheet1!$G$3)</f>
        <v>0.18618000000000001</v>
      </c>
      <c r="N8089" s="1">
        <f>'Electricity Rates'!$J$3</f>
        <v>0.19270000000000001</v>
      </c>
      <c r="O8089" s="145">
        <f>L8089-K8089</f>
        <v>-5.049370638469413</v>
      </c>
      <c r="P8089">
        <f t="shared" si="759"/>
        <v>0.97301372203305592</v>
      </c>
      <c r="Q8089">
        <f>IF(O8089&gt;0, IF(Q8088+O8089*Variables!$B$5&lt;Variables!$B$4, Q8088+O8089*Variables!$B$5, Variables!$B$4), IF(Q8088&gt;-O8089, Q8088+O8089/Variables!$B$5, 0))</f>
        <v>0</v>
      </c>
      <c r="R8089">
        <f>IF(O8089&gt;0, 0, IF(Q8088&gt;-O8089, 0, -O8089 - Q8088*Variables!$B$5))</f>
        <v>5.049370638469413</v>
      </c>
      <c r="S8089">
        <f t="shared" si="760"/>
        <v>0.9400918254702354</v>
      </c>
      <c r="T8089">
        <f t="shared" si="761"/>
        <v>0</v>
      </c>
    </row>
    <row r="8090" spans="1:20" x14ac:dyDescent="0.3">
      <c r="A8090" s="3">
        <f t="shared" si="756"/>
        <v>43438</v>
      </c>
      <c r="B8090">
        <v>12</v>
      </c>
      <c r="C8090">
        <v>4</v>
      </c>
      <c r="D8090">
        <v>1</v>
      </c>
      <c r="E8090">
        <v>1</v>
      </c>
      <c r="F8090" s="1">
        <f>VLOOKUP(A8090,Weather!$A$1:$E$366, 5)</f>
        <v>0.49056603773584961</v>
      </c>
      <c r="G8090" s="1">
        <f>VLOOKUP(D8090, Winter!$A$1:$E$25, 2)</f>
        <v>281.81818181818198</v>
      </c>
      <c r="H8090" s="1">
        <f>VLOOKUP(D8090, Winter!$A$1:$E$25, 3)</f>
        <v>257.04002047196798</v>
      </c>
      <c r="I8090" s="1">
        <f>VLOOKUP(D8090, Winter!$A$1:$E$25, 5)</f>
        <v>266.355140186916</v>
      </c>
      <c r="J8090" s="1">
        <f t="shared" si="757"/>
        <v>269.19534490595976</v>
      </c>
      <c r="K8090" s="47">
        <f t="shared" si="758"/>
        <v>5.0361129385808043</v>
      </c>
      <c r="L8090" s="48">
        <f>Solar!K8107/1000*Variables!$B$3</f>
        <v>0</v>
      </c>
      <c r="M8090" s="1">
        <f>IF(E8090=1, VLOOKUP(D8090, Sheet1!$E$2:$G$26, 2), Sheet1!$G$3)</f>
        <v>0.18618000000000001</v>
      </c>
      <c r="N8090" s="1">
        <f>'Electricity Rates'!$J$3</f>
        <v>0.19270000000000001</v>
      </c>
      <c r="O8090" s="145">
        <f>L8090-K8090</f>
        <v>-5.0361129385808043</v>
      </c>
      <c r="P8090">
        <f t="shared" si="759"/>
        <v>0.97045896326452108</v>
      </c>
      <c r="Q8090">
        <f>IF(O8090&gt;0, IF(Q8089+O8090*Variables!$B$5&lt;Variables!$B$4, Q8089+O8090*Variables!$B$5, Variables!$B$4), IF(Q8089&gt;-O8090, Q8089+O8090/Variables!$B$5, 0))</f>
        <v>0</v>
      </c>
      <c r="R8090">
        <f>IF(O8090&gt;0, 0, IF(Q8089&gt;-O8090, 0, -O8090 - Q8089*Variables!$B$5))</f>
        <v>5.0361129385808043</v>
      </c>
      <c r="S8090">
        <f t="shared" si="760"/>
        <v>0.9376235069049742</v>
      </c>
      <c r="T8090">
        <f t="shared" si="761"/>
        <v>0</v>
      </c>
    </row>
    <row r="8091" spans="1:20" x14ac:dyDescent="0.3">
      <c r="A8091" s="3">
        <f t="shared" si="756"/>
        <v>43438</v>
      </c>
      <c r="B8091">
        <v>12</v>
      </c>
      <c r="C8091">
        <v>4</v>
      </c>
      <c r="D8091">
        <v>2</v>
      </c>
      <c r="E8091">
        <v>1</v>
      </c>
      <c r="F8091" s="1">
        <f>VLOOKUP(A8091,Weather!$A$1:$E$366, 5)</f>
        <v>0.49056603773584961</v>
      </c>
      <c r="G8091" s="1">
        <f>VLOOKUP(D8091, Winter!$A$1:$E$25, 2)</f>
        <v>282.10356994603501</v>
      </c>
      <c r="H8091" s="1">
        <f>VLOOKUP(D8091, Winter!$A$1:$E$25, 3)</f>
        <v>280.66066600651902</v>
      </c>
      <c r="I8091" s="1">
        <f>VLOOKUP(D8091, Winter!$A$1:$E$25, 5)</f>
        <v>285.04672897196201</v>
      </c>
      <c r="J8091" s="1">
        <f t="shared" si="757"/>
        <v>281.36850567496083</v>
      </c>
      <c r="K8091" s="47">
        <f t="shared" si="758"/>
        <v>5.2638487208381353</v>
      </c>
      <c r="L8091" s="48">
        <f>Solar!K8108/1000*Variables!$B$3</f>
        <v>0</v>
      </c>
      <c r="M8091" s="1">
        <f>IF(E8091=1, VLOOKUP(D8091, Sheet1!$E$2:$G$26, 2), Sheet1!$G$3)</f>
        <v>0.18618000000000001</v>
      </c>
      <c r="N8091" s="1">
        <f>'Electricity Rates'!$J$3</f>
        <v>0.19270000000000001</v>
      </c>
      <c r="O8091" s="145">
        <f>L8091-K8091</f>
        <v>-5.2638487208381353</v>
      </c>
      <c r="P8091">
        <f t="shared" si="759"/>
        <v>1.0143436485055086</v>
      </c>
      <c r="Q8091">
        <f>IF(O8091&gt;0, IF(Q8090+O8091*Variables!$B$5&lt;Variables!$B$4, Q8090+O8091*Variables!$B$5, Variables!$B$4), IF(Q8090&gt;-O8091, Q8090+O8091/Variables!$B$5, 0))</f>
        <v>0</v>
      </c>
      <c r="R8091">
        <f>IF(O8091&gt;0, 0, IF(Q8090&gt;-O8091, 0, -O8091 - Q8090*Variables!$B$5))</f>
        <v>5.2638487208381353</v>
      </c>
      <c r="S8091">
        <f t="shared" si="760"/>
        <v>0.98002335484564407</v>
      </c>
      <c r="T8091">
        <f t="shared" si="761"/>
        <v>0</v>
      </c>
    </row>
    <row r="8092" spans="1:20" x14ac:dyDescent="0.3">
      <c r="A8092" s="3">
        <f t="shared" si="756"/>
        <v>43438</v>
      </c>
      <c r="B8092">
        <v>12</v>
      </c>
      <c r="C8092">
        <v>4</v>
      </c>
      <c r="D8092">
        <v>3</v>
      </c>
      <c r="E8092">
        <v>1</v>
      </c>
      <c r="F8092" s="1">
        <f>VLOOKUP(A8092,Weather!$A$1:$E$366, 5)</f>
        <v>0.49056603773584961</v>
      </c>
      <c r="G8092" s="1">
        <f>VLOOKUP(D8092, Winter!$A$1:$E$25, 2)</f>
        <v>282.300747198007</v>
      </c>
      <c r="H8092" s="1">
        <f>VLOOKUP(D8092, Winter!$A$1:$E$25, 3)</f>
        <v>272.72727272727298</v>
      </c>
      <c r="I8092" s="1">
        <f>VLOOKUP(D8092, Winter!$A$1:$E$25, 5)</f>
        <v>271.02803738317698</v>
      </c>
      <c r="J8092" s="1">
        <f t="shared" si="757"/>
        <v>277.42369416574627</v>
      </c>
      <c r="K8092" s="47">
        <f t="shared" si="758"/>
        <v>5.1900490929554239</v>
      </c>
      <c r="L8092" s="48">
        <f>Solar!K8109/1000*Variables!$B$3</f>
        <v>0</v>
      </c>
      <c r="M8092" s="1">
        <f>IF(E8092=1, VLOOKUP(D8092, Sheet1!$E$2:$G$26, 2), Sheet1!$G$3)</f>
        <v>0.18618000000000001</v>
      </c>
      <c r="N8092" s="1">
        <f>'Electricity Rates'!$J$3</f>
        <v>0.19270000000000001</v>
      </c>
      <c r="O8092" s="145">
        <f>L8092-K8092</f>
        <v>-5.1900490929554239</v>
      </c>
      <c r="P8092">
        <f t="shared" si="759"/>
        <v>1.0001224602125103</v>
      </c>
      <c r="Q8092">
        <f>IF(O8092&gt;0, IF(Q8091+O8092*Variables!$B$5&lt;Variables!$B$4, Q8091+O8092*Variables!$B$5, Variables!$B$4), IF(Q8091&gt;-O8092, Q8091+O8092/Variables!$B$5, 0))</f>
        <v>0</v>
      </c>
      <c r="R8092">
        <f>IF(O8092&gt;0, 0, IF(Q8091&gt;-O8092, 0, -O8092 - Q8091*Variables!$B$5))</f>
        <v>5.1900490929554239</v>
      </c>
      <c r="S8092">
        <f t="shared" si="760"/>
        <v>0.9662833401264409</v>
      </c>
      <c r="T8092">
        <f t="shared" si="761"/>
        <v>0</v>
      </c>
    </row>
    <row r="8093" spans="1:20" x14ac:dyDescent="0.3">
      <c r="A8093" s="3">
        <f t="shared" si="756"/>
        <v>43438</v>
      </c>
      <c r="B8093">
        <v>12</v>
      </c>
      <c r="C8093">
        <v>4</v>
      </c>
      <c r="D8093">
        <v>4</v>
      </c>
      <c r="E8093">
        <v>1</v>
      </c>
      <c r="F8093" s="1">
        <f>VLOOKUP(A8093,Weather!$A$1:$E$366, 5)</f>
        <v>0.49056603773584961</v>
      </c>
      <c r="G8093" s="1">
        <f>VLOOKUP(D8093, Winter!$A$1:$E$25, 2)</f>
        <v>308.82074789439099</v>
      </c>
      <c r="H8093" s="1">
        <f>VLOOKUP(D8093, Winter!$A$1:$E$25, 3)</f>
        <v>281.81818181818198</v>
      </c>
      <c r="I8093" s="1">
        <f>VLOOKUP(D8093, Winter!$A$1:$E$25, 5)</f>
        <v>285.04672897196201</v>
      </c>
      <c r="J8093" s="1">
        <f t="shared" si="757"/>
        <v>295.06472366688831</v>
      </c>
      <c r="K8093" s="47">
        <f t="shared" si="758"/>
        <v>5.520077893979539</v>
      </c>
      <c r="L8093" s="48">
        <f>Solar!K8110/1000*Variables!$B$3</f>
        <v>0</v>
      </c>
      <c r="M8093" s="1">
        <f>IF(E8093=1, VLOOKUP(D8093, Sheet1!$E$2:$G$26, 2), Sheet1!$G$3)</f>
        <v>0.18618000000000001</v>
      </c>
      <c r="N8093" s="1">
        <f>'Electricity Rates'!$J$3</f>
        <v>0.19270000000000001</v>
      </c>
      <c r="O8093" s="145">
        <f>L8093-K8093</f>
        <v>-5.520077893979539</v>
      </c>
      <c r="P8093">
        <f t="shared" si="759"/>
        <v>1.0637190101698573</v>
      </c>
      <c r="Q8093">
        <f>IF(O8093&gt;0, IF(Q8092+O8093*Variables!$B$5&lt;Variables!$B$4, Q8092+O8093*Variables!$B$5, Variables!$B$4), IF(Q8092&gt;-O8093, Q8092+O8093/Variables!$B$5, 0))</f>
        <v>0</v>
      </c>
      <c r="R8093">
        <f>IF(O8093&gt;0, 0, IF(Q8092&gt;-O8093, 0, -O8093 - Q8092*Variables!$B$5))</f>
        <v>5.520077893979539</v>
      </c>
      <c r="S8093">
        <f t="shared" si="760"/>
        <v>1.0277281023011107</v>
      </c>
      <c r="T8093">
        <f t="shared" si="761"/>
        <v>0</v>
      </c>
    </row>
    <row r="8094" spans="1:20" x14ac:dyDescent="0.3">
      <c r="A8094" s="3">
        <f t="shared" si="756"/>
        <v>43438</v>
      </c>
      <c r="B8094">
        <v>12</v>
      </c>
      <c r="C8094">
        <v>4</v>
      </c>
      <c r="D8094">
        <v>5</v>
      </c>
      <c r="E8094">
        <v>1</v>
      </c>
      <c r="F8094" s="1">
        <f>VLOOKUP(A8094,Weather!$A$1:$E$366, 5)</f>
        <v>0.49056603773584961</v>
      </c>
      <c r="G8094" s="1">
        <f>VLOOKUP(D8094, Winter!$A$1:$E$25, 2)</f>
        <v>308.63160471300301</v>
      </c>
      <c r="H8094" s="1">
        <f>VLOOKUP(D8094, Winter!$A$1:$E$25, 3)</f>
        <v>300</v>
      </c>
      <c r="I8094" s="1">
        <f>VLOOKUP(D8094, Winter!$A$1:$E$25, 5)</f>
        <v>303.73831775700899</v>
      </c>
      <c r="J8094" s="1">
        <f t="shared" si="757"/>
        <v>304.23437212335995</v>
      </c>
      <c r="K8094" s="47">
        <f t="shared" si="758"/>
        <v>5.6916238961959094</v>
      </c>
      <c r="L8094" s="48">
        <f>Solar!K8111/1000*Variables!$B$3</f>
        <v>0</v>
      </c>
      <c r="M8094" s="1">
        <f>IF(E8094=1, VLOOKUP(D8094, Sheet1!$E$2:$G$26, 2), Sheet1!$G$3)</f>
        <v>0.18618000000000001</v>
      </c>
      <c r="N8094" s="1">
        <f>'Electricity Rates'!$J$3</f>
        <v>0.19270000000000001</v>
      </c>
      <c r="O8094" s="145">
        <f>L8094-K8094</f>
        <v>-5.6916238961959094</v>
      </c>
      <c r="P8094">
        <f t="shared" si="759"/>
        <v>1.0967759247969517</v>
      </c>
      <c r="Q8094">
        <f>IF(O8094&gt;0, IF(Q8093+O8094*Variables!$B$5&lt;Variables!$B$4, Q8093+O8094*Variables!$B$5, Variables!$B$4), IF(Q8093&gt;-O8094, Q8093+O8094/Variables!$B$5, 0))</f>
        <v>0</v>
      </c>
      <c r="R8094">
        <f>IF(O8094&gt;0, 0, IF(Q8093&gt;-O8094, 0, -O8094 - Q8093*Variables!$B$5))</f>
        <v>5.6916238961959094</v>
      </c>
      <c r="S8094">
        <f t="shared" si="760"/>
        <v>1.0596665369937546</v>
      </c>
      <c r="T8094">
        <f t="shared" si="761"/>
        <v>0</v>
      </c>
    </row>
    <row r="8095" spans="1:20" x14ac:dyDescent="0.3">
      <c r="A8095" s="3">
        <f t="shared" si="756"/>
        <v>43438</v>
      </c>
      <c r="B8095">
        <v>12</v>
      </c>
      <c r="C8095">
        <v>4</v>
      </c>
      <c r="D8095">
        <v>6</v>
      </c>
      <c r="E8095">
        <v>1</v>
      </c>
      <c r="F8095" s="1">
        <f>VLOOKUP(A8095,Weather!$A$1:$E$366, 5)</f>
        <v>0.49056603773584961</v>
      </c>
      <c r="G8095" s="1">
        <f>VLOOKUP(D8095, Winter!$A$1:$E$25, 2)</f>
        <v>331.81818181818198</v>
      </c>
      <c r="H8095" s="1">
        <f>VLOOKUP(D8095, Winter!$A$1:$E$25, 3)</f>
        <v>317.955250948497</v>
      </c>
      <c r="I8095" s="1">
        <f>VLOOKUP(D8095, Winter!$A$1:$E$25, 5)</f>
        <v>322.42990654205602</v>
      </c>
      <c r="J8095" s="1">
        <f t="shared" si="757"/>
        <v>324.75593401664435</v>
      </c>
      <c r="K8095" s="47">
        <f t="shared" si="758"/>
        <v>6.075541765974676</v>
      </c>
      <c r="L8095" s="48">
        <f>Solar!K8112/1000*Variables!$B$3</f>
        <v>0</v>
      </c>
      <c r="M8095" s="1">
        <f>IF(E8095=1, VLOOKUP(D8095, Sheet1!$E$2:$G$26, 2), Sheet1!$G$3)</f>
        <v>0.18618000000000001</v>
      </c>
      <c r="N8095" s="1">
        <f>'Electricity Rates'!$J$3</f>
        <v>0.19270000000000001</v>
      </c>
      <c r="O8095" s="145">
        <f>L8095-K8095</f>
        <v>-6.075541765974676</v>
      </c>
      <c r="P8095">
        <f t="shared" si="759"/>
        <v>1.1707568983033201</v>
      </c>
      <c r="Q8095">
        <f>IF(O8095&gt;0, IF(Q8094+O8095*Variables!$B$5&lt;Variables!$B$4, Q8094+O8095*Variables!$B$5, Variables!$B$4), IF(Q8094&gt;-O8095, Q8094+O8095/Variables!$B$5, 0))</f>
        <v>0</v>
      </c>
      <c r="R8095">
        <f>IF(O8095&gt;0, 0, IF(Q8094&gt;-O8095, 0, -O8095 - Q8094*Variables!$B$5))</f>
        <v>6.075541765974676</v>
      </c>
      <c r="S8095">
        <f t="shared" si="760"/>
        <v>1.1311443659891653</v>
      </c>
      <c r="T8095">
        <f t="shared" si="761"/>
        <v>0</v>
      </c>
    </row>
    <row r="8096" spans="1:20" x14ac:dyDescent="0.3">
      <c r="A8096" s="3">
        <f t="shared" si="756"/>
        <v>43438</v>
      </c>
      <c r="B8096">
        <v>12</v>
      </c>
      <c r="C8096">
        <v>4</v>
      </c>
      <c r="D8096">
        <v>7</v>
      </c>
      <c r="E8096">
        <v>1</v>
      </c>
      <c r="F8096" s="1">
        <f>VLOOKUP(A8096,Weather!$A$1:$E$366, 5)</f>
        <v>0.49056603773584961</v>
      </c>
      <c r="G8096" s="1">
        <f>VLOOKUP(D8096, Winter!$A$1:$E$25, 2)</f>
        <v>445.45454545454498</v>
      </c>
      <c r="H8096" s="1">
        <f>VLOOKUP(D8096, Winter!$A$1:$E$25, 3)</f>
        <v>393.94630558862502</v>
      </c>
      <c r="I8096" s="1">
        <f>VLOOKUP(D8096, Winter!$A$1:$E$25, 5)</f>
        <v>313.08411214953298</v>
      </c>
      <c r="J8096" s="1">
        <f t="shared" si="757"/>
        <v>419.21449873039711</v>
      </c>
      <c r="K8096" s="47">
        <f t="shared" si="758"/>
        <v>7.8426748495013765</v>
      </c>
      <c r="L8096" s="48">
        <f>Solar!K8113/1000*Variables!$B$3</f>
        <v>0</v>
      </c>
      <c r="M8096" s="1">
        <f>IF(E8096=1, VLOOKUP(D8096, Sheet1!$E$2:$G$26, 2), Sheet1!$G$3)</f>
        <v>0.18618000000000001</v>
      </c>
      <c r="N8096" s="1">
        <f>'Electricity Rates'!$J$3</f>
        <v>0.19270000000000001</v>
      </c>
      <c r="O8096" s="145">
        <f>L8096-K8096</f>
        <v>-7.8426748495013765</v>
      </c>
      <c r="P8096">
        <f t="shared" si="759"/>
        <v>1.5112834434989153</v>
      </c>
      <c r="Q8096">
        <f>IF(O8096&gt;0, IF(Q8095+O8096*Variables!$B$5&lt;Variables!$B$4, Q8095+O8096*Variables!$B$5, Variables!$B$4), IF(Q8095&gt;-O8096, Q8095+O8096/Variables!$B$5, 0))</f>
        <v>0</v>
      </c>
      <c r="R8096">
        <f>IF(O8096&gt;0, 0, IF(Q8095&gt;-O8096, 0, -O8096 - Q8095*Variables!$B$5))</f>
        <v>7.8426748495013765</v>
      </c>
      <c r="S8096">
        <f t="shared" si="760"/>
        <v>1.4601492034801664</v>
      </c>
      <c r="T8096">
        <f t="shared" si="761"/>
        <v>0</v>
      </c>
    </row>
    <row r="8097" spans="1:20" x14ac:dyDescent="0.3">
      <c r="A8097" s="3">
        <f t="shared" si="756"/>
        <v>43438</v>
      </c>
      <c r="B8097">
        <v>12</v>
      </c>
      <c r="C8097">
        <v>4</v>
      </c>
      <c r="D8097">
        <v>8</v>
      </c>
      <c r="E8097">
        <v>1</v>
      </c>
      <c r="F8097" s="1">
        <f>VLOOKUP(A8097,Weather!$A$1:$E$366, 5)</f>
        <v>0.49056603773584961</v>
      </c>
      <c r="G8097" s="1">
        <f>VLOOKUP(D8097, Winter!$A$1:$E$25, 2)</f>
        <v>654.54545454545405</v>
      </c>
      <c r="H8097" s="1">
        <f>VLOOKUP(D8097, Winter!$A$1:$E$25, 3)</f>
        <v>498.50910668787998</v>
      </c>
      <c r="I8097" s="1">
        <f>VLOOKUP(D8097, Winter!$A$1:$E$25, 5)</f>
        <v>294.39252336448601</v>
      </c>
      <c r="J8097" s="1">
        <f t="shared" si="757"/>
        <v>575.05523959914285</v>
      </c>
      <c r="K8097" s="47">
        <f t="shared" si="758"/>
        <v>10.758147149816526</v>
      </c>
      <c r="L8097" s="48">
        <f>Solar!K8114/1000*Variables!$B$3</f>
        <v>1.4904000000000002</v>
      </c>
      <c r="M8097" s="1">
        <f>IF(E8097=1, VLOOKUP(D8097, Sheet1!$E$2:$G$26, 2), Sheet1!$G$3)</f>
        <v>0.18618000000000001</v>
      </c>
      <c r="N8097" s="1">
        <f>'Electricity Rates'!$J$3</f>
        <v>0.19270000000000001</v>
      </c>
      <c r="O8097" s="145">
        <f>L8097-K8097</f>
        <v>-9.2677471498165254</v>
      </c>
      <c r="P8097">
        <f t="shared" si="759"/>
        <v>2.0730949557696445</v>
      </c>
      <c r="Q8097">
        <f>IF(O8097&gt;0, IF(Q8096+O8097*Variables!$B$5&lt;Variables!$B$4, Q8096+O8097*Variables!$B$5, Variables!$B$4), IF(Q8096&gt;-O8097, Q8096+O8097/Variables!$B$5, 0))</f>
        <v>0</v>
      </c>
      <c r="R8097">
        <f>IF(O8097&gt;0, 0, IF(Q8096&gt;-O8097, 0, -O8097 - Q8096*Variables!$B$5))</f>
        <v>9.2677471498165254</v>
      </c>
      <c r="S8097">
        <f t="shared" si="760"/>
        <v>1.7254691643528408</v>
      </c>
      <c r="T8097">
        <f t="shared" si="761"/>
        <v>0</v>
      </c>
    </row>
    <row r="8098" spans="1:20" x14ac:dyDescent="0.3">
      <c r="A8098" s="3">
        <f t="shared" si="756"/>
        <v>43438</v>
      </c>
      <c r="B8098">
        <v>12</v>
      </c>
      <c r="C8098">
        <v>4</v>
      </c>
      <c r="D8098">
        <v>9</v>
      </c>
      <c r="E8098">
        <v>1</v>
      </c>
      <c r="F8098" s="1">
        <f>VLOOKUP(A8098,Weather!$A$1:$E$366, 5)</f>
        <v>0.49056603773584961</v>
      </c>
      <c r="G8098" s="1">
        <f>VLOOKUP(D8098, Winter!$A$1:$E$25, 2)</f>
        <v>801.59817351598099</v>
      </c>
      <c r="H8098" s="1">
        <f>VLOOKUP(D8098, Winter!$A$1:$E$25, 3)</f>
        <v>564.97068280688404</v>
      </c>
      <c r="I8098" s="1">
        <f>VLOOKUP(D8098, Winter!$A$1:$E$25, 5)</f>
        <v>313.08411214953298</v>
      </c>
      <c r="J8098" s="1">
        <f t="shared" si="757"/>
        <v>681.05209334342226</v>
      </c>
      <c r="K8098" s="47">
        <f t="shared" si="758"/>
        <v>12.741138819961879</v>
      </c>
      <c r="L8098" s="48">
        <f>Solar!K8115/1000*Variables!$B$3</f>
        <v>10.909750000000001</v>
      </c>
      <c r="M8098" s="1">
        <f>IF(E8098=1, VLOOKUP(D8098, Sheet1!$E$2:$G$26, 2), Sheet1!$G$3)</f>
        <v>0.20441999999999999</v>
      </c>
      <c r="N8098" s="1">
        <f>'Electricity Rates'!$J$3</f>
        <v>0.19270000000000001</v>
      </c>
      <c r="O8098" s="145">
        <f>L8098-K8098</f>
        <v>-1.8313888199618784</v>
      </c>
      <c r="P8098">
        <f t="shared" si="759"/>
        <v>2.4552174506066544</v>
      </c>
      <c r="Q8098">
        <f>IF(O8098&gt;0, IF(Q8097+O8098*Variables!$B$5&lt;Variables!$B$4, Q8097+O8098*Variables!$B$5, Variables!$B$4), IF(Q8097&gt;-O8098, Q8097+O8098/Variables!$B$5, 0))</f>
        <v>0</v>
      </c>
      <c r="R8098">
        <f>IF(O8098&gt;0, 0, IF(Q8097&gt;-O8098, 0, -O8098 - Q8097*Variables!$B$5))</f>
        <v>1.8313888199618784</v>
      </c>
      <c r="S8098">
        <f t="shared" si="760"/>
        <v>0.37437250257660715</v>
      </c>
      <c r="T8098">
        <f t="shared" si="761"/>
        <v>0</v>
      </c>
    </row>
    <row r="8099" spans="1:20" x14ac:dyDescent="0.3">
      <c r="A8099" s="3">
        <f t="shared" si="756"/>
        <v>43438</v>
      </c>
      <c r="B8099">
        <v>12</v>
      </c>
      <c r="C8099">
        <v>4</v>
      </c>
      <c r="D8099">
        <v>10</v>
      </c>
      <c r="E8099">
        <v>1</v>
      </c>
      <c r="F8099" s="1">
        <f>VLOOKUP(A8099,Weather!$A$1:$E$366, 5)</f>
        <v>0.49056603773584961</v>
      </c>
      <c r="G8099" s="1">
        <f>VLOOKUP(D8099, Winter!$A$1:$E$25, 2)</f>
        <v>929.05770029057601</v>
      </c>
      <c r="H8099" s="1">
        <f>VLOOKUP(D8099, Winter!$A$1:$E$25, 3)</f>
        <v>583.82380756350199</v>
      </c>
      <c r="I8099" s="1">
        <f>VLOOKUP(D8099, Winter!$A$1:$E$25, 5)</f>
        <v>331.77570093457899</v>
      </c>
      <c r="J8099" s="1">
        <f t="shared" si="757"/>
        <v>753.18383041074605</v>
      </c>
      <c r="K8099" s="47">
        <f t="shared" si="758"/>
        <v>14.090581078905693</v>
      </c>
      <c r="L8099" s="48">
        <f>Solar!K8116/1000*Variables!$B$3</f>
        <v>18.652850000000001</v>
      </c>
      <c r="M8099" s="1">
        <f>IF(E8099=1, VLOOKUP(D8099, Sheet1!$E$2:$G$26, 2), Sheet1!$G$3)</f>
        <v>0.20441999999999999</v>
      </c>
      <c r="N8099" s="1">
        <f>'Electricity Rates'!$J$3</f>
        <v>0.19270000000000001</v>
      </c>
      <c r="O8099" s="145">
        <f>L8099-K8099</f>
        <v>4.5622689210943079</v>
      </c>
      <c r="P8099">
        <f t="shared" si="759"/>
        <v>2.715254973905127</v>
      </c>
      <c r="Q8099">
        <f>IF(O8099&gt;0, IF(Q8098+O8099*Variables!$B$5&lt;Variables!$B$4, Q8098+O8099*Variables!$B$5, Variables!$B$4), IF(Q8098&gt;-O8099, Q8098+O8099/Variables!$B$5, 0))</f>
        <v>4.2885327858286493</v>
      </c>
      <c r="R8099">
        <f>IF(O8099&gt;0, 0, IF(Q8098&gt;-O8099, 0, -O8099 - Q8098*Variables!$B$5))</f>
        <v>0</v>
      </c>
      <c r="S8099">
        <f t="shared" si="760"/>
        <v>0</v>
      </c>
      <c r="T8099">
        <f t="shared" si="761"/>
        <v>0</v>
      </c>
    </row>
    <row r="8100" spans="1:20" x14ac:dyDescent="0.3">
      <c r="A8100" s="3">
        <f t="shared" si="756"/>
        <v>43438</v>
      </c>
      <c r="B8100">
        <v>12</v>
      </c>
      <c r="C8100">
        <v>4</v>
      </c>
      <c r="D8100">
        <v>11</v>
      </c>
      <c r="E8100">
        <v>1</v>
      </c>
      <c r="F8100" s="1">
        <f>VLOOKUP(A8100,Weather!$A$1:$E$366, 5)</f>
        <v>0.49056603773584961</v>
      </c>
      <c r="G8100" s="1">
        <f>VLOOKUP(D8100, Winter!$A$1:$E$25, 2)</f>
        <v>1001.98733914487</v>
      </c>
      <c r="H8100" s="1">
        <f>VLOOKUP(D8100, Winter!$A$1:$E$25, 3)</f>
        <v>602.66024321587895</v>
      </c>
      <c r="I8100" s="1">
        <f>VLOOKUP(D8100, Winter!$A$1:$E$25, 5)</f>
        <v>331.77570093457899</v>
      </c>
      <c r="J8100" s="1">
        <f t="shared" si="757"/>
        <v>798.55655442632758</v>
      </c>
      <c r="K8100" s="47">
        <f t="shared" si="758"/>
        <v>14.939415082901382</v>
      </c>
      <c r="L8100" s="48">
        <f>Solar!K8117/1000*Variables!$B$3</f>
        <v>26.048500000000001</v>
      </c>
      <c r="M8100" s="1">
        <f>IF(E8100=1, VLOOKUP(D8100, Sheet1!$E$2:$G$26, 2), Sheet1!$G$3)</f>
        <v>0.20441999999999999</v>
      </c>
      <c r="N8100" s="1">
        <f>'Electricity Rates'!$J$3</f>
        <v>0.19270000000000001</v>
      </c>
      <c r="O8100" s="145">
        <f>L8100-K8100</f>
        <v>11.109084917098619</v>
      </c>
      <c r="P8100">
        <f t="shared" si="759"/>
        <v>2.8788252864750965</v>
      </c>
      <c r="Q8100">
        <f>IF(O8100&gt;0, IF(Q8099+O8100*Variables!$B$5&lt;Variables!$B$4, Q8099+O8100*Variables!$B$5, Variables!$B$4), IF(Q8099&gt;-O8100, Q8099+O8100/Variables!$B$5, 0))</f>
        <v>14.73107260790135</v>
      </c>
      <c r="R8100">
        <f>IF(O8100&gt;0, 0, IF(Q8099&gt;-O8100, 0, -O8100 - Q8099*Variables!$B$5))</f>
        <v>0</v>
      </c>
      <c r="S8100">
        <f t="shared" si="760"/>
        <v>0</v>
      </c>
      <c r="T8100">
        <f t="shared" si="761"/>
        <v>0</v>
      </c>
    </row>
    <row r="8101" spans="1:20" x14ac:dyDescent="0.3">
      <c r="A8101" s="3">
        <f t="shared" si="756"/>
        <v>43438</v>
      </c>
      <c r="B8101">
        <v>12</v>
      </c>
      <c r="C8101">
        <v>4</v>
      </c>
      <c r="D8101">
        <v>12</v>
      </c>
      <c r="E8101">
        <v>1</v>
      </c>
      <c r="F8101" s="1">
        <f>VLOOKUP(A8101,Weather!$A$1:$E$366, 5)</f>
        <v>0.49056603773584961</v>
      </c>
      <c r="G8101" s="1">
        <f>VLOOKUP(D8101, Winter!$A$1:$E$25, 2)</f>
        <v>1020.36633457866</v>
      </c>
      <c r="H8101" s="1">
        <f>VLOOKUP(D8101, Winter!$A$1:$E$25, 3)</f>
        <v>602.46553699974402</v>
      </c>
      <c r="I8101" s="1">
        <f>VLOOKUP(D8101, Winter!$A$1:$E$25, 5)</f>
        <v>327.10280373831802</v>
      </c>
      <c r="J8101" s="1">
        <f t="shared" si="757"/>
        <v>807.47347543468413</v>
      </c>
      <c r="K8101" s="47">
        <f t="shared" si="758"/>
        <v>15.106233053985447</v>
      </c>
      <c r="L8101" s="48">
        <f>Solar!K8118/1000*Variables!$B$3</f>
        <v>27.550899999999999</v>
      </c>
      <c r="M8101" s="1">
        <f>IF(E8101=1, VLOOKUP(D8101, Sheet1!$E$2:$G$26, 2), Sheet1!$G$3)</f>
        <v>0.20441999999999999</v>
      </c>
      <c r="N8101" s="1">
        <f>'Electricity Rates'!$J$3</f>
        <v>0.19270000000000001</v>
      </c>
      <c r="O8101" s="145">
        <f>L8101-K8101</f>
        <v>12.444666946014552</v>
      </c>
      <c r="P8101">
        <f t="shared" si="759"/>
        <v>2.9109711095029955</v>
      </c>
      <c r="Q8101">
        <f>IF(O8101&gt;0, IF(Q8100+O8101*Variables!$B$5&lt;Variables!$B$4, Q8100+O8101*Variables!$B$5, Variables!$B$4), IF(Q8100&gt;-O8101, Q8100+O8101/Variables!$B$5, 0))</f>
        <v>26.429059537155027</v>
      </c>
      <c r="R8101">
        <f>IF(O8101&gt;0, 0, IF(Q8100&gt;-O8101, 0, -O8101 - Q8100*Variables!$B$5))</f>
        <v>0</v>
      </c>
      <c r="S8101">
        <f t="shared" si="760"/>
        <v>0</v>
      </c>
      <c r="T8101">
        <f t="shared" si="761"/>
        <v>0</v>
      </c>
    </row>
    <row r="8102" spans="1:20" x14ac:dyDescent="0.3">
      <c r="A8102" s="3">
        <f t="shared" si="756"/>
        <v>43438</v>
      </c>
      <c r="B8102">
        <v>12</v>
      </c>
      <c r="C8102">
        <v>4</v>
      </c>
      <c r="D8102">
        <v>13</v>
      </c>
      <c r="E8102">
        <v>1</v>
      </c>
      <c r="F8102" s="1">
        <f>VLOOKUP(A8102,Weather!$A$1:$E$366, 5)</f>
        <v>0.49056603773584961</v>
      </c>
      <c r="G8102" s="1">
        <f>VLOOKUP(D8102, Winter!$A$1:$E$25, 2)</f>
        <v>1065.99730178497</v>
      </c>
      <c r="H8102" s="1">
        <f>VLOOKUP(D8102, Winter!$A$1:$E$25, 3)</f>
        <v>611.78362020049099</v>
      </c>
      <c r="I8102" s="1">
        <f>VLOOKUP(D8102, Winter!$A$1:$E$25, 5)</f>
        <v>322.42990654205602</v>
      </c>
      <c r="J8102" s="1">
        <f t="shared" si="757"/>
        <v>834.60542626080166</v>
      </c>
      <c r="K8102" s="47">
        <f t="shared" si="758"/>
        <v>15.613818237719148</v>
      </c>
      <c r="L8102" s="48">
        <f>Solar!K8119/1000*Variables!$B$3</f>
        <v>29.149950000000004</v>
      </c>
      <c r="M8102" s="1">
        <f>IF(E8102=1, VLOOKUP(D8102, Sheet1!$E$2:$G$26, 2), Sheet1!$G$3)</f>
        <v>0.20441999999999999</v>
      </c>
      <c r="N8102" s="1">
        <f>'Electricity Rates'!$J$3</f>
        <v>0.19270000000000001</v>
      </c>
      <c r="O8102" s="145">
        <f>L8102-K8102</f>
        <v>13.536131762280856</v>
      </c>
      <c r="P8102">
        <f t="shared" si="759"/>
        <v>3.0087827744084801</v>
      </c>
      <c r="Q8102">
        <f>IF(O8102&gt;0, IF(Q8101+O8102*Variables!$B$5&lt;Variables!$B$4, Q8101+O8102*Variables!$B$5, Variables!$B$4), IF(Q8101&gt;-O8102, Q8101+O8102/Variables!$B$5, 0))</f>
        <v>39.15302339369903</v>
      </c>
      <c r="R8102">
        <f>IF(O8102&gt;0, 0, IF(Q8101&gt;-O8102, 0, -O8102 - Q8101*Variables!$B$5))</f>
        <v>0</v>
      </c>
      <c r="S8102">
        <f t="shared" si="760"/>
        <v>0</v>
      </c>
      <c r="T8102">
        <f t="shared" si="761"/>
        <v>0</v>
      </c>
    </row>
    <row r="8103" spans="1:20" x14ac:dyDescent="0.3">
      <c r="A8103" s="3">
        <f t="shared" si="756"/>
        <v>43438</v>
      </c>
      <c r="B8103">
        <v>12</v>
      </c>
      <c r="C8103">
        <v>4</v>
      </c>
      <c r="D8103">
        <v>14</v>
      </c>
      <c r="E8103">
        <v>1</v>
      </c>
      <c r="F8103" s="1">
        <f>VLOOKUP(A8103,Weather!$A$1:$E$366, 5)</f>
        <v>0.49056603773584961</v>
      </c>
      <c r="G8103" s="1">
        <f>VLOOKUP(D8103, Winter!$A$1:$E$25, 2)</f>
        <v>1084.3762972187601</v>
      </c>
      <c r="H8103" s="1">
        <f>VLOOKUP(D8103, Winter!$A$1:$E$25, 3)</f>
        <v>611.59447701910301</v>
      </c>
      <c r="I8103" s="1">
        <f>VLOOKUP(D8103, Winter!$A$1:$E$25, 5)</f>
        <v>303.73831775700899</v>
      </c>
      <c r="J8103" s="1">
        <f t="shared" si="757"/>
        <v>843.52518126799168</v>
      </c>
      <c r="K8103" s="47">
        <f t="shared" si="758"/>
        <v>15.780689227321043</v>
      </c>
      <c r="L8103" s="48">
        <f>Solar!K8120/1000*Variables!$B$3</f>
        <v>25.975150000000003</v>
      </c>
      <c r="M8103" s="1">
        <f>IF(E8103=1, VLOOKUP(D8103, Sheet1!$E$2:$G$26, 2), Sheet1!$G$3)</f>
        <v>0.20441999999999999</v>
      </c>
      <c r="N8103" s="1">
        <f>'Electricity Rates'!$J$3</f>
        <v>0.19270000000000001</v>
      </c>
      <c r="O8103" s="145">
        <f>L8103-K8103</f>
        <v>10.19446077267896</v>
      </c>
      <c r="P8103">
        <f t="shared" si="759"/>
        <v>3.0409388141047651</v>
      </c>
      <c r="Q8103">
        <f>IF(O8103&gt;0, IF(Q8102+O8103*Variables!$B$5&lt;Variables!$B$4, Q8102+O8103*Variables!$B$5, Variables!$B$4), IF(Q8102&gt;-O8103, Q8102+O8103/Variables!$B$5, 0))</f>
        <v>48.735816520017252</v>
      </c>
      <c r="R8103">
        <f>IF(O8103&gt;0, 0, IF(Q8102&gt;-O8103, 0, -O8103 - Q8102*Variables!$B$5))</f>
        <v>0</v>
      </c>
      <c r="S8103">
        <f t="shared" si="760"/>
        <v>0</v>
      </c>
      <c r="T8103">
        <f t="shared" si="761"/>
        <v>0</v>
      </c>
    </row>
    <row r="8104" spans="1:20" x14ac:dyDescent="0.3">
      <c r="A8104" s="3">
        <f t="shared" si="756"/>
        <v>43438</v>
      </c>
      <c r="B8104">
        <v>12</v>
      </c>
      <c r="C8104">
        <v>4</v>
      </c>
      <c r="D8104">
        <v>15</v>
      </c>
      <c r="E8104">
        <v>1</v>
      </c>
      <c r="F8104" s="1">
        <f>VLOOKUP(A8104,Weather!$A$1:$E$366, 5)</f>
        <v>0.49056603773584961</v>
      </c>
      <c r="G8104" s="1">
        <f>VLOOKUP(D8104, Winter!$A$1:$E$25, 2)</f>
        <v>1093.6540058115399</v>
      </c>
      <c r="H8104" s="1">
        <f>VLOOKUP(D8104, Winter!$A$1:$E$25, 3)</f>
        <v>601.87029228184497</v>
      </c>
      <c r="I8104" s="1">
        <f>VLOOKUP(D8104, Winter!$A$1:$E$25, 5)</f>
        <v>271.02803738317698</v>
      </c>
      <c r="J8104" s="1">
        <f t="shared" si="757"/>
        <v>843.12268005112958</v>
      </c>
      <c r="K8104" s="47">
        <f t="shared" si="758"/>
        <v>15.773159224947703</v>
      </c>
      <c r="L8104" s="48">
        <f>Solar!K8121/1000*Variables!$B$3</f>
        <v>19.75515</v>
      </c>
      <c r="M8104" s="1">
        <f>IF(E8104=1, VLOOKUP(D8104, Sheet1!$E$2:$G$26, 2), Sheet1!$G$3)</f>
        <v>0.20441999999999999</v>
      </c>
      <c r="N8104" s="1">
        <f>'Electricity Rates'!$J$3</f>
        <v>0.19270000000000001</v>
      </c>
      <c r="O8104" s="145">
        <f>L8104-K8104</f>
        <v>3.9819907750522976</v>
      </c>
      <c r="P8104">
        <f t="shared" si="759"/>
        <v>3.0394877826474227</v>
      </c>
      <c r="Q8104">
        <f>IF(O8104&gt;0, IF(Q8103+O8104*Variables!$B$5&lt;Variables!$B$4, Q8103+O8104*Variables!$B$5, Variables!$B$4), IF(Q8103&gt;-O8104, Q8103+O8104/Variables!$B$5, 0))</f>
        <v>52.478887848566409</v>
      </c>
      <c r="R8104">
        <f>IF(O8104&gt;0, 0, IF(Q8103&gt;-O8104, 0, -O8104 - Q8103*Variables!$B$5))</f>
        <v>0</v>
      </c>
      <c r="S8104">
        <f t="shared" si="760"/>
        <v>0</v>
      </c>
      <c r="T8104">
        <f t="shared" si="761"/>
        <v>0</v>
      </c>
    </row>
    <row r="8105" spans="1:20" x14ac:dyDescent="0.3">
      <c r="A8105" s="3">
        <f t="shared" si="756"/>
        <v>43438</v>
      </c>
      <c r="B8105">
        <v>12</v>
      </c>
      <c r="C8105">
        <v>4</v>
      </c>
      <c r="D8105">
        <v>16</v>
      </c>
      <c r="E8105">
        <v>1</v>
      </c>
      <c r="F8105" s="1">
        <f>VLOOKUP(A8105,Weather!$A$1:$E$366, 5)</f>
        <v>0.49056603773584961</v>
      </c>
      <c r="G8105" s="1">
        <f>VLOOKUP(D8105, Winter!$A$1:$E$25, 2)</f>
        <v>1039.2953507679499</v>
      </c>
      <c r="H8105" s="1">
        <f>VLOOKUP(D8105, Winter!$A$1:$E$25, 3)</f>
        <v>558.82352941176396</v>
      </c>
      <c r="I8105" s="1">
        <f>VLOOKUP(D8105, Winter!$A$1:$E$25, 5)</f>
        <v>252.336448598131</v>
      </c>
      <c r="J8105" s="1">
        <f t="shared" si="757"/>
        <v>794.52668705819508</v>
      </c>
      <c r="K8105" s="47">
        <f t="shared" si="758"/>
        <v>14.864024227979629</v>
      </c>
      <c r="L8105" s="48">
        <f>Solar!K8122/1000*Variables!$B$3</f>
        <v>11.1433</v>
      </c>
      <c r="M8105" s="1">
        <f>IF(E8105=1, VLOOKUP(D8105, Sheet1!$E$2:$G$26, 2), Sheet1!$G$3)</f>
        <v>0.20441999999999999</v>
      </c>
      <c r="N8105" s="1">
        <f>'Electricity Rates'!$J$3</f>
        <v>0.19270000000000001</v>
      </c>
      <c r="O8105" s="145">
        <f>L8105-K8105</f>
        <v>-3.7207242279796287</v>
      </c>
      <c r="P8105">
        <f t="shared" si="759"/>
        <v>2.8642974687316745</v>
      </c>
      <c r="Q8105">
        <f>IF(O8105&gt;0, IF(Q8104+O8105*Variables!$B$5&lt;Variables!$B$4, Q8104+O8105*Variables!$B$5, Variables!$B$4), IF(Q8104&gt;-O8105, Q8104+O8105/Variables!$B$5, 0))</f>
        <v>48.520670584758292</v>
      </c>
      <c r="R8105">
        <f>IF(O8105&gt;0, 0, IF(Q8104&gt;-O8105, 0, -O8105 - Q8104*Variables!$B$5))</f>
        <v>0</v>
      </c>
      <c r="S8105">
        <f t="shared" si="760"/>
        <v>0</v>
      </c>
      <c r="T8105">
        <f t="shared" si="761"/>
        <v>0</v>
      </c>
    </row>
    <row r="8106" spans="1:20" x14ac:dyDescent="0.3">
      <c r="A8106" s="3">
        <f t="shared" si="756"/>
        <v>43438</v>
      </c>
      <c r="B8106">
        <v>12</v>
      </c>
      <c r="C8106">
        <v>4</v>
      </c>
      <c r="D8106">
        <v>17</v>
      </c>
      <c r="E8106">
        <v>1</v>
      </c>
      <c r="F8106" s="1">
        <f>VLOOKUP(A8106,Weather!$A$1:$E$366, 5)</f>
        <v>0.49056603773584961</v>
      </c>
      <c r="G8106" s="1">
        <f>VLOOKUP(D8106, Winter!$A$1:$E$25, 2)</f>
        <v>889.47696139476898</v>
      </c>
      <c r="H8106" s="1">
        <f>VLOOKUP(D8106, Winter!$A$1:$E$25, 3)</f>
        <v>506.24728802056097</v>
      </c>
      <c r="I8106" s="1">
        <f>VLOOKUP(D8106, Winter!$A$1:$E$25, 5)</f>
        <v>228.971962616822</v>
      </c>
      <c r="J8106" s="1">
        <f t="shared" si="757"/>
        <v>694.24675043055004</v>
      </c>
      <c r="K8106" s="47">
        <f t="shared" si="758"/>
        <v>12.987984779723309</v>
      </c>
      <c r="L8106" s="48">
        <f>Solar!K8123/1000*Variables!$B$3</f>
        <v>2.2884000000000002</v>
      </c>
      <c r="M8106" s="1">
        <f>IF(E8106=1, VLOOKUP(D8106, Sheet1!$E$2:$G$26, 2), Sheet1!$G$3)</f>
        <v>0.20441999999999999</v>
      </c>
      <c r="N8106" s="1">
        <f>'Electricity Rates'!$J$3</f>
        <v>0.19270000000000001</v>
      </c>
      <c r="O8106" s="145">
        <f>L8106-K8106</f>
        <v>-10.69958477972331</v>
      </c>
      <c r="P8106">
        <f t="shared" si="759"/>
        <v>2.5027846670526817</v>
      </c>
      <c r="Q8106">
        <f>IF(O8106&gt;0, IF(Q8105+O8106*Variables!$B$5&lt;Variables!$B$4, Q8105+O8106*Variables!$B$5, Variables!$B$4), IF(Q8105&gt;-O8106, Q8105+O8106/Variables!$B$5, 0))</f>
        <v>37.138133585052643</v>
      </c>
      <c r="R8106">
        <f>IF(O8106&gt;0, 0, IF(Q8105&gt;-O8106, 0, -O8106 - Q8105*Variables!$B$5))</f>
        <v>0</v>
      </c>
      <c r="S8106">
        <f t="shared" si="760"/>
        <v>0</v>
      </c>
      <c r="T8106">
        <f t="shared" si="761"/>
        <v>0</v>
      </c>
    </row>
    <row r="8107" spans="1:20" x14ac:dyDescent="0.3">
      <c r="A8107" s="3">
        <f t="shared" si="756"/>
        <v>43438</v>
      </c>
      <c r="B8107">
        <v>12</v>
      </c>
      <c r="C8107">
        <v>4</v>
      </c>
      <c r="D8107">
        <v>18</v>
      </c>
      <c r="E8107">
        <v>1</v>
      </c>
      <c r="F8107" s="1">
        <f>VLOOKUP(A8107,Weather!$A$1:$E$366, 5)</f>
        <v>0.49056603773584961</v>
      </c>
      <c r="G8107" s="1">
        <f>VLOOKUP(D8107, Winter!$A$1:$E$25, 2)</f>
        <v>689.67932752179297</v>
      </c>
      <c r="H8107" s="1">
        <f>VLOOKUP(D8107, Winter!$A$1:$E$25, 3)</f>
        <v>477.48083534529701</v>
      </c>
      <c r="I8107" s="1">
        <f>VLOOKUP(D8107, Winter!$A$1:$E$25, 5)</f>
        <v>257.009345794392</v>
      </c>
      <c r="J8107" s="1">
        <f t="shared" si="757"/>
        <v>581.57820886584227</v>
      </c>
      <c r="K8107" s="47">
        <f t="shared" si="758"/>
        <v>10.880179014570601</v>
      </c>
      <c r="L8107" s="48">
        <f>Solar!K8124/1000*Variables!$B$3</f>
        <v>0</v>
      </c>
      <c r="M8107" s="1">
        <f>IF(E8107=1, VLOOKUP(D8107, Sheet1!$E$2:$G$26, 2), Sheet1!$G$3)</f>
        <v>0.20441999999999999</v>
      </c>
      <c r="N8107" s="1">
        <f>'Electricity Rates'!$J$3</f>
        <v>0.19270000000000001</v>
      </c>
      <c r="O8107" s="145">
        <f>L8107-K8107</f>
        <v>-10.880179014570601</v>
      </c>
      <c r="P8107">
        <f t="shared" si="759"/>
        <v>2.096610496107755</v>
      </c>
      <c r="Q8107">
        <f>IF(O8107&gt;0, IF(Q8106+O8107*Variables!$B$5&lt;Variables!$B$4, Q8106+O8107*Variables!$B$5, Variables!$B$4), IF(Q8106&gt;-O8107, Q8106+O8107/Variables!$B$5, 0))</f>
        <v>25.563475058913703</v>
      </c>
      <c r="R8107">
        <f>IF(O8107&gt;0, 0, IF(Q8106&gt;-O8107, 0, -O8107 - Q8106*Variables!$B$5))</f>
        <v>0</v>
      </c>
      <c r="S8107">
        <f t="shared" si="760"/>
        <v>0</v>
      </c>
      <c r="T8107">
        <f t="shared" si="761"/>
        <v>0</v>
      </c>
    </row>
    <row r="8108" spans="1:20" x14ac:dyDescent="0.3">
      <c r="A8108" s="3">
        <f t="shared" si="756"/>
        <v>43438</v>
      </c>
      <c r="B8108">
        <v>12</v>
      </c>
      <c r="C8108">
        <v>4</v>
      </c>
      <c r="D8108">
        <v>19</v>
      </c>
      <c r="E8108">
        <v>1</v>
      </c>
      <c r="F8108" s="1">
        <f>VLOOKUP(A8108,Weather!$A$1:$E$366, 5)</f>
        <v>0.49056603773584961</v>
      </c>
      <c r="G8108" s="1">
        <f>VLOOKUP(D8108, Winter!$A$1:$E$25, 2)</f>
        <v>503.50249066002402</v>
      </c>
      <c r="H8108" s="1">
        <f>VLOOKUP(D8108, Winter!$A$1:$E$25, 3)</f>
        <v>367.75553800108997</v>
      </c>
      <c r="I8108" s="1">
        <f>VLOOKUP(D8108, Winter!$A$1:$E$25, 5)</f>
        <v>266.355140186916</v>
      </c>
      <c r="J8108" s="1">
        <f t="shared" si="757"/>
        <v>434.34838270169922</v>
      </c>
      <c r="K8108" s="47">
        <f t="shared" si="758"/>
        <v>8.1257999121040765</v>
      </c>
      <c r="L8108" s="48">
        <f>Solar!K8125/1000*Variables!$B$3</f>
        <v>0</v>
      </c>
      <c r="M8108" s="1">
        <f>IF(E8108=1, VLOOKUP(D8108, Sheet1!$E$2:$G$26, 2), Sheet1!$G$3)</f>
        <v>0.20441999999999999</v>
      </c>
      <c r="N8108" s="1">
        <f>'Electricity Rates'!$J$3</f>
        <v>0.19270000000000001</v>
      </c>
      <c r="O8108" s="145">
        <f>L8108-K8108</f>
        <v>-8.1257999121040765</v>
      </c>
      <c r="P8108">
        <f t="shared" si="759"/>
        <v>1.5658416430624555</v>
      </c>
      <c r="Q8108">
        <f>IF(O8108&gt;0, IF(Q8107+O8108*Variables!$B$5&lt;Variables!$B$4, Q8107+O8108*Variables!$B$5, Variables!$B$4), IF(Q8107&gt;-O8108, Q8107+O8108/Variables!$B$5, 0))</f>
        <v>16.919007067313622</v>
      </c>
      <c r="R8108">
        <f>IF(O8108&gt;0, 0, IF(Q8107&gt;-O8108, 0, -O8108 - Q8107*Variables!$B$5))</f>
        <v>0</v>
      </c>
      <c r="S8108">
        <f t="shared" si="760"/>
        <v>0</v>
      </c>
      <c r="T8108">
        <f t="shared" si="761"/>
        <v>0</v>
      </c>
    </row>
    <row r="8109" spans="1:20" x14ac:dyDescent="0.3">
      <c r="A8109" s="3">
        <f t="shared" si="756"/>
        <v>43438</v>
      </c>
      <c r="B8109">
        <v>12</v>
      </c>
      <c r="C8109">
        <v>4</v>
      </c>
      <c r="D8109">
        <v>20</v>
      </c>
      <c r="E8109">
        <v>1</v>
      </c>
      <c r="F8109" s="1">
        <f>VLOOKUP(A8109,Weather!$A$1:$E$366, 5)</f>
        <v>0.49056603773584961</v>
      </c>
      <c r="G8109" s="1">
        <f>VLOOKUP(D8109, Winter!$A$1:$E$25, 2)</f>
        <v>385.507471980074</v>
      </c>
      <c r="H8109" s="1">
        <f>VLOOKUP(D8109, Winter!$A$1:$E$25, 3)</f>
        <v>329.45960680470398</v>
      </c>
      <c r="I8109" s="1">
        <f>VLOOKUP(D8109, Winter!$A$1:$E$25, 5)</f>
        <v>275.70093457943898</v>
      </c>
      <c r="J8109" s="1">
        <f t="shared" si="757"/>
        <v>356.95478594733834</v>
      </c>
      <c r="K8109" s="47">
        <f t="shared" si="758"/>
        <v>6.6779186565270114</v>
      </c>
      <c r="L8109" s="48">
        <f>Solar!K8126/1000*Variables!$B$3</f>
        <v>0</v>
      </c>
      <c r="M8109" s="1">
        <f>IF(E8109=1, VLOOKUP(D8109, Sheet1!$E$2:$G$26, 2), Sheet1!$G$3)</f>
        <v>0.20441999999999999</v>
      </c>
      <c r="N8109" s="1">
        <f>'Electricity Rates'!$J$3</f>
        <v>0.19270000000000001</v>
      </c>
      <c r="O8109" s="145">
        <f>L8109-K8109</f>
        <v>-6.6779186565270114</v>
      </c>
      <c r="P8109">
        <f t="shared" si="759"/>
        <v>1.2868349251127551</v>
      </c>
      <c r="Q8109">
        <f>IF(O8109&gt;0, IF(Q8108+O8109*Variables!$B$5&lt;Variables!$B$4, Q8108+O8109*Variables!$B$5, Variables!$B$4), IF(Q8108&gt;-O8109, Q8108+O8109/Variables!$B$5, 0))</f>
        <v>9.8148382837742467</v>
      </c>
      <c r="R8109">
        <f>IF(O8109&gt;0, 0, IF(Q8108&gt;-O8109, 0, -O8109 - Q8108*Variables!$B$5))</f>
        <v>0</v>
      </c>
      <c r="S8109">
        <f t="shared" si="760"/>
        <v>0</v>
      </c>
      <c r="T8109">
        <f t="shared" si="761"/>
        <v>0</v>
      </c>
    </row>
    <row r="8110" spans="1:20" x14ac:dyDescent="0.3">
      <c r="A8110" s="3">
        <f t="shared" si="756"/>
        <v>43438</v>
      </c>
      <c r="B8110">
        <v>12</v>
      </c>
      <c r="C8110">
        <v>4</v>
      </c>
      <c r="D8110">
        <v>21</v>
      </c>
      <c r="E8110">
        <v>1</v>
      </c>
      <c r="F8110" s="1">
        <f>VLOOKUP(A8110,Weather!$A$1:$E$366, 5)</f>
        <v>0.49056603773584961</v>
      </c>
      <c r="G8110" s="1">
        <f>VLOOKUP(D8110, Winter!$A$1:$E$25, 2)</f>
        <v>340.23972602739599</v>
      </c>
      <c r="H8110" s="1">
        <f>VLOOKUP(D8110, Winter!$A$1:$E$25, 3)</f>
        <v>286.390591795636</v>
      </c>
      <c r="I8110" s="1">
        <f>VLOOKUP(D8110, Winter!$A$1:$E$25, 5)</f>
        <v>289.71962616822401</v>
      </c>
      <c r="J8110" s="1">
        <f t="shared" si="757"/>
        <v>312.80714821121637</v>
      </c>
      <c r="K8110" s="47">
        <f t="shared" si="758"/>
        <v>5.8520035958920245</v>
      </c>
      <c r="L8110" s="48">
        <f>Solar!K8127/1000*Variables!$B$3</f>
        <v>0</v>
      </c>
      <c r="M8110" s="1">
        <f>IF(E8110=1, VLOOKUP(D8110, Sheet1!$E$2:$G$26, 2), Sheet1!$G$3)</f>
        <v>0.20441999999999999</v>
      </c>
      <c r="N8110" s="1">
        <f>'Electricity Rates'!$J$3</f>
        <v>0.19270000000000001</v>
      </c>
      <c r="O8110" s="145">
        <f>L8110-K8110</f>
        <v>-5.8520035958920245</v>
      </c>
      <c r="P8110">
        <f t="shared" si="759"/>
        <v>1.1276810929283931</v>
      </c>
      <c r="Q8110">
        <f>IF(O8110&gt;0, IF(Q8109+O8110*Variables!$B$5&lt;Variables!$B$4, Q8109+O8110*Variables!$B$5, Variables!$B$4), IF(Q8109&gt;-O8110, Q8109+O8110/Variables!$B$5, 0))</f>
        <v>3.5893025434635817</v>
      </c>
      <c r="R8110">
        <f>IF(O8110&gt;0, 0, IF(Q8109&gt;-O8110, 0, -O8110 - Q8109*Variables!$B$5))</f>
        <v>0</v>
      </c>
      <c r="S8110">
        <f t="shared" si="760"/>
        <v>0</v>
      </c>
      <c r="T8110">
        <f t="shared" si="761"/>
        <v>0</v>
      </c>
    </row>
    <row r="8111" spans="1:20" x14ac:dyDescent="0.3">
      <c r="A8111" s="3">
        <f t="shared" si="756"/>
        <v>43438</v>
      </c>
      <c r="B8111">
        <v>12</v>
      </c>
      <c r="C8111">
        <v>4</v>
      </c>
      <c r="D8111">
        <v>22</v>
      </c>
      <c r="E8111">
        <v>1</v>
      </c>
      <c r="F8111" s="1">
        <f>VLOOKUP(A8111,Weather!$A$1:$E$366, 5)</f>
        <v>0.49056603773584961</v>
      </c>
      <c r="G8111" s="1">
        <f>VLOOKUP(D8111, Winter!$A$1:$E$25, 2)</f>
        <v>300</v>
      </c>
      <c r="H8111" s="1">
        <f>VLOOKUP(D8111, Winter!$A$1:$E$25, 3)</f>
        <v>271.915575384683</v>
      </c>
      <c r="I8111" s="1">
        <f>VLOOKUP(D8111, Winter!$A$1:$E$25, 5)</f>
        <v>285.04672897196201</v>
      </c>
      <c r="J8111" s="1">
        <f t="shared" si="757"/>
        <v>285.69284029031024</v>
      </c>
      <c r="K8111" s="47">
        <f t="shared" si="758"/>
        <v>5.3447484760501798</v>
      </c>
      <c r="L8111" s="48">
        <f>Solar!K8128/1000*Variables!$B$3</f>
        <v>0</v>
      </c>
      <c r="M8111" s="1">
        <f>IF(E8111=1, VLOOKUP(D8111, Sheet1!$E$2:$G$26, 2), Sheet1!$G$3)</f>
        <v>0.18618000000000001</v>
      </c>
      <c r="N8111" s="1">
        <f>'Electricity Rates'!$J$3</f>
        <v>0.19270000000000001</v>
      </c>
      <c r="O8111" s="145">
        <f>L8111-K8111</f>
        <v>-5.3447484760501798</v>
      </c>
      <c r="P8111">
        <f t="shared" si="759"/>
        <v>1.0299330313348698</v>
      </c>
      <c r="Q8111">
        <f>IF(O8111&gt;0, IF(Q8110+O8111*Variables!$B$5&lt;Variables!$B$4, Q8110+O8111*Variables!$B$5, Variables!$B$4), IF(Q8110&gt;-O8111, Q8110+O8111/Variables!$B$5, 0))</f>
        <v>0</v>
      </c>
      <c r="R8111">
        <f>IF(O8111&gt;0, 0, IF(Q8110&gt;-O8111, 0, -O8111 - Q8110*Variables!$B$5))</f>
        <v>1.9708040851944131</v>
      </c>
      <c r="S8111">
        <f t="shared" si="760"/>
        <v>0.36692430458149583</v>
      </c>
      <c r="T8111">
        <f t="shared" si="761"/>
        <v>0</v>
      </c>
    </row>
    <row r="8112" spans="1:20" x14ac:dyDescent="0.3">
      <c r="A8112" s="3">
        <f t="shared" si="756"/>
        <v>43438</v>
      </c>
      <c r="B8112">
        <v>12</v>
      </c>
      <c r="C8112">
        <v>4</v>
      </c>
      <c r="D8112">
        <v>23</v>
      </c>
      <c r="E8112">
        <v>1</v>
      </c>
      <c r="F8112" s="1">
        <f>VLOOKUP(A8112,Weather!$A$1:$E$366, 5)</f>
        <v>0.49056603773584961</v>
      </c>
      <c r="G8112" s="1">
        <f>VLOOKUP(D8112, Winter!$A$1:$E$25, 2)</f>
        <v>290.90909090909099</v>
      </c>
      <c r="H8112" s="1">
        <f>VLOOKUP(D8112, Winter!$A$1:$E$25, 3)</f>
        <v>266.95334839061297</v>
      </c>
      <c r="I8112" s="1">
        <f>VLOOKUP(D8112, Winter!$A$1:$E$25, 5)</f>
        <v>285.04672897196201</v>
      </c>
      <c r="J8112" s="1">
        <f t="shared" si="757"/>
        <v>278.70522207892293</v>
      </c>
      <c r="K8112" s="47">
        <f t="shared" si="758"/>
        <v>5.2140239477470471</v>
      </c>
      <c r="L8112" s="48">
        <f>Solar!K8129/1000*Variables!$B$3</f>
        <v>0</v>
      </c>
      <c r="M8112" s="1">
        <f>IF(E8112=1, VLOOKUP(D8112, Sheet1!$E$2:$G$26, 2), Sheet1!$G$3)</f>
        <v>0.18618000000000001</v>
      </c>
      <c r="N8112" s="1">
        <f>'Electricity Rates'!$J$3</f>
        <v>0.19270000000000001</v>
      </c>
      <c r="O8112" s="145">
        <f>L8112-K8112</f>
        <v>-5.2140239477470471</v>
      </c>
      <c r="P8112">
        <f t="shared" si="759"/>
        <v>1.0047424147308561</v>
      </c>
      <c r="Q8112">
        <f>IF(O8112&gt;0, IF(Q8111+O8112*Variables!$B$5&lt;Variables!$B$4, Q8111+O8112*Variables!$B$5, Variables!$B$4), IF(Q8111&gt;-O8112, Q8111+O8112/Variables!$B$5, 0))</f>
        <v>0</v>
      </c>
      <c r="R8112">
        <f>IF(O8112&gt;0, 0, IF(Q8111&gt;-O8112, 0, -O8112 - Q8111*Variables!$B$5))</f>
        <v>5.2140239477470471</v>
      </c>
      <c r="S8112">
        <f t="shared" si="760"/>
        <v>0.97074697859154535</v>
      </c>
      <c r="T8112">
        <f t="shared" si="761"/>
        <v>0</v>
      </c>
    </row>
    <row r="8113" spans="1:20" x14ac:dyDescent="0.3">
      <c r="A8113" s="3">
        <f t="shared" si="756"/>
        <v>43438</v>
      </c>
      <c r="B8113">
        <v>12</v>
      </c>
      <c r="C8113">
        <v>4</v>
      </c>
      <c r="D8113">
        <v>24</v>
      </c>
      <c r="E8113">
        <v>1</v>
      </c>
      <c r="F8113" s="1">
        <f>VLOOKUP(A8113,Weather!$A$1:$E$366, 5)</f>
        <v>0.49056603773584961</v>
      </c>
      <c r="G8113" s="1">
        <f>VLOOKUP(D8113, Winter!$A$1:$E$25, 2)</f>
        <v>272.72727272727298</v>
      </c>
      <c r="H8113" s="1">
        <f>VLOOKUP(D8113, Winter!$A$1:$E$25, 3)</f>
        <v>266.74195307023803</v>
      </c>
      <c r="I8113" s="1">
        <f>VLOOKUP(D8113, Winter!$A$1:$E$25, 5)</f>
        <v>285.04672897196201</v>
      </c>
      <c r="J8113" s="1">
        <f t="shared" si="757"/>
        <v>269.67814761897216</v>
      </c>
      <c r="K8113" s="47">
        <f t="shared" si="758"/>
        <v>5.0451452232610361</v>
      </c>
      <c r="L8113" s="48">
        <f>Solar!K8130/1000*Variables!$B$3</f>
        <v>0</v>
      </c>
      <c r="M8113" s="1">
        <f>IF(E8113=1, VLOOKUP(D8113, Sheet1!$E$2:$G$26, 2), Sheet1!$G$3)</f>
        <v>0.18618000000000001</v>
      </c>
      <c r="N8113" s="1">
        <f>'Electricity Rates'!$J$3</f>
        <v>0.19270000000000001</v>
      </c>
      <c r="O8113" s="145">
        <f>L8113-K8113</f>
        <v>-5.0451452232610361</v>
      </c>
      <c r="P8113">
        <f t="shared" si="759"/>
        <v>0.97219948452240168</v>
      </c>
      <c r="Q8113">
        <f>IF(O8113&gt;0, IF(Q8112+O8113*Variables!$B$5&lt;Variables!$B$4, Q8112+O8113*Variables!$B$5, Variables!$B$4), IF(Q8112&gt;-O8113, Q8112+O8113/Variables!$B$5, 0))</f>
        <v>0</v>
      </c>
      <c r="R8113">
        <f>IF(O8113&gt;0, 0, IF(Q8112&gt;-O8113, 0, -O8113 - Q8112*Variables!$B$5))</f>
        <v>5.0451452232610361</v>
      </c>
      <c r="S8113">
        <f t="shared" si="760"/>
        <v>0.93930513766673973</v>
      </c>
      <c r="T8113">
        <f t="shared" si="761"/>
        <v>0</v>
      </c>
    </row>
    <row r="8114" spans="1:20" x14ac:dyDescent="0.3">
      <c r="A8114" s="3">
        <f t="shared" si="756"/>
        <v>43439</v>
      </c>
      <c r="B8114">
        <v>12</v>
      </c>
      <c r="C8114">
        <v>5</v>
      </c>
      <c r="D8114">
        <v>1</v>
      </c>
      <c r="E8114">
        <v>1</v>
      </c>
      <c r="F8114" s="1">
        <f>VLOOKUP(A8114,Weather!$A$1:$E$366, 5)</f>
        <v>0.45283018867924524</v>
      </c>
      <c r="G8114" s="1">
        <f>VLOOKUP(D8114, Winter!$A$1:$E$25, 2)</f>
        <v>281.81818181818198</v>
      </c>
      <c r="H8114" s="1">
        <f>VLOOKUP(D8114, Winter!$A$1:$E$25, 3)</f>
        <v>257.04002047196798</v>
      </c>
      <c r="I8114" s="1">
        <f>VLOOKUP(D8114, Winter!$A$1:$E$25, 5)</f>
        <v>266.355140186916</v>
      </c>
      <c r="J8114" s="1">
        <f t="shared" si="757"/>
        <v>268.26031994949886</v>
      </c>
      <c r="K8114" s="47">
        <f t="shared" si="758"/>
        <v>5.0186204693749437</v>
      </c>
      <c r="L8114" s="48">
        <f>Solar!K8131/1000*Variables!$B$3</f>
        <v>0</v>
      </c>
      <c r="M8114" s="1">
        <f>IF(E8114=1, VLOOKUP(D8114, Sheet1!$E$2:$G$26, 2), Sheet1!$G$3)</f>
        <v>0.18618000000000001</v>
      </c>
      <c r="N8114" s="1">
        <f>'Electricity Rates'!$J$3</f>
        <v>0.19270000000000001</v>
      </c>
      <c r="O8114" s="145">
        <f>L8114-K8114</f>
        <v>-5.0186204693749437</v>
      </c>
      <c r="P8114">
        <f t="shared" si="759"/>
        <v>0.96708816444855172</v>
      </c>
      <c r="Q8114">
        <f>IF(O8114&gt;0, IF(Q8113+O8114*Variables!$B$5&lt;Variables!$B$4, Q8113+O8114*Variables!$B$5, Variables!$B$4), IF(Q8113&gt;-O8114, Q8113+O8114/Variables!$B$5, 0))</f>
        <v>0</v>
      </c>
      <c r="R8114">
        <f>IF(O8114&gt;0, 0, IF(Q8113&gt;-O8114, 0, -O8114 - Q8113*Variables!$B$5))</f>
        <v>5.0186204693749437</v>
      </c>
      <c r="S8114">
        <f t="shared" si="760"/>
        <v>0.93436675898822708</v>
      </c>
      <c r="T8114">
        <f t="shared" si="761"/>
        <v>0</v>
      </c>
    </row>
    <row r="8115" spans="1:20" x14ac:dyDescent="0.3">
      <c r="A8115" s="3">
        <f t="shared" si="756"/>
        <v>43439</v>
      </c>
      <c r="B8115">
        <v>12</v>
      </c>
      <c r="C8115">
        <v>5</v>
      </c>
      <c r="D8115">
        <v>2</v>
      </c>
      <c r="E8115">
        <v>1</v>
      </c>
      <c r="F8115" s="1">
        <f>VLOOKUP(A8115,Weather!$A$1:$E$366, 5)</f>
        <v>0.45283018867924524</v>
      </c>
      <c r="G8115" s="1">
        <f>VLOOKUP(D8115, Winter!$A$1:$E$25, 2)</f>
        <v>282.10356994603501</v>
      </c>
      <c r="H8115" s="1">
        <f>VLOOKUP(D8115, Winter!$A$1:$E$25, 3)</f>
        <v>280.66066600651902</v>
      </c>
      <c r="I8115" s="1">
        <f>VLOOKUP(D8115, Winter!$A$1:$E$25, 5)</f>
        <v>285.04672897196201</v>
      </c>
      <c r="J8115" s="1">
        <f t="shared" si="757"/>
        <v>281.31405646969608</v>
      </c>
      <c r="K8115" s="47">
        <f t="shared" si="758"/>
        <v>5.2628300838062616</v>
      </c>
      <c r="L8115" s="48">
        <f>Solar!K8132/1000*Variables!$B$3</f>
        <v>0</v>
      </c>
      <c r="M8115" s="1">
        <f>IF(E8115=1, VLOOKUP(D8115, Sheet1!$E$2:$G$26, 2), Sheet1!$G$3)</f>
        <v>0.18618000000000001</v>
      </c>
      <c r="N8115" s="1">
        <f>'Electricity Rates'!$J$3</f>
        <v>0.19270000000000001</v>
      </c>
      <c r="O8115" s="145">
        <f>L8115-K8115</f>
        <v>-5.2628300838062616</v>
      </c>
      <c r="P8115">
        <f t="shared" si="759"/>
        <v>1.0141473571494666</v>
      </c>
      <c r="Q8115">
        <f>IF(O8115&gt;0, IF(Q8114+O8115*Variables!$B$5&lt;Variables!$B$4, Q8114+O8115*Variables!$B$5, Variables!$B$4), IF(Q8114&gt;-O8115, Q8114+O8115/Variables!$B$5, 0))</f>
        <v>0</v>
      </c>
      <c r="R8115">
        <f>IF(O8115&gt;0, 0, IF(Q8114&gt;-O8115, 0, -O8115 - Q8114*Variables!$B$5))</f>
        <v>5.2628300838062616</v>
      </c>
      <c r="S8115">
        <f t="shared" si="760"/>
        <v>0.97983370500304989</v>
      </c>
      <c r="T8115">
        <f t="shared" si="761"/>
        <v>0</v>
      </c>
    </row>
    <row r="8116" spans="1:20" x14ac:dyDescent="0.3">
      <c r="A8116" s="3">
        <f t="shared" si="756"/>
        <v>43439</v>
      </c>
      <c r="B8116">
        <v>12</v>
      </c>
      <c r="C8116">
        <v>5</v>
      </c>
      <c r="D8116">
        <v>3</v>
      </c>
      <c r="E8116">
        <v>1</v>
      </c>
      <c r="F8116" s="1">
        <f>VLOOKUP(A8116,Weather!$A$1:$E$366, 5)</f>
        <v>0.45283018867924524</v>
      </c>
      <c r="G8116" s="1">
        <f>VLOOKUP(D8116, Winter!$A$1:$E$25, 2)</f>
        <v>282.300747198007</v>
      </c>
      <c r="H8116" s="1">
        <f>VLOOKUP(D8116, Winter!$A$1:$E$25, 3)</f>
        <v>272.72727272727298</v>
      </c>
      <c r="I8116" s="1">
        <f>VLOOKUP(D8116, Winter!$A$1:$E$25, 5)</f>
        <v>271.02803738317698</v>
      </c>
      <c r="J8116" s="1">
        <f t="shared" si="757"/>
        <v>277.06243097817139</v>
      </c>
      <c r="K8116" s="47">
        <f t="shared" si="758"/>
        <v>5.1832905726184011</v>
      </c>
      <c r="L8116" s="48">
        <f>Solar!K8133/1000*Variables!$B$3</f>
        <v>0</v>
      </c>
      <c r="M8116" s="1">
        <f>IF(E8116=1, VLOOKUP(D8116, Sheet1!$E$2:$G$26, 2), Sheet1!$G$3)</f>
        <v>0.18618000000000001</v>
      </c>
      <c r="N8116" s="1">
        <f>'Electricity Rates'!$J$3</f>
        <v>0.19270000000000001</v>
      </c>
      <c r="O8116" s="145">
        <f>L8116-K8116</f>
        <v>-5.1832905726184011</v>
      </c>
      <c r="P8116">
        <f t="shared" si="759"/>
        <v>0.99882009334356592</v>
      </c>
      <c r="Q8116">
        <f>IF(O8116&gt;0, IF(Q8115+O8116*Variables!$B$5&lt;Variables!$B$4, Q8115+O8116*Variables!$B$5, Variables!$B$4), IF(Q8115&gt;-O8116, Q8115+O8116/Variables!$B$5, 0))</f>
        <v>0</v>
      </c>
      <c r="R8116">
        <f>IF(O8116&gt;0, 0, IF(Q8115&gt;-O8116, 0, -O8116 - Q8115*Variables!$B$5))</f>
        <v>5.1832905726184011</v>
      </c>
      <c r="S8116">
        <f t="shared" si="760"/>
        <v>0.96502503881009394</v>
      </c>
      <c r="T8116">
        <f t="shared" si="761"/>
        <v>0</v>
      </c>
    </row>
    <row r="8117" spans="1:20" x14ac:dyDescent="0.3">
      <c r="A8117" s="3">
        <f t="shared" si="756"/>
        <v>43439</v>
      </c>
      <c r="B8117">
        <v>12</v>
      </c>
      <c r="C8117">
        <v>5</v>
      </c>
      <c r="D8117">
        <v>4</v>
      </c>
      <c r="E8117">
        <v>1</v>
      </c>
      <c r="F8117" s="1">
        <f>VLOOKUP(A8117,Weather!$A$1:$E$366, 5)</f>
        <v>0.45283018867924524</v>
      </c>
      <c r="G8117" s="1">
        <f>VLOOKUP(D8117, Winter!$A$1:$E$25, 2)</f>
        <v>308.82074789439099</v>
      </c>
      <c r="H8117" s="1">
        <f>VLOOKUP(D8117, Winter!$A$1:$E$25, 3)</f>
        <v>281.81818181818198</v>
      </c>
      <c r="I8117" s="1">
        <f>VLOOKUP(D8117, Winter!$A$1:$E$25, 5)</f>
        <v>285.04672897196201</v>
      </c>
      <c r="J8117" s="1">
        <f t="shared" si="757"/>
        <v>294.0457589092955</v>
      </c>
      <c r="K8117" s="47">
        <f t="shared" si="758"/>
        <v>5.5010150769703383</v>
      </c>
      <c r="L8117" s="48">
        <f>Solar!K8134/1000*Variables!$B$3</f>
        <v>0</v>
      </c>
      <c r="M8117" s="1">
        <f>IF(E8117=1, VLOOKUP(D8117, Sheet1!$E$2:$G$26, 2), Sheet1!$G$3)</f>
        <v>0.18618000000000001</v>
      </c>
      <c r="N8117" s="1">
        <f>'Electricity Rates'!$J$3</f>
        <v>0.19270000000000001</v>
      </c>
      <c r="O8117" s="145">
        <f>L8117-K8117</f>
        <v>-5.5010150769703383</v>
      </c>
      <c r="P8117">
        <f t="shared" si="759"/>
        <v>1.0600456053321843</v>
      </c>
      <c r="Q8117">
        <f>IF(O8117&gt;0, IF(Q8116+O8117*Variables!$B$5&lt;Variables!$B$4, Q8116+O8117*Variables!$B$5, Variables!$B$4), IF(Q8116&gt;-O8117, Q8116+O8117/Variables!$B$5, 0))</f>
        <v>0</v>
      </c>
      <c r="R8117">
        <f>IF(O8117&gt;0, 0, IF(Q8116&gt;-O8117, 0, -O8117 - Q8116*Variables!$B$5))</f>
        <v>5.5010150769703383</v>
      </c>
      <c r="S8117">
        <f t="shared" si="760"/>
        <v>1.0241789870303377</v>
      </c>
      <c r="T8117">
        <f t="shared" si="761"/>
        <v>0</v>
      </c>
    </row>
    <row r="8118" spans="1:20" x14ac:dyDescent="0.3">
      <c r="A8118" s="3">
        <f t="shared" si="756"/>
        <v>43439</v>
      </c>
      <c r="B8118">
        <v>12</v>
      </c>
      <c r="C8118">
        <v>5</v>
      </c>
      <c r="D8118">
        <v>5</v>
      </c>
      <c r="E8118">
        <v>1</v>
      </c>
      <c r="F8118" s="1">
        <f>VLOOKUP(A8118,Weather!$A$1:$E$366, 5)</f>
        <v>0.45283018867924524</v>
      </c>
      <c r="G8118" s="1">
        <f>VLOOKUP(D8118, Winter!$A$1:$E$25, 2)</f>
        <v>308.63160471300301</v>
      </c>
      <c r="H8118" s="1">
        <f>VLOOKUP(D8118, Winter!$A$1:$E$25, 3)</f>
        <v>300</v>
      </c>
      <c r="I8118" s="1">
        <f>VLOOKUP(D8118, Winter!$A$1:$E$25, 5)</f>
        <v>303.73831775700899</v>
      </c>
      <c r="J8118" s="1">
        <f t="shared" si="757"/>
        <v>303.90865119079382</v>
      </c>
      <c r="K8118" s="47">
        <f t="shared" si="758"/>
        <v>5.6855303012140359</v>
      </c>
      <c r="L8118" s="48">
        <f>Solar!K8135/1000*Variables!$B$3</f>
        <v>0</v>
      </c>
      <c r="M8118" s="1">
        <f>IF(E8118=1, VLOOKUP(D8118, Sheet1!$E$2:$G$26, 2), Sheet1!$G$3)</f>
        <v>0.18618000000000001</v>
      </c>
      <c r="N8118" s="1">
        <f>'Electricity Rates'!$J$3</f>
        <v>0.19270000000000001</v>
      </c>
      <c r="O8118" s="145">
        <f>L8118-K8118</f>
        <v>-5.6855303012140359</v>
      </c>
      <c r="P8118">
        <f t="shared" si="759"/>
        <v>1.0956016890439448</v>
      </c>
      <c r="Q8118">
        <f>IF(O8118&gt;0, IF(Q8117+O8118*Variables!$B$5&lt;Variables!$B$4, Q8117+O8118*Variables!$B$5, Variables!$B$4), IF(Q8117&gt;-O8118, Q8117+O8118/Variables!$B$5, 0))</f>
        <v>0</v>
      </c>
      <c r="R8118">
        <f>IF(O8118&gt;0, 0, IF(Q8117&gt;-O8118, 0, -O8118 - Q8117*Variables!$B$5))</f>
        <v>5.6855303012140359</v>
      </c>
      <c r="S8118">
        <f t="shared" si="760"/>
        <v>1.0585320314800293</v>
      </c>
      <c r="T8118">
        <f t="shared" si="761"/>
        <v>0</v>
      </c>
    </row>
    <row r="8119" spans="1:20" x14ac:dyDescent="0.3">
      <c r="A8119" s="3">
        <f t="shared" si="756"/>
        <v>43439</v>
      </c>
      <c r="B8119">
        <v>12</v>
      </c>
      <c r="C8119">
        <v>5</v>
      </c>
      <c r="D8119">
        <v>6</v>
      </c>
      <c r="E8119">
        <v>1</v>
      </c>
      <c r="F8119" s="1">
        <f>VLOOKUP(A8119,Weather!$A$1:$E$366, 5)</f>
        <v>0.45283018867924524</v>
      </c>
      <c r="G8119" s="1">
        <f>VLOOKUP(D8119, Winter!$A$1:$E$25, 2)</f>
        <v>331.81818181818198</v>
      </c>
      <c r="H8119" s="1">
        <f>VLOOKUP(D8119, Winter!$A$1:$E$25, 3)</f>
        <v>317.955250948497</v>
      </c>
      <c r="I8119" s="1">
        <f>VLOOKUP(D8119, Winter!$A$1:$E$25, 5)</f>
        <v>322.42990654205602</v>
      </c>
      <c r="J8119" s="1">
        <f t="shared" si="757"/>
        <v>324.23280454986377</v>
      </c>
      <c r="K8119" s="47">
        <f t="shared" si="758"/>
        <v>6.0657550474222921</v>
      </c>
      <c r="L8119" s="48">
        <f>Solar!K8136/1000*Variables!$B$3</f>
        <v>0</v>
      </c>
      <c r="M8119" s="1">
        <f>IF(E8119=1, VLOOKUP(D8119, Sheet1!$E$2:$G$26, 2), Sheet1!$G$3)</f>
        <v>0.18618000000000001</v>
      </c>
      <c r="N8119" s="1">
        <f>'Electricity Rates'!$J$3</f>
        <v>0.19270000000000001</v>
      </c>
      <c r="O8119" s="145">
        <f>L8119-K8119</f>
        <v>-6.0657550474222921</v>
      </c>
      <c r="P8119">
        <f t="shared" si="759"/>
        <v>1.1688709976382758</v>
      </c>
      <c r="Q8119">
        <f>IF(O8119&gt;0, IF(Q8118+O8119*Variables!$B$5&lt;Variables!$B$4, Q8118+O8119*Variables!$B$5, Variables!$B$4), IF(Q8118&gt;-O8119, Q8118+O8119/Variables!$B$5, 0))</f>
        <v>0</v>
      </c>
      <c r="R8119">
        <f>IF(O8119&gt;0, 0, IF(Q8118&gt;-O8119, 0, -O8119 - Q8118*Variables!$B$5))</f>
        <v>6.0657550474222921</v>
      </c>
      <c r="S8119">
        <f t="shared" si="760"/>
        <v>1.1293222747290823</v>
      </c>
      <c r="T8119">
        <f t="shared" si="761"/>
        <v>0</v>
      </c>
    </row>
    <row r="8120" spans="1:20" x14ac:dyDescent="0.3">
      <c r="A8120" s="3">
        <f t="shared" si="756"/>
        <v>43439</v>
      </c>
      <c r="B8120">
        <v>12</v>
      </c>
      <c r="C8120">
        <v>5</v>
      </c>
      <c r="D8120">
        <v>7</v>
      </c>
      <c r="E8120">
        <v>1</v>
      </c>
      <c r="F8120" s="1">
        <f>VLOOKUP(A8120,Weather!$A$1:$E$366, 5)</f>
        <v>0.45283018867924524</v>
      </c>
      <c r="G8120" s="1">
        <f>VLOOKUP(D8120, Winter!$A$1:$E$25, 2)</f>
        <v>445.45454545454498</v>
      </c>
      <c r="H8120" s="1">
        <f>VLOOKUP(D8120, Winter!$A$1:$E$25, 3)</f>
        <v>393.94630558862502</v>
      </c>
      <c r="I8120" s="1">
        <f>VLOOKUP(D8120, Winter!$A$1:$E$25, 5)</f>
        <v>313.08411214953298</v>
      </c>
      <c r="J8120" s="1">
        <f t="shared" si="757"/>
        <v>417.27079156564537</v>
      </c>
      <c r="K8120" s="47">
        <f t="shared" si="758"/>
        <v>7.8063119294641155</v>
      </c>
      <c r="L8120" s="48">
        <f>Solar!K8137/1000*Variables!$B$3</f>
        <v>0</v>
      </c>
      <c r="M8120" s="1">
        <f>IF(E8120=1, VLOOKUP(D8120, Sheet1!$E$2:$G$26, 2), Sheet1!$G$3)</f>
        <v>0.18618000000000001</v>
      </c>
      <c r="N8120" s="1">
        <f>'Electricity Rates'!$J$3</f>
        <v>0.19270000000000001</v>
      </c>
      <c r="O8120" s="145">
        <f>L8120-K8120</f>
        <v>-7.8063119294641155</v>
      </c>
      <c r="P8120">
        <f t="shared" si="759"/>
        <v>1.5042763088077351</v>
      </c>
      <c r="Q8120">
        <f>IF(O8120&gt;0, IF(Q8119+O8120*Variables!$B$5&lt;Variables!$B$4, Q8119+O8120*Variables!$B$5, Variables!$B$4), IF(Q8119&gt;-O8120, Q8119+O8120/Variables!$B$5, 0))</f>
        <v>0</v>
      </c>
      <c r="R8120">
        <f>IF(O8120&gt;0, 0, IF(Q8119&gt;-O8120, 0, -O8120 - Q8119*Variables!$B$5))</f>
        <v>7.8063119294641155</v>
      </c>
      <c r="S8120">
        <f t="shared" si="760"/>
        <v>1.4533791550276292</v>
      </c>
      <c r="T8120">
        <f t="shared" si="761"/>
        <v>0</v>
      </c>
    </row>
    <row r="8121" spans="1:20" x14ac:dyDescent="0.3">
      <c r="A8121" s="3">
        <f t="shared" si="756"/>
        <v>43439</v>
      </c>
      <c r="B8121">
        <v>12</v>
      </c>
      <c r="C8121">
        <v>5</v>
      </c>
      <c r="D8121">
        <v>8</v>
      </c>
      <c r="E8121">
        <v>1</v>
      </c>
      <c r="F8121" s="1">
        <f>VLOOKUP(A8121,Weather!$A$1:$E$366, 5)</f>
        <v>0.45283018867924524</v>
      </c>
      <c r="G8121" s="1">
        <f>VLOOKUP(D8121, Winter!$A$1:$E$25, 2)</f>
        <v>654.54545454545405</v>
      </c>
      <c r="H8121" s="1">
        <f>VLOOKUP(D8121, Winter!$A$1:$E$25, 3)</f>
        <v>498.50910668787998</v>
      </c>
      <c r="I8121" s="1">
        <f>VLOOKUP(D8121, Winter!$A$1:$E$25, 5)</f>
        <v>294.39252336448601</v>
      </c>
      <c r="J8121" s="1">
        <f t="shared" si="757"/>
        <v>569.16707552904563</v>
      </c>
      <c r="K8121" s="47">
        <f t="shared" si="758"/>
        <v>10.647991235834203</v>
      </c>
      <c r="L8121" s="48">
        <f>Solar!K8138/1000*Variables!$B$3</f>
        <v>1.21855</v>
      </c>
      <c r="M8121" s="1">
        <f>IF(E8121=1, VLOOKUP(D8121, Sheet1!$E$2:$G$26, 2), Sheet1!$G$3)</f>
        <v>0.18618000000000001</v>
      </c>
      <c r="N8121" s="1">
        <f>'Electricity Rates'!$J$3</f>
        <v>0.19270000000000001</v>
      </c>
      <c r="O8121" s="145">
        <f>L8121-K8121</f>
        <v>-9.4294412358342026</v>
      </c>
      <c r="P8121">
        <f t="shared" si="759"/>
        <v>2.0518679111452509</v>
      </c>
      <c r="Q8121">
        <f>IF(O8121&gt;0, IF(Q8120+O8121*Variables!$B$5&lt;Variables!$B$4, Q8120+O8121*Variables!$B$5, Variables!$B$4), IF(Q8120&gt;-O8121, Q8120+O8121/Variables!$B$5, 0))</f>
        <v>0</v>
      </c>
      <c r="R8121">
        <f>IF(O8121&gt;0, 0, IF(Q8120&gt;-O8121, 0, -O8121 - Q8120*Variables!$B$5))</f>
        <v>9.4294412358342026</v>
      </c>
      <c r="S8121">
        <f t="shared" si="760"/>
        <v>1.7555733692876119</v>
      </c>
      <c r="T8121">
        <f t="shared" si="761"/>
        <v>0</v>
      </c>
    </row>
    <row r="8122" spans="1:20" x14ac:dyDescent="0.3">
      <c r="A8122" s="3">
        <f t="shared" si="756"/>
        <v>43439</v>
      </c>
      <c r="B8122">
        <v>12</v>
      </c>
      <c r="C8122">
        <v>5</v>
      </c>
      <c r="D8122">
        <v>9</v>
      </c>
      <c r="E8122">
        <v>1</v>
      </c>
      <c r="F8122" s="1">
        <f>VLOOKUP(A8122,Weather!$A$1:$E$366, 5)</f>
        <v>0.45283018867924524</v>
      </c>
      <c r="G8122" s="1">
        <f>VLOOKUP(D8122, Winter!$A$1:$E$25, 2)</f>
        <v>801.59817351598099</v>
      </c>
      <c r="H8122" s="1">
        <f>VLOOKUP(D8122, Winter!$A$1:$E$25, 3)</f>
        <v>564.97068280688404</v>
      </c>
      <c r="I8122" s="1">
        <f>VLOOKUP(D8122, Winter!$A$1:$E$25, 5)</f>
        <v>313.08411214953298</v>
      </c>
      <c r="J8122" s="1">
        <f t="shared" si="757"/>
        <v>672.12275407138077</v>
      </c>
      <c r="K8122" s="47">
        <f t="shared" si="758"/>
        <v>12.574088527704351</v>
      </c>
      <c r="L8122" s="48">
        <f>Solar!K8139/1000*Variables!$B$3</f>
        <v>1.44075</v>
      </c>
      <c r="M8122" s="1">
        <f>IF(E8122=1, VLOOKUP(D8122, Sheet1!$E$2:$G$26, 2), Sheet1!$G$3)</f>
        <v>0.20441999999999999</v>
      </c>
      <c r="N8122" s="1">
        <f>'Electricity Rates'!$J$3</f>
        <v>0.19270000000000001</v>
      </c>
      <c r="O8122" s="145">
        <f>L8122-K8122</f>
        <v>-11.133338527704352</v>
      </c>
      <c r="P8122">
        <f t="shared" si="759"/>
        <v>2.4230268592886284</v>
      </c>
      <c r="Q8122">
        <f>IF(O8122&gt;0, IF(Q8121+O8122*Variables!$B$5&lt;Variables!$B$4, Q8121+O8122*Variables!$B$5, Variables!$B$4), IF(Q8121&gt;-O8122, Q8121+O8122/Variables!$B$5, 0))</f>
        <v>0</v>
      </c>
      <c r="R8122">
        <f>IF(O8122&gt;0, 0, IF(Q8121&gt;-O8122, 0, -O8122 - Q8121*Variables!$B$5))</f>
        <v>11.133338527704352</v>
      </c>
      <c r="S8122">
        <f t="shared" si="760"/>
        <v>2.2758770618333233</v>
      </c>
      <c r="T8122">
        <f t="shared" si="761"/>
        <v>0</v>
      </c>
    </row>
    <row r="8123" spans="1:20" x14ac:dyDescent="0.3">
      <c r="A8123" s="3">
        <f t="shared" si="756"/>
        <v>43439</v>
      </c>
      <c r="B8123">
        <v>12</v>
      </c>
      <c r="C8123">
        <v>5</v>
      </c>
      <c r="D8123">
        <v>10</v>
      </c>
      <c r="E8123">
        <v>1</v>
      </c>
      <c r="F8123" s="1">
        <f>VLOOKUP(A8123,Weather!$A$1:$E$366, 5)</f>
        <v>0.45283018867924524</v>
      </c>
      <c r="G8123" s="1">
        <f>VLOOKUP(D8123, Winter!$A$1:$E$25, 2)</f>
        <v>929.05770029057601</v>
      </c>
      <c r="H8123" s="1">
        <f>VLOOKUP(D8123, Winter!$A$1:$E$25, 3)</f>
        <v>583.82380756350199</v>
      </c>
      <c r="I8123" s="1">
        <f>VLOOKUP(D8123, Winter!$A$1:$E$25, 5)</f>
        <v>331.77570093457899</v>
      </c>
      <c r="J8123" s="1">
        <f t="shared" si="757"/>
        <v>740.15613634557326</v>
      </c>
      <c r="K8123" s="47">
        <f t="shared" si="758"/>
        <v>13.846858667344643</v>
      </c>
      <c r="L8123" s="48">
        <f>Solar!K8140/1000*Variables!$B$3</f>
        <v>5.7683</v>
      </c>
      <c r="M8123" s="1">
        <f>IF(E8123=1, VLOOKUP(D8123, Sheet1!$E$2:$G$26, 2), Sheet1!$G$3)</f>
        <v>0.20441999999999999</v>
      </c>
      <c r="N8123" s="1">
        <f>'Electricity Rates'!$J$3</f>
        <v>0.19270000000000001</v>
      </c>
      <c r="O8123" s="145">
        <f>L8123-K8123</f>
        <v>-8.0785586673446428</v>
      </c>
      <c r="P8123">
        <f t="shared" si="759"/>
        <v>2.6682896651973129</v>
      </c>
      <c r="Q8123">
        <f>IF(O8123&gt;0, IF(Q8122+O8123*Variables!$B$5&lt;Variables!$B$4, Q8122+O8123*Variables!$B$5, Variables!$B$4), IF(Q8122&gt;-O8123, Q8122+O8123/Variables!$B$5, 0))</f>
        <v>0</v>
      </c>
      <c r="R8123">
        <f>IF(O8123&gt;0, 0, IF(Q8122&gt;-O8123, 0, -O8123 - Q8122*Variables!$B$5))</f>
        <v>8.0785586673446428</v>
      </c>
      <c r="S8123">
        <f t="shared" si="760"/>
        <v>1.6514189627785918</v>
      </c>
      <c r="T8123">
        <f t="shared" si="761"/>
        <v>0</v>
      </c>
    </row>
    <row r="8124" spans="1:20" x14ac:dyDescent="0.3">
      <c r="A8124" s="3">
        <f t="shared" si="756"/>
        <v>43439</v>
      </c>
      <c r="B8124">
        <v>12</v>
      </c>
      <c r="C8124">
        <v>5</v>
      </c>
      <c r="D8124">
        <v>11</v>
      </c>
      <c r="E8124">
        <v>1</v>
      </c>
      <c r="F8124" s="1">
        <f>VLOOKUP(A8124,Weather!$A$1:$E$366, 5)</f>
        <v>0.45283018867924524</v>
      </c>
      <c r="G8124" s="1">
        <f>VLOOKUP(D8124, Winter!$A$1:$E$25, 2)</f>
        <v>1001.98733914487</v>
      </c>
      <c r="H8124" s="1">
        <f>VLOOKUP(D8124, Winter!$A$1:$E$25, 3)</f>
        <v>602.66024321587895</v>
      </c>
      <c r="I8124" s="1">
        <f>VLOOKUP(D8124, Winter!$A$1:$E$25, 5)</f>
        <v>331.77570093457899</v>
      </c>
      <c r="J8124" s="1">
        <f t="shared" si="757"/>
        <v>783.48760741013905</v>
      </c>
      <c r="K8124" s="47">
        <f t="shared" si="758"/>
        <v>14.657504862405085</v>
      </c>
      <c r="L8124" s="48">
        <f>Solar!K8141/1000*Variables!$B$3</f>
        <v>11.627750000000001</v>
      </c>
      <c r="M8124" s="1">
        <f>IF(E8124=1, VLOOKUP(D8124, Sheet1!$E$2:$G$26, 2), Sheet1!$G$3)</f>
        <v>0.20441999999999999</v>
      </c>
      <c r="N8124" s="1">
        <f>'Electricity Rates'!$J$3</f>
        <v>0.19270000000000001</v>
      </c>
      <c r="O8124" s="145">
        <f>L8124-K8124</f>
        <v>-3.0297548624050847</v>
      </c>
      <c r="P8124">
        <f t="shared" si="759"/>
        <v>2.8245011869854602</v>
      </c>
      <c r="Q8124">
        <f>IF(O8124&gt;0, IF(Q8123+O8124*Variables!$B$5&lt;Variables!$B$4, Q8123+O8124*Variables!$B$5, Variables!$B$4), IF(Q8123&gt;-O8124, Q8123+O8124/Variables!$B$5, 0))</f>
        <v>0</v>
      </c>
      <c r="R8124">
        <f>IF(O8124&gt;0, 0, IF(Q8123&gt;-O8124, 0, -O8124 - Q8123*Variables!$B$5))</f>
        <v>3.0297548624050847</v>
      </c>
      <c r="S8124">
        <f t="shared" si="760"/>
        <v>0.61934248897284738</v>
      </c>
      <c r="T8124">
        <f t="shared" si="761"/>
        <v>0</v>
      </c>
    </row>
    <row r="8125" spans="1:20" x14ac:dyDescent="0.3">
      <c r="A8125" s="3">
        <f t="shared" si="756"/>
        <v>43439</v>
      </c>
      <c r="B8125">
        <v>12</v>
      </c>
      <c r="C8125">
        <v>5</v>
      </c>
      <c r="D8125">
        <v>12</v>
      </c>
      <c r="E8125">
        <v>1</v>
      </c>
      <c r="F8125" s="1">
        <f>VLOOKUP(A8125,Weather!$A$1:$E$366, 5)</f>
        <v>0.45283018867924524</v>
      </c>
      <c r="G8125" s="1">
        <f>VLOOKUP(D8125, Winter!$A$1:$E$25, 2)</f>
        <v>1020.36633457866</v>
      </c>
      <c r="H8125" s="1">
        <f>VLOOKUP(D8125, Winter!$A$1:$E$25, 3)</f>
        <v>602.46553699974402</v>
      </c>
      <c r="I8125" s="1">
        <f>VLOOKUP(D8125, Winter!$A$1:$E$25, 5)</f>
        <v>327.10280373831802</v>
      </c>
      <c r="J8125" s="1">
        <f t="shared" si="757"/>
        <v>791.70363401661166</v>
      </c>
      <c r="K8125" s="47">
        <f t="shared" si="758"/>
        <v>14.811210484287349</v>
      </c>
      <c r="L8125" s="48">
        <f>Solar!K8142/1000*Variables!$B$3</f>
        <v>16.685849999999999</v>
      </c>
      <c r="M8125" s="1">
        <f>IF(E8125=1, VLOOKUP(D8125, Sheet1!$E$2:$G$26, 2), Sheet1!$G$3)</f>
        <v>0.20441999999999999</v>
      </c>
      <c r="N8125" s="1">
        <f>'Electricity Rates'!$J$3</f>
        <v>0.19270000000000001</v>
      </c>
      <c r="O8125" s="145">
        <f>L8125-K8125</f>
        <v>1.8746395157126496</v>
      </c>
      <c r="P8125">
        <f t="shared" si="759"/>
        <v>2.8541202603221723</v>
      </c>
      <c r="Q8125">
        <f>IF(O8125&gt;0, IF(Q8124+O8125*Variables!$B$5&lt;Variables!$B$4, Q8124+O8125*Variables!$B$5, Variables!$B$4), IF(Q8124&gt;-O8125, Q8124+O8125/Variables!$B$5, 0))</f>
        <v>1.7621611447698906</v>
      </c>
      <c r="R8125">
        <f>IF(O8125&gt;0, 0, IF(Q8124&gt;-O8125, 0, -O8125 - Q8124*Variables!$B$5))</f>
        <v>0</v>
      </c>
      <c r="S8125">
        <f t="shared" si="760"/>
        <v>0</v>
      </c>
      <c r="T8125">
        <f t="shared" si="761"/>
        <v>0</v>
      </c>
    </row>
    <row r="8126" spans="1:20" x14ac:dyDescent="0.3">
      <c r="A8126" s="3">
        <f t="shared" si="756"/>
        <v>43439</v>
      </c>
      <c r="B8126">
        <v>12</v>
      </c>
      <c r="C8126">
        <v>5</v>
      </c>
      <c r="D8126">
        <v>13</v>
      </c>
      <c r="E8126">
        <v>1</v>
      </c>
      <c r="F8126" s="1">
        <f>VLOOKUP(A8126,Weather!$A$1:$E$366, 5)</f>
        <v>0.45283018867924524</v>
      </c>
      <c r="G8126" s="1">
        <f>VLOOKUP(D8126, Winter!$A$1:$E$25, 2)</f>
        <v>1065.99730178497</v>
      </c>
      <c r="H8126" s="1">
        <f>VLOOKUP(D8126, Winter!$A$1:$E$25, 3)</f>
        <v>611.78362020049099</v>
      </c>
      <c r="I8126" s="1">
        <f>VLOOKUP(D8126, Winter!$A$1:$E$25, 5)</f>
        <v>322.42990654205602</v>
      </c>
      <c r="J8126" s="1">
        <f t="shared" si="757"/>
        <v>817.46528733308526</v>
      </c>
      <c r="K8126" s="47">
        <f t="shared" si="758"/>
        <v>15.293160109499658</v>
      </c>
      <c r="L8126" s="48">
        <f>Solar!K8143/1000*Variables!$B$3</f>
        <v>8.5212000000000003</v>
      </c>
      <c r="M8126" s="1">
        <f>IF(E8126=1, VLOOKUP(D8126, Sheet1!$E$2:$G$26, 2), Sheet1!$G$3)</f>
        <v>0.20441999999999999</v>
      </c>
      <c r="N8126" s="1">
        <f>'Electricity Rates'!$J$3</f>
        <v>0.19270000000000001</v>
      </c>
      <c r="O8126" s="145">
        <f>L8126-K8126</f>
        <v>-6.7719601094996573</v>
      </c>
      <c r="P8126">
        <f t="shared" si="759"/>
        <v>2.9469919531005844</v>
      </c>
      <c r="Q8126">
        <f>IF(O8126&gt;0, IF(Q8125+O8126*Variables!$B$5&lt;Variables!$B$4, Q8125+O8126*Variables!$B$5, Variables!$B$4), IF(Q8125&gt;-O8126, Q8125+O8126/Variables!$B$5, 0))</f>
        <v>0</v>
      </c>
      <c r="R8126">
        <f>IF(O8126&gt;0, 0, IF(Q8125&gt;-O8126, 0, -O8126 - Q8125*Variables!$B$5))</f>
        <v>5.11552863341596</v>
      </c>
      <c r="S8126">
        <f t="shared" si="760"/>
        <v>1.0457163632428905</v>
      </c>
      <c r="T8126">
        <f t="shared" si="761"/>
        <v>0</v>
      </c>
    </row>
    <row r="8127" spans="1:20" x14ac:dyDescent="0.3">
      <c r="A8127" s="3">
        <f t="shared" si="756"/>
        <v>43439</v>
      </c>
      <c r="B8127">
        <v>12</v>
      </c>
      <c r="C8127">
        <v>5</v>
      </c>
      <c r="D8127">
        <v>14</v>
      </c>
      <c r="E8127">
        <v>1</v>
      </c>
      <c r="F8127" s="1">
        <f>VLOOKUP(A8127,Weather!$A$1:$E$366, 5)</f>
        <v>0.45283018867924524</v>
      </c>
      <c r="G8127" s="1">
        <f>VLOOKUP(D8127, Winter!$A$1:$E$25, 2)</f>
        <v>1084.3762972187601</v>
      </c>
      <c r="H8127" s="1">
        <f>VLOOKUP(D8127, Winter!$A$1:$E$25, 3)</f>
        <v>611.59447701910301</v>
      </c>
      <c r="I8127" s="1">
        <f>VLOOKUP(D8127, Winter!$A$1:$E$25, 5)</f>
        <v>303.73831775700899</v>
      </c>
      <c r="J8127" s="1">
        <f t="shared" si="757"/>
        <v>825.68435786423072</v>
      </c>
      <c r="K8127" s="47">
        <f t="shared" si="758"/>
        <v>15.446922677197366</v>
      </c>
      <c r="L8127" s="48">
        <f>Solar!K8144/1000*Variables!$B$3</f>
        <v>4.9988999999999999</v>
      </c>
      <c r="M8127" s="1">
        <f>IF(E8127=1, VLOOKUP(D8127, Sheet1!$E$2:$G$26, 2), Sheet1!$G$3)</f>
        <v>0.20441999999999999</v>
      </c>
      <c r="N8127" s="1">
        <f>'Electricity Rates'!$J$3</f>
        <v>0.19270000000000001</v>
      </c>
      <c r="O8127" s="145">
        <f>L8127-K8127</f>
        <v>-10.448022677197365</v>
      </c>
      <c r="P8127">
        <f t="shared" si="759"/>
        <v>2.9766219998959325</v>
      </c>
      <c r="Q8127">
        <f>IF(O8127&gt;0, IF(Q8126+O8127*Variables!$B$5&lt;Variables!$B$4, Q8126+O8127*Variables!$B$5, Variables!$B$4), IF(Q8126&gt;-O8127, Q8126+O8127/Variables!$B$5, 0))</f>
        <v>0</v>
      </c>
      <c r="R8127">
        <f>IF(O8127&gt;0, 0, IF(Q8126&gt;-O8127, 0, -O8127 - Q8126*Variables!$B$5))</f>
        <v>10.448022677197365</v>
      </c>
      <c r="S8127">
        <f t="shared" si="760"/>
        <v>2.1357847956726852</v>
      </c>
      <c r="T8127">
        <f t="shared" si="761"/>
        <v>0</v>
      </c>
    </row>
    <row r="8128" spans="1:20" x14ac:dyDescent="0.3">
      <c r="A8128" s="3">
        <f t="shared" si="756"/>
        <v>43439</v>
      </c>
      <c r="B8128">
        <v>12</v>
      </c>
      <c r="C8128">
        <v>5</v>
      </c>
      <c r="D8128">
        <v>15</v>
      </c>
      <c r="E8128">
        <v>1</v>
      </c>
      <c r="F8128" s="1">
        <f>VLOOKUP(A8128,Weather!$A$1:$E$366, 5)</f>
        <v>0.45283018867924524</v>
      </c>
      <c r="G8128" s="1">
        <f>VLOOKUP(D8128, Winter!$A$1:$E$25, 2)</f>
        <v>1093.6540058115399</v>
      </c>
      <c r="H8128" s="1">
        <f>VLOOKUP(D8128, Winter!$A$1:$E$25, 3)</f>
        <v>601.87029228184497</v>
      </c>
      <c r="I8128" s="1">
        <f>VLOOKUP(D8128, Winter!$A$1:$E$25, 5)</f>
        <v>271.02803738317698</v>
      </c>
      <c r="J8128" s="1">
        <f t="shared" si="757"/>
        <v>824.56480406887658</v>
      </c>
      <c r="K8128" s="47">
        <f t="shared" si="758"/>
        <v>15.42597803806852</v>
      </c>
      <c r="L8128" s="48">
        <f>Solar!K8145/1000*Variables!$B$3</f>
        <v>11.732800000000001</v>
      </c>
      <c r="M8128" s="1">
        <f>IF(E8128=1, VLOOKUP(D8128, Sheet1!$E$2:$G$26, 2), Sheet1!$G$3)</f>
        <v>0.20441999999999999</v>
      </c>
      <c r="N8128" s="1">
        <f>'Electricity Rates'!$J$3</f>
        <v>0.19270000000000001</v>
      </c>
      <c r="O8128" s="145">
        <f>L8128-K8128</f>
        <v>-3.6931780380685186</v>
      </c>
      <c r="P8128">
        <f t="shared" si="759"/>
        <v>2.972585967935804</v>
      </c>
      <c r="Q8128">
        <f>IF(O8128&gt;0, IF(Q8127+O8128*Variables!$B$5&lt;Variables!$B$4, Q8127+O8128*Variables!$B$5, Variables!$B$4), IF(Q8127&gt;-O8128, Q8127+O8128/Variables!$B$5, 0))</f>
        <v>0</v>
      </c>
      <c r="R8128">
        <f>IF(O8128&gt;0, 0, IF(Q8127&gt;-O8128, 0, -O8128 - Q8127*Variables!$B$5))</f>
        <v>3.6931780380685186</v>
      </c>
      <c r="S8128">
        <f t="shared" si="760"/>
        <v>0.75495945454196656</v>
      </c>
      <c r="T8128">
        <f t="shared" si="761"/>
        <v>0</v>
      </c>
    </row>
    <row r="8129" spans="1:20" x14ac:dyDescent="0.3">
      <c r="A8129" s="3">
        <f t="shared" si="756"/>
        <v>43439</v>
      </c>
      <c r="B8129">
        <v>12</v>
      </c>
      <c r="C8129">
        <v>5</v>
      </c>
      <c r="D8129">
        <v>16</v>
      </c>
      <c r="E8129">
        <v>1</v>
      </c>
      <c r="F8129" s="1">
        <f>VLOOKUP(A8129,Weather!$A$1:$E$366, 5)</f>
        <v>0.45283018867924524</v>
      </c>
      <c r="G8129" s="1">
        <f>VLOOKUP(D8129, Winter!$A$1:$E$25, 2)</f>
        <v>1039.2953507679499</v>
      </c>
      <c r="H8129" s="1">
        <f>VLOOKUP(D8129, Winter!$A$1:$E$25, 3)</f>
        <v>558.82352941176396</v>
      </c>
      <c r="I8129" s="1">
        <f>VLOOKUP(D8129, Winter!$A$1:$E$25, 5)</f>
        <v>252.336448598131</v>
      </c>
      <c r="J8129" s="1">
        <f t="shared" si="757"/>
        <v>776.3956749315463</v>
      </c>
      <c r="K8129" s="47">
        <f t="shared" si="758"/>
        <v>14.524828820300943</v>
      </c>
      <c r="L8129" s="48">
        <f>Solar!K8146/1000*Variables!$B$3</f>
        <v>2.3095999999999997</v>
      </c>
      <c r="M8129" s="1">
        <f>IF(E8129=1, VLOOKUP(D8129, Sheet1!$E$2:$G$26, 2), Sheet1!$G$3)</f>
        <v>0.20441999999999999</v>
      </c>
      <c r="N8129" s="1">
        <f>'Electricity Rates'!$J$3</f>
        <v>0.19270000000000001</v>
      </c>
      <c r="O8129" s="145">
        <f>L8129-K8129</f>
        <v>-12.215228820300943</v>
      </c>
      <c r="P8129">
        <f t="shared" si="759"/>
        <v>2.7989345136719921</v>
      </c>
      <c r="Q8129">
        <f>IF(O8129&gt;0, IF(Q8128+O8129*Variables!$B$5&lt;Variables!$B$4, Q8128+O8129*Variables!$B$5, Variables!$B$4), IF(Q8128&gt;-O8129, Q8128+O8129/Variables!$B$5, 0))</f>
        <v>0</v>
      </c>
      <c r="R8129">
        <f>IF(O8129&gt;0, 0, IF(Q8128&gt;-O8129, 0, -O8129 - Q8128*Variables!$B$5))</f>
        <v>12.215228820300943</v>
      </c>
      <c r="S8129">
        <f t="shared" si="760"/>
        <v>2.4970370754459186</v>
      </c>
      <c r="T8129">
        <f t="shared" si="761"/>
        <v>0</v>
      </c>
    </row>
    <row r="8130" spans="1:20" x14ac:dyDescent="0.3">
      <c r="A8130" s="3">
        <f t="shared" si="756"/>
        <v>43439</v>
      </c>
      <c r="B8130">
        <v>12</v>
      </c>
      <c r="C8130">
        <v>5</v>
      </c>
      <c r="D8130">
        <v>17</v>
      </c>
      <c r="E8130">
        <v>1</v>
      </c>
      <c r="F8130" s="1">
        <f>VLOOKUP(A8130,Weather!$A$1:$E$366, 5)</f>
        <v>0.45283018867924524</v>
      </c>
      <c r="G8130" s="1">
        <f>VLOOKUP(D8130, Winter!$A$1:$E$25, 2)</f>
        <v>889.47696139476898</v>
      </c>
      <c r="H8130" s="1">
        <f>VLOOKUP(D8130, Winter!$A$1:$E$25, 3)</f>
        <v>506.24728802056097</v>
      </c>
      <c r="I8130" s="1">
        <f>VLOOKUP(D8130, Winter!$A$1:$E$25, 5)</f>
        <v>228.971962616822</v>
      </c>
      <c r="J8130" s="1">
        <f t="shared" si="757"/>
        <v>679.78525332208915</v>
      </c>
      <c r="K8130" s="47">
        <f t="shared" si="758"/>
        <v>12.717438746601484</v>
      </c>
      <c r="L8130" s="48">
        <f>Solar!K8147/1000*Variables!$B$3</f>
        <v>0.84299999999999997</v>
      </c>
      <c r="M8130" s="1">
        <f>IF(E8130=1, VLOOKUP(D8130, Sheet1!$E$2:$G$26, 2), Sheet1!$G$3)</f>
        <v>0.20441999999999999</v>
      </c>
      <c r="N8130" s="1">
        <f>'Electricity Rates'!$J$3</f>
        <v>0.19270000000000001</v>
      </c>
      <c r="O8130" s="145">
        <f>L8130-K8130</f>
        <v>-11.874438746601484</v>
      </c>
      <c r="P8130">
        <f t="shared" si="759"/>
        <v>2.4506504464701062</v>
      </c>
      <c r="Q8130">
        <f>IF(O8130&gt;0, IF(Q8129+O8130*Variables!$B$5&lt;Variables!$B$4, Q8129+O8130*Variables!$B$5, Variables!$B$4), IF(Q8129&gt;-O8130, Q8129+O8130/Variables!$B$5, 0))</f>
        <v>0</v>
      </c>
      <c r="R8130">
        <f>IF(O8130&gt;0, 0, IF(Q8129&gt;-O8130, 0, -O8130 - Q8129*Variables!$B$5))</f>
        <v>11.874438746601484</v>
      </c>
      <c r="S8130">
        <f t="shared" si="760"/>
        <v>2.4273727685802755</v>
      </c>
      <c r="T8130">
        <f t="shared" si="761"/>
        <v>0</v>
      </c>
    </row>
    <row r="8131" spans="1:20" x14ac:dyDescent="0.3">
      <c r="A8131" s="3">
        <f t="shared" ref="A8131:A8194" si="762">DATE(2018, B8131, C8131)</f>
        <v>43439</v>
      </c>
      <c r="B8131">
        <v>12</v>
      </c>
      <c r="C8131">
        <v>5</v>
      </c>
      <c r="D8131">
        <v>18</v>
      </c>
      <c r="E8131">
        <v>1</v>
      </c>
      <c r="F8131" s="1">
        <f>VLOOKUP(A8131,Weather!$A$1:$E$366, 5)</f>
        <v>0.45283018867924524</v>
      </c>
      <c r="G8131" s="1">
        <f>VLOOKUP(D8131, Winter!$A$1:$E$25, 2)</f>
        <v>689.67932752179297</v>
      </c>
      <c r="H8131" s="1">
        <f>VLOOKUP(D8131, Winter!$A$1:$E$25, 3)</f>
        <v>477.48083534529701</v>
      </c>
      <c r="I8131" s="1">
        <f>VLOOKUP(D8131, Winter!$A$1:$E$25, 5)</f>
        <v>257.009345794392</v>
      </c>
      <c r="J8131" s="1">
        <f t="shared" ref="J8131:J8194" si="763">IF(E8131=0, I8131, H8131 + (G8131-H8131)*F8131)</f>
        <v>573.57071859503105</v>
      </c>
      <c r="K8131" s="47">
        <f t="shared" ref="K8131:K8194" si="764">J8131*1000/53453</f>
        <v>10.730374695433953</v>
      </c>
      <c r="L8131" s="48">
        <f>Solar!K8148/1000*Variables!$B$3</f>
        <v>0</v>
      </c>
      <c r="M8131" s="1">
        <f>IF(E8131=1, VLOOKUP(D8131, Sheet1!$E$2:$G$26, 2), Sheet1!$G$3)</f>
        <v>0.20441999999999999</v>
      </c>
      <c r="N8131" s="1">
        <f>'Electricity Rates'!$J$3</f>
        <v>0.19270000000000001</v>
      </c>
      <c r="O8131" s="145">
        <f>L8131-K8131</f>
        <v>-10.730374695433953</v>
      </c>
      <c r="P8131">
        <f t="shared" ref="P8131:P8194" si="765">N8131*K8131</f>
        <v>2.0677432038101231</v>
      </c>
      <c r="Q8131">
        <f>IF(O8131&gt;0, IF(Q8130+O8131*Variables!$B$5&lt;Variables!$B$4, Q8130+O8131*Variables!$B$5, Variables!$B$4), IF(Q8130&gt;-O8131, Q8130+O8131/Variables!$B$5, 0))</f>
        <v>0</v>
      </c>
      <c r="R8131">
        <f>IF(O8131&gt;0, 0, IF(Q8130&gt;-O8131, 0, -O8131 - Q8130*Variables!$B$5))</f>
        <v>10.730374695433953</v>
      </c>
      <c r="S8131">
        <f t="shared" ref="S8131:S8194" si="766">R8131*M8131</f>
        <v>2.1935031952406088</v>
      </c>
      <c r="T8131">
        <f t="shared" ref="T8131:T8194" si="767">IF(AND(R8131&gt;0, M8131&gt;0.3), 1, 0)</f>
        <v>0</v>
      </c>
    </row>
    <row r="8132" spans="1:20" x14ac:dyDescent="0.3">
      <c r="A8132" s="3">
        <f t="shared" si="762"/>
        <v>43439</v>
      </c>
      <c r="B8132">
        <v>12</v>
      </c>
      <c r="C8132">
        <v>5</v>
      </c>
      <c r="D8132">
        <v>19</v>
      </c>
      <c r="E8132">
        <v>1</v>
      </c>
      <c r="F8132" s="1">
        <f>VLOOKUP(A8132,Weather!$A$1:$E$366, 5)</f>
        <v>0.45283018867924524</v>
      </c>
      <c r="G8132" s="1">
        <f>VLOOKUP(D8132, Winter!$A$1:$E$25, 2)</f>
        <v>503.50249066002402</v>
      </c>
      <c r="H8132" s="1">
        <f>VLOOKUP(D8132, Winter!$A$1:$E$25, 3)</f>
        <v>367.75553800108997</v>
      </c>
      <c r="I8132" s="1">
        <f>VLOOKUP(D8132, Winter!$A$1:$E$25, 5)</f>
        <v>266.355140186916</v>
      </c>
      <c r="J8132" s="1">
        <f t="shared" si="763"/>
        <v>429.22585618626766</v>
      </c>
      <c r="K8132" s="47">
        <f t="shared" si="764"/>
        <v>8.0299675637713079</v>
      </c>
      <c r="L8132" s="48">
        <f>Solar!K8149/1000*Variables!$B$3</f>
        <v>0</v>
      </c>
      <c r="M8132" s="1">
        <f>IF(E8132=1, VLOOKUP(D8132, Sheet1!$E$2:$G$26, 2), Sheet1!$G$3)</f>
        <v>0.20441999999999999</v>
      </c>
      <c r="N8132" s="1">
        <f>'Electricity Rates'!$J$3</f>
        <v>0.19270000000000001</v>
      </c>
      <c r="O8132" s="145">
        <f>L8132-K8132</f>
        <v>-8.0299675637713079</v>
      </c>
      <c r="P8132">
        <f t="shared" si="765"/>
        <v>1.5473747495387311</v>
      </c>
      <c r="Q8132">
        <f>IF(O8132&gt;0, IF(Q8131+O8132*Variables!$B$5&lt;Variables!$B$4, Q8131+O8132*Variables!$B$5, Variables!$B$4), IF(Q8131&gt;-O8132, Q8131+O8132/Variables!$B$5, 0))</f>
        <v>0</v>
      </c>
      <c r="R8132">
        <f>IF(O8132&gt;0, 0, IF(Q8131&gt;-O8132, 0, -O8132 - Q8131*Variables!$B$5))</f>
        <v>8.0299675637713079</v>
      </c>
      <c r="S8132">
        <f t="shared" si="766"/>
        <v>1.6414859693861308</v>
      </c>
      <c r="T8132">
        <f t="shared" si="767"/>
        <v>0</v>
      </c>
    </row>
    <row r="8133" spans="1:20" x14ac:dyDescent="0.3">
      <c r="A8133" s="3">
        <f t="shared" si="762"/>
        <v>43439</v>
      </c>
      <c r="B8133">
        <v>12</v>
      </c>
      <c r="C8133">
        <v>5</v>
      </c>
      <c r="D8133">
        <v>20</v>
      </c>
      <c r="E8133">
        <v>1</v>
      </c>
      <c r="F8133" s="1">
        <f>VLOOKUP(A8133,Weather!$A$1:$E$366, 5)</f>
        <v>0.45283018867924524</v>
      </c>
      <c r="G8133" s="1">
        <f>VLOOKUP(D8133, Winter!$A$1:$E$25, 2)</f>
        <v>385.507471980074</v>
      </c>
      <c r="H8133" s="1">
        <f>VLOOKUP(D8133, Winter!$A$1:$E$25, 3)</f>
        <v>329.45960680470398</v>
      </c>
      <c r="I8133" s="1">
        <f>VLOOKUP(D8133, Winter!$A$1:$E$25, 5)</f>
        <v>275.70093457943898</v>
      </c>
      <c r="J8133" s="1">
        <f t="shared" si="763"/>
        <v>354.83977216713566</v>
      </c>
      <c r="K8133" s="47">
        <f t="shared" si="764"/>
        <v>6.6383509282385589</v>
      </c>
      <c r="L8133" s="48">
        <f>Solar!K8150/1000*Variables!$B$3</f>
        <v>0</v>
      </c>
      <c r="M8133" s="1">
        <f>IF(E8133=1, VLOOKUP(D8133, Sheet1!$E$2:$G$26, 2), Sheet1!$G$3)</f>
        <v>0.20441999999999999</v>
      </c>
      <c r="N8133" s="1">
        <f>'Electricity Rates'!$J$3</f>
        <v>0.19270000000000001</v>
      </c>
      <c r="O8133" s="145">
        <f>L8133-K8133</f>
        <v>-6.6383509282385589</v>
      </c>
      <c r="P8133">
        <f t="shared" si="765"/>
        <v>1.2792102238715704</v>
      </c>
      <c r="Q8133">
        <f>IF(O8133&gt;0, IF(Q8132+O8133*Variables!$B$5&lt;Variables!$B$4, Q8132+O8133*Variables!$B$5, Variables!$B$4), IF(Q8132&gt;-O8133, Q8132+O8133/Variables!$B$5, 0))</f>
        <v>0</v>
      </c>
      <c r="R8133">
        <f>IF(O8133&gt;0, 0, IF(Q8132&gt;-O8133, 0, -O8133 - Q8132*Variables!$B$5))</f>
        <v>6.6383509282385589</v>
      </c>
      <c r="S8133">
        <f t="shared" si="766"/>
        <v>1.3570116967505261</v>
      </c>
      <c r="T8133">
        <f t="shared" si="767"/>
        <v>0</v>
      </c>
    </row>
    <row r="8134" spans="1:20" x14ac:dyDescent="0.3">
      <c r="A8134" s="3">
        <f t="shared" si="762"/>
        <v>43439</v>
      </c>
      <c r="B8134">
        <v>12</v>
      </c>
      <c r="C8134">
        <v>5</v>
      </c>
      <c r="D8134">
        <v>21</v>
      </c>
      <c r="E8134">
        <v>1</v>
      </c>
      <c r="F8134" s="1">
        <f>VLOOKUP(A8134,Weather!$A$1:$E$366, 5)</f>
        <v>0.45283018867924524</v>
      </c>
      <c r="G8134" s="1">
        <f>VLOOKUP(D8134, Winter!$A$1:$E$25, 2)</f>
        <v>340.23972602739599</v>
      </c>
      <c r="H8134" s="1">
        <f>VLOOKUP(D8134, Winter!$A$1:$E$25, 3)</f>
        <v>286.390591795636</v>
      </c>
      <c r="I8134" s="1">
        <f>VLOOKUP(D8134, Winter!$A$1:$E$25, 5)</f>
        <v>289.71962616822401</v>
      </c>
      <c r="J8134" s="1">
        <f t="shared" si="763"/>
        <v>310.77510541001789</v>
      </c>
      <c r="K8134" s="47">
        <f t="shared" si="764"/>
        <v>5.8139880906594179</v>
      </c>
      <c r="L8134" s="48">
        <f>Solar!K8151/1000*Variables!$B$3</f>
        <v>0</v>
      </c>
      <c r="M8134" s="1">
        <f>IF(E8134=1, VLOOKUP(D8134, Sheet1!$E$2:$G$26, 2), Sheet1!$G$3)</f>
        <v>0.20441999999999999</v>
      </c>
      <c r="N8134" s="1">
        <f>'Electricity Rates'!$J$3</f>
        <v>0.19270000000000001</v>
      </c>
      <c r="O8134" s="145">
        <f>L8134-K8134</f>
        <v>-5.8139880906594179</v>
      </c>
      <c r="P8134">
        <f t="shared" si="765"/>
        <v>1.12035550507007</v>
      </c>
      <c r="Q8134">
        <f>IF(O8134&gt;0, IF(Q8133+O8134*Variables!$B$5&lt;Variables!$B$4, Q8133+O8134*Variables!$B$5, Variables!$B$4), IF(Q8133&gt;-O8134, Q8133+O8134/Variables!$B$5, 0))</f>
        <v>0</v>
      </c>
      <c r="R8134">
        <f>IF(O8134&gt;0, 0, IF(Q8133&gt;-O8134, 0, -O8134 - Q8133*Variables!$B$5))</f>
        <v>5.8139880906594179</v>
      </c>
      <c r="S8134">
        <f t="shared" si="766"/>
        <v>1.1884954454925982</v>
      </c>
      <c r="T8134">
        <f t="shared" si="767"/>
        <v>0</v>
      </c>
    </row>
    <row r="8135" spans="1:20" x14ac:dyDescent="0.3">
      <c r="A8135" s="3">
        <f t="shared" si="762"/>
        <v>43439</v>
      </c>
      <c r="B8135">
        <v>12</v>
      </c>
      <c r="C8135">
        <v>5</v>
      </c>
      <c r="D8135">
        <v>22</v>
      </c>
      <c r="E8135">
        <v>1</v>
      </c>
      <c r="F8135" s="1">
        <f>VLOOKUP(A8135,Weather!$A$1:$E$366, 5)</f>
        <v>0.45283018867924524</v>
      </c>
      <c r="G8135" s="1">
        <f>VLOOKUP(D8135, Winter!$A$1:$E$25, 2)</f>
        <v>300</v>
      </c>
      <c r="H8135" s="1">
        <f>VLOOKUP(D8135, Winter!$A$1:$E$25, 3)</f>
        <v>271.915575384683</v>
      </c>
      <c r="I8135" s="1">
        <f>VLOOKUP(D8135, Winter!$A$1:$E$25, 5)</f>
        <v>285.04672897196201</v>
      </c>
      <c r="J8135" s="1">
        <f t="shared" si="763"/>
        <v>284.63305068218506</v>
      </c>
      <c r="K8135" s="47">
        <f t="shared" si="764"/>
        <v>5.324921906762671</v>
      </c>
      <c r="L8135" s="48">
        <f>Solar!K8152/1000*Variables!$B$3</f>
        <v>0</v>
      </c>
      <c r="M8135" s="1">
        <f>IF(E8135=1, VLOOKUP(D8135, Sheet1!$E$2:$G$26, 2), Sheet1!$G$3)</f>
        <v>0.18618000000000001</v>
      </c>
      <c r="N8135" s="1">
        <f>'Electricity Rates'!$J$3</f>
        <v>0.19270000000000001</v>
      </c>
      <c r="O8135" s="145">
        <f>L8135-K8135</f>
        <v>-5.324921906762671</v>
      </c>
      <c r="P8135">
        <f t="shared" si="765"/>
        <v>1.0261124514331668</v>
      </c>
      <c r="Q8135">
        <f>IF(O8135&gt;0, IF(Q8134+O8135*Variables!$B$5&lt;Variables!$B$4, Q8134+O8135*Variables!$B$5, Variables!$B$4), IF(Q8134&gt;-O8135, Q8134+O8135/Variables!$B$5, 0))</f>
        <v>0</v>
      </c>
      <c r="R8135">
        <f>IF(O8135&gt;0, 0, IF(Q8134&gt;-O8135, 0, -O8135 - Q8134*Variables!$B$5))</f>
        <v>5.324921906762671</v>
      </c>
      <c r="S8135">
        <f t="shared" si="766"/>
        <v>0.9913939606010741</v>
      </c>
      <c r="T8135">
        <f t="shared" si="767"/>
        <v>0</v>
      </c>
    </row>
    <row r="8136" spans="1:20" x14ac:dyDescent="0.3">
      <c r="A8136" s="3">
        <f t="shared" si="762"/>
        <v>43439</v>
      </c>
      <c r="B8136">
        <v>12</v>
      </c>
      <c r="C8136">
        <v>5</v>
      </c>
      <c r="D8136">
        <v>23</v>
      </c>
      <c r="E8136">
        <v>1</v>
      </c>
      <c r="F8136" s="1">
        <f>VLOOKUP(A8136,Weather!$A$1:$E$366, 5)</f>
        <v>0.45283018867924524</v>
      </c>
      <c r="G8136" s="1">
        <f>VLOOKUP(D8136, Winter!$A$1:$E$25, 2)</f>
        <v>290.90909090909099</v>
      </c>
      <c r="H8136" s="1">
        <f>VLOOKUP(D8136, Winter!$A$1:$E$25, 3)</f>
        <v>266.95334839061297</v>
      </c>
      <c r="I8136" s="1">
        <f>VLOOKUP(D8136, Winter!$A$1:$E$25, 5)</f>
        <v>285.04672897196201</v>
      </c>
      <c r="J8136" s="1">
        <f t="shared" si="763"/>
        <v>277.80123179520677</v>
      </c>
      <c r="K8136" s="47">
        <f t="shared" si="764"/>
        <v>5.1971120759397378</v>
      </c>
      <c r="L8136" s="48">
        <f>Solar!K8153/1000*Variables!$B$3</f>
        <v>0</v>
      </c>
      <c r="M8136" s="1">
        <f>IF(E8136=1, VLOOKUP(D8136, Sheet1!$E$2:$G$26, 2), Sheet1!$G$3)</f>
        <v>0.18618000000000001</v>
      </c>
      <c r="N8136" s="1">
        <f>'Electricity Rates'!$J$3</f>
        <v>0.19270000000000001</v>
      </c>
      <c r="O8136" s="145">
        <f>L8136-K8136</f>
        <v>-5.1971120759397378</v>
      </c>
      <c r="P8136">
        <f t="shared" si="765"/>
        <v>1.0014834970335875</v>
      </c>
      <c r="Q8136">
        <f>IF(O8136&gt;0, IF(Q8135+O8136*Variables!$B$5&lt;Variables!$B$4, Q8135+O8136*Variables!$B$5, Variables!$B$4), IF(Q8135&gt;-O8136, Q8135+O8136/Variables!$B$5, 0))</f>
        <v>0</v>
      </c>
      <c r="R8136">
        <f>IF(O8136&gt;0, 0, IF(Q8135&gt;-O8136, 0, -O8136 - Q8135*Variables!$B$5))</f>
        <v>5.1971120759397378</v>
      </c>
      <c r="S8136">
        <f t="shared" si="766"/>
        <v>0.96759832629846043</v>
      </c>
      <c r="T8136">
        <f t="shared" si="767"/>
        <v>0</v>
      </c>
    </row>
    <row r="8137" spans="1:20" x14ac:dyDescent="0.3">
      <c r="A8137" s="3">
        <f t="shared" si="762"/>
        <v>43439</v>
      </c>
      <c r="B8137">
        <v>12</v>
      </c>
      <c r="C8137">
        <v>5</v>
      </c>
      <c r="D8137">
        <v>24</v>
      </c>
      <c r="E8137">
        <v>1</v>
      </c>
      <c r="F8137" s="1">
        <f>VLOOKUP(A8137,Weather!$A$1:$E$366, 5)</f>
        <v>0.45283018867924524</v>
      </c>
      <c r="G8137" s="1">
        <f>VLOOKUP(D8137, Winter!$A$1:$E$25, 2)</f>
        <v>272.72727272727298</v>
      </c>
      <c r="H8137" s="1">
        <f>VLOOKUP(D8137, Winter!$A$1:$E$25, 3)</f>
        <v>266.74195307023803</v>
      </c>
      <c r="I8137" s="1">
        <f>VLOOKUP(D8137, Winter!$A$1:$E$25, 5)</f>
        <v>285.04672897196201</v>
      </c>
      <c r="J8137" s="1">
        <f t="shared" si="763"/>
        <v>269.45228649983875</v>
      </c>
      <c r="K8137" s="47">
        <f t="shared" si="764"/>
        <v>5.0409198080526583</v>
      </c>
      <c r="L8137" s="48">
        <f>Solar!K8154/1000*Variables!$B$3</f>
        <v>0</v>
      </c>
      <c r="M8137" s="1">
        <f>IF(E8137=1, VLOOKUP(D8137, Sheet1!$E$2:$G$26, 2), Sheet1!$G$3)</f>
        <v>0.18618000000000001</v>
      </c>
      <c r="N8137" s="1">
        <f>'Electricity Rates'!$J$3</f>
        <v>0.19270000000000001</v>
      </c>
      <c r="O8137" s="145">
        <f>L8137-K8137</f>
        <v>-5.0409198080526583</v>
      </c>
      <c r="P8137">
        <f t="shared" si="765"/>
        <v>0.97138524701174733</v>
      </c>
      <c r="Q8137">
        <f>IF(O8137&gt;0, IF(Q8136+O8137*Variables!$B$5&lt;Variables!$B$4, Q8136+O8137*Variables!$B$5, Variables!$B$4), IF(Q8136&gt;-O8137, Q8136+O8137/Variables!$B$5, 0))</f>
        <v>0</v>
      </c>
      <c r="R8137">
        <f>IF(O8137&gt;0, 0, IF(Q8136&gt;-O8137, 0, -O8137 - Q8136*Variables!$B$5))</f>
        <v>5.0409198080526583</v>
      </c>
      <c r="S8137">
        <f t="shared" si="766"/>
        <v>0.93851844986324395</v>
      </c>
      <c r="T8137">
        <f t="shared" si="767"/>
        <v>0</v>
      </c>
    </row>
    <row r="8138" spans="1:20" x14ac:dyDescent="0.3">
      <c r="A8138" s="3">
        <f t="shared" si="762"/>
        <v>43440</v>
      </c>
      <c r="B8138">
        <v>12</v>
      </c>
      <c r="C8138">
        <v>6</v>
      </c>
      <c r="D8138">
        <v>1</v>
      </c>
      <c r="E8138">
        <v>1</v>
      </c>
      <c r="F8138" s="1">
        <f>VLOOKUP(A8138,Weather!$A$1:$E$366, 5)</f>
        <v>0.41509433962264225</v>
      </c>
      <c r="G8138" s="1">
        <f>VLOOKUP(D8138, Winter!$A$1:$E$25, 2)</f>
        <v>281.81818181818198</v>
      </c>
      <c r="H8138" s="1">
        <f>VLOOKUP(D8138, Winter!$A$1:$E$25, 3)</f>
        <v>257.04002047196798</v>
      </c>
      <c r="I8138" s="1">
        <f>VLOOKUP(D8138, Winter!$A$1:$E$25, 5)</f>
        <v>266.355140186916</v>
      </c>
      <c r="J8138" s="1">
        <f t="shared" si="763"/>
        <v>267.32529499303797</v>
      </c>
      <c r="K8138" s="47">
        <f t="shared" si="764"/>
        <v>5.001128000169083</v>
      </c>
      <c r="L8138" s="48">
        <f>Solar!K8155/1000*Variables!$B$3</f>
        <v>0</v>
      </c>
      <c r="M8138" s="1">
        <f>IF(E8138=1, VLOOKUP(D8138, Sheet1!$E$2:$G$26, 2), Sheet1!$G$3)</f>
        <v>0.18618000000000001</v>
      </c>
      <c r="N8138" s="1">
        <f>'Electricity Rates'!$J$3</f>
        <v>0.19270000000000001</v>
      </c>
      <c r="O8138" s="145">
        <f>L8138-K8138</f>
        <v>-5.001128000169083</v>
      </c>
      <c r="P8138">
        <f t="shared" si="765"/>
        <v>0.96371736563258237</v>
      </c>
      <c r="Q8138">
        <f>IF(O8138&gt;0, IF(Q8137+O8138*Variables!$B$5&lt;Variables!$B$4, Q8137+O8138*Variables!$B$5, Variables!$B$4), IF(Q8137&gt;-O8138, Q8137+O8138/Variables!$B$5, 0))</f>
        <v>0</v>
      </c>
      <c r="R8138">
        <f>IF(O8138&gt;0, 0, IF(Q8137&gt;-O8138, 0, -O8138 - Q8137*Variables!$B$5))</f>
        <v>5.001128000169083</v>
      </c>
      <c r="S8138">
        <f t="shared" si="766"/>
        <v>0.93111001107147995</v>
      </c>
      <c r="T8138">
        <f t="shared" si="767"/>
        <v>0</v>
      </c>
    </row>
    <row r="8139" spans="1:20" x14ac:dyDescent="0.3">
      <c r="A8139" s="3">
        <f t="shared" si="762"/>
        <v>43440</v>
      </c>
      <c r="B8139">
        <v>12</v>
      </c>
      <c r="C8139">
        <v>6</v>
      </c>
      <c r="D8139">
        <v>2</v>
      </c>
      <c r="E8139">
        <v>1</v>
      </c>
      <c r="F8139" s="1">
        <f>VLOOKUP(A8139,Weather!$A$1:$E$366, 5)</f>
        <v>0.41509433962264225</v>
      </c>
      <c r="G8139" s="1">
        <f>VLOOKUP(D8139, Winter!$A$1:$E$25, 2)</f>
        <v>282.10356994603501</v>
      </c>
      <c r="H8139" s="1">
        <f>VLOOKUP(D8139, Winter!$A$1:$E$25, 3)</f>
        <v>280.66066600651902</v>
      </c>
      <c r="I8139" s="1">
        <f>VLOOKUP(D8139, Winter!$A$1:$E$25, 5)</f>
        <v>285.04672897196201</v>
      </c>
      <c r="J8139" s="1">
        <f t="shared" si="763"/>
        <v>281.25960726443134</v>
      </c>
      <c r="K8139" s="47">
        <f t="shared" si="764"/>
        <v>5.2618114467743871</v>
      </c>
      <c r="L8139" s="48">
        <f>Solar!K8156/1000*Variables!$B$3</f>
        <v>0</v>
      </c>
      <c r="M8139" s="1">
        <f>IF(E8139=1, VLOOKUP(D8139, Sheet1!$E$2:$G$26, 2), Sheet1!$G$3)</f>
        <v>0.18618000000000001</v>
      </c>
      <c r="N8139" s="1">
        <f>'Electricity Rates'!$J$3</f>
        <v>0.19270000000000001</v>
      </c>
      <c r="O8139" s="145">
        <f>L8139-K8139</f>
        <v>-5.2618114467743871</v>
      </c>
      <c r="P8139">
        <f t="shared" si="765"/>
        <v>1.0139510657934245</v>
      </c>
      <c r="Q8139">
        <f>IF(O8139&gt;0, IF(Q8138+O8139*Variables!$B$5&lt;Variables!$B$4, Q8138+O8139*Variables!$B$5, Variables!$B$4), IF(Q8138&gt;-O8139, Q8138+O8139/Variables!$B$5, 0))</f>
        <v>0</v>
      </c>
      <c r="R8139">
        <f>IF(O8139&gt;0, 0, IF(Q8138&gt;-O8139, 0, -O8139 - Q8138*Variables!$B$5))</f>
        <v>5.2618114467743871</v>
      </c>
      <c r="S8139">
        <f t="shared" si="766"/>
        <v>0.9796440551604555</v>
      </c>
      <c r="T8139">
        <f t="shared" si="767"/>
        <v>0</v>
      </c>
    </row>
    <row r="8140" spans="1:20" x14ac:dyDescent="0.3">
      <c r="A8140" s="3">
        <f t="shared" si="762"/>
        <v>43440</v>
      </c>
      <c r="B8140">
        <v>12</v>
      </c>
      <c r="C8140">
        <v>6</v>
      </c>
      <c r="D8140">
        <v>3</v>
      </c>
      <c r="E8140">
        <v>1</v>
      </c>
      <c r="F8140" s="1">
        <f>VLOOKUP(A8140,Weather!$A$1:$E$366, 5)</f>
        <v>0.41509433962264225</v>
      </c>
      <c r="G8140" s="1">
        <f>VLOOKUP(D8140, Winter!$A$1:$E$25, 2)</f>
        <v>282.300747198007</v>
      </c>
      <c r="H8140" s="1">
        <f>VLOOKUP(D8140, Winter!$A$1:$E$25, 3)</f>
        <v>272.72727272727298</v>
      </c>
      <c r="I8140" s="1">
        <f>VLOOKUP(D8140, Winter!$A$1:$E$25, 5)</f>
        <v>271.02803738317698</v>
      </c>
      <c r="J8140" s="1">
        <f t="shared" si="763"/>
        <v>276.70116779059651</v>
      </c>
      <c r="K8140" s="47">
        <f t="shared" si="764"/>
        <v>5.1765320522813782</v>
      </c>
      <c r="L8140" s="48">
        <f>Solar!K8157/1000*Variables!$B$3</f>
        <v>0</v>
      </c>
      <c r="M8140" s="1">
        <f>IF(E8140=1, VLOOKUP(D8140, Sheet1!$E$2:$G$26, 2), Sheet1!$G$3)</f>
        <v>0.18618000000000001</v>
      </c>
      <c r="N8140" s="1">
        <f>'Electricity Rates'!$J$3</f>
        <v>0.19270000000000001</v>
      </c>
      <c r="O8140" s="145">
        <f>L8140-K8140</f>
        <v>-5.1765320522813782</v>
      </c>
      <c r="P8140">
        <f t="shared" si="765"/>
        <v>0.99751772647462167</v>
      </c>
      <c r="Q8140">
        <f>IF(O8140&gt;0, IF(Q8139+O8140*Variables!$B$5&lt;Variables!$B$4, Q8139+O8140*Variables!$B$5, Variables!$B$4), IF(Q8139&gt;-O8140, Q8139+O8140/Variables!$B$5, 0))</f>
        <v>0</v>
      </c>
      <c r="R8140">
        <f>IF(O8140&gt;0, 0, IF(Q8139&gt;-O8140, 0, -O8140 - Q8139*Variables!$B$5))</f>
        <v>5.1765320522813782</v>
      </c>
      <c r="S8140">
        <f t="shared" si="766"/>
        <v>0.96376673749374708</v>
      </c>
      <c r="T8140">
        <f t="shared" si="767"/>
        <v>0</v>
      </c>
    </row>
    <row r="8141" spans="1:20" x14ac:dyDescent="0.3">
      <c r="A8141" s="3">
        <f t="shared" si="762"/>
        <v>43440</v>
      </c>
      <c r="B8141">
        <v>12</v>
      </c>
      <c r="C8141">
        <v>6</v>
      </c>
      <c r="D8141">
        <v>4</v>
      </c>
      <c r="E8141">
        <v>1</v>
      </c>
      <c r="F8141" s="1">
        <f>VLOOKUP(A8141,Weather!$A$1:$E$366, 5)</f>
        <v>0.41509433962264225</v>
      </c>
      <c r="G8141" s="1">
        <f>VLOOKUP(D8141, Winter!$A$1:$E$25, 2)</f>
        <v>308.82074789439099</v>
      </c>
      <c r="H8141" s="1">
        <f>VLOOKUP(D8141, Winter!$A$1:$E$25, 3)</f>
        <v>281.81818181818198</v>
      </c>
      <c r="I8141" s="1">
        <f>VLOOKUP(D8141, Winter!$A$1:$E$25, 5)</f>
        <v>285.04672897196201</v>
      </c>
      <c r="J8141" s="1">
        <f t="shared" si="763"/>
        <v>293.02679415170275</v>
      </c>
      <c r="K8141" s="47">
        <f t="shared" si="764"/>
        <v>5.4819522599611386</v>
      </c>
      <c r="L8141" s="48">
        <f>Solar!K8158/1000*Variables!$B$3</f>
        <v>0</v>
      </c>
      <c r="M8141" s="1">
        <f>IF(E8141=1, VLOOKUP(D8141, Sheet1!$E$2:$G$26, 2), Sheet1!$G$3)</f>
        <v>0.18618000000000001</v>
      </c>
      <c r="N8141" s="1">
        <f>'Electricity Rates'!$J$3</f>
        <v>0.19270000000000001</v>
      </c>
      <c r="O8141" s="145">
        <f>L8141-K8141</f>
        <v>-5.4819522599611386</v>
      </c>
      <c r="P8141">
        <f t="shared" si="765"/>
        <v>1.0563722004945115</v>
      </c>
      <c r="Q8141">
        <f>IF(O8141&gt;0, IF(Q8140+O8141*Variables!$B$5&lt;Variables!$B$4, Q8140+O8141*Variables!$B$5, Variables!$B$4), IF(Q8140&gt;-O8141, Q8140+O8141/Variables!$B$5, 0))</f>
        <v>0</v>
      </c>
      <c r="R8141">
        <f>IF(O8141&gt;0, 0, IF(Q8140&gt;-O8141, 0, -O8141 - Q8140*Variables!$B$5))</f>
        <v>5.4819522599611386</v>
      </c>
      <c r="S8141">
        <f t="shared" si="766"/>
        <v>1.0206298717595648</v>
      </c>
      <c r="T8141">
        <f t="shared" si="767"/>
        <v>0</v>
      </c>
    </row>
    <row r="8142" spans="1:20" x14ac:dyDescent="0.3">
      <c r="A8142" s="3">
        <f t="shared" si="762"/>
        <v>43440</v>
      </c>
      <c r="B8142">
        <v>12</v>
      </c>
      <c r="C8142">
        <v>6</v>
      </c>
      <c r="D8142">
        <v>5</v>
      </c>
      <c r="E8142">
        <v>1</v>
      </c>
      <c r="F8142" s="1">
        <f>VLOOKUP(A8142,Weather!$A$1:$E$366, 5)</f>
        <v>0.41509433962264225</v>
      </c>
      <c r="G8142" s="1">
        <f>VLOOKUP(D8142, Winter!$A$1:$E$25, 2)</f>
        <v>308.63160471300301</v>
      </c>
      <c r="H8142" s="1">
        <f>VLOOKUP(D8142, Winter!$A$1:$E$25, 3)</f>
        <v>300</v>
      </c>
      <c r="I8142" s="1">
        <f>VLOOKUP(D8142, Winter!$A$1:$E$25, 5)</f>
        <v>303.73831775700899</v>
      </c>
      <c r="J8142" s="1">
        <f t="shared" si="763"/>
        <v>303.58293025822769</v>
      </c>
      <c r="K8142" s="47">
        <f t="shared" si="764"/>
        <v>5.6794367062321607</v>
      </c>
      <c r="L8142" s="48">
        <f>Solar!K8159/1000*Variables!$B$3</f>
        <v>0</v>
      </c>
      <c r="M8142" s="1">
        <f>IF(E8142=1, VLOOKUP(D8142, Sheet1!$E$2:$G$26, 2), Sheet1!$G$3)</f>
        <v>0.18618000000000001</v>
      </c>
      <c r="N8142" s="1">
        <f>'Electricity Rates'!$J$3</f>
        <v>0.19270000000000001</v>
      </c>
      <c r="O8142" s="145">
        <f>L8142-K8142</f>
        <v>-5.6794367062321607</v>
      </c>
      <c r="P8142">
        <f t="shared" si="765"/>
        <v>1.0944274532909375</v>
      </c>
      <c r="Q8142">
        <f>IF(O8142&gt;0, IF(Q8141+O8142*Variables!$B$5&lt;Variables!$B$4, Q8141+O8142*Variables!$B$5, Variables!$B$4), IF(Q8141&gt;-O8142, Q8141+O8142/Variables!$B$5, 0))</f>
        <v>0</v>
      </c>
      <c r="R8142">
        <f>IF(O8142&gt;0, 0, IF(Q8141&gt;-O8142, 0, -O8142 - Q8141*Variables!$B$5))</f>
        <v>5.6794367062321607</v>
      </c>
      <c r="S8142">
        <f t="shared" si="766"/>
        <v>1.0573975259663038</v>
      </c>
      <c r="T8142">
        <f t="shared" si="767"/>
        <v>0</v>
      </c>
    </row>
    <row r="8143" spans="1:20" x14ac:dyDescent="0.3">
      <c r="A8143" s="3">
        <f t="shared" si="762"/>
        <v>43440</v>
      </c>
      <c r="B8143">
        <v>12</v>
      </c>
      <c r="C8143">
        <v>6</v>
      </c>
      <c r="D8143">
        <v>6</v>
      </c>
      <c r="E8143">
        <v>1</v>
      </c>
      <c r="F8143" s="1">
        <f>VLOOKUP(A8143,Weather!$A$1:$E$366, 5)</f>
        <v>0.41509433962264225</v>
      </c>
      <c r="G8143" s="1">
        <f>VLOOKUP(D8143, Winter!$A$1:$E$25, 2)</f>
        <v>331.81818181818198</v>
      </c>
      <c r="H8143" s="1">
        <f>VLOOKUP(D8143, Winter!$A$1:$E$25, 3)</f>
        <v>317.955250948497</v>
      </c>
      <c r="I8143" s="1">
        <f>VLOOKUP(D8143, Winter!$A$1:$E$25, 5)</f>
        <v>322.42990654205602</v>
      </c>
      <c r="J8143" s="1">
        <f t="shared" si="763"/>
        <v>323.70967508308325</v>
      </c>
      <c r="K8143" s="47">
        <f t="shared" si="764"/>
        <v>6.05596832886991</v>
      </c>
      <c r="L8143" s="48">
        <f>Solar!K8160/1000*Variables!$B$3</f>
        <v>0</v>
      </c>
      <c r="M8143" s="1">
        <f>IF(E8143=1, VLOOKUP(D8143, Sheet1!$E$2:$G$26, 2), Sheet1!$G$3)</f>
        <v>0.18618000000000001</v>
      </c>
      <c r="N8143" s="1">
        <f>'Electricity Rates'!$J$3</f>
        <v>0.19270000000000001</v>
      </c>
      <c r="O8143" s="145">
        <f>L8143-K8143</f>
        <v>-6.05596832886991</v>
      </c>
      <c r="P8143">
        <f t="shared" si="765"/>
        <v>1.1669850969732316</v>
      </c>
      <c r="Q8143">
        <f>IF(O8143&gt;0, IF(Q8142+O8143*Variables!$B$5&lt;Variables!$B$4, Q8142+O8143*Variables!$B$5, Variables!$B$4), IF(Q8142&gt;-O8143, Q8142+O8143/Variables!$B$5, 0))</f>
        <v>0</v>
      </c>
      <c r="R8143">
        <f>IF(O8143&gt;0, 0, IF(Q8142&gt;-O8143, 0, -O8143 - Q8142*Variables!$B$5))</f>
        <v>6.05596832886991</v>
      </c>
      <c r="S8143">
        <f t="shared" si="766"/>
        <v>1.1275001834689999</v>
      </c>
      <c r="T8143">
        <f t="shared" si="767"/>
        <v>0</v>
      </c>
    </row>
    <row r="8144" spans="1:20" x14ac:dyDescent="0.3">
      <c r="A8144" s="3">
        <f t="shared" si="762"/>
        <v>43440</v>
      </c>
      <c r="B8144">
        <v>12</v>
      </c>
      <c r="C8144">
        <v>6</v>
      </c>
      <c r="D8144">
        <v>7</v>
      </c>
      <c r="E8144">
        <v>1</v>
      </c>
      <c r="F8144" s="1">
        <f>VLOOKUP(A8144,Weather!$A$1:$E$366, 5)</f>
        <v>0.41509433962264225</v>
      </c>
      <c r="G8144" s="1">
        <f>VLOOKUP(D8144, Winter!$A$1:$E$25, 2)</f>
        <v>445.45454545454498</v>
      </c>
      <c r="H8144" s="1">
        <f>VLOOKUP(D8144, Winter!$A$1:$E$25, 3)</f>
        <v>393.94630558862502</v>
      </c>
      <c r="I8144" s="1">
        <f>VLOOKUP(D8144, Winter!$A$1:$E$25, 5)</f>
        <v>313.08411214953298</v>
      </c>
      <c r="J8144" s="1">
        <f t="shared" si="763"/>
        <v>415.32708440089374</v>
      </c>
      <c r="K8144" s="47">
        <f t="shared" si="764"/>
        <v>7.7699490094268553</v>
      </c>
      <c r="L8144" s="48">
        <f>Solar!K8161/1000*Variables!$B$3</f>
        <v>0</v>
      </c>
      <c r="M8144" s="1">
        <f>IF(E8144=1, VLOOKUP(D8144, Sheet1!$E$2:$G$26, 2), Sheet1!$G$3)</f>
        <v>0.18618000000000001</v>
      </c>
      <c r="N8144" s="1">
        <f>'Electricity Rates'!$J$3</f>
        <v>0.19270000000000001</v>
      </c>
      <c r="O8144" s="145">
        <f>L8144-K8144</f>
        <v>-7.7699490094268553</v>
      </c>
      <c r="P8144">
        <f t="shared" si="765"/>
        <v>1.4972691741165551</v>
      </c>
      <c r="Q8144">
        <f>IF(O8144&gt;0, IF(Q8143+O8144*Variables!$B$5&lt;Variables!$B$4, Q8143+O8144*Variables!$B$5, Variables!$B$4), IF(Q8143&gt;-O8144, Q8143+O8144/Variables!$B$5, 0))</f>
        <v>0</v>
      </c>
      <c r="R8144">
        <f>IF(O8144&gt;0, 0, IF(Q8143&gt;-O8144, 0, -O8144 - Q8143*Variables!$B$5))</f>
        <v>7.7699490094268553</v>
      </c>
      <c r="S8144">
        <f t="shared" si="766"/>
        <v>1.4466091065750921</v>
      </c>
      <c r="T8144">
        <f t="shared" si="767"/>
        <v>0</v>
      </c>
    </row>
    <row r="8145" spans="1:20" x14ac:dyDescent="0.3">
      <c r="A8145" s="3">
        <f t="shared" si="762"/>
        <v>43440</v>
      </c>
      <c r="B8145">
        <v>12</v>
      </c>
      <c r="C8145">
        <v>6</v>
      </c>
      <c r="D8145">
        <v>8</v>
      </c>
      <c r="E8145">
        <v>1</v>
      </c>
      <c r="F8145" s="1">
        <f>VLOOKUP(A8145,Weather!$A$1:$E$366, 5)</f>
        <v>0.41509433962264225</v>
      </c>
      <c r="G8145" s="1">
        <f>VLOOKUP(D8145, Winter!$A$1:$E$25, 2)</f>
        <v>654.54545454545405</v>
      </c>
      <c r="H8145" s="1">
        <f>VLOOKUP(D8145, Winter!$A$1:$E$25, 3)</f>
        <v>498.50910668787998</v>
      </c>
      <c r="I8145" s="1">
        <f>VLOOKUP(D8145, Winter!$A$1:$E$25, 5)</f>
        <v>294.39252336448601</v>
      </c>
      <c r="J8145" s="1">
        <f t="shared" si="763"/>
        <v>563.27891145894853</v>
      </c>
      <c r="K8145" s="47">
        <f t="shared" si="764"/>
        <v>10.53783532185188</v>
      </c>
      <c r="L8145" s="48">
        <f>Solar!K8162/1000*Variables!$B$3</f>
        <v>0.98160000000000003</v>
      </c>
      <c r="M8145" s="1">
        <f>IF(E8145=1, VLOOKUP(D8145, Sheet1!$E$2:$G$26, 2), Sheet1!$G$3)</f>
        <v>0.18618000000000001</v>
      </c>
      <c r="N8145" s="1">
        <f>'Electricity Rates'!$J$3</f>
        <v>0.19270000000000001</v>
      </c>
      <c r="O8145" s="145">
        <f>L8145-K8145</f>
        <v>-9.5562353218518794</v>
      </c>
      <c r="P8145">
        <f t="shared" si="765"/>
        <v>2.0306408665208573</v>
      </c>
      <c r="Q8145">
        <f>IF(O8145&gt;0, IF(Q8144+O8145*Variables!$B$5&lt;Variables!$B$4, Q8144+O8145*Variables!$B$5, Variables!$B$4), IF(Q8144&gt;-O8145, Q8144+O8145/Variables!$B$5, 0))</f>
        <v>0</v>
      </c>
      <c r="R8145">
        <f>IF(O8145&gt;0, 0, IF(Q8144&gt;-O8145, 0, -O8145 - Q8144*Variables!$B$5))</f>
        <v>9.5562353218518794</v>
      </c>
      <c r="S8145">
        <f t="shared" si="766"/>
        <v>1.7791798922223829</v>
      </c>
      <c r="T8145">
        <f t="shared" si="767"/>
        <v>0</v>
      </c>
    </row>
    <row r="8146" spans="1:20" x14ac:dyDescent="0.3">
      <c r="A8146" s="3">
        <f t="shared" si="762"/>
        <v>43440</v>
      </c>
      <c r="B8146">
        <v>12</v>
      </c>
      <c r="C8146">
        <v>6</v>
      </c>
      <c r="D8146">
        <v>9</v>
      </c>
      <c r="E8146">
        <v>1</v>
      </c>
      <c r="F8146" s="1">
        <f>VLOOKUP(A8146,Weather!$A$1:$E$366, 5)</f>
        <v>0.41509433962264225</v>
      </c>
      <c r="G8146" s="1">
        <f>VLOOKUP(D8146, Winter!$A$1:$E$25, 2)</f>
        <v>801.59817351598099</v>
      </c>
      <c r="H8146" s="1">
        <f>VLOOKUP(D8146, Winter!$A$1:$E$25, 3)</f>
        <v>564.97068280688404</v>
      </c>
      <c r="I8146" s="1">
        <f>VLOOKUP(D8146, Winter!$A$1:$E$25, 5)</f>
        <v>313.08411214953298</v>
      </c>
      <c r="J8146" s="1">
        <f t="shared" si="763"/>
        <v>663.19341479933951</v>
      </c>
      <c r="K8146" s="47">
        <f t="shared" si="764"/>
        <v>12.407038235446832</v>
      </c>
      <c r="L8146" s="48">
        <f>Solar!K8163/1000*Variables!$B$3</f>
        <v>3.7168999999999994</v>
      </c>
      <c r="M8146" s="1">
        <f>IF(E8146=1, VLOOKUP(D8146, Sheet1!$E$2:$G$26, 2), Sheet1!$G$3)</f>
        <v>0.20441999999999999</v>
      </c>
      <c r="N8146" s="1">
        <f>'Electricity Rates'!$J$3</f>
        <v>0.19270000000000001</v>
      </c>
      <c r="O8146" s="145">
        <f>L8146-K8146</f>
        <v>-8.6901382354468328</v>
      </c>
      <c r="P8146">
        <f t="shared" si="765"/>
        <v>2.3908362679706046</v>
      </c>
      <c r="Q8146">
        <f>IF(O8146&gt;0, IF(Q8145+O8146*Variables!$B$5&lt;Variables!$B$4, Q8145+O8146*Variables!$B$5, Variables!$B$4), IF(Q8145&gt;-O8146, Q8145+O8146/Variables!$B$5, 0))</f>
        <v>0</v>
      </c>
      <c r="R8146">
        <f>IF(O8146&gt;0, 0, IF(Q8145&gt;-O8146, 0, -O8146 - Q8145*Variables!$B$5))</f>
        <v>8.6901382354468328</v>
      </c>
      <c r="S8146">
        <f t="shared" si="766"/>
        <v>1.7764380580900414</v>
      </c>
      <c r="T8146">
        <f t="shared" si="767"/>
        <v>0</v>
      </c>
    </row>
    <row r="8147" spans="1:20" x14ac:dyDescent="0.3">
      <c r="A8147" s="3">
        <f t="shared" si="762"/>
        <v>43440</v>
      </c>
      <c r="B8147">
        <v>12</v>
      </c>
      <c r="C8147">
        <v>6</v>
      </c>
      <c r="D8147">
        <v>10</v>
      </c>
      <c r="E8147">
        <v>1</v>
      </c>
      <c r="F8147" s="1">
        <f>VLOOKUP(A8147,Weather!$A$1:$E$366, 5)</f>
        <v>0.41509433962264225</v>
      </c>
      <c r="G8147" s="1">
        <f>VLOOKUP(D8147, Winter!$A$1:$E$25, 2)</f>
        <v>929.05770029057601</v>
      </c>
      <c r="H8147" s="1">
        <f>VLOOKUP(D8147, Winter!$A$1:$E$25, 3)</f>
        <v>583.82380756350199</v>
      </c>
      <c r="I8147" s="1">
        <f>VLOOKUP(D8147, Winter!$A$1:$E$25, 5)</f>
        <v>331.77570093457899</v>
      </c>
      <c r="J8147" s="1">
        <f t="shared" si="763"/>
        <v>727.12844228040092</v>
      </c>
      <c r="K8147" s="47">
        <f t="shared" si="764"/>
        <v>13.603136255783602</v>
      </c>
      <c r="L8147" s="48">
        <f>Solar!K8164/1000*Variables!$B$3</f>
        <v>4.1576000000000004</v>
      </c>
      <c r="M8147" s="1">
        <f>IF(E8147=1, VLOOKUP(D8147, Sheet1!$E$2:$G$26, 2), Sheet1!$G$3)</f>
        <v>0.20441999999999999</v>
      </c>
      <c r="N8147" s="1">
        <f>'Electricity Rates'!$J$3</f>
        <v>0.19270000000000001</v>
      </c>
      <c r="O8147" s="145">
        <f>L8147-K8147</f>
        <v>-9.4455362557836011</v>
      </c>
      <c r="P8147">
        <f t="shared" si="765"/>
        <v>2.6213243564895001</v>
      </c>
      <c r="Q8147">
        <f>IF(O8147&gt;0, IF(Q8146+O8147*Variables!$B$5&lt;Variables!$B$4, Q8146+O8147*Variables!$B$5, Variables!$B$4), IF(Q8146&gt;-O8147, Q8146+O8147/Variables!$B$5, 0))</f>
        <v>0</v>
      </c>
      <c r="R8147">
        <f>IF(O8147&gt;0, 0, IF(Q8146&gt;-O8147, 0, -O8147 - Q8146*Variables!$B$5))</f>
        <v>9.4455362557836011</v>
      </c>
      <c r="S8147">
        <f t="shared" si="766"/>
        <v>1.9308565214072837</v>
      </c>
      <c r="T8147">
        <f t="shared" si="767"/>
        <v>0</v>
      </c>
    </row>
    <row r="8148" spans="1:20" x14ac:dyDescent="0.3">
      <c r="A8148" s="3">
        <f t="shared" si="762"/>
        <v>43440</v>
      </c>
      <c r="B8148">
        <v>12</v>
      </c>
      <c r="C8148">
        <v>6</v>
      </c>
      <c r="D8148">
        <v>11</v>
      </c>
      <c r="E8148">
        <v>1</v>
      </c>
      <c r="F8148" s="1">
        <f>VLOOKUP(A8148,Weather!$A$1:$E$366, 5)</f>
        <v>0.41509433962264225</v>
      </c>
      <c r="G8148" s="1">
        <f>VLOOKUP(D8148, Winter!$A$1:$E$25, 2)</f>
        <v>1001.98733914487</v>
      </c>
      <c r="H8148" s="1">
        <f>VLOOKUP(D8148, Winter!$A$1:$E$25, 3)</f>
        <v>602.66024321587895</v>
      </c>
      <c r="I8148" s="1">
        <f>VLOOKUP(D8148, Winter!$A$1:$E$25, 5)</f>
        <v>331.77570093457899</v>
      </c>
      <c r="J8148" s="1">
        <f t="shared" si="763"/>
        <v>768.41866039395097</v>
      </c>
      <c r="K8148" s="47">
        <f t="shared" si="764"/>
        <v>14.375594641908798</v>
      </c>
      <c r="L8148" s="48">
        <f>Solar!K8165/1000*Variables!$B$3</f>
        <v>6.1277999999999997</v>
      </c>
      <c r="M8148" s="1">
        <f>IF(E8148=1, VLOOKUP(D8148, Sheet1!$E$2:$G$26, 2), Sheet1!$G$3)</f>
        <v>0.20441999999999999</v>
      </c>
      <c r="N8148" s="1">
        <f>'Electricity Rates'!$J$3</f>
        <v>0.19270000000000001</v>
      </c>
      <c r="O8148" s="145">
        <f>L8148-K8148</f>
        <v>-8.2477946419087971</v>
      </c>
      <c r="P8148">
        <f t="shared" si="765"/>
        <v>2.7701770874958256</v>
      </c>
      <c r="Q8148">
        <f>IF(O8148&gt;0, IF(Q8147+O8148*Variables!$B$5&lt;Variables!$B$4, Q8147+O8148*Variables!$B$5, Variables!$B$4), IF(Q8147&gt;-O8148, Q8147+O8148/Variables!$B$5, 0))</f>
        <v>0</v>
      </c>
      <c r="R8148">
        <f>IF(O8148&gt;0, 0, IF(Q8147&gt;-O8148, 0, -O8148 - Q8147*Variables!$B$5))</f>
        <v>8.2477946419087971</v>
      </c>
      <c r="S8148">
        <f t="shared" si="766"/>
        <v>1.6860141806989961</v>
      </c>
      <c r="T8148">
        <f t="shared" si="767"/>
        <v>0</v>
      </c>
    </row>
    <row r="8149" spans="1:20" x14ac:dyDescent="0.3">
      <c r="A8149" s="3">
        <f t="shared" si="762"/>
        <v>43440</v>
      </c>
      <c r="B8149">
        <v>12</v>
      </c>
      <c r="C8149">
        <v>6</v>
      </c>
      <c r="D8149">
        <v>12</v>
      </c>
      <c r="E8149">
        <v>1</v>
      </c>
      <c r="F8149" s="1">
        <f>VLOOKUP(A8149,Weather!$A$1:$E$366, 5)</f>
        <v>0.41509433962264225</v>
      </c>
      <c r="G8149" s="1">
        <f>VLOOKUP(D8149, Winter!$A$1:$E$25, 2)</f>
        <v>1020.36633457866</v>
      </c>
      <c r="H8149" s="1">
        <f>VLOOKUP(D8149, Winter!$A$1:$E$25, 3)</f>
        <v>602.46553699974402</v>
      </c>
      <c r="I8149" s="1">
        <f>VLOOKUP(D8149, Winter!$A$1:$E$25, 5)</f>
        <v>327.10280373831802</v>
      </c>
      <c r="J8149" s="1">
        <f t="shared" si="763"/>
        <v>775.93379259853964</v>
      </c>
      <c r="K8149" s="47">
        <f t="shared" si="764"/>
        <v>14.516187914589258</v>
      </c>
      <c r="L8149" s="48">
        <f>Solar!K8166/1000*Variables!$B$3</f>
        <v>19.039250000000003</v>
      </c>
      <c r="M8149" s="1">
        <f>IF(E8149=1, VLOOKUP(D8149, Sheet1!$E$2:$G$26, 2), Sheet1!$G$3)</f>
        <v>0.20441999999999999</v>
      </c>
      <c r="N8149" s="1">
        <f>'Electricity Rates'!$J$3</f>
        <v>0.19270000000000001</v>
      </c>
      <c r="O8149" s="145">
        <f>L8149-K8149</f>
        <v>4.5230620854107446</v>
      </c>
      <c r="P8149">
        <f t="shared" si="765"/>
        <v>2.7972694111413503</v>
      </c>
      <c r="Q8149">
        <f>IF(O8149&gt;0, IF(Q8148+O8149*Variables!$B$5&lt;Variables!$B$4, Q8148+O8149*Variables!$B$5, Variables!$B$4), IF(Q8148&gt;-O8149, Q8148+O8149/Variables!$B$5, 0))</f>
        <v>4.2516783602860997</v>
      </c>
      <c r="R8149">
        <f>IF(O8149&gt;0, 0, IF(Q8148&gt;-O8149, 0, -O8149 - Q8148*Variables!$B$5))</f>
        <v>0</v>
      </c>
      <c r="S8149">
        <f t="shared" si="766"/>
        <v>0</v>
      </c>
      <c r="T8149">
        <f t="shared" si="767"/>
        <v>0</v>
      </c>
    </row>
    <row r="8150" spans="1:20" x14ac:dyDescent="0.3">
      <c r="A8150" s="3">
        <f t="shared" si="762"/>
        <v>43440</v>
      </c>
      <c r="B8150">
        <v>12</v>
      </c>
      <c r="C8150">
        <v>6</v>
      </c>
      <c r="D8150">
        <v>13</v>
      </c>
      <c r="E8150">
        <v>1</v>
      </c>
      <c r="F8150" s="1">
        <f>VLOOKUP(A8150,Weather!$A$1:$E$366, 5)</f>
        <v>0.41509433962264225</v>
      </c>
      <c r="G8150" s="1">
        <f>VLOOKUP(D8150, Winter!$A$1:$E$25, 2)</f>
        <v>1065.99730178497</v>
      </c>
      <c r="H8150" s="1">
        <f>VLOOKUP(D8150, Winter!$A$1:$E$25, 3)</f>
        <v>611.78362020049099</v>
      </c>
      <c r="I8150" s="1">
        <f>VLOOKUP(D8150, Winter!$A$1:$E$25, 5)</f>
        <v>322.42990654205602</v>
      </c>
      <c r="J8150" s="1">
        <f t="shared" si="763"/>
        <v>800.32514840536942</v>
      </c>
      <c r="K8150" s="47">
        <f t="shared" si="764"/>
        <v>14.972501981280178</v>
      </c>
      <c r="L8150" s="48">
        <f>Solar!K8167/1000*Variables!$B$3</f>
        <v>12.533099999999999</v>
      </c>
      <c r="M8150" s="1">
        <f>IF(E8150=1, VLOOKUP(D8150, Sheet1!$E$2:$G$26, 2), Sheet1!$G$3)</f>
        <v>0.20441999999999999</v>
      </c>
      <c r="N8150" s="1">
        <f>'Electricity Rates'!$J$3</f>
        <v>0.19270000000000001</v>
      </c>
      <c r="O8150" s="145">
        <f>L8150-K8150</f>
        <v>-2.439401981280179</v>
      </c>
      <c r="P8150">
        <f t="shared" si="765"/>
        <v>2.8852011317926904</v>
      </c>
      <c r="Q8150">
        <f>IF(O8150&gt;0, IF(Q8149+O8150*Variables!$B$5&lt;Variables!$B$4, Q8149+O8150*Variables!$B$5, Variables!$B$4), IF(Q8149&gt;-O8150, Q8149+O8150/Variables!$B$5, 0))</f>
        <v>1.6565698695625048</v>
      </c>
      <c r="R8150">
        <f>IF(O8150&gt;0, 0, IF(Q8149&gt;-O8150, 0, -O8150 - Q8149*Variables!$B$5))</f>
        <v>0</v>
      </c>
      <c r="S8150">
        <f t="shared" si="766"/>
        <v>0</v>
      </c>
      <c r="T8150">
        <f t="shared" si="767"/>
        <v>0</v>
      </c>
    </row>
    <row r="8151" spans="1:20" x14ac:dyDescent="0.3">
      <c r="A8151" s="3">
        <f t="shared" si="762"/>
        <v>43440</v>
      </c>
      <c r="B8151">
        <v>12</v>
      </c>
      <c r="C8151">
        <v>6</v>
      </c>
      <c r="D8151">
        <v>14</v>
      </c>
      <c r="E8151">
        <v>1</v>
      </c>
      <c r="F8151" s="1">
        <f>VLOOKUP(A8151,Weather!$A$1:$E$366, 5)</f>
        <v>0.41509433962264225</v>
      </c>
      <c r="G8151" s="1">
        <f>VLOOKUP(D8151, Winter!$A$1:$E$25, 2)</f>
        <v>1084.3762972187601</v>
      </c>
      <c r="H8151" s="1">
        <f>VLOOKUP(D8151, Winter!$A$1:$E$25, 3)</f>
        <v>611.59447701910301</v>
      </c>
      <c r="I8151" s="1">
        <f>VLOOKUP(D8151, Winter!$A$1:$E$25, 5)</f>
        <v>303.73831775700899</v>
      </c>
      <c r="J8151" s="1">
        <f t="shared" si="763"/>
        <v>807.84353446047044</v>
      </c>
      <c r="K8151" s="47">
        <f t="shared" si="764"/>
        <v>15.113156127073699</v>
      </c>
      <c r="L8151" s="48">
        <f>Solar!K8168/1000*Variables!$B$3</f>
        <v>19.213100000000001</v>
      </c>
      <c r="M8151" s="1">
        <f>IF(E8151=1, VLOOKUP(D8151, Sheet1!$E$2:$G$26, 2), Sheet1!$G$3)</f>
        <v>0.20441999999999999</v>
      </c>
      <c r="N8151" s="1">
        <f>'Electricity Rates'!$J$3</f>
        <v>0.19270000000000001</v>
      </c>
      <c r="O8151" s="145">
        <f>L8151-K8151</f>
        <v>4.0999438729263016</v>
      </c>
      <c r="P8151">
        <f t="shared" si="765"/>
        <v>2.9123051856871021</v>
      </c>
      <c r="Q8151">
        <f>IF(O8151&gt;0, IF(Q8150+O8151*Variables!$B$5&lt;Variables!$B$4, Q8150+O8151*Variables!$B$5, Variables!$B$4), IF(Q8150&gt;-O8151, Q8150+O8151/Variables!$B$5, 0))</f>
        <v>5.510517110113228</v>
      </c>
      <c r="R8151">
        <f>IF(O8151&gt;0, 0, IF(Q8150&gt;-O8151, 0, -O8151 - Q8150*Variables!$B$5))</f>
        <v>0</v>
      </c>
      <c r="S8151">
        <f t="shared" si="766"/>
        <v>0</v>
      </c>
      <c r="T8151">
        <f t="shared" si="767"/>
        <v>0</v>
      </c>
    </row>
    <row r="8152" spans="1:20" x14ac:dyDescent="0.3">
      <c r="A8152" s="3">
        <f t="shared" si="762"/>
        <v>43440</v>
      </c>
      <c r="B8152">
        <v>12</v>
      </c>
      <c r="C8152">
        <v>6</v>
      </c>
      <c r="D8152">
        <v>15</v>
      </c>
      <c r="E8152">
        <v>1</v>
      </c>
      <c r="F8152" s="1">
        <f>VLOOKUP(A8152,Weather!$A$1:$E$366, 5)</f>
        <v>0.41509433962264225</v>
      </c>
      <c r="G8152" s="1">
        <f>VLOOKUP(D8152, Winter!$A$1:$E$25, 2)</f>
        <v>1093.6540058115399</v>
      </c>
      <c r="H8152" s="1">
        <f>VLOOKUP(D8152, Winter!$A$1:$E$25, 3)</f>
        <v>601.87029228184497</v>
      </c>
      <c r="I8152" s="1">
        <f>VLOOKUP(D8152, Winter!$A$1:$E$25, 5)</f>
        <v>271.02803738317698</v>
      </c>
      <c r="J8152" s="1">
        <f t="shared" si="763"/>
        <v>806.00692808662438</v>
      </c>
      <c r="K8152" s="47">
        <f t="shared" si="764"/>
        <v>15.078796851189351</v>
      </c>
      <c r="L8152" s="48">
        <f>Solar!K8169/1000*Variables!$B$3</f>
        <v>10.976999999999999</v>
      </c>
      <c r="M8152" s="1">
        <f>IF(E8152=1, VLOOKUP(D8152, Sheet1!$E$2:$G$26, 2), Sheet1!$G$3)</f>
        <v>0.20441999999999999</v>
      </c>
      <c r="N8152" s="1">
        <f>'Electricity Rates'!$J$3</f>
        <v>0.19270000000000001</v>
      </c>
      <c r="O8152" s="145">
        <f>L8152-K8152</f>
        <v>-4.1017968511893521</v>
      </c>
      <c r="P8152">
        <f t="shared" si="765"/>
        <v>2.9056841532241879</v>
      </c>
      <c r="Q8152">
        <f>IF(O8152&gt;0, IF(Q8151+O8152*Variables!$B$5&lt;Variables!$B$4, Q8151+O8152*Variables!$B$5, Variables!$B$4), IF(Q8151&gt;-O8152, Q8151+O8152/Variables!$B$5, 0))</f>
        <v>1.146903438635194</v>
      </c>
      <c r="R8152">
        <f>IF(O8152&gt;0, 0, IF(Q8151&gt;-O8152, 0, -O8152 - Q8151*Variables!$B$5))</f>
        <v>0</v>
      </c>
      <c r="S8152">
        <f t="shared" si="766"/>
        <v>0</v>
      </c>
      <c r="T8152">
        <f t="shared" si="767"/>
        <v>0</v>
      </c>
    </row>
    <row r="8153" spans="1:20" x14ac:dyDescent="0.3">
      <c r="A8153" s="3">
        <f t="shared" si="762"/>
        <v>43440</v>
      </c>
      <c r="B8153">
        <v>12</v>
      </c>
      <c r="C8153">
        <v>6</v>
      </c>
      <c r="D8153">
        <v>16</v>
      </c>
      <c r="E8153">
        <v>1</v>
      </c>
      <c r="F8153" s="1">
        <f>VLOOKUP(A8153,Weather!$A$1:$E$366, 5)</f>
        <v>0.41509433962264225</v>
      </c>
      <c r="G8153" s="1">
        <f>VLOOKUP(D8153, Winter!$A$1:$E$25, 2)</f>
        <v>1039.2953507679499</v>
      </c>
      <c r="H8153" s="1">
        <f>VLOOKUP(D8153, Winter!$A$1:$E$25, 3)</f>
        <v>558.82352941176396</v>
      </c>
      <c r="I8153" s="1">
        <f>VLOOKUP(D8153, Winter!$A$1:$E$25, 5)</f>
        <v>252.336448598131</v>
      </c>
      <c r="J8153" s="1">
        <f t="shared" si="763"/>
        <v>758.26466280489808</v>
      </c>
      <c r="K8153" s="47">
        <f t="shared" si="764"/>
        <v>14.185633412622268</v>
      </c>
      <c r="L8153" s="48">
        <f>Solar!K8170/1000*Variables!$B$3</f>
        <v>3.7770999999999999</v>
      </c>
      <c r="M8153" s="1">
        <f>IF(E8153=1, VLOOKUP(D8153, Sheet1!$E$2:$G$26, 2), Sheet1!$G$3)</f>
        <v>0.20441999999999999</v>
      </c>
      <c r="N8153" s="1">
        <f>'Electricity Rates'!$J$3</f>
        <v>0.19270000000000001</v>
      </c>
      <c r="O8153" s="145">
        <f>L8153-K8153</f>
        <v>-10.408533412622269</v>
      </c>
      <c r="P8153">
        <f t="shared" si="765"/>
        <v>2.733571558612311</v>
      </c>
      <c r="Q8153">
        <f>IF(O8153&gt;0, IF(Q8152+O8153*Variables!$B$5&lt;Variables!$B$4, Q8152+O8153*Variables!$B$5, Variables!$B$4), IF(Q8152&gt;-O8153, Q8152+O8153/Variables!$B$5, 0))</f>
        <v>0</v>
      </c>
      <c r="R8153">
        <f>IF(O8153&gt;0, 0, IF(Q8152&gt;-O8153, 0, -O8153 - Q8152*Variables!$B$5))</f>
        <v>9.3304441803051859</v>
      </c>
      <c r="S8153">
        <f t="shared" si="766"/>
        <v>1.9073293993379861</v>
      </c>
      <c r="T8153">
        <f t="shared" si="767"/>
        <v>0</v>
      </c>
    </row>
    <row r="8154" spans="1:20" x14ac:dyDescent="0.3">
      <c r="A8154" s="3">
        <f t="shared" si="762"/>
        <v>43440</v>
      </c>
      <c r="B8154">
        <v>12</v>
      </c>
      <c r="C8154">
        <v>6</v>
      </c>
      <c r="D8154">
        <v>17</v>
      </c>
      <c r="E8154">
        <v>1</v>
      </c>
      <c r="F8154" s="1">
        <f>VLOOKUP(A8154,Weather!$A$1:$E$366, 5)</f>
        <v>0.41509433962264225</v>
      </c>
      <c r="G8154" s="1">
        <f>VLOOKUP(D8154, Winter!$A$1:$E$25, 2)</f>
        <v>889.47696139476898</v>
      </c>
      <c r="H8154" s="1">
        <f>VLOOKUP(D8154, Winter!$A$1:$E$25, 3)</f>
        <v>506.24728802056097</v>
      </c>
      <c r="I8154" s="1">
        <f>VLOOKUP(D8154, Winter!$A$1:$E$25, 5)</f>
        <v>228.971962616822</v>
      </c>
      <c r="J8154" s="1">
        <f t="shared" si="763"/>
        <v>665.32375621362871</v>
      </c>
      <c r="K8154" s="47">
        <f t="shared" si="764"/>
        <v>12.446892713479668</v>
      </c>
      <c r="L8154" s="48">
        <f>Solar!K8171/1000*Variables!$B$3</f>
        <v>1.1933999999999998</v>
      </c>
      <c r="M8154" s="1">
        <f>IF(E8154=1, VLOOKUP(D8154, Sheet1!$E$2:$G$26, 2), Sheet1!$G$3)</f>
        <v>0.20441999999999999</v>
      </c>
      <c r="N8154" s="1">
        <f>'Electricity Rates'!$J$3</f>
        <v>0.19270000000000001</v>
      </c>
      <c r="O8154" s="145">
        <f>L8154-K8154</f>
        <v>-11.253492713479668</v>
      </c>
      <c r="P8154">
        <f t="shared" si="765"/>
        <v>2.3985162258875321</v>
      </c>
      <c r="Q8154">
        <f>IF(O8154&gt;0, IF(Q8153+O8154*Variables!$B$5&lt;Variables!$B$4, Q8153+O8154*Variables!$B$5, Variables!$B$4), IF(Q8153&gt;-O8154, Q8153+O8154/Variables!$B$5, 0))</f>
        <v>0</v>
      </c>
      <c r="R8154">
        <f>IF(O8154&gt;0, 0, IF(Q8153&gt;-O8154, 0, -O8154 - Q8153*Variables!$B$5))</f>
        <v>11.253492713479668</v>
      </c>
      <c r="S8154">
        <f t="shared" si="766"/>
        <v>2.3004389804895138</v>
      </c>
      <c r="T8154">
        <f t="shared" si="767"/>
        <v>0</v>
      </c>
    </row>
    <row r="8155" spans="1:20" x14ac:dyDescent="0.3">
      <c r="A8155" s="3">
        <f t="shared" si="762"/>
        <v>43440</v>
      </c>
      <c r="B8155">
        <v>12</v>
      </c>
      <c r="C8155">
        <v>6</v>
      </c>
      <c r="D8155">
        <v>18</v>
      </c>
      <c r="E8155">
        <v>1</v>
      </c>
      <c r="F8155" s="1">
        <f>VLOOKUP(A8155,Weather!$A$1:$E$366, 5)</f>
        <v>0.41509433962264225</v>
      </c>
      <c r="G8155" s="1">
        <f>VLOOKUP(D8155, Winter!$A$1:$E$25, 2)</f>
        <v>689.67932752179297</v>
      </c>
      <c r="H8155" s="1">
        <f>VLOOKUP(D8155, Winter!$A$1:$E$25, 3)</f>
        <v>477.48083534529701</v>
      </c>
      <c r="I8155" s="1">
        <f>VLOOKUP(D8155, Winter!$A$1:$E$25, 5)</f>
        <v>257.009345794392</v>
      </c>
      <c r="J8155" s="1">
        <f t="shared" si="763"/>
        <v>565.56322832422006</v>
      </c>
      <c r="K8155" s="47">
        <f t="shared" si="764"/>
        <v>10.58057037629731</v>
      </c>
      <c r="L8155" s="48">
        <f>Solar!K8172/1000*Variables!$B$3</f>
        <v>0</v>
      </c>
      <c r="M8155" s="1">
        <f>IF(E8155=1, VLOOKUP(D8155, Sheet1!$E$2:$G$26, 2), Sheet1!$G$3)</f>
        <v>0.20441999999999999</v>
      </c>
      <c r="N8155" s="1">
        <f>'Electricity Rates'!$J$3</f>
        <v>0.19270000000000001</v>
      </c>
      <c r="O8155" s="145">
        <f>L8155-K8155</f>
        <v>-10.58057037629731</v>
      </c>
      <c r="P8155">
        <f t="shared" si="765"/>
        <v>2.0388759115124917</v>
      </c>
      <c r="Q8155">
        <f>IF(O8155&gt;0, IF(Q8154+O8155*Variables!$B$5&lt;Variables!$B$4, Q8154+O8155*Variables!$B$5, Variables!$B$4), IF(Q8154&gt;-O8155, Q8154+O8155/Variables!$B$5, 0))</f>
        <v>0</v>
      </c>
      <c r="R8155">
        <f>IF(O8155&gt;0, 0, IF(Q8154&gt;-O8155, 0, -O8155 - Q8154*Variables!$B$5))</f>
        <v>10.58057037629731</v>
      </c>
      <c r="S8155">
        <f t="shared" si="766"/>
        <v>2.1628801963226958</v>
      </c>
      <c r="T8155">
        <f t="shared" si="767"/>
        <v>0</v>
      </c>
    </row>
    <row r="8156" spans="1:20" x14ac:dyDescent="0.3">
      <c r="A8156" s="3">
        <f t="shared" si="762"/>
        <v>43440</v>
      </c>
      <c r="B8156">
        <v>12</v>
      </c>
      <c r="C8156">
        <v>6</v>
      </c>
      <c r="D8156">
        <v>19</v>
      </c>
      <c r="E8156">
        <v>1</v>
      </c>
      <c r="F8156" s="1">
        <f>VLOOKUP(A8156,Weather!$A$1:$E$366, 5)</f>
        <v>0.41509433962264225</v>
      </c>
      <c r="G8156" s="1">
        <f>VLOOKUP(D8156, Winter!$A$1:$E$25, 2)</f>
        <v>503.50249066002402</v>
      </c>
      <c r="H8156" s="1">
        <f>VLOOKUP(D8156, Winter!$A$1:$E$25, 3)</f>
        <v>367.75553800108997</v>
      </c>
      <c r="I8156" s="1">
        <f>VLOOKUP(D8156, Winter!$A$1:$E$25, 5)</f>
        <v>266.355140186916</v>
      </c>
      <c r="J8156" s="1">
        <f t="shared" si="763"/>
        <v>424.10332967083627</v>
      </c>
      <c r="K8156" s="47">
        <f t="shared" si="764"/>
        <v>7.9341352154385403</v>
      </c>
      <c r="L8156" s="48">
        <f>Solar!K8173/1000*Variables!$B$3</f>
        <v>0</v>
      </c>
      <c r="M8156" s="1">
        <f>IF(E8156=1, VLOOKUP(D8156, Sheet1!$E$2:$G$26, 2), Sheet1!$G$3)</f>
        <v>0.20441999999999999</v>
      </c>
      <c r="N8156" s="1">
        <f>'Electricity Rates'!$J$3</f>
        <v>0.19270000000000001</v>
      </c>
      <c r="O8156" s="145">
        <f>L8156-K8156</f>
        <v>-7.9341352154385403</v>
      </c>
      <c r="P8156">
        <f t="shared" si="765"/>
        <v>1.5289078560150069</v>
      </c>
      <c r="Q8156">
        <f>IF(O8156&gt;0, IF(Q8155+O8156*Variables!$B$5&lt;Variables!$B$4, Q8155+O8156*Variables!$B$5, Variables!$B$4), IF(Q8155&gt;-O8156, Q8155+O8156/Variables!$B$5, 0))</f>
        <v>0</v>
      </c>
      <c r="R8156">
        <f>IF(O8156&gt;0, 0, IF(Q8155&gt;-O8156, 0, -O8156 - Q8155*Variables!$B$5))</f>
        <v>7.9341352154385403</v>
      </c>
      <c r="S8156">
        <f t="shared" si="766"/>
        <v>1.6218959207399464</v>
      </c>
      <c r="T8156">
        <f t="shared" si="767"/>
        <v>0</v>
      </c>
    </row>
    <row r="8157" spans="1:20" x14ac:dyDescent="0.3">
      <c r="A8157" s="3">
        <f t="shared" si="762"/>
        <v>43440</v>
      </c>
      <c r="B8157">
        <v>12</v>
      </c>
      <c r="C8157">
        <v>6</v>
      </c>
      <c r="D8157">
        <v>20</v>
      </c>
      <c r="E8157">
        <v>1</v>
      </c>
      <c r="F8157" s="1">
        <f>VLOOKUP(A8157,Weather!$A$1:$E$366, 5)</f>
        <v>0.41509433962264225</v>
      </c>
      <c r="G8157" s="1">
        <f>VLOOKUP(D8157, Winter!$A$1:$E$25, 2)</f>
        <v>385.507471980074</v>
      </c>
      <c r="H8157" s="1">
        <f>VLOOKUP(D8157, Winter!$A$1:$E$25, 3)</f>
        <v>329.45960680470398</v>
      </c>
      <c r="I8157" s="1">
        <f>VLOOKUP(D8157, Winter!$A$1:$E$25, 5)</f>
        <v>275.70093457943898</v>
      </c>
      <c r="J8157" s="1">
        <f t="shared" si="763"/>
        <v>352.7247583869331</v>
      </c>
      <c r="K8157" s="47">
        <f t="shared" si="764"/>
        <v>6.5987831999501081</v>
      </c>
      <c r="L8157" s="48">
        <f>Solar!K8174/1000*Variables!$B$3</f>
        <v>0</v>
      </c>
      <c r="M8157" s="1">
        <f>IF(E8157=1, VLOOKUP(D8157, Sheet1!$E$2:$G$26, 2), Sheet1!$G$3)</f>
        <v>0.20441999999999999</v>
      </c>
      <c r="N8157" s="1">
        <f>'Electricity Rates'!$J$3</f>
        <v>0.19270000000000001</v>
      </c>
      <c r="O8157" s="145">
        <f>L8157-K8157</f>
        <v>-6.5987831999501081</v>
      </c>
      <c r="P8157">
        <f t="shared" si="765"/>
        <v>1.2715855226303858</v>
      </c>
      <c r="Q8157">
        <f>IF(O8157&gt;0, IF(Q8156+O8157*Variables!$B$5&lt;Variables!$B$4, Q8156+O8157*Variables!$B$5, Variables!$B$4), IF(Q8156&gt;-O8157, Q8156+O8157/Variables!$B$5, 0))</f>
        <v>0</v>
      </c>
      <c r="R8157">
        <f>IF(O8157&gt;0, 0, IF(Q8156&gt;-O8157, 0, -O8157 - Q8156*Variables!$B$5))</f>
        <v>6.5987831999501081</v>
      </c>
      <c r="S8157">
        <f t="shared" si="766"/>
        <v>1.3489232617338009</v>
      </c>
      <c r="T8157">
        <f t="shared" si="767"/>
        <v>0</v>
      </c>
    </row>
    <row r="8158" spans="1:20" x14ac:dyDescent="0.3">
      <c r="A8158" s="3">
        <f t="shared" si="762"/>
        <v>43440</v>
      </c>
      <c r="B8158">
        <v>12</v>
      </c>
      <c r="C8158">
        <v>6</v>
      </c>
      <c r="D8158">
        <v>21</v>
      </c>
      <c r="E8158">
        <v>1</v>
      </c>
      <c r="F8158" s="1">
        <f>VLOOKUP(A8158,Weather!$A$1:$E$366, 5)</f>
        <v>0.41509433962264225</v>
      </c>
      <c r="G8158" s="1">
        <f>VLOOKUP(D8158, Winter!$A$1:$E$25, 2)</f>
        <v>340.23972602739599</v>
      </c>
      <c r="H8158" s="1">
        <f>VLOOKUP(D8158, Winter!$A$1:$E$25, 3)</f>
        <v>286.390591795636</v>
      </c>
      <c r="I8158" s="1">
        <f>VLOOKUP(D8158, Winter!$A$1:$E$25, 5)</f>
        <v>289.71962616822401</v>
      </c>
      <c r="J8158" s="1">
        <f t="shared" si="763"/>
        <v>308.74306260881946</v>
      </c>
      <c r="K8158" s="47">
        <f t="shared" si="764"/>
        <v>5.7759725854268131</v>
      </c>
      <c r="L8158" s="48">
        <f>Solar!K8175/1000*Variables!$B$3</f>
        <v>0</v>
      </c>
      <c r="M8158" s="1">
        <f>IF(E8158=1, VLOOKUP(D8158, Sheet1!$E$2:$G$26, 2), Sheet1!$G$3)</f>
        <v>0.20441999999999999</v>
      </c>
      <c r="N8158" s="1">
        <f>'Electricity Rates'!$J$3</f>
        <v>0.19270000000000001</v>
      </c>
      <c r="O8158" s="145">
        <f>L8158-K8158</f>
        <v>-5.7759725854268131</v>
      </c>
      <c r="P8158">
        <f t="shared" si="765"/>
        <v>1.113029917211747</v>
      </c>
      <c r="Q8158">
        <f>IF(O8158&gt;0, IF(Q8157+O8158*Variables!$B$5&lt;Variables!$B$4, Q8157+O8158*Variables!$B$5, Variables!$B$4), IF(Q8157&gt;-O8158, Q8157+O8158/Variables!$B$5, 0))</f>
        <v>0</v>
      </c>
      <c r="R8158">
        <f>IF(O8158&gt;0, 0, IF(Q8157&gt;-O8158, 0, -O8158 - Q8157*Variables!$B$5))</f>
        <v>5.7759725854268131</v>
      </c>
      <c r="S8158">
        <f t="shared" si="766"/>
        <v>1.180724315912949</v>
      </c>
      <c r="T8158">
        <f t="shared" si="767"/>
        <v>0</v>
      </c>
    </row>
    <row r="8159" spans="1:20" x14ac:dyDescent="0.3">
      <c r="A8159" s="3">
        <f t="shared" si="762"/>
        <v>43440</v>
      </c>
      <c r="B8159">
        <v>12</v>
      </c>
      <c r="C8159">
        <v>6</v>
      </c>
      <c r="D8159">
        <v>22</v>
      </c>
      <c r="E8159">
        <v>1</v>
      </c>
      <c r="F8159" s="1">
        <f>VLOOKUP(A8159,Weather!$A$1:$E$366, 5)</f>
        <v>0.41509433962264225</v>
      </c>
      <c r="G8159" s="1">
        <f>VLOOKUP(D8159, Winter!$A$1:$E$25, 2)</f>
        <v>300</v>
      </c>
      <c r="H8159" s="1">
        <f>VLOOKUP(D8159, Winter!$A$1:$E$25, 3)</f>
        <v>271.915575384683</v>
      </c>
      <c r="I8159" s="1">
        <f>VLOOKUP(D8159, Winter!$A$1:$E$25, 5)</f>
        <v>285.04672897196201</v>
      </c>
      <c r="J8159" s="1">
        <f t="shared" si="763"/>
        <v>283.57326107405987</v>
      </c>
      <c r="K8159" s="47">
        <f t="shared" si="764"/>
        <v>5.305095337475163</v>
      </c>
      <c r="L8159" s="48">
        <f>Solar!K8176/1000*Variables!$B$3</f>
        <v>0</v>
      </c>
      <c r="M8159" s="1">
        <f>IF(E8159=1, VLOOKUP(D8159, Sheet1!$E$2:$G$26, 2), Sheet1!$G$3)</f>
        <v>0.18618000000000001</v>
      </c>
      <c r="N8159" s="1">
        <f>'Electricity Rates'!$J$3</f>
        <v>0.19270000000000001</v>
      </c>
      <c r="O8159" s="145">
        <f>L8159-K8159</f>
        <v>-5.305095337475163</v>
      </c>
      <c r="P8159">
        <f t="shared" si="765"/>
        <v>1.0222918715314639</v>
      </c>
      <c r="Q8159">
        <f>IF(O8159&gt;0, IF(Q8158+O8159*Variables!$B$5&lt;Variables!$B$4, Q8158+O8159*Variables!$B$5, Variables!$B$4), IF(Q8158&gt;-O8159, Q8158+O8159/Variables!$B$5, 0))</f>
        <v>0</v>
      </c>
      <c r="R8159">
        <f>IF(O8159&gt;0, 0, IF(Q8158&gt;-O8159, 0, -O8159 - Q8158*Variables!$B$5))</f>
        <v>5.305095337475163</v>
      </c>
      <c r="S8159">
        <f t="shared" si="766"/>
        <v>0.98770264993112589</v>
      </c>
      <c r="T8159">
        <f t="shared" si="767"/>
        <v>0</v>
      </c>
    </row>
    <row r="8160" spans="1:20" x14ac:dyDescent="0.3">
      <c r="A8160" s="3">
        <f t="shared" si="762"/>
        <v>43440</v>
      </c>
      <c r="B8160">
        <v>12</v>
      </c>
      <c r="C8160">
        <v>6</v>
      </c>
      <c r="D8160">
        <v>23</v>
      </c>
      <c r="E8160">
        <v>1</v>
      </c>
      <c r="F8160" s="1">
        <f>VLOOKUP(A8160,Weather!$A$1:$E$366, 5)</f>
        <v>0.41509433962264225</v>
      </c>
      <c r="G8160" s="1">
        <f>VLOOKUP(D8160, Winter!$A$1:$E$25, 2)</f>
        <v>290.90909090909099</v>
      </c>
      <c r="H8160" s="1">
        <f>VLOOKUP(D8160, Winter!$A$1:$E$25, 3)</f>
        <v>266.95334839061297</v>
      </c>
      <c r="I8160" s="1">
        <f>VLOOKUP(D8160, Winter!$A$1:$E$25, 5)</f>
        <v>285.04672897196201</v>
      </c>
      <c r="J8160" s="1">
        <f t="shared" si="763"/>
        <v>276.89724151149068</v>
      </c>
      <c r="K8160" s="47">
        <f t="shared" si="764"/>
        <v>5.1802002041324275</v>
      </c>
      <c r="L8160" s="48">
        <f>Solar!K8177/1000*Variables!$B$3</f>
        <v>0</v>
      </c>
      <c r="M8160" s="1">
        <f>IF(E8160=1, VLOOKUP(D8160, Sheet1!$E$2:$G$26, 2), Sheet1!$G$3)</f>
        <v>0.18618000000000001</v>
      </c>
      <c r="N8160" s="1">
        <f>'Electricity Rates'!$J$3</f>
        <v>0.19270000000000001</v>
      </c>
      <c r="O8160" s="145">
        <f>L8160-K8160</f>
        <v>-5.1802002041324275</v>
      </c>
      <c r="P8160">
        <f t="shared" si="765"/>
        <v>0.99822457933631881</v>
      </c>
      <c r="Q8160">
        <f>IF(O8160&gt;0, IF(Q8159+O8160*Variables!$B$5&lt;Variables!$B$4, Q8159+O8160*Variables!$B$5, Variables!$B$4), IF(Q8159&gt;-O8160, Q8159+O8160/Variables!$B$5, 0))</f>
        <v>0</v>
      </c>
      <c r="R8160">
        <f>IF(O8160&gt;0, 0, IF(Q8159&gt;-O8160, 0, -O8160 - Q8159*Variables!$B$5))</f>
        <v>5.1802002041324275</v>
      </c>
      <c r="S8160">
        <f t="shared" si="766"/>
        <v>0.9644496740053754</v>
      </c>
      <c r="T8160">
        <f t="shared" si="767"/>
        <v>0</v>
      </c>
    </row>
    <row r="8161" spans="1:20" x14ac:dyDescent="0.3">
      <c r="A8161" s="3">
        <f t="shared" si="762"/>
        <v>43440</v>
      </c>
      <c r="B8161">
        <v>12</v>
      </c>
      <c r="C8161">
        <v>6</v>
      </c>
      <c r="D8161">
        <v>24</v>
      </c>
      <c r="E8161">
        <v>1</v>
      </c>
      <c r="F8161" s="1">
        <f>VLOOKUP(A8161,Weather!$A$1:$E$366, 5)</f>
        <v>0.41509433962264225</v>
      </c>
      <c r="G8161" s="1">
        <f>VLOOKUP(D8161, Winter!$A$1:$E$25, 2)</f>
        <v>272.72727272727298</v>
      </c>
      <c r="H8161" s="1">
        <f>VLOOKUP(D8161, Winter!$A$1:$E$25, 3)</f>
        <v>266.74195307023803</v>
      </c>
      <c r="I8161" s="1">
        <f>VLOOKUP(D8161, Winter!$A$1:$E$25, 5)</f>
        <v>285.04672897196201</v>
      </c>
      <c r="J8161" s="1">
        <f t="shared" si="763"/>
        <v>269.22642538070539</v>
      </c>
      <c r="K8161" s="47">
        <f t="shared" si="764"/>
        <v>5.0366943928442813</v>
      </c>
      <c r="L8161" s="48">
        <f>Solar!K8178/1000*Variables!$B$3</f>
        <v>0</v>
      </c>
      <c r="M8161" s="1">
        <f>IF(E8161=1, VLOOKUP(D8161, Sheet1!$E$2:$G$26, 2), Sheet1!$G$3)</f>
        <v>0.18618000000000001</v>
      </c>
      <c r="N8161" s="1">
        <f>'Electricity Rates'!$J$3</f>
        <v>0.19270000000000001</v>
      </c>
      <c r="O8161" s="145">
        <f>L8161-K8161</f>
        <v>-5.0366943928442813</v>
      </c>
      <c r="P8161">
        <f t="shared" si="765"/>
        <v>0.9705710095010931</v>
      </c>
      <c r="Q8161">
        <f>IF(O8161&gt;0, IF(Q8160+O8161*Variables!$B$5&lt;Variables!$B$4, Q8160+O8161*Variables!$B$5, Variables!$B$4), IF(Q8160&gt;-O8161, Q8160+O8161/Variables!$B$5, 0))</f>
        <v>0</v>
      </c>
      <c r="R8161">
        <f>IF(O8161&gt;0, 0, IF(Q8160&gt;-O8161, 0, -O8161 - Q8160*Variables!$B$5))</f>
        <v>5.0366943928442813</v>
      </c>
      <c r="S8161">
        <f t="shared" si="766"/>
        <v>0.9377317620597484</v>
      </c>
      <c r="T8161">
        <f t="shared" si="767"/>
        <v>0</v>
      </c>
    </row>
    <row r="8162" spans="1:20" x14ac:dyDescent="0.3">
      <c r="A8162" s="3">
        <f t="shared" si="762"/>
        <v>43441</v>
      </c>
      <c r="B8162">
        <v>12</v>
      </c>
      <c r="C8162">
        <v>7</v>
      </c>
      <c r="D8162">
        <v>1</v>
      </c>
      <c r="E8162">
        <v>1</v>
      </c>
      <c r="F8162" s="1">
        <f>VLOOKUP(A8162,Weather!$A$1:$E$366, 5)</f>
        <v>0.39622641509434009</v>
      </c>
      <c r="G8162" s="1">
        <f>VLOOKUP(D8162, Winter!$A$1:$E$25, 2)</f>
        <v>281.81818181818198</v>
      </c>
      <c r="H8162" s="1">
        <f>VLOOKUP(D8162, Winter!$A$1:$E$25, 3)</f>
        <v>257.04002047196798</v>
      </c>
      <c r="I8162" s="1">
        <f>VLOOKUP(D8162, Winter!$A$1:$E$25, 5)</f>
        <v>266.355140186916</v>
      </c>
      <c r="J8162" s="1">
        <f t="shared" si="763"/>
        <v>266.85778251480752</v>
      </c>
      <c r="K8162" s="47">
        <f t="shared" si="764"/>
        <v>4.9923817655661527</v>
      </c>
      <c r="L8162" s="48">
        <f>Solar!K8179/1000*Variables!$B$3</f>
        <v>0</v>
      </c>
      <c r="M8162" s="1">
        <f>IF(E8162=1, VLOOKUP(D8162, Sheet1!$E$2:$G$26, 2), Sheet1!$G$3)</f>
        <v>0.18618000000000001</v>
      </c>
      <c r="N8162" s="1">
        <f>'Electricity Rates'!$J$3</f>
        <v>0.19270000000000001</v>
      </c>
      <c r="O8162" s="145">
        <f>L8162-K8162</f>
        <v>-4.9923817655661527</v>
      </c>
      <c r="P8162">
        <f t="shared" si="765"/>
        <v>0.96203196622459763</v>
      </c>
      <c r="Q8162">
        <f>IF(O8162&gt;0, IF(Q8161+O8162*Variables!$B$5&lt;Variables!$B$4, Q8161+O8162*Variables!$B$5, Variables!$B$4), IF(Q8161&gt;-O8162, Q8161+O8162/Variables!$B$5, 0))</f>
        <v>0</v>
      </c>
      <c r="R8162">
        <f>IF(O8162&gt;0, 0, IF(Q8161&gt;-O8162, 0, -O8162 - Q8161*Variables!$B$5))</f>
        <v>4.9923817655661527</v>
      </c>
      <c r="S8162">
        <f t="shared" si="766"/>
        <v>0.92948163711310638</v>
      </c>
      <c r="T8162">
        <f t="shared" si="767"/>
        <v>0</v>
      </c>
    </row>
    <row r="8163" spans="1:20" x14ac:dyDescent="0.3">
      <c r="A8163" s="3">
        <f t="shared" si="762"/>
        <v>43441</v>
      </c>
      <c r="B8163">
        <v>12</v>
      </c>
      <c r="C8163">
        <v>7</v>
      </c>
      <c r="D8163">
        <v>2</v>
      </c>
      <c r="E8163">
        <v>1</v>
      </c>
      <c r="F8163" s="1">
        <f>VLOOKUP(A8163,Weather!$A$1:$E$366, 5)</f>
        <v>0.39622641509434009</v>
      </c>
      <c r="G8163" s="1">
        <f>VLOOKUP(D8163, Winter!$A$1:$E$25, 2)</f>
        <v>282.10356994603501</v>
      </c>
      <c r="H8163" s="1">
        <f>VLOOKUP(D8163, Winter!$A$1:$E$25, 3)</f>
        <v>280.66066600651902</v>
      </c>
      <c r="I8163" s="1">
        <f>VLOOKUP(D8163, Winter!$A$1:$E$25, 5)</f>
        <v>285.04672897196201</v>
      </c>
      <c r="J8163" s="1">
        <f t="shared" si="763"/>
        <v>281.23238266179897</v>
      </c>
      <c r="K8163" s="47">
        <f t="shared" si="764"/>
        <v>5.2613021282584507</v>
      </c>
      <c r="L8163" s="48">
        <f>Solar!K8180/1000*Variables!$B$3</f>
        <v>0</v>
      </c>
      <c r="M8163" s="1">
        <f>IF(E8163=1, VLOOKUP(D8163, Sheet1!$E$2:$G$26, 2), Sheet1!$G$3)</f>
        <v>0.18618000000000001</v>
      </c>
      <c r="N8163" s="1">
        <f>'Electricity Rates'!$J$3</f>
        <v>0.19270000000000001</v>
      </c>
      <c r="O8163" s="145">
        <f>L8163-K8163</f>
        <v>-5.2613021282584507</v>
      </c>
      <c r="P8163">
        <f t="shared" si="765"/>
        <v>1.0138529201154034</v>
      </c>
      <c r="Q8163">
        <f>IF(O8163&gt;0, IF(Q8162+O8163*Variables!$B$5&lt;Variables!$B$4, Q8162+O8163*Variables!$B$5, Variables!$B$4), IF(Q8162&gt;-O8163, Q8162+O8163/Variables!$B$5, 0))</f>
        <v>0</v>
      </c>
      <c r="R8163">
        <f>IF(O8163&gt;0, 0, IF(Q8162&gt;-O8163, 0, -O8163 - Q8162*Variables!$B$5))</f>
        <v>5.2613021282584507</v>
      </c>
      <c r="S8163">
        <f t="shared" si="766"/>
        <v>0.97954923023915841</v>
      </c>
      <c r="T8163">
        <f t="shared" si="767"/>
        <v>0</v>
      </c>
    </row>
    <row r="8164" spans="1:20" x14ac:dyDescent="0.3">
      <c r="A8164" s="3">
        <f t="shared" si="762"/>
        <v>43441</v>
      </c>
      <c r="B8164">
        <v>12</v>
      </c>
      <c r="C8164">
        <v>7</v>
      </c>
      <c r="D8164">
        <v>3</v>
      </c>
      <c r="E8164">
        <v>1</v>
      </c>
      <c r="F8164" s="1">
        <f>VLOOKUP(A8164,Weather!$A$1:$E$366, 5)</f>
        <v>0.39622641509434009</v>
      </c>
      <c r="G8164" s="1">
        <f>VLOOKUP(D8164, Winter!$A$1:$E$25, 2)</f>
        <v>282.300747198007</v>
      </c>
      <c r="H8164" s="1">
        <f>VLOOKUP(D8164, Winter!$A$1:$E$25, 3)</f>
        <v>272.72727272727298</v>
      </c>
      <c r="I8164" s="1">
        <f>VLOOKUP(D8164, Winter!$A$1:$E$25, 5)</f>
        <v>271.02803738317698</v>
      </c>
      <c r="J8164" s="1">
        <f t="shared" si="763"/>
        <v>276.52053619680908</v>
      </c>
      <c r="K8164" s="47">
        <f t="shared" si="764"/>
        <v>5.1731527921128668</v>
      </c>
      <c r="L8164" s="48">
        <f>Solar!K8181/1000*Variables!$B$3</f>
        <v>0</v>
      </c>
      <c r="M8164" s="1">
        <f>IF(E8164=1, VLOOKUP(D8164, Sheet1!$E$2:$G$26, 2), Sheet1!$G$3)</f>
        <v>0.18618000000000001</v>
      </c>
      <c r="N8164" s="1">
        <f>'Electricity Rates'!$J$3</f>
        <v>0.19270000000000001</v>
      </c>
      <c r="O8164" s="145">
        <f>L8164-K8164</f>
        <v>-5.1731527921128668</v>
      </c>
      <c r="P8164">
        <f t="shared" si="765"/>
        <v>0.99686654304014954</v>
      </c>
      <c r="Q8164">
        <f>IF(O8164&gt;0, IF(Q8163+O8164*Variables!$B$5&lt;Variables!$B$4, Q8163+O8164*Variables!$B$5, Variables!$B$4), IF(Q8163&gt;-O8164, Q8163+O8164/Variables!$B$5, 0))</f>
        <v>0</v>
      </c>
      <c r="R8164">
        <f>IF(O8164&gt;0, 0, IF(Q8163&gt;-O8164, 0, -O8164 - Q8163*Variables!$B$5))</f>
        <v>5.1731527921128668</v>
      </c>
      <c r="S8164">
        <f t="shared" si="766"/>
        <v>0.9631375868355736</v>
      </c>
      <c r="T8164">
        <f t="shared" si="767"/>
        <v>0</v>
      </c>
    </row>
    <row r="8165" spans="1:20" x14ac:dyDescent="0.3">
      <c r="A8165" s="3">
        <f t="shared" si="762"/>
        <v>43441</v>
      </c>
      <c r="B8165">
        <v>12</v>
      </c>
      <c r="C8165">
        <v>7</v>
      </c>
      <c r="D8165">
        <v>4</v>
      </c>
      <c r="E8165">
        <v>1</v>
      </c>
      <c r="F8165" s="1">
        <f>VLOOKUP(A8165,Weather!$A$1:$E$366, 5)</f>
        <v>0.39622641509434009</v>
      </c>
      <c r="G8165" s="1">
        <f>VLOOKUP(D8165, Winter!$A$1:$E$25, 2)</f>
        <v>308.82074789439099</v>
      </c>
      <c r="H8165" s="1">
        <f>VLOOKUP(D8165, Winter!$A$1:$E$25, 3)</f>
        <v>281.81818181818198</v>
      </c>
      <c r="I8165" s="1">
        <f>VLOOKUP(D8165, Winter!$A$1:$E$25, 5)</f>
        <v>285.04672897196201</v>
      </c>
      <c r="J8165" s="1">
        <f t="shared" si="763"/>
        <v>292.51731177290634</v>
      </c>
      <c r="K8165" s="47">
        <f t="shared" si="764"/>
        <v>5.4724208514565387</v>
      </c>
      <c r="L8165" s="48">
        <f>Solar!K8182/1000*Variables!$B$3</f>
        <v>0</v>
      </c>
      <c r="M8165" s="1">
        <f>IF(E8165=1, VLOOKUP(D8165, Sheet1!$E$2:$G$26, 2), Sheet1!$G$3)</f>
        <v>0.18618000000000001</v>
      </c>
      <c r="N8165" s="1">
        <f>'Electricity Rates'!$J$3</f>
        <v>0.19270000000000001</v>
      </c>
      <c r="O8165" s="145">
        <f>L8165-K8165</f>
        <v>-5.4724208514565387</v>
      </c>
      <c r="P8165">
        <f t="shared" si="765"/>
        <v>1.0545354980756751</v>
      </c>
      <c r="Q8165">
        <f>IF(O8165&gt;0, IF(Q8164+O8165*Variables!$B$5&lt;Variables!$B$4, Q8164+O8165*Variables!$B$5, Variables!$B$4), IF(Q8164&gt;-O8165, Q8164+O8165/Variables!$B$5, 0))</f>
        <v>0</v>
      </c>
      <c r="R8165">
        <f>IF(O8165&gt;0, 0, IF(Q8164&gt;-O8165, 0, -O8165 - Q8164*Variables!$B$5))</f>
        <v>5.4724208514565387</v>
      </c>
      <c r="S8165">
        <f t="shared" si="766"/>
        <v>1.0188553141241785</v>
      </c>
      <c r="T8165">
        <f t="shared" si="767"/>
        <v>0</v>
      </c>
    </row>
    <row r="8166" spans="1:20" x14ac:dyDescent="0.3">
      <c r="A8166" s="3">
        <f t="shared" si="762"/>
        <v>43441</v>
      </c>
      <c r="B8166">
        <v>12</v>
      </c>
      <c r="C8166">
        <v>7</v>
      </c>
      <c r="D8166">
        <v>5</v>
      </c>
      <c r="E8166">
        <v>1</v>
      </c>
      <c r="F8166" s="1">
        <f>VLOOKUP(A8166,Weather!$A$1:$E$366, 5)</f>
        <v>0.39622641509434009</v>
      </c>
      <c r="G8166" s="1">
        <f>VLOOKUP(D8166, Winter!$A$1:$E$25, 2)</f>
        <v>308.63160471300301</v>
      </c>
      <c r="H8166" s="1">
        <f>VLOOKUP(D8166, Winter!$A$1:$E$25, 3)</f>
        <v>300</v>
      </c>
      <c r="I8166" s="1">
        <f>VLOOKUP(D8166, Winter!$A$1:$E$25, 5)</f>
        <v>303.73831775700899</v>
      </c>
      <c r="J8166" s="1">
        <f t="shared" si="763"/>
        <v>303.42006979194457</v>
      </c>
      <c r="K8166" s="47">
        <f t="shared" si="764"/>
        <v>5.6763899087412231</v>
      </c>
      <c r="L8166" s="48">
        <f>Solar!K8183/1000*Variables!$B$3</f>
        <v>0</v>
      </c>
      <c r="M8166" s="1">
        <f>IF(E8166=1, VLOOKUP(D8166, Sheet1!$E$2:$G$26, 2), Sheet1!$G$3)</f>
        <v>0.18618000000000001</v>
      </c>
      <c r="N8166" s="1">
        <f>'Electricity Rates'!$J$3</f>
        <v>0.19270000000000001</v>
      </c>
      <c r="O8166" s="145">
        <f>L8166-K8166</f>
        <v>-5.6763899087412231</v>
      </c>
      <c r="P8166">
        <f t="shared" si="765"/>
        <v>1.0938403354144337</v>
      </c>
      <c r="Q8166">
        <f>IF(O8166&gt;0, IF(Q8165+O8166*Variables!$B$5&lt;Variables!$B$4, Q8165+O8166*Variables!$B$5, Variables!$B$4), IF(Q8165&gt;-O8166, Q8165+O8166/Variables!$B$5, 0))</f>
        <v>0</v>
      </c>
      <c r="R8166">
        <f>IF(O8166&gt;0, 0, IF(Q8165&gt;-O8166, 0, -O8166 - Q8165*Variables!$B$5))</f>
        <v>5.6763899087412231</v>
      </c>
      <c r="S8166">
        <f t="shared" si="766"/>
        <v>1.056830273209441</v>
      </c>
      <c r="T8166">
        <f t="shared" si="767"/>
        <v>0</v>
      </c>
    </row>
    <row r="8167" spans="1:20" x14ac:dyDescent="0.3">
      <c r="A8167" s="3">
        <f t="shared" si="762"/>
        <v>43441</v>
      </c>
      <c r="B8167">
        <v>12</v>
      </c>
      <c r="C8167">
        <v>7</v>
      </c>
      <c r="D8167">
        <v>6</v>
      </c>
      <c r="E8167">
        <v>1</v>
      </c>
      <c r="F8167" s="1">
        <f>VLOOKUP(A8167,Weather!$A$1:$E$366, 5)</f>
        <v>0.39622641509434009</v>
      </c>
      <c r="G8167" s="1">
        <f>VLOOKUP(D8167, Winter!$A$1:$E$25, 2)</f>
        <v>331.81818181818198</v>
      </c>
      <c r="H8167" s="1">
        <f>VLOOKUP(D8167, Winter!$A$1:$E$25, 3)</f>
        <v>317.955250948497</v>
      </c>
      <c r="I8167" s="1">
        <f>VLOOKUP(D8167, Winter!$A$1:$E$25, 5)</f>
        <v>322.42990654205602</v>
      </c>
      <c r="J8167" s="1">
        <f t="shared" si="763"/>
        <v>323.44811034969297</v>
      </c>
      <c r="K8167" s="47">
        <f t="shared" si="764"/>
        <v>6.0510749695937172</v>
      </c>
      <c r="L8167" s="48">
        <f>Solar!K8184/1000*Variables!$B$3</f>
        <v>0</v>
      </c>
      <c r="M8167" s="1">
        <f>IF(E8167=1, VLOOKUP(D8167, Sheet1!$E$2:$G$26, 2), Sheet1!$G$3)</f>
        <v>0.18618000000000001</v>
      </c>
      <c r="N8167" s="1">
        <f>'Electricity Rates'!$J$3</f>
        <v>0.19270000000000001</v>
      </c>
      <c r="O8167" s="145">
        <f>L8167-K8167</f>
        <v>-6.0510749695937172</v>
      </c>
      <c r="P8167">
        <f t="shared" si="765"/>
        <v>1.1660421466407094</v>
      </c>
      <c r="Q8167">
        <f>IF(O8167&gt;0, IF(Q8166+O8167*Variables!$B$5&lt;Variables!$B$4, Q8166+O8167*Variables!$B$5, Variables!$B$4), IF(Q8166&gt;-O8167, Q8166+O8167/Variables!$B$5, 0))</f>
        <v>0</v>
      </c>
      <c r="R8167">
        <f>IF(O8167&gt;0, 0, IF(Q8166&gt;-O8167, 0, -O8167 - Q8166*Variables!$B$5))</f>
        <v>6.0510749695937172</v>
      </c>
      <c r="S8167">
        <f t="shared" si="766"/>
        <v>1.1265891378389583</v>
      </c>
      <c r="T8167">
        <f t="shared" si="767"/>
        <v>0</v>
      </c>
    </row>
    <row r="8168" spans="1:20" x14ac:dyDescent="0.3">
      <c r="A8168" s="3">
        <f t="shared" si="762"/>
        <v>43441</v>
      </c>
      <c r="B8168">
        <v>12</v>
      </c>
      <c r="C8168">
        <v>7</v>
      </c>
      <c r="D8168">
        <v>7</v>
      </c>
      <c r="E8168">
        <v>1</v>
      </c>
      <c r="F8168" s="1">
        <f>VLOOKUP(A8168,Weather!$A$1:$E$366, 5)</f>
        <v>0.39622641509434009</v>
      </c>
      <c r="G8168" s="1">
        <f>VLOOKUP(D8168, Winter!$A$1:$E$25, 2)</f>
        <v>445.45454545454498</v>
      </c>
      <c r="H8168" s="1">
        <f>VLOOKUP(D8168, Winter!$A$1:$E$25, 3)</f>
        <v>393.94630558862502</v>
      </c>
      <c r="I8168" s="1">
        <f>VLOOKUP(D8168, Winter!$A$1:$E$25, 5)</f>
        <v>313.08411214953298</v>
      </c>
      <c r="J8168" s="1">
        <f t="shared" si="763"/>
        <v>414.35523081851784</v>
      </c>
      <c r="K8168" s="47">
        <f t="shared" si="764"/>
        <v>7.7517675494082248</v>
      </c>
      <c r="L8168" s="48">
        <f>Solar!K8185/1000*Variables!$B$3</f>
        <v>0</v>
      </c>
      <c r="M8168" s="1">
        <f>IF(E8168=1, VLOOKUP(D8168, Sheet1!$E$2:$G$26, 2), Sheet1!$G$3)</f>
        <v>0.18618000000000001</v>
      </c>
      <c r="N8168" s="1">
        <f>'Electricity Rates'!$J$3</f>
        <v>0.19270000000000001</v>
      </c>
      <c r="O8168" s="145">
        <f>L8168-K8168</f>
        <v>-7.7517675494082248</v>
      </c>
      <c r="P8168">
        <f t="shared" si="765"/>
        <v>1.493765606770965</v>
      </c>
      <c r="Q8168">
        <f>IF(O8168&gt;0, IF(Q8167+O8168*Variables!$B$5&lt;Variables!$B$4, Q8167+O8168*Variables!$B$5, Variables!$B$4), IF(Q8167&gt;-O8168, Q8167+O8168/Variables!$B$5, 0))</f>
        <v>0</v>
      </c>
      <c r="R8168">
        <f>IF(O8168&gt;0, 0, IF(Q8167&gt;-O8168, 0, -O8168 - Q8167*Variables!$B$5))</f>
        <v>7.7517675494082248</v>
      </c>
      <c r="S8168">
        <f t="shared" si="766"/>
        <v>1.4432240823488234</v>
      </c>
      <c r="T8168">
        <f t="shared" si="767"/>
        <v>0</v>
      </c>
    </row>
    <row r="8169" spans="1:20" x14ac:dyDescent="0.3">
      <c r="A8169" s="3">
        <f t="shared" si="762"/>
        <v>43441</v>
      </c>
      <c r="B8169">
        <v>12</v>
      </c>
      <c r="C8169">
        <v>7</v>
      </c>
      <c r="D8169">
        <v>8</v>
      </c>
      <c r="E8169">
        <v>1</v>
      </c>
      <c r="F8169" s="1">
        <f>VLOOKUP(A8169,Weather!$A$1:$E$366, 5)</f>
        <v>0.39622641509434009</v>
      </c>
      <c r="G8169" s="1">
        <f>VLOOKUP(D8169, Winter!$A$1:$E$25, 2)</f>
        <v>654.54545454545405</v>
      </c>
      <c r="H8169" s="1">
        <f>VLOOKUP(D8169, Winter!$A$1:$E$25, 3)</f>
        <v>498.50910668787998</v>
      </c>
      <c r="I8169" s="1">
        <f>VLOOKUP(D8169, Winter!$A$1:$E$25, 5)</f>
        <v>294.39252336448601</v>
      </c>
      <c r="J8169" s="1">
        <f t="shared" si="763"/>
        <v>560.33482942389992</v>
      </c>
      <c r="K8169" s="47">
        <f t="shared" si="764"/>
        <v>10.482757364860717</v>
      </c>
      <c r="L8169" s="48">
        <f>Solar!K8186/1000*Variables!$B$3</f>
        <v>2.7441499999999999</v>
      </c>
      <c r="M8169" s="1">
        <f>IF(E8169=1, VLOOKUP(D8169, Sheet1!$E$2:$G$26, 2), Sheet1!$G$3)</f>
        <v>0.18618000000000001</v>
      </c>
      <c r="N8169" s="1">
        <f>'Electricity Rates'!$J$3</f>
        <v>0.19270000000000001</v>
      </c>
      <c r="O8169" s="145">
        <f>L8169-K8169</f>
        <v>-7.7386073648607177</v>
      </c>
      <c r="P8169">
        <f t="shared" si="765"/>
        <v>2.0200273442086605</v>
      </c>
      <c r="Q8169">
        <f>IF(O8169&gt;0, IF(Q8168+O8169*Variables!$B$5&lt;Variables!$B$4, Q8168+O8169*Variables!$B$5, Variables!$B$4), IF(Q8168&gt;-O8169, Q8168+O8169/Variables!$B$5, 0))</f>
        <v>0</v>
      </c>
      <c r="R8169">
        <f>IF(O8169&gt;0, 0, IF(Q8168&gt;-O8169, 0, -O8169 - Q8168*Variables!$B$5))</f>
        <v>7.7386073648607177</v>
      </c>
      <c r="S8169">
        <f t="shared" si="766"/>
        <v>1.4407739191897686</v>
      </c>
      <c r="T8169">
        <f t="shared" si="767"/>
        <v>0</v>
      </c>
    </row>
    <row r="8170" spans="1:20" x14ac:dyDescent="0.3">
      <c r="A8170" s="3">
        <f t="shared" si="762"/>
        <v>43441</v>
      </c>
      <c r="B8170">
        <v>12</v>
      </c>
      <c r="C8170">
        <v>7</v>
      </c>
      <c r="D8170">
        <v>9</v>
      </c>
      <c r="E8170">
        <v>1</v>
      </c>
      <c r="F8170" s="1">
        <f>VLOOKUP(A8170,Weather!$A$1:$E$366, 5)</f>
        <v>0.39622641509434009</v>
      </c>
      <c r="G8170" s="1">
        <f>VLOOKUP(D8170, Winter!$A$1:$E$25, 2)</f>
        <v>801.59817351598099</v>
      </c>
      <c r="H8170" s="1">
        <f>VLOOKUP(D8170, Winter!$A$1:$E$25, 3)</f>
        <v>564.97068280688404</v>
      </c>
      <c r="I8170" s="1">
        <f>VLOOKUP(D8170, Winter!$A$1:$E$25, 5)</f>
        <v>313.08411214953298</v>
      </c>
      <c r="J8170" s="1">
        <f t="shared" si="763"/>
        <v>658.72874516331876</v>
      </c>
      <c r="K8170" s="47">
        <f t="shared" si="764"/>
        <v>12.32351308931807</v>
      </c>
      <c r="L8170" s="48">
        <f>Solar!K8187/1000*Variables!$B$3</f>
        <v>10.002599999999999</v>
      </c>
      <c r="M8170" s="1">
        <f>IF(E8170=1, VLOOKUP(D8170, Sheet1!$E$2:$G$26, 2), Sheet1!$G$3)</f>
        <v>0.20441999999999999</v>
      </c>
      <c r="N8170" s="1">
        <f>'Electricity Rates'!$J$3</f>
        <v>0.19270000000000001</v>
      </c>
      <c r="O8170" s="145">
        <f>L8170-K8170</f>
        <v>-2.3209130893180703</v>
      </c>
      <c r="P8170">
        <f t="shared" si="765"/>
        <v>2.3747409723115922</v>
      </c>
      <c r="Q8170">
        <f>IF(O8170&gt;0, IF(Q8169+O8170*Variables!$B$5&lt;Variables!$B$4, Q8169+O8170*Variables!$B$5, Variables!$B$4), IF(Q8169&gt;-O8170, Q8169+O8170/Variables!$B$5, 0))</f>
        <v>0</v>
      </c>
      <c r="R8170">
        <f>IF(O8170&gt;0, 0, IF(Q8169&gt;-O8170, 0, -O8170 - Q8169*Variables!$B$5))</f>
        <v>2.3209130893180703</v>
      </c>
      <c r="S8170">
        <f t="shared" si="766"/>
        <v>0.4744410537183999</v>
      </c>
      <c r="T8170">
        <f t="shared" si="767"/>
        <v>0</v>
      </c>
    </row>
    <row r="8171" spans="1:20" x14ac:dyDescent="0.3">
      <c r="A8171" s="3">
        <f t="shared" si="762"/>
        <v>43441</v>
      </c>
      <c r="B8171">
        <v>12</v>
      </c>
      <c r="C8171">
        <v>7</v>
      </c>
      <c r="D8171">
        <v>10</v>
      </c>
      <c r="E8171">
        <v>1</v>
      </c>
      <c r="F8171" s="1">
        <f>VLOOKUP(A8171,Weather!$A$1:$E$366, 5)</f>
        <v>0.39622641509434009</v>
      </c>
      <c r="G8171" s="1">
        <f>VLOOKUP(D8171, Winter!$A$1:$E$25, 2)</f>
        <v>929.05770029057601</v>
      </c>
      <c r="H8171" s="1">
        <f>VLOOKUP(D8171, Winter!$A$1:$E$25, 3)</f>
        <v>583.82380756350199</v>
      </c>
      <c r="I8171" s="1">
        <f>VLOOKUP(D8171, Winter!$A$1:$E$25, 5)</f>
        <v>331.77570093457899</v>
      </c>
      <c r="J8171" s="1">
        <f t="shared" si="763"/>
        <v>720.61459524781446</v>
      </c>
      <c r="K8171" s="47">
        <f t="shared" si="764"/>
        <v>13.481275050003076</v>
      </c>
      <c r="L8171" s="48">
        <f>Solar!K8188/1000*Variables!$B$3</f>
        <v>19.0138</v>
      </c>
      <c r="M8171" s="1">
        <f>IF(E8171=1, VLOOKUP(D8171, Sheet1!$E$2:$G$26, 2), Sheet1!$G$3)</f>
        <v>0.20441999999999999</v>
      </c>
      <c r="N8171" s="1">
        <f>'Electricity Rates'!$J$3</f>
        <v>0.19270000000000001</v>
      </c>
      <c r="O8171" s="145">
        <f>L8171-K8171</f>
        <v>5.5325249499969242</v>
      </c>
      <c r="P8171">
        <f t="shared" si="765"/>
        <v>2.5978417021355926</v>
      </c>
      <c r="Q8171">
        <f>IF(O8171&gt;0, IF(Q8170+O8171*Variables!$B$5&lt;Variables!$B$4, Q8170+O8171*Variables!$B$5, Variables!$B$4), IF(Q8170&gt;-O8171, Q8170+O8171/Variables!$B$5, 0))</f>
        <v>5.2005734529971086</v>
      </c>
      <c r="R8171">
        <f>IF(O8171&gt;0, 0, IF(Q8170&gt;-O8171, 0, -O8171 - Q8170*Variables!$B$5))</f>
        <v>0</v>
      </c>
      <c r="S8171">
        <f t="shared" si="766"/>
        <v>0</v>
      </c>
      <c r="T8171">
        <f t="shared" si="767"/>
        <v>0</v>
      </c>
    </row>
    <row r="8172" spans="1:20" x14ac:dyDescent="0.3">
      <c r="A8172" s="3">
        <f t="shared" si="762"/>
        <v>43441</v>
      </c>
      <c r="B8172">
        <v>12</v>
      </c>
      <c r="C8172">
        <v>7</v>
      </c>
      <c r="D8172">
        <v>11</v>
      </c>
      <c r="E8172">
        <v>1</v>
      </c>
      <c r="F8172" s="1">
        <f>VLOOKUP(A8172,Weather!$A$1:$E$366, 5)</f>
        <v>0.39622641509434009</v>
      </c>
      <c r="G8172" s="1">
        <f>VLOOKUP(D8172, Winter!$A$1:$E$25, 2)</f>
        <v>1001.98733914487</v>
      </c>
      <c r="H8172" s="1">
        <f>VLOOKUP(D8172, Winter!$A$1:$E$25, 3)</f>
        <v>602.66024321587895</v>
      </c>
      <c r="I8172" s="1">
        <f>VLOOKUP(D8172, Winter!$A$1:$E$25, 5)</f>
        <v>331.77570093457899</v>
      </c>
      <c r="J8172" s="1">
        <f t="shared" si="763"/>
        <v>760.88418688585671</v>
      </c>
      <c r="K8172" s="47">
        <f t="shared" si="764"/>
        <v>14.234639531660649</v>
      </c>
      <c r="L8172" s="48">
        <f>Solar!K8189/1000*Variables!$B$3</f>
        <v>22.9298</v>
      </c>
      <c r="M8172" s="1">
        <f>IF(E8172=1, VLOOKUP(D8172, Sheet1!$E$2:$G$26, 2), Sheet1!$G$3)</f>
        <v>0.20441999999999999</v>
      </c>
      <c r="N8172" s="1">
        <f>'Electricity Rates'!$J$3</f>
        <v>0.19270000000000001</v>
      </c>
      <c r="O8172" s="145">
        <f>L8172-K8172</f>
        <v>8.6951604683393509</v>
      </c>
      <c r="P8172">
        <f t="shared" si="765"/>
        <v>2.7430150377510074</v>
      </c>
      <c r="Q8172">
        <f>IF(O8172&gt;0, IF(Q8171+O8172*Variables!$B$5&lt;Variables!$B$4, Q8171+O8172*Variables!$B$5, Variables!$B$4), IF(Q8171&gt;-O8172, Q8171+O8172/Variables!$B$5, 0))</f>
        <v>13.374024293236097</v>
      </c>
      <c r="R8172">
        <f>IF(O8172&gt;0, 0, IF(Q8171&gt;-O8172, 0, -O8172 - Q8171*Variables!$B$5))</f>
        <v>0</v>
      </c>
      <c r="S8172">
        <f t="shared" si="766"/>
        <v>0</v>
      </c>
      <c r="T8172">
        <f t="shared" si="767"/>
        <v>0</v>
      </c>
    </row>
    <row r="8173" spans="1:20" x14ac:dyDescent="0.3">
      <c r="A8173" s="3">
        <f t="shared" si="762"/>
        <v>43441</v>
      </c>
      <c r="B8173">
        <v>12</v>
      </c>
      <c r="C8173">
        <v>7</v>
      </c>
      <c r="D8173">
        <v>12</v>
      </c>
      <c r="E8173">
        <v>1</v>
      </c>
      <c r="F8173" s="1">
        <f>VLOOKUP(A8173,Weather!$A$1:$E$366, 5)</f>
        <v>0.39622641509434009</v>
      </c>
      <c r="G8173" s="1">
        <f>VLOOKUP(D8173, Winter!$A$1:$E$25, 2)</f>
        <v>1020.36633457866</v>
      </c>
      <c r="H8173" s="1">
        <f>VLOOKUP(D8173, Winter!$A$1:$E$25, 3)</f>
        <v>602.46553699974402</v>
      </c>
      <c r="I8173" s="1">
        <f>VLOOKUP(D8173, Winter!$A$1:$E$25, 5)</f>
        <v>327.10280373831802</v>
      </c>
      <c r="J8173" s="1">
        <f t="shared" si="763"/>
        <v>768.0488718895034</v>
      </c>
      <c r="K8173" s="47">
        <f t="shared" si="764"/>
        <v>14.368676629740209</v>
      </c>
      <c r="L8173" s="48">
        <f>Solar!K8190/1000*Variables!$B$3</f>
        <v>26.763500000000001</v>
      </c>
      <c r="M8173" s="1">
        <f>IF(E8173=1, VLOOKUP(D8173, Sheet1!$E$2:$G$26, 2), Sheet1!$G$3)</f>
        <v>0.20441999999999999</v>
      </c>
      <c r="N8173" s="1">
        <f>'Electricity Rates'!$J$3</f>
        <v>0.19270000000000001</v>
      </c>
      <c r="O8173" s="145">
        <f>L8173-K8173</f>
        <v>12.394823370259791</v>
      </c>
      <c r="P8173">
        <f t="shared" si="765"/>
        <v>2.7688439865509382</v>
      </c>
      <c r="Q8173">
        <f>IF(O8173&gt;0, IF(Q8172+O8173*Variables!$B$5&lt;Variables!$B$4, Q8172+O8173*Variables!$B$5, Variables!$B$4), IF(Q8172&gt;-O8173, Q8172+O8173/Variables!$B$5, 0))</f>
        <v>25.0251582612803</v>
      </c>
      <c r="R8173">
        <f>IF(O8173&gt;0, 0, IF(Q8172&gt;-O8173, 0, -O8173 - Q8172*Variables!$B$5))</f>
        <v>0</v>
      </c>
      <c r="S8173">
        <f t="shared" si="766"/>
        <v>0</v>
      </c>
      <c r="T8173">
        <f t="shared" si="767"/>
        <v>0</v>
      </c>
    </row>
    <row r="8174" spans="1:20" x14ac:dyDescent="0.3">
      <c r="A8174" s="3">
        <f t="shared" si="762"/>
        <v>43441</v>
      </c>
      <c r="B8174">
        <v>12</v>
      </c>
      <c r="C8174">
        <v>7</v>
      </c>
      <c r="D8174">
        <v>13</v>
      </c>
      <c r="E8174">
        <v>1</v>
      </c>
      <c r="F8174" s="1">
        <f>VLOOKUP(A8174,Weather!$A$1:$E$366, 5)</f>
        <v>0.39622641509434009</v>
      </c>
      <c r="G8174" s="1">
        <f>VLOOKUP(D8174, Winter!$A$1:$E$25, 2)</f>
        <v>1065.99730178497</v>
      </c>
      <c r="H8174" s="1">
        <f>VLOOKUP(D8174, Winter!$A$1:$E$25, 3)</f>
        <v>611.78362020049099</v>
      </c>
      <c r="I8174" s="1">
        <f>VLOOKUP(D8174, Winter!$A$1:$E$25, 5)</f>
        <v>322.42990654205602</v>
      </c>
      <c r="J8174" s="1">
        <f t="shared" si="763"/>
        <v>791.75507894151121</v>
      </c>
      <c r="K8174" s="47">
        <f t="shared" si="764"/>
        <v>14.812172917170434</v>
      </c>
      <c r="L8174" s="48">
        <f>Solar!K8191/1000*Variables!$B$3</f>
        <v>28.7454</v>
      </c>
      <c r="M8174" s="1">
        <f>IF(E8174=1, VLOOKUP(D8174, Sheet1!$E$2:$G$26, 2), Sheet1!$G$3)</f>
        <v>0.20441999999999999</v>
      </c>
      <c r="N8174" s="1">
        <f>'Electricity Rates'!$J$3</f>
        <v>0.19270000000000001</v>
      </c>
      <c r="O8174" s="145">
        <f>L8174-K8174</f>
        <v>13.933227082829566</v>
      </c>
      <c r="P8174">
        <f t="shared" si="765"/>
        <v>2.854305721138743</v>
      </c>
      <c r="Q8174">
        <f>IF(O8174&gt;0, IF(Q8173+O8174*Variables!$B$5&lt;Variables!$B$4, Q8173+O8174*Variables!$B$5, Variables!$B$4), IF(Q8173&gt;-O8174, Q8173+O8174/Variables!$B$5, 0))</f>
        <v>38.12239171914009</v>
      </c>
      <c r="R8174">
        <f>IF(O8174&gt;0, 0, IF(Q8173&gt;-O8174, 0, -O8174 - Q8173*Variables!$B$5))</f>
        <v>0</v>
      </c>
      <c r="S8174">
        <f t="shared" si="766"/>
        <v>0</v>
      </c>
      <c r="T8174">
        <f t="shared" si="767"/>
        <v>0</v>
      </c>
    </row>
    <row r="8175" spans="1:20" x14ac:dyDescent="0.3">
      <c r="A8175" s="3">
        <f t="shared" si="762"/>
        <v>43441</v>
      </c>
      <c r="B8175">
        <v>12</v>
      </c>
      <c r="C8175">
        <v>7</v>
      </c>
      <c r="D8175">
        <v>14</v>
      </c>
      <c r="E8175">
        <v>1</v>
      </c>
      <c r="F8175" s="1">
        <f>VLOOKUP(A8175,Weather!$A$1:$E$366, 5)</f>
        <v>0.39622641509434009</v>
      </c>
      <c r="G8175" s="1">
        <f>VLOOKUP(D8175, Winter!$A$1:$E$25, 2)</f>
        <v>1084.3762972187601</v>
      </c>
      <c r="H8175" s="1">
        <f>VLOOKUP(D8175, Winter!$A$1:$E$25, 3)</f>
        <v>611.59447701910301</v>
      </c>
      <c r="I8175" s="1">
        <f>VLOOKUP(D8175, Winter!$A$1:$E$25, 5)</f>
        <v>303.73831775700899</v>
      </c>
      <c r="J8175" s="1">
        <f t="shared" si="763"/>
        <v>798.92312275859001</v>
      </c>
      <c r="K8175" s="47">
        <f t="shared" si="764"/>
        <v>14.946272852011862</v>
      </c>
      <c r="L8175" s="48">
        <f>Solar!K8192/1000*Variables!$B$3</f>
        <v>24.6463</v>
      </c>
      <c r="M8175" s="1">
        <f>IF(E8175=1, VLOOKUP(D8175, Sheet1!$E$2:$G$26, 2), Sheet1!$G$3)</f>
        <v>0.20441999999999999</v>
      </c>
      <c r="N8175" s="1">
        <f>'Electricity Rates'!$J$3</f>
        <v>0.19270000000000001</v>
      </c>
      <c r="O8175" s="145">
        <f>L8175-K8175</f>
        <v>9.7000271479881377</v>
      </c>
      <c r="P8175">
        <f t="shared" si="765"/>
        <v>2.8801467785826862</v>
      </c>
      <c r="Q8175">
        <f>IF(O8175&gt;0, IF(Q8174+O8175*Variables!$B$5&lt;Variables!$B$4, Q8174+O8175*Variables!$B$5, Variables!$B$4), IF(Q8174&gt;-O8175, Q8174+O8175/Variables!$B$5, 0))</f>
        <v>47.240417238248938</v>
      </c>
      <c r="R8175">
        <f>IF(O8175&gt;0, 0, IF(Q8174&gt;-O8175, 0, -O8175 - Q8174*Variables!$B$5))</f>
        <v>0</v>
      </c>
      <c r="S8175">
        <f t="shared" si="766"/>
        <v>0</v>
      </c>
      <c r="T8175">
        <f t="shared" si="767"/>
        <v>0</v>
      </c>
    </row>
    <row r="8176" spans="1:20" x14ac:dyDescent="0.3">
      <c r="A8176" s="3">
        <f t="shared" si="762"/>
        <v>43441</v>
      </c>
      <c r="B8176">
        <v>12</v>
      </c>
      <c r="C8176">
        <v>7</v>
      </c>
      <c r="D8176">
        <v>15</v>
      </c>
      <c r="E8176">
        <v>1</v>
      </c>
      <c r="F8176" s="1">
        <f>VLOOKUP(A8176,Weather!$A$1:$E$366, 5)</f>
        <v>0.39622641509434009</v>
      </c>
      <c r="G8176" s="1">
        <f>VLOOKUP(D8176, Winter!$A$1:$E$25, 2)</f>
        <v>1093.6540058115399</v>
      </c>
      <c r="H8176" s="1">
        <f>VLOOKUP(D8176, Winter!$A$1:$E$25, 3)</f>
        <v>601.87029228184497</v>
      </c>
      <c r="I8176" s="1">
        <f>VLOOKUP(D8176, Winter!$A$1:$E$25, 5)</f>
        <v>271.02803738317698</v>
      </c>
      <c r="J8176" s="1">
        <f t="shared" si="763"/>
        <v>796.72799009549794</v>
      </c>
      <c r="K8176" s="47">
        <f t="shared" si="764"/>
        <v>14.905206257749761</v>
      </c>
      <c r="L8176" s="48">
        <f>Solar!K8193/1000*Variables!$B$3</f>
        <v>20.3611</v>
      </c>
      <c r="M8176" s="1">
        <f>IF(E8176=1, VLOOKUP(D8176, Sheet1!$E$2:$G$26, 2), Sheet1!$G$3)</f>
        <v>0.20441999999999999</v>
      </c>
      <c r="N8176" s="1">
        <f>'Electricity Rates'!$J$3</f>
        <v>0.19270000000000001</v>
      </c>
      <c r="O8176" s="145">
        <f>L8176-K8176</f>
        <v>5.4558937422502396</v>
      </c>
      <c r="P8176">
        <f t="shared" si="765"/>
        <v>2.872233245868379</v>
      </c>
      <c r="Q8176">
        <f>IF(O8176&gt;0, IF(Q8175+O8176*Variables!$B$5&lt;Variables!$B$4, Q8175+O8176*Variables!$B$5, Variables!$B$4), IF(Q8175&gt;-O8176, Q8175+O8176/Variables!$B$5, 0))</f>
        <v>52.368957355964163</v>
      </c>
      <c r="R8176">
        <f>IF(O8176&gt;0, 0, IF(Q8175&gt;-O8176, 0, -O8176 - Q8175*Variables!$B$5))</f>
        <v>0</v>
      </c>
      <c r="S8176">
        <f t="shared" si="766"/>
        <v>0</v>
      </c>
      <c r="T8176">
        <f t="shared" si="767"/>
        <v>0</v>
      </c>
    </row>
    <row r="8177" spans="1:20" x14ac:dyDescent="0.3">
      <c r="A8177" s="3">
        <f t="shared" si="762"/>
        <v>43441</v>
      </c>
      <c r="B8177">
        <v>12</v>
      </c>
      <c r="C8177">
        <v>7</v>
      </c>
      <c r="D8177">
        <v>16</v>
      </c>
      <c r="E8177">
        <v>1</v>
      </c>
      <c r="F8177" s="1">
        <f>VLOOKUP(A8177,Weather!$A$1:$E$366, 5)</f>
        <v>0.39622641509434009</v>
      </c>
      <c r="G8177" s="1">
        <f>VLOOKUP(D8177, Winter!$A$1:$E$25, 2)</f>
        <v>1039.2953507679499</v>
      </c>
      <c r="H8177" s="1">
        <f>VLOOKUP(D8177, Winter!$A$1:$E$25, 3)</f>
        <v>558.82352941176396</v>
      </c>
      <c r="I8177" s="1">
        <f>VLOOKUP(D8177, Winter!$A$1:$E$25, 5)</f>
        <v>252.336448598131</v>
      </c>
      <c r="J8177" s="1">
        <f t="shared" si="763"/>
        <v>749.19915674157369</v>
      </c>
      <c r="K8177" s="47">
        <f t="shared" si="764"/>
        <v>14.016035708782926</v>
      </c>
      <c r="L8177" s="48">
        <f>Solar!K8194/1000*Variables!$B$3</f>
        <v>11.92545</v>
      </c>
      <c r="M8177" s="1">
        <f>IF(E8177=1, VLOOKUP(D8177, Sheet1!$E$2:$G$26, 2), Sheet1!$G$3)</f>
        <v>0.20441999999999999</v>
      </c>
      <c r="N8177" s="1">
        <f>'Electricity Rates'!$J$3</f>
        <v>0.19270000000000001</v>
      </c>
      <c r="O8177" s="145">
        <f>L8177-K8177</f>
        <v>-2.0905857087829265</v>
      </c>
      <c r="P8177">
        <f t="shared" si="765"/>
        <v>2.7008900810824699</v>
      </c>
      <c r="Q8177">
        <f>IF(O8177&gt;0, IF(Q8176+O8177*Variables!$B$5&lt;Variables!$B$4, Q8176+O8177*Variables!$B$5, Variables!$B$4), IF(Q8176&gt;-O8177, Q8176+O8177/Variables!$B$5, 0))</f>
        <v>50.144930006195089</v>
      </c>
      <c r="R8177">
        <f>IF(O8177&gt;0, 0, IF(Q8176&gt;-O8177, 0, -O8177 - Q8176*Variables!$B$5))</f>
        <v>0</v>
      </c>
      <c r="S8177">
        <f t="shared" si="766"/>
        <v>0</v>
      </c>
      <c r="T8177">
        <f t="shared" si="767"/>
        <v>0</v>
      </c>
    </row>
    <row r="8178" spans="1:20" x14ac:dyDescent="0.3">
      <c r="A8178" s="3">
        <f t="shared" si="762"/>
        <v>43441</v>
      </c>
      <c r="B8178">
        <v>12</v>
      </c>
      <c r="C8178">
        <v>7</v>
      </c>
      <c r="D8178">
        <v>17</v>
      </c>
      <c r="E8178">
        <v>1</v>
      </c>
      <c r="F8178" s="1">
        <f>VLOOKUP(A8178,Weather!$A$1:$E$366, 5)</f>
        <v>0.39622641509434009</v>
      </c>
      <c r="G8178" s="1">
        <f>VLOOKUP(D8178, Winter!$A$1:$E$25, 2)</f>
        <v>889.47696139476898</v>
      </c>
      <c r="H8178" s="1">
        <f>VLOOKUP(D8178, Winter!$A$1:$E$25, 3)</f>
        <v>506.24728802056097</v>
      </c>
      <c r="I8178" s="1">
        <f>VLOOKUP(D8178, Winter!$A$1:$E$25, 5)</f>
        <v>228.971962616822</v>
      </c>
      <c r="J8178" s="1">
        <f t="shared" si="763"/>
        <v>658.09300765939827</v>
      </c>
      <c r="K8178" s="47">
        <f t="shared" si="764"/>
        <v>12.311619696918756</v>
      </c>
      <c r="L8178" s="48">
        <f>Solar!K8195/1000*Variables!$B$3</f>
        <v>2.9933000000000001</v>
      </c>
      <c r="M8178" s="1">
        <f>IF(E8178=1, VLOOKUP(D8178, Sheet1!$E$2:$G$26, 2), Sheet1!$G$3)</f>
        <v>0.20441999999999999</v>
      </c>
      <c r="N8178" s="1">
        <f>'Electricity Rates'!$J$3</f>
        <v>0.19270000000000001</v>
      </c>
      <c r="O8178" s="145">
        <f>L8178-K8178</f>
        <v>-9.3183196969187563</v>
      </c>
      <c r="P8178">
        <f t="shared" si="765"/>
        <v>2.3724491155962446</v>
      </c>
      <c r="Q8178">
        <f>IF(O8178&gt;0, IF(Q8177+O8178*Variables!$B$5&lt;Variables!$B$4, Q8177+O8178*Variables!$B$5, Variables!$B$4), IF(Q8177&gt;-O8178, Q8177+O8178/Variables!$B$5, 0))</f>
        <v>40.231823945643221</v>
      </c>
      <c r="R8178">
        <f>IF(O8178&gt;0, 0, IF(Q8177&gt;-O8178, 0, -O8178 - Q8177*Variables!$B$5))</f>
        <v>0</v>
      </c>
      <c r="S8178">
        <f t="shared" si="766"/>
        <v>0</v>
      </c>
      <c r="T8178">
        <f t="shared" si="767"/>
        <v>0</v>
      </c>
    </row>
    <row r="8179" spans="1:20" x14ac:dyDescent="0.3">
      <c r="A8179" s="3">
        <f t="shared" si="762"/>
        <v>43441</v>
      </c>
      <c r="B8179">
        <v>12</v>
      </c>
      <c r="C8179">
        <v>7</v>
      </c>
      <c r="D8179">
        <v>18</v>
      </c>
      <c r="E8179">
        <v>1</v>
      </c>
      <c r="F8179" s="1">
        <f>VLOOKUP(A8179,Weather!$A$1:$E$366, 5)</f>
        <v>0.39622641509434009</v>
      </c>
      <c r="G8179" s="1">
        <f>VLOOKUP(D8179, Winter!$A$1:$E$25, 2)</f>
        <v>689.67932752179297</v>
      </c>
      <c r="H8179" s="1">
        <f>VLOOKUP(D8179, Winter!$A$1:$E$25, 3)</f>
        <v>477.48083534529701</v>
      </c>
      <c r="I8179" s="1">
        <f>VLOOKUP(D8179, Winter!$A$1:$E$25, 5)</f>
        <v>257.009345794392</v>
      </c>
      <c r="J8179" s="1">
        <f t="shared" si="763"/>
        <v>561.5594831888144</v>
      </c>
      <c r="K8179" s="47">
        <f t="shared" si="764"/>
        <v>10.505668216728983</v>
      </c>
      <c r="L8179" s="48">
        <f>Solar!K8196/1000*Variables!$B$3</f>
        <v>0</v>
      </c>
      <c r="M8179" s="1">
        <f>IF(E8179=1, VLOOKUP(D8179, Sheet1!$E$2:$G$26, 2), Sheet1!$G$3)</f>
        <v>0.20441999999999999</v>
      </c>
      <c r="N8179" s="1">
        <f>'Electricity Rates'!$J$3</f>
        <v>0.19270000000000001</v>
      </c>
      <c r="O8179" s="145">
        <f>L8179-K8179</f>
        <v>-10.505668216728983</v>
      </c>
      <c r="P8179">
        <f t="shared" si="765"/>
        <v>2.0244422653636751</v>
      </c>
      <c r="Q8179">
        <f>IF(O8179&gt;0, IF(Q8178+O8179*Variables!$B$5&lt;Variables!$B$4, Q8178+O8179*Variables!$B$5, Variables!$B$4), IF(Q8178&gt;-O8179, Q8178+O8179/Variables!$B$5, 0))</f>
        <v>29.055581161888981</v>
      </c>
      <c r="R8179">
        <f>IF(O8179&gt;0, 0, IF(Q8178&gt;-O8179, 0, -O8179 - Q8178*Variables!$B$5))</f>
        <v>0</v>
      </c>
      <c r="S8179">
        <f t="shared" si="766"/>
        <v>0</v>
      </c>
      <c r="T8179">
        <f t="shared" si="767"/>
        <v>0</v>
      </c>
    </row>
    <row r="8180" spans="1:20" x14ac:dyDescent="0.3">
      <c r="A8180" s="3">
        <f t="shared" si="762"/>
        <v>43441</v>
      </c>
      <c r="B8180">
        <v>12</v>
      </c>
      <c r="C8180">
        <v>7</v>
      </c>
      <c r="D8180">
        <v>19</v>
      </c>
      <c r="E8180">
        <v>1</v>
      </c>
      <c r="F8180" s="1">
        <f>VLOOKUP(A8180,Weather!$A$1:$E$366, 5)</f>
        <v>0.39622641509434009</v>
      </c>
      <c r="G8180" s="1">
        <f>VLOOKUP(D8180, Winter!$A$1:$E$25, 2)</f>
        <v>503.50249066002402</v>
      </c>
      <c r="H8180" s="1">
        <f>VLOOKUP(D8180, Winter!$A$1:$E$25, 3)</f>
        <v>367.75553800108997</v>
      </c>
      <c r="I8180" s="1">
        <f>VLOOKUP(D8180, Winter!$A$1:$E$25, 5)</f>
        <v>266.355140186916</v>
      </c>
      <c r="J8180" s="1">
        <f t="shared" si="763"/>
        <v>421.54206641312049</v>
      </c>
      <c r="K8180" s="47">
        <f t="shared" si="764"/>
        <v>7.8862190412721542</v>
      </c>
      <c r="L8180" s="48">
        <f>Solar!K8197/1000*Variables!$B$3</f>
        <v>0</v>
      </c>
      <c r="M8180" s="1">
        <f>IF(E8180=1, VLOOKUP(D8180, Sheet1!$E$2:$G$26, 2), Sheet1!$G$3)</f>
        <v>0.20441999999999999</v>
      </c>
      <c r="N8180" s="1">
        <f>'Electricity Rates'!$J$3</f>
        <v>0.19270000000000001</v>
      </c>
      <c r="O8180" s="145">
        <f>L8180-K8180</f>
        <v>-7.8862190412721542</v>
      </c>
      <c r="P8180">
        <f t="shared" si="765"/>
        <v>1.5196744092531442</v>
      </c>
      <c r="Q8180">
        <f>IF(O8180&gt;0, IF(Q8179+O8180*Variables!$B$5&lt;Variables!$B$4, Q8179+O8180*Variables!$B$5, Variables!$B$4), IF(Q8179&gt;-O8180, Q8179+O8180/Variables!$B$5, 0))</f>
        <v>20.66598643713137</v>
      </c>
      <c r="R8180">
        <f>IF(O8180&gt;0, 0, IF(Q8179&gt;-O8180, 0, -O8180 - Q8179*Variables!$B$5))</f>
        <v>0</v>
      </c>
      <c r="S8180">
        <f t="shared" si="766"/>
        <v>0</v>
      </c>
      <c r="T8180">
        <f t="shared" si="767"/>
        <v>0</v>
      </c>
    </row>
    <row r="8181" spans="1:20" x14ac:dyDescent="0.3">
      <c r="A8181" s="3">
        <f t="shared" si="762"/>
        <v>43441</v>
      </c>
      <c r="B8181">
        <v>12</v>
      </c>
      <c r="C8181">
        <v>7</v>
      </c>
      <c r="D8181">
        <v>20</v>
      </c>
      <c r="E8181">
        <v>1</v>
      </c>
      <c r="F8181" s="1">
        <f>VLOOKUP(A8181,Weather!$A$1:$E$366, 5)</f>
        <v>0.39622641509434009</v>
      </c>
      <c r="G8181" s="1">
        <f>VLOOKUP(D8181, Winter!$A$1:$E$25, 2)</f>
        <v>385.507471980074</v>
      </c>
      <c r="H8181" s="1">
        <f>VLOOKUP(D8181, Winter!$A$1:$E$25, 3)</f>
        <v>329.45960680470398</v>
      </c>
      <c r="I8181" s="1">
        <f>VLOOKUP(D8181, Winter!$A$1:$E$25, 5)</f>
        <v>275.70093457943898</v>
      </c>
      <c r="J8181" s="1">
        <f t="shared" si="763"/>
        <v>351.66725149683174</v>
      </c>
      <c r="K8181" s="47">
        <f t="shared" si="764"/>
        <v>6.5789993358058805</v>
      </c>
      <c r="L8181" s="48">
        <f>Solar!K8198/1000*Variables!$B$3</f>
        <v>0</v>
      </c>
      <c r="M8181" s="1">
        <f>IF(E8181=1, VLOOKUP(D8181, Sheet1!$E$2:$G$26, 2), Sheet1!$G$3)</f>
        <v>0.20441999999999999</v>
      </c>
      <c r="N8181" s="1">
        <f>'Electricity Rates'!$J$3</f>
        <v>0.19270000000000001</v>
      </c>
      <c r="O8181" s="145">
        <f>L8181-K8181</f>
        <v>-6.5789993358058805</v>
      </c>
      <c r="P8181">
        <f t="shared" si="765"/>
        <v>1.2677731720097933</v>
      </c>
      <c r="Q8181">
        <f>IF(O8181&gt;0, IF(Q8180+O8181*Variables!$B$5&lt;Variables!$B$4, Q8180+O8181*Variables!$B$5, Variables!$B$4), IF(Q8180&gt;-O8181, Q8180+O8181/Variables!$B$5, 0))</f>
        <v>13.667050973508092</v>
      </c>
      <c r="R8181">
        <f>IF(O8181&gt;0, 0, IF(Q8180&gt;-O8181, 0, -O8181 - Q8180*Variables!$B$5))</f>
        <v>0</v>
      </c>
      <c r="S8181">
        <f t="shared" si="766"/>
        <v>0</v>
      </c>
      <c r="T8181">
        <f t="shared" si="767"/>
        <v>0</v>
      </c>
    </row>
    <row r="8182" spans="1:20" x14ac:dyDescent="0.3">
      <c r="A8182" s="3">
        <f t="shared" si="762"/>
        <v>43441</v>
      </c>
      <c r="B8182">
        <v>12</v>
      </c>
      <c r="C8182">
        <v>7</v>
      </c>
      <c r="D8182">
        <v>21</v>
      </c>
      <c r="E8182">
        <v>1</v>
      </c>
      <c r="F8182" s="1">
        <f>VLOOKUP(A8182,Weather!$A$1:$E$366, 5)</f>
        <v>0.39622641509434009</v>
      </c>
      <c r="G8182" s="1">
        <f>VLOOKUP(D8182, Winter!$A$1:$E$25, 2)</f>
        <v>340.23972602739599</v>
      </c>
      <c r="H8182" s="1">
        <f>VLOOKUP(D8182, Winter!$A$1:$E$25, 3)</f>
        <v>286.390591795636</v>
      </c>
      <c r="I8182" s="1">
        <f>VLOOKUP(D8182, Winter!$A$1:$E$25, 5)</f>
        <v>289.71962616822401</v>
      </c>
      <c r="J8182" s="1">
        <f t="shared" si="763"/>
        <v>307.72704120822016</v>
      </c>
      <c r="K8182" s="47">
        <f t="shared" si="764"/>
        <v>5.7569648328105094</v>
      </c>
      <c r="L8182" s="48">
        <f>Solar!K8199/1000*Variables!$B$3</f>
        <v>0</v>
      </c>
      <c r="M8182" s="1">
        <f>IF(E8182=1, VLOOKUP(D8182, Sheet1!$E$2:$G$26, 2), Sheet1!$G$3)</f>
        <v>0.20441999999999999</v>
      </c>
      <c r="N8182" s="1">
        <f>'Electricity Rates'!$J$3</f>
        <v>0.19270000000000001</v>
      </c>
      <c r="O8182" s="145">
        <f>L8182-K8182</f>
        <v>-5.7569648328105094</v>
      </c>
      <c r="P8182">
        <f t="shared" si="765"/>
        <v>1.1093671232825852</v>
      </c>
      <c r="Q8182">
        <f>IF(O8182&gt;0, IF(Q8181+O8182*Variables!$B$5&lt;Variables!$B$4, Q8181+O8182*Variables!$B$5, Variables!$B$4), IF(Q8181&gt;-O8182, Q8181+O8182/Variables!$B$5, 0))</f>
        <v>7.5426203003054217</v>
      </c>
      <c r="R8182">
        <f>IF(O8182&gt;0, 0, IF(Q8181&gt;-O8182, 0, -O8182 - Q8181*Variables!$B$5))</f>
        <v>0</v>
      </c>
      <c r="S8182">
        <f t="shared" si="766"/>
        <v>0</v>
      </c>
      <c r="T8182">
        <f t="shared" si="767"/>
        <v>0</v>
      </c>
    </row>
    <row r="8183" spans="1:20" x14ac:dyDescent="0.3">
      <c r="A8183" s="3">
        <f t="shared" si="762"/>
        <v>43441</v>
      </c>
      <c r="B8183">
        <v>12</v>
      </c>
      <c r="C8183">
        <v>7</v>
      </c>
      <c r="D8183">
        <v>22</v>
      </c>
      <c r="E8183">
        <v>1</v>
      </c>
      <c r="F8183" s="1">
        <f>VLOOKUP(A8183,Weather!$A$1:$E$366, 5)</f>
        <v>0.39622641509434009</v>
      </c>
      <c r="G8183" s="1">
        <f>VLOOKUP(D8183, Winter!$A$1:$E$25, 2)</f>
        <v>300</v>
      </c>
      <c r="H8183" s="1">
        <f>VLOOKUP(D8183, Winter!$A$1:$E$25, 3)</f>
        <v>271.915575384683</v>
      </c>
      <c r="I8183" s="1">
        <f>VLOOKUP(D8183, Winter!$A$1:$E$25, 5)</f>
        <v>285.04672897196201</v>
      </c>
      <c r="J8183" s="1">
        <f t="shared" si="763"/>
        <v>283.04336626999731</v>
      </c>
      <c r="K8183" s="47">
        <f t="shared" si="764"/>
        <v>5.2951820528314091</v>
      </c>
      <c r="L8183" s="48">
        <f>Solar!K8200/1000*Variables!$B$3</f>
        <v>0</v>
      </c>
      <c r="M8183" s="1">
        <f>IF(E8183=1, VLOOKUP(D8183, Sheet1!$E$2:$G$26, 2), Sheet1!$G$3)</f>
        <v>0.18618000000000001</v>
      </c>
      <c r="N8183" s="1">
        <f>'Electricity Rates'!$J$3</f>
        <v>0.19270000000000001</v>
      </c>
      <c r="O8183" s="145">
        <f>L8183-K8183</f>
        <v>-5.2951820528314091</v>
      </c>
      <c r="P8183">
        <f t="shared" si="765"/>
        <v>1.0203815815806125</v>
      </c>
      <c r="Q8183">
        <f>IF(O8183&gt;0, IF(Q8182+O8183*Variables!$B$5&lt;Variables!$B$4, Q8182+O8183*Variables!$B$5, Variables!$B$4), IF(Q8182&gt;-O8183, Q8182+O8183/Variables!$B$5, 0))</f>
        <v>1.9094479036762628</v>
      </c>
      <c r="R8183">
        <f>IF(O8183&gt;0, 0, IF(Q8182&gt;-O8183, 0, -O8183 - Q8182*Variables!$B$5))</f>
        <v>0</v>
      </c>
      <c r="S8183">
        <f t="shared" si="766"/>
        <v>0</v>
      </c>
      <c r="T8183">
        <f t="shared" si="767"/>
        <v>0</v>
      </c>
    </row>
    <row r="8184" spans="1:20" x14ac:dyDescent="0.3">
      <c r="A8184" s="3">
        <f t="shared" si="762"/>
        <v>43441</v>
      </c>
      <c r="B8184">
        <v>12</v>
      </c>
      <c r="C8184">
        <v>7</v>
      </c>
      <c r="D8184">
        <v>23</v>
      </c>
      <c r="E8184">
        <v>1</v>
      </c>
      <c r="F8184" s="1">
        <f>VLOOKUP(A8184,Weather!$A$1:$E$366, 5)</f>
        <v>0.39622641509434009</v>
      </c>
      <c r="G8184" s="1">
        <f>VLOOKUP(D8184, Winter!$A$1:$E$25, 2)</f>
        <v>290.90909090909099</v>
      </c>
      <c r="H8184" s="1">
        <f>VLOOKUP(D8184, Winter!$A$1:$E$25, 3)</f>
        <v>266.95334839061297</v>
      </c>
      <c r="I8184" s="1">
        <f>VLOOKUP(D8184, Winter!$A$1:$E$25, 5)</f>
        <v>285.04672897196201</v>
      </c>
      <c r="J8184" s="1">
        <f t="shared" si="763"/>
        <v>276.44524636963257</v>
      </c>
      <c r="K8184" s="47">
        <f t="shared" si="764"/>
        <v>5.171744268228772</v>
      </c>
      <c r="L8184" s="48">
        <f>Solar!K8201/1000*Variables!$B$3</f>
        <v>0</v>
      </c>
      <c r="M8184" s="1">
        <f>IF(E8184=1, VLOOKUP(D8184, Sheet1!$E$2:$G$26, 2), Sheet1!$G$3)</f>
        <v>0.18618000000000001</v>
      </c>
      <c r="N8184" s="1">
        <f>'Electricity Rates'!$J$3</f>
        <v>0.19270000000000001</v>
      </c>
      <c r="O8184" s="145">
        <f>L8184-K8184</f>
        <v>-5.171744268228772</v>
      </c>
      <c r="P8184">
        <f t="shared" si="765"/>
        <v>0.99659512048768439</v>
      </c>
      <c r="Q8184">
        <f>IF(O8184&gt;0, IF(Q8183+O8184*Variables!$B$5&lt;Variables!$B$4, Q8183+O8184*Variables!$B$5, Variables!$B$4), IF(Q8183&gt;-O8184, Q8183+O8184/Variables!$B$5, 0))</f>
        <v>0</v>
      </c>
      <c r="R8184">
        <f>IF(O8184&gt;0, 0, IF(Q8183&gt;-O8184, 0, -O8184 - Q8183*Variables!$B$5))</f>
        <v>3.376863238773085</v>
      </c>
      <c r="S8184">
        <f t="shared" si="766"/>
        <v>0.62870439779477305</v>
      </c>
      <c r="T8184">
        <f t="shared" si="767"/>
        <v>0</v>
      </c>
    </row>
    <row r="8185" spans="1:20" x14ac:dyDescent="0.3">
      <c r="A8185" s="3">
        <f t="shared" si="762"/>
        <v>43441</v>
      </c>
      <c r="B8185">
        <v>12</v>
      </c>
      <c r="C8185">
        <v>7</v>
      </c>
      <c r="D8185">
        <v>24</v>
      </c>
      <c r="E8185">
        <v>1</v>
      </c>
      <c r="F8185" s="1">
        <f>VLOOKUP(A8185,Weather!$A$1:$E$366, 5)</f>
        <v>0.39622641509434009</v>
      </c>
      <c r="G8185" s="1">
        <f>VLOOKUP(D8185, Winter!$A$1:$E$25, 2)</f>
        <v>272.72727272727298</v>
      </c>
      <c r="H8185" s="1">
        <f>VLOOKUP(D8185, Winter!$A$1:$E$25, 3)</f>
        <v>266.74195307023803</v>
      </c>
      <c r="I8185" s="1">
        <f>VLOOKUP(D8185, Winter!$A$1:$E$25, 5)</f>
        <v>285.04672897196201</v>
      </c>
      <c r="J8185" s="1">
        <f t="shared" si="763"/>
        <v>269.11349482113866</v>
      </c>
      <c r="K8185" s="47">
        <f t="shared" si="764"/>
        <v>5.0345816852400924</v>
      </c>
      <c r="L8185" s="48">
        <f>Solar!K8202/1000*Variables!$B$3</f>
        <v>0</v>
      </c>
      <c r="M8185" s="1">
        <f>IF(E8185=1, VLOOKUP(D8185, Sheet1!$E$2:$G$26, 2), Sheet1!$G$3)</f>
        <v>0.18618000000000001</v>
      </c>
      <c r="N8185" s="1">
        <f>'Electricity Rates'!$J$3</f>
        <v>0.19270000000000001</v>
      </c>
      <c r="O8185" s="145">
        <f>L8185-K8185</f>
        <v>-5.0345816852400924</v>
      </c>
      <c r="P8185">
        <f t="shared" si="765"/>
        <v>0.97016389074576581</v>
      </c>
      <c r="Q8185">
        <f>IF(O8185&gt;0, IF(Q8184+O8185*Variables!$B$5&lt;Variables!$B$4, Q8184+O8185*Variables!$B$5, Variables!$B$4), IF(Q8184&gt;-O8185, Q8184+O8185/Variables!$B$5, 0))</f>
        <v>0</v>
      </c>
      <c r="R8185">
        <f>IF(O8185&gt;0, 0, IF(Q8184&gt;-O8185, 0, -O8185 - Q8184*Variables!$B$5))</f>
        <v>5.0345816852400924</v>
      </c>
      <c r="S8185">
        <f t="shared" si="766"/>
        <v>0.93733841815800045</v>
      </c>
      <c r="T8185">
        <f t="shared" si="767"/>
        <v>0</v>
      </c>
    </row>
    <row r="8186" spans="1:20" x14ac:dyDescent="0.3">
      <c r="A8186" s="3">
        <f t="shared" si="762"/>
        <v>43442</v>
      </c>
      <c r="B8186">
        <v>12</v>
      </c>
      <c r="C8186">
        <v>8</v>
      </c>
      <c r="D8186">
        <v>1</v>
      </c>
      <c r="E8186">
        <v>0</v>
      </c>
      <c r="F8186" s="1">
        <f>VLOOKUP(A8186,Weather!$A$1:$E$366, 5)</f>
        <v>0.35849056603773577</v>
      </c>
      <c r="G8186" s="1">
        <f>VLOOKUP(D8186, Winter!$A$1:$E$25, 2)</f>
        <v>281.81818181818198</v>
      </c>
      <c r="H8186" s="1">
        <f>VLOOKUP(D8186, Winter!$A$1:$E$25, 3)</f>
        <v>257.04002047196798</v>
      </c>
      <c r="I8186" s="1">
        <f>VLOOKUP(D8186, Winter!$A$1:$E$25, 5)</f>
        <v>266.355140186916</v>
      </c>
      <c r="J8186" s="1">
        <f t="shared" si="763"/>
        <v>266.355140186916</v>
      </c>
      <c r="K8186" s="47">
        <f t="shared" si="764"/>
        <v>4.9829783208971614</v>
      </c>
      <c r="L8186" s="48">
        <f>Solar!K8203/1000*Variables!$B$3</f>
        <v>0</v>
      </c>
      <c r="M8186" s="1">
        <f>IF(E8186=1, VLOOKUP(D8186, Sheet1!$E$2:$G$26, 2), Sheet1!$G$3)</f>
        <v>0.18618000000000001</v>
      </c>
      <c r="N8186" s="1">
        <f>'Electricity Rates'!$J$3</f>
        <v>0.19270000000000001</v>
      </c>
      <c r="O8186" s="145">
        <f>L8186-K8186</f>
        <v>-4.9829783208971614</v>
      </c>
      <c r="P8186">
        <f t="shared" si="765"/>
        <v>0.96021992243688303</v>
      </c>
      <c r="Q8186">
        <f>IF(O8186&gt;0, IF(Q8185+O8186*Variables!$B$5&lt;Variables!$B$4, Q8185+O8186*Variables!$B$5, Variables!$B$4), IF(Q8185&gt;-O8186, Q8185+O8186/Variables!$B$5, 0))</f>
        <v>0</v>
      </c>
      <c r="R8186">
        <f>IF(O8186&gt;0, 0, IF(Q8185&gt;-O8186, 0, -O8186 - Q8185*Variables!$B$5))</f>
        <v>4.9829783208971614</v>
      </c>
      <c r="S8186">
        <f t="shared" si="766"/>
        <v>0.92773090378463352</v>
      </c>
      <c r="T8186">
        <f t="shared" si="767"/>
        <v>0</v>
      </c>
    </row>
    <row r="8187" spans="1:20" x14ac:dyDescent="0.3">
      <c r="A8187" s="3">
        <f t="shared" si="762"/>
        <v>43442</v>
      </c>
      <c r="B8187">
        <v>12</v>
      </c>
      <c r="C8187">
        <v>8</v>
      </c>
      <c r="D8187">
        <v>2</v>
      </c>
      <c r="E8187">
        <v>0</v>
      </c>
      <c r="F8187" s="1">
        <f>VLOOKUP(A8187,Weather!$A$1:$E$366, 5)</f>
        <v>0.35849056603773577</v>
      </c>
      <c r="G8187" s="1">
        <f>VLOOKUP(D8187, Winter!$A$1:$E$25, 2)</f>
        <v>282.10356994603501</v>
      </c>
      <c r="H8187" s="1">
        <f>VLOOKUP(D8187, Winter!$A$1:$E$25, 3)</f>
        <v>280.66066600651902</v>
      </c>
      <c r="I8187" s="1">
        <f>VLOOKUP(D8187, Winter!$A$1:$E$25, 5)</f>
        <v>285.04672897196201</v>
      </c>
      <c r="J8187" s="1">
        <f t="shared" si="763"/>
        <v>285.04672897196201</v>
      </c>
      <c r="K8187" s="47">
        <f t="shared" si="764"/>
        <v>5.3326610100829139</v>
      </c>
      <c r="L8187" s="48">
        <f>Solar!K8204/1000*Variables!$B$3</f>
        <v>0</v>
      </c>
      <c r="M8187" s="1">
        <f>IF(E8187=1, VLOOKUP(D8187, Sheet1!$E$2:$G$26, 2), Sheet1!$G$3)</f>
        <v>0.18618000000000001</v>
      </c>
      <c r="N8187" s="1">
        <f>'Electricity Rates'!$J$3</f>
        <v>0.19270000000000001</v>
      </c>
      <c r="O8187" s="145">
        <f>L8187-K8187</f>
        <v>-5.3326610100829139</v>
      </c>
      <c r="P8187">
        <f t="shared" si="765"/>
        <v>1.0276037766429775</v>
      </c>
      <c r="Q8187">
        <f>IF(O8187&gt;0, IF(Q8186+O8187*Variables!$B$5&lt;Variables!$B$4, Q8186+O8187*Variables!$B$5, Variables!$B$4), IF(Q8186&gt;-O8187, Q8186+O8187/Variables!$B$5, 0))</f>
        <v>0</v>
      </c>
      <c r="R8187">
        <f>IF(O8187&gt;0, 0, IF(Q8186&gt;-O8187, 0, -O8187 - Q8186*Variables!$B$5))</f>
        <v>5.3326610100829139</v>
      </c>
      <c r="S8187">
        <f t="shared" si="766"/>
        <v>0.99283482685723701</v>
      </c>
      <c r="T8187">
        <f t="shared" si="767"/>
        <v>0</v>
      </c>
    </row>
    <row r="8188" spans="1:20" x14ac:dyDescent="0.3">
      <c r="A8188" s="3">
        <f t="shared" si="762"/>
        <v>43442</v>
      </c>
      <c r="B8188">
        <v>12</v>
      </c>
      <c r="C8188">
        <v>8</v>
      </c>
      <c r="D8188">
        <v>3</v>
      </c>
      <c r="E8188">
        <v>0</v>
      </c>
      <c r="F8188" s="1">
        <f>VLOOKUP(A8188,Weather!$A$1:$E$366, 5)</f>
        <v>0.35849056603773577</v>
      </c>
      <c r="G8188" s="1">
        <f>VLOOKUP(D8188, Winter!$A$1:$E$25, 2)</f>
        <v>282.300747198007</v>
      </c>
      <c r="H8188" s="1">
        <f>VLOOKUP(D8188, Winter!$A$1:$E$25, 3)</f>
        <v>272.72727272727298</v>
      </c>
      <c r="I8188" s="1">
        <f>VLOOKUP(D8188, Winter!$A$1:$E$25, 5)</f>
        <v>271.02803738317698</v>
      </c>
      <c r="J8188" s="1">
        <f t="shared" si="763"/>
        <v>271.02803738317698</v>
      </c>
      <c r="K8188" s="47">
        <f t="shared" si="764"/>
        <v>5.0703989931935904</v>
      </c>
      <c r="L8188" s="48">
        <f>Solar!K8205/1000*Variables!$B$3</f>
        <v>0</v>
      </c>
      <c r="M8188" s="1">
        <f>IF(E8188=1, VLOOKUP(D8188, Sheet1!$E$2:$G$26, 2), Sheet1!$G$3)</f>
        <v>0.18618000000000001</v>
      </c>
      <c r="N8188" s="1">
        <f>'Electricity Rates'!$J$3</f>
        <v>0.19270000000000001</v>
      </c>
      <c r="O8188" s="145">
        <f>L8188-K8188</f>
        <v>-5.0703989931935904</v>
      </c>
      <c r="P8188">
        <f t="shared" si="765"/>
        <v>0.97706588598840494</v>
      </c>
      <c r="Q8188">
        <f>IF(O8188&gt;0, IF(Q8187+O8188*Variables!$B$5&lt;Variables!$B$4, Q8187+O8188*Variables!$B$5, Variables!$B$4), IF(Q8187&gt;-O8188, Q8187+O8188/Variables!$B$5, 0))</f>
        <v>0</v>
      </c>
      <c r="R8188">
        <f>IF(O8188&gt;0, 0, IF(Q8187&gt;-O8188, 0, -O8188 - Q8187*Variables!$B$5))</f>
        <v>5.0703989931935904</v>
      </c>
      <c r="S8188">
        <f t="shared" si="766"/>
        <v>0.9440068845527827</v>
      </c>
      <c r="T8188">
        <f t="shared" si="767"/>
        <v>0</v>
      </c>
    </row>
    <row r="8189" spans="1:20" x14ac:dyDescent="0.3">
      <c r="A8189" s="3">
        <f t="shared" si="762"/>
        <v>43442</v>
      </c>
      <c r="B8189">
        <v>12</v>
      </c>
      <c r="C8189">
        <v>8</v>
      </c>
      <c r="D8189">
        <v>4</v>
      </c>
      <c r="E8189">
        <v>0</v>
      </c>
      <c r="F8189" s="1">
        <f>VLOOKUP(A8189,Weather!$A$1:$E$366, 5)</f>
        <v>0.35849056603773577</v>
      </c>
      <c r="G8189" s="1">
        <f>VLOOKUP(D8189, Winter!$A$1:$E$25, 2)</f>
        <v>308.82074789439099</v>
      </c>
      <c r="H8189" s="1">
        <f>VLOOKUP(D8189, Winter!$A$1:$E$25, 3)</f>
        <v>281.81818181818198</v>
      </c>
      <c r="I8189" s="1">
        <f>VLOOKUP(D8189, Winter!$A$1:$E$25, 5)</f>
        <v>285.04672897196201</v>
      </c>
      <c r="J8189" s="1">
        <f t="shared" si="763"/>
        <v>285.04672897196201</v>
      </c>
      <c r="K8189" s="47">
        <f t="shared" si="764"/>
        <v>5.3326610100829139</v>
      </c>
      <c r="L8189" s="48">
        <f>Solar!K8206/1000*Variables!$B$3</f>
        <v>0</v>
      </c>
      <c r="M8189" s="1">
        <f>IF(E8189=1, VLOOKUP(D8189, Sheet1!$E$2:$G$26, 2), Sheet1!$G$3)</f>
        <v>0.18618000000000001</v>
      </c>
      <c r="N8189" s="1">
        <f>'Electricity Rates'!$J$3</f>
        <v>0.19270000000000001</v>
      </c>
      <c r="O8189" s="145">
        <f>L8189-K8189</f>
        <v>-5.3326610100829139</v>
      </c>
      <c r="P8189">
        <f t="shared" si="765"/>
        <v>1.0276037766429775</v>
      </c>
      <c r="Q8189">
        <f>IF(O8189&gt;0, IF(Q8188+O8189*Variables!$B$5&lt;Variables!$B$4, Q8188+O8189*Variables!$B$5, Variables!$B$4), IF(Q8188&gt;-O8189, Q8188+O8189/Variables!$B$5, 0))</f>
        <v>0</v>
      </c>
      <c r="R8189">
        <f>IF(O8189&gt;0, 0, IF(Q8188&gt;-O8189, 0, -O8189 - Q8188*Variables!$B$5))</f>
        <v>5.3326610100829139</v>
      </c>
      <c r="S8189">
        <f t="shared" si="766"/>
        <v>0.99283482685723701</v>
      </c>
      <c r="T8189">
        <f t="shared" si="767"/>
        <v>0</v>
      </c>
    </row>
    <row r="8190" spans="1:20" x14ac:dyDescent="0.3">
      <c r="A8190" s="3">
        <f t="shared" si="762"/>
        <v>43442</v>
      </c>
      <c r="B8190">
        <v>12</v>
      </c>
      <c r="C8190">
        <v>8</v>
      </c>
      <c r="D8190">
        <v>5</v>
      </c>
      <c r="E8190">
        <v>0</v>
      </c>
      <c r="F8190" s="1">
        <f>VLOOKUP(A8190,Weather!$A$1:$E$366, 5)</f>
        <v>0.35849056603773577</v>
      </c>
      <c r="G8190" s="1">
        <f>VLOOKUP(D8190, Winter!$A$1:$E$25, 2)</f>
        <v>308.63160471300301</v>
      </c>
      <c r="H8190" s="1">
        <f>VLOOKUP(D8190, Winter!$A$1:$E$25, 3)</f>
        <v>300</v>
      </c>
      <c r="I8190" s="1">
        <f>VLOOKUP(D8190, Winter!$A$1:$E$25, 5)</f>
        <v>303.73831775700899</v>
      </c>
      <c r="J8190" s="1">
        <f t="shared" si="763"/>
        <v>303.73831775700899</v>
      </c>
      <c r="K8190" s="47">
        <f t="shared" si="764"/>
        <v>5.6823436992686851</v>
      </c>
      <c r="L8190" s="48">
        <f>Solar!K8207/1000*Variables!$B$3</f>
        <v>0</v>
      </c>
      <c r="M8190" s="1">
        <f>IF(E8190=1, VLOOKUP(D8190, Sheet1!$E$2:$G$26, 2), Sheet1!$G$3)</f>
        <v>0.18618000000000001</v>
      </c>
      <c r="N8190" s="1">
        <f>'Electricity Rates'!$J$3</f>
        <v>0.19270000000000001</v>
      </c>
      <c r="O8190" s="145">
        <f>L8190-K8190</f>
        <v>-5.6823436992686851</v>
      </c>
      <c r="P8190">
        <f t="shared" si="765"/>
        <v>1.0949876308490756</v>
      </c>
      <c r="Q8190">
        <f>IF(O8190&gt;0, IF(Q8189+O8190*Variables!$B$5&lt;Variables!$B$4, Q8189+O8190*Variables!$B$5, Variables!$B$4), IF(Q8189&gt;-O8190, Q8189+O8190/Variables!$B$5, 0))</f>
        <v>0</v>
      </c>
      <c r="R8190">
        <f>IF(O8190&gt;0, 0, IF(Q8189&gt;-O8190, 0, -O8190 - Q8189*Variables!$B$5))</f>
        <v>5.6823436992686851</v>
      </c>
      <c r="S8190">
        <f t="shared" si="766"/>
        <v>1.0579387499298438</v>
      </c>
      <c r="T8190">
        <f t="shared" si="767"/>
        <v>0</v>
      </c>
    </row>
    <row r="8191" spans="1:20" x14ac:dyDescent="0.3">
      <c r="A8191" s="3">
        <f t="shared" si="762"/>
        <v>43442</v>
      </c>
      <c r="B8191">
        <v>12</v>
      </c>
      <c r="C8191">
        <v>8</v>
      </c>
      <c r="D8191">
        <v>6</v>
      </c>
      <c r="E8191">
        <v>0</v>
      </c>
      <c r="F8191" s="1">
        <f>VLOOKUP(A8191,Weather!$A$1:$E$366, 5)</f>
        <v>0.35849056603773577</v>
      </c>
      <c r="G8191" s="1">
        <f>VLOOKUP(D8191, Winter!$A$1:$E$25, 2)</f>
        <v>331.81818181818198</v>
      </c>
      <c r="H8191" s="1">
        <f>VLOOKUP(D8191, Winter!$A$1:$E$25, 3)</f>
        <v>317.955250948497</v>
      </c>
      <c r="I8191" s="1">
        <f>VLOOKUP(D8191, Winter!$A$1:$E$25, 5)</f>
        <v>322.42990654205602</v>
      </c>
      <c r="J8191" s="1">
        <f t="shared" si="763"/>
        <v>322.42990654205602</v>
      </c>
      <c r="K8191" s="47">
        <f t="shared" si="764"/>
        <v>6.0320263884544554</v>
      </c>
      <c r="L8191" s="48">
        <f>Solar!K8208/1000*Variables!$B$3</f>
        <v>0</v>
      </c>
      <c r="M8191" s="1">
        <f>IF(E8191=1, VLOOKUP(D8191, Sheet1!$E$2:$G$26, 2), Sheet1!$G$3)</f>
        <v>0.18618000000000001</v>
      </c>
      <c r="N8191" s="1">
        <f>'Electricity Rates'!$J$3</f>
        <v>0.19270000000000001</v>
      </c>
      <c r="O8191" s="145">
        <f>L8191-K8191</f>
        <v>-6.0320263884544554</v>
      </c>
      <c r="P8191">
        <f t="shared" si="765"/>
        <v>1.1623714850551736</v>
      </c>
      <c r="Q8191">
        <f>IF(O8191&gt;0, IF(Q8190+O8191*Variables!$B$5&lt;Variables!$B$4, Q8190+O8191*Variables!$B$5, Variables!$B$4), IF(Q8190&gt;-O8191, Q8190+O8191/Variables!$B$5, 0))</f>
        <v>0</v>
      </c>
      <c r="R8191">
        <f>IF(O8191&gt;0, 0, IF(Q8190&gt;-O8191, 0, -O8191 - Q8190*Variables!$B$5))</f>
        <v>6.0320263884544554</v>
      </c>
      <c r="S8191">
        <f t="shared" si="766"/>
        <v>1.1230426730024505</v>
      </c>
      <c r="T8191">
        <f t="shared" si="767"/>
        <v>0</v>
      </c>
    </row>
    <row r="8192" spans="1:20" x14ac:dyDescent="0.3">
      <c r="A8192" s="3">
        <f t="shared" si="762"/>
        <v>43442</v>
      </c>
      <c r="B8192">
        <v>12</v>
      </c>
      <c r="C8192">
        <v>8</v>
      </c>
      <c r="D8192">
        <v>7</v>
      </c>
      <c r="E8192">
        <v>0</v>
      </c>
      <c r="F8192" s="1">
        <f>VLOOKUP(A8192,Weather!$A$1:$E$366, 5)</f>
        <v>0.35849056603773577</v>
      </c>
      <c r="G8192" s="1">
        <f>VLOOKUP(D8192, Winter!$A$1:$E$25, 2)</f>
        <v>445.45454545454498</v>
      </c>
      <c r="H8192" s="1">
        <f>VLOOKUP(D8192, Winter!$A$1:$E$25, 3)</f>
        <v>393.94630558862502</v>
      </c>
      <c r="I8192" s="1">
        <f>VLOOKUP(D8192, Winter!$A$1:$E$25, 5)</f>
        <v>313.08411214953298</v>
      </c>
      <c r="J8192" s="1">
        <f t="shared" si="763"/>
        <v>313.08411214953298</v>
      </c>
      <c r="K8192" s="47">
        <f t="shared" si="764"/>
        <v>5.8571850438615796</v>
      </c>
      <c r="L8192" s="48">
        <f>Solar!K8209/1000*Variables!$B$3</f>
        <v>0</v>
      </c>
      <c r="M8192" s="1">
        <f>IF(E8192=1, VLOOKUP(D8192, Sheet1!$E$2:$G$26, 2), Sheet1!$G$3)</f>
        <v>0.18618000000000001</v>
      </c>
      <c r="N8192" s="1">
        <f>'Electricity Rates'!$J$3</f>
        <v>0.19270000000000001</v>
      </c>
      <c r="O8192" s="145">
        <f>L8192-K8192</f>
        <v>-5.8571850438615796</v>
      </c>
      <c r="P8192">
        <f t="shared" si="765"/>
        <v>1.1286795579521265</v>
      </c>
      <c r="Q8192">
        <f>IF(O8192&gt;0, IF(Q8191+O8192*Variables!$B$5&lt;Variables!$B$4, Q8191+O8192*Variables!$B$5, Variables!$B$4), IF(Q8191&gt;-O8192, Q8191+O8192/Variables!$B$5, 0))</f>
        <v>0</v>
      </c>
      <c r="R8192">
        <f>IF(O8192&gt;0, 0, IF(Q8191&gt;-O8192, 0, -O8192 - Q8191*Variables!$B$5))</f>
        <v>5.8571850438615796</v>
      </c>
      <c r="S8192">
        <f t="shared" si="766"/>
        <v>1.0904907114661491</v>
      </c>
      <c r="T8192">
        <f t="shared" si="767"/>
        <v>0</v>
      </c>
    </row>
    <row r="8193" spans="1:20" x14ac:dyDescent="0.3">
      <c r="A8193" s="3">
        <f t="shared" si="762"/>
        <v>43442</v>
      </c>
      <c r="B8193">
        <v>12</v>
      </c>
      <c r="C8193">
        <v>8</v>
      </c>
      <c r="D8193">
        <v>8</v>
      </c>
      <c r="E8193">
        <v>0</v>
      </c>
      <c r="F8193" s="1">
        <f>VLOOKUP(A8193,Weather!$A$1:$E$366, 5)</f>
        <v>0.35849056603773577</v>
      </c>
      <c r="G8193" s="1">
        <f>VLOOKUP(D8193, Winter!$A$1:$E$25, 2)</f>
        <v>654.54545454545405</v>
      </c>
      <c r="H8193" s="1">
        <f>VLOOKUP(D8193, Winter!$A$1:$E$25, 3)</f>
        <v>498.50910668787998</v>
      </c>
      <c r="I8193" s="1">
        <f>VLOOKUP(D8193, Winter!$A$1:$E$25, 5)</f>
        <v>294.39252336448601</v>
      </c>
      <c r="J8193" s="1">
        <f t="shared" si="763"/>
        <v>294.39252336448601</v>
      </c>
      <c r="K8193" s="47">
        <f t="shared" si="764"/>
        <v>5.5075023546758084</v>
      </c>
      <c r="L8193" s="48">
        <f>Solar!K8210/1000*Variables!$B$3</f>
        <v>2.7406999999999999</v>
      </c>
      <c r="M8193" s="1">
        <f>IF(E8193=1, VLOOKUP(D8193, Sheet1!$E$2:$G$26, 2), Sheet1!$G$3)</f>
        <v>0.18618000000000001</v>
      </c>
      <c r="N8193" s="1">
        <f>'Electricity Rates'!$J$3</f>
        <v>0.19270000000000001</v>
      </c>
      <c r="O8193" s="145">
        <f>L8193-K8193</f>
        <v>-2.7668023546758085</v>
      </c>
      <c r="P8193">
        <f t="shared" si="765"/>
        <v>1.0612957037460284</v>
      </c>
      <c r="Q8193">
        <f>IF(O8193&gt;0, IF(Q8192+O8193*Variables!$B$5&lt;Variables!$B$4, Q8192+O8193*Variables!$B$5, Variables!$B$4), IF(Q8192&gt;-O8193, Q8192+O8193/Variables!$B$5, 0))</f>
        <v>0</v>
      </c>
      <c r="R8193">
        <f>IF(O8193&gt;0, 0, IF(Q8192&gt;-O8193, 0, -O8193 - Q8192*Variables!$B$5))</f>
        <v>2.7668023546758085</v>
      </c>
      <c r="S8193">
        <f t="shared" si="766"/>
        <v>0.515123262393542</v>
      </c>
      <c r="T8193">
        <f t="shared" si="767"/>
        <v>0</v>
      </c>
    </row>
    <row r="8194" spans="1:20" x14ac:dyDescent="0.3">
      <c r="A8194" s="3">
        <f t="shared" si="762"/>
        <v>43442</v>
      </c>
      <c r="B8194">
        <v>12</v>
      </c>
      <c r="C8194">
        <v>8</v>
      </c>
      <c r="D8194">
        <v>9</v>
      </c>
      <c r="E8194">
        <v>0</v>
      </c>
      <c r="F8194" s="1">
        <f>VLOOKUP(A8194,Weather!$A$1:$E$366, 5)</f>
        <v>0.35849056603773577</v>
      </c>
      <c r="G8194" s="1">
        <f>VLOOKUP(D8194, Winter!$A$1:$E$25, 2)</f>
        <v>801.59817351598099</v>
      </c>
      <c r="H8194" s="1">
        <f>VLOOKUP(D8194, Winter!$A$1:$E$25, 3)</f>
        <v>564.97068280688404</v>
      </c>
      <c r="I8194" s="1">
        <f>VLOOKUP(D8194, Winter!$A$1:$E$25, 5)</f>
        <v>313.08411214953298</v>
      </c>
      <c r="J8194" s="1">
        <f t="shared" si="763"/>
        <v>313.08411214953298</v>
      </c>
      <c r="K8194" s="47">
        <f t="shared" si="764"/>
        <v>5.8571850438615796</v>
      </c>
      <c r="L8194" s="48">
        <f>Solar!K8211/1000*Variables!$B$3</f>
        <v>8.1760999999999999</v>
      </c>
      <c r="M8194" s="1">
        <f>IF(E8194=1, VLOOKUP(D8194, Sheet1!$E$2:$G$26, 2), Sheet1!$G$3)</f>
        <v>0.18618000000000001</v>
      </c>
      <c r="N8194" s="1">
        <f>'Electricity Rates'!$J$3</f>
        <v>0.19270000000000001</v>
      </c>
      <c r="O8194" s="145">
        <f>L8194-K8194</f>
        <v>2.3189149561384204</v>
      </c>
      <c r="P8194">
        <f t="shared" si="765"/>
        <v>1.1286795579521265</v>
      </c>
      <c r="Q8194">
        <f>IF(O8194&gt;0, IF(Q8193+O8194*Variables!$B$5&lt;Variables!$B$4, Q8193+O8194*Variables!$B$5, Variables!$B$4), IF(Q8193&gt;-O8194, Q8193+O8194/Variables!$B$5, 0))</f>
        <v>2.179780058770115</v>
      </c>
      <c r="R8194">
        <f>IF(O8194&gt;0, 0, IF(Q8193&gt;-O8194, 0, -O8194 - Q8193*Variables!$B$5))</f>
        <v>0</v>
      </c>
      <c r="S8194">
        <f t="shared" si="766"/>
        <v>0</v>
      </c>
      <c r="T8194">
        <f t="shared" si="767"/>
        <v>0</v>
      </c>
    </row>
    <row r="8195" spans="1:20" x14ac:dyDescent="0.3">
      <c r="A8195" s="3">
        <f t="shared" ref="A8195:A8258" si="768">DATE(2018, B8195, C8195)</f>
        <v>43442</v>
      </c>
      <c r="B8195">
        <v>12</v>
      </c>
      <c r="C8195">
        <v>8</v>
      </c>
      <c r="D8195">
        <v>10</v>
      </c>
      <c r="E8195">
        <v>0</v>
      </c>
      <c r="F8195" s="1">
        <f>VLOOKUP(A8195,Weather!$A$1:$E$366, 5)</f>
        <v>0.35849056603773577</v>
      </c>
      <c r="G8195" s="1">
        <f>VLOOKUP(D8195, Winter!$A$1:$E$25, 2)</f>
        <v>929.05770029057601</v>
      </c>
      <c r="H8195" s="1">
        <f>VLOOKUP(D8195, Winter!$A$1:$E$25, 3)</f>
        <v>583.82380756350199</v>
      </c>
      <c r="I8195" s="1">
        <f>VLOOKUP(D8195, Winter!$A$1:$E$25, 5)</f>
        <v>331.77570093457899</v>
      </c>
      <c r="J8195" s="1">
        <f t="shared" ref="J8195:J8258" si="769">IF(E8195=0, I8195, H8195 + (G8195-H8195)*F8195)</f>
        <v>331.77570093457899</v>
      </c>
      <c r="K8195" s="47">
        <f t="shared" ref="K8195:K8258" si="770">J8195*1000/53453</f>
        <v>6.2068677330473312</v>
      </c>
      <c r="L8195" s="48">
        <f>Solar!K8212/1000*Variables!$B$3</f>
        <v>12.750300000000001</v>
      </c>
      <c r="M8195" s="1">
        <f>IF(E8195=1, VLOOKUP(D8195, Sheet1!$E$2:$G$26, 2), Sheet1!$G$3)</f>
        <v>0.18618000000000001</v>
      </c>
      <c r="N8195" s="1">
        <f>'Electricity Rates'!$J$3</f>
        <v>0.19270000000000001</v>
      </c>
      <c r="O8195" s="145">
        <f>L8195-K8195</f>
        <v>6.5434322669526699</v>
      </c>
      <c r="P8195">
        <f t="shared" ref="P8195:P8258" si="771">N8195*K8195</f>
        <v>1.1960634121582208</v>
      </c>
      <c r="Q8195">
        <f>IF(O8195&gt;0, IF(Q8194+O8195*Variables!$B$5&lt;Variables!$B$4, Q8194+O8195*Variables!$B$5, Variables!$B$4), IF(Q8194&gt;-O8195, Q8194+O8195/Variables!$B$5, 0))</f>
        <v>8.3306063897056255</v>
      </c>
      <c r="R8195">
        <f>IF(O8195&gt;0, 0, IF(Q8194&gt;-O8195, 0, -O8195 - Q8194*Variables!$B$5))</f>
        <v>0</v>
      </c>
      <c r="S8195">
        <f t="shared" ref="S8195:S8258" si="772">R8195*M8195</f>
        <v>0</v>
      </c>
      <c r="T8195">
        <f t="shared" ref="T8195:T8258" si="773">IF(AND(R8195&gt;0, M8195&gt;0.3), 1, 0)</f>
        <v>0</v>
      </c>
    </row>
    <row r="8196" spans="1:20" x14ac:dyDescent="0.3">
      <c r="A8196" s="3">
        <f t="shared" si="768"/>
        <v>43442</v>
      </c>
      <c r="B8196">
        <v>12</v>
      </c>
      <c r="C8196">
        <v>8</v>
      </c>
      <c r="D8196">
        <v>11</v>
      </c>
      <c r="E8196">
        <v>0</v>
      </c>
      <c r="F8196" s="1">
        <f>VLOOKUP(A8196,Weather!$A$1:$E$366, 5)</f>
        <v>0.35849056603773577</v>
      </c>
      <c r="G8196" s="1">
        <f>VLOOKUP(D8196, Winter!$A$1:$E$25, 2)</f>
        <v>1001.98733914487</v>
      </c>
      <c r="H8196" s="1">
        <f>VLOOKUP(D8196, Winter!$A$1:$E$25, 3)</f>
        <v>602.66024321587895</v>
      </c>
      <c r="I8196" s="1">
        <f>VLOOKUP(D8196, Winter!$A$1:$E$25, 5)</f>
        <v>331.77570093457899</v>
      </c>
      <c r="J8196" s="1">
        <f t="shared" si="769"/>
        <v>331.77570093457899</v>
      </c>
      <c r="K8196" s="47">
        <f t="shared" si="770"/>
        <v>6.2068677330473312</v>
      </c>
      <c r="L8196" s="48">
        <f>Solar!K8213/1000*Variables!$B$3</f>
        <v>23.507449999999999</v>
      </c>
      <c r="M8196" s="1">
        <f>IF(E8196=1, VLOOKUP(D8196, Sheet1!$E$2:$G$26, 2), Sheet1!$G$3)</f>
        <v>0.18618000000000001</v>
      </c>
      <c r="N8196" s="1">
        <f>'Electricity Rates'!$J$3</f>
        <v>0.19270000000000001</v>
      </c>
      <c r="O8196" s="145">
        <f>L8196-K8196</f>
        <v>17.300582266952667</v>
      </c>
      <c r="P8196">
        <f t="shared" si="771"/>
        <v>1.1960634121582208</v>
      </c>
      <c r="Q8196">
        <f>IF(O8196&gt;0, IF(Q8195+O8196*Variables!$B$5&lt;Variables!$B$4, Q8195+O8196*Variables!$B$5, Variables!$B$4), IF(Q8195&gt;-O8196, Q8195+O8196/Variables!$B$5, 0))</f>
        <v>24.59315372064113</v>
      </c>
      <c r="R8196">
        <f>IF(O8196&gt;0, 0, IF(Q8195&gt;-O8196, 0, -O8196 - Q8195*Variables!$B$5))</f>
        <v>0</v>
      </c>
      <c r="S8196">
        <f t="shared" si="772"/>
        <v>0</v>
      </c>
      <c r="T8196">
        <f t="shared" si="773"/>
        <v>0</v>
      </c>
    </row>
    <row r="8197" spans="1:20" x14ac:dyDescent="0.3">
      <c r="A8197" s="3">
        <f t="shared" si="768"/>
        <v>43442</v>
      </c>
      <c r="B8197">
        <v>12</v>
      </c>
      <c r="C8197">
        <v>8</v>
      </c>
      <c r="D8197">
        <v>12</v>
      </c>
      <c r="E8197">
        <v>0</v>
      </c>
      <c r="F8197" s="1">
        <f>VLOOKUP(A8197,Weather!$A$1:$E$366, 5)</f>
        <v>0.35849056603773577</v>
      </c>
      <c r="G8197" s="1">
        <f>VLOOKUP(D8197, Winter!$A$1:$E$25, 2)</f>
        <v>1020.36633457866</v>
      </c>
      <c r="H8197" s="1">
        <f>VLOOKUP(D8197, Winter!$A$1:$E$25, 3)</f>
        <v>602.46553699974402</v>
      </c>
      <c r="I8197" s="1">
        <f>VLOOKUP(D8197, Winter!$A$1:$E$25, 5)</f>
        <v>327.10280373831802</v>
      </c>
      <c r="J8197" s="1">
        <f t="shared" si="769"/>
        <v>327.10280373831802</v>
      </c>
      <c r="K8197" s="47">
        <f t="shared" si="770"/>
        <v>6.1194470607509031</v>
      </c>
      <c r="L8197" s="48">
        <f>Solar!K8214/1000*Variables!$B$3</f>
        <v>29.054000000000002</v>
      </c>
      <c r="M8197" s="1">
        <f>IF(E8197=1, VLOOKUP(D8197, Sheet1!$E$2:$G$26, 2), Sheet1!$G$3)</f>
        <v>0.18618000000000001</v>
      </c>
      <c r="N8197" s="1">
        <f>'Electricity Rates'!$J$3</f>
        <v>0.19270000000000001</v>
      </c>
      <c r="O8197" s="145">
        <f>L8197-K8197</f>
        <v>22.934552939249098</v>
      </c>
      <c r="P8197">
        <f t="shared" si="771"/>
        <v>1.1792174486066991</v>
      </c>
      <c r="Q8197">
        <f>IF(O8197&gt;0, IF(Q8196+O8197*Variables!$B$5&lt;Variables!$B$4, Q8196+O8197*Variables!$B$5, Variables!$B$4), IF(Q8196&gt;-O8197, Q8196+O8197/Variables!$B$5, 0))</f>
        <v>46.151633483535278</v>
      </c>
      <c r="R8197">
        <f>IF(O8197&gt;0, 0, IF(Q8196&gt;-O8197, 0, -O8197 - Q8196*Variables!$B$5))</f>
        <v>0</v>
      </c>
      <c r="S8197">
        <f t="shared" si="772"/>
        <v>0</v>
      </c>
      <c r="T8197">
        <f t="shared" si="773"/>
        <v>0</v>
      </c>
    </row>
    <row r="8198" spans="1:20" x14ac:dyDescent="0.3">
      <c r="A8198" s="3">
        <f t="shared" si="768"/>
        <v>43442</v>
      </c>
      <c r="B8198">
        <v>12</v>
      </c>
      <c r="C8198">
        <v>8</v>
      </c>
      <c r="D8198">
        <v>13</v>
      </c>
      <c r="E8198">
        <v>0</v>
      </c>
      <c r="F8198" s="1">
        <f>VLOOKUP(A8198,Weather!$A$1:$E$366, 5)</f>
        <v>0.35849056603773577</v>
      </c>
      <c r="G8198" s="1">
        <f>VLOOKUP(D8198, Winter!$A$1:$E$25, 2)</f>
        <v>1065.99730178497</v>
      </c>
      <c r="H8198" s="1">
        <f>VLOOKUP(D8198, Winter!$A$1:$E$25, 3)</f>
        <v>611.78362020049099</v>
      </c>
      <c r="I8198" s="1">
        <f>VLOOKUP(D8198, Winter!$A$1:$E$25, 5)</f>
        <v>322.42990654205602</v>
      </c>
      <c r="J8198" s="1">
        <f t="shared" si="769"/>
        <v>322.42990654205602</v>
      </c>
      <c r="K8198" s="47">
        <f t="shared" si="770"/>
        <v>6.0320263884544554</v>
      </c>
      <c r="L8198" s="48">
        <f>Solar!K8215/1000*Variables!$B$3</f>
        <v>29.567149999999998</v>
      </c>
      <c r="M8198" s="1">
        <f>IF(E8198=1, VLOOKUP(D8198, Sheet1!$E$2:$G$26, 2), Sheet1!$G$3)</f>
        <v>0.18618000000000001</v>
      </c>
      <c r="N8198" s="1">
        <f>'Electricity Rates'!$J$3</f>
        <v>0.19270000000000001</v>
      </c>
      <c r="O8198" s="145">
        <f>L8198-K8198</f>
        <v>23.535123611545544</v>
      </c>
      <c r="P8198">
        <f t="shared" si="771"/>
        <v>1.1623714850551736</v>
      </c>
      <c r="Q8198">
        <f>IF(O8198&gt;0, IF(Q8197+O8198*Variables!$B$5&lt;Variables!$B$4, Q8197+O8198*Variables!$B$5, Variables!$B$4), IF(Q8197&gt;-O8198, Q8197+O8198/Variables!$B$5, 0))</f>
        <v>68.274649678388087</v>
      </c>
      <c r="R8198">
        <f>IF(O8198&gt;0, 0, IF(Q8197&gt;-O8198, 0, -O8198 - Q8197*Variables!$B$5))</f>
        <v>0</v>
      </c>
      <c r="S8198">
        <f t="shared" si="772"/>
        <v>0</v>
      </c>
      <c r="T8198">
        <f t="shared" si="773"/>
        <v>0</v>
      </c>
    </row>
    <row r="8199" spans="1:20" x14ac:dyDescent="0.3">
      <c r="A8199" s="3">
        <f t="shared" si="768"/>
        <v>43442</v>
      </c>
      <c r="B8199">
        <v>12</v>
      </c>
      <c r="C8199">
        <v>8</v>
      </c>
      <c r="D8199">
        <v>14</v>
      </c>
      <c r="E8199">
        <v>0</v>
      </c>
      <c r="F8199" s="1">
        <f>VLOOKUP(A8199,Weather!$A$1:$E$366, 5)</f>
        <v>0.35849056603773577</v>
      </c>
      <c r="G8199" s="1">
        <f>VLOOKUP(D8199, Winter!$A$1:$E$25, 2)</f>
        <v>1084.3762972187601</v>
      </c>
      <c r="H8199" s="1">
        <f>VLOOKUP(D8199, Winter!$A$1:$E$25, 3)</f>
        <v>611.59447701910301</v>
      </c>
      <c r="I8199" s="1">
        <f>VLOOKUP(D8199, Winter!$A$1:$E$25, 5)</f>
        <v>303.73831775700899</v>
      </c>
      <c r="J8199" s="1">
        <f t="shared" si="769"/>
        <v>303.73831775700899</v>
      </c>
      <c r="K8199" s="47">
        <f t="shared" si="770"/>
        <v>5.6823436992686851</v>
      </c>
      <c r="L8199" s="48">
        <f>Solar!K8216/1000*Variables!$B$3</f>
        <v>24.899799999999999</v>
      </c>
      <c r="M8199" s="1">
        <f>IF(E8199=1, VLOOKUP(D8199, Sheet1!$E$2:$G$26, 2), Sheet1!$G$3)</f>
        <v>0.18618000000000001</v>
      </c>
      <c r="N8199" s="1">
        <f>'Electricity Rates'!$J$3</f>
        <v>0.19270000000000001</v>
      </c>
      <c r="O8199" s="145">
        <f>L8199-K8199</f>
        <v>19.217456300731314</v>
      </c>
      <c r="P8199">
        <f t="shared" si="771"/>
        <v>1.0949876308490756</v>
      </c>
      <c r="Q8199">
        <f>IF(O8199&gt;0, IF(Q8198+O8199*Variables!$B$5&lt;Variables!$B$4, Q8198+O8199*Variables!$B$5, Variables!$B$4), IF(Q8198&gt;-O8199, Q8198+O8199/Variables!$B$5, 0))</f>
        <v>86.339058601075521</v>
      </c>
      <c r="R8199">
        <f>IF(O8199&gt;0, 0, IF(Q8198&gt;-O8199, 0, -O8199 - Q8198*Variables!$B$5))</f>
        <v>0</v>
      </c>
      <c r="S8199">
        <f t="shared" si="772"/>
        <v>0</v>
      </c>
      <c r="T8199">
        <f t="shared" si="773"/>
        <v>0</v>
      </c>
    </row>
    <row r="8200" spans="1:20" x14ac:dyDescent="0.3">
      <c r="A8200" s="3">
        <f t="shared" si="768"/>
        <v>43442</v>
      </c>
      <c r="B8200">
        <v>12</v>
      </c>
      <c r="C8200">
        <v>8</v>
      </c>
      <c r="D8200">
        <v>15</v>
      </c>
      <c r="E8200">
        <v>0</v>
      </c>
      <c r="F8200" s="1">
        <f>VLOOKUP(A8200,Weather!$A$1:$E$366, 5)</f>
        <v>0.35849056603773577</v>
      </c>
      <c r="G8200" s="1">
        <f>VLOOKUP(D8200, Winter!$A$1:$E$25, 2)</f>
        <v>1093.6540058115399</v>
      </c>
      <c r="H8200" s="1">
        <f>VLOOKUP(D8200, Winter!$A$1:$E$25, 3)</f>
        <v>601.87029228184497</v>
      </c>
      <c r="I8200" s="1">
        <f>VLOOKUP(D8200, Winter!$A$1:$E$25, 5)</f>
        <v>271.02803738317698</v>
      </c>
      <c r="J8200" s="1">
        <f t="shared" si="769"/>
        <v>271.02803738317698</v>
      </c>
      <c r="K8200" s="47">
        <f t="shared" si="770"/>
        <v>5.0703989931935904</v>
      </c>
      <c r="L8200" s="48">
        <f>Solar!K8217/1000*Variables!$B$3</f>
        <v>19.131550000000001</v>
      </c>
      <c r="M8200" s="1">
        <f>IF(E8200=1, VLOOKUP(D8200, Sheet1!$E$2:$G$26, 2), Sheet1!$G$3)</f>
        <v>0.18618000000000001</v>
      </c>
      <c r="N8200" s="1">
        <f>'Electricity Rates'!$J$3</f>
        <v>0.19270000000000001</v>
      </c>
      <c r="O8200" s="145">
        <f>L8200-K8200</f>
        <v>14.06115100680641</v>
      </c>
      <c r="P8200">
        <f t="shared" si="771"/>
        <v>0.97706588598840494</v>
      </c>
      <c r="Q8200">
        <f>IF(O8200&gt;0, IF(Q8199+O8200*Variables!$B$5&lt;Variables!$B$4, Q8199+O8200*Variables!$B$5, Variables!$B$4), IF(Q8199&gt;-O8200, Q8199+O8200/Variables!$B$5, 0))</f>
        <v>99.556540547473546</v>
      </c>
      <c r="R8200">
        <f>IF(O8200&gt;0, 0, IF(Q8199&gt;-O8200, 0, -O8200 - Q8199*Variables!$B$5))</f>
        <v>0</v>
      </c>
      <c r="S8200">
        <f t="shared" si="772"/>
        <v>0</v>
      </c>
      <c r="T8200">
        <f t="shared" si="773"/>
        <v>0</v>
      </c>
    </row>
    <row r="8201" spans="1:20" x14ac:dyDescent="0.3">
      <c r="A8201" s="3">
        <f t="shared" si="768"/>
        <v>43442</v>
      </c>
      <c r="B8201">
        <v>12</v>
      </c>
      <c r="C8201">
        <v>8</v>
      </c>
      <c r="D8201">
        <v>16</v>
      </c>
      <c r="E8201">
        <v>0</v>
      </c>
      <c r="F8201" s="1">
        <f>VLOOKUP(A8201,Weather!$A$1:$E$366, 5)</f>
        <v>0.35849056603773577</v>
      </c>
      <c r="G8201" s="1">
        <f>VLOOKUP(D8201, Winter!$A$1:$E$25, 2)</f>
        <v>1039.2953507679499</v>
      </c>
      <c r="H8201" s="1">
        <f>VLOOKUP(D8201, Winter!$A$1:$E$25, 3)</f>
        <v>558.82352941176396</v>
      </c>
      <c r="I8201" s="1">
        <f>VLOOKUP(D8201, Winter!$A$1:$E$25, 5)</f>
        <v>252.336448598131</v>
      </c>
      <c r="J8201" s="1">
        <f t="shared" si="769"/>
        <v>252.336448598131</v>
      </c>
      <c r="K8201" s="47">
        <f t="shared" si="770"/>
        <v>4.7207163040078388</v>
      </c>
      <c r="L8201" s="48">
        <f>Solar!K8218/1000*Variables!$B$3</f>
        <v>7.6827500000000004</v>
      </c>
      <c r="M8201" s="1">
        <f>IF(E8201=1, VLOOKUP(D8201, Sheet1!$E$2:$G$26, 2), Sheet1!$G$3)</f>
        <v>0.18618000000000001</v>
      </c>
      <c r="N8201" s="1">
        <f>'Electricity Rates'!$J$3</f>
        <v>0.19270000000000001</v>
      </c>
      <c r="O8201" s="145">
        <f>L8201-K8201</f>
        <v>2.9620336959921616</v>
      </c>
      <c r="P8201">
        <f t="shared" si="771"/>
        <v>0.90968203178231055</v>
      </c>
      <c r="Q8201">
        <f>IF(O8201&gt;0, IF(Q8200+O8201*Variables!$B$5&lt;Variables!$B$4, Q8200+O8201*Variables!$B$5, Variables!$B$4), IF(Q8200&gt;-O8201, Q8200+O8201/Variables!$B$5, 0))</f>
        <v>100</v>
      </c>
      <c r="R8201">
        <f>IF(O8201&gt;0, 0, IF(Q8200&gt;-O8201, 0, -O8201 - Q8200*Variables!$B$5))</f>
        <v>0</v>
      </c>
      <c r="S8201">
        <f t="shared" si="772"/>
        <v>0</v>
      </c>
      <c r="T8201">
        <f t="shared" si="773"/>
        <v>0</v>
      </c>
    </row>
    <row r="8202" spans="1:20" x14ac:dyDescent="0.3">
      <c r="A8202" s="3">
        <f t="shared" si="768"/>
        <v>43442</v>
      </c>
      <c r="B8202">
        <v>12</v>
      </c>
      <c r="C8202">
        <v>8</v>
      </c>
      <c r="D8202">
        <v>17</v>
      </c>
      <c r="E8202">
        <v>0</v>
      </c>
      <c r="F8202" s="1">
        <f>VLOOKUP(A8202,Weather!$A$1:$E$366, 5)</f>
        <v>0.35849056603773577</v>
      </c>
      <c r="G8202" s="1">
        <f>VLOOKUP(D8202, Winter!$A$1:$E$25, 2)</f>
        <v>889.47696139476898</v>
      </c>
      <c r="H8202" s="1">
        <f>VLOOKUP(D8202, Winter!$A$1:$E$25, 3)</f>
        <v>506.24728802056097</v>
      </c>
      <c r="I8202" s="1">
        <f>VLOOKUP(D8202, Winter!$A$1:$E$25, 5)</f>
        <v>228.971962616822</v>
      </c>
      <c r="J8202" s="1">
        <f t="shared" si="769"/>
        <v>228.971962616822</v>
      </c>
      <c r="K8202" s="47">
        <f t="shared" si="770"/>
        <v>4.28361294252562</v>
      </c>
      <c r="L8202" s="48">
        <f>Solar!K8219/1000*Variables!$B$3</f>
        <v>1.7488499999999998</v>
      </c>
      <c r="M8202" s="1">
        <f>IF(E8202=1, VLOOKUP(D8202, Sheet1!$E$2:$G$26, 2), Sheet1!$G$3)</f>
        <v>0.18618000000000001</v>
      </c>
      <c r="N8202" s="1">
        <f>'Electricity Rates'!$J$3</f>
        <v>0.19270000000000001</v>
      </c>
      <c r="O8202" s="145">
        <f>L8202-K8202</f>
        <v>-2.53476294252562</v>
      </c>
      <c r="P8202">
        <f t="shared" si="771"/>
        <v>0.82545221402468705</v>
      </c>
      <c r="Q8202">
        <f>IF(O8202&gt;0, IF(Q8201+O8202*Variables!$B$5&lt;Variables!$B$4, Q8201+O8202*Variables!$B$5, Variables!$B$4), IF(Q8201&gt;-O8202, Q8201+O8202/Variables!$B$5, 0))</f>
        <v>97.303443678164228</v>
      </c>
      <c r="R8202">
        <f>IF(O8202&gt;0, 0, IF(Q8201&gt;-O8202, 0, -O8202 - Q8201*Variables!$B$5))</f>
        <v>0</v>
      </c>
      <c r="S8202">
        <f t="shared" si="772"/>
        <v>0</v>
      </c>
      <c r="T8202">
        <f t="shared" si="773"/>
        <v>0</v>
      </c>
    </row>
    <row r="8203" spans="1:20" x14ac:dyDescent="0.3">
      <c r="A8203" s="3">
        <f t="shared" si="768"/>
        <v>43442</v>
      </c>
      <c r="B8203">
        <v>12</v>
      </c>
      <c r="C8203">
        <v>8</v>
      </c>
      <c r="D8203">
        <v>18</v>
      </c>
      <c r="E8203">
        <v>0</v>
      </c>
      <c r="F8203" s="1">
        <f>VLOOKUP(A8203,Weather!$A$1:$E$366, 5)</f>
        <v>0.35849056603773577</v>
      </c>
      <c r="G8203" s="1">
        <f>VLOOKUP(D8203, Winter!$A$1:$E$25, 2)</f>
        <v>689.67932752179297</v>
      </c>
      <c r="H8203" s="1">
        <f>VLOOKUP(D8203, Winter!$A$1:$E$25, 3)</f>
        <v>477.48083534529701</v>
      </c>
      <c r="I8203" s="1">
        <f>VLOOKUP(D8203, Winter!$A$1:$E$25, 5)</f>
        <v>257.009345794392</v>
      </c>
      <c r="J8203" s="1">
        <f t="shared" si="769"/>
        <v>257.009345794392</v>
      </c>
      <c r="K8203" s="47">
        <f t="shared" si="770"/>
        <v>4.808136976304267</v>
      </c>
      <c r="L8203" s="48">
        <f>Solar!K8220/1000*Variables!$B$3</f>
        <v>0</v>
      </c>
      <c r="M8203" s="1">
        <f>IF(E8203=1, VLOOKUP(D8203, Sheet1!$E$2:$G$26, 2), Sheet1!$G$3)</f>
        <v>0.18618000000000001</v>
      </c>
      <c r="N8203" s="1">
        <f>'Electricity Rates'!$J$3</f>
        <v>0.19270000000000001</v>
      </c>
      <c r="O8203" s="145">
        <f>L8203-K8203</f>
        <v>-4.808136976304267</v>
      </c>
      <c r="P8203">
        <f t="shared" si="771"/>
        <v>0.92652799533383234</v>
      </c>
      <c r="Q8203">
        <f>IF(O8203&gt;0, IF(Q8202+O8203*Variables!$B$5&lt;Variables!$B$4, Q8202+O8203*Variables!$B$5, Variables!$B$4), IF(Q8202&gt;-O8203, Q8202+O8203/Variables!$B$5, 0))</f>
        <v>92.188404341670321</v>
      </c>
      <c r="R8203">
        <f>IF(O8203&gt;0, 0, IF(Q8202&gt;-O8203, 0, -O8203 - Q8202*Variables!$B$5))</f>
        <v>0</v>
      </c>
      <c r="S8203">
        <f t="shared" si="772"/>
        <v>0</v>
      </c>
      <c r="T8203">
        <f t="shared" si="773"/>
        <v>0</v>
      </c>
    </row>
    <row r="8204" spans="1:20" x14ac:dyDescent="0.3">
      <c r="A8204" s="3">
        <f t="shared" si="768"/>
        <v>43442</v>
      </c>
      <c r="B8204">
        <v>12</v>
      </c>
      <c r="C8204">
        <v>8</v>
      </c>
      <c r="D8204">
        <v>19</v>
      </c>
      <c r="E8204">
        <v>0</v>
      </c>
      <c r="F8204" s="1">
        <f>VLOOKUP(A8204,Weather!$A$1:$E$366, 5)</f>
        <v>0.35849056603773577</v>
      </c>
      <c r="G8204" s="1">
        <f>VLOOKUP(D8204, Winter!$A$1:$E$25, 2)</f>
        <v>503.50249066002402</v>
      </c>
      <c r="H8204" s="1">
        <f>VLOOKUP(D8204, Winter!$A$1:$E$25, 3)</f>
        <v>367.75553800108997</v>
      </c>
      <c r="I8204" s="1">
        <f>VLOOKUP(D8204, Winter!$A$1:$E$25, 5)</f>
        <v>266.355140186916</v>
      </c>
      <c r="J8204" s="1">
        <f t="shared" si="769"/>
        <v>266.355140186916</v>
      </c>
      <c r="K8204" s="47">
        <f t="shared" si="770"/>
        <v>4.9829783208971614</v>
      </c>
      <c r="L8204" s="48">
        <f>Solar!K8221/1000*Variables!$B$3</f>
        <v>0</v>
      </c>
      <c r="M8204" s="1">
        <f>IF(E8204=1, VLOOKUP(D8204, Sheet1!$E$2:$G$26, 2), Sheet1!$G$3)</f>
        <v>0.18618000000000001</v>
      </c>
      <c r="N8204" s="1">
        <f>'Electricity Rates'!$J$3</f>
        <v>0.19270000000000001</v>
      </c>
      <c r="O8204" s="145">
        <f>L8204-K8204</f>
        <v>-4.9829783208971614</v>
      </c>
      <c r="P8204">
        <f t="shared" si="771"/>
        <v>0.96021992243688303</v>
      </c>
      <c r="Q8204">
        <f>IF(O8204&gt;0, IF(Q8203+O8204*Variables!$B$5&lt;Variables!$B$4, Q8203+O8204*Variables!$B$5, Variables!$B$4), IF(Q8203&gt;-O8204, Q8203+O8204/Variables!$B$5, 0))</f>
        <v>86.887363574758453</v>
      </c>
      <c r="R8204">
        <f>IF(O8204&gt;0, 0, IF(Q8203&gt;-O8204, 0, -O8204 - Q8203*Variables!$B$5))</f>
        <v>0</v>
      </c>
      <c r="S8204">
        <f t="shared" si="772"/>
        <v>0</v>
      </c>
      <c r="T8204">
        <f t="shared" si="773"/>
        <v>0</v>
      </c>
    </row>
    <row r="8205" spans="1:20" x14ac:dyDescent="0.3">
      <c r="A8205" s="3">
        <f t="shared" si="768"/>
        <v>43442</v>
      </c>
      <c r="B8205">
        <v>12</v>
      </c>
      <c r="C8205">
        <v>8</v>
      </c>
      <c r="D8205">
        <v>20</v>
      </c>
      <c r="E8205">
        <v>0</v>
      </c>
      <c r="F8205" s="1">
        <f>VLOOKUP(A8205,Weather!$A$1:$E$366, 5)</f>
        <v>0.35849056603773577</v>
      </c>
      <c r="G8205" s="1">
        <f>VLOOKUP(D8205, Winter!$A$1:$E$25, 2)</f>
        <v>385.507471980074</v>
      </c>
      <c r="H8205" s="1">
        <f>VLOOKUP(D8205, Winter!$A$1:$E$25, 3)</f>
        <v>329.45960680470398</v>
      </c>
      <c r="I8205" s="1">
        <f>VLOOKUP(D8205, Winter!$A$1:$E$25, 5)</f>
        <v>275.70093457943898</v>
      </c>
      <c r="J8205" s="1">
        <f t="shared" si="769"/>
        <v>275.70093457943898</v>
      </c>
      <c r="K8205" s="47">
        <f t="shared" si="770"/>
        <v>5.1578196654900381</v>
      </c>
      <c r="L8205" s="48">
        <f>Solar!K8222/1000*Variables!$B$3</f>
        <v>0</v>
      </c>
      <c r="M8205" s="1">
        <f>IF(E8205=1, VLOOKUP(D8205, Sheet1!$E$2:$G$26, 2), Sheet1!$G$3)</f>
        <v>0.18618000000000001</v>
      </c>
      <c r="N8205" s="1">
        <f>'Electricity Rates'!$J$3</f>
        <v>0.19270000000000001</v>
      </c>
      <c r="O8205" s="145">
        <f>L8205-K8205</f>
        <v>-5.1578196654900381</v>
      </c>
      <c r="P8205">
        <f t="shared" si="771"/>
        <v>0.99391184953993039</v>
      </c>
      <c r="Q8205">
        <f>IF(O8205&gt;0, IF(Q8204+O8205*Variables!$B$5&lt;Variables!$B$4, Q8204+O8205*Variables!$B$5, Variables!$B$4), IF(Q8204&gt;-O8205, Q8204+O8205/Variables!$B$5, 0))</f>
        <v>81.400321377428625</v>
      </c>
      <c r="R8205">
        <f>IF(O8205&gt;0, 0, IF(Q8204&gt;-O8205, 0, -O8205 - Q8204*Variables!$B$5))</f>
        <v>0</v>
      </c>
      <c r="S8205">
        <f t="shared" si="772"/>
        <v>0</v>
      </c>
      <c r="T8205">
        <f t="shared" si="773"/>
        <v>0</v>
      </c>
    </row>
    <row r="8206" spans="1:20" x14ac:dyDescent="0.3">
      <c r="A8206" s="3">
        <f t="shared" si="768"/>
        <v>43442</v>
      </c>
      <c r="B8206">
        <v>12</v>
      </c>
      <c r="C8206">
        <v>8</v>
      </c>
      <c r="D8206">
        <v>21</v>
      </c>
      <c r="E8206">
        <v>0</v>
      </c>
      <c r="F8206" s="1">
        <f>VLOOKUP(A8206,Weather!$A$1:$E$366, 5)</f>
        <v>0.35849056603773577</v>
      </c>
      <c r="G8206" s="1">
        <f>VLOOKUP(D8206, Winter!$A$1:$E$25, 2)</f>
        <v>340.23972602739599</v>
      </c>
      <c r="H8206" s="1">
        <f>VLOOKUP(D8206, Winter!$A$1:$E$25, 3)</f>
        <v>286.390591795636</v>
      </c>
      <c r="I8206" s="1">
        <f>VLOOKUP(D8206, Winter!$A$1:$E$25, 5)</f>
        <v>289.71962616822401</v>
      </c>
      <c r="J8206" s="1">
        <f t="shared" si="769"/>
        <v>289.71962616822401</v>
      </c>
      <c r="K8206" s="47">
        <f t="shared" si="770"/>
        <v>5.4200816823793616</v>
      </c>
      <c r="L8206" s="48">
        <f>Solar!K8223/1000*Variables!$B$3</f>
        <v>0</v>
      </c>
      <c r="M8206" s="1">
        <f>IF(E8206=1, VLOOKUP(D8206, Sheet1!$E$2:$G$26, 2), Sheet1!$G$3)</f>
        <v>0.18618000000000001</v>
      </c>
      <c r="N8206" s="1">
        <f>'Electricity Rates'!$J$3</f>
        <v>0.19270000000000001</v>
      </c>
      <c r="O8206" s="145">
        <f>L8206-K8206</f>
        <v>-5.4200816823793616</v>
      </c>
      <c r="P8206">
        <f t="shared" si="771"/>
        <v>1.044449740194503</v>
      </c>
      <c r="Q8206">
        <f>IF(O8206&gt;0, IF(Q8205+O8206*Variables!$B$5&lt;Variables!$B$4, Q8205+O8206*Variables!$B$5, Variables!$B$4), IF(Q8205&gt;-O8206, Q8205+O8206/Variables!$B$5, 0))</f>
        <v>75.634277034471864</v>
      </c>
      <c r="R8206">
        <f>IF(O8206&gt;0, 0, IF(Q8205&gt;-O8206, 0, -O8206 - Q8205*Variables!$B$5))</f>
        <v>0</v>
      </c>
      <c r="S8206">
        <f t="shared" si="772"/>
        <v>0</v>
      </c>
      <c r="T8206">
        <f t="shared" si="773"/>
        <v>0</v>
      </c>
    </row>
    <row r="8207" spans="1:20" x14ac:dyDescent="0.3">
      <c r="A8207" s="3">
        <f t="shared" si="768"/>
        <v>43442</v>
      </c>
      <c r="B8207">
        <v>12</v>
      </c>
      <c r="C8207">
        <v>8</v>
      </c>
      <c r="D8207">
        <v>22</v>
      </c>
      <c r="E8207">
        <v>0</v>
      </c>
      <c r="F8207" s="1">
        <f>VLOOKUP(A8207,Weather!$A$1:$E$366, 5)</f>
        <v>0.35849056603773577</v>
      </c>
      <c r="G8207" s="1">
        <f>VLOOKUP(D8207, Winter!$A$1:$E$25, 2)</f>
        <v>300</v>
      </c>
      <c r="H8207" s="1">
        <f>VLOOKUP(D8207, Winter!$A$1:$E$25, 3)</f>
        <v>271.915575384683</v>
      </c>
      <c r="I8207" s="1">
        <f>VLOOKUP(D8207, Winter!$A$1:$E$25, 5)</f>
        <v>285.04672897196201</v>
      </c>
      <c r="J8207" s="1">
        <f t="shared" si="769"/>
        <v>285.04672897196201</v>
      </c>
      <c r="K8207" s="47">
        <f t="shared" si="770"/>
        <v>5.3326610100829139</v>
      </c>
      <c r="L8207" s="48">
        <f>Solar!K8224/1000*Variables!$B$3</f>
        <v>0</v>
      </c>
      <c r="M8207" s="1">
        <f>IF(E8207=1, VLOOKUP(D8207, Sheet1!$E$2:$G$26, 2), Sheet1!$G$3)</f>
        <v>0.18618000000000001</v>
      </c>
      <c r="N8207" s="1">
        <f>'Electricity Rates'!$J$3</f>
        <v>0.19270000000000001</v>
      </c>
      <c r="O8207" s="145">
        <f>L8207-K8207</f>
        <v>-5.3326610100829139</v>
      </c>
      <c r="P8207">
        <f t="shared" si="771"/>
        <v>1.0276037766429775</v>
      </c>
      <c r="Q8207">
        <f>IF(O8207&gt;0, IF(Q8206+O8207*Variables!$B$5&lt;Variables!$B$4, Q8206+O8207*Variables!$B$5, Variables!$B$4), IF(Q8206&gt;-O8207, Q8206+O8207/Variables!$B$5, 0))</f>
        <v>69.961233406724091</v>
      </c>
      <c r="R8207">
        <f>IF(O8207&gt;0, 0, IF(Q8206&gt;-O8207, 0, -O8207 - Q8206*Variables!$B$5))</f>
        <v>0</v>
      </c>
      <c r="S8207">
        <f t="shared" si="772"/>
        <v>0</v>
      </c>
      <c r="T8207">
        <f t="shared" si="773"/>
        <v>0</v>
      </c>
    </row>
    <row r="8208" spans="1:20" x14ac:dyDescent="0.3">
      <c r="A8208" s="3">
        <f t="shared" si="768"/>
        <v>43442</v>
      </c>
      <c r="B8208">
        <v>12</v>
      </c>
      <c r="C8208">
        <v>8</v>
      </c>
      <c r="D8208">
        <v>23</v>
      </c>
      <c r="E8208">
        <v>0</v>
      </c>
      <c r="F8208" s="1">
        <f>VLOOKUP(A8208,Weather!$A$1:$E$366, 5)</f>
        <v>0.35849056603773577</v>
      </c>
      <c r="G8208" s="1">
        <f>VLOOKUP(D8208, Winter!$A$1:$E$25, 2)</f>
        <v>290.90909090909099</v>
      </c>
      <c r="H8208" s="1">
        <f>VLOOKUP(D8208, Winter!$A$1:$E$25, 3)</f>
        <v>266.95334839061297</v>
      </c>
      <c r="I8208" s="1">
        <f>VLOOKUP(D8208, Winter!$A$1:$E$25, 5)</f>
        <v>285.04672897196201</v>
      </c>
      <c r="J8208" s="1">
        <f t="shared" si="769"/>
        <v>285.04672897196201</v>
      </c>
      <c r="K8208" s="47">
        <f t="shared" si="770"/>
        <v>5.3326610100829139</v>
      </c>
      <c r="L8208" s="48">
        <f>Solar!K8225/1000*Variables!$B$3</f>
        <v>0</v>
      </c>
      <c r="M8208" s="1">
        <f>IF(E8208=1, VLOOKUP(D8208, Sheet1!$E$2:$G$26, 2), Sheet1!$G$3)</f>
        <v>0.18618000000000001</v>
      </c>
      <c r="N8208" s="1">
        <f>'Electricity Rates'!$J$3</f>
        <v>0.19270000000000001</v>
      </c>
      <c r="O8208" s="145">
        <f>L8208-K8208</f>
        <v>-5.3326610100829139</v>
      </c>
      <c r="P8208">
        <f t="shared" si="771"/>
        <v>1.0276037766429775</v>
      </c>
      <c r="Q8208">
        <f>IF(O8208&gt;0, IF(Q8207+O8208*Variables!$B$5&lt;Variables!$B$4, Q8207+O8208*Variables!$B$5, Variables!$B$4), IF(Q8207&gt;-O8208, Q8207+O8208/Variables!$B$5, 0))</f>
        <v>64.288189778976317</v>
      </c>
      <c r="R8208">
        <f>IF(O8208&gt;0, 0, IF(Q8207&gt;-O8208, 0, -O8208 - Q8207*Variables!$B$5))</f>
        <v>0</v>
      </c>
      <c r="S8208">
        <f t="shared" si="772"/>
        <v>0</v>
      </c>
      <c r="T8208">
        <f t="shared" si="773"/>
        <v>0</v>
      </c>
    </row>
    <row r="8209" spans="1:20" x14ac:dyDescent="0.3">
      <c r="A8209" s="3">
        <f t="shared" si="768"/>
        <v>43442</v>
      </c>
      <c r="B8209">
        <v>12</v>
      </c>
      <c r="C8209">
        <v>8</v>
      </c>
      <c r="D8209">
        <v>24</v>
      </c>
      <c r="E8209">
        <v>0</v>
      </c>
      <c r="F8209" s="1">
        <f>VLOOKUP(A8209,Weather!$A$1:$E$366, 5)</f>
        <v>0.35849056603773577</v>
      </c>
      <c r="G8209" s="1">
        <f>VLOOKUP(D8209, Winter!$A$1:$E$25, 2)</f>
        <v>272.72727272727298</v>
      </c>
      <c r="H8209" s="1">
        <f>VLOOKUP(D8209, Winter!$A$1:$E$25, 3)</f>
        <v>266.74195307023803</v>
      </c>
      <c r="I8209" s="1">
        <f>VLOOKUP(D8209, Winter!$A$1:$E$25, 5)</f>
        <v>285.04672897196201</v>
      </c>
      <c r="J8209" s="1">
        <f t="shared" si="769"/>
        <v>285.04672897196201</v>
      </c>
      <c r="K8209" s="47">
        <f t="shared" si="770"/>
        <v>5.3326610100829139</v>
      </c>
      <c r="L8209" s="48">
        <f>Solar!K8226/1000*Variables!$B$3</f>
        <v>0</v>
      </c>
      <c r="M8209" s="1">
        <f>IF(E8209=1, VLOOKUP(D8209, Sheet1!$E$2:$G$26, 2), Sheet1!$G$3)</f>
        <v>0.18618000000000001</v>
      </c>
      <c r="N8209" s="1">
        <f>'Electricity Rates'!$J$3</f>
        <v>0.19270000000000001</v>
      </c>
      <c r="O8209" s="145">
        <f>L8209-K8209</f>
        <v>-5.3326610100829139</v>
      </c>
      <c r="P8209">
        <f t="shared" si="771"/>
        <v>1.0276037766429775</v>
      </c>
      <c r="Q8209">
        <f>IF(O8209&gt;0, IF(Q8208+O8209*Variables!$B$5&lt;Variables!$B$4, Q8208+O8209*Variables!$B$5, Variables!$B$4), IF(Q8208&gt;-O8209, Q8208+O8209/Variables!$B$5, 0))</f>
        <v>58.615146151228537</v>
      </c>
      <c r="R8209">
        <f>IF(O8209&gt;0, 0, IF(Q8208&gt;-O8209, 0, -O8209 - Q8208*Variables!$B$5))</f>
        <v>0</v>
      </c>
      <c r="S8209">
        <f t="shared" si="772"/>
        <v>0</v>
      </c>
      <c r="T8209">
        <f t="shared" si="773"/>
        <v>0</v>
      </c>
    </row>
    <row r="8210" spans="1:20" x14ac:dyDescent="0.3">
      <c r="A8210" s="3">
        <f t="shared" si="768"/>
        <v>43443</v>
      </c>
      <c r="B8210">
        <v>12</v>
      </c>
      <c r="C8210">
        <v>9</v>
      </c>
      <c r="D8210">
        <v>1</v>
      </c>
      <c r="E8210">
        <v>0</v>
      </c>
      <c r="F8210" s="1">
        <f>VLOOKUP(A8210,Weather!$A$1:$E$366, 5)</f>
        <v>0.32075471698113278</v>
      </c>
      <c r="G8210" s="1">
        <f>VLOOKUP(D8210, Winter!$A$1:$E$25, 2)</f>
        <v>281.81818181818198</v>
      </c>
      <c r="H8210" s="1">
        <f>VLOOKUP(D8210, Winter!$A$1:$E$25, 3)</f>
        <v>257.04002047196798</v>
      </c>
      <c r="I8210" s="1">
        <f>VLOOKUP(D8210, Winter!$A$1:$E$25, 5)</f>
        <v>266.355140186916</v>
      </c>
      <c r="J8210" s="1">
        <f t="shared" si="769"/>
        <v>266.355140186916</v>
      </c>
      <c r="K8210" s="47">
        <f t="shared" si="770"/>
        <v>4.9829783208971614</v>
      </c>
      <c r="L8210" s="48">
        <f>Solar!K8227/1000*Variables!$B$3</f>
        <v>0</v>
      </c>
      <c r="M8210" s="1">
        <f>IF(E8210=1, VLOOKUP(D8210, Sheet1!$E$2:$G$26, 2), Sheet1!$G$3)</f>
        <v>0.18618000000000001</v>
      </c>
      <c r="N8210" s="1">
        <f>'Electricity Rates'!$J$3</f>
        <v>0.19270000000000001</v>
      </c>
      <c r="O8210" s="145">
        <f>L8210-K8210</f>
        <v>-4.9829783208971614</v>
      </c>
      <c r="P8210">
        <f t="shared" si="771"/>
        <v>0.96021992243688303</v>
      </c>
      <c r="Q8210">
        <f>IF(O8210&gt;0, IF(Q8209+O8210*Variables!$B$5&lt;Variables!$B$4, Q8209+O8210*Variables!$B$5, Variables!$B$4), IF(Q8209&gt;-O8210, Q8209+O8210/Variables!$B$5, 0))</f>
        <v>53.314105384316662</v>
      </c>
      <c r="R8210">
        <f>IF(O8210&gt;0, 0, IF(Q8209&gt;-O8210, 0, -O8210 - Q8209*Variables!$B$5))</f>
        <v>0</v>
      </c>
      <c r="S8210">
        <f t="shared" si="772"/>
        <v>0</v>
      </c>
      <c r="T8210">
        <f t="shared" si="773"/>
        <v>0</v>
      </c>
    </row>
    <row r="8211" spans="1:20" x14ac:dyDescent="0.3">
      <c r="A8211" s="3">
        <f t="shared" si="768"/>
        <v>43443</v>
      </c>
      <c r="B8211">
        <v>12</v>
      </c>
      <c r="C8211">
        <v>9</v>
      </c>
      <c r="D8211">
        <v>2</v>
      </c>
      <c r="E8211">
        <v>0</v>
      </c>
      <c r="F8211" s="1">
        <f>VLOOKUP(A8211,Weather!$A$1:$E$366, 5)</f>
        <v>0.32075471698113278</v>
      </c>
      <c r="G8211" s="1">
        <f>VLOOKUP(D8211, Winter!$A$1:$E$25, 2)</f>
        <v>282.10356994603501</v>
      </c>
      <c r="H8211" s="1">
        <f>VLOOKUP(D8211, Winter!$A$1:$E$25, 3)</f>
        <v>280.66066600651902</v>
      </c>
      <c r="I8211" s="1">
        <f>VLOOKUP(D8211, Winter!$A$1:$E$25, 5)</f>
        <v>285.04672897196201</v>
      </c>
      <c r="J8211" s="1">
        <f t="shared" si="769"/>
        <v>285.04672897196201</v>
      </c>
      <c r="K8211" s="47">
        <f t="shared" si="770"/>
        <v>5.3326610100829139</v>
      </c>
      <c r="L8211" s="48">
        <f>Solar!K8228/1000*Variables!$B$3</f>
        <v>0</v>
      </c>
      <c r="M8211" s="1">
        <f>IF(E8211=1, VLOOKUP(D8211, Sheet1!$E$2:$G$26, 2), Sheet1!$G$3)</f>
        <v>0.18618000000000001</v>
      </c>
      <c r="N8211" s="1">
        <f>'Electricity Rates'!$J$3</f>
        <v>0.19270000000000001</v>
      </c>
      <c r="O8211" s="145">
        <f>L8211-K8211</f>
        <v>-5.3326610100829139</v>
      </c>
      <c r="P8211">
        <f t="shared" si="771"/>
        <v>1.0276037766429775</v>
      </c>
      <c r="Q8211">
        <f>IF(O8211&gt;0, IF(Q8210+O8211*Variables!$B$5&lt;Variables!$B$4, Q8210+O8211*Variables!$B$5, Variables!$B$4), IF(Q8210&gt;-O8211, Q8210+O8211/Variables!$B$5, 0))</f>
        <v>47.641061756568881</v>
      </c>
      <c r="R8211">
        <f>IF(O8211&gt;0, 0, IF(Q8210&gt;-O8211, 0, -O8211 - Q8210*Variables!$B$5))</f>
        <v>0</v>
      </c>
      <c r="S8211">
        <f t="shared" si="772"/>
        <v>0</v>
      </c>
      <c r="T8211">
        <f t="shared" si="773"/>
        <v>0</v>
      </c>
    </row>
    <row r="8212" spans="1:20" x14ac:dyDescent="0.3">
      <c r="A8212" s="3">
        <f t="shared" si="768"/>
        <v>43443</v>
      </c>
      <c r="B8212">
        <v>12</v>
      </c>
      <c r="C8212">
        <v>9</v>
      </c>
      <c r="D8212">
        <v>3</v>
      </c>
      <c r="E8212">
        <v>0</v>
      </c>
      <c r="F8212" s="1">
        <f>VLOOKUP(A8212,Weather!$A$1:$E$366, 5)</f>
        <v>0.32075471698113278</v>
      </c>
      <c r="G8212" s="1">
        <f>VLOOKUP(D8212, Winter!$A$1:$E$25, 2)</f>
        <v>282.300747198007</v>
      </c>
      <c r="H8212" s="1">
        <f>VLOOKUP(D8212, Winter!$A$1:$E$25, 3)</f>
        <v>272.72727272727298</v>
      </c>
      <c r="I8212" s="1">
        <f>VLOOKUP(D8212, Winter!$A$1:$E$25, 5)</f>
        <v>271.02803738317698</v>
      </c>
      <c r="J8212" s="1">
        <f t="shared" si="769"/>
        <v>271.02803738317698</v>
      </c>
      <c r="K8212" s="47">
        <f t="shared" si="770"/>
        <v>5.0703989931935904</v>
      </c>
      <c r="L8212" s="48">
        <f>Solar!K8229/1000*Variables!$B$3</f>
        <v>0</v>
      </c>
      <c r="M8212" s="1">
        <f>IF(E8212=1, VLOOKUP(D8212, Sheet1!$E$2:$G$26, 2), Sheet1!$G$3)</f>
        <v>0.18618000000000001</v>
      </c>
      <c r="N8212" s="1">
        <f>'Electricity Rates'!$J$3</f>
        <v>0.19270000000000001</v>
      </c>
      <c r="O8212" s="145">
        <f>L8212-K8212</f>
        <v>-5.0703989931935904</v>
      </c>
      <c r="P8212">
        <f t="shared" si="771"/>
        <v>0.97706588598840494</v>
      </c>
      <c r="Q8212">
        <f>IF(O8212&gt;0, IF(Q8211+O8212*Variables!$B$5&lt;Variables!$B$4, Q8211+O8212*Variables!$B$5, Variables!$B$4), IF(Q8211&gt;-O8212, Q8211+O8212/Variables!$B$5, 0))</f>
        <v>42.24702027444804</v>
      </c>
      <c r="R8212">
        <f>IF(O8212&gt;0, 0, IF(Q8211&gt;-O8212, 0, -O8212 - Q8211*Variables!$B$5))</f>
        <v>0</v>
      </c>
      <c r="S8212">
        <f t="shared" si="772"/>
        <v>0</v>
      </c>
      <c r="T8212">
        <f t="shared" si="773"/>
        <v>0</v>
      </c>
    </row>
    <row r="8213" spans="1:20" x14ac:dyDescent="0.3">
      <c r="A8213" s="3">
        <f t="shared" si="768"/>
        <v>43443</v>
      </c>
      <c r="B8213">
        <v>12</v>
      </c>
      <c r="C8213">
        <v>9</v>
      </c>
      <c r="D8213">
        <v>4</v>
      </c>
      <c r="E8213">
        <v>0</v>
      </c>
      <c r="F8213" s="1">
        <f>VLOOKUP(A8213,Weather!$A$1:$E$366, 5)</f>
        <v>0.32075471698113278</v>
      </c>
      <c r="G8213" s="1">
        <f>VLOOKUP(D8213, Winter!$A$1:$E$25, 2)</f>
        <v>308.82074789439099</v>
      </c>
      <c r="H8213" s="1">
        <f>VLOOKUP(D8213, Winter!$A$1:$E$25, 3)</f>
        <v>281.81818181818198</v>
      </c>
      <c r="I8213" s="1">
        <f>VLOOKUP(D8213, Winter!$A$1:$E$25, 5)</f>
        <v>285.04672897196201</v>
      </c>
      <c r="J8213" s="1">
        <f t="shared" si="769"/>
        <v>285.04672897196201</v>
      </c>
      <c r="K8213" s="47">
        <f t="shared" si="770"/>
        <v>5.3326610100829139</v>
      </c>
      <c r="L8213" s="48">
        <f>Solar!K8230/1000*Variables!$B$3</f>
        <v>0</v>
      </c>
      <c r="M8213" s="1">
        <f>IF(E8213=1, VLOOKUP(D8213, Sheet1!$E$2:$G$26, 2), Sheet1!$G$3)</f>
        <v>0.18618000000000001</v>
      </c>
      <c r="N8213" s="1">
        <f>'Electricity Rates'!$J$3</f>
        <v>0.19270000000000001</v>
      </c>
      <c r="O8213" s="145">
        <f>L8213-K8213</f>
        <v>-5.3326610100829139</v>
      </c>
      <c r="P8213">
        <f t="shared" si="771"/>
        <v>1.0276037766429775</v>
      </c>
      <c r="Q8213">
        <f>IF(O8213&gt;0, IF(Q8212+O8213*Variables!$B$5&lt;Variables!$B$4, Q8212+O8213*Variables!$B$5, Variables!$B$4), IF(Q8212&gt;-O8213, Q8212+O8213/Variables!$B$5, 0))</f>
        <v>36.57397664670026</v>
      </c>
      <c r="R8213">
        <f>IF(O8213&gt;0, 0, IF(Q8212&gt;-O8213, 0, -O8213 - Q8212*Variables!$B$5))</f>
        <v>0</v>
      </c>
      <c r="S8213">
        <f t="shared" si="772"/>
        <v>0</v>
      </c>
      <c r="T8213">
        <f t="shared" si="773"/>
        <v>0</v>
      </c>
    </row>
    <row r="8214" spans="1:20" x14ac:dyDescent="0.3">
      <c r="A8214" s="3">
        <f t="shared" si="768"/>
        <v>43443</v>
      </c>
      <c r="B8214">
        <v>12</v>
      </c>
      <c r="C8214">
        <v>9</v>
      </c>
      <c r="D8214">
        <v>5</v>
      </c>
      <c r="E8214">
        <v>0</v>
      </c>
      <c r="F8214" s="1">
        <f>VLOOKUP(A8214,Weather!$A$1:$E$366, 5)</f>
        <v>0.32075471698113278</v>
      </c>
      <c r="G8214" s="1">
        <f>VLOOKUP(D8214, Winter!$A$1:$E$25, 2)</f>
        <v>308.63160471300301</v>
      </c>
      <c r="H8214" s="1">
        <f>VLOOKUP(D8214, Winter!$A$1:$E$25, 3)</f>
        <v>300</v>
      </c>
      <c r="I8214" s="1">
        <f>VLOOKUP(D8214, Winter!$A$1:$E$25, 5)</f>
        <v>303.73831775700899</v>
      </c>
      <c r="J8214" s="1">
        <f t="shared" si="769"/>
        <v>303.73831775700899</v>
      </c>
      <c r="K8214" s="47">
        <f t="shared" si="770"/>
        <v>5.6823436992686851</v>
      </c>
      <c r="L8214" s="48">
        <f>Solar!K8231/1000*Variables!$B$3</f>
        <v>0</v>
      </c>
      <c r="M8214" s="1">
        <f>IF(E8214=1, VLOOKUP(D8214, Sheet1!$E$2:$G$26, 2), Sheet1!$G$3)</f>
        <v>0.18618000000000001</v>
      </c>
      <c r="N8214" s="1">
        <f>'Electricity Rates'!$J$3</f>
        <v>0.19270000000000001</v>
      </c>
      <c r="O8214" s="145">
        <f>L8214-K8214</f>
        <v>-5.6823436992686851</v>
      </c>
      <c r="P8214">
        <f t="shared" si="771"/>
        <v>1.0949876308490756</v>
      </c>
      <c r="Q8214">
        <f>IF(O8214&gt;0, IF(Q8213+O8214*Variables!$B$5&lt;Variables!$B$4, Q8213+O8214*Variables!$B$5, Variables!$B$4), IF(Q8213&gt;-O8214, Q8213+O8214/Variables!$B$5, 0))</f>
        <v>30.528930158116552</v>
      </c>
      <c r="R8214">
        <f>IF(O8214&gt;0, 0, IF(Q8213&gt;-O8214, 0, -O8214 - Q8213*Variables!$B$5))</f>
        <v>0</v>
      </c>
      <c r="S8214">
        <f t="shared" si="772"/>
        <v>0</v>
      </c>
      <c r="T8214">
        <f t="shared" si="773"/>
        <v>0</v>
      </c>
    </row>
    <row r="8215" spans="1:20" x14ac:dyDescent="0.3">
      <c r="A8215" s="3">
        <f t="shared" si="768"/>
        <v>43443</v>
      </c>
      <c r="B8215">
        <v>12</v>
      </c>
      <c r="C8215">
        <v>9</v>
      </c>
      <c r="D8215">
        <v>6</v>
      </c>
      <c r="E8215">
        <v>0</v>
      </c>
      <c r="F8215" s="1">
        <f>VLOOKUP(A8215,Weather!$A$1:$E$366, 5)</f>
        <v>0.32075471698113278</v>
      </c>
      <c r="G8215" s="1">
        <f>VLOOKUP(D8215, Winter!$A$1:$E$25, 2)</f>
        <v>331.81818181818198</v>
      </c>
      <c r="H8215" s="1">
        <f>VLOOKUP(D8215, Winter!$A$1:$E$25, 3)</f>
        <v>317.955250948497</v>
      </c>
      <c r="I8215" s="1">
        <f>VLOOKUP(D8215, Winter!$A$1:$E$25, 5)</f>
        <v>322.42990654205602</v>
      </c>
      <c r="J8215" s="1">
        <f t="shared" si="769"/>
        <v>322.42990654205602</v>
      </c>
      <c r="K8215" s="47">
        <f t="shared" si="770"/>
        <v>6.0320263884544554</v>
      </c>
      <c r="L8215" s="48">
        <f>Solar!K8232/1000*Variables!$B$3</f>
        <v>0</v>
      </c>
      <c r="M8215" s="1">
        <f>IF(E8215=1, VLOOKUP(D8215, Sheet1!$E$2:$G$26, 2), Sheet1!$G$3)</f>
        <v>0.18618000000000001</v>
      </c>
      <c r="N8215" s="1">
        <f>'Electricity Rates'!$J$3</f>
        <v>0.19270000000000001</v>
      </c>
      <c r="O8215" s="145">
        <f>L8215-K8215</f>
        <v>-6.0320263884544554</v>
      </c>
      <c r="P8215">
        <f t="shared" si="771"/>
        <v>1.1623714850551736</v>
      </c>
      <c r="Q8215">
        <f>IF(O8215&gt;0, IF(Q8214+O8215*Variables!$B$5&lt;Variables!$B$4, Q8214+O8215*Variables!$B$5, Variables!$B$4), IF(Q8214&gt;-O8215, Q8214+O8215/Variables!$B$5, 0))</f>
        <v>24.111880808696917</v>
      </c>
      <c r="R8215">
        <f>IF(O8215&gt;0, 0, IF(Q8214&gt;-O8215, 0, -O8215 - Q8214*Variables!$B$5))</f>
        <v>0</v>
      </c>
      <c r="S8215">
        <f t="shared" si="772"/>
        <v>0</v>
      </c>
      <c r="T8215">
        <f t="shared" si="773"/>
        <v>0</v>
      </c>
    </row>
    <row r="8216" spans="1:20" x14ac:dyDescent="0.3">
      <c r="A8216" s="3">
        <f t="shared" si="768"/>
        <v>43443</v>
      </c>
      <c r="B8216">
        <v>12</v>
      </c>
      <c r="C8216">
        <v>9</v>
      </c>
      <c r="D8216">
        <v>7</v>
      </c>
      <c r="E8216">
        <v>0</v>
      </c>
      <c r="F8216" s="1">
        <f>VLOOKUP(A8216,Weather!$A$1:$E$366, 5)</f>
        <v>0.32075471698113278</v>
      </c>
      <c r="G8216" s="1">
        <f>VLOOKUP(D8216, Winter!$A$1:$E$25, 2)</f>
        <v>445.45454545454498</v>
      </c>
      <c r="H8216" s="1">
        <f>VLOOKUP(D8216, Winter!$A$1:$E$25, 3)</f>
        <v>393.94630558862502</v>
      </c>
      <c r="I8216" s="1">
        <f>VLOOKUP(D8216, Winter!$A$1:$E$25, 5)</f>
        <v>313.08411214953298</v>
      </c>
      <c r="J8216" s="1">
        <f t="shared" si="769"/>
        <v>313.08411214953298</v>
      </c>
      <c r="K8216" s="47">
        <f t="shared" si="770"/>
        <v>5.8571850438615796</v>
      </c>
      <c r="L8216" s="48">
        <f>Solar!K8233/1000*Variables!$B$3</f>
        <v>0</v>
      </c>
      <c r="M8216" s="1">
        <f>IF(E8216=1, VLOOKUP(D8216, Sheet1!$E$2:$G$26, 2), Sheet1!$G$3)</f>
        <v>0.18618000000000001</v>
      </c>
      <c r="N8216" s="1">
        <f>'Electricity Rates'!$J$3</f>
        <v>0.19270000000000001</v>
      </c>
      <c r="O8216" s="145">
        <f>L8216-K8216</f>
        <v>-5.8571850438615796</v>
      </c>
      <c r="P8216">
        <f t="shared" si="771"/>
        <v>1.1286795579521265</v>
      </c>
      <c r="Q8216">
        <f>IF(O8216&gt;0, IF(Q8215+O8216*Variables!$B$5&lt;Variables!$B$4, Q8215+O8216*Variables!$B$5, Variables!$B$4), IF(Q8215&gt;-O8216, Q8215+O8216/Variables!$B$5, 0))</f>
        <v>17.880832889695235</v>
      </c>
      <c r="R8216">
        <f>IF(O8216&gt;0, 0, IF(Q8215&gt;-O8216, 0, -O8216 - Q8215*Variables!$B$5))</f>
        <v>0</v>
      </c>
      <c r="S8216">
        <f t="shared" si="772"/>
        <v>0</v>
      </c>
      <c r="T8216">
        <f t="shared" si="773"/>
        <v>0</v>
      </c>
    </row>
    <row r="8217" spans="1:20" x14ac:dyDescent="0.3">
      <c r="A8217" s="3">
        <f t="shared" si="768"/>
        <v>43443</v>
      </c>
      <c r="B8217">
        <v>12</v>
      </c>
      <c r="C8217">
        <v>9</v>
      </c>
      <c r="D8217">
        <v>8</v>
      </c>
      <c r="E8217">
        <v>0</v>
      </c>
      <c r="F8217" s="1">
        <f>VLOOKUP(A8217,Weather!$A$1:$E$366, 5)</f>
        <v>0.32075471698113278</v>
      </c>
      <c r="G8217" s="1">
        <f>VLOOKUP(D8217, Winter!$A$1:$E$25, 2)</f>
        <v>654.54545454545405</v>
      </c>
      <c r="H8217" s="1">
        <f>VLOOKUP(D8217, Winter!$A$1:$E$25, 3)</f>
        <v>498.50910668787998</v>
      </c>
      <c r="I8217" s="1">
        <f>VLOOKUP(D8217, Winter!$A$1:$E$25, 5)</f>
        <v>294.39252336448601</v>
      </c>
      <c r="J8217" s="1">
        <f t="shared" si="769"/>
        <v>294.39252336448601</v>
      </c>
      <c r="K8217" s="47">
        <f t="shared" si="770"/>
        <v>5.5075023546758084</v>
      </c>
      <c r="L8217" s="48">
        <f>Solar!K8234/1000*Variables!$B$3</f>
        <v>0.15760000000000002</v>
      </c>
      <c r="M8217" s="1">
        <f>IF(E8217=1, VLOOKUP(D8217, Sheet1!$E$2:$G$26, 2), Sheet1!$G$3)</f>
        <v>0.18618000000000001</v>
      </c>
      <c r="N8217" s="1">
        <f>'Electricity Rates'!$J$3</f>
        <v>0.19270000000000001</v>
      </c>
      <c r="O8217" s="145">
        <f>L8217-K8217</f>
        <v>-5.349902354675808</v>
      </c>
      <c r="P8217">
        <f t="shared" si="771"/>
        <v>1.0612957037460284</v>
      </c>
      <c r="Q8217">
        <f>IF(O8217&gt;0, IF(Q8216+O8217*Variables!$B$5&lt;Variables!$B$4, Q8216+O8217*Variables!$B$5, Variables!$B$4), IF(Q8216&gt;-O8217, Q8216+O8217/Variables!$B$5, 0))</f>
        <v>12.189447405997566</v>
      </c>
      <c r="R8217">
        <f>IF(O8217&gt;0, 0, IF(Q8216&gt;-O8217, 0, -O8217 - Q8216*Variables!$B$5))</f>
        <v>0</v>
      </c>
      <c r="S8217">
        <f t="shared" si="772"/>
        <v>0</v>
      </c>
      <c r="T8217">
        <f t="shared" si="773"/>
        <v>0</v>
      </c>
    </row>
    <row r="8218" spans="1:20" x14ac:dyDescent="0.3">
      <c r="A8218" s="3">
        <f t="shared" si="768"/>
        <v>43443</v>
      </c>
      <c r="B8218">
        <v>12</v>
      </c>
      <c r="C8218">
        <v>9</v>
      </c>
      <c r="D8218">
        <v>9</v>
      </c>
      <c r="E8218">
        <v>0</v>
      </c>
      <c r="F8218" s="1">
        <f>VLOOKUP(A8218,Weather!$A$1:$E$366, 5)</f>
        <v>0.32075471698113278</v>
      </c>
      <c r="G8218" s="1">
        <f>VLOOKUP(D8218, Winter!$A$1:$E$25, 2)</f>
        <v>801.59817351598099</v>
      </c>
      <c r="H8218" s="1">
        <f>VLOOKUP(D8218, Winter!$A$1:$E$25, 3)</f>
        <v>564.97068280688404</v>
      </c>
      <c r="I8218" s="1">
        <f>VLOOKUP(D8218, Winter!$A$1:$E$25, 5)</f>
        <v>313.08411214953298</v>
      </c>
      <c r="J8218" s="1">
        <f t="shared" si="769"/>
        <v>313.08411214953298</v>
      </c>
      <c r="K8218" s="47">
        <f t="shared" si="770"/>
        <v>5.8571850438615796</v>
      </c>
      <c r="L8218" s="48">
        <f>Solar!K8235/1000*Variables!$B$3</f>
        <v>2.2374500000000004</v>
      </c>
      <c r="M8218" s="1">
        <f>IF(E8218=1, VLOOKUP(D8218, Sheet1!$E$2:$G$26, 2), Sheet1!$G$3)</f>
        <v>0.18618000000000001</v>
      </c>
      <c r="N8218" s="1">
        <f>'Electricity Rates'!$J$3</f>
        <v>0.19270000000000001</v>
      </c>
      <c r="O8218" s="145">
        <f>L8218-K8218</f>
        <v>-3.6197350438615792</v>
      </c>
      <c r="P8218">
        <f t="shared" si="771"/>
        <v>1.1286795579521265</v>
      </c>
      <c r="Q8218">
        <f>IF(O8218&gt;0, IF(Q8217+O8218*Variables!$B$5&lt;Variables!$B$4, Q8217+O8218*Variables!$B$5, Variables!$B$4), IF(Q8217&gt;-O8218, Q8217+O8218/Variables!$B$5, 0))</f>
        <v>8.3386654444426931</v>
      </c>
      <c r="R8218">
        <f>IF(O8218&gt;0, 0, IF(Q8217&gt;-O8218, 0, -O8218 - Q8217*Variables!$B$5))</f>
        <v>0</v>
      </c>
      <c r="S8218">
        <f t="shared" si="772"/>
        <v>0</v>
      </c>
      <c r="T8218">
        <f t="shared" si="773"/>
        <v>0</v>
      </c>
    </row>
    <row r="8219" spans="1:20" x14ac:dyDescent="0.3">
      <c r="A8219" s="3">
        <f t="shared" si="768"/>
        <v>43443</v>
      </c>
      <c r="B8219">
        <v>12</v>
      </c>
      <c r="C8219">
        <v>9</v>
      </c>
      <c r="D8219">
        <v>10</v>
      </c>
      <c r="E8219">
        <v>0</v>
      </c>
      <c r="F8219" s="1">
        <f>VLOOKUP(A8219,Weather!$A$1:$E$366, 5)</f>
        <v>0.32075471698113278</v>
      </c>
      <c r="G8219" s="1">
        <f>VLOOKUP(D8219, Winter!$A$1:$E$25, 2)</f>
        <v>929.05770029057601</v>
      </c>
      <c r="H8219" s="1">
        <f>VLOOKUP(D8219, Winter!$A$1:$E$25, 3)</f>
        <v>583.82380756350199</v>
      </c>
      <c r="I8219" s="1">
        <f>VLOOKUP(D8219, Winter!$A$1:$E$25, 5)</f>
        <v>331.77570093457899</v>
      </c>
      <c r="J8219" s="1">
        <f t="shared" si="769"/>
        <v>331.77570093457899</v>
      </c>
      <c r="K8219" s="47">
        <f t="shared" si="770"/>
        <v>6.2068677330473312</v>
      </c>
      <c r="L8219" s="48">
        <f>Solar!K8236/1000*Variables!$B$3</f>
        <v>3.3353499999999996</v>
      </c>
      <c r="M8219" s="1">
        <f>IF(E8219=1, VLOOKUP(D8219, Sheet1!$E$2:$G$26, 2), Sheet1!$G$3)</f>
        <v>0.18618000000000001</v>
      </c>
      <c r="N8219" s="1">
        <f>'Electricity Rates'!$J$3</f>
        <v>0.19270000000000001</v>
      </c>
      <c r="O8219" s="145">
        <f>L8219-K8219</f>
        <v>-2.8715177330473316</v>
      </c>
      <c r="P8219">
        <f t="shared" si="771"/>
        <v>1.1960634121582208</v>
      </c>
      <c r="Q8219">
        <f>IF(O8219&gt;0, IF(Q8218+O8219*Variables!$B$5&lt;Variables!$B$4, Q8218+O8219*Variables!$B$5, Variables!$B$4), IF(Q8218&gt;-O8219, Q8218+O8219/Variables!$B$5, 0))</f>
        <v>5.28385934545617</v>
      </c>
      <c r="R8219">
        <f>IF(O8219&gt;0, 0, IF(Q8218&gt;-O8219, 0, -O8219 - Q8218*Variables!$B$5))</f>
        <v>0</v>
      </c>
      <c r="S8219">
        <f t="shared" si="772"/>
        <v>0</v>
      </c>
      <c r="T8219">
        <f t="shared" si="773"/>
        <v>0</v>
      </c>
    </row>
    <row r="8220" spans="1:20" x14ac:dyDescent="0.3">
      <c r="A8220" s="3">
        <f t="shared" si="768"/>
        <v>43443</v>
      </c>
      <c r="B8220">
        <v>12</v>
      </c>
      <c r="C8220">
        <v>9</v>
      </c>
      <c r="D8220">
        <v>11</v>
      </c>
      <c r="E8220">
        <v>0</v>
      </c>
      <c r="F8220" s="1">
        <f>VLOOKUP(A8220,Weather!$A$1:$E$366, 5)</f>
        <v>0.32075471698113278</v>
      </c>
      <c r="G8220" s="1">
        <f>VLOOKUP(D8220, Winter!$A$1:$E$25, 2)</f>
        <v>1001.98733914487</v>
      </c>
      <c r="H8220" s="1">
        <f>VLOOKUP(D8220, Winter!$A$1:$E$25, 3)</f>
        <v>602.66024321587895</v>
      </c>
      <c r="I8220" s="1">
        <f>VLOOKUP(D8220, Winter!$A$1:$E$25, 5)</f>
        <v>331.77570093457899</v>
      </c>
      <c r="J8220" s="1">
        <f t="shared" si="769"/>
        <v>331.77570093457899</v>
      </c>
      <c r="K8220" s="47">
        <f t="shared" si="770"/>
        <v>6.2068677330473312</v>
      </c>
      <c r="L8220" s="48">
        <f>Solar!K8237/1000*Variables!$B$3</f>
        <v>15.152950000000001</v>
      </c>
      <c r="M8220" s="1">
        <f>IF(E8220=1, VLOOKUP(D8220, Sheet1!$E$2:$G$26, 2), Sheet1!$G$3)</f>
        <v>0.18618000000000001</v>
      </c>
      <c r="N8220" s="1">
        <f>'Electricity Rates'!$J$3</f>
        <v>0.19270000000000001</v>
      </c>
      <c r="O8220" s="145">
        <f>L8220-K8220</f>
        <v>8.9460822669526685</v>
      </c>
      <c r="P8220">
        <f t="shared" si="771"/>
        <v>1.1960634121582208</v>
      </c>
      <c r="Q8220">
        <f>IF(O8220&gt;0, IF(Q8219+O8220*Variables!$B$5&lt;Variables!$B$4, Q8219+O8220*Variables!$B$5, Variables!$B$4), IF(Q8219&gt;-O8220, Q8219+O8220/Variables!$B$5, 0))</f>
        <v>13.693176676391678</v>
      </c>
      <c r="R8220">
        <f>IF(O8220&gt;0, 0, IF(Q8219&gt;-O8220, 0, -O8220 - Q8219*Variables!$B$5))</f>
        <v>0</v>
      </c>
      <c r="S8220">
        <f t="shared" si="772"/>
        <v>0</v>
      </c>
      <c r="T8220">
        <f t="shared" si="773"/>
        <v>0</v>
      </c>
    </row>
    <row r="8221" spans="1:20" x14ac:dyDescent="0.3">
      <c r="A8221" s="3">
        <f t="shared" si="768"/>
        <v>43443</v>
      </c>
      <c r="B8221">
        <v>12</v>
      </c>
      <c r="C8221">
        <v>9</v>
      </c>
      <c r="D8221">
        <v>12</v>
      </c>
      <c r="E8221">
        <v>0</v>
      </c>
      <c r="F8221" s="1">
        <f>VLOOKUP(A8221,Weather!$A$1:$E$366, 5)</f>
        <v>0.32075471698113278</v>
      </c>
      <c r="G8221" s="1">
        <f>VLOOKUP(D8221, Winter!$A$1:$E$25, 2)</f>
        <v>1020.36633457866</v>
      </c>
      <c r="H8221" s="1">
        <f>VLOOKUP(D8221, Winter!$A$1:$E$25, 3)</f>
        <v>602.46553699974402</v>
      </c>
      <c r="I8221" s="1">
        <f>VLOOKUP(D8221, Winter!$A$1:$E$25, 5)</f>
        <v>327.10280373831802</v>
      </c>
      <c r="J8221" s="1">
        <f t="shared" si="769"/>
        <v>327.10280373831802</v>
      </c>
      <c r="K8221" s="47">
        <f t="shared" si="770"/>
        <v>6.1194470607509031</v>
      </c>
      <c r="L8221" s="48">
        <f>Solar!K8238/1000*Variables!$B$3</f>
        <v>18.345599999999997</v>
      </c>
      <c r="M8221" s="1">
        <f>IF(E8221=1, VLOOKUP(D8221, Sheet1!$E$2:$G$26, 2), Sheet1!$G$3)</f>
        <v>0.18618000000000001</v>
      </c>
      <c r="N8221" s="1">
        <f>'Electricity Rates'!$J$3</f>
        <v>0.19270000000000001</v>
      </c>
      <c r="O8221" s="145">
        <f>L8221-K8221</f>
        <v>12.226152939249094</v>
      </c>
      <c r="P8221">
        <f t="shared" si="771"/>
        <v>1.1792174486066991</v>
      </c>
      <c r="Q8221">
        <f>IF(O8221&gt;0, IF(Q8220+O8221*Variables!$B$5&lt;Variables!$B$4, Q8220+O8221*Variables!$B$5, Variables!$B$4), IF(Q8220&gt;-O8221, Q8220+O8221/Variables!$B$5, 0))</f>
        <v>25.185760439285826</v>
      </c>
      <c r="R8221">
        <f>IF(O8221&gt;0, 0, IF(Q8220&gt;-O8221, 0, -O8221 - Q8220*Variables!$B$5))</f>
        <v>0</v>
      </c>
      <c r="S8221">
        <f t="shared" si="772"/>
        <v>0</v>
      </c>
      <c r="T8221">
        <f t="shared" si="773"/>
        <v>0</v>
      </c>
    </row>
    <row r="8222" spans="1:20" x14ac:dyDescent="0.3">
      <c r="A8222" s="3">
        <f t="shared" si="768"/>
        <v>43443</v>
      </c>
      <c r="B8222">
        <v>12</v>
      </c>
      <c r="C8222">
        <v>9</v>
      </c>
      <c r="D8222">
        <v>13</v>
      </c>
      <c r="E8222">
        <v>0</v>
      </c>
      <c r="F8222" s="1">
        <f>VLOOKUP(A8222,Weather!$A$1:$E$366, 5)</f>
        <v>0.32075471698113278</v>
      </c>
      <c r="G8222" s="1">
        <f>VLOOKUP(D8222, Winter!$A$1:$E$25, 2)</f>
        <v>1065.99730178497</v>
      </c>
      <c r="H8222" s="1">
        <f>VLOOKUP(D8222, Winter!$A$1:$E$25, 3)</f>
        <v>611.78362020049099</v>
      </c>
      <c r="I8222" s="1">
        <f>VLOOKUP(D8222, Winter!$A$1:$E$25, 5)</f>
        <v>322.42990654205602</v>
      </c>
      <c r="J8222" s="1">
        <f t="shared" si="769"/>
        <v>322.42990654205602</v>
      </c>
      <c r="K8222" s="47">
        <f t="shared" si="770"/>
        <v>6.0320263884544554</v>
      </c>
      <c r="L8222" s="48">
        <f>Solar!K8239/1000*Variables!$B$3</f>
        <v>24.461600000000001</v>
      </c>
      <c r="M8222" s="1">
        <f>IF(E8222=1, VLOOKUP(D8222, Sheet1!$E$2:$G$26, 2), Sheet1!$G$3)</f>
        <v>0.18618000000000001</v>
      </c>
      <c r="N8222" s="1">
        <f>'Electricity Rates'!$J$3</f>
        <v>0.19270000000000001</v>
      </c>
      <c r="O8222" s="145">
        <f>L8222-K8222</f>
        <v>18.429573611545546</v>
      </c>
      <c r="P8222">
        <f t="shared" si="771"/>
        <v>1.1623714850551736</v>
      </c>
      <c r="Q8222">
        <f>IF(O8222&gt;0, IF(Q8221+O8222*Variables!$B$5&lt;Variables!$B$4, Q8221+O8222*Variables!$B$5, Variables!$B$4), IF(Q8221&gt;-O8222, Q8221+O8222/Variables!$B$5, 0))</f>
        <v>42.50955963413864</v>
      </c>
      <c r="R8222">
        <f>IF(O8222&gt;0, 0, IF(Q8221&gt;-O8222, 0, -O8222 - Q8221*Variables!$B$5))</f>
        <v>0</v>
      </c>
      <c r="S8222">
        <f t="shared" si="772"/>
        <v>0</v>
      </c>
      <c r="T8222">
        <f t="shared" si="773"/>
        <v>0</v>
      </c>
    </row>
    <row r="8223" spans="1:20" x14ac:dyDescent="0.3">
      <c r="A8223" s="3">
        <f t="shared" si="768"/>
        <v>43443</v>
      </c>
      <c r="B8223">
        <v>12</v>
      </c>
      <c r="C8223">
        <v>9</v>
      </c>
      <c r="D8223">
        <v>14</v>
      </c>
      <c r="E8223">
        <v>0</v>
      </c>
      <c r="F8223" s="1">
        <f>VLOOKUP(A8223,Weather!$A$1:$E$366, 5)</f>
        <v>0.32075471698113278</v>
      </c>
      <c r="G8223" s="1">
        <f>VLOOKUP(D8223, Winter!$A$1:$E$25, 2)</f>
        <v>1084.3762972187601</v>
      </c>
      <c r="H8223" s="1">
        <f>VLOOKUP(D8223, Winter!$A$1:$E$25, 3)</f>
        <v>611.59447701910301</v>
      </c>
      <c r="I8223" s="1">
        <f>VLOOKUP(D8223, Winter!$A$1:$E$25, 5)</f>
        <v>303.73831775700899</v>
      </c>
      <c r="J8223" s="1">
        <f t="shared" si="769"/>
        <v>303.73831775700899</v>
      </c>
      <c r="K8223" s="47">
        <f t="shared" si="770"/>
        <v>5.6823436992686851</v>
      </c>
      <c r="L8223" s="48">
        <f>Solar!K8240/1000*Variables!$B$3</f>
        <v>15.532749999999998</v>
      </c>
      <c r="M8223" s="1">
        <f>IF(E8223=1, VLOOKUP(D8223, Sheet1!$E$2:$G$26, 2), Sheet1!$G$3)</f>
        <v>0.18618000000000001</v>
      </c>
      <c r="N8223" s="1">
        <f>'Electricity Rates'!$J$3</f>
        <v>0.19270000000000001</v>
      </c>
      <c r="O8223" s="145">
        <f>L8223-K8223</f>
        <v>9.8504063007313132</v>
      </c>
      <c r="P8223">
        <f t="shared" si="771"/>
        <v>1.0949876308490756</v>
      </c>
      <c r="Q8223">
        <f>IF(O8223&gt;0, IF(Q8222+O8223*Variables!$B$5&lt;Variables!$B$4, Q8222+O8223*Variables!$B$5, Variables!$B$4), IF(Q8222&gt;-O8223, Q8222+O8223/Variables!$B$5, 0))</f>
        <v>51.768941556826071</v>
      </c>
      <c r="R8223">
        <f>IF(O8223&gt;0, 0, IF(Q8222&gt;-O8223, 0, -O8223 - Q8222*Variables!$B$5))</f>
        <v>0</v>
      </c>
      <c r="S8223">
        <f t="shared" si="772"/>
        <v>0</v>
      </c>
      <c r="T8223">
        <f t="shared" si="773"/>
        <v>0</v>
      </c>
    </row>
    <row r="8224" spans="1:20" x14ac:dyDescent="0.3">
      <c r="A8224" s="3">
        <f t="shared" si="768"/>
        <v>43443</v>
      </c>
      <c r="B8224">
        <v>12</v>
      </c>
      <c r="C8224">
        <v>9</v>
      </c>
      <c r="D8224">
        <v>15</v>
      </c>
      <c r="E8224">
        <v>0</v>
      </c>
      <c r="F8224" s="1">
        <f>VLOOKUP(A8224,Weather!$A$1:$E$366, 5)</f>
        <v>0.32075471698113278</v>
      </c>
      <c r="G8224" s="1">
        <f>VLOOKUP(D8224, Winter!$A$1:$E$25, 2)</f>
        <v>1093.6540058115399</v>
      </c>
      <c r="H8224" s="1">
        <f>VLOOKUP(D8224, Winter!$A$1:$E$25, 3)</f>
        <v>601.87029228184497</v>
      </c>
      <c r="I8224" s="1">
        <f>VLOOKUP(D8224, Winter!$A$1:$E$25, 5)</f>
        <v>271.02803738317698</v>
      </c>
      <c r="J8224" s="1">
        <f t="shared" si="769"/>
        <v>271.02803738317698</v>
      </c>
      <c r="K8224" s="47">
        <f t="shared" si="770"/>
        <v>5.0703989931935904</v>
      </c>
      <c r="L8224" s="48">
        <f>Solar!K8241/1000*Variables!$B$3</f>
        <v>12.67535</v>
      </c>
      <c r="M8224" s="1">
        <f>IF(E8224=1, VLOOKUP(D8224, Sheet1!$E$2:$G$26, 2), Sheet1!$G$3)</f>
        <v>0.18618000000000001</v>
      </c>
      <c r="N8224" s="1">
        <f>'Electricity Rates'!$J$3</f>
        <v>0.19270000000000001</v>
      </c>
      <c r="O8224" s="145">
        <f>L8224-K8224</f>
        <v>7.6049510068064095</v>
      </c>
      <c r="P8224">
        <f t="shared" si="771"/>
        <v>0.97706588598840494</v>
      </c>
      <c r="Q8224">
        <f>IF(O8224&gt;0, IF(Q8223+O8224*Variables!$B$5&lt;Variables!$B$4, Q8223+O8224*Variables!$B$5, Variables!$B$4), IF(Q8223&gt;-O8224, Q8223+O8224/Variables!$B$5, 0))</f>
        <v>58.917595503224092</v>
      </c>
      <c r="R8224">
        <f>IF(O8224&gt;0, 0, IF(Q8223&gt;-O8224, 0, -O8224 - Q8223*Variables!$B$5))</f>
        <v>0</v>
      </c>
      <c r="S8224">
        <f t="shared" si="772"/>
        <v>0</v>
      </c>
      <c r="T8224">
        <f t="shared" si="773"/>
        <v>0</v>
      </c>
    </row>
    <row r="8225" spans="1:20" x14ac:dyDescent="0.3">
      <c r="A8225" s="3">
        <f t="shared" si="768"/>
        <v>43443</v>
      </c>
      <c r="B8225">
        <v>12</v>
      </c>
      <c r="C8225">
        <v>9</v>
      </c>
      <c r="D8225">
        <v>16</v>
      </c>
      <c r="E8225">
        <v>0</v>
      </c>
      <c r="F8225" s="1">
        <f>VLOOKUP(A8225,Weather!$A$1:$E$366, 5)</f>
        <v>0.32075471698113278</v>
      </c>
      <c r="G8225" s="1">
        <f>VLOOKUP(D8225, Winter!$A$1:$E$25, 2)</f>
        <v>1039.2953507679499</v>
      </c>
      <c r="H8225" s="1">
        <f>VLOOKUP(D8225, Winter!$A$1:$E$25, 3)</f>
        <v>558.82352941176396</v>
      </c>
      <c r="I8225" s="1">
        <f>VLOOKUP(D8225, Winter!$A$1:$E$25, 5)</f>
        <v>252.336448598131</v>
      </c>
      <c r="J8225" s="1">
        <f t="shared" si="769"/>
        <v>252.336448598131</v>
      </c>
      <c r="K8225" s="47">
        <f t="shared" si="770"/>
        <v>4.7207163040078388</v>
      </c>
      <c r="L8225" s="48">
        <f>Solar!K8242/1000*Variables!$B$3</f>
        <v>7.9507000000000012</v>
      </c>
      <c r="M8225" s="1">
        <f>IF(E8225=1, VLOOKUP(D8225, Sheet1!$E$2:$G$26, 2), Sheet1!$G$3)</f>
        <v>0.18618000000000001</v>
      </c>
      <c r="N8225" s="1">
        <f>'Electricity Rates'!$J$3</f>
        <v>0.19270000000000001</v>
      </c>
      <c r="O8225" s="145">
        <f>L8225-K8225</f>
        <v>3.2299836959921624</v>
      </c>
      <c r="P8225">
        <f t="shared" si="771"/>
        <v>0.90968203178231055</v>
      </c>
      <c r="Q8225">
        <f>IF(O8225&gt;0, IF(Q8224+O8225*Variables!$B$5&lt;Variables!$B$4, Q8224+O8225*Variables!$B$5, Variables!$B$4), IF(Q8224&gt;-O8225, Q8224+O8225/Variables!$B$5, 0))</f>
        <v>61.953780177456721</v>
      </c>
      <c r="R8225">
        <f>IF(O8225&gt;0, 0, IF(Q8224&gt;-O8225, 0, -O8225 - Q8224*Variables!$B$5))</f>
        <v>0</v>
      </c>
      <c r="S8225">
        <f t="shared" si="772"/>
        <v>0</v>
      </c>
      <c r="T8225">
        <f t="shared" si="773"/>
        <v>0</v>
      </c>
    </row>
    <row r="8226" spans="1:20" x14ac:dyDescent="0.3">
      <c r="A8226" s="3">
        <f t="shared" si="768"/>
        <v>43443</v>
      </c>
      <c r="B8226">
        <v>12</v>
      </c>
      <c r="C8226">
        <v>9</v>
      </c>
      <c r="D8226">
        <v>17</v>
      </c>
      <c r="E8226">
        <v>0</v>
      </c>
      <c r="F8226" s="1">
        <f>VLOOKUP(A8226,Weather!$A$1:$E$366, 5)</f>
        <v>0.32075471698113278</v>
      </c>
      <c r="G8226" s="1">
        <f>VLOOKUP(D8226, Winter!$A$1:$E$25, 2)</f>
        <v>889.47696139476898</v>
      </c>
      <c r="H8226" s="1">
        <f>VLOOKUP(D8226, Winter!$A$1:$E$25, 3)</f>
        <v>506.24728802056097</v>
      </c>
      <c r="I8226" s="1">
        <f>VLOOKUP(D8226, Winter!$A$1:$E$25, 5)</f>
        <v>228.971962616822</v>
      </c>
      <c r="J8226" s="1">
        <f t="shared" si="769"/>
        <v>228.971962616822</v>
      </c>
      <c r="K8226" s="47">
        <f t="shared" si="770"/>
        <v>4.28361294252562</v>
      </c>
      <c r="L8226" s="48">
        <f>Solar!K8243/1000*Variables!$B$3</f>
        <v>1.38005</v>
      </c>
      <c r="M8226" s="1">
        <f>IF(E8226=1, VLOOKUP(D8226, Sheet1!$E$2:$G$26, 2), Sheet1!$G$3)</f>
        <v>0.18618000000000001</v>
      </c>
      <c r="N8226" s="1">
        <f>'Electricity Rates'!$J$3</f>
        <v>0.19270000000000001</v>
      </c>
      <c r="O8226" s="145">
        <f>L8226-K8226</f>
        <v>-2.9035629425256202</v>
      </c>
      <c r="P8226">
        <f t="shared" si="771"/>
        <v>0.82545221402468705</v>
      </c>
      <c r="Q8226">
        <f>IF(O8226&gt;0, IF(Q8225+O8226*Variables!$B$5&lt;Variables!$B$4, Q8225+O8226*Variables!$B$5, Variables!$B$4), IF(Q8225&gt;-O8226, Q8225+O8226/Variables!$B$5, 0))</f>
        <v>58.864883430089037</v>
      </c>
      <c r="R8226">
        <f>IF(O8226&gt;0, 0, IF(Q8225&gt;-O8226, 0, -O8226 - Q8225*Variables!$B$5))</f>
        <v>0</v>
      </c>
      <c r="S8226">
        <f t="shared" si="772"/>
        <v>0</v>
      </c>
      <c r="T8226">
        <f t="shared" si="773"/>
        <v>0</v>
      </c>
    </row>
    <row r="8227" spans="1:20" x14ac:dyDescent="0.3">
      <c r="A8227" s="3">
        <f t="shared" si="768"/>
        <v>43443</v>
      </c>
      <c r="B8227">
        <v>12</v>
      </c>
      <c r="C8227">
        <v>9</v>
      </c>
      <c r="D8227">
        <v>18</v>
      </c>
      <c r="E8227">
        <v>0</v>
      </c>
      <c r="F8227" s="1">
        <f>VLOOKUP(A8227,Weather!$A$1:$E$366, 5)</f>
        <v>0.32075471698113278</v>
      </c>
      <c r="G8227" s="1">
        <f>VLOOKUP(D8227, Winter!$A$1:$E$25, 2)</f>
        <v>689.67932752179297</v>
      </c>
      <c r="H8227" s="1">
        <f>VLOOKUP(D8227, Winter!$A$1:$E$25, 3)</f>
        <v>477.48083534529701</v>
      </c>
      <c r="I8227" s="1">
        <f>VLOOKUP(D8227, Winter!$A$1:$E$25, 5)</f>
        <v>257.009345794392</v>
      </c>
      <c r="J8227" s="1">
        <f t="shared" si="769"/>
        <v>257.009345794392</v>
      </c>
      <c r="K8227" s="47">
        <f t="shared" si="770"/>
        <v>4.808136976304267</v>
      </c>
      <c r="L8227" s="48">
        <f>Solar!K8244/1000*Variables!$B$3</f>
        <v>0</v>
      </c>
      <c r="M8227" s="1">
        <f>IF(E8227=1, VLOOKUP(D8227, Sheet1!$E$2:$G$26, 2), Sheet1!$G$3)</f>
        <v>0.18618000000000001</v>
      </c>
      <c r="N8227" s="1">
        <f>'Electricity Rates'!$J$3</f>
        <v>0.19270000000000001</v>
      </c>
      <c r="O8227" s="145">
        <f>L8227-K8227</f>
        <v>-4.808136976304267</v>
      </c>
      <c r="P8227">
        <f t="shared" si="771"/>
        <v>0.92652799533383234</v>
      </c>
      <c r="Q8227">
        <f>IF(O8227&gt;0, IF(Q8226+O8227*Variables!$B$5&lt;Variables!$B$4, Q8226+O8227*Variables!$B$5, Variables!$B$4), IF(Q8226&gt;-O8227, Q8226+O8227/Variables!$B$5, 0))</f>
        <v>53.749844093595136</v>
      </c>
      <c r="R8227">
        <f>IF(O8227&gt;0, 0, IF(Q8226&gt;-O8227, 0, -O8227 - Q8226*Variables!$B$5))</f>
        <v>0</v>
      </c>
      <c r="S8227">
        <f t="shared" si="772"/>
        <v>0</v>
      </c>
      <c r="T8227">
        <f t="shared" si="773"/>
        <v>0</v>
      </c>
    </row>
    <row r="8228" spans="1:20" x14ac:dyDescent="0.3">
      <c r="A8228" s="3">
        <f t="shared" si="768"/>
        <v>43443</v>
      </c>
      <c r="B8228">
        <v>12</v>
      </c>
      <c r="C8228">
        <v>9</v>
      </c>
      <c r="D8228">
        <v>19</v>
      </c>
      <c r="E8228">
        <v>0</v>
      </c>
      <c r="F8228" s="1">
        <f>VLOOKUP(A8228,Weather!$A$1:$E$366, 5)</f>
        <v>0.32075471698113278</v>
      </c>
      <c r="G8228" s="1">
        <f>VLOOKUP(D8228, Winter!$A$1:$E$25, 2)</f>
        <v>503.50249066002402</v>
      </c>
      <c r="H8228" s="1">
        <f>VLOOKUP(D8228, Winter!$A$1:$E$25, 3)</f>
        <v>367.75553800108997</v>
      </c>
      <c r="I8228" s="1">
        <f>VLOOKUP(D8228, Winter!$A$1:$E$25, 5)</f>
        <v>266.355140186916</v>
      </c>
      <c r="J8228" s="1">
        <f t="shared" si="769"/>
        <v>266.355140186916</v>
      </c>
      <c r="K8228" s="47">
        <f t="shared" si="770"/>
        <v>4.9829783208971614</v>
      </c>
      <c r="L8228" s="48">
        <f>Solar!K8245/1000*Variables!$B$3</f>
        <v>0</v>
      </c>
      <c r="M8228" s="1">
        <f>IF(E8228=1, VLOOKUP(D8228, Sheet1!$E$2:$G$26, 2), Sheet1!$G$3)</f>
        <v>0.18618000000000001</v>
      </c>
      <c r="N8228" s="1">
        <f>'Electricity Rates'!$J$3</f>
        <v>0.19270000000000001</v>
      </c>
      <c r="O8228" s="145">
        <f>L8228-K8228</f>
        <v>-4.9829783208971614</v>
      </c>
      <c r="P8228">
        <f t="shared" si="771"/>
        <v>0.96021992243688303</v>
      </c>
      <c r="Q8228">
        <f>IF(O8228&gt;0, IF(Q8227+O8228*Variables!$B$5&lt;Variables!$B$4, Q8227+O8228*Variables!$B$5, Variables!$B$4), IF(Q8227&gt;-O8228, Q8227+O8228/Variables!$B$5, 0))</f>
        <v>48.448803326683262</v>
      </c>
      <c r="R8228">
        <f>IF(O8228&gt;0, 0, IF(Q8227&gt;-O8228, 0, -O8228 - Q8227*Variables!$B$5))</f>
        <v>0</v>
      </c>
      <c r="S8228">
        <f t="shared" si="772"/>
        <v>0</v>
      </c>
      <c r="T8228">
        <f t="shared" si="773"/>
        <v>0</v>
      </c>
    </row>
    <row r="8229" spans="1:20" x14ac:dyDescent="0.3">
      <c r="A8229" s="3">
        <f t="shared" si="768"/>
        <v>43443</v>
      </c>
      <c r="B8229">
        <v>12</v>
      </c>
      <c r="C8229">
        <v>9</v>
      </c>
      <c r="D8229">
        <v>20</v>
      </c>
      <c r="E8229">
        <v>0</v>
      </c>
      <c r="F8229" s="1">
        <f>VLOOKUP(A8229,Weather!$A$1:$E$366, 5)</f>
        <v>0.32075471698113278</v>
      </c>
      <c r="G8229" s="1">
        <f>VLOOKUP(D8229, Winter!$A$1:$E$25, 2)</f>
        <v>385.507471980074</v>
      </c>
      <c r="H8229" s="1">
        <f>VLOOKUP(D8229, Winter!$A$1:$E$25, 3)</f>
        <v>329.45960680470398</v>
      </c>
      <c r="I8229" s="1">
        <f>VLOOKUP(D8229, Winter!$A$1:$E$25, 5)</f>
        <v>275.70093457943898</v>
      </c>
      <c r="J8229" s="1">
        <f t="shared" si="769"/>
        <v>275.70093457943898</v>
      </c>
      <c r="K8229" s="47">
        <f t="shared" si="770"/>
        <v>5.1578196654900381</v>
      </c>
      <c r="L8229" s="48">
        <f>Solar!K8246/1000*Variables!$B$3</f>
        <v>0</v>
      </c>
      <c r="M8229" s="1">
        <f>IF(E8229=1, VLOOKUP(D8229, Sheet1!$E$2:$G$26, 2), Sheet1!$G$3)</f>
        <v>0.18618000000000001</v>
      </c>
      <c r="N8229" s="1">
        <f>'Electricity Rates'!$J$3</f>
        <v>0.19270000000000001</v>
      </c>
      <c r="O8229" s="145">
        <f>L8229-K8229</f>
        <v>-5.1578196654900381</v>
      </c>
      <c r="P8229">
        <f t="shared" si="771"/>
        <v>0.99391184953993039</v>
      </c>
      <c r="Q8229">
        <f>IF(O8229&gt;0, IF(Q8228+O8229*Variables!$B$5&lt;Variables!$B$4, Q8228+O8229*Variables!$B$5, Variables!$B$4), IF(Q8228&gt;-O8229, Q8228+O8229/Variables!$B$5, 0))</f>
        <v>42.961761129353434</v>
      </c>
      <c r="R8229">
        <f>IF(O8229&gt;0, 0, IF(Q8228&gt;-O8229, 0, -O8229 - Q8228*Variables!$B$5))</f>
        <v>0</v>
      </c>
      <c r="S8229">
        <f t="shared" si="772"/>
        <v>0</v>
      </c>
      <c r="T8229">
        <f t="shared" si="773"/>
        <v>0</v>
      </c>
    </row>
    <row r="8230" spans="1:20" x14ac:dyDescent="0.3">
      <c r="A8230" s="3">
        <f t="shared" si="768"/>
        <v>43443</v>
      </c>
      <c r="B8230">
        <v>12</v>
      </c>
      <c r="C8230">
        <v>9</v>
      </c>
      <c r="D8230">
        <v>21</v>
      </c>
      <c r="E8230">
        <v>0</v>
      </c>
      <c r="F8230" s="1">
        <f>VLOOKUP(A8230,Weather!$A$1:$E$366, 5)</f>
        <v>0.32075471698113278</v>
      </c>
      <c r="G8230" s="1">
        <f>VLOOKUP(D8230, Winter!$A$1:$E$25, 2)</f>
        <v>340.23972602739599</v>
      </c>
      <c r="H8230" s="1">
        <f>VLOOKUP(D8230, Winter!$A$1:$E$25, 3)</f>
        <v>286.390591795636</v>
      </c>
      <c r="I8230" s="1">
        <f>VLOOKUP(D8230, Winter!$A$1:$E$25, 5)</f>
        <v>289.71962616822401</v>
      </c>
      <c r="J8230" s="1">
        <f t="shared" si="769"/>
        <v>289.71962616822401</v>
      </c>
      <c r="K8230" s="47">
        <f t="shared" si="770"/>
        <v>5.4200816823793616</v>
      </c>
      <c r="L8230" s="48">
        <f>Solar!K8247/1000*Variables!$B$3</f>
        <v>0</v>
      </c>
      <c r="M8230" s="1">
        <f>IF(E8230=1, VLOOKUP(D8230, Sheet1!$E$2:$G$26, 2), Sheet1!$G$3)</f>
        <v>0.18618000000000001</v>
      </c>
      <c r="N8230" s="1">
        <f>'Electricity Rates'!$J$3</f>
        <v>0.19270000000000001</v>
      </c>
      <c r="O8230" s="145">
        <f>L8230-K8230</f>
        <v>-5.4200816823793616</v>
      </c>
      <c r="P8230">
        <f t="shared" si="771"/>
        <v>1.044449740194503</v>
      </c>
      <c r="Q8230">
        <f>IF(O8230&gt;0, IF(Q8229+O8230*Variables!$B$5&lt;Variables!$B$4, Q8229+O8230*Variables!$B$5, Variables!$B$4), IF(Q8229&gt;-O8230, Q8229+O8230/Variables!$B$5, 0))</f>
        <v>37.195716786396666</v>
      </c>
      <c r="R8230">
        <f>IF(O8230&gt;0, 0, IF(Q8229&gt;-O8230, 0, -O8230 - Q8229*Variables!$B$5))</f>
        <v>0</v>
      </c>
      <c r="S8230">
        <f t="shared" si="772"/>
        <v>0</v>
      </c>
      <c r="T8230">
        <f t="shared" si="773"/>
        <v>0</v>
      </c>
    </row>
    <row r="8231" spans="1:20" x14ac:dyDescent="0.3">
      <c r="A8231" s="3">
        <f t="shared" si="768"/>
        <v>43443</v>
      </c>
      <c r="B8231">
        <v>12</v>
      </c>
      <c r="C8231">
        <v>9</v>
      </c>
      <c r="D8231">
        <v>22</v>
      </c>
      <c r="E8231">
        <v>0</v>
      </c>
      <c r="F8231" s="1">
        <f>VLOOKUP(A8231,Weather!$A$1:$E$366, 5)</f>
        <v>0.32075471698113278</v>
      </c>
      <c r="G8231" s="1">
        <f>VLOOKUP(D8231, Winter!$A$1:$E$25, 2)</f>
        <v>300</v>
      </c>
      <c r="H8231" s="1">
        <f>VLOOKUP(D8231, Winter!$A$1:$E$25, 3)</f>
        <v>271.915575384683</v>
      </c>
      <c r="I8231" s="1">
        <f>VLOOKUP(D8231, Winter!$A$1:$E$25, 5)</f>
        <v>285.04672897196201</v>
      </c>
      <c r="J8231" s="1">
        <f t="shared" si="769"/>
        <v>285.04672897196201</v>
      </c>
      <c r="K8231" s="47">
        <f t="shared" si="770"/>
        <v>5.3326610100829139</v>
      </c>
      <c r="L8231" s="48">
        <f>Solar!K8248/1000*Variables!$B$3</f>
        <v>0</v>
      </c>
      <c r="M8231" s="1">
        <f>IF(E8231=1, VLOOKUP(D8231, Sheet1!$E$2:$G$26, 2), Sheet1!$G$3)</f>
        <v>0.18618000000000001</v>
      </c>
      <c r="N8231" s="1">
        <f>'Electricity Rates'!$J$3</f>
        <v>0.19270000000000001</v>
      </c>
      <c r="O8231" s="145">
        <f>L8231-K8231</f>
        <v>-5.3326610100829139</v>
      </c>
      <c r="P8231">
        <f t="shared" si="771"/>
        <v>1.0276037766429775</v>
      </c>
      <c r="Q8231">
        <f>IF(O8231&gt;0, IF(Q8230+O8231*Variables!$B$5&lt;Variables!$B$4, Q8230+O8231*Variables!$B$5, Variables!$B$4), IF(Q8230&gt;-O8231, Q8230+O8231/Variables!$B$5, 0))</f>
        <v>31.522673158648885</v>
      </c>
      <c r="R8231">
        <f>IF(O8231&gt;0, 0, IF(Q8230&gt;-O8231, 0, -O8231 - Q8230*Variables!$B$5))</f>
        <v>0</v>
      </c>
      <c r="S8231">
        <f t="shared" si="772"/>
        <v>0</v>
      </c>
      <c r="T8231">
        <f t="shared" si="773"/>
        <v>0</v>
      </c>
    </row>
    <row r="8232" spans="1:20" x14ac:dyDescent="0.3">
      <c r="A8232" s="3">
        <f t="shared" si="768"/>
        <v>43443</v>
      </c>
      <c r="B8232">
        <v>12</v>
      </c>
      <c r="C8232">
        <v>9</v>
      </c>
      <c r="D8232">
        <v>23</v>
      </c>
      <c r="E8232">
        <v>0</v>
      </c>
      <c r="F8232" s="1">
        <f>VLOOKUP(A8232,Weather!$A$1:$E$366, 5)</f>
        <v>0.32075471698113278</v>
      </c>
      <c r="G8232" s="1">
        <f>VLOOKUP(D8232, Winter!$A$1:$E$25, 2)</f>
        <v>290.90909090909099</v>
      </c>
      <c r="H8232" s="1">
        <f>VLOOKUP(D8232, Winter!$A$1:$E$25, 3)</f>
        <v>266.95334839061297</v>
      </c>
      <c r="I8232" s="1">
        <f>VLOOKUP(D8232, Winter!$A$1:$E$25, 5)</f>
        <v>285.04672897196201</v>
      </c>
      <c r="J8232" s="1">
        <f t="shared" si="769"/>
        <v>285.04672897196201</v>
      </c>
      <c r="K8232" s="47">
        <f t="shared" si="770"/>
        <v>5.3326610100829139</v>
      </c>
      <c r="L8232" s="48">
        <f>Solar!K8249/1000*Variables!$B$3</f>
        <v>0</v>
      </c>
      <c r="M8232" s="1">
        <f>IF(E8232=1, VLOOKUP(D8232, Sheet1!$E$2:$G$26, 2), Sheet1!$G$3)</f>
        <v>0.18618000000000001</v>
      </c>
      <c r="N8232" s="1">
        <f>'Electricity Rates'!$J$3</f>
        <v>0.19270000000000001</v>
      </c>
      <c r="O8232" s="145">
        <f>L8232-K8232</f>
        <v>-5.3326610100829139</v>
      </c>
      <c r="P8232">
        <f t="shared" si="771"/>
        <v>1.0276037766429775</v>
      </c>
      <c r="Q8232">
        <f>IF(O8232&gt;0, IF(Q8231+O8232*Variables!$B$5&lt;Variables!$B$4, Q8231+O8232*Variables!$B$5, Variables!$B$4), IF(Q8231&gt;-O8232, Q8231+O8232/Variables!$B$5, 0))</f>
        <v>25.849629530901105</v>
      </c>
      <c r="R8232">
        <f>IF(O8232&gt;0, 0, IF(Q8231&gt;-O8232, 0, -O8232 - Q8231*Variables!$B$5))</f>
        <v>0</v>
      </c>
      <c r="S8232">
        <f t="shared" si="772"/>
        <v>0</v>
      </c>
      <c r="T8232">
        <f t="shared" si="773"/>
        <v>0</v>
      </c>
    </row>
    <row r="8233" spans="1:20" x14ac:dyDescent="0.3">
      <c r="A8233" s="3">
        <f t="shared" si="768"/>
        <v>43443</v>
      </c>
      <c r="B8233">
        <v>12</v>
      </c>
      <c r="C8233">
        <v>9</v>
      </c>
      <c r="D8233">
        <v>24</v>
      </c>
      <c r="E8233">
        <v>0</v>
      </c>
      <c r="F8233" s="1">
        <f>VLOOKUP(A8233,Weather!$A$1:$E$366, 5)</f>
        <v>0.32075471698113278</v>
      </c>
      <c r="G8233" s="1">
        <f>VLOOKUP(D8233, Winter!$A$1:$E$25, 2)</f>
        <v>272.72727272727298</v>
      </c>
      <c r="H8233" s="1">
        <f>VLOOKUP(D8233, Winter!$A$1:$E$25, 3)</f>
        <v>266.74195307023803</v>
      </c>
      <c r="I8233" s="1">
        <f>VLOOKUP(D8233, Winter!$A$1:$E$25, 5)</f>
        <v>285.04672897196201</v>
      </c>
      <c r="J8233" s="1">
        <f t="shared" si="769"/>
        <v>285.04672897196201</v>
      </c>
      <c r="K8233" s="47">
        <f t="shared" si="770"/>
        <v>5.3326610100829139</v>
      </c>
      <c r="L8233" s="48">
        <f>Solar!K8250/1000*Variables!$B$3</f>
        <v>0</v>
      </c>
      <c r="M8233" s="1">
        <f>IF(E8233=1, VLOOKUP(D8233, Sheet1!$E$2:$G$26, 2), Sheet1!$G$3)</f>
        <v>0.18618000000000001</v>
      </c>
      <c r="N8233" s="1">
        <f>'Electricity Rates'!$J$3</f>
        <v>0.19270000000000001</v>
      </c>
      <c r="O8233" s="145">
        <f>L8233-K8233</f>
        <v>-5.3326610100829139</v>
      </c>
      <c r="P8233">
        <f t="shared" si="771"/>
        <v>1.0276037766429775</v>
      </c>
      <c r="Q8233">
        <f>IF(O8233&gt;0, IF(Q8232+O8233*Variables!$B$5&lt;Variables!$B$4, Q8232+O8233*Variables!$B$5, Variables!$B$4), IF(Q8232&gt;-O8233, Q8232+O8233/Variables!$B$5, 0))</f>
        <v>20.176585903153324</v>
      </c>
      <c r="R8233">
        <f>IF(O8233&gt;0, 0, IF(Q8232&gt;-O8233, 0, -O8233 - Q8232*Variables!$B$5))</f>
        <v>0</v>
      </c>
      <c r="S8233">
        <f t="shared" si="772"/>
        <v>0</v>
      </c>
      <c r="T8233">
        <f t="shared" si="773"/>
        <v>0</v>
      </c>
    </row>
    <row r="8234" spans="1:20" x14ac:dyDescent="0.3">
      <c r="A8234" s="3">
        <f t="shared" si="768"/>
        <v>43444</v>
      </c>
      <c r="B8234">
        <v>12</v>
      </c>
      <c r="C8234">
        <v>10</v>
      </c>
      <c r="D8234">
        <v>1</v>
      </c>
      <c r="E8234">
        <v>1</v>
      </c>
      <c r="F8234" s="1">
        <f>VLOOKUP(A8234,Weather!$A$1:$E$366, 5)</f>
        <v>0.30188679245283062</v>
      </c>
      <c r="G8234" s="1">
        <f>VLOOKUP(D8234, Winter!$A$1:$E$25, 2)</f>
        <v>281.81818181818198</v>
      </c>
      <c r="H8234" s="1">
        <f>VLOOKUP(D8234, Winter!$A$1:$E$25, 3)</f>
        <v>257.04002047196798</v>
      </c>
      <c r="I8234" s="1">
        <f>VLOOKUP(D8234, Winter!$A$1:$E$25, 5)</f>
        <v>266.355140186916</v>
      </c>
      <c r="J8234" s="1">
        <f t="shared" si="769"/>
        <v>264.52022012365524</v>
      </c>
      <c r="K8234" s="47">
        <f t="shared" si="770"/>
        <v>4.9486505925514983</v>
      </c>
      <c r="L8234" s="48">
        <f>Solar!K8251/1000*Variables!$B$3</f>
        <v>0</v>
      </c>
      <c r="M8234" s="1">
        <f>IF(E8234=1, VLOOKUP(D8234, Sheet1!$E$2:$G$26, 2), Sheet1!$G$3)</f>
        <v>0.18618000000000001</v>
      </c>
      <c r="N8234" s="1">
        <f>'Electricity Rates'!$J$3</f>
        <v>0.19270000000000001</v>
      </c>
      <c r="O8234" s="145">
        <f>L8234-K8234</f>
        <v>-4.9486505925514983</v>
      </c>
      <c r="P8234">
        <f t="shared" si="771"/>
        <v>0.95360496918467375</v>
      </c>
      <c r="Q8234">
        <f>IF(O8234&gt;0, IF(Q8233+O8234*Variables!$B$5&lt;Variables!$B$4, Q8233+O8234*Variables!$B$5, Variables!$B$4), IF(Q8233&gt;-O8234, Q8233+O8234/Variables!$B$5, 0))</f>
        <v>14.912063996183644</v>
      </c>
      <c r="R8234">
        <f>IF(O8234&gt;0, 0, IF(Q8233&gt;-O8234, 0, -O8234 - Q8233*Variables!$B$5))</f>
        <v>0</v>
      </c>
      <c r="S8234">
        <f t="shared" si="772"/>
        <v>0</v>
      </c>
      <c r="T8234">
        <f t="shared" si="773"/>
        <v>0</v>
      </c>
    </row>
    <row r="8235" spans="1:20" x14ac:dyDescent="0.3">
      <c r="A8235" s="3">
        <f t="shared" si="768"/>
        <v>43444</v>
      </c>
      <c r="B8235">
        <v>12</v>
      </c>
      <c r="C8235">
        <v>10</v>
      </c>
      <c r="D8235">
        <v>2</v>
      </c>
      <c r="E8235">
        <v>1</v>
      </c>
      <c r="F8235" s="1">
        <f>VLOOKUP(A8235,Weather!$A$1:$E$366, 5)</f>
        <v>0.30188679245283062</v>
      </c>
      <c r="G8235" s="1">
        <f>VLOOKUP(D8235, Winter!$A$1:$E$25, 2)</f>
        <v>282.10356994603501</v>
      </c>
      <c r="H8235" s="1">
        <f>VLOOKUP(D8235, Winter!$A$1:$E$25, 3)</f>
        <v>280.66066600651902</v>
      </c>
      <c r="I8235" s="1">
        <f>VLOOKUP(D8235, Winter!$A$1:$E$25, 5)</f>
        <v>285.04672897196201</v>
      </c>
      <c r="J8235" s="1">
        <f t="shared" si="769"/>
        <v>281.09625964863704</v>
      </c>
      <c r="K8235" s="47">
        <f t="shared" si="770"/>
        <v>5.2587555356787652</v>
      </c>
      <c r="L8235" s="48">
        <f>Solar!K8252/1000*Variables!$B$3</f>
        <v>0</v>
      </c>
      <c r="M8235" s="1">
        <f>IF(E8235=1, VLOOKUP(D8235, Sheet1!$E$2:$G$26, 2), Sheet1!$G$3)</f>
        <v>0.18618000000000001</v>
      </c>
      <c r="N8235" s="1">
        <f>'Electricity Rates'!$J$3</f>
        <v>0.19270000000000001</v>
      </c>
      <c r="O8235" s="145">
        <f>L8235-K8235</f>
        <v>-5.2587555356787652</v>
      </c>
      <c r="P8235">
        <f t="shared" si="771"/>
        <v>1.0133621917252982</v>
      </c>
      <c r="Q8235">
        <f>IF(O8235&gt;0, IF(Q8234+O8235*Variables!$B$5&lt;Variables!$B$4, Q8234+O8235*Variables!$B$5, Variables!$B$4), IF(Q8234&gt;-O8235, Q8234+O8235/Variables!$B$5, 0))</f>
        <v>9.3176432135466598</v>
      </c>
      <c r="R8235">
        <f>IF(O8235&gt;0, 0, IF(Q8234&gt;-O8235, 0, -O8235 - Q8234*Variables!$B$5))</f>
        <v>0</v>
      </c>
      <c r="S8235">
        <f t="shared" si="772"/>
        <v>0</v>
      </c>
      <c r="T8235">
        <f t="shared" si="773"/>
        <v>0</v>
      </c>
    </row>
    <row r="8236" spans="1:20" x14ac:dyDescent="0.3">
      <c r="A8236" s="3">
        <f t="shared" si="768"/>
        <v>43444</v>
      </c>
      <c r="B8236">
        <v>12</v>
      </c>
      <c r="C8236">
        <v>10</v>
      </c>
      <c r="D8236">
        <v>3</v>
      </c>
      <c r="E8236">
        <v>1</v>
      </c>
      <c r="F8236" s="1">
        <f>VLOOKUP(A8236,Weather!$A$1:$E$366, 5)</f>
        <v>0.30188679245283062</v>
      </c>
      <c r="G8236" s="1">
        <f>VLOOKUP(D8236, Winter!$A$1:$E$25, 2)</f>
        <v>282.300747198007</v>
      </c>
      <c r="H8236" s="1">
        <f>VLOOKUP(D8236, Winter!$A$1:$E$25, 3)</f>
        <v>272.72727272727298</v>
      </c>
      <c r="I8236" s="1">
        <f>VLOOKUP(D8236, Winter!$A$1:$E$25, 5)</f>
        <v>271.02803738317698</v>
      </c>
      <c r="J8236" s="1">
        <f t="shared" si="769"/>
        <v>275.61737822787194</v>
      </c>
      <c r="K8236" s="47">
        <f t="shared" si="770"/>
        <v>5.1562564912703115</v>
      </c>
      <c r="L8236" s="48">
        <f>Solar!K8253/1000*Variables!$B$3</f>
        <v>0</v>
      </c>
      <c r="M8236" s="1">
        <f>IF(E8236=1, VLOOKUP(D8236, Sheet1!$E$2:$G$26, 2), Sheet1!$G$3)</f>
        <v>0.18618000000000001</v>
      </c>
      <c r="N8236" s="1">
        <f>'Electricity Rates'!$J$3</f>
        <v>0.19270000000000001</v>
      </c>
      <c r="O8236" s="145">
        <f>L8236-K8236</f>
        <v>-5.1562564912703115</v>
      </c>
      <c r="P8236">
        <f t="shared" si="771"/>
        <v>0.99361062586778903</v>
      </c>
      <c r="Q8236">
        <f>IF(O8236&gt;0, IF(Q8235+O8236*Variables!$B$5&lt;Variables!$B$4, Q8235+O8236*Variables!$B$5, Variables!$B$4), IF(Q8235&gt;-O8236, Q8235+O8236/Variables!$B$5, 0))</f>
        <v>3.8322639675144137</v>
      </c>
      <c r="R8236">
        <f>IF(O8236&gt;0, 0, IF(Q8235&gt;-O8236, 0, -O8236 - Q8235*Variables!$B$5))</f>
        <v>0</v>
      </c>
      <c r="S8236">
        <f t="shared" si="772"/>
        <v>0</v>
      </c>
      <c r="T8236">
        <f t="shared" si="773"/>
        <v>0</v>
      </c>
    </row>
    <row r="8237" spans="1:20" x14ac:dyDescent="0.3">
      <c r="A8237" s="3">
        <f t="shared" si="768"/>
        <v>43444</v>
      </c>
      <c r="B8237">
        <v>12</v>
      </c>
      <c r="C8237">
        <v>10</v>
      </c>
      <c r="D8237">
        <v>4</v>
      </c>
      <c r="E8237">
        <v>1</v>
      </c>
      <c r="F8237" s="1">
        <f>VLOOKUP(A8237,Weather!$A$1:$E$366, 5)</f>
        <v>0.30188679245283062</v>
      </c>
      <c r="G8237" s="1">
        <f>VLOOKUP(D8237, Winter!$A$1:$E$25, 2)</f>
        <v>308.82074789439099</v>
      </c>
      <c r="H8237" s="1">
        <f>VLOOKUP(D8237, Winter!$A$1:$E$25, 3)</f>
        <v>281.81818181818198</v>
      </c>
      <c r="I8237" s="1">
        <f>VLOOKUP(D8237, Winter!$A$1:$E$25, 5)</f>
        <v>285.04672897196201</v>
      </c>
      <c r="J8237" s="1">
        <f t="shared" si="769"/>
        <v>289.96989987892437</v>
      </c>
      <c r="K8237" s="47">
        <f t="shared" si="770"/>
        <v>5.4247638089335375</v>
      </c>
      <c r="L8237" s="48">
        <f>Solar!K8254/1000*Variables!$B$3</f>
        <v>0</v>
      </c>
      <c r="M8237" s="1">
        <f>IF(E8237=1, VLOOKUP(D8237, Sheet1!$E$2:$G$26, 2), Sheet1!$G$3)</f>
        <v>0.18618000000000001</v>
      </c>
      <c r="N8237" s="1">
        <f>'Electricity Rates'!$J$3</f>
        <v>0.19270000000000001</v>
      </c>
      <c r="O8237" s="145">
        <f>L8237-K8237</f>
        <v>-5.4247638089335375</v>
      </c>
      <c r="P8237">
        <f t="shared" si="771"/>
        <v>1.0453519859814928</v>
      </c>
      <c r="Q8237">
        <f>IF(O8237&gt;0, IF(Q8236+O8237*Variables!$B$5&lt;Variables!$B$4, Q8236+O8237*Variables!$B$5, Variables!$B$4), IF(Q8236&gt;-O8237, Q8236+O8237/Variables!$B$5, 0))</f>
        <v>0</v>
      </c>
      <c r="R8237">
        <f>IF(O8237&gt;0, 0, IF(Q8236&gt;-O8237, 0, -O8237 - Q8236*Variables!$B$5))</f>
        <v>1.8224356794699887</v>
      </c>
      <c r="S8237">
        <f t="shared" si="772"/>
        <v>0.33930107480372251</v>
      </c>
      <c r="T8237">
        <f t="shared" si="773"/>
        <v>0</v>
      </c>
    </row>
    <row r="8238" spans="1:20" x14ac:dyDescent="0.3">
      <c r="A8238" s="3">
        <f t="shared" si="768"/>
        <v>43444</v>
      </c>
      <c r="B8238">
        <v>12</v>
      </c>
      <c r="C8238">
        <v>10</v>
      </c>
      <c r="D8238">
        <v>5</v>
      </c>
      <c r="E8238">
        <v>1</v>
      </c>
      <c r="F8238" s="1">
        <f>VLOOKUP(A8238,Weather!$A$1:$E$366, 5)</f>
        <v>0.30188679245283062</v>
      </c>
      <c r="G8238" s="1">
        <f>VLOOKUP(D8238, Winter!$A$1:$E$25, 2)</f>
        <v>308.63160471300301</v>
      </c>
      <c r="H8238" s="1">
        <f>VLOOKUP(D8238, Winter!$A$1:$E$25, 3)</f>
        <v>300</v>
      </c>
      <c r="I8238" s="1">
        <f>VLOOKUP(D8238, Winter!$A$1:$E$25, 5)</f>
        <v>303.73831775700899</v>
      </c>
      <c r="J8238" s="1">
        <f t="shared" si="769"/>
        <v>302.60576746052919</v>
      </c>
      <c r="K8238" s="47">
        <f t="shared" si="770"/>
        <v>5.661155921286535</v>
      </c>
      <c r="L8238" s="48">
        <f>Solar!K8255/1000*Variables!$B$3</f>
        <v>0</v>
      </c>
      <c r="M8238" s="1">
        <f>IF(E8238=1, VLOOKUP(D8238, Sheet1!$E$2:$G$26, 2), Sheet1!$G$3)</f>
        <v>0.18618000000000001</v>
      </c>
      <c r="N8238" s="1">
        <f>'Electricity Rates'!$J$3</f>
        <v>0.19270000000000001</v>
      </c>
      <c r="O8238" s="145">
        <f>L8238-K8238</f>
        <v>-5.661155921286535</v>
      </c>
      <c r="P8238">
        <f t="shared" si="771"/>
        <v>1.0909047460319155</v>
      </c>
      <c r="Q8238">
        <f>IF(O8238&gt;0, IF(Q8237+O8238*Variables!$B$5&lt;Variables!$B$4, Q8237+O8238*Variables!$B$5, Variables!$B$4), IF(Q8237&gt;-O8238, Q8237+O8238/Variables!$B$5, 0))</f>
        <v>0</v>
      </c>
      <c r="R8238">
        <f>IF(O8238&gt;0, 0, IF(Q8237&gt;-O8238, 0, -O8238 - Q8237*Variables!$B$5))</f>
        <v>5.661155921286535</v>
      </c>
      <c r="S8238">
        <f t="shared" si="772"/>
        <v>1.0539940094251272</v>
      </c>
      <c r="T8238">
        <f t="shared" si="773"/>
        <v>0</v>
      </c>
    </row>
    <row r="8239" spans="1:20" x14ac:dyDescent="0.3">
      <c r="A8239" s="3">
        <f t="shared" si="768"/>
        <v>43444</v>
      </c>
      <c r="B8239">
        <v>12</v>
      </c>
      <c r="C8239">
        <v>10</v>
      </c>
      <c r="D8239">
        <v>6</v>
      </c>
      <c r="E8239">
        <v>1</v>
      </c>
      <c r="F8239" s="1">
        <f>VLOOKUP(A8239,Weather!$A$1:$E$366, 5)</f>
        <v>0.30188679245283062</v>
      </c>
      <c r="G8239" s="1">
        <f>VLOOKUP(D8239, Winter!$A$1:$E$25, 2)</f>
        <v>331.81818181818198</v>
      </c>
      <c r="H8239" s="1">
        <f>VLOOKUP(D8239, Winter!$A$1:$E$25, 3)</f>
        <v>317.955250948497</v>
      </c>
      <c r="I8239" s="1">
        <f>VLOOKUP(D8239, Winter!$A$1:$E$25, 5)</f>
        <v>322.42990654205602</v>
      </c>
      <c r="J8239" s="1">
        <f t="shared" si="769"/>
        <v>322.14028668274153</v>
      </c>
      <c r="K8239" s="47">
        <f t="shared" si="770"/>
        <v>6.0266081732127574</v>
      </c>
      <c r="L8239" s="48">
        <f>Solar!K8256/1000*Variables!$B$3</f>
        <v>0</v>
      </c>
      <c r="M8239" s="1">
        <f>IF(E8239=1, VLOOKUP(D8239, Sheet1!$E$2:$G$26, 2), Sheet1!$G$3)</f>
        <v>0.18618000000000001</v>
      </c>
      <c r="N8239" s="1">
        <f>'Electricity Rates'!$J$3</f>
        <v>0.19270000000000001</v>
      </c>
      <c r="O8239" s="145">
        <f>L8239-K8239</f>
        <v>-6.0266081732127574</v>
      </c>
      <c r="P8239">
        <f t="shared" si="771"/>
        <v>1.1613273949780984</v>
      </c>
      <c r="Q8239">
        <f>IF(O8239&gt;0, IF(Q8238+O8239*Variables!$B$5&lt;Variables!$B$4, Q8238+O8239*Variables!$B$5, Variables!$B$4), IF(Q8238&gt;-O8239, Q8238+O8239/Variables!$B$5, 0))</f>
        <v>0</v>
      </c>
      <c r="R8239">
        <f>IF(O8239&gt;0, 0, IF(Q8238&gt;-O8239, 0, -O8239 - Q8238*Variables!$B$5))</f>
        <v>6.0266081732127574</v>
      </c>
      <c r="S8239">
        <f t="shared" si="772"/>
        <v>1.1220339096887513</v>
      </c>
      <c r="T8239">
        <f t="shared" si="773"/>
        <v>0</v>
      </c>
    </row>
    <row r="8240" spans="1:20" x14ac:dyDescent="0.3">
      <c r="A8240" s="3">
        <f t="shared" si="768"/>
        <v>43444</v>
      </c>
      <c r="B8240">
        <v>12</v>
      </c>
      <c r="C8240">
        <v>10</v>
      </c>
      <c r="D8240">
        <v>7</v>
      </c>
      <c r="E8240">
        <v>1</v>
      </c>
      <c r="F8240" s="1">
        <f>VLOOKUP(A8240,Weather!$A$1:$E$366, 5)</f>
        <v>0.30188679245283062</v>
      </c>
      <c r="G8240" s="1">
        <f>VLOOKUP(D8240, Winter!$A$1:$E$25, 2)</f>
        <v>445.45454545454498</v>
      </c>
      <c r="H8240" s="1">
        <f>VLOOKUP(D8240, Winter!$A$1:$E$25, 3)</f>
        <v>393.94630558862502</v>
      </c>
      <c r="I8240" s="1">
        <f>VLOOKUP(D8240, Winter!$A$1:$E$25, 5)</f>
        <v>313.08411214953298</v>
      </c>
      <c r="J8240" s="1">
        <f t="shared" si="769"/>
        <v>409.49596290663862</v>
      </c>
      <c r="K8240" s="47">
        <f t="shared" si="770"/>
        <v>7.6608602493150739</v>
      </c>
      <c r="L8240" s="48">
        <f>Solar!K8257/1000*Variables!$B$3</f>
        <v>0</v>
      </c>
      <c r="M8240" s="1">
        <f>IF(E8240=1, VLOOKUP(D8240, Sheet1!$E$2:$G$26, 2), Sheet1!$G$3)</f>
        <v>0.18618000000000001</v>
      </c>
      <c r="N8240" s="1">
        <f>'Electricity Rates'!$J$3</f>
        <v>0.19270000000000001</v>
      </c>
      <c r="O8240" s="145">
        <f>L8240-K8240</f>
        <v>-7.6608602493150739</v>
      </c>
      <c r="P8240">
        <f t="shared" si="771"/>
        <v>1.4762477700430148</v>
      </c>
      <c r="Q8240">
        <f>IF(O8240&gt;0, IF(Q8239+O8240*Variables!$B$5&lt;Variables!$B$4, Q8239+O8240*Variables!$B$5, Variables!$B$4), IF(Q8239&gt;-O8240, Q8239+O8240/Variables!$B$5, 0))</f>
        <v>0</v>
      </c>
      <c r="R8240">
        <f>IF(O8240&gt;0, 0, IF(Q8239&gt;-O8240, 0, -O8240 - Q8239*Variables!$B$5))</f>
        <v>7.6608602493150739</v>
      </c>
      <c r="S8240">
        <f t="shared" si="772"/>
        <v>1.4262989612174806</v>
      </c>
      <c r="T8240">
        <f t="shared" si="773"/>
        <v>0</v>
      </c>
    </row>
    <row r="8241" spans="1:20" x14ac:dyDescent="0.3">
      <c r="A8241" s="3">
        <f t="shared" si="768"/>
        <v>43444</v>
      </c>
      <c r="B8241">
        <v>12</v>
      </c>
      <c r="C8241">
        <v>10</v>
      </c>
      <c r="D8241">
        <v>8</v>
      </c>
      <c r="E8241">
        <v>1</v>
      </c>
      <c r="F8241" s="1">
        <f>VLOOKUP(A8241,Weather!$A$1:$E$366, 5)</f>
        <v>0.30188679245283062</v>
      </c>
      <c r="G8241" s="1">
        <f>VLOOKUP(D8241, Winter!$A$1:$E$25, 2)</f>
        <v>654.54545454545405</v>
      </c>
      <c r="H8241" s="1">
        <f>VLOOKUP(D8241, Winter!$A$1:$E$25, 3)</f>
        <v>498.50910668787998</v>
      </c>
      <c r="I8241" s="1">
        <f>VLOOKUP(D8241, Winter!$A$1:$E$25, 5)</f>
        <v>294.39252336448601</v>
      </c>
      <c r="J8241" s="1">
        <f t="shared" si="769"/>
        <v>545.6144192486571</v>
      </c>
      <c r="K8241" s="47">
        <f t="shared" si="770"/>
        <v>10.207367579904908</v>
      </c>
      <c r="L8241" s="48">
        <f>Solar!K8258/1000*Variables!$B$3</f>
        <v>0.19259999999999999</v>
      </c>
      <c r="M8241" s="1">
        <f>IF(E8241=1, VLOOKUP(D8241, Sheet1!$E$2:$G$26, 2), Sheet1!$G$3)</f>
        <v>0.18618000000000001</v>
      </c>
      <c r="N8241" s="1">
        <f>'Electricity Rates'!$J$3</f>
        <v>0.19270000000000001</v>
      </c>
      <c r="O8241" s="145">
        <f>L8241-K8241</f>
        <v>-10.014767579904907</v>
      </c>
      <c r="P8241">
        <f t="shared" si="771"/>
        <v>1.9669597326476758</v>
      </c>
      <c r="Q8241">
        <f>IF(O8241&gt;0, IF(Q8240+O8241*Variables!$B$5&lt;Variables!$B$4, Q8240+O8241*Variables!$B$5, Variables!$B$4), IF(Q8240&gt;-O8241, Q8240+O8241/Variables!$B$5, 0))</f>
        <v>0</v>
      </c>
      <c r="R8241">
        <f>IF(O8241&gt;0, 0, IF(Q8240&gt;-O8241, 0, -O8241 - Q8240*Variables!$B$5))</f>
        <v>10.014767579904907</v>
      </c>
      <c r="S8241">
        <f t="shared" si="772"/>
        <v>1.8645494280266957</v>
      </c>
      <c r="T8241">
        <f t="shared" si="773"/>
        <v>0</v>
      </c>
    </row>
    <row r="8242" spans="1:20" x14ac:dyDescent="0.3">
      <c r="A8242" s="3">
        <f t="shared" si="768"/>
        <v>43444</v>
      </c>
      <c r="B8242">
        <v>12</v>
      </c>
      <c r="C8242">
        <v>10</v>
      </c>
      <c r="D8242">
        <v>9</v>
      </c>
      <c r="E8242">
        <v>1</v>
      </c>
      <c r="F8242" s="1">
        <f>VLOOKUP(A8242,Weather!$A$1:$E$366, 5)</f>
        <v>0.30188679245283062</v>
      </c>
      <c r="G8242" s="1">
        <f>VLOOKUP(D8242, Winter!$A$1:$E$25, 2)</f>
        <v>801.59817351598099</v>
      </c>
      <c r="H8242" s="1">
        <f>VLOOKUP(D8242, Winter!$A$1:$E$25, 3)</f>
        <v>564.97068280688404</v>
      </c>
      <c r="I8242" s="1">
        <f>VLOOKUP(D8242, Winter!$A$1:$E$25, 5)</f>
        <v>313.08411214953298</v>
      </c>
      <c r="J8242" s="1">
        <f t="shared" si="769"/>
        <v>636.40539698321527</v>
      </c>
      <c r="K8242" s="47">
        <f t="shared" si="770"/>
        <v>11.90588735867426</v>
      </c>
      <c r="L8242" s="48">
        <f>Solar!K8259/1000*Variables!$B$3</f>
        <v>3.5023000000000004</v>
      </c>
      <c r="M8242" s="1">
        <f>IF(E8242=1, VLOOKUP(D8242, Sheet1!$E$2:$G$26, 2), Sheet1!$G$3)</f>
        <v>0.20441999999999999</v>
      </c>
      <c r="N8242" s="1">
        <f>'Electricity Rates'!$J$3</f>
        <v>0.19270000000000001</v>
      </c>
      <c r="O8242" s="145">
        <f>L8242-K8242</f>
        <v>-8.40358735867426</v>
      </c>
      <c r="P8242">
        <f t="shared" si="771"/>
        <v>2.29426449401653</v>
      </c>
      <c r="Q8242">
        <f>IF(O8242&gt;0, IF(Q8241+O8242*Variables!$B$5&lt;Variables!$B$4, Q8241+O8242*Variables!$B$5, Variables!$B$4), IF(Q8241&gt;-O8242, Q8241+O8242/Variables!$B$5, 0))</f>
        <v>0</v>
      </c>
      <c r="R8242">
        <f>IF(O8242&gt;0, 0, IF(Q8241&gt;-O8242, 0, -O8242 - Q8241*Variables!$B$5))</f>
        <v>8.40358735867426</v>
      </c>
      <c r="S8242">
        <f t="shared" si="772"/>
        <v>1.7178613278601922</v>
      </c>
      <c r="T8242">
        <f t="shared" si="773"/>
        <v>0</v>
      </c>
    </row>
    <row r="8243" spans="1:20" x14ac:dyDescent="0.3">
      <c r="A8243" s="3">
        <f t="shared" si="768"/>
        <v>43444</v>
      </c>
      <c r="B8243">
        <v>12</v>
      </c>
      <c r="C8243">
        <v>10</v>
      </c>
      <c r="D8243">
        <v>10</v>
      </c>
      <c r="E8243">
        <v>1</v>
      </c>
      <c r="F8243" s="1">
        <f>VLOOKUP(A8243,Weather!$A$1:$E$366, 5)</f>
        <v>0.30188679245283062</v>
      </c>
      <c r="G8243" s="1">
        <f>VLOOKUP(D8243, Winter!$A$1:$E$25, 2)</f>
        <v>929.05770029057601</v>
      </c>
      <c r="H8243" s="1">
        <f>VLOOKUP(D8243, Winter!$A$1:$E$25, 3)</f>
        <v>583.82380756350199</v>
      </c>
      <c r="I8243" s="1">
        <f>VLOOKUP(D8243, Winter!$A$1:$E$25, 5)</f>
        <v>331.77570093457899</v>
      </c>
      <c r="J8243" s="1">
        <f t="shared" si="769"/>
        <v>688.04536008488299</v>
      </c>
      <c r="K8243" s="47">
        <f t="shared" si="770"/>
        <v>12.87196902110046</v>
      </c>
      <c r="L8243" s="48">
        <f>Solar!K8260/1000*Variables!$B$3</f>
        <v>4.4544500000000005</v>
      </c>
      <c r="M8243" s="1">
        <f>IF(E8243=1, VLOOKUP(D8243, Sheet1!$E$2:$G$26, 2), Sheet1!$G$3)</f>
        <v>0.20441999999999999</v>
      </c>
      <c r="N8243" s="1">
        <f>'Electricity Rates'!$J$3</f>
        <v>0.19270000000000001</v>
      </c>
      <c r="O8243" s="145">
        <f>L8243-K8243</f>
        <v>-8.4175190211004605</v>
      </c>
      <c r="P8243">
        <f t="shared" si="771"/>
        <v>2.4804284303660586</v>
      </c>
      <c r="Q8243">
        <f>IF(O8243&gt;0, IF(Q8242+O8243*Variables!$B$5&lt;Variables!$B$4, Q8242+O8243*Variables!$B$5, Variables!$B$4), IF(Q8242&gt;-O8243, Q8242+O8243/Variables!$B$5, 0))</f>
        <v>0</v>
      </c>
      <c r="R8243">
        <f>IF(O8243&gt;0, 0, IF(Q8242&gt;-O8243, 0, -O8243 - Q8242*Variables!$B$5))</f>
        <v>8.4175190211004605</v>
      </c>
      <c r="S8243">
        <f t="shared" si="772"/>
        <v>1.720709238293356</v>
      </c>
      <c r="T8243">
        <f t="shared" si="773"/>
        <v>0</v>
      </c>
    </row>
    <row r="8244" spans="1:20" x14ac:dyDescent="0.3">
      <c r="A8244" s="3">
        <f t="shared" si="768"/>
        <v>43444</v>
      </c>
      <c r="B8244">
        <v>12</v>
      </c>
      <c r="C8244">
        <v>10</v>
      </c>
      <c r="D8244">
        <v>11</v>
      </c>
      <c r="E8244">
        <v>1</v>
      </c>
      <c r="F8244" s="1">
        <f>VLOOKUP(A8244,Weather!$A$1:$E$366, 5)</f>
        <v>0.30188679245283062</v>
      </c>
      <c r="G8244" s="1">
        <f>VLOOKUP(D8244, Winter!$A$1:$E$25, 2)</f>
        <v>1001.98733914487</v>
      </c>
      <c r="H8244" s="1">
        <f>VLOOKUP(D8244, Winter!$A$1:$E$25, 3)</f>
        <v>602.66024321587895</v>
      </c>
      <c r="I8244" s="1">
        <f>VLOOKUP(D8244, Winter!$A$1:$E$25, 5)</f>
        <v>331.77570093457899</v>
      </c>
      <c r="J8244" s="1">
        <f t="shared" si="769"/>
        <v>723.21181934538583</v>
      </c>
      <c r="K8244" s="47">
        <f t="shared" si="770"/>
        <v>13.529863980419918</v>
      </c>
      <c r="L8244" s="48">
        <f>Solar!K8261/1000*Variables!$B$3</f>
        <v>7.3279499999999995</v>
      </c>
      <c r="M8244" s="1">
        <f>IF(E8244=1, VLOOKUP(D8244, Sheet1!$E$2:$G$26, 2), Sheet1!$G$3)</f>
        <v>0.20441999999999999</v>
      </c>
      <c r="N8244" s="1">
        <f>'Electricity Rates'!$J$3</f>
        <v>0.19270000000000001</v>
      </c>
      <c r="O8244" s="145">
        <f>L8244-K8244</f>
        <v>-6.2019139804199188</v>
      </c>
      <c r="P8244">
        <f t="shared" si="771"/>
        <v>2.6072047890269183</v>
      </c>
      <c r="Q8244">
        <f>IF(O8244&gt;0, IF(Q8243+O8244*Variables!$B$5&lt;Variables!$B$4, Q8243+O8244*Variables!$B$5, Variables!$B$4), IF(Q8243&gt;-O8244, Q8243+O8244/Variables!$B$5, 0))</f>
        <v>0</v>
      </c>
      <c r="R8244">
        <f>IF(O8244&gt;0, 0, IF(Q8243&gt;-O8244, 0, -O8244 - Q8243*Variables!$B$5))</f>
        <v>6.2019139804199188</v>
      </c>
      <c r="S8244">
        <f t="shared" si="772"/>
        <v>1.2677952558774397</v>
      </c>
      <c r="T8244">
        <f t="shared" si="773"/>
        <v>0</v>
      </c>
    </row>
    <row r="8245" spans="1:20" x14ac:dyDescent="0.3">
      <c r="A8245" s="3">
        <f t="shared" si="768"/>
        <v>43444</v>
      </c>
      <c r="B8245">
        <v>12</v>
      </c>
      <c r="C8245">
        <v>10</v>
      </c>
      <c r="D8245">
        <v>12</v>
      </c>
      <c r="E8245">
        <v>1</v>
      </c>
      <c r="F8245" s="1">
        <f>VLOOKUP(A8245,Weather!$A$1:$E$366, 5)</f>
        <v>0.30188679245283062</v>
      </c>
      <c r="G8245" s="1">
        <f>VLOOKUP(D8245, Winter!$A$1:$E$25, 2)</f>
        <v>1020.36633457866</v>
      </c>
      <c r="H8245" s="1">
        <f>VLOOKUP(D8245, Winter!$A$1:$E$25, 3)</f>
        <v>602.46553699974402</v>
      </c>
      <c r="I8245" s="1">
        <f>VLOOKUP(D8245, Winter!$A$1:$E$25, 5)</f>
        <v>327.10280373831802</v>
      </c>
      <c r="J8245" s="1">
        <f t="shared" si="769"/>
        <v>728.62426834432267</v>
      </c>
      <c r="K8245" s="47">
        <f t="shared" si="770"/>
        <v>13.631120205494971</v>
      </c>
      <c r="L8245" s="48">
        <f>Solar!K8262/1000*Variables!$B$3</f>
        <v>25.796399999999998</v>
      </c>
      <c r="M8245" s="1">
        <f>IF(E8245=1, VLOOKUP(D8245, Sheet1!$E$2:$G$26, 2), Sheet1!$G$3)</f>
        <v>0.20441999999999999</v>
      </c>
      <c r="N8245" s="1">
        <f>'Electricity Rates'!$J$3</f>
        <v>0.19270000000000001</v>
      </c>
      <c r="O8245" s="145">
        <f>L8245-K8245</f>
        <v>12.165279794505027</v>
      </c>
      <c r="P8245">
        <f t="shared" si="771"/>
        <v>2.6267168635988813</v>
      </c>
      <c r="Q8245">
        <f>IF(O8245&gt;0, IF(Q8244+O8245*Variables!$B$5&lt;Variables!$B$4, Q8244+O8245*Variables!$B$5, Variables!$B$4), IF(Q8244&gt;-O8245, Q8244+O8245/Variables!$B$5, 0))</f>
        <v>11.435363006834725</v>
      </c>
      <c r="R8245">
        <f>IF(O8245&gt;0, 0, IF(Q8244&gt;-O8245, 0, -O8245 - Q8244*Variables!$B$5))</f>
        <v>0</v>
      </c>
      <c r="S8245">
        <f t="shared" si="772"/>
        <v>0</v>
      </c>
      <c r="T8245">
        <f t="shared" si="773"/>
        <v>0</v>
      </c>
    </row>
    <row r="8246" spans="1:20" x14ac:dyDescent="0.3">
      <c r="A8246" s="3">
        <f t="shared" si="768"/>
        <v>43444</v>
      </c>
      <c r="B8246">
        <v>12</v>
      </c>
      <c r="C8246">
        <v>10</v>
      </c>
      <c r="D8246">
        <v>13</v>
      </c>
      <c r="E8246">
        <v>1</v>
      </c>
      <c r="F8246" s="1">
        <f>VLOOKUP(A8246,Weather!$A$1:$E$366, 5)</f>
        <v>0.30188679245283062</v>
      </c>
      <c r="G8246" s="1">
        <f>VLOOKUP(D8246, Winter!$A$1:$E$25, 2)</f>
        <v>1065.99730178497</v>
      </c>
      <c r="H8246" s="1">
        <f>VLOOKUP(D8246, Winter!$A$1:$E$25, 3)</f>
        <v>611.78362020049099</v>
      </c>
      <c r="I8246" s="1">
        <f>VLOOKUP(D8246, Winter!$A$1:$E$25, 5)</f>
        <v>322.42990654205602</v>
      </c>
      <c r="J8246" s="1">
        <f t="shared" si="769"/>
        <v>748.90473162222065</v>
      </c>
      <c r="K8246" s="47">
        <f t="shared" si="770"/>
        <v>14.010527596621717</v>
      </c>
      <c r="L8246" s="48">
        <f>Solar!K8263/1000*Variables!$B$3</f>
        <v>17.50515</v>
      </c>
      <c r="M8246" s="1">
        <f>IF(E8246=1, VLOOKUP(D8246, Sheet1!$E$2:$G$26, 2), Sheet1!$G$3)</f>
        <v>0.20441999999999999</v>
      </c>
      <c r="N8246" s="1">
        <f>'Electricity Rates'!$J$3</f>
        <v>0.19270000000000001</v>
      </c>
      <c r="O8246" s="145">
        <f>L8246-K8246</f>
        <v>3.4946224033782833</v>
      </c>
      <c r="P8246">
        <f t="shared" si="771"/>
        <v>2.6998286678690051</v>
      </c>
      <c r="Q8246">
        <f>IF(O8246&gt;0, IF(Q8245+O8246*Variables!$B$5&lt;Variables!$B$4, Q8245+O8246*Variables!$B$5, Variables!$B$4), IF(Q8245&gt;-O8246, Q8245+O8246/Variables!$B$5, 0))</f>
        <v>14.720308066010311</v>
      </c>
      <c r="R8246">
        <f>IF(O8246&gt;0, 0, IF(Q8245&gt;-O8246, 0, -O8246 - Q8245*Variables!$B$5))</f>
        <v>0</v>
      </c>
      <c r="S8246">
        <f t="shared" si="772"/>
        <v>0</v>
      </c>
      <c r="T8246">
        <f t="shared" si="773"/>
        <v>0</v>
      </c>
    </row>
    <row r="8247" spans="1:20" x14ac:dyDescent="0.3">
      <c r="A8247" s="3">
        <f t="shared" si="768"/>
        <v>43444</v>
      </c>
      <c r="B8247">
        <v>12</v>
      </c>
      <c r="C8247">
        <v>10</v>
      </c>
      <c r="D8247">
        <v>14</v>
      </c>
      <c r="E8247">
        <v>1</v>
      </c>
      <c r="F8247" s="1">
        <f>VLOOKUP(A8247,Weather!$A$1:$E$366, 5)</f>
        <v>0.30188679245283062</v>
      </c>
      <c r="G8247" s="1">
        <f>VLOOKUP(D8247, Winter!$A$1:$E$25, 2)</f>
        <v>1084.3762972187601</v>
      </c>
      <c r="H8247" s="1">
        <f>VLOOKUP(D8247, Winter!$A$1:$E$25, 3)</f>
        <v>611.59447701910301</v>
      </c>
      <c r="I8247" s="1">
        <f>VLOOKUP(D8247, Winter!$A$1:$E$25, 5)</f>
        <v>303.73831775700899</v>
      </c>
      <c r="J8247" s="1">
        <f t="shared" si="769"/>
        <v>754.32106424918834</v>
      </c>
      <c r="K8247" s="47">
        <f t="shared" si="770"/>
        <v>14.111856476702679</v>
      </c>
      <c r="L8247" s="48">
        <f>Solar!K8264/1000*Variables!$B$3</f>
        <v>12.790600000000001</v>
      </c>
      <c r="M8247" s="1">
        <f>IF(E8247=1, VLOOKUP(D8247, Sheet1!$E$2:$G$26, 2), Sheet1!$G$3)</f>
        <v>0.20441999999999999</v>
      </c>
      <c r="N8247" s="1">
        <f>'Electricity Rates'!$J$3</f>
        <v>0.19270000000000001</v>
      </c>
      <c r="O8247" s="145">
        <f>L8247-K8247</f>
        <v>-1.3212564767026773</v>
      </c>
      <c r="P8247">
        <f t="shared" si="771"/>
        <v>2.7193547430606064</v>
      </c>
      <c r="Q8247">
        <f>IF(O8247&gt;0, IF(Q8246+O8247*Variables!$B$5&lt;Variables!$B$4, Q8246+O8247*Variables!$B$5, Variables!$B$4), IF(Q8246&gt;-O8247, Q8246+O8247/Variables!$B$5, 0))</f>
        <v>13.314716069518102</v>
      </c>
      <c r="R8247">
        <f>IF(O8247&gt;0, 0, IF(Q8246&gt;-O8247, 0, -O8247 - Q8246*Variables!$B$5))</f>
        <v>0</v>
      </c>
      <c r="S8247">
        <f t="shared" si="772"/>
        <v>0</v>
      </c>
      <c r="T8247">
        <f t="shared" si="773"/>
        <v>0</v>
      </c>
    </row>
    <row r="8248" spans="1:20" x14ac:dyDescent="0.3">
      <c r="A8248" s="3">
        <f t="shared" si="768"/>
        <v>43444</v>
      </c>
      <c r="B8248">
        <v>12</v>
      </c>
      <c r="C8248">
        <v>10</v>
      </c>
      <c r="D8248">
        <v>15</v>
      </c>
      <c r="E8248">
        <v>1</v>
      </c>
      <c r="F8248" s="1">
        <f>VLOOKUP(A8248,Weather!$A$1:$E$366, 5)</f>
        <v>0.30188679245283062</v>
      </c>
      <c r="G8248" s="1">
        <f>VLOOKUP(D8248, Winter!$A$1:$E$25, 2)</f>
        <v>1093.6540058115399</v>
      </c>
      <c r="H8248" s="1">
        <f>VLOOKUP(D8248, Winter!$A$1:$E$25, 3)</f>
        <v>601.87029228184497</v>
      </c>
      <c r="I8248" s="1">
        <f>VLOOKUP(D8248, Winter!$A$1:$E$25, 5)</f>
        <v>271.02803738317698</v>
      </c>
      <c r="J8248" s="1">
        <f t="shared" si="769"/>
        <v>750.33330013986631</v>
      </c>
      <c r="K8248" s="47">
        <f t="shared" si="770"/>
        <v>14.037253290551817</v>
      </c>
      <c r="L8248" s="48">
        <f>Solar!K8265/1000*Variables!$B$3</f>
        <v>7.6636499999999996</v>
      </c>
      <c r="M8248" s="1">
        <f>IF(E8248=1, VLOOKUP(D8248, Sheet1!$E$2:$G$26, 2), Sheet1!$G$3)</f>
        <v>0.20441999999999999</v>
      </c>
      <c r="N8248" s="1">
        <f>'Electricity Rates'!$J$3</f>
        <v>0.19270000000000001</v>
      </c>
      <c r="O8248" s="145">
        <f>L8248-K8248</f>
        <v>-6.3736032905518174</v>
      </c>
      <c r="P8248">
        <f t="shared" si="771"/>
        <v>2.7049787090893354</v>
      </c>
      <c r="Q8248">
        <f>IF(O8248&gt;0, IF(Q8247+O8248*Variables!$B$5&lt;Variables!$B$4, Q8247+O8248*Variables!$B$5, Variables!$B$4), IF(Q8247&gt;-O8248, Q8247+O8248/Variables!$B$5, 0))</f>
        <v>6.5342870370161688</v>
      </c>
      <c r="R8248">
        <f>IF(O8248&gt;0, 0, IF(Q8247&gt;-O8248, 0, -O8248 - Q8247*Variables!$B$5))</f>
        <v>0</v>
      </c>
      <c r="S8248">
        <f t="shared" si="772"/>
        <v>0</v>
      </c>
      <c r="T8248">
        <f t="shared" si="773"/>
        <v>0</v>
      </c>
    </row>
    <row r="8249" spans="1:20" x14ac:dyDescent="0.3">
      <c r="A8249" s="3">
        <f t="shared" si="768"/>
        <v>43444</v>
      </c>
      <c r="B8249">
        <v>12</v>
      </c>
      <c r="C8249">
        <v>10</v>
      </c>
      <c r="D8249">
        <v>16</v>
      </c>
      <c r="E8249">
        <v>1</v>
      </c>
      <c r="F8249" s="1">
        <f>VLOOKUP(A8249,Weather!$A$1:$E$366, 5)</f>
        <v>0.30188679245283062</v>
      </c>
      <c r="G8249" s="1">
        <f>VLOOKUP(D8249, Winter!$A$1:$E$25, 2)</f>
        <v>1039.2953507679499</v>
      </c>
      <c r="H8249" s="1">
        <f>VLOOKUP(D8249, Winter!$A$1:$E$25, 3)</f>
        <v>558.82352941176396</v>
      </c>
      <c r="I8249" s="1">
        <f>VLOOKUP(D8249, Winter!$A$1:$E$25, 5)</f>
        <v>252.336448598131</v>
      </c>
      <c r="J8249" s="1">
        <f t="shared" si="769"/>
        <v>703.87162642495241</v>
      </c>
      <c r="K8249" s="47">
        <f t="shared" si="770"/>
        <v>13.168047189586224</v>
      </c>
      <c r="L8249" s="48">
        <f>Solar!K8266/1000*Variables!$B$3</f>
        <v>4.4862500000000001</v>
      </c>
      <c r="M8249" s="1">
        <f>IF(E8249=1, VLOOKUP(D8249, Sheet1!$E$2:$G$26, 2), Sheet1!$G$3)</f>
        <v>0.20441999999999999</v>
      </c>
      <c r="N8249" s="1">
        <f>'Electricity Rates'!$J$3</f>
        <v>0.19270000000000001</v>
      </c>
      <c r="O8249" s="145">
        <f>L8249-K8249</f>
        <v>-8.6817971895862236</v>
      </c>
      <c r="P8249">
        <f t="shared" si="771"/>
        <v>2.5374826934332653</v>
      </c>
      <c r="Q8249">
        <f>IF(O8249&gt;0, IF(Q8248+O8249*Variables!$B$5&lt;Variables!$B$4, Q8248+O8249*Variables!$B$5, Variables!$B$4), IF(Q8248&gt;-O8249, Q8248+O8249/Variables!$B$5, 0))</f>
        <v>0</v>
      </c>
      <c r="R8249">
        <f>IF(O8249&gt;0, 0, IF(Q8248&gt;-O8249, 0, -O8249 - Q8248*Variables!$B$5))</f>
        <v>2.5395673747910257</v>
      </c>
      <c r="S8249">
        <f t="shared" si="772"/>
        <v>0.51913836275478142</v>
      </c>
      <c r="T8249">
        <f t="shared" si="773"/>
        <v>0</v>
      </c>
    </row>
    <row r="8250" spans="1:20" x14ac:dyDescent="0.3">
      <c r="A8250" s="3">
        <f t="shared" si="768"/>
        <v>43444</v>
      </c>
      <c r="B8250">
        <v>12</v>
      </c>
      <c r="C8250">
        <v>10</v>
      </c>
      <c r="D8250">
        <v>17</v>
      </c>
      <c r="E8250">
        <v>1</v>
      </c>
      <c r="F8250" s="1">
        <f>VLOOKUP(A8250,Weather!$A$1:$E$366, 5)</f>
        <v>0.30188679245283062</v>
      </c>
      <c r="G8250" s="1">
        <f>VLOOKUP(D8250, Winter!$A$1:$E$25, 2)</f>
        <v>889.47696139476898</v>
      </c>
      <c r="H8250" s="1">
        <f>VLOOKUP(D8250, Winter!$A$1:$E$25, 3)</f>
        <v>506.24728802056097</v>
      </c>
      <c r="I8250" s="1">
        <f>VLOOKUP(D8250, Winter!$A$1:$E$25, 5)</f>
        <v>228.971962616822</v>
      </c>
      <c r="J8250" s="1">
        <f t="shared" si="769"/>
        <v>621.93926488824661</v>
      </c>
      <c r="K8250" s="47">
        <f t="shared" si="770"/>
        <v>11.635254614114206</v>
      </c>
      <c r="L8250" s="48">
        <f>Solar!K8267/1000*Variables!$B$3</f>
        <v>0.90660000000000007</v>
      </c>
      <c r="M8250" s="1">
        <f>IF(E8250=1, VLOOKUP(D8250, Sheet1!$E$2:$G$26, 2), Sheet1!$G$3)</f>
        <v>0.20441999999999999</v>
      </c>
      <c r="N8250" s="1">
        <f>'Electricity Rates'!$J$3</f>
        <v>0.19270000000000001</v>
      </c>
      <c r="O8250" s="145">
        <f>L8250-K8250</f>
        <v>-10.728654614114205</v>
      </c>
      <c r="P8250">
        <f t="shared" si="771"/>
        <v>2.2421135641398076</v>
      </c>
      <c r="Q8250">
        <f>IF(O8250&gt;0, IF(Q8249+O8250*Variables!$B$5&lt;Variables!$B$4, Q8249+O8250*Variables!$B$5, Variables!$B$4), IF(Q8249&gt;-O8250, Q8249+O8250/Variables!$B$5, 0))</f>
        <v>0</v>
      </c>
      <c r="R8250">
        <f>IF(O8250&gt;0, 0, IF(Q8249&gt;-O8250, 0, -O8250 - Q8249*Variables!$B$5))</f>
        <v>10.728654614114205</v>
      </c>
      <c r="S8250">
        <f t="shared" si="772"/>
        <v>2.1931515762172258</v>
      </c>
      <c r="T8250">
        <f t="shared" si="773"/>
        <v>0</v>
      </c>
    </row>
    <row r="8251" spans="1:20" x14ac:dyDescent="0.3">
      <c r="A8251" s="3">
        <f t="shared" si="768"/>
        <v>43444</v>
      </c>
      <c r="B8251">
        <v>12</v>
      </c>
      <c r="C8251">
        <v>10</v>
      </c>
      <c r="D8251">
        <v>18</v>
      </c>
      <c r="E8251">
        <v>1</v>
      </c>
      <c r="F8251" s="1">
        <f>VLOOKUP(A8251,Weather!$A$1:$E$366, 5)</f>
        <v>0.30188679245283062</v>
      </c>
      <c r="G8251" s="1">
        <f>VLOOKUP(D8251, Winter!$A$1:$E$25, 2)</f>
        <v>689.67932752179297</v>
      </c>
      <c r="H8251" s="1">
        <f>VLOOKUP(D8251, Winter!$A$1:$E$25, 3)</f>
        <v>477.48083534529701</v>
      </c>
      <c r="I8251" s="1">
        <f>VLOOKUP(D8251, Winter!$A$1:$E$25, 5)</f>
        <v>257.009345794392</v>
      </c>
      <c r="J8251" s="1">
        <f t="shared" si="769"/>
        <v>541.54075751178641</v>
      </c>
      <c r="K8251" s="47">
        <f t="shared" si="770"/>
        <v>10.131157418887367</v>
      </c>
      <c r="L8251" s="48">
        <f>Solar!K8268/1000*Variables!$B$3</f>
        <v>0</v>
      </c>
      <c r="M8251" s="1">
        <f>IF(E8251=1, VLOOKUP(D8251, Sheet1!$E$2:$G$26, 2), Sheet1!$G$3)</f>
        <v>0.20441999999999999</v>
      </c>
      <c r="N8251" s="1">
        <f>'Electricity Rates'!$J$3</f>
        <v>0.19270000000000001</v>
      </c>
      <c r="O8251" s="145">
        <f>L8251-K8251</f>
        <v>-10.131157418887367</v>
      </c>
      <c r="P8251">
        <f t="shared" si="771"/>
        <v>1.9522740346195957</v>
      </c>
      <c r="Q8251">
        <f>IF(O8251&gt;0, IF(Q8250+O8251*Variables!$B$5&lt;Variables!$B$4, Q8250+O8251*Variables!$B$5, Variables!$B$4), IF(Q8250&gt;-O8251, Q8250+O8251/Variables!$B$5, 0))</f>
        <v>0</v>
      </c>
      <c r="R8251">
        <f>IF(O8251&gt;0, 0, IF(Q8250&gt;-O8251, 0, -O8251 - Q8250*Variables!$B$5))</f>
        <v>10.131157418887367</v>
      </c>
      <c r="S8251">
        <f t="shared" si="772"/>
        <v>2.0710111995689555</v>
      </c>
      <c r="T8251">
        <f t="shared" si="773"/>
        <v>0</v>
      </c>
    </row>
    <row r="8252" spans="1:20" x14ac:dyDescent="0.3">
      <c r="A8252" s="3">
        <f t="shared" si="768"/>
        <v>43444</v>
      </c>
      <c r="B8252">
        <v>12</v>
      </c>
      <c r="C8252">
        <v>10</v>
      </c>
      <c r="D8252">
        <v>19</v>
      </c>
      <c r="E8252">
        <v>1</v>
      </c>
      <c r="F8252" s="1">
        <f>VLOOKUP(A8252,Weather!$A$1:$E$366, 5)</f>
        <v>0.30188679245283062</v>
      </c>
      <c r="G8252" s="1">
        <f>VLOOKUP(D8252, Winter!$A$1:$E$25, 2)</f>
        <v>503.50249066002402</v>
      </c>
      <c r="H8252" s="1">
        <f>VLOOKUP(D8252, Winter!$A$1:$E$25, 3)</f>
        <v>367.75553800108997</v>
      </c>
      <c r="I8252" s="1">
        <f>VLOOKUP(D8252, Winter!$A$1:$E$25, 5)</f>
        <v>266.355140186916</v>
      </c>
      <c r="J8252" s="1">
        <f t="shared" si="769"/>
        <v>408.73575012454182</v>
      </c>
      <c r="K8252" s="47">
        <f t="shared" si="770"/>
        <v>7.6466381704402338</v>
      </c>
      <c r="L8252" s="48">
        <f>Solar!K8269/1000*Variables!$B$3</f>
        <v>0</v>
      </c>
      <c r="M8252" s="1">
        <f>IF(E8252=1, VLOOKUP(D8252, Sheet1!$E$2:$G$26, 2), Sheet1!$G$3)</f>
        <v>0.20441999999999999</v>
      </c>
      <c r="N8252" s="1">
        <f>'Electricity Rates'!$J$3</f>
        <v>0.19270000000000001</v>
      </c>
      <c r="O8252" s="145">
        <f>L8252-K8252</f>
        <v>-7.6466381704402338</v>
      </c>
      <c r="P8252">
        <f t="shared" si="771"/>
        <v>1.4735071754438331</v>
      </c>
      <c r="Q8252">
        <f>IF(O8252&gt;0, IF(Q8251+O8252*Variables!$B$5&lt;Variables!$B$4, Q8251+O8252*Variables!$B$5, Variables!$B$4), IF(Q8251&gt;-O8252, Q8251+O8252/Variables!$B$5, 0))</f>
        <v>0</v>
      </c>
      <c r="R8252">
        <f>IF(O8252&gt;0, 0, IF(Q8251&gt;-O8252, 0, -O8252 - Q8251*Variables!$B$5))</f>
        <v>7.6466381704402338</v>
      </c>
      <c r="S8252">
        <f t="shared" si="772"/>
        <v>1.5631257748013925</v>
      </c>
      <c r="T8252">
        <f t="shared" si="773"/>
        <v>0</v>
      </c>
    </row>
    <row r="8253" spans="1:20" x14ac:dyDescent="0.3">
      <c r="A8253" s="3">
        <f t="shared" si="768"/>
        <v>43444</v>
      </c>
      <c r="B8253">
        <v>12</v>
      </c>
      <c r="C8253">
        <v>10</v>
      </c>
      <c r="D8253">
        <v>20</v>
      </c>
      <c r="E8253">
        <v>1</v>
      </c>
      <c r="F8253" s="1">
        <f>VLOOKUP(A8253,Weather!$A$1:$E$366, 5)</f>
        <v>0.30188679245283062</v>
      </c>
      <c r="G8253" s="1">
        <f>VLOOKUP(D8253, Winter!$A$1:$E$25, 2)</f>
        <v>385.507471980074</v>
      </c>
      <c r="H8253" s="1">
        <f>VLOOKUP(D8253, Winter!$A$1:$E$25, 3)</f>
        <v>329.45960680470398</v>
      </c>
      <c r="I8253" s="1">
        <f>VLOOKUP(D8253, Winter!$A$1:$E$25, 5)</f>
        <v>275.70093457943898</v>
      </c>
      <c r="J8253" s="1">
        <f t="shared" si="769"/>
        <v>346.37971704632514</v>
      </c>
      <c r="K8253" s="47">
        <f t="shared" si="770"/>
        <v>6.4800800150847504</v>
      </c>
      <c r="L8253" s="48">
        <f>Solar!K8270/1000*Variables!$B$3</f>
        <v>0</v>
      </c>
      <c r="M8253" s="1">
        <f>IF(E8253=1, VLOOKUP(D8253, Sheet1!$E$2:$G$26, 2), Sheet1!$G$3)</f>
        <v>0.20441999999999999</v>
      </c>
      <c r="N8253" s="1">
        <f>'Electricity Rates'!$J$3</f>
        <v>0.19270000000000001</v>
      </c>
      <c r="O8253" s="145">
        <f>L8253-K8253</f>
        <v>-6.4800800150847504</v>
      </c>
      <c r="P8253">
        <f t="shared" si="771"/>
        <v>1.2487114189068316</v>
      </c>
      <c r="Q8253">
        <f>IF(O8253&gt;0, IF(Q8252+O8253*Variables!$B$5&lt;Variables!$B$4, Q8252+O8253*Variables!$B$5, Variables!$B$4), IF(Q8252&gt;-O8253, Q8252+O8253/Variables!$B$5, 0))</f>
        <v>0</v>
      </c>
      <c r="R8253">
        <f>IF(O8253&gt;0, 0, IF(Q8252&gt;-O8253, 0, -O8253 - Q8252*Variables!$B$5))</f>
        <v>6.4800800150847504</v>
      </c>
      <c r="S8253">
        <f t="shared" si="772"/>
        <v>1.3246579566836245</v>
      </c>
      <c r="T8253">
        <f t="shared" si="773"/>
        <v>0</v>
      </c>
    </row>
    <row r="8254" spans="1:20" x14ac:dyDescent="0.3">
      <c r="A8254" s="3">
        <f t="shared" si="768"/>
        <v>43444</v>
      </c>
      <c r="B8254">
        <v>12</v>
      </c>
      <c r="C8254">
        <v>10</v>
      </c>
      <c r="D8254">
        <v>21</v>
      </c>
      <c r="E8254">
        <v>1</v>
      </c>
      <c r="F8254" s="1">
        <f>VLOOKUP(A8254,Weather!$A$1:$E$366, 5)</f>
        <v>0.30188679245283062</v>
      </c>
      <c r="G8254" s="1">
        <f>VLOOKUP(D8254, Winter!$A$1:$E$25, 2)</f>
        <v>340.23972602739599</v>
      </c>
      <c r="H8254" s="1">
        <f>VLOOKUP(D8254, Winter!$A$1:$E$25, 3)</f>
        <v>286.390591795636</v>
      </c>
      <c r="I8254" s="1">
        <f>VLOOKUP(D8254, Winter!$A$1:$E$25, 5)</f>
        <v>289.71962616822401</v>
      </c>
      <c r="J8254" s="1">
        <f t="shared" si="769"/>
        <v>302.64693420522394</v>
      </c>
      <c r="K8254" s="47">
        <f t="shared" si="770"/>
        <v>5.6619260697289944</v>
      </c>
      <c r="L8254" s="48">
        <f>Solar!K8271/1000*Variables!$B$3</f>
        <v>0</v>
      </c>
      <c r="M8254" s="1">
        <f>IF(E8254=1, VLOOKUP(D8254, Sheet1!$E$2:$G$26, 2), Sheet1!$G$3)</f>
        <v>0.20441999999999999</v>
      </c>
      <c r="N8254" s="1">
        <f>'Electricity Rates'!$J$3</f>
        <v>0.19270000000000001</v>
      </c>
      <c r="O8254" s="145">
        <f>L8254-K8254</f>
        <v>-5.6619260697289944</v>
      </c>
      <c r="P8254">
        <f t="shared" si="771"/>
        <v>1.0910531536367774</v>
      </c>
      <c r="Q8254">
        <f>IF(O8254&gt;0, IF(Q8253+O8254*Variables!$B$5&lt;Variables!$B$4, Q8253+O8254*Variables!$B$5, Variables!$B$4), IF(Q8253&gt;-O8254, Q8253+O8254/Variables!$B$5, 0))</f>
        <v>0</v>
      </c>
      <c r="R8254">
        <f>IF(O8254&gt;0, 0, IF(Q8253&gt;-O8254, 0, -O8254 - Q8253*Variables!$B$5))</f>
        <v>5.6619260697289944</v>
      </c>
      <c r="S8254">
        <f t="shared" si="772"/>
        <v>1.157410927174001</v>
      </c>
      <c r="T8254">
        <f t="shared" si="773"/>
        <v>0</v>
      </c>
    </row>
    <row r="8255" spans="1:20" x14ac:dyDescent="0.3">
      <c r="A8255" s="3">
        <f t="shared" si="768"/>
        <v>43444</v>
      </c>
      <c r="B8255">
        <v>12</v>
      </c>
      <c r="C8255">
        <v>10</v>
      </c>
      <c r="D8255">
        <v>22</v>
      </c>
      <c r="E8255">
        <v>1</v>
      </c>
      <c r="F8255" s="1">
        <f>VLOOKUP(A8255,Weather!$A$1:$E$366, 5)</f>
        <v>0.30188679245283062</v>
      </c>
      <c r="G8255" s="1">
        <f>VLOOKUP(D8255, Winter!$A$1:$E$25, 2)</f>
        <v>300</v>
      </c>
      <c r="H8255" s="1">
        <f>VLOOKUP(D8255, Winter!$A$1:$E$25, 3)</f>
        <v>271.915575384683</v>
      </c>
      <c r="I8255" s="1">
        <f>VLOOKUP(D8255, Winter!$A$1:$E$25, 5)</f>
        <v>285.04672897196201</v>
      </c>
      <c r="J8255" s="1">
        <f t="shared" si="769"/>
        <v>280.39389224968437</v>
      </c>
      <c r="K8255" s="47">
        <f t="shared" si="770"/>
        <v>5.2456156296126384</v>
      </c>
      <c r="L8255" s="48">
        <f>Solar!K8272/1000*Variables!$B$3</f>
        <v>0</v>
      </c>
      <c r="M8255" s="1">
        <f>IF(E8255=1, VLOOKUP(D8255, Sheet1!$E$2:$G$26, 2), Sheet1!$G$3)</f>
        <v>0.18618000000000001</v>
      </c>
      <c r="N8255" s="1">
        <f>'Electricity Rates'!$J$3</f>
        <v>0.19270000000000001</v>
      </c>
      <c r="O8255" s="145">
        <f>L8255-K8255</f>
        <v>-5.2456156296126384</v>
      </c>
      <c r="P8255">
        <f t="shared" si="771"/>
        <v>1.0108301318263555</v>
      </c>
      <c r="Q8255">
        <f>IF(O8255&gt;0, IF(Q8254+O8255*Variables!$B$5&lt;Variables!$B$4, Q8254+O8255*Variables!$B$5, Variables!$B$4), IF(Q8254&gt;-O8255, Q8254+O8255/Variables!$B$5, 0))</f>
        <v>0</v>
      </c>
      <c r="R8255">
        <f>IF(O8255&gt;0, 0, IF(Q8254&gt;-O8255, 0, -O8255 - Q8254*Variables!$B$5))</f>
        <v>5.2456156296126384</v>
      </c>
      <c r="S8255">
        <f t="shared" si="772"/>
        <v>0.97662871792128103</v>
      </c>
      <c r="T8255">
        <f t="shared" si="773"/>
        <v>0</v>
      </c>
    </row>
    <row r="8256" spans="1:20" x14ac:dyDescent="0.3">
      <c r="A8256" s="3">
        <f t="shared" si="768"/>
        <v>43444</v>
      </c>
      <c r="B8256">
        <v>12</v>
      </c>
      <c r="C8256">
        <v>10</v>
      </c>
      <c r="D8256">
        <v>23</v>
      </c>
      <c r="E8256">
        <v>1</v>
      </c>
      <c r="F8256" s="1">
        <f>VLOOKUP(A8256,Weather!$A$1:$E$366, 5)</f>
        <v>0.30188679245283062</v>
      </c>
      <c r="G8256" s="1">
        <f>VLOOKUP(D8256, Winter!$A$1:$E$25, 2)</f>
        <v>290.90909090909099</v>
      </c>
      <c r="H8256" s="1">
        <f>VLOOKUP(D8256, Winter!$A$1:$E$25, 3)</f>
        <v>266.95334839061297</v>
      </c>
      <c r="I8256" s="1">
        <f>VLOOKUP(D8256, Winter!$A$1:$E$25, 5)</f>
        <v>285.04672897196201</v>
      </c>
      <c r="J8256" s="1">
        <f t="shared" si="769"/>
        <v>274.18527066034221</v>
      </c>
      <c r="K8256" s="47">
        <f t="shared" si="770"/>
        <v>5.1294645887104968</v>
      </c>
      <c r="L8256" s="48">
        <f>Solar!K8273/1000*Variables!$B$3</f>
        <v>0</v>
      </c>
      <c r="M8256" s="1">
        <f>IF(E8256=1, VLOOKUP(D8256, Sheet1!$E$2:$G$26, 2), Sheet1!$G$3)</f>
        <v>0.18618000000000001</v>
      </c>
      <c r="N8256" s="1">
        <f>'Electricity Rates'!$J$3</f>
        <v>0.19270000000000001</v>
      </c>
      <c r="O8256" s="145">
        <f>L8256-K8256</f>
        <v>-5.1294645887104968</v>
      </c>
      <c r="P8256">
        <f t="shared" si="771"/>
        <v>0.98844782624451277</v>
      </c>
      <c r="Q8256">
        <f>IF(O8256&gt;0, IF(Q8255+O8256*Variables!$B$5&lt;Variables!$B$4, Q8255+O8256*Variables!$B$5, Variables!$B$4), IF(Q8255&gt;-O8256, Q8255+O8256/Variables!$B$5, 0))</f>
        <v>0</v>
      </c>
      <c r="R8256">
        <f>IF(O8256&gt;0, 0, IF(Q8255&gt;-O8256, 0, -O8256 - Q8255*Variables!$B$5))</f>
        <v>5.1294645887104968</v>
      </c>
      <c r="S8256">
        <f t="shared" si="772"/>
        <v>0.95500371712612031</v>
      </c>
      <c r="T8256">
        <f t="shared" si="773"/>
        <v>0</v>
      </c>
    </row>
    <row r="8257" spans="1:20" x14ac:dyDescent="0.3">
      <c r="A8257" s="3">
        <f t="shared" si="768"/>
        <v>43444</v>
      </c>
      <c r="B8257">
        <v>12</v>
      </c>
      <c r="C8257">
        <v>10</v>
      </c>
      <c r="D8257">
        <v>24</v>
      </c>
      <c r="E8257">
        <v>1</v>
      </c>
      <c r="F8257" s="1">
        <f>VLOOKUP(A8257,Weather!$A$1:$E$366, 5)</f>
        <v>0.30188679245283062</v>
      </c>
      <c r="G8257" s="1">
        <f>VLOOKUP(D8257, Winter!$A$1:$E$25, 2)</f>
        <v>272.72727272727298</v>
      </c>
      <c r="H8257" s="1">
        <f>VLOOKUP(D8257, Winter!$A$1:$E$25, 3)</f>
        <v>266.74195307023803</v>
      </c>
      <c r="I8257" s="1">
        <f>VLOOKUP(D8257, Winter!$A$1:$E$25, 5)</f>
        <v>285.04672897196201</v>
      </c>
      <c r="J8257" s="1">
        <f t="shared" si="769"/>
        <v>268.54884202330516</v>
      </c>
      <c r="K8257" s="47">
        <f t="shared" si="770"/>
        <v>5.0240181472191479</v>
      </c>
      <c r="L8257" s="48">
        <f>Solar!K8274/1000*Variables!$B$3</f>
        <v>0</v>
      </c>
      <c r="M8257" s="1">
        <f>IF(E8257=1, VLOOKUP(D8257, Sheet1!$E$2:$G$26, 2), Sheet1!$G$3)</f>
        <v>0.18618000000000001</v>
      </c>
      <c r="N8257" s="1">
        <f>'Electricity Rates'!$J$3</f>
        <v>0.19270000000000001</v>
      </c>
      <c r="O8257" s="145">
        <f>L8257-K8257</f>
        <v>-5.0240181472191479</v>
      </c>
      <c r="P8257">
        <f t="shared" si="771"/>
        <v>0.96812829696912983</v>
      </c>
      <c r="Q8257">
        <f>IF(O8257&gt;0, IF(Q8256+O8257*Variables!$B$5&lt;Variables!$B$4, Q8256+O8257*Variables!$B$5, Variables!$B$4), IF(Q8256&gt;-O8257, Q8256+O8257/Variables!$B$5, 0))</f>
        <v>0</v>
      </c>
      <c r="R8257">
        <f>IF(O8257&gt;0, 0, IF(Q8256&gt;-O8257, 0, -O8257 - Q8256*Variables!$B$5))</f>
        <v>5.0240181472191479</v>
      </c>
      <c r="S8257">
        <f t="shared" si="772"/>
        <v>0.93537169864926106</v>
      </c>
      <c r="T8257">
        <f t="shared" si="773"/>
        <v>0</v>
      </c>
    </row>
    <row r="8258" spans="1:20" x14ac:dyDescent="0.3">
      <c r="A8258" s="3">
        <f t="shared" si="768"/>
        <v>43445</v>
      </c>
      <c r="B8258">
        <v>12</v>
      </c>
      <c r="C8258">
        <v>11</v>
      </c>
      <c r="D8258">
        <v>1</v>
      </c>
      <c r="E8258">
        <v>1</v>
      </c>
      <c r="F8258" s="1">
        <f>VLOOKUP(A8258,Weather!$A$1:$E$366, 5)</f>
        <v>0.2641509433962263</v>
      </c>
      <c r="G8258" s="1">
        <f>VLOOKUP(D8258, Winter!$A$1:$E$25, 2)</f>
        <v>281.81818181818198</v>
      </c>
      <c r="H8258" s="1">
        <f>VLOOKUP(D8258, Winter!$A$1:$E$25, 3)</f>
        <v>257.04002047196798</v>
      </c>
      <c r="I8258" s="1">
        <f>VLOOKUP(D8258, Winter!$A$1:$E$25, 5)</f>
        <v>266.355140186916</v>
      </c>
      <c r="J8258" s="1">
        <f t="shared" si="769"/>
        <v>263.58519516719434</v>
      </c>
      <c r="K8258" s="47">
        <f t="shared" si="770"/>
        <v>4.9311581233456376</v>
      </c>
      <c r="L8258" s="48">
        <f>Solar!K8275/1000*Variables!$B$3</f>
        <v>0</v>
      </c>
      <c r="M8258" s="1">
        <f>IF(E8258=1, VLOOKUP(D8258, Sheet1!$E$2:$G$26, 2), Sheet1!$G$3)</f>
        <v>0.18618000000000001</v>
      </c>
      <c r="N8258" s="1">
        <f>'Electricity Rates'!$J$3</f>
        <v>0.19270000000000001</v>
      </c>
      <c r="O8258" s="145">
        <f>L8258-K8258</f>
        <v>-4.9311581233456376</v>
      </c>
      <c r="P8258">
        <f t="shared" si="771"/>
        <v>0.95023417036870439</v>
      </c>
      <c r="Q8258">
        <f>IF(O8258&gt;0, IF(Q8257+O8258*Variables!$B$5&lt;Variables!$B$4, Q8257+O8258*Variables!$B$5, Variables!$B$4), IF(Q8257&gt;-O8258, Q8257+O8258/Variables!$B$5, 0))</f>
        <v>0</v>
      </c>
      <c r="R8258">
        <f>IF(O8258&gt;0, 0, IF(Q8257&gt;-O8258, 0, -O8258 - Q8257*Variables!$B$5))</f>
        <v>4.9311581233456376</v>
      </c>
      <c r="S8258">
        <f t="shared" si="772"/>
        <v>0.91808301940449089</v>
      </c>
      <c r="T8258">
        <f t="shared" si="773"/>
        <v>0</v>
      </c>
    </row>
    <row r="8259" spans="1:20" x14ac:dyDescent="0.3">
      <c r="A8259" s="3">
        <f t="shared" ref="A8259:A8322" si="774">DATE(2018, B8259, C8259)</f>
        <v>43445</v>
      </c>
      <c r="B8259">
        <v>12</v>
      </c>
      <c r="C8259">
        <v>11</v>
      </c>
      <c r="D8259">
        <v>2</v>
      </c>
      <c r="E8259">
        <v>1</v>
      </c>
      <c r="F8259" s="1">
        <f>VLOOKUP(A8259,Weather!$A$1:$E$366, 5)</f>
        <v>0.2641509433962263</v>
      </c>
      <c r="G8259" s="1">
        <f>VLOOKUP(D8259, Winter!$A$1:$E$25, 2)</f>
        <v>282.10356994603501</v>
      </c>
      <c r="H8259" s="1">
        <f>VLOOKUP(D8259, Winter!$A$1:$E$25, 3)</f>
        <v>280.66066600651902</v>
      </c>
      <c r="I8259" s="1">
        <f>VLOOKUP(D8259, Winter!$A$1:$E$25, 5)</f>
        <v>285.04672897196201</v>
      </c>
      <c r="J8259" s="1">
        <f t="shared" ref="J8259:J8322" si="775">IF(E8259=0, I8259, H8259 + (G8259-H8259)*F8259)</f>
        <v>281.0418104433723</v>
      </c>
      <c r="K8259" s="47">
        <f t="shared" ref="K8259:K8322" si="776">J8259*1000/53453</f>
        <v>5.2577368986468915</v>
      </c>
      <c r="L8259" s="48">
        <f>Solar!K8276/1000*Variables!$B$3</f>
        <v>0</v>
      </c>
      <c r="M8259" s="1">
        <f>IF(E8259=1, VLOOKUP(D8259, Sheet1!$E$2:$G$26, 2), Sheet1!$G$3)</f>
        <v>0.18618000000000001</v>
      </c>
      <c r="N8259" s="1">
        <f>'Electricity Rates'!$J$3</f>
        <v>0.19270000000000001</v>
      </c>
      <c r="O8259" s="145">
        <f>L8259-K8259</f>
        <v>-5.2577368986468915</v>
      </c>
      <c r="P8259">
        <f t="shared" ref="P8259:P8322" si="777">N8259*K8259</f>
        <v>1.0131659003692561</v>
      </c>
      <c r="Q8259">
        <f>IF(O8259&gt;0, IF(Q8258+O8259*Variables!$B$5&lt;Variables!$B$4, Q8258+O8259*Variables!$B$5, Variables!$B$4), IF(Q8258&gt;-O8259, Q8258+O8259/Variables!$B$5, 0))</f>
        <v>0</v>
      </c>
      <c r="R8259">
        <f>IF(O8259&gt;0, 0, IF(Q8258&gt;-O8259, 0, -O8259 - Q8258*Variables!$B$5))</f>
        <v>5.2577368986468915</v>
      </c>
      <c r="S8259">
        <f t="shared" ref="S8259:S8322" si="778">R8259*M8259</f>
        <v>0.97888545579007835</v>
      </c>
      <c r="T8259">
        <f t="shared" ref="T8259:T8322" si="779">IF(AND(R8259&gt;0, M8259&gt;0.3), 1, 0)</f>
        <v>0</v>
      </c>
    </row>
    <row r="8260" spans="1:20" x14ac:dyDescent="0.3">
      <c r="A8260" s="3">
        <f t="shared" si="774"/>
        <v>43445</v>
      </c>
      <c r="B8260">
        <v>12</v>
      </c>
      <c r="C8260">
        <v>11</v>
      </c>
      <c r="D8260">
        <v>3</v>
      </c>
      <c r="E8260">
        <v>1</v>
      </c>
      <c r="F8260" s="1">
        <f>VLOOKUP(A8260,Weather!$A$1:$E$366, 5)</f>
        <v>0.2641509433962263</v>
      </c>
      <c r="G8260" s="1">
        <f>VLOOKUP(D8260, Winter!$A$1:$E$25, 2)</f>
        <v>282.300747198007</v>
      </c>
      <c r="H8260" s="1">
        <f>VLOOKUP(D8260, Winter!$A$1:$E$25, 3)</f>
        <v>272.72727272727298</v>
      </c>
      <c r="I8260" s="1">
        <f>VLOOKUP(D8260, Winter!$A$1:$E$25, 5)</f>
        <v>271.02803738317698</v>
      </c>
      <c r="J8260" s="1">
        <f t="shared" si="775"/>
        <v>275.25611504029706</v>
      </c>
      <c r="K8260" s="47">
        <f t="shared" si="776"/>
        <v>5.1494979709332878</v>
      </c>
      <c r="L8260" s="48">
        <f>Solar!K8277/1000*Variables!$B$3</f>
        <v>0</v>
      </c>
      <c r="M8260" s="1">
        <f>IF(E8260=1, VLOOKUP(D8260, Sheet1!$E$2:$G$26, 2), Sheet1!$G$3)</f>
        <v>0.18618000000000001</v>
      </c>
      <c r="N8260" s="1">
        <f>'Electricity Rates'!$J$3</f>
        <v>0.19270000000000001</v>
      </c>
      <c r="O8260" s="145">
        <f>L8260-K8260</f>
        <v>-5.1494979709332878</v>
      </c>
      <c r="P8260">
        <f t="shared" si="777"/>
        <v>0.99230825899884456</v>
      </c>
      <c r="Q8260">
        <f>IF(O8260&gt;0, IF(Q8259+O8260*Variables!$B$5&lt;Variables!$B$4, Q8259+O8260*Variables!$B$5, Variables!$B$4), IF(Q8259&gt;-O8260, Q8259+O8260/Variables!$B$5, 0))</f>
        <v>0</v>
      </c>
      <c r="R8260">
        <f>IF(O8260&gt;0, 0, IF(Q8259&gt;-O8260, 0, -O8260 - Q8259*Variables!$B$5))</f>
        <v>5.1494979709332878</v>
      </c>
      <c r="S8260">
        <f t="shared" si="778"/>
        <v>0.95873353222835955</v>
      </c>
      <c r="T8260">
        <f t="shared" si="779"/>
        <v>0</v>
      </c>
    </row>
    <row r="8261" spans="1:20" x14ac:dyDescent="0.3">
      <c r="A8261" s="3">
        <f t="shared" si="774"/>
        <v>43445</v>
      </c>
      <c r="B8261">
        <v>12</v>
      </c>
      <c r="C8261">
        <v>11</v>
      </c>
      <c r="D8261">
        <v>4</v>
      </c>
      <c r="E8261">
        <v>1</v>
      </c>
      <c r="F8261" s="1">
        <f>VLOOKUP(A8261,Weather!$A$1:$E$366, 5)</f>
        <v>0.2641509433962263</v>
      </c>
      <c r="G8261" s="1">
        <f>VLOOKUP(D8261, Winter!$A$1:$E$25, 2)</f>
        <v>308.82074789439099</v>
      </c>
      <c r="H8261" s="1">
        <f>VLOOKUP(D8261, Winter!$A$1:$E$25, 3)</f>
        <v>281.81818181818198</v>
      </c>
      <c r="I8261" s="1">
        <f>VLOOKUP(D8261, Winter!$A$1:$E$25, 5)</f>
        <v>285.04672897196201</v>
      </c>
      <c r="J8261" s="1">
        <f t="shared" si="775"/>
        <v>288.95093512133155</v>
      </c>
      <c r="K8261" s="47">
        <f t="shared" si="776"/>
        <v>5.405700991924336</v>
      </c>
      <c r="L8261" s="48">
        <f>Solar!K8278/1000*Variables!$B$3</f>
        <v>0</v>
      </c>
      <c r="M8261" s="1">
        <f>IF(E8261=1, VLOOKUP(D8261, Sheet1!$E$2:$G$26, 2), Sheet1!$G$3)</f>
        <v>0.18618000000000001</v>
      </c>
      <c r="N8261" s="1">
        <f>'Electricity Rates'!$J$3</f>
        <v>0.19270000000000001</v>
      </c>
      <c r="O8261" s="145">
        <f>L8261-K8261</f>
        <v>-5.405700991924336</v>
      </c>
      <c r="P8261">
        <f t="shared" si="777"/>
        <v>1.0416785811438196</v>
      </c>
      <c r="Q8261">
        <f>IF(O8261&gt;0, IF(Q8260+O8261*Variables!$B$5&lt;Variables!$B$4, Q8260+O8261*Variables!$B$5, Variables!$B$4), IF(Q8260&gt;-O8261, Q8260+O8261/Variables!$B$5, 0))</f>
        <v>0</v>
      </c>
      <c r="R8261">
        <f>IF(O8261&gt;0, 0, IF(Q8260&gt;-O8261, 0, -O8261 - Q8260*Variables!$B$5))</f>
        <v>5.405700991924336</v>
      </c>
      <c r="S8261">
        <f t="shared" si="778"/>
        <v>1.006433410676473</v>
      </c>
      <c r="T8261">
        <f t="shared" si="779"/>
        <v>0</v>
      </c>
    </row>
    <row r="8262" spans="1:20" x14ac:dyDescent="0.3">
      <c r="A8262" s="3">
        <f t="shared" si="774"/>
        <v>43445</v>
      </c>
      <c r="B8262">
        <v>12</v>
      </c>
      <c r="C8262">
        <v>11</v>
      </c>
      <c r="D8262">
        <v>5</v>
      </c>
      <c r="E8262">
        <v>1</v>
      </c>
      <c r="F8262" s="1">
        <f>VLOOKUP(A8262,Weather!$A$1:$E$366, 5)</f>
        <v>0.2641509433962263</v>
      </c>
      <c r="G8262" s="1">
        <f>VLOOKUP(D8262, Winter!$A$1:$E$25, 2)</f>
        <v>308.63160471300301</v>
      </c>
      <c r="H8262" s="1">
        <f>VLOOKUP(D8262, Winter!$A$1:$E$25, 3)</f>
        <v>300</v>
      </c>
      <c r="I8262" s="1">
        <f>VLOOKUP(D8262, Winter!$A$1:$E$25, 5)</f>
        <v>303.73831775700899</v>
      </c>
      <c r="J8262" s="1">
        <f t="shared" si="775"/>
        <v>302.28004652796307</v>
      </c>
      <c r="K8262" s="47">
        <f t="shared" si="776"/>
        <v>5.6550623263046615</v>
      </c>
      <c r="L8262" s="48">
        <f>Solar!K8279/1000*Variables!$B$3</f>
        <v>0</v>
      </c>
      <c r="M8262" s="1">
        <f>IF(E8262=1, VLOOKUP(D8262, Sheet1!$E$2:$G$26, 2), Sheet1!$G$3)</f>
        <v>0.18618000000000001</v>
      </c>
      <c r="N8262" s="1">
        <f>'Electricity Rates'!$J$3</f>
        <v>0.19270000000000001</v>
      </c>
      <c r="O8262" s="145">
        <f>L8262-K8262</f>
        <v>-5.6550623263046615</v>
      </c>
      <c r="P8262">
        <f t="shared" si="777"/>
        <v>1.0897305102789083</v>
      </c>
      <c r="Q8262">
        <f>IF(O8262&gt;0, IF(Q8261+O8262*Variables!$B$5&lt;Variables!$B$4, Q8261+O8262*Variables!$B$5, Variables!$B$4), IF(Q8261&gt;-O8262, Q8261+O8262/Variables!$B$5, 0))</f>
        <v>0</v>
      </c>
      <c r="R8262">
        <f>IF(O8262&gt;0, 0, IF(Q8261&gt;-O8262, 0, -O8262 - Q8261*Variables!$B$5))</f>
        <v>5.6550623263046615</v>
      </c>
      <c r="S8262">
        <f t="shared" si="778"/>
        <v>1.0528595039114019</v>
      </c>
      <c r="T8262">
        <f t="shared" si="779"/>
        <v>0</v>
      </c>
    </row>
    <row r="8263" spans="1:20" x14ac:dyDescent="0.3">
      <c r="A8263" s="3">
        <f t="shared" si="774"/>
        <v>43445</v>
      </c>
      <c r="B8263">
        <v>12</v>
      </c>
      <c r="C8263">
        <v>11</v>
      </c>
      <c r="D8263">
        <v>6</v>
      </c>
      <c r="E8263">
        <v>1</v>
      </c>
      <c r="F8263" s="1">
        <f>VLOOKUP(A8263,Weather!$A$1:$E$366, 5)</f>
        <v>0.2641509433962263</v>
      </c>
      <c r="G8263" s="1">
        <f>VLOOKUP(D8263, Winter!$A$1:$E$25, 2)</f>
        <v>331.81818181818198</v>
      </c>
      <c r="H8263" s="1">
        <f>VLOOKUP(D8263, Winter!$A$1:$E$25, 3)</f>
        <v>317.955250948497</v>
      </c>
      <c r="I8263" s="1">
        <f>VLOOKUP(D8263, Winter!$A$1:$E$25, 5)</f>
        <v>322.42990654205602</v>
      </c>
      <c r="J8263" s="1">
        <f t="shared" si="775"/>
        <v>321.61715721596096</v>
      </c>
      <c r="K8263" s="47">
        <f t="shared" si="776"/>
        <v>6.0168214546603735</v>
      </c>
      <c r="L8263" s="48">
        <f>Solar!K8280/1000*Variables!$B$3</f>
        <v>0</v>
      </c>
      <c r="M8263" s="1">
        <f>IF(E8263=1, VLOOKUP(D8263, Sheet1!$E$2:$G$26, 2), Sheet1!$G$3)</f>
        <v>0.18618000000000001</v>
      </c>
      <c r="N8263" s="1">
        <f>'Electricity Rates'!$J$3</f>
        <v>0.19270000000000001</v>
      </c>
      <c r="O8263" s="145">
        <f>L8263-K8263</f>
        <v>-6.0168214546603735</v>
      </c>
      <c r="P8263">
        <f t="shared" si="777"/>
        <v>1.159441494313054</v>
      </c>
      <c r="Q8263">
        <f>IF(O8263&gt;0, IF(Q8262+O8263*Variables!$B$5&lt;Variables!$B$4, Q8262+O8263*Variables!$B$5, Variables!$B$4), IF(Q8262&gt;-O8263, Q8262+O8263/Variables!$B$5, 0))</f>
        <v>0</v>
      </c>
      <c r="R8263">
        <f>IF(O8263&gt;0, 0, IF(Q8262&gt;-O8263, 0, -O8263 - Q8262*Variables!$B$5))</f>
        <v>6.0168214546603735</v>
      </c>
      <c r="S8263">
        <f t="shared" si="778"/>
        <v>1.1202118184286685</v>
      </c>
      <c r="T8263">
        <f t="shared" si="779"/>
        <v>0</v>
      </c>
    </row>
    <row r="8264" spans="1:20" x14ac:dyDescent="0.3">
      <c r="A8264" s="3">
        <f t="shared" si="774"/>
        <v>43445</v>
      </c>
      <c r="B8264">
        <v>12</v>
      </c>
      <c r="C8264">
        <v>11</v>
      </c>
      <c r="D8264">
        <v>7</v>
      </c>
      <c r="E8264">
        <v>1</v>
      </c>
      <c r="F8264" s="1">
        <f>VLOOKUP(A8264,Weather!$A$1:$E$366, 5)</f>
        <v>0.2641509433962263</v>
      </c>
      <c r="G8264" s="1">
        <f>VLOOKUP(D8264, Winter!$A$1:$E$25, 2)</f>
        <v>445.45454545454498</v>
      </c>
      <c r="H8264" s="1">
        <f>VLOOKUP(D8264, Winter!$A$1:$E$25, 3)</f>
        <v>393.94630558862502</v>
      </c>
      <c r="I8264" s="1">
        <f>VLOOKUP(D8264, Winter!$A$1:$E$25, 5)</f>
        <v>313.08411214953298</v>
      </c>
      <c r="J8264" s="1">
        <f t="shared" si="775"/>
        <v>407.55225574188688</v>
      </c>
      <c r="K8264" s="47">
        <f t="shared" si="776"/>
        <v>7.6244973292778111</v>
      </c>
      <c r="L8264" s="48">
        <f>Solar!K8281/1000*Variables!$B$3</f>
        <v>0</v>
      </c>
      <c r="M8264" s="1">
        <f>IF(E8264=1, VLOOKUP(D8264, Sheet1!$E$2:$G$26, 2), Sheet1!$G$3)</f>
        <v>0.18618000000000001</v>
      </c>
      <c r="N8264" s="1">
        <f>'Electricity Rates'!$J$3</f>
        <v>0.19270000000000001</v>
      </c>
      <c r="O8264" s="145">
        <f>L8264-K8264</f>
        <v>-7.6244973292778111</v>
      </c>
      <c r="P8264">
        <f t="shared" si="777"/>
        <v>1.4692406353518344</v>
      </c>
      <c r="Q8264">
        <f>IF(O8264&gt;0, IF(Q8263+O8264*Variables!$B$5&lt;Variables!$B$4, Q8263+O8264*Variables!$B$5, Variables!$B$4), IF(Q8263&gt;-O8264, Q8263+O8264/Variables!$B$5, 0))</f>
        <v>0</v>
      </c>
      <c r="R8264">
        <f>IF(O8264&gt;0, 0, IF(Q8263&gt;-O8264, 0, -O8264 - Q8263*Variables!$B$5))</f>
        <v>7.6244973292778111</v>
      </c>
      <c r="S8264">
        <f t="shared" si="778"/>
        <v>1.4195289127649429</v>
      </c>
      <c r="T8264">
        <f t="shared" si="779"/>
        <v>0</v>
      </c>
    </row>
    <row r="8265" spans="1:20" x14ac:dyDescent="0.3">
      <c r="A8265" s="3">
        <f t="shared" si="774"/>
        <v>43445</v>
      </c>
      <c r="B8265">
        <v>12</v>
      </c>
      <c r="C8265">
        <v>11</v>
      </c>
      <c r="D8265">
        <v>8</v>
      </c>
      <c r="E8265">
        <v>1</v>
      </c>
      <c r="F8265" s="1">
        <f>VLOOKUP(A8265,Weather!$A$1:$E$366, 5)</f>
        <v>0.2641509433962263</v>
      </c>
      <c r="G8265" s="1">
        <f>VLOOKUP(D8265, Winter!$A$1:$E$25, 2)</f>
        <v>654.54545454545405</v>
      </c>
      <c r="H8265" s="1">
        <f>VLOOKUP(D8265, Winter!$A$1:$E$25, 3)</f>
        <v>498.50910668787998</v>
      </c>
      <c r="I8265" s="1">
        <f>VLOOKUP(D8265, Winter!$A$1:$E$25, 5)</f>
        <v>294.39252336448601</v>
      </c>
      <c r="J8265" s="1">
        <f t="shared" si="775"/>
        <v>539.72625517855988</v>
      </c>
      <c r="K8265" s="47">
        <f t="shared" si="776"/>
        <v>10.097211665922584</v>
      </c>
      <c r="L8265" s="48">
        <f>Solar!K8282/1000*Variables!$B$3</f>
        <v>0.1883</v>
      </c>
      <c r="M8265" s="1">
        <f>IF(E8265=1, VLOOKUP(D8265, Sheet1!$E$2:$G$26, 2), Sheet1!$G$3)</f>
        <v>0.18618000000000001</v>
      </c>
      <c r="N8265" s="1">
        <f>'Electricity Rates'!$J$3</f>
        <v>0.19270000000000001</v>
      </c>
      <c r="O8265" s="145">
        <f>L8265-K8265</f>
        <v>-9.9089116659225844</v>
      </c>
      <c r="P8265">
        <f t="shared" si="777"/>
        <v>1.9457326880232821</v>
      </c>
      <c r="Q8265">
        <f>IF(O8265&gt;0, IF(Q8264+O8265*Variables!$B$5&lt;Variables!$B$4, Q8264+O8265*Variables!$B$5, Variables!$B$4), IF(Q8264&gt;-O8265, Q8264+O8265/Variables!$B$5, 0))</f>
        <v>0</v>
      </c>
      <c r="R8265">
        <f>IF(O8265&gt;0, 0, IF(Q8264&gt;-O8265, 0, -O8265 - Q8264*Variables!$B$5))</f>
        <v>9.9089116659225844</v>
      </c>
      <c r="S8265">
        <f t="shared" si="778"/>
        <v>1.844841173961467</v>
      </c>
      <c r="T8265">
        <f t="shared" si="779"/>
        <v>0</v>
      </c>
    </row>
    <row r="8266" spans="1:20" x14ac:dyDescent="0.3">
      <c r="A8266" s="3">
        <f t="shared" si="774"/>
        <v>43445</v>
      </c>
      <c r="B8266">
        <v>12</v>
      </c>
      <c r="C8266">
        <v>11</v>
      </c>
      <c r="D8266">
        <v>9</v>
      </c>
      <c r="E8266">
        <v>1</v>
      </c>
      <c r="F8266" s="1">
        <f>VLOOKUP(A8266,Weather!$A$1:$E$366, 5)</f>
        <v>0.2641509433962263</v>
      </c>
      <c r="G8266" s="1">
        <f>VLOOKUP(D8266, Winter!$A$1:$E$25, 2)</f>
        <v>801.59817351598099</v>
      </c>
      <c r="H8266" s="1">
        <f>VLOOKUP(D8266, Winter!$A$1:$E$25, 3)</f>
        <v>564.97068280688404</v>
      </c>
      <c r="I8266" s="1">
        <f>VLOOKUP(D8266, Winter!$A$1:$E$25, 5)</f>
        <v>313.08411214953298</v>
      </c>
      <c r="J8266" s="1">
        <f t="shared" si="775"/>
        <v>627.47605771117378</v>
      </c>
      <c r="K8266" s="47">
        <f t="shared" si="776"/>
        <v>11.738837066416735</v>
      </c>
      <c r="L8266" s="48">
        <f>Solar!K8283/1000*Variables!$B$3</f>
        <v>1.4760500000000001</v>
      </c>
      <c r="M8266" s="1">
        <f>IF(E8266=1, VLOOKUP(D8266, Sheet1!$E$2:$G$26, 2), Sheet1!$G$3)</f>
        <v>0.20441999999999999</v>
      </c>
      <c r="N8266" s="1">
        <f>'Electricity Rates'!$J$3</f>
        <v>0.19270000000000001</v>
      </c>
      <c r="O8266" s="145">
        <f>L8266-K8266</f>
        <v>-10.262787066416735</v>
      </c>
      <c r="P8266">
        <f t="shared" si="777"/>
        <v>2.2620739026985048</v>
      </c>
      <c r="Q8266">
        <f>IF(O8266&gt;0, IF(Q8265+O8266*Variables!$B$5&lt;Variables!$B$4, Q8265+O8266*Variables!$B$5, Variables!$B$4), IF(Q8265&gt;-O8266, Q8265+O8266/Variables!$B$5, 0))</f>
        <v>0</v>
      </c>
      <c r="R8266">
        <f>IF(O8266&gt;0, 0, IF(Q8265&gt;-O8266, 0, -O8266 - Q8265*Variables!$B$5))</f>
        <v>10.262787066416735</v>
      </c>
      <c r="S8266">
        <f t="shared" si="778"/>
        <v>2.0979189321169089</v>
      </c>
      <c r="T8266">
        <f t="shared" si="779"/>
        <v>0</v>
      </c>
    </row>
    <row r="8267" spans="1:20" x14ac:dyDescent="0.3">
      <c r="A8267" s="3">
        <f t="shared" si="774"/>
        <v>43445</v>
      </c>
      <c r="B8267">
        <v>12</v>
      </c>
      <c r="C8267">
        <v>11</v>
      </c>
      <c r="D8267">
        <v>10</v>
      </c>
      <c r="E8267">
        <v>1</v>
      </c>
      <c r="F8267" s="1">
        <f>VLOOKUP(A8267,Weather!$A$1:$E$366, 5)</f>
        <v>0.2641509433962263</v>
      </c>
      <c r="G8267" s="1">
        <f>VLOOKUP(D8267, Winter!$A$1:$E$25, 2)</f>
        <v>929.05770029057601</v>
      </c>
      <c r="H8267" s="1">
        <f>VLOOKUP(D8267, Winter!$A$1:$E$25, 3)</f>
        <v>583.82380756350199</v>
      </c>
      <c r="I8267" s="1">
        <f>VLOOKUP(D8267, Winter!$A$1:$E$25, 5)</f>
        <v>331.77570093457899</v>
      </c>
      <c r="J8267" s="1">
        <f t="shared" si="775"/>
        <v>675.01766601971019</v>
      </c>
      <c r="K8267" s="47">
        <f t="shared" si="776"/>
        <v>12.628246609539413</v>
      </c>
      <c r="L8267" s="48">
        <f>Solar!K8284/1000*Variables!$B$3</f>
        <v>5.8063500000000001</v>
      </c>
      <c r="M8267" s="1">
        <f>IF(E8267=1, VLOOKUP(D8267, Sheet1!$E$2:$G$26, 2), Sheet1!$G$3)</f>
        <v>0.20441999999999999</v>
      </c>
      <c r="N8267" s="1">
        <f>'Electricity Rates'!$J$3</f>
        <v>0.19270000000000001</v>
      </c>
      <c r="O8267" s="145">
        <f>L8267-K8267</f>
        <v>-6.8218966095394133</v>
      </c>
      <c r="P8267">
        <f t="shared" si="777"/>
        <v>2.433463121658245</v>
      </c>
      <c r="Q8267">
        <f>IF(O8267&gt;0, IF(Q8266+O8267*Variables!$B$5&lt;Variables!$B$4, Q8266+O8267*Variables!$B$5, Variables!$B$4), IF(Q8266&gt;-O8267, Q8266+O8267/Variables!$B$5, 0))</f>
        <v>0</v>
      </c>
      <c r="R8267">
        <f>IF(O8267&gt;0, 0, IF(Q8266&gt;-O8267, 0, -O8267 - Q8266*Variables!$B$5))</f>
        <v>6.8218966095394133</v>
      </c>
      <c r="S8267">
        <f t="shared" si="778"/>
        <v>1.3945321049220467</v>
      </c>
      <c r="T8267">
        <f t="shared" si="779"/>
        <v>0</v>
      </c>
    </row>
    <row r="8268" spans="1:20" x14ac:dyDescent="0.3">
      <c r="A8268" s="3">
        <f t="shared" si="774"/>
        <v>43445</v>
      </c>
      <c r="B8268">
        <v>12</v>
      </c>
      <c r="C8268">
        <v>11</v>
      </c>
      <c r="D8268">
        <v>11</v>
      </c>
      <c r="E8268">
        <v>1</v>
      </c>
      <c r="F8268" s="1">
        <f>VLOOKUP(A8268,Weather!$A$1:$E$366, 5)</f>
        <v>0.2641509433962263</v>
      </c>
      <c r="G8268" s="1">
        <f>VLOOKUP(D8268, Winter!$A$1:$E$25, 2)</f>
        <v>1001.98733914487</v>
      </c>
      <c r="H8268" s="1">
        <f>VLOOKUP(D8268, Winter!$A$1:$E$25, 3)</f>
        <v>602.66024321587895</v>
      </c>
      <c r="I8268" s="1">
        <f>VLOOKUP(D8268, Winter!$A$1:$E$25, 5)</f>
        <v>331.77570093457899</v>
      </c>
      <c r="J8268" s="1">
        <f t="shared" si="775"/>
        <v>708.1428723291973</v>
      </c>
      <c r="K8268" s="47">
        <f t="shared" si="776"/>
        <v>13.247953759923622</v>
      </c>
      <c r="L8268" s="48">
        <f>Solar!K8285/1000*Variables!$B$3</f>
        <v>4.7301000000000002</v>
      </c>
      <c r="M8268" s="1">
        <f>IF(E8268=1, VLOOKUP(D8268, Sheet1!$E$2:$G$26, 2), Sheet1!$G$3)</f>
        <v>0.20441999999999999</v>
      </c>
      <c r="N8268" s="1">
        <f>'Electricity Rates'!$J$3</f>
        <v>0.19270000000000001</v>
      </c>
      <c r="O8268" s="145">
        <f>L8268-K8268</f>
        <v>-8.5178537599236215</v>
      </c>
      <c r="P8268">
        <f t="shared" si="777"/>
        <v>2.552880689537282</v>
      </c>
      <c r="Q8268">
        <f>IF(O8268&gt;0, IF(Q8267+O8268*Variables!$B$5&lt;Variables!$B$4, Q8267+O8268*Variables!$B$5, Variables!$B$4), IF(Q8267&gt;-O8268, Q8267+O8268/Variables!$B$5, 0))</f>
        <v>0</v>
      </c>
      <c r="R8268">
        <f>IF(O8268&gt;0, 0, IF(Q8267&gt;-O8268, 0, -O8268 - Q8267*Variables!$B$5))</f>
        <v>8.5178537599236215</v>
      </c>
      <c r="S8268">
        <f t="shared" si="778"/>
        <v>1.7412196656035865</v>
      </c>
      <c r="T8268">
        <f t="shared" si="779"/>
        <v>0</v>
      </c>
    </row>
    <row r="8269" spans="1:20" x14ac:dyDescent="0.3">
      <c r="A8269" s="3">
        <f t="shared" si="774"/>
        <v>43445</v>
      </c>
      <c r="B8269">
        <v>12</v>
      </c>
      <c r="C8269">
        <v>11</v>
      </c>
      <c r="D8269">
        <v>12</v>
      </c>
      <c r="E8269">
        <v>1</v>
      </c>
      <c r="F8269" s="1">
        <f>VLOOKUP(A8269,Weather!$A$1:$E$366, 5)</f>
        <v>0.2641509433962263</v>
      </c>
      <c r="G8269" s="1">
        <f>VLOOKUP(D8269, Winter!$A$1:$E$25, 2)</f>
        <v>1020.36633457866</v>
      </c>
      <c r="H8269" s="1">
        <f>VLOOKUP(D8269, Winter!$A$1:$E$25, 3)</f>
        <v>602.46553699974402</v>
      </c>
      <c r="I8269" s="1">
        <f>VLOOKUP(D8269, Winter!$A$1:$E$25, 5)</f>
        <v>327.10280373831802</v>
      </c>
      <c r="J8269" s="1">
        <f t="shared" si="775"/>
        <v>712.85442692625008</v>
      </c>
      <c r="K8269" s="47">
        <f t="shared" si="776"/>
        <v>13.33609763579687</v>
      </c>
      <c r="L8269" s="48">
        <f>Solar!K8286/1000*Variables!$B$3</f>
        <v>8.8248500000000014</v>
      </c>
      <c r="M8269" s="1">
        <f>IF(E8269=1, VLOOKUP(D8269, Sheet1!$E$2:$G$26, 2), Sheet1!$G$3)</f>
        <v>0.20441999999999999</v>
      </c>
      <c r="N8269" s="1">
        <f>'Electricity Rates'!$J$3</f>
        <v>0.19270000000000001</v>
      </c>
      <c r="O8269" s="145">
        <f>L8269-K8269</f>
        <v>-4.5112476357968685</v>
      </c>
      <c r="P8269">
        <f t="shared" si="777"/>
        <v>2.5698660144180572</v>
      </c>
      <c r="Q8269">
        <f>IF(O8269&gt;0, IF(Q8268+O8269*Variables!$B$5&lt;Variables!$B$4, Q8268+O8269*Variables!$B$5, Variables!$B$4), IF(Q8268&gt;-O8269, Q8268+O8269/Variables!$B$5, 0))</f>
        <v>0</v>
      </c>
      <c r="R8269">
        <f>IF(O8269&gt;0, 0, IF(Q8268&gt;-O8269, 0, -O8269 - Q8268*Variables!$B$5))</f>
        <v>4.5112476357968685</v>
      </c>
      <c r="S8269">
        <f t="shared" si="778"/>
        <v>0.92218924170959582</v>
      </c>
      <c r="T8269">
        <f t="shared" si="779"/>
        <v>0</v>
      </c>
    </row>
    <row r="8270" spans="1:20" x14ac:dyDescent="0.3">
      <c r="A8270" s="3">
        <f t="shared" si="774"/>
        <v>43445</v>
      </c>
      <c r="B8270">
        <v>12</v>
      </c>
      <c r="C8270">
        <v>11</v>
      </c>
      <c r="D8270">
        <v>13</v>
      </c>
      <c r="E8270">
        <v>1</v>
      </c>
      <c r="F8270" s="1">
        <f>VLOOKUP(A8270,Weather!$A$1:$E$366, 5)</f>
        <v>0.2641509433962263</v>
      </c>
      <c r="G8270" s="1">
        <f>VLOOKUP(D8270, Winter!$A$1:$E$25, 2)</f>
        <v>1065.99730178497</v>
      </c>
      <c r="H8270" s="1">
        <f>VLOOKUP(D8270, Winter!$A$1:$E$25, 3)</f>
        <v>611.78362020049099</v>
      </c>
      <c r="I8270" s="1">
        <f>VLOOKUP(D8270, Winter!$A$1:$E$25, 5)</f>
        <v>322.42990654205602</v>
      </c>
      <c r="J8270" s="1">
        <f t="shared" si="775"/>
        <v>731.76459269450424</v>
      </c>
      <c r="K8270" s="47">
        <f t="shared" si="776"/>
        <v>13.689869468402225</v>
      </c>
      <c r="L8270" s="48">
        <f>Solar!K8287/1000*Variables!$B$3</f>
        <v>8.4981000000000009</v>
      </c>
      <c r="M8270" s="1">
        <f>IF(E8270=1, VLOOKUP(D8270, Sheet1!$E$2:$G$26, 2), Sheet1!$G$3)</f>
        <v>0.20441999999999999</v>
      </c>
      <c r="N8270" s="1">
        <f>'Electricity Rates'!$J$3</f>
        <v>0.19270000000000001</v>
      </c>
      <c r="O8270" s="145">
        <f>L8270-K8270</f>
        <v>-5.1917694684022244</v>
      </c>
      <c r="P8270">
        <f t="shared" si="777"/>
        <v>2.638037846561109</v>
      </c>
      <c r="Q8270">
        <f>IF(O8270&gt;0, IF(Q8269+O8270*Variables!$B$5&lt;Variables!$B$4, Q8269+O8270*Variables!$B$5, Variables!$B$4), IF(Q8269&gt;-O8270, Q8269+O8270/Variables!$B$5, 0))</f>
        <v>0</v>
      </c>
      <c r="R8270">
        <f>IF(O8270&gt;0, 0, IF(Q8269&gt;-O8270, 0, -O8270 - Q8269*Variables!$B$5))</f>
        <v>5.1917694684022244</v>
      </c>
      <c r="S8270">
        <f t="shared" si="778"/>
        <v>1.0613015147307827</v>
      </c>
      <c r="T8270">
        <f t="shared" si="779"/>
        <v>0</v>
      </c>
    </row>
    <row r="8271" spans="1:20" x14ac:dyDescent="0.3">
      <c r="A8271" s="3">
        <f t="shared" si="774"/>
        <v>43445</v>
      </c>
      <c r="B8271">
        <v>12</v>
      </c>
      <c r="C8271">
        <v>11</v>
      </c>
      <c r="D8271">
        <v>14</v>
      </c>
      <c r="E8271">
        <v>1</v>
      </c>
      <c r="F8271" s="1">
        <f>VLOOKUP(A8271,Weather!$A$1:$E$366, 5)</f>
        <v>0.2641509433962263</v>
      </c>
      <c r="G8271" s="1">
        <f>VLOOKUP(D8271, Winter!$A$1:$E$25, 2)</f>
        <v>1084.3762972187601</v>
      </c>
      <c r="H8271" s="1">
        <f>VLOOKUP(D8271, Winter!$A$1:$E$25, 3)</f>
        <v>611.59447701910301</v>
      </c>
      <c r="I8271" s="1">
        <f>VLOOKUP(D8271, Winter!$A$1:$E$25, 5)</f>
        <v>303.73831775700899</v>
      </c>
      <c r="J8271" s="1">
        <f t="shared" si="775"/>
        <v>736.48024084542749</v>
      </c>
      <c r="K8271" s="47">
        <f t="shared" si="776"/>
        <v>13.778089926579003</v>
      </c>
      <c r="L8271" s="48">
        <f>Solar!K8288/1000*Variables!$B$3</f>
        <v>7.4608000000000008</v>
      </c>
      <c r="M8271" s="1">
        <f>IF(E8271=1, VLOOKUP(D8271, Sheet1!$E$2:$G$26, 2), Sheet1!$G$3)</f>
        <v>0.20441999999999999</v>
      </c>
      <c r="N8271" s="1">
        <f>'Electricity Rates'!$J$3</f>
        <v>0.19270000000000001</v>
      </c>
      <c r="O8271" s="145">
        <f>L8271-K8271</f>
        <v>-6.3172899265790026</v>
      </c>
      <c r="P8271">
        <f t="shared" si="777"/>
        <v>2.6550379288517743</v>
      </c>
      <c r="Q8271">
        <f>IF(O8271&gt;0, IF(Q8270+O8271*Variables!$B$5&lt;Variables!$B$4, Q8270+O8271*Variables!$B$5, Variables!$B$4), IF(Q8270&gt;-O8271, Q8270+O8271/Variables!$B$5, 0))</f>
        <v>0</v>
      </c>
      <c r="R8271">
        <f>IF(O8271&gt;0, 0, IF(Q8270&gt;-O8271, 0, -O8271 - Q8270*Variables!$B$5))</f>
        <v>6.3172899265790026</v>
      </c>
      <c r="S8271">
        <f t="shared" si="778"/>
        <v>1.2913804067912797</v>
      </c>
      <c r="T8271">
        <f t="shared" si="779"/>
        <v>0</v>
      </c>
    </row>
    <row r="8272" spans="1:20" x14ac:dyDescent="0.3">
      <c r="A8272" s="3">
        <f t="shared" si="774"/>
        <v>43445</v>
      </c>
      <c r="B8272">
        <v>12</v>
      </c>
      <c r="C8272">
        <v>11</v>
      </c>
      <c r="D8272">
        <v>15</v>
      </c>
      <c r="E8272">
        <v>1</v>
      </c>
      <c r="F8272" s="1">
        <f>VLOOKUP(A8272,Weather!$A$1:$E$366, 5)</f>
        <v>0.2641509433962263</v>
      </c>
      <c r="G8272" s="1">
        <f>VLOOKUP(D8272, Winter!$A$1:$E$25, 2)</f>
        <v>1093.6540058115399</v>
      </c>
      <c r="H8272" s="1">
        <f>VLOOKUP(D8272, Winter!$A$1:$E$25, 3)</f>
        <v>601.87029228184497</v>
      </c>
      <c r="I8272" s="1">
        <f>VLOOKUP(D8272, Winter!$A$1:$E$25, 5)</f>
        <v>271.02803738317698</v>
      </c>
      <c r="J8272" s="1">
        <f t="shared" si="775"/>
        <v>731.77542415761343</v>
      </c>
      <c r="K8272" s="47">
        <f t="shared" si="776"/>
        <v>13.690072103672636</v>
      </c>
      <c r="L8272" s="48">
        <f>Solar!K8289/1000*Variables!$B$3</f>
        <v>6.13415</v>
      </c>
      <c r="M8272" s="1">
        <f>IF(E8272=1, VLOOKUP(D8272, Sheet1!$E$2:$G$26, 2), Sheet1!$G$3)</f>
        <v>0.20441999999999999</v>
      </c>
      <c r="N8272" s="1">
        <f>'Electricity Rates'!$J$3</f>
        <v>0.19270000000000001</v>
      </c>
      <c r="O8272" s="145">
        <f>L8272-K8272</f>
        <v>-7.5559221036726356</v>
      </c>
      <c r="P8272">
        <f t="shared" si="777"/>
        <v>2.6380768943777171</v>
      </c>
      <c r="Q8272">
        <f>IF(O8272&gt;0, IF(Q8271+O8272*Variables!$B$5&lt;Variables!$B$4, Q8271+O8272*Variables!$B$5, Variables!$B$4), IF(Q8271&gt;-O8272, Q8271+O8272/Variables!$B$5, 0))</f>
        <v>0</v>
      </c>
      <c r="R8272">
        <f>IF(O8272&gt;0, 0, IF(Q8271&gt;-O8272, 0, -O8272 - Q8271*Variables!$B$5))</f>
        <v>7.5559221036726356</v>
      </c>
      <c r="S8272">
        <f t="shared" si="778"/>
        <v>1.5445815964327601</v>
      </c>
      <c r="T8272">
        <f t="shared" si="779"/>
        <v>0</v>
      </c>
    </row>
    <row r="8273" spans="1:20" x14ac:dyDescent="0.3">
      <c r="A8273" s="3">
        <f t="shared" si="774"/>
        <v>43445</v>
      </c>
      <c r="B8273">
        <v>12</v>
      </c>
      <c r="C8273">
        <v>11</v>
      </c>
      <c r="D8273">
        <v>16</v>
      </c>
      <c r="E8273">
        <v>1</v>
      </c>
      <c r="F8273" s="1">
        <f>VLOOKUP(A8273,Weather!$A$1:$E$366, 5)</f>
        <v>0.2641509433962263</v>
      </c>
      <c r="G8273" s="1">
        <f>VLOOKUP(D8273, Winter!$A$1:$E$25, 2)</f>
        <v>1039.2953507679499</v>
      </c>
      <c r="H8273" s="1">
        <f>VLOOKUP(D8273, Winter!$A$1:$E$25, 3)</f>
        <v>558.82352941176396</v>
      </c>
      <c r="I8273" s="1">
        <f>VLOOKUP(D8273, Winter!$A$1:$E$25, 5)</f>
        <v>252.336448598131</v>
      </c>
      <c r="J8273" s="1">
        <f t="shared" si="775"/>
        <v>685.74061429830363</v>
      </c>
      <c r="K8273" s="47">
        <f t="shared" si="776"/>
        <v>12.828851781907538</v>
      </c>
      <c r="L8273" s="48">
        <f>Solar!K8290/1000*Variables!$B$3</f>
        <v>3.2968499999999996</v>
      </c>
      <c r="M8273" s="1">
        <f>IF(E8273=1, VLOOKUP(D8273, Sheet1!$E$2:$G$26, 2), Sheet1!$G$3)</f>
        <v>0.20441999999999999</v>
      </c>
      <c r="N8273" s="1">
        <f>'Electricity Rates'!$J$3</f>
        <v>0.19270000000000001</v>
      </c>
      <c r="O8273" s="145">
        <f>L8273-K8273</f>
        <v>-9.5320017819075389</v>
      </c>
      <c r="P8273">
        <f t="shared" si="777"/>
        <v>2.4721197383735829</v>
      </c>
      <c r="Q8273">
        <f>IF(O8273&gt;0, IF(Q8272+O8273*Variables!$B$5&lt;Variables!$B$4, Q8272+O8273*Variables!$B$5, Variables!$B$4), IF(Q8272&gt;-O8273, Q8272+O8273/Variables!$B$5, 0))</f>
        <v>0</v>
      </c>
      <c r="R8273">
        <f>IF(O8273&gt;0, 0, IF(Q8272&gt;-O8273, 0, -O8273 - Q8272*Variables!$B$5))</f>
        <v>9.5320017819075389</v>
      </c>
      <c r="S8273">
        <f t="shared" si="778"/>
        <v>1.948531804257539</v>
      </c>
      <c r="T8273">
        <f t="shared" si="779"/>
        <v>0</v>
      </c>
    </row>
    <row r="8274" spans="1:20" x14ac:dyDescent="0.3">
      <c r="A8274" s="3">
        <f t="shared" si="774"/>
        <v>43445</v>
      </c>
      <c r="B8274">
        <v>12</v>
      </c>
      <c r="C8274">
        <v>11</v>
      </c>
      <c r="D8274">
        <v>17</v>
      </c>
      <c r="E8274">
        <v>1</v>
      </c>
      <c r="F8274" s="1">
        <f>VLOOKUP(A8274,Weather!$A$1:$E$366, 5)</f>
        <v>0.2641509433962263</v>
      </c>
      <c r="G8274" s="1">
        <f>VLOOKUP(D8274, Winter!$A$1:$E$25, 2)</f>
        <v>889.47696139476898</v>
      </c>
      <c r="H8274" s="1">
        <f>VLOOKUP(D8274, Winter!$A$1:$E$25, 3)</f>
        <v>506.24728802056097</v>
      </c>
      <c r="I8274" s="1">
        <f>VLOOKUP(D8274, Winter!$A$1:$E$25, 5)</f>
        <v>228.971962616822</v>
      </c>
      <c r="J8274" s="1">
        <f t="shared" si="775"/>
        <v>607.47776777978572</v>
      </c>
      <c r="K8274" s="47">
        <f t="shared" si="776"/>
        <v>11.36470858099238</v>
      </c>
      <c r="L8274" s="48">
        <f>Solar!K8291/1000*Variables!$B$3</f>
        <v>0.73125000000000007</v>
      </c>
      <c r="M8274" s="1">
        <f>IF(E8274=1, VLOOKUP(D8274, Sheet1!$E$2:$G$26, 2), Sheet1!$G$3)</f>
        <v>0.20441999999999999</v>
      </c>
      <c r="N8274" s="1">
        <f>'Electricity Rates'!$J$3</f>
        <v>0.19270000000000001</v>
      </c>
      <c r="O8274" s="145">
        <f>L8274-K8274</f>
        <v>-10.633458580992381</v>
      </c>
      <c r="P8274">
        <f t="shared" si="777"/>
        <v>2.1899793435572317</v>
      </c>
      <c r="Q8274">
        <f>IF(O8274&gt;0, IF(Q8273+O8274*Variables!$B$5&lt;Variables!$B$4, Q8273+O8274*Variables!$B$5, Variables!$B$4), IF(Q8273&gt;-O8274, Q8273+O8274/Variables!$B$5, 0))</f>
        <v>0</v>
      </c>
      <c r="R8274">
        <f>IF(O8274&gt;0, 0, IF(Q8273&gt;-O8274, 0, -O8274 - Q8273*Variables!$B$5))</f>
        <v>10.633458580992381</v>
      </c>
      <c r="S8274">
        <f t="shared" si="778"/>
        <v>2.1736916031264624</v>
      </c>
      <c r="T8274">
        <f t="shared" si="779"/>
        <v>0</v>
      </c>
    </row>
    <row r="8275" spans="1:20" x14ac:dyDescent="0.3">
      <c r="A8275" s="3">
        <f t="shared" si="774"/>
        <v>43445</v>
      </c>
      <c r="B8275">
        <v>12</v>
      </c>
      <c r="C8275">
        <v>11</v>
      </c>
      <c r="D8275">
        <v>18</v>
      </c>
      <c r="E8275">
        <v>1</v>
      </c>
      <c r="F8275" s="1">
        <f>VLOOKUP(A8275,Weather!$A$1:$E$366, 5)</f>
        <v>0.2641509433962263</v>
      </c>
      <c r="G8275" s="1">
        <f>VLOOKUP(D8275, Winter!$A$1:$E$25, 2)</f>
        <v>689.67932752179297</v>
      </c>
      <c r="H8275" s="1">
        <f>VLOOKUP(D8275, Winter!$A$1:$E$25, 3)</f>
        <v>477.48083534529701</v>
      </c>
      <c r="I8275" s="1">
        <f>VLOOKUP(D8275, Winter!$A$1:$E$25, 5)</f>
        <v>257.009345794392</v>
      </c>
      <c r="J8275" s="1">
        <f t="shared" si="775"/>
        <v>533.53326724097519</v>
      </c>
      <c r="K8275" s="47">
        <f t="shared" si="776"/>
        <v>9.9813530997507183</v>
      </c>
      <c r="L8275" s="48">
        <f>Solar!K8292/1000*Variables!$B$3</f>
        <v>0</v>
      </c>
      <c r="M8275" s="1">
        <f>IF(E8275=1, VLOOKUP(D8275, Sheet1!$E$2:$G$26, 2), Sheet1!$G$3)</f>
        <v>0.20441999999999999</v>
      </c>
      <c r="N8275" s="1">
        <f>'Electricity Rates'!$J$3</f>
        <v>0.19270000000000001</v>
      </c>
      <c r="O8275" s="145">
        <f>L8275-K8275</f>
        <v>-9.9813530997507183</v>
      </c>
      <c r="P8275">
        <f t="shared" si="777"/>
        <v>1.9234067423219634</v>
      </c>
      <c r="Q8275">
        <f>IF(O8275&gt;0, IF(Q8274+O8275*Variables!$B$5&lt;Variables!$B$4, Q8274+O8275*Variables!$B$5, Variables!$B$4), IF(Q8274&gt;-O8275, Q8274+O8275/Variables!$B$5, 0))</f>
        <v>0</v>
      </c>
      <c r="R8275">
        <f>IF(O8275&gt;0, 0, IF(Q8274&gt;-O8275, 0, -O8275 - Q8274*Variables!$B$5))</f>
        <v>9.9813530997507183</v>
      </c>
      <c r="S8275">
        <f t="shared" si="778"/>
        <v>2.0403882006510417</v>
      </c>
      <c r="T8275">
        <f t="shared" si="779"/>
        <v>0</v>
      </c>
    </row>
    <row r="8276" spans="1:20" x14ac:dyDescent="0.3">
      <c r="A8276" s="3">
        <f t="shared" si="774"/>
        <v>43445</v>
      </c>
      <c r="B8276">
        <v>12</v>
      </c>
      <c r="C8276">
        <v>11</v>
      </c>
      <c r="D8276">
        <v>19</v>
      </c>
      <c r="E8276">
        <v>1</v>
      </c>
      <c r="F8276" s="1">
        <f>VLOOKUP(A8276,Weather!$A$1:$E$366, 5)</f>
        <v>0.2641509433962263</v>
      </c>
      <c r="G8276" s="1">
        <f>VLOOKUP(D8276, Winter!$A$1:$E$25, 2)</f>
        <v>503.50249066002402</v>
      </c>
      <c r="H8276" s="1">
        <f>VLOOKUP(D8276, Winter!$A$1:$E$25, 3)</f>
        <v>367.75553800108997</v>
      </c>
      <c r="I8276" s="1">
        <f>VLOOKUP(D8276, Winter!$A$1:$E$25, 5)</f>
        <v>266.355140186916</v>
      </c>
      <c r="J8276" s="1">
        <f t="shared" si="775"/>
        <v>403.61322360911026</v>
      </c>
      <c r="K8276" s="47">
        <f t="shared" si="776"/>
        <v>7.5508058221074643</v>
      </c>
      <c r="L8276" s="48">
        <f>Solar!K8293/1000*Variables!$B$3</f>
        <v>0</v>
      </c>
      <c r="M8276" s="1">
        <f>IF(E8276=1, VLOOKUP(D8276, Sheet1!$E$2:$G$26, 2), Sheet1!$G$3)</f>
        <v>0.20441999999999999</v>
      </c>
      <c r="N8276" s="1">
        <f>'Electricity Rates'!$J$3</f>
        <v>0.19270000000000001</v>
      </c>
      <c r="O8276" s="145">
        <f>L8276-K8276</f>
        <v>-7.5508058221074643</v>
      </c>
      <c r="P8276">
        <f t="shared" si="777"/>
        <v>1.4550402819201085</v>
      </c>
      <c r="Q8276">
        <f>IF(O8276&gt;0, IF(Q8275+O8276*Variables!$B$5&lt;Variables!$B$4, Q8275+O8276*Variables!$B$5, Variables!$B$4), IF(Q8275&gt;-O8276, Q8275+O8276/Variables!$B$5, 0))</f>
        <v>0</v>
      </c>
      <c r="R8276">
        <f>IF(O8276&gt;0, 0, IF(Q8275&gt;-O8276, 0, -O8276 - Q8275*Variables!$B$5))</f>
        <v>7.5508058221074643</v>
      </c>
      <c r="S8276">
        <f t="shared" si="778"/>
        <v>1.5435357261552078</v>
      </c>
      <c r="T8276">
        <f t="shared" si="779"/>
        <v>0</v>
      </c>
    </row>
    <row r="8277" spans="1:20" x14ac:dyDescent="0.3">
      <c r="A8277" s="3">
        <f t="shared" si="774"/>
        <v>43445</v>
      </c>
      <c r="B8277">
        <v>12</v>
      </c>
      <c r="C8277">
        <v>11</v>
      </c>
      <c r="D8277">
        <v>20</v>
      </c>
      <c r="E8277">
        <v>1</v>
      </c>
      <c r="F8277" s="1">
        <f>VLOOKUP(A8277,Weather!$A$1:$E$366, 5)</f>
        <v>0.2641509433962263</v>
      </c>
      <c r="G8277" s="1">
        <f>VLOOKUP(D8277, Winter!$A$1:$E$25, 2)</f>
        <v>385.507471980074</v>
      </c>
      <c r="H8277" s="1">
        <f>VLOOKUP(D8277, Winter!$A$1:$E$25, 3)</f>
        <v>329.45960680470398</v>
      </c>
      <c r="I8277" s="1">
        <f>VLOOKUP(D8277, Winter!$A$1:$E$25, 5)</f>
        <v>275.70093457943898</v>
      </c>
      <c r="J8277" s="1">
        <f t="shared" si="775"/>
        <v>344.26470326612247</v>
      </c>
      <c r="K8277" s="47">
        <f t="shared" si="776"/>
        <v>6.4405122867962978</v>
      </c>
      <c r="L8277" s="48">
        <f>Solar!K8294/1000*Variables!$B$3</f>
        <v>0</v>
      </c>
      <c r="M8277" s="1">
        <f>IF(E8277=1, VLOOKUP(D8277, Sheet1!$E$2:$G$26, 2), Sheet1!$G$3)</f>
        <v>0.20441999999999999</v>
      </c>
      <c r="N8277" s="1">
        <f>'Electricity Rates'!$J$3</f>
        <v>0.19270000000000001</v>
      </c>
      <c r="O8277" s="145">
        <f>L8277-K8277</f>
        <v>-6.4405122867962978</v>
      </c>
      <c r="P8277">
        <f t="shared" si="777"/>
        <v>1.2410867176656466</v>
      </c>
      <c r="Q8277">
        <f>IF(O8277&gt;0, IF(Q8276+O8277*Variables!$B$5&lt;Variables!$B$4, Q8276+O8277*Variables!$B$5, Variables!$B$4), IF(Q8276&gt;-O8277, Q8276+O8277/Variables!$B$5, 0))</f>
        <v>0</v>
      </c>
      <c r="R8277">
        <f>IF(O8277&gt;0, 0, IF(Q8276&gt;-O8277, 0, -O8277 - Q8276*Variables!$B$5))</f>
        <v>6.4405122867962978</v>
      </c>
      <c r="S8277">
        <f t="shared" si="778"/>
        <v>1.3165695216668991</v>
      </c>
      <c r="T8277">
        <f t="shared" si="779"/>
        <v>0</v>
      </c>
    </row>
    <row r="8278" spans="1:20" x14ac:dyDescent="0.3">
      <c r="A8278" s="3">
        <f t="shared" si="774"/>
        <v>43445</v>
      </c>
      <c r="B8278">
        <v>12</v>
      </c>
      <c r="C8278">
        <v>11</v>
      </c>
      <c r="D8278">
        <v>21</v>
      </c>
      <c r="E8278">
        <v>1</v>
      </c>
      <c r="F8278" s="1">
        <f>VLOOKUP(A8278,Weather!$A$1:$E$366, 5)</f>
        <v>0.2641509433962263</v>
      </c>
      <c r="G8278" s="1">
        <f>VLOOKUP(D8278, Winter!$A$1:$E$25, 2)</f>
        <v>340.23972602739599</v>
      </c>
      <c r="H8278" s="1">
        <f>VLOOKUP(D8278, Winter!$A$1:$E$25, 3)</f>
        <v>286.390591795636</v>
      </c>
      <c r="I8278" s="1">
        <f>VLOOKUP(D8278, Winter!$A$1:$E$25, 5)</f>
        <v>289.71962616822401</v>
      </c>
      <c r="J8278" s="1">
        <f t="shared" si="775"/>
        <v>300.6148914040254</v>
      </c>
      <c r="K8278" s="47">
        <f t="shared" si="776"/>
        <v>5.6239105644963869</v>
      </c>
      <c r="L8278" s="48">
        <f>Solar!K8295/1000*Variables!$B$3</f>
        <v>0</v>
      </c>
      <c r="M8278" s="1">
        <f>IF(E8278=1, VLOOKUP(D8278, Sheet1!$E$2:$G$26, 2), Sheet1!$G$3)</f>
        <v>0.20441999999999999</v>
      </c>
      <c r="N8278" s="1">
        <f>'Electricity Rates'!$J$3</f>
        <v>0.19270000000000001</v>
      </c>
      <c r="O8278" s="145">
        <f>L8278-K8278</f>
        <v>-5.6239105644963869</v>
      </c>
      <c r="P8278">
        <f t="shared" si="777"/>
        <v>1.0837275657784537</v>
      </c>
      <c r="Q8278">
        <f>IF(O8278&gt;0, IF(Q8277+O8278*Variables!$B$5&lt;Variables!$B$4, Q8277+O8278*Variables!$B$5, Variables!$B$4), IF(Q8277&gt;-O8278, Q8277+O8278/Variables!$B$5, 0))</f>
        <v>0</v>
      </c>
      <c r="R8278">
        <f>IF(O8278&gt;0, 0, IF(Q8277&gt;-O8278, 0, -O8278 - Q8277*Variables!$B$5))</f>
        <v>5.6239105644963869</v>
      </c>
      <c r="S8278">
        <f t="shared" si="778"/>
        <v>1.1496397975943513</v>
      </c>
      <c r="T8278">
        <f t="shared" si="779"/>
        <v>0</v>
      </c>
    </row>
    <row r="8279" spans="1:20" x14ac:dyDescent="0.3">
      <c r="A8279" s="3">
        <f t="shared" si="774"/>
        <v>43445</v>
      </c>
      <c r="B8279">
        <v>12</v>
      </c>
      <c r="C8279">
        <v>11</v>
      </c>
      <c r="D8279">
        <v>22</v>
      </c>
      <c r="E8279">
        <v>1</v>
      </c>
      <c r="F8279" s="1">
        <f>VLOOKUP(A8279,Weather!$A$1:$E$366, 5)</f>
        <v>0.2641509433962263</v>
      </c>
      <c r="G8279" s="1">
        <f>VLOOKUP(D8279, Winter!$A$1:$E$25, 2)</f>
        <v>300</v>
      </c>
      <c r="H8279" s="1">
        <f>VLOOKUP(D8279, Winter!$A$1:$E$25, 3)</f>
        <v>271.915575384683</v>
      </c>
      <c r="I8279" s="1">
        <f>VLOOKUP(D8279, Winter!$A$1:$E$25, 5)</f>
        <v>285.04672897196201</v>
      </c>
      <c r="J8279" s="1">
        <f t="shared" si="775"/>
        <v>279.33410264155918</v>
      </c>
      <c r="K8279" s="47">
        <f t="shared" si="776"/>
        <v>5.2257890603251305</v>
      </c>
      <c r="L8279" s="48">
        <f>Solar!K8296/1000*Variables!$B$3</f>
        <v>0</v>
      </c>
      <c r="M8279" s="1">
        <f>IF(E8279=1, VLOOKUP(D8279, Sheet1!$E$2:$G$26, 2), Sheet1!$G$3)</f>
        <v>0.18618000000000001</v>
      </c>
      <c r="N8279" s="1">
        <f>'Electricity Rates'!$J$3</f>
        <v>0.19270000000000001</v>
      </c>
      <c r="O8279" s="145">
        <f>L8279-K8279</f>
        <v>-5.2257890603251305</v>
      </c>
      <c r="P8279">
        <f t="shared" si="777"/>
        <v>1.0070095519246527</v>
      </c>
      <c r="Q8279">
        <f>IF(O8279&gt;0, IF(Q8278+O8279*Variables!$B$5&lt;Variables!$B$4, Q8278+O8279*Variables!$B$5, Variables!$B$4), IF(Q8278&gt;-O8279, Q8278+O8279/Variables!$B$5, 0))</f>
        <v>0</v>
      </c>
      <c r="R8279">
        <f>IF(O8279&gt;0, 0, IF(Q8278&gt;-O8279, 0, -O8279 - Q8278*Variables!$B$5))</f>
        <v>5.2257890603251305</v>
      </c>
      <c r="S8279">
        <f t="shared" si="778"/>
        <v>0.97293740725133282</v>
      </c>
      <c r="T8279">
        <f t="shared" si="779"/>
        <v>0</v>
      </c>
    </row>
    <row r="8280" spans="1:20" x14ac:dyDescent="0.3">
      <c r="A8280" s="3">
        <f t="shared" si="774"/>
        <v>43445</v>
      </c>
      <c r="B8280">
        <v>12</v>
      </c>
      <c r="C8280">
        <v>11</v>
      </c>
      <c r="D8280">
        <v>23</v>
      </c>
      <c r="E8280">
        <v>1</v>
      </c>
      <c r="F8280" s="1">
        <f>VLOOKUP(A8280,Weather!$A$1:$E$366, 5)</f>
        <v>0.2641509433962263</v>
      </c>
      <c r="G8280" s="1">
        <f>VLOOKUP(D8280, Winter!$A$1:$E$25, 2)</f>
        <v>290.90909090909099</v>
      </c>
      <c r="H8280" s="1">
        <f>VLOOKUP(D8280, Winter!$A$1:$E$25, 3)</f>
        <v>266.95334839061297</v>
      </c>
      <c r="I8280" s="1">
        <f>VLOOKUP(D8280, Winter!$A$1:$E$25, 5)</f>
        <v>285.04672897196201</v>
      </c>
      <c r="J8280" s="1">
        <f t="shared" si="775"/>
        <v>273.28128037662606</v>
      </c>
      <c r="K8280" s="47">
        <f t="shared" si="776"/>
        <v>5.1125527169031875</v>
      </c>
      <c r="L8280" s="48">
        <f>Solar!K8297/1000*Variables!$B$3</f>
        <v>0</v>
      </c>
      <c r="M8280" s="1">
        <f>IF(E8280=1, VLOOKUP(D8280, Sheet1!$E$2:$G$26, 2), Sheet1!$G$3)</f>
        <v>0.18618000000000001</v>
      </c>
      <c r="N8280" s="1">
        <f>'Electricity Rates'!$J$3</f>
        <v>0.19270000000000001</v>
      </c>
      <c r="O8280" s="145">
        <f>L8280-K8280</f>
        <v>-5.1125527169031875</v>
      </c>
      <c r="P8280">
        <f t="shared" si="777"/>
        <v>0.98518890854724428</v>
      </c>
      <c r="Q8280">
        <f>IF(O8280&gt;0, IF(Q8279+O8280*Variables!$B$5&lt;Variables!$B$4, Q8279+O8280*Variables!$B$5, Variables!$B$4), IF(Q8279&gt;-O8280, Q8279+O8280/Variables!$B$5, 0))</f>
        <v>0</v>
      </c>
      <c r="R8280">
        <f>IF(O8280&gt;0, 0, IF(Q8279&gt;-O8280, 0, -O8280 - Q8279*Variables!$B$5))</f>
        <v>5.1125527169031875</v>
      </c>
      <c r="S8280">
        <f t="shared" si="778"/>
        <v>0.9518550648330355</v>
      </c>
      <c r="T8280">
        <f t="shared" si="779"/>
        <v>0</v>
      </c>
    </row>
    <row r="8281" spans="1:20" x14ac:dyDescent="0.3">
      <c r="A8281" s="3">
        <f t="shared" si="774"/>
        <v>43445</v>
      </c>
      <c r="B8281">
        <v>12</v>
      </c>
      <c r="C8281">
        <v>11</v>
      </c>
      <c r="D8281">
        <v>24</v>
      </c>
      <c r="E8281">
        <v>1</v>
      </c>
      <c r="F8281" s="1">
        <f>VLOOKUP(A8281,Weather!$A$1:$E$366, 5)</f>
        <v>0.2641509433962263</v>
      </c>
      <c r="G8281" s="1">
        <f>VLOOKUP(D8281, Winter!$A$1:$E$25, 2)</f>
        <v>272.72727272727298</v>
      </c>
      <c r="H8281" s="1">
        <f>VLOOKUP(D8281, Winter!$A$1:$E$25, 3)</f>
        <v>266.74195307023803</v>
      </c>
      <c r="I8281" s="1">
        <f>VLOOKUP(D8281, Winter!$A$1:$E$25, 5)</f>
        <v>285.04672897196201</v>
      </c>
      <c r="J8281" s="1">
        <f t="shared" si="775"/>
        <v>268.3229809041718</v>
      </c>
      <c r="K8281" s="47">
        <f t="shared" si="776"/>
        <v>5.0197927320107727</v>
      </c>
      <c r="L8281" s="48">
        <f>Solar!K8298/1000*Variables!$B$3</f>
        <v>0</v>
      </c>
      <c r="M8281" s="1">
        <f>IF(E8281=1, VLOOKUP(D8281, Sheet1!$E$2:$G$26, 2), Sheet1!$G$3)</f>
        <v>0.18618000000000001</v>
      </c>
      <c r="N8281" s="1">
        <f>'Electricity Rates'!$J$3</f>
        <v>0.19270000000000001</v>
      </c>
      <c r="O8281" s="145">
        <f>L8281-K8281</f>
        <v>-5.0197927320107727</v>
      </c>
      <c r="P8281">
        <f t="shared" si="777"/>
        <v>0.96731405945847593</v>
      </c>
      <c r="Q8281">
        <f>IF(O8281&gt;0, IF(Q8280+O8281*Variables!$B$5&lt;Variables!$B$4, Q8280+O8281*Variables!$B$5, Variables!$B$4), IF(Q8280&gt;-O8281, Q8280+O8281/Variables!$B$5, 0))</f>
        <v>0</v>
      </c>
      <c r="R8281">
        <f>IF(O8281&gt;0, 0, IF(Q8280&gt;-O8281, 0, -O8281 - Q8280*Variables!$B$5))</f>
        <v>5.0197927320107727</v>
      </c>
      <c r="S8281">
        <f t="shared" si="778"/>
        <v>0.93458501084576573</v>
      </c>
      <c r="T8281">
        <f t="shared" si="779"/>
        <v>0</v>
      </c>
    </row>
    <row r="8282" spans="1:20" x14ac:dyDescent="0.3">
      <c r="A8282" s="3">
        <f t="shared" si="774"/>
        <v>43446</v>
      </c>
      <c r="B8282">
        <v>12</v>
      </c>
      <c r="C8282">
        <v>12</v>
      </c>
      <c r="D8282">
        <v>1</v>
      </c>
      <c r="E8282">
        <v>1</v>
      </c>
      <c r="F8282" s="1">
        <f>VLOOKUP(A8282,Weather!$A$1:$E$366, 5)</f>
        <v>0.24528301886792411</v>
      </c>
      <c r="G8282" s="1">
        <f>VLOOKUP(D8282, Winter!$A$1:$E$25, 2)</f>
        <v>281.81818181818198</v>
      </c>
      <c r="H8282" s="1">
        <f>VLOOKUP(D8282, Winter!$A$1:$E$25, 3)</f>
        <v>257.04002047196798</v>
      </c>
      <c r="I8282" s="1">
        <f>VLOOKUP(D8282, Winter!$A$1:$E$25, 5)</f>
        <v>266.355140186916</v>
      </c>
      <c r="J8282" s="1">
        <f t="shared" si="775"/>
        <v>263.11768268896384</v>
      </c>
      <c r="K8282" s="47">
        <f t="shared" si="776"/>
        <v>4.9224118887427055</v>
      </c>
      <c r="L8282" s="48">
        <f>Solar!K8299/1000*Variables!$B$3</f>
        <v>0</v>
      </c>
      <c r="M8282" s="1">
        <f>IF(E8282=1, VLOOKUP(D8282, Sheet1!$E$2:$G$26, 2), Sheet1!$G$3)</f>
        <v>0.18618000000000001</v>
      </c>
      <c r="N8282" s="1">
        <f>'Electricity Rates'!$J$3</f>
        <v>0.19270000000000001</v>
      </c>
      <c r="O8282" s="145">
        <f>L8282-K8282</f>
        <v>-4.9224118887427055</v>
      </c>
      <c r="P8282">
        <f t="shared" si="777"/>
        <v>0.94854877096071943</v>
      </c>
      <c r="Q8282">
        <f>IF(O8282&gt;0, IF(Q8281+O8282*Variables!$B$5&lt;Variables!$B$4, Q8281+O8282*Variables!$B$5, Variables!$B$4), IF(Q8281&gt;-O8282, Q8281+O8282/Variables!$B$5, 0))</f>
        <v>0</v>
      </c>
      <c r="R8282">
        <f>IF(O8282&gt;0, 0, IF(Q8281&gt;-O8282, 0, -O8282 - Q8281*Variables!$B$5))</f>
        <v>4.9224118887427055</v>
      </c>
      <c r="S8282">
        <f t="shared" si="778"/>
        <v>0.91645464544611699</v>
      </c>
      <c r="T8282">
        <f t="shared" si="779"/>
        <v>0</v>
      </c>
    </row>
    <row r="8283" spans="1:20" x14ac:dyDescent="0.3">
      <c r="A8283" s="3">
        <f t="shared" si="774"/>
        <v>43446</v>
      </c>
      <c r="B8283">
        <v>12</v>
      </c>
      <c r="C8283">
        <v>12</v>
      </c>
      <c r="D8283">
        <v>2</v>
      </c>
      <c r="E8283">
        <v>1</v>
      </c>
      <c r="F8283" s="1">
        <f>VLOOKUP(A8283,Weather!$A$1:$E$366, 5)</f>
        <v>0.24528301886792411</v>
      </c>
      <c r="G8283" s="1">
        <f>VLOOKUP(D8283, Winter!$A$1:$E$25, 2)</f>
        <v>282.10356994603501</v>
      </c>
      <c r="H8283" s="1">
        <f>VLOOKUP(D8283, Winter!$A$1:$E$25, 3)</f>
        <v>280.66066600651902</v>
      </c>
      <c r="I8283" s="1">
        <f>VLOOKUP(D8283, Winter!$A$1:$E$25, 5)</f>
        <v>285.04672897196201</v>
      </c>
      <c r="J8283" s="1">
        <f t="shared" si="775"/>
        <v>281.01458584073993</v>
      </c>
      <c r="K8283" s="47">
        <f t="shared" si="776"/>
        <v>5.2572275801309551</v>
      </c>
      <c r="L8283" s="48">
        <f>Solar!K8300/1000*Variables!$B$3</f>
        <v>0</v>
      </c>
      <c r="M8283" s="1">
        <f>IF(E8283=1, VLOOKUP(D8283, Sheet1!$E$2:$G$26, 2), Sheet1!$G$3)</f>
        <v>0.18618000000000001</v>
      </c>
      <c r="N8283" s="1">
        <f>'Electricity Rates'!$J$3</f>
        <v>0.19270000000000001</v>
      </c>
      <c r="O8283" s="145">
        <f>L8283-K8283</f>
        <v>-5.2572275801309551</v>
      </c>
      <c r="P8283">
        <f t="shared" si="777"/>
        <v>1.013067754691235</v>
      </c>
      <c r="Q8283">
        <f>IF(O8283&gt;0, IF(Q8282+O8283*Variables!$B$5&lt;Variables!$B$4, Q8282+O8283*Variables!$B$5, Variables!$B$4), IF(Q8282&gt;-O8283, Q8282+O8283/Variables!$B$5, 0))</f>
        <v>0</v>
      </c>
      <c r="R8283">
        <f>IF(O8283&gt;0, 0, IF(Q8282&gt;-O8283, 0, -O8283 - Q8282*Variables!$B$5))</f>
        <v>5.2572275801309551</v>
      </c>
      <c r="S8283">
        <f t="shared" si="778"/>
        <v>0.97879063086878126</v>
      </c>
      <c r="T8283">
        <f t="shared" si="779"/>
        <v>0</v>
      </c>
    </row>
    <row r="8284" spans="1:20" x14ac:dyDescent="0.3">
      <c r="A8284" s="3">
        <f t="shared" si="774"/>
        <v>43446</v>
      </c>
      <c r="B8284">
        <v>12</v>
      </c>
      <c r="C8284">
        <v>12</v>
      </c>
      <c r="D8284">
        <v>3</v>
      </c>
      <c r="E8284">
        <v>1</v>
      </c>
      <c r="F8284" s="1">
        <f>VLOOKUP(A8284,Weather!$A$1:$E$366, 5)</f>
        <v>0.24528301886792411</v>
      </c>
      <c r="G8284" s="1">
        <f>VLOOKUP(D8284, Winter!$A$1:$E$25, 2)</f>
        <v>282.300747198007</v>
      </c>
      <c r="H8284" s="1">
        <f>VLOOKUP(D8284, Winter!$A$1:$E$25, 3)</f>
        <v>272.72727272727298</v>
      </c>
      <c r="I8284" s="1">
        <f>VLOOKUP(D8284, Winter!$A$1:$E$25, 5)</f>
        <v>271.02803738317698</v>
      </c>
      <c r="J8284" s="1">
        <f t="shared" si="775"/>
        <v>275.07548344650962</v>
      </c>
      <c r="K8284" s="47">
        <f t="shared" si="776"/>
        <v>5.1461187107647772</v>
      </c>
      <c r="L8284" s="48">
        <f>Solar!K8301/1000*Variables!$B$3</f>
        <v>0</v>
      </c>
      <c r="M8284" s="1">
        <f>IF(E8284=1, VLOOKUP(D8284, Sheet1!$E$2:$G$26, 2), Sheet1!$G$3)</f>
        <v>0.18618000000000001</v>
      </c>
      <c r="N8284" s="1">
        <f>'Electricity Rates'!$J$3</f>
        <v>0.19270000000000001</v>
      </c>
      <c r="O8284" s="145">
        <f>L8284-K8284</f>
        <v>-5.1461187107647772</v>
      </c>
      <c r="P8284">
        <f t="shared" si="777"/>
        <v>0.99165707556437266</v>
      </c>
      <c r="Q8284">
        <f>IF(O8284&gt;0, IF(Q8283+O8284*Variables!$B$5&lt;Variables!$B$4, Q8283+O8284*Variables!$B$5, Variables!$B$4), IF(Q8283&gt;-O8284, Q8283+O8284/Variables!$B$5, 0))</f>
        <v>0</v>
      </c>
      <c r="R8284">
        <f>IF(O8284&gt;0, 0, IF(Q8283&gt;-O8284, 0, -O8284 - Q8283*Variables!$B$5))</f>
        <v>5.1461187107647772</v>
      </c>
      <c r="S8284">
        <f t="shared" si="778"/>
        <v>0.95810438157018629</v>
      </c>
      <c r="T8284">
        <f t="shared" si="779"/>
        <v>0</v>
      </c>
    </row>
    <row r="8285" spans="1:20" x14ac:dyDescent="0.3">
      <c r="A8285" s="3">
        <f t="shared" si="774"/>
        <v>43446</v>
      </c>
      <c r="B8285">
        <v>12</v>
      </c>
      <c r="C8285">
        <v>12</v>
      </c>
      <c r="D8285">
        <v>4</v>
      </c>
      <c r="E8285">
        <v>1</v>
      </c>
      <c r="F8285" s="1">
        <f>VLOOKUP(A8285,Weather!$A$1:$E$366, 5)</f>
        <v>0.24528301886792411</v>
      </c>
      <c r="G8285" s="1">
        <f>VLOOKUP(D8285, Winter!$A$1:$E$25, 2)</f>
        <v>308.82074789439099</v>
      </c>
      <c r="H8285" s="1">
        <f>VLOOKUP(D8285, Winter!$A$1:$E$25, 3)</f>
        <v>281.81818181818198</v>
      </c>
      <c r="I8285" s="1">
        <f>VLOOKUP(D8285, Winter!$A$1:$E$25, 5)</f>
        <v>285.04672897196201</v>
      </c>
      <c r="J8285" s="1">
        <f t="shared" si="775"/>
        <v>288.44145274253515</v>
      </c>
      <c r="K8285" s="47">
        <f t="shared" si="776"/>
        <v>5.3961695834197361</v>
      </c>
      <c r="L8285" s="48">
        <f>Solar!K8302/1000*Variables!$B$3</f>
        <v>0</v>
      </c>
      <c r="M8285" s="1">
        <f>IF(E8285=1, VLOOKUP(D8285, Sheet1!$E$2:$G$26, 2), Sheet1!$G$3)</f>
        <v>0.18618000000000001</v>
      </c>
      <c r="N8285" s="1">
        <f>'Electricity Rates'!$J$3</f>
        <v>0.19270000000000001</v>
      </c>
      <c r="O8285" s="145">
        <f>L8285-K8285</f>
        <v>-5.3961695834197361</v>
      </c>
      <c r="P8285">
        <f t="shared" si="777"/>
        <v>1.0398418787249832</v>
      </c>
      <c r="Q8285">
        <f>IF(O8285&gt;0, IF(Q8284+O8285*Variables!$B$5&lt;Variables!$B$4, Q8284+O8285*Variables!$B$5, Variables!$B$4), IF(Q8284&gt;-O8285, Q8284+O8285/Variables!$B$5, 0))</f>
        <v>0</v>
      </c>
      <c r="R8285">
        <f>IF(O8285&gt;0, 0, IF(Q8284&gt;-O8285, 0, -O8285 - Q8284*Variables!$B$5))</f>
        <v>5.3961695834197361</v>
      </c>
      <c r="S8285">
        <f t="shared" si="778"/>
        <v>1.0046588530410865</v>
      </c>
      <c r="T8285">
        <f t="shared" si="779"/>
        <v>0</v>
      </c>
    </row>
    <row r="8286" spans="1:20" x14ac:dyDescent="0.3">
      <c r="A8286" s="3">
        <f t="shared" si="774"/>
        <v>43446</v>
      </c>
      <c r="B8286">
        <v>12</v>
      </c>
      <c r="C8286">
        <v>12</v>
      </c>
      <c r="D8286">
        <v>5</v>
      </c>
      <c r="E8286">
        <v>1</v>
      </c>
      <c r="F8286" s="1">
        <f>VLOOKUP(A8286,Weather!$A$1:$E$366, 5)</f>
        <v>0.24528301886792411</v>
      </c>
      <c r="G8286" s="1">
        <f>VLOOKUP(D8286, Winter!$A$1:$E$25, 2)</f>
        <v>308.63160471300301</v>
      </c>
      <c r="H8286" s="1">
        <f>VLOOKUP(D8286, Winter!$A$1:$E$25, 3)</f>
        <v>300</v>
      </c>
      <c r="I8286" s="1">
        <f>VLOOKUP(D8286, Winter!$A$1:$E$25, 5)</f>
        <v>303.73831775700899</v>
      </c>
      <c r="J8286" s="1">
        <f t="shared" si="775"/>
        <v>302.11718606168</v>
      </c>
      <c r="K8286" s="47">
        <f t="shared" si="776"/>
        <v>5.6520155288137248</v>
      </c>
      <c r="L8286" s="48">
        <f>Solar!K8303/1000*Variables!$B$3</f>
        <v>0</v>
      </c>
      <c r="M8286" s="1">
        <f>IF(E8286=1, VLOOKUP(D8286, Sheet1!$E$2:$G$26, 2), Sheet1!$G$3)</f>
        <v>0.18618000000000001</v>
      </c>
      <c r="N8286" s="1">
        <f>'Electricity Rates'!$J$3</f>
        <v>0.19270000000000001</v>
      </c>
      <c r="O8286" s="145">
        <f>L8286-K8286</f>
        <v>-5.6520155288137248</v>
      </c>
      <c r="P8286">
        <f t="shared" si="777"/>
        <v>1.0891433924024048</v>
      </c>
      <c r="Q8286">
        <f>IF(O8286&gt;0, IF(Q8285+O8286*Variables!$B$5&lt;Variables!$B$4, Q8285+O8286*Variables!$B$5, Variables!$B$4), IF(Q8285&gt;-O8286, Q8285+O8286/Variables!$B$5, 0))</f>
        <v>0</v>
      </c>
      <c r="R8286">
        <f>IF(O8286&gt;0, 0, IF(Q8285&gt;-O8286, 0, -O8286 - Q8285*Variables!$B$5))</f>
        <v>5.6520155288137248</v>
      </c>
      <c r="S8286">
        <f t="shared" si="778"/>
        <v>1.0522922511545394</v>
      </c>
      <c r="T8286">
        <f t="shared" si="779"/>
        <v>0</v>
      </c>
    </row>
    <row r="8287" spans="1:20" x14ac:dyDescent="0.3">
      <c r="A8287" s="3">
        <f t="shared" si="774"/>
        <v>43446</v>
      </c>
      <c r="B8287">
        <v>12</v>
      </c>
      <c r="C8287">
        <v>12</v>
      </c>
      <c r="D8287">
        <v>6</v>
      </c>
      <c r="E8287">
        <v>1</v>
      </c>
      <c r="F8287" s="1">
        <f>VLOOKUP(A8287,Weather!$A$1:$E$366, 5)</f>
        <v>0.24528301886792411</v>
      </c>
      <c r="G8287" s="1">
        <f>VLOOKUP(D8287, Winter!$A$1:$E$25, 2)</f>
        <v>331.81818181818198</v>
      </c>
      <c r="H8287" s="1">
        <f>VLOOKUP(D8287, Winter!$A$1:$E$25, 3)</f>
        <v>317.955250948497</v>
      </c>
      <c r="I8287" s="1">
        <f>VLOOKUP(D8287, Winter!$A$1:$E$25, 5)</f>
        <v>322.42990654205602</v>
      </c>
      <c r="J8287" s="1">
        <f t="shared" si="775"/>
        <v>321.35559248257067</v>
      </c>
      <c r="K8287" s="47">
        <f t="shared" si="776"/>
        <v>6.0119280953841816</v>
      </c>
      <c r="L8287" s="48">
        <f>Solar!K8304/1000*Variables!$B$3</f>
        <v>0</v>
      </c>
      <c r="M8287" s="1">
        <f>IF(E8287=1, VLOOKUP(D8287, Sheet1!$E$2:$G$26, 2), Sheet1!$G$3)</f>
        <v>0.18618000000000001</v>
      </c>
      <c r="N8287" s="1">
        <f>'Electricity Rates'!$J$3</f>
        <v>0.19270000000000001</v>
      </c>
      <c r="O8287" s="145">
        <f>L8287-K8287</f>
        <v>-6.0119280953841816</v>
      </c>
      <c r="P8287">
        <f t="shared" si="777"/>
        <v>1.1584985439805318</v>
      </c>
      <c r="Q8287">
        <f>IF(O8287&gt;0, IF(Q8286+O8287*Variables!$B$5&lt;Variables!$B$4, Q8286+O8287*Variables!$B$5, Variables!$B$4), IF(Q8286&gt;-O8287, Q8286+O8287/Variables!$B$5, 0))</f>
        <v>0</v>
      </c>
      <c r="R8287">
        <f>IF(O8287&gt;0, 0, IF(Q8286&gt;-O8287, 0, -O8287 - Q8286*Variables!$B$5))</f>
        <v>6.0119280953841816</v>
      </c>
      <c r="S8287">
        <f t="shared" si="778"/>
        <v>1.1193007727986271</v>
      </c>
      <c r="T8287">
        <f t="shared" si="779"/>
        <v>0</v>
      </c>
    </row>
    <row r="8288" spans="1:20" x14ac:dyDescent="0.3">
      <c r="A8288" s="3">
        <f t="shared" si="774"/>
        <v>43446</v>
      </c>
      <c r="B8288">
        <v>12</v>
      </c>
      <c r="C8288">
        <v>12</v>
      </c>
      <c r="D8288">
        <v>7</v>
      </c>
      <c r="E8288">
        <v>1</v>
      </c>
      <c r="F8288" s="1">
        <f>VLOOKUP(A8288,Weather!$A$1:$E$366, 5)</f>
        <v>0.24528301886792411</v>
      </c>
      <c r="G8288" s="1">
        <f>VLOOKUP(D8288, Winter!$A$1:$E$25, 2)</f>
        <v>445.45454545454498</v>
      </c>
      <c r="H8288" s="1">
        <f>VLOOKUP(D8288, Winter!$A$1:$E$25, 3)</f>
        <v>393.94630558862502</v>
      </c>
      <c r="I8288" s="1">
        <f>VLOOKUP(D8288, Winter!$A$1:$E$25, 5)</f>
        <v>313.08411214953298</v>
      </c>
      <c r="J8288" s="1">
        <f t="shared" si="775"/>
        <v>406.58040215951104</v>
      </c>
      <c r="K8288" s="47">
        <f t="shared" si="776"/>
        <v>7.6063158692591823</v>
      </c>
      <c r="L8288" s="48">
        <f>Solar!K8305/1000*Variables!$B$3</f>
        <v>0</v>
      </c>
      <c r="M8288" s="1">
        <f>IF(E8288=1, VLOOKUP(D8288, Sheet1!$E$2:$G$26, 2), Sheet1!$G$3)</f>
        <v>0.18618000000000001</v>
      </c>
      <c r="N8288" s="1">
        <f>'Electricity Rates'!$J$3</f>
        <v>0.19270000000000001</v>
      </c>
      <c r="O8288" s="145">
        <f>L8288-K8288</f>
        <v>-7.6063158692591823</v>
      </c>
      <c r="P8288">
        <f t="shared" si="777"/>
        <v>1.4657370680062445</v>
      </c>
      <c r="Q8288">
        <f>IF(O8288&gt;0, IF(Q8287+O8288*Variables!$B$5&lt;Variables!$B$4, Q8287+O8288*Variables!$B$5, Variables!$B$4), IF(Q8287&gt;-O8288, Q8287+O8288/Variables!$B$5, 0))</f>
        <v>0</v>
      </c>
      <c r="R8288">
        <f>IF(O8288&gt;0, 0, IF(Q8287&gt;-O8288, 0, -O8288 - Q8287*Variables!$B$5))</f>
        <v>7.6063158692591823</v>
      </c>
      <c r="S8288">
        <f t="shared" si="778"/>
        <v>1.4161438885386746</v>
      </c>
      <c r="T8288">
        <f t="shared" si="779"/>
        <v>0</v>
      </c>
    </row>
    <row r="8289" spans="1:20" x14ac:dyDescent="0.3">
      <c r="A8289" s="3">
        <f t="shared" si="774"/>
        <v>43446</v>
      </c>
      <c r="B8289">
        <v>12</v>
      </c>
      <c r="C8289">
        <v>12</v>
      </c>
      <c r="D8289">
        <v>8</v>
      </c>
      <c r="E8289">
        <v>1</v>
      </c>
      <c r="F8289" s="1">
        <f>VLOOKUP(A8289,Weather!$A$1:$E$366, 5)</f>
        <v>0.24528301886792411</v>
      </c>
      <c r="G8289" s="1">
        <f>VLOOKUP(D8289, Winter!$A$1:$E$25, 2)</f>
        <v>654.54545454545405</v>
      </c>
      <c r="H8289" s="1">
        <f>VLOOKUP(D8289, Winter!$A$1:$E$25, 3)</f>
        <v>498.50910668787998</v>
      </c>
      <c r="I8289" s="1">
        <f>VLOOKUP(D8289, Winter!$A$1:$E$25, 5)</f>
        <v>294.39252336448601</v>
      </c>
      <c r="J8289" s="1">
        <f t="shared" si="775"/>
        <v>536.78217314351127</v>
      </c>
      <c r="K8289" s="47">
        <f t="shared" si="776"/>
        <v>10.042133708931422</v>
      </c>
      <c r="L8289" s="48">
        <f>Solar!K8306/1000*Variables!$B$3</f>
        <v>0.18934999999999999</v>
      </c>
      <c r="M8289" s="1">
        <f>IF(E8289=1, VLOOKUP(D8289, Sheet1!$E$2:$G$26, 2), Sheet1!$G$3)</f>
        <v>0.18618000000000001</v>
      </c>
      <c r="N8289" s="1">
        <f>'Electricity Rates'!$J$3</f>
        <v>0.19270000000000001</v>
      </c>
      <c r="O8289" s="145">
        <f>L8289-K8289</f>
        <v>-9.8527837089314225</v>
      </c>
      <c r="P8289">
        <f t="shared" si="777"/>
        <v>1.9351191657110851</v>
      </c>
      <c r="Q8289">
        <f>IF(O8289&gt;0, IF(Q8288+O8289*Variables!$B$5&lt;Variables!$B$4, Q8288+O8289*Variables!$B$5, Variables!$B$4), IF(Q8288&gt;-O8289, Q8288+O8289/Variables!$B$5, 0))</f>
        <v>0</v>
      </c>
      <c r="R8289">
        <f>IF(O8289&gt;0, 0, IF(Q8288&gt;-O8289, 0, -O8289 - Q8288*Variables!$B$5))</f>
        <v>9.8527837089314225</v>
      </c>
      <c r="S8289">
        <f t="shared" si="778"/>
        <v>1.8343912709288523</v>
      </c>
      <c r="T8289">
        <f t="shared" si="779"/>
        <v>0</v>
      </c>
    </row>
    <row r="8290" spans="1:20" x14ac:dyDescent="0.3">
      <c r="A8290" s="3">
        <f t="shared" si="774"/>
        <v>43446</v>
      </c>
      <c r="B8290">
        <v>12</v>
      </c>
      <c r="C8290">
        <v>12</v>
      </c>
      <c r="D8290">
        <v>9</v>
      </c>
      <c r="E8290">
        <v>1</v>
      </c>
      <c r="F8290" s="1">
        <f>VLOOKUP(A8290,Weather!$A$1:$E$366, 5)</f>
        <v>0.24528301886792411</v>
      </c>
      <c r="G8290" s="1">
        <f>VLOOKUP(D8290, Winter!$A$1:$E$25, 2)</f>
        <v>801.59817351598099</v>
      </c>
      <c r="H8290" s="1">
        <f>VLOOKUP(D8290, Winter!$A$1:$E$25, 3)</f>
        <v>564.97068280688404</v>
      </c>
      <c r="I8290" s="1">
        <f>VLOOKUP(D8290, Winter!$A$1:$E$25, 5)</f>
        <v>313.08411214953298</v>
      </c>
      <c r="J8290" s="1">
        <f t="shared" si="775"/>
        <v>623.01138807515304</v>
      </c>
      <c r="K8290" s="47">
        <f t="shared" si="776"/>
        <v>11.655311920287973</v>
      </c>
      <c r="L8290" s="48">
        <f>Solar!K8307/1000*Variables!$B$3</f>
        <v>1.6333500000000001</v>
      </c>
      <c r="M8290" s="1">
        <f>IF(E8290=1, VLOOKUP(D8290, Sheet1!$E$2:$G$26, 2), Sheet1!$G$3)</f>
        <v>0.20441999999999999</v>
      </c>
      <c r="N8290" s="1">
        <f>'Electricity Rates'!$J$3</f>
        <v>0.19270000000000001</v>
      </c>
      <c r="O8290" s="145">
        <f>L8290-K8290</f>
        <v>-10.021961920287973</v>
      </c>
      <c r="P8290">
        <f t="shared" si="777"/>
        <v>2.2459786070394925</v>
      </c>
      <c r="Q8290">
        <f>IF(O8290&gt;0, IF(Q8289+O8290*Variables!$B$5&lt;Variables!$B$4, Q8289+O8290*Variables!$B$5, Variables!$B$4), IF(Q8289&gt;-O8290, Q8289+O8290/Variables!$B$5, 0))</f>
        <v>0</v>
      </c>
      <c r="R8290">
        <f>IF(O8290&gt;0, 0, IF(Q8289&gt;-O8290, 0, -O8290 - Q8289*Variables!$B$5))</f>
        <v>10.021961920287973</v>
      </c>
      <c r="S8290">
        <f t="shared" si="778"/>
        <v>2.0486894557452673</v>
      </c>
      <c r="T8290">
        <f t="shared" si="779"/>
        <v>0</v>
      </c>
    </row>
    <row r="8291" spans="1:20" x14ac:dyDescent="0.3">
      <c r="A8291" s="3">
        <f t="shared" si="774"/>
        <v>43446</v>
      </c>
      <c r="B8291">
        <v>12</v>
      </c>
      <c r="C8291">
        <v>12</v>
      </c>
      <c r="D8291">
        <v>10</v>
      </c>
      <c r="E8291">
        <v>1</v>
      </c>
      <c r="F8291" s="1">
        <f>VLOOKUP(A8291,Weather!$A$1:$E$366, 5)</f>
        <v>0.24528301886792411</v>
      </c>
      <c r="G8291" s="1">
        <f>VLOOKUP(D8291, Winter!$A$1:$E$25, 2)</f>
        <v>929.05770029057601</v>
      </c>
      <c r="H8291" s="1">
        <f>VLOOKUP(D8291, Winter!$A$1:$E$25, 3)</f>
        <v>583.82380756350199</v>
      </c>
      <c r="I8291" s="1">
        <f>VLOOKUP(D8291, Winter!$A$1:$E$25, 5)</f>
        <v>331.77570093457899</v>
      </c>
      <c r="J8291" s="1">
        <f t="shared" si="775"/>
        <v>668.50381898712374</v>
      </c>
      <c r="K8291" s="47">
        <f t="shared" si="776"/>
        <v>12.506385403758888</v>
      </c>
      <c r="L8291" s="48">
        <f>Solar!K8308/1000*Variables!$B$3</f>
        <v>3.4255</v>
      </c>
      <c r="M8291" s="1">
        <f>IF(E8291=1, VLOOKUP(D8291, Sheet1!$E$2:$G$26, 2), Sheet1!$G$3)</f>
        <v>0.20441999999999999</v>
      </c>
      <c r="N8291" s="1">
        <f>'Electricity Rates'!$J$3</f>
        <v>0.19270000000000001</v>
      </c>
      <c r="O8291" s="145">
        <f>L8291-K8291</f>
        <v>-9.080885403758888</v>
      </c>
      <c r="P8291">
        <f t="shared" si="777"/>
        <v>2.4099804673043379</v>
      </c>
      <c r="Q8291">
        <f>IF(O8291&gt;0, IF(Q8290+O8291*Variables!$B$5&lt;Variables!$B$4, Q8290+O8291*Variables!$B$5, Variables!$B$4), IF(Q8290&gt;-O8291, Q8290+O8291/Variables!$B$5, 0))</f>
        <v>0</v>
      </c>
      <c r="R8291">
        <f>IF(O8291&gt;0, 0, IF(Q8290&gt;-O8291, 0, -O8291 - Q8290*Variables!$B$5))</f>
        <v>9.080885403758888</v>
      </c>
      <c r="S8291">
        <f t="shared" si="778"/>
        <v>1.8563145942363919</v>
      </c>
      <c r="T8291">
        <f t="shared" si="779"/>
        <v>0</v>
      </c>
    </row>
    <row r="8292" spans="1:20" x14ac:dyDescent="0.3">
      <c r="A8292" s="3">
        <f t="shared" si="774"/>
        <v>43446</v>
      </c>
      <c r="B8292">
        <v>12</v>
      </c>
      <c r="C8292">
        <v>12</v>
      </c>
      <c r="D8292">
        <v>11</v>
      </c>
      <c r="E8292">
        <v>1</v>
      </c>
      <c r="F8292" s="1">
        <f>VLOOKUP(A8292,Weather!$A$1:$E$366, 5)</f>
        <v>0.24528301886792411</v>
      </c>
      <c r="G8292" s="1">
        <f>VLOOKUP(D8292, Winter!$A$1:$E$25, 2)</f>
        <v>1001.98733914487</v>
      </c>
      <c r="H8292" s="1">
        <f>VLOOKUP(D8292, Winter!$A$1:$E$25, 3)</f>
        <v>602.66024321587895</v>
      </c>
      <c r="I8292" s="1">
        <f>VLOOKUP(D8292, Winter!$A$1:$E$25, 5)</f>
        <v>331.77570093457899</v>
      </c>
      <c r="J8292" s="1">
        <f t="shared" si="775"/>
        <v>700.60839882110304</v>
      </c>
      <c r="K8292" s="47">
        <f t="shared" si="776"/>
        <v>13.106998649675473</v>
      </c>
      <c r="L8292" s="48">
        <f>Solar!K8309/1000*Variables!$B$3</f>
        <v>4.7925500000000003</v>
      </c>
      <c r="M8292" s="1">
        <f>IF(E8292=1, VLOOKUP(D8292, Sheet1!$E$2:$G$26, 2), Sheet1!$G$3)</f>
        <v>0.20441999999999999</v>
      </c>
      <c r="N8292" s="1">
        <f>'Electricity Rates'!$J$3</f>
        <v>0.19270000000000001</v>
      </c>
      <c r="O8292" s="145">
        <f>L8292-K8292</f>
        <v>-8.314448649675473</v>
      </c>
      <c r="P8292">
        <f t="shared" si="777"/>
        <v>2.5257186397924638</v>
      </c>
      <c r="Q8292">
        <f>IF(O8292&gt;0, IF(Q8291+O8292*Variables!$B$5&lt;Variables!$B$4, Q8291+O8292*Variables!$B$5, Variables!$B$4), IF(Q8291&gt;-O8292, Q8291+O8292/Variables!$B$5, 0))</f>
        <v>0</v>
      </c>
      <c r="R8292">
        <f>IF(O8292&gt;0, 0, IF(Q8291&gt;-O8292, 0, -O8292 - Q8291*Variables!$B$5))</f>
        <v>8.314448649675473</v>
      </c>
      <c r="S8292">
        <f t="shared" si="778"/>
        <v>1.6996395929666601</v>
      </c>
      <c r="T8292">
        <f t="shared" si="779"/>
        <v>0</v>
      </c>
    </row>
    <row r="8293" spans="1:20" x14ac:dyDescent="0.3">
      <c r="A8293" s="3">
        <f t="shared" si="774"/>
        <v>43446</v>
      </c>
      <c r="B8293">
        <v>12</v>
      </c>
      <c r="C8293">
        <v>12</v>
      </c>
      <c r="D8293">
        <v>12</v>
      </c>
      <c r="E8293">
        <v>1</v>
      </c>
      <c r="F8293" s="1">
        <f>VLOOKUP(A8293,Weather!$A$1:$E$366, 5)</f>
        <v>0.24528301886792411</v>
      </c>
      <c r="G8293" s="1">
        <f>VLOOKUP(D8293, Winter!$A$1:$E$25, 2)</f>
        <v>1020.36633457866</v>
      </c>
      <c r="H8293" s="1">
        <f>VLOOKUP(D8293, Winter!$A$1:$E$25, 3)</f>
        <v>602.46553699974402</v>
      </c>
      <c r="I8293" s="1">
        <f>VLOOKUP(D8293, Winter!$A$1:$E$25, 5)</f>
        <v>327.10280373831802</v>
      </c>
      <c r="J8293" s="1">
        <f t="shared" si="775"/>
        <v>704.96950621721385</v>
      </c>
      <c r="K8293" s="47">
        <f t="shared" si="776"/>
        <v>13.188586350947819</v>
      </c>
      <c r="L8293" s="48">
        <f>Solar!K8310/1000*Variables!$B$3</f>
        <v>9.7897000000000016</v>
      </c>
      <c r="M8293" s="1">
        <f>IF(E8293=1, VLOOKUP(D8293, Sheet1!$E$2:$G$26, 2), Sheet1!$G$3)</f>
        <v>0.20441999999999999</v>
      </c>
      <c r="N8293" s="1">
        <f>'Electricity Rates'!$J$3</f>
        <v>0.19270000000000001</v>
      </c>
      <c r="O8293" s="145">
        <f>L8293-K8293</f>
        <v>-3.3988863509478175</v>
      </c>
      <c r="P8293">
        <f t="shared" si="777"/>
        <v>2.5414405898276451</v>
      </c>
      <c r="Q8293">
        <f>IF(O8293&gt;0, IF(Q8292+O8293*Variables!$B$5&lt;Variables!$B$4, Q8292+O8293*Variables!$B$5, Variables!$B$4), IF(Q8292&gt;-O8293, Q8292+O8293/Variables!$B$5, 0))</f>
        <v>0</v>
      </c>
      <c r="R8293">
        <f>IF(O8293&gt;0, 0, IF(Q8292&gt;-O8293, 0, -O8293 - Q8292*Variables!$B$5))</f>
        <v>3.3988863509478175</v>
      </c>
      <c r="S8293">
        <f t="shared" si="778"/>
        <v>0.69480034786075284</v>
      </c>
      <c r="T8293">
        <f t="shared" si="779"/>
        <v>0</v>
      </c>
    </row>
    <row r="8294" spans="1:20" x14ac:dyDescent="0.3">
      <c r="A8294" s="3">
        <f t="shared" si="774"/>
        <v>43446</v>
      </c>
      <c r="B8294">
        <v>12</v>
      </c>
      <c r="C8294">
        <v>12</v>
      </c>
      <c r="D8294">
        <v>13</v>
      </c>
      <c r="E8294">
        <v>1</v>
      </c>
      <c r="F8294" s="1">
        <f>VLOOKUP(A8294,Weather!$A$1:$E$366, 5)</f>
        <v>0.24528301886792411</v>
      </c>
      <c r="G8294" s="1">
        <f>VLOOKUP(D8294, Winter!$A$1:$E$25, 2)</f>
        <v>1065.99730178497</v>
      </c>
      <c r="H8294" s="1">
        <f>VLOOKUP(D8294, Winter!$A$1:$E$25, 3)</f>
        <v>611.78362020049099</v>
      </c>
      <c r="I8294" s="1">
        <f>VLOOKUP(D8294, Winter!$A$1:$E$25, 5)</f>
        <v>322.42990654205602</v>
      </c>
      <c r="J8294" s="1">
        <f t="shared" si="775"/>
        <v>723.19452323064604</v>
      </c>
      <c r="K8294" s="47">
        <f t="shared" si="776"/>
        <v>13.529540404292481</v>
      </c>
      <c r="L8294" s="48">
        <f>Solar!K8311/1000*Variables!$B$3</f>
        <v>10.77345</v>
      </c>
      <c r="M8294" s="1">
        <f>IF(E8294=1, VLOOKUP(D8294, Sheet1!$E$2:$G$26, 2), Sheet1!$G$3)</f>
        <v>0.20441999999999999</v>
      </c>
      <c r="N8294" s="1">
        <f>'Electricity Rates'!$J$3</f>
        <v>0.19270000000000001</v>
      </c>
      <c r="O8294" s="145">
        <f>L8294-K8294</f>
        <v>-2.7560904042924808</v>
      </c>
      <c r="P8294">
        <f t="shared" si="777"/>
        <v>2.6071424359071611</v>
      </c>
      <c r="Q8294">
        <f>IF(O8294&gt;0, IF(Q8293+O8294*Variables!$B$5&lt;Variables!$B$4, Q8293+O8294*Variables!$B$5, Variables!$B$4), IF(Q8293&gt;-O8294, Q8293+O8294/Variables!$B$5, 0))</f>
        <v>0</v>
      </c>
      <c r="R8294">
        <f>IF(O8294&gt;0, 0, IF(Q8293&gt;-O8294, 0, -O8294 - Q8293*Variables!$B$5))</f>
        <v>2.7560904042924808</v>
      </c>
      <c r="S8294">
        <f t="shared" si="778"/>
        <v>0.5634000004454689</v>
      </c>
      <c r="T8294">
        <f t="shared" si="779"/>
        <v>0</v>
      </c>
    </row>
    <row r="8295" spans="1:20" x14ac:dyDescent="0.3">
      <c r="A8295" s="3">
        <f t="shared" si="774"/>
        <v>43446</v>
      </c>
      <c r="B8295">
        <v>12</v>
      </c>
      <c r="C8295">
        <v>12</v>
      </c>
      <c r="D8295">
        <v>14</v>
      </c>
      <c r="E8295">
        <v>1</v>
      </c>
      <c r="F8295" s="1">
        <f>VLOOKUP(A8295,Weather!$A$1:$E$366, 5)</f>
        <v>0.24528301886792411</v>
      </c>
      <c r="G8295" s="1">
        <f>VLOOKUP(D8295, Winter!$A$1:$E$25, 2)</f>
        <v>1084.3762972187601</v>
      </c>
      <c r="H8295" s="1">
        <f>VLOOKUP(D8295, Winter!$A$1:$E$25, 3)</f>
        <v>611.59447701910301</v>
      </c>
      <c r="I8295" s="1">
        <f>VLOOKUP(D8295, Winter!$A$1:$E$25, 5)</f>
        <v>303.73831775700899</v>
      </c>
      <c r="J8295" s="1">
        <f t="shared" si="775"/>
        <v>727.55982914354695</v>
      </c>
      <c r="K8295" s="47">
        <f t="shared" si="776"/>
        <v>13.611206651517165</v>
      </c>
      <c r="L8295" s="48">
        <f>Solar!K8312/1000*Variables!$B$3</f>
        <v>8.2421000000000006</v>
      </c>
      <c r="M8295" s="1">
        <f>IF(E8295=1, VLOOKUP(D8295, Sheet1!$E$2:$G$26, 2), Sheet1!$G$3)</f>
        <v>0.20441999999999999</v>
      </c>
      <c r="N8295" s="1">
        <f>'Electricity Rates'!$J$3</f>
        <v>0.19270000000000001</v>
      </c>
      <c r="O8295" s="145">
        <f>L8295-K8295</f>
        <v>-5.3691066515171642</v>
      </c>
      <c r="P8295">
        <f t="shared" si="777"/>
        <v>2.6228795217473579</v>
      </c>
      <c r="Q8295">
        <f>IF(O8295&gt;0, IF(Q8294+O8295*Variables!$B$5&lt;Variables!$B$4, Q8294+O8295*Variables!$B$5, Variables!$B$4), IF(Q8294&gt;-O8295, Q8294+O8295/Variables!$B$5, 0))</f>
        <v>0</v>
      </c>
      <c r="R8295">
        <f>IF(O8295&gt;0, 0, IF(Q8294&gt;-O8295, 0, -O8295 - Q8294*Variables!$B$5))</f>
        <v>5.3691066515171642</v>
      </c>
      <c r="S8295">
        <f t="shared" si="778"/>
        <v>1.0975527817031387</v>
      </c>
      <c r="T8295">
        <f t="shared" si="779"/>
        <v>0</v>
      </c>
    </row>
    <row r="8296" spans="1:20" x14ac:dyDescent="0.3">
      <c r="A8296" s="3">
        <f t="shared" si="774"/>
        <v>43446</v>
      </c>
      <c r="B8296">
        <v>12</v>
      </c>
      <c r="C8296">
        <v>12</v>
      </c>
      <c r="D8296">
        <v>15</v>
      </c>
      <c r="E8296">
        <v>1</v>
      </c>
      <c r="F8296" s="1">
        <f>VLOOKUP(A8296,Weather!$A$1:$E$366, 5)</f>
        <v>0.24528301886792411</v>
      </c>
      <c r="G8296" s="1">
        <f>VLOOKUP(D8296, Winter!$A$1:$E$25, 2)</f>
        <v>1093.6540058115399</v>
      </c>
      <c r="H8296" s="1">
        <f>VLOOKUP(D8296, Winter!$A$1:$E$25, 3)</f>
        <v>601.87029228184497</v>
      </c>
      <c r="I8296" s="1">
        <f>VLOOKUP(D8296, Winter!$A$1:$E$25, 5)</f>
        <v>271.02803738317698</v>
      </c>
      <c r="J8296" s="1">
        <f t="shared" si="775"/>
        <v>722.49648616648687</v>
      </c>
      <c r="K8296" s="47">
        <f t="shared" si="776"/>
        <v>13.516481510233044</v>
      </c>
      <c r="L8296" s="48">
        <f>Solar!K8313/1000*Variables!$B$3</f>
        <v>3.4167999999999998</v>
      </c>
      <c r="M8296" s="1">
        <f>IF(E8296=1, VLOOKUP(D8296, Sheet1!$E$2:$G$26, 2), Sheet1!$G$3)</f>
        <v>0.20441999999999999</v>
      </c>
      <c r="N8296" s="1">
        <f>'Electricity Rates'!$J$3</f>
        <v>0.19270000000000001</v>
      </c>
      <c r="O8296" s="145">
        <f>L8296-K8296</f>
        <v>-10.099681510233044</v>
      </c>
      <c r="P8296">
        <f t="shared" si="777"/>
        <v>2.6046259870219077</v>
      </c>
      <c r="Q8296">
        <f>IF(O8296&gt;0, IF(Q8295+O8296*Variables!$B$5&lt;Variables!$B$4, Q8295+O8296*Variables!$B$5, Variables!$B$4), IF(Q8295&gt;-O8296, Q8295+O8296/Variables!$B$5, 0))</f>
        <v>0</v>
      </c>
      <c r="R8296">
        <f>IF(O8296&gt;0, 0, IF(Q8295&gt;-O8296, 0, -O8296 - Q8295*Variables!$B$5))</f>
        <v>10.099681510233044</v>
      </c>
      <c r="S8296">
        <f t="shared" si="778"/>
        <v>2.0645768943218386</v>
      </c>
      <c r="T8296">
        <f t="shared" si="779"/>
        <v>0</v>
      </c>
    </row>
    <row r="8297" spans="1:20" x14ac:dyDescent="0.3">
      <c r="A8297" s="3">
        <f t="shared" si="774"/>
        <v>43446</v>
      </c>
      <c r="B8297">
        <v>12</v>
      </c>
      <c r="C8297">
        <v>12</v>
      </c>
      <c r="D8297">
        <v>16</v>
      </c>
      <c r="E8297">
        <v>1</v>
      </c>
      <c r="F8297" s="1">
        <f>VLOOKUP(A8297,Weather!$A$1:$E$366, 5)</f>
        <v>0.24528301886792411</v>
      </c>
      <c r="G8297" s="1">
        <f>VLOOKUP(D8297, Winter!$A$1:$E$25, 2)</f>
        <v>1039.2953507679499</v>
      </c>
      <c r="H8297" s="1">
        <f>VLOOKUP(D8297, Winter!$A$1:$E$25, 3)</f>
        <v>558.82352941176396</v>
      </c>
      <c r="I8297" s="1">
        <f>VLOOKUP(D8297, Winter!$A$1:$E$25, 5)</f>
        <v>252.336448598131</v>
      </c>
      <c r="J8297" s="1">
        <f t="shared" si="775"/>
        <v>676.67510823497923</v>
      </c>
      <c r="K8297" s="47">
        <f t="shared" si="776"/>
        <v>12.659254078068194</v>
      </c>
      <c r="L8297" s="48">
        <f>Solar!K8314/1000*Variables!$B$3</f>
        <v>2.1228000000000002</v>
      </c>
      <c r="M8297" s="1">
        <f>IF(E8297=1, VLOOKUP(D8297, Sheet1!$E$2:$G$26, 2), Sheet1!$G$3)</f>
        <v>0.20441999999999999</v>
      </c>
      <c r="N8297" s="1">
        <f>'Electricity Rates'!$J$3</f>
        <v>0.19270000000000001</v>
      </c>
      <c r="O8297" s="145">
        <f>L8297-K8297</f>
        <v>-10.536454078068195</v>
      </c>
      <c r="P8297">
        <f t="shared" si="777"/>
        <v>2.4394382608437413</v>
      </c>
      <c r="Q8297">
        <f>IF(O8297&gt;0, IF(Q8296+O8297*Variables!$B$5&lt;Variables!$B$4, Q8296+O8297*Variables!$B$5, Variables!$B$4), IF(Q8296&gt;-O8297, Q8296+O8297/Variables!$B$5, 0))</f>
        <v>0</v>
      </c>
      <c r="R8297">
        <f>IF(O8297&gt;0, 0, IF(Q8296&gt;-O8297, 0, -O8297 - Q8296*Variables!$B$5))</f>
        <v>10.536454078068195</v>
      </c>
      <c r="S8297">
        <f t="shared" si="778"/>
        <v>2.1538619426387005</v>
      </c>
      <c r="T8297">
        <f t="shared" si="779"/>
        <v>0</v>
      </c>
    </row>
    <row r="8298" spans="1:20" x14ac:dyDescent="0.3">
      <c r="A8298" s="3">
        <f t="shared" si="774"/>
        <v>43446</v>
      </c>
      <c r="B8298">
        <v>12</v>
      </c>
      <c r="C8298">
        <v>12</v>
      </c>
      <c r="D8298">
        <v>17</v>
      </c>
      <c r="E8298">
        <v>1</v>
      </c>
      <c r="F8298" s="1">
        <f>VLOOKUP(A8298,Weather!$A$1:$E$366, 5)</f>
        <v>0.24528301886792411</v>
      </c>
      <c r="G8298" s="1">
        <f>VLOOKUP(D8298, Winter!$A$1:$E$25, 2)</f>
        <v>889.47696139476898</v>
      </c>
      <c r="H8298" s="1">
        <f>VLOOKUP(D8298, Winter!$A$1:$E$25, 3)</f>
        <v>506.24728802056097</v>
      </c>
      <c r="I8298" s="1">
        <f>VLOOKUP(D8298, Winter!$A$1:$E$25, 5)</f>
        <v>228.971962616822</v>
      </c>
      <c r="J8298" s="1">
        <f t="shared" si="775"/>
        <v>600.24701922555528</v>
      </c>
      <c r="K8298" s="47">
        <f t="shared" si="776"/>
        <v>11.229435564431467</v>
      </c>
      <c r="L8298" s="48">
        <f>Solar!K8315/1000*Variables!$B$3</f>
        <v>0.89224999999999999</v>
      </c>
      <c r="M8298" s="1">
        <f>IF(E8298=1, VLOOKUP(D8298, Sheet1!$E$2:$G$26, 2), Sheet1!$G$3)</f>
        <v>0.20441999999999999</v>
      </c>
      <c r="N8298" s="1">
        <f>'Electricity Rates'!$J$3</f>
        <v>0.19270000000000001</v>
      </c>
      <c r="O8298" s="145">
        <f>L8298-K8298</f>
        <v>-10.337185564431467</v>
      </c>
      <c r="P8298">
        <f t="shared" si="777"/>
        <v>2.1639122332659437</v>
      </c>
      <c r="Q8298">
        <f>IF(O8298&gt;0, IF(Q8297+O8298*Variables!$B$5&lt;Variables!$B$4, Q8297+O8298*Variables!$B$5, Variables!$B$4), IF(Q8297&gt;-O8298, Q8297+O8298/Variables!$B$5, 0))</f>
        <v>0</v>
      </c>
      <c r="R8298">
        <f>IF(O8298&gt;0, 0, IF(Q8297&gt;-O8298, 0, -O8298 - Q8297*Variables!$B$5))</f>
        <v>10.337185564431467</v>
      </c>
      <c r="S8298">
        <f t="shared" si="778"/>
        <v>2.1131274730810805</v>
      </c>
      <c r="T8298">
        <f t="shared" si="779"/>
        <v>0</v>
      </c>
    </row>
    <row r="8299" spans="1:20" x14ac:dyDescent="0.3">
      <c r="A8299" s="3">
        <f t="shared" si="774"/>
        <v>43446</v>
      </c>
      <c r="B8299">
        <v>12</v>
      </c>
      <c r="C8299">
        <v>12</v>
      </c>
      <c r="D8299">
        <v>18</v>
      </c>
      <c r="E8299">
        <v>1</v>
      </c>
      <c r="F8299" s="1">
        <f>VLOOKUP(A8299,Weather!$A$1:$E$366, 5)</f>
        <v>0.24528301886792411</v>
      </c>
      <c r="G8299" s="1">
        <f>VLOOKUP(D8299, Winter!$A$1:$E$25, 2)</f>
        <v>689.67932752179297</v>
      </c>
      <c r="H8299" s="1">
        <f>VLOOKUP(D8299, Winter!$A$1:$E$25, 3)</f>
        <v>477.48083534529701</v>
      </c>
      <c r="I8299" s="1">
        <f>VLOOKUP(D8299, Winter!$A$1:$E$25, 5)</f>
        <v>257.009345794392</v>
      </c>
      <c r="J8299" s="1">
        <f t="shared" si="775"/>
        <v>529.52952210556953</v>
      </c>
      <c r="K8299" s="47">
        <f t="shared" si="776"/>
        <v>9.9064509401823937</v>
      </c>
      <c r="L8299" s="48">
        <f>Solar!K8316/1000*Variables!$B$3</f>
        <v>0</v>
      </c>
      <c r="M8299" s="1">
        <f>IF(E8299=1, VLOOKUP(D8299, Sheet1!$E$2:$G$26, 2), Sheet1!$G$3)</f>
        <v>0.20441999999999999</v>
      </c>
      <c r="N8299" s="1">
        <f>'Electricity Rates'!$J$3</f>
        <v>0.19270000000000001</v>
      </c>
      <c r="O8299" s="145">
        <f>L8299-K8299</f>
        <v>-9.9064509401823937</v>
      </c>
      <c r="P8299">
        <f t="shared" si="777"/>
        <v>1.9089730961731473</v>
      </c>
      <c r="Q8299">
        <f>IF(O8299&gt;0, IF(Q8298+O8299*Variables!$B$5&lt;Variables!$B$4, Q8298+O8299*Variables!$B$5, Variables!$B$4), IF(Q8298&gt;-O8299, Q8298+O8299/Variables!$B$5, 0))</f>
        <v>0</v>
      </c>
      <c r="R8299">
        <f>IF(O8299&gt;0, 0, IF(Q8298&gt;-O8299, 0, -O8299 - Q8298*Variables!$B$5))</f>
        <v>9.9064509401823937</v>
      </c>
      <c r="S8299">
        <f t="shared" si="778"/>
        <v>2.0250767011920847</v>
      </c>
      <c r="T8299">
        <f t="shared" si="779"/>
        <v>0</v>
      </c>
    </row>
    <row r="8300" spans="1:20" x14ac:dyDescent="0.3">
      <c r="A8300" s="3">
        <f t="shared" si="774"/>
        <v>43446</v>
      </c>
      <c r="B8300">
        <v>12</v>
      </c>
      <c r="C8300">
        <v>12</v>
      </c>
      <c r="D8300">
        <v>19</v>
      </c>
      <c r="E8300">
        <v>1</v>
      </c>
      <c r="F8300" s="1">
        <f>VLOOKUP(A8300,Weather!$A$1:$E$366, 5)</f>
        <v>0.24528301886792411</v>
      </c>
      <c r="G8300" s="1">
        <f>VLOOKUP(D8300, Winter!$A$1:$E$25, 2)</f>
        <v>503.50249066002402</v>
      </c>
      <c r="H8300" s="1">
        <f>VLOOKUP(D8300, Winter!$A$1:$E$25, 3)</f>
        <v>367.75553800108997</v>
      </c>
      <c r="I8300" s="1">
        <f>VLOOKUP(D8300, Winter!$A$1:$E$25, 5)</f>
        <v>266.355140186916</v>
      </c>
      <c r="J8300" s="1">
        <f t="shared" si="775"/>
        <v>401.05196035139448</v>
      </c>
      <c r="K8300" s="47">
        <f t="shared" si="776"/>
        <v>7.5028896479410792</v>
      </c>
      <c r="L8300" s="48">
        <f>Solar!K8317/1000*Variables!$B$3</f>
        <v>0</v>
      </c>
      <c r="M8300" s="1">
        <f>IF(E8300=1, VLOOKUP(D8300, Sheet1!$E$2:$G$26, 2), Sheet1!$G$3)</f>
        <v>0.20441999999999999</v>
      </c>
      <c r="N8300" s="1">
        <f>'Electricity Rates'!$J$3</f>
        <v>0.19270000000000001</v>
      </c>
      <c r="O8300" s="145">
        <f>L8300-K8300</f>
        <v>-7.5028896479410792</v>
      </c>
      <c r="P8300">
        <f t="shared" si="777"/>
        <v>1.445806835158246</v>
      </c>
      <c r="Q8300">
        <f>IF(O8300&gt;0, IF(Q8299+O8300*Variables!$B$5&lt;Variables!$B$4, Q8299+O8300*Variables!$B$5, Variables!$B$4), IF(Q8299&gt;-O8300, Q8299+O8300/Variables!$B$5, 0))</f>
        <v>0</v>
      </c>
      <c r="R8300">
        <f>IF(O8300&gt;0, 0, IF(Q8299&gt;-O8300, 0, -O8300 - Q8299*Variables!$B$5))</f>
        <v>7.5028896479410792</v>
      </c>
      <c r="S8300">
        <f t="shared" si="778"/>
        <v>1.5337407018321154</v>
      </c>
      <c r="T8300">
        <f t="shared" si="779"/>
        <v>0</v>
      </c>
    </row>
    <row r="8301" spans="1:20" x14ac:dyDescent="0.3">
      <c r="A8301" s="3">
        <f t="shared" si="774"/>
        <v>43446</v>
      </c>
      <c r="B8301">
        <v>12</v>
      </c>
      <c r="C8301">
        <v>12</v>
      </c>
      <c r="D8301">
        <v>20</v>
      </c>
      <c r="E8301">
        <v>1</v>
      </c>
      <c r="F8301" s="1">
        <f>VLOOKUP(A8301,Weather!$A$1:$E$366, 5)</f>
        <v>0.24528301886792411</v>
      </c>
      <c r="G8301" s="1">
        <f>VLOOKUP(D8301, Winter!$A$1:$E$25, 2)</f>
        <v>385.507471980074</v>
      </c>
      <c r="H8301" s="1">
        <f>VLOOKUP(D8301, Winter!$A$1:$E$25, 3)</f>
        <v>329.45960680470398</v>
      </c>
      <c r="I8301" s="1">
        <f>VLOOKUP(D8301, Winter!$A$1:$E$25, 5)</f>
        <v>275.70093457943898</v>
      </c>
      <c r="J8301" s="1">
        <f t="shared" si="775"/>
        <v>343.20719637602116</v>
      </c>
      <c r="K8301" s="47">
        <f t="shared" si="776"/>
        <v>6.4207284226520711</v>
      </c>
      <c r="L8301" s="48">
        <f>Solar!K8318/1000*Variables!$B$3</f>
        <v>0</v>
      </c>
      <c r="M8301" s="1">
        <f>IF(E8301=1, VLOOKUP(D8301, Sheet1!$E$2:$G$26, 2), Sheet1!$G$3)</f>
        <v>0.20441999999999999</v>
      </c>
      <c r="N8301" s="1">
        <f>'Electricity Rates'!$J$3</f>
        <v>0.19270000000000001</v>
      </c>
      <c r="O8301" s="145">
        <f>L8301-K8301</f>
        <v>-6.4207284226520711</v>
      </c>
      <c r="P8301">
        <f t="shared" si="777"/>
        <v>1.2372743670450541</v>
      </c>
      <c r="Q8301">
        <f>IF(O8301&gt;0, IF(Q8300+O8301*Variables!$B$5&lt;Variables!$B$4, Q8300+O8301*Variables!$B$5, Variables!$B$4), IF(Q8300&gt;-O8301, Q8300+O8301/Variables!$B$5, 0))</f>
        <v>0</v>
      </c>
      <c r="R8301">
        <f>IF(O8301&gt;0, 0, IF(Q8300&gt;-O8301, 0, -O8301 - Q8300*Variables!$B$5))</f>
        <v>6.4207284226520711</v>
      </c>
      <c r="S8301">
        <f t="shared" si="778"/>
        <v>1.3125253041585363</v>
      </c>
      <c r="T8301">
        <f t="shared" si="779"/>
        <v>0</v>
      </c>
    </row>
    <row r="8302" spans="1:20" x14ac:dyDescent="0.3">
      <c r="A8302" s="3">
        <f t="shared" si="774"/>
        <v>43446</v>
      </c>
      <c r="B8302">
        <v>12</v>
      </c>
      <c r="C8302">
        <v>12</v>
      </c>
      <c r="D8302">
        <v>21</v>
      </c>
      <c r="E8302">
        <v>1</v>
      </c>
      <c r="F8302" s="1">
        <f>VLOOKUP(A8302,Weather!$A$1:$E$366, 5)</f>
        <v>0.24528301886792411</v>
      </c>
      <c r="G8302" s="1">
        <f>VLOOKUP(D8302, Winter!$A$1:$E$25, 2)</f>
        <v>340.23972602739599</v>
      </c>
      <c r="H8302" s="1">
        <f>VLOOKUP(D8302, Winter!$A$1:$E$25, 3)</f>
        <v>286.390591795636</v>
      </c>
      <c r="I8302" s="1">
        <f>VLOOKUP(D8302, Winter!$A$1:$E$25, 5)</f>
        <v>289.71962616822401</v>
      </c>
      <c r="J8302" s="1">
        <f t="shared" si="775"/>
        <v>299.59887000342616</v>
      </c>
      <c r="K8302" s="47">
        <f t="shared" si="776"/>
        <v>5.6049028118800841</v>
      </c>
      <c r="L8302" s="48">
        <f>Solar!K8319/1000*Variables!$B$3</f>
        <v>0</v>
      </c>
      <c r="M8302" s="1">
        <f>IF(E8302=1, VLOOKUP(D8302, Sheet1!$E$2:$G$26, 2), Sheet1!$G$3)</f>
        <v>0.20441999999999999</v>
      </c>
      <c r="N8302" s="1">
        <f>'Electricity Rates'!$J$3</f>
        <v>0.19270000000000001</v>
      </c>
      <c r="O8302" s="145">
        <f>L8302-K8302</f>
        <v>-5.6049028118800841</v>
      </c>
      <c r="P8302">
        <f t="shared" si="777"/>
        <v>1.0800647718492922</v>
      </c>
      <c r="Q8302">
        <f>IF(O8302&gt;0, IF(Q8301+O8302*Variables!$B$5&lt;Variables!$B$4, Q8301+O8302*Variables!$B$5, Variables!$B$4), IF(Q8301&gt;-O8302, Q8301+O8302/Variables!$B$5, 0))</f>
        <v>0</v>
      </c>
      <c r="R8302">
        <f>IF(O8302&gt;0, 0, IF(Q8301&gt;-O8302, 0, -O8302 - Q8301*Variables!$B$5))</f>
        <v>5.6049028118800841</v>
      </c>
      <c r="S8302">
        <f t="shared" si="778"/>
        <v>1.1457542328045267</v>
      </c>
      <c r="T8302">
        <f t="shared" si="779"/>
        <v>0</v>
      </c>
    </row>
    <row r="8303" spans="1:20" x14ac:dyDescent="0.3">
      <c r="A8303" s="3">
        <f t="shared" si="774"/>
        <v>43446</v>
      </c>
      <c r="B8303">
        <v>12</v>
      </c>
      <c r="C8303">
        <v>12</v>
      </c>
      <c r="D8303">
        <v>22</v>
      </c>
      <c r="E8303">
        <v>1</v>
      </c>
      <c r="F8303" s="1">
        <f>VLOOKUP(A8303,Weather!$A$1:$E$366, 5)</f>
        <v>0.24528301886792411</v>
      </c>
      <c r="G8303" s="1">
        <f>VLOOKUP(D8303, Winter!$A$1:$E$25, 2)</f>
        <v>300</v>
      </c>
      <c r="H8303" s="1">
        <f>VLOOKUP(D8303, Winter!$A$1:$E$25, 3)</f>
        <v>271.915575384683</v>
      </c>
      <c r="I8303" s="1">
        <f>VLOOKUP(D8303, Winter!$A$1:$E$25, 5)</f>
        <v>285.04672897196201</v>
      </c>
      <c r="J8303" s="1">
        <f t="shared" si="775"/>
        <v>278.80420783749656</v>
      </c>
      <c r="K8303" s="47">
        <f t="shared" si="776"/>
        <v>5.2158757756813747</v>
      </c>
      <c r="L8303" s="48">
        <f>Solar!K8320/1000*Variables!$B$3</f>
        <v>0</v>
      </c>
      <c r="M8303" s="1">
        <f>IF(E8303=1, VLOOKUP(D8303, Sheet1!$E$2:$G$26, 2), Sheet1!$G$3)</f>
        <v>0.18618000000000001</v>
      </c>
      <c r="N8303" s="1">
        <f>'Electricity Rates'!$J$3</f>
        <v>0.19270000000000001</v>
      </c>
      <c r="O8303" s="145">
        <f>L8303-K8303</f>
        <v>-5.2158757756813747</v>
      </c>
      <c r="P8303">
        <f t="shared" si="777"/>
        <v>1.0050992619738011</v>
      </c>
      <c r="Q8303">
        <f>IF(O8303&gt;0, IF(Q8302+O8303*Variables!$B$5&lt;Variables!$B$4, Q8302+O8303*Variables!$B$5, Variables!$B$4), IF(Q8302&gt;-O8303, Q8302+O8303/Variables!$B$5, 0))</f>
        <v>0</v>
      </c>
      <c r="R8303">
        <f>IF(O8303&gt;0, 0, IF(Q8302&gt;-O8303, 0, -O8303 - Q8302*Variables!$B$5))</f>
        <v>5.2158757756813747</v>
      </c>
      <c r="S8303">
        <f t="shared" si="778"/>
        <v>0.97109175191635844</v>
      </c>
      <c r="T8303">
        <f t="shared" si="779"/>
        <v>0</v>
      </c>
    </row>
    <row r="8304" spans="1:20" x14ac:dyDescent="0.3">
      <c r="A8304" s="3">
        <f t="shared" si="774"/>
        <v>43446</v>
      </c>
      <c r="B8304">
        <v>12</v>
      </c>
      <c r="C8304">
        <v>12</v>
      </c>
      <c r="D8304">
        <v>23</v>
      </c>
      <c r="E8304">
        <v>1</v>
      </c>
      <c r="F8304" s="1">
        <f>VLOOKUP(A8304,Weather!$A$1:$E$366, 5)</f>
        <v>0.24528301886792411</v>
      </c>
      <c r="G8304" s="1">
        <f>VLOOKUP(D8304, Winter!$A$1:$E$25, 2)</f>
        <v>290.90909090909099</v>
      </c>
      <c r="H8304" s="1">
        <f>VLOOKUP(D8304, Winter!$A$1:$E$25, 3)</f>
        <v>266.95334839061297</v>
      </c>
      <c r="I8304" s="1">
        <f>VLOOKUP(D8304, Winter!$A$1:$E$25, 5)</f>
        <v>285.04672897196201</v>
      </c>
      <c r="J8304" s="1">
        <f t="shared" si="775"/>
        <v>272.82928523476795</v>
      </c>
      <c r="K8304" s="47">
        <f t="shared" si="776"/>
        <v>5.104096780999531</v>
      </c>
      <c r="L8304" s="48">
        <f>Solar!K8321/1000*Variables!$B$3</f>
        <v>0</v>
      </c>
      <c r="M8304" s="1">
        <f>IF(E8304=1, VLOOKUP(D8304, Sheet1!$E$2:$G$26, 2), Sheet1!$G$3)</f>
        <v>0.18618000000000001</v>
      </c>
      <c r="N8304" s="1">
        <f>'Electricity Rates'!$J$3</f>
        <v>0.19270000000000001</v>
      </c>
      <c r="O8304" s="145">
        <f>L8304-K8304</f>
        <v>-5.104096780999531</v>
      </c>
      <c r="P8304">
        <f t="shared" si="777"/>
        <v>0.98355944969860964</v>
      </c>
      <c r="Q8304">
        <f>IF(O8304&gt;0, IF(Q8303+O8304*Variables!$B$5&lt;Variables!$B$4, Q8303+O8304*Variables!$B$5, Variables!$B$4), IF(Q8303&gt;-O8304, Q8303+O8304/Variables!$B$5, 0))</f>
        <v>0</v>
      </c>
      <c r="R8304">
        <f>IF(O8304&gt;0, 0, IF(Q8303&gt;-O8304, 0, -O8304 - Q8303*Variables!$B$5))</f>
        <v>5.104096780999531</v>
      </c>
      <c r="S8304">
        <f t="shared" si="778"/>
        <v>0.95028073868649277</v>
      </c>
      <c r="T8304">
        <f t="shared" si="779"/>
        <v>0</v>
      </c>
    </row>
    <row r="8305" spans="1:20" x14ac:dyDescent="0.3">
      <c r="A8305" s="3">
        <f t="shared" si="774"/>
        <v>43446</v>
      </c>
      <c r="B8305">
        <v>12</v>
      </c>
      <c r="C8305">
        <v>12</v>
      </c>
      <c r="D8305">
        <v>24</v>
      </c>
      <c r="E8305">
        <v>1</v>
      </c>
      <c r="F8305" s="1">
        <f>VLOOKUP(A8305,Weather!$A$1:$E$366, 5)</f>
        <v>0.24528301886792411</v>
      </c>
      <c r="G8305" s="1">
        <f>VLOOKUP(D8305, Winter!$A$1:$E$25, 2)</f>
        <v>272.72727272727298</v>
      </c>
      <c r="H8305" s="1">
        <f>VLOOKUP(D8305, Winter!$A$1:$E$25, 3)</f>
        <v>266.74195307023803</v>
      </c>
      <c r="I8305" s="1">
        <f>VLOOKUP(D8305, Winter!$A$1:$E$25, 5)</f>
        <v>285.04672897196201</v>
      </c>
      <c r="J8305" s="1">
        <f t="shared" si="775"/>
        <v>268.21005034460507</v>
      </c>
      <c r="K8305" s="47">
        <f t="shared" si="776"/>
        <v>5.0176800244065829</v>
      </c>
      <c r="L8305" s="48">
        <f>Solar!K8322/1000*Variables!$B$3</f>
        <v>0</v>
      </c>
      <c r="M8305" s="1">
        <f>IF(E8305=1, VLOOKUP(D8305, Sheet1!$E$2:$G$26, 2), Sheet1!$G$3)</f>
        <v>0.18618000000000001</v>
      </c>
      <c r="N8305" s="1">
        <f>'Electricity Rates'!$J$3</f>
        <v>0.19270000000000001</v>
      </c>
      <c r="O8305" s="145">
        <f>L8305-K8305</f>
        <v>-5.0176800244065829</v>
      </c>
      <c r="P8305">
        <f t="shared" si="777"/>
        <v>0.96690694070314853</v>
      </c>
      <c r="Q8305">
        <f>IF(O8305&gt;0, IF(Q8304+O8305*Variables!$B$5&lt;Variables!$B$4, Q8304+O8305*Variables!$B$5, Variables!$B$4), IF(Q8304&gt;-O8305, Q8304+O8305/Variables!$B$5, 0))</f>
        <v>0</v>
      </c>
      <c r="R8305">
        <f>IF(O8305&gt;0, 0, IF(Q8304&gt;-O8305, 0, -O8305 - Q8304*Variables!$B$5))</f>
        <v>5.0176800244065829</v>
      </c>
      <c r="S8305">
        <f t="shared" si="778"/>
        <v>0.93419166694401767</v>
      </c>
      <c r="T8305">
        <f t="shared" si="779"/>
        <v>0</v>
      </c>
    </row>
    <row r="8306" spans="1:20" x14ac:dyDescent="0.3">
      <c r="A8306" s="3">
        <f t="shared" si="774"/>
        <v>43447</v>
      </c>
      <c r="B8306">
        <v>12</v>
      </c>
      <c r="C8306">
        <v>13</v>
      </c>
      <c r="D8306">
        <v>1</v>
      </c>
      <c r="E8306">
        <v>1</v>
      </c>
      <c r="F8306" s="1">
        <f>VLOOKUP(A8306,Weather!$A$1:$E$366, 5)</f>
        <v>0.22641509433962331</v>
      </c>
      <c r="G8306" s="1">
        <f>VLOOKUP(D8306, Winter!$A$1:$E$25, 2)</f>
        <v>281.81818181818198</v>
      </c>
      <c r="H8306" s="1">
        <f>VLOOKUP(D8306, Winter!$A$1:$E$25, 3)</f>
        <v>257.04002047196798</v>
      </c>
      <c r="I8306" s="1">
        <f>VLOOKUP(D8306, Winter!$A$1:$E$25, 5)</f>
        <v>266.355140186916</v>
      </c>
      <c r="J8306" s="1">
        <f t="shared" si="775"/>
        <v>262.65017021073345</v>
      </c>
      <c r="K8306" s="47">
        <f t="shared" si="776"/>
        <v>4.9136656541397761</v>
      </c>
      <c r="L8306" s="48">
        <f>Solar!K8323/1000*Variables!$B$3</f>
        <v>0</v>
      </c>
      <c r="M8306" s="1">
        <f>IF(E8306=1, VLOOKUP(D8306, Sheet1!$E$2:$G$26, 2), Sheet1!$G$3)</f>
        <v>0.18618000000000001</v>
      </c>
      <c r="N8306" s="1">
        <f>'Electricity Rates'!$J$3</f>
        <v>0.19270000000000001</v>
      </c>
      <c r="O8306" s="145">
        <f>L8306-K8306</f>
        <v>-4.9136656541397761</v>
      </c>
      <c r="P8306">
        <f t="shared" si="777"/>
        <v>0.94686337155273492</v>
      </c>
      <c r="Q8306">
        <f>IF(O8306&gt;0, IF(Q8305+O8306*Variables!$B$5&lt;Variables!$B$4, Q8305+O8306*Variables!$B$5, Variables!$B$4), IF(Q8305&gt;-O8306, Q8305+O8306/Variables!$B$5, 0))</f>
        <v>0</v>
      </c>
      <c r="R8306">
        <f>IF(O8306&gt;0, 0, IF(Q8305&gt;-O8306, 0, -O8306 - Q8305*Variables!$B$5))</f>
        <v>4.9136656541397761</v>
      </c>
      <c r="S8306">
        <f t="shared" si="778"/>
        <v>0.91482627148774354</v>
      </c>
      <c r="T8306">
        <f t="shared" si="779"/>
        <v>0</v>
      </c>
    </row>
    <row r="8307" spans="1:20" x14ac:dyDescent="0.3">
      <c r="A8307" s="3">
        <f t="shared" si="774"/>
        <v>43447</v>
      </c>
      <c r="B8307">
        <v>12</v>
      </c>
      <c r="C8307">
        <v>13</v>
      </c>
      <c r="D8307">
        <v>2</v>
      </c>
      <c r="E8307">
        <v>1</v>
      </c>
      <c r="F8307" s="1">
        <f>VLOOKUP(A8307,Weather!$A$1:$E$366, 5)</f>
        <v>0.22641509433962331</v>
      </c>
      <c r="G8307" s="1">
        <f>VLOOKUP(D8307, Winter!$A$1:$E$25, 2)</f>
        <v>282.10356994603501</v>
      </c>
      <c r="H8307" s="1">
        <f>VLOOKUP(D8307, Winter!$A$1:$E$25, 3)</f>
        <v>280.66066600651902</v>
      </c>
      <c r="I8307" s="1">
        <f>VLOOKUP(D8307, Winter!$A$1:$E$25, 5)</f>
        <v>285.04672897196201</v>
      </c>
      <c r="J8307" s="1">
        <f t="shared" si="775"/>
        <v>280.98736123810755</v>
      </c>
      <c r="K8307" s="47">
        <f t="shared" si="776"/>
        <v>5.2567182616150179</v>
      </c>
      <c r="L8307" s="48">
        <f>Solar!K8324/1000*Variables!$B$3</f>
        <v>0</v>
      </c>
      <c r="M8307" s="1">
        <f>IF(E8307=1, VLOOKUP(D8307, Sheet1!$E$2:$G$26, 2), Sheet1!$G$3)</f>
        <v>0.18618000000000001</v>
      </c>
      <c r="N8307" s="1">
        <f>'Electricity Rates'!$J$3</f>
        <v>0.19270000000000001</v>
      </c>
      <c r="O8307" s="145">
        <f>L8307-K8307</f>
        <v>-5.2567182616150179</v>
      </c>
      <c r="P8307">
        <f t="shared" si="777"/>
        <v>1.0129696090132141</v>
      </c>
      <c r="Q8307">
        <f>IF(O8307&gt;0, IF(Q8306+O8307*Variables!$B$5&lt;Variables!$B$4, Q8306+O8307*Variables!$B$5, Variables!$B$4), IF(Q8306&gt;-O8307, Q8306+O8307/Variables!$B$5, 0))</f>
        <v>0</v>
      </c>
      <c r="R8307">
        <f>IF(O8307&gt;0, 0, IF(Q8306&gt;-O8307, 0, -O8307 - Q8306*Variables!$B$5))</f>
        <v>5.2567182616150179</v>
      </c>
      <c r="S8307">
        <f t="shared" si="778"/>
        <v>0.97869580594748407</v>
      </c>
      <c r="T8307">
        <f t="shared" si="779"/>
        <v>0</v>
      </c>
    </row>
    <row r="8308" spans="1:20" x14ac:dyDescent="0.3">
      <c r="A8308" s="3">
        <f t="shared" si="774"/>
        <v>43447</v>
      </c>
      <c r="B8308">
        <v>12</v>
      </c>
      <c r="C8308">
        <v>13</v>
      </c>
      <c r="D8308">
        <v>3</v>
      </c>
      <c r="E8308">
        <v>1</v>
      </c>
      <c r="F8308" s="1">
        <f>VLOOKUP(A8308,Weather!$A$1:$E$366, 5)</f>
        <v>0.22641509433962331</v>
      </c>
      <c r="G8308" s="1">
        <f>VLOOKUP(D8308, Winter!$A$1:$E$25, 2)</f>
        <v>282.300747198007</v>
      </c>
      <c r="H8308" s="1">
        <f>VLOOKUP(D8308, Winter!$A$1:$E$25, 3)</f>
        <v>272.72727272727298</v>
      </c>
      <c r="I8308" s="1">
        <f>VLOOKUP(D8308, Winter!$A$1:$E$25, 5)</f>
        <v>271.02803738317698</v>
      </c>
      <c r="J8308" s="1">
        <f t="shared" si="775"/>
        <v>274.89485185272218</v>
      </c>
      <c r="K8308" s="47">
        <f t="shared" si="776"/>
        <v>5.1427394505962658</v>
      </c>
      <c r="L8308" s="48">
        <f>Solar!K8325/1000*Variables!$B$3</f>
        <v>0</v>
      </c>
      <c r="M8308" s="1">
        <f>IF(E8308=1, VLOOKUP(D8308, Sheet1!$E$2:$G$26, 2), Sheet1!$G$3)</f>
        <v>0.18618000000000001</v>
      </c>
      <c r="N8308" s="1">
        <f>'Electricity Rates'!$J$3</f>
        <v>0.19270000000000001</v>
      </c>
      <c r="O8308" s="145">
        <f>L8308-K8308</f>
        <v>-5.1427394505962658</v>
      </c>
      <c r="P8308">
        <f t="shared" si="777"/>
        <v>0.99100589212990042</v>
      </c>
      <c r="Q8308">
        <f>IF(O8308&gt;0, IF(Q8307+O8308*Variables!$B$5&lt;Variables!$B$4, Q8307+O8308*Variables!$B$5, Variables!$B$4), IF(Q8307&gt;-O8308, Q8307+O8308/Variables!$B$5, 0))</f>
        <v>0</v>
      </c>
      <c r="R8308">
        <f>IF(O8308&gt;0, 0, IF(Q8307&gt;-O8308, 0, -O8308 - Q8307*Variables!$B$5))</f>
        <v>5.1427394505962658</v>
      </c>
      <c r="S8308">
        <f t="shared" si="778"/>
        <v>0.95747523091201281</v>
      </c>
      <c r="T8308">
        <f t="shared" si="779"/>
        <v>0</v>
      </c>
    </row>
    <row r="8309" spans="1:20" x14ac:dyDescent="0.3">
      <c r="A8309" s="3">
        <f t="shared" si="774"/>
        <v>43447</v>
      </c>
      <c r="B8309">
        <v>12</v>
      </c>
      <c r="C8309">
        <v>13</v>
      </c>
      <c r="D8309">
        <v>4</v>
      </c>
      <c r="E8309">
        <v>1</v>
      </c>
      <c r="F8309" s="1">
        <f>VLOOKUP(A8309,Weather!$A$1:$E$366, 5)</f>
        <v>0.22641509433962331</v>
      </c>
      <c r="G8309" s="1">
        <f>VLOOKUP(D8309, Winter!$A$1:$E$25, 2)</f>
        <v>308.82074789439099</v>
      </c>
      <c r="H8309" s="1">
        <f>VLOOKUP(D8309, Winter!$A$1:$E$25, 3)</f>
        <v>281.81818181818198</v>
      </c>
      <c r="I8309" s="1">
        <f>VLOOKUP(D8309, Winter!$A$1:$E$25, 5)</f>
        <v>285.04672897196201</v>
      </c>
      <c r="J8309" s="1">
        <f t="shared" si="775"/>
        <v>287.93197036373874</v>
      </c>
      <c r="K8309" s="47">
        <f t="shared" si="776"/>
        <v>5.3866381749151353</v>
      </c>
      <c r="L8309" s="48">
        <f>Solar!K8326/1000*Variables!$B$3</f>
        <v>0</v>
      </c>
      <c r="M8309" s="1">
        <f>IF(E8309=1, VLOOKUP(D8309, Sheet1!$E$2:$G$26, 2), Sheet1!$G$3)</f>
        <v>0.18618000000000001</v>
      </c>
      <c r="N8309" s="1">
        <f>'Electricity Rates'!$J$3</f>
        <v>0.19270000000000001</v>
      </c>
      <c r="O8309" s="145">
        <f>L8309-K8309</f>
        <v>-5.3866381749151353</v>
      </c>
      <c r="P8309">
        <f t="shared" si="777"/>
        <v>1.0380051763061466</v>
      </c>
      <c r="Q8309">
        <f>IF(O8309&gt;0, IF(Q8308+O8309*Variables!$B$5&lt;Variables!$B$4, Q8308+O8309*Variables!$B$5, Variables!$B$4), IF(Q8308&gt;-O8309, Q8308+O8309/Variables!$B$5, 0))</f>
        <v>0</v>
      </c>
      <c r="R8309">
        <f>IF(O8309&gt;0, 0, IF(Q8308&gt;-O8309, 0, -O8309 - Q8308*Variables!$B$5))</f>
        <v>5.3866381749151353</v>
      </c>
      <c r="S8309">
        <f t="shared" si="778"/>
        <v>1.0028842954057</v>
      </c>
      <c r="T8309">
        <f t="shared" si="779"/>
        <v>0</v>
      </c>
    </row>
    <row r="8310" spans="1:20" x14ac:dyDescent="0.3">
      <c r="A8310" s="3">
        <f t="shared" si="774"/>
        <v>43447</v>
      </c>
      <c r="B8310">
        <v>12</v>
      </c>
      <c r="C8310">
        <v>13</v>
      </c>
      <c r="D8310">
        <v>5</v>
      </c>
      <c r="E8310">
        <v>1</v>
      </c>
      <c r="F8310" s="1">
        <f>VLOOKUP(A8310,Weather!$A$1:$E$366, 5)</f>
        <v>0.22641509433962331</v>
      </c>
      <c r="G8310" s="1">
        <f>VLOOKUP(D8310, Winter!$A$1:$E$25, 2)</f>
        <v>308.63160471300301</v>
      </c>
      <c r="H8310" s="1">
        <f>VLOOKUP(D8310, Winter!$A$1:$E$25, 3)</f>
        <v>300</v>
      </c>
      <c r="I8310" s="1">
        <f>VLOOKUP(D8310, Winter!$A$1:$E$25, 5)</f>
        <v>303.73831775700899</v>
      </c>
      <c r="J8310" s="1">
        <f t="shared" si="775"/>
        <v>301.95432559539694</v>
      </c>
      <c r="K8310" s="47">
        <f t="shared" si="776"/>
        <v>5.6489687313227863</v>
      </c>
      <c r="L8310" s="48">
        <f>Solar!K8327/1000*Variables!$B$3</f>
        <v>0</v>
      </c>
      <c r="M8310" s="1">
        <f>IF(E8310=1, VLOOKUP(D8310, Sheet1!$E$2:$G$26, 2), Sheet1!$G$3)</f>
        <v>0.18618000000000001</v>
      </c>
      <c r="N8310" s="1">
        <f>'Electricity Rates'!$J$3</f>
        <v>0.19270000000000001</v>
      </c>
      <c r="O8310" s="145">
        <f>L8310-K8310</f>
        <v>-5.6489687313227863</v>
      </c>
      <c r="P8310">
        <f t="shared" si="777"/>
        <v>1.088556274525901</v>
      </c>
      <c r="Q8310">
        <f>IF(O8310&gt;0, IF(Q8309+O8310*Variables!$B$5&lt;Variables!$B$4, Q8309+O8310*Variables!$B$5, Variables!$B$4), IF(Q8309&gt;-O8310, Q8309+O8310/Variables!$B$5, 0))</f>
        <v>0</v>
      </c>
      <c r="R8310">
        <f>IF(O8310&gt;0, 0, IF(Q8309&gt;-O8310, 0, -O8310 - Q8309*Variables!$B$5))</f>
        <v>5.6489687313227863</v>
      </c>
      <c r="S8310">
        <f t="shared" si="778"/>
        <v>1.0517249983976764</v>
      </c>
      <c r="T8310">
        <f t="shared" si="779"/>
        <v>0</v>
      </c>
    </row>
    <row r="8311" spans="1:20" x14ac:dyDescent="0.3">
      <c r="A8311" s="3">
        <f t="shared" si="774"/>
        <v>43447</v>
      </c>
      <c r="B8311">
        <v>12</v>
      </c>
      <c r="C8311">
        <v>13</v>
      </c>
      <c r="D8311">
        <v>6</v>
      </c>
      <c r="E8311">
        <v>1</v>
      </c>
      <c r="F8311" s="1">
        <f>VLOOKUP(A8311,Weather!$A$1:$E$366, 5)</f>
        <v>0.22641509433962331</v>
      </c>
      <c r="G8311" s="1">
        <f>VLOOKUP(D8311, Winter!$A$1:$E$25, 2)</f>
        <v>331.81818181818198</v>
      </c>
      <c r="H8311" s="1">
        <f>VLOOKUP(D8311, Winter!$A$1:$E$25, 3)</f>
        <v>317.955250948497</v>
      </c>
      <c r="I8311" s="1">
        <f>VLOOKUP(D8311, Winter!$A$1:$E$25, 5)</f>
        <v>322.42990654205602</v>
      </c>
      <c r="J8311" s="1">
        <f t="shared" si="775"/>
        <v>321.09402774918038</v>
      </c>
      <c r="K8311" s="47">
        <f t="shared" si="776"/>
        <v>6.0070347361079897</v>
      </c>
      <c r="L8311" s="48">
        <f>Solar!K8328/1000*Variables!$B$3</f>
        <v>0</v>
      </c>
      <c r="M8311" s="1">
        <f>IF(E8311=1, VLOOKUP(D8311, Sheet1!$E$2:$G$26, 2), Sheet1!$G$3)</f>
        <v>0.18618000000000001</v>
      </c>
      <c r="N8311" s="1">
        <f>'Electricity Rates'!$J$3</f>
        <v>0.19270000000000001</v>
      </c>
      <c r="O8311" s="145">
        <f>L8311-K8311</f>
        <v>-6.0070347361079897</v>
      </c>
      <c r="P8311">
        <f t="shared" si="777"/>
        <v>1.1575555936480098</v>
      </c>
      <c r="Q8311">
        <f>IF(O8311&gt;0, IF(Q8310+O8311*Variables!$B$5&lt;Variables!$B$4, Q8310+O8311*Variables!$B$5, Variables!$B$4), IF(Q8310&gt;-O8311, Q8310+O8311/Variables!$B$5, 0))</f>
        <v>0</v>
      </c>
      <c r="R8311">
        <f>IF(O8311&gt;0, 0, IF(Q8310&gt;-O8311, 0, -O8311 - Q8310*Variables!$B$5))</f>
        <v>6.0070347361079897</v>
      </c>
      <c r="S8311">
        <f t="shared" si="778"/>
        <v>1.1183897271685856</v>
      </c>
      <c r="T8311">
        <f t="shared" si="779"/>
        <v>0</v>
      </c>
    </row>
    <row r="8312" spans="1:20" x14ac:dyDescent="0.3">
      <c r="A8312" s="3">
        <f t="shared" si="774"/>
        <v>43447</v>
      </c>
      <c r="B8312">
        <v>12</v>
      </c>
      <c r="C8312">
        <v>13</v>
      </c>
      <c r="D8312">
        <v>7</v>
      </c>
      <c r="E8312">
        <v>1</v>
      </c>
      <c r="F8312" s="1">
        <f>VLOOKUP(A8312,Weather!$A$1:$E$366, 5)</f>
        <v>0.22641509433962331</v>
      </c>
      <c r="G8312" s="1">
        <f>VLOOKUP(D8312, Winter!$A$1:$E$25, 2)</f>
        <v>445.45454545454498</v>
      </c>
      <c r="H8312" s="1">
        <f>VLOOKUP(D8312, Winter!$A$1:$E$25, 3)</f>
        <v>393.94630558862502</v>
      </c>
      <c r="I8312" s="1">
        <f>VLOOKUP(D8312, Winter!$A$1:$E$25, 5)</f>
        <v>313.08411214953298</v>
      </c>
      <c r="J8312" s="1">
        <f t="shared" si="775"/>
        <v>405.60854857713525</v>
      </c>
      <c r="K8312" s="47">
        <f t="shared" si="776"/>
        <v>7.5881344092405527</v>
      </c>
      <c r="L8312" s="48">
        <f>Solar!K8329/1000*Variables!$B$3</f>
        <v>0</v>
      </c>
      <c r="M8312" s="1">
        <f>IF(E8312=1, VLOOKUP(D8312, Sheet1!$E$2:$G$26, 2), Sheet1!$G$3)</f>
        <v>0.18618000000000001</v>
      </c>
      <c r="N8312" s="1">
        <f>'Electricity Rates'!$J$3</f>
        <v>0.19270000000000001</v>
      </c>
      <c r="O8312" s="145">
        <f>L8312-K8312</f>
        <v>-7.5881344092405527</v>
      </c>
      <c r="P8312">
        <f t="shared" si="777"/>
        <v>1.4622335006606546</v>
      </c>
      <c r="Q8312">
        <f>IF(O8312&gt;0, IF(Q8311+O8312*Variables!$B$5&lt;Variables!$B$4, Q8311+O8312*Variables!$B$5, Variables!$B$4), IF(Q8311&gt;-O8312, Q8311+O8312/Variables!$B$5, 0))</f>
        <v>0</v>
      </c>
      <c r="R8312">
        <f>IF(O8312&gt;0, 0, IF(Q8311&gt;-O8312, 0, -O8312 - Q8311*Variables!$B$5))</f>
        <v>7.5881344092405527</v>
      </c>
      <c r="S8312">
        <f t="shared" si="778"/>
        <v>1.4127588643124063</v>
      </c>
      <c r="T8312">
        <f t="shared" si="779"/>
        <v>0</v>
      </c>
    </row>
    <row r="8313" spans="1:20" x14ac:dyDescent="0.3">
      <c r="A8313" s="3">
        <f t="shared" si="774"/>
        <v>43447</v>
      </c>
      <c r="B8313">
        <v>12</v>
      </c>
      <c r="C8313">
        <v>13</v>
      </c>
      <c r="D8313">
        <v>8</v>
      </c>
      <c r="E8313">
        <v>1</v>
      </c>
      <c r="F8313" s="1">
        <f>VLOOKUP(A8313,Weather!$A$1:$E$366, 5)</f>
        <v>0.22641509433962331</v>
      </c>
      <c r="G8313" s="1">
        <f>VLOOKUP(D8313, Winter!$A$1:$E$25, 2)</f>
        <v>654.54545454545405</v>
      </c>
      <c r="H8313" s="1">
        <f>VLOOKUP(D8313, Winter!$A$1:$E$25, 3)</f>
        <v>498.50910668787998</v>
      </c>
      <c r="I8313" s="1">
        <f>VLOOKUP(D8313, Winter!$A$1:$E$25, 5)</f>
        <v>294.39252336448601</v>
      </c>
      <c r="J8313" s="1">
        <f t="shared" si="775"/>
        <v>533.83809110846289</v>
      </c>
      <c r="K8313" s="47">
        <f t="shared" si="776"/>
        <v>9.9870557519402627</v>
      </c>
      <c r="L8313" s="48">
        <f>Solar!K8330/1000*Variables!$B$3</f>
        <v>1.6789999999999998</v>
      </c>
      <c r="M8313" s="1">
        <f>IF(E8313=1, VLOOKUP(D8313, Sheet1!$E$2:$G$26, 2), Sheet1!$G$3)</f>
        <v>0.18618000000000001</v>
      </c>
      <c r="N8313" s="1">
        <f>'Electricity Rates'!$J$3</f>
        <v>0.19270000000000001</v>
      </c>
      <c r="O8313" s="145">
        <f>L8313-K8313</f>
        <v>-8.3080557519402625</v>
      </c>
      <c r="P8313">
        <f t="shared" si="777"/>
        <v>1.9245056433988887</v>
      </c>
      <c r="Q8313">
        <f>IF(O8313&gt;0, IF(Q8312+O8313*Variables!$B$5&lt;Variables!$B$4, Q8312+O8313*Variables!$B$5, Variables!$B$4), IF(Q8312&gt;-O8313, Q8312+O8313/Variables!$B$5, 0))</f>
        <v>0</v>
      </c>
      <c r="R8313">
        <f>IF(O8313&gt;0, 0, IF(Q8312&gt;-O8313, 0, -O8313 - Q8312*Variables!$B$5))</f>
        <v>8.3080557519402625</v>
      </c>
      <c r="S8313">
        <f t="shared" si="778"/>
        <v>1.5467938198962381</v>
      </c>
      <c r="T8313">
        <f t="shared" si="779"/>
        <v>0</v>
      </c>
    </row>
    <row r="8314" spans="1:20" x14ac:dyDescent="0.3">
      <c r="A8314" s="3">
        <f t="shared" si="774"/>
        <v>43447</v>
      </c>
      <c r="B8314">
        <v>12</v>
      </c>
      <c r="C8314">
        <v>13</v>
      </c>
      <c r="D8314">
        <v>9</v>
      </c>
      <c r="E8314">
        <v>1</v>
      </c>
      <c r="F8314" s="1">
        <f>VLOOKUP(A8314,Weather!$A$1:$E$366, 5)</f>
        <v>0.22641509433962331</v>
      </c>
      <c r="G8314" s="1">
        <f>VLOOKUP(D8314, Winter!$A$1:$E$25, 2)</f>
        <v>801.59817351598099</v>
      </c>
      <c r="H8314" s="1">
        <f>VLOOKUP(D8314, Winter!$A$1:$E$25, 3)</f>
        <v>564.97068280688404</v>
      </c>
      <c r="I8314" s="1">
        <f>VLOOKUP(D8314, Winter!$A$1:$E$25, 5)</f>
        <v>313.08411214953298</v>
      </c>
      <c r="J8314" s="1">
        <f t="shared" si="775"/>
        <v>618.54671843913252</v>
      </c>
      <c r="K8314" s="47">
        <f t="shared" si="776"/>
        <v>11.571786774159216</v>
      </c>
      <c r="L8314" s="48">
        <f>Solar!K8331/1000*Variables!$B$3</f>
        <v>8.6716999999999995</v>
      </c>
      <c r="M8314" s="1">
        <f>IF(E8314=1, VLOOKUP(D8314, Sheet1!$E$2:$G$26, 2), Sheet1!$G$3)</f>
        <v>0.20441999999999999</v>
      </c>
      <c r="N8314" s="1">
        <f>'Electricity Rates'!$J$3</f>
        <v>0.19270000000000001</v>
      </c>
      <c r="O8314" s="145">
        <f>L8314-K8314</f>
        <v>-2.9000867741592167</v>
      </c>
      <c r="P8314">
        <f t="shared" si="777"/>
        <v>2.229883311380481</v>
      </c>
      <c r="Q8314">
        <f>IF(O8314&gt;0, IF(Q8313+O8314*Variables!$B$5&lt;Variables!$B$4, Q8313+O8314*Variables!$B$5, Variables!$B$4), IF(Q8313&gt;-O8314, Q8313+O8314/Variables!$B$5, 0))</f>
        <v>0</v>
      </c>
      <c r="R8314">
        <f>IF(O8314&gt;0, 0, IF(Q8313&gt;-O8314, 0, -O8314 - Q8313*Variables!$B$5))</f>
        <v>2.9000867741592167</v>
      </c>
      <c r="S8314">
        <f t="shared" si="778"/>
        <v>0.59283573837362702</v>
      </c>
      <c r="T8314">
        <f t="shared" si="779"/>
        <v>0</v>
      </c>
    </row>
    <row r="8315" spans="1:20" x14ac:dyDescent="0.3">
      <c r="A8315" s="3">
        <f t="shared" si="774"/>
        <v>43447</v>
      </c>
      <c r="B8315">
        <v>12</v>
      </c>
      <c r="C8315">
        <v>13</v>
      </c>
      <c r="D8315">
        <v>10</v>
      </c>
      <c r="E8315">
        <v>1</v>
      </c>
      <c r="F8315" s="1">
        <f>VLOOKUP(A8315,Weather!$A$1:$E$366, 5)</f>
        <v>0.22641509433962331</v>
      </c>
      <c r="G8315" s="1">
        <f>VLOOKUP(D8315, Winter!$A$1:$E$25, 2)</f>
        <v>929.05770029057601</v>
      </c>
      <c r="H8315" s="1">
        <f>VLOOKUP(D8315, Winter!$A$1:$E$25, 3)</f>
        <v>583.82380756350199</v>
      </c>
      <c r="I8315" s="1">
        <f>VLOOKUP(D8315, Winter!$A$1:$E$25, 5)</f>
        <v>331.77570093457899</v>
      </c>
      <c r="J8315" s="1">
        <f t="shared" si="775"/>
        <v>661.98997195453785</v>
      </c>
      <c r="K8315" s="47">
        <f t="shared" si="776"/>
        <v>12.384524197978372</v>
      </c>
      <c r="L8315" s="48">
        <f>Solar!K8332/1000*Variables!$B$3</f>
        <v>16.689799999999998</v>
      </c>
      <c r="M8315" s="1">
        <f>IF(E8315=1, VLOOKUP(D8315, Sheet1!$E$2:$G$26, 2), Sheet1!$G$3)</f>
        <v>0.20441999999999999</v>
      </c>
      <c r="N8315" s="1">
        <f>'Electricity Rates'!$J$3</f>
        <v>0.19270000000000001</v>
      </c>
      <c r="O8315" s="145">
        <f>L8315-K8315</f>
        <v>4.305275802021626</v>
      </c>
      <c r="P8315">
        <f t="shared" si="777"/>
        <v>2.3864978129504326</v>
      </c>
      <c r="Q8315">
        <f>IF(O8315&gt;0, IF(Q8314+O8315*Variables!$B$5&lt;Variables!$B$4, Q8314+O8315*Variables!$B$5, Variables!$B$4), IF(Q8314&gt;-O8315, Q8314+O8315/Variables!$B$5, 0))</f>
        <v>4.0469592539003285</v>
      </c>
      <c r="R8315">
        <f>IF(O8315&gt;0, 0, IF(Q8314&gt;-O8315, 0, -O8315 - Q8314*Variables!$B$5))</f>
        <v>0</v>
      </c>
      <c r="S8315">
        <f t="shared" si="778"/>
        <v>0</v>
      </c>
      <c r="T8315">
        <f t="shared" si="779"/>
        <v>0</v>
      </c>
    </row>
    <row r="8316" spans="1:20" x14ac:dyDescent="0.3">
      <c r="A8316" s="3">
        <f t="shared" si="774"/>
        <v>43447</v>
      </c>
      <c r="B8316">
        <v>12</v>
      </c>
      <c r="C8316">
        <v>13</v>
      </c>
      <c r="D8316">
        <v>11</v>
      </c>
      <c r="E8316">
        <v>1</v>
      </c>
      <c r="F8316" s="1">
        <f>VLOOKUP(A8316,Weather!$A$1:$E$366, 5)</f>
        <v>0.22641509433962331</v>
      </c>
      <c r="G8316" s="1">
        <f>VLOOKUP(D8316, Winter!$A$1:$E$25, 2)</f>
        <v>1001.98733914487</v>
      </c>
      <c r="H8316" s="1">
        <f>VLOOKUP(D8316, Winter!$A$1:$E$25, 3)</f>
        <v>602.66024321587895</v>
      </c>
      <c r="I8316" s="1">
        <f>VLOOKUP(D8316, Winter!$A$1:$E$25, 5)</f>
        <v>331.77570093457899</v>
      </c>
      <c r="J8316" s="1">
        <f t="shared" si="775"/>
        <v>693.07392531300923</v>
      </c>
      <c r="K8316" s="47">
        <f t="shared" si="776"/>
        <v>12.966043539427332</v>
      </c>
      <c r="L8316" s="48">
        <f>Solar!K8333/1000*Variables!$B$3</f>
        <v>21.910550000000001</v>
      </c>
      <c r="M8316" s="1">
        <f>IF(E8316=1, VLOOKUP(D8316, Sheet1!$E$2:$G$26, 2), Sheet1!$G$3)</f>
        <v>0.20441999999999999</v>
      </c>
      <c r="N8316" s="1">
        <f>'Electricity Rates'!$J$3</f>
        <v>0.19270000000000001</v>
      </c>
      <c r="O8316" s="145">
        <f>L8316-K8316</f>
        <v>8.9445064605726685</v>
      </c>
      <c r="P8316">
        <f t="shared" si="777"/>
        <v>2.498556590047647</v>
      </c>
      <c r="Q8316">
        <f>IF(O8316&gt;0, IF(Q8315+O8316*Variables!$B$5&lt;Variables!$B$4, Q8315+O8316*Variables!$B$5, Variables!$B$4), IF(Q8315&gt;-O8316, Q8315+O8316/Variables!$B$5, 0))</f>
        <v>12.454795326838635</v>
      </c>
      <c r="R8316">
        <f>IF(O8316&gt;0, 0, IF(Q8315&gt;-O8316, 0, -O8316 - Q8315*Variables!$B$5))</f>
        <v>0</v>
      </c>
      <c r="S8316">
        <f t="shared" si="778"/>
        <v>0</v>
      </c>
      <c r="T8316">
        <f t="shared" si="779"/>
        <v>0</v>
      </c>
    </row>
    <row r="8317" spans="1:20" x14ac:dyDescent="0.3">
      <c r="A8317" s="3">
        <f t="shared" si="774"/>
        <v>43447</v>
      </c>
      <c r="B8317">
        <v>12</v>
      </c>
      <c r="C8317">
        <v>13</v>
      </c>
      <c r="D8317">
        <v>12</v>
      </c>
      <c r="E8317">
        <v>1</v>
      </c>
      <c r="F8317" s="1">
        <f>VLOOKUP(A8317,Weather!$A$1:$E$366, 5)</f>
        <v>0.22641509433962331</v>
      </c>
      <c r="G8317" s="1">
        <f>VLOOKUP(D8317, Winter!$A$1:$E$25, 2)</f>
        <v>1020.36633457866</v>
      </c>
      <c r="H8317" s="1">
        <f>VLOOKUP(D8317, Winter!$A$1:$E$25, 3)</f>
        <v>602.46553699974402</v>
      </c>
      <c r="I8317" s="1">
        <f>VLOOKUP(D8317, Winter!$A$1:$E$25, 5)</f>
        <v>327.10280373831802</v>
      </c>
      <c r="J8317" s="1">
        <f t="shared" si="775"/>
        <v>697.08458550817807</v>
      </c>
      <c r="K8317" s="47">
        <f t="shared" si="776"/>
        <v>13.041075066098781</v>
      </c>
      <c r="L8317" s="48">
        <f>Solar!K8334/1000*Variables!$B$3</f>
        <v>27.115300000000005</v>
      </c>
      <c r="M8317" s="1">
        <f>IF(E8317=1, VLOOKUP(D8317, Sheet1!$E$2:$G$26, 2), Sheet1!$G$3)</f>
        <v>0.20441999999999999</v>
      </c>
      <c r="N8317" s="1">
        <f>'Electricity Rates'!$J$3</f>
        <v>0.19270000000000001</v>
      </c>
      <c r="O8317" s="145">
        <f>L8317-K8317</f>
        <v>14.074224933901224</v>
      </c>
      <c r="P8317">
        <f t="shared" si="777"/>
        <v>2.5130151652372352</v>
      </c>
      <c r="Q8317">
        <f>IF(O8317&gt;0, IF(Q8316+O8317*Variables!$B$5&lt;Variables!$B$4, Q8316+O8317*Variables!$B$5, Variables!$B$4), IF(Q8316&gt;-O8317, Q8316+O8317/Variables!$B$5, 0))</f>
        <v>25.684566764705785</v>
      </c>
      <c r="R8317">
        <f>IF(O8317&gt;0, 0, IF(Q8316&gt;-O8317, 0, -O8317 - Q8316*Variables!$B$5))</f>
        <v>0</v>
      </c>
      <c r="S8317">
        <f t="shared" si="778"/>
        <v>0</v>
      </c>
      <c r="T8317">
        <f t="shared" si="779"/>
        <v>0</v>
      </c>
    </row>
    <row r="8318" spans="1:20" x14ac:dyDescent="0.3">
      <c r="A8318" s="3">
        <f t="shared" si="774"/>
        <v>43447</v>
      </c>
      <c r="B8318">
        <v>12</v>
      </c>
      <c r="C8318">
        <v>13</v>
      </c>
      <c r="D8318">
        <v>13</v>
      </c>
      <c r="E8318">
        <v>1</v>
      </c>
      <c r="F8318" s="1">
        <f>VLOOKUP(A8318,Weather!$A$1:$E$366, 5)</f>
        <v>0.22641509433962331</v>
      </c>
      <c r="G8318" s="1">
        <f>VLOOKUP(D8318, Winter!$A$1:$E$25, 2)</f>
        <v>1065.99730178497</v>
      </c>
      <c r="H8318" s="1">
        <f>VLOOKUP(D8318, Winter!$A$1:$E$25, 3)</f>
        <v>611.78362020049099</v>
      </c>
      <c r="I8318" s="1">
        <f>VLOOKUP(D8318, Winter!$A$1:$E$25, 5)</f>
        <v>322.42990654205602</v>
      </c>
      <c r="J8318" s="1">
        <f t="shared" si="775"/>
        <v>714.62445376678841</v>
      </c>
      <c r="K8318" s="47">
        <f t="shared" si="776"/>
        <v>13.369211340182746</v>
      </c>
      <c r="L8318" s="48">
        <f>Solar!K8335/1000*Variables!$B$3</f>
        <v>26.985350000000004</v>
      </c>
      <c r="M8318" s="1">
        <f>IF(E8318=1, VLOOKUP(D8318, Sheet1!$E$2:$G$26, 2), Sheet1!$G$3)</f>
        <v>0.20441999999999999</v>
      </c>
      <c r="N8318" s="1">
        <f>'Electricity Rates'!$J$3</f>
        <v>0.19270000000000001</v>
      </c>
      <c r="O8318" s="145">
        <f>L8318-K8318</f>
        <v>13.616138659817258</v>
      </c>
      <c r="P8318">
        <f t="shared" si="777"/>
        <v>2.5762470252532155</v>
      </c>
      <c r="Q8318">
        <f>IF(O8318&gt;0, IF(Q8317+O8318*Variables!$B$5&lt;Variables!$B$4, Q8317+O8318*Variables!$B$5, Variables!$B$4), IF(Q8317&gt;-O8318, Q8317+O8318/Variables!$B$5, 0))</f>
        <v>38.483737104934008</v>
      </c>
      <c r="R8318">
        <f>IF(O8318&gt;0, 0, IF(Q8317&gt;-O8318, 0, -O8318 - Q8317*Variables!$B$5))</f>
        <v>0</v>
      </c>
      <c r="S8318">
        <f t="shared" si="778"/>
        <v>0</v>
      </c>
      <c r="T8318">
        <f t="shared" si="779"/>
        <v>0</v>
      </c>
    </row>
    <row r="8319" spans="1:20" x14ac:dyDescent="0.3">
      <c r="A8319" s="3">
        <f t="shared" si="774"/>
        <v>43447</v>
      </c>
      <c r="B8319">
        <v>12</v>
      </c>
      <c r="C8319">
        <v>13</v>
      </c>
      <c r="D8319">
        <v>14</v>
      </c>
      <c r="E8319">
        <v>1</v>
      </c>
      <c r="F8319" s="1">
        <f>VLOOKUP(A8319,Weather!$A$1:$E$366, 5)</f>
        <v>0.22641509433962331</v>
      </c>
      <c r="G8319" s="1">
        <f>VLOOKUP(D8319, Winter!$A$1:$E$25, 2)</f>
        <v>1084.3762972187601</v>
      </c>
      <c r="H8319" s="1">
        <f>VLOOKUP(D8319, Winter!$A$1:$E$25, 3)</f>
        <v>611.59447701910301</v>
      </c>
      <c r="I8319" s="1">
        <f>VLOOKUP(D8319, Winter!$A$1:$E$25, 5)</f>
        <v>303.73831775700899</v>
      </c>
      <c r="J8319" s="1">
        <f t="shared" si="775"/>
        <v>718.63941744166721</v>
      </c>
      <c r="K8319" s="47">
        <f t="shared" si="776"/>
        <v>13.444323376455339</v>
      </c>
      <c r="L8319" s="48">
        <f>Solar!K8336/1000*Variables!$B$3</f>
        <v>26.189049999999998</v>
      </c>
      <c r="M8319" s="1">
        <f>IF(E8319=1, VLOOKUP(D8319, Sheet1!$E$2:$G$26, 2), Sheet1!$G$3)</f>
        <v>0.20441999999999999</v>
      </c>
      <c r="N8319" s="1">
        <f>'Electricity Rates'!$J$3</f>
        <v>0.19270000000000001</v>
      </c>
      <c r="O8319" s="145">
        <f>L8319-K8319</f>
        <v>12.744726623544659</v>
      </c>
      <c r="P8319">
        <f t="shared" si="777"/>
        <v>2.5907211146429439</v>
      </c>
      <c r="Q8319">
        <f>IF(O8319&gt;0, IF(Q8318+O8319*Variables!$B$5&lt;Variables!$B$4, Q8318+O8319*Variables!$B$5, Variables!$B$4), IF(Q8318&gt;-O8319, Q8318+O8319/Variables!$B$5, 0))</f>
        <v>50.463780131065988</v>
      </c>
      <c r="R8319">
        <f>IF(O8319&gt;0, 0, IF(Q8318&gt;-O8319, 0, -O8319 - Q8318*Variables!$B$5))</f>
        <v>0</v>
      </c>
      <c r="S8319">
        <f t="shared" si="778"/>
        <v>0</v>
      </c>
      <c r="T8319">
        <f t="shared" si="779"/>
        <v>0</v>
      </c>
    </row>
    <row r="8320" spans="1:20" x14ac:dyDescent="0.3">
      <c r="A8320" s="3">
        <f t="shared" si="774"/>
        <v>43447</v>
      </c>
      <c r="B8320">
        <v>12</v>
      </c>
      <c r="C8320">
        <v>13</v>
      </c>
      <c r="D8320">
        <v>15</v>
      </c>
      <c r="E8320">
        <v>1</v>
      </c>
      <c r="F8320" s="1">
        <f>VLOOKUP(A8320,Weather!$A$1:$E$366, 5)</f>
        <v>0.22641509433962331</v>
      </c>
      <c r="G8320" s="1">
        <f>VLOOKUP(D8320, Winter!$A$1:$E$25, 2)</f>
        <v>1093.6540058115399</v>
      </c>
      <c r="H8320" s="1">
        <f>VLOOKUP(D8320, Winter!$A$1:$E$25, 3)</f>
        <v>601.87029228184497</v>
      </c>
      <c r="I8320" s="1">
        <f>VLOOKUP(D8320, Winter!$A$1:$E$25, 5)</f>
        <v>271.02803738317698</v>
      </c>
      <c r="J8320" s="1">
        <f t="shared" si="775"/>
        <v>713.21754817536112</v>
      </c>
      <c r="K8320" s="47">
        <f t="shared" si="776"/>
        <v>13.342890916793467</v>
      </c>
      <c r="L8320" s="48">
        <f>Solar!K8337/1000*Variables!$B$3</f>
        <v>19.3506</v>
      </c>
      <c r="M8320" s="1">
        <f>IF(E8320=1, VLOOKUP(D8320, Sheet1!$E$2:$G$26, 2), Sheet1!$G$3)</f>
        <v>0.20441999999999999</v>
      </c>
      <c r="N8320" s="1">
        <f>'Electricity Rates'!$J$3</f>
        <v>0.19270000000000001</v>
      </c>
      <c r="O8320" s="145">
        <f>L8320-K8320</f>
        <v>6.0077090832065334</v>
      </c>
      <c r="P8320">
        <f t="shared" si="777"/>
        <v>2.571175079666101</v>
      </c>
      <c r="Q8320">
        <f>IF(O8320&gt;0, IF(Q8319+O8320*Variables!$B$5&lt;Variables!$B$4, Q8319+O8320*Variables!$B$5, Variables!$B$4), IF(Q8319&gt;-O8320, Q8319+O8320/Variables!$B$5, 0))</f>
        <v>56.111026669280129</v>
      </c>
      <c r="R8320">
        <f>IF(O8320&gt;0, 0, IF(Q8319&gt;-O8320, 0, -O8320 - Q8319*Variables!$B$5))</f>
        <v>0</v>
      </c>
      <c r="S8320">
        <f t="shared" si="778"/>
        <v>0</v>
      </c>
      <c r="T8320">
        <f t="shared" si="779"/>
        <v>0</v>
      </c>
    </row>
    <row r="8321" spans="1:20" x14ac:dyDescent="0.3">
      <c r="A8321" s="3">
        <f t="shared" si="774"/>
        <v>43447</v>
      </c>
      <c r="B8321">
        <v>12</v>
      </c>
      <c r="C8321">
        <v>13</v>
      </c>
      <c r="D8321">
        <v>16</v>
      </c>
      <c r="E8321">
        <v>1</v>
      </c>
      <c r="F8321" s="1">
        <f>VLOOKUP(A8321,Weather!$A$1:$E$366, 5)</f>
        <v>0.22641509433962331</v>
      </c>
      <c r="G8321" s="1">
        <f>VLOOKUP(D8321, Winter!$A$1:$E$25, 2)</f>
        <v>1039.2953507679499</v>
      </c>
      <c r="H8321" s="1">
        <f>VLOOKUP(D8321, Winter!$A$1:$E$25, 3)</f>
        <v>558.82352941176396</v>
      </c>
      <c r="I8321" s="1">
        <f>VLOOKUP(D8321, Winter!$A$1:$E$25, 5)</f>
        <v>252.336448598131</v>
      </c>
      <c r="J8321" s="1">
        <f t="shared" si="775"/>
        <v>667.60960217165541</v>
      </c>
      <c r="K8321" s="47">
        <f t="shared" si="776"/>
        <v>12.489656374228863</v>
      </c>
      <c r="L8321" s="48">
        <f>Solar!K8338/1000*Variables!$B$3</f>
        <v>10.04945</v>
      </c>
      <c r="M8321" s="1">
        <f>IF(E8321=1, VLOOKUP(D8321, Sheet1!$E$2:$G$26, 2), Sheet1!$G$3)</f>
        <v>0.20441999999999999</v>
      </c>
      <c r="N8321" s="1">
        <f>'Electricity Rates'!$J$3</f>
        <v>0.19270000000000001</v>
      </c>
      <c r="O8321" s="145">
        <f>L8321-K8321</f>
        <v>-2.4402063742288629</v>
      </c>
      <c r="P8321">
        <f t="shared" si="777"/>
        <v>2.4067567833139019</v>
      </c>
      <c r="Q8321">
        <f>IF(O8321&gt;0, IF(Q8320+O8321*Variables!$B$5&lt;Variables!$B$4, Q8320+O8321*Variables!$B$5, Variables!$B$4), IF(Q8320&gt;-O8321, Q8320+O8321/Variables!$B$5, 0))</f>
        <v>53.515062441377083</v>
      </c>
      <c r="R8321">
        <f>IF(O8321&gt;0, 0, IF(Q8320&gt;-O8321, 0, -O8321 - Q8320*Variables!$B$5))</f>
        <v>0</v>
      </c>
      <c r="S8321">
        <f t="shared" si="778"/>
        <v>0</v>
      </c>
      <c r="T8321">
        <f t="shared" si="779"/>
        <v>0</v>
      </c>
    </row>
    <row r="8322" spans="1:20" x14ac:dyDescent="0.3">
      <c r="A8322" s="3">
        <f t="shared" si="774"/>
        <v>43447</v>
      </c>
      <c r="B8322">
        <v>12</v>
      </c>
      <c r="C8322">
        <v>13</v>
      </c>
      <c r="D8322">
        <v>17</v>
      </c>
      <c r="E8322">
        <v>1</v>
      </c>
      <c r="F8322" s="1">
        <f>VLOOKUP(A8322,Weather!$A$1:$E$366, 5)</f>
        <v>0.22641509433962331</v>
      </c>
      <c r="G8322" s="1">
        <f>VLOOKUP(D8322, Winter!$A$1:$E$25, 2)</f>
        <v>889.47696139476898</v>
      </c>
      <c r="H8322" s="1">
        <f>VLOOKUP(D8322, Winter!$A$1:$E$25, 3)</f>
        <v>506.24728802056097</v>
      </c>
      <c r="I8322" s="1">
        <f>VLOOKUP(D8322, Winter!$A$1:$E$25, 5)</f>
        <v>228.971962616822</v>
      </c>
      <c r="J8322" s="1">
        <f t="shared" si="775"/>
        <v>593.01627067132529</v>
      </c>
      <c r="K8322" s="47">
        <f t="shared" si="776"/>
        <v>11.094162547870564</v>
      </c>
      <c r="L8322" s="48">
        <f>Solar!K8339/1000*Variables!$B$3</f>
        <v>1.6617</v>
      </c>
      <c r="M8322" s="1">
        <f>IF(E8322=1, VLOOKUP(D8322, Sheet1!$E$2:$G$26, 2), Sheet1!$G$3)</f>
        <v>0.20441999999999999</v>
      </c>
      <c r="N8322" s="1">
        <f>'Electricity Rates'!$J$3</f>
        <v>0.19270000000000001</v>
      </c>
      <c r="O8322" s="145">
        <f>L8322-K8322</f>
        <v>-9.4324625478705642</v>
      </c>
      <c r="P8322">
        <f t="shared" si="777"/>
        <v>2.1378451229746576</v>
      </c>
      <c r="Q8322">
        <f>IF(O8322&gt;0, IF(Q8321+O8322*Variables!$B$5&lt;Variables!$B$4, Q8321+O8322*Variables!$B$5, Variables!$B$4), IF(Q8321&gt;-O8322, Q8321+O8322/Variables!$B$5, 0))</f>
        <v>43.480527815982867</v>
      </c>
      <c r="R8322">
        <f>IF(O8322&gt;0, 0, IF(Q8321&gt;-O8322, 0, -O8322 - Q8321*Variables!$B$5))</f>
        <v>0</v>
      </c>
      <c r="S8322">
        <f t="shared" si="778"/>
        <v>0</v>
      </c>
      <c r="T8322">
        <f t="shared" si="779"/>
        <v>0</v>
      </c>
    </row>
    <row r="8323" spans="1:20" x14ac:dyDescent="0.3">
      <c r="A8323" s="3">
        <f t="shared" ref="A8323:A8386" si="780">DATE(2018, B8323, C8323)</f>
        <v>43447</v>
      </c>
      <c r="B8323">
        <v>12</v>
      </c>
      <c r="C8323">
        <v>13</v>
      </c>
      <c r="D8323">
        <v>18</v>
      </c>
      <c r="E8323">
        <v>1</v>
      </c>
      <c r="F8323" s="1">
        <f>VLOOKUP(A8323,Weather!$A$1:$E$366, 5)</f>
        <v>0.22641509433962331</v>
      </c>
      <c r="G8323" s="1">
        <f>VLOOKUP(D8323, Winter!$A$1:$E$25, 2)</f>
        <v>689.67932752179297</v>
      </c>
      <c r="H8323" s="1">
        <f>VLOOKUP(D8323, Winter!$A$1:$E$25, 3)</f>
        <v>477.48083534529701</v>
      </c>
      <c r="I8323" s="1">
        <f>VLOOKUP(D8323, Winter!$A$1:$E$25, 5)</f>
        <v>257.009345794392</v>
      </c>
      <c r="J8323" s="1">
        <f t="shared" ref="J8323:J8386" si="781">IF(E8323=0, I8323, H8323 + (G8323-H8323)*F8323)</f>
        <v>525.5257769701642</v>
      </c>
      <c r="K8323" s="47">
        <f t="shared" ref="K8323:K8386" si="782">J8323*1000/53453</f>
        <v>9.8315487806140744</v>
      </c>
      <c r="L8323" s="48">
        <f>Solar!K8340/1000*Variables!$B$3</f>
        <v>0</v>
      </c>
      <c r="M8323" s="1">
        <f>IF(E8323=1, VLOOKUP(D8323, Sheet1!$E$2:$G$26, 2), Sheet1!$G$3)</f>
        <v>0.20441999999999999</v>
      </c>
      <c r="N8323" s="1">
        <f>'Electricity Rates'!$J$3</f>
        <v>0.19270000000000001</v>
      </c>
      <c r="O8323" s="145">
        <f>L8323-K8323</f>
        <v>-9.8315487806140744</v>
      </c>
      <c r="P8323">
        <f t="shared" ref="P8323:P8386" si="783">N8323*K8323</f>
        <v>1.8945394500243322</v>
      </c>
      <c r="Q8323">
        <f>IF(O8323&gt;0, IF(Q8322+O8323*Variables!$B$5&lt;Variables!$B$4, Q8322+O8323*Variables!$B$5, Variables!$B$4), IF(Q8322&gt;-O8323, Q8322+O8323/Variables!$B$5, 0))</f>
        <v>33.021433368521087</v>
      </c>
      <c r="R8323">
        <f>IF(O8323&gt;0, 0, IF(Q8322&gt;-O8323, 0, -O8323 - Q8322*Variables!$B$5))</f>
        <v>0</v>
      </c>
      <c r="S8323">
        <f t="shared" ref="S8323:S8386" si="784">R8323*M8323</f>
        <v>0</v>
      </c>
      <c r="T8323">
        <f t="shared" ref="T8323:T8386" si="785">IF(AND(R8323&gt;0, M8323&gt;0.3), 1, 0)</f>
        <v>0</v>
      </c>
    </row>
    <row r="8324" spans="1:20" x14ac:dyDescent="0.3">
      <c r="A8324" s="3">
        <f t="shared" si="780"/>
        <v>43447</v>
      </c>
      <c r="B8324">
        <v>12</v>
      </c>
      <c r="C8324">
        <v>13</v>
      </c>
      <c r="D8324">
        <v>19</v>
      </c>
      <c r="E8324">
        <v>1</v>
      </c>
      <c r="F8324" s="1">
        <f>VLOOKUP(A8324,Weather!$A$1:$E$366, 5)</f>
        <v>0.22641509433962331</v>
      </c>
      <c r="G8324" s="1">
        <f>VLOOKUP(D8324, Winter!$A$1:$E$25, 2)</f>
        <v>503.50249066002402</v>
      </c>
      <c r="H8324" s="1">
        <f>VLOOKUP(D8324, Winter!$A$1:$E$25, 3)</f>
        <v>367.75553800108997</v>
      </c>
      <c r="I8324" s="1">
        <f>VLOOKUP(D8324, Winter!$A$1:$E$25, 5)</f>
        <v>266.355140186916</v>
      </c>
      <c r="J8324" s="1">
        <f t="shared" si="781"/>
        <v>398.49069709367893</v>
      </c>
      <c r="K8324" s="47">
        <f t="shared" si="782"/>
        <v>7.4549734737746975</v>
      </c>
      <c r="L8324" s="48">
        <f>Solar!K8341/1000*Variables!$B$3</f>
        <v>0</v>
      </c>
      <c r="M8324" s="1">
        <f>IF(E8324=1, VLOOKUP(D8324, Sheet1!$E$2:$G$26, 2), Sheet1!$G$3)</f>
        <v>0.20441999999999999</v>
      </c>
      <c r="N8324" s="1">
        <f>'Electricity Rates'!$J$3</f>
        <v>0.19270000000000001</v>
      </c>
      <c r="O8324" s="145">
        <f>L8324-K8324</f>
        <v>-7.4549734737746975</v>
      </c>
      <c r="P8324">
        <f t="shared" si="783"/>
        <v>1.4365733883963843</v>
      </c>
      <c r="Q8324">
        <f>IF(O8324&gt;0, IF(Q8323+O8324*Variables!$B$5&lt;Variables!$B$4, Q8323+O8324*Variables!$B$5, Variables!$B$4), IF(Q8323&gt;-O8324, Q8323+O8324/Variables!$B$5, 0))</f>
        <v>25.090610524079921</v>
      </c>
      <c r="R8324">
        <f>IF(O8324&gt;0, 0, IF(Q8323&gt;-O8324, 0, -O8324 - Q8323*Variables!$B$5))</f>
        <v>0</v>
      </c>
      <c r="S8324">
        <f t="shared" si="784"/>
        <v>0</v>
      </c>
      <c r="T8324">
        <f t="shared" si="785"/>
        <v>0</v>
      </c>
    </row>
    <row r="8325" spans="1:20" x14ac:dyDescent="0.3">
      <c r="A8325" s="3">
        <f t="shared" si="780"/>
        <v>43447</v>
      </c>
      <c r="B8325">
        <v>12</v>
      </c>
      <c r="C8325">
        <v>13</v>
      </c>
      <c r="D8325">
        <v>20</v>
      </c>
      <c r="E8325">
        <v>1</v>
      </c>
      <c r="F8325" s="1">
        <f>VLOOKUP(A8325,Weather!$A$1:$E$366, 5)</f>
        <v>0.22641509433962331</v>
      </c>
      <c r="G8325" s="1">
        <f>VLOOKUP(D8325, Winter!$A$1:$E$25, 2)</f>
        <v>385.507471980074</v>
      </c>
      <c r="H8325" s="1">
        <f>VLOOKUP(D8325, Winter!$A$1:$E$25, 3)</f>
        <v>329.45960680470398</v>
      </c>
      <c r="I8325" s="1">
        <f>VLOOKUP(D8325, Winter!$A$1:$E$25, 5)</f>
        <v>275.70093457943898</v>
      </c>
      <c r="J8325" s="1">
        <f t="shared" si="781"/>
        <v>342.14968948591985</v>
      </c>
      <c r="K8325" s="47">
        <f t="shared" si="782"/>
        <v>6.4009445585078453</v>
      </c>
      <c r="L8325" s="48">
        <f>Solar!K8342/1000*Variables!$B$3</f>
        <v>0</v>
      </c>
      <c r="M8325" s="1">
        <f>IF(E8325=1, VLOOKUP(D8325, Sheet1!$E$2:$G$26, 2), Sheet1!$G$3)</f>
        <v>0.20441999999999999</v>
      </c>
      <c r="N8325" s="1">
        <f>'Electricity Rates'!$J$3</f>
        <v>0.19270000000000001</v>
      </c>
      <c r="O8325" s="145">
        <f>L8325-K8325</f>
        <v>-6.4009445585078453</v>
      </c>
      <c r="P8325">
        <f t="shared" si="783"/>
        <v>1.2334620164244618</v>
      </c>
      <c r="Q8325">
        <f>IF(O8325&gt;0, IF(Q8324+O8325*Variables!$B$5&lt;Variables!$B$4, Q8324+O8325*Variables!$B$5, Variables!$B$4), IF(Q8324&gt;-O8325, Q8324+O8325/Variables!$B$5, 0))</f>
        <v>18.281095036305615</v>
      </c>
      <c r="R8325">
        <f>IF(O8325&gt;0, 0, IF(Q8324&gt;-O8325, 0, -O8325 - Q8324*Variables!$B$5))</f>
        <v>0</v>
      </c>
      <c r="S8325">
        <f t="shared" si="784"/>
        <v>0</v>
      </c>
      <c r="T8325">
        <f t="shared" si="785"/>
        <v>0</v>
      </c>
    </row>
    <row r="8326" spans="1:20" x14ac:dyDescent="0.3">
      <c r="A8326" s="3">
        <f t="shared" si="780"/>
        <v>43447</v>
      </c>
      <c r="B8326">
        <v>12</v>
      </c>
      <c r="C8326">
        <v>13</v>
      </c>
      <c r="D8326">
        <v>21</v>
      </c>
      <c r="E8326">
        <v>1</v>
      </c>
      <c r="F8326" s="1">
        <f>VLOOKUP(A8326,Weather!$A$1:$E$366, 5)</f>
        <v>0.22641509433962331</v>
      </c>
      <c r="G8326" s="1">
        <f>VLOOKUP(D8326, Winter!$A$1:$E$25, 2)</f>
        <v>340.23972602739599</v>
      </c>
      <c r="H8326" s="1">
        <f>VLOOKUP(D8326, Winter!$A$1:$E$25, 3)</f>
        <v>286.390591795636</v>
      </c>
      <c r="I8326" s="1">
        <f>VLOOKUP(D8326, Winter!$A$1:$E$25, 5)</f>
        <v>289.71962616822401</v>
      </c>
      <c r="J8326" s="1">
        <f t="shared" si="781"/>
        <v>298.58284860282697</v>
      </c>
      <c r="K8326" s="47">
        <f t="shared" si="782"/>
        <v>5.585895059263783</v>
      </c>
      <c r="L8326" s="48">
        <f>Solar!K8343/1000*Variables!$B$3</f>
        <v>0</v>
      </c>
      <c r="M8326" s="1">
        <f>IF(E8326=1, VLOOKUP(D8326, Sheet1!$E$2:$G$26, 2), Sheet1!$G$3)</f>
        <v>0.20441999999999999</v>
      </c>
      <c r="N8326" s="1">
        <f>'Electricity Rates'!$J$3</f>
        <v>0.19270000000000001</v>
      </c>
      <c r="O8326" s="145">
        <f>L8326-K8326</f>
        <v>-5.585895059263783</v>
      </c>
      <c r="P8326">
        <f t="shared" si="783"/>
        <v>1.076401977920131</v>
      </c>
      <c r="Q8326">
        <f>IF(O8326&gt;0, IF(Q8325+O8326*Variables!$B$5&lt;Variables!$B$4, Q8325+O8326*Variables!$B$5, Variables!$B$4), IF(Q8325&gt;-O8326, Q8325+O8326/Variables!$B$5, 0))</f>
        <v>12.338653483897335</v>
      </c>
      <c r="R8326">
        <f>IF(O8326&gt;0, 0, IF(Q8325&gt;-O8326, 0, -O8326 - Q8325*Variables!$B$5))</f>
        <v>0</v>
      </c>
      <c r="S8326">
        <f t="shared" si="784"/>
        <v>0</v>
      </c>
      <c r="T8326">
        <f t="shared" si="785"/>
        <v>0</v>
      </c>
    </row>
    <row r="8327" spans="1:20" x14ac:dyDescent="0.3">
      <c r="A8327" s="3">
        <f t="shared" si="780"/>
        <v>43447</v>
      </c>
      <c r="B8327">
        <v>12</v>
      </c>
      <c r="C8327">
        <v>13</v>
      </c>
      <c r="D8327">
        <v>22</v>
      </c>
      <c r="E8327">
        <v>1</v>
      </c>
      <c r="F8327" s="1">
        <f>VLOOKUP(A8327,Weather!$A$1:$E$366, 5)</f>
        <v>0.22641509433962331</v>
      </c>
      <c r="G8327" s="1">
        <f>VLOOKUP(D8327, Winter!$A$1:$E$25, 2)</f>
        <v>300</v>
      </c>
      <c r="H8327" s="1">
        <f>VLOOKUP(D8327, Winter!$A$1:$E$25, 3)</f>
        <v>271.915575384683</v>
      </c>
      <c r="I8327" s="1">
        <f>VLOOKUP(D8327, Winter!$A$1:$E$25, 5)</f>
        <v>285.04672897196201</v>
      </c>
      <c r="J8327" s="1">
        <f t="shared" si="781"/>
        <v>278.27431303343405</v>
      </c>
      <c r="K8327" s="47">
        <f t="shared" si="782"/>
        <v>5.2059624910376225</v>
      </c>
      <c r="L8327" s="48">
        <f>Solar!K8344/1000*Variables!$B$3</f>
        <v>0</v>
      </c>
      <c r="M8327" s="1">
        <f>IF(E8327=1, VLOOKUP(D8327, Sheet1!$E$2:$G$26, 2), Sheet1!$G$3)</f>
        <v>0.18618000000000001</v>
      </c>
      <c r="N8327" s="1">
        <f>'Electricity Rates'!$J$3</f>
        <v>0.19270000000000001</v>
      </c>
      <c r="O8327" s="145">
        <f>L8327-K8327</f>
        <v>-5.2059624910376225</v>
      </c>
      <c r="P8327">
        <f t="shared" si="783"/>
        <v>1.0031889720229499</v>
      </c>
      <c r="Q8327">
        <f>IF(O8327&gt;0, IF(Q8326+O8327*Variables!$B$5&lt;Variables!$B$4, Q8326+O8327*Variables!$B$5, Variables!$B$4), IF(Q8326&gt;-O8327, Q8326+O8327/Variables!$B$5, 0))</f>
        <v>6.8003955147083746</v>
      </c>
      <c r="R8327">
        <f>IF(O8327&gt;0, 0, IF(Q8326&gt;-O8327, 0, -O8327 - Q8326*Variables!$B$5))</f>
        <v>0</v>
      </c>
      <c r="S8327">
        <f t="shared" si="784"/>
        <v>0</v>
      </c>
      <c r="T8327">
        <f t="shared" si="785"/>
        <v>0</v>
      </c>
    </row>
    <row r="8328" spans="1:20" x14ac:dyDescent="0.3">
      <c r="A8328" s="3">
        <f t="shared" si="780"/>
        <v>43447</v>
      </c>
      <c r="B8328">
        <v>12</v>
      </c>
      <c r="C8328">
        <v>13</v>
      </c>
      <c r="D8328">
        <v>23</v>
      </c>
      <c r="E8328">
        <v>1</v>
      </c>
      <c r="F8328" s="1">
        <f>VLOOKUP(A8328,Weather!$A$1:$E$366, 5)</f>
        <v>0.22641509433962331</v>
      </c>
      <c r="G8328" s="1">
        <f>VLOOKUP(D8328, Winter!$A$1:$E$25, 2)</f>
        <v>290.90909090909099</v>
      </c>
      <c r="H8328" s="1">
        <f>VLOOKUP(D8328, Winter!$A$1:$E$25, 3)</f>
        <v>266.95334839061297</v>
      </c>
      <c r="I8328" s="1">
        <f>VLOOKUP(D8328, Winter!$A$1:$E$25, 5)</f>
        <v>285.04672897196201</v>
      </c>
      <c r="J8328" s="1">
        <f t="shared" si="781"/>
        <v>272.3772900929099</v>
      </c>
      <c r="K8328" s="47">
        <f t="shared" si="782"/>
        <v>5.0956408450958763</v>
      </c>
      <c r="L8328" s="48">
        <f>Solar!K8345/1000*Variables!$B$3</f>
        <v>0</v>
      </c>
      <c r="M8328" s="1">
        <f>IF(E8328=1, VLOOKUP(D8328, Sheet1!$E$2:$G$26, 2), Sheet1!$G$3)</f>
        <v>0.18618000000000001</v>
      </c>
      <c r="N8328" s="1">
        <f>'Electricity Rates'!$J$3</f>
        <v>0.19270000000000001</v>
      </c>
      <c r="O8328" s="145">
        <f>L8328-K8328</f>
        <v>-5.0956408450958763</v>
      </c>
      <c r="P8328">
        <f t="shared" si="783"/>
        <v>0.98192999084997545</v>
      </c>
      <c r="Q8328">
        <f>IF(O8328&gt;0, IF(Q8327+O8328*Variables!$B$5&lt;Variables!$B$4, Q8327+O8328*Variables!$B$5, Variables!$B$4), IF(Q8327&gt;-O8328, Q8327+O8328/Variables!$B$5, 0))</f>
        <v>1.3795009986489317</v>
      </c>
      <c r="R8328">
        <f>IF(O8328&gt;0, 0, IF(Q8327&gt;-O8328, 0, -O8328 - Q8327*Variables!$B$5))</f>
        <v>0</v>
      </c>
      <c r="S8328">
        <f t="shared" si="784"/>
        <v>0</v>
      </c>
      <c r="T8328">
        <f t="shared" si="785"/>
        <v>0</v>
      </c>
    </row>
    <row r="8329" spans="1:20" x14ac:dyDescent="0.3">
      <c r="A8329" s="3">
        <f t="shared" si="780"/>
        <v>43447</v>
      </c>
      <c r="B8329">
        <v>12</v>
      </c>
      <c r="C8329">
        <v>13</v>
      </c>
      <c r="D8329">
        <v>24</v>
      </c>
      <c r="E8329">
        <v>1</v>
      </c>
      <c r="F8329" s="1">
        <f>VLOOKUP(A8329,Weather!$A$1:$E$366, 5)</f>
        <v>0.22641509433962331</v>
      </c>
      <c r="G8329" s="1">
        <f>VLOOKUP(D8329, Winter!$A$1:$E$25, 2)</f>
        <v>272.72727272727298</v>
      </c>
      <c r="H8329" s="1">
        <f>VLOOKUP(D8329, Winter!$A$1:$E$25, 3)</f>
        <v>266.74195307023803</v>
      </c>
      <c r="I8329" s="1">
        <f>VLOOKUP(D8329, Winter!$A$1:$E$25, 5)</f>
        <v>285.04672897196201</v>
      </c>
      <c r="J8329" s="1">
        <f t="shared" si="781"/>
        <v>268.09711978503839</v>
      </c>
      <c r="K8329" s="47">
        <f t="shared" si="782"/>
        <v>5.0155673168023949</v>
      </c>
      <c r="L8329" s="48">
        <f>Solar!K8346/1000*Variables!$B$3</f>
        <v>0</v>
      </c>
      <c r="M8329" s="1">
        <f>IF(E8329=1, VLOOKUP(D8329, Sheet1!$E$2:$G$26, 2), Sheet1!$G$3)</f>
        <v>0.18618000000000001</v>
      </c>
      <c r="N8329" s="1">
        <f>'Electricity Rates'!$J$3</f>
        <v>0.19270000000000001</v>
      </c>
      <c r="O8329" s="145">
        <f>L8329-K8329</f>
        <v>-5.0155673168023949</v>
      </c>
      <c r="P8329">
        <f t="shared" si="783"/>
        <v>0.96649982194782158</v>
      </c>
      <c r="Q8329">
        <f>IF(O8329&gt;0, IF(Q8328+O8329*Variables!$B$5&lt;Variables!$B$4, Q8328+O8329*Variables!$B$5, Variables!$B$4), IF(Q8328&gt;-O8329, Q8328+O8329/Variables!$B$5, 0))</f>
        <v>0</v>
      </c>
      <c r="R8329">
        <f>IF(O8329&gt;0, 0, IF(Q8328&gt;-O8329, 0, -O8329 - Q8328*Variables!$B$5))</f>
        <v>3.7188363780723992</v>
      </c>
      <c r="S8329">
        <f t="shared" si="784"/>
        <v>0.69237295686951927</v>
      </c>
      <c r="T8329">
        <f t="shared" si="785"/>
        <v>0</v>
      </c>
    </row>
    <row r="8330" spans="1:20" x14ac:dyDescent="0.3">
      <c r="A8330" s="3">
        <f t="shared" si="780"/>
        <v>43448</v>
      </c>
      <c r="B8330">
        <v>12</v>
      </c>
      <c r="C8330">
        <v>14</v>
      </c>
      <c r="D8330">
        <v>1</v>
      </c>
      <c r="E8330">
        <v>1</v>
      </c>
      <c r="F8330" s="1">
        <f>VLOOKUP(A8330,Weather!$A$1:$E$366, 5)</f>
        <v>0.18867924528301896</v>
      </c>
      <c r="G8330" s="1">
        <f>VLOOKUP(D8330, Winter!$A$1:$E$25, 2)</f>
        <v>281.81818181818198</v>
      </c>
      <c r="H8330" s="1">
        <f>VLOOKUP(D8330, Winter!$A$1:$E$25, 3)</f>
        <v>257.04002047196798</v>
      </c>
      <c r="I8330" s="1">
        <f>VLOOKUP(D8330, Winter!$A$1:$E$25, 5)</f>
        <v>266.355140186916</v>
      </c>
      <c r="J8330" s="1">
        <f t="shared" si="781"/>
        <v>261.7151452542725</v>
      </c>
      <c r="K8330" s="47">
        <f t="shared" si="782"/>
        <v>4.8961731849339136</v>
      </c>
      <c r="L8330" s="48">
        <f>Solar!K8347/1000*Variables!$B$3</f>
        <v>0</v>
      </c>
      <c r="M8330" s="1">
        <f>IF(E8330=1, VLOOKUP(D8330, Sheet1!$E$2:$G$26, 2), Sheet1!$G$3)</f>
        <v>0.18618000000000001</v>
      </c>
      <c r="N8330" s="1">
        <f>'Electricity Rates'!$J$3</f>
        <v>0.19270000000000001</v>
      </c>
      <c r="O8330" s="145">
        <f>L8330-K8330</f>
        <v>-4.8961731849339136</v>
      </c>
      <c r="P8330">
        <f t="shared" si="783"/>
        <v>0.94349257273676523</v>
      </c>
      <c r="Q8330">
        <f>IF(O8330&gt;0, IF(Q8329+O8330*Variables!$B$5&lt;Variables!$B$4, Q8329+O8330*Variables!$B$5, Variables!$B$4), IF(Q8329&gt;-O8330, Q8329+O8330/Variables!$B$5, 0))</f>
        <v>0</v>
      </c>
      <c r="R8330">
        <f>IF(O8330&gt;0, 0, IF(Q8329&gt;-O8330, 0, -O8330 - Q8329*Variables!$B$5))</f>
        <v>4.8961731849339136</v>
      </c>
      <c r="S8330">
        <f t="shared" si="784"/>
        <v>0.91156952357099608</v>
      </c>
      <c r="T8330">
        <f t="shared" si="785"/>
        <v>0</v>
      </c>
    </row>
    <row r="8331" spans="1:20" x14ac:dyDescent="0.3">
      <c r="A8331" s="3">
        <f t="shared" si="780"/>
        <v>43448</v>
      </c>
      <c r="B8331">
        <v>12</v>
      </c>
      <c r="C8331">
        <v>14</v>
      </c>
      <c r="D8331">
        <v>2</v>
      </c>
      <c r="E8331">
        <v>1</v>
      </c>
      <c r="F8331" s="1">
        <f>VLOOKUP(A8331,Weather!$A$1:$E$366, 5)</f>
        <v>0.18867924528301896</v>
      </c>
      <c r="G8331" s="1">
        <f>VLOOKUP(D8331, Winter!$A$1:$E$25, 2)</f>
        <v>282.10356994603501</v>
      </c>
      <c r="H8331" s="1">
        <f>VLOOKUP(D8331, Winter!$A$1:$E$25, 3)</f>
        <v>280.66066600651902</v>
      </c>
      <c r="I8331" s="1">
        <f>VLOOKUP(D8331, Winter!$A$1:$E$25, 5)</f>
        <v>285.04672897196201</v>
      </c>
      <c r="J8331" s="1">
        <f t="shared" si="781"/>
        <v>280.93291203284281</v>
      </c>
      <c r="K8331" s="47">
        <f t="shared" si="782"/>
        <v>5.2556996245831442</v>
      </c>
      <c r="L8331" s="48">
        <f>Solar!K8348/1000*Variables!$B$3</f>
        <v>0</v>
      </c>
      <c r="M8331" s="1">
        <f>IF(E8331=1, VLOOKUP(D8331, Sheet1!$E$2:$G$26, 2), Sheet1!$G$3)</f>
        <v>0.18618000000000001</v>
      </c>
      <c r="N8331" s="1">
        <f>'Electricity Rates'!$J$3</f>
        <v>0.19270000000000001</v>
      </c>
      <c r="O8331" s="145">
        <f>L8331-K8331</f>
        <v>-5.2556996245831442</v>
      </c>
      <c r="P8331">
        <f t="shared" si="783"/>
        <v>1.012773317657172</v>
      </c>
      <c r="Q8331">
        <f>IF(O8331&gt;0, IF(Q8330+O8331*Variables!$B$5&lt;Variables!$B$4, Q8330+O8331*Variables!$B$5, Variables!$B$4), IF(Q8330&gt;-O8331, Q8330+O8331/Variables!$B$5, 0))</f>
        <v>0</v>
      </c>
      <c r="R8331">
        <f>IF(O8331&gt;0, 0, IF(Q8330&gt;-O8331, 0, -O8331 - Q8330*Variables!$B$5))</f>
        <v>5.2556996245831442</v>
      </c>
      <c r="S8331">
        <f t="shared" si="784"/>
        <v>0.97850615610488989</v>
      </c>
      <c r="T8331">
        <f t="shared" si="785"/>
        <v>0</v>
      </c>
    </row>
    <row r="8332" spans="1:20" x14ac:dyDescent="0.3">
      <c r="A8332" s="3">
        <f t="shared" si="780"/>
        <v>43448</v>
      </c>
      <c r="B8332">
        <v>12</v>
      </c>
      <c r="C8332">
        <v>14</v>
      </c>
      <c r="D8332">
        <v>3</v>
      </c>
      <c r="E8332">
        <v>1</v>
      </c>
      <c r="F8332" s="1">
        <f>VLOOKUP(A8332,Weather!$A$1:$E$366, 5)</f>
        <v>0.18867924528301896</v>
      </c>
      <c r="G8332" s="1">
        <f>VLOOKUP(D8332, Winter!$A$1:$E$25, 2)</f>
        <v>282.300747198007</v>
      </c>
      <c r="H8332" s="1">
        <f>VLOOKUP(D8332, Winter!$A$1:$E$25, 3)</f>
        <v>272.72727272727298</v>
      </c>
      <c r="I8332" s="1">
        <f>VLOOKUP(D8332, Winter!$A$1:$E$25, 5)</f>
        <v>271.02803738317698</v>
      </c>
      <c r="J8332" s="1">
        <f t="shared" si="781"/>
        <v>274.53358866514731</v>
      </c>
      <c r="K8332" s="47">
        <f t="shared" si="782"/>
        <v>5.135980930259243</v>
      </c>
      <c r="L8332" s="48">
        <f>Solar!K8349/1000*Variables!$B$3</f>
        <v>0</v>
      </c>
      <c r="M8332" s="1">
        <f>IF(E8332=1, VLOOKUP(D8332, Sheet1!$E$2:$G$26, 2), Sheet1!$G$3)</f>
        <v>0.18618000000000001</v>
      </c>
      <c r="N8332" s="1">
        <f>'Electricity Rates'!$J$3</f>
        <v>0.19270000000000001</v>
      </c>
      <c r="O8332" s="145">
        <f>L8332-K8332</f>
        <v>-5.135980930259243</v>
      </c>
      <c r="P8332">
        <f t="shared" si="783"/>
        <v>0.98970352526095617</v>
      </c>
      <c r="Q8332">
        <f>IF(O8332&gt;0, IF(Q8331+O8332*Variables!$B$5&lt;Variables!$B$4, Q8331+O8332*Variables!$B$5, Variables!$B$4), IF(Q8331&gt;-O8332, Q8331+O8332/Variables!$B$5, 0))</f>
        <v>0</v>
      </c>
      <c r="R8332">
        <f>IF(O8332&gt;0, 0, IF(Q8331&gt;-O8332, 0, -O8332 - Q8331*Variables!$B$5))</f>
        <v>5.135980930259243</v>
      </c>
      <c r="S8332">
        <f t="shared" si="784"/>
        <v>0.95621692959566595</v>
      </c>
      <c r="T8332">
        <f t="shared" si="785"/>
        <v>0</v>
      </c>
    </row>
    <row r="8333" spans="1:20" x14ac:dyDescent="0.3">
      <c r="A8333" s="3">
        <f t="shared" si="780"/>
        <v>43448</v>
      </c>
      <c r="B8333">
        <v>12</v>
      </c>
      <c r="C8333">
        <v>14</v>
      </c>
      <c r="D8333">
        <v>4</v>
      </c>
      <c r="E8333">
        <v>1</v>
      </c>
      <c r="F8333" s="1">
        <f>VLOOKUP(A8333,Weather!$A$1:$E$366, 5)</f>
        <v>0.18867924528301896</v>
      </c>
      <c r="G8333" s="1">
        <f>VLOOKUP(D8333, Winter!$A$1:$E$25, 2)</f>
        <v>308.82074789439099</v>
      </c>
      <c r="H8333" s="1">
        <f>VLOOKUP(D8333, Winter!$A$1:$E$25, 3)</f>
        <v>281.81818181818198</v>
      </c>
      <c r="I8333" s="1">
        <f>VLOOKUP(D8333, Winter!$A$1:$E$25, 5)</f>
        <v>285.04672897196201</v>
      </c>
      <c r="J8333" s="1">
        <f t="shared" si="781"/>
        <v>286.91300560614593</v>
      </c>
      <c r="K8333" s="47">
        <f t="shared" si="782"/>
        <v>5.3675753579059347</v>
      </c>
      <c r="L8333" s="48">
        <f>Solar!K8350/1000*Variables!$B$3</f>
        <v>0</v>
      </c>
      <c r="M8333" s="1">
        <f>IF(E8333=1, VLOOKUP(D8333, Sheet1!$E$2:$G$26, 2), Sheet1!$G$3)</f>
        <v>0.18618000000000001</v>
      </c>
      <c r="N8333" s="1">
        <f>'Electricity Rates'!$J$3</f>
        <v>0.19270000000000001</v>
      </c>
      <c r="O8333" s="145">
        <f>L8333-K8333</f>
        <v>-5.3675753579059347</v>
      </c>
      <c r="P8333">
        <f t="shared" si="783"/>
        <v>1.0343317714684737</v>
      </c>
      <c r="Q8333">
        <f>IF(O8333&gt;0, IF(Q8332+O8333*Variables!$B$5&lt;Variables!$B$4, Q8332+O8333*Variables!$B$5, Variables!$B$4), IF(Q8332&gt;-O8333, Q8332+O8333/Variables!$B$5, 0))</f>
        <v>0</v>
      </c>
      <c r="R8333">
        <f>IF(O8333&gt;0, 0, IF(Q8332&gt;-O8333, 0, -O8333 - Q8332*Variables!$B$5))</f>
        <v>5.3675753579059347</v>
      </c>
      <c r="S8333">
        <f t="shared" si="784"/>
        <v>0.99933518013492695</v>
      </c>
      <c r="T8333">
        <f t="shared" si="785"/>
        <v>0</v>
      </c>
    </row>
    <row r="8334" spans="1:20" x14ac:dyDescent="0.3">
      <c r="A8334" s="3">
        <f t="shared" si="780"/>
        <v>43448</v>
      </c>
      <c r="B8334">
        <v>12</v>
      </c>
      <c r="C8334">
        <v>14</v>
      </c>
      <c r="D8334">
        <v>5</v>
      </c>
      <c r="E8334">
        <v>1</v>
      </c>
      <c r="F8334" s="1">
        <f>VLOOKUP(A8334,Weather!$A$1:$E$366, 5)</f>
        <v>0.18867924528301896</v>
      </c>
      <c r="G8334" s="1">
        <f>VLOOKUP(D8334, Winter!$A$1:$E$25, 2)</f>
        <v>308.63160471300301</v>
      </c>
      <c r="H8334" s="1">
        <f>VLOOKUP(D8334, Winter!$A$1:$E$25, 3)</f>
        <v>300</v>
      </c>
      <c r="I8334" s="1">
        <f>VLOOKUP(D8334, Winter!$A$1:$E$25, 5)</f>
        <v>303.73831775700899</v>
      </c>
      <c r="J8334" s="1">
        <f t="shared" si="781"/>
        <v>301.62860466283075</v>
      </c>
      <c r="K8334" s="47">
        <f t="shared" si="782"/>
        <v>5.642875136340912</v>
      </c>
      <c r="L8334" s="48">
        <f>Solar!K8351/1000*Variables!$B$3</f>
        <v>0</v>
      </c>
      <c r="M8334" s="1">
        <f>IF(E8334=1, VLOOKUP(D8334, Sheet1!$E$2:$G$26, 2), Sheet1!$G$3)</f>
        <v>0.18618000000000001</v>
      </c>
      <c r="N8334" s="1">
        <f>'Electricity Rates'!$J$3</f>
        <v>0.19270000000000001</v>
      </c>
      <c r="O8334" s="145">
        <f>L8334-K8334</f>
        <v>-5.642875136340912</v>
      </c>
      <c r="P8334">
        <f t="shared" si="783"/>
        <v>1.0873820387728939</v>
      </c>
      <c r="Q8334">
        <f>IF(O8334&gt;0, IF(Q8333+O8334*Variables!$B$5&lt;Variables!$B$4, Q8333+O8334*Variables!$B$5, Variables!$B$4), IF(Q8333&gt;-O8334, Q8333+O8334/Variables!$B$5, 0))</f>
        <v>0</v>
      </c>
      <c r="R8334">
        <f>IF(O8334&gt;0, 0, IF(Q8333&gt;-O8334, 0, -O8334 - Q8333*Variables!$B$5))</f>
        <v>5.642875136340912</v>
      </c>
      <c r="S8334">
        <f t="shared" si="784"/>
        <v>1.0505904928839511</v>
      </c>
      <c r="T8334">
        <f t="shared" si="785"/>
        <v>0</v>
      </c>
    </row>
    <row r="8335" spans="1:20" x14ac:dyDescent="0.3">
      <c r="A8335" s="3">
        <f t="shared" si="780"/>
        <v>43448</v>
      </c>
      <c r="B8335">
        <v>12</v>
      </c>
      <c r="C8335">
        <v>14</v>
      </c>
      <c r="D8335">
        <v>6</v>
      </c>
      <c r="E8335">
        <v>1</v>
      </c>
      <c r="F8335" s="1">
        <f>VLOOKUP(A8335,Weather!$A$1:$E$366, 5)</f>
        <v>0.18867924528301896</v>
      </c>
      <c r="G8335" s="1">
        <f>VLOOKUP(D8335, Winter!$A$1:$E$25, 2)</f>
        <v>331.81818181818198</v>
      </c>
      <c r="H8335" s="1">
        <f>VLOOKUP(D8335, Winter!$A$1:$E$25, 3)</f>
        <v>317.955250948497</v>
      </c>
      <c r="I8335" s="1">
        <f>VLOOKUP(D8335, Winter!$A$1:$E$25, 5)</f>
        <v>322.42990654205602</v>
      </c>
      <c r="J8335" s="1">
        <f t="shared" si="781"/>
        <v>320.57089828239981</v>
      </c>
      <c r="K8335" s="47">
        <f t="shared" si="782"/>
        <v>5.9972480175556058</v>
      </c>
      <c r="L8335" s="48">
        <f>Solar!K8352/1000*Variables!$B$3</f>
        <v>0</v>
      </c>
      <c r="M8335" s="1">
        <f>IF(E8335=1, VLOOKUP(D8335, Sheet1!$E$2:$G$26, 2), Sheet1!$G$3)</f>
        <v>0.18618000000000001</v>
      </c>
      <c r="N8335" s="1">
        <f>'Electricity Rates'!$J$3</f>
        <v>0.19270000000000001</v>
      </c>
      <c r="O8335" s="145">
        <f>L8335-K8335</f>
        <v>-5.9972480175556058</v>
      </c>
      <c r="P8335">
        <f t="shared" si="783"/>
        <v>1.1556696929829653</v>
      </c>
      <c r="Q8335">
        <f>IF(O8335&gt;0, IF(Q8334+O8335*Variables!$B$5&lt;Variables!$B$4, Q8334+O8335*Variables!$B$5, Variables!$B$4), IF(Q8334&gt;-O8335, Q8334+O8335/Variables!$B$5, 0))</f>
        <v>0</v>
      </c>
      <c r="R8335">
        <f>IF(O8335&gt;0, 0, IF(Q8334&gt;-O8335, 0, -O8335 - Q8334*Variables!$B$5))</f>
        <v>5.9972480175556058</v>
      </c>
      <c r="S8335">
        <f t="shared" si="784"/>
        <v>1.1165676359085028</v>
      </c>
      <c r="T8335">
        <f t="shared" si="785"/>
        <v>0</v>
      </c>
    </row>
    <row r="8336" spans="1:20" x14ac:dyDescent="0.3">
      <c r="A8336" s="3">
        <f t="shared" si="780"/>
        <v>43448</v>
      </c>
      <c r="B8336">
        <v>12</v>
      </c>
      <c r="C8336">
        <v>14</v>
      </c>
      <c r="D8336">
        <v>7</v>
      </c>
      <c r="E8336">
        <v>1</v>
      </c>
      <c r="F8336" s="1">
        <f>VLOOKUP(A8336,Weather!$A$1:$E$366, 5)</f>
        <v>0.18867924528301896</v>
      </c>
      <c r="G8336" s="1">
        <f>VLOOKUP(D8336, Winter!$A$1:$E$25, 2)</f>
        <v>445.45454545454498</v>
      </c>
      <c r="H8336" s="1">
        <f>VLOOKUP(D8336, Winter!$A$1:$E$25, 3)</f>
        <v>393.94630558862502</v>
      </c>
      <c r="I8336" s="1">
        <f>VLOOKUP(D8336, Winter!$A$1:$E$25, 5)</f>
        <v>313.08411214953298</v>
      </c>
      <c r="J8336" s="1">
        <f t="shared" si="781"/>
        <v>403.66484141238351</v>
      </c>
      <c r="K8336" s="47">
        <f t="shared" si="782"/>
        <v>7.5517714892032908</v>
      </c>
      <c r="L8336" s="48">
        <f>Solar!K8353/1000*Variables!$B$3</f>
        <v>0</v>
      </c>
      <c r="M8336" s="1">
        <f>IF(E8336=1, VLOOKUP(D8336, Sheet1!$E$2:$G$26, 2), Sheet1!$G$3)</f>
        <v>0.18618000000000001</v>
      </c>
      <c r="N8336" s="1">
        <f>'Electricity Rates'!$J$3</f>
        <v>0.19270000000000001</v>
      </c>
      <c r="O8336" s="145">
        <f>L8336-K8336</f>
        <v>-7.5517714892032908</v>
      </c>
      <c r="P8336">
        <f t="shared" si="783"/>
        <v>1.4552263659694742</v>
      </c>
      <c r="Q8336">
        <f>IF(O8336&gt;0, IF(Q8335+O8336*Variables!$B$5&lt;Variables!$B$4, Q8335+O8336*Variables!$B$5, Variables!$B$4), IF(Q8335&gt;-O8336, Q8335+O8336/Variables!$B$5, 0))</f>
        <v>0</v>
      </c>
      <c r="R8336">
        <f>IF(O8336&gt;0, 0, IF(Q8335&gt;-O8336, 0, -O8336 - Q8335*Variables!$B$5))</f>
        <v>7.5517714892032908</v>
      </c>
      <c r="S8336">
        <f t="shared" si="784"/>
        <v>1.4059888158598688</v>
      </c>
      <c r="T8336">
        <f t="shared" si="785"/>
        <v>0</v>
      </c>
    </row>
    <row r="8337" spans="1:20" x14ac:dyDescent="0.3">
      <c r="A8337" s="3">
        <f t="shared" si="780"/>
        <v>43448</v>
      </c>
      <c r="B8337">
        <v>12</v>
      </c>
      <c r="C8337">
        <v>14</v>
      </c>
      <c r="D8337">
        <v>8</v>
      </c>
      <c r="E8337">
        <v>1</v>
      </c>
      <c r="F8337" s="1">
        <f>VLOOKUP(A8337,Weather!$A$1:$E$366, 5)</f>
        <v>0.18867924528301896</v>
      </c>
      <c r="G8337" s="1">
        <f>VLOOKUP(D8337, Winter!$A$1:$E$25, 2)</f>
        <v>654.54545454545405</v>
      </c>
      <c r="H8337" s="1">
        <f>VLOOKUP(D8337, Winter!$A$1:$E$25, 3)</f>
        <v>498.50910668787998</v>
      </c>
      <c r="I8337" s="1">
        <f>VLOOKUP(D8337, Winter!$A$1:$E$25, 5)</f>
        <v>294.39252336448601</v>
      </c>
      <c r="J8337" s="1">
        <f t="shared" si="781"/>
        <v>527.94992703836567</v>
      </c>
      <c r="K8337" s="47">
        <f t="shared" si="782"/>
        <v>9.8768998379579376</v>
      </c>
      <c r="L8337" s="48">
        <f>Solar!K8354/1000*Variables!$B$3</f>
        <v>0.5464</v>
      </c>
      <c r="M8337" s="1">
        <f>IF(E8337=1, VLOOKUP(D8337, Sheet1!$E$2:$G$26, 2), Sheet1!$G$3)</f>
        <v>0.18618000000000001</v>
      </c>
      <c r="N8337" s="1">
        <f>'Electricity Rates'!$J$3</f>
        <v>0.19270000000000001</v>
      </c>
      <c r="O8337" s="145">
        <f>L8337-K8337</f>
        <v>-9.3304998379579374</v>
      </c>
      <c r="P8337">
        <f t="shared" si="783"/>
        <v>1.9032785987744947</v>
      </c>
      <c r="Q8337">
        <f>IF(O8337&gt;0, IF(Q8336+O8337*Variables!$B$5&lt;Variables!$B$4, Q8336+O8337*Variables!$B$5, Variables!$B$4), IF(Q8336&gt;-O8337, Q8336+O8337/Variables!$B$5, 0))</f>
        <v>0</v>
      </c>
      <c r="R8337">
        <f>IF(O8337&gt;0, 0, IF(Q8336&gt;-O8337, 0, -O8337 - Q8336*Variables!$B$5))</f>
        <v>9.3304998379579374</v>
      </c>
      <c r="S8337">
        <f t="shared" si="784"/>
        <v>1.7371524598310089</v>
      </c>
      <c r="T8337">
        <f t="shared" si="785"/>
        <v>0</v>
      </c>
    </row>
    <row r="8338" spans="1:20" x14ac:dyDescent="0.3">
      <c r="A8338" s="3">
        <f t="shared" si="780"/>
        <v>43448</v>
      </c>
      <c r="B8338">
        <v>12</v>
      </c>
      <c r="C8338">
        <v>14</v>
      </c>
      <c r="D8338">
        <v>9</v>
      </c>
      <c r="E8338">
        <v>1</v>
      </c>
      <c r="F8338" s="1">
        <f>VLOOKUP(A8338,Weather!$A$1:$E$366, 5)</f>
        <v>0.18867924528301896</v>
      </c>
      <c r="G8338" s="1">
        <f>VLOOKUP(D8338, Winter!$A$1:$E$25, 2)</f>
        <v>801.59817351598099</v>
      </c>
      <c r="H8338" s="1">
        <f>VLOOKUP(D8338, Winter!$A$1:$E$25, 3)</f>
        <v>564.97068280688404</v>
      </c>
      <c r="I8338" s="1">
        <f>VLOOKUP(D8338, Winter!$A$1:$E$25, 5)</f>
        <v>313.08411214953298</v>
      </c>
      <c r="J8338" s="1">
        <f t="shared" si="781"/>
        <v>609.61737916709103</v>
      </c>
      <c r="K8338" s="47">
        <f t="shared" si="782"/>
        <v>11.40473648190169</v>
      </c>
      <c r="L8338" s="48">
        <f>Solar!K8355/1000*Variables!$B$3</f>
        <v>2.4158499999999998</v>
      </c>
      <c r="M8338" s="1">
        <f>IF(E8338=1, VLOOKUP(D8338, Sheet1!$E$2:$G$26, 2), Sheet1!$G$3)</f>
        <v>0.20441999999999999</v>
      </c>
      <c r="N8338" s="1">
        <f>'Electricity Rates'!$J$3</f>
        <v>0.19270000000000001</v>
      </c>
      <c r="O8338" s="145">
        <f>L8338-K8338</f>
        <v>-8.9888864819016909</v>
      </c>
      <c r="P8338">
        <f t="shared" si="783"/>
        <v>2.1976927200624559</v>
      </c>
      <c r="Q8338">
        <f>IF(O8338&gt;0, IF(Q8337+O8338*Variables!$B$5&lt;Variables!$B$4, Q8337+O8338*Variables!$B$5, Variables!$B$4), IF(Q8337&gt;-O8338, Q8337+O8338/Variables!$B$5, 0))</f>
        <v>0</v>
      </c>
      <c r="R8338">
        <f>IF(O8338&gt;0, 0, IF(Q8337&gt;-O8338, 0, -O8338 - Q8337*Variables!$B$5))</f>
        <v>8.9888864819016909</v>
      </c>
      <c r="S8338">
        <f t="shared" si="784"/>
        <v>1.8375081746303437</v>
      </c>
      <c r="T8338">
        <f t="shared" si="785"/>
        <v>0</v>
      </c>
    </row>
    <row r="8339" spans="1:20" x14ac:dyDescent="0.3">
      <c r="A8339" s="3">
        <f t="shared" si="780"/>
        <v>43448</v>
      </c>
      <c r="B8339">
        <v>12</v>
      </c>
      <c r="C8339">
        <v>14</v>
      </c>
      <c r="D8339">
        <v>10</v>
      </c>
      <c r="E8339">
        <v>1</v>
      </c>
      <c r="F8339" s="1">
        <f>VLOOKUP(A8339,Weather!$A$1:$E$366, 5)</f>
        <v>0.18867924528301896</v>
      </c>
      <c r="G8339" s="1">
        <f>VLOOKUP(D8339, Winter!$A$1:$E$25, 2)</f>
        <v>929.05770029057601</v>
      </c>
      <c r="H8339" s="1">
        <f>VLOOKUP(D8339, Winter!$A$1:$E$25, 3)</f>
        <v>583.82380756350199</v>
      </c>
      <c r="I8339" s="1">
        <f>VLOOKUP(D8339, Winter!$A$1:$E$25, 5)</f>
        <v>331.77570093457899</v>
      </c>
      <c r="J8339" s="1">
        <f t="shared" si="781"/>
        <v>648.96227788936505</v>
      </c>
      <c r="K8339" s="47">
        <f t="shared" si="782"/>
        <v>12.140801786417322</v>
      </c>
      <c r="L8339" s="48">
        <f>Solar!K8356/1000*Variables!$B$3</f>
        <v>6.2894500000000004</v>
      </c>
      <c r="M8339" s="1">
        <f>IF(E8339=1, VLOOKUP(D8339, Sheet1!$E$2:$G$26, 2), Sheet1!$G$3)</f>
        <v>0.20441999999999999</v>
      </c>
      <c r="N8339" s="1">
        <f>'Electricity Rates'!$J$3</f>
        <v>0.19270000000000001</v>
      </c>
      <c r="O8339" s="145">
        <f>L8339-K8339</f>
        <v>-5.8513517864173217</v>
      </c>
      <c r="P8339">
        <f t="shared" si="783"/>
        <v>2.339532504242618</v>
      </c>
      <c r="Q8339">
        <f>IF(O8339&gt;0, IF(Q8338+O8339*Variables!$B$5&lt;Variables!$B$4, Q8338+O8339*Variables!$B$5, Variables!$B$4), IF(Q8338&gt;-O8339, Q8338+O8339/Variables!$B$5, 0))</f>
        <v>0</v>
      </c>
      <c r="R8339">
        <f>IF(O8339&gt;0, 0, IF(Q8338&gt;-O8339, 0, -O8339 - Q8338*Variables!$B$5))</f>
        <v>5.8513517864173217</v>
      </c>
      <c r="S8339">
        <f t="shared" si="784"/>
        <v>1.1961333321794287</v>
      </c>
      <c r="T8339">
        <f t="shared" si="785"/>
        <v>0</v>
      </c>
    </row>
    <row r="8340" spans="1:20" x14ac:dyDescent="0.3">
      <c r="A8340" s="3">
        <f t="shared" si="780"/>
        <v>43448</v>
      </c>
      <c r="B8340">
        <v>12</v>
      </c>
      <c r="C8340">
        <v>14</v>
      </c>
      <c r="D8340">
        <v>11</v>
      </c>
      <c r="E8340">
        <v>1</v>
      </c>
      <c r="F8340" s="1">
        <f>VLOOKUP(A8340,Weather!$A$1:$E$366, 5)</f>
        <v>0.18867924528301896</v>
      </c>
      <c r="G8340" s="1">
        <f>VLOOKUP(D8340, Winter!$A$1:$E$25, 2)</f>
        <v>1001.98733914487</v>
      </c>
      <c r="H8340" s="1">
        <f>VLOOKUP(D8340, Winter!$A$1:$E$25, 3)</f>
        <v>602.66024321587895</v>
      </c>
      <c r="I8340" s="1">
        <f>VLOOKUP(D8340, Winter!$A$1:$E$25, 5)</f>
        <v>331.77570093457899</v>
      </c>
      <c r="J8340" s="1">
        <f t="shared" si="781"/>
        <v>678.0049782968207</v>
      </c>
      <c r="K8340" s="47">
        <f t="shared" si="782"/>
        <v>12.684133318931035</v>
      </c>
      <c r="L8340" s="48">
        <f>Solar!K8357/1000*Variables!$B$3</f>
        <v>6.6258999999999997</v>
      </c>
      <c r="M8340" s="1">
        <f>IF(E8340=1, VLOOKUP(D8340, Sheet1!$E$2:$G$26, 2), Sheet1!$G$3)</f>
        <v>0.20441999999999999</v>
      </c>
      <c r="N8340" s="1">
        <f>'Electricity Rates'!$J$3</f>
        <v>0.19270000000000001</v>
      </c>
      <c r="O8340" s="145">
        <f>L8340-K8340</f>
        <v>-6.0582333189310358</v>
      </c>
      <c r="P8340">
        <f t="shared" si="783"/>
        <v>2.4442324905580106</v>
      </c>
      <c r="Q8340">
        <f>IF(O8340&gt;0, IF(Q8339+O8340*Variables!$B$5&lt;Variables!$B$4, Q8339+O8340*Variables!$B$5, Variables!$B$4), IF(Q8339&gt;-O8340, Q8339+O8340/Variables!$B$5, 0))</f>
        <v>0</v>
      </c>
      <c r="R8340">
        <f>IF(O8340&gt;0, 0, IF(Q8339&gt;-O8340, 0, -O8340 - Q8339*Variables!$B$5))</f>
        <v>6.0582333189310358</v>
      </c>
      <c r="S8340">
        <f t="shared" si="784"/>
        <v>1.2384240550558823</v>
      </c>
      <c r="T8340">
        <f t="shared" si="785"/>
        <v>0</v>
      </c>
    </row>
    <row r="8341" spans="1:20" x14ac:dyDescent="0.3">
      <c r="A8341" s="3">
        <f t="shared" si="780"/>
        <v>43448</v>
      </c>
      <c r="B8341">
        <v>12</v>
      </c>
      <c r="C8341">
        <v>14</v>
      </c>
      <c r="D8341">
        <v>12</v>
      </c>
      <c r="E8341">
        <v>1</v>
      </c>
      <c r="F8341" s="1">
        <f>VLOOKUP(A8341,Weather!$A$1:$E$366, 5)</f>
        <v>0.18867924528301896</v>
      </c>
      <c r="G8341" s="1">
        <f>VLOOKUP(D8341, Winter!$A$1:$E$25, 2)</f>
        <v>1020.36633457866</v>
      </c>
      <c r="H8341" s="1">
        <f>VLOOKUP(D8341, Winter!$A$1:$E$25, 3)</f>
        <v>602.46553699974402</v>
      </c>
      <c r="I8341" s="1">
        <f>VLOOKUP(D8341, Winter!$A$1:$E$25, 5)</f>
        <v>327.10280373831802</v>
      </c>
      <c r="J8341" s="1">
        <f t="shared" si="781"/>
        <v>681.31474409010559</v>
      </c>
      <c r="K8341" s="47">
        <f t="shared" si="782"/>
        <v>12.746052496400681</v>
      </c>
      <c r="L8341" s="48">
        <f>Solar!K8358/1000*Variables!$B$3</f>
        <v>4.8144</v>
      </c>
      <c r="M8341" s="1">
        <f>IF(E8341=1, VLOOKUP(D8341, Sheet1!$E$2:$G$26, 2), Sheet1!$G$3)</f>
        <v>0.20441999999999999</v>
      </c>
      <c r="N8341" s="1">
        <f>'Electricity Rates'!$J$3</f>
        <v>0.19270000000000001</v>
      </c>
      <c r="O8341" s="145">
        <f>L8341-K8341</f>
        <v>-7.9316524964006812</v>
      </c>
      <c r="P8341">
        <f t="shared" si="783"/>
        <v>2.4561643160564115</v>
      </c>
      <c r="Q8341">
        <f>IF(O8341&gt;0, IF(Q8340+O8341*Variables!$B$5&lt;Variables!$B$4, Q8340+O8341*Variables!$B$5, Variables!$B$4), IF(Q8340&gt;-O8341, Q8340+O8341/Variables!$B$5, 0))</f>
        <v>0</v>
      </c>
      <c r="R8341">
        <f>IF(O8341&gt;0, 0, IF(Q8340&gt;-O8341, 0, -O8341 - Q8340*Variables!$B$5))</f>
        <v>7.9316524964006812</v>
      </c>
      <c r="S8341">
        <f t="shared" si="784"/>
        <v>1.6213884033142272</v>
      </c>
      <c r="T8341">
        <f t="shared" si="785"/>
        <v>0</v>
      </c>
    </row>
    <row r="8342" spans="1:20" x14ac:dyDescent="0.3">
      <c r="A8342" s="3">
        <f t="shared" si="780"/>
        <v>43448</v>
      </c>
      <c r="B8342">
        <v>12</v>
      </c>
      <c r="C8342">
        <v>14</v>
      </c>
      <c r="D8342">
        <v>13</v>
      </c>
      <c r="E8342">
        <v>1</v>
      </c>
      <c r="F8342" s="1">
        <f>VLOOKUP(A8342,Weather!$A$1:$E$366, 5)</f>
        <v>0.18867924528301896</v>
      </c>
      <c r="G8342" s="1">
        <f>VLOOKUP(D8342, Winter!$A$1:$E$25, 2)</f>
        <v>1065.99730178497</v>
      </c>
      <c r="H8342" s="1">
        <f>VLOOKUP(D8342, Winter!$A$1:$E$25, 3)</f>
        <v>611.78362020049099</v>
      </c>
      <c r="I8342" s="1">
        <f>VLOOKUP(D8342, Winter!$A$1:$E$25, 5)</f>
        <v>322.42990654205602</v>
      </c>
      <c r="J8342" s="1">
        <f t="shared" si="781"/>
        <v>697.484314839072</v>
      </c>
      <c r="K8342" s="47">
        <f t="shared" si="782"/>
        <v>13.048553211963256</v>
      </c>
      <c r="L8342" s="48">
        <f>Solar!K8359/1000*Variables!$B$3</f>
        <v>7.0401499999999988</v>
      </c>
      <c r="M8342" s="1">
        <f>IF(E8342=1, VLOOKUP(D8342, Sheet1!$E$2:$G$26, 2), Sheet1!$G$3)</f>
        <v>0.20441999999999999</v>
      </c>
      <c r="N8342" s="1">
        <f>'Electricity Rates'!$J$3</f>
        <v>0.19270000000000001</v>
      </c>
      <c r="O8342" s="145">
        <f>L8342-K8342</f>
        <v>-6.0084032119632571</v>
      </c>
      <c r="P8342">
        <f t="shared" si="783"/>
        <v>2.5144562039453193</v>
      </c>
      <c r="Q8342">
        <f>IF(O8342&gt;0, IF(Q8341+O8342*Variables!$B$5&lt;Variables!$B$4, Q8341+O8342*Variables!$B$5, Variables!$B$4), IF(Q8341&gt;-O8342, Q8341+O8342/Variables!$B$5, 0))</f>
        <v>0</v>
      </c>
      <c r="R8342">
        <f>IF(O8342&gt;0, 0, IF(Q8341&gt;-O8342, 0, -O8342 - Q8341*Variables!$B$5))</f>
        <v>6.0084032119632571</v>
      </c>
      <c r="S8342">
        <f t="shared" si="784"/>
        <v>1.2282377845895289</v>
      </c>
      <c r="T8342">
        <f t="shared" si="785"/>
        <v>0</v>
      </c>
    </row>
    <row r="8343" spans="1:20" x14ac:dyDescent="0.3">
      <c r="A8343" s="3">
        <f t="shared" si="780"/>
        <v>43448</v>
      </c>
      <c r="B8343">
        <v>12</v>
      </c>
      <c r="C8343">
        <v>14</v>
      </c>
      <c r="D8343">
        <v>14</v>
      </c>
      <c r="E8343">
        <v>1</v>
      </c>
      <c r="F8343" s="1">
        <f>VLOOKUP(A8343,Weather!$A$1:$E$366, 5)</f>
        <v>0.18867924528301896</v>
      </c>
      <c r="G8343" s="1">
        <f>VLOOKUP(D8343, Winter!$A$1:$E$25, 2)</f>
        <v>1084.3762972187601</v>
      </c>
      <c r="H8343" s="1">
        <f>VLOOKUP(D8343, Winter!$A$1:$E$25, 3)</f>
        <v>611.59447701910301</v>
      </c>
      <c r="I8343" s="1">
        <f>VLOOKUP(D8343, Winter!$A$1:$E$25, 5)</f>
        <v>303.73831775700899</v>
      </c>
      <c r="J8343" s="1">
        <f t="shared" si="781"/>
        <v>700.79859403790624</v>
      </c>
      <c r="K8343" s="47">
        <f t="shared" si="782"/>
        <v>13.110556826331662</v>
      </c>
      <c r="L8343" s="48">
        <f>Solar!K8360/1000*Variables!$B$3</f>
        <v>8.2636500000000002</v>
      </c>
      <c r="M8343" s="1">
        <f>IF(E8343=1, VLOOKUP(D8343, Sheet1!$E$2:$G$26, 2), Sheet1!$G$3)</f>
        <v>0.20441999999999999</v>
      </c>
      <c r="N8343" s="1">
        <f>'Electricity Rates'!$J$3</f>
        <v>0.19270000000000001</v>
      </c>
      <c r="O8343" s="145">
        <f>L8343-K8343</f>
        <v>-4.8469068263316615</v>
      </c>
      <c r="P8343">
        <f t="shared" si="783"/>
        <v>2.5264043004341112</v>
      </c>
      <c r="Q8343">
        <f>IF(O8343&gt;0, IF(Q8342+O8343*Variables!$B$5&lt;Variables!$B$4, Q8342+O8343*Variables!$B$5, Variables!$B$4), IF(Q8342&gt;-O8343, Q8342+O8343/Variables!$B$5, 0))</f>
        <v>0</v>
      </c>
      <c r="R8343">
        <f>IF(O8343&gt;0, 0, IF(Q8342&gt;-O8343, 0, -O8343 - Q8342*Variables!$B$5))</f>
        <v>4.8469068263316615</v>
      </c>
      <c r="S8343">
        <f t="shared" si="784"/>
        <v>0.99080469343871824</v>
      </c>
      <c r="T8343">
        <f t="shared" si="785"/>
        <v>0</v>
      </c>
    </row>
    <row r="8344" spans="1:20" x14ac:dyDescent="0.3">
      <c r="A8344" s="3">
        <f t="shared" si="780"/>
        <v>43448</v>
      </c>
      <c r="B8344">
        <v>12</v>
      </c>
      <c r="C8344">
        <v>14</v>
      </c>
      <c r="D8344">
        <v>15</v>
      </c>
      <c r="E8344">
        <v>1</v>
      </c>
      <c r="F8344" s="1">
        <f>VLOOKUP(A8344,Weather!$A$1:$E$366, 5)</f>
        <v>0.18867924528301896</v>
      </c>
      <c r="G8344" s="1">
        <f>VLOOKUP(D8344, Winter!$A$1:$E$25, 2)</f>
        <v>1093.6540058115399</v>
      </c>
      <c r="H8344" s="1">
        <f>VLOOKUP(D8344, Winter!$A$1:$E$25, 3)</f>
        <v>601.87029228184497</v>
      </c>
      <c r="I8344" s="1">
        <f>VLOOKUP(D8344, Winter!$A$1:$E$25, 5)</f>
        <v>271.02803738317698</v>
      </c>
      <c r="J8344" s="1">
        <f t="shared" si="781"/>
        <v>694.65967219310824</v>
      </c>
      <c r="K8344" s="47">
        <f t="shared" si="782"/>
        <v>12.995709729914285</v>
      </c>
      <c r="L8344" s="48">
        <f>Solar!K8361/1000*Variables!$B$3</f>
        <v>5.3831000000000007</v>
      </c>
      <c r="M8344" s="1">
        <f>IF(E8344=1, VLOOKUP(D8344, Sheet1!$E$2:$G$26, 2), Sheet1!$G$3)</f>
        <v>0.20441999999999999</v>
      </c>
      <c r="N8344" s="1">
        <f>'Electricity Rates'!$J$3</f>
        <v>0.19270000000000001</v>
      </c>
      <c r="O8344" s="145">
        <f>L8344-K8344</f>
        <v>-7.6126097299142845</v>
      </c>
      <c r="P8344">
        <f t="shared" si="783"/>
        <v>2.5042732649544828</v>
      </c>
      <c r="Q8344">
        <f>IF(O8344&gt;0, IF(Q8343+O8344*Variables!$B$5&lt;Variables!$B$4, Q8343+O8344*Variables!$B$5, Variables!$B$4), IF(Q8343&gt;-O8344, Q8343+O8344/Variables!$B$5, 0))</f>
        <v>0</v>
      </c>
      <c r="R8344">
        <f>IF(O8344&gt;0, 0, IF(Q8343&gt;-O8344, 0, -O8344 - Q8343*Variables!$B$5))</f>
        <v>7.6126097299142845</v>
      </c>
      <c r="S8344">
        <f t="shared" si="784"/>
        <v>1.5561696809890779</v>
      </c>
      <c r="T8344">
        <f t="shared" si="785"/>
        <v>0</v>
      </c>
    </row>
    <row r="8345" spans="1:20" x14ac:dyDescent="0.3">
      <c r="A8345" s="3">
        <f t="shared" si="780"/>
        <v>43448</v>
      </c>
      <c r="B8345">
        <v>12</v>
      </c>
      <c r="C8345">
        <v>14</v>
      </c>
      <c r="D8345">
        <v>16</v>
      </c>
      <c r="E8345">
        <v>1</v>
      </c>
      <c r="F8345" s="1">
        <f>VLOOKUP(A8345,Weather!$A$1:$E$366, 5)</f>
        <v>0.18867924528301896</v>
      </c>
      <c r="G8345" s="1">
        <f>VLOOKUP(D8345, Winter!$A$1:$E$25, 2)</f>
        <v>1039.2953507679499</v>
      </c>
      <c r="H8345" s="1">
        <f>VLOOKUP(D8345, Winter!$A$1:$E$25, 3)</f>
        <v>558.82352941176396</v>
      </c>
      <c r="I8345" s="1">
        <f>VLOOKUP(D8345, Winter!$A$1:$E$25, 5)</f>
        <v>252.336448598131</v>
      </c>
      <c r="J8345" s="1">
        <f t="shared" si="781"/>
        <v>649.47859004500663</v>
      </c>
      <c r="K8345" s="47">
        <f t="shared" si="782"/>
        <v>12.150460966550177</v>
      </c>
      <c r="L8345" s="48">
        <f>Solar!K8362/1000*Variables!$B$3</f>
        <v>3.0543</v>
      </c>
      <c r="M8345" s="1">
        <f>IF(E8345=1, VLOOKUP(D8345, Sheet1!$E$2:$G$26, 2), Sheet1!$G$3)</f>
        <v>0.20441999999999999</v>
      </c>
      <c r="N8345" s="1">
        <f>'Electricity Rates'!$J$3</f>
        <v>0.19270000000000001</v>
      </c>
      <c r="O8345" s="145">
        <f>L8345-K8345</f>
        <v>-9.0961609665501779</v>
      </c>
      <c r="P8345">
        <f t="shared" si="783"/>
        <v>2.3413938282542195</v>
      </c>
      <c r="Q8345">
        <f>IF(O8345&gt;0, IF(Q8344+O8345*Variables!$B$5&lt;Variables!$B$4, Q8344+O8345*Variables!$B$5, Variables!$B$4), IF(Q8344&gt;-O8345, Q8344+O8345/Variables!$B$5, 0))</f>
        <v>0</v>
      </c>
      <c r="R8345">
        <f>IF(O8345&gt;0, 0, IF(Q8344&gt;-O8345, 0, -O8345 - Q8344*Variables!$B$5))</f>
        <v>9.0961609665501779</v>
      </c>
      <c r="S8345">
        <f t="shared" si="784"/>
        <v>1.8594372247821873</v>
      </c>
      <c r="T8345">
        <f t="shared" si="785"/>
        <v>0</v>
      </c>
    </row>
    <row r="8346" spans="1:20" x14ac:dyDescent="0.3">
      <c r="A8346" s="3">
        <f t="shared" si="780"/>
        <v>43448</v>
      </c>
      <c r="B8346">
        <v>12</v>
      </c>
      <c r="C8346">
        <v>14</v>
      </c>
      <c r="D8346">
        <v>17</v>
      </c>
      <c r="E8346">
        <v>1</v>
      </c>
      <c r="F8346" s="1">
        <f>VLOOKUP(A8346,Weather!$A$1:$E$366, 5)</f>
        <v>0.18867924528301896</v>
      </c>
      <c r="G8346" s="1">
        <f>VLOOKUP(D8346, Winter!$A$1:$E$25, 2)</f>
        <v>889.47696139476898</v>
      </c>
      <c r="H8346" s="1">
        <f>VLOOKUP(D8346, Winter!$A$1:$E$25, 3)</f>
        <v>506.24728802056097</v>
      </c>
      <c r="I8346" s="1">
        <f>VLOOKUP(D8346, Winter!$A$1:$E$25, 5)</f>
        <v>228.971962616822</v>
      </c>
      <c r="J8346" s="1">
        <f t="shared" si="781"/>
        <v>578.5547735628644</v>
      </c>
      <c r="K8346" s="47">
        <f t="shared" si="782"/>
        <v>10.823616514748741</v>
      </c>
      <c r="L8346" s="48">
        <f>Solar!K8363/1000*Variables!$B$3</f>
        <v>0.6661999999999999</v>
      </c>
      <c r="M8346" s="1">
        <f>IF(E8346=1, VLOOKUP(D8346, Sheet1!$E$2:$G$26, 2), Sheet1!$G$3)</f>
        <v>0.20441999999999999</v>
      </c>
      <c r="N8346" s="1">
        <f>'Electricity Rates'!$J$3</f>
        <v>0.19270000000000001</v>
      </c>
      <c r="O8346" s="145">
        <f>L8346-K8346</f>
        <v>-10.157416514748741</v>
      </c>
      <c r="P8346">
        <f t="shared" si="783"/>
        <v>2.0857109023920826</v>
      </c>
      <c r="Q8346">
        <f>IF(O8346&gt;0, IF(Q8345+O8346*Variables!$B$5&lt;Variables!$B$4, Q8345+O8346*Variables!$B$5, Variables!$B$4), IF(Q8345&gt;-O8346, Q8345+O8346/Variables!$B$5, 0))</f>
        <v>0</v>
      </c>
      <c r="R8346">
        <f>IF(O8346&gt;0, 0, IF(Q8345&gt;-O8346, 0, -O8346 - Q8345*Variables!$B$5))</f>
        <v>10.157416514748741</v>
      </c>
      <c r="S8346">
        <f t="shared" si="784"/>
        <v>2.0763790839449374</v>
      </c>
      <c r="T8346">
        <f t="shared" si="785"/>
        <v>0</v>
      </c>
    </row>
    <row r="8347" spans="1:20" x14ac:dyDescent="0.3">
      <c r="A8347" s="3">
        <f t="shared" si="780"/>
        <v>43448</v>
      </c>
      <c r="B8347">
        <v>12</v>
      </c>
      <c r="C8347">
        <v>14</v>
      </c>
      <c r="D8347">
        <v>18</v>
      </c>
      <c r="E8347">
        <v>1</v>
      </c>
      <c r="F8347" s="1">
        <f>VLOOKUP(A8347,Weather!$A$1:$E$366, 5)</f>
        <v>0.18867924528301896</v>
      </c>
      <c r="G8347" s="1">
        <f>VLOOKUP(D8347, Winter!$A$1:$E$25, 2)</f>
        <v>689.67932752179297</v>
      </c>
      <c r="H8347" s="1">
        <f>VLOOKUP(D8347, Winter!$A$1:$E$25, 3)</f>
        <v>477.48083534529701</v>
      </c>
      <c r="I8347" s="1">
        <f>VLOOKUP(D8347, Winter!$A$1:$E$25, 5)</f>
        <v>257.009345794392</v>
      </c>
      <c r="J8347" s="1">
        <f t="shared" si="781"/>
        <v>517.51828669935287</v>
      </c>
      <c r="K8347" s="47">
        <f t="shared" si="782"/>
        <v>9.6817444614774253</v>
      </c>
      <c r="L8347" s="48">
        <f>Solar!K8364/1000*Variables!$B$3</f>
        <v>0</v>
      </c>
      <c r="M8347" s="1">
        <f>IF(E8347=1, VLOOKUP(D8347, Sheet1!$E$2:$G$26, 2), Sheet1!$G$3)</f>
        <v>0.20441999999999999</v>
      </c>
      <c r="N8347" s="1">
        <f>'Electricity Rates'!$J$3</f>
        <v>0.19270000000000001</v>
      </c>
      <c r="O8347" s="145">
        <f>L8347-K8347</f>
        <v>-9.6817444614774253</v>
      </c>
      <c r="P8347">
        <f t="shared" si="783"/>
        <v>1.8656721577266999</v>
      </c>
      <c r="Q8347">
        <f>IF(O8347&gt;0, IF(Q8346+O8347*Variables!$B$5&lt;Variables!$B$4, Q8346+O8347*Variables!$B$5, Variables!$B$4), IF(Q8346&gt;-O8347, Q8346+O8347/Variables!$B$5, 0))</f>
        <v>0</v>
      </c>
      <c r="R8347">
        <f>IF(O8347&gt;0, 0, IF(Q8346&gt;-O8347, 0, -O8347 - Q8346*Variables!$B$5))</f>
        <v>9.6817444614774253</v>
      </c>
      <c r="S8347">
        <f t="shared" si="784"/>
        <v>1.9791422028152152</v>
      </c>
      <c r="T8347">
        <f t="shared" si="785"/>
        <v>0</v>
      </c>
    </row>
    <row r="8348" spans="1:20" x14ac:dyDescent="0.3">
      <c r="A8348" s="3">
        <f t="shared" si="780"/>
        <v>43448</v>
      </c>
      <c r="B8348">
        <v>12</v>
      </c>
      <c r="C8348">
        <v>14</v>
      </c>
      <c r="D8348">
        <v>19</v>
      </c>
      <c r="E8348">
        <v>1</v>
      </c>
      <c r="F8348" s="1">
        <f>VLOOKUP(A8348,Weather!$A$1:$E$366, 5)</f>
        <v>0.18867924528301896</v>
      </c>
      <c r="G8348" s="1">
        <f>VLOOKUP(D8348, Winter!$A$1:$E$25, 2)</f>
        <v>503.50249066002402</v>
      </c>
      <c r="H8348" s="1">
        <f>VLOOKUP(D8348, Winter!$A$1:$E$25, 3)</f>
        <v>367.75553800108997</v>
      </c>
      <c r="I8348" s="1">
        <f>VLOOKUP(D8348, Winter!$A$1:$E$25, 5)</f>
        <v>266.355140186916</v>
      </c>
      <c r="J8348" s="1">
        <f t="shared" si="781"/>
        <v>393.36817057824737</v>
      </c>
      <c r="K8348" s="47">
        <f t="shared" si="782"/>
        <v>7.3591411254419281</v>
      </c>
      <c r="L8348" s="48">
        <f>Solar!K8365/1000*Variables!$B$3</f>
        <v>0</v>
      </c>
      <c r="M8348" s="1">
        <f>IF(E8348=1, VLOOKUP(D8348, Sheet1!$E$2:$G$26, 2), Sheet1!$G$3)</f>
        <v>0.20441999999999999</v>
      </c>
      <c r="N8348" s="1">
        <f>'Electricity Rates'!$J$3</f>
        <v>0.19270000000000001</v>
      </c>
      <c r="O8348" s="145">
        <f>L8348-K8348</f>
        <v>-7.3591411254419281</v>
      </c>
      <c r="P8348">
        <f t="shared" si="783"/>
        <v>1.4181064948726596</v>
      </c>
      <c r="Q8348">
        <f>IF(O8348&gt;0, IF(Q8347+O8348*Variables!$B$5&lt;Variables!$B$4, Q8347+O8348*Variables!$B$5, Variables!$B$4), IF(Q8347&gt;-O8348, Q8347+O8348/Variables!$B$5, 0))</f>
        <v>0</v>
      </c>
      <c r="R8348">
        <f>IF(O8348&gt;0, 0, IF(Q8347&gt;-O8348, 0, -O8348 - Q8347*Variables!$B$5))</f>
        <v>7.3591411254419281</v>
      </c>
      <c r="S8348">
        <f t="shared" si="784"/>
        <v>1.5043556288628388</v>
      </c>
      <c r="T8348">
        <f t="shared" si="785"/>
        <v>0</v>
      </c>
    </row>
    <row r="8349" spans="1:20" x14ac:dyDescent="0.3">
      <c r="A8349" s="3">
        <f t="shared" si="780"/>
        <v>43448</v>
      </c>
      <c r="B8349">
        <v>12</v>
      </c>
      <c r="C8349">
        <v>14</v>
      </c>
      <c r="D8349">
        <v>20</v>
      </c>
      <c r="E8349">
        <v>1</v>
      </c>
      <c r="F8349" s="1">
        <f>VLOOKUP(A8349,Weather!$A$1:$E$366, 5)</f>
        <v>0.18867924528301896</v>
      </c>
      <c r="G8349" s="1">
        <f>VLOOKUP(D8349, Winter!$A$1:$E$25, 2)</f>
        <v>385.507471980074</v>
      </c>
      <c r="H8349" s="1">
        <f>VLOOKUP(D8349, Winter!$A$1:$E$25, 3)</f>
        <v>329.45960680470398</v>
      </c>
      <c r="I8349" s="1">
        <f>VLOOKUP(D8349, Winter!$A$1:$E$25, 5)</f>
        <v>275.70093457943898</v>
      </c>
      <c r="J8349" s="1">
        <f t="shared" si="781"/>
        <v>340.03467570571718</v>
      </c>
      <c r="K8349" s="47">
        <f t="shared" si="782"/>
        <v>6.3613768302193927</v>
      </c>
      <c r="L8349" s="48">
        <f>Solar!K8366/1000*Variables!$B$3</f>
        <v>0</v>
      </c>
      <c r="M8349" s="1">
        <f>IF(E8349=1, VLOOKUP(D8349, Sheet1!$E$2:$G$26, 2), Sheet1!$G$3)</f>
        <v>0.20441999999999999</v>
      </c>
      <c r="N8349" s="1">
        <f>'Electricity Rates'!$J$3</f>
        <v>0.19270000000000001</v>
      </c>
      <c r="O8349" s="145">
        <f>L8349-K8349</f>
        <v>-6.3613768302193927</v>
      </c>
      <c r="P8349">
        <f t="shared" si="783"/>
        <v>1.2258373151832771</v>
      </c>
      <c r="Q8349">
        <f>IF(O8349&gt;0, IF(Q8348+O8349*Variables!$B$5&lt;Variables!$B$4, Q8348+O8349*Variables!$B$5, Variables!$B$4), IF(Q8348&gt;-O8349, Q8348+O8349/Variables!$B$5, 0))</f>
        <v>0</v>
      </c>
      <c r="R8349">
        <f>IF(O8349&gt;0, 0, IF(Q8348&gt;-O8349, 0, -O8349 - Q8348*Variables!$B$5))</f>
        <v>6.3613768302193927</v>
      </c>
      <c r="S8349">
        <f t="shared" si="784"/>
        <v>1.3003926516334483</v>
      </c>
      <c r="T8349">
        <f t="shared" si="785"/>
        <v>0</v>
      </c>
    </row>
    <row r="8350" spans="1:20" x14ac:dyDescent="0.3">
      <c r="A8350" s="3">
        <f t="shared" si="780"/>
        <v>43448</v>
      </c>
      <c r="B8350">
        <v>12</v>
      </c>
      <c r="C8350">
        <v>14</v>
      </c>
      <c r="D8350">
        <v>21</v>
      </c>
      <c r="E8350">
        <v>1</v>
      </c>
      <c r="F8350" s="1">
        <f>VLOOKUP(A8350,Weather!$A$1:$E$366, 5)</f>
        <v>0.18867924528301896</v>
      </c>
      <c r="G8350" s="1">
        <f>VLOOKUP(D8350, Winter!$A$1:$E$25, 2)</f>
        <v>340.23972602739599</v>
      </c>
      <c r="H8350" s="1">
        <f>VLOOKUP(D8350, Winter!$A$1:$E$25, 3)</f>
        <v>286.390591795636</v>
      </c>
      <c r="I8350" s="1">
        <f>VLOOKUP(D8350, Winter!$A$1:$E$25, 5)</f>
        <v>289.71962616822401</v>
      </c>
      <c r="J8350" s="1">
        <f t="shared" si="781"/>
        <v>296.55080580162843</v>
      </c>
      <c r="K8350" s="47">
        <f t="shared" si="782"/>
        <v>5.5478795540311756</v>
      </c>
      <c r="L8350" s="48">
        <f>Solar!K8367/1000*Variables!$B$3</f>
        <v>0</v>
      </c>
      <c r="M8350" s="1">
        <f>IF(E8350=1, VLOOKUP(D8350, Sheet1!$E$2:$G$26, 2), Sheet1!$G$3)</f>
        <v>0.20441999999999999</v>
      </c>
      <c r="N8350" s="1">
        <f>'Electricity Rates'!$J$3</f>
        <v>0.19270000000000001</v>
      </c>
      <c r="O8350" s="145">
        <f>L8350-K8350</f>
        <v>-5.5478795540311756</v>
      </c>
      <c r="P8350">
        <f t="shared" si="783"/>
        <v>1.0690763900618077</v>
      </c>
      <c r="Q8350">
        <f>IF(O8350&gt;0, IF(Q8349+O8350*Variables!$B$5&lt;Variables!$B$4, Q8349+O8350*Variables!$B$5, Variables!$B$4), IF(Q8349&gt;-O8350, Q8349+O8350/Variables!$B$5, 0))</f>
        <v>0</v>
      </c>
      <c r="R8350">
        <f>IF(O8350&gt;0, 0, IF(Q8349&gt;-O8350, 0, -O8350 - Q8349*Variables!$B$5))</f>
        <v>5.5478795540311756</v>
      </c>
      <c r="S8350">
        <f t="shared" si="784"/>
        <v>1.1340975384350529</v>
      </c>
      <c r="T8350">
        <f t="shared" si="785"/>
        <v>0</v>
      </c>
    </row>
    <row r="8351" spans="1:20" x14ac:dyDescent="0.3">
      <c r="A8351" s="3">
        <f t="shared" si="780"/>
        <v>43448</v>
      </c>
      <c r="B8351">
        <v>12</v>
      </c>
      <c r="C8351">
        <v>14</v>
      </c>
      <c r="D8351">
        <v>22</v>
      </c>
      <c r="E8351">
        <v>1</v>
      </c>
      <c r="F8351" s="1">
        <f>VLOOKUP(A8351,Weather!$A$1:$E$366, 5)</f>
        <v>0.18867924528301896</v>
      </c>
      <c r="G8351" s="1">
        <f>VLOOKUP(D8351, Winter!$A$1:$E$25, 2)</f>
        <v>300</v>
      </c>
      <c r="H8351" s="1">
        <f>VLOOKUP(D8351, Winter!$A$1:$E$25, 3)</f>
        <v>271.915575384683</v>
      </c>
      <c r="I8351" s="1">
        <f>VLOOKUP(D8351, Winter!$A$1:$E$25, 5)</f>
        <v>285.04672897196201</v>
      </c>
      <c r="J8351" s="1">
        <f t="shared" si="781"/>
        <v>277.21452342530887</v>
      </c>
      <c r="K8351" s="47">
        <f t="shared" si="782"/>
        <v>5.1861359217501146</v>
      </c>
      <c r="L8351" s="48">
        <f>Solar!K8368/1000*Variables!$B$3</f>
        <v>0</v>
      </c>
      <c r="M8351" s="1">
        <f>IF(E8351=1, VLOOKUP(D8351, Sheet1!$E$2:$G$26, 2), Sheet1!$G$3)</f>
        <v>0.18618000000000001</v>
      </c>
      <c r="N8351" s="1">
        <f>'Electricity Rates'!$J$3</f>
        <v>0.19270000000000001</v>
      </c>
      <c r="O8351" s="145">
        <f>L8351-K8351</f>
        <v>-5.1861359217501146</v>
      </c>
      <c r="P8351">
        <f t="shared" si="783"/>
        <v>0.99936839212124717</v>
      </c>
      <c r="Q8351">
        <f>IF(O8351&gt;0, IF(Q8350+O8351*Variables!$B$5&lt;Variables!$B$4, Q8350+O8351*Variables!$B$5, Variables!$B$4), IF(Q8350&gt;-O8351, Q8350+O8351/Variables!$B$5, 0))</f>
        <v>0</v>
      </c>
      <c r="R8351">
        <f>IF(O8351&gt;0, 0, IF(Q8350&gt;-O8351, 0, -O8351 - Q8350*Variables!$B$5))</f>
        <v>5.1861359217501146</v>
      </c>
      <c r="S8351">
        <f t="shared" si="784"/>
        <v>0.9655547859114364</v>
      </c>
      <c r="T8351">
        <f t="shared" si="785"/>
        <v>0</v>
      </c>
    </row>
    <row r="8352" spans="1:20" x14ac:dyDescent="0.3">
      <c r="A8352" s="3">
        <f t="shared" si="780"/>
        <v>43448</v>
      </c>
      <c r="B8352">
        <v>12</v>
      </c>
      <c r="C8352">
        <v>14</v>
      </c>
      <c r="D8352">
        <v>23</v>
      </c>
      <c r="E8352">
        <v>1</v>
      </c>
      <c r="F8352" s="1">
        <f>VLOOKUP(A8352,Weather!$A$1:$E$366, 5)</f>
        <v>0.18867924528301896</v>
      </c>
      <c r="G8352" s="1">
        <f>VLOOKUP(D8352, Winter!$A$1:$E$25, 2)</f>
        <v>290.90909090909099</v>
      </c>
      <c r="H8352" s="1">
        <f>VLOOKUP(D8352, Winter!$A$1:$E$25, 3)</f>
        <v>266.95334839061297</v>
      </c>
      <c r="I8352" s="1">
        <f>VLOOKUP(D8352, Winter!$A$1:$E$25, 5)</f>
        <v>285.04672897196201</v>
      </c>
      <c r="J8352" s="1">
        <f t="shared" si="781"/>
        <v>271.47329980919375</v>
      </c>
      <c r="K8352" s="47">
        <f t="shared" si="782"/>
        <v>5.078728973288567</v>
      </c>
      <c r="L8352" s="48">
        <f>Solar!K8369/1000*Variables!$B$3</f>
        <v>0</v>
      </c>
      <c r="M8352" s="1">
        <f>IF(E8352=1, VLOOKUP(D8352, Sheet1!$E$2:$G$26, 2), Sheet1!$G$3)</f>
        <v>0.18618000000000001</v>
      </c>
      <c r="N8352" s="1">
        <f>'Electricity Rates'!$J$3</f>
        <v>0.19270000000000001</v>
      </c>
      <c r="O8352" s="145">
        <f>L8352-K8352</f>
        <v>-5.078728973288567</v>
      </c>
      <c r="P8352">
        <f t="shared" si="783"/>
        <v>0.97867107315270696</v>
      </c>
      <c r="Q8352">
        <f>IF(O8352&gt;0, IF(Q8351+O8352*Variables!$B$5&lt;Variables!$B$4, Q8351+O8352*Variables!$B$5, Variables!$B$4), IF(Q8351&gt;-O8352, Q8351+O8352/Variables!$B$5, 0))</f>
        <v>0</v>
      </c>
      <c r="R8352">
        <f>IF(O8352&gt;0, 0, IF(Q8351&gt;-O8352, 0, -O8352 - Q8351*Variables!$B$5))</f>
        <v>5.078728973288567</v>
      </c>
      <c r="S8352">
        <f t="shared" si="784"/>
        <v>0.94555776024686544</v>
      </c>
      <c r="T8352">
        <f t="shared" si="785"/>
        <v>0</v>
      </c>
    </row>
    <row r="8353" spans="1:20" x14ac:dyDescent="0.3">
      <c r="A8353" s="3">
        <f t="shared" si="780"/>
        <v>43448</v>
      </c>
      <c r="B8353">
        <v>12</v>
      </c>
      <c r="C8353">
        <v>14</v>
      </c>
      <c r="D8353">
        <v>24</v>
      </c>
      <c r="E8353">
        <v>1</v>
      </c>
      <c r="F8353" s="1">
        <f>VLOOKUP(A8353,Weather!$A$1:$E$366, 5)</f>
        <v>0.18867924528301896</v>
      </c>
      <c r="G8353" s="1">
        <f>VLOOKUP(D8353, Winter!$A$1:$E$25, 2)</f>
        <v>272.72727272727298</v>
      </c>
      <c r="H8353" s="1">
        <f>VLOOKUP(D8353, Winter!$A$1:$E$25, 3)</f>
        <v>266.74195307023803</v>
      </c>
      <c r="I8353" s="1">
        <f>VLOOKUP(D8353, Winter!$A$1:$E$25, 5)</f>
        <v>285.04672897196201</v>
      </c>
      <c r="J8353" s="1">
        <f t="shared" si="781"/>
        <v>267.87125866590497</v>
      </c>
      <c r="K8353" s="47">
        <f t="shared" si="782"/>
        <v>5.011341901594017</v>
      </c>
      <c r="L8353" s="48">
        <f>Solar!K8370/1000*Variables!$B$3</f>
        <v>0</v>
      </c>
      <c r="M8353" s="1">
        <f>IF(E8353=1, VLOOKUP(D8353, Sheet1!$E$2:$G$26, 2), Sheet1!$G$3)</f>
        <v>0.18618000000000001</v>
      </c>
      <c r="N8353" s="1">
        <f>'Electricity Rates'!$J$3</f>
        <v>0.19270000000000001</v>
      </c>
      <c r="O8353" s="145">
        <f>L8353-K8353</f>
        <v>-5.011341901594017</v>
      </c>
      <c r="P8353">
        <f t="shared" si="783"/>
        <v>0.96568558443716712</v>
      </c>
      <c r="Q8353">
        <f>IF(O8353&gt;0, IF(Q8352+O8353*Variables!$B$5&lt;Variables!$B$4, Q8352+O8353*Variables!$B$5, Variables!$B$4), IF(Q8352&gt;-O8353, Q8352+O8353/Variables!$B$5, 0))</f>
        <v>0</v>
      </c>
      <c r="R8353">
        <f>IF(O8353&gt;0, 0, IF(Q8352&gt;-O8353, 0, -O8353 - Q8352*Variables!$B$5))</f>
        <v>5.011341901594017</v>
      </c>
      <c r="S8353">
        <f t="shared" si="784"/>
        <v>0.93301163523877417</v>
      </c>
      <c r="T8353">
        <f t="shared" si="785"/>
        <v>0</v>
      </c>
    </row>
    <row r="8354" spans="1:20" x14ac:dyDescent="0.3">
      <c r="A8354" s="3">
        <f t="shared" si="780"/>
        <v>43449</v>
      </c>
      <c r="B8354">
        <v>12</v>
      </c>
      <c r="C8354">
        <v>15</v>
      </c>
      <c r="D8354">
        <v>1</v>
      </c>
      <c r="E8354">
        <v>0</v>
      </c>
      <c r="F8354" s="1">
        <f>VLOOKUP(A8354,Weather!$A$1:$E$366, 5)</f>
        <v>0.1698113207547168</v>
      </c>
      <c r="G8354" s="1">
        <f>VLOOKUP(D8354, Winter!$A$1:$E$25, 2)</f>
        <v>281.81818181818198</v>
      </c>
      <c r="H8354" s="1">
        <f>VLOOKUP(D8354, Winter!$A$1:$E$25, 3)</f>
        <v>257.04002047196798</v>
      </c>
      <c r="I8354" s="1">
        <f>VLOOKUP(D8354, Winter!$A$1:$E$25, 5)</f>
        <v>266.355140186916</v>
      </c>
      <c r="J8354" s="1">
        <f t="shared" si="781"/>
        <v>266.355140186916</v>
      </c>
      <c r="K8354" s="47">
        <f t="shared" si="782"/>
        <v>4.9829783208971614</v>
      </c>
      <c r="L8354" s="48">
        <f>Solar!K8371/1000*Variables!$B$3</f>
        <v>0</v>
      </c>
      <c r="M8354" s="1">
        <f>IF(E8354=1, VLOOKUP(D8354, Sheet1!$E$2:$G$26, 2), Sheet1!$G$3)</f>
        <v>0.18618000000000001</v>
      </c>
      <c r="N8354" s="1">
        <f>'Electricity Rates'!$J$3</f>
        <v>0.19270000000000001</v>
      </c>
      <c r="O8354" s="145">
        <f>L8354-K8354</f>
        <v>-4.9829783208971614</v>
      </c>
      <c r="P8354">
        <f t="shared" si="783"/>
        <v>0.96021992243688303</v>
      </c>
      <c r="Q8354">
        <f>IF(O8354&gt;0, IF(Q8353+O8354*Variables!$B$5&lt;Variables!$B$4, Q8353+O8354*Variables!$B$5, Variables!$B$4), IF(Q8353&gt;-O8354, Q8353+O8354/Variables!$B$5, 0))</f>
        <v>0</v>
      </c>
      <c r="R8354">
        <f>IF(O8354&gt;0, 0, IF(Q8353&gt;-O8354, 0, -O8354 - Q8353*Variables!$B$5))</f>
        <v>4.9829783208971614</v>
      </c>
      <c r="S8354">
        <f t="shared" si="784"/>
        <v>0.92773090378463352</v>
      </c>
      <c r="T8354">
        <f t="shared" si="785"/>
        <v>0</v>
      </c>
    </row>
    <row r="8355" spans="1:20" x14ac:dyDescent="0.3">
      <c r="A8355" s="3">
        <f t="shared" si="780"/>
        <v>43449</v>
      </c>
      <c r="B8355">
        <v>12</v>
      </c>
      <c r="C8355">
        <v>15</v>
      </c>
      <c r="D8355">
        <v>2</v>
      </c>
      <c r="E8355">
        <v>0</v>
      </c>
      <c r="F8355" s="1">
        <f>VLOOKUP(A8355,Weather!$A$1:$E$366, 5)</f>
        <v>0.1698113207547168</v>
      </c>
      <c r="G8355" s="1">
        <f>VLOOKUP(D8355, Winter!$A$1:$E$25, 2)</f>
        <v>282.10356994603501</v>
      </c>
      <c r="H8355" s="1">
        <f>VLOOKUP(D8355, Winter!$A$1:$E$25, 3)</f>
        <v>280.66066600651902</v>
      </c>
      <c r="I8355" s="1">
        <f>VLOOKUP(D8355, Winter!$A$1:$E$25, 5)</f>
        <v>285.04672897196201</v>
      </c>
      <c r="J8355" s="1">
        <f t="shared" si="781"/>
        <v>285.04672897196201</v>
      </c>
      <c r="K8355" s="47">
        <f t="shared" si="782"/>
        <v>5.3326610100829139</v>
      </c>
      <c r="L8355" s="48">
        <f>Solar!K8372/1000*Variables!$B$3</f>
        <v>0</v>
      </c>
      <c r="M8355" s="1">
        <f>IF(E8355=1, VLOOKUP(D8355, Sheet1!$E$2:$G$26, 2), Sheet1!$G$3)</f>
        <v>0.18618000000000001</v>
      </c>
      <c r="N8355" s="1">
        <f>'Electricity Rates'!$J$3</f>
        <v>0.19270000000000001</v>
      </c>
      <c r="O8355" s="145">
        <f>L8355-K8355</f>
        <v>-5.3326610100829139</v>
      </c>
      <c r="P8355">
        <f t="shared" si="783"/>
        <v>1.0276037766429775</v>
      </c>
      <c r="Q8355">
        <f>IF(O8355&gt;0, IF(Q8354+O8355*Variables!$B$5&lt;Variables!$B$4, Q8354+O8355*Variables!$B$5, Variables!$B$4), IF(Q8354&gt;-O8355, Q8354+O8355/Variables!$B$5, 0))</f>
        <v>0</v>
      </c>
      <c r="R8355">
        <f>IF(O8355&gt;0, 0, IF(Q8354&gt;-O8355, 0, -O8355 - Q8354*Variables!$B$5))</f>
        <v>5.3326610100829139</v>
      </c>
      <c r="S8355">
        <f t="shared" si="784"/>
        <v>0.99283482685723701</v>
      </c>
      <c r="T8355">
        <f t="shared" si="785"/>
        <v>0</v>
      </c>
    </row>
    <row r="8356" spans="1:20" x14ac:dyDescent="0.3">
      <c r="A8356" s="3">
        <f t="shared" si="780"/>
        <v>43449</v>
      </c>
      <c r="B8356">
        <v>12</v>
      </c>
      <c r="C8356">
        <v>15</v>
      </c>
      <c r="D8356">
        <v>3</v>
      </c>
      <c r="E8356">
        <v>0</v>
      </c>
      <c r="F8356" s="1">
        <f>VLOOKUP(A8356,Weather!$A$1:$E$366, 5)</f>
        <v>0.1698113207547168</v>
      </c>
      <c r="G8356" s="1">
        <f>VLOOKUP(D8356, Winter!$A$1:$E$25, 2)</f>
        <v>282.300747198007</v>
      </c>
      <c r="H8356" s="1">
        <f>VLOOKUP(D8356, Winter!$A$1:$E$25, 3)</f>
        <v>272.72727272727298</v>
      </c>
      <c r="I8356" s="1">
        <f>VLOOKUP(D8356, Winter!$A$1:$E$25, 5)</f>
        <v>271.02803738317698</v>
      </c>
      <c r="J8356" s="1">
        <f t="shared" si="781"/>
        <v>271.02803738317698</v>
      </c>
      <c r="K8356" s="47">
        <f t="shared" si="782"/>
        <v>5.0703989931935904</v>
      </c>
      <c r="L8356" s="48">
        <f>Solar!K8373/1000*Variables!$B$3</f>
        <v>0</v>
      </c>
      <c r="M8356" s="1">
        <f>IF(E8356=1, VLOOKUP(D8356, Sheet1!$E$2:$G$26, 2), Sheet1!$G$3)</f>
        <v>0.18618000000000001</v>
      </c>
      <c r="N8356" s="1">
        <f>'Electricity Rates'!$J$3</f>
        <v>0.19270000000000001</v>
      </c>
      <c r="O8356" s="145">
        <f>L8356-K8356</f>
        <v>-5.0703989931935904</v>
      </c>
      <c r="P8356">
        <f t="shared" si="783"/>
        <v>0.97706588598840494</v>
      </c>
      <c r="Q8356">
        <f>IF(O8356&gt;0, IF(Q8355+O8356*Variables!$B$5&lt;Variables!$B$4, Q8355+O8356*Variables!$B$5, Variables!$B$4), IF(Q8355&gt;-O8356, Q8355+O8356/Variables!$B$5, 0))</f>
        <v>0</v>
      </c>
      <c r="R8356">
        <f>IF(O8356&gt;0, 0, IF(Q8355&gt;-O8356, 0, -O8356 - Q8355*Variables!$B$5))</f>
        <v>5.0703989931935904</v>
      </c>
      <c r="S8356">
        <f t="shared" si="784"/>
        <v>0.9440068845527827</v>
      </c>
      <c r="T8356">
        <f t="shared" si="785"/>
        <v>0</v>
      </c>
    </row>
    <row r="8357" spans="1:20" x14ac:dyDescent="0.3">
      <c r="A8357" s="3">
        <f t="shared" si="780"/>
        <v>43449</v>
      </c>
      <c r="B8357">
        <v>12</v>
      </c>
      <c r="C8357">
        <v>15</v>
      </c>
      <c r="D8357">
        <v>4</v>
      </c>
      <c r="E8357">
        <v>0</v>
      </c>
      <c r="F8357" s="1">
        <f>VLOOKUP(A8357,Weather!$A$1:$E$366, 5)</f>
        <v>0.1698113207547168</v>
      </c>
      <c r="G8357" s="1">
        <f>VLOOKUP(D8357, Winter!$A$1:$E$25, 2)</f>
        <v>308.82074789439099</v>
      </c>
      <c r="H8357" s="1">
        <f>VLOOKUP(D8357, Winter!$A$1:$E$25, 3)</f>
        <v>281.81818181818198</v>
      </c>
      <c r="I8357" s="1">
        <f>VLOOKUP(D8357, Winter!$A$1:$E$25, 5)</f>
        <v>285.04672897196201</v>
      </c>
      <c r="J8357" s="1">
        <f t="shared" si="781"/>
        <v>285.04672897196201</v>
      </c>
      <c r="K8357" s="47">
        <f t="shared" si="782"/>
        <v>5.3326610100829139</v>
      </c>
      <c r="L8357" s="48">
        <f>Solar!K8374/1000*Variables!$B$3</f>
        <v>0</v>
      </c>
      <c r="M8357" s="1">
        <f>IF(E8357=1, VLOOKUP(D8357, Sheet1!$E$2:$G$26, 2), Sheet1!$G$3)</f>
        <v>0.18618000000000001</v>
      </c>
      <c r="N8357" s="1">
        <f>'Electricity Rates'!$J$3</f>
        <v>0.19270000000000001</v>
      </c>
      <c r="O8357" s="145">
        <f>L8357-K8357</f>
        <v>-5.3326610100829139</v>
      </c>
      <c r="P8357">
        <f t="shared" si="783"/>
        <v>1.0276037766429775</v>
      </c>
      <c r="Q8357">
        <f>IF(O8357&gt;0, IF(Q8356+O8357*Variables!$B$5&lt;Variables!$B$4, Q8356+O8357*Variables!$B$5, Variables!$B$4), IF(Q8356&gt;-O8357, Q8356+O8357/Variables!$B$5, 0))</f>
        <v>0</v>
      </c>
      <c r="R8357">
        <f>IF(O8357&gt;0, 0, IF(Q8356&gt;-O8357, 0, -O8357 - Q8356*Variables!$B$5))</f>
        <v>5.3326610100829139</v>
      </c>
      <c r="S8357">
        <f t="shared" si="784"/>
        <v>0.99283482685723701</v>
      </c>
      <c r="T8357">
        <f t="shared" si="785"/>
        <v>0</v>
      </c>
    </row>
    <row r="8358" spans="1:20" x14ac:dyDescent="0.3">
      <c r="A8358" s="3">
        <f t="shared" si="780"/>
        <v>43449</v>
      </c>
      <c r="B8358">
        <v>12</v>
      </c>
      <c r="C8358">
        <v>15</v>
      </c>
      <c r="D8358">
        <v>5</v>
      </c>
      <c r="E8358">
        <v>0</v>
      </c>
      <c r="F8358" s="1">
        <f>VLOOKUP(A8358,Weather!$A$1:$E$366, 5)</f>
        <v>0.1698113207547168</v>
      </c>
      <c r="G8358" s="1">
        <f>VLOOKUP(D8358, Winter!$A$1:$E$25, 2)</f>
        <v>308.63160471300301</v>
      </c>
      <c r="H8358" s="1">
        <f>VLOOKUP(D8358, Winter!$A$1:$E$25, 3)</f>
        <v>300</v>
      </c>
      <c r="I8358" s="1">
        <f>VLOOKUP(D8358, Winter!$A$1:$E$25, 5)</f>
        <v>303.73831775700899</v>
      </c>
      <c r="J8358" s="1">
        <f t="shared" si="781"/>
        <v>303.73831775700899</v>
      </c>
      <c r="K8358" s="47">
        <f t="shared" si="782"/>
        <v>5.6823436992686851</v>
      </c>
      <c r="L8358" s="48">
        <f>Solar!K8375/1000*Variables!$B$3</f>
        <v>0</v>
      </c>
      <c r="M8358" s="1">
        <f>IF(E8358=1, VLOOKUP(D8358, Sheet1!$E$2:$G$26, 2), Sheet1!$G$3)</f>
        <v>0.18618000000000001</v>
      </c>
      <c r="N8358" s="1">
        <f>'Electricity Rates'!$J$3</f>
        <v>0.19270000000000001</v>
      </c>
      <c r="O8358" s="145">
        <f>L8358-K8358</f>
        <v>-5.6823436992686851</v>
      </c>
      <c r="P8358">
        <f t="shared" si="783"/>
        <v>1.0949876308490756</v>
      </c>
      <c r="Q8358">
        <f>IF(O8358&gt;0, IF(Q8357+O8358*Variables!$B$5&lt;Variables!$B$4, Q8357+O8358*Variables!$B$5, Variables!$B$4), IF(Q8357&gt;-O8358, Q8357+O8358/Variables!$B$5, 0))</f>
        <v>0</v>
      </c>
      <c r="R8358">
        <f>IF(O8358&gt;0, 0, IF(Q8357&gt;-O8358, 0, -O8358 - Q8357*Variables!$B$5))</f>
        <v>5.6823436992686851</v>
      </c>
      <c r="S8358">
        <f t="shared" si="784"/>
        <v>1.0579387499298438</v>
      </c>
      <c r="T8358">
        <f t="shared" si="785"/>
        <v>0</v>
      </c>
    </row>
    <row r="8359" spans="1:20" x14ac:dyDescent="0.3">
      <c r="A8359" s="3">
        <f t="shared" si="780"/>
        <v>43449</v>
      </c>
      <c r="B8359">
        <v>12</v>
      </c>
      <c r="C8359">
        <v>15</v>
      </c>
      <c r="D8359">
        <v>6</v>
      </c>
      <c r="E8359">
        <v>0</v>
      </c>
      <c r="F8359" s="1">
        <f>VLOOKUP(A8359,Weather!$A$1:$E$366, 5)</f>
        <v>0.1698113207547168</v>
      </c>
      <c r="G8359" s="1">
        <f>VLOOKUP(D8359, Winter!$A$1:$E$25, 2)</f>
        <v>331.81818181818198</v>
      </c>
      <c r="H8359" s="1">
        <f>VLOOKUP(D8359, Winter!$A$1:$E$25, 3)</f>
        <v>317.955250948497</v>
      </c>
      <c r="I8359" s="1">
        <f>VLOOKUP(D8359, Winter!$A$1:$E$25, 5)</f>
        <v>322.42990654205602</v>
      </c>
      <c r="J8359" s="1">
        <f t="shared" si="781"/>
        <v>322.42990654205602</v>
      </c>
      <c r="K8359" s="47">
        <f t="shared" si="782"/>
        <v>6.0320263884544554</v>
      </c>
      <c r="L8359" s="48">
        <f>Solar!K8376/1000*Variables!$B$3</f>
        <v>0</v>
      </c>
      <c r="M8359" s="1">
        <f>IF(E8359=1, VLOOKUP(D8359, Sheet1!$E$2:$G$26, 2), Sheet1!$G$3)</f>
        <v>0.18618000000000001</v>
      </c>
      <c r="N8359" s="1">
        <f>'Electricity Rates'!$J$3</f>
        <v>0.19270000000000001</v>
      </c>
      <c r="O8359" s="145">
        <f>L8359-K8359</f>
        <v>-6.0320263884544554</v>
      </c>
      <c r="P8359">
        <f t="shared" si="783"/>
        <v>1.1623714850551736</v>
      </c>
      <c r="Q8359">
        <f>IF(O8359&gt;0, IF(Q8358+O8359*Variables!$B$5&lt;Variables!$B$4, Q8358+O8359*Variables!$B$5, Variables!$B$4), IF(Q8358&gt;-O8359, Q8358+O8359/Variables!$B$5, 0))</f>
        <v>0</v>
      </c>
      <c r="R8359">
        <f>IF(O8359&gt;0, 0, IF(Q8358&gt;-O8359, 0, -O8359 - Q8358*Variables!$B$5))</f>
        <v>6.0320263884544554</v>
      </c>
      <c r="S8359">
        <f t="shared" si="784"/>
        <v>1.1230426730024505</v>
      </c>
      <c r="T8359">
        <f t="shared" si="785"/>
        <v>0</v>
      </c>
    </row>
    <row r="8360" spans="1:20" x14ac:dyDescent="0.3">
      <c r="A8360" s="3">
        <f t="shared" si="780"/>
        <v>43449</v>
      </c>
      <c r="B8360">
        <v>12</v>
      </c>
      <c r="C8360">
        <v>15</v>
      </c>
      <c r="D8360">
        <v>7</v>
      </c>
      <c r="E8360">
        <v>0</v>
      </c>
      <c r="F8360" s="1">
        <f>VLOOKUP(A8360,Weather!$A$1:$E$366, 5)</f>
        <v>0.1698113207547168</v>
      </c>
      <c r="G8360" s="1">
        <f>VLOOKUP(D8360, Winter!$A$1:$E$25, 2)</f>
        <v>445.45454545454498</v>
      </c>
      <c r="H8360" s="1">
        <f>VLOOKUP(D8360, Winter!$A$1:$E$25, 3)</f>
        <v>393.94630558862502</v>
      </c>
      <c r="I8360" s="1">
        <f>VLOOKUP(D8360, Winter!$A$1:$E$25, 5)</f>
        <v>313.08411214953298</v>
      </c>
      <c r="J8360" s="1">
        <f t="shared" si="781"/>
        <v>313.08411214953298</v>
      </c>
      <c r="K8360" s="47">
        <f t="shared" si="782"/>
        <v>5.8571850438615796</v>
      </c>
      <c r="L8360" s="48">
        <f>Solar!K8377/1000*Variables!$B$3</f>
        <v>0</v>
      </c>
      <c r="M8360" s="1">
        <f>IF(E8360=1, VLOOKUP(D8360, Sheet1!$E$2:$G$26, 2), Sheet1!$G$3)</f>
        <v>0.18618000000000001</v>
      </c>
      <c r="N8360" s="1">
        <f>'Electricity Rates'!$J$3</f>
        <v>0.19270000000000001</v>
      </c>
      <c r="O8360" s="145">
        <f>L8360-K8360</f>
        <v>-5.8571850438615796</v>
      </c>
      <c r="P8360">
        <f t="shared" si="783"/>
        <v>1.1286795579521265</v>
      </c>
      <c r="Q8360">
        <f>IF(O8360&gt;0, IF(Q8359+O8360*Variables!$B$5&lt;Variables!$B$4, Q8359+O8360*Variables!$B$5, Variables!$B$4), IF(Q8359&gt;-O8360, Q8359+O8360/Variables!$B$5, 0))</f>
        <v>0</v>
      </c>
      <c r="R8360">
        <f>IF(O8360&gt;0, 0, IF(Q8359&gt;-O8360, 0, -O8360 - Q8359*Variables!$B$5))</f>
        <v>5.8571850438615796</v>
      </c>
      <c r="S8360">
        <f t="shared" si="784"/>
        <v>1.0904907114661491</v>
      </c>
      <c r="T8360">
        <f t="shared" si="785"/>
        <v>0</v>
      </c>
    </row>
    <row r="8361" spans="1:20" x14ac:dyDescent="0.3">
      <c r="A8361" s="3">
        <f t="shared" si="780"/>
        <v>43449</v>
      </c>
      <c r="B8361">
        <v>12</v>
      </c>
      <c r="C8361">
        <v>15</v>
      </c>
      <c r="D8361">
        <v>8</v>
      </c>
      <c r="E8361">
        <v>0</v>
      </c>
      <c r="F8361" s="1">
        <f>VLOOKUP(A8361,Weather!$A$1:$E$366, 5)</f>
        <v>0.1698113207547168</v>
      </c>
      <c r="G8361" s="1">
        <f>VLOOKUP(D8361, Winter!$A$1:$E$25, 2)</f>
        <v>654.54545454545405</v>
      </c>
      <c r="H8361" s="1">
        <f>VLOOKUP(D8361, Winter!$A$1:$E$25, 3)</f>
        <v>498.50910668787998</v>
      </c>
      <c r="I8361" s="1">
        <f>VLOOKUP(D8361, Winter!$A$1:$E$25, 5)</f>
        <v>294.39252336448601</v>
      </c>
      <c r="J8361" s="1">
        <f t="shared" si="781"/>
        <v>294.39252336448601</v>
      </c>
      <c r="K8361" s="47">
        <f t="shared" si="782"/>
        <v>5.5075023546758084</v>
      </c>
      <c r="L8361" s="48">
        <f>Solar!K8378/1000*Variables!$B$3</f>
        <v>1.4009</v>
      </c>
      <c r="M8361" s="1">
        <f>IF(E8361=1, VLOOKUP(D8361, Sheet1!$E$2:$G$26, 2), Sheet1!$G$3)</f>
        <v>0.18618000000000001</v>
      </c>
      <c r="N8361" s="1">
        <f>'Electricity Rates'!$J$3</f>
        <v>0.19270000000000001</v>
      </c>
      <c r="O8361" s="145">
        <f>L8361-K8361</f>
        <v>-4.1066023546758084</v>
      </c>
      <c r="P8361">
        <f t="shared" si="783"/>
        <v>1.0612957037460284</v>
      </c>
      <c r="Q8361">
        <f>IF(O8361&gt;0, IF(Q8360+O8361*Variables!$B$5&lt;Variables!$B$4, Q8360+O8361*Variables!$B$5, Variables!$B$4), IF(Q8360&gt;-O8361, Q8360+O8361/Variables!$B$5, 0))</f>
        <v>0</v>
      </c>
      <c r="R8361">
        <f>IF(O8361&gt;0, 0, IF(Q8360&gt;-O8361, 0, -O8361 - Q8360*Variables!$B$5))</f>
        <v>4.1066023546758084</v>
      </c>
      <c r="S8361">
        <f t="shared" si="784"/>
        <v>0.76456722639354202</v>
      </c>
      <c r="T8361">
        <f t="shared" si="785"/>
        <v>0</v>
      </c>
    </row>
    <row r="8362" spans="1:20" x14ac:dyDescent="0.3">
      <c r="A8362" s="3">
        <f t="shared" si="780"/>
        <v>43449</v>
      </c>
      <c r="B8362">
        <v>12</v>
      </c>
      <c r="C8362">
        <v>15</v>
      </c>
      <c r="D8362">
        <v>9</v>
      </c>
      <c r="E8362">
        <v>0</v>
      </c>
      <c r="F8362" s="1">
        <f>VLOOKUP(A8362,Weather!$A$1:$E$366, 5)</f>
        <v>0.1698113207547168</v>
      </c>
      <c r="G8362" s="1">
        <f>VLOOKUP(D8362, Winter!$A$1:$E$25, 2)</f>
        <v>801.59817351598099</v>
      </c>
      <c r="H8362" s="1">
        <f>VLOOKUP(D8362, Winter!$A$1:$E$25, 3)</f>
        <v>564.97068280688404</v>
      </c>
      <c r="I8362" s="1">
        <f>VLOOKUP(D8362, Winter!$A$1:$E$25, 5)</f>
        <v>313.08411214953298</v>
      </c>
      <c r="J8362" s="1">
        <f t="shared" si="781"/>
        <v>313.08411214953298</v>
      </c>
      <c r="K8362" s="47">
        <f t="shared" si="782"/>
        <v>5.8571850438615796</v>
      </c>
      <c r="L8362" s="48">
        <f>Solar!K8379/1000*Variables!$B$3</f>
        <v>9.4605500000000013</v>
      </c>
      <c r="M8362" s="1">
        <f>IF(E8362=1, VLOOKUP(D8362, Sheet1!$E$2:$G$26, 2), Sheet1!$G$3)</f>
        <v>0.18618000000000001</v>
      </c>
      <c r="N8362" s="1">
        <f>'Electricity Rates'!$J$3</f>
        <v>0.19270000000000001</v>
      </c>
      <c r="O8362" s="145">
        <f>L8362-K8362</f>
        <v>3.6033649561384218</v>
      </c>
      <c r="P8362">
        <f t="shared" si="783"/>
        <v>1.1286795579521265</v>
      </c>
      <c r="Q8362">
        <f>IF(O8362&gt;0, IF(Q8361+O8362*Variables!$B$5&lt;Variables!$B$4, Q8361+O8362*Variables!$B$5, Variables!$B$4), IF(Q8361&gt;-O8362, Q8361+O8362/Variables!$B$5, 0))</f>
        <v>3.3871630587701165</v>
      </c>
      <c r="R8362">
        <f>IF(O8362&gt;0, 0, IF(Q8361&gt;-O8362, 0, -O8362 - Q8361*Variables!$B$5))</f>
        <v>0</v>
      </c>
      <c r="S8362">
        <f t="shared" si="784"/>
        <v>0</v>
      </c>
      <c r="T8362">
        <f t="shared" si="785"/>
        <v>0</v>
      </c>
    </row>
    <row r="8363" spans="1:20" x14ac:dyDescent="0.3">
      <c r="A8363" s="3">
        <f t="shared" si="780"/>
        <v>43449</v>
      </c>
      <c r="B8363">
        <v>12</v>
      </c>
      <c r="C8363">
        <v>15</v>
      </c>
      <c r="D8363">
        <v>10</v>
      </c>
      <c r="E8363">
        <v>0</v>
      </c>
      <c r="F8363" s="1">
        <f>VLOOKUP(A8363,Weather!$A$1:$E$366, 5)</f>
        <v>0.1698113207547168</v>
      </c>
      <c r="G8363" s="1">
        <f>VLOOKUP(D8363, Winter!$A$1:$E$25, 2)</f>
        <v>929.05770029057601</v>
      </c>
      <c r="H8363" s="1">
        <f>VLOOKUP(D8363, Winter!$A$1:$E$25, 3)</f>
        <v>583.82380756350199</v>
      </c>
      <c r="I8363" s="1">
        <f>VLOOKUP(D8363, Winter!$A$1:$E$25, 5)</f>
        <v>331.77570093457899</v>
      </c>
      <c r="J8363" s="1">
        <f t="shared" si="781"/>
        <v>331.77570093457899</v>
      </c>
      <c r="K8363" s="47">
        <f t="shared" si="782"/>
        <v>6.2068677330473312</v>
      </c>
      <c r="L8363" s="48">
        <f>Solar!K8380/1000*Variables!$B$3</f>
        <v>11.85525</v>
      </c>
      <c r="M8363" s="1">
        <f>IF(E8363=1, VLOOKUP(D8363, Sheet1!$E$2:$G$26, 2), Sheet1!$G$3)</f>
        <v>0.18618000000000001</v>
      </c>
      <c r="N8363" s="1">
        <f>'Electricity Rates'!$J$3</f>
        <v>0.19270000000000001</v>
      </c>
      <c r="O8363" s="145">
        <f>L8363-K8363</f>
        <v>5.6483822669526687</v>
      </c>
      <c r="P8363">
        <f t="shared" si="783"/>
        <v>1.1960634121582208</v>
      </c>
      <c r="Q8363">
        <f>IF(O8363&gt;0, IF(Q8362+O8363*Variables!$B$5&lt;Variables!$B$4, Q8362+O8363*Variables!$B$5, Variables!$B$4), IF(Q8362&gt;-O8363, Q8362+O8363/Variables!$B$5, 0))</f>
        <v>8.6966423897056249</v>
      </c>
      <c r="R8363">
        <f>IF(O8363&gt;0, 0, IF(Q8362&gt;-O8363, 0, -O8363 - Q8362*Variables!$B$5))</f>
        <v>0</v>
      </c>
      <c r="S8363">
        <f t="shared" si="784"/>
        <v>0</v>
      </c>
      <c r="T8363">
        <f t="shared" si="785"/>
        <v>0</v>
      </c>
    </row>
    <row r="8364" spans="1:20" x14ac:dyDescent="0.3">
      <c r="A8364" s="3">
        <f t="shared" si="780"/>
        <v>43449</v>
      </c>
      <c r="B8364">
        <v>12</v>
      </c>
      <c r="C8364">
        <v>15</v>
      </c>
      <c r="D8364">
        <v>11</v>
      </c>
      <c r="E8364">
        <v>0</v>
      </c>
      <c r="F8364" s="1">
        <f>VLOOKUP(A8364,Weather!$A$1:$E$366, 5)</f>
        <v>0.1698113207547168</v>
      </c>
      <c r="G8364" s="1">
        <f>VLOOKUP(D8364, Winter!$A$1:$E$25, 2)</f>
        <v>1001.98733914487</v>
      </c>
      <c r="H8364" s="1">
        <f>VLOOKUP(D8364, Winter!$A$1:$E$25, 3)</f>
        <v>602.66024321587895</v>
      </c>
      <c r="I8364" s="1">
        <f>VLOOKUP(D8364, Winter!$A$1:$E$25, 5)</f>
        <v>331.77570093457899</v>
      </c>
      <c r="J8364" s="1">
        <f t="shared" si="781"/>
        <v>331.77570093457899</v>
      </c>
      <c r="K8364" s="47">
        <f t="shared" si="782"/>
        <v>6.2068677330473312</v>
      </c>
      <c r="L8364" s="48">
        <f>Solar!K8381/1000*Variables!$B$3</f>
        <v>11.28715</v>
      </c>
      <c r="M8364" s="1">
        <f>IF(E8364=1, VLOOKUP(D8364, Sheet1!$E$2:$G$26, 2), Sheet1!$G$3)</f>
        <v>0.18618000000000001</v>
      </c>
      <c r="N8364" s="1">
        <f>'Electricity Rates'!$J$3</f>
        <v>0.19270000000000001</v>
      </c>
      <c r="O8364" s="145">
        <f>L8364-K8364</f>
        <v>5.0802822669526693</v>
      </c>
      <c r="P8364">
        <f t="shared" si="783"/>
        <v>1.1960634121582208</v>
      </c>
      <c r="Q8364">
        <f>IF(O8364&gt;0, IF(Q8363+O8364*Variables!$B$5&lt;Variables!$B$4, Q8363+O8364*Variables!$B$5, Variables!$B$4), IF(Q8363&gt;-O8364, Q8363+O8364/Variables!$B$5, 0))</f>
        <v>13.472107720641134</v>
      </c>
      <c r="R8364">
        <f>IF(O8364&gt;0, 0, IF(Q8363&gt;-O8364, 0, -O8364 - Q8363*Variables!$B$5))</f>
        <v>0</v>
      </c>
      <c r="S8364">
        <f t="shared" si="784"/>
        <v>0</v>
      </c>
      <c r="T8364">
        <f t="shared" si="785"/>
        <v>0</v>
      </c>
    </row>
    <row r="8365" spans="1:20" x14ac:dyDescent="0.3">
      <c r="A8365" s="3">
        <f t="shared" si="780"/>
        <v>43449</v>
      </c>
      <c r="B8365">
        <v>12</v>
      </c>
      <c r="C8365">
        <v>15</v>
      </c>
      <c r="D8365">
        <v>12</v>
      </c>
      <c r="E8365">
        <v>0</v>
      </c>
      <c r="F8365" s="1">
        <f>VLOOKUP(A8365,Weather!$A$1:$E$366, 5)</f>
        <v>0.1698113207547168</v>
      </c>
      <c r="G8365" s="1">
        <f>VLOOKUP(D8365, Winter!$A$1:$E$25, 2)</f>
        <v>1020.36633457866</v>
      </c>
      <c r="H8365" s="1">
        <f>VLOOKUP(D8365, Winter!$A$1:$E$25, 3)</f>
        <v>602.46553699974402</v>
      </c>
      <c r="I8365" s="1">
        <f>VLOOKUP(D8365, Winter!$A$1:$E$25, 5)</f>
        <v>327.10280373831802</v>
      </c>
      <c r="J8365" s="1">
        <f t="shared" si="781"/>
        <v>327.10280373831802</v>
      </c>
      <c r="K8365" s="47">
        <f t="shared" si="782"/>
        <v>6.1194470607509031</v>
      </c>
      <c r="L8365" s="48">
        <f>Solar!K8382/1000*Variables!$B$3</f>
        <v>20.924100000000003</v>
      </c>
      <c r="M8365" s="1">
        <f>IF(E8365=1, VLOOKUP(D8365, Sheet1!$E$2:$G$26, 2), Sheet1!$G$3)</f>
        <v>0.18618000000000001</v>
      </c>
      <c r="N8365" s="1">
        <f>'Electricity Rates'!$J$3</f>
        <v>0.19270000000000001</v>
      </c>
      <c r="O8365" s="145">
        <f>L8365-K8365</f>
        <v>14.804652939249099</v>
      </c>
      <c r="P8365">
        <f t="shared" si="783"/>
        <v>1.1792174486066991</v>
      </c>
      <c r="Q8365">
        <f>IF(O8365&gt;0, IF(Q8364+O8365*Variables!$B$5&lt;Variables!$B$4, Q8364+O8365*Variables!$B$5, Variables!$B$4), IF(Q8364&gt;-O8365, Q8364+O8365/Variables!$B$5, 0))</f>
        <v>27.388481483535287</v>
      </c>
      <c r="R8365">
        <f>IF(O8365&gt;0, 0, IF(Q8364&gt;-O8365, 0, -O8365 - Q8364*Variables!$B$5))</f>
        <v>0</v>
      </c>
      <c r="S8365">
        <f t="shared" si="784"/>
        <v>0</v>
      </c>
      <c r="T8365">
        <f t="shared" si="785"/>
        <v>0</v>
      </c>
    </row>
    <row r="8366" spans="1:20" x14ac:dyDescent="0.3">
      <c r="A8366" s="3">
        <f t="shared" si="780"/>
        <v>43449</v>
      </c>
      <c r="B8366">
        <v>12</v>
      </c>
      <c r="C8366">
        <v>15</v>
      </c>
      <c r="D8366">
        <v>13</v>
      </c>
      <c r="E8366">
        <v>0</v>
      </c>
      <c r="F8366" s="1">
        <f>VLOOKUP(A8366,Weather!$A$1:$E$366, 5)</f>
        <v>0.1698113207547168</v>
      </c>
      <c r="G8366" s="1">
        <f>VLOOKUP(D8366, Winter!$A$1:$E$25, 2)</f>
        <v>1065.99730178497</v>
      </c>
      <c r="H8366" s="1">
        <f>VLOOKUP(D8366, Winter!$A$1:$E$25, 3)</f>
        <v>611.78362020049099</v>
      </c>
      <c r="I8366" s="1">
        <f>VLOOKUP(D8366, Winter!$A$1:$E$25, 5)</f>
        <v>322.42990654205602</v>
      </c>
      <c r="J8366" s="1">
        <f t="shared" si="781"/>
        <v>322.42990654205602</v>
      </c>
      <c r="K8366" s="47">
        <f t="shared" si="782"/>
        <v>6.0320263884544554</v>
      </c>
      <c r="L8366" s="48">
        <f>Solar!K8383/1000*Variables!$B$3</f>
        <v>26.089999999999996</v>
      </c>
      <c r="M8366" s="1">
        <f>IF(E8366=1, VLOOKUP(D8366, Sheet1!$E$2:$G$26, 2), Sheet1!$G$3)</f>
        <v>0.18618000000000001</v>
      </c>
      <c r="N8366" s="1">
        <f>'Electricity Rates'!$J$3</f>
        <v>0.19270000000000001</v>
      </c>
      <c r="O8366" s="145">
        <f>L8366-K8366</f>
        <v>20.057973611545542</v>
      </c>
      <c r="P8366">
        <f t="shared" si="783"/>
        <v>1.1623714850551736</v>
      </c>
      <c r="Q8366">
        <f>IF(O8366&gt;0, IF(Q8365+O8366*Variables!$B$5&lt;Variables!$B$4, Q8365+O8366*Variables!$B$5, Variables!$B$4), IF(Q8365&gt;-O8366, Q8365+O8366/Variables!$B$5, 0))</f>
        <v>46.242976678388096</v>
      </c>
      <c r="R8366">
        <f>IF(O8366&gt;0, 0, IF(Q8365&gt;-O8366, 0, -O8366 - Q8365*Variables!$B$5))</f>
        <v>0</v>
      </c>
      <c r="S8366">
        <f t="shared" si="784"/>
        <v>0</v>
      </c>
      <c r="T8366">
        <f t="shared" si="785"/>
        <v>0</v>
      </c>
    </row>
    <row r="8367" spans="1:20" x14ac:dyDescent="0.3">
      <c r="A8367" s="3">
        <f t="shared" si="780"/>
        <v>43449</v>
      </c>
      <c r="B8367">
        <v>12</v>
      </c>
      <c r="C8367">
        <v>15</v>
      </c>
      <c r="D8367">
        <v>14</v>
      </c>
      <c r="E8367">
        <v>0</v>
      </c>
      <c r="F8367" s="1">
        <f>VLOOKUP(A8367,Weather!$A$1:$E$366, 5)</f>
        <v>0.1698113207547168</v>
      </c>
      <c r="G8367" s="1">
        <f>VLOOKUP(D8367, Winter!$A$1:$E$25, 2)</f>
        <v>1084.3762972187601</v>
      </c>
      <c r="H8367" s="1">
        <f>VLOOKUP(D8367, Winter!$A$1:$E$25, 3)</f>
        <v>611.59447701910301</v>
      </c>
      <c r="I8367" s="1">
        <f>VLOOKUP(D8367, Winter!$A$1:$E$25, 5)</f>
        <v>303.73831775700899</v>
      </c>
      <c r="J8367" s="1">
        <f t="shared" si="781"/>
        <v>303.73831775700899</v>
      </c>
      <c r="K8367" s="47">
        <f t="shared" si="782"/>
        <v>5.6823436992686851</v>
      </c>
      <c r="L8367" s="48">
        <f>Solar!K8384/1000*Variables!$B$3</f>
        <v>23.2409</v>
      </c>
      <c r="M8367" s="1">
        <f>IF(E8367=1, VLOOKUP(D8367, Sheet1!$E$2:$G$26, 2), Sheet1!$G$3)</f>
        <v>0.18618000000000001</v>
      </c>
      <c r="N8367" s="1">
        <f>'Electricity Rates'!$J$3</f>
        <v>0.19270000000000001</v>
      </c>
      <c r="O8367" s="145">
        <f>L8367-K8367</f>
        <v>17.558556300731315</v>
      </c>
      <c r="P8367">
        <f t="shared" si="783"/>
        <v>1.0949876308490756</v>
      </c>
      <c r="Q8367">
        <f>IF(O8367&gt;0, IF(Q8366+O8367*Variables!$B$5&lt;Variables!$B$4, Q8366+O8367*Variables!$B$5, Variables!$B$4), IF(Q8366&gt;-O8367, Q8366+O8367/Variables!$B$5, 0))</f>
        <v>62.748019601075526</v>
      </c>
      <c r="R8367">
        <f>IF(O8367&gt;0, 0, IF(Q8366&gt;-O8367, 0, -O8367 - Q8366*Variables!$B$5))</f>
        <v>0</v>
      </c>
      <c r="S8367">
        <f t="shared" si="784"/>
        <v>0</v>
      </c>
      <c r="T8367">
        <f t="shared" si="785"/>
        <v>0</v>
      </c>
    </row>
    <row r="8368" spans="1:20" x14ac:dyDescent="0.3">
      <c r="A8368" s="3">
        <f t="shared" si="780"/>
        <v>43449</v>
      </c>
      <c r="B8368">
        <v>12</v>
      </c>
      <c r="C8368">
        <v>15</v>
      </c>
      <c r="D8368">
        <v>15</v>
      </c>
      <c r="E8368">
        <v>0</v>
      </c>
      <c r="F8368" s="1">
        <f>VLOOKUP(A8368,Weather!$A$1:$E$366, 5)</f>
        <v>0.1698113207547168</v>
      </c>
      <c r="G8368" s="1">
        <f>VLOOKUP(D8368, Winter!$A$1:$E$25, 2)</f>
        <v>1093.6540058115399</v>
      </c>
      <c r="H8368" s="1">
        <f>VLOOKUP(D8368, Winter!$A$1:$E$25, 3)</f>
        <v>601.87029228184497</v>
      </c>
      <c r="I8368" s="1">
        <f>VLOOKUP(D8368, Winter!$A$1:$E$25, 5)</f>
        <v>271.02803738317698</v>
      </c>
      <c r="J8368" s="1">
        <f t="shared" si="781"/>
        <v>271.02803738317698</v>
      </c>
      <c r="K8368" s="47">
        <f t="shared" si="782"/>
        <v>5.0703989931935904</v>
      </c>
      <c r="L8368" s="48">
        <f>Solar!K8385/1000*Variables!$B$3</f>
        <v>20.524899999999999</v>
      </c>
      <c r="M8368" s="1">
        <f>IF(E8368=1, VLOOKUP(D8368, Sheet1!$E$2:$G$26, 2), Sheet1!$G$3)</f>
        <v>0.18618000000000001</v>
      </c>
      <c r="N8368" s="1">
        <f>'Electricity Rates'!$J$3</f>
        <v>0.19270000000000001</v>
      </c>
      <c r="O8368" s="145">
        <f>L8368-K8368</f>
        <v>15.454501006806408</v>
      </c>
      <c r="P8368">
        <f t="shared" si="783"/>
        <v>0.97706588598840494</v>
      </c>
      <c r="Q8368">
        <f>IF(O8368&gt;0, IF(Q8367+O8368*Variables!$B$5&lt;Variables!$B$4, Q8367+O8368*Variables!$B$5, Variables!$B$4), IF(Q8367&gt;-O8368, Q8367+O8368/Variables!$B$5, 0))</f>
        <v>77.275250547473547</v>
      </c>
      <c r="R8368">
        <f>IF(O8368&gt;0, 0, IF(Q8367&gt;-O8368, 0, -O8368 - Q8367*Variables!$B$5))</f>
        <v>0</v>
      </c>
      <c r="S8368">
        <f t="shared" si="784"/>
        <v>0</v>
      </c>
      <c r="T8368">
        <f t="shared" si="785"/>
        <v>0</v>
      </c>
    </row>
    <row r="8369" spans="1:20" x14ac:dyDescent="0.3">
      <c r="A8369" s="3">
        <f t="shared" si="780"/>
        <v>43449</v>
      </c>
      <c r="B8369">
        <v>12</v>
      </c>
      <c r="C8369">
        <v>15</v>
      </c>
      <c r="D8369">
        <v>16</v>
      </c>
      <c r="E8369">
        <v>0</v>
      </c>
      <c r="F8369" s="1">
        <f>VLOOKUP(A8369,Weather!$A$1:$E$366, 5)</f>
        <v>0.1698113207547168</v>
      </c>
      <c r="G8369" s="1">
        <f>VLOOKUP(D8369, Winter!$A$1:$E$25, 2)</f>
        <v>1039.2953507679499</v>
      </c>
      <c r="H8369" s="1">
        <f>VLOOKUP(D8369, Winter!$A$1:$E$25, 3)</f>
        <v>558.82352941176396</v>
      </c>
      <c r="I8369" s="1">
        <f>VLOOKUP(D8369, Winter!$A$1:$E$25, 5)</f>
        <v>252.336448598131</v>
      </c>
      <c r="J8369" s="1">
        <f t="shared" si="781"/>
        <v>252.336448598131</v>
      </c>
      <c r="K8369" s="47">
        <f t="shared" si="782"/>
        <v>4.7207163040078388</v>
      </c>
      <c r="L8369" s="48">
        <f>Solar!K8386/1000*Variables!$B$3</f>
        <v>12.21875</v>
      </c>
      <c r="M8369" s="1">
        <f>IF(E8369=1, VLOOKUP(D8369, Sheet1!$E$2:$G$26, 2), Sheet1!$G$3)</f>
        <v>0.18618000000000001</v>
      </c>
      <c r="N8369" s="1">
        <f>'Electricity Rates'!$J$3</f>
        <v>0.19270000000000001</v>
      </c>
      <c r="O8369" s="145">
        <f>L8369-K8369</f>
        <v>7.4980336959921612</v>
      </c>
      <c r="P8369">
        <f t="shared" si="783"/>
        <v>0.90968203178231055</v>
      </c>
      <c r="Q8369">
        <f>IF(O8369&gt;0, IF(Q8368+O8369*Variables!$B$5&lt;Variables!$B$4, Q8368+O8369*Variables!$B$5, Variables!$B$4), IF(Q8368&gt;-O8369, Q8368+O8369/Variables!$B$5, 0))</f>
        <v>84.323402221706175</v>
      </c>
      <c r="R8369">
        <f>IF(O8369&gt;0, 0, IF(Q8368&gt;-O8369, 0, -O8369 - Q8368*Variables!$B$5))</f>
        <v>0</v>
      </c>
      <c r="S8369">
        <f t="shared" si="784"/>
        <v>0</v>
      </c>
      <c r="T8369">
        <f t="shared" si="785"/>
        <v>0</v>
      </c>
    </row>
    <row r="8370" spans="1:20" x14ac:dyDescent="0.3">
      <c r="A8370" s="3">
        <f t="shared" si="780"/>
        <v>43449</v>
      </c>
      <c r="B8370">
        <v>12</v>
      </c>
      <c r="C8370">
        <v>15</v>
      </c>
      <c r="D8370">
        <v>17</v>
      </c>
      <c r="E8370">
        <v>0</v>
      </c>
      <c r="F8370" s="1">
        <f>VLOOKUP(A8370,Weather!$A$1:$E$366, 5)</f>
        <v>0.1698113207547168</v>
      </c>
      <c r="G8370" s="1">
        <f>VLOOKUP(D8370, Winter!$A$1:$E$25, 2)</f>
        <v>889.47696139476898</v>
      </c>
      <c r="H8370" s="1">
        <f>VLOOKUP(D8370, Winter!$A$1:$E$25, 3)</f>
        <v>506.24728802056097</v>
      </c>
      <c r="I8370" s="1">
        <f>VLOOKUP(D8370, Winter!$A$1:$E$25, 5)</f>
        <v>228.971962616822</v>
      </c>
      <c r="J8370" s="1">
        <f t="shared" si="781"/>
        <v>228.971962616822</v>
      </c>
      <c r="K8370" s="47">
        <f t="shared" si="782"/>
        <v>4.28361294252562</v>
      </c>
      <c r="L8370" s="48">
        <f>Solar!K8387/1000*Variables!$B$3</f>
        <v>3.1145</v>
      </c>
      <c r="M8370" s="1">
        <f>IF(E8370=1, VLOOKUP(D8370, Sheet1!$E$2:$G$26, 2), Sheet1!$G$3)</f>
        <v>0.18618000000000001</v>
      </c>
      <c r="N8370" s="1">
        <f>'Electricity Rates'!$J$3</f>
        <v>0.19270000000000001</v>
      </c>
      <c r="O8370" s="145">
        <f>L8370-K8370</f>
        <v>-1.1691129425256199</v>
      </c>
      <c r="P8370">
        <f t="shared" si="783"/>
        <v>0.82545221402468705</v>
      </c>
      <c r="Q8370">
        <f>IF(O8370&gt;0, IF(Q8369+O8370*Variables!$B$5&lt;Variables!$B$4, Q8369+O8370*Variables!$B$5, Variables!$B$4), IF(Q8369&gt;-O8370, Q8369+O8370/Variables!$B$5, 0))</f>
        <v>83.079665048806575</v>
      </c>
      <c r="R8370">
        <f>IF(O8370&gt;0, 0, IF(Q8369&gt;-O8370, 0, -O8370 - Q8369*Variables!$B$5))</f>
        <v>0</v>
      </c>
      <c r="S8370">
        <f t="shared" si="784"/>
        <v>0</v>
      </c>
      <c r="T8370">
        <f t="shared" si="785"/>
        <v>0</v>
      </c>
    </row>
    <row r="8371" spans="1:20" x14ac:dyDescent="0.3">
      <c r="A8371" s="3">
        <f t="shared" si="780"/>
        <v>43449</v>
      </c>
      <c r="B8371">
        <v>12</v>
      </c>
      <c r="C8371">
        <v>15</v>
      </c>
      <c r="D8371">
        <v>18</v>
      </c>
      <c r="E8371">
        <v>0</v>
      </c>
      <c r="F8371" s="1">
        <f>VLOOKUP(A8371,Weather!$A$1:$E$366, 5)</f>
        <v>0.1698113207547168</v>
      </c>
      <c r="G8371" s="1">
        <f>VLOOKUP(D8371, Winter!$A$1:$E$25, 2)</f>
        <v>689.67932752179297</v>
      </c>
      <c r="H8371" s="1">
        <f>VLOOKUP(D8371, Winter!$A$1:$E$25, 3)</f>
        <v>477.48083534529701</v>
      </c>
      <c r="I8371" s="1">
        <f>VLOOKUP(D8371, Winter!$A$1:$E$25, 5)</f>
        <v>257.009345794392</v>
      </c>
      <c r="J8371" s="1">
        <f t="shared" si="781"/>
        <v>257.009345794392</v>
      </c>
      <c r="K8371" s="47">
        <f t="shared" si="782"/>
        <v>4.808136976304267</v>
      </c>
      <c r="L8371" s="48">
        <f>Solar!K8388/1000*Variables!$B$3</f>
        <v>0</v>
      </c>
      <c r="M8371" s="1">
        <f>IF(E8371=1, VLOOKUP(D8371, Sheet1!$E$2:$G$26, 2), Sheet1!$G$3)</f>
        <v>0.18618000000000001</v>
      </c>
      <c r="N8371" s="1">
        <f>'Electricity Rates'!$J$3</f>
        <v>0.19270000000000001</v>
      </c>
      <c r="O8371" s="145">
        <f>L8371-K8371</f>
        <v>-4.808136976304267</v>
      </c>
      <c r="P8371">
        <f t="shared" si="783"/>
        <v>0.92652799533383234</v>
      </c>
      <c r="Q8371">
        <f>IF(O8371&gt;0, IF(Q8370+O8371*Variables!$B$5&lt;Variables!$B$4, Q8370+O8371*Variables!$B$5, Variables!$B$4), IF(Q8370&gt;-O8371, Q8370+O8371/Variables!$B$5, 0))</f>
        <v>77.964625712312667</v>
      </c>
      <c r="R8371">
        <f>IF(O8371&gt;0, 0, IF(Q8370&gt;-O8371, 0, -O8371 - Q8370*Variables!$B$5))</f>
        <v>0</v>
      </c>
      <c r="S8371">
        <f t="shared" si="784"/>
        <v>0</v>
      </c>
      <c r="T8371">
        <f t="shared" si="785"/>
        <v>0</v>
      </c>
    </row>
    <row r="8372" spans="1:20" x14ac:dyDescent="0.3">
      <c r="A8372" s="3">
        <f t="shared" si="780"/>
        <v>43449</v>
      </c>
      <c r="B8372">
        <v>12</v>
      </c>
      <c r="C8372">
        <v>15</v>
      </c>
      <c r="D8372">
        <v>19</v>
      </c>
      <c r="E8372">
        <v>0</v>
      </c>
      <c r="F8372" s="1">
        <f>VLOOKUP(A8372,Weather!$A$1:$E$366, 5)</f>
        <v>0.1698113207547168</v>
      </c>
      <c r="G8372" s="1">
        <f>VLOOKUP(D8372, Winter!$A$1:$E$25, 2)</f>
        <v>503.50249066002402</v>
      </c>
      <c r="H8372" s="1">
        <f>VLOOKUP(D8372, Winter!$A$1:$E$25, 3)</f>
        <v>367.75553800108997</v>
      </c>
      <c r="I8372" s="1">
        <f>VLOOKUP(D8372, Winter!$A$1:$E$25, 5)</f>
        <v>266.355140186916</v>
      </c>
      <c r="J8372" s="1">
        <f t="shared" si="781"/>
        <v>266.355140186916</v>
      </c>
      <c r="K8372" s="47">
        <f t="shared" si="782"/>
        <v>4.9829783208971614</v>
      </c>
      <c r="L8372" s="48">
        <f>Solar!K8389/1000*Variables!$B$3</f>
        <v>0</v>
      </c>
      <c r="M8372" s="1">
        <f>IF(E8372=1, VLOOKUP(D8372, Sheet1!$E$2:$G$26, 2), Sheet1!$G$3)</f>
        <v>0.18618000000000001</v>
      </c>
      <c r="N8372" s="1">
        <f>'Electricity Rates'!$J$3</f>
        <v>0.19270000000000001</v>
      </c>
      <c r="O8372" s="145">
        <f>L8372-K8372</f>
        <v>-4.9829783208971614</v>
      </c>
      <c r="P8372">
        <f t="shared" si="783"/>
        <v>0.96021992243688303</v>
      </c>
      <c r="Q8372">
        <f>IF(O8372&gt;0, IF(Q8371+O8372*Variables!$B$5&lt;Variables!$B$4, Q8371+O8372*Variables!$B$5, Variables!$B$4), IF(Q8371&gt;-O8372, Q8371+O8372/Variables!$B$5, 0))</f>
        <v>72.6635849454008</v>
      </c>
      <c r="R8372">
        <f>IF(O8372&gt;0, 0, IF(Q8371&gt;-O8372, 0, -O8372 - Q8371*Variables!$B$5))</f>
        <v>0</v>
      </c>
      <c r="S8372">
        <f t="shared" si="784"/>
        <v>0</v>
      </c>
      <c r="T8372">
        <f t="shared" si="785"/>
        <v>0</v>
      </c>
    </row>
    <row r="8373" spans="1:20" x14ac:dyDescent="0.3">
      <c r="A8373" s="3">
        <f t="shared" si="780"/>
        <v>43449</v>
      </c>
      <c r="B8373">
        <v>12</v>
      </c>
      <c r="C8373">
        <v>15</v>
      </c>
      <c r="D8373">
        <v>20</v>
      </c>
      <c r="E8373">
        <v>0</v>
      </c>
      <c r="F8373" s="1">
        <f>VLOOKUP(A8373,Weather!$A$1:$E$366, 5)</f>
        <v>0.1698113207547168</v>
      </c>
      <c r="G8373" s="1">
        <f>VLOOKUP(D8373, Winter!$A$1:$E$25, 2)</f>
        <v>385.507471980074</v>
      </c>
      <c r="H8373" s="1">
        <f>VLOOKUP(D8373, Winter!$A$1:$E$25, 3)</f>
        <v>329.45960680470398</v>
      </c>
      <c r="I8373" s="1">
        <f>VLOOKUP(D8373, Winter!$A$1:$E$25, 5)</f>
        <v>275.70093457943898</v>
      </c>
      <c r="J8373" s="1">
        <f t="shared" si="781"/>
        <v>275.70093457943898</v>
      </c>
      <c r="K8373" s="47">
        <f t="shared" si="782"/>
        <v>5.1578196654900381</v>
      </c>
      <c r="L8373" s="48">
        <f>Solar!K8390/1000*Variables!$B$3</f>
        <v>0</v>
      </c>
      <c r="M8373" s="1">
        <f>IF(E8373=1, VLOOKUP(D8373, Sheet1!$E$2:$G$26, 2), Sheet1!$G$3)</f>
        <v>0.18618000000000001</v>
      </c>
      <c r="N8373" s="1">
        <f>'Electricity Rates'!$J$3</f>
        <v>0.19270000000000001</v>
      </c>
      <c r="O8373" s="145">
        <f>L8373-K8373</f>
        <v>-5.1578196654900381</v>
      </c>
      <c r="P8373">
        <f t="shared" si="783"/>
        <v>0.99391184953993039</v>
      </c>
      <c r="Q8373">
        <f>IF(O8373&gt;0, IF(Q8372+O8373*Variables!$B$5&lt;Variables!$B$4, Q8372+O8373*Variables!$B$5, Variables!$B$4), IF(Q8372&gt;-O8373, Q8372+O8373/Variables!$B$5, 0))</f>
        <v>67.176542748070972</v>
      </c>
      <c r="R8373">
        <f>IF(O8373&gt;0, 0, IF(Q8372&gt;-O8373, 0, -O8373 - Q8372*Variables!$B$5))</f>
        <v>0</v>
      </c>
      <c r="S8373">
        <f t="shared" si="784"/>
        <v>0</v>
      </c>
      <c r="T8373">
        <f t="shared" si="785"/>
        <v>0</v>
      </c>
    </row>
    <row r="8374" spans="1:20" x14ac:dyDescent="0.3">
      <c r="A8374" s="3">
        <f t="shared" si="780"/>
        <v>43449</v>
      </c>
      <c r="B8374">
        <v>12</v>
      </c>
      <c r="C8374">
        <v>15</v>
      </c>
      <c r="D8374">
        <v>21</v>
      </c>
      <c r="E8374">
        <v>0</v>
      </c>
      <c r="F8374" s="1">
        <f>VLOOKUP(A8374,Weather!$A$1:$E$366, 5)</f>
        <v>0.1698113207547168</v>
      </c>
      <c r="G8374" s="1">
        <f>VLOOKUP(D8374, Winter!$A$1:$E$25, 2)</f>
        <v>340.23972602739599</v>
      </c>
      <c r="H8374" s="1">
        <f>VLOOKUP(D8374, Winter!$A$1:$E$25, 3)</f>
        <v>286.390591795636</v>
      </c>
      <c r="I8374" s="1">
        <f>VLOOKUP(D8374, Winter!$A$1:$E$25, 5)</f>
        <v>289.71962616822401</v>
      </c>
      <c r="J8374" s="1">
        <f t="shared" si="781"/>
        <v>289.71962616822401</v>
      </c>
      <c r="K8374" s="47">
        <f t="shared" si="782"/>
        <v>5.4200816823793616</v>
      </c>
      <c r="L8374" s="48">
        <f>Solar!K8391/1000*Variables!$B$3</f>
        <v>0</v>
      </c>
      <c r="M8374" s="1">
        <f>IF(E8374=1, VLOOKUP(D8374, Sheet1!$E$2:$G$26, 2), Sheet1!$G$3)</f>
        <v>0.18618000000000001</v>
      </c>
      <c r="N8374" s="1">
        <f>'Electricity Rates'!$J$3</f>
        <v>0.19270000000000001</v>
      </c>
      <c r="O8374" s="145">
        <f>L8374-K8374</f>
        <v>-5.4200816823793616</v>
      </c>
      <c r="P8374">
        <f t="shared" si="783"/>
        <v>1.044449740194503</v>
      </c>
      <c r="Q8374">
        <f>IF(O8374&gt;0, IF(Q8373+O8374*Variables!$B$5&lt;Variables!$B$4, Q8373+O8374*Variables!$B$5, Variables!$B$4), IF(Q8373&gt;-O8374, Q8373+O8374/Variables!$B$5, 0))</f>
        <v>61.410498405114204</v>
      </c>
      <c r="R8374">
        <f>IF(O8374&gt;0, 0, IF(Q8373&gt;-O8374, 0, -O8374 - Q8373*Variables!$B$5))</f>
        <v>0</v>
      </c>
      <c r="S8374">
        <f t="shared" si="784"/>
        <v>0</v>
      </c>
      <c r="T8374">
        <f t="shared" si="785"/>
        <v>0</v>
      </c>
    </row>
    <row r="8375" spans="1:20" x14ac:dyDescent="0.3">
      <c r="A8375" s="3">
        <f t="shared" si="780"/>
        <v>43449</v>
      </c>
      <c r="B8375">
        <v>12</v>
      </c>
      <c r="C8375">
        <v>15</v>
      </c>
      <c r="D8375">
        <v>22</v>
      </c>
      <c r="E8375">
        <v>0</v>
      </c>
      <c r="F8375" s="1">
        <f>VLOOKUP(A8375,Weather!$A$1:$E$366, 5)</f>
        <v>0.1698113207547168</v>
      </c>
      <c r="G8375" s="1">
        <f>VLOOKUP(D8375, Winter!$A$1:$E$25, 2)</f>
        <v>300</v>
      </c>
      <c r="H8375" s="1">
        <f>VLOOKUP(D8375, Winter!$A$1:$E$25, 3)</f>
        <v>271.915575384683</v>
      </c>
      <c r="I8375" s="1">
        <f>VLOOKUP(D8375, Winter!$A$1:$E$25, 5)</f>
        <v>285.04672897196201</v>
      </c>
      <c r="J8375" s="1">
        <f t="shared" si="781"/>
        <v>285.04672897196201</v>
      </c>
      <c r="K8375" s="47">
        <f t="shared" si="782"/>
        <v>5.3326610100829139</v>
      </c>
      <c r="L8375" s="48">
        <f>Solar!K8392/1000*Variables!$B$3</f>
        <v>0</v>
      </c>
      <c r="M8375" s="1">
        <f>IF(E8375=1, VLOOKUP(D8375, Sheet1!$E$2:$G$26, 2), Sheet1!$G$3)</f>
        <v>0.18618000000000001</v>
      </c>
      <c r="N8375" s="1">
        <f>'Electricity Rates'!$J$3</f>
        <v>0.19270000000000001</v>
      </c>
      <c r="O8375" s="145">
        <f>L8375-K8375</f>
        <v>-5.3326610100829139</v>
      </c>
      <c r="P8375">
        <f t="shared" si="783"/>
        <v>1.0276037766429775</v>
      </c>
      <c r="Q8375">
        <f>IF(O8375&gt;0, IF(Q8374+O8375*Variables!$B$5&lt;Variables!$B$4, Q8374+O8375*Variables!$B$5, Variables!$B$4), IF(Q8374&gt;-O8375, Q8374+O8375/Variables!$B$5, 0))</f>
        <v>55.737454777366423</v>
      </c>
      <c r="R8375">
        <f>IF(O8375&gt;0, 0, IF(Q8374&gt;-O8375, 0, -O8375 - Q8374*Variables!$B$5))</f>
        <v>0</v>
      </c>
      <c r="S8375">
        <f t="shared" si="784"/>
        <v>0</v>
      </c>
      <c r="T8375">
        <f t="shared" si="785"/>
        <v>0</v>
      </c>
    </row>
    <row r="8376" spans="1:20" x14ac:dyDescent="0.3">
      <c r="A8376" s="3">
        <f t="shared" si="780"/>
        <v>43449</v>
      </c>
      <c r="B8376">
        <v>12</v>
      </c>
      <c r="C8376">
        <v>15</v>
      </c>
      <c r="D8376">
        <v>23</v>
      </c>
      <c r="E8376">
        <v>0</v>
      </c>
      <c r="F8376" s="1">
        <f>VLOOKUP(A8376,Weather!$A$1:$E$366, 5)</f>
        <v>0.1698113207547168</v>
      </c>
      <c r="G8376" s="1">
        <f>VLOOKUP(D8376, Winter!$A$1:$E$25, 2)</f>
        <v>290.90909090909099</v>
      </c>
      <c r="H8376" s="1">
        <f>VLOOKUP(D8376, Winter!$A$1:$E$25, 3)</f>
        <v>266.95334839061297</v>
      </c>
      <c r="I8376" s="1">
        <f>VLOOKUP(D8376, Winter!$A$1:$E$25, 5)</f>
        <v>285.04672897196201</v>
      </c>
      <c r="J8376" s="1">
        <f t="shared" si="781"/>
        <v>285.04672897196201</v>
      </c>
      <c r="K8376" s="47">
        <f t="shared" si="782"/>
        <v>5.3326610100829139</v>
      </c>
      <c r="L8376" s="48">
        <f>Solar!K8393/1000*Variables!$B$3</f>
        <v>0</v>
      </c>
      <c r="M8376" s="1">
        <f>IF(E8376=1, VLOOKUP(D8376, Sheet1!$E$2:$G$26, 2), Sheet1!$G$3)</f>
        <v>0.18618000000000001</v>
      </c>
      <c r="N8376" s="1">
        <f>'Electricity Rates'!$J$3</f>
        <v>0.19270000000000001</v>
      </c>
      <c r="O8376" s="145">
        <f>L8376-K8376</f>
        <v>-5.3326610100829139</v>
      </c>
      <c r="P8376">
        <f t="shared" si="783"/>
        <v>1.0276037766429775</v>
      </c>
      <c r="Q8376">
        <f>IF(O8376&gt;0, IF(Q8375+O8376*Variables!$B$5&lt;Variables!$B$4, Q8375+O8376*Variables!$B$5, Variables!$B$4), IF(Q8375&gt;-O8376, Q8375+O8376/Variables!$B$5, 0))</f>
        <v>50.064411149618643</v>
      </c>
      <c r="R8376">
        <f>IF(O8376&gt;0, 0, IF(Q8375&gt;-O8376, 0, -O8376 - Q8375*Variables!$B$5))</f>
        <v>0</v>
      </c>
      <c r="S8376">
        <f t="shared" si="784"/>
        <v>0</v>
      </c>
      <c r="T8376">
        <f t="shared" si="785"/>
        <v>0</v>
      </c>
    </row>
    <row r="8377" spans="1:20" x14ac:dyDescent="0.3">
      <c r="A8377" s="3">
        <f t="shared" si="780"/>
        <v>43449</v>
      </c>
      <c r="B8377">
        <v>12</v>
      </c>
      <c r="C8377">
        <v>15</v>
      </c>
      <c r="D8377">
        <v>24</v>
      </c>
      <c r="E8377">
        <v>0</v>
      </c>
      <c r="F8377" s="1">
        <f>VLOOKUP(A8377,Weather!$A$1:$E$366, 5)</f>
        <v>0.1698113207547168</v>
      </c>
      <c r="G8377" s="1">
        <f>VLOOKUP(D8377, Winter!$A$1:$E$25, 2)</f>
        <v>272.72727272727298</v>
      </c>
      <c r="H8377" s="1">
        <f>VLOOKUP(D8377, Winter!$A$1:$E$25, 3)</f>
        <v>266.74195307023803</v>
      </c>
      <c r="I8377" s="1">
        <f>VLOOKUP(D8377, Winter!$A$1:$E$25, 5)</f>
        <v>285.04672897196201</v>
      </c>
      <c r="J8377" s="1">
        <f t="shared" si="781"/>
        <v>285.04672897196201</v>
      </c>
      <c r="K8377" s="47">
        <f t="shared" si="782"/>
        <v>5.3326610100829139</v>
      </c>
      <c r="L8377" s="48">
        <f>Solar!K8394/1000*Variables!$B$3</f>
        <v>0</v>
      </c>
      <c r="M8377" s="1">
        <f>IF(E8377=1, VLOOKUP(D8377, Sheet1!$E$2:$G$26, 2), Sheet1!$G$3)</f>
        <v>0.18618000000000001</v>
      </c>
      <c r="N8377" s="1">
        <f>'Electricity Rates'!$J$3</f>
        <v>0.19270000000000001</v>
      </c>
      <c r="O8377" s="145">
        <f>L8377-K8377</f>
        <v>-5.3326610100829139</v>
      </c>
      <c r="P8377">
        <f t="shared" si="783"/>
        <v>1.0276037766429775</v>
      </c>
      <c r="Q8377">
        <f>IF(O8377&gt;0, IF(Q8376+O8377*Variables!$B$5&lt;Variables!$B$4, Q8376+O8377*Variables!$B$5, Variables!$B$4), IF(Q8376&gt;-O8377, Q8376+O8377/Variables!$B$5, 0))</f>
        <v>44.391367521870862</v>
      </c>
      <c r="R8377">
        <f>IF(O8377&gt;0, 0, IF(Q8376&gt;-O8377, 0, -O8377 - Q8376*Variables!$B$5))</f>
        <v>0</v>
      </c>
      <c r="S8377">
        <f t="shared" si="784"/>
        <v>0</v>
      </c>
      <c r="T8377">
        <f t="shared" si="785"/>
        <v>0</v>
      </c>
    </row>
    <row r="8378" spans="1:20" x14ac:dyDescent="0.3">
      <c r="A8378" s="3">
        <f t="shared" si="780"/>
        <v>43450</v>
      </c>
      <c r="B8378">
        <v>12</v>
      </c>
      <c r="C8378">
        <v>16</v>
      </c>
      <c r="D8378">
        <v>1</v>
      </c>
      <c r="E8378">
        <v>0</v>
      </c>
      <c r="F8378" s="1">
        <f>VLOOKUP(A8378,Weather!$A$1:$E$366, 5)</f>
        <v>0.15094339622641464</v>
      </c>
      <c r="G8378" s="1">
        <f>VLOOKUP(D8378, Winter!$A$1:$E$25, 2)</f>
        <v>281.81818181818198</v>
      </c>
      <c r="H8378" s="1">
        <f>VLOOKUP(D8378, Winter!$A$1:$E$25, 3)</f>
        <v>257.04002047196798</v>
      </c>
      <c r="I8378" s="1">
        <f>VLOOKUP(D8378, Winter!$A$1:$E$25, 5)</f>
        <v>266.355140186916</v>
      </c>
      <c r="J8378" s="1">
        <f t="shared" si="781"/>
        <v>266.355140186916</v>
      </c>
      <c r="K8378" s="47">
        <f t="shared" si="782"/>
        <v>4.9829783208971614</v>
      </c>
      <c r="L8378" s="48">
        <f>Solar!K8395/1000*Variables!$B$3</f>
        <v>0</v>
      </c>
      <c r="M8378" s="1">
        <f>IF(E8378=1, VLOOKUP(D8378, Sheet1!$E$2:$G$26, 2), Sheet1!$G$3)</f>
        <v>0.18618000000000001</v>
      </c>
      <c r="N8378" s="1">
        <f>'Electricity Rates'!$J$3</f>
        <v>0.19270000000000001</v>
      </c>
      <c r="O8378" s="145">
        <f>L8378-K8378</f>
        <v>-4.9829783208971614</v>
      </c>
      <c r="P8378">
        <f t="shared" si="783"/>
        <v>0.96021992243688303</v>
      </c>
      <c r="Q8378">
        <f>IF(O8378&gt;0, IF(Q8377+O8378*Variables!$B$5&lt;Variables!$B$4, Q8377+O8378*Variables!$B$5, Variables!$B$4), IF(Q8377&gt;-O8378, Q8377+O8378/Variables!$B$5, 0))</f>
        <v>39.090326754958987</v>
      </c>
      <c r="R8378">
        <f>IF(O8378&gt;0, 0, IF(Q8377&gt;-O8378, 0, -O8378 - Q8377*Variables!$B$5))</f>
        <v>0</v>
      </c>
      <c r="S8378">
        <f t="shared" si="784"/>
        <v>0</v>
      </c>
      <c r="T8378">
        <f t="shared" si="785"/>
        <v>0</v>
      </c>
    </row>
    <row r="8379" spans="1:20" x14ac:dyDescent="0.3">
      <c r="A8379" s="3">
        <f t="shared" si="780"/>
        <v>43450</v>
      </c>
      <c r="B8379">
        <v>12</v>
      </c>
      <c r="C8379">
        <v>16</v>
      </c>
      <c r="D8379">
        <v>2</v>
      </c>
      <c r="E8379">
        <v>0</v>
      </c>
      <c r="F8379" s="1">
        <f>VLOOKUP(A8379,Weather!$A$1:$E$366, 5)</f>
        <v>0.15094339622641464</v>
      </c>
      <c r="G8379" s="1">
        <f>VLOOKUP(D8379, Winter!$A$1:$E$25, 2)</f>
        <v>282.10356994603501</v>
      </c>
      <c r="H8379" s="1">
        <f>VLOOKUP(D8379, Winter!$A$1:$E$25, 3)</f>
        <v>280.66066600651902</v>
      </c>
      <c r="I8379" s="1">
        <f>VLOOKUP(D8379, Winter!$A$1:$E$25, 5)</f>
        <v>285.04672897196201</v>
      </c>
      <c r="J8379" s="1">
        <f t="shared" si="781"/>
        <v>285.04672897196201</v>
      </c>
      <c r="K8379" s="47">
        <f t="shared" si="782"/>
        <v>5.3326610100829139</v>
      </c>
      <c r="L8379" s="48">
        <f>Solar!K8396/1000*Variables!$B$3</f>
        <v>0</v>
      </c>
      <c r="M8379" s="1">
        <f>IF(E8379=1, VLOOKUP(D8379, Sheet1!$E$2:$G$26, 2), Sheet1!$G$3)</f>
        <v>0.18618000000000001</v>
      </c>
      <c r="N8379" s="1">
        <f>'Electricity Rates'!$J$3</f>
        <v>0.19270000000000001</v>
      </c>
      <c r="O8379" s="145">
        <f>L8379-K8379</f>
        <v>-5.3326610100829139</v>
      </c>
      <c r="P8379">
        <f t="shared" si="783"/>
        <v>1.0276037766429775</v>
      </c>
      <c r="Q8379">
        <f>IF(O8379&gt;0, IF(Q8378+O8379*Variables!$B$5&lt;Variables!$B$4, Q8378+O8379*Variables!$B$5, Variables!$B$4), IF(Q8378&gt;-O8379, Q8378+O8379/Variables!$B$5, 0))</f>
        <v>33.417283127211206</v>
      </c>
      <c r="R8379">
        <f>IF(O8379&gt;0, 0, IF(Q8378&gt;-O8379, 0, -O8379 - Q8378*Variables!$B$5))</f>
        <v>0</v>
      </c>
      <c r="S8379">
        <f t="shared" si="784"/>
        <v>0</v>
      </c>
      <c r="T8379">
        <f t="shared" si="785"/>
        <v>0</v>
      </c>
    </row>
    <row r="8380" spans="1:20" x14ac:dyDescent="0.3">
      <c r="A8380" s="3">
        <f t="shared" si="780"/>
        <v>43450</v>
      </c>
      <c r="B8380">
        <v>12</v>
      </c>
      <c r="C8380">
        <v>16</v>
      </c>
      <c r="D8380">
        <v>3</v>
      </c>
      <c r="E8380">
        <v>0</v>
      </c>
      <c r="F8380" s="1">
        <f>VLOOKUP(A8380,Weather!$A$1:$E$366, 5)</f>
        <v>0.15094339622641464</v>
      </c>
      <c r="G8380" s="1">
        <f>VLOOKUP(D8380, Winter!$A$1:$E$25, 2)</f>
        <v>282.300747198007</v>
      </c>
      <c r="H8380" s="1">
        <f>VLOOKUP(D8380, Winter!$A$1:$E$25, 3)</f>
        <v>272.72727272727298</v>
      </c>
      <c r="I8380" s="1">
        <f>VLOOKUP(D8380, Winter!$A$1:$E$25, 5)</f>
        <v>271.02803738317698</v>
      </c>
      <c r="J8380" s="1">
        <f t="shared" si="781"/>
        <v>271.02803738317698</v>
      </c>
      <c r="K8380" s="47">
        <f t="shared" si="782"/>
        <v>5.0703989931935904</v>
      </c>
      <c r="L8380" s="48">
        <f>Solar!K8397/1000*Variables!$B$3</f>
        <v>0</v>
      </c>
      <c r="M8380" s="1">
        <f>IF(E8380=1, VLOOKUP(D8380, Sheet1!$E$2:$G$26, 2), Sheet1!$G$3)</f>
        <v>0.18618000000000001</v>
      </c>
      <c r="N8380" s="1">
        <f>'Electricity Rates'!$J$3</f>
        <v>0.19270000000000001</v>
      </c>
      <c r="O8380" s="145">
        <f>L8380-K8380</f>
        <v>-5.0703989931935904</v>
      </c>
      <c r="P8380">
        <f t="shared" si="783"/>
        <v>0.97706588598840494</v>
      </c>
      <c r="Q8380">
        <f>IF(O8380&gt;0, IF(Q8379+O8380*Variables!$B$5&lt;Variables!$B$4, Q8379+O8380*Variables!$B$5, Variables!$B$4), IF(Q8379&gt;-O8380, Q8379+O8380/Variables!$B$5, 0))</f>
        <v>28.023241645090366</v>
      </c>
      <c r="R8380">
        <f>IF(O8380&gt;0, 0, IF(Q8379&gt;-O8380, 0, -O8380 - Q8379*Variables!$B$5))</f>
        <v>0</v>
      </c>
      <c r="S8380">
        <f t="shared" si="784"/>
        <v>0</v>
      </c>
      <c r="T8380">
        <f t="shared" si="785"/>
        <v>0</v>
      </c>
    </row>
    <row r="8381" spans="1:20" x14ac:dyDescent="0.3">
      <c r="A8381" s="3">
        <f t="shared" si="780"/>
        <v>43450</v>
      </c>
      <c r="B8381">
        <v>12</v>
      </c>
      <c r="C8381">
        <v>16</v>
      </c>
      <c r="D8381">
        <v>4</v>
      </c>
      <c r="E8381">
        <v>0</v>
      </c>
      <c r="F8381" s="1">
        <f>VLOOKUP(A8381,Weather!$A$1:$E$366, 5)</f>
        <v>0.15094339622641464</v>
      </c>
      <c r="G8381" s="1">
        <f>VLOOKUP(D8381, Winter!$A$1:$E$25, 2)</f>
        <v>308.82074789439099</v>
      </c>
      <c r="H8381" s="1">
        <f>VLOOKUP(D8381, Winter!$A$1:$E$25, 3)</f>
        <v>281.81818181818198</v>
      </c>
      <c r="I8381" s="1">
        <f>VLOOKUP(D8381, Winter!$A$1:$E$25, 5)</f>
        <v>285.04672897196201</v>
      </c>
      <c r="J8381" s="1">
        <f t="shared" si="781"/>
        <v>285.04672897196201</v>
      </c>
      <c r="K8381" s="47">
        <f t="shared" si="782"/>
        <v>5.3326610100829139</v>
      </c>
      <c r="L8381" s="48">
        <f>Solar!K8398/1000*Variables!$B$3</f>
        <v>0</v>
      </c>
      <c r="M8381" s="1">
        <f>IF(E8381=1, VLOOKUP(D8381, Sheet1!$E$2:$G$26, 2), Sheet1!$G$3)</f>
        <v>0.18618000000000001</v>
      </c>
      <c r="N8381" s="1">
        <f>'Electricity Rates'!$J$3</f>
        <v>0.19270000000000001</v>
      </c>
      <c r="O8381" s="145">
        <f>L8381-K8381</f>
        <v>-5.3326610100829139</v>
      </c>
      <c r="P8381">
        <f t="shared" si="783"/>
        <v>1.0276037766429775</v>
      </c>
      <c r="Q8381">
        <f>IF(O8381&gt;0, IF(Q8380+O8381*Variables!$B$5&lt;Variables!$B$4, Q8380+O8381*Variables!$B$5, Variables!$B$4), IF(Q8380&gt;-O8381, Q8380+O8381/Variables!$B$5, 0))</f>
        <v>22.350198017342585</v>
      </c>
      <c r="R8381">
        <f>IF(O8381&gt;0, 0, IF(Q8380&gt;-O8381, 0, -O8381 - Q8380*Variables!$B$5))</f>
        <v>0</v>
      </c>
      <c r="S8381">
        <f t="shared" si="784"/>
        <v>0</v>
      </c>
      <c r="T8381">
        <f t="shared" si="785"/>
        <v>0</v>
      </c>
    </row>
    <row r="8382" spans="1:20" x14ac:dyDescent="0.3">
      <c r="A8382" s="3">
        <f t="shared" si="780"/>
        <v>43450</v>
      </c>
      <c r="B8382">
        <v>12</v>
      </c>
      <c r="C8382">
        <v>16</v>
      </c>
      <c r="D8382">
        <v>5</v>
      </c>
      <c r="E8382">
        <v>0</v>
      </c>
      <c r="F8382" s="1">
        <f>VLOOKUP(A8382,Weather!$A$1:$E$366, 5)</f>
        <v>0.15094339622641464</v>
      </c>
      <c r="G8382" s="1">
        <f>VLOOKUP(D8382, Winter!$A$1:$E$25, 2)</f>
        <v>308.63160471300301</v>
      </c>
      <c r="H8382" s="1">
        <f>VLOOKUP(D8382, Winter!$A$1:$E$25, 3)</f>
        <v>300</v>
      </c>
      <c r="I8382" s="1">
        <f>VLOOKUP(D8382, Winter!$A$1:$E$25, 5)</f>
        <v>303.73831775700899</v>
      </c>
      <c r="J8382" s="1">
        <f t="shared" si="781"/>
        <v>303.73831775700899</v>
      </c>
      <c r="K8382" s="47">
        <f t="shared" si="782"/>
        <v>5.6823436992686851</v>
      </c>
      <c r="L8382" s="48">
        <f>Solar!K8399/1000*Variables!$B$3</f>
        <v>0</v>
      </c>
      <c r="M8382" s="1">
        <f>IF(E8382=1, VLOOKUP(D8382, Sheet1!$E$2:$G$26, 2), Sheet1!$G$3)</f>
        <v>0.18618000000000001</v>
      </c>
      <c r="N8382" s="1">
        <f>'Electricity Rates'!$J$3</f>
        <v>0.19270000000000001</v>
      </c>
      <c r="O8382" s="145">
        <f>L8382-K8382</f>
        <v>-5.6823436992686851</v>
      </c>
      <c r="P8382">
        <f t="shared" si="783"/>
        <v>1.0949876308490756</v>
      </c>
      <c r="Q8382">
        <f>IF(O8382&gt;0, IF(Q8381+O8382*Variables!$B$5&lt;Variables!$B$4, Q8381+O8382*Variables!$B$5, Variables!$B$4), IF(Q8381&gt;-O8382, Q8381+O8382/Variables!$B$5, 0))</f>
        <v>16.305151528758877</v>
      </c>
      <c r="R8382">
        <f>IF(O8382&gt;0, 0, IF(Q8381&gt;-O8382, 0, -O8382 - Q8381*Variables!$B$5))</f>
        <v>0</v>
      </c>
      <c r="S8382">
        <f t="shared" si="784"/>
        <v>0</v>
      </c>
      <c r="T8382">
        <f t="shared" si="785"/>
        <v>0</v>
      </c>
    </row>
    <row r="8383" spans="1:20" x14ac:dyDescent="0.3">
      <c r="A8383" s="3">
        <f t="shared" si="780"/>
        <v>43450</v>
      </c>
      <c r="B8383">
        <v>12</v>
      </c>
      <c r="C8383">
        <v>16</v>
      </c>
      <c r="D8383">
        <v>6</v>
      </c>
      <c r="E8383">
        <v>0</v>
      </c>
      <c r="F8383" s="1">
        <f>VLOOKUP(A8383,Weather!$A$1:$E$366, 5)</f>
        <v>0.15094339622641464</v>
      </c>
      <c r="G8383" s="1">
        <f>VLOOKUP(D8383, Winter!$A$1:$E$25, 2)</f>
        <v>331.81818181818198</v>
      </c>
      <c r="H8383" s="1">
        <f>VLOOKUP(D8383, Winter!$A$1:$E$25, 3)</f>
        <v>317.955250948497</v>
      </c>
      <c r="I8383" s="1">
        <f>VLOOKUP(D8383, Winter!$A$1:$E$25, 5)</f>
        <v>322.42990654205602</v>
      </c>
      <c r="J8383" s="1">
        <f t="shared" si="781"/>
        <v>322.42990654205602</v>
      </c>
      <c r="K8383" s="47">
        <f t="shared" si="782"/>
        <v>6.0320263884544554</v>
      </c>
      <c r="L8383" s="48">
        <f>Solar!K8400/1000*Variables!$B$3</f>
        <v>0</v>
      </c>
      <c r="M8383" s="1">
        <f>IF(E8383=1, VLOOKUP(D8383, Sheet1!$E$2:$G$26, 2), Sheet1!$G$3)</f>
        <v>0.18618000000000001</v>
      </c>
      <c r="N8383" s="1">
        <f>'Electricity Rates'!$J$3</f>
        <v>0.19270000000000001</v>
      </c>
      <c r="O8383" s="145">
        <f>L8383-K8383</f>
        <v>-6.0320263884544554</v>
      </c>
      <c r="P8383">
        <f t="shared" si="783"/>
        <v>1.1623714850551736</v>
      </c>
      <c r="Q8383">
        <f>IF(O8383&gt;0, IF(Q8382+O8383*Variables!$B$5&lt;Variables!$B$4, Q8382+O8383*Variables!$B$5, Variables!$B$4), IF(Q8382&gt;-O8383, Q8382+O8383/Variables!$B$5, 0))</f>
        <v>9.8881021793392421</v>
      </c>
      <c r="R8383">
        <f>IF(O8383&gt;0, 0, IF(Q8382&gt;-O8383, 0, -O8383 - Q8382*Variables!$B$5))</f>
        <v>0</v>
      </c>
      <c r="S8383">
        <f t="shared" si="784"/>
        <v>0</v>
      </c>
      <c r="T8383">
        <f t="shared" si="785"/>
        <v>0</v>
      </c>
    </row>
    <row r="8384" spans="1:20" x14ac:dyDescent="0.3">
      <c r="A8384" s="3">
        <f t="shared" si="780"/>
        <v>43450</v>
      </c>
      <c r="B8384">
        <v>12</v>
      </c>
      <c r="C8384">
        <v>16</v>
      </c>
      <c r="D8384">
        <v>7</v>
      </c>
      <c r="E8384">
        <v>0</v>
      </c>
      <c r="F8384" s="1">
        <f>VLOOKUP(A8384,Weather!$A$1:$E$366, 5)</f>
        <v>0.15094339622641464</v>
      </c>
      <c r="G8384" s="1">
        <f>VLOOKUP(D8384, Winter!$A$1:$E$25, 2)</f>
        <v>445.45454545454498</v>
      </c>
      <c r="H8384" s="1">
        <f>VLOOKUP(D8384, Winter!$A$1:$E$25, 3)</f>
        <v>393.94630558862502</v>
      </c>
      <c r="I8384" s="1">
        <f>VLOOKUP(D8384, Winter!$A$1:$E$25, 5)</f>
        <v>313.08411214953298</v>
      </c>
      <c r="J8384" s="1">
        <f t="shared" si="781"/>
        <v>313.08411214953298</v>
      </c>
      <c r="K8384" s="47">
        <f t="shared" si="782"/>
        <v>5.8571850438615796</v>
      </c>
      <c r="L8384" s="48">
        <f>Solar!K8401/1000*Variables!$B$3</f>
        <v>0</v>
      </c>
      <c r="M8384" s="1">
        <f>IF(E8384=1, VLOOKUP(D8384, Sheet1!$E$2:$G$26, 2), Sheet1!$G$3)</f>
        <v>0.18618000000000001</v>
      </c>
      <c r="N8384" s="1">
        <f>'Electricity Rates'!$J$3</f>
        <v>0.19270000000000001</v>
      </c>
      <c r="O8384" s="145">
        <f>L8384-K8384</f>
        <v>-5.8571850438615796</v>
      </c>
      <c r="P8384">
        <f t="shared" si="783"/>
        <v>1.1286795579521265</v>
      </c>
      <c r="Q8384">
        <f>IF(O8384&gt;0, IF(Q8383+O8384*Variables!$B$5&lt;Variables!$B$4, Q8383+O8384*Variables!$B$5, Variables!$B$4), IF(Q8383&gt;-O8384, Q8383+O8384/Variables!$B$5, 0))</f>
        <v>3.6570542603375618</v>
      </c>
      <c r="R8384">
        <f>IF(O8384&gt;0, 0, IF(Q8383&gt;-O8384, 0, -O8384 - Q8383*Variables!$B$5))</f>
        <v>0</v>
      </c>
      <c r="S8384">
        <f t="shared" si="784"/>
        <v>0</v>
      </c>
      <c r="T8384">
        <f t="shared" si="785"/>
        <v>0</v>
      </c>
    </row>
    <row r="8385" spans="1:20" x14ac:dyDescent="0.3">
      <c r="A8385" s="3">
        <f t="shared" si="780"/>
        <v>43450</v>
      </c>
      <c r="B8385">
        <v>12</v>
      </c>
      <c r="C8385">
        <v>16</v>
      </c>
      <c r="D8385">
        <v>8</v>
      </c>
      <c r="E8385">
        <v>0</v>
      </c>
      <c r="F8385" s="1">
        <f>VLOOKUP(A8385,Weather!$A$1:$E$366, 5)</f>
        <v>0.15094339622641464</v>
      </c>
      <c r="G8385" s="1">
        <f>VLOOKUP(D8385, Winter!$A$1:$E$25, 2)</f>
        <v>654.54545454545405</v>
      </c>
      <c r="H8385" s="1">
        <f>VLOOKUP(D8385, Winter!$A$1:$E$25, 3)</f>
        <v>498.50910668787998</v>
      </c>
      <c r="I8385" s="1">
        <f>VLOOKUP(D8385, Winter!$A$1:$E$25, 5)</f>
        <v>294.39252336448601</v>
      </c>
      <c r="J8385" s="1">
        <f t="shared" si="781"/>
        <v>294.39252336448601</v>
      </c>
      <c r="K8385" s="47">
        <f t="shared" si="782"/>
        <v>5.5075023546758084</v>
      </c>
      <c r="L8385" s="48">
        <f>Solar!K8402/1000*Variables!$B$3</f>
        <v>1.1292</v>
      </c>
      <c r="M8385" s="1">
        <f>IF(E8385=1, VLOOKUP(D8385, Sheet1!$E$2:$G$26, 2), Sheet1!$G$3)</f>
        <v>0.18618000000000001</v>
      </c>
      <c r="N8385" s="1">
        <f>'Electricity Rates'!$J$3</f>
        <v>0.19270000000000001</v>
      </c>
      <c r="O8385" s="145">
        <f>L8385-K8385</f>
        <v>-4.3783023546758084</v>
      </c>
      <c r="P8385">
        <f t="shared" si="783"/>
        <v>1.0612957037460284</v>
      </c>
      <c r="Q8385">
        <f>IF(O8385&gt;0, IF(Q8384+O8385*Variables!$B$5&lt;Variables!$B$4, Q8384+O8385*Variables!$B$5, Variables!$B$4), IF(Q8384&gt;-O8385, Q8384+O8385/Variables!$B$5, 0))</f>
        <v>0</v>
      </c>
      <c r="R8385">
        <f>IF(O8385&gt;0, 0, IF(Q8384&gt;-O8385, 0, -O8385 - Q8384*Variables!$B$5))</f>
        <v>0.94067134995850044</v>
      </c>
      <c r="S8385">
        <f t="shared" si="784"/>
        <v>0.17513419193527363</v>
      </c>
      <c r="T8385">
        <f t="shared" si="785"/>
        <v>0</v>
      </c>
    </row>
    <row r="8386" spans="1:20" x14ac:dyDescent="0.3">
      <c r="A8386" s="3">
        <f t="shared" si="780"/>
        <v>43450</v>
      </c>
      <c r="B8386">
        <v>12</v>
      </c>
      <c r="C8386">
        <v>16</v>
      </c>
      <c r="D8386">
        <v>9</v>
      </c>
      <c r="E8386">
        <v>0</v>
      </c>
      <c r="F8386" s="1">
        <f>VLOOKUP(A8386,Weather!$A$1:$E$366, 5)</f>
        <v>0.15094339622641464</v>
      </c>
      <c r="G8386" s="1">
        <f>VLOOKUP(D8386, Winter!$A$1:$E$25, 2)</f>
        <v>801.59817351598099</v>
      </c>
      <c r="H8386" s="1">
        <f>VLOOKUP(D8386, Winter!$A$1:$E$25, 3)</f>
        <v>564.97068280688404</v>
      </c>
      <c r="I8386" s="1">
        <f>VLOOKUP(D8386, Winter!$A$1:$E$25, 5)</f>
        <v>313.08411214953298</v>
      </c>
      <c r="J8386" s="1">
        <f t="shared" si="781"/>
        <v>313.08411214953298</v>
      </c>
      <c r="K8386" s="47">
        <f t="shared" si="782"/>
        <v>5.8571850438615796</v>
      </c>
      <c r="L8386" s="48">
        <f>Solar!K8403/1000*Variables!$B$3</f>
        <v>8.8695000000000004</v>
      </c>
      <c r="M8386" s="1">
        <f>IF(E8386=1, VLOOKUP(D8386, Sheet1!$E$2:$G$26, 2), Sheet1!$G$3)</f>
        <v>0.18618000000000001</v>
      </c>
      <c r="N8386" s="1">
        <f>'Electricity Rates'!$J$3</f>
        <v>0.19270000000000001</v>
      </c>
      <c r="O8386" s="145">
        <f>L8386-K8386</f>
        <v>3.0123149561384208</v>
      </c>
      <c r="P8386">
        <f t="shared" si="783"/>
        <v>1.1286795579521265</v>
      </c>
      <c r="Q8386">
        <f>IF(O8386&gt;0, IF(Q8385+O8386*Variables!$B$5&lt;Variables!$B$4, Q8385+O8386*Variables!$B$5, Variables!$B$4), IF(Q8385&gt;-O8386, Q8385+O8386/Variables!$B$5, 0))</f>
        <v>2.8315760587701155</v>
      </c>
      <c r="R8386">
        <f>IF(O8386&gt;0, 0, IF(Q8385&gt;-O8386, 0, -O8386 - Q8385*Variables!$B$5))</f>
        <v>0</v>
      </c>
      <c r="S8386">
        <f t="shared" si="784"/>
        <v>0</v>
      </c>
      <c r="T8386">
        <f t="shared" si="785"/>
        <v>0</v>
      </c>
    </row>
    <row r="8387" spans="1:20" x14ac:dyDescent="0.3">
      <c r="A8387" s="3">
        <f t="shared" ref="A8387:A8450" si="786">DATE(2018, B8387, C8387)</f>
        <v>43450</v>
      </c>
      <c r="B8387">
        <v>12</v>
      </c>
      <c r="C8387">
        <v>16</v>
      </c>
      <c r="D8387">
        <v>10</v>
      </c>
      <c r="E8387">
        <v>0</v>
      </c>
      <c r="F8387" s="1">
        <f>VLOOKUP(A8387,Weather!$A$1:$E$366, 5)</f>
        <v>0.15094339622641464</v>
      </c>
      <c r="G8387" s="1">
        <f>VLOOKUP(D8387, Winter!$A$1:$E$25, 2)</f>
        <v>929.05770029057601</v>
      </c>
      <c r="H8387" s="1">
        <f>VLOOKUP(D8387, Winter!$A$1:$E$25, 3)</f>
        <v>583.82380756350199</v>
      </c>
      <c r="I8387" s="1">
        <f>VLOOKUP(D8387, Winter!$A$1:$E$25, 5)</f>
        <v>331.77570093457899</v>
      </c>
      <c r="J8387" s="1">
        <f t="shared" ref="J8387:J8450" si="787">IF(E8387=0, I8387, H8387 + (G8387-H8387)*F8387)</f>
        <v>331.77570093457899</v>
      </c>
      <c r="K8387" s="47">
        <f t="shared" ref="K8387:K8450" si="788">J8387*1000/53453</f>
        <v>6.2068677330473312</v>
      </c>
      <c r="L8387" s="48">
        <f>Solar!K8404/1000*Variables!$B$3</f>
        <v>17.776599999999998</v>
      </c>
      <c r="M8387" s="1">
        <f>IF(E8387=1, VLOOKUP(D8387, Sheet1!$E$2:$G$26, 2), Sheet1!$G$3)</f>
        <v>0.18618000000000001</v>
      </c>
      <c r="N8387" s="1">
        <f>'Electricity Rates'!$J$3</f>
        <v>0.19270000000000001</v>
      </c>
      <c r="O8387" s="145">
        <f>L8387-K8387</f>
        <v>11.569732266952666</v>
      </c>
      <c r="P8387">
        <f t="shared" ref="P8387:P8450" si="789">N8387*K8387</f>
        <v>1.1960634121582208</v>
      </c>
      <c r="Q8387">
        <f>IF(O8387&gt;0, IF(Q8386+O8387*Variables!$B$5&lt;Variables!$B$4, Q8386+O8387*Variables!$B$5, Variables!$B$4), IF(Q8386&gt;-O8387, Q8386+O8387/Variables!$B$5, 0))</f>
        <v>13.707124389705621</v>
      </c>
      <c r="R8387">
        <f>IF(O8387&gt;0, 0, IF(Q8386&gt;-O8387, 0, -O8387 - Q8386*Variables!$B$5))</f>
        <v>0</v>
      </c>
      <c r="S8387">
        <f t="shared" ref="S8387:S8450" si="790">R8387*M8387</f>
        <v>0</v>
      </c>
      <c r="T8387">
        <f t="shared" ref="T8387:T8450" si="791">IF(AND(R8387&gt;0, M8387&gt;0.3), 1, 0)</f>
        <v>0</v>
      </c>
    </row>
    <row r="8388" spans="1:20" x14ac:dyDescent="0.3">
      <c r="A8388" s="3">
        <f t="shared" si="786"/>
        <v>43450</v>
      </c>
      <c r="B8388">
        <v>12</v>
      </c>
      <c r="C8388">
        <v>16</v>
      </c>
      <c r="D8388">
        <v>11</v>
      </c>
      <c r="E8388">
        <v>0</v>
      </c>
      <c r="F8388" s="1">
        <f>VLOOKUP(A8388,Weather!$A$1:$E$366, 5)</f>
        <v>0.15094339622641464</v>
      </c>
      <c r="G8388" s="1">
        <f>VLOOKUP(D8388, Winter!$A$1:$E$25, 2)</f>
        <v>1001.98733914487</v>
      </c>
      <c r="H8388" s="1">
        <f>VLOOKUP(D8388, Winter!$A$1:$E$25, 3)</f>
        <v>602.66024321587895</v>
      </c>
      <c r="I8388" s="1">
        <f>VLOOKUP(D8388, Winter!$A$1:$E$25, 5)</f>
        <v>331.77570093457899</v>
      </c>
      <c r="J8388" s="1">
        <f t="shared" si="787"/>
        <v>331.77570093457899</v>
      </c>
      <c r="K8388" s="47">
        <f t="shared" si="788"/>
        <v>6.2068677330473312</v>
      </c>
      <c r="L8388" s="48">
        <f>Solar!K8405/1000*Variables!$B$3</f>
        <v>24.22</v>
      </c>
      <c r="M8388" s="1">
        <f>IF(E8388=1, VLOOKUP(D8388, Sheet1!$E$2:$G$26, 2), Sheet1!$G$3)</f>
        <v>0.18618000000000001</v>
      </c>
      <c r="N8388" s="1">
        <f>'Electricity Rates'!$J$3</f>
        <v>0.19270000000000001</v>
      </c>
      <c r="O8388" s="145">
        <f>L8388-K8388</f>
        <v>18.013132266952667</v>
      </c>
      <c r="P8388">
        <f t="shared" si="789"/>
        <v>1.1960634121582208</v>
      </c>
      <c r="Q8388">
        <f>IF(O8388&gt;0, IF(Q8387+O8388*Variables!$B$5&lt;Variables!$B$4, Q8387+O8388*Variables!$B$5, Variables!$B$4), IF(Q8387&gt;-O8388, Q8387+O8388/Variables!$B$5, 0))</f>
        <v>30.639468720641126</v>
      </c>
      <c r="R8388">
        <f>IF(O8388&gt;0, 0, IF(Q8387&gt;-O8388, 0, -O8388 - Q8387*Variables!$B$5))</f>
        <v>0</v>
      </c>
      <c r="S8388">
        <f t="shared" si="790"/>
        <v>0</v>
      </c>
      <c r="T8388">
        <f t="shared" si="791"/>
        <v>0</v>
      </c>
    </row>
    <row r="8389" spans="1:20" x14ac:dyDescent="0.3">
      <c r="A8389" s="3">
        <f t="shared" si="786"/>
        <v>43450</v>
      </c>
      <c r="B8389">
        <v>12</v>
      </c>
      <c r="C8389">
        <v>16</v>
      </c>
      <c r="D8389">
        <v>12</v>
      </c>
      <c r="E8389">
        <v>0</v>
      </c>
      <c r="F8389" s="1">
        <f>VLOOKUP(A8389,Weather!$A$1:$E$366, 5)</f>
        <v>0.15094339622641464</v>
      </c>
      <c r="G8389" s="1">
        <f>VLOOKUP(D8389, Winter!$A$1:$E$25, 2)</f>
        <v>1020.36633457866</v>
      </c>
      <c r="H8389" s="1">
        <f>VLOOKUP(D8389, Winter!$A$1:$E$25, 3)</f>
        <v>602.46553699974402</v>
      </c>
      <c r="I8389" s="1">
        <f>VLOOKUP(D8389, Winter!$A$1:$E$25, 5)</f>
        <v>327.10280373831802</v>
      </c>
      <c r="J8389" s="1">
        <f t="shared" si="787"/>
        <v>327.10280373831802</v>
      </c>
      <c r="K8389" s="47">
        <f t="shared" si="788"/>
        <v>6.1194470607509031</v>
      </c>
      <c r="L8389" s="48">
        <f>Solar!K8406/1000*Variables!$B$3</f>
        <v>27.430349999999997</v>
      </c>
      <c r="M8389" s="1">
        <f>IF(E8389=1, VLOOKUP(D8389, Sheet1!$E$2:$G$26, 2), Sheet1!$G$3)</f>
        <v>0.18618000000000001</v>
      </c>
      <c r="N8389" s="1">
        <f>'Electricity Rates'!$J$3</f>
        <v>0.19270000000000001</v>
      </c>
      <c r="O8389" s="145">
        <f>L8389-K8389</f>
        <v>21.310902939249093</v>
      </c>
      <c r="P8389">
        <f t="shared" si="789"/>
        <v>1.1792174486066991</v>
      </c>
      <c r="Q8389">
        <f>IF(O8389&gt;0, IF(Q8388+O8389*Variables!$B$5&lt;Variables!$B$4, Q8388+O8389*Variables!$B$5, Variables!$B$4), IF(Q8388&gt;-O8389, Q8388+O8389/Variables!$B$5, 0))</f>
        <v>50.671717483535275</v>
      </c>
      <c r="R8389">
        <f>IF(O8389&gt;0, 0, IF(Q8388&gt;-O8389, 0, -O8389 - Q8388*Variables!$B$5))</f>
        <v>0</v>
      </c>
      <c r="S8389">
        <f t="shared" si="790"/>
        <v>0</v>
      </c>
      <c r="T8389">
        <f t="shared" si="791"/>
        <v>0</v>
      </c>
    </row>
    <row r="8390" spans="1:20" x14ac:dyDescent="0.3">
      <c r="A8390" s="3">
        <f t="shared" si="786"/>
        <v>43450</v>
      </c>
      <c r="B8390">
        <v>12</v>
      </c>
      <c r="C8390">
        <v>16</v>
      </c>
      <c r="D8390">
        <v>13</v>
      </c>
      <c r="E8390">
        <v>0</v>
      </c>
      <c r="F8390" s="1">
        <f>VLOOKUP(A8390,Weather!$A$1:$E$366, 5)</f>
        <v>0.15094339622641464</v>
      </c>
      <c r="G8390" s="1">
        <f>VLOOKUP(D8390, Winter!$A$1:$E$25, 2)</f>
        <v>1065.99730178497</v>
      </c>
      <c r="H8390" s="1">
        <f>VLOOKUP(D8390, Winter!$A$1:$E$25, 3)</f>
        <v>611.78362020049099</v>
      </c>
      <c r="I8390" s="1">
        <f>VLOOKUP(D8390, Winter!$A$1:$E$25, 5)</f>
        <v>322.42990654205602</v>
      </c>
      <c r="J8390" s="1">
        <f t="shared" si="787"/>
        <v>322.42990654205602</v>
      </c>
      <c r="K8390" s="47">
        <f t="shared" si="788"/>
        <v>6.0320263884544554</v>
      </c>
      <c r="L8390" s="48">
        <f>Solar!K8407/1000*Variables!$B$3</f>
        <v>27.912500000000001</v>
      </c>
      <c r="M8390" s="1">
        <f>IF(E8390=1, VLOOKUP(D8390, Sheet1!$E$2:$G$26, 2), Sheet1!$G$3)</f>
        <v>0.18618000000000001</v>
      </c>
      <c r="N8390" s="1">
        <f>'Electricity Rates'!$J$3</f>
        <v>0.19270000000000001</v>
      </c>
      <c r="O8390" s="145">
        <f>L8390-K8390</f>
        <v>21.880473611545547</v>
      </c>
      <c r="P8390">
        <f t="shared" si="789"/>
        <v>1.1623714850551736</v>
      </c>
      <c r="Q8390">
        <f>IF(O8390&gt;0, IF(Q8389+O8390*Variables!$B$5&lt;Variables!$B$4, Q8389+O8390*Variables!$B$5, Variables!$B$4), IF(Q8389&gt;-O8390, Q8389+O8390/Variables!$B$5, 0))</f>
        <v>71.23936267838809</v>
      </c>
      <c r="R8390">
        <f>IF(O8390&gt;0, 0, IF(Q8389&gt;-O8390, 0, -O8390 - Q8389*Variables!$B$5))</f>
        <v>0</v>
      </c>
      <c r="S8390">
        <f t="shared" si="790"/>
        <v>0</v>
      </c>
      <c r="T8390">
        <f t="shared" si="791"/>
        <v>0</v>
      </c>
    </row>
    <row r="8391" spans="1:20" x14ac:dyDescent="0.3">
      <c r="A8391" s="3">
        <f t="shared" si="786"/>
        <v>43450</v>
      </c>
      <c r="B8391">
        <v>12</v>
      </c>
      <c r="C8391">
        <v>16</v>
      </c>
      <c r="D8391">
        <v>14</v>
      </c>
      <c r="E8391">
        <v>0</v>
      </c>
      <c r="F8391" s="1">
        <f>VLOOKUP(A8391,Weather!$A$1:$E$366, 5)</f>
        <v>0.15094339622641464</v>
      </c>
      <c r="G8391" s="1">
        <f>VLOOKUP(D8391, Winter!$A$1:$E$25, 2)</f>
        <v>1084.3762972187601</v>
      </c>
      <c r="H8391" s="1">
        <f>VLOOKUP(D8391, Winter!$A$1:$E$25, 3)</f>
        <v>611.59447701910301</v>
      </c>
      <c r="I8391" s="1">
        <f>VLOOKUP(D8391, Winter!$A$1:$E$25, 5)</f>
        <v>303.73831775700899</v>
      </c>
      <c r="J8391" s="1">
        <f t="shared" si="787"/>
        <v>303.73831775700899</v>
      </c>
      <c r="K8391" s="47">
        <f t="shared" si="788"/>
        <v>5.6823436992686851</v>
      </c>
      <c r="L8391" s="48">
        <f>Solar!K8408/1000*Variables!$B$3</f>
        <v>24.3232</v>
      </c>
      <c r="M8391" s="1">
        <f>IF(E8391=1, VLOOKUP(D8391, Sheet1!$E$2:$G$26, 2), Sheet1!$G$3)</f>
        <v>0.18618000000000001</v>
      </c>
      <c r="N8391" s="1">
        <f>'Electricity Rates'!$J$3</f>
        <v>0.19270000000000001</v>
      </c>
      <c r="O8391" s="145">
        <f>L8391-K8391</f>
        <v>18.640856300731315</v>
      </c>
      <c r="P8391">
        <f t="shared" si="789"/>
        <v>1.0949876308490756</v>
      </c>
      <c r="Q8391">
        <f>IF(O8391&gt;0, IF(Q8390+O8391*Variables!$B$5&lt;Variables!$B$4, Q8390+O8391*Variables!$B$5, Variables!$B$4), IF(Q8390&gt;-O8391, Q8390+O8391/Variables!$B$5, 0))</f>
        <v>88.761767601075519</v>
      </c>
      <c r="R8391">
        <f>IF(O8391&gt;0, 0, IF(Q8390&gt;-O8391, 0, -O8391 - Q8390*Variables!$B$5))</f>
        <v>0</v>
      </c>
      <c r="S8391">
        <f t="shared" si="790"/>
        <v>0</v>
      </c>
      <c r="T8391">
        <f t="shared" si="791"/>
        <v>0</v>
      </c>
    </row>
    <row r="8392" spans="1:20" x14ac:dyDescent="0.3">
      <c r="A8392" s="3">
        <f t="shared" si="786"/>
        <v>43450</v>
      </c>
      <c r="B8392">
        <v>12</v>
      </c>
      <c r="C8392">
        <v>16</v>
      </c>
      <c r="D8392">
        <v>15</v>
      </c>
      <c r="E8392">
        <v>0</v>
      </c>
      <c r="F8392" s="1">
        <f>VLOOKUP(A8392,Weather!$A$1:$E$366, 5)</f>
        <v>0.15094339622641464</v>
      </c>
      <c r="G8392" s="1">
        <f>VLOOKUP(D8392, Winter!$A$1:$E$25, 2)</f>
        <v>1093.6540058115399</v>
      </c>
      <c r="H8392" s="1">
        <f>VLOOKUP(D8392, Winter!$A$1:$E$25, 3)</f>
        <v>601.87029228184497</v>
      </c>
      <c r="I8392" s="1">
        <f>VLOOKUP(D8392, Winter!$A$1:$E$25, 5)</f>
        <v>271.02803738317698</v>
      </c>
      <c r="J8392" s="1">
        <f t="shared" si="787"/>
        <v>271.02803738317698</v>
      </c>
      <c r="K8392" s="47">
        <f t="shared" si="788"/>
        <v>5.0703989931935904</v>
      </c>
      <c r="L8392" s="48">
        <f>Solar!K8409/1000*Variables!$B$3</f>
        <v>18.9941</v>
      </c>
      <c r="M8392" s="1">
        <f>IF(E8392=1, VLOOKUP(D8392, Sheet1!$E$2:$G$26, 2), Sheet1!$G$3)</f>
        <v>0.18618000000000001</v>
      </c>
      <c r="N8392" s="1">
        <f>'Electricity Rates'!$J$3</f>
        <v>0.19270000000000001</v>
      </c>
      <c r="O8392" s="145">
        <f>L8392-K8392</f>
        <v>13.923701006806409</v>
      </c>
      <c r="P8392">
        <f t="shared" si="789"/>
        <v>0.97706588598840494</v>
      </c>
      <c r="Q8392">
        <f>IF(O8392&gt;0, IF(Q8391+O8392*Variables!$B$5&lt;Variables!$B$4, Q8391+O8392*Variables!$B$5, Variables!$B$4), IF(Q8391&gt;-O8392, Q8391+O8392/Variables!$B$5, 0))</f>
        <v>100</v>
      </c>
      <c r="R8392">
        <f>IF(O8392&gt;0, 0, IF(Q8391&gt;-O8392, 0, -O8392 - Q8391*Variables!$B$5))</f>
        <v>0</v>
      </c>
      <c r="S8392">
        <f t="shared" si="790"/>
        <v>0</v>
      </c>
      <c r="T8392">
        <f t="shared" si="791"/>
        <v>0</v>
      </c>
    </row>
    <row r="8393" spans="1:20" x14ac:dyDescent="0.3">
      <c r="A8393" s="3">
        <f t="shared" si="786"/>
        <v>43450</v>
      </c>
      <c r="B8393">
        <v>12</v>
      </c>
      <c r="C8393">
        <v>16</v>
      </c>
      <c r="D8393">
        <v>16</v>
      </c>
      <c r="E8393">
        <v>0</v>
      </c>
      <c r="F8393" s="1">
        <f>VLOOKUP(A8393,Weather!$A$1:$E$366, 5)</f>
        <v>0.15094339622641464</v>
      </c>
      <c r="G8393" s="1">
        <f>VLOOKUP(D8393, Winter!$A$1:$E$25, 2)</f>
        <v>1039.2953507679499</v>
      </c>
      <c r="H8393" s="1">
        <f>VLOOKUP(D8393, Winter!$A$1:$E$25, 3)</f>
        <v>558.82352941176396</v>
      </c>
      <c r="I8393" s="1">
        <f>VLOOKUP(D8393, Winter!$A$1:$E$25, 5)</f>
        <v>252.336448598131</v>
      </c>
      <c r="J8393" s="1">
        <f t="shared" si="787"/>
        <v>252.336448598131</v>
      </c>
      <c r="K8393" s="47">
        <f t="shared" si="788"/>
        <v>4.7207163040078388</v>
      </c>
      <c r="L8393" s="48">
        <f>Solar!K8410/1000*Variables!$B$3</f>
        <v>10.525449999999999</v>
      </c>
      <c r="M8393" s="1">
        <f>IF(E8393=1, VLOOKUP(D8393, Sheet1!$E$2:$G$26, 2), Sheet1!$G$3)</f>
        <v>0.18618000000000001</v>
      </c>
      <c r="N8393" s="1">
        <f>'Electricity Rates'!$J$3</f>
        <v>0.19270000000000001</v>
      </c>
      <c r="O8393" s="145">
        <f>L8393-K8393</f>
        <v>5.8047336959921605</v>
      </c>
      <c r="P8393">
        <f t="shared" si="789"/>
        <v>0.90968203178231055</v>
      </c>
      <c r="Q8393">
        <f>IF(O8393&gt;0, IF(Q8392+O8393*Variables!$B$5&lt;Variables!$B$4, Q8392+O8393*Variables!$B$5, Variables!$B$4), IF(Q8392&gt;-O8393, Q8392+O8393/Variables!$B$5, 0))</f>
        <v>100</v>
      </c>
      <c r="R8393">
        <f>IF(O8393&gt;0, 0, IF(Q8392&gt;-O8393, 0, -O8393 - Q8392*Variables!$B$5))</f>
        <v>0</v>
      </c>
      <c r="S8393">
        <f t="shared" si="790"/>
        <v>0</v>
      </c>
      <c r="T8393">
        <f t="shared" si="791"/>
        <v>0</v>
      </c>
    </row>
    <row r="8394" spans="1:20" x14ac:dyDescent="0.3">
      <c r="A8394" s="3">
        <f t="shared" si="786"/>
        <v>43450</v>
      </c>
      <c r="B8394">
        <v>12</v>
      </c>
      <c r="C8394">
        <v>16</v>
      </c>
      <c r="D8394">
        <v>17</v>
      </c>
      <c r="E8394">
        <v>0</v>
      </c>
      <c r="F8394" s="1">
        <f>VLOOKUP(A8394,Weather!$A$1:$E$366, 5)</f>
        <v>0.15094339622641464</v>
      </c>
      <c r="G8394" s="1">
        <f>VLOOKUP(D8394, Winter!$A$1:$E$25, 2)</f>
        <v>889.47696139476898</v>
      </c>
      <c r="H8394" s="1">
        <f>VLOOKUP(D8394, Winter!$A$1:$E$25, 3)</f>
        <v>506.24728802056097</v>
      </c>
      <c r="I8394" s="1">
        <f>VLOOKUP(D8394, Winter!$A$1:$E$25, 5)</f>
        <v>228.971962616822</v>
      </c>
      <c r="J8394" s="1">
        <f t="shared" si="787"/>
        <v>228.971962616822</v>
      </c>
      <c r="K8394" s="47">
        <f t="shared" si="788"/>
        <v>4.28361294252562</v>
      </c>
      <c r="L8394" s="48">
        <f>Solar!K8411/1000*Variables!$B$3</f>
        <v>0.43769999999999998</v>
      </c>
      <c r="M8394" s="1">
        <f>IF(E8394=1, VLOOKUP(D8394, Sheet1!$E$2:$G$26, 2), Sheet1!$G$3)</f>
        <v>0.18618000000000001</v>
      </c>
      <c r="N8394" s="1">
        <f>'Electricity Rates'!$J$3</f>
        <v>0.19270000000000001</v>
      </c>
      <c r="O8394" s="145">
        <f>L8394-K8394</f>
        <v>-3.84591294252562</v>
      </c>
      <c r="P8394">
        <f t="shared" si="789"/>
        <v>0.82545221402468705</v>
      </c>
      <c r="Q8394">
        <f>IF(O8394&gt;0, IF(Q8393+O8394*Variables!$B$5&lt;Variables!$B$4, Q8393+O8394*Variables!$B$5, Variables!$B$4), IF(Q8393&gt;-O8394, Q8393+O8394/Variables!$B$5, 0))</f>
        <v>95.908603252632318</v>
      </c>
      <c r="R8394">
        <f>IF(O8394&gt;0, 0, IF(Q8393&gt;-O8394, 0, -O8394 - Q8393*Variables!$B$5))</f>
        <v>0</v>
      </c>
      <c r="S8394">
        <f t="shared" si="790"/>
        <v>0</v>
      </c>
      <c r="T8394">
        <f t="shared" si="791"/>
        <v>0</v>
      </c>
    </row>
    <row r="8395" spans="1:20" x14ac:dyDescent="0.3">
      <c r="A8395" s="3">
        <f t="shared" si="786"/>
        <v>43450</v>
      </c>
      <c r="B8395">
        <v>12</v>
      </c>
      <c r="C8395">
        <v>16</v>
      </c>
      <c r="D8395">
        <v>18</v>
      </c>
      <c r="E8395">
        <v>0</v>
      </c>
      <c r="F8395" s="1">
        <f>VLOOKUP(A8395,Weather!$A$1:$E$366, 5)</f>
        <v>0.15094339622641464</v>
      </c>
      <c r="G8395" s="1">
        <f>VLOOKUP(D8395, Winter!$A$1:$E$25, 2)</f>
        <v>689.67932752179297</v>
      </c>
      <c r="H8395" s="1">
        <f>VLOOKUP(D8395, Winter!$A$1:$E$25, 3)</f>
        <v>477.48083534529701</v>
      </c>
      <c r="I8395" s="1">
        <f>VLOOKUP(D8395, Winter!$A$1:$E$25, 5)</f>
        <v>257.009345794392</v>
      </c>
      <c r="J8395" s="1">
        <f t="shared" si="787"/>
        <v>257.009345794392</v>
      </c>
      <c r="K8395" s="47">
        <f t="shared" si="788"/>
        <v>4.808136976304267</v>
      </c>
      <c r="L8395" s="48">
        <f>Solar!K8412/1000*Variables!$B$3</f>
        <v>0</v>
      </c>
      <c r="M8395" s="1">
        <f>IF(E8395=1, VLOOKUP(D8395, Sheet1!$E$2:$G$26, 2), Sheet1!$G$3)</f>
        <v>0.18618000000000001</v>
      </c>
      <c r="N8395" s="1">
        <f>'Electricity Rates'!$J$3</f>
        <v>0.19270000000000001</v>
      </c>
      <c r="O8395" s="145">
        <f>L8395-K8395</f>
        <v>-4.808136976304267</v>
      </c>
      <c r="P8395">
        <f t="shared" si="789"/>
        <v>0.92652799533383234</v>
      </c>
      <c r="Q8395">
        <f>IF(O8395&gt;0, IF(Q8394+O8395*Variables!$B$5&lt;Variables!$B$4, Q8394+O8395*Variables!$B$5, Variables!$B$4), IF(Q8394&gt;-O8395, Q8394+O8395/Variables!$B$5, 0))</f>
        <v>90.79356391613841</v>
      </c>
      <c r="R8395">
        <f>IF(O8395&gt;0, 0, IF(Q8394&gt;-O8395, 0, -O8395 - Q8394*Variables!$B$5))</f>
        <v>0</v>
      </c>
      <c r="S8395">
        <f t="shared" si="790"/>
        <v>0</v>
      </c>
      <c r="T8395">
        <f t="shared" si="791"/>
        <v>0</v>
      </c>
    </row>
    <row r="8396" spans="1:20" x14ac:dyDescent="0.3">
      <c r="A8396" s="3">
        <f t="shared" si="786"/>
        <v>43450</v>
      </c>
      <c r="B8396">
        <v>12</v>
      </c>
      <c r="C8396">
        <v>16</v>
      </c>
      <c r="D8396">
        <v>19</v>
      </c>
      <c r="E8396">
        <v>0</v>
      </c>
      <c r="F8396" s="1">
        <f>VLOOKUP(A8396,Weather!$A$1:$E$366, 5)</f>
        <v>0.15094339622641464</v>
      </c>
      <c r="G8396" s="1">
        <f>VLOOKUP(D8396, Winter!$A$1:$E$25, 2)</f>
        <v>503.50249066002402</v>
      </c>
      <c r="H8396" s="1">
        <f>VLOOKUP(D8396, Winter!$A$1:$E$25, 3)</f>
        <v>367.75553800108997</v>
      </c>
      <c r="I8396" s="1">
        <f>VLOOKUP(D8396, Winter!$A$1:$E$25, 5)</f>
        <v>266.355140186916</v>
      </c>
      <c r="J8396" s="1">
        <f t="shared" si="787"/>
        <v>266.355140186916</v>
      </c>
      <c r="K8396" s="47">
        <f t="shared" si="788"/>
        <v>4.9829783208971614</v>
      </c>
      <c r="L8396" s="48">
        <f>Solar!K8413/1000*Variables!$B$3</f>
        <v>0</v>
      </c>
      <c r="M8396" s="1">
        <f>IF(E8396=1, VLOOKUP(D8396, Sheet1!$E$2:$G$26, 2), Sheet1!$G$3)</f>
        <v>0.18618000000000001</v>
      </c>
      <c r="N8396" s="1">
        <f>'Electricity Rates'!$J$3</f>
        <v>0.19270000000000001</v>
      </c>
      <c r="O8396" s="145">
        <f>L8396-K8396</f>
        <v>-4.9829783208971614</v>
      </c>
      <c r="P8396">
        <f t="shared" si="789"/>
        <v>0.96021992243688303</v>
      </c>
      <c r="Q8396">
        <f>IF(O8396&gt;0, IF(Q8395+O8396*Variables!$B$5&lt;Variables!$B$4, Q8395+O8396*Variables!$B$5, Variables!$B$4), IF(Q8395&gt;-O8396, Q8395+O8396/Variables!$B$5, 0))</f>
        <v>85.492523149226543</v>
      </c>
      <c r="R8396">
        <f>IF(O8396&gt;0, 0, IF(Q8395&gt;-O8396, 0, -O8396 - Q8395*Variables!$B$5))</f>
        <v>0</v>
      </c>
      <c r="S8396">
        <f t="shared" si="790"/>
        <v>0</v>
      </c>
      <c r="T8396">
        <f t="shared" si="791"/>
        <v>0</v>
      </c>
    </row>
    <row r="8397" spans="1:20" x14ac:dyDescent="0.3">
      <c r="A8397" s="3">
        <f t="shared" si="786"/>
        <v>43450</v>
      </c>
      <c r="B8397">
        <v>12</v>
      </c>
      <c r="C8397">
        <v>16</v>
      </c>
      <c r="D8397">
        <v>20</v>
      </c>
      <c r="E8397">
        <v>0</v>
      </c>
      <c r="F8397" s="1">
        <f>VLOOKUP(A8397,Weather!$A$1:$E$366, 5)</f>
        <v>0.15094339622641464</v>
      </c>
      <c r="G8397" s="1">
        <f>VLOOKUP(D8397, Winter!$A$1:$E$25, 2)</f>
        <v>385.507471980074</v>
      </c>
      <c r="H8397" s="1">
        <f>VLOOKUP(D8397, Winter!$A$1:$E$25, 3)</f>
        <v>329.45960680470398</v>
      </c>
      <c r="I8397" s="1">
        <f>VLOOKUP(D8397, Winter!$A$1:$E$25, 5)</f>
        <v>275.70093457943898</v>
      </c>
      <c r="J8397" s="1">
        <f t="shared" si="787"/>
        <v>275.70093457943898</v>
      </c>
      <c r="K8397" s="47">
        <f t="shared" si="788"/>
        <v>5.1578196654900381</v>
      </c>
      <c r="L8397" s="48">
        <f>Solar!K8414/1000*Variables!$B$3</f>
        <v>0</v>
      </c>
      <c r="M8397" s="1">
        <f>IF(E8397=1, VLOOKUP(D8397, Sheet1!$E$2:$G$26, 2), Sheet1!$G$3)</f>
        <v>0.18618000000000001</v>
      </c>
      <c r="N8397" s="1">
        <f>'Electricity Rates'!$J$3</f>
        <v>0.19270000000000001</v>
      </c>
      <c r="O8397" s="145">
        <f>L8397-K8397</f>
        <v>-5.1578196654900381</v>
      </c>
      <c r="P8397">
        <f t="shared" si="789"/>
        <v>0.99391184953993039</v>
      </c>
      <c r="Q8397">
        <f>IF(O8397&gt;0, IF(Q8396+O8397*Variables!$B$5&lt;Variables!$B$4, Q8396+O8397*Variables!$B$5, Variables!$B$4), IF(Q8396&gt;-O8397, Q8396+O8397/Variables!$B$5, 0))</f>
        <v>80.005480951896715</v>
      </c>
      <c r="R8397">
        <f>IF(O8397&gt;0, 0, IF(Q8396&gt;-O8397, 0, -O8397 - Q8396*Variables!$B$5))</f>
        <v>0</v>
      </c>
      <c r="S8397">
        <f t="shared" si="790"/>
        <v>0</v>
      </c>
      <c r="T8397">
        <f t="shared" si="791"/>
        <v>0</v>
      </c>
    </row>
    <row r="8398" spans="1:20" x14ac:dyDescent="0.3">
      <c r="A8398" s="3">
        <f t="shared" si="786"/>
        <v>43450</v>
      </c>
      <c r="B8398">
        <v>12</v>
      </c>
      <c r="C8398">
        <v>16</v>
      </c>
      <c r="D8398">
        <v>21</v>
      </c>
      <c r="E8398">
        <v>0</v>
      </c>
      <c r="F8398" s="1">
        <f>VLOOKUP(A8398,Weather!$A$1:$E$366, 5)</f>
        <v>0.15094339622641464</v>
      </c>
      <c r="G8398" s="1">
        <f>VLOOKUP(D8398, Winter!$A$1:$E$25, 2)</f>
        <v>340.23972602739599</v>
      </c>
      <c r="H8398" s="1">
        <f>VLOOKUP(D8398, Winter!$A$1:$E$25, 3)</f>
        <v>286.390591795636</v>
      </c>
      <c r="I8398" s="1">
        <f>VLOOKUP(D8398, Winter!$A$1:$E$25, 5)</f>
        <v>289.71962616822401</v>
      </c>
      <c r="J8398" s="1">
        <f t="shared" si="787"/>
        <v>289.71962616822401</v>
      </c>
      <c r="K8398" s="47">
        <f t="shared" si="788"/>
        <v>5.4200816823793616</v>
      </c>
      <c r="L8398" s="48">
        <f>Solar!K8415/1000*Variables!$B$3</f>
        <v>0</v>
      </c>
      <c r="M8398" s="1">
        <f>IF(E8398=1, VLOOKUP(D8398, Sheet1!$E$2:$G$26, 2), Sheet1!$G$3)</f>
        <v>0.18618000000000001</v>
      </c>
      <c r="N8398" s="1">
        <f>'Electricity Rates'!$J$3</f>
        <v>0.19270000000000001</v>
      </c>
      <c r="O8398" s="145">
        <f>L8398-K8398</f>
        <v>-5.4200816823793616</v>
      </c>
      <c r="P8398">
        <f t="shared" si="789"/>
        <v>1.044449740194503</v>
      </c>
      <c r="Q8398">
        <f>IF(O8398&gt;0, IF(Q8397+O8398*Variables!$B$5&lt;Variables!$B$4, Q8397+O8398*Variables!$B$5, Variables!$B$4), IF(Q8397&gt;-O8398, Q8397+O8398/Variables!$B$5, 0))</f>
        <v>74.23943660893994</v>
      </c>
      <c r="R8398">
        <f>IF(O8398&gt;0, 0, IF(Q8397&gt;-O8398, 0, -O8398 - Q8397*Variables!$B$5))</f>
        <v>0</v>
      </c>
      <c r="S8398">
        <f t="shared" si="790"/>
        <v>0</v>
      </c>
      <c r="T8398">
        <f t="shared" si="791"/>
        <v>0</v>
      </c>
    </row>
    <row r="8399" spans="1:20" x14ac:dyDescent="0.3">
      <c r="A8399" s="3">
        <f t="shared" si="786"/>
        <v>43450</v>
      </c>
      <c r="B8399">
        <v>12</v>
      </c>
      <c r="C8399">
        <v>16</v>
      </c>
      <c r="D8399">
        <v>22</v>
      </c>
      <c r="E8399">
        <v>0</v>
      </c>
      <c r="F8399" s="1">
        <f>VLOOKUP(A8399,Weather!$A$1:$E$366, 5)</f>
        <v>0.15094339622641464</v>
      </c>
      <c r="G8399" s="1">
        <f>VLOOKUP(D8399, Winter!$A$1:$E$25, 2)</f>
        <v>300</v>
      </c>
      <c r="H8399" s="1">
        <f>VLOOKUP(D8399, Winter!$A$1:$E$25, 3)</f>
        <v>271.915575384683</v>
      </c>
      <c r="I8399" s="1">
        <f>VLOOKUP(D8399, Winter!$A$1:$E$25, 5)</f>
        <v>285.04672897196201</v>
      </c>
      <c r="J8399" s="1">
        <f t="shared" si="787"/>
        <v>285.04672897196201</v>
      </c>
      <c r="K8399" s="47">
        <f t="shared" si="788"/>
        <v>5.3326610100829139</v>
      </c>
      <c r="L8399" s="48">
        <f>Solar!K8416/1000*Variables!$B$3</f>
        <v>0</v>
      </c>
      <c r="M8399" s="1">
        <f>IF(E8399=1, VLOOKUP(D8399, Sheet1!$E$2:$G$26, 2), Sheet1!$G$3)</f>
        <v>0.18618000000000001</v>
      </c>
      <c r="N8399" s="1">
        <f>'Electricity Rates'!$J$3</f>
        <v>0.19270000000000001</v>
      </c>
      <c r="O8399" s="145">
        <f>L8399-K8399</f>
        <v>-5.3326610100829139</v>
      </c>
      <c r="P8399">
        <f t="shared" si="789"/>
        <v>1.0276037766429775</v>
      </c>
      <c r="Q8399">
        <f>IF(O8399&gt;0, IF(Q8398+O8399*Variables!$B$5&lt;Variables!$B$4, Q8398+O8399*Variables!$B$5, Variables!$B$4), IF(Q8398&gt;-O8399, Q8398+O8399/Variables!$B$5, 0))</f>
        <v>68.566392981192166</v>
      </c>
      <c r="R8399">
        <f>IF(O8399&gt;0, 0, IF(Q8398&gt;-O8399, 0, -O8399 - Q8398*Variables!$B$5))</f>
        <v>0</v>
      </c>
      <c r="S8399">
        <f t="shared" si="790"/>
        <v>0</v>
      </c>
      <c r="T8399">
        <f t="shared" si="791"/>
        <v>0</v>
      </c>
    </row>
    <row r="8400" spans="1:20" x14ac:dyDescent="0.3">
      <c r="A8400" s="3">
        <f t="shared" si="786"/>
        <v>43450</v>
      </c>
      <c r="B8400">
        <v>12</v>
      </c>
      <c r="C8400">
        <v>16</v>
      </c>
      <c r="D8400">
        <v>23</v>
      </c>
      <c r="E8400">
        <v>0</v>
      </c>
      <c r="F8400" s="1">
        <f>VLOOKUP(A8400,Weather!$A$1:$E$366, 5)</f>
        <v>0.15094339622641464</v>
      </c>
      <c r="G8400" s="1">
        <f>VLOOKUP(D8400, Winter!$A$1:$E$25, 2)</f>
        <v>290.90909090909099</v>
      </c>
      <c r="H8400" s="1">
        <f>VLOOKUP(D8400, Winter!$A$1:$E$25, 3)</f>
        <v>266.95334839061297</v>
      </c>
      <c r="I8400" s="1">
        <f>VLOOKUP(D8400, Winter!$A$1:$E$25, 5)</f>
        <v>285.04672897196201</v>
      </c>
      <c r="J8400" s="1">
        <f t="shared" si="787"/>
        <v>285.04672897196201</v>
      </c>
      <c r="K8400" s="47">
        <f t="shared" si="788"/>
        <v>5.3326610100829139</v>
      </c>
      <c r="L8400" s="48">
        <f>Solar!K8417/1000*Variables!$B$3</f>
        <v>0</v>
      </c>
      <c r="M8400" s="1">
        <f>IF(E8400=1, VLOOKUP(D8400, Sheet1!$E$2:$G$26, 2), Sheet1!$G$3)</f>
        <v>0.18618000000000001</v>
      </c>
      <c r="N8400" s="1">
        <f>'Electricity Rates'!$J$3</f>
        <v>0.19270000000000001</v>
      </c>
      <c r="O8400" s="145">
        <f>L8400-K8400</f>
        <v>-5.3326610100829139</v>
      </c>
      <c r="P8400">
        <f t="shared" si="789"/>
        <v>1.0276037766429775</v>
      </c>
      <c r="Q8400">
        <f>IF(O8400&gt;0, IF(Q8399+O8400*Variables!$B$5&lt;Variables!$B$4, Q8399+O8400*Variables!$B$5, Variables!$B$4), IF(Q8399&gt;-O8400, Q8399+O8400/Variables!$B$5, 0))</f>
        <v>62.893349353444385</v>
      </c>
      <c r="R8400">
        <f>IF(O8400&gt;0, 0, IF(Q8399&gt;-O8400, 0, -O8400 - Q8399*Variables!$B$5))</f>
        <v>0</v>
      </c>
      <c r="S8400">
        <f t="shared" si="790"/>
        <v>0</v>
      </c>
      <c r="T8400">
        <f t="shared" si="791"/>
        <v>0</v>
      </c>
    </row>
    <row r="8401" spans="1:20" x14ac:dyDescent="0.3">
      <c r="A8401" s="3">
        <f t="shared" si="786"/>
        <v>43450</v>
      </c>
      <c r="B8401">
        <v>12</v>
      </c>
      <c r="C8401">
        <v>16</v>
      </c>
      <c r="D8401">
        <v>24</v>
      </c>
      <c r="E8401">
        <v>0</v>
      </c>
      <c r="F8401" s="1">
        <f>VLOOKUP(A8401,Weather!$A$1:$E$366, 5)</f>
        <v>0.15094339622641464</v>
      </c>
      <c r="G8401" s="1">
        <f>VLOOKUP(D8401, Winter!$A$1:$E$25, 2)</f>
        <v>272.72727272727298</v>
      </c>
      <c r="H8401" s="1">
        <f>VLOOKUP(D8401, Winter!$A$1:$E$25, 3)</f>
        <v>266.74195307023803</v>
      </c>
      <c r="I8401" s="1">
        <f>VLOOKUP(D8401, Winter!$A$1:$E$25, 5)</f>
        <v>285.04672897196201</v>
      </c>
      <c r="J8401" s="1">
        <f t="shared" si="787"/>
        <v>285.04672897196201</v>
      </c>
      <c r="K8401" s="47">
        <f t="shared" si="788"/>
        <v>5.3326610100829139</v>
      </c>
      <c r="L8401" s="48">
        <f>Solar!K8418/1000*Variables!$B$3</f>
        <v>0</v>
      </c>
      <c r="M8401" s="1">
        <f>IF(E8401=1, VLOOKUP(D8401, Sheet1!$E$2:$G$26, 2), Sheet1!$G$3)</f>
        <v>0.18618000000000001</v>
      </c>
      <c r="N8401" s="1">
        <f>'Electricity Rates'!$J$3</f>
        <v>0.19270000000000001</v>
      </c>
      <c r="O8401" s="145">
        <f>L8401-K8401</f>
        <v>-5.3326610100829139</v>
      </c>
      <c r="P8401">
        <f t="shared" si="789"/>
        <v>1.0276037766429775</v>
      </c>
      <c r="Q8401">
        <f>IF(O8401&gt;0, IF(Q8400+O8401*Variables!$B$5&lt;Variables!$B$4, Q8400+O8401*Variables!$B$5, Variables!$B$4), IF(Q8400&gt;-O8401, Q8400+O8401/Variables!$B$5, 0))</f>
        <v>57.220305725696605</v>
      </c>
      <c r="R8401">
        <f>IF(O8401&gt;0, 0, IF(Q8400&gt;-O8401, 0, -O8401 - Q8400*Variables!$B$5))</f>
        <v>0</v>
      </c>
      <c r="S8401">
        <f t="shared" si="790"/>
        <v>0</v>
      </c>
      <c r="T8401">
        <f t="shared" si="791"/>
        <v>0</v>
      </c>
    </row>
    <row r="8402" spans="1:20" x14ac:dyDescent="0.3">
      <c r="A8402" s="3">
        <f t="shared" si="786"/>
        <v>43451</v>
      </c>
      <c r="B8402">
        <v>12</v>
      </c>
      <c r="C8402">
        <v>17</v>
      </c>
      <c r="D8402">
        <v>1</v>
      </c>
      <c r="E8402">
        <v>1</v>
      </c>
      <c r="F8402" s="1">
        <f>VLOOKUP(A8402,Weather!$A$1:$E$366, 5)</f>
        <v>0.13207547169811382</v>
      </c>
      <c r="G8402" s="1">
        <f>VLOOKUP(D8402, Winter!$A$1:$E$25, 2)</f>
        <v>281.81818181818198</v>
      </c>
      <c r="H8402" s="1">
        <f>VLOOKUP(D8402, Winter!$A$1:$E$25, 3)</f>
        <v>257.04002047196798</v>
      </c>
      <c r="I8402" s="1">
        <f>VLOOKUP(D8402, Winter!$A$1:$E$25, 5)</f>
        <v>266.355140186916</v>
      </c>
      <c r="J8402" s="1">
        <f t="shared" si="787"/>
        <v>260.31260781958116</v>
      </c>
      <c r="K8402" s="47">
        <f t="shared" si="788"/>
        <v>4.8699344811251226</v>
      </c>
      <c r="L8402" s="48">
        <f>Solar!K8419/1000*Variables!$B$3</f>
        <v>0</v>
      </c>
      <c r="M8402" s="1">
        <f>IF(E8402=1, VLOOKUP(D8402, Sheet1!$E$2:$G$26, 2), Sheet1!$G$3)</f>
        <v>0.18618000000000001</v>
      </c>
      <c r="N8402" s="1">
        <f>'Electricity Rates'!$J$3</f>
        <v>0.19270000000000001</v>
      </c>
      <c r="O8402" s="145">
        <f>L8402-K8402</f>
        <v>-4.8699344811251226</v>
      </c>
      <c r="P8402">
        <f t="shared" si="789"/>
        <v>0.93843637451281114</v>
      </c>
      <c r="Q8402">
        <f>IF(O8402&gt;0, IF(Q8401+O8402*Variables!$B$5&lt;Variables!$B$4, Q8401+O8402*Variables!$B$5, Variables!$B$4), IF(Q8401&gt;-O8402, Q8401+O8402/Variables!$B$5, 0))</f>
        <v>52.039524362797536</v>
      </c>
      <c r="R8402">
        <f>IF(O8402&gt;0, 0, IF(Q8401&gt;-O8402, 0, -O8402 - Q8401*Variables!$B$5))</f>
        <v>0</v>
      </c>
      <c r="S8402">
        <f t="shared" si="790"/>
        <v>0</v>
      </c>
      <c r="T8402">
        <f t="shared" si="791"/>
        <v>0</v>
      </c>
    </row>
    <row r="8403" spans="1:20" x14ac:dyDescent="0.3">
      <c r="A8403" s="3">
        <f t="shared" si="786"/>
        <v>43451</v>
      </c>
      <c r="B8403">
        <v>12</v>
      </c>
      <c r="C8403">
        <v>17</v>
      </c>
      <c r="D8403">
        <v>2</v>
      </c>
      <c r="E8403">
        <v>1</v>
      </c>
      <c r="F8403" s="1">
        <f>VLOOKUP(A8403,Weather!$A$1:$E$366, 5)</f>
        <v>0.13207547169811382</v>
      </c>
      <c r="G8403" s="1">
        <f>VLOOKUP(D8403, Winter!$A$1:$E$25, 2)</f>
        <v>282.10356994603501</v>
      </c>
      <c r="H8403" s="1">
        <f>VLOOKUP(D8403, Winter!$A$1:$E$25, 3)</f>
        <v>280.66066600651902</v>
      </c>
      <c r="I8403" s="1">
        <f>VLOOKUP(D8403, Winter!$A$1:$E$25, 5)</f>
        <v>285.04672897196201</v>
      </c>
      <c r="J8403" s="1">
        <f t="shared" si="787"/>
        <v>280.85123822494569</v>
      </c>
      <c r="K8403" s="47">
        <f t="shared" si="788"/>
        <v>5.2541716690353333</v>
      </c>
      <c r="L8403" s="48">
        <f>Solar!K8420/1000*Variables!$B$3</f>
        <v>0</v>
      </c>
      <c r="M8403" s="1">
        <f>IF(E8403=1, VLOOKUP(D8403, Sheet1!$E$2:$G$26, 2), Sheet1!$G$3)</f>
        <v>0.18618000000000001</v>
      </c>
      <c r="N8403" s="1">
        <f>'Electricity Rates'!$J$3</f>
        <v>0.19270000000000001</v>
      </c>
      <c r="O8403" s="145">
        <f>L8403-K8403</f>
        <v>-5.2541716690353333</v>
      </c>
      <c r="P8403">
        <f t="shared" si="789"/>
        <v>1.0124788806231089</v>
      </c>
      <c r="Q8403">
        <f>IF(O8403&gt;0, IF(Q8402+O8403*Variables!$B$5&lt;Variables!$B$4, Q8402+O8403*Variables!$B$5, Variables!$B$4), IF(Q8402&gt;-O8403, Q8402+O8403/Variables!$B$5, 0))</f>
        <v>46.449980034036543</v>
      </c>
      <c r="R8403">
        <f>IF(O8403&gt;0, 0, IF(Q8402&gt;-O8403, 0, -O8403 - Q8402*Variables!$B$5))</f>
        <v>0</v>
      </c>
      <c r="S8403">
        <f t="shared" si="790"/>
        <v>0</v>
      </c>
      <c r="T8403">
        <f t="shared" si="791"/>
        <v>0</v>
      </c>
    </row>
    <row r="8404" spans="1:20" x14ac:dyDescent="0.3">
      <c r="A8404" s="3">
        <f t="shared" si="786"/>
        <v>43451</v>
      </c>
      <c r="B8404">
        <v>12</v>
      </c>
      <c r="C8404">
        <v>17</v>
      </c>
      <c r="D8404">
        <v>3</v>
      </c>
      <c r="E8404">
        <v>1</v>
      </c>
      <c r="F8404" s="1">
        <f>VLOOKUP(A8404,Weather!$A$1:$E$366, 5)</f>
        <v>0.13207547169811382</v>
      </c>
      <c r="G8404" s="1">
        <f>VLOOKUP(D8404, Winter!$A$1:$E$25, 2)</f>
        <v>282.300747198007</v>
      </c>
      <c r="H8404" s="1">
        <f>VLOOKUP(D8404, Winter!$A$1:$E$25, 3)</f>
        <v>272.72727272727298</v>
      </c>
      <c r="I8404" s="1">
        <f>VLOOKUP(D8404, Winter!$A$1:$E$25, 5)</f>
        <v>271.02803738317698</v>
      </c>
      <c r="J8404" s="1">
        <f t="shared" si="787"/>
        <v>273.99169388378505</v>
      </c>
      <c r="K8404" s="47">
        <f t="shared" si="788"/>
        <v>5.1258431497537096</v>
      </c>
      <c r="L8404" s="48">
        <f>Solar!K8421/1000*Variables!$B$3</f>
        <v>0</v>
      </c>
      <c r="M8404" s="1">
        <f>IF(E8404=1, VLOOKUP(D8404, Sheet1!$E$2:$G$26, 2), Sheet1!$G$3)</f>
        <v>0.18618000000000001</v>
      </c>
      <c r="N8404" s="1">
        <f>'Electricity Rates'!$J$3</f>
        <v>0.19270000000000001</v>
      </c>
      <c r="O8404" s="145">
        <f>L8404-K8404</f>
        <v>-5.1258431497537096</v>
      </c>
      <c r="P8404">
        <f t="shared" si="789"/>
        <v>0.98774997495753991</v>
      </c>
      <c r="Q8404">
        <f>IF(O8404&gt;0, IF(Q8403+O8404*Variables!$B$5&lt;Variables!$B$4, Q8403+O8404*Variables!$B$5, Variables!$B$4), IF(Q8403&gt;-O8404, Q8403+O8404/Variables!$B$5, 0))</f>
        <v>40.996955406638982</v>
      </c>
      <c r="R8404">
        <f>IF(O8404&gt;0, 0, IF(Q8403&gt;-O8404, 0, -O8404 - Q8403*Variables!$B$5))</f>
        <v>0</v>
      </c>
      <c r="S8404">
        <f t="shared" si="790"/>
        <v>0</v>
      </c>
      <c r="T8404">
        <f t="shared" si="791"/>
        <v>0</v>
      </c>
    </row>
    <row r="8405" spans="1:20" x14ac:dyDescent="0.3">
      <c r="A8405" s="3">
        <f t="shared" si="786"/>
        <v>43451</v>
      </c>
      <c r="B8405">
        <v>12</v>
      </c>
      <c r="C8405">
        <v>17</v>
      </c>
      <c r="D8405">
        <v>4</v>
      </c>
      <c r="E8405">
        <v>1</v>
      </c>
      <c r="F8405" s="1">
        <f>VLOOKUP(A8405,Weather!$A$1:$E$366, 5)</f>
        <v>0.13207547169811382</v>
      </c>
      <c r="G8405" s="1">
        <f>VLOOKUP(D8405, Winter!$A$1:$E$25, 2)</f>
        <v>308.82074789439099</v>
      </c>
      <c r="H8405" s="1">
        <f>VLOOKUP(D8405, Winter!$A$1:$E$25, 3)</f>
        <v>281.81818181818198</v>
      </c>
      <c r="I8405" s="1">
        <f>VLOOKUP(D8405, Winter!$A$1:$E$25, 5)</f>
        <v>285.04672897196201</v>
      </c>
      <c r="J8405" s="1">
        <f t="shared" si="787"/>
        <v>285.38455846975677</v>
      </c>
      <c r="K8405" s="47">
        <f t="shared" si="788"/>
        <v>5.338981132392135</v>
      </c>
      <c r="L8405" s="48">
        <f>Solar!K8422/1000*Variables!$B$3</f>
        <v>0</v>
      </c>
      <c r="M8405" s="1">
        <f>IF(E8405=1, VLOOKUP(D8405, Sheet1!$E$2:$G$26, 2), Sheet1!$G$3)</f>
        <v>0.18618000000000001</v>
      </c>
      <c r="N8405" s="1">
        <f>'Electricity Rates'!$J$3</f>
        <v>0.19270000000000001</v>
      </c>
      <c r="O8405" s="145">
        <f>L8405-K8405</f>
        <v>-5.338981132392135</v>
      </c>
      <c r="P8405">
        <f t="shared" si="789"/>
        <v>1.0288216642119645</v>
      </c>
      <c r="Q8405">
        <f>IF(O8405&gt;0, IF(Q8404+O8405*Variables!$B$5&lt;Variables!$B$4, Q8404+O8405*Variables!$B$5, Variables!$B$4), IF(Q8404&gt;-O8405, Q8404+O8405/Variables!$B$5, 0))</f>
        <v>35.317188244519691</v>
      </c>
      <c r="R8405">
        <f>IF(O8405&gt;0, 0, IF(Q8404&gt;-O8405, 0, -O8405 - Q8404*Variables!$B$5))</f>
        <v>0</v>
      </c>
      <c r="S8405">
        <f t="shared" si="790"/>
        <v>0</v>
      </c>
      <c r="T8405">
        <f t="shared" si="791"/>
        <v>0</v>
      </c>
    </row>
    <row r="8406" spans="1:20" x14ac:dyDescent="0.3">
      <c r="A8406" s="3">
        <f t="shared" si="786"/>
        <v>43451</v>
      </c>
      <c r="B8406">
        <v>12</v>
      </c>
      <c r="C8406">
        <v>17</v>
      </c>
      <c r="D8406">
        <v>5</v>
      </c>
      <c r="E8406">
        <v>1</v>
      </c>
      <c r="F8406" s="1">
        <f>VLOOKUP(A8406,Weather!$A$1:$E$366, 5)</f>
        <v>0.13207547169811382</v>
      </c>
      <c r="G8406" s="1">
        <f>VLOOKUP(D8406, Winter!$A$1:$E$25, 2)</f>
        <v>308.63160471300301</v>
      </c>
      <c r="H8406" s="1">
        <f>VLOOKUP(D8406, Winter!$A$1:$E$25, 3)</f>
        <v>300</v>
      </c>
      <c r="I8406" s="1">
        <f>VLOOKUP(D8406, Winter!$A$1:$E$25, 5)</f>
        <v>303.73831775700899</v>
      </c>
      <c r="J8406" s="1">
        <f t="shared" si="787"/>
        <v>301.14002326398156</v>
      </c>
      <c r="K8406" s="47">
        <f t="shared" si="788"/>
        <v>5.6337347438681</v>
      </c>
      <c r="L8406" s="48">
        <f>Solar!K8423/1000*Variables!$B$3</f>
        <v>0</v>
      </c>
      <c r="M8406" s="1">
        <f>IF(E8406=1, VLOOKUP(D8406, Sheet1!$E$2:$G$26, 2), Sheet1!$G$3)</f>
        <v>0.18618000000000001</v>
      </c>
      <c r="N8406" s="1">
        <f>'Electricity Rates'!$J$3</f>
        <v>0.19270000000000001</v>
      </c>
      <c r="O8406" s="145">
        <f>L8406-K8406</f>
        <v>-5.6337347438681</v>
      </c>
      <c r="P8406">
        <f t="shared" si="789"/>
        <v>1.0856206851433829</v>
      </c>
      <c r="Q8406">
        <f>IF(O8406&gt;0, IF(Q8405+O8406*Variables!$B$5&lt;Variables!$B$4, Q8405+O8406*Variables!$B$5, Variables!$B$4), IF(Q8405&gt;-O8406, Q8405+O8406/Variables!$B$5, 0))</f>
        <v>29.323853410617456</v>
      </c>
      <c r="R8406">
        <f>IF(O8406&gt;0, 0, IF(Q8405&gt;-O8406, 0, -O8406 - Q8405*Variables!$B$5))</f>
        <v>0</v>
      </c>
      <c r="S8406">
        <f t="shared" si="790"/>
        <v>0</v>
      </c>
      <c r="T8406">
        <f t="shared" si="791"/>
        <v>0</v>
      </c>
    </row>
    <row r="8407" spans="1:20" x14ac:dyDescent="0.3">
      <c r="A8407" s="3">
        <f t="shared" si="786"/>
        <v>43451</v>
      </c>
      <c r="B8407">
        <v>12</v>
      </c>
      <c r="C8407">
        <v>17</v>
      </c>
      <c r="D8407">
        <v>6</v>
      </c>
      <c r="E8407">
        <v>1</v>
      </c>
      <c r="F8407" s="1">
        <f>VLOOKUP(A8407,Weather!$A$1:$E$366, 5)</f>
        <v>0.13207547169811382</v>
      </c>
      <c r="G8407" s="1">
        <f>VLOOKUP(D8407, Winter!$A$1:$E$25, 2)</f>
        <v>331.81818181818198</v>
      </c>
      <c r="H8407" s="1">
        <f>VLOOKUP(D8407, Winter!$A$1:$E$25, 3)</f>
        <v>317.955250948497</v>
      </c>
      <c r="I8407" s="1">
        <f>VLOOKUP(D8407, Winter!$A$1:$E$25, 5)</f>
        <v>322.42990654205602</v>
      </c>
      <c r="J8407" s="1">
        <f t="shared" si="787"/>
        <v>319.78620408222901</v>
      </c>
      <c r="K8407" s="47">
        <f t="shared" si="788"/>
        <v>5.9825679397270308</v>
      </c>
      <c r="L8407" s="48">
        <f>Solar!K8424/1000*Variables!$B$3</f>
        <v>0</v>
      </c>
      <c r="M8407" s="1">
        <f>IF(E8407=1, VLOOKUP(D8407, Sheet1!$E$2:$G$26, 2), Sheet1!$G$3)</f>
        <v>0.18618000000000001</v>
      </c>
      <c r="N8407" s="1">
        <f>'Electricity Rates'!$J$3</f>
        <v>0.19270000000000001</v>
      </c>
      <c r="O8407" s="145">
        <f>L8407-K8407</f>
        <v>-5.9825679397270308</v>
      </c>
      <c r="P8407">
        <f t="shared" si="789"/>
        <v>1.1528408419853988</v>
      </c>
      <c r="Q8407">
        <f>IF(O8407&gt;0, IF(Q8406+O8407*Variables!$B$5&lt;Variables!$B$4, Q8406+O8407*Variables!$B$5, Variables!$B$4), IF(Q8406&gt;-O8407, Q8406+O8407/Variables!$B$5, 0))</f>
        <v>22.959419432184443</v>
      </c>
      <c r="R8407">
        <f>IF(O8407&gt;0, 0, IF(Q8406&gt;-O8407, 0, -O8407 - Q8406*Variables!$B$5))</f>
        <v>0</v>
      </c>
      <c r="S8407">
        <f t="shared" si="790"/>
        <v>0</v>
      </c>
      <c r="T8407">
        <f t="shared" si="791"/>
        <v>0</v>
      </c>
    </row>
    <row r="8408" spans="1:20" x14ac:dyDescent="0.3">
      <c r="A8408" s="3">
        <f t="shared" si="786"/>
        <v>43451</v>
      </c>
      <c r="B8408">
        <v>12</v>
      </c>
      <c r="C8408">
        <v>17</v>
      </c>
      <c r="D8408">
        <v>7</v>
      </c>
      <c r="E8408">
        <v>1</v>
      </c>
      <c r="F8408" s="1">
        <f>VLOOKUP(A8408,Weather!$A$1:$E$366, 5)</f>
        <v>0.13207547169811382</v>
      </c>
      <c r="G8408" s="1">
        <f>VLOOKUP(D8408, Winter!$A$1:$E$25, 2)</f>
        <v>445.45454545454498</v>
      </c>
      <c r="H8408" s="1">
        <f>VLOOKUP(D8408, Winter!$A$1:$E$25, 3)</f>
        <v>393.94630558862502</v>
      </c>
      <c r="I8408" s="1">
        <f>VLOOKUP(D8408, Winter!$A$1:$E$25, 5)</f>
        <v>313.08411214953298</v>
      </c>
      <c r="J8408" s="1">
        <f t="shared" si="787"/>
        <v>400.74928066525598</v>
      </c>
      <c r="K8408" s="47">
        <f t="shared" si="788"/>
        <v>7.4972271091474001</v>
      </c>
      <c r="L8408" s="48">
        <f>Solar!K8425/1000*Variables!$B$3</f>
        <v>0</v>
      </c>
      <c r="M8408" s="1">
        <f>IF(E8408=1, VLOOKUP(D8408, Sheet1!$E$2:$G$26, 2), Sheet1!$G$3)</f>
        <v>0.18618000000000001</v>
      </c>
      <c r="N8408" s="1">
        <f>'Electricity Rates'!$J$3</f>
        <v>0.19270000000000001</v>
      </c>
      <c r="O8408" s="145">
        <f>L8408-K8408</f>
        <v>-7.4972271091474001</v>
      </c>
      <c r="P8408">
        <f t="shared" si="789"/>
        <v>1.4447156639327041</v>
      </c>
      <c r="Q8408">
        <f>IF(O8408&gt;0, IF(Q8407+O8408*Variables!$B$5&lt;Variables!$B$4, Q8407+O8408*Variables!$B$5, Variables!$B$4), IF(Q8407&gt;-O8408, Q8407+O8408/Variables!$B$5, 0))</f>
        <v>14.983645911814868</v>
      </c>
      <c r="R8408">
        <f>IF(O8408&gt;0, 0, IF(Q8407&gt;-O8408, 0, -O8408 - Q8407*Variables!$B$5))</f>
        <v>0</v>
      </c>
      <c r="S8408">
        <f t="shared" si="790"/>
        <v>0</v>
      </c>
      <c r="T8408">
        <f t="shared" si="791"/>
        <v>0</v>
      </c>
    </row>
    <row r="8409" spans="1:20" x14ac:dyDescent="0.3">
      <c r="A8409" s="3">
        <f t="shared" si="786"/>
        <v>43451</v>
      </c>
      <c r="B8409">
        <v>12</v>
      </c>
      <c r="C8409">
        <v>17</v>
      </c>
      <c r="D8409">
        <v>8</v>
      </c>
      <c r="E8409">
        <v>1</v>
      </c>
      <c r="F8409" s="1">
        <f>VLOOKUP(A8409,Weather!$A$1:$E$366, 5)</f>
        <v>0.13207547169811382</v>
      </c>
      <c r="G8409" s="1">
        <f>VLOOKUP(D8409, Winter!$A$1:$E$25, 2)</f>
        <v>654.54545454545405</v>
      </c>
      <c r="H8409" s="1">
        <f>VLOOKUP(D8409, Winter!$A$1:$E$25, 3)</f>
        <v>498.50910668787998</v>
      </c>
      <c r="I8409" s="1">
        <f>VLOOKUP(D8409, Winter!$A$1:$E$25, 5)</f>
        <v>294.39252336448601</v>
      </c>
      <c r="J8409" s="1">
        <f t="shared" si="787"/>
        <v>519.11768093322007</v>
      </c>
      <c r="K8409" s="47">
        <f t="shared" si="788"/>
        <v>9.7116659669844552</v>
      </c>
      <c r="L8409" s="48">
        <f>Solar!K8426/1000*Variables!$B$3</f>
        <v>1.49725</v>
      </c>
      <c r="M8409" s="1">
        <f>IF(E8409=1, VLOOKUP(D8409, Sheet1!$E$2:$G$26, 2), Sheet1!$G$3)</f>
        <v>0.18618000000000001</v>
      </c>
      <c r="N8409" s="1">
        <f>'Electricity Rates'!$J$3</f>
        <v>0.19270000000000001</v>
      </c>
      <c r="O8409" s="145">
        <f>L8409-K8409</f>
        <v>-8.2144159669844559</v>
      </c>
      <c r="P8409">
        <f t="shared" si="789"/>
        <v>1.8714380318379047</v>
      </c>
      <c r="Q8409">
        <f>IF(O8409&gt;0, IF(Q8408+O8409*Variables!$B$5&lt;Variables!$B$4, Q8408+O8409*Variables!$B$5, Variables!$B$4), IF(Q8408&gt;-O8409, Q8408+O8409/Variables!$B$5, 0))</f>
        <v>6.2449055214058724</v>
      </c>
      <c r="R8409">
        <f>IF(O8409&gt;0, 0, IF(Q8408&gt;-O8409, 0, -O8409 - Q8408*Variables!$B$5))</f>
        <v>0</v>
      </c>
      <c r="S8409">
        <f t="shared" si="790"/>
        <v>0</v>
      </c>
      <c r="T8409">
        <f t="shared" si="791"/>
        <v>0</v>
      </c>
    </row>
    <row r="8410" spans="1:20" x14ac:dyDescent="0.3">
      <c r="A8410" s="3">
        <f t="shared" si="786"/>
        <v>43451</v>
      </c>
      <c r="B8410">
        <v>12</v>
      </c>
      <c r="C8410">
        <v>17</v>
      </c>
      <c r="D8410">
        <v>9</v>
      </c>
      <c r="E8410">
        <v>1</v>
      </c>
      <c r="F8410" s="1">
        <f>VLOOKUP(A8410,Weather!$A$1:$E$366, 5)</f>
        <v>0.13207547169811382</v>
      </c>
      <c r="G8410" s="1">
        <f>VLOOKUP(D8410, Winter!$A$1:$E$25, 2)</f>
        <v>801.59817351598099</v>
      </c>
      <c r="H8410" s="1">
        <f>VLOOKUP(D8410, Winter!$A$1:$E$25, 3)</f>
        <v>564.97068280688404</v>
      </c>
      <c r="I8410" s="1">
        <f>VLOOKUP(D8410, Winter!$A$1:$E$25, 5)</f>
        <v>313.08411214953298</v>
      </c>
      <c r="J8410" s="1">
        <f t="shared" si="787"/>
        <v>596.22337025902902</v>
      </c>
      <c r="K8410" s="47">
        <f t="shared" si="788"/>
        <v>11.154161043515405</v>
      </c>
      <c r="L8410" s="48">
        <f>Solar!K8427/1000*Variables!$B$3</f>
        <v>10.1539</v>
      </c>
      <c r="M8410" s="1">
        <f>IF(E8410=1, VLOOKUP(D8410, Sheet1!$E$2:$G$26, 2), Sheet1!$G$3)</f>
        <v>0.20441999999999999</v>
      </c>
      <c r="N8410" s="1">
        <f>'Electricity Rates'!$J$3</f>
        <v>0.19270000000000001</v>
      </c>
      <c r="O8410" s="145">
        <f>L8410-K8410</f>
        <v>-1.0002610435154047</v>
      </c>
      <c r="P8410">
        <f t="shared" si="789"/>
        <v>2.1494068330854188</v>
      </c>
      <c r="Q8410">
        <f>IF(O8410&gt;0, IF(Q8409+O8410*Variables!$B$5&lt;Variables!$B$4, Q8409+O8410*Variables!$B$5, Variables!$B$4), IF(Q8409&gt;-O8410, Q8409+O8410/Variables!$B$5, 0))</f>
        <v>5.1807980283043777</v>
      </c>
      <c r="R8410">
        <f>IF(O8410&gt;0, 0, IF(Q8409&gt;-O8410, 0, -O8410 - Q8409*Variables!$B$5))</f>
        <v>0</v>
      </c>
      <c r="S8410">
        <f t="shared" si="790"/>
        <v>0</v>
      </c>
      <c r="T8410">
        <f t="shared" si="791"/>
        <v>0</v>
      </c>
    </row>
    <row r="8411" spans="1:20" x14ac:dyDescent="0.3">
      <c r="A8411" s="3">
        <f t="shared" si="786"/>
        <v>43451</v>
      </c>
      <c r="B8411">
        <v>12</v>
      </c>
      <c r="C8411">
        <v>17</v>
      </c>
      <c r="D8411">
        <v>10</v>
      </c>
      <c r="E8411">
        <v>1</v>
      </c>
      <c r="F8411" s="1">
        <f>VLOOKUP(A8411,Weather!$A$1:$E$366, 5)</f>
        <v>0.13207547169811382</v>
      </c>
      <c r="G8411" s="1">
        <f>VLOOKUP(D8411, Winter!$A$1:$E$25, 2)</f>
        <v>929.05770029057601</v>
      </c>
      <c r="H8411" s="1">
        <f>VLOOKUP(D8411, Winter!$A$1:$E$25, 3)</f>
        <v>583.82380756350199</v>
      </c>
      <c r="I8411" s="1">
        <f>VLOOKUP(D8411, Winter!$A$1:$E$25, 5)</f>
        <v>331.77570093457899</v>
      </c>
      <c r="J8411" s="1">
        <f t="shared" si="787"/>
        <v>629.42073679160626</v>
      </c>
      <c r="K8411" s="47">
        <f t="shared" si="788"/>
        <v>11.775218169075755</v>
      </c>
      <c r="L8411" s="48">
        <f>Solar!K8428/1000*Variables!$B$3</f>
        <v>17.463200000000001</v>
      </c>
      <c r="M8411" s="1">
        <f>IF(E8411=1, VLOOKUP(D8411, Sheet1!$E$2:$G$26, 2), Sheet1!$G$3)</f>
        <v>0.20441999999999999</v>
      </c>
      <c r="N8411" s="1">
        <f>'Electricity Rates'!$J$3</f>
        <v>0.19270000000000001</v>
      </c>
      <c r="O8411" s="145">
        <f>L8411-K8411</f>
        <v>5.6879818309242456</v>
      </c>
      <c r="P8411">
        <f t="shared" si="789"/>
        <v>2.2690845411808982</v>
      </c>
      <c r="Q8411">
        <f>IF(O8411&gt;0, IF(Q8410+O8411*Variables!$B$5&lt;Variables!$B$4, Q8410+O8411*Variables!$B$5, Variables!$B$4), IF(Q8410&gt;-O8411, Q8410+O8411/Variables!$B$5, 0))</f>
        <v>10.527500949373168</v>
      </c>
      <c r="R8411">
        <f>IF(O8411&gt;0, 0, IF(Q8410&gt;-O8411, 0, -O8411 - Q8410*Variables!$B$5))</f>
        <v>0</v>
      </c>
      <c r="S8411">
        <f t="shared" si="790"/>
        <v>0</v>
      </c>
      <c r="T8411">
        <f t="shared" si="791"/>
        <v>0</v>
      </c>
    </row>
    <row r="8412" spans="1:20" x14ac:dyDescent="0.3">
      <c r="A8412" s="3">
        <f t="shared" si="786"/>
        <v>43451</v>
      </c>
      <c r="B8412">
        <v>12</v>
      </c>
      <c r="C8412">
        <v>17</v>
      </c>
      <c r="D8412">
        <v>11</v>
      </c>
      <c r="E8412">
        <v>1</v>
      </c>
      <c r="F8412" s="1">
        <f>VLOOKUP(A8412,Weather!$A$1:$E$366, 5)</f>
        <v>0.13207547169811382</v>
      </c>
      <c r="G8412" s="1">
        <f>VLOOKUP(D8412, Winter!$A$1:$E$25, 2)</f>
        <v>1001.98733914487</v>
      </c>
      <c r="H8412" s="1">
        <f>VLOOKUP(D8412, Winter!$A$1:$E$25, 3)</f>
        <v>602.66024321587895</v>
      </c>
      <c r="I8412" s="1">
        <f>VLOOKUP(D8412, Winter!$A$1:$E$25, 5)</f>
        <v>331.77570093457899</v>
      </c>
      <c r="J8412" s="1">
        <f t="shared" si="787"/>
        <v>655.40155777253835</v>
      </c>
      <c r="K8412" s="47">
        <f t="shared" si="788"/>
        <v>12.261267988186601</v>
      </c>
      <c r="L8412" s="48">
        <f>Solar!K8429/1000*Variables!$B$3</f>
        <v>24.731249999999999</v>
      </c>
      <c r="M8412" s="1">
        <f>IF(E8412=1, VLOOKUP(D8412, Sheet1!$E$2:$G$26, 2), Sheet1!$G$3)</f>
        <v>0.20441999999999999</v>
      </c>
      <c r="N8412" s="1">
        <f>'Electricity Rates'!$J$3</f>
        <v>0.19270000000000001</v>
      </c>
      <c r="O8412" s="145">
        <f>L8412-K8412</f>
        <v>12.469982011813398</v>
      </c>
      <c r="P8412">
        <f t="shared" si="789"/>
        <v>2.3627463413235583</v>
      </c>
      <c r="Q8412">
        <f>IF(O8412&gt;0, IF(Q8411+O8412*Variables!$B$5&lt;Variables!$B$4, Q8411+O8412*Variables!$B$5, Variables!$B$4), IF(Q8411&gt;-O8412, Q8411+O8412/Variables!$B$5, 0))</f>
        <v>22.249284040477761</v>
      </c>
      <c r="R8412">
        <f>IF(O8412&gt;0, 0, IF(Q8411&gt;-O8412, 0, -O8412 - Q8411*Variables!$B$5))</f>
        <v>0</v>
      </c>
      <c r="S8412">
        <f t="shared" si="790"/>
        <v>0</v>
      </c>
      <c r="T8412">
        <f t="shared" si="791"/>
        <v>0</v>
      </c>
    </row>
    <row r="8413" spans="1:20" x14ac:dyDescent="0.3">
      <c r="A8413" s="3">
        <f t="shared" si="786"/>
        <v>43451</v>
      </c>
      <c r="B8413">
        <v>12</v>
      </c>
      <c r="C8413">
        <v>17</v>
      </c>
      <c r="D8413">
        <v>12</v>
      </c>
      <c r="E8413">
        <v>1</v>
      </c>
      <c r="F8413" s="1">
        <f>VLOOKUP(A8413,Weather!$A$1:$E$366, 5)</f>
        <v>0.13207547169811382</v>
      </c>
      <c r="G8413" s="1">
        <f>VLOOKUP(D8413, Winter!$A$1:$E$25, 2)</f>
        <v>1020.36633457866</v>
      </c>
      <c r="H8413" s="1">
        <f>VLOOKUP(D8413, Winter!$A$1:$E$25, 3)</f>
        <v>602.46553699974402</v>
      </c>
      <c r="I8413" s="1">
        <f>VLOOKUP(D8413, Winter!$A$1:$E$25, 5)</f>
        <v>327.10280373831802</v>
      </c>
      <c r="J8413" s="1">
        <f t="shared" si="787"/>
        <v>657.65998196299734</v>
      </c>
      <c r="K8413" s="47">
        <f t="shared" si="788"/>
        <v>12.303518641853541</v>
      </c>
      <c r="L8413" s="48">
        <f>Solar!K8430/1000*Variables!$B$3</f>
        <v>29.328050000000001</v>
      </c>
      <c r="M8413" s="1">
        <f>IF(E8413=1, VLOOKUP(D8413, Sheet1!$E$2:$G$26, 2), Sheet1!$G$3)</f>
        <v>0.20441999999999999</v>
      </c>
      <c r="N8413" s="1">
        <f>'Electricity Rates'!$J$3</f>
        <v>0.19270000000000001</v>
      </c>
      <c r="O8413" s="145">
        <f>L8413-K8413</f>
        <v>17.024531358146461</v>
      </c>
      <c r="P8413">
        <f t="shared" si="789"/>
        <v>2.3708880422851775</v>
      </c>
      <c r="Q8413">
        <f>IF(O8413&gt;0, IF(Q8412+O8413*Variables!$B$5&lt;Variables!$B$4, Q8412+O8413*Variables!$B$5, Variables!$B$4), IF(Q8412&gt;-O8413, Q8412+O8413/Variables!$B$5, 0))</f>
        <v>38.252343517135429</v>
      </c>
      <c r="R8413">
        <f>IF(O8413&gt;0, 0, IF(Q8412&gt;-O8413, 0, -O8413 - Q8412*Variables!$B$5))</f>
        <v>0</v>
      </c>
      <c r="S8413">
        <f t="shared" si="790"/>
        <v>0</v>
      </c>
      <c r="T8413">
        <f t="shared" si="791"/>
        <v>0</v>
      </c>
    </row>
    <row r="8414" spans="1:20" x14ac:dyDescent="0.3">
      <c r="A8414" s="3">
        <f t="shared" si="786"/>
        <v>43451</v>
      </c>
      <c r="B8414">
        <v>12</v>
      </c>
      <c r="C8414">
        <v>17</v>
      </c>
      <c r="D8414">
        <v>13</v>
      </c>
      <c r="E8414">
        <v>1</v>
      </c>
      <c r="F8414" s="1">
        <f>VLOOKUP(A8414,Weather!$A$1:$E$366, 5)</f>
        <v>0.13207547169811382</v>
      </c>
      <c r="G8414" s="1">
        <f>VLOOKUP(D8414, Winter!$A$1:$E$25, 2)</f>
        <v>1065.99730178497</v>
      </c>
      <c r="H8414" s="1">
        <f>VLOOKUP(D8414, Winter!$A$1:$E$25, 3)</f>
        <v>611.78362020049099</v>
      </c>
      <c r="I8414" s="1">
        <f>VLOOKUP(D8414, Winter!$A$1:$E$25, 5)</f>
        <v>322.42990654205602</v>
      </c>
      <c r="J8414" s="1">
        <f t="shared" si="787"/>
        <v>671.77410644749796</v>
      </c>
      <c r="K8414" s="47">
        <f t="shared" si="788"/>
        <v>12.567566019634032</v>
      </c>
      <c r="L8414" s="48">
        <f>Solar!K8431/1000*Variables!$B$3</f>
        <v>26.7988</v>
      </c>
      <c r="M8414" s="1">
        <f>IF(E8414=1, VLOOKUP(D8414, Sheet1!$E$2:$G$26, 2), Sheet1!$G$3)</f>
        <v>0.20441999999999999</v>
      </c>
      <c r="N8414" s="1">
        <f>'Electricity Rates'!$J$3</f>
        <v>0.19270000000000001</v>
      </c>
      <c r="O8414" s="145">
        <f>L8414-K8414</f>
        <v>14.231233980365968</v>
      </c>
      <c r="P8414">
        <f t="shared" si="789"/>
        <v>2.421769971983478</v>
      </c>
      <c r="Q8414">
        <f>IF(O8414&gt;0, IF(Q8413+O8414*Variables!$B$5&lt;Variables!$B$4, Q8413+O8414*Variables!$B$5, Variables!$B$4), IF(Q8413&gt;-O8414, Q8413+O8414/Variables!$B$5, 0))</f>
        <v>51.629703458679437</v>
      </c>
      <c r="R8414">
        <f>IF(O8414&gt;0, 0, IF(Q8413&gt;-O8414, 0, -O8414 - Q8413*Variables!$B$5))</f>
        <v>0</v>
      </c>
      <c r="S8414">
        <f t="shared" si="790"/>
        <v>0</v>
      </c>
      <c r="T8414">
        <f t="shared" si="791"/>
        <v>0</v>
      </c>
    </row>
    <row r="8415" spans="1:20" x14ac:dyDescent="0.3">
      <c r="A8415" s="3">
        <f t="shared" si="786"/>
        <v>43451</v>
      </c>
      <c r="B8415">
        <v>12</v>
      </c>
      <c r="C8415">
        <v>17</v>
      </c>
      <c r="D8415">
        <v>14</v>
      </c>
      <c r="E8415">
        <v>1</v>
      </c>
      <c r="F8415" s="1">
        <f>VLOOKUP(A8415,Weather!$A$1:$E$366, 5)</f>
        <v>0.13207547169811382</v>
      </c>
      <c r="G8415" s="1">
        <f>VLOOKUP(D8415, Winter!$A$1:$E$25, 2)</f>
        <v>1084.3762972187601</v>
      </c>
      <c r="H8415" s="1">
        <f>VLOOKUP(D8415, Winter!$A$1:$E$25, 3)</f>
        <v>611.59447701910301</v>
      </c>
      <c r="I8415" s="1">
        <f>VLOOKUP(D8415, Winter!$A$1:$E$25, 5)</f>
        <v>303.73831775700899</v>
      </c>
      <c r="J8415" s="1">
        <f t="shared" si="787"/>
        <v>674.03735893226553</v>
      </c>
      <c r="K8415" s="47">
        <f t="shared" si="788"/>
        <v>12.609907001146157</v>
      </c>
      <c r="L8415" s="48">
        <f>Solar!K8432/1000*Variables!$B$3</f>
        <v>23.810200000000002</v>
      </c>
      <c r="M8415" s="1">
        <f>IF(E8415=1, VLOOKUP(D8415, Sheet1!$E$2:$G$26, 2), Sheet1!$G$3)</f>
        <v>0.20441999999999999</v>
      </c>
      <c r="N8415" s="1">
        <f>'Electricity Rates'!$J$3</f>
        <v>0.19270000000000001</v>
      </c>
      <c r="O8415" s="145">
        <f>L8415-K8415</f>
        <v>11.200292998853845</v>
      </c>
      <c r="P8415">
        <f t="shared" si="789"/>
        <v>2.4299290791208645</v>
      </c>
      <c r="Q8415">
        <f>IF(O8415&gt;0, IF(Q8414+O8415*Variables!$B$5&lt;Variables!$B$4, Q8414+O8415*Variables!$B$5, Variables!$B$4), IF(Q8414&gt;-O8415, Q8414+O8415/Variables!$B$5, 0))</f>
        <v>62.157978877602048</v>
      </c>
      <c r="R8415">
        <f>IF(O8415&gt;0, 0, IF(Q8414&gt;-O8415, 0, -O8415 - Q8414*Variables!$B$5))</f>
        <v>0</v>
      </c>
      <c r="S8415">
        <f t="shared" si="790"/>
        <v>0</v>
      </c>
      <c r="T8415">
        <f t="shared" si="791"/>
        <v>0</v>
      </c>
    </row>
    <row r="8416" spans="1:20" x14ac:dyDescent="0.3">
      <c r="A8416" s="3">
        <f t="shared" si="786"/>
        <v>43451</v>
      </c>
      <c r="B8416">
        <v>12</v>
      </c>
      <c r="C8416">
        <v>17</v>
      </c>
      <c r="D8416">
        <v>15</v>
      </c>
      <c r="E8416">
        <v>1</v>
      </c>
      <c r="F8416" s="1">
        <f>VLOOKUP(A8416,Weather!$A$1:$E$366, 5)</f>
        <v>0.13207547169811382</v>
      </c>
      <c r="G8416" s="1">
        <f>VLOOKUP(D8416, Winter!$A$1:$E$25, 2)</f>
        <v>1093.6540058115399</v>
      </c>
      <c r="H8416" s="1">
        <f>VLOOKUP(D8416, Winter!$A$1:$E$25, 3)</f>
        <v>601.87029228184497</v>
      </c>
      <c r="I8416" s="1">
        <f>VLOOKUP(D8416, Winter!$A$1:$E$25, 5)</f>
        <v>271.02803738317698</v>
      </c>
      <c r="J8416" s="1">
        <f t="shared" si="787"/>
        <v>666.82285821972948</v>
      </c>
      <c r="K8416" s="47">
        <f t="shared" si="788"/>
        <v>12.474937949595523</v>
      </c>
      <c r="L8416" s="48">
        <f>Solar!K8433/1000*Variables!$B$3</f>
        <v>17.325499999999998</v>
      </c>
      <c r="M8416" s="1">
        <f>IF(E8416=1, VLOOKUP(D8416, Sheet1!$E$2:$G$26, 2), Sheet1!$G$3)</f>
        <v>0.20441999999999999</v>
      </c>
      <c r="N8416" s="1">
        <f>'Electricity Rates'!$J$3</f>
        <v>0.19270000000000001</v>
      </c>
      <c r="O8416" s="145">
        <f>L8416-K8416</f>
        <v>4.8505620504044753</v>
      </c>
      <c r="P8416">
        <f t="shared" si="789"/>
        <v>2.4039205428870574</v>
      </c>
      <c r="Q8416">
        <f>IF(O8416&gt;0, IF(Q8415+O8416*Variables!$B$5&lt;Variables!$B$4, Q8415+O8416*Variables!$B$5, Variables!$B$4), IF(Q8415&gt;-O8416, Q8415+O8416/Variables!$B$5, 0))</f>
        <v>66.717507204982255</v>
      </c>
      <c r="R8416">
        <f>IF(O8416&gt;0, 0, IF(Q8415&gt;-O8416, 0, -O8416 - Q8415*Variables!$B$5))</f>
        <v>0</v>
      </c>
      <c r="S8416">
        <f t="shared" si="790"/>
        <v>0</v>
      </c>
      <c r="T8416">
        <f t="shared" si="791"/>
        <v>0</v>
      </c>
    </row>
    <row r="8417" spans="1:20" x14ac:dyDescent="0.3">
      <c r="A8417" s="3">
        <f t="shared" si="786"/>
        <v>43451</v>
      </c>
      <c r="B8417">
        <v>12</v>
      </c>
      <c r="C8417">
        <v>17</v>
      </c>
      <c r="D8417">
        <v>16</v>
      </c>
      <c r="E8417">
        <v>1</v>
      </c>
      <c r="F8417" s="1">
        <f>VLOOKUP(A8417,Weather!$A$1:$E$366, 5)</f>
        <v>0.13207547169811382</v>
      </c>
      <c r="G8417" s="1">
        <f>VLOOKUP(D8417, Winter!$A$1:$E$25, 2)</f>
        <v>1039.2953507679499</v>
      </c>
      <c r="H8417" s="1">
        <f>VLOOKUP(D8417, Winter!$A$1:$E$25, 3)</f>
        <v>558.82352941176396</v>
      </c>
      <c r="I8417" s="1">
        <f>VLOOKUP(D8417, Winter!$A$1:$E$25, 5)</f>
        <v>252.336448598131</v>
      </c>
      <c r="J8417" s="1">
        <f t="shared" si="787"/>
        <v>622.28207185503413</v>
      </c>
      <c r="K8417" s="47">
        <f t="shared" si="788"/>
        <v>11.641667855032161</v>
      </c>
      <c r="L8417" s="48">
        <f>Solar!K8434/1000*Variables!$B$3</f>
        <v>10.56155</v>
      </c>
      <c r="M8417" s="1">
        <f>IF(E8417=1, VLOOKUP(D8417, Sheet1!$E$2:$G$26, 2), Sheet1!$G$3)</f>
        <v>0.20441999999999999</v>
      </c>
      <c r="N8417" s="1">
        <f>'Electricity Rates'!$J$3</f>
        <v>0.19270000000000001</v>
      </c>
      <c r="O8417" s="145">
        <f>L8417-K8417</f>
        <v>-1.0801178550321602</v>
      </c>
      <c r="P8417">
        <f t="shared" si="789"/>
        <v>2.2433493956646973</v>
      </c>
      <c r="Q8417">
        <f>IF(O8417&gt;0, IF(Q8416+O8417*Variables!$B$5&lt;Variables!$B$4, Q8416+O8417*Variables!$B$5, Variables!$B$4), IF(Q8416&gt;-O8417, Q8416+O8417/Variables!$B$5, 0))</f>
        <v>65.568445657075699</v>
      </c>
      <c r="R8417">
        <f>IF(O8417&gt;0, 0, IF(Q8416&gt;-O8417, 0, -O8417 - Q8416*Variables!$B$5))</f>
        <v>0</v>
      </c>
      <c r="S8417">
        <f t="shared" si="790"/>
        <v>0</v>
      </c>
      <c r="T8417">
        <f t="shared" si="791"/>
        <v>0</v>
      </c>
    </row>
    <row r="8418" spans="1:20" x14ac:dyDescent="0.3">
      <c r="A8418" s="3">
        <f t="shared" si="786"/>
        <v>43451</v>
      </c>
      <c r="B8418">
        <v>12</v>
      </c>
      <c r="C8418">
        <v>17</v>
      </c>
      <c r="D8418">
        <v>17</v>
      </c>
      <c r="E8418">
        <v>1</v>
      </c>
      <c r="F8418" s="1">
        <f>VLOOKUP(A8418,Weather!$A$1:$E$366, 5)</f>
        <v>0.13207547169811382</v>
      </c>
      <c r="G8418" s="1">
        <f>VLOOKUP(D8418, Winter!$A$1:$E$25, 2)</f>
        <v>889.47696139476898</v>
      </c>
      <c r="H8418" s="1">
        <f>VLOOKUP(D8418, Winter!$A$1:$E$25, 3)</f>
        <v>506.24728802056097</v>
      </c>
      <c r="I8418" s="1">
        <f>VLOOKUP(D8418, Winter!$A$1:$E$25, 5)</f>
        <v>228.971962616822</v>
      </c>
      <c r="J8418" s="1">
        <f t="shared" si="787"/>
        <v>556.86252790017363</v>
      </c>
      <c r="K8418" s="47">
        <f t="shared" si="788"/>
        <v>10.417797465066014</v>
      </c>
      <c r="L8418" s="48">
        <f>Solar!K8435/1000*Variables!$B$3</f>
        <v>3.0709</v>
      </c>
      <c r="M8418" s="1">
        <f>IF(E8418=1, VLOOKUP(D8418, Sheet1!$E$2:$G$26, 2), Sheet1!$G$3)</f>
        <v>0.20441999999999999</v>
      </c>
      <c r="N8418" s="1">
        <f>'Electricity Rates'!$J$3</f>
        <v>0.19270000000000001</v>
      </c>
      <c r="O8418" s="145">
        <f>L8418-K8418</f>
        <v>-7.3468974650660144</v>
      </c>
      <c r="P8418">
        <f t="shared" si="789"/>
        <v>2.007509571518221</v>
      </c>
      <c r="Q8418">
        <f>IF(O8418&gt;0, IF(Q8417+O8418*Variables!$B$5&lt;Variables!$B$4, Q8417+O8418*Variables!$B$5, Variables!$B$4), IF(Q8417&gt;-O8418, Q8417+O8418/Variables!$B$5, 0))</f>
        <v>57.752597289984195</v>
      </c>
      <c r="R8418">
        <f>IF(O8418&gt;0, 0, IF(Q8417&gt;-O8418, 0, -O8418 - Q8417*Variables!$B$5))</f>
        <v>0</v>
      </c>
      <c r="S8418">
        <f t="shared" si="790"/>
        <v>0</v>
      </c>
      <c r="T8418">
        <f t="shared" si="791"/>
        <v>0</v>
      </c>
    </row>
    <row r="8419" spans="1:20" x14ac:dyDescent="0.3">
      <c r="A8419" s="3">
        <f t="shared" si="786"/>
        <v>43451</v>
      </c>
      <c r="B8419">
        <v>12</v>
      </c>
      <c r="C8419">
        <v>17</v>
      </c>
      <c r="D8419">
        <v>18</v>
      </c>
      <c r="E8419">
        <v>1</v>
      </c>
      <c r="F8419" s="1">
        <f>VLOOKUP(A8419,Weather!$A$1:$E$366, 5)</f>
        <v>0.13207547169811382</v>
      </c>
      <c r="G8419" s="1">
        <f>VLOOKUP(D8419, Winter!$A$1:$E$25, 2)</f>
        <v>689.67932752179297</v>
      </c>
      <c r="H8419" s="1">
        <f>VLOOKUP(D8419, Winter!$A$1:$E$25, 3)</f>
        <v>477.48083534529701</v>
      </c>
      <c r="I8419" s="1">
        <f>VLOOKUP(D8419, Winter!$A$1:$E$25, 5)</f>
        <v>257.009345794392</v>
      </c>
      <c r="J8419" s="1">
        <f t="shared" si="787"/>
        <v>505.50705129313621</v>
      </c>
      <c r="K8419" s="47">
        <f t="shared" si="788"/>
        <v>9.4570379827724587</v>
      </c>
      <c r="L8419" s="48">
        <f>Solar!K8436/1000*Variables!$B$3</f>
        <v>0</v>
      </c>
      <c r="M8419" s="1">
        <f>IF(E8419=1, VLOOKUP(D8419, Sheet1!$E$2:$G$26, 2), Sheet1!$G$3)</f>
        <v>0.20441999999999999</v>
      </c>
      <c r="N8419" s="1">
        <f>'Electricity Rates'!$J$3</f>
        <v>0.19270000000000001</v>
      </c>
      <c r="O8419" s="145">
        <f>L8419-K8419</f>
        <v>-9.4570379827724587</v>
      </c>
      <c r="P8419">
        <f t="shared" si="789"/>
        <v>1.8223712192802528</v>
      </c>
      <c r="Q8419">
        <f>IF(O8419&gt;0, IF(Q8418+O8419*Variables!$B$5&lt;Variables!$B$4, Q8418+O8419*Variables!$B$5, Variables!$B$4), IF(Q8418&gt;-O8419, Q8418+O8419/Variables!$B$5, 0))</f>
        <v>47.691918584907114</v>
      </c>
      <c r="R8419">
        <f>IF(O8419&gt;0, 0, IF(Q8418&gt;-O8419, 0, -O8419 - Q8418*Variables!$B$5))</f>
        <v>0</v>
      </c>
      <c r="S8419">
        <f t="shared" si="790"/>
        <v>0</v>
      </c>
      <c r="T8419">
        <f t="shared" si="791"/>
        <v>0</v>
      </c>
    </row>
    <row r="8420" spans="1:20" x14ac:dyDescent="0.3">
      <c r="A8420" s="3">
        <f t="shared" si="786"/>
        <v>43451</v>
      </c>
      <c r="B8420">
        <v>12</v>
      </c>
      <c r="C8420">
        <v>17</v>
      </c>
      <c r="D8420">
        <v>19</v>
      </c>
      <c r="E8420">
        <v>1</v>
      </c>
      <c r="F8420" s="1">
        <f>VLOOKUP(A8420,Weather!$A$1:$E$366, 5)</f>
        <v>0.13207547169811382</v>
      </c>
      <c r="G8420" s="1">
        <f>VLOOKUP(D8420, Winter!$A$1:$E$25, 2)</f>
        <v>503.50249066002402</v>
      </c>
      <c r="H8420" s="1">
        <f>VLOOKUP(D8420, Winter!$A$1:$E$25, 3)</f>
        <v>367.75553800108997</v>
      </c>
      <c r="I8420" s="1">
        <f>VLOOKUP(D8420, Winter!$A$1:$E$25, 5)</f>
        <v>266.355140186916</v>
      </c>
      <c r="J8420" s="1">
        <f t="shared" si="787"/>
        <v>385.6843808051002</v>
      </c>
      <c r="K8420" s="47">
        <f t="shared" si="788"/>
        <v>7.2153926029427762</v>
      </c>
      <c r="L8420" s="48">
        <f>Solar!K8437/1000*Variables!$B$3</f>
        <v>0</v>
      </c>
      <c r="M8420" s="1">
        <f>IF(E8420=1, VLOOKUP(D8420, Sheet1!$E$2:$G$26, 2), Sheet1!$G$3)</f>
        <v>0.20441999999999999</v>
      </c>
      <c r="N8420" s="1">
        <f>'Electricity Rates'!$J$3</f>
        <v>0.19270000000000001</v>
      </c>
      <c r="O8420" s="145">
        <f>L8420-K8420</f>
        <v>-7.2153926029427762</v>
      </c>
      <c r="P8420">
        <f t="shared" si="789"/>
        <v>1.390406154587073</v>
      </c>
      <c r="Q8420">
        <f>IF(O8420&gt;0, IF(Q8419+O8420*Variables!$B$5&lt;Variables!$B$4, Q8419+O8420*Variables!$B$5, Variables!$B$4), IF(Q8419&gt;-O8420, Q8419+O8420/Variables!$B$5, 0))</f>
        <v>40.015969007308414</v>
      </c>
      <c r="R8420">
        <f>IF(O8420&gt;0, 0, IF(Q8419&gt;-O8420, 0, -O8420 - Q8419*Variables!$B$5))</f>
        <v>0</v>
      </c>
      <c r="S8420">
        <f t="shared" si="790"/>
        <v>0</v>
      </c>
      <c r="T8420">
        <f t="shared" si="791"/>
        <v>0</v>
      </c>
    </row>
    <row r="8421" spans="1:20" x14ac:dyDescent="0.3">
      <c r="A8421" s="3">
        <f t="shared" si="786"/>
        <v>43451</v>
      </c>
      <c r="B8421">
        <v>12</v>
      </c>
      <c r="C8421">
        <v>17</v>
      </c>
      <c r="D8421">
        <v>20</v>
      </c>
      <c r="E8421">
        <v>1</v>
      </c>
      <c r="F8421" s="1">
        <f>VLOOKUP(A8421,Weather!$A$1:$E$366, 5)</f>
        <v>0.13207547169811382</v>
      </c>
      <c r="G8421" s="1">
        <f>VLOOKUP(D8421, Winter!$A$1:$E$25, 2)</f>
        <v>385.507471980074</v>
      </c>
      <c r="H8421" s="1">
        <f>VLOOKUP(D8421, Winter!$A$1:$E$25, 3)</f>
        <v>329.45960680470398</v>
      </c>
      <c r="I8421" s="1">
        <f>VLOOKUP(D8421, Winter!$A$1:$E$25, 5)</f>
        <v>275.70093457943898</v>
      </c>
      <c r="J8421" s="1">
        <f t="shared" si="787"/>
        <v>336.86215503541325</v>
      </c>
      <c r="K8421" s="47">
        <f t="shared" si="788"/>
        <v>6.3020252377867152</v>
      </c>
      <c r="L8421" s="48">
        <f>Solar!K8438/1000*Variables!$B$3</f>
        <v>0</v>
      </c>
      <c r="M8421" s="1">
        <f>IF(E8421=1, VLOOKUP(D8421, Sheet1!$E$2:$G$26, 2), Sheet1!$G$3)</f>
        <v>0.20441999999999999</v>
      </c>
      <c r="N8421" s="1">
        <f>'Electricity Rates'!$J$3</f>
        <v>0.19270000000000001</v>
      </c>
      <c r="O8421" s="145">
        <f>L8421-K8421</f>
        <v>-6.3020252377867152</v>
      </c>
      <c r="P8421">
        <f t="shared" si="789"/>
        <v>1.2144002633215001</v>
      </c>
      <c r="Q8421">
        <f>IF(O8421&gt;0, IF(Q8420+O8421*Variables!$B$5&lt;Variables!$B$4, Q8420+O8421*Variables!$B$5, Variables!$B$4), IF(Q8420&gt;-O8421, Q8420+O8421/Variables!$B$5, 0))</f>
        <v>33.311686839450203</v>
      </c>
      <c r="R8421">
        <f>IF(O8421&gt;0, 0, IF(Q8420&gt;-O8421, 0, -O8421 - Q8420*Variables!$B$5))</f>
        <v>0</v>
      </c>
      <c r="S8421">
        <f t="shared" si="790"/>
        <v>0</v>
      </c>
      <c r="T8421">
        <f t="shared" si="791"/>
        <v>0</v>
      </c>
    </row>
    <row r="8422" spans="1:20" x14ac:dyDescent="0.3">
      <c r="A8422" s="3">
        <f t="shared" si="786"/>
        <v>43451</v>
      </c>
      <c r="B8422">
        <v>12</v>
      </c>
      <c r="C8422">
        <v>17</v>
      </c>
      <c r="D8422">
        <v>21</v>
      </c>
      <c r="E8422">
        <v>1</v>
      </c>
      <c r="F8422" s="1">
        <f>VLOOKUP(A8422,Weather!$A$1:$E$366, 5)</f>
        <v>0.13207547169811382</v>
      </c>
      <c r="G8422" s="1">
        <f>VLOOKUP(D8422, Winter!$A$1:$E$25, 2)</f>
        <v>340.23972602739599</v>
      </c>
      <c r="H8422" s="1">
        <f>VLOOKUP(D8422, Winter!$A$1:$E$25, 3)</f>
        <v>286.390591795636</v>
      </c>
      <c r="I8422" s="1">
        <f>VLOOKUP(D8422, Winter!$A$1:$E$25, 5)</f>
        <v>289.71962616822401</v>
      </c>
      <c r="J8422" s="1">
        <f t="shared" si="787"/>
        <v>293.50274159983076</v>
      </c>
      <c r="K8422" s="47">
        <f t="shared" si="788"/>
        <v>5.4908562961822671</v>
      </c>
      <c r="L8422" s="48">
        <f>Solar!K8439/1000*Variables!$B$3</f>
        <v>0</v>
      </c>
      <c r="M8422" s="1">
        <f>IF(E8422=1, VLOOKUP(D8422, Sheet1!$E$2:$G$26, 2), Sheet1!$G$3)</f>
        <v>0.20441999999999999</v>
      </c>
      <c r="N8422" s="1">
        <f>'Electricity Rates'!$J$3</f>
        <v>0.19270000000000001</v>
      </c>
      <c r="O8422" s="145">
        <f>L8422-K8422</f>
        <v>-5.4908562961822671</v>
      </c>
      <c r="P8422">
        <f t="shared" si="789"/>
        <v>1.0580880082743229</v>
      </c>
      <c r="Q8422">
        <f>IF(O8422&gt;0, IF(Q8421+O8422*Variables!$B$5&lt;Variables!$B$4, Q8421+O8422*Variables!$B$5, Variables!$B$4), IF(Q8421&gt;-O8422, Q8421+O8422/Variables!$B$5, 0))</f>
        <v>27.470350354149918</v>
      </c>
      <c r="R8422">
        <f>IF(O8422&gt;0, 0, IF(Q8421&gt;-O8422, 0, -O8422 - Q8421*Variables!$B$5))</f>
        <v>0</v>
      </c>
      <c r="S8422">
        <f t="shared" si="790"/>
        <v>0</v>
      </c>
      <c r="T8422">
        <f t="shared" si="791"/>
        <v>0</v>
      </c>
    </row>
    <row r="8423" spans="1:20" x14ac:dyDescent="0.3">
      <c r="A8423" s="3">
        <f t="shared" si="786"/>
        <v>43451</v>
      </c>
      <c r="B8423">
        <v>12</v>
      </c>
      <c r="C8423">
        <v>17</v>
      </c>
      <c r="D8423">
        <v>22</v>
      </c>
      <c r="E8423">
        <v>1</v>
      </c>
      <c r="F8423" s="1">
        <f>VLOOKUP(A8423,Weather!$A$1:$E$366, 5)</f>
        <v>0.13207547169811382</v>
      </c>
      <c r="G8423" s="1">
        <f>VLOOKUP(D8423, Winter!$A$1:$E$25, 2)</f>
        <v>300</v>
      </c>
      <c r="H8423" s="1">
        <f>VLOOKUP(D8423, Winter!$A$1:$E$25, 3)</f>
        <v>271.915575384683</v>
      </c>
      <c r="I8423" s="1">
        <f>VLOOKUP(D8423, Winter!$A$1:$E$25, 5)</f>
        <v>285.04672897196201</v>
      </c>
      <c r="J8423" s="1">
        <f t="shared" si="787"/>
        <v>275.62483901312112</v>
      </c>
      <c r="K8423" s="47">
        <f t="shared" si="788"/>
        <v>5.1563960678188518</v>
      </c>
      <c r="L8423" s="48">
        <f>Solar!K8440/1000*Variables!$B$3</f>
        <v>0</v>
      </c>
      <c r="M8423" s="1">
        <f>IF(E8423=1, VLOOKUP(D8423, Sheet1!$E$2:$G$26, 2), Sheet1!$G$3)</f>
        <v>0.18618000000000001</v>
      </c>
      <c r="N8423" s="1">
        <f>'Electricity Rates'!$J$3</f>
        <v>0.19270000000000001</v>
      </c>
      <c r="O8423" s="145">
        <f>L8423-K8423</f>
        <v>-5.1563960678188518</v>
      </c>
      <c r="P8423">
        <f t="shared" si="789"/>
        <v>0.99363752226869284</v>
      </c>
      <c r="Q8423">
        <f>IF(O8423&gt;0, IF(Q8422+O8423*Variables!$B$5&lt;Variables!$B$4, Q8422+O8423*Variables!$B$5, Variables!$B$4), IF(Q8422&gt;-O8423, Q8422+O8423/Variables!$B$5, 0))</f>
        <v>21.984822622427735</v>
      </c>
      <c r="R8423">
        <f>IF(O8423&gt;0, 0, IF(Q8422&gt;-O8423, 0, -O8423 - Q8422*Variables!$B$5))</f>
        <v>0</v>
      </c>
      <c r="S8423">
        <f t="shared" si="790"/>
        <v>0</v>
      </c>
      <c r="T8423">
        <f t="shared" si="791"/>
        <v>0</v>
      </c>
    </row>
    <row r="8424" spans="1:20" x14ac:dyDescent="0.3">
      <c r="A8424" s="3">
        <f t="shared" si="786"/>
        <v>43451</v>
      </c>
      <c r="B8424">
        <v>12</v>
      </c>
      <c r="C8424">
        <v>17</v>
      </c>
      <c r="D8424">
        <v>23</v>
      </c>
      <c r="E8424">
        <v>1</v>
      </c>
      <c r="F8424" s="1">
        <f>VLOOKUP(A8424,Weather!$A$1:$E$366, 5)</f>
        <v>0.13207547169811382</v>
      </c>
      <c r="G8424" s="1">
        <f>VLOOKUP(D8424, Winter!$A$1:$E$25, 2)</f>
        <v>290.90909090909099</v>
      </c>
      <c r="H8424" s="1">
        <f>VLOOKUP(D8424, Winter!$A$1:$E$25, 3)</f>
        <v>266.95334839061297</v>
      </c>
      <c r="I8424" s="1">
        <f>VLOOKUP(D8424, Winter!$A$1:$E$25, 5)</f>
        <v>285.04672897196201</v>
      </c>
      <c r="J8424" s="1">
        <f t="shared" si="787"/>
        <v>270.11731438361954</v>
      </c>
      <c r="K8424" s="47">
        <f t="shared" si="788"/>
        <v>5.0533611655776012</v>
      </c>
      <c r="L8424" s="48">
        <f>Solar!K8441/1000*Variables!$B$3</f>
        <v>0</v>
      </c>
      <c r="M8424" s="1">
        <f>IF(E8424=1, VLOOKUP(D8424, Sheet1!$E$2:$G$26, 2), Sheet1!$G$3)</f>
        <v>0.18618000000000001</v>
      </c>
      <c r="N8424" s="1">
        <f>'Electricity Rates'!$J$3</f>
        <v>0.19270000000000001</v>
      </c>
      <c r="O8424" s="145">
        <f>L8424-K8424</f>
        <v>-5.0533611655776012</v>
      </c>
      <c r="P8424">
        <f t="shared" si="789"/>
        <v>0.97378269660680383</v>
      </c>
      <c r="Q8424">
        <f>IF(O8424&gt;0, IF(Q8423+O8424*Variables!$B$5&lt;Variables!$B$4, Q8423+O8424*Variables!$B$5, Variables!$B$4), IF(Q8423&gt;-O8424, Q8423+O8424/Variables!$B$5, 0))</f>
        <v>16.608906488834542</v>
      </c>
      <c r="R8424">
        <f>IF(O8424&gt;0, 0, IF(Q8423&gt;-O8424, 0, -O8424 - Q8423*Variables!$B$5))</f>
        <v>0</v>
      </c>
      <c r="S8424">
        <f t="shared" si="790"/>
        <v>0</v>
      </c>
      <c r="T8424">
        <f t="shared" si="791"/>
        <v>0</v>
      </c>
    </row>
    <row r="8425" spans="1:20" x14ac:dyDescent="0.3">
      <c r="A8425" s="3">
        <f t="shared" si="786"/>
        <v>43451</v>
      </c>
      <c r="B8425">
        <v>12</v>
      </c>
      <c r="C8425">
        <v>17</v>
      </c>
      <c r="D8425">
        <v>24</v>
      </c>
      <c r="E8425">
        <v>1</v>
      </c>
      <c r="F8425" s="1">
        <f>VLOOKUP(A8425,Weather!$A$1:$E$366, 5)</f>
        <v>0.13207547169811382</v>
      </c>
      <c r="G8425" s="1">
        <f>VLOOKUP(D8425, Winter!$A$1:$E$25, 2)</f>
        <v>272.72727272727298</v>
      </c>
      <c r="H8425" s="1">
        <f>VLOOKUP(D8425, Winter!$A$1:$E$25, 3)</f>
        <v>266.74195307023803</v>
      </c>
      <c r="I8425" s="1">
        <f>VLOOKUP(D8425, Winter!$A$1:$E$25, 5)</f>
        <v>285.04672897196201</v>
      </c>
      <c r="J8425" s="1">
        <f t="shared" si="787"/>
        <v>267.53246698720488</v>
      </c>
      <c r="K8425" s="47">
        <f t="shared" si="788"/>
        <v>5.0050037787814512</v>
      </c>
      <c r="L8425" s="48">
        <f>Solar!K8442/1000*Variables!$B$3</f>
        <v>0</v>
      </c>
      <c r="M8425" s="1">
        <f>IF(E8425=1, VLOOKUP(D8425, Sheet1!$E$2:$G$26, 2), Sheet1!$G$3)</f>
        <v>0.18618000000000001</v>
      </c>
      <c r="N8425" s="1">
        <f>'Electricity Rates'!$J$3</f>
        <v>0.19270000000000001</v>
      </c>
      <c r="O8425" s="145">
        <f>L8425-K8425</f>
        <v>-5.0050037787814512</v>
      </c>
      <c r="P8425">
        <f t="shared" si="789"/>
        <v>0.96446422817118571</v>
      </c>
      <c r="Q8425">
        <f>IF(O8425&gt;0, IF(Q8424+O8425*Variables!$B$5&lt;Variables!$B$4, Q8424+O8425*Variables!$B$5, Variables!$B$4), IF(Q8424&gt;-O8425, Q8424+O8425/Variables!$B$5, 0))</f>
        <v>11.284434383747891</v>
      </c>
      <c r="R8425">
        <f>IF(O8425&gt;0, 0, IF(Q8424&gt;-O8425, 0, -O8425 - Q8424*Variables!$B$5))</f>
        <v>0</v>
      </c>
      <c r="S8425">
        <f t="shared" si="790"/>
        <v>0</v>
      </c>
      <c r="T8425">
        <f t="shared" si="791"/>
        <v>0</v>
      </c>
    </row>
    <row r="8426" spans="1:20" x14ac:dyDescent="0.3">
      <c r="A8426" s="3">
        <f t="shared" si="786"/>
        <v>43452</v>
      </c>
      <c r="B8426">
        <v>12</v>
      </c>
      <c r="C8426">
        <v>18</v>
      </c>
      <c r="D8426">
        <v>1</v>
      </c>
      <c r="E8426">
        <v>1</v>
      </c>
      <c r="F8426" s="1">
        <f>VLOOKUP(A8426,Weather!$A$1:$E$366, 5)</f>
        <v>0.11320754716981166</v>
      </c>
      <c r="G8426" s="1">
        <f>VLOOKUP(D8426, Winter!$A$1:$E$25, 2)</f>
        <v>281.81818181818198</v>
      </c>
      <c r="H8426" s="1">
        <f>VLOOKUP(D8426, Winter!$A$1:$E$25, 3)</f>
        <v>257.04002047196798</v>
      </c>
      <c r="I8426" s="1">
        <f>VLOOKUP(D8426, Winter!$A$1:$E$25, 5)</f>
        <v>266.355140186916</v>
      </c>
      <c r="J8426" s="1">
        <f t="shared" si="787"/>
        <v>259.84509534135071</v>
      </c>
      <c r="K8426" s="47">
        <f t="shared" si="788"/>
        <v>4.8611882465221914</v>
      </c>
      <c r="L8426" s="48">
        <f>Solar!K8443/1000*Variables!$B$3</f>
        <v>0</v>
      </c>
      <c r="M8426" s="1">
        <f>IF(E8426=1, VLOOKUP(D8426, Sheet1!$E$2:$G$26, 2), Sheet1!$G$3)</f>
        <v>0.18618000000000001</v>
      </c>
      <c r="N8426" s="1">
        <f>'Electricity Rates'!$J$3</f>
        <v>0.19270000000000001</v>
      </c>
      <c r="O8426" s="145">
        <f>L8426-K8426</f>
        <v>-4.8611882465221914</v>
      </c>
      <c r="P8426">
        <f t="shared" si="789"/>
        <v>0.9367509751048263</v>
      </c>
      <c r="Q8426">
        <f>IF(O8426&gt;0, IF(Q8425+O8426*Variables!$B$5&lt;Variables!$B$4, Q8425+O8426*Variables!$B$5, Variables!$B$4), IF(Q8425&gt;-O8426, Q8425+O8426/Variables!$B$5, 0))</f>
        <v>6.1129575257455597</v>
      </c>
      <c r="R8426">
        <f>IF(O8426&gt;0, 0, IF(Q8425&gt;-O8426, 0, -O8426 - Q8425*Variables!$B$5))</f>
        <v>0</v>
      </c>
      <c r="S8426">
        <f t="shared" si="790"/>
        <v>0</v>
      </c>
      <c r="T8426">
        <f t="shared" si="791"/>
        <v>0</v>
      </c>
    </row>
    <row r="8427" spans="1:20" x14ac:dyDescent="0.3">
      <c r="A8427" s="3">
        <f t="shared" si="786"/>
        <v>43452</v>
      </c>
      <c r="B8427">
        <v>12</v>
      </c>
      <c r="C8427">
        <v>18</v>
      </c>
      <c r="D8427">
        <v>2</v>
      </c>
      <c r="E8427">
        <v>1</v>
      </c>
      <c r="F8427" s="1">
        <f>VLOOKUP(A8427,Weather!$A$1:$E$366, 5)</f>
        <v>0.11320754716981166</v>
      </c>
      <c r="G8427" s="1">
        <f>VLOOKUP(D8427, Winter!$A$1:$E$25, 2)</f>
        <v>282.10356994603501</v>
      </c>
      <c r="H8427" s="1">
        <f>VLOOKUP(D8427, Winter!$A$1:$E$25, 3)</f>
        <v>280.66066600651902</v>
      </c>
      <c r="I8427" s="1">
        <f>VLOOKUP(D8427, Winter!$A$1:$E$25, 5)</f>
        <v>285.04672897196201</v>
      </c>
      <c r="J8427" s="1">
        <f t="shared" si="787"/>
        <v>280.82401362231326</v>
      </c>
      <c r="K8427" s="47">
        <f t="shared" si="788"/>
        <v>5.253662350519396</v>
      </c>
      <c r="L8427" s="48">
        <f>Solar!K8444/1000*Variables!$B$3</f>
        <v>0</v>
      </c>
      <c r="M8427" s="1">
        <f>IF(E8427=1, VLOOKUP(D8427, Sheet1!$E$2:$G$26, 2), Sheet1!$G$3)</f>
        <v>0.18618000000000001</v>
      </c>
      <c r="N8427" s="1">
        <f>'Electricity Rates'!$J$3</f>
        <v>0.19270000000000001</v>
      </c>
      <c r="O8427" s="145">
        <f>L8427-K8427</f>
        <v>-5.253662350519396</v>
      </c>
      <c r="P8427">
        <f t="shared" si="789"/>
        <v>1.0123807349450877</v>
      </c>
      <c r="Q8427">
        <f>IF(O8427&gt;0, IF(Q8426+O8427*Variables!$B$5&lt;Variables!$B$4, Q8426+O8427*Variables!$B$5, Variables!$B$4), IF(Q8426&gt;-O8427, Q8426+O8427/Variables!$B$5, 0))</f>
        <v>0.52395502519301029</v>
      </c>
      <c r="R8427">
        <f>IF(O8427&gt;0, 0, IF(Q8426&gt;-O8427, 0, -O8427 - Q8426*Variables!$B$5))</f>
        <v>0</v>
      </c>
      <c r="S8427">
        <f t="shared" si="790"/>
        <v>0</v>
      </c>
      <c r="T8427">
        <f t="shared" si="791"/>
        <v>0</v>
      </c>
    </row>
    <row r="8428" spans="1:20" x14ac:dyDescent="0.3">
      <c r="A8428" s="3">
        <f t="shared" si="786"/>
        <v>43452</v>
      </c>
      <c r="B8428">
        <v>12</v>
      </c>
      <c r="C8428">
        <v>18</v>
      </c>
      <c r="D8428">
        <v>3</v>
      </c>
      <c r="E8428">
        <v>1</v>
      </c>
      <c r="F8428" s="1">
        <f>VLOOKUP(A8428,Weather!$A$1:$E$366, 5)</f>
        <v>0.11320754716981166</v>
      </c>
      <c r="G8428" s="1">
        <f>VLOOKUP(D8428, Winter!$A$1:$E$25, 2)</f>
        <v>282.300747198007</v>
      </c>
      <c r="H8428" s="1">
        <f>VLOOKUP(D8428, Winter!$A$1:$E$25, 3)</f>
        <v>272.72727272727298</v>
      </c>
      <c r="I8428" s="1">
        <f>VLOOKUP(D8428, Winter!$A$1:$E$25, 5)</f>
        <v>271.02803738317698</v>
      </c>
      <c r="J8428" s="1">
        <f t="shared" si="787"/>
        <v>273.81106228999761</v>
      </c>
      <c r="K8428" s="47">
        <f t="shared" si="788"/>
        <v>5.1224638895851982</v>
      </c>
      <c r="L8428" s="48">
        <f>Solar!K8445/1000*Variables!$B$3</f>
        <v>0</v>
      </c>
      <c r="M8428" s="1">
        <f>IF(E8428=1, VLOOKUP(D8428, Sheet1!$E$2:$G$26, 2), Sheet1!$G$3)</f>
        <v>0.18618000000000001</v>
      </c>
      <c r="N8428" s="1">
        <f>'Electricity Rates'!$J$3</f>
        <v>0.19270000000000001</v>
      </c>
      <c r="O8428" s="145">
        <f>L8428-K8428</f>
        <v>-5.1224638895851982</v>
      </c>
      <c r="P8428">
        <f t="shared" si="789"/>
        <v>0.98709879152306779</v>
      </c>
      <c r="Q8428">
        <f>IF(O8428&gt;0, IF(Q8427+O8428*Variables!$B$5&lt;Variables!$B$4, Q8427+O8428*Variables!$B$5, Variables!$B$4), IF(Q8427&gt;-O8428, Q8427+O8428/Variables!$B$5, 0))</f>
        <v>0</v>
      </c>
      <c r="R8428">
        <f>IF(O8428&gt;0, 0, IF(Q8427&gt;-O8428, 0, -O8428 - Q8427*Variables!$B$5))</f>
        <v>4.6299461659037684</v>
      </c>
      <c r="S8428">
        <f t="shared" si="790"/>
        <v>0.8620033771679636</v>
      </c>
      <c r="T8428">
        <f t="shared" si="791"/>
        <v>0</v>
      </c>
    </row>
    <row r="8429" spans="1:20" x14ac:dyDescent="0.3">
      <c r="A8429" s="3">
        <f t="shared" si="786"/>
        <v>43452</v>
      </c>
      <c r="B8429">
        <v>12</v>
      </c>
      <c r="C8429">
        <v>18</v>
      </c>
      <c r="D8429">
        <v>4</v>
      </c>
      <c r="E8429">
        <v>1</v>
      </c>
      <c r="F8429" s="1">
        <f>VLOOKUP(A8429,Weather!$A$1:$E$366, 5)</f>
        <v>0.11320754716981166</v>
      </c>
      <c r="G8429" s="1">
        <f>VLOOKUP(D8429, Winter!$A$1:$E$25, 2)</f>
        <v>308.82074789439099</v>
      </c>
      <c r="H8429" s="1">
        <f>VLOOKUP(D8429, Winter!$A$1:$E$25, 3)</f>
        <v>281.81818181818198</v>
      </c>
      <c r="I8429" s="1">
        <f>VLOOKUP(D8429, Winter!$A$1:$E$25, 5)</f>
        <v>285.04672897196201</v>
      </c>
      <c r="J8429" s="1">
        <f t="shared" si="787"/>
        <v>284.87507609096036</v>
      </c>
      <c r="K8429" s="47">
        <f t="shared" si="788"/>
        <v>5.3294497238875342</v>
      </c>
      <c r="L8429" s="48">
        <f>Solar!K8446/1000*Variables!$B$3</f>
        <v>0</v>
      </c>
      <c r="M8429" s="1">
        <f>IF(E8429=1, VLOOKUP(D8429, Sheet1!$E$2:$G$26, 2), Sheet1!$G$3)</f>
        <v>0.18618000000000001</v>
      </c>
      <c r="N8429" s="1">
        <f>'Electricity Rates'!$J$3</f>
        <v>0.19270000000000001</v>
      </c>
      <c r="O8429" s="145">
        <f>L8429-K8429</f>
        <v>-5.3294497238875342</v>
      </c>
      <c r="P8429">
        <f t="shared" si="789"/>
        <v>1.0269849617931279</v>
      </c>
      <c r="Q8429">
        <f>IF(O8429&gt;0, IF(Q8428+O8429*Variables!$B$5&lt;Variables!$B$4, Q8428+O8429*Variables!$B$5, Variables!$B$4), IF(Q8428&gt;-O8429, Q8428+O8429/Variables!$B$5, 0))</f>
        <v>0</v>
      </c>
      <c r="R8429">
        <f>IF(O8429&gt;0, 0, IF(Q8428&gt;-O8429, 0, -O8429 - Q8428*Variables!$B$5))</f>
        <v>5.3294497238875342</v>
      </c>
      <c r="S8429">
        <f t="shared" si="790"/>
        <v>0.99223694959338116</v>
      </c>
      <c r="T8429">
        <f t="shared" si="791"/>
        <v>0</v>
      </c>
    </row>
    <row r="8430" spans="1:20" x14ac:dyDescent="0.3">
      <c r="A8430" s="3">
        <f t="shared" si="786"/>
        <v>43452</v>
      </c>
      <c r="B8430">
        <v>12</v>
      </c>
      <c r="C8430">
        <v>18</v>
      </c>
      <c r="D8430">
        <v>5</v>
      </c>
      <c r="E8430">
        <v>1</v>
      </c>
      <c r="F8430" s="1">
        <f>VLOOKUP(A8430,Weather!$A$1:$E$366, 5)</f>
        <v>0.11320754716981166</v>
      </c>
      <c r="G8430" s="1">
        <f>VLOOKUP(D8430, Winter!$A$1:$E$25, 2)</f>
        <v>308.63160471300301</v>
      </c>
      <c r="H8430" s="1">
        <f>VLOOKUP(D8430, Winter!$A$1:$E$25, 3)</f>
        <v>300</v>
      </c>
      <c r="I8430" s="1">
        <f>VLOOKUP(D8430, Winter!$A$1:$E$25, 5)</f>
        <v>303.73831775700899</v>
      </c>
      <c r="J8430" s="1">
        <f t="shared" si="787"/>
        <v>300.97716279769844</v>
      </c>
      <c r="K8430" s="47">
        <f t="shared" si="788"/>
        <v>5.6306879463771624</v>
      </c>
      <c r="L8430" s="48">
        <f>Solar!K8447/1000*Variables!$B$3</f>
        <v>0</v>
      </c>
      <c r="M8430" s="1">
        <f>IF(E8430=1, VLOOKUP(D8430, Sheet1!$E$2:$G$26, 2), Sheet1!$G$3)</f>
        <v>0.18618000000000001</v>
      </c>
      <c r="N8430" s="1">
        <f>'Electricity Rates'!$J$3</f>
        <v>0.19270000000000001</v>
      </c>
      <c r="O8430" s="145">
        <f>L8430-K8430</f>
        <v>-5.6306879463771624</v>
      </c>
      <c r="P8430">
        <f t="shared" si="789"/>
        <v>1.0850335672668792</v>
      </c>
      <c r="Q8430">
        <f>IF(O8430&gt;0, IF(Q8429+O8430*Variables!$B$5&lt;Variables!$B$4, Q8429+O8430*Variables!$B$5, Variables!$B$4), IF(Q8429&gt;-O8430, Q8429+O8430/Variables!$B$5, 0))</f>
        <v>0</v>
      </c>
      <c r="R8430">
        <f>IF(O8430&gt;0, 0, IF(Q8429&gt;-O8430, 0, -O8430 - Q8429*Variables!$B$5))</f>
        <v>5.6306879463771624</v>
      </c>
      <c r="S8430">
        <f t="shared" si="790"/>
        <v>1.0483214818565001</v>
      </c>
      <c r="T8430">
        <f t="shared" si="791"/>
        <v>0</v>
      </c>
    </row>
    <row r="8431" spans="1:20" x14ac:dyDescent="0.3">
      <c r="A8431" s="3">
        <f t="shared" si="786"/>
        <v>43452</v>
      </c>
      <c r="B8431">
        <v>12</v>
      </c>
      <c r="C8431">
        <v>18</v>
      </c>
      <c r="D8431">
        <v>6</v>
      </c>
      <c r="E8431">
        <v>1</v>
      </c>
      <c r="F8431" s="1">
        <f>VLOOKUP(A8431,Weather!$A$1:$E$366, 5)</f>
        <v>0.11320754716981166</v>
      </c>
      <c r="G8431" s="1">
        <f>VLOOKUP(D8431, Winter!$A$1:$E$25, 2)</f>
        <v>331.81818181818198</v>
      </c>
      <c r="H8431" s="1">
        <f>VLOOKUP(D8431, Winter!$A$1:$E$25, 3)</f>
        <v>317.955250948497</v>
      </c>
      <c r="I8431" s="1">
        <f>VLOOKUP(D8431, Winter!$A$1:$E$25, 5)</f>
        <v>322.42990654205602</v>
      </c>
      <c r="J8431" s="1">
        <f t="shared" si="787"/>
        <v>319.52463934883872</v>
      </c>
      <c r="K8431" s="47">
        <f t="shared" si="788"/>
        <v>5.9776745804508389</v>
      </c>
      <c r="L8431" s="48">
        <f>Solar!K8448/1000*Variables!$B$3</f>
        <v>0</v>
      </c>
      <c r="M8431" s="1">
        <f>IF(E8431=1, VLOOKUP(D8431, Sheet1!$E$2:$G$26, 2), Sheet1!$G$3)</f>
        <v>0.18618000000000001</v>
      </c>
      <c r="N8431" s="1">
        <f>'Electricity Rates'!$J$3</f>
        <v>0.19270000000000001</v>
      </c>
      <c r="O8431" s="145">
        <f>L8431-K8431</f>
        <v>-5.9776745804508389</v>
      </c>
      <c r="P8431">
        <f t="shared" si="789"/>
        <v>1.1518978916528768</v>
      </c>
      <c r="Q8431">
        <f>IF(O8431&gt;0, IF(Q8430+O8431*Variables!$B$5&lt;Variables!$B$4, Q8430+O8431*Variables!$B$5, Variables!$B$4), IF(Q8430&gt;-O8431, Q8430+O8431/Variables!$B$5, 0))</f>
        <v>0</v>
      </c>
      <c r="R8431">
        <f>IF(O8431&gt;0, 0, IF(Q8430&gt;-O8431, 0, -O8431 - Q8430*Variables!$B$5))</f>
        <v>5.9776745804508389</v>
      </c>
      <c r="S8431">
        <f t="shared" si="790"/>
        <v>1.1129234533883372</v>
      </c>
      <c r="T8431">
        <f t="shared" si="791"/>
        <v>0</v>
      </c>
    </row>
    <row r="8432" spans="1:20" x14ac:dyDescent="0.3">
      <c r="A8432" s="3">
        <f t="shared" si="786"/>
        <v>43452</v>
      </c>
      <c r="B8432">
        <v>12</v>
      </c>
      <c r="C8432">
        <v>18</v>
      </c>
      <c r="D8432">
        <v>7</v>
      </c>
      <c r="E8432">
        <v>1</v>
      </c>
      <c r="F8432" s="1">
        <f>VLOOKUP(A8432,Weather!$A$1:$E$366, 5)</f>
        <v>0.11320754716981166</v>
      </c>
      <c r="G8432" s="1">
        <f>VLOOKUP(D8432, Winter!$A$1:$E$25, 2)</f>
        <v>445.45454545454498</v>
      </c>
      <c r="H8432" s="1">
        <f>VLOOKUP(D8432, Winter!$A$1:$E$25, 3)</f>
        <v>393.94630558862502</v>
      </c>
      <c r="I8432" s="1">
        <f>VLOOKUP(D8432, Winter!$A$1:$E$25, 5)</f>
        <v>313.08411214953298</v>
      </c>
      <c r="J8432" s="1">
        <f t="shared" si="787"/>
        <v>399.77742708288014</v>
      </c>
      <c r="K8432" s="47">
        <f t="shared" si="788"/>
        <v>7.4790456491287696</v>
      </c>
      <c r="L8432" s="48">
        <f>Solar!K8449/1000*Variables!$B$3</f>
        <v>0</v>
      </c>
      <c r="M8432" s="1">
        <f>IF(E8432=1, VLOOKUP(D8432, Sheet1!$E$2:$G$26, 2), Sheet1!$G$3)</f>
        <v>0.18618000000000001</v>
      </c>
      <c r="N8432" s="1">
        <f>'Electricity Rates'!$J$3</f>
        <v>0.19270000000000001</v>
      </c>
      <c r="O8432" s="145">
        <f>L8432-K8432</f>
        <v>-7.4790456491287696</v>
      </c>
      <c r="P8432">
        <f t="shared" si="789"/>
        <v>1.441212096587114</v>
      </c>
      <c r="Q8432">
        <f>IF(O8432&gt;0, IF(Q8431+O8432*Variables!$B$5&lt;Variables!$B$4, Q8431+O8432*Variables!$B$5, Variables!$B$4), IF(Q8431&gt;-O8432, Q8431+O8432/Variables!$B$5, 0))</f>
        <v>0</v>
      </c>
      <c r="R8432">
        <f>IF(O8432&gt;0, 0, IF(Q8431&gt;-O8432, 0, -O8432 - Q8431*Variables!$B$5))</f>
        <v>7.4790456491287696</v>
      </c>
      <c r="S8432">
        <f t="shared" si="790"/>
        <v>1.3924487189547945</v>
      </c>
      <c r="T8432">
        <f t="shared" si="791"/>
        <v>0</v>
      </c>
    </row>
    <row r="8433" spans="1:20" x14ac:dyDescent="0.3">
      <c r="A8433" s="3">
        <f t="shared" si="786"/>
        <v>43452</v>
      </c>
      <c r="B8433">
        <v>12</v>
      </c>
      <c r="C8433">
        <v>18</v>
      </c>
      <c r="D8433">
        <v>8</v>
      </c>
      <c r="E8433">
        <v>1</v>
      </c>
      <c r="F8433" s="1">
        <f>VLOOKUP(A8433,Weather!$A$1:$E$366, 5)</f>
        <v>0.11320754716981166</v>
      </c>
      <c r="G8433" s="1">
        <f>VLOOKUP(D8433, Winter!$A$1:$E$25, 2)</f>
        <v>654.54545454545405</v>
      </c>
      <c r="H8433" s="1">
        <f>VLOOKUP(D8433, Winter!$A$1:$E$25, 3)</f>
        <v>498.50910668787998</v>
      </c>
      <c r="I8433" s="1">
        <f>VLOOKUP(D8433, Winter!$A$1:$E$25, 5)</f>
        <v>294.39252336448601</v>
      </c>
      <c r="J8433" s="1">
        <f t="shared" si="787"/>
        <v>516.17359889817146</v>
      </c>
      <c r="K8433" s="47">
        <f t="shared" si="788"/>
        <v>9.6565880099932926</v>
      </c>
      <c r="L8433" s="48">
        <f>Solar!K8450/1000*Variables!$B$3</f>
        <v>0.47949999999999998</v>
      </c>
      <c r="M8433" s="1">
        <f>IF(E8433=1, VLOOKUP(D8433, Sheet1!$E$2:$G$26, 2), Sheet1!$G$3)</f>
        <v>0.18618000000000001</v>
      </c>
      <c r="N8433" s="1">
        <f>'Electricity Rates'!$J$3</f>
        <v>0.19270000000000001</v>
      </c>
      <c r="O8433" s="145">
        <f>L8433-K8433</f>
        <v>-9.1770880099932928</v>
      </c>
      <c r="P8433">
        <f t="shared" si="789"/>
        <v>1.8608245095257077</v>
      </c>
      <c r="Q8433">
        <f>IF(O8433&gt;0, IF(Q8432+O8433*Variables!$B$5&lt;Variables!$B$4, Q8432+O8433*Variables!$B$5, Variables!$B$4), IF(Q8432&gt;-O8433, Q8432+O8433/Variables!$B$5, 0))</f>
        <v>0</v>
      </c>
      <c r="R8433">
        <f>IF(O8433&gt;0, 0, IF(Q8432&gt;-O8433, 0, -O8433 - Q8432*Variables!$B$5))</f>
        <v>9.1770880099932928</v>
      </c>
      <c r="S8433">
        <f t="shared" si="790"/>
        <v>1.7085902457005513</v>
      </c>
      <c r="T8433">
        <f t="shared" si="791"/>
        <v>0</v>
      </c>
    </row>
    <row r="8434" spans="1:20" x14ac:dyDescent="0.3">
      <c r="A8434" s="3">
        <f t="shared" si="786"/>
        <v>43452</v>
      </c>
      <c r="B8434">
        <v>12</v>
      </c>
      <c r="C8434">
        <v>18</v>
      </c>
      <c r="D8434">
        <v>9</v>
      </c>
      <c r="E8434">
        <v>1</v>
      </c>
      <c r="F8434" s="1">
        <f>VLOOKUP(A8434,Weather!$A$1:$E$366, 5)</f>
        <v>0.11320754716981166</v>
      </c>
      <c r="G8434" s="1">
        <f>VLOOKUP(D8434, Winter!$A$1:$E$25, 2)</f>
        <v>801.59817351598099</v>
      </c>
      <c r="H8434" s="1">
        <f>VLOOKUP(D8434, Winter!$A$1:$E$25, 3)</f>
        <v>564.97068280688404</v>
      </c>
      <c r="I8434" s="1">
        <f>VLOOKUP(D8434, Winter!$A$1:$E$25, 5)</f>
        <v>313.08411214953298</v>
      </c>
      <c r="J8434" s="1">
        <f t="shared" si="787"/>
        <v>591.75870062300828</v>
      </c>
      <c r="K8434" s="47">
        <f t="shared" si="788"/>
        <v>11.070635897386644</v>
      </c>
      <c r="L8434" s="48">
        <f>Solar!K8451/1000*Variables!$B$3</f>
        <v>4.9104000000000001</v>
      </c>
      <c r="M8434" s="1">
        <f>IF(E8434=1, VLOOKUP(D8434, Sheet1!$E$2:$G$26, 2), Sheet1!$G$3)</f>
        <v>0.20441999999999999</v>
      </c>
      <c r="N8434" s="1">
        <f>'Electricity Rates'!$J$3</f>
        <v>0.19270000000000001</v>
      </c>
      <c r="O8434" s="145">
        <f>L8434-K8434</f>
        <v>-6.1602358973866442</v>
      </c>
      <c r="P8434">
        <f t="shared" si="789"/>
        <v>2.1333115374264064</v>
      </c>
      <c r="Q8434">
        <f>IF(O8434&gt;0, IF(Q8433+O8434*Variables!$B$5&lt;Variables!$B$4, Q8433+O8434*Variables!$B$5, Variables!$B$4), IF(Q8433&gt;-O8434, Q8433+O8434/Variables!$B$5, 0))</f>
        <v>0</v>
      </c>
      <c r="R8434">
        <f>IF(O8434&gt;0, 0, IF(Q8433&gt;-O8434, 0, -O8434 - Q8433*Variables!$B$5))</f>
        <v>6.1602358973866442</v>
      </c>
      <c r="S8434">
        <f t="shared" si="790"/>
        <v>1.2592754221437779</v>
      </c>
      <c r="T8434">
        <f t="shared" si="791"/>
        <v>0</v>
      </c>
    </row>
    <row r="8435" spans="1:20" x14ac:dyDescent="0.3">
      <c r="A8435" s="3">
        <f t="shared" si="786"/>
        <v>43452</v>
      </c>
      <c r="B8435">
        <v>12</v>
      </c>
      <c r="C8435">
        <v>18</v>
      </c>
      <c r="D8435">
        <v>10</v>
      </c>
      <c r="E8435">
        <v>1</v>
      </c>
      <c r="F8435" s="1">
        <f>VLOOKUP(A8435,Weather!$A$1:$E$366, 5)</f>
        <v>0.11320754716981166</v>
      </c>
      <c r="G8435" s="1">
        <f>VLOOKUP(D8435, Winter!$A$1:$E$25, 2)</f>
        <v>929.05770029057601</v>
      </c>
      <c r="H8435" s="1">
        <f>VLOOKUP(D8435, Winter!$A$1:$E$25, 3)</f>
        <v>583.82380756350199</v>
      </c>
      <c r="I8435" s="1">
        <f>VLOOKUP(D8435, Winter!$A$1:$E$25, 5)</f>
        <v>331.77570093457899</v>
      </c>
      <c r="J8435" s="1">
        <f t="shared" si="787"/>
        <v>622.90688975901992</v>
      </c>
      <c r="K8435" s="47">
        <f t="shared" si="788"/>
        <v>11.653356963295231</v>
      </c>
      <c r="L8435" s="48">
        <f>Solar!K8452/1000*Variables!$B$3</f>
        <v>5.9630000000000001</v>
      </c>
      <c r="M8435" s="1">
        <f>IF(E8435=1, VLOOKUP(D8435, Sheet1!$E$2:$G$26, 2), Sheet1!$G$3)</f>
        <v>0.20441999999999999</v>
      </c>
      <c r="N8435" s="1">
        <f>'Electricity Rates'!$J$3</f>
        <v>0.19270000000000001</v>
      </c>
      <c r="O8435" s="145">
        <f>L8435-K8435</f>
        <v>-5.6903569632952307</v>
      </c>
      <c r="P8435">
        <f t="shared" si="789"/>
        <v>2.2456018868269911</v>
      </c>
      <c r="Q8435">
        <f>IF(O8435&gt;0, IF(Q8434+O8435*Variables!$B$5&lt;Variables!$B$4, Q8434+O8435*Variables!$B$5, Variables!$B$4), IF(Q8434&gt;-O8435, Q8434+O8435/Variables!$B$5, 0))</f>
        <v>0</v>
      </c>
      <c r="R8435">
        <f>IF(O8435&gt;0, 0, IF(Q8434&gt;-O8435, 0, -O8435 - Q8434*Variables!$B$5))</f>
        <v>5.6903569632952307</v>
      </c>
      <c r="S8435">
        <f t="shared" si="790"/>
        <v>1.163222770436811</v>
      </c>
      <c r="T8435">
        <f t="shared" si="791"/>
        <v>0</v>
      </c>
    </row>
    <row r="8436" spans="1:20" x14ac:dyDescent="0.3">
      <c r="A8436" s="3">
        <f t="shared" si="786"/>
        <v>43452</v>
      </c>
      <c r="B8436">
        <v>12</v>
      </c>
      <c r="C8436">
        <v>18</v>
      </c>
      <c r="D8436">
        <v>11</v>
      </c>
      <c r="E8436">
        <v>1</v>
      </c>
      <c r="F8436" s="1">
        <f>VLOOKUP(A8436,Weather!$A$1:$E$366, 5)</f>
        <v>0.11320754716981166</v>
      </c>
      <c r="G8436" s="1">
        <f>VLOOKUP(D8436, Winter!$A$1:$E$25, 2)</f>
        <v>1001.98733914487</v>
      </c>
      <c r="H8436" s="1">
        <f>VLOOKUP(D8436, Winter!$A$1:$E$25, 3)</f>
        <v>602.66024321587895</v>
      </c>
      <c r="I8436" s="1">
        <f>VLOOKUP(D8436, Winter!$A$1:$E$25, 5)</f>
        <v>331.77570093457899</v>
      </c>
      <c r="J8436" s="1">
        <f t="shared" si="787"/>
        <v>647.86708426444409</v>
      </c>
      <c r="K8436" s="47">
        <f t="shared" si="788"/>
        <v>12.120312877938453</v>
      </c>
      <c r="L8436" s="48">
        <f>Solar!K8453/1000*Variables!$B$3</f>
        <v>5.8005000000000004</v>
      </c>
      <c r="M8436" s="1">
        <f>IF(E8436=1, VLOOKUP(D8436, Sheet1!$E$2:$G$26, 2), Sheet1!$G$3)</f>
        <v>0.20441999999999999</v>
      </c>
      <c r="N8436" s="1">
        <f>'Electricity Rates'!$J$3</f>
        <v>0.19270000000000001</v>
      </c>
      <c r="O8436" s="145">
        <f>L8436-K8436</f>
        <v>-6.3198128779384524</v>
      </c>
      <c r="P8436">
        <f t="shared" si="789"/>
        <v>2.3355842915787401</v>
      </c>
      <c r="Q8436">
        <f>IF(O8436&gt;0, IF(Q8435+O8436*Variables!$B$5&lt;Variables!$B$4, Q8435+O8436*Variables!$B$5, Variables!$B$4), IF(Q8435&gt;-O8436, Q8435+O8436/Variables!$B$5, 0))</f>
        <v>0</v>
      </c>
      <c r="R8436">
        <f>IF(O8436&gt;0, 0, IF(Q8435&gt;-O8436, 0, -O8436 - Q8435*Variables!$B$5))</f>
        <v>6.3198128779384524</v>
      </c>
      <c r="S8436">
        <f t="shared" si="790"/>
        <v>1.2918961485081784</v>
      </c>
      <c r="T8436">
        <f t="shared" si="791"/>
        <v>0</v>
      </c>
    </row>
    <row r="8437" spans="1:20" x14ac:dyDescent="0.3">
      <c r="A8437" s="3">
        <f t="shared" si="786"/>
        <v>43452</v>
      </c>
      <c r="B8437">
        <v>12</v>
      </c>
      <c r="C8437">
        <v>18</v>
      </c>
      <c r="D8437">
        <v>12</v>
      </c>
      <c r="E8437">
        <v>1</v>
      </c>
      <c r="F8437" s="1">
        <f>VLOOKUP(A8437,Weather!$A$1:$E$366, 5)</f>
        <v>0.11320754716981166</v>
      </c>
      <c r="G8437" s="1">
        <f>VLOOKUP(D8437, Winter!$A$1:$E$25, 2)</f>
        <v>1020.36633457866</v>
      </c>
      <c r="H8437" s="1">
        <f>VLOOKUP(D8437, Winter!$A$1:$E$25, 3)</f>
        <v>602.46553699974402</v>
      </c>
      <c r="I8437" s="1">
        <f>VLOOKUP(D8437, Winter!$A$1:$E$25, 5)</f>
        <v>327.10280373831802</v>
      </c>
      <c r="J8437" s="1">
        <f t="shared" si="787"/>
        <v>649.7750612539611</v>
      </c>
      <c r="K8437" s="47">
        <f t="shared" si="788"/>
        <v>12.156007357004491</v>
      </c>
      <c r="L8437" s="48">
        <f>Solar!K8454/1000*Variables!$B$3</f>
        <v>15.980950000000002</v>
      </c>
      <c r="M8437" s="1">
        <f>IF(E8437=1, VLOOKUP(D8437, Sheet1!$E$2:$G$26, 2), Sheet1!$G$3)</f>
        <v>0.20441999999999999</v>
      </c>
      <c r="N8437" s="1">
        <f>'Electricity Rates'!$J$3</f>
        <v>0.19270000000000001</v>
      </c>
      <c r="O8437" s="145">
        <f>L8437-K8437</f>
        <v>3.8249426429955111</v>
      </c>
      <c r="P8437">
        <f t="shared" si="789"/>
        <v>2.3424626176947654</v>
      </c>
      <c r="Q8437">
        <f>IF(O8437&gt;0, IF(Q8436+O8437*Variables!$B$5&lt;Variables!$B$4, Q8436+O8437*Variables!$B$5, Variables!$B$4), IF(Q8436&gt;-O8437, Q8436+O8437/Variables!$B$5, 0))</f>
        <v>3.5954460844157801</v>
      </c>
      <c r="R8437">
        <f>IF(O8437&gt;0, 0, IF(Q8436&gt;-O8437, 0, -O8437 - Q8436*Variables!$B$5))</f>
        <v>0</v>
      </c>
      <c r="S8437">
        <f t="shared" si="790"/>
        <v>0</v>
      </c>
      <c r="T8437">
        <f t="shared" si="791"/>
        <v>0</v>
      </c>
    </row>
    <row r="8438" spans="1:20" x14ac:dyDescent="0.3">
      <c r="A8438" s="3">
        <f t="shared" si="786"/>
        <v>43452</v>
      </c>
      <c r="B8438">
        <v>12</v>
      </c>
      <c r="C8438">
        <v>18</v>
      </c>
      <c r="D8438">
        <v>13</v>
      </c>
      <c r="E8438">
        <v>1</v>
      </c>
      <c r="F8438" s="1">
        <f>VLOOKUP(A8438,Weather!$A$1:$E$366, 5)</f>
        <v>0.11320754716981166</v>
      </c>
      <c r="G8438" s="1">
        <f>VLOOKUP(D8438, Winter!$A$1:$E$25, 2)</f>
        <v>1065.99730178497</v>
      </c>
      <c r="H8438" s="1">
        <f>VLOOKUP(D8438, Winter!$A$1:$E$25, 3)</f>
        <v>611.78362020049099</v>
      </c>
      <c r="I8438" s="1">
        <f>VLOOKUP(D8438, Winter!$A$1:$E$25, 5)</f>
        <v>322.42990654205602</v>
      </c>
      <c r="J8438" s="1">
        <f t="shared" si="787"/>
        <v>663.20403698363975</v>
      </c>
      <c r="K8438" s="47">
        <f t="shared" si="788"/>
        <v>12.407236955524287</v>
      </c>
      <c r="L8438" s="48">
        <f>Solar!K8455/1000*Variables!$B$3</f>
        <v>8.1022499999999997</v>
      </c>
      <c r="M8438" s="1">
        <f>IF(E8438=1, VLOOKUP(D8438, Sheet1!$E$2:$G$26, 2), Sheet1!$G$3)</f>
        <v>0.20441999999999999</v>
      </c>
      <c r="N8438" s="1">
        <f>'Electricity Rates'!$J$3</f>
        <v>0.19270000000000001</v>
      </c>
      <c r="O8438" s="145">
        <f>L8438-K8438</f>
        <v>-4.3049869555242868</v>
      </c>
      <c r="P8438">
        <f t="shared" si="789"/>
        <v>2.3908745613295301</v>
      </c>
      <c r="Q8438">
        <f>IF(O8438&gt;0, IF(Q8437+O8438*Variables!$B$5&lt;Variables!$B$4, Q8437+O8438*Variables!$B$5, Variables!$B$4), IF(Q8437&gt;-O8438, Q8437+O8438/Variables!$B$5, 0))</f>
        <v>0</v>
      </c>
      <c r="R8438">
        <f>IF(O8438&gt;0, 0, IF(Q8437&gt;-O8438, 0, -O8438 - Q8437*Variables!$B$5))</f>
        <v>0.92526763617345376</v>
      </c>
      <c r="S8438">
        <f t="shared" si="790"/>
        <v>0.1891432101865774</v>
      </c>
      <c r="T8438">
        <f t="shared" si="791"/>
        <v>0</v>
      </c>
    </row>
    <row r="8439" spans="1:20" x14ac:dyDescent="0.3">
      <c r="A8439" s="3">
        <f t="shared" si="786"/>
        <v>43452</v>
      </c>
      <c r="B8439">
        <v>12</v>
      </c>
      <c r="C8439">
        <v>18</v>
      </c>
      <c r="D8439">
        <v>14</v>
      </c>
      <c r="E8439">
        <v>1</v>
      </c>
      <c r="F8439" s="1">
        <f>VLOOKUP(A8439,Weather!$A$1:$E$366, 5)</f>
        <v>0.11320754716981166</v>
      </c>
      <c r="G8439" s="1">
        <f>VLOOKUP(D8439, Winter!$A$1:$E$25, 2)</f>
        <v>1084.3762972187601</v>
      </c>
      <c r="H8439" s="1">
        <f>VLOOKUP(D8439, Winter!$A$1:$E$25, 3)</f>
        <v>611.59447701910301</v>
      </c>
      <c r="I8439" s="1">
        <f>VLOOKUP(D8439, Winter!$A$1:$E$25, 5)</f>
        <v>303.73831775700899</v>
      </c>
      <c r="J8439" s="1">
        <f t="shared" si="787"/>
        <v>665.11694723038511</v>
      </c>
      <c r="K8439" s="47">
        <f t="shared" si="788"/>
        <v>12.44302372608432</v>
      </c>
      <c r="L8439" s="48">
        <f>Solar!K8456/1000*Variables!$B$3</f>
        <v>9.4790500000000009</v>
      </c>
      <c r="M8439" s="1">
        <f>IF(E8439=1, VLOOKUP(D8439, Sheet1!$E$2:$G$26, 2), Sheet1!$G$3)</f>
        <v>0.20441999999999999</v>
      </c>
      <c r="N8439" s="1">
        <f>'Electricity Rates'!$J$3</f>
        <v>0.19270000000000001</v>
      </c>
      <c r="O8439" s="145">
        <f>L8439-K8439</f>
        <v>-2.9639737260843191</v>
      </c>
      <c r="P8439">
        <f t="shared" si="789"/>
        <v>2.3977706720164487</v>
      </c>
      <c r="Q8439">
        <f>IF(O8439&gt;0, IF(Q8438+O8439*Variables!$B$5&lt;Variables!$B$4, Q8438+O8439*Variables!$B$5, Variables!$B$4), IF(Q8438&gt;-O8439, Q8438+O8439/Variables!$B$5, 0))</f>
        <v>0</v>
      </c>
      <c r="R8439">
        <f>IF(O8439&gt;0, 0, IF(Q8438&gt;-O8439, 0, -O8439 - Q8438*Variables!$B$5))</f>
        <v>2.9639737260843191</v>
      </c>
      <c r="S8439">
        <f t="shared" si="790"/>
        <v>0.60589550908615653</v>
      </c>
      <c r="T8439">
        <f t="shared" si="791"/>
        <v>0</v>
      </c>
    </row>
    <row r="8440" spans="1:20" x14ac:dyDescent="0.3">
      <c r="A8440" s="3">
        <f t="shared" si="786"/>
        <v>43452</v>
      </c>
      <c r="B8440">
        <v>12</v>
      </c>
      <c r="C8440">
        <v>18</v>
      </c>
      <c r="D8440">
        <v>15</v>
      </c>
      <c r="E8440">
        <v>1</v>
      </c>
      <c r="F8440" s="1">
        <f>VLOOKUP(A8440,Weather!$A$1:$E$366, 5)</f>
        <v>0.11320754716981166</v>
      </c>
      <c r="G8440" s="1">
        <f>VLOOKUP(D8440, Winter!$A$1:$E$25, 2)</f>
        <v>1093.6540058115399</v>
      </c>
      <c r="H8440" s="1">
        <f>VLOOKUP(D8440, Winter!$A$1:$E$25, 3)</f>
        <v>601.87029228184497</v>
      </c>
      <c r="I8440" s="1">
        <f>VLOOKUP(D8440, Winter!$A$1:$E$25, 5)</f>
        <v>271.02803738317698</v>
      </c>
      <c r="J8440" s="1">
        <f t="shared" si="787"/>
        <v>657.54392022860304</v>
      </c>
      <c r="K8440" s="47">
        <f t="shared" si="788"/>
        <v>12.301347356155933</v>
      </c>
      <c r="L8440" s="48">
        <f>Solar!K8457/1000*Variables!$B$3</f>
        <v>7.0417000000000005</v>
      </c>
      <c r="M8440" s="1">
        <f>IF(E8440=1, VLOOKUP(D8440, Sheet1!$E$2:$G$26, 2), Sheet1!$G$3)</f>
        <v>0.20441999999999999</v>
      </c>
      <c r="N8440" s="1">
        <f>'Electricity Rates'!$J$3</f>
        <v>0.19270000000000001</v>
      </c>
      <c r="O8440" s="145">
        <f>L8440-K8440</f>
        <v>-5.2596473561559325</v>
      </c>
      <c r="P8440">
        <f t="shared" si="789"/>
        <v>2.3704696355312485</v>
      </c>
      <c r="Q8440">
        <f>IF(O8440&gt;0, IF(Q8439+O8440*Variables!$B$5&lt;Variables!$B$4, Q8439+O8440*Variables!$B$5, Variables!$B$4), IF(Q8439&gt;-O8440, Q8439+O8440/Variables!$B$5, 0))</f>
        <v>0</v>
      </c>
      <c r="R8440">
        <f>IF(O8440&gt;0, 0, IF(Q8439&gt;-O8440, 0, -O8440 - Q8439*Variables!$B$5))</f>
        <v>5.2596473561559325</v>
      </c>
      <c r="S8440">
        <f t="shared" si="790"/>
        <v>1.0751771125453957</v>
      </c>
      <c r="T8440">
        <f t="shared" si="791"/>
        <v>0</v>
      </c>
    </row>
    <row r="8441" spans="1:20" x14ac:dyDescent="0.3">
      <c r="A8441" s="3">
        <f t="shared" si="786"/>
        <v>43452</v>
      </c>
      <c r="B8441">
        <v>12</v>
      </c>
      <c r="C8441">
        <v>18</v>
      </c>
      <c r="D8441">
        <v>16</v>
      </c>
      <c r="E8441">
        <v>1</v>
      </c>
      <c r="F8441" s="1">
        <f>VLOOKUP(A8441,Weather!$A$1:$E$366, 5)</f>
        <v>0.11320754716981166</v>
      </c>
      <c r="G8441" s="1">
        <f>VLOOKUP(D8441, Winter!$A$1:$E$25, 2)</f>
        <v>1039.2953507679499</v>
      </c>
      <c r="H8441" s="1">
        <f>VLOOKUP(D8441, Winter!$A$1:$E$25, 3)</f>
        <v>558.82352941176396</v>
      </c>
      <c r="I8441" s="1">
        <f>VLOOKUP(D8441, Winter!$A$1:$E$25, 5)</f>
        <v>252.336448598131</v>
      </c>
      <c r="J8441" s="1">
        <f t="shared" si="787"/>
        <v>613.21656579170974</v>
      </c>
      <c r="K8441" s="47">
        <f t="shared" si="788"/>
        <v>11.472070151192819</v>
      </c>
      <c r="L8441" s="48">
        <f>Solar!K8458/1000*Variables!$B$3</f>
        <v>4.2070000000000007</v>
      </c>
      <c r="M8441" s="1">
        <f>IF(E8441=1, VLOOKUP(D8441, Sheet1!$E$2:$G$26, 2), Sheet1!$G$3)</f>
        <v>0.20441999999999999</v>
      </c>
      <c r="N8441" s="1">
        <f>'Electricity Rates'!$J$3</f>
        <v>0.19270000000000001</v>
      </c>
      <c r="O8441" s="145">
        <f>L8441-K8441</f>
        <v>-7.265070151192818</v>
      </c>
      <c r="P8441">
        <f t="shared" si="789"/>
        <v>2.2106679181348561</v>
      </c>
      <c r="Q8441">
        <f>IF(O8441&gt;0, IF(Q8440+O8441*Variables!$B$5&lt;Variables!$B$4, Q8440+O8441*Variables!$B$5, Variables!$B$4), IF(Q8440&gt;-O8441, Q8440+O8441/Variables!$B$5, 0))</f>
        <v>0</v>
      </c>
      <c r="R8441">
        <f>IF(O8441&gt;0, 0, IF(Q8440&gt;-O8441, 0, -O8441 - Q8440*Variables!$B$5))</f>
        <v>7.265070151192818</v>
      </c>
      <c r="S8441">
        <f t="shared" si="790"/>
        <v>1.4851256403068358</v>
      </c>
      <c r="T8441">
        <f t="shared" si="791"/>
        <v>0</v>
      </c>
    </row>
    <row r="8442" spans="1:20" x14ac:dyDescent="0.3">
      <c r="A8442" s="3">
        <f t="shared" si="786"/>
        <v>43452</v>
      </c>
      <c r="B8442">
        <v>12</v>
      </c>
      <c r="C8442">
        <v>18</v>
      </c>
      <c r="D8442">
        <v>17</v>
      </c>
      <c r="E8442">
        <v>1</v>
      </c>
      <c r="F8442" s="1">
        <f>VLOOKUP(A8442,Weather!$A$1:$E$366, 5)</f>
        <v>0.11320754716981166</v>
      </c>
      <c r="G8442" s="1">
        <f>VLOOKUP(D8442, Winter!$A$1:$E$25, 2)</f>
        <v>889.47696139476898</v>
      </c>
      <c r="H8442" s="1">
        <f>VLOOKUP(D8442, Winter!$A$1:$E$25, 3)</f>
        <v>506.24728802056097</v>
      </c>
      <c r="I8442" s="1">
        <f>VLOOKUP(D8442, Winter!$A$1:$E$25, 5)</f>
        <v>228.971962616822</v>
      </c>
      <c r="J8442" s="1">
        <f t="shared" si="787"/>
        <v>549.63177934594319</v>
      </c>
      <c r="K8442" s="47">
        <f t="shared" si="788"/>
        <v>10.282524448505102</v>
      </c>
      <c r="L8442" s="48">
        <f>Solar!K8459/1000*Variables!$B$3</f>
        <v>0.79185000000000005</v>
      </c>
      <c r="M8442" s="1">
        <f>IF(E8442=1, VLOOKUP(D8442, Sheet1!$E$2:$G$26, 2), Sheet1!$G$3)</f>
        <v>0.20441999999999999</v>
      </c>
      <c r="N8442" s="1">
        <f>'Electricity Rates'!$J$3</f>
        <v>0.19270000000000001</v>
      </c>
      <c r="O8442" s="145">
        <f>L8442-K8442</f>
        <v>-9.4906744485051018</v>
      </c>
      <c r="P8442">
        <f t="shared" si="789"/>
        <v>1.9814424612269332</v>
      </c>
      <c r="Q8442">
        <f>IF(O8442&gt;0, IF(Q8441+O8442*Variables!$B$5&lt;Variables!$B$4, Q8441+O8442*Variables!$B$5, Variables!$B$4), IF(Q8441&gt;-O8442, Q8441+O8442/Variables!$B$5, 0))</f>
        <v>0</v>
      </c>
      <c r="R8442">
        <f>IF(O8442&gt;0, 0, IF(Q8441&gt;-O8442, 0, -O8442 - Q8441*Variables!$B$5))</f>
        <v>9.4906744485051018</v>
      </c>
      <c r="S8442">
        <f t="shared" si="790"/>
        <v>1.9400836707634128</v>
      </c>
      <c r="T8442">
        <f t="shared" si="791"/>
        <v>0</v>
      </c>
    </row>
    <row r="8443" spans="1:20" x14ac:dyDescent="0.3">
      <c r="A8443" s="3">
        <f t="shared" si="786"/>
        <v>43452</v>
      </c>
      <c r="B8443">
        <v>12</v>
      </c>
      <c r="C8443">
        <v>18</v>
      </c>
      <c r="D8443">
        <v>18</v>
      </c>
      <c r="E8443">
        <v>1</v>
      </c>
      <c r="F8443" s="1">
        <f>VLOOKUP(A8443,Weather!$A$1:$E$366, 5)</f>
        <v>0.11320754716981166</v>
      </c>
      <c r="G8443" s="1">
        <f>VLOOKUP(D8443, Winter!$A$1:$E$25, 2)</f>
        <v>689.67932752179297</v>
      </c>
      <c r="H8443" s="1">
        <f>VLOOKUP(D8443, Winter!$A$1:$E$25, 3)</f>
        <v>477.48083534529701</v>
      </c>
      <c r="I8443" s="1">
        <f>VLOOKUP(D8443, Winter!$A$1:$E$25, 5)</f>
        <v>257.009345794392</v>
      </c>
      <c r="J8443" s="1">
        <f t="shared" si="787"/>
        <v>501.50330615773061</v>
      </c>
      <c r="K8443" s="47">
        <f t="shared" si="788"/>
        <v>9.3821358232041341</v>
      </c>
      <c r="L8443" s="48">
        <f>Solar!K8460/1000*Variables!$B$3</f>
        <v>0</v>
      </c>
      <c r="M8443" s="1">
        <f>IF(E8443=1, VLOOKUP(D8443, Sheet1!$E$2:$G$26, 2), Sheet1!$G$3)</f>
        <v>0.20441999999999999</v>
      </c>
      <c r="N8443" s="1">
        <f>'Electricity Rates'!$J$3</f>
        <v>0.19270000000000001</v>
      </c>
      <c r="O8443" s="145">
        <f>L8443-K8443</f>
        <v>-9.3821358232041341</v>
      </c>
      <c r="P8443">
        <f t="shared" si="789"/>
        <v>1.8079375731314367</v>
      </c>
      <c r="Q8443">
        <f>IF(O8443&gt;0, IF(Q8442+O8443*Variables!$B$5&lt;Variables!$B$4, Q8442+O8443*Variables!$B$5, Variables!$B$4), IF(Q8442&gt;-O8443, Q8442+O8443/Variables!$B$5, 0))</f>
        <v>0</v>
      </c>
      <c r="R8443">
        <f>IF(O8443&gt;0, 0, IF(Q8442&gt;-O8443, 0, -O8443 - Q8442*Variables!$B$5))</f>
        <v>9.3821358232041341</v>
      </c>
      <c r="S8443">
        <f t="shared" si="790"/>
        <v>1.9178962049793891</v>
      </c>
      <c r="T8443">
        <f t="shared" si="791"/>
        <v>0</v>
      </c>
    </row>
    <row r="8444" spans="1:20" x14ac:dyDescent="0.3">
      <c r="A8444" s="3">
        <f t="shared" si="786"/>
        <v>43452</v>
      </c>
      <c r="B8444">
        <v>12</v>
      </c>
      <c r="C8444">
        <v>18</v>
      </c>
      <c r="D8444">
        <v>19</v>
      </c>
      <c r="E8444">
        <v>1</v>
      </c>
      <c r="F8444" s="1">
        <f>VLOOKUP(A8444,Weather!$A$1:$E$366, 5)</f>
        <v>0.11320754716981166</v>
      </c>
      <c r="G8444" s="1">
        <f>VLOOKUP(D8444, Winter!$A$1:$E$25, 2)</f>
        <v>503.50249066002402</v>
      </c>
      <c r="H8444" s="1">
        <f>VLOOKUP(D8444, Winter!$A$1:$E$25, 3)</f>
        <v>367.75553800108997</v>
      </c>
      <c r="I8444" s="1">
        <f>VLOOKUP(D8444, Winter!$A$1:$E$25, 5)</f>
        <v>266.355140186916</v>
      </c>
      <c r="J8444" s="1">
        <f t="shared" si="787"/>
        <v>383.12311754738442</v>
      </c>
      <c r="K8444" s="47">
        <f t="shared" si="788"/>
        <v>7.1674764287763901</v>
      </c>
      <c r="L8444" s="48">
        <f>Solar!K8461/1000*Variables!$B$3</f>
        <v>0</v>
      </c>
      <c r="M8444" s="1">
        <f>IF(E8444=1, VLOOKUP(D8444, Sheet1!$E$2:$G$26, 2), Sheet1!$G$3)</f>
        <v>0.20441999999999999</v>
      </c>
      <c r="N8444" s="1">
        <f>'Electricity Rates'!$J$3</f>
        <v>0.19270000000000001</v>
      </c>
      <c r="O8444" s="145">
        <f>L8444-K8444</f>
        <v>-7.1674764287763901</v>
      </c>
      <c r="P8444">
        <f t="shared" si="789"/>
        <v>1.3811727078252105</v>
      </c>
      <c r="Q8444">
        <f>IF(O8444&gt;0, IF(Q8443+O8444*Variables!$B$5&lt;Variables!$B$4, Q8443+O8444*Variables!$B$5, Variables!$B$4), IF(Q8443&gt;-O8444, Q8443+O8444/Variables!$B$5, 0))</f>
        <v>0</v>
      </c>
      <c r="R8444">
        <f>IF(O8444&gt;0, 0, IF(Q8443&gt;-O8444, 0, -O8444 - Q8443*Variables!$B$5))</f>
        <v>7.1674764287763901</v>
      </c>
      <c r="S8444">
        <f t="shared" si="790"/>
        <v>1.4651755315704695</v>
      </c>
      <c r="T8444">
        <f t="shared" si="791"/>
        <v>0</v>
      </c>
    </row>
    <row r="8445" spans="1:20" x14ac:dyDescent="0.3">
      <c r="A8445" s="3">
        <f t="shared" si="786"/>
        <v>43452</v>
      </c>
      <c r="B8445">
        <v>12</v>
      </c>
      <c r="C8445">
        <v>18</v>
      </c>
      <c r="D8445">
        <v>20</v>
      </c>
      <c r="E8445">
        <v>1</v>
      </c>
      <c r="F8445" s="1">
        <f>VLOOKUP(A8445,Weather!$A$1:$E$366, 5)</f>
        <v>0.11320754716981166</v>
      </c>
      <c r="G8445" s="1">
        <f>VLOOKUP(D8445, Winter!$A$1:$E$25, 2)</f>
        <v>385.507471980074</v>
      </c>
      <c r="H8445" s="1">
        <f>VLOOKUP(D8445, Winter!$A$1:$E$25, 3)</f>
        <v>329.45960680470398</v>
      </c>
      <c r="I8445" s="1">
        <f>VLOOKUP(D8445, Winter!$A$1:$E$25, 5)</f>
        <v>275.70093457943898</v>
      </c>
      <c r="J8445" s="1">
        <f t="shared" si="787"/>
        <v>335.80464814531194</v>
      </c>
      <c r="K8445" s="47">
        <f t="shared" si="788"/>
        <v>6.2822413736424885</v>
      </c>
      <c r="L8445" s="48">
        <f>Solar!K8462/1000*Variables!$B$3</f>
        <v>0</v>
      </c>
      <c r="M8445" s="1">
        <f>IF(E8445=1, VLOOKUP(D8445, Sheet1!$E$2:$G$26, 2), Sheet1!$G$3)</f>
        <v>0.20441999999999999</v>
      </c>
      <c r="N8445" s="1">
        <f>'Electricity Rates'!$J$3</f>
        <v>0.19270000000000001</v>
      </c>
      <c r="O8445" s="145">
        <f>L8445-K8445</f>
        <v>-6.2822413736424885</v>
      </c>
      <c r="P8445">
        <f t="shared" si="789"/>
        <v>1.2105879127009076</v>
      </c>
      <c r="Q8445">
        <f>IF(O8445&gt;0, IF(Q8444+O8445*Variables!$B$5&lt;Variables!$B$4, Q8444+O8445*Variables!$B$5, Variables!$B$4), IF(Q8444&gt;-O8445, Q8444+O8445/Variables!$B$5, 0))</f>
        <v>0</v>
      </c>
      <c r="R8445">
        <f>IF(O8445&gt;0, 0, IF(Q8444&gt;-O8445, 0, -O8445 - Q8444*Variables!$B$5))</f>
        <v>6.2822413736424885</v>
      </c>
      <c r="S8445">
        <f t="shared" si="790"/>
        <v>1.2842157815999975</v>
      </c>
      <c r="T8445">
        <f t="shared" si="791"/>
        <v>0</v>
      </c>
    </row>
    <row r="8446" spans="1:20" x14ac:dyDescent="0.3">
      <c r="A8446" s="3">
        <f t="shared" si="786"/>
        <v>43452</v>
      </c>
      <c r="B8446">
        <v>12</v>
      </c>
      <c r="C8446">
        <v>18</v>
      </c>
      <c r="D8446">
        <v>21</v>
      </c>
      <c r="E8446">
        <v>1</v>
      </c>
      <c r="F8446" s="1">
        <f>VLOOKUP(A8446,Weather!$A$1:$E$366, 5)</f>
        <v>0.11320754716981166</v>
      </c>
      <c r="G8446" s="1">
        <f>VLOOKUP(D8446, Winter!$A$1:$E$25, 2)</f>
        <v>340.23972602739599</v>
      </c>
      <c r="H8446" s="1">
        <f>VLOOKUP(D8446, Winter!$A$1:$E$25, 3)</f>
        <v>286.390591795636</v>
      </c>
      <c r="I8446" s="1">
        <f>VLOOKUP(D8446, Winter!$A$1:$E$25, 5)</f>
        <v>289.71962616822401</v>
      </c>
      <c r="J8446" s="1">
        <f t="shared" si="787"/>
        <v>292.48672019923151</v>
      </c>
      <c r="K8446" s="47">
        <f t="shared" si="788"/>
        <v>5.4718485435659652</v>
      </c>
      <c r="L8446" s="48">
        <f>Solar!K8463/1000*Variables!$B$3</f>
        <v>0</v>
      </c>
      <c r="M8446" s="1">
        <f>IF(E8446=1, VLOOKUP(D8446, Sheet1!$E$2:$G$26, 2), Sheet1!$G$3)</f>
        <v>0.20441999999999999</v>
      </c>
      <c r="N8446" s="1">
        <f>'Electricity Rates'!$J$3</f>
        <v>0.19270000000000001</v>
      </c>
      <c r="O8446" s="145">
        <f>L8446-K8446</f>
        <v>-5.4718485435659652</v>
      </c>
      <c r="P8446">
        <f t="shared" si="789"/>
        <v>1.0544252143451616</v>
      </c>
      <c r="Q8446">
        <f>IF(O8446&gt;0, IF(Q8445+O8446*Variables!$B$5&lt;Variables!$B$4, Q8445+O8446*Variables!$B$5, Variables!$B$4), IF(Q8445&gt;-O8446, Q8445+O8446/Variables!$B$5, 0))</f>
        <v>0</v>
      </c>
      <c r="R8446">
        <f>IF(O8446&gt;0, 0, IF(Q8445&gt;-O8446, 0, -O8446 - Q8445*Variables!$B$5))</f>
        <v>5.4718485435659652</v>
      </c>
      <c r="S8446">
        <f t="shared" si="790"/>
        <v>1.1185552792757545</v>
      </c>
      <c r="T8446">
        <f t="shared" si="791"/>
        <v>0</v>
      </c>
    </row>
    <row r="8447" spans="1:20" x14ac:dyDescent="0.3">
      <c r="A8447" s="3">
        <f t="shared" si="786"/>
        <v>43452</v>
      </c>
      <c r="B8447">
        <v>12</v>
      </c>
      <c r="C8447">
        <v>18</v>
      </c>
      <c r="D8447">
        <v>22</v>
      </c>
      <c r="E8447">
        <v>1</v>
      </c>
      <c r="F8447" s="1">
        <f>VLOOKUP(A8447,Weather!$A$1:$E$366, 5)</f>
        <v>0.11320754716981166</v>
      </c>
      <c r="G8447" s="1">
        <f>VLOOKUP(D8447, Winter!$A$1:$E$25, 2)</f>
        <v>300</v>
      </c>
      <c r="H8447" s="1">
        <f>VLOOKUP(D8447, Winter!$A$1:$E$25, 3)</f>
        <v>271.915575384683</v>
      </c>
      <c r="I8447" s="1">
        <f>VLOOKUP(D8447, Winter!$A$1:$E$25, 5)</f>
        <v>285.04672897196201</v>
      </c>
      <c r="J8447" s="1">
        <f t="shared" si="787"/>
        <v>275.0949442090585</v>
      </c>
      <c r="K8447" s="47">
        <f t="shared" si="788"/>
        <v>5.146482783175097</v>
      </c>
      <c r="L8447" s="48">
        <f>Solar!K8464/1000*Variables!$B$3</f>
        <v>0</v>
      </c>
      <c r="M8447" s="1">
        <f>IF(E8447=1, VLOOKUP(D8447, Sheet1!$E$2:$G$26, 2), Sheet1!$G$3)</f>
        <v>0.18618000000000001</v>
      </c>
      <c r="N8447" s="1">
        <f>'Electricity Rates'!$J$3</f>
        <v>0.19270000000000001</v>
      </c>
      <c r="O8447" s="145">
        <f>L8447-K8447</f>
        <v>-5.146482783175097</v>
      </c>
      <c r="P8447">
        <f t="shared" si="789"/>
        <v>0.99172723231784121</v>
      </c>
      <c r="Q8447">
        <f>IF(O8447&gt;0, IF(Q8446+O8447*Variables!$B$5&lt;Variables!$B$4, Q8446+O8447*Variables!$B$5, Variables!$B$4), IF(Q8446&gt;-O8447, Q8446+O8447/Variables!$B$5, 0))</f>
        <v>0</v>
      </c>
      <c r="R8447">
        <f>IF(O8447&gt;0, 0, IF(Q8446&gt;-O8447, 0, -O8447 - Q8446*Variables!$B$5))</f>
        <v>5.146482783175097</v>
      </c>
      <c r="S8447">
        <f t="shared" si="790"/>
        <v>0.95817216457153964</v>
      </c>
      <c r="T8447">
        <f t="shared" si="791"/>
        <v>0</v>
      </c>
    </row>
    <row r="8448" spans="1:20" x14ac:dyDescent="0.3">
      <c r="A8448" s="3">
        <f t="shared" si="786"/>
        <v>43452</v>
      </c>
      <c r="B8448">
        <v>12</v>
      </c>
      <c r="C8448">
        <v>18</v>
      </c>
      <c r="D8448">
        <v>23</v>
      </c>
      <c r="E8448">
        <v>1</v>
      </c>
      <c r="F8448" s="1">
        <f>VLOOKUP(A8448,Weather!$A$1:$E$366, 5)</f>
        <v>0.11320754716981166</v>
      </c>
      <c r="G8448" s="1">
        <f>VLOOKUP(D8448, Winter!$A$1:$E$25, 2)</f>
        <v>290.90909090909099</v>
      </c>
      <c r="H8448" s="1">
        <f>VLOOKUP(D8448, Winter!$A$1:$E$25, 3)</f>
        <v>266.95334839061297</v>
      </c>
      <c r="I8448" s="1">
        <f>VLOOKUP(D8448, Winter!$A$1:$E$25, 5)</f>
        <v>285.04672897196201</v>
      </c>
      <c r="J8448" s="1">
        <f t="shared" si="787"/>
        <v>269.66531924176144</v>
      </c>
      <c r="K8448" s="47">
        <f t="shared" si="788"/>
        <v>5.0449052296739465</v>
      </c>
      <c r="L8448" s="48">
        <f>Solar!K8465/1000*Variables!$B$3</f>
        <v>0</v>
      </c>
      <c r="M8448" s="1">
        <f>IF(E8448=1, VLOOKUP(D8448, Sheet1!$E$2:$G$26, 2), Sheet1!$G$3)</f>
        <v>0.18618000000000001</v>
      </c>
      <c r="N8448" s="1">
        <f>'Electricity Rates'!$J$3</f>
        <v>0.19270000000000001</v>
      </c>
      <c r="O8448" s="145">
        <f>L8448-K8448</f>
        <v>-5.0449052296739465</v>
      </c>
      <c r="P8448">
        <f t="shared" si="789"/>
        <v>0.97215323775816953</v>
      </c>
      <c r="Q8448">
        <f>IF(O8448&gt;0, IF(Q8447+O8448*Variables!$B$5&lt;Variables!$B$4, Q8447+O8448*Variables!$B$5, Variables!$B$4), IF(Q8447&gt;-O8448, Q8447+O8448/Variables!$B$5, 0))</f>
        <v>0</v>
      </c>
      <c r="R8448">
        <f>IF(O8448&gt;0, 0, IF(Q8447&gt;-O8448, 0, -O8448 - Q8447*Variables!$B$5))</f>
        <v>5.0449052296739465</v>
      </c>
      <c r="S8448">
        <f t="shared" si="790"/>
        <v>0.93926045566069538</v>
      </c>
      <c r="T8448">
        <f t="shared" si="791"/>
        <v>0</v>
      </c>
    </row>
    <row r="8449" spans="1:20" x14ac:dyDescent="0.3">
      <c r="A8449" s="3">
        <f t="shared" si="786"/>
        <v>43452</v>
      </c>
      <c r="B8449">
        <v>12</v>
      </c>
      <c r="C8449">
        <v>18</v>
      </c>
      <c r="D8449">
        <v>24</v>
      </c>
      <c r="E8449">
        <v>1</v>
      </c>
      <c r="F8449" s="1">
        <f>VLOOKUP(A8449,Weather!$A$1:$E$366, 5)</f>
        <v>0.11320754716981166</v>
      </c>
      <c r="G8449" s="1">
        <f>VLOOKUP(D8449, Winter!$A$1:$E$25, 2)</f>
        <v>272.72727272727298</v>
      </c>
      <c r="H8449" s="1">
        <f>VLOOKUP(D8449, Winter!$A$1:$E$25, 3)</f>
        <v>266.74195307023803</v>
      </c>
      <c r="I8449" s="1">
        <f>VLOOKUP(D8449, Winter!$A$1:$E$25, 5)</f>
        <v>285.04672897196201</v>
      </c>
      <c r="J8449" s="1">
        <f t="shared" si="787"/>
        <v>267.41953642763821</v>
      </c>
      <c r="K8449" s="47">
        <f t="shared" si="788"/>
        <v>5.0028910711772623</v>
      </c>
      <c r="L8449" s="48">
        <f>Solar!K8466/1000*Variables!$B$3</f>
        <v>0</v>
      </c>
      <c r="M8449" s="1">
        <f>IF(E8449=1, VLOOKUP(D8449, Sheet1!$E$2:$G$26, 2), Sheet1!$G$3)</f>
        <v>0.18618000000000001</v>
      </c>
      <c r="N8449" s="1">
        <f>'Electricity Rates'!$J$3</f>
        <v>0.19270000000000001</v>
      </c>
      <c r="O8449" s="145">
        <f>L8449-K8449</f>
        <v>-5.0028910711772623</v>
      </c>
      <c r="P8449">
        <f t="shared" si="789"/>
        <v>0.96405710941585854</v>
      </c>
      <c r="Q8449">
        <f>IF(O8449&gt;0, IF(Q8448+O8449*Variables!$B$5&lt;Variables!$B$4, Q8448+O8449*Variables!$B$5, Variables!$B$4), IF(Q8448&gt;-O8449, Q8448+O8449/Variables!$B$5, 0))</f>
        <v>0</v>
      </c>
      <c r="R8449">
        <f>IF(O8449&gt;0, 0, IF(Q8448&gt;-O8449, 0, -O8449 - Q8448*Variables!$B$5))</f>
        <v>5.0028910711772623</v>
      </c>
      <c r="S8449">
        <f t="shared" si="790"/>
        <v>0.93143825963178273</v>
      </c>
      <c r="T8449">
        <f t="shared" si="791"/>
        <v>0</v>
      </c>
    </row>
    <row r="8450" spans="1:20" x14ac:dyDescent="0.3">
      <c r="A8450" s="3">
        <f t="shared" si="786"/>
        <v>43453</v>
      </c>
      <c r="B8450">
        <v>12</v>
      </c>
      <c r="C8450">
        <v>19</v>
      </c>
      <c r="D8450">
        <v>1</v>
      </c>
      <c r="E8450">
        <v>1</v>
      </c>
      <c r="F8450" s="1">
        <f>VLOOKUP(A8450,Weather!$A$1:$E$366, 5)</f>
        <v>9.4339622641509482E-2</v>
      </c>
      <c r="G8450" s="1">
        <f>VLOOKUP(D8450, Winter!$A$1:$E$25, 2)</f>
        <v>281.81818181818198</v>
      </c>
      <c r="H8450" s="1">
        <f>VLOOKUP(D8450, Winter!$A$1:$E$25, 3)</f>
        <v>257.04002047196798</v>
      </c>
      <c r="I8450" s="1">
        <f>VLOOKUP(D8450, Winter!$A$1:$E$25, 5)</f>
        <v>266.355140186916</v>
      </c>
      <c r="J8450" s="1">
        <f t="shared" si="787"/>
        <v>259.37758286312027</v>
      </c>
      <c r="K8450" s="47">
        <f t="shared" si="788"/>
        <v>4.8524420119192611</v>
      </c>
      <c r="L8450" s="48">
        <f>Solar!K8467/1000*Variables!$B$3</f>
        <v>0</v>
      </c>
      <c r="M8450" s="1">
        <f>IF(E8450=1, VLOOKUP(D8450, Sheet1!$E$2:$G$26, 2), Sheet1!$G$3)</f>
        <v>0.18618000000000001</v>
      </c>
      <c r="N8450" s="1">
        <f>'Electricity Rates'!$J$3</f>
        <v>0.19270000000000001</v>
      </c>
      <c r="O8450" s="145">
        <f>L8450-K8450</f>
        <v>-4.8524420119192611</v>
      </c>
      <c r="P8450">
        <f t="shared" si="789"/>
        <v>0.93506557569684168</v>
      </c>
      <c r="Q8450">
        <f>IF(O8450&gt;0, IF(Q8449+O8450*Variables!$B$5&lt;Variables!$B$4, Q8449+O8450*Variables!$B$5, Variables!$B$4), IF(Q8449&gt;-O8450, Q8449+O8450/Variables!$B$5, 0))</f>
        <v>0</v>
      </c>
      <c r="R8450">
        <f>IF(O8450&gt;0, 0, IF(Q8449&gt;-O8450, 0, -O8450 - Q8449*Variables!$B$5))</f>
        <v>4.8524420119192611</v>
      </c>
      <c r="S8450">
        <f t="shared" si="790"/>
        <v>0.90342765377912804</v>
      </c>
      <c r="T8450">
        <f t="shared" si="791"/>
        <v>0</v>
      </c>
    </row>
    <row r="8451" spans="1:20" x14ac:dyDescent="0.3">
      <c r="A8451" s="3">
        <f t="shared" ref="A8451:A8514" si="792">DATE(2018, B8451, C8451)</f>
        <v>43453</v>
      </c>
      <c r="B8451">
        <v>12</v>
      </c>
      <c r="C8451">
        <v>19</v>
      </c>
      <c r="D8451">
        <v>2</v>
      </c>
      <c r="E8451">
        <v>1</v>
      </c>
      <c r="F8451" s="1">
        <f>VLOOKUP(A8451,Weather!$A$1:$E$366, 5)</f>
        <v>9.4339622641509482E-2</v>
      </c>
      <c r="G8451" s="1">
        <f>VLOOKUP(D8451, Winter!$A$1:$E$25, 2)</f>
        <v>282.10356994603501</v>
      </c>
      <c r="H8451" s="1">
        <f>VLOOKUP(D8451, Winter!$A$1:$E$25, 3)</f>
        <v>280.66066600651902</v>
      </c>
      <c r="I8451" s="1">
        <f>VLOOKUP(D8451, Winter!$A$1:$E$25, 5)</f>
        <v>285.04672897196201</v>
      </c>
      <c r="J8451" s="1">
        <f t="shared" ref="J8451:J8514" si="793">IF(E8451=0, I8451, H8451 + (G8451-H8451)*F8451)</f>
        <v>280.79678901968089</v>
      </c>
      <c r="K8451" s="47">
        <f t="shared" ref="K8451:K8514" si="794">J8451*1000/53453</f>
        <v>5.2531530320034587</v>
      </c>
      <c r="L8451" s="48">
        <f>Solar!K8468/1000*Variables!$B$3</f>
        <v>0</v>
      </c>
      <c r="M8451" s="1">
        <f>IF(E8451=1, VLOOKUP(D8451, Sheet1!$E$2:$G$26, 2), Sheet1!$G$3)</f>
        <v>0.18618000000000001</v>
      </c>
      <c r="N8451" s="1">
        <f>'Electricity Rates'!$J$3</f>
        <v>0.19270000000000001</v>
      </c>
      <c r="O8451" s="145">
        <f>L8451-K8451</f>
        <v>-5.2531530320034587</v>
      </c>
      <c r="P8451">
        <f t="shared" ref="P8451:P8514" si="795">N8451*K8451</f>
        <v>1.0122825892670666</v>
      </c>
      <c r="Q8451">
        <f>IF(O8451&gt;0, IF(Q8450+O8451*Variables!$B$5&lt;Variables!$B$4, Q8450+O8451*Variables!$B$5, Variables!$B$4), IF(Q8450&gt;-O8451, Q8450+O8451/Variables!$B$5, 0))</f>
        <v>0</v>
      </c>
      <c r="R8451">
        <f>IF(O8451&gt;0, 0, IF(Q8450&gt;-O8451, 0, -O8451 - Q8450*Variables!$B$5))</f>
        <v>5.2531530320034587</v>
      </c>
      <c r="S8451">
        <f t="shared" ref="S8451:S8514" si="796">R8451*M8451</f>
        <v>0.97803203149840401</v>
      </c>
      <c r="T8451">
        <f t="shared" ref="T8451:T8514" si="797">IF(AND(R8451&gt;0, M8451&gt;0.3), 1, 0)</f>
        <v>0</v>
      </c>
    </row>
    <row r="8452" spans="1:20" x14ac:dyDescent="0.3">
      <c r="A8452" s="3">
        <f t="shared" si="792"/>
        <v>43453</v>
      </c>
      <c r="B8452">
        <v>12</v>
      </c>
      <c r="C8452">
        <v>19</v>
      </c>
      <c r="D8452">
        <v>3</v>
      </c>
      <c r="E8452">
        <v>1</v>
      </c>
      <c r="F8452" s="1">
        <f>VLOOKUP(A8452,Weather!$A$1:$E$366, 5)</f>
        <v>9.4339622641509482E-2</v>
      </c>
      <c r="G8452" s="1">
        <f>VLOOKUP(D8452, Winter!$A$1:$E$25, 2)</f>
        <v>282.300747198007</v>
      </c>
      <c r="H8452" s="1">
        <f>VLOOKUP(D8452, Winter!$A$1:$E$25, 3)</f>
        <v>272.72727272727298</v>
      </c>
      <c r="I8452" s="1">
        <f>VLOOKUP(D8452, Winter!$A$1:$E$25, 5)</f>
        <v>271.02803738317698</v>
      </c>
      <c r="J8452" s="1">
        <f t="shared" si="793"/>
        <v>273.63043069621017</v>
      </c>
      <c r="K8452" s="47">
        <f t="shared" si="794"/>
        <v>5.1190846294166876</v>
      </c>
      <c r="L8452" s="48">
        <f>Solar!K8469/1000*Variables!$B$3</f>
        <v>0</v>
      </c>
      <c r="M8452" s="1">
        <f>IF(E8452=1, VLOOKUP(D8452, Sheet1!$E$2:$G$26, 2), Sheet1!$G$3)</f>
        <v>0.18618000000000001</v>
      </c>
      <c r="N8452" s="1">
        <f>'Electricity Rates'!$J$3</f>
        <v>0.19270000000000001</v>
      </c>
      <c r="O8452" s="145">
        <f>L8452-K8452</f>
        <v>-5.1190846294166876</v>
      </c>
      <c r="P8452">
        <f t="shared" si="795"/>
        <v>0.98644760808859577</v>
      </c>
      <c r="Q8452">
        <f>IF(O8452&gt;0, IF(Q8451+O8452*Variables!$B$5&lt;Variables!$B$4, Q8451+O8452*Variables!$B$5, Variables!$B$4), IF(Q8451&gt;-O8452, Q8451+O8452/Variables!$B$5, 0))</f>
        <v>0</v>
      </c>
      <c r="R8452">
        <f>IF(O8452&gt;0, 0, IF(Q8451&gt;-O8452, 0, -O8452 - Q8451*Variables!$B$5))</f>
        <v>5.1190846294166876</v>
      </c>
      <c r="S8452">
        <f t="shared" si="796"/>
        <v>0.95307117630479898</v>
      </c>
      <c r="T8452">
        <f t="shared" si="797"/>
        <v>0</v>
      </c>
    </row>
    <row r="8453" spans="1:20" x14ac:dyDescent="0.3">
      <c r="A8453" s="3">
        <f t="shared" si="792"/>
        <v>43453</v>
      </c>
      <c r="B8453">
        <v>12</v>
      </c>
      <c r="C8453">
        <v>19</v>
      </c>
      <c r="D8453">
        <v>4</v>
      </c>
      <c r="E8453">
        <v>1</v>
      </c>
      <c r="F8453" s="1">
        <f>VLOOKUP(A8453,Weather!$A$1:$E$366, 5)</f>
        <v>9.4339622641509482E-2</v>
      </c>
      <c r="G8453" s="1">
        <f>VLOOKUP(D8453, Winter!$A$1:$E$25, 2)</f>
        <v>308.82074789439099</v>
      </c>
      <c r="H8453" s="1">
        <f>VLOOKUP(D8453, Winter!$A$1:$E$25, 3)</f>
        <v>281.81818181818198</v>
      </c>
      <c r="I8453" s="1">
        <f>VLOOKUP(D8453, Winter!$A$1:$E$25, 5)</f>
        <v>285.04672897196201</v>
      </c>
      <c r="J8453" s="1">
        <f t="shared" si="793"/>
        <v>284.36559371216396</v>
      </c>
      <c r="K8453" s="47">
        <f t="shared" si="794"/>
        <v>5.3199183153829344</v>
      </c>
      <c r="L8453" s="48">
        <f>Solar!K8470/1000*Variables!$B$3</f>
        <v>0</v>
      </c>
      <c r="M8453" s="1">
        <f>IF(E8453=1, VLOOKUP(D8453, Sheet1!$E$2:$G$26, 2), Sheet1!$G$3)</f>
        <v>0.18618000000000001</v>
      </c>
      <c r="N8453" s="1">
        <f>'Electricity Rates'!$J$3</f>
        <v>0.19270000000000001</v>
      </c>
      <c r="O8453" s="145">
        <f>L8453-K8453</f>
        <v>-5.3199183153829344</v>
      </c>
      <c r="P8453">
        <f t="shared" si="795"/>
        <v>1.0251482593742915</v>
      </c>
      <c r="Q8453">
        <f>IF(O8453&gt;0, IF(Q8452+O8453*Variables!$B$5&lt;Variables!$B$4, Q8452+O8453*Variables!$B$5, Variables!$B$4), IF(Q8452&gt;-O8453, Q8452+O8453/Variables!$B$5, 0))</f>
        <v>0</v>
      </c>
      <c r="R8453">
        <f>IF(O8453&gt;0, 0, IF(Q8452&gt;-O8453, 0, -O8453 - Q8452*Variables!$B$5))</f>
        <v>5.3199183153829344</v>
      </c>
      <c r="S8453">
        <f t="shared" si="796"/>
        <v>0.99046239195799479</v>
      </c>
      <c r="T8453">
        <f t="shared" si="797"/>
        <v>0</v>
      </c>
    </row>
    <row r="8454" spans="1:20" x14ac:dyDescent="0.3">
      <c r="A8454" s="3">
        <f t="shared" si="792"/>
        <v>43453</v>
      </c>
      <c r="B8454">
        <v>12</v>
      </c>
      <c r="C8454">
        <v>19</v>
      </c>
      <c r="D8454">
        <v>5</v>
      </c>
      <c r="E8454">
        <v>1</v>
      </c>
      <c r="F8454" s="1">
        <f>VLOOKUP(A8454,Weather!$A$1:$E$366, 5)</f>
        <v>9.4339622641509482E-2</v>
      </c>
      <c r="G8454" s="1">
        <f>VLOOKUP(D8454, Winter!$A$1:$E$25, 2)</f>
        <v>308.63160471300301</v>
      </c>
      <c r="H8454" s="1">
        <f>VLOOKUP(D8454, Winter!$A$1:$E$25, 3)</f>
        <v>300</v>
      </c>
      <c r="I8454" s="1">
        <f>VLOOKUP(D8454, Winter!$A$1:$E$25, 5)</f>
        <v>303.73831775700899</v>
      </c>
      <c r="J8454" s="1">
        <f t="shared" si="793"/>
        <v>300.81430233141538</v>
      </c>
      <c r="K8454" s="47">
        <f t="shared" si="794"/>
        <v>5.6276411488862248</v>
      </c>
      <c r="L8454" s="48">
        <f>Solar!K8471/1000*Variables!$B$3</f>
        <v>0</v>
      </c>
      <c r="M8454" s="1">
        <f>IF(E8454=1, VLOOKUP(D8454, Sheet1!$E$2:$G$26, 2), Sheet1!$G$3)</f>
        <v>0.18618000000000001</v>
      </c>
      <c r="N8454" s="1">
        <f>'Electricity Rates'!$J$3</f>
        <v>0.19270000000000001</v>
      </c>
      <c r="O8454" s="145">
        <f>L8454-K8454</f>
        <v>-5.6276411488862248</v>
      </c>
      <c r="P8454">
        <f t="shared" si="795"/>
        <v>1.0844464493903756</v>
      </c>
      <c r="Q8454">
        <f>IF(O8454&gt;0, IF(Q8453+O8454*Variables!$B$5&lt;Variables!$B$4, Q8453+O8454*Variables!$B$5, Variables!$B$4), IF(Q8453&gt;-O8454, Q8453+O8454/Variables!$B$5, 0))</f>
        <v>0</v>
      </c>
      <c r="R8454">
        <f>IF(O8454&gt;0, 0, IF(Q8453&gt;-O8454, 0, -O8454 - Q8453*Variables!$B$5))</f>
        <v>5.6276411488862248</v>
      </c>
      <c r="S8454">
        <f t="shared" si="796"/>
        <v>1.0477542290996373</v>
      </c>
      <c r="T8454">
        <f t="shared" si="797"/>
        <v>0</v>
      </c>
    </row>
    <row r="8455" spans="1:20" x14ac:dyDescent="0.3">
      <c r="A8455" s="3">
        <f t="shared" si="792"/>
        <v>43453</v>
      </c>
      <c r="B8455">
        <v>12</v>
      </c>
      <c r="C8455">
        <v>19</v>
      </c>
      <c r="D8455">
        <v>6</v>
      </c>
      <c r="E8455">
        <v>1</v>
      </c>
      <c r="F8455" s="1">
        <f>VLOOKUP(A8455,Weather!$A$1:$E$366, 5)</f>
        <v>9.4339622641509482E-2</v>
      </c>
      <c r="G8455" s="1">
        <f>VLOOKUP(D8455, Winter!$A$1:$E$25, 2)</f>
        <v>331.81818181818198</v>
      </c>
      <c r="H8455" s="1">
        <f>VLOOKUP(D8455, Winter!$A$1:$E$25, 3)</f>
        <v>317.955250948497</v>
      </c>
      <c r="I8455" s="1">
        <f>VLOOKUP(D8455, Winter!$A$1:$E$25, 5)</f>
        <v>322.42990654205602</v>
      </c>
      <c r="J8455" s="1">
        <f t="shared" si="793"/>
        <v>319.26307461544843</v>
      </c>
      <c r="K8455" s="47">
        <f t="shared" si="794"/>
        <v>5.9727812211746469</v>
      </c>
      <c r="L8455" s="48">
        <f>Solar!K8472/1000*Variables!$B$3</f>
        <v>0</v>
      </c>
      <c r="M8455" s="1">
        <f>IF(E8455=1, VLOOKUP(D8455, Sheet1!$E$2:$G$26, 2), Sheet1!$G$3)</f>
        <v>0.18618000000000001</v>
      </c>
      <c r="N8455" s="1">
        <f>'Electricity Rates'!$J$3</f>
        <v>0.19270000000000001</v>
      </c>
      <c r="O8455" s="145">
        <f>L8455-K8455</f>
        <v>-5.9727812211746469</v>
      </c>
      <c r="P8455">
        <f t="shared" si="795"/>
        <v>1.1509549413203546</v>
      </c>
      <c r="Q8455">
        <f>IF(O8455&gt;0, IF(Q8454+O8455*Variables!$B$5&lt;Variables!$B$4, Q8454+O8455*Variables!$B$5, Variables!$B$4), IF(Q8454&gt;-O8455, Q8454+O8455/Variables!$B$5, 0))</f>
        <v>0</v>
      </c>
      <c r="R8455">
        <f>IF(O8455&gt;0, 0, IF(Q8454&gt;-O8455, 0, -O8455 - Q8454*Variables!$B$5))</f>
        <v>5.9727812211746469</v>
      </c>
      <c r="S8455">
        <f t="shared" si="796"/>
        <v>1.1120124077582958</v>
      </c>
      <c r="T8455">
        <f t="shared" si="797"/>
        <v>0</v>
      </c>
    </row>
    <row r="8456" spans="1:20" x14ac:dyDescent="0.3">
      <c r="A8456" s="3">
        <f t="shared" si="792"/>
        <v>43453</v>
      </c>
      <c r="B8456">
        <v>12</v>
      </c>
      <c r="C8456">
        <v>19</v>
      </c>
      <c r="D8456">
        <v>7</v>
      </c>
      <c r="E8456">
        <v>1</v>
      </c>
      <c r="F8456" s="1">
        <f>VLOOKUP(A8456,Weather!$A$1:$E$366, 5)</f>
        <v>9.4339622641509482E-2</v>
      </c>
      <c r="G8456" s="1">
        <f>VLOOKUP(D8456, Winter!$A$1:$E$25, 2)</f>
        <v>445.45454545454498</v>
      </c>
      <c r="H8456" s="1">
        <f>VLOOKUP(D8456, Winter!$A$1:$E$25, 3)</f>
        <v>393.94630558862502</v>
      </c>
      <c r="I8456" s="1">
        <f>VLOOKUP(D8456, Winter!$A$1:$E$25, 5)</f>
        <v>313.08411214953298</v>
      </c>
      <c r="J8456" s="1">
        <f t="shared" si="793"/>
        <v>398.80557350050429</v>
      </c>
      <c r="K8456" s="47">
        <f t="shared" si="794"/>
        <v>7.4608641891101399</v>
      </c>
      <c r="L8456" s="48">
        <f>Solar!K8473/1000*Variables!$B$3</f>
        <v>0</v>
      </c>
      <c r="M8456" s="1">
        <f>IF(E8456=1, VLOOKUP(D8456, Sheet1!$E$2:$G$26, 2), Sheet1!$G$3)</f>
        <v>0.18618000000000001</v>
      </c>
      <c r="N8456" s="1">
        <f>'Electricity Rates'!$J$3</f>
        <v>0.19270000000000001</v>
      </c>
      <c r="O8456" s="145">
        <f>L8456-K8456</f>
        <v>-7.4608641891101399</v>
      </c>
      <c r="P8456">
        <f t="shared" si="795"/>
        <v>1.4377085292415241</v>
      </c>
      <c r="Q8456">
        <f>IF(O8456&gt;0, IF(Q8455+O8456*Variables!$B$5&lt;Variables!$B$4, Q8455+O8456*Variables!$B$5, Variables!$B$4), IF(Q8455&gt;-O8456, Q8455+O8456/Variables!$B$5, 0))</f>
        <v>0</v>
      </c>
      <c r="R8456">
        <f>IF(O8456&gt;0, 0, IF(Q8455&gt;-O8456, 0, -O8456 - Q8455*Variables!$B$5))</f>
        <v>7.4608641891101399</v>
      </c>
      <c r="S8456">
        <f t="shared" si="796"/>
        <v>1.389063694728526</v>
      </c>
      <c r="T8456">
        <f t="shared" si="797"/>
        <v>0</v>
      </c>
    </row>
    <row r="8457" spans="1:20" x14ac:dyDescent="0.3">
      <c r="A8457" s="3">
        <f t="shared" si="792"/>
        <v>43453</v>
      </c>
      <c r="B8457">
        <v>12</v>
      </c>
      <c r="C8457">
        <v>19</v>
      </c>
      <c r="D8457">
        <v>8</v>
      </c>
      <c r="E8457">
        <v>1</v>
      </c>
      <c r="F8457" s="1">
        <f>VLOOKUP(A8457,Weather!$A$1:$E$366, 5)</f>
        <v>9.4339622641509482E-2</v>
      </c>
      <c r="G8457" s="1">
        <f>VLOOKUP(D8457, Winter!$A$1:$E$25, 2)</f>
        <v>654.54545454545405</v>
      </c>
      <c r="H8457" s="1">
        <f>VLOOKUP(D8457, Winter!$A$1:$E$25, 3)</f>
        <v>498.50910668787998</v>
      </c>
      <c r="I8457" s="1">
        <f>VLOOKUP(D8457, Winter!$A$1:$E$25, 5)</f>
        <v>294.39252336448601</v>
      </c>
      <c r="J8457" s="1">
        <f t="shared" si="793"/>
        <v>513.22951686312285</v>
      </c>
      <c r="K8457" s="47">
        <f t="shared" si="794"/>
        <v>9.60151005300213</v>
      </c>
      <c r="L8457" s="48">
        <f>Solar!K8474/1000*Variables!$B$3</f>
        <v>0.57990000000000008</v>
      </c>
      <c r="M8457" s="1">
        <f>IF(E8457=1, VLOOKUP(D8457, Sheet1!$E$2:$G$26, 2), Sheet1!$G$3)</f>
        <v>0.18618000000000001</v>
      </c>
      <c r="N8457" s="1">
        <f>'Electricity Rates'!$J$3</f>
        <v>0.19270000000000001</v>
      </c>
      <c r="O8457" s="145">
        <f>L8457-K8457</f>
        <v>-9.0216100530021297</v>
      </c>
      <c r="P8457">
        <f t="shared" si="795"/>
        <v>1.8502109872135106</v>
      </c>
      <c r="Q8457">
        <f>IF(O8457&gt;0, IF(Q8456+O8457*Variables!$B$5&lt;Variables!$B$4, Q8456+O8457*Variables!$B$5, Variables!$B$4), IF(Q8456&gt;-O8457, Q8456+O8457/Variables!$B$5, 0))</f>
        <v>0</v>
      </c>
      <c r="R8457">
        <f>IF(O8457&gt;0, 0, IF(Q8456&gt;-O8457, 0, -O8457 - Q8456*Variables!$B$5))</f>
        <v>9.0216100530021297</v>
      </c>
      <c r="S8457">
        <f t="shared" si="796"/>
        <v>1.6796433596679365</v>
      </c>
      <c r="T8457">
        <f t="shared" si="797"/>
        <v>0</v>
      </c>
    </row>
    <row r="8458" spans="1:20" x14ac:dyDescent="0.3">
      <c r="A8458" s="3">
        <f t="shared" si="792"/>
        <v>43453</v>
      </c>
      <c r="B8458">
        <v>12</v>
      </c>
      <c r="C8458">
        <v>19</v>
      </c>
      <c r="D8458">
        <v>9</v>
      </c>
      <c r="E8458">
        <v>1</v>
      </c>
      <c r="F8458" s="1">
        <f>VLOOKUP(A8458,Weather!$A$1:$E$366, 5)</f>
        <v>9.4339622641509482E-2</v>
      </c>
      <c r="G8458" s="1">
        <f>VLOOKUP(D8458, Winter!$A$1:$E$25, 2)</f>
        <v>801.59817351598099</v>
      </c>
      <c r="H8458" s="1">
        <f>VLOOKUP(D8458, Winter!$A$1:$E$25, 3)</f>
        <v>564.97068280688404</v>
      </c>
      <c r="I8458" s="1">
        <f>VLOOKUP(D8458, Winter!$A$1:$E$25, 5)</f>
        <v>313.08411214953298</v>
      </c>
      <c r="J8458" s="1">
        <f t="shared" si="793"/>
        <v>587.29403098698754</v>
      </c>
      <c r="K8458" s="47">
        <f t="shared" si="794"/>
        <v>10.98711075125788</v>
      </c>
      <c r="L8458" s="48">
        <f>Solar!K8475/1000*Variables!$B$3</f>
        <v>10.381350000000001</v>
      </c>
      <c r="M8458" s="1">
        <f>IF(E8458=1, VLOOKUP(D8458, Sheet1!$E$2:$G$26, 2), Sheet1!$G$3)</f>
        <v>0.20441999999999999</v>
      </c>
      <c r="N8458" s="1">
        <f>'Electricity Rates'!$J$3</f>
        <v>0.19270000000000001</v>
      </c>
      <c r="O8458" s="145">
        <f>L8458-K8458</f>
        <v>-0.60576075125787909</v>
      </c>
      <c r="P8458">
        <f t="shared" si="795"/>
        <v>2.1172162417673936</v>
      </c>
      <c r="Q8458">
        <f>IF(O8458&gt;0, IF(Q8457+O8458*Variables!$B$5&lt;Variables!$B$4, Q8457+O8458*Variables!$B$5, Variables!$B$4), IF(Q8457&gt;-O8458, Q8457+O8458/Variables!$B$5, 0))</f>
        <v>0</v>
      </c>
      <c r="R8458">
        <f>IF(O8458&gt;0, 0, IF(Q8457&gt;-O8458, 0, -O8458 - Q8457*Variables!$B$5))</f>
        <v>0.60576075125787909</v>
      </c>
      <c r="S8458">
        <f t="shared" si="796"/>
        <v>0.12382961277213564</v>
      </c>
      <c r="T8458">
        <f t="shared" si="797"/>
        <v>0</v>
      </c>
    </row>
    <row r="8459" spans="1:20" x14ac:dyDescent="0.3">
      <c r="A8459" s="3">
        <f t="shared" si="792"/>
        <v>43453</v>
      </c>
      <c r="B8459">
        <v>12</v>
      </c>
      <c r="C8459">
        <v>19</v>
      </c>
      <c r="D8459">
        <v>10</v>
      </c>
      <c r="E8459">
        <v>1</v>
      </c>
      <c r="F8459" s="1">
        <f>VLOOKUP(A8459,Weather!$A$1:$E$366, 5)</f>
        <v>9.4339622641509482E-2</v>
      </c>
      <c r="G8459" s="1">
        <f>VLOOKUP(D8459, Winter!$A$1:$E$25, 2)</f>
        <v>929.05770029057601</v>
      </c>
      <c r="H8459" s="1">
        <f>VLOOKUP(D8459, Winter!$A$1:$E$25, 3)</f>
        <v>583.82380756350199</v>
      </c>
      <c r="I8459" s="1">
        <f>VLOOKUP(D8459, Winter!$A$1:$E$25, 5)</f>
        <v>331.77570093457899</v>
      </c>
      <c r="J8459" s="1">
        <f t="shared" si="793"/>
        <v>616.39304272643346</v>
      </c>
      <c r="K8459" s="47">
        <f t="shared" si="794"/>
        <v>11.531495757514705</v>
      </c>
      <c r="L8459" s="48">
        <f>Solar!K8476/1000*Variables!$B$3</f>
        <v>13.919300000000002</v>
      </c>
      <c r="M8459" s="1">
        <f>IF(E8459=1, VLOOKUP(D8459, Sheet1!$E$2:$G$26, 2), Sheet1!$G$3)</f>
        <v>0.20441999999999999</v>
      </c>
      <c r="N8459" s="1">
        <f>'Electricity Rates'!$J$3</f>
        <v>0.19270000000000001</v>
      </c>
      <c r="O8459" s="145">
        <f>L8459-K8459</f>
        <v>2.3878042424852968</v>
      </c>
      <c r="P8459">
        <f t="shared" si="795"/>
        <v>2.2221192324730836</v>
      </c>
      <c r="Q8459">
        <f>IF(O8459&gt;0, IF(Q8458+O8459*Variables!$B$5&lt;Variables!$B$4, Q8458+O8459*Variables!$B$5, Variables!$B$4), IF(Q8458&gt;-O8459, Q8458+O8459/Variables!$B$5, 0))</f>
        <v>2.244535987936179</v>
      </c>
      <c r="R8459">
        <f>IF(O8459&gt;0, 0, IF(Q8458&gt;-O8459, 0, -O8459 - Q8458*Variables!$B$5))</f>
        <v>0</v>
      </c>
      <c r="S8459">
        <f t="shared" si="796"/>
        <v>0</v>
      </c>
      <c r="T8459">
        <f t="shared" si="797"/>
        <v>0</v>
      </c>
    </row>
    <row r="8460" spans="1:20" x14ac:dyDescent="0.3">
      <c r="A8460" s="3">
        <f t="shared" si="792"/>
        <v>43453</v>
      </c>
      <c r="B8460">
        <v>12</v>
      </c>
      <c r="C8460">
        <v>19</v>
      </c>
      <c r="D8460">
        <v>11</v>
      </c>
      <c r="E8460">
        <v>1</v>
      </c>
      <c r="F8460" s="1">
        <f>VLOOKUP(A8460,Weather!$A$1:$E$366, 5)</f>
        <v>9.4339622641509482E-2</v>
      </c>
      <c r="G8460" s="1">
        <f>VLOOKUP(D8460, Winter!$A$1:$E$25, 2)</f>
        <v>1001.98733914487</v>
      </c>
      <c r="H8460" s="1">
        <f>VLOOKUP(D8460, Winter!$A$1:$E$25, 3)</f>
        <v>602.66024321587895</v>
      </c>
      <c r="I8460" s="1">
        <f>VLOOKUP(D8460, Winter!$A$1:$E$25, 5)</f>
        <v>331.77570093457899</v>
      </c>
      <c r="J8460" s="1">
        <f t="shared" si="793"/>
        <v>640.33261075634982</v>
      </c>
      <c r="K8460" s="47">
        <f t="shared" si="794"/>
        <v>11.979357767690304</v>
      </c>
      <c r="L8460" s="48">
        <f>Solar!K8477/1000*Variables!$B$3</f>
        <v>23.883800000000001</v>
      </c>
      <c r="M8460" s="1">
        <f>IF(E8460=1, VLOOKUP(D8460, Sheet1!$E$2:$G$26, 2), Sheet1!$G$3)</f>
        <v>0.20441999999999999</v>
      </c>
      <c r="N8460" s="1">
        <f>'Electricity Rates'!$J$3</f>
        <v>0.19270000000000001</v>
      </c>
      <c r="O8460" s="145">
        <f>L8460-K8460</f>
        <v>11.904442232309696</v>
      </c>
      <c r="P8460">
        <f t="shared" si="795"/>
        <v>2.308422241833922</v>
      </c>
      <c r="Q8460">
        <f>IF(O8460&gt;0, IF(Q8459+O8460*Variables!$B$5&lt;Variables!$B$4, Q8459+O8460*Variables!$B$5, Variables!$B$4), IF(Q8459&gt;-O8460, Q8459+O8460/Variables!$B$5, 0))</f>
        <v>13.434711686307292</v>
      </c>
      <c r="R8460">
        <f>IF(O8460&gt;0, 0, IF(Q8459&gt;-O8460, 0, -O8460 - Q8459*Variables!$B$5))</f>
        <v>0</v>
      </c>
      <c r="S8460">
        <f t="shared" si="796"/>
        <v>0</v>
      </c>
      <c r="T8460">
        <f t="shared" si="797"/>
        <v>0</v>
      </c>
    </row>
    <row r="8461" spans="1:20" x14ac:dyDescent="0.3">
      <c r="A8461" s="3">
        <f t="shared" si="792"/>
        <v>43453</v>
      </c>
      <c r="B8461">
        <v>12</v>
      </c>
      <c r="C8461">
        <v>19</v>
      </c>
      <c r="D8461">
        <v>12</v>
      </c>
      <c r="E8461">
        <v>1</v>
      </c>
      <c r="F8461" s="1">
        <f>VLOOKUP(A8461,Weather!$A$1:$E$366, 5)</f>
        <v>9.4339622641509482E-2</v>
      </c>
      <c r="G8461" s="1">
        <f>VLOOKUP(D8461, Winter!$A$1:$E$25, 2)</f>
        <v>1020.36633457866</v>
      </c>
      <c r="H8461" s="1">
        <f>VLOOKUP(D8461, Winter!$A$1:$E$25, 3)</f>
        <v>602.46553699974402</v>
      </c>
      <c r="I8461" s="1">
        <f>VLOOKUP(D8461, Winter!$A$1:$E$25, 5)</f>
        <v>327.10280373831802</v>
      </c>
      <c r="J8461" s="1">
        <f t="shared" si="793"/>
        <v>641.89014054492475</v>
      </c>
      <c r="K8461" s="47">
        <f t="shared" si="794"/>
        <v>12.00849607215544</v>
      </c>
      <c r="L8461" s="48">
        <f>Solar!K8478/1000*Variables!$B$3</f>
        <v>26.33005</v>
      </c>
      <c r="M8461" s="1">
        <f>IF(E8461=1, VLOOKUP(D8461, Sheet1!$E$2:$G$26, 2), Sheet1!$G$3)</f>
        <v>0.20441999999999999</v>
      </c>
      <c r="N8461" s="1">
        <f>'Electricity Rates'!$J$3</f>
        <v>0.19270000000000001</v>
      </c>
      <c r="O8461" s="145">
        <f>L8461-K8461</f>
        <v>14.32155392784456</v>
      </c>
      <c r="P8461">
        <f t="shared" si="795"/>
        <v>2.3140371931043533</v>
      </c>
      <c r="Q8461">
        <f>IF(O8461&gt;0, IF(Q8460+O8461*Variables!$B$5&lt;Variables!$B$4, Q8460+O8461*Variables!$B$5, Variables!$B$4), IF(Q8460&gt;-O8461, Q8460+O8461/Variables!$B$5, 0))</f>
        <v>26.896972378481177</v>
      </c>
      <c r="R8461">
        <f>IF(O8461&gt;0, 0, IF(Q8460&gt;-O8461, 0, -O8461 - Q8460*Variables!$B$5))</f>
        <v>0</v>
      </c>
      <c r="S8461">
        <f t="shared" si="796"/>
        <v>0</v>
      </c>
      <c r="T8461">
        <f t="shared" si="797"/>
        <v>0</v>
      </c>
    </row>
    <row r="8462" spans="1:20" x14ac:dyDescent="0.3">
      <c r="A8462" s="3">
        <f t="shared" si="792"/>
        <v>43453</v>
      </c>
      <c r="B8462">
        <v>12</v>
      </c>
      <c r="C8462">
        <v>19</v>
      </c>
      <c r="D8462">
        <v>13</v>
      </c>
      <c r="E8462">
        <v>1</v>
      </c>
      <c r="F8462" s="1">
        <f>VLOOKUP(A8462,Weather!$A$1:$E$366, 5)</f>
        <v>9.4339622641509482E-2</v>
      </c>
      <c r="G8462" s="1">
        <f>VLOOKUP(D8462, Winter!$A$1:$E$25, 2)</f>
        <v>1065.99730178497</v>
      </c>
      <c r="H8462" s="1">
        <f>VLOOKUP(D8462, Winter!$A$1:$E$25, 3)</f>
        <v>611.78362020049099</v>
      </c>
      <c r="I8462" s="1">
        <f>VLOOKUP(D8462, Winter!$A$1:$E$25, 5)</f>
        <v>322.42990654205602</v>
      </c>
      <c r="J8462" s="1">
        <f t="shared" si="793"/>
        <v>654.63396751978144</v>
      </c>
      <c r="K8462" s="47">
        <f t="shared" si="794"/>
        <v>12.246907891414541</v>
      </c>
      <c r="L8462" s="48">
        <f>Solar!K8479/1000*Variables!$B$3</f>
        <v>20.03125</v>
      </c>
      <c r="M8462" s="1">
        <f>IF(E8462=1, VLOOKUP(D8462, Sheet1!$E$2:$G$26, 2), Sheet1!$G$3)</f>
        <v>0.20441999999999999</v>
      </c>
      <c r="N8462" s="1">
        <f>'Electricity Rates'!$J$3</f>
        <v>0.19270000000000001</v>
      </c>
      <c r="O8462" s="145">
        <f>L8462-K8462</f>
        <v>7.7843421085854594</v>
      </c>
      <c r="P8462">
        <f t="shared" si="795"/>
        <v>2.3599791506755823</v>
      </c>
      <c r="Q8462">
        <f>IF(O8462&gt;0, IF(Q8461+O8462*Variables!$B$5&lt;Variables!$B$4, Q8461+O8462*Variables!$B$5, Variables!$B$4), IF(Q8461&gt;-O8462, Q8461+O8462/Variables!$B$5, 0))</f>
        <v>34.21425396055151</v>
      </c>
      <c r="R8462">
        <f>IF(O8462&gt;0, 0, IF(Q8461&gt;-O8462, 0, -O8462 - Q8461*Variables!$B$5))</f>
        <v>0</v>
      </c>
      <c r="S8462">
        <f t="shared" si="796"/>
        <v>0</v>
      </c>
      <c r="T8462">
        <f t="shared" si="797"/>
        <v>0</v>
      </c>
    </row>
    <row r="8463" spans="1:20" x14ac:dyDescent="0.3">
      <c r="A8463" s="3">
        <f t="shared" si="792"/>
        <v>43453</v>
      </c>
      <c r="B8463">
        <v>12</v>
      </c>
      <c r="C8463">
        <v>19</v>
      </c>
      <c r="D8463">
        <v>14</v>
      </c>
      <c r="E8463">
        <v>1</v>
      </c>
      <c r="F8463" s="1">
        <f>VLOOKUP(A8463,Weather!$A$1:$E$366, 5)</f>
        <v>9.4339622641509482E-2</v>
      </c>
      <c r="G8463" s="1">
        <f>VLOOKUP(D8463, Winter!$A$1:$E$25, 2)</f>
        <v>1084.3762972187601</v>
      </c>
      <c r="H8463" s="1">
        <f>VLOOKUP(D8463, Winter!$A$1:$E$25, 3)</f>
        <v>611.59447701910301</v>
      </c>
      <c r="I8463" s="1">
        <f>VLOOKUP(D8463, Winter!$A$1:$E$25, 5)</f>
        <v>303.73831775700899</v>
      </c>
      <c r="J8463" s="1">
        <f t="shared" si="793"/>
        <v>656.19653552850468</v>
      </c>
      <c r="K8463" s="47">
        <f t="shared" si="794"/>
        <v>12.27614045102248</v>
      </c>
      <c r="L8463" s="48">
        <f>Solar!K8480/1000*Variables!$B$3</f>
        <v>19.027000000000001</v>
      </c>
      <c r="M8463" s="1">
        <f>IF(E8463=1, VLOOKUP(D8463, Sheet1!$E$2:$G$26, 2), Sheet1!$G$3)</f>
        <v>0.20441999999999999</v>
      </c>
      <c r="N8463" s="1">
        <f>'Electricity Rates'!$J$3</f>
        <v>0.19270000000000001</v>
      </c>
      <c r="O8463" s="145">
        <f>L8463-K8463</f>
        <v>6.7508595489775214</v>
      </c>
      <c r="P8463">
        <f t="shared" si="795"/>
        <v>2.3656122649120319</v>
      </c>
      <c r="Q8463">
        <f>IF(O8463&gt;0, IF(Q8462+O8463*Variables!$B$5&lt;Variables!$B$4, Q8462+O8463*Variables!$B$5, Variables!$B$4), IF(Q8462&gt;-O8463, Q8462+O8463/Variables!$B$5, 0))</f>
        <v>40.56006193659038</v>
      </c>
      <c r="R8463">
        <f>IF(O8463&gt;0, 0, IF(Q8462&gt;-O8463, 0, -O8463 - Q8462*Variables!$B$5))</f>
        <v>0</v>
      </c>
      <c r="S8463">
        <f t="shared" si="796"/>
        <v>0</v>
      </c>
      <c r="T8463">
        <f t="shared" si="797"/>
        <v>0</v>
      </c>
    </row>
    <row r="8464" spans="1:20" x14ac:dyDescent="0.3">
      <c r="A8464" s="3">
        <f t="shared" si="792"/>
        <v>43453</v>
      </c>
      <c r="B8464">
        <v>12</v>
      </c>
      <c r="C8464">
        <v>19</v>
      </c>
      <c r="D8464">
        <v>15</v>
      </c>
      <c r="E8464">
        <v>1</v>
      </c>
      <c r="F8464" s="1">
        <f>VLOOKUP(A8464,Weather!$A$1:$E$366, 5)</f>
        <v>9.4339622641509482E-2</v>
      </c>
      <c r="G8464" s="1">
        <f>VLOOKUP(D8464, Winter!$A$1:$E$25, 2)</f>
        <v>1093.6540058115399</v>
      </c>
      <c r="H8464" s="1">
        <f>VLOOKUP(D8464, Winter!$A$1:$E$25, 3)</f>
        <v>601.87029228184497</v>
      </c>
      <c r="I8464" s="1">
        <f>VLOOKUP(D8464, Winter!$A$1:$E$25, 5)</f>
        <v>271.02803738317698</v>
      </c>
      <c r="J8464" s="1">
        <f t="shared" si="793"/>
        <v>648.2649822374766</v>
      </c>
      <c r="K8464" s="47">
        <f t="shared" si="794"/>
        <v>12.127756762716341</v>
      </c>
      <c r="L8464" s="48">
        <f>Solar!K8481/1000*Variables!$B$3</f>
        <v>9.8242999999999991</v>
      </c>
      <c r="M8464" s="1">
        <f>IF(E8464=1, VLOOKUP(D8464, Sheet1!$E$2:$G$26, 2), Sheet1!$G$3)</f>
        <v>0.20441999999999999</v>
      </c>
      <c r="N8464" s="1">
        <f>'Electricity Rates'!$J$3</f>
        <v>0.19270000000000001</v>
      </c>
      <c r="O8464" s="145">
        <f>L8464-K8464</f>
        <v>-2.3034567627163423</v>
      </c>
      <c r="P8464">
        <f t="shared" si="795"/>
        <v>2.3370187281754391</v>
      </c>
      <c r="Q8464">
        <f>IF(O8464&gt;0, IF(Q8463+O8464*Variables!$B$5&lt;Variables!$B$4, Q8463+O8464*Variables!$B$5, Variables!$B$4), IF(Q8463&gt;-O8464, Q8463+O8464/Variables!$B$5, 0))</f>
        <v>38.109576018807033</v>
      </c>
      <c r="R8464">
        <f>IF(O8464&gt;0, 0, IF(Q8463&gt;-O8464, 0, -O8464 - Q8463*Variables!$B$5))</f>
        <v>0</v>
      </c>
      <c r="S8464">
        <f t="shared" si="796"/>
        <v>0</v>
      </c>
      <c r="T8464">
        <f t="shared" si="797"/>
        <v>0</v>
      </c>
    </row>
    <row r="8465" spans="1:20" x14ac:dyDescent="0.3">
      <c r="A8465" s="3">
        <f t="shared" si="792"/>
        <v>43453</v>
      </c>
      <c r="B8465">
        <v>12</v>
      </c>
      <c r="C8465">
        <v>19</v>
      </c>
      <c r="D8465">
        <v>16</v>
      </c>
      <c r="E8465">
        <v>1</v>
      </c>
      <c r="F8465" s="1">
        <f>VLOOKUP(A8465,Weather!$A$1:$E$366, 5)</f>
        <v>9.4339622641509482E-2</v>
      </c>
      <c r="G8465" s="1">
        <f>VLOOKUP(D8465, Winter!$A$1:$E$25, 2)</f>
        <v>1039.2953507679499</v>
      </c>
      <c r="H8465" s="1">
        <f>VLOOKUP(D8465, Winter!$A$1:$E$25, 3)</f>
        <v>558.82352941176396</v>
      </c>
      <c r="I8465" s="1">
        <f>VLOOKUP(D8465, Winter!$A$1:$E$25, 5)</f>
        <v>252.336448598131</v>
      </c>
      <c r="J8465" s="1">
        <f t="shared" si="793"/>
        <v>604.15105972838535</v>
      </c>
      <c r="K8465" s="47">
        <f t="shared" si="794"/>
        <v>11.302472447353475</v>
      </c>
      <c r="L8465" s="48">
        <f>Solar!K8482/1000*Variables!$B$3</f>
        <v>6.8213999999999997</v>
      </c>
      <c r="M8465" s="1">
        <f>IF(E8465=1, VLOOKUP(D8465, Sheet1!$E$2:$G$26, 2), Sheet1!$G$3)</f>
        <v>0.20441999999999999</v>
      </c>
      <c r="N8465" s="1">
        <f>'Electricity Rates'!$J$3</f>
        <v>0.19270000000000001</v>
      </c>
      <c r="O8465" s="145">
        <f>L8465-K8465</f>
        <v>-4.4810724473534753</v>
      </c>
      <c r="P8465">
        <f t="shared" si="795"/>
        <v>2.1779864406050149</v>
      </c>
      <c r="Q8465">
        <f>IF(O8465&gt;0, IF(Q8464+O8465*Variables!$B$5&lt;Variables!$B$4, Q8464+O8465*Variables!$B$5, Variables!$B$4), IF(Q8464&gt;-O8465, Q8464+O8465/Variables!$B$5, 0))</f>
        <v>33.342477670558651</v>
      </c>
      <c r="R8465">
        <f>IF(O8465&gt;0, 0, IF(Q8464&gt;-O8465, 0, -O8465 - Q8464*Variables!$B$5))</f>
        <v>0</v>
      </c>
      <c r="S8465">
        <f t="shared" si="796"/>
        <v>0</v>
      </c>
      <c r="T8465">
        <f t="shared" si="797"/>
        <v>0</v>
      </c>
    </row>
    <row r="8466" spans="1:20" x14ac:dyDescent="0.3">
      <c r="A8466" s="3">
        <f t="shared" si="792"/>
        <v>43453</v>
      </c>
      <c r="B8466">
        <v>12</v>
      </c>
      <c r="C8466">
        <v>19</v>
      </c>
      <c r="D8466">
        <v>17</v>
      </c>
      <c r="E8466">
        <v>1</v>
      </c>
      <c r="F8466" s="1">
        <f>VLOOKUP(A8466,Weather!$A$1:$E$366, 5)</f>
        <v>9.4339622641509482E-2</v>
      </c>
      <c r="G8466" s="1">
        <f>VLOOKUP(D8466, Winter!$A$1:$E$25, 2)</f>
        <v>889.47696139476898</v>
      </c>
      <c r="H8466" s="1">
        <f>VLOOKUP(D8466, Winter!$A$1:$E$25, 3)</f>
        <v>506.24728802056097</v>
      </c>
      <c r="I8466" s="1">
        <f>VLOOKUP(D8466, Winter!$A$1:$E$25, 5)</f>
        <v>228.971962616822</v>
      </c>
      <c r="J8466" s="1">
        <f t="shared" si="793"/>
        <v>542.40103079171274</v>
      </c>
      <c r="K8466" s="47">
        <f t="shared" si="794"/>
        <v>10.147251431944188</v>
      </c>
      <c r="L8466" s="48">
        <f>Solar!K8483/1000*Variables!$B$3</f>
        <v>2.67815</v>
      </c>
      <c r="M8466" s="1">
        <f>IF(E8466=1, VLOOKUP(D8466, Sheet1!$E$2:$G$26, 2), Sheet1!$G$3)</f>
        <v>0.20441999999999999</v>
      </c>
      <c r="N8466" s="1">
        <f>'Electricity Rates'!$J$3</f>
        <v>0.19270000000000001</v>
      </c>
      <c r="O8466" s="145">
        <f>L8466-K8466</f>
        <v>-7.4691014319441873</v>
      </c>
      <c r="P8466">
        <f t="shared" si="795"/>
        <v>1.9553753509356451</v>
      </c>
      <c r="Q8466">
        <f>IF(O8466&gt;0, IF(Q8465+O8466*Variables!$B$5&lt;Variables!$B$4, Q8465+O8466*Variables!$B$5, Variables!$B$4), IF(Q8465&gt;-O8466, Q8465+O8466/Variables!$B$5, 0))</f>
        <v>25.396625083383984</v>
      </c>
      <c r="R8466">
        <f>IF(O8466&gt;0, 0, IF(Q8465&gt;-O8466, 0, -O8466 - Q8465*Variables!$B$5))</f>
        <v>0</v>
      </c>
      <c r="S8466">
        <f t="shared" si="796"/>
        <v>0</v>
      </c>
      <c r="T8466">
        <f t="shared" si="797"/>
        <v>0</v>
      </c>
    </row>
    <row r="8467" spans="1:20" x14ac:dyDescent="0.3">
      <c r="A8467" s="3">
        <f t="shared" si="792"/>
        <v>43453</v>
      </c>
      <c r="B8467">
        <v>12</v>
      </c>
      <c r="C8467">
        <v>19</v>
      </c>
      <c r="D8467">
        <v>18</v>
      </c>
      <c r="E8467">
        <v>1</v>
      </c>
      <c r="F8467" s="1">
        <f>VLOOKUP(A8467,Weather!$A$1:$E$366, 5)</f>
        <v>9.4339622641509482E-2</v>
      </c>
      <c r="G8467" s="1">
        <f>VLOOKUP(D8467, Winter!$A$1:$E$25, 2)</f>
        <v>689.67932752179297</v>
      </c>
      <c r="H8467" s="1">
        <f>VLOOKUP(D8467, Winter!$A$1:$E$25, 3)</f>
        <v>477.48083534529701</v>
      </c>
      <c r="I8467" s="1">
        <f>VLOOKUP(D8467, Winter!$A$1:$E$25, 5)</f>
        <v>257.009345794392</v>
      </c>
      <c r="J8467" s="1">
        <f t="shared" si="793"/>
        <v>497.49956102232494</v>
      </c>
      <c r="K8467" s="47">
        <f t="shared" si="794"/>
        <v>9.3072336636358095</v>
      </c>
      <c r="L8467" s="48">
        <f>Solar!K8484/1000*Variables!$B$3</f>
        <v>0</v>
      </c>
      <c r="M8467" s="1">
        <f>IF(E8467=1, VLOOKUP(D8467, Sheet1!$E$2:$G$26, 2), Sheet1!$G$3)</f>
        <v>0.20441999999999999</v>
      </c>
      <c r="N8467" s="1">
        <f>'Electricity Rates'!$J$3</f>
        <v>0.19270000000000001</v>
      </c>
      <c r="O8467" s="145">
        <f>L8467-K8467</f>
        <v>-9.3072336636358095</v>
      </c>
      <c r="P8467">
        <f t="shared" si="795"/>
        <v>1.7935039269826205</v>
      </c>
      <c r="Q8467">
        <f>IF(O8467&gt;0, IF(Q8466+O8467*Variables!$B$5&lt;Variables!$B$4, Q8466+O8467*Variables!$B$5, Variables!$B$4), IF(Q8466&gt;-O8467, Q8466+O8467/Variables!$B$5, 0))</f>
        <v>15.495312675260783</v>
      </c>
      <c r="R8467">
        <f>IF(O8467&gt;0, 0, IF(Q8466&gt;-O8467, 0, -O8467 - Q8466*Variables!$B$5))</f>
        <v>0</v>
      </c>
      <c r="S8467">
        <f t="shared" si="796"/>
        <v>0</v>
      </c>
      <c r="T8467">
        <f t="shared" si="797"/>
        <v>0</v>
      </c>
    </row>
    <row r="8468" spans="1:20" x14ac:dyDescent="0.3">
      <c r="A8468" s="3">
        <f t="shared" si="792"/>
        <v>43453</v>
      </c>
      <c r="B8468">
        <v>12</v>
      </c>
      <c r="C8468">
        <v>19</v>
      </c>
      <c r="D8468">
        <v>19</v>
      </c>
      <c r="E8468">
        <v>1</v>
      </c>
      <c r="F8468" s="1">
        <f>VLOOKUP(A8468,Weather!$A$1:$E$366, 5)</f>
        <v>9.4339622641509482E-2</v>
      </c>
      <c r="G8468" s="1">
        <f>VLOOKUP(D8468, Winter!$A$1:$E$25, 2)</f>
        <v>503.50249066002402</v>
      </c>
      <c r="H8468" s="1">
        <f>VLOOKUP(D8468, Winter!$A$1:$E$25, 3)</f>
        <v>367.75553800108997</v>
      </c>
      <c r="I8468" s="1">
        <f>VLOOKUP(D8468, Winter!$A$1:$E$25, 5)</f>
        <v>266.355140186916</v>
      </c>
      <c r="J8468" s="1">
        <f t="shared" si="793"/>
        <v>380.56185428966864</v>
      </c>
      <c r="K8468" s="47">
        <f t="shared" si="794"/>
        <v>7.1195602546100067</v>
      </c>
      <c r="L8468" s="48">
        <f>Solar!K8485/1000*Variables!$B$3</f>
        <v>0</v>
      </c>
      <c r="M8468" s="1">
        <f>IF(E8468=1, VLOOKUP(D8468, Sheet1!$E$2:$G$26, 2), Sheet1!$G$3)</f>
        <v>0.20441999999999999</v>
      </c>
      <c r="N8468" s="1">
        <f>'Electricity Rates'!$J$3</f>
        <v>0.19270000000000001</v>
      </c>
      <c r="O8468" s="145">
        <f>L8468-K8468</f>
        <v>-7.1195602546100067</v>
      </c>
      <c r="P8468">
        <f t="shared" si="795"/>
        <v>1.3719392610633483</v>
      </c>
      <c r="Q8468">
        <f>IF(O8468&gt;0, IF(Q8467+O8468*Variables!$B$5&lt;Variables!$B$4, Q8467+O8468*Variables!$B$5, Variables!$B$4), IF(Q8467&gt;-O8468, Q8467+O8468/Variables!$B$5, 0))</f>
        <v>7.9213124043990728</v>
      </c>
      <c r="R8468">
        <f>IF(O8468&gt;0, 0, IF(Q8467&gt;-O8468, 0, -O8468 - Q8467*Variables!$B$5))</f>
        <v>0</v>
      </c>
      <c r="S8468">
        <f t="shared" si="796"/>
        <v>0</v>
      </c>
      <c r="T8468">
        <f t="shared" si="797"/>
        <v>0</v>
      </c>
    </row>
    <row r="8469" spans="1:20" x14ac:dyDescent="0.3">
      <c r="A8469" s="3">
        <f t="shared" si="792"/>
        <v>43453</v>
      </c>
      <c r="B8469">
        <v>12</v>
      </c>
      <c r="C8469">
        <v>19</v>
      </c>
      <c r="D8469">
        <v>20</v>
      </c>
      <c r="E8469">
        <v>1</v>
      </c>
      <c r="F8469" s="1">
        <f>VLOOKUP(A8469,Weather!$A$1:$E$366, 5)</f>
        <v>9.4339622641509482E-2</v>
      </c>
      <c r="G8469" s="1">
        <f>VLOOKUP(D8469, Winter!$A$1:$E$25, 2)</f>
        <v>385.507471980074</v>
      </c>
      <c r="H8469" s="1">
        <f>VLOOKUP(D8469, Winter!$A$1:$E$25, 3)</f>
        <v>329.45960680470398</v>
      </c>
      <c r="I8469" s="1">
        <f>VLOOKUP(D8469, Winter!$A$1:$E$25, 5)</f>
        <v>275.70093457943898</v>
      </c>
      <c r="J8469" s="1">
        <f t="shared" si="793"/>
        <v>334.74714125521058</v>
      </c>
      <c r="K8469" s="47">
        <f t="shared" si="794"/>
        <v>6.2624575094982617</v>
      </c>
      <c r="L8469" s="48">
        <f>Solar!K8486/1000*Variables!$B$3</f>
        <v>0</v>
      </c>
      <c r="M8469" s="1">
        <f>IF(E8469=1, VLOOKUP(D8469, Sheet1!$E$2:$G$26, 2), Sheet1!$G$3)</f>
        <v>0.20441999999999999</v>
      </c>
      <c r="N8469" s="1">
        <f>'Electricity Rates'!$J$3</f>
        <v>0.19270000000000001</v>
      </c>
      <c r="O8469" s="145">
        <f>L8469-K8469</f>
        <v>-6.2624575094982617</v>
      </c>
      <c r="P8469">
        <f t="shared" si="795"/>
        <v>1.2067755620803151</v>
      </c>
      <c r="Q8469">
        <f>IF(O8469&gt;0, IF(Q8468+O8469*Variables!$B$5&lt;Variables!$B$4, Q8468+O8469*Variables!$B$5, Variables!$B$4), IF(Q8468&gt;-O8469, Q8468+O8469/Variables!$B$5, 0))</f>
        <v>1.2591235645073047</v>
      </c>
      <c r="R8469">
        <f>IF(O8469&gt;0, 0, IF(Q8468&gt;-O8469, 0, -O8469 - Q8468*Variables!$B$5))</f>
        <v>0</v>
      </c>
      <c r="S8469">
        <f t="shared" si="796"/>
        <v>0</v>
      </c>
      <c r="T8469">
        <f t="shared" si="797"/>
        <v>0</v>
      </c>
    </row>
    <row r="8470" spans="1:20" x14ac:dyDescent="0.3">
      <c r="A8470" s="3">
        <f t="shared" si="792"/>
        <v>43453</v>
      </c>
      <c r="B8470">
        <v>12</v>
      </c>
      <c r="C8470">
        <v>19</v>
      </c>
      <c r="D8470">
        <v>21</v>
      </c>
      <c r="E8470">
        <v>1</v>
      </c>
      <c r="F8470" s="1">
        <f>VLOOKUP(A8470,Weather!$A$1:$E$366, 5)</f>
        <v>9.4339622641509482E-2</v>
      </c>
      <c r="G8470" s="1">
        <f>VLOOKUP(D8470, Winter!$A$1:$E$25, 2)</f>
        <v>340.23972602739599</v>
      </c>
      <c r="H8470" s="1">
        <f>VLOOKUP(D8470, Winter!$A$1:$E$25, 3)</f>
        <v>286.390591795636</v>
      </c>
      <c r="I8470" s="1">
        <f>VLOOKUP(D8470, Winter!$A$1:$E$25, 5)</f>
        <v>289.71962616822401</v>
      </c>
      <c r="J8470" s="1">
        <f t="shared" si="793"/>
        <v>291.47069879863221</v>
      </c>
      <c r="K8470" s="47">
        <f t="shared" si="794"/>
        <v>5.4528407909496606</v>
      </c>
      <c r="L8470" s="48">
        <f>Solar!K8487/1000*Variables!$B$3</f>
        <v>0</v>
      </c>
      <c r="M8470" s="1">
        <f>IF(E8470=1, VLOOKUP(D8470, Sheet1!$E$2:$G$26, 2), Sheet1!$G$3)</f>
        <v>0.20441999999999999</v>
      </c>
      <c r="N8470" s="1">
        <f>'Electricity Rates'!$J$3</f>
        <v>0.19270000000000001</v>
      </c>
      <c r="O8470" s="145">
        <f>L8470-K8470</f>
        <v>-5.4528407909496606</v>
      </c>
      <c r="P8470">
        <f t="shared" si="795"/>
        <v>1.0507624204159995</v>
      </c>
      <c r="Q8470">
        <f>IF(O8470&gt;0, IF(Q8469+O8470*Variables!$B$5&lt;Variables!$B$4, Q8469+O8470*Variables!$B$5, Variables!$B$4), IF(Q8469&gt;-O8470, Q8469+O8470/Variables!$B$5, 0))</f>
        <v>0</v>
      </c>
      <c r="R8470">
        <f>IF(O8470&gt;0, 0, IF(Q8469&gt;-O8470, 0, -O8470 - Q8469*Variables!$B$5))</f>
        <v>4.2692646403127945</v>
      </c>
      <c r="S8470">
        <f t="shared" si="796"/>
        <v>0.87272307777274138</v>
      </c>
      <c r="T8470">
        <f t="shared" si="797"/>
        <v>0</v>
      </c>
    </row>
    <row r="8471" spans="1:20" x14ac:dyDescent="0.3">
      <c r="A8471" s="3">
        <f t="shared" si="792"/>
        <v>43453</v>
      </c>
      <c r="B8471">
        <v>12</v>
      </c>
      <c r="C8471">
        <v>19</v>
      </c>
      <c r="D8471">
        <v>22</v>
      </c>
      <c r="E8471">
        <v>1</v>
      </c>
      <c r="F8471" s="1">
        <f>VLOOKUP(A8471,Weather!$A$1:$E$366, 5)</f>
        <v>9.4339622641509482E-2</v>
      </c>
      <c r="G8471" s="1">
        <f>VLOOKUP(D8471, Winter!$A$1:$E$25, 2)</f>
        <v>300</v>
      </c>
      <c r="H8471" s="1">
        <f>VLOOKUP(D8471, Winter!$A$1:$E$25, 3)</f>
        <v>271.915575384683</v>
      </c>
      <c r="I8471" s="1">
        <f>VLOOKUP(D8471, Winter!$A$1:$E$25, 5)</f>
        <v>285.04672897196201</v>
      </c>
      <c r="J8471" s="1">
        <f t="shared" si="793"/>
        <v>274.56504940499593</v>
      </c>
      <c r="K8471" s="47">
        <f t="shared" si="794"/>
        <v>5.1365694985313439</v>
      </c>
      <c r="L8471" s="48">
        <f>Solar!K8488/1000*Variables!$B$3</f>
        <v>0</v>
      </c>
      <c r="M8471" s="1">
        <f>IF(E8471=1, VLOOKUP(D8471, Sheet1!$E$2:$G$26, 2), Sheet1!$G$3)</f>
        <v>0.18618000000000001</v>
      </c>
      <c r="N8471" s="1">
        <f>'Electricity Rates'!$J$3</f>
        <v>0.19270000000000001</v>
      </c>
      <c r="O8471" s="145">
        <f>L8471-K8471</f>
        <v>-5.1365694985313439</v>
      </c>
      <c r="P8471">
        <f t="shared" si="795"/>
        <v>0.98981694236699003</v>
      </c>
      <c r="Q8471">
        <f>IF(O8471&gt;0, IF(Q8470+O8471*Variables!$B$5&lt;Variables!$B$4, Q8470+O8471*Variables!$B$5, Variables!$B$4), IF(Q8470&gt;-O8471, Q8470+O8471/Variables!$B$5, 0))</f>
        <v>0</v>
      </c>
      <c r="R8471">
        <f>IF(O8471&gt;0, 0, IF(Q8470&gt;-O8471, 0, -O8471 - Q8470*Variables!$B$5))</f>
        <v>5.1365694985313439</v>
      </c>
      <c r="S8471">
        <f t="shared" si="796"/>
        <v>0.9563265092365657</v>
      </c>
      <c r="T8471">
        <f t="shared" si="797"/>
        <v>0</v>
      </c>
    </row>
    <row r="8472" spans="1:20" x14ac:dyDescent="0.3">
      <c r="A8472" s="3">
        <f t="shared" si="792"/>
        <v>43453</v>
      </c>
      <c r="B8472">
        <v>12</v>
      </c>
      <c r="C8472">
        <v>19</v>
      </c>
      <c r="D8472">
        <v>23</v>
      </c>
      <c r="E8472">
        <v>1</v>
      </c>
      <c r="F8472" s="1">
        <f>VLOOKUP(A8472,Weather!$A$1:$E$366, 5)</f>
        <v>9.4339622641509482E-2</v>
      </c>
      <c r="G8472" s="1">
        <f>VLOOKUP(D8472, Winter!$A$1:$E$25, 2)</f>
        <v>290.90909090909099</v>
      </c>
      <c r="H8472" s="1">
        <f>VLOOKUP(D8472, Winter!$A$1:$E$25, 3)</f>
        <v>266.95334839061297</v>
      </c>
      <c r="I8472" s="1">
        <f>VLOOKUP(D8472, Winter!$A$1:$E$25, 5)</f>
        <v>285.04672897196201</v>
      </c>
      <c r="J8472" s="1">
        <f t="shared" si="793"/>
        <v>269.21332409990333</v>
      </c>
      <c r="K8472" s="47">
        <f t="shared" si="794"/>
        <v>5.0364492937702909</v>
      </c>
      <c r="L8472" s="48">
        <f>Solar!K8489/1000*Variables!$B$3</f>
        <v>0</v>
      </c>
      <c r="M8472" s="1">
        <f>IF(E8472=1, VLOOKUP(D8472, Sheet1!$E$2:$G$26, 2), Sheet1!$G$3)</f>
        <v>0.18618000000000001</v>
      </c>
      <c r="N8472" s="1">
        <f>'Electricity Rates'!$J$3</f>
        <v>0.19270000000000001</v>
      </c>
      <c r="O8472" s="145">
        <f>L8472-K8472</f>
        <v>-5.0364492937702909</v>
      </c>
      <c r="P8472">
        <f t="shared" si="795"/>
        <v>0.97052377890953512</v>
      </c>
      <c r="Q8472">
        <f>IF(O8472&gt;0, IF(Q8471+O8472*Variables!$B$5&lt;Variables!$B$4, Q8471+O8472*Variables!$B$5, Variables!$B$4), IF(Q8471&gt;-O8472, Q8471+O8472/Variables!$B$5, 0))</f>
        <v>0</v>
      </c>
      <c r="R8472">
        <f>IF(O8472&gt;0, 0, IF(Q8471&gt;-O8472, 0, -O8472 - Q8471*Variables!$B$5))</f>
        <v>5.0364492937702909</v>
      </c>
      <c r="S8472">
        <f t="shared" si="796"/>
        <v>0.93768612951415287</v>
      </c>
      <c r="T8472">
        <f t="shared" si="797"/>
        <v>0</v>
      </c>
    </row>
    <row r="8473" spans="1:20" x14ac:dyDescent="0.3">
      <c r="A8473" s="3">
        <f t="shared" si="792"/>
        <v>43453</v>
      </c>
      <c r="B8473">
        <v>12</v>
      </c>
      <c r="C8473">
        <v>19</v>
      </c>
      <c r="D8473">
        <v>24</v>
      </c>
      <c r="E8473">
        <v>1</v>
      </c>
      <c r="F8473" s="1">
        <f>VLOOKUP(A8473,Weather!$A$1:$E$366, 5)</f>
        <v>9.4339622641509482E-2</v>
      </c>
      <c r="G8473" s="1">
        <f>VLOOKUP(D8473, Winter!$A$1:$E$25, 2)</f>
        <v>272.72727272727298</v>
      </c>
      <c r="H8473" s="1">
        <f>VLOOKUP(D8473, Winter!$A$1:$E$25, 3)</f>
        <v>266.74195307023803</v>
      </c>
      <c r="I8473" s="1">
        <f>VLOOKUP(D8473, Winter!$A$1:$E$25, 5)</f>
        <v>285.04672897196201</v>
      </c>
      <c r="J8473" s="1">
        <f t="shared" si="793"/>
        <v>267.30660586807153</v>
      </c>
      <c r="K8473" s="47">
        <f t="shared" si="794"/>
        <v>5.0007783635730743</v>
      </c>
      <c r="L8473" s="48">
        <f>Solar!K8490/1000*Variables!$B$3</f>
        <v>0</v>
      </c>
      <c r="M8473" s="1">
        <f>IF(E8473=1, VLOOKUP(D8473, Sheet1!$E$2:$G$26, 2), Sheet1!$G$3)</f>
        <v>0.18618000000000001</v>
      </c>
      <c r="N8473" s="1">
        <f>'Electricity Rates'!$J$3</f>
        <v>0.19270000000000001</v>
      </c>
      <c r="O8473" s="145">
        <f>L8473-K8473</f>
        <v>-5.0007783635730743</v>
      </c>
      <c r="P8473">
        <f t="shared" si="795"/>
        <v>0.96364999066053147</v>
      </c>
      <c r="Q8473">
        <f>IF(O8473&gt;0, IF(Q8472+O8473*Variables!$B$5&lt;Variables!$B$4, Q8472+O8473*Variables!$B$5, Variables!$B$4), IF(Q8472&gt;-O8473, Q8472+O8473/Variables!$B$5, 0))</f>
        <v>0</v>
      </c>
      <c r="R8473">
        <f>IF(O8473&gt;0, 0, IF(Q8472&gt;-O8473, 0, -O8473 - Q8472*Variables!$B$5))</f>
        <v>5.0007783635730743</v>
      </c>
      <c r="S8473">
        <f t="shared" si="796"/>
        <v>0.93104491573003501</v>
      </c>
      <c r="T8473">
        <f t="shared" si="797"/>
        <v>0</v>
      </c>
    </row>
    <row r="8474" spans="1:20" x14ac:dyDescent="0.3">
      <c r="A8474" s="3">
        <f t="shared" si="792"/>
        <v>43454</v>
      </c>
      <c r="B8474">
        <v>12</v>
      </c>
      <c r="C8474">
        <v>20</v>
      </c>
      <c r="D8474">
        <v>1</v>
      </c>
      <c r="E8474">
        <v>1</v>
      </c>
      <c r="F8474" s="1">
        <f>VLOOKUP(A8474,Weather!$A$1:$E$366, 5)</f>
        <v>9.4339622641509482E-2</v>
      </c>
      <c r="G8474" s="1">
        <f>VLOOKUP(D8474, Winter!$A$1:$E$25, 2)</f>
        <v>281.81818181818198</v>
      </c>
      <c r="H8474" s="1">
        <f>VLOOKUP(D8474, Winter!$A$1:$E$25, 3)</f>
        <v>257.04002047196798</v>
      </c>
      <c r="I8474" s="1">
        <f>VLOOKUP(D8474, Winter!$A$1:$E$25, 5)</f>
        <v>266.355140186916</v>
      </c>
      <c r="J8474" s="1">
        <f t="shared" si="793"/>
        <v>259.37758286312027</v>
      </c>
      <c r="K8474" s="47">
        <f t="shared" si="794"/>
        <v>4.8524420119192611</v>
      </c>
      <c r="L8474" s="48">
        <f>Solar!K8491/1000*Variables!$B$3</f>
        <v>0</v>
      </c>
      <c r="M8474" s="1">
        <f>IF(E8474=1, VLOOKUP(D8474, Sheet1!$E$2:$G$26, 2), Sheet1!$G$3)</f>
        <v>0.18618000000000001</v>
      </c>
      <c r="N8474" s="1">
        <f>'Electricity Rates'!$J$3</f>
        <v>0.19270000000000001</v>
      </c>
      <c r="O8474" s="145">
        <f>L8474-K8474</f>
        <v>-4.8524420119192611</v>
      </c>
      <c r="P8474">
        <f t="shared" si="795"/>
        <v>0.93506557569684168</v>
      </c>
      <c r="Q8474">
        <f>IF(O8474&gt;0, IF(Q8473+O8474*Variables!$B$5&lt;Variables!$B$4, Q8473+O8474*Variables!$B$5, Variables!$B$4), IF(Q8473&gt;-O8474, Q8473+O8474/Variables!$B$5, 0))</f>
        <v>0</v>
      </c>
      <c r="R8474">
        <f>IF(O8474&gt;0, 0, IF(Q8473&gt;-O8474, 0, -O8474 - Q8473*Variables!$B$5))</f>
        <v>4.8524420119192611</v>
      </c>
      <c r="S8474">
        <f t="shared" si="796"/>
        <v>0.90342765377912804</v>
      </c>
      <c r="T8474">
        <f t="shared" si="797"/>
        <v>0</v>
      </c>
    </row>
    <row r="8475" spans="1:20" x14ac:dyDescent="0.3">
      <c r="A8475" s="3">
        <f t="shared" si="792"/>
        <v>43454</v>
      </c>
      <c r="B8475">
        <v>12</v>
      </c>
      <c r="C8475">
        <v>20</v>
      </c>
      <c r="D8475">
        <v>2</v>
      </c>
      <c r="E8475">
        <v>1</v>
      </c>
      <c r="F8475" s="1">
        <f>VLOOKUP(A8475,Weather!$A$1:$E$366, 5)</f>
        <v>9.4339622641509482E-2</v>
      </c>
      <c r="G8475" s="1">
        <f>VLOOKUP(D8475, Winter!$A$1:$E$25, 2)</f>
        <v>282.10356994603501</v>
      </c>
      <c r="H8475" s="1">
        <f>VLOOKUP(D8475, Winter!$A$1:$E$25, 3)</f>
        <v>280.66066600651902</v>
      </c>
      <c r="I8475" s="1">
        <f>VLOOKUP(D8475, Winter!$A$1:$E$25, 5)</f>
        <v>285.04672897196201</v>
      </c>
      <c r="J8475" s="1">
        <f t="shared" si="793"/>
        <v>280.79678901968089</v>
      </c>
      <c r="K8475" s="47">
        <f t="shared" si="794"/>
        <v>5.2531530320034587</v>
      </c>
      <c r="L8475" s="48">
        <f>Solar!K8492/1000*Variables!$B$3</f>
        <v>0</v>
      </c>
      <c r="M8475" s="1">
        <f>IF(E8475=1, VLOOKUP(D8475, Sheet1!$E$2:$G$26, 2), Sheet1!$G$3)</f>
        <v>0.18618000000000001</v>
      </c>
      <c r="N8475" s="1">
        <f>'Electricity Rates'!$J$3</f>
        <v>0.19270000000000001</v>
      </c>
      <c r="O8475" s="145">
        <f>L8475-K8475</f>
        <v>-5.2531530320034587</v>
      </c>
      <c r="P8475">
        <f t="shared" si="795"/>
        <v>1.0122825892670666</v>
      </c>
      <c r="Q8475">
        <f>IF(O8475&gt;0, IF(Q8474+O8475*Variables!$B$5&lt;Variables!$B$4, Q8474+O8475*Variables!$B$5, Variables!$B$4), IF(Q8474&gt;-O8475, Q8474+O8475/Variables!$B$5, 0))</f>
        <v>0</v>
      </c>
      <c r="R8475">
        <f>IF(O8475&gt;0, 0, IF(Q8474&gt;-O8475, 0, -O8475 - Q8474*Variables!$B$5))</f>
        <v>5.2531530320034587</v>
      </c>
      <c r="S8475">
        <f t="shared" si="796"/>
        <v>0.97803203149840401</v>
      </c>
      <c r="T8475">
        <f t="shared" si="797"/>
        <v>0</v>
      </c>
    </row>
    <row r="8476" spans="1:20" x14ac:dyDescent="0.3">
      <c r="A8476" s="3">
        <f t="shared" si="792"/>
        <v>43454</v>
      </c>
      <c r="B8476">
        <v>12</v>
      </c>
      <c r="C8476">
        <v>20</v>
      </c>
      <c r="D8476">
        <v>3</v>
      </c>
      <c r="E8476">
        <v>1</v>
      </c>
      <c r="F8476" s="1">
        <f>VLOOKUP(A8476,Weather!$A$1:$E$366, 5)</f>
        <v>9.4339622641509482E-2</v>
      </c>
      <c r="G8476" s="1">
        <f>VLOOKUP(D8476, Winter!$A$1:$E$25, 2)</f>
        <v>282.300747198007</v>
      </c>
      <c r="H8476" s="1">
        <f>VLOOKUP(D8476, Winter!$A$1:$E$25, 3)</f>
        <v>272.72727272727298</v>
      </c>
      <c r="I8476" s="1">
        <f>VLOOKUP(D8476, Winter!$A$1:$E$25, 5)</f>
        <v>271.02803738317698</v>
      </c>
      <c r="J8476" s="1">
        <f t="shared" si="793"/>
        <v>273.63043069621017</v>
      </c>
      <c r="K8476" s="47">
        <f t="shared" si="794"/>
        <v>5.1190846294166876</v>
      </c>
      <c r="L8476" s="48">
        <f>Solar!K8493/1000*Variables!$B$3</f>
        <v>0</v>
      </c>
      <c r="M8476" s="1">
        <f>IF(E8476=1, VLOOKUP(D8476, Sheet1!$E$2:$G$26, 2), Sheet1!$G$3)</f>
        <v>0.18618000000000001</v>
      </c>
      <c r="N8476" s="1">
        <f>'Electricity Rates'!$J$3</f>
        <v>0.19270000000000001</v>
      </c>
      <c r="O8476" s="145">
        <f>L8476-K8476</f>
        <v>-5.1190846294166876</v>
      </c>
      <c r="P8476">
        <f t="shared" si="795"/>
        <v>0.98644760808859577</v>
      </c>
      <c r="Q8476">
        <f>IF(O8476&gt;0, IF(Q8475+O8476*Variables!$B$5&lt;Variables!$B$4, Q8475+O8476*Variables!$B$5, Variables!$B$4), IF(Q8475&gt;-O8476, Q8475+O8476/Variables!$B$5, 0))</f>
        <v>0</v>
      </c>
      <c r="R8476">
        <f>IF(O8476&gt;0, 0, IF(Q8475&gt;-O8476, 0, -O8476 - Q8475*Variables!$B$5))</f>
        <v>5.1190846294166876</v>
      </c>
      <c r="S8476">
        <f t="shared" si="796"/>
        <v>0.95307117630479898</v>
      </c>
      <c r="T8476">
        <f t="shared" si="797"/>
        <v>0</v>
      </c>
    </row>
    <row r="8477" spans="1:20" x14ac:dyDescent="0.3">
      <c r="A8477" s="3">
        <f t="shared" si="792"/>
        <v>43454</v>
      </c>
      <c r="B8477">
        <v>12</v>
      </c>
      <c r="C8477">
        <v>20</v>
      </c>
      <c r="D8477">
        <v>4</v>
      </c>
      <c r="E8477">
        <v>1</v>
      </c>
      <c r="F8477" s="1">
        <f>VLOOKUP(A8477,Weather!$A$1:$E$366, 5)</f>
        <v>9.4339622641509482E-2</v>
      </c>
      <c r="G8477" s="1">
        <f>VLOOKUP(D8477, Winter!$A$1:$E$25, 2)</f>
        <v>308.82074789439099</v>
      </c>
      <c r="H8477" s="1">
        <f>VLOOKUP(D8477, Winter!$A$1:$E$25, 3)</f>
        <v>281.81818181818198</v>
      </c>
      <c r="I8477" s="1">
        <f>VLOOKUP(D8477, Winter!$A$1:$E$25, 5)</f>
        <v>285.04672897196201</v>
      </c>
      <c r="J8477" s="1">
        <f t="shared" si="793"/>
        <v>284.36559371216396</v>
      </c>
      <c r="K8477" s="47">
        <f t="shared" si="794"/>
        <v>5.3199183153829344</v>
      </c>
      <c r="L8477" s="48">
        <f>Solar!K8494/1000*Variables!$B$3</f>
        <v>0</v>
      </c>
      <c r="M8477" s="1">
        <f>IF(E8477=1, VLOOKUP(D8477, Sheet1!$E$2:$G$26, 2), Sheet1!$G$3)</f>
        <v>0.18618000000000001</v>
      </c>
      <c r="N8477" s="1">
        <f>'Electricity Rates'!$J$3</f>
        <v>0.19270000000000001</v>
      </c>
      <c r="O8477" s="145">
        <f>L8477-K8477</f>
        <v>-5.3199183153829344</v>
      </c>
      <c r="P8477">
        <f t="shared" si="795"/>
        <v>1.0251482593742915</v>
      </c>
      <c r="Q8477">
        <f>IF(O8477&gt;0, IF(Q8476+O8477*Variables!$B$5&lt;Variables!$B$4, Q8476+O8477*Variables!$B$5, Variables!$B$4), IF(Q8476&gt;-O8477, Q8476+O8477/Variables!$B$5, 0))</f>
        <v>0</v>
      </c>
      <c r="R8477">
        <f>IF(O8477&gt;0, 0, IF(Q8476&gt;-O8477, 0, -O8477 - Q8476*Variables!$B$5))</f>
        <v>5.3199183153829344</v>
      </c>
      <c r="S8477">
        <f t="shared" si="796"/>
        <v>0.99046239195799479</v>
      </c>
      <c r="T8477">
        <f t="shared" si="797"/>
        <v>0</v>
      </c>
    </row>
    <row r="8478" spans="1:20" x14ac:dyDescent="0.3">
      <c r="A8478" s="3">
        <f t="shared" si="792"/>
        <v>43454</v>
      </c>
      <c r="B8478">
        <v>12</v>
      </c>
      <c r="C8478">
        <v>20</v>
      </c>
      <c r="D8478">
        <v>5</v>
      </c>
      <c r="E8478">
        <v>1</v>
      </c>
      <c r="F8478" s="1">
        <f>VLOOKUP(A8478,Weather!$A$1:$E$366, 5)</f>
        <v>9.4339622641509482E-2</v>
      </c>
      <c r="G8478" s="1">
        <f>VLOOKUP(D8478, Winter!$A$1:$E$25, 2)</f>
        <v>308.63160471300301</v>
      </c>
      <c r="H8478" s="1">
        <f>VLOOKUP(D8478, Winter!$A$1:$E$25, 3)</f>
        <v>300</v>
      </c>
      <c r="I8478" s="1">
        <f>VLOOKUP(D8478, Winter!$A$1:$E$25, 5)</f>
        <v>303.73831775700899</v>
      </c>
      <c r="J8478" s="1">
        <f t="shared" si="793"/>
        <v>300.81430233141538</v>
      </c>
      <c r="K8478" s="47">
        <f t="shared" si="794"/>
        <v>5.6276411488862248</v>
      </c>
      <c r="L8478" s="48">
        <f>Solar!K8495/1000*Variables!$B$3</f>
        <v>0</v>
      </c>
      <c r="M8478" s="1">
        <f>IF(E8478=1, VLOOKUP(D8478, Sheet1!$E$2:$G$26, 2), Sheet1!$G$3)</f>
        <v>0.18618000000000001</v>
      </c>
      <c r="N8478" s="1">
        <f>'Electricity Rates'!$J$3</f>
        <v>0.19270000000000001</v>
      </c>
      <c r="O8478" s="145">
        <f>L8478-K8478</f>
        <v>-5.6276411488862248</v>
      </c>
      <c r="P8478">
        <f t="shared" si="795"/>
        <v>1.0844464493903756</v>
      </c>
      <c r="Q8478">
        <f>IF(O8478&gt;0, IF(Q8477+O8478*Variables!$B$5&lt;Variables!$B$4, Q8477+O8478*Variables!$B$5, Variables!$B$4), IF(Q8477&gt;-O8478, Q8477+O8478/Variables!$B$5, 0))</f>
        <v>0</v>
      </c>
      <c r="R8478">
        <f>IF(O8478&gt;0, 0, IF(Q8477&gt;-O8478, 0, -O8478 - Q8477*Variables!$B$5))</f>
        <v>5.6276411488862248</v>
      </c>
      <c r="S8478">
        <f t="shared" si="796"/>
        <v>1.0477542290996373</v>
      </c>
      <c r="T8478">
        <f t="shared" si="797"/>
        <v>0</v>
      </c>
    </row>
    <row r="8479" spans="1:20" x14ac:dyDescent="0.3">
      <c r="A8479" s="3">
        <f t="shared" si="792"/>
        <v>43454</v>
      </c>
      <c r="B8479">
        <v>12</v>
      </c>
      <c r="C8479">
        <v>20</v>
      </c>
      <c r="D8479">
        <v>6</v>
      </c>
      <c r="E8479">
        <v>1</v>
      </c>
      <c r="F8479" s="1">
        <f>VLOOKUP(A8479,Weather!$A$1:$E$366, 5)</f>
        <v>9.4339622641509482E-2</v>
      </c>
      <c r="G8479" s="1">
        <f>VLOOKUP(D8479, Winter!$A$1:$E$25, 2)</f>
        <v>331.81818181818198</v>
      </c>
      <c r="H8479" s="1">
        <f>VLOOKUP(D8479, Winter!$A$1:$E$25, 3)</f>
        <v>317.955250948497</v>
      </c>
      <c r="I8479" s="1">
        <f>VLOOKUP(D8479, Winter!$A$1:$E$25, 5)</f>
        <v>322.42990654205602</v>
      </c>
      <c r="J8479" s="1">
        <f t="shared" si="793"/>
        <v>319.26307461544843</v>
      </c>
      <c r="K8479" s="47">
        <f t="shared" si="794"/>
        <v>5.9727812211746469</v>
      </c>
      <c r="L8479" s="48">
        <f>Solar!K8496/1000*Variables!$B$3</f>
        <v>0</v>
      </c>
      <c r="M8479" s="1">
        <f>IF(E8479=1, VLOOKUP(D8479, Sheet1!$E$2:$G$26, 2), Sheet1!$G$3)</f>
        <v>0.18618000000000001</v>
      </c>
      <c r="N8479" s="1">
        <f>'Electricity Rates'!$J$3</f>
        <v>0.19270000000000001</v>
      </c>
      <c r="O8479" s="145">
        <f>L8479-K8479</f>
        <v>-5.9727812211746469</v>
      </c>
      <c r="P8479">
        <f t="shared" si="795"/>
        <v>1.1509549413203546</v>
      </c>
      <c r="Q8479">
        <f>IF(O8479&gt;0, IF(Q8478+O8479*Variables!$B$5&lt;Variables!$B$4, Q8478+O8479*Variables!$B$5, Variables!$B$4), IF(Q8478&gt;-O8479, Q8478+O8479/Variables!$B$5, 0))</f>
        <v>0</v>
      </c>
      <c r="R8479">
        <f>IF(O8479&gt;0, 0, IF(Q8478&gt;-O8479, 0, -O8479 - Q8478*Variables!$B$5))</f>
        <v>5.9727812211746469</v>
      </c>
      <c r="S8479">
        <f t="shared" si="796"/>
        <v>1.1120124077582958</v>
      </c>
      <c r="T8479">
        <f t="shared" si="797"/>
        <v>0</v>
      </c>
    </row>
    <row r="8480" spans="1:20" x14ac:dyDescent="0.3">
      <c r="A8480" s="3">
        <f t="shared" si="792"/>
        <v>43454</v>
      </c>
      <c r="B8480">
        <v>12</v>
      </c>
      <c r="C8480">
        <v>20</v>
      </c>
      <c r="D8480">
        <v>7</v>
      </c>
      <c r="E8480">
        <v>1</v>
      </c>
      <c r="F8480" s="1">
        <f>VLOOKUP(A8480,Weather!$A$1:$E$366, 5)</f>
        <v>9.4339622641509482E-2</v>
      </c>
      <c r="G8480" s="1">
        <f>VLOOKUP(D8480, Winter!$A$1:$E$25, 2)</f>
        <v>445.45454545454498</v>
      </c>
      <c r="H8480" s="1">
        <f>VLOOKUP(D8480, Winter!$A$1:$E$25, 3)</f>
        <v>393.94630558862502</v>
      </c>
      <c r="I8480" s="1">
        <f>VLOOKUP(D8480, Winter!$A$1:$E$25, 5)</f>
        <v>313.08411214953298</v>
      </c>
      <c r="J8480" s="1">
        <f t="shared" si="793"/>
        <v>398.80557350050429</v>
      </c>
      <c r="K8480" s="47">
        <f t="shared" si="794"/>
        <v>7.4608641891101399</v>
      </c>
      <c r="L8480" s="48">
        <f>Solar!K8497/1000*Variables!$B$3</f>
        <v>0</v>
      </c>
      <c r="M8480" s="1">
        <f>IF(E8480=1, VLOOKUP(D8480, Sheet1!$E$2:$G$26, 2), Sheet1!$G$3)</f>
        <v>0.18618000000000001</v>
      </c>
      <c r="N8480" s="1">
        <f>'Electricity Rates'!$J$3</f>
        <v>0.19270000000000001</v>
      </c>
      <c r="O8480" s="145">
        <f>L8480-K8480</f>
        <v>-7.4608641891101399</v>
      </c>
      <c r="P8480">
        <f t="shared" si="795"/>
        <v>1.4377085292415241</v>
      </c>
      <c r="Q8480">
        <f>IF(O8480&gt;0, IF(Q8479+O8480*Variables!$B$5&lt;Variables!$B$4, Q8479+O8480*Variables!$B$5, Variables!$B$4), IF(Q8479&gt;-O8480, Q8479+O8480/Variables!$B$5, 0))</f>
        <v>0</v>
      </c>
      <c r="R8480">
        <f>IF(O8480&gt;0, 0, IF(Q8479&gt;-O8480, 0, -O8480 - Q8479*Variables!$B$5))</f>
        <v>7.4608641891101399</v>
      </c>
      <c r="S8480">
        <f t="shared" si="796"/>
        <v>1.389063694728526</v>
      </c>
      <c r="T8480">
        <f t="shared" si="797"/>
        <v>0</v>
      </c>
    </row>
    <row r="8481" spans="1:20" x14ac:dyDescent="0.3">
      <c r="A8481" s="3">
        <f t="shared" si="792"/>
        <v>43454</v>
      </c>
      <c r="B8481">
        <v>12</v>
      </c>
      <c r="C8481">
        <v>20</v>
      </c>
      <c r="D8481">
        <v>8</v>
      </c>
      <c r="E8481">
        <v>1</v>
      </c>
      <c r="F8481" s="1">
        <f>VLOOKUP(A8481,Weather!$A$1:$E$366, 5)</f>
        <v>9.4339622641509482E-2</v>
      </c>
      <c r="G8481" s="1">
        <f>VLOOKUP(D8481, Winter!$A$1:$E$25, 2)</f>
        <v>654.54545454545405</v>
      </c>
      <c r="H8481" s="1">
        <f>VLOOKUP(D8481, Winter!$A$1:$E$25, 3)</f>
        <v>498.50910668787998</v>
      </c>
      <c r="I8481" s="1">
        <f>VLOOKUP(D8481, Winter!$A$1:$E$25, 5)</f>
        <v>294.39252336448601</v>
      </c>
      <c r="J8481" s="1">
        <f t="shared" si="793"/>
        <v>513.22951686312285</v>
      </c>
      <c r="K8481" s="47">
        <f t="shared" si="794"/>
        <v>9.60151005300213</v>
      </c>
      <c r="L8481" s="48">
        <f>Solar!K8498/1000*Variables!$B$3</f>
        <v>0.27730000000000005</v>
      </c>
      <c r="M8481" s="1">
        <f>IF(E8481=1, VLOOKUP(D8481, Sheet1!$E$2:$G$26, 2), Sheet1!$G$3)</f>
        <v>0.18618000000000001</v>
      </c>
      <c r="N8481" s="1">
        <f>'Electricity Rates'!$J$3</f>
        <v>0.19270000000000001</v>
      </c>
      <c r="O8481" s="145">
        <f>L8481-K8481</f>
        <v>-9.3242100530021297</v>
      </c>
      <c r="P8481">
        <f t="shared" si="795"/>
        <v>1.8502109872135106</v>
      </c>
      <c r="Q8481">
        <f>IF(O8481&gt;0, IF(Q8480+O8481*Variables!$B$5&lt;Variables!$B$4, Q8480+O8481*Variables!$B$5, Variables!$B$4), IF(Q8480&gt;-O8481, Q8480+O8481/Variables!$B$5, 0))</f>
        <v>0</v>
      </c>
      <c r="R8481">
        <f>IF(O8481&gt;0, 0, IF(Q8480&gt;-O8481, 0, -O8481 - Q8480*Variables!$B$5))</f>
        <v>9.3242100530021297</v>
      </c>
      <c r="S8481">
        <f t="shared" si="796"/>
        <v>1.7359814276679366</v>
      </c>
      <c r="T8481">
        <f t="shared" si="797"/>
        <v>0</v>
      </c>
    </row>
    <row r="8482" spans="1:20" x14ac:dyDescent="0.3">
      <c r="A8482" s="3">
        <f t="shared" si="792"/>
        <v>43454</v>
      </c>
      <c r="B8482">
        <v>12</v>
      </c>
      <c r="C8482">
        <v>20</v>
      </c>
      <c r="D8482">
        <v>9</v>
      </c>
      <c r="E8482">
        <v>1</v>
      </c>
      <c r="F8482" s="1">
        <f>VLOOKUP(A8482,Weather!$A$1:$E$366, 5)</f>
        <v>9.4339622641509482E-2</v>
      </c>
      <c r="G8482" s="1">
        <f>VLOOKUP(D8482, Winter!$A$1:$E$25, 2)</f>
        <v>801.59817351598099</v>
      </c>
      <c r="H8482" s="1">
        <f>VLOOKUP(D8482, Winter!$A$1:$E$25, 3)</f>
        <v>564.97068280688404</v>
      </c>
      <c r="I8482" s="1">
        <f>VLOOKUP(D8482, Winter!$A$1:$E$25, 5)</f>
        <v>313.08411214953298</v>
      </c>
      <c r="J8482" s="1">
        <f t="shared" si="793"/>
        <v>587.29403098698754</v>
      </c>
      <c r="K8482" s="47">
        <f t="shared" si="794"/>
        <v>10.98711075125788</v>
      </c>
      <c r="L8482" s="48">
        <f>Solar!K8499/1000*Variables!$B$3</f>
        <v>1.9225000000000003</v>
      </c>
      <c r="M8482" s="1">
        <f>IF(E8482=1, VLOOKUP(D8482, Sheet1!$E$2:$G$26, 2), Sheet1!$G$3)</f>
        <v>0.20441999999999999</v>
      </c>
      <c r="N8482" s="1">
        <f>'Electricity Rates'!$J$3</f>
        <v>0.19270000000000001</v>
      </c>
      <c r="O8482" s="145">
        <f>L8482-K8482</f>
        <v>-9.0646107512578808</v>
      </c>
      <c r="P8482">
        <f t="shared" si="795"/>
        <v>2.1172162417673936</v>
      </c>
      <c r="Q8482">
        <f>IF(O8482&gt;0, IF(Q8481+O8482*Variables!$B$5&lt;Variables!$B$4, Q8481+O8482*Variables!$B$5, Variables!$B$4), IF(Q8481&gt;-O8482, Q8481+O8482/Variables!$B$5, 0))</f>
        <v>0</v>
      </c>
      <c r="R8482">
        <f>IF(O8482&gt;0, 0, IF(Q8481&gt;-O8482, 0, -O8482 - Q8481*Variables!$B$5))</f>
        <v>9.0646107512578808</v>
      </c>
      <c r="S8482">
        <f t="shared" si="796"/>
        <v>1.852987729772136</v>
      </c>
      <c r="T8482">
        <f t="shared" si="797"/>
        <v>0</v>
      </c>
    </row>
    <row r="8483" spans="1:20" x14ac:dyDescent="0.3">
      <c r="A8483" s="3">
        <f t="shared" si="792"/>
        <v>43454</v>
      </c>
      <c r="B8483">
        <v>12</v>
      </c>
      <c r="C8483">
        <v>20</v>
      </c>
      <c r="D8483">
        <v>10</v>
      </c>
      <c r="E8483">
        <v>1</v>
      </c>
      <c r="F8483" s="1">
        <f>VLOOKUP(A8483,Weather!$A$1:$E$366, 5)</f>
        <v>9.4339622641509482E-2</v>
      </c>
      <c r="G8483" s="1">
        <f>VLOOKUP(D8483, Winter!$A$1:$E$25, 2)</f>
        <v>929.05770029057601</v>
      </c>
      <c r="H8483" s="1">
        <f>VLOOKUP(D8483, Winter!$A$1:$E$25, 3)</f>
        <v>583.82380756350199</v>
      </c>
      <c r="I8483" s="1">
        <f>VLOOKUP(D8483, Winter!$A$1:$E$25, 5)</f>
        <v>331.77570093457899</v>
      </c>
      <c r="J8483" s="1">
        <f t="shared" si="793"/>
        <v>616.39304272643346</v>
      </c>
      <c r="K8483" s="47">
        <f t="shared" si="794"/>
        <v>11.531495757514705</v>
      </c>
      <c r="L8483" s="48">
        <f>Solar!K8500/1000*Variables!$B$3</f>
        <v>4.2135499999999997</v>
      </c>
      <c r="M8483" s="1">
        <f>IF(E8483=1, VLOOKUP(D8483, Sheet1!$E$2:$G$26, 2), Sheet1!$G$3)</f>
        <v>0.20441999999999999</v>
      </c>
      <c r="N8483" s="1">
        <f>'Electricity Rates'!$J$3</f>
        <v>0.19270000000000001</v>
      </c>
      <c r="O8483" s="145">
        <f>L8483-K8483</f>
        <v>-7.3179457575147051</v>
      </c>
      <c r="P8483">
        <f t="shared" si="795"/>
        <v>2.2221192324730836</v>
      </c>
      <c r="Q8483">
        <f>IF(O8483&gt;0, IF(Q8482+O8483*Variables!$B$5&lt;Variables!$B$4, Q8482+O8483*Variables!$B$5, Variables!$B$4), IF(Q8482&gt;-O8483, Q8482+O8483/Variables!$B$5, 0))</f>
        <v>0</v>
      </c>
      <c r="R8483">
        <f>IF(O8483&gt;0, 0, IF(Q8482&gt;-O8483, 0, -O8483 - Q8482*Variables!$B$5))</f>
        <v>7.3179457575147051</v>
      </c>
      <c r="S8483">
        <f t="shared" si="796"/>
        <v>1.495934471751156</v>
      </c>
      <c r="T8483">
        <f t="shared" si="797"/>
        <v>0</v>
      </c>
    </row>
    <row r="8484" spans="1:20" x14ac:dyDescent="0.3">
      <c r="A8484" s="3">
        <f t="shared" si="792"/>
        <v>43454</v>
      </c>
      <c r="B8484">
        <v>12</v>
      </c>
      <c r="C8484">
        <v>20</v>
      </c>
      <c r="D8484">
        <v>11</v>
      </c>
      <c r="E8484">
        <v>1</v>
      </c>
      <c r="F8484" s="1">
        <f>VLOOKUP(A8484,Weather!$A$1:$E$366, 5)</f>
        <v>9.4339622641509482E-2</v>
      </c>
      <c r="G8484" s="1">
        <f>VLOOKUP(D8484, Winter!$A$1:$E$25, 2)</f>
        <v>1001.98733914487</v>
      </c>
      <c r="H8484" s="1">
        <f>VLOOKUP(D8484, Winter!$A$1:$E$25, 3)</f>
        <v>602.66024321587895</v>
      </c>
      <c r="I8484" s="1">
        <f>VLOOKUP(D8484, Winter!$A$1:$E$25, 5)</f>
        <v>331.77570093457899</v>
      </c>
      <c r="J8484" s="1">
        <f t="shared" si="793"/>
        <v>640.33261075634982</v>
      </c>
      <c r="K8484" s="47">
        <f t="shared" si="794"/>
        <v>11.979357767690304</v>
      </c>
      <c r="L8484" s="48">
        <f>Solar!K8501/1000*Variables!$B$3</f>
        <v>7.02745</v>
      </c>
      <c r="M8484" s="1">
        <f>IF(E8484=1, VLOOKUP(D8484, Sheet1!$E$2:$G$26, 2), Sheet1!$G$3)</f>
        <v>0.20441999999999999</v>
      </c>
      <c r="N8484" s="1">
        <f>'Electricity Rates'!$J$3</f>
        <v>0.19270000000000001</v>
      </c>
      <c r="O8484" s="145">
        <f>L8484-K8484</f>
        <v>-4.9519077676903045</v>
      </c>
      <c r="P8484">
        <f t="shared" si="795"/>
        <v>2.308422241833922</v>
      </c>
      <c r="Q8484">
        <f>IF(O8484&gt;0, IF(Q8483+O8484*Variables!$B$5&lt;Variables!$B$4, Q8483+O8484*Variables!$B$5, Variables!$B$4), IF(Q8483&gt;-O8484, Q8483+O8484/Variables!$B$5, 0))</f>
        <v>0</v>
      </c>
      <c r="R8484">
        <f>IF(O8484&gt;0, 0, IF(Q8483&gt;-O8484, 0, -O8484 - Q8483*Variables!$B$5))</f>
        <v>4.9519077676903045</v>
      </c>
      <c r="S8484">
        <f t="shared" si="796"/>
        <v>1.0122689858712519</v>
      </c>
      <c r="T8484">
        <f t="shared" si="797"/>
        <v>0</v>
      </c>
    </row>
    <row r="8485" spans="1:20" x14ac:dyDescent="0.3">
      <c r="A8485" s="3">
        <f t="shared" si="792"/>
        <v>43454</v>
      </c>
      <c r="B8485">
        <v>12</v>
      </c>
      <c r="C8485">
        <v>20</v>
      </c>
      <c r="D8485">
        <v>12</v>
      </c>
      <c r="E8485">
        <v>1</v>
      </c>
      <c r="F8485" s="1">
        <f>VLOOKUP(A8485,Weather!$A$1:$E$366, 5)</f>
        <v>9.4339622641509482E-2</v>
      </c>
      <c r="G8485" s="1">
        <f>VLOOKUP(D8485, Winter!$A$1:$E$25, 2)</f>
        <v>1020.36633457866</v>
      </c>
      <c r="H8485" s="1">
        <f>VLOOKUP(D8485, Winter!$A$1:$E$25, 3)</f>
        <v>602.46553699974402</v>
      </c>
      <c r="I8485" s="1">
        <f>VLOOKUP(D8485, Winter!$A$1:$E$25, 5)</f>
        <v>327.10280373831802</v>
      </c>
      <c r="J8485" s="1">
        <f t="shared" si="793"/>
        <v>641.89014054492475</v>
      </c>
      <c r="K8485" s="47">
        <f t="shared" si="794"/>
        <v>12.00849607215544</v>
      </c>
      <c r="L8485" s="48">
        <f>Solar!K8502/1000*Variables!$B$3</f>
        <v>20.919049999999999</v>
      </c>
      <c r="M8485" s="1">
        <f>IF(E8485=1, VLOOKUP(D8485, Sheet1!$E$2:$G$26, 2), Sheet1!$G$3)</f>
        <v>0.20441999999999999</v>
      </c>
      <c r="N8485" s="1">
        <f>'Electricity Rates'!$J$3</f>
        <v>0.19270000000000001</v>
      </c>
      <c r="O8485" s="145">
        <f>L8485-K8485</f>
        <v>8.9105539278445587</v>
      </c>
      <c r="P8485">
        <f t="shared" si="795"/>
        <v>2.3140371931043533</v>
      </c>
      <c r="Q8485">
        <f>IF(O8485&gt;0, IF(Q8484+O8485*Variables!$B$5&lt;Variables!$B$4, Q8484+O8485*Variables!$B$5, Variables!$B$4), IF(Q8484&gt;-O8485, Q8484+O8485/Variables!$B$5, 0))</f>
        <v>8.3759206921738851</v>
      </c>
      <c r="R8485">
        <f>IF(O8485&gt;0, 0, IF(Q8484&gt;-O8485, 0, -O8485 - Q8484*Variables!$B$5))</f>
        <v>0</v>
      </c>
      <c r="S8485">
        <f t="shared" si="796"/>
        <v>0</v>
      </c>
      <c r="T8485">
        <f t="shared" si="797"/>
        <v>0</v>
      </c>
    </row>
    <row r="8486" spans="1:20" x14ac:dyDescent="0.3">
      <c r="A8486" s="3">
        <f t="shared" si="792"/>
        <v>43454</v>
      </c>
      <c r="B8486">
        <v>12</v>
      </c>
      <c r="C8486">
        <v>20</v>
      </c>
      <c r="D8486">
        <v>13</v>
      </c>
      <c r="E8486">
        <v>1</v>
      </c>
      <c r="F8486" s="1">
        <f>VLOOKUP(A8486,Weather!$A$1:$E$366, 5)</f>
        <v>9.4339622641509482E-2</v>
      </c>
      <c r="G8486" s="1">
        <f>VLOOKUP(D8486, Winter!$A$1:$E$25, 2)</f>
        <v>1065.99730178497</v>
      </c>
      <c r="H8486" s="1">
        <f>VLOOKUP(D8486, Winter!$A$1:$E$25, 3)</f>
        <v>611.78362020049099</v>
      </c>
      <c r="I8486" s="1">
        <f>VLOOKUP(D8486, Winter!$A$1:$E$25, 5)</f>
        <v>322.42990654205602</v>
      </c>
      <c r="J8486" s="1">
        <f t="shared" si="793"/>
        <v>654.63396751978144</v>
      </c>
      <c r="K8486" s="47">
        <f t="shared" si="794"/>
        <v>12.246907891414541</v>
      </c>
      <c r="L8486" s="48">
        <f>Solar!K8503/1000*Variables!$B$3</f>
        <v>16.1281</v>
      </c>
      <c r="M8486" s="1">
        <f>IF(E8486=1, VLOOKUP(D8486, Sheet1!$E$2:$G$26, 2), Sheet1!$G$3)</f>
        <v>0.20441999999999999</v>
      </c>
      <c r="N8486" s="1">
        <f>'Electricity Rates'!$J$3</f>
        <v>0.19270000000000001</v>
      </c>
      <c r="O8486" s="145">
        <f>L8486-K8486</f>
        <v>3.8811921085854593</v>
      </c>
      <c r="P8486">
        <f t="shared" si="795"/>
        <v>2.3599791506755823</v>
      </c>
      <c r="Q8486">
        <f>IF(O8486&gt;0, IF(Q8485+O8486*Variables!$B$5&lt;Variables!$B$4, Q8485+O8486*Variables!$B$5, Variables!$B$4), IF(Q8485&gt;-O8486, Q8485+O8486/Variables!$B$5, 0))</f>
        <v>12.024241274244217</v>
      </c>
      <c r="R8486">
        <f>IF(O8486&gt;0, 0, IF(Q8485&gt;-O8486, 0, -O8486 - Q8485*Variables!$B$5))</f>
        <v>0</v>
      </c>
      <c r="S8486">
        <f t="shared" si="796"/>
        <v>0</v>
      </c>
      <c r="T8486">
        <f t="shared" si="797"/>
        <v>0</v>
      </c>
    </row>
    <row r="8487" spans="1:20" x14ac:dyDescent="0.3">
      <c r="A8487" s="3">
        <f t="shared" si="792"/>
        <v>43454</v>
      </c>
      <c r="B8487">
        <v>12</v>
      </c>
      <c r="C8487">
        <v>20</v>
      </c>
      <c r="D8487">
        <v>14</v>
      </c>
      <c r="E8487">
        <v>1</v>
      </c>
      <c r="F8487" s="1">
        <f>VLOOKUP(A8487,Weather!$A$1:$E$366, 5)</f>
        <v>9.4339622641509482E-2</v>
      </c>
      <c r="G8487" s="1">
        <f>VLOOKUP(D8487, Winter!$A$1:$E$25, 2)</f>
        <v>1084.3762972187601</v>
      </c>
      <c r="H8487" s="1">
        <f>VLOOKUP(D8487, Winter!$A$1:$E$25, 3)</f>
        <v>611.59447701910301</v>
      </c>
      <c r="I8487" s="1">
        <f>VLOOKUP(D8487, Winter!$A$1:$E$25, 5)</f>
        <v>303.73831775700899</v>
      </c>
      <c r="J8487" s="1">
        <f t="shared" si="793"/>
        <v>656.19653552850468</v>
      </c>
      <c r="K8487" s="47">
        <f t="shared" si="794"/>
        <v>12.27614045102248</v>
      </c>
      <c r="L8487" s="48">
        <f>Solar!K8504/1000*Variables!$B$3</f>
        <v>15.2864</v>
      </c>
      <c r="M8487" s="1">
        <f>IF(E8487=1, VLOOKUP(D8487, Sheet1!$E$2:$G$26, 2), Sheet1!$G$3)</f>
        <v>0.20441999999999999</v>
      </c>
      <c r="N8487" s="1">
        <f>'Electricity Rates'!$J$3</f>
        <v>0.19270000000000001</v>
      </c>
      <c r="O8487" s="145">
        <f>L8487-K8487</f>
        <v>3.0102595489775208</v>
      </c>
      <c r="P8487">
        <f t="shared" si="795"/>
        <v>2.3656122649120319</v>
      </c>
      <c r="Q8487">
        <f>IF(O8487&gt;0, IF(Q8486+O8487*Variables!$B$5&lt;Variables!$B$4, Q8486+O8487*Variables!$B$5, Variables!$B$4), IF(Q8486&gt;-O8487, Q8486+O8487/Variables!$B$5, 0))</f>
        <v>14.853885250283085</v>
      </c>
      <c r="R8487">
        <f>IF(O8487&gt;0, 0, IF(Q8486&gt;-O8487, 0, -O8487 - Q8486*Variables!$B$5))</f>
        <v>0</v>
      </c>
      <c r="S8487">
        <f t="shared" si="796"/>
        <v>0</v>
      </c>
      <c r="T8487">
        <f t="shared" si="797"/>
        <v>0</v>
      </c>
    </row>
    <row r="8488" spans="1:20" x14ac:dyDescent="0.3">
      <c r="A8488" s="3">
        <f t="shared" si="792"/>
        <v>43454</v>
      </c>
      <c r="B8488">
        <v>12</v>
      </c>
      <c r="C8488">
        <v>20</v>
      </c>
      <c r="D8488">
        <v>15</v>
      </c>
      <c r="E8488">
        <v>1</v>
      </c>
      <c r="F8488" s="1">
        <f>VLOOKUP(A8488,Weather!$A$1:$E$366, 5)</f>
        <v>9.4339622641509482E-2</v>
      </c>
      <c r="G8488" s="1">
        <f>VLOOKUP(D8488, Winter!$A$1:$E$25, 2)</f>
        <v>1093.6540058115399</v>
      </c>
      <c r="H8488" s="1">
        <f>VLOOKUP(D8488, Winter!$A$1:$E$25, 3)</f>
        <v>601.87029228184497</v>
      </c>
      <c r="I8488" s="1">
        <f>VLOOKUP(D8488, Winter!$A$1:$E$25, 5)</f>
        <v>271.02803738317698</v>
      </c>
      <c r="J8488" s="1">
        <f t="shared" si="793"/>
        <v>648.2649822374766</v>
      </c>
      <c r="K8488" s="47">
        <f t="shared" si="794"/>
        <v>12.127756762716341</v>
      </c>
      <c r="L8488" s="48">
        <f>Solar!K8505/1000*Variables!$B$3</f>
        <v>8.2796500000000002</v>
      </c>
      <c r="M8488" s="1">
        <f>IF(E8488=1, VLOOKUP(D8488, Sheet1!$E$2:$G$26, 2), Sheet1!$G$3)</f>
        <v>0.20441999999999999</v>
      </c>
      <c r="N8488" s="1">
        <f>'Electricity Rates'!$J$3</f>
        <v>0.19270000000000001</v>
      </c>
      <c r="O8488" s="145">
        <f>L8488-K8488</f>
        <v>-3.8481067627163412</v>
      </c>
      <c r="P8488">
        <f t="shared" si="795"/>
        <v>2.3370187281754391</v>
      </c>
      <c r="Q8488">
        <f>IF(O8488&gt;0, IF(Q8487+O8488*Variables!$B$5&lt;Variables!$B$4, Q8487+O8488*Variables!$B$5, Variables!$B$4), IF(Q8487&gt;-O8488, Q8487+O8488/Variables!$B$5, 0))</f>
        <v>10.76015465164868</v>
      </c>
      <c r="R8488">
        <f>IF(O8488&gt;0, 0, IF(Q8487&gt;-O8488, 0, -O8488 - Q8487*Variables!$B$5))</f>
        <v>0</v>
      </c>
      <c r="S8488">
        <f t="shared" si="796"/>
        <v>0</v>
      </c>
      <c r="T8488">
        <f t="shared" si="797"/>
        <v>0</v>
      </c>
    </row>
    <row r="8489" spans="1:20" x14ac:dyDescent="0.3">
      <c r="A8489" s="3">
        <f t="shared" si="792"/>
        <v>43454</v>
      </c>
      <c r="B8489">
        <v>12</v>
      </c>
      <c r="C8489">
        <v>20</v>
      </c>
      <c r="D8489">
        <v>16</v>
      </c>
      <c r="E8489">
        <v>1</v>
      </c>
      <c r="F8489" s="1">
        <f>VLOOKUP(A8489,Weather!$A$1:$E$366, 5)</f>
        <v>9.4339622641509482E-2</v>
      </c>
      <c r="G8489" s="1">
        <f>VLOOKUP(D8489, Winter!$A$1:$E$25, 2)</f>
        <v>1039.2953507679499</v>
      </c>
      <c r="H8489" s="1">
        <f>VLOOKUP(D8489, Winter!$A$1:$E$25, 3)</f>
        <v>558.82352941176396</v>
      </c>
      <c r="I8489" s="1">
        <f>VLOOKUP(D8489, Winter!$A$1:$E$25, 5)</f>
        <v>252.336448598131</v>
      </c>
      <c r="J8489" s="1">
        <f t="shared" si="793"/>
        <v>604.15105972838535</v>
      </c>
      <c r="K8489" s="47">
        <f t="shared" si="794"/>
        <v>11.302472447353475</v>
      </c>
      <c r="L8489" s="48">
        <f>Solar!K8506/1000*Variables!$B$3</f>
        <v>7.7970999999999995</v>
      </c>
      <c r="M8489" s="1">
        <f>IF(E8489=1, VLOOKUP(D8489, Sheet1!$E$2:$G$26, 2), Sheet1!$G$3)</f>
        <v>0.20441999999999999</v>
      </c>
      <c r="N8489" s="1">
        <f>'Electricity Rates'!$J$3</f>
        <v>0.19270000000000001</v>
      </c>
      <c r="O8489" s="145">
        <f>L8489-K8489</f>
        <v>-3.5053724473534755</v>
      </c>
      <c r="P8489">
        <f t="shared" si="795"/>
        <v>2.1779864406050149</v>
      </c>
      <c r="Q8489">
        <f>IF(O8489&gt;0, IF(Q8488+O8489*Variables!$B$5&lt;Variables!$B$4, Q8488+O8489*Variables!$B$5, Variables!$B$4), IF(Q8488&gt;-O8489, Q8488+O8489/Variables!$B$5, 0))</f>
        <v>7.0310350268045569</v>
      </c>
      <c r="R8489">
        <f>IF(O8489&gt;0, 0, IF(Q8488&gt;-O8489, 0, -O8489 - Q8488*Variables!$B$5))</f>
        <v>0</v>
      </c>
      <c r="S8489">
        <f t="shared" si="796"/>
        <v>0</v>
      </c>
      <c r="T8489">
        <f t="shared" si="797"/>
        <v>0</v>
      </c>
    </row>
    <row r="8490" spans="1:20" x14ac:dyDescent="0.3">
      <c r="A8490" s="3">
        <f t="shared" si="792"/>
        <v>43454</v>
      </c>
      <c r="B8490">
        <v>12</v>
      </c>
      <c r="C8490">
        <v>20</v>
      </c>
      <c r="D8490">
        <v>17</v>
      </c>
      <c r="E8490">
        <v>1</v>
      </c>
      <c r="F8490" s="1">
        <f>VLOOKUP(A8490,Weather!$A$1:$E$366, 5)</f>
        <v>9.4339622641509482E-2</v>
      </c>
      <c r="G8490" s="1">
        <f>VLOOKUP(D8490, Winter!$A$1:$E$25, 2)</f>
        <v>889.47696139476898</v>
      </c>
      <c r="H8490" s="1">
        <f>VLOOKUP(D8490, Winter!$A$1:$E$25, 3)</f>
        <v>506.24728802056097</v>
      </c>
      <c r="I8490" s="1">
        <f>VLOOKUP(D8490, Winter!$A$1:$E$25, 5)</f>
        <v>228.971962616822</v>
      </c>
      <c r="J8490" s="1">
        <f t="shared" si="793"/>
        <v>542.40103079171274</v>
      </c>
      <c r="K8490" s="47">
        <f t="shared" si="794"/>
        <v>10.147251431944188</v>
      </c>
      <c r="L8490" s="48">
        <f>Solar!K8507/1000*Variables!$B$3</f>
        <v>1.7480499999999999</v>
      </c>
      <c r="M8490" s="1">
        <f>IF(E8490=1, VLOOKUP(D8490, Sheet1!$E$2:$G$26, 2), Sheet1!$G$3)</f>
        <v>0.20441999999999999</v>
      </c>
      <c r="N8490" s="1">
        <f>'Electricity Rates'!$J$3</f>
        <v>0.19270000000000001</v>
      </c>
      <c r="O8490" s="145">
        <f>L8490-K8490</f>
        <v>-8.3992014319441886</v>
      </c>
      <c r="P8490">
        <f t="shared" si="795"/>
        <v>1.9553753509356451</v>
      </c>
      <c r="Q8490">
        <f>IF(O8490&gt;0, IF(Q8489+O8490*Variables!$B$5&lt;Variables!$B$4, Q8489+O8490*Variables!$B$5, Variables!$B$4), IF(Q8489&gt;-O8490, Q8489+O8490/Variables!$B$5, 0))</f>
        <v>0</v>
      </c>
      <c r="R8490">
        <f>IF(O8490&gt;0, 0, IF(Q8489&gt;-O8490, 0, -O8490 - Q8489*Variables!$B$5))</f>
        <v>1.7900285067479054</v>
      </c>
      <c r="S8490">
        <f t="shared" si="796"/>
        <v>0.3659176273494068</v>
      </c>
      <c r="T8490">
        <f t="shared" si="797"/>
        <v>0</v>
      </c>
    </row>
    <row r="8491" spans="1:20" x14ac:dyDescent="0.3">
      <c r="A8491" s="3">
        <f t="shared" si="792"/>
        <v>43454</v>
      </c>
      <c r="B8491">
        <v>12</v>
      </c>
      <c r="C8491">
        <v>20</v>
      </c>
      <c r="D8491">
        <v>18</v>
      </c>
      <c r="E8491">
        <v>1</v>
      </c>
      <c r="F8491" s="1">
        <f>VLOOKUP(A8491,Weather!$A$1:$E$366, 5)</f>
        <v>9.4339622641509482E-2</v>
      </c>
      <c r="G8491" s="1">
        <f>VLOOKUP(D8491, Winter!$A$1:$E$25, 2)</f>
        <v>689.67932752179297</v>
      </c>
      <c r="H8491" s="1">
        <f>VLOOKUP(D8491, Winter!$A$1:$E$25, 3)</f>
        <v>477.48083534529701</v>
      </c>
      <c r="I8491" s="1">
        <f>VLOOKUP(D8491, Winter!$A$1:$E$25, 5)</f>
        <v>257.009345794392</v>
      </c>
      <c r="J8491" s="1">
        <f t="shared" si="793"/>
        <v>497.49956102232494</v>
      </c>
      <c r="K8491" s="47">
        <f t="shared" si="794"/>
        <v>9.3072336636358095</v>
      </c>
      <c r="L8491" s="48">
        <f>Solar!K8508/1000*Variables!$B$3</f>
        <v>0</v>
      </c>
      <c r="M8491" s="1">
        <f>IF(E8491=1, VLOOKUP(D8491, Sheet1!$E$2:$G$26, 2), Sheet1!$G$3)</f>
        <v>0.20441999999999999</v>
      </c>
      <c r="N8491" s="1">
        <f>'Electricity Rates'!$J$3</f>
        <v>0.19270000000000001</v>
      </c>
      <c r="O8491" s="145">
        <f>L8491-K8491</f>
        <v>-9.3072336636358095</v>
      </c>
      <c r="P8491">
        <f t="shared" si="795"/>
        <v>1.7935039269826205</v>
      </c>
      <c r="Q8491">
        <f>IF(O8491&gt;0, IF(Q8490+O8491*Variables!$B$5&lt;Variables!$B$4, Q8490+O8491*Variables!$B$5, Variables!$B$4), IF(Q8490&gt;-O8491, Q8490+O8491/Variables!$B$5, 0))</f>
        <v>0</v>
      </c>
      <c r="R8491">
        <f>IF(O8491&gt;0, 0, IF(Q8490&gt;-O8491, 0, -O8491 - Q8490*Variables!$B$5))</f>
        <v>9.3072336636358095</v>
      </c>
      <c r="S8491">
        <f t="shared" si="796"/>
        <v>1.9025847055204321</v>
      </c>
      <c r="T8491">
        <f t="shared" si="797"/>
        <v>0</v>
      </c>
    </row>
    <row r="8492" spans="1:20" x14ac:dyDescent="0.3">
      <c r="A8492" s="3">
        <f t="shared" si="792"/>
        <v>43454</v>
      </c>
      <c r="B8492">
        <v>12</v>
      </c>
      <c r="C8492">
        <v>20</v>
      </c>
      <c r="D8492">
        <v>19</v>
      </c>
      <c r="E8492">
        <v>1</v>
      </c>
      <c r="F8492" s="1">
        <f>VLOOKUP(A8492,Weather!$A$1:$E$366, 5)</f>
        <v>9.4339622641509482E-2</v>
      </c>
      <c r="G8492" s="1">
        <f>VLOOKUP(D8492, Winter!$A$1:$E$25, 2)</f>
        <v>503.50249066002402</v>
      </c>
      <c r="H8492" s="1">
        <f>VLOOKUP(D8492, Winter!$A$1:$E$25, 3)</f>
        <v>367.75553800108997</v>
      </c>
      <c r="I8492" s="1">
        <f>VLOOKUP(D8492, Winter!$A$1:$E$25, 5)</f>
        <v>266.355140186916</v>
      </c>
      <c r="J8492" s="1">
        <f t="shared" si="793"/>
        <v>380.56185428966864</v>
      </c>
      <c r="K8492" s="47">
        <f t="shared" si="794"/>
        <v>7.1195602546100067</v>
      </c>
      <c r="L8492" s="48">
        <f>Solar!K8509/1000*Variables!$B$3</f>
        <v>0</v>
      </c>
      <c r="M8492" s="1">
        <f>IF(E8492=1, VLOOKUP(D8492, Sheet1!$E$2:$G$26, 2), Sheet1!$G$3)</f>
        <v>0.20441999999999999</v>
      </c>
      <c r="N8492" s="1">
        <f>'Electricity Rates'!$J$3</f>
        <v>0.19270000000000001</v>
      </c>
      <c r="O8492" s="145">
        <f>L8492-K8492</f>
        <v>-7.1195602546100067</v>
      </c>
      <c r="P8492">
        <f t="shared" si="795"/>
        <v>1.3719392610633483</v>
      </c>
      <c r="Q8492">
        <f>IF(O8492&gt;0, IF(Q8491+O8492*Variables!$B$5&lt;Variables!$B$4, Q8491+O8492*Variables!$B$5, Variables!$B$4), IF(Q8491&gt;-O8492, Q8491+O8492/Variables!$B$5, 0))</f>
        <v>0</v>
      </c>
      <c r="R8492">
        <f>IF(O8492&gt;0, 0, IF(Q8491&gt;-O8492, 0, -O8492 - Q8491*Variables!$B$5))</f>
        <v>7.1195602546100067</v>
      </c>
      <c r="S8492">
        <f t="shared" si="796"/>
        <v>1.4553805072473776</v>
      </c>
      <c r="T8492">
        <f t="shared" si="797"/>
        <v>0</v>
      </c>
    </row>
    <row r="8493" spans="1:20" x14ac:dyDescent="0.3">
      <c r="A8493" s="3">
        <f t="shared" si="792"/>
        <v>43454</v>
      </c>
      <c r="B8493">
        <v>12</v>
      </c>
      <c r="C8493">
        <v>20</v>
      </c>
      <c r="D8493">
        <v>20</v>
      </c>
      <c r="E8493">
        <v>1</v>
      </c>
      <c r="F8493" s="1">
        <f>VLOOKUP(A8493,Weather!$A$1:$E$366, 5)</f>
        <v>9.4339622641509482E-2</v>
      </c>
      <c r="G8493" s="1">
        <f>VLOOKUP(D8493, Winter!$A$1:$E$25, 2)</f>
        <v>385.507471980074</v>
      </c>
      <c r="H8493" s="1">
        <f>VLOOKUP(D8493, Winter!$A$1:$E$25, 3)</f>
        <v>329.45960680470398</v>
      </c>
      <c r="I8493" s="1">
        <f>VLOOKUP(D8493, Winter!$A$1:$E$25, 5)</f>
        <v>275.70093457943898</v>
      </c>
      <c r="J8493" s="1">
        <f t="shared" si="793"/>
        <v>334.74714125521058</v>
      </c>
      <c r="K8493" s="47">
        <f t="shared" si="794"/>
        <v>6.2624575094982617</v>
      </c>
      <c r="L8493" s="48">
        <f>Solar!K8510/1000*Variables!$B$3</f>
        <v>0</v>
      </c>
      <c r="M8493" s="1">
        <f>IF(E8493=1, VLOOKUP(D8493, Sheet1!$E$2:$G$26, 2), Sheet1!$G$3)</f>
        <v>0.20441999999999999</v>
      </c>
      <c r="N8493" s="1">
        <f>'Electricity Rates'!$J$3</f>
        <v>0.19270000000000001</v>
      </c>
      <c r="O8493" s="145">
        <f>L8493-K8493</f>
        <v>-6.2624575094982617</v>
      </c>
      <c r="P8493">
        <f t="shared" si="795"/>
        <v>1.2067755620803151</v>
      </c>
      <c r="Q8493">
        <f>IF(O8493&gt;0, IF(Q8492+O8493*Variables!$B$5&lt;Variables!$B$4, Q8492+O8493*Variables!$B$5, Variables!$B$4), IF(Q8492&gt;-O8493, Q8492+O8493/Variables!$B$5, 0))</f>
        <v>0</v>
      </c>
      <c r="R8493">
        <f>IF(O8493&gt;0, 0, IF(Q8492&gt;-O8493, 0, -O8493 - Q8492*Variables!$B$5))</f>
        <v>6.2624575094982617</v>
      </c>
      <c r="S8493">
        <f t="shared" si="796"/>
        <v>1.2801715640916347</v>
      </c>
      <c r="T8493">
        <f t="shared" si="797"/>
        <v>0</v>
      </c>
    </row>
    <row r="8494" spans="1:20" x14ac:dyDescent="0.3">
      <c r="A8494" s="3">
        <f t="shared" si="792"/>
        <v>43454</v>
      </c>
      <c r="B8494">
        <v>12</v>
      </c>
      <c r="C8494">
        <v>20</v>
      </c>
      <c r="D8494">
        <v>21</v>
      </c>
      <c r="E8494">
        <v>1</v>
      </c>
      <c r="F8494" s="1">
        <f>VLOOKUP(A8494,Weather!$A$1:$E$366, 5)</f>
        <v>9.4339622641509482E-2</v>
      </c>
      <c r="G8494" s="1">
        <f>VLOOKUP(D8494, Winter!$A$1:$E$25, 2)</f>
        <v>340.23972602739599</v>
      </c>
      <c r="H8494" s="1">
        <f>VLOOKUP(D8494, Winter!$A$1:$E$25, 3)</f>
        <v>286.390591795636</v>
      </c>
      <c r="I8494" s="1">
        <f>VLOOKUP(D8494, Winter!$A$1:$E$25, 5)</f>
        <v>289.71962616822401</v>
      </c>
      <c r="J8494" s="1">
        <f t="shared" si="793"/>
        <v>291.47069879863221</v>
      </c>
      <c r="K8494" s="47">
        <f t="shared" si="794"/>
        <v>5.4528407909496606</v>
      </c>
      <c r="L8494" s="48">
        <f>Solar!K8511/1000*Variables!$B$3</f>
        <v>0</v>
      </c>
      <c r="M8494" s="1">
        <f>IF(E8494=1, VLOOKUP(D8494, Sheet1!$E$2:$G$26, 2), Sheet1!$G$3)</f>
        <v>0.20441999999999999</v>
      </c>
      <c r="N8494" s="1">
        <f>'Electricity Rates'!$J$3</f>
        <v>0.19270000000000001</v>
      </c>
      <c r="O8494" s="145">
        <f>L8494-K8494</f>
        <v>-5.4528407909496606</v>
      </c>
      <c r="P8494">
        <f t="shared" si="795"/>
        <v>1.0507624204159995</v>
      </c>
      <c r="Q8494">
        <f>IF(O8494&gt;0, IF(Q8493+O8494*Variables!$B$5&lt;Variables!$B$4, Q8493+O8494*Variables!$B$5, Variables!$B$4), IF(Q8493&gt;-O8494, Q8493+O8494/Variables!$B$5, 0))</f>
        <v>0</v>
      </c>
      <c r="R8494">
        <f>IF(O8494&gt;0, 0, IF(Q8493&gt;-O8494, 0, -O8494 - Q8493*Variables!$B$5))</f>
        <v>5.4528407909496606</v>
      </c>
      <c r="S8494">
        <f t="shared" si="796"/>
        <v>1.1146697144859297</v>
      </c>
      <c r="T8494">
        <f t="shared" si="797"/>
        <v>0</v>
      </c>
    </row>
    <row r="8495" spans="1:20" x14ac:dyDescent="0.3">
      <c r="A8495" s="3">
        <f t="shared" si="792"/>
        <v>43454</v>
      </c>
      <c r="B8495">
        <v>12</v>
      </c>
      <c r="C8495">
        <v>20</v>
      </c>
      <c r="D8495">
        <v>22</v>
      </c>
      <c r="E8495">
        <v>1</v>
      </c>
      <c r="F8495" s="1">
        <f>VLOOKUP(A8495,Weather!$A$1:$E$366, 5)</f>
        <v>9.4339622641509482E-2</v>
      </c>
      <c r="G8495" s="1">
        <f>VLOOKUP(D8495, Winter!$A$1:$E$25, 2)</f>
        <v>300</v>
      </c>
      <c r="H8495" s="1">
        <f>VLOOKUP(D8495, Winter!$A$1:$E$25, 3)</f>
        <v>271.915575384683</v>
      </c>
      <c r="I8495" s="1">
        <f>VLOOKUP(D8495, Winter!$A$1:$E$25, 5)</f>
        <v>285.04672897196201</v>
      </c>
      <c r="J8495" s="1">
        <f t="shared" si="793"/>
        <v>274.56504940499593</v>
      </c>
      <c r="K8495" s="47">
        <f t="shared" si="794"/>
        <v>5.1365694985313439</v>
      </c>
      <c r="L8495" s="48">
        <f>Solar!K8512/1000*Variables!$B$3</f>
        <v>0</v>
      </c>
      <c r="M8495" s="1">
        <f>IF(E8495=1, VLOOKUP(D8495, Sheet1!$E$2:$G$26, 2), Sheet1!$G$3)</f>
        <v>0.18618000000000001</v>
      </c>
      <c r="N8495" s="1">
        <f>'Electricity Rates'!$J$3</f>
        <v>0.19270000000000001</v>
      </c>
      <c r="O8495" s="145">
        <f>L8495-K8495</f>
        <v>-5.1365694985313439</v>
      </c>
      <c r="P8495">
        <f t="shared" si="795"/>
        <v>0.98981694236699003</v>
      </c>
      <c r="Q8495">
        <f>IF(O8495&gt;0, IF(Q8494+O8495*Variables!$B$5&lt;Variables!$B$4, Q8494+O8495*Variables!$B$5, Variables!$B$4), IF(Q8494&gt;-O8495, Q8494+O8495/Variables!$B$5, 0))</f>
        <v>0</v>
      </c>
      <c r="R8495">
        <f>IF(O8495&gt;0, 0, IF(Q8494&gt;-O8495, 0, -O8495 - Q8494*Variables!$B$5))</f>
        <v>5.1365694985313439</v>
      </c>
      <c r="S8495">
        <f t="shared" si="796"/>
        <v>0.9563265092365657</v>
      </c>
      <c r="T8495">
        <f t="shared" si="797"/>
        <v>0</v>
      </c>
    </row>
    <row r="8496" spans="1:20" x14ac:dyDescent="0.3">
      <c r="A8496" s="3">
        <f t="shared" si="792"/>
        <v>43454</v>
      </c>
      <c r="B8496">
        <v>12</v>
      </c>
      <c r="C8496">
        <v>20</v>
      </c>
      <c r="D8496">
        <v>23</v>
      </c>
      <c r="E8496">
        <v>1</v>
      </c>
      <c r="F8496" s="1">
        <f>VLOOKUP(A8496,Weather!$A$1:$E$366, 5)</f>
        <v>9.4339622641509482E-2</v>
      </c>
      <c r="G8496" s="1">
        <f>VLOOKUP(D8496, Winter!$A$1:$E$25, 2)</f>
        <v>290.90909090909099</v>
      </c>
      <c r="H8496" s="1">
        <f>VLOOKUP(D8496, Winter!$A$1:$E$25, 3)</f>
        <v>266.95334839061297</v>
      </c>
      <c r="I8496" s="1">
        <f>VLOOKUP(D8496, Winter!$A$1:$E$25, 5)</f>
        <v>285.04672897196201</v>
      </c>
      <c r="J8496" s="1">
        <f t="shared" si="793"/>
        <v>269.21332409990333</v>
      </c>
      <c r="K8496" s="47">
        <f t="shared" si="794"/>
        <v>5.0364492937702909</v>
      </c>
      <c r="L8496" s="48">
        <f>Solar!K8513/1000*Variables!$B$3</f>
        <v>0</v>
      </c>
      <c r="M8496" s="1">
        <f>IF(E8496=1, VLOOKUP(D8496, Sheet1!$E$2:$G$26, 2), Sheet1!$G$3)</f>
        <v>0.18618000000000001</v>
      </c>
      <c r="N8496" s="1">
        <f>'Electricity Rates'!$J$3</f>
        <v>0.19270000000000001</v>
      </c>
      <c r="O8496" s="145">
        <f>L8496-K8496</f>
        <v>-5.0364492937702909</v>
      </c>
      <c r="P8496">
        <f t="shared" si="795"/>
        <v>0.97052377890953512</v>
      </c>
      <c r="Q8496">
        <f>IF(O8496&gt;0, IF(Q8495+O8496*Variables!$B$5&lt;Variables!$B$4, Q8495+O8496*Variables!$B$5, Variables!$B$4), IF(Q8495&gt;-O8496, Q8495+O8496/Variables!$B$5, 0))</f>
        <v>0</v>
      </c>
      <c r="R8496">
        <f>IF(O8496&gt;0, 0, IF(Q8495&gt;-O8496, 0, -O8496 - Q8495*Variables!$B$5))</f>
        <v>5.0364492937702909</v>
      </c>
      <c r="S8496">
        <f t="shared" si="796"/>
        <v>0.93768612951415287</v>
      </c>
      <c r="T8496">
        <f t="shared" si="797"/>
        <v>0</v>
      </c>
    </row>
    <row r="8497" spans="1:20" x14ac:dyDescent="0.3">
      <c r="A8497" s="3">
        <f t="shared" si="792"/>
        <v>43454</v>
      </c>
      <c r="B8497">
        <v>12</v>
      </c>
      <c r="C8497">
        <v>20</v>
      </c>
      <c r="D8497">
        <v>24</v>
      </c>
      <c r="E8497">
        <v>1</v>
      </c>
      <c r="F8497" s="1">
        <f>VLOOKUP(A8497,Weather!$A$1:$E$366, 5)</f>
        <v>9.4339622641509482E-2</v>
      </c>
      <c r="G8497" s="1">
        <f>VLOOKUP(D8497, Winter!$A$1:$E$25, 2)</f>
        <v>272.72727272727298</v>
      </c>
      <c r="H8497" s="1">
        <f>VLOOKUP(D8497, Winter!$A$1:$E$25, 3)</f>
        <v>266.74195307023803</v>
      </c>
      <c r="I8497" s="1">
        <f>VLOOKUP(D8497, Winter!$A$1:$E$25, 5)</f>
        <v>285.04672897196201</v>
      </c>
      <c r="J8497" s="1">
        <f t="shared" si="793"/>
        <v>267.30660586807153</v>
      </c>
      <c r="K8497" s="47">
        <f t="shared" si="794"/>
        <v>5.0007783635730743</v>
      </c>
      <c r="L8497" s="48">
        <f>Solar!K8514/1000*Variables!$B$3</f>
        <v>0</v>
      </c>
      <c r="M8497" s="1">
        <f>IF(E8497=1, VLOOKUP(D8497, Sheet1!$E$2:$G$26, 2), Sheet1!$G$3)</f>
        <v>0.18618000000000001</v>
      </c>
      <c r="N8497" s="1">
        <f>'Electricity Rates'!$J$3</f>
        <v>0.19270000000000001</v>
      </c>
      <c r="O8497" s="145">
        <f>L8497-K8497</f>
        <v>-5.0007783635730743</v>
      </c>
      <c r="P8497">
        <f t="shared" si="795"/>
        <v>0.96364999066053147</v>
      </c>
      <c r="Q8497">
        <f>IF(O8497&gt;0, IF(Q8496+O8497*Variables!$B$5&lt;Variables!$B$4, Q8496+O8497*Variables!$B$5, Variables!$B$4), IF(Q8496&gt;-O8497, Q8496+O8497/Variables!$B$5, 0))</f>
        <v>0</v>
      </c>
      <c r="R8497">
        <f>IF(O8497&gt;0, 0, IF(Q8496&gt;-O8497, 0, -O8497 - Q8496*Variables!$B$5))</f>
        <v>5.0007783635730743</v>
      </c>
      <c r="S8497">
        <f t="shared" si="796"/>
        <v>0.93104491573003501</v>
      </c>
      <c r="T8497">
        <f t="shared" si="797"/>
        <v>0</v>
      </c>
    </row>
    <row r="8498" spans="1:20" x14ac:dyDescent="0.3">
      <c r="A8498" s="3">
        <f t="shared" si="792"/>
        <v>43455</v>
      </c>
      <c r="B8498">
        <v>12</v>
      </c>
      <c r="C8498">
        <v>21</v>
      </c>
      <c r="D8498">
        <v>1</v>
      </c>
      <c r="E8498">
        <v>1</v>
      </c>
      <c r="F8498" s="1">
        <f>VLOOKUP(A8498,Weather!$A$1:$E$366, 5)</f>
        <v>7.5471698113207322E-2</v>
      </c>
      <c r="G8498" s="1">
        <f>VLOOKUP(D8498, Winter!$A$1:$E$25, 2)</f>
        <v>281.81818181818198</v>
      </c>
      <c r="H8498" s="1">
        <f>VLOOKUP(D8498, Winter!$A$1:$E$25, 3)</f>
        <v>257.04002047196798</v>
      </c>
      <c r="I8498" s="1">
        <f>VLOOKUP(D8498, Winter!$A$1:$E$25, 5)</f>
        <v>266.355140186916</v>
      </c>
      <c r="J8498" s="1">
        <f t="shared" si="793"/>
        <v>258.91007038488976</v>
      </c>
      <c r="K8498" s="47">
        <f t="shared" si="794"/>
        <v>4.8436957773163289</v>
      </c>
      <c r="L8498" s="48">
        <f>Solar!K8515/1000*Variables!$B$3</f>
        <v>0</v>
      </c>
      <c r="M8498" s="1">
        <f>IF(E8498=1, VLOOKUP(D8498, Sheet1!$E$2:$G$26, 2), Sheet1!$G$3)</f>
        <v>0.18618000000000001</v>
      </c>
      <c r="N8498" s="1">
        <f>'Electricity Rates'!$J$3</f>
        <v>0.19270000000000001</v>
      </c>
      <c r="O8498" s="145">
        <f>L8498-K8498</f>
        <v>-4.8436957773163289</v>
      </c>
      <c r="P8498">
        <f t="shared" si="795"/>
        <v>0.93338017628885661</v>
      </c>
      <c r="Q8498">
        <f>IF(O8498&gt;0, IF(Q8497+O8498*Variables!$B$5&lt;Variables!$B$4, Q8497+O8498*Variables!$B$5, Variables!$B$4), IF(Q8497&gt;-O8498, Q8497+O8498/Variables!$B$5, 0))</f>
        <v>0</v>
      </c>
      <c r="R8498">
        <f>IF(O8498&gt;0, 0, IF(Q8497&gt;-O8498, 0, -O8498 - Q8497*Variables!$B$5))</f>
        <v>4.8436957773163289</v>
      </c>
      <c r="S8498">
        <f t="shared" si="796"/>
        <v>0.90179927982075414</v>
      </c>
      <c r="T8498">
        <f t="shared" si="797"/>
        <v>0</v>
      </c>
    </row>
    <row r="8499" spans="1:20" x14ac:dyDescent="0.3">
      <c r="A8499" s="3">
        <f t="shared" si="792"/>
        <v>43455</v>
      </c>
      <c r="B8499">
        <v>12</v>
      </c>
      <c r="C8499">
        <v>21</v>
      </c>
      <c r="D8499">
        <v>2</v>
      </c>
      <c r="E8499">
        <v>1</v>
      </c>
      <c r="F8499" s="1">
        <f>VLOOKUP(A8499,Weather!$A$1:$E$366, 5)</f>
        <v>7.5471698113207322E-2</v>
      </c>
      <c r="G8499" s="1">
        <f>VLOOKUP(D8499, Winter!$A$1:$E$25, 2)</f>
        <v>282.10356994603501</v>
      </c>
      <c r="H8499" s="1">
        <f>VLOOKUP(D8499, Winter!$A$1:$E$25, 3)</f>
        <v>280.66066600651902</v>
      </c>
      <c r="I8499" s="1">
        <f>VLOOKUP(D8499, Winter!$A$1:$E$25, 5)</f>
        <v>285.04672897196201</v>
      </c>
      <c r="J8499" s="1">
        <f t="shared" si="793"/>
        <v>280.76956441704851</v>
      </c>
      <c r="K8499" s="47">
        <f t="shared" si="794"/>
        <v>5.2526437134875223</v>
      </c>
      <c r="L8499" s="48">
        <f>Solar!K8516/1000*Variables!$B$3</f>
        <v>0</v>
      </c>
      <c r="M8499" s="1">
        <f>IF(E8499=1, VLOOKUP(D8499, Sheet1!$E$2:$G$26, 2), Sheet1!$G$3)</f>
        <v>0.18618000000000001</v>
      </c>
      <c r="N8499" s="1">
        <f>'Electricity Rates'!$J$3</f>
        <v>0.19270000000000001</v>
      </c>
      <c r="O8499" s="145">
        <f>L8499-K8499</f>
        <v>-5.2526437134875223</v>
      </c>
      <c r="P8499">
        <f t="shared" si="795"/>
        <v>1.0121844435890457</v>
      </c>
      <c r="Q8499">
        <f>IF(O8499&gt;0, IF(Q8498+O8499*Variables!$B$5&lt;Variables!$B$4, Q8498+O8499*Variables!$B$5, Variables!$B$4), IF(Q8498&gt;-O8499, Q8498+O8499/Variables!$B$5, 0))</f>
        <v>0</v>
      </c>
      <c r="R8499">
        <f>IF(O8499&gt;0, 0, IF(Q8498&gt;-O8499, 0, -O8499 - Q8498*Variables!$B$5))</f>
        <v>5.2526437134875223</v>
      </c>
      <c r="S8499">
        <f t="shared" si="796"/>
        <v>0.97793720657710692</v>
      </c>
      <c r="T8499">
        <f t="shared" si="797"/>
        <v>0</v>
      </c>
    </row>
    <row r="8500" spans="1:20" x14ac:dyDescent="0.3">
      <c r="A8500" s="3">
        <f t="shared" si="792"/>
        <v>43455</v>
      </c>
      <c r="B8500">
        <v>12</v>
      </c>
      <c r="C8500">
        <v>21</v>
      </c>
      <c r="D8500">
        <v>3</v>
      </c>
      <c r="E8500">
        <v>1</v>
      </c>
      <c r="F8500" s="1">
        <f>VLOOKUP(A8500,Weather!$A$1:$E$366, 5)</f>
        <v>7.5471698113207322E-2</v>
      </c>
      <c r="G8500" s="1">
        <f>VLOOKUP(D8500, Winter!$A$1:$E$25, 2)</f>
        <v>282.300747198007</v>
      </c>
      <c r="H8500" s="1">
        <f>VLOOKUP(D8500, Winter!$A$1:$E$25, 3)</f>
        <v>272.72727272727298</v>
      </c>
      <c r="I8500" s="1">
        <f>VLOOKUP(D8500, Winter!$A$1:$E$25, 5)</f>
        <v>271.02803738317698</v>
      </c>
      <c r="J8500" s="1">
        <f t="shared" si="793"/>
        <v>273.44979910242273</v>
      </c>
      <c r="K8500" s="47">
        <f t="shared" si="794"/>
        <v>5.1157053692481753</v>
      </c>
      <c r="L8500" s="48">
        <f>Solar!K8517/1000*Variables!$B$3</f>
        <v>0</v>
      </c>
      <c r="M8500" s="1">
        <f>IF(E8500=1, VLOOKUP(D8500, Sheet1!$E$2:$G$26, 2), Sheet1!$G$3)</f>
        <v>0.18618000000000001</v>
      </c>
      <c r="N8500" s="1">
        <f>'Electricity Rates'!$J$3</f>
        <v>0.19270000000000001</v>
      </c>
      <c r="O8500" s="145">
        <f>L8500-K8500</f>
        <v>-5.1157053692481753</v>
      </c>
      <c r="P8500">
        <f t="shared" si="795"/>
        <v>0.98579642465412343</v>
      </c>
      <c r="Q8500">
        <f>IF(O8500&gt;0, IF(Q8499+O8500*Variables!$B$5&lt;Variables!$B$4, Q8499+O8500*Variables!$B$5, Variables!$B$4), IF(Q8499&gt;-O8500, Q8499+O8500/Variables!$B$5, 0))</f>
        <v>0</v>
      </c>
      <c r="R8500">
        <f>IF(O8500&gt;0, 0, IF(Q8499&gt;-O8500, 0, -O8500 - Q8499*Variables!$B$5))</f>
        <v>5.1157053692481753</v>
      </c>
      <c r="S8500">
        <f t="shared" si="796"/>
        <v>0.95244202564662539</v>
      </c>
      <c r="T8500">
        <f t="shared" si="797"/>
        <v>0</v>
      </c>
    </row>
    <row r="8501" spans="1:20" x14ac:dyDescent="0.3">
      <c r="A8501" s="3">
        <f t="shared" si="792"/>
        <v>43455</v>
      </c>
      <c r="B8501">
        <v>12</v>
      </c>
      <c r="C8501">
        <v>21</v>
      </c>
      <c r="D8501">
        <v>4</v>
      </c>
      <c r="E8501">
        <v>1</v>
      </c>
      <c r="F8501" s="1">
        <f>VLOOKUP(A8501,Weather!$A$1:$E$366, 5)</f>
        <v>7.5471698113207322E-2</v>
      </c>
      <c r="G8501" s="1">
        <f>VLOOKUP(D8501, Winter!$A$1:$E$25, 2)</f>
        <v>308.82074789439099</v>
      </c>
      <c r="H8501" s="1">
        <f>VLOOKUP(D8501, Winter!$A$1:$E$25, 3)</f>
        <v>281.81818181818198</v>
      </c>
      <c r="I8501" s="1">
        <f>VLOOKUP(D8501, Winter!$A$1:$E$25, 5)</f>
        <v>285.04672897196201</v>
      </c>
      <c r="J8501" s="1">
        <f t="shared" si="793"/>
        <v>283.85611133336755</v>
      </c>
      <c r="K8501" s="47">
        <f t="shared" si="794"/>
        <v>5.3103869068783327</v>
      </c>
      <c r="L8501" s="48">
        <f>Solar!K8518/1000*Variables!$B$3</f>
        <v>0</v>
      </c>
      <c r="M8501" s="1">
        <f>IF(E8501=1, VLOOKUP(D8501, Sheet1!$E$2:$G$26, 2), Sheet1!$G$3)</f>
        <v>0.18618000000000001</v>
      </c>
      <c r="N8501" s="1">
        <f>'Electricity Rates'!$J$3</f>
        <v>0.19270000000000001</v>
      </c>
      <c r="O8501" s="145">
        <f>L8501-K8501</f>
        <v>-5.3103869068783327</v>
      </c>
      <c r="P8501">
        <f t="shared" si="795"/>
        <v>1.0233115569554547</v>
      </c>
      <c r="Q8501">
        <f>IF(O8501&gt;0, IF(Q8500+O8501*Variables!$B$5&lt;Variables!$B$4, Q8500+O8501*Variables!$B$5, Variables!$B$4), IF(Q8500&gt;-O8501, Q8500+O8501/Variables!$B$5, 0))</f>
        <v>0</v>
      </c>
      <c r="R8501">
        <f>IF(O8501&gt;0, 0, IF(Q8500&gt;-O8501, 0, -O8501 - Q8500*Variables!$B$5))</f>
        <v>5.3103869068783327</v>
      </c>
      <c r="S8501">
        <f t="shared" si="796"/>
        <v>0.98868783432260809</v>
      </c>
      <c r="T8501">
        <f t="shared" si="797"/>
        <v>0</v>
      </c>
    </row>
    <row r="8502" spans="1:20" x14ac:dyDescent="0.3">
      <c r="A8502" s="3">
        <f t="shared" si="792"/>
        <v>43455</v>
      </c>
      <c r="B8502">
        <v>12</v>
      </c>
      <c r="C8502">
        <v>21</v>
      </c>
      <c r="D8502">
        <v>5</v>
      </c>
      <c r="E8502">
        <v>1</v>
      </c>
      <c r="F8502" s="1">
        <f>VLOOKUP(A8502,Weather!$A$1:$E$366, 5)</f>
        <v>7.5471698113207322E-2</v>
      </c>
      <c r="G8502" s="1">
        <f>VLOOKUP(D8502, Winter!$A$1:$E$25, 2)</f>
        <v>308.63160471300301</v>
      </c>
      <c r="H8502" s="1">
        <f>VLOOKUP(D8502, Winter!$A$1:$E$25, 3)</f>
        <v>300</v>
      </c>
      <c r="I8502" s="1">
        <f>VLOOKUP(D8502, Winter!$A$1:$E$25, 5)</f>
        <v>303.73831775700899</v>
      </c>
      <c r="J8502" s="1">
        <f t="shared" si="793"/>
        <v>300.65144186513231</v>
      </c>
      <c r="K8502" s="47">
        <f t="shared" si="794"/>
        <v>5.6245943513952872</v>
      </c>
      <c r="L8502" s="48">
        <f>Solar!K8519/1000*Variables!$B$3</f>
        <v>0</v>
      </c>
      <c r="M8502" s="1">
        <f>IF(E8502=1, VLOOKUP(D8502, Sheet1!$E$2:$G$26, 2), Sheet1!$G$3)</f>
        <v>0.18618000000000001</v>
      </c>
      <c r="N8502" s="1">
        <f>'Electricity Rates'!$J$3</f>
        <v>0.19270000000000001</v>
      </c>
      <c r="O8502" s="145">
        <f>L8502-K8502</f>
        <v>-5.6245943513952872</v>
      </c>
      <c r="P8502">
        <f t="shared" si="795"/>
        <v>1.0838593315138718</v>
      </c>
      <c r="Q8502">
        <f>IF(O8502&gt;0, IF(Q8501+O8502*Variables!$B$5&lt;Variables!$B$4, Q8501+O8502*Variables!$B$5, Variables!$B$4), IF(Q8501&gt;-O8502, Q8501+O8502/Variables!$B$5, 0))</f>
        <v>0</v>
      </c>
      <c r="R8502">
        <f>IF(O8502&gt;0, 0, IF(Q8501&gt;-O8502, 0, -O8502 - Q8501*Variables!$B$5))</f>
        <v>5.6245943513952872</v>
      </c>
      <c r="S8502">
        <f t="shared" si="796"/>
        <v>1.0471869763427746</v>
      </c>
      <c r="T8502">
        <f t="shared" si="797"/>
        <v>0</v>
      </c>
    </row>
    <row r="8503" spans="1:20" x14ac:dyDescent="0.3">
      <c r="A8503" s="3">
        <f t="shared" si="792"/>
        <v>43455</v>
      </c>
      <c r="B8503">
        <v>12</v>
      </c>
      <c r="C8503">
        <v>21</v>
      </c>
      <c r="D8503">
        <v>6</v>
      </c>
      <c r="E8503">
        <v>1</v>
      </c>
      <c r="F8503" s="1">
        <f>VLOOKUP(A8503,Weather!$A$1:$E$366, 5)</f>
        <v>7.5471698113207322E-2</v>
      </c>
      <c r="G8503" s="1">
        <f>VLOOKUP(D8503, Winter!$A$1:$E$25, 2)</f>
        <v>331.81818181818198</v>
      </c>
      <c r="H8503" s="1">
        <f>VLOOKUP(D8503, Winter!$A$1:$E$25, 3)</f>
        <v>317.955250948497</v>
      </c>
      <c r="I8503" s="1">
        <f>VLOOKUP(D8503, Winter!$A$1:$E$25, 5)</f>
        <v>322.42990654205602</v>
      </c>
      <c r="J8503" s="1">
        <f t="shared" si="793"/>
        <v>319.00150988205814</v>
      </c>
      <c r="K8503" s="47">
        <f t="shared" si="794"/>
        <v>5.967887861898455</v>
      </c>
      <c r="L8503" s="48">
        <f>Solar!K8520/1000*Variables!$B$3</f>
        <v>0</v>
      </c>
      <c r="M8503" s="1">
        <f>IF(E8503=1, VLOOKUP(D8503, Sheet1!$E$2:$G$26, 2), Sheet1!$G$3)</f>
        <v>0.18618000000000001</v>
      </c>
      <c r="N8503" s="1">
        <f>'Electricity Rates'!$J$3</f>
        <v>0.19270000000000001</v>
      </c>
      <c r="O8503" s="145">
        <f>L8503-K8503</f>
        <v>-5.967887861898455</v>
      </c>
      <c r="P8503">
        <f t="shared" si="795"/>
        <v>1.1500119909878324</v>
      </c>
      <c r="Q8503">
        <f>IF(O8503&gt;0, IF(Q8502+O8503*Variables!$B$5&lt;Variables!$B$4, Q8502+O8503*Variables!$B$5, Variables!$B$4), IF(Q8502&gt;-O8503, Q8502+O8503/Variables!$B$5, 0))</f>
        <v>0</v>
      </c>
      <c r="R8503">
        <f>IF(O8503&gt;0, 0, IF(Q8502&gt;-O8503, 0, -O8503 - Q8502*Variables!$B$5))</f>
        <v>5.967887861898455</v>
      </c>
      <c r="S8503">
        <f t="shared" si="796"/>
        <v>1.1111013621282544</v>
      </c>
      <c r="T8503">
        <f t="shared" si="797"/>
        <v>0</v>
      </c>
    </row>
    <row r="8504" spans="1:20" x14ac:dyDescent="0.3">
      <c r="A8504" s="3">
        <f t="shared" si="792"/>
        <v>43455</v>
      </c>
      <c r="B8504">
        <v>12</v>
      </c>
      <c r="C8504">
        <v>21</v>
      </c>
      <c r="D8504">
        <v>7</v>
      </c>
      <c r="E8504">
        <v>1</v>
      </c>
      <c r="F8504" s="1">
        <f>VLOOKUP(A8504,Weather!$A$1:$E$366, 5)</f>
        <v>7.5471698113207322E-2</v>
      </c>
      <c r="G8504" s="1">
        <f>VLOOKUP(D8504, Winter!$A$1:$E$25, 2)</f>
        <v>445.45454545454498</v>
      </c>
      <c r="H8504" s="1">
        <f>VLOOKUP(D8504, Winter!$A$1:$E$25, 3)</f>
        <v>393.94630558862502</v>
      </c>
      <c r="I8504" s="1">
        <f>VLOOKUP(D8504, Winter!$A$1:$E$25, 5)</f>
        <v>313.08411214953298</v>
      </c>
      <c r="J8504" s="1">
        <f t="shared" si="793"/>
        <v>397.83371991812839</v>
      </c>
      <c r="K8504" s="47">
        <f t="shared" si="794"/>
        <v>7.4426827290915085</v>
      </c>
      <c r="L8504" s="48">
        <f>Solar!K8521/1000*Variables!$B$3</f>
        <v>0</v>
      </c>
      <c r="M8504" s="1">
        <f>IF(E8504=1, VLOOKUP(D8504, Sheet1!$E$2:$G$26, 2), Sheet1!$G$3)</f>
        <v>0.18618000000000001</v>
      </c>
      <c r="N8504" s="1">
        <f>'Electricity Rates'!$J$3</f>
        <v>0.19270000000000001</v>
      </c>
      <c r="O8504" s="145">
        <f>L8504-K8504</f>
        <v>-7.4426827290915085</v>
      </c>
      <c r="P8504">
        <f t="shared" si="795"/>
        <v>1.4342049618959338</v>
      </c>
      <c r="Q8504">
        <f>IF(O8504&gt;0, IF(Q8503+O8504*Variables!$B$5&lt;Variables!$B$4, Q8503+O8504*Variables!$B$5, Variables!$B$4), IF(Q8503&gt;-O8504, Q8503+O8504/Variables!$B$5, 0))</f>
        <v>0</v>
      </c>
      <c r="R8504">
        <f>IF(O8504&gt;0, 0, IF(Q8503&gt;-O8504, 0, -O8504 - Q8503*Variables!$B$5))</f>
        <v>7.4426827290915085</v>
      </c>
      <c r="S8504">
        <f t="shared" si="796"/>
        <v>1.3856786705022572</v>
      </c>
      <c r="T8504">
        <f t="shared" si="797"/>
        <v>0</v>
      </c>
    </row>
    <row r="8505" spans="1:20" x14ac:dyDescent="0.3">
      <c r="A8505" s="3">
        <f t="shared" si="792"/>
        <v>43455</v>
      </c>
      <c r="B8505">
        <v>12</v>
      </c>
      <c r="C8505">
        <v>21</v>
      </c>
      <c r="D8505">
        <v>8</v>
      </c>
      <c r="E8505">
        <v>1</v>
      </c>
      <c r="F8505" s="1">
        <f>VLOOKUP(A8505,Weather!$A$1:$E$366, 5)</f>
        <v>7.5471698113207322E-2</v>
      </c>
      <c r="G8505" s="1">
        <f>VLOOKUP(D8505, Winter!$A$1:$E$25, 2)</f>
        <v>654.54545454545405</v>
      </c>
      <c r="H8505" s="1">
        <f>VLOOKUP(D8505, Winter!$A$1:$E$25, 3)</f>
        <v>498.50910668787998</v>
      </c>
      <c r="I8505" s="1">
        <f>VLOOKUP(D8505, Winter!$A$1:$E$25, 5)</f>
        <v>294.39252336448601</v>
      </c>
      <c r="J8505" s="1">
        <f t="shared" si="793"/>
        <v>510.28543482807419</v>
      </c>
      <c r="K8505" s="47">
        <f t="shared" si="794"/>
        <v>9.5464320960109657</v>
      </c>
      <c r="L8505" s="48">
        <f>Solar!K8522/1000*Variables!$B$3</f>
        <v>0.73194999999999999</v>
      </c>
      <c r="M8505" s="1">
        <f>IF(E8505=1, VLOOKUP(D8505, Sheet1!$E$2:$G$26, 2), Sheet1!$G$3)</f>
        <v>0.18618000000000001</v>
      </c>
      <c r="N8505" s="1">
        <f>'Electricity Rates'!$J$3</f>
        <v>0.19270000000000001</v>
      </c>
      <c r="O8505" s="145">
        <f>L8505-K8505</f>
        <v>-8.8144820960109662</v>
      </c>
      <c r="P8505">
        <f t="shared" si="795"/>
        <v>1.8395974649013132</v>
      </c>
      <c r="Q8505">
        <f>IF(O8505&gt;0, IF(Q8504+O8505*Variables!$B$5&lt;Variables!$B$4, Q8504+O8505*Variables!$B$5, Variables!$B$4), IF(Q8504&gt;-O8505, Q8504+O8505/Variables!$B$5, 0))</f>
        <v>0</v>
      </c>
      <c r="R8505">
        <f>IF(O8505&gt;0, 0, IF(Q8504&gt;-O8505, 0, -O8505 - Q8504*Variables!$B$5))</f>
        <v>8.8144820960109662</v>
      </c>
      <c r="S8505">
        <f t="shared" si="796"/>
        <v>1.6410802766353219</v>
      </c>
      <c r="T8505">
        <f t="shared" si="797"/>
        <v>0</v>
      </c>
    </row>
    <row r="8506" spans="1:20" x14ac:dyDescent="0.3">
      <c r="A8506" s="3">
        <f t="shared" si="792"/>
        <v>43455</v>
      </c>
      <c r="B8506">
        <v>12</v>
      </c>
      <c r="C8506">
        <v>21</v>
      </c>
      <c r="D8506">
        <v>9</v>
      </c>
      <c r="E8506">
        <v>1</v>
      </c>
      <c r="F8506" s="1">
        <f>VLOOKUP(A8506,Weather!$A$1:$E$366, 5)</f>
        <v>7.5471698113207322E-2</v>
      </c>
      <c r="G8506" s="1">
        <f>VLOOKUP(D8506, Winter!$A$1:$E$25, 2)</f>
        <v>801.59817351598099</v>
      </c>
      <c r="H8506" s="1">
        <f>VLOOKUP(D8506, Winter!$A$1:$E$25, 3)</f>
        <v>564.97068280688404</v>
      </c>
      <c r="I8506" s="1">
        <f>VLOOKUP(D8506, Winter!$A$1:$E$25, 5)</f>
        <v>313.08411214953298</v>
      </c>
      <c r="J8506" s="1">
        <f t="shared" si="793"/>
        <v>582.82936135096679</v>
      </c>
      <c r="K8506" s="47">
        <f t="shared" si="794"/>
        <v>10.90358560512912</v>
      </c>
      <c r="L8506" s="48">
        <f>Solar!K8523/1000*Variables!$B$3</f>
        <v>3.6433999999999993</v>
      </c>
      <c r="M8506" s="1">
        <f>IF(E8506=1, VLOOKUP(D8506, Sheet1!$E$2:$G$26, 2), Sheet1!$G$3)</f>
        <v>0.20441999999999999</v>
      </c>
      <c r="N8506" s="1">
        <f>'Electricity Rates'!$J$3</f>
        <v>0.19270000000000001</v>
      </c>
      <c r="O8506" s="145">
        <f>L8506-K8506</f>
        <v>-7.26018560512912</v>
      </c>
      <c r="P8506">
        <f t="shared" si="795"/>
        <v>2.1011209461083813</v>
      </c>
      <c r="Q8506">
        <f>IF(O8506&gt;0, IF(Q8505+O8506*Variables!$B$5&lt;Variables!$B$4, Q8505+O8506*Variables!$B$5, Variables!$B$4), IF(Q8505&gt;-O8506, Q8505+O8506/Variables!$B$5, 0))</f>
        <v>0</v>
      </c>
      <c r="R8506">
        <f>IF(O8506&gt;0, 0, IF(Q8505&gt;-O8506, 0, -O8506 - Q8505*Variables!$B$5))</f>
        <v>7.26018560512912</v>
      </c>
      <c r="S8506">
        <f t="shared" si="796"/>
        <v>1.4841271414004946</v>
      </c>
      <c r="T8506">
        <f t="shared" si="797"/>
        <v>0</v>
      </c>
    </row>
    <row r="8507" spans="1:20" x14ac:dyDescent="0.3">
      <c r="A8507" s="3">
        <f t="shared" si="792"/>
        <v>43455</v>
      </c>
      <c r="B8507">
        <v>12</v>
      </c>
      <c r="C8507">
        <v>21</v>
      </c>
      <c r="D8507">
        <v>10</v>
      </c>
      <c r="E8507">
        <v>1</v>
      </c>
      <c r="F8507" s="1">
        <f>VLOOKUP(A8507,Weather!$A$1:$E$366, 5)</f>
        <v>7.5471698113207322E-2</v>
      </c>
      <c r="G8507" s="1">
        <f>VLOOKUP(D8507, Winter!$A$1:$E$25, 2)</f>
        <v>929.05770029057601</v>
      </c>
      <c r="H8507" s="1">
        <f>VLOOKUP(D8507, Winter!$A$1:$E$25, 3)</f>
        <v>583.82380756350199</v>
      </c>
      <c r="I8507" s="1">
        <f>VLOOKUP(D8507, Winter!$A$1:$E$25, 5)</f>
        <v>331.77570093457899</v>
      </c>
      <c r="J8507" s="1">
        <f t="shared" si="793"/>
        <v>609.87919569384712</v>
      </c>
      <c r="K8507" s="47">
        <f t="shared" si="794"/>
        <v>11.409634551734181</v>
      </c>
      <c r="L8507" s="48">
        <f>Solar!K8524/1000*Variables!$B$3</f>
        <v>4.1972999999999994</v>
      </c>
      <c r="M8507" s="1">
        <f>IF(E8507=1, VLOOKUP(D8507, Sheet1!$E$2:$G$26, 2), Sheet1!$G$3)</f>
        <v>0.20441999999999999</v>
      </c>
      <c r="N8507" s="1">
        <f>'Electricity Rates'!$J$3</f>
        <v>0.19270000000000001</v>
      </c>
      <c r="O8507" s="145">
        <f>L8507-K8507</f>
        <v>-7.2123345517341813</v>
      </c>
      <c r="P8507">
        <f t="shared" si="795"/>
        <v>2.1986365781191766</v>
      </c>
      <c r="Q8507">
        <f>IF(O8507&gt;0, IF(Q8506+O8507*Variables!$B$5&lt;Variables!$B$4, Q8506+O8507*Variables!$B$5, Variables!$B$4), IF(Q8506&gt;-O8507, Q8506+O8507/Variables!$B$5, 0))</f>
        <v>0</v>
      </c>
      <c r="R8507">
        <f>IF(O8507&gt;0, 0, IF(Q8506&gt;-O8507, 0, -O8507 - Q8506*Variables!$B$5))</f>
        <v>7.2123345517341813</v>
      </c>
      <c r="S8507">
        <f t="shared" si="796"/>
        <v>1.4743454290655014</v>
      </c>
      <c r="T8507">
        <f t="shared" si="797"/>
        <v>0</v>
      </c>
    </row>
    <row r="8508" spans="1:20" x14ac:dyDescent="0.3">
      <c r="A8508" s="3">
        <f t="shared" si="792"/>
        <v>43455</v>
      </c>
      <c r="B8508">
        <v>12</v>
      </c>
      <c r="C8508">
        <v>21</v>
      </c>
      <c r="D8508">
        <v>11</v>
      </c>
      <c r="E8508">
        <v>1</v>
      </c>
      <c r="F8508" s="1">
        <f>VLOOKUP(A8508,Weather!$A$1:$E$366, 5)</f>
        <v>7.5471698113207322E-2</v>
      </c>
      <c r="G8508" s="1">
        <f>VLOOKUP(D8508, Winter!$A$1:$E$25, 2)</f>
        <v>1001.98733914487</v>
      </c>
      <c r="H8508" s="1">
        <f>VLOOKUP(D8508, Winter!$A$1:$E$25, 3)</f>
        <v>602.66024321587895</v>
      </c>
      <c r="I8508" s="1">
        <f>VLOOKUP(D8508, Winter!$A$1:$E$25, 5)</f>
        <v>331.77570093457899</v>
      </c>
      <c r="J8508" s="1">
        <f t="shared" si="793"/>
        <v>632.79813724825556</v>
      </c>
      <c r="K8508" s="47">
        <f t="shared" si="794"/>
        <v>11.838402657442156</v>
      </c>
      <c r="L8508" s="48">
        <f>Solar!K8525/1000*Variables!$B$3</f>
        <v>8.9834500000000013</v>
      </c>
      <c r="M8508" s="1">
        <f>IF(E8508=1, VLOOKUP(D8508, Sheet1!$E$2:$G$26, 2), Sheet1!$G$3)</f>
        <v>0.20441999999999999</v>
      </c>
      <c r="N8508" s="1">
        <f>'Electricity Rates'!$J$3</f>
        <v>0.19270000000000001</v>
      </c>
      <c r="O8508" s="145">
        <f>L8508-K8508</f>
        <v>-2.8549526574421549</v>
      </c>
      <c r="P8508">
        <f t="shared" si="795"/>
        <v>2.2812601920891038</v>
      </c>
      <c r="Q8508">
        <f>IF(O8508&gt;0, IF(Q8507+O8508*Variables!$B$5&lt;Variables!$B$4, Q8507+O8508*Variables!$B$5, Variables!$B$4), IF(Q8507&gt;-O8508, Q8507+O8508/Variables!$B$5, 0))</f>
        <v>0</v>
      </c>
      <c r="R8508">
        <f>IF(O8508&gt;0, 0, IF(Q8507&gt;-O8508, 0, -O8508 - Q8507*Variables!$B$5))</f>
        <v>2.8549526574421549</v>
      </c>
      <c r="S8508">
        <f t="shared" si="796"/>
        <v>0.58360942223432533</v>
      </c>
      <c r="T8508">
        <f t="shared" si="797"/>
        <v>0</v>
      </c>
    </row>
    <row r="8509" spans="1:20" x14ac:dyDescent="0.3">
      <c r="A8509" s="3">
        <f t="shared" si="792"/>
        <v>43455</v>
      </c>
      <c r="B8509">
        <v>12</v>
      </c>
      <c r="C8509">
        <v>21</v>
      </c>
      <c r="D8509">
        <v>12</v>
      </c>
      <c r="E8509">
        <v>1</v>
      </c>
      <c r="F8509" s="1">
        <f>VLOOKUP(A8509,Weather!$A$1:$E$366, 5)</f>
        <v>7.5471698113207322E-2</v>
      </c>
      <c r="G8509" s="1">
        <f>VLOOKUP(D8509, Winter!$A$1:$E$25, 2)</f>
        <v>1020.36633457866</v>
      </c>
      <c r="H8509" s="1">
        <f>VLOOKUP(D8509, Winter!$A$1:$E$25, 3)</f>
        <v>602.46553699974402</v>
      </c>
      <c r="I8509" s="1">
        <f>VLOOKUP(D8509, Winter!$A$1:$E$25, 5)</f>
        <v>327.10280373831802</v>
      </c>
      <c r="J8509" s="1">
        <f t="shared" si="793"/>
        <v>634.00521983588851</v>
      </c>
      <c r="K8509" s="47">
        <f t="shared" si="794"/>
        <v>11.860984787306391</v>
      </c>
      <c r="L8509" s="48">
        <f>Solar!K8526/1000*Variables!$B$3</f>
        <v>4.7571500000000002</v>
      </c>
      <c r="M8509" s="1">
        <f>IF(E8509=1, VLOOKUP(D8509, Sheet1!$E$2:$G$26, 2), Sheet1!$G$3)</f>
        <v>0.20441999999999999</v>
      </c>
      <c r="N8509" s="1">
        <f>'Electricity Rates'!$J$3</f>
        <v>0.19270000000000001</v>
      </c>
      <c r="O8509" s="145">
        <f>L8509-K8509</f>
        <v>-7.1038347873063907</v>
      </c>
      <c r="P8509">
        <f t="shared" si="795"/>
        <v>2.2856117685139417</v>
      </c>
      <c r="Q8509">
        <f>IF(O8509&gt;0, IF(Q8508+O8509*Variables!$B$5&lt;Variables!$B$4, Q8508+O8509*Variables!$B$5, Variables!$B$4), IF(Q8508&gt;-O8509, Q8508+O8509/Variables!$B$5, 0))</f>
        <v>0</v>
      </c>
      <c r="R8509">
        <f>IF(O8509&gt;0, 0, IF(Q8508&gt;-O8509, 0, -O8509 - Q8508*Variables!$B$5))</f>
        <v>7.1038347873063907</v>
      </c>
      <c r="S8509">
        <f t="shared" si="796"/>
        <v>1.4521659072211723</v>
      </c>
      <c r="T8509">
        <f t="shared" si="797"/>
        <v>0</v>
      </c>
    </row>
    <row r="8510" spans="1:20" x14ac:dyDescent="0.3">
      <c r="A8510" s="3">
        <f t="shared" si="792"/>
        <v>43455</v>
      </c>
      <c r="B8510">
        <v>12</v>
      </c>
      <c r="C8510">
        <v>21</v>
      </c>
      <c r="D8510">
        <v>13</v>
      </c>
      <c r="E8510">
        <v>1</v>
      </c>
      <c r="F8510" s="1">
        <f>VLOOKUP(A8510,Weather!$A$1:$E$366, 5)</f>
        <v>7.5471698113207322E-2</v>
      </c>
      <c r="G8510" s="1">
        <f>VLOOKUP(D8510, Winter!$A$1:$E$25, 2)</f>
        <v>1065.99730178497</v>
      </c>
      <c r="H8510" s="1">
        <f>VLOOKUP(D8510, Winter!$A$1:$E$25, 3)</f>
        <v>611.78362020049099</v>
      </c>
      <c r="I8510" s="1">
        <f>VLOOKUP(D8510, Winter!$A$1:$E$25, 5)</f>
        <v>322.42990654205602</v>
      </c>
      <c r="J8510" s="1">
        <f t="shared" si="793"/>
        <v>646.06389805592323</v>
      </c>
      <c r="K8510" s="47">
        <f t="shared" si="794"/>
        <v>12.086578827304796</v>
      </c>
      <c r="L8510" s="48">
        <f>Solar!K8527/1000*Variables!$B$3</f>
        <v>5.0217499999999999</v>
      </c>
      <c r="M8510" s="1">
        <f>IF(E8510=1, VLOOKUP(D8510, Sheet1!$E$2:$G$26, 2), Sheet1!$G$3)</f>
        <v>0.20441999999999999</v>
      </c>
      <c r="N8510" s="1">
        <f>'Electricity Rates'!$J$3</f>
        <v>0.19270000000000001</v>
      </c>
      <c r="O8510" s="145">
        <f>L8510-K8510</f>
        <v>-7.0648288273047966</v>
      </c>
      <c r="P8510">
        <f t="shared" si="795"/>
        <v>2.3290837400216344</v>
      </c>
      <c r="Q8510">
        <f>IF(O8510&gt;0, IF(Q8509+O8510*Variables!$B$5&lt;Variables!$B$4, Q8509+O8510*Variables!$B$5, Variables!$B$4), IF(Q8509&gt;-O8510, Q8509+O8510/Variables!$B$5, 0))</f>
        <v>0</v>
      </c>
      <c r="R8510">
        <f>IF(O8510&gt;0, 0, IF(Q8509&gt;-O8510, 0, -O8510 - Q8509*Variables!$B$5))</f>
        <v>7.0648288273047966</v>
      </c>
      <c r="S8510">
        <f t="shared" si="796"/>
        <v>1.4441923088776465</v>
      </c>
      <c r="T8510">
        <f t="shared" si="797"/>
        <v>0</v>
      </c>
    </row>
    <row r="8511" spans="1:20" x14ac:dyDescent="0.3">
      <c r="A8511" s="3">
        <f t="shared" si="792"/>
        <v>43455</v>
      </c>
      <c r="B8511">
        <v>12</v>
      </c>
      <c r="C8511">
        <v>21</v>
      </c>
      <c r="D8511">
        <v>14</v>
      </c>
      <c r="E8511">
        <v>1</v>
      </c>
      <c r="F8511" s="1">
        <f>VLOOKUP(A8511,Weather!$A$1:$E$366, 5)</f>
        <v>7.5471698113207322E-2</v>
      </c>
      <c r="G8511" s="1">
        <f>VLOOKUP(D8511, Winter!$A$1:$E$25, 2)</f>
        <v>1084.3762972187601</v>
      </c>
      <c r="H8511" s="1">
        <f>VLOOKUP(D8511, Winter!$A$1:$E$25, 3)</f>
        <v>611.59447701910301</v>
      </c>
      <c r="I8511" s="1">
        <f>VLOOKUP(D8511, Winter!$A$1:$E$25, 5)</f>
        <v>303.73831775700899</v>
      </c>
      <c r="J8511" s="1">
        <f t="shared" si="793"/>
        <v>647.27612382662414</v>
      </c>
      <c r="K8511" s="47">
        <f t="shared" si="794"/>
        <v>12.109257175960641</v>
      </c>
      <c r="L8511" s="48">
        <f>Solar!K8528/1000*Variables!$B$3</f>
        <v>14.141300000000001</v>
      </c>
      <c r="M8511" s="1">
        <f>IF(E8511=1, VLOOKUP(D8511, Sheet1!$E$2:$G$26, 2), Sheet1!$G$3)</f>
        <v>0.20441999999999999</v>
      </c>
      <c r="N8511" s="1">
        <f>'Electricity Rates'!$J$3</f>
        <v>0.19270000000000001</v>
      </c>
      <c r="O8511" s="145">
        <f>L8511-K8511</f>
        <v>2.03204282403936</v>
      </c>
      <c r="P8511">
        <f t="shared" si="795"/>
        <v>2.3334538578076156</v>
      </c>
      <c r="Q8511">
        <f>IF(O8511&gt;0, IF(Q8510+O8511*Variables!$B$5&lt;Variables!$B$4, Q8510+O8511*Variables!$B$5, Variables!$B$4), IF(Q8510&gt;-O8511, Q8510+O8511/Variables!$B$5, 0))</f>
        <v>1.9101202545969982</v>
      </c>
      <c r="R8511">
        <f>IF(O8511&gt;0, 0, IF(Q8510&gt;-O8511, 0, -O8511 - Q8510*Variables!$B$5))</f>
        <v>0</v>
      </c>
      <c r="S8511">
        <f t="shared" si="796"/>
        <v>0</v>
      </c>
      <c r="T8511">
        <f t="shared" si="797"/>
        <v>0</v>
      </c>
    </row>
    <row r="8512" spans="1:20" x14ac:dyDescent="0.3">
      <c r="A8512" s="3">
        <f t="shared" si="792"/>
        <v>43455</v>
      </c>
      <c r="B8512">
        <v>12</v>
      </c>
      <c r="C8512">
        <v>21</v>
      </c>
      <c r="D8512">
        <v>15</v>
      </c>
      <c r="E8512">
        <v>1</v>
      </c>
      <c r="F8512" s="1">
        <f>VLOOKUP(A8512,Weather!$A$1:$E$366, 5)</f>
        <v>7.5471698113207322E-2</v>
      </c>
      <c r="G8512" s="1">
        <f>VLOOKUP(D8512, Winter!$A$1:$E$25, 2)</f>
        <v>1093.6540058115399</v>
      </c>
      <c r="H8512" s="1">
        <f>VLOOKUP(D8512, Winter!$A$1:$E$25, 3)</f>
        <v>601.87029228184497</v>
      </c>
      <c r="I8512" s="1">
        <f>VLOOKUP(D8512, Winter!$A$1:$E$25, 5)</f>
        <v>271.02803738317698</v>
      </c>
      <c r="J8512" s="1">
        <f t="shared" si="793"/>
        <v>638.98604424635016</v>
      </c>
      <c r="K8512" s="47">
        <f t="shared" si="794"/>
        <v>11.954166169276752</v>
      </c>
      <c r="L8512" s="48">
        <f>Solar!K8529/1000*Variables!$B$3</f>
        <v>21.574700000000004</v>
      </c>
      <c r="M8512" s="1">
        <f>IF(E8512=1, VLOOKUP(D8512, Sheet1!$E$2:$G$26, 2), Sheet1!$G$3)</f>
        <v>0.20441999999999999</v>
      </c>
      <c r="N8512" s="1">
        <f>'Electricity Rates'!$J$3</f>
        <v>0.19270000000000001</v>
      </c>
      <c r="O8512" s="145">
        <f>L8512-K8512</f>
        <v>9.620533830723252</v>
      </c>
      <c r="P8512">
        <f t="shared" si="795"/>
        <v>2.3035678208196302</v>
      </c>
      <c r="Q8512">
        <f>IF(O8512&gt;0, IF(Q8511+O8512*Variables!$B$5&lt;Variables!$B$4, Q8511+O8512*Variables!$B$5, Variables!$B$4), IF(Q8511&gt;-O8512, Q8511+O8512/Variables!$B$5, 0))</f>
        <v>10.953422055476855</v>
      </c>
      <c r="R8512">
        <f>IF(O8512&gt;0, 0, IF(Q8511&gt;-O8512, 0, -O8512 - Q8511*Variables!$B$5))</f>
        <v>0</v>
      </c>
      <c r="S8512">
        <f t="shared" si="796"/>
        <v>0</v>
      </c>
      <c r="T8512">
        <f t="shared" si="797"/>
        <v>0</v>
      </c>
    </row>
    <row r="8513" spans="1:20" x14ac:dyDescent="0.3">
      <c r="A8513" s="3">
        <f t="shared" si="792"/>
        <v>43455</v>
      </c>
      <c r="B8513">
        <v>12</v>
      </c>
      <c r="C8513">
        <v>21</v>
      </c>
      <c r="D8513">
        <v>16</v>
      </c>
      <c r="E8513">
        <v>1</v>
      </c>
      <c r="F8513" s="1">
        <f>VLOOKUP(A8513,Weather!$A$1:$E$366, 5)</f>
        <v>7.5471698113207322E-2</v>
      </c>
      <c r="G8513" s="1">
        <f>VLOOKUP(D8513, Winter!$A$1:$E$25, 2)</f>
        <v>1039.2953507679499</v>
      </c>
      <c r="H8513" s="1">
        <f>VLOOKUP(D8513, Winter!$A$1:$E$25, 3)</f>
        <v>558.82352941176396</v>
      </c>
      <c r="I8513" s="1">
        <f>VLOOKUP(D8513, Winter!$A$1:$E$25, 5)</f>
        <v>252.336448598131</v>
      </c>
      <c r="J8513" s="1">
        <f t="shared" si="793"/>
        <v>595.08555366506084</v>
      </c>
      <c r="K8513" s="47">
        <f t="shared" si="794"/>
        <v>11.132874743514131</v>
      </c>
      <c r="L8513" s="48">
        <f>Solar!K8530/1000*Variables!$B$3</f>
        <v>12.960450000000002</v>
      </c>
      <c r="M8513" s="1">
        <f>IF(E8513=1, VLOOKUP(D8513, Sheet1!$E$2:$G$26, 2), Sheet1!$G$3)</f>
        <v>0.20441999999999999</v>
      </c>
      <c r="N8513" s="1">
        <f>'Electricity Rates'!$J$3</f>
        <v>0.19270000000000001</v>
      </c>
      <c r="O8513" s="145">
        <f>L8513-K8513</f>
        <v>1.8275752564858703</v>
      </c>
      <c r="P8513">
        <f t="shared" si="795"/>
        <v>2.1453049630751733</v>
      </c>
      <c r="Q8513">
        <f>IF(O8513&gt;0, IF(Q8512+O8513*Variables!$B$5&lt;Variables!$B$4, Q8512+O8513*Variables!$B$5, Variables!$B$4), IF(Q8512&gt;-O8513, Q8512+O8513/Variables!$B$5, 0))</f>
        <v>12.671342796573573</v>
      </c>
      <c r="R8513">
        <f>IF(O8513&gt;0, 0, IF(Q8512&gt;-O8513, 0, -O8513 - Q8512*Variables!$B$5))</f>
        <v>0</v>
      </c>
      <c r="S8513">
        <f t="shared" si="796"/>
        <v>0</v>
      </c>
      <c r="T8513">
        <f t="shared" si="797"/>
        <v>0</v>
      </c>
    </row>
    <row r="8514" spans="1:20" x14ac:dyDescent="0.3">
      <c r="A8514" s="3">
        <f t="shared" si="792"/>
        <v>43455</v>
      </c>
      <c r="B8514">
        <v>12</v>
      </c>
      <c r="C8514">
        <v>21</v>
      </c>
      <c r="D8514">
        <v>17</v>
      </c>
      <c r="E8514">
        <v>1</v>
      </c>
      <c r="F8514" s="1">
        <f>VLOOKUP(A8514,Weather!$A$1:$E$366, 5)</f>
        <v>7.5471698113207322E-2</v>
      </c>
      <c r="G8514" s="1">
        <f>VLOOKUP(D8514, Winter!$A$1:$E$25, 2)</f>
        <v>889.47696139476898</v>
      </c>
      <c r="H8514" s="1">
        <f>VLOOKUP(D8514, Winter!$A$1:$E$25, 3)</f>
        <v>506.24728802056097</v>
      </c>
      <c r="I8514" s="1">
        <f>VLOOKUP(D8514, Winter!$A$1:$E$25, 5)</f>
        <v>228.971962616822</v>
      </c>
      <c r="J8514" s="1">
        <f t="shared" si="793"/>
        <v>535.1702822374823</v>
      </c>
      <c r="K8514" s="47">
        <f t="shared" si="794"/>
        <v>10.011978415383275</v>
      </c>
      <c r="L8514" s="48">
        <f>Solar!K8531/1000*Variables!$B$3</f>
        <v>3.0571999999999999</v>
      </c>
      <c r="M8514" s="1">
        <f>IF(E8514=1, VLOOKUP(D8514, Sheet1!$E$2:$G$26, 2), Sheet1!$G$3)</f>
        <v>0.20441999999999999</v>
      </c>
      <c r="N8514" s="1">
        <f>'Electricity Rates'!$J$3</f>
        <v>0.19270000000000001</v>
      </c>
      <c r="O8514" s="145">
        <f>L8514-K8514</f>
        <v>-6.9547784153832755</v>
      </c>
      <c r="P8514">
        <f t="shared" si="795"/>
        <v>1.9293082406443574</v>
      </c>
      <c r="Q8514">
        <f>IF(O8514&gt;0, IF(Q8513+O8514*Variables!$B$5&lt;Variables!$B$4, Q8513+O8514*Variables!$B$5, Variables!$B$4), IF(Q8513&gt;-O8514, Q8513+O8514/Variables!$B$5, 0))</f>
        <v>5.2726423546764707</v>
      </c>
      <c r="R8514">
        <f>IF(O8514&gt;0, 0, IF(Q8513&gt;-O8514, 0, -O8514 - Q8513*Variables!$B$5))</f>
        <v>0</v>
      </c>
      <c r="S8514">
        <f t="shared" si="796"/>
        <v>0</v>
      </c>
      <c r="T8514">
        <f t="shared" si="797"/>
        <v>0</v>
      </c>
    </row>
    <row r="8515" spans="1:20" x14ac:dyDescent="0.3">
      <c r="A8515" s="3">
        <f t="shared" ref="A8515:A8578" si="798">DATE(2018, B8515, C8515)</f>
        <v>43455</v>
      </c>
      <c r="B8515">
        <v>12</v>
      </c>
      <c r="C8515">
        <v>21</v>
      </c>
      <c r="D8515">
        <v>18</v>
      </c>
      <c r="E8515">
        <v>1</v>
      </c>
      <c r="F8515" s="1">
        <f>VLOOKUP(A8515,Weather!$A$1:$E$366, 5)</f>
        <v>7.5471698113207322E-2</v>
      </c>
      <c r="G8515" s="1">
        <f>VLOOKUP(D8515, Winter!$A$1:$E$25, 2)</f>
        <v>689.67932752179297</v>
      </c>
      <c r="H8515" s="1">
        <f>VLOOKUP(D8515, Winter!$A$1:$E$25, 3)</f>
        <v>477.48083534529701</v>
      </c>
      <c r="I8515" s="1">
        <f>VLOOKUP(D8515, Winter!$A$1:$E$25, 5)</f>
        <v>257.009345794392</v>
      </c>
      <c r="J8515" s="1">
        <f t="shared" ref="J8515:J8578" si="799">IF(E8515=0, I8515, H8515 + (G8515-H8515)*F8515)</f>
        <v>493.49581588691927</v>
      </c>
      <c r="K8515" s="47">
        <f t="shared" ref="K8515:K8578" si="800">J8515*1000/53453</f>
        <v>9.2323315040674849</v>
      </c>
      <c r="L8515" s="48">
        <f>Solar!K8532/1000*Variables!$B$3</f>
        <v>0</v>
      </c>
      <c r="M8515" s="1">
        <f>IF(E8515=1, VLOOKUP(D8515, Sheet1!$E$2:$G$26, 2), Sheet1!$G$3)</f>
        <v>0.20441999999999999</v>
      </c>
      <c r="N8515" s="1">
        <f>'Electricity Rates'!$J$3</f>
        <v>0.19270000000000001</v>
      </c>
      <c r="O8515" s="145">
        <f>L8515-K8515</f>
        <v>-9.2323315040674849</v>
      </c>
      <c r="P8515">
        <f t="shared" ref="P8515:P8578" si="801">N8515*K8515</f>
        <v>1.7790702808338044</v>
      </c>
      <c r="Q8515">
        <f>IF(O8515&gt;0, IF(Q8514+O8515*Variables!$B$5&lt;Variables!$B$4, Q8514+O8515*Variables!$B$5, Variables!$B$4), IF(Q8514&gt;-O8515, Q8514+O8515/Variables!$B$5, 0))</f>
        <v>0</v>
      </c>
      <c r="R8515">
        <f>IF(O8515&gt;0, 0, IF(Q8514&gt;-O8515, 0, -O8515 - Q8514*Variables!$B$5))</f>
        <v>4.2760476906716027</v>
      </c>
      <c r="S8515">
        <f t="shared" ref="S8515:S8578" si="802">R8515*M8515</f>
        <v>0.87410966892708897</v>
      </c>
      <c r="T8515">
        <f t="shared" ref="T8515:T8578" si="803">IF(AND(R8515&gt;0, M8515&gt;0.3), 1, 0)</f>
        <v>0</v>
      </c>
    </row>
    <row r="8516" spans="1:20" x14ac:dyDescent="0.3">
      <c r="A8516" s="3">
        <f t="shared" si="798"/>
        <v>43455</v>
      </c>
      <c r="B8516">
        <v>12</v>
      </c>
      <c r="C8516">
        <v>21</v>
      </c>
      <c r="D8516">
        <v>19</v>
      </c>
      <c r="E8516">
        <v>1</v>
      </c>
      <c r="F8516" s="1">
        <f>VLOOKUP(A8516,Weather!$A$1:$E$366, 5)</f>
        <v>7.5471698113207322E-2</v>
      </c>
      <c r="G8516" s="1">
        <f>VLOOKUP(D8516, Winter!$A$1:$E$25, 2)</f>
        <v>503.50249066002402</v>
      </c>
      <c r="H8516" s="1">
        <f>VLOOKUP(D8516, Winter!$A$1:$E$25, 3)</f>
        <v>367.75553800108997</v>
      </c>
      <c r="I8516" s="1">
        <f>VLOOKUP(D8516, Winter!$A$1:$E$25, 5)</f>
        <v>266.355140186916</v>
      </c>
      <c r="J8516" s="1">
        <f t="shared" si="799"/>
        <v>378.00059103195287</v>
      </c>
      <c r="K8516" s="47">
        <f t="shared" si="800"/>
        <v>7.0716440804436207</v>
      </c>
      <c r="L8516" s="48">
        <f>Solar!K8533/1000*Variables!$B$3</f>
        <v>0</v>
      </c>
      <c r="M8516" s="1">
        <f>IF(E8516=1, VLOOKUP(D8516, Sheet1!$E$2:$G$26, 2), Sheet1!$G$3)</f>
        <v>0.20441999999999999</v>
      </c>
      <c r="N8516" s="1">
        <f>'Electricity Rates'!$J$3</f>
        <v>0.19270000000000001</v>
      </c>
      <c r="O8516" s="145">
        <f>L8516-K8516</f>
        <v>-7.0716440804436207</v>
      </c>
      <c r="P8516">
        <f t="shared" si="801"/>
        <v>1.3627058143014859</v>
      </c>
      <c r="Q8516">
        <f>IF(O8516&gt;0, IF(Q8515+O8516*Variables!$B$5&lt;Variables!$B$4, Q8515+O8516*Variables!$B$5, Variables!$B$4), IF(Q8515&gt;-O8516, Q8515+O8516/Variables!$B$5, 0))</f>
        <v>0</v>
      </c>
      <c r="R8516">
        <f>IF(O8516&gt;0, 0, IF(Q8515&gt;-O8516, 0, -O8516 - Q8515*Variables!$B$5))</f>
        <v>7.0716440804436207</v>
      </c>
      <c r="S8516">
        <f t="shared" si="802"/>
        <v>1.4455854829242849</v>
      </c>
      <c r="T8516">
        <f t="shared" si="803"/>
        <v>0</v>
      </c>
    </row>
    <row r="8517" spans="1:20" x14ac:dyDescent="0.3">
      <c r="A8517" s="3">
        <f t="shared" si="798"/>
        <v>43455</v>
      </c>
      <c r="B8517">
        <v>12</v>
      </c>
      <c r="C8517">
        <v>21</v>
      </c>
      <c r="D8517">
        <v>20</v>
      </c>
      <c r="E8517">
        <v>1</v>
      </c>
      <c r="F8517" s="1">
        <f>VLOOKUP(A8517,Weather!$A$1:$E$366, 5)</f>
        <v>7.5471698113207322E-2</v>
      </c>
      <c r="G8517" s="1">
        <f>VLOOKUP(D8517, Winter!$A$1:$E$25, 2)</f>
        <v>385.507471980074</v>
      </c>
      <c r="H8517" s="1">
        <f>VLOOKUP(D8517, Winter!$A$1:$E$25, 3)</f>
        <v>329.45960680470398</v>
      </c>
      <c r="I8517" s="1">
        <f>VLOOKUP(D8517, Winter!$A$1:$E$25, 5)</f>
        <v>275.70093457943898</v>
      </c>
      <c r="J8517" s="1">
        <f t="shared" si="799"/>
        <v>333.68963436510927</v>
      </c>
      <c r="K8517" s="47">
        <f t="shared" si="800"/>
        <v>6.2426736453540359</v>
      </c>
      <c r="L8517" s="48">
        <f>Solar!K8534/1000*Variables!$B$3</f>
        <v>0</v>
      </c>
      <c r="M8517" s="1">
        <f>IF(E8517=1, VLOOKUP(D8517, Sheet1!$E$2:$G$26, 2), Sheet1!$G$3)</f>
        <v>0.20441999999999999</v>
      </c>
      <c r="N8517" s="1">
        <f>'Electricity Rates'!$J$3</f>
        <v>0.19270000000000001</v>
      </c>
      <c r="O8517" s="145">
        <f>L8517-K8517</f>
        <v>-6.2426736453540359</v>
      </c>
      <c r="P8517">
        <f t="shared" si="801"/>
        <v>1.2029632114597228</v>
      </c>
      <c r="Q8517">
        <f>IF(O8517&gt;0, IF(Q8516+O8517*Variables!$B$5&lt;Variables!$B$4, Q8516+O8517*Variables!$B$5, Variables!$B$4), IF(Q8516&gt;-O8517, Q8516+O8517/Variables!$B$5, 0))</f>
        <v>0</v>
      </c>
      <c r="R8517">
        <f>IF(O8517&gt;0, 0, IF(Q8516&gt;-O8517, 0, -O8517 - Q8516*Variables!$B$5))</f>
        <v>6.2426736453540359</v>
      </c>
      <c r="S8517">
        <f t="shared" si="802"/>
        <v>1.2761273465832719</v>
      </c>
      <c r="T8517">
        <f t="shared" si="803"/>
        <v>0</v>
      </c>
    </row>
    <row r="8518" spans="1:20" x14ac:dyDescent="0.3">
      <c r="A8518" s="3">
        <f t="shared" si="798"/>
        <v>43455</v>
      </c>
      <c r="B8518">
        <v>12</v>
      </c>
      <c r="C8518">
        <v>21</v>
      </c>
      <c r="D8518">
        <v>21</v>
      </c>
      <c r="E8518">
        <v>1</v>
      </c>
      <c r="F8518" s="1">
        <f>VLOOKUP(A8518,Weather!$A$1:$E$366, 5)</f>
        <v>7.5471698113207322E-2</v>
      </c>
      <c r="G8518" s="1">
        <f>VLOOKUP(D8518, Winter!$A$1:$E$25, 2)</f>
        <v>340.23972602739599</v>
      </c>
      <c r="H8518" s="1">
        <f>VLOOKUP(D8518, Winter!$A$1:$E$25, 3)</f>
        <v>286.390591795636</v>
      </c>
      <c r="I8518" s="1">
        <f>VLOOKUP(D8518, Winter!$A$1:$E$25, 5)</f>
        <v>289.71962616822401</v>
      </c>
      <c r="J8518" s="1">
        <f t="shared" si="799"/>
        <v>290.45467739803297</v>
      </c>
      <c r="K8518" s="47">
        <f t="shared" si="800"/>
        <v>5.4338330383333577</v>
      </c>
      <c r="L8518" s="48">
        <f>Solar!K8535/1000*Variables!$B$3</f>
        <v>0</v>
      </c>
      <c r="M8518" s="1">
        <f>IF(E8518=1, VLOOKUP(D8518, Sheet1!$E$2:$G$26, 2), Sheet1!$G$3)</f>
        <v>0.20441999999999999</v>
      </c>
      <c r="N8518" s="1">
        <f>'Electricity Rates'!$J$3</f>
        <v>0.19270000000000001</v>
      </c>
      <c r="O8518" s="145">
        <f>L8518-K8518</f>
        <v>-5.4338330383333577</v>
      </c>
      <c r="P8518">
        <f t="shared" si="801"/>
        <v>1.0470996264868382</v>
      </c>
      <c r="Q8518">
        <f>IF(O8518&gt;0, IF(Q8517+O8518*Variables!$B$5&lt;Variables!$B$4, Q8517+O8518*Variables!$B$5, Variables!$B$4), IF(Q8517&gt;-O8518, Q8517+O8518/Variables!$B$5, 0))</f>
        <v>0</v>
      </c>
      <c r="R8518">
        <f>IF(O8518&gt;0, 0, IF(Q8517&gt;-O8518, 0, -O8518 - Q8517*Variables!$B$5))</f>
        <v>5.4338330383333577</v>
      </c>
      <c r="S8518">
        <f t="shared" si="802"/>
        <v>1.1107841496961048</v>
      </c>
      <c r="T8518">
        <f t="shared" si="803"/>
        <v>0</v>
      </c>
    </row>
    <row r="8519" spans="1:20" x14ac:dyDescent="0.3">
      <c r="A8519" s="3">
        <f t="shared" si="798"/>
        <v>43455</v>
      </c>
      <c r="B8519">
        <v>12</v>
      </c>
      <c r="C8519">
        <v>21</v>
      </c>
      <c r="D8519">
        <v>22</v>
      </c>
      <c r="E8519">
        <v>1</v>
      </c>
      <c r="F8519" s="1">
        <f>VLOOKUP(A8519,Weather!$A$1:$E$366, 5)</f>
        <v>7.5471698113207322E-2</v>
      </c>
      <c r="G8519" s="1">
        <f>VLOOKUP(D8519, Winter!$A$1:$E$25, 2)</f>
        <v>300</v>
      </c>
      <c r="H8519" s="1">
        <f>VLOOKUP(D8519, Winter!$A$1:$E$25, 3)</f>
        <v>271.915575384683</v>
      </c>
      <c r="I8519" s="1">
        <f>VLOOKUP(D8519, Winter!$A$1:$E$25, 5)</f>
        <v>285.04672897196201</v>
      </c>
      <c r="J8519" s="1">
        <f t="shared" si="799"/>
        <v>274.03515460093331</v>
      </c>
      <c r="K8519" s="47">
        <f t="shared" si="800"/>
        <v>5.1266562138875891</v>
      </c>
      <c r="L8519" s="48">
        <f>Solar!K8536/1000*Variables!$B$3</f>
        <v>0</v>
      </c>
      <c r="M8519" s="1">
        <f>IF(E8519=1, VLOOKUP(D8519, Sheet1!$E$2:$G$26, 2), Sheet1!$G$3)</f>
        <v>0.18618000000000001</v>
      </c>
      <c r="N8519" s="1">
        <f>'Electricity Rates'!$J$3</f>
        <v>0.19270000000000001</v>
      </c>
      <c r="O8519" s="145">
        <f>L8519-K8519</f>
        <v>-5.1266562138875891</v>
      </c>
      <c r="P8519">
        <f t="shared" si="801"/>
        <v>0.98790665241613851</v>
      </c>
      <c r="Q8519">
        <f>IF(O8519&gt;0, IF(Q8518+O8519*Variables!$B$5&lt;Variables!$B$4, Q8518+O8519*Variables!$B$5, Variables!$B$4), IF(Q8518&gt;-O8519, Q8518+O8519/Variables!$B$5, 0))</f>
        <v>0</v>
      </c>
      <c r="R8519">
        <f>IF(O8519&gt;0, 0, IF(Q8518&gt;-O8519, 0, -O8519 - Q8518*Variables!$B$5))</f>
        <v>5.1266562138875891</v>
      </c>
      <c r="S8519">
        <f t="shared" si="802"/>
        <v>0.95448085390159143</v>
      </c>
      <c r="T8519">
        <f t="shared" si="803"/>
        <v>0</v>
      </c>
    </row>
    <row r="8520" spans="1:20" x14ac:dyDescent="0.3">
      <c r="A8520" s="3">
        <f t="shared" si="798"/>
        <v>43455</v>
      </c>
      <c r="B8520">
        <v>12</v>
      </c>
      <c r="C8520">
        <v>21</v>
      </c>
      <c r="D8520">
        <v>23</v>
      </c>
      <c r="E8520">
        <v>1</v>
      </c>
      <c r="F8520" s="1">
        <f>VLOOKUP(A8520,Weather!$A$1:$E$366, 5)</f>
        <v>7.5471698113207322E-2</v>
      </c>
      <c r="G8520" s="1">
        <f>VLOOKUP(D8520, Winter!$A$1:$E$25, 2)</f>
        <v>290.90909090909099</v>
      </c>
      <c r="H8520" s="1">
        <f>VLOOKUP(D8520, Winter!$A$1:$E$25, 3)</f>
        <v>266.95334839061297</v>
      </c>
      <c r="I8520" s="1">
        <f>VLOOKUP(D8520, Winter!$A$1:$E$25, 5)</f>
        <v>285.04672897196201</v>
      </c>
      <c r="J8520" s="1">
        <f t="shared" si="799"/>
        <v>268.76132895804528</v>
      </c>
      <c r="K8520" s="47">
        <f t="shared" si="800"/>
        <v>5.0279933578666354</v>
      </c>
      <c r="L8520" s="48">
        <f>Solar!K8537/1000*Variables!$B$3</f>
        <v>0</v>
      </c>
      <c r="M8520" s="1">
        <f>IF(E8520=1, VLOOKUP(D8520, Sheet1!$E$2:$G$26, 2), Sheet1!$G$3)</f>
        <v>0.18618000000000001</v>
      </c>
      <c r="N8520" s="1">
        <f>'Electricity Rates'!$J$3</f>
        <v>0.19270000000000001</v>
      </c>
      <c r="O8520" s="145">
        <f>L8520-K8520</f>
        <v>-5.0279933578666354</v>
      </c>
      <c r="P8520">
        <f t="shared" si="801"/>
        <v>0.9688943200609007</v>
      </c>
      <c r="Q8520">
        <f>IF(O8520&gt;0, IF(Q8519+O8520*Variables!$B$5&lt;Variables!$B$4, Q8519+O8520*Variables!$B$5, Variables!$B$4), IF(Q8519&gt;-O8520, Q8519+O8520/Variables!$B$5, 0))</f>
        <v>0</v>
      </c>
      <c r="R8520">
        <f>IF(O8520&gt;0, 0, IF(Q8519&gt;-O8520, 0, -O8520 - Q8519*Variables!$B$5))</f>
        <v>5.0279933578666354</v>
      </c>
      <c r="S8520">
        <f t="shared" si="802"/>
        <v>0.93611180336761024</v>
      </c>
      <c r="T8520">
        <f t="shared" si="803"/>
        <v>0</v>
      </c>
    </row>
    <row r="8521" spans="1:20" x14ac:dyDescent="0.3">
      <c r="A8521" s="3">
        <f t="shared" si="798"/>
        <v>43455</v>
      </c>
      <c r="B8521">
        <v>12</v>
      </c>
      <c r="C8521">
        <v>21</v>
      </c>
      <c r="D8521">
        <v>24</v>
      </c>
      <c r="E8521">
        <v>1</v>
      </c>
      <c r="F8521" s="1">
        <f>VLOOKUP(A8521,Weather!$A$1:$E$366, 5)</f>
        <v>7.5471698113207322E-2</v>
      </c>
      <c r="G8521" s="1">
        <f>VLOOKUP(D8521, Winter!$A$1:$E$25, 2)</f>
        <v>272.72727272727298</v>
      </c>
      <c r="H8521" s="1">
        <f>VLOOKUP(D8521, Winter!$A$1:$E$25, 3)</f>
        <v>266.74195307023803</v>
      </c>
      <c r="I8521" s="1">
        <f>VLOOKUP(D8521, Winter!$A$1:$E$25, 5)</f>
        <v>285.04672897196201</v>
      </c>
      <c r="J8521" s="1">
        <f t="shared" si="799"/>
        <v>267.19367530850479</v>
      </c>
      <c r="K8521" s="47">
        <f t="shared" si="800"/>
        <v>4.9986656559688845</v>
      </c>
      <c r="L8521" s="48">
        <f>Solar!K8538/1000*Variables!$B$3</f>
        <v>0</v>
      </c>
      <c r="M8521" s="1">
        <f>IF(E8521=1, VLOOKUP(D8521, Sheet1!$E$2:$G$26, 2), Sheet1!$G$3)</f>
        <v>0.18618000000000001</v>
      </c>
      <c r="N8521" s="1">
        <f>'Electricity Rates'!$J$3</f>
        <v>0.19270000000000001</v>
      </c>
      <c r="O8521" s="145">
        <f>L8521-K8521</f>
        <v>-4.9986656559688845</v>
      </c>
      <c r="P8521">
        <f t="shared" si="801"/>
        <v>0.96324287190520408</v>
      </c>
      <c r="Q8521">
        <f>IF(O8521&gt;0, IF(Q8520+O8521*Variables!$B$5&lt;Variables!$B$4, Q8520+O8521*Variables!$B$5, Variables!$B$4), IF(Q8520&gt;-O8521, Q8520+O8521/Variables!$B$5, 0))</f>
        <v>0</v>
      </c>
      <c r="R8521">
        <f>IF(O8521&gt;0, 0, IF(Q8520&gt;-O8521, 0, -O8521 - Q8520*Variables!$B$5))</f>
        <v>4.9986656559688845</v>
      </c>
      <c r="S8521">
        <f t="shared" si="802"/>
        <v>0.93065157182828695</v>
      </c>
      <c r="T8521">
        <f t="shared" si="803"/>
        <v>0</v>
      </c>
    </row>
    <row r="8522" spans="1:20" x14ac:dyDescent="0.3">
      <c r="A8522" s="3">
        <f t="shared" si="798"/>
        <v>43456</v>
      </c>
      <c r="B8522">
        <v>12</v>
      </c>
      <c r="C8522">
        <v>22</v>
      </c>
      <c r="D8522">
        <v>1</v>
      </c>
      <c r="E8522">
        <v>0</v>
      </c>
      <c r="F8522" s="1">
        <f>VLOOKUP(A8522,Weather!$A$1:$E$366, 5)</f>
        <v>5.6603773584905155E-2</v>
      </c>
      <c r="G8522" s="1">
        <f>VLOOKUP(D8522, Winter!$A$1:$E$25, 2)</f>
        <v>281.81818181818198</v>
      </c>
      <c r="H8522" s="1">
        <f>VLOOKUP(D8522, Winter!$A$1:$E$25, 3)</f>
        <v>257.04002047196798</v>
      </c>
      <c r="I8522" s="1">
        <f>VLOOKUP(D8522, Winter!$A$1:$E$25, 5)</f>
        <v>266.355140186916</v>
      </c>
      <c r="J8522" s="1">
        <f t="shared" si="799"/>
        <v>266.355140186916</v>
      </c>
      <c r="K8522" s="47">
        <f t="shared" si="800"/>
        <v>4.9829783208971614</v>
      </c>
      <c r="L8522" s="48">
        <f>Solar!K8539/1000*Variables!$B$3</f>
        <v>0</v>
      </c>
      <c r="M8522" s="1">
        <f>IF(E8522=1, VLOOKUP(D8522, Sheet1!$E$2:$G$26, 2), Sheet1!$G$3)</f>
        <v>0.18618000000000001</v>
      </c>
      <c r="N8522" s="1">
        <f>'Electricity Rates'!$J$3</f>
        <v>0.19270000000000001</v>
      </c>
      <c r="O8522" s="145">
        <f>L8522-K8522</f>
        <v>-4.9829783208971614</v>
      </c>
      <c r="P8522">
        <f t="shared" si="801"/>
        <v>0.96021992243688303</v>
      </c>
      <c r="Q8522">
        <f>IF(O8522&gt;0, IF(Q8521+O8522*Variables!$B$5&lt;Variables!$B$4, Q8521+O8522*Variables!$B$5, Variables!$B$4), IF(Q8521&gt;-O8522, Q8521+O8522/Variables!$B$5, 0))</f>
        <v>0</v>
      </c>
      <c r="R8522">
        <f>IF(O8522&gt;0, 0, IF(Q8521&gt;-O8522, 0, -O8522 - Q8521*Variables!$B$5))</f>
        <v>4.9829783208971614</v>
      </c>
      <c r="S8522">
        <f t="shared" si="802"/>
        <v>0.92773090378463352</v>
      </c>
      <c r="T8522">
        <f t="shared" si="803"/>
        <v>0</v>
      </c>
    </row>
    <row r="8523" spans="1:20" x14ac:dyDescent="0.3">
      <c r="A8523" s="3">
        <f t="shared" si="798"/>
        <v>43456</v>
      </c>
      <c r="B8523">
        <v>12</v>
      </c>
      <c r="C8523">
        <v>22</v>
      </c>
      <c r="D8523">
        <v>2</v>
      </c>
      <c r="E8523">
        <v>0</v>
      </c>
      <c r="F8523" s="1">
        <f>VLOOKUP(A8523,Weather!$A$1:$E$366, 5)</f>
        <v>5.6603773584905155E-2</v>
      </c>
      <c r="G8523" s="1">
        <f>VLOOKUP(D8523, Winter!$A$1:$E$25, 2)</f>
        <v>282.10356994603501</v>
      </c>
      <c r="H8523" s="1">
        <f>VLOOKUP(D8523, Winter!$A$1:$E$25, 3)</f>
        <v>280.66066600651902</v>
      </c>
      <c r="I8523" s="1">
        <f>VLOOKUP(D8523, Winter!$A$1:$E$25, 5)</f>
        <v>285.04672897196201</v>
      </c>
      <c r="J8523" s="1">
        <f t="shared" si="799"/>
        <v>285.04672897196201</v>
      </c>
      <c r="K8523" s="47">
        <f t="shared" si="800"/>
        <v>5.3326610100829139</v>
      </c>
      <c r="L8523" s="48">
        <f>Solar!K8540/1000*Variables!$B$3</f>
        <v>0</v>
      </c>
      <c r="M8523" s="1">
        <f>IF(E8523=1, VLOOKUP(D8523, Sheet1!$E$2:$G$26, 2), Sheet1!$G$3)</f>
        <v>0.18618000000000001</v>
      </c>
      <c r="N8523" s="1">
        <f>'Electricity Rates'!$J$3</f>
        <v>0.19270000000000001</v>
      </c>
      <c r="O8523" s="145">
        <f>L8523-K8523</f>
        <v>-5.3326610100829139</v>
      </c>
      <c r="P8523">
        <f t="shared" si="801"/>
        <v>1.0276037766429775</v>
      </c>
      <c r="Q8523">
        <f>IF(O8523&gt;0, IF(Q8522+O8523*Variables!$B$5&lt;Variables!$B$4, Q8522+O8523*Variables!$B$5, Variables!$B$4), IF(Q8522&gt;-O8523, Q8522+O8523/Variables!$B$5, 0))</f>
        <v>0</v>
      </c>
      <c r="R8523">
        <f>IF(O8523&gt;0, 0, IF(Q8522&gt;-O8523, 0, -O8523 - Q8522*Variables!$B$5))</f>
        <v>5.3326610100829139</v>
      </c>
      <c r="S8523">
        <f t="shared" si="802"/>
        <v>0.99283482685723701</v>
      </c>
      <c r="T8523">
        <f t="shared" si="803"/>
        <v>0</v>
      </c>
    </row>
    <row r="8524" spans="1:20" x14ac:dyDescent="0.3">
      <c r="A8524" s="3">
        <f t="shared" si="798"/>
        <v>43456</v>
      </c>
      <c r="B8524">
        <v>12</v>
      </c>
      <c r="C8524">
        <v>22</v>
      </c>
      <c r="D8524">
        <v>3</v>
      </c>
      <c r="E8524">
        <v>0</v>
      </c>
      <c r="F8524" s="1">
        <f>VLOOKUP(A8524,Weather!$A$1:$E$366, 5)</f>
        <v>5.6603773584905155E-2</v>
      </c>
      <c r="G8524" s="1">
        <f>VLOOKUP(D8524, Winter!$A$1:$E$25, 2)</f>
        <v>282.300747198007</v>
      </c>
      <c r="H8524" s="1">
        <f>VLOOKUP(D8524, Winter!$A$1:$E$25, 3)</f>
        <v>272.72727272727298</v>
      </c>
      <c r="I8524" s="1">
        <f>VLOOKUP(D8524, Winter!$A$1:$E$25, 5)</f>
        <v>271.02803738317698</v>
      </c>
      <c r="J8524" s="1">
        <f t="shared" si="799"/>
        <v>271.02803738317698</v>
      </c>
      <c r="K8524" s="47">
        <f t="shared" si="800"/>
        <v>5.0703989931935904</v>
      </c>
      <c r="L8524" s="48">
        <f>Solar!K8541/1000*Variables!$B$3</f>
        <v>0</v>
      </c>
      <c r="M8524" s="1">
        <f>IF(E8524=1, VLOOKUP(D8524, Sheet1!$E$2:$G$26, 2), Sheet1!$G$3)</f>
        <v>0.18618000000000001</v>
      </c>
      <c r="N8524" s="1">
        <f>'Electricity Rates'!$J$3</f>
        <v>0.19270000000000001</v>
      </c>
      <c r="O8524" s="145">
        <f>L8524-K8524</f>
        <v>-5.0703989931935904</v>
      </c>
      <c r="P8524">
        <f t="shared" si="801"/>
        <v>0.97706588598840494</v>
      </c>
      <c r="Q8524">
        <f>IF(O8524&gt;0, IF(Q8523+O8524*Variables!$B$5&lt;Variables!$B$4, Q8523+O8524*Variables!$B$5, Variables!$B$4), IF(Q8523&gt;-O8524, Q8523+O8524/Variables!$B$5, 0))</f>
        <v>0</v>
      </c>
      <c r="R8524">
        <f>IF(O8524&gt;0, 0, IF(Q8523&gt;-O8524, 0, -O8524 - Q8523*Variables!$B$5))</f>
        <v>5.0703989931935904</v>
      </c>
      <c r="S8524">
        <f t="shared" si="802"/>
        <v>0.9440068845527827</v>
      </c>
      <c r="T8524">
        <f t="shared" si="803"/>
        <v>0</v>
      </c>
    </row>
    <row r="8525" spans="1:20" x14ac:dyDescent="0.3">
      <c r="A8525" s="3">
        <f t="shared" si="798"/>
        <v>43456</v>
      </c>
      <c r="B8525">
        <v>12</v>
      </c>
      <c r="C8525">
        <v>22</v>
      </c>
      <c r="D8525">
        <v>4</v>
      </c>
      <c r="E8525">
        <v>0</v>
      </c>
      <c r="F8525" s="1">
        <f>VLOOKUP(A8525,Weather!$A$1:$E$366, 5)</f>
        <v>5.6603773584905155E-2</v>
      </c>
      <c r="G8525" s="1">
        <f>VLOOKUP(D8525, Winter!$A$1:$E$25, 2)</f>
        <v>308.82074789439099</v>
      </c>
      <c r="H8525" s="1">
        <f>VLOOKUP(D8525, Winter!$A$1:$E$25, 3)</f>
        <v>281.81818181818198</v>
      </c>
      <c r="I8525" s="1">
        <f>VLOOKUP(D8525, Winter!$A$1:$E$25, 5)</f>
        <v>285.04672897196201</v>
      </c>
      <c r="J8525" s="1">
        <f t="shared" si="799"/>
        <v>285.04672897196201</v>
      </c>
      <c r="K8525" s="47">
        <f t="shared" si="800"/>
        <v>5.3326610100829139</v>
      </c>
      <c r="L8525" s="48">
        <f>Solar!K8542/1000*Variables!$B$3</f>
        <v>0</v>
      </c>
      <c r="M8525" s="1">
        <f>IF(E8525=1, VLOOKUP(D8525, Sheet1!$E$2:$G$26, 2), Sheet1!$G$3)</f>
        <v>0.18618000000000001</v>
      </c>
      <c r="N8525" s="1">
        <f>'Electricity Rates'!$J$3</f>
        <v>0.19270000000000001</v>
      </c>
      <c r="O8525" s="145">
        <f>L8525-K8525</f>
        <v>-5.3326610100829139</v>
      </c>
      <c r="P8525">
        <f t="shared" si="801"/>
        <v>1.0276037766429775</v>
      </c>
      <c r="Q8525">
        <f>IF(O8525&gt;0, IF(Q8524+O8525*Variables!$B$5&lt;Variables!$B$4, Q8524+O8525*Variables!$B$5, Variables!$B$4), IF(Q8524&gt;-O8525, Q8524+O8525/Variables!$B$5, 0))</f>
        <v>0</v>
      </c>
      <c r="R8525">
        <f>IF(O8525&gt;0, 0, IF(Q8524&gt;-O8525, 0, -O8525 - Q8524*Variables!$B$5))</f>
        <v>5.3326610100829139</v>
      </c>
      <c r="S8525">
        <f t="shared" si="802"/>
        <v>0.99283482685723701</v>
      </c>
      <c r="T8525">
        <f t="shared" si="803"/>
        <v>0</v>
      </c>
    </row>
    <row r="8526" spans="1:20" x14ac:dyDescent="0.3">
      <c r="A8526" s="3">
        <f t="shared" si="798"/>
        <v>43456</v>
      </c>
      <c r="B8526">
        <v>12</v>
      </c>
      <c r="C8526">
        <v>22</v>
      </c>
      <c r="D8526">
        <v>5</v>
      </c>
      <c r="E8526">
        <v>0</v>
      </c>
      <c r="F8526" s="1">
        <f>VLOOKUP(A8526,Weather!$A$1:$E$366, 5)</f>
        <v>5.6603773584905155E-2</v>
      </c>
      <c r="G8526" s="1">
        <f>VLOOKUP(D8526, Winter!$A$1:$E$25, 2)</f>
        <v>308.63160471300301</v>
      </c>
      <c r="H8526" s="1">
        <f>VLOOKUP(D8526, Winter!$A$1:$E$25, 3)</f>
        <v>300</v>
      </c>
      <c r="I8526" s="1">
        <f>VLOOKUP(D8526, Winter!$A$1:$E$25, 5)</f>
        <v>303.73831775700899</v>
      </c>
      <c r="J8526" s="1">
        <f t="shared" si="799"/>
        <v>303.73831775700899</v>
      </c>
      <c r="K8526" s="47">
        <f t="shared" si="800"/>
        <v>5.6823436992686851</v>
      </c>
      <c r="L8526" s="48">
        <f>Solar!K8543/1000*Variables!$B$3</f>
        <v>0</v>
      </c>
      <c r="M8526" s="1">
        <f>IF(E8526=1, VLOOKUP(D8526, Sheet1!$E$2:$G$26, 2), Sheet1!$G$3)</f>
        <v>0.18618000000000001</v>
      </c>
      <c r="N8526" s="1">
        <f>'Electricity Rates'!$J$3</f>
        <v>0.19270000000000001</v>
      </c>
      <c r="O8526" s="145">
        <f>L8526-K8526</f>
        <v>-5.6823436992686851</v>
      </c>
      <c r="P8526">
        <f t="shared" si="801"/>
        <v>1.0949876308490756</v>
      </c>
      <c r="Q8526">
        <f>IF(O8526&gt;0, IF(Q8525+O8526*Variables!$B$5&lt;Variables!$B$4, Q8525+O8526*Variables!$B$5, Variables!$B$4), IF(Q8525&gt;-O8526, Q8525+O8526/Variables!$B$5, 0))</f>
        <v>0</v>
      </c>
      <c r="R8526">
        <f>IF(O8526&gt;0, 0, IF(Q8525&gt;-O8526, 0, -O8526 - Q8525*Variables!$B$5))</f>
        <v>5.6823436992686851</v>
      </c>
      <c r="S8526">
        <f t="shared" si="802"/>
        <v>1.0579387499298438</v>
      </c>
      <c r="T8526">
        <f t="shared" si="803"/>
        <v>0</v>
      </c>
    </row>
    <row r="8527" spans="1:20" x14ac:dyDescent="0.3">
      <c r="A8527" s="3">
        <f t="shared" si="798"/>
        <v>43456</v>
      </c>
      <c r="B8527">
        <v>12</v>
      </c>
      <c r="C8527">
        <v>22</v>
      </c>
      <c r="D8527">
        <v>6</v>
      </c>
      <c r="E8527">
        <v>0</v>
      </c>
      <c r="F8527" s="1">
        <f>VLOOKUP(A8527,Weather!$A$1:$E$366, 5)</f>
        <v>5.6603773584905155E-2</v>
      </c>
      <c r="G8527" s="1">
        <f>VLOOKUP(D8527, Winter!$A$1:$E$25, 2)</f>
        <v>331.81818181818198</v>
      </c>
      <c r="H8527" s="1">
        <f>VLOOKUP(D8527, Winter!$A$1:$E$25, 3)</f>
        <v>317.955250948497</v>
      </c>
      <c r="I8527" s="1">
        <f>VLOOKUP(D8527, Winter!$A$1:$E$25, 5)</f>
        <v>322.42990654205602</v>
      </c>
      <c r="J8527" s="1">
        <f t="shared" si="799"/>
        <v>322.42990654205602</v>
      </c>
      <c r="K8527" s="47">
        <f t="shared" si="800"/>
        <v>6.0320263884544554</v>
      </c>
      <c r="L8527" s="48">
        <f>Solar!K8544/1000*Variables!$B$3</f>
        <v>0</v>
      </c>
      <c r="M8527" s="1">
        <f>IF(E8527=1, VLOOKUP(D8527, Sheet1!$E$2:$G$26, 2), Sheet1!$G$3)</f>
        <v>0.18618000000000001</v>
      </c>
      <c r="N8527" s="1">
        <f>'Electricity Rates'!$J$3</f>
        <v>0.19270000000000001</v>
      </c>
      <c r="O8527" s="145">
        <f>L8527-K8527</f>
        <v>-6.0320263884544554</v>
      </c>
      <c r="P8527">
        <f t="shared" si="801"/>
        <v>1.1623714850551736</v>
      </c>
      <c r="Q8527">
        <f>IF(O8527&gt;0, IF(Q8526+O8527*Variables!$B$5&lt;Variables!$B$4, Q8526+O8527*Variables!$B$5, Variables!$B$4), IF(Q8526&gt;-O8527, Q8526+O8527/Variables!$B$5, 0))</f>
        <v>0</v>
      </c>
      <c r="R8527">
        <f>IF(O8527&gt;0, 0, IF(Q8526&gt;-O8527, 0, -O8527 - Q8526*Variables!$B$5))</f>
        <v>6.0320263884544554</v>
      </c>
      <c r="S8527">
        <f t="shared" si="802"/>
        <v>1.1230426730024505</v>
      </c>
      <c r="T8527">
        <f t="shared" si="803"/>
        <v>0</v>
      </c>
    </row>
    <row r="8528" spans="1:20" x14ac:dyDescent="0.3">
      <c r="A8528" s="3">
        <f t="shared" si="798"/>
        <v>43456</v>
      </c>
      <c r="B8528">
        <v>12</v>
      </c>
      <c r="C8528">
        <v>22</v>
      </c>
      <c r="D8528">
        <v>7</v>
      </c>
      <c r="E8528">
        <v>0</v>
      </c>
      <c r="F8528" s="1">
        <f>VLOOKUP(A8528,Weather!$A$1:$E$366, 5)</f>
        <v>5.6603773584905155E-2</v>
      </c>
      <c r="G8528" s="1">
        <f>VLOOKUP(D8528, Winter!$A$1:$E$25, 2)</f>
        <v>445.45454545454498</v>
      </c>
      <c r="H8528" s="1">
        <f>VLOOKUP(D8528, Winter!$A$1:$E$25, 3)</f>
        <v>393.94630558862502</v>
      </c>
      <c r="I8528" s="1">
        <f>VLOOKUP(D8528, Winter!$A$1:$E$25, 5)</f>
        <v>313.08411214953298</v>
      </c>
      <c r="J8528" s="1">
        <f t="shared" si="799"/>
        <v>313.08411214953298</v>
      </c>
      <c r="K8528" s="47">
        <f t="shared" si="800"/>
        <v>5.8571850438615796</v>
      </c>
      <c r="L8528" s="48">
        <f>Solar!K8545/1000*Variables!$B$3</f>
        <v>0</v>
      </c>
      <c r="M8528" s="1">
        <f>IF(E8528=1, VLOOKUP(D8528, Sheet1!$E$2:$G$26, 2), Sheet1!$G$3)</f>
        <v>0.18618000000000001</v>
      </c>
      <c r="N8528" s="1">
        <f>'Electricity Rates'!$J$3</f>
        <v>0.19270000000000001</v>
      </c>
      <c r="O8528" s="145">
        <f>L8528-K8528</f>
        <v>-5.8571850438615796</v>
      </c>
      <c r="P8528">
        <f t="shared" si="801"/>
        <v>1.1286795579521265</v>
      </c>
      <c r="Q8528">
        <f>IF(O8528&gt;0, IF(Q8527+O8528*Variables!$B$5&lt;Variables!$B$4, Q8527+O8528*Variables!$B$5, Variables!$B$4), IF(Q8527&gt;-O8528, Q8527+O8528/Variables!$B$5, 0))</f>
        <v>0</v>
      </c>
      <c r="R8528">
        <f>IF(O8528&gt;0, 0, IF(Q8527&gt;-O8528, 0, -O8528 - Q8527*Variables!$B$5))</f>
        <v>5.8571850438615796</v>
      </c>
      <c r="S8528">
        <f t="shared" si="802"/>
        <v>1.0904907114661491</v>
      </c>
      <c r="T8528">
        <f t="shared" si="803"/>
        <v>0</v>
      </c>
    </row>
    <row r="8529" spans="1:20" x14ac:dyDescent="0.3">
      <c r="A8529" s="3">
        <f t="shared" si="798"/>
        <v>43456</v>
      </c>
      <c r="B8529">
        <v>12</v>
      </c>
      <c r="C8529">
        <v>22</v>
      </c>
      <c r="D8529">
        <v>8</v>
      </c>
      <c r="E8529">
        <v>0</v>
      </c>
      <c r="F8529" s="1">
        <f>VLOOKUP(A8529,Weather!$A$1:$E$366, 5)</f>
        <v>5.6603773584905155E-2</v>
      </c>
      <c r="G8529" s="1">
        <f>VLOOKUP(D8529, Winter!$A$1:$E$25, 2)</f>
        <v>654.54545454545405</v>
      </c>
      <c r="H8529" s="1">
        <f>VLOOKUP(D8529, Winter!$A$1:$E$25, 3)</f>
        <v>498.50910668787998</v>
      </c>
      <c r="I8529" s="1">
        <f>VLOOKUP(D8529, Winter!$A$1:$E$25, 5)</f>
        <v>294.39252336448601</v>
      </c>
      <c r="J8529" s="1">
        <f t="shared" si="799"/>
        <v>294.39252336448601</v>
      </c>
      <c r="K8529" s="47">
        <f t="shared" si="800"/>
        <v>5.5075023546758084</v>
      </c>
      <c r="L8529" s="48">
        <f>Solar!K8546/1000*Variables!$B$3</f>
        <v>1.1220000000000001</v>
      </c>
      <c r="M8529" s="1">
        <f>IF(E8529=1, VLOOKUP(D8529, Sheet1!$E$2:$G$26, 2), Sheet1!$G$3)</f>
        <v>0.18618000000000001</v>
      </c>
      <c r="N8529" s="1">
        <f>'Electricity Rates'!$J$3</f>
        <v>0.19270000000000001</v>
      </c>
      <c r="O8529" s="145">
        <f>L8529-K8529</f>
        <v>-4.3855023546758085</v>
      </c>
      <c r="P8529">
        <f t="shared" si="801"/>
        <v>1.0612957037460284</v>
      </c>
      <c r="Q8529">
        <f>IF(O8529&gt;0, IF(Q8528+O8529*Variables!$B$5&lt;Variables!$B$4, Q8528+O8529*Variables!$B$5, Variables!$B$4), IF(Q8528&gt;-O8529, Q8528+O8529/Variables!$B$5, 0))</f>
        <v>0</v>
      </c>
      <c r="R8529">
        <f>IF(O8529&gt;0, 0, IF(Q8528&gt;-O8529, 0, -O8529 - Q8528*Variables!$B$5))</f>
        <v>4.3855023546758085</v>
      </c>
      <c r="S8529">
        <f t="shared" si="802"/>
        <v>0.81649282839354209</v>
      </c>
      <c r="T8529">
        <f t="shared" si="803"/>
        <v>0</v>
      </c>
    </row>
    <row r="8530" spans="1:20" x14ac:dyDescent="0.3">
      <c r="A8530" s="3">
        <f t="shared" si="798"/>
        <v>43456</v>
      </c>
      <c r="B8530">
        <v>12</v>
      </c>
      <c r="C8530">
        <v>22</v>
      </c>
      <c r="D8530">
        <v>9</v>
      </c>
      <c r="E8530">
        <v>0</v>
      </c>
      <c r="F8530" s="1">
        <f>VLOOKUP(A8530,Weather!$A$1:$E$366, 5)</f>
        <v>5.6603773584905155E-2</v>
      </c>
      <c r="G8530" s="1">
        <f>VLOOKUP(D8530, Winter!$A$1:$E$25, 2)</f>
        <v>801.59817351598099</v>
      </c>
      <c r="H8530" s="1">
        <f>VLOOKUP(D8530, Winter!$A$1:$E$25, 3)</f>
        <v>564.97068280688404</v>
      </c>
      <c r="I8530" s="1">
        <f>VLOOKUP(D8530, Winter!$A$1:$E$25, 5)</f>
        <v>313.08411214953298</v>
      </c>
      <c r="J8530" s="1">
        <f t="shared" si="799"/>
        <v>313.08411214953298</v>
      </c>
      <c r="K8530" s="47">
        <f t="shared" si="800"/>
        <v>5.8571850438615796</v>
      </c>
      <c r="L8530" s="48">
        <f>Solar!K8547/1000*Variables!$B$3</f>
        <v>9.4479500000000005</v>
      </c>
      <c r="M8530" s="1">
        <f>IF(E8530=1, VLOOKUP(D8530, Sheet1!$E$2:$G$26, 2), Sheet1!$G$3)</f>
        <v>0.18618000000000001</v>
      </c>
      <c r="N8530" s="1">
        <f>'Electricity Rates'!$J$3</f>
        <v>0.19270000000000001</v>
      </c>
      <c r="O8530" s="145">
        <f>L8530-K8530</f>
        <v>3.5907649561384209</v>
      </c>
      <c r="P8530">
        <f t="shared" si="801"/>
        <v>1.1286795579521265</v>
      </c>
      <c r="Q8530">
        <f>IF(O8530&gt;0, IF(Q8529+O8530*Variables!$B$5&lt;Variables!$B$4, Q8529+O8530*Variables!$B$5, Variables!$B$4), IF(Q8529&gt;-O8530, Q8529+O8530/Variables!$B$5, 0))</f>
        <v>3.3753190587701156</v>
      </c>
      <c r="R8530">
        <f>IF(O8530&gt;0, 0, IF(Q8529&gt;-O8530, 0, -O8530 - Q8529*Variables!$B$5))</f>
        <v>0</v>
      </c>
      <c r="S8530">
        <f t="shared" si="802"/>
        <v>0</v>
      </c>
      <c r="T8530">
        <f t="shared" si="803"/>
        <v>0</v>
      </c>
    </row>
    <row r="8531" spans="1:20" x14ac:dyDescent="0.3">
      <c r="A8531" s="3">
        <f t="shared" si="798"/>
        <v>43456</v>
      </c>
      <c r="B8531">
        <v>12</v>
      </c>
      <c r="C8531">
        <v>22</v>
      </c>
      <c r="D8531">
        <v>10</v>
      </c>
      <c r="E8531">
        <v>0</v>
      </c>
      <c r="F8531" s="1">
        <f>VLOOKUP(A8531,Weather!$A$1:$E$366, 5)</f>
        <v>5.6603773584905155E-2</v>
      </c>
      <c r="G8531" s="1">
        <f>VLOOKUP(D8531, Winter!$A$1:$E$25, 2)</f>
        <v>929.05770029057601</v>
      </c>
      <c r="H8531" s="1">
        <f>VLOOKUP(D8531, Winter!$A$1:$E$25, 3)</f>
        <v>583.82380756350199</v>
      </c>
      <c r="I8531" s="1">
        <f>VLOOKUP(D8531, Winter!$A$1:$E$25, 5)</f>
        <v>331.77570093457899</v>
      </c>
      <c r="J8531" s="1">
        <f t="shared" si="799"/>
        <v>331.77570093457899</v>
      </c>
      <c r="K8531" s="47">
        <f t="shared" si="800"/>
        <v>6.2068677330473312</v>
      </c>
      <c r="L8531" s="48">
        <f>Solar!K8548/1000*Variables!$B$3</f>
        <v>18.818199999999997</v>
      </c>
      <c r="M8531" s="1">
        <f>IF(E8531=1, VLOOKUP(D8531, Sheet1!$E$2:$G$26, 2), Sheet1!$G$3)</f>
        <v>0.18618000000000001</v>
      </c>
      <c r="N8531" s="1">
        <f>'Electricity Rates'!$J$3</f>
        <v>0.19270000000000001</v>
      </c>
      <c r="O8531" s="145">
        <f>L8531-K8531</f>
        <v>12.611332266952665</v>
      </c>
      <c r="P8531">
        <f t="shared" si="801"/>
        <v>1.1960634121582208</v>
      </c>
      <c r="Q8531">
        <f>IF(O8531&gt;0, IF(Q8530+O8531*Variables!$B$5&lt;Variables!$B$4, Q8530+O8531*Variables!$B$5, Variables!$B$4), IF(Q8530&gt;-O8531, Q8530+O8531/Variables!$B$5, 0))</f>
        <v>15.22997138970562</v>
      </c>
      <c r="R8531">
        <f>IF(O8531&gt;0, 0, IF(Q8530&gt;-O8531, 0, -O8531 - Q8530*Variables!$B$5))</f>
        <v>0</v>
      </c>
      <c r="S8531">
        <f t="shared" si="802"/>
        <v>0</v>
      </c>
      <c r="T8531">
        <f t="shared" si="803"/>
        <v>0</v>
      </c>
    </row>
    <row r="8532" spans="1:20" x14ac:dyDescent="0.3">
      <c r="A8532" s="3">
        <f t="shared" si="798"/>
        <v>43456</v>
      </c>
      <c r="B8532">
        <v>12</v>
      </c>
      <c r="C8532">
        <v>22</v>
      </c>
      <c r="D8532">
        <v>11</v>
      </c>
      <c r="E8532">
        <v>0</v>
      </c>
      <c r="F8532" s="1">
        <f>VLOOKUP(A8532,Weather!$A$1:$E$366, 5)</f>
        <v>5.6603773584905155E-2</v>
      </c>
      <c r="G8532" s="1">
        <f>VLOOKUP(D8532, Winter!$A$1:$E$25, 2)</f>
        <v>1001.98733914487</v>
      </c>
      <c r="H8532" s="1">
        <f>VLOOKUP(D8532, Winter!$A$1:$E$25, 3)</f>
        <v>602.66024321587895</v>
      </c>
      <c r="I8532" s="1">
        <f>VLOOKUP(D8532, Winter!$A$1:$E$25, 5)</f>
        <v>331.77570093457899</v>
      </c>
      <c r="J8532" s="1">
        <f t="shared" si="799"/>
        <v>331.77570093457899</v>
      </c>
      <c r="K8532" s="47">
        <f t="shared" si="800"/>
        <v>6.2068677330473312</v>
      </c>
      <c r="L8532" s="48">
        <f>Solar!K8549/1000*Variables!$B$3</f>
        <v>25.492150000000002</v>
      </c>
      <c r="M8532" s="1">
        <f>IF(E8532=1, VLOOKUP(D8532, Sheet1!$E$2:$G$26, 2), Sheet1!$G$3)</f>
        <v>0.18618000000000001</v>
      </c>
      <c r="N8532" s="1">
        <f>'Electricity Rates'!$J$3</f>
        <v>0.19270000000000001</v>
      </c>
      <c r="O8532" s="145">
        <f>L8532-K8532</f>
        <v>19.28528226695267</v>
      </c>
      <c r="P8532">
        <f t="shared" si="801"/>
        <v>1.1960634121582208</v>
      </c>
      <c r="Q8532">
        <f>IF(O8532&gt;0, IF(Q8531+O8532*Variables!$B$5&lt;Variables!$B$4, Q8531+O8532*Variables!$B$5, Variables!$B$4), IF(Q8531&gt;-O8532, Q8531+O8532/Variables!$B$5, 0))</f>
        <v>33.358136720641127</v>
      </c>
      <c r="R8532">
        <f>IF(O8532&gt;0, 0, IF(Q8531&gt;-O8532, 0, -O8532 - Q8531*Variables!$B$5))</f>
        <v>0</v>
      </c>
      <c r="S8532">
        <f t="shared" si="802"/>
        <v>0</v>
      </c>
      <c r="T8532">
        <f t="shared" si="803"/>
        <v>0</v>
      </c>
    </row>
    <row r="8533" spans="1:20" x14ac:dyDescent="0.3">
      <c r="A8533" s="3">
        <f t="shared" si="798"/>
        <v>43456</v>
      </c>
      <c r="B8533">
        <v>12</v>
      </c>
      <c r="C8533">
        <v>22</v>
      </c>
      <c r="D8533">
        <v>12</v>
      </c>
      <c r="E8533">
        <v>0</v>
      </c>
      <c r="F8533" s="1">
        <f>VLOOKUP(A8533,Weather!$A$1:$E$366, 5)</f>
        <v>5.6603773584905155E-2</v>
      </c>
      <c r="G8533" s="1">
        <f>VLOOKUP(D8533, Winter!$A$1:$E$25, 2)</f>
        <v>1020.36633457866</v>
      </c>
      <c r="H8533" s="1">
        <f>VLOOKUP(D8533, Winter!$A$1:$E$25, 3)</f>
        <v>602.46553699974402</v>
      </c>
      <c r="I8533" s="1">
        <f>VLOOKUP(D8533, Winter!$A$1:$E$25, 5)</f>
        <v>327.10280373831802</v>
      </c>
      <c r="J8533" s="1">
        <f t="shared" si="799"/>
        <v>327.10280373831802</v>
      </c>
      <c r="K8533" s="47">
        <f t="shared" si="800"/>
        <v>6.1194470607509031</v>
      </c>
      <c r="L8533" s="48">
        <f>Solar!K8550/1000*Variables!$B$3</f>
        <v>29.151599999999998</v>
      </c>
      <c r="M8533" s="1">
        <f>IF(E8533=1, VLOOKUP(D8533, Sheet1!$E$2:$G$26, 2), Sheet1!$G$3)</f>
        <v>0.18618000000000001</v>
      </c>
      <c r="N8533" s="1">
        <f>'Electricity Rates'!$J$3</f>
        <v>0.19270000000000001</v>
      </c>
      <c r="O8533" s="145">
        <f>L8533-K8533</f>
        <v>23.032152939249094</v>
      </c>
      <c r="P8533">
        <f t="shared" si="801"/>
        <v>1.1792174486066991</v>
      </c>
      <c r="Q8533">
        <f>IF(O8533&gt;0, IF(Q8532+O8533*Variables!$B$5&lt;Variables!$B$4, Q8532+O8533*Variables!$B$5, Variables!$B$4), IF(Q8532&gt;-O8533, Q8532+O8533/Variables!$B$5, 0))</f>
        <v>55.00836048353527</v>
      </c>
      <c r="R8533">
        <f>IF(O8533&gt;0, 0, IF(Q8532&gt;-O8533, 0, -O8533 - Q8532*Variables!$B$5))</f>
        <v>0</v>
      </c>
      <c r="S8533">
        <f t="shared" si="802"/>
        <v>0</v>
      </c>
      <c r="T8533">
        <f t="shared" si="803"/>
        <v>0</v>
      </c>
    </row>
    <row r="8534" spans="1:20" x14ac:dyDescent="0.3">
      <c r="A8534" s="3">
        <f t="shared" si="798"/>
        <v>43456</v>
      </c>
      <c r="B8534">
        <v>12</v>
      </c>
      <c r="C8534">
        <v>22</v>
      </c>
      <c r="D8534">
        <v>13</v>
      </c>
      <c r="E8534">
        <v>0</v>
      </c>
      <c r="F8534" s="1">
        <f>VLOOKUP(A8534,Weather!$A$1:$E$366, 5)</f>
        <v>5.6603773584905155E-2</v>
      </c>
      <c r="G8534" s="1">
        <f>VLOOKUP(D8534, Winter!$A$1:$E$25, 2)</f>
        <v>1065.99730178497</v>
      </c>
      <c r="H8534" s="1">
        <f>VLOOKUP(D8534, Winter!$A$1:$E$25, 3)</f>
        <v>611.78362020049099</v>
      </c>
      <c r="I8534" s="1">
        <f>VLOOKUP(D8534, Winter!$A$1:$E$25, 5)</f>
        <v>322.42990654205602</v>
      </c>
      <c r="J8534" s="1">
        <f t="shared" si="799"/>
        <v>322.42990654205602</v>
      </c>
      <c r="K8534" s="47">
        <f t="shared" si="800"/>
        <v>6.0320263884544554</v>
      </c>
      <c r="L8534" s="48">
        <f>Solar!K8551/1000*Variables!$B$3</f>
        <v>29.417700000000004</v>
      </c>
      <c r="M8534" s="1">
        <f>IF(E8534=1, VLOOKUP(D8534, Sheet1!$E$2:$G$26, 2), Sheet1!$G$3)</f>
        <v>0.18618000000000001</v>
      </c>
      <c r="N8534" s="1">
        <f>'Electricity Rates'!$J$3</f>
        <v>0.19270000000000001</v>
      </c>
      <c r="O8534" s="145">
        <f>L8534-K8534</f>
        <v>23.385673611545549</v>
      </c>
      <c r="P8534">
        <f t="shared" si="801"/>
        <v>1.1623714850551736</v>
      </c>
      <c r="Q8534">
        <f>IF(O8534&gt;0, IF(Q8533+O8534*Variables!$B$5&lt;Variables!$B$4, Q8533+O8534*Variables!$B$5, Variables!$B$4), IF(Q8533&gt;-O8534, Q8533+O8534/Variables!$B$5, 0))</f>
        <v>76.99089367838809</v>
      </c>
      <c r="R8534">
        <f>IF(O8534&gt;0, 0, IF(Q8533&gt;-O8534, 0, -O8534 - Q8533*Variables!$B$5))</f>
        <v>0</v>
      </c>
      <c r="S8534">
        <f t="shared" si="802"/>
        <v>0</v>
      </c>
      <c r="T8534">
        <f t="shared" si="803"/>
        <v>0</v>
      </c>
    </row>
    <row r="8535" spans="1:20" x14ac:dyDescent="0.3">
      <c r="A8535" s="3">
        <f t="shared" si="798"/>
        <v>43456</v>
      </c>
      <c r="B8535">
        <v>12</v>
      </c>
      <c r="C8535">
        <v>22</v>
      </c>
      <c r="D8535">
        <v>14</v>
      </c>
      <c r="E8535">
        <v>0</v>
      </c>
      <c r="F8535" s="1">
        <f>VLOOKUP(A8535,Weather!$A$1:$E$366, 5)</f>
        <v>5.6603773584905155E-2</v>
      </c>
      <c r="G8535" s="1">
        <f>VLOOKUP(D8535, Winter!$A$1:$E$25, 2)</f>
        <v>1084.3762972187601</v>
      </c>
      <c r="H8535" s="1">
        <f>VLOOKUP(D8535, Winter!$A$1:$E$25, 3)</f>
        <v>611.59447701910301</v>
      </c>
      <c r="I8535" s="1">
        <f>VLOOKUP(D8535, Winter!$A$1:$E$25, 5)</f>
        <v>303.73831775700899</v>
      </c>
      <c r="J8535" s="1">
        <f t="shared" si="799"/>
        <v>303.73831775700899</v>
      </c>
      <c r="K8535" s="47">
        <f t="shared" si="800"/>
        <v>5.6823436992686851</v>
      </c>
      <c r="L8535" s="48">
        <f>Solar!K8552/1000*Variables!$B$3</f>
        <v>26.896100000000001</v>
      </c>
      <c r="M8535" s="1">
        <f>IF(E8535=1, VLOOKUP(D8535, Sheet1!$E$2:$G$26, 2), Sheet1!$G$3)</f>
        <v>0.18618000000000001</v>
      </c>
      <c r="N8535" s="1">
        <f>'Electricity Rates'!$J$3</f>
        <v>0.19270000000000001</v>
      </c>
      <c r="O8535" s="145">
        <f>L8535-K8535</f>
        <v>21.213756300731315</v>
      </c>
      <c r="P8535">
        <f t="shared" si="801"/>
        <v>1.0949876308490756</v>
      </c>
      <c r="Q8535">
        <f>IF(O8535&gt;0, IF(Q8534+O8535*Variables!$B$5&lt;Variables!$B$4, Q8534+O8535*Variables!$B$5, Variables!$B$4), IF(Q8534&gt;-O8535, Q8534+O8535/Variables!$B$5, 0))</f>
        <v>96.931824601075533</v>
      </c>
      <c r="R8535">
        <f>IF(O8535&gt;0, 0, IF(Q8534&gt;-O8535, 0, -O8535 - Q8534*Variables!$B$5))</f>
        <v>0</v>
      </c>
      <c r="S8535">
        <f t="shared" si="802"/>
        <v>0</v>
      </c>
      <c r="T8535">
        <f t="shared" si="803"/>
        <v>0</v>
      </c>
    </row>
    <row r="8536" spans="1:20" x14ac:dyDescent="0.3">
      <c r="A8536" s="3">
        <f t="shared" si="798"/>
        <v>43456</v>
      </c>
      <c r="B8536">
        <v>12</v>
      </c>
      <c r="C8536">
        <v>22</v>
      </c>
      <c r="D8536">
        <v>15</v>
      </c>
      <c r="E8536">
        <v>0</v>
      </c>
      <c r="F8536" s="1">
        <f>VLOOKUP(A8536,Weather!$A$1:$E$366, 5)</f>
        <v>5.6603773584905155E-2</v>
      </c>
      <c r="G8536" s="1">
        <f>VLOOKUP(D8536, Winter!$A$1:$E$25, 2)</f>
        <v>1093.6540058115399</v>
      </c>
      <c r="H8536" s="1">
        <f>VLOOKUP(D8536, Winter!$A$1:$E$25, 3)</f>
        <v>601.87029228184497</v>
      </c>
      <c r="I8536" s="1">
        <f>VLOOKUP(D8536, Winter!$A$1:$E$25, 5)</f>
        <v>271.02803738317698</v>
      </c>
      <c r="J8536" s="1">
        <f t="shared" si="799"/>
        <v>271.02803738317698</v>
      </c>
      <c r="K8536" s="47">
        <f t="shared" si="800"/>
        <v>5.0703989931935904</v>
      </c>
      <c r="L8536" s="48">
        <f>Solar!K8553/1000*Variables!$B$3</f>
        <v>20.964650000000002</v>
      </c>
      <c r="M8536" s="1">
        <f>IF(E8536=1, VLOOKUP(D8536, Sheet1!$E$2:$G$26, 2), Sheet1!$G$3)</f>
        <v>0.18618000000000001</v>
      </c>
      <c r="N8536" s="1">
        <f>'Electricity Rates'!$J$3</f>
        <v>0.19270000000000001</v>
      </c>
      <c r="O8536" s="145">
        <f>L8536-K8536</f>
        <v>15.894251006806412</v>
      </c>
      <c r="P8536">
        <f t="shared" si="801"/>
        <v>0.97706588598840494</v>
      </c>
      <c r="Q8536">
        <f>IF(O8536&gt;0, IF(Q8535+O8536*Variables!$B$5&lt;Variables!$B$4, Q8535+O8536*Variables!$B$5, Variables!$B$4), IF(Q8535&gt;-O8536, Q8535+O8536/Variables!$B$5, 0))</f>
        <v>100</v>
      </c>
      <c r="R8536">
        <f>IF(O8536&gt;0, 0, IF(Q8535&gt;-O8536, 0, -O8536 - Q8535*Variables!$B$5))</f>
        <v>0</v>
      </c>
      <c r="S8536">
        <f t="shared" si="802"/>
        <v>0</v>
      </c>
      <c r="T8536">
        <f t="shared" si="803"/>
        <v>0</v>
      </c>
    </row>
    <row r="8537" spans="1:20" x14ac:dyDescent="0.3">
      <c r="A8537" s="3">
        <f t="shared" si="798"/>
        <v>43456</v>
      </c>
      <c r="B8537">
        <v>12</v>
      </c>
      <c r="C8537">
        <v>22</v>
      </c>
      <c r="D8537">
        <v>16</v>
      </c>
      <c r="E8537">
        <v>0</v>
      </c>
      <c r="F8537" s="1">
        <f>VLOOKUP(A8537,Weather!$A$1:$E$366, 5)</f>
        <v>5.6603773584905155E-2</v>
      </c>
      <c r="G8537" s="1">
        <f>VLOOKUP(D8537, Winter!$A$1:$E$25, 2)</f>
        <v>1039.2953507679499</v>
      </c>
      <c r="H8537" s="1">
        <f>VLOOKUP(D8537, Winter!$A$1:$E$25, 3)</f>
        <v>558.82352941176396</v>
      </c>
      <c r="I8537" s="1">
        <f>VLOOKUP(D8537, Winter!$A$1:$E$25, 5)</f>
        <v>252.336448598131</v>
      </c>
      <c r="J8537" s="1">
        <f t="shared" si="799"/>
        <v>252.336448598131</v>
      </c>
      <c r="K8537" s="47">
        <f t="shared" si="800"/>
        <v>4.7207163040078388</v>
      </c>
      <c r="L8537" s="48">
        <f>Solar!K8554/1000*Variables!$B$3</f>
        <v>12.0771</v>
      </c>
      <c r="M8537" s="1">
        <f>IF(E8537=1, VLOOKUP(D8537, Sheet1!$E$2:$G$26, 2), Sheet1!$G$3)</f>
        <v>0.18618000000000001</v>
      </c>
      <c r="N8537" s="1">
        <f>'Electricity Rates'!$J$3</f>
        <v>0.19270000000000001</v>
      </c>
      <c r="O8537" s="145">
        <f>L8537-K8537</f>
        <v>7.3563836959921609</v>
      </c>
      <c r="P8537">
        <f t="shared" si="801"/>
        <v>0.90968203178231055</v>
      </c>
      <c r="Q8537">
        <f>IF(O8537&gt;0, IF(Q8536+O8537*Variables!$B$5&lt;Variables!$B$4, Q8536+O8537*Variables!$B$5, Variables!$B$4), IF(Q8536&gt;-O8537, Q8536+O8537/Variables!$B$5, 0))</f>
        <v>100</v>
      </c>
      <c r="R8537">
        <f>IF(O8537&gt;0, 0, IF(Q8536&gt;-O8537, 0, -O8537 - Q8536*Variables!$B$5))</f>
        <v>0</v>
      </c>
      <c r="S8537">
        <f t="shared" si="802"/>
        <v>0</v>
      </c>
      <c r="T8537">
        <f t="shared" si="803"/>
        <v>0</v>
      </c>
    </row>
    <row r="8538" spans="1:20" x14ac:dyDescent="0.3">
      <c r="A8538" s="3">
        <f t="shared" si="798"/>
        <v>43456</v>
      </c>
      <c r="B8538">
        <v>12</v>
      </c>
      <c r="C8538">
        <v>22</v>
      </c>
      <c r="D8538">
        <v>17</v>
      </c>
      <c r="E8538">
        <v>0</v>
      </c>
      <c r="F8538" s="1">
        <f>VLOOKUP(A8538,Weather!$A$1:$E$366, 5)</f>
        <v>5.6603773584905155E-2</v>
      </c>
      <c r="G8538" s="1">
        <f>VLOOKUP(D8538, Winter!$A$1:$E$25, 2)</f>
        <v>889.47696139476898</v>
      </c>
      <c r="H8538" s="1">
        <f>VLOOKUP(D8538, Winter!$A$1:$E$25, 3)</f>
        <v>506.24728802056097</v>
      </c>
      <c r="I8538" s="1">
        <f>VLOOKUP(D8538, Winter!$A$1:$E$25, 5)</f>
        <v>228.971962616822</v>
      </c>
      <c r="J8538" s="1">
        <f t="shared" si="799"/>
        <v>228.971962616822</v>
      </c>
      <c r="K8538" s="47">
        <f t="shared" si="800"/>
        <v>4.28361294252562</v>
      </c>
      <c r="L8538" s="48">
        <f>Solar!K8555/1000*Variables!$B$3</f>
        <v>2.6463999999999999</v>
      </c>
      <c r="M8538" s="1">
        <f>IF(E8538=1, VLOOKUP(D8538, Sheet1!$E$2:$G$26, 2), Sheet1!$G$3)</f>
        <v>0.18618000000000001</v>
      </c>
      <c r="N8538" s="1">
        <f>'Electricity Rates'!$J$3</f>
        <v>0.19270000000000001</v>
      </c>
      <c r="O8538" s="145">
        <f>L8538-K8538</f>
        <v>-1.6372129425256201</v>
      </c>
      <c r="P8538">
        <f t="shared" si="801"/>
        <v>0.82545221402468705</v>
      </c>
      <c r="Q8538">
        <f>IF(O8538&gt;0, IF(Q8537+O8538*Variables!$B$5&lt;Variables!$B$4, Q8537+O8538*Variables!$B$5, Variables!$B$4), IF(Q8537&gt;-O8538, Q8537+O8538/Variables!$B$5, 0))</f>
        <v>98.258284103696155</v>
      </c>
      <c r="R8538">
        <f>IF(O8538&gt;0, 0, IF(Q8537&gt;-O8538, 0, -O8538 - Q8537*Variables!$B$5))</f>
        <v>0</v>
      </c>
      <c r="S8538">
        <f t="shared" si="802"/>
        <v>0</v>
      </c>
      <c r="T8538">
        <f t="shared" si="803"/>
        <v>0</v>
      </c>
    </row>
    <row r="8539" spans="1:20" x14ac:dyDescent="0.3">
      <c r="A8539" s="3">
        <f t="shared" si="798"/>
        <v>43456</v>
      </c>
      <c r="B8539">
        <v>12</v>
      </c>
      <c r="C8539">
        <v>22</v>
      </c>
      <c r="D8539">
        <v>18</v>
      </c>
      <c r="E8539">
        <v>0</v>
      </c>
      <c r="F8539" s="1">
        <f>VLOOKUP(A8539,Weather!$A$1:$E$366, 5)</f>
        <v>5.6603773584905155E-2</v>
      </c>
      <c r="G8539" s="1">
        <f>VLOOKUP(D8539, Winter!$A$1:$E$25, 2)</f>
        <v>689.67932752179297</v>
      </c>
      <c r="H8539" s="1">
        <f>VLOOKUP(D8539, Winter!$A$1:$E$25, 3)</f>
        <v>477.48083534529701</v>
      </c>
      <c r="I8539" s="1">
        <f>VLOOKUP(D8539, Winter!$A$1:$E$25, 5)</f>
        <v>257.009345794392</v>
      </c>
      <c r="J8539" s="1">
        <f t="shared" si="799"/>
        <v>257.009345794392</v>
      </c>
      <c r="K8539" s="47">
        <f t="shared" si="800"/>
        <v>4.808136976304267</v>
      </c>
      <c r="L8539" s="48">
        <f>Solar!K8556/1000*Variables!$B$3</f>
        <v>0</v>
      </c>
      <c r="M8539" s="1">
        <f>IF(E8539=1, VLOOKUP(D8539, Sheet1!$E$2:$G$26, 2), Sheet1!$G$3)</f>
        <v>0.18618000000000001</v>
      </c>
      <c r="N8539" s="1">
        <f>'Electricity Rates'!$J$3</f>
        <v>0.19270000000000001</v>
      </c>
      <c r="O8539" s="145">
        <f>L8539-K8539</f>
        <v>-4.808136976304267</v>
      </c>
      <c r="P8539">
        <f t="shared" si="801"/>
        <v>0.92652799533383234</v>
      </c>
      <c r="Q8539">
        <f>IF(O8539&gt;0, IF(Q8538+O8539*Variables!$B$5&lt;Variables!$B$4, Q8538+O8539*Variables!$B$5, Variables!$B$4), IF(Q8538&gt;-O8539, Q8538+O8539/Variables!$B$5, 0))</f>
        <v>93.143244767202248</v>
      </c>
      <c r="R8539">
        <f>IF(O8539&gt;0, 0, IF(Q8538&gt;-O8539, 0, -O8539 - Q8538*Variables!$B$5))</f>
        <v>0</v>
      </c>
      <c r="S8539">
        <f t="shared" si="802"/>
        <v>0</v>
      </c>
      <c r="T8539">
        <f t="shared" si="803"/>
        <v>0</v>
      </c>
    </row>
    <row r="8540" spans="1:20" x14ac:dyDescent="0.3">
      <c r="A8540" s="3">
        <f t="shared" si="798"/>
        <v>43456</v>
      </c>
      <c r="B8540">
        <v>12</v>
      </c>
      <c r="C8540">
        <v>22</v>
      </c>
      <c r="D8540">
        <v>19</v>
      </c>
      <c r="E8540">
        <v>0</v>
      </c>
      <c r="F8540" s="1">
        <f>VLOOKUP(A8540,Weather!$A$1:$E$366, 5)</f>
        <v>5.6603773584905155E-2</v>
      </c>
      <c r="G8540" s="1">
        <f>VLOOKUP(D8540, Winter!$A$1:$E$25, 2)</f>
        <v>503.50249066002402</v>
      </c>
      <c r="H8540" s="1">
        <f>VLOOKUP(D8540, Winter!$A$1:$E$25, 3)</f>
        <v>367.75553800108997</v>
      </c>
      <c r="I8540" s="1">
        <f>VLOOKUP(D8540, Winter!$A$1:$E$25, 5)</f>
        <v>266.355140186916</v>
      </c>
      <c r="J8540" s="1">
        <f t="shared" si="799"/>
        <v>266.355140186916</v>
      </c>
      <c r="K8540" s="47">
        <f t="shared" si="800"/>
        <v>4.9829783208971614</v>
      </c>
      <c r="L8540" s="48">
        <f>Solar!K8557/1000*Variables!$B$3</f>
        <v>0</v>
      </c>
      <c r="M8540" s="1">
        <f>IF(E8540=1, VLOOKUP(D8540, Sheet1!$E$2:$G$26, 2), Sheet1!$G$3)</f>
        <v>0.18618000000000001</v>
      </c>
      <c r="N8540" s="1">
        <f>'Electricity Rates'!$J$3</f>
        <v>0.19270000000000001</v>
      </c>
      <c r="O8540" s="145">
        <f>L8540-K8540</f>
        <v>-4.9829783208971614</v>
      </c>
      <c r="P8540">
        <f t="shared" si="801"/>
        <v>0.96021992243688303</v>
      </c>
      <c r="Q8540">
        <f>IF(O8540&gt;0, IF(Q8539+O8540*Variables!$B$5&lt;Variables!$B$4, Q8539+O8540*Variables!$B$5, Variables!$B$4), IF(Q8539&gt;-O8540, Q8539+O8540/Variables!$B$5, 0))</f>
        <v>87.84220400029038</v>
      </c>
      <c r="R8540">
        <f>IF(O8540&gt;0, 0, IF(Q8539&gt;-O8540, 0, -O8540 - Q8539*Variables!$B$5))</f>
        <v>0</v>
      </c>
      <c r="S8540">
        <f t="shared" si="802"/>
        <v>0</v>
      </c>
      <c r="T8540">
        <f t="shared" si="803"/>
        <v>0</v>
      </c>
    </row>
    <row r="8541" spans="1:20" x14ac:dyDescent="0.3">
      <c r="A8541" s="3">
        <f t="shared" si="798"/>
        <v>43456</v>
      </c>
      <c r="B8541">
        <v>12</v>
      </c>
      <c r="C8541">
        <v>22</v>
      </c>
      <c r="D8541">
        <v>20</v>
      </c>
      <c r="E8541">
        <v>0</v>
      </c>
      <c r="F8541" s="1">
        <f>VLOOKUP(A8541,Weather!$A$1:$E$366, 5)</f>
        <v>5.6603773584905155E-2</v>
      </c>
      <c r="G8541" s="1">
        <f>VLOOKUP(D8541, Winter!$A$1:$E$25, 2)</f>
        <v>385.507471980074</v>
      </c>
      <c r="H8541" s="1">
        <f>VLOOKUP(D8541, Winter!$A$1:$E$25, 3)</f>
        <v>329.45960680470398</v>
      </c>
      <c r="I8541" s="1">
        <f>VLOOKUP(D8541, Winter!$A$1:$E$25, 5)</f>
        <v>275.70093457943898</v>
      </c>
      <c r="J8541" s="1">
        <f t="shared" si="799"/>
        <v>275.70093457943898</v>
      </c>
      <c r="K8541" s="47">
        <f t="shared" si="800"/>
        <v>5.1578196654900381</v>
      </c>
      <c r="L8541" s="48">
        <f>Solar!K8558/1000*Variables!$B$3</f>
        <v>0</v>
      </c>
      <c r="M8541" s="1">
        <f>IF(E8541=1, VLOOKUP(D8541, Sheet1!$E$2:$G$26, 2), Sheet1!$G$3)</f>
        <v>0.18618000000000001</v>
      </c>
      <c r="N8541" s="1">
        <f>'Electricity Rates'!$J$3</f>
        <v>0.19270000000000001</v>
      </c>
      <c r="O8541" s="145">
        <f>L8541-K8541</f>
        <v>-5.1578196654900381</v>
      </c>
      <c r="P8541">
        <f t="shared" si="801"/>
        <v>0.99391184953993039</v>
      </c>
      <c r="Q8541">
        <f>IF(O8541&gt;0, IF(Q8540+O8541*Variables!$B$5&lt;Variables!$B$4, Q8540+O8541*Variables!$B$5, Variables!$B$4), IF(Q8540&gt;-O8541, Q8540+O8541/Variables!$B$5, 0))</f>
        <v>82.355161802960552</v>
      </c>
      <c r="R8541">
        <f>IF(O8541&gt;0, 0, IF(Q8540&gt;-O8541, 0, -O8541 - Q8540*Variables!$B$5))</f>
        <v>0</v>
      </c>
      <c r="S8541">
        <f t="shared" si="802"/>
        <v>0</v>
      </c>
      <c r="T8541">
        <f t="shared" si="803"/>
        <v>0</v>
      </c>
    </row>
    <row r="8542" spans="1:20" x14ac:dyDescent="0.3">
      <c r="A8542" s="3">
        <f t="shared" si="798"/>
        <v>43456</v>
      </c>
      <c r="B8542">
        <v>12</v>
      </c>
      <c r="C8542">
        <v>22</v>
      </c>
      <c r="D8542">
        <v>21</v>
      </c>
      <c r="E8542">
        <v>0</v>
      </c>
      <c r="F8542" s="1">
        <f>VLOOKUP(A8542,Weather!$A$1:$E$366, 5)</f>
        <v>5.6603773584905155E-2</v>
      </c>
      <c r="G8542" s="1">
        <f>VLOOKUP(D8542, Winter!$A$1:$E$25, 2)</f>
        <v>340.23972602739599</v>
      </c>
      <c r="H8542" s="1">
        <f>VLOOKUP(D8542, Winter!$A$1:$E$25, 3)</f>
        <v>286.390591795636</v>
      </c>
      <c r="I8542" s="1">
        <f>VLOOKUP(D8542, Winter!$A$1:$E$25, 5)</f>
        <v>289.71962616822401</v>
      </c>
      <c r="J8542" s="1">
        <f t="shared" si="799"/>
        <v>289.71962616822401</v>
      </c>
      <c r="K8542" s="47">
        <f t="shared" si="800"/>
        <v>5.4200816823793616</v>
      </c>
      <c r="L8542" s="48">
        <f>Solar!K8559/1000*Variables!$B$3</f>
        <v>0</v>
      </c>
      <c r="M8542" s="1">
        <f>IF(E8542=1, VLOOKUP(D8542, Sheet1!$E$2:$G$26, 2), Sheet1!$G$3)</f>
        <v>0.18618000000000001</v>
      </c>
      <c r="N8542" s="1">
        <f>'Electricity Rates'!$J$3</f>
        <v>0.19270000000000001</v>
      </c>
      <c r="O8542" s="145">
        <f>L8542-K8542</f>
        <v>-5.4200816823793616</v>
      </c>
      <c r="P8542">
        <f t="shared" si="801"/>
        <v>1.044449740194503</v>
      </c>
      <c r="Q8542">
        <f>IF(O8542&gt;0, IF(Q8541+O8542*Variables!$B$5&lt;Variables!$B$4, Q8541+O8542*Variables!$B$5, Variables!$B$4), IF(Q8541&gt;-O8542, Q8541+O8542/Variables!$B$5, 0))</f>
        <v>76.589117460003791</v>
      </c>
      <c r="R8542">
        <f>IF(O8542&gt;0, 0, IF(Q8541&gt;-O8542, 0, -O8542 - Q8541*Variables!$B$5))</f>
        <v>0</v>
      </c>
      <c r="S8542">
        <f t="shared" si="802"/>
        <v>0</v>
      </c>
      <c r="T8542">
        <f t="shared" si="803"/>
        <v>0</v>
      </c>
    </row>
    <row r="8543" spans="1:20" x14ac:dyDescent="0.3">
      <c r="A8543" s="3">
        <f t="shared" si="798"/>
        <v>43456</v>
      </c>
      <c r="B8543">
        <v>12</v>
      </c>
      <c r="C8543">
        <v>22</v>
      </c>
      <c r="D8543">
        <v>22</v>
      </c>
      <c r="E8543">
        <v>0</v>
      </c>
      <c r="F8543" s="1">
        <f>VLOOKUP(A8543,Weather!$A$1:$E$366, 5)</f>
        <v>5.6603773584905155E-2</v>
      </c>
      <c r="G8543" s="1">
        <f>VLOOKUP(D8543, Winter!$A$1:$E$25, 2)</f>
        <v>300</v>
      </c>
      <c r="H8543" s="1">
        <f>VLOOKUP(D8543, Winter!$A$1:$E$25, 3)</f>
        <v>271.915575384683</v>
      </c>
      <c r="I8543" s="1">
        <f>VLOOKUP(D8543, Winter!$A$1:$E$25, 5)</f>
        <v>285.04672897196201</v>
      </c>
      <c r="J8543" s="1">
        <f t="shared" si="799"/>
        <v>285.04672897196201</v>
      </c>
      <c r="K8543" s="47">
        <f t="shared" si="800"/>
        <v>5.3326610100829139</v>
      </c>
      <c r="L8543" s="48">
        <f>Solar!K8560/1000*Variables!$B$3</f>
        <v>0</v>
      </c>
      <c r="M8543" s="1">
        <f>IF(E8543=1, VLOOKUP(D8543, Sheet1!$E$2:$G$26, 2), Sheet1!$G$3)</f>
        <v>0.18618000000000001</v>
      </c>
      <c r="N8543" s="1">
        <f>'Electricity Rates'!$J$3</f>
        <v>0.19270000000000001</v>
      </c>
      <c r="O8543" s="145">
        <f>L8543-K8543</f>
        <v>-5.3326610100829139</v>
      </c>
      <c r="P8543">
        <f t="shared" si="801"/>
        <v>1.0276037766429775</v>
      </c>
      <c r="Q8543">
        <f>IF(O8543&gt;0, IF(Q8542+O8543*Variables!$B$5&lt;Variables!$B$4, Q8542+O8543*Variables!$B$5, Variables!$B$4), IF(Q8542&gt;-O8543, Q8542+O8543/Variables!$B$5, 0))</f>
        <v>70.916073832256018</v>
      </c>
      <c r="R8543">
        <f>IF(O8543&gt;0, 0, IF(Q8542&gt;-O8543, 0, -O8543 - Q8542*Variables!$B$5))</f>
        <v>0</v>
      </c>
      <c r="S8543">
        <f t="shared" si="802"/>
        <v>0</v>
      </c>
      <c r="T8543">
        <f t="shared" si="803"/>
        <v>0</v>
      </c>
    </row>
    <row r="8544" spans="1:20" x14ac:dyDescent="0.3">
      <c r="A8544" s="3">
        <f t="shared" si="798"/>
        <v>43456</v>
      </c>
      <c r="B8544">
        <v>12</v>
      </c>
      <c r="C8544">
        <v>22</v>
      </c>
      <c r="D8544">
        <v>23</v>
      </c>
      <c r="E8544">
        <v>0</v>
      </c>
      <c r="F8544" s="1">
        <f>VLOOKUP(A8544,Weather!$A$1:$E$366, 5)</f>
        <v>5.6603773584905155E-2</v>
      </c>
      <c r="G8544" s="1">
        <f>VLOOKUP(D8544, Winter!$A$1:$E$25, 2)</f>
        <v>290.90909090909099</v>
      </c>
      <c r="H8544" s="1">
        <f>VLOOKUP(D8544, Winter!$A$1:$E$25, 3)</f>
        <v>266.95334839061297</v>
      </c>
      <c r="I8544" s="1">
        <f>VLOOKUP(D8544, Winter!$A$1:$E$25, 5)</f>
        <v>285.04672897196201</v>
      </c>
      <c r="J8544" s="1">
        <f t="shared" si="799"/>
        <v>285.04672897196201</v>
      </c>
      <c r="K8544" s="47">
        <f t="shared" si="800"/>
        <v>5.3326610100829139</v>
      </c>
      <c r="L8544" s="48">
        <f>Solar!K8561/1000*Variables!$B$3</f>
        <v>0</v>
      </c>
      <c r="M8544" s="1">
        <f>IF(E8544=1, VLOOKUP(D8544, Sheet1!$E$2:$G$26, 2), Sheet1!$G$3)</f>
        <v>0.18618000000000001</v>
      </c>
      <c r="N8544" s="1">
        <f>'Electricity Rates'!$J$3</f>
        <v>0.19270000000000001</v>
      </c>
      <c r="O8544" s="145">
        <f>L8544-K8544</f>
        <v>-5.3326610100829139</v>
      </c>
      <c r="P8544">
        <f t="shared" si="801"/>
        <v>1.0276037766429775</v>
      </c>
      <c r="Q8544">
        <f>IF(O8544&gt;0, IF(Q8543+O8544*Variables!$B$5&lt;Variables!$B$4, Q8543+O8544*Variables!$B$5, Variables!$B$4), IF(Q8543&gt;-O8544, Q8543+O8544/Variables!$B$5, 0))</f>
        <v>65.243030204508244</v>
      </c>
      <c r="R8544">
        <f>IF(O8544&gt;0, 0, IF(Q8543&gt;-O8544, 0, -O8544 - Q8543*Variables!$B$5))</f>
        <v>0</v>
      </c>
      <c r="S8544">
        <f t="shared" si="802"/>
        <v>0</v>
      </c>
      <c r="T8544">
        <f t="shared" si="803"/>
        <v>0</v>
      </c>
    </row>
    <row r="8545" spans="1:20" x14ac:dyDescent="0.3">
      <c r="A8545" s="3">
        <f t="shared" si="798"/>
        <v>43456</v>
      </c>
      <c r="B8545">
        <v>12</v>
      </c>
      <c r="C8545">
        <v>22</v>
      </c>
      <c r="D8545">
        <v>24</v>
      </c>
      <c r="E8545">
        <v>0</v>
      </c>
      <c r="F8545" s="1">
        <f>VLOOKUP(A8545,Weather!$A$1:$E$366, 5)</f>
        <v>5.6603773584905155E-2</v>
      </c>
      <c r="G8545" s="1">
        <f>VLOOKUP(D8545, Winter!$A$1:$E$25, 2)</f>
        <v>272.72727272727298</v>
      </c>
      <c r="H8545" s="1">
        <f>VLOOKUP(D8545, Winter!$A$1:$E$25, 3)</f>
        <v>266.74195307023803</v>
      </c>
      <c r="I8545" s="1">
        <f>VLOOKUP(D8545, Winter!$A$1:$E$25, 5)</f>
        <v>285.04672897196201</v>
      </c>
      <c r="J8545" s="1">
        <f t="shared" si="799"/>
        <v>285.04672897196201</v>
      </c>
      <c r="K8545" s="47">
        <f t="shared" si="800"/>
        <v>5.3326610100829139</v>
      </c>
      <c r="L8545" s="48">
        <f>Solar!K8562/1000*Variables!$B$3</f>
        <v>0</v>
      </c>
      <c r="M8545" s="1">
        <f>IF(E8545=1, VLOOKUP(D8545, Sheet1!$E$2:$G$26, 2), Sheet1!$G$3)</f>
        <v>0.18618000000000001</v>
      </c>
      <c r="N8545" s="1">
        <f>'Electricity Rates'!$J$3</f>
        <v>0.19270000000000001</v>
      </c>
      <c r="O8545" s="145">
        <f>L8545-K8545</f>
        <v>-5.3326610100829139</v>
      </c>
      <c r="P8545">
        <f t="shared" si="801"/>
        <v>1.0276037766429775</v>
      </c>
      <c r="Q8545">
        <f>IF(O8545&gt;0, IF(Q8544+O8545*Variables!$B$5&lt;Variables!$B$4, Q8544+O8545*Variables!$B$5, Variables!$B$4), IF(Q8544&gt;-O8545, Q8544+O8545/Variables!$B$5, 0))</f>
        <v>59.569986576760463</v>
      </c>
      <c r="R8545">
        <f>IF(O8545&gt;0, 0, IF(Q8544&gt;-O8545, 0, -O8545 - Q8544*Variables!$B$5))</f>
        <v>0</v>
      </c>
      <c r="S8545">
        <f t="shared" si="802"/>
        <v>0</v>
      </c>
      <c r="T8545">
        <f t="shared" si="803"/>
        <v>0</v>
      </c>
    </row>
    <row r="8546" spans="1:20" x14ac:dyDescent="0.3">
      <c r="A8546" s="3">
        <f t="shared" si="798"/>
        <v>43457</v>
      </c>
      <c r="B8546">
        <v>12</v>
      </c>
      <c r="C8546">
        <v>23</v>
      </c>
      <c r="D8546">
        <v>1</v>
      </c>
      <c r="E8546">
        <v>0</v>
      </c>
      <c r="F8546" s="1">
        <f>VLOOKUP(A8546,Weather!$A$1:$E$366, 5)</f>
        <v>5.6603773584905155E-2</v>
      </c>
      <c r="G8546" s="1">
        <f>VLOOKUP(D8546, Winter!$A$1:$E$25, 2)</f>
        <v>281.81818181818198</v>
      </c>
      <c r="H8546" s="1">
        <f>VLOOKUP(D8546, Winter!$A$1:$E$25, 3)</f>
        <v>257.04002047196798</v>
      </c>
      <c r="I8546" s="1">
        <f>VLOOKUP(D8546, Winter!$A$1:$E$25, 5)</f>
        <v>266.355140186916</v>
      </c>
      <c r="J8546" s="1">
        <f t="shared" si="799"/>
        <v>266.355140186916</v>
      </c>
      <c r="K8546" s="47">
        <f t="shared" si="800"/>
        <v>4.9829783208971614</v>
      </c>
      <c r="L8546" s="48">
        <f>Solar!K8563/1000*Variables!$B$3</f>
        <v>0</v>
      </c>
      <c r="M8546" s="1">
        <f>IF(E8546=1, VLOOKUP(D8546, Sheet1!$E$2:$G$26, 2), Sheet1!$G$3)</f>
        <v>0.18618000000000001</v>
      </c>
      <c r="N8546" s="1">
        <f>'Electricity Rates'!$J$3</f>
        <v>0.19270000000000001</v>
      </c>
      <c r="O8546" s="145">
        <f>L8546-K8546</f>
        <v>-4.9829783208971614</v>
      </c>
      <c r="P8546">
        <f t="shared" si="801"/>
        <v>0.96021992243688303</v>
      </c>
      <c r="Q8546">
        <f>IF(O8546&gt;0, IF(Q8545+O8546*Variables!$B$5&lt;Variables!$B$4, Q8545+O8546*Variables!$B$5, Variables!$B$4), IF(Q8545&gt;-O8546, Q8545+O8546/Variables!$B$5, 0))</f>
        <v>54.268945809848589</v>
      </c>
      <c r="R8546">
        <f>IF(O8546&gt;0, 0, IF(Q8545&gt;-O8546, 0, -O8546 - Q8545*Variables!$B$5))</f>
        <v>0</v>
      </c>
      <c r="S8546">
        <f t="shared" si="802"/>
        <v>0</v>
      </c>
      <c r="T8546">
        <f t="shared" si="803"/>
        <v>0</v>
      </c>
    </row>
    <row r="8547" spans="1:20" x14ac:dyDescent="0.3">
      <c r="A8547" s="3">
        <f t="shared" si="798"/>
        <v>43457</v>
      </c>
      <c r="B8547">
        <v>12</v>
      </c>
      <c r="C8547">
        <v>23</v>
      </c>
      <c r="D8547">
        <v>2</v>
      </c>
      <c r="E8547">
        <v>0</v>
      </c>
      <c r="F8547" s="1">
        <f>VLOOKUP(A8547,Weather!$A$1:$E$366, 5)</f>
        <v>5.6603773584905155E-2</v>
      </c>
      <c r="G8547" s="1">
        <f>VLOOKUP(D8547, Winter!$A$1:$E$25, 2)</f>
        <v>282.10356994603501</v>
      </c>
      <c r="H8547" s="1">
        <f>VLOOKUP(D8547, Winter!$A$1:$E$25, 3)</f>
        <v>280.66066600651902</v>
      </c>
      <c r="I8547" s="1">
        <f>VLOOKUP(D8547, Winter!$A$1:$E$25, 5)</f>
        <v>285.04672897196201</v>
      </c>
      <c r="J8547" s="1">
        <f t="shared" si="799"/>
        <v>285.04672897196201</v>
      </c>
      <c r="K8547" s="47">
        <f t="shared" si="800"/>
        <v>5.3326610100829139</v>
      </c>
      <c r="L8547" s="48">
        <f>Solar!K8564/1000*Variables!$B$3</f>
        <v>0</v>
      </c>
      <c r="M8547" s="1">
        <f>IF(E8547=1, VLOOKUP(D8547, Sheet1!$E$2:$G$26, 2), Sheet1!$G$3)</f>
        <v>0.18618000000000001</v>
      </c>
      <c r="N8547" s="1">
        <f>'Electricity Rates'!$J$3</f>
        <v>0.19270000000000001</v>
      </c>
      <c r="O8547" s="145">
        <f>L8547-K8547</f>
        <v>-5.3326610100829139</v>
      </c>
      <c r="P8547">
        <f t="shared" si="801"/>
        <v>1.0276037766429775</v>
      </c>
      <c r="Q8547">
        <f>IF(O8547&gt;0, IF(Q8546+O8547*Variables!$B$5&lt;Variables!$B$4, Q8546+O8547*Variables!$B$5, Variables!$B$4), IF(Q8546&gt;-O8547, Q8546+O8547/Variables!$B$5, 0))</f>
        <v>48.595902182100808</v>
      </c>
      <c r="R8547">
        <f>IF(O8547&gt;0, 0, IF(Q8546&gt;-O8547, 0, -O8547 - Q8546*Variables!$B$5))</f>
        <v>0</v>
      </c>
      <c r="S8547">
        <f t="shared" si="802"/>
        <v>0</v>
      </c>
      <c r="T8547">
        <f t="shared" si="803"/>
        <v>0</v>
      </c>
    </row>
    <row r="8548" spans="1:20" x14ac:dyDescent="0.3">
      <c r="A8548" s="3">
        <f t="shared" si="798"/>
        <v>43457</v>
      </c>
      <c r="B8548">
        <v>12</v>
      </c>
      <c r="C8548">
        <v>23</v>
      </c>
      <c r="D8548">
        <v>3</v>
      </c>
      <c r="E8548">
        <v>0</v>
      </c>
      <c r="F8548" s="1">
        <f>VLOOKUP(A8548,Weather!$A$1:$E$366, 5)</f>
        <v>5.6603773584905155E-2</v>
      </c>
      <c r="G8548" s="1">
        <f>VLOOKUP(D8548, Winter!$A$1:$E$25, 2)</f>
        <v>282.300747198007</v>
      </c>
      <c r="H8548" s="1">
        <f>VLOOKUP(D8548, Winter!$A$1:$E$25, 3)</f>
        <v>272.72727272727298</v>
      </c>
      <c r="I8548" s="1">
        <f>VLOOKUP(D8548, Winter!$A$1:$E$25, 5)</f>
        <v>271.02803738317698</v>
      </c>
      <c r="J8548" s="1">
        <f t="shared" si="799"/>
        <v>271.02803738317698</v>
      </c>
      <c r="K8548" s="47">
        <f t="shared" si="800"/>
        <v>5.0703989931935904</v>
      </c>
      <c r="L8548" s="48">
        <f>Solar!K8565/1000*Variables!$B$3</f>
        <v>0</v>
      </c>
      <c r="M8548" s="1">
        <f>IF(E8548=1, VLOOKUP(D8548, Sheet1!$E$2:$G$26, 2), Sheet1!$G$3)</f>
        <v>0.18618000000000001</v>
      </c>
      <c r="N8548" s="1">
        <f>'Electricity Rates'!$J$3</f>
        <v>0.19270000000000001</v>
      </c>
      <c r="O8548" s="145">
        <f>L8548-K8548</f>
        <v>-5.0703989931935904</v>
      </c>
      <c r="P8548">
        <f t="shared" si="801"/>
        <v>0.97706588598840494</v>
      </c>
      <c r="Q8548">
        <f>IF(O8548&gt;0, IF(Q8547+O8548*Variables!$B$5&lt;Variables!$B$4, Q8547+O8548*Variables!$B$5, Variables!$B$4), IF(Q8547&gt;-O8548, Q8547+O8548/Variables!$B$5, 0))</f>
        <v>43.201860699979967</v>
      </c>
      <c r="R8548">
        <f>IF(O8548&gt;0, 0, IF(Q8547&gt;-O8548, 0, -O8548 - Q8547*Variables!$B$5))</f>
        <v>0</v>
      </c>
      <c r="S8548">
        <f t="shared" si="802"/>
        <v>0</v>
      </c>
      <c r="T8548">
        <f t="shared" si="803"/>
        <v>0</v>
      </c>
    </row>
    <row r="8549" spans="1:20" x14ac:dyDescent="0.3">
      <c r="A8549" s="3">
        <f t="shared" si="798"/>
        <v>43457</v>
      </c>
      <c r="B8549">
        <v>12</v>
      </c>
      <c r="C8549">
        <v>23</v>
      </c>
      <c r="D8549">
        <v>4</v>
      </c>
      <c r="E8549">
        <v>0</v>
      </c>
      <c r="F8549" s="1">
        <f>VLOOKUP(A8549,Weather!$A$1:$E$366, 5)</f>
        <v>5.6603773584905155E-2</v>
      </c>
      <c r="G8549" s="1">
        <f>VLOOKUP(D8549, Winter!$A$1:$E$25, 2)</f>
        <v>308.82074789439099</v>
      </c>
      <c r="H8549" s="1">
        <f>VLOOKUP(D8549, Winter!$A$1:$E$25, 3)</f>
        <v>281.81818181818198</v>
      </c>
      <c r="I8549" s="1">
        <f>VLOOKUP(D8549, Winter!$A$1:$E$25, 5)</f>
        <v>285.04672897196201</v>
      </c>
      <c r="J8549" s="1">
        <f t="shared" si="799"/>
        <v>285.04672897196201</v>
      </c>
      <c r="K8549" s="47">
        <f t="shared" si="800"/>
        <v>5.3326610100829139</v>
      </c>
      <c r="L8549" s="48">
        <f>Solar!K8566/1000*Variables!$B$3</f>
        <v>0</v>
      </c>
      <c r="M8549" s="1">
        <f>IF(E8549=1, VLOOKUP(D8549, Sheet1!$E$2:$G$26, 2), Sheet1!$G$3)</f>
        <v>0.18618000000000001</v>
      </c>
      <c r="N8549" s="1">
        <f>'Electricity Rates'!$J$3</f>
        <v>0.19270000000000001</v>
      </c>
      <c r="O8549" s="145">
        <f>L8549-K8549</f>
        <v>-5.3326610100829139</v>
      </c>
      <c r="P8549">
        <f t="shared" si="801"/>
        <v>1.0276037766429775</v>
      </c>
      <c r="Q8549">
        <f>IF(O8549&gt;0, IF(Q8548+O8549*Variables!$B$5&lt;Variables!$B$4, Q8548+O8549*Variables!$B$5, Variables!$B$4), IF(Q8548&gt;-O8549, Q8548+O8549/Variables!$B$5, 0))</f>
        <v>37.528817072232187</v>
      </c>
      <c r="R8549">
        <f>IF(O8549&gt;0, 0, IF(Q8548&gt;-O8549, 0, -O8549 - Q8548*Variables!$B$5))</f>
        <v>0</v>
      </c>
      <c r="S8549">
        <f t="shared" si="802"/>
        <v>0</v>
      </c>
      <c r="T8549">
        <f t="shared" si="803"/>
        <v>0</v>
      </c>
    </row>
    <row r="8550" spans="1:20" x14ac:dyDescent="0.3">
      <c r="A8550" s="3">
        <f t="shared" si="798"/>
        <v>43457</v>
      </c>
      <c r="B8550">
        <v>12</v>
      </c>
      <c r="C8550">
        <v>23</v>
      </c>
      <c r="D8550">
        <v>5</v>
      </c>
      <c r="E8550">
        <v>0</v>
      </c>
      <c r="F8550" s="1">
        <f>VLOOKUP(A8550,Weather!$A$1:$E$366, 5)</f>
        <v>5.6603773584905155E-2</v>
      </c>
      <c r="G8550" s="1">
        <f>VLOOKUP(D8550, Winter!$A$1:$E$25, 2)</f>
        <v>308.63160471300301</v>
      </c>
      <c r="H8550" s="1">
        <f>VLOOKUP(D8550, Winter!$A$1:$E$25, 3)</f>
        <v>300</v>
      </c>
      <c r="I8550" s="1">
        <f>VLOOKUP(D8550, Winter!$A$1:$E$25, 5)</f>
        <v>303.73831775700899</v>
      </c>
      <c r="J8550" s="1">
        <f t="shared" si="799"/>
        <v>303.73831775700899</v>
      </c>
      <c r="K8550" s="47">
        <f t="shared" si="800"/>
        <v>5.6823436992686851</v>
      </c>
      <c r="L8550" s="48">
        <f>Solar!K8567/1000*Variables!$B$3</f>
        <v>0</v>
      </c>
      <c r="M8550" s="1">
        <f>IF(E8550=1, VLOOKUP(D8550, Sheet1!$E$2:$G$26, 2), Sheet1!$G$3)</f>
        <v>0.18618000000000001</v>
      </c>
      <c r="N8550" s="1">
        <f>'Electricity Rates'!$J$3</f>
        <v>0.19270000000000001</v>
      </c>
      <c r="O8550" s="145">
        <f>L8550-K8550</f>
        <v>-5.6823436992686851</v>
      </c>
      <c r="P8550">
        <f t="shared" si="801"/>
        <v>1.0949876308490756</v>
      </c>
      <c r="Q8550">
        <f>IF(O8550&gt;0, IF(Q8549+O8550*Variables!$B$5&lt;Variables!$B$4, Q8549+O8550*Variables!$B$5, Variables!$B$4), IF(Q8549&gt;-O8550, Q8549+O8550/Variables!$B$5, 0))</f>
        <v>31.483770583648479</v>
      </c>
      <c r="R8550">
        <f>IF(O8550&gt;0, 0, IF(Q8549&gt;-O8550, 0, -O8550 - Q8549*Variables!$B$5))</f>
        <v>0</v>
      </c>
      <c r="S8550">
        <f t="shared" si="802"/>
        <v>0</v>
      </c>
      <c r="T8550">
        <f t="shared" si="803"/>
        <v>0</v>
      </c>
    </row>
    <row r="8551" spans="1:20" x14ac:dyDescent="0.3">
      <c r="A8551" s="3">
        <f t="shared" si="798"/>
        <v>43457</v>
      </c>
      <c r="B8551">
        <v>12</v>
      </c>
      <c r="C8551">
        <v>23</v>
      </c>
      <c r="D8551">
        <v>6</v>
      </c>
      <c r="E8551">
        <v>0</v>
      </c>
      <c r="F8551" s="1">
        <f>VLOOKUP(A8551,Weather!$A$1:$E$366, 5)</f>
        <v>5.6603773584905155E-2</v>
      </c>
      <c r="G8551" s="1">
        <f>VLOOKUP(D8551, Winter!$A$1:$E$25, 2)</f>
        <v>331.81818181818198</v>
      </c>
      <c r="H8551" s="1">
        <f>VLOOKUP(D8551, Winter!$A$1:$E$25, 3)</f>
        <v>317.955250948497</v>
      </c>
      <c r="I8551" s="1">
        <f>VLOOKUP(D8551, Winter!$A$1:$E$25, 5)</f>
        <v>322.42990654205602</v>
      </c>
      <c r="J8551" s="1">
        <f t="shared" si="799"/>
        <v>322.42990654205602</v>
      </c>
      <c r="K8551" s="47">
        <f t="shared" si="800"/>
        <v>6.0320263884544554</v>
      </c>
      <c r="L8551" s="48">
        <f>Solar!K8568/1000*Variables!$B$3</f>
        <v>0</v>
      </c>
      <c r="M8551" s="1">
        <f>IF(E8551=1, VLOOKUP(D8551, Sheet1!$E$2:$G$26, 2), Sheet1!$G$3)</f>
        <v>0.18618000000000001</v>
      </c>
      <c r="N8551" s="1">
        <f>'Electricity Rates'!$J$3</f>
        <v>0.19270000000000001</v>
      </c>
      <c r="O8551" s="145">
        <f>L8551-K8551</f>
        <v>-6.0320263884544554</v>
      </c>
      <c r="P8551">
        <f t="shared" si="801"/>
        <v>1.1623714850551736</v>
      </c>
      <c r="Q8551">
        <f>IF(O8551&gt;0, IF(Q8550+O8551*Variables!$B$5&lt;Variables!$B$4, Q8550+O8551*Variables!$B$5, Variables!$B$4), IF(Q8550&gt;-O8551, Q8550+O8551/Variables!$B$5, 0))</f>
        <v>25.066721234228844</v>
      </c>
      <c r="R8551">
        <f>IF(O8551&gt;0, 0, IF(Q8550&gt;-O8551, 0, -O8551 - Q8550*Variables!$B$5))</f>
        <v>0</v>
      </c>
      <c r="S8551">
        <f t="shared" si="802"/>
        <v>0</v>
      </c>
      <c r="T8551">
        <f t="shared" si="803"/>
        <v>0</v>
      </c>
    </row>
    <row r="8552" spans="1:20" x14ac:dyDescent="0.3">
      <c r="A8552" s="3">
        <f t="shared" si="798"/>
        <v>43457</v>
      </c>
      <c r="B8552">
        <v>12</v>
      </c>
      <c r="C8552">
        <v>23</v>
      </c>
      <c r="D8552">
        <v>7</v>
      </c>
      <c r="E8552">
        <v>0</v>
      </c>
      <c r="F8552" s="1">
        <f>VLOOKUP(A8552,Weather!$A$1:$E$366, 5)</f>
        <v>5.6603773584905155E-2</v>
      </c>
      <c r="G8552" s="1">
        <f>VLOOKUP(D8552, Winter!$A$1:$E$25, 2)</f>
        <v>445.45454545454498</v>
      </c>
      <c r="H8552" s="1">
        <f>VLOOKUP(D8552, Winter!$A$1:$E$25, 3)</f>
        <v>393.94630558862502</v>
      </c>
      <c r="I8552" s="1">
        <f>VLOOKUP(D8552, Winter!$A$1:$E$25, 5)</f>
        <v>313.08411214953298</v>
      </c>
      <c r="J8552" s="1">
        <f t="shared" si="799"/>
        <v>313.08411214953298</v>
      </c>
      <c r="K8552" s="47">
        <f t="shared" si="800"/>
        <v>5.8571850438615796</v>
      </c>
      <c r="L8552" s="48">
        <f>Solar!K8569/1000*Variables!$B$3</f>
        <v>0</v>
      </c>
      <c r="M8552" s="1">
        <f>IF(E8552=1, VLOOKUP(D8552, Sheet1!$E$2:$G$26, 2), Sheet1!$G$3)</f>
        <v>0.18618000000000001</v>
      </c>
      <c r="N8552" s="1">
        <f>'Electricity Rates'!$J$3</f>
        <v>0.19270000000000001</v>
      </c>
      <c r="O8552" s="145">
        <f>L8552-K8552</f>
        <v>-5.8571850438615796</v>
      </c>
      <c r="P8552">
        <f t="shared" si="801"/>
        <v>1.1286795579521265</v>
      </c>
      <c r="Q8552">
        <f>IF(O8552&gt;0, IF(Q8551+O8552*Variables!$B$5&lt;Variables!$B$4, Q8551+O8552*Variables!$B$5, Variables!$B$4), IF(Q8551&gt;-O8552, Q8551+O8552/Variables!$B$5, 0))</f>
        <v>18.835673315227162</v>
      </c>
      <c r="R8552">
        <f>IF(O8552&gt;0, 0, IF(Q8551&gt;-O8552, 0, -O8552 - Q8551*Variables!$B$5))</f>
        <v>0</v>
      </c>
      <c r="S8552">
        <f t="shared" si="802"/>
        <v>0</v>
      </c>
      <c r="T8552">
        <f t="shared" si="803"/>
        <v>0</v>
      </c>
    </row>
    <row r="8553" spans="1:20" x14ac:dyDescent="0.3">
      <c r="A8553" s="3">
        <f t="shared" si="798"/>
        <v>43457</v>
      </c>
      <c r="B8553">
        <v>12</v>
      </c>
      <c r="C8553">
        <v>23</v>
      </c>
      <c r="D8553">
        <v>8</v>
      </c>
      <c r="E8553">
        <v>0</v>
      </c>
      <c r="F8553" s="1">
        <f>VLOOKUP(A8553,Weather!$A$1:$E$366, 5)</f>
        <v>5.6603773584905155E-2</v>
      </c>
      <c r="G8553" s="1">
        <f>VLOOKUP(D8553, Winter!$A$1:$E$25, 2)</f>
        <v>654.54545454545405</v>
      </c>
      <c r="H8553" s="1">
        <f>VLOOKUP(D8553, Winter!$A$1:$E$25, 3)</f>
        <v>498.50910668787998</v>
      </c>
      <c r="I8553" s="1">
        <f>VLOOKUP(D8553, Winter!$A$1:$E$25, 5)</f>
        <v>294.39252336448601</v>
      </c>
      <c r="J8553" s="1">
        <f t="shared" si="799"/>
        <v>294.39252336448601</v>
      </c>
      <c r="K8553" s="47">
        <f t="shared" si="800"/>
        <v>5.5075023546758084</v>
      </c>
      <c r="L8553" s="48">
        <f>Solar!K8570/1000*Variables!$B$3</f>
        <v>1.4855</v>
      </c>
      <c r="M8553" s="1">
        <f>IF(E8553=1, VLOOKUP(D8553, Sheet1!$E$2:$G$26, 2), Sheet1!$G$3)</f>
        <v>0.18618000000000001</v>
      </c>
      <c r="N8553" s="1">
        <f>'Electricity Rates'!$J$3</f>
        <v>0.19270000000000001</v>
      </c>
      <c r="O8553" s="145">
        <f>L8553-K8553</f>
        <v>-4.0220023546758084</v>
      </c>
      <c r="P8553">
        <f t="shared" si="801"/>
        <v>1.0612957037460284</v>
      </c>
      <c r="Q8553">
        <f>IF(O8553&gt;0, IF(Q8552+O8553*Variables!$B$5&lt;Variables!$B$4, Q8552+O8553*Variables!$B$5, Variables!$B$4), IF(Q8552&gt;-O8553, Q8552+O8553/Variables!$B$5, 0))</f>
        <v>14.556947405997578</v>
      </c>
      <c r="R8553">
        <f>IF(O8553&gt;0, 0, IF(Q8552&gt;-O8553, 0, -O8553 - Q8552*Variables!$B$5))</f>
        <v>0</v>
      </c>
      <c r="S8553">
        <f t="shared" si="802"/>
        <v>0</v>
      </c>
      <c r="T8553">
        <f t="shared" si="803"/>
        <v>0</v>
      </c>
    </row>
    <row r="8554" spans="1:20" x14ac:dyDescent="0.3">
      <c r="A8554" s="3">
        <f t="shared" si="798"/>
        <v>43457</v>
      </c>
      <c r="B8554">
        <v>12</v>
      </c>
      <c r="C8554">
        <v>23</v>
      </c>
      <c r="D8554">
        <v>9</v>
      </c>
      <c r="E8554">
        <v>0</v>
      </c>
      <c r="F8554" s="1">
        <f>VLOOKUP(A8554,Weather!$A$1:$E$366, 5)</f>
        <v>5.6603773584905155E-2</v>
      </c>
      <c r="G8554" s="1">
        <f>VLOOKUP(D8554, Winter!$A$1:$E$25, 2)</f>
        <v>801.59817351598099</v>
      </c>
      <c r="H8554" s="1">
        <f>VLOOKUP(D8554, Winter!$A$1:$E$25, 3)</f>
        <v>564.97068280688404</v>
      </c>
      <c r="I8554" s="1">
        <f>VLOOKUP(D8554, Winter!$A$1:$E$25, 5)</f>
        <v>313.08411214953298</v>
      </c>
      <c r="J8554" s="1">
        <f t="shared" si="799"/>
        <v>313.08411214953298</v>
      </c>
      <c r="K8554" s="47">
        <f t="shared" si="800"/>
        <v>5.8571850438615796</v>
      </c>
      <c r="L8554" s="48">
        <f>Solar!K8571/1000*Variables!$B$3</f>
        <v>10.285399999999999</v>
      </c>
      <c r="M8554" s="1">
        <f>IF(E8554=1, VLOOKUP(D8554, Sheet1!$E$2:$G$26, 2), Sheet1!$G$3)</f>
        <v>0.18618000000000001</v>
      </c>
      <c r="N8554" s="1">
        <f>'Electricity Rates'!$J$3</f>
        <v>0.19270000000000001</v>
      </c>
      <c r="O8554" s="145">
        <f>L8554-K8554</f>
        <v>4.4282149561384196</v>
      </c>
      <c r="P8554">
        <f t="shared" si="801"/>
        <v>1.1286795579521265</v>
      </c>
      <c r="Q8554">
        <f>IF(O8554&gt;0, IF(Q8553+O8554*Variables!$B$5&lt;Variables!$B$4, Q8553+O8554*Variables!$B$5, Variables!$B$4), IF(Q8553&gt;-O8554, Q8553+O8554/Variables!$B$5, 0))</f>
        <v>18.719469464767691</v>
      </c>
      <c r="R8554">
        <f>IF(O8554&gt;0, 0, IF(Q8553&gt;-O8554, 0, -O8554 - Q8553*Variables!$B$5))</f>
        <v>0</v>
      </c>
      <c r="S8554">
        <f t="shared" si="802"/>
        <v>0</v>
      </c>
      <c r="T8554">
        <f t="shared" si="803"/>
        <v>0</v>
      </c>
    </row>
    <row r="8555" spans="1:20" x14ac:dyDescent="0.3">
      <c r="A8555" s="3">
        <f t="shared" si="798"/>
        <v>43457</v>
      </c>
      <c r="B8555">
        <v>12</v>
      </c>
      <c r="C8555">
        <v>23</v>
      </c>
      <c r="D8555">
        <v>10</v>
      </c>
      <c r="E8555">
        <v>0</v>
      </c>
      <c r="F8555" s="1">
        <f>VLOOKUP(A8555,Weather!$A$1:$E$366, 5)</f>
        <v>5.6603773584905155E-2</v>
      </c>
      <c r="G8555" s="1">
        <f>VLOOKUP(D8555, Winter!$A$1:$E$25, 2)</f>
        <v>929.05770029057601</v>
      </c>
      <c r="H8555" s="1">
        <f>VLOOKUP(D8555, Winter!$A$1:$E$25, 3)</f>
        <v>583.82380756350199</v>
      </c>
      <c r="I8555" s="1">
        <f>VLOOKUP(D8555, Winter!$A$1:$E$25, 5)</f>
        <v>331.77570093457899</v>
      </c>
      <c r="J8555" s="1">
        <f t="shared" si="799"/>
        <v>331.77570093457899</v>
      </c>
      <c r="K8555" s="47">
        <f t="shared" si="800"/>
        <v>6.2068677330473312</v>
      </c>
      <c r="L8555" s="48">
        <f>Solar!K8572/1000*Variables!$B$3</f>
        <v>19.379300000000001</v>
      </c>
      <c r="M8555" s="1">
        <f>IF(E8555=1, VLOOKUP(D8555, Sheet1!$E$2:$G$26, 2), Sheet1!$G$3)</f>
        <v>0.18618000000000001</v>
      </c>
      <c r="N8555" s="1">
        <f>'Electricity Rates'!$J$3</f>
        <v>0.19270000000000001</v>
      </c>
      <c r="O8555" s="145">
        <f>L8555-K8555</f>
        <v>13.172432266952669</v>
      </c>
      <c r="P8555">
        <f t="shared" si="801"/>
        <v>1.1960634121582208</v>
      </c>
      <c r="Q8555">
        <f>IF(O8555&gt;0, IF(Q8554+O8555*Variables!$B$5&lt;Variables!$B$4, Q8554+O8555*Variables!$B$5, Variables!$B$4), IF(Q8554&gt;-O8555, Q8554+O8555/Variables!$B$5, 0))</f>
        <v>31.101555795703199</v>
      </c>
      <c r="R8555">
        <f>IF(O8555&gt;0, 0, IF(Q8554&gt;-O8555, 0, -O8555 - Q8554*Variables!$B$5))</f>
        <v>0</v>
      </c>
      <c r="S8555">
        <f t="shared" si="802"/>
        <v>0</v>
      </c>
      <c r="T8555">
        <f t="shared" si="803"/>
        <v>0</v>
      </c>
    </row>
    <row r="8556" spans="1:20" x14ac:dyDescent="0.3">
      <c r="A8556" s="3">
        <f t="shared" si="798"/>
        <v>43457</v>
      </c>
      <c r="B8556">
        <v>12</v>
      </c>
      <c r="C8556">
        <v>23</v>
      </c>
      <c r="D8556">
        <v>11</v>
      </c>
      <c r="E8556">
        <v>0</v>
      </c>
      <c r="F8556" s="1">
        <f>VLOOKUP(A8556,Weather!$A$1:$E$366, 5)</f>
        <v>5.6603773584905155E-2</v>
      </c>
      <c r="G8556" s="1">
        <f>VLOOKUP(D8556, Winter!$A$1:$E$25, 2)</f>
        <v>1001.98733914487</v>
      </c>
      <c r="H8556" s="1">
        <f>VLOOKUP(D8556, Winter!$A$1:$E$25, 3)</f>
        <v>602.66024321587895</v>
      </c>
      <c r="I8556" s="1">
        <f>VLOOKUP(D8556, Winter!$A$1:$E$25, 5)</f>
        <v>331.77570093457899</v>
      </c>
      <c r="J8556" s="1">
        <f t="shared" si="799"/>
        <v>331.77570093457899</v>
      </c>
      <c r="K8556" s="47">
        <f t="shared" si="800"/>
        <v>6.2068677330473312</v>
      </c>
      <c r="L8556" s="48">
        <f>Solar!K8573/1000*Variables!$B$3</f>
        <v>24.037500000000001</v>
      </c>
      <c r="M8556" s="1">
        <f>IF(E8556=1, VLOOKUP(D8556, Sheet1!$E$2:$G$26, 2), Sheet1!$G$3)</f>
        <v>0.18618000000000001</v>
      </c>
      <c r="N8556" s="1">
        <f>'Electricity Rates'!$J$3</f>
        <v>0.19270000000000001</v>
      </c>
      <c r="O8556" s="145">
        <f>L8556-K8556</f>
        <v>17.830632266952669</v>
      </c>
      <c r="P8556">
        <f t="shared" si="801"/>
        <v>1.1960634121582208</v>
      </c>
      <c r="Q8556">
        <f>IF(O8556&gt;0, IF(Q8555+O8556*Variables!$B$5&lt;Variables!$B$4, Q8555+O8556*Variables!$B$5, Variables!$B$4), IF(Q8555&gt;-O8556, Q8555+O8556/Variables!$B$5, 0))</f>
        <v>47.862350126638702</v>
      </c>
      <c r="R8556">
        <f>IF(O8556&gt;0, 0, IF(Q8555&gt;-O8556, 0, -O8556 - Q8555*Variables!$B$5))</f>
        <v>0</v>
      </c>
      <c r="S8556">
        <f t="shared" si="802"/>
        <v>0</v>
      </c>
      <c r="T8556">
        <f t="shared" si="803"/>
        <v>0</v>
      </c>
    </row>
    <row r="8557" spans="1:20" x14ac:dyDescent="0.3">
      <c r="A8557" s="3">
        <f t="shared" si="798"/>
        <v>43457</v>
      </c>
      <c r="B8557">
        <v>12</v>
      </c>
      <c r="C8557">
        <v>23</v>
      </c>
      <c r="D8557">
        <v>12</v>
      </c>
      <c r="E8557">
        <v>0</v>
      </c>
      <c r="F8557" s="1">
        <f>VLOOKUP(A8557,Weather!$A$1:$E$366, 5)</f>
        <v>5.6603773584905155E-2</v>
      </c>
      <c r="G8557" s="1">
        <f>VLOOKUP(D8557, Winter!$A$1:$E$25, 2)</f>
        <v>1020.36633457866</v>
      </c>
      <c r="H8557" s="1">
        <f>VLOOKUP(D8557, Winter!$A$1:$E$25, 3)</f>
        <v>602.46553699974402</v>
      </c>
      <c r="I8557" s="1">
        <f>VLOOKUP(D8557, Winter!$A$1:$E$25, 5)</f>
        <v>327.10280373831802</v>
      </c>
      <c r="J8557" s="1">
        <f t="shared" si="799"/>
        <v>327.10280373831802</v>
      </c>
      <c r="K8557" s="47">
        <f t="shared" si="800"/>
        <v>6.1194470607509031</v>
      </c>
      <c r="L8557" s="48">
        <f>Solar!K8574/1000*Variables!$B$3</f>
        <v>28.178599999999999</v>
      </c>
      <c r="M8557" s="1">
        <f>IF(E8557=1, VLOOKUP(D8557, Sheet1!$E$2:$G$26, 2), Sheet1!$G$3)</f>
        <v>0.18618000000000001</v>
      </c>
      <c r="N8557" s="1">
        <f>'Electricity Rates'!$J$3</f>
        <v>0.19270000000000001</v>
      </c>
      <c r="O8557" s="145">
        <f>L8557-K8557</f>
        <v>22.059152939249095</v>
      </c>
      <c r="P8557">
        <f t="shared" si="801"/>
        <v>1.1792174486066991</v>
      </c>
      <c r="Q8557">
        <f>IF(O8557&gt;0, IF(Q8556+O8557*Variables!$B$5&lt;Variables!$B$4, Q8556+O8557*Variables!$B$5, Variables!$B$4), IF(Q8556&gt;-O8557, Q8556+O8557/Variables!$B$5, 0))</f>
        <v>68.597953889532846</v>
      </c>
      <c r="R8557">
        <f>IF(O8557&gt;0, 0, IF(Q8556&gt;-O8557, 0, -O8557 - Q8556*Variables!$B$5))</f>
        <v>0</v>
      </c>
      <c r="S8557">
        <f t="shared" si="802"/>
        <v>0</v>
      </c>
      <c r="T8557">
        <f t="shared" si="803"/>
        <v>0</v>
      </c>
    </row>
    <row r="8558" spans="1:20" x14ac:dyDescent="0.3">
      <c r="A8558" s="3">
        <f t="shared" si="798"/>
        <v>43457</v>
      </c>
      <c r="B8558">
        <v>12</v>
      </c>
      <c r="C8558">
        <v>23</v>
      </c>
      <c r="D8558">
        <v>13</v>
      </c>
      <c r="E8558">
        <v>0</v>
      </c>
      <c r="F8558" s="1">
        <f>VLOOKUP(A8558,Weather!$A$1:$E$366, 5)</f>
        <v>5.6603773584905155E-2</v>
      </c>
      <c r="G8558" s="1">
        <f>VLOOKUP(D8558, Winter!$A$1:$E$25, 2)</f>
        <v>1065.99730178497</v>
      </c>
      <c r="H8558" s="1">
        <f>VLOOKUP(D8558, Winter!$A$1:$E$25, 3)</f>
        <v>611.78362020049099</v>
      </c>
      <c r="I8558" s="1">
        <f>VLOOKUP(D8558, Winter!$A$1:$E$25, 5)</f>
        <v>322.42990654205602</v>
      </c>
      <c r="J8558" s="1">
        <f t="shared" si="799"/>
        <v>322.42990654205602</v>
      </c>
      <c r="K8558" s="47">
        <f t="shared" si="800"/>
        <v>6.0320263884544554</v>
      </c>
      <c r="L8558" s="48">
        <f>Solar!K8575/1000*Variables!$B$3</f>
        <v>26.277750000000001</v>
      </c>
      <c r="M8558" s="1">
        <f>IF(E8558=1, VLOOKUP(D8558, Sheet1!$E$2:$G$26, 2), Sheet1!$G$3)</f>
        <v>0.18618000000000001</v>
      </c>
      <c r="N8558" s="1">
        <f>'Electricity Rates'!$J$3</f>
        <v>0.19270000000000001</v>
      </c>
      <c r="O8558" s="145">
        <f>L8558-K8558</f>
        <v>20.245723611545547</v>
      </c>
      <c r="P8558">
        <f t="shared" si="801"/>
        <v>1.1623714850551736</v>
      </c>
      <c r="Q8558">
        <f>IF(O8558&gt;0, IF(Q8557+O8558*Variables!$B$5&lt;Variables!$B$4, Q8557+O8558*Variables!$B$5, Variables!$B$4), IF(Q8557&gt;-O8558, Q8557+O8558/Variables!$B$5, 0))</f>
        <v>87.628934084385662</v>
      </c>
      <c r="R8558">
        <f>IF(O8558&gt;0, 0, IF(Q8557&gt;-O8558, 0, -O8558 - Q8557*Variables!$B$5))</f>
        <v>0</v>
      </c>
      <c r="S8558">
        <f t="shared" si="802"/>
        <v>0</v>
      </c>
      <c r="T8558">
        <f t="shared" si="803"/>
        <v>0</v>
      </c>
    </row>
    <row r="8559" spans="1:20" x14ac:dyDescent="0.3">
      <c r="A8559" s="3">
        <f t="shared" si="798"/>
        <v>43457</v>
      </c>
      <c r="B8559">
        <v>12</v>
      </c>
      <c r="C8559">
        <v>23</v>
      </c>
      <c r="D8559">
        <v>14</v>
      </c>
      <c r="E8559">
        <v>0</v>
      </c>
      <c r="F8559" s="1">
        <f>VLOOKUP(A8559,Weather!$A$1:$E$366, 5)</f>
        <v>5.6603773584905155E-2</v>
      </c>
      <c r="G8559" s="1">
        <f>VLOOKUP(D8559, Winter!$A$1:$E$25, 2)</f>
        <v>1084.3762972187601</v>
      </c>
      <c r="H8559" s="1">
        <f>VLOOKUP(D8559, Winter!$A$1:$E$25, 3)</f>
        <v>611.59447701910301</v>
      </c>
      <c r="I8559" s="1">
        <f>VLOOKUP(D8559, Winter!$A$1:$E$25, 5)</f>
        <v>303.73831775700899</v>
      </c>
      <c r="J8559" s="1">
        <f t="shared" si="799"/>
        <v>303.73831775700899</v>
      </c>
      <c r="K8559" s="47">
        <f t="shared" si="800"/>
        <v>5.6823436992686851</v>
      </c>
      <c r="L8559" s="48">
        <f>Solar!K8576/1000*Variables!$B$3</f>
        <v>20.57705</v>
      </c>
      <c r="M8559" s="1">
        <f>IF(E8559=1, VLOOKUP(D8559, Sheet1!$E$2:$G$26, 2), Sheet1!$G$3)</f>
        <v>0.18618000000000001</v>
      </c>
      <c r="N8559" s="1">
        <f>'Electricity Rates'!$J$3</f>
        <v>0.19270000000000001</v>
      </c>
      <c r="O8559" s="145">
        <f>L8559-K8559</f>
        <v>14.894706300731315</v>
      </c>
      <c r="P8559">
        <f t="shared" si="801"/>
        <v>1.0949876308490756</v>
      </c>
      <c r="Q8559">
        <f>IF(O8559&gt;0, IF(Q8558+O8559*Variables!$B$5&lt;Variables!$B$4, Q8558+O8559*Variables!$B$5, Variables!$B$4), IF(Q8558&gt;-O8559, Q8558+O8559/Variables!$B$5, 0))</f>
        <v>100</v>
      </c>
      <c r="R8559">
        <f>IF(O8559&gt;0, 0, IF(Q8558&gt;-O8559, 0, -O8559 - Q8558*Variables!$B$5))</f>
        <v>0</v>
      </c>
      <c r="S8559">
        <f t="shared" si="802"/>
        <v>0</v>
      </c>
      <c r="T8559">
        <f t="shared" si="803"/>
        <v>0</v>
      </c>
    </row>
    <row r="8560" spans="1:20" x14ac:dyDescent="0.3">
      <c r="A8560" s="3">
        <f t="shared" si="798"/>
        <v>43457</v>
      </c>
      <c r="B8560">
        <v>12</v>
      </c>
      <c r="C8560">
        <v>23</v>
      </c>
      <c r="D8560">
        <v>15</v>
      </c>
      <c r="E8560">
        <v>0</v>
      </c>
      <c r="F8560" s="1">
        <f>VLOOKUP(A8560,Weather!$A$1:$E$366, 5)</f>
        <v>5.6603773584905155E-2</v>
      </c>
      <c r="G8560" s="1">
        <f>VLOOKUP(D8560, Winter!$A$1:$E$25, 2)</f>
        <v>1093.6540058115399</v>
      </c>
      <c r="H8560" s="1">
        <f>VLOOKUP(D8560, Winter!$A$1:$E$25, 3)</f>
        <v>601.87029228184497</v>
      </c>
      <c r="I8560" s="1">
        <f>VLOOKUP(D8560, Winter!$A$1:$E$25, 5)</f>
        <v>271.02803738317698</v>
      </c>
      <c r="J8560" s="1">
        <f t="shared" si="799"/>
        <v>271.02803738317698</v>
      </c>
      <c r="K8560" s="47">
        <f t="shared" si="800"/>
        <v>5.0703989931935904</v>
      </c>
      <c r="L8560" s="48">
        <f>Solar!K8577/1000*Variables!$B$3</f>
        <v>22.0915</v>
      </c>
      <c r="M8560" s="1">
        <f>IF(E8560=1, VLOOKUP(D8560, Sheet1!$E$2:$G$26, 2), Sheet1!$G$3)</f>
        <v>0.18618000000000001</v>
      </c>
      <c r="N8560" s="1">
        <f>'Electricity Rates'!$J$3</f>
        <v>0.19270000000000001</v>
      </c>
      <c r="O8560" s="145">
        <f>L8560-K8560</f>
        <v>17.021101006806411</v>
      </c>
      <c r="P8560">
        <f t="shared" si="801"/>
        <v>0.97706588598840494</v>
      </c>
      <c r="Q8560">
        <f>IF(O8560&gt;0, IF(Q8559+O8560*Variables!$B$5&lt;Variables!$B$4, Q8559+O8560*Variables!$B$5, Variables!$B$4), IF(Q8559&gt;-O8560, Q8559+O8560/Variables!$B$5, 0))</f>
        <v>100</v>
      </c>
      <c r="R8560">
        <f>IF(O8560&gt;0, 0, IF(Q8559&gt;-O8560, 0, -O8560 - Q8559*Variables!$B$5))</f>
        <v>0</v>
      </c>
      <c r="S8560">
        <f t="shared" si="802"/>
        <v>0</v>
      </c>
      <c r="T8560">
        <f t="shared" si="803"/>
        <v>0</v>
      </c>
    </row>
    <row r="8561" spans="1:20" x14ac:dyDescent="0.3">
      <c r="A8561" s="3">
        <f t="shared" si="798"/>
        <v>43457</v>
      </c>
      <c r="B8561">
        <v>12</v>
      </c>
      <c r="C8561">
        <v>23</v>
      </c>
      <c r="D8561">
        <v>16</v>
      </c>
      <c r="E8561">
        <v>0</v>
      </c>
      <c r="F8561" s="1">
        <f>VLOOKUP(A8561,Weather!$A$1:$E$366, 5)</f>
        <v>5.6603773584905155E-2</v>
      </c>
      <c r="G8561" s="1">
        <f>VLOOKUP(D8561, Winter!$A$1:$E$25, 2)</f>
        <v>1039.2953507679499</v>
      </c>
      <c r="H8561" s="1">
        <f>VLOOKUP(D8561, Winter!$A$1:$E$25, 3)</f>
        <v>558.82352941176396</v>
      </c>
      <c r="I8561" s="1">
        <f>VLOOKUP(D8561, Winter!$A$1:$E$25, 5)</f>
        <v>252.336448598131</v>
      </c>
      <c r="J8561" s="1">
        <f t="shared" si="799"/>
        <v>252.336448598131</v>
      </c>
      <c r="K8561" s="47">
        <f t="shared" si="800"/>
        <v>4.7207163040078388</v>
      </c>
      <c r="L8561" s="48">
        <f>Solar!K8578/1000*Variables!$B$3</f>
        <v>13.09835</v>
      </c>
      <c r="M8561" s="1">
        <f>IF(E8561=1, VLOOKUP(D8561, Sheet1!$E$2:$G$26, 2), Sheet1!$G$3)</f>
        <v>0.18618000000000001</v>
      </c>
      <c r="N8561" s="1">
        <f>'Electricity Rates'!$J$3</f>
        <v>0.19270000000000001</v>
      </c>
      <c r="O8561" s="145">
        <f>L8561-K8561</f>
        <v>8.3776336959921611</v>
      </c>
      <c r="P8561">
        <f t="shared" si="801"/>
        <v>0.90968203178231055</v>
      </c>
      <c r="Q8561">
        <f>IF(O8561&gt;0, IF(Q8560+O8561*Variables!$B$5&lt;Variables!$B$4, Q8560+O8561*Variables!$B$5, Variables!$B$4), IF(Q8560&gt;-O8561, Q8560+O8561/Variables!$B$5, 0))</f>
        <v>100</v>
      </c>
      <c r="R8561">
        <f>IF(O8561&gt;0, 0, IF(Q8560&gt;-O8561, 0, -O8561 - Q8560*Variables!$B$5))</f>
        <v>0</v>
      </c>
      <c r="S8561">
        <f t="shared" si="802"/>
        <v>0</v>
      </c>
      <c r="T8561">
        <f t="shared" si="803"/>
        <v>0</v>
      </c>
    </row>
    <row r="8562" spans="1:20" x14ac:dyDescent="0.3">
      <c r="A8562" s="3">
        <f t="shared" si="798"/>
        <v>43457</v>
      </c>
      <c r="B8562">
        <v>12</v>
      </c>
      <c r="C8562">
        <v>23</v>
      </c>
      <c r="D8562">
        <v>17</v>
      </c>
      <c r="E8562">
        <v>0</v>
      </c>
      <c r="F8562" s="1">
        <f>VLOOKUP(A8562,Weather!$A$1:$E$366, 5)</f>
        <v>5.6603773584905155E-2</v>
      </c>
      <c r="G8562" s="1">
        <f>VLOOKUP(D8562, Winter!$A$1:$E$25, 2)</f>
        <v>889.47696139476898</v>
      </c>
      <c r="H8562" s="1">
        <f>VLOOKUP(D8562, Winter!$A$1:$E$25, 3)</f>
        <v>506.24728802056097</v>
      </c>
      <c r="I8562" s="1">
        <f>VLOOKUP(D8562, Winter!$A$1:$E$25, 5)</f>
        <v>228.971962616822</v>
      </c>
      <c r="J8562" s="1">
        <f t="shared" si="799"/>
        <v>228.971962616822</v>
      </c>
      <c r="K8562" s="47">
        <f t="shared" si="800"/>
        <v>4.28361294252562</v>
      </c>
      <c r="L8562" s="48">
        <f>Solar!K8579/1000*Variables!$B$3</f>
        <v>3.3882500000000002</v>
      </c>
      <c r="M8562" s="1">
        <f>IF(E8562=1, VLOOKUP(D8562, Sheet1!$E$2:$G$26, 2), Sheet1!$G$3)</f>
        <v>0.18618000000000001</v>
      </c>
      <c r="N8562" s="1">
        <f>'Electricity Rates'!$J$3</f>
        <v>0.19270000000000001</v>
      </c>
      <c r="O8562" s="145">
        <f>L8562-K8562</f>
        <v>-0.89536294252561976</v>
      </c>
      <c r="P8562">
        <f t="shared" si="801"/>
        <v>0.82545221402468705</v>
      </c>
      <c r="Q8562">
        <f>IF(O8562&gt;0, IF(Q8561+O8562*Variables!$B$5&lt;Variables!$B$4, Q8561+O8562*Variables!$B$5, Variables!$B$4), IF(Q8561&gt;-O8562, Q8561+O8562/Variables!$B$5, 0))</f>
        <v>99.04748623135572</v>
      </c>
      <c r="R8562">
        <f>IF(O8562&gt;0, 0, IF(Q8561&gt;-O8562, 0, -O8562 - Q8561*Variables!$B$5))</f>
        <v>0</v>
      </c>
      <c r="S8562">
        <f t="shared" si="802"/>
        <v>0</v>
      </c>
      <c r="T8562">
        <f t="shared" si="803"/>
        <v>0</v>
      </c>
    </row>
    <row r="8563" spans="1:20" x14ac:dyDescent="0.3">
      <c r="A8563" s="3">
        <f t="shared" si="798"/>
        <v>43457</v>
      </c>
      <c r="B8563">
        <v>12</v>
      </c>
      <c r="C8563">
        <v>23</v>
      </c>
      <c r="D8563">
        <v>18</v>
      </c>
      <c r="E8563">
        <v>0</v>
      </c>
      <c r="F8563" s="1">
        <f>VLOOKUP(A8563,Weather!$A$1:$E$366, 5)</f>
        <v>5.6603773584905155E-2</v>
      </c>
      <c r="G8563" s="1">
        <f>VLOOKUP(D8563, Winter!$A$1:$E$25, 2)</f>
        <v>689.67932752179297</v>
      </c>
      <c r="H8563" s="1">
        <f>VLOOKUP(D8563, Winter!$A$1:$E$25, 3)</f>
        <v>477.48083534529701</v>
      </c>
      <c r="I8563" s="1">
        <f>VLOOKUP(D8563, Winter!$A$1:$E$25, 5)</f>
        <v>257.009345794392</v>
      </c>
      <c r="J8563" s="1">
        <f t="shared" si="799"/>
        <v>257.009345794392</v>
      </c>
      <c r="K8563" s="47">
        <f t="shared" si="800"/>
        <v>4.808136976304267</v>
      </c>
      <c r="L8563" s="48">
        <f>Solar!K8580/1000*Variables!$B$3</f>
        <v>0</v>
      </c>
      <c r="M8563" s="1">
        <f>IF(E8563=1, VLOOKUP(D8563, Sheet1!$E$2:$G$26, 2), Sheet1!$G$3)</f>
        <v>0.18618000000000001</v>
      </c>
      <c r="N8563" s="1">
        <f>'Electricity Rates'!$J$3</f>
        <v>0.19270000000000001</v>
      </c>
      <c r="O8563" s="145">
        <f>L8563-K8563</f>
        <v>-4.808136976304267</v>
      </c>
      <c r="P8563">
        <f t="shared" si="801"/>
        <v>0.92652799533383234</v>
      </c>
      <c r="Q8563">
        <f>IF(O8563&gt;0, IF(Q8562+O8563*Variables!$B$5&lt;Variables!$B$4, Q8562+O8563*Variables!$B$5, Variables!$B$4), IF(Q8562&gt;-O8563, Q8562+O8563/Variables!$B$5, 0))</f>
        <v>93.932446894861812</v>
      </c>
      <c r="R8563">
        <f>IF(O8563&gt;0, 0, IF(Q8562&gt;-O8563, 0, -O8563 - Q8562*Variables!$B$5))</f>
        <v>0</v>
      </c>
      <c r="S8563">
        <f t="shared" si="802"/>
        <v>0</v>
      </c>
      <c r="T8563">
        <f t="shared" si="803"/>
        <v>0</v>
      </c>
    </row>
    <row r="8564" spans="1:20" x14ac:dyDescent="0.3">
      <c r="A8564" s="3">
        <f t="shared" si="798"/>
        <v>43457</v>
      </c>
      <c r="B8564">
        <v>12</v>
      </c>
      <c r="C8564">
        <v>23</v>
      </c>
      <c r="D8564">
        <v>19</v>
      </c>
      <c r="E8564">
        <v>0</v>
      </c>
      <c r="F8564" s="1">
        <f>VLOOKUP(A8564,Weather!$A$1:$E$366, 5)</f>
        <v>5.6603773584905155E-2</v>
      </c>
      <c r="G8564" s="1">
        <f>VLOOKUP(D8564, Winter!$A$1:$E$25, 2)</f>
        <v>503.50249066002402</v>
      </c>
      <c r="H8564" s="1">
        <f>VLOOKUP(D8564, Winter!$A$1:$E$25, 3)</f>
        <v>367.75553800108997</v>
      </c>
      <c r="I8564" s="1">
        <f>VLOOKUP(D8564, Winter!$A$1:$E$25, 5)</f>
        <v>266.355140186916</v>
      </c>
      <c r="J8564" s="1">
        <f t="shared" si="799"/>
        <v>266.355140186916</v>
      </c>
      <c r="K8564" s="47">
        <f t="shared" si="800"/>
        <v>4.9829783208971614</v>
      </c>
      <c r="L8564" s="48">
        <f>Solar!K8581/1000*Variables!$B$3</f>
        <v>0</v>
      </c>
      <c r="M8564" s="1">
        <f>IF(E8564=1, VLOOKUP(D8564, Sheet1!$E$2:$G$26, 2), Sheet1!$G$3)</f>
        <v>0.18618000000000001</v>
      </c>
      <c r="N8564" s="1">
        <f>'Electricity Rates'!$J$3</f>
        <v>0.19270000000000001</v>
      </c>
      <c r="O8564" s="145">
        <f>L8564-K8564</f>
        <v>-4.9829783208971614</v>
      </c>
      <c r="P8564">
        <f t="shared" si="801"/>
        <v>0.96021992243688303</v>
      </c>
      <c r="Q8564">
        <f>IF(O8564&gt;0, IF(Q8563+O8564*Variables!$B$5&lt;Variables!$B$4, Q8563+O8564*Variables!$B$5, Variables!$B$4), IF(Q8563&gt;-O8564, Q8563+O8564/Variables!$B$5, 0))</f>
        <v>88.631406127949944</v>
      </c>
      <c r="R8564">
        <f>IF(O8564&gt;0, 0, IF(Q8563&gt;-O8564, 0, -O8564 - Q8563*Variables!$B$5))</f>
        <v>0</v>
      </c>
      <c r="S8564">
        <f t="shared" si="802"/>
        <v>0</v>
      </c>
      <c r="T8564">
        <f t="shared" si="803"/>
        <v>0</v>
      </c>
    </row>
    <row r="8565" spans="1:20" x14ac:dyDescent="0.3">
      <c r="A8565" s="3">
        <f t="shared" si="798"/>
        <v>43457</v>
      </c>
      <c r="B8565">
        <v>12</v>
      </c>
      <c r="C8565">
        <v>23</v>
      </c>
      <c r="D8565">
        <v>20</v>
      </c>
      <c r="E8565">
        <v>0</v>
      </c>
      <c r="F8565" s="1">
        <f>VLOOKUP(A8565,Weather!$A$1:$E$366, 5)</f>
        <v>5.6603773584905155E-2</v>
      </c>
      <c r="G8565" s="1">
        <f>VLOOKUP(D8565, Winter!$A$1:$E$25, 2)</f>
        <v>385.507471980074</v>
      </c>
      <c r="H8565" s="1">
        <f>VLOOKUP(D8565, Winter!$A$1:$E$25, 3)</f>
        <v>329.45960680470398</v>
      </c>
      <c r="I8565" s="1">
        <f>VLOOKUP(D8565, Winter!$A$1:$E$25, 5)</f>
        <v>275.70093457943898</v>
      </c>
      <c r="J8565" s="1">
        <f t="shared" si="799"/>
        <v>275.70093457943898</v>
      </c>
      <c r="K8565" s="47">
        <f t="shared" si="800"/>
        <v>5.1578196654900381</v>
      </c>
      <c r="L8565" s="48">
        <f>Solar!K8582/1000*Variables!$B$3</f>
        <v>0</v>
      </c>
      <c r="M8565" s="1">
        <f>IF(E8565=1, VLOOKUP(D8565, Sheet1!$E$2:$G$26, 2), Sheet1!$G$3)</f>
        <v>0.18618000000000001</v>
      </c>
      <c r="N8565" s="1">
        <f>'Electricity Rates'!$J$3</f>
        <v>0.19270000000000001</v>
      </c>
      <c r="O8565" s="145">
        <f>L8565-K8565</f>
        <v>-5.1578196654900381</v>
      </c>
      <c r="P8565">
        <f t="shared" si="801"/>
        <v>0.99391184953993039</v>
      </c>
      <c r="Q8565">
        <f>IF(O8565&gt;0, IF(Q8564+O8565*Variables!$B$5&lt;Variables!$B$4, Q8564+O8565*Variables!$B$5, Variables!$B$4), IF(Q8564&gt;-O8565, Q8564+O8565/Variables!$B$5, 0))</f>
        <v>83.144363930620116</v>
      </c>
      <c r="R8565">
        <f>IF(O8565&gt;0, 0, IF(Q8564&gt;-O8565, 0, -O8565 - Q8564*Variables!$B$5))</f>
        <v>0</v>
      </c>
      <c r="S8565">
        <f t="shared" si="802"/>
        <v>0</v>
      </c>
      <c r="T8565">
        <f t="shared" si="803"/>
        <v>0</v>
      </c>
    </row>
    <row r="8566" spans="1:20" x14ac:dyDescent="0.3">
      <c r="A8566" s="3">
        <f t="shared" si="798"/>
        <v>43457</v>
      </c>
      <c r="B8566">
        <v>12</v>
      </c>
      <c r="C8566">
        <v>23</v>
      </c>
      <c r="D8566">
        <v>21</v>
      </c>
      <c r="E8566">
        <v>0</v>
      </c>
      <c r="F8566" s="1">
        <f>VLOOKUP(A8566,Weather!$A$1:$E$366, 5)</f>
        <v>5.6603773584905155E-2</v>
      </c>
      <c r="G8566" s="1">
        <f>VLOOKUP(D8566, Winter!$A$1:$E$25, 2)</f>
        <v>340.23972602739599</v>
      </c>
      <c r="H8566" s="1">
        <f>VLOOKUP(D8566, Winter!$A$1:$E$25, 3)</f>
        <v>286.390591795636</v>
      </c>
      <c r="I8566" s="1">
        <f>VLOOKUP(D8566, Winter!$A$1:$E$25, 5)</f>
        <v>289.71962616822401</v>
      </c>
      <c r="J8566" s="1">
        <f t="shared" si="799"/>
        <v>289.71962616822401</v>
      </c>
      <c r="K8566" s="47">
        <f t="shared" si="800"/>
        <v>5.4200816823793616</v>
      </c>
      <c r="L8566" s="48">
        <f>Solar!K8583/1000*Variables!$B$3</f>
        <v>0</v>
      </c>
      <c r="M8566" s="1">
        <f>IF(E8566=1, VLOOKUP(D8566, Sheet1!$E$2:$G$26, 2), Sheet1!$G$3)</f>
        <v>0.18618000000000001</v>
      </c>
      <c r="N8566" s="1">
        <f>'Electricity Rates'!$J$3</f>
        <v>0.19270000000000001</v>
      </c>
      <c r="O8566" s="145">
        <f>L8566-K8566</f>
        <v>-5.4200816823793616</v>
      </c>
      <c r="P8566">
        <f t="shared" si="801"/>
        <v>1.044449740194503</v>
      </c>
      <c r="Q8566">
        <f>IF(O8566&gt;0, IF(Q8565+O8566*Variables!$B$5&lt;Variables!$B$4, Q8565+O8566*Variables!$B$5, Variables!$B$4), IF(Q8565&gt;-O8566, Q8565+O8566/Variables!$B$5, 0))</f>
        <v>77.378319587663356</v>
      </c>
      <c r="R8566">
        <f>IF(O8566&gt;0, 0, IF(Q8565&gt;-O8566, 0, -O8566 - Q8565*Variables!$B$5))</f>
        <v>0</v>
      </c>
      <c r="S8566">
        <f t="shared" si="802"/>
        <v>0</v>
      </c>
      <c r="T8566">
        <f t="shared" si="803"/>
        <v>0</v>
      </c>
    </row>
    <row r="8567" spans="1:20" x14ac:dyDescent="0.3">
      <c r="A8567" s="3">
        <f t="shared" si="798"/>
        <v>43457</v>
      </c>
      <c r="B8567">
        <v>12</v>
      </c>
      <c r="C8567">
        <v>23</v>
      </c>
      <c r="D8567">
        <v>22</v>
      </c>
      <c r="E8567">
        <v>0</v>
      </c>
      <c r="F8567" s="1">
        <f>VLOOKUP(A8567,Weather!$A$1:$E$366, 5)</f>
        <v>5.6603773584905155E-2</v>
      </c>
      <c r="G8567" s="1">
        <f>VLOOKUP(D8567, Winter!$A$1:$E$25, 2)</f>
        <v>300</v>
      </c>
      <c r="H8567" s="1">
        <f>VLOOKUP(D8567, Winter!$A$1:$E$25, 3)</f>
        <v>271.915575384683</v>
      </c>
      <c r="I8567" s="1">
        <f>VLOOKUP(D8567, Winter!$A$1:$E$25, 5)</f>
        <v>285.04672897196201</v>
      </c>
      <c r="J8567" s="1">
        <f t="shared" si="799"/>
        <v>285.04672897196201</v>
      </c>
      <c r="K8567" s="47">
        <f t="shared" si="800"/>
        <v>5.3326610100829139</v>
      </c>
      <c r="L8567" s="48">
        <f>Solar!K8584/1000*Variables!$B$3</f>
        <v>0</v>
      </c>
      <c r="M8567" s="1">
        <f>IF(E8567=1, VLOOKUP(D8567, Sheet1!$E$2:$G$26, 2), Sheet1!$G$3)</f>
        <v>0.18618000000000001</v>
      </c>
      <c r="N8567" s="1">
        <f>'Electricity Rates'!$J$3</f>
        <v>0.19270000000000001</v>
      </c>
      <c r="O8567" s="145">
        <f>L8567-K8567</f>
        <v>-5.3326610100829139</v>
      </c>
      <c r="P8567">
        <f t="shared" si="801"/>
        <v>1.0276037766429775</v>
      </c>
      <c r="Q8567">
        <f>IF(O8567&gt;0, IF(Q8566+O8567*Variables!$B$5&lt;Variables!$B$4, Q8566+O8567*Variables!$B$5, Variables!$B$4), IF(Q8566&gt;-O8567, Q8566+O8567/Variables!$B$5, 0))</f>
        <v>71.705275959915582</v>
      </c>
      <c r="R8567">
        <f>IF(O8567&gt;0, 0, IF(Q8566&gt;-O8567, 0, -O8567 - Q8566*Variables!$B$5))</f>
        <v>0</v>
      </c>
      <c r="S8567">
        <f t="shared" si="802"/>
        <v>0</v>
      </c>
      <c r="T8567">
        <f t="shared" si="803"/>
        <v>0</v>
      </c>
    </row>
    <row r="8568" spans="1:20" x14ac:dyDescent="0.3">
      <c r="A8568" s="3">
        <f t="shared" si="798"/>
        <v>43457</v>
      </c>
      <c r="B8568">
        <v>12</v>
      </c>
      <c r="C8568">
        <v>23</v>
      </c>
      <c r="D8568">
        <v>23</v>
      </c>
      <c r="E8568">
        <v>0</v>
      </c>
      <c r="F8568" s="1">
        <f>VLOOKUP(A8568,Weather!$A$1:$E$366, 5)</f>
        <v>5.6603773584905155E-2</v>
      </c>
      <c r="G8568" s="1">
        <f>VLOOKUP(D8568, Winter!$A$1:$E$25, 2)</f>
        <v>290.90909090909099</v>
      </c>
      <c r="H8568" s="1">
        <f>VLOOKUP(D8568, Winter!$A$1:$E$25, 3)</f>
        <v>266.95334839061297</v>
      </c>
      <c r="I8568" s="1">
        <f>VLOOKUP(D8568, Winter!$A$1:$E$25, 5)</f>
        <v>285.04672897196201</v>
      </c>
      <c r="J8568" s="1">
        <f t="shared" si="799"/>
        <v>285.04672897196201</v>
      </c>
      <c r="K8568" s="47">
        <f t="shared" si="800"/>
        <v>5.3326610100829139</v>
      </c>
      <c r="L8568" s="48">
        <f>Solar!K8585/1000*Variables!$B$3</f>
        <v>0</v>
      </c>
      <c r="M8568" s="1">
        <f>IF(E8568=1, VLOOKUP(D8568, Sheet1!$E$2:$G$26, 2), Sheet1!$G$3)</f>
        <v>0.18618000000000001</v>
      </c>
      <c r="N8568" s="1">
        <f>'Electricity Rates'!$J$3</f>
        <v>0.19270000000000001</v>
      </c>
      <c r="O8568" s="145">
        <f>L8568-K8568</f>
        <v>-5.3326610100829139</v>
      </c>
      <c r="P8568">
        <f t="shared" si="801"/>
        <v>1.0276037766429775</v>
      </c>
      <c r="Q8568">
        <f>IF(O8568&gt;0, IF(Q8567+O8568*Variables!$B$5&lt;Variables!$B$4, Q8567+O8568*Variables!$B$5, Variables!$B$4), IF(Q8567&gt;-O8568, Q8567+O8568/Variables!$B$5, 0))</f>
        <v>66.032232332167808</v>
      </c>
      <c r="R8568">
        <f>IF(O8568&gt;0, 0, IF(Q8567&gt;-O8568, 0, -O8568 - Q8567*Variables!$B$5))</f>
        <v>0</v>
      </c>
      <c r="S8568">
        <f t="shared" si="802"/>
        <v>0</v>
      </c>
      <c r="T8568">
        <f t="shared" si="803"/>
        <v>0</v>
      </c>
    </row>
    <row r="8569" spans="1:20" x14ac:dyDescent="0.3">
      <c r="A8569" s="3">
        <f t="shared" si="798"/>
        <v>43457</v>
      </c>
      <c r="B8569">
        <v>12</v>
      </c>
      <c r="C8569">
        <v>23</v>
      </c>
      <c r="D8569">
        <v>24</v>
      </c>
      <c r="E8569">
        <v>0</v>
      </c>
      <c r="F8569" s="1">
        <f>VLOOKUP(A8569,Weather!$A$1:$E$366, 5)</f>
        <v>5.6603773584905155E-2</v>
      </c>
      <c r="G8569" s="1">
        <f>VLOOKUP(D8569, Winter!$A$1:$E$25, 2)</f>
        <v>272.72727272727298</v>
      </c>
      <c r="H8569" s="1">
        <f>VLOOKUP(D8569, Winter!$A$1:$E$25, 3)</f>
        <v>266.74195307023803</v>
      </c>
      <c r="I8569" s="1">
        <f>VLOOKUP(D8569, Winter!$A$1:$E$25, 5)</f>
        <v>285.04672897196201</v>
      </c>
      <c r="J8569" s="1">
        <f t="shared" si="799"/>
        <v>285.04672897196201</v>
      </c>
      <c r="K8569" s="47">
        <f t="shared" si="800"/>
        <v>5.3326610100829139</v>
      </c>
      <c r="L8569" s="48">
        <f>Solar!K8586/1000*Variables!$B$3</f>
        <v>0</v>
      </c>
      <c r="M8569" s="1">
        <f>IF(E8569=1, VLOOKUP(D8569, Sheet1!$E$2:$G$26, 2), Sheet1!$G$3)</f>
        <v>0.18618000000000001</v>
      </c>
      <c r="N8569" s="1">
        <f>'Electricity Rates'!$J$3</f>
        <v>0.19270000000000001</v>
      </c>
      <c r="O8569" s="145">
        <f>L8569-K8569</f>
        <v>-5.3326610100829139</v>
      </c>
      <c r="P8569">
        <f t="shared" si="801"/>
        <v>1.0276037766429775</v>
      </c>
      <c r="Q8569">
        <f>IF(O8569&gt;0, IF(Q8568+O8569*Variables!$B$5&lt;Variables!$B$4, Q8568+O8569*Variables!$B$5, Variables!$B$4), IF(Q8568&gt;-O8569, Q8568+O8569/Variables!$B$5, 0))</f>
        <v>60.359188704420028</v>
      </c>
      <c r="R8569">
        <f>IF(O8569&gt;0, 0, IF(Q8568&gt;-O8569, 0, -O8569 - Q8568*Variables!$B$5))</f>
        <v>0</v>
      </c>
      <c r="S8569">
        <f t="shared" si="802"/>
        <v>0</v>
      </c>
      <c r="T8569">
        <f t="shared" si="803"/>
        <v>0</v>
      </c>
    </row>
    <row r="8570" spans="1:20" x14ac:dyDescent="0.3">
      <c r="A8570" s="3">
        <f t="shared" si="798"/>
        <v>43458</v>
      </c>
      <c r="B8570">
        <v>12</v>
      </c>
      <c r="C8570">
        <v>24</v>
      </c>
      <c r="D8570">
        <v>1</v>
      </c>
      <c r="E8570">
        <v>1</v>
      </c>
      <c r="F8570" s="1">
        <f>VLOOKUP(A8570,Weather!$A$1:$E$366, 5)</f>
        <v>3.7735849056604327E-2</v>
      </c>
      <c r="G8570" s="1">
        <f>VLOOKUP(D8570, Winter!$A$1:$E$25, 2)</f>
        <v>281.81818181818198</v>
      </c>
      <c r="H8570" s="1">
        <f>VLOOKUP(D8570, Winter!$A$1:$E$25, 3)</f>
        <v>257.04002047196798</v>
      </c>
      <c r="I8570" s="1">
        <f>VLOOKUP(D8570, Winter!$A$1:$E$25, 5)</f>
        <v>266.355140186916</v>
      </c>
      <c r="J8570" s="1">
        <f t="shared" si="799"/>
        <v>257.97504542842887</v>
      </c>
      <c r="K8570" s="47">
        <f t="shared" si="800"/>
        <v>4.8262033081104683</v>
      </c>
      <c r="L8570" s="48">
        <f>Solar!K8587/1000*Variables!$B$3</f>
        <v>0</v>
      </c>
      <c r="M8570" s="1">
        <f>IF(E8570=1, VLOOKUP(D8570, Sheet1!$E$2:$G$26, 2), Sheet1!$G$3)</f>
        <v>0.18618000000000001</v>
      </c>
      <c r="N8570" s="1">
        <f>'Electricity Rates'!$J$3</f>
        <v>0.19270000000000001</v>
      </c>
      <c r="O8570" s="145">
        <f>L8570-K8570</f>
        <v>-4.8262033081104683</v>
      </c>
      <c r="P8570">
        <f t="shared" si="801"/>
        <v>0.93000937747288726</v>
      </c>
      <c r="Q8570">
        <f>IF(O8570&gt;0, IF(Q8569+O8570*Variables!$B$5&lt;Variables!$B$4, Q8569+O8570*Variables!$B$5, Variables!$B$4), IF(Q8569&gt;-O8570, Q8569+O8570/Variables!$B$5, 0))</f>
        <v>55.224929866004636</v>
      </c>
      <c r="R8570">
        <f>IF(O8570&gt;0, 0, IF(Q8569&gt;-O8570, 0, -O8570 - Q8569*Variables!$B$5))</f>
        <v>0</v>
      </c>
      <c r="S8570">
        <f t="shared" si="802"/>
        <v>0</v>
      </c>
      <c r="T8570">
        <f t="shared" si="803"/>
        <v>0</v>
      </c>
    </row>
    <row r="8571" spans="1:20" x14ac:dyDescent="0.3">
      <c r="A8571" s="3">
        <f t="shared" si="798"/>
        <v>43458</v>
      </c>
      <c r="B8571">
        <v>12</v>
      </c>
      <c r="C8571">
        <v>24</v>
      </c>
      <c r="D8571">
        <v>2</v>
      </c>
      <c r="E8571">
        <v>1</v>
      </c>
      <c r="F8571" s="1">
        <f>VLOOKUP(A8571,Weather!$A$1:$E$366, 5)</f>
        <v>3.7735849056604327E-2</v>
      </c>
      <c r="G8571" s="1">
        <f>VLOOKUP(D8571, Winter!$A$1:$E$25, 2)</f>
        <v>282.10356994603501</v>
      </c>
      <c r="H8571" s="1">
        <f>VLOOKUP(D8571, Winter!$A$1:$E$25, 3)</f>
        <v>280.66066600651902</v>
      </c>
      <c r="I8571" s="1">
        <f>VLOOKUP(D8571, Winter!$A$1:$E$25, 5)</f>
        <v>285.04672897196201</v>
      </c>
      <c r="J8571" s="1">
        <f t="shared" si="799"/>
        <v>280.71511521178377</v>
      </c>
      <c r="K8571" s="47">
        <f t="shared" si="800"/>
        <v>5.2516250764556487</v>
      </c>
      <c r="L8571" s="48">
        <f>Solar!K8588/1000*Variables!$B$3</f>
        <v>0</v>
      </c>
      <c r="M8571" s="1">
        <f>IF(E8571=1, VLOOKUP(D8571, Sheet1!$E$2:$G$26, 2), Sheet1!$G$3)</f>
        <v>0.18618000000000001</v>
      </c>
      <c r="N8571" s="1">
        <f>'Electricity Rates'!$J$3</f>
        <v>0.19270000000000001</v>
      </c>
      <c r="O8571" s="145">
        <f>L8571-K8571</f>
        <v>-5.2516250764556487</v>
      </c>
      <c r="P8571">
        <f t="shared" si="801"/>
        <v>1.0119881522330036</v>
      </c>
      <c r="Q8571">
        <f>IF(O8571&gt;0, IF(Q8570+O8571*Variables!$B$5&lt;Variables!$B$4, Q8570+O8571*Variables!$B$5, Variables!$B$4), IF(Q8570&gt;-O8571, Q8570+O8571/Variables!$B$5, 0))</f>
        <v>49.63809467828586</v>
      </c>
      <c r="R8571">
        <f>IF(O8571&gt;0, 0, IF(Q8570&gt;-O8571, 0, -O8571 - Q8570*Variables!$B$5))</f>
        <v>0</v>
      </c>
      <c r="S8571">
        <f t="shared" si="802"/>
        <v>0</v>
      </c>
      <c r="T8571">
        <f t="shared" si="803"/>
        <v>0</v>
      </c>
    </row>
    <row r="8572" spans="1:20" x14ac:dyDescent="0.3">
      <c r="A8572" s="3">
        <f t="shared" si="798"/>
        <v>43458</v>
      </c>
      <c r="B8572">
        <v>12</v>
      </c>
      <c r="C8572">
        <v>24</v>
      </c>
      <c r="D8572">
        <v>3</v>
      </c>
      <c r="E8572">
        <v>1</v>
      </c>
      <c r="F8572" s="1">
        <f>VLOOKUP(A8572,Weather!$A$1:$E$366, 5)</f>
        <v>3.7735849056604327E-2</v>
      </c>
      <c r="G8572" s="1">
        <f>VLOOKUP(D8572, Winter!$A$1:$E$25, 2)</f>
        <v>282.300747198007</v>
      </c>
      <c r="H8572" s="1">
        <f>VLOOKUP(D8572, Winter!$A$1:$E$25, 3)</f>
        <v>272.72727272727298</v>
      </c>
      <c r="I8572" s="1">
        <f>VLOOKUP(D8572, Winter!$A$1:$E$25, 5)</f>
        <v>271.02803738317698</v>
      </c>
      <c r="J8572" s="1">
        <f t="shared" si="799"/>
        <v>273.08853591484785</v>
      </c>
      <c r="K8572" s="47">
        <f t="shared" si="800"/>
        <v>5.1089468489111534</v>
      </c>
      <c r="L8572" s="48">
        <f>Solar!K8589/1000*Variables!$B$3</f>
        <v>0</v>
      </c>
      <c r="M8572" s="1">
        <f>IF(E8572=1, VLOOKUP(D8572, Sheet1!$E$2:$G$26, 2), Sheet1!$G$3)</f>
        <v>0.18618000000000001</v>
      </c>
      <c r="N8572" s="1">
        <f>'Electricity Rates'!$J$3</f>
        <v>0.19270000000000001</v>
      </c>
      <c r="O8572" s="145">
        <f>L8572-K8572</f>
        <v>-5.1089468489111534</v>
      </c>
      <c r="P8572">
        <f t="shared" si="801"/>
        <v>0.98449405778517929</v>
      </c>
      <c r="Q8572">
        <f>IF(O8572&gt;0, IF(Q8571+O8572*Variables!$B$5&lt;Variables!$B$4, Q8571+O8572*Variables!$B$5, Variables!$B$4), IF(Q8571&gt;-O8572, Q8571+O8572/Variables!$B$5, 0))</f>
        <v>44.203044839018673</v>
      </c>
      <c r="R8572">
        <f>IF(O8572&gt;0, 0, IF(Q8571&gt;-O8572, 0, -O8572 - Q8571*Variables!$B$5))</f>
        <v>0</v>
      </c>
      <c r="S8572">
        <f t="shared" si="802"/>
        <v>0</v>
      </c>
      <c r="T8572">
        <f t="shared" si="803"/>
        <v>0</v>
      </c>
    </row>
    <row r="8573" spans="1:20" x14ac:dyDescent="0.3">
      <c r="A8573" s="3">
        <f t="shared" si="798"/>
        <v>43458</v>
      </c>
      <c r="B8573">
        <v>12</v>
      </c>
      <c r="C8573">
        <v>24</v>
      </c>
      <c r="D8573">
        <v>4</v>
      </c>
      <c r="E8573">
        <v>1</v>
      </c>
      <c r="F8573" s="1">
        <f>VLOOKUP(A8573,Weather!$A$1:$E$366, 5)</f>
        <v>3.7735849056604327E-2</v>
      </c>
      <c r="G8573" s="1">
        <f>VLOOKUP(D8573, Winter!$A$1:$E$25, 2)</f>
        <v>308.82074789439099</v>
      </c>
      <c r="H8573" s="1">
        <f>VLOOKUP(D8573, Winter!$A$1:$E$25, 3)</f>
        <v>281.81818181818198</v>
      </c>
      <c r="I8573" s="1">
        <f>VLOOKUP(D8573, Winter!$A$1:$E$25, 5)</f>
        <v>285.04672897196201</v>
      </c>
      <c r="J8573" s="1">
        <f t="shared" si="799"/>
        <v>282.8371465757748</v>
      </c>
      <c r="K8573" s="47">
        <f t="shared" si="800"/>
        <v>5.2913240898691338</v>
      </c>
      <c r="L8573" s="48">
        <f>Solar!K8590/1000*Variables!$B$3</f>
        <v>0</v>
      </c>
      <c r="M8573" s="1">
        <f>IF(E8573=1, VLOOKUP(D8573, Sheet1!$E$2:$G$26, 2), Sheet1!$G$3)</f>
        <v>0.18618000000000001</v>
      </c>
      <c r="N8573" s="1">
        <f>'Electricity Rates'!$J$3</f>
        <v>0.19270000000000001</v>
      </c>
      <c r="O8573" s="145">
        <f>L8573-K8573</f>
        <v>-5.2913240898691338</v>
      </c>
      <c r="P8573">
        <f t="shared" si="801"/>
        <v>1.0196381521177822</v>
      </c>
      <c r="Q8573">
        <f>IF(O8573&gt;0, IF(Q8572+O8573*Variables!$B$5&lt;Variables!$B$4, Q8572+O8573*Variables!$B$5, Variables!$B$4), IF(Q8572&gt;-O8573, Q8572+O8573/Variables!$B$5, 0))</f>
        <v>38.573976658306826</v>
      </c>
      <c r="R8573">
        <f>IF(O8573&gt;0, 0, IF(Q8572&gt;-O8573, 0, -O8573 - Q8572*Variables!$B$5))</f>
        <v>0</v>
      </c>
      <c r="S8573">
        <f t="shared" si="802"/>
        <v>0</v>
      </c>
      <c r="T8573">
        <f t="shared" si="803"/>
        <v>0</v>
      </c>
    </row>
    <row r="8574" spans="1:20" x14ac:dyDescent="0.3">
      <c r="A8574" s="3">
        <f t="shared" si="798"/>
        <v>43458</v>
      </c>
      <c r="B8574">
        <v>12</v>
      </c>
      <c r="C8574">
        <v>24</v>
      </c>
      <c r="D8574">
        <v>5</v>
      </c>
      <c r="E8574">
        <v>1</v>
      </c>
      <c r="F8574" s="1">
        <f>VLOOKUP(A8574,Weather!$A$1:$E$366, 5)</f>
        <v>3.7735849056604327E-2</v>
      </c>
      <c r="G8574" s="1">
        <f>VLOOKUP(D8574, Winter!$A$1:$E$25, 2)</f>
        <v>308.63160471300301</v>
      </c>
      <c r="H8574" s="1">
        <f>VLOOKUP(D8574, Winter!$A$1:$E$25, 3)</f>
        <v>300</v>
      </c>
      <c r="I8574" s="1">
        <f>VLOOKUP(D8574, Winter!$A$1:$E$25, 5)</f>
        <v>303.73831775700899</v>
      </c>
      <c r="J8574" s="1">
        <f t="shared" si="799"/>
        <v>300.32572093256613</v>
      </c>
      <c r="K8574" s="47">
        <f t="shared" si="800"/>
        <v>5.6185007564134128</v>
      </c>
      <c r="L8574" s="48">
        <f>Solar!K8591/1000*Variables!$B$3</f>
        <v>0</v>
      </c>
      <c r="M8574" s="1">
        <f>IF(E8574=1, VLOOKUP(D8574, Sheet1!$E$2:$G$26, 2), Sheet1!$G$3)</f>
        <v>0.18618000000000001</v>
      </c>
      <c r="N8574" s="1">
        <f>'Electricity Rates'!$J$3</f>
        <v>0.19270000000000001</v>
      </c>
      <c r="O8574" s="145">
        <f>L8574-K8574</f>
        <v>-5.6185007564134128</v>
      </c>
      <c r="P8574">
        <f t="shared" si="801"/>
        <v>1.0826850957608647</v>
      </c>
      <c r="Q8574">
        <f>IF(O8574&gt;0, IF(Q8573+O8574*Variables!$B$5&lt;Variables!$B$4, Q8573+O8574*Variables!$B$5, Variables!$B$4), IF(Q8573&gt;-O8574, Q8573+O8574/Variables!$B$5, 0))</f>
        <v>32.596848194037236</v>
      </c>
      <c r="R8574">
        <f>IF(O8574&gt;0, 0, IF(Q8573&gt;-O8574, 0, -O8574 - Q8573*Variables!$B$5))</f>
        <v>0</v>
      </c>
      <c r="S8574">
        <f t="shared" si="802"/>
        <v>0</v>
      </c>
      <c r="T8574">
        <f t="shared" si="803"/>
        <v>0</v>
      </c>
    </row>
    <row r="8575" spans="1:20" x14ac:dyDescent="0.3">
      <c r="A8575" s="3">
        <f t="shared" si="798"/>
        <v>43458</v>
      </c>
      <c r="B8575">
        <v>12</v>
      </c>
      <c r="C8575">
        <v>24</v>
      </c>
      <c r="D8575">
        <v>6</v>
      </c>
      <c r="E8575">
        <v>1</v>
      </c>
      <c r="F8575" s="1">
        <f>VLOOKUP(A8575,Weather!$A$1:$E$366, 5)</f>
        <v>3.7735849056604327E-2</v>
      </c>
      <c r="G8575" s="1">
        <f>VLOOKUP(D8575, Winter!$A$1:$E$25, 2)</f>
        <v>331.81818181818198</v>
      </c>
      <c r="H8575" s="1">
        <f>VLOOKUP(D8575, Winter!$A$1:$E$25, 3)</f>
        <v>317.955250948497</v>
      </c>
      <c r="I8575" s="1">
        <f>VLOOKUP(D8575, Winter!$A$1:$E$25, 5)</f>
        <v>322.42990654205602</v>
      </c>
      <c r="J8575" s="1">
        <f t="shared" si="799"/>
        <v>318.47838041527757</v>
      </c>
      <c r="K8575" s="47">
        <f t="shared" si="800"/>
        <v>5.9581011433460711</v>
      </c>
      <c r="L8575" s="48">
        <f>Solar!K8592/1000*Variables!$B$3</f>
        <v>0</v>
      </c>
      <c r="M8575" s="1">
        <f>IF(E8575=1, VLOOKUP(D8575, Sheet1!$E$2:$G$26, 2), Sheet1!$G$3)</f>
        <v>0.18618000000000001</v>
      </c>
      <c r="N8575" s="1">
        <f>'Electricity Rates'!$J$3</f>
        <v>0.19270000000000001</v>
      </c>
      <c r="O8575" s="145">
        <f>L8575-K8575</f>
        <v>-5.9581011433460711</v>
      </c>
      <c r="P8575">
        <f t="shared" si="801"/>
        <v>1.1481260903227879</v>
      </c>
      <c r="Q8575">
        <f>IF(O8575&gt;0, IF(Q8574+O8575*Variables!$B$5&lt;Variables!$B$4, Q8574+O8575*Variables!$B$5, Variables!$B$4), IF(Q8574&gt;-O8575, Q8574+O8575/Variables!$B$5, 0))</f>
        <v>26.258442722392481</v>
      </c>
      <c r="R8575">
        <f>IF(O8575&gt;0, 0, IF(Q8574&gt;-O8575, 0, -O8575 - Q8574*Variables!$B$5))</f>
        <v>0</v>
      </c>
      <c r="S8575">
        <f t="shared" si="802"/>
        <v>0</v>
      </c>
      <c r="T8575">
        <f t="shared" si="803"/>
        <v>0</v>
      </c>
    </row>
    <row r="8576" spans="1:20" x14ac:dyDescent="0.3">
      <c r="A8576" s="3">
        <f t="shared" si="798"/>
        <v>43458</v>
      </c>
      <c r="B8576">
        <v>12</v>
      </c>
      <c r="C8576">
        <v>24</v>
      </c>
      <c r="D8576">
        <v>7</v>
      </c>
      <c r="E8576">
        <v>1</v>
      </c>
      <c r="F8576" s="1">
        <f>VLOOKUP(A8576,Weather!$A$1:$E$366, 5)</f>
        <v>3.7735849056604327E-2</v>
      </c>
      <c r="G8576" s="1">
        <f>VLOOKUP(D8576, Winter!$A$1:$E$25, 2)</f>
        <v>445.45454545454498</v>
      </c>
      <c r="H8576" s="1">
        <f>VLOOKUP(D8576, Winter!$A$1:$E$25, 3)</f>
        <v>393.94630558862502</v>
      </c>
      <c r="I8576" s="1">
        <f>VLOOKUP(D8576, Winter!$A$1:$E$25, 5)</f>
        <v>313.08411214953298</v>
      </c>
      <c r="J8576" s="1">
        <f t="shared" si="799"/>
        <v>395.89001275337677</v>
      </c>
      <c r="K8576" s="47">
        <f t="shared" si="800"/>
        <v>7.4063198090542484</v>
      </c>
      <c r="L8576" s="48">
        <f>Solar!K8593/1000*Variables!$B$3</f>
        <v>0</v>
      </c>
      <c r="M8576" s="1">
        <f>IF(E8576=1, VLOOKUP(D8576, Sheet1!$E$2:$G$26, 2), Sheet1!$G$3)</f>
        <v>0.18618000000000001</v>
      </c>
      <c r="N8576" s="1">
        <f>'Electricity Rates'!$J$3</f>
        <v>0.19270000000000001</v>
      </c>
      <c r="O8576" s="145">
        <f>L8576-K8576</f>
        <v>-7.4063198090542484</v>
      </c>
      <c r="P8576">
        <f t="shared" si="801"/>
        <v>1.4271978272047536</v>
      </c>
      <c r="Q8576">
        <f>IF(O8576&gt;0, IF(Q8575+O8576*Variables!$B$5&lt;Variables!$B$4, Q8575+O8576*Variables!$B$5, Variables!$B$4), IF(Q8575&gt;-O8576, Q8575+O8576/Variables!$B$5, 0))</f>
        <v>18.379379095739026</v>
      </c>
      <c r="R8576">
        <f>IF(O8576&gt;0, 0, IF(Q8575&gt;-O8576, 0, -O8576 - Q8575*Variables!$B$5))</f>
        <v>0</v>
      </c>
      <c r="S8576">
        <f t="shared" si="802"/>
        <v>0</v>
      </c>
      <c r="T8576">
        <f t="shared" si="803"/>
        <v>0</v>
      </c>
    </row>
    <row r="8577" spans="1:20" x14ac:dyDescent="0.3">
      <c r="A8577" s="3">
        <f t="shared" si="798"/>
        <v>43458</v>
      </c>
      <c r="B8577">
        <v>12</v>
      </c>
      <c r="C8577">
        <v>24</v>
      </c>
      <c r="D8577">
        <v>8</v>
      </c>
      <c r="E8577">
        <v>1</v>
      </c>
      <c r="F8577" s="1">
        <f>VLOOKUP(A8577,Weather!$A$1:$E$366, 5)</f>
        <v>3.7735849056604327E-2</v>
      </c>
      <c r="G8577" s="1">
        <f>VLOOKUP(D8577, Winter!$A$1:$E$25, 2)</f>
        <v>654.54545454545405</v>
      </c>
      <c r="H8577" s="1">
        <f>VLOOKUP(D8577, Winter!$A$1:$E$25, 3)</f>
        <v>498.50910668787998</v>
      </c>
      <c r="I8577" s="1">
        <f>VLOOKUP(D8577, Winter!$A$1:$E$25, 5)</f>
        <v>294.39252336448601</v>
      </c>
      <c r="J8577" s="1">
        <f t="shared" si="799"/>
        <v>504.3972707579772</v>
      </c>
      <c r="K8577" s="47">
        <f t="shared" si="800"/>
        <v>9.4362761820286458</v>
      </c>
      <c r="L8577" s="48">
        <f>Solar!K8594/1000*Variables!$B$3</f>
        <v>1.9621</v>
      </c>
      <c r="M8577" s="1">
        <f>IF(E8577=1, VLOOKUP(D8577, Sheet1!$E$2:$G$26, 2), Sheet1!$G$3)</f>
        <v>0.18618000000000001</v>
      </c>
      <c r="N8577" s="1">
        <f>'Electricity Rates'!$J$3</f>
        <v>0.19270000000000001</v>
      </c>
      <c r="O8577" s="145">
        <f>L8577-K8577</f>
        <v>-7.4741761820286463</v>
      </c>
      <c r="P8577">
        <f t="shared" si="801"/>
        <v>1.8183704202769202</v>
      </c>
      <c r="Q8577">
        <f>IF(O8577&gt;0, IF(Q8576+O8577*Variables!$B$5&lt;Variables!$B$4, Q8576+O8577*Variables!$B$5, Variables!$B$4), IF(Q8576&gt;-O8577, Q8576+O8577/Variables!$B$5, 0))</f>
        <v>10.428127838261741</v>
      </c>
      <c r="R8577">
        <f>IF(O8577&gt;0, 0, IF(Q8576&gt;-O8577, 0, -O8577 - Q8576*Variables!$B$5))</f>
        <v>0</v>
      </c>
      <c r="S8577">
        <f t="shared" si="802"/>
        <v>0</v>
      </c>
      <c r="T8577">
        <f t="shared" si="803"/>
        <v>0</v>
      </c>
    </row>
    <row r="8578" spans="1:20" x14ac:dyDescent="0.3">
      <c r="A8578" s="3">
        <f t="shared" si="798"/>
        <v>43458</v>
      </c>
      <c r="B8578">
        <v>12</v>
      </c>
      <c r="C8578">
        <v>24</v>
      </c>
      <c r="D8578">
        <v>9</v>
      </c>
      <c r="E8578">
        <v>1</v>
      </c>
      <c r="F8578" s="1">
        <f>VLOOKUP(A8578,Weather!$A$1:$E$366, 5)</f>
        <v>3.7735849056604327E-2</v>
      </c>
      <c r="G8578" s="1">
        <f>VLOOKUP(D8578, Winter!$A$1:$E$25, 2)</f>
        <v>801.59817351598099</v>
      </c>
      <c r="H8578" s="1">
        <f>VLOOKUP(D8578, Winter!$A$1:$E$25, 3)</f>
        <v>564.97068280688404</v>
      </c>
      <c r="I8578" s="1">
        <f>VLOOKUP(D8578, Winter!$A$1:$E$25, 5)</f>
        <v>313.08411214953298</v>
      </c>
      <c r="J8578" s="1">
        <f t="shared" si="799"/>
        <v>573.90002207892553</v>
      </c>
      <c r="K8578" s="47">
        <f t="shared" si="800"/>
        <v>10.736535312871597</v>
      </c>
      <c r="L8578" s="48">
        <f>Solar!K8595/1000*Variables!$B$3</f>
        <v>11.25375</v>
      </c>
      <c r="M8578" s="1">
        <f>IF(E8578=1, VLOOKUP(D8578, Sheet1!$E$2:$G$26, 2), Sheet1!$G$3)</f>
        <v>0.20441999999999999</v>
      </c>
      <c r="N8578" s="1">
        <f>'Electricity Rates'!$J$3</f>
        <v>0.19270000000000001</v>
      </c>
      <c r="O8578" s="145">
        <f>L8578-K8578</f>
        <v>0.51721468712840313</v>
      </c>
      <c r="P8578">
        <f t="shared" si="801"/>
        <v>2.068930354790357</v>
      </c>
      <c r="Q8578">
        <f>IF(O8578&gt;0, IF(Q8577+O8578*Variables!$B$5&lt;Variables!$B$4, Q8577+O8578*Variables!$B$5, Variables!$B$4), IF(Q8577&gt;-O8578, Q8577+O8578/Variables!$B$5, 0))</f>
        <v>10.91430964416244</v>
      </c>
      <c r="R8578">
        <f>IF(O8578&gt;0, 0, IF(Q8577&gt;-O8578, 0, -O8578 - Q8577*Variables!$B$5))</f>
        <v>0</v>
      </c>
      <c r="S8578">
        <f t="shared" si="802"/>
        <v>0</v>
      </c>
      <c r="T8578">
        <f t="shared" si="803"/>
        <v>0</v>
      </c>
    </row>
    <row r="8579" spans="1:20" x14ac:dyDescent="0.3">
      <c r="A8579" s="3">
        <f t="shared" ref="A8579:A8642" si="804">DATE(2018, B8579, C8579)</f>
        <v>43458</v>
      </c>
      <c r="B8579">
        <v>12</v>
      </c>
      <c r="C8579">
        <v>24</v>
      </c>
      <c r="D8579">
        <v>10</v>
      </c>
      <c r="E8579">
        <v>1</v>
      </c>
      <c r="F8579" s="1">
        <f>VLOOKUP(A8579,Weather!$A$1:$E$366, 5)</f>
        <v>3.7735849056604327E-2</v>
      </c>
      <c r="G8579" s="1">
        <f>VLOOKUP(D8579, Winter!$A$1:$E$25, 2)</f>
        <v>929.05770029057601</v>
      </c>
      <c r="H8579" s="1">
        <f>VLOOKUP(D8579, Winter!$A$1:$E$25, 3)</f>
        <v>583.82380756350199</v>
      </c>
      <c r="I8579" s="1">
        <f>VLOOKUP(D8579, Winter!$A$1:$E$25, 5)</f>
        <v>331.77570093457899</v>
      </c>
      <c r="J8579" s="1">
        <f t="shared" ref="J8579:J8642" si="805">IF(E8579=0, I8579, H8579 + (G8579-H8579)*F8579)</f>
        <v>596.85150162867478</v>
      </c>
      <c r="K8579" s="47">
        <f t="shared" ref="K8579:K8642" si="806">J8579*1000/53453</f>
        <v>11.165912140173139</v>
      </c>
      <c r="L8579" s="48">
        <f>Solar!K8596/1000*Variables!$B$3</f>
        <v>20.252849999999999</v>
      </c>
      <c r="M8579" s="1">
        <f>IF(E8579=1, VLOOKUP(D8579, Sheet1!$E$2:$G$26, 2), Sheet1!$G$3)</f>
        <v>0.20441999999999999</v>
      </c>
      <c r="N8579" s="1">
        <f>'Electricity Rates'!$J$3</f>
        <v>0.19270000000000001</v>
      </c>
      <c r="O8579" s="145">
        <f>L8579-K8579</f>
        <v>9.0869378598268593</v>
      </c>
      <c r="P8579">
        <f t="shared" ref="P8579:P8642" si="807">N8579*K8579</f>
        <v>2.1516712694113642</v>
      </c>
      <c r="Q8579">
        <f>IF(O8579&gt;0, IF(Q8578+O8579*Variables!$B$5&lt;Variables!$B$4, Q8578+O8579*Variables!$B$5, Variables!$B$4), IF(Q8578&gt;-O8579, Q8578+O8579/Variables!$B$5, 0))</f>
        <v>19.456031232399688</v>
      </c>
      <c r="R8579">
        <f>IF(O8579&gt;0, 0, IF(Q8578&gt;-O8579, 0, -O8579 - Q8578*Variables!$B$5))</f>
        <v>0</v>
      </c>
      <c r="S8579">
        <f t="shared" ref="S8579:S8642" si="808">R8579*M8579</f>
        <v>0</v>
      </c>
      <c r="T8579">
        <f t="shared" ref="T8579:T8642" si="809">IF(AND(R8579&gt;0, M8579&gt;0.3), 1, 0)</f>
        <v>0</v>
      </c>
    </row>
    <row r="8580" spans="1:20" x14ac:dyDescent="0.3">
      <c r="A8580" s="3">
        <f t="shared" si="804"/>
        <v>43458</v>
      </c>
      <c r="B8580">
        <v>12</v>
      </c>
      <c r="C8580">
        <v>24</v>
      </c>
      <c r="D8580">
        <v>11</v>
      </c>
      <c r="E8580">
        <v>1</v>
      </c>
      <c r="F8580" s="1">
        <f>VLOOKUP(A8580,Weather!$A$1:$E$366, 5)</f>
        <v>3.7735849056604327E-2</v>
      </c>
      <c r="G8580" s="1">
        <f>VLOOKUP(D8580, Winter!$A$1:$E$25, 2)</f>
        <v>1001.98733914487</v>
      </c>
      <c r="H8580" s="1">
        <f>VLOOKUP(D8580, Winter!$A$1:$E$25, 3)</f>
        <v>602.66024321587895</v>
      </c>
      <c r="I8580" s="1">
        <f>VLOOKUP(D8580, Winter!$A$1:$E$25, 5)</f>
        <v>331.77570093457899</v>
      </c>
      <c r="J8580" s="1">
        <f t="shared" si="805"/>
        <v>617.72919023206748</v>
      </c>
      <c r="K8580" s="47">
        <f t="shared" si="806"/>
        <v>11.556492436945868</v>
      </c>
      <c r="L8580" s="48">
        <f>Solar!K8597/1000*Variables!$B$3</f>
        <v>26.426799999999993</v>
      </c>
      <c r="M8580" s="1">
        <f>IF(E8580=1, VLOOKUP(D8580, Sheet1!$E$2:$G$26, 2), Sheet1!$G$3)</f>
        <v>0.20441999999999999</v>
      </c>
      <c r="N8580" s="1">
        <f>'Electricity Rates'!$J$3</f>
        <v>0.19270000000000001</v>
      </c>
      <c r="O8580" s="145">
        <f>L8580-K8580</f>
        <v>14.870307563054125</v>
      </c>
      <c r="P8580">
        <f t="shared" si="807"/>
        <v>2.2269360925994688</v>
      </c>
      <c r="Q8580">
        <f>IF(O8580&gt;0, IF(Q8579+O8580*Variables!$B$5&lt;Variables!$B$4, Q8579+O8580*Variables!$B$5, Variables!$B$4), IF(Q8579&gt;-O8580, Q8579+O8580/Variables!$B$5, 0))</f>
        <v>33.434120341670564</v>
      </c>
      <c r="R8580">
        <f>IF(O8580&gt;0, 0, IF(Q8579&gt;-O8580, 0, -O8580 - Q8579*Variables!$B$5))</f>
        <v>0</v>
      </c>
      <c r="S8580">
        <f t="shared" si="808"/>
        <v>0</v>
      </c>
      <c r="T8580">
        <f t="shared" si="809"/>
        <v>0</v>
      </c>
    </row>
    <row r="8581" spans="1:20" x14ac:dyDescent="0.3">
      <c r="A8581" s="3">
        <f t="shared" si="804"/>
        <v>43458</v>
      </c>
      <c r="B8581">
        <v>12</v>
      </c>
      <c r="C8581">
        <v>24</v>
      </c>
      <c r="D8581">
        <v>12</v>
      </c>
      <c r="E8581">
        <v>1</v>
      </c>
      <c r="F8581" s="1">
        <f>VLOOKUP(A8581,Weather!$A$1:$E$366, 5)</f>
        <v>3.7735849056604327E-2</v>
      </c>
      <c r="G8581" s="1">
        <f>VLOOKUP(D8581, Winter!$A$1:$E$25, 2)</f>
        <v>1020.36633457866</v>
      </c>
      <c r="H8581" s="1">
        <f>VLOOKUP(D8581, Winter!$A$1:$E$25, 3)</f>
        <v>602.46553699974402</v>
      </c>
      <c r="I8581" s="1">
        <f>VLOOKUP(D8581, Winter!$A$1:$E$25, 5)</f>
        <v>327.10280373831802</v>
      </c>
      <c r="J8581" s="1">
        <f t="shared" si="805"/>
        <v>618.23537841781661</v>
      </c>
      <c r="K8581" s="47">
        <f t="shared" si="806"/>
        <v>11.565962217608302</v>
      </c>
      <c r="L8581" s="48">
        <f>Solar!K8598/1000*Variables!$B$3</f>
        <v>29.807949999999998</v>
      </c>
      <c r="M8581" s="1">
        <f>IF(E8581=1, VLOOKUP(D8581, Sheet1!$E$2:$G$26, 2), Sheet1!$G$3)</f>
        <v>0.20441999999999999</v>
      </c>
      <c r="N8581" s="1">
        <f>'Electricity Rates'!$J$3</f>
        <v>0.19270000000000001</v>
      </c>
      <c r="O8581" s="145">
        <f>L8581-K8581</f>
        <v>18.241987782391696</v>
      </c>
      <c r="P8581">
        <f t="shared" si="807"/>
        <v>2.2287609193331197</v>
      </c>
      <c r="Q8581">
        <f>IF(O8581&gt;0, IF(Q8580+O8581*Variables!$B$5&lt;Variables!$B$4, Q8580+O8581*Variables!$B$5, Variables!$B$4), IF(Q8580&gt;-O8581, Q8580+O8581/Variables!$B$5, 0))</f>
        <v>50.58158885711876</v>
      </c>
      <c r="R8581">
        <f>IF(O8581&gt;0, 0, IF(Q8580&gt;-O8581, 0, -O8581 - Q8580*Variables!$B$5))</f>
        <v>0</v>
      </c>
      <c r="S8581">
        <f t="shared" si="808"/>
        <v>0</v>
      </c>
      <c r="T8581">
        <f t="shared" si="809"/>
        <v>0</v>
      </c>
    </row>
    <row r="8582" spans="1:20" x14ac:dyDescent="0.3">
      <c r="A8582" s="3">
        <f t="shared" si="804"/>
        <v>43458</v>
      </c>
      <c r="B8582">
        <v>12</v>
      </c>
      <c r="C8582">
        <v>24</v>
      </c>
      <c r="D8582">
        <v>13</v>
      </c>
      <c r="E8582">
        <v>1</v>
      </c>
      <c r="F8582" s="1">
        <f>VLOOKUP(A8582,Weather!$A$1:$E$366, 5)</f>
        <v>3.7735849056604327E-2</v>
      </c>
      <c r="G8582" s="1">
        <f>VLOOKUP(D8582, Winter!$A$1:$E$25, 2)</f>
        <v>1065.99730178497</v>
      </c>
      <c r="H8582" s="1">
        <f>VLOOKUP(D8582, Winter!$A$1:$E$25, 3)</f>
        <v>611.78362020049099</v>
      </c>
      <c r="I8582" s="1">
        <f>VLOOKUP(D8582, Winter!$A$1:$E$25, 5)</f>
        <v>322.42990654205602</v>
      </c>
      <c r="J8582" s="1">
        <f t="shared" si="805"/>
        <v>628.92375912820739</v>
      </c>
      <c r="K8582" s="47">
        <f t="shared" si="806"/>
        <v>11.765920699085315</v>
      </c>
      <c r="L8582" s="48">
        <f>Solar!K8599/1000*Variables!$B$3</f>
        <v>30.068599999999996</v>
      </c>
      <c r="M8582" s="1">
        <f>IF(E8582=1, VLOOKUP(D8582, Sheet1!$E$2:$G$26, 2), Sheet1!$G$3)</f>
        <v>0.20441999999999999</v>
      </c>
      <c r="N8582" s="1">
        <f>'Electricity Rates'!$J$3</f>
        <v>0.19270000000000001</v>
      </c>
      <c r="O8582" s="145">
        <f>L8582-K8582</f>
        <v>18.302679300914683</v>
      </c>
      <c r="P8582">
        <f t="shared" si="807"/>
        <v>2.2672929187137405</v>
      </c>
      <c r="Q8582">
        <f>IF(O8582&gt;0, IF(Q8581+O8582*Variables!$B$5&lt;Variables!$B$4, Q8581+O8582*Variables!$B$5, Variables!$B$4), IF(Q8581&gt;-O8582, Q8581+O8582/Variables!$B$5, 0))</f>
        <v>67.786107399978562</v>
      </c>
      <c r="R8582">
        <f>IF(O8582&gt;0, 0, IF(Q8581&gt;-O8582, 0, -O8582 - Q8581*Variables!$B$5))</f>
        <v>0</v>
      </c>
      <c r="S8582">
        <f t="shared" si="808"/>
        <v>0</v>
      </c>
      <c r="T8582">
        <f t="shared" si="809"/>
        <v>0</v>
      </c>
    </row>
    <row r="8583" spans="1:20" x14ac:dyDescent="0.3">
      <c r="A8583" s="3">
        <f t="shared" si="804"/>
        <v>43458</v>
      </c>
      <c r="B8583">
        <v>12</v>
      </c>
      <c r="C8583">
        <v>24</v>
      </c>
      <c r="D8583">
        <v>14</v>
      </c>
      <c r="E8583">
        <v>1</v>
      </c>
      <c r="F8583" s="1">
        <f>VLOOKUP(A8583,Weather!$A$1:$E$366, 5)</f>
        <v>3.7735849056604327E-2</v>
      </c>
      <c r="G8583" s="1">
        <f>VLOOKUP(D8583, Winter!$A$1:$E$25, 2)</f>
        <v>1084.3762972187601</v>
      </c>
      <c r="H8583" s="1">
        <f>VLOOKUP(D8583, Winter!$A$1:$E$25, 3)</f>
        <v>611.59447701910301</v>
      </c>
      <c r="I8583" s="1">
        <f>VLOOKUP(D8583, Winter!$A$1:$E$25, 5)</f>
        <v>303.73831775700899</v>
      </c>
      <c r="J8583" s="1">
        <f t="shared" si="805"/>
        <v>629.43530042286397</v>
      </c>
      <c r="K8583" s="47">
        <f t="shared" si="806"/>
        <v>11.775490625836976</v>
      </c>
      <c r="L8583" s="48">
        <f>Solar!K8600/1000*Variables!$B$3</f>
        <v>27.444950000000002</v>
      </c>
      <c r="M8583" s="1">
        <f>IF(E8583=1, VLOOKUP(D8583, Sheet1!$E$2:$G$26, 2), Sheet1!$G$3)</f>
        <v>0.20441999999999999</v>
      </c>
      <c r="N8583" s="1">
        <f>'Electricity Rates'!$J$3</f>
        <v>0.19270000000000001</v>
      </c>
      <c r="O8583" s="145">
        <f>L8583-K8583</f>
        <v>15.669459374163026</v>
      </c>
      <c r="P8583">
        <f t="shared" si="807"/>
        <v>2.2691370435987857</v>
      </c>
      <c r="Q8583">
        <f>IF(O8583&gt;0, IF(Q8582+O8583*Variables!$B$5&lt;Variables!$B$4, Q8582+O8583*Variables!$B$5, Variables!$B$4), IF(Q8582&gt;-O8583, Q8582+O8583/Variables!$B$5, 0))</f>
        <v>82.5153992116918</v>
      </c>
      <c r="R8583">
        <f>IF(O8583&gt;0, 0, IF(Q8582&gt;-O8583, 0, -O8583 - Q8582*Variables!$B$5))</f>
        <v>0</v>
      </c>
      <c r="S8583">
        <f t="shared" si="808"/>
        <v>0</v>
      </c>
      <c r="T8583">
        <f t="shared" si="809"/>
        <v>0</v>
      </c>
    </row>
    <row r="8584" spans="1:20" x14ac:dyDescent="0.3">
      <c r="A8584" s="3">
        <f t="shared" si="804"/>
        <v>43458</v>
      </c>
      <c r="B8584">
        <v>12</v>
      </c>
      <c r="C8584">
        <v>24</v>
      </c>
      <c r="D8584">
        <v>15</v>
      </c>
      <c r="E8584">
        <v>1</v>
      </c>
      <c r="F8584" s="1">
        <f>VLOOKUP(A8584,Weather!$A$1:$E$366, 5)</f>
        <v>3.7735849056604327E-2</v>
      </c>
      <c r="G8584" s="1">
        <f>VLOOKUP(D8584, Winter!$A$1:$E$25, 2)</f>
        <v>1093.6540058115399</v>
      </c>
      <c r="H8584" s="1">
        <f>VLOOKUP(D8584, Winter!$A$1:$E$25, 3)</f>
        <v>601.87029228184497</v>
      </c>
      <c r="I8584" s="1">
        <f>VLOOKUP(D8584, Winter!$A$1:$E$25, 5)</f>
        <v>271.02803738317698</v>
      </c>
      <c r="J8584" s="1">
        <f t="shared" si="805"/>
        <v>620.42816826409785</v>
      </c>
      <c r="K8584" s="47">
        <f t="shared" si="806"/>
        <v>11.606984982397581</v>
      </c>
      <c r="L8584" s="48">
        <f>Solar!K8601/1000*Variables!$B$3</f>
        <v>20.075849999999999</v>
      </c>
      <c r="M8584" s="1">
        <f>IF(E8584=1, VLOOKUP(D8584, Sheet1!$E$2:$G$26, 2), Sheet1!$G$3)</f>
        <v>0.20441999999999999</v>
      </c>
      <c r="N8584" s="1">
        <f>'Electricity Rates'!$J$3</f>
        <v>0.19270000000000001</v>
      </c>
      <c r="O8584" s="145">
        <f>L8584-K8584</f>
        <v>8.4688650176024183</v>
      </c>
      <c r="P8584">
        <f t="shared" si="807"/>
        <v>2.2366660061080141</v>
      </c>
      <c r="Q8584">
        <f>IF(O8584&gt;0, IF(Q8583+O8584*Variables!$B$5&lt;Variables!$B$4, Q8583+O8584*Variables!$B$5, Variables!$B$4), IF(Q8583&gt;-O8584, Q8583+O8584/Variables!$B$5, 0))</f>
        <v>90.476132328238066</v>
      </c>
      <c r="R8584">
        <f>IF(O8584&gt;0, 0, IF(Q8583&gt;-O8584, 0, -O8584 - Q8583*Variables!$B$5))</f>
        <v>0</v>
      </c>
      <c r="S8584">
        <f t="shared" si="808"/>
        <v>0</v>
      </c>
      <c r="T8584">
        <f t="shared" si="809"/>
        <v>0</v>
      </c>
    </row>
    <row r="8585" spans="1:20" x14ac:dyDescent="0.3">
      <c r="A8585" s="3">
        <f t="shared" si="804"/>
        <v>43458</v>
      </c>
      <c r="B8585">
        <v>12</v>
      </c>
      <c r="C8585">
        <v>24</v>
      </c>
      <c r="D8585">
        <v>16</v>
      </c>
      <c r="E8585">
        <v>1</v>
      </c>
      <c r="F8585" s="1">
        <f>VLOOKUP(A8585,Weather!$A$1:$E$366, 5)</f>
        <v>3.7735849056604327E-2</v>
      </c>
      <c r="G8585" s="1">
        <f>VLOOKUP(D8585, Winter!$A$1:$E$25, 2)</f>
        <v>1039.2953507679499</v>
      </c>
      <c r="H8585" s="1">
        <f>VLOOKUP(D8585, Winter!$A$1:$E$25, 3)</f>
        <v>558.82352941176396</v>
      </c>
      <c r="I8585" s="1">
        <f>VLOOKUP(D8585, Winter!$A$1:$E$25, 5)</f>
        <v>252.336448598131</v>
      </c>
      <c r="J8585" s="1">
        <f t="shared" si="805"/>
        <v>576.95454153841274</v>
      </c>
      <c r="K8585" s="47">
        <f t="shared" si="806"/>
        <v>10.793679335835456</v>
      </c>
      <c r="L8585" s="48">
        <f>Solar!K8602/1000*Variables!$B$3</f>
        <v>11.019600000000001</v>
      </c>
      <c r="M8585" s="1">
        <f>IF(E8585=1, VLOOKUP(D8585, Sheet1!$E$2:$G$26, 2), Sheet1!$G$3)</f>
        <v>0.20441999999999999</v>
      </c>
      <c r="N8585" s="1">
        <f>'Electricity Rates'!$J$3</f>
        <v>0.19270000000000001</v>
      </c>
      <c r="O8585" s="145">
        <f>L8585-K8585</f>
        <v>0.22592066416454415</v>
      </c>
      <c r="P8585">
        <f t="shared" si="807"/>
        <v>2.0799420080154927</v>
      </c>
      <c r="Q8585">
        <f>IF(O8585&gt;0, IF(Q8584+O8585*Variables!$B$5&lt;Variables!$B$4, Q8584+O8585*Variables!$B$5, Variables!$B$4), IF(Q8584&gt;-O8585, Q8584+O8585/Variables!$B$5, 0))</f>
        <v>90.688497752552735</v>
      </c>
      <c r="R8585">
        <f>IF(O8585&gt;0, 0, IF(Q8584&gt;-O8585, 0, -O8585 - Q8584*Variables!$B$5))</f>
        <v>0</v>
      </c>
      <c r="S8585">
        <f t="shared" si="808"/>
        <v>0</v>
      </c>
      <c r="T8585">
        <f t="shared" si="809"/>
        <v>0</v>
      </c>
    </row>
    <row r="8586" spans="1:20" x14ac:dyDescent="0.3">
      <c r="A8586" s="3">
        <f t="shared" si="804"/>
        <v>43458</v>
      </c>
      <c r="B8586">
        <v>12</v>
      </c>
      <c r="C8586">
        <v>24</v>
      </c>
      <c r="D8586">
        <v>17</v>
      </c>
      <c r="E8586">
        <v>1</v>
      </c>
      <c r="F8586" s="1">
        <f>VLOOKUP(A8586,Weather!$A$1:$E$366, 5)</f>
        <v>3.7735849056604327E-2</v>
      </c>
      <c r="G8586" s="1">
        <f>VLOOKUP(D8586, Winter!$A$1:$E$25, 2)</f>
        <v>889.47696139476898</v>
      </c>
      <c r="H8586" s="1">
        <f>VLOOKUP(D8586, Winter!$A$1:$E$25, 3)</f>
        <v>506.24728802056097</v>
      </c>
      <c r="I8586" s="1">
        <f>VLOOKUP(D8586, Winter!$A$1:$E$25, 5)</f>
        <v>228.971962616822</v>
      </c>
      <c r="J8586" s="1">
        <f t="shared" si="805"/>
        <v>520.70878512902186</v>
      </c>
      <c r="K8586" s="47">
        <f t="shared" si="806"/>
        <v>9.7414323822614612</v>
      </c>
      <c r="L8586" s="48">
        <f>Solar!K8603/1000*Variables!$B$3</f>
        <v>2.6587499999999999</v>
      </c>
      <c r="M8586" s="1">
        <f>IF(E8586=1, VLOOKUP(D8586, Sheet1!$E$2:$G$26, 2), Sheet1!$G$3)</f>
        <v>0.20441999999999999</v>
      </c>
      <c r="N8586" s="1">
        <f>'Electricity Rates'!$J$3</f>
        <v>0.19270000000000001</v>
      </c>
      <c r="O8586" s="145">
        <f>L8586-K8586</f>
        <v>-7.0826823822614617</v>
      </c>
      <c r="P8586">
        <f t="shared" si="807"/>
        <v>1.8771740200617837</v>
      </c>
      <c r="Q8586">
        <f>IF(O8586&gt;0, IF(Q8585+O8586*Variables!$B$5&lt;Variables!$B$4, Q8585+O8586*Variables!$B$5, Variables!$B$4), IF(Q8585&gt;-O8586, Q8585+O8586/Variables!$B$5, 0))</f>
        <v>83.153729260785227</v>
      </c>
      <c r="R8586">
        <f>IF(O8586&gt;0, 0, IF(Q8585&gt;-O8586, 0, -O8586 - Q8585*Variables!$B$5))</f>
        <v>0</v>
      </c>
      <c r="S8586">
        <f t="shared" si="808"/>
        <v>0</v>
      </c>
      <c r="T8586">
        <f t="shared" si="809"/>
        <v>0</v>
      </c>
    </row>
    <row r="8587" spans="1:20" x14ac:dyDescent="0.3">
      <c r="A8587" s="3">
        <f t="shared" si="804"/>
        <v>43458</v>
      </c>
      <c r="B8587">
        <v>12</v>
      </c>
      <c r="C8587">
        <v>24</v>
      </c>
      <c r="D8587">
        <v>18</v>
      </c>
      <c r="E8587">
        <v>1</v>
      </c>
      <c r="F8587" s="1">
        <f>VLOOKUP(A8587,Weather!$A$1:$E$366, 5)</f>
        <v>3.7735849056604327E-2</v>
      </c>
      <c r="G8587" s="1">
        <f>VLOOKUP(D8587, Winter!$A$1:$E$25, 2)</f>
        <v>689.67932752179297</v>
      </c>
      <c r="H8587" s="1">
        <f>VLOOKUP(D8587, Winter!$A$1:$E$25, 3)</f>
        <v>477.48083534529701</v>
      </c>
      <c r="I8587" s="1">
        <f>VLOOKUP(D8587, Winter!$A$1:$E$25, 5)</f>
        <v>257.009345794392</v>
      </c>
      <c r="J8587" s="1">
        <f t="shared" si="805"/>
        <v>485.48832561610828</v>
      </c>
      <c r="K8587" s="47">
        <f t="shared" si="806"/>
        <v>9.0825271849308429</v>
      </c>
      <c r="L8587" s="48">
        <f>Solar!K8604/1000*Variables!$B$3</f>
        <v>0</v>
      </c>
      <c r="M8587" s="1">
        <f>IF(E8587=1, VLOOKUP(D8587, Sheet1!$E$2:$G$26, 2), Sheet1!$G$3)</f>
        <v>0.20441999999999999</v>
      </c>
      <c r="N8587" s="1">
        <f>'Electricity Rates'!$J$3</f>
        <v>0.19270000000000001</v>
      </c>
      <c r="O8587" s="145">
        <f>L8587-K8587</f>
        <v>-9.0825271849308429</v>
      </c>
      <c r="P8587">
        <f t="shared" si="807"/>
        <v>1.7502029885361736</v>
      </c>
      <c r="Q8587">
        <f>IF(O8587&gt;0, IF(Q8586+O8587*Variables!$B$5&lt;Variables!$B$4, Q8586+O8587*Variables!$B$5, Variables!$B$4), IF(Q8586&gt;-O8587, Q8586+O8587/Variables!$B$5, 0))</f>
        <v>73.491466298092845</v>
      </c>
      <c r="R8587">
        <f>IF(O8587&gt;0, 0, IF(Q8586&gt;-O8587, 0, -O8587 - Q8586*Variables!$B$5))</f>
        <v>0</v>
      </c>
      <c r="S8587">
        <f t="shared" si="808"/>
        <v>0</v>
      </c>
      <c r="T8587">
        <f t="shared" si="809"/>
        <v>0</v>
      </c>
    </row>
    <row r="8588" spans="1:20" x14ac:dyDescent="0.3">
      <c r="A8588" s="3">
        <f t="shared" si="804"/>
        <v>43458</v>
      </c>
      <c r="B8588">
        <v>12</v>
      </c>
      <c r="C8588">
        <v>24</v>
      </c>
      <c r="D8588">
        <v>19</v>
      </c>
      <c r="E8588">
        <v>1</v>
      </c>
      <c r="F8588" s="1">
        <f>VLOOKUP(A8588,Weather!$A$1:$E$366, 5)</f>
        <v>3.7735849056604327E-2</v>
      </c>
      <c r="G8588" s="1">
        <f>VLOOKUP(D8588, Winter!$A$1:$E$25, 2)</f>
        <v>503.50249066002402</v>
      </c>
      <c r="H8588" s="1">
        <f>VLOOKUP(D8588, Winter!$A$1:$E$25, 3)</f>
        <v>367.75553800108997</v>
      </c>
      <c r="I8588" s="1">
        <f>VLOOKUP(D8588, Winter!$A$1:$E$25, 5)</f>
        <v>266.355140186916</v>
      </c>
      <c r="J8588" s="1">
        <f t="shared" si="805"/>
        <v>372.87806451652153</v>
      </c>
      <c r="K8588" s="47">
        <f t="shared" si="806"/>
        <v>6.9758117321108548</v>
      </c>
      <c r="L8588" s="48">
        <f>Solar!K8605/1000*Variables!$B$3</f>
        <v>0</v>
      </c>
      <c r="M8588" s="1">
        <f>IF(E8588=1, VLOOKUP(D8588, Sheet1!$E$2:$G$26, 2), Sheet1!$G$3)</f>
        <v>0.20441999999999999</v>
      </c>
      <c r="N8588" s="1">
        <f>'Electricity Rates'!$J$3</f>
        <v>0.19270000000000001</v>
      </c>
      <c r="O8588" s="145">
        <f>L8588-K8588</f>
        <v>-6.9758117321108548</v>
      </c>
      <c r="P8588">
        <f t="shared" si="807"/>
        <v>1.3442389207777619</v>
      </c>
      <c r="Q8588">
        <f>IF(O8588&gt;0, IF(Q8587+O8588*Variables!$B$5&lt;Variables!$B$4, Q8587+O8588*Variables!$B$5, Variables!$B$4), IF(Q8587&gt;-O8588, Q8587+O8588/Variables!$B$5, 0))</f>
        <v>66.070389987336611</v>
      </c>
      <c r="R8588">
        <f>IF(O8588&gt;0, 0, IF(Q8587&gt;-O8588, 0, -O8588 - Q8587*Variables!$B$5))</f>
        <v>0</v>
      </c>
      <c r="S8588">
        <f t="shared" si="808"/>
        <v>0</v>
      </c>
      <c r="T8588">
        <f t="shared" si="809"/>
        <v>0</v>
      </c>
    </row>
    <row r="8589" spans="1:20" x14ac:dyDescent="0.3">
      <c r="A8589" s="3">
        <f t="shared" si="804"/>
        <v>43458</v>
      </c>
      <c r="B8589">
        <v>12</v>
      </c>
      <c r="C8589">
        <v>24</v>
      </c>
      <c r="D8589">
        <v>20</v>
      </c>
      <c r="E8589">
        <v>1</v>
      </c>
      <c r="F8589" s="1">
        <f>VLOOKUP(A8589,Weather!$A$1:$E$366, 5)</f>
        <v>3.7735849056604327E-2</v>
      </c>
      <c r="G8589" s="1">
        <f>VLOOKUP(D8589, Winter!$A$1:$E$25, 2)</f>
        <v>385.507471980074</v>
      </c>
      <c r="H8589" s="1">
        <f>VLOOKUP(D8589, Winter!$A$1:$E$25, 3)</f>
        <v>329.45960680470398</v>
      </c>
      <c r="I8589" s="1">
        <f>VLOOKUP(D8589, Winter!$A$1:$E$25, 5)</f>
        <v>275.70093457943898</v>
      </c>
      <c r="J8589" s="1">
        <f t="shared" si="805"/>
        <v>331.57462058490665</v>
      </c>
      <c r="K8589" s="47">
        <f t="shared" si="806"/>
        <v>6.2031059170655842</v>
      </c>
      <c r="L8589" s="48">
        <f>Solar!K8606/1000*Variables!$B$3</f>
        <v>0</v>
      </c>
      <c r="M8589" s="1">
        <f>IF(E8589=1, VLOOKUP(D8589, Sheet1!$E$2:$G$26, 2), Sheet1!$G$3)</f>
        <v>0.20441999999999999</v>
      </c>
      <c r="N8589" s="1">
        <f>'Electricity Rates'!$J$3</f>
        <v>0.19270000000000001</v>
      </c>
      <c r="O8589" s="145">
        <f>L8589-K8589</f>
        <v>-6.2031059170655842</v>
      </c>
      <c r="P8589">
        <f t="shared" si="807"/>
        <v>1.1953385102185381</v>
      </c>
      <c r="Q8589">
        <f>IF(O8589&gt;0, IF(Q8588+O8589*Variables!$B$5&lt;Variables!$B$4, Q8588+O8589*Variables!$B$5, Variables!$B$4), IF(Q8588&gt;-O8589, Q8588+O8589/Variables!$B$5, 0))</f>
        <v>59.471341139394497</v>
      </c>
      <c r="R8589">
        <f>IF(O8589&gt;0, 0, IF(Q8588&gt;-O8589, 0, -O8589 - Q8588*Variables!$B$5))</f>
        <v>0</v>
      </c>
      <c r="S8589">
        <f t="shared" si="808"/>
        <v>0</v>
      </c>
      <c r="T8589">
        <f t="shared" si="809"/>
        <v>0</v>
      </c>
    </row>
    <row r="8590" spans="1:20" x14ac:dyDescent="0.3">
      <c r="A8590" s="3">
        <f t="shared" si="804"/>
        <v>43458</v>
      </c>
      <c r="B8590">
        <v>12</v>
      </c>
      <c r="C8590">
        <v>24</v>
      </c>
      <c r="D8590">
        <v>21</v>
      </c>
      <c r="E8590">
        <v>1</v>
      </c>
      <c r="F8590" s="1">
        <f>VLOOKUP(A8590,Weather!$A$1:$E$366, 5)</f>
        <v>3.7735849056604327E-2</v>
      </c>
      <c r="G8590" s="1">
        <f>VLOOKUP(D8590, Winter!$A$1:$E$25, 2)</f>
        <v>340.23972602739599</v>
      </c>
      <c r="H8590" s="1">
        <f>VLOOKUP(D8590, Winter!$A$1:$E$25, 3)</f>
        <v>286.390591795636</v>
      </c>
      <c r="I8590" s="1">
        <f>VLOOKUP(D8590, Winter!$A$1:$E$25, 5)</f>
        <v>289.71962616822401</v>
      </c>
      <c r="J8590" s="1">
        <f t="shared" si="805"/>
        <v>288.42263459683454</v>
      </c>
      <c r="K8590" s="47">
        <f t="shared" si="806"/>
        <v>5.395817533100753</v>
      </c>
      <c r="L8590" s="48">
        <f>Solar!K8607/1000*Variables!$B$3</f>
        <v>0</v>
      </c>
      <c r="M8590" s="1">
        <f>IF(E8590=1, VLOOKUP(D8590, Sheet1!$E$2:$G$26, 2), Sheet1!$G$3)</f>
        <v>0.20441999999999999</v>
      </c>
      <c r="N8590" s="1">
        <f>'Electricity Rates'!$J$3</f>
        <v>0.19270000000000001</v>
      </c>
      <c r="O8590" s="145">
        <f>L8590-K8590</f>
        <v>-5.395817533100753</v>
      </c>
      <c r="P8590">
        <f t="shared" si="807"/>
        <v>1.0397740386285153</v>
      </c>
      <c r="Q8590">
        <f>IF(O8590&gt;0, IF(Q8589+O8590*Variables!$B$5&lt;Variables!$B$4, Q8589+O8590*Variables!$B$5, Variables!$B$4), IF(Q8589&gt;-O8590, Q8589+O8590/Variables!$B$5, 0))</f>
        <v>53.731109721202202</v>
      </c>
      <c r="R8590">
        <f>IF(O8590&gt;0, 0, IF(Q8589&gt;-O8590, 0, -O8590 - Q8589*Variables!$B$5))</f>
        <v>0</v>
      </c>
      <c r="S8590">
        <f t="shared" si="808"/>
        <v>0</v>
      </c>
      <c r="T8590">
        <f t="shared" si="809"/>
        <v>0</v>
      </c>
    </row>
    <row r="8591" spans="1:20" x14ac:dyDescent="0.3">
      <c r="A8591" s="3">
        <f t="shared" si="804"/>
        <v>43458</v>
      </c>
      <c r="B8591">
        <v>12</v>
      </c>
      <c r="C8591">
        <v>24</v>
      </c>
      <c r="D8591">
        <v>22</v>
      </c>
      <c r="E8591">
        <v>1</v>
      </c>
      <c r="F8591" s="1">
        <f>VLOOKUP(A8591,Weather!$A$1:$E$366, 5)</f>
        <v>3.7735849056604327E-2</v>
      </c>
      <c r="G8591" s="1">
        <f>VLOOKUP(D8591, Winter!$A$1:$E$25, 2)</f>
        <v>300</v>
      </c>
      <c r="H8591" s="1">
        <f>VLOOKUP(D8591, Winter!$A$1:$E$25, 3)</f>
        <v>271.915575384683</v>
      </c>
      <c r="I8591" s="1">
        <f>VLOOKUP(D8591, Winter!$A$1:$E$25, 5)</f>
        <v>285.04672897196201</v>
      </c>
      <c r="J8591" s="1">
        <f t="shared" si="805"/>
        <v>272.97536499280818</v>
      </c>
      <c r="K8591" s="47">
        <f t="shared" si="806"/>
        <v>5.106829644600082</v>
      </c>
      <c r="L8591" s="48">
        <f>Solar!K8608/1000*Variables!$B$3</f>
        <v>0</v>
      </c>
      <c r="M8591" s="1">
        <f>IF(E8591=1, VLOOKUP(D8591, Sheet1!$E$2:$G$26, 2), Sheet1!$G$3)</f>
        <v>0.18618000000000001</v>
      </c>
      <c r="N8591" s="1">
        <f>'Electricity Rates'!$J$3</f>
        <v>0.19270000000000001</v>
      </c>
      <c r="O8591" s="145">
        <f>L8591-K8591</f>
        <v>-5.106829644600082</v>
      </c>
      <c r="P8591">
        <f t="shared" si="807"/>
        <v>0.98408607251443592</v>
      </c>
      <c r="Q8591">
        <f>IF(O8591&gt;0, IF(Q8590+O8591*Variables!$B$5&lt;Variables!$B$4, Q8590+O8591*Variables!$B$5, Variables!$B$4), IF(Q8590&gt;-O8591, Q8590+O8591/Variables!$B$5, 0))</f>
        <v>48.298312226946791</v>
      </c>
      <c r="R8591">
        <f>IF(O8591&gt;0, 0, IF(Q8590&gt;-O8591, 0, -O8591 - Q8590*Variables!$B$5))</f>
        <v>0</v>
      </c>
      <c r="S8591">
        <f t="shared" si="808"/>
        <v>0</v>
      </c>
      <c r="T8591">
        <f t="shared" si="809"/>
        <v>0</v>
      </c>
    </row>
    <row r="8592" spans="1:20" x14ac:dyDescent="0.3">
      <c r="A8592" s="3">
        <f t="shared" si="804"/>
        <v>43458</v>
      </c>
      <c r="B8592">
        <v>12</v>
      </c>
      <c r="C8592">
        <v>24</v>
      </c>
      <c r="D8592">
        <v>23</v>
      </c>
      <c r="E8592">
        <v>1</v>
      </c>
      <c r="F8592" s="1">
        <f>VLOOKUP(A8592,Weather!$A$1:$E$366, 5)</f>
        <v>3.7735849056604327E-2</v>
      </c>
      <c r="G8592" s="1">
        <f>VLOOKUP(D8592, Winter!$A$1:$E$25, 2)</f>
        <v>290.90909090909099</v>
      </c>
      <c r="H8592" s="1">
        <f>VLOOKUP(D8592, Winter!$A$1:$E$25, 3)</f>
        <v>266.95334839061297</v>
      </c>
      <c r="I8592" s="1">
        <f>VLOOKUP(D8592, Winter!$A$1:$E$25, 5)</f>
        <v>285.04672897196201</v>
      </c>
      <c r="J8592" s="1">
        <f t="shared" si="805"/>
        <v>267.85733867432913</v>
      </c>
      <c r="K8592" s="47">
        <f t="shared" si="806"/>
        <v>5.0110814860593251</v>
      </c>
      <c r="L8592" s="48">
        <f>Solar!K8609/1000*Variables!$B$3</f>
        <v>0</v>
      </c>
      <c r="M8592" s="1">
        <f>IF(E8592=1, VLOOKUP(D8592, Sheet1!$E$2:$G$26, 2), Sheet1!$G$3)</f>
        <v>0.18618000000000001</v>
      </c>
      <c r="N8592" s="1">
        <f>'Electricity Rates'!$J$3</f>
        <v>0.19270000000000001</v>
      </c>
      <c r="O8592" s="145">
        <f>L8592-K8592</f>
        <v>-5.0110814860593251</v>
      </c>
      <c r="P8592">
        <f t="shared" si="807"/>
        <v>0.96563540236363199</v>
      </c>
      <c r="Q8592">
        <f>IF(O8592&gt;0, IF(Q8591+O8592*Variables!$B$5&lt;Variables!$B$4, Q8591+O8592*Variables!$B$5, Variables!$B$4), IF(Q8591&gt;-O8592, Q8591+O8592/Variables!$B$5, 0))</f>
        <v>42.967374475819852</v>
      </c>
      <c r="R8592">
        <f>IF(O8592&gt;0, 0, IF(Q8591&gt;-O8592, 0, -O8592 - Q8591*Variables!$B$5))</f>
        <v>0</v>
      </c>
      <c r="S8592">
        <f t="shared" si="808"/>
        <v>0</v>
      </c>
      <c r="T8592">
        <f t="shared" si="809"/>
        <v>0</v>
      </c>
    </row>
    <row r="8593" spans="1:20" x14ac:dyDescent="0.3">
      <c r="A8593" s="3">
        <f t="shared" si="804"/>
        <v>43458</v>
      </c>
      <c r="B8593">
        <v>12</v>
      </c>
      <c r="C8593">
        <v>24</v>
      </c>
      <c r="D8593">
        <v>24</v>
      </c>
      <c r="E8593">
        <v>1</v>
      </c>
      <c r="F8593" s="1">
        <f>VLOOKUP(A8593,Weather!$A$1:$E$366, 5)</f>
        <v>3.7735849056604327E-2</v>
      </c>
      <c r="G8593" s="1">
        <f>VLOOKUP(D8593, Winter!$A$1:$E$25, 2)</f>
        <v>272.72727272727298</v>
      </c>
      <c r="H8593" s="1">
        <f>VLOOKUP(D8593, Winter!$A$1:$E$25, 3)</f>
        <v>266.74195307023803</v>
      </c>
      <c r="I8593" s="1">
        <f>VLOOKUP(D8593, Winter!$A$1:$E$25, 5)</f>
        <v>285.04672897196201</v>
      </c>
      <c r="J8593" s="1">
        <f t="shared" si="805"/>
        <v>266.96781418937144</v>
      </c>
      <c r="K8593" s="47">
        <f t="shared" si="806"/>
        <v>4.9944402407605075</v>
      </c>
      <c r="L8593" s="48">
        <f>Solar!K8610/1000*Variables!$B$3</f>
        <v>0</v>
      </c>
      <c r="M8593" s="1">
        <f>IF(E8593=1, VLOOKUP(D8593, Sheet1!$E$2:$G$26, 2), Sheet1!$G$3)</f>
        <v>0.18618000000000001</v>
      </c>
      <c r="N8593" s="1">
        <f>'Electricity Rates'!$J$3</f>
        <v>0.19270000000000001</v>
      </c>
      <c r="O8593" s="145">
        <f>L8593-K8593</f>
        <v>-4.9944402407605075</v>
      </c>
      <c r="P8593">
        <f t="shared" si="807"/>
        <v>0.96242863439454984</v>
      </c>
      <c r="Q8593">
        <f>IF(O8593&gt;0, IF(Q8592+O8593*Variables!$B$5&lt;Variables!$B$4, Q8592+O8593*Variables!$B$5, Variables!$B$4), IF(Q8592&gt;-O8593, Q8592+O8593/Variables!$B$5, 0))</f>
        <v>37.654140177138459</v>
      </c>
      <c r="R8593">
        <f>IF(O8593&gt;0, 0, IF(Q8592&gt;-O8593, 0, -O8593 - Q8592*Variables!$B$5))</f>
        <v>0</v>
      </c>
      <c r="S8593">
        <f t="shared" si="808"/>
        <v>0</v>
      </c>
      <c r="T8593">
        <f t="shared" si="809"/>
        <v>0</v>
      </c>
    </row>
    <row r="8594" spans="1:20" x14ac:dyDescent="0.3">
      <c r="A8594" s="3">
        <f t="shared" si="804"/>
        <v>43459</v>
      </c>
      <c r="B8594">
        <v>12</v>
      </c>
      <c r="C8594">
        <v>25</v>
      </c>
      <c r="D8594">
        <v>1</v>
      </c>
      <c r="E8594">
        <v>0</v>
      </c>
      <c r="F8594" s="1">
        <f>VLOOKUP(A8594,Weather!$A$1:$E$366, 5)</f>
        <v>3.7735849056604327E-2</v>
      </c>
      <c r="G8594" s="1">
        <f>VLOOKUP(D8594, Winter!$A$1:$E$25, 2)</f>
        <v>281.81818181818198</v>
      </c>
      <c r="H8594" s="1">
        <f>VLOOKUP(D8594, Winter!$A$1:$E$25, 3)</f>
        <v>257.04002047196798</v>
      </c>
      <c r="I8594" s="1">
        <f>VLOOKUP(D8594, Winter!$A$1:$E$25, 5)</f>
        <v>266.355140186916</v>
      </c>
      <c r="J8594" s="1">
        <f t="shared" si="805"/>
        <v>266.355140186916</v>
      </c>
      <c r="K8594" s="47">
        <f t="shared" si="806"/>
        <v>4.9829783208971614</v>
      </c>
      <c r="L8594" s="48">
        <f>Solar!K8611/1000*Variables!$B$3</f>
        <v>0</v>
      </c>
      <c r="M8594" s="1">
        <f>IF(E8594=1, VLOOKUP(D8594, Sheet1!$E$2:$G$26, 2), Sheet1!$G$3)</f>
        <v>0.18618000000000001</v>
      </c>
      <c r="N8594" s="1">
        <f>'Electricity Rates'!$J$3</f>
        <v>0.19270000000000001</v>
      </c>
      <c r="O8594" s="145">
        <f>L8594-K8594</f>
        <v>-4.9829783208971614</v>
      </c>
      <c r="P8594">
        <f t="shared" si="807"/>
        <v>0.96021992243688303</v>
      </c>
      <c r="Q8594">
        <f>IF(O8594&gt;0, IF(Q8593+O8594*Variables!$B$5&lt;Variables!$B$4, Q8593+O8594*Variables!$B$5, Variables!$B$4), IF(Q8593&gt;-O8594, Q8593+O8594/Variables!$B$5, 0))</f>
        <v>32.353099410226584</v>
      </c>
      <c r="R8594">
        <f>IF(O8594&gt;0, 0, IF(Q8593&gt;-O8594, 0, -O8594 - Q8593*Variables!$B$5))</f>
        <v>0</v>
      </c>
      <c r="S8594">
        <f t="shared" si="808"/>
        <v>0</v>
      </c>
      <c r="T8594">
        <f t="shared" si="809"/>
        <v>0</v>
      </c>
    </row>
    <row r="8595" spans="1:20" x14ac:dyDescent="0.3">
      <c r="A8595" s="3">
        <f t="shared" si="804"/>
        <v>43459</v>
      </c>
      <c r="B8595">
        <v>12</v>
      </c>
      <c r="C8595">
        <v>25</v>
      </c>
      <c r="D8595">
        <v>2</v>
      </c>
      <c r="E8595">
        <v>0</v>
      </c>
      <c r="F8595" s="1">
        <f>VLOOKUP(A8595,Weather!$A$1:$E$366, 5)</f>
        <v>3.7735849056604327E-2</v>
      </c>
      <c r="G8595" s="1">
        <f>VLOOKUP(D8595, Winter!$A$1:$E$25, 2)</f>
        <v>282.10356994603501</v>
      </c>
      <c r="H8595" s="1">
        <f>VLOOKUP(D8595, Winter!$A$1:$E$25, 3)</f>
        <v>280.66066600651902</v>
      </c>
      <c r="I8595" s="1">
        <f>VLOOKUP(D8595, Winter!$A$1:$E$25, 5)</f>
        <v>285.04672897196201</v>
      </c>
      <c r="J8595" s="1">
        <f t="shared" si="805"/>
        <v>285.04672897196201</v>
      </c>
      <c r="K8595" s="47">
        <f t="shared" si="806"/>
        <v>5.3326610100829139</v>
      </c>
      <c r="L8595" s="48">
        <f>Solar!K8612/1000*Variables!$B$3</f>
        <v>0</v>
      </c>
      <c r="M8595" s="1">
        <f>IF(E8595=1, VLOOKUP(D8595, Sheet1!$E$2:$G$26, 2), Sheet1!$G$3)</f>
        <v>0.18618000000000001</v>
      </c>
      <c r="N8595" s="1">
        <f>'Electricity Rates'!$J$3</f>
        <v>0.19270000000000001</v>
      </c>
      <c r="O8595" s="145">
        <f>L8595-K8595</f>
        <v>-5.3326610100829139</v>
      </c>
      <c r="P8595">
        <f t="shared" si="807"/>
        <v>1.0276037766429775</v>
      </c>
      <c r="Q8595">
        <f>IF(O8595&gt;0, IF(Q8594+O8595*Variables!$B$5&lt;Variables!$B$4, Q8594+O8595*Variables!$B$5, Variables!$B$4), IF(Q8594&gt;-O8595, Q8594+O8595/Variables!$B$5, 0))</f>
        <v>26.680055782478803</v>
      </c>
      <c r="R8595">
        <f>IF(O8595&gt;0, 0, IF(Q8594&gt;-O8595, 0, -O8595 - Q8594*Variables!$B$5))</f>
        <v>0</v>
      </c>
      <c r="S8595">
        <f t="shared" si="808"/>
        <v>0</v>
      </c>
      <c r="T8595">
        <f t="shared" si="809"/>
        <v>0</v>
      </c>
    </row>
    <row r="8596" spans="1:20" x14ac:dyDescent="0.3">
      <c r="A8596" s="3">
        <f t="shared" si="804"/>
        <v>43459</v>
      </c>
      <c r="B8596">
        <v>12</v>
      </c>
      <c r="C8596">
        <v>25</v>
      </c>
      <c r="D8596">
        <v>3</v>
      </c>
      <c r="E8596">
        <v>0</v>
      </c>
      <c r="F8596" s="1">
        <f>VLOOKUP(A8596,Weather!$A$1:$E$366, 5)</f>
        <v>3.7735849056604327E-2</v>
      </c>
      <c r="G8596" s="1">
        <f>VLOOKUP(D8596, Winter!$A$1:$E$25, 2)</f>
        <v>282.300747198007</v>
      </c>
      <c r="H8596" s="1">
        <f>VLOOKUP(D8596, Winter!$A$1:$E$25, 3)</f>
        <v>272.72727272727298</v>
      </c>
      <c r="I8596" s="1">
        <f>VLOOKUP(D8596, Winter!$A$1:$E$25, 5)</f>
        <v>271.02803738317698</v>
      </c>
      <c r="J8596" s="1">
        <f t="shared" si="805"/>
        <v>271.02803738317698</v>
      </c>
      <c r="K8596" s="47">
        <f t="shared" si="806"/>
        <v>5.0703989931935904</v>
      </c>
      <c r="L8596" s="48">
        <f>Solar!K8613/1000*Variables!$B$3</f>
        <v>0</v>
      </c>
      <c r="M8596" s="1">
        <f>IF(E8596=1, VLOOKUP(D8596, Sheet1!$E$2:$G$26, 2), Sheet1!$G$3)</f>
        <v>0.18618000000000001</v>
      </c>
      <c r="N8596" s="1">
        <f>'Electricity Rates'!$J$3</f>
        <v>0.19270000000000001</v>
      </c>
      <c r="O8596" s="145">
        <f>L8596-K8596</f>
        <v>-5.0703989931935904</v>
      </c>
      <c r="P8596">
        <f t="shared" si="807"/>
        <v>0.97706588598840494</v>
      </c>
      <c r="Q8596">
        <f>IF(O8596&gt;0, IF(Q8595+O8596*Variables!$B$5&lt;Variables!$B$4, Q8595+O8596*Variables!$B$5, Variables!$B$4), IF(Q8595&gt;-O8596, Q8595+O8596/Variables!$B$5, 0))</f>
        <v>21.286014300357962</v>
      </c>
      <c r="R8596">
        <f>IF(O8596&gt;0, 0, IF(Q8595&gt;-O8596, 0, -O8596 - Q8595*Variables!$B$5))</f>
        <v>0</v>
      </c>
      <c r="S8596">
        <f t="shared" si="808"/>
        <v>0</v>
      </c>
      <c r="T8596">
        <f t="shared" si="809"/>
        <v>0</v>
      </c>
    </row>
    <row r="8597" spans="1:20" x14ac:dyDescent="0.3">
      <c r="A8597" s="3">
        <f t="shared" si="804"/>
        <v>43459</v>
      </c>
      <c r="B8597">
        <v>12</v>
      </c>
      <c r="C8597">
        <v>25</v>
      </c>
      <c r="D8597">
        <v>4</v>
      </c>
      <c r="E8597">
        <v>0</v>
      </c>
      <c r="F8597" s="1">
        <f>VLOOKUP(A8597,Weather!$A$1:$E$366, 5)</f>
        <v>3.7735849056604327E-2</v>
      </c>
      <c r="G8597" s="1">
        <f>VLOOKUP(D8597, Winter!$A$1:$E$25, 2)</f>
        <v>308.82074789439099</v>
      </c>
      <c r="H8597" s="1">
        <f>VLOOKUP(D8597, Winter!$A$1:$E$25, 3)</f>
        <v>281.81818181818198</v>
      </c>
      <c r="I8597" s="1">
        <f>VLOOKUP(D8597, Winter!$A$1:$E$25, 5)</f>
        <v>285.04672897196201</v>
      </c>
      <c r="J8597" s="1">
        <f t="shared" si="805"/>
        <v>285.04672897196201</v>
      </c>
      <c r="K8597" s="47">
        <f t="shared" si="806"/>
        <v>5.3326610100829139</v>
      </c>
      <c r="L8597" s="48">
        <f>Solar!K8614/1000*Variables!$B$3</f>
        <v>0</v>
      </c>
      <c r="M8597" s="1">
        <f>IF(E8597=1, VLOOKUP(D8597, Sheet1!$E$2:$G$26, 2), Sheet1!$G$3)</f>
        <v>0.18618000000000001</v>
      </c>
      <c r="N8597" s="1">
        <f>'Electricity Rates'!$J$3</f>
        <v>0.19270000000000001</v>
      </c>
      <c r="O8597" s="145">
        <f>L8597-K8597</f>
        <v>-5.3326610100829139</v>
      </c>
      <c r="P8597">
        <f t="shared" si="807"/>
        <v>1.0276037766429775</v>
      </c>
      <c r="Q8597">
        <f>IF(O8597&gt;0, IF(Q8596+O8597*Variables!$B$5&lt;Variables!$B$4, Q8596+O8597*Variables!$B$5, Variables!$B$4), IF(Q8596&gt;-O8597, Q8596+O8597/Variables!$B$5, 0))</f>
        <v>15.612970672610182</v>
      </c>
      <c r="R8597">
        <f>IF(O8597&gt;0, 0, IF(Q8596&gt;-O8597, 0, -O8597 - Q8596*Variables!$B$5))</f>
        <v>0</v>
      </c>
      <c r="S8597">
        <f t="shared" si="808"/>
        <v>0</v>
      </c>
      <c r="T8597">
        <f t="shared" si="809"/>
        <v>0</v>
      </c>
    </row>
    <row r="8598" spans="1:20" x14ac:dyDescent="0.3">
      <c r="A8598" s="3">
        <f t="shared" si="804"/>
        <v>43459</v>
      </c>
      <c r="B8598">
        <v>12</v>
      </c>
      <c r="C8598">
        <v>25</v>
      </c>
      <c r="D8598">
        <v>5</v>
      </c>
      <c r="E8598">
        <v>0</v>
      </c>
      <c r="F8598" s="1">
        <f>VLOOKUP(A8598,Weather!$A$1:$E$366, 5)</f>
        <v>3.7735849056604327E-2</v>
      </c>
      <c r="G8598" s="1">
        <f>VLOOKUP(D8598, Winter!$A$1:$E$25, 2)</f>
        <v>308.63160471300301</v>
      </c>
      <c r="H8598" s="1">
        <f>VLOOKUP(D8598, Winter!$A$1:$E$25, 3)</f>
        <v>300</v>
      </c>
      <c r="I8598" s="1">
        <f>VLOOKUP(D8598, Winter!$A$1:$E$25, 5)</f>
        <v>303.73831775700899</v>
      </c>
      <c r="J8598" s="1">
        <f t="shared" si="805"/>
        <v>303.73831775700899</v>
      </c>
      <c r="K8598" s="47">
        <f t="shared" si="806"/>
        <v>5.6823436992686851</v>
      </c>
      <c r="L8598" s="48">
        <f>Solar!K8615/1000*Variables!$B$3</f>
        <v>0</v>
      </c>
      <c r="M8598" s="1">
        <f>IF(E8598=1, VLOOKUP(D8598, Sheet1!$E$2:$G$26, 2), Sheet1!$G$3)</f>
        <v>0.18618000000000001</v>
      </c>
      <c r="N8598" s="1">
        <f>'Electricity Rates'!$J$3</f>
        <v>0.19270000000000001</v>
      </c>
      <c r="O8598" s="145">
        <f>L8598-K8598</f>
        <v>-5.6823436992686851</v>
      </c>
      <c r="P8598">
        <f t="shared" si="807"/>
        <v>1.0949876308490756</v>
      </c>
      <c r="Q8598">
        <f>IF(O8598&gt;0, IF(Q8597+O8598*Variables!$B$5&lt;Variables!$B$4, Q8597+O8598*Variables!$B$5, Variables!$B$4), IF(Q8597&gt;-O8598, Q8597+O8598/Variables!$B$5, 0))</f>
        <v>9.5679241840264737</v>
      </c>
      <c r="R8598">
        <f>IF(O8598&gt;0, 0, IF(Q8597&gt;-O8598, 0, -O8598 - Q8597*Variables!$B$5))</f>
        <v>0</v>
      </c>
      <c r="S8598">
        <f t="shared" si="808"/>
        <v>0</v>
      </c>
      <c r="T8598">
        <f t="shared" si="809"/>
        <v>0</v>
      </c>
    </row>
    <row r="8599" spans="1:20" x14ac:dyDescent="0.3">
      <c r="A8599" s="3">
        <f t="shared" si="804"/>
        <v>43459</v>
      </c>
      <c r="B8599">
        <v>12</v>
      </c>
      <c r="C8599">
        <v>25</v>
      </c>
      <c r="D8599">
        <v>6</v>
      </c>
      <c r="E8599">
        <v>0</v>
      </c>
      <c r="F8599" s="1">
        <f>VLOOKUP(A8599,Weather!$A$1:$E$366, 5)</f>
        <v>3.7735849056604327E-2</v>
      </c>
      <c r="G8599" s="1">
        <f>VLOOKUP(D8599, Winter!$A$1:$E$25, 2)</f>
        <v>331.81818181818198</v>
      </c>
      <c r="H8599" s="1">
        <f>VLOOKUP(D8599, Winter!$A$1:$E$25, 3)</f>
        <v>317.955250948497</v>
      </c>
      <c r="I8599" s="1">
        <f>VLOOKUP(D8599, Winter!$A$1:$E$25, 5)</f>
        <v>322.42990654205602</v>
      </c>
      <c r="J8599" s="1">
        <f t="shared" si="805"/>
        <v>322.42990654205602</v>
      </c>
      <c r="K8599" s="47">
        <f t="shared" si="806"/>
        <v>6.0320263884544554</v>
      </c>
      <c r="L8599" s="48">
        <f>Solar!K8616/1000*Variables!$B$3</f>
        <v>0</v>
      </c>
      <c r="M8599" s="1">
        <f>IF(E8599=1, VLOOKUP(D8599, Sheet1!$E$2:$G$26, 2), Sheet1!$G$3)</f>
        <v>0.18618000000000001</v>
      </c>
      <c r="N8599" s="1">
        <f>'Electricity Rates'!$J$3</f>
        <v>0.19270000000000001</v>
      </c>
      <c r="O8599" s="145">
        <f>L8599-K8599</f>
        <v>-6.0320263884544554</v>
      </c>
      <c r="P8599">
        <f t="shared" si="807"/>
        <v>1.1623714850551736</v>
      </c>
      <c r="Q8599">
        <f>IF(O8599&gt;0, IF(Q8598+O8599*Variables!$B$5&lt;Variables!$B$4, Q8598+O8599*Variables!$B$5, Variables!$B$4), IF(Q8598&gt;-O8599, Q8598+O8599/Variables!$B$5, 0))</f>
        <v>3.1508748346068396</v>
      </c>
      <c r="R8599">
        <f>IF(O8599&gt;0, 0, IF(Q8598&gt;-O8599, 0, -O8599 - Q8598*Variables!$B$5))</f>
        <v>0</v>
      </c>
      <c r="S8599">
        <f t="shared" si="808"/>
        <v>0</v>
      </c>
      <c r="T8599">
        <f t="shared" si="809"/>
        <v>0</v>
      </c>
    </row>
    <row r="8600" spans="1:20" x14ac:dyDescent="0.3">
      <c r="A8600" s="3">
        <f t="shared" si="804"/>
        <v>43459</v>
      </c>
      <c r="B8600">
        <v>12</v>
      </c>
      <c r="C8600">
        <v>25</v>
      </c>
      <c r="D8600">
        <v>7</v>
      </c>
      <c r="E8600">
        <v>0</v>
      </c>
      <c r="F8600" s="1">
        <f>VLOOKUP(A8600,Weather!$A$1:$E$366, 5)</f>
        <v>3.7735849056604327E-2</v>
      </c>
      <c r="G8600" s="1">
        <f>VLOOKUP(D8600, Winter!$A$1:$E$25, 2)</f>
        <v>445.45454545454498</v>
      </c>
      <c r="H8600" s="1">
        <f>VLOOKUP(D8600, Winter!$A$1:$E$25, 3)</f>
        <v>393.94630558862502</v>
      </c>
      <c r="I8600" s="1">
        <f>VLOOKUP(D8600, Winter!$A$1:$E$25, 5)</f>
        <v>313.08411214953298</v>
      </c>
      <c r="J8600" s="1">
        <f t="shared" si="805"/>
        <v>313.08411214953298</v>
      </c>
      <c r="K8600" s="47">
        <f t="shared" si="806"/>
        <v>5.8571850438615796</v>
      </c>
      <c r="L8600" s="48">
        <f>Solar!K8617/1000*Variables!$B$3</f>
        <v>0</v>
      </c>
      <c r="M8600" s="1">
        <f>IF(E8600=1, VLOOKUP(D8600, Sheet1!$E$2:$G$26, 2), Sheet1!$G$3)</f>
        <v>0.18618000000000001</v>
      </c>
      <c r="N8600" s="1">
        <f>'Electricity Rates'!$J$3</f>
        <v>0.19270000000000001</v>
      </c>
      <c r="O8600" s="145">
        <f>L8600-K8600</f>
        <v>-5.8571850438615796</v>
      </c>
      <c r="P8600">
        <f t="shared" si="807"/>
        <v>1.1286795579521265</v>
      </c>
      <c r="Q8600">
        <f>IF(O8600&gt;0, IF(Q8599+O8600*Variables!$B$5&lt;Variables!$B$4, Q8599+O8600*Variables!$B$5, Variables!$B$4), IF(Q8599&gt;-O8600, Q8599+O8600/Variables!$B$5, 0))</f>
        <v>0</v>
      </c>
      <c r="R8600">
        <f>IF(O8600&gt;0, 0, IF(Q8599&gt;-O8600, 0, -O8600 - Q8599*Variables!$B$5))</f>
        <v>2.8953626993311503</v>
      </c>
      <c r="S8600">
        <f t="shared" si="808"/>
        <v>0.53905862736147359</v>
      </c>
      <c r="T8600">
        <f t="shared" si="809"/>
        <v>0</v>
      </c>
    </row>
    <row r="8601" spans="1:20" x14ac:dyDescent="0.3">
      <c r="A8601" s="3">
        <f t="shared" si="804"/>
        <v>43459</v>
      </c>
      <c r="B8601">
        <v>12</v>
      </c>
      <c r="C8601">
        <v>25</v>
      </c>
      <c r="D8601">
        <v>8</v>
      </c>
      <c r="E8601">
        <v>0</v>
      </c>
      <c r="F8601" s="1">
        <f>VLOOKUP(A8601,Weather!$A$1:$E$366, 5)</f>
        <v>3.7735849056604327E-2</v>
      </c>
      <c r="G8601" s="1">
        <f>VLOOKUP(D8601, Winter!$A$1:$E$25, 2)</f>
        <v>654.54545454545405</v>
      </c>
      <c r="H8601" s="1">
        <f>VLOOKUP(D8601, Winter!$A$1:$E$25, 3)</f>
        <v>498.50910668787998</v>
      </c>
      <c r="I8601" s="1">
        <f>VLOOKUP(D8601, Winter!$A$1:$E$25, 5)</f>
        <v>294.39252336448601</v>
      </c>
      <c r="J8601" s="1">
        <f t="shared" si="805"/>
        <v>294.39252336448601</v>
      </c>
      <c r="K8601" s="47">
        <f t="shared" si="806"/>
        <v>5.5075023546758084</v>
      </c>
      <c r="L8601" s="48">
        <f>Solar!K8618/1000*Variables!$B$3</f>
        <v>0.78300000000000003</v>
      </c>
      <c r="M8601" s="1">
        <f>IF(E8601=1, VLOOKUP(D8601, Sheet1!$E$2:$G$26, 2), Sheet1!$G$3)</f>
        <v>0.18618000000000001</v>
      </c>
      <c r="N8601" s="1">
        <f>'Electricity Rates'!$J$3</f>
        <v>0.19270000000000001</v>
      </c>
      <c r="O8601" s="145">
        <f>L8601-K8601</f>
        <v>-4.724502354675808</v>
      </c>
      <c r="P8601">
        <f t="shared" si="807"/>
        <v>1.0612957037460284</v>
      </c>
      <c r="Q8601">
        <f>IF(O8601&gt;0, IF(Q8600+O8601*Variables!$B$5&lt;Variables!$B$4, Q8600+O8601*Variables!$B$5, Variables!$B$4), IF(Q8600&gt;-O8601, Q8600+O8601/Variables!$B$5, 0))</f>
        <v>0</v>
      </c>
      <c r="R8601">
        <f>IF(O8601&gt;0, 0, IF(Q8600&gt;-O8601, 0, -O8601 - Q8600*Variables!$B$5))</f>
        <v>4.724502354675808</v>
      </c>
      <c r="S8601">
        <f t="shared" si="808"/>
        <v>0.879607848393542</v>
      </c>
      <c r="T8601">
        <f t="shared" si="809"/>
        <v>0</v>
      </c>
    </row>
    <row r="8602" spans="1:20" x14ac:dyDescent="0.3">
      <c r="A8602" s="3">
        <f t="shared" si="804"/>
        <v>43459</v>
      </c>
      <c r="B8602">
        <v>12</v>
      </c>
      <c r="C8602">
        <v>25</v>
      </c>
      <c r="D8602">
        <v>9</v>
      </c>
      <c r="E8602">
        <v>0</v>
      </c>
      <c r="F8602" s="1">
        <f>VLOOKUP(A8602,Weather!$A$1:$E$366, 5)</f>
        <v>3.7735849056604327E-2</v>
      </c>
      <c r="G8602" s="1">
        <f>VLOOKUP(D8602, Winter!$A$1:$E$25, 2)</f>
        <v>801.59817351598099</v>
      </c>
      <c r="H8602" s="1">
        <f>VLOOKUP(D8602, Winter!$A$1:$E$25, 3)</f>
        <v>564.97068280688404</v>
      </c>
      <c r="I8602" s="1">
        <f>VLOOKUP(D8602, Winter!$A$1:$E$25, 5)</f>
        <v>313.08411214953298</v>
      </c>
      <c r="J8602" s="1">
        <f t="shared" si="805"/>
        <v>313.08411214953298</v>
      </c>
      <c r="K8602" s="47">
        <f t="shared" si="806"/>
        <v>5.8571850438615796</v>
      </c>
      <c r="L8602" s="48">
        <f>Solar!K8619/1000*Variables!$B$3</f>
        <v>6.7199499999999999</v>
      </c>
      <c r="M8602" s="1">
        <f>IF(E8602=1, VLOOKUP(D8602, Sheet1!$E$2:$G$26, 2), Sheet1!$G$3)</f>
        <v>0.18618000000000001</v>
      </c>
      <c r="N8602" s="1">
        <f>'Electricity Rates'!$J$3</f>
        <v>0.19270000000000001</v>
      </c>
      <c r="O8602" s="145">
        <f>L8602-K8602</f>
        <v>0.8627649561384203</v>
      </c>
      <c r="P8602">
        <f t="shared" si="807"/>
        <v>1.1286795579521265</v>
      </c>
      <c r="Q8602">
        <f>IF(O8602&gt;0, IF(Q8601+O8602*Variables!$B$5&lt;Variables!$B$4, Q8601+O8602*Variables!$B$5, Variables!$B$4), IF(Q8601&gt;-O8602, Q8601+O8602/Variables!$B$5, 0))</f>
        <v>0.81099905877011502</v>
      </c>
      <c r="R8602">
        <f>IF(O8602&gt;0, 0, IF(Q8601&gt;-O8602, 0, -O8602 - Q8601*Variables!$B$5))</f>
        <v>0</v>
      </c>
      <c r="S8602">
        <f t="shared" si="808"/>
        <v>0</v>
      </c>
      <c r="T8602">
        <f t="shared" si="809"/>
        <v>0</v>
      </c>
    </row>
    <row r="8603" spans="1:20" x14ac:dyDescent="0.3">
      <c r="A8603" s="3">
        <f t="shared" si="804"/>
        <v>43459</v>
      </c>
      <c r="B8603">
        <v>12</v>
      </c>
      <c r="C8603">
        <v>25</v>
      </c>
      <c r="D8603">
        <v>10</v>
      </c>
      <c r="E8603">
        <v>0</v>
      </c>
      <c r="F8603" s="1">
        <f>VLOOKUP(A8603,Weather!$A$1:$E$366, 5)</f>
        <v>3.7735849056604327E-2</v>
      </c>
      <c r="G8603" s="1">
        <f>VLOOKUP(D8603, Winter!$A$1:$E$25, 2)</f>
        <v>929.05770029057601</v>
      </c>
      <c r="H8603" s="1">
        <f>VLOOKUP(D8603, Winter!$A$1:$E$25, 3)</f>
        <v>583.82380756350199</v>
      </c>
      <c r="I8603" s="1">
        <f>VLOOKUP(D8603, Winter!$A$1:$E$25, 5)</f>
        <v>331.77570093457899</v>
      </c>
      <c r="J8603" s="1">
        <f t="shared" si="805"/>
        <v>331.77570093457899</v>
      </c>
      <c r="K8603" s="47">
        <f t="shared" si="806"/>
        <v>6.2068677330473312</v>
      </c>
      <c r="L8603" s="48">
        <f>Solar!K8620/1000*Variables!$B$3</f>
        <v>19.122600000000002</v>
      </c>
      <c r="M8603" s="1">
        <f>IF(E8603=1, VLOOKUP(D8603, Sheet1!$E$2:$G$26, 2), Sheet1!$G$3)</f>
        <v>0.18618000000000001</v>
      </c>
      <c r="N8603" s="1">
        <f>'Electricity Rates'!$J$3</f>
        <v>0.19270000000000001</v>
      </c>
      <c r="O8603" s="145">
        <f>L8603-K8603</f>
        <v>12.91573226695267</v>
      </c>
      <c r="P8603">
        <f t="shared" si="807"/>
        <v>1.1960634121582208</v>
      </c>
      <c r="Q8603">
        <f>IF(O8603&gt;0, IF(Q8602+O8603*Variables!$B$5&lt;Variables!$B$4, Q8602+O8603*Variables!$B$5, Variables!$B$4), IF(Q8602&gt;-O8603, Q8602+O8603/Variables!$B$5, 0))</f>
        <v>12.951787389705624</v>
      </c>
      <c r="R8603">
        <f>IF(O8603&gt;0, 0, IF(Q8602&gt;-O8603, 0, -O8603 - Q8602*Variables!$B$5))</f>
        <v>0</v>
      </c>
      <c r="S8603">
        <f t="shared" si="808"/>
        <v>0</v>
      </c>
      <c r="T8603">
        <f t="shared" si="809"/>
        <v>0</v>
      </c>
    </row>
    <row r="8604" spans="1:20" x14ac:dyDescent="0.3">
      <c r="A8604" s="3">
        <f t="shared" si="804"/>
        <v>43459</v>
      </c>
      <c r="B8604">
        <v>12</v>
      </c>
      <c r="C8604">
        <v>25</v>
      </c>
      <c r="D8604">
        <v>11</v>
      </c>
      <c r="E8604">
        <v>0</v>
      </c>
      <c r="F8604" s="1">
        <f>VLOOKUP(A8604,Weather!$A$1:$E$366, 5)</f>
        <v>3.7735849056604327E-2</v>
      </c>
      <c r="G8604" s="1">
        <f>VLOOKUP(D8604, Winter!$A$1:$E$25, 2)</f>
        <v>1001.98733914487</v>
      </c>
      <c r="H8604" s="1">
        <f>VLOOKUP(D8604, Winter!$A$1:$E$25, 3)</f>
        <v>602.66024321587895</v>
      </c>
      <c r="I8604" s="1">
        <f>VLOOKUP(D8604, Winter!$A$1:$E$25, 5)</f>
        <v>331.77570093457899</v>
      </c>
      <c r="J8604" s="1">
        <f t="shared" si="805"/>
        <v>331.77570093457899</v>
      </c>
      <c r="K8604" s="47">
        <f t="shared" si="806"/>
        <v>6.2068677330473312</v>
      </c>
      <c r="L8604" s="48">
        <f>Solar!K8621/1000*Variables!$B$3</f>
        <v>25.5779</v>
      </c>
      <c r="M8604" s="1">
        <f>IF(E8604=1, VLOOKUP(D8604, Sheet1!$E$2:$G$26, 2), Sheet1!$G$3)</f>
        <v>0.18618000000000001</v>
      </c>
      <c r="N8604" s="1">
        <f>'Electricity Rates'!$J$3</f>
        <v>0.19270000000000001</v>
      </c>
      <c r="O8604" s="145">
        <f>L8604-K8604</f>
        <v>19.371032266952668</v>
      </c>
      <c r="P8604">
        <f t="shared" si="807"/>
        <v>1.1960634121582208</v>
      </c>
      <c r="Q8604">
        <f>IF(O8604&gt;0, IF(Q8603+O8604*Variables!$B$5&lt;Variables!$B$4, Q8603+O8604*Variables!$B$5, Variables!$B$4), IF(Q8603&gt;-O8604, Q8603+O8604/Variables!$B$5, 0))</f>
        <v>31.16055772064113</v>
      </c>
      <c r="R8604">
        <f>IF(O8604&gt;0, 0, IF(Q8603&gt;-O8604, 0, -O8604 - Q8603*Variables!$B$5))</f>
        <v>0</v>
      </c>
      <c r="S8604">
        <f t="shared" si="808"/>
        <v>0</v>
      </c>
      <c r="T8604">
        <f t="shared" si="809"/>
        <v>0</v>
      </c>
    </row>
    <row r="8605" spans="1:20" x14ac:dyDescent="0.3">
      <c r="A8605" s="3">
        <f t="shared" si="804"/>
        <v>43459</v>
      </c>
      <c r="B8605">
        <v>12</v>
      </c>
      <c r="C8605">
        <v>25</v>
      </c>
      <c r="D8605">
        <v>12</v>
      </c>
      <c r="E8605">
        <v>0</v>
      </c>
      <c r="F8605" s="1">
        <f>VLOOKUP(A8605,Weather!$A$1:$E$366, 5)</f>
        <v>3.7735849056604327E-2</v>
      </c>
      <c r="G8605" s="1">
        <f>VLOOKUP(D8605, Winter!$A$1:$E$25, 2)</f>
        <v>1020.36633457866</v>
      </c>
      <c r="H8605" s="1">
        <f>VLOOKUP(D8605, Winter!$A$1:$E$25, 3)</f>
        <v>602.46553699974402</v>
      </c>
      <c r="I8605" s="1">
        <f>VLOOKUP(D8605, Winter!$A$1:$E$25, 5)</f>
        <v>327.10280373831802</v>
      </c>
      <c r="J8605" s="1">
        <f t="shared" si="805"/>
        <v>327.10280373831802</v>
      </c>
      <c r="K8605" s="47">
        <f t="shared" si="806"/>
        <v>6.1194470607509031</v>
      </c>
      <c r="L8605" s="48">
        <f>Solar!K8622/1000*Variables!$B$3</f>
        <v>29.232150000000001</v>
      </c>
      <c r="M8605" s="1">
        <f>IF(E8605=1, VLOOKUP(D8605, Sheet1!$E$2:$G$26, 2), Sheet1!$G$3)</f>
        <v>0.18618000000000001</v>
      </c>
      <c r="N8605" s="1">
        <f>'Electricity Rates'!$J$3</f>
        <v>0.19270000000000001</v>
      </c>
      <c r="O8605" s="145">
        <f>L8605-K8605</f>
        <v>23.112702939249097</v>
      </c>
      <c r="P8605">
        <f t="shared" si="807"/>
        <v>1.1792174486066991</v>
      </c>
      <c r="Q8605">
        <f>IF(O8605&gt;0, IF(Q8604+O8605*Variables!$B$5&lt;Variables!$B$4, Q8604+O8605*Variables!$B$5, Variables!$B$4), IF(Q8604&gt;-O8605, Q8604+O8605/Variables!$B$5, 0))</f>
        <v>52.886498483535277</v>
      </c>
      <c r="R8605">
        <f>IF(O8605&gt;0, 0, IF(Q8604&gt;-O8605, 0, -O8605 - Q8604*Variables!$B$5))</f>
        <v>0</v>
      </c>
      <c r="S8605">
        <f t="shared" si="808"/>
        <v>0</v>
      </c>
      <c r="T8605">
        <f t="shared" si="809"/>
        <v>0</v>
      </c>
    </row>
    <row r="8606" spans="1:20" x14ac:dyDescent="0.3">
      <c r="A8606" s="3">
        <f t="shared" si="804"/>
        <v>43459</v>
      </c>
      <c r="B8606">
        <v>12</v>
      </c>
      <c r="C8606">
        <v>25</v>
      </c>
      <c r="D8606">
        <v>13</v>
      </c>
      <c r="E8606">
        <v>0</v>
      </c>
      <c r="F8606" s="1">
        <f>VLOOKUP(A8606,Weather!$A$1:$E$366, 5)</f>
        <v>3.7735849056604327E-2</v>
      </c>
      <c r="G8606" s="1">
        <f>VLOOKUP(D8606, Winter!$A$1:$E$25, 2)</f>
        <v>1065.99730178497</v>
      </c>
      <c r="H8606" s="1">
        <f>VLOOKUP(D8606, Winter!$A$1:$E$25, 3)</f>
        <v>611.78362020049099</v>
      </c>
      <c r="I8606" s="1">
        <f>VLOOKUP(D8606, Winter!$A$1:$E$25, 5)</f>
        <v>322.42990654205602</v>
      </c>
      <c r="J8606" s="1">
        <f t="shared" si="805"/>
        <v>322.42990654205602</v>
      </c>
      <c r="K8606" s="47">
        <f t="shared" si="806"/>
        <v>6.0320263884544554</v>
      </c>
      <c r="L8606" s="48">
        <f>Solar!K8623/1000*Variables!$B$3</f>
        <v>29.5792</v>
      </c>
      <c r="M8606" s="1">
        <f>IF(E8606=1, VLOOKUP(D8606, Sheet1!$E$2:$G$26, 2), Sheet1!$G$3)</f>
        <v>0.18618000000000001</v>
      </c>
      <c r="N8606" s="1">
        <f>'Electricity Rates'!$J$3</f>
        <v>0.19270000000000001</v>
      </c>
      <c r="O8606" s="145">
        <f>L8606-K8606</f>
        <v>23.547173611545546</v>
      </c>
      <c r="P8606">
        <f t="shared" si="807"/>
        <v>1.1623714850551736</v>
      </c>
      <c r="Q8606">
        <f>IF(O8606&gt;0, IF(Q8605+O8606*Variables!$B$5&lt;Variables!$B$4, Q8605+O8606*Variables!$B$5, Variables!$B$4), IF(Q8605&gt;-O8606, Q8605+O8606/Variables!$B$5, 0))</f>
        <v>75.020841678388081</v>
      </c>
      <c r="R8606">
        <f>IF(O8606&gt;0, 0, IF(Q8605&gt;-O8606, 0, -O8606 - Q8605*Variables!$B$5))</f>
        <v>0</v>
      </c>
      <c r="S8606">
        <f t="shared" si="808"/>
        <v>0</v>
      </c>
      <c r="T8606">
        <f t="shared" si="809"/>
        <v>0</v>
      </c>
    </row>
    <row r="8607" spans="1:20" x14ac:dyDescent="0.3">
      <c r="A8607" s="3">
        <f t="shared" si="804"/>
        <v>43459</v>
      </c>
      <c r="B8607">
        <v>12</v>
      </c>
      <c r="C8607">
        <v>25</v>
      </c>
      <c r="D8607">
        <v>14</v>
      </c>
      <c r="E8607">
        <v>0</v>
      </c>
      <c r="F8607" s="1">
        <f>VLOOKUP(A8607,Weather!$A$1:$E$366, 5)</f>
        <v>3.7735849056604327E-2</v>
      </c>
      <c r="G8607" s="1">
        <f>VLOOKUP(D8607, Winter!$A$1:$E$25, 2)</f>
        <v>1084.3762972187601</v>
      </c>
      <c r="H8607" s="1">
        <f>VLOOKUP(D8607, Winter!$A$1:$E$25, 3)</f>
        <v>611.59447701910301</v>
      </c>
      <c r="I8607" s="1">
        <f>VLOOKUP(D8607, Winter!$A$1:$E$25, 5)</f>
        <v>303.73831775700899</v>
      </c>
      <c r="J8607" s="1">
        <f t="shared" si="805"/>
        <v>303.73831775700899</v>
      </c>
      <c r="K8607" s="47">
        <f t="shared" si="806"/>
        <v>5.6823436992686851</v>
      </c>
      <c r="L8607" s="48">
        <f>Solar!K8624/1000*Variables!$B$3</f>
        <v>27.087849999999996</v>
      </c>
      <c r="M8607" s="1">
        <f>IF(E8607=1, VLOOKUP(D8607, Sheet1!$E$2:$G$26, 2), Sheet1!$G$3)</f>
        <v>0.18618000000000001</v>
      </c>
      <c r="N8607" s="1">
        <f>'Electricity Rates'!$J$3</f>
        <v>0.19270000000000001</v>
      </c>
      <c r="O8607" s="145">
        <f>L8607-K8607</f>
        <v>21.405506300731311</v>
      </c>
      <c r="P8607">
        <f t="shared" si="807"/>
        <v>1.0949876308490756</v>
      </c>
      <c r="Q8607">
        <f>IF(O8607&gt;0, IF(Q8606+O8607*Variables!$B$5&lt;Variables!$B$4, Q8606+O8607*Variables!$B$5, Variables!$B$4), IF(Q8606&gt;-O8607, Q8606+O8607/Variables!$B$5, 0))</f>
        <v>95.142017601075509</v>
      </c>
      <c r="R8607">
        <f>IF(O8607&gt;0, 0, IF(Q8606&gt;-O8607, 0, -O8607 - Q8606*Variables!$B$5))</f>
        <v>0</v>
      </c>
      <c r="S8607">
        <f t="shared" si="808"/>
        <v>0</v>
      </c>
      <c r="T8607">
        <f t="shared" si="809"/>
        <v>0</v>
      </c>
    </row>
    <row r="8608" spans="1:20" x14ac:dyDescent="0.3">
      <c r="A8608" s="3">
        <f t="shared" si="804"/>
        <v>43459</v>
      </c>
      <c r="B8608">
        <v>12</v>
      </c>
      <c r="C8608">
        <v>25</v>
      </c>
      <c r="D8608">
        <v>15</v>
      </c>
      <c r="E8608">
        <v>0</v>
      </c>
      <c r="F8608" s="1">
        <f>VLOOKUP(A8608,Weather!$A$1:$E$366, 5)</f>
        <v>3.7735849056604327E-2</v>
      </c>
      <c r="G8608" s="1">
        <f>VLOOKUP(D8608, Winter!$A$1:$E$25, 2)</f>
        <v>1093.6540058115399</v>
      </c>
      <c r="H8608" s="1">
        <f>VLOOKUP(D8608, Winter!$A$1:$E$25, 3)</f>
        <v>601.87029228184497</v>
      </c>
      <c r="I8608" s="1">
        <f>VLOOKUP(D8608, Winter!$A$1:$E$25, 5)</f>
        <v>271.02803738317698</v>
      </c>
      <c r="J8608" s="1">
        <f t="shared" si="805"/>
        <v>271.02803738317698</v>
      </c>
      <c r="K8608" s="47">
        <f t="shared" si="806"/>
        <v>5.0703989931935904</v>
      </c>
      <c r="L8608" s="48">
        <f>Solar!K8625/1000*Variables!$B$3</f>
        <v>21.286049999999999</v>
      </c>
      <c r="M8608" s="1">
        <f>IF(E8608=1, VLOOKUP(D8608, Sheet1!$E$2:$G$26, 2), Sheet1!$G$3)</f>
        <v>0.18618000000000001</v>
      </c>
      <c r="N8608" s="1">
        <f>'Electricity Rates'!$J$3</f>
        <v>0.19270000000000001</v>
      </c>
      <c r="O8608" s="145">
        <f>L8608-K8608</f>
        <v>16.215651006806411</v>
      </c>
      <c r="P8608">
        <f t="shared" si="807"/>
        <v>0.97706588598840494</v>
      </c>
      <c r="Q8608">
        <f>IF(O8608&gt;0, IF(Q8607+O8608*Variables!$B$5&lt;Variables!$B$4, Q8607+O8608*Variables!$B$5, Variables!$B$4), IF(Q8607&gt;-O8608, Q8607+O8608/Variables!$B$5, 0))</f>
        <v>100</v>
      </c>
      <c r="R8608">
        <f>IF(O8608&gt;0, 0, IF(Q8607&gt;-O8608, 0, -O8608 - Q8607*Variables!$B$5))</f>
        <v>0</v>
      </c>
      <c r="S8608">
        <f t="shared" si="808"/>
        <v>0</v>
      </c>
      <c r="T8608">
        <f t="shared" si="809"/>
        <v>0</v>
      </c>
    </row>
    <row r="8609" spans="1:20" x14ac:dyDescent="0.3">
      <c r="A8609" s="3">
        <f t="shared" si="804"/>
        <v>43459</v>
      </c>
      <c r="B8609">
        <v>12</v>
      </c>
      <c r="C8609">
        <v>25</v>
      </c>
      <c r="D8609">
        <v>16</v>
      </c>
      <c r="E8609">
        <v>0</v>
      </c>
      <c r="F8609" s="1">
        <f>VLOOKUP(A8609,Weather!$A$1:$E$366, 5)</f>
        <v>3.7735849056604327E-2</v>
      </c>
      <c r="G8609" s="1">
        <f>VLOOKUP(D8609, Winter!$A$1:$E$25, 2)</f>
        <v>1039.2953507679499</v>
      </c>
      <c r="H8609" s="1">
        <f>VLOOKUP(D8609, Winter!$A$1:$E$25, 3)</f>
        <v>558.82352941176396</v>
      </c>
      <c r="I8609" s="1">
        <f>VLOOKUP(D8609, Winter!$A$1:$E$25, 5)</f>
        <v>252.336448598131</v>
      </c>
      <c r="J8609" s="1">
        <f t="shared" si="805"/>
        <v>252.336448598131</v>
      </c>
      <c r="K8609" s="47">
        <f t="shared" si="806"/>
        <v>4.7207163040078388</v>
      </c>
      <c r="L8609" s="48">
        <f>Solar!K8626/1000*Variables!$B$3</f>
        <v>12.907400000000003</v>
      </c>
      <c r="M8609" s="1">
        <f>IF(E8609=1, VLOOKUP(D8609, Sheet1!$E$2:$G$26, 2), Sheet1!$G$3)</f>
        <v>0.18618000000000001</v>
      </c>
      <c r="N8609" s="1">
        <f>'Electricity Rates'!$J$3</f>
        <v>0.19270000000000001</v>
      </c>
      <c r="O8609" s="145">
        <f>L8609-K8609</f>
        <v>8.1866836959921638</v>
      </c>
      <c r="P8609">
        <f t="shared" si="807"/>
        <v>0.90968203178231055</v>
      </c>
      <c r="Q8609">
        <f>IF(O8609&gt;0, IF(Q8608+O8609*Variables!$B$5&lt;Variables!$B$4, Q8608+O8609*Variables!$B$5, Variables!$B$4), IF(Q8608&gt;-O8609, Q8608+O8609/Variables!$B$5, 0))</f>
        <v>100</v>
      </c>
      <c r="R8609">
        <f>IF(O8609&gt;0, 0, IF(Q8608&gt;-O8609, 0, -O8609 - Q8608*Variables!$B$5))</f>
        <v>0</v>
      </c>
      <c r="S8609">
        <f t="shared" si="808"/>
        <v>0</v>
      </c>
      <c r="T8609">
        <f t="shared" si="809"/>
        <v>0</v>
      </c>
    </row>
    <row r="8610" spans="1:20" x14ac:dyDescent="0.3">
      <c r="A8610" s="3">
        <f t="shared" si="804"/>
        <v>43459</v>
      </c>
      <c r="B8610">
        <v>12</v>
      </c>
      <c r="C8610">
        <v>25</v>
      </c>
      <c r="D8610">
        <v>17</v>
      </c>
      <c r="E8610">
        <v>0</v>
      </c>
      <c r="F8610" s="1">
        <f>VLOOKUP(A8610,Weather!$A$1:$E$366, 5)</f>
        <v>3.7735849056604327E-2</v>
      </c>
      <c r="G8610" s="1">
        <f>VLOOKUP(D8610, Winter!$A$1:$E$25, 2)</f>
        <v>889.47696139476898</v>
      </c>
      <c r="H8610" s="1">
        <f>VLOOKUP(D8610, Winter!$A$1:$E$25, 3)</f>
        <v>506.24728802056097</v>
      </c>
      <c r="I8610" s="1">
        <f>VLOOKUP(D8610, Winter!$A$1:$E$25, 5)</f>
        <v>228.971962616822</v>
      </c>
      <c r="J8610" s="1">
        <f t="shared" si="805"/>
        <v>228.971962616822</v>
      </c>
      <c r="K8610" s="47">
        <f t="shared" si="806"/>
        <v>4.28361294252562</v>
      </c>
      <c r="L8610" s="48">
        <f>Solar!K8627/1000*Variables!$B$3</f>
        <v>3.4529999999999998</v>
      </c>
      <c r="M8610" s="1">
        <f>IF(E8610=1, VLOOKUP(D8610, Sheet1!$E$2:$G$26, 2), Sheet1!$G$3)</f>
        <v>0.18618000000000001</v>
      </c>
      <c r="N8610" s="1">
        <f>'Electricity Rates'!$J$3</f>
        <v>0.19270000000000001</v>
      </c>
      <c r="O8610" s="145">
        <f>L8610-K8610</f>
        <v>-0.83061294252562012</v>
      </c>
      <c r="P8610">
        <f t="shared" si="807"/>
        <v>0.82545221402468705</v>
      </c>
      <c r="Q8610">
        <f>IF(O8610&gt;0, IF(Q8609+O8610*Variables!$B$5&lt;Variables!$B$4, Q8609+O8610*Variables!$B$5, Variables!$B$4), IF(Q8609&gt;-O8610, Q8609+O8610/Variables!$B$5, 0))</f>
        <v>99.116369210079128</v>
      </c>
      <c r="R8610">
        <f>IF(O8610&gt;0, 0, IF(Q8609&gt;-O8610, 0, -O8610 - Q8609*Variables!$B$5))</f>
        <v>0</v>
      </c>
      <c r="S8610">
        <f t="shared" si="808"/>
        <v>0</v>
      </c>
      <c r="T8610">
        <f t="shared" si="809"/>
        <v>0</v>
      </c>
    </row>
    <row r="8611" spans="1:20" x14ac:dyDescent="0.3">
      <c r="A8611" s="3">
        <f t="shared" si="804"/>
        <v>43459</v>
      </c>
      <c r="B8611">
        <v>12</v>
      </c>
      <c r="C8611">
        <v>25</v>
      </c>
      <c r="D8611">
        <v>18</v>
      </c>
      <c r="E8611">
        <v>0</v>
      </c>
      <c r="F8611" s="1">
        <f>VLOOKUP(A8611,Weather!$A$1:$E$366, 5)</f>
        <v>3.7735849056604327E-2</v>
      </c>
      <c r="G8611" s="1">
        <f>VLOOKUP(D8611, Winter!$A$1:$E$25, 2)</f>
        <v>689.67932752179297</v>
      </c>
      <c r="H8611" s="1">
        <f>VLOOKUP(D8611, Winter!$A$1:$E$25, 3)</f>
        <v>477.48083534529701</v>
      </c>
      <c r="I8611" s="1">
        <f>VLOOKUP(D8611, Winter!$A$1:$E$25, 5)</f>
        <v>257.009345794392</v>
      </c>
      <c r="J8611" s="1">
        <f t="shared" si="805"/>
        <v>257.009345794392</v>
      </c>
      <c r="K8611" s="47">
        <f t="shared" si="806"/>
        <v>4.808136976304267</v>
      </c>
      <c r="L8611" s="48">
        <f>Solar!K8628/1000*Variables!$B$3</f>
        <v>0</v>
      </c>
      <c r="M8611" s="1">
        <f>IF(E8611=1, VLOOKUP(D8611, Sheet1!$E$2:$G$26, 2), Sheet1!$G$3)</f>
        <v>0.18618000000000001</v>
      </c>
      <c r="N8611" s="1">
        <f>'Electricity Rates'!$J$3</f>
        <v>0.19270000000000001</v>
      </c>
      <c r="O8611" s="145">
        <f>L8611-K8611</f>
        <v>-4.808136976304267</v>
      </c>
      <c r="P8611">
        <f t="shared" si="807"/>
        <v>0.92652799533383234</v>
      </c>
      <c r="Q8611">
        <f>IF(O8611&gt;0, IF(Q8610+O8611*Variables!$B$5&lt;Variables!$B$4, Q8610+O8611*Variables!$B$5, Variables!$B$4), IF(Q8610&gt;-O8611, Q8610+O8611/Variables!$B$5, 0))</f>
        <v>94.00132987358522</v>
      </c>
      <c r="R8611">
        <f>IF(O8611&gt;0, 0, IF(Q8610&gt;-O8611, 0, -O8611 - Q8610*Variables!$B$5))</f>
        <v>0</v>
      </c>
      <c r="S8611">
        <f t="shared" si="808"/>
        <v>0</v>
      </c>
      <c r="T8611">
        <f t="shared" si="809"/>
        <v>0</v>
      </c>
    </row>
    <row r="8612" spans="1:20" x14ac:dyDescent="0.3">
      <c r="A8612" s="3">
        <f t="shared" si="804"/>
        <v>43459</v>
      </c>
      <c r="B8612">
        <v>12</v>
      </c>
      <c r="C8612">
        <v>25</v>
      </c>
      <c r="D8612">
        <v>19</v>
      </c>
      <c r="E8612">
        <v>0</v>
      </c>
      <c r="F8612" s="1">
        <f>VLOOKUP(A8612,Weather!$A$1:$E$366, 5)</f>
        <v>3.7735849056604327E-2</v>
      </c>
      <c r="G8612" s="1">
        <f>VLOOKUP(D8612, Winter!$A$1:$E$25, 2)</f>
        <v>503.50249066002402</v>
      </c>
      <c r="H8612" s="1">
        <f>VLOOKUP(D8612, Winter!$A$1:$E$25, 3)</f>
        <v>367.75553800108997</v>
      </c>
      <c r="I8612" s="1">
        <f>VLOOKUP(D8612, Winter!$A$1:$E$25, 5)</f>
        <v>266.355140186916</v>
      </c>
      <c r="J8612" s="1">
        <f t="shared" si="805"/>
        <v>266.355140186916</v>
      </c>
      <c r="K8612" s="47">
        <f t="shared" si="806"/>
        <v>4.9829783208971614</v>
      </c>
      <c r="L8612" s="48">
        <f>Solar!K8629/1000*Variables!$B$3</f>
        <v>0</v>
      </c>
      <c r="M8612" s="1">
        <f>IF(E8612=1, VLOOKUP(D8612, Sheet1!$E$2:$G$26, 2), Sheet1!$G$3)</f>
        <v>0.18618000000000001</v>
      </c>
      <c r="N8612" s="1">
        <f>'Electricity Rates'!$J$3</f>
        <v>0.19270000000000001</v>
      </c>
      <c r="O8612" s="145">
        <f>L8612-K8612</f>
        <v>-4.9829783208971614</v>
      </c>
      <c r="P8612">
        <f t="shared" si="807"/>
        <v>0.96021992243688303</v>
      </c>
      <c r="Q8612">
        <f>IF(O8612&gt;0, IF(Q8611+O8612*Variables!$B$5&lt;Variables!$B$4, Q8611+O8612*Variables!$B$5, Variables!$B$4), IF(Q8611&gt;-O8612, Q8611+O8612/Variables!$B$5, 0))</f>
        <v>88.700289106673353</v>
      </c>
      <c r="R8612">
        <f>IF(O8612&gt;0, 0, IF(Q8611&gt;-O8612, 0, -O8612 - Q8611*Variables!$B$5))</f>
        <v>0</v>
      </c>
      <c r="S8612">
        <f t="shared" si="808"/>
        <v>0</v>
      </c>
      <c r="T8612">
        <f t="shared" si="809"/>
        <v>0</v>
      </c>
    </row>
    <row r="8613" spans="1:20" x14ac:dyDescent="0.3">
      <c r="A8613" s="3">
        <f t="shared" si="804"/>
        <v>43459</v>
      </c>
      <c r="B8613">
        <v>12</v>
      </c>
      <c r="C8613">
        <v>25</v>
      </c>
      <c r="D8613">
        <v>20</v>
      </c>
      <c r="E8613">
        <v>0</v>
      </c>
      <c r="F8613" s="1">
        <f>VLOOKUP(A8613,Weather!$A$1:$E$366, 5)</f>
        <v>3.7735849056604327E-2</v>
      </c>
      <c r="G8613" s="1">
        <f>VLOOKUP(D8613, Winter!$A$1:$E$25, 2)</f>
        <v>385.507471980074</v>
      </c>
      <c r="H8613" s="1">
        <f>VLOOKUP(D8613, Winter!$A$1:$E$25, 3)</f>
        <v>329.45960680470398</v>
      </c>
      <c r="I8613" s="1">
        <f>VLOOKUP(D8613, Winter!$A$1:$E$25, 5)</f>
        <v>275.70093457943898</v>
      </c>
      <c r="J8613" s="1">
        <f t="shared" si="805"/>
        <v>275.70093457943898</v>
      </c>
      <c r="K8613" s="47">
        <f t="shared" si="806"/>
        <v>5.1578196654900381</v>
      </c>
      <c r="L8613" s="48">
        <f>Solar!K8630/1000*Variables!$B$3</f>
        <v>0</v>
      </c>
      <c r="M8613" s="1">
        <f>IF(E8613=1, VLOOKUP(D8613, Sheet1!$E$2:$G$26, 2), Sheet1!$G$3)</f>
        <v>0.18618000000000001</v>
      </c>
      <c r="N8613" s="1">
        <f>'Electricity Rates'!$J$3</f>
        <v>0.19270000000000001</v>
      </c>
      <c r="O8613" s="145">
        <f>L8613-K8613</f>
        <v>-5.1578196654900381</v>
      </c>
      <c r="P8613">
        <f t="shared" si="807"/>
        <v>0.99391184953993039</v>
      </c>
      <c r="Q8613">
        <f>IF(O8613&gt;0, IF(Q8612+O8613*Variables!$B$5&lt;Variables!$B$4, Q8612+O8613*Variables!$B$5, Variables!$B$4), IF(Q8612&gt;-O8613, Q8612+O8613/Variables!$B$5, 0))</f>
        <v>83.213246909343525</v>
      </c>
      <c r="R8613">
        <f>IF(O8613&gt;0, 0, IF(Q8612&gt;-O8613, 0, -O8613 - Q8612*Variables!$B$5))</f>
        <v>0</v>
      </c>
      <c r="S8613">
        <f t="shared" si="808"/>
        <v>0</v>
      </c>
      <c r="T8613">
        <f t="shared" si="809"/>
        <v>0</v>
      </c>
    </row>
    <row r="8614" spans="1:20" x14ac:dyDescent="0.3">
      <c r="A8614" s="3">
        <f t="shared" si="804"/>
        <v>43459</v>
      </c>
      <c r="B8614">
        <v>12</v>
      </c>
      <c r="C8614">
        <v>25</v>
      </c>
      <c r="D8614">
        <v>21</v>
      </c>
      <c r="E8614">
        <v>0</v>
      </c>
      <c r="F8614" s="1">
        <f>VLOOKUP(A8614,Weather!$A$1:$E$366, 5)</f>
        <v>3.7735849056604327E-2</v>
      </c>
      <c r="G8614" s="1">
        <f>VLOOKUP(D8614, Winter!$A$1:$E$25, 2)</f>
        <v>340.23972602739599</v>
      </c>
      <c r="H8614" s="1">
        <f>VLOOKUP(D8614, Winter!$A$1:$E$25, 3)</f>
        <v>286.390591795636</v>
      </c>
      <c r="I8614" s="1">
        <f>VLOOKUP(D8614, Winter!$A$1:$E$25, 5)</f>
        <v>289.71962616822401</v>
      </c>
      <c r="J8614" s="1">
        <f t="shared" si="805"/>
        <v>289.71962616822401</v>
      </c>
      <c r="K8614" s="47">
        <f t="shared" si="806"/>
        <v>5.4200816823793616</v>
      </c>
      <c r="L8614" s="48">
        <f>Solar!K8631/1000*Variables!$B$3</f>
        <v>0</v>
      </c>
      <c r="M8614" s="1">
        <f>IF(E8614=1, VLOOKUP(D8614, Sheet1!$E$2:$G$26, 2), Sheet1!$G$3)</f>
        <v>0.18618000000000001</v>
      </c>
      <c r="N8614" s="1">
        <f>'Electricity Rates'!$J$3</f>
        <v>0.19270000000000001</v>
      </c>
      <c r="O8614" s="145">
        <f>L8614-K8614</f>
        <v>-5.4200816823793616</v>
      </c>
      <c r="P8614">
        <f t="shared" si="807"/>
        <v>1.044449740194503</v>
      </c>
      <c r="Q8614">
        <f>IF(O8614&gt;0, IF(Q8613+O8614*Variables!$B$5&lt;Variables!$B$4, Q8613+O8614*Variables!$B$5, Variables!$B$4), IF(Q8613&gt;-O8614, Q8613+O8614/Variables!$B$5, 0))</f>
        <v>77.44720256638675</v>
      </c>
      <c r="R8614">
        <f>IF(O8614&gt;0, 0, IF(Q8613&gt;-O8614, 0, -O8614 - Q8613*Variables!$B$5))</f>
        <v>0</v>
      </c>
      <c r="S8614">
        <f t="shared" si="808"/>
        <v>0</v>
      </c>
      <c r="T8614">
        <f t="shared" si="809"/>
        <v>0</v>
      </c>
    </row>
    <row r="8615" spans="1:20" x14ac:dyDescent="0.3">
      <c r="A8615" s="3">
        <f t="shared" si="804"/>
        <v>43459</v>
      </c>
      <c r="B8615">
        <v>12</v>
      </c>
      <c r="C8615">
        <v>25</v>
      </c>
      <c r="D8615">
        <v>22</v>
      </c>
      <c r="E8615">
        <v>0</v>
      </c>
      <c r="F8615" s="1">
        <f>VLOOKUP(A8615,Weather!$A$1:$E$366, 5)</f>
        <v>3.7735849056604327E-2</v>
      </c>
      <c r="G8615" s="1">
        <f>VLOOKUP(D8615, Winter!$A$1:$E$25, 2)</f>
        <v>300</v>
      </c>
      <c r="H8615" s="1">
        <f>VLOOKUP(D8615, Winter!$A$1:$E$25, 3)</f>
        <v>271.915575384683</v>
      </c>
      <c r="I8615" s="1">
        <f>VLOOKUP(D8615, Winter!$A$1:$E$25, 5)</f>
        <v>285.04672897196201</v>
      </c>
      <c r="J8615" s="1">
        <f t="shared" si="805"/>
        <v>285.04672897196201</v>
      </c>
      <c r="K8615" s="47">
        <f t="shared" si="806"/>
        <v>5.3326610100829139</v>
      </c>
      <c r="L8615" s="48">
        <f>Solar!K8632/1000*Variables!$B$3</f>
        <v>0</v>
      </c>
      <c r="M8615" s="1">
        <f>IF(E8615=1, VLOOKUP(D8615, Sheet1!$E$2:$G$26, 2), Sheet1!$G$3)</f>
        <v>0.18618000000000001</v>
      </c>
      <c r="N8615" s="1">
        <f>'Electricity Rates'!$J$3</f>
        <v>0.19270000000000001</v>
      </c>
      <c r="O8615" s="145">
        <f>L8615-K8615</f>
        <v>-5.3326610100829139</v>
      </c>
      <c r="P8615">
        <f t="shared" si="807"/>
        <v>1.0276037766429775</v>
      </c>
      <c r="Q8615">
        <f>IF(O8615&gt;0, IF(Q8614+O8615*Variables!$B$5&lt;Variables!$B$4, Q8614+O8615*Variables!$B$5, Variables!$B$4), IF(Q8614&gt;-O8615, Q8614+O8615/Variables!$B$5, 0))</f>
        <v>71.774158938638976</v>
      </c>
      <c r="R8615">
        <f>IF(O8615&gt;0, 0, IF(Q8614&gt;-O8615, 0, -O8615 - Q8614*Variables!$B$5))</f>
        <v>0</v>
      </c>
      <c r="S8615">
        <f t="shared" si="808"/>
        <v>0</v>
      </c>
      <c r="T8615">
        <f t="shared" si="809"/>
        <v>0</v>
      </c>
    </row>
    <row r="8616" spans="1:20" x14ac:dyDescent="0.3">
      <c r="A8616" s="3">
        <f t="shared" si="804"/>
        <v>43459</v>
      </c>
      <c r="B8616">
        <v>12</v>
      </c>
      <c r="C8616">
        <v>25</v>
      </c>
      <c r="D8616">
        <v>23</v>
      </c>
      <c r="E8616">
        <v>0</v>
      </c>
      <c r="F8616" s="1">
        <f>VLOOKUP(A8616,Weather!$A$1:$E$366, 5)</f>
        <v>3.7735849056604327E-2</v>
      </c>
      <c r="G8616" s="1">
        <f>VLOOKUP(D8616, Winter!$A$1:$E$25, 2)</f>
        <v>290.90909090909099</v>
      </c>
      <c r="H8616" s="1">
        <f>VLOOKUP(D8616, Winter!$A$1:$E$25, 3)</f>
        <v>266.95334839061297</v>
      </c>
      <c r="I8616" s="1">
        <f>VLOOKUP(D8616, Winter!$A$1:$E$25, 5)</f>
        <v>285.04672897196201</v>
      </c>
      <c r="J8616" s="1">
        <f t="shared" si="805"/>
        <v>285.04672897196201</v>
      </c>
      <c r="K8616" s="47">
        <f t="shared" si="806"/>
        <v>5.3326610100829139</v>
      </c>
      <c r="L8616" s="48">
        <f>Solar!K8633/1000*Variables!$B$3</f>
        <v>0</v>
      </c>
      <c r="M8616" s="1">
        <f>IF(E8616=1, VLOOKUP(D8616, Sheet1!$E$2:$G$26, 2), Sheet1!$G$3)</f>
        <v>0.18618000000000001</v>
      </c>
      <c r="N8616" s="1">
        <f>'Electricity Rates'!$J$3</f>
        <v>0.19270000000000001</v>
      </c>
      <c r="O8616" s="145">
        <f>L8616-K8616</f>
        <v>-5.3326610100829139</v>
      </c>
      <c r="P8616">
        <f t="shared" si="807"/>
        <v>1.0276037766429775</v>
      </c>
      <c r="Q8616">
        <f>IF(O8616&gt;0, IF(Q8615+O8616*Variables!$B$5&lt;Variables!$B$4, Q8615+O8616*Variables!$B$5, Variables!$B$4), IF(Q8615&gt;-O8616, Q8615+O8616/Variables!$B$5, 0))</f>
        <v>66.101115310891203</v>
      </c>
      <c r="R8616">
        <f>IF(O8616&gt;0, 0, IF(Q8615&gt;-O8616, 0, -O8616 - Q8615*Variables!$B$5))</f>
        <v>0</v>
      </c>
      <c r="S8616">
        <f t="shared" si="808"/>
        <v>0</v>
      </c>
      <c r="T8616">
        <f t="shared" si="809"/>
        <v>0</v>
      </c>
    </row>
    <row r="8617" spans="1:20" x14ac:dyDescent="0.3">
      <c r="A8617" s="3">
        <f t="shared" si="804"/>
        <v>43459</v>
      </c>
      <c r="B8617">
        <v>12</v>
      </c>
      <c r="C8617">
        <v>25</v>
      </c>
      <c r="D8617">
        <v>24</v>
      </c>
      <c r="E8617">
        <v>0</v>
      </c>
      <c r="F8617" s="1">
        <f>VLOOKUP(A8617,Weather!$A$1:$E$366, 5)</f>
        <v>3.7735849056604327E-2</v>
      </c>
      <c r="G8617" s="1">
        <f>VLOOKUP(D8617, Winter!$A$1:$E$25, 2)</f>
        <v>272.72727272727298</v>
      </c>
      <c r="H8617" s="1">
        <f>VLOOKUP(D8617, Winter!$A$1:$E$25, 3)</f>
        <v>266.74195307023803</v>
      </c>
      <c r="I8617" s="1">
        <f>VLOOKUP(D8617, Winter!$A$1:$E$25, 5)</f>
        <v>285.04672897196201</v>
      </c>
      <c r="J8617" s="1">
        <f t="shared" si="805"/>
        <v>285.04672897196201</v>
      </c>
      <c r="K8617" s="47">
        <f t="shared" si="806"/>
        <v>5.3326610100829139</v>
      </c>
      <c r="L8617" s="48">
        <f>Solar!K8634/1000*Variables!$B$3</f>
        <v>0</v>
      </c>
      <c r="M8617" s="1">
        <f>IF(E8617=1, VLOOKUP(D8617, Sheet1!$E$2:$G$26, 2), Sheet1!$G$3)</f>
        <v>0.18618000000000001</v>
      </c>
      <c r="N8617" s="1">
        <f>'Electricity Rates'!$J$3</f>
        <v>0.19270000000000001</v>
      </c>
      <c r="O8617" s="145">
        <f>L8617-K8617</f>
        <v>-5.3326610100829139</v>
      </c>
      <c r="P8617">
        <f t="shared" si="807"/>
        <v>1.0276037766429775</v>
      </c>
      <c r="Q8617">
        <f>IF(O8617&gt;0, IF(Q8616+O8617*Variables!$B$5&lt;Variables!$B$4, Q8616+O8617*Variables!$B$5, Variables!$B$4), IF(Q8616&gt;-O8617, Q8616+O8617/Variables!$B$5, 0))</f>
        <v>60.428071683143422</v>
      </c>
      <c r="R8617">
        <f>IF(O8617&gt;0, 0, IF(Q8616&gt;-O8617, 0, -O8617 - Q8616*Variables!$B$5))</f>
        <v>0</v>
      </c>
      <c r="S8617">
        <f t="shared" si="808"/>
        <v>0</v>
      </c>
      <c r="T8617">
        <f t="shared" si="809"/>
        <v>0</v>
      </c>
    </row>
    <row r="8618" spans="1:20" x14ac:dyDescent="0.3">
      <c r="A8618" s="3">
        <f t="shared" si="804"/>
        <v>43460</v>
      </c>
      <c r="B8618">
        <v>12</v>
      </c>
      <c r="C8618">
        <v>26</v>
      </c>
      <c r="D8618">
        <v>1</v>
      </c>
      <c r="E8618">
        <v>1</v>
      </c>
      <c r="F8618" s="1">
        <f>VLOOKUP(A8618,Weather!$A$1:$E$366, 5)</f>
        <v>1.8867924528302164E-2</v>
      </c>
      <c r="G8618" s="1">
        <f>VLOOKUP(D8618, Winter!$A$1:$E$25, 2)</f>
        <v>281.81818181818198</v>
      </c>
      <c r="H8618" s="1">
        <f>VLOOKUP(D8618, Winter!$A$1:$E$25, 3)</f>
        <v>257.04002047196798</v>
      </c>
      <c r="I8618" s="1">
        <f>VLOOKUP(D8618, Winter!$A$1:$E$25, 5)</f>
        <v>266.355140186916</v>
      </c>
      <c r="J8618" s="1">
        <f t="shared" si="805"/>
        <v>257.50753295019842</v>
      </c>
      <c r="K8618" s="47">
        <f t="shared" si="806"/>
        <v>4.8174570735075379</v>
      </c>
      <c r="L8618" s="48">
        <f>Solar!K8635/1000*Variables!$B$3</f>
        <v>0</v>
      </c>
      <c r="M8618" s="1">
        <f>IF(E8618=1, VLOOKUP(D8618, Sheet1!$E$2:$G$26, 2), Sheet1!$G$3)</f>
        <v>0.18618000000000001</v>
      </c>
      <c r="N8618" s="1">
        <f>'Electricity Rates'!$J$3</f>
        <v>0.19270000000000001</v>
      </c>
      <c r="O8618" s="145">
        <f>L8618-K8618</f>
        <v>-4.8174570735075379</v>
      </c>
      <c r="P8618">
        <f t="shared" si="807"/>
        <v>0.92832397806490263</v>
      </c>
      <c r="Q8618">
        <f>IF(O8618&gt;0, IF(Q8617+O8618*Variables!$B$5&lt;Variables!$B$4, Q8617+O8618*Variables!$B$5, Variables!$B$4), IF(Q8617&gt;-O8618, Q8617+O8618/Variables!$B$5, 0))</f>
        <v>55.303117349624763</v>
      </c>
      <c r="R8618">
        <f>IF(O8618&gt;0, 0, IF(Q8617&gt;-O8618, 0, -O8618 - Q8617*Variables!$B$5))</f>
        <v>0</v>
      </c>
      <c r="S8618">
        <f t="shared" si="808"/>
        <v>0</v>
      </c>
      <c r="T8618">
        <f t="shared" si="809"/>
        <v>0</v>
      </c>
    </row>
    <row r="8619" spans="1:20" x14ac:dyDescent="0.3">
      <c r="A8619" s="3">
        <f t="shared" si="804"/>
        <v>43460</v>
      </c>
      <c r="B8619">
        <v>12</v>
      </c>
      <c r="C8619">
        <v>26</v>
      </c>
      <c r="D8619">
        <v>2</v>
      </c>
      <c r="E8619">
        <v>1</v>
      </c>
      <c r="F8619" s="1">
        <f>VLOOKUP(A8619,Weather!$A$1:$E$366, 5)</f>
        <v>1.8867924528302164E-2</v>
      </c>
      <c r="G8619" s="1">
        <f>VLOOKUP(D8619, Winter!$A$1:$E$25, 2)</f>
        <v>282.10356994603501</v>
      </c>
      <c r="H8619" s="1">
        <f>VLOOKUP(D8619, Winter!$A$1:$E$25, 3)</f>
        <v>280.66066600651902</v>
      </c>
      <c r="I8619" s="1">
        <f>VLOOKUP(D8619, Winter!$A$1:$E$25, 5)</f>
        <v>285.04672897196201</v>
      </c>
      <c r="J8619" s="1">
        <f t="shared" si="805"/>
        <v>280.6878906091514</v>
      </c>
      <c r="K8619" s="47">
        <f t="shared" si="806"/>
        <v>5.2511157579397114</v>
      </c>
      <c r="L8619" s="48">
        <f>Solar!K8636/1000*Variables!$B$3</f>
        <v>0</v>
      </c>
      <c r="M8619" s="1">
        <f>IF(E8619=1, VLOOKUP(D8619, Sheet1!$E$2:$G$26, 2), Sheet1!$G$3)</f>
        <v>0.18618000000000001</v>
      </c>
      <c r="N8619" s="1">
        <f>'Electricity Rates'!$J$3</f>
        <v>0.19270000000000001</v>
      </c>
      <c r="O8619" s="145">
        <f>L8619-K8619</f>
        <v>-5.2511157579397114</v>
      </c>
      <c r="P8619">
        <f t="shared" si="807"/>
        <v>1.0118900065549825</v>
      </c>
      <c r="Q8619">
        <f>IF(O8619&gt;0, IF(Q8618+O8619*Variables!$B$5&lt;Variables!$B$4, Q8618+O8619*Variables!$B$5, Variables!$B$4), IF(Q8618&gt;-O8619, Q8618+O8619/Variables!$B$5, 0))</f>
        <v>49.716823990114435</v>
      </c>
      <c r="R8619">
        <f>IF(O8619&gt;0, 0, IF(Q8618&gt;-O8619, 0, -O8619 - Q8618*Variables!$B$5))</f>
        <v>0</v>
      </c>
      <c r="S8619">
        <f t="shared" si="808"/>
        <v>0</v>
      </c>
      <c r="T8619">
        <f t="shared" si="809"/>
        <v>0</v>
      </c>
    </row>
    <row r="8620" spans="1:20" x14ac:dyDescent="0.3">
      <c r="A8620" s="3">
        <f t="shared" si="804"/>
        <v>43460</v>
      </c>
      <c r="B8620">
        <v>12</v>
      </c>
      <c r="C8620">
        <v>26</v>
      </c>
      <c r="D8620">
        <v>3</v>
      </c>
      <c r="E8620">
        <v>1</v>
      </c>
      <c r="F8620" s="1">
        <f>VLOOKUP(A8620,Weather!$A$1:$E$366, 5)</f>
        <v>1.8867924528302164E-2</v>
      </c>
      <c r="G8620" s="1">
        <f>VLOOKUP(D8620, Winter!$A$1:$E$25, 2)</f>
        <v>282.300747198007</v>
      </c>
      <c r="H8620" s="1">
        <f>VLOOKUP(D8620, Winter!$A$1:$E$25, 3)</f>
        <v>272.72727272727298</v>
      </c>
      <c r="I8620" s="1">
        <f>VLOOKUP(D8620, Winter!$A$1:$E$25, 5)</f>
        <v>271.02803738317698</v>
      </c>
      <c r="J8620" s="1">
        <f t="shared" si="805"/>
        <v>272.90790432106041</v>
      </c>
      <c r="K8620" s="47">
        <f t="shared" si="806"/>
        <v>5.105567588742641</v>
      </c>
      <c r="L8620" s="48">
        <f>Solar!K8637/1000*Variables!$B$3</f>
        <v>0</v>
      </c>
      <c r="M8620" s="1">
        <f>IF(E8620=1, VLOOKUP(D8620, Sheet1!$E$2:$G$26, 2), Sheet1!$G$3)</f>
        <v>0.18618000000000001</v>
      </c>
      <c r="N8620" s="1">
        <f>'Electricity Rates'!$J$3</f>
        <v>0.19270000000000001</v>
      </c>
      <c r="O8620" s="145">
        <f>L8620-K8620</f>
        <v>-5.105567588742641</v>
      </c>
      <c r="P8620">
        <f t="shared" si="807"/>
        <v>0.98384287435070694</v>
      </c>
      <c r="Q8620">
        <f>IF(O8620&gt;0, IF(Q8619+O8620*Variables!$B$5&lt;Variables!$B$4, Q8619+O8620*Variables!$B$5, Variables!$B$4), IF(Q8619&gt;-O8620, Q8619+O8620/Variables!$B$5, 0))</f>
        <v>44.285369108473326</v>
      </c>
      <c r="R8620">
        <f>IF(O8620&gt;0, 0, IF(Q8619&gt;-O8620, 0, -O8620 - Q8619*Variables!$B$5))</f>
        <v>0</v>
      </c>
      <c r="S8620">
        <f t="shared" si="808"/>
        <v>0</v>
      </c>
      <c r="T8620">
        <f t="shared" si="809"/>
        <v>0</v>
      </c>
    </row>
    <row r="8621" spans="1:20" x14ac:dyDescent="0.3">
      <c r="A8621" s="3">
        <f t="shared" si="804"/>
        <v>43460</v>
      </c>
      <c r="B8621">
        <v>12</v>
      </c>
      <c r="C8621">
        <v>26</v>
      </c>
      <c r="D8621">
        <v>4</v>
      </c>
      <c r="E8621">
        <v>1</v>
      </c>
      <c r="F8621" s="1">
        <f>VLOOKUP(A8621,Weather!$A$1:$E$366, 5)</f>
        <v>1.8867924528302164E-2</v>
      </c>
      <c r="G8621" s="1">
        <f>VLOOKUP(D8621, Winter!$A$1:$E$25, 2)</f>
        <v>308.82074789439099</v>
      </c>
      <c r="H8621" s="1">
        <f>VLOOKUP(D8621, Winter!$A$1:$E$25, 3)</f>
        <v>281.81818181818198</v>
      </c>
      <c r="I8621" s="1">
        <f>VLOOKUP(D8621, Winter!$A$1:$E$25, 5)</f>
        <v>285.04672897196201</v>
      </c>
      <c r="J8621" s="1">
        <f t="shared" si="805"/>
        <v>282.32766419697839</v>
      </c>
      <c r="K8621" s="47">
        <f t="shared" si="806"/>
        <v>5.2817926813645331</v>
      </c>
      <c r="L8621" s="48">
        <f>Solar!K8638/1000*Variables!$B$3</f>
        <v>0</v>
      </c>
      <c r="M8621" s="1">
        <f>IF(E8621=1, VLOOKUP(D8621, Sheet1!$E$2:$G$26, 2), Sheet1!$G$3)</f>
        <v>0.18618000000000001</v>
      </c>
      <c r="N8621" s="1">
        <f>'Electricity Rates'!$J$3</f>
        <v>0.19270000000000001</v>
      </c>
      <c r="O8621" s="145">
        <f>L8621-K8621</f>
        <v>-5.2817926813645331</v>
      </c>
      <c r="P8621">
        <f t="shared" si="807"/>
        <v>1.0178014496989456</v>
      </c>
      <c r="Q8621">
        <f>IF(O8621&gt;0, IF(Q8620+O8621*Variables!$B$5&lt;Variables!$B$4, Q8620+O8621*Variables!$B$5, Variables!$B$4), IF(Q8620&gt;-O8621, Q8620+O8621/Variables!$B$5, 0))</f>
        <v>38.666440724042971</v>
      </c>
      <c r="R8621">
        <f>IF(O8621&gt;0, 0, IF(Q8620&gt;-O8621, 0, -O8621 - Q8620*Variables!$B$5))</f>
        <v>0</v>
      </c>
      <c r="S8621">
        <f t="shared" si="808"/>
        <v>0</v>
      </c>
      <c r="T8621">
        <f t="shared" si="809"/>
        <v>0</v>
      </c>
    </row>
    <row r="8622" spans="1:20" x14ac:dyDescent="0.3">
      <c r="A8622" s="3">
        <f t="shared" si="804"/>
        <v>43460</v>
      </c>
      <c r="B8622">
        <v>12</v>
      </c>
      <c r="C8622">
        <v>26</v>
      </c>
      <c r="D8622">
        <v>5</v>
      </c>
      <c r="E8622">
        <v>1</v>
      </c>
      <c r="F8622" s="1">
        <f>VLOOKUP(A8622,Weather!$A$1:$E$366, 5)</f>
        <v>1.8867924528302164E-2</v>
      </c>
      <c r="G8622" s="1">
        <f>VLOOKUP(D8622, Winter!$A$1:$E$25, 2)</f>
        <v>308.63160471300301</v>
      </c>
      <c r="H8622" s="1">
        <f>VLOOKUP(D8622, Winter!$A$1:$E$25, 3)</f>
        <v>300</v>
      </c>
      <c r="I8622" s="1">
        <f>VLOOKUP(D8622, Winter!$A$1:$E$25, 5)</f>
        <v>303.73831775700899</v>
      </c>
      <c r="J8622" s="1">
        <f t="shared" si="805"/>
        <v>300.16286046628306</v>
      </c>
      <c r="K8622" s="47">
        <f t="shared" si="806"/>
        <v>5.6154539589224752</v>
      </c>
      <c r="L8622" s="48">
        <f>Solar!K8639/1000*Variables!$B$3</f>
        <v>0</v>
      </c>
      <c r="M8622" s="1">
        <f>IF(E8622=1, VLOOKUP(D8622, Sheet1!$E$2:$G$26, 2), Sheet1!$G$3)</f>
        <v>0.18618000000000001</v>
      </c>
      <c r="N8622" s="1">
        <f>'Electricity Rates'!$J$3</f>
        <v>0.19270000000000001</v>
      </c>
      <c r="O8622" s="145">
        <f>L8622-K8622</f>
        <v>-5.6154539589224752</v>
      </c>
      <c r="P8622">
        <f t="shared" si="807"/>
        <v>1.0820979778843611</v>
      </c>
      <c r="Q8622">
        <f>IF(O8622&gt;0, IF(Q8621+O8622*Variables!$B$5&lt;Variables!$B$4, Q8621+O8622*Variables!$B$5, Variables!$B$4), IF(Q8621&gt;-O8622, Q8621+O8622/Variables!$B$5, 0))</f>
        <v>32.692553533699915</v>
      </c>
      <c r="R8622">
        <f>IF(O8622&gt;0, 0, IF(Q8621&gt;-O8622, 0, -O8622 - Q8621*Variables!$B$5))</f>
        <v>0</v>
      </c>
      <c r="S8622">
        <f t="shared" si="808"/>
        <v>0</v>
      </c>
      <c r="T8622">
        <f t="shared" si="809"/>
        <v>0</v>
      </c>
    </row>
    <row r="8623" spans="1:20" x14ac:dyDescent="0.3">
      <c r="A8623" s="3">
        <f t="shared" si="804"/>
        <v>43460</v>
      </c>
      <c r="B8623">
        <v>12</v>
      </c>
      <c r="C8623">
        <v>26</v>
      </c>
      <c r="D8623">
        <v>6</v>
      </c>
      <c r="E8623">
        <v>1</v>
      </c>
      <c r="F8623" s="1">
        <f>VLOOKUP(A8623,Weather!$A$1:$E$366, 5)</f>
        <v>1.8867924528302164E-2</v>
      </c>
      <c r="G8623" s="1">
        <f>VLOOKUP(D8623, Winter!$A$1:$E$25, 2)</f>
        <v>331.81818181818198</v>
      </c>
      <c r="H8623" s="1">
        <f>VLOOKUP(D8623, Winter!$A$1:$E$25, 3)</f>
        <v>317.955250948497</v>
      </c>
      <c r="I8623" s="1">
        <f>VLOOKUP(D8623, Winter!$A$1:$E$25, 5)</f>
        <v>322.42990654205602</v>
      </c>
      <c r="J8623" s="1">
        <f t="shared" si="805"/>
        <v>318.21681568188728</v>
      </c>
      <c r="K8623" s="47">
        <f t="shared" si="806"/>
        <v>5.9532077840698792</v>
      </c>
      <c r="L8623" s="48">
        <f>Solar!K8640/1000*Variables!$B$3</f>
        <v>0</v>
      </c>
      <c r="M8623" s="1">
        <f>IF(E8623=1, VLOOKUP(D8623, Sheet1!$E$2:$G$26, 2), Sheet1!$G$3)</f>
        <v>0.18618000000000001</v>
      </c>
      <c r="N8623" s="1">
        <f>'Electricity Rates'!$J$3</f>
        <v>0.19270000000000001</v>
      </c>
      <c r="O8623" s="145">
        <f>L8623-K8623</f>
        <v>-5.9532077840698792</v>
      </c>
      <c r="P8623">
        <f t="shared" si="807"/>
        <v>1.1471831399902657</v>
      </c>
      <c r="Q8623">
        <f>IF(O8623&gt;0, IF(Q8622+O8623*Variables!$B$5&lt;Variables!$B$4, Q8622+O8623*Variables!$B$5, Variables!$B$4), IF(Q8622&gt;-O8623, Q8622+O8623/Variables!$B$5, 0))</f>
        <v>26.359353763412809</v>
      </c>
      <c r="R8623">
        <f>IF(O8623&gt;0, 0, IF(Q8622&gt;-O8623, 0, -O8623 - Q8622*Variables!$B$5))</f>
        <v>0</v>
      </c>
      <c r="S8623">
        <f t="shared" si="808"/>
        <v>0</v>
      </c>
      <c r="T8623">
        <f t="shared" si="809"/>
        <v>0</v>
      </c>
    </row>
    <row r="8624" spans="1:20" x14ac:dyDescent="0.3">
      <c r="A8624" s="3">
        <f t="shared" si="804"/>
        <v>43460</v>
      </c>
      <c r="B8624">
        <v>12</v>
      </c>
      <c r="C8624">
        <v>26</v>
      </c>
      <c r="D8624">
        <v>7</v>
      </c>
      <c r="E8624">
        <v>1</v>
      </c>
      <c r="F8624" s="1">
        <f>VLOOKUP(A8624,Weather!$A$1:$E$366, 5)</f>
        <v>1.8867924528302164E-2</v>
      </c>
      <c r="G8624" s="1">
        <f>VLOOKUP(D8624, Winter!$A$1:$E$25, 2)</f>
        <v>445.45454545454498</v>
      </c>
      <c r="H8624" s="1">
        <f>VLOOKUP(D8624, Winter!$A$1:$E$25, 3)</f>
        <v>393.94630558862502</v>
      </c>
      <c r="I8624" s="1">
        <f>VLOOKUP(D8624, Winter!$A$1:$E$25, 5)</f>
        <v>313.08411214953298</v>
      </c>
      <c r="J8624" s="1">
        <f t="shared" si="805"/>
        <v>394.91815917100087</v>
      </c>
      <c r="K8624" s="47">
        <f t="shared" si="806"/>
        <v>7.3881383490356178</v>
      </c>
      <c r="L8624" s="48">
        <f>Solar!K8641/1000*Variables!$B$3</f>
        <v>0</v>
      </c>
      <c r="M8624" s="1">
        <f>IF(E8624=1, VLOOKUP(D8624, Sheet1!$E$2:$G$26, 2), Sheet1!$G$3)</f>
        <v>0.18618000000000001</v>
      </c>
      <c r="N8624" s="1">
        <f>'Electricity Rates'!$J$3</f>
        <v>0.19270000000000001</v>
      </c>
      <c r="O8624" s="145">
        <f>L8624-K8624</f>
        <v>-7.3881383490356178</v>
      </c>
      <c r="P8624">
        <f t="shared" si="807"/>
        <v>1.4236942598591635</v>
      </c>
      <c r="Q8624">
        <f>IF(O8624&gt;0, IF(Q8623+O8624*Variables!$B$5&lt;Variables!$B$4, Q8623+O8624*Variables!$B$5, Variables!$B$4), IF(Q8623&gt;-O8624, Q8623+O8624/Variables!$B$5, 0))</f>
        <v>18.499632115502578</v>
      </c>
      <c r="R8624">
        <f>IF(O8624&gt;0, 0, IF(Q8623&gt;-O8624, 0, -O8624 - Q8623*Variables!$B$5))</f>
        <v>0</v>
      </c>
      <c r="S8624">
        <f t="shared" si="808"/>
        <v>0</v>
      </c>
      <c r="T8624">
        <f t="shared" si="809"/>
        <v>0</v>
      </c>
    </row>
    <row r="8625" spans="1:20" x14ac:dyDescent="0.3">
      <c r="A8625" s="3">
        <f t="shared" si="804"/>
        <v>43460</v>
      </c>
      <c r="B8625">
        <v>12</v>
      </c>
      <c r="C8625">
        <v>26</v>
      </c>
      <c r="D8625">
        <v>8</v>
      </c>
      <c r="E8625">
        <v>1</v>
      </c>
      <c r="F8625" s="1">
        <f>VLOOKUP(A8625,Weather!$A$1:$E$366, 5)</f>
        <v>1.8867924528302164E-2</v>
      </c>
      <c r="G8625" s="1">
        <f>VLOOKUP(D8625, Winter!$A$1:$E$25, 2)</f>
        <v>654.54545454545405</v>
      </c>
      <c r="H8625" s="1">
        <f>VLOOKUP(D8625, Winter!$A$1:$E$25, 3)</f>
        <v>498.50910668787998</v>
      </c>
      <c r="I8625" s="1">
        <f>VLOOKUP(D8625, Winter!$A$1:$E$25, 5)</f>
        <v>294.39252336448601</v>
      </c>
      <c r="J8625" s="1">
        <f t="shared" si="805"/>
        <v>501.45318872292859</v>
      </c>
      <c r="K8625" s="47">
        <f t="shared" si="806"/>
        <v>9.3811982250374832</v>
      </c>
      <c r="L8625" s="48">
        <f>Solar!K8642/1000*Variables!$B$3</f>
        <v>0.49104999999999999</v>
      </c>
      <c r="M8625" s="1">
        <f>IF(E8625=1, VLOOKUP(D8625, Sheet1!$E$2:$G$26, 2), Sheet1!$G$3)</f>
        <v>0.18618000000000001</v>
      </c>
      <c r="N8625" s="1">
        <f>'Electricity Rates'!$J$3</f>
        <v>0.19270000000000001</v>
      </c>
      <c r="O8625" s="145">
        <f>L8625-K8625</f>
        <v>-8.8901482250374837</v>
      </c>
      <c r="P8625">
        <f t="shared" si="807"/>
        <v>1.8077568979647232</v>
      </c>
      <c r="Q8625">
        <f>IF(O8625&gt;0, IF(Q8624+O8625*Variables!$B$5&lt;Variables!$B$4, Q8624+O8625*Variables!$B$5, Variables!$B$4), IF(Q8624&gt;-O8625, Q8624+O8625/Variables!$B$5, 0))</f>
        <v>9.04202762078185</v>
      </c>
      <c r="R8625">
        <f>IF(O8625&gt;0, 0, IF(Q8624&gt;-O8625, 0, -O8625 - Q8624*Variables!$B$5))</f>
        <v>0</v>
      </c>
      <c r="S8625">
        <f t="shared" si="808"/>
        <v>0</v>
      </c>
      <c r="T8625">
        <f t="shared" si="809"/>
        <v>0</v>
      </c>
    </row>
    <row r="8626" spans="1:20" x14ac:dyDescent="0.3">
      <c r="A8626" s="3">
        <f t="shared" si="804"/>
        <v>43460</v>
      </c>
      <c r="B8626">
        <v>12</v>
      </c>
      <c r="C8626">
        <v>26</v>
      </c>
      <c r="D8626">
        <v>9</v>
      </c>
      <c r="E8626">
        <v>1</v>
      </c>
      <c r="F8626" s="1">
        <f>VLOOKUP(A8626,Weather!$A$1:$E$366, 5)</f>
        <v>1.8867924528302164E-2</v>
      </c>
      <c r="G8626" s="1">
        <f>VLOOKUP(D8626, Winter!$A$1:$E$25, 2)</f>
        <v>801.59817351598099</v>
      </c>
      <c r="H8626" s="1">
        <f>VLOOKUP(D8626, Winter!$A$1:$E$25, 3)</f>
        <v>564.97068280688404</v>
      </c>
      <c r="I8626" s="1">
        <f>VLOOKUP(D8626, Winter!$A$1:$E$25, 5)</f>
        <v>313.08411214953298</v>
      </c>
      <c r="J8626" s="1">
        <f t="shared" si="805"/>
        <v>569.43535244290479</v>
      </c>
      <c r="K8626" s="47">
        <f t="shared" si="806"/>
        <v>10.653010166742837</v>
      </c>
      <c r="L8626" s="48">
        <f>Solar!K8643/1000*Variables!$B$3</f>
        <v>8.0873500000000007</v>
      </c>
      <c r="M8626" s="1">
        <f>IF(E8626=1, VLOOKUP(D8626, Sheet1!$E$2:$G$26, 2), Sheet1!$G$3)</f>
        <v>0.20441999999999999</v>
      </c>
      <c r="N8626" s="1">
        <f>'Electricity Rates'!$J$3</f>
        <v>0.19270000000000001</v>
      </c>
      <c r="O8626" s="145">
        <f>L8626-K8626</f>
        <v>-2.5656601667428358</v>
      </c>
      <c r="P8626">
        <f t="shared" si="807"/>
        <v>2.0528350591313447</v>
      </c>
      <c r="Q8626">
        <f>IF(O8626&gt;0, IF(Q8625+O8626*Variables!$B$5&lt;Variables!$B$4, Q8625+O8626*Variables!$B$5, Variables!$B$4), IF(Q8625&gt;-O8626, Q8625+O8626/Variables!$B$5, 0))</f>
        <v>6.3126019114809608</v>
      </c>
      <c r="R8626">
        <f>IF(O8626&gt;0, 0, IF(Q8625&gt;-O8626, 0, -O8626 - Q8625*Variables!$B$5))</f>
        <v>0</v>
      </c>
      <c r="S8626">
        <f t="shared" si="808"/>
        <v>0</v>
      </c>
      <c r="T8626">
        <f t="shared" si="809"/>
        <v>0</v>
      </c>
    </row>
    <row r="8627" spans="1:20" x14ac:dyDescent="0.3">
      <c r="A8627" s="3">
        <f t="shared" si="804"/>
        <v>43460</v>
      </c>
      <c r="B8627">
        <v>12</v>
      </c>
      <c r="C8627">
        <v>26</v>
      </c>
      <c r="D8627">
        <v>10</v>
      </c>
      <c r="E8627">
        <v>1</v>
      </c>
      <c r="F8627" s="1">
        <f>VLOOKUP(A8627,Weather!$A$1:$E$366, 5)</f>
        <v>1.8867924528302164E-2</v>
      </c>
      <c r="G8627" s="1">
        <f>VLOOKUP(D8627, Winter!$A$1:$E$25, 2)</f>
        <v>929.05770029057601</v>
      </c>
      <c r="H8627" s="1">
        <f>VLOOKUP(D8627, Winter!$A$1:$E$25, 3)</f>
        <v>583.82380756350199</v>
      </c>
      <c r="I8627" s="1">
        <f>VLOOKUP(D8627, Winter!$A$1:$E$25, 5)</f>
        <v>331.77570093457899</v>
      </c>
      <c r="J8627" s="1">
        <f t="shared" si="805"/>
        <v>590.33765459608844</v>
      </c>
      <c r="K8627" s="47">
        <f t="shared" si="806"/>
        <v>11.044050934392615</v>
      </c>
      <c r="L8627" s="48">
        <f>Solar!K8644/1000*Variables!$B$3</f>
        <v>17.068549999999998</v>
      </c>
      <c r="M8627" s="1">
        <f>IF(E8627=1, VLOOKUP(D8627, Sheet1!$E$2:$G$26, 2), Sheet1!$G$3)</f>
        <v>0.20441999999999999</v>
      </c>
      <c r="N8627" s="1">
        <f>'Electricity Rates'!$J$3</f>
        <v>0.19270000000000001</v>
      </c>
      <c r="O8627" s="145">
        <f>L8627-K8627</f>
        <v>6.0244990656073831</v>
      </c>
      <c r="P8627">
        <f t="shared" si="807"/>
        <v>2.1281886150574572</v>
      </c>
      <c r="Q8627">
        <f>IF(O8627&gt;0, IF(Q8626+O8627*Variables!$B$5&lt;Variables!$B$4, Q8626+O8627*Variables!$B$5, Variables!$B$4), IF(Q8626&gt;-O8627, Q8626+O8627/Variables!$B$5, 0))</f>
        <v>11.975631033151901</v>
      </c>
      <c r="R8627">
        <f>IF(O8627&gt;0, 0, IF(Q8626&gt;-O8627, 0, -O8627 - Q8626*Variables!$B$5))</f>
        <v>0</v>
      </c>
      <c r="S8627">
        <f t="shared" si="808"/>
        <v>0</v>
      </c>
      <c r="T8627">
        <f t="shared" si="809"/>
        <v>0</v>
      </c>
    </row>
    <row r="8628" spans="1:20" x14ac:dyDescent="0.3">
      <c r="A8628" s="3">
        <f t="shared" si="804"/>
        <v>43460</v>
      </c>
      <c r="B8628">
        <v>12</v>
      </c>
      <c r="C8628">
        <v>26</v>
      </c>
      <c r="D8628">
        <v>11</v>
      </c>
      <c r="E8628">
        <v>1</v>
      </c>
      <c r="F8628" s="1">
        <f>VLOOKUP(A8628,Weather!$A$1:$E$366, 5)</f>
        <v>1.8867924528302164E-2</v>
      </c>
      <c r="G8628" s="1">
        <f>VLOOKUP(D8628, Winter!$A$1:$E$25, 2)</f>
        <v>1001.98733914487</v>
      </c>
      <c r="H8628" s="1">
        <f>VLOOKUP(D8628, Winter!$A$1:$E$25, 3)</f>
        <v>602.66024321587895</v>
      </c>
      <c r="I8628" s="1">
        <f>VLOOKUP(D8628, Winter!$A$1:$E$25, 5)</f>
        <v>331.77570093457899</v>
      </c>
      <c r="J8628" s="1">
        <f t="shared" si="805"/>
        <v>610.19471672397322</v>
      </c>
      <c r="K8628" s="47">
        <f t="shared" si="806"/>
        <v>11.415537326697718</v>
      </c>
      <c r="L8628" s="48">
        <f>Solar!K8645/1000*Variables!$B$3</f>
        <v>22.790749999999999</v>
      </c>
      <c r="M8628" s="1">
        <f>IF(E8628=1, VLOOKUP(D8628, Sheet1!$E$2:$G$26, 2), Sheet1!$G$3)</f>
        <v>0.20441999999999999</v>
      </c>
      <c r="N8628" s="1">
        <f>'Electricity Rates'!$J$3</f>
        <v>0.19270000000000001</v>
      </c>
      <c r="O8628" s="145">
        <f>L8628-K8628</f>
        <v>11.375212673302281</v>
      </c>
      <c r="P8628">
        <f t="shared" si="807"/>
        <v>2.1997740428546506</v>
      </c>
      <c r="Q8628">
        <f>IF(O8628&gt;0, IF(Q8627+O8628*Variables!$B$5&lt;Variables!$B$4, Q8627+O8628*Variables!$B$5, Variables!$B$4), IF(Q8627&gt;-O8628, Q8627+O8628/Variables!$B$5, 0))</f>
        <v>22.668330946056045</v>
      </c>
      <c r="R8628">
        <f>IF(O8628&gt;0, 0, IF(Q8627&gt;-O8628, 0, -O8628 - Q8627*Variables!$B$5))</f>
        <v>0</v>
      </c>
      <c r="S8628">
        <f t="shared" si="808"/>
        <v>0</v>
      </c>
      <c r="T8628">
        <f t="shared" si="809"/>
        <v>0</v>
      </c>
    </row>
    <row r="8629" spans="1:20" x14ac:dyDescent="0.3">
      <c r="A8629" s="3">
        <f t="shared" si="804"/>
        <v>43460</v>
      </c>
      <c r="B8629">
        <v>12</v>
      </c>
      <c r="C8629">
        <v>26</v>
      </c>
      <c r="D8629">
        <v>12</v>
      </c>
      <c r="E8629">
        <v>1</v>
      </c>
      <c r="F8629" s="1">
        <f>VLOOKUP(A8629,Weather!$A$1:$E$366, 5)</f>
        <v>1.8867924528302164E-2</v>
      </c>
      <c r="G8629" s="1">
        <f>VLOOKUP(D8629, Winter!$A$1:$E$25, 2)</f>
        <v>1020.36633457866</v>
      </c>
      <c r="H8629" s="1">
        <f>VLOOKUP(D8629, Winter!$A$1:$E$25, 3)</f>
        <v>602.46553699974402</v>
      </c>
      <c r="I8629" s="1">
        <f>VLOOKUP(D8629, Winter!$A$1:$E$25, 5)</f>
        <v>327.10280373831802</v>
      </c>
      <c r="J8629" s="1">
        <f t="shared" si="805"/>
        <v>610.35045770878025</v>
      </c>
      <c r="K8629" s="47">
        <f t="shared" si="806"/>
        <v>11.418450932759253</v>
      </c>
      <c r="L8629" s="48">
        <f>Solar!K8646/1000*Variables!$B$3</f>
        <v>14.3262</v>
      </c>
      <c r="M8629" s="1">
        <f>IF(E8629=1, VLOOKUP(D8629, Sheet1!$E$2:$G$26, 2), Sheet1!$G$3)</f>
        <v>0.20441999999999999</v>
      </c>
      <c r="N8629" s="1">
        <f>'Electricity Rates'!$J$3</f>
        <v>0.19270000000000001</v>
      </c>
      <c r="O8629" s="145">
        <f>L8629-K8629</f>
        <v>2.9077490672407471</v>
      </c>
      <c r="P8629">
        <f t="shared" si="807"/>
        <v>2.2003354947427081</v>
      </c>
      <c r="Q8629">
        <f>IF(O8629&gt;0, IF(Q8628+O8629*Variables!$B$5&lt;Variables!$B$4, Q8628+O8629*Variables!$B$5, Variables!$B$4), IF(Q8628&gt;-O8629, Q8628+O8629/Variables!$B$5, 0))</f>
        <v>25.401615069262348</v>
      </c>
      <c r="R8629">
        <f>IF(O8629&gt;0, 0, IF(Q8628&gt;-O8629, 0, -O8629 - Q8628*Variables!$B$5))</f>
        <v>0</v>
      </c>
      <c r="S8629">
        <f t="shared" si="808"/>
        <v>0</v>
      </c>
      <c r="T8629">
        <f t="shared" si="809"/>
        <v>0</v>
      </c>
    </row>
    <row r="8630" spans="1:20" x14ac:dyDescent="0.3">
      <c r="A8630" s="3">
        <f t="shared" si="804"/>
        <v>43460</v>
      </c>
      <c r="B8630">
        <v>12</v>
      </c>
      <c r="C8630">
        <v>26</v>
      </c>
      <c r="D8630">
        <v>13</v>
      </c>
      <c r="E8630">
        <v>1</v>
      </c>
      <c r="F8630" s="1">
        <f>VLOOKUP(A8630,Weather!$A$1:$E$366, 5)</f>
        <v>1.8867924528302164E-2</v>
      </c>
      <c r="G8630" s="1">
        <f>VLOOKUP(D8630, Winter!$A$1:$E$25, 2)</f>
        <v>1065.99730178497</v>
      </c>
      <c r="H8630" s="1">
        <f>VLOOKUP(D8630, Winter!$A$1:$E$25, 3)</f>
        <v>611.78362020049099</v>
      </c>
      <c r="I8630" s="1">
        <f>VLOOKUP(D8630, Winter!$A$1:$E$25, 5)</f>
        <v>322.42990654205602</v>
      </c>
      <c r="J8630" s="1">
        <f t="shared" si="805"/>
        <v>620.35368966434919</v>
      </c>
      <c r="K8630" s="47">
        <f t="shared" si="806"/>
        <v>11.605591634975571</v>
      </c>
      <c r="L8630" s="48">
        <f>Solar!K8647/1000*Variables!$B$3</f>
        <v>14.239650000000001</v>
      </c>
      <c r="M8630" s="1">
        <f>IF(E8630=1, VLOOKUP(D8630, Sheet1!$E$2:$G$26, 2), Sheet1!$G$3)</f>
        <v>0.20441999999999999</v>
      </c>
      <c r="N8630" s="1">
        <f>'Electricity Rates'!$J$3</f>
        <v>0.19270000000000001</v>
      </c>
      <c r="O8630" s="145">
        <f>L8630-K8630</f>
        <v>2.6340583650244298</v>
      </c>
      <c r="P8630">
        <f t="shared" si="807"/>
        <v>2.2363975080597926</v>
      </c>
      <c r="Q8630">
        <f>IF(O8630&gt;0, IF(Q8629+O8630*Variables!$B$5&lt;Variables!$B$4, Q8629+O8630*Variables!$B$5, Variables!$B$4), IF(Q8629&gt;-O8630, Q8629+O8630/Variables!$B$5, 0))</f>
        <v>27.877629932385311</v>
      </c>
      <c r="R8630">
        <f>IF(O8630&gt;0, 0, IF(Q8629&gt;-O8630, 0, -O8630 - Q8629*Variables!$B$5))</f>
        <v>0</v>
      </c>
      <c r="S8630">
        <f t="shared" si="808"/>
        <v>0</v>
      </c>
      <c r="T8630">
        <f t="shared" si="809"/>
        <v>0</v>
      </c>
    </row>
    <row r="8631" spans="1:20" x14ac:dyDescent="0.3">
      <c r="A8631" s="3">
        <f t="shared" si="804"/>
        <v>43460</v>
      </c>
      <c r="B8631">
        <v>12</v>
      </c>
      <c r="C8631">
        <v>26</v>
      </c>
      <c r="D8631">
        <v>14</v>
      </c>
      <c r="E8631">
        <v>1</v>
      </c>
      <c r="F8631" s="1">
        <f>VLOOKUP(A8631,Weather!$A$1:$E$366, 5)</f>
        <v>1.8867924528302164E-2</v>
      </c>
      <c r="G8631" s="1">
        <f>VLOOKUP(D8631, Winter!$A$1:$E$25, 2)</f>
        <v>1084.3762972187601</v>
      </c>
      <c r="H8631" s="1">
        <f>VLOOKUP(D8631, Winter!$A$1:$E$25, 3)</f>
        <v>611.59447701910301</v>
      </c>
      <c r="I8631" s="1">
        <f>VLOOKUP(D8631, Winter!$A$1:$E$25, 5)</f>
        <v>303.73831775700899</v>
      </c>
      <c r="J8631" s="1">
        <f t="shared" si="805"/>
        <v>620.51488872098344</v>
      </c>
      <c r="K8631" s="47">
        <f t="shared" si="806"/>
        <v>11.608607350775138</v>
      </c>
      <c r="L8631" s="48">
        <f>Solar!K8648/1000*Variables!$B$3</f>
        <v>19.620999999999999</v>
      </c>
      <c r="M8631" s="1">
        <f>IF(E8631=1, VLOOKUP(D8631, Sheet1!$E$2:$G$26, 2), Sheet1!$G$3)</f>
        <v>0.20441999999999999</v>
      </c>
      <c r="N8631" s="1">
        <f>'Electricity Rates'!$J$3</f>
        <v>0.19270000000000001</v>
      </c>
      <c r="O8631" s="145">
        <f>L8631-K8631</f>
        <v>8.0123926492248607</v>
      </c>
      <c r="P8631">
        <f t="shared" si="807"/>
        <v>2.2369786364943693</v>
      </c>
      <c r="Q8631">
        <f>IF(O8631&gt;0, IF(Q8630+O8631*Variables!$B$5&lt;Variables!$B$4, Q8630+O8631*Variables!$B$5, Variables!$B$4), IF(Q8630&gt;-O8631, Q8630+O8631/Variables!$B$5, 0))</f>
        <v>35.409279022656676</v>
      </c>
      <c r="R8631">
        <f>IF(O8631&gt;0, 0, IF(Q8630&gt;-O8631, 0, -O8631 - Q8630*Variables!$B$5))</f>
        <v>0</v>
      </c>
      <c r="S8631">
        <f t="shared" si="808"/>
        <v>0</v>
      </c>
      <c r="T8631">
        <f t="shared" si="809"/>
        <v>0</v>
      </c>
    </row>
    <row r="8632" spans="1:20" x14ac:dyDescent="0.3">
      <c r="A8632" s="3">
        <f t="shared" si="804"/>
        <v>43460</v>
      </c>
      <c r="B8632">
        <v>12</v>
      </c>
      <c r="C8632">
        <v>26</v>
      </c>
      <c r="D8632">
        <v>15</v>
      </c>
      <c r="E8632">
        <v>1</v>
      </c>
      <c r="F8632" s="1">
        <f>VLOOKUP(A8632,Weather!$A$1:$E$366, 5)</f>
        <v>1.8867924528302164E-2</v>
      </c>
      <c r="G8632" s="1">
        <f>VLOOKUP(D8632, Winter!$A$1:$E$25, 2)</f>
        <v>1093.6540058115399</v>
      </c>
      <c r="H8632" s="1">
        <f>VLOOKUP(D8632, Winter!$A$1:$E$25, 3)</f>
        <v>601.87029228184497</v>
      </c>
      <c r="I8632" s="1">
        <f>VLOOKUP(D8632, Winter!$A$1:$E$25, 5)</f>
        <v>271.02803738317698</v>
      </c>
      <c r="J8632" s="1">
        <f t="shared" si="805"/>
        <v>611.14923027297141</v>
      </c>
      <c r="K8632" s="47">
        <f t="shared" si="806"/>
        <v>11.433394388957989</v>
      </c>
      <c r="L8632" s="48">
        <f>Solar!K8649/1000*Variables!$B$3</f>
        <v>16.612750000000002</v>
      </c>
      <c r="M8632" s="1">
        <f>IF(E8632=1, VLOOKUP(D8632, Sheet1!$E$2:$G$26, 2), Sheet1!$G$3)</f>
        <v>0.20441999999999999</v>
      </c>
      <c r="N8632" s="1">
        <f>'Electricity Rates'!$J$3</f>
        <v>0.19270000000000001</v>
      </c>
      <c r="O8632" s="145">
        <f>L8632-K8632</f>
        <v>5.1793556110420127</v>
      </c>
      <c r="P8632">
        <f t="shared" si="807"/>
        <v>2.2032150987522048</v>
      </c>
      <c r="Q8632">
        <f>IF(O8632&gt;0, IF(Q8631+O8632*Variables!$B$5&lt;Variables!$B$4, Q8631+O8632*Variables!$B$5, Variables!$B$4), IF(Q8631&gt;-O8632, Q8631+O8632/Variables!$B$5, 0))</f>
        <v>40.277873297036166</v>
      </c>
      <c r="R8632">
        <f>IF(O8632&gt;0, 0, IF(Q8631&gt;-O8632, 0, -O8632 - Q8631*Variables!$B$5))</f>
        <v>0</v>
      </c>
      <c r="S8632">
        <f t="shared" si="808"/>
        <v>0</v>
      </c>
      <c r="T8632">
        <f t="shared" si="809"/>
        <v>0</v>
      </c>
    </row>
    <row r="8633" spans="1:20" x14ac:dyDescent="0.3">
      <c r="A8633" s="3">
        <f t="shared" si="804"/>
        <v>43460</v>
      </c>
      <c r="B8633">
        <v>12</v>
      </c>
      <c r="C8633">
        <v>26</v>
      </c>
      <c r="D8633">
        <v>16</v>
      </c>
      <c r="E8633">
        <v>1</v>
      </c>
      <c r="F8633" s="1">
        <f>VLOOKUP(A8633,Weather!$A$1:$E$366, 5)</f>
        <v>1.8867924528302164E-2</v>
      </c>
      <c r="G8633" s="1">
        <f>VLOOKUP(D8633, Winter!$A$1:$E$25, 2)</f>
        <v>1039.2953507679499</v>
      </c>
      <c r="H8633" s="1">
        <f>VLOOKUP(D8633, Winter!$A$1:$E$25, 3)</f>
        <v>558.82352941176396</v>
      </c>
      <c r="I8633" s="1">
        <f>VLOOKUP(D8633, Winter!$A$1:$E$25, 5)</f>
        <v>252.336448598131</v>
      </c>
      <c r="J8633" s="1">
        <f t="shared" si="805"/>
        <v>567.88903547508835</v>
      </c>
      <c r="K8633" s="47">
        <f t="shared" si="806"/>
        <v>10.624081631996116</v>
      </c>
      <c r="L8633" s="48">
        <f>Solar!K8650/1000*Variables!$B$3</f>
        <v>6.0743000000000009</v>
      </c>
      <c r="M8633" s="1">
        <f>IF(E8633=1, VLOOKUP(D8633, Sheet1!$E$2:$G$26, 2), Sheet1!$G$3)</f>
        <v>0.20441999999999999</v>
      </c>
      <c r="N8633" s="1">
        <f>'Electricity Rates'!$J$3</f>
        <v>0.19270000000000001</v>
      </c>
      <c r="O8633" s="145">
        <f>L8633-K8633</f>
        <v>-4.5497816319961153</v>
      </c>
      <c r="P8633">
        <f t="shared" si="807"/>
        <v>2.0472605304856515</v>
      </c>
      <c r="Q8633">
        <f>IF(O8633&gt;0, IF(Q8632+O8633*Variables!$B$5&lt;Variables!$B$4, Q8632+O8633*Variables!$B$5, Variables!$B$4), IF(Q8632&gt;-O8633, Q8632+O8633/Variables!$B$5, 0))</f>
        <v>35.437680071508382</v>
      </c>
      <c r="R8633">
        <f>IF(O8633&gt;0, 0, IF(Q8632&gt;-O8633, 0, -O8633 - Q8632*Variables!$B$5))</f>
        <v>0</v>
      </c>
      <c r="S8633">
        <f t="shared" si="808"/>
        <v>0</v>
      </c>
      <c r="T8633">
        <f t="shared" si="809"/>
        <v>0</v>
      </c>
    </row>
    <row r="8634" spans="1:20" x14ac:dyDescent="0.3">
      <c r="A8634" s="3">
        <f t="shared" si="804"/>
        <v>43460</v>
      </c>
      <c r="B8634">
        <v>12</v>
      </c>
      <c r="C8634">
        <v>26</v>
      </c>
      <c r="D8634">
        <v>17</v>
      </c>
      <c r="E8634">
        <v>1</v>
      </c>
      <c r="F8634" s="1">
        <f>VLOOKUP(A8634,Weather!$A$1:$E$366, 5)</f>
        <v>1.8867924528302164E-2</v>
      </c>
      <c r="G8634" s="1">
        <f>VLOOKUP(D8634, Winter!$A$1:$E$25, 2)</f>
        <v>889.47696139476898</v>
      </c>
      <c r="H8634" s="1">
        <f>VLOOKUP(D8634, Winter!$A$1:$E$25, 3)</f>
        <v>506.24728802056097</v>
      </c>
      <c r="I8634" s="1">
        <f>VLOOKUP(D8634, Winter!$A$1:$E$25, 5)</f>
        <v>228.971962616822</v>
      </c>
      <c r="J8634" s="1">
        <f t="shared" si="805"/>
        <v>513.47803657479142</v>
      </c>
      <c r="K8634" s="47">
        <f t="shared" si="806"/>
        <v>9.6061593657005488</v>
      </c>
      <c r="L8634" s="48">
        <f>Solar!K8651/1000*Variables!$B$3</f>
        <v>1.3152999999999999</v>
      </c>
      <c r="M8634" s="1">
        <f>IF(E8634=1, VLOOKUP(D8634, Sheet1!$E$2:$G$26, 2), Sheet1!$G$3)</f>
        <v>0.20441999999999999</v>
      </c>
      <c r="N8634" s="1">
        <f>'Electricity Rates'!$J$3</f>
        <v>0.19270000000000001</v>
      </c>
      <c r="O8634" s="145">
        <f>L8634-K8634</f>
        <v>-8.2908593657005483</v>
      </c>
      <c r="P8634">
        <f t="shared" si="807"/>
        <v>1.851106909770496</v>
      </c>
      <c r="Q8634">
        <f>IF(O8634&gt;0, IF(Q8633+O8634*Variables!$B$5&lt;Variables!$B$4, Q8633+O8634*Variables!$B$5, Variables!$B$4), IF(Q8633&gt;-O8634, Q8633+O8634/Variables!$B$5, 0))</f>
        <v>26.617616916507799</v>
      </c>
      <c r="R8634">
        <f>IF(O8634&gt;0, 0, IF(Q8633&gt;-O8634, 0, -O8634 - Q8633*Variables!$B$5))</f>
        <v>0</v>
      </c>
      <c r="S8634">
        <f t="shared" si="808"/>
        <v>0</v>
      </c>
      <c r="T8634">
        <f t="shared" si="809"/>
        <v>0</v>
      </c>
    </row>
    <row r="8635" spans="1:20" x14ac:dyDescent="0.3">
      <c r="A8635" s="3">
        <f t="shared" si="804"/>
        <v>43460</v>
      </c>
      <c r="B8635">
        <v>12</v>
      </c>
      <c r="C8635">
        <v>26</v>
      </c>
      <c r="D8635">
        <v>18</v>
      </c>
      <c r="E8635">
        <v>1</v>
      </c>
      <c r="F8635" s="1">
        <f>VLOOKUP(A8635,Weather!$A$1:$E$366, 5)</f>
        <v>1.8867924528302164E-2</v>
      </c>
      <c r="G8635" s="1">
        <f>VLOOKUP(D8635, Winter!$A$1:$E$25, 2)</f>
        <v>689.67932752179297</v>
      </c>
      <c r="H8635" s="1">
        <f>VLOOKUP(D8635, Winter!$A$1:$E$25, 3)</f>
        <v>477.48083534529701</v>
      </c>
      <c r="I8635" s="1">
        <f>VLOOKUP(D8635, Winter!$A$1:$E$25, 5)</f>
        <v>257.009345794392</v>
      </c>
      <c r="J8635" s="1">
        <f t="shared" si="805"/>
        <v>481.48458048070268</v>
      </c>
      <c r="K8635" s="47">
        <f t="shared" si="806"/>
        <v>9.0076250253625183</v>
      </c>
      <c r="L8635" s="48">
        <f>Solar!K8652/1000*Variables!$B$3</f>
        <v>0</v>
      </c>
      <c r="M8635" s="1">
        <f>IF(E8635=1, VLOOKUP(D8635, Sheet1!$E$2:$G$26, 2), Sheet1!$G$3)</f>
        <v>0.20441999999999999</v>
      </c>
      <c r="N8635" s="1">
        <f>'Electricity Rates'!$J$3</f>
        <v>0.19270000000000001</v>
      </c>
      <c r="O8635" s="145">
        <f>L8635-K8635</f>
        <v>-9.0076250253625183</v>
      </c>
      <c r="P8635">
        <f t="shared" si="807"/>
        <v>1.7357693423873575</v>
      </c>
      <c r="Q8635">
        <f>IF(O8635&gt;0, IF(Q8634+O8635*Variables!$B$5&lt;Variables!$B$4, Q8634+O8635*Variables!$B$5, Variables!$B$4), IF(Q8634&gt;-O8635, Q8634+O8635/Variables!$B$5, 0))</f>
        <v>17.035037102292353</v>
      </c>
      <c r="R8635">
        <f>IF(O8635&gt;0, 0, IF(Q8634&gt;-O8635, 0, -O8635 - Q8634*Variables!$B$5))</f>
        <v>0</v>
      </c>
      <c r="S8635">
        <f t="shared" si="808"/>
        <v>0</v>
      </c>
      <c r="T8635">
        <f t="shared" si="809"/>
        <v>0</v>
      </c>
    </row>
    <row r="8636" spans="1:20" x14ac:dyDescent="0.3">
      <c r="A8636" s="3">
        <f t="shared" si="804"/>
        <v>43460</v>
      </c>
      <c r="B8636">
        <v>12</v>
      </c>
      <c r="C8636">
        <v>26</v>
      </c>
      <c r="D8636">
        <v>19</v>
      </c>
      <c r="E8636">
        <v>1</v>
      </c>
      <c r="F8636" s="1">
        <f>VLOOKUP(A8636,Weather!$A$1:$E$366, 5)</f>
        <v>1.8867924528302164E-2</v>
      </c>
      <c r="G8636" s="1">
        <f>VLOOKUP(D8636, Winter!$A$1:$E$25, 2)</f>
        <v>503.50249066002402</v>
      </c>
      <c r="H8636" s="1">
        <f>VLOOKUP(D8636, Winter!$A$1:$E$25, 3)</f>
        <v>367.75553800108997</v>
      </c>
      <c r="I8636" s="1">
        <f>VLOOKUP(D8636, Winter!$A$1:$E$25, 5)</f>
        <v>266.355140186916</v>
      </c>
      <c r="J8636" s="1">
        <f t="shared" si="805"/>
        <v>370.31680125880575</v>
      </c>
      <c r="K8636" s="47">
        <f t="shared" si="806"/>
        <v>6.9278955579444697</v>
      </c>
      <c r="L8636" s="48">
        <f>Solar!K8653/1000*Variables!$B$3</f>
        <v>0</v>
      </c>
      <c r="M8636" s="1">
        <f>IF(E8636=1, VLOOKUP(D8636, Sheet1!$E$2:$G$26, 2), Sheet1!$G$3)</f>
        <v>0.20441999999999999</v>
      </c>
      <c r="N8636" s="1">
        <f>'Electricity Rates'!$J$3</f>
        <v>0.19270000000000001</v>
      </c>
      <c r="O8636" s="145">
        <f>L8636-K8636</f>
        <v>-6.9278955579444697</v>
      </c>
      <c r="P8636">
        <f t="shared" si="807"/>
        <v>1.3350054740158994</v>
      </c>
      <c r="Q8636">
        <f>IF(O8636&gt;0, IF(Q8635+O8636*Variables!$B$5&lt;Variables!$B$4, Q8635+O8636*Variables!$B$5, Variables!$B$4), IF(Q8635&gt;-O8636, Q8635+O8636/Variables!$B$5, 0))</f>
        <v>9.6649354449046179</v>
      </c>
      <c r="R8636">
        <f>IF(O8636&gt;0, 0, IF(Q8635&gt;-O8636, 0, -O8636 - Q8635*Variables!$B$5))</f>
        <v>0</v>
      </c>
      <c r="S8636">
        <f t="shared" si="808"/>
        <v>0</v>
      </c>
      <c r="T8636">
        <f t="shared" si="809"/>
        <v>0</v>
      </c>
    </row>
    <row r="8637" spans="1:20" x14ac:dyDescent="0.3">
      <c r="A8637" s="3">
        <f t="shared" si="804"/>
        <v>43460</v>
      </c>
      <c r="B8637">
        <v>12</v>
      </c>
      <c r="C8637">
        <v>26</v>
      </c>
      <c r="D8637">
        <v>20</v>
      </c>
      <c r="E8637">
        <v>1</v>
      </c>
      <c r="F8637" s="1">
        <f>VLOOKUP(A8637,Weather!$A$1:$E$366, 5)</f>
        <v>1.8867924528302164E-2</v>
      </c>
      <c r="G8637" s="1">
        <f>VLOOKUP(D8637, Winter!$A$1:$E$25, 2)</f>
        <v>385.507471980074</v>
      </c>
      <c r="H8637" s="1">
        <f>VLOOKUP(D8637, Winter!$A$1:$E$25, 3)</f>
        <v>329.45960680470398</v>
      </c>
      <c r="I8637" s="1">
        <f>VLOOKUP(D8637, Winter!$A$1:$E$25, 5)</f>
        <v>275.70093457943898</v>
      </c>
      <c r="J8637" s="1">
        <f t="shared" si="805"/>
        <v>330.51711369480529</v>
      </c>
      <c r="K8637" s="47">
        <f t="shared" si="806"/>
        <v>6.1833220529213575</v>
      </c>
      <c r="L8637" s="48">
        <f>Solar!K8654/1000*Variables!$B$3</f>
        <v>0</v>
      </c>
      <c r="M8637" s="1">
        <f>IF(E8637=1, VLOOKUP(D8637, Sheet1!$E$2:$G$26, 2), Sheet1!$G$3)</f>
        <v>0.20441999999999999</v>
      </c>
      <c r="N8637" s="1">
        <f>'Electricity Rates'!$J$3</f>
        <v>0.19270000000000001</v>
      </c>
      <c r="O8637" s="145">
        <f>L8637-K8637</f>
        <v>-6.1833220529213575</v>
      </c>
      <c r="P8637">
        <f t="shared" si="807"/>
        <v>1.1915261595979456</v>
      </c>
      <c r="Q8637">
        <f>IF(O8637&gt;0, IF(Q8636+O8637*Variables!$B$5&lt;Variables!$B$4, Q8636+O8637*Variables!$B$5, Variables!$B$4), IF(Q8636&gt;-O8637, Q8636+O8637/Variables!$B$5, 0))</f>
        <v>3.0869332609457265</v>
      </c>
      <c r="R8637">
        <f>IF(O8637&gt;0, 0, IF(Q8636&gt;-O8637, 0, -O8637 - Q8636*Variables!$B$5))</f>
        <v>0</v>
      </c>
      <c r="S8637">
        <f t="shared" si="808"/>
        <v>0</v>
      </c>
      <c r="T8637">
        <f t="shared" si="809"/>
        <v>0</v>
      </c>
    </row>
    <row r="8638" spans="1:20" x14ac:dyDescent="0.3">
      <c r="A8638" s="3">
        <f t="shared" si="804"/>
        <v>43460</v>
      </c>
      <c r="B8638">
        <v>12</v>
      </c>
      <c r="C8638">
        <v>26</v>
      </c>
      <c r="D8638">
        <v>21</v>
      </c>
      <c r="E8638">
        <v>1</v>
      </c>
      <c r="F8638" s="1">
        <f>VLOOKUP(A8638,Weather!$A$1:$E$366, 5)</f>
        <v>1.8867924528302164E-2</v>
      </c>
      <c r="G8638" s="1">
        <f>VLOOKUP(D8638, Winter!$A$1:$E$25, 2)</f>
        <v>340.23972602739599</v>
      </c>
      <c r="H8638" s="1">
        <f>VLOOKUP(D8638, Winter!$A$1:$E$25, 3)</f>
        <v>286.390591795636</v>
      </c>
      <c r="I8638" s="1">
        <f>VLOOKUP(D8638, Winter!$A$1:$E$25, 5)</f>
        <v>289.71962616822401</v>
      </c>
      <c r="J8638" s="1">
        <f t="shared" si="805"/>
        <v>287.40661319623524</v>
      </c>
      <c r="K8638" s="47">
        <f t="shared" si="806"/>
        <v>5.3768097804844492</v>
      </c>
      <c r="L8638" s="48">
        <f>Solar!K8655/1000*Variables!$B$3</f>
        <v>0</v>
      </c>
      <c r="M8638" s="1">
        <f>IF(E8638=1, VLOOKUP(D8638, Sheet1!$E$2:$G$26, 2), Sheet1!$G$3)</f>
        <v>0.20441999999999999</v>
      </c>
      <c r="N8638" s="1">
        <f>'Electricity Rates'!$J$3</f>
        <v>0.19270000000000001</v>
      </c>
      <c r="O8638" s="145">
        <f>L8638-K8638</f>
        <v>-5.3768097804844492</v>
      </c>
      <c r="P8638">
        <f t="shared" si="807"/>
        <v>1.0361112446993535</v>
      </c>
      <c r="Q8638">
        <f>IF(O8638&gt;0, IF(Q8637+O8638*Variables!$B$5&lt;Variables!$B$4, Q8637+O8638*Variables!$B$5, Variables!$B$4), IF(Q8637&gt;-O8638, Q8637+O8638/Variables!$B$5, 0))</f>
        <v>0</v>
      </c>
      <c r="R8638">
        <f>IF(O8638&gt;0, 0, IF(Q8637&gt;-O8638, 0, -O8638 - Q8637*Variables!$B$5))</f>
        <v>2.4750925151954664</v>
      </c>
      <c r="S8638">
        <f t="shared" si="808"/>
        <v>0.50595841195625724</v>
      </c>
      <c r="T8638">
        <f t="shared" si="809"/>
        <v>0</v>
      </c>
    </row>
    <row r="8639" spans="1:20" x14ac:dyDescent="0.3">
      <c r="A8639" s="3">
        <f t="shared" si="804"/>
        <v>43460</v>
      </c>
      <c r="B8639">
        <v>12</v>
      </c>
      <c r="C8639">
        <v>26</v>
      </c>
      <c r="D8639">
        <v>22</v>
      </c>
      <c r="E8639">
        <v>1</v>
      </c>
      <c r="F8639" s="1">
        <f>VLOOKUP(A8639,Weather!$A$1:$E$366, 5)</f>
        <v>1.8867924528302164E-2</v>
      </c>
      <c r="G8639" s="1">
        <f>VLOOKUP(D8639, Winter!$A$1:$E$25, 2)</f>
        <v>300</v>
      </c>
      <c r="H8639" s="1">
        <f>VLOOKUP(D8639, Winter!$A$1:$E$25, 3)</f>
        <v>271.915575384683</v>
      </c>
      <c r="I8639" s="1">
        <f>VLOOKUP(D8639, Winter!$A$1:$E$25, 5)</f>
        <v>285.04672897196201</v>
      </c>
      <c r="J8639" s="1">
        <f t="shared" si="805"/>
        <v>272.44547018874556</v>
      </c>
      <c r="K8639" s="47">
        <f t="shared" si="806"/>
        <v>5.0969163599563281</v>
      </c>
      <c r="L8639" s="48">
        <f>Solar!K8656/1000*Variables!$B$3</f>
        <v>0</v>
      </c>
      <c r="M8639" s="1">
        <f>IF(E8639=1, VLOOKUP(D8639, Sheet1!$E$2:$G$26, 2), Sheet1!$G$3)</f>
        <v>0.18618000000000001</v>
      </c>
      <c r="N8639" s="1">
        <f>'Electricity Rates'!$J$3</f>
        <v>0.19270000000000001</v>
      </c>
      <c r="O8639" s="145">
        <f>L8639-K8639</f>
        <v>-5.0969163599563281</v>
      </c>
      <c r="P8639">
        <f t="shared" si="807"/>
        <v>0.98217578256358451</v>
      </c>
      <c r="Q8639">
        <f>IF(O8639&gt;0, IF(Q8638+O8639*Variables!$B$5&lt;Variables!$B$4, Q8638+O8639*Variables!$B$5, Variables!$B$4), IF(Q8638&gt;-O8639, Q8638+O8639/Variables!$B$5, 0))</f>
        <v>0</v>
      </c>
      <c r="R8639">
        <f>IF(O8639&gt;0, 0, IF(Q8638&gt;-O8639, 0, -O8639 - Q8638*Variables!$B$5))</f>
        <v>5.0969163599563281</v>
      </c>
      <c r="S8639">
        <f t="shared" si="808"/>
        <v>0.94894388789666917</v>
      </c>
      <c r="T8639">
        <f t="shared" si="809"/>
        <v>0</v>
      </c>
    </row>
    <row r="8640" spans="1:20" x14ac:dyDescent="0.3">
      <c r="A8640" s="3">
        <f t="shared" si="804"/>
        <v>43460</v>
      </c>
      <c r="B8640">
        <v>12</v>
      </c>
      <c r="C8640">
        <v>26</v>
      </c>
      <c r="D8640">
        <v>23</v>
      </c>
      <c r="E8640">
        <v>1</v>
      </c>
      <c r="F8640" s="1">
        <f>VLOOKUP(A8640,Weather!$A$1:$E$366, 5)</f>
        <v>1.8867924528302164E-2</v>
      </c>
      <c r="G8640" s="1">
        <f>VLOOKUP(D8640, Winter!$A$1:$E$25, 2)</f>
        <v>290.90909090909099</v>
      </c>
      <c r="H8640" s="1">
        <f>VLOOKUP(D8640, Winter!$A$1:$E$25, 3)</f>
        <v>266.95334839061297</v>
      </c>
      <c r="I8640" s="1">
        <f>VLOOKUP(D8640, Winter!$A$1:$E$25, 5)</f>
        <v>285.04672897196201</v>
      </c>
      <c r="J8640" s="1">
        <f t="shared" si="805"/>
        <v>267.40534353247108</v>
      </c>
      <c r="K8640" s="47">
        <f t="shared" si="806"/>
        <v>5.0026255501556713</v>
      </c>
      <c r="L8640" s="48">
        <f>Solar!K8657/1000*Variables!$B$3</f>
        <v>0</v>
      </c>
      <c r="M8640" s="1">
        <f>IF(E8640=1, VLOOKUP(D8640, Sheet1!$E$2:$G$26, 2), Sheet1!$G$3)</f>
        <v>0.18618000000000001</v>
      </c>
      <c r="N8640" s="1">
        <f>'Electricity Rates'!$J$3</f>
        <v>0.19270000000000001</v>
      </c>
      <c r="O8640" s="145">
        <f>L8640-K8640</f>
        <v>-5.0026255501556713</v>
      </c>
      <c r="P8640">
        <f t="shared" si="807"/>
        <v>0.96400594351499791</v>
      </c>
      <c r="Q8640">
        <f>IF(O8640&gt;0, IF(Q8639+O8640*Variables!$B$5&lt;Variables!$B$4, Q8639+O8640*Variables!$B$5, Variables!$B$4), IF(Q8639&gt;-O8640, Q8639+O8640/Variables!$B$5, 0))</f>
        <v>0</v>
      </c>
      <c r="R8640">
        <f>IF(O8640&gt;0, 0, IF(Q8639&gt;-O8640, 0, -O8640 - Q8639*Variables!$B$5))</f>
        <v>5.0026255501556713</v>
      </c>
      <c r="S8640">
        <f t="shared" si="808"/>
        <v>0.93138882492798292</v>
      </c>
      <c r="T8640">
        <f t="shared" si="809"/>
        <v>0</v>
      </c>
    </row>
    <row r="8641" spans="1:20" x14ac:dyDescent="0.3">
      <c r="A8641" s="3">
        <f t="shared" si="804"/>
        <v>43460</v>
      </c>
      <c r="B8641">
        <v>12</v>
      </c>
      <c r="C8641">
        <v>26</v>
      </c>
      <c r="D8641">
        <v>24</v>
      </c>
      <c r="E8641">
        <v>1</v>
      </c>
      <c r="F8641" s="1">
        <f>VLOOKUP(A8641,Weather!$A$1:$E$366, 5)</f>
        <v>1.8867924528302164E-2</v>
      </c>
      <c r="G8641" s="1">
        <f>VLOOKUP(D8641, Winter!$A$1:$E$25, 2)</f>
        <v>272.72727272727298</v>
      </c>
      <c r="H8641" s="1">
        <f>VLOOKUP(D8641, Winter!$A$1:$E$25, 3)</f>
        <v>266.74195307023803</v>
      </c>
      <c r="I8641" s="1">
        <f>VLOOKUP(D8641, Winter!$A$1:$E$25, 5)</f>
        <v>285.04672897196201</v>
      </c>
      <c r="J8641" s="1">
        <f t="shared" si="805"/>
        <v>266.8548836298047</v>
      </c>
      <c r="K8641" s="47">
        <f t="shared" si="806"/>
        <v>4.9923275331563186</v>
      </c>
      <c r="L8641" s="48">
        <f>Solar!K8658/1000*Variables!$B$3</f>
        <v>0</v>
      </c>
      <c r="M8641" s="1">
        <f>IF(E8641=1, VLOOKUP(D8641, Sheet1!$E$2:$G$26, 2), Sheet1!$G$3)</f>
        <v>0.18618000000000001</v>
      </c>
      <c r="N8641" s="1">
        <f>'Electricity Rates'!$J$3</f>
        <v>0.19270000000000001</v>
      </c>
      <c r="O8641" s="145">
        <f>L8641-K8641</f>
        <v>-4.9923275331563186</v>
      </c>
      <c r="P8641">
        <f t="shared" si="807"/>
        <v>0.96202151563922267</v>
      </c>
      <c r="Q8641">
        <f>IF(O8641&gt;0, IF(Q8640+O8641*Variables!$B$5&lt;Variables!$B$4, Q8640+O8641*Variables!$B$5, Variables!$B$4), IF(Q8640&gt;-O8641, Q8640+O8641/Variables!$B$5, 0))</f>
        <v>0</v>
      </c>
      <c r="R8641">
        <f>IF(O8641&gt;0, 0, IF(Q8640&gt;-O8641, 0, -O8641 - Q8640*Variables!$B$5))</f>
        <v>4.9923275331563186</v>
      </c>
      <c r="S8641">
        <f t="shared" si="808"/>
        <v>0.92947154012304345</v>
      </c>
      <c r="T8641">
        <f t="shared" si="809"/>
        <v>0</v>
      </c>
    </row>
    <row r="8642" spans="1:20" x14ac:dyDescent="0.3">
      <c r="A8642" s="3">
        <f t="shared" si="804"/>
        <v>43461</v>
      </c>
      <c r="B8642">
        <v>12</v>
      </c>
      <c r="C8642">
        <v>27</v>
      </c>
      <c r="D8642">
        <v>1</v>
      </c>
      <c r="E8642">
        <v>1</v>
      </c>
      <c r="F8642" s="1">
        <f>VLOOKUP(A8642,Weather!$A$1:$E$366, 5)</f>
        <v>1.8867924528302164E-2</v>
      </c>
      <c r="G8642" s="1">
        <f>VLOOKUP(D8642, Winter!$A$1:$E$25, 2)</f>
        <v>281.81818181818198</v>
      </c>
      <c r="H8642" s="1">
        <f>VLOOKUP(D8642, Winter!$A$1:$E$25, 3)</f>
        <v>257.04002047196798</v>
      </c>
      <c r="I8642" s="1">
        <f>VLOOKUP(D8642, Winter!$A$1:$E$25, 5)</f>
        <v>266.355140186916</v>
      </c>
      <c r="J8642" s="1">
        <f t="shared" si="805"/>
        <v>257.50753295019842</v>
      </c>
      <c r="K8642" s="47">
        <f t="shared" si="806"/>
        <v>4.8174570735075379</v>
      </c>
      <c r="L8642" s="48">
        <f>Solar!K8659/1000*Variables!$B$3</f>
        <v>0</v>
      </c>
      <c r="M8642" s="1">
        <f>IF(E8642=1, VLOOKUP(D8642, Sheet1!$E$2:$G$26, 2), Sheet1!$G$3)</f>
        <v>0.18618000000000001</v>
      </c>
      <c r="N8642" s="1">
        <f>'Electricity Rates'!$J$3</f>
        <v>0.19270000000000001</v>
      </c>
      <c r="O8642" s="145">
        <f>L8642-K8642</f>
        <v>-4.8174570735075379</v>
      </c>
      <c r="P8642">
        <f t="shared" si="807"/>
        <v>0.92832397806490263</v>
      </c>
      <c r="Q8642">
        <f>IF(O8642&gt;0, IF(Q8641+O8642*Variables!$B$5&lt;Variables!$B$4, Q8641+O8642*Variables!$B$5, Variables!$B$4), IF(Q8641&gt;-O8642, Q8641+O8642/Variables!$B$5, 0))</f>
        <v>0</v>
      </c>
      <c r="R8642">
        <f>IF(O8642&gt;0, 0, IF(Q8641&gt;-O8642, 0, -O8642 - Q8641*Variables!$B$5))</f>
        <v>4.8174570735075379</v>
      </c>
      <c r="S8642">
        <f t="shared" si="808"/>
        <v>0.89691415794563345</v>
      </c>
      <c r="T8642">
        <f t="shared" si="809"/>
        <v>0</v>
      </c>
    </row>
    <row r="8643" spans="1:20" x14ac:dyDescent="0.3">
      <c r="A8643" s="3">
        <f t="shared" ref="A8643:A8706" si="810">DATE(2018, B8643, C8643)</f>
        <v>43461</v>
      </c>
      <c r="B8643">
        <v>12</v>
      </c>
      <c r="C8643">
        <v>27</v>
      </c>
      <c r="D8643">
        <v>2</v>
      </c>
      <c r="E8643">
        <v>1</v>
      </c>
      <c r="F8643" s="1">
        <f>VLOOKUP(A8643,Weather!$A$1:$E$366, 5)</f>
        <v>1.8867924528302164E-2</v>
      </c>
      <c r="G8643" s="1">
        <f>VLOOKUP(D8643, Winter!$A$1:$E$25, 2)</f>
        <v>282.10356994603501</v>
      </c>
      <c r="H8643" s="1">
        <f>VLOOKUP(D8643, Winter!$A$1:$E$25, 3)</f>
        <v>280.66066600651902</v>
      </c>
      <c r="I8643" s="1">
        <f>VLOOKUP(D8643, Winter!$A$1:$E$25, 5)</f>
        <v>285.04672897196201</v>
      </c>
      <c r="J8643" s="1">
        <f t="shared" ref="J8643:J8706" si="811">IF(E8643=0, I8643, H8643 + (G8643-H8643)*F8643)</f>
        <v>280.6878906091514</v>
      </c>
      <c r="K8643" s="47">
        <f t="shared" ref="K8643:K8706" si="812">J8643*1000/53453</f>
        <v>5.2511157579397114</v>
      </c>
      <c r="L8643" s="48">
        <f>Solar!K8660/1000*Variables!$B$3</f>
        <v>0</v>
      </c>
      <c r="M8643" s="1">
        <f>IF(E8643=1, VLOOKUP(D8643, Sheet1!$E$2:$G$26, 2), Sheet1!$G$3)</f>
        <v>0.18618000000000001</v>
      </c>
      <c r="N8643" s="1">
        <f>'Electricity Rates'!$J$3</f>
        <v>0.19270000000000001</v>
      </c>
      <c r="O8643" s="145">
        <f>L8643-K8643</f>
        <v>-5.2511157579397114</v>
      </c>
      <c r="P8643">
        <f t="shared" ref="P8643:P8706" si="813">N8643*K8643</f>
        <v>1.0118900065549825</v>
      </c>
      <c r="Q8643">
        <f>IF(O8643&gt;0, IF(Q8642+O8643*Variables!$B$5&lt;Variables!$B$4, Q8642+O8643*Variables!$B$5, Variables!$B$4), IF(Q8642&gt;-O8643, Q8642+O8643/Variables!$B$5, 0))</f>
        <v>0</v>
      </c>
      <c r="R8643">
        <f>IF(O8643&gt;0, 0, IF(Q8642&gt;-O8643, 0, -O8643 - Q8642*Variables!$B$5))</f>
        <v>5.2511157579397114</v>
      </c>
      <c r="S8643">
        <f t="shared" ref="S8643:S8706" si="814">R8643*M8643</f>
        <v>0.97765273181321555</v>
      </c>
      <c r="T8643">
        <f t="shared" ref="T8643:T8706" si="815">IF(AND(R8643&gt;0, M8643&gt;0.3), 1, 0)</f>
        <v>0</v>
      </c>
    </row>
    <row r="8644" spans="1:20" x14ac:dyDescent="0.3">
      <c r="A8644" s="3">
        <f t="shared" si="810"/>
        <v>43461</v>
      </c>
      <c r="B8644">
        <v>12</v>
      </c>
      <c r="C8644">
        <v>27</v>
      </c>
      <c r="D8644">
        <v>3</v>
      </c>
      <c r="E8644">
        <v>1</v>
      </c>
      <c r="F8644" s="1">
        <f>VLOOKUP(A8644,Weather!$A$1:$E$366, 5)</f>
        <v>1.8867924528302164E-2</v>
      </c>
      <c r="G8644" s="1">
        <f>VLOOKUP(D8644, Winter!$A$1:$E$25, 2)</f>
        <v>282.300747198007</v>
      </c>
      <c r="H8644" s="1">
        <f>VLOOKUP(D8644, Winter!$A$1:$E$25, 3)</f>
        <v>272.72727272727298</v>
      </c>
      <c r="I8644" s="1">
        <f>VLOOKUP(D8644, Winter!$A$1:$E$25, 5)</f>
        <v>271.02803738317698</v>
      </c>
      <c r="J8644" s="1">
        <f t="shared" si="811"/>
        <v>272.90790432106041</v>
      </c>
      <c r="K8644" s="47">
        <f t="shared" si="812"/>
        <v>5.105567588742641</v>
      </c>
      <c r="L8644" s="48">
        <f>Solar!K8661/1000*Variables!$B$3</f>
        <v>0</v>
      </c>
      <c r="M8644" s="1">
        <f>IF(E8644=1, VLOOKUP(D8644, Sheet1!$E$2:$G$26, 2), Sheet1!$G$3)</f>
        <v>0.18618000000000001</v>
      </c>
      <c r="N8644" s="1">
        <f>'Electricity Rates'!$J$3</f>
        <v>0.19270000000000001</v>
      </c>
      <c r="O8644" s="145">
        <f>L8644-K8644</f>
        <v>-5.105567588742641</v>
      </c>
      <c r="P8644">
        <f t="shared" si="813"/>
        <v>0.98384287435070694</v>
      </c>
      <c r="Q8644">
        <f>IF(O8644&gt;0, IF(Q8643+O8644*Variables!$B$5&lt;Variables!$B$4, Q8643+O8644*Variables!$B$5, Variables!$B$4), IF(Q8643&gt;-O8644, Q8643+O8644/Variables!$B$5, 0))</f>
        <v>0</v>
      </c>
      <c r="R8644">
        <f>IF(O8644&gt;0, 0, IF(Q8643&gt;-O8644, 0, -O8644 - Q8643*Variables!$B$5))</f>
        <v>5.105567588742641</v>
      </c>
      <c r="S8644">
        <f t="shared" si="814"/>
        <v>0.95055457367210494</v>
      </c>
      <c r="T8644">
        <f t="shared" si="815"/>
        <v>0</v>
      </c>
    </row>
    <row r="8645" spans="1:20" x14ac:dyDescent="0.3">
      <c r="A8645" s="3">
        <f t="shared" si="810"/>
        <v>43461</v>
      </c>
      <c r="B8645">
        <v>12</v>
      </c>
      <c r="C8645">
        <v>27</v>
      </c>
      <c r="D8645">
        <v>4</v>
      </c>
      <c r="E8645">
        <v>1</v>
      </c>
      <c r="F8645" s="1">
        <f>VLOOKUP(A8645,Weather!$A$1:$E$366, 5)</f>
        <v>1.8867924528302164E-2</v>
      </c>
      <c r="G8645" s="1">
        <f>VLOOKUP(D8645, Winter!$A$1:$E$25, 2)</f>
        <v>308.82074789439099</v>
      </c>
      <c r="H8645" s="1">
        <f>VLOOKUP(D8645, Winter!$A$1:$E$25, 3)</f>
        <v>281.81818181818198</v>
      </c>
      <c r="I8645" s="1">
        <f>VLOOKUP(D8645, Winter!$A$1:$E$25, 5)</f>
        <v>285.04672897196201</v>
      </c>
      <c r="J8645" s="1">
        <f t="shared" si="811"/>
        <v>282.32766419697839</v>
      </c>
      <c r="K8645" s="47">
        <f t="shared" si="812"/>
        <v>5.2817926813645331</v>
      </c>
      <c r="L8645" s="48">
        <f>Solar!K8662/1000*Variables!$B$3</f>
        <v>0</v>
      </c>
      <c r="M8645" s="1">
        <f>IF(E8645=1, VLOOKUP(D8645, Sheet1!$E$2:$G$26, 2), Sheet1!$G$3)</f>
        <v>0.18618000000000001</v>
      </c>
      <c r="N8645" s="1">
        <f>'Electricity Rates'!$J$3</f>
        <v>0.19270000000000001</v>
      </c>
      <c r="O8645" s="145">
        <f>L8645-K8645</f>
        <v>-5.2817926813645331</v>
      </c>
      <c r="P8645">
        <f t="shared" si="813"/>
        <v>1.0178014496989456</v>
      </c>
      <c r="Q8645">
        <f>IF(O8645&gt;0, IF(Q8644+O8645*Variables!$B$5&lt;Variables!$B$4, Q8644+O8645*Variables!$B$5, Variables!$B$4), IF(Q8644&gt;-O8645, Q8644+O8645/Variables!$B$5, 0))</f>
        <v>0</v>
      </c>
      <c r="R8645">
        <f>IF(O8645&gt;0, 0, IF(Q8644&gt;-O8645, 0, -O8645 - Q8644*Variables!$B$5))</f>
        <v>5.2817926813645331</v>
      </c>
      <c r="S8645">
        <f t="shared" si="814"/>
        <v>0.98336416141644878</v>
      </c>
      <c r="T8645">
        <f t="shared" si="815"/>
        <v>0</v>
      </c>
    </row>
    <row r="8646" spans="1:20" x14ac:dyDescent="0.3">
      <c r="A8646" s="3">
        <f t="shared" si="810"/>
        <v>43461</v>
      </c>
      <c r="B8646">
        <v>12</v>
      </c>
      <c r="C8646">
        <v>27</v>
      </c>
      <c r="D8646">
        <v>5</v>
      </c>
      <c r="E8646">
        <v>1</v>
      </c>
      <c r="F8646" s="1">
        <f>VLOOKUP(A8646,Weather!$A$1:$E$366, 5)</f>
        <v>1.8867924528302164E-2</v>
      </c>
      <c r="G8646" s="1">
        <f>VLOOKUP(D8646, Winter!$A$1:$E$25, 2)</f>
        <v>308.63160471300301</v>
      </c>
      <c r="H8646" s="1">
        <f>VLOOKUP(D8646, Winter!$A$1:$E$25, 3)</f>
        <v>300</v>
      </c>
      <c r="I8646" s="1">
        <f>VLOOKUP(D8646, Winter!$A$1:$E$25, 5)</f>
        <v>303.73831775700899</v>
      </c>
      <c r="J8646" s="1">
        <f t="shared" si="811"/>
        <v>300.16286046628306</v>
      </c>
      <c r="K8646" s="47">
        <f t="shared" si="812"/>
        <v>5.6154539589224752</v>
      </c>
      <c r="L8646" s="48">
        <f>Solar!K8663/1000*Variables!$B$3</f>
        <v>0</v>
      </c>
      <c r="M8646" s="1">
        <f>IF(E8646=1, VLOOKUP(D8646, Sheet1!$E$2:$G$26, 2), Sheet1!$G$3)</f>
        <v>0.18618000000000001</v>
      </c>
      <c r="N8646" s="1">
        <f>'Electricity Rates'!$J$3</f>
        <v>0.19270000000000001</v>
      </c>
      <c r="O8646" s="145">
        <f>L8646-K8646</f>
        <v>-5.6154539589224752</v>
      </c>
      <c r="P8646">
        <f t="shared" si="813"/>
        <v>1.0820979778843611</v>
      </c>
      <c r="Q8646">
        <f>IF(O8646&gt;0, IF(Q8645+O8646*Variables!$B$5&lt;Variables!$B$4, Q8645+O8646*Variables!$B$5, Variables!$B$4), IF(Q8645&gt;-O8646, Q8645+O8646/Variables!$B$5, 0))</f>
        <v>0</v>
      </c>
      <c r="R8646">
        <f>IF(O8646&gt;0, 0, IF(Q8645&gt;-O8646, 0, -O8646 - Q8645*Variables!$B$5))</f>
        <v>5.6154539589224752</v>
      </c>
      <c r="S8646">
        <f t="shared" si="814"/>
        <v>1.0454852180721865</v>
      </c>
      <c r="T8646">
        <f t="shared" si="815"/>
        <v>0</v>
      </c>
    </row>
    <row r="8647" spans="1:20" x14ac:dyDescent="0.3">
      <c r="A8647" s="3">
        <f t="shared" si="810"/>
        <v>43461</v>
      </c>
      <c r="B8647">
        <v>12</v>
      </c>
      <c r="C8647">
        <v>27</v>
      </c>
      <c r="D8647">
        <v>6</v>
      </c>
      <c r="E8647">
        <v>1</v>
      </c>
      <c r="F8647" s="1">
        <f>VLOOKUP(A8647,Weather!$A$1:$E$366, 5)</f>
        <v>1.8867924528302164E-2</v>
      </c>
      <c r="G8647" s="1">
        <f>VLOOKUP(D8647, Winter!$A$1:$E$25, 2)</f>
        <v>331.81818181818198</v>
      </c>
      <c r="H8647" s="1">
        <f>VLOOKUP(D8647, Winter!$A$1:$E$25, 3)</f>
        <v>317.955250948497</v>
      </c>
      <c r="I8647" s="1">
        <f>VLOOKUP(D8647, Winter!$A$1:$E$25, 5)</f>
        <v>322.42990654205602</v>
      </c>
      <c r="J8647" s="1">
        <f t="shared" si="811"/>
        <v>318.21681568188728</v>
      </c>
      <c r="K8647" s="47">
        <f t="shared" si="812"/>
        <v>5.9532077840698792</v>
      </c>
      <c r="L8647" s="48">
        <f>Solar!K8664/1000*Variables!$B$3</f>
        <v>0</v>
      </c>
      <c r="M8647" s="1">
        <f>IF(E8647=1, VLOOKUP(D8647, Sheet1!$E$2:$G$26, 2), Sheet1!$G$3)</f>
        <v>0.18618000000000001</v>
      </c>
      <c r="N8647" s="1">
        <f>'Electricity Rates'!$J$3</f>
        <v>0.19270000000000001</v>
      </c>
      <c r="O8647" s="145">
        <f>L8647-K8647</f>
        <v>-5.9532077840698792</v>
      </c>
      <c r="P8647">
        <f t="shared" si="813"/>
        <v>1.1471831399902657</v>
      </c>
      <c r="Q8647">
        <f>IF(O8647&gt;0, IF(Q8646+O8647*Variables!$B$5&lt;Variables!$B$4, Q8646+O8647*Variables!$B$5, Variables!$B$4), IF(Q8646&gt;-O8647, Q8646+O8647/Variables!$B$5, 0))</f>
        <v>0</v>
      </c>
      <c r="R8647">
        <f>IF(O8647&gt;0, 0, IF(Q8646&gt;-O8647, 0, -O8647 - Q8646*Variables!$B$5))</f>
        <v>5.9532077840698792</v>
      </c>
      <c r="S8647">
        <f t="shared" si="814"/>
        <v>1.1083682252381302</v>
      </c>
      <c r="T8647">
        <f t="shared" si="815"/>
        <v>0</v>
      </c>
    </row>
    <row r="8648" spans="1:20" x14ac:dyDescent="0.3">
      <c r="A8648" s="3">
        <f t="shared" si="810"/>
        <v>43461</v>
      </c>
      <c r="B8648">
        <v>12</v>
      </c>
      <c r="C8648">
        <v>27</v>
      </c>
      <c r="D8648">
        <v>7</v>
      </c>
      <c r="E8648">
        <v>1</v>
      </c>
      <c r="F8648" s="1">
        <f>VLOOKUP(A8648,Weather!$A$1:$E$366, 5)</f>
        <v>1.8867924528302164E-2</v>
      </c>
      <c r="G8648" s="1">
        <f>VLOOKUP(D8648, Winter!$A$1:$E$25, 2)</f>
        <v>445.45454545454498</v>
      </c>
      <c r="H8648" s="1">
        <f>VLOOKUP(D8648, Winter!$A$1:$E$25, 3)</f>
        <v>393.94630558862502</v>
      </c>
      <c r="I8648" s="1">
        <f>VLOOKUP(D8648, Winter!$A$1:$E$25, 5)</f>
        <v>313.08411214953298</v>
      </c>
      <c r="J8648" s="1">
        <f t="shared" si="811"/>
        <v>394.91815917100087</v>
      </c>
      <c r="K8648" s="47">
        <f t="shared" si="812"/>
        <v>7.3881383490356178</v>
      </c>
      <c r="L8648" s="48">
        <f>Solar!K8665/1000*Variables!$B$3</f>
        <v>0</v>
      </c>
      <c r="M8648" s="1">
        <f>IF(E8648=1, VLOOKUP(D8648, Sheet1!$E$2:$G$26, 2), Sheet1!$G$3)</f>
        <v>0.18618000000000001</v>
      </c>
      <c r="N8648" s="1">
        <f>'Electricity Rates'!$J$3</f>
        <v>0.19270000000000001</v>
      </c>
      <c r="O8648" s="145">
        <f>L8648-K8648</f>
        <v>-7.3881383490356178</v>
      </c>
      <c r="P8648">
        <f t="shared" si="813"/>
        <v>1.4236942598591635</v>
      </c>
      <c r="Q8648">
        <f>IF(O8648&gt;0, IF(Q8647+O8648*Variables!$B$5&lt;Variables!$B$4, Q8647+O8648*Variables!$B$5, Variables!$B$4), IF(Q8647&gt;-O8648, Q8647+O8648/Variables!$B$5, 0))</f>
        <v>0</v>
      </c>
      <c r="R8648">
        <f>IF(O8648&gt;0, 0, IF(Q8647&gt;-O8648, 0, -O8648 - Q8647*Variables!$B$5))</f>
        <v>7.3881383490356178</v>
      </c>
      <c r="S8648">
        <f t="shared" si="814"/>
        <v>1.3755235978234515</v>
      </c>
      <c r="T8648">
        <f t="shared" si="815"/>
        <v>0</v>
      </c>
    </row>
    <row r="8649" spans="1:20" x14ac:dyDescent="0.3">
      <c r="A8649" s="3">
        <f t="shared" si="810"/>
        <v>43461</v>
      </c>
      <c r="B8649">
        <v>12</v>
      </c>
      <c r="C8649">
        <v>27</v>
      </c>
      <c r="D8649">
        <v>8</v>
      </c>
      <c r="E8649">
        <v>1</v>
      </c>
      <c r="F8649" s="1">
        <f>VLOOKUP(A8649,Weather!$A$1:$E$366, 5)</f>
        <v>1.8867924528302164E-2</v>
      </c>
      <c r="G8649" s="1">
        <f>VLOOKUP(D8649, Winter!$A$1:$E$25, 2)</f>
        <v>654.54545454545405</v>
      </c>
      <c r="H8649" s="1">
        <f>VLOOKUP(D8649, Winter!$A$1:$E$25, 3)</f>
        <v>498.50910668787998</v>
      </c>
      <c r="I8649" s="1">
        <f>VLOOKUP(D8649, Winter!$A$1:$E$25, 5)</f>
        <v>294.39252336448601</v>
      </c>
      <c r="J8649" s="1">
        <f t="shared" si="811"/>
        <v>501.45318872292859</v>
      </c>
      <c r="K8649" s="47">
        <f t="shared" si="812"/>
        <v>9.3811982250374832</v>
      </c>
      <c r="L8649" s="48">
        <f>Solar!K8666/1000*Variables!$B$3</f>
        <v>0.11889999999999999</v>
      </c>
      <c r="M8649" s="1">
        <f>IF(E8649=1, VLOOKUP(D8649, Sheet1!$E$2:$G$26, 2), Sheet1!$G$3)</f>
        <v>0.18618000000000001</v>
      </c>
      <c r="N8649" s="1">
        <f>'Electricity Rates'!$J$3</f>
        <v>0.19270000000000001</v>
      </c>
      <c r="O8649" s="145">
        <f>L8649-K8649</f>
        <v>-9.2622982250374832</v>
      </c>
      <c r="P8649">
        <f t="shared" si="813"/>
        <v>1.8077568979647232</v>
      </c>
      <c r="Q8649">
        <f>IF(O8649&gt;0, IF(Q8648+O8649*Variables!$B$5&lt;Variables!$B$4, Q8648+O8649*Variables!$B$5, Variables!$B$4), IF(Q8648&gt;-O8649, Q8648+O8649/Variables!$B$5, 0))</f>
        <v>0</v>
      </c>
      <c r="R8649">
        <f>IF(O8649&gt;0, 0, IF(Q8648&gt;-O8649, 0, -O8649 - Q8648*Variables!$B$5))</f>
        <v>9.2622982250374832</v>
      </c>
      <c r="S8649">
        <f t="shared" si="814"/>
        <v>1.7244546835374788</v>
      </c>
      <c r="T8649">
        <f t="shared" si="815"/>
        <v>0</v>
      </c>
    </row>
    <row r="8650" spans="1:20" x14ac:dyDescent="0.3">
      <c r="A8650" s="3">
        <f t="shared" si="810"/>
        <v>43461</v>
      </c>
      <c r="B8650">
        <v>12</v>
      </c>
      <c r="C8650">
        <v>27</v>
      </c>
      <c r="D8650">
        <v>9</v>
      </c>
      <c r="E8650">
        <v>1</v>
      </c>
      <c r="F8650" s="1">
        <f>VLOOKUP(A8650,Weather!$A$1:$E$366, 5)</f>
        <v>1.8867924528302164E-2</v>
      </c>
      <c r="G8650" s="1">
        <f>VLOOKUP(D8650, Winter!$A$1:$E$25, 2)</f>
        <v>801.59817351598099</v>
      </c>
      <c r="H8650" s="1">
        <f>VLOOKUP(D8650, Winter!$A$1:$E$25, 3)</f>
        <v>564.97068280688404</v>
      </c>
      <c r="I8650" s="1">
        <f>VLOOKUP(D8650, Winter!$A$1:$E$25, 5)</f>
        <v>313.08411214953298</v>
      </c>
      <c r="J8650" s="1">
        <f t="shared" si="811"/>
        <v>569.43535244290479</v>
      </c>
      <c r="K8650" s="47">
        <f t="shared" si="812"/>
        <v>10.653010166742837</v>
      </c>
      <c r="L8650" s="48">
        <f>Solar!K8667/1000*Variables!$B$3</f>
        <v>0.84135000000000004</v>
      </c>
      <c r="M8650" s="1">
        <f>IF(E8650=1, VLOOKUP(D8650, Sheet1!$E$2:$G$26, 2), Sheet1!$G$3)</f>
        <v>0.20441999999999999</v>
      </c>
      <c r="N8650" s="1">
        <f>'Electricity Rates'!$J$3</f>
        <v>0.19270000000000001</v>
      </c>
      <c r="O8650" s="145">
        <f>L8650-K8650</f>
        <v>-9.8116601667428363</v>
      </c>
      <c r="P8650">
        <f t="shared" si="813"/>
        <v>2.0528350591313447</v>
      </c>
      <c r="Q8650">
        <f>IF(O8650&gt;0, IF(Q8649+O8650*Variables!$B$5&lt;Variables!$B$4, Q8649+O8650*Variables!$B$5, Variables!$B$4), IF(Q8649&gt;-O8650, Q8649+O8650/Variables!$B$5, 0))</f>
        <v>0</v>
      </c>
      <c r="R8650">
        <f>IF(O8650&gt;0, 0, IF(Q8649&gt;-O8650, 0, -O8650 - Q8649*Variables!$B$5))</f>
        <v>9.8116601667428363</v>
      </c>
      <c r="S8650">
        <f t="shared" si="814"/>
        <v>2.0056995712855703</v>
      </c>
      <c r="T8650">
        <f t="shared" si="815"/>
        <v>0</v>
      </c>
    </row>
    <row r="8651" spans="1:20" x14ac:dyDescent="0.3">
      <c r="A8651" s="3">
        <f t="shared" si="810"/>
        <v>43461</v>
      </c>
      <c r="B8651">
        <v>12</v>
      </c>
      <c r="C8651">
        <v>27</v>
      </c>
      <c r="D8651">
        <v>10</v>
      </c>
      <c r="E8651">
        <v>1</v>
      </c>
      <c r="F8651" s="1">
        <f>VLOOKUP(A8651,Weather!$A$1:$E$366, 5)</f>
        <v>1.8867924528302164E-2</v>
      </c>
      <c r="G8651" s="1">
        <f>VLOOKUP(D8651, Winter!$A$1:$E$25, 2)</f>
        <v>929.05770029057601</v>
      </c>
      <c r="H8651" s="1">
        <f>VLOOKUP(D8651, Winter!$A$1:$E$25, 3)</f>
        <v>583.82380756350199</v>
      </c>
      <c r="I8651" s="1">
        <f>VLOOKUP(D8651, Winter!$A$1:$E$25, 5)</f>
        <v>331.77570093457899</v>
      </c>
      <c r="J8651" s="1">
        <f t="shared" si="811"/>
        <v>590.33765459608844</v>
      </c>
      <c r="K8651" s="47">
        <f t="shared" si="812"/>
        <v>11.044050934392615</v>
      </c>
      <c r="L8651" s="48">
        <f>Solar!K8668/1000*Variables!$B$3</f>
        <v>2.1809499999999997</v>
      </c>
      <c r="M8651" s="1">
        <f>IF(E8651=1, VLOOKUP(D8651, Sheet1!$E$2:$G$26, 2), Sheet1!$G$3)</f>
        <v>0.20441999999999999</v>
      </c>
      <c r="N8651" s="1">
        <f>'Electricity Rates'!$J$3</f>
        <v>0.19270000000000001</v>
      </c>
      <c r="O8651" s="145">
        <f>L8651-K8651</f>
        <v>-8.8631009343926159</v>
      </c>
      <c r="P8651">
        <f t="shared" si="813"/>
        <v>2.1281886150574572</v>
      </c>
      <c r="Q8651">
        <f>IF(O8651&gt;0, IF(Q8650+O8651*Variables!$B$5&lt;Variables!$B$4, Q8650+O8651*Variables!$B$5, Variables!$B$4), IF(Q8650&gt;-O8651, Q8650+O8651/Variables!$B$5, 0))</f>
        <v>0</v>
      </c>
      <c r="R8651">
        <f>IF(O8651&gt;0, 0, IF(Q8650&gt;-O8651, 0, -O8651 - Q8650*Variables!$B$5))</f>
        <v>8.8631009343926159</v>
      </c>
      <c r="S8651">
        <f t="shared" si="814"/>
        <v>1.8117950930085385</v>
      </c>
      <c r="T8651">
        <f t="shared" si="815"/>
        <v>0</v>
      </c>
    </row>
    <row r="8652" spans="1:20" x14ac:dyDescent="0.3">
      <c r="A8652" s="3">
        <f t="shared" si="810"/>
        <v>43461</v>
      </c>
      <c r="B8652">
        <v>12</v>
      </c>
      <c r="C8652">
        <v>27</v>
      </c>
      <c r="D8652">
        <v>11</v>
      </c>
      <c r="E8652">
        <v>1</v>
      </c>
      <c r="F8652" s="1">
        <f>VLOOKUP(A8652,Weather!$A$1:$E$366, 5)</f>
        <v>1.8867924528302164E-2</v>
      </c>
      <c r="G8652" s="1">
        <f>VLOOKUP(D8652, Winter!$A$1:$E$25, 2)</f>
        <v>1001.98733914487</v>
      </c>
      <c r="H8652" s="1">
        <f>VLOOKUP(D8652, Winter!$A$1:$E$25, 3)</f>
        <v>602.66024321587895</v>
      </c>
      <c r="I8652" s="1">
        <f>VLOOKUP(D8652, Winter!$A$1:$E$25, 5)</f>
        <v>331.77570093457899</v>
      </c>
      <c r="J8652" s="1">
        <f t="shared" si="811"/>
        <v>610.19471672397322</v>
      </c>
      <c r="K8652" s="47">
        <f t="shared" si="812"/>
        <v>11.415537326697718</v>
      </c>
      <c r="L8652" s="48">
        <f>Solar!K8669/1000*Variables!$B$3</f>
        <v>3.5607999999999995</v>
      </c>
      <c r="M8652" s="1">
        <f>IF(E8652=1, VLOOKUP(D8652, Sheet1!$E$2:$G$26, 2), Sheet1!$G$3)</f>
        <v>0.20441999999999999</v>
      </c>
      <c r="N8652" s="1">
        <f>'Electricity Rates'!$J$3</f>
        <v>0.19270000000000001</v>
      </c>
      <c r="O8652" s="145">
        <f>L8652-K8652</f>
        <v>-7.8547373266977187</v>
      </c>
      <c r="P8652">
        <f t="shared" si="813"/>
        <v>2.1997740428546506</v>
      </c>
      <c r="Q8652">
        <f>IF(O8652&gt;0, IF(Q8651+O8652*Variables!$B$5&lt;Variables!$B$4, Q8651+O8652*Variables!$B$5, Variables!$B$4), IF(Q8651&gt;-O8652, Q8651+O8652/Variables!$B$5, 0))</f>
        <v>0</v>
      </c>
      <c r="R8652">
        <f>IF(O8652&gt;0, 0, IF(Q8651&gt;-O8652, 0, -O8652 - Q8651*Variables!$B$5))</f>
        <v>7.8547373266977187</v>
      </c>
      <c r="S8652">
        <f t="shared" si="814"/>
        <v>1.6056654043235477</v>
      </c>
      <c r="T8652">
        <f t="shared" si="815"/>
        <v>0</v>
      </c>
    </row>
    <row r="8653" spans="1:20" x14ac:dyDescent="0.3">
      <c r="A8653" s="3">
        <f t="shared" si="810"/>
        <v>43461</v>
      </c>
      <c r="B8653">
        <v>12</v>
      </c>
      <c r="C8653">
        <v>27</v>
      </c>
      <c r="D8653">
        <v>12</v>
      </c>
      <c r="E8653">
        <v>1</v>
      </c>
      <c r="F8653" s="1">
        <f>VLOOKUP(A8653,Weather!$A$1:$E$366, 5)</f>
        <v>1.8867924528302164E-2</v>
      </c>
      <c r="G8653" s="1">
        <f>VLOOKUP(D8653, Winter!$A$1:$E$25, 2)</f>
        <v>1020.36633457866</v>
      </c>
      <c r="H8653" s="1">
        <f>VLOOKUP(D8653, Winter!$A$1:$E$25, 3)</f>
        <v>602.46553699974402</v>
      </c>
      <c r="I8653" s="1">
        <f>VLOOKUP(D8653, Winter!$A$1:$E$25, 5)</f>
        <v>327.10280373831802</v>
      </c>
      <c r="J8653" s="1">
        <f t="shared" si="811"/>
        <v>610.35045770878025</v>
      </c>
      <c r="K8653" s="47">
        <f t="shared" si="812"/>
        <v>11.418450932759253</v>
      </c>
      <c r="L8653" s="48">
        <f>Solar!K8670/1000*Variables!$B$3</f>
        <v>4.7586500000000003</v>
      </c>
      <c r="M8653" s="1">
        <f>IF(E8653=1, VLOOKUP(D8653, Sheet1!$E$2:$G$26, 2), Sheet1!$G$3)</f>
        <v>0.20441999999999999</v>
      </c>
      <c r="N8653" s="1">
        <f>'Electricity Rates'!$J$3</f>
        <v>0.19270000000000001</v>
      </c>
      <c r="O8653" s="145">
        <f>L8653-K8653</f>
        <v>-6.6598009327592527</v>
      </c>
      <c r="P8653">
        <f t="shared" si="813"/>
        <v>2.2003354947427081</v>
      </c>
      <c r="Q8653">
        <f>IF(O8653&gt;0, IF(Q8652+O8653*Variables!$B$5&lt;Variables!$B$4, Q8652+O8653*Variables!$B$5, Variables!$B$4), IF(Q8652&gt;-O8653, Q8652+O8653/Variables!$B$5, 0))</f>
        <v>0</v>
      </c>
      <c r="R8653">
        <f>IF(O8653&gt;0, 0, IF(Q8652&gt;-O8653, 0, -O8653 - Q8652*Variables!$B$5))</f>
        <v>6.6598009327592527</v>
      </c>
      <c r="S8653">
        <f t="shared" si="814"/>
        <v>1.3613965066746463</v>
      </c>
      <c r="T8653">
        <f t="shared" si="815"/>
        <v>0</v>
      </c>
    </row>
    <row r="8654" spans="1:20" x14ac:dyDescent="0.3">
      <c r="A8654" s="3">
        <f t="shared" si="810"/>
        <v>43461</v>
      </c>
      <c r="B8654">
        <v>12</v>
      </c>
      <c r="C8654">
        <v>27</v>
      </c>
      <c r="D8654">
        <v>13</v>
      </c>
      <c r="E8654">
        <v>1</v>
      </c>
      <c r="F8654" s="1">
        <f>VLOOKUP(A8654,Weather!$A$1:$E$366, 5)</f>
        <v>1.8867924528302164E-2</v>
      </c>
      <c r="G8654" s="1">
        <f>VLOOKUP(D8654, Winter!$A$1:$E$25, 2)</f>
        <v>1065.99730178497</v>
      </c>
      <c r="H8654" s="1">
        <f>VLOOKUP(D8654, Winter!$A$1:$E$25, 3)</f>
        <v>611.78362020049099</v>
      </c>
      <c r="I8654" s="1">
        <f>VLOOKUP(D8654, Winter!$A$1:$E$25, 5)</f>
        <v>322.42990654205602</v>
      </c>
      <c r="J8654" s="1">
        <f t="shared" si="811"/>
        <v>620.35368966434919</v>
      </c>
      <c r="K8654" s="47">
        <f t="shared" si="812"/>
        <v>11.605591634975571</v>
      </c>
      <c r="L8654" s="48">
        <f>Solar!K8671/1000*Variables!$B$3</f>
        <v>4.4804000000000004</v>
      </c>
      <c r="M8654" s="1">
        <f>IF(E8654=1, VLOOKUP(D8654, Sheet1!$E$2:$G$26, 2), Sheet1!$G$3)</f>
        <v>0.20441999999999999</v>
      </c>
      <c r="N8654" s="1">
        <f>'Electricity Rates'!$J$3</f>
        <v>0.19270000000000001</v>
      </c>
      <c r="O8654" s="145">
        <f>L8654-K8654</f>
        <v>-7.1251916349755708</v>
      </c>
      <c r="P8654">
        <f t="shared" si="813"/>
        <v>2.2363975080597926</v>
      </c>
      <c r="Q8654">
        <f>IF(O8654&gt;0, IF(Q8653+O8654*Variables!$B$5&lt;Variables!$B$4, Q8653+O8654*Variables!$B$5, Variables!$B$4), IF(Q8653&gt;-O8654, Q8653+O8654/Variables!$B$5, 0))</f>
        <v>0</v>
      </c>
      <c r="R8654">
        <f>IF(O8654&gt;0, 0, IF(Q8653&gt;-O8654, 0, -O8654 - Q8653*Variables!$B$5))</f>
        <v>7.1251916349755708</v>
      </c>
      <c r="S8654">
        <f t="shared" si="814"/>
        <v>1.456531674021706</v>
      </c>
      <c r="T8654">
        <f t="shared" si="815"/>
        <v>0</v>
      </c>
    </row>
    <row r="8655" spans="1:20" x14ac:dyDescent="0.3">
      <c r="A8655" s="3">
        <f t="shared" si="810"/>
        <v>43461</v>
      </c>
      <c r="B8655">
        <v>12</v>
      </c>
      <c r="C8655">
        <v>27</v>
      </c>
      <c r="D8655">
        <v>14</v>
      </c>
      <c r="E8655">
        <v>1</v>
      </c>
      <c r="F8655" s="1">
        <f>VLOOKUP(A8655,Weather!$A$1:$E$366, 5)</f>
        <v>1.8867924528302164E-2</v>
      </c>
      <c r="G8655" s="1">
        <f>VLOOKUP(D8655, Winter!$A$1:$E$25, 2)</f>
        <v>1084.3762972187601</v>
      </c>
      <c r="H8655" s="1">
        <f>VLOOKUP(D8655, Winter!$A$1:$E$25, 3)</f>
        <v>611.59447701910301</v>
      </c>
      <c r="I8655" s="1">
        <f>VLOOKUP(D8655, Winter!$A$1:$E$25, 5)</f>
        <v>303.73831775700899</v>
      </c>
      <c r="J8655" s="1">
        <f t="shared" si="811"/>
        <v>620.51488872098344</v>
      </c>
      <c r="K8655" s="47">
        <f t="shared" si="812"/>
        <v>11.608607350775138</v>
      </c>
      <c r="L8655" s="48">
        <f>Solar!K8672/1000*Variables!$B$3</f>
        <v>3.7327499999999998</v>
      </c>
      <c r="M8655" s="1">
        <f>IF(E8655=1, VLOOKUP(D8655, Sheet1!$E$2:$G$26, 2), Sheet1!$G$3)</f>
        <v>0.20441999999999999</v>
      </c>
      <c r="N8655" s="1">
        <f>'Electricity Rates'!$J$3</f>
        <v>0.19270000000000001</v>
      </c>
      <c r="O8655" s="145">
        <f>L8655-K8655</f>
        <v>-7.8758573507751386</v>
      </c>
      <c r="P8655">
        <f t="shared" si="813"/>
        <v>2.2369786364943693</v>
      </c>
      <c r="Q8655">
        <f>IF(O8655&gt;0, IF(Q8654+O8655*Variables!$B$5&lt;Variables!$B$4, Q8654+O8655*Variables!$B$5, Variables!$B$4), IF(Q8654&gt;-O8655, Q8654+O8655/Variables!$B$5, 0))</f>
        <v>0</v>
      </c>
      <c r="R8655">
        <f>IF(O8655&gt;0, 0, IF(Q8654&gt;-O8655, 0, -O8655 - Q8654*Variables!$B$5))</f>
        <v>7.8758573507751386</v>
      </c>
      <c r="S8655">
        <f t="shared" si="814"/>
        <v>1.6099827596454537</v>
      </c>
      <c r="T8655">
        <f t="shared" si="815"/>
        <v>0</v>
      </c>
    </row>
    <row r="8656" spans="1:20" x14ac:dyDescent="0.3">
      <c r="A8656" s="3">
        <f t="shared" si="810"/>
        <v>43461</v>
      </c>
      <c r="B8656">
        <v>12</v>
      </c>
      <c r="C8656">
        <v>27</v>
      </c>
      <c r="D8656">
        <v>15</v>
      </c>
      <c r="E8656">
        <v>1</v>
      </c>
      <c r="F8656" s="1">
        <f>VLOOKUP(A8656,Weather!$A$1:$E$366, 5)</f>
        <v>1.8867924528302164E-2</v>
      </c>
      <c r="G8656" s="1">
        <f>VLOOKUP(D8656, Winter!$A$1:$E$25, 2)</f>
        <v>1093.6540058115399</v>
      </c>
      <c r="H8656" s="1">
        <f>VLOOKUP(D8656, Winter!$A$1:$E$25, 3)</f>
        <v>601.87029228184497</v>
      </c>
      <c r="I8656" s="1">
        <f>VLOOKUP(D8656, Winter!$A$1:$E$25, 5)</f>
        <v>271.02803738317698</v>
      </c>
      <c r="J8656" s="1">
        <f t="shared" si="811"/>
        <v>611.14923027297141</v>
      </c>
      <c r="K8656" s="47">
        <f t="shared" si="812"/>
        <v>11.433394388957989</v>
      </c>
      <c r="L8656" s="48">
        <f>Solar!K8673/1000*Variables!$B$3</f>
        <v>3.0609500000000001</v>
      </c>
      <c r="M8656" s="1">
        <f>IF(E8656=1, VLOOKUP(D8656, Sheet1!$E$2:$G$26, 2), Sheet1!$G$3)</f>
        <v>0.20441999999999999</v>
      </c>
      <c r="N8656" s="1">
        <f>'Electricity Rates'!$J$3</f>
        <v>0.19270000000000001</v>
      </c>
      <c r="O8656" s="145">
        <f>L8656-K8656</f>
        <v>-8.3724443889579891</v>
      </c>
      <c r="P8656">
        <f t="shared" si="813"/>
        <v>2.2032150987522048</v>
      </c>
      <c r="Q8656">
        <f>IF(O8656&gt;0, IF(Q8655+O8656*Variables!$B$5&lt;Variables!$B$4, Q8655+O8656*Variables!$B$5, Variables!$B$4), IF(Q8655&gt;-O8656, Q8655+O8656/Variables!$B$5, 0))</f>
        <v>0</v>
      </c>
      <c r="R8656">
        <f>IF(O8656&gt;0, 0, IF(Q8655&gt;-O8656, 0, -O8656 - Q8655*Variables!$B$5))</f>
        <v>8.3724443889579891</v>
      </c>
      <c r="S8656">
        <f t="shared" si="814"/>
        <v>1.7114950819907921</v>
      </c>
      <c r="T8656">
        <f t="shared" si="815"/>
        <v>0</v>
      </c>
    </row>
    <row r="8657" spans="1:20" x14ac:dyDescent="0.3">
      <c r="A8657" s="3">
        <f t="shared" si="810"/>
        <v>43461</v>
      </c>
      <c r="B8657">
        <v>12</v>
      </c>
      <c r="C8657">
        <v>27</v>
      </c>
      <c r="D8657">
        <v>16</v>
      </c>
      <c r="E8657">
        <v>1</v>
      </c>
      <c r="F8657" s="1">
        <f>VLOOKUP(A8657,Weather!$A$1:$E$366, 5)</f>
        <v>1.8867924528302164E-2</v>
      </c>
      <c r="G8657" s="1">
        <f>VLOOKUP(D8657, Winter!$A$1:$E$25, 2)</f>
        <v>1039.2953507679499</v>
      </c>
      <c r="H8657" s="1">
        <f>VLOOKUP(D8657, Winter!$A$1:$E$25, 3)</f>
        <v>558.82352941176396</v>
      </c>
      <c r="I8657" s="1">
        <f>VLOOKUP(D8657, Winter!$A$1:$E$25, 5)</f>
        <v>252.336448598131</v>
      </c>
      <c r="J8657" s="1">
        <f t="shared" si="811"/>
        <v>567.88903547508835</v>
      </c>
      <c r="K8657" s="47">
        <f t="shared" si="812"/>
        <v>10.624081631996116</v>
      </c>
      <c r="L8657" s="48">
        <f>Solar!K8674/1000*Variables!$B$3</f>
        <v>5.2402500000000005</v>
      </c>
      <c r="M8657" s="1">
        <f>IF(E8657=1, VLOOKUP(D8657, Sheet1!$E$2:$G$26, 2), Sheet1!$G$3)</f>
        <v>0.20441999999999999</v>
      </c>
      <c r="N8657" s="1">
        <f>'Electricity Rates'!$J$3</f>
        <v>0.19270000000000001</v>
      </c>
      <c r="O8657" s="145">
        <f>L8657-K8657</f>
        <v>-5.3838316319961157</v>
      </c>
      <c r="P8657">
        <f t="shared" si="813"/>
        <v>2.0472605304856515</v>
      </c>
      <c r="Q8657">
        <f>IF(O8657&gt;0, IF(Q8656+O8657*Variables!$B$5&lt;Variables!$B$4, Q8656+O8657*Variables!$B$5, Variables!$B$4), IF(Q8656&gt;-O8657, Q8656+O8657/Variables!$B$5, 0))</f>
        <v>0</v>
      </c>
      <c r="R8657">
        <f>IF(O8657&gt;0, 0, IF(Q8656&gt;-O8657, 0, -O8657 - Q8656*Variables!$B$5))</f>
        <v>5.3838316319961157</v>
      </c>
      <c r="S8657">
        <f t="shared" si="814"/>
        <v>1.100562862212646</v>
      </c>
      <c r="T8657">
        <f t="shared" si="815"/>
        <v>0</v>
      </c>
    </row>
    <row r="8658" spans="1:20" x14ac:dyDescent="0.3">
      <c r="A8658" s="3">
        <f t="shared" si="810"/>
        <v>43461</v>
      </c>
      <c r="B8658">
        <v>12</v>
      </c>
      <c r="C8658">
        <v>27</v>
      </c>
      <c r="D8658">
        <v>17</v>
      </c>
      <c r="E8658">
        <v>1</v>
      </c>
      <c r="F8658" s="1">
        <f>VLOOKUP(A8658,Weather!$A$1:$E$366, 5)</f>
        <v>1.8867924528302164E-2</v>
      </c>
      <c r="G8658" s="1">
        <f>VLOOKUP(D8658, Winter!$A$1:$E$25, 2)</f>
        <v>889.47696139476898</v>
      </c>
      <c r="H8658" s="1">
        <f>VLOOKUP(D8658, Winter!$A$1:$E$25, 3)</f>
        <v>506.24728802056097</v>
      </c>
      <c r="I8658" s="1">
        <f>VLOOKUP(D8658, Winter!$A$1:$E$25, 5)</f>
        <v>228.971962616822</v>
      </c>
      <c r="J8658" s="1">
        <f t="shared" si="811"/>
        <v>513.47803657479142</v>
      </c>
      <c r="K8658" s="47">
        <f t="shared" si="812"/>
        <v>9.6061593657005488</v>
      </c>
      <c r="L8658" s="48">
        <f>Solar!K8675/1000*Variables!$B$3</f>
        <v>1.1145</v>
      </c>
      <c r="M8658" s="1">
        <f>IF(E8658=1, VLOOKUP(D8658, Sheet1!$E$2:$G$26, 2), Sheet1!$G$3)</f>
        <v>0.20441999999999999</v>
      </c>
      <c r="N8658" s="1">
        <f>'Electricity Rates'!$J$3</f>
        <v>0.19270000000000001</v>
      </c>
      <c r="O8658" s="145">
        <f>L8658-K8658</f>
        <v>-8.4916593657005492</v>
      </c>
      <c r="P8658">
        <f t="shared" si="813"/>
        <v>1.851106909770496</v>
      </c>
      <c r="Q8658">
        <f>IF(O8658&gt;0, IF(Q8657+O8658*Variables!$B$5&lt;Variables!$B$4, Q8657+O8658*Variables!$B$5, Variables!$B$4), IF(Q8657&gt;-O8658, Q8657+O8658/Variables!$B$5, 0))</f>
        <v>0</v>
      </c>
      <c r="R8658">
        <f>IF(O8658&gt;0, 0, IF(Q8657&gt;-O8658, 0, -O8658 - Q8657*Variables!$B$5))</f>
        <v>8.4916593657005492</v>
      </c>
      <c r="S8658">
        <f t="shared" si="814"/>
        <v>1.7358650075365063</v>
      </c>
      <c r="T8658">
        <f t="shared" si="815"/>
        <v>0</v>
      </c>
    </row>
    <row r="8659" spans="1:20" x14ac:dyDescent="0.3">
      <c r="A8659" s="3">
        <f t="shared" si="810"/>
        <v>43461</v>
      </c>
      <c r="B8659">
        <v>12</v>
      </c>
      <c r="C8659">
        <v>27</v>
      </c>
      <c r="D8659">
        <v>18</v>
      </c>
      <c r="E8659">
        <v>1</v>
      </c>
      <c r="F8659" s="1">
        <f>VLOOKUP(A8659,Weather!$A$1:$E$366, 5)</f>
        <v>1.8867924528302164E-2</v>
      </c>
      <c r="G8659" s="1">
        <f>VLOOKUP(D8659, Winter!$A$1:$E$25, 2)</f>
        <v>689.67932752179297</v>
      </c>
      <c r="H8659" s="1">
        <f>VLOOKUP(D8659, Winter!$A$1:$E$25, 3)</f>
        <v>477.48083534529701</v>
      </c>
      <c r="I8659" s="1">
        <f>VLOOKUP(D8659, Winter!$A$1:$E$25, 5)</f>
        <v>257.009345794392</v>
      </c>
      <c r="J8659" s="1">
        <f t="shared" si="811"/>
        <v>481.48458048070268</v>
      </c>
      <c r="K8659" s="47">
        <f t="shared" si="812"/>
        <v>9.0076250253625183</v>
      </c>
      <c r="L8659" s="48">
        <f>Solar!K8676/1000*Variables!$B$3</f>
        <v>0</v>
      </c>
      <c r="M8659" s="1">
        <f>IF(E8659=1, VLOOKUP(D8659, Sheet1!$E$2:$G$26, 2), Sheet1!$G$3)</f>
        <v>0.20441999999999999</v>
      </c>
      <c r="N8659" s="1">
        <f>'Electricity Rates'!$J$3</f>
        <v>0.19270000000000001</v>
      </c>
      <c r="O8659" s="145">
        <f>L8659-K8659</f>
        <v>-9.0076250253625183</v>
      </c>
      <c r="P8659">
        <f t="shared" si="813"/>
        <v>1.7357693423873575</v>
      </c>
      <c r="Q8659">
        <f>IF(O8659&gt;0, IF(Q8658+O8659*Variables!$B$5&lt;Variables!$B$4, Q8658+O8659*Variables!$B$5, Variables!$B$4), IF(Q8658&gt;-O8659, Q8658+O8659/Variables!$B$5, 0))</f>
        <v>0</v>
      </c>
      <c r="R8659">
        <f>IF(O8659&gt;0, 0, IF(Q8658&gt;-O8659, 0, -O8659 - Q8658*Variables!$B$5))</f>
        <v>9.0076250253625183</v>
      </c>
      <c r="S8659">
        <f t="shared" si="814"/>
        <v>1.8413387076846059</v>
      </c>
      <c r="T8659">
        <f t="shared" si="815"/>
        <v>0</v>
      </c>
    </row>
    <row r="8660" spans="1:20" x14ac:dyDescent="0.3">
      <c r="A8660" s="3">
        <f t="shared" si="810"/>
        <v>43461</v>
      </c>
      <c r="B8660">
        <v>12</v>
      </c>
      <c r="C8660">
        <v>27</v>
      </c>
      <c r="D8660">
        <v>19</v>
      </c>
      <c r="E8660">
        <v>1</v>
      </c>
      <c r="F8660" s="1">
        <f>VLOOKUP(A8660,Weather!$A$1:$E$366, 5)</f>
        <v>1.8867924528302164E-2</v>
      </c>
      <c r="G8660" s="1">
        <f>VLOOKUP(D8660, Winter!$A$1:$E$25, 2)</f>
        <v>503.50249066002402</v>
      </c>
      <c r="H8660" s="1">
        <f>VLOOKUP(D8660, Winter!$A$1:$E$25, 3)</f>
        <v>367.75553800108997</v>
      </c>
      <c r="I8660" s="1">
        <f>VLOOKUP(D8660, Winter!$A$1:$E$25, 5)</f>
        <v>266.355140186916</v>
      </c>
      <c r="J8660" s="1">
        <f t="shared" si="811"/>
        <v>370.31680125880575</v>
      </c>
      <c r="K8660" s="47">
        <f t="shared" si="812"/>
        <v>6.9278955579444697</v>
      </c>
      <c r="L8660" s="48">
        <f>Solar!K8677/1000*Variables!$B$3</f>
        <v>0</v>
      </c>
      <c r="M8660" s="1">
        <f>IF(E8660=1, VLOOKUP(D8660, Sheet1!$E$2:$G$26, 2), Sheet1!$G$3)</f>
        <v>0.20441999999999999</v>
      </c>
      <c r="N8660" s="1">
        <f>'Electricity Rates'!$J$3</f>
        <v>0.19270000000000001</v>
      </c>
      <c r="O8660" s="145">
        <f>L8660-K8660</f>
        <v>-6.9278955579444697</v>
      </c>
      <c r="P8660">
        <f t="shared" si="813"/>
        <v>1.3350054740158994</v>
      </c>
      <c r="Q8660">
        <f>IF(O8660&gt;0, IF(Q8659+O8660*Variables!$B$5&lt;Variables!$B$4, Q8659+O8660*Variables!$B$5, Variables!$B$4), IF(Q8659&gt;-O8660, Q8659+O8660/Variables!$B$5, 0))</f>
        <v>0</v>
      </c>
      <c r="R8660">
        <f>IF(O8660&gt;0, 0, IF(Q8659&gt;-O8660, 0, -O8660 - Q8659*Variables!$B$5))</f>
        <v>6.9278955579444697</v>
      </c>
      <c r="S8660">
        <f t="shared" si="814"/>
        <v>1.4162004099550085</v>
      </c>
      <c r="T8660">
        <f t="shared" si="815"/>
        <v>0</v>
      </c>
    </row>
    <row r="8661" spans="1:20" x14ac:dyDescent="0.3">
      <c r="A8661" s="3">
        <f t="shared" si="810"/>
        <v>43461</v>
      </c>
      <c r="B8661">
        <v>12</v>
      </c>
      <c r="C8661">
        <v>27</v>
      </c>
      <c r="D8661">
        <v>20</v>
      </c>
      <c r="E8661">
        <v>1</v>
      </c>
      <c r="F8661" s="1">
        <f>VLOOKUP(A8661,Weather!$A$1:$E$366, 5)</f>
        <v>1.8867924528302164E-2</v>
      </c>
      <c r="G8661" s="1">
        <f>VLOOKUP(D8661, Winter!$A$1:$E$25, 2)</f>
        <v>385.507471980074</v>
      </c>
      <c r="H8661" s="1">
        <f>VLOOKUP(D8661, Winter!$A$1:$E$25, 3)</f>
        <v>329.45960680470398</v>
      </c>
      <c r="I8661" s="1">
        <f>VLOOKUP(D8661, Winter!$A$1:$E$25, 5)</f>
        <v>275.70093457943898</v>
      </c>
      <c r="J8661" s="1">
        <f t="shared" si="811"/>
        <v>330.51711369480529</v>
      </c>
      <c r="K8661" s="47">
        <f t="shared" si="812"/>
        <v>6.1833220529213575</v>
      </c>
      <c r="L8661" s="48">
        <f>Solar!K8678/1000*Variables!$B$3</f>
        <v>0</v>
      </c>
      <c r="M8661" s="1">
        <f>IF(E8661=1, VLOOKUP(D8661, Sheet1!$E$2:$G$26, 2), Sheet1!$G$3)</f>
        <v>0.20441999999999999</v>
      </c>
      <c r="N8661" s="1">
        <f>'Electricity Rates'!$J$3</f>
        <v>0.19270000000000001</v>
      </c>
      <c r="O8661" s="145">
        <f>L8661-K8661</f>
        <v>-6.1833220529213575</v>
      </c>
      <c r="P8661">
        <f t="shared" si="813"/>
        <v>1.1915261595979456</v>
      </c>
      <c r="Q8661">
        <f>IF(O8661&gt;0, IF(Q8660+O8661*Variables!$B$5&lt;Variables!$B$4, Q8660+O8661*Variables!$B$5, Variables!$B$4), IF(Q8660&gt;-O8661, Q8660+O8661/Variables!$B$5, 0))</f>
        <v>0</v>
      </c>
      <c r="R8661">
        <f>IF(O8661&gt;0, 0, IF(Q8660&gt;-O8661, 0, -O8661 - Q8660*Variables!$B$5))</f>
        <v>6.1833220529213575</v>
      </c>
      <c r="S8661">
        <f t="shared" si="814"/>
        <v>1.2639946940581839</v>
      </c>
      <c r="T8661">
        <f t="shared" si="815"/>
        <v>0</v>
      </c>
    </row>
    <row r="8662" spans="1:20" x14ac:dyDescent="0.3">
      <c r="A8662" s="3">
        <f t="shared" si="810"/>
        <v>43461</v>
      </c>
      <c r="B8662">
        <v>12</v>
      </c>
      <c r="C8662">
        <v>27</v>
      </c>
      <c r="D8662">
        <v>21</v>
      </c>
      <c r="E8662">
        <v>1</v>
      </c>
      <c r="F8662" s="1">
        <f>VLOOKUP(A8662,Weather!$A$1:$E$366, 5)</f>
        <v>1.8867924528302164E-2</v>
      </c>
      <c r="G8662" s="1">
        <f>VLOOKUP(D8662, Winter!$A$1:$E$25, 2)</f>
        <v>340.23972602739599</v>
      </c>
      <c r="H8662" s="1">
        <f>VLOOKUP(D8662, Winter!$A$1:$E$25, 3)</f>
        <v>286.390591795636</v>
      </c>
      <c r="I8662" s="1">
        <f>VLOOKUP(D8662, Winter!$A$1:$E$25, 5)</f>
        <v>289.71962616822401</v>
      </c>
      <c r="J8662" s="1">
        <f t="shared" si="811"/>
        <v>287.40661319623524</v>
      </c>
      <c r="K8662" s="47">
        <f t="shared" si="812"/>
        <v>5.3768097804844492</v>
      </c>
      <c r="L8662" s="48">
        <f>Solar!K8679/1000*Variables!$B$3</f>
        <v>0</v>
      </c>
      <c r="M8662" s="1">
        <f>IF(E8662=1, VLOOKUP(D8662, Sheet1!$E$2:$G$26, 2), Sheet1!$G$3)</f>
        <v>0.20441999999999999</v>
      </c>
      <c r="N8662" s="1">
        <f>'Electricity Rates'!$J$3</f>
        <v>0.19270000000000001</v>
      </c>
      <c r="O8662" s="145">
        <f>L8662-K8662</f>
        <v>-5.3768097804844492</v>
      </c>
      <c r="P8662">
        <f t="shared" si="813"/>
        <v>1.0361112446993535</v>
      </c>
      <c r="Q8662">
        <f>IF(O8662&gt;0, IF(Q8661+O8662*Variables!$B$5&lt;Variables!$B$4, Q8661+O8662*Variables!$B$5, Variables!$B$4), IF(Q8661&gt;-O8662, Q8661+O8662/Variables!$B$5, 0))</f>
        <v>0</v>
      </c>
      <c r="R8662">
        <f>IF(O8662&gt;0, 0, IF(Q8661&gt;-O8662, 0, -O8662 - Q8661*Variables!$B$5))</f>
        <v>5.3768097804844492</v>
      </c>
      <c r="S8662">
        <f t="shared" si="814"/>
        <v>1.099127455326631</v>
      </c>
      <c r="T8662">
        <f t="shared" si="815"/>
        <v>0</v>
      </c>
    </row>
    <row r="8663" spans="1:20" x14ac:dyDescent="0.3">
      <c r="A8663" s="3">
        <f t="shared" si="810"/>
        <v>43461</v>
      </c>
      <c r="B8663">
        <v>12</v>
      </c>
      <c r="C8663">
        <v>27</v>
      </c>
      <c r="D8663">
        <v>22</v>
      </c>
      <c r="E8663">
        <v>1</v>
      </c>
      <c r="F8663" s="1">
        <f>VLOOKUP(A8663,Weather!$A$1:$E$366, 5)</f>
        <v>1.8867924528302164E-2</v>
      </c>
      <c r="G8663" s="1">
        <f>VLOOKUP(D8663, Winter!$A$1:$E$25, 2)</f>
        <v>300</v>
      </c>
      <c r="H8663" s="1">
        <f>VLOOKUP(D8663, Winter!$A$1:$E$25, 3)</f>
        <v>271.915575384683</v>
      </c>
      <c r="I8663" s="1">
        <f>VLOOKUP(D8663, Winter!$A$1:$E$25, 5)</f>
        <v>285.04672897196201</v>
      </c>
      <c r="J8663" s="1">
        <f t="shared" si="811"/>
        <v>272.44547018874556</v>
      </c>
      <c r="K8663" s="47">
        <f t="shared" si="812"/>
        <v>5.0969163599563281</v>
      </c>
      <c r="L8663" s="48">
        <f>Solar!K8680/1000*Variables!$B$3</f>
        <v>0</v>
      </c>
      <c r="M8663" s="1">
        <f>IF(E8663=1, VLOOKUP(D8663, Sheet1!$E$2:$G$26, 2), Sheet1!$G$3)</f>
        <v>0.18618000000000001</v>
      </c>
      <c r="N8663" s="1">
        <f>'Electricity Rates'!$J$3</f>
        <v>0.19270000000000001</v>
      </c>
      <c r="O8663" s="145">
        <f>L8663-K8663</f>
        <v>-5.0969163599563281</v>
      </c>
      <c r="P8663">
        <f t="shared" si="813"/>
        <v>0.98217578256358451</v>
      </c>
      <c r="Q8663">
        <f>IF(O8663&gt;0, IF(Q8662+O8663*Variables!$B$5&lt;Variables!$B$4, Q8662+O8663*Variables!$B$5, Variables!$B$4), IF(Q8662&gt;-O8663, Q8662+O8663/Variables!$B$5, 0))</f>
        <v>0</v>
      </c>
      <c r="R8663">
        <f>IF(O8663&gt;0, 0, IF(Q8662&gt;-O8663, 0, -O8663 - Q8662*Variables!$B$5))</f>
        <v>5.0969163599563281</v>
      </c>
      <c r="S8663">
        <f t="shared" si="814"/>
        <v>0.94894388789666917</v>
      </c>
      <c r="T8663">
        <f t="shared" si="815"/>
        <v>0</v>
      </c>
    </row>
    <row r="8664" spans="1:20" x14ac:dyDescent="0.3">
      <c r="A8664" s="3">
        <f t="shared" si="810"/>
        <v>43461</v>
      </c>
      <c r="B8664">
        <v>12</v>
      </c>
      <c r="C8664">
        <v>27</v>
      </c>
      <c r="D8664">
        <v>23</v>
      </c>
      <c r="E8664">
        <v>1</v>
      </c>
      <c r="F8664" s="1">
        <f>VLOOKUP(A8664,Weather!$A$1:$E$366, 5)</f>
        <v>1.8867924528302164E-2</v>
      </c>
      <c r="G8664" s="1">
        <f>VLOOKUP(D8664, Winter!$A$1:$E$25, 2)</f>
        <v>290.90909090909099</v>
      </c>
      <c r="H8664" s="1">
        <f>VLOOKUP(D8664, Winter!$A$1:$E$25, 3)</f>
        <v>266.95334839061297</v>
      </c>
      <c r="I8664" s="1">
        <f>VLOOKUP(D8664, Winter!$A$1:$E$25, 5)</f>
        <v>285.04672897196201</v>
      </c>
      <c r="J8664" s="1">
        <f t="shared" si="811"/>
        <v>267.40534353247108</v>
      </c>
      <c r="K8664" s="47">
        <f t="shared" si="812"/>
        <v>5.0026255501556713</v>
      </c>
      <c r="L8664" s="48">
        <f>Solar!K8681/1000*Variables!$B$3</f>
        <v>0</v>
      </c>
      <c r="M8664" s="1">
        <f>IF(E8664=1, VLOOKUP(D8664, Sheet1!$E$2:$G$26, 2), Sheet1!$G$3)</f>
        <v>0.18618000000000001</v>
      </c>
      <c r="N8664" s="1">
        <f>'Electricity Rates'!$J$3</f>
        <v>0.19270000000000001</v>
      </c>
      <c r="O8664" s="145">
        <f>L8664-K8664</f>
        <v>-5.0026255501556713</v>
      </c>
      <c r="P8664">
        <f t="shared" si="813"/>
        <v>0.96400594351499791</v>
      </c>
      <c r="Q8664">
        <f>IF(O8664&gt;0, IF(Q8663+O8664*Variables!$B$5&lt;Variables!$B$4, Q8663+O8664*Variables!$B$5, Variables!$B$4), IF(Q8663&gt;-O8664, Q8663+O8664/Variables!$B$5, 0))</f>
        <v>0</v>
      </c>
      <c r="R8664">
        <f>IF(O8664&gt;0, 0, IF(Q8663&gt;-O8664, 0, -O8664 - Q8663*Variables!$B$5))</f>
        <v>5.0026255501556713</v>
      </c>
      <c r="S8664">
        <f t="shared" si="814"/>
        <v>0.93138882492798292</v>
      </c>
      <c r="T8664">
        <f t="shared" si="815"/>
        <v>0</v>
      </c>
    </row>
    <row r="8665" spans="1:20" x14ac:dyDescent="0.3">
      <c r="A8665" s="3">
        <f t="shared" si="810"/>
        <v>43461</v>
      </c>
      <c r="B8665">
        <v>12</v>
      </c>
      <c r="C8665">
        <v>27</v>
      </c>
      <c r="D8665">
        <v>24</v>
      </c>
      <c r="E8665">
        <v>1</v>
      </c>
      <c r="F8665" s="1">
        <f>VLOOKUP(A8665,Weather!$A$1:$E$366, 5)</f>
        <v>1.8867924528302164E-2</v>
      </c>
      <c r="G8665" s="1">
        <f>VLOOKUP(D8665, Winter!$A$1:$E$25, 2)</f>
        <v>272.72727272727298</v>
      </c>
      <c r="H8665" s="1">
        <f>VLOOKUP(D8665, Winter!$A$1:$E$25, 3)</f>
        <v>266.74195307023803</v>
      </c>
      <c r="I8665" s="1">
        <f>VLOOKUP(D8665, Winter!$A$1:$E$25, 5)</f>
        <v>285.04672897196201</v>
      </c>
      <c r="J8665" s="1">
        <f t="shared" si="811"/>
        <v>266.8548836298047</v>
      </c>
      <c r="K8665" s="47">
        <f t="shared" si="812"/>
        <v>4.9923275331563186</v>
      </c>
      <c r="L8665" s="48">
        <f>Solar!K8682/1000*Variables!$B$3</f>
        <v>0</v>
      </c>
      <c r="M8665" s="1">
        <f>IF(E8665=1, VLOOKUP(D8665, Sheet1!$E$2:$G$26, 2), Sheet1!$G$3)</f>
        <v>0.18618000000000001</v>
      </c>
      <c r="N8665" s="1">
        <f>'Electricity Rates'!$J$3</f>
        <v>0.19270000000000001</v>
      </c>
      <c r="O8665" s="145">
        <f>L8665-K8665</f>
        <v>-4.9923275331563186</v>
      </c>
      <c r="P8665">
        <f t="shared" si="813"/>
        <v>0.96202151563922267</v>
      </c>
      <c r="Q8665">
        <f>IF(O8665&gt;0, IF(Q8664+O8665*Variables!$B$5&lt;Variables!$B$4, Q8664+O8665*Variables!$B$5, Variables!$B$4), IF(Q8664&gt;-O8665, Q8664+O8665/Variables!$B$5, 0))</f>
        <v>0</v>
      </c>
      <c r="R8665">
        <f>IF(O8665&gt;0, 0, IF(Q8664&gt;-O8665, 0, -O8665 - Q8664*Variables!$B$5))</f>
        <v>4.9923275331563186</v>
      </c>
      <c r="S8665">
        <f t="shared" si="814"/>
        <v>0.92947154012304345</v>
      </c>
      <c r="T8665">
        <f t="shared" si="815"/>
        <v>0</v>
      </c>
    </row>
    <row r="8666" spans="1:20" x14ac:dyDescent="0.3">
      <c r="A8666" s="3">
        <f t="shared" si="810"/>
        <v>43462</v>
      </c>
      <c r="B8666">
        <v>12</v>
      </c>
      <c r="C8666">
        <v>28</v>
      </c>
      <c r="D8666">
        <v>1</v>
      </c>
      <c r="E8666">
        <v>1</v>
      </c>
      <c r="F8666" s="1">
        <f>VLOOKUP(A8666,Weather!$A$1:$E$366, 5)</f>
        <v>1.8867924528302164E-2</v>
      </c>
      <c r="G8666" s="1">
        <f>VLOOKUP(D8666, Winter!$A$1:$E$25, 2)</f>
        <v>281.81818181818198</v>
      </c>
      <c r="H8666" s="1">
        <f>VLOOKUP(D8666, Winter!$A$1:$E$25, 3)</f>
        <v>257.04002047196798</v>
      </c>
      <c r="I8666" s="1">
        <f>VLOOKUP(D8666, Winter!$A$1:$E$25, 5)</f>
        <v>266.355140186916</v>
      </c>
      <c r="J8666" s="1">
        <f t="shared" si="811"/>
        <v>257.50753295019842</v>
      </c>
      <c r="K8666" s="47">
        <f t="shared" si="812"/>
        <v>4.8174570735075379</v>
      </c>
      <c r="L8666" s="48">
        <f>Solar!K8683/1000*Variables!$B$3</f>
        <v>0</v>
      </c>
      <c r="M8666" s="1">
        <f>IF(E8666=1, VLOOKUP(D8666, Sheet1!$E$2:$G$26, 2), Sheet1!$G$3)</f>
        <v>0.18618000000000001</v>
      </c>
      <c r="N8666" s="1">
        <f>'Electricity Rates'!$J$3</f>
        <v>0.19270000000000001</v>
      </c>
      <c r="O8666" s="145">
        <f>L8666-K8666</f>
        <v>-4.8174570735075379</v>
      </c>
      <c r="P8666">
        <f t="shared" si="813"/>
        <v>0.92832397806490263</v>
      </c>
      <c r="Q8666">
        <f>IF(O8666&gt;0, IF(Q8665+O8666*Variables!$B$5&lt;Variables!$B$4, Q8665+O8666*Variables!$B$5, Variables!$B$4), IF(Q8665&gt;-O8666, Q8665+O8666/Variables!$B$5, 0))</f>
        <v>0</v>
      </c>
      <c r="R8666">
        <f>IF(O8666&gt;0, 0, IF(Q8665&gt;-O8666, 0, -O8666 - Q8665*Variables!$B$5))</f>
        <v>4.8174570735075379</v>
      </c>
      <c r="S8666">
        <f t="shared" si="814"/>
        <v>0.89691415794563345</v>
      </c>
      <c r="T8666">
        <f t="shared" si="815"/>
        <v>0</v>
      </c>
    </row>
    <row r="8667" spans="1:20" x14ac:dyDescent="0.3">
      <c r="A8667" s="3">
        <f t="shared" si="810"/>
        <v>43462</v>
      </c>
      <c r="B8667">
        <v>12</v>
      </c>
      <c r="C8667">
        <v>28</v>
      </c>
      <c r="D8667">
        <v>2</v>
      </c>
      <c r="E8667">
        <v>1</v>
      </c>
      <c r="F8667" s="1">
        <f>VLOOKUP(A8667,Weather!$A$1:$E$366, 5)</f>
        <v>1.8867924528302164E-2</v>
      </c>
      <c r="G8667" s="1">
        <f>VLOOKUP(D8667, Winter!$A$1:$E$25, 2)</f>
        <v>282.10356994603501</v>
      </c>
      <c r="H8667" s="1">
        <f>VLOOKUP(D8667, Winter!$A$1:$E$25, 3)</f>
        <v>280.66066600651902</v>
      </c>
      <c r="I8667" s="1">
        <f>VLOOKUP(D8667, Winter!$A$1:$E$25, 5)</f>
        <v>285.04672897196201</v>
      </c>
      <c r="J8667" s="1">
        <f t="shared" si="811"/>
        <v>280.6878906091514</v>
      </c>
      <c r="K8667" s="47">
        <f t="shared" si="812"/>
        <v>5.2511157579397114</v>
      </c>
      <c r="L8667" s="48">
        <f>Solar!K8684/1000*Variables!$B$3</f>
        <v>0</v>
      </c>
      <c r="M8667" s="1">
        <f>IF(E8667=1, VLOOKUP(D8667, Sheet1!$E$2:$G$26, 2), Sheet1!$G$3)</f>
        <v>0.18618000000000001</v>
      </c>
      <c r="N8667" s="1">
        <f>'Electricity Rates'!$J$3</f>
        <v>0.19270000000000001</v>
      </c>
      <c r="O8667" s="145">
        <f>L8667-K8667</f>
        <v>-5.2511157579397114</v>
      </c>
      <c r="P8667">
        <f t="shared" si="813"/>
        <v>1.0118900065549825</v>
      </c>
      <c r="Q8667">
        <f>IF(O8667&gt;0, IF(Q8666+O8667*Variables!$B$5&lt;Variables!$B$4, Q8666+O8667*Variables!$B$5, Variables!$B$4), IF(Q8666&gt;-O8667, Q8666+O8667/Variables!$B$5, 0))</f>
        <v>0</v>
      </c>
      <c r="R8667">
        <f>IF(O8667&gt;0, 0, IF(Q8666&gt;-O8667, 0, -O8667 - Q8666*Variables!$B$5))</f>
        <v>5.2511157579397114</v>
      </c>
      <c r="S8667">
        <f t="shared" si="814"/>
        <v>0.97765273181321555</v>
      </c>
      <c r="T8667">
        <f t="shared" si="815"/>
        <v>0</v>
      </c>
    </row>
    <row r="8668" spans="1:20" x14ac:dyDescent="0.3">
      <c r="A8668" s="3">
        <f t="shared" si="810"/>
        <v>43462</v>
      </c>
      <c r="B8668">
        <v>12</v>
      </c>
      <c r="C8668">
        <v>28</v>
      </c>
      <c r="D8668">
        <v>3</v>
      </c>
      <c r="E8668">
        <v>1</v>
      </c>
      <c r="F8668" s="1">
        <f>VLOOKUP(A8668,Weather!$A$1:$E$366, 5)</f>
        <v>1.8867924528302164E-2</v>
      </c>
      <c r="G8668" s="1">
        <f>VLOOKUP(D8668, Winter!$A$1:$E$25, 2)</f>
        <v>282.300747198007</v>
      </c>
      <c r="H8668" s="1">
        <f>VLOOKUP(D8668, Winter!$A$1:$E$25, 3)</f>
        <v>272.72727272727298</v>
      </c>
      <c r="I8668" s="1">
        <f>VLOOKUP(D8668, Winter!$A$1:$E$25, 5)</f>
        <v>271.02803738317698</v>
      </c>
      <c r="J8668" s="1">
        <f t="shared" si="811"/>
        <v>272.90790432106041</v>
      </c>
      <c r="K8668" s="47">
        <f t="shared" si="812"/>
        <v>5.105567588742641</v>
      </c>
      <c r="L8668" s="48">
        <f>Solar!K8685/1000*Variables!$B$3</f>
        <v>0</v>
      </c>
      <c r="M8668" s="1">
        <f>IF(E8668=1, VLOOKUP(D8668, Sheet1!$E$2:$G$26, 2), Sheet1!$G$3)</f>
        <v>0.18618000000000001</v>
      </c>
      <c r="N8668" s="1">
        <f>'Electricity Rates'!$J$3</f>
        <v>0.19270000000000001</v>
      </c>
      <c r="O8668" s="145">
        <f>L8668-K8668</f>
        <v>-5.105567588742641</v>
      </c>
      <c r="P8668">
        <f t="shared" si="813"/>
        <v>0.98384287435070694</v>
      </c>
      <c r="Q8668">
        <f>IF(O8668&gt;0, IF(Q8667+O8668*Variables!$B$5&lt;Variables!$B$4, Q8667+O8668*Variables!$B$5, Variables!$B$4), IF(Q8667&gt;-O8668, Q8667+O8668/Variables!$B$5, 0))</f>
        <v>0</v>
      </c>
      <c r="R8668">
        <f>IF(O8668&gt;0, 0, IF(Q8667&gt;-O8668, 0, -O8668 - Q8667*Variables!$B$5))</f>
        <v>5.105567588742641</v>
      </c>
      <c r="S8668">
        <f t="shared" si="814"/>
        <v>0.95055457367210494</v>
      </c>
      <c r="T8668">
        <f t="shared" si="815"/>
        <v>0</v>
      </c>
    </row>
    <row r="8669" spans="1:20" x14ac:dyDescent="0.3">
      <c r="A8669" s="3">
        <f t="shared" si="810"/>
        <v>43462</v>
      </c>
      <c r="B8669">
        <v>12</v>
      </c>
      <c r="C8669">
        <v>28</v>
      </c>
      <c r="D8669">
        <v>4</v>
      </c>
      <c r="E8669">
        <v>1</v>
      </c>
      <c r="F8669" s="1">
        <f>VLOOKUP(A8669,Weather!$A$1:$E$366, 5)</f>
        <v>1.8867924528302164E-2</v>
      </c>
      <c r="G8669" s="1">
        <f>VLOOKUP(D8669, Winter!$A$1:$E$25, 2)</f>
        <v>308.82074789439099</v>
      </c>
      <c r="H8669" s="1">
        <f>VLOOKUP(D8669, Winter!$A$1:$E$25, 3)</f>
        <v>281.81818181818198</v>
      </c>
      <c r="I8669" s="1">
        <f>VLOOKUP(D8669, Winter!$A$1:$E$25, 5)</f>
        <v>285.04672897196201</v>
      </c>
      <c r="J8669" s="1">
        <f t="shared" si="811"/>
        <v>282.32766419697839</v>
      </c>
      <c r="K8669" s="47">
        <f t="shared" si="812"/>
        <v>5.2817926813645331</v>
      </c>
      <c r="L8669" s="48">
        <f>Solar!K8686/1000*Variables!$B$3</f>
        <v>0</v>
      </c>
      <c r="M8669" s="1">
        <f>IF(E8669=1, VLOOKUP(D8669, Sheet1!$E$2:$G$26, 2), Sheet1!$G$3)</f>
        <v>0.18618000000000001</v>
      </c>
      <c r="N8669" s="1">
        <f>'Electricity Rates'!$J$3</f>
        <v>0.19270000000000001</v>
      </c>
      <c r="O8669" s="145">
        <f>L8669-K8669</f>
        <v>-5.2817926813645331</v>
      </c>
      <c r="P8669">
        <f t="shared" si="813"/>
        <v>1.0178014496989456</v>
      </c>
      <c r="Q8669">
        <f>IF(O8669&gt;0, IF(Q8668+O8669*Variables!$B$5&lt;Variables!$B$4, Q8668+O8669*Variables!$B$5, Variables!$B$4), IF(Q8668&gt;-O8669, Q8668+O8669/Variables!$B$5, 0))</f>
        <v>0</v>
      </c>
      <c r="R8669">
        <f>IF(O8669&gt;0, 0, IF(Q8668&gt;-O8669, 0, -O8669 - Q8668*Variables!$B$5))</f>
        <v>5.2817926813645331</v>
      </c>
      <c r="S8669">
        <f t="shared" si="814"/>
        <v>0.98336416141644878</v>
      </c>
      <c r="T8669">
        <f t="shared" si="815"/>
        <v>0</v>
      </c>
    </row>
    <row r="8670" spans="1:20" x14ac:dyDescent="0.3">
      <c r="A8670" s="3">
        <f t="shared" si="810"/>
        <v>43462</v>
      </c>
      <c r="B8670">
        <v>12</v>
      </c>
      <c r="C8670">
        <v>28</v>
      </c>
      <c r="D8670">
        <v>5</v>
      </c>
      <c r="E8670">
        <v>1</v>
      </c>
      <c r="F8670" s="1">
        <f>VLOOKUP(A8670,Weather!$A$1:$E$366, 5)</f>
        <v>1.8867924528302164E-2</v>
      </c>
      <c r="G8670" s="1">
        <f>VLOOKUP(D8670, Winter!$A$1:$E$25, 2)</f>
        <v>308.63160471300301</v>
      </c>
      <c r="H8670" s="1">
        <f>VLOOKUP(D8670, Winter!$A$1:$E$25, 3)</f>
        <v>300</v>
      </c>
      <c r="I8670" s="1">
        <f>VLOOKUP(D8670, Winter!$A$1:$E$25, 5)</f>
        <v>303.73831775700899</v>
      </c>
      <c r="J8670" s="1">
        <f t="shared" si="811"/>
        <v>300.16286046628306</v>
      </c>
      <c r="K8670" s="47">
        <f t="shared" si="812"/>
        <v>5.6154539589224752</v>
      </c>
      <c r="L8670" s="48">
        <f>Solar!K8687/1000*Variables!$B$3</f>
        <v>0</v>
      </c>
      <c r="M8670" s="1">
        <f>IF(E8670=1, VLOOKUP(D8670, Sheet1!$E$2:$G$26, 2), Sheet1!$G$3)</f>
        <v>0.18618000000000001</v>
      </c>
      <c r="N8670" s="1">
        <f>'Electricity Rates'!$J$3</f>
        <v>0.19270000000000001</v>
      </c>
      <c r="O8670" s="145">
        <f>L8670-K8670</f>
        <v>-5.6154539589224752</v>
      </c>
      <c r="P8670">
        <f t="shared" si="813"/>
        <v>1.0820979778843611</v>
      </c>
      <c r="Q8670">
        <f>IF(O8670&gt;0, IF(Q8669+O8670*Variables!$B$5&lt;Variables!$B$4, Q8669+O8670*Variables!$B$5, Variables!$B$4), IF(Q8669&gt;-O8670, Q8669+O8670/Variables!$B$5, 0))</f>
        <v>0</v>
      </c>
      <c r="R8670">
        <f>IF(O8670&gt;0, 0, IF(Q8669&gt;-O8670, 0, -O8670 - Q8669*Variables!$B$5))</f>
        <v>5.6154539589224752</v>
      </c>
      <c r="S8670">
        <f t="shared" si="814"/>
        <v>1.0454852180721865</v>
      </c>
      <c r="T8670">
        <f t="shared" si="815"/>
        <v>0</v>
      </c>
    </row>
    <row r="8671" spans="1:20" x14ac:dyDescent="0.3">
      <c r="A8671" s="3">
        <f t="shared" si="810"/>
        <v>43462</v>
      </c>
      <c r="B8671">
        <v>12</v>
      </c>
      <c r="C8671">
        <v>28</v>
      </c>
      <c r="D8671">
        <v>6</v>
      </c>
      <c r="E8671">
        <v>1</v>
      </c>
      <c r="F8671" s="1">
        <f>VLOOKUP(A8671,Weather!$A$1:$E$366, 5)</f>
        <v>1.8867924528302164E-2</v>
      </c>
      <c r="G8671" s="1">
        <f>VLOOKUP(D8671, Winter!$A$1:$E$25, 2)</f>
        <v>331.81818181818198</v>
      </c>
      <c r="H8671" s="1">
        <f>VLOOKUP(D8671, Winter!$A$1:$E$25, 3)</f>
        <v>317.955250948497</v>
      </c>
      <c r="I8671" s="1">
        <f>VLOOKUP(D8671, Winter!$A$1:$E$25, 5)</f>
        <v>322.42990654205602</v>
      </c>
      <c r="J8671" s="1">
        <f t="shared" si="811"/>
        <v>318.21681568188728</v>
      </c>
      <c r="K8671" s="47">
        <f t="shared" si="812"/>
        <v>5.9532077840698792</v>
      </c>
      <c r="L8671" s="48">
        <f>Solar!K8688/1000*Variables!$B$3</f>
        <v>0</v>
      </c>
      <c r="M8671" s="1">
        <f>IF(E8671=1, VLOOKUP(D8671, Sheet1!$E$2:$G$26, 2), Sheet1!$G$3)</f>
        <v>0.18618000000000001</v>
      </c>
      <c r="N8671" s="1">
        <f>'Electricity Rates'!$J$3</f>
        <v>0.19270000000000001</v>
      </c>
      <c r="O8671" s="145">
        <f>L8671-K8671</f>
        <v>-5.9532077840698792</v>
      </c>
      <c r="P8671">
        <f t="shared" si="813"/>
        <v>1.1471831399902657</v>
      </c>
      <c r="Q8671">
        <f>IF(O8671&gt;0, IF(Q8670+O8671*Variables!$B$5&lt;Variables!$B$4, Q8670+O8671*Variables!$B$5, Variables!$B$4), IF(Q8670&gt;-O8671, Q8670+O8671/Variables!$B$5, 0))</f>
        <v>0</v>
      </c>
      <c r="R8671">
        <f>IF(O8671&gt;0, 0, IF(Q8670&gt;-O8671, 0, -O8671 - Q8670*Variables!$B$5))</f>
        <v>5.9532077840698792</v>
      </c>
      <c r="S8671">
        <f t="shared" si="814"/>
        <v>1.1083682252381302</v>
      </c>
      <c r="T8671">
        <f t="shared" si="815"/>
        <v>0</v>
      </c>
    </row>
    <row r="8672" spans="1:20" x14ac:dyDescent="0.3">
      <c r="A8672" s="3">
        <f t="shared" si="810"/>
        <v>43462</v>
      </c>
      <c r="B8672">
        <v>12</v>
      </c>
      <c r="C8672">
        <v>28</v>
      </c>
      <c r="D8672">
        <v>7</v>
      </c>
      <c r="E8672">
        <v>1</v>
      </c>
      <c r="F8672" s="1">
        <f>VLOOKUP(A8672,Weather!$A$1:$E$366, 5)</f>
        <v>1.8867924528302164E-2</v>
      </c>
      <c r="G8672" s="1">
        <f>VLOOKUP(D8672, Winter!$A$1:$E$25, 2)</f>
        <v>445.45454545454498</v>
      </c>
      <c r="H8672" s="1">
        <f>VLOOKUP(D8672, Winter!$A$1:$E$25, 3)</f>
        <v>393.94630558862502</v>
      </c>
      <c r="I8672" s="1">
        <f>VLOOKUP(D8672, Winter!$A$1:$E$25, 5)</f>
        <v>313.08411214953298</v>
      </c>
      <c r="J8672" s="1">
        <f t="shared" si="811"/>
        <v>394.91815917100087</v>
      </c>
      <c r="K8672" s="47">
        <f t="shared" si="812"/>
        <v>7.3881383490356178</v>
      </c>
      <c r="L8672" s="48">
        <f>Solar!K8689/1000*Variables!$B$3</f>
        <v>0</v>
      </c>
      <c r="M8672" s="1">
        <f>IF(E8672=1, VLOOKUP(D8672, Sheet1!$E$2:$G$26, 2), Sheet1!$G$3)</f>
        <v>0.18618000000000001</v>
      </c>
      <c r="N8672" s="1">
        <f>'Electricity Rates'!$J$3</f>
        <v>0.19270000000000001</v>
      </c>
      <c r="O8672" s="145">
        <f>L8672-K8672</f>
        <v>-7.3881383490356178</v>
      </c>
      <c r="P8672">
        <f t="shared" si="813"/>
        <v>1.4236942598591635</v>
      </c>
      <c r="Q8672">
        <f>IF(O8672&gt;0, IF(Q8671+O8672*Variables!$B$5&lt;Variables!$B$4, Q8671+O8672*Variables!$B$5, Variables!$B$4), IF(Q8671&gt;-O8672, Q8671+O8672/Variables!$B$5, 0))</f>
        <v>0</v>
      </c>
      <c r="R8672">
        <f>IF(O8672&gt;0, 0, IF(Q8671&gt;-O8672, 0, -O8672 - Q8671*Variables!$B$5))</f>
        <v>7.3881383490356178</v>
      </c>
      <c r="S8672">
        <f t="shared" si="814"/>
        <v>1.3755235978234515</v>
      </c>
      <c r="T8672">
        <f t="shared" si="815"/>
        <v>0</v>
      </c>
    </row>
    <row r="8673" spans="1:20" x14ac:dyDescent="0.3">
      <c r="A8673" s="3">
        <f t="shared" si="810"/>
        <v>43462</v>
      </c>
      <c r="B8673">
        <v>12</v>
      </c>
      <c r="C8673">
        <v>28</v>
      </c>
      <c r="D8673">
        <v>8</v>
      </c>
      <c r="E8673">
        <v>1</v>
      </c>
      <c r="F8673" s="1">
        <f>VLOOKUP(A8673,Weather!$A$1:$E$366, 5)</f>
        <v>1.8867924528302164E-2</v>
      </c>
      <c r="G8673" s="1">
        <f>VLOOKUP(D8673, Winter!$A$1:$E$25, 2)</f>
        <v>654.54545454545405</v>
      </c>
      <c r="H8673" s="1">
        <f>VLOOKUP(D8673, Winter!$A$1:$E$25, 3)</f>
        <v>498.50910668787998</v>
      </c>
      <c r="I8673" s="1">
        <f>VLOOKUP(D8673, Winter!$A$1:$E$25, 5)</f>
        <v>294.39252336448601</v>
      </c>
      <c r="J8673" s="1">
        <f t="shared" si="811"/>
        <v>501.45318872292859</v>
      </c>
      <c r="K8673" s="47">
        <f t="shared" si="812"/>
        <v>9.3811982250374832</v>
      </c>
      <c r="L8673" s="48">
        <f>Solar!K8690/1000*Variables!$B$3</f>
        <v>7.0999999999999994E-2</v>
      </c>
      <c r="M8673" s="1">
        <f>IF(E8673=1, VLOOKUP(D8673, Sheet1!$E$2:$G$26, 2), Sheet1!$G$3)</f>
        <v>0.18618000000000001</v>
      </c>
      <c r="N8673" s="1">
        <f>'Electricity Rates'!$J$3</f>
        <v>0.19270000000000001</v>
      </c>
      <c r="O8673" s="145">
        <f>L8673-K8673</f>
        <v>-9.3101982250374835</v>
      </c>
      <c r="P8673">
        <f t="shared" si="813"/>
        <v>1.8077568979647232</v>
      </c>
      <c r="Q8673">
        <f>IF(O8673&gt;0, IF(Q8672+O8673*Variables!$B$5&lt;Variables!$B$4, Q8672+O8673*Variables!$B$5, Variables!$B$4), IF(Q8672&gt;-O8673, Q8672+O8673/Variables!$B$5, 0))</f>
        <v>0</v>
      </c>
      <c r="R8673">
        <f>IF(O8673&gt;0, 0, IF(Q8672&gt;-O8673, 0, -O8673 - Q8672*Variables!$B$5))</f>
        <v>9.3101982250374835</v>
      </c>
      <c r="S8673">
        <f t="shared" si="814"/>
        <v>1.7333727055374788</v>
      </c>
      <c r="T8673">
        <f t="shared" si="815"/>
        <v>0</v>
      </c>
    </row>
    <row r="8674" spans="1:20" x14ac:dyDescent="0.3">
      <c r="A8674" s="3">
        <f t="shared" si="810"/>
        <v>43462</v>
      </c>
      <c r="B8674">
        <v>12</v>
      </c>
      <c r="C8674">
        <v>28</v>
      </c>
      <c r="D8674">
        <v>9</v>
      </c>
      <c r="E8674">
        <v>1</v>
      </c>
      <c r="F8674" s="1">
        <f>VLOOKUP(A8674,Weather!$A$1:$E$366, 5)</f>
        <v>1.8867924528302164E-2</v>
      </c>
      <c r="G8674" s="1">
        <f>VLOOKUP(D8674, Winter!$A$1:$E$25, 2)</f>
        <v>801.59817351598099</v>
      </c>
      <c r="H8674" s="1">
        <f>VLOOKUP(D8674, Winter!$A$1:$E$25, 3)</f>
        <v>564.97068280688404</v>
      </c>
      <c r="I8674" s="1">
        <f>VLOOKUP(D8674, Winter!$A$1:$E$25, 5)</f>
        <v>313.08411214953298</v>
      </c>
      <c r="J8674" s="1">
        <f t="shared" si="811"/>
        <v>569.43535244290479</v>
      </c>
      <c r="K8674" s="47">
        <f t="shared" si="812"/>
        <v>10.653010166742837</v>
      </c>
      <c r="L8674" s="48">
        <f>Solar!K8691/1000*Variables!$B$3</f>
        <v>0.63605</v>
      </c>
      <c r="M8674" s="1">
        <f>IF(E8674=1, VLOOKUP(D8674, Sheet1!$E$2:$G$26, 2), Sheet1!$G$3)</f>
        <v>0.20441999999999999</v>
      </c>
      <c r="N8674" s="1">
        <f>'Electricity Rates'!$J$3</f>
        <v>0.19270000000000001</v>
      </c>
      <c r="O8674" s="145">
        <f>L8674-K8674</f>
        <v>-10.016960166742837</v>
      </c>
      <c r="P8674">
        <f t="shared" si="813"/>
        <v>2.0528350591313447</v>
      </c>
      <c r="Q8674">
        <f>IF(O8674&gt;0, IF(Q8673+O8674*Variables!$B$5&lt;Variables!$B$4, Q8673+O8674*Variables!$B$5, Variables!$B$4), IF(Q8673&gt;-O8674, Q8673+O8674/Variables!$B$5, 0))</f>
        <v>0</v>
      </c>
      <c r="R8674">
        <f>IF(O8674&gt;0, 0, IF(Q8673&gt;-O8674, 0, -O8674 - Q8673*Variables!$B$5))</f>
        <v>10.016960166742837</v>
      </c>
      <c r="S8674">
        <f t="shared" si="814"/>
        <v>2.0476669972855706</v>
      </c>
      <c r="T8674">
        <f t="shared" si="815"/>
        <v>0</v>
      </c>
    </row>
    <row r="8675" spans="1:20" x14ac:dyDescent="0.3">
      <c r="A8675" s="3">
        <f t="shared" si="810"/>
        <v>43462</v>
      </c>
      <c r="B8675">
        <v>12</v>
      </c>
      <c r="C8675">
        <v>28</v>
      </c>
      <c r="D8675">
        <v>10</v>
      </c>
      <c r="E8675">
        <v>1</v>
      </c>
      <c r="F8675" s="1">
        <f>VLOOKUP(A8675,Weather!$A$1:$E$366, 5)</f>
        <v>1.8867924528302164E-2</v>
      </c>
      <c r="G8675" s="1">
        <f>VLOOKUP(D8675, Winter!$A$1:$E$25, 2)</f>
        <v>929.05770029057601</v>
      </c>
      <c r="H8675" s="1">
        <f>VLOOKUP(D8675, Winter!$A$1:$E$25, 3)</f>
        <v>583.82380756350199</v>
      </c>
      <c r="I8675" s="1">
        <f>VLOOKUP(D8675, Winter!$A$1:$E$25, 5)</f>
        <v>331.77570093457899</v>
      </c>
      <c r="J8675" s="1">
        <f t="shared" si="811"/>
        <v>590.33765459608844</v>
      </c>
      <c r="K8675" s="47">
        <f t="shared" si="812"/>
        <v>11.044050934392615</v>
      </c>
      <c r="L8675" s="48">
        <f>Solar!K8692/1000*Variables!$B$3</f>
        <v>6.2272499999999997</v>
      </c>
      <c r="M8675" s="1">
        <f>IF(E8675=1, VLOOKUP(D8675, Sheet1!$E$2:$G$26, 2), Sheet1!$G$3)</f>
        <v>0.20441999999999999</v>
      </c>
      <c r="N8675" s="1">
        <f>'Electricity Rates'!$J$3</f>
        <v>0.19270000000000001</v>
      </c>
      <c r="O8675" s="145">
        <f>L8675-K8675</f>
        <v>-4.8168009343926155</v>
      </c>
      <c r="P8675">
        <f t="shared" si="813"/>
        <v>2.1281886150574572</v>
      </c>
      <c r="Q8675">
        <f>IF(O8675&gt;0, IF(Q8674+O8675*Variables!$B$5&lt;Variables!$B$4, Q8674+O8675*Variables!$B$5, Variables!$B$4), IF(Q8674&gt;-O8675, Q8674+O8675/Variables!$B$5, 0))</f>
        <v>0</v>
      </c>
      <c r="R8675">
        <f>IF(O8675&gt;0, 0, IF(Q8674&gt;-O8675, 0, -O8675 - Q8674*Variables!$B$5))</f>
        <v>4.8168009343926155</v>
      </c>
      <c r="S8675">
        <f t="shared" si="814"/>
        <v>0.98465044700853843</v>
      </c>
      <c r="T8675">
        <f t="shared" si="815"/>
        <v>0</v>
      </c>
    </row>
    <row r="8676" spans="1:20" x14ac:dyDescent="0.3">
      <c r="A8676" s="3">
        <f t="shared" si="810"/>
        <v>43462</v>
      </c>
      <c r="B8676">
        <v>12</v>
      </c>
      <c r="C8676">
        <v>28</v>
      </c>
      <c r="D8676">
        <v>11</v>
      </c>
      <c r="E8676">
        <v>1</v>
      </c>
      <c r="F8676" s="1">
        <f>VLOOKUP(A8676,Weather!$A$1:$E$366, 5)</f>
        <v>1.8867924528302164E-2</v>
      </c>
      <c r="G8676" s="1">
        <f>VLOOKUP(D8676, Winter!$A$1:$E$25, 2)</f>
        <v>1001.98733914487</v>
      </c>
      <c r="H8676" s="1">
        <f>VLOOKUP(D8676, Winter!$A$1:$E$25, 3)</f>
        <v>602.66024321587895</v>
      </c>
      <c r="I8676" s="1">
        <f>VLOOKUP(D8676, Winter!$A$1:$E$25, 5)</f>
        <v>331.77570093457899</v>
      </c>
      <c r="J8676" s="1">
        <f t="shared" si="811"/>
        <v>610.19471672397322</v>
      </c>
      <c r="K8676" s="47">
        <f t="shared" si="812"/>
        <v>11.415537326697718</v>
      </c>
      <c r="L8676" s="48">
        <f>Solar!K8693/1000*Variables!$B$3</f>
        <v>11.5869</v>
      </c>
      <c r="M8676" s="1">
        <f>IF(E8676=1, VLOOKUP(D8676, Sheet1!$E$2:$G$26, 2), Sheet1!$G$3)</f>
        <v>0.20441999999999999</v>
      </c>
      <c r="N8676" s="1">
        <f>'Electricity Rates'!$J$3</f>
        <v>0.19270000000000001</v>
      </c>
      <c r="O8676" s="145">
        <f>L8676-K8676</f>
        <v>0.17136267330228172</v>
      </c>
      <c r="P8676">
        <f t="shared" si="813"/>
        <v>2.1997740428546506</v>
      </c>
      <c r="Q8676">
        <f>IF(O8676&gt;0, IF(Q8675+O8676*Variables!$B$5&lt;Variables!$B$4, Q8675+O8676*Variables!$B$5, Variables!$B$4), IF(Q8675&gt;-O8676, Q8675+O8676/Variables!$B$5, 0))</f>
        <v>0.16108091290414481</v>
      </c>
      <c r="R8676">
        <f>IF(O8676&gt;0, 0, IF(Q8675&gt;-O8676, 0, -O8676 - Q8675*Variables!$B$5))</f>
        <v>0</v>
      </c>
      <c r="S8676">
        <f t="shared" si="814"/>
        <v>0</v>
      </c>
      <c r="T8676">
        <f t="shared" si="815"/>
        <v>0</v>
      </c>
    </row>
    <row r="8677" spans="1:20" x14ac:dyDescent="0.3">
      <c r="A8677" s="3">
        <f t="shared" si="810"/>
        <v>43462</v>
      </c>
      <c r="B8677">
        <v>12</v>
      </c>
      <c r="C8677">
        <v>28</v>
      </c>
      <c r="D8677">
        <v>12</v>
      </c>
      <c r="E8677">
        <v>1</v>
      </c>
      <c r="F8677" s="1">
        <f>VLOOKUP(A8677,Weather!$A$1:$E$366, 5)</f>
        <v>1.8867924528302164E-2</v>
      </c>
      <c r="G8677" s="1">
        <f>VLOOKUP(D8677, Winter!$A$1:$E$25, 2)</f>
        <v>1020.36633457866</v>
      </c>
      <c r="H8677" s="1">
        <f>VLOOKUP(D8677, Winter!$A$1:$E$25, 3)</f>
        <v>602.46553699974402</v>
      </c>
      <c r="I8677" s="1">
        <f>VLOOKUP(D8677, Winter!$A$1:$E$25, 5)</f>
        <v>327.10280373831802</v>
      </c>
      <c r="J8677" s="1">
        <f t="shared" si="811"/>
        <v>610.35045770878025</v>
      </c>
      <c r="K8677" s="47">
        <f t="shared" si="812"/>
        <v>11.418450932759253</v>
      </c>
      <c r="L8677" s="48">
        <f>Solar!K8694/1000*Variables!$B$3</f>
        <v>11.627000000000001</v>
      </c>
      <c r="M8677" s="1">
        <f>IF(E8677=1, VLOOKUP(D8677, Sheet1!$E$2:$G$26, 2), Sheet1!$G$3)</f>
        <v>0.20441999999999999</v>
      </c>
      <c r="N8677" s="1">
        <f>'Electricity Rates'!$J$3</f>
        <v>0.19270000000000001</v>
      </c>
      <c r="O8677" s="145">
        <f>L8677-K8677</f>
        <v>0.20854906724074773</v>
      </c>
      <c r="P8677">
        <f t="shared" si="813"/>
        <v>2.2003354947427081</v>
      </c>
      <c r="Q8677">
        <f>IF(O8677&gt;0, IF(Q8676+O8677*Variables!$B$5&lt;Variables!$B$4, Q8676+O8677*Variables!$B$5, Variables!$B$4), IF(Q8676&gt;-O8677, Q8676+O8677/Variables!$B$5, 0))</f>
        <v>0.35711703611044765</v>
      </c>
      <c r="R8677">
        <f>IF(O8677&gt;0, 0, IF(Q8676&gt;-O8677, 0, -O8677 - Q8676*Variables!$B$5))</f>
        <v>0</v>
      </c>
      <c r="S8677">
        <f t="shared" si="814"/>
        <v>0</v>
      </c>
      <c r="T8677">
        <f t="shared" si="815"/>
        <v>0</v>
      </c>
    </row>
    <row r="8678" spans="1:20" x14ac:dyDescent="0.3">
      <c r="A8678" s="3">
        <f t="shared" si="810"/>
        <v>43462</v>
      </c>
      <c r="B8678">
        <v>12</v>
      </c>
      <c r="C8678">
        <v>28</v>
      </c>
      <c r="D8678">
        <v>13</v>
      </c>
      <c r="E8678">
        <v>1</v>
      </c>
      <c r="F8678" s="1">
        <f>VLOOKUP(A8678,Weather!$A$1:$E$366, 5)</f>
        <v>1.8867924528302164E-2</v>
      </c>
      <c r="G8678" s="1">
        <f>VLOOKUP(D8678, Winter!$A$1:$E$25, 2)</f>
        <v>1065.99730178497</v>
      </c>
      <c r="H8678" s="1">
        <f>VLOOKUP(D8678, Winter!$A$1:$E$25, 3)</f>
        <v>611.78362020049099</v>
      </c>
      <c r="I8678" s="1">
        <f>VLOOKUP(D8678, Winter!$A$1:$E$25, 5)</f>
        <v>322.42990654205602</v>
      </c>
      <c r="J8678" s="1">
        <f t="shared" si="811"/>
        <v>620.35368966434919</v>
      </c>
      <c r="K8678" s="47">
        <f t="shared" si="812"/>
        <v>11.605591634975571</v>
      </c>
      <c r="L8678" s="48">
        <f>Solar!K8695/1000*Variables!$B$3</f>
        <v>17.473400000000002</v>
      </c>
      <c r="M8678" s="1">
        <f>IF(E8678=1, VLOOKUP(D8678, Sheet1!$E$2:$G$26, 2), Sheet1!$G$3)</f>
        <v>0.20441999999999999</v>
      </c>
      <c r="N8678" s="1">
        <f>'Electricity Rates'!$J$3</f>
        <v>0.19270000000000001</v>
      </c>
      <c r="O8678" s="145">
        <f>L8678-K8678</f>
        <v>5.8678083650244304</v>
      </c>
      <c r="P8678">
        <f t="shared" si="813"/>
        <v>2.2363975080597926</v>
      </c>
      <c r="Q8678">
        <f>IF(O8678&gt;0, IF(Q8677+O8678*Variables!$B$5&lt;Variables!$B$4, Q8677+O8678*Variables!$B$5, Variables!$B$4), IF(Q8677&gt;-O8678, Q8677+O8678/Variables!$B$5, 0))</f>
        <v>5.8728568992334118</v>
      </c>
      <c r="R8678">
        <f>IF(O8678&gt;0, 0, IF(Q8677&gt;-O8678, 0, -O8678 - Q8677*Variables!$B$5))</f>
        <v>0</v>
      </c>
      <c r="S8678">
        <f t="shared" si="814"/>
        <v>0</v>
      </c>
      <c r="T8678">
        <f t="shared" si="815"/>
        <v>0</v>
      </c>
    </row>
    <row r="8679" spans="1:20" x14ac:dyDescent="0.3">
      <c r="A8679" s="3">
        <f t="shared" si="810"/>
        <v>43462</v>
      </c>
      <c r="B8679">
        <v>12</v>
      </c>
      <c r="C8679">
        <v>28</v>
      </c>
      <c r="D8679">
        <v>14</v>
      </c>
      <c r="E8679">
        <v>1</v>
      </c>
      <c r="F8679" s="1">
        <f>VLOOKUP(A8679,Weather!$A$1:$E$366, 5)</f>
        <v>1.8867924528302164E-2</v>
      </c>
      <c r="G8679" s="1">
        <f>VLOOKUP(D8679, Winter!$A$1:$E$25, 2)</f>
        <v>1084.3762972187601</v>
      </c>
      <c r="H8679" s="1">
        <f>VLOOKUP(D8679, Winter!$A$1:$E$25, 3)</f>
        <v>611.59447701910301</v>
      </c>
      <c r="I8679" s="1">
        <f>VLOOKUP(D8679, Winter!$A$1:$E$25, 5)</f>
        <v>303.73831775700899</v>
      </c>
      <c r="J8679" s="1">
        <f t="shared" si="811"/>
        <v>620.51488872098344</v>
      </c>
      <c r="K8679" s="47">
        <f t="shared" si="812"/>
        <v>11.608607350775138</v>
      </c>
      <c r="L8679" s="48">
        <f>Solar!K8696/1000*Variables!$B$3</f>
        <v>13.858000000000001</v>
      </c>
      <c r="M8679" s="1">
        <f>IF(E8679=1, VLOOKUP(D8679, Sheet1!$E$2:$G$26, 2), Sheet1!$G$3)</f>
        <v>0.20441999999999999</v>
      </c>
      <c r="N8679" s="1">
        <f>'Electricity Rates'!$J$3</f>
        <v>0.19270000000000001</v>
      </c>
      <c r="O8679" s="145">
        <f>L8679-K8679</f>
        <v>2.2493926492248626</v>
      </c>
      <c r="P8679">
        <f t="shared" si="813"/>
        <v>2.2369786364943693</v>
      </c>
      <c r="Q8679">
        <f>IF(O8679&gt;0, IF(Q8678+O8679*Variables!$B$5&lt;Variables!$B$4, Q8678+O8679*Variables!$B$5, Variables!$B$4), IF(Q8678&gt;-O8679, Q8678+O8679/Variables!$B$5, 0))</f>
        <v>7.9872859895047821</v>
      </c>
      <c r="R8679">
        <f>IF(O8679&gt;0, 0, IF(Q8678&gt;-O8679, 0, -O8679 - Q8678*Variables!$B$5))</f>
        <v>0</v>
      </c>
      <c r="S8679">
        <f t="shared" si="814"/>
        <v>0</v>
      </c>
      <c r="T8679">
        <f t="shared" si="815"/>
        <v>0</v>
      </c>
    </row>
    <row r="8680" spans="1:20" x14ac:dyDescent="0.3">
      <c r="A8680" s="3">
        <f t="shared" si="810"/>
        <v>43462</v>
      </c>
      <c r="B8680">
        <v>12</v>
      </c>
      <c r="C8680">
        <v>28</v>
      </c>
      <c r="D8680">
        <v>15</v>
      </c>
      <c r="E8680">
        <v>1</v>
      </c>
      <c r="F8680" s="1">
        <f>VLOOKUP(A8680,Weather!$A$1:$E$366, 5)</f>
        <v>1.8867924528302164E-2</v>
      </c>
      <c r="G8680" s="1">
        <f>VLOOKUP(D8680, Winter!$A$1:$E$25, 2)</f>
        <v>1093.6540058115399</v>
      </c>
      <c r="H8680" s="1">
        <f>VLOOKUP(D8680, Winter!$A$1:$E$25, 3)</f>
        <v>601.87029228184497</v>
      </c>
      <c r="I8680" s="1">
        <f>VLOOKUP(D8680, Winter!$A$1:$E$25, 5)</f>
        <v>271.02803738317698</v>
      </c>
      <c r="J8680" s="1">
        <f t="shared" si="811"/>
        <v>611.14923027297141</v>
      </c>
      <c r="K8680" s="47">
        <f t="shared" si="812"/>
        <v>11.433394388957989</v>
      </c>
      <c r="L8680" s="48">
        <f>Solar!K8697/1000*Variables!$B$3</f>
        <v>13.222950000000001</v>
      </c>
      <c r="M8680" s="1">
        <f>IF(E8680=1, VLOOKUP(D8680, Sheet1!$E$2:$G$26, 2), Sheet1!$G$3)</f>
        <v>0.20441999999999999</v>
      </c>
      <c r="N8680" s="1">
        <f>'Electricity Rates'!$J$3</f>
        <v>0.19270000000000001</v>
      </c>
      <c r="O8680" s="145">
        <f>L8680-K8680</f>
        <v>1.7895556110420117</v>
      </c>
      <c r="P8680">
        <f t="shared" si="813"/>
        <v>2.2032150987522048</v>
      </c>
      <c r="Q8680">
        <f>IF(O8680&gt;0, IF(Q8679+O8680*Variables!$B$5&lt;Variables!$B$4, Q8679+O8680*Variables!$B$5, Variables!$B$4), IF(Q8679&gt;-O8680, Q8679+O8680/Variables!$B$5, 0))</f>
        <v>9.6694682638842728</v>
      </c>
      <c r="R8680">
        <f>IF(O8680&gt;0, 0, IF(Q8679&gt;-O8680, 0, -O8680 - Q8679*Variables!$B$5))</f>
        <v>0</v>
      </c>
      <c r="S8680">
        <f t="shared" si="814"/>
        <v>0</v>
      </c>
      <c r="T8680">
        <f t="shared" si="815"/>
        <v>0</v>
      </c>
    </row>
    <row r="8681" spans="1:20" x14ac:dyDescent="0.3">
      <c r="A8681" s="3">
        <f t="shared" si="810"/>
        <v>43462</v>
      </c>
      <c r="B8681">
        <v>12</v>
      </c>
      <c r="C8681">
        <v>28</v>
      </c>
      <c r="D8681">
        <v>16</v>
      </c>
      <c r="E8681">
        <v>1</v>
      </c>
      <c r="F8681" s="1">
        <f>VLOOKUP(A8681,Weather!$A$1:$E$366, 5)</f>
        <v>1.8867924528302164E-2</v>
      </c>
      <c r="G8681" s="1">
        <f>VLOOKUP(D8681, Winter!$A$1:$E$25, 2)</f>
        <v>1039.2953507679499</v>
      </c>
      <c r="H8681" s="1">
        <f>VLOOKUP(D8681, Winter!$A$1:$E$25, 3)</f>
        <v>558.82352941176396</v>
      </c>
      <c r="I8681" s="1">
        <f>VLOOKUP(D8681, Winter!$A$1:$E$25, 5)</f>
        <v>252.336448598131</v>
      </c>
      <c r="J8681" s="1">
        <f t="shared" si="811"/>
        <v>567.88903547508835</v>
      </c>
      <c r="K8681" s="47">
        <f t="shared" si="812"/>
        <v>10.624081631996116</v>
      </c>
      <c r="L8681" s="48">
        <f>Solar!K8698/1000*Variables!$B$3</f>
        <v>8.8267000000000007</v>
      </c>
      <c r="M8681" s="1">
        <f>IF(E8681=1, VLOOKUP(D8681, Sheet1!$E$2:$G$26, 2), Sheet1!$G$3)</f>
        <v>0.20441999999999999</v>
      </c>
      <c r="N8681" s="1">
        <f>'Electricity Rates'!$J$3</f>
        <v>0.19270000000000001</v>
      </c>
      <c r="O8681" s="145">
        <f>L8681-K8681</f>
        <v>-1.7973816319961156</v>
      </c>
      <c r="P8681">
        <f t="shared" si="813"/>
        <v>2.0472605304856515</v>
      </c>
      <c r="Q8681">
        <f>IF(O8681&gt;0, IF(Q8680+O8681*Variables!$B$5&lt;Variables!$B$4, Q8680+O8681*Variables!$B$5, Variables!$B$4), IF(Q8680&gt;-O8681, Q8680+O8681/Variables!$B$5, 0))</f>
        <v>7.7573601447394687</v>
      </c>
      <c r="R8681">
        <f>IF(O8681&gt;0, 0, IF(Q8680&gt;-O8681, 0, -O8681 - Q8680*Variables!$B$5))</f>
        <v>0</v>
      </c>
      <c r="S8681">
        <f t="shared" si="814"/>
        <v>0</v>
      </c>
      <c r="T8681">
        <f t="shared" si="815"/>
        <v>0</v>
      </c>
    </row>
    <row r="8682" spans="1:20" x14ac:dyDescent="0.3">
      <c r="A8682" s="3">
        <f t="shared" si="810"/>
        <v>43462</v>
      </c>
      <c r="B8682">
        <v>12</v>
      </c>
      <c r="C8682">
        <v>28</v>
      </c>
      <c r="D8682">
        <v>17</v>
      </c>
      <c r="E8682">
        <v>1</v>
      </c>
      <c r="F8682" s="1">
        <f>VLOOKUP(A8682,Weather!$A$1:$E$366, 5)</f>
        <v>1.8867924528302164E-2</v>
      </c>
      <c r="G8682" s="1">
        <f>VLOOKUP(D8682, Winter!$A$1:$E$25, 2)</f>
        <v>889.47696139476898</v>
      </c>
      <c r="H8682" s="1">
        <f>VLOOKUP(D8682, Winter!$A$1:$E$25, 3)</f>
        <v>506.24728802056097</v>
      </c>
      <c r="I8682" s="1">
        <f>VLOOKUP(D8682, Winter!$A$1:$E$25, 5)</f>
        <v>228.971962616822</v>
      </c>
      <c r="J8682" s="1">
        <f t="shared" si="811"/>
        <v>513.47803657479142</v>
      </c>
      <c r="K8682" s="47">
        <f t="shared" si="812"/>
        <v>9.6061593657005488</v>
      </c>
      <c r="L8682" s="48">
        <f>Solar!K8699/1000*Variables!$B$3</f>
        <v>2.0653999999999999</v>
      </c>
      <c r="M8682" s="1">
        <f>IF(E8682=1, VLOOKUP(D8682, Sheet1!$E$2:$G$26, 2), Sheet1!$G$3)</f>
        <v>0.20441999999999999</v>
      </c>
      <c r="N8682" s="1">
        <f>'Electricity Rates'!$J$3</f>
        <v>0.19270000000000001</v>
      </c>
      <c r="O8682" s="145">
        <f>L8682-K8682</f>
        <v>-7.5407593657005485</v>
      </c>
      <c r="P8682">
        <f t="shared" si="813"/>
        <v>1.851106909770496</v>
      </c>
      <c r="Q8682">
        <f>IF(O8682&gt;0, IF(Q8681+O8682*Variables!$B$5&lt;Variables!$B$4, Q8681+O8682*Variables!$B$5, Variables!$B$4), IF(Q8681&gt;-O8682, Q8681+O8682/Variables!$B$5, 0))</f>
        <v>-0.26472428685685934</v>
      </c>
      <c r="R8682">
        <f>IF(O8682&gt;0, 0, IF(Q8681&gt;-O8682, 0, -O8682 - Q8681*Variables!$B$5))</f>
        <v>0</v>
      </c>
      <c r="S8682">
        <f t="shared" si="814"/>
        <v>0</v>
      </c>
      <c r="T8682">
        <f t="shared" si="815"/>
        <v>0</v>
      </c>
    </row>
    <row r="8683" spans="1:20" x14ac:dyDescent="0.3">
      <c r="A8683" s="3">
        <f t="shared" si="810"/>
        <v>43462</v>
      </c>
      <c r="B8683">
        <v>12</v>
      </c>
      <c r="C8683">
        <v>28</v>
      </c>
      <c r="D8683">
        <v>18</v>
      </c>
      <c r="E8683">
        <v>1</v>
      </c>
      <c r="F8683" s="1">
        <f>VLOOKUP(A8683,Weather!$A$1:$E$366, 5)</f>
        <v>1.8867924528302164E-2</v>
      </c>
      <c r="G8683" s="1">
        <f>VLOOKUP(D8683, Winter!$A$1:$E$25, 2)</f>
        <v>689.67932752179297</v>
      </c>
      <c r="H8683" s="1">
        <f>VLOOKUP(D8683, Winter!$A$1:$E$25, 3)</f>
        <v>477.48083534529701</v>
      </c>
      <c r="I8683" s="1">
        <f>VLOOKUP(D8683, Winter!$A$1:$E$25, 5)</f>
        <v>257.009345794392</v>
      </c>
      <c r="J8683" s="1">
        <f t="shared" si="811"/>
        <v>481.48458048070268</v>
      </c>
      <c r="K8683" s="47">
        <f t="shared" si="812"/>
        <v>9.0076250253625183</v>
      </c>
      <c r="L8683" s="48">
        <f>Solar!K8700/1000*Variables!$B$3</f>
        <v>0</v>
      </c>
      <c r="M8683" s="1">
        <f>IF(E8683=1, VLOOKUP(D8683, Sheet1!$E$2:$G$26, 2), Sheet1!$G$3)</f>
        <v>0.20441999999999999</v>
      </c>
      <c r="N8683" s="1">
        <f>'Electricity Rates'!$J$3</f>
        <v>0.19270000000000001</v>
      </c>
      <c r="O8683" s="145">
        <f>L8683-K8683</f>
        <v>-9.0076250253625183</v>
      </c>
      <c r="P8683">
        <f t="shared" si="813"/>
        <v>1.7357693423873575</v>
      </c>
      <c r="Q8683">
        <f>IF(O8683&gt;0, IF(Q8682+O8683*Variables!$B$5&lt;Variables!$B$4, Q8682+O8683*Variables!$B$5, Variables!$B$4), IF(Q8682&gt;-O8683, Q8682+O8683/Variables!$B$5, 0))</f>
        <v>0</v>
      </c>
      <c r="R8683">
        <f>IF(O8683&gt;0, 0, IF(Q8682&gt;-O8683, 0, -O8683 - Q8682*Variables!$B$5))</f>
        <v>9.2564658550079653</v>
      </c>
      <c r="S8683">
        <f t="shared" si="814"/>
        <v>1.8922067500807283</v>
      </c>
      <c r="T8683">
        <f t="shared" si="815"/>
        <v>0</v>
      </c>
    </row>
    <row r="8684" spans="1:20" x14ac:dyDescent="0.3">
      <c r="A8684" s="3">
        <f t="shared" si="810"/>
        <v>43462</v>
      </c>
      <c r="B8684">
        <v>12</v>
      </c>
      <c r="C8684">
        <v>28</v>
      </c>
      <c r="D8684">
        <v>19</v>
      </c>
      <c r="E8684">
        <v>1</v>
      </c>
      <c r="F8684" s="1">
        <f>VLOOKUP(A8684,Weather!$A$1:$E$366, 5)</f>
        <v>1.8867924528302164E-2</v>
      </c>
      <c r="G8684" s="1">
        <f>VLOOKUP(D8684, Winter!$A$1:$E$25, 2)</f>
        <v>503.50249066002402</v>
      </c>
      <c r="H8684" s="1">
        <f>VLOOKUP(D8684, Winter!$A$1:$E$25, 3)</f>
        <v>367.75553800108997</v>
      </c>
      <c r="I8684" s="1">
        <f>VLOOKUP(D8684, Winter!$A$1:$E$25, 5)</f>
        <v>266.355140186916</v>
      </c>
      <c r="J8684" s="1">
        <f t="shared" si="811"/>
        <v>370.31680125880575</v>
      </c>
      <c r="K8684" s="47">
        <f t="shared" si="812"/>
        <v>6.9278955579444697</v>
      </c>
      <c r="L8684" s="48">
        <f>Solar!K8701/1000*Variables!$B$3</f>
        <v>0</v>
      </c>
      <c r="M8684" s="1">
        <f>IF(E8684=1, VLOOKUP(D8684, Sheet1!$E$2:$G$26, 2), Sheet1!$G$3)</f>
        <v>0.20441999999999999</v>
      </c>
      <c r="N8684" s="1">
        <f>'Electricity Rates'!$J$3</f>
        <v>0.19270000000000001</v>
      </c>
      <c r="O8684" s="145">
        <f>L8684-K8684</f>
        <v>-6.9278955579444697</v>
      </c>
      <c r="P8684">
        <f t="shared" si="813"/>
        <v>1.3350054740158994</v>
      </c>
      <c r="Q8684">
        <f>IF(O8684&gt;0, IF(Q8683+O8684*Variables!$B$5&lt;Variables!$B$4, Q8683+O8684*Variables!$B$5, Variables!$B$4), IF(Q8683&gt;-O8684, Q8683+O8684/Variables!$B$5, 0))</f>
        <v>0</v>
      </c>
      <c r="R8684">
        <f>IF(O8684&gt;0, 0, IF(Q8683&gt;-O8684, 0, -O8684 - Q8683*Variables!$B$5))</f>
        <v>6.9278955579444697</v>
      </c>
      <c r="S8684">
        <f t="shared" si="814"/>
        <v>1.4162004099550085</v>
      </c>
      <c r="T8684">
        <f t="shared" si="815"/>
        <v>0</v>
      </c>
    </row>
    <row r="8685" spans="1:20" x14ac:dyDescent="0.3">
      <c r="A8685" s="3">
        <f t="shared" si="810"/>
        <v>43462</v>
      </c>
      <c r="B8685">
        <v>12</v>
      </c>
      <c r="C8685">
        <v>28</v>
      </c>
      <c r="D8685">
        <v>20</v>
      </c>
      <c r="E8685">
        <v>1</v>
      </c>
      <c r="F8685" s="1">
        <f>VLOOKUP(A8685,Weather!$A$1:$E$366, 5)</f>
        <v>1.8867924528302164E-2</v>
      </c>
      <c r="G8685" s="1">
        <f>VLOOKUP(D8685, Winter!$A$1:$E$25, 2)</f>
        <v>385.507471980074</v>
      </c>
      <c r="H8685" s="1">
        <f>VLOOKUP(D8685, Winter!$A$1:$E$25, 3)</f>
        <v>329.45960680470398</v>
      </c>
      <c r="I8685" s="1">
        <f>VLOOKUP(D8685, Winter!$A$1:$E$25, 5)</f>
        <v>275.70093457943898</v>
      </c>
      <c r="J8685" s="1">
        <f t="shared" si="811"/>
        <v>330.51711369480529</v>
      </c>
      <c r="K8685" s="47">
        <f t="shared" si="812"/>
        <v>6.1833220529213575</v>
      </c>
      <c r="L8685" s="48">
        <f>Solar!K8702/1000*Variables!$B$3</f>
        <v>0</v>
      </c>
      <c r="M8685" s="1">
        <f>IF(E8685=1, VLOOKUP(D8685, Sheet1!$E$2:$G$26, 2), Sheet1!$G$3)</f>
        <v>0.20441999999999999</v>
      </c>
      <c r="N8685" s="1">
        <f>'Electricity Rates'!$J$3</f>
        <v>0.19270000000000001</v>
      </c>
      <c r="O8685" s="145">
        <f>L8685-K8685</f>
        <v>-6.1833220529213575</v>
      </c>
      <c r="P8685">
        <f t="shared" si="813"/>
        <v>1.1915261595979456</v>
      </c>
      <c r="Q8685">
        <f>IF(O8685&gt;0, IF(Q8684+O8685*Variables!$B$5&lt;Variables!$B$4, Q8684+O8685*Variables!$B$5, Variables!$B$4), IF(Q8684&gt;-O8685, Q8684+O8685/Variables!$B$5, 0))</f>
        <v>0</v>
      </c>
      <c r="R8685">
        <f>IF(O8685&gt;0, 0, IF(Q8684&gt;-O8685, 0, -O8685 - Q8684*Variables!$B$5))</f>
        <v>6.1833220529213575</v>
      </c>
      <c r="S8685">
        <f t="shared" si="814"/>
        <v>1.2639946940581839</v>
      </c>
      <c r="T8685">
        <f t="shared" si="815"/>
        <v>0</v>
      </c>
    </row>
    <row r="8686" spans="1:20" x14ac:dyDescent="0.3">
      <c r="A8686" s="3">
        <f t="shared" si="810"/>
        <v>43462</v>
      </c>
      <c r="B8686">
        <v>12</v>
      </c>
      <c r="C8686">
        <v>28</v>
      </c>
      <c r="D8686">
        <v>21</v>
      </c>
      <c r="E8686">
        <v>1</v>
      </c>
      <c r="F8686" s="1">
        <f>VLOOKUP(A8686,Weather!$A$1:$E$366, 5)</f>
        <v>1.8867924528302164E-2</v>
      </c>
      <c r="G8686" s="1">
        <f>VLOOKUP(D8686, Winter!$A$1:$E$25, 2)</f>
        <v>340.23972602739599</v>
      </c>
      <c r="H8686" s="1">
        <f>VLOOKUP(D8686, Winter!$A$1:$E$25, 3)</f>
        <v>286.390591795636</v>
      </c>
      <c r="I8686" s="1">
        <f>VLOOKUP(D8686, Winter!$A$1:$E$25, 5)</f>
        <v>289.71962616822401</v>
      </c>
      <c r="J8686" s="1">
        <f t="shared" si="811"/>
        <v>287.40661319623524</v>
      </c>
      <c r="K8686" s="47">
        <f t="shared" si="812"/>
        <v>5.3768097804844492</v>
      </c>
      <c r="L8686" s="48">
        <f>Solar!K8703/1000*Variables!$B$3</f>
        <v>0</v>
      </c>
      <c r="M8686" s="1">
        <f>IF(E8686=1, VLOOKUP(D8686, Sheet1!$E$2:$G$26, 2), Sheet1!$G$3)</f>
        <v>0.20441999999999999</v>
      </c>
      <c r="N8686" s="1">
        <f>'Electricity Rates'!$J$3</f>
        <v>0.19270000000000001</v>
      </c>
      <c r="O8686" s="145">
        <f>L8686-K8686</f>
        <v>-5.3768097804844492</v>
      </c>
      <c r="P8686">
        <f t="shared" si="813"/>
        <v>1.0361112446993535</v>
      </c>
      <c r="Q8686">
        <f>IF(O8686&gt;0, IF(Q8685+O8686*Variables!$B$5&lt;Variables!$B$4, Q8685+O8686*Variables!$B$5, Variables!$B$4), IF(Q8685&gt;-O8686, Q8685+O8686/Variables!$B$5, 0))</f>
        <v>0</v>
      </c>
      <c r="R8686">
        <f>IF(O8686&gt;0, 0, IF(Q8685&gt;-O8686, 0, -O8686 - Q8685*Variables!$B$5))</f>
        <v>5.3768097804844492</v>
      </c>
      <c r="S8686">
        <f t="shared" si="814"/>
        <v>1.099127455326631</v>
      </c>
      <c r="T8686">
        <f t="shared" si="815"/>
        <v>0</v>
      </c>
    </row>
    <row r="8687" spans="1:20" x14ac:dyDescent="0.3">
      <c r="A8687" s="3">
        <f t="shared" si="810"/>
        <v>43462</v>
      </c>
      <c r="B8687">
        <v>12</v>
      </c>
      <c r="C8687">
        <v>28</v>
      </c>
      <c r="D8687">
        <v>22</v>
      </c>
      <c r="E8687">
        <v>1</v>
      </c>
      <c r="F8687" s="1">
        <f>VLOOKUP(A8687,Weather!$A$1:$E$366, 5)</f>
        <v>1.8867924528302164E-2</v>
      </c>
      <c r="G8687" s="1">
        <f>VLOOKUP(D8687, Winter!$A$1:$E$25, 2)</f>
        <v>300</v>
      </c>
      <c r="H8687" s="1">
        <f>VLOOKUP(D8687, Winter!$A$1:$E$25, 3)</f>
        <v>271.915575384683</v>
      </c>
      <c r="I8687" s="1">
        <f>VLOOKUP(D8687, Winter!$A$1:$E$25, 5)</f>
        <v>285.04672897196201</v>
      </c>
      <c r="J8687" s="1">
        <f t="shared" si="811"/>
        <v>272.44547018874556</v>
      </c>
      <c r="K8687" s="47">
        <f t="shared" si="812"/>
        <v>5.0969163599563281</v>
      </c>
      <c r="L8687" s="48">
        <f>Solar!K8704/1000*Variables!$B$3</f>
        <v>0</v>
      </c>
      <c r="M8687" s="1">
        <f>IF(E8687=1, VLOOKUP(D8687, Sheet1!$E$2:$G$26, 2), Sheet1!$G$3)</f>
        <v>0.18618000000000001</v>
      </c>
      <c r="N8687" s="1">
        <f>'Electricity Rates'!$J$3</f>
        <v>0.19270000000000001</v>
      </c>
      <c r="O8687" s="145">
        <f>L8687-K8687</f>
        <v>-5.0969163599563281</v>
      </c>
      <c r="P8687">
        <f t="shared" si="813"/>
        <v>0.98217578256358451</v>
      </c>
      <c r="Q8687">
        <f>IF(O8687&gt;0, IF(Q8686+O8687*Variables!$B$5&lt;Variables!$B$4, Q8686+O8687*Variables!$B$5, Variables!$B$4), IF(Q8686&gt;-O8687, Q8686+O8687/Variables!$B$5, 0))</f>
        <v>0</v>
      </c>
      <c r="R8687">
        <f>IF(O8687&gt;0, 0, IF(Q8686&gt;-O8687, 0, -O8687 - Q8686*Variables!$B$5))</f>
        <v>5.0969163599563281</v>
      </c>
      <c r="S8687">
        <f t="shared" si="814"/>
        <v>0.94894388789666917</v>
      </c>
      <c r="T8687">
        <f t="shared" si="815"/>
        <v>0</v>
      </c>
    </row>
    <row r="8688" spans="1:20" x14ac:dyDescent="0.3">
      <c r="A8688" s="3">
        <f t="shared" si="810"/>
        <v>43462</v>
      </c>
      <c r="B8688">
        <v>12</v>
      </c>
      <c r="C8688">
        <v>28</v>
      </c>
      <c r="D8688">
        <v>23</v>
      </c>
      <c r="E8688">
        <v>1</v>
      </c>
      <c r="F8688" s="1">
        <f>VLOOKUP(A8688,Weather!$A$1:$E$366, 5)</f>
        <v>1.8867924528302164E-2</v>
      </c>
      <c r="G8688" s="1">
        <f>VLOOKUP(D8688, Winter!$A$1:$E$25, 2)</f>
        <v>290.90909090909099</v>
      </c>
      <c r="H8688" s="1">
        <f>VLOOKUP(D8688, Winter!$A$1:$E$25, 3)</f>
        <v>266.95334839061297</v>
      </c>
      <c r="I8688" s="1">
        <f>VLOOKUP(D8688, Winter!$A$1:$E$25, 5)</f>
        <v>285.04672897196201</v>
      </c>
      <c r="J8688" s="1">
        <f t="shared" si="811"/>
        <v>267.40534353247108</v>
      </c>
      <c r="K8688" s="47">
        <f t="shared" si="812"/>
        <v>5.0026255501556713</v>
      </c>
      <c r="L8688" s="48">
        <f>Solar!K8705/1000*Variables!$B$3</f>
        <v>0</v>
      </c>
      <c r="M8688" s="1">
        <f>IF(E8688=1, VLOOKUP(D8688, Sheet1!$E$2:$G$26, 2), Sheet1!$G$3)</f>
        <v>0.18618000000000001</v>
      </c>
      <c r="N8688" s="1">
        <f>'Electricity Rates'!$J$3</f>
        <v>0.19270000000000001</v>
      </c>
      <c r="O8688" s="145">
        <f>L8688-K8688</f>
        <v>-5.0026255501556713</v>
      </c>
      <c r="P8688">
        <f t="shared" si="813"/>
        <v>0.96400594351499791</v>
      </c>
      <c r="Q8688">
        <f>IF(O8688&gt;0, IF(Q8687+O8688*Variables!$B$5&lt;Variables!$B$4, Q8687+O8688*Variables!$B$5, Variables!$B$4), IF(Q8687&gt;-O8688, Q8687+O8688/Variables!$B$5, 0))</f>
        <v>0</v>
      </c>
      <c r="R8688">
        <f>IF(O8688&gt;0, 0, IF(Q8687&gt;-O8688, 0, -O8688 - Q8687*Variables!$B$5))</f>
        <v>5.0026255501556713</v>
      </c>
      <c r="S8688">
        <f t="shared" si="814"/>
        <v>0.93138882492798292</v>
      </c>
      <c r="T8688">
        <f t="shared" si="815"/>
        <v>0</v>
      </c>
    </row>
    <row r="8689" spans="1:20" x14ac:dyDescent="0.3">
      <c r="A8689" s="3">
        <f t="shared" si="810"/>
        <v>43462</v>
      </c>
      <c r="B8689">
        <v>12</v>
      </c>
      <c r="C8689">
        <v>28</v>
      </c>
      <c r="D8689">
        <v>24</v>
      </c>
      <c r="E8689">
        <v>1</v>
      </c>
      <c r="F8689" s="1">
        <f>VLOOKUP(A8689,Weather!$A$1:$E$366, 5)</f>
        <v>1.8867924528302164E-2</v>
      </c>
      <c r="G8689" s="1">
        <f>VLOOKUP(D8689, Winter!$A$1:$E$25, 2)</f>
        <v>272.72727272727298</v>
      </c>
      <c r="H8689" s="1">
        <f>VLOOKUP(D8689, Winter!$A$1:$E$25, 3)</f>
        <v>266.74195307023803</v>
      </c>
      <c r="I8689" s="1">
        <f>VLOOKUP(D8689, Winter!$A$1:$E$25, 5)</f>
        <v>285.04672897196201</v>
      </c>
      <c r="J8689" s="1">
        <f t="shared" si="811"/>
        <v>266.8548836298047</v>
      </c>
      <c r="K8689" s="47">
        <f t="shared" si="812"/>
        <v>4.9923275331563186</v>
      </c>
      <c r="L8689" s="48">
        <f>Solar!K8706/1000*Variables!$B$3</f>
        <v>0</v>
      </c>
      <c r="M8689" s="1">
        <f>IF(E8689=1, VLOOKUP(D8689, Sheet1!$E$2:$G$26, 2), Sheet1!$G$3)</f>
        <v>0.18618000000000001</v>
      </c>
      <c r="N8689" s="1">
        <f>'Electricity Rates'!$J$3</f>
        <v>0.19270000000000001</v>
      </c>
      <c r="O8689" s="145">
        <f>L8689-K8689</f>
        <v>-4.9923275331563186</v>
      </c>
      <c r="P8689">
        <f t="shared" si="813"/>
        <v>0.96202151563922267</v>
      </c>
      <c r="Q8689">
        <f>IF(O8689&gt;0, IF(Q8688+O8689*Variables!$B$5&lt;Variables!$B$4, Q8688+O8689*Variables!$B$5, Variables!$B$4), IF(Q8688&gt;-O8689, Q8688+O8689/Variables!$B$5, 0))</f>
        <v>0</v>
      </c>
      <c r="R8689">
        <f>IF(O8689&gt;0, 0, IF(Q8688&gt;-O8689, 0, -O8689 - Q8688*Variables!$B$5))</f>
        <v>4.9923275331563186</v>
      </c>
      <c r="S8689">
        <f t="shared" si="814"/>
        <v>0.92947154012304345</v>
      </c>
      <c r="T8689">
        <f t="shared" si="815"/>
        <v>0</v>
      </c>
    </row>
    <row r="8690" spans="1:20" x14ac:dyDescent="0.3">
      <c r="A8690" s="3">
        <f t="shared" si="810"/>
        <v>43463</v>
      </c>
      <c r="B8690">
        <v>12</v>
      </c>
      <c r="C8690">
        <v>29</v>
      </c>
      <c r="D8690">
        <v>1</v>
      </c>
      <c r="E8690">
        <v>0</v>
      </c>
      <c r="F8690" s="1">
        <f>VLOOKUP(A8690,Weather!$A$1:$E$366, 5)</f>
        <v>0</v>
      </c>
      <c r="G8690" s="1">
        <f>VLOOKUP(D8690, Winter!$A$1:$E$25, 2)</f>
        <v>281.81818181818198</v>
      </c>
      <c r="H8690" s="1">
        <f>VLOOKUP(D8690, Winter!$A$1:$E$25, 3)</f>
        <v>257.04002047196798</v>
      </c>
      <c r="I8690" s="1">
        <f>VLOOKUP(D8690, Winter!$A$1:$E$25, 5)</f>
        <v>266.355140186916</v>
      </c>
      <c r="J8690" s="1">
        <f t="shared" si="811"/>
        <v>266.355140186916</v>
      </c>
      <c r="K8690" s="47">
        <f t="shared" si="812"/>
        <v>4.9829783208971614</v>
      </c>
      <c r="L8690" s="48">
        <f>Solar!K8707/1000*Variables!$B$3</f>
        <v>0</v>
      </c>
      <c r="M8690" s="1">
        <f>IF(E8690=1, VLOOKUP(D8690, Sheet1!$E$2:$G$26, 2), Sheet1!$G$3)</f>
        <v>0.18618000000000001</v>
      </c>
      <c r="N8690" s="1">
        <f>'Electricity Rates'!$J$3</f>
        <v>0.19270000000000001</v>
      </c>
      <c r="O8690" s="145">
        <f>L8690-K8690</f>
        <v>-4.9829783208971614</v>
      </c>
      <c r="P8690">
        <f t="shared" si="813"/>
        <v>0.96021992243688303</v>
      </c>
      <c r="Q8690">
        <f>IF(O8690&gt;0, IF(Q8689+O8690*Variables!$B$5&lt;Variables!$B$4, Q8689+O8690*Variables!$B$5, Variables!$B$4), IF(Q8689&gt;-O8690, Q8689+O8690/Variables!$B$5, 0))</f>
        <v>0</v>
      </c>
      <c r="R8690">
        <f>IF(O8690&gt;0, 0, IF(Q8689&gt;-O8690, 0, -O8690 - Q8689*Variables!$B$5))</f>
        <v>4.9829783208971614</v>
      </c>
      <c r="S8690">
        <f t="shared" si="814"/>
        <v>0.92773090378463352</v>
      </c>
      <c r="T8690">
        <f t="shared" si="815"/>
        <v>0</v>
      </c>
    </row>
    <row r="8691" spans="1:20" x14ac:dyDescent="0.3">
      <c r="A8691" s="3">
        <f t="shared" si="810"/>
        <v>43463</v>
      </c>
      <c r="B8691">
        <v>12</v>
      </c>
      <c r="C8691">
        <v>29</v>
      </c>
      <c r="D8691">
        <v>2</v>
      </c>
      <c r="E8691">
        <v>0</v>
      </c>
      <c r="F8691" s="1">
        <f>VLOOKUP(A8691,Weather!$A$1:$E$366, 5)</f>
        <v>0</v>
      </c>
      <c r="G8691" s="1">
        <f>VLOOKUP(D8691, Winter!$A$1:$E$25, 2)</f>
        <v>282.10356994603501</v>
      </c>
      <c r="H8691" s="1">
        <f>VLOOKUP(D8691, Winter!$A$1:$E$25, 3)</f>
        <v>280.66066600651902</v>
      </c>
      <c r="I8691" s="1">
        <f>VLOOKUP(D8691, Winter!$A$1:$E$25, 5)</f>
        <v>285.04672897196201</v>
      </c>
      <c r="J8691" s="1">
        <f t="shared" si="811"/>
        <v>285.04672897196201</v>
      </c>
      <c r="K8691" s="47">
        <f t="shared" si="812"/>
        <v>5.3326610100829139</v>
      </c>
      <c r="L8691" s="48">
        <f>Solar!K8708/1000*Variables!$B$3</f>
        <v>0</v>
      </c>
      <c r="M8691" s="1">
        <f>IF(E8691=1, VLOOKUP(D8691, Sheet1!$E$2:$G$26, 2), Sheet1!$G$3)</f>
        <v>0.18618000000000001</v>
      </c>
      <c r="N8691" s="1">
        <f>'Electricity Rates'!$J$3</f>
        <v>0.19270000000000001</v>
      </c>
      <c r="O8691" s="145">
        <f>L8691-K8691</f>
        <v>-5.3326610100829139</v>
      </c>
      <c r="P8691">
        <f t="shared" si="813"/>
        <v>1.0276037766429775</v>
      </c>
      <c r="Q8691">
        <f>IF(O8691&gt;0, IF(Q8690+O8691*Variables!$B$5&lt;Variables!$B$4, Q8690+O8691*Variables!$B$5, Variables!$B$4), IF(Q8690&gt;-O8691, Q8690+O8691/Variables!$B$5, 0))</f>
        <v>0</v>
      </c>
      <c r="R8691">
        <f>IF(O8691&gt;0, 0, IF(Q8690&gt;-O8691, 0, -O8691 - Q8690*Variables!$B$5))</f>
        <v>5.3326610100829139</v>
      </c>
      <c r="S8691">
        <f t="shared" si="814"/>
        <v>0.99283482685723701</v>
      </c>
      <c r="T8691">
        <f t="shared" si="815"/>
        <v>0</v>
      </c>
    </row>
    <row r="8692" spans="1:20" x14ac:dyDescent="0.3">
      <c r="A8692" s="3">
        <f t="shared" si="810"/>
        <v>43463</v>
      </c>
      <c r="B8692">
        <v>12</v>
      </c>
      <c r="C8692">
        <v>29</v>
      </c>
      <c r="D8692">
        <v>3</v>
      </c>
      <c r="E8692">
        <v>0</v>
      </c>
      <c r="F8692" s="1">
        <f>VLOOKUP(A8692,Weather!$A$1:$E$366, 5)</f>
        <v>0</v>
      </c>
      <c r="G8692" s="1">
        <f>VLOOKUP(D8692, Winter!$A$1:$E$25, 2)</f>
        <v>282.300747198007</v>
      </c>
      <c r="H8692" s="1">
        <f>VLOOKUP(D8692, Winter!$A$1:$E$25, 3)</f>
        <v>272.72727272727298</v>
      </c>
      <c r="I8692" s="1">
        <f>VLOOKUP(D8692, Winter!$A$1:$E$25, 5)</f>
        <v>271.02803738317698</v>
      </c>
      <c r="J8692" s="1">
        <f t="shared" si="811"/>
        <v>271.02803738317698</v>
      </c>
      <c r="K8692" s="47">
        <f t="shared" si="812"/>
        <v>5.0703989931935904</v>
      </c>
      <c r="L8692" s="48">
        <f>Solar!K8709/1000*Variables!$B$3</f>
        <v>0</v>
      </c>
      <c r="M8692" s="1">
        <f>IF(E8692=1, VLOOKUP(D8692, Sheet1!$E$2:$G$26, 2), Sheet1!$G$3)</f>
        <v>0.18618000000000001</v>
      </c>
      <c r="N8692" s="1">
        <f>'Electricity Rates'!$J$3</f>
        <v>0.19270000000000001</v>
      </c>
      <c r="O8692" s="145">
        <f>L8692-K8692</f>
        <v>-5.0703989931935904</v>
      </c>
      <c r="P8692">
        <f t="shared" si="813"/>
        <v>0.97706588598840494</v>
      </c>
      <c r="Q8692">
        <f>IF(O8692&gt;0, IF(Q8691+O8692*Variables!$B$5&lt;Variables!$B$4, Q8691+O8692*Variables!$B$5, Variables!$B$4), IF(Q8691&gt;-O8692, Q8691+O8692/Variables!$B$5, 0))</f>
        <v>0</v>
      </c>
      <c r="R8692">
        <f>IF(O8692&gt;0, 0, IF(Q8691&gt;-O8692, 0, -O8692 - Q8691*Variables!$B$5))</f>
        <v>5.0703989931935904</v>
      </c>
      <c r="S8692">
        <f t="shared" si="814"/>
        <v>0.9440068845527827</v>
      </c>
      <c r="T8692">
        <f t="shared" si="815"/>
        <v>0</v>
      </c>
    </row>
    <row r="8693" spans="1:20" x14ac:dyDescent="0.3">
      <c r="A8693" s="3">
        <f t="shared" si="810"/>
        <v>43463</v>
      </c>
      <c r="B8693">
        <v>12</v>
      </c>
      <c r="C8693">
        <v>29</v>
      </c>
      <c r="D8693">
        <v>4</v>
      </c>
      <c r="E8693">
        <v>0</v>
      </c>
      <c r="F8693" s="1">
        <f>VLOOKUP(A8693,Weather!$A$1:$E$366, 5)</f>
        <v>0</v>
      </c>
      <c r="G8693" s="1">
        <f>VLOOKUP(D8693, Winter!$A$1:$E$25, 2)</f>
        <v>308.82074789439099</v>
      </c>
      <c r="H8693" s="1">
        <f>VLOOKUP(D8693, Winter!$A$1:$E$25, 3)</f>
        <v>281.81818181818198</v>
      </c>
      <c r="I8693" s="1">
        <f>VLOOKUP(D8693, Winter!$A$1:$E$25, 5)</f>
        <v>285.04672897196201</v>
      </c>
      <c r="J8693" s="1">
        <f t="shared" si="811"/>
        <v>285.04672897196201</v>
      </c>
      <c r="K8693" s="47">
        <f t="shared" si="812"/>
        <v>5.3326610100829139</v>
      </c>
      <c r="L8693" s="48">
        <f>Solar!K8710/1000*Variables!$B$3</f>
        <v>0</v>
      </c>
      <c r="M8693" s="1">
        <f>IF(E8693=1, VLOOKUP(D8693, Sheet1!$E$2:$G$26, 2), Sheet1!$G$3)</f>
        <v>0.18618000000000001</v>
      </c>
      <c r="N8693" s="1">
        <f>'Electricity Rates'!$J$3</f>
        <v>0.19270000000000001</v>
      </c>
      <c r="O8693" s="145">
        <f>L8693-K8693</f>
        <v>-5.3326610100829139</v>
      </c>
      <c r="P8693">
        <f t="shared" si="813"/>
        <v>1.0276037766429775</v>
      </c>
      <c r="Q8693">
        <f>IF(O8693&gt;0, IF(Q8692+O8693*Variables!$B$5&lt;Variables!$B$4, Q8692+O8693*Variables!$B$5, Variables!$B$4), IF(Q8692&gt;-O8693, Q8692+O8693/Variables!$B$5, 0))</f>
        <v>0</v>
      </c>
      <c r="R8693">
        <f>IF(O8693&gt;0, 0, IF(Q8692&gt;-O8693, 0, -O8693 - Q8692*Variables!$B$5))</f>
        <v>5.3326610100829139</v>
      </c>
      <c r="S8693">
        <f t="shared" si="814"/>
        <v>0.99283482685723701</v>
      </c>
      <c r="T8693">
        <f t="shared" si="815"/>
        <v>0</v>
      </c>
    </row>
    <row r="8694" spans="1:20" x14ac:dyDescent="0.3">
      <c r="A8694" s="3">
        <f t="shared" si="810"/>
        <v>43463</v>
      </c>
      <c r="B8694">
        <v>12</v>
      </c>
      <c r="C8694">
        <v>29</v>
      </c>
      <c r="D8694">
        <v>5</v>
      </c>
      <c r="E8694">
        <v>0</v>
      </c>
      <c r="F8694" s="1">
        <f>VLOOKUP(A8694,Weather!$A$1:$E$366, 5)</f>
        <v>0</v>
      </c>
      <c r="G8694" s="1">
        <f>VLOOKUP(D8694, Winter!$A$1:$E$25, 2)</f>
        <v>308.63160471300301</v>
      </c>
      <c r="H8694" s="1">
        <f>VLOOKUP(D8694, Winter!$A$1:$E$25, 3)</f>
        <v>300</v>
      </c>
      <c r="I8694" s="1">
        <f>VLOOKUP(D8694, Winter!$A$1:$E$25, 5)</f>
        <v>303.73831775700899</v>
      </c>
      <c r="J8694" s="1">
        <f t="shared" si="811"/>
        <v>303.73831775700899</v>
      </c>
      <c r="K8694" s="47">
        <f t="shared" si="812"/>
        <v>5.6823436992686851</v>
      </c>
      <c r="L8694" s="48">
        <f>Solar!K8711/1000*Variables!$B$3</f>
        <v>0</v>
      </c>
      <c r="M8694" s="1">
        <f>IF(E8694=1, VLOOKUP(D8694, Sheet1!$E$2:$G$26, 2), Sheet1!$G$3)</f>
        <v>0.18618000000000001</v>
      </c>
      <c r="N8694" s="1">
        <f>'Electricity Rates'!$J$3</f>
        <v>0.19270000000000001</v>
      </c>
      <c r="O8694" s="145">
        <f>L8694-K8694</f>
        <v>-5.6823436992686851</v>
      </c>
      <c r="P8694">
        <f t="shared" si="813"/>
        <v>1.0949876308490756</v>
      </c>
      <c r="Q8694">
        <f>IF(O8694&gt;0, IF(Q8693+O8694*Variables!$B$5&lt;Variables!$B$4, Q8693+O8694*Variables!$B$5, Variables!$B$4), IF(Q8693&gt;-O8694, Q8693+O8694/Variables!$B$5, 0))</f>
        <v>0</v>
      </c>
      <c r="R8694">
        <f>IF(O8694&gt;0, 0, IF(Q8693&gt;-O8694, 0, -O8694 - Q8693*Variables!$B$5))</f>
        <v>5.6823436992686851</v>
      </c>
      <c r="S8694">
        <f t="shared" si="814"/>
        <v>1.0579387499298438</v>
      </c>
      <c r="T8694">
        <f t="shared" si="815"/>
        <v>0</v>
      </c>
    </row>
    <row r="8695" spans="1:20" x14ac:dyDescent="0.3">
      <c r="A8695" s="3">
        <f t="shared" si="810"/>
        <v>43463</v>
      </c>
      <c r="B8695">
        <v>12</v>
      </c>
      <c r="C8695">
        <v>29</v>
      </c>
      <c r="D8695">
        <v>6</v>
      </c>
      <c r="E8695">
        <v>0</v>
      </c>
      <c r="F8695" s="1">
        <f>VLOOKUP(A8695,Weather!$A$1:$E$366, 5)</f>
        <v>0</v>
      </c>
      <c r="G8695" s="1">
        <f>VLOOKUP(D8695, Winter!$A$1:$E$25, 2)</f>
        <v>331.81818181818198</v>
      </c>
      <c r="H8695" s="1">
        <f>VLOOKUP(D8695, Winter!$A$1:$E$25, 3)</f>
        <v>317.955250948497</v>
      </c>
      <c r="I8695" s="1">
        <f>VLOOKUP(D8695, Winter!$A$1:$E$25, 5)</f>
        <v>322.42990654205602</v>
      </c>
      <c r="J8695" s="1">
        <f t="shared" si="811"/>
        <v>322.42990654205602</v>
      </c>
      <c r="K8695" s="47">
        <f t="shared" si="812"/>
        <v>6.0320263884544554</v>
      </c>
      <c r="L8695" s="48">
        <f>Solar!K8712/1000*Variables!$B$3</f>
        <v>0</v>
      </c>
      <c r="M8695" s="1">
        <f>IF(E8695=1, VLOOKUP(D8695, Sheet1!$E$2:$G$26, 2), Sheet1!$G$3)</f>
        <v>0.18618000000000001</v>
      </c>
      <c r="N8695" s="1">
        <f>'Electricity Rates'!$J$3</f>
        <v>0.19270000000000001</v>
      </c>
      <c r="O8695" s="145">
        <f>L8695-K8695</f>
        <v>-6.0320263884544554</v>
      </c>
      <c r="P8695">
        <f t="shared" si="813"/>
        <v>1.1623714850551736</v>
      </c>
      <c r="Q8695">
        <f>IF(O8695&gt;0, IF(Q8694+O8695*Variables!$B$5&lt;Variables!$B$4, Q8694+O8695*Variables!$B$5, Variables!$B$4), IF(Q8694&gt;-O8695, Q8694+O8695/Variables!$B$5, 0))</f>
        <v>0</v>
      </c>
      <c r="R8695">
        <f>IF(O8695&gt;0, 0, IF(Q8694&gt;-O8695, 0, -O8695 - Q8694*Variables!$B$5))</f>
        <v>6.0320263884544554</v>
      </c>
      <c r="S8695">
        <f t="shared" si="814"/>
        <v>1.1230426730024505</v>
      </c>
      <c r="T8695">
        <f t="shared" si="815"/>
        <v>0</v>
      </c>
    </row>
    <row r="8696" spans="1:20" x14ac:dyDescent="0.3">
      <c r="A8696" s="3">
        <f t="shared" si="810"/>
        <v>43463</v>
      </c>
      <c r="B8696">
        <v>12</v>
      </c>
      <c r="C8696">
        <v>29</v>
      </c>
      <c r="D8696">
        <v>7</v>
      </c>
      <c r="E8696">
        <v>0</v>
      </c>
      <c r="F8696" s="1">
        <f>VLOOKUP(A8696,Weather!$A$1:$E$366, 5)</f>
        <v>0</v>
      </c>
      <c r="G8696" s="1">
        <f>VLOOKUP(D8696, Winter!$A$1:$E$25, 2)</f>
        <v>445.45454545454498</v>
      </c>
      <c r="H8696" s="1">
        <f>VLOOKUP(D8696, Winter!$A$1:$E$25, 3)</f>
        <v>393.94630558862502</v>
      </c>
      <c r="I8696" s="1">
        <f>VLOOKUP(D8696, Winter!$A$1:$E$25, 5)</f>
        <v>313.08411214953298</v>
      </c>
      <c r="J8696" s="1">
        <f t="shared" si="811"/>
        <v>313.08411214953298</v>
      </c>
      <c r="K8696" s="47">
        <f t="shared" si="812"/>
        <v>5.8571850438615796</v>
      </c>
      <c r="L8696" s="48">
        <f>Solar!K8713/1000*Variables!$B$3</f>
        <v>0</v>
      </c>
      <c r="M8696" s="1">
        <f>IF(E8696=1, VLOOKUP(D8696, Sheet1!$E$2:$G$26, 2), Sheet1!$G$3)</f>
        <v>0.18618000000000001</v>
      </c>
      <c r="N8696" s="1">
        <f>'Electricity Rates'!$J$3</f>
        <v>0.19270000000000001</v>
      </c>
      <c r="O8696" s="145">
        <f>L8696-K8696</f>
        <v>-5.8571850438615796</v>
      </c>
      <c r="P8696">
        <f t="shared" si="813"/>
        <v>1.1286795579521265</v>
      </c>
      <c r="Q8696">
        <f>IF(O8696&gt;0, IF(Q8695+O8696*Variables!$B$5&lt;Variables!$B$4, Q8695+O8696*Variables!$B$5, Variables!$B$4), IF(Q8695&gt;-O8696, Q8695+O8696/Variables!$B$5, 0))</f>
        <v>0</v>
      </c>
      <c r="R8696">
        <f>IF(O8696&gt;0, 0, IF(Q8695&gt;-O8696, 0, -O8696 - Q8695*Variables!$B$5))</f>
        <v>5.8571850438615796</v>
      </c>
      <c r="S8696">
        <f t="shared" si="814"/>
        <v>1.0904907114661491</v>
      </c>
      <c r="T8696">
        <f t="shared" si="815"/>
        <v>0</v>
      </c>
    </row>
    <row r="8697" spans="1:20" x14ac:dyDescent="0.3">
      <c r="A8697" s="3">
        <f t="shared" si="810"/>
        <v>43463</v>
      </c>
      <c r="B8697">
        <v>12</v>
      </c>
      <c r="C8697">
        <v>29</v>
      </c>
      <c r="D8697">
        <v>8</v>
      </c>
      <c r="E8697">
        <v>0</v>
      </c>
      <c r="F8697" s="1">
        <f>VLOOKUP(A8697,Weather!$A$1:$E$366, 5)</f>
        <v>0</v>
      </c>
      <c r="G8697" s="1">
        <f>VLOOKUP(D8697, Winter!$A$1:$E$25, 2)</f>
        <v>654.54545454545405</v>
      </c>
      <c r="H8697" s="1">
        <f>VLOOKUP(D8697, Winter!$A$1:$E$25, 3)</f>
        <v>498.50910668787998</v>
      </c>
      <c r="I8697" s="1">
        <f>VLOOKUP(D8697, Winter!$A$1:$E$25, 5)</f>
        <v>294.39252336448601</v>
      </c>
      <c r="J8697" s="1">
        <f t="shared" si="811"/>
        <v>294.39252336448601</v>
      </c>
      <c r="K8697" s="47">
        <f t="shared" si="812"/>
        <v>5.5075023546758084</v>
      </c>
      <c r="L8697" s="48">
        <f>Solar!K8714/1000*Variables!$B$3</f>
        <v>1.3625</v>
      </c>
      <c r="M8697" s="1">
        <f>IF(E8697=1, VLOOKUP(D8697, Sheet1!$E$2:$G$26, 2), Sheet1!$G$3)</f>
        <v>0.18618000000000001</v>
      </c>
      <c r="N8697" s="1">
        <f>'Electricity Rates'!$J$3</f>
        <v>0.19270000000000001</v>
      </c>
      <c r="O8697" s="145">
        <f>L8697-K8697</f>
        <v>-4.1450023546758086</v>
      </c>
      <c r="P8697">
        <f t="shared" si="813"/>
        <v>1.0612957037460284</v>
      </c>
      <c r="Q8697">
        <f>IF(O8697&gt;0, IF(Q8696+O8697*Variables!$B$5&lt;Variables!$B$4, Q8696+O8697*Variables!$B$5, Variables!$B$4), IF(Q8696&gt;-O8697, Q8696+O8697/Variables!$B$5, 0))</f>
        <v>0</v>
      </c>
      <c r="R8697">
        <f>IF(O8697&gt;0, 0, IF(Q8696&gt;-O8697, 0, -O8697 - Q8696*Variables!$B$5))</f>
        <v>4.1450023546758086</v>
      </c>
      <c r="S8697">
        <f t="shared" si="814"/>
        <v>0.77171653839354204</v>
      </c>
      <c r="T8697">
        <f t="shared" si="815"/>
        <v>0</v>
      </c>
    </row>
    <row r="8698" spans="1:20" x14ac:dyDescent="0.3">
      <c r="A8698" s="3">
        <f t="shared" si="810"/>
        <v>43463</v>
      </c>
      <c r="B8698">
        <v>12</v>
      </c>
      <c r="C8698">
        <v>29</v>
      </c>
      <c r="D8698">
        <v>9</v>
      </c>
      <c r="E8698">
        <v>0</v>
      </c>
      <c r="F8698" s="1">
        <f>VLOOKUP(A8698,Weather!$A$1:$E$366, 5)</f>
        <v>0</v>
      </c>
      <c r="G8698" s="1">
        <f>VLOOKUP(D8698, Winter!$A$1:$E$25, 2)</f>
        <v>801.59817351598099</v>
      </c>
      <c r="H8698" s="1">
        <f>VLOOKUP(D8698, Winter!$A$1:$E$25, 3)</f>
        <v>564.97068280688404</v>
      </c>
      <c r="I8698" s="1">
        <f>VLOOKUP(D8698, Winter!$A$1:$E$25, 5)</f>
        <v>313.08411214953298</v>
      </c>
      <c r="J8698" s="1">
        <f t="shared" si="811"/>
        <v>313.08411214953298</v>
      </c>
      <c r="K8698" s="47">
        <f t="shared" si="812"/>
        <v>5.8571850438615796</v>
      </c>
      <c r="L8698" s="48">
        <f>Solar!K8715/1000*Variables!$B$3</f>
        <v>8.9563999999999986</v>
      </c>
      <c r="M8698" s="1">
        <f>IF(E8698=1, VLOOKUP(D8698, Sheet1!$E$2:$G$26, 2), Sheet1!$G$3)</f>
        <v>0.18618000000000001</v>
      </c>
      <c r="N8698" s="1">
        <f>'Electricity Rates'!$J$3</f>
        <v>0.19270000000000001</v>
      </c>
      <c r="O8698" s="145">
        <f>L8698-K8698</f>
        <v>3.099214956138419</v>
      </c>
      <c r="P8698">
        <f t="shared" si="813"/>
        <v>1.1286795579521265</v>
      </c>
      <c r="Q8698">
        <f>IF(O8698&gt;0, IF(Q8697+O8698*Variables!$B$5&lt;Variables!$B$4, Q8697+O8698*Variables!$B$5, Variables!$B$4), IF(Q8697&gt;-O8698, Q8697+O8698/Variables!$B$5, 0))</f>
        <v>2.9132620587701137</v>
      </c>
      <c r="R8698">
        <f>IF(O8698&gt;0, 0, IF(Q8697&gt;-O8698, 0, -O8698 - Q8697*Variables!$B$5))</f>
        <v>0</v>
      </c>
      <c r="S8698">
        <f t="shared" si="814"/>
        <v>0</v>
      </c>
      <c r="T8698">
        <f t="shared" si="815"/>
        <v>0</v>
      </c>
    </row>
    <row r="8699" spans="1:20" x14ac:dyDescent="0.3">
      <c r="A8699" s="3">
        <f t="shared" si="810"/>
        <v>43463</v>
      </c>
      <c r="B8699">
        <v>12</v>
      </c>
      <c r="C8699">
        <v>29</v>
      </c>
      <c r="D8699">
        <v>10</v>
      </c>
      <c r="E8699">
        <v>0</v>
      </c>
      <c r="F8699" s="1">
        <f>VLOOKUP(A8699,Weather!$A$1:$E$366, 5)</f>
        <v>0</v>
      </c>
      <c r="G8699" s="1">
        <f>VLOOKUP(D8699, Winter!$A$1:$E$25, 2)</f>
        <v>929.05770029057601</v>
      </c>
      <c r="H8699" s="1">
        <f>VLOOKUP(D8699, Winter!$A$1:$E$25, 3)</f>
        <v>583.82380756350199</v>
      </c>
      <c r="I8699" s="1">
        <f>VLOOKUP(D8699, Winter!$A$1:$E$25, 5)</f>
        <v>331.77570093457899</v>
      </c>
      <c r="J8699" s="1">
        <f t="shared" si="811"/>
        <v>331.77570093457899</v>
      </c>
      <c r="K8699" s="47">
        <f t="shared" si="812"/>
        <v>6.2068677330473312</v>
      </c>
      <c r="L8699" s="48">
        <f>Solar!K8716/1000*Variables!$B$3</f>
        <v>12.641150000000001</v>
      </c>
      <c r="M8699" s="1">
        <f>IF(E8699=1, VLOOKUP(D8699, Sheet1!$E$2:$G$26, 2), Sheet1!$G$3)</f>
        <v>0.18618000000000001</v>
      </c>
      <c r="N8699" s="1">
        <f>'Electricity Rates'!$J$3</f>
        <v>0.19270000000000001</v>
      </c>
      <c r="O8699" s="145">
        <f>L8699-K8699</f>
        <v>6.4342822669526702</v>
      </c>
      <c r="P8699">
        <f t="shared" si="813"/>
        <v>1.1960634121582208</v>
      </c>
      <c r="Q8699">
        <f>IF(O8699&gt;0, IF(Q8698+O8699*Variables!$B$5&lt;Variables!$B$4, Q8698+O8699*Variables!$B$5, Variables!$B$4), IF(Q8698&gt;-O8699, Q8698+O8699/Variables!$B$5, 0))</f>
        <v>8.9614873897056242</v>
      </c>
      <c r="R8699">
        <f>IF(O8699&gt;0, 0, IF(Q8698&gt;-O8699, 0, -O8699 - Q8698*Variables!$B$5))</f>
        <v>0</v>
      </c>
      <c r="S8699">
        <f t="shared" si="814"/>
        <v>0</v>
      </c>
      <c r="T8699">
        <f t="shared" si="815"/>
        <v>0</v>
      </c>
    </row>
    <row r="8700" spans="1:20" x14ac:dyDescent="0.3">
      <c r="A8700" s="3">
        <f t="shared" si="810"/>
        <v>43463</v>
      </c>
      <c r="B8700">
        <v>12</v>
      </c>
      <c r="C8700">
        <v>29</v>
      </c>
      <c r="D8700">
        <v>11</v>
      </c>
      <c r="E8700">
        <v>0</v>
      </c>
      <c r="F8700" s="1">
        <f>VLOOKUP(A8700,Weather!$A$1:$E$366, 5)</f>
        <v>0</v>
      </c>
      <c r="G8700" s="1">
        <f>VLOOKUP(D8700, Winter!$A$1:$E$25, 2)</f>
        <v>1001.98733914487</v>
      </c>
      <c r="H8700" s="1">
        <f>VLOOKUP(D8700, Winter!$A$1:$E$25, 3)</f>
        <v>602.66024321587895</v>
      </c>
      <c r="I8700" s="1">
        <f>VLOOKUP(D8700, Winter!$A$1:$E$25, 5)</f>
        <v>331.77570093457899</v>
      </c>
      <c r="J8700" s="1">
        <f t="shared" si="811"/>
        <v>331.77570093457899</v>
      </c>
      <c r="K8700" s="47">
        <f t="shared" si="812"/>
        <v>6.2068677330473312</v>
      </c>
      <c r="L8700" s="48">
        <f>Solar!K8717/1000*Variables!$B$3</f>
        <v>14.5512</v>
      </c>
      <c r="M8700" s="1">
        <f>IF(E8700=1, VLOOKUP(D8700, Sheet1!$E$2:$G$26, 2), Sheet1!$G$3)</f>
        <v>0.18618000000000001</v>
      </c>
      <c r="N8700" s="1">
        <f>'Electricity Rates'!$J$3</f>
        <v>0.19270000000000001</v>
      </c>
      <c r="O8700" s="145">
        <f>L8700-K8700</f>
        <v>8.3443322669526694</v>
      </c>
      <c r="P8700">
        <f t="shared" si="813"/>
        <v>1.1960634121582208</v>
      </c>
      <c r="Q8700">
        <f>IF(O8700&gt;0, IF(Q8699+O8700*Variables!$B$5&lt;Variables!$B$4, Q8699+O8700*Variables!$B$5, Variables!$B$4), IF(Q8699&gt;-O8700, Q8699+O8700/Variables!$B$5, 0))</f>
        <v>16.805159720641132</v>
      </c>
      <c r="R8700">
        <f>IF(O8700&gt;0, 0, IF(Q8699&gt;-O8700, 0, -O8700 - Q8699*Variables!$B$5))</f>
        <v>0</v>
      </c>
      <c r="S8700">
        <f t="shared" si="814"/>
        <v>0</v>
      </c>
      <c r="T8700">
        <f t="shared" si="815"/>
        <v>0</v>
      </c>
    </row>
    <row r="8701" spans="1:20" x14ac:dyDescent="0.3">
      <c r="A8701" s="3">
        <f t="shared" si="810"/>
        <v>43463</v>
      </c>
      <c r="B8701">
        <v>12</v>
      </c>
      <c r="C8701">
        <v>29</v>
      </c>
      <c r="D8701">
        <v>12</v>
      </c>
      <c r="E8701">
        <v>0</v>
      </c>
      <c r="F8701" s="1">
        <f>VLOOKUP(A8701,Weather!$A$1:$E$366, 5)</f>
        <v>0</v>
      </c>
      <c r="G8701" s="1">
        <f>VLOOKUP(D8701, Winter!$A$1:$E$25, 2)</f>
        <v>1020.36633457866</v>
      </c>
      <c r="H8701" s="1">
        <f>VLOOKUP(D8701, Winter!$A$1:$E$25, 3)</f>
        <v>602.46553699974402</v>
      </c>
      <c r="I8701" s="1">
        <f>VLOOKUP(D8701, Winter!$A$1:$E$25, 5)</f>
        <v>327.10280373831802</v>
      </c>
      <c r="J8701" s="1">
        <f t="shared" si="811"/>
        <v>327.10280373831802</v>
      </c>
      <c r="K8701" s="47">
        <f t="shared" si="812"/>
        <v>6.1194470607509031</v>
      </c>
      <c r="L8701" s="48">
        <f>Solar!K8718/1000*Variables!$B$3</f>
        <v>24.687799999999999</v>
      </c>
      <c r="M8701" s="1">
        <f>IF(E8701=1, VLOOKUP(D8701, Sheet1!$E$2:$G$26, 2), Sheet1!$G$3)</f>
        <v>0.18618000000000001</v>
      </c>
      <c r="N8701" s="1">
        <f>'Electricity Rates'!$J$3</f>
        <v>0.19270000000000001</v>
      </c>
      <c r="O8701" s="145">
        <f>L8701-K8701</f>
        <v>18.568352939249095</v>
      </c>
      <c r="P8701">
        <f t="shared" si="813"/>
        <v>1.1792174486066991</v>
      </c>
      <c r="Q8701">
        <f>IF(O8701&gt;0, IF(Q8700+O8701*Variables!$B$5&lt;Variables!$B$4, Q8700+O8701*Variables!$B$5, Variables!$B$4), IF(Q8700&gt;-O8701, Q8700+O8701/Variables!$B$5, 0))</f>
        <v>34.259411483535281</v>
      </c>
      <c r="R8701">
        <f>IF(O8701&gt;0, 0, IF(Q8700&gt;-O8701, 0, -O8701 - Q8700*Variables!$B$5))</f>
        <v>0</v>
      </c>
      <c r="S8701">
        <f t="shared" si="814"/>
        <v>0</v>
      </c>
      <c r="T8701">
        <f t="shared" si="815"/>
        <v>0</v>
      </c>
    </row>
    <row r="8702" spans="1:20" x14ac:dyDescent="0.3">
      <c r="A8702" s="3">
        <f t="shared" si="810"/>
        <v>43463</v>
      </c>
      <c r="B8702">
        <v>12</v>
      </c>
      <c r="C8702">
        <v>29</v>
      </c>
      <c r="D8702">
        <v>13</v>
      </c>
      <c r="E8702">
        <v>0</v>
      </c>
      <c r="F8702" s="1">
        <f>VLOOKUP(A8702,Weather!$A$1:$E$366, 5)</f>
        <v>0</v>
      </c>
      <c r="G8702" s="1">
        <f>VLOOKUP(D8702, Winter!$A$1:$E$25, 2)</f>
        <v>1065.99730178497</v>
      </c>
      <c r="H8702" s="1">
        <f>VLOOKUP(D8702, Winter!$A$1:$E$25, 3)</f>
        <v>611.78362020049099</v>
      </c>
      <c r="I8702" s="1">
        <f>VLOOKUP(D8702, Winter!$A$1:$E$25, 5)</f>
        <v>322.42990654205602</v>
      </c>
      <c r="J8702" s="1">
        <f t="shared" si="811"/>
        <v>322.42990654205602</v>
      </c>
      <c r="K8702" s="47">
        <f t="shared" si="812"/>
        <v>6.0320263884544554</v>
      </c>
      <c r="L8702" s="48">
        <f>Solar!K8719/1000*Variables!$B$3</f>
        <v>27.814499999999999</v>
      </c>
      <c r="M8702" s="1">
        <f>IF(E8702=1, VLOOKUP(D8702, Sheet1!$E$2:$G$26, 2), Sheet1!$G$3)</f>
        <v>0.18618000000000001</v>
      </c>
      <c r="N8702" s="1">
        <f>'Electricity Rates'!$J$3</f>
        <v>0.19270000000000001</v>
      </c>
      <c r="O8702" s="145">
        <f>L8702-K8702</f>
        <v>21.782473611545544</v>
      </c>
      <c r="P8702">
        <f t="shared" si="813"/>
        <v>1.1623714850551736</v>
      </c>
      <c r="Q8702">
        <f>IF(O8702&gt;0, IF(Q8701+O8702*Variables!$B$5&lt;Variables!$B$4, Q8701+O8702*Variables!$B$5, Variables!$B$4), IF(Q8701&gt;-O8702, Q8701+O8702/Variables!$B$5, 0))</f>
        <v>54.734936678388095</v>
      </c>
      <c r="R8702">
        <f>IF(O8702&gt;0, 0, IF(Q8701&gt;-O8702, 0, -O8702 - Q8701*Variables!$B$5))</f>
        <v>0</v>
      </c>
      <c r="S8702">
        <f t="shared" si="814"/>
        <v>0</v>
      </c>
      <c r="T8702">
        <f t="shared" si="815"/>
        <v>0</v>
      </c>
    </row>
    <row r="8703" spans="1:20" x14ac:dyDescent="0.3">
      <c r="A8703" s="3">
        <f t="shared" si="810"/>
        <v>43463</v>
      </c>
      <c r="B8703">
        <v>12</v>
      </c>
      <c r="C8703">
        <v>29</v>
      </c>
      <c r="D8703">
        <v>14</v>
      </c>
      <c r="E8703">
        <v>0</v>
      </c>
      <c r="F8703" s="1">
        <f>VLOOKUP(A8703,Weather!$A$1:$E$366, 5)</f>
        <v>0</v>
      </c>
      <c r="G8703" s="1">
        <f>VLOOKUP(D8703, Winter!$A$1:$E$25, 2)</f>
        <v>1084.3762972187601</v>
      </c>
      <c r="H8703" s="1">
        <f>VLOOKUP(D8703, Winter!$A$1:$E$25, 3)</f>
        <v>611.59447701910301</v>
      </c>
      <c r="I8703" s="1">
        <f>VLOOKUP(D8703, Winter!$A$1:$E$25, 5)</f>
        <v>303.73831775700899</v>
      </c>
      <c r="J8703" s="1">
        <f t="shared" si="811"/>
        <v>303.73831775700899</v>
      </c>
      <c r="K8703" s="47">
        <f t="shared" si="812"/>
        <v>5.6823436992686851</v>
      </c>
      <c r="L8703" s="48">
        <f>Solar!K8720/1000*Variables!$B$3</f>
        <v>27.551500000000001</v>
      </c>
      <c r="M8703" s="1">
        <f>IF(E8703=1, VLOOKUP(D8703, Sheet1!$E$2:$G$26, 2), Sheet1!$G$3)</f>
        <v>0.18618000000000001</v>
      </c>
      <c r="N8703" s="1">
        <f>'Electricity Rates'!$J$3</f>
        <v>0.19270000000000001</v>
      </c>
      <c r="O8703" s="145">
        <f>L8703-K8703</f>
        <v>21.869156300731316</v>
      </c>
      <c r="P8703">
        <f t="shared" si="813"/>
        <v>1.0949876308490756</v>
      </c>
      <c r="Q8703">
        <f>IF(O8703&gt;0, IF(Q8702+O8703*Variables!$B$5&lt;Variables!$B$4, Q8702+O8703*Variables!$B$5, Variables!$B$4), IF(Q8702&gt;-O8703, Q8702+O8703/Variables!$B$5, 0))</f>
        <v>75.291943601075531</v>
      </c>
      <c r="R8703">
        <f>IF(O8703&gt;0, 0, IF(Q8702&gt;-O8703, 0, -O8703 - Q8702*Variables!$B$5))</f>
        <v>0</v>
      </c>
      <c r="S8703">
        <f t="shared" si="814"/>
        <v>0</v>
      </c>
      <c r="T8703">
        <f t="shared" si="815"/>
        <v>0</v>
      </c>
    </row>
    <row r="8704" spans="1:20" x14ac:dyDescent="0.3">
      <c r="A8704" s="3">
        <f t="shared" si="810"/>
        <v>43463</v>
      </c>
      <c r="B8704">
        <v>12</v>
      </c>
      <c r="C8704">
        <v>29</v>
      </c>
      <c r="D8704">
        <v>15</v>
      </c>
      <c r="E8704">
        <v>0</v>
      </c>
      <c r="F8704" s="1">
        <f>VLOOKUP(A8704,Weather!$A$1:$E$366, 5)</f>
        <v>0</v>
      </c>
      <c r="G8704" s="1">
        <f>VLOOKUP(D8704, Winter!$A$1:$E$25, 2)</f>
        <v>1093.6540058115399</v>
      </c>
      <c r="H8704" s="1">
        <f>VLOOKUP(D8704, Winter!$A$1:$E$25, 3)</f>
        <v>601.87029228184497</v>
      </c>
      <c r="I8704" s="1">
        <f>VLOOKUP(D8704, Winter!$A$1:$E$25, 5)</f>
        <v>271.02803738317698</v>
      </c>
      <c r="J8704" s="1">
        <f t="shared" si="811"/>
        <v>271.02803738317698</v>
      </c>
      <c r="K8704" s="47">
        <f t="shared" si="812"/>
        <v>5.0703989931935904</v>
      </c>
      <c r="L8704" s="48">
        <f>Solar!K8721/1000*Variables!$B$3</f>
        <v>20.971149999999998</v>
      </c>
      <c r="M8704" s="1">
        <f>IF(E8704=1, VLOOKUP(D8704, Sheet1!$E$2:$G$26, 2), Sheet1!$G$3)</f>
        <v>0.18618000000000001</v>
      </c>
      <c r="N8704" s="1">
        <f>'Electricity Rates'!$J$3</f>
        <v>0.19270000000000001</v>
      </c>
      <c r="O8704" s="145">
        <f>L8704-K8704</f>
        <v>15.900751006806408</v>
      </c>
      <c r="P8704">
        <f t="shared" si="813"/>
        <v>0.97706588598840494</v>
      </c>
      <c r="Q8704">
        <f>IF(O8704&gt;0, IF(Q8703+O8704*Variables!$B$5&lt;Variables!$B$4, Q8703+O8704*Variables!$B$5, Variables!$B$4), IF(Q8703&gt;-O8704, Q8703+O8704/Variables!$B$5, 0))</f>
        <v>90.238649547473557</v>
      </c>
      <c r="R8704">
        <f>IF(O8704&gt;0, 0, IF(Q8703&gt;-O8704, 0, -O8704 - Q8703*Variables!$B$5))</f>
        <v>0</v>
      </c>
      <c r="S8704">
        <f t="shared" si="814"/>
        <v>0</v>
      </c>
      <c r="T8704">
        <f t="shared" si="815"/>
        <v>0</v>
      </c>
    </row>
    <row r="8705" spans="1:20" x14ac:dyDescent="0.3">
      <c r="A8705" s="3">
        <f t="shared" si="810"/>
        <v>43463</v>
      </c>
      <c r="B8705">
        <v>12</v>
      </c>
      <c r="C8705">
        <v>29</v>
      </c>
      <c r="D8705">
        <v>16</v>
      </c>
      <c r="E8705">
        <v>0</v>
      </c>
      <c r="F8705" s="1">
        <f>VLOOKUP(A8705,Weather!$A$1:$E$366, 5)</f>
        <v>0</v>
      </c>
      <c r="G8705" s="1">
        <f>VLOOKUP(D8705, Winter!$A$1:$E$25, 2)</f>
        <v>1039.2953507679499</v>
      </c>
      <c r="H8705" s="1">
        <f>VLOOKUP(D8705, Winter!$A$1:$E$25, 3)</f>
        <v>558.82352941176396</v>
      </c>
      <c r="I8705" s="1">
        <f>VLOOKUP(D8705, Winter!$A$1:$E$25, 5)</f>
        <v>252.336448598131</v>
      </c>
      <c r="J8705" s="1">
        <f t="shared" si="811"/>
        <v>252.336448598131</v>
      </c>
      <c r="K8705" s="47">
        <f t="shared" si="812"/>
        <v>4.7207163040078388</v>
      </c>
      <c r="L8705" s="48">
        <f>Solar!K8722/1000*Variables!$B$3</f>
        <v>12.247400000000001</v>
      </c>
      <c r="M8705" s="1">
        <f>IF(E8705=1, VLOOKUP(D8705, Sheet1!$E$2:$G$26, 2), Sheet1!$G$3)</f>
        <v>0.18618000000000001</v>
      </c>
      <c r="N8705" s="1">
        <f>'Electricity Rates'!$J$3</f>
        <v>0.19270000000000001</v>
      </c>
      <c r="O8705" s="145">
        <f>L8705-K8705</f>
        <v>7.5266836959921619</v>
      </c>
      <c r="P8705">
        <f t="shared" si="813"/>
        <v>0.90968203178231055</v>
      </c>
      <c r="Q8705">
        <f>IF(O8705&gt;0, IF(Q8704+O8705*Variables!$B$5&lt;Variables!$B$4, Q8704+O8705*Variables!$B$5, Variables!$B$4), IF(Q8704&gt;-O8705, Q8704+O8705/Variables!$B$5, 0))</f>
        <v>97.313732221706189</v>
      </c>
      <c r="R8705">
        <f>IF(O8705&gt;0, 0, IF(Q8704&gt;-O8705, 0, -O8705 - Q8704*Variables!$B$5))</f>
        <v>0</v>
      </c>
      <c r="S8705">
        <f t="shared" si="814"/>
        <v>0</v>
      </c>
      <c r="T8705">
        <f t="shared" si="815"/>
        <v>0</v>
      </c>
    </row>
    <row r="8706" spans="1:20" x14ac:dyDescent="0.3">
      <c r="A8706" s="3">
        <f t="shared" si="810"/>
        <v>43463</v>
      </c>
      <c r="B8706">
        <v>12</v>
      </c>
      <c r="C8706">
        <v>29</v>
      </c>
      <c r="D8706">
        <v>17</v>
      </c>
      <c r="E8706">
        <v>0</v>
      </c>
      <c r="F8706" s="1">
        <f>VLOOKUP(A8706,Weather!$A$1:$E$366, 5)</f>
        <v>0</v>
      </c>
      <c r="G8706" s="1">
        <f>VLOOKUP(D8706, Winter!$A$1:$E$25, 2)</f>
        <v>889.47696139476898</v>
      </c>
      <c r="H8706" s="1">
        <f>VLOOKUP(D8706, Winter!$A$1:$E$25, 3)</f>
        <v>506.24728802056097</v>
      </c>
      <c r="I8706" s="1">
        <f>VLOOKUP(D8706, Winter!$A$1:$E$25, 5)</f>
        <v>228.971962616822</v>
      </c>
      <c r="J8706" s="1">
        <f t="shared" si="811"/>
        <v>228.971962616822</v>
      </c>
      <c r="K8706" s="47">
        <f t="shared" si="812"/>
        <v>4.28361294252562</v>
      </c>
      <c r="L8706" s="48">
        <f>Solar!K8723/1000*Variables!$B$3</f>
        <v>2.1890499999999999</v>
      </c>
      <c r="M8706" s="1">
        <f>IF(E8706=1, VLOOKUP(D8706, Sheet1!$E$2:$G$26, 2), Sheet1!$G$3)</f>
        <v>0.18618000000000001</v>
      </c>
      <c r="N8706" s="1">
        <f>'Electricity Rates'!$J$3</f>
        <v>0.19270000000000001</v>
      </c>
      <c r="O8706" s="145">
        <f>L8706-K8706</f>
        <v>-2.09456294252562</v>
      </c>
      <c r="P8706">
        <f t="shared" si="813"/>
        <v>0.82545221402468705</v>
      </c>
      <c r="Q8706">
        <f>IF(O8706&gt;0, IF(Q8705+O8706*Variables!$B$5&lt;Variables!$B$4, Q8705+O8706*Variables!$B$5, Variables!$B$4), IF(Q8705&gt;-O8706, Q8705+O8706/Variables!$B$5, 0))</f>
        <v>95.085473772210847</v>
      </c>
      <c r="R8706">
        <f>IF(O8706&gt;0, 0, IF(Q8705&gt;-O8706, 0, -O8706 - Q8705*Variables!$B$5))</f>
        <v>0</v>
      </c>
      <c r="S8706">
        <f t="shared" si="814"/>
        <v>0</v>
      </c>
      <c r="T8706">
        <f t="shared" si="815"/>
        <v>0</v>
      </c>
    </row>
    <row r="8707" spans="1:20" x14ac:dyDescent="0.3">
      <c r="A8707" s="3">
        <f t="shared" ref="A8707:A8761" si="816">DATE(2018, B8707, C8707)</f>
        <v>43463</v>
      </c>
      <c r="B8707">
        <v>12</v>
      </c>
      <c r="C8707">
        <v>29</v>
      </c>
      <c r="D8707">
        <v>18</v>
      </c>
      <c r="E8707">
        <v>0</v>
      </c>
      <c r="F8707" s="1">
        <f>VLOOKUP(A8707,Weather!$A$1:$E$366, 5)</f>
        <v>0</v>
      </c>
      <c r="G8707" s="1">
        <f>VLOOKUP(D8707, Winter!$A$1:$E$25, 2)</f>
        <v>689.67932752179297</v>
      </c>
      <c r="H8707" s="1">
        <f>VLOOKUP(D8707, Winter!$A$1:$E$25, 3)</f>
        <v>477.48083534529701</v>
      </c>
      <c r="I8707" s="1">
        <f>VLOOKUP(D8707, Winter!$A$1:$E$25, 5)</f>
        <v>257.009345794392</v>
      </c>
      <c r="J8707" s="1">
        <f t="shared" ref="J8707:J8761" si="817">IF(E8707=0, I8707, H8707 + (G8707-H8707)*F8707)</f>
        <v>257.009345794392</v>
      </c>
      <c r="K8707" s="47">
        <f t="shared" ref="K8707:K8761" si="818">J8707*1000/53453</f>
        <v>4.808136976304267</v>
      </c>
      <c r="L8707" s="48">
        <f>Solar!K8724/1000*Variables!$B$3</f>
        <v>0</v>
      </c>
      <c r="M8707" s="1">
        <f>IF(E8707=1, VLOOKUP(D8707, Sheet1!$E$2:$G$26, 2), Sheet1!$G$3)</f>
        <v>0.18618000000000001</v>
      </c>
      <c r="N8707" s="1">
        <f>'Electricity Rates'!$J$3</f>
        <v>0.19270000000000001</v>
      </c>
      <c r="O8707" s="145">
        <f>L8707-K8707</f>
        <v>-4.808136976304267</v>
      </c>
      <c r="P8707">
        <f t="shared" ref="P8707:P8761" si="819">N8707*K8707</f>
        <v>0.92652799533383234</v>
      </c>
      <c r="Q8707">
        <f>IF(O8707&gt;0, IF(Q8706+O8707*Variables!$B$5&lt;Variables!$B$4, Q8706+O8707*Variables!$B$5, Variables!$B$4), IF(Q8706&gt;-O8707, Q8706+O8707/Variables!$B$5, 0))</f>
        <v>89.970434435716939</v>
      </c>
      <c r="R8707">
        <f>IF(O8707&gt;0, 0, IF(Q8706&gt;-O8707, 0, -O8707 - Q8706*Variables!$B$5))</f>
        <v>0</v>
      </c>
      <c r="S8707">
        <f t="shared" ref="S8707:S8761" si="820">R8707*M8707</f>
        <v>0</v>
      </c>
      <c r="T8707">
        <f t="shared" ref="T8707:T8761" si="821">IF(AND(R8707&gt;0, M8707&gt;0.3), 1, 0)</f>
        <v>0</v>
      </c>
    </row>
    <row r="8708" spans="1:20" x14ac:dyDescent="0.3">
      <c r="A8708" s="3">
        <f t="shared" si="816"/>
        <v>43463</v>
      </c>
      <c r="B8708">
        <v>12</v>
      </c>
      <c r="C8708">
        <v>29</v>
      </c>
      <c r="D8708">
        <v>19</v>
      </c>
      <c r="E8708">
        <v>0</v>
      </c>
      <c r="F8708" s="1">
        <f>VLOOKUP(A8708,Weather!$A$1:$E$366, 5)</f>
        <v>0</v>
      </c>
      <c r="G8708" s="1">
        <f>VLOOKUP(D8708, Winter!$A$1:$E$25, 2)</f>
        <v>503.50249066002402</v>
      </c>
      <c r="H8708" s="1">
        <f>VLOOKUP(D8708, Winter!$A$1:$E$25, 3)</f>
        <v>367.75553800108997</v>
      </c>
      <c r="I8708" s="1">
        <f>VLOOKUP(D8708, Winter!$A$1:$E$25, 5)</f>
        <v>266.355140186916</v>
      </c>
      <c r="J8708" s="1">
        <f t="shared" si="817"/>
        <v>266.355140186916</v>
      </c>
      <c r="K8708" s="47">
        <f t="shared" si="818"/>
        <v>4.9829783208971614</v>
      </c>
      <c r="L8708" s="48">
        <f>Solar!K8725/1000*Variables!$B$3</f>
        <v>0</v>
      </c>
      <c r="M8708" s="1">
        <f>IF(E8708=1, VLOOKUP(D8708, Sheet1!$E$2:$G$26, 2), Sheet1!$G$3)</f>
        <v>0.18618000000000001</v>
      </c>
      <c r="N8708" s="1">
        <f>'Electricity Rates'!$J$3</f>
        <v>0.19270000000000001</v>
      </c>
      <c r="O8708" s="145">
        <f>L8708-K8708</f>
        <v>-4.9829783208971614</v>
      </c>
      <c r="P8708">
        <f t="shared" si="819"/>
        <v>0.96021992243688303</v>
      </c>
      <c r="Q8708">
        <f>IF(O8708&gt;0, IF(Q8707+O8708*Variables!$B$5&lt;Variables!$B$4, Q8707+O8708*Variables!$B$5, Variables!$B$4), IF(Q8707&gt;-O8708, Q8707+O8708/Variables!$B$5, 0))</f>
        <v>84.669393668805071</v>
      </c>
      <c r="R8708">
        <f>IF(O8708&gt;0, 0, IF(Q8707&gt;-O8708, 0, -O8708 - Q8707*Variables!$B$5))</f>
        <v>0</v>
      </c>
      <c r="S8708">
        <f t="shared" si="820"/>
        <v>0</v>
      </c>
      <c r="T8708">
        <f t="shared" si="821"/>
        <v>0</v>
      </c>
    </row>
    <row r="8709" spans="1:20" x14ac:dyDescent="0.3">
      <c r="A8709" s="3">
        <f t="shared" si="816"/>
        <v>43463</v>
      </c>
      <c r="B8709">
        <v>12</v>
      </c>
      <c r="C8709">
        <v>29</v>
      </c>
      <c r="D8709">
        <v>20</v>
      </c>
      <c r="E8709">
        <v>0</v>
      </c>
      <c r="F8709" s="1">
        <f>VLOOKUP(A8709,Weather!$A$1:$E$366, 5)</f>
        <v>0</v>
      </c>
      <c r="G8709" s="1">
        <f>VLOOKUP(D8709, Winter!$A$1:$E$25, 2)</f>
        <v>385.507471980074</v>
      </c>
      <c r="H8709" s="1">
        <f>VLOOKUP(D8709, Winter!$A$1:$E$25, 3)</f>
        <v>329.45960680470398</v>
      </c>
      <c r="I8709" s="1">
        <f>VLOOKUP(D8709, Winter!$A$1:$E$25, 5)</f>
        <v>275.70093457943898</v>
      </c>
      <c r="J8709" s="1">
        <f t="shared" si="817"/>
        <v>275.70093457943898</v>
      </c>
      <c r="K8709" s="47">
        <f t="shared" si="818"/>
        <v>5.1578196654900381</v>
      </c>
      <c r="L8709" s="48">
        <f>Solar!K8726/1000*Variables!$B$3</f>
        <v>0</v>
      </c>
      <c r="M8709" s="1">
        <f>IF(E8709=1, VLOOKUP(D8709, Sheet1!$E$2:$G$26, 2), Sheet1!$G$3)</f>
        <v>0.18618000000000001</v>
      </c>
      <c r="N8709" s="1">
        <f>'Electricity Rates'!$J$3</f>
        <v>0.19270000000000001</v>
      </c>
      <c r="O8709" s="145">
        <f>L8709-K8709</f>
        <v>-5.1578196654900381</v>
      </c>
      <c r="P8709">
        <f t="shared" si="819"/>
        <v>0.99391184953993039</v>
      </c>
      <c r="Q8709">
        <f>IF(O8709&gt;0, IF(Q8708+O8709*Variables!$B$5&lt;Variables!$B$4, Q8708+O8709*Variables!$B$5, Variables!$B$4), IF(Q8708&gt;-O8709, Q8708+O8709/Variables!$B$5, 0))</f>
        <v>79.182351471475243</v>
      </c>
      <c r="R8709">
        <f>IF(O8709&gt;0, 0, IF(Q8708&gt;-O8709, 0, -O8709 - Q8708*Variables!$B$5))</f>
        <v>0</v>
      </c>
      <c r="S8709">
        <f t="shared" si="820"/>
        <v>0</v>
      </c>
      <c r="T8709">
        <f t="shared" si="821"/>
        <v>0</v>
      </c>
    </row>
    <row r="8710" spans="1:20" x14ac:dyDescent="0.3">
      <c r="A8710" s="3">
        <f t="shared" si="816"/>
        <v>43463</v>
      </c>
      <c r="B8710">
        <v>12</v>
      </c>
      <c r="C8710">
        <v>29</v>
      </c>
      <c r="D8710">
        <v>21</v>
      </c>
      <c r="E8710">
        <v>0</v>
      </c>
      <c r="F8710" s="1">
        <f>VLOOKUP(A8710,Weather!$A$1:$E$366, 5)</f>
        <v>0</v>
      </c>
      <c r="G8710" s="1">
        <f>VLOOKUP(D8710, Winter!$A$1:$E$25, 2)</f>
        <v>340.23972602739599</v>
      </c>
      <c r="H8710" s="1">
        <f>VLOOKUP(D8710, Winter!$A$1:$E$25, 3)</f>
        <v>286.390591795636</v>
      </c>
      <c r="I8710" s="1">
        <f>VLOOKUP(D8710, Winter!$A$1:$E$25, 5)</f>
        <v>289.71962616822401</v>
      </c>
      <c r="J8710" s="1">
        <f t="shared" si="817"/>
        <v>289.71962616822401</v>
      </c>
      <c r="K8710" s="47">
        <f t="shared" si="818"/>
        <v>5.4200816823793616</v>
      </c>
      <c r="L8710" s="48">
        <f>Solar!K8727/1000*Variables!$B$3</f>
        <v>0</v>
      </c>
      <c r="M8710" s="1">
        <f>IF(E8710=1, VLOOKUP(D8710, Sheet1!$E$2:$G$26, 2), Sheet1!$G$3)</f>
        <v>0.18618000000000001</v>
      </c>
      <c r="N8710" s="1">
        <f>'Electricity Rates'!$J$3</f>
        <v>0.19270000000000001</v>
      </c>
      <c r="O8710" s="145">
        <f>L8710-K8710</f>
        <v>-5.4200816823793616</v>
      </c>
      <c r="P8710">
        <f t="shared" si="819"/>
        <v>1.044449740194503</v>
      </c>
      <c r="Q8710">
        <f>IF(O8710&gt;0, IF(Q8709+O8710*Variables!$B$5&lt;Variables!$B$4, Q8709+O8710*Variables!$B$5, Variables!$B$4), IF(Q8709&gt;-O8710, Q8709+O8710/Variables!$B$5, 0))</f>
        <v>73.416307128518469</v>
      </c>
      <c r="R8710">
        <f>IF(O8710&gt;0, 0, IF(Q8709&gt;-O8710, 0, -O8710 - Q8709*Variables!$B$5))</f>
        <v>0</v>
      </c>
      <c r="S8710">
        <f t="shared" si="820"/>
        <v>0</v>
      </c>
      <c r="T8710">
        <f t="shared" si="821"/>
        <v>0</v>
      </c>
    </row>
    <row r="8711" spans="1:20" x14ac:dyDescent="0.3">
      <c r="A8711" s="3">
        <f t="shared" si="816"/>
        <v>43463</v>
      </c>
      <c r="B8711">
        <v>12</v>
      </c>
      <c r="C8711">
        <v>29</v>
      </c>
      <c r="D8711">
        <v>22</v>
      </c>
      <c r="E8711">
        <v>0</v>
      </c>
      <c r="F8711" s="1">
        <f>VLOOKUP(A8711,Weather!$A$1:$E$366, 5)</f>
        <v>0</v>
      </c>
      <c r="G8711" s="1">
        <f>VLOOKUP(D8711, Winter!$A$1:$E$25, 2)</f>
        <v>300</v>
      </c>
      <c r="H8711" s="1">
        <f>VLOOKUP(D8711, Winter!$A$1:$E$25, 3)</f>
        <v>271.915575384683</v>
      </c>
      <c r="I8711" s="1">
        <f>VLOOKUP(D8711, Winter!$A$1:$E$25, 5)</f>
        <v>285.04672897196201</v>
      </c>
      <c r="J8711" s="1">
        <f t="shared" si="817"/>
        <v>285.04672897196201</v>
      </c>
      <c r="K8711" s="47">
        <f t="shared" si="818"/>
        <v>5.3326610100829139</v>
      </c>
      <c r="L8711" s="48">
        <f>Solar!K8728/1000*Variables!$B$3</f>
        <v>0</v>
      </c>
      <c r="M8711" s="1">
        <f>IF(E8711=1, VLOOKUP(D8711, Sheet1!$E$2:$G$26, 2), Sheet1!$G$3)</f>
        <v>0.18618000000000001</v>
      </c>
      <c r="N8711" s="1">
        <f>'Electricity Rates'!$J$3</f>
        <v>0.19270000000000001</v>
      </c>
      <c r="O8711" s="145">
        <f>L8711-K8711</f>
        <v>-5.3326610100829139</v>
      </c>
      <c r="P8711">
        <f t="shared" si="819"/>
        <v>1.0276037766429775</v>
      </c>
      <c r="Q8711">
        <f>IF(O8711&gt;0, IF(Q8710+O8711*Variables!$B$5&lt;Variables!$B$4, Q8710+O8711*Variables!$B$5, Variables!$B$4), IF(Q8710&gt;-O8711, Q8710+O8711/Variables!$B$5, 0))</f>
        <v>67.743263500770695</v>
      </c>
      <c r="R8711">
        <f>IF(O8711&gt;0, 0, IF(Q8710&gt;-O8711, 0, -O8711 - Q8710*Variables!$B$5))</f>
        <v>0</v>
      </c>
      <c r="S8711">
        <f t="shared" si="820"/>
        <v>0</v>
      </c>
      <c r="T8711">
        <f t="shared" si="821"/>
        <v>0</v>
      </c>
    </row>
    <row r="8712" spans="1:20" x14ac:dyDescent="0.3">
      <c r="A8712" s="3">
        <f t="shared" si="816"/>
        <v>43463</v>
      </c>
      <c r="B8712">
        <v>12</v>
      </c>
      <c r="C8712">
        <v>29</v>
      </c>
      <c r="D8712">
        <v>23</v>
      </c>
      <c r="E8712">
        <v>0</v>
      </c>
      <c r="F8712" s="1">
        <f>VLOOKUP(A8712,Weather!$A$1:$E$366, 5)</f>
        <v>0</v>
      </c>
      <c r="G8712" s="1">
        <f>VLOOKUP(D8712, Winter!$A$1:$E$25, 2)</f>
        <v>290.90909090909099</v>
      </c>
      <c r="H8712" s="1">
        <f>VLOOKUP(D8712, Winter!$A$1:$E$25, 3)</f>
        <v>266.95334839061297</v>
      </c>
      <c r="I8712" s="1">
        <f>VLOOKUP(D8712, Winter!$A$1:$E$25, 5)</f>
        <v>285.04672897196201</v>
      </c>
      <c r="J8712" s="1">
        <f t="shared" si="817"/>
        <v>285.04672897196201</v>
      </c>
      <c r="K8712" s="47">
        <f t="shared" si="818"/>
        <v>5.3326610100829139</v>
      </c>
      <c r="L8712" s="48">
        <f>Solar!K8729/1000*Variables!$B$3</f>
        <v>0</v>
      </c>
      <c r="M8712" s="1">
        <f>IF(E8712=1, VLOOKUP(D8712, Sheet1!$E$2:$G$26, 2), Sheet1!$G$3)</f>
        <v>0.18618000000000001</v>
      </c>
      <c r="N8712" s="1">
        <f>'Electricity Rates'!$J$3</f>
        <v>0.19270000000000001</v>
      </c>
      <c r="O8712" s="145">
        <f>L8712-K8712</f>
        <v>-5.3326610100829139</v>
      </c>
      <c r="P8712">
        <f t="shared" si="819"/>
        <v>1.0276037766429775</v>
      </c>
      <c r="Q8712">
        <f>IF(O8712&gt;0, IF(Q8711+O8712*Variables!$B$5&lt;Variables!$B$4, Q8711+O8712*Variables!$B$5, Variables!$B$4), IF(Q8711&gt;-O8712, Q8711+O8712/Variables!$B$5, 0))</f>
        <v>62.070219873022914</v>
      </c>
      <c r="R8712">
        <f>IF(O8712&gt;0, 0, IF(Q8711&gt;-O8712, 0, -O8712 - Q8711*Variables!$B$5))</f>
        <v>0</v>
      </c>
      <c r="S8712">
        <f t="shared" si="820"/>
        <v>0</v>
      </c>
      <c r="T8712">
        <f t="shared" si="821"/>
        <v>0</v>
      </c>
    </row>
    <row r="8713" spans="1:20" x14ac:dyDescent="0.3">
      <c r="A8713" s="3">
        <f t="shared" si="816"/>
        <v>43463</v>
      </c>
      <c r="B8713">
        <v>12</v>
      </c>
      <c r="C8713">
        <v>29</v>
      </c>
      <c r="D8713">
        <v>24</v>
      </c>
      <c r="E8713">
        <v>0</v>
      </c>
      <c r="F8713" s="1">
        <f>VLOOKUP(A8713,Weather!$A$1:$E$366, 5)</f>
        <v>0</v>
      </c>
      <c r="G8713" s="1">
        <f>VLOOKUP(D8713, Winter!$A$1:$E$25, 2)</f>
        <v>272.72727272727298</v>
      </c>
      <c r="H8713" s="1">
        <f>VLOOKUP(D8713, Winter!$A$1:$E$25, 3)</f>
        <v>266.74195307023803</v>
      </c>
      <c r="I8713" s="1">
        <f>VLOOKUP(D8713, Winter!$A$1:$E$25, 5)</f>
        <v>285.04672897196201</v>
      </c>
      <c r="J8713" s="1">
        <f t="shared" si="817"/>
        <v>285.04672897196201</v>
      </c>
      <c r="K8713" s="47">
        <f t="shared" si="818"/>
        <v>5.3326610100829139</v>
      </c>
      <c r="L8713" s="48">
        <f>Solar!K8730/1000*Variables!$B$3</f>
        <v>0</v>
      </c>
      <c r="M8713" s="1">
        <f>IF(E8713=1, VLOOKUP(D8713, Sheet1!$E$2:$G$26, 2), Sheet1!$G$3)</f>
        <v>0.18618000000000001</v>
      </c>
      <c r="N8713" s="1">
        <f>'Electricity Rates'!$J$3</f>
        <v>0.19270000000000001</v>
      </c>
      <c r="O8713" s="145">
        <f>L8713-K8713</f>
        <v>-5.3326610100829139</v>
      </c>
      <c r="P8713">
        <f t="shared" si="819"/>
        <v>1.0276037766429775</v>
      </c>
      <c r="Q8713">
        <f>IF(O8713&gt;0, IF(Q8712+O8713*Variables!$B$5&lt;Variables!$B$4, Q8712+O8713*Variables!$B$5, Variables!$B$4), IF(Q8712&gt;-O8713, Q8712+O8713/Variables!$B$5, 0))</f>
        <v>56.397176245275134</v>
      </c>
      <c r="R8713">
        <f>IF(O8713&gt;0, 0, IF(Q8712&gt;-O8713, 0, -O8713 - Q8712*Variables!$B$5))</f>
        <v>0</v>
      </c>
      <c r="S8713">
        <f t="shared" si="820"/>
        <v>0</v>
      </c>
      <c r="T8713">
        <f t="shared" si="821"/>
        <v>0</v>
      </c>
    </row>
    <row r="8714" spans="1:20" x14ac:dyDescent="0.3">
      <c r="A8714" s="3">
        <f t="shared" si="816"/>
        <v>43464</v>
      </c>
      <c r="B8714">
        <v>12</v>
      </c>
      <c r="C8714">
        <v>30</v>
      </c>
      <c r="D8714">
        <v>1</v>
      </c>
      <c r="E8714">
        <v>0</v>
      </c>
      <c r="F8714" s="1">
        <f>VLOOKUP(A8714,Weather!$A$1:$E$366, 5)</f>
        <v>0</v>
      </c>
      <c r="G8714" s="1">
        <f>VLOOKUP(D8714, Winter!$A$1:$E$25, 2)</f>
        <v>281.81818181818198</v>
      </c>
      <c r="H8714" s="1">
        <f>VLOOKUP(D8714, Winter!$A$1:$E$25, 3)</f>
        <v>257.04002047196798</v>
      </c>
      <c r="I8714" s="1">
        <f>VLOOKUP(D8714, Winter!$A$1:$E$25, 5)</f>
        <v>266.355140186916</v>
      </c>
      <c r="J8714" s="1">
        <f t="shared" si="817"/>
        <v>266.355140186916</v>
      </c>
      <c r="K8714" s="47">
        <f t="shared" si="818"/>
        <v>4.9829783208971614</v>
      </c>
      <c r="L8714" s="48">
        <f>Solar!K8731/1000*Variables!$B$3</f>
        <v>0</v>
      </c>
      <c r="M8714" s="1">
        <f>IF(E8714=1, VLOOKUP(D8714, Sheet1!$E$2:$G$26, 2), Sheet1!$G$3)</f>
        <v>0.18618000000000001</v>
      </c>
      <c r="N8714" s="1">
        <f>'Electricity Rates'!$J$3</f>
        <v>0.19270000000000001</v>
      </c>
      <c r="O8714" s="145">
        <f>L8714-K8714</f>
        <v>-4.9829783208971614</v>
      </c>
      <c r="P8714">
        <f t="shared" si="819"/>
        <v>0.96021992243688303</v>
      </c>
      <c r="Q8714">
        <f>IF(O8714&gt;0, IF(Q8713+O8714*Variables!$B$5&lt;Variables!$B$4, Q8713+O8714*Variables!$B$5, Variables!$B$4), IF(Q8713&gt;-O8714, Q8713+O8714/Variables!$B$5, 0))</f>
        <v>51.096135478363259</v>
      </c>
      <c r="R8714">
        <f>IF(O8714&gt;0, 0, IF(Q8713&gt;-O8714, 0, -O8714 - Q8713*Variables!$B$5))</f>
        <v>0</v>
      </c>
      <c r="S8714">
        <f t="shared" si="820"/>
        <v>0</v>
      </c>
      <c r="T8714">
        <f t="shared" si="821"/>
        <v>0</v>
      </c>
    </row>
    <row r="8715" spans="1:20" x14ac:dyDescent="0.3">
      <c r="A8715" s="3">
        <f t="shared" si="816"/>
        <v>43464</v>
      </c>
      <c r="B8715">
        <v>12</v>
      </c>
      <c r="C8715">
        <v>30</v>
      </c>
      <c r="D8715">
        <v>2</v>
      </c>
      <c r="E8715">
        <v>0</v>
      </c>
      <c r="F8715" s="1">
        <f>VLOOKUP(A8715,Weather!$A$1:$E$366, 5)</f>
        <v>0</v>
      </c>
      <c r="G8715" s="1">
        <f>VLOOKUP(D8715, Winter!$A$1:$E$25, 2)</f>
        <v>282.10356994603501</v>
      </c>
      <c r="H8715" s="1">
        <f>VLOOKUP(D8715, Winter!$A$1:$E$25, 3)</f>
        <v>280.66066600651902</v>
      </c>
      <c r="I8715" s="1">
        <f>VLOOKUP(D8715, Winter!$A$1:$E$25, 5)</f>
        <v>285.04672897196201</v>
      </c>
      <c r="J8715" s="1">
        <f t="shared" si="817"/>
        <v>285.04672897196201</v>
      </c>
      <c r="K8715" s="47">
        <f t="shared" si="818"/>
        <v>5.3326610100829139</v>
      </c>
      <c r="L8715" s="48">
        <f>Solar!K8732/1000*Variables!$B$3</f>
        <v>0</v>
      </c>
      <c r="M8715" s="1">
        <f>IF(E8715=1, VLOOKUP(D8715, Sheet1!$E$2:$G$26, 2), Sheet1!$G$3)</f>
        <v>0.18618000000000001</v>
      </c>
      <c r="N8715" s="1">
        <f>'Electricity Rates'!$J$3</f>
        <v>0.19270000000000001</v>
      </c>
      <c r="O8715" s="145">
        <f>L8715-K8715</f>
        <v>-5.3326610100829139</v>
      </c>
      <c r="P8715">
        <f t="shared" si="819"/>
        <v>1.0276037766429775</v>
      </c>
      <c r="Q8715">
        <f>IF(O8715&gt;0, IF(Q8714+O8715*Variables!$B$5&lt;Variables!$B$4, Q8714+O8715*Variables!$B$5, Variables!$B$4), IF(Q8714&gt;-O8715, Q8714+O8715/Variables!$B$5, 0))</f>
        <v>45.423091850615478</v>
      </c>
      <c r="R8715">
        <f>IF(O8715&gt;0, 0, IF(Q8714&gt;-O8715, 0, -O8715 - Q8714*Variables!$B$5))</f>
        <v>0</v>
      </c>
      <c r="S8715">
        <f t="shared" si="820"/>
        <v>0</v>
      </c>
      <c r="T8715">
        <f t="shared" si="821"/>
        <v>0</v>
      </c>
    </row>
    <row r="8716" spans="1:20" x14ac:dyDescent="0.3">
      <c r="A8716" s="3">
        <f t="shared" si="816"/>
        <v>43464</v>
      </c>
      <c r="B8716">
        <v>12</v>
      </c>
      <c r="C8716">
        <v>30</v>
      </c>
      <c r="D8716">
        <v>3</v>
      </c>
      <c r="E8716">
        <v>0</v>
      </c>
      <c r="F8716" s="1">
        <f>VLOOKUP(A8716,Weather!$A$1:$E$366, 5)</f>
        <v>0</v>
      </c>
      <c r="G8716" s="1">
        <f>VLOOKUP(D8716, Winter!$A$1:$E$25, 2)</f>
        <v>282.300747198007</v>
      </c>
      <c r="H8716" s="1">
        <f>VLOOKUP(D8716, Winter!$A$1:$E$25, 3)</f>
        <v>272.72727272727298</v>
      </c>
      <c r="I8716" s="1">
        <f>VLOOKUP(D8716, Winter!$A$1:$E$25, 5)</f>
        <v>271.02803738317698</v>
      </c>
      <c r="J8716" s="1">
        <f t="shared" si="817"/>
        <v>271.02803738317698</v>
      </c>
      <c r="K8716" s="47">
        <f t="shared" si="818"/>
        <v>5.0703989931935904</v>
      </c>
      <c r="L8716" s="48">
        <f>Solar!K8733/1000*Variables!$B$3</f>
        <v>0</v>
      </c>
      <c r="M8716" s="1">
        <f>IF(E8716=1, VLOOKUP(D8716, Sheet1!$E$2:$G$26, 2), Sheet1!$G$3)</f>
        <v>0.18618000000000001</v>
      </c>
      <c r="N8716" s="1">
        <f>'Electricity Rates'!$J$3</f>
        <v>0.19270000000000001</v>
      </c>
      <c r="O8716" s="145">
        <f>L8716-K8716</f>
        <v>-5.0703989931935904</v>
      </c>
      <c r="P8716">
        <f t="shared" si="819"/>
        <v>0.97706588598840494</v>
      </c>
      <c r="Q8716">
        <f>IF(O8716&gt;0, IF(Q8715+O8716*Variables!$B$5&lt;Variables!$B$4, Q8715+O8716*Variables!$B$5, Variables!$B$4), IF(Q8715&gt;-O8716, Q8715+O8716/Variables!$B$5, 0))</f>
        <v>40.029050368494637</v>
      </c>
      <c r="R8716">
        <f>IF(O8716&gt;0, 0, IF(Q8715&gt;-O8716, 0, -O8716 - Q8715*Variables!$B$5))</f>
        <v>0</v>
      </c>
      <c r="S8716">
        <f t="shared" si="820"/>
        <v>0</v>
      </c>
      <c r="T8716">
        <f t="shared" si="821"/>
        <v>0</v>
      </c>
    </row>
    <row r="8717" spans="1:20" x14ac:dyDescent="0.3">
      <c r="A8717" s="3">
        <f t="shared" si="816"/>
        <v>43464</v>
      </c>
      <c r="B8717">
        <v>12</v>
      </c>
      <c r="C8717">
        <v>30</v>
      </c>
      <c r="D8717">
        <v>4</v>
      </c>
      <c r="E8717">
        <v>0</v>
      </c>
      <c r="F8717" s="1">
        <f>VLOOKUP(A8717,Weather!$A$1:$E$366, 5)</f>
        <v>0</v>
      </c>
      <c r="G8717" s="1">
        <f>VLOOKUP(D8717, Winter!$A$1:$E$25, 2)</f>
        <v>308.82074789439099</v>
      </c>
      <c r="H8717" s="1">
        <f>VLOOKUP(D8717, Winter!$A$1:$E$25, 3)</f>
        <v>281.81818181818198</v>
      </c>
      <c r="I8717" s="1">
        <f>VLOOKUP(D8717, Winter!$A$1:$E$25, 5)</f>
        <v>285.04672897196201</v>
      </c>
      <c r="J8717" s="1">
        <f t="shared" si="817"/>
        <v>285.04672897196201</v>
      </c>
      <c r="K8717" s="47">
        <f t="shared" si="818"/>
        <v>5.3326610100829139</v>
      </c>
      <c r="L8717" s="48">
        <f>Solar!K8734/1000*Variables!$B$3</f>
        <v>0</v>
      </c>
      <c r="M8717" s="1">
        <f>IF(E8717=1, VLOOKUP(D8717, Sheet1!$E$2:$G$26, 2), Sheet1!$G$3)</f>
        <v>0.18618000000000001</v>
      </c>
      <c r="N8717" s="1">
        <f>'Electricity Rates'!$J$3</f>
        <v>0.19270000000000001</v>
      </c>
      <c r="O8717" s="145">
        <f>L8717-K8717</f>
        <v>-5.3326610100829139</v>
      </c>
      <c r="P8717">
        <f t="shared" si="819"/>
        <v>1.0276037766429775</v>
      </c>
      <c r="Q8717">
        <f>IF(O8717&gt;0, IF(Q8716+O8717*Variables!$B$5&lt;Variables!$B$4, Q8716+O8717*Variables!$B$5, Variables!$B$4), IF(Q8716&gt;-O8717, Q8716+O8717/Variables!$B$5, 0))</f>
        <v>34.356006740746857</v>
      </c>
      <c r="R8717">
        <f>IF(O8717&gt;0, 0, IF(Q8716&gt;-O8717, 0, -O8717 - Q8716*Variables!$B$5))</f>
        <v>0</v>
      </c>
      <c r="S8717">
        <f t="shared" si="820"/>
        <v>0</v>
      </c>
      <c r="T8717">
        <f t="shared" si="821"/>
        <v>0</v>
      </c>
    </row>
    <row r="8718" spans="1:20" x14ac:dyDescent="0.3">
      <c r="A8718" s="3">
        <f t="shared" si="816"/>
        <v>43464</v>
      </c>
      <c r="B8718">
        <v>12</v>
      </c>
      <c r="C8718">
        <v>30</v>
      </c>
      <c r="D8718">
        <v>5</v>
      </c>
      <c r="E8718">
        <v>0</v>
      </c>
      <c r="F8718" s="1">
        <f>VLOOKUP(A8718,Weather!$A$1:$E$366, 5)</f>
        <v>0</v>
      </c>
      <c r="G8718" s="1">
        <f>VLOOKUP(D8718, Winter!$A$1:$E$25, 2)</f>
        <v>308.63160471300301</v>
      </c>
      <c r="H8718" s="1">
        <f>VLOOKUP(D8718, Winter!$A$1:$E$25, 3)</f>
        <v>300</v>
      </c>
      <c r="I8718" s="1">
        <f>VLOOKUP(D8718, Winter!$A$1:$E$25, 5)</f>
        <v>303.73831775700899</v>
      </c>
      <c r="J8718" s="1">
        <f t="shared" si="817"/>
        <v>303.73831775700899</v>
      </c>
      <c r="K8718" s="47">
        <f t="shared" si="818"/>
        <v>5.6823436992686851</v>
      </c>
      <c r="L8718" s="48">
        <f>Solar!K8735/1000*Variables!$B$3</f>
        <v>0</v>
      </c>
      <c r="M8718" s="1">
        <f>IF(E8718=1, VLOOKUP(D8718, Sheet1!$E$2:$G$26, 2), Sheet1!$G$3)</f>
        <v>0.18618000000000001</v>
      </c>
      <c r="N8718" s="1">
        <f>'Electricity Rates'!$J$3</f>
        <v>0.19270000000000001</v>
      </c>
      <c r="O8718" s="145">
        <f>L8718-K8718</f>
        <v>-5.6823436992686851</v>
      </c>
      <c r="P8718">
        <f t="shared" si="819"/>
        <v>1.0949876308490756</v>
      </c>
      <c r="Q8718">
        <f>IF(O8718&gt;0, IF(Q8717+O8718*Variables!$B$5&lt;Variables!$B$4, Q8717+O8718*Variables!$B$5, Variables!$B$4), IF(Q8717&gt;-O8718, Q8717+O8718/Variables!$B$5, 0))</f>
        <v>28.310960252163149</v>
      </c>
      <c r="R8718">
        <f>IF(O8718&gt;0, 0, IF(Q8717&gt;-O8718, 0, -O8718 - Q8717*Variables!$B$5))</f>
        <v>0</v>
      </c>
      <c r="S8718">
        <f t="shared" si="820"/>
        <v>0</v>
      </c>
      <c r="T8718">
        <f t="shared" si="821"/>
        <v>0</v>
      </c>
    </row>
    <row r="8719" spans="1:20" x14ac:dyDescent="0.3">
      <c r="A8719" s="3">
        <f t="shared" si="816"/>
        <v>43464</v>
      </c>
      <c r="B8719">
        <v>12</v>
      </c>
      <c r="C8719">
        <v>30</v>
      </c>
      <c r="D8719">
        <v>6</v>
      </c>
      <c r="E8719">
        <v>0</v>
      </c>
      <c r="F8719" s="1">
        <f>VLOOKUP(A8719,Weather!$A$1:$E$366, 5)</f>
        <v>0</v>
      </c>
      <c r="G8719" s="1">
        <f>VLOOKUP(D8719, Winter!$A$1:$E$25, 2)</f>
        <v>331.81818181818198</v>
      </c>
      <c r="H8719" s="1">
        <f>VLOOKUP(D8719, Winter!$A$1:$E$25, 3)</f>
        <v>317.955250948497</v>
      </c>
      <c r="I8719" s="1">
        <f>VLOOKUP(D8719, Winter!$A$1:$E$25, 5)</f>
        <v>322.42990654205602</v>
      </c>
      <c r="J8719" s="1">
        <f t="shared" si="817"/>
        <v>322.42990654205602</v>
      </c>
      <c r="K8719" s="47">
        <f t="shared" si="818"/>
        <v>6.0320263884544554</v>
      </c>
      <c r="L8719" s="48">
        <f>Solar!K8736/1000*Variables!$B$3</f>
        <v>0</v>
      </c>
      <c r="M8719" s="1">
        <f>IF(E8719=1, VLOOKUP(D8719, Sheet1!$E$2:$G$26, 2), Sheet1!$G$3)</f>
        <v>0.18618000000000001</v>
      </c>
      <c r="N8719" s="1">
        <f>'Electricity Rates'!$J$3</f>
        <v>0.19270000000000001</v>
      </c>
      <c r="O8719" s="145">
        <f>L8719-K8719</f>
        <v>-6.0320263884544554</v>
      </c>
      <c r="P8719">
        <f t="shared" si="819"/>
        <v>1.1623714850551736</v>
      </c>
      <c r="Q8719">
        <f>IF(O8719&gt;0, IF(Q8718+O8719*Variables!$B$5&lt;Variables!$B$4, Q8718+O8719*Variables!$B$5, Variables!$B$4), IF(Q8718&gt;-O8719, Q8718+O8719/Variables!$B$5, 0))</f>
        <v>21.893910902743514</v>
      </c>
      <c r="R8719">
        <f>IF(O8719&gt;0, 0, IF(Q8718&gt;-O8719, 0, -O8719 - Q8718*Variables!$B$5))</f>
        <v>0</v>
      </c>
      <c r="S8719">
        <f t="shared" si="820"/>
        <v>0</v>
      </c>
      <c r="T8719">
        <f t="shared" si="821"/>
        <v>0</v>
      </c>
    </row>
    <row r="8720" spans="1:20" x14ac:dyDescent="0.3">
      <c r="A8720" s="3">
        <f t="shared" si="816"/>
        <v>43464</v>
      </c>
      <c r="B8720">
        <v>12</v>
      </c>
      <c r="C8720">
        <v>30</v>
      </c>
      <c r="D8720">
        <v>7</v>
      </c>
      <c r="E8720">
        <v>0</v>
      </c>
      <c r="F8720" s="1">
        <f>VLOOKUP(A8720,Weather!$A$1:$E$366, 5)</f>
        <v>0</v>
      </c>
      <c r="G8720" s="1">
        <f>VLOOKUP(D8720, Winter!$A$1:$E$25, 2)</f>
        <v>445.45454545454498</v>
      </c>
      <c r="H8720" s="1">
        <f>VLOOKUP(D8720, Winter!$A$1:$E$25, 3)</f>
        <v>393.94630558862502</v>
      </c>
      <c r="I8720" s="1">
        <f>VLOOKUP(D8720, Winter!$A$1:$E$25, 5)</f>
        <v>313.08411214953298</v>
      </c>
      <c r="J8720" s="1">
        <f t="shared" si="817"/>
        <v>313.08411214953298</v>
      </c>
      <c r="K8720" s="47">
        <f t="shared" si="818"/>
        <v>5.8571850438615796</v>
      </c>
      <c r="L8720" s="48">
        <f>Solar!K8737/1000*Variables!$B$3</f>
        <v>0</v>
      </c>
      <c r="M8720" s="1">
        <f>IF(E8720=1, VLOOKUP(D8720, Sheet1!$E$2:$G$26, 2), Sheet1!$G$3)</f>
        <v>0.18618000000000001</v>
      </c>
      <c r="N8720" s="1">
        <f>'Electricity Rates'!$J$3</f>
        <v>0.19270000000000001</v>
      </c>
      <c r="O8720" s="145">
        <f>L8720-K8720</f>
        <v>-5.8571850438615796</v>
      </c>
      <c r="P8720">
        <f t="shared" si="819"/>
        <v>1.1286795579521265</v>
      </c>
      <c r="Q8720">
        <f>IF(O8720&gt;0, IF(Q8719+O8720*Variables!$B$5&lt;Variables!$B$4, Q8719+O8720*Variables!$B$5, Variables!$B$4), IF(Q8719&gt;-O8720, Q8719+O8720/Variables!$B$5, 0))</f>
        <v>15.662862983741833</v>
      </c>
      <c r="R8720">
        <f>IF(O8720&gt;0, 0, IF(Q8719&gt;-O8720, 0, -O8720 - Q8719*Variables!$B$5))</f>
        <v>0</v>
      </c>
      <c r="S8720">
        <f t="shared" si="820"/>
        <v>0</v>
      </c>
      <c r="T8720">
        <f t="shared" si="821"/>
        <v>0</v>
      </c>
    </row>
    <row r="8721" spans="1:20" x14ac:dyDescent="0.3">
      <c r="A8721" s="3">
        <f t="shared" si="816"/>
        <v>43464</v>
      </c>
      <c r="B8721">
        <v>12</v>
      </c>
      <c r="C8721">
        <v>30</v>
      </c>
      <c r="D8721">
        <v>8</v>
      </c>
      <c r="E8721">
        <v>0</v>
      </c>
      <c r="F8721" s="1">
        <f>VLOOKUP(A8721,Weather!$A$1:$E$366, 5)</f>
        <v>0</v>
      </c>
      <c r="G8721" s="1">
        <f>VLOOKUP(D8721, Winter!$A$1:$E$25, 2)</f>
        <v>654.54545454545405</v>
      </c>
      <c r="H8721" s="1">
        <f>VLOOKUP(D8721, Winter!$A$1:$E$25, 3)</f>
        <v>498.50910668787998</v>
      </c>
      <c r="I8721" s="1">
        <f>VLOOKUP(D8721, Winter!$A$1:$E$25, 5)</f>
        <v>294.39252336448601</v>
      </c>
      <c r="J8721" s="1">
        <f t="shared" si="817"/>
        <v>294.39252336448601</v>
      </c>
      <c r="K8721" s="47">
        <f t="shared" si="818"/>
        <v>5.5075023546758084</v>
      </c>
      <c r="L8721" s="48">
        <f>Solar!K8738/1000*Variables!$B$3</f>
        <v>0.19750000000000001</v>
      </c>
      <c r="M8721" s="1">
        <f>IF(E8721=1, VLOOKUP(D8721, Sheet1!$E$2:$G$26, 2), Sheet1!$G$3)</f>
        <v>0.18618000000000001</v>
      </c>
      <c r="N8721" s="1">
        <f>'Electricity Rates'!$J$3</f>
        <v>0.19270000000000001</v>
      </c>
      <c r="O8721" s="145">
        <f>L8721-K8721</f>
        <v>-5.3100023546758086</v>
      </c>
      <c r="P8721">
        <f t="shared" si="819"/>
        <v>1.0612957037460284</v>
      </c>
      <c r="Q8721">
        <f>IF(O8721&gt;0, IF(Q8720+O8721*Variables!$B$5&lt;Variables!$B$4, Q8720+O8721*Variables!$B$5, Variables!$B$4), IF(Q8720&gt;-O8721, Q8720+O8721/Variables!$B$5, 0))</f>
        <v>10.013924308554802</v>
      </c>
      <c r="R8721">
        <f>IF(O8721&gt;0, 0, IF(Q8720&gt;-O8721, 0, -O8721 - Q8720*Variables!$B$5))</f>
        <v>0</v>
      </c>
      <c r="S8721">
        <f t="shared" si="820"/>
        <v>0</v>
      </c>
      <c r="T8721">
        <f t="shared" si="821"/>
        <v>0</v>
      </c>
    </row>
    <row r="8722" spans="1:20" x14ac:dyDescent="0.3">
      <c r="A8722" s="3">
        <f t="shared" si="816"/>
        <v>43464</v>
      </c>
      <c r="B8722">
        <v>12</v>
      </c>
      <c r="C8722">
        <v>30</v>
      </c>
      <c r="D8722">
        <v>9</v>
      </c>
      <c r="E8722">
        <v>0</v>
      </c>
      <c r="F8722" s="1">
        <f>VLOOKUP(A8722,Weather!$A$1:$E$366, 5)</f>
        <v>0</v>
      </c>
      <c r="G8722" s="1">
        <f>VLOOKUP(D8722, Winter!$A$1:$E$25, 2)</f>
        <v>801.59817351598099</v>
      </c>
      <c r="H8722" s="1">
        <f>VLOOKUP(D8722, Winter!$A$1:$E$25, 3)</f>
        <v>564.97068280688404</v>
      </c>
      <c r="I8722" s="1">
        <f>VLOOKUP(D8722, Winter!$A$1:$E$25, 5)</f>
        <v>313.08411214953298</v>
      </c>
      <c r="J8722" s="1">
        <f t="shared" si="817"/>
        <v>313.08411214953298</v>
      </c>
      <c r="K8722" s="47">
        <f t="shared" si="818"/>
        <v>5.8571850438615796</v>
      </c>
      <c r="L8722" s="48">
        <f>Solar!K8739/1000*Variables!$B$3</f>
        <v>3.7530000000000001</v>
      </c>
      <c r="M8722" s="1">
        <f>IF(E8722=1, VLOOKUP(D8722, Sheet1!$E$2:$G$26, 2), Sheet1!$G$3)</f>
        <v>0.18618000000000001</v>
      </c>
      <c r="N8722" s="1">
        <f>'Electricity Rates'!$J$3</f>
        <v>0.19270000000000001</v>
      </c>
      <c r="O8722" s="145">
        <f>L8722-K8722</f>
        <v>-2.1041850438615795</v>
      </c>
      <c r="P8722">
        <f t="shared" si="819"/>
        <v>1.1286795579521265</v>
      </c>
      <c r="Q8722">
        <f>IF(O8722&gt;0, IF(Q8721+O8722*Variables!$B$5&lt;Variables!$B$4, Q8721+O8722*Variables!$B$5, Variables!$B$4), IF(Q8721&gt;-O8722, Q8721+O8722/Variables!$B$5, 0))</f>
        <v>7.7754295810424843</v>
      </c>
      <c r="R8722">
        <f>IF(O8722&gt;0, 0, IF(Q8721&gt;-O8722, 0, -O8722 - Q8721*Variables!$B$5))</f>
        <v>0</v>
      </c>
      <c r="S8722">
        <f t="shared" si="820"/>
        <v>0</v>
      </c>
      <c r="T8722">
        <f t="shared" si="821"/>
        <v>0</v>
      </c>
    </row>
    <row r="8723" spans="1:20" x14ac:dyDescent="0.3">
      <c r="A8723" s="3">
        <f t="shared" si="816"/>
        <v>43464</v>
      </c>
      <c r="B8723">
        <v>12</v>
      </c>
      <c r="C8723">
        <v>30</v>
      </c>
      <c r="D8723">
        <v>10</v>
      </c>
      <c r="E8723">
        <v>0</v>
      </c>
      <c r="F8723" s="1">
        <f>VLOOKUP(A8723,Weather!$A$1:$E$366, 5)</f>
        <v>0</v>
      </c>
      <c r="G8723" s="1">
        <f>VLOOKUP(D8723, Winter!$A$1:$E$25, 2)</f>
        <v>929.05770029057601</v>
      </c>
      <c r="H8723" s="1">
        <f>VLOOKUP(D8723, Winter!$A$1:$E$25, 3)</f>
        <v>583.82380756350199</v>
      </c>
      <c r="I8723" s="1">
        <f>VLOOKUP(D8723, Winter!$A$1:$E$25, 5)</f>
        <v>331.77570093457899</v>
      </c>
      <c r="J8723" s="1">
        <f t="shared" si="817"/>
        <v>331.77570093457899</v>
      </c>
      <c r="K8723" s="47">
        <f t="shared" si="818"/>
        <v>6.2068677330473312</v>
      </c>
      <c r="L8723" s="48">
        <f>Solar!K8740/1000*Variables!$B$3</f>
        <v>4.1744500000000002</v>
      </c>
      <c r="M8723" s="1">
        <f>IF(E8723=1, VLOOKUP(D8723, Sheet1!$E$2:$G$26, 2), Sheet1!$G$3)</f>
        <v>0.18618000000000001</v>
      </c>
      <c r="N8723" s="1">
        <f>'Electricity Rates'!$J$3</f>
        <v>0.19270000000000001</v>
      </c>
      <c r="O8723" s="145">
        <f>L8723-K8723</f>
        <v>-2.032417733047331</v>
      </c>
      <c r="P8723">
        <f t="shared" si="819"/>
        <v>1.1960634121582208</v>
      </c>
      <c r="Q8723">
        <f>IF(O8723&gt;0, IF(Q8722+O8723*Variables!$B$5&lt;Variables!$B$4, Q8722+O8723*Variables!$B$5, Variables!$B$4), IF(Q8722&gt;-O8723, Q8722+O8723/Variables!$B$5, 0))</f>
        <v>5.6132830565240468</v>
      </c>
      <c r="R8723">
        <f>IF(O8723&gt;0, 0, IF(Q8722&gt;-O8723, 0, -O8723 - Q8722*Variables!$B$5))</f>
        <v>0</v>
      </c>
      <c r="S8723">
        <f t="shared" si="820"/>
        <v>0</v>
      </c>
      <c r="T8723">
        <f t="shared" si="821"/>
        <v>0</v>
      </c>
    </row>
    <row r="8724" spans="1:20" x14ac:dyDescent="0.3">
      <c r="A8724" s="3">
        <f t="shared" si="816"/>
        <v>43464</v>
      </c>
      <c r="B8724">
        <v>12</v>
      </c>
      <c r="C8724">
        <v>30</v>
      </c>
      <c r="D8724">
        <v>11</v>
      </c>
      <c r="E8724">
        <v>0</v>
      </c>
      <c r="F8724" s="1">
        <f>VLOOKUP(A8724,Weather!$A$1:$E$366, 5)</f>
        <v>0</v>
      </c>
      <c r="G8724" s="1">
        <f>VLOOKUP(D8724, Winter!$A$1:$E$25, 2)</f>
        <v>1001.98733914487</v>
      </c>
      <c r="H8724" s="1">
        <f>VLOOKUP(D8724, Winter!$A$1:$E$25, 3)</f>
        <v>602.66024321587895</v>
      </c>
      <c r="I8724" s="1">
        <f>VLOOKUP(D8724, Winter!$A$1:$E$25, 5)</f>
        <v>331.77570093457899</v>
      </c>
      <c r="J8724" s="1">
        <f t="shared" si="817"/>
        <v>331.77570093457899</v>
      </c>
      <c r="K8724" s="47">
        <f t="shared" si="818"/>
        <v>6.2068677330473312</v>
      </c>
      <c r="L8724" s="48">
        <f>Solar!K8741/1000*Variables!$B$3</f>
        <v>3.7145999999999999</v>
      </c>
      <c r="M8724" s="1">
        <f>IF(E8724=1, VLOOKUP(D8724, Sheet1!$E$2:$G$26, 2), Sheet1!$G$3)</f>
        <v>0.18618000000000001</v>
      </c>
      <c r="N8724" s="1">
        <f>'Electricity Rates'!$J$3</f>
        <v>0.19270000000000001</v>
      </c>
      <c r="O8724" s="145">
        <f>L8724-K8724</f>
        <v>-2.4922677330473313</v>
      </c>
      <c r="P8724">
        <f t="shared" si="819"/>
        <v>1.1960634121582208</v>
      </c>
      <c r="Q8724">
        <f>IF(O8724&gt;0, IF(Q8723+O8724*Variables!$B$5&lt;Variables!$B$4, Q8723+O8724*Variables!$B$5, Variables!$B$4), IF(Q8723&gt;-O8724, Q8723+O8724/Variables!$B$5, 0))</f>
        <v>2.9619344043460347</v>
      </c>
      <c r="R8724">
        <f>IF(O8724&gt;0, 0, IF(Q8723&gt;-O8724, 0, -O8724 - Q8723*Variables!$B$5))</f>
        <v>0</v>
      </c>
      <c r="S8724">
        <f t="shared" si="820"/>
        <v>0</v>
      </c>
      <c r="T8724">
        <f t="shared" si="821"/>
        <v>0</v>
      </c>
    </row>
    <row r="8725" spans="1:20" x14ac:dyDescent="0.3">
      <c r="A8725" s="3">
        <f t="shared" si="816"/>
        <v>43464</v>
      </c>
      <c r="B8725">
        <v>12</v>
      </c>
      <c r="C8725">
        <v>30</v>
      </c>
      <c r="D8725">
        <v>12</v>
      </c>
      <c r="E8725">
        <v>0</v>
      </c>
      <c r="F8725" s="1">
        <f>VLOOKUP(A8725,Weather!$A$1:$E$366, 5)</f>
        <v>0</v>
      </c>
      <c r="G8725" s="1">
        <f>VLOOKUP(D8725, Winter!$A$1:$E$25, 2)</f>
        <v>1020.36633457866</v>
      </c>
      <c r="H8725" s="1">
        <f>VLOOKUP(D8725, Winter!$A$1:$E$25, 3)</f>
        <v>602.46553699974402</v>
      </c>
      <c r="I8725" s="1">
        <f>VLOOKUP(D8725, Winter!$A$1:$E$25, 5)</f>
        <v>327.10280373831802</v>
      </c>
      <c r="J8725" s="1">
        <f t="shared" si="817"/>
        <v>327.10280373831802</v>
      </c>
      <c r="K8725" s="47">
        <f t="shared" si="818"/>
        <v>6.1194470607509031</v>
      </c>
      <c r="L8725" s="48">
        <f>Solar!K8742/1000*Variables!$B$3</f>
        <v>22.138550000000002</v>
      </c>
      <c r="M8725" s="1">
        <f>IF(E8725=1, VLOOKUP(D8725, Sheet1!$E$2:$G$26, 2), Sheet1!$G$3)</f>
        <v>0.18618000000000001</v>
      </c>
      <c r="N8725" s="1">
        <f>'Electricity Rates'!$J$3</f>
        <v>0.19270000000000001</v>
      </c>
      <c r="O8725" s="145">
        <f>L8725-K8725</f>
        <v>16.019102939249098</v>
      </c>
      <c r="P8725">
        <f t="shared" si="819"/>
        <v>1.1792174486066991</v>
      </c>
      <c r="Q8725">
        <f>IF(O8725&gt;0, IF(Q8724+O8725*Variables!$B$5&lt;Variables!$B$4, Q8724+O8725*Variables!$B$5, Variables!$B$4), IF(Q8724&gt;-O8725, Q8724+O8725/Variables!$B$5, 0))</f>
        <v>18.019891167240186</v>
      </c>
      <c r="R8725">
        <f>IF(O8725&gt;0, 0, IF(Q8724&gt;-O8725, 0, -O8725 - Q8724*Variables!$B$5))</f>
        <v>0</v>
      </c>
      <c r="S8725">
        <f t="shared" si="820"/>
        <v>0</v>
      </c>
      <c r="T8725">
        <f t="shared" si="821"/>
        <v>0</v>
      </c>
    </row>
    <row r="8726" spans="1:20" x14ac:dyDescent="0.3">
      <c r="A8726" s="3">
        <f t="shared" si="816"/>
        <v>43464</v>
      </c>
      <c r="B8726">
        <v>12</v>
      </c>
      <c r="C8726">
        <v>30</v>
      </c>
      <c r="D8726">
        <v>13</v>
      </c>
      <c r="E8726">
        <v>0</v>
      </c>
      <c r="F8726" s="1">
        <f>VLOOKUP(A8726,Weather!$A$1:$E$366, 5)</f>
        <v>0</v>
      </c>
      <c r="G8726" s="1">
        <f>VLOOKUP(D8726, Winter!$A$1:$E$25, 2)</f>
        <v>1065.99730178497</v>
      </c>
      <c r="H8726" s="1">
        <f>VLOOKUP(D8726, Winter!$A$1:$E$25, 3)</f>
        <v>611.78362020049099</v>
      </c>
      <c r="I8726" s="1">
        <f>VLOOKUP(D8726, Winter!$A$1:$E$25, 5)</f>
        <v>322.42990654205602</v>
      </c>
      <c r="J8726" s="1">
        <f t="shared" si="817"/>
        <v>322.42990654205602</v>
      </c>
      <c r="K8726" s="47">
        <f t="shared" si="818"/>
        <v>6.0320263884544554</v>
      </c>
      <c r="L8726" s="48">
        <f>Solar!K8743/1000*Variables!$B$3</f>
        <v>30.70795</v>
      </c>
      <c r="M8726" s="1">
        <f>IF(E8726=1, VLOOKUP(D8726, Sheet1!$E$2:$G$26, 2), Sheet1!$G$3)</f>
        <v>0.18618000000000001</v>
      </c>
      <c r="N8726" s="1">
        <f>'Electricity Rates'!$J$3</f>
        <v>0.19270000000000001</v>
      </c>
      <c r="O8726" s="145">
        <f>L8726-K8726</f>
        <v>24.675923611545546</v>
      </c>
      <c r="P8726">
        <f t="shared" si="819"/>
        <v>1.1623714850551736</v>
      </c>
      <c r="Q8726">
        <f>IF(O8726&gt;0, IF(Q8725+O8726*Variables!$B$5&lt;Variables!$B$4, Q8725+O8726*Variables!$B$5, Variables!$B$4), IF(Q8725&gt;-O8726, Q8725+O8726/Variables!$B$5, 0))</f>
        <v>41.215259362092993</v>
      </c>
      <c r="R8726">
        <f>IF(O8726&gt;0, 0, IF(Q8725&gt;-O8726, 0, -O8726 - Q8725*Variables!$B$5))</f>
        <v>0</v>
      </c>
      <c r="S8726">
        <f t="shared" si="820"/>
        <v>0</v>
      </c>
      <c r="T8726">
        <f t="shared" si="821"/>
        <v>0</v>
      </c>
    </row>
    <row r="8727" spans="1:20" x14ac:dyDescent="0.3">
      <c r="A8727" s="3">
        <f t="shared" si="816"/>
        <v>43464</v>
      </c>
      <c r="B8727">
        <v>12</v>
      </c>
      <c r="C8727">
        <v>30</v>
      </c>
      <c r="D8727">
        <v>14</v>
      </c>
      <c r="E8727">
        <v>0</v>
      </c>
      <c r="F8727" s="1">
        <f>VLOOKUP(A8727,Weather!$A$1:$E$366, 5)</f>
        <v>0</v>
      </c>
      <c r="G8727" s="1">
        <f>VLOOKUP(D8727, Winter!$A$1:$E$25, 2)</f>
        <v>1084.3762972187601</v>
      </c>
      <c r="H8727" s="1">
        <f>VLOOKUP(D8727, Winter!$A$1:$E$25, 3)</f>
        <v>611.59447701910301</v>
      </c>
      <c r="I8727" s="1">
        <f>VLOOKUP(D8727, Winter!$A$1:$E$25, 5)</f>
        <v>303.73831775700899</v>
      </c>
      <c r="J8727" s="1">
        <f t="shared" si="817"/>
        <v>303.73831775700899</v>
      </c>
      <c r="K8727" s="47">
        <f t="shared" si="818"/>
        <v>5.6823436992686851</v>
      </c>
      <c r="L8727" s="48">
        <f>Solar!K8744/1000*Variables!$B$3</f>
        <v>27.752800000000001</v>
      </c>
      <c r="M8727" s="1">
        <f>IF(E8727=1, VLOOKUP(D8727, Sheet1!$E$2:$G$26, 2), Sheet1!$G$3)</f>
        <v>0.18618000000000001</v>
      </c>
      <c r="N8727" s="1">
        <f>'Electricity Rates'!$J$3</f>
        <v>0.19270000000000001</v>
      </c>
      <c r="O8727" s="145">
        <f>L8727-K8727</f>
        <v>22.070456300731315</v>
      </c>
      <c r="P8727">
        <f t="shared" si="819"/>
        <v>1.0949876308490756</v>
      </c>
      <c r="Q8727">
        <f>IF(O8727&gt;0, IF(Q8726+O8727*Variables!$B$5&lt;Variables!$B$4, Q8726+O8727*Variables!$B$5, Variables!$B$4), IF(Q8726&gt;-O8727, Q8726+O8727/Variables!$B$5, 0))</f>
        <v>61.96148828478043</v>
      </c>
      <c r="R8727">
        <f>IF(O8727&gt;0, 0, IF(Q8726&gt;-O8727, 0, -O8727 - Q8726*Variables!$B$5))</f>
        <v>0</v>
      </c>
      <c r="S8727">
        <f t="shared" si="820"/>
        <v>0</v>
      </c>
      <c r="T8727">
        <f t="shared" si="821"/>
        <v>0</v>
      </c>
    </row>
    <row r="8728" spans="1:20" x14ac:dyDescent="0.3">
      <c r="A8728" s="3">
        <f t="shared" si="816"/>
        <v>43464</v>
      </c>
      <c r="B8728">
        <v>12</v>
      </c>
      <c r="C8728">
        <v>30</v>
      </c>
      <c r="D8728">
        <v>15</v>
      </c>
      <c r="E8728">
        <v>0</v>
      </c>
      <c r="F8728" s="1">
        <f>VLOOKUP(A8728,Weather!$A$1:$E$366, 5)</f>
        <v>0</v>
      </c>
      <c r="G8728" s="1">
        <f>VLOOKUP(D8728, Winter!$A$1:$E$25, 2)</f>
        <v>1093.6540058115399</v>
      </c>
      <c r="H8728" s="1">
        <f>VLOOKUP(D8728, Winter!$A$1:$E$25, 3)</f>
        <v>601.87029228184497</v>
      </c>
      <c r="I8728" s="1">
        <f>VLOOKUP(D8728, Winter!$A$1:$E$25, 5)</f>
        <v>271.02803738317698</v>
      </c>
      <c r="J8728" s="1">
        <f t="shared" si="817"/>
        <v>271.02803738317698</v>
      </c>
      <c r="K8728" s="47">
        <f t="shared" si="818"/>
        <v>5.0703989931935904</v>
      </c>
      <c r="L8728" s="48">
        <f>Solar!K8745/1000*Variables!$B$3</f>
        <v>22.389099999999999</v>
      </c>
      <c r="M8728" s="1">
        <f>IF(E8728=1, VLOOKUP(D8728, Sheet1!$E$2:$G$26, 2), Sheet1!$G$3)</f>
        <v>0.18618000000000001</v>
      </c>
      <c r="N8728" s="1">
        <f>'Electricity Rates'!$J$3</f>
        <v>0.19270000000000001</v>
      </c>
      <c r="O8728" s="145">
        <f>L8728-K8728</f>
        <v>17.318701006806407</v>
      </c>
      <c r="P8728">
        <f t="shared" si="819"/>
        <v>0.97706588598840494</v>
      </c>
      <c r="Q8728">
        <f>IF(O8728&gt;0, IF(Q8727+O8728*Variables!$B$5&lt;Variables!$B$4, Q8727+O8728*Variables!$B$5, Variables!$B$4), IF(Q8727&gt;-O8728, Q8727+O8728/Variables!$B$5, 0))</f>
        <v>78.241067231178448</v>
      </c>
      <c r="R8728">
        <f>IF(O8728&gt;0, 0, IF(Q8727&gt;-O8728, 0, -O8728 - Q8727*Variables!$B$5))</f>
        <v>0</v>
      </c>
      <c r="S8728">
        <f t="shared" si="820"/>
        <v>0</v>
      </c>
      <c r="T8728">
        <f t="shared" si="821"/>
        <v>0</v>
      </c>
    </row>
    <row r="8729" spans="1:20" x14ac:dyDescent="0.3">
      <c r="A8729" s="3">
        <f t="shared" si="816"/>
        <v>43464</v>
      </c>
      <c r="B8729">
        <v>12</v>
      </c>
      <c r="C8729">
        <v>30</v>
      </c>
      <c r="D8729">
        <v>16</v>
      </c>
      <c r="E8729">
        <v>0</v>
      </c>
      <c r="F8729" s="1">
        <f>VLOOKUP(A8729,Weather!$A$1:$E$366, 5)</f>
        <v>0</v>
      </c>
      <c r="G8729" s="1">
        <f>VLOOKUP(D8729, Winter!$A$1:$E$25, 2)</f>
        <v>1039.2953507679499</v>
      </c>
      <c r="H8729" s="1">
        <f>VLOOKUP(D8729, Winter!$A$1:$E$25, 3)</f>
        <v>558.82352941176396</v>
      </c>
      <c r="I8729" s="1">
        <f>VLOOKUP(D8729, Winter!$A$1:$E$25, 5)</f>
        <v>252.336448598131</v>
      </c>
      <c r="J8729" s="1">
        <f t="shared" si="817"/>
        <v>252.336448598131</v>
      </c>
      <c r="K8729" s="47">
        <f t="shared" si="818"/>
        <v>4.7207163040078388</v>
      </c>
      <c r="L8729" s="48">
        <f>Solar!K8746/1000*Variables!$B$3</f>
        <v>13.8483</v>
      </c>
      <c r="M8729" s="1">
        <f>IF(E8729=1, VLOOKUP(D8729, Sheet1!$E$2:$G$26, 2), Sheet1!$G$3)</f>
        <v>0.18618000000000001</v>
      </c>
      <c r="N8729" s="1">
        <f>'Electricity Rates'!$J$3</f>
        <v>0.19270000000000001</v>
      </c>
      <c r="O8729" s="145">
        <f>L8729-K8729</f>
        <v>9.1275836959921612</v>
      </c>
      <c r="P8729">
        <f t="shared" si="819"/>
        <v>0.90968203178231055</v>
      </c>
      <c r="Q8729">
        <f>IF(O8729&gt;0, IF(Q8728+O8729*Variables!$B$5&lt;Variables!$B$4, Q8728+O8729*Variables!$B$5, Variables!$B$4), IF(Q8728&gt;-O8729, Q8728+O8729/Variables!$B$5, 0))</f>
        <v>86.820995905411081</v>
      </c>
      <c r="R8729">
        <f>IF(O8729&gt;0, 0, IF(Q8728&gt;-O8729, 0, -O8729 - Q8728*Variables!$B$5))</f>
        <v>0</v>
      </c>
      <c r="S8729">
        <f t="shared" si="820"/>
        <v>0</v>
      </c>
      <c r="T8729">
        <f t="shared" si="821"/>
        <v>0</v>
      </c>
    </row>
    <row r="8730" spans="1:20" x14ac:dyDescent="0.3">
      <c r="A8730" s="3">
        <f t="shared" si="816"/>
        <v>43464</v>
      </c>
      <c r="B8730">
        <v>12</v>
      </c>
      <c r="C8730">
        <v>30</v>
      </c>
      <c r="D8730">
        <v>17</v>
      </c>
      <c r="E8730">
        <v>0</v>
      </c>
      <c r="F8730" s="1">
        <f>VLOOKUP(A8730,Weather!$A$1:$E$366, 5)</f>
        <v>0</v>
      </c>
      <c r="G8730" s="1">
        <f>VLOOKUP(D8730, Winter!$A$1:$E$25, 2)</f>
        <v>889.47696139476898</v>
      </c>
      <c r="H8730" s="1">
        <f>VLOOKUP(D8730, Winter!$A$1:$E$25, 3)</f>
        <v>506.24728802056097</v>
      </c>
      <c r="I8730" s="1">
        <f>VLOOKUP(D8730, Winter!$A$1:$E$25, 5)</f>
        <v>228.971962616822</v>
      </c>
      <c r="J8730" s="1">
        <f t="shared" si="817"/>
        <v>228.971962616822</v>
      </c>
      <c r="K8730" s="47">
        <f t="shared" si="818"/>
        <v>4.28361294252562</v>
      </c>
      <c r="L8730" s="48">
        <f>Solar!K8747/1000*Variables!$B$3</f>
        <v>4.0432499999999996</v>
      </c>
      <c r="M8730" s="1">
        <f>IF(E8730=1, VLOOKUP(D8730, Sheet1!$E$2:$G$26, 2), Sheet1!$G$3)</f>
        <v>0.18618000000000001</v>
      </c>
      <c r="N8730" s="1">
        <f>'Electricity Rates'!$J$3</f>
        <v>0.19270000000000001</v>
      </c>
      <c r="O8730" s="145">
        <f>L8730-K8730</f>
        <v>-0.2403629425256204</v>
      </c>
      <c r="P8730">
        <f t="shared" si="819"/>
        <v>0.82545221402468705</v>
      </c>
      <c r="Q8730">
        <f>IF(O8730&gt;0, IF(Q8729+O8730*Variables!$B$5&lt;Variables!$B$4, Q8729+O8730*Variables!$B$5, Variables!$B$4), IF(Q8729&gt;-O8730, Q8729+O8730/Variables!$B$5, 0))</f>
        <v>86.565290647405106</v>
      </c>
      <c r="R8730">
        <f>IF(O8730&gt;0, 0, IF(Q8729&gt;-O8730, 0, -O8730 - Q8729*Variables!$B$5))</f>
        <v>0</v>
      </c>
      <c r="S8730">
        <f t="shared" si="820"/>
        <v>0</v>
      </c>
      <c r="T8730">
        <f t="shared" si="821"/>
        <v>0</v>
      </c>
    </row>
    <row r="8731" spans="1:20" x14ac:dyDescent="0.3">
      <c r="A8731" s="3">
        <f t="shared" si="816"/>
        <v>43464</v>
      </c>
      <c r="B8731">
        <v>12</v>
      </c>
      <c r="C8731">
        <v>30</v>
      </c>
      <c r="D8731">
        <v>18</v>
      </c>
      <c r="E8731">
        <v>0</v>
      </c>
      <c r="F8731" s="1">
        <f>VLOOKUP(A8731,Weather!$A$1:$E$366, 5)</f>
        <v>0</v>
      </c>
      <c r="G8731" s="1">
        <f>VLOOKUP(D8731, Winter!$A$1:$E$25, 2)</f>
        <v>689.67932752179297</v>
      </c>
      <c r="H8731" s="1">
        <f>VLOOKUP(D8731, Winter!$A$1:$E$25, 3)</f>
        <v>477.48083534529701</v>
      </c>
      <c r="I8731" s="1">
        <f>VLOOKUP(D8731, Winter!$A$1:$E$25, 5)</f>
        <v>257.009345794392</v>
      </c>
      <c r="J8731" s="1">
        <f t="shared" si="817"/>
        <v>257.009345794392</v>
      </c>
      <c r="K8731" s="47">
        <f t="shared" si="818"/>
        <v>4.808136976304267</v>
      </c>
      <c r="L8731" s="48">
        <f>Solar!K8748/1000*Variables!$B$3</f>
        <v>0</v>
      </c>
      <c r="M8731" s="1">
        <f>IF(E8731=1, VLOOKUP(D8731, Sheet1!$E$2:$G$26, 2), Sheet1!$G$3)</f>
        <v>0.18618000000000001</v>
      </c>
      <c r="N8731" s="1">
        <f>'Electricity Rates'!$J$3</f>
        <v>0.19270000000000001</v>
      </c>
      <c r="O8731" s="145">
        <f>L8731-K8731</f>
        <v>-4.808136976304267</v>
      </c>
      <c r="P8731">
        <f t="shared" si="819"/>
        <v>0.92652799533383234</v>
      </c>
      <c r="Q8731">
        <f>IF(O8731&gt;0, IF(Q8730+O8731*Variables!$B$5&lt;Variables!$B$4, Q8730+O8731*Variables!$B$5, Variables!$B$4), IF(Q8730&gt;-O8731, Q8730+O8731/Variables!$B$5, 0))</f>
        <v>81.450251310911199</v>
      </c>
      <c r="R8731">
        <f>IF(O8731&gt;0, 0, IF(Q8730&gt;-O8731, 0, -O8731 - Q8730*Variables!$B$5))</f>
        <v>0</v>
      </c>
      <c r="S8731">
        <f t="shared" si="820"/>
        <v>0</v>
      </c>
      <c r="T8731">
        <f t="shared" si="821"/>
        <v>0</v>
      </c>
    </row>
    <row r="8732" spans="1:20" x14ac:dyDescent="0.3">
      <c r="A8732" s="3">
        <f t="shared" si="816"/>
        <v>43464</v>
      </c>
      <c r="B8732">
        <v>12</v>
      </c>
      <c r="C8732">
        <v>30</v>
      </c>
      <c r="D8732">
        <v>19</v>
      </c>
      <c r="E8732">
        <v>0</v>
      </c>
      <c r="F8732" s="1">
        <f>VLOOKUP(A8732,Weather!$A$1:$E$366, 5)</f>
        <v>0</v>
      </c>
      <c r="G8732" s="1">
        <f>VLOOKUP(D8732, Winter!$A$1:$E$25, 2)</f>
        <v>503.50249066002402</v>
      </c>
      <c r="H8732" s="1">
        <f>VLOOKUP(D8732, Winter!$A$1:$E$25, 3)</f>
        <v>367.75553800108997</v>
      </c>
      <c r="I8732" s="1">
        <f>VLOOKUP(D8732, Winter!$A$1:$E$25, 5)</f>
        <v>266.355140186916</v>
      </c>
      <c r="J8732" s="1">
        <f t="shared" si="817"/>
        <v>266.355140186916</v>
      </c>
      <c r="K8732" s="47">
        <f t="shared" si="818"/>
        <v>4.9829783208971614</v>
      </c>
      <c r="L8732" s="48">
        <f>Solar!K8749/1000*Variables!$B$3</f>
        <v>0</v>
      </c>
      <c r="M8732" s="1">
        <f>IF(E8732=1, VLOOKUP(D8732, Sheet1!$E$2:$G$26, 2), Sheet1!$G$3)</f>
        <v>0.18618000000000001</v>
      </c>
      <c r="N8732" s="1">
        <f>'Electricity Rates'!$J$3</f>
        <v>0.19270000000000001</v>
      </c>
      <c r="O8732" s="145">
        <f>L8732-K8732</f>
        <v>-4.9829783208971614</v>
      </c>
      <c r="P8732">
        <f t="shared" si="819"/>
        <v>0.96021992243688303</v>
      </c>
      <c r="Q8732">
        <f>IF(O8732&gt;0, IF(Q8731+O8732*Variables!$B$5&lt;Variables!$B$4, Q8731+O8732*Variables!$B$5, Variables!$B$4), IF(Q8731&gt;-O8732, Q8731+O8732/Variables!$B$5, 0))</f>
        <v>76.149210543999331</v>
      </c>
      <c r="R8732">
        <f>IF(O8732&gt;0, 0, IF(Q8731&gt;-O8732, 0, -O8732 - Q8731*Variables!$B$5))</f>
        <v>0</v>
      </c>
      <c r="S8732">
        <f t="shared" si="820"/>
        <v>0</v>
      </c>
      <c r="T8732">
        <f t="shared" si="821"/>
        <v>0</v>
      </c>
    </row>
    <row r="8733" spans="1:20" x14ac:dyDescent="0.3">
      <c r="A8733" s="3">
        <f t="shared" si="816"/>
        <v>43464</v>
      </c>
      <c r="B8733">
        <v>12</v>
      </c>
      <c r="C8733">
        <v>30</v>
      </c>
      <c r="D8733">
        <v>20</v>
      </c>
      <c r="E8733">
        <v>0</v>
      </c>
      <c r="F8733" s="1">
        <f>VLOOKUP(A8733,Weather!$A$1:$E$366, 5)</f>
        <v>0</v>
      </c>
      <c r="G8733" s="1">
        <f>VLOOKUP(D8733, Winter!$A$1:$E$25, 2)</f>
        <v>385.507471980074</v>
      </c>
      <c r="H8733" s="1">
        <f>VLOOKUP(D8733, Winter!$A$1:$E$25, 3)</f>
        <v>329.45960680470398</v>
      </c>
      <c r="I8733" s="1">
        <f>VLOOKUP(D8733, Winter!$A$1:$E$25, 5)</f>
        <v>275.70093457943898</v>
      </c>
      <c r="J8733" s="1">
        <f t="shared" si="817"/>
        <v>275.70093457943898</v>
      </c>
      <c r="K8733" s="47">
        <f t="shared" si="818"/>
        <v>5.1578196654900381</v>
      </c>
      <c r="L8733" s="48">
        <f>Solar!K8750/1000*Variables!$B$3</f>
        <v>0</v>
      </c>
      <c r="M8733" s="1">
        <f>IF(E8733=1, VLOOKUP(D8733, Sheet1!$E$2:$G$26, 2), Sheet1!$G$3)</f>
        <v>0.18618000000000001</v>
      </c>
      <c r="N8733" s="1">
        <f>'Electricity Rates'!$J$3</f>
        <v>0.19270000000000001</v>
      </c>
      <c r="O8733" s="145">
        <f>L8733-K8733</f>
        <v>-5.1578196654900381</v>
      </c>
      <c r="P8733">
        <f t="shared" si="819"/>
        <v>0.99391184953993039</v>
      </c>
      <c r="Q8733">
        <f>IF(O8733&gt;0, IF(Q8732+O8733*Variables!$B$5&lt;Variables!$B$4, Q8732+O8733*Variables!$B$5, Variables!$B$4), IF(Q8732&gt;-O8733, Q8732+O8733/Variables!$B$5, 0))</f>
        <v>70.662168346669503</v>
      </c>
      <c r="R8733">
        <f>IF(O8733&gt;0, 0, IF(Q8732&gt;-O8733, 0, -O8733 - Q8732*Variables!$B$5))</f>
        <v>0</v>
      </c>
      <c r="S8733">
        <f t="shared" si="820"/>
        <v>0</v>
      </c>
      <c r="T8733">
        <f t="shared" si="821"/>
        <v>0</v>
      </c>
    </row>
    <row r="8734" spans="1:20" x14ac:dyDescent="0.3">
      <c r="A8734" s="3">
        <f t="shared" si="816"/>
        <v>43464</v>
      </c>
      <c r="B8734">
        <v>12</v>
      </c>
      <c r="C8734">
        <v>30</v>
      </c>
      <c r="D8734">
        <v>21</v>
      </c>
      <c r="E8734">
        <v>0</v>
      </c>
      <c r="F8734" s="1">
        <f>VLOOKUP(A8734,Weather!$A$1:$E$366, 5)</f>
        <v>0</v>
      </c>
      <c r="G8734" s="1">
        <f>VLOOKUP(D8734, Winter!$A$1:$E$25, 2)</f>
        <v>340.23972602739599</v>
      </c>
      <c r="H8734" s="1">
        <f>VLOOKUP(D8734, Winter!$A$1:$E$25, 3)</f>
        <v>286.390591795636</v>
      </c>
      <c r="I8734" s="1">
        <f>VLOOKUP(D8734, Winter!$A$1:$E$25, 5)</f>
        <v>289.71962616822401</v>
      </c>
      <c r="J8734" s="1">
        <f t="shared" si="817"/>
        <v>289.71962616822401</v>
      </c>
      <c r="K8734" s="47">
        <f t="shared" si="818"/>
        <v>5.4200816823793616</v>
      </c>
      <c r="L8734" s="48">
        <f>Solar!K8751/1000*Variables!$B$3</f>
        <v>0</v>
      </c>
      <c r="M8734" s="1">
        <f>IF(E8734=1, VLOOKUP(D8734, Sheet1!$E$2:$G$26, 2), Sheet1!$G$3)</f>
        <v>0.18618000000000001</v>
      </c>
      <c r="N8734" s="1">
        <f>'Electricity Rates'!$J$3</f>
        <v>0.19270000000000001</v>
      </c>
      <c r="O8734" s="145">
        <f>L8734-K8734</f>
        <v>-5.4200816823793616</v>
      </c>
      <c r="P8734">
        <f t="shared" si="819"/>
        <v>1.044449740194503</v>
      </c>
      <c r="Q8734">
        <f>IF(O8734&gt;0, IF(Q8733+O8734*Variables!$B$5&lt;Variables!$B$4, Q8733+O8734*Variables!$B$5, Variables!$B$4), IF(Q8733&gt;-O8734, Q8733+O8734/Variables!$B$5, 0))</f>
        <v>64.896124003712742</v>
      </c>
      <c r="R8734">
        <f>IF(O8734&gt;0, 0, IF(Q8733&gt;-O8734, 0, -O8734 - Q8733*Variables!$B$5))</f>
        <v>0</v>
      </c>
      <c r="S8734">
        <f t="shared" si="820"/>
        <v>0</v>
      </c>
      <c r="T8734">
        <f t="shared" si="821"/>
        <v>0</v>
      </c>
    </row>
    <row r="8735" spans="1:20" x14ac:dyDescent="0.3">
      <c r="A8735" s="3">
        <f t="shared" si="816"/>
        <v>43464</v>
      </c>
      <c r="B8735">
        <v>12</v>
      </c>
      <c r="C8735">
        <v>30</v>
      </c>
      <c r="D8735">
        <v>22</v>
      </c>
      <c r="E8735">
        <v>0</v>
      </c>
      <c r="F8735" s="1">
        <f>VLOOKUP(A8735,Weather!$A$1:$E$366, 5)</f>
        <v>0</v>
      </c>
      <c r="G8735" s="1">
        <f>VLOOKUP(D8735, Winter!$A$1:$E$25, 2)</f>
        <v>300</v>
      </c>
      <c r="H8735" s="1">
        <f>VLOOKUP(D8735, Winter!$A$1:$E$25, 3)</f>
        <v>271.915575384683</v>
      </c>
      <c r="I8735" s="1">
        <f>VLOOKUP(D8735, Winter!$A$1:$E$25, 5)</f>
        <v>285.04672897196201</v>
      </c>
      <c r="J8735" s="1">
        <f t="shared" si="817"/>
        <v>285.04672897196201</v>
      </c>
      <c r="K8735" s="47">
        <f t="shared" si="818"/>
        <v>5.3326610100829139</v>
      </c>
      <c r="L8735" s="48">
        <f>Solar!K8752/1000*Variables!$B$3</f>
        <v>0</v>
      </c>
      <c r="M8735" s="1">
        <f>IF(E8735=1, VLOOKUP(D8735, Sheet1!$E$2:$G$26, 2), Sheet1!$G$3)</f>
        <v>0.18618000000000001</v>
      </c>
      <c r="N8735" s="1">
        <f>'Electricity Rates'!$J$3</f>
        <v>0.19270000000000001</v>
      </c>
      <c r="O8735" s="145">
        <f>L8735-K8735</f>
        <v>-5.3326610100829139</v>
      </c>
      <c r="P8735">
        <f t="shared" si="819"/>
        <v>1.0276037766429775</v>
      </c>
      <c r="Q8735">
        <f>IF(O8735&gt;0, IF(Q8734+O8735*Variables!$B$5&lt;Variables!$B$4, Q8734+O8735*Variables!$B$5, Variables!$B$4), IF(Q8734&gt;-O8735, Q8734+O8735/Variables!$B$5, 0))</f>
        <v>59.223080375964962</v>
      </c>
      <c r="R8735">
        <f>IF(O8735&gt;0, 0, IF(Q8734&gt;-O8735, 0, -O8735 - Q8734*Variables!$B$5))</f>
        <v>0</v>
      </c>
      <c r="S8735">
        <f t="shared" si="820"/>
        <v>0</v>
      </c>
      <c r="T8735">
        <f t="shared" si="821"/>
        <v>0</v>
      </c>
    </row>
    <row r="8736" spans="1:20" x14ac:dyDescent="0.3">
      <c r="A8736" s="3">
        <f t="shared" si="816"/>
        <v>43464</v>
      </c>
      <c r="B8736">
        <v>12</v>
      </c>
      <c r="C8736">
        <v>30</v>
      </c>
      <c r="D8736">
        <v>23</v>
      </c>
      <c r="E8736">
        <v>0</v>
      </c>
      <c r="F8736" s="1">
        <f>VLOOKUP(A8736,Weather!$A$1:$E$366, 5)</f>
        <v>0</v>
      </c>
      <c r="G8736" s="1">
        <f>VLOOKUP(D8736, Winter!$A$1:$E$25, 2)</f>
        <v>290.90909090909099</v>
      </c>
      <c r="H8736" s="1">
        <f>VLOOKUP(D8736, Winter!$A$1:$E$25, 3)</f>
        <v>266.95334839061297</v>
      </c>
      <c r="I8736" s="1">
        <f>VLOOKUP(D8736, Winter!$A$1:$E$25, 5)</f>
        <v>285.04672897196201</v>
      </c>
      <c r="J8736" s="1">
        <f t="shared" si="817"/>
        <v>285.04672897196201</v>
      </c>
      <c r="K8736" s="47">
        <f t="shared" si="818"/>
        <v>5.3326610100829139</v>
      </c>
      <c r="L8736" s="48">
        <f>Solar!K8753/1000*Variables!$B$3</f>
        <v>0</v>
      </c>
      <c r="M8736" s="1">
        <f>IF(E8736=1, VLOOKUP(D8736, Sheet1!$E$2:$G$26, 2), Sheet1!$G$3)</f>
        <v>0.18618000000000001</v>
      </c>
      <c r="N8736" s="1">
        <f>'Electricity Rates'!$J$3</f>
        <v>0.19270000000000001</v>
      </c>
      <c r="O8736" s="145">
        <f>L8736-K8736</f>
        <v>-5.3326610100829139</v>
      </c>
      <c r="P8736">
        <f t="shared" si="819"/>
        <v>1.0276037766429775</v>
      </c>
      <c r="Q8736">
        <f>IF(O8736&gt;0, IF(Q8735+O8736*Variables!$B$5&lt;Variables!$B$4, Q8735+O8736*Variables!$B$5, Variables!$B$4), IF(Q8735&gt;-O8736, Q8735+O8736/Variables!$B$5, 0))</f>
        <v>53.550036748217181</v>
      </c>
      <c r="R8736">
        <f>IF(O8736&gt;0, 0, IF(Q8735&gt;-O8736, 0, -O8736 - Q8735*Variables!$B$5))</f>
        <v>0</v>
      </c>
      <c r="S8736">
        <f t="shared" si="820"/>
        <v>0</v>
      </c>
      <c r="T8736">
        <f t="shared" si="821"/>
        <v>0</v>
      </c>
    </row>
    <row r="8737" spans="1:20" x14ac:dyDescent="0.3">
      <c r="A8737" s="3">
        <f t="shared" si="816"/>
        <v>43464</v>
      </c>
      <c r="B8737">
        <v>12</v>
      </c>
      <c r="C8737">
        <v>30</v>
      </c>
      <c r="D8737">
        <v>24</v>
      </c>
      <c r="E8737">
        <v>0</v>
      </c>
      <c r="F8737" s="1">
        <f>VLOOKUP(A8737,Weather!$A$1:$E$366, 5)</f>
        <v>0</v>
      </c>
      <c r="G8737" s="1">
        <f>VLOOKUP(D8737, Winter!$A$1:$E$25, 2)</f>
        <v>272.72727272727298</v>
      </c>
      <c r="H8737" s="1">
        <f>VLOOKUP(D8737, Winter!$A$1:$E$25, 3)</f>
        <v>266.74195307023803</v>
      </c>
      <c r="I8737" s="1">
        <f>VLOOKUP(D8737, Winter!$A$1:$E$25, 5)</f>
        <v>285.04672897196201</v>
      </c>
      <c r="J8737" s="1">
        <f t="shared" si="817"/>
        <v>285.04672897196201</v>
      </c>
      <c r="K8737" s="47">
        <f t="shared" si="818"/>
        <v>5.3326610100829139</v>
      </c>
      <c r="L8737" s="48">
        <f>Solar!K8754/1000*Variables!$B$3</f>
        <v>0</v>
      </c>
      <c r="M8737" s="1">
        <f>IF(E8737=1, VLOOKUP(D8737, Sheet1!$E$2:$G$26, 2), Sheet1!$G$3)</f>
        <v>0.18618000000000001</v>
      </c>
      <c r="N8737" s="1">
        <f>'Electricity Rates'!$J$3</f>
        <v>0.19270000000000001</v>
      </c>
      <c r="O8737" s="145">
        <f>L8737-K8737</f>
        <v>-5.3326610100829139</v>
      </c>
      <c r="P8737">
        <f t="shared" si="819"/>
        <v>1.0276037766429775</v>
      </c>
      <c r="Q8737">
        <f>IF(O8737&gt;0, IF(Q8736+O8737*Variables!$B$5&lt;Variables!$B$4, Q8736+O8737*Variables!$B$5, Variables!$B$4), IF(Q8736&gt;-O8737, Q8736+O8737/Variables!$B$5, 0))</f>
        <v>47.8769931204694</v>
      </c>
      <c r="R8737">
        <f>IF(O8737&gt;0, 0, IF(Q8736&gt;-O8737, 0, -O8737 - Q8736*Variables!$B$5))</f>
        <v>0</v>
      </c>
      <c r="S8737">
        <f t="shared" si="820"/>
        <v>0</v>
      </c>
      <c r="T8737">
        <f t="shared" si="821"/>
        <v>0</v>
      </c>
    </row>
    <row r="8738" spans="1:20" x14ac:dyDescent="0.3">
      <c r="A8738" s="3">
        <f t="shared" si="816"/>
        <v>43465</v>
      </c>
      <c r="B8738">
        <v>12</v>
      </c>
      <c r="C8738">
        <v>31</v>
      </c>
      <c r="D8738">
        <v>1</v>
      </c>
      <c r="E8738">
        <v>1</v>
      </c>
      <c r="F8738" s="1">
        <f>VLOOKUP(A8738,Weather!$A$1:$E$366, 5)</f>
        <v>0</v>
      </c>
      <c r="G8738" s="1">
        <f>VLOOKUP(D8738, Winter!$A$1:$E$25, 2)</f>
        <v>281.81818181818198</v>
      </c>
      <c r="H8738" s="1">
        <f>VLOOKUP(D8738, Winter!$A$1:$E$25, 3)</f>
        <v>257.04002047196798</v>
      </c>
      <c r="I8738" s="1">
        <f>VLOOKUP(D8738, Winter!$A$1:$E$25, 5)</f>
        <v>266.355140186916</v>
      </c>
      <c r="J8738" s="1">
        <f t="shared" si="817"/>
        <v>257.04002047196798</v>
      </c>
      <c r="K8738" s="47">
        <f t="shared" si="818"/>
        <v>4.8087108389046076</v>
      </c>
      <c r="L8738" s="48">
        <f>Solar!K8755/1000*Variables!$B$3</f>
        <v>0</v>
      </c>
      <c r="M8738" s="1">
        <f>IF(E8738=1, VLOOKUP(D8738, Sheet1!$E$2:$G$26, 2), Sheet1!$G$3)</f>
        <v>0.18618000000000001</v>
      </c>
      <c r="N8738" s="1">
        <f>'Electricity Rates'!$J$3</f>
        <v>0.19270000000000001</v>
      </c>
      <c r="O8738" s="145">
        <f>L8738-K8738</f>
        <v>-4.8087108389046076</v>
      </c>
      <c r="P8738">
        <f t="shared" si="819"/>
        <v>0.9266385786569179</v>
      </c>
      <c r="Q8738">
        <f>IF(O8738&gt;0, IF(Q8737+O8738*Variables!$B$5&lt;Variables!$B$4, Q8737+O8738*Variables!$B$5, Variables!$B$4), IF(Q8737&gt;-O8738, Q8737+O8738/Variables!$B$5, 0))</f>
        <v>42.761343291847474</v>
      </c>
      <c r="R8738">
        <f>IF(O8738&gt;0, 0, IF(Q8737&gt;-O8738, 0, -O8738 - Q8737*Variables!$B$5))</f>
        <v>0</v>
      </c>
      <c r="S8738">
        <f t="shared" si="820"/>
        <v>0</v>
      </c>
      <c r="T8738">
        <f t="shared" si="821"/>
        <v>0</v>
      </c>
    </row>
    <row r="8739" spans="1:20" x14ac:dyDescent="0.3">
      <c r="A8739" s="3">
        <f t="shared" si="816"/>
        <v>43465</v>
      </c>
      <c r="B8739">
        <v>12</v>
      </c>
      <c r="C8739">
        <v>31</v>
      </c>
      <c r="D8739">
        <v>2</v>
      </c>
      <c r="E8739">
        <v>1</v>
      </c>
      <c r="F8739" s="1">
        <f>VLOOKUP(A8739,Weather!$A$1:$E$366, 5)</f>
        <v>0</v>
      </c>
      <c r="G8739" s="1">
        <f>VLOOKUP(D8739, Winter!$A$1:$E$25, 2)</f>
        <v>282.10356994603501</v>
      </c>
      <c r="H8739" s="1">
        <f>VLOOKUP(D8739, Winter!$A$1:$E$25, 3)</f>
        <v>280.66066600651902</v>
      </c>
      <c r="I8739" s="1">
        <f>VLOOKUP(D8739, Winter!$A$1:$E$25, 5)</f>
        <v>285.04672897196201</v>
      </c>
      <c r="J8739" s="1">
        <f t="shared" si="817"/>
        <v>280.66066600651902</v>
      </c>
      <c r="K8739" s="47">
        <f t="shared" si="818"/>
        <v>5.2506064394237741</v>
      </c>
      <c r="L8739" s="48">
        <f>Solar!K8756/1000*Variables!$B$3</f>
        <v>0</v>
      </c>
      <c r="M8739" s="1">
        <f>IF(E8739=1, VLOOKUP(D8739, Sheet1!$E$2:$G$26, 2), Sheet1!$G$3)</f>
        <v>0.18618000000000001</v>
      </c>
      <c r="N8739" s="1">
        <f>'Electricity Rates'!$J$3</f>
        <v>0.19270000000000001</v>
      </c>
      <c r="O8739" s="145">
        <f>L8739-K8739</f>
        <v>-5.2506064394237741</v>
      </c>
      <c r="P8739">
        <f t="shared" si="819"/>
        <v>1.0117918608769614</v>
      </c>
      <c r="Q8739">
        <f>IF(O8739&gt;0, IF(Q8738+O8739*Variables!$B$5&lt;Variables!$B$4, Q8738+O8739*Variables!$B$5, Variables!$B$4), IF(Q8738&gt;-O8739, Q8738+O8739/Variables!$B$5, 0))</f>
        <v>37.175591760545586</v>
      </c>
      <c r="R8739">
        <f>IF(O8739&gt;0, 0, IF(Q8738&gt;-O8739, 0, -O8739 - Q8738*Variables!$B$5))</f>
        <v>0</v>
      </c>
      <c r="S8739">
        <f t="shared" si="820"/>
        <v>0</v>
      </c>
      <c r="T8739">
        <f t="shared" si="821"/>
        <v>0</v>
      </c>
    </row>
    <row r="8740" spans="1:20" x14ac:dyDescent="0.3">
      <c r="A8740" s="3">
        <f t="shared" si="816"/>
        <v>43465</v>
      </c>
      <c r="B8740">
        <v>12</v>
      </c>
      <c r="C8740">
        <v>31</v>
      </c>
      <c r="D8740">
        <v>3</v>
      </c>
      <c r="E8740">
        <v>1</v>
      </c>
      <c r="F8740" s="1">
        <f>VLOOKUP(A8740,Weather!$A$1:$E$366, 5)</f>
        <v>0</v>
      </c>
      <c r="G8740" s="1">
        <f>VLOOKUP(D8740, Winter!$A$1:$E$25, 2)</f>
        <v>282.300747198007</v>
      </c>
      <c r="H8740" s="1">
        <f>VLOOKUP(D8740, Winter!$A$1:$E$25, 3)</f>
        <v>272.72727272727298</v>
      </c>
      <c r="I8740" s="1">
        <f>VLOOKUP(D8740, Winter!$A$1:$E$25, 5)</f>
        <v>271.02803738317698</v>
      </c>
      <c r="J8740" s="1">
        <f t="shared" si="817"/>
        <v>272.72727272727298</v>
      </c>
      <c r="K8740" s="47">
        <f t="shared" si="818"/>
        <v>5.1021883285741305</v>
      </c>
      <c r="L8740" s="48">
        <f>Solar!K8757/1000*Variables!$B$3</f>
        <v>0</v>
      </c>
      <c r="M8740" s="1">
        <f>IF(E8740=1, VLOOKUP(D8740, Sheet1!$E$2:$G$26, 2), Sheet1!$G$3)</f>
        <v>0.18618000000000001</v>
      </c>
      <c r="N8740" s="1">
        <f>'Electricity Rates'!$J$3</f>
        <v>0.19270000000000001</v>
      </c>
      <c r="O8740" s="145">
        <f>L8740-K8740</f>
        <v>-5.1021883285741305</v>
      </c>
      <c r="P8740">
        <f t="shared" si="819"/>
        <v>0.98319169091623504</v>
      </c>
      <c r="Q8740">
        <f>IF(O8740&gt;0, IF(Q8739+O8740*Variables!$B$5&lt;Variables!$B$4, Q8739+O8740*Variables!$B$5, Variables!$B$4), IF(Q8739&gt;-O8740, Q8739+O8740/Variables!$B$5, 0))</f>
        <v>31.747731836530555</v>
      </c>
      <c r="R8740">
        <f>IF(O8740&gt;0, 0, IF(Q8739&gt;-O8740, 0, -O8740 - Q8739*Variables!$B$5))</f>
        <v>0</v>
      </c>
      <c r="S8740">
        <f t="shared" si="820"/>
        <v>0</v>
      </c>
      <c r="T8740">
        <f t="shared" si="821"/>
        <v>0</v>
      </c>
    </row>
    <row r="8741" spans="1:20" x14ac:dyDescent="0.3">
      <c r="A8741" s="3">
        <f t="shared" si="816"/>
        <v>43465</v>
      </c>
      <c r="B8741">
        <v>12</v>
      </c>
      <c r="C8741">
        <v>31</v>
      </c>
      <c r="D8741">
        <v>4</v>
      </c>
      <c r="E8741">
        <v>1</v>
      </c>
      <c r="F8741" s="1">
        <f>VLOOKUP(A8741,Weather!$A$1:$E$366, 5)</f>
        <v>0</v>
      </c>
      <c r="G8741" s="1">
        <f>VLOOKUP(D8741, Winter!$A$1:$E$25, 2)</f>
        <v>308.82074789439099</v>
      </c>
      <c r="H8741" s="1">
        <f>VLOOKUP(D8741, Winter!$A$1:$E$25, 3)</f>
        <v>281.81818181818198</v>
      </c>
      <c r="I8741" s="1">
        <f>VLOOKUP(D8741, Winter!$A$1:$E$25, 5)</f>
        <v>285.04672897196201</v>
      </c>
      <c r="J8741" s="1">
        <f t="shared" si="817"/>
        <v>281.81818181818198</v>
      </c>
      <c r="K8741" s="47">
        <f t="shared" si="818"/>
        <v>5.2722612728599332</v>
      </c>
      <c r="L8741" s="48">
        <f>Solar!K8758/1000*Variables!$B$3</f>
        <v>0</v>
      </c>
      <c r="M8741" s="1">
        <f>IF(E8741=1, VLOOKUP(D8741, Sheet1!$E$2:$G$26, 2), Sheet1!$G$3)</f>
        <v>0.18618000000000001</v>
      </c>
      <c r="N8741" s="1">
        <f>'Electricity Rates'!$J$3</f>
        <v>0.19270000000000001</v>
      </c>
      <c r="O8741" s="145">
        <f>L8741-K8741</f>
        <v>-5.2722612728599332</v>
      </c>
      <c r="P8741">
        <f t="shared" si="819"/>
        <v>1.0159647472801092</v>
      </c>
      <c r="Q8741">
        <f>IF(O8741&gt;0, IF(Q8740+O8741*Variables!$B$5&lt;Variables!$B$4, Q8740+O8741*Variables!$B$5, Variables!$B$4), IF(Q8740&gt;-O8741, Q8740+O8741/Variables!$B$5, 0))</f>
        <v>26.13894324838169</v>
      </c>
      <c r="R8741">
        <f>IF(O8741&gt;0, 0, IF(Q8740&gt;-O8741, 0, -O8741 - Q8740*Variables!$B$5))</f>
        <v>0</v>
      </c>
      <c r="S8741">
        <f t="shared" si="820"/>
        <v>0</v>
      </c>
      <c r="T8741">
        <f t="shared" si="821"/>
        <v>0</v>
      </c>
    </row>
    <row r="8742" spans="1:20" x14ac:dyDescent="0.3">
      <c r="A8742" s="3">
        <f t="shared" si="816"/>
        <v>43465</v>
      </c>
      <c r="B8742">
        <v>12</v>
      </c>
      <c r="C8742">
        <v>31</v>
      </c>
      <c r="D8742">
        <v>5</v>
      </c>
      <c r="E8742">
        <v>1</v>
      </c>
      <c r="F8742" s="1">
        <f>VLOOKUP(A8742,Weather!$A$1:$E$366, 5)</f>
        <v>0</v>
      </c>
      <c r="G8742" s="1">
        <f>VLOOKUP(D8742, Winter!$A$1:$E$25, 2)</f>
        <v>308.63160471300301</v>
      </c>
      <c r="H8742" s="1">
        <f>VLOOKUP(D8742, Winter!$A$1:$E$25, 3)</f>
        <v>300</v>
      </c>
      <c r="I8742" s="1">
        <f>VLOOKUP(D8742, Winter!$A$1:$E$25, 5)</f>
        <v>303.73831775700899</v>
      </c>
      <c r="J8742" s="1">
        <f t="shared" si="817"/>
        <v>300</v>
      </c>
      <c r="K8742" s="47">
        <f t="shared" si="818"/>
        <v>5.6124071614315376</v>
      </c>
      <c r="L8742" s="48">
        <f>Solar!K8759/1000*Variables!$B$3</f>
        <v>0</v>
      </c>
      <c r="M8742" s="1">
        <f>IF(E8742=1, VLOOKUP(D8742, Sheet1!$E$2:$G$26, 2), Sheet1!$G$3)</f>
        <v>0.18618000000000001</v>
      </c>
      <c r="N8742" s="1">
        <f>'Electricity Rates'!$J$3</f>
        <v>0.19270000000000001</v>
      </c>
      <c r="O8742" s="145">
        <f>L8742-K8742</f>
        <v>-5.6124071614315376</v>
      </c>
      <c r="P8742">
        <f t="shared" si="819"/>
        <v>1.0815108600078573</v>
      </c>
      <c r="Q8742">
        <f>IF(O8742&gt;0, IF(Q8741+O8742*Variables!$B$5&lt;Variables!$B$4, Q8741+O8742*Variables!$B$5, Variables!$B$4), IF(Q8741&gt;-O8742, Q8741+O8742/Variables!$B$5, 0))</f>
        <v>20.16829733196516</v>
      </c>
      <c r="R8742">
        <f>IF(O8742&gt;0, 0, IF(Q8741&gt;-O8742, 0, -O8742 - Q8741*Variables!$B$5))</f>
        <v>0</v>
      </c>
      <c r="S8742">
        <f t="shared" si="820"/>
        <v>0</v>
      </c>
      <c r="T8742">
        <f t="shared" si="821"/>
        <v>0</v>
      </c>
    </row>
    <row r="8743" spans="1:20" x14ac:dyDescent="0.3">
      <c r="A8743" s="3">
        <f t="shared" si="816"/>
        <v>43465</v>
      </c>
      <c r="B8743">
        <v>12</v>
      </c>
      <c r="C8743">
        <v>31</v>
      </c>
      <c r="D8743">
        <v>6</v>
      </c>
      <c r="E8743">
        <v>1</v>
      </c>
      <c r="F8743" s="1">
        <f>VLOOKUP(A8743,Weather!$A$1:$E$366, 5)</f>
        <v>0</v>
      </c>
      <c r="G8743" s="1">
        <f>VLOOKUP(D8743, Winter!$A$1:$E$25, 2)</f>
        <v>331.81818181818198</v>
      </c>
      <c r="H8743" s="1">
        <f>VLOOKUP(D8743, Winter!$A$1:$E$25, 3)</f>
        <v>317.955250948497</v>
      </c>
      <c r="I8743" s="1">
        <f>VLOOKUP(D8743, Winter!$A$1:$E$25, 5)</f>
        <v>322.42990654205602</v>
      </c>
      <c r="J8743" s="1">
        <f t="shared" si="817"/>
        <v>317.955250948497</v>
      </c>
      <c r="K8743" s="47">
        <f t="shared" si="818"/>
        <v>5.9483144247936872</v>
      </c>
      <c r="L8743" s="48">
        <f>Solar!K8760/1000*Variables!$B$3</f>
        <v>0</v>
      </c>
      <c r="M8743" s="1">
        <f>IF(E8743=1, VLOOKUP(D8743, Sheet1!$E$2:$G$26, 2), Sheet1!$G$3)</f>
        <v>0.18618000000000001</v>
      </c>
      <c r="N8743" s="1">
        <f>'Electricity Rates'!$J$3</f>
        <v>0.19270000000000001</v>
      </c>
      <c r="O8743" s="145">
        <f>L8743-K8743</f>
        <v>-5.9483144247936872</v>
      </c>
      <c r="P8743">
        <f t="shared" si="819"/>
        <v>1.1462401896577437</v>
      </c>
      <c r="Q8743">
        <f>IF(O8743&gt;0, IF(Q8742+O8743*Variables!$B$5&lt;Variables!$B$4, Q8742+O8743*Variables!$B$5, Variables!$B$4), IF(Q8742&gt;-O8743, Q8742+O8743/Variables!$B$5, 0))</f>
        <v>13.840303263035706</v>
      </c>
      <c r="R8743">
        <f>IF(O8743&gt;0, 0, IF(Q8742&gt;-O8743, 0, -O8743 - Q8742*Variables!$B$5))</f>
        <v>0</v>
      </c>
      <c r="S8743">
        <f t="shared" si="820"/>
        <v>0</v>
      </c>
      <c r="T8743">
        <f t="shared" si="821"/>
        <v>0</v>
      </c>
    </row>
    <row r="8744" spans="1:20" x14ac:dyDescent="0.3">
      <c r="A8744" s="3">
        <f t="shared" si="816"/>
        <v>43465</v>
      </c>
      <c r="B8744">
        <v>12</v>
      </c>
      <c r="C8744">
        <v>31</v>
      </c>
      <c r="D8744">
        <v>7</v>
      </c>
      <c r="E8744">
        <v>1</v>
      </c>
      <c r="F8744" s="1">
        <f>VLOOKUP(A8744,Weather!$A$1:$E$366, 5)</f>
        <v>0</v>
      </c>
      <c r="G8744" s="1">
        <f>VLOOKUP(D8744, Winter!$A$1:$E$25, 2)</f>
        <v>445.45454545454498</v>
      </c>
      <c r="H8744" s="1">
        <f>VLOOKUP(D8744, Winter!$A$1:$E$25, 3)</f>
        <v>393.94630558862502</v>
      </c>
      <c r="I8744" s="1">
        <f>VLOOKUP(D8744, Winter!$A$1:$E$25, 5)</f>
        <v>313.08411214953298</v>
      </c>
      <c r="J8744" s="1">
        <f t="shared" si="817"/>
        <v>393.94630558862502</v>
      </c>
      <c r="K8744" s="47">
        <f t="shared" si="818"/>
        <v>7.3699568890169873</v>
      </c>
      <c r="L8744" s="48">
        <f>Solar!K8761/1000*Variables!$B$3</f>
        <v>0</v>
      </c>
      <c r="M8744" s="1">
        <f>IF(E8744=1, VLOOKUP(D8744, Sheet1!$E$2:$G$26, 2), Sheet1!$G$3)</f>
        <v>0.18618000000000001</v>
      </c>
      <c r="N8744" s="1">
        <f>'Electricity Rates'!$J$3</f>
        <v>0.19270000000000001</v>
      </c>
      <c r="O8744" s="145">
        <f>L8744-K8744</f>
        <v>-7.3699568890169873</v>
      </c>
      <c r="P8744">
        <f t="shared" si="819"/>
        <v>1.4201906925135734</v>
      </c>
      <c r="Q8744">
        <f>IF(O8744&gt;0, IF(Q8743+O8744*Variables!$B$5&lt;Variables!$B$4, Q8743+O8744*Variables!$B$5, Variables!$B$4), IF(Q8743&gt;-O8744, Q8743+O8744/Variables!$B$5, 0))</f>
        <v>5.9999235938686972</v>
      </c>
      <c r="R8744">
        <f>IF(O8744&gt;0, 0, IF(Q8743&gt;-O8744, 0, -O8744 - Q8743*Variables!$B$5))</f>
        <v>0</v>
      </c>
      <c r="S8744">
        <f t="shared" si="820"/>
        <v>0</v>
      </c>
      <c r="T8744">
        <f t="shared" si="821"/>
        <v>0</v>
      </c>
    </row>
    <row r="8745" spans="1:20" x14ac:dyDescent="0.3">
      <c r="A8745" s="3">
        <f t="shared" si="816"/>
        <v>43465</v>
      </c>
      <c r="B8745">
        <v>12</v>
      </c>
      <c r="C8745">
        <v>31</v>
      </c>
      <c r="D8745">
        <v>8</v>
      </c>
      <c r="E8745">
        <v>1</v>
      </c>
      <c r="F8745" s="1">
        <f>VLOOKUP(A8745,Weather!$A$1:$E$366, 5)</f>
        <v>0</v>
      </c>
      <c r="G8745" s="1">
        <f>VLOOKUP(D8745, Winter!$A$1:$E$25, 2)</f>
        <v>654.54545454545405</v>
      </c>
      <c r="H8745" s="1">
        <f>VLOOKUP(D8745, Winter!$A$1:$E$25, 3)</f>
        <v>498.50910668787998</v>
      </c>
      <c r="I8745" s="1">
        <f>VLOOKUP(D8745, Winter!$A$1:$E$25, 5)</f>
        <v>294.39252336448601</v>
      </c>
      <c r="J8745" s="1">
        <f t="shared" si="817"/>
        <v>498.50910668787998</v>
      </c>
      <c r="K8745" s="47">
        <f t="shared" si="818"/>
        <v>9.3261202680463207</v>
      </c>
      <c r="L8745" s="48">
        <f>Solar!K8762/1000*Variables!$B$3</f>
        <v>1.73675</v>
      </c>
      <c r="M8745" s="1">
        <f>IF(E8745=1, VLOOKUP(D8745, Sheet1!$E$2:$G$26, 2), Sheet1!$G$3)</f>
        <v>0.18618000000000001</v>
      </c>
      <c r="N8745" s="1">
        <f>'Electricity Rates'!$J$3</f>
        <v>0.19270000000000001</v>
      </c>
      <c r="O8745" s="145">
        <f>L8745-K8745</f>
        <v>-7.5893702680463209</v>
      </c>
      <c r="P8745">
        <f t="shared" si="819"/>
        <v>1.7971433756525261</v>
      </c>
      <c r="Q8745">
        <f>IF(O8745&gt;0, IF(Q8744+O8745*Variables!$B$5&lt;Variables!$B$4, Q8744+O8745*Variables!$B$5, Variables!$B$4), IF(Q8744&gt;-O8745, Q8744+O8745/Variables!$B$5, 0))</f>
        <v>0</v>
      </c>
      <c r="R8745">
        <f>IF(O8745&gt;0, 0, IF(Q8744&gt;-O8745, 0, -O8745 - Q8744*Variables!$B$5))</f>
        <v>1.9494420898097458</v>
      </c>
      <c r="S8745">
        <f t="shared" si="820"/>
        <v>0.36294712828077846</v>
      </c>
      <c r="T8745">
        <f t="shared" si="821"/>
        <v>0</v>
      </c>
    </row>
    <row r="8746" spans="1:20" x14ac:dyDescent="0.3">
      <c r="A8746" s="3">
        <f t="shared" si="816"/>
        <v>43465</v>
      </c>
      <c r="B8746">
        <v>12</v>
      </c>
      <c r="C8746">
        <v>31</v>
      </c>
      <c r="D8746">
        <v>9</v>
      </c>
      <c r="E8746">
        <v>1</v>
      </c>
      <c r="F8746" s="1">
        <f>VLOOKUP(A8746,Weather!$A$1:$E$366, 5)</f>
        <v>0</v>
      </c>
      <c r="G8746" s="1">
        <f>VLOOKUP(D8746, Winter!$A$1:$E$25, 2)</f>
        <v>801.59817351598099</v>
      </c>
      <c r="H8746" s="1">
        <f>VLOOKUP(D8746, Winter!$A$1:$E$25, 3)</f>
        <v>564.97068280688404</v>
      </c>
      <c r="I8746" s="1">
        <f>VLOOKUP(D8746, Winter!$A$1:$E$25, 5)</f>
        <v>313.08411214953298</v>
      </c>
      <c r="J8746" s="1">
        <f t="shared" si="817"/>
        <v>564.97068280688404</v>
      </c>
      <c r="K8746" s="47">
        <f t="shared" si="818"/>
        <v>10.569485020614072</v>
      </c>
      <c r="L8746" s="48">
        <f>Solar!K8763/1000*Variables!$B$3</f>
        <v>10.777950000000001</v>
      </c>
      <c r="M8746" s="1">
        <f>IF(E8746=1, VLOOKUP(D8746, Sheet1!$E$2:$G$26, 2), Sheet1!$G$3)</f>
        <v>0.20441999999999999</v>
      </c>
      <c r="N8746" s="1">
        <f>'Electricity Rates'!$J$3</f>
        <v>0.19270000000000001</v>
      </c>
      <c r="O8746" s="145">
        <f>L8746-K8746</f>
        <v>0.20846497938592812</v>
      </c>
      <c r="P8746">
        <f t="shared" si="819"/>
        <v>2.0367397634723319</v>
      </c>
      <c r="Q8746">
        <f>IF(O8746&gt;0, IF(Q8745+O8746*Variables!$B$5&lt;Variables!$B$4, Q8745+O8746*Variables!$B$5, Variables!$B$4), IF(Q8745&gt;-O8746, Q8745+O8746/Variables!$B$5, 0))</f>
        <v>0.19595708062277242</v>
      </c>
      <c r="R8746">
        <f>IF(O8746&gt;0, 0, IF(Q8745&gt;-O8746, 0, -O8746 - Q8745*Variables!$B$5))</f>
        <v>0</v>
      </c>
      <c r="S8746">
        <f t="shared" si="820"/>
        <v>0</v>
      </c>
      <c r="T8746">
        <f t="shared" si="821"/>
        <v>0</v>
      </c>
    </row>
    <row r="8747" spans="1:20" x14ac:dyDescent="0.3">
      <c r="A8747" s="3">
        <f t="shared" si="816"/>
        <v>43465</v>
      </c>
      <c r="B8747">
        <v>12</v>
      </c>
      <c r="C8747">
        <v>31</v>
      </c>
      <c r="D8747">
        <v>10</v>
      </c>
      <c r="E8747">
        <v>1</v>
      </c>
      <c r="F8747" s="1">
        <f>VLOOKUP(A8747,Weather!$A$1:$E$366, 5)</f>
        <v>0</v>
      </c>
      <c r="G8747" s="1">
        <f>VLOOKUP(D8747, Winter!$A$1:$E$25, 2)</f>
        <v>929.05770029057601</v>
      </c>
      <c r="H8747" s="1">
        <f>VLOOKUP(D8747, Winter!$A$1:$E$25, 3)</f>
        <v>583.82380756350199</v>
      </c>
      <c r="I8747" s="1">
        <f>VLOOKUP(D8747, Winter!$A$1:$E$25, 5)</f>
        <v>331.77570093457899</v>
      </c>
      <c r="J8747" s="1">
        <f t="shared" si="817"/>
        <v>583.82380756350199</v>
      </c>
      <c r="K8747" s="47">
        <f t="shared" si="818"/>
        <v>10.922189728612089</v>
      </c>
      <c r="L8747" s="48">
        <f>Solar!K8764/1000*Variables!$B$3</f>
        <v>20.314250000000001</v>
      </c>
      <c r="M8747" s="1">
        <f>IF(E8747=1, VLOOKUP(D8747, Sheet1!$E$2:$G$26, 2), Sheet1!$G$3)</f>
        <v>0.20441999999999999</v>
      </c>
      <c r="N8747" s="1">
        <f>'Electricity Rates'!$J$3</f>
        <v>0.19270000000000001</v>
      </c>
      <c r="O8747" s="145">
        <f>L8747-K8747</f>
        <v>9.392060271387912</v>
      </c>
      <c r="P8747">
        <f t="shared" si="819"/>
        <v>2.1047059607035496</v>
      </c>
      <c r="Q8747">
        <f>IF(O8747&gt;0, IF(Q8746+O8747*Variables!$B$5&lt;Variables!$B$4, Q8746+O8747*Variables!$B$5, Variables!$B$4), IF(Q8746&gt;-O8747, Q8746+O8747/Variables!$B$5, 0))</f>
        <v>9.0244937357274093</v>
      </c>
      <c r="R8747">
        <f>IF(O8747&gt;0, 0, IF(Q8746&gt;-O8747, 0, -O8747 - Q8746*Variables!$B$5))</f>
        <v>0</v>
      </c>
      <c r="S8747">
        <f t="shared" si="820"/>
        <v>0</v>
      </c>
      <c r="T8747">
        <f t="shared" si="821"/>
        <v>0</v>
      </c>
    </row>
    <row r="8748" spans="1:20" x14ac:dyDescent="0.3">
      <c r="A8748" s="3">
        <f t="shared" si="816"/>
        <v>43465</v>
      </c>
      <c r="B8748">
        <v>12</v>
      </c>
      <c r="C8748">
        <v>31</v>
      </c>
      <c r="D8748">
        <v>11</v>
      </c>
      <c r="E8748">
        <v>1</v>
      </c>
      <c r="F8748" s="1">
        <f>VLOOKUP(A8748,Weather!$A$1:$E$366, 5)</f>
        <v>0</v>
      </c>
      <c r="G8748" s="1">
        <f>VLOOKUP(D8748, Winter!$A$1:$E$25, 2)</f>
        <v>1001.98733914487</v>
      </c>
      <c r="H8748" s="1">
        <f>VLOOKUP(D8748, Winter!$A$1:$E$25, 3)</f>
        <v>602.66024321587895</v>
      </c>
      <c r="I8748" s="1">
        <f>VLOOKUP(D8748, Winter!$A$1:$E$25, 5)</f>
        <v>331.77570093457899</v>
      </c>
      <c r="J8748" s="1">
        <f t="shared" si="817"/>
        <v>602.66024321587895</v>
      </c>
      <c r="K8748" s="47">
        <f t="shared" si="818"/>
        <v>11.274582216449572</v>
      </c>
      <c r="L8748" s="48">
        <f>Solar!K8765/1000*Variables!$B$3</f>
        <v>26.600999999999996</v>
      </c>
      <c r="M8748" s="1">
        <f>IF(E8748=1, VLOOKUP(D8748, Sheet1!$E$2:$G$26, 2), Sheet1!$G$3)</f>
        <v>0.20441999999999999</v>
      </c>
      <c r="N8748" s="1">
        <f>'Electricity Rates'!$J$3</f>
        <v>0.19270000000000001</v>
      </c>
      <c r="O8748" s="145">
        <f>L8748-K8748</f>
        <v>15.326417783550424</v>
      </c>
      <c r="P8748">
        <f t="shared" si="819"/>
        <v>2.1726119931098324</v>
      </c>
      <c r="Q8748">
        <f>IF(O8748&gt;0, IF(Q8747+O8748*Variables!$B$5&lt;Variables!$B$4, Q8747+O8748*Variables!$B$5, Variables!$B$4), IF(Q8747&gt;-O8748, Q8747+O8748/Variables!$B$5, 0))</f>
        <v>23.431326452264805</v>
      </c>
      <c r="R8748">
        <f>IF(O8748&gt;0, 0, IF(Q8747&gt;-O8748, 0, -O8748 - Q8747*Variables!$B$5))</f>
        <v>0</v>
      </c>
      <c r="S8748">
        <f t="shared" si="820"/>
        <v>0</v>
      </c>
      <c r="T8748">
        <f t="shared" si="821"/>
        <v>0</v>
      </c>
    </row>
    <row r="8749" spans="1:20" x14ac:dyDescent="0.3">
      <c r="A8749" s="3">
        <f t="shared" si="816"/>
        <v>43465</v>
      </c>
      <c r="B8749">
        <v>12</v>
      </c>
      <c r="C8749">
        <v>31</v>
      </c>
      <c r="D8749">
        <v>12</v>
      </c>
      <c r="E8749">
        <v>1</v>
      </c>
      <c r="F8749" s="1">
        <f>VLOOKUP(A8749,Weather!$A$1:$E$366, 5)</f>
        <v>0</v>
      </c>
      <c r="G8749" s="1">
        <f>VLOOKUP(D8749, Winter!$A$1:$E$25, 2)</f>
        <v>1020.36633457866</v>
      </c>
      <c r="H8749" s="1">
        <f>VLOOKUP(D8749, Winter!$A$1:$E$25, 3)</f>
        <v>602.46553699974402</v>
      </c>
      <c r="I8749" s="1">
        <f>VLOOKUP(D8749, Winter!$A$1:$E$25, 5)</f>
        <v>327.10280373831802</v>
      </c>
      <c r="J8749" s="1">
        <f t="shared" si="817"/>
        <v>602.46553699974402</v>
      </c>
      <c r="K8749" s="47">
        <f t="shared" si="818"/>
        <v>11.270939647910202</v>
      </c>
      <c r="L8749" s="48">
        <f>Solar!K8766/1000*Variables!$B$3</f>
        <v>30.789749999999998</v>
      </c>
      <c r="M8749" s="1">
        <f>IF(E8749=1, VLOOKUP(D8749, Sheet1!$E$2:$G$26, 2), Sheet1!$G$3)</f>
        <v>0.20441999999999999</v>
      </c>
      <c r="N8749" s="1">
        <f>'Electricity Rates'!$J$3</f>
        <v>0.19270000000000001</v>
      </c>
      <c r="O8749" s="145">
        <f>L8749-K8749</f>
        <v>19.518810352089794</v>
      </c>
      <c r="P8749">
        <f t="shared" si="819"/>
        <v>2.171910070152296</v>
      </c>
      <c r="Q8749">
        <f>IF(O8749&gt;0, IF(Q8748+O8749*Variables!$B$5&lt;Variables!$B$4, Q8748+O8749*Variables!$B$5, Variables!$B$4), IF(Q8748&gt;-O8749, Q8748+O8749/Variables!$B$5, 0))</f>
        <v>41.779008183229209</v>
      </c>
      <c r="R8749">
        <f>IF(O8749&gt;0, 0, IF(Q8748&gt;-O8749, 0, -O8749 - Q8748*Variables!$B$5))</f>
        <v>0</v>
      </c>
      <c r="S8749">
        <f t="shared" si="820"/>
        <v>0</v>
      </c>
      <c r="T8749">
        <f t="shared" si="821"/>
        <v>0</v>
      </c>
    </row>
    <row r="8750" spans="1:20" x14ac:dyDescent="0.3">
      <c r="A8750" s="3">
        <f t="shared" si="816"/>
        <v>43465</v>
      </c>
      <c r="B8750">
        <v>12</v>
      </c>
      <c r="C8750">
        <v>31</v>
      </c>
      <c r="D8750">
        <v>13</v>
      </c>
      <c r="E8750">
        <v>1</v>
      </c>
      <c r="F8750" s="1">
        <f>VLOOKUP(A8750,Weather!$A$1:$E$366, 5)</f>
        <v>0</v>
      </c>
      <c r="G8750" s="1">
        <f>VLOOKUP(D8750, Winter!$A$1:$E$25, 2)</f>
        <v>1065.99730178497</v>
      </c>
      <c r="H8750" s="1">
        <f>VLOOKUP(D8750, Winter!$A$1:$E$25, 3)</f>
        <v>611.78362020049099</v>
      </c>
      <c r="I8750" s="1">
        <f>VLOOKUP(D8750, Winter!$A$1:$E$25, 5)</f>
        <v>322.42990654205602</v>
      </c>
      <c r="J8750" s="1">
        <f t="shared" si="817"/>
        <v>611.78362020049099</v>
      </c>
      <c r="K8750" s="47">
        <f t="shared" si="818"/>
        <v>11.445262570865827</v>
      </c>
      <c r="L8750" s="48">
        <f>Solar!K8767/1000*Variables!$B$3</f>
        <v>31.634099999999997</v>
      </c>
      <c r="M8750" s="1">
        <f>IF(E8750=1, VLOOKUP(D8750, Sheet1!$E$2:$G$26, 2), Sheet1!$G$3)</f>
        <v>0.20441999999999999</v>
      </c>
      <c r="N8750" s="1">
        <f>'Electricity Rates'!$J$3</f>
        <v>0.19270000000000001</v>
      </c>
      <c r="O8750" s="145">
        <f>L8750-K8750</f>
        <v>20.188837429134168</v>
      </c>
      <c r="P8750">
        <f t="shared" si="819"/>
        <v>2.2055020974058448</v>
      </c>
      <c r="Q8750">
        <f>IF(O8750&gt;0, IF(Q8749+O8750*Variables!$B$5&lt;Variables!$B$4, Q8749+O8750*Variables!$B$5, Variables!$B$4), IF(Q8749&gt;-O8750, Q8749+O8750/Variables!$B$5, 0))</f>
        <v>60.756515366615325</v>
      </c>
      <c r="R8750">
        <f>IF(O8750&gt;0, 0, IF(Q8749&gt;-O8750, 0, -O8750 - Q8749*Variables!$B$5))</f>
        <v>0</v>
      </c>
      <c r="S8750">
        <f t="shared" si="820"/>
        <v>0</v>
      </c>
      <c r="T8750">
        <f t="shared" si="821"/>
        <v>0</v>
      </c>
    </row>
    <row r="8751" spans="1:20" x14ac:dyDescent="0.3">
      <c r="A8751" s="3">
        <f t="shared" si="816"/>
        <v>43465</v>
      </c>
      <c r="B8751">
        <v>12</v>
      </c>
      <c r="C8751">
        <v>31</v>
      </c>
      <c r="D8751">
        <v>14</v>
      </c>
      <c r="E8751">
        <v>1</v>
      </c>
      <c r="F8751" s="1">
        <f>VLOOKUP(A8751,Weather!$A$1:$E$366, 5)</f>
        <v>0</v>
      </c>
      <c r="G8751" s="1">
        <f>VLOOKUP(D8751, Winter!$A$1:$E$25, 2)</f>
        <v>1084.3762972187601</v>
      </c>
      <c r="H8751" s="1">
        <f>VLOOKUP(D8751, Winter!$A$1:$E$25, 3)</f>
        <v>611.59447701910301</v>
      </c>
      <c r="I8751" s="1">
        <f>VLOOKUP(D8751, Winter!$A$1:$E$25, 5)</f>
        <v>303.73831775700899</v>
      </c>
      <c r="J8751" s="1">
        <f t="shared" si="817"/>
        <v>611.59447701910301</v>
      </c>
      <c r="K8751" s="47">
        <f t="shared" si="818"/>
        <v>11.441724075713299</v>
      </c>
      <c r="L8751" s="48">
        <f>Solar!K8768/1000*Variables!$B$3</f>
        <v>28.854000000000003</v>
      </c>
      <c r="M8751" s="1">
        <f>IF(E8751=1, VLOOKUP(D8751, Sheet1!$E$2:$G$26, 2), Sheet1!$G$3)</f>
        <v>0.20441999999999999</v>
      </c>
      <c r="N8751" s="1">
        <f>'Electricity Rates'!$J$3</f>
        <v>0.19270000000000001</v>
      </c>
      <c r="O8751" s="145">
        <f>L8751-K8751</f>
        <v>17.412275924286703</v>
      </c>
      <c r="P8751">
        <f t="shared" si="819"/>
        <v>2.204820229389953</v>
      </c>
      <c r="Q8751">
        <f>IF(O8751&gt;0, IF(Q8750+O8751*Variables!$B$5&lt;Variables!$B$4, Q8750+O8751*Variables!$B$5, Variables!$B$4), IF(Q8750&gt;-O8751, Q8750+O8751/Variables!$B$5, 0))</f>
        <v>77.12405473544483</v>
      </c>
      <c r="R8751">
        <f>IF(O8751&gt;0, 0, IF(Q8750&gt;-O8751, 0, -O8751 - Q8750*Variables!$B$5))</f>
        <v>0</v>
      </c>
      <c r="S8751">
        <f t="shared" si="820"/>
        <v>0</v>
      </c>
      <c r="T8751">
        <f t="shared" si="821"/>
        <v>0</v>
      </c>
    </row>
    <row r="8752" spans="1:20" x14ac:dyDescent="0.3">
      <c r="A8752" s="3">
        <f t="shared" si="816"/>
        <v>43465</v>
      </c>
      <c r="B8752">
        <v>12</v>
      </c>
      <c r="C8752">
        <v>31</v>
      </c>
      <c r="D8752">
        <v>15</v>
      </c>
      <c r="E8752">
        <v>1</v>
      </c>
      <c r="F8752" s="1">
        <f>VLOOKUP(A8752,Weather!$A$1:$E$366, 5)</f>
        <v>0</v>
      </c>
      <c r="G8752" s="1">
        <f>VLOOKUP(D8752, Winter!$A$1:$E$25, 2)</f>
        <v>1093.6540058115399</v>
      </c>
      <c r="H8752" s="1">
        <f>VLOOKUP(D8752, Winter!$A$1:$E$25, 3)</f>
        <v>601.87029228184497</v>
      </c>
      <c r="I8752" s="1">
        <f>VLOOKUP(D8752, Winter!$A$1:$E$25, 5)</f>
        <v>271.02803738317698</v>
      </c>
      <c r="J8752" s="1">
        <f t="shared" si="817"/>
        <v>601.87029228184497</v>
      </c>
      <c r="K8752" s="47">
        <f t="shared" si="818"/>
        <v>11.259803795518399</v>
      </c>
      <c r="L8752" s="48">
        <f>Solar!K8769/1000*Variables!$B$3</f>
        <v>23.09845</v>
      </c>
      <c r="M8752" s="1">
        <f>IF(E8752=1, VLOOKUP(D8752, Sheet1!$E$2:$G$26, 2), Sheet1!$G$3)</f>
        <v>0.20441999999999999</v>
      </c>
      <c r="N8752" s="1">
        <f>'Electricity Rates'!$J$3</f>
        <v>0.19270000000000001</v>
      </c>
      <c r="O8752" s="145">
        <f>L8752-K8752</f>
        <v>11.8386462044816</v>
      </c>
      <c r="P8752">
        <f t="shared" si="819"/>
        <v>2.1697641913963959</v>
      </c>
      <c r="Q8752">
        <f>IF(O8752&gt;0, IF(Q8751+O8752*Variables!$B$5&lt;Variables!$B$4, Q8751+O8752*Variables!$B$5, Variables!$B$4), IF(Q8751&gt;-O8752, Q8751+O8752/Variables!$B$5, 0))</f>
        <v>88.25238216765753</v>
      </c>
      <c r="R8752">
        <f>IF(O8752&gt;0, 0, IF(Q8751&gt;-O8752, 0, -O8752 - Q8751*Variables!$B$5))</f>
        <v>0</v>
      </c>
      <c r="S8752">
        <f t="shared" si="820"/>
        <v>0</v>
      </c>
      <c r="T8752">
        <f t="shared" si="821"/>
        <v>0</v>
      </c>
    </row>
    <row r="8753" spans="1:20" x14ac:dyDescent="0.3">
      <c r="A8753" s="3">
        <f t="shared" si="816"/>
        <v>43465</v>
      </c>
      <c r="B8753">
        <v>12</v>
      </c>
      <c r="C8753">
        <v>31</v>
      </c>
      <c r="D8753">
        <v>16</v>
      </c>
      <c r="E8753">
        <v>1</v>
      </c>
      <c r="F8753" s="1">
        <f>VLOOKUP(A8753,Weather!$A$1:$E$366, 5)</f>
        <v>0</v>
      </c>
      <c r="G8753" s="1">
        <f>VLOOKUP(D8753, Winter!$A$1:$E$25, 2)</f>
        <v>1039.2953507679499</v>
      </c>
      <c r="H8753" s="1">
        <f>VLOOKUP(D8753, Winter!$A$1:$E$25, 3)</f>
        <v>558.82352941176396</v>
      </c>
      <c r="I8753" s="1">
        <f>VLOOKUP(D8753, Winter!$A$1:$E$25, 5)</f>
        <v>252.336448598131</v>
      </c>
      <c r="J8753" s="1">
        <f t="shared" si="817"/>
        <v>558.82352941176396</v>
      </c>
      <c r="K8753" s="47">
        <f t="shared" si="818"/>
        <v>10.454483928156773</v>
      </c>
      <c r="L8753" s="48">
        <f>Solar!K8770/1000*Variables!$B$3</f>
        <v>14.517949999999999</v>
      </c>
      <c r="M8753" s="1">
        <f>IF(E8753=1, VLOOKUP(D8753, Sheet1!$E$2:$G$26, 2), Sheet1!$G$3)</f>
        <v>0.20441999999999999</v>
      </c>
      <c r="N8753" s="1">
        <f>'Electricity Rates'!$J$3</f>
        <v>0.19270000000000001</v>
      </c>
      <c r="O8753" s="145">
        <f>L8753-K8753</f>
        <v>4.0634660718432265</v>
      </c>
      <c r="P8753">
        <f t="shared" si="819"/>
        <v>2.0145790529558103</v>
      </c>
      <c r="Q8753">
        <f>IF(O8753&gt;0, IF(Q8752+O8753*Variables!$B$5&lt;Variables!$B$4, Q8752+O8753*Variables!$B$5, Variables!$B$4), IF(Q8752&gt;-O8753, Q8752+O8753/Variables!$B$5, 0))</f>
        <v>92.072040275190162</v>
      </c>
      <c r="R8753">
        <f>IF(O8753&gt;0, 0, IF(Q8752&gt;-O8753, 0, -O8753 - Q8752*Variables!$B$5))</f>
        <v>0</v>
      </c>
      <c r="S8753">
        <f t="shared" si="820"/>
        <v>0</v>
      </c>
      <c r="T8753">
        <f t="shared" si="821"/>
        <v>0</v>
      </c>
    </row>
    <row r="8754" spans="1:20" x14ac:dyDescent="0.3">
      <c r="A8754" s="3">
        <f t="shared" si="816"/>
        <v>43465</v>
      </c>
      <c r="B8754">
        <v>12</v>
      </c>
      <c r="C8754">
        <v>31</v>
      </c>
      <c r="D8754">
        <v>17</v>
      </c>
      <c r="E8754">
        <v>1</v>
      </c>
      <c r="F8754" s="1">
        <f>VLOOKUP(A8754,Weather!$A$1:$E$366, 5)</f>
        <v>0</v>
      </c>
      <c r="G8754" s="1">
        <f>VLOOKUP(D8754, Winter!$A$1:$E$25, 2)</f>
        <v>889.47696139476898</v>
      </c>
      <c r="H8754" s="1">
        <f>VLOOKUP(D8754, Winter!$A$1:$E$25, 3)</f>
        <v>506.24728802056097</v>
      </c>
      <c r="I8754" s="1">
        <f>VLOOKUP(D8754, Winter!$A$1:$E$25, 5)</f>
        <v>228.971962616822</v>
      </c>
      <c r="J8754" s="1">
        <f t="shared" si="817"/>
        <v>506.24728802056097</v>
      </c>
      <c r="K8754" s="47">
        <f t="shared" si="818"/>
        <v>9.4708863491396365</v>
      </c>
      <c r="L8754" s="48">
        <f>Solar!K8771/1000*Variables!$B$3</f>
        <v>4.5725999999999996</v>
      </c>
      <c r="M8754" s="1">
        <f>IF(E8754=1, VLOOKUP(D8754, Sheet1!$E$2:$G$26, 2), Sheet1!$G$3)</f>
        <v>0.20441999999999999</v>
      </c>
      <c r="N8754" s="1">
        <f>'Electricity Rates'!$J$3</f>
        <v>0.19270000000000001</v>
      </c>
      <c r="O8754" s="145">
        <f>L8754-K8754</f>
        <v>-4.8982863491396369</v>
      </c>
      <c r="P8754">
        <f t="shared" si="819"/>
        <v>1.825039799479208</v>
      </c>
      <c r="Q8754">
        <f>IF(O8754&gt;0, IF(Q8753+O8754*Variables!$B$5&lt;Variables!$B$4, Q8753+O8754*Variables!$B$5, Variables!$B$4), IF(Q8753&gt;-O8754, Q8753+O8754/Variables!$B$5, 0))</f>
        <v>86.86109735057353</v>
      </c>
      <c r="R8754">
        <f>IF(O8754&gt;0, 0, IF(Q8753&gt;-O8754, 0, -O8754 - Q8753*Variables!$B$5))</f>
        <v>0</v>
      </c>
      <c r="S8754">
        <f t="shared" si="820"/>
        <v>0</v>
      </c>
      <c r="T8754">
        <f t="shared" si="821"/>
        <v>0</v>
      </c>
    </row>
    <row r="8755" spans="1:20" x14ac:dyDescent="0.3">
      <c r="A8755" s="3">
        <f t="shared" si="816"/>
        <v>43465</v>
      </c>
      <c r="B8755">
        <v>12</v>
      </c>
      <c r="C8755">
        <v>31</v>
      </c>
      <c r="D8755">
        <v>18</v>
      </c>
      <c r="E8755">
        <v>1</v>
      </c>
      <c r="F8755" s="1">
        <f>VLOOKUP(A8755,Weather!$A$1:$E$366, 5)</f>
        <v>0</v>
      </c>
      <c r="G8755" s="1">
        <f>VLOOKUP(D8755, Winter!$A$1:$E$25, 2)</f>
        <v>689.67932752179297</v>
      </c>
      <c r="H8755" s="1">
        <f>VLOOKUP(D8755, Winter!$A$1:$E$25, 3)</f>
        <v>477.48083534529701</v>
      </c>
      <c r="I8755" s="1">
        <f>VLOOKUP(D8755, Winter!$A$1:$E$25, 5)</f>
        <v>257.009345794392</v>
      </c>
      <c r="J8755" s="1">
        <f t="shared" si="817"/>
        <v>477.48083534529701</v>
      </c>
      <c r="K8755" s="47">
        <f t="shared" si="818"/>
        <v>8.9327228657941937</v>
      </c>
      <c r="L8755" s="48">
        <f>Solar!K8772/1000*Variables!$B$3</f>
        <v>0</v>
      </c>
      <c r="M8755" s="1">
        <f>IF(E8755=1, VLOOKUP(D8755, Sheet1!$E$2:$G$26, 2), Sheet1!$G$3)</f>
        <v>0.20441999999999999</v>
      </c>
      <c r="N8755" s="1">
        <f>'Electricity Rates'!$J$3</f>
        <v>0.19270000000000001</v>
      </c>
      <c r="O8755" s="145">
        <f>L8755-K8755</f>
        <v>-8.9327228657941937</v>
      </c>
      <c r="P8755">
        <f t="shared" si="819"/>
        <v>1.7213356962385413</v>
      </c>
      <c r="Q8755">
        <f>IF(O8755&gt;0, IF(Q8754+O8755*Variables!$B$5&lt;Variables!$B$4, Q8754+O8755*Variables!$B$5, Variables!$B$4), IF(Q8754&gt;-O8755, Q8754+O8755/Variables!$B$5, 0))</f>
        <v>77.358200684835026</v>
      </c>
      <c r="R8755">
        <f>IF(O8755&gt;0, 0, IF(Q8754&gt;-O8755, 0, -O8755 - Q8754*Variables!$B$5))</f>
        <v>0</v>
      </c>
      <c r="S8755">
        <f t="shared" si="820"/>
        <v>0</v>
      </c>
      <c r="T8755">
        <f t="shared" si="821"/>
        <v>0</v>
      </c>
    </row>
    <row r="8756" spans="1:20" x14ac:dyDescent="0.3">
      <c r="A8756" s="3">
        <f t="shared" si="816"/>
        <v>43465</v>
      </c>
      <c r="B8756">
        <v>12</v>
      </c>
      <c r="C8756">
        <v>31</v>
      </c>
      <c r="D8756">
        <v>19</v>
      </c>
      <c r="E8756">
        <v>1</v>
      </c>
      <c r="F8756" s="1">
        <f>VLOOKUP(A8756,Weather!$A$1:$E$366, 5)</f>
        <v>0</v>
      </c>
      <c r="G8756" s="1">
        <f>VLOOKUP(D8756, Winter!$A$1:$E$25, 2)</f>
        <v>503.50249066002402</v>
      </c>
      <c r="H8756" s="1">
        <f>VLOOKUP(D8756, Winter!$A$1:$E$25, 3)</f>
        <v>367.75553800108997</v>
      </c>
      <c r="I8756" s="1">
        <f>VLOOKUP(D8756, Winter!$A$1:$E$25, 5)</f>
        <v>266.355140186916</v>
      </c>
      <c r="J8756" s="1">
        <f t="shared" si="817"/>
        <v>367.75553800108997</v>
      </c>
      <c r="K8756" s="47">
        <f t="shared" si="818"/>
        <v>6.8799793837780854</v>
      </c>
      <c r="L8756" s="48">
        <f>Solar!K8773/1000*Variables!$B$3</f>
        <v>0</v>
      </c>
      <c r="M8756" s="1">
        <f>IF(E8756=1, VLOOKUP(D8756, Sheet1!$E$2:$G$26, 2), Sheet1!$G$3)</f>
        <v>0.20441999999999999</v>
      </c>
      <c r="N8756" s="1">
        <f>'Electricity Rates'!$J$3</f>
        <v>0.19270000000000001</v>
      </c>
      <c r="O8756" s="145">
        <f>L8756-K8756</f>
        <v>-6.8799793837780854</v>
      </c>
      <c r="P8756">
        <f t="shared" si="819"/>
        <v>1.3257720272540372</v>
      </c>
      <c r="Q8756">
        <f>IF(O8756&gt;0, IF(Q8755+O8756*Variables!$B$5&lt;Variables!$B$4, Q8755+O8756*Variables!$B$5, Variables!$B$4), IF(Q8755&gt;-O8756, Q8755+O8756/Variables!$B$5, 0))</f>
        <v>70.03907368081579</v>
      </c>
      <c r="R8756">
        <f>IF(O8756&gt;0, 0, IF(Q8755&gt;-O8756, 0, -O8756 - Q8755*Variables!$B$5))</f>
        <v>0</v>
      </c>
      <c r="S8756">
        <f t="shared" si="820"/>
        <v>0</v>
      </c>
      <c r="T8756">
        <f t="shared" si="821"/>
        <v>0</v>
      </c>
    </row>
    <row r="8757" spans="1:20" x14ac:dyDescent="0.3">
      <c r="A8757" s="3">
        <f t="shared" si="816"/>
        <v>43465</v>
      </c>
      <c r="B8757">
        <v>12</v>
      </c>
      <c r="C8757">
        <v>31</v>
      </c>
      <c r="D8757">
        <v>20</v>
      </c>
      <c r="E8757">
        <v>1</v>
      </c>
      <c r="F8757" s="1">
        <f>VLOOKUP(A8757,Weather!$A$1:$E$366, 5)</f>
        <v>0</v>
      </c>
      <c r="G8757" s="1">
        <f>VLOOKUP(D8757, Winter!$A$1:$E$25, 2)</f>
        <v>385.507471980074</v>
      </c>
      <c r="H8757" s="1">
        <f>VLOOKUP(D8757, Winter!$A$1:$E$25, 3)</f>
        <v>329.45960680470398</v>
      </c>
      <c r="I8757" s="1">
        <f>VLOOKUP(D8757, Winter!$A$1:$E$25, 5)</f>
        <v>275.70093457943898</v>
      </c>
      <c r="J8757" s="1">
        <f t="shared" si="817"/>
        <v>329.45960680470398</v>
      </c>
      <c r="K8757" s="47">
        <f t="shared" si="818"/>
        <v>6.1635381887771317</v>
      </c>
      <c r="L8757" s="48">
        <f>Solar!K8774/1000*Variables!$B$3</f>
        <v>0</v>
      </c>
      <c r="M8757" s="1">
        <f>IF(E8757=1, VLOOKUP(D8757, Sheet1!$E$2:$G$26, 2), Sheet1!$G$3)</f>
        <v>0.20441999999999999</v>
      </c>
      <c r="N8757" s="1">
        <f>'Electricity Rates'!$J$3</f>
        <v>0.19270000000000001</v>
      </c>
      <c r="O8757" s="145">
        <f>L8757-K8757</f>
        <v>-6.1635381887771317</v>
      </c>
      <c r="P8757">
        <f t="shared" si="819"/>
        <v>1.1877138089773533</v>
      </c>
      <c r="Q8757">
        <f>IF(O8757&gt;0, IF(Q8756+O8757*Variables!$B$5&lt;Variables!$B$4, Q8756+O8757*Variables!$B$5, Variables!$B$4), IF(Q8756&gt;-O8757, Q8756+O8757/Variables!$B$5, 0))</f>
        <v>63.482118160840116</v>
      </c>
      <c r="R8757">
        <f>IF(O8757&gt;0, 0, IF(Q8756&gt;-O8757, 0, -O8757 - Q8756*Variables!$B$5))</f>
        <v>0</v>
      </c>
      <c r="S8757">
        <f t="shared" si="820"/>
        <v>0</v>
      </c>
      <c r="T8757">
        <f t="shared" si="821"/>
        <v>0</v>
      </c>
    </row>
    <row r="8758" spans="1:20" x14ac:dyDescent="0.3">
      <c r="A8758" s="3">
        <f t="shared" si="816"/>
        <v>43465</v>
      </c>
      <c r="B8758">
        <v>12</v>
      </c>
      <c r="C8758">
        <v>31</v>
      </c>
      <c r="D8758">
        <v>21</v>
      </c>
      <c r="E8758">
        <v>1</v>
      </c>
      <c r="F8758" s="1">
        <f>VLOOKUP(A8758,Weather!$A$1:$E$366, 5)</f>
        <v>0</v>
      </c>
      <c r="G8758" s="1">
        <f>VLOOKUP(D8758, Winter!$A$1:$E$25, 2)</f>
        <v>340.23972602739599</v>
      </c>
      <c r="H8758" s="1">
        <f>VLOOKUP(D8758, Winter!$A$1:$E$25, 3)</f>
        <v>286.390591795636</v>
      </c>
      <c r="I8758" s="1">
        <f>VLOOKUP(D8758, Winter!$A$1:$E$25, 5)</f>
        <v>289.71962616822401</v>
      </c>
      <c r="J8758" s="1">
        <f t="shared" si="817"/>
        <v>286.390591795636</v>
      </c>
      <c r="K8758" s="47">
        <f t="shared" si="818"/>
        <v>5.3578020278681455</v>
      </c>
      <c r="L8758" s="48">
        <f>Solar!K8775/1000*Variables!$B$3</f>
        <v>0</v>
      </c>
      <c r="M8758" s="1">
        <f>IF(E8758=1, VLOOKUP(D8758, Sheet1!$E$2:$G$26, 2), Sheet1!$G$3)</f>
        <v>0.20441999999999999</v>
      </c>
      <c r="N8758" s="1">
        <f>'Electricity Rates'!$J$3</f>
        <v>0.19270000000000001</v>
      </c>
      <c r="O8758" s="145">
        <f>L8758-K8758</f>
        <v>-5.3578020278681455</v>
      </c>
      <c r="P8758">
        <f t="shared" si="819"/>
        <v>1.0324484507701917</v>
      </c>
      <c r="Q8758">
        <f>IF(O8758&gt;0, IF(Q8757+O8758*Variables!$B$5&lt;Variables!$B$4, Q8757+O8758*Variables!$B$5, Variables!$B$4), IF(Q8757&gt;-O8758, Q8757+O8758/Variables!$B$5, 0))</f>
        <v>57.782328769491023</v>
      </c>
      <c r="R8758">
        <f>IF(O8758&gt;0, 0, IF(Q8757&gt;-O8758, 0, -O8758 - Q8757*Variables!$B$5))</f>
        <v>0</v>
      </c>
      <c r="S8758">
        <f t="shared" si="820"/>
        <v>0</v>
      </c>
      <c r="T8758">
        <f t="shared" si="821"/>
        <v>0</v>
      </c>
    </row>
    <row r="8759" spans="1:20" x14ac:dyDescent="0.3">
      <c r="A8759" s="3">
        <f t="shared" si="816"/>
        <v>43465</v>
      </c>
      <c r="B8759">
        <v>12</v>
      </c>
      <c r="C8759">
        <v>31</v>
      </c>
      <c r="D8759">
        <v>22</v>
      </c>
      <c r="E8759">
        <v>1</v>
      </c>
      <c r="F8759" s="1">
        <f>VLOOKUP(A8759,Weather!$A$1:$E$366, 5)</f>
        <v>0</v>
      </c>
      <c r="G8759" s="1">
        <f>VLOOKUP(D8759, Winter!$A$1:$E$25, 2)</f>
        <v>300</v>
      </c>
      <c r="H8759" s="1">
        <f>VLOOKUP(D8759, Winter!$A$1:$E$25, 3)</f>
        <v>271.915575384683</v>
      </c>
      <c r="I8759" s="1">
        <f>VLOOKUP(D8759, Winter!$A$1:$E$25, 5)</f>
        <v>285.04672897196201</v>
      </c>
      <c r="J8759" s="1">
        <f t="shared" si="817"/>
        <v>271.915575384683</v>
      </c>
      <c r="K8759" s="47">
        <f t="shared" si="818"/>
        <v>5.0870030753125732</v>
      </c>
      <c r="L8759" s="48">
        <f>Solar!K8776/1000*Variables!$B$3</f>
        <v>0</v>
      </c>
      <c r="M8759" s="1">
        <f>IF(E8759=1, VLOOKUP(D8759, Sheet1!$E$2:$G$26, 2), Sheet1!$G$3)</f>
        <v>0.18618000000000001</v>
      </c>
      <c r="N8759" s="1">
        <f>'Electricity Rates'!$J$3</f>
        <v>0.19270000000000001</v>
      </c>
      <c r="O8759" s="145">
        <f>L8759-K8759</f>
        <v>-5.0870030753125732</v>
      </c>
      <c r="P8759">
        <f t="shared" si="819"/>
        <v>0.98026549261273288</v>
      </c>
      <c r="Q8759">
        <f>IF(O8759&gt;0, IF(Q8758+O8759*Variables!$B$5&lt;Variables!$B$4, Q8758+O8759*Variables!$B$5, Variables!$B$4), IF(Q8758&gt;-O8759, Q8758+O8759/Variables!$B$5, 0))</f>
        <v>52.370623370222326</v>
      </c>
      <c r="R8759">
        <f>IF(O8759&gt;0, 0, IF(Q8758&gt;-O8759, 0, -O8759 - Q8758*Variables!$B$5))</f>
        <v>0</v>
      </c>
      <c r="S8759">
        <f t="shared" si="820"/>
        <v>0</v>
      </c>
      <c r="T8759">
        <f t="shared" si="821"/>
        <v>0</v>
      </c>
    </row>
    <row r="8760" spans="1:20" x14ac:dyDescent="0.3">
      <c r="A8760" s="3">
        <f t="shared" si="816"/>
        <v>43465</v>
      </c>
      <c r="B8760">
        <v>12</v>
      </c>
      <c r="C8760">
        <v>31</v>
      </c>
      <c r="D8760">
        <v>23</v>
      </c>
      <c r="E8760">
        <v>1</v>
      </c>
      <c r="F8760" s="1">
        <f>VLOOKUP(A8760,Weather!$A$1:$E$366, 5)</f>
        <v>0</v>
      </c>
      <c r="G8760" s="1">
        <f>VLOOKUP(D8760, Winter!$A$1:$E$25, 2)</f>
        <v>290.90909090909099</v>
      </c>
      <c r="H8760" s="1">
        <f>VLOOKUP(D8760, Winter!$A$1:$E$25, 3)</f>
        <v>266.95334839061297</v>
      </c>
      <c r="I8760" s="1">
        <f>VLOOKUP(D8760, Winter!$A$1:$E$25, 5)</f>
        <v>285.04672897196201</v>
      </c>
      <c r="J8760" s="1">
        <f t="shared" si="817"/>
        <v>266.95334839061297</v>
      </c>
      <c r="K8760" s="47">
        <f t="shared" si="818"/>
        <v>4.9941696142520158</v>
      </c>
      <c r="L8760" s="48">
        <f>Solar!K8777/1000*Variables!$B$3</f>
        <v>0</v>
      </c>
      <c r="M8760" s="1">
        <f>IF(E8760=1, VLOOKUP(D8760, Sheet1!$E$2:$G$26, 2), Sheet1!$G$3)</f>
        <v>0.18618000000000001</v>
      </c>
      <c r="N8760" s="1">
        <f>'Electricity Rates'!$J$3</f>
        <v>0.19270000000000001</v>
      </c>
      <c r="O8760" s="145">
        <f>L8760-K8760</f>
        <v>-4.9941696142520158</v>
      </c>
      <c r="P8760">
        <f t="shared" si="819"/>
        <v>0.9623764846663635</v>
      </c>
      <c r="Q8760">
        <f>IF(O8760&gt;0, IF(Q8759+O8760*Variables!$B$5&lt;Variables!$B$4, Q8759+O8760*Variables!$B$5, Variables!$B$4), IF(Q8759&gt;-O8760, Q8759+O8760/Variables!$B$5, 0))</f>
        <v>47.057676972081886</v>
      </c>
      <c r="R8760">
        <f>IF(O8760&gt;0, 0, IF(Q8759&gt;-O8760, 0, -O8760 - Q8759*Variables!$B$5))</f>
        <v>0</v>
      </c>
      <c r="S8760">
        <f t="shared" si="820"/>
        <v>0</v>
      </c>
      <c r="T8760">
        <f t="shared" si="821"/>
        <v>0</v>
      </c>
    </row>
    <row r="8761" spans="1:20" x14ac:dyDescent="0.3">
      <c r="A8761" s="3">
        <f t="shared" si="816"/>
        <v>43465</v>
      </c>
      <c r="B8761">
        <v>12</v>
      </c>
      <c r="C8761">
        <v>31</v>
      </c>
      <c r="D8761">
        <v>24</v>
      </c>
      <c r="E8761">
        <v>1</v>
      </c>
      <c r="F8761" s="1">
        <f>VLOOKUP(A8761,Weather!$A$1:$E$366, 5)</f>
        <v>0</v>
      </c>
      <c r="G8761" s="1">
        <f>VLOOKUP(D8761, Winter!$A$1:$E$25, 2)</f>
        <v>272.72727272727298</v>
      </c>
      <c r="H8761" s="1">
        <f>VLOOKUP(D8761, Winter!$A$1:$E$25, 3)</f>
        <v>266.74195307023803</v>
      </c>
      <c r="I8761" s="1">
        <f>VLOOKUP(D8761, Winter!$A$1:$E$25, 5)</f>
        <v>285.04672897196201</v>
      </c>
      <c r="J8761" s="1">
        <f t="shared" si="817"/>
        <v>266.74195307023803</v>
      </c>
      <c r="K8761" s="47">
        <f t="shared" si="818"/>
        <v>4.9902148255521297</v>
      </c>
      <c r="L8761" s="48">
        <f>Solar!K8778/1000*Variables!$B$3</f>
        <v>0</v>
      </c>
      <c r="M8761" s="1">
        <f>IF(E8761=1, VLOOKUP(D8761, Sheet1!$E$2:$G$26, 2), Sheet1!$G$3)</f>
        <v>0.18618000000000001</v>
      </c>
      <c r="N8761" s="1">
        <f>'Electricity Rates'!$J$3</f>
        <v>0.19270000000000001</v>
      </c>
      <c r="O8761" s="145">
        <f>L8761-K8761</f>
        <v>-4.9902148255521297</v>
      </c>
      <c r="P8761">
        <f t="shared" si="819"/>
        <v>0.96161439688389549</v>
      </c>
      <c r="Q8761">
        <f>IF(O8761&gt;0, IF(Q8760+O8761*Variables!$B$5&lt;Variables!$B$4, Q8760+O8761*Variables!$B$5, Variables!$B$4), IF(Q8760&gt;-O8761, Q8760+O8761/Variables!$B$5, 0))</f>
        <v>41.748937795962597</v>
      </c>
      <c r="R8761">
        <f>IF(O8761&gt;0, 0, IF(Q8760&gt;-O8761, 0, -O8761 - Q8760*Variables!$B$5))</f>
        <v>0</v>
      </c>
      <c r="S8761">
        <f t="shared" si="820"/>
        <v>0</v>
      </c>
      <c r="T8761">
        <f t="shared" si="821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6" sqref="C6"/>
    </sheetView>
  </sheetViews>
  <sheetFormatPr defaultRowHeight="14.4" x14ac:dyDescent="0.3"/>
  <cols>
    <col min="1" max="1" width="20.109375" bestFit="1" customWidth="1"/>
  </cols>
  <sheetData>
    <row r="1" spans="1:2" x14ac:dyDescent="0.3">
      <c r="A1" t="s">
        <v>36</v>
      </c>
      <c r="B1">
        <v>6753</v>
      </c>
    </row>
    <row r="2" spans="1:2" x14ac:dyDescent="0.3">
      <c r="A2" t="s">
        <v>37</v>
      </c>
      <c r="B2">
        <f>B1*0.092903</f>
        <v>627.37395900000001</v>
      </c>
    </row>
    <row r="3" spans="1:2" x14ac:dyDescent="0.3">
      <c r="A3" t="s">
        <v>69</v>
      </c>
      <c r="B3">
        <v>50</v>
      </c>
    </row>
    <row r="4" spans="1:2" x14ac:dyDescent="0.3">
      <c r="A4" t="s">
        <v>112</v>
      </c>
      <c r="B4">
        <v>100</v>
      </c>
    </row>
    <row r="5" spans="1:2" x14ac:dyDescent="0.3">
      <c r="A5" t="s">
        <v>116</v>
      </c>
      <c r="B5" s="162">
        <v>0.94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A2" sqref="A2:A25"/>
    </sheetView>
  </sheetViews>
  <sheetFormatPr defaultRowHeight="14.4" x14ac:dyDescent="0.3"/>
  <cols>
    <col min="2" max="2" width="11.109375" bestFit="1" customWidth="1"/>
    <col min="3" max="3" width="11.77734375" bestFit="1" customWidth="1"/>
    <col min="4" max="4" width="13.88671875" bestFit="1" customWidth="1"/>
    <col min="5" max="5" width="15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305.44698283970399</v>
      </c>
      <c r="C2">
        <v>264.36707082495798</v>
      </c>
      <c r="D2">
        <v>272.72727272727298</v>
      </c>
      <c r="E2">
        <v>276.703769768114</v>
      </c>
    </row>
    <row r="3" spans="1:5" x14ac:dyDescent="0.3">
      <c r="A3">
        <v>2</v>
      </c>
      <c r="B3">
        <v>286.71906025959902</v>
      </c>
      <c r="C3">
        <v>260.03911906460002</v>
      </c>
      <c r="D3">
        <v>263.636363636363</v>
      </c>
      <c r="E3">
        <v>276.50446931271199</v>
      </c>
    </row>
    <row r="4" spans="1:5" x14ac:dyDescent="0.3">
      <c r="A4">
        <v>3</v>
      </c>
      <c r="B4">
        <v>272.63131492590298</v>
      </c>
      <c r="C4">
        <v>241.571030279452</v>
      </c>
      <c r="D4">
        <v>245.45454545454501</v>
      </c>
      <c r="E4">
        <v>276.33008141423602</v>
      </c>
    </row>
    <row r="5" spans="1:5" x14ac:dyDescent="0.3">
      <c r="A5">
        <v>4</v>
      </c>
      <c r="B5">
        <v>286.33237882239803</v>
      </c>
      <c r="C5">
        <v>256.10019667595998</v>
      </c>
      <c r="D5">
        <v>263.636363636363</v>
      </c>
      <c r="E5">
        <v>276.13078095883401</v>
      </c>
    </row>
    <row r="6" spans="1:5" x14ac:dyDescent="0.3">
      <c r="A6">
        <v>5</v>
      </c>
      <c r="B6">
        <v>323.19252555232703</v>
      </c>
      <c r="C6">
        <v>290.90909090909099</v>
      </c>
      <c r="D6">
        <v>294.23588147571701</v>
      </c>
      <c r="E6">
        <v>275.93148050343302</v>
      </c>
    </row>
    <row r="7" spans="1:5" x14ac:dyDescent="0.3">
      <c r="A7">
        <v>6</v>
      </c>
      <c r="B7">
        <v>420.20776289112302</v>
      </c>
      <c r="C7">
        <v>354.54545454545399</v>
      </c>
      <c r="D7">
        <v>360.65184032505499</v>
      </c>
      <c r="E7">
        <v>244.50179868660999</v>
      </c>
    </row>
    <row r="8" spans="1:5" x14ac:dyDescent="0.3">
      <c r="A8">
        <v>7</v>
      </c>
      <c r="B8">
        <v>767.23345107957198</v>
      </c>
      <c r="C8">
        <v>587.45596403639502</v>
      </c>
      <c r="D8">
        <v>681.81818181818198</v>
      </c>
      <c r="E8">
        <v>275.57273968370998</v>
      </c>
    </row>
    <row r="9" spans="1:5" x14ac:dyDescent="0.3">
      <c r="A9">
        <v>8</v>
      </c>
      <c r="B9">
        <v>1109.6398637209199</v>
      </c>
      <c r="C9">
        <v>814.26008774773595</v>
      </c>
      <c r="D9">
        <v>968.18181818181802</v>
      </c>
      <c r="E9">
        <v>328.96533168578299</v>
      </c>
    </row>
    <row r="10" spans="1:5" x14ac:dyDescent="0.3">
      <c r="A10">
        <v>9</v>
      </c>
      <c r="B10">
        <v>1322.40871182827</v>
      </c>
      <c r="C10">
        <v>1017.49011217013</v>
      </c>
      <c r="D10">
        <v>1168.1818181818101</v>
      </c>
      <c r="E10">
        <v>386.82225388885001</v>
      </c>
    </row>
    <row r="11" spans="1:5" x14ac:dyDescent="0.3">
      <c r="A11">
        <v>10</v>
      </c>
      <c r="B11">
        <v>1424.0693518383</v>
      </c>
      <c r="C11">
        <v>1069.7659339946799</v>
      </c>
      <c r="D11">
        <v>1254.54545454545</v>
      </c>
      <c r="E11">
        <v>417.88322986318002</v>
      </c>
    </row>
    <row r="12" spans="1:5" x14ac:dyDescent="0.3">
      <c r="A12">
        <v>11</v>
      </c>
      <c r="B12">
        <v>1497.9516334678001</v>
      </c>
      <c r="C12">
        <v>1079.6213447448599</v>
      </c>
      <c r="D12">
        <v>1295.45454545454</v>
      </c>
      <c r="E12">
        <v>435.54125021175599</v>
      </c>
    </row>
    <row r="13" spans="1:5" x14ac:dyDescent="0.3">
      <c r="A13">
        <v>12</v>
      </c>
      <c r="B13">
        <v>1553.30978408544</v>
      </c>
      <c r="C13">
        <v>1117.7462231731799</v>
      </c>
      <c r="D13">
        <v>1354.54545454545</v>
      </c>
      <c r="E13">
        <v>435.36187980189499</v>
      </c>
    </row>
    <row r="14" spans="1:5" x14ac:dyDescent="0.3">
      <c r="A14">
        <v>13</v>
      </c>
      <c r="B14">
        <v>1622.5675647430101</v>
      </c>
      <c r="C14">
        <v>1132.28619594112</v>
      </c>
      <c r="D14">
        <v>1386.3636363636299</v>
      </c>
      <c r="E14">
        <v>435.17254436926402</v>
      </c>
    </row>
    <row r="15" spans="1:5" x14ac:dyDescent="0.3">
      <c r="A15">
        <v>14</v>
      </c>
      <c r="B15">
        <v>1636.26340321468</v>
      </c>
      <c r="C15">
        <v>1156.2601309732199</v>
      </c>
      <c r="D15">
        <v>1427.27272727272</v>
      </c>
      <c r="E15">
        <v>417.13087064403902</v>
      </c>
    </row>
    <row r="16" spans="1:5" x14ac:dyDescent="0.3">
      <c r="A16">
        <v>15</v>
      </c>
      <c r="B16">
        <v>1589.7727985285201</v>
      </c>
      <c r="C16">
        <v>1137.7596230737599</v>
      </c>
      <c r="D16">
        <v>1390.9090909090901</v>
      </c>
      <c r="E16">
        <v>403.543562097039</v>
      </c>
    </row>
    <row r="17" spans="1:5" x14ac:dyDescent="0.3">
      <c r="A17">
        <v>16</v>
      </c>
      <c r="B17">
        <v>1459.9523441255701</v>
      </c>
      <c r="C17">
        <v>1006.09479349024</v>
      </c>
      <c r="D17">
        <v>1290.9090909090901</v>
      </c>
      <c r="E17">
        <v>381.04254068220598</v>
      </c>
    </row>
    <row r="18" spans="1:5" x14ac:dyDescent="0.3">
      <c r="A18">
        <v>17</v>
      </c>
      <c r="B18">
        <v>1144.9480592772099</v>
      </c>
      <c r="C18">
        <v>808.38142168622596</v>
      </c>
      <c r="D18">
        <v>1036.3636363636299</v>
      </c>
      <c r="E18">
        <v>371.93450987035499</v>
      </c>
    </row>
    <row r="19" spans="1:5" x14ac:dyDescent="0.3">
      <c r="A19">
        <v>18</v>
      </c>
      <c r="B19">
        <v>769.75210584620504</v>
      </c>
      <c r="C19">
        <v>572.92139445417001</v>
      </c>
      <c r="D19">
        <v>672.72727272727298</v>
      </c>
      <c r="E19">
        <v>349.41355840998102</v>
      </c>
    </row>
    <row r="20" spans="1:5" x14ac:dyDescent="0.3">
      <c r="A20">
        <v>19</v>
      </c>
      <c r="B20">
        <v>565.86125451999203</v>
      </c>
      <c r="C20">
        <v>365.77406038600299</v>
      </c>
      <c r="D20">
        <v>454.54545454545399</v>
      </c>
      <c r="E20">
        <v>331.38683221891199</v>
      </c>
    </row>
    <row r="21" spans="1:5" x14ac:dyDescent="0.3">
      <c r="A21">
        <v>20</v>
      </c>
      <c r="B21">
        <v>459.178981251175</v>
      </c>
      <c r="C21">
        <v>328.41643432967999</v>
      </c>
      <c r="D21">
        <v>390.90909090909099</v>
      </c>
      <c r="E21">
        <v>326.73316658528501</v>
      </c>
    </row>
    <row r="22" spans="1:5" x14ac:dyDescent="0.3">
      <c r="A22">
        <v>21</v>
      </c>
      <c r="B22">
        <v>403.43414919632897</v>
      </c>
      <c r="C22">
        <v>305.25297715532997</v>
      </c>
      <c r="D22">
        <v>354.54545454545399</v>
      </c>
      <c r="E22">
        <v>313.15582306105603</v>
      </c>
    </row>
    <row r="23" spans="1:5" x14ac:dyDescent="0.3">
      <c r="A23">
        <v>22</v>
      </c>
      <c r="B23">
        <v>366.19777187885302</v>
      </c>
      <c r="C23">
        <v>263.18917633836901</v>
      </c>
      <c r="D23">
        <v>309.09090909090901</v>
      </c>
      <c r="E23">
        <v>295.10418431306101</v>
      </c>
    </row>
    <row r="24" spans="1:5" x14ac:dyDescent="0.3">
      <c r="A24">
        <v>23</v>
      </c>
      <c r="B24">
        <v>342.86102460129899</v>
      </c>
      <c r="C24">
        <v>273.02297434567402</v>
      </c>
      <c r="D24">
        <v>281.81818181818198</v>
      </c>
      <c r="E24">
        <v>281.53182330021599</v>
      </c>
    </row>
    <row r="25" spans="1:5" x14ac:dyDescent="0.3">
      <c r="A25">
        <v>24</v>
      </c>
      <c r="B25">
        <v>310.26482453023402</v>
      </c>
      <c r="C25">
        <v>259.09090909090901</v>
      </c>
      <c r="D25">
        <v>264.01046056755001</v>
      </c>
      <c r="E25">
        <v>276.86321013243497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18" sqref="D18:D21"/>
    </sheetView>
  </sheetViews>
  <sheetFormatPr defaultRowHeight="14.4" x14ac:dyDescent="0.3"/>
  <cols>
    <col min="3" max="3" width="9" customWidth="1"/>
    <col min="4" max="4" width="9.88671875" bestFit="1" customWidth="1"/>
    <col min="5" max="5" width="11.88671875" bestFit="1" customWidth="1"/>
  </cols>
  <sheetData>
    <row r="1" spans="1:5" x14ac:dyDescent="0.3">
      <c r="A1" t="s">
        <v>0</v>
      </c>
      <c r="B1" t="s">
        <v>17</v>
      </c>
      <c r="C1" t="s">
        <v>18</v>
      </c>
      <c r="D1" t="s">
        <v>19</v>
      </c>
      <c r="E1" t="s">
        <v>20</v>
      </c>
    </row>
    <row r="2" spans="1:5" x14ac:dyDescent="0.3">
      <c r="A2">
        <v>1</v>
      </c>
      <c r="B2">
        <v>276.78571428571399</v>
      </c>
      <c r="C2">
        <v>258.40056395394299</v>
      </c>
      <c r="D2">
        <v>262.93493460557698</v>
      </c>
      <c r="E2">
        <v>254.385964912281</v>
      </c>
    </row>
    <row r="3" spans="1:5" x14ac:dyDescent="0.3">
      <c r="A3">
        <v>2</v>
      </c>
      <c r="B3">
        <v>272.32142857142799</v>
      </c>
      <c r="C3">
        <v>244.53669616981199</v>
      </c>
      <c r="D3">
        <v>252.406021222341</v>
      </c>
      <c r="E3">
        <v>254.385964912281</v>
      </c>
    </row>
    <row r="4" spans="1:5" x14ac:dyDescent="0.3">
      <c r="A4">
        <v>3</v>
      </c>
      <c r="B4">
        <v>272.32142857142799</v>
      </c>
      <c r="C4">
        <v>252.565207174747</v>
      </c>
      <c r="D4">
        <v>260.014806284445</v>
      </c>
      <c r="E4">
        <v>254.385964912281</v>
      </c>
    </row>
    <row r="5" spans="1:5" x14ac:dyDescent="0.3">
      <c r="A5">
        <v>4</v>
      </c>
      <c r="B5">
        <v>272.32142857142799</v>
      </c>
      <c r="C5">
        <v>267.50020564283898</v>
      </c>
      <c r="D5">
        <v>269.36633508263498</v>
      </c>
      <c r="E5">
        <v>254.385964912281</v>
      </c>
    </row>
    <row r="6" spans="1:5" x14ac:dyDescent="0.3">
      <c r="A6">
        <v>5</v>
      </c>
      <c r="B6">
        <v>303.57142857142799</v>
      </c>
      <c r="C6">
        <v>277.41442782172697</v>
      </c>
      <c r="D6">
        <v>284.19840421156499</v>
      </c>
      <c r="E6">
        <v>254.385964912281</v>
      </c>
    </row>
    <row r="7" spans="1:5" x14ac:dyDescent="0.3">
      <c r="A7">
        <v>6</v>
      </c>
      <c r="B7">
        <v>401.78571428571399</v>
      </c>
      <c r="C7">
        <v>309.98601628691301</v>
      </c>
      <c r="D7">
        <v>338.05905851022101</v>
      </c>
      <c r="E7">
        <v>271.929824561403</v>
      </c>
    </row>
    <row r="8" spans="1:5" x14ac:dyDescent="0.3">
      <c r="A8">
        <v>7</v>
      </c>
      <c r="B8">
        <v>593.74999999999898</v>
      </c>
      <c r="C8">
        <v>390.39236653779699</v>
      </c>
      <c r="D8">
        <v>460.22949792433502</v>
      </c>
      <c r="E8">
        <v>263.15789473684202</v>
      </c>
    </row>
    <row r="9" spans="1:5" x14ac:dyDescent="0.3">
      <c r="A9">
        <v>8</v>
      </c>
      <c r="B9">
        <v>866.07142857142799</v>
      </c>
      <c r="C9">
        <v>561.61059471909198</v>
      </c>
      <c r="D9">
        <v>670.04777943134604</v>
      </c>
      <c r="E9">
        <v>271.929824561403</v>
      </c>
    </row>
    <row r="10" spans="1:5" x14ac:dyDescent="0.3">
      <c r="A10">
        <v>9</v>
      </c>
      <c r="B10">
        <v>1080.3571428571399</v>
      </c>
      <c r="C10">
        <v>760.17932055605797</v>
      </c>
      <c r="D10">
        <v>835.983394689433</v>
      </c>
      <c r="E10">
        <v>311.40350877192998</v>
      </c>
    </row>
    <row r="11" spans="1:5" x14ac:dyDescent="0.3">
      <c r="A11">
        <v>10</v>
      </c>
      <c r="B11">
        <v>1205.3571428571399</v>
      </c>
      <c r="C11">
        <v>904.12930821748796</v>
      </c>
      <c r="D11">
        <v>966.82854233570799</v>
      </c>
      <c r="E11">
        <v>359.64912280701702</v>
      </c>
    </row>
    <row r="12" spans="1:5" x14ac:dyDescent="0.3">
      <c r="A12">
        <v>11</v>
      </c>
      <c r="B12">
        <v>1290.17857142857</v>
      </c>
      <c r="C12">
        <v>975.19947355433101</v>
      </c>
      <c r="D12">
        <v>1027.5319182266701</v>
      </c>
      <c r="E12">
        <v>377.19298245613999</v>
      </c>
    </row>
    <row r="13" spans="1:5" x14ac:dyDescent="0.3">
      <c r="A13">
        <v>12</v>
      </c>
      <c r="B13">
        <v>1366.07142857142</v>
      </c>
      <c r="C13">
        <v>996.442378876367</v>
      </c>
      <c r="D13">
        <v>1061.8782799404701</v>
      </c>
      <c r="E13">
        <v>368.42105263157799</v>
      </c>
    </row>
    <row r="14" spans="1:5" x14ac:dyDescent="0.3">
      <c r="A14">
        <v>13</v>
      </c>
      <c r="B14">
        <v>1446.42857142857</v>
      </c>
      <c r="C14">
        <v>1031.4839187299399</v>
      </c>
      <c r="D14">
        <v>1096.30296859089</v>
      </c>
      <c r="E14">
        <v>350.87719298245599</v>
      </c>
    </row>
    <row r="15" spans="1:5" x14ac:dyDescent="0.3">
      <c r="A15">
        <v>14</v>
      </c>
      <c r="B15">
        <v>1482.1428571428501</v>
      </c>
      <c r="C15">
        <v>1052.56230978037</v>
      </c>
      <c r="D15">
        <v>1121.7983864651001</v>
      </c>
      <c r="E15">
        <v>342.105263157894</v>
      </c>
    </row>
    <row r="16" spans="1:5" x14ac:dyDescent="0.3">
      <c r="A16">
        <v>15</v>
      </c>
      <c r="B16">
        <v>1437.5</v>
      </c>
      <c r="C16">
        <v>1060.00658057086</v>
      </c>
      <c r="D16">
        <v>1103.5286284953299</v>
      </c>
      <c r="E16">
        <v>328.94736842105198</v>
      </c>
    </row>
    <row r="17" spans="1:5" x14ac:dyDescent="0.3">
      <c r="A17">
        <v>16</v>
      </c>
      <c r="B17">
        <v>1348.2142857142801</v>
      </c>
      <c r="C17">
        <v>1003.98947108661</v>
      </c>
      <c r="D17">
        <v>1032.66233257617</v>
      </c>
      <c r="E17">
        <v>298.24561403508801</v>
      </c>
    </row>
    <row r="18" spans="1:5" x14ac:dyDescent="0.3">
      <c r="A18">
        <v>17</v>
      </c>
      <c r="B18">
        <v>1080.3571428571399</v>
      </c>
      <c r="C18">
        <v>794.90091642515802</v>
      </c>
      <c r="D18">
        <v>820.63831537385795</v>
      </c>
      <c r="E18">
        <v>263.15789473684202</v>
      </c>
    </row>
    <row r="19" spans="1:5" x14ac:dyDescent="0.3">
      <c r="A19">
        <v>18</v>
      </c>
      <c r="B19">
        <v>678.57142857142799</v>
      </c>
      <c r="C19">
        <v>583.61400485626905</v>
      </c>
      <c r="D19">
        <v>678.35403471251095</v>
      </c>
      <c r="E19">
        <v>280.70175438596499</v>
      </c>
    </row>
    <row r="20" spans="1:5" x14ac:dyDescent="0.3">
      <c r="A20">
        <v>19</v>
      </c>
      <c r="B20">
        <v>517.85714285714198</v>
      </c>
      <c r="C20">
        <v>442.60593718179598</v>
      </c>
      <c r="D20">
        <v>445.011104713333</v>
      </c>
      <c r="E20">
        <v>289.47368421052602</v>
      </c>
    </row>
    <row r="21" spans="1:5" x14ac:dyDescent="0.3">
      <c r="A21">
        <v>20</v>
      </c>
      <c r="B21">
        <v>428.57142857142799</v>
      </c>
      <c r="C21">
        <v>354.11608052009001</v>
      </c>
      <c r="D21">
        <v>366.18820432672499</v>
      </c>
      <c r="E21">
        <v>263.15789473684202</v>
      </c>
    </row>
    <row r="22" spans="1:5" x14ac:dyDescent="0.3">
      <c r="A22">
        <v>21</v>
      </c>
      <c r="B22">
        <v>366.07142857142799</v>
      </c>
      <c r="C22">
        <v>305.62638808916603</v>
      </c>
      <c r="D22">
        <v>318.301088744418</v>
      </c>
      <c r="E22">
        <v>271.929824561403</v>
      </c>
    </row>
    <row r="23" spans="1:5" x14ac:dyDescent="0.3">
      <c r="A23">
        <v>22</v>
      </c>
      <c r="B23">
        <v>330.35714285714198</v>
      </c>
      <c r="C23">
        <v>272.33281237147202</v>
      </c>
      <c r="D23">
        <v>291.21955040338298</v>
      </c>
      <c r="E23">
        <v>254.385964912281</v>
      </c>
    </row>
    <row r="24" spans="1:5" x14ac:dyDescent="0.3">
      <c r="A24">
        <v>23</v>
      </c>
      <c r="B24">
        <v>303.57142857142799</v>
      </c>
      <c r="C24">
        <v>252.67335691371099</v>
      </c>
      <c r="D24">
        <v>272.96937416777502</v>
      </c>
      <c r="E24">
        <v>254.385964912281</v>
      </c>
    </row>
    <row r="25" spans="1:5" x14ac:dyDescent="0.3">
      <c r="A25">
        <v>24</v>
      </c>
      <c r="B25">
        <v>285.71428571428498</v>
      </c>
      <c r="C25">
        <v>237.47635107345499</v>
      </c>
      <c r="D25">
        <v>254.601707527218</v>
      </c>
      <c r="E25">
        <v>254.385964912281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B4" sqref="B4"/>
    </sheetView>
  </sheetViews>
  <sheetFormatPr defaultRowHeight="14.4" x14ac:dyDescent="0.3"/>
  <cols>
    <col min="2" max="3" width="10.6640625" bestFit="1" customWidth="1"/>
    <col min="4" max="4" width="12.6640625" bestFit="1" customWidth="1"/>
    <col min="5" max="5" width="14.77734375" bestFit="1" customWidth="1"/>
  </cols>
  <sheetData>
    <row r="1" spans="1:5" x14ac:dyDescent="0.3">
      <c r="A1" t="s">
        <v>0</v>
      </c>
      <c r="B1" t="s">
        <v>22</v>
      </c>
      <c r="C1" t="s">
        <v>21</v>
      </c>
      <c r="D1" t="s">
        <v>23</v>
      </c>
      <c r="E1" t="s">
        <v>24</v>
      </c>
    </row>
    <row r="2" spans="1:5" x14ac:dyDescent="0.3">
      <c r="A2">
        <v>1</v>
      </c>
      <c r="B2">
        <v>281.81818181818198</v>
      </c>
      <c r="C2">
        <v>257.04002047196798</v>
      </c>
      <c r="D2">
        <v>272.82586135325801</v>
      </c>
      <c r="E2">
        <v>266.355140186916</v>
      </c>
    </row>
    <row r="3" spans="1:5" x14ac:dyDescent="0.3">
      <c r="A3">
        <v>2</v>
      </c>
      <c r="B3">
        <v>282.10356994603501</v>
      </c>
      <c r="C3">
        <v>280.66066600651902</v>
      </c>
      <c r="D3">
        <v>281.81818181818198</v>
      </c>
      <c r="E3">
        <v>285.04672897196201</v>
      </c>
    </row>
    <row r="4" spans="1:5" x14ac:dyDescent="0.3">
      <c r="A4">
        <v>3</v>
      </c>
      <c r="B4">
        <v>282.300747198007</v>
      </c>
      <c r="C4">
        <v>272.72727272727298</v>
      </c>
      <c r="D4">
        <v>275.698439012449</v>
      </c>
      <c r="E4">
        <v>271.02803738317698</v>
      </c>
    </row>
    <row r="5" spans="1:5" x14ac:dyDescent="0.3">
      <c r="A5">
        <v>4</v>
      </c>
      <c r="B5">
        <v>308.82074789439099</v>
      </c>
      <c r="C5">
        <v>281.81818181818198</v>
      </c>
      <c r="D5">
        <v>273.38625985886199</v>
      </c>
      <c r="E5">
        <v>285.04672897196201</v>
      </c>
    </row>
    <row r="6" spans="1:5" x14ac:dyDescent="0.3">
      <c r="A6">
        <v>5</v>
      </c>
      <c r="B6">
        <v>308.63160471300301</v>
      </c>
      <c r="C6">
        <v>300</v>
      </c>
      <c r="D6">
        <v>291.754877542548</v>
      </c>
      <c r="E6">
        <v>303.73831775700899</v>
      </c>
    </row>
    <row r="7" spans="1:5" x14ac:dyDescent="0.3">
      <c r="A7">
        <v>6</v>
      </c>
      <c r="B7">
        <v>331.81818181818198</v>
      </c>
      <c r="C7">
        <v>317.955250948497</v>
      </c>
      <c r="D7">
        <v>323.759858862599</v>
      </c>
      <c r="E7">
        <v>322.42990654205602</v>
      </c>
    </row>
    <row r="8" spans="1:5" x14ac:dyDescent="0.3">
      <c r="A8">
        <v>7</v>
      </c>
      <c r="B8">
        <v>445.45454545454498</v>
      </c>
      <c r="C8">
        <v>393.94630558862502</v>
      </c>
      <c r="D8">
        <v>428.49211290992002</v>
      </c>
      <c r="E8">
        <v>313.08411214953298</v>
      </c>
    </row>
    <row r="9" spans="1:5" x14ac:dyDescent="0.3">
      <c r="A9">
        <v>8</v>
      </c>
      <c r="B9">
        <v>654.54545454545405</v>
      </c>
      <c r="C9">
        <v>498.50910668787998</v>
      </c>
      <c r="D9">
        <v>578.67891241178904</v>
      </c>
      <c r="E9">
        <v>294.39252336448601</v>
      </c>
    </row>
    <row r="10" spans="1:5" x14ac:dyDescent="0.3">
      <c r="A10">
        <v>9</v>
      </c>
      <c r="B10">
        <v>801.59817351598099</v>
      </c>
      <c r="C10">
        <v>564.97068280688404</v>
      </c>
      <c r="D10">
        <v>800</v>
      </c>
      <c r="E10">
        <v>313.08411214953298</v>
      </c>
    </row>
    <row r="11" spans="1:5" x14ac:dyDescent="0.3">
      <c r="A11">
        <v>10</v>
      </c>
      <c r="B11">
        <v>929.05770029057601</v>
      </c>
      <c r="C11">
        <v>583.82380756350199</v>
      </c>
      <c r="D11">
        <v>913.63636363636294</v>
      </c>
      <c r="E11">
        <v>331.77570093457899</v>
      </c>
    </row>
    <row r="12" spans="1:5" x14ac:dyDescent="0.3">
      <c r="A12">
        <v>11</v>
      </c>
      <c r="B12">
        <v>1001.98733914487</v>
      </c>
      <c r="C12">
        <v>602.66024321587895</v>
      </c>
      <c r="D12">
        <v>945.45454545454504</v>
      </c>
      <c r="E12">
        <v>331.77570093457899</v>
      </c>
    </row>
    <row r="13" spans="1:5" x14ac:dyDescent="0.3">
      <c r="A13">
        <v>12</v>
      </c>
      <c r="B13">
        <v>1020.36633457866</v>
      </c>
      <c r="C13">
        <v>602.46553699974402</v>
      </c>
      <c r="D13">
        <v>945.45454545454504</v>
      </c>
      <c r="E13">
        <v>327.10280373831802</v>
      </c>
    </row>
    <row r="14" spans="1:5" x14ac:dyDescent="0.3">
      <c r="A14">
        <v>13</v>
      </c>
      <c r="B14">
        <v>1065.99730178497</v>
      </c>
      <c r="C14">
        <v>611.78362020049099</v>
      </c>
      <c r="D14">
        <v>954.54545454545405</v>
      </c>
      <c r="E14">
        <v>322.42990654205602</v>
      </c>
    </row>
    <row r="15" spans="1:5" x14ac:dyDescent="0.3">
      <c r="A15">
        <v>14</v>
      </c>
      <c r="B15">
        <v>1084.3762972187601</v>
      </c>
      <c r="C15">
        <v>611.59447701910301</v>
      </c>
      <c r="D15">
        <v>972.72727272727195</v>
      </c>
      <c r="E15">
        <v>303.73831775700899</v>
      </c>
    </row>
    <row r="16" spans="1:5" x14ac:dyDescent="0.3">
      <c r="A16">
        <v>15</v>
      </c>
      <c r="B16">
        <v>1093.6540058115399</v>
      </c>
      <c r="C16">
        <v>601.87029228184497</v>
      </c>
      <c r="D16">
        <v>954.54545454545405</v>
      </c>
      <c r="E16">
        <v>271.02803738317698</v>
      </c>
    </row>
    <row r="17" spans="1:5" x14ac:dyDescent="0.3">
      <c r="A17">
        <v>16</v>
      </c>
      <c r="B17">
        <v>1039.2953507679499</v>
      </c>
      <c r="C17">
        <v>558.82352941176396</v>
      </c>
      <c r="D17">
        <v>890.90909090909099</v>
      </c>
      <c r="E17">
        <v>252.336448598131</v>
      </c>
    </row>
    <row r="18" spans="1:5" x14ac:dyDescent="0.3">
      <c r="A18">
        <v>17</v>
      </c>
      <c r="B18">
        <v>889.47696139476898</v>
      </c>
      <c r="C18">
        <v>506.24728802056097</v>
      </c>
      <c r="D18">
        <v>772.72727272727195</v>
      </c>
      <c r="E18">
        <v>228.971962616822</v>
      </c>
    </row>
    <row r="19" spans="1:5" x14ac:dyDescent="0.3">
      <c r="A19">
        <v>18</v>
      </c>
      <c r="B19">
        <v>689.67932752179297</v>
      </c>
      <c r="C19">
        <v>477.48083534529701</v>
      </c>
      <c r="D19">
        <v>640.90909090909099</v>
      </c>
      <c r="E19">
        <v>257.009345794392</v>
      </c>
    </row>
    <row r="20" spans="1:5" x14ac:dyDescent="0.3">
      <c r="A20">
        <v>19</v>
      </c>
      <c r="B20">
        <v>503.50249066002402</v>
      </c>
      <c r="C20">
        <v>367.75553800108997</v>
      </c>
      <c r="D20">
        <v>459.09090909090901</v>
      </c>
      <c r="E20">
        <v>266.355140186916</v>
      </c>
    </row>
    <row r="21" spans="1:5" x14ac:dyDescent="0.3">
      <c r="A21">
        <v>20</v>
      </c>
      <c r="B21">
        <v>385.507471980074</v>
      </c>
      <c r="C21">
        <v>329.45960680470398</v>
      </c>
      <c r="D21">
        <v>381.81818181818198</v>
      </c>
      <c r="E21">
        <v>275.70093457943898</v>
      </c>
    </row>
    <row r="22" spans="1:5" x14ac:dyDescent="0.3">
      <c r="A22">
        <v>21</v>
      </c>
      <c r="B22">
        <v>340.23972602739599</v>
      </c>
      <c r="C22">
        <v>286.390591795636</v>
      </c>
      <c r="D22">
        <v>336.36363636363598</v>
      </c>
      <c r="E22">
        <v>289.71962616822401</v>
      </c>
    </row>
    <row r="23" spans="1:5" x14ac:dyDescent="0.3">
      <c r="A23">
        <v>22</v>
      </c>
      <c r="B23">
        <v>300</v>
      </c>
      <c r="C23">
        <v>271.915575384683</v>
      </c>
      <c r="D23">
        <v>294.992735574927</v>
      </c>
      <c r="E23">
        <v>285.04672897196201</v>
      </c>
    </row>
    <row r="24" spans="1:5" x14ac:dyDescent="0.3">
      <c r="A24">
        <v>23</v>
      </c>
      <c r="B24">
        <v>290.90909090909099</v>
      </c>
      <c r="C24">
        <v>266.95334839061297</v>
      </c>
      <c r="D24">
        <v>286.08862598588598</v>
      </c>
      <c r="E24">
        <v>285.04672897196201</v>
      </c>
    </row>
    <row r="25" spans="1:5" x14ac:dyDescent="0.3">
      <c r="A25">
        <v>24</v>
      </c>
      <c r="B25">
        <v>272.72727272727298</v>
      </c>
      <c r="C25">
        <v>266.74195307023803</v>
      </c>
      <c r="D25">
        <v>268.08322955583202</v>
      </c>
      <c r="E25">
        <v>285.04672897196201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21" sqref="D21"/>
    </sheetView>
  </sheetViews>
  <sheetFormatPr defaultRowHeight="14.4" x14ac:dyDescent="0.3"/>
  <cols>
    <col min="2" max="2" width="11.109375" bestFit="1" customWidth="1"/>
    <col min="3" max="3" width="11.77734375" bestFit="1" customWidth="1"/>
    <col min="4" max="4" width="13.88671875" bestFit="1" customWidth="1"/>
    <col min="5" max="5" width="15.88671875" bestFit="1" customWidth="1"/>
  </cols>
  <sheetData>
    <row r="1" spans="1:5" x14ac:dyDescent="0.3">
      <c r="A1" t="s">
        <v>0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3">
      <c r="A2">
        <v>1</v>
      </c>
      <c r="B2">
        <v>284.91351697629602</v>
      </c>
      <c r="C2">
        <v>272.00797092955099</v>
      </c>
      <c r="D2">
        <v>274.33628318583999</v>
      </c>
      <c r="E2">
        <v>272.01322657875102</v>
      </c>
    </row>
    <row r="3" spans="1:5" x14ac:dyDescent="0.3">
      <c r="A3">
        <v>2</v>
      </c>
      <c r="B3">
        <v>283.47213324791699</v>
      </c>
      <c r="C3">
        <v>272.193568553901</v>
      </c>
      <c r="D3">
        <v>274.33628318583999</v>
      </c>
      <c r="E3">
        <v>263.43263079398702</v>
      </c>
    </row>
    <row r="4" spans="1:5" x14ac:dyDescent="0.3">
      <c r="A4">
        <v>3</v>
      </c>
      <c r="B4">
        <v>282.03074951953801</v>
      </c>
      <c r="C4">
        <v>263.612120501699</v>
      </c>
      <c r="D4">
        <v>274.33628318583999</v>
      </c>
      <c r="E4">
        <v>268.00502374504498</v>
      </c>
    </row>
    <row r="5" spans="1:5" x14ac:dyDescent="0.3">
      <c r="A5">
        <v>4</v>
      </c>
      <c r="B5">
        <v>287.61061946902601</v>
      </c>
      <c r="C5">
        <v>280.54932735425899</v>
      </c>
      <c r="D5">
        <v>281.32692533114499</v>
      </c>
      <c r="E5">
        <v>263.81039287256101</v>
      </c>
    </row>
    <row r="6" spans="1:5" x14ac:dyDescent="0.3">
      <c r="A6">
        <v>5</v>
      </c>
      <c r="B6">
        <v>318.58407079646003</v>
      </c>
      <c r="C6">
        <v>296.96508648302301</v>
      </c>
      <c r="D6">
        <v>316.61001054975901</v>
      </c>
      <c r="E6">
        <v>263.982102908277</v>
      </c>
    </row>
    <row r="7" spans="1:5" x14ac:dyDescent="0.3">
      <c r="A7">
        <v>6</v>
      </c>
      <c r="B7">
        <v>389.38053097345102</v>
      </c>
      <c r="C7">
        <v>340.20659833439998</v>
      </c>
      <c r="D7">
        <v>369.41741882546</v>
      </c>
      <c r="E7">
        <v>264.16853094705402</v>
      </c>
    </row>
    <row r="8" spans="1:5" x14ac:dyDescent="0.3">
      <c r="A8">
        <v>7</v>
      </c>
      <c r="B8">
        <v>623.89380530973403</v>
      </c>
      <c r="C8">
        <v>374.47950032030701</v>
      </c>
      <c r="D8">
        <v>523.10202008361603</v>
      </c>
      <c r="E8">
        <v>251.18725224694799</v>
      </c>
    </row>
    <row r="9" spans="1:5" x14ac:dyDescent="0.3">
      <c r="A9">
        <v>8</v>
      </c>
      <c r="B9">
        <v>871.68141592920301</v>
      </c>
      <c r="C9">
        <v>578.35522101217202</v>
      </c>
      <c r="D9">
        <v>738.19013011370203</v>
      </c>
      <c r="E9">
        <v>268.91753993484798</v>
      </c>
    </row>
    <row r="10" spans="1:5" x14ac:dyDescent="0.3">
      <c r="A10">
        <v>9</v>
      </c>
      <c r="B10">
        <v>1137.1681415929199</v>
      </c>
      <c r="C10">
        <v>786.77530429212004</v>
      </c>
      <c r="D10">
        <v>887.48876645957898</v>
      </c>
      <c r="E10">
        <v>317.33977000667198</v>
      </c>
    </row>
    <row r="11" spans="1:5" x14ac:dyDescent="0.3">
      <c r="A11">
        <v>10</v>
      </c>
      <c r="B11">
        <v>1207.9646017699099</v>
      </c>
      <c r="C11">
        <v>923.64670083279998</v>
      </c>
      <c r="D11">
        <v>1001.71922009924</v>
      </c>
      <c r="E11">
        <v>339.44621060481097</v>
      </c>
    </row>
    <row r="12" spans="1:5" x14ac:dyDescent="0.3">
      <c r="A12">
        <v>11</v>
      </c>
      <c r="B12">
        <v>1274.3362831858401</v>
      </c>
      <c r="C12">
        <v>962.46396540679098</v>
      </c>
      <c r="D12">
        <v>1045.7742351424199</v>
      </c>
      <c r="E12">
        <v>352.80034538247099</v>
      </c>
    </row>
    <row r="13" spans="1:5" x14ac:dyDescent="0.3">
      <c r="A13">
        <v>12</v>
      </c>
      <c r="B13">
        <v>1314.1592920353901</v>
      </c>
      <c r="C13">
        <v>983.10377962844302</v>
      </c>
      <c r="D13">
        <v>1072.2658539444301</v>
      </c>
      <c r="E13">
        <v>344.20503159464602</v>
      </c>
    </row>
    <row r="14" spans="1:5" x14ac:dyDescent="0.3">
      <c r="A14">
        <v>13</v>
      </c>
      <c r="B14">
        <v>1362.8318584070701</v>
      </c>
      <c r="C14">
        <v>999.59961563100603</v>
      </c>
      <c r="D14">
        <v>1081.1989606533</v>
      </c>
      <c r="E14">
        <v>326.84269398328001</v>
      </c>
    </row>
    <row r="15" spans="1:5" x14ac:dyDescent="0.3">
      <c r="A15">
        <v>14</v>
      </c>
      <c r="B15">
        <v>1402.65486725663</v>
      </c>
      <c r="C15">
        <v>1011.55108904548</v>
      </c>
      <c r="D15">
        <v>1116.4771617239001</v>
      </c>
      <c r="E15">
        <v>309.49016837395499</v>
      </c>
    </row>
    <row r="16" spans="1:5" x14ac:dyDescent="0.3">
      <c r="A16">
        <v>15</v>
      </c>
      <c r="B16">
        <v>1371.6814159292001</v>
      </c>
      <c r="C16">
        <v>1005.48526585522</v>
      </c>
      <c r="D16">
        <v>1090.3616223186</v>
      </c>
      <c r="E16">
        <v>300.89485458612899</v>
      </c>
    </row>
    <row r="17" spans="1:5" x14ac:dyDescent="0.3">
      <c r="A17">
        <v>16</v>
      </c>
      <c r="B17">
        <v>1283.1858407079601</v>
      </c>
      <c r="C17">
        <v>954.93673926969905</v>
      </c>
      <c r="D17">
        <v>1020.35712890243</v>
      </c>
      <c r="E17">
        <v>270.36971623690101</v>
      </c>
    </row>
    <row r="18" spans="1:5" x14ac:dyDescent="0.3">
      <c r="A18">
        <v>17</v>
      </c>
      <c r="B18">
        <v>973.45132743362797</v>
      </c>
      <c r="C18">
        <v>850.97693786034597</v>
      </c>
      <c r="D18">
        <v>853.87117571210899</v>
      </c>
      <c r="E18">
        <v>257.39334353781499</v>
      </c>
    </row>
    <row r="19" spans="1:5" x14ac:dyDescent="0.3">
      <c r="A19">
        <v>18</v>
      </c>
      <c r="B19">
        <v>690.26548672566298</v>
      </c>
      <c r="C19">
        <v>590.923299339663</v>
      </c>
      <c r="D19">
        <v>634.92953235105699</v>
      </c>
      <c r="E19">
        <v>248.81274775305101</v>
      </c>
    </row>
    <row r="20" spans="1:5" x14ac:dyDescent="0.3">
      <c r="A20">
        <v>19</v>
      </c>
      <c r="B20">
        <v>482.300884955752</v>
      </c>
      <c r="C20">
        <v>454.99679692504799</v>
      </c>
      <c r="D20">
        <v>459.490876411518</v>
      </c>
      <c r="E20">
        <v>266.52341143686903</v>
      </c>
    </row>
    <row r="21" spans="1:5" x14ac:dyDescent="0.3">
      <c r="A21">
        <v>20</v>
      </c>
      <c r="B21">
        <v>415.92920353982299</v>
      </c>
      <c r="C21">
        <v>371.98648067830999</v>
      </c>
      <c r="D21">
        <v>377.58247918001302</v>
      </c>
      <c r="E21">
        <v>284.25369912476901</v>
      </c>
    </row>
    <row r="22" spans="1:5" x14ac:dyDescent="0.3">
      <c r="A22">
        <v>21</v>
      </c>
      <c r="B22">
        <v>371.68141592920301</v>
      </c>
      <c r="C22">
        <v>318.10538116591903</v>
      </c>
      <c r="D22">
        <v>345.85628882897601</v>
      </c>
      <c r="E22">
        <v>271.28223242670401</v>
      </c>
    </row>
    <row r="23" spans="1:5" x14ac:dyDescent="0.3">
      <c r="A23">
        <v>22</v>
      </c>
      <c r="B23">
        <v>345.13274336283098</v>
      </c>
      <c r="C23">
        <v>289.79820627802701</v>
      </c>
      <c r="D23">
        <v>310.93463056304398</v>
      </c>
      <c r="E23">
        <v>275.85953137878198</v>
      </c>
    </row>
    <row r="24" spans="1:5" x14ac:dyDescent="0.3">
      <c r="A24">
        <v>23</v>
      </c>
      <c r="B24">
        <v>318.58407079646003</v>
      </c>
      <c r="C24">
        <v>270.57975656630401</v>
      </c>
      <c r="D24">
        <v>284.78978626968302</v>
      </c>
      <c r="E24">
        <v>271.64527650221697</v>
      </c>
    </row>
    <row r="25" spans="1:5" x14ac:dyDescent="0.3">
      <c r="A25">
        <v>24</v>
      </c>
      <c r="B25">
        <v>287.61061946902601</v>
      </c>
      <c r="C25">
        <v>251.20115310698301</v>
      </c>
      <c r="D25">
        <v>285.01934122611601</v>
      </c>
      <c r="E25">
        <v>267.465363632795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6"/>
  <sheetViews>
    <sheetView workbookViewId="0">
      <selection activeCell="A2" sqref="A2:A366"/>
    </sheetView>
  </sheetViews>
  <sheetFormatPr defaultRowHeight="14.4" x14ac:dyDescent="0.3"/>
  <cols>
    <col min="1" max="1" width="10.33203125" bestFit="1" customWidth="1"/>
    <col min="2" max="2" width="9.77734375" customWidth="1"/>
    <col min="4" max="4" width="15.6640625" customWidth="1"/>
    <col min="5" max="5" width="13.33203125" style="1" bestFit="1" customWidth="1"/>
    <col min="8" max="8" width="15.6640625" bestFit="1" customWidth="1"/>
    <col min="9" max="9" width="15.21875" bestFit="1" customWidth="1"/>
    <col min="11" max="11" width="15" bestFit="1" customWidth="1"/>
  </cols>
  <sheetData>
    <row r="1" spans="1:11" x14ac:dyDescent="0.3">
      <c r="A1" t="s">
        <v>29</v>
      </c>
      <c r="B1" t="s">
        <v>5</v>
      </c>
      <c r="C1" t="s">
        <v>6</v>
      </c>
      <c r="D1" t="s">
        <v>7</v>
      </c>
      <c r="E1" s="1" t="s">
        <v>14</v>
      </c>
    </row>
    <row r="2" spans="1:11" x14ac:dyDescent="0.3">
      <c r="A2" s="3">
        <f>DATE(2018, B2, C2)</f>
        <v>43101</v>
      </c>
      <c r="B2">
        <v>1</v>
      </c>
      <c r="C2">
        <v>1</v>
      </c>
      <c r="D2">
        <v>56</v>
      </c>
      <c r="E2" s="1">
        <f>(D2-$I$5)/$J$5</f>
        <v>0</v>
      </c>
      <c r="H2" t="s">
        <v>12</v>
      </c>
      <c r="I2" t="s">
        <v>13</v>
      </c>
      <c r="J2" t="s">
        <v>15</v>
      </c>
      <c r="K2" t="s">
        <v>16</v>
      </c>
    </row>
    <row r="3" spans="1:11" x14ac:dyDescent="0.3">
      <c r="A3" s="3">
        <f t="shared" ref="A3:A66" si="0">DATE(2018, B3, C3)</f>
        <v>43102</v>
      </c>
      <c r="B3">
        <v>1</v>
      </c>
      <c r="C3">
        <v>2</v>
      </c>
      <c r="D3">
        <v>56</v>
      </c>
      <c r="E3" s="1">
        <f t="shared" ref="E3:E60" si="1">(D3-$I$5)/$J$5</f>
        <v>0</v>
      </c>
      <c r="G3" t="s">
        <v>8</v>
      </c>
      <c r="H3">
        <f>MAX(D153:D244)</f>
        <v>69.599999999999994</v>
      </c>
      <c r="I3">
        <f>MIN(D153:D244)</f>
        <v>65.400000000000006</v>
      </c>
      <c r="J3">
        <f>H3-I3</f>
        <v>4.1999999999999886</v>
      </c>
      <c r="K3">
        <f>AVERAGE(H3:I3)</f>
        <v>67.5</v>
      </c>
    </row>
    <row r="4" spans="1:11" x14ac:dyDescent="0.3">
      <c r="A4" s="3">
        <f t="shared" si="0"/>
        <v>43103</v>
      </c>
      <c r="B4">
        <v>1</v>
      </c>
      <c r="C4">
        <v>3</v>
      </c>
      <c r="D4">
        <v>56</v>
      </c>
      <c r="E4" s="1">
        <f t="shared" si="1"/>
        <v>0</v>
      </c>
      <c r="G4" t="s">
        <v>9</v>
      </c>
      <c r="H4">
        <f>MAX(D214:D335)</f>
        <v>70.400000000000006</v>
      </c>
      <c r="I4">
        <f>MIN(D214:D335)</f>
        <v>59.4</v>
      </c>
      <c r="J4">
        <f t="shared" ref="J4:J6" si="2">H4-I4</f>
        <v>11.000000000000007</v>
      </c>
      <c r="K4">
        <f t="shared" ref="K4:K6" si="3">AVERAGE(H4:I4)</f>
        <v>64.900000000000006</v>
      </c>
    </row>
    <row r="5" spans="1:11" x14ac:dyDescent="0.3">
      <c r="A5" s="3">
        <f t="shared" si="0"/>
        <v>43104</v>
      </c>
      <c r="B5">
        <v>1</v>
      </c>
      <c r="C5">
        <v>4</v>
      </c>
      <c r="D5">
        <v>56</v>
      </c>
      <c r="E5" s="1">
        <f t="shared" si="1"/>
        <v>0</v>
      </c>
      <c r="G5" t="s">
        <v>10</v>
      </c>
      <c r="H5">
        <f>MAX(D2:D60, D336:D366)</f>
        <v>61.3</v>
      </c>
      <c r="I5" s="2">
        <f>MIN(D2:D60, D336:D366)</f>
        <v>56</v>
      </c>
      <c r="J5">
        <f t="shared" si="2"/>
        <v>5.2999999999999972</v>
      </c>
      <c r="K5">
        <f t="shared" si="3"/>
        <v>58.65</v>
      </c>
    </row>
    <row r="6" spans="1:11" x14ac:dyDescent="0.3">
      <c r="A6" s="3">
        <f t="shared" si="0"/>
        <v>43105</v>
      </c>
      <c r="B6">
        <v>1</v>
      </c>
      <c r="C6">
        <v>5</v>
      </c>
      <c r="D6">
        <v>56.1</v>
      </c>
      <c r="E6" s="1">
        <f t="shared" si="1"/>
        <v>1.8867924528302164E-2</v>
      </c>
      <c r="G6" t="s">
        <v>11</v>
      </c>
      <c r="H6">
        <f>MAX(D61:D152)</f>
        <v>65.3</v>
      </c>
      <c r="I6">
        <f>MIN(D61:D152)</f>
        <v>61.4</v>
      </c>
      <c r="J6">
        <f t="shared" si="2"/>
        <v>3.8999999999999986</v>
      </c>
      <c r="K6">
        <f t="shared" si="3"/>
        <v>63.349999999999994</v>
      </c>
    </row>
    <row r="7" spans="1:11" x14ac:dyDescent="0.3">
      <c r="A7" s="3">
        <f t="shared" si="0"/>
        <v>43106</v>
      </c>
      <c r="B7">
        <v>1</v>
      </c>
      <c r="C7">
        <v>6</v>
      </c>
      <c r="D7">
        <v>56.1</v>
      </c>
      <c r="E7" s="1">
        <f t="shared" si="1"/>
        <v>1.8867924528302164E-2</v>
      </c>
    </row>
    <row r="8" spans="1:11" x14ac:dyDescent="0.3">
      <c r="A8" s="3">
        <f t="shared" si="0"/>
        <v>43107</v>
      </c>
      <c r="B8">
        <v>1</v>
      </c>
      <c r="C8">
        <v>7</v>
      </c>
      <c r="D8">
        <v>56.1</v>
      </c>
      <c r="E8" s="1">
        <f t="shared" si="1"/>
        <v>1.8867924528302164E-2</v>
      </c>
    </row>
    <row r="9" spans="1:11" x14ac:dyDescent="0.3">
      <c r="A9" s="3">
        <f t="shared" si="0"/>
        <v>43108</v>
      </c>
      <c r="B9">
        <v>1</v>
      </c>
      <c r="C9">
        <v>8</v>
      </c>
      <c r="D9">
        <v>56.2</v>
      </c>
      <c r="E9" s="1">
        <f t="shared" si="1"/>
        <v>3.7735849056604327E-2</v>
      </c>
    </row>
    <row r="10" spans="1:11" x14ac:dyDescent="0.3">
      <c r="A10" s="3">
        <f t="shared" si="0"/>
        <v>43109</v>
      </c>
      <c r="B10">
        <v>1</v>
      </c>
      <c r="C10">
        <v>9</v>
      </c>
      <c r="D10">
        <v>56.2</v>
      </c>
      <c r="E10" s="1">
        <f t="shared" si="1"/>
        <v>3.7735849056604327E-2</v>
      </c>
    </row>
    <row r="11" spans="1:11" x14ac:dyDescent="0.3">
      <c r="A11" s="3">
        <f t="shared" si="0"/>
        <v>43110</v>
      </c>
      <c r="B11">
        <v>1</v>
      </c>
      <c r="C11">
        <v>10</v>
      </c>
      <c r="D11">
        <v>56.3</v>
      </c>
      <c r="E11" s="1">
        <f t="shared" si="1"/>
        <v>5.6603773584905155E-2</v>
      </c>
    </row>
    <row r="12" spans="1:11" x14ac:dyDescent="0.3">
      <c r="A12" s="3">
        <f t="shared" si="0"/>
        <v>43111</v>
      </c>
      <c r="B12">
        <v>1</v>
      </c>
      <c r="C12">
        <v>11</v>
      </c>
      <c r="D12">
        <v>56.3</v>
      </c>
      <c r="E12" s="1">
        <f t="shared" si="1"/>
        <v>5.6603773584905155E-2</v>
      </c>
    </row>
    <row r="13" spans="1:11" x14ac:dyDescent="0.3">
      <c r="A13" s="3">
        <f t="shared" si="0"/>
        <v>43112</v>
      </c>
      <c r="B13">
        <v>1</v>
      </c>
      <c r="C13">
        <v>12</v>
      </c>
      <c r="D13">
        <v>56.4</v>
      </c>
      <c r="E13" s="1">
        <f t="shared" si="1"/>
        <v>7.5471698113207322E-2</v>
      </c>
    </row>
    <row r="14" spans="1:11" x14ac:dyDescent="0.3">
      <c r="A14" s="3">
        <f t="shared" si="0"/>
        <v>43113</v>
      </c>
      <c r="B14">
        <v>1</v>
      </c>
      <c r="C14">
        <v>13</v>
      </c>
      <c r="D14">
        <v>56.5</v>
      </c>
      <c r="E14" s="1">
        <f t="shared" si="1"/>
        <v>9.4339622641509482E-2</v>
      </c>
    </row>
    <row r="15" spans="1:11" x14ac:dyDescent="0.3">
      <c r="A15" s="3">
        <f t="shared" si="0"/>
        <v>43114</v>
      </c>
      <c r="B15">
        <v>1</v>
      </c>
      <c r="C15">
        <v>14</v>
      </c>
      <c r="D15">
        <v>56.5</v>
      </c>
      <c r="E15" s="1">
        <f t="shared" si="1"/>
        <v>9.4339622641509482E-2</v>
      </c>
    </row>
    <row r="16" spans="1:11" x14ac:dyDescent="0.3">
      <c r="A16" s="3">
        <f t="shared" si="0"/>
        <v>43115</v>
      </c>
      <c r="B16">
        <v>1</v>
      </c>
      <c r="C16">
        <v>15</v>
      </c>
      <c r="D16">
        <v>56.6</v>
      </c>
      <c r="E16" s="1">
        <f t="shared" si="1"/>
        <v>0.11320754716981166</v>
      </c>
    </row>
    <row r="17" spans="1:5" x14ac:dyDescent="0.3">
      <c r="A17" s="3">
        <f t="shared" si="0"/>
        <v>43116</v>
      </c>
      <c r="B17">
        <v>1</v>
      </c>
      <c r="C17">
        <v>16</v>
      </c>
      <c r="D17">
        <v>56.7</v>
      </c>
      <c r="E17" s="1">
        <f t="shared" si="1"/>
        <v>0.13207547169811382</v>
      </c>
    </row>
    <row r="18" spans="1:5" x14ac:dyDescent="0.3">
      <c r="A18" s="3">
        <f t="shared" si="0"/>
        <v>43117</v>
      </c>
      <c r="B18">
        <v>1</v>
      </c>
      <c r="C18">
        <v>17</v>
      </c>
      <c r="D18">
        <v>56.8</v>
      </c>
      <c r="E18" s="1">
        <f t="shared" si="1"/>
        <v>0.15094339622641464</v>
      </c>
    </row>
    <row r="19" spans="1:5" x14ac:dyDescent="0.3">
      <c r="A19" s="3">
        <f t="shared" si="0"/>
        <v>43118</v>
      </c>
      <c r="B19">
        <v>1</v>
      </c>
      <c r="C19">
        <v>18</v>
      </c>
      <c r="D19">
        <v>56.9</v>
      </c>
      <c r="E19" s="1">
        <f t="shared" si="1"/>
        <v>0.1698113207547168</v>
      </c>
    </row>
    <row r="20" spans="1:5" x14ac:dyDescent="0.3">
      <c r="A20" s="3">
        <f t="shared" si="0"/>
        <v>43119</v>
      </c>
      <c r="B20">
        <v>1</v>
      </c>
      <c r="C20">
        <v>19</v>
      </c>
      <c r="D20">
        <v>57</v>
      </c>
      <c r="E20" s="1">
        <f t="shared" si="1"/>
        <v>0.18867924528301896</v>
      </c>
    </row>
    <row r="21" spans="1:5" x14ac:dyDescent="0.3">
      <c r="A21" s="3">
        <f t="shared" si="0"/>
        <v>43120</v>
      </c>
      <c r="B21">
        <v>1</v>
      </c>
      <c r="C21">
        <v>20</v>
      </c>
      <c r="D21">
        <v>57.1</v>
      </c>
      <c r="E21" s="1">
        <f t="shared" si="1"/>
        <v>0.20754716981132112</v>
      </c>
    </row>
    <row r="22" spans="1:5" x14ac:dyDescent="0.3">
      <c r="A22" s="3">
        <f t="shared" si="0"/>
        <v>43121</v>
      </c>
      <c r="B22">
        <v>1</v>
      </c>
      <c r="C22">
        <v>21</v>
      </c>
      <c r="D22">
        <v>57.2</v>
      </c>
      <c r="E22" s="1">
        <f t="shared" si="1"/>
        <v>0.22641509433962331</v>
      </c>
    </row>
    <row r="23" spans="1:5" x14ac:dyDescent="0.3">
      <c r="A23" s="3">
        <f t="shared" si="0"/>
        <v>43122</v>
      </c>
      <c r="B23">
        <v>1</v>
      </c>
      <c r="C23">
        <v>22</v>
      </c>
      <c r="D23">
        <v>57.3</v>
      </c>
      <c r="E23" s="1">
        <f t="shared" si="1"/>
        <v>0.24528301886792411</v>
      </c>
    </row>
    <row r="24" spans="1:5" x14ac:dyDescent="0.3">
      <c r="A24" s="3">
        <f t="shared" si="0"/>
        <v>43123</v>
      </c>
      <c r="B24">
        <v>1</v>
      </c>
      <c r="C24">
        <v>23</v>
      </c>
      <c r="D24">
        <v>57.4</v>
      </c>
      <c r="E24" s="1">
        <f t="shared" si="1"/>
        <v>0.2641509433962263</v>
      </c>
    </row>
    <row r="25" spans="1:5" x14ac:dyDescent="0.3">
      <c r="A25" s="3">
        <f t="shared" si="0"/>
        <v>43124</v>
      </c>
      <c r="B25">
        <v>1</v>
      </c>
      <c r="C25">
        <v>24</v>
      </c>
      <c r="D25">
        <v>57.6</v>
      </c>
      <c r="E25" s="1">
        <f t="shared" si="1"/>
        <v>0.30188679245283062</v>
      </c>
    </row>
    <row r="26" spans="1:5" x14ac:dyDescent="0.3">
      <c r="A26" s="3">
        <f t="shared" si="0"/>
        <v>43125</v>
      </c>
      <c r="B26">
        <v>1</v>
      </c>
      <c r="C26">
        <v>25</v>
      </c>
      <c r="D26">
        <v>57.7</v>
      </c>
      <c r="E26" s="1">
        <f t="shared" si="1"/>
        <v>0.32075471698113278</v>
      </c>
    </row>
    <row r="27" spans="1:5" x14ac:dyDescent="0.3">
      <c r="A27" s="3">
        <f t="shared" si="0"/>
        <v>43126</v>
      </c>
      <c r="B27">
        <v>1</v>
      </c>
      <c r="C27">
        <v>26</v>
      </c>
      <c r="D27">
        <v>57.8</v>
      </c>
      <c r="E27" s="1">
        <f t="shared" si="1"/>
        <v>0.33962264150943361</v>
      </c>
    </row>
    <row r="28" spans="1:5" x14ac:dyDescent="0.3">
      <c r="A28" s="3">
        <f t="shared" si="0"/>
        <v>43127</v>
      </c>
      <c r="B28">
        <v>1</v>
      </c>
      <c r="C28">
        <v>27</v>
      </c>
      <c r="D28">
        <v>57.9</v>
      </c>
      <c r="E28" s="1">
        <f t="shared" si="1"/>
        <v>0.35849056603773577</v>
      </c>
    </row>
    <row r="29" spans="1:5" x14ac:dyDescent="0.3">
      <c r="A29" s="3">
        <f t="shared" si="0"/>
        <v>43128</v>
      </c>
      <c r="B29">
        <v>1</v>
      </c>
      <c r="C29">
        <v>28</v>
      </c>
      <c r="D29">
        <v>58.1</v>
      </c>
      <c r="E29" s="1">
        <f t="shared" si="1"/>
        <v>0.39622641509434009</v>
      </c>
    </row>
    <row r="30" spans="1:5" x14ac:dyDescent="0.3">
      <c r="A30" s="3">
        <f t="shared" si="0"/>
        <v>43129</v>
      </c>
      <c r="B30">
        <v>1</v>
      </c>
      <c r="C30">
        <v>29</v>
      </c>
      <c r="D30">
        <v>58.2</v>
      </c>
      <c r="E30" s="1">
        <f t="shared" si="1"/>
        <v>0.41509433962264225</v>
      </c>
    </row>
    <row r="31" spans="1:5" x14ac:dyDescent="0.3">
      <c r="A31" s="3">
        <f t="shared" si="0"/>
        <v>43130</v>
      </c>
      <c r="B31">
        <v>1</v>
      </c>
      <c r="C31">
        <v>30</v>
      </c>
      <c r="D31">
        <v>58.3</v>
      </c>
      <c r="E31" s="1">
        <f t="shared" si="1"/>
        <v>0.43396226415094308</v>
      </c>
    </row>
    <row r="32" spans="1:5" x14ac:dyDescent="0.3">
      <c r="A32" s="3">
        <f t="shared" si="0"/>
        <v>43131</v>
      </c>
      <c r="B32">
        <v>1</v>
      </c>
      <c r="C32">
        <v>31</v>
      </c>
      <c r="D32">
        <v>58.5</v>
      </c>
      <c r="E32" s="1">
        <f t="shared" si="1"/>
        <v>0.4716981132075474</v>
      </c>
    </row>
    <row r="33" spans="1:5" x14ac:dyDescent="0.3">
      <c r="A33" s="3">
        <f t="shared" si="0"/>
        <v>43132</v>
      </c>
      <c r="B33">
        <v>2</v>
      </c>
      <c r="C33">
        <v>1</v>
      </c>
      <c r="D33">
        <v>58.6</v>
      </c>
      <c r="E33" s="1">
        <f t="shared" si="1"/>
        <v>0.49056603773584961</v>
      </c>
    </row>
    <row r="34" spans="1:5" x14ac:dyDescent="0.3">
      <c r="A34" s="3">
        <f t="shared" si="0"/>
        <v>43133</v>
      </c>
      <c r="B34">
        <v>2</v>
      </c>
      <c r="C34">
        <v>2</v>
      </c>
      <c r="D34">
        <v>58.8</v>
      </c>
      <c r="E34" s="1">
        <f t="shared" si="1"/>
        <v>0.5283018867924526</v>
      </c>
    </row>
    <row r="35" spans="1:5" x14ac:dyDescent="0.3">
      <c r="A35" s="3">
        <f t="shared" si="0"/>
        <v>43134</v>
      </c>
      <c r="B35">
        <v>2</v>
      </c>
      <c r="C35">
        <v>3</v>
      </c>
      <c r="D35">
        <v>58.9</v>
      </c>
      <c r="E35" s="1">
        <f t="shared" si="1"/>
        <v>0.54716981132075471</v>
      </c>
    </row>
    <row r="36" spans="1:5" x14ac:dyDescent="0.3">
      <c r="A36" s="3">
        <f t="shared" si="0"/>
        <v>43135</v>
      </c>
      <c r="B36">
        <v>2</v>
      </c>
      <c r="C36">
        <v>4</v>
      </c>
      <c r="D36">
        <v>59</v>
      </c>
      <c r="E36" s="1">
        <f t="shared" si="1"/>
        <v>0.56603773584905692</v>
      </c>
    </row>
    <row r="37" spans="1:5" x14ac:dyDescent="0.3">
      <c r="A37" s="3">
        <f t="shared" si="0"/>
        <v>43136</v>
      </c>
      <c r="B37">
        <v>2</v>
      </c>
      <c r="C37">
        <v>5</v>
      </c>
      <c r="D37">
        <v>59.2</v>
      </c>
      <c r="E37" s="1">
        <f t="shared" si="1"/>
        <v>0.60377358490566124</v>
      </c>
    </row>
    <row r="38" spans="1:5" x14ac:dyDescent="0.3">
      <c r="A38" s="3">
        <f t="shared" si="0"/>
        <v>43137</v>
      </c>
      <c r="B38">
        <v>2</v>
      </c>
      <c r="C38">
        <v>6</v>
      </c>
      <c r="D38">
        <v>59.3</v>
      </c>
      <c r="E38" s="1">
        <f t="shared" si="1"/>
        <v>0.62264150943396201</v>
      </c>
    </row>
    <row r="39" spans="1:5" x14ac:dyDescent="0.3">
      <c r="A39" s="3">
        <f t="shared" si="0"/>
        <v>43138</v>
      </c>
      <c r="B39">
        <v>2</v>
      </c>
      <c r="C39">
        <v>7</v>
      </c>
      <c r="D39">
        <v>59.4</v>
      </c>
      <c r="E39" s="1">
        <f t="shared" si="1"/>
        <v>0.64150943396226423</v>
      </c>
    </row>
    <row r="40" spans="1:5" x14ac:dyDescent="0.3">
      <c r="A40" s="3">
        <f t="shared" si="0"/>
        <v>43139</v>
      </c>
      <c r="B40">
        <v>2</v>
      </c>
      <c r="C40">
        <v>8</v>
      </c>
      <c r="D40">
        <v>59.6</v>
      </c>
      <c r="E40" s="1">
        <f t="shared" si="1"/>
        <v>0.67924528301886855</v>
      </c>
    </row>
    <row r="41" spans="1:5" x14ac:dyDescent="0.3">
      <c r="A41" s="3">
        <f t="shared" si="0"/>
        <v>43140</v>
      </c>
      <c r="B41">
        <v>2</v>
      </c>
      <c r="C41">
        <v>9</v>
      </c>
      <c r="D41">
        <v>59.7</v>
      </c>
      <c r="E41" s="1">
        <f t="shared" si="1"/>
        <v>0.69811320754717077</v>
      </c>
    </row>
    <row r="42" spans="1:5" x14ac:dyDescent="0.3">
      <c r="A42" s="3">
        <f t="shared" si="0"/>
        <v>43141</v>
      </c>
      <c r="B42">
        <v>2</v>
      </c>
      <c r="C42">
        <v>10</v>
      </c>
      <c r="D42">
        <v>59.8</v>
      </c>
      <c r="E42" s="1">
        <f t="shared" si="1"/>
        <v>0.71698113207547154</v>
      </c>
    </row>
    <row r="43" spans="1:5" x14ac:dyDescent="0.3">
      <c r="A43" s="3">
        <f t="shared" si="0"/>
        <v>43142</v>
      </c>
      <c r="B43">
        <v>2</v>
      </c>
      <c r="C43">
        <v>11</v>
      </c>
      <c r="D43">
        <v>59.9</v>
      </c>
      <c r="E43" s="1">
        <f t="shared" si="1"/>
        <v>0.73584905660377375</v>
      </c>
    </row>
    <row r="44" spans="1:5" x14ac:dyDescent="0.3">
      <c r="A44" s="3">
        <f t="shared" si="0"/>
        <v>43143</v>
      </c>
      <c r="B44">
        <v>2</v>
      </c>
      <c r="C44">
        <v>12</v>
      </c>
      <c r="D44">
        <v>60.1</v>
      </c>
      <c r="E44" s="1">
        <f t="shared" si="1"/>
        <v>0.77358490566037807</v>
      </c>
    </row>
    <row r="45" spans="1:5" x14ac:dyDescent="0.3">
      <c r="A45" s="3">
        <f t="shared" si="0"/>
        <v>43144</v>
      </c>
      <c r="B45">
        <v>2</v>
      </c>
      <c r="C45">
        <v>13</v>
      </c>
      <c r="D45">
        <v>60.2</v>
      </c>
      <c r="E45" s="1">
        <f t="shared" si="1"/>
        <v>0.79245283018868018</v>
      </c>
    </row>
    <row r="46" spans="1:5" x14ac:dyDescent="0.3">
      <c r="A46" s="3">
        <f t="shared" si="0"/>
        <v>43145</v>
      </c>
      <c r="B46">
        <v>2</v>
      </c>
      <c r="C46">
        <v>14</v>
      </c>
      <c r="D46">
        <v>60.3</v>
      </c>
      <c r="E46" s="1">
        <f t="shared" si="1"/>
        <v>0.81132075471698106</v>
      </c>
    </row>
    <row r="47" spans="1:5" x14ac:dyDescent="0.3">
      <c r="A47" s="3">
        <f t="shared" si="0"/>
        <v>43146</v>
      </c>
      <c r="B47">
        <v>2</v>
      </c>
      <c r="C47">
        <v>15</v>
      </c>
      <c r="D47">
        <v>60.4</v>
      </c>
      <c r="E47" s="1">
        <f t="shared" si="1"/>
        <v>0.83018867924528317</v>
      </c>
    </row>
    <row r="48" spans="1:5" x14ac:dyDescent="0.3">
      <c r="A48" s="3">
        <f t="shared" si="0"/>
        <v>43147</v>
      </c>
      <c r="B48">
        <v>2</v>
      </c>
      <c r="C48">
        <v>16</v>
      </c>
      <c r="D48">
        <v>60.5</v>
      </c>
      <c r="E48" s="1">
        <f t="shared" si="1"/>
        <v>0.84905660377358538</v>
      </c>
    </row>
    <row r="49" spans="1:5" x14ac:dyDescent="0.3">
      <c r="A49" s="3">
        <f t="shared" si="0"/>
        <v>43148</v>
      </c>
      <c r="B49">
        <v>2</v>
      </c>
      <c r="C49">
        <v>17</v>
      </c>
      <c r="D49">
        <v>60.6</v>
      </c>
      <c r="E49" s="1">
        <f t="shared" si="1"/>
        <v>0.86792452830188749</v>
      </c>
    </row>
    <row r="50" spans="1:5" x14ac:dyDescent="0.3">
      <c r="A50" s="3">
        <f t="shared" si="0"/>
        <v>43149</v>
      </c>
      <c r="B50">
        <v>2</v>
      </c>
      <c r="C50">
        <v>18</v>
      </c>
      <c r="D50">
        <v>60.7</v>
      </c>
      <c r="E50" s="1">
        <f t="shared" si="1"/>
        <v>0.8867924528301897</v>
      </c>
    </row>
    <row r="51" spans="1:5" x14ac:dyDescent="0.3">
      <c r="A51" s="3">
        <f t="shared" si="0"/>
        <v>43150</v>
      </c>
      <c r="B51">
        <v>2</v>
      </c>
      <c r="C51">
        <v>19</v>
      </c>
      <c r="D51">
        <v>60.8</v>
      </c>
      <c r="E51" s="1">
        <f t="shared" si="1"/>
        <v>0.90566037735849048</v>
      </c>
    </row>
    <row r="52" spans="1:5" x14ac:dyDescent="0.3">
      <c r="A52" s="3">
        <f t="shared" si="0"/>
        <v>43151</v>
      </c>
      <c r="B52">
        <v>2</v>
      </c>
      <c r="C52">
        <v>20</v>
      </c>
      <c r="D52">
        <v>60.8</v>
      </c>
      <c r="E52" s="1">
        <f t="shared" si="1"/>
        <v>0.90566037735849048</v>
      </c>
    </row>
    <row r="53" spans="1:5" x14ac:dyDescent="0.3">
      <c r="A53" s="3">
        <f t="shared" si="0"/>
        <v>43152</v>
      </c>
      <c r="B53">
        <v>2</v>
      </c>
      <c r="C53">
        <v>21</v>
      </c>
      <c r="D53">
        <v>60.9</v>
      </c>
      <c r="E53" s="1">
        <f t="shared" si="1"/>
        <v>0.92452830188679269</v>
      </c>
    </row>
    <row r="54" spans="1:5" x14ac:dyDescent="0.3">
      <c r="A54" s="3">
        <f t="shared" si="0"/>
        <v>43153</v>
      </c>
      <c r="B54">
        <v>2</v>
      </c>
      <c r="C54">
        <v>22</v>
      </c>
      <c r="D54">
        <v>61</v>
      </c>
      <c r="E54" s="1">
        <f t="shared" si="1"/>
        <v>0.9433962264150948</v>
      </c>
    </row>
    <row r="55" spans="1:5" x14ac:dyDescent="0.3">
      <c r="A55" s="3">
        <f t="shared" si="0"/>
        <v>43154</v>
      </c>
      <c r="B55">
        <v>2</v>
      </c>
      <c r="C55">
        <v>23</v>
      </c>
      <c r="D55">
        <v>61.1</v>
      </c>
      <c r="E55" s="1">
        <f t="shared" si="1"/>
        <v>0.96226415094339701</v>
      </c>
    </row>
    <row r="56" spans="1:5" x14ac:dyDescent="0.3">
      <c r="A56" s="3">
        <f t="shared" si="0"/>
        <v>43155</v>
      </c>
      <c r="B56">
        <v>2</v>
      </c>
      <c r="C56">
        <v>24</v>
      </c>
      <c r="D56">
        <v>61.1</v>
      </c>
      <c r="E56" s="1">
        <f t="shared" si="1"/>
        <v>0.96226415094339701</v>
      </c>
    </row>
    <row r="57" spans="1:5" x14ac:dyDescent="0.3">
      <c r="A57" s="3">
        <f t="shared" si="0"/>
        <v>43156</v>
      </c>
      <c r="B57">
        <v>2</v>
      </c>
      <c r="C57">
        <v>25</v>
      </c>
      <c r="D57">
        <v>61.2</v>
      </c>
      <c r="E57" s="1">
        <f t="shared" si="1"/>
        <v>0.98113207547169923</v>
      </c>
    </row>
    <row r="58" spans="1:5" x14ac:dyDescent="0.3">
      <c r="A58" s="3">
        <f t="shared" si="0"/>
        <v>43157</v>
      </c>
      <c r="B58">
        <v>2</v>
      </c>
      <c r="C58">
        <v>26</v>
      </c>
      <c r="D58">
        <v>61.2</v>
      </c>
      <c r="E58" s="1">
        <f t="shared" si="1"/>
        <v>0.98113207547169923</v>
      </c>
    </row>
    <row r="59" spans="1:5" x14ac:dyDescent="0.3">
      <c r="A59" s="3">
        <f t="shared" si="0"/>
        <v>43158</v>
      </c>
      <c r="B59">
        <v>2</v>
      </c>
      <c r="C59">
        <v>27</v>
      </c>
      <c r="D59">
        <v>61.3</v>
      </c>
      <c r="E59" s="1">
        <f t="shared" si="1"/>
        <v>1</v>
      </c>
    </row>
    <row r="60" spans="1:5" x14ac:dyDescent="0.3">
      <c r="A60" s="3">
        <f t="shared" si="0"/>
        <v>43159</v>
      </c>
      <c r="B60">
        <v>2</v>
      </c>
      <c r="C60">
        <v>28</v>
      </c>
      <c r="D60">
        <v>61.3</v>
      </c>
      <c r="E60" s="1">
        <f t="shared" si="1"/>
        <v>1</v>
      </c>
    </row>
    <row r="61" spans="1:5" x14ac:dyDescent="0.3">
      <c r="A61" s="3">
        <f t="shared" si="0"/>
        <v>43160</v>
      </c>
      <c r="B61">
        <v>3</v>
      </c>
      <c r="C61">
        <v>1</v>
      </c>
      <c r="D61">
        <v>61.4</v>
      </c>
      <c r="E61" s="1">
        <f>(D61-$I$6)/$J$6</f>
        <v>0</v>
      </c>
    </row>
    <row r="62" spans="1:5" x14ac:dyDescent="0.3">
      <c r="A62" s="3">
        <f t="shared" si="0"/>
        <v>43161</v>
      </c>
      <c r="B62">
        <v>3</v>
      </c>
      <c r="C62">
        <v>2</v>
      </c>
      <c r="D62">
        <v>61.4</v>
      </c>
      <c r="E62" s="1">
        <f t="shared" ref="E62:E125" si="4">(D62-$I$6)/$J$6</f>
        <v>0</v>
      </c>
    </row>
    <row r="63" spans="1:5" x14ac:dyDescent="0.3">
      <c r="A63" s="3">
        <f t="shared" si="0"/>
        <v>43162</v>
      </c>
      <c r="B63">
        <v>3</v>
      </c>
      <c r="C63">
        <v>3</v>
      </c>
      <c r="D63">
        <v>61.5</v>
      </c>
      <c r="E63" s="1">
        <f t="shared" si="4"/>
        <v>2.5641025641026015E-2</v>
      </c>
    </row>
    <row r="64" spans="1:5" x14ac:dyDescent="0.3">
      <c r="A64" s="3">
        <f t="shared" si="0"/>
        <v>43163</v>
      </c>
      <c r="B64">
        <v>3</v>
      </c>
      <c r="C64">
        <v>4</v>
      </c>
      <c r="D64">
        <v>61.5</v>
      </c>
      <c r="E64" s="1">
        <f t="shared" si="4"/>
        <v>2.5641025641026015E-2</v>
      </c>
    </row>
    <row r="65" spans="1:5" x14ac:dyDescent="0.3">
      <c r="A65" s="3">
        <f t="shared" si="0"/>
        <v>43164</v>
      </c>
      <c r="B65">
        <v>3</v>
      </c>
      <c r="C65">
        <v>5</v>
      </c>
      <c r="D65">
        <v>61.5</v>
      </c>
      <c r="E65" s="1">
        <f t="shared" si="4"/>
        <v>2.5641025641026015E-2</v>
      </c>
    </row>
    <row r="66" spans="1:5" x14ac:dyDescent="0.3">
      <c r="A66" s="3">
        <f t="shared" si="0"/>
        <v>43165</v>
      </c>
      <c r="B66">
        <v>3</v>
      </c>
      <c r="C66">
        <v>6</v>
      </c>
      <c r="D66">
        <v>61.5</v>
      </c>
      <c r="E66" s="1">
        <f t="shared" si="4"/>
        <v>2.5641025641026015E-2</v>
      </c>
    </row>
    <row r="67" spans="1:5" x14ac:dyDescent="0.3">
      <c r="A67" s="3">
        <f t="shared" ref="A67:A130" si="5">DATE(2018, B67, C67)</f>
        <v>43166</v>
      </c>
      <c r="B67">
        <v>3</v>
      </c>
      <c r="C67">
        <v>7</v>
      </c>
      <c r="D67">
        <v>61.6</v>
      </c>
      <c r="E67" s="1">
        <f t="shared" si="4"/>
        <v>5.128205128205203E-2</v>
      </c>
    </row>
    <row r="68" spans="1:5" x14ac:dyDescent="0.3">
      <c r="A68" s="3">
        <f t="shared" si="5"/>
        <v>43167</v>
      </c>
      <c r="B68">
        <v>3</v>
      </c>
      <c r="C68">
        <v>8</v>
      </c>
      <c r="D68">
        <v>61.6</v>
      </c>
      <c r="E68" s="1">
        <f t="shared" si="4"/>
        <v>5.128205128205203E-2</v>
      </c>
    </row>
    <row r="69" spans="1:5" x14ac:dyDescent="0.3">
      <c r="A69" s="3">
        <f t="shared" si="5"/>
        <v>43168</v>
      </c>
      <c r="B69">
        <v>3</v>
      </c>
      <c r="C69">
        <v>9</v>
      </c>
      <c r="D69">
        <v>61.6</v>
      </c>
      <c r="E69" s="1">
        <f t="shared" si="4"/>
        <v>5.128205128205203E-2</v>
      </c>
    </row>
    <row r="70" spans="1:5" x14ac:dyDescent="0.3">
      <c r="A70" s="3">
        <f t="shared" si="5"/>
        <v>43169</v>
      </c>
      <c r="B70">
        <v>3</v>
      </c>
      <c r="C70">
        <v>10</v>
      </c>
      <c r="D70">
        <v>61.6</v>
      </c>
      <c r="E70" s="1">
        <f t="shared" si="4"/>
        <v>5.128205128205203E-2</v>
      </c>
    </row>
    <row r="71" spans="1:5" x14ac:dyDescent="0.3">
      <c r="A71" s="3">
        <f t="shared" si="5"/>
        <v>43170</v>
      </c>
      <c r="B71">
        <v>3</v>
      </c>
      <c r="C71">
        <v>11</v>
      </c>
      <c r="D71">
        <v>61.7</v>
      </c>
      <c r="E71" s="1">
        <f t="shared" si="4"/>
        <v>7.6923076923078038E-2</v>
      </c>
    </row>
    <row r="72" spans="1:5" x14ac:dyDescent="0.3">
      <c r="A72" s="3">
        <f t="shared" si="5"/>
        <v>43171</v>
      </c>
      <c r="B72">
        <v>3</v>
      </c>
      <c r="C72">
        <v>12</v>
      </c>
      <c r="D72">
        <v>61.7</v>
      </c>
      <c r="E72" s="1">
        <f t="shared" si="4"/>
        <v>7.6923076923078038E-2</v>
      </c>
    </row>
    <row r="73" spans="1:5" x14ac:dyDescent="0.3">
      <c r="A73" s="3">
        <f t="shared" si="5"/>
        <v>43172</v>
      </c>
      <c r="B73">
        <v>3</v>
      </c>
      <c r="C73">
        <v>13</v>
      </c>
      <c r="D73">
        <v>61.7</v>
      </c>
      <c r="E73" s="1">
        <f t="shared" si="4"/>
        <v>7.6923076923078038E-2</v>
      </c>
    </row>
    <row r="74" spans="1:5" x14ac:dyDescent="0.3">
      <c r="A74" s="3">
        <f t="shared" si="5"/>
        <v>43173</v>
      </c>
      <c r="B74">
        <v>3</v>
      </c>
      <c r="C74">
        <v>14</v>
      </c>
      <c r="D74">
        <v>61.7</v>
      </c>
      <c r="E74" s="1">
        <f t="shared" si="4"/>
        <v>7.6923076923078038E-2</v>
      </c>
    </row>
    <row r="75" spans="1:5" x14ac:dyDescent="0.3">
      <c r="A75" s="3">
        <f t="shared" si="5"/>
        <v>43174</v>
      </c>
      <c r="B75">
        <v>3</v>
      </c>
      <c r="C75">
        <v>15</v>
      </c>
      <c r="D75">
        <v>61.7</v>
      </c>
      <c r="E75" s="1">
        <f t="shared" si="4"/>
        <v>7.6923076923078038E-2</v>
      </c>
    </row>
    <row r="76" spans="1:5" x14ac:dyDescent="0.3">
      <c r="A76" s="3">
        <f t="shared" si="5"/>
        <v>43175</v>
      </c>
      <c r="B76">
        <v>3</v>
      </c>
      <c r="C76">
        <v>16</v>
      </c>
      <c r="D76">
        <v>61.8</v>
      </c>
      <c r="E76" s="1">
        <f t="shared" si="4"/>
        <v>0.10256410256410224</v>
      </c>
    </row>
    <row r="77" spans="1:5" x14ac:dyDescent="0.3">
      <c r="A77" s="3">
        <f t="shared" si="5"/>
        <v>43176</v>
      </c>
      <c r="B77">
        <v>3</v>
      </c>
      <c r="C77">
        <v>17</v>
      </c>
      <c r="D77">
        <v>61.8</v>
      </c>
      <c r="E77" s="1">
        <f t="shared" si="4"/>
        <v>0.10256410256410224</v>
      </c>
    </row>
    <row r="78" spans="1:5" x14ac:dyDescent="0.3">
      <c r="A78" s="3">
        <f t="shared" si="5"/>
        <v>43177</v>
      </c>
      <c r="B78">
        <v>3</v>
      </c>
      <c r="C78">
        <v>18</v>
      </c>
      <c r="D78">
        <v>61.8</v>
      </c>
      <c r="E78" s="1">
        <f t="shared" si="4"/>
        <v>0.10256410256410224</v>
      </c>
    </row>
    <row r="79" spans="1:5" x14ac:dyDescent="0.3">
      <c r="A79" s="3">
        <f t="shared" si="5"/>
        <v>43178</v>
      </c>
      <c r="B79">
        <v>3</v>
      </c>
      <c r="C79">
        <v>19</v>
      </c>
      <c r="D79">
        <v>61.8</v>
      </c>
      <c r="E79" s="1">
        <f t="shared" si="4"/>
        <v>0.10256410256410224</v>
      </c>
    </row>
    <row r="80" spans="1:5" x14ac:dyDescent="0.3">
      <c r="A80" s="3">
        <f t="shared" si="5"/>
        <v>43179</v>
      </c>
      <c r="B80">
        <v>3</v>
      </c>
      <c r="C80">
        <v>20</v>
      </c>
      <c r="D80">
        <v>61.9</v>
      </c>
      <c r="E80" s="1">
        <f t="shared" si="4"/>
        <v>0.12820512820512825</v>
      </c>
    </row>
    <row r="81" spans="1:5" x14ac:dyDescent="0.3">
      <c r="A81" s="3">
        <f t="shared" si="5"/>
        <v>43180</v>
      </c>
      <c r="B81">
        <v>3</v>
      </c>
      <c r="C81">
        <v>21</v>
      </c>
      <c r="D81">
        <v>61.9</v>
      </c>
      <c r="E81" s="1">
        <f t="shared" si="4"/>
        <v>0.12820512820512825</v>
      </c>
    </row>
    <row r="82" spans="1:5" x14ac:dyDescent="0.3">
      <c r="A82" s="3">
        <f t="shared" si="5"/>
        <v>43181</v>
      </c>
      <c r="B82">
        <v>3</v>
      </c>
      <c r="C82">
        <v>22</v>
      </c>
      <c r="D82">
        <v>61.9</v>
      </c>
      <c r="E82" s="1">
        <f t="shared" si="4"/>
        <v>0.12820512820512825</v>
      </c>
    </row>
    <row r="83" spans="1:5" x14ac:dyDescent="0.3">
      <c r="A83" s="3">
        <f t="shared" si="5"/>
        <v>43182</v>
      </c>
      <c r="B83">
        <v>3</v>
      </c>
      <c r="C83">
        <v>23</v>
      </c>
      <c r="D83">
        <v>62</v>
      </c>
      <c r="E83" s="1">
        <f t="shared" si="4"/>
        <v>0.15384615384615427</v>
      </c>
    </row>
    <row r="84" spans="1:5" x14ac:dyDescent="0.3">
      <c r="A84" s="3">
        <f t="shared" si="5"/>
        <v>43183</v>
      </c>
      <c r="B84">
        <v>3</v>
      </c>
      <c r="C84">
        <v>24</v>
      </c>
      <c r="D84">
        <v>62</v>
      </c>
      <c r="E84" s="1">
        <f t="shared" si="4"/>
        <v>0.15384615384615427</v>
      </c>
    </row>
    <row r="85" spans="1:5" x14ac:dyDescent="0.3">
      <c r="A85" s="3">
        <f t="shared" si="5"/>
        <v>43184</v>
      </c>
      <c r="B85">
        <v>3</v>
      </c>
      <c r="C85">
        <v>25</v>
      </c>
      <c r="D85">
        <v>62</v>
      </c>
      <c r="E85" s="1">
        <f t="shared" si="4"/>
        <v>0.15384615384615427</v>
      </c>
    </row>
    <row r="86" spans="1:5" x14ac:dyDescent="0.3">
      <c r="A86" s="3">
        <f t="shared" si="5"/>
        <v>43185</v>
      </c>
      <c r="B86">
        <v>3</v>
      </c>
      <c r="C86">
        <v>26</v>
      </c>
      <c r="D86">
        <v>62.1</v>
      </c>
      <c r="E86" s="1">
        <f t="shared" si="4"/>
        <v>0.17948717948718029</v>
      </c>
    </row>
    <row r="87" spans="1:5" x14ac:dyDescent="0.3">
      <c r="A87" s="3">
        <f t="shared" si="5"/>
        <v>43186</v>
      </c>
      <c r="B87">
        <v>3</v>
      </c>
      <c r="C87">
        <v>27</v>
      </c>
      <c r="D87">
        <v>62.1</v>
      </c>
      <c r="E87" s="1">
        <f t="shared" si="4"/>
        <v>0.17948717948718029</v>
      </c>
    </row>
    <row r="88" spans="1:5" x14ac:dyDescent="0.3">
      <c r="A88" s="3">
        <f t="shared" si="5"/>
        <v>43187</v>
      </c>
      <c r="B88">
        <v>3</v>
      </c>
      <c r="C88">
        <v>28</v>
      </c>
      <c r="D88">
        <v>62.2</v>
      </c>
      <c r="E88" s="1">
        <f t="shared" si="4"/>
        <v>0.20512820512820629</v>
      </c>
    </row>
    <row r="89" spans="1:5" x14ac:dyDescent="0.3">
      <c r="A89" s="3">
        <f t="shared" si="5"/>
        <v>43188</v>
      </c>
      <c r="B89">
        <v>3</v>
      </c>
      <c r="C89">
        <v>29</v>
      </c>
      <c r="D89">
        <v>62.2</v>
      </c>
      <c r="E89" s="1">
        <f t="shared" si="4"/>
        <v>0.20512820512820629</v>
      </c>
    </row>
    <row r="90" spans="1:5" x14ac:dyDescent="0.3">
      <c r="A90" s="3">
        <f t="shared" si="5"/>
        <v>43189</v>
      </c>
      <c r="B90">
        <v>3</v>
      </c>
      <c r="C90">
        <v>30</v>
      </c>
      <c r="D90">
        <v>62.3</v>
      </c>
      <c r="E90" s="1">
        <f t="shared" si="4"/>
        <v>0.23076923076923048</v>
      </c>
    </row>
    <row r="91" spans="1:5" x14ac:dyDescent="0.3">
      <c r="A91" s="3">
        <f t="shared" si="5"/>
        <v>43190</v>
      </c>
      <c r="B91">
        <v>3</v>
      </c>
      <c r="C91">
        <v>31</v>
      </c>
      <c r="D91">
        <v>62.3</v>
      </c>
      <c r="E91" s="1">
        <f t="shared" si="4"/>
        <v>0.23076923076923048</v>
      </c>
    </row>
    <row r="92" spans="1:5" x14ac:dyDescent="0.3">
      <c r="A92" s="3">
        <f t="shared" si="5"/>
        <v>43191</v>
      </c>
      <c r="B92">
        <v>4</v>
      </c>
      <c r="C92">
        <v>1</v>
      </c>
      <c r="D92">
        <v>62.4</v>
      </c>
      <c r="E92" s="1">
        <f t="shared" si="4"/>
        <v>0.2564102564102565</v>
      </c>
    </row>
    <row r="93" spans="1:5" x14ac:dyDescent="0.3">
      <c r="A93" s="3">
        <f t="shared" si="5"/>
        <v>43192</v>
      </c>
      <c r="B93">
        <v>4</v>
      </c>
      <c r="C93">
        <v>2</v>
      </c>
      <c r="D93">
        <v>62.4</v>
      </c>
      <c r="E93" s="1">
        <f t="shared" si="4"/>
        <v>0.2564102564102565</v>
      </c>
    </row>
    <row r="94" spans="1:5" x14ac:dyDescent="0.3">
      <c r="A94" s="3">
        <f t="shared" si="5"/>
        <v>43193</v>
      </c>
      <c r="B94">
        <v>4</v>
      </c>
      <c r="C94">
        <v>3</v>
      </c>
      <c r="D94">
        <v>62.5</v>
      </c>
      <c r="E94" s="1">
        <f t="shared" si="4"/>
        <v>0.28205128205128249</v>
      </c>
    </row>
    <row r="95" spans="1:5" x14ac:dyDescent="0.3">
      <c r="A95" s="3">
        <f t="shared" si="5"/>
        <v>43194</v>
      </c>
      <c r="B95">
        <v>4</v>
      </c>
      <c r="C95">
        <v>4</v>
      </c>
      <c r="D95">
        <v>62.5</v>
      </c>
      <c r="E95" s="1">
        <f t="shared" si="4"/>
        <v>0.28205128205128249</v>
      </c>
    </row>
    <row r="96" spans="1:5" x14ac:dyDescent="0.3">
      <c r="A96" s="3">
        <f t="shared" si="5"/>
        <v>43195</v>
      </c>
      <c r="B96">
        <v>4</v>
      </c>
      <c r="C96">
        <v>5</v>
      </c>
      <c r="D96">
        <v>62.6</v>
      </c>
      <c r="E96" s="1">
        <f t="shared" si="4"/>
        <v>0.30769230769230854</v>
      </c>
    </row>
    <row r="97" spans="1:5" x14ac:dyDescent="0.3">
      <c r="A97" s="3">
        <f t="shared" si="5"/>
        <v>43196</v>
      </c>
      <c r="B97">
        <v>4</v>
      </c>
      <c r="C97">
        <v>6</v>
      </c>
      <c r="D97">
        <v>62.6</v>
      </c>
      <c r="E97" s="1">
        <f t="shared" si="4"/>
        <v>0.30769230769230854</v>
      </c>
    </row>
    <row r="98" spans="1:5" x14ac:dyDescent="0.3">
      <c r="A98" s="3">
        <f t="shared" si="5"/>
        <v>43197</v>
      </c>
      <c r="B98">
        <v>4</v>
      </c>
      <c r="C98">
        <v>7</v>
      </c>
      <c r="D98">
        <v>62.7</v>
      </c>
      <c r="E98" s="1">
        <f t="shared" si="4"/>
        <v>0.33333333333333454</v>
      </c>
    </row>
    <row r="99" spans="1:5" x14ac:dyDescent="0.3">
      <c r="A99" s="3">
        <f t="shared" si="5"/>
        <v>43198</v>
      </c>
      <c r="B99">
        <v>4</v>
      </c>
      <c r="C99">
        <v>8</v>
      </c>
      <c r="D99">
        <v>62.7</v>
      </c>
      <c r="E99" s="1">
        <f t="shared" si="4"/>
        <v>0.33333333333333454</v>
      </c>
    </row>
    <row r="100" spans="1:5" x14ac:dyDescent="0.3">
      <c r="A100" s="3">
        <f t="shared" si="5"/>
        <v>43199</v>
      </c>
      <c r="B100">
        <v>4</v>
      </c>
      <c r="C100">
        <v>9</v>
      </c>
      <c r="D100">
        <v>62.8</v>
      </c>
      <c r="E100" s="1">
        <f t="shared" si="4"/>
        <v>0.35897435897435875</v>
      </c>
    </row>
    <row r="101" spans="1:5" x14ac:dyDescent="0.3">
      <c r="A101" s="3">
        <f t="shared" si="5"/>
        <v>43200</v>
      </c>
      <c r="B101">
        <v>4</v>
      </c>
      <c r="C101">
        <v>10</v>
      </c>
      <c r="D101">
        <v>62.9</v>
      </c>
      <c r="E101" s="1">
        <f t="shared" si="4"/>
        <v>0.38461538461538475</v>
      </c>
    </row>
    <row r="102" spans="1:5" x14ac:dyDescent="0.3">
      <c r="A102" s="3">
        <f t="shared" si="5"/>
        <v>43201</v>
      </c>
      <c r="B102">
        <v>4</v>
      </c>
      <c r="C102">
        <v>11</v>
      </c>
      <c r="D102">
        <v>62.9</v>
      </c>
      <c r="E102" s="1">
        <f t="shared" si="4"/>
        <v>0.38461538461538475</v>
      </c>
    </row>
    <row r="103" spans="1:5" x14ac:dyDescent="0.3">
      <c r="A103" s="3">
        <f t="shared" si="5"/>
        <v>43202</v>
      </c>
      <c r="B103">
        <v>4</v>
      </c>
      <c r="C103">
        <v>12</v>
      </c>
      <c r="D103">
        <v>63</v>
      </c>
      <c r="E103" s="1">
        <f t="shared" si="4"/>
        <v>0.4102564102564108</v>
      </c>
    </row>
    <row r="104" spans="1:5" x14ac:dyDescent="0.3">
      <c r="A104" s="3">
        <f t="shared" si="5"/>
        <v>43203</v>
      </c>
      <c r="B104">
        <v>4</v>
      </c>
      <c r="C104">
        <v>13</v>
      </c>
      <c r="D104">
        <v>63</v>
      </c>
      <c r="E104" s="1">
        <f t="shared" si="4"/>
        <v>0.4102564102564108</v>
      </c>
    </row>
    <row r="105" spans="1:5" x14ac:dyDescent="0.3">
      <c r="A105" s="3">
        <f t="shared" si="5"/>
        <v>43204</v>
      </c>
      <c r="B105">
        <v>4</v>
      </c>
      <c r="C105">
        <v>14</v>
      </c>
      <c r="D105">
        <v>63.1</v>
      </c>
      <c r="E105" s="1">
        <f t="shared" si="4"/>
        <v>0.43589743589743679</v>
      </c>
    </row>
    <row r="106" spans="1:5" x14ac:dyDescent="0.3">
      <c r="A106" s="3">
        <f t="shared" si="5"/>
        <v>43205</v>
      </c>
      <c r="B106">
        <v>4</v>
      </c>
      <c r="C106">
        <v>15</v>
      </c>
      <c r="D106">
        <v>63.1</v>
      </c>
      <c r="E106" s="1">
        <f t="shared" si="4"/>
        <v>0.43589743589743679</v>
      </c>
    </row>
    <row r="107" spans="1:5" x14ac:dyDescent="0.3">
      <c r="A107" s="3">
        <f t="shared" si="5"/>
        <v>43206</v>
      </c>
      <c r="B107">
        <v>4</v>
      </c>
      <c r="C107">
        <v>16</v>
      </c>
      <c r="D107">
        <v>63.2</v>
      </c>
      <c r="E107" s="1">
        <f t="shared" si="4"/>
        <v>0.46153846153846279</v>
      </c>
    </row>
    <row r="108" spans="1:5" x14ac:dyDescent="0.3">
      <c r="A108" s="3">
        <f t="shared" si="5"/>
        <v>43207</v>
      </c>
      <c r="B108">
        <v>4</v>
      </c>
      <c r="C108">
        <v>17</v>
      </c>
      <c r="D108">
        <v>63.2</v>
      </c>
      <c r="E108" s="1">
        <f t="shared" si="4"/>
        <v>0.46153846153846279</v>
      </c>
    </row>
    <row r="109" spans="1:5" x14ac:dyDescent="0.3">
      <c r="A109" s="3">
        <f t="shared" si="5"/>
        <v>43208</v>
      </c>
      <c r="B109">
        <v>4</v>
      </c>
      <c r="C109">
        <v>18</v>
      </c>
      <c r="D109">
        <v>63.3</v>
      </c>
      <c r="E109" s="1">
        <f t="shared" si="4"/>
        <v>0.487179487179487</v>
      </c>
    </row>
    <row r="110" spans="1:5" x14ac:dyDescent="0.3">
      <c r="A110" s="3">
        <f t="shared" si="5"/>
        <v>43209</v>
      </c>
      <c r="B110">
        <v>4</v>
      </c>
      <c r="C110">
        <v>19</v>
      </c>
      <c r="D110">
        <v>63.3</v>
      </c>
      <c r="E110" s="1">
        <f t="shared" si="4"/>
        <v>0.487179487179487</v>
      </c>
    </row>
    <row r="111" spans="1:5" x14ac:dyDescent="0.3">
      <c r="A111" s="3">
        <f t="shared" si="5"/>
        <v>43210</v>
      </c>
      <c r="B111">
        <v>4</v>
      </c>
      <c r="C111">
        <v>20</v>
      </c>
      <c r="D111">
        <v>63.4</v>
      </c>
      <c r="E111" s="1">
        <f t="shared" si="4"/>
        <v>0.512820512820513</v>
      </c>
    </row>
    <row r="112" spans="1:5" x14ac:dyDescent="0.3">
      <c r="A112" s="3">
        <f t="shared" si="5"/>
        <v>43211</v>
      </c>
      <c r="B112">
        <v>4</v>
      </c>
      <c r="C112">
        <v>21</v>
      </c>
      <c r="D112">
        <v>63.4</v>
      </c>
      <c r="E112" s="1">
        <f t="shared" si="4"/>
        <v>0.512820512820513</v>
      </c>
    </row>
    <row r="113" spans="1:5" x14ac:dyDescent="0.3">
      <c r="A113" s="3">
        <f t="shared" si="5"/>
        <v>43212</v>
      </c>
      <c r="B113">
        <v>4</v>
      </c>
      <c r="C113">
        <v>22</v>
      </c>
      <c r="D113">
        <v>63.4</v>
      </c>
      <c r="E113" s="1">
        <f t="shared" si="4"/>
        <v>0.512820512820513</v>
      </c>
    </row>
    <row r="114" spans="1:5" x14ac:dyDescent="0.3">
      <c r="A114" s="3">
        <f t="shared" si="5"/>
        <v>43213</v>
      </c>
      <c r="B114">
        <v>4</v>
      </c>
      <c r="C114">
        <v>23</v>
      </c>
      <c r="D114">
        <v>63.5</v>
      </c>
      <c r="E114" s="1">
        <f t="shared" si="4"/>
        <v>0.53846153846153899</v>
      </c>
    </row>
    <row r="115" spans="1:5" x14ac:dyDescent="0.3">
      <c r="A115" s="3">
        <f t="shared" si="5"/>
        <v>43214</v>
      </c>
      <c r="B115">
        <v>4</v>
      </c>
      <c r="C115">
        <v>24</v>
      </c>
      <c r="D115">
        <v>63.5</v>
      </c>
      <c r="E115" s="1">
        <f t="shared" si="4"/>
        <v>0.53846153846153899</v>
      </c>
    </row>
    <row r="116" spans="1:5" x14ac:dyDescent="0.3">
      <c r="A116" s="3">
        <f t="shared" si="5"/>
        <v>43215</v>
      </c>
      <c r="B116">
        <v>4</v>
      </c>
      <c r="C116">
        <v>25</v>
      </c>
      <c r="D116">
        <v>63.5</v>
      </c>
      <c r="E116" s="1">
        <f t="shared" si="4"/>
        <v>0.53846153846153899</v>
      </c>
    </row>
    <row r="117" spans="1:5" x14ac:dyDescent="0.3">
      <c r="A117" s="3">
        <f t="shared" si="5"/>
        <v>43216</v>
      </c>
      <c r="B117">
        <v>4</v>
      </c>
      <c r="C117">
        <v>26</v>
      </c>
      <c r="D117">
        <v>63.6</v>
      </c>
      <c r="E117" s="1">
        <f t="shared" si="4"/>
        <v>0.56410256410256499</v>
      </c>
    </row>
    <row r="118" spans="1:5" x14ac:dyDescent="0.3">
      <c r="A118" s="3">
        <f t="shared" si="5"/>
        <v>43217</v>
      </c>
      <c r="B118">
        <v>4</v>
      </c>
      <c r="C118">
        <v>27</v>
      </c>
      <c r="D118">
        <v>63.6</v>
      </c>
      <c r="E118" s="1">
        <f t="shared" si="4"/>
        <v>0.56410256410256499</v>
      </c>
    </row>
    <row r="119" spans="1:5" x14ac:dyDescent="0.3">
      <c r="A119" s="3">
        <f t="shared" si="5"/>
        <v>43218</v>
      </c>
      <c r="B119">
        <v>4</v>
      </c>
      <c r="C119">
        <v>28</v>
      </c>
      <c r="D119">
        <v>63.6</v>
      </c>
      <c r="E119" s="1">
        <f t="shared" si="4"/>
        <v>0.56410256410256499</v>
      </c>
    </row>
    <row r="120" spans="1:5" x14ac:dyDescent="0.3">
      <c r="A120" s="3">
        <f t="shared" si="5"/>
        <v>43219</v>
      </c>
      <c r="B120">
        <v>4</v>
      </c>
      <c r="C120">
        <v>29</v>
      </c>
      <c r="D120">
        <v>63.7</v>
      </c>
      <c r="E120" s="1">
        <f t="shared" si="4"/>
        <v>0.58974358974359109</v>
      </c>
    </row>
    <row r="121" spans="1:5" x14ac:dyDescent="0.3">
      <c r="A121" s="3">
        <f t="shared" si="5"/>
        <v>43220</v>
      </c>
      <c r="B121">
        <v>4</v>
      </c>
      <c r="C121">
        <v>30</v>
      </c>
      <c r="D121">
        <v>63.7</v>
      </c>
      <c r="E121" s="1">
        <f t="shared" si="4"/>
        <v>0.58974358974359109</v>
      </c>
    </row>
    <row r="122" spans="1:5" x14ac:dyDescent="0.3">
      <c r="A122" s="3">
        <f t="shared" si="5"/>
        <v>43221</v>
      </c>
      <c r="B122">
        <v>5</v>
      </c>
      <c r="C122">
        <v>1</v>
      </c>
      <c r="D122">
        <v>63.7</v>
      </c>
      <c r="E122" s="1">
        <f t="shared" si="4"/>
        <v>0.58974358974359109</v>
      </c>
    </row>
    <row r="123" spans="1:5" x14ac:dyDescent="0.3">
      <c r="A123" s="3">
        <f t="shared" si="5"/>
        <v>43222</v>
      </c>
      <c r="B123">
        <v>5</v>
      </c>
      <c r="C123">
        <v>2</v>
      </c>
      <c r="D123">
        <v>63.7</v>
      </c>
      <c r="E123" s="1">
        <f t="shared" si="4"/>
        <v>0.58974358974359109</v>
      </c>
    </row>
    <row r="124" spans="1:5" x14ac:dyDescent="0.3">
      <c r="A124" s="3">
        <f t="shared" si="5"/>
        <v>43223</v>
      </c>
      <c r="B124">
        <v>5</v>
      </c>
      <c r="C124">
        <v>3</v>
      </c>
      <c r="D124">
        <v>63.8</v>
      </c>
      <c r="E124" s="1">
        <f t="shared" si="4"/>
        <v>0.6153846153846152</v>
      </c>
    </row>
    <row r="125" spans="1:5" x14ac:dyDescent="0.3">
      <c r="A125" s="3">
        <f t="shared" si="5"/>
        <v>43224</v>
      </c>
      <c r="B125">
        <v>5</v>
      </c>
      <c r="C125">
        <v>4</v>
      </c>
      <c r="D125">
        <v>63.8</v>
      </c>
      <c r="E125" s="1">
        <f t="shared" si="4"/>
        <v>0.6153846153846152</v>
      </c>
    </row>
    <row r="126" spans="1:5" x14ac:dyDescent="0.3">
      <c r="A126" s="3">
        <f t="shared" si="5"/>
        <v>43225</v>
      </c>
      <c r="B126">
        <v>5</v>
      </c>
      <c r="C126">
        <v>5</v>
      </c>
      <c r="D126">
        <v>63.8</v>
      </c>
      <c r="E126" s="1">
        <f t="shared" ref="E126:E152" si="6">(D126-$I$6)/$J$6</f>
        <v>0.6153846153846152</v>
      </c>
    </row>
    <row r="127" spans="1:5" x14ac:dyDescent="0.3">
      <c r="A127" s="3">
        <f t="shared" si="5"/>
        <v>43226</v>
      </c>
      <c r="B127">
        <v>5</v>
      </c>
      <c r="C127">
        <v>6</v>
      </c>
      <c r="D127">
        <v>63.8</v>
      </c>
      <c r="E127" s="1">
        <f t="shared" si="6"/>
        <v>0.6153846153846152</v>
      </c>
    </row>
    <row r="128" spans="1:5" x14ac:dyDescent="0.3">
      <c r="A128" s="3">
        <f t="shared" si="5"/>
        <v>43227</v>
      </c>
      <c r="B128">
        <v>5</v>
      </c>
      <c r="C128">
        <v>7</v>
      </c>
      <c r="D128">
        <v>63.9</v>
      </c>
      <c r="E128" s="1">
        <f t="shared" si="6"/>
        <v>0.6410256410256413</v>
      </c>
    </row>
    <row r="129" spans="1:5" x14ac:dyDescent="0.3">
      <c r="A129" s="3">
        <f t="shared" si="5"/>
        <v>43228</v>
      </c>
      <c r="B129">
        <v>5</v>
      </c>
      <c r="C129">
        <v>8</v>
      </c>
      <c r="D129">
        <v>63.9</v>
      </c>
      <c r="E129" s="1">
        <f t="shared" si="6"/>
        <v>0.6410256410256413</v>
      </c>
    </row>
    <row r="130" spans="1:5" x14ac:dyDescent="0.3">
      <c r="A130" s="3">
        <f t="shared" si="5"/>
        <v>43229</v>
      </c>
      <c r="B130">
        <v>5</v>
      </c>
      <c r="C130">
        <v>9</v>
      </c>
      <c r="D130">
        <v>63.9</v>
      </c>
      <c r="E130" s="1">
        <f t="shared" si="6"/>
        <v>0.6410256410256413</v>
      </c>
    </row>
    <row r="131" spans="1:5" x14ac:dyDescent="0.3">
      <c r="A131" s="3">
        <f t="shared" ref="A131:A194" si="7">DATE(2018, B131, C131)</f>
        <v>43230</v>
      </c>
      <c r="B131">
        <v>5</v>
      </c>
      <c r="C131">
        <v>10</v>
      </c>
      <c r="D131">
        <v>64</v>
      </c>
      <c r="E131" s="1">
        <f t="shared" si="6"/>
        <v>0.6666666666666673</v>
      </c>
    </row>
    <row r="132" spans="1:5" x14ac:dyDescent="0.3">
      <c r="A132" s="3">
        <f t="shared" si="7"/>
        <v>43231</v>
      </c>
      <c r="B132">
        <v>5</v>
      </c>
      <c r="C132">
        <v>11</v>
      </c>
      <c r="D132">
        <v>64</v>
      </c>
      <c r="E132" s="1">
        <f t="shared" si="6"/>
        <v>0.6666666666666673</v>
      </c>
    </row>
    <row r="133" spans="1:5" x14ac:dyDescent="0.3">
      <c r="A133" s="3">
        <f t="shared" si="7"/>
        <v>43232</v>
      </c>
      <c r="B133">
        <v>5</v>
      </c>
      <c r="C133">
        <v>12</v>
      </c>
      <c r="D133">
        <v>64</v>
      </c>
      <c r="E133" s="1">
        <f t="shared" si="6"/>
        <v>0.6666666666666673</v>
      </c>
    </row>
    <row r="134" spans="1:5" x14ac:dyDescent="0.3">
      <c r="A134" s="3">
        <f t="shared" si="7"/>
        <v>43233</v>
      </c>
      <c r="B134">
        <v>5</v>
      </c>
      <c r="C134">
        <v>13</v>
      </c>
      <c r="D134">
        <v>64.099999999999994</v>
      </c>
      <c r="E134" s="1">
        <f t="shared" si="6"/>
        <v>0.69230769230769151</v>
      </c>
    </row>
    <row r="135" spans="1:5" x14ac:dyDescent="0.3">
      <c r="A135" s="3">
        <f t="shared" si="7"/>
        <v>43234</v>
      </c>
      <c r="B135">
        <v>5</v>
      </c>
      <c r="C135">
        <v>14</v>
      </c>
      <c r="D135">
        <v>64.099999999999994</v>
      </c>
      <c r="E135" s="1">
        <f t="shared" si="6"/>
        <v>0.69230769230769151</v>
      </c>
    </row>
    <row r="136" spans="1:5" x14ac:dyDescent="0.3">
      <c r="A136" s="3">
        <f t="shared" si="7"/>
        <v>43235</v>
      </c>
      <c r="B136">
        <v>5</v>
      </c>
      <c r="C136">
        <v>15</v>
      </c>
      <c r="D136">
        <v>64.099999999999994</v>
      </c>
      <c r="E136" s="1">
        <f t="shared" si="6"/>
        <v>0.69230769230769151</v>
      </c>
    </row>
    <row r="137" spans="1:5" x14ac:dyDescent="0.3">
      <c r="A137" s="3">
        <f t="shared" si="7"/>
        <v>43236</v>
      </c>
      <c r="B137">
        <v>5</v>
      </c>
      <c r="C137">
        <v>16</v>
      </c>
      <c r="D137">
        <v>64.2</v>
      </c>
      <c r="E137" s="1">
        <f t="shared" si="6"/>
        <v>0.71794871794871928</v>
      </c>
    </row>
    <row r="138" spans="1:5" x14ac:dyDescent="0.3">
      <c r="A138" s="3">
        <f t="shared" si="7"/>
        <v>43237</v>
      </c>
      <c r="B138">
        <v>5</v>
      </c>
      <c r="C138">
        <v>17</v>
      </c>
      <c r="D138">
        <v>64.2</v>
      </c>
      <c r="E138" s="1">
        <f t="shared" si="6"/>
        <v>0.71794871794871928</v>
      </c>
    </row>
    <row r="139" spans="1:5" x14ac:dyDescent="0.3">
      <c r="A139" s="3">
        <f t="shared" si="7"/>
        <v>43238</v>
      </c>
      <c r="B139">
        <v>5</v>
      </c>
      <c r="C139">
        <v>18</v>
      </c>
      <c r="D139">
        <v>64.3</v>
      </c>
      <c r="E139" s="1">
        <f t="shared" si="6"/>
        <v>0.7435897435897435</v>
      </c>
    </row>
    <row r="140" spans="1:5" x14ac:dyDescent="0.3">
      <c r="A140" s="3">
        <f t="shared" si="7"/>
        <v>43239</v>
      </c>
      <c r="B140">
        <v>5</v>
      </c>
      <c r="C140">
        <v>19</v>
      </c>
      <c r="D140">
        <v>64.3</v>
      </c>
      <c r="E140" s="1">
        <f t="shared" si="6"/>
        <v>0.7435897435897435</v>
      </c>
    </row>
    <row r="141" spans="1:5" x14ac:dyDescent="0.3">
      <c r="A141" s="3">
        <f t="shared" si="7"/>
        <v>43240</v>
      </c>
      <c r="B141">
        <v>5</v>
      </c>
      <c r="C141">
        <v>20</v>
      </c>
      <c r="D141">
        <v>64.400000000000006</v>
      </c>
      <c r="E141" s="1">
        <f t="shared" si="6"/>
        <v>0.76923076923077138</v>
      </c>
    </row>
    <row r="142" spans="1:5" x14ac:dyDescent="0.3">
      <c r="A142" s="3">
        <f t="shared" si="7"/>
        <v>43241</v>
      </c>
      <c r="B142">
        <v>5</v>
      </c>
      <c r="C142">
        <v>21</v>
      </c>
      <c r="D142">
        <v>64.5</v>
      </c>
      <c r="E142" s="1">
        <f t="shared" si="6"/>
        <v>0.79487179487179549</v>
      </c>
    </row>
    <row r="143" spans="1:5" x14ac:dyDescent="0.3">
      <c r="A143" s="3">
        <f t="shared" si="7"/>
        <v>43242</v>
      </c>
      <c r="B143">
        <v>5</v>
      </c>
      <c r="C143">
        <v>22</v>
      </c>
      <c r="D143">
        <v>64.5</v>
      </c>
      <c r="E143" s="1">
        <f t="shared" si="6"/>
        <v>0.79487179487179549</v>
      </c>
    </row>
    <row r="144" spans="1:5" x14ac:dyDescent="0.3">
      <c r="A144" s="3">
        <f t="shared" si="7"/>
        <v>43243</v>
      </c>
      <c r="B144">
        <v>5</v>
      </c>
      <c r="C144">
        <v>23</v>
      </c>
      <c r="D144">
        <v>64.599999999999994</v>
      </c>
      <c r="E144" s="1">
        <f t="shared" si="6"/>
        <v>0.82051282051281971</v>
      </c>
    </row>
    <row r="145" spans="1:5" x14ac:dyDescent="0.3">
      <c r="A145" s="3">
        <f t="shared" si="7"/>
        <v>43244</v>
      </c>
      <c r="B145">
        <v>5</v>
      </c>
      <c r="C145">
        <v>24</v>
      </c>
      <c r="D145">
        <v>64.7</v>
      </c>
      <c r="E145" s="1">
        <f t="shared" si="6"/>
        <v>0.84615384615384759</v>
      </c>
    </row>
    <row r="146" spans="1:5" x14ac:dyDescent="0.3">
      <c r="A146" s="3">
        <f t="shared" si="7"/>
        <v>43245</v>
      </c>
      <c r="B146">
        <v>5</v>
      </c>
      <c r="C146">
        <v>25</v>
      </c>
      <c r="D146">
        <v>64.7</v>
      </c>
      <c r="E146" s="1">
        <f t="shared" si="6"/>
        <v>0.84615384615384759</v>
      </c>
    </row>
    <row r="147" spans="1:5" x14ac:dyDescent="0.3">
      <c r="A147" s="3">
        <f t="shared" si="7"/>
        <v>43246</v>
      </c>
      <c r="B147">
        <v>5</v>
      </c>
      <c r="C147">
        <v>26</v>
      </c>
      <c r="D147">
        <v>64.8</v>
      </c>
      <c r="E147" s="1">
        <f t="shared" si="6"/>
        <v>0.8717948717948717</v>
      </c>
    </row>
    <row r="148" spans="1:5" x14ac:dyDescent="0.3">
      <c r="A148" s="3">
        <f t="shared" si="7"/>
        <v>43247</v>
      </c>
      <c r="B148">
        <v>5</v>
      </c>
      <c r="C148">
        <v>27</v>
      </c>
      <c r="D148">
        <v>64.900000000000006</v>
      </c>
      <c r="E148" s="1">
        <f t="shared" si="6"/>
        <v>0.89743589743589958</v>
      </c>
    </row>
    <row r="149" spans="1:5" x14ac:dyDescent="0.3">
      <c r="A149" s="3">
        <f t="shared" si="7"/>
        <v>43248</v>
      </c>
      <c r="B149">
        <v>5</v>
      </c>
      <c r="C149">
        <v>28</v>
      </c>
      <c r="D149">
        <v>65</v>
      </c>
      <c r="E149" s="1">
        <f t="shared" si="6"/>
        <v>0.92307692307692379</v>
      </c>
    </row>
    <row r="150" spans="1:5" x14ac:dyDescent="0.3">
      <c r="A150" s="3">
        <f t="shared" si="7"/>
        <v>43249</v>
      </c>
      <c r="B150">
        <v>5</v>
      </c>
      <c r="C150">
        <v>29</v>
      </c>
      <c r="D150">
        <v>65.099999999999994</v>
      </c>
      <c r="E150" s="1">
        <f t="shared" si="6"/>
        <v>0.94871794871794801</v>
      </c>
    </row>
    <row r="151" spans="1:5" x14ac:dyDescent="0.3">
      <c r="A151" s="3">
        <f t="shared" si="7"/>
        <v>43250</v>
      </c>
      <c r="B151">
        <v>5</v>
      </c>
      <c r="C151">
        <v>30</v>
      </c>
      <c r="D151">
        <v>65.2</v>
      </c>
      <c r="E151" s="1">
        <f t="shared" si="6"/>
        <v>0.97435897435897578</v>
      </c>
    </row>
    <row r="152" spans="1:5" x14ac:dyDescent="0.3">
      <c r="A152" s="3">
        <f t="shared" si="7"/>
        <v>43251</v>
      </c>
      <c r="B152">
        <v>5</v>
      </c>
      <c r="C152">
        <v>31</v>
      </c>
      <c r="D152">
        <v>65.3</v>
      </c>
      <c r="E152" s="1">
        <f t="shared" si="6"/>
        <v>1</v>
      </c>
    </row>
    <row r="153" spans="1:5" x14ac:dyDescent="0.3">
      <c r="A153" s="3">
        <f t="shared" si="7"/>
        <v>43252</v>
      </c>
      <c r="B153">
        <v>6</v>
      </c>
      <c r="C153">
        <v>1</v>
      </c>
      <c r="D153">
        <v>65.400000000000006</v>
      </c>
      <c r="E153" s="1">
        <f>(D153-$I$3)/$J$3</f>
        <v>0</v>
      </c>
    </row>
    <row r="154" spans="1:5" x14ac:dyDescent="0.3">
      <c r="A154" s="3">
        <f t="shared" si="7"/>
        <v>43253</v>
      </c>
      <c r="B154">
        <v>6</v>
      </c>
      <c r="C154">
        <v>2</v>
      </c>
      <c r="D154">
        <v>65.400000000000006</v>
      </c>
      <c r="E154" s="1">
        <f t="shared" ref="E154:E217" si="8">(D154-$I$3)/$J$3</f>
        <v>0</v>
      </c>
    </row>
    <row r="155" spans="1:5" x14ac:dyDescent="0.3">
      <c r="A155" s="3">
        <f t="shared" si="7"/>
        <v>43254</v>
      </c>
      <c r="B155">
        <v>6</v>
      </c>
      <c r="C155">
        <v>3</v>
      </c>
      <c r="D155">
        <v>65.5</v>
      </c>
      <c r="E155" s="1">
        <f t="shared" si="8"/>
        <v>2.3809523809522521E-2</v>
      </c>
    </row>
    <row r="156" spans="1:5" x14ac:dyDescent="0.3">
      <c r="A156" s="3">
        <f t="shared" si="7"/>
        <v>43255</v>
      </c>
      <c r="B156">
        <v>6</v>
      </c>
      <c r="C156">
        <v>4</v>
      </c>
      <c r="D156">
        <v>65.599999999999994</v>
      </c>
      <c r="E156" s="1">
        <f t="shared" si="8"/>
        <v>4.7619047619045042E-2</v>
      </c>
    </row>
    <row r="157" spans="1:5" x14ac:dyDescent="0.3">
      <c r="A157" s="3">
        <f t="shared" si="7"/>
        <v>43256</v>
      </c>
      <c r="B157">
        <v>6</v>
      </c>
      <c r="C157">
        <v>5</v>
      </c>
      <c r="D157">
        <v>65.7</v>
      </c>
      <c r="E157" s="1">
        <f t="shared" si="8"/>
        <v>7.1428571428570939E-2</v>
      </c>
    </row>
    <row r="158" spans="1:5" x14ac:dyDescent="0.3">
      <c r="A158" s="3">
        <f t="shared" si="7"/>
        <v>43257</v>
      </c>
      <c r="B158">
        <v>6</v>
      </c>
      <c r="C158">
        <v>6</v>
      </c>
      <c r="D158">
        <v>65.8</v>
      </c>
      <c r="E158" s="1">
        <f t="shared" si="8"/>
        <v>9.523809523809347E-2</v>
      </c>
    </row>
    <row r="159" spans="1:5" x14ac:dyDescent="0.3">
      <c r="A159" s="3">
        <f t="shared" si="7"/>
        <v>43258</v>
      </c>
      <c r="B159">
        <v>6</v>
      </c>
      <c r="C159">
        <v>7</v>
      </c>
      <c r="D159">
        <v>65.900000000000006</v>
      </c>
      <c r="E159" s="1">
        <f t="shared" si="8"/>
        <v>0.11904761904761937</v>
      </c>
    </row>
    <row r="160" spans="1:5" x14ac:dyDescent="0.3">
      <c r="A160" s="3">
        <f t="shared" si="7"/>
        <v>43259</v>
      </c>
      <c r="B160">
        <v>6</v>
      </c>
      <c r="C160">
        <v>8</v>
      </c>
      <c r="D160">
        <v>66</v>
      </c>
      <c r="E160" s="1">
        <f t="shared" si="8"/>
        <v>0.14285714285714188</v>
      </c>
    </row>
    <row r="161" spans="1:5" x14ac:dyDescent="0.3">
      <c r="A161" s="3">
        <f t="shared" si="7"/>
        <v>43260</v>
      </c>
      <c r="B161">
        <v>6</v>
      </c>
      <c r="C161">
        <v>9</v>
      </c>
      <c r="D161">
        <v>66.099999999999994</v>
      </c>
      <c r="E161" s="1">
        <f t="shared" si="8"/>
        <v>0.16666666666666441</v>
      </c>
    </row>
    <row r="162" spans="1:5" x14ac:dyDescent="0.3">
      <c r="A162" s="3">
        <f t="shared" si="7"/>
        <v>43261</v>
      </c>
      <c r="B162">
        <v>6</v>
      </c>
      <c r="C162">
        <v>10</v>
      </c>
      <c r="D162">
        <v>66.2</v>
      </c>
      <c r="E162" s="1">
        <f t="shared" si="8"/>
        <v>0.19047619047619033</v>
      </c>
    </row>
    <row r="163" spans="1:5" x14ac:dyDescent="0.3">
      <c r="A163" s="3">
        <f t="shared" si="7"/>
        <v>43262</v>
      </c>
      <c r="B163">
        <v>6</v>
      </c>
      <c r="C163">
        <v>11</v>
      </c>
      <c r="D163">
        <v>66.2</v>
      </c>
      <c r="E163" s="1">
        <f t="shared" si="8"/>
        <v>0.19047619047619033</v>
      </c>
    </row>
    <row r="164" spans="1:5" x14ac:dyDescent="0.3">
      <c r="A164" s="3">
        <f t="shared" si="7"/>
        <v>43263</v>
      </c>
      <c r="B164">
        <v>6</v>
      </c>
      <c r="C164">
        <v>12</v>
      </c>
      <c r="D164">
        <v>66.3</v>
      </c>
      <c r="E164" s="1">
        <f t="shared" si="8"/>
        <v>0.21428571428571283</v>
      </c>
    </row>
    <row r="165" spans="1:5" x14ac:dyDescent="0.3">
      <c r="A165" s="3">
        <f t="shared" si="7"/>
        <v>43264</v>
      </c>
      <c r="B165">
        <v>6</v>
      </c>
      <c r="C165">
        <v>13</v>
      </c>
      <c r="D165">
        <v>66.400000000000006</v>
      </c>
      <c r="E165" s="1">
        <f t="shared" si="8"/>
        <v>0.23809523809523875</v>
      </c>
    </row>
    <row r="166" spans="1:5" x14ac:dyDescent="0.3">
      <c r="A166" s="3">
        <f t="shared" si="7"/>
        <v>43265</v>
      </c>
      <c r="B166">
        <v>6</v>
      </c>
      <c r="C166">
        <v>14</v>
      </c>
      <c r="D166">
        <v>66.5</v>
      </c>
      <c r="E166" s="1">
        <f t="shared" si="8"/>
        <v>0.26190476190476125</v>
      </c>
    </row>
    <row r="167" spans="1:5" x14ac:dyDescent="0.3">
      <c r="A167" s="3">
        <f t="shared" si="7"/>
        <v>43266</v>
      </c>
      <c r="B167">
        <v>6</v>
      </c>
      <c r="C167">
        <v>15</v>
      </c>
      <c r="D167">
        <v>66.5</v>
      </c>
      <c r="E167" s="1">
        <f t="shared" si="8"/>
        <v>0.26190476190476125</v>
      </c>
    </row>
    <row r="168" spans="1:5" x14ac:dyDescent="0.3">
      <c r="A168" s="3">
        <f t="shared" si="7"/>
        <v>43267</v>
      </c>
      <c r="B168">
        <v>6</v>
      </c>
      <c r="C168">
        <v>16</v>
      </c>
      <c r="D168">
        <v>66.599999999999994</v>
      </c>
      <c r="E168" s="1">
        <f t="shared" si="8"/>
        <v>0.28571428571428376</v>
      </c>
    </row>
    <row r="169" spans="1:5" x14ac:dyDescent="0.3">
      <c r="A169" s="3">
        <f t="shared" si="7"/>
        <v>43268</v>
      </c>
      <c r="B169">
        <v>6</v>
      </c>
      <c r="C169">
        <v>17</v>
      </c>
      <c r="D169">
        <v>66.7</v>
      </c>
      <c r="E169" s="1">
        <f t="shared" si="8"/>
        <v>0.3095238095238097</v>
      </c>
    </row>
    <row r="170" spans="1:5" x14ac:dyDescent="0.3">
      <c r="A170" s="3">
        <f t="shared" si="7"/>
        <v>43269</v>
      </c>
      <c r="B170">
        <v>6</v>
      </c>
      <c r="C170">
        <v>18</v>
      </c>
      <c r="D170">
        <v>66.7</v>
      </c>
      <c r="E170" s="1">
        <f t="shared" si="8"/>
        <v>0.3095238095238097</v>
      </c>
    </row>
    <row r="171" spans="1:5" x14ac:dyDescent="0.3">
      <c r="A171" s="3">
        <f t="shared" si="7"/>
        <v>43270</v>
      </c>
      <c r="B171">
        <v>6</v>
      </c>
      <c r="C171">
        <v>19</v>
      </c>
      <c r="D171">
        <v>66.8</v>
      </c>
      <c r="E171" s="1">
        <f t="shared" si="8"/>
        <v>0.3333333333333322</v>
      </c>
    </row>
    <row r="172" spans="1:5" x14ac:dyDescent="0.3">
      <c r="A172" s="3">
        <f t="shared" si="7"/>
        <v>43271</v>
      </c>
      <c r="B172">
        <v>6</v>
      </c>
      <c r="C172">
        <v>20</v>
      </c>
      <c r="D172">
        <v>66.8</v>
      </c>
      <c r="E172" s="1">
        <f t="shared" si="8"/>
        <v>0.3333333333333322</v>
      </c>
    </row>
    <row r="173" spans="1:5" x14ac:dyDescent="0.3">
      <c r="A173" s="3">
        <f t="shared" si="7"/>
        <v>43272</v>
      </c>
      <c r="B173">
        <v>6</v>
      </c>
      <c r="C173">
        <v>21</v>
      </c>
      <c r="D173">
        <v>66.8</v>
      </c>
      <c r="E173" s="1">
        <f t="shared" si="8"/>
        <v>0.3333333333333322</v>
      </c>
    </row>
    <row r="174" spans="1:5" x14ac:dyDescent="0.3">
      <c r="A174" s="3">
        <f t="shared" si="7"/>
        <v>43273</v>
      </c>
      <c r="B174">
        <v>6</v>
      </c>
      <c r="C174">
        <v>22</v>
      </c>
      <c r="D174">
        <v>66.900000000000006</v>
      </c>
      <c r="E174" s="1">
        <f t="shared" si="8"/>
        <v>0.35714285714285809</v>
      </c>
    </row>
    <row r="175" spans="1:5" x14ac:dyDescent="0.3">
      <c r="A175" s="3">
        <f t="shared" si="7"/>
        <v>43274</v>
      </c>
      <c r="B175">
        <v>6</v>
      </c>
      <c r="C175">
        <v>23</v>
      </c>
      <c r="D175">
        <v>66.900000000000006</v>
      </c>
      <c r="E175" s="1">
        <f t="shared" si="8"/>
        <v>0.35714285714285809</v>
      </c>
    </row>
    <row r="176" spans="1:5" x14ac:dyDescent="0.3">
      <c r="A176" s="3">
        <f t="shared" si="7"/>
        <v>43275</v>
      </c>
      <c r="B176">
        <v>6</v>
      </c>
      <c r="C176">
        <v>24</v>
      </c>
      <c r="D176">
        <v>66.900000000000006</v>
      </c>
      <c r="E176" s="1">
        <f t="shared" si="8"/>
        <v>0.35714285714285809</v>
      </c>
    </row>
    <row r="177" spans="1:5" x14ac:dyDescent="0.3">
      <c r="A177" s="3">
        <f t="shared" si="7"/>
        <v>43276</v>
      </c>
      <c r="B177">
        <v>6</v>
      </c>
      <c r="C177">
        <v>25</v>
      </c>
      <c r="D177">
        <v>66.900000000000006</v>
      </c>
      <c r="E177" s="1">
        <f t="shared" si="8"/>
        <v>0.35714285714285809</v>
      </c>
    </row>
    <row r="178" spans="1:5" x14ac:dyDescent="0.3">
      <c r="A178" s="3">
        <f t="shared" si="7"/>
        <v>43277</v>
      </c>
      <c r="B178">
        <v>6</v>
      </c>
      <c r="C178">
        <v>26</v>
      </c>
      <c r="D178">
        <v>66.900000000000006</v>
      </c>
      <c r="E178" s="1">
        <f t="shared" si="8"/>
        <v>0.35714285714285809</v>
      </c>
    </row>
    <row r="179" spans="1:5" x14ac:dyDescent="0.3">
      <c r="A179" s="3">
        <f t="shared" si="7"/>
        <v>43278</v>
      </c>
      <c r="B179">
        <v>6</v>
      </c>
      <c r="C179">
        <v>27</v>
      </c>
      <c r="D179">
        <v>66.900000000000006</v>
      </c>
      <c r="E179" s="1">
        <f t="shared" si="8"/>
        <v>0.35714285714285809</v>
      </c>
    </row>
    <row r="180" spans="1:5" x14ac:dyDescent="0.3">
      <c r="A180" s="3">
        <f t="shared" si="7"/>
        <v>43279</v>
      </c>
      <c r="B180">
        <v>6</v>
      </c>
      <c r="C180">
        <v>28</v>
      </c>
      <c r="D180">
        <v>66.900000000000006</v>
      </c>
      <c r="E180" s="1">
        <f t="shared" si="8"/>
        <v>0.35714285714285809</v>
      </c>
    </row>
    <row r="181" spans="1:5" x14ac:dyDescent="0.3">
      <c r="A181" s="3">
        <f t="shared" si="7"/>
        <v>43280</v>
      </c>
      <c r="B181">
        <v>6</v>
      </c>
      <c r="C181">
        <v>29</v>
      </c>
      <c r="D181">
        <v>66.900000000000006</v>
      </c>
      <c r="E181" s="1">
        <f t="shared" si="8"/>
        <v>0.35714285714285809</v>
      </c>
    </row>
    <row r="182" spans="1:5" x14ac:dyDescent="0.3">
      <c r="A182" s="3">
        <f t="shared" si="7"/>
        <v>43281</v>
      </c>
      <c r="B182">
        <v>6</v>
      </c>
      <c r="C182">
        <v>30</v>
      </c>
      <c r="D182">
        <v>66.900000000000006</v>
      </c>
      <c r="E182" s="1">
        <f t="shared" si="8"/>
        <v>0.35714285714285809</v>
      </c>
    </row>
    <row r="183" spans="1:5" x14ac:dyDescent="0.3">
      <c r="A183" s="3">
        <f t="shared" si="7"/>
        <v>43282</v>
      </c>
      <c r="B183">
        <v>7</v>
      </c>
      <c r="C183">
        <v>1</v>
      </c>
      <c r="D183">
        <v>66.900000000000006</v>
      </c>
      <c r="E183" s="1">
        <f t="shared" si="8"/>
        <v>0.35714285714285809</v>
      </c>
    </row>
    <row r="184" spans="1:5" x14ac:dyDescent="0.3">
      <c r="A184" s="3">
        <f t="shared" si="7"/>
        <v>43283</v>
      </c>
      <c r="B184">
        <v>7</v>
      </c>
      <c r="C184">
        <v>2</v>
      </c>
      <c r="D184">
        <v>66.8</v>
      </c>
      <c r="E184" s="1">
        <f t="shared" si="8"/>
        <v>0.3333333333333322</v>
      </c>
    </row>
    <row r="185" spans="1:5" x14ac:dyDescent="0.3">
      <c r="A185" s="3">
        <f t="shared" si="7"/>
        <v>43284</v>
      </c>
      <c r="B185">
        <v>7</v>
      </c>
      <c r="C185">
        <v>3</v>
      </c>
      <c r="D185">
        <v>66.8</v>
      </c>
      <c r="E185" s="1">
        <f t="shared" si="8"/>
        <v>0.3333333333333322</v>
      </c>
    </row>
    <row r="186" spans="1:5" x14ac:dyDescent="0.3">
      <c r="A186" s="3">
        <f t="shared" si="7"/>
        <v>43285</v>
      </c>
      <c r="B186">
        <v>7</v>
      </c>
      <c r="C186">
        <v>4</v>
      </c>
      <c r="D186">
        <v>66.8</v>
      </c>
      <c r="E186" s="1">
        <f t="shared" si="8"/>
        <v>0.3333333333333322</v>
      </c>
    </row>
    <row r="187" spans="1:5" x14ac:dyDescent="0.3">
      <c r="A187" s="3">
        <f t="shared" si="7"/>
        <v>43286</v>
      </c>
      <c r="B187">
        <v>7</v>
      </c>
      <c r="C187">
        <v>5</v>
      </c>
      <c r="D187">
        <v>66.8</v>
      </c>
      <c r="E187" s="1">
        <f t="shared" si="8"/>
        <v>0.3333333333333322</v>
      </c>
    </row>
    <row r="188" spans="1:5" x14ac:dyDescent="0.3">
      <c r="A188" s="3">
        <f t="shared" si="7"/>
        <v>43287</v>
      </c>
      <c r="B188">
        <v>7</v>
      </c>
      <c r="C188">
        <v>6</v>
      </c>
      <c r="D188">
        <v>66.7</v>
      </c>
      <c r="E188" s="1">
        <f t="shared" si="8"/>
        <v>0.3095238095238097</v>
      </c>
    </row>
    <row r="189" spans="1:5" x14ac:dyDescent="0.3">
      <c r="A189" s="3">
        <f t="shared" si="7"/>
        <v>43288</v>
      </c>
      <c r="B189">
        <v>7</v>
      </c>
      <c r="C189">
        <v>7</v>
      </c>
      <c r="D189">
        <v>66.7</v>
      </c>
      <c r="E189" s="1">
        <f t="shared" si="8"/>
        <v>0.3095238095238097</v>
      </c>
    </row>
    <row r="190" spans="1:5" x14ac:dyDescent="0.3">
      <c r="A190" s="3">
        <f t="shared" si="7"/>
        <v>43289</v>
      </c>
      <c r="B190">
        <v>7</v>
      </c>
      <c r="C190">
        <v>8</v>
      </c>
      <c r="D190">
        <v>66.599999999999994</v>
      </c>
      <c r="E190" s="1">
        <f t="shared" si="8"/>
        <v>0.28571428571428376</v>
      </c>
    </row>
    <row r="191" spans="1:5" x14ac:dyDescent="0.3">
      <c r="A191" s="3">
        <f t="shared" si="7"/>
        <v>43290</v>
      </c>
      <c r="B191">
        <v>7</v>
      </c>
      <c r="C191">
        <v>9</v>
      </c>
      <c r="D191">
        <v>66.599999999999994</v>
      </c>
      <c r="E191" s="1">
        <f t="shared" si="8"/>
        <v>0.28571428571428376</v>
      </c>
    </row>
    <row r="192" spans="1:5" x14ac:dyDescent="0.3">
      <c r="A192" s="3">
        <f t="shared" si="7"/>
        <v>43291</v>
      </c>
      <c r="B192">
        <v>7</v>
      </c>
      <c r="C192">
        <v>10</v>
      </c>
      <c r="D192">
        <v>66.599999999999994</v>
      </c>
      <c r="E192" s="1">
        <f t="shared" si="8"/>
        <v>0.28571428571428376</v>
      </c>
    </row>
    <row r="193" spans="1:5" x14ac:dyDescent="0.3">
      <c r="A193" s="3">
        <f t="shared" si="7"/>
        <v>43292</v>
      </c>
      <c r="B193">
        <v>7</v>
      </c>
      <c r="C193">
        <v>11</v>
      </c>
      <c r="D193">
        <v>66.5</v>
      </c>
      <c r="E193" s="1">
        <f t="shared" si="8"/>
        <v>0.26190476190476125</v>
      </c>
    </row>
    <row r="194" spans="1:5" x14ac:dyDescent="0.3">
      <c r="A194" s="3">
        <f t="shared" si="7"/>
        <v>43293</v>
      </c>
      <c r="B194">
        <v>7</v>
      </c>
      <c r="C194">
        <v>12</v>
      </c>
      <c r="D194">
        <v>66.5</v>
      </c>
      <c r="E194" s="1">
        <f t="shared" si="8"/>
        <v>0.26190476190476125</v>
      </c>
    </row>
    <row r="195" spans="1:5" x14ac:dyDescent="0.3">
      <c r="A195" s="3">
        <f t="shared" ref="A195:A258" si="9">DATE(2018, B195, C195)</f>
        <v>43294</v>
      </c>
      <c r="B195">
        <v>7</v>
      </c>
      <c r="C195">
        <v>13</v>
      </c>
      <c r="D195">
        <v>66.5</v>
      </c>
      <c r="E195" s="1">
        <f t="shared" si="8"/>
        <v>0.26190476190476125</v>
      </c>
    </row>
    <row r="196" spans="1:5" x14ac:dyDescent="0.3">
      <c r="A196" s="3">
        <f t="shared" si="9"/>
        <v>43295</v>
      </c>
      <c r="B196">
        <v>7</v>
      </c>
      <c r="C196">
        <v>14</v>
      </c>
      <c r="D196">
        <v>66.400000000000006</v>
      </c>
      <c r="E196" s="1">
        <f t="shared" si="8"/>
        <v>0.23809523809523875</v>
      </c>
    </row>
    <row r="197" spans="1:5" x14ac:dyDescent="0.3">
      <c r="A197" s="3">
        <f t="shared" si="9"/>
        <v>43296</v>
      </c>
      <c r="B197">
        <v>7</v>
      </c>
      <c r="C197">
        <v>15</v>
      </c>
      <c r="D197">
        <v>66.400000000000006</v>
      </c>
      <c r="E197" s="1">
        <f t="shared" si="8"/>
        <v>0.23809523809523875</v>
      </c>
    </row>
    <row r="198" spans="1:5" x14ac:dyDescent="0.3">
      <c r="A198" s="3">
        <f t="shared" si="9"/>
        <v>43297</v>
      </c>
      <c r="B198">
        <v>7</v>
      </c>
      <c r="C198">
        <v>16</v>
      </c>
      <c r="D198">
        <v>66.400000000000006</v>
      </c>
      <c r="E198" s="1">
        <f t="shared" si="8"/>
        <v>0.23809523809523875</v>
      </c>
    </row>
    <row r="199" spans="1:5" x14ac:dyDescent="0.3">
      <c r="A199" s="3">
        <f t="shared" si="9"/>
        <v>43298</v>
      </c>
      <c r="B199">
        <v>7</v>
      </c>
      <c r="C199">
        <v>17</v>
      </c>
      <c r="D199">
        <v>66.3</v>
      </c>
      <c r="E199" s="1">
        <f t="shared" si="8"/>
        <v>0.21428571428571283</v>
      </c>
    </row>
    <row r="200" spans="1:5" x14ac:dyDescent="0.3">
      <c r="A200" s="3">
        <f t="shared" si="9"/>
        <v>43299</v>
      </c>
      <c r="B200">
        <v>7</v>
      </c>
      <c r="C200">
        <v>18</v>
      </c>
      <c r="D200">
        <v>66.3</v>
      </c>
      <c r="E200" s="1">
        <f t="shared" si="8"/>
        <v>0.21428571428571283</v>
      </c>
    </row>
    <row r="201" spans="1:5" x14ac:dyDescent="0.3">
      <c r="A201" s="3">
        <f t="shared" si="9"/>
        <v>43300</v>
      </c>
      <c r="B201">
        <v>7</v>
      </c>
      <c r="C201">
        <v>19</v>
      </c>
      <c r="D201">
        <v>66.3</v>
      </c>
      <c r="E201" s="1">
        <f t="shared" si="8"/>
        <v>0.21428571428571283</v>
      </c>
    </row>
    <row r="202" spans="1:5" x14ac:dyDescent="0.3">
      <c r="A202" s="3">
        <f t="shared" si="9"/>
        <v>43301</v>
      </c>
      <c r="B202">
        <v>7</v>
      </c>
      <c r="C202">
        <v>20</v>
      </c>
      <c r="D202">
        <v>66.3</v>
      </c>
      <c r="E202" s="1">
        <f t="shared" si="8"/>
        <v>0.21428571428571283</v>
      </c>
    </row>
    <row r="203" spans="1:5" x14ac:dyDescent="0.3">
      <c r="A203" s="3">
        <f t="shared" si="9"/>
        <v>43302</v>
      </c>
      <c r="B203">
        <v>7</v>
      </c>
      <c r="C203">
        <v>21</v>
      </c>
      <c r="D203">
        <v>66.3</v>
      </c>
      <c r="E203" s="1">
        <f t="shared" si="8"/>
        <v>0.21428571428571283</v>
      </c>
    </row>
    <row r="204" spans="1:5" x14ac:dyDescent="0.3">
      <c r="A204" s="3">
        <f t="shared" si="9"/>
        <v>43303</v>
      </c>
      <c r="B204">
        <v>7</v>
      </c>
      <c r="C204">
        <v>22</v>
      </c>
      <c r="D204">
        <v>66.3</v>
      </c>
      <c r="E204" s="1">
        <f t="shared" si="8"/>
        <v>0.21428571428571283</v>
      </c>
    </row>
    <row r="205" spans="1:5" x14ac:dyDescent="0.3">
      <c r="A205" s="3">
        <f t="shared" si="9"/>
        <v>43304</v>
      </c>
      <c r="B205">
        <v>7</v>
      </c>
      <c r="C205">
        <v>23</v>
      </c>
      <c r="D205">
        <v>66.3</v>
      </c>
      <c r="E205" s="1">
        <f t="shared" si="8"/>
        <v>0.21428571428571283</v>
      </c>
    </row>
    <row r="206" spans="1:5" x14ac:dyDescent="0.3">
      <c r="A206" s="3">
        <f t="shared" si="9"/>
        <v>43305</v>
      </c>
      <c r="B206">
        <v>7</v>
      </c>
      <c r="C206">
        <v>24</v>
      </c>
      <c r="D206">
        <v>66.3</v>
      </c>
      <c r="E206" s="1">
        <f t="shared" si="8"/>
        <v>0.21428571428571283</v>
      </c>
    </row>
    <row r="207" spans="1:5" x14ac:dyDescent="0.3">
      <c r="A207" s="3">
        <f t="shared" si="9"/>
        <v>43306</v>
      </c>
      <c r="B207">
        <v>7</v>
      </c>
      <c r="C207">
        <v>25</v>
      </c>
      <c r="D207">
        <v>66.3</v>
      </c>
      <c r="E207" s="1">
        <f t="shared" si="8"/>
        <v>0.21428571428571283</v>
      </c>
    </row>
    <row r="208" spans="1:5" x14ac:dyDescent="0.3">
      <c r="A208" s="3">
        <f t="shared" si="9"/>
        <v>43307</v>
      </c>
      <c r="B208">
        <v>7</v>
      </c>
      <c r="C208">
        <v>26</v>
      </c>
      <c r="D208">
        <v>66.400000000000006</v>
      </c>
      <c r="E208" s="1">
        <f t="shared" si="8"/>
        <v>0.23809523809523875</v>
      </c>
    </row>
    <row r="209" spans="1:5" x14ac:dyDescent="0.3">
      <c r="A209" s="3">
        <f t="shared" si="9"/>
        <v>43308</v>
      </c>
      <c r="B209">
        <v>7</v>
      </c>
      <c r="C209">
        <v>27</v>
      </c>
      <c r="D209">
        <v>66.400000000000006</v>
      </c>
      <c r="E209" s="1">
        <f t="shared" si="8"/>
        <v>0.23809523809523875</v>
      </c>
    </row>
    <row r="210" spans="1:5" x14ac:dyDescent="0.3">
      <c r="A210" s="3">
        <f t="shared" si="9"/>
        <v>43309</v>
      </c>
      <c r="B210">
        <v>7</v>
      </c>
      <c r="C210">
        <v>28</v>
      </c>
      <c r="D210">
        <v>66.400000000000006</v>
      </c>
      <c r="E210" s="1">
        <f t="shared" si="8"/>
        <v>0.23809523809523875</v>
      </c>
    </row>
    <row r="211" spans="1:5" x14ac:dyDescent="0.3">
      <c r="A211" s="3">
        <f t="shared" si="9"/>
        <v>43310</v>
      </c>
      <c r="B211">
        <v>7</v>
      </c>
      <c r="C211">
        <v>29</v>
      </c>
      <c r="D211">
        <v>66.5</v>
      </c>
      <c r="E211" s="1">
        <f t="shared" si="8"/>
        <v>0.26190476190476125</v>
      </c>
    </row>
    <row r="212" spans="1:5" x14ac:dyDescent="0.3">
      <c r="A212" s="3">
        <f t="shared" si="9"/>
        <v>43311</v>
      </c>
      <c r="B212">
        <v>7</v>
      </c>
      <c r="C212">
        <v>30</v>
      </c>
      <c r="D212">
        <v>66.5</v>
      </c>
      <c r="E212" s="1">
        <f t="shared" si="8"/>
        <v>0.26190476190476125</v>
      </c>
    </row>
    <row r="213" spans="1:5" x14ac:dyDescent="0.3">
      <c r="A213" s="3">
        <f t="shared" si="9"/>
        <v>43312</v>
      </c>
      <c r="B213">
        <v>7</v>
      </c>
      <c r="C213">
        <v>31</v>
      </c>
      <c r="D213">
        <v>66.599999999999994</v>
      </c>
      <c r="E213" s="1">
        <f t="shared" si="8"/>
        <v>0.28571428571428376</v>
      </c>
    </row>
    <row r="214" spans="1:5" x14ac:dyDescent="0.3">
      <c r="A214" s="3">
        <f t="shared" si="9"/>
        <v>43313</v>
      </c>
      <c r="B214">
        <v>8</v>
      </c>
      <c r="C214">
        <v>1</v>
      </c>
      <c r="D214">
        <v>66.599999999999994</v>
      </c>
      <c r="E214" s="1">
        <f t="shared" si="8"/>
        <v>0.28571428571428376</v>
      </c>
    </row>
    <row r="215" spans="1:5" x14ac:dyDescent="0.3">
      <c r="A215" s="3">
        <f t="shared" si="9"/>
        <v>43314</v>
      </c>
      <c r="B215">
        <v>8</v>
      </c>
      <c r="C215">
        <v>2</v>
      </c>
      <c r="D215">
        <v>66.7</v>
      </c>
      <c r="E215" s="1">
        <f t="shared" si="8"/>
        <v>0.3095238095238097</v>
      </c>
    </row>
    <row r="216" spans="1:5" x14ac:dyDescent="0.3">
      <c r="A216" s="3">
        <f t="shared" si="9"/>
        <v>43315</v>
      </c>
      <c r="B216">
        <v>8</v>
      </c>
      <c r="C216">
        <v>3</v>
      </c>
      <c r="D216">
        <v>66.8</v>
      </c>
      <c r="E216" s="1">
        <f t="shared" si="8"/>
        <v>0.3333333333333322</v>
      </c>
    </row>
    <row r="217" spans="1:5" x14ac:dyDescent="0.3">
      <c r="A217" s="3">
        <f t="shared" si="9"/>
        <v>43316</v>
      </c>
      <c r="B217">
        <v>8</v>
      </c>
      <c r="C217">
        <v>4</v>
      </c>
      <c r="D217">
        <v>66.900000000000006</v>
      </c>
      <c r="E217" s="1">
        <f t="shared" si="8"/>
        <v>0.35714285714285809</v>
      </c>
    </row>
    <row r="218" spans="1:5" x14ac:dyDescent="0.3">
      <c r="A218" s="3">
        <f t="shared" si="9"/>
        <v>43317</v>
      </c>
      <c r="B218">
        <v>8</v>
      </c>
      <c r="C218">
        <v>5</v>
      </c>
      <c r="D218">
        <v>66.900000000000006</v>
      </c>
      <c r="E218" s="1">
        <f t="shared" ref="E218:E244" si="10">(D218-$I$3)/$J$3</f>
        <v>0.35714285714285809</v>
      </c>
    </row>
    <row r="219" spans="1:5" x14ac:dyDescent="0.3">
      <c r="A219" s="3">
        <f t="shared" si="9"/>
        <v>43318</v>
      </c>
      <c r="B219">
        <v>8</v>
      </c>
      <c r="C219">
        <v>6</v>
      </c>
      <c r="D219">
        <v>67</v>
      </c>
      <c r="E219" s="1">
        <f t="shared" si="10"/>
        <v>0.38095238095238065</v>
      </c>
    </row>
    <row r="220" spans="1:5" x14ac:dyDescent="0.3">
      <c r="A220" s="3">
        <f t="shared" si="9"/>
        <v>43319</v>
      </c>
      <c r="B220">
        <v>8</v>
      </c>
      <c r="C220">
        <v>7</v>
      </c>
      <c r="D220">
        <v>67.099999999999994</v>
      </c>
      <c r="E220" s="1">
        <f t="shared" si="10"/>
        <v>0.40476190476190316</v>
      </c>
    </row>
    <row r="221" spans="1:5" x14ac:dyDescent="0.3">
      <c r="A221" s="3">
        <f t="shared" si="9"/>
        <v>43320</v>
      </c>
      <c r="B221">
        <v>8</v>
      </c>
      <c r="C221">
        <v>8</v>
      </c>
      <c r="D221">
        <v>67.2</v>
      </c>
      <c r="E221" s="1">
        <f t="shared" si="10"/>
        <v>0.42857142857142905</v>
      </c>
    </row>
    <row r="222" spans="1:5" x14ac:dyDescent="0.3">
      <c r="A222" s="3">
        <f t="shared" si="9"/>
        <v>43321</v>
      </c>
      <c r="B222">
        <v>8</v>
      </c>
      <c r="C222">
        <v>9</v>
      </c>
      <c r="D222">
        <v>67.3</v>
      </c>
      <c r="E222" s="1">
        <f t="shared" si="10"/>
        <v>0.45238095238095155</v>
      </c>
    </row>
    <row r="223" spans="1:5" x14ac:dyDescent="0.3">
      <c r="A223" s="3">
        <f t="shared" si="9"/>
        <v>43322</v>
      </c>
      <c r="B223">
        <v>8</v>
      </c>
      <c r="C223">
        <v>10</v>
      </c>
      <c r="D223">
        <v>67.400000000000006</v>
      </c>
      <c r="E223" s="1">
        <f t="shared" si="10"/>
        <v>0.4761904761904775</v>
      </c>
    </row>
    <row r="224" spans="1:5" x14ac:dyDescent="0.3">
      <c r="A224" s="3">
        <f t="shared" si="9"/>
        <v>43323</v>
      </c>
      <c r="B224">
        <v>8</v>
      </c>
      <c r="C224">
        <v>11</v>
      </c>
      <c r="D224">
        <v>67.5</v>
      </c>
      <c r="E224" s="1">
        <f t="shared" si="10"/>
        <v>0.5</v>
      </c>
    </row>
    <row r="225" spans="1:5" x14ac:dyDescent="0.3">
      <c r="A225" s="3">
        <f t="shared" si="9"/>
        <v>43324</v>
      </c>
      <c r="B225">
        <v>8</v>
      </c>
      <c r="C225">
        <v>12</v>
      </c>
      <c r="D225">
        <v>67.599999999999994</v>
      </c>
      <c r="E225" s="1">
        <f t="shared" si="10"/>
        <v>0.5238095238095225</v>
      </c>
    </row>
    <row r="226" spans="1:5" x14ac:dyDescent="0.3">
      <c r="A226" s="3">
        <f t="shared" si="9"/>
        <v>43325</v>
      </c>
      <c r="B226">
        <v>8</v>
      </c>
      <c r="C226">
        <v>13</v>
      </c>
      <c r="D226">
        <v>67.8</v>
      </c>
      <c r="E226" s="1">
        <f t="shared" si="10"/>
        <v>0.57142857142857095</v>
      </c>
    </row>
    <row r="227" spans="1:5" x14ac:dyDescent="0.3">
      <c r="A227" s="3">
        <f t="shared" si="9"/>
        <v>43326</v>
      </c>
      <c r="B227">
        <v>8</v>
      </c>
      <c r="C227">
        <v>14</v>
      </c>
      <c r="D227">
        <v>67.900000000000006</v>
      </c>
      <c r="E227" s="1">
        <f t="shared" si="10"/>
        <v>0.5952380952380969</v>
      </c>
    </row>
    <row r="228" spans="1:5" x14ac:dyDescent="0.3">
      <c r="A228" s="3">
        <f t="shared" si="9"/>
        <v>43327</v>
      </c>
      <c r="B228">
        <v>8</v>
      </c>
      <c r="C228">
        <v>15</v>
      </c>
      <c r="D228">
        <v>68</v>
      </c>
      <c r="E228" s="1">
        <f t="shared" si="10"/>
        <v>0.6190476190476194</v>
      </c>
    </row>
    <row r="229" spans="1:5" x14ac:dyDescent="0.3">
      <c r="A229" s="3">
        <f t="shared" si="9"/>
        <v>43328</v>
      </c>
      <c r="B229">
        <v>8</v>
      </c>
      <c r="C229">
        <v>16</v>
      </c>
      <c r="D229">
        <v>68.099999999999994</v>
      </c>
      <c r="E229" s="1">
        <f t="shared" si="10"/>
        <v>0.64285714285714191</v>
      </c>
    </row>
    <row r="230" spans="1:5" x14ac:dyDescent="0.3">
      <c r="A230" s="3">
        <f t="shared" si="9"/>
        <v>43329</v>
      </c>
      <c r="B230">
        <v>8</v>
      </c>
      <c r="C230">
        <v>17</v>
      </c>
      <c r="D230">
        <v>68.2</v>
      </c>
      <c r="E230" s="1">
        <f t="shared" si="10"/>
        <v>0.66666666666666774</v>
      </c>
    </row>
    <row r="231" spans="1:5" x14ac:dyDescent="0.3">
      <c r="A231" s="3">
        <f t="shared" si="9"/>
        <v>43330</v>
      </c>
      <c r="B231">
        <v>8</v>
      </c>
      <c r="C231">
        <v>18</v>
      </c>
      <c r="D231">
        <v>68.3</v>
      </c>
      <c r="E231" s="1">
        <f t="shared" si="10"/>
        <v>0.69047619047619035</v>
      </c>
    </row>
    <row r="232" spans="1:5" x14ac:dyDescent="0.3">
      <c r="A232" s="3">
        <f t="shared" si="9"/>
        <v>43331</v>
      </c>
      <c r="B232">
        <v>8</v>
      </c>
      <c r="C232">
        <v>19</v>
      </c>
      <c r="D232">
        <v>68.400000000000006</v>
      </c>
      <c r="E232" s="1">
        <f t="shared" si="10"/>
        <v>0.71428571428571619</v>
      </c>
    </row>
    <row r="233" spans="1:5" x14ac:dyDescent="0.3">
      <c r="A233" s="3">
        <f t="shared" si="9"/>
        <v>43332</v>
      </c>
      <c r="B233">
        <v>8</v>
      </c>
      <c r="C233">
        <v>20</v>
      </c>
      <c r="D233">
        <v>68.5</v>
      </c>
      <c r="E233" s="1">
        <f t="shared" si="10"/>
        <v>0.73809523809523869</v>
      </c>
    </row>
    <row r="234" spans="1:5" x14ac:dyDescent="0.3">
      <c r="A234" s="3">
        <f t="shared" si="9"/>
        <v>43333</v>
      </c>
      <c r="B234">
        <v>8</v>
      </c>
      <c r="C234">
        <v>21</v>
      </c>
      <c r="D234">
        <v>68.7</v>
      </c>
      <c r="E234" s="1">
        <f t="shared" si="10"/>
        <v>0.78571428571428714</v>
      </c>
    </row>
    <row r="235" spans="1:5" x14ac:dyDescent="0.3">
      <c r="A235" s="3">
        <f t="shared" si="9"/>
        <v>43334</v>
      </c>
      <c r="B235">
        <v>8</v>
      </c>
      <c r="C235">
        <v>22</v>
      </c>
      <c r="D235">
        <v>68.8</v>
      </c>
      <c r="E235" s="1">
        <f t="shared" si="10"/>
        <v>0.80952380952380965</v>
      </c>
    </row>
    <row r="236" spans="1:5" x14ac:dyDescent="0.3">
      <c r="A236" s="3">
        <f t="shared" si="9"/>
        <v>43335</v>
      </c>
      <c r="B236">
        <v>8</v>
      </c>
      <c r="C236">
        <v>23</v>
      </c>
      <c r="D236">
        <v>68.900000000000006</v>
      </c>
      <c r="E236" s="1">
        <f t="shared" si="10"/>
        <v>0.83333333333333559</v>
      </c>
    </row>
    <row r="237" spans="1:5" x14ac:dyDescent="0.3">
      <c r="A237" s="3">
        <f t="shared" si="9"/>
        <v>43336</v>
      </c>
      <c r="B237">
        <v>8</v>
      </c>
      <c r="C237">
        <v>24</v>
      </c>
      <c r="D237">
        <v>69</v>
      </c>
      <c r="E237" s="1">
        <f t="shared" si="10"/>
        <v>0.85714285714285809</v>
      </c>
    </row>
    <row r="238" spans="1:5" x14ac:dyDescent="0.3">
      <c r="A238" s="3">
        <f t="shared" si="9"/>
        <v>43337</v>
      </c>
      <c r="B238">
        <v>8</v>
      </c>
      <c r="C238">
        <v>25</v>
      </c>
      <c r="D238">
        <v>69.099999999999994</v>
      </c>
      <c r="E238" s="1">
        <f t="shared" si="10"/>
        <v>0.8809523809523806</v>
      </c>
    </row>
    <row r="239" spans="1:5" x14ac:dyDescent="0.3">
      <c r="A239" s="3">
        <f t="shared" si="9"/>
        <v>43338</v>
      </c>
      <c r="B239">
        <v>8</v>
      </c>
      <c r="C239">
        <v>26</v>
      </c>
      <c r="D239">
        <v>69.2</v>
      </c>
      <c r="E239" s="1">
        <f t="shared" si="10"/>
        <v>0.90476190476190654</v>
      </c>
    </row>
    <row r="240" spans="1:5" x14ac:dyDescent="0.3">
      <c r="A240" s="3">
        <f t="shared" si="9"/>
        <v>43339</v>
      </c>
      <c r="B240">
        <v>8</v>
      </c>
      <c r="C240">
        <v>27</v>
      </c>
      <c r="D240">
        <v>69.3</v>
      </c>
      <c r="E240" s="1">
        <f t="shared" si="10"/>
        <v>0.92857142857142905</v>
      </c>
    </row>
    <row r="241" spans="1:5" x14ac:dyDescent="0.3">
      <c r="A241" s="3">
        <f t="shared" si="9"/>
        <v>43340</v>
      </c>
      <c r="B241">
        <v>8</v>
      </c>
      <c r="C241">
        <v>28</v>
      </c>
      <c r="D241">
        <v>69.400000000000006</v>
      </c>
      <c r="E241" s="1">
        <f t="shared" si="10"/>
        <v>0.95238095238095499</v>
      </c>
    </row>
    <row r="242" spans="1:5" x14ac:dyDescent="0.3">
      <c r="A242" s="3">
        <f t="shared" si="9"/>
        <v>43341</v>
      </c>
      <c r="B242">
        <v>8</v>
      </c>
      <c r="C242">
        <v>29</v>
      </c>
      <c r="D242">
        <v>69.400000000000006</v>
      </c>
      <c r="E242" s="1">
        <f t="shared" si="10"/>
        <v>0.95238095238095499</v>
      </c>
    </row>
    <row r="243" spans="1:5" x14ac:dyDescent="0.3">
      <c r="A243" s="3">
        <f t="shared" si="9"/>
        <v>43342</v>
      </c>
      <c r="B243">
        <v>8</v>
      </c>
      <c r="C243">
        <v>30</v>
      </c>
      <c r="D243">
        <v>69.5</v>
      </c>
      <c r="E243" s="1">
        <f t="shared" si="10"/>
        <v>0.9761904761904775</v>
      </c>
    </row>
    <row r="244" spans="1:5" x14ac:dyDescent="0.3">
      <c r="A244" s="3">
        <f t="shared" si="9"/>
        <v>43343</v>
      </c>
      <c r="B244">
        <v>8</v>
      </c>
      <c r="C244">
        <v>31</v>
      </c>
      <c r="D244">
        <v>69.599999999999994</v>
      </c>
      <c r="E244" s="1">
        <f t="shared" si="10"/>
        <v>1</v>
      </c>
    </row>
    <row r="245" spans="1:5" x14ac:dyDescent="0.3">
      <c r="A245" s="3">
        <f t="shared" si="9"/>
        <v>43344</v>
      </c>
      <c r="B245">
        <v>9</v>
      </c>
      <c r="C245">
        <v>1</v>
      </c>
      <c r="D245">
        <v>69.7</v>
      </c>
      <c r="E245" s="1">
        <f>(D245-$I$4)/$J$4</f>
        <v>0.93636363636363618</v>
      </c>
    </row>
    <row r="246" spans="1:5" x14ac:dyDescent="0.3">
      <c r="A246" s="3">
        <f t="shared" si="9"/>
        <v>43345</v>
      </c>
      <c r="B246">
        <v>9</v>
      </c>
      <c r="C246">
        <v>2</v>
      </c>
      <c r="D246">
        <v>69.7</v>
      </c>
      <c r="E246" s="1">
        <f t="shared" ref="E246:E309" si="11">(D246-$I$4)/$J$4</f>
        <v>0.93636363636363618</v>
      </c>
    </row>
    <row r="247" spans="1:5" x14ac:dyDescent="0.3">
      <c r="A247" s="3">
        <f t="shared" si="9"/>
        <v>43346</v>
      </c>
      <c r="B247">
        <v>9</v>
      </c>
      <c r="C247">
        <v>3</v>
      </c>
      <c r="D247">
        <v>69.8</v>
      </c>
      <c r="E247" s="1">
        <f t="shared" si="11"/>
        <v>0.94545454545454466</v>
      </c>
    </row>
    <row r="248" spans="1:5" x14ac:dyDescent="0.3">
      <c r="A248" s="3">
        <f t="shared" si="9"/>
        <v>43347</v>
      </c>
      <c r="B248">
        <v>9</v>
      </c>
      <c r="C248">
        <v>4</v>
      </c>
      <c r="D248">
        <v>69.900000000000006</v>
      </c>
      <c r="E248" s="1">
        <f t="shared" si="11"/>
        <v>0.95454545454545459</v>
      </c>
    </row>
    <row r="249" spans="1:5" x14ac:dyDescent="0.3">
      <c r="A249" s="3">
        <f t="shared" si="9"/>
        <v>43348</v>
      </c>
      <c r="B249">
        <v>9</v>
      </c>
      <c r="C249">
        <v>5</v>
      </c>
      <c r="D249">
        <v>69.900000000000006</v>
      </c>
      <c r="E249" s="1">
        <f t="shared" si="11"/>
        <v>0.95454545454545459</v>
      </c>
    </row>
    <row r="250" spans="1:5" x14ac:dyDescent="0.3">
      <c r="A250" s="3">
        <f t="shared" si="9"/>
        <v>43349</v>
      </c>
      <c r="B250">
        <v>9</v>
      </c>
      <c r="C250">
        <v>6</v>
      </c>
      <c r="D250">
        <v>70</v>
      </c>
      <c r="E250" s="1">
        <f t="shared" si="11"/>
        <v>0.96363636363636318</v>
      </c>
    </row>
    <row r="251" spans="1:5" x14ac:dyDescent="0.3">
      <c r="A251" s="3">
        <f t="shared" si="9"/>
        <v>43350</v>
      </c>
      <c r="B251">
        <v>9</v>
      </c>
      <c r="C251">
        <v>7</v>
      </c>
      <c r="D251">
        <v>70</v>
      </c>
      <c r="E251" s="1">
        <f t="shared" si="11"/>
        <v>0.96363636363636318</v>
      </c>
    </row>
    <row r="252" spans="1:5" x14ac:dyDescent="0.3">
      <c r="A252" s="3">
        <f t="shared" si="9"/>
        <v>43351</v>
      </c>
      <c r="B252">
        <v>9</v>
      </c>
      <c r="C252">
        <v>8</v>
      </c>
      <c r="D252">
        <v>70.099999999999994</v>
      </c>
      <c r="E252" s="1">
        <f t="shared" si="11"/>
        <v>0.97272727272727166</v>
      </c>
    </row>
    <row r="253" spans="1:5" x14ac:dyDescent="0.3">
      <c r="A253" s="3">
        <f t="shared" si="9"/>
        <v>43352</v>
      </c>
      <c r="B253">
        <v>9</v>
      </c>
      <c r="C253">
        <v>9</v>
      </c>
      <c r="D253">
        <v>70.099999999999994</v>
      </c>
      <c r="E253" s="1">
        <f t="shared" si="11"/>
        <v>0.97272727272727166</v>
      </c>
    </row>
    <row r="254" spans="1:5" x14ac:dyDescent="0.3">
      <c r="A254" s="3">
        <f t="shared" si="9"/>
        <v>43353</v>
      </c>
      <c r="B254">
        <v>9</v>
      </c>
      <c r="C254">
        <v>10</v>
      </c>
      <c r="D254">
        <v>70.2</v>
      </c>
      <c r="E254" s="1">
        <f t="shared" si="11"/>
        <v>0.98181818181818159</v>
      </c>
    </row>
    <row r="255" spans="1:5" x14ac:dyDescent="0.3">
      <c r="A255" s="3">
        <f t="shared" si="9"/>
        <v>43354</v>
      </c>
      <c r="B255">
        <v>9</v>
      </c>
      <c r="C255">
        <v>11</v>
      </c>
      <c r="D255">
        <v>70.2</v>
      </c>
      <c r="E255" s="1">
        <f t="shared" si="11"/>
        <v>0.98181818181818159</v>
      </c>
    </row>
    <row r="256" spans="1:5" x14ac:dyDescent="0.3">
      <c r="A256" s="3">
        <f t="shared" si="9"/>
        <v>43355</v>
      </c>
      <c r="B256">
        <v>9</v>
      </c>
      <c r="C256">
        <v>12</v>
      </c>
      <c r="D256">
        <v>70.2</v>
      </c>
      <c r="E256" s="1">
        <f t="shared" si="11"/>
        <v>0.98181818181818159</v>
      </c>
    </row>
    <row r="257" spans="1:5" x14ac:dyDescent="0.3">
      <c r="A257" s="3">
        <f t="shared" si="9"/>
        <v>43356</v>
      </c>
      <c r="B257">
        <v>9</v>
      </c>
      <c r="C257">
        <v>13</v>
      </c>
      <c r="D257">
        <v>70.2</v>
      </c>
      <c r="E257" s="1">
        <f t="shared" si="11"/>
        <v>0.98181818181818159</v>
      </c>
    </row>
    <row r="258" spans="1:5" x14ac:dyDescent="0.3">
      <c r="A258" s="3">
        <f t="shared" si="9"/>
        <v>43357</v>
      </c>
      <c r="B258">
        <v>9</v>
      </c>
      <c r="C258">
        <v>14</v>
      </c>
      <c r="D258">
        <v>70.3</v>
      </c>
      <c r="E258" s="1">
        <f t="shared" si="11"/>
        <v>0.99090909090909018</v>
      </c>
    </row>
    <row r="259" spans="1:5" x14ac:dyDescent="0.3">
      <c r="A259" s="3">
        <f t="shared" ref="A259:A322" si="12">DATE(2018, B259, C259)</f>
        <v>43358</v>
      </c>
      <c r="B259">
        <v>9</v>
      </c>
      <c r="C259">
        <v>15</v>
      </c>
      <c r="D259">
        <v>70.3</v>
      </c>
      <c r="E259" s="1">
        <f t="shared" si="11"/>
        <v>0.99090909090909018</v>
      </c>
    </row>
    <row r="260" spans="1:5" x14ac:dyDescent="0.3">
      <c r="A260" s="3">
        <f t="shared" si="12"/>
        <v>43359</v>
      </c>
      <c r="B260">
        <v>9</v>
      </c>
      <c r="C260">
        <v>16</v>
      </c>
      <c r="D260">
        <v>70.3</v>
      </c>
      <c r="E260" s="1">
        <f t="shared" si="11"/>
        <v>0.99090909090909018</v>
      </c>
    </row>
    <row r="261" spans="1:5" x14ac:dyDescent="0.3">
      <c r="A261" s="3">
        <f t="shared" si="12"/>
        <v>43360</v>
      </c>
      <c r="B261">
        <v>9</v>
      </c>
      <c r="C261">
        <v>17</v>
      </c>
      <c r="D261">
        <v>70.3</v>
      </c>
      <c r="E261" s="1">
        <f t="shared" si="11"/>
        <v>0.99090909090909018</v>
      </c>
    </row>
    <row r="262" spans="1:5" x14ac:dyDescent="0.3">
      <c r="A262" s="3">
        <f t="shared" si="12"/>
        <v>43361</v>
      </c>
      <c r="B262">
        <v>9</v>
      </c>
      <c r="C262">
        <v>18</v>
      </c>
      <c r="D262">
        <v>70.3</v>
      </c>
      <c r="E262" s="1">
        <f t="shared" si="11"/>
        <v>0.99090909090909018</v>
      </c>
    </row>
    <row r="263" spans="1:5" x14ac:dyDescent="0.3">
      <c r="A263" s="3">
        <f t="shared" si="12"/>
        <v>43362</v>
      </c>
      <c r="B263">
        <v>9</v>
      </c>
      <c r="C263">
        <v>19</v>
      </c>
      <c r="D263">
        <v>70.400000000000006</v>
      </c>
      <c r="E263" s="1">
        <f t="shared" si="11"/>
        <v>1</v>
      </c>
    </row>
    <row r="264" spans="1:5" x14ac:dyDescent="0.3">
      <c r="A264" s="3">
        <f t="shared" si="12"/>
        <v>43363</v>
      </c>
      <c r="B264">
        <v>9</v>
      </c>
      <c r="C264">
        <v>20</v>
      </c>
      <c r="D264">
        <v>70.400000000000006</v>
      </c>
      <c r="E264" s="1">
        <f t="shared" si="11"/>
        <v>1</v>
      </c>
    </row>
    <row r="265" spans="1:5" x14ac:dyDescent="0.3">
      <c r="A265" s="3">
        <f t="shared" si="12"/>
        <v>43364</v>
      </c>
      <c r="B265">
        <v>9</v>
      </c>
      <c r="C265">
        <v>21</v>
      </c>
      <c r="D265">
        <v>70.400000000000006</v>
      </c>
      <c r="E265" s="1">
        <f t="shared" si="11"/>
        <v>1</v>
      </c>
    </row>
    <row r="266" spans="1:5" x14ac:dyDescent="0.3">
      <c r="A266" s="3">
        <f t="shared" si="12"/>
        <v>43365</v>
      </c>
      <c r="B266">
        <v>9</v>
      </c>
      <c r="C266">
        <v>22</v>
      </c>
      <c r="D266">
        <v>70.400000000000006</v>
      </c>
      <c r="E266" s="1">
        <f t="shared" si="11"/>
        <v>1</v>
      </c>
    </row>
    <row r="267" spans="1:5" x14ac:dyDescent="0.3">
      <c r="A267" s="3">
        <f t="shared" si="12"/>
        <v>43366</v>
      </c>
      <c r="B267">
        <v>9</v>
      </c>
      <c r="C267">
        <v>23</v>
      </c>
      <c r="D267">
        <v>70.400000000000006</v>
      </c>
      <c r="E267" s="1">
        <f t="shared" si="11"/>
        <v>1</v>
      </c>
    </row>
    <row r="268" spans="1:5" x14ac:dyDescent="0.3">
      <c r="A268" s="3">
        <f t="shared" si="12"/>
        <v>43367</v>
      </c>
      <c r="B268">
        <v>9</v>
      </c>
      <c r="C268">
        <v>24</v>
      </c>
      <c r="D268">
        <v>70.400000000000006</v>
      </c>
      <c r="E268" s="1">
        <f t="shared" si="11"/>
        <v>1</v>
      </c>
    </row>
    <row r="269" spans="1:5" x14ac:dyDescent="0.3">
      <c r="A269" s="3">
        <f t="shared" si="12"/>
        <v>43368</v>
      </c>
      <c r="B269">
        <v>9</v>
      </c>
      <c r="C269">
        <v>25</v>
      </c>
      <c r="D269">
        <v>70.400000000000006</v>
      </c>
      <c r="E269" s="1">
        <f t="shared" si="11"/>
        <v>1</v>
      </c>
    </row>
    <row r="270" spans="1:5" x14ac:dyDescent="0.3">
      <c r="A270" s="3">
        <f t="shared" si="12"/>
        <v>43369</v>
      </c>
      <c r="B270">
        <v>9</v>
      </c>
      <c r="C270">
        <v>26</v>
      </c>
      <c r="D270">
        <v>70.400000000000006</v>
      </c>
      <c r="E270" s="1">
        <f t="shared" si="11"/>
        <v>1</v>
      </c>
    </row>
    <row r="271" spans="1:5" x14ac:dyDescent="0.3">
      <c r="A271" s="3">
        <f t="shared" si="12"/>
        <v>43370</v>
      </c>
      <c r="B271">
        <v>9</v>
      </c>
      <c r="C271">
        <v>27</v>
      </c>
      <c r="D271">
        <v>70.400000000000006</v>
      </c>
      <c r="E271" s="1">
        <f t="shared" si="11"/>
        <v>1</v>
      </c>
    </row>
    <row r="272" spans="1:5" x14ac:dyDescent="0.3">
      <c r="A272" s="3">
        <f t="shared" si="12"/>
        <v>43371</v>
      </c>
      <c r="B272">
        <v>9</v>
      </c>
      <c r="C272">
        <v>28</v>
      </c>
      <c r="D272">
        <v>70.400000000000006</v>
      </c>
      <c r="E272" s="1">
        <f t="shared" si="11"/>
        <v>1</v>
      </c>
    </row>
    <row r="273" spans="1:5" x14ac:dyDescent="0.3">
      <c r="A273" s="3">
        <f t="shared" si="12"/>
        <v>43372</v>
      </c>
      <c r="B273">
        <v>9</v>
      </c>
      <c r="C273">
        <v>29</v>
      </c>
      <c r="D273">
        <v>70.400000000000006</v>
      </c>
      <c r="E273" s="1">
        <f t="shared" si="11"/>
        <v>1</v>
      </c>
    </row>
    <row r="274" spans="1:5" x14ac:dyDescent="0.3">
      <c r="A274" s="3">
        <f t="shared" si="12"/>
        <v>43373</v>
      </c>
      <c r="B274">
        <v>9</v>
      </c>
      <c r="C274">
        <v>30</v>
      </c>
      <c r="D274">
        <v>70.3</v>
      </c>
      <c r="E274" s="1">
        <f t="shared" si="11"/>
        <v>0.99090909090909018</v>
      </c>
    </row>
    <row r="275" spans="1:5" x14ac:dyDescent="0.3">
      <c r="A275" s="3">
        <f t="shared" si="12"/>
        <v>43374</v>
      </c>
      <c r="B275">
        <v>10</v>
      </c>
      <c r="C275">
        <v>1</v>
      </c>
      <c r="D275">
        <v>70.3</v>
      </c>
      <c r="E275" s="1">
        <f t="shared" si="11"/>
        <v>0.99090909090909018</v>
      </c>
    </row>
    <row r="276" spans="1:5" x14ac:dyDescent="0.3">
      <c r="A276" s="3">
        <f t="shared" si="12"/>
        <v>43375</v>
      </c>
      <c r="B276">
        <v>10</v>
      </c>
      <c r="C276">
        <v>2</v>
      </c>
      <c r="D276">
        <v>70.3</v>
      </c>
      <c r="E276" s="1">
        <f t="shared" si="11"/>
        <v>0.99090909090909018</v>
      </c>
    </row>
    <row r="277" spans="1:5" x14ac:dyDescent="0.3">
      <c r="A277" s="3">
        <f t="shared" si="12"/>
        <v>43376</v>
      </c>
      <c r="B277">
        <v>10</v>
      </c>
      <c r="C277">
        <v>3</v>
      </c>
      <c r="D277">
        <v>70.3</v>
      </c>
      <c r="E277" s="1">
        <f t="shared" si="11"/>
        <v>0.99090909090909018</v>
      </c>
    </row>
    <row r="278" spans="1:5" x14ac:dyDescent="0.3">
      <c r="A278" s="3">
        <f t="shared" si="12"/>
        <v>43377</v>
      </c>
      <c r="B278">
        <v>10</v>
      </c>
      <c r="C278">
        <v>4</v>
      </c>
      <c r="D278">
        <v>70.2</v>
      </c>
      <c r="E278" s="1">
        <f t="shared" si="11"/>
        <v>0.98181818181818159</v>
      </c>
    </row>
    <row r="279" spans="1:5" x14ac:dyDescent="0.3">
      <c r="A279" s="3">
        <f t="shared" si="12"/>
        <v>43378</v>
      </c>
      <c r="B279">
        <v>10</v>
      </c>
      <c r="C279">
        <v>5</v>
      </c>
      <c r="D279">
        <v>70.2</v>
      </c>
      <c r="E279" s="1">
        <f t="shared" si="11"/>
        <v>0.98181818181818159</v>
      </c>
    </row>
    <row r="280" spans="1:5" x14ac:dyDescent="0.3">
      <c r="A280" s="3">
        <f t="shared" si="12"/>
        <v>43379</v>
      </c>
      <c r="B280">
        <v>10</v>
      </c>
      <c r="C280">
        <v>6</v>
      </c>
      <c r="D280">
        <v>70.2</v>
      </c>
      <c r="E280" s="1">
        <f t="shared" si="11"/>
        <v>0.98181818181818159</v>
      </c>
    </row>
    <row r="281" spans="1:5" x14ac:dyDescent="0.3">
      <c r="A281" s="3">
        <f t="shared" si="12"/>
        <v>43380</v>
      </c>
      <c r="B281">
        <v>10</v>
      </c>
      <c r="C281">
        <v>7</v>
      </c>
      <c r="D281">
        <v>70.099999999999994</v>
      </c>
      <c r="E281" s="1">
        <f t="shared" si="11"/>
        <v>0.97272727272727166</v>
      </c>
    </row>
    <row r="282" spans="1:5" x14ac:dyDescent="0.3">
      <c r="A282" s="3">
        <f t="shared" si="12"/>
        <v>43381</v>
      </c>
      <c r="B282">
        <v>10</v>
      </c>
      <c r="C282">
        <v>8</v>
      </c>
      <c r="D282">
        <v>70.099999999999994</v>
      </c>
      <c r="E282" s="1">
        <f t="shared" si="11"/>
        <v>0.97272727272727166</v>
      </c>
    </row>
    <row r="283" spans="1:5" x14ac:dyDescent="0.3">
      <c r="A283" s="3">
        <f t="shared" si="12"/>
        <v>43382</v>
      </c>
      <c r="B283">
        <v>10</v>
      </c>
      <c r="C283">
        <v>9</v>
      </c>
      <c r="D283">
        <v>70</v>
      </c>
      <c r="E283" s="1">
        <f t="shared" si="11"/>
        <v>0.96363636363636318</v>
      </c>
    </row>
    <row r="284" spans="1:5" x14ac:dyDescent="0.3">
      <c r="A284" s="3">
        <f t="shared" si="12"/>
        <v>43383</v>
      </c>
      <c r="B284">
        <v>10</v>
      </c>
      <c r="C284">
        <v>10</v>
      </c>
      <c r="D284">
        <v>70</v>
      </c>
      <c r="E284" s="1">
        <f t="shared" si="11"/>
        <v>0.96363636363636318</v>
      </c>
    </row>
    <row r="285" spans="1:5" x14ac:dyDescent="0.3">
      <c r="A285" s="3">
        <f t="shared" si="12"/>
        <v>43384</v>
      </c>
      <c r="B285">
        <v>10</v>
      </c>
      <c r="C285">
        <v>11</v>
      </c>
      <c r="D285">
        <v>69.900000000000006</v>
      </c>
      <c r="E285" s="1">
        <f t="shared" si="11"/>
        <v>0.95454545454545459</v>
      </c>
    </row>
    <row r="286" spans="1:5" x14ac:dyDescent="0.3">
      <c r="A286" s="3">
        <f t="shared" si="12"/>
        <v>43385</v>
      </c>
      <c r="B286">
        <v>10</v>
      </c>
      <c r="C286">
        <v>12</v>
      </c>
      <c r="D286">
        <v>69.8</v>
      </c>
      <c r="E286" s="1">
        <f t="shared" si="11"/>
        <v>0.94545454545454466</v>
      </c>
    </row>
    <row r="287" spans="1:5" x14ac:dyDescent="0.3">
      <c r="A287" s="3">
        <f t="shared" si="12"/>
        <v>43386</v>
      </c>
      <c r="B287">
        <v>10</v>
      </c>
      <c r="C287">
        <v>13</v>
      </c>
      <c r="D287">
        <v>69.8</v>
      </c>
      <c r="E287" s="1">
        <f t="shared" si="11"/>
        <v>0.94545454545454466</v>
      </c>
    </row>
    <row r="288" spans="1:5" x14ac:dyDescent="0.3">
      <c r="A288" s="3">
        <f t="shared" si="12"/>
        <v>43387</v>
      </c>
      <c r="B288">
        <v>10</v>
      </c>
      <c r="C288">
        <v>14</v>
      </c>
      <c r="D288">
        <v>69.7</v>
      </c>
      <c r="E288" s="1">
        <f t="shared" si="11"/>
        <v>0.93636363636363618</v>
      </c>
    </row>
    <row r="289" spans="1:5" x14ac:dyDescent="0.3">
      <c r="A289" s="3">
        <f t="shared" si="12"/>
        <v>43388</v>
      </c>
      <c r="B289">
        <v>10</v>
      </c>
      <c r="C289">
        <v>15</v>
      </c>
      <c r="D289">
        <v>69.599999999999994</v>
      </c>
      <c r="E289" s="1">
        <f t="shared" si="11"/>
        <v>0.92727272727272625</v>
      </c>
    </row>
    <row r="290" spans="1:5" x14ac:dyDescent="0.3">
      <c r="A290" s="3">
        <f t="shared" si="12"/>
        <v>43389</v>
      </c>
      <c r="B290">
        <v>10</v>
      </c>
      <c r="C290">
        <v>16</v>
      </c>
      <c r="D290">
        <v>69.5</v>
      </c>
      <c r="E290" s="1">
        <f t="shared" si="11"/>
        <v>0.91818181818181777</v>
      </c>
    </row>
    <row r="291" spans="1:5" x14ac:dyDescent="0.3">
      <c r="A291" s="3">
        <f t="shared" si="12"/>
        <v>43390</v>
      </c>
      <c r="B291">
        <v>10</v>
      </c>
      <c r="C291">
        <v>17</v>
      </c>
      <c r="D291">
        <v>69.400000000000006</v>
      </c>
      <c r="E291" s="1">
        <f t="shared" si="11"/>
        <v>0.90909090909090917</v>
      </c>
    </row>
    <row r="292" spans="1:5" x14ac:dyDescent="0.3">
      <c r="A292" s="3">
        <f t="shared" si="12"/>
        <v>43391</v>
      </c>
      <c r="B292">
        <v>10</v>
      </c>
      <c r="C292">
        <v>18</v>
      </c>
      <c r="D292">
        <v>69.3</v>
      </c>
      <c r="E292" s="1">
        <f t="shared" si="11"/>
        <v>0.89999999999999925</v>
      </c>
    </row>
    <row r="293" spans="1:5" x14ac:dyDescent="0.3">
      <c r="A293" s="3">
        <f t="shared" si="12"/>
        <v>43392</v>
      </c>
      <c r="B293">
        <v>10</v>
      </c>
      <c r="C293">
        <v>19</v>
      </c>
      <c r="D293">
        <v>69.099999999999994</v>
      </c>
      <c r="E293" s="1">
        <f t="shared" si="11"/>
        <v>0.88181818181818084</v>
      </c>
    </row>
    <row r="294" spans="1:5" x14ac:dyDescent="0.3">
      <c r="A294" s="3">
        <f t="shared" si="12"/>
        <v>43393</v>
      </c>
      <c r="B294">
        <v>10</v>
      </c>
      <c r="C294">
        <v>20</v>
      </c>
      <c r="D294">
        <v>69</v>
      </c>
      <c r="E294" s="1">
        <f t="shared" si="11"/>
        <v>0.87272727272727224</v>
      </c>
    </row>
    <row r="295" spans="1:5" x14ac:dyDescent="0.3">
      <c r="A295" s="3">
        <f t="shared" si="12"/>
        <v>43394</v>
      </c>
      <c r="B295">
        <v>10</v>
      </c>
      <c r="C295">
        <v>21</v>
      </c>
      <c r="D295">
        <v>68.900000000000006</v>
      </c>
      <c r="E295" s="1">
        <f t="shared" si="11"/>
        <v>0.86363636363636376</v>
      </c>
    </row>
    <row r="296" spans="1:5" x14ac:dyDescent="0.3">
      <c r="A296" s="3">
        <f t="shared" si="12"/>
        <v>43395</v>
      </c>
      <c r="B296">
        <v>10</v>
      </c>
      <c r="C296">
        <v>22</v>
      </c>
      <c r="D296">
        <v>68.7</v>
      </c>
      <c r="E296" s="1">
        <f t="shared" si="11"/>
        <v>0.84545454545454535</v>
      </c>
    </row>
    <row r="297" spans="1:5" x14ac:dyDescent="0.3">
      <c r="A297" s="3">
        <f t="shared" si="12"/>
        <v>43396</v>
      </c>
      <c r="B297">
        <v>10</v>
      </c>
      <c r="C297">
        <v>23</v>
      </c>
      <c r="D297">
        <v>68.599999999999994</v>
      </c>
      <c r="E297" s="1">
        <f t="shared" si="11"/>
        <v>0.83636363636363542</v>
      </c>
    </row>
    <row r="298" spans="1:5" x14ac:dyDescent="0.3">
      <c r="A298" s="3">
        <f t="shared" si="12"/>
        <v>43397</v>
      </c>
      <c r="B298">
        <v>10</v>
      </c>
      <c r="C298">
        <v>24</v>
      </c>
      <c r="D298">
        <v>68.400000000000006</v>
      </c>
      <c r="E298" s="1">
        <f t="shared" si="11"/>
        <v>0.81818181818181834</v>
      </c>
    </row>
    <row r="299" spans="1:5" x14ac:dyDescent="0.3">
      <c r="A299" s="3">
        <f t="shared" si="12"/>
        <v>43398</v>
      </c>
      <c r="B299">
        <v>10</v>
      </c>
      <c r="C299">
        <v>25</v>
      </c>
      <c r="D299">
        <v>68.3</v>
      </c>
      <c r="E299" s="1">
        <f t="shared" si="11"/>
        <v>0.80909090909090842</v>
      </c>
    </row>
    <row r="300" spans="1:5" x14ac:dyDescent="0.3">
      <c r="A300" s="3">
        <f t="shared" si="12"/>
        <v>43399</v>
      </c>
      <c r="B300">
        <v>10</v>
      </c>
      <c r="C300">
        <v>26</v>
      </c>
      <c r="D300">
        <v>68.099999999999994</v>
      </c>
      <c r="E300" s="1">
        <f t="shared" si="11"/>
        <v>0.79090909090909001</v>
      </c>
    </row>
    <row r="301" spans="1:5" x14ac:dyDescent="0.3">
      <c r="A301" s="3">
        <f t="shared" si="12"/>
        <v>43400</v>
      </c>
      <c r="B301">
        <v>10</v>
      </c>
      <c r="C301">
        <v>27</v>
      </c>
      <c r="D301">
        <v>67.900000000000006</v>
      </c>
      <c r="E301" s="1">
        <f t="shared" si="11"/>
        <v>0.77272727272727293</v>
      </c>
    </row>
    <row r="302" spans="1:5" x14ac:dyDescent="0.3">
      <c r="A302" s="3">
        <f t="shared" si="12"/>
        <v>43401</v>
      </c>
      <c r="B302">
        <v>10</v>
      </c>
      <c r="C302">
        <v>28</v>
      </c>
      <c r="D302">
        <v>67.7</v>
      </c>
      <c r="E302" s="1">
        <f t="shared" si="11"/>
        <v>0.75454545454545441</v>
      </c>
    </row>
    <row r="303" spans="1:5" x14ac:dyDescent="0.3">
      <c r="A303" s="3">
        <f t="shared" si="12"/>
        <v>43402</v>
      </c>
      <c r="B303">
        <v>10</v>
      </c>
      <c r="C303">
        <v>29</v>
      </c>
      <c r="D303">
        <v>67.5</v>
      </c>
      <c r="E303" s="1">
        <f t="shared" si="11"/>
        <v>0.736363636363636</v>
      </c>
    </row>
    <row r="304" spans="1:5" x14ac:dyDescent="0.3">
      <c r="A304" s="3">
        <f t="shared" si="12"/>
        <v>43403</v>
      </c>
      <c r="B304">
        <v>10</v>
      </c>
      <c r="C304">
        <v>30</v>
      </c>
      <c r="D304">
        <v>67.3</v>
      </c>
      <c r="E304" s="1">
        <f t="shared" si="11"/>
        <v>0.71818181818181759</v>
      </c>
    </row>
    <row r="305" spans="1:5" x14ac:dyDescent="0.3">
      <c r="A305" s="3">
        <f t="shared" si="12"/>
        <v>43404</v>
      </c>
      <c r="B305">
        <v>10</v>
      </c>
      <c r="C305">
        <v>31</v>
      </c>
      <c r="D305">
        <v>67.099999999999994</v>
      </c>
      <c r="E305" s="1">
        <f t="shared" si="11"/>
        <v>0.69999999999999918</v>
      </c>
    </row>
    <row r="306" spans="1:5" x14ac:dyDescent="0.3">
      <c r="A306" s="3">
        <f t="shared" si="12"/>
        <v>43405</v>
      </c>
      <c r="B306">
        <v>11</v>
      </c>
      <c r="C306">
        <v>1</v>
      </c>
      <c r="D306">
        <v>66.8</v>
      </c>
      <c r="E306" s="1">
        <f t="shared" si="11"/>
        <v>0.67272727272727217</v>
      </c>
    </row>
    <row r="307" spans="1:5" x14ac:dyDescent="0.3">
      <c r="A307" s="3">
        <f t="shared" si="12"/>
        <v>43406</v>
      </c>
      <c r="B307">
        <v>11</v>
      </c>
      <c r="C307">
        <v>2</v>
      </c>
      <c r="D307">
        <v>66.599999999999994</v>
      </c>
      <c r="E307" s="1">
        <f t="shared" si="11"/>
        <v>0.65454545454545376</v>
      </c>
    </row>
    <row r="308" spans="1:5" x14ac:dyDescent="0.3">
      <c r="A308" s="3">
        <f t="shared" si="12"/>
        <v>43407</v>
      </c>
      <c r="B308">
        <v>11</v>
      </c>
      <c r="C308">
        <v>3</v>
      </c>
      <c r="D308">
        <v>66.400000000000006</v>
      </c>
      <c r="E308" s="1">
        <f t="shared" si="11"/>
        <v>0.63636363636363658</v>
      </c>
    </row>
    <row r="309" spans="1:5" x14ac:dyDescent="0.3">
      <c r="A309" s="3">
        <f t="shared" si="12"/>
        <v>43408</v>
      </c>
      <c r="B309">
        <v>11</v>
      </c>
      <c r="C309">
        <v>4</v>
      </c>
      <c r="D309">
        <v>66.099999999999994</v>
      </c>
      <c r="E309" s="1">
        <f t="shared" si="11"/>
        <v>0.60909090909090835</v>
      </c>
    </row>
    <row r="310" spans="1:5" x14ac:dyDescent="0.3">
      <c r="A310" s="3">
        <f t="shared" si="12"/>
        <v>43409</v>
      </c>
      <c r="B310">
        <v>11</v>
      </c>
      <c r="C310">
        <v>5</v>
      </c>
      <c r="D310">
        <v>65.900000000000006</v>
      </c>
      <c r="E310" s="1">
        <f t="shared" ref="E310:E335" si="13">(D310-$I$4)/$J$4</f>
        <v>0.59090909090909116</v>
      </c>
    </row>
    <row r="311" spans="1:5" x14ac:dyDescent="0.3">
      <c r="A311" s="3">
        <f t="shared" si="12"/>
        <v>43410</v>
      </c>
      <c r="B311">
        <v>11</v>
      </c>
      <c r="C311">
        <v>6</v>
      </c>
      <c r="D311">
        <v>65.599999999999994</v>
      </c>
      <c r="E311" s="1">
        <f t="shared" si="13"/>
        <v>0.56363636363636294</v>
      </c>
    </row>
    <row r="312" spans="1:5" x14ac:dyDescent="0.3">
      <c r="A312" s="3">
        <f t="shared" si="12"/>
        <v>43411</v>
      </c>
      <c r="B312">
        <v>11</v>
      </c>
      <c r="C312">
        <v>7</v>
      </c>
      <c r="D312">
        <v>65.400000000000006</v>
      </c>
      <c r="E312" s="1">
        <f t="shared" si="13"/>
        <v>0.54545454545454575</v>
      </c>
    </row>
    <row r="313" spans="1:5" x14ac:dyDescent="0.3">
      <c r="A313" s="3">
        <f t="shared" si="12"/>
        <v>43412</v>
      </c>
      <c r="B313">
        <v>11</v>
      </c>
      <c r="C313">
        <v>8</v>
      </c>
      <c r="D313">
        <v>65.099999999999994</v>
      </c>
      <c r="E313" s="1">
        <f t="shared" si="13"/>
        <v>0.51818181818181741</v>
      </c>
    </row>
    <row r="314" spans="1:5" x14ac:dyDescent="0.3">
      <c r="A314" s="3">
        <f t="shared" si="12"/>
        <v>43413</v>
      </c>
      <c r="B314">
        <v>11</v>
      </c>
      <c r="C314">
        <v>9</v>
      </c>
      <c r="D314">
        <v>64.900000000000006</v>
      </c>
      <c r="E314" s="1">
        <f t="shared" si="13"/>
        <v>0.50000000000000033</v>
      </c>
    </row>
    <row r="315" spans="1:5" x14ac:dyDescent="0.3">
      <c r="A315" s="3">
        <f t="shared" si="12"/>
        <v>43414</v>
      </c>
      <c r="B315">
        <v>11</v>
      </c>
      <c r="C315">
        <v>10</v>
      </c>
      <c r="D315">
        <v>64.599999999999994</v>
      </c>
      <c r="E315" s="1">
        <f t="shared" si="13"/>
        <v>0.47272727272727205</v>
      </c>
    </row>
    <row r="316" spans="1:5" x14ac:dyDescent="0.3">
      <c r="A316" s="3">
        <f t="shared" si="12"/>
        <v>43415</v>
      </c>
      <c r="B316">
        <v>11</v>
      </c>
      <c r="C316">
        <v>11</v>
      </c>
      <c r="D316">
        <v>64.3</v>
      </c>
      <c r="E316" s="1">
        <f t="shared" si="13"/>
        <v>0.44545454545454505</v>
      </c>
    </row>
    <row r="317" spans="1:5" x14ac:dyDescent="0.3">
      <c r="A317" s="3">
        <f t="shared" si="12"/>
        <v>43416</v>
      </c>
      <c r="B317">
        <v>11</v>
      </c>
      <c r="C317">
        <v>12</v>
      </c>
      <c r="D317">
        <v>64</v>
      </c>
      <c r="E317" s="1">
        <f t="shared" si="13"/>
        <v>0.41818181818181804</v>
      </c>
    </row>
    <row r="318" spans="1:5" x14ac:dyDescent="0.3">
      <c r="A318" s="3">
        <f t="shared" si="12"/>
        <v>43417</v>
      </c>
      <c r="B318">
        <v>11</v>
      </c>
      <c r="C318">
        <v>13</v>
      </c>
      <c r="D318">
        <v>63.8</v>
      </c>
      <c r="E318" s="1">
        <f t="shared" si="13"/>
        <v>0.39999999999999963</v>
      </c>
    </row>
    <row r="319" spans="1:5" x14ac:dyDescent="0.3">
      <c r="A319" s="3">
        <f t="shared" si="12"/>
        <v>43418</v>
      </c>
      <c r="B319">
        <v>11</v>
      </c>
      <c r="C319">
        <v>14</v>
      </c>
      <c r="D319">
        <v>63.5</v>
      </c>
      <c r="E319" s="1">
        <f t="shared" si="13"/>
        <v>0.37272727272727263</v>
      </c>
    </row>
    <row r="320" spans="1:5" x14ac:dyDescent="0.3">
      <c r="A320" s="3">
        <f t="shared" si="12"/>
        <v>43419</v>
      </c>
      <c r="B320">
        <v>11</v>
      </c>
      <c r="C320">
        <v>15</v>
      </c>
      <c r="D320">
        <v>63.2</v>
      </c>
      <c r="E320" s="1">
        <f t="shared" si="13"/>
        <v>0.34545454545454563</v>
      </c>
    </row>
    <row r="321" spans="1:5" x14ac:dyDescent="0.3">
      <c r="A321" s="3">
        <f t="shared" si="12"/>
        <v>43420</v>
      </c>
      <c r="B321">
        <v>11</v>
      </c>
      <c r="C321">
        <v>16</v>
      </c>
      <c r="D321">
        <v>62.9</v>
      </c>
      <c r="E321" s="1">
        <f t="shared" si="13"/>
        <v>0.31818181818181795</v>
      </c>
    </row>
    <row r="322" spans="1:5" x14ac:dyDescent="0.3">
      <c r="A322" s="3">
        <f t="shared" si="12"/>
        <v>43421</v>
      </c>
      <c r="B322">
        <v>11</v>
      </c>
      <c r="C322">
        <v>17</v>
      </c>
      <c r="D322">
        <v>62.7</v>
      </c>
      <c r="E322" s="1">
        <f t="shared" si="13"/>
        <v>0.30000000000000021</v>
      </c>
    </row>
    <row r="323" spans="1:5" x14ac:dyDescent="0.3">
      <c r="A323" s="3">
        <f t="shared" ref="A323:A366" si="14">DATE(2018, B323, C323)</f>
        <v>43422</v>
      </c>
      <c r="B323">
        <v>11</v>
      </c>
      <c r="C323">
        <v>18</v>
      </c>
      <c r="D323">
        <v>62.4</v>
      </c>
      <c r="E323" s="1">
        <f t="shared" si="13"/>
        <v>0.27272727272727254</v>
      </c>
    </row>
    <row r="324" spans="1:5" x14ac:dyDescent="0.3">
      <c r="A324" s="3">
        <f t="shared" si="14"/>
        <v>43423</v>
      </c>
      <c r="B324">
        <v>11</v>
      </c>
      <c r="C324">
        <v>19</v>
      </c>
      <c r="D324">
        <v>62.1</v>
      </c>
      <c r="E324" s="1">
        <f t="shared" si="13"/>
        <v>0.24545454545454556</v>
      </c>
    </row>
    <row r="325" spans="1:5" x14ac:dyDescent="0.3">
      <c r="A325" s="3">
        <f t="shared" si="14"/>
        <v>43424</v>
      </c>
      <c r="B325">
        <v>11</v>
      </c>
      <c r="C325">
        <v>20</v>
      </c>
      <c r="D325">
        <v>61.9</v>
      </c>
      <c r="E325" s="1">
        <f t="shared" si="13"/>
        <v>0.22727272727272713</v>
      </c>
    </row>
    <row r="326" spans="1:5" x14ac:dyDescent="0.3">
      <c r="A326" s="3">
        <f t="shared" si="14"/>
        <v>43425</v>
      </c>
      <c r="B326">
        <v>11</v>
      </c>
      <c r="C326">
        <v>21</v>
      </c>
      <c r="D326">
        <v>61.6</v>
      </c>
      <c r="E326" s="1">
        <f t="shared" si="13"/>
        <v>0.20000000000000012</v>
      </c>
    </row>
    <row r="327" spans="1:5" x14ac:dyDescent="0.3">
      <c r="A327" s="3">
        <f t="shared" si="14"/>
        <v>43426</v>
      </c>
      <c r="B327">
        <v>11</v>
      </c>
      <c r="C327">
        <v>22</v>
      </c>
      <c r="D327">
        <v>61.3</v>
      </c>
      <c r="E327" s="1">
        <f t="shared" si="13"/>
        <v>0.17272727272727248</v>
      </c>
    </row>
    <row r="328" spans="1:5" x14ac:dyDescent="0.3">
      <c r="A328" s="3">
        <f t="shared" si="14"/>
        <v>43427</v>
      </c>
      <c r="B328">
        <v>11</v>
      </c>
      <c r="C328">
        <v>23</v>
      </c>
      <c r="D328">
        <v>61.1</v>
      </c>
      <c r="E328" s="1">
        <f t="shared" si="13"/>
        <v>0.15454545454545471</v>
      </c>
    </row>
    <row r="329" spans="1:5" x14ac:dyDescent="0.3">
      <c r="A329" s="3">
        <f t="shared" si="14"/>
        <v>43428</v>
      </c>
      <c r="B329">
        <v>11</v>
      </c>
      <c r="C329">
        <v>24</v>
      </c>
      <c r="D329">
        <v>60.8</v>
      </c>
      <c r="E329" s="1">
        <f t="shared" si="13"/>
        <v>0.12727272727272707</v>
      </c>
    </row>
    <row r="330" spans="1:5" x14ac:dyDescent="0.3">
      <c r="A330" s="3">
        <f t="shared" si="14"/>
        <v>43429</v>
      </c>
      <c r="B330">
        <v>11</v>
      </c>
      <c r="C330">
        <v>25</v>
      </c>
      <c r="D330">
        <v>60.6</v>
      </c>
      <c r="E330" s="1">
        <f t="shared" si="13"/>
        <v>0.10909090909090928</v>
      </c>
    </row>
    <row r="331" spans="1:5" x14ac:dyDescent="0.3">
      <c r="A331" s="3">
        <f t="shared" si="14"/>
        <v>43430</v>
      </c>
      <c r="B331">
        <v>11</v>
      </c>
      <c r="C331">
        <v>26</v>
      </c>
      <c r="D331">
        <v>60.3</v>
      </c>
      <c r="E331" s="1">
        <f t="shared" si="13"/>
        <v>8.1818181818181637E-2</v>
      </c>
    </row>
    <row r="332" spans="1:5" x14ac:dyDescent="0.3">
      <c r="A332" s="3">
        <f t="shared" si="14"/>
        <v>43431</v>
      </c>
      <c r="B332">
        <v>11</v>
      </c>
      <c r="C332">
        <v>27</v>
      </c>
      <c r="D332">
        <v>60.1</v>
      </c>
      <c r="E332" s="1">
        <f t="shared" si="13"/>
        <v>6.3636363636363852E-2</v>
      </c>
    </row>
    <row r="333" spans="1:5" x14ac:dyDescent="0.3">
      <c r="A333" s="3">
        <f t="shared" si="14"/>
        <v>43432</v>
      </c>
      <c r="B333">
        <v>11</v>
      </c>
      <c r="C333">
        <v>28</v>
      </c>
      <c r="D333">
        <v>59.9</v>
      </c>
      <c r="E333" s="1">
        <f t="shared" si="13"/>
        <v>4.5454545454545428E-2</v>
      </c>
    </row>
    <row r="334" spans="1:5" x14ac:dyDescent="0.3">
      <c r="A334" s="3">
        <f t="shared" si="14"/>
        <v>43433</v>
      </c>
      <c r="B334">
        <v>11</v>
      </c>
      <c r="C334">
        <v>29</v>
      </c>
      <c r="D334">
        <v>59.6</v>
      </c>
      <c r="E334" s="1">
        <f t="shared" si="13"/>
        <v>1.8181818181818427E-2</v>
      </c>
    </row>
    <row r="335" spans="1:5" x14ac:dyDescent="0.3">
      <c r="A335" s="3">
        <f t="shared" si="14"/>
        <v>43434</v>
      </c>
      <c r="B335">
        <v>11</v>
      </c>
      <c r="C335">
        <v>30</v>
      </c>
      <c r="D335">
        <v>59.4</v>
      </c>
      <c r="E335" s="1">
        <f t="shared" si="13"/>
        <v>0</v>
      </c>
    </row>
    <row r="336" spans="1:5" x14ac:dyDescent="0.3">
      <c r="A336" s="3">
        <f t="shared" si="14"/>
        <v>43435</v>
      </c>
      <c r="B336">
        <v>12</v>
      </c>
      <c r="C336">
        <v>1</v>
      </c>
      <c r="D336">
        <v>59.2</v>
      </c>
      <c r="E336" s="1">
        <f>(D336-$I$5)/$J$5</f>
        <v>0.60377358490566124</v>
      </c>
    </row>
    <row r="337" spans="1:5" x14ac:dyDescent="0.3">
      <c r="A337" s="3">
        <f t="shared" si="14"/>
        <v>43436</v>
      </c>
      <c r="B337">
        <v>12</v>
      </c>
      <c r="C337">
        <v>2</v>
      </c>
      <c r="D337">
        <v>59</v>
      </c>
      <c r="E337" s="1">
        <f t="shared" ref="E337:E366" si="15">(D337-$I$5)/$J$5</f>
        <v>0.56603773584905692</v>
      </c>
    </row>
    <row r="338" spans="1:5" x14ac:dyDescent="0.3">
      <c r="A338" s="3">
        <f t="shared" si="14"/>
        <v>43437</v>
      </c>
      <c r="B338">
        <v>12</v>
      </c>
      <c r="C338">
        <v>3</v>
      </c>
      <c r="D338">
        <v>58.8</v>
      </c>
      <c r="E338" s="1">
        <f t="shared" si="15"/>
        <v>0.5283018867924526</v>
      </c>
    </row>
    <row r="339" spans="1:5" x14ac:dyDescent="0.3">
      <c r="A339" s="3">
        <f t="shared" si="14"/>
        <v>43438</v>
      </c>
      <c r="B339">
        <v>12</v>
      </c>
      <c r="C339">
        <v>4</v>
      </c>
      <c r="D339">
        <v>58.6</v>
      </c>
      <c r="E339" s="1">
        <f t="shared" si="15"/>
        <v>0.49056603773584961</v>
      </c>
    </row>
    <row r="340" spans="1:5" x14ac:dyDescent="0.3">
      <c r="A340" s="3">
        <f t="shared" si="14"/>
        <v>43439</v>
      </c>
      <c r="B340">
        <v>12</v>
      </c>
      <c r="C340">
        <v>5</v>
      </c>
      <c r="D340">
        <v>58.4</v>
      </c>
      <c r="E340" s="1">
        <f t="shared" si="15"/>
        <v>0.45283018867924524</v>
      </c>
    </row>
    <row r="341" spans="1:5" x14ac:dyDescent="0.3">
      <c r="A341" s="3">
        <f t="shared" si="14"/>
        <v>43440</v>
      </c>
      <c r="B341">
        <v>12</v>
      </c>
      <c r="C341">
        <v>6</v>
      </c>
      <c r="D341">
        <v>58.2</v>
      </c>
      <c r="E341" s="1">
        <f t="shared" si="15"/>
        <v>0.41509433962264225</v>
      </c>
    </row>
    <row r="342" spans="1:5" x14ac:dyDescent="0.3">
      <c r="A342" s="3">
        <f t="shared" si="14"/>
        <v>43441</v>
      </c>
      <c r="B342">
        <v>12</v>
      </c>
      <c r="C342">
        <v>7</v>
      </c>
      <c r="D342">
        <v>58.1</v>
      </c>
      <c r="E342" s="1">
        <f t="shared" si="15"/>
        <v>0.39622641509434009</v>
      </c>
    </row>
    <row r="343" spans="1:5" x14ac:dyDescent="0.3">
      <c r="A343" s="3">
        <f t="shared" si="14"/>
        <v>43442</v>
      </c>
      <c r="B343">
        <v>12</v>
      </c>
      <c r="C343">
        <v>8</v>
      </c>
      <c r="D343">
        <v>57.9</v>
      </c>
      <c r="E343" s="1">
        <f t="shared" si="15"/>
        <v>0.35849056603773577</v>
      </c>
    </row>
    <row r="344" spans="1:5" x14ac:dyDescent="0.3">
      <c r="A344" s="3">
        <f t="shared" si="14"/>
        <v>43443</v>
      </c>
      <c r="B344">
        <v>12</v>
      </c>
      <c r="C344">
        <v>9</v>
      </c>
      <c r="D344">
        <v>57.7</v>
      </c>
      <c r="E344" s="1">
        <f t="shared" si="15"/>
        <v>0.32075471698113278</v>
      </c>
    </row>
    <row r="345" spans="1:5" x14ac:dyDescent="0.3">
      <c r="A345" s="3">
        <f t="shared" si="14"/>
        <v>43444</v>
      </c>
      <c r="B345">
        <v>12</v>
      </c>
      <c r="C345">
        <v>10</v>
      </c>
      <c r="D345">
        <v>57.6</v>
      </c>
      <c r="E345" s="1">
        <f t="shared" si="15"/>
        <v>0.30188679245283062</v>
      </c>
    </row>
    <row r="346" spans="1:5" x14ac:dyDescent="0.3">
      <c r="A346" s="3">
        <f t="shared" si="14"/>
        <v>43445</v>
      </c>
      <c r="B346">
        <v>12</v>
      </c>
      <c r="C346">
        <v>11</v>
      </c>
      <c r="D346">
        <v>57.4</v>
      </c>
      <c r="E346" s="1">
        <f t="shared" si="15"/>
        <v>0.2641509433962263</v>
      </c>
    </row>
    <row r="347" spans="1:5" x14ac:dyDescent="0.3">
      <c r="A347" s="3">
        <f t="shared" si="14"/>
        <v>43446</v>
      </c>
      <c r="B347">
        <v>12</v>
      </c>
      <c r="C347">
        <v>12</v>
      </c>
      <c r="D347">
        <v>57.3</v>
      </c>
      <c r="E347" s="1">
        <f t="shared" si="15"/>
        <v>0.24528301886792411</v>
      </c>
    </row>
    <row r="348" spans="1:5" x14ac:dyDescent="0.3">
      <c r="A348" s="3">
        <f t="shared" si="14"/>
        <v>43447</v>
      </c>
      <c r="B348">
        <v>12</v>
      </c>
      <c r="C348">
        <v>13</v>
      </c>
      <c r="D348">
        <v>57.2</v>
      </c>
      <c r="E348" s="1">
        <f t="shared" si="15"/>
        <v>0.22641509433962331</v>
      </c>
    </row>
    <row r="349" spans="1:5" x14ac:dyDescent="0.3">
      <c r="A349" s="3">
        <f t="shared" si="14"/>
        <v>43448</v>
      </c>
      <c r="B349">
        <v>12</v>
      </c>
      <c r="C349">
        <v>14</v>
      </c>
      <c r="D349">
        <v>57</v>
      </c>
      <c r="E349" s="1">
        <f t="shared" si="15"/>
        <v>0.18867924528301896</v>
      </c>
    </row>
    <row r="350" spans="1:5" x14ac:dyDescent="0.3">
      <c r="A350" s="3">
        <f t="shared" si="14"/>
        <v>43449</v>
      </c>
      <c r="B350">
        <v>12</v>
      </c>
      <c r="C350">
        <v>15</v>
      </c>
      <c r="D350">
        <v>56.9</v>
      </c>
      <c r="E350" s="1">
        <f t="shared" si="15"/>
        <v>0.1698113207547168</v>
      </c>
    </row>
    <row r="351" spans="1:5" x14ac:dyDescent="0.3">
      <c r="A351" s="3">
        <f t="shared" si="14"/>
        <v>43450</v>
      </c>
      <c r="B351">
        <v>12</v>
      </c>
      <c r="C351">
        <v>16</v>
      </c>
      <c r="D351">
        <v>56.8</v>
      </c>
      <c r="E351" s="1">
        <f t="shared" si="15"/>
        <v>0.15094339622641464</v>
      </c>
    </row>
    <row r="352" spans="1:5" x14ac:dyDescent="0.3">
      <c r="A352" s="3">
        <f t="shared" si="14"/>
        <v>43451</v>
      </c>
      <c r="B352">
        <v>12</v>
      </c>
      <c r="C352">
        <v>17</v>
      </c>
      <c r="D352">
        <v>56.7</v>
      </c>
      <c r="E352" s="1">
        <f t="shared" si="15"/>
        <v>0.13207547169811382</v>
      </c>
    </row>
    <row r="353" spans="1:5" x14ac:dyDescent="0.3">
      <c r="A353" s="3">
        <f t="shared" si="14"/>
        <v>43452</v>
      </c>
      <c r="B353">
        <v>12</v>
      </c>
      <c r="C353">
        <v>18</v>
      </c>
      <c r="D353">
        <v>56.6</v>
      </c>
      <c r="E353" s="1">
        <f t="shared" si="15"/>
        <v>0.11320754716981166</v>
      </c>
    </row>
    <row r="354" spans="1:5" x14ac:dyDescent="0.3">
      <c r="A354" s="3">
        <f t="shared" si="14"/>
        <v>43453</v>
      </c>
      <c r="B354">
        <v>12</v>
      </c>
      <c r="C354">
        <v>19</v>
      </c>
      <c r="D354">
        <v>56.5</v>
      </c>
      <c r="E354" s="1">
        <f t="shared" si="15"/>
        <v>9.4339622641509482E-2</v>
      </c>
    </row>
    <row r="355" spans="1:5" x14ac:dyDescent="0.3">
      <c r="A355" s="3">
        <f t="shared" si="14"/>
        <v>43454</v>
      </c>
      <c r="B355">
        <v>12</v>
      </c>
      <c r="C355">
        <v>20</v>
      </c>
      <c r="D355">
        <v>56.5</v>
      </c>
      <c r="E355" s="1">
        <f t="shared" si="15"/>
        <v>9.4339622641509482E-2</v>
      </c>
    </row>
    <row r="356" spans="1:5" x14ac:dyDescent="0.3">
      <c r="A356" s="3">
        <f t="shared" si="14"/>
        <v>43455</v>
      </c>
      <c r="B356">
        <v>12</v>
      </c>
      <c r="C356">
        <v>21</v>
      </c>
      <c r="D356">
        <v>56.4</v>
      </c>
      <c r="E356" s="1">
        <f t="shared" si="15"/>
        <v>7.5471698113207322E-2</v>
      </c>
    </row>
    <row r="357" spans="1:5" x14ac:dyDescent="0.3">
      <c r="A357" s="3">
        <f t="shared" si="14"/>
        <v>43456</v>
      </c>
      <c r="B357">
        <v>12</v>
      </c>
      <c r="C357">
        <v>22</v>
      </c>
      <c r="D357">
        <v>56.3</v>
      </c>
      <c r="E357" s="1">
        <f t="shared" si="15"/>
        <v>5.6603773584905155E-2</v>
      </c>
    </row>
    <row r="358" spans="1:5" x14ac:dyDescent="0.3">
      <c r="A358" s="3">
        <f t="shared" si="14"/>
        <v>43457</v>
      </c>
      <c r="B358">
        <v>12</v>
      </c>
      <c r="C358">
        <v>23</v>
      </c>
      <c r="D358">
        <v>56.3</v>
      </c>
      <c r="E358" s="1">
        <f t="shared" si="15"/>
        <v>5.6603773584905155E-2</v>
      </c>
    </row>
    <row r="359" spans="1:5" x14ac:dyDescent="0.3">
      <c r="A359" s="3">
        <f t="shared" si="14"/>
        <v>43458</v>
      </c>
      <c r="B359">
        <v>12</v>
      </c>
      <c r="C359">
        <v>24</v>
      </c>
      <c r="D359">
        <v>56.2</v>
      </c>
      <c r="E359" s="1">
        <f t="shared" si="15"/>
        <v>3.7735849056604327E-2</v>
      </c>
    </row>
    <row r="360" spans="1:5" x14ac:dyDescent="0.3">
      <c r="A360" s="3">
        <f t="shared" si="14"/>
        <v>43459</v>
      </c>
      <c r="B360">
        <v>12</v>
      </c>
      <c r="C360">
        <v>25</v>
      </c>
      <c r="D360">
        <v>56.2</v>
      </c>
      <c r="E360" s="1">
        <f t="shared" si="15"/>
        <v>3.7735849056604327E-2</v>
      </c>
    </row>
    <row r="361" spans="1:5" x14ac:dyDescent="0.3">
      <c r="A361" s="3">
        <f t="shared" si="14"/>
        <v>43460</v>
      </c>
      <c r="B361">
        <v>12</v>
      </c>
      <c r="C361">
        <v>26</v>
      </c>
      <c r="D361">
        <v>56.1</v>
      </c>
      <c r="E361" s="1">
        <f t="shared" si="15"/>
        <v>1.8867924528302164E-2</v>
      </c>
    </row>
    <row r="362" spans="1:5" x14ac:dyDescent="0.3">
      <c r="A362" s="3">
        <f t="shared" si="14"/>
        <v>43461</v>
      </c>
      <c r="B362">
        <v>12</v>
      </c>
      <c r="C362">
        <v>27</v>
      </c>
      <c r="D362">
        <v>56.1</v>
      </c>
      <c r="E362" s="1">
        <f t="shared" si="15"/>
        <v>1.8867924528302164E-2</v>
      </c>
    </row>
    <row r="363" spans="1:5" x14ac:dyDescent="0.3">
      <c r="A363" s="3">
        <f t="shared" si="14"/>
        <v>43462</v>
      </c>
      <c r="B363">
        <v>12</v>
      </c>
      <c r="C363">
        <v>28</v>
      </c>
      <c r="D363">
        <v>56.1</v>
      </c>
      <c r="E363" s="1">
        <f t="shared" si="15"/>
        <v>1.8867924528302164E-2</v>
      </c>
    </row>
    <row r="364" spans="1:5" x14ac:dyDescent="0.3">
      <c r="A364" s="3">
        <f t="shared" si="14"/>
        <v>43463</v>
      </c>
      <c r="B364">
        <v>12</v>
      </c>
      <c r="C364">
        <v>29</v>
      </c>
      <c r="D364">
        <v>56</v>
      </c>
      <c r="E364" s="1">
        <f t="shared" si="15"/>
        <v>0</v>
      </c>
    </row>
    <row r="365" spans="1:5" x14ac:dyDescent="0.3">
      <c r="A365" s="3">
        <f t="shared" si="14"/>
        <v>43464</v>
      </c>
      <c r="B365">
        <v>12</v>
      </c>
      <c r="C365">
        <v>30</v>
      </c>
      <c r="D365">
        <v>56</v>
      </c>
      <c r="E365" s="1">
        <f t="shared" si="15"/>
        <v>0</v>
      </c>
    </row>
    <row r="366" spans="1:5" x14ac:dyDescent="0.3">
      <c r="A366" s="3">
        <f t="shared" si="14"/>
        <v>43465</v>
      </c>
      <c r="B366">
        <v>12</v>
      </c>
      <c r="C366">
        <v>31</v>
      </c>
      <c r="D366">
        <v>56</v>
      </c>
      <c r="E366" s="1">
        <f t="shared" si="15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79"/>
  <sheetViews>
    <sheetView topLeftCell="A16" workbookViewId="0">
      <selection activeCell="F10" sqref="F10"/>
    </sheetView>
  </sheetViews>
  <sheetFormatPr defaultRowHeight="14.4" x14ac:dyDescent="0.3"/>
  <cols>
    <col min="4" max="4" width="22.33203125" bestFit="1" customWidth="1"/>
    <col min="5" max="5" width="23.44140625" bestFit="1" customWidth="1"/>
    <col min="6" max="6" width="21.77734375" bestFit="1" customWidth="1"/>
    <col min="7" max="7" width="15.33203125" bestFit="1" customWidth="1"/>
    <col min="8" max="8" width="29.21875" bestFit="1" customWidth="1"/>
    <col min="9" max="9" width="17.88671875" bestFit="1" customWidth="1"/>
    <col min="10" max="10" width="17.77734375" bestFit="1" customWidth="1"/>
    <col min="11" max="11" width="19.109375" bestFit="1" customWidth="1"/>
  </cols>
  <sheetData>
    <row r="1" spans="1:2" x14ac:dyDescent="0.3">
      <c r="A1" t="s">
        <v>38</v>
      </c>
    </row>
    <row r="2" spans="1:2" x14ac:dyDescent="0.3">
      <c r="A2" t="s">
        <v>39</v>
      </c>
      <c r="B2" t="s">
        <v>40</v>
      </c>
    </row>
    <row r="3" spans="1:2" x14ac:dyDescent="0.3">
      <c r="A3" t="s">
        <v>41</v>
      </c>
      <c r="B3" t="s">
        <v>42</v>
      </c>
    </row>
    <row r="4" spans="1:2" x14ac:dyDescent="0.3">
      <c r="A4" t="s">
        <v>43</v>
      </c>
      <c r="B4">
        <v>37.619999999999997</v>
      </c>
    </row>
    <row r="5" spans="1:2" x14ac:dyDescent="0.3">
      <c r="A5" t="s">
        <v>44</v>
      </c>
      <c r="B5">
        <v>122.38</v>
      </c>
    </row>
    <row r="6" spans="1:2" x14ac:dyDescent="0.3">
      <c r="A6" t="s">
        <v>45</v>
      </c>
      <c r="B6">
        <v>5</v>
      </c>
    </row>
    <row r="7" spans="1:2" x14ac:dyDescent="0.3">
      <c r="A7" t="s">
        <v>46</v>
      </c>
      <c r="B7">
        <v>1</v>
      </c>
    </row>
    <row r="8" spans="1:2" x14ac:dyDescent="0.3">
      <c r="A8" t="s">
        <v>47</v>
      </c>
      <c r="B8" t="s">
        <v>48</v>
      </c>
    </row>
    <row r="9" spans="1:2" x14ac:dyDescent="0.3">
      <c r="A9" t="s">
        <v>49</v>
      </c>
      <c r="B9" t="s">
        <v>50</v>
      </c>
    </row>
    <row r="10" spans="1:2" x14ac:dyDescent="0.3">
      <c r="A10" t="s">
        <v>51</v>
      </c>
      <c r="B10">
        <v>20</v>
      </c>
    </row>
    <row r="11" spans="1:2" x14ac:dyDescent="0.3">
      <c r="A11" t="s">
        <v>52</v>
      </c>
      <c r="B11">
        <v>180</v>
      </c>
    </row>
    <row r="12" spans="1:2" x14ac:dyDescent="0.3">
      <c r="A12" t="s">
        <v>53</v>
      </c>
      <c r="B12">
        <v>14</v>
      </c>
    </row>
    <row r="13" spans="1:2" x14ac:dyDescent="0.3">
      <c r="A13" t="s">
        <v>54</v>
      </c>
      <c r="B13">
        <v>96</v>
      </c>
    </row>
    <row r="14" spans="1:2" x14ac:dyDescent="0.3">
      <c r="A14" t="s">
        <v>55</v>
      </c>
      <c r="B14">
        <v>1.1000000000000001</v>
      </c>
    </row>
    <row r="15" spans="1:2" x14ac:dyDescent="0.3">
      <c r="A15" t="s">
        <v>56</v>
      </c>
      <c r="B15">
        <v>0.09</v>
      </c>
    </row>
    <row r="16" spans="1:2" x14ac:dyDescent="0.3">
      <c r="A16" t="s">
        <v>57</v>
      </c>
      <c r="B16" t="s">
        <v>58</v>
      </c>
    </row>
    <row r="18" spans="1:11" x14ac:dyDescent="0.3">
      <c r="A18" t="s">
        <v>5</v>
      </c>
      <c r="B18" t="s">
        <v>6</v>
      </c>
      <c r="C18" t="s">
        <v>0</v>
      </c>
      <c r="D18" t="s">
        <v>59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</row>
    <row r="19" spans="1:11" x14ac:dyDescent="0.3">
      <c r="A19">
        <v>1</v>
      </c>
      <c r="B19">
        <v>1</v>
      </c>
      <c r="C19">
        <v>0</v>
      </c>
      <c r="D19">
        <v>0</v>
      </c>
      <c r="E19">
        <v>0</v>
      </c>
      <c r="F19">
        <v>3.9</v>
      </c>
      <c r="G19">
        <v>2.1</v>
      </c>
      <c r="H19">
        <v>0</v>
      </c>
      <c r="I19">
        <v>3.9</v>
      </c>
      <c r="J19">
        <v>0</v>
      </c>
      <c r="K19">
        <v>0</v>
      </c>
    </row>
    <row r="20" spans="1:11" x14ac:dyDescent="0.3">
      <c r="A20">
        <v>1</v>
      </c>
      <c r="B20">
        <v>1</v>
      </c>
      <c r="C20">
        <v>1</v>
      </c>
      <c r="D20">
        <v>0</v>
      </c>
      <c r="E20">
        <v>0</v>
      </c>
      <c r="F20">
        <v>4.4000000000000004</v>
      </c>
      <c r="G20">
        <v>3.6</v>
      </c>
      <c r="H20">
        <v>0</v>
      </c>
      <c r="I20">
        <v>4.4000000000000004</v>
      </c>
      <c r="J20">
        <v>0</v>
      </c>
      <c r="K20">
        <v>0</v>
      </c>
    </row>
    <row r="21" spans="1:11" x14ac:dyDescent="0.3">
      <c r="A21">
        <v>1</v>
      </c>
      <c r="B21">
        <v>1</v>
      </c>
      <c r="C21">
        <v>2</v>
      </c>
      <c r="D21">
        <v>0</v>
      </c>
      <c r="E21">
        <v>0</v>
      </c>
      <c r="F21">
        <v>2.8</v>
      </c>
      <c r="G21">
        <v>2.1</v>
      </c>
      <c r="H21">
        <v>0</v>
      </c>
      <c r="I21">
        <v>2.8</v>
      </c>
      <c r="J21">
        <v>0</v>
      </c>
      <c r="K21">
        <v>0</v>
      </c>
    </row>
    <row r="22" spans="1:11" x14ac:dyDescent="0.3">
      <c r="A22">
        <v>1</v>
      </c>
      <c r="B22">
        <v>1</v>
      </c>
      <c r="C22">
        <v>3</v>
      </c>
      <c r="D22">
        <v>0</v>
      </c>
      <c r="E22">
        <v>0</v>
      </c>
      <c r="F22">
        <v>3.9</v>
      </c>
      <c r="G22">
        <v>0</v>
      </c>
      <c r="H22">
        <v>0</v>
      </c>
      <c r="I22">
        <v>3.9</v>
      </c>
      <c r="J22">
        <v>0</v>
      </c>
      <c r="K22">
        <v>0</v>
      </c>
    </row>
    <row r="23" spans="1:11" x14ac:dyDescent="0.3">
      <c r="A23">
        <v>1</v>
      </c>
      <c r="B23">
        <v>1</v>
      </c>
      <c r="C23">
        <v>4</v>
      </c>
      <c r="D23">
        <v>0</v>
      </c>
      <c r="E23">
        <v>0</v>
      </c>
      <c r="F23">
        <v>1.7</v>
      </c>
      <c r="G23">
        <v>1.5</v>
      </c>
      <c r="H23">
        <v>0</v>
      </c>
      <c r="I23">
        <v>1.7</v>
      </c>
      <c r="J23">
        <v>0</v>
      </c>
      <c r="K23">
        <v>0</v>
      </c>
    </row>
    <row r="24" spans="1:11" x14ac:dyDescent="0.3">
      <c r="A24">
        <v>1</v>
      </c>
      <c r="B24">
        <v>1</v>
      </c>
      <c r="C24">
        <v>5</v>
      </c>
      <c r="D24">
        <v>0</v>
      </c>
      <c r="E24">
        <v>0</v>
      </c>
      <c r="F24">
        <v>1.7</v>
      </c>
      <c r="G24">
        <v>1.5</v>
      </c>
      <c r="H24">
        <v>0</v>
      </c>
      <c r="I24">
        <v>1.7</v>
      </c>
      <c r="J24">
        <v>0</v>
      </c>
      <c r="K24">
        <v>0</v>
      </c>
    </row>
    <row r="25" spans="1:11" x14ac:dyDescent="0.3">
      <c r="A25">
        <v>1</v>
      </c>
      <c r="B25">
        <v>1</v>
      </c>
      <c r="C25">
        <v>6</v>
      </c>
      <c r="D25">
        <v>0</v>
      </c>
      <c r="E25">
        <v>0</v>
      </c>
      <c r="F25">
        <v>1.7</v>
      </c>
      <c r="G25">
        <v>1.5</v>
      </c>
      <c r="H25">
        <v>0</v>
      </c>
      <c r="I25">
        <v>1.7</v>
      </c>
      <c r="J25">
        <v>0</v>
      </c>
      <c r="K25">
        <v>0</v>
      </c>
    </row>
    <row r="26" spans="1:11" x14ac:dyDescent="0.3">
      <c r="A26">
        <v>1</v>
      </c>
      <c r="B26">
        <v>1</v>
      </c>
      <c r="C26">
        <v>7</v>
      </c>
      <c r="D26">
        <v>32</v>
      </c>
      <c r="E26">
        <v>14</v>
      </c>
      <c r="F26">
        <v>2.2000000000000002</v>
      </c>
      <c r="G26">
        <v>0</v>
      </c>
      <c r="H26">
        <v>22.629000000000001</v>
      </c>
      <c r="I26">
        <v>-1.3240000000000001</v>
      </c>
      <c r="J26">
        <v>19.641999999999999</v>
      </c>
      <c r="K26">
        <v>13.717000000000001</v>
      </c>
    </row>
    <row r="27" spans="1:11" x14ac:dyDescent="0.3">
      <c r="A27">
        <v>1</v>
      </c>
      <c r="B27">
        <v>1</v>
      </c>
      <c r="C27">
        <v>8</v>
      </c>
      <c r="D27">
        <v>363</v>
      </c>
      <c r="E27">
        <v>49</v>
      </c>
      <c r="F27">
        <v>2.8</v>
      </c>
      <c r="G27">
        <v>0</v>
      </c>
      <c r="H27">
        <v>206.482</v>
      </c>
      <c r="I27">
        <v>9.4179999999999993</v>
      </c>
      <c r="J27">
        <v>175.84800000000001</v>
      </c>
      <c r="K27">
        <v>166.59200000000001</v>
      </c>
    </row>
    <row r="28" spans="1:11" x14ac:dyDescent="0.3">
      <c r="A28">
        <v>1</v>
      </c>
      <c r="B28">
        <v>1</v>
      </c>
      <c r="C28">
        <v>9</v>
      </c>
      <c r="D28">
        <v>590</v>
      </c>
      <c r="E28">
        <v>73</v>
      </c>
      <c r="F28">
        <v>5.6</v>
      </c>
      <c r="G28">
        <v>0</v>
      </c>
      <c r="H28">
        <v>423.38099999999997</v>
      </c>
      <c r="I28">
        <v>24.096</v>
      </c>
      <c r="J28">
        <v>356.98500000000001</v>
      </c>
      <c r="K28">
        <v>342.827</v>
      </c>
    </row>
    <row r="29" spans="1:11" x14ac:dyDescent="0.3">
      <c r="A29">
        <v>1</v>
      </c>
      <c r="B29">
        <v>1</v>
      </c>
      <c r="C29">
        <v>10</v>
      </c>
      <c r="D29">
        <v>701</v>
      </c>
      <c r="E29">
        <v>90</v>
      </c>
      <c r="F29">
        <v>6.1</v>
      </c>
      <c r="G29">
        <v>1.5</v>
      </c>
      <c r="H29">
        <v>594.55899999999997</v>
      </c>
      <c r="I29">
        <v>25.856000000000002</v>
      </c>
      <c r="J29">
        <v>505.09300000000002</v>
      </c>
      <c r="K29">
        <v>486.096</v>
      </c>
    </row>
    <row r="30" spans="1:11" x14ac:dyDescent="0.3">
      <c r="A30">
        <v>1</v>
      </c>
      <c r="B30">
        <v>1</v>
      </c>
      <c r="C30">
        <v>11</v>
      </c>
      <c r="D30">
        <v>749</v>
      </c>
      <c r="E30">
        <v>100</v>
      </c>
      <c r="F30">
        <v>6.7</v>
      </c>
      <c r="G30">
        <v>2.1</v>
      </c>
      <c r="H30">
        <v>694.04499999999996</v>
      </c>
      <c r="I30">
        <v>28.353000000000002</v>
      </c>
      <c r="J30">
        <v>586.92100000000005</v>
      </c>
      <c r="K30">
        <v>564.92999999999995</v>
      </c>
    </row>
    <row r="31" spans="1:11" x14ac:dyDescent="0.3">
      <c r="A31">
        <v>1</v>
      </c>
      <c r="B31">
        <v>1</v>
      </c>
      <c r="C31">
        <v>12</v>
      </c>
      <c r="D31">
        <v>750</v>
      </c>
      <c r="E31">
        <v>103</v>
      </c>
      <c r="F31">
        <v>7.2</v>
      </c>
      <c r="G31">
        <v>2.1</v>
      </c>
      <c r="H31">
        <v>708.53599999999994</v>
      </c>
      <c r="I31">
        <v>29.681999999999999</v>
      </c>
      <c r="J31">
        <v>596.71199999999999</v>
      </c>
      <c r="K31">
        <v>574.346</v>
      </c>
    </row>
    <row r="32" spans="1:11" x14ac:dyDescent="0.3">
      <c r="A32">
        <v>1</v>
      </c>
      <c r="B32">
        <v>1</v>
      </c>
      <c r="C32">
        <v>13</v>
      </c>
      <c r="D32">
        <v>711</v>
      </c>
      <c r="E32">
        <v>101</v>
      </c>
      <c r="F32">
        <v>7.2</v>
      </c>
      <c r="G32">
        <v>1.5</v>
      </c>
      <c r="H32">
        <v>642.56299999999999</v>
      </c>
      <c r="I32">
        <v>29.905999999999999</v>
      </c>
      <c r="J32">
        <v>539.52599999999995</v>
      </c>
      <c r="K32">
        <v>519.29600000000005</v>
      </c>
    </row>
    <row r="33" spans="1:11" x14ac:dyDescent="0.3">
      <c r="A33">
        <v>1</v>
      </c>
      <c r="B33">
        <v>1</v>
      </c>
      <c r="C33">
        <v>14</v>
      </c>
      <c r="D33">
        <v>650</v>
      </c>
      <c r="E33">
        <v>81</v>
      </c>
      <c r="F33">
        <v>7.8</v>
      </c>
      <c r="G33">
        <v>0</v>
      </c>
      <c r="H33">
        <v>506.73200000000003</v>
      </c>
      <c r="I33">
        <v>33.512</v>
      </c>
      <c r="J33">
        <v>416.50900000000001</v>
      </c>
      <c r="K33">
        <v>400.49599999999998</v>
      </c>
    </row>
    <row r="34" spans="1:11" x14ac:dyDescent="0.3">
      <c r="A34">
        <v>1</v>
      </c>
      <c r="B34">
        <v>1</v>
      </c>
      <c r="C34">
        <v>15</v>
      </c>
      <c r="D34">
        <v>483</v>
      </c>
      <c r="E34">
        <v>60</v>
      </c>
      <c r="F34">
        <v>7.2</v>
      </c>
      <c r="G34">
        <v>1.5</v>
      </c>
      <c r="H34">
        <v>304.39</v>
      </c>
      <c r="I34">
        <v>17.986000000000001</v>
      </c>
      <c r="J34">
        <v>257.54599999999999</v>
      </c>
      <c r="K34">
        <v>246.21799999999999</v>
      </c>
    </row>
    <row r="35" spans="1:11" x14ac:dyDescent="0.3">
      <c r="A35">
        <v>1</v>
      </c>
      <c r="B35">
        <v>1</v>
      </c>
      <c r="C35">
        <v>16</v>
      </c>
      <c r="D35">
        <v>137</v>
      </c>
      <c r="E35">
        <v>28</v>
      </c>
      <c r="F35">
        <v>6.7</v>
      </c>
      <c r="G35">
        <v>1</v>
      </c>
      <c r="H35">
        <v>81.171999999999997</v>
      </c>
      <c r="I35">
        <v>9.1560000000000006</v>
      </c>
      <c r="J35">
        <v>67.650999999999996</v>
      </c>
      <c r="K35">
        <v>60.790999999999997</v>
      </c>
    </row>
    <row r="36" spans="1:11" x14ac:dyDescent="0.3">
      <c r="A36">
        <v>1</v>
      </c>
      <c r="B36">
        <v>1</v>
      </c>
      <c r="C36">
        <v>17</v>
      </c>
      <c r="D36">
        <v>0</v>
      </c>
      <c r="E36">
        <v>0</v>
      </c>
      <c r="F36">
        <v>6.1</v>
      </c>
      <c r="G36">
        <v>1.5</v>
      </c>
      <c r="H36">
        <v>0</v>
      </c>
      <c r="I36">
        <v>6.1</v>
      </c>
      <c r="J36">
        <v>0</v>
      </c>
      <c r="K36">
        <v>0</v>
      </c>
    </row>
    <row r="37" spans="1:11" x14ac:dyDescent="0.3">
      <c r="A37">
        <v>1</v>
      </c>
      <c r="B37">
        <v>1</v>
      </c>
      <c r="C37">
        <v>18</v>
      </c>
      <c r="D37">
        <v>0</v>
      </c>
      <c r="E37">
        <v>0</v>
      </c>
      <c r="F37">
        <v>4.4000000000000004</v>
      </c>
      <c r="G37">
        <v>2.1</v>
      </c>
      <c r="H37">
        <v>0</v>
      </c>
      <c r="I37">
        <v>4.4000000000000004</v>
      </c>
      <c r="J37">
        <v>0</v>
      </c>
      <c r="K37">
        <v>0</v>
      </c>
    </row>
    <row r="38" spans="1:11" x14ac:dyDescent="0.3">
      <c r="A38">
        <v>1</v>
      </c>
      <c r="B38">
        <v>1</v>
      </c>
      <c r="C38">
        <v>19</v>
      </c>
      <c r="D38">
        <v>0</v>
      </c>
      <c r="E38">
        <v>0</v>
      </c>
      <c r="F38">
        <v>3.9</v>
      </c>
      <c r="G38">
        <v>1.5</v>
      </c>
      <c r="H38">
        <v>0</v>
      </c>
      <c r="I38">
        <v>3.9</v>
      </c>
      <c r="J38">
        <v>0</v>
      </c>
      <c r="K38">
        <v>0</v>
      </c>
    </row>
    <row r="39" spans="1:11" x14ac:dyDescent="0.3">
      <c r="A39">
        <v>1</v>
      </c>
      <c r="B39">
        <v>1</v>
      </c>
      <c r="C39">
        <v>20</v>
      </c>
      <c r="D39">
        <v>0</v>
      </c>
      <c r="E39">
        <v>0</v>
      </c>
      <c r="F39">
        <v>4.4000000000000004</v>
      </c>
      <c r="G39">
        <v>1</v>
      </c>
      <c r="H39">
        <v>0</v>
      </c>
      <c r="I39">
        <v>4.4000000000000004</v>
      </c>
      <c r="J39">
        <v>0</v>
      </c>
      <c r="K39">
        <v>0</v>
      </c>
    </row>
    <row r="40" spans="1:11" x14ac:dyDescent="0.3">
      <c r="A40">
        <v>1</v>
      </c>
      <c r="B40">
        <v>1</v>
      </c>
      <c r="C40">
        <v>21</v>
      </c>
      <c r="D40">
        <v>0</v>
      </c>
      <c r="E40">
        <v>0</v>
      </c>
      <c r="F40">
        <v>3.3</v>
      </c>
      <c r="G40">
        <v>1</v>
      </c>
      <c r="H40">
        <v>0</v>
      </c>
      <c r="I40">
        <v>3.3</v>
      </c>
      <c r="J40">
        <v>0</v>
      </c>
      <c r="K40">
        <v>0</v>
      </c>
    </row>
    <row r="41" spans="1:11" x14ac:dyDescent="0.3">
      <c r="A41">
        <v>1</v>
      </c>
      <c r="B41">
        <v>1</v>
      </c>
      <c r="C41">
        <v>22</v>
      </c>
      <c r="D41">
        <v>0</v>
      </c>
      <c r="E41">
        <v>0</v>
      </c>
      <c r="F41">
        <v>2.8</v>
      </c>
      <c r="G41">
        <v>1</v>
      </c>
      <c r="H41">
        <v>0</v>
      </c>
      <c r="I41">
        <v>2.8</v>
      </c>
      <c r="J41">
        <v>0</v>
      </c>
      <c r="K41">
        <v>0</v>
      </c>
    </row>
    <row r="42" spans="1:11" x14ac:dyDescent="0.3">
      <c r="A42">
        <v>1</v>
      </c>
      <c r="B42">
        <v>1</v>
      </c>
      <c r="C42">
        <v>23</v>
      </c>
      <c r="D42">
        <v>0</v>
      </c>
      <c r="E42">
        <v>0</v>
      </c>
      <c r="F42">
        <v>2.2000000000000002</v>
      </c>
      <c r="G42">
        <v>1</v>
      </c>
      <c r="H42">
        <v>0</v>
      </c>
      <c r="I42">
        <v>2.2000000000000002</v>
      </c>
      <c r="J42">
        <v>0</v>
      </c>
      <c r="K42">
        <v>0</v>
      </c>
    </row>
    <row r="43" spans="1:11" x14ac:dyDescent="0.3">
      <c r="A43">
        <v>1</v>
      </c>
      <c r="B43">
        <v>2</v>
      </c>
      <c r="C43">
        <v>0</v>
      </c>
      <c r="D43">
        <v>0</v>
      </c>
      <c r="E43">
        <v>0</v>
      </c>
      <c r="F43">
        <v>2.2000000000000002</v>
      </c>
      <c r="G43">
        <v>0</v>
      </c>
      <c r="H43">
        <v>0</v>
      </c>
      <c r="I43">
        <v>2.2000000000000002</v>
      </c>
      <c r="J43">
        <v>0</v>
      </c>
      <c r="K43">
        <v>0</v>
      </c>
    </row>
    <row r="44" spans="1:11" x14ac:dyDescent="0.3">
      <c r="A44">
        <v>1</v>
      </c>
      <c r="B44">
        <v>2</v>
      </c>
      <c r="C44">
        <v>1</v>
      </c>
      <c r="D44">
        <v>0</v>
      </c>
      <c r="E44">
        <v>0</v>
      </c>
      <c r="F44">
        <v>1.7</v>
      </c>
      <c r="G44">
        <v>1.5</v>
      </c>
      <c r="H44">
        <v>0</v>
      </c>
      <c r="I44">
        <v>1.7</v>
      </c>
      <c r="J44">
        <v>0</v>
      </c>
      <c r="K44">
        <v>0</v>
      </c>
    </row>
    <row r="45" spans="1:11" x14ac:dyDescent="0.3">
      <c r="A45">
        <v>1</v>
      </c>
      <c r="B45">
        <v>2</v>
      </c>
      <c r="C45">
        <v>2</v>
      </c>
      <c r="D45">
        <v>0</v>
      </c>
      <c r="E45">
        <v>0</v>
      </c>
      <c r="F45">
        <v>0.6</v>
      </c>
      <c r="G45">
        <v>1.5</v>
      </c>
      <c r="H45">
        <v>0</v>
      </c>
      <c r="I45">
        <v>0.6</v>
      </c>
      <c r="J45">
        <v>0</v>
      </c>
      <c r="K45">
        <v>0</v>
      </c>
    </row>
    <row r="46" spans="1:11" x14ac:dyDescent="0.3">
      <c r="A46">
        <v>1</v>
      </c>
      <c r="B46">
        <v>2</v>
      </c>
      <c r="C46">
        <v>3</v>
      </c>
      <c r="D46">
        <v>0</v>
      </c>
      <c r="E46">
        <v>0</v>
      </c>
      <c r="F46">
        <v>1.1000000000000001</v>
      </c>
      <c r="G46">
        <v>0</v>
      </c>
      <c r="H46">
        <v>0</v>
      </c>
      <c r="I46">
        <v>1.1000000000000001</v>
      </c>
      <c r="J46">
        <v>0</v>
      </c>
      <c r="K46">
        <v>0</v>
      </c>
    </row>
    <row r="47" spans="1:11" x14ac:dyDescent="0.3">
      <c r="A47">
        <v>1</v>
      </c>
      <c r="B47">
        <v>2</v>
      </c>
      <c r="C47">
        <v>4</v>
      </c>
      <c r="D47">
        <v>0</v>
      </c>
      <c r="E47">
        <v>0</v>
      </c>
      <c r="F47">
        <v>0.6</v>
      </c>
      <c r="G47">
        <v>0</v>
      </c>
      <c r="H47">
        <v>0</v>
      </c>
      <c r="I47">
        <v>0.6</v>
      </c>
      <c r="J47">
        <v>0</v>
      </c>
      <c r="K47">
        <v>0</v>
      </c>
    </row>
    <row r="48" spans="1:11" x14ac:dyDescent="0.3">
      <c r="A48">
        <v>1</v>
      </c>
      <c r="B48">
        <v>2</v>
      </c>
      <c r="C48">
        <v>5</v>
      </c>
      <c r="D48">
        <v>0</v>
      </c>
      <c r="E48">
        <v>0</v>
      </c>
      <c r="F48">
        <v>1.1000000000000001</v>
      </c>
      <c r="G48">
        <v>0</v>
      </c>
      <c r="H48">
        <v>0</v>
      </c>
      <c r="I48">
        <v>1.1000000000000001</v>
      </c>
      <c r="J48">
        <v>0</v>
      </c>
      <c r="K48">
        <v>0</v>
      </c>
    </row>
    <row r="49" spans="1:11" x14ac:dyDescent="0.3">
      <c r="A49">
        <v>1</v>
      </c>
      <c r="B49">
        <v>2</v>
      </c>
      <c r="C49">
        <v>6</v>
      </c>
      <c r="D49">
        <v>0</v>
      </c>
      <c r="E49">
        <v>0</v>
      </c>
      <c r="F49">
        <v>0</v>
      </c>
      <c r="G49">
        <v>2.1</v>
      </c>
      <c r="H49">
        <v>0</v>
      </c>
      <c r="I49">
        <v>0</v>
      </c>
      <c r="J49">
        <v>0</v>
      </c>
      <c r="K49">
        <v>0</v>
      </c>
    </row>
    <row r="50" spans="1:11" x14ac:dyDescent="0.3">
      <c r="A50">
        <v>1</v>
      </c>
      <c r="B50">
        <v>2</v>
      </c>
      <c r="C50">
        <v>7</v>
      </c>
      <c r="D50">
        <v>27</v>
      </c>
      <c r="E50">
        <v>14</v>
      </c>
      <c r="F50">
        <v>0.6</v>
      </c>
      <c r="G50">
        <v>0</v>
      </c>
      <c r="H50">
        <v>21.462</v>
      </c>
      <c r="I50">
        <v>-1.7270000000000001</v>
      </c>
      <c r="J50">
        <v>18.821000000000002</v>
      </c>
      <c r="K50">
        <v>12.911</v>
      </c>
    </row>
    <row r="51" spans="1:11" x14ac:dyDescent="0.3">
      <c r="A51">
        <v>1</v>
      </c>
      <c r="B51">
        <v>2</v>
      </c>
      <c r="C51">
        <v>8</v>
      </c>
      <c r="D51">
        <v>36</v>
      </c>
      <c r="E51">
        <v>78</v>
      </c>
      <c r="F51">
        <v>2.8</v>
      </c>
      <c r="G51">
        <v>0</v>
      </c>
      <c r="H51">
        <v>101.492</v>
      </c>
      <c r="I51">
        <v>3.4790000000000001</v>
      </c>
      <c r="J51">
        <v>92.7</v>
      </c>
      <c r="K51">
        <v>85.320999999999998</v>
      </c>
    </row>
    <row r="52" spans="1:11" x14ac:dyDescent="0.3">
      <c r="A52">
        <v>1</v>
      </c>
      <c r="B52">
        <v>2</v>
      </c>
      <c r="C52">
        <v>9</v>
      </c>
      <c r="D52">
        <v>467</v>
      </c>
      <c r="E52">
        <v>98</v>
      </c>
      <c r="F52">
        <v>4.4000000000000004</v>
      </c>
      <c r="G52">
        <v>2.1</v>
      </c>
      <c r="H52">
        <v>380.77699999999999</v>
      </c>
      <c r="I52">
        <v>14.436999999999999</v>
      </c>
      <c r="J52">
        <v>332.79199999999997</v>
      </c>
      <c r="K52">
        <v>319.35399999999998</v>
      </c>
    </row>
    <row r="53" spans="1:11" x14ac:dyDescent="0.3">
      <c r="A53">
        <v>1</v>
      </c>
      <c r="B53">
        <v>2</v>
      </c>
      <c r="C53">
        <v>10</v>
      </c>
      <c r="D53">
        <v>382</v>
      </c>
      <c r="E53">
        <v>118</v>
      </c>
      <c r="F53">
        <v>5.6</v>
      </c>
      <c r="G53">
        <v>2.6</v>
      </c>
      <c r="H53">
        <v>406.79899999999998</v>
      </c>
      <c r="I53">
        <v>16.940000000000001</v>
      </c>
      <c r="J53">
        <v>357.08</v>
      </c>
      <c r="K53">
        <v>342.92</v>
      </c>
    </row>
    <row r="54" spans="1:11" x14ac:dyDescent="0.3">
      <c r="A54">
        <v>1</v>
      </c>
      <c r="B54">
        <v>2</v>
      </c>
      <c r="C54">
        <v>11</v>
      </c>
      <c r="D54">
        <v>294</v>
      </c>
      <c r="E54">
        <v>212</v>
      </c>
      <c r="F54">
        <v>6.7</v>
      </c>
      <c r="G54">
        <v>2.6</v>
      </c>
      <c r="H54">
        <v>468.58699999999999</v>
      </c>
      <c r="I54">
        <v>19.899000000000001</v>
      </c>
      <c r="J54">
        <v>408.99099999999999</v>
      </c>
      <c r="K54">
        <v>393.21899999999999</v>
      </c>
    </row>
    <row r="55" spans="1:11" x14ac:dyDescent="0.3">
      <c r="A55">
        <v>1</v>
      </c>
      <c r="B55">
        <v>2</v>
      </c>
      <c r="C55">
        <v>12</v>
      </c>
      <c r="D55">
        <v>349</v>
      </c>
      <c r="E55">
        <v>172</v>
      </c>
      <c r="F55">
        <v>7.8</v>
      </c>
      <c r="G55">
        <v>2.6</v>
      </c>
      <c r="H55">
        <v>466.86099999999999</v>
      </c>
      <c r="I55">
        <v>21.178000000000001</v>
      </c>
      <c r="J55">
        <v>405.61500000000001</v>
      </c>
      <c r="K55">
        <v>389.95100000000002</v>
      </c>
    </row>
    <row r="56" spans="1:11" x14ac:dyDescent="0.3">
      <c r="A56">
        <v>1</v>
      </c>
      <c r="B56">
        <v>2</v>
      </c>
      <c r="C56">
        <v>13</v>
      </c>
      <c r="D56">
        <v>297</v>
      </c>
      <c r="E56">
        <v>177</v>
      </c>
      <c r="F56">
        <v>7.2</v>
      </c>
      <c r="G56">
        <v>2.6</v>
      </c>
      <c r="H56">
        <v>419.88400000000001</v>
      </c>
      <c r="I56">
        <v>19.244</v>
      </c>
      <c r="J56">
        <v>366.83699999999999</v>
      </c>
      <c r="K56">
        <v>352.38</v>
      </c>
    </row>
    <row r="57" spans="1:11" x14ac:dyDescent="0.3">
      <c r="A57">
        <v>1</v>
      </c>
      <c r="B57">
        <v>2</v>
      </c>
      <c r="C57">
        <v>14</v>
      </c>
      <c r="D57">
        <v>101</v>
      </c>
      <c r="E57">
        <v>152</v>
      </c>
      <c r="F57">
        <v>8.3000000000000007</v>
      </c>
      <c r="G57">
        <v>2.6</v>
      </c>
      <c r="H57">
        <v>232.648</v>
      </c>
      <c r="I57">
        <v>14.726000000000001</v>
      </c>
      <c r="J57">
        <v>206.239</v>
      </c>
      <c r="K57">
        <v>196.239</v>
      </c>
    </row>
    <row r="58" spans="1:11" x14ac:dyDescent="0.3">
      <c r="A58">
        <v>1</v>
      </c>
      <c r="B58">
        <v>2</v>
      </c>
      <c r="C58">
        <v>15</v>
      </c>
      <c r="D58">
        <v>212</v>
      </c>
      <c r="E58">
        <v>83</v>
      </c>
      <c r="F58">
        <v>8.3000000000000007</v>
      </c>
      <c r="G58">
        <v>2.6</v>
      </c>
      <c r="H58">
        <v>197.154</v>
      </c>
      <c r="I58">
        <v>12.888</v>
      </c>
      <c r="J58">
        <v>172.02699999999999</v>
      </c>
      <c r="K58">
        <v>162.863</v>
      </c>
    </row>
    <row r="59" spans="1:11" x14ac:dyDescent="0.3">
      <c r="A59">
        <v>1</v>
      </c>
      <c r="B59">
        <v>2</v>
      </c>
      <c r="C59">
        <v>16</v>
      </c>
      <c r="D59">
        <v>35</v>
      </c>
      <c r="E59">
        <v>30</v>
      </c>
      <c r="F59">
        <v>8.3000000000000007</v>
      </c>
      <c r="G59">
        <v>1.5</v>
      </c>
      <c r="H59">
        <v>45.997999999999998</v>
      </c>
      <c r="I59">
        <v>8.3889999999999993</v>
      </c>
      <c r="J59">
        <v>40.317</v>
      </c>
      <c r="K59">
        <v>33.999000000000002</v>
      </c>
    </row>
    <row r="60" spans="1:11" x14ac:dyDescent="0.3">
      <c r="A60">
        <v>1</v>
      </c>
      <c r="B60">
        <v>2</v>
      </c>
      <c r="C60">
        <v>17</v>
      </c>
      <c r="D60">
        <v>0</v>
      </c>
      <c r="E60">
        <v>0</v>
      </c>
      <c r="F60">
        <v>7.2</v>
      </c>
      <c r="G60">
        <v>1</v>
      </c>
      <c r="H60">
        <v>0</v>
      </c>
      <c r="I60">
        <v>7.2</v>
      </c>
      <c r="J60">
        <v>0</v>
      </c>
      <c r="K60">
        <v>0</v>
      </c>
    </row>
    <row r="61" spans="1:11" x14ac:dyDescent="0.3">
      <c r="A61">
        <v>1</v>
      </c>
      <c r="B61">
        <v>2</v>
      </c>
      <c r="C61">
        <v>18</v>
      </c>
      <c r="D61">
        <v>0</v>
      </c>
      <c r="E61">
        <v>0</v>
      </c>
      <c r="F61">
        <v>6.7</v>
      </c>
      <c r="G61">
        <v>1</v>
      </c>
      <c r="H61">
        <v>0</v>
      </c>
      <c r="I61">
        <v>6.7</v>
      </c>
      <c r="J61">
        <v>0</v>
      </c>
      <c r="K61">
        <v>0</v>
      </c>
    </row>
    <row r="62" spans="1:11" x14ac:dyDescent="0.3">
      <c r="A62">
        <v>1</v>
      </c>
      <c r="B62">
        <v>2</v>
      </c>
      <c r="C62">
        <v>19</v>
      </c>
      <c r="D62">
        <v>0</v>
      </c>
      <c r="E62">
        <v>0</v>
      </c>
      <c r="F62">
        <v>6.7</v>
      </c>
      <c r="G62">
        <v>2.1</v>
      </c>
      <c r="H62">
        <v>0</v>
      </c>
      <c r="I62">
        <v>6.7</v>
      </c>
      <c r="J62">
        <v>0</v>
      </c>
      <c r="K62">
        <v>0</v>
      </c>
    </row>
    <row r="63" spans="1:11" x14ac:dyDescent="0.3">
      <c r="A63">
        <v>1</v>
      </c>
      <c r="B63">
        <v>2</v>
      </c>
      <c r="C63">
        <v>20</v>
      </c>
      <c r="D63">
        <v>0</v>
      </c>
      <c r="E63">
        <v>0</v>
      </c>
      <c r="F63">
        <v>6.7</v>
      </c>
      <c r="G63">
        <v>2.6</v>
      </c>
      <c r="H63">
        <v>0</v>
      </c>
      <c r="I63">
        <v>6.7</v>
      </c>
      <c r="J63">
        <v>0</v>
      </c>
      <c r="K63">
        <v>0</v>
      </c>
    </row>
    <row r="64" spans="1:11" x14ac:dyDescent="0.3">
      <c r="A64">
        <v>1</v>
      </c>
      <c r="B64">
        <v>2</v>
      </c>
      <c r="C64">
        <v>21</v>
      </c>
      <c r="D64">
        <v>0</v>
      </c>
      <c r="E64">
        <v>0</v>
      </c>
      <c r="F64">
        <v>6.7</v>
      </c>
      <c r="G64">
        <v>2.6</v>
      </c>
      <c r="H64">
        <v>0</v>
      </c>
      <c r="I64">
        <v>6.7</v>
      </c>
      <c r="J64">
        <v>0</v>
      </c>
      <c r="K64">
        <v>0</v>
      </c>
    </row>
    <row r="65" spans="1:11" x14ac:dyDescent="0.3">
      <c r="A65">
        <v>1</v>
      </c>
      <c r="B65">
        <v>2</v>
      </c>
      <c r="C65">
        <v>22</v>
      </c>
      <c r="D65">
        <v>0</v>
      </c>
      <c r="E65">
        <v>0</v>
      </c>
      <c r="F65">
        <v>6.1</v>
      </c>
      <c r="G65">
        <v>2.1</v>
      </c>
      <c r="H65">
        <v>0</v>
      </c>
      <c r="I65">
        <v>6.1</v>
      </c>
      <c r="J65">
        <v>0</v>
      </c>
      <c r="K65">
        <v>0</v>
      </c>
    </row>
    <row r="66" spans="1:11" x14ac:dyDescent="0.3">
      <c r="A66">
        <v>1</v>
      </c>
      <c r="B66">
        <v>2</v>
      </c>
      <c r="C66">
        <v>23</v>
      </c>
      <c r="D66">
        <v>0</v>
      </c>
      <c r="E66">
        <v>0</v>
      </c>
      <c r="F66">
        <v>5.6</v>
      </c>
      <c r="G66">
        <v>3.1</v>
      </c>
      <c r="H66">
        <v>0</v>
      </c>
      <c r="I66">
        <v>5.6</v>
      </c>
      <c r="J66">
        <v>0</v>
      </c>
      <c r="K66">
        <v>0</v>
      </c>
    </row>
    <row r="67" spans="1:11" x14ac:dyDescent="0.3">
      <c r="A67">
        <v>1</v>
      </c>
      <c r="B67">
        <v>3</v>
      </c>
      <c r="C67">
        <v>0</v>
      </c>
      <c r="D67">
        <v>0</v>
      </c>
      <c r="E67">
        <v>0</v>
      </c>
      <c r="F67">
        <v>5</v>
      </c>
      <c r="G67">
        <v>2.1</v>
      </c>
      <c r="H67">
        <v>0</v>
      </c>
      <c r="I67">
        <v>5</v>
      </c>
      <c r="J67">
        <v>0</v>
      </c>
      <c r="K67">
        <v>0</v>
      </c>
    </row>
    <row r="68" spans="1:11" x14ac:dyDescent="0.3">
      <c r="A68">
        <v>1</v>
      </c>
      <c r="B68">
        <v>3</v>
      </c>
      <c r="C68">
        <v>1</v>
      </c>
      <c r="D68">
        <v>0</v>
      </c>
      <c r="E68">
        <v>0</v>
      </c>
      <c r="F68">
        <v>5</v>
      </c>
      <c r="G68">
        <v>3.1</v>
      </c>
      <c r="H68">
        <v>0</v>
      </c>
      <c r="I68">
        <v>5</v>
      </c>
      <c r="J68">
        <v>0</v>
      </c>
      <c r="K68">
        <v>0</v>
      </c>
    </row>
    <row r="69" spans="1:11" x14ac:dyDescent="0.3">
      <c r="A69">
        <v>1</v>
      </c>
      <c r="B69">
        <v>3</v>
      </c>
      <c r="C69">
        <v>2</v>
      </c>
      <c r="D69">
        <v>0</v>
      </c>
      <c r="E69">
        <v>0</v>
      </c>
      <c r="F69">
        <v>4.4000000000000004</v>
      </c>
      <c r="G69">
        <v>2.1</v>
      </c>
      <c r="H69">
        <v>0</v>
      </c>
      <c r="I69">
        <v>4.4000000000000004</v>
      </c>
      <c r="J69">
        <v>0</v>
      </c>
      <c r="K69">
        <v>0</v>
      </c>
    </row>
    <row r="70" spans="1:11" x14ac:dyDescent="0.3">
      <c r="A70">
        <v>1</v>
      </c>
      <c r="B70">
        <v>3</v>
      </c>
      <c r="C70">
        <v>3</v>
      </c>
      <c r="D70">
        <v>0</v>
      </c>
      <c r="E70">
        <v>0</v>
      </c>
      <c r="F70">
        <v>5</v>
      </c>
      <c r="G70">
        <v>2.1</v>
      </c>
      <c r="H70">
        <v>0</v>
      </c>
      <c r="I70">
        <v>5</v>
      </c>
      <c r="J70">
        <v>0</v>
      </c>
      <c r="K70">
        <v>0</v>
      </c>
    </row>
    <row r="71" spans="1:11" x14ac:dyDescent="0.3">
      <c r="A71">
        <v>1</v>
      </c>
      <c r="B71">
        <v>3</v>
      </c>
      <c r="C71">
        <v>4</v>
      </c>
      <c r="D71">
        <v>0</v>
      </c>
      <c r="E71">
        <v>0</v>
      </c>
      <c r="F71">
        <v>5</v>
      </c>
      <c r="G71">
        <v>2.6</v>
      </c>
      <c r="H71">
        <v>0</v>
      </c>
      <c r="I71">
        <v>5</v>
      </c>
      <c r="J71">
        <v>0</v>
      </c>
      <c r="K71">
        <v>0</v>
      </c>
    </row>
    <row r="72" spans="1:11" x14ac:dyDescent="0.3">
      <c r="A72">
        <v>1</v>
      </c>
      <c r="B72">
        <v>3</v>
      </c>
      <c r="C72">
        <v>5</v>
      </c>
      <c r="D72">
        <v>0</v>
      </c>
      <c r="E72">
        <v>0</v>
      </c>
      <c r="F72">
        <v>5</v>
      </c>
      <c r="G72">
        <v>3.1</v>
      </c>
      <c r="H72">
        <v>0</v>
      </c>
      <c r="I72">
        <v>5</v>
      </c>
      <c r="J72">
        <v>0</v>
      </c>
      <c r="K72">
        <v>0</v>
      </c>
    </row>
    <row r="73" spans="1:11" x14ac:dyDescent="0.3">
      <c r="A73">
        <v>1</v>
      </c>
      <c r="B73">
        <v>3</v>
      </c>
      <c r="C73">
        <v>6</v>
      </c>
      <c r="D73">
        <v>0</v>
      </c>
      <c r="E73">
        <v>0</v>
      </c>
      <c r="F73">
        <v>5.6</v>
      </c>
      <c r="G73">
        <v>1.5</v>
      </c>
      <c r="H73">
        <v>0</v>
      </c>
      <c r="I73">
        <v>5.6</v>
      </c>
      <c r="J73">
        <v>0</v>
      </c>
      <c r="K73">
        <v>0</v>
      </c>
    </row>
    <row r="74" spans="1:11" x14ac:dyDescent="0.3">
      <c r="A74">
        <v>1</v>
      </c>
      <c r="B74">
        <v>3</v>
      </c>
      <c r="C74">
        <v>7</v>
      </c>
      <c r="D74">
        <v>1</v>
      </c>
      <c r="E74">
        <v>6</v>
      </c>
      <c r="F74">
        <v>5.6</v>
      </c>
      <c r="G74">
        <v>1.5</v>
      </c>
      <c r="H74">
        <v>5.9009999999999998</v>
      </c>
      <c r="I74">
        <v>3.2469999999999999</v>
      </c>
      <c r="J74">
        <v>5.4109999999999996</v>
      </c>
      <c r="K74">
        <v>0</v>
      </c>
    </row>
    <row r="75" spans="1:11" x14ac:dyDescent="0.3">
      <c r="A75">
        <v>1</v>
      </c>
      <c r="B75">
        <v>3</v>
      </c>
      <c r="C75">
        <v>8</v>
      </c>
      <c r="D75">
        <v>109</v>
      </c>
      <c r="E75">
        <v>66</v>
      </c>
      <c r="F75">
        <v>6.7</v>
      </c>
      <c r="G75">
        <v>0</v>
      </c>
      <c r="H75">
        <v>117.51600000000001</v>
      </c>
      <c r="I75">
        <v>8.2759999999999998</v>
      </c>
      <c r="J75">
        <v>103.52200000000001</v>
      </c>
      <c r="K75">
        <v>95.911000000000001</v>
      </c>
    </row>
    <row r="76" spans="1:11" x14ac:dyDescent="0.3">
      <c r="A76">
        <v>1</v>
      </c>
      <c r="B76">
        <v>3</v>
      </c>
      <c r="C76">
        <v>9</v>
      </c>
      <c r="D76">
        <v>86</v>
      </c>
      <c r="E76">
        <v>109</v>
      </c>
      <c r="F76">
        <v>9.4</v>
      </c>
      <c r="G76">
        <v>2.6</v>
      </c>
      <c r="H76">
        <v>168.358</v>
      </c>
      <c r="I76">
        <v>12.647</v>
      </c>
      <c r="J76">
        <v>149.79</v>
      </c>
      <c r="K76">
        <v>141.148</v>
      </c>
    </row>
    <row r="77" spans="1:11" x14ac:dyDescent="0.3">
      <c r="A77">
        <v>1</v>
      </c>
      <c r="B77">
        <v>3</v>
      </c>
      <c r="C77">
        <v>10</v>
      </c>
      <c r="D77">
        <v>149</v>
      </c>
      <c r="E77">
        <v>188</v>
      </c>
      <c r="F77">
        <v>11.1</v>
      </c>
      <c r="G77">
        <v>3.6</v>
      </c>
      <c r="H77">
        <v>312.48700000000002</v>
      </c>
      <c r="I77">
        <v>18.006</v>
      </c>
      <c r="J77">
        <v>274.29399999999998</v>
      </c>
      <c r="K77">
        <v>262.51299999999998</v>
      </c>
    </row>
    <row r="78" spans="1:11" x14ac:dyDescent="0.3">
      <c r="A78">
        <v>1</v>
      </c>
      <c r="B78">
        <v>3</v>
      </c>
      <c r="C78">
        <v>11</v>
      </c>
      <c r="D78">
        <v>238</v>
      </c>
      <c r="E78">
        <v>192</v>
      </c>
      <c r="F78">
        <v>12.2</v>
      </c>
      <c r="G78">
        <v>4.0999999999999996</v>
      </c>
      <c r="H78">
        <v>402.99799999999999</v>
      </c>
      <c r="I78">
        <v>21.475000000000001</v>
      </c>
      <c r="J78">
        <v>349.904</v>
      </c>
      <c r="K78">
        <v>335.959</v>
      </c>
    </row>
    <row r="79" spans="1:11" x14ac:dyDescent="0.3">
      <c r="A79">
        <v>1</v>
      </c>
      <c r="B79">
        <v>3</v>
      </c>
      <c r="C79">
        <v>12</v>
      </c>
      <c r="D79">
        <v>152</v>
      </c>
      <c r="E79">
        <v>176</v>
      </c>
      <c r="F79">
        <v>11.7</v>
      </c>
      <c r="G79">
        <v>5.2</v>
      </c>
      <c r="H79">
        <v>310.82100000000003</v>
      </c>
      <c r="I79">
        <v>17.922000000000001</v>
      </c>
      <c r="J79">
        <v>273.38</v>
      </c>
      <c r="K79">
        <v>261.62400000000002</v>
      </c>
    </row>
    <row r="80" spans="1:11" x14ac:dyDescent="0.3">
      <c r="A80">
        <v>1</v>
      </c>
      <c r="B80">
        <v>3</v>
      </c>
      <c r="C80">
        <v>13</v>
      </c>
      <c r="D80">
        <v>59</v>
      </c>
      <c r="E80">
        <v>195</v>
      </c>
      <c r="F80">
        <v>11.7</v>
      </c>
      <c r="G80">
        <v>4.5999999999999996</v>
      </c>
      <c r="H80">
        <v>251.31</v>
      </c>
      <c r="I80">
        <v>16.777000000000001</v>
      </c>
      <c r="J80">
        <v>222.04300000000001</v>
      </c>
      <c r="K80">
        <v>211.643</v>
      </c>
    </row>
    <row r="81" spans="1:11" x14ac:dyDescent="0.3">
      <c r="A81">
        <v>1</v>
      </c>
      <c r="B81">
        <v>3</v>
      </c>
      <c r="C81">
        <v>14</v>
      </c>
      <c r="D81">
        <v>105</v>
      </c>
      <c r="E81">
        <v>164</v>
      </c>
      <c r="F81">
        <v>12.2</v>
      </c>
      <c r="G81">
        <v>5.7</v>
      </c>
      <c r="H81">
        <v>249.81100000000001</v>
      </c>
      <c r="I81">
        <v>16.475000000000001</v>
      </c>
      <c r="J81">
        <v>220.19200000000001</v>
      </c>
      <c r="K81">
        <v>209.84</v>
      </c>
    </row>
    <row r="82" spans="1:11" x14ac:dyDescent="0.3">
      <c r="A82">
        <v>1</v>
      </c>
      <c r="B82">
        <v>3</v>
      </c>
      <c r="C82">
        <v>15</v>
      </c>
      <c r="D82">
        <v>87</v>
      </c>
      <c r="E82">
        <v>105</v>
      </c>
      <c r="F82">
        <v>11.7</v>
      </c>
      <c r="G82">
        <v>5.2</v>
      </c>
      <c r="H82">
        <v>160.785</v>
      </c>
      <c r="I82">
        <v>14.244999999999999</v>
      </c>
      <c r="J82">
        <v>141.57400000000001</v>
      </c>
      <c r="K82">
        <v>133.12</v>
      </c>
    </row>
    <row r="83" spans="1:11" x14ac:dyDescent="0.3">
      <c r="A83">
        <v>1</v>
      </c>
      <c r="B83">
        <v>3</v>
      </c>
      <c r="C83">
        <v>16</v>
      </c>
      <c r="D83">
        <v>7</v>
      </c>
      <c r="E83">
        <v>27</v>
      </c>
      <c r="F83">
        <v>10.6</v>
      </c>
      <c r="G83">
        <v>2.6</v>
      </c>
      <c r="H83">
        <v>28.527999999999999</v>
      </c>
      <c r="I83">
        <v>9.8940000000000001</v>
      </c>
      <c r="J83">
        <v>25.524999999999999</v>
      </c>
      <c r="K83">
        <v>19.489000000000001</v>
      </c>
    </row>
    <row r="84" spans="1:11" x14ac:dyDescent="0.3">
      <c r="A84">
        <v>1</v>
      </c>
      <c r="B84">
        <v>3</v>
      </c>
      <c r="C84">
        <v>17</v>
      </c>
      <c r="D84">
        <v>0</v>
      </c>
      <c r="E84">
        <v>0</v>
      </c>
      <c r="F84">
        <v>10.6</v>
      </c>
      <c r="G84">
        <v>4.0999999999999996</v>
      </c>
      <c r="H84">
        <v>0</v>
      </c>
      <c r="I84">
        <v>10.6</v>
      </c>
      <c r="J84">
        <v>0</v>
      </c>
      <c r="K84">
        <v>0</v>
      </c>
    </row>
    <row r="85" spans="1:11" x14ac:dyDescent="0.3">
      <c r="A85">
        <v>1</v>
      </c>
      <c r="B85">
        <v>3</v>
      </c>
      <c r="C85">
        <v>18</v>
      </c>
      <c r="D85">
        <v>0</v>
      </c>
      <c r="E85">
        <v>0</v>
      </c>
      <c r="F85">
        <v>10</v>
      </c>
      <c r="G85">
        <v>4.5999999999999996</v>
      </c>
      <c r="H85">
        <v>0</v>
      </c>
      <c r="I85">
        <v>10</v>
      </c>
      <c r="J85">
        <v>0</v>
      </c>
      <c r="K85">
        <v>0</v>
      </c>
    </row>
    <row r="86" spans="1:11" x14ac:dyDescent="0.3">
      <c r="A86">
        <v>1</v>
      </c>
      <c r="B86">
        <v>3</v>
      </c>
      <c r="C86">
        <v>19</v>
      </c>
      <c r="D86">
        <v>0</v>
      </c>
      <c r="E86">
        <v>0</v>
      </c>
      <c r="F86">
        <v>10</v>
      </c>
      <c r="G86">
        <v>4.5999999999999996</v>
      </c>
      <c r="H86">
        <v>0</v>
      </c>
      <c r="I86">
        <v>10</v>
      </c>
      <c r="J86">
        <v>0</v>
      </c>
      <c r="K86">
        <v>0</v>
      </c>
    </row>
    <row r="87" spans="1:11" x14ac:dyDescent="0.3">
      <c r="A87">
        <v>1</v>
      </c>
      <c r="B87">
        <v>3</v>
      </c>
      <c r="C87">
        <v>20</v>
      </c>
      <c r="D87">
        <v>0</v>
      </c>
      <c r="E87">
        <v>0</v>
      </c>
      <c r="F87">
        <v>10</v>
      </c>
      <c r="G87">
        <v>3.6</v>
      </c>
      <c r="H87">
        <v>0</v>
      </c>
      <c r="I87">
        <v>10</v>
      </c>
      <c r="J87">
        <v>0</v>
      </c>
      <c r="K87">
        <v>0</v>
      </c>
    </row>
    <row r="88" spans="1:11" x14ac:dyDescent="0.3">
      <c r="A88">
        <v>1</v>
      </c>
      <c r="B88">
        <v>3</v>
      </c>
      <c r="C88">
        <v>21</v>
      </c>
      <c r="D88">
        <v>0</v>
      </c>
      <c r="E88">
        <v>0</v>
      </c>
      <c r="F88">
        <v>10.6</v>
      </c>
      <c r="G88">
        <v>4.0999999999999996</v>
      </c>
      <c r="H88">
        <v>0</v>
      </c>
      <c r="I88">
        <v>10.6</v>
      </c>
      <c r="J88">
        <v>0</v>
      </c>
      <c r="K88">
        <v>0</v>
      </c>
    </row>
    <row r="89" spans="1:11" x14ac:dyDescent="0.3">
      <c r="A89">
        <v>1</v>
      </c>
      <c r="B89">
        <v>3</v>
      </c>
      <c r="C89">
        <v>22</v>
      </c>
      <c r="D89">
        <v>0</v>
      </c>
      <c r="E89">
        <v>0</v>
      </c>
      <c r="F89">
        <v>10</v>
      </c>
      <c r="G89">
        <v>4.0999999999999996</v>
      </c>
      <c r="H89">
        <v>0</v>
      </c>
      <c r="I89">
        <v>10</v>
      </c>
      <c r="J89">
        <v>0</v>
      </c>
      <c r="K89">
        <v>0</v>
      </c>
    </row>
    <row r="90" spans="1:11" x14ac:dyDescent="0.3">
      <c r="A90">
        <v>1</v>
      </c>
      <c r="B90">
        <v>3</v>
      </c>
      <c r="C90">
        <v>23</v>
      </c>
      <c r="D90">
        <v>0</v>
      </c>
      <c r="E90">
        <v>0</v>
      </c>
      <c r="F90">
        <v>10.6</v>
      </c>
      <c r="G90">
        <v>5.7</v>
      </c>
      <c r="H90">
        <v>0</v>
      </c>
      <c r="I90">
        <v>10.6</v>
      </c>
      <c r="J90">
        <v>0</v>
      </c>
      <c r="K90">
        <v>0</v>
      </c>
    </row>
    <row r="91" spans="1:11" x14ac:dyDescent="0.3">
      <c r="A91">
        <v>1</v>
      </c>
      <c r="B91">
        <v>4</v>
      </c>
      <c r="C91">
        <v>0</v>
      </c>
      <c r="D91">
        <v>0</v>
      </c>
      <c r="E91">
        <v>0</v>
      </c>
      <c r="F91">
        <v>10</v>
      </c>
      <c r="G91">
        <v>4.0999999999999996</v>
      </c>
      <c r="H91">
        <v>0</v>
      </c>
      <c r="I91">
        <v>10</v>
      </c>
      <c r="J91">
        <v>0</v>
      </c>
      <c r="K91">
        <v>0</v>
      </c>
    </row>
    <row r="92" spans="1:11" x14ac:dyDescent="0.3">
      <c r="A92">
        <v>1</v>
      </c>
      <c r="B92">
        <v>4</v>
      </c>
      <c r="C92">
        <v>1</v>
      </c>
      <c r="D92">
        <v>0</v>
      </c>
      <c r="E92">
        <v>0</v>
      </c>
      <c r="F92">
        <v>10</v>
      </c>
      <c r="G92">
        <v>6.7</v>
      </c>
      <c r="H92">
        <v>0</v>
      </c>
      <c r="I92">
        <v>10</v>
      </c>
      <c r="J92">
        <v>0</v>
      </c>
      <c r="K92">
        <v>0</v>
      </c>
    </row>
    <row r="93" spans="1:11" x14ac:dyDescent="0.3">
      <c r="A93">
        <v>1</v>
      </c>
      <c r="B93">
        <v>4</v>
      </c>
      <c r="C93">
        <v>2</v>
      </c>
      <c r="D93">
        <v>0</v>
      </c>
      <c r="E93">
        <v>0</v>
      </c>
      <c r="F93">
        <v>10</v>
      </c>
      <c r="G93">
        <v>6.7</v>
      </c>
      <c r="H93">
        <v>0</v>
      </c>
      <c r="I93">
        <v>10</v>
      </c>
      <c r="J93">
        <v>0</v>
      </c>
      <c r="K93">
        <v>0</v>
      </c>
    </row>
    <row r="94" spans="1:11" x14ac:dyDescent="0.3">
      <c r="A94">
        <v>1</v>
      </c>
      <c r="B94">
        <v>4</v>
      </c>
      <c r="C94">
        <v>3</v>
      </c>
      <c r="D94">
        <v>0</v>
      </c>
      <c r="E94">
        <v>0</v>
      </c>
      <c r="F94">
        <v>10</v>
      </c>
      <c r="G94">
        <v>6.7</v>
      </c>
      <c r="H94">
        <v>0</v>
      </c>
      <c r="I94">
        <v>10</v>
      </c>
      <c r="J94">
        <v>0</v>
      </c>
      <c r="K94">
        <v>0</v>
      </c>
    </row>
    <row r="95" spans="1:11" x14ac:dyDescent="0.3">
      <c r="A95">
        <v>1</v>
      </c>
      <c r="B95">
        <v>4</v>
      </c>
      <c r="C95">
        <v>4</v>
      </c>
      <c r="D95">
        <v>0</v>
      </c>
      <c r="E95">
        <v>0</v>
      </c>
      <c r="F95">
        <v>10</v>
      </c>
      <c r="G95">
        <v>5.2</v>
      </c>
      <c r="H95">
        <v>0</v>
      </c>
      <c r="I95">
        <v>10</v>
      </c>
      <c r="J95">
        <v>0</v>
      </c>
      <c r="K95">
        <v>0</v>
      </c>
    </row>
    <row r="96" spans="1:11" x14ac:dyDescent="0.3">
      <c r="A96">
        <v>1</v>
      </c>
      <c r="B96">
        <v>4</v>
      </c>
      <c r="C96">
        <v>5</v>
      </c>
      <c r="D96">
        <v>0</v>
      </c>
      <c r="E96">
        <v>0</v>
      </c>
      <c r="F96">
        <v>8.9</v>
      </c>
      <c r="G96">
        <v>6.7</v>
      </c>
      <c r="H96">
        <v>0</v>
      </c>
      <c r="I96">
        <v>8.9</v>
      </c>
      <c r="J96">
        <v>0</v>
      </c>
      <c r="K96">
        <v>0</v>
      </c>
    </row>
    <row r="97" spans="1:11" x14ac:dyDescent="0.3">
      <c r="A97">
        <v>1</v>
      </c>
      <c r="B97">
        <v>4</v>
      </c>
      <c r="C97">
        <v>6</v>
      </c>
      <c r="D97">
        <v>0</v>
      </c>
      <c r="E97">
        <v>0</v>
      </c>
      <c r="F97">
        <v>8.9</v>
      </c>
      <c r="G97">
        <v>4.5999999999999996</v>
      </c>
      <c r="H97">
        <v>0</v>
      </c>
      <c r="I97">
        <v>8.9</v>
      </c>
      <c r="J97">
        <v>0</v>
      </c>
      <c r="K97">
        <v>0</v>
      </c>
    </row>
    <row r="98" spans="1:11" x14ac:dyDescent="0.3">
      <c r="A98">
        <v>1</v>
      </c>
      <c r="B98">
        <v>4</v>
      </c>
      <c r="C98">
        <v>7</v>
      </c>
      <c r="D98">
        <v>0</v>
      </c>
      <c r="E98">
        <v>4</v>
      </c>
      <c r="F98">
        <v>8.9</v>
      </c>
      <c r="G98">
        <v>6.2</v>
      </c>
      <c r="H98">
        <v>3.7810000000000001</v>
      </c>
      <c r="I98">
        <v>7.5609999999999999</v>
      </c>
      <c r="J98">
        <v>3.45</v>
      </c>
      <c r="K98">
        <v>0</v>
      </c>
    </row>
    <row r="99" spans="1:11" x14ac:dyDescent="0.3">
      <c r="A99">
        <v>1</v>
      </c>
      <c r="B99">
        <v>4</v>
      </c>
      <c r="C99">
        <v>8</v>
      </c>
      <c r="D99">
        <v>4</v>
      </c>
      <c r="E99">
        <v>35</v>
      </c>
      <c r="F99">
        <v>10.6</v>
      </c>
      <c r="G99">
        <v>5.2</v>
      </c>
      <c r="H99">
        <v>34.700000000000003</v>
      </c>
      <c r="I99">
        <v>9.7569999999999997</v>
      </c>
      <c r="J99">
        <v>31.306999999999999</v>
      </c>
      <c r="K99">
        <v>25.161999999999999</v>
      </c>
    </row>
    <row r="100" spans="1:11" x14ac:dyDescent="0.3">
      <c r="A100">
        <v>1</v>
      </c>
      <c r="B100">
        <v>4</v>
      </c>
      <c r="C100">
        <v>9</v>
      </c>
      <c r="D100">
        <v>2</v>
      </c>
      <c r="E100">
        <v>44</v>
      </c>
      <c r="F100">
        <v>10.6</v>
      </c>
      <c r="G100">
        <v>3.1</v>
      </c>
      <c r="H100">
        <v>42.832999999999998</v>
      </c>
      <c r="I100">
        <v>9.8219999999999992</v>
      </c>
      <c r="J100">
        <v>38.764000000000003</v>
      </c>
      <c r="K100">
        <v>32.475000000000001</v>
      </c>
    </row>
    <row r="101" spans="1:11" x14ac:dyDescent="0.3">
      <c r="A101">
        <v>1</v>
      </c>
      <c r="B101">
        <v>4</v>
      </c>
      <c r="C101">
        <v>10</v>
      </c>
      <c r="D101">
        <v>1</v>
      </c>
      <c r="E101">
        <v>70</v>
      </c>
      <c r="F101">
        <v>11.7</v>
      </c>
      <c r="G101">
        <v>5.7</v>
      </c>
      <c r="H101">
        <v>67.17</v>
      </c>
      <c r="I101">
        <v>11.689</v>
      </c>
      <c r="J101">
        <v>60.45</v>
      </c>
      <c r="K101">
        <v>53.734999999999999</v>
      </c>
    </row>
    <row r="102" spans="1:11" x14ac:dyDescent="0.3">
      <c r="A102">
        <v>1</v>
      </c>
      <c r="B102">
        <v>4</v>
      </c>
      <c r="C102">
        <v>11</v>
      </c>
      <c r="D102">
        <v>4</v>
      </c>
      <c r="E102">
        <v>102</v>
      </c>
      <c r="F102">
        <v>11.7</v>
      </c>
      <c r="G102">
        <v>5.2</v>
      </c>
      <c r="H102">
        <v>100.973</v>
      </c>
      <c r="I102">
        <v>12.494999999999999</v>
      </c>
      <c r="J102">
        <v>90.620999999999995</v>
      </c>
      <c r="K102">
        <v>83.284999999999997</v>
      </c>
    </row>
    <row r="103" spans="1:11" x14ac:dyDescent="0.3">
      <c r="A103">
        <v>1</v>
      </c>
      <c r="B103">
        <v>4</v>
      </c>
      <c r="C103">
        <v>12</v>
      </c>
      <c r="D103">
        <v>3</v>
      </c>
      <c r="E103">
        <v>110</v>
      </c>
      <c r="F103">
        <v>11.7</v>
      </c>
      <c r="G103">
        <v>5.2</v>
      </c>
      <c r="H103">
        <v>108.321</v>
      </c>
      <c r="I103">
        <v>12.736000000000001</v>
      </c>
      <c r="J103">
        <v>97.144000000000005</v>
      </c>
      <c r="K103">
        <v>89.67</v>
      </c>
    </row>
    <row r="104" spans="1:11" x14ac:dyDescent="0.3">
      <c r="A104">
        <v>1</v>
      </c>
      <c r="B104">
        <v>4</v>
      </c>
      <c r="C104">
        <v>13</v>
      </c>
      <c r="D104">
        <v>3</v>
      </c>
      <c r="E104">
        <v>96</v>
      </c>
      <c r="F104">
        <v>11.7</v>
      </c>
      <c r="G104">
        <v>7.7</v>
      </c>
      <c r="H104">
        <v>94.234999999999999</v>
      </c>
      <c r="I104">
        <v>12.266</v>
      </c>
      <c r="J104">
        <v>84.638000000000005</v>
      </c>
      <c r="K104">
        <v>77.427999999999997</v>
      </c>
    </row>
    <row r="105" spans="1:11" x14ac:dyDescent="0.3">
      <c r="A105">
        <v>1</v>
      </c>
      <c r="B105">
        <v>4</v>
      </c>
      <c r="C105">
        <v>14</v>
      </c>
      <c r="D105">
        <v>1</v>
      </c>
      <c r="E105">
        <v>76</v>
      </c>
      <c r="F105">
        <v>11.7</v>
      </c>
      <c r="G105">
        <v>9.3000000000000007</v>
      </c>
      <c r="H105">
        <v>73.093000000000004</v>
      </c>
      <c r="I105">
        <v>11.85</v>
      </c>
      <c r="J105">
        <v>65.742999999999995</v>
      </c>
      <c r="K105">
        <v>58.921999999999997</v>
      </c>
    </row>
    <row r="106" spans="1:11" x14ac:dyDescent="0.3">
      <c r="A106">
        <v>1</v>
      </c>
      <c r="B106">
        <v>4</v>
      </c>
      <c r="C106">
        <v>15</v>
      </c>
      <c r="D106">
        <v>0</v>
      </c>
      <c r="E106">
        <v>45</v>
      </c>
      <c r="F106">
        <v>11.7</v>
      </c>
      <c r="G106">
        <v>8.8000000000000007</v>
      </c>
      <c r="H106">
        <v>42.695</v>
      </c>
      <c r="I106">
        <v>11.34</v>
      </c>
      <c r="J106">
        <v>38.472999999999999</v>
      </c>
      <c r="K106">
        <v>32.19</v>
      </c>
    </row>
    <row r="107" spans="1:11" x14ac:dyDescent="0.3">
      <c r="A107">
        <v>1</v>
      </c>
      <c r="B107">
        <v>4</v>
      </c>
      <c r="C107">
        <v>16</v>
      </c>
      <c r="D107">
        <v>0</v>
      </c>
      <c r="E107">
        <v>18</v>
      </c>
      <c r="F107">
        <v>11.7</v>
      </c>
      <c r="G107">
        <v>7.7</v>
      </c>
      <c r="H107">
        <v>17.056999999999999</v>
      </c>
      <c r="I107">
        <v>10.815</v>
      </c>
      <c r="J107">
        <v>15.397</v>
      </c>
      <c r="K107">
        <v>9.5500000000000007</v>
      </c>
    </row>
    <row r="108" spans="1:11" x14ac:dyDescent="0.3">
      <c r="A108">
        <v>1</v>
      </c>
      <c r="B108">
        <v>4</v>
      </c>
      <c r="C108">
        <v>17</v>
      </c>
      <c r="D108">
        <v>0</v>
      </c>
      <c r="E108">
        <v>0</v>
      </c>
      <c r="F108">
        <v>11.7</v>
      </c>
      <c r="G108">
        <v>7.7</v>
      </c>
      <c r="H108">
        <v>0</v>
      </c>
      <c r="I108">
        <v>11.7</v>
      </c>
      <c r="J108">
        <v>0</v>
      </c>
      <c r="K108">
        <v>0</v>
      </c>
    </row>
    <row r="109" spans="1:11" x14ac:dyDescent="0.3">
      <c r="A109">
        <v>1</v>
      </c>
      <c r="B109">
        <v>4</v>
      </c>
      <c r="C109">
        <v>18</v>
      </c>
      <c r="D109">
        <v>0</v>
      </c>
      <c r="E109">
        <v>0</v>
      </c>
      <c r="F109">
        <v>11.7</v>
      </c>
      <c r="G109">
        <v>7.2</v>
      </c>
      <c r="H109">
        <v>0</v>
      </c>
      <c r="I109">
        <v>11.7</v>
      </c>
      <c r="J109">
        <v>0</v>
      </c>
      <c r="K109">
        <v>0</v>
      </c>
    </row>
    <row r="110" spans="1:11" x14ac:dyDescent="0.3">
      <c r="A110">
        <v>1</v>
      </c>
      <c r="B110">
        <v>4</v>
      </c>
      <c r="C110">
        <v>19</v>
      </c>
      <c r="D110">
        <v>0</v>
      </c>
      <c r="E110">
        <v>0</v>
      </c>
      <c r="F110">
        <v>11.7</v>
      </c>
      <c r="G110">
        <v>7.7</v>
      </c>
      <c r="H110">
        <v>0</v>
      </c>
      <c r="I110">
        <v>11.7</v>
      </c>
      <c r="J110">
        <v>0</v>
      </c>
      <c r="K110">
        <v>0</v>
      </c>
    </row>
    <row r="111" spans="1:11" x14ac:dyDescent="0.3">
      <c r="A111">
        <v>1</v>
      </c>
      <c r="B111">
        <v>4</v>
      </c>
      <c r="C111">
        <v>20</v>
      </c>
      <c r="D111">
        <v>0</v>
      </c>
      <c r="E111">
        <v>0</v>
      </c>
      <c r="F111">
        <v>11.7</v>
      </c>
      <c r="G111">
        <v>6.7</v>
      </c>
      <c r="H111">
        <v>0</v>
      </c>
      <c r="I111">
        <v>11.7</v>
      </c>
      <c r="J111">
        <v>0</v>
      </c>
      <c r="K111">
        <v>0</v>
      </c>
    </row>
    <row r="112" spans="1:11" x14ac:dyDescent="0.3">
      <c r="A112">
        <v>1</v>
      </c>
      <c r="B112">
        <v>4</v>
      </c>
      <c r="C112">
        <v>21</v>
      </c>
      <c r="D112">
        <v>0</v>
      </c>
      <c r="E112">
        <v>0</v>
      </c>
      <c r="F112">
        <v>11.7</v>
      </c>
      <c r="G112">
        <v>8.1999999999999993</v>
      </c>
      <c r="H112">
        <v>0</v>
      </c>
      <c r="I112">
        <v>11.7</v>
      </c>
      <c r="J112">
        <v>0</v>
      </c>
      <c r="K112">
        <v>0</v>
      </c>
    </row>
    <row r="113" spans="1:11" x14ac:dyDescent="0.3">
      <c r="A113">
        <v>1</v>
      </c>
      <c r="B113">
        <v>4</v>
      </c>
      <c r="C113">
        <v>22</v>
      </c>
      <c r="D113">
        <v>0</v>
      </c>
      <c r="E113">
        <v>0</v>
      </c>
      <c r="F113">
        <v>11.7</v>
      </c>
      <c r="G113">
        <v>8.1999999999999993</v>
      </c>
      <c r="H113">
        <v>0</v>
      </c>
      <c r="I113">
        <v>11.7</v>
      </c>
      <c r="J113">
        <v>0</v>
      </c>
      <c r="K113">
        <v>0</v>
      </c>
    </row>
    <row r="114" spans="1:11" x14ac:dyDescent="0.3">
      <c r="A114">
        <v>1</v>
      </c>
      <c r="B114">
        <v>4</v>
      </c>
      <c r="C114">
        <v>23</v>
      </c>
      <c r="D114">
        <v>0</v>
      </c>
      <c r="E114">
        <v>0</v>
      </c>
      <c r="F114">
        <v>11.7</v>
      </c>
      <c r="G114">
        <v>6.7</v>
      </c>
      <c r="H114">
        <v>0</v>
      </c>
      <c r="I114">
        <v>11.7</v>
      </c>
      <c r="J114">
        <v>0</v>
      </c>
      <c r="K114">
        <v>0</v>
      </c>
    </row>
    <row r="115" spans="1:11" x14ac:dyDescent="0.3">
      <c r="A115">
        <v>1</v>
      </c>
      <c r="B115">
        <v>5</v>
      </c>
      <c r="C115">
        <v>0</v>
      </c>
      <c r="D115">
        <v>0</v>
      </c>
      <c r="E115">
        <v>0</v>
      </c>
      <c r="F115">
        <v>11.7</v>
      </c>
      <c r="G115">
        <v>7.2</v>
      </c>
      <c r="H115">
        <v>0</v>
      </c>
      <c r="I115">
        <v>11.7</v>
      </c>
      <c r="J115">
        <v>0</v>
      </c>
      <c r="K115">
        <v>0</v>
      </c>
    </row>
    <row r="116" spans="1:11" x14ac:dyDescent="0.3">
      <c r="A116">
        <v>1</v>
      </c>
      <c r="B116">
        <v>5</v>
      </c>
      <c r="C116">
        <v>1</v>
      </c>
      <c r="D116">
        <v>0</v>
      </c>
      <c r="E116">
        <v>0</v>
      </c>
      <c r="F116">
        <v>11.7</v>
      </c>
      <c r="G116">
        <v>4.5999999999999996</v>
      </c>
      <c r="H116">
        <v>0</v>
      </c>
      <c r="I116">
        <v>11.7</v>
      </c>
      <c r="J116">
        <v>0</v>
      </c>
      <c r="K116">
        <v>0</v>
      </c>
    </row>
    <row r="117" spans="1:11" x14ac:dyDescent="0.3">
      <c r="A117">
        <v>1</v>
      </c>
      <c r="B117">
        <v>5</v>
      </c>
      <c r="C117">
        <v>2</v>
      </c>
      <c r="D117">
        <v>0</v>
      </c>
      <c r="E117">
        <v>0</v>
      </c>
      <c r="F117">
        <v>11.7</v>
      </c>
      <c r="G117">
        <v>6.7</v>
      </c>
      <c r="H117">
        <v>0</v>
      </c>
      <c r="I117">
        <v>11.7</v>
      </c>
      <c r="J117">
        <v>0</v>
      </c>
      <c r="K117">
        <v>0</v>
      </c>
    </row>
    <row r="118" spans="1:11" x14ac:dyDescent="0.3">
      <c r="A118">
        <v>1</v>
      </c>
      <c r="B118">
        <v>5</v>
      </c>
      <c r="C118">
        <v>3</v>
      </c>
      <c r="D118">
        <v>0</v>
      </c>
      <c r="E118">
        <v>0</v>
      </c>
      <c r="F118">
        <v>11.7</v>
      </c>
      <c r="G118">
        <v>5.7</v>
      </c>
      <c r="H118">
        <v>0</v>
      </c>
      <c r="I118">
        <v>11.7</v>
      </c>
      <c r="J118">
        <v>0</v>
      </c>
      <c r="K118">
        <v>0</v>
      </c>
    </row>
    <row r="119" spans="1:11" x14ac:dyDescent="0.3">
      <c r="A119">
        <v>1</v>
      </c>
      <c r="B119">
        <v>5</v>
      </c>
      <c r="C119">
        <v>4</v>
      </c>
      <c r="D119">
        <v>0</v>
      </c>
      <c r="E119">
        <v>0</v>
      </c>
      <c r="F119">
        <v>11.7</v>
      </c>
      <c r="G119">
        <v>5.2</v>
      </c>
      <c r="H119">
        <v>0</v>
      </c>
      <c r="I119">
        <v>11.7</v>
      </c>
      <c r="J119">
        <v>0</v>
      </c>
      <c r="K119">
        <v>0</v>
      </c>
    </row>
    <row r="120" spans="1:11" x14ac:dyDescent="0.3">
      <c r="A120">
        <v>1</v>
      </c>
      <c r="B120">
        <v>5</v>
      </c>
      <c r="C120">
        <v>5</v>
      </c>
      <c r="D120">
        <v>0</v>
      </c>
      <c r="E120">
        <v>0</v>
      </c>
      <c r="F120">
        <v>11.7</v>
      </c>
      <c r="G120">
        <v>4.0999999999999996</v>
      </c>
      <c r="H120">
        <v>0</v>
      </c>
      <c r="I120">
        <v>11.7</v>
      </c>
      <c r="J120">
        <v>0</v>
      </c>
      <c r="K120">
        <v>0</v>
      </c>
    </row>
    <row r="121" spans="1:11" x14ac:dyDescent="0.3">
      <c r="A121">
        <v>1</v>
      </c>
      <c r="B121">
        <v>5</v>
      </c>
      <c r="C121">
        <v>6</v>
      </c>
      <c r="D121">
        <v>0</v>
      </c>
      <c r="E121">
        <v>0</v>
      </c>
      <c r="F121">
        <v>11.1</v>
      </c>
      <c r="G121">
        <v>3.1</v>
      </c>
      <c r="H121">
        <v>0</v>
      </c>
      <c r="I121">
        <v>11.1</v>
      </c>
      <c r="J121">
        <v>0</v>
      </c>
      <c r="K121">
        <v>0</v>
      </c>
    </row>
    <row r="122" spans="1:11" x14ac:dyDescent="0.3">
      <c r="A122">
        <v>1</v>
      </c>
      <c r="B122">
        <v>5</v>
      </c>
      <c r="C122">
        <v>7</v>
      </c>
      <c r="D122">
        <v>0</v>
      </c>
      <c r="E122">
        <v>8</v>
      </c>
      <c r="F122">
        <v>10.6</v>
      </c>
      <c r="G122">
        <v>3.6</v>
      </c>
      <c r="H122">
        <v>7.5709999999999997</v>
      </c>
      <c r="I122">
        <v>8.8539999999999992</v>
      </c>
      <c r="J122">
        <v>6.8789999999999996</v>
      </c>
      <c r="K122">
        <v>1.1879999999999999</v>
      </c>
    </row>
    <row r="123" spans="1:11" x14ac:dyDescent="0.3">
      <c r="A123">
        <v>1</v>
      </c>
      <c r="B123">
        <v>5</v>
      </c>
      <c r="C123">
        <v>8</v>
      </c>
      <c r="D123">
        <v>0</v>
      </c>
      <c r="E123">
        <v>43</v>
      </c>
      <c r="F123">
        <v>11.1</v>
      </c>
      <c r="G123">
        <v>4.5999999999999996</v>
      </c>
      <c r="H123">
        <v>41.252000000000002</v>
      </c>
      <c r="I123">
        <v>10.356999999999999</v>
      </c>
      <c r="J123">
        <v>37.295000000000002</v>
      </c>
      <c r="K123">
        <v>31.033999999999999</v>
      </c>
    </row>
    <row r="124" spans="1:11" x14ac:dyDescent="0.3">
      <c r="A124">
        <v>1</v>
      </c>
      <c r="B124">
        <v>5</v>
      </c>
      <c r="C124">
        <v>9</v>
      </c>
      <c r="D124">
        <v>0</v>
      </c>
      <c r="E124">
        <v>139</v>
      </c>
      <c r="F124">
        <v>12.8</v>
      </c>
      <c r="G124">
        <v>3.1</v>
      </c>
      <c r="H124">
        <v>143.285</v>
      </c>
      <c r="I124">
        <v>14.907999999999999</v>
      </c>
      <c r="J124">
        <v>127.578</v>
      </c>
      <c r="K124">
        <v>119.44</v>
      </c>
    </row>
    <row r="125" spans="1:11" x14ac:dyDescent="0.3">
      <c r="A125">
        <v>1</v>
      </c>
      <c r="B125">
        <v>5</v>
      </c>
      <c r="C125">
        <v>10</v>
      </c>
      <c r="D125">
        <v>2</v>
      </c>
      <c r="E125">
        <v>114</v>
      </c>
      <c r="F125">
        <v>12.8</v>
      </c>
      <c r="G125">
        <v>4.0999999999999996</v>
      </c>
      <c r="H125">
        <v>112.48399999999999</v>
      </c>
      <c r="I125">
        <v>14.249000000000001</v>
      </c>
      <c r="J125">
        <v>100.36199999999999</v>
      </c>
      <c r="K125">
        <v>92.82</v>
      </c>
    </row>
    <row r="126" spans="1:11" x14ac:dyDescent="0.3">
      <c r="A126">
        <v>1</v>
      </c>
      <c r="B126">
        <v>5</v>
      </c>
      <c r="C126">
        <v>11</v>
      </c>
      <c r="D126">
        <v>1</v>
      </c>
      <c r="E126">
        <v>151</v>
      </c>
      <c r="F126">
        <v>13.3</v>
      </c>
      <c r="G126">
        <v>7.2</v>
      </c>
      <c r="H126">
        <v>149.828</v>
      </c>
      <c r="I126">
        <v>14.938000000000001</v>
      </c>
      <c r="J126">
        <v>133.386</v>
      </c>
      <c r="K126">
        <v>125.11799999999999</v>
      </c>
    </row>
    <row r="127" spans="1:11" x14ac:dyDescent="0.3">
      <c r="A127">
        <v>1</v>
      </c>
      <c r="B127">
        <v>5</v>
      </c>
      <c r="C127">
        <v>12</v>
      </c>
      <c r="D127">
        <v>1</v>
      </c>
      <c r="E127">
        <v>136</v>
      </c>
      <c r="F127">
        <v>13.3</v>
      </c>
      <c r="G127">
        <v>6.2</v>
      </c>
      <c r="H127">
        <v>133.69399999999999</v>
      </c>
      <c r="I127">
        <v>14.846</v>
      </c>
      <c r="J127">
        <v>119.06</v>
      </c>
      <c r="K127">
        <v>111.111</v>
      </c>
    </row>
    <row r="128" spans="1:11" x14ac:dyDescent="0.3">
      <c r="A128">
        <v>1</v>
      </c>
      <c r="B128">
        <v>5</v>
      </c>
      <c r="C128">
        <v>13</v>
      </c>
      <c r="D128">
        <v>1</v>
      </c>
      <c r="E128">
        <v>141</v>
      </c>
      <c r="F128">
        <v>13.9</v>
      </c>
      <c r="G128">
        <v>5.2</v>
      </c>
      <c r="H128">
        <v>139.702</v>
      </c>
      <c r="I128">
        <v>15.739000000000001</v>
      </c>
      <c r="J128">
        <v>124.033</v>
      </c>
      <c r="K128">
        <v>115.97499999999999</v>
      </c>
    </row>
    <row r="129" spans="1:11" x14ac:dyDescent="0.3">
      <c r="A129">
        <v>1</v>
      </c>
      <c r="B129">
        <v>5</v>
      </c>
      <c r="C129">
        <v>14</v>
      </c>
      <c r="D129">
        <v>1</v>
      </c>
      <c r="E129">
        <v>99</v>
      </c>
      <c r="F129">
        <v>13.3</v>
      </c>
      <c r="G129">
        <v>3.1</v>
      </c>
      <c r="H129">
        <v>96.863</v>
      </c>
      <c r="I129">
        <v>14.49</v>
      </c>
      <c r="J129">
        <v>86.356999999999999</v>
      </c>
      <c r="K129">
        <v>79.111000000000004</v>
      </c>
    </row>
    <row r="130" spans="1:11" x14ac:dyDescent="0.3">
      <c r="A130">
        <v>1</v>
      </c>
      <c r="B130">
        <v>5</v>
      </c>
      <c r="C130">
        <v>15</v>
      </c>
      <c r="D130">
        <v>1</v>
      </c>
      <c r="E130">
        <v>70</v>
      </c>
      <c r="F130">
        <v>13.9</v>
      </c>
      <c r="G130">
        <v>3.1</v>
      </c>
      <c r="H130">
        <v>68.811000000000007</v>
      </c>
      <c r="I130">
        <v>14.151999999999999</v>
      </c>
      <c r="J130">
        <v>61.402999999999999</v>
      </c>
      <c r="K130">
        <v>54.668999999999997</v>
      </c>
    </row>
    <row r="131" spans="1:11" x14ac:dyDescent="0.3">
      <c r="A131">
        <v>1</v>
      </c>
      <c r="B131">
        <v>5</v>
      </c>
      <c r="C131">
        <v>16</v>
      </c>
      <c r="D131">
        <v>0</v>
      </c>
      <c r="E131">
        <v>32</v>
      </c>
      <c r="F131">
        <v>13.3</v>
      </c>
      <c r="G131">
        <v>4.0999999999999996</v>
      </c>
      <c r="H131">
        <v>32.692</v>
      </c>
      <c r="I131">
        <v>12.502000000000001</v>
      </c>
      <c r="J131">
        <v>29.344999999999999</v>
      </c>
      <c r="K131">
        <v>23.236999999999998</v>
      </c>
    </row>
    <row r="132" spans="1:11" x14ac:dyDescent="0.3">
      <c r="A132">
        <v>1</v>
      </c>
      <c r="B132">
        <v>5</v>
      </c>
      <c r="C132">
        <v>17</v>
      </c>
      <c r="D132">
        <v>0</v>
      </c>
      <c r="E132">
        <v>0</v>
      </c>
      <c r="F132">
        <v>13.3</v>
      </c>
      <c r="G132">
        <v>4.5999999999999996</v>
      </c>
      <c r="H132">
        <v>0</v>
      </c>
      <c r="I132">
        <v>13.3</v>
      </c>
      <c r="J132">
        <v>0</v>
      </c>
      <c r="K132">
        <v>0</v>
      </c>
    </row>
    <row r="133" spans="1:11" x14ac:dyDescent="0.3">
      <c r="A133">
        <v>1</v>
      </c>
      <c r="B133">
        <v>5</v>
      </c>
      <c r="C133">
        <v>18</v>
      </c>
      <c r="D133">
        <v>0</v>
      </c>
      <c r="E133">
        <v>0</v>
      </c>
      <c r="F133">
        <v>12.8</v>
      </c>
      <c r="G133">
        <v>3.1</v>
      </c>
      <c r="H133">
        <v>0</v>
      </c>
      <c r="I133">
        <v>12.8</v>
      </c>
      <c r="J133">
        <v>0</v>
      </c>
      <c r="K133">
        <v>0</v>
      </c>
    </row>
    <row r="134" spans="1:11" x14ac:dyDescent="0.3">
      <c r="A134">
        <v>1</v>
      </c>
      <c r="B134">
        <v>5</v>
      </c>
      <c r="C134">
        <v>19</v>
      </c>
      <c r="D134">
        <v>0</v>
      </c>
      <c r="E134">
        <v>0</v>
      </c>
      <c r="F134">
        <v>12.8</v>
      </c>
      <c r="G134">
        <v>3.1</v>
      </c>
      <c r="H134">
        <v>0</v>
      </c>
      <c r="I134">
        <v>12.8</v>
      </c>
      <c r="J134">
        <v>0</v>
      </c>
      <c r="K134">
        <v>0</v>
      </c>
    </row>
    <row r="135" spans="1:11" x14ac:dyDescent="0.3">
      <c r="A135">
        <v>1</v>
      </c>
      <c r="B135">
        <v>5</v>
      </c>
      <c r="C135">
        <v>20</v>
      </c>
      <c r="D135">
        <v>0</v>
      </c>
      <c r="E135">
        <v>0</v>
      </c>
      <c r="F135">
        <v>12.8</v>
      </c>
      <c r="G135">
        <v>2.1</v>
      </c>
      <c r="H135">
        <v>0</v>
      </c>
      <c r="I135">
        <v>12.8</v>
      </c>
      <c r="J135">
        <v>0</v>
      </c>
      <c r="K135">
        <v>0</v>
      </c>
    </row>
    <row r="136" spans="1:11" x14ac:dyDescent="0.3">
      <c r="A136">
        <v>1</v>
      </c>
      <c r="B136">
        <v>5</v>
      </c>
      <c r="C136">
        <v>21</v>
      </c>
      <c r="D136">
        <v>0</v>
      </c>
      <c r="E136">
        <v>0</v>
      </c>
      <c r="F136">
        <v>12.8</v>
      </c>
      <c r="G136">
        <v>0</v>
      </c>
      <c r="H136">
        <v>0</v>
      </c>
      <c r="I136">
        <v>12.8</v>
      </c>
      <c r="J136">
        <v>0</v>
      </c>
      <c r="K136">
        <v>0</v>
      </c>
    </row>
    <row r="137" spans="1:11" x14ac:dyDescent="0.3">
      <c r="A137">
        <v>1</v>
      </c>
      <c r="B137">
        <v>5</v>
      </c>
      <c r="C137">
        <v>22</v>
      </c>
      <c r="D137">
        <v>0</v>
      </c>
      <c r="E137">
        <v>0</v>
      </c>
      <c r="F137">
        <v>12.2</v>
      </c>
      <c r="G137">
        <v>1.5</v>
      </c>
      <c r="H137">
        <v>0</v>
      </c>
      <c r="I137">
        <v>12.2</v>
      </c>
      <c r="J137">
        <v>0</v>
      </c>
      <c r="K137">
        <v>0</v>
      </c>
    </row>
    <row r="138" spans="1:11" x14ac:dyDescent="0.3">
      <c r="A138">
        <v>1</v>
      </c>
      <c r="B138">
        <v>5</v>
      </c>
      <c r="C138">
        <v>23</v>
      </c>
      <c r="D138">
        <v>0</v>
      </c>
      <c r="E138">
        <v>0</v>
      </c>
      <c r="F138">
        <v>11.1</v>
      </c>
      <c r="G138">
        <v>3.1</v>
      </c>
      <c r="H138">
        <v>0</v>
      </c>
      <c r="I138">
        <v>11.1</v>
      </c>
      <c r="J138">
        <v>0</v>
      </c>
      <c r="K138">
        <v>0</v>
      </c>
    </row>
    <row r="139" spans="1:11" x14ac:dyDescent="0.3">
      <c r="A139">
        <v>1</v>
      </c>
      <c r="B139">
        <v>6</v>
      </c>
      <c r="C139">
        <v>0</v>
      </c>
      <c r="D139">
        <v>0</v>
      </c>
      <c r="E139">
        <v>0</v>
      </c>
      <c r="F139">
        <v>10.6</v>
      </c>
      <c r="G139">
        <v>1.5</v>
      </c>
      <c r="H139">
        <v>0</v>
      </c>
      <c r="I139">
        <v>10.6</v>
      </c>
      <c r="J139">
        <v>0</v>
      </c>
      <c r="K139">
        <v>0</v>
      </c>
    </row>
    <row r="140" spans="1:11" x14ac:dyDescent="0.3">
      <c r="A140">
        <v>1</v>
      </c>
      <c r="B140">
        <v>6</v>
      </c>
      <c r="C140">
        <v>1</v>
      </c>
      <c r="D140">
        <v>0</v>
      </c>
      <c r="E140">
        <v>0</v>
      </c>
      <c r="F140">
        <v>10</v>
      </c>
      <c r="G140">
        <v>1</v>
      </c>
      <c r="H140">
        <v>0</v>
      </c>
      <c r="I140">
        <v>10</v>
      </c>
      <c r="J140">
        <v>0</v>
      </c>
      <c r="K140">
        <v>0</v>
      </c>
    </row>
    <row r="141" spans="1:11" x14ac:dyDescent="0.3">
      <c r="A141">
        <v>1</v>
      </c>
      <c r="B141">
        <v>6</v>
      </c>
      <c r="C141">
        <v>2</v>
      </c>
      <c r="D141">
        <v>0</v>
      </c>
      <c r="E141">
        <v>0</v>
      </c>
      <c r="F141">
        <v>10</v>
      </c>
      <c r="G141">
        <v>1.5</v>
      </c>
      <c r="H141">
        <v>0</v>
      </c>
      <c r="I141">
        <v>10</v>
      </c>
      <c r="J141">
        <v>0</v>
      </c>
      <c r="K141">
        <v>0</v>
      </c>
    </row>
    <row r="142" spans="1:11" x14ac:dyDescent="0.3">
      <c r="A142">
        <v>1</v>
      </c>
      <c r="B142">
        <v>6</v>
      </c>
      <c r="C142">
        <v>3</v>
      </c>
      <c r="D142">
        <v>0</v>
      </c>
      <c r="E142">
        <v>0</v>
      </c>
      <c r="F142">
        <v>10</v>
      </c>
      <c r="G142">
        <v>0</v>
      </c>
      <c r="H142">
        <v>0</v>
      </c>
      <c r="I142">
        <v>10</v>
      </c>
      <c r="J142">
        <v>0</v>
      </c>
      <c r="K142">
        <v>0</v>
      </c>
    </row>
    <row r="143" spans="1:11" x14ac:dyDescent="0.3">
      <c r="A143">
        <v>1</v>
      </c>
      <c r="B143">
        <v>6</v>
      </c>
      <c r="C143">
        <v>4</v>
      </c>
      <c r="D143">
        <v>0</v>
      </c>
      <c r="E143">
        <v>0</v>
      </c>
      <c r="F143">
        <v>10</v>
      </c>
      <c r="G143">
        <v>0</v>
      </c>
      <c r="H143">
        <v>0</v>
      </c>
      <c r="I143">
        <v>10</v>
      </c>
      <c r="J143">
        <v>0</v>
      </c>
      <c r="K143">
        <v>0</v>
      </c>
    </row>
    <row r="144" spans="1:11" x14ac:dyDescent="0.3">
      <c r="A144">
        <v>1</v>
      </c>
      <c r="B144">
        <v>6</v>
      </c>
      <c r="C144">
        <v>5</v>
      </c>
      <c r="D144">
        <v>0</v>
      </c>
      <c r="E144">
        <v>0</v>
      </c>
      <c r="F144">
        <v>10.6</v>
      </c>
      <c r="G144">
        <v>1.5</v>
      </c>
      <c r="H144">
        <v>0</v>
      </c>
      <c r="I144">
        <v>10.6</v>
      </c>
      <c r="J144">
        <v>0</v>
      </c>
      <c r="K144">
        <v>0</v>
      </c>
    </row>
    <row r="145" spans="1:11" x14ac:dyDescent="0.3">
      <c r="A145">
        <v>1</v>
      </c>
      <c r="B145">
        <v>6</v>
      </c>
      <c r="C145">
        <v>6</v>
      </c>
      <c r="D145">
        <v>0</v>
      </c>
      <c r="E145">
        <v>0</v>
      </c>
      <c r="F145">
        <v>10</v>
      </c>
      <c r="G145">
        <v>0</v>
      </c>
      <c r="H145">
        <v>0</v>
      </c>
      <c r="I145">
        <v>10</v>
      </c>
      <c r="J145">
        <v>0</v>
      </c>
      <c r="K145">
        <v>0</v>
      </c>
    </row>
    <row r="146" spans="1:11" x14ac:dyDescent="0.3">
      <c r="A146">
        <v>1</v>
      </c>
      <c r="B146">
        <v>6</v>
      </c>
      <c r="C146">
        <v>7</v>
      </c>
      <c r="D146">
        <v>0</v>
      </c>
      <c r="E146">
        <v>14</v>
      </c>
      <c r="F146">
        <v>11.1</v>
      </c>
      <c r="G146">
        <v>2.6</v>
      </c>
      <c r="H146">
        <v>13.272</v>
      </c>
      <c r="I146">
        <v>9.2439999999999998</v>
      </c>
      <c r="J146">
        <v>12.044</v>
      </c>
      <c r="K146">
        <v>6.2590000000000003</v>
      </c>
    </row>
    <row r="147" spans="1:11" x14ac:dyDescent="0.3">
      <c r="A147">
        <v>1</v>
      </c>
      <c r="B147">
        <v>6</v>
      </c>
      <c r="C147">
        <v>8</v>
      </c>
      <c r="D147">
        <v>1</v>
      </c>
      <c r="E147">
        <v>71</v>
      </c>
      <c r="F147">
        <v>11.1</v>
      </c>
      <c r="G147">
        <v>0</v>
      </c>
      <c r="H147">
        <v>74.316999999999993</v>
      </c>
      <c r="I147">
        <v>10.348000000000001</v>
      </c>
      <c r="J147">
        <v>67.159000000000006</v>
      </c>
      <c r="K147">
        <v>60.308</v>
      </c>
    </row>
    <row r="148" spans="1:11" x14ac:dyDescent="0.3">
      <c r="A148">
        <v>1</v>
      </c>
      <c r="B148">
        <v>6</v>
      </c>
      <c r="C148">
        <v>9</v>
      </c>
      <c r="D148">
        <v>1</v>
      </c>
      <c r="E148">
        <v>156</v>
      </c>
      <c r="F148">
        <v>10.6</v>
      </c>
      <c r="G148">
        <v>2.1</v>
      </c>
      <c r="H148">
        <v>164.09399999999999</v>
      </c>
      <c r="I148">
        <v>13.744</v>
      </c>
      <c r="J148">
        <v>146.666</v>
      </c>
      <c r="K148">
        <v>138.096</v>
      </c>
    </row>
    <row r="149" spans="1:11" x14ac:dyDescent="0.3">
      <c r="A149">
        <v>1</v>
      </c>
      <c r="B149">
        <v>6</v>
      </c>
      <c r="C149">
        <v>10</v>
      </c>
      <c r="D149">
        <v>1</v>
      </c>
      <c r="E149">
        <v>193</v>
      </c>
      <c r="F149">
        <v>11.7</v>
      </c>
      <c r="G149">
        <v>1.5</v>
      </c>
      <c r="H149">
        <v>199.03100000000001</v>
      </c>
      <c r="I149">
        <v>16.899999999999999</v>
      </c>
      <c r="J149">
        <v>176.012</v>
      </c>
      <c r="K149">
        <v>166.75299999999999</v>
      </c>
    </row>
    <row r="150" spans="1:11" x14ac:dyDescent="0.3">
      <c r="A150">
        <v>1</v>
      </c>
      <c r="B150">
        <v>6</v>
      </c>
      <c r="C150">
        <v>11</v>
      </c>
      <c r="D150">
        <v>1</v>
      </c>
      <c r="E150">
        <v>222</v>
      </c>
      <c r="F150">
        <v>13.3</v>
      </c>
      <c r="G150">
        <v>0</v>
      </c>
      <c r="H150">
        <v>228.42400000000001</v>
      </c>
      <c r="I150">
        <v>23.39</v>
      </c>
      <c r="J150">
        <v>197.548</v>
      </c>
      <c r="K150">
        <v>187.76400000000001</v>
      </c>
    </row>
    <row r="151" spans="1:11" x14ac:dyDescent="0.3">
      <c r="A151">
        <v>1</v>
      </c>
      <c r="B151">
        <v>6</v>
      </c>
      <c r="C151">
        <v>12</v>
      </c>
      <c r="D151">
        <v>616</v>
      </c>
      <c r="E151">
        <v>130</v>
      </c>
      <c r="F151">
        <v>14.4</v>
      </c>
      <c r="G151">
        <v>1.5</v>
      </c>
      <c r="H151">
        <v>641.63099999999997</v>
      </c>
      <c r="I151">
        <v>34.319000000000003</v>
      </c>
      <c r="J151">
        <v>531.78200000000004</v>
      </c>
      <c r="K151">
        <v>511.83300000000003</v>
      </c>
    </row>
    <row r="152" spans="1:11" x14ac:dyDescent="0.3">
      <c r="A152">
        <v>1</v>
      </c>
      <c r="B152">
        <v>6</v>
      </c>
      <c r="C152">
        <v>13</v>
      </c>
      <c r="D152">
        <v>606</v>
      </c>
      <c r="E152">
        <v>128</v>
      </c>
      <c r="F152">
        <v>15</v>
      </c>
      <c r="G152">
        <v>0</v>
      </c>
      <c r="H152">
        <v>603.22900000000004</v>
      </c>
      <c r="I152">
        <v>43.601999999999997</v>
      </c>
      <c r="J152">
        <v>482.26799999999997</v>
      </c>
      <c r="K152">
        <v>464.065</v>
      </c>
    </row>
    <row r="153" spans="1:11" x14ac:dyDescent="0.3">
      <c r="A153">
        <v>1</v>
      </c>
      <c r="B153">
        <v>6</v>
      </c>
      <c r="C153">
        <v>14</v>
      </c>
      <c r="D153">
        <v>564</v>
      </c>
      <c r="E153">
        <v>89</v>
      </c>
      <c r="F153">
        <v>15</v>
      </c>
      <c r="G153">
        <v>2.1</v>
      </c>
      <c r="H153">
        <v>469.161</v>
      </c>
      <c r="I153">
        <v>29.837</v>
      </c>
      <c r="J153">
        <v>391.43</v>
      </c>
      <c r="K153">
        <v>376.21300000000002</v>
      </c>
    </row>
    <row r="154" spans="1:11" x14ac:dyDescent="0.3">
      <c r="A154">
        <v>1</v>
      </c>
      <c r="B154">
        <v>6</v>
      </c>
      <c r="C154">
        <v>15</v>
      </c>
      <c r="D154">
        <v>653</v>
      </c>
      <c r="E154">
        <v>38</v>
      </c>
      <c r="F154">
        <v>15.6</v>
      </c>
      <c r="G154">
        <v>0</v>
      </c>
      <c r="H154">
        <v>361.43</v>
      </c>
      <c r="I154">
        <v>33.89</v>
      </c>
      <c r="J154">
        <v>288.19900000000001</v>
      </c>
      <c r="K154">
        <v>276.03500000000003</v>
      </c>
    </row>
    <row r="155" spans="1:11" x14ac:dyDescent="0.3">
      <c r="A155">
        <v>1</v>
      </c>
      <c r="B155">
        <v>6</v>
      </c>
      <c r="C155">
        <v>16</v>
      </c>
      <c r="D155">
        <v>374</v>
      </c>
      <c r="E155">
        <v>21</v>
      </c>
      <c r="F155">
        <v>13.9</v>
      </c>
      <c r="G155">
        <v>2.1</v>
      </c>
      <c r="H155">
        <v>139.029</v>
      </c>
      <c r="I155">
        <v>17.695</v>
      </c>
      <c r="J155">
        <v>106.89400000000001</v>
      </c>
      <c r="K155">
        <v>99.210999999999999</v>
      </c>
    </row>
    <row r="156" spans="1:11" x14ac:dyDescent="0.3">
      <c r="A156">
        <v>1</v>
      </c>
      <c r="B156">
        <v>6</v>
      </c>
      <c r="C156">
        <v>17</v>
      </c>
      <c r="D156">
        <v>0</v>
      </c>
      <c r="E156">
        <v>0</v>
      </c>
      <c r="F156">
        <v>12.8</v>
      </c>
      <c r="G156">
        <v>1</v>
      </c>
      <c r="H156">
        <v>0</v>
      </c>
      <c r="I156">
        <v>12.8</v>
      </c>
      <c r="J156">
        <v>0</v>
      </c>
      <c r="K156">
        <v>0</v>
      </c>
    </row>
    <row r="157" spans="1:11" x14ac:dyDescent="0.3">
      <c r="A157">
        <v>1</v>
      </c>
      <c r="B157">
        <v>6</v>
      </c>
      <c r="C157">
        <v>18</v>
      </c>
      <c r="D157">
        <v>0</v>
      </c>
      <c r="E157">
        <v>0</v>
      </c>
      <c r="F157">
        <v>12.2</v>
      </c>
      <c r="G157">
        <v>0</v>
      </c>
      <c r="H157">
        <v>0</v>
      </c>
      <c r="I157">
        <v>12.2</v>
      </c>
      <c r="J157">
        <v>0</v>
      </c>
      <c r="K157">
        <v>0</v>
      </c>
    </row>
    <row r="158" spans="1:11" x14ac:dyDescent="0.3">
      <c r="A158">
        <v>1</v>
      </c>
      <c r="B158">
        <v>6</v>
      </c>
      <c r="C158">
        <v>19</v>
      </c>
      <c r="D158">
        <v>0</v>
      </c>
      <c r="E158">
        <v>0</v>
      </c>
      <c r="F158">
        <v>12.2</v>
      </c>
      <c r="G158">
        <v>1.5</v>
      </c>
      <c r="H158">
        <v>0</v>
      </c>
      <c r="I158">
        <v>12.2</v>
      </c>
      <c r="J158">
        <v>0</v>
      </c>
      <c r="K158">
        <v>0</v>
      </c>
    </row>
    <row r="159" spans="1:11" x14ac:dyDescent="0.3">
      <c r="A159">
        <v>1</v>
      </c>
      <c r="B159">
        <v>6</v>
      </c>
      <c r="C159">
        <v>20</v>
      </c>
      <c r="D159">
        <v>0</v>
      </c>
      <c r="E159">
        <v>0</v>
      </c>
      <c r="F159">
        <v>11.1</v>
      </c>
      <c r="G159">
        <v>3.1</v>
      </c>
      <c r="H159">
        <v>0</v>
      </c>
      <c r="I159">
        <v>11.1</v>
      </c>
      <c r="J159">
        <v>0</v>
      </c>
      <c r="K159">
        <v>0</v>
      </c>
    </row>
    <row r="160" spans="1:11" x14ac:dyDescent="0.3">
      <c r="A160">
        <v>1</v>
      </c>
      <c r="B160">
        <v>6</v>
      </c>
      <c r="C160">
        <v>21</v>
      </c>
      <c r="D160">
        <v>0</v>
      </c>
      <c r="E160">
        <v>0</v>
      </c>
      <c r="F160">
        <v>10.6</v>
      </c>
      <c r="G160">
        <v>1.5</v>
      </c>
      <c r="H160">
        <v>0</v>
      </c>
      <c r="I160">
        <v>10.6</v>
      </c>
      <c r="J160">
        <v>0</v>
      </c>
      <c r="K160">
        <v>0</v>
      </c>
    </row>
    <row r="161" spans="1:11" x14ac:dyDescent="0.3">
      <c r="A161">
        <v>1</v>
      </c>
      <c r="B161">
        <v>6</v>
      </c>
      <c r="C161">
        <v>22</v>
      </c>
      <c r="D161">
        <v>0</v>
      </c>
      <c r="E161">
        <v>0</v>
      </c>
      <c r="F161">
        <v>10</v>
      </c>
      <c r="G161">
        <v>1</v>
      </c>
      <c r="H161">
        <v>0</v>
      </c>
      <c r="I161">
        <v>10</v>
      </c>
      <c r="J161">
        <v>0</v>
      </c>
      <c r="K161">
        <v>0</v>
      </c>
    </row>
    <row r="162" spans="1:11" x14ac:dyDescent="0.3">
      <c r="A162">
        <v>1</v>
      </c>
      <c r="B162">
        <v>6</v>
      </c>
      <c r="C162">
        <v>23</v>
      </c>
      <c r="D162">
        <v>0</v>
      </c>
      <c r="E162">
        <v>0</v>
      </c>
      <c r="F162">
        <v>10.6</v>
      </c>
      <c r="G162">
        <v>3.6</v>
      </c>
      <c r="H162">
        <v>0</v>
      </c>
      <c r="I162">
        <v>10.6</v>
      </c>
      <c r="J162">
        <v>0</v>
      </c>
      <c r="K162">
        <v>0</v>
      </c>
    </row>
    <row r="163" spans="1:11" x14ac:dyDescent="0.3">
      <c r="A163">
        <v>1</v>
      </c>
      <c r="B163">
        <v>7</v>
      </c>
      <c r="C163">
        <v>0</v>
      </c>
      <c r="D163">
        <v>0</v>
      </c>
      <c r="E163">
        <v>0</v>
      </c>
      <c r="F163">
        <v>10.6</v>
      </c>
      <c r="G163">
        <v>4.0999999999999996</v>
      </c>
      <c r="H163">
        <v>0</v>
      </c>
      <c r="I163">
        <v>10.6</v>
      </c>
      <c r="J163">
        <v>0</v>
      </c>
      <c r="K163">
        <v>0</v>
      </c>
    </row>
    <row r="164" spans="1:11" x14ac:dyDescent="0.3">
      <c r="A164">
        <v>1</v>
      </c>
      <c r="B164">
        <v>7</v>
      </c>
      <c r="C164">
        <v>1</v>
      </c>
      <c r="D164">
        <v>0</v>
      </c>
      <c r="E164">
        <v>0</v>
      </c>
      <c r="F164">
        <v>10</v>
      </c>
      <c r="G164">
        <v>1.5</v>
      </c>
      <c r="H164">
        <v>0</v>
      </c>
      <c r="I164">
        <v>10</v>
      </c>
      <c r="J164">
        <v>0</v>
      </c>
      <c r="K164">
        <v>0</v>
      </c>
    </row>
    <row r="165" spans="1:11" x14ac:dyDescent="0.3">
      <c r="A165">
        <v>1</v>
      </c>
      <c r="B165">
        <v>7</v>
      </c>
      <c r="C165">
        <v>2</v>
      </c>
      <c r="D165">
        <v>0</v>
      </c>
      <c r="E165">
        <v>0</v>
      </c>
      <c r="F165">
        <v>9.4</v>
      </c>
      <c r="G165">
        <v>2.6</v>
      </c>
      <c r="H165">
        <v>0</v>
      </c>
      <c r="I165">
        <v>9.4</v>
      </c>
      <c r="J165">
        <v>0</v>
      </c>
      <c r="K165">
        <v>0</v>
      </c>
    </row>
    <row r="166" spans="1:11" x14ac:dyDescent="0.3">
      <c r="A166">
        <v>1</v>
      </c>
      <c r="B166">
        <v>7</v>
      </c>
      <c r="C166">
        <v>3</v>
      </c>
      <c r="D166">
        <v>0</v>
      </c>
      <c r="E166">
        <v>0</v>
      </c>
      <c r="F166">
        <v>10</v>
      </c>
      <c r="G166">
        <v>1.5</v>
      </c>
      <c r="H166">
        <v>0</v>
      </c>
      <c r="I166">
        <v>10</v>
      </c>
      <c r="J166">
        <v>0</v>
      </c>
      <c r="K166">
        <v>0</v>
      </c>
    </row>
    <row r="167" spans="1:11" x14ac:dyDescent="0.3">
      <c r="A167">
        <v>1</v>
      </c>
      <c r="B167">
        <v>7</v>
      </c>
      <c r="C167">
        <v>4</v>
      </c>
      <c r="D167">
        <v>0</v>
      </c>
      <c r="E167">
        <v>0</v>
      </c>
      <c r="F167">
        <v>8.9</v>
      </c>
      <c r="G167">
        <v>2.6</v>
      </c>
      <c r="H167">
        <v>0</v>
      </c>
      <c r="I167">
        <v>8.9</v>
      </c>
      <c r="J167">
        <v>0</v>
      </c>
      <c r="K167">
        <v>0</v>
      </c>
    </row>
    <row r="168" spans="1:11" x14ac:dyDescent="0.3">
      <c r="A168">
        <v>1</v>
      </c>
      <c r="B168">
        <v>7</v>
      </c>
      <c r="C168">
        <v>5</v>
      </c>
      <c r="D168">
        <v>0</v>
      </c>
      <c r="E168">
        <v>0</v>
      </c>
      <c r="F168">
        <v>8.9</v>
      </c>
      <c r="G168">
        <v>3.1</v>
      </c>
      <c r="H168">
        <v>0</v>
      </c>
      <c r="I168">
        <v>8.9</v>
      </c>
      <c r="J168">
        <v>0</v>
      </c>
      <c r="K168">
        <v>0</v>
      </c>
    </row>
    <row r="169" spans="1:11" x14ac:dyDescent="0.3">
      <c r="A169">
        <v>1</v>
      </c>
      <c r="B169">
        <v>7</v>
      </c>
      <c r="C169">
        <v>6</v>
      </c>
      <c r="D169">
        <v>0</v>
      </c>
      <c r="E169">
        <v>0</v>
      </c>
      <c r="F169">
        <v>8.9</v>
      </c>
      <c r="G169">
        <v>2.6</v>
      </c>
      <c r="H169">
        <v>0</v>
      </c>
      <c r="I169">
        <v>8.9</v>
      </c>
      <c r="J169">
        <v>0</v>
      </c>
      <c r="K169">
        <v>0</v>
      </c>
    </row>
    <row r="170" spans="1:11" x14ac:dyDescent="0.3">
      <c r="A170">
        <v>1</v>
      </c>
      <c r="B170">
        <v>7</v>
      </c>
      <c r="C170">
        <v>7</v>
      </c>
      <c r="D170">
        <v>1</v>
      </c>
      <c r="E170">
        <v>8</v>
      </c>
      <c r="F170">
        <v>9.4</v>
      </c>
      <c r="G170">
        <v>5.2</v>
      </c>
      <c r="H170">
        <v>7.7939999999999996</v>
      </c>
      <c r="I170">
        <v>7.9340000000000002</v>
      </c>
      <c r="J170">
        <v>7.0540000000000003</v>
      </c>
      <c r="K170">
        <v>1.36</v>
      </c>
    </row>
    <row r="171" spans="1:11" x14ac:dyDescent="0.3">
      <c r="A171">
        <v>1</v>
      </c>
      <c r="B171">
        <v>7</v>
      </c>
      <c r="C171">
        <v>8</v>
      </c>
      <c r="D171">
        <v>6</v>
      </c>
      <c r="E171">
        <v>48</v>
      </c>
      <c r="F171">
        <v>9.4</v>
      </c>
      <c r="G171">
        <v>1.5</v>
      </c>
      <c r="H171">
        <v>48.966999999999999</v>
      </c>
      <c r="I171">
        <v>8.4030000000000005</v>
      </c>
      <c r="J171">
        <v>44.366</v>
      </c>
      <c r="K171">
        <v>37.969000000000001</v>
      </c>
    </row>
    <row r="172" spans="1:11" x14ac:dyDescent="0.3">
      <c r="A172">
        <v>1</v>
      </c>
      <c r="B172">
        <v>7</v>
      </c>
      <c r="C172">
        <v>9</v>
      </c>
      <c r="D172">
        <v>10</v>
      </c>
      <c r="E172">
        <v>108</v>
      </c>
      <c r="F172">
        <v>9.4</v>
      </c>
      <c r="G172">
        <v>3.1</v>
      </c>
      <c r="H172">
        <v>113.10299999999999</v>
      </c>
      <c r="I172">
        <v>10.645</v>
      </c>
      <c r="J172">
        <v>102.008</v>
      </c>
      <c r="K172">
        <v>94.430999999999997</v>
      </c>
    </row>
    <row r="173" spans="1:11" x14ac:dyDescent="0.3">
      <c r="A173">
        <v>1</v>
      </c>
      <c r="B173">
        <v>7</v>
      </c>
      <c r="C173">
        <v>10</v>
      </c>
      <c r="D173">
        <v>10</v>
      </c>
      <c r="E173">
        <v>173</v>
      </c>
      <c r="F173">
        <v>10.6</v>
      </c>
      <c r="G173">
        <v>1.5</v>
      </c>
      <c r="H173">
        <v>182.143</v>
      </c>
      <c r="I173">
        <v>14.912000000000001</v>
      </c>
      <c r="J173">
        <v>162.10499999999999</v>
      </c>
      <c r="K173">
        <v>153.17599999999999</v>
      </c>
    </row>
    <row r="174" spans="1:11" x14ac:dyDescent="0.3">
      <c r="A174">
        <v>1</v>
      </c>
      <c r="B174">
        <v>7</v>
      </c>
      <c r="C174">
        <v>11</v>
      </c>
      <c r="D174">
        <v>10</v>
      </c>
      <c r="E174">
        <v>232</v>
      </c>
      <c r="F174">
        <v>11.7</v>
      </c>
      <c r="G174">
        <v>0</v>
      </c>
      <c r="H174">
        <v>246.54599999999999</v>
      </c>
      <c r="I174">
        <v>22.387</v>
      </c>
      <c r="J174">
        <v>213.93</v>
      </c>
      <c r="K174">
        <v>203.73699999999999</v>
      </c>
    </row>
    <row r="175" spans="1:11" x14ac:dyDescent="0.3">
      <c r="A175">
        <v>1</v>
      </c>
      <c r="B175">
        <v>7</v>
      </c>
      <c r="C175">
        <v>12</v>
      </c>
      <c r="D175">
        <v>5</v>
      </c>
      <c r="E175">
        <v>248</v>
      </c>
      <c r="F175">
        <v>12.2</v>
      </c>
      <c r="G175">
        <v>1.5</v>
      </c>
      <c r="H175">
        <v>260.464</v>
      </c>
      <c r="I175">
        <v>19.956</v>
      </c>
      <c r="J175">
        <v>227.93700000000001</v>
      </c>
      <c r="K175">
        <v>217.386</v>
      </c>
    </row>
    <row r="176" spans="1:11" x14ac:dyDescent="0.3">
      <c r="A176">
        <v>1</v>
      </c>
      <c r="B176">
        <v>7</v>
      </c>
      <c r="C176">
        <v>13</v>
      </c>
      <c r="D176">
        <v>6</v>
      </c>
      <c r="E176">
        <v>182</v>
      </c>
      <c r="F176">
        <v>11.7</v>
      </c>
      <c r="G176">
        <v>0</v>
      </c>
      <c r="H176">
        <v>187.90299999999999</v>
      </c>
      <c r="I176">
        <v>20.835000000000001</v>
      </c>
      <c r="J176">
        <v>163.923</v>
      </c>
      <c r="K176">
        <v>154.952</v>
      </c>
    </row>
    <row r="177" spans="1:11" x14ac:dyDescent="0.3">
      <c r="A177">
        <v>1</v>
      </c>
      <c r="B177">
        <v>7</v>
      </c>
      <c r="C177">
        <v>14</v>
      </c>
      <c r="D177">
        <v>3</v>
      </c>
      <c r="E177">
        <v>168</v>
      </c>
      <c r="F177">
        <v>11.7</v>
      </c>
      <c r="G177">
        <v>0</v>
      </c>
      <c r="H177">
        <v>174.23500000000001</v>
      </c>
      <c r="I177">
        <v>19.338999999999999</v>
      </c>
      <c r="J177">
        <v>152.78200000000001</v>
      </c>
      <c r="K177">
        <v>144.071</v>
      </c>
    </row>
    <row r="178" spans="1:11" x14ac:dyDescent="0.3">
      <c r="A178">
        <v>1</v>
      </c>
      <c r="B178">
        <v>7</v>
      </c>
      <c r="C178">
        <v>15</v>
      </c>
      <c r="D178">
        <v>1</v>
      </c>
      <c r="E178">
        <v>107</v>
      </c>
      <c r="F178">
        <v>11.7</v>
      </c>
      <c r="G178">
        <v>0</v>
      </c>
      <c r="H178">
        <v>110.73</v>
      </c>
      <c r="I178">
        <v>16.196000000000002</v>
      </c>
      <c r="J178">
        <v>98.141000000000005</v>
      </c>
      <c r="K178">
        <v>90.647000000000006</v>
      </c>
    </row>
    <row r="179" spans="1:11" x14ac:dyDescent="0.3">
      <c r="A179">
        <v>1</v>
      </c>
      <c r="B179">
        <v>7</v>
      </c>
      <c r="C179">
        <v>16</v>
      </c>
      <c r="D179">
        <v>0</v>
      </c>
      <c r="E179">
        <v>35</v>
      </c>
      <c r="F179">
        <v>11.7</v>
      </c>
      <c r="G179">
        <v>1</v>
      </c>
      <c r="H179">
        <v>36.030999999999999</v>
      </c>
      <c r="I179">
        <v>10.923999999999999</v>
      </c>
      <c r="J179">
        <v>32.512999999999998</v>
      </c>
      <c r="K179">
        <v>26.344999999999999</v>
      </c>
    </row>
    <row r="180" spans="1:11" x14ac:dyDescent="0.3">
      <c r="A180">
        <v>1</v>
      </c>
      <c r="B180">
        <v>7</v>
      </c>
      <c r="C180">
        <v>17</v>
      </c>
      <c r="D180">
        <v>0</v>
      </c>
      <c r="E180">
        <v>1</v>
      </c>
      <c r="F180">
        <v>11.1</v>
      </c>
      <c r="G180">
        <v>2.1</v>
      </c>
      <c r="H180">
        <v>0.97</v>
      </c>
      <c r="I180">
        <v>8.8829999999999991</v>
      </c>
      <c r="J180">
        <v>0.88100000000000001</v>
      </c>
      <c r="K180">
        <v>0</v>
      </c>
    </row>
    <row r="181" spans="1:11" x14ac:dyDescent="0.3">
      <c r="A181">
        <v>1</v>
      </c>
      <c r="B181">
        <v>7</v>
      </c>
      <c r="C181">
        <v>18</v>
      </c>
      <c r="D181">
        <v>0</v>
      </c>
      <c r="E181">
        <v>0</v>
      </c>
      <c r="F181">
        <v>11.7</v>
      </c>
      <c r="G181">
        <v>0</v>
      </c>
      <c r="H181">
        <v>0</v>
      </c>
      <c r="I181">
        <v>11.7</v>
      </c>
      <c r="J181">
        <v>0</v>
      </c>
      <c r="K181">
        <v>0</v>
      </c>
    </row>
    <row r="182" spans="1:11" x14ac:dyDescent="0.3">
      <c r="A182">
        <v>1</v>
      </c>
      <c r="B182">
        <v>7</v>
      </c>
      <c r="C182">
        <v>19</v>
      </c>
      <c r="D182">
        <v>0</v>
      </c>
      <c r="E182">
        <v>0</v>
      </c>
      <c r="F182">
        <v>11.1</v>
      </c>
      <c r="G182">
        <v>2.1</v>
      </c>
      <c r="H182">
        <v>0</v>
      </c>
      <c r="I182">
        <v>11.1</v>
      </c>
      <c r="J182">
        <v>0</v>
      </c>
      <c r="K182">
        <v>0</v>
      </c>
    </row>
    <row r="183" spans="1:11" x14ac:dyDescent="0.3">
      <c r="A183">
        <v>1</v>
      </c>
      <c r="B183">
        <v>7</v>
      </c>
      <c r="C183">
        <v>20</v>
      </c>
      <c r="D183">
        <v>0</v>
      </c>
      <c r="E183">
        <v>0</v>
      </c>
      <c r="F183">
        <v>12.2</v>
      </c>
      <c r="G183">
        <v>3.1</v>
      </c>
      <c r="H183">
        <v>0</v>
      </c>
      <c r="I183">
        <v>12.2</v>
      </c>
      <c r="J183">
        <v>0</v>
      </c>
      <c r="K183">
        <v>0</v>
      </c>
    </row>
    <row r="184" spans="1:11" x14ac:dyDescent="0.3">
      <c r="A184">
        <v>1</v>
      </c>
      <c r="B184">
        <v>7</v>
      </c>
      <c r="C184">
        <v>21</v>
      </c>
      <c r="D184">
        <v>0</v>
      </c>
      <c r="E184">
        <v>0</v>
      </c>
      <c r="F184">
        <v>12.2</v>
      </c>
      <c r="G184">
        <v>6.2</v>
      </c>
      <c r="H184">
        <v>0</v>
      </c>
      <c r="I184">
        <v>12.2</v>
      </c>
      <c r="J184">
        <v>0</v>
      </c>
      <c r="K184">
        <v>0</v>
      </c>
    </row>
    <row r="185" spans="1:11" x14ac:dyDescent="0.3">
      <c r="A185">
        <v>1</v>
      </c>
      <c r="B185">
        <v>7</v>
      </c>
      <c r="C185">
        <v>22</v>
      </c>
      <c r="D185">
        <v>0</v>
      </c>
      <c r="E185">
        <v>0</v>
      </c>
      <c r="F185">
        <v>12.2</v>
      </c>
      <c r="G185">
        <v>3.6</v>
      </c>
      <c r="H185">
        <v>0</v>
      </c>
      <c r="I185">
        <v>12.2</v>
      </c>
      <c r="J185">
        <v>0</v>
      </c>
      <c r="K185">
        <v>0</v>
      </c>
    </row>
    <row r="186" spans="1:11" x14ac:dyDescent="0.3">
      <c r="A186">
        <v>1</v>
      </c>
      <c r="B186">
        <v>7</v>
      </c>
      <c r="C186">
        <v>23</v>
      </c>
      <c r="D186">
        <v>0</v>
      </c>
      <c r="E186">
        <v>0</v>
      </c>
      <c r="F186">
        <v>11.7</v>
      </c>
      <c r="G186">
        <v>2.1</v>
      </c>
      <c r="H186">
        <v>0</v>
      </c>
      <c r="I186">
        <v>11.7</v>
      </c>
      <c r="J186">
        <v>0</v>
      </c>
      <c r="K186">
        <v>0</v>
      </c>
    </row>
    <row r="187" spans="1:11" x14ac:dyDescent="0.3">
      <c r="A187">
        <v>1</v>
      </c>
      <c r="B187">
        <v>8</v>
      </c>
      <c r="C187">
        <v>0</v>
      </c>
      <c r="D187">
        <v>0</v>
      </c>
      <c r="E187">
        <v>0</v>
      </c>
      <c r="F187">
        <v>11.1</v>
      </c>
      <c r="G187">
        <v>0</v>
      </c>
      <c r="H187">
        <v>0</v>
      </c>
      <c r="I187">
        <v>11.1</v>
      </c>
      <c r="J187">
        <v>0</v>
      </c>
      <c r="K187">
        <v>0</v>
      </c>
    </row>
    <row r="188" spans="1:11" x14ac:dyDescent="0.3">
      <c r="A188">
        <v>1</v>
      </c>
      <c r="B188">
        <v>8</v>
      </c>
      <c r="C188">
        <v>1</v>
      </c>
      <c r="D188">
        <v>0</v>
      </c>
      <c r="E188">
        <v>0</v>
      </c>
      <c r="F188">
        <v>10.6</v>
      </c>
      <c r="G188">
        <v>0</v>
      </c>
      <c r="H188">
        <v>0</v>
      </c>
      <c r="I188">
        <v>10.6</v>
      </c>
      <c r="J188">
        <v>0</v>
      </c>
      <c r="K188">
        <v>0</v>
      </c>
    </row>
    <row r="189" spans="1:11" x14ac:dyDescent="0.3">
      <c r="A189">
        <v>1</v>
      </c>
      <c r="B189">
        <v>8</v>
      </c>
      <c r="C189">
        <v>2</v>
      </c>
      <c r="D189">
        <v>0</v>
      </c>
      <c r="E189">
        <v>0</v>
      </c>
      <c r="F189">
        <v>10</v>
      </c>
      <c r="G189">
        <v>0</v>
      </c>
      <c r="H189">
        <v>0</v>
      </c>
      <c r="I189">
        <v>10</v>
      </c>
      <c r="J189">
        <v>0</v>
      </c>
      <c r="K189">
        <v>0</v>
      </c>
    </row>
    <row r="190" spans="1:11" x14ac:dyDescent="0.3">
      <c r="A190">
        <v>1</v>
      </c>
      <c r="B190">
        <v>8</v>
      </c>
      <c r="C190">
        <v>3</v>
      </c>
      <c r="D190">
        <v>0</v>
      </c>
      <c r="E190">
        <v>0</v>
      </c>
      <c r="F190">
        <v>9.4</v>
      </c>
      <c r="G190">
        <v>1.5</v>
      </c>
      <c r="H190">
        <v>0</v>
      </c>
      <c r="I190">
        <v>9.4</v>
      </c>
      <c r="J190">
        <v>0</v>
      </c>
      <c r="K190">
        <v>0</v>
      </c>
    </row>
    <row r="191" spans="1:11" x14ac:dyDescent="0.3">
      <c r="A191">
        <v>1</v>
      </c>
      <c r="B191">
        <v>8</v>
      </c>
      <c r="C191">
        <v>4</v>
      </c>
      <c r="D191">
        <v>0</v>
      </c>
      <c r="E191">
        <v>0</v>
      </c>
      <c r="F191">
        <v>10</v>
      </c>
      <c r="G191">
        <v>1.5</v>
      </c>
      <c r="H191">
        <v>0</v>
      </c>
      <c r="I191">
        <v>10</v>
      </c>
      <c r="J191">
        <v>0</v>
      </c>
      <c r="K191">
        <v>0</v>
      </c>
    </row>
    <row r="192" spans="1:11" x14ac:dyDescent="0.3">
      <c r="A192">
        <v>1</v>
      </c>
      <c r="B192">
        <v>8</v>
      </c>
      <c r="C192">
        <v>5</v>
      </c>
      <c r="D192">
        <v>0</v>
      </c>
      <c r="E192">
        <v>0</v>
      </c>
      <c r="F192">
        <v>10</v>
      </c>
      <c r="G192">
        <v>1.5</v>
      </c>
      <c r="H192">
        <v>0</v>
      </c>
      <c r="I192">
        <v>10</v>
      </c>
      <c r="J192">
        <v>0</v>
      </c>
      <c r="K192">
        <v>0</v>
      </c>
    </row>
    <row r="193" spans="1:11" x14ac:dyDescent="0.3">
      <c r="A193">
        <v>1</v>
      </c>
      <c r="B193">
        <v>8</v>
      </c>
      <c r="C193">
        <v>6</v>
      </c>
      <c r="D193">
        <v>0</v>
      </c>
      <c r="E193">
        <v>0</v>
      </c>
      <c r="F193">
        <v>9.4</v>
      </c>
      <c r="G193">
        <v>2.1</v>
      </c>
      <c r="H193">
        <v>0</v>
      </c>
      <c r="I193">
        <v>9.4</v>
      </c>
      <c r="J193">
        <v>0</v>
      </c>
      <c r="K193">
        <v>0</v>
      </c>
    </row>
    <row r="194" spans="1:11" x14ac:dyDescent="0.3">
      <c r="A194">
        <v>1</v>
      </c>
      <c r="B194">
        <v>8</v>
      </c>
      <c r="C194">
        <v>7</v>
      </c>
      <c r="D194">
        <v>0</v>
      </c>
      <c r="E194">
        <v>13</v>
      </c>
      <c r="F194">
        <v>10</v>
      </c>
      <c r="G194">
        <v>1.5</v>
      </c>
      <c r="H194">
        <v>12.32</v>
      </c>
      <c r="I194">
        <v>7.6859999999999999</v>
      </c>
      <c r="J194">
        <v>11.238</v>
      </c>
      <c r="K194">
        <v>5.468</v>
      </c>
    </row>
    <row r="195" spans="1:11" x14ac:dyDescent="0.3">
      <c r="A195">
        <v>1</v>
      </c>
      <c r="B195">
        <v>8</v>
      </c>
      <c r="C195">
        <v>8</v>
      </c>
      <c r="D195">
        <v>1</v>
      </c>
      <c r="E195">
        <v>72</v>
      </c>
      <c r="F195">
        <v>11.1</v>
      </c>
      <c r="G195">
        <v>1.5</v>
      </c>
      <c r="H195">
        <v>75.412000000000006</v>
      </c>
      <c r="I195">
        <v>11.098000000000001</v>
      </c>
      <c r="J195">
        <v>67.977999999999994</v>
      </c>
      <c r="K195">
        <v>61.110999999999997</v>
      </c>
    </row>
    <row r="196" spans="1:11" x14ac:dyDescent="0.3">
      <c r="A196">
        <v>1</v>
      </c>
      <c r="B196">
        <v>8</v>
      </c>
      <c r="C196">
        <v>9</v>
      </c>
      <c r="D196">
        <v>1</v>
      </c>
      <c r="E196">
        <v>93</v>
      </c>
      <c r="F196">
        <v>12.2</v>
      </c>
      <c r="G196">
        <v>0</v>
      </c>
      <c r="H196">
        <v>91.704999999999998</v>
      </c>
      <c r="I196">
        <v>13.944000000000001</v>
      </c>
      <c r="J196">
        <v>81.903999999999996</v>
      </c>
      <c r="K196">
        <v>74.751000000000005</v>
      </c>
    </row>
    <row r="197" spans="1:11" x14ac:dyDescent="0.3">
      <c r="A197">
        <v>1</v>
      </c>
      <c r="B197">
        <v>8</v>
      </c>
      <c r="C197">
        <v>10</v>
      </c>
      <c r="D197">
        <v>231</v>
      </c>
      <c r="E197">
        <v>169</v>
      </c>
      <c r="F197">
        <v>11.7</v>
      </c>
      <c r="G197">
        <v>3.1</v>
      </c>
      <c r="H197">
        <v>354.358</v>
      </c>
      <c r="I197">
        <v>19.829000000000001</v>
      </c>
      <c r="J197">
        <v>308.71300000000002</v>
      </c>
      <c r="K197">
        <v>295.971</v>
      </c>
    </row>
    <row r="198" spans="1:11" x14ac:dyDescent="0.3">
      <c r="A198">
        <v>1</v>
      </c>
      <c r="B198">
        <v>8</v>
      </c>
      <c r="C198">
        <v>11</v>
      </c>
      <c r="D198">
        <v>45</v>
      </c>
      <c r="E198">
        <v>175</v>
      </c>
      <c r="F198">
        <v>13.3</v>
      </c>
      <c r="G198">
        <v>2.6</v>
      </c>
      <c r="H198">
        <v>217.411</v>
      </c>
      <c r="I198">
        <v>19.001999999999999</v>
      </c>
      <c r="J198">
        <v>190.72399999999999</v>
      </c>
      <c r="K198">
        <v>181.10900000000001</v>
      </c>
    </row>
    <row r="199" spans="1:11" x14ac:dyDescent="0.3">
      <c r="A199">
        <v>1</v>
      </c>
      <c r="B199">
        <v>8</v>
      </c>
      <c r="C199">
        <v>12</v>
      </c>
      <c r="D199">
        <v>17</v>
      </c>
      <c r="E199">
        <v>184</v>
      </c>
      <c r="F199">
        <v>12.8</v>
      </c>
      <c r="G199">
        <v>3.1</v>
      </c>
      <c r="H199">
        <v>197.285</v>
      </c>
      <c r="I199">
        <v>17.068999999999999</v>
      </c>
      <c r="J199">
        <v>174.31700000000001</v>
      </c>
      <c r="K199">
        <v>165.09899999999999</v>
      </c>
    </row>
    <row r="200" spans="1:11" x14ac:dyDescent="0.3">
      <c r="A200">
        <v>1</v>
      </c>
      <c r="B200">
        <v>8</v>
      </c>
      <c r="C200">
        <v>13</v>
      </c>
      <c r="D200">
        <v>9</v>
      </c>
      <c r="E200">
        <v>142</v>
      </c>
      <c r="F200">
        <v>12.2</v>
      </c>
      <c r="G200">
        <v>5.2</v>
      </c>
      <c r="H200">
        <v>146.374</v>
      </c>
      <c r="I200">
        <v>14.31</v>
      </c>
      <c r="J200">
        <v>130.547</v>
      </c>
      <c r="K200">
        <v>122.343</v>
      </c>
    </row>
    <row r="201" spans="1:11" x14ac:dyDescent="0.3">
      <c r="A201">
        <v>1</v>
      </c>
      <c r="B201">
        <v>8</v>
      </c>
      <c r="C201">
        <v>14</v>
      </c>
      <c r="D201">
        <v>100</v>
      </c>
      <c r="E201">
        <v>150</v>
      </c>
      <c r="F201">
        <v>12.8</v>
      </c>
      <c r="G201">
        <v>4.0999999999999996</v>
      </c>
      <c r="H201">
        <v>229.803</v>
      </c>
      <c r="I201">
        <v>17.228999999999999</v>
      </c>
      <c r="J201">
        <v>202.065</v>
      </c>
      <c r="K201">
        <v>192.16900000000001</v>
      </c>
    </row>
    <row r="202" spans="1:11" x14ac:dyDescent="0.3">
      <c r="A202">
        <v>1</v>
      </c>
      <c r="B202">
        <v>8</v>
      </c>
      <c r="C202">
        <v>15</v>
      </c>
      <c r="D202">
        <v>219</v>
      </c>
      <c r="E202">
        <v>96</v>
      </c>
      <c r="F202">
        <v>12.8</v>
      </c>
      <c r="G202">
        <v>2.1</v>
      </c>
      <c r="H202">
        <v>218.38399999999999</v>
      </c>
      <c r="I202">
        <v>18.405999999999999</v>
      </c>
      <c r="J202">
        <v>187.654</v>
      </c>
      <c r="K202">
        <v>178.114</v>
      </c>
    </row>
    <row r="203" spans="1:11" x14ac:dyDescent="0.3">
      <c r="A203">
        <v>1</v>
      </c>
      <c r="B203">
        <v>8</v>
      </c>
      <c r="C203">
        <v>16</v>
      </c>
      <c r="D203">
        <v>102</v>
      </c>
      <c r="E203">
        <v>42</v>
      </c>
      <c r="F203">
        <v>12.2</v>
      </c>
      <c r="G203">
        <v>2.1</v>
      </c>
      <c r="H203">
        <v>85.129000000000005</v>
      </c>
      <c r="I203">
        <v>13.593999999999999</v>
      </c>
      <c r="J203">
        <v>71.840999999999994</v>
      </c>
      <c r="K203">
        <v>64.894999999999996</v>
      </c>
    </row>
    <row r="204" spans="1:11" x14ac:dyDescent="0.3">
      <c r="A204">
        <v>1</v>
      </c>
      <c r="B204">
        <v>8</v>
      </c>
      <c r="C204">
        <v>17</v>
      </c>
      <c r="D204">
        <v>4</v>
      </c>
      <c r="E204">
        <v>1</v>
      </c>
      <c r="F204">
        <v>11.1</v>
      </c>
      <c r="G204">
        <v>3.6</v>
      </c>
      <c r="H204">
        <v>1.679</v>
      </c>
      <c r="I204">
        <v>9.4410000000000007</v>
      </c>
      <c r="J204">
        <v>1.3149999999999999</v>
      </c>
      <c r="K204">
        <v>0</v>
      </c>
    </row>
    <row r="205" spans="1:11" x14ac:dyDescent="0.3">
      <c r="A205">
        <v>1</v>
      </c>
      <c r="B205">
        <v>8</v>
      </c>
      <c r="C205">
        <v>18</v>
      </c>
      <c r="D205">
        <v>0</v>
      </c>
      <c r="E205">
        <v>0</v>
      </c>
      <c r="F205">
        <v>10.6</v>
      </c>
      <c r="G205">
        <v>4.0999999999999996</v>
      </c>
      <c r="H205">
        <v>0</v>
      </c>
      <c r="I205">
        <v>10.6</v>
      </c>
      <c r="J205">
        <v>0</v>
      </c>
      <c r="K205">
        <v>0</v>
      </c>
    </row>
    <row r="206" spans="1:11" x14ac:dyDescent="0.3">
      <c r="A206">
        <v>1</v>
      </c>
      <c r="B206">
        <v>8</v>
      </c>
      <c r="C206">
        <v>19</v>
      </c>
      <c r="D206">
        <v>0</v>
      </c>
      <c r="E206">
        <v>0</v>
      </c>
      <c r="F206">
        <v>10.6</v>
      </c>
      <c r="G206">
        <v>3.6</v>
      </c>
      <c r="H206">
        <v>0</v>
      </c>
      <c r="I206">
        <v>10.6</v>
      </c>
      <c r="J206">
        <v>0</v>
      </c>
      <c r="K206">
        <v>0</v>
      </c>
    </row>
    <row r="207" spans="1:11" x14ac:dyDescent="0.3">
      <c r="A207">
        <v>1</v>
      </c>
      <c r="B207">
        <v>8</v>
      </c>
      <c r="C207">
        <v>20</v>
      </c>
      <c r="D207">
        <v>0</v>
      </c>
      <c r="E207">
        <v>0</v>
      </c>
      <c r="F207">
        <v>10</v>
      </c>
      <c r="G207">
        <v>3.6</v>
      </c>
      <c r="H207">
        <v>0</v>
      </c>
      <c r="I207">
        <v>10</v>
      </c>
      <c r="J207">
        <v>0</v>
      </c>
      <c r="K207">
        <v>0</v>
      </c>
    </row>
    <row r="208" spans="1:11" x14ac:dyDescent="0.3">
      <c r="A208">
        <v>1</v>
      </c>
      <c r="B208">
        <v>8</v>
      </c>
      <c r="C208">
        <v>21</v>
      </c>
      <c r="D208">
        <v>0</v>
      </c>
      <c r="E208">
        <v>0</v>
      </c>
      <c r="F208">
        <v>8.9</v>
      </c>
      <c r="G208">
        <v>3.1</v>
      </c>
      <c r="H208">
        <v>0</v>
      </c>
      <c r="I208">
        <v>8.9</v>
      </c>
      <c r="J208">
        <v>0</v>
      </c>
      <c r="K208">
        <v>0</v>
      </c>
    </row>
    <row r="209" spans="1:11" x14ac:dyDescent="0.3">
      <c r="A209">
        <v>1</v>
      </c>
      <c r="B209">
        <v>8</v>
      </c>
      <c r="C209">
        <v>22</v>
      </c>
      <c r="D209">
        <v>0</v>
      </c>
      <c r="E209">
        <v>0</v>
      </c>
      <c r="F209">
        <v>7.8</v>
      </c>
      <c r="G209">
        <v>2.6</v>
      </c>
      <c r="H209">
        <v>0</v>
      </c>
      <c r="I209">
        <v>7.8</v>
      </c>
      <c r="J209">
        <v>0</v>
      </c>
      <c r="K209">
        <v>0</v>
      </c>
    </row>
    <row r="210" spans="1:11" x14ac:dyDescent="0.3">
      <c r="A210">
        <v>1</v>
      </c>
      <c r="B210">
        <v>8</v>
      </c>
      <c r="C210">
        <v>23</v>
      </c>
      <c r="D210">
        <v>0</v>
      </c>
      <c r="E210">
        <v>0</v>
      </c>
      <c r="F210">
        <v>8.9</v>
      </c>
      <c r="G210">
        <v>3.1</v>
      </c>
      <c r="H210">
        <v>0</v>
      </c>
      <c r="I210">
        <v>8.9</v>
      </c>
      <c r="J210">
        <v>0</v>
      </c>
      <c r="K210">
        <v>0</v>
      </c>
    </row>
    <row r="211" spans="1:11" x14ac:dyDescent="0.3">
      <c r="A211">
        <v>1</v>
      </c>
      <c r="B211">
        <v>9</v>
      </c>
      <c r="C211">
        <v>0</v>
      </c>
      <c r="D211">
        <v>0</v>
      </c>
      <c r="E211">
        <v>0</v>
      </c>
      <c r="F211">
        <v>8.3000000000000007</v>
      </c>
      <c r="G211">
        <v>0</v>
      </c>
      <c r="H211">
        <v>0</v>
      </c>
      <c r="I211">
        <v>8.3000000000000007</v>
      </c>
      <c r="J211">
        <v>0</v>
      </c>
      <c r="K211">
        <v>0</v>
      </c>
    </row>
    <row r="212" spans="1:11" x14ac:dyDescent="0.3">
      <c r="A212">
        <v>1</v>
      </c>
      <c r="B212">
        <v>9</v>
      </c>
      <c r="C212">
        <v>1</v>
      </c>
      <c r="D212">
        <v>0</v>
      </c>
      <c r="E212">
        <v>0</v>
      </c>
      <c r="F212">
        <v>5.6</v>
      </c>
      <c r="G212">
        <v>1.5</v>
      </c>
      <c r="H212">
        <v>0</v>
      </c>
      <c r="I212">
        <v>5.6</v>
      </c>
      <c r="J212">
        <v>0</v>
      </c>
      <c r="K212">
        <v>0</v>
      </c>
    </row>
    <row r="213" spans="1:11" x14ac:dyDescent="0.3">
      <c r="A213">
        <v>1</v>
      </c>
      <c r="B213">
        <v>9</v>
      </c>
      <c r="C213">
        <v>2</v>
      </c>
      <c r="D213">
        <v>0</v>
      </c>
      <c r="E213">
        <v>0</v>
      </c>
      <c r="F213">
        <v>5.6</v>
      </c>
      <c r="G213">
        <v>1.5</v>
      </c>
      <c r="H213">
        <v>0</v>
      </c>
      <c r="I213">
        <v>5.6</v>
      </c>
      <c r="J213">
        <v>0</v>
      </c>
      <c r="K213">
        <v>0</v>
      </c>
    </row>
    <row r="214" spans="1:11" x14ac:dyDescent="0.3">
      <c r="A214">
        <v>1</v>
      </c>
      <c r="B214">
        <v>9</v>
      </c>
      <c r="C214">
        <v>3</v>
      </c>
      <c r="D214">
        <v>0</v>
      </c>
      <c r="E214">
        <v>0</v>
      </c>
      <c r="F214">
        <v>5</v>
      </c>
      <c r="G214">
        <v>2.1</v>
      </c>
      <c r="H214">
        <v>0</v>
      </c>
      <c r="I214">
        <v>5</v>
      </c>
      <c r="J214">
        <v>0</v>
      </c>
      <c r="K214">
        <v>0</v>
      </c>
    </row>
    <row r="215" spans="1:11" x14ac:dyDescent="0.3">
      <c r="A215">
        <v>1</v>
      </c>
      <c r="B215">
        <v>9</v>
      </c>
      <c r="C215">
        <v>4</v>
      </c>
      <c r="D215">
        <v>0</v>
      </c>
      <c r="E215">
        <v>0</v>
      </c>
      <c r="F215">
        <v>4.4000000000000004</v>
      </c>
      <c r="G215">
        <v>1.5</v>
      </c>
      <c r="H215">
        <v>0</v>
      </c>
      <c r="I215">
        <v>4.4000000000000004</v>
      </c>
      <c r="J215">
        <v>0</v>
      </c>
      <c r="K215">
        <v>0</v>
      </c>
    </row>
    <row r="216" spans="1:11" x14ac:dyDescent="0.3">
      <c r="A216">
        <v>1</v>
      </c>
      <c r="B216">
        <v>9</v>
      </c>
      <c r="C216">
        <v>5</v>
      </c>
      <c r="D216">
        <v>0</v>
      </c>
      <c r="E216">
        <v>0</v>
      </c>
      <c r="F216">
        <v>4.4000000000000004</v>
      </c>
      <c r="G216">
        <v>1.5</v>
      </c>
      <c r="H216">
        <v>0</v>
      </c>
      <c r="I216">
        <v>4.4000000000000004</v>
      </c>
      <c r="J216">
        <v>0</v>
      </c>
      <c r="K216">
        <v>0</v>
      </c>
    </row>
    <row r="217" spans="1:11" x14ac:dyDescent="0.3">
      <c r="A217">
        <v>1</v>
      </c>
      <c r="B217">
        <v>9</v>
      </c>
      <c r="C217">
        <v>6</v>
      </c>
      <c r="D217">
        <v>0</v>
      </c>
      <c r="E217">
        <v>0</v>
      </c>
      <c r="F217">
        <v>4.4000000000000004</v>
      </c>
      <c r="G217">
        <v>1.5</v>
      </c>
      <c r="H217">
        <v>0</v>
      </c>
      <c r="I217">
        <v>4.4000000000000004</v>
      </c>
      <c r="J217">
        <v>0</v>
      </c>
      <c r="K217">
        <v>0</v>
      </c>
    </row>
    <row r="218" spans="1:11" x14ac:dyDescent="0.3">
      <c r="A218">
        <v>1</v>
      </c>
      <c r="B218">
        <v>9</v>
      </c>
      <c r="C218">
        <v>7</v>
      </c>
      <c r="D218">
        <v>2</v>
      </c>
      <c r="E218">
        <v>12</v>
      </c>
      <c r="F218">
        <v>5.6</v>
      </c>
      <c r="G218">
        <v>1.5</v>
      </c>
      <c r="H218">
        <v>11.813000000000001</v>
      </c>
      <c r="I218">
        <v>3.1709999999999998</v>
      </c>
      <c r="J218">
        <v>10.835000000000001</v>
      </c>
      <c r="K218">
        <v>5.0720000000000001</v>
      </c>
    </row>
    <row r="219" spans="1:11" x14ac:dyDescent="0.3">
      <c r="A219">
        <v>1</v>
      </c>
      <c r="B219">
        <v>9</v>
      </c>
      <c r="C219">
        <v>8</v>
      </c>
      <c r="D219">
        <v>170</v>
      </c>
      <c r="E219">
        <v>65</v>
      </c>
      <c r="F219">
        <v>7.8</v>
      </c>
      <c r="G219">
        <v>1.5</v>
      </c>
      <c r="H219">
        <v>143.57300000000001</v>
      </c>
      <c r="I219">
        <v>10.122</v>
      </c>
      <c r="J219">
        <v>124.495</v>
      </c>
      <c r="K219">
        <v>116.426</v>
      </c>
    </row>
    <row r="220" spans="1:11" x14ac:dyDescent="0.3">
      <c r="A220">
        <v>1</v>
      </c>
      <c r="B220">
        <v>9</v>
      </c>
      <c r="C220">
        <v>9</v>
      </c>
      <c r="D220">
        <v>429</v>
      </c>
      <c r="E220">
        <v>104</v>
      </c>
      <c r="F220">
        <v>8.9</v>
      </c>
      <c r="G220">
        <v>0</v>
      </c>
      <c r="H220">
        <v>366.38299999999998</v>
      </c>
      <c r="I220">
        <v>24.274000000000001</v>
      </c>
      <c r="J220">
        <v>309.86799999999999</v>
      </c>
      <c r="K220">
        <v>297.09300000000002</v>
      </c>
    </row>
    <row r="221" spans="1:11" x14ac:dyDescent="0.3">
      <c r="A221">
        <v>1</v>
      </c>
      <c r="B221">
        <v>9</v>
      </c>
      <c r="C221">
        <v>10</v>
      </c>
      <c r="D221">
        <v>189</v>
      </c>
      <c r="E221">
        <v>167</v>
      </c>
      <c r="F221">
        <v>7.8</v>
      </c>
      <c r="G221">
        <v>3.1</v>
      </c>
      <c r="H221">
        <v>314</v>
      </c>
      <c r="I221">
        <v>15.85</v>
      </c>
      <c r="J221">
        <v>277.40899999999999</v>
      </c>
      <c r="K221">
        <v>265.54199999999997</v>
      </c>
    </row>
    <row r="222" spans="1:11" x14ac:dyDescent="0.3">
      <c r="A222">
        <v>1</v>
      </c>
      <c r="B222">
        <v>9</v>
      </c>
      <c r="C222">
        <v>11</v>
      </c>
      <c r="D222">
        <v>139</v>
      </c>
      <c r="E222">
        <v>168</v>
      </c>
      <c r="F222">
        <v>7.2</v>
      </c>
      <c r="G222">
        <v>1.5</v>
      </c>
      <c r="H222">
        <v>290.09100000000001</v>
      </c>
      <c r="I222">
        <v>16.375</v>
      </c>
      <c r="J222">
        <v>256.47199999999998</v>
      </c>
      <c r="K222">
        <v>245.173</v>
      </c>
    </row>
    <row r="223" spans="1:11" x14ac:dyDescent="0.3">
      <c r="A223">
        <v>1</v>
      </c>
      <c r="B223">
        <v>9</v>
      </c>
      <c r="C223">
        <v>12</v>
      </c>
      <c r="D223">
        <v>329</v>
      </c>
      <c r="E223">
        <v>196</v>
      </c>
      <c r="F223">
        <v>10</v>
      </c>
      <c r="G223">
        <v>1.5</v>
      </c>
      <c r="H223">
        <v>482.60399999999998</v>
      </c>
      <c r="I223">
        <v>25.312000000000001</v>
      </c>
      <c r="J223">
        <v>413.51499999999999</v>
      </c>
      <c r="K223">
        <v>397.59899999999999</v>
      </c>
    </row>
    <row r="224" spans="1:11" x14ac:dyDescent="0.3">
      <c r="A224">
        <v>1</v>
      </c>
      <c r="B224">
        <v>9</v>
      </c>
      <c r="C224">
        <v>13</v>
      </c>
      <c r="D224">
        <v>97</v>
      </c>
      <c r="E224">
        <v>206</v>
      </c>
      <c r="F224">
        <v>11.7</v>
      </c>
      <c r="G224">
        <v>1.5</v>
      </c>
      <c r="H224">
        <v>291.65899999999999</v>
      </c>
      <c r="I224">
        <v>21.829000000000001</v>
      </c>
      <c r="J224">
        <v>253.15799999999999</v>
      </c>
      <c r="K224">
        <v>241.947</v>
      </c>
    </row>
    <row r="225" spans="1:11" x14ac:dyDescent="0.3">
      <c r="A225">
        <v>1</v>
      </c>
      <c r="B225">
        <v>9</v>
      </c>
      <c r="C225">
        <v>14</v>
      </c>
      <c r="D225">
        <v>337</v>
      </c>
      <c r="E225">
        <v>133</v>
      </c>
      <c r="F225">
        <v>11.1</v>
      </c>
      <c r="G225">
        <v>1.5</v>
      </c>
      <c r="H225">
        <v>367.03399999999999</v>
      </c>
      <c r="I225">
        <v>22.643999999999998</v>
      </c>
      <c r="J225">
        <v>315.17899999999997</v>
      </c>
      <c r="K225">
        <v>302.25200000000001</v>
      </c>
    </row>
    <row r="226" spans="1:11" x14ac:dyDescent="0.3">
      <c r="A226">
        <v>1</v>
      </c>
      <c r="B226">
        <v>9</v>
      </c>
      <c r="C226">
        <v>15</v>
      </c>
      <c r="D226">
        <v>39</v>
      </c>
      <c r="E226">
        <v>94</v>
      </c>
      <c r="F226">
        <v>11.7</v>
      </c>
      <c r="G226">
        <v>4.0999999999999996</v>
      </c>
      <c r="H226">
        <v>117.878</v>
      </c>
      <c r="I226">
        <v>13.952999999999999</v>
      </c>
      <c r="J226">
        <v>104.492</v>
      </c>
      <c r="K226">
        <v>96.861000000000004</v>
      </c>
    </row>
    <row r="227" spans="1:11" x14ac:dyDescent="0.3">
      <c r="A227">
        <v>1</v>
      </c>
      <c r="B227">
        <v>9</v>
      </c>
      <c r="C227">
        <v>16</v>
      </c>
      <c r="D227">
        <v>4</v>
      </c>
      <c r="E227">
        <v>24</v>
      </c>
      <c r="F227">
        <v>11.1</v>
      </c>
      <c r="G227">
        <v>3.1</v>
      </c>
      <c r="H227">
        <v>23.905000000000001</v>
      </c>
      <c r="I227">
        <v>10.118</v>
      </c>
      <c r="J227">
        <v>21.46</v>
      </c>
      <c r="K227">
        <v>15.5</v>
      </c>
    </row>
    <row r="228" spans="1:11" x14ac:dyDescent="0.3">
      <c r="A228">
        <v>1</v>
      </c>
      <c r="B228">
        <v>9</v>
      </c>
      <c r="C228">
        <v>17</v>
      </c>
      <c r="D228">
        <v>0</v>
      </c>
      <c r="E228">
        <v>0</v>
      </c>
      <c r="F228">
        <v>10.6</v>
      </c>
      <c r="G228">
        <v>2.1</v>
      </c>
      <c r="H228">
        <v>0</v>
      </c>
      <c r="I228">
        <v>10.6</v>
      </c>
      <c r="J228">
        <v>0</v>
      </c>
      <c r="K228">
        <v>0</v>
      </c>
    </row>
    <row r="229" spans="1:11" x14ac:dyDescent="0.3">
      <c r="A229">
        <v>1</v>
      </c>
      <c r="B229">
        <v>9</v>
      </c>
      <c r="C229">
        <v>18</v>
      </c>
      <c r="D229">
        <v>0</v>
      </c>
      <c r="E229">
        <v>0</v>
      </c>
      <c r="F229">
        <v>9.4</v>
      </c>
      <c r="G229">
        <v>3.6</v>
      </c>
      <c r="H229">
        <v>0</v>
      </c>
      <c r="I229">
        <v>9.4</v>
      </c>
      <c r="J229">
        <v>0</v>
      </c>
      <c r="K229">
        <v>0</v>
      </c>
    </row>
    <row r="230" spans="1:11" x14ac:dyDescent="0.3">
      <c r="A230">
        <v>1</v>
      </c>
      <c r="B230">
        <v>9</v>
      </c>
      <c r="C230">
        <v>19</v>
      </c>
      <c r="D230">
        <v>0</v>
      </c>
      <c r="E230">
        <v>0</v>
      </c>
      <c r="F230">
        <v>8.9</v>
      </c>
      <c r="G230">
        <v>3.1</v>
      </c>
      <c r="H230">
        <v>0</v>
      </c>
      <c r="I230">
        <v>8.9</v>
      </c>
      <c r="J230">
        <v>0</v>
      </c>
      <c r="K230">
        <v>0</v>
      </c>
    </row>
    <row r="231" spans="1:11" x14ac:dyDescent="0.3">
      <c r="A231">
        <v>1</v>
      </c>
      <c r="B231">
        <v>9</v>
      </c>
      <c r="C231">
        <v>20</v>
      </c>
      <c r="D231">
        <v>0</v>
      </c>
      <c r="E231">
        <v>0</v>
      </c>
      <c r="F231">
        <v>9.4</v>
      </c>
      <c r="G231">
        <v>3.1</v>
      </c>
      <c r="H231">
        <v>0</v>
      </c>
      <c r="I231">
        <v>9.4</v>
      </c>
      <c r="J231">
        <v>0</v>
      </c>
      <c r="K231">
        <v>0</v>
      </c>
    </row>
    <row r="232" spans="1:11" x14ac:dyDescent="0.3">
      <c r="A232">
        <v>1</v>
      </c>
      <c r="B232">
        <v>9</v>
      </c>
      <c r="C232">
        <v>21</v>
      </c>
      <c r="D232">
        <v>0</v>
      </c>
      <c r="E232">
        <v>0</v>
      </c>
      <c r="F232">
        <v>8.3000000000000007</v>
      </c>
      <c r="G232">
        <v>3.1</v>
      </c>
      <c r="H232">
        <v>0</v>
      </c>
      <c r="I232">
        <v>8.3000000000000007</v>
      </c>
      <c r="J232">
        <v>0</v>
      </c>
      <c r="K232">
        <v>0</v>
      </c>
    </row>
    <row r="233" spans="1:11" x14ac:dyDescent="0.3">
      <c r="A233">
        <v>1</v>
      </c>
      <c r="B233">
        <v>9</v>
      </c>
      <c r="C233">
        <v>22</v>
      </c>
      <c r="D233">
        <v>0</v>
      </c>
      <c r="E233">
        <v>0</v>
      </c>
      <c r="F233">
        <v>7.2</v>
      </c>
      <c r="G233">
        <v>1</v>
      </c>
      <c r="H233">
        <v>0</v>
      </c>
      <c r="I233">
        <v>7.2</v>
      </c>
      <c r="J233">
        <v>0</v>
      </c>
      <c r="K233">
        <v>0</v>
      </c>
    </row>
    <row r="234" spans="1:11" x14ac:dyDescent="0.3">
      <c r="A234">
        <v>1</v>
      </c>
      <c r="B234">
        <v>9</v>
      </c>
      <c r="C234">
        <v>23</v>
      </c>
      <c r="D234">
        <v>0</v>
      </c>
      <c r="E234">
        <v>0</v>
      </c>
      <c r="F234">
        <v>5</v>
      </c>
      <c r="G234">
        <v>1</v>
      </c>
      <c r="H234">
        <v>0</v>
      </c>
      <c r="I234">
        <v>5</v>
      </c>
      <c r="J234">
        <v>0</v>
      </c>
      <c r="K234">
        <v>0</v>
      </c>
    </row>
    <row r="235" spans="1:11" x14ac:dyDescent="0.3">
      <c r="A235">
        <v>1</v>
      </c>
      <c r="B235">
        <v>10</v>
      </c>
      <c r="C235">
        <v>0</v>
      </c>
      <c r="D235">
        <v>0</v>
      </c>
      <c r="E235">
        <v>0</v>
      </c>
      <c r="F235">
        <v>4.4000000000000004</v>
      </c>
      <c r="G235">
        <v>1.5</v>
      </c>
      <c r="H235">
        <v>0</v>
      </c>
      <c r="I235">
        <v>4.4000000000000004</v>
      </c>
      <c r="J235">
        <v>0</v>
      </c>
      <c r="K235">
        <v>0</v>
      </c>
    </row>
    <row r="236" spans="1:11" x14ac:dyDescent="0.3">
      <c r="A236">
        <v>1</v>
      </c>
      <c r="B236">
        <v>10</v>
      </c>
      <c r="C236">
        <v>1</v>
      </c>
      <c r="D236">
        <v>0</v>
      </c>
      <c r="E236">
        <v>0</v>
      </c>
      <c r="F236">
        <v>5</v>
      </c>
      <c r="G236">
        <v>1</v>
      </c>
      <c r="H236">
        <v>0</v>
      </c>
      <c r="I236">
        <v>5</v>
      </c>
      <c r="J236">
        <v>0</v>
      </c>
      <c r="K236">
        <v>0</v>
      </c>
    </row>
    <row r="237" spans="1:11" x14ac:dyDescent="0.3">
      <c r="A237">
        <v>1</v>
      </c>
      <c r="B237">
        <v>10</v>
      </c>
      <c r="C237">
        <v>2</v>
      </c>
      <c r="D237">
        <v>0</v>
      </c>
      <c r="E237">
        <v>0</v>
      </c>
      <c r="F237">
        <v>3.9</v>
      </c>
      <c r="G237">
        <v>1</v>
      </c>
      <c r="H237">
        <v>0</v>
      </c>
      <c r="I237">
        <v>3.9</v>
      </c>
      <c r="J237">
        <v>0</v>
      </c>
      <c r="K237">
        <v>0</v>
      </c>
    </row>
    <row r="238" spans="1:11" x14ac:dyDescent="0.3">
      <c r="A238">
        <v>1</v>
      </c>
      <c r="B238">
        <v>10</v>
      </c>
      <c r="C238">
        <v>3</v>
      </c>
      <c r="D238">
        <v>0</v>
      </c>
      <c r="E238">
        <v>0</v>
      </c>
      <c r="F238">
        <v>3.9</v>
      </c>
      <c r="G238">
        <v>1</v>
      </c>
      <c r="H238">
        <v>0</v>
      </c>
      <c r="I238">
        <v>3.9</v>
      </c>
      <c r="J238">
        <v>0</v>
      </c>
      <c r="K238">
        <v>0</v>
      </c>
    </row>
    <row r="239" spans="1:11" x14ac:dyDescent="0.3">
      <c r="A239">
        <v>1</v>
      </c>
      <c r="B239">
        <v>10</v>
      </c>
      <c r="C239">
        <v>4</v>
      </c>
      <c r="D239">
        <v>0</v>
      </c>
      <c r="E239">
        <v>0</v>
      </c>
      <c r="F239">
        <v>3.3</v>
      </c>
      <c r="G239">
        <v>1.5</v>
      </c>
      <c r="H239">
        <v>0</v>
      </c>
      <c r="I239">
        <v>3.3</v>
      </c>
      <c r="J239">
        <v>0</v>
      </c>
      <c r="K239">
        <v>0</v>
      </c>
    </row>
    <row r="240" spans="1:11" x14ac:dyDescent="0.3">
      <c r="A240">
        <v>1</v>
      </c>
      <c r="B240">
        <v>10</v>
      </c>
      <c r="C240">
        <v>5</v>
      </c>
      <c r="D240">
        <v>0</v>
      </c>
      <c r="E240">
        <v>0</v>
      </c>
      <c r="F240">
        <v>4.4000000000000004</v>
      </c>
      <c r="G240">
        <v>1</v>
      </c>
      <c r="H240">
        <v>0</v>
      </c>
      <c r="I240">
        <v>4.4000000000000004</v>
      </c>
      <c r="J240">
        <v>0</v>
      </c>
      <c r="K240">
        <v>0</v>
      </c>
    </row>
    <row r="241" spans="1:11" x14ac:dyDescent="0.3">
      <c r="A241">
        <v>1</v>
      </c>
      <c r="B241">
        <v>10</v>
      </c>
      <c r="C241">
        <v>6</v>
      </c>
      <c r="D241">
        <v>0</v>
      </c>
      <c r="E241">
        <v>0</v>
      </c>
      <c r="F241">
        <v>3.3</v>
      </c>
      <c r="G241">
        <v>1.5</v>
      </c>
      <c r="H241">
        <v>0</v>
      </c>
      <c r="I241">
        <v>3.3</v>
      </c>
      <c r="J241">
        <v>0</v>
      </c>
      <c r="K241">
        <v>0</v>
      </c>
    </row>
    <row r="242" spans="1:11" x14ac:dyDescent="0.3">
      <c r="A242">
        <v>1</v>
      </c>
      <c r="B242">
        <v>10</v>
      </c>
      <c r="C242">
        <v>7</v>
      </c>
      <c r="D242">
        <v>24</v>
      </c>
      <c r="E242">
        <v>15</v>
      </c>
      <c r="F242">
        <v>3.9</v>
      </c>
      <c r="G242">
        <v>1</v>
      </c>
      <c r="H242">
        <v>21.777999999999999</v>
      </c>
      <c r="I242">
        <v>1.488</v>
      </c>
      <c r="J242">
        <v>19.058</v>
      </c>
      <c r="K242">
        <v>13.144</v>
      </c>
    </row>
    <row r="243" spans="1:11" x14ac:dyDescent="0.3">
      <c r="A243">
        <v>1</v>
      </c>
      <c r="B243">
        <v>10</v>
      </c>
      <c r="C243">
        <v>8</v>
      </c>
      <c r="D243">
        <v>109</v>
      </c>
      <c r="E243">
        <v>87</v>
      </c>
      <c r="F243">
        <v>7.2</v>
      </c>
      <c r="G243">
        <v>0</v>
      </c>
      <c r="H243">
        <v>144.75399999999999</v>
      </c>
      <c r="I243">
        <v>10.609</v>
      </c>
      <c r="J243">
        <v>127.29600000000001</v>
      </c>
      <c r="K243">
        <v>119.164</v>
      </c>
    </row>
    <row r="244" spans="1:11" x14ac:dyDescent="0.3">
      <c r="A244">
        <v>1</v>
      </c>
      <c r="B244">
        <v>10</v>
      </c>
      <c r="C244">
        <v>9</v>
      </c>
      <c r="D244">
        <v>111</v>
      </c>
      <c r="E244">
        <v>139</v>
      </c>
      <c r="F244">
        <v>7.8</v>
      </c>
      <c r="G244">
        <v>1.5</v>
      </c>
      <c r="H244">
        <v>217.92699999999999</v>
      </c>
      <c r="I244">
        <v>13.519</v>
      </c>
      <c r="J244">
        <v>193.33500000000001</v>
      </c>
      <c r="K244">
        <v>183.655</v>
      </c>
    </row>
    <row r="245" spans="1:11" x14ac:dyDescent="0.3">
      <c r="A245">
        <v>1</v>
      </c>
      <c r="B245">
        <v>10</v>
      </c>
      <c r="C245">
        <v>10</v>
      </c>
      <c r="D245">
        <v>290</v>
      </c>
      <c r="E245">
        <v>163</v>
      </c>
      <c r="F245">
        <v>8.3000000000000007</v>
      </c>
      <c r="G245">
        <v>2.1</v>
      </c>
      <c r="H245">
        <v>387.40100000000001</v>
      </c>
      <c r="I245">
        <v>19.055</v>
      </c>
      <c r="J245">
        <v>338.166</v>
      </c>
      <c r="K245">
        <v>324.56900000000002</v>
      </c>
    </row>
    <row r="246" spans="1:11" x14ac:dyDescent="0.3">
      <c r="A246">
        <v>1</v>
      </c>
      <c r="B246">
        <v>10</v>
      </c>
      <c r="C246">
        <v>11</v>
      </c>
      <c r="D246">
        <v>348</v>
      </c>
      <c r="E246">
        <v>198</v>
      </c>
      <c r="F246">
        <v>9.4</v>
      </c>
      <c r="G246">
        <v>2.6</v>
      </c>
      <c r="H246">
        <v>494.149</v>
      </c>
      <c r="I246">
        <v>23.193999999999999</v>
      </c>
      <c r="J246">
        <v>426.35300000000001</v>
      </c>
      <c r="K246">
        <v>410.02100000000002</v>
      </c>
    </row>
    <row r="247" spans="1:11" x14ac:dyDescent="0.3">
      <c r="A247">
        <v>1</v>
      </c>
      <c r="B247">
        <v>10</v>
      </c>
      <c r="C247">
        <v>12</v>
      </c>
      <c r="D247">
        <v>161</v>
      </c>
      <c r="E247">
        <v>231</v>
      </c>
      <c r="F247">
        <v>10</v>
      </c>
      <c r="G247">
        <v>2.6</v>
      </c>
      <c r="H247">
        <v>383.8</v>
      </c>
      <c r="I247">
        <v>21.077000000000002</v>
      </c>
      <c r="J247">
        <v>334.07600000000002</v>
      </c>
      <c r="K247">
        <v>320.601</v>
      </c>
    </row>
    <row r="248" spans="1:11" x14ac:dyDescent="0.3">
      <c r="A248">
        <v>1</v>
      </c>
      <c r="B248">
        <v>10</v>
      </c>
      <c r="C248">
        <v>13</v>
      </c>
      <c r="D248">
        <v>152</v>
      </c>
      <c r="E248">
        <v>171</v>
      </c>
      <c r="F248">
        <v>10.6</v>
      </c>
      <c r="G248">
        <v>1.5</v>
      </c>
      <c r="H248">
        <v>300.07</v>
      </c>
      <c r="I248">
        <v>20.463999999999999</v>
      </c>
      <c r="J248">
        <v>261.45600000000002</v>
      </c>
      <c r="K248">
        <v>250.023</v>
      </c>
    </row>
    <row r="249" spans="1:11" x14ac:dyDescent="0.3">
      <c r="A249">
        <v>1</v>
      </c>
      <c r="B249">
        <v>10</v>
      </c>
      <c r="C249">
        <v>14</v>
      </c>
      <c r="D249">
        <v>68</v>
      </c>
      <c r="E249">
        <v>159</v>
      </c>
      <c r="F249">
        <v>10.6</v>
      </c>
      <c r="G249">
        <v>1.5</v>
      </c>
      <c r="H249">
        <v>212.26499999999999</v>
      </c>
      <c r="I249">
        <v>17.053999999999998</v>
      </c>
      <c r="J249">
        <v>187.00200000000001</v>
      </c>
      <c r="K249">
        <v>177.477</v>
      </c>
    </row>
    <row r="250" spans="1:11" x14ac:dyDescent="0.3">
      <c r="A250">
        <v>1</v>
      </c>
      <c r="B250">
        <v>10</v>
      </c>
      <c r="C250">
        <v>15</v>
      </c>
      <c r="D250">
        <v>34</v>
      </c>
      <c r="E250">
        <v>96</v>
      </c>
      <c r="F250">
        <v>10.6</v>
      </c>
      <c r="G250">
        <v>1.5</v>
      </c>
      <c r="H250">
        <v>117.773</v>
      </c>
      <c r="I250">
        <v>13.308999999999999</v>
      </c>
      <c r="J250">
        <v>104.736</v>
      </c>
      <c r="K250">
        <v>97.1</v>
      </c>
    </row>
    <row r="251" spans="1:11" x14ac:dyDescent="0.3">
      <c r="A251">
        <v>1</v>
      </c>
      <c r="B251">
        <v>10</v>
      </c>
      <c r="C251">
        <v>16</v>
      </c>
      <c r="D251">
        <v>2</v>
      </c>
      <c r="E251">
        <v>27</v>
      </c>
      <c r="F251">
        <v>11.1</v>
      </c>
      <c r="G251">
        <v>4.5999999999999996</v>
      </c>
      <c r="H251">
        <v>26.294</v>
      </c>
      <c r="I251">
        <v>10.295</v>
      </c>
      <c r="J251">
        <v>23.693000000000001</v>
      </c>
      <c r="K251">
        <v>17.692</v>
      </c>
    </row>
    <row r="252" spans="1:11" x14ac:dyDescent="0.3">
      <c r="A252">
        <v>1</v>
      </c>
      <c r="B252">
        <v>10</v>
      </c>
      <c r="C252">
        <v>17</v>
      </c>
      <c r="D252">
        <v>0</v>
      </c>
      <c r="E252">
        <v>1</v>
      </c>
      <c r="F252">
        <v>10</v>
      </c>
      <c r="G252">
        <v>2.6</v>
      </c>
      <c r="H252">
        <v>0.97</v>
      </c>
      <c r="I252">
        <v>7.8659999999999997</v>
      </c>
      <c r="J252">
        <v>0.88400000000000001</v>
      </c>
      <c r="K252">
        <v>0</v>
      </c>
    </row>
    <row r="253" spans="1:11" x14ac:dyDescent="0.3">
      <c r="A253">
        <v>1</v>
      </c>
      <c r="B253">
        <v>10</v>
      </c>
      <c r="C253">
        <v>18</v>
      </c>
      <c r="D253">
        <v>0</v>
      </c>
      <c r="E253">
        <v>0</v>
      </c>
      <c r="F253">
        <v>10</v>
      </c>
      <c r="G253">
        <v>2.1</v>
      </c>
      <c r="H253">
        <v>0</v>
      </c>
      <c r="I253">
        <v>10</v>
      </c>
      <c r="J253">
        <v>0</v>
      </c>
      <c r="K253">
        <v>0</v>
      </c>
    </row>
    <row r="254" spans="1:11" x14ac:dyDescent="0.3">
      <c r="A254">
        <v>1</v>
      </c>
      <c r="B254">
        <v>10</v>
      </c>
      <c r="C254">
        <v>19</v>
      </c>
      <c r="D254">
        <v>0</v>
      </c>
      <c r="E254">
        <v>0</v>
      </c>
      <c r="F254">
        <v>8.9</v>
      </c>
      <c r="G254">
        <v>3.1</v>
      </c>
      <c r="H254">
        <v>0</v>
      </c>
      <c r="I254">
        <v>8.9</v>
      </c>
      <c r="J254">
        <v>0</v>
      </c>
      <c r="K254">
        <v>0</v>
      </c>
    </row>
    <row r="255" spans="1:11" x14ac:dyDescent="0.3">
      <c r="A255">
        <v>1</v>
      </c>
      <c r="B255">
        <v>10</v>
      </c>
      <c r="C255">
        <v>20</v>
      </c>
      <c r="D255">
        <v>0</v>
      </c>
      <c r="E255">
        <v>0</v>
      </c>
      <c r="F255">
        <v>6.7</v>
      </c>
      <c r="G255">
        <v>2.1</v>
      </c>
      <c r="H255">
        <v>0</v>
      </c>
      <c r="I255">
        <v>6.7</v>
      </c>
      <c r="J255">
        <v>0</v>
      </c>
      <c r="K255">
        <v>0</v>
      </c>
    </row>
    <row r="256" spans="1:11" x14ac:dyDescent="0.3">
      <c r="A256">
        <v>1</v>
      </c>
      <c r="B256">
        <v>10</v>
      </c>
      <c r="C256">
        <v>21</v>
      </c>
      <c r="D256">
        <v>0</v>
      </c>
      <c r="E256">
        <v>0</v>
      </c>
      <c r="F256">
        <v>7.8</v>
      </c>
      <c r="G256">
        <v>3.1</v>
      </c>
      <c r="H256">
        <v>0</v>
      </c>
      <c r="I256">
        <v>7.8</v>
      </c>
      <c r="J256">
        <v>0</v>
      </c>
      <c r="K256">
        <v>0</v>
      </c>
    </row>
    <row r="257" spans="1:11" x14ac:dyDescent="0.3">
      <c r="A257">
        <v>1</v>
      </c>
      <c r="B257">
        <v>10</v>
      </c>
      <c r="C257">
        <v>22</v>
      </c>
      <c r="D257">
        <v>0</v>
      </c>
      <c r="E257">
        <v>0</v>
      </c>
      <c r="F257">
        <v>7.8</v>
      </c>
      <c r="G257">
        <v>2.1</v>
      </c>
      <c r="H257">
        <v>0</v>
      </c>
      <c r="I257">
        <v>7.8</v>
      </c>
      <c r="J257">
        <v>0</v>
      </c>
      <c r="K257">
        <v>0</v>
      </c>
    </row>
    <row r="258" spans="1:11" x14ac:dyDescent="0.3">
      <c r="A258">
        <v>1</v>
      </c>
      <c r="B258">
        <v>10</v>
      </c>
      <c r="C258">
        <v>23</v>
      </c>
      <c r="D258">
        <v>0</v>
      </c>
      <c r="E258">
        <v>0</v>
      </c>
      <c r="F258">
        <v>7.2</v>
      </c>
      <c r="G258">
        <v>3.1</v>
      </c>
      <c r="H258">
        <v>0</v>
      </c>
      <c r="I258">
        <v>7.2</v>
      </c>
      <c r="J258">
        <v>0</v>
      </c>
      <c r="K258">
        <v>0</v>
      </c>
    </row>
    <row r="259" spans="1:11" x14ac:dyDescent="0.3">
      <c r="A259">
        <v>1</v>
      </c>
      <c r="B259">
        <v>11</v>
      </c>
      <c r="C259">
        <v>0</v>
      </c>
      <c r="D259">
        <v>0</v>
      </c>
      <c r="E259">
        <v>0</v>
      </c>
      <c r="F259">
        <v>6.7</v>
      </c>
      <c r="G259">
        <v>3.1</v>
      </c>
      <c r="H259">
        <v>0</v>
      </c>
      <c r="I259">
        <v>6.7</v>
      </c>
      <c r="J259">
        <v>0</v>
      </c>
      <c r="K259">
        <v>0</v>
      </c>
    </row>
    <row r="260" spans="1:11" x14ac:dyDescent="0.3">
      <c r="A260">
        <v>1</v>
      </c>
      <c r="B260">
        <v>11</v>
      </c>
      <c r="C260">
        <v>1</v>
      </c>
      <c r="D260">
        <v>0</v>
      </c>
      <c r="E260">
        <v>0</v>
      </c>
      <c r="F260">
        <v>5</v>
      </c>
      <c r="G260">
        <v>1.5</v>
      </c>
      <c r="H260">
        <v>0</v>
      </c>
      <c r="I260">
        <v>5</v>
      </c>
      <c r="J260">
        <v>0</v>
      </c>
      <c r="K260">
        <v>0</v>
      </c>
    </row>
    <row r="261" spans="1:11" x14ac:dyDescent="0.3">
      <c r="A261">
        <v>1</v>
      </c>
      <c r="B261">
        <v>11</v>
      </c>
      <c r="C261">
        <v>2</v>
      </c>
      <c r="D261">
        <v>0</v>
      </c>
      <c r="E261">
        <v>0</v>
      </c>
      <c r="F261">
        <v>4.4000000000000004</v>
      </c>
      <c r="G261">
        <v>0</v>
      </c>
      <c r="H261">
        <v>0</v>
      </c>
      <c r="I261">
        <v>4.4000000000000004</v>
      </c>
      <c r="J261">
        <v>0</v>
      </c>
      <c r="K261">
        <v>0</v>
      </c>
    </row>
    <row r="262" spans="1:11" x14ac:dyDescent="0.3">
      <c r="A262">
        <v>1</v>
      </c>
      <c r="B262">
        <v>11</v>
      </c>
      <c r="C262">
        <v>3</v>
      </c>
      <c r="D262">
        <v>0</v>
      </c>
      <c r="E262">
        <v>0</v>
      </c>
      <c r="F262">
        <v>3.9</v>
      </c>
      <c r="G262">
        <v>1.5</v>
      </c>
      <c r="H262">
        <v>0</v>
      </c>
      <c r="I262">
        <v>3.9</v>
      </c>
      <c r="J262">
        <v>0</v>
      </c>
      <c r="K262">
        <v>0</v>
      </c>
    </row>
    <row r="263" spans="1:11" x14ac:dyDescent="0.3">
      <c r="A263">
        <v>1</v>
      </c>
      <c r="B263">
        <v>11</v>
      </c>
      <c r="C263">
        <v>4</v>
      </c>
      <c r="D263">
        <v>0</v>
      </c>
      <c r="E263">
        <v>0</v>
      </c>
      <c r="F263">
        <v>4.4000000000000004</v>
      </c>
      <c r="G263">
        <v>0</v>
      </c>
      <c r="H263">
        <v>0</v>
      </c>
      <c r="I263">
        <v>4.4000000000000004</v>
      </c>
      <c r="J263">
        <v>0</v>
      </c>
      <c r="K263">
        <v>0</v>
      </c>
    </row>
    <row r="264" spans="1:11" x14ac:dyDescent="0.3">
      <c r="A264">
        <v>1</v>
      </c>
      <c r="B264">
        <v>11</v>
      </c>
      <c r="C264">
        <v>5</v>
      </c>
      <c r="D264">
        <v>0</v>
      </c>
      <c r="E264">
        <v>0</v>
      </c>
      <c r="F264">
        <v>5.6</v>
      </c>
      <c r="G264">
        <v>0</v>
      </c>
      <c r="H264">
        <v>0</v>
      </c>
      <c r="I264">
        <v>5.6</v>
      </c>
      <c r="J264">
        <v>0</v>
      </c>
      <c r="K264">
        <v>0</v>
      </c>
    </row>
    <row r="265" spans="1:11" x14ac:dyDescent="0.3">
      <c r="A265">
        <v>1</v>
      </c>
      <c r="B265">
        <v>11</v>
      </c>
      <c r="C265">
        <v>6</v>
      </c>
      <c r="D265">
        <v>0</v>
      </c>
      <c r="E265">
        <v>0</v>
      </c>
      <c r="F265">
        <v>6.1</v>
      </c>
      <c r="G265">
        <v>1.5</v>
      </c>
      <c r="H265">
        <v>0</v>
      </c>
      <c r="I265">
        <v>6.1</v>
      </c>
      <c r="J265">
        <v>0</v>
      </c>
      <c r="K265">
        <v>0</v>
      </c>
    </row>
    <row r="266" spans="1:11" x14ac:dyDescent="0.3">
      <c r="A266">
        <v>1</v>
      </c>
      <c r="B266">
        <v>11</v>
      </c>
      <c r="C266">
        <v>7</v>
      </c>
      <c r="D266">
        <v>2</v>
      </c>
      <c r="E266">
        <v>14</v>
      </c>
      <c r="F266">
        <v>6.1</v>
      </c>
      <c r="G266">
        <v>2.6</v>
      </c>
      <c r="H266">
        <v>13.712999999999999</v>
      </c>
      <c r="I266">
        <v>4.1609999999999996</v>
      </c>
      <c r="J266">
        <v>12.553000000000001</v>
      </c>
      <c r="K266">
        <v>6.7590000000000003</v>
      </c>
    </row>
    <row r="267" spans="1:11" x14ac:dyDescent="0.3">
      <c r="A267">
        <v>1</v>
      </c>
      <c r="B267">
        <v>11</v>
      </c>
      <c r="C267">
        <v>8</v>
      </c>
      <c r="D267">
        <v>23</v>
      </c>
      <c r="E267">
        <v>64</v>
      </c>
      <c r="F267">
        <v>6.7</v>
      </c>
      <c r="G267">
        <v>3.1</v>
      </c>
      <c r="H267">
        <v>77.007999999999996</v>
      </c>
      <c r="I267">
        <v>6.7489999999999997</v>
      </c>
      <c r="J267">
        <v>69.718000000000004</v>
      </c>
      <c r="K267">
        <v>62.814999999999998</v>
      </c>
    </row>
    <row r="268" spans="1:11" x14ac:dyDescent="0.3">
      <c r="A268">
        <v>1</v>
      </c>
      <c r="B268">
        <v>11</v>
      </c>
      <c r="C268">
        <v>9</v>
      </c>
      <c r="D268">
        <v>5</v>
      </c>
      <c r="E268">
        <v>102</v>
      </c>
      <c r="F268">
        <v>6.1</v>
      </c>
      <c r="G268">
        <v>2.6</v>
      </c>
      <c r="H268">
        <v>103.523</v>
      </c>
      <c r="I268">
        <v>7.21</v>
      </c>
      <c r="J268">
        <v>94.498999999999995</v>
      </c>
      <c r="K268">
        <v>87.081000000000003</v>
      </c>
    </row>
    <row r="269" spans="1:11" x14ac:dyDescent="0.3">
      <c r="A269">
        <v>1</v>
      </c>
      <c r="B269">
        <v>11</v>
      </c>
      <c r="C269">
        <v>10</v>
      </c>
      <c r="D269">
        <v>10</v>
      </c>
      <c r="E269">
        <v>118</v>
      </c>
      <c r="F269">
        <v>6.1</v>
      </c>
      <c r="G269">
        <v>0</v>
      </c>
      <c r="H269">
        <v>121.928</v>
      </c>
      <c r="I269">
        <v>9.8689999999999998</v>
      </c>
      <c r="J269">
        <v>110.343</v>
      </c>
      <c r="K269">
        <v>102.58499999999999</v>
      </c>
    </row>
    <row r="270" spans="1:11" x14ac:dyDescent="0.3">
      <c r="A270">
        <v>1</v>
      </c>
      <c r="B270">
        <v>11</v>
      </c>
      <c r="C270">
        <v>11</v>
      </c>
      <c r="D270">
        <v>729</v>
      </c>
      <c r="E270">
        <v>110</v>
      </c>
      <c r="F270">
        <v>8.9</v>
      </c>
      <c r="G270">
        <v>1.5</v>
      </c>
      <c r="H270">
        <v>697.79600000000005</v>
      </c>
      <c r="I270">
        <v>30.215</v>
      </c>
      <c r="J270">
        <v>586.52200000000005</v>
      </c>
      <c r="K270">
        <v>564.54499999999996</v>
      </c>
    </row>
    <row r="271" spans="1:11" x14ac:dyDescent="0.3">
      <c r="A271">
        <v>1</v>
      </c>
      <c r="B271">
        <v>11</v>
      </c>
      <c r="C271">
        <v>12</v>
      </c>
      <c r="D271">
        <v>728</v>
      </c>
      <c r="E271">
        <v>112</v>
      </c>
      <c r="F271">
        <v>10</v>
      </c>
      <c r="G271">
        <v>1.5</v>
      </c>
      <c r="H271">
        <v>712.71900000000005</v>
      </c>
      <c r="I271">
        <v>34.659999999999997</v>
      </c>
      <c r="J271">
        <v>589.99099999999999</v>
      </c>
      <c r="K271">
        <v>567.88199999999995</v>
      </c>
    </row>
    <row r="272" spans="1:11" x14ac:dyDescent="0.3">
      <c r="A272">
        <v>1</v>
      </c>
      <c r="B272">
        <v>11</v>
      </c>
      <c r="C272">
        <v>13</v>
      </c>
      <c r="D272">
        <v>679</v>
      </c>
      <c r="E272">
        <v>103</v>
      </c>
      <c r="F272">
        <v>10.6</v>
      </c>
      <c r="G272">
        <v>1.5</v>
      </c>
      <c r="H272">
        <v>634.39</v>
      </c>
      <c r="I272">
        <v>32.896999999999998</v>
      </c>
      <c r="J272">
        <v>527.54399999999998</v>
      </c>
      <c r="K272">
        <v>507.74799999999999</v>
      </c>
    </row>
    <row r="273" spans="1:11" x14ac:dyDescent="0.3">
      <c r="A273">
        <v>1</v>
      </c>
      <c r="B273">
        <v>11</v>
      </c>
      <c r="C273">
        <v>14</v>
      </c>
      <c r="D273">
        <v>403</v>
      </c>
      <c r="E273">
        <v>144</v>
      </c>
      <c r="F273">
        <v>10.6</v>
      </c>
      <c r="G273">
        <v>1.5</v>
      </c>
      <c r="H273">
        <v>432.298</v>
      </c>
      <c r="I273">
        <v>26.145</v>
      </c>
      <c r="J273">
        <v>366.76</v>
      </c>
      <c r="K273">
        <v>352.30500000000001</v>
      </c>
    </row>
    <row r="274" spans="1:11" x14ac:dyDescent="0.3">
      <c r="A274">
        <v>1</v>
      </c>
      <c r="B274">
        <v>11</v>
      </c>
      <c r="C274">
        <v>15</v>
      </c>
      <c r="D274">
        <v>214</v>
      </c>
      <c r="E274">
        <v>85</v>
      </c>
      <c r="F274">
        <v>12.2</v>
      </c>
      <c r="G274">
        <v>0</v>
      </c>
      <c r="H274">
        <v>203.709</v>
      </c>
      <c r="I274">
        <v>24.018999999999998</v>
      </c>
      <c r="J274">
        <v>171.63300000000001</v>
      </c>
      <c r="K274">
        <v>162.47800000000001</v>
      </c>
    </row>
    <row r="275" spans="1:11" x14ac:dyDescent="0.3">
      <c r="A275">
        <v>1</v>
      </c>
      <c r="B275">
        <v>11</v>
      </c>
      <c r="C275">
        <v>16</v>
      </c>
      <c r="D275">
        <v>109</v>
      </c>
      <c r="E275">
        <v>33</v>
      </c>
      <c r="F275">
        <v>10</v>
      </c>
      <c r="G275">
        <v>2.6</v>
      </c>
      <c r="H275">
        <v>74.403999999999996</v>
      </c>
      <c r="I275">
        <v>10.846</v>
      </c>
      <c r="J275">
        <v>62.622999999999998</v>
      </c>
      <c r="K275">
        <v>55.863999999999997</v>
      </c>
    </row>
    <row r="276" spans="1:11" x14ac:dyDescent="0.3">
      <c r="A276">
        <v>1</v>
      </c>
      <c r="B276">
        <v>11</v>
      </c>
      <c r="C276">
        <v>17</v>
      </c>
      <c r="D276">
        <v>0</v>
      </c>
      <c r="E276">
        <v>0</v>
      </c>
      <c r="F276">
        <v>9.4</v>
      </c>
      <c r="G276">
        <v>1.5</v>
      </c>
      <c r="H276">
        <v>0</v>
      </c>
      <c r="I276">
        <v>9.4</v>
      </c>
      <c r="J276">
        <v>0</v>
      </c>
      <c r="K276">
        <v>0</v>
      </c>
    </row>
    <row r="277" spans="1:11" x14ac:dyDescent="0.3">
      <c r="A277">
        <v>1</v>
      </c>
      <c r="B277">
        <v>11</v>
      </c>
      <c r="C277">
        <v>18</v>
      </c>
      <c r="D277">
        <v>0</v>
      </c>
      <c r="E277">
        <v>0</v>
      </c>
      <c r="F277">
        <v>9.4</v>
      </c>
      <c r="G277">
        <v>1.5</v>
      </c>
      <c r="H277">
        <v>0</v>
      </c>
      <c r="I277">
        <v>9.4</v>
      </c>
      <c r="J277">
        <v>0</v>
      </c>
      <c r="K277">
        <v>0</v>
      </c>
    </row>
    <row r="278" spans="1:11" x14ac:dyDescent="0.3">
      <c r="A278">
        <v>1</v>
      </c>
      <c r="B278">
        <v>11</v>
      </c>
      <c r="C278">
        <v>19</v>
      </c>
      <c r="D278">
        <v>0</v>
      </c>
      <c r="E278">
        <v>0</v>
      </c>
      <c r="F278">
        <v>7.2</v>
      </c>
      <c r="G278">
        <v>4.0999999999999996</v>
      </c>
      <c r="H278">
        <v>0</v>
      </c>
      <c r="I278">
        <v>7.2</v>
      </c>
      <c r="J278">
        <v>0</v>
      </c>
      <c r="K278">
        <v>0</v>
      </c>
    </row>
    <row r="279" spans="1:11" x14ac:dyDescent="0.3">
      <c r="A279">
        <v>1</v>
      </c>
      <c r="B279">
        <v>11</v>
      </c>
      <c r="C279">
        <v>20</v>
      </c>
      <c r="D279">
        <v>0</v>
      </c>
      <c r="E279">
        <v>0</v>
      </c>
      <c r="F279">
        <v>9.4</v>
      </c>
      <c r="G279">
        <v>1.5</v>
      </c>
      <c r="H279">
        <v>0</v>
      </c>
      <c r="I279">
        <v>9.4</v>
      </c>
      <c r="J279">
        <v>0</v>
      </c>
      <c r="K279">
        <v>0</v>
      </c>
    </row>
    <row r="280" spans="1:11" x14ac:dyDescent="0.3">
      <c r="A280">
        <v>1</v>
      </c>
      <c r="B280">
        <v>11</v>
      </c>
      <c r="C280">
        <v>21</v>
      </c>
      <c r="D280">
        <v>0</v>
      </c>
      <c r="E280">
        <v>0</v>
      </c>
      <c r="F280">
        <v>6.1</v>
      </c>
      <c r="G280">
        <v>1.5</v>
      </c>
      <c r="H280">
        <v>0</v>
      </c>
      <c r="I280">
        <v>6.1</v>
      </c>
      <c r="J280">
        <v>0</v>
      </c>
      <c r="K280">
        <v>0</v>
      </c>
    </row>
    <row r="281" spans="1:11" x14ac:dyDescent="0.3">
      <c r="A281">
        <v>1</v>
      </c>
      <c r="B281">
        <v>11</v>
      </c>
      <c r="C281">
        <v>22</v>
      </c>
      <c r="D281">
        <v>0</v>
      </c>
      <c r="E281">
        <v>0</v>
      </c>
      <c r="F281">
        <v>6.1</v>
      </c>
      <c r="G281">
        <v>1</v>
      </c>
      <c r="H281">
        <v>0</v>
      </c>
      <c r="I281">
        <v>6.1</v>
      </c>
      <c r="J281">
        <v>0</v>
      </c>
      <c r="K281">
        <v>0</v>
      </c>
    </row>
    <row r="282" spans="1:11" x14ac:dyDescent="0.3">
      <c r="A282">
        <v>1</v>
      </c>
      <c r="B282">
        <v>11</v>
      </c>
      <c r="C282">
        <v>23</v>
      </c>
      <c r="D282">
        <v>0</v>
      </c>
      <c r="E282">
        <v>0</v>
      </c>
      <c r="F282">
        <v>4.4000000000000004</v>
      </c>
      <c r="G282">
        <v>3.1</v>
      </c>
      <c r="H282">
        <v>0</v>
      </c>
      <c r="I282">
        <v>4.4000000000000004</v>
      </c>
      <c r="J282">
        <v>0</v>
      </c>
      <c r="K282">
        <v>0</v>
      </c>
    </row>
    <row r="283" spans="1:11" x14ac:dyDescent="0.3">
      <c r="A283">
        <v>1</v>
      </c>
      <c r="B283">
        <v>12</v>
      </c>
      <c r="C283">
        <v>0</v>
      </c>
      <c r="D283">
        <v>0</v>
      </c>
      <c r="E283">
        <v>0</v>
      </c>
      <c r="F283">
        <v>4.4000000000000004</v>
      </c>
      <c r="G283">
        <v>1</v>
      </c>
      <c r="H283">
        <v>0</v>
      </c>
      <c r="I283">
        <v>4.4000000000000004</v>
      </c>
      <c r="J283">
        <v>0</v>
      </c>
      <c r="K283">
        <v>0</v>
      </c>
    </row>
    <row r="284" spans="1:11" x14ac:dyDescent="0.3">
      <c r="A284">
        <v>1</v>
      </c>
      <c r="B284">
        <v>12</v>
      </c>
      <c r="C284">
        <v>1</v>
      </c>
      <c r="D284">
        <v>0</v>
      </c>
      <c r="E284">
        <v>0</v>
      </c>
      <c r="F284">
        <v>3.9</v>
      </c>
      <c r="G284">
        <v>2.1</v>
      </c>
      <c r="H284">
        <v>0</v>
      </c>
      <c r="I284">
        <v>3.9</v>
      </c>
      <c r="J284">
        <v>0</v>
      </c>
      <c r="K284">
        <v>0</v>
      </c>
    </row>
    <row r="285" spans="1:11" x14ac:dyDescent="0.3">
      <c r="A285">
        <v>1</v>
      </c>
      <c r="B285">
        <v>12</v>
      </c>
      <c r="C285">
        <v>2</v>
      </c>
      <c r="D285">
        <v>0</v>
      </c>
      <c r="E285">
        <v>0</v>
      </c>
      <c r="F285">
        <v>3.3</v>
      </c>
      <c r="G285">
        <v>1</v>
      </c>
      <c r="H285">
        <v>0</v>
      </c>
      <c r="I285">
        <v>3.3</v>
      </c>
      <c r="J285">
        <v>0</v>
      </c>
      <c r="K285">
        <v>0</v>
      </c>
    </row>
    <row r="286" spans="1:11" x14ac:dyDescent="0.3">
      <c r="A286">
        <v>1</v>
      </c>
      <c r="B286">
        <v>12</v>
      </c>
      <c r="C286">
        <v>3</v>
      </c>
      <c r="D286">
        <v>0</v>
      </c>
      <c r="E286">
        <v>0</v>
      </c>
      <c r="F286">
        <v>3.9</v>
      </c>
      <c r="G286">
        <v>0</v>
      </c>
      <c r="H286">
        <v>0</v>
      </c>
      <c r="I286">
        <v>3.9</v>
      </c>
      <c r="J286">
        <v>0</v>
      </c>
      <c r="K286">
        <v>0</v>
      </c>
    </row>
    <row r="287" spans="1:11" x14ac:dyDescent="0.3">
      <c r="A287">
        <v>1</v>
      </c>
      <c r="B287">
        <v>12</v>
      </c>
      <c r="C287">
        <v>4</v>
      </c>
      <c r="D287">
        <v>0</v>
      </c>
      <c r="E287">
        <v>0</v>
      </c>
      <c r="F287">
        <v>2.8</v>
      </c>
      <c r="G287">
        <v>0</v>
      </c>
      <c r="H287">
        <v>0</v>
      </c>
      <c r="I287">
        <v>2.8</v>
      </c>
      <c r="J287">
        <v>0</v>
      </c>
      <c r="K287">
        <v>0</v>
      </c>
    </row>
    <row r="288" spans="1:11" x14ac:dyDescent="0.3">
      <c r="A288">
        <v>1</v>
      </c>
      <c r="B288">
        <v>12</v>
      </c>
      <c r="C288">
        <v>5</v>
      </c>
      <c r="D288">
        <v>0</v>
      </c>
      <c r="E288">
        <v>0</v>
      </c>
      <c r="F288">
        <v>2.8</v>
      </c>
      <c r="G288">
        <v>0</v>
      </c>
      <c r="H288">
        <v>0</v>
      </c>
      <c r="I288">
        <v>2.8</v>
      </c>
      <c r="J288">
        <v>0</v>
      </c>
      <c r="K288">
        <v>0</v>
      </c>
    </row>
    <row r="289" spans="1:11" x14ac:dyDescent="0.3">
      <c r="A289">
        <v>1</v>
      </c>
      <c r="B289">
        <v>12</v>
      </c>
      <c r="C289">
        <v>6</v>
      </c>
      <c r="D289">
        <v>0</v>
      </c>
      <c r="E289">
        <v>0</v>
      </c>
      <c r="F289">
        <v>2.8</v>
      </c>
      <c r="G289">
        <v>1.5</v>
      </c>
      <c r="H289">
        <v>0</v>
      </c>
      <c r="I289">
        <v>2.8</v>
      </c>
      <c r="J289">
        <v>0</v>
      </c>
      <c r="K289">
        <v>0</v>
      </c>
    </row>
    <row r="290" spans="1:11" x14ac:dyDescent="0.3">
      <c r="A290">
        <v>1</v>
      </c>
      <c r="B290">
        <v>12</v>
      </c>
      <c r="C290">
        <v>7</v>
      </c>
      <c r="D290">
        <v>26</v>
      </c>
      <c r="E290">
        <v>13</v>
      </c>
      <c r="F290">
        <v>4.4000000000000004</v>
      </c>
      <c r="G290">
        <v>0</v>
      </c>
      <c r="H290">
        <v>19.747</v>
      </c>
      <c r="I290">
        <v>0.39500000000000002</v>
      </c>
      <c r="J290">
        <v>17.123999999999999</v>
      </c>
      <c r="K290">
        <v>11.244999999999999</v>
      </c>
    </row>
    <row r="291" spans="1:11" x14ac:dyDescent="0.3">
      <c r="A291">
        <v>1</v>
      </c>
      <c r="B291">
        <v>12</v>
      </c>
      <c r="C291">
        <v>8</v>
      </c>
      <c r="D291">
        <v>263</v>
      </c>
      <c r="E291">
        <v>54</v>
      </c>
      <c r="F291">
        <v>6.7</v>
      </c>
      <c r="G291">
        <v>0</v>
      </c>
      <c r="H291">
        <v>170.678</v>
      </c>
      <c r="I291">
        <v>11.436999999999999</v>
      </c>
      <c r="J291">
        <v>145.41999999999999</v>
      </c>
      <c r="K291">
        <v>136.87799999999999</v>
      </c>
    </row>
    <row r="292" spans="1:11" x14ac:dyDescent="0.3">
      <c r="A292">
        <v>1</v>
      </c>
      <c r="B292">
        <v>12</v>
      </c>
      <c r="C292">
        <v>9</v>
      </c>
      <c r="D292">
        <v>525</v>
      </c>
      <c r="E292">
        <v>76</v>
      </c>
      <c r="F292">
        <v>8.9</v>
      </c>
      <c r="G292">
        <v>1.5</v>
      </c>
      <c r="H292">
        <v>391.00700000000001</v>
      </c>
      <c r="I292">
        <v>20.577999999999999</v>
      </c>
      <c r="J292">
        <v>334.05599999999998</v>
      </c>
      <c r="K292">
        <v>320.58100000000002</v>
      </c>
    </row>
    <row r="293" spans="1:11" x14ac:dyDescent="0.3">
      <c r="A293">
        <v>1</v>
      </c>
      <c r="B293">
        <v>12</v>
      </c>
      <c r="C293">
        <v>10</v>
      </c>
      <c r="D293">
        <v>636</v>
      </c>
      <c r="E293">
        <v>98</v>
      </c>
      <c r="F293">
        <v>10</v>
      </c>
      <c r="G293">
        <v>2.1</v>
      </c>
      <c r="H293">
        <v>563.41600000000005</v>
      </c>
      <c r="I293">
        <v>26.800999999999998</v>
      </c>
      <c r="J293">
        <v>477.411</v>
      </c>
      <c r="K293">
        <v>459.375</v>
      </c>
    </row>
    <row r="294" spans="1:11" x14ac:dyDescent="0.3">
      <c r="A294">
        <v>1</v>
      </c>
      <c r="B294">
        <v>12</v>
      </c>
      <c r="C294">
        <v>11</v>
      </c>
      <c r="D294">
        <v>638</v>
      </c>
      <c r="E294">
        <v>98</v>
      </c>
      <c r="F294">
        <v>10.6</v>
      </c>
      <c r="G294">
        <v>2.6</v>
      </c>
      <c r="H294">
        <v>615.52499999999998</v>
      </c>
      <c r="I294">
        <v>28.460999999999999</v>
      </c>
      <c r="J294">
        <v>520.65099999999995</v>
      </c>
      <c r="K294">
        <v>501.10199999999998</v>
      </c>
    </row>
    <row r="295" spans="1:11" x14ac:dyDescent="0.3">
      <c r="A295">
        <v>1</v>
      </c>
      <c r="B295">
        <v>12</v>
      </c>
      <c r="C295">
        <v>12</v>
      </c>
      <c r="D295">
        <v>777</v>
      </c>
      <c r="E295">
        <v>99</v>
      </c>
      <c r="F295">
        <v>12.2</v>
      </c>
      <c r="G295">
        <v>2.1</v>
      </c>
      <c r="H295">
        <v>733.26</v>
      </c>
      <c r="I295">
        <v>34.832999999999998</v>
      </c>
      <c r="J295">
        <v>606.56700000000001</v>
      </c>
      <c r="K295">
        <v>583.822</v>
      </c>
    </row>
    <row r="296" spans="1:11" x14ac:dyDescent="0.3">
      <c r="A296">
        <v>1</v>
      </c>
      <c r="B296">
        <v>12</v>
      </c>
      <c r="C296">
        <v>13</v>
      </c>
      <c r="D296">
        <v>752</v>
      </c>
      <c r="E296">
        <v>93</v>
      </c>
      <c r="F296">
        <v>12.8</v>
      </c>
      <c r="G296">
        <v>2.1</v>
      </c>
      <c r="H296">
        <v>674.43899999999996</v>
      </c>
      <c r="I296">
        <v>34.215000000000003</v>
      </c>
      <c r="J296">
        <v>558.11099999999999</v>
      </c>
      <c r="K296">
        <v>537.19899999999996</v>
      </c>
    </row>
    <row r="297" spans="1:11" x14ac:dyDescent="0.3">
      <c r="A297">
        <v>1</v>
      </c>
      <c r="B297">
        <v>12</v>
      </c>
      <c r="C297">
        <v>14</v>
      </c>
      <c r="D297">
        <v>680</v>
      </c>
      <c r="E297">
        <v>81</v>
      </c>
      <c r="F297">
        <v>12.8</v>
      </c>
      <c r="G297">
        <v>2.1</v>
      </c>
      <c r="H297">
        <v>541.04600000000005</v>
      </c>
      <c r="I297">
        <v>30.106000000000002</v>
      </c>
      <c r="J297">
        <v>451.20299999999997</v>
      </c>
      <c r="K297">
        <v>434.053</v>
      </c>
    </row>
    <row r="298" spans="1:11" x14ac:dyDescent="0.3">
      <c r="A298">
        <v>1</v>
      </c>
      <c r="B298">
        <v>12</v>
      </c>
      <c r="C298">
        <v>15</v>
      </c>
      <c r="D298">
        <v>540</v>
      </c>
      <c r="E298">
        <v>62</v>
      </c>
      <c r="F298">
        <v>12.8</v>
      </c>
      <c r="G298">
        <v>1.5</v>
      </c>
      <c r="H298">
        <v>346.63499999999999</v>
      </c>
      <c r="I298">
        <v>25.024999999999999</v>
      </c>
      <c r="J298">
        <v>287.74400000000003</v>
      </c>
      <c r="K298">
        <v>275.59199999999998</v>
      </c>
    </row>
    <row r="299" spans="1:11" x14ac:dyDescent="0.3">
      <c r="A299">
        <v>1</v>
      </c>
      <c r="B299">
        <v>12</v>
      </c>
      <c r="C299">
        <v>16</v>
      </c>
      <c r="D299">
        <v>221</v>
      </c>
      <c r="E299">
        <v>34</v>
      </c>
      <c r="F299">
        <v>12.2</v>
      </c>
      <c r="G299">
        <v>2.1</v>
      </c>
      <c r="H299">
        <v>114.432</v>
      </c>
      <c r="I299">
        <v>15.143000000000001</v>
      </c>
      <c r="J299">
        <v>92.811000000000007</v>
      </c>
      <c r="K299">
        <v>85.429000000000002</v>
      </c>
    </row>
    <row r="300" spans="1:11" x14ac:dyDescent="0.3">
      <c r="A300">
        <v>1</v>
      </c>
      <c r="B300">
        <v>12</v>
      </c>
      <c r="C300">
        <v>17</v>
      </c>
      <c r="D300">
        <v>2</v>
      </c>
      <c r="E300">
        <v>1</v>
      </c>
      <c r="F300">
        <v>10.6</v>
      </c>
      <c r="G300">
        <v>2.6</v>
      </c>
      <c r="H300">
        <v>1.329</v>
      </c>
      <c r="I300">
        <v>8.8780000000000001</v>
      </c>
      <c r="J300">
        <v>1.103</v>
      </c>
      <c r="K300">
        <v>0</v>
      </c>
    </row>
    <row r="301" spans="1:11" x14ac:dyDescent="0.3">
      <c r="A301">
        <v>1</v>
      </c>
      <c r="B301">
        <v>12</v>
      </c>
      <c r="C301">
        <v>18</v>
      </c>
      <c r="D301">
        <v>0</v>
      </c>
      <c r="E301">
        <v>0</v>
      </c>
      <c r="F301">
        <v>10.6</v>
      </c>
      <c r="G301">
        <v>2.1</v>
      </c>
      <c r="H301">
        <v>0</v>
      </c>
      <c r="I301">
        <v>10.6</v>
      </c>
      <c r="J301">
        <v>0</v>
      </c>
      <c r="K301">
        <v>0</v>
      </c>
    </row>
    <row r="302" spans="1:11" x14ac:dyDescent="0.3">
      <c r="A302">
        <v>1</v>
      </c>
      <c r="B302">
        <v>12</v>
      </c>
      <c r="C302">
        <v>19</v>
      </c>
      <c r="D302">
        <v>0</v>
      </c>
      <c r="E302">
        <v>0</v>
      </c>
      <c r="F302">
        <v>8.3000000000000007</v>
      </c>
      <c r="G302">
        <v>0</v>
      </c>
      <c r="H302">
        <v>0</v>
      </c>
      <c r="I302">
        <v>8.3000000000000007</v>
      </c>
      <c r="J302">
        <v>0</v>
      </c>
      <c r="K302">
        <v>0</v>
      </c>
    </row>
    <row r="303" spans="1:11" x14ac:dyDescent="0.3">
      <c r="A303">
        <v>1</v>
      </c>
      <c r="B303">
        <v>12</v>
      </c>
      <c r="C303">
        <v>20</v>
      </c>
      <c r="D303">
        <v>0</v>
      </c>
      <c r="E303">
        <v>0</v>
      </c>
      <c r="F303">
        <v>7.2</v>
      </c>
      <c r="G303">
        <v>1.5</v>
      </c>
      <c r="H303">
        <v>0</v>
      </c>
      <c r="I303">
        <v>7.2</v>
      </c>
      <c r="J303">
        <v>0</v>
      </c>
      <c r="K303">
        <v>0</v>
      </c>
    </row>
    <row r="304" spans="1:11" x14ac:dyDescent="0.3">
      <c r="A304">
        <v>1</v>
      </c>
      <c r="B304">
        <v>12</v>
      </c>
      <c r="C304">
        <v>21</v>
      </c>
      <c r="D304">
        <v>0</v>
      </c>
      <c r="E304">
        <v>0</v>
      </c>
      <c r="F304">
        <v>7.2</v>
      </c>
      <c r="G304">
        <v>1.5</v>
      </c>
      <c r="H304">
        <v>0</v>
      </c>
      <c r="I304">
        <v>7.2</v>
      </c>
      <c r="J304">
        <v>0</v>
      </c>
      <c r="K304">
        <v>0</v>
      </c>
    </row>
    <row r="305" spans="1:11" x14ac:dyDescent="0.3">
      <c r="A305">
        <v>1</v>
      </c>
      <c r="B305">
        <v>12</v>
      </c>
      <c r="C305">
        <v>22</v>
      </c>
      <c r="D305">
        <v>0</v>
      </c>
      <c r="E305">
        <v>0</v>
      </c>
      <c r="F305">
        <v>8.9</v>
      </c>
      <c r="G305">
        <v>1.5</v>
      </c>
      <c r="H305">
        <v>0</v>
      </c>
      <c r="I305">
        <v>8.9</v>
      </c>
      <c r="J305">
        <v>0</v>
      </c>
      <c r="K305">
        <v>0</v>
      </c>
    </row>
    <row r="306" spans="1:11" x14ac:dyDescent="0.3">
      <c r="A306">
        <v>1</v>
      </c>
      <c r="B306">
        <v>12</v>
      </c>
      <c r="C306">
        <v>23</v>
      </c>
      <c r="D306">
        <v>0</v>
      </c>
      <c r="E306">
        <v>0</v>
      </c>
      <c r="F306">
        <v>5.6</v>
      </c>
      <c r="G306">
        <v>1.5</v>
      </c>
      <c r="H306">
        <v>0</v>
      </c>
      <c r="I306">
        <v>5.6</v>
      </c>
      <c r="J306">
        <v>0</v>
      </c>
      <c r="K306">
        <v>0</v>
      </c>
    </row>
    <row r="307" spans="1:11" x14ac:dyDescent="0.3">
      <c r="A307">
        <v>1</v>
      </c>
      <c r="B307">
        <v>13</v>
      </c>
      <c r="C307">
        <v>0</v>
      </c>
      <c r="D307">
        <v>0</v>
      </c>
      <c r="E307">
        <v>0</v>
      </c>
      <c r="F307">
        <v>5</v>
      </c>
      <c r="G307">
        <v>2.6</v>
      </c>
      <c r="H307">
        <v>0</v>
      </c>
      <c r="I307">
        <v>5</v>
      </c>
      <c r="J307">
        <v>0</v>
      </c>
      <c r="K307">
        <v>0</v>
      </c>
    </row>
    <row r="308" spans="1:11" x14ac:dyDescent="0.3">
      <c r="A308">
        <v>1</v>
      </c>
      <c r="B308">
        <v>13</v>
      </c>
      <c r="C308">
        <v>1</v>
      </c>
      <c r="D308">
        <v>0</v>
      </c>
      <c r="E308">
        <v>0</v>
      </c>
      <c r="F308">
        <v>5.6</v>
      </c>
      <c r="G308">
        <v>1.5</v>
      </c>
      <c r="H308">
        <v>0</v>
      </c>
      <c r="I308">
        <v>5.6</v>
      </c>
      <c r="J308">
        <v>0</v>
      </c>
      <c r="K308">
        <v>0</v>
      </c>
    </row>
    <row r="309" spans="1:11" x14ac:dyDescent="0.3">
      <c r="A309">
        <v>1</v>
      </c>
      <c r="B309">
        <v>13</v>
      </c>
      <c r="C309">
        <v>2</v>
      </c>
      <c r="D309">
        <v>0</v>
      </c>
      <c r="E309">
        <v>0</v>
      </c>
      <c r="F309">
        <v>5</v>
      </c>
      <c r="G309">
        <v>1.5</v>
      </c>
      <c r="H309">
        <v>0</v>
      </c>
      <c r="I309">
        <v>5</v>
      </c>
      <c r="J309">
        <v>0</v>
      </c>
      <c r="K309">
        <v>0</v>
      </c>
    </row>
    <row r="310" spans="1:11" x14ac:dyDescent="0.3">
      <c r="A310">
        <v>1</v>
      </c>
      <c r="B310">
        <v>13</v>
      </c>
      <c r="C310">
        <v>3</v>
      </c>
      <c r="D310">
        <v>0</v>
      </c>
      <c r="E310">
        <v>0</v>
      </c>
      <c r="F310">
        <v>6.1</v>
      </c>
      <c r="G310">
        <v>1</v>
      </c>
      <c r="H310">
        <v>0</v>
      </c>
      <c r="I310">
        <v>6.1</v>
      </c>
      <c r="J310">
        <v>0</v>
      </c>
      <c r="K310">
        <v>0</v>
      </c>
    </row>
    <row r="311" spans="1:11" x14ac:dyDescent="0.3">
      <c r="A311">
        <v>1</v>
      </c>
      <c r="B311">
        <v>13</v>
      </c>
      <c r="C311">
        <v>4</v>
      </c>
      <c r="D311">
        <v>0</v>
      </c>
      <c r="E311">
        <v>0</v>
      </c>
      <c r="F311">
        <v>5.6</v>
      </c>
      <c r="G311">
        <v>1.5</v>
      </c>
      <c r="H311">
        <v>0</v>
      </c>
      <c r="I311">
        <v>5.6</v>
      </c>
      <c r="J311">
        <v>0</v>
      </c>
      <c r="K311">
        <v>0</v>
      </c>
    </row>
    <row r="312" spans="1:11" x14ac:dyDescent="0.3">
      <c r="A312">
        <v>1</v>
      </c>
      <c r="B312">
        <v>13</v>
      </c>
      <c r="C312">
        <v>5</v>
      </c>
      <c r="D312">
        <v>0</v>
      </c>
      <c r="E312">
        <v>0</v>
      </c>
      <c r="F312">
        <v>3.9</v>
      </c>
      <c r="G312">
        <v>1</v>
      </c>
      <c r="H312">
        <v>0</v>
      </c>
      <c r="I312">
        <v>3.9</v>
      </c>
      <c r="J312">
        <v>0</v>
      </c>
      <c r="K312">
        <v>0</v>
      </c>
    </row>
    <row r="313" spans="1:11" x14ac:dyDescent="0.3">
      <c r="A313">
        <v>1</v>
      </c>
      <c r="B313">
        <v>13</v>
      </c>
      <c r="C313">
        <v>6</v>
      </c>
      <c r="D313">
        <v>0</v>
      </c>
      <c r="E313">
        <v>0</v>
      </c>
      <c r="F313">
        <v>5</v>
      </c>
      <c r="G313">
        <v>1</v>
      </c>
      <c r="H313">
        <v>0</v>
      </c>
      <c r="I313">
        <v>5</v>
      </c>
      <c r="J313">
        <v>0</v>
      </c>
      <c r="K313">
        <v>0</v>
      </c>
    </row>
    <row r="314" spans="1:11" x14ac:dyDescent="0.3">
      <c r="A314">
        <v>1</v>
      </c>
      <c r="B314">
        <v>13</v>
      </c>
      <c r="C314">
        <v>7</v>
      </c>
      <c r="D314">
        <v>45</v>
      </c>
      <c r="E314">
        <v>15</v>
      </c>
      <c r="F314">
        <v>6.7</v>
      </c>
      <c r="G314">
        <v>0</v>
      </c>
      <c r="H314">
        <v>28.321000000000002</v>
      </c>
      <c r="I314">
        <v>3.1829999999999998</v>
      </c>
      <c r="J314">
        <v>23.948</v>
      </c>
      <c r="K314">
        <v>17.942</v>
      </c>
    </row>
    <row r="315" spans="1:11" x14ac:dyDescent="0.3">
      <c r="A315">
        <v>1</v>
      </c>
      <c r="B315">
        <v>13</v>
      </c>
      <c r="C315">
        <v>8</v>
      </c>
      <c r="D315">
        <v>302</v>
      </c>
      <c r="E315">
        <v>58</v>
      </c>
      <c r="F315">
        <v>7.8</v>
      </c>
      <c r="G315">
        <v>2.1</v>
      </c>
      <c r="H315">
        <v>189.98</v>
      </c>
      <c r="I315">
        <v>11.503</v>
      </c>
      <c r="J315">
        <v>161.541</v>
      </c>
      <c r="K315">
        <v>152.625</v>
      </c>
    </row>
    <row r="316" spans="1:11" x14ac:dyDescent="0.3">
      <c r="A316">
        <v>1</v>
      </c>
      <c r="B316">
        <v>13</v>
      </c>
      <c r="C316">
        <v>9</v>
      </c>
      <c r="D316">
        <v>529</v>
      </c>
      <c r="E316">
        <v>82</v>
      </c>
      <c r="F316">
        <v>8.9</v>
      </c>
      <c r="G316">
        <v>1.5</v>
      </c>
      <c r="H316">
        <v>400.23700000000002</v>
      </c>
      <c r="I316">
        <v>20.991</v>
      </c>
      <c r="J316">
        <v>341.596</v>
      </c>
      <c r="K316">
        <v>327.89800000000002</v>
      </c>
    </row>
    <row r="317" spans="1:11" x14ac:dyDescent="0.3">
      <c r="A317">
        <v>1</v>
      </c>
      <c r="B317">
        <v>13</v>
      </c>
      <c r="C317">
        <v>10</v>
      </c>
      <c r="D317">
        <v>607</v>
      </c>
      <c r="E317">
        <v>103</v>
      </c>
      <c r="F317">
        <v>9.4</v>
      </c>
      <c r="G317">
        <v>3.6</v>
      </c>
      <c r="H317">
        <v>550</v>
      </c>
      <c r="I317">
        <v>23.262</v>
      </c>
      <c r="J317">
        <v>471.97</v>
      </c>
      <c r="K317">
        <v>454.12</v>
      </c>
    </row>
    <row r="318" spans="1:11" x14ac:dyDescent="0.3">
      <c r="A318">
        <v>1</v>
      </c>
      <c r="B318">
        <v>13</v>
      </c>
      <c r="C318">
        <v>11</v>
      </c>
      <c r="D318">
        <v>669</v>
      </c>
      <c r="E318">
        <v>119</v>
      </c>
      <c r="F318">
        <v>10</v>
      </c>
      <c r="G318">
        <v>3.1</v>
      </c>
      <c r="H318">
        <v>664.64499999999998</v>
      </c>
      <c r="I318">
        <v>28.141999999999999</v>
      </c>
      <c r="J318">
        <v>562.93499999999995</v>
      </c>
      <c r="K318">
        <v>541.84500000000003</v>
      </c>
    </row>
    <row r="319" spans="1:11" x14ac:dyDescent="0.3">
      <c r="A319">
        <v>1</v>
      </c>
      <c r="B319">
        <v>13</v>
      </c>
      <c r="C319">
        <v>12</v>
      </c>
      <c r="D319">
        <v>627</v>
      </c>
      <c r="E319">
        <v>134</v>
      </c>
      <c r="F319">
        <v>11.1</v>
      </c>
      <c r="G319">
        <v>2.6</v>
      </c>
      <c r="H319">
        <v>661.90099999999995</v>
      </c>
      <c r="I319">
        <v>30.614000000000001</v>
      </c>
      <c r="J319">
        <v>556.16899999999998</v>
      </c>
      <c r="K319">
        <v>535.32899999999995</v>
      </c>
    </row>
    <row r="320" spans="1:11" x14ac:dyDescent="0.3">
      <c r="A320">
        <v>1</v>
      </c>
      <c r="B320">
        <v>13</v>
      </c>
      <c r="C320">
        <v>13</v>
      </c>
      <c r="D320">
        <v>523</v>
      </c>
      <c r="E320">
        <v>140</v>
      </c>
      <c r="F320">
        <v>11.7</v>
      </c>
      <c r="G320">
        <v>2.6</v>
      </c>
      <c r="H320">
        <v>559.77300000000002</v>
      </c>
      <c r="I320">
        <v>28.36</v>
      </c>
      <c r="J320">
        <v>473.51100000000002</v>
      </c>
      <c r="K320">
        <v>455.608</v>
      </c>
    </row>
    <row r="321" spans="1:11" x14ac:dyDescent="0.3">
      <c r="A321">
        <v>1</v>
      </c>
      <c r="B321">
        <v>13</v>
      </c>
      <c r="C321">
        <v>14</v>
      </c>
      <c r="D321">
        <v>118</v>
      </c>
      <c r="E321">
        <v>141</v>
      </c>
      <c r="F321">
        <v>12.2</v>
      </c>
      <c r="G321">
        <v>1.5</v>
      </c>
      <c r="H321">
        <v>230.83600000000001</v>
      </c>
      <c r="I321">
        <v>20.756</v>
      </c>
      <c r="J321">
        <v>200.447</v>
      </c>
      <c r="K321">
        <v>190.59100000000001</v>
      </c>
    </row>
    <row r="322" spans="1:11" x14ac:dyDescent="0.3">
      <c r="A322">
        <v>1</v>
      </c>
      <c r="B322">
        <v>13</v>
      </c>
      <c r="C322">
        <v>15</v>
      </c>
      <c r="D322">
        <v>138</v>
      </c>
      <c r="E322">
        <v>126</v>
      </c>
      <c r="F322">
        <v>11.7</v>
      </c>
      <c r="G322">
        <v>4.0999999999999996</v>
      </c>
      <c r="H322">
        <v>211.20099999999999</v>
      </c>
      <c r="I322">
        <v>15.901</v>
      </c>
      <c r="J322">
        <v>184.72399999999999</v>
      </c>
      <c r="K322">
        <v>175.25399999999999</v>
      </c>
    </row>
    <row r="323" spans="1:11" x14ac:dyDescent="0.3">
      <c r="A323">
        <v>1</v>
      </c>
      <c r="B323">
        <v>13</v>
      </c>
      <c r="C323">
        <v>16</v>
      </c>
      <c r="D323">
        <v>257</v>
      </c>
      <c r="E323">
        <v>31</v>
      </c>
      <c r="F323">
        <v>11.1</v>
      </c>
      <c r="G323">
        <v>4.0999999999999996</v>
      </c>
      <c r="H323">
        <v>123.84099999999999</v>
      </c>
      <c r="I323">
        <v>13.021000000000001</v>
      </c>
      <c r="J323">
        <v>100.509</v>
      </c>
      <c r="K323">
        <v>92.962999999999994</v>
      </c>
    </row>
    <row r="324" spans="1:11" x14ac:dyDescent="0.3">
      <c r="A324">
        <v>1</v>
      </c>
      <c r="B324">
        <v>13</v>
      </c>
      <c r="C324">
        <v>17</v>
      </c>
      <c r="D324">
        <v>6</v>
      </c>
      <c r="E324">
        <v>0</v>
      </c>
      <c r="F324">
        <v>10.6</v>
      </c>
      <c r="G324">
        <v>5.7</v>
      </c>
      <c r="H324">
        <v>1.079</v>
      </c>
      <c r="I324">
        <v>9.3450000000000006</v>
      </c>
      <c r="J324">
        <v>0.66800000000000004</v>
      </c>
      <c r="K324">
        <v>0</v>
      </c>
    </row>
    <row r="325" spans="1:11" x14ac:dyDescent="0.3">
      <c r="A325">
        <v>1</v>
      </c>
      <c r="B325">
        <v>13</v>
      </c>
      <c r="C325">
        <v>18</v>
      </c>
      <c r="D325">
        <v>0</v>
      </c>
      <c r="E325">
        <v>0</v>
      </c>
      <c r="F325">
        <v>10.6</v>
      </c>
      <c r="G325">
        <v>4.0999999999999996</v>
      </c>
      <c r="H325">
        <v>0</v>
      </c>
      <c r="I325">
        <v>10.6</v>
      </c>
      <c r="J325">
        <v>0</v>
      </c>
      <c r="K325">
        <v>0</v>
      </c>
    </row>
    <row r="326" spans="1:11" x14ac:dyDescent="0.3">
      <c r="A326">
        <v>1</v>
      </c>
      <c r="B326">
        <v>13</v>
      </c>
      <c r="C326">
        <v>19</v>
      </c>
      <c r="D326">
        <v>0</v>
      </c>
      <c r="E326">
        <v>0</v>
      </c>
      <c r="F326">
        <v>10.6</v>
      </c>
      <c r="G326">
        <v>3.6</v>
      </c>
      <c r="H326">
        <v>0</v>
      </c>
      <c r="I326">
        <v>10.6</v>
      </c>
      <c r="J326">
        <v>0</v>
      </c>
      <c r="K326">
        <v>0</v>
      </c>
    </row>
    <row r="327" spans="1:11" x14ac:dyDescent="0.3">
      <c r="A327">
        <v>1</v>
      </c>
      <c r="B327">
        <v>13</v>
      </c>
      <c r="C327">
        <v>20</v>
      </c>
      <c r="D327">
        <v>0</v>
      </c>
      <c r="E327">
        <v>0</v>
      </c>
      <c r="F327">
        <v>10</v>
      </c>
      <c r="G327">
        <v>4.0999999999999996</v>
      </c>
      <c r="H327">
        <v>0</v>
      </c>
      <c r="I327">
        <v>10</v>
      </c>
      <c r="J327">
        <v>0</v>
      </c>
      <c r="K327">
        <v>0</v>
      </c>
    </row>
    <row r="328" spans="1:11" x14ac:dyDescent="0.3">
      <c r="A328">
        <v>1</v>
      </c>
      <c r="B328">
        <v>13</v>
      </c>
      <c r="C328">
        <v>21</v>
      </c>
      <c r="D328">
        <v>0</v>
      </c>
      <c r="E328">
        <v>0</v>
      </c>
      <c r="F328">
        <v>10</v>
      </c>
      <c r="G328">
        <v>4.5999999999999996</v>
      </c>
      <c r="H328">
        <v>0</v>
      </c>
      <c r="I328">
        <v>10</v>
      </c>
      <c r="J328">
        <v>0</v>
      </c>
      <c r="K328">
        <v>0</v>
      </c>
    </row>
    <row r="329" spans="1:11" x14ac:dyDescent="0.3">
      <c r="A329">
        <v>1</v>
      </c>
      <c r="B329">
        <v>13</v>
      </c>
      <c r="C329">
        <v>22</v>
      </c>
      <c r="D329">
        <v>0</v>
      </c>
      <c r="E329">
        <v>0</v>
      </c>
      <c r="F329">
        <v>8.3000000000000007</v>
      </c>
      <c r="G329">
        <v>2.6</v>
      </c>
      <c r="H329">
        <v>0</v>
      </c>
      <c r="I329">
        <v>8.3000000000000007</v>
      </c>
      <c r="J329">
        <v>0</v>
      </c>
      <c r="K329">
        <v>0</v>
      </c>
    </row>
    <row r="330" spans="1:11" x14ac:dyDescent="0.3">
      <c r="A330">
        <v>1</v>
      </c>
      <c r="B330">
        <v>13</v>
      </c>
      <c r="C330">
        <v>23</v>
      </c>
      <c r="D330">
        <v>0</v>
      </c>
      <c r="E330">
        <v>0</v>
      </c>
      <c r="F330">
        <v>7.2</v>
      </c>
      <c r="G330">
        <v>1.5</v>
      </c>
      <c r="H330">
        <v>0</v>
      </c>
      <c r="I330">
        <v>7.2</v>
      </c>
      <c r="J330">
        <v>0</v>
      </c>
      <c r="K330">
        <v>0</v>
      </c>
    </row>
    <row r="331" spans="1:11" x14ac:dyDescent="0.3">
      <c r="A331">
        <v>1</v>
      </c>
      <c r="B331">
        <v>14</v>
      </c>
      <c r="C331">
        <v>0</v>
      </c>
      <c r="D331">
        <v>0</v>
      </c>
      <c r="E331">
        <v>0</v>
      </c>
      <c r="F331">
        <v>7.2</v>
      </c>
      <c r="G331">
        <v>0</v>
      </c>
      <c r="H331">
        <v>0</v>
      </c>
      <c r="I331">
        <v>7.2</v>
      </c>
      <c r="J331">
        <v>0</v>
      </c>
      <c r="K331">
        <v>0</v>
      </c>
    </row>
    <row r="332" spans="1:11" x14ac:dyDescent="0.3">
      <c r="A332">
        <v>1</v>
      </c>
      <c r="B332">
        <v>14</v>
      </c>
      <c r="C332">
        <v>1</v>
      </c>
      <c r="D332">
        <v>0</v>
      </c>
      <c r="E332">
        <v>0</v>
      </c>
      <c r="F332">
        <v>5.6</v>
      </c>
      <c r="G332">
        <v>1</v>
      </c>
      <c r="H332">
        <v>0</v>
      </c>
      <c r="I332">
        <v>5.6</v>
      </c>
      <c r="J332">
        <v>0</v>
      </c>
      <c r="K332">
        <v>0</v>
      </c>
    </row>
    <row r="333" spans="1:11" x14ac:dyDescent="0.3">
      <c r="A333">
        <v>1</v>
      </c>
      <c r="B333">
        <v>14</v>
      </c>
      <c r="C333">
        <v>2</v>
      </c>
      <c r="D333">
        <v>0</v>
      </c>
      <c r="E333">
        <v>0</v>
      </c>
      <c r="F333">
        <v>5.6</v>
      </c>
      <c r="G333">
        <v>1.5</v>
      </c>
      <c r="H333">
        <v>0</v>
      </c>
      <c r="I333">
        <v>5.6</v>
      </c>
      <c r="J333">
        <v>0</v>
      </c>
      <c r="K333">
        <v>0</v>
      </c>
    </row>
    <row r="334" spans="1:11" x14ac:dyDescent="0.3">
      <c r="A334">
        <v>1</v>
      </c>
      <c r="B334">
        <v>14</v>
      </c>
      <c r="C334">
        <v>3</v>
      </c>
      <c r="D334">
        <v>0</v>
      </c>
      <c r="E334">
        <v>0</v>
      </c>
      <c r="F334">
        <v>5.6</v>
      </c>
      <c r="G334">
        <v>1</v>
      </c>
      <c r="H334">
        <v>0</v>
      </c>
      <c r="I334">
        <v>5.6</v>
      </c>
      <c r="J334">
        <v>0</v>
      </c>
      <c r="K334">
        <v>0</v>
      </c>
    </row>
    <row r="335" spans="1:11" x14ac:dyDescent="0.3">
      <c r="A335">
        <v>1</v>
      </c>
      <c r="B335">
        <v>14</v>
      </c>
      <c r="C335">
        <v>4</v>
      </c>
      <c r="D335">
        <v>0</v>
      </c>
      <c r="E335">
        <v>0</v>
      </c>
      <c r="F335">
        <v>5.6</v>
      </c>
      <c r="G335">
        <v>1.5</v>
      </c>
      <c r="H335">
        <v>0</v>
      </c>
      <c r="I335">
        <v>5.6</v>
      </c>
      <c r="J335">
        <v>0</v>
      </c>
      <c r="K335">
        <v>0</v>
      </c>
    </row>
    <row r="336" spans="1:11" x14ac:dyDescent="0.3">
      <c r="A336">
        <v>1</v>
      </c>
      <c r="B336">
        <v>14</v>
      </c>
      <c r="C336">
        <v>5</v>
      </c>
      <c r="D336">
        <v>0</v>
      </c>
      <c r="E336">
        <v>0</v>
      </c>
      <c r="F336">
        <v>4.4000000000000004</v>
      </c>
      <c r="G336">
        <v>0</v>
      </c>
      <c r="H336">
        <v>0</v>
      </c>
      <c r="I336">
        <v>4.4000000000000004</v>
      </c>
      <c r="J336">
        <v>0</v>
      </c>
      <c r="K336">
        <v>0</v>
      </c>
    </row>
    <row r="337" spans="1:11" x14ac:dyDescent="0.3">
      <c r="A337">
        <v>1</v>
      </c>
      <c r="B337">
        <v>14</v>
      </c>
      <c r="C337">
        <v>6</v>
      </c>
      <c r="D337">
        <v>0</v>
      </c>
      <c r="E337">
        <v>0</v>
      </c>
      <c r="F337">
        <v>3.9</v>
      </c>
      <c r="G337">
        <v>1</v>
      </c>
      <c r="H337">
        <v>0</v>
      </c>
      <c r="I337">
        <v>3.9</v>
      </c>
      <c r="J337">
        <v>0</v>
      </c>
      <c r="K337">
        <v>0</v>
      </c>
    </row>
    <row r="338" spans="1:11" x14ac:dyDescent="0.3">
      <c r="A338">
        <v>1</v>
      </c>
      <c r="B338">
        <v>14</v>
      </c>
      <c r="C338">
        <v>7</v>
      </c>
      <c r="D338">
        <v>43</v>
      </c>
      <c r="E338">
        <v>19</v>
      </c>
      <c r="F338">
        <v>5</v>
      </c>
      <c r="G338">
        <v>0</v>
      </c>
      <c r="H338">
        <v>30.794</v>
      </c>
      <c r="I338">
        <v>1.603</v>
      </c>
      <c r="J338">
        <v>26.471</v>
      </c>
      <c r="K338">
        <v>20.417000000000002</v>
      </c>
    </row>
    <row r="339" spans="1:11" x14ac:dyDescent="0.3">
      <c r="A339">
        <v>1</v>
      </c>
      <c r="B339">
        <v>14</v>
      </c>
      <c r="C339">
        <v>8</v>
      </c>
      <c r="D339">
        <v>18</v>
      </c>
      <c r="E339">
        <v>64</v>
      </c>
      <c r="F339">
        <v>6.1</v>
      </c>
      <c r="G339">
        <v>0</v>
      </c>
      <c r="H339">
        <v>74.751000000000005</v>
      </c>
      <c r="I339">
        <v>5.3959999999999999</v>
      </c>
      <c r="J339">
        <v>68.116</v>
      </c>
      <c r="K339">
        <v>61.246000000000002</v>
      </c>
    </row>
    <row r="340" spans="1:11" x14ac:dyDescent="0.3">
      <c r="A340">
        <v>1</v>
      </c>
      <c r="B340">
        <v>14</v>
      </c>
      <c r="C340">
        <v>9</v>
      </c>
      <c r="D340">
        <v>2</v>
      </c>
      <c r="E340">
        <v>123</v>
      </c>
      <c r="F340">
        <v>6.7</v>
      </c>
      <c r="G340">
        <v>0</v>
      </c>
      <c r="H340">
        <v>124.932</v>
      </c>
      <c r="I340">
        <v>10.082000000000001</v>
      </c>
      <c r="J340">
        <v>113.02200000000001</v>
      </c>
      <c r="K340">
        <v>105.206</v>
      </c>
    </row>
    <row r="341" spans="1:11" x14ac:dyDescent="0.3">
      <c r="A341">
        <v>1</v>
      </c>
      <c r="B341">
        <v>14</v>
      </c>
      <c r="C341">
        <v>10</v>
      </c>
      <c r="D341">
        <v>183</v>
      </c>
      <c r="E341">
        <v>166</v>
      </c>
      <c r="F341">
        <v>7.2</v>
      </c>
      <c r="G341">
        <v>2.1</v>
      </c>
      <c r="H341">
        <v>308.88499999999999</v>
      </c>
      <c r="I341">
        <v>15.103999999999999</v>
      </c>
      <c r="J341">
        <v>273.64100000000002</v>
      </c>
      <c r="K341">
        <v>261.87799999999999</v>
      </c>
    </row>
    <row r="342" spans="1:11" x14ac:dyDescent="0.3">
      <c r="A342">
        <v>1</v>
      </c>
      <c r="B342">
        <v>14</v>
      </c>
      <c r="C342">
        <v>11</v>
      </c>
      <c r="D342">
        <v>49</v>
      </c>
      <c r="E342">
        <v>174</v>
      </c>
      <c r="F342">
        <v>6.7</v>
      </c>
      <c r="G342">
        <v>2.1</v>
      </c>
      <c r="H342">
        <v>218.92400000000001</v>
      </c>
      <c r="I342">
        <v>12.709</v>
      </c>
      <c r="J342">
        <v>196.19300000000001</v>
      </c>
      <c r="K342">
        <v>186.44300000000001</v>
      </c>
    </row>
    <row r="343" spans="1:11" x14ac:dyDescent="0.3">
      <c r="A343">
        <v>1</v>
      </c>
      <c r="B343">
        <v>14</v>
      </c>
      <c r="C343">
        <v>12</v>
      </c>
      <c r="D343">
        <v>847</v>
      </c>
      <c r="E343">
        <v>55</v>
      </c>
      <c r="F343">
        <v>10.6</v>
      </c>
      <c r="G343">
        <v>1.5</v>
      </c>
      <c r="H343">
        <v>732.37199999999996</v>
      </c>
      <c r="I343">
        <v>33.43</v>
      </c>
      <c r="J343">
        <v>608.78499999999997</v>
      </c>
      <c r="K343">
        <v>585.95500000000004</v>
      </c>
    </row>
    <row r="344" spans="1:11" x14ac:dyDescent="0.3">
      <c r="A344">
        <v>1</v>
      </c>
      <c r="B344">
        <v>14</v>
      </c>
      <c r="C344">
        <v>13</v>
      </c>
      <c r="D344">
        <v>660</v>
      </c>
      <c r="E344">
        <v>80</v>
      </c>
      <c r="F344">
        <v>12.8</v>
      </c>
      <c r="G344">
        <v>1.5</v>
      </c>
      <c r="H344">
        <v>594.774</v>
      </c>
      <c r="I344">
        <v>33.862000000000002</v>
      </c>
      <c r="J344">
        <v>492.92599999999999</v>
      </c>
      <c r="K344">
        <v>474.35399999999998</v>
      </c>
    </row>
    <row r="345" spans="1:11" x14ac:dyDescent="0.3">
      <c r="A345">
        <v>1</v>
      </c>
      <c r="B345">
        <v>14</v>
      </c>
      <c r="C345">
        <v>14</v>
      </c>
      <c r="D345">
        <v>438</v>
      </c>
      <c r="E345">
        <v>132</v>
      </c>
      <c r="F345">
        <v>13.9</v>
      </c>
      <c r="G345">
        <v>3.6</v>
      </c>
      <c r="H345">
        <v>443.86200000000002</v>
      </c>
      <c r="I345">
        <v>25.591999999999999</v>
      </c>
      <c r="J345">
        <v>377.25900000000001</v>
      </c>
      <c r="K345">
        <v>362.483</v>
      </c>
    </row>
    <row r="346" spans="1:11" x14ac:dyDescent="0.3">
      <c r="A346">
        <v>1</v>
      </c>
      <c r="B346">
        <v>14</v>
      </c>
      <c r="C346">
        <v>15</v>
      </c>
      <c r="D346">
        <v>27</v>
      </c>
      <c r="E346">
        <v>83</v>
      </c>
      <c r="F346">
        <v>13.3</v>
      </c>
      <c r="G346">
        <v>6.2</v>
      </c>
      <c r="H346">
        <v>98.53</v>
      </c>
      <c r="I346">
        <v>14.679</v>
      </c>
      <c r="J346">
        <v>87.274000000000001</v>
      </c>
      <c r="K346">
        <v>80.009</v>
      </c>
    </row>
    <row r="347" spans="1:11" x14ac:dyDescent="0.3">
      <c r="A347">
        <v>1</v>
      </c>
      <c r="B347">
        <v>14</v>
      </c>
      <c r="C347">
        <v>16</v>
      </c>
      <c r="D347">
        <v>36</v>
      </c>
      <c r="E347">
        <v>43</v>
      </c>
      <c r="F347">
        <v>12.2</v>
      </c>
      <c r="G347">
        <v>5.2</v>
      </c>
      <c r="H347">
        <v>57.430999999999997</v>
      </c>
      <c r="I347">
        <v>12.103</v>
      </c>
      <c r="J347">
        <v>50.161000000000001</v>
      </c>
      <c r="K347">
        <v>43.65</v>
      </c>
    </row>
    <row r="348" spans="1:11" x14ac:dyDescent="0.3">
      <c r="A348">
        <v>1</v>
      </c>
      <c r="B348">
        <v>14</v>
      </c>
      <c r="C348">
        <v>17</v>
      </c>
      <c r="D348">
        <v>16</v>
      </c>
      <c r="E348">
        <v>2</v>
      </c>
      <c r="F348">
        <v>11.7</v>
      </c>
      <c r="G348">
        <v>4.5999999999999996</v>
      </c>
      <c r="H348">
        <v>4.8259999999999996</v>
      </c>
      <c r="I348">
        <v>10.228</v>
      </c>
      <c r="J348">
        <v>3.5379999999999998</v>
      </c>
      <c r="K348">
        <v>0</v>
      </c>
    </row>
    <row r="349" spans="1:11" x14ac:dyDescent="0.3">
      <c r="A349">
        <v>1</v>
      </c>
      <c r="B349">
        <v>14</v>
      </c>
      <c r="C349">
        <v>18</v>
      </c>
      <c r="D349">
        <v>0</v>
      </c>
      <c r="E349">
        <v>0</v>
      </c>
      <c r="F349">
        <v>11.7</v>
      </c>
      <c r="G349">
        <v>4.0999999999999996</v>
      </c>
      <c r="H349">
        <v>0</v>
      </c>
      <c r="I349">
        <v>11.7</v>
      </c>
      <c r="J349">
        <v>0</v>
      </c>
      <c r="K349">
        <v>0</v>
      </c>
    </row>
    <row r="350" spans="1:11" x14ac:dyDescent="0.3">
      <c r="A350">
        <v>1</v>
      </c>
      <c r="B350">
        <v>14</v>
      </c>
      <c r="C350">
        <v>19</v>
      </c>
      <c r="D350">
        <v>0</v>
      </c>
      <c r="E350">
        <v>0</v>
      </c>
      <c r="F350">
        <v>11.1</v>
      </c>
      <c r="G350">
        <v>1.5</v>
      </c>
      <c r="H350">
        <v>0</v>
      </c>
      <c r="I350">
        <v>11.1</v>
      </c>
      <c r="J350">
        <v>0</v>
      </c>
      <c r="K350">
        <v>0</v>
      </c>
    </row>
    <row r="351" spans="1:11" x14ac:dyDescent="0.3">
      <c r="A351">
        <v>1</v>
      </c>
      <c r="B351">
        <v>14</v>
      </c>
      <c r="C351">
        <v>20</v>
      </c>
      <c r="D351">
        <v>0</v>
      </c>
      <c r="E351">
        <v>0</v>
      </c>
      <c r="F351">
        <v>10.6</v>
      </c>
      <c r="G351">
        <v>0</v>
      </c>
      <c r="H351">
        <v>0</v>
      </c>
      <c r="I351">
        <v>10.6</v>
      </c>
      <c r="J351">
        <v>0</v>
      </c>
      <c r="K351">
        <v>0</v>
      </c>
    </row>
    <row r="352" spans="1:11" x14ac:dyDescent="0.3">
      <c r="A352">
        <v>1</v>
      </c>
      <c r="B352">
        <v>14</v>
      </c>
      <c r="C352">
        <v>21</v>
      </c>
      <c r="D352">
        <v>0</v>
      </c>
      <c r="E352">
        <v>0</v>
      </c>
      <c r="F352">
        <v>8.9</v>
      </c>
      <c r="G352">
        <v>3.6</v>
      </c>
      <c r="H352">
        <v>0</v>
      </c>
      <c r="I352">
        <v>8.9</v>
      </c>
      <c r="J352">
        <v>0</v>
      </c>
      <c r="K352">
        <v>0</v>
      </c>
    </row>
    <row r="353" spans="1:11" x14ac:dyDescent="0.3">
      <c r="A353">
        <v>1</v>
      </c>
      <c r="B353">
        <v>14</v>
      </c>
      <c r="C353">
        <v>22</v>
      </c>
      <c r="D353">
        <v>0</v>
      </c>
      <c r="E353">
        <v>0</v>
      </c>
      <c r="F353">
        <v>10.6</v>
      </c>
      <c r="G353">
        <v>1.5</v>
      </c>
      <c r="H353">
        <v>0</v>
      </c>
      <c r="I353">
        <v>10.6</v>
      </c>
      <c r="J353">
        <v>0</v>
      </c>
      <c r="K353">
        <v>0</v>
      </c>
    </row>
    <row r="354" spans="1:11" x14ac:dyDescent="0.3">
      <c r="A354">
        <v>1</v>
      </c>
      <c r="B354">
        <v>14</v>
      </c>
      <c r="C354">
        <v>23</v>
      </c>
      <c r="D354">
        <v>0</v>
      </c>
      <c r="E354">
        <v>0</v>
      </c>
      <c r="F354">
        <v>10</v>
      </c>
      <c r="G354">
        <v>1</v>
      </c>
      <c r="H354">
        <v>0</v>
      </c>
      <c r="I354">
        <v>10</v>
      </c>
      <c r="J354">
        <v>0</v>
      </c>
      <c r="K354">
        <v>0</v>
      </c>
    </row>
    <row r="355" spans="1:11" x14ac:dyDescent="0.3">
      <c r="A355">
        <v>1</v>
      </c>
      <c r="B355">
        <v>15</v>
      </c>
      <c r="C355">
        <v>0</v>
      </c>
      <c r="D355">
        <v>0</v>
      </c>
      <c r="E355">
        <v>0</v>
      </c>
      <c r="F355">
        <v>7.8</v>
      </c>
      <c r="G355">
        <v>1.5</v>
      </c>
      <c r="H355">
        <v>0</v>
      </c>
      <c r="I355">
        <v>7.8</v>
      </c>
      <c r="J355">
        <v>0</v>
      </c>
      <c r="K355">
        <v>0</v>
      </c>
    </row>
    <row r="356" spans="1:11" x14ac:dyDescent="0.3">
      <c r="A356">
        <v>1</v>
      </c>
      <c r="B356">
        <v>15</v>
      </c>
      <c r="C356">
        <v>1</v>
      </c>
      <c r="D356">
        <v>0</v>
      </c>
      <c r="E356">
        <v>0</v>
      </c>
      <c r="F356">
        <v>7.2</v>
      </c>
      <c r="G356">
        <v>2.1</v>
      </c>
      <c r="H356">
        <v>0</v>
      </c>
      <c r="I356">
        <v>7.2</v>
      </c>
      <c r="J356">
        <v>0</v>
      </c>
      <c r="K356">
        <v>0</v>
      </c>
    </row>
    <row r="357" spans="1:11" x14ac:dyDescent="0.3">
      <c r="A357">
        <v>1</v>
      </c>
      <c r="B357">
        <v>15</v>
      </c>
      <c r="C357">
        <v>2</v>
      </c>
      <c r="D357">
        <v>0</v>
      </c>
      <c r="E357">
        <v>0</v>
      </c>
      <c r="F357">
        <v>6.1</v>
      </c>
      <c r="G357">
        <v>0</v>
      </c>
      <c r="H357">
        <v>0</v>
      </c>
      <c r="I357">
        <v>6.1</v>
      </c>
      <c r="J357">
        <v>0</v>
      </c>
      <c r="K357">
        <v>0</v>
      </c>
    </row>
    <row r="358" spans="1:11" x14ac:dyDescent="0.3">
      <c r="A358">
        <v>1</v>
      </c>
      <c r="B358">
        <v>15</v>
      </c>
      <c r="C358">
        <v>3</v>
      </c>
      <c r="D358">
        <v>0</v>
      </c>
      <c r="E358">
        <v>0</v>
      </c>
      <c r="F358">
        <v>6.1</v>
      </c>
      <c r="G358">
        <v>2.1</v>
      </c>
      <c r="H358">
        <v>0</v>
      </c>
      <c r="I358">
        <v>6.1</v>
      </c>
      <c r="J358">
        <v>0</v>
      </c>
      <c r="K358">
        <v>0</v>
      </c>
    </row>
    <row r="359" spans="1:11" x14ac:dyDescent="0.3">
      <c r="A359">
        <v>1</v>
      </c>
      <c r="B359">
        <v>15</v>
      </c>
      <c r="C359">
        <v>4</v>
      </c>
      <c r="D359">
        <v>0</v>
      </c>
      <c r="E359">
        <v>0</v>
      </c>
      <c r="F359">
        <v>5.6</v>
      </c>
      <c r="G359">
        <v>1</v>
      </c>
      <c r="H359">
        <v>0</v>
      </c>
      <c r="I359">
        <v>5.6</v>
      </c>
      <c r="J359">
        <v>0</v>
      </c>
      <c r="K359">
        <v>0</v>
      </c>
    </row>
    <row r="360" spans="1:11" x14ac:dyDescent="0.3">
      <c r="A360">
        <v>1</v>
      </c>
      <c r="B360">
        <v>15</v>
      </c>
      <c r="C360">
        <v>5</v>
      </c>
      <c r="D360">
        <v>0</v>
      </c>
      <c r="E360">
        <v>0</v>
      </c>
      <c r="F360">
        <v>6.1</v>
      </c>
      <c r="G360">
        <v>0</v>
      </c>
      <c r="H360">
        <v>0</v>
      </c>
      <c r="I360">
        <v>6.1</v>
      </c>
      <c r="J360">
        <v>0</v>
      </c>
      <c r="K360">
        <v>0</v>
      </c>
    </row>
    <row r="361" spans="1:11" x14ac:dyDescent="0.3">
      <c r="A361">
        <v>1</v>
      </c>
      <c r="B361">
        <v>15</v>
      </c>
      <c r="C361">
        <v>6</v>
      </c>
      <c r="D361">
        <v>0</v>
      </c>
      <c r="E361">
        <v>0</v>
      </c>
      <c r="F361">
        <v>5.6</v>
      </c>
      <c r="G361">
        <v>1</v>
      </c>
      <c r="H361">
        <v>0</v>
      </c>
      <c r="I361">
        <v>5.6</v>
      </c>
      <c r="J361">
        <v>0</v>
      </c>
      <c r="K361">
        <v>0</v>
      </c>
    </row>
    <row r="362" spans="1:11" x14ac:dyDescent="0.3">
      <c r="A362">
        <v>1</v>
      </c>
      <c r="B362">
        <v>15</v>
      </c>
      <c r="C362">
        <v>7</v>
      </c>
      <c r="D362">
        <v>12</v>
      </c>
      <c r="E362">
        <v>16</v>
      </c>
      <c r="F362">
        <v>6.1</v>
      </c>
      <c r="G362">
        <v>0</v>
      </c>
      <c r="H362">
        <v>18.475000000000001</v>
      </c>
      <c r="I362">
        <v>2.1560000000000001</v>
      </c>
      <c r="J362">
        <v>16.550999999999998</v>
      </c>
      <c r="K362">
        <v>10.683</v>
      </c>
    </row>
    <row r="363" spans="1:11" x14ac:dyDescent="0.3">
      <c r="A363">
        <v>1</v>
      </c>
      <c r="B363">
        <v>15</v>
      </c>
      <c r="C363">
        <v>8</v>
      </c>
      <c r="D363">
        <v>246</v>
      </c>
      <c r="E363">
        <v>60</v>
      </c>
      <c r="F363">
        <v>10</v>
      </c>
      <c r="G363">
        <v>2.1</v>
      </c>
      <c r="H363">
        <v>171.29300000000001</v>
      </c>
      <c r="I363">
        <v>13.083</v>
      </c>
      <c r="J363">
        <v>145.72499999999999</v>
      </c>
      <c r="K363">
        <v>137.17699999999999</v>
      </c>
    </row>
    <row r="364" spans="1:11" x14ac:dyDescent="0.3">
      <c r="A364">
        <v>1</v>
      </c>
      <c r="B364">
        <v>15</v>
      </c>
      <c r="C364">
        <v>9</v>
      </c>
      <c r="D364">
        <v>485</v>
      </c>
      <c r="E364">
        <v>94</v>
      </c>
      <c r="F364">
        <v>11.7</v>
      </c>
      <c r="G364">
        <v>2.1</v>
      </c>
      <c r="H364">
        <v>386.428</v>
      </c>
      <c r="I364">
        <v>22.172999999999998</v>
      </c>
      <c r="J364">
        <v>328.87599999999998</v>
      </c>
      <c r="K364">
        <v>315.553</v>
      </c>
    </row>
    <row r="365" spans="1:11" x14ac:dyDescent="0.3">
      <c r="A365">
        <v>1</v>
      </c>
      <c r="B365">
        <v>15</v>
      </c>
      <c r="C365">
        <v>10</v>
      </c>
      <c r="D365">
        <v>606</v>
      </c>
      <c r="E365">
        <v>118</v>
      </c>
      <c r="F365">
        <v>12.8</v>
      </c>
      <c r="G365">
        <v>1.5</v>
      </c>
      <c r="H365">
        <v>567.41700000000003</v>
      </c>
      <c r="I365">
        <v>31.245999999999999</v>
      </c>
      <c r="J365">
        <v>473.57900000000001</v>
      </c>
      <c r="K365">
        <v>455.67399999999998</v>
      </c>
    </row>
    <row r="366" spans="1:11" x14ac:dyDescent="0.3">
      <c r="A366">
        <v>1</v>
      </c>
      <c r="B366">
        <v>15</v>
      </c>
      <c r="C366">
        <v>11</v>
      </c>
      <c r="D366">
        <v>657</v>
      </c>
      <c r="E366">
        <v>132</v>
      </c>
      <c r="F366">
        <v>13.9</v>
      </c>
      <c r="G366">
        <v>2.6</v>
      </c>
      <c r="H366">
        <v>672.22</v>
      </c>
      <c r="I366">
        <v>33.241</v>
      </c>
      <c r="J366">
        <v>559.20799999999997</v>
      </c>
      <c r="K366">
        <v>538.25599999999997</v>
      </c>
    </row>
    <row r="367" spans="1:11" x14ac:dyDescent="0.3">
      <c r="A367">
        <v>1</v>
      </c>
      <c r="B367">
        <v>15</v>
      </c>
      <c r="C367">
        <v>12</v>
      </c>
      <c r="D367">
        <v>673</v>
      </c>
      <c r="E367">
        <v>135</v>
      </c>
      <c r="F367">
        <v>15.6</v>
      </c>
      <c r="G367">
        <v>2.1</v>
      </c>
      <c r="H367">
        <v>701.49199999999996</v>
      </c>
      <c r="I367">
        <v>37.42</v>
      </c>
      <c r="J367">
        <v>575.15800000000002</v>
      </c>
      <c r="K367">
        <v>553.61099999999999</v>
      </c>
    </row>
    <row r="368" spans="1:11" x14ac:dyDescent="0.3">
      <c r="A368">
        <v>1</v>
      </c>
      <c r="B368">
        <v>15</v>
      </c>
      <c r="C368">
        <v>13</v>
      </c>
      <c r="D368">
        <v>644</v>
      </c>
      <c r="E368">
        <v>128</v>
      </c>
      <c r="F368">
        <v>16.7</v>
      </c>
      <c r="G368">
        <v>2.1</v>
      </c>
      <c r="H368">
        <v>643.005</v>
      </c>
      <c r="I368">
        <v>36.933</v>
      </c>
      <c r="J368">
        <v>527.31899999999996</v>
      </c>
      <c r="K368">
        <v>507.53100000000001</v>
      </c>
    </row>
    <row r="369" spans="1:11" x14ac:dyDescent="0.3">
      <c r="A369">
        <v>1</v>
      </c>
      <c r="B369">
        <v>15</v>
      </c>
      <c r="C369">
        <v>14</v>
      </c>
      <c r="D369">
        <v>572</v>
      </c>
      <c r="E369">
        <v>110</v>
      </c>
      <c r="F369">
        <v>17.2</v>
      </c>
      <c r="G369">
        <v>2.1</v>
      </c>
      <c r="H369">
        <v>509.75599999999997</v>
      </c>
      <c r="I369">
        <v>33.337000000000003</v>
      </c>
      <c r="J369">
        <v>421.00799999999998</v>
      </c>
      <c r="K369">
        <v>404.85</v>
      </c>
    </row>
    <row r="370" spans="1:11" x14ac:dyDescent="0.3">
      <c r="A370">
        <v>1</v>
      </c>
      <c r="B370">
        <v>15</v>
      </c>
      <c r="C370">
        <v>15</v>
      </c>
      <c r="D370">
        <v>418</v>
      </c>
      <c r="E370">
        <v>81</v>
      </c>
      <c r="F370">
        <v>17.8</v>
      </c>
      <c r="G370">
        <v>9.3000000000000007</v>
      </c>
      <c r="H370">
        <v>309.05599999999998</v>
      </c>
      <c r="I370">
        <v>22.163</v>
      </c>
      <c r="J370">
        <v>260.63499999999999</v>
      </c>
      <c r="K370">
        <v>249.22499999999999</v>
      </c>
    </row>
    <row r="371" spans="1:11" x14ac:dyDescent="0.3">
      <c r="A371">
        <v>1</v>
      </c>
      <c r="B371">
        <v>15</v>
      </c>
      <c r="C371">
        <v>16</v>
      </c>
      <c r="D371">
        <v>129</v>
      </c>
      <c r="E371">
        <v>41</v>
      </c>
      <c r="F371">
        <v>16.7</v>
      </c>
      <c r="G371">
        <v>6.7</v>
      </c>
      <c r="H371">
        <v>91.016999999999996</v>
      </c>
      <c r="I371">
        <v>17.658999999999999</v>
      </c>
      <c r="J371">
        <v>75.194999999999993</v>
      </c>
      <c r="K371">
        <v>68.180999999999997</v>
      </c>
    </row>
    <row r="372" spans="1:11" x14ac:dyDescent="0.3">
      <c r="A372">
        <v>1</v>
      </c>
      <c r="B372">
        <v>15</v>
      </c>
      <c r="C372">
        <v>17</v>
      </c>
      <c r="D372">
        <v>0</v>
      </c>
      <c r="E372">
        <v>2</v>
      </c>
      <c r="F372">
        <v>14.4</v>
      </c>
      <c r="G372">
        <v>6.2</v>
      </c>
      <c r="H372">
        <v>1.94</v>
      </c>
      <c r="I372">
        <v>13.202999999999999</v>
      </c>
      <c r="J372">
        <v>1.7370000000000001</v>
      </c>
      <c r="K372">
        <v>0</v>
      </c>
    </row>
    <row r="373" spans="1:11" x14ac:dyDescent="0.3">
      <c r="A373">
        <v>1</v>
      </c>
      <c r="B373">
        <v>15</v>
      </c>
      <c r="C373">
        <v>18</v>
      </c>
      <c r="D373">
        <v>0</v>
      </c>
      <c r="E373">
        <v>0</v>
      </c>
      <c r="F373">
        <v>15</v>
      </c>
      <c r="G373">
        <v>5.2</v>
      </c>
      <c r="H373">
        <v>0</v>
      </c>
      <c r="I373">
        <v>15</v>
      </c>
      <c r="J373">
        <v>0</v>
      </c>
      <c r="K373">
        <v>0</v>
      </c>
    </row>
    <row r="374" spans="1:11" x14ac:dyDescent="0.3">
      <c r="A374">
        <v>1</v>
      </c>
      <c r="B374">
        <v>15</v>
      </c>
      <c r="C374">
        <v>19</v>
      </c>
      <c r="D374">
        <v>0</v>
      </c>
      <c r="E374">
        <v>0</v>
      </c>
      <c r="F374">
        <v>15</v>
      </c>
      <c r="G374">
        <v>5.2</v>
      </c>
      <c r="H374">
        <v>0</v>
      </c>
      <c r="I374">
        <v>15</v>
      </c>
      <c r="J374">
        <v>0</v>
      </c>
      <c r="K374">
        <v>0</v>
      </c>
    </row>
    <row r="375" spans="1:11" x14ac:dyDescent="0.3">
      <c r="A375">
        <v>1</v>
      </c>
      <c r="B375">
        <v>15</v>
      </c>
      <c r="C375">
        <v>20</v>
      </c>
      <c r="D375">
        <v>0</v>
      </c>
      <c r="E375">
        <v>0</v>
      </c>
      <c r="F375">
        <v>13.3</v>
      </c>
      <c r="G375">
        <v>9.3000000000000007</v>
      </c>
      <c r="H375">
        <v>0</v>
      </c>
      <c r="I375">
        <v>13.3</v>
      </c>
      <c r="J375">
        <v>0</v>
      </c>
      <c r="K375">
        <v>0</v>
      </c>
    </row>
    <row r="376" spans="1:11" x14ac:dyDescent="0.3">
      <c r="A376">
        <v>1</v>
      </c>
      <c r="B376">
        <v>15</v>
      </c>
      <c r="C376">
        <v>21</v>
      </c>
      <c r="D376">
        <v>0</v>
      </c>
      <c r="E376">
        <v>0</v>
      </c>
      <c r="F376">
        <v>13.3</v>
      </c>
      <c r="G376">
        <v>8.1999999999999993</v>
      </c>
      <c r="H376">
        <v>0</v>
      </c>
      <c r="I376">
        <v>13.3</v>
      </c>
      <c r="J376">
        <v>0</v>
      </c>
      <c r="K376">
        <v>0</v>
      </c>
    </row>
    <row r="377" spans="1:11" x14ac:dyDescent="0.3">
      <c r="A377">
        <v>1</v>
      </c>
      <c r="B377">
        <v>15</v>
      </c>
      <c r="C377">
        <v>22</v>
      </c>
      <c r="D377">
        <v>0</v>
      </c>
      <c r="E377">
        <v>0</v>
      </c>
      <c r="F377">
        <v>13.3</v>
      </c>
      <c r="G377">
        <v>3.6</v>
      </c>
      <c r="H377">
        <v>0</v>
      </c>
      <c r="I377">
        <v>13.3</v>
      </c>
      <c r="J377">
        <v>0</v>
      </c>
      <c r="K377">
        <v>0</v>
      </c>
    </row>
    <row r="378" spans="1:11" x14ac:dyDescent="0.3">
      <c r="A378">
        <v>1</v>
      </c>
      <c r="B378">
        <v>15</v>
      </c>
      <c r="C378">
        <v>23</v>
      </c>
      <c r="D378">
        <v>0</v>
      </c>
      <c r="E378">
        <v>0</v>
      </c>
      <c r="F378">
        <v>11.7</v>
      </c>
      <c r="G378">
        <v>5.2</v>
      </c>
      <c r="H378">
        <v>0</v>
      </c>
      <c r="I378">
        <v>11.7</v>
      </c>
      <c r="J378">
        <v>0</v>
      </c>
      <c r="K378">
        <v>0</v>
      </c>
    </row>
    <row r="379" spans="1:11" x14ac:dyDescent="0.3">
      <c r="A379">
        <v>1</v>
      </c>
      <c r="B379">
        <v>16</v>
      </c>
      <c r="C379">
        <v>0</v>
      </c>
      <c r="D379">
        <v>0</v>
      </c>
      <c r="E379">
        <v>0</v>
      </c>
      <c r="F379">
        <v>10</v>
      </c>
      <c r="G379">
        <v>3.6</v>
      </c>
      <c r="H379">
        <v>0</v>
      </c>
      <c r="I379">
        <v>10</v>
      </c>
      <c r="J379">
        <v>0</v>
      </c>
      <c r="K379">
        <v>0</v>
      </c>
    </row>
    <row r="380" spans="1:11" x14ac:dyDescent="0.3">
      <c r="A380">
        <v>1</v>
      </c>
      <c r="B380">
        <v>16</v>
      </c>
      <c r="C380">
        <v>1</v>
      </c>
      <c r="D380">
        <v>0</v>
      </c>
      <c r="E380">
        <v>0</v>
      </c>
      <c r="F380">
        <v>10</v>
      </c>
      <c r="G380">
        <v>2.1</v>
      </c>
      <c r="H380">
        <v>0</v>
      </c>
      <c r="I380">
        <v>10</v>
      </c>
      <c r="J380">
        <v>0</v>
      </c>
      <c r="K380">
        <v>0</v>
      </c>
    </row>
    <row r="381" spans="1:11" x14ac:dyDescent="0.3">
      <c r="A381">
        <v>1</v>
      </c>
      <c r="B381">
        <v>16</v>
      </c>
      <c r="C381">
        <v>2</v>
      </c>
      <c r="D381">
        <v>0</v>
      </c>
      <c r="E381">
        <v>0</v>
      </c>
      <c r="F381">
        <v>10</v>
      </c>
      <c r="G381">
        <v>2.1</v>
      </c>
      <c r="H381">
        <v>0</v>
      </c>
      <c r="I381">
        <v>10</v>
      </c>
      <c r="J381">
        <v>0</v>
      </c>
      <c r="K381">
        <v>0</v>
      </c>
    </row>
    <row r="382" spans="1:11" x14ac:dyDescent="0.3">
      <c r="A382">
        <v>1</v>
      </c>
      <c r="B382">
        <v>16</v>
      </c>
      <c r="C382">
        <v>3</v>
      </c>
      <c r="D382">
        <v>0</v>
      </c>
      <c r="E382">
        <v>0</v>
      </c>
      <c r="F382">
        <v>11.1</v>
      </c>
      <c r="G382">
        <v>5.2</v>
      </c>
      <c r="H382">
        <v>0</v>
      </c>
      <c r="I382">
        <v>11.1</v>
      </c>
      <c r="J382">
        <v>0</v>
      </c>
      <c r="K382">
        <v>0</v>
      </c>
    </row>
    <row r="383" spans="1:11" x14ac:dyDescent="0.3">
      <c r="A383">
        <v>1</v>
      </c>
      <c r="B383">
        <v>16</v>
      </c>
      <c r="C383">
        <v>4</v>
      </c>
      <c r="D383">
        <v>0</v>
      </c>
      <c r="E383">
        <v>0</v>
      </c>
      <c r="F383">
        <v>10.6</v>
      </c>
      <c r="G383">
        <v>5.2</v>
      </c>
      <c r="H383">
        <v>0</v>
      </c>
      <c r="I383">
        <v>10.6</v>
      </c>
      <c r="J383">
        <v>0</v>
      </c>
      <c r="K383">
        <v>0</v>
      </c>
    </row>
    <row r="384" spans="1:11" x14ac:dyDescent="0.3">
      <c r="A384">
        <v>1</v>
      </c>
      <c r="B384">
        <v>16</v>
      </c>
      <c r="C384">
        <v>5</v>
      </c>
      <c r="D384">
        <v>0</v>
      </c>
      <c r="E384">
        <v>0</v>
      </c>
      <c r="F384">
        <v>10</v>
      </c>
      <c r="G384">
        <v>5.2</v>
      </c>
      <c r="H384">
        <v>0</v>
      </c>
      <c r="I384">
        <v>10</v>
      </c>
      <c r="J384">
        <v>0</v>
      </c>
      <c r="K384">
        <v>0</v>
      </c>
    </row>
    <row r="385" spans="1:11" x14ac:dyDescent="0.3">
      <c r="A385">
        <v>1</v>
      </c>
      <c r="B385">
        <v>16</v>
      </c>
      <c r="C385">
        <v>6</v>
      </c>
      <c r="D385">
        <v>0</v>
      </c>
      <c r="E385">
        <v>0</v>
      </c>
      <c r="F385">
        <v>7.2</v>
      </c>
      <c r="G385">
        <v>2.6</v>
      </c>
      <c r="H385">
        <v>0</v>
      </c>
      <c r="I385">
        <v>7.2</v>
      </c>
      <c r="J385">
        <v>0</v>
      </c>
      <c r="K385">
        <v>0</v>
      </c>
    </row>
    <row r="386" spans="1:11" x14ac:dyDescent="0.3">
      <c r="A386">
        <v>1</v>
      </c>
      <c r="B386">
        <v>16</v>
      </c>
      <c r="C386">
        <v>7</v>
      </c>
      <c r="D386">
        <v>87</v>
      </c>
      <c r="E386">
        <v>15</v>
      </c>
      <c r="F386">
        <v>9.4</v>
      </c>
      <c r="G386">
        <v>3.6</v>
      </c>
      <c r="H386">
        <v>40.234999999999999</v>
      </c>
      <c r="I386">
        <v>8.4619999999999997</v>
      </c>
      <c r="J386">
        <v>32.281999999999996</v>
      </c>
      <c r="K386">
        <v>26.117999999999999</v>
      </c>
    </row>
    <row r="387" spans="1:11" x14ac:dyDescent="0.3">
      <c r="A387">
        <v>1</v>
      </c>
      <c r="B387">
        <v>16</v>
      </c>
      <c r="C387">
        <v>8</v>
      </c>
      <c r="D387">
        <v>511</v>
      </c>
      <c r="E387">
        <v>41</v>
      </c>
      <c r="F387">
        <v>11.1</v>
      </c>
      <c r="G387">
        <v>4.5999999999999996</v>
      </c>
      <c r="H387">
        <v>250.839</v>
      </c>
      <c r="I387">
        <v>15.444000000000001</v>
      </c>
      <c r="J387">
        <v>207.02799999999999</v>
      </c>
      <c r="K387">
        <v>197.00899999999999</v>
      </c>
    </row>
    <row r="388" spans="1:11" x14ac:dyDescent="0.3">
      <c r="A388">
        <v>1</v>
      </c>
      <c r="B388">
        <v>16</v>
      </c>
      <c r="C388">
        <v>9</v>
      </c>
      <c r="D388">
        <v>726</v>
      </c>
      <c r="E388">
        <v>58</v>
      </c>
      <c r="F388">
        <v>12.8</v>
      </c>
      <c r="G388">
        <v>3.1</v>
      </c>
      <c r="H388">
        <v>480.16800000000001</v>
      </c>
      <c r="I388">
        <v>24.914000000000001</v>
      </c>
      <c r="J388">
        <v>403.12</v>
      </c>
      <c r="K388">
        <v>387.53500000000003</v>
      </c>
    </row>
    <row r="389" spans="1:11" x14ac:dyDescent="0.3">
      <c r="A389">
        <v>1</v>
      </c>
      <c r="B389">
        <v>16</v>
      </c>
      <c r="C389">
        <v>10</v>
      </c>
      <c r="D389">
        <v>822</v>
      </c>
      <c r="E389">
        <v>71</v>
      </c>
      <c r="F389">
        <v>13.9</v>
      </c>
      <c r="G389">
        <v>2.1</v>
      </c>
      <c r="H389">
        <v>659.36599999999999</v>
      </c>
      <c r="I389">
        <v>33.773000000000003</v>
      </c>
      <c r="J389">
        <v>544.67100000000005</v>
      </c>
      <c r="K389">
        <v>524.25400000000002</v>
      </c>
    </row>
    <row r="390" spans="1:11" x14ac:dyDescent="0.3">
      <c r="A390">
        <v>1</v>
      </c>
      <c r="B390">
        <v>16</v>
      </c>
      <c r="C390">
        <v>11</v>
      </c>
      <c r="D390">
        <v>863</v>
      </c>
      <c r="E390">
        <v>78</v>
      </c>
      <c r="F390">
        <v>14.4</v>
      </c>
      <c r="G390">
        <v>3.6</v>
      </c>
      <c r="H390">
        <v>764.98599999999999</v>
      </c>
      <c r="I390">
        <v>34.411000000000001</v>
      </c>
      <c r="J390">
        <v>633.34699999999998</v>
      </c>
      <c r="K390">
        <v>609.55399999999997</v>
      </c>
    </row>
    <row r="391" spans="1:11" x14ac:dyDescent="0.3">
      <c r="A391">
        <v>1</v>
      </c>
      <c r="B391">
        <v>16</v>
      </c>
      <c r="C391">
        <v>12</v>
      </c>
      <c r="D391">
        <v>873</v>
      </c>
      <c r="E391">
        <v>80</v>
      </c>
      <c r="F391">
        <v>14.4</v>
      </c>
      <c r="G391">
        <v>3.6</v>
      </c>
      <c r="H391">
        <v>792.50300000000004</v>
      </c>
      <c r="I391">
        <v>35.414999999999999</v>
      </c>
      <c r="J391">
        <v>654.27099999999996</v>
      </c>
      <c r="K391">
        <v>629.64400000000001</v>
      </c>
    </row>
    <row r="392" spans="1:11" x14ac:dyDescent="0.3">
      <c r="A392">
        <v>1</v>
      </c>
      <c r="B392">
        <v>16</v>
      </c>
      <c r="C392">
        <v>13</v>
      </c>
      <c r="D392">
        <v>851</v>
      </c>
      <c r="E392">
        <v>76</v>
      </c>
      <c r="F392">
        <v>15</v>
      </c>
      <c r="G392">
        <v>4.5999999999999996</v>
      </c>
      <c r="H392">
        <v>735.13199999999995</v>
      </c>
      <c r="I392">
        <v>32.694000000000003</v>
      </c>
      <c r="J392">
        <v>611.80399999999997</v>
      </c>
      <c r="K392">
        <v>588.85699999999997</v>
      </c>
    </row>
    <row r="393" spans="1:11" x14ac:dyDescent="0.3">
      <c r="A393">
        <v>1</v>
      </c>
      <c r="B393">
        <v>16</v>
      </c>
      <c r="C393">
        <v>14</v>
      </c>
      <c r="D393">
        <v>793</v>
      </c>
      <c r="E393">
        <v>66</v>
      </c>
      <c r="F393">
        <v>15.6</v>
      </c>
      <c r="G393">
        <v>4.5999999999999996</v>
      </c>
      <c r="H393">
        <v>600.61500000000001</v>
      </c>
      <c r="I393">
        <v>30.024000000000001</v>
      </c>
      <c r="J393">
        <v>501.11</v>
      </c>
      <c r="K393">
        <v>482.25299999999999</v>
      </c>
    </row>
    <row r="394" spans="1:11" x14ac:dyDescent="0.3">
      <c r="A394">
        <v>1</v>
      </c>
      <c r="B394">
        <v>16</v>
      </c>
      <c r="C394">
        <v>15</v>
      </c>
      <c r="D394">
        <v>664</v>
      </c>
      <c r="E394">
        <v>52</v>
      </c>
      <c r="F394">
        <v>15</v>
      </c>
      <c r="G394">
        <v>4.5999999999999996</v>
      </c>
      <c r="H394">
        <v>399.82400000000001</v>
      </c>
      <c r="I394">
        <v>24.375</v>
      </c>
      <c r="J394">
        <v>332.47199999999998</v>
      </c>
      <c r="K394">
        <v>319.04300000000001</v>
      </c>
    </row>
    <row r="395" spans="1:11" x14ac:dyDescent="0.3">
      <c r="A395">
        <v>1</v>
      </c>
      <c r="B395">
        <v>16</v>
      </c>
      <c r="C395">
        <v>16</v>
      </c>
      <c r="D395">
        <v>361</v>
      </c>
      <c r="E395">
        <v>31</v>
      </c>
      <c r="F395">
        <v>13.3</v>
      </c>
      <c r="G395">
        <v>5.7</v>
      </c>
      <c r="H395">
        <v>157.19</v>
      </c>
      <c r="I395">
        <v>15.939</v>
      </c>
      <c r="J395">
        <v>125.251</v>
      </c>
      <c r="K395">
        <v>117.166</v>
      </c>
    </row>
    <row r="396" spans="1:11" x14ac:dyDescent="0.3">
      <c r="A396">
        <v>1</v>
      </c>
      <c r="B396">
        <v>16</v>
      </c>
      <c r="C396">
        <v>17</v>
      </c>
      <c r="D396">
        <v>13</v>
      </c>
      <c r="E396">
        <v>3</v>
      </c>
      <c r="F396">
        <v>12.8</v>
      </c>
      <c r="G396">
        <v>1.5</v>
      </c>
      <c r="H396">
        <v>5.266</v>
      </c>
      <c r="I396">
        <v>11.292999999999999</v>
      </c>
      <c r="J396">
        <v>4.077</v>
      </c>
      <c r="K396">
        <v>0</v>
      </c>
    </row>
    <row r="397" spans="1:11" x14ac:dyDescent="0.3">
      <c r="A397">
        <v>1</v>
      </c>
      <c r="B397">
        <v>16</v>
      </c>
      <c r="C397">
        <v>18</v>
      </c>
      <c r="D397">
        <v>0</v>
      </c>
      <c r="E397">
        <v>0</v>
      </c>
      <c r="F397">
        <v>13.3</v>
      </c>
      <c r="G397">
        <v>3.6</v>
      </c>
      <c r="H397">
        <v>0</v>
      </c>
      <c r="I397">
        <v>13.3</v>
      </c>
      <c r="J397">
        <v>0</v>
      </c>
      <c r="K397">
        <v>0</v>
      </c>
    </row>
    <row r="398" spans="1:11" x14ac:dyDescent="0.3">
      <c r="A398">
        <v>1</v>
      </c>
      <c r="B398">
        <v>16</v>
      </c>
      <c r="C398">
        <v>19</v>
      </c>
      <c r="D398">
        <v>0</v>
      </c>
      <c r="E398">
        <v>0</v>
      </c>
      <c r="F398">
        <v>8.9</v>
      </c>
      <c r="G398">
        <v>2.6</v>
      </c>
      <c r="H398">
        <v>0</v>
      </c>
      <c r="I398">
        <v>8.9</v>
      </c>
      <c r="J398">
        <v>0</v>
      </c>
      <c r="K398">
        <v>0</v>
      </c>
    </row>
    <row r="399" spans="1:11" x14ac:dyDescent="0.3">
      <c r="A399">
        <v>1</v>
      </c>
      <c r="B399">
        <v>16</v>
      </c>
      <c r="C399">
        <v>20</v>
      </c>
      <c r="D399">
        <v>0</v>
      </c>
      <c r="E399">
        <v>0</v>
      </c>
      <c r="F399">
        <v>10.6</v>
      </c>
      <c r="G399">
        <v>1.5</v>
      </c>
      <c r="H399">
        <v>0</v>
      </c>
      <c r="I399">
        <v>10.6</v>
      </c>
      <c r="J399">
        <v>0</v>
      </c>
      <c r="K399">
        <v>0</v>
      </c>
    </row>
    <row r="400" spans="1:11" x14ac:dyDescent="0.3">
      <c r="A400">
        <v>1</v>
      </c>
      <c r="B400">
        <v>16</v>
      </c>
      <c r="C400">
        <v>21</v>
      </c>
      <c r="D400">
        <v>0</v>
      </c>
      <c r="E400">
        <v>0</v>
      </c>
      <c r="F400">
        <v>9.4</v>
      </c>
      <c r="G400">
        <v>1.5</v>
      </c>
      <c r="H400">
        <v>0</v>
      </c>
      <c r="I400">
        <v>9.4</v>
      </c>
      <c r="J400">
        <v>0</v>
      </c>
      <c r="K400">
        <v>0</v>
      </c>
    </row>
    <row r="401" spans="1:11" x14ac:dyDescent="0.3">
      <c r="A401">
        <v>1</v>
      </c>
      <c r="B401">
        <v>16</v>
      </c>
      <c r="C401">
        <v>22</v>
      </c>
      <c r="D401">
        <v>0</v>
      </c>
      <c r="E401">
        <v>0</v>
      </c>
      <c r="F401">
        <v>11.7</v>
      </c>
      <c r="G401">
        <v>2.6</v>
      </c>
      <c r="H401">
        <v>0</v>
      </c>
      <c r="I401">
        <v>11.7</v>
      </c>
      <c r="J401">
        <v>0</v>
      </c>
      <c r="K401">
        <v>0</v>
      </c>
    </row>
    <row r="402" spans="1:11" x14ac:dyDescent="0.3">
      <c r="A402">
        <v>1</v>
      </c>
      <c r="B402">
        <v>16</v>
      </c>
      <c r="C402">
        <v>23</v>
      </c>
      <c r="D402">
        <v>0</v>
      </c>
      <c r="E402">
        <v>0</v>
      </c>
      <c r="F402">
        <v>10</v>
      </c>
      <c r="G402">
        <v>1.5</v>
      </c>
      <c r="H402">
        <v>0</v>
      </c>
      <c r="I402">
        <v>10</v>
      </c>
      <c r="J402">
        <v>0</v>
      </c>
      <c r="K402">
        <v>0</v>
      </c>
    </row>
    <row r="403" spans="1:11" x14ac:dyDescent="0.3">
      <c r="A403">
        <v>1</v>
      </c>
      <c r="B403">
        <v>17</v>
      </c>
      <c r="C403">
        <v>0</v>
      </c>
      <c r="D403">
        <v>0</v>
      </c>
      <c r="E403">
        <v>0</v>
      </c>
      <c r="F403">
        <v>8.3000000000000007</v>
      </c>
      <c r="G403">
        <v>3.1</v>
      </c>
      <c r="H403">
        <v>0</v>
      </c>
      <c r="I403">
        <v>8.3000000000000007</v>
      </c>
      <c r="J403">
        <v>0</v>
      </c>
      <c r="K403">
        <v>0</v>
      </c>
    </row>
    <row r="404" spans="1:11" x14ac:dyDescent="0.3">
      <c r="A404">
        <v>1</v>
      </c>
      <c r="B404">
        <v>17</v>
      </c>
      <c r="C404">
        <v>1</v>
      </c>
      <c r="D404">
        <v>0</v>
      </c>
      <c r="E404">
        <v>0</v>
      </c>
      <c r="F404">
        <v>9.4</v>
      </c>
      <c r="G404">
        <v>4.5999999999999996</v>
      </c>
      <c r="H404">
        <v>0</v>
      </c>
      <c r="I404">
        <v>9.4</v>
      </c>
      <c r="J404">
        <v>0</v>
      </c>
      <c r="K404">
        <v>0</v>
      </c>
    </row>
    <row r="405" spans="1:11" x14ac:dyDescent="0.3">
      <c r="A405">
        <v>1</v>
      </c>
      <c r="B405">
        <v>17</v>
      </c>
      <c r="C405">
        <v>2</v>
      </c>
      <c r="D405">
        <v>0</v>
      </c>
      <c r="E405">
        <v>0</v>
      </c>
      <c r="F405">
        <v>8.9</v>
      </c>
      <c r="G405">
        <v>4.5999999999999996</v>
      </c>
      <c r="H405">
        <v>0</v>
      </c>
      <c r="I405">
        <v>8.9</v>
      </c>
      <c r="J405">
        <v>0</v>
      </c>
      <c r="K405">
        <v>0</v>
      </c>
    </row>
    <row r="406" spans="1:11" x14ac:dyDescent="0.3">
      <c r="A406">
        <v>1</v>
      </c>
      <c r="B406">
        <v>17</v>
      </c>
      <c r="C406">
        <v>3</v>
      </c>
      <c r="D406">
        <v>0</v>
      </c>
      <c r="E406">
        <v>0</v>
      </c>
      <c r="F406">
        <v>9.4</v>
      </c>
      <c r="G406">
        <v>6.2</v>
      </c>
      <c r="H406">
        <v>0</v>
      </c>
      <c r="I406">
        <v>9.4</v>
      </c>
      <c r="J406">
        <v>0</v>
      </c>
      <c r="K406">
        <v>0</v>
      </c>
    </row>
    <row r="407" spans="1:11" x14ac:dyDescent="0.3">
      <c r="A407">
        <v>1</v>
      </c>
      <c r="B407">
        <v>17</v>
      </c>
      <c r="C407">
        <v>4</v>
      </c>
      <c r="D407">
        <v>0</v>
      </c>
      <c r="E407">
        <v>0</v>
      </c>
      <c r="F407">
        <v>8.9</v>
      </c>
      <c r="G407">
        <v>5.2</v>
      </c>
      <c r="H407">
        <v>0</v>
      </c>
      <c r="I407">
        <v>8.9</v>
      </c>
      <c r="J407">
        <v>0</v>
      </c>
      <c r="K407">
        <v>0</v>
      </c>
    </row>
    <row r="408" spans="1:11" x14ac:dyDescent="0.3">
      <c r="A408">
        <v>1</v>
      </c>
      <c r="B408">
        <v>17</v>
      </c>
      <c r="C408">
        <v>5</v>
      </c>
      <c r="D408">
        <v>0</v>
      </c>
      <c r="E408">
        <v>0</v>
      </c>
      <c r="F408">
        <v>7.2</v>
      </c>
      <c r="G408">
        <v>4.0999999999999996</v>
      </c>
      <c r="H408">
        <v>0</v>
      </c>
      <c r="I408">
        <v>7.2</v>
      </c>
      <c r="J408">
        <v>0</v>
      </c>
      <c r="K408">
        <v>0</v>
      </c>
    </row>
    <row r="409" spans="1:11" x14ac:dyDescent="0.3">
      <c r="A409">
        <v>1</v>
      </c>
      <c r="B409">
        <v>17</v>
      </c>
      <c r="C409">
        <v>6</v>
      </c>
      <c r="D409">
        <v>0</v>
      </c>
      <c r="E409">
        <v>0</v>
      </c>
      <c r="F409">
        <v>7.2</v>
      </c>
      <c r="G409">
        <v>3.6</v>
      </c>
      <c r="H409">
        <v>0</v>
      </c>
      <c r="I409">
        <v>7.2</v>
      </c>
      <c r="J409">
        <v>0</v>
      </c>
      <c r="K409">
        <v>0</v>
      </c>
    </row>
    <row r="410" spans="1:11" x14ac:dyDescent="0.3">
      <c r="A410">
        <v>1</v>
      </c>
      <c r="B410">
        <v>17</v>
      </c>
      <c r="C410">
        <v>7</v>
      </c>
      <c r="D410">
        <v>65</v>
      </c>
      <c r="E410">
        <v>15</v>
      </c>
      <c r="F410">
        <v>7.2</v>
      </c>
      <c r="G410">
        <v>2.1</v>
      </c>
      <c r="H410">
        <v>32.482999999999997</v>
      </c>
      <c r="I410">
        <v>5.7530000000000001</v>
      </c>
      <c r="J410">
        <v>26.555</v>
      </c>
      <c r="K410">
        <v>20.5</v>
      </c>
    </row>
    <row r="411" spans="1:11" x14ac:dyDescent="0.3">
      <c r="A411">
        <v>1</v>
      </c>
      <c r="B411">
        <v>17</v>
      </c>
      <c r="C411">
        <v>8</v>
      </c>
      <c r="D411">
        <v>463</v>
      </c>
      <c r="E411">
        <v>45</v>
      </c>
      <c r="F411">
        <v>8.9</v>
      </c>
      <c r="G411">
        <v>4.0999999999999996</v>
      </c>
      <c r="H411">
        <v>237.63800000000001</v>
      </c>
      <c r="I411">
        <v>13.135</v>
      </c>
      <c r="J411">
        <v>198.35300000000001</v>
      </c>
      <c r="K411">
        <v>188.55</v>
      </c>
    </row>
    <row r="412" spans="1:11" x14ac:dyDescent="0.3">
      <c r="A412">
        <v>1</v>
      </c>
      <c r="B412">
        <v>17</v>
      </c>
      <c r="C412">
        <v>9</v>
      </c>
      <c r="D412">
        <v>684</v>
      </c>
      <c r="E412">
        <v>64</v>
      </c>
      <c r="F412">
        <v>11.1</v>
      </c>
      <c r="G412">
        <v>4.0999999999999996</v>
      </c>
      <c r="H412">
        <v>464.43</v>
      </c>
      <c r="I412">
        <v>21.681999999999999</v>
      </c>
      <c r="J412">
        <v>394.61399999999998</v>
      </c>
      <c r="K412">
        <v>379.298</v>
      </c>
    </row>
    <row r="413" spans="1:11" x14ac:dyDescent="0.3">
      <c r="A413">
        <v>1</v>
      </c>
      <c r="B413">
        <v>17</v>
      </c>
      <c r="C413">
        <v>10</v>
      </c>
      <c r="D413">
        <v>782</v>
      </c>
      <c r="E413">
        <v>79</v>
      </c>
      <c r="F413">
        <v>12.8</v>
      </c>
      <c r="G413">
        <v>3.6</v>
      </c>
      <c r="H413">
        <v>642.34</v>
      </c>
      <c r="I413">
        <v>29.164000000000001</v>
      </c>
      <c r="J413">
        <v>539.59900000000005</v>
      </c>
      <c r="K413">
        <v>519.36699999999996</v>
      </c>
    </row>
    <row r="414" spans="1:11" x14ac:dyDescent="0.3">
      <c r="A414">
        <v>1</v>
      </c>
      <c r="B414">
        <v>17</v>
      </c>
      <c r="C414">
        <v>11</v>
      </c>
      <c r="D414">
        <v>828</v>
      </c>
      <c r="E414">
        <v>87</v>
      </c>
      <c r="F414">
        <v>13.9</v>
      </c>
      <c r="G414">
        <v>2.1</v>
      </c>
      <c r="H414">
        <v>750.31399999999996</v>
      </c>
      <c r="I414">
        <v>37.055999999999997</v>
      </c>
      <c r="J414">
        <v>615.35599999999999</v>
      </c>
      <c r="K414">
        <v>592.27</v>
      </c>
    </row>
    <row r="415" spans="1:11" x14ac:dyDescent="0.3">
      <c r="A415">
        <v>1</v>
      </c>
      <c r="B415">
        <v>17</v>
      </c>
      <c r="C415">
        <v>12</v>
      </c>
      <c r="D415">
        <v>837</v>
      </c>
      <c r="E415">
        <v>89</v>
      </c>
      <c r="F415">
        <v>13.9</v>
      </c>
      <c r="G415">
        <v>1.5</v>
      </c>
      <c r="H415">
        <v>776.7</v>
      </c>
      <c r="I415">
        <v>40.529000000000003</v>
      </c>
      <c r="J415">
        <v>629.41</v>
      </c>
      <c r="K415">
        <v>605.77300000000002</v>
      </c>
    </row>
    <row r="416" spans="1:11" x14ac:dyDescent="0.3">
      <c r="A416">
        <v>1</v>
      </c>
      <c r="B416">
        <v>17</v>
      </c>
      <c r="C416">
        <v>13</v>
      </c>
      <c r="D416">
        <v>814</v>
      </c>
      <c r="E416">
        <v>85</v>
      </c>
      <c r="F416">
        <v>15</v>
      </c>
      <c r="G416">
        <v>1.5</v>
      </c>
      <c r="H416">
        <v>720.20299999999997</v>
      </c>
      <c r="I416">
        <v>39.994999999999997</v>
      </c>
      <c r="J416">
        <v>583.77700000000004</v>
      </c>
      <c r="K416">
        <v>561.90499999999997</v>
      </c>
    </row>
    <row r="417" spans="1:11" x14ac:dyDescent="0.3">
      <c r="A417">
        <v>1</v>
      </c>
      <c r="B417">
        <v>17</v>
      </c>
      <c r="C417">
        <v>14</v>
      </c>
      <c r="D417">
        <v>754</v>
      </c>
      <c r="E417">
        <v>74</v>
      </c>
      <c r="F417">
        <v>15.6</v>
      </c>
      <c r="G417">
        <v>0</v>
      </c>
      <c r="H417">
        <v>586.78300000000002</v>
      </c>
      <c r="I417">
        <v>44.201999999999998</v>
      </c>
      <c r="J417">
        <v>465.09100000000001</v>
      </c>
      <c r="K417">
        <v>447.47500000000002</v>
      </c>
    </row>
    <row r="418" spans="1:11" x14ac:dyDescent="0.3">
      <c r="A418">
        <v>1</v>
      </c>
      <c r="B418">
        <v>17</v>
      </c>
      <c r="C418">
        <v>15</v>
      </c>
      <c r="D418">
        <v>622</v>
      </c>
      <c r="E418">
        <v>57</v>
      </c>
      <c r="F418">
        <v>14.4</v>
      </c>
      <c r="G418">
        <v>4.0999999999999996</v>
      </c>
      <c r="H418">
        <v>388.30500000000001</v>
      </c>
      <c r="I418">
        <v>24.138000000000002</v>
      </c>
      <c r="J418">
        <v>323.721</v>
      </c>
      <c r="K418">
        <v>310.548</v>
      </c>
    </row>
    <row r="419" spans="1:11" x14ac:dyDescent="0.3">
      <c r="A419">
        <v>1</v>
      </c>
      <c r="B419">
        <v>17</v>
      </c>
      <c r="C419">
        <v>16</v>
      </c>
      <c r="D419">
        <v>320</v>
      </c>
      <c r="E419">
        <v>34</v>
      </c>
      <c r="F419">
        <v>12.8</v>
      </c>
      <c r="G419">
        <v>4.5999999999999996</v>
      </c>
      <c r="H419">
        <v>148.892</v>
      </c>
      <c r="I419">
        <v>15.662000000000001</v>
      </c>
      <c r="J419">
        <v>119.715</v>
      </c>
      <c r="K419">
        <v>111.752</v>
      </c>
    </row>
    <row r="420" spans="1:11" x14ac:dyDescent="0.3">
      <c r="A420">
        <v>1</v>
      </c>
      <c r="B420">
        <v>17</v>
      </c>
      <c r="C420">
        <v>17</v>
      </c>
      <c r="D420">
        <v>9</v>
      </c>
      <c r="E420">
        <v>3</v>
      </c>
      <c r="F420">
        <v>11.7</v>
      </c>
      <c r="G420">
        <v>3.1</v>
      </c>
      <c r="H420">
        <v>4.5449999999999999</v>
      </c>
      <c r="I420">
        <v>10.302</v>
      </c>
      <c r="J420">
        <v>3.645</v>
      </c>
      <c r="K420">
        <v>0</v>
      </c>
    </row>
    <row r="421" spans="1:11" x14ac:dyDescent="0.3">
      <c r="A421">
        <v>1</v>
      </c>
      <c r="B421">
        <v>17</v>
      </c>
      <c r="C421">
        <v>18</v>
      </c>
      <c r="D421">
        <v>0</v>
      </c>
      <c r="E421">
        <v>0</v>
      </c>
      <c r="F421">
        <v>8.9</v>
      </c>
      <c r="G421">
        <v>3.6</v>
      </c>
      <c r="H421">
        <v>0</v>
      </c>
      <c r="I421">
        <v>8.9</v>
      </c>
      <c r="J421">
        <v>0</v>
      </c>
      <c r="K421">
        <v>0</v>
      </c>
    </row>
    <row r="422" spans="1:11" x14ac:dyDescent="0.3">
      <c r="A422">
        <v>1</v>
      </c>
      <c r="B422">
        <v>17</v>
      </c>
      <c r="C422">
        <v>19</v>
      </c>
      <c r="D422">
        <v>0</v>
      </c>
      <c r="E422">
        <v>0</v>
      </c>
      <c r="F422">
        <v>7.8</v>
      </c>
      <c r="G422">
        <v>4.0999999999999996</v>
      </c>
      <c r="H422">
        <v>0</v>
      </c>
      <c r="I422">
        <v>7.8</v>
      </c>
      <c r="J422">
        <v>0</v>
      </c>
      <c r="K422">
        <v>0</v>
      </c>
    </row>
    <row r="423" spans="1:11" x14ac:dyDescent="0.3">
      <c r="A423">
        <v>1</v>
      </c>
      <c r="B423">
        <v>17</v>
      </c>
      <c r="C423">
        <v>20</v>
      </c>
      <c r="D423">
        <v>0</v>
      </c>
      <c r="E423">
        <v>0</v>
      </c>
      <c r="F423">
        <v>7.8</v>
      </c>
      <c r="G423">
        <v>3.6</v>
      </c>
      <c r="H423">
        <v>0</v>
      </c>
      <c r="I423">
        <v>7.8</v>
      </c>
      <c r="J423">
        <v>0</v>
      </c>
      <c r="K423">
        <v>0</v>
      </c>
    </row>
    <row r="424" spans="1:11" x14ac:dyDescent="0.3">
      <c r="A424">
        <v>1</v>
      </c>
      <c r="B424">
        <v>17</v>
      </c>
      <c r="C424">
        <v>21</v>
      </c>
      <c r="D424">
        <v>0</v>
      </c>
      <c r="E424">
        <v>0</v>
      </c>
      <c r="F424">
        <v>6.1</v>
      </c>
      <c r="G424">
        <v>2.1</v>
      </c>
      <c r="H424">
        <v>0</v>
      </c>
      <c r="I424">
        <v>6.1</v>
      </c>
      <c r="J424">
        <v>0</v>
      </c>
      <c r="K424">
        <v>0</v>
      </c>
    </row>
    <row r="425" spans="1:11" x14ac:dyDescent="0.3">
      <c r="A425">
        <v>1</v>
      </c>
      <c r="B425">
        <v>17</v>
      </c>
      <c r="C425">
        <v>22</v>
      </c>
      <c r="D425">
        <v>0</v>
      </c>
      <c r="E425">
        <v>0</v>
      </c>
      <c r="F425">
        <v>6.1</v>
      </c>
      <c r="G425">
        <v>1.5</v>
      </c>
      <c r="H425">
        <v>0</v>
      </c>
      <c r="I425">
        <v>6.1</v>
      </c>
      <c r="J425">
        <v>0</v>
      </c>
      <c r="K425">
        <v>0</v>
      </c>
    </row>
    <row r="426" spans="1:11" x14ac:dyDescent="0.3">
      <c r="A426">
        <v>1</v>
      </c>
      <c r="B426">
        <v>17</v>
      </c>
      <c r="C426">
        <v>23</v>
      </c>
      <c r="D426">
        <v>0</v>
      </c>
      <c r="E426">
        <v>0</v>
      </c>
      <c r="F426">
        <v>5.6</v>
      </c>
      <c r="G426">
        <v>1.5</v>
      </c>
      <c r="H426">
        <v>0</v>
      </c>
      <c r="I426">
        <v>5.6</v>
      </c>
      <c r="J426">
        <v>0</v>
      </c>
      <c r="K426">
        <v>0</v>
      </c>
    </row>
    <row r="427" spans="1:11" x14ac:dyDescent="0.3">
      <c r="A427">
        <v>1</v>
      </c>
      <c r="B427">
        <v>18</v>
      </c>
      <c r="C427">
        <v>0</v>
      </c>
      <c r="D427">
        <v>0</v>
      </c>
      <c r="E427">
        <v>0</v>
      </c>
      <c r="F427">
        <v>4.4000000000000004</v>
      </c>
      <c r="G427">
        <v>2.1</v>
      </c>
      <c r="H427">
        <v>0</v>
      </c>
      <c r="I427">
        <v>4.4000000000000004</v>
      </c>
      <c r="J427">
        <v>0</v>
      </c>
      <c r="K427">
        <v>0</v>
      </c>
    </row>
    <row r="428" spans="1:11" x14ac:dyDescent="0.3">
      <c r="A428">
        <v>1</v>
      </c>
      <c r="B428">
        <v>18</v>
      </c>
      <c r="C428">
        <v>1</v>
      </c>
      <c r="D428">
        <v>0</v>
      </c>
      <c r="E428">
        <v>0</v>
      </c>
      <c r="F428">
        <v>2.2000000000000002</v>
      </c>
      <c r="G428">
        <v>2.1</v>
      </c>
      <c r="H428">
        <v>0</v>
      </c>
      <c r="I428">
        <v>2.2000000000000002</v>
      </c>
      <c r="J428">
        <v>0</v>
      </c>
      <c r="K428">
        <v>0</v>
      </c>
    </row>
    <row r="429" spans="1:11" x14ac:dyDescent="0.3">
      <c r="A429">
        <v>1</v>
      </c>
      <c r="B429">
        <v>18</v>
      </c>
      <c r="C429">
        <v>2</v>
      </c>
      <c r="D429">
        <v>0</v>
      </c>
      <c r="E429">
        <v>0</v>
      </c>
      <c r="F429">
        <v>3.3</v>
      </c>
      <c r="G429">
        <v>1.5</v>
      </c>
      <c r="H429">
        <v>0</v>
      </c>
      <c r="I429">
        <v>3.3</v>
      </c>
      <c r="J429">
        <v>0</v>
      </c>
      <c r="K429">
        <v>0</v>
      </c>
    </row>
    <row r="430" spans="1:11" x14ac:dyDescent="0.3">
      <c r="A430">
        <v>1</v>
      </c>
      <c r="B430">
        <v>18</v>
      </c>
      <c r="C430">
        <v>3</v>
      </c>
      <c r="D430">
        <v>0</v>
      </c>
      <c r="E430">
        <v>0</v>
      </c>
      <c r="F430">
        <v>2.8</v>
      </c>
      <c r="G430">
        <v>0</v>
      </c>
      <c r="H430">
        <v>0</v>
      </c>
      <c r="I430">
        <v>2.8</v>
      </c>
      <c r="J430">
        <v>0</v>
      </c>
      <c r="K430">
        <v>0</v>
      </c>
    </row>
    <row r="431" spans="1:11" x14ac:dyDescent="0.3">
      <c r="A431">
        <v>1</v>
      </c>
      <c r="B431">
        <v>18</v>
      </c>
      <c r="C431">
        <v>4</v>
      </c>
      <c r="D431">
        <v>0</v>
      </c>
      <c r="E431">
        <v>0</v>
      </c>
      <c r="F431">
        <v>2.8</v>
      </c>
      <c r="G431">
        <v>1.5</v>
      </c>
      <c r="H431">
        <v>0</v>
      </c>
      <c r="I431">
        <v>2.8</v>
      </c>
      <c r="J431">
        <v>0</v>
      </c>
      <c r="K431">
        <v>0</v>
      </c>
    </row>
    <row r="432" spans="1:11" x14ac:dyDescent="0.3">
      <c r="A432">
        <v>1</v>
      </c>
      <c r="B432">
        <v>18</v>
      </c>
      <c r="C432">
        <v>5</v>
      </c>
      <c r="D432">
        <v>0</v>
      </c>
      <c r="E432">
        <v>0</v>
      </c>
      <c r="F432">
        <v>2.2000000000000002</v>
      </c>
      <c r="G432">
        <v>1.5</v>
      </c>
      <c r="H432">
        <v>0</v>
      </c>
      <c r="I432">
        <v>2.2000000000000002</v>
      </c>
      <c r="J432">
        <v>0</v>
      </c>
      <c r="K432">
        <v>0</v>
      </c>
    </row>
    <row r="433" spans="1:11" x14ac:dyDescent="0.3">
      <c r="A433">
        <v>1</v>
      </c>
      <c r="B433">
        <v>18</v>
      </c>
      <c r="C433">
        <v>6</v>
      </c>
      <c r="D433">
        <v>0</v>
      </c>
      <c r="E433">
        <v>0</v>
      </c>
      <c r="F433">
        <v>2.8</v>
      </c>
      <c r="G433">
        <v>0</v>
      </c>
      <c r="H433">
        <v>0</v>
      </c>
      <c r="I433">
        <v>2.8</v>
      </c>
      <c r="J433">
        <v>0</v>
      </c>
      <c r="K433">
        <v>0</v>
      </c>
    </row>
    <row r="434" spans="1:11" x14ac:dyDescent="0.3">
      <c r="A434">
        <v>1</v>
      </c>
      <c r="B434">
        <v>18</v>
      </c>
      <c r="C434">
        <v>7</v>
      </c>
      <c r="D434">
        <v>81</v>
      </c>
      <c r="E434">
        <v>15</v>
      </c>
      <c r="F434">
        <v>4.4000000000000004</v>
      </c>
      <c r="G434">
        <v>1.5</v>
      </c>
      <c r="H434">
        <v>38.83</v>
      </c>
      <c r="I434">
        <v>2.9319999999999999</v>
      </c>
      <c r="J434">
        <v>31.867000000000001</v>
      </c>
      <c r="K434">
        <v>25.710999999999999</v>
      </c>
    </row>
    <row r="435" spans="1:11" x14ac:dyDescent="0.3">
      <c r="A435">
        <v>1</v>
      </c>
      <c r="B435">
        <v>18</v>
      </c>
      <c r="C435">
        <v>8</v>
      </c>
      <c r="D435">
        <v>494</v>
      </c>
      <c r="E435">
        <v>42</v>
      </c>
      <c r="F435">
        <v>6.1</v>
      </c>
      <c r="G435">
        <v>0</v>
      </c>
      <c r="H435">
        <v>245.95500000000001</v>
      </c>
      <c r="I435">
        <v>14.891</v>
      </c>
      <c r="J435">
        <v>203.655</v>
      </c>
      <c r="K435">
        <v>193.72</v>
      </c>
    </row>
    <row r="436" spans="1:11" x14ac:dyDescent="0.3">
      <c r="A436">
        <v>1</v>
      </c>
      <c r="B436">
        <v>18</v>
      </c>
      <c r="C436">
        <v>9</v>
      </c>
      <c r="D436">
        <v>704</v>
      </c>
      <c r="E436">
        <v>60</v>
      </c>
      <c r="F436">
        <v>7.2</v>
      </c>
      <c r="G436">
        <v>1.5</v>
      </c>
      <c r="H436">
        <v>471.56599999999997</v>
      </c>
      <c r="I436">
        <v>21.983000000000001</v>
      </c>
      <c r="J436">
        <v>400.18</v>
      </c>
      <c r="K436">
        <v>384.68799999999999</v>
      </c>
    </row>
    <row r="437" spans="1:11" x14ac:dyDescent="0.3">
      <c r="A437">
        <v>1</v>
      </c>
      <c r="B437">
        <v>18</v>
      </c>
      <c r="C437">
        <v>10</v>
      </c>
      <c r="D437">
        <v>798</v>
      </c>
      <c r="E437">
        <v>73</v>
      </c>
      <c r="F437">
        <v>8.3000000000000007</v>
      </c>
      <c r="G437">
        <v>2.1</v>
      </c>
      <c r="H437">
        <v>647.41099999999994</v>
      </c>
      <c r="I437">
        <v>27.984999999999999</v>
      </c>
      <c r="J437">
        <v>546.12400000000002</v>
      </c>
      <c r="K437">
        <v>525.654</v>
      </c>
    </row>
    <row r="438" spans="1:11" x14ac:dyDescent="0.3">
      <c r="A438">
        <v>1</v>
      </c>
      <c r="B438">
        <v>18</v>
      </c>
      <c r="C438">
        <v>11</v>
      </c>
      <c r="D438">
        <v>840</v>
      </c>
      <c r="E438">
        <v>81</v>
      </c>
      <c r="F438">
        <v>8.9</v>
      </c>
      <c r="G438">
        <v>2.6</v>
      </c>
      <c r="H438">
        <v>753.94200000000001</v>
      </c>
      <c r="I438">
        <v>30.963000000000001</v>
      </c>
      <c r="J438">
        <v>632.11599999999999</v>
      </c>
      <c r="K438">
        <v>608.37300000000005</v>
      </c>
    </row>
    <row r="439" spans="1:11" x14ac:dyDescent="0.3">
      <c r="A439">
        <v>1</v>
      </c>
      <c r="B439">
        <v>18</v>
      </c>
      <c r="C439">
        <v>12</v>
      </c>
      <c r="D439">
        <v>852</v>
      </c>
      <c r="E439">
        <v>82</v>
      </c>
      <c r="F439">
        <v>10</v>
      </c>
      <c r="G439">
        <v>2.1</v>
      </c>
      <c r="H439">
        <v>782.05</v>
      </c>
      <c r="I439">
        <v>34.709000000000003</v>
      </c>
      <c r="J439">
        <v>647.41899999999998</v>
      </c>
      <c r="K439">
        <v>623.06700000000001</v>
      </c>
    </row>
    <row r="440" spans="1:11" x14ac:dyDescent="0.3">
      <c r="A440">
        <v>1</v>
      </c>
      <c r="B440">
        <v>18</v>
      </c>
      <c r="C440">
        <v>13</v>
      </c>
      <c r="D440">
        <v>834</v>
      </c>
      <c r="E440">
        <v>78</v>
      </c>
      <c r="F440">
        <v>11.1</v>
      </c>
      <c r="G440">
        <v>2.6</v>
      </c>
      <c r="H440">
        <v>728.89800000000002</v>
      </c>
      <c r="I440">
        <v>32.893999999999998</v>
      </c>
      <c r="J440">
        <v>606.34699999999998</v>
      </c>
      <c r="K440">
        <v>583.61099999999999</v>
      </c>
    </row>
    <row r="441" spans="1:11" x14ac:dyDescent="0.3">
      <c r="A441">
        <v>1</v>
      </c>
      <c r="B441">
        <v>18</v>
      </c>
      <c r="C441">
        <v>14</v>
      </c>
      <c r="D441">
        <v>775</v>
      </c>
      <c r="E441">
        <v>69</v>
      </c>
      <c r="F441">
        <v>11.1</v>
      </c>
      <c r="G441">
        <v>2.1</v>
      </c>
      <c r="H441">
        <v>596.56500000000005</v>
      </c>
      <c r="I441">
        <v>30.317</v>
      </c>
      <c r="J441">
        <v>497.51400000000001</v>
      </c>
      <c r="K441">
        <v>478.78199999999998</v>
      </c>
    </row>
    <row r="442" spans="1:11" x14ac:dyDescent="0.3">
      <c r="A442">
        <v>1</v>
      </c>
      <c r="B442">
        <v>18</v>
      </c>
      <c r="C442">
        <v>15</v>
      </c>
      <c r="D442">
        <v>650</v>
      </c>
      <c r="E442">
        <v>54</v>
      </c>
      <c r="F442">
        <v>11.7</v>
      </c>
      <c r="G442">
        <v>1.5</v>
      </c>
      <c r="H442">
        <v>398.63200000000001</v>
      </c>
      <c r="I442">
        <v>25.928000000000001</v>
      </c>
      <c r="J442">
        <v>330.2</v>
      </c>
      <c r="K442">
        <v>316.83699999999999</v>
      </c>
    </row>
    <row r="443" spans="1:11" x14ac:dyDescent="0.3">
      <c r="A443">
        <v>1</v>
      </c>
      <c r="B443">
        <v>18</v>
      </c>
      <c r="C443">
        <v>16</v>
      </c>
      <c r="D443">
        <v>360</v>
      </c>
      <c r="E443">
        <v>33</v>
      </c>
      <c r="F443">
        <v>11.1</v>
      </c>
      <c r="G443">
        <v>3.6</v>
      </c>
      <c r="H443">
        <v>160.88200000000001</v>
      </c>
      <c r="I443">
        <v>14.778</v>
      </c>
      <c r="J443">
        <v>129.29599999999999</v>
      </c>
      <c r="K443">
        <v>121.12</v>
      </c>
    </row>
    <row r="444" spans="1:11" x14ac:dyDescent="0.3">
      <c r="A444">
        <v>1</v>
      </c>
      <c r="B444">
        <v>18</v>
      </c>
      <c r="C444">
        <v>17</v>
      </c>
      <c r="D444">
        <v>15</v>
      </c>
      <c r="E444">
        <v>4</v>
      </c>
      <c r="F444">
        <v>9.4</v>
      </c>
      <c r="G444">
        <v>1.5</v>
      </c>
      <c r="H444">
        <v>6.6109999999999998</v>
      </c>
      <c r="I444">
        <v>7.891</v>
      </c>
      <c r="J444">
        <v>5.2460000000000004</v>
      </c>
      <c r="K444">
        <v>0</v>
      </c>
    </row>
    <row r="445" spans="1:11" x14ac:dyDescent="0.3">
      <c r="A445">
        <v>1</v>
      </c>
      <c r="B445">
        <v>18</v>
      </c>
      <c r="C445">
        <v>18</v>
      </c>
      <c r="D445">
        <v>0</v>
      </c>
      <c r="E445">
        <v>0</v>
      </c>
      <c r="F445">
        <v>8.9</v>
      </c>
      <c r="G445">
        <v>1</v>
      </c>
      <c r="H445">
        <v>0</v>
      </c>
      <c r="I445">
        <v>8.9</v>
      </c>
      <c r="J445">
        <v>0</v>
      </c>
      <c r="K445">
        <v>0</v>
      </c>
    </row>
    <row r="446" spans="1:11" x14ac:dyDescent="0.3">
      <c r="A446">
        <v>1</v>
      </c>
      <c r="B446">
        <v>18</v>
      </c>
      <c r="C446">
        <v>19</v>
      </c>
      <c r="D446">
        <v>0</v>
      </c>
      <c r="E446">
        <v>0</v>
      </c>
      <c r="F446">
        <v>8.3000000000000007</v>
      </c>
      <c r="G446">
        <v>1.5</v>
      </c>
      <c r="H446">
        <v>0</v>
      </c>
      <c r="I446">
        <v>8.3000000000000007</v>
      </c>
      <c r="J446">
        <v>0</v>
      </c>
      <c r="K446">
        <v>0</v>
      </c>
    </row>
    <row r="447" spans="1:11" x14ac:dyDescent="0.3">
      <c r="A447">
        <v>1</v>
      </c>
      <c r="B447">
        <v>18</v>
      </c>
      <c r="C447">
        <v>20</v>
      </c>
      <c r="D447">
        <v>0</v>
      </c>
      <c r="E447">
        <v>0</v>
      </c>
      <c r="F447">
        <v>7.2</v>
      </c>
      <c r="G447">
        <v>2.1</v>
      </c>
      <c r="H447">
        <v>0</v>
      </c>
      <c r="I447">
        <v>7.2</v>
      </c>
      <c r="J447">
        <v>0</v>
      </c>
      <c r="K447">
        <v>0</v>
      </c>
    </row>
    <row r="448" spans="1:11" x14ac:dyDescent="0.3">
      <c r="A448">
        <v>1</v>
      </c>
      <c r="B448">
        <v>18</v>
      </c>
      <c r="C448">
        <v>21</v>
      </c>
      <c r="D448">
        <v>0</v>
      </c>
      <c r="E448">
        <v>0</v>
      </c>
      <c r="F448">
        <v>6.1</v>
      </c>
      <c r="G448">
        <v>1.5</v>
      </c>
      <c r="H448">
        <v>0</v>
      </c>
      <c r="I448">
        <v>6.1</v>
      </c>
      <c r="J448">
        <v>0</v>
      </c>
      <c r="K448">
        <v>0</v>
      </c>
    </row>
    <row r="449" spans="1:11" x14ac:dyDescent="0.3">
      <c r="A449">
        <v>1</v>
      </c>
      <c r="B449">
        <v>18</v>
      </c>
      <c r="C449">
        <v>22</v>
      </c>
      <c r="D449">
        <v>0</v>
      </c>
      <c r="E449">
        <v>0</v>
      </c>
      <c r="F449">
        <v>5.6</v>
      </c>
      <c r="G449">
        <v>1.5</v>
      </c>
      <c r="H449">
        <v>0</v>
      </c>
      <c r="I449">
        <v>5.6</v>
      </c>
      <c r="J449">
        <v>0</v>
      </c>
      <c r="K449">
        <v>0</v>
      </c>
    </row>
    <row r="450" spans="1:11" x14ac:dyDescent="0.3">
      <c r="A450">
        <v>1</v>
      </c>
      <c r="B450">
        <v>18</v>
      </c>
      <c r="C450">
        <v>23</v>
      </c>
      <c r="D450">
        <v>0</v>
      </c>
      <c r="E450">
        <v>0</v>
      </c>
      <c r="F450">
        <v>6.1</v>
      </c>
      <c r="G450">
        <v>1.5</v>
      </c>
      <c r="H450">
        <v>0</v>
      </c>
      <c r="I450">
        <v>6.1</v>
      </c>
      <c r="J450">
        <v>0</v>
      </c>
      <c r="K450">
        <v>0</v>
      </c>
    </row>
    <row r="451" spans="1:11" x14ac:dyDescent="0.3">
      <c r="A451">
        <v>1</v>
      </c>
      <c r="B451">
        <v>19</v>
      </c>
      <c r="C451">
        <v>0</v>
      </c>
      <c r="D451">
        <v>0</v>
      </c>
      <c r="E451">
        <v>0</v>
      </c>
      <c r="F451">
        <v>5.6</v>
      </c>
      <c r="G451">
        <v>1</v>
      </c>
      <c r="H451">
        <v>0</v>
      </c>
      <c r="I451">
        <v>5.6</v>
      </c>
      <c r="J451">
        <v>0</v>
      </c>
      <c r="K451">
        <v>0</v>
      </c>
    </row>
    <row r="452" spans="1:11" x14ac:dyDescent="0.3">
      <c r="A452">
        <v>1</v>
      </c>
      <c r="B452">
        <v>19</v>
      </c>
      <c r="C452">
        <v>1</v>
      </c>
      <c r="D452">
        <v>0</v>
      </c>
      <c r="E452">
        <v>0</v>
      </c>
      <c r="F452">
        <v>5.6</v>
      </c>
      <c r="G452">
        <v>1.5</v>
      </c>
      <c r="H452">
        <v>0</v>
      </c>
      <c r="I452">
        <v>5.6</v>
      </c>
      <c r="J452">
        <v>0</v>
      </c>
      <c r="K452">
        <v>0</v>
      </c>
    </row>
    <row r="453" spans="1:11" x14ac:dyDescent="0.3">
      <c r="A453">
        <v>1</v>
      </c>
      <c r="B453">
        <v>19</v>
      </c>
      <c r="C453">
        <v>2</v>
      </c>
      <c r="D453">
        <v>0</v>
      </c>
      <c r="E453">
        <v>0</v>
      </c>
      <c r="F453">
        <v>5.6</v>
      </c>
      <c r="G453">
        <v>0</v>
      </c>
      <c r="H453">
        <v>0</v>
      </c>
      <c r="I453">
        <v>5.6</v>
      </c>
      <c r="J453">
        <v>0</v>
      </c>
      <c r="K453">
        <v>0</v>
      </c>
    </row>
    <row r="454" spans="1:11" x14ac:dyDescent="0.3">
      <c r="A454">
        <v>1</v>
      </c>
      <c r="B454">
        <v>19</v>
      </c>
      <c r="C454">
        <v>3</v>
      </c>
      <c r="D454">
        <v>0</v>
      </c>
      <c r="E454">
        <v>0</v>
      </c>
      <c r="F454">
        <v>5.6</v>
      </c>
      <c r="G454">
        <v>0</v>
      </c>
      <c r="H454">
        <v>0</v>
      </c>
      <c r="I454">
        <v>5.6</v>
      </c>
      <c r="J454">
        <v>0</v>
      </c>
      <c r="K454">
        <v>0</v>
      </c>
    </row>
    <row r="455" spans="1:11" x14ac:dyDescent="0.3">
      <c r="A455">
        <v>1</v>
      </c>
      <c r="B455">
        <v>19</v>
      </c>
      <c r="C455">
        <v>4</v>
      </c>
      <c r="D455">
        <v>0</v>
      </c>
      <c r="E455">
        <v>0</v>
      </c>
      <c r="F455">
        <v>5.6</v>
      </c>
      <c r="G455">
        <v>0</v>
      </c>
      <c r="H455">
        <v>0</v>
      </c>
      <c r="I455">
        <v>5.6</v>
      </c>
      <c r="J455">
        <v>0</v>
      </c>
      <c r="K455">
        <v>0</v>
      </c>
    </row>
    <row r="456" spans="1:11" x14ac:dyDescent="0.3">
      <c r="A456">
        <v>1</v>
      </c>
      <c r="B456">
        <v>19</v>
      </c>
      <c r="C456">
        <v>5</v>
      </c>
      <c r="D456">
        <v>0</v>
      </c>
      <c r="E456">
        <v>0</v>
      </c>
      <c r="F456">
        <v>4.4000000000000004</v>
      </c>
      <c r="G456">
        <v>0</v>
      </c>
      <c r="H456">
        <v>0</v>
      </c>
      <c r="I456">
        <v>4.4000000000000004</v>
      </c>
      <c r="J456">
        <v>0</v>
      </c>
      <c r="K456">
        <v>0</v>
      </c>
    </row>
    <row r="457" spans="1:11" x14ac:dyDescent="0.3">
      <c r="A457">
        <v>1</v>
      </c>
      <c r="B457">
        <v>19</v>
      </c>
      <c r="C457">
        <v>6</v>
      </c>
      <c r="D457">
        <v>0</v>
      </c>
      <c r="E457">
        <v>0</v>
      </c>
      <c r="F457">
        <v>4.4000000000000004</v>
      </c>
      <c r="G457">
        <v>2.6</v>
      </c>
      <c r="H457">
        <v>0</v>
      </c>
      <c r="I457">
        <v>4.4000000000000004</v>
      </c>
      <c r="J457">
        <v>0</v>
      </c>
      <c r="K457">
        <v>0</v>
      </c>
    </row>
    <row r="458" spans="1:11" x14ac:dyDescent="0.3">
      <c r="A458">
        <v>1</v>
      </c>
      <c r="B458">
        <v>19</v>
      </c>
      <c r="C458">
        <v>7</v>
      </c>
      <c r="D458">
        <v>9</v>
      </c>
      <c r="E458">
        <v>15</v>
      </c>
      <c r="F458">
        <v>4.4000000000000004</v>
      </c>
      <c r="G458">
        <v>3.1</v>
      </c>
      <c r="H458">
        <v>16.547000000000001</v>
      </c>
      <c r="I458">
        <v>2.6640000000000001</v>
      </c>
      <c r="J458">
        <v>14.885999999999999</v>
      </c>
      <c r="K458">
        <v>9.0489999999999995</v>
      </c>
    </row>
    <row r="459" spans="1:11" x14ac:dyDescent="0.3">
      <c r="A459">
        <v>1</v>
      </c>
      <c r="B459">
        <v>19</v>
      </c>
      <c r="C459">
        <v>8</v>
      </c>
      <c r="D459">
        <v>348</v>
      </c>
      <c r="E459">
        <v>55</v>
      </c>
      <c r="F459">
        <v>7.2</v>
      </c>
      <c r="G459">
        <v>6.7</v>
      </c>
      <c r="H459">
        <v>203.65600000000001</v>
      </c>
      <c r="I459">
        <v>9.7240000000000002</v>
      </c>
      <c r="J459">
        <v>173.53200000000001</v>
      </c>
      <c r="K459">
        <v>164.33199999999999</v>
      </c>
    </row>
    <row r="460" spans="1:11" x14ac:dyDescent="0.3">
      <c r="A460">
        <v>1</v>
      </c>
      <c r="B460">
        <v>19</v>
      </c>
      <c r="C460">
        <v>9</v>
      </c>
      <c r="D460">
        <v>581</v>
      </c>
      <c r="E460">
        <v>81</v>
      </c>
      <c r="F460">
        <v>8.3000000000000007</v>
      </c>
      <c r="G460">
        <v>4.5999999999999996</v>
      </c>
      <c r="H460">
        <v>430.351</v>
      </c>
      <c r="I460">
        <v>17.305</v>
      </c>
      <c r="J460">
        <v>372.02300000000002</v>
      </c>
      <c r="K460">
        <v>357.40800000000002</v>
      </c>
    </row>
    <row r="461" spans="1:11" x14ac:dyDescent="0.3">
      <c r="A461">
        <v>1</v>
      </c>
      <c r="B461">
        <v>19</v>
      </c>
      <c r="C461">
        <v>10</v>
      </c>
      <c r="D461">
        <v>687</v>
      </c>
      <c r="E461">
        <v>100</v>
      </c>
      <c r="F461">
        <v>8.9</v>
      </c>
      <c r="G461">
        <v>5.2</v>
      </c>
      <c r="H461">
        <v>606.18799999999999</v>
      </c>
      <c r="I461">
        <v>21.681999999999999</v>
      </c>
      <c r="J461">
        <v>523.16700000000003</v>
      </c>
      <c r="K461">
        <v>503.52800000000002</v>
      </c>
    </row>
    <row r="462" spans="1:11" x14ac:dyDescent="0.3">
      <c r="A462">
        <v>1</v>
      </c>
      <c r="B462">
        <v>19</v>
      </c>
      <c r="C462">
        <v>11</v>
      </c>
      <c r="D462">
        <v>747</v>
      </c>
      <c r="E462">
        <v>111</v>
      </c>
      <c r="F462">
        <v>10</v>
      </c>
      <c r="G462">
        <v>3.1</v>
      </c>
      <c r="H462">
        <v>722.18399999999997</v>
      </c>
      <c r="I462">
        <v>29.853999999999999</v>
      </c>
      <c r="J462">
        <v>608.11900000000003</v>
      </c>
      <c r="K462">
        <v>585.31399999999996</v>
      </c>
    </row>
    <row r="463" spans="1:11" x14ac:dyDescent="0.3">
      <c r="A463">
        <v>1</v>
      </c>
      <c r="B463">
        <v>19</v>
      </c>
      <c r="C463">
        <v>12</v>
      </c>
      <c r="D463">
        <v>756</v>
      </c>
      <c r="E463">
        <v>114</v>
      </c>
      <c r="F463">
        <v>10</v>
      </c>
      <c r="G463">
        <v>1.5</v>
      </c>
      <c r="H463">
        <v>748.83900000000006</v>
      </c>
      <c r="I463">
        <v>35.881</v>
      </c>
      <c r="J463">
        <v>617.49400000000003</v>
      </c>
      <c r="K463">
        <v>594.32500000000005</v>
      </c>
    </row>
    <row r="464" spans="1:11" x14ac:dyDescent="0.3">
      <c r="A464">
        <v>1</v>
      </c>
      <c r="B464">
        <v>19</v>
      </c>
      <c r="C464">
        <v>13</v>
      </c>
      <c r="D464">
        <v>736</v>
      </c>
      <c r="E464">
        <v>109</v>
      </c>
      <c r="F464">
        <v>10.6</v>
      </c>
      <c r="G464">
        <v>2.6</v>
      </c>
      <c r="H464">
        <v>696.71500000000003</v>
      </c>
      <c r="I464">
        <v>31.41</v>
      </c>
      <c r="J464">
        <v>582.96400000000006</v>
      </c>
      <c r="K464">
        <v>561.12199999999996</v>
      </c>
    </row>
    <row r="465" spans="1:11" x14ac:dyDescent="0.3">
      <c r="A465">
        <v>1</v>
      </c>
      <c r="B465">
        <v>19</v>
      </c>
      <c r="C465">
        <v>14</v>
      </c>
      <c r="D465">
        <v>669</v>
      </c>
      <c r="E465">
        <v>95</v>
      </c>
      <c r="F465">
        <v>11.1</v>
      </c>
      <c r="G465">
        <v>2.6</v>
      </c>
      <c r="H465">
        <v>562.21400000000006</v>
      </c>
      <c r="I465">
        <v>27.978999999999999</v>
      </c>
      <c r="J465">
        <v>473.34</v>
      </c>
      <c r="K465">
        <v>455.44400000000002</v>
      </c>
    </row>
    <row r="466" spans="1:11" x14ac:dyDescent="0.3">
      <c r="A466">
        <v>1</v>
      </c>
      <c r="B466">
        <v>19</v>
      </c>
      <c r="C466">
        <v>15</v>
      </c>
      <c r="D466">
        <v>529</v>
      </c>
      <c r="E466">
        <v>72</v>
      </c>
      <c r="F466">
        <v>11.7</v>
      </c>
      <c r="G466">
        <v>2.1</v>
      </c>
      <c r="H466">
        <v>362.25900000000001</v>
      </c>
      <c r="I466">
        <v>23.242000000000001</v>
      </c>
      <c r="J466">
        <v>304.12599999999998</v>
      </c>
      <c r="K466">
        <v>291.51400000000001</v>
      </c>
    </row>
    <row r="467" spans="1:11" x14ac:dyDescent="0.3">
      <c r="A467">
        <v>1</v>
      </c>
      <c r="B467">
        <v>19</v>
      </c>
      <c r="C467">
        <v>16</v>
      </c>
      <c r="D467">
        <v>233</v>
      </c>
      <c r="E467">
        <v>42</v>
      </c>
      <c r="F467">
        <v>10.6</v>
      </c>
      <c r="G467">
        <v>3.6</v>
      </c>
      <c r="H467">
        <v>130.637</v>
      </c>
      <c r="I467">
        <v>13.349</v>
      </c>
      <c r="J467">
        <v>107.889</v>
      </c>
      <c r="K467">
        <v>100.185</v>
      </c>
    </row>
    <row r="468" spans="1:11" x14ac:dyDescent="0.3">
      <c r="A468">
        <v>1</v>
      </c>
      <c r="B468">
        <v>19</v>
      </c>
      <c r="C468">
        <v>17</v>
      </c>
      <c r="D468">
        <v>3</v>
      </c>
      <c r="E468">
        <v>4</v>
      </c>
      <c r="F468">
        <v>9.4</v>
      </c>
      <c r="G468">
        <v>4.0999999999999996</v>
      </c>
      <c r="H468">
        <v>4.4269999999999996</v>
      </c>
      <c r="I468">
        <v>8.0120000000000005</v>
      </c>
      <c r="J468">
        <v>3.8780000000000001</v>
      </c>
      <c r="K468">
        <v>0</v>
      </c>
    </row>
    <row r="469" spans="1:11" x14ac:dyDescent="0.3">
      <c r="A469">
        <v>1</v>
      </c>
      <c r="B469">
        <v>19</v>
      </c>
      <c r="C469">
        <v>18</v>
      </c>
      <c r="D469">
        <v>0</v>
      </c>
      <c r="E469">
        <v>0</v>
      </c>
      <c r="F469">
        <v>9.4</v>
      </c>
      <c r="G469">
        <v>3.6</v>
      </c>
      <c r="H469">
        <v>0</v>
      </c>
      <c r="I469">
        <v>9.4</v>
      </c>
      <c r="J469">
        <v>0</v>
      </c>
      <c r="K469">
        <v>0</v>
      </c>
    </row>
    <row r="470" spans="1:11" x14ac:dyDescent="0.3">
      <c r="A470">
        <v>1</v>
      </c>
      <c r="B470">
        <v>19</v>
      </c>
      <c r="C470">
        <v>19</v>
      </c>
      <c r="D470">
        <v>0</v>
      </c>
      <c r="E470">
        <v>0</v>
      </c>
      <c r="F470">
        <v>8.9</v>
      </c>
      <c r="G470">
        <v>3.1</v>
      </c>
      <c r="H470">
        <v>0</v>
      </c>
      <c r="I470">
        <v>8.9</v>
      </c>
      <c r="J470">
        <v>0</v>
      </c>
      <c r="K470">
        <v>0</v>
      </c>
    </row>
    <row r="471" spans="1:11" x14ac:dyDescent="0.3">
      <c r="A471">
        <v>1</v>
      </c>
      <c r="B471">
        <v>19</v>
      </c>
      <c r="C471">
        <v>20</v>
      </c>
      <c r="D471">
        <v>0</v>
      </c>
      <c r="E471">
        <v>0</v>
      </c>
      <c r="F471">
        <v>8.9</v>
      </c>
      <c r="G471">
        <v>1.5</v>
      </c>
      <c r="H471">
        <v>0</v>
      </c>
      <c r="I471">
        <v>8.9</v>
      </c>
      <c r="J471">
        <v>0</v>
      </c>
      <c r="K471">
        <v>0</v>
      </c>
    </row>
    <row r="472" spans="1:11" x14ac:dyDescent="0.3">
      <c r="A472">
        <v>1</v>
      </c>
      <c r="B472">
        <v>19</v>
      </c>
      <c r="C472">
        <v>21</v>
      </c>
      <c r="D472">
        <v>0</v>
      </c>
      <c r="E472">
        <v>0</v>
      </c>
      <c r="F472">
        <v>6.1</v>
      </c>
      <c r="G472">
        <v>1.5</v>
      </c>
      <c r="H472">
        <v>0</v>
      </c>
      <c r="I472">
        <v>6.1</v>
      </c>
      <c r="J472">
        <v>0</v>
      </c>
      <c r="K472">
        <v>0</v>
      </c>
    </row>
    <row r="473" spans="1:11" x14ac:dyDescent="0.3">
      <c r="A473">
        <v>1</v>
      </c>
      <c r="B473">
        <v>19</v>
      </c>
      <c r="C473">
        <v>22</v>
      </c>
      <c r="D473">
        <v>0</v>
      </c>
      <c r="E473">
        <v>0</v>
      </c>
      <c r="F473">
        <v>6.1</v>
      </c>
      <c r="G473">
        <v>1</v>
      </c>
      <c r="H473">
        <v>0</v>
      </c>
      <c r="I473">
        <v>6.1</v>
      </c>
      <c r="J473">
        <v>0</v>
      </c>
      <c r="K473">
        <v>0</v>
      </c>
    </row>
    <row r="474" spans="1:11" x14ac:dyDescent="0.3">
      <c r="A474">
        <v>1</v>
      </c>
      <c r="B474">
        <v>19</v>
      </c>
      <c r="C474">
        <v>23</v>
      </c>
      <c r="D474">
        <v>0</v>
      </c>
      <c r="E474">
        <v>0</v>
      </c>
      <c r="F474">
        <v>2.8</v>
      </c>
      <c r="G474">
        <v>1</v>
      </c>
      <c r="H474">
        <v>0</v>
      </c>
      <c r="I474">
        <v>2.8</v>
      </c>
      <c r="J474">
        <v>0</v>
      </c>
      <c r="K474">
        <v>0</v>
      </c>
    </row>
    <row r="475" spans="1:11" x14ac:dyDescent="0.3">
      <c r="A475">
        <v>1</v>
      </c>
      <c r="B475">
        <v>20</v>
      </c>
      <c r="C475">
        <v>0</v>
      </c>
      <c r="D475">
        <v>0</v>
      </c>
      <c r="E475">
        <v>0</v>
      </c>
      <c r="F475">
        <v>3.3</v>
      </c>
      <c r="G475">
        <v>1</v>
      </c>
      <c r="H475">
        <v>0</v>
      </c>
      <c r="I475">
        <v>3.3</v>
      </c>
      <c r="J475">
        <v>0</v>
      </c>
      <c r="K475">
        <v>0</v>
      </c>
    </row>
    <row r="476" spans="1:11" x14ac:dyDescent="0.3">
      <c r="A476">
        <v>1</v>
      </c>
      <c r="B476">
        <v>20</v>
      </c>
      <c r="C476">
        <v>1</v>
      </c>
      <c r="D476">
        <v>0</v>
      </c>
      <c r="E476">
        <v>0</v>
      </c>
      <c r="F476">
        <v>2.8</v>
      </c>
      <c r="G476">
        <v>1.5</v>
      </c>
      <c r="H476">
        <v>0</v>
      </c>
      <c r="I476">
        <v>2.8</v>
      </c>
      <c r="J476">
        <v>0</v>
      </c>
      <c r="K476">
        <v>0</v>
      </c>
    </row>
    <row r="477" spans="1:11" x14ac:dyDescent="0.3">
      <c r="A477">
        <v>1</v>
      </c>
      <c r="B477">
        <v>20</v>
      </c>
      <c r="C477">
        <v>2</v>
      </c>
      <c r="D477">
        <v>0</v>
      </c>
      <c r="E477">
        <v>0</v>
      </c>
      <c r="F477">
        <v>2.2000000000000002</v>
      </c>
      <c r="G477">
        <v>2.1</v>
      </c>
      <c r="H477">
        <v>0</v>
      </c>
      <c r="I477">
        <v>2.2000000000000002</v>
      </c>
      <c r="J477">
        <v>0</v>
      </c>
      <c r="K477">
        <v>0</v>
      </c>
    </row>
    <row r="478" spans="1:11" x14ac:dyDescent="0.3">
      <c r="A478">
        <v>1</v>
      </c>
      <c r="B478">
        <v>20</v>
      </c>
      <c r="C478">
        <v>3</v>
      </c>
      <c r="D478">
        <v>0</v>
      </c>
      <c r="E478">
        <v>0</v>
      </c>
      <c r="F478">
        <v>1.7</v>
      </c>
      <c r="G478">
        <v>2.1</v>
      </c>
      <c r="H478">
        <v>0</v>
      </c>
      <c r="I478">
        <v>1.7</v>
      </c>
      <c r="J478">
        <v>0</v>
      </c>
      <c r="K478">
        <v>0</v>
      </c>
    </row>
    <row r="479" spans="1:11" x14ac:dyDescent="0.3">
      <c r="A479">
        <v>1</v>
      </c>
      <c r="B479">
        <v>20</v>
      </c>
      <c r="C479">
        <v>4</v>
      </c>
      <c r="D479">
        <v>0</v>
      </c>
      <c r="E479">
        <v>0</v>
      </c>
      <c r="F479">
        <v>0.6</v>
      </c>
      <c r="G479">
        <v>1.5</v>
      </c>
      <c r="H479">
        <v>0</v>
      </c>
      <c r="I479">
        <v>0.6</v>
      </c>
      <c r="J479">
        <v>0</v>
      </c>
      <c r="K479">
        <v>0</v>
      </c>
    </row>
    <row r="480" spans="1:11" x14ac:dyDescent="0.3">
      <c r="A480">
        <v>1</v>
      </c>
      <c r="B480">
        <v>20</v>
      </c>
      <c r="C480">
        <v>5</v>
      </c>
      <c r="D480">
        <v>0</v>
      </c>
      <c r="E480">
        <v>0</v>
      </c>
      <c r="F480">
        <v>2.2000000000000002</v>
      </c>
      <c r="G480">
        <v>0</v>
      </c>
      <c r="H480">
        <v>0</v>
      </c>
      <c r="I480">
        <v>2.2000000000000002</v>
      </c>
      <c r="J480">
        <v>0</v>
      </c>
      <c r="K480">
        <v>0</v>
      </c>
    </row>
    <row r="481" spans="1:11" x14ac:dyDescent="0.3">
      <c r="A481">
        <v>1</v>
      </c>
      <c r="B481">
        <v>20</v>
      </c>
      <c r="C481">
        <v>6</v>
      </c>
      <c r="D481">
        <v>0</v>
      </c>
      <c r="E481">
        <v>0</v>
      </c>
      <c r="F481">
        <v>1.1000000000000001</v>
      </c>
      <c r="G481">
        <v>0</v>
      </c>
      <c r="H481">
        <v>0</v>
      </c>
      <c r="I481">
        <v>1.1000000000000001</v>
      </c>
      <c r="J481">
        <v>0</v>
      </c>
      <c r="K481">
        <v>0</v>
      </c>
    </row>
    <row r="482" spans="1:11" x14ac:dyDescent="0.3">
      <c r="A482">
        <v>1</v>
      </c>
      <c r="B482">
        <v>20</v>
      </c>
      <c r="C482">
        <v>7</v>
      </c>
      <c r="D482">
        <v>128</v>
      </c>
      <c r="E482">
        <v>15</v>
      </c>
      <c r="F482">
        <v>2.2000000000000002</v>
      </c>
      <c r="G482">
        <v>0</v>
      </c>
      <c r="H482">
        <v>50.398000000000003</v>
      </c>
      <c r="I482">
        <v>-0.11600000000000001</v>
      </c>
      <c r="J482">
        <v>40.587000000000003</v>
      </c>
      <c r="K482">
        <v>34.264000000000003</v>
      </c>
    </row>
    <row r="483" spans="1:11" x14ac:dyDescent="0.3">
      <c r="A483">
        <v>1</v>
      </c>
      <c r="B483">
        <v>20</v>
      </c>
      <c r="C483">
        <v>8</v>
      </c>
      <c r="D483">
        <v>573</v>
      </c>
      <c r="E483">
        <v>36</v>
      </c>
      <c r="F483">
        <v>5</v>
      </c>
      <c r="G483">
        <v>0</v>
      </c>
      <c r="H483">
        <v>267.57400000000001</v>
      </c>
      <c r="I483">
        <v>14.928000000000001</v>
      </c>
      <c r="J483">
        <v>220.512</v>
      </c>
      <c r="K483">
        <v>210.15199999999999</v>
      </c>
    </row>
    <row r="484" spans="1:11" x14ac:dyDescent="0.3">
      <c r="A484">
        <v>1</v>
      </c>
      <c r="B484">
        <v>20</v>
      </c>
      <c r="C484">
        <v>9</v>
      </c>
      <c r="D484">
        <v>771</v>
      </c>
      <c r="E484">
        <v>51</v>
      </c>
      <c r="F484">
        <v>7.8</v>
      </c>
      <c r="G484">
        <v>2.6</v>
      </c>
      <c r="H484">
        <v>499.61599999999999</v>
      </c>
      <c r="I484">
        <v>21.297000000000001</v>
      </c>
      <c r="J484">
        <v>424.77100000000002</v>
      </c>
      <c r="K484">
        <v>408.49099999999999</v>
      </c>
    </row>
    <row r="485" spans="1:11" x14ac:dyDescent="0.3">
      <c r="A485">
        <v>1</v>
      </c>
      <c r="B485">
        <v>20</v>
      </c>
      <c r="C485">
        <v>10</v>
      </c>
      <c r="D485">
        <v>862</v>
      </c>
      <c r="E485">
        <v>63</v>
      </c>
      <c r="F485">
        <v>10.6</v>
      </c>
      <c r="G485">
        <v>1.5</v>
      </c>
      <c r="H485">
        <v>677.25699999999995</v>
      </c>
      <c r="I485">
        <v>33.140999999999998</v>
      </c>
      <c r="J485">
        <v>560.83100000000002</v>
      </c>
      <c r="K485">
        <v>539.81899999999996</v>
      </c>
    </row>
    <row r="486" spans="1:11" x14ac:dyDescent="0.3">
      <c r="A486">
        <v>1</v>
      </c>
      <c r="B486">
        <v>20</v>
      </c>
      <c r="C486">
        <v>11</v>
      </c>
      <c r="D486">
        <v>902</v>
      </c>
      <c r="E486">
        <v>69</v>
      </c>
      <c r="F486">
        <v>10.6</v>
      </c>
      <c r="G486">
        <v>1.5</v>
      </c>
      <c r="H486">
        <v>784.971</v>
      </c>
      <c r="I486">
        <v>37.325000000000003</v>
      </c>
      <c r="J486">
        <v>643.173</v>
      </c>
      <c r="K486">
        <v>618.99</v>
      </c>
    </row>
    <row r="487" spans="1:11" x14ac:dyDescent="0.3">
      <c r="A487">
        <v>1</v>
      </c>
      <c r="B487">
        <v>20</v>
      </c>
      <c r="C487">
        <v>12</v>
      </c>
      <c r="D487">
        <v>910</v>
      </c>
      <c r="E487">
        <v>71</v>
      </c>
      <c r="F487">
        <v>11.7</v>
      </c>
      <c r="G487">
        <v>2.1</v>
      </c>
      <c r="H487">
        <v>812.81299999999999</v>
      </c>
      <c r="I487">
        <v>37.322000000000003</v>
      </c>
      <c r="J487">
        <v>666.55</v>
      </c>
      <c r="K487">
        <v>641.42499999999995</v>
      </c>
    </row>
    <row r="488" spans="1:11" x14ac:dyDescent="0.3">
      <c r="A488">
        <v>1</v>
      </c>
      <c r="B488">
        <v>20</v>
      </c>
      <c r="C488">
        <v>13</v>
      </c>
      <c r="D488">
        <v>899</v>
      </c>
      <c r="E488">
        <v>68</v>
      </c>
      <c r="F488">
        <v>12.8</v>
      </c>
      <c r="G488">
        <v>1.5</v>
      </c>
      <c r="H488">
        <v>764.60599999999999</v>
      </c>
      <c r="I488">
        <v>39.429000000000002</v>
      </c>
      <c r="J488">
        <v>621.13599999999997</v>
      </c>
      <c r="K488">
        <v>597.82500000000005</v>
      </c>
    </row>
    <row r="489" spans="1:11" x14ac:dyDescent="0.3">
      <c r="A489">
        <v>1</v>
      </c>
      <c r="B489">
        <v>20</v>
      </c>
      <c r="C489">
        <v>14</v>
      </c>
      <c r="D489">
        <v>847</v>
      </c>
      <c r="E489">
        <v>59</v>
      </c>
      <c r="F489">
        <v>13.3</v>
      </c>
      <c r="G489">
        <v>2.1</v>
      </c>
      <c r="H489">
        <v>631.39800000000002</v>
      </c>
      <c r="I489">
        <v>33.591999999999999</v>
      </c>
      <c r="J489">
        <v>520.42700000000002</v>
      </c>
      <c r="K489">
        <v>500.88499999999999</v>
      </c>
    </row>
    <row r="490" spans="1:11" x14ac:dyDescent="0.3">
      <c r="A490">
        <v>1</v>
      </c>
      <c r="B490">
        <v>20</v>
      </c>
      <c r="C490">
        <v>15</v>
      </c>
      <c r="D490">
        <v>732</v>
      </c>
      <c r="E490">
        <v>46</v>
      </c>
      <c r="F490">
        <v>12.2</v>
      </c>
      <c r="G490">
        <v>2.6</v>
      </c>
      <c r="H490">
        <v>434.07799999999997</v>
      </c>
      <c r="I490">
        <v>25.213999999999999</v>
      </c>
      <c r="J490">
        <v>360.36599999999999</v>
      </c>
      <c r="K490">
        <v>346.10599999999999</v>
      </c>
    </row>
    <row r="491" spans="1:11" x14ac:dyDescent="0.3">
      <c r="A491">
        <v>1</v>
      </c>
      <c r="B491">
        <v>20</v>
      </c>
      <c r="C491">
        <v>16</v>
      </c>
      <c r="D491">
        <v>458</v>
      </c>
      <c r="E491">
        <v>30</v>
      </c>
      <c r="F491">
        <v>11.1</v>
      </c>
      <c r="G491">
        <v>3.6</v>
      </c>
      <c r="H491">
        <v>188.15199999999999</v>
      </c>
      <c r="I491">
        <v>15.619</v>
      </c>
      <c r="J491">
        <v>149.63300000000001</v>
      </c>
      <c r="K491">
        <v>140.994</v>
      </c>
    </row>
    <row r="492" spans="1:11" x14ac:dyDescent="0.3">
      <c r="A492">
        <v>1</v>
      </c>
      <c r="B492">
        <v>20</v>
      </c>
      <c r="C492">
        <v>17</v>
      </c>
      <c r="D492">
        <v>35</v>
      </c>
      <c r="E492">
        <v>5</v>
      </c>
      <c r="F492">
        <v>10</v>
      </c>
      <c r="G492">
        <v>4.0999999999999996</v>
      </c>
      <c r="H492">
        <v>11.25</v>
      </c>
      <c r="I492">
        <v>8.9719999999999995</v>
      </c>
      <c r="J492">
        <v>8.4049999999999994</v>
      </c>
      <c r="K492">
        <v>2.6869999999999998</v>
      </c>
    </row>
    <row r="493" spans="1:11" x14ac:dyDescent="0.3">
      <c r="A493">
        <v>1</v>
      </c>
      <c r="B493">
        <v>20</v>
      </c>
      <c r="C493">
        <v>18</v>
      </c>
      <c r="D493">
        <v>0</v>
      </c>
      <c r="E493">
        <v>0</v>
      </c>
      <c r="F493">
        <v>9.4</v>
      </c>
      <c r="G493">
        <v>2.6</v>
      </c>
      <c r="H493">
        <v>0</v>
      </c>
      <c r="I493">
        <v>9.4</v>
      </c>
      <c r="J493">
        <v>0</v>
      </c>
      <c r="K493">
        <v>0</v>
      </c>
    </row>
    <row r="494" spans="1:11" x14ac:dyDescent="0.3">
      <c r="A494">
        <v>1</v>
      </c>
      <c r="B494">
        <v>20</v>
      </c>
      <c r="C494">
        <v>19</v>
      </c>
      <c r="D494">
        <v>0</v>
      </c>
      <c r="E494">
        <v>0</v>
      </c>
      <c r="F494">
        <v>8.3000000000000007</v>
      </c>
      <c r="G494">
        <v>2.1</v>
      </c>
      <c r="H494">
        <v>0</v>
      </c>
      <c r="I494">
        <v>8.3000000000000007</v>
      </c>
      <c r="J494">
        <v>0</v>
      </c>
      <c r="K494">
        <v>0</v>
      </c>
    </row>
    <row r="495" spans="1:11" x14ac:dyDescent="0.3">
      <c r="A495">
        <v>1</v>
      </c>
      <c r="B495">
        <v>20</v>
      </c>
      <c r="C495">
        <v>20</v>
      </c>
      <c r="D495">
        <v>0</v>
      </c>
      <c r="E495">
        <v>0</v>
      </c>
      <c r="F495">
        <v>6.1</v>
      </c>
      <c r="G495">
        <v>0</v>
      </c>
      <c r="H495">
        <v>0</v>
      </c>
      <c r="I495">
        <v>6.1</v>
      </c>
      <c r="J495">
        <v>0</v>
      </c>
      <c r="K495">
        <v>0</v>
      </c>
    </row>
    <row r="496" spans="1:11" x14ac:dyDescent="0.3">
      <c r="A496">
        <v>1</v>
      </c>
      <c r="B496">
        <v>20</v>
      </c>
      <c r="C496">
        <v>21</v>
      </c>
      <c r="D496">
        <v>0</v>
      </c>
      <c r="E496">
        <v>0</v>
      </c>
      <c r="F496">
        <v>5</v>
      </c>
      <c r="G496">
        <v>1.5</v>
      </c>
      <c r="H496">
        <v>0</v>
      </c>
      <c r="I496">
        <v>5</v>
      </c>
      <c r="J496">
        <v>0</v>
      </c>
      <c r="K496">
        <v>0</v>
      </c>
    </row>
    <row r="497" spans="1:11" x14ac:dyDescent="0.3">
      <c r="A497">
        <v>1</v>
      </c>
      <c r="B497">
        <v>20</v>
      </c>
      <c r="C497">
        <v>22</v>
      </c>
      <c r="D497">
        <v>0</v>
      </c>
      <c r="E497">
        <v>0</v>
      </c>
      <c r="F497">
        <v>5</v>
      </c>
      <c r="G497">
        <v>0</v>
      </c>
      <c r="H497">
        <v>0</v>
      </c>
      <c r="I497">
        <v>5</v>
      </c>
      <c r="J497">
        <v>0</v>
      </c>
      <c r="K497">
        <v>0</v>
      </c>
    </row>
    <row r="498" spans="1:11" x14ac:dyDescent="0.3">
      <c r="A498">
        <v>1</v>
      </c>
      <c r="B498">
        <v>20</v>
      </c>
      <c r="C498">
        <v>23</v>
      </c>
      <c r="D498">
        <v>0</v>
      </c>
      <c r="E498">
        <v>0</v>
      </c>
      <c r="F498">
        <v>5</v>
      </c>
      <c r="G498">
        <v>1.5</v>
      </c>
      <c r="H498">
        <v>0</v>
      </c>
      <c r="I498">
        <v>5</v>
      </c>
      <c r="J498">
        <v>0</v>
      </c>
      <c r="K498">
        <v>0</v>
      </c>
    </row>
    <row r="499" spans="1:11" x14ac:dyDescent="0.3">
      <c r="A499">
        <v>1</v>
      </c>
      <c r="B499">
        <v>21</v>
      </c>
      <c r="C499">
        <v>0</v>
      </c>
      <c r="D499">
        <v>0</v>
      </c>
      <c r="E499">
        <v>0</v>
      </c>
      <c r="F499">
        <v>4.4000000000000004</v>
      </c>
      <c r="G499">
        <v>1.5</v>
      </c>
      <c r="H499">
        <v>0</v>
      </c>
      <c r="I499">
        <v>4.4000000000000004</v>
      </c>
      <c r="J499">
        <v>0</v>
      </c>
      <c r="K499">
        <v>0</v>
      </c>
    </row>
    <row r="500" spans="1:11" x14ac:dyDescent="0.3">
      <c r="A500">
        <v>1</v>
      </c>
      <c r="B500">
        <v>21</v>
      </c>
      <c r="C500">
        <v>1</v>
      </c>
      <c r="D500">
        <v>0</v>
      </c>
      <c r="E500">
        <v>0</v>
      </c>
      <c r="F500">
        <v>2.2000000000000002</v>
      </c>
      <c r="G500">
        <v>0</v>
      </c>
      <c r="H500">
        <v>0</v>
      </c>
      <c r="I500">
        <v>2.2000000000000002</v>
      </c>
      <c r="J500">
        <v>0</v>
      </c>
      <c r="K500">
        <v>0</v>
      </c>
    </row>
    <row r="501" spans="1:11" x14ac:dyDescent="0.3">
      <c r="A501">
        <v>1</v>
      </c>
      <c r="B501">
        <v>21</v>
      </c>
      <c r="C501">
        <v>2</v>
      </c>
      <c r="D501">
        <v>0</v>
      </c>
      <c r="E501">
        <v>0</v>
      </c>
      <c r="F501">
        <v>1.7</v>
      </c>
      <c r="G501">
        <v>0</v>
      </c>
      <c r="H501">
        <v>0</v>
      </c>
      <c r="I501">
        <v>1.7</v>
      </c>
      <c r="J501">
        <v>0</v>
      </c>
      <c r="K501">
        <v>0</v>
      </c>
    </row>
    <row r="502" spans="1:11" x14ac:dyDescent="0.3">
      <c r="A502">
        <v>1</v>
      </c>
      <c r="B502">
        <v>21</v>
      </c>
      <c r="C502">
        <v>3</v>
      </c>
      <c r="D502">
        <v>0</v>
      </c>
      <c r="E502">
        <v>0</v>
      </c>
      <c r="F502">
        <v>1.7</v>
      </c>
      <c r="G502">
        <v>2.1</v>
      </c>
      <c r="H502">
        <v>0</v>
      </c>
      <c r="I502">
        <v>1.7</v>
      </c>
      <c r="J502">
        <v>0</v>
      </c>
      <c r="K502">
        <v>0</v>
      </c>
    </row>
    <row r="503" spans="1:11" x14ac:dyDescent="0.3">
      <c r="A503">
        <v>1</v>
      </c>
      <c r="B503">
        <v>21</v>
      </c>
      <c r="C503">
        <v>4</v>
      </c>
      <c r="D503">
        <v>0</v>
      </c>
      <c r="E503">
        <v>0</v>
      </c>
      <c r="F503">
        <v>2.2000000000000002</v>
      </c>
      <c r="G503">
        <v>1.5</v>
      </c>
      <c r="H503">
        <v>0</v>
      </c>
      <c r="I503">
        <v>2.2000000000000002</v>
      </c>
      <c r="J503">
        <v>0</v>
      </c>
      <c r="K503">
        <v>0</v>
      </c>
    </row>
    <row r="504" spans="1:11" x14ac:dyDescent="0.3">
      <c r="A504">
        <v>1</v>
      </c>
      <c r="B504">
        <v>21</v>
      </c>
      <c r="C504">
        <v>5</v>
      </c>
      <c r="D504">
        <v>0</v>
      </c>
      <c r="E504">
        <v>0</v>
      </c>
      <c r="F504">
        <v>0.6</v>
      </c>
      <c r="G504">
        <v>1</v>
      </c>
      <c r="H504">
        <v>0</v>
      </c>
      <c r="I504">
        <v>0.6</v>
      </c>
      <c r="J504">
        <v>0</v>
      </c>
      <c r="K504">
        <v>0</v>
      </c>
    </row>
    <row r="505" spans="1:11" x14ac:dyDescent="0.3">
      <c r="A505">
        <v>1</v>
      </c>
      <c r="B505">
        <v>21</v>
      </c>
      <c r="C505">
        <v>6</v>
      </c>
      <c r="D505">
        <v>0</v>
      </c>
      <c r="E505">
        <v>0</v>
      </c>
      <c r="F505">
        <v>1.7</v>
      </c>
      <c r="G505">
        <v>1.5</v>
      </c>
      <c r="H505">
        <v>0</v>
      </c>
      <c r="I505">
        <v>1.7</v>
      </c>
      <c r="J505">
        <v>0</v>
      </c>
      <c r="K505">
        <v>0</v>
      </c>
    </row>
    <row r="506" spans="1:11" x14ac:dyDescent="0.3">
      <c r="A506">
        <v>1</v>
      </c>
      <c r="B506">
        <v>21</v>
      </c>
      <c r="C506">
        <v>7</v>
      </c>
      <c r="D506">
        <v>75</v>
      </c>
      <c r="E506">
        <v>17</v>
      </c>
      <c r="F506">
        <v>2.2000000000000002</v>
      </c>
      <c r="G506">
        <v>0</v>
      </c>
      <c r="H506">
        <v>39.994999999999997</v>
      </c>
      <c r="I506">
        <v>-0.52300000000000002</v>
      </c>
      <c r="J506">
        <v>33.613999999999997</v>
      </c>
      <c r="K506">
        <v>27.423999999999999</v>
      </c>
    </row>
    <row r="507" spans="1:11" x14ac:dyDescent="0.3">
      <c r="A507">
        <v>1</v>
      </c>
      <c r="B507">
        <v>21</v>
      </c>
      <c r="C507">
        <v>8</v>
      </c>
      <c r="D507">
        <v>221</v>
      </c>
      <c r="E507">
        <v>83</v>
      </c>
      <c r="F507">
        <v>5</v>
      </c>
      <c r="G507">
        <v>1.5</v>
      </c>
      <c r="H507">
        <v>183.93199999999999</v>
      </c>
      <c r="I507">
        <v>8.8810000000000002</v>
      </c>
      <c r="J507">
        <v>160.155</v>
      </c>
      <c r="K507">
        <v>151.27199999999999</v>
      </c>
    </row>
    <row r="508" spans="1:11" x14ac:dyDescent="0.3">
      <c r="A508">
        <v>1</v>
      </c>
      <c r="B508">
        <v>21</v>
      </c>
      <c r="C508">
        <v>9</v>
      </c>
      <c r="D508">
        <v>418</v>
      </c>
      <c r="E508">
        <v>115</v>
      </c>
      <c r="F508">
        <v>6.7</v>
      </c>
      <c r="G508">
        <v>1.5</v>
      </c>
      <c r="H508">
        <v>375.54700000000003</v>
      </c>
      <c r="I508">
        <v>17.972999999999999</v>
      </c>
      <c r="J508">
        <v>325.21100000000001</v>
      </c>
      <c r="K508">
        <v>311.99400000000003</v>
      </c>
    </row>
    <row r="509" spans="1:11" x14ac:dyDescent="0.3">
      <c r="A509">
        <v>1</v>
      </c>
      <c r="B509">
        <v>21</v>
      </c>
      <c r="C509">
        <v>10</v>
      </c>
      <c r="D509">
        <v>650</v>
      </c>
      <c r="E509">
        <v>114</v>
      </c>
      <c r="F509">
        <v>8.3000000000000007</v>
      </c>
      <c r="G509">
        <v>2.6</v>
      </c>
      <c r="H509">
        <v>598.55700000000002</v>
      </c>
      <c r="I509">
        <v>25.018000000000001</v>
      </c>
      <c r="J509">
        <v>510.88</v>
      </c>
      <c r="K509">
        <v>491.678</v>
      </c>
    </row>
    <row r="510" spans="1:11" x14ac:dyDescent="0.3">
      <c r="A510">
        <v>1</v>
      </c>
      <c r="B510">
        <v>21</v>
      </c>
      <c r="C510">
        <v>11</v>
      </c>
      <c r="D510">
        <v>811</v>
      </c>
      <c r="E510">
        <v>94</v>
      </c>
      <c r="F510">
        <v>8.9</v>
      </c>
      <c r="G510">
        <v>2.6</v>
      </c>
      <c r="H510">
        <v>751.55100000000004</v>
      </c>
      <c r="I510">
        <v>30.712</v>
      </c>
      <c r="J510">
        <v>630.89800000000002</v>
      </c>
      <c r="K510">
        <v>607.20299999999997</v>
      </c>
    </row>
    <row r="511" spans="1:11" x14ac:dyDescent="0.3">
      <c r="A511">
        <v>1</v>
      </c>
      <c r="B511">
        <v>21</v>
      </c>
      <c r="C511">
        <v>12</v>
      </c>
      <c r="D511">
        <v>678</v>
      </c>
      <c r="E511">
        <v>128</v>
      </c>
      <c r="F511">
        <v>10</v>
      </c>
      <c r="G511">
        <v>2.1</v>
      </c>
      <c r="H511">
        <v>706.37300000000005</v>
      </c>
      <c r="I511">
        <v>32.533000000000001</v>
      </c>
      <c r="J511">
        <v>589.74400000000003</v>
      </c>
      <c r="K511">
        <v>567.64499999999998</v>
      </c>
    </row>
    <row r="512" spans="1:11" x14ac:dyDescent="0.3">
      <c r="A512">
        <v>1</v>
      </c>
      <c r="B512">
        <v>21</v>
      </c>
      <c r="C512">
        <v>13</v>
      </c>
      <c r="D512">
        <v>591</v>
      </c>
      <c r="E512">
        <v>136</v>
      </c>
      <c r="F512">
        <v>10.6</v>
      </c>
      <c r="G512">
        <v>2.1</v>
      </c>
      <c r="H512">
        <v>621.29899999999998</v>
      </c>
      <c r="I512">
        <v>30.457999999999998</v>
      </c>
      <c r="J512">
        <v>521.97199999999998</v>
      </c>
      <c r="K512">
        <v>502.37599999999998</v>
      </c>
    </row>
    <row r="513" spans="1:11" x14ac:dyDescent="0.3">
      <c r="A513">
        <v>1</v>
      </c>
      <c r="B513">
        <v>21</v>
      </c>
      <c r="C513">
        <v>14</v>
      </c>
      <c r="D513">
        <v>586</v>
      </c>
      <c r="E513">
        <v>112</v>
      </c>
      <c r="F513">
        <v>11.7</v>
      </c>
      <c r="G513">
        <v>5.7</v>
      </c>
      <c r="H513">
        <v>530.25199999999995</v>
      </c>
      <c r="I513">
        <v>22.606000000000002</v>
      </c>
      <c r="J513">
        <v>455.423</v>
      </c>
      <c r="K513">
        <v>438.13200000000001</v>
      </c>
    </row>
    <row r="514" spans="1:11" x14ac:dyDescent="0.3">
      <c r="A514">
        <v>1</v>
      </c>
      <c r="B514">
        <v>21</v>
      </c>
      <c r="C514">
        <v>15</v>
      </c>
      <c r="D514">
        <v>526</v>
      </c>
      <c r="E514">
        <v>69</v>
      </c>
      <c r="F514">
        <v>11.1</v>
      </c>
      <c r="G514">
        <v>5.2</v>
      </c>
      <c r="H514">
        <v>360.12099999999998</v>
      </c>
      <c r="I514">
        <v>18.696000000000002</v>
      </c>
      <c r="J514">
        <v>307.35500000000002</v>
      </c>
      <c r="K514">
        <v>294.65100000000001</v>
      </c>
    </row>
    <row r="515" spans="1:11" x14ac:dyDescent="0.3">
      <c r="A515">
        <v>1</v>
      </c>
      <c r="B515">
        <v>21</v>
      </c>
      <c r="C515">
        <v>16</v>
      </c>
      <c r="D515">
        <v>200</v>
      </c>
      <c r="E515">
        <v>49</v>
      </c>
      <c r="F515">
        <v>10</v>
      </c>
      <c r="G515">
        <v>4.0999999999999996</v>
      </c>
      <c r="H515">
        <v>129.417</v>
      </c>
      <c r="I515">
        <v>12.505000000000001</v>
      </c>
      <c r="J515">
        <v>108.511</v>
      </c>
      <c r="K515">
        <v>100.79300000000001</v>
      </c>
    </row>
    <row r="516" spans="1:11" x14ac:dyDescent="0.3">
      <c r="A516">
        <v>1</v>
      </c>
      <c r="B516">
        <v>21</v>
      </c>
      <c r="C516">
        <v>17</v>
      </c>
      <c r="D516">
        <v>5</v>
      </c>
      <c r="E516">
        <v>3</v>
      </c>
      <c r="F516">
        <v>8.3000000000000007</v>
      </c>
      <c r="G516">
        <v>4.5999999999999996</v>
      </c>
      <c r="H516">
        <v>3.8260000000000001</v>
      </c>
      <c r="I516">
        <v>6.9530000000000003</v>
      </c>
      <c r="J516">
        <v>3.2370000000000001</v>
      </c>
      <c r="K516">
        <v>0</v>
      </c>
    </row>
    <row r="517" spans="1:11" x14ac:dyDescent="0.3">
      <c r="A517">
        <v>1</v>
      </c>
      <c r="B517">
        <v>21</v>
      </c>
      <c r="C517">
        <v>18</v>
      </c>
      <c r="D517">
        <v>0</v>
      </c>
      <c r="E517">
        <v>0</v>
      </c>
      <c r="F517">
        <v>8.3000000000000007</v>
      </c>
      <c r="G517">
        <v>4.0999999999999996</v>
      </c>
      <c r="H517">
        <v>0</v>
      </c>
      <c r="I517">
        <v>8.3000000000000007</v>
      </c>
      <c r="J517">
        <v>0</v>
      </c>
      <c r="K517">
        <v>0</v>
      </c>
    </row>
    <row r="518" spans="1:11" x14ac:dyDescent="0.3">
      <c r="A518">
        <v>1</v>
      </c>
      <c r="B518">
        <v>21</v>
      </c>
      <c r="C518">
        <v>19</v>
      </c>
      <c r="D518">
        <v>0</v>
      </c>
      <c r="E518">
        <v>0</v>
      </c>
      <c r="F518">
        <v>8.3000000000000007</v>
      </c>
      <c r="G518">
        <v>4.5999999999999996</v>
      </c>
      <c r="H518">
        <v>0</v>
      </c>
      <c r="I518">
        <v>8.3000000000000007</v>
      </c>
      <c r="J518">
        <v>0</v>
      </c>
      <c r="K518">
        <v>0</v>
      </c>
    </row>
    <row r="519" spans="1:11" x14ac:dyDescent="0.3">
      <c r="A519">
        <v>1</v>
      </c>
      <c r="B519">
        <v>21</v>
      </c>
      <c r="C519">
        <v>20</v>
      </c>
      <c r="D519">
        <v>0</v>
      </c>
      <c r="E519">
        <v>0</v>
      </c>
      <c r="F519">
        <v>8.9</v>
      </c>
      <c r="G519">
        <v>4.0999999999999996</v>
      </c>
      <c r="H519">
        <v>0</v>
      </c>
      <c r="I519">
        <v>8.9</v>
      </c>
      <c r="J519">
        <v>0</v>
      </c>
      <c r="K519">
        <v>0</v>
      </c>
    </row>
    <row r="520" spans="1:11" x14ac:dyDescent="0.3">
      <c r="A520">
        <v>1</v>
      </c>
      <c r="B520">
        <v>21</v>
      </c>
      <c r="C520">
        <v>21</v>
      </c>
      <c r="D520">
        <v>0</v>
      </c>
      <c r="E520">
        <v>0</v>
      </c>
      <c r="F520">
        <v>8.9</v>
      </c>
      <c r="G520">
        <v>3.1</v>
      </c>
      <c r="H520">
        <v>0</v>
      </c>
      <c r="I520">
        <v>8.9</v>
      </c>
      <c r="J520">
        <v>0</v>
      </c>
      <c r="K520">
        <v>0</v>
      </c>
    </row>
    <row r="521" spans="1:11" x14ac:dyDescent="0.3">
      <c r="A521">
        <v>1</v>
      </c>
      <c r="B521">
        <v>21</v>
      </c>
      <c r="C521">
        <v>22</v>
      </c>
      <c r="D521">
        <v>0</v>
      </c>
      <c r="E521">
        <v>0</v>
      </c>
      <c r="F521">
        <v>8.9</v>
      </c>
      <c r="G521">
        <v>3.6</v>
      </c>
      <c r="H521">
        <v>0</v>
      </c>
      <c r="I521">
        <v>8.9</v>
      </c>
      <c r="J521">
        <v>0</v>
      </c>
      <c r="K521">
        <v>0</v>
      </c>
    </row>
    <row r="522" spans="1:11" x14ac:dyDescent="0.3">
      <c r="A522">
        <v>1</v>
      </c>
      <c r="B522">
        <v>21</v>
      </c>
      <c r="C522">
        <v>23</v>
      </c>
      <c r="D522">
        <v>0</v>
      </c>
      <c r="E522">
        <v>0</v>
      </c>
      <c r="F522">
        <v>8.9</v>
      </c>
      <c r="G522">
        <v>4.0999999999999996</v>
      </c>
      <c r="H522">
        <v>0</v>
      </c>
      <c r="I522">
        <v>8.9</v>
      </c>
      <c r="J522">
        <v>0</v>
      </c>
      <c r="K522">
        <v>0</v>
      </c>
    </row>
    <row r="523" spans="1:11" x14ac:dyDescent="0.3">
      <c r="A523">
        <v>1</v>
      </c>
      <c r="B523">
        <v>22</v>
      </c>
      <c r="C523">
        <v>0</v>
      </c>
      <c r="D523">
        <v>0</v>
      </c>
      <c r="E523">
        <v>0</v>
      </c>
      <c r="F523">
        <v>8.9</v>
      </c>
      <c r="G523">
        <v>1</v>
      </c>
      <c r="H523">
        <v>0</v>
      </c>
      <c r="I523">
        <v>8.9</v>
      </c>
      <c r="J523">
        <v>0</v>
      </c>
      <c r="K523">
        <v>0</v>
      </c>
    </row>
    <row r="524" spans="1:11" x14ac:dyDescent="0.3">
      <c r="A524">
        <v>1</v>
      </c>
      <c r="B524">
        <v>22</v>
      </c>
      <c r="C524">
        <v>1</v>
      </c>
      <c r="D524">
        <v>0</v>
      </c>
      <c r="E524">
        <v>0</v>
      </c>
      <c r="F524">
        <v>8.9</v>
      </c>
      <c r="G524">
        <v>2.6</v>
      </c>
      <c r="H524">
        <v>0</v>
      </c>
      <c r="I524">
        <v>8.9</v>
      </c>
      <c r="J524">
        <v>0</v>
      </c>
      <c r="K524">
        <v>0</v>
      </c>
    </row>
    <row r="525" spans="1:11" x14ac:dyDescent="0.3">
      <c r="A525">
        <v>1</v>
      </c>
      <c r="B525">
        <v>22</v>
      </c>
      <c r="C525">
        <v>2</v>
      </c>
      <c r="D525">
        <v>0</v>
      </c>
      <c r="E525">
        <v>0</v>
      </c>
      <c r="F525">
        <v>8.9</v>
      </c>
      <c r="G525">
        <v>1.5</v>
      </c>
      <c r="H525">
        <v>0</v>
      </c>
      <c r="I525">
        <v>8.9</v>
      </c>
      <c r="J525">
        <v>0</v>
      </c>
      <c r="K525">
        <v>0</v>
      </c>
    </row>
    <row r="526" spans="1:11" x14ac:dyDescent="0.3">
      <c r="A526">
        <v>1</v>
      </c>
      <c r="B526">
        <v>22</v>
      </c>
      <c r="C526">
        <v>3</v>
      </c>
      <c r="D526">
        <v>0</v>
      </c>
      <c r="E526">
        <v>0</v>
      </c>
      <c r="F526">
        <v>7.8</v>
      </c>
      <c r="G526">
        <v>1.5</v>
      </c>
      <c r="H526">
        <v>0</v>
      </c>
      <c r="I526">
        <v>7.8</v>
      </c>
      <c r="J526">
        <v>0</v>
      </c>
      <c r="K526">
        <v>0</v>
      </c>
    </row>
    <row r="527" spans="1:11" x14ac:dyDescent="0.3">
      <c r="A527">
        <v>1</v>
      </c>
      <c r="B527">
        <v>22</v>
      </c>
      <c r="C527">
        <v>4</v>
      </c>
      <c r="D527">
        <v>0</v>
      </c>
      <c r="E527">
        <v>0</v>
      </c>
      <c r="F527">
        <v>8.3000000000000007</v>
      </c>
      <c r="G527">
        <v>1</v>
      </c>
      <c r="H527">
        <v>0</v>
      </c>
      <c r="I527">
        <v>8.3000000000000007</v>
      </c>
      <c r="J527">
        <v>0</v>
      </c>
      <c r="K527">
        <v>0</v>
      </c>
    </row>
    <row r="528" spans="1:11" x14ac:dyDescent="0.3">
      <c r="A528">
        <v>1</v>
      </c>
      <c r="B528">
        <v>22</v>
      </c>
      <c r="C528">
        <v>5</v>
      </c>
      <c r="D528">
        <v>0</v>
      </c>
      <c r="E528">
        <v>0</v>
      </c>
      <c r="F528">
        <v>6.1</v>
      </c>
      <c r="G528">
        <v>1.5</v>
      </c>
      <c r="H528">
        <v>0</v>
      </c>
      <c r="I528">
        <v>6.1</v>
      </c>
      <c r="J528">
        <v>0</v>
      </c>
      <c r="K528">
        <v>0</v>
      </c>
    </row>
    <row r="529" spans="1:11" x14ac:dyDescent="0.3">
      <c r="A529">
        <v>1</v>
      </c>
      <c r="B529">
        <v>22</v>
      </c>
      <c r="C529">
        <v>6</v>
      </c>
      <c r="D529">
        <v>0</v>
      </c>
      <c r="E529">
        <v>0</v>
      </c>
      <c r="F529">
        <v>6.7</v>
      </c>
      <c r="G529">
        <v>2.1</v>
      </c>
      <c r="H529">
        <v>0</v>
      </c>
      <c r="I529">
        <v>6.7</v>
      </c>
      <c r="J529">
        <v>0</v>
      </c>
      <c r="K529">
        <v>0</v>
      </c>
    </row>
    <row r="530" spans="1:11" x14ac:dyDescent="0.3">
      <c r="A530">
        <v>1</v>
      </c>
      <c r="B530">
        <v>22</v>
      </c>
      <c r="C530">
        <v>7</v>
      </c>
      <c r="D530">
        <v>1</v>
      </c>
      <c r="E530">
        <v>12</v>
      </c>
      <c r="F530">
        <v>6.7</v>
      </c>
      <c r="G530">
        <v>2.1</v>
      </c>
      <c r="H530">
        <v>11.58</v>
      </c>
      <c r="I530">
        <v>4.5599999999999996</v>
      </c>
      <c r="J530">
        <v>10.621</v>
      </c>
      <c r="K530">
        <v>4.8620000000000001</v>
      </c>
    </row>
    <row r="531" spans="1:11" x14ac:dyDescent="0.3">
      <c r="A531">
        <v>1</v>
      </c>
      <c r="B531">
        <v>22</v>
      </c>
      <c r="C531">
        <v>8</v>
      </c>
      <c r="D531">
        <v>51</v>
      </c>
      <c r="E531">
        <v>91</v>
      </c>
      <c r="F531">
        <v>7.8</v>
      </c>
      <c r="G531">
        <v>1.5</v>
      </c>
      <c r="H531">
        <v>120.45399999999999</v>
      </c>
      <c r="I531">
        <v>9.3130000000000006</v>
      </c>
      <c r="J531">
        <v>107.681</v>
      </c>
      <c r="K531">
        <v>99.981999999999999</v>
      </c>
    </row>
    <row r="532" spans="1:11" x14ac:dyDescent="0.3">
      <c r="A532">
        <v>1</v>
      </c>
      <c r="B532">
        <v>22</v>
      </c>
      <c r="C532">
        <v>9</v>
      </c>
      <c r="D532">
        <v>105</v>
      </c>
      <c r="E532">
        <v>91</v>
      </c>
      <c r="F532">
        <v>10</v>
      </c>
      <c r="G532">
        <v>2.6</v>
      </c>
      <c r="H532">
        <v>157.07300000000001</v>
      </c>
      <c r="I532">
        <v>12.932</v>
      </c>
      <c r="J532">
        <v>139.34200000000001</v>
      </c>
      <c r="K532">
        <v>130.93899999999999</v>
      </c>
    </row>
    <row r="533" spans="1:11" x14ac:dyDescent="0.3">
      <c r="A533">
        <v>1</v>
      </c>
      <c r="B533">
        <v>22</v>
      </c>
      <c r="C533">
        <v>10</v>
      </c>
      <c r="D533">
        <v>30</v>
      </c>
      <c r="E533">
        <v>129</v>
      </c>
      <c r="F533">
        <v>8.9</v>
      </c>
      <c r="G533">
        <v>1.5</v>
      </c>
      <c r="H533">
        <v>152.56299999999999</v>
      </c>
      <c r="I533">
        <v>12.455</v>
      </c>
      <c r="J533">
        <v>136.78200000000001</v>
      </c>
      <c r="K533">
        <v>128.43799999999999</v>
      </c>
    </row>
    <row r="534" spans="1:11" x14ac:dyDescent="0.3">
      <c r="A534">
        <v>1</v>
      </c>
      <c r="B534">
        <v>22</v>
      </c>
      <c r="C534">
        <v>11</v>
      </c>
      <c r="D534">
        <v>440</v>
      </c>
      <c r="E534">
        <v>192</v>
      </c>
      <c r="F534">
        <v>11.1</v>
      </c>
      <c r="G534">
        <v>3.6</v>
      </c>
      <c r="H534">
        <v>575.16399999999999</v>
      </c>
      <c r="I534">
        <v>24.789000000000001</v>
      </c>
      <c r="J534">
        <v>493.63900000000001</v>
      </c>
      <c r="K534">
        <v>475.04300000000001</v>
      </c>
    </row>
    <row r="535" spans="1:11" x14ac:dyDescent="0.3">
      <c r="A535">
        <v>1</v>
      </c>
      <c r="B535">
        <v>22</v>
      </c>
      <c r="C535">
        <v>12</v>
      </c>
      <c r="D535">
        <v>181</v>
      </c>
      <c r="E535">
        <v>238</v>
      </c>
      <c r="F535">
        <v>11.1</v>
      </c>
      <c r="G535">
        <v>5.2</v>
      </c>
      <c r="H535">
        <v>409.19600000000003</v>
      </c>
      <c r="I535">
        <v>19.881</v>
      </c>
      <c r="J535">
        <v>357.74299999999999</v>
      </c>
      <c r="K535">
        <v>343.56299999999999</v>
      </c>
    </row>
    <row r="536" spans="1:11" x14ac:dyDescent="0.3">
      <c r="A536">
        <v>1</v>
      </c>
      <c r="B536">
        <v>22</v>
      </c>
      <c r="C536">
        <v>13</v>
      </c>
      <c r="D536">
        <v>164</v>
      </c>
      <c r="E536">
        <v>218</v>
      </c>
      <c r="F536">
        <v>11.7</v>
      </c>
      <c r="G536">
        <v>6.7</v>
      </c>
      <c r="H536">
        <v>366.43700000000001</v>
      </c>
      <c r="I536">
        <v>18.038</v>
      </c>
      <c r="J536">
        <v>322.20800000000003</v>
      </c>
      <c r="K536">
        <v>309.07900000000001</v>
      </c>
    </row>
    <row r="537" spans="1:11" x14ac:dyDescent="0.3">
      <c r="A537">
        <v>1</v>
      </c>
      <c r="B537">
        <v>22</v>
      </c>
      <c r="C537">
        <v>14</v>
      </c>
      <c r="D537">
        <v>291</v>
      </c>
      <c r="E537">
        <v>155</v>
      </c>
      <c r="F537">
        <v>10.6</v>
      </c>
      <c r="G537">
        <v>5.2</v>
      </c>
      <c r="H537">
        <v>371.70400000000001</v>
      </c>
      <c r="I537">
        <v>18.076000000000001</v>
      </c>
      <c r="J537">
        <v>325.22399999999999</v>
      </c>
      <c r="K537">
        <v>312.00700000000001</v>
      </c>
    </row>
    <row r="538" spans="1:11" x14ac:dyDescent="0.3">
      <c r="A538">
        <v>1</v>
      </c>
      <c r="B538">
        <v>22</v>
      </c>
      <c r="C538">
        <v>15</v>
      </c>
      <c r="D538">
        <v>243</v>
      </c>
      <c r="E538">
        <v>106</v>
      </c>
      <c r="F538">
        <v>10.6</v>
      </c>
      <c r="G538">
        <v>5.2</v>
      </c>
      <c r="H538">
        <v>247.86600000000001</v>
      </c>
      <c r="I538">
        <v>15.345000000000001</v>
      </c>
      <c r="J538">
        <v>216.13399999999999</v>
      </c>
      <c r="K538">
        <v>205.88499999999999</v>
      </c>
    </row>
    <row r="539" spans="1:11" x14ac:dyDescent="0.3">
      <c r="A539">
        <v>1</v>
      </c>
      <c r="B539">
        <v>22</v>
      </c>
      <c r="C539">
        <v>16</v>
      </c>
      <c r="D539">
        <v>15</v>
      </c>
      <c r="E539">
        <v>41</v>
      </c>
      <c r="F539">
        <v>10</v>
      </c>
      <c r="G539">
        <v>3.6</v>
      </c>
      <c r="H539">
        <v>46.62</v>
      </c>
      <c r="I539">
        <v>10.101000000000001</v>
      </c>
      <c r="J539">
        <v>41.61</v>
      </c>
      <c r="K539">
        <v>35.265999999999998</v>
      </c>
    </row>
    <row r="540" spans="1:11" x14ac:dyDescent="0.3">
      <c r="A540">
        <v>1</v>
      </c>
      <c r="B540">
        <v>22</v>
      </c>
      <c r="C540">
        <v>17</v>
      </c>
      <c r="D540">
        <v>0</v>
      </c>
      <c r="E540">
        <v>3</v>
      </c>
      <c r="F540">
        <v>9.4</v>
      </c>
      <c r="G540">
        <v>2.6</v>
      </c>
      <c r="H540">
        <v>2.91</v>
      </c>
      <c r="I540">
        <v>7.4009999999999998</v>
      </c>
      <c r="J540">
        <v>2.6560000000000001</v>
      </c>
      <c r="K540">
        <v>0</v>
      </c>
    </row>
    <row r="541" spans="1:11" x14ac:dyDescent="0.3">
      <c r="A541">
        <v>1</v>
      </c>
      <c r="B541">
        <v>22</v>
      </c>
      <c r="C541">
        <v>18</v>
      </c>
      <c r="D541">
        <v>0</v>
      </c>
      <c r="E541">
        <v>0</v>
      </c>
      <c r="F541">
        <v>8.3000000000000007</v>
      </c>
      <c r="G541">
        <v>2.6</v>
      </c>
      <c r="H541">
        <v>0</v>
      </c>
      <c r="I541">
        <v>8.3000000000000007</v>
      </c>
      <c r="J541">
        <v>0</v>
      </c>
      <c r="K541">
        <v>0</v>
      </c>
    </row>
    <row r="542" spans="1:11" x14ac:dyDescent="0.3">
      <c r="A542">
        <v>1</v>
      </c>
      <c r="B542">
        <v>22</v>
      </c>
      <c r="C542">
        <v>19</v>
      </c>
      <c r="D542">
        <v>0</v>
      </c>
      <c r="E542">
        <v>0</v>
      </c>
      <c r="F542">
        <v>8.3000000000000007</v>
      </c>
      <c r="G542">
        <v>3.1</v>
      </c>
      <c r="H542">
        <v>0</v>
      </c>
      <c r="I542">
        <v>8.3000000000000007</v>
      </c>
      <c r="J542">
        <v>0</v>
      </c>
      <c r="K542">
        <v>0</v>
      </c>
    </row>
    <row r="543" spans="1:11" x14ac:dyDescent="0.3">
      <c r="A543">
        <v>1</v>
      </c>
      <c r="B543">
        <v>22</v>
      </c>
      <c r="C543">
        <v>20</v>
      </c>
      <c r="D543">
        <v>0</v>
      </c>
      <c r="E543">
        <v>0</v>
      </c>
      <c r="F543">
        <v>8.9</v>
      </c>
      <c r="G543">
        <v>3.6</v>
      </c>
      <c r="H543">
        <v>0</v>
      </c>
      <c r="I543">
        <v>8.9</v>
      </c>
      <c r="J543">
        <v>0</v>
      </c>
      <c r="K543">
        <v>0</v>
      </c>
    </row>
    <row r="544" spans="1:11" x14ac:dyDescent="0.3">
      <c r="A544">
        <v>1</v>
      </c>
      <c r="B544">
        <v>22</v>
      </c>
      <c r="C544">
        <v>21</v>
      </c>
      <c r="D544">
        <v>0</v>
      </c>
      <c r="E544">
        <v>0</v>
      </c>
      <c r="F544">
        <v>7.8</v>
      </c>
      <c r="G544">
        <v>2.1</v>
      </c>
      <c r="H544">
        <v>0</v>
      </c>
      <c r="I544">
        <v>7.8</v>
      </c>
      <c r="J544">
        <v>0</v>
      </c>
      <c r="K544">
        <v>0</v>
      </c>
    </row>
    <row r="545" spans="1:11" x14ac:dyDescent="0.3">
      <c r="A545">
        <v>1</v>
      </c>
      <c r="B545">
        <v>22</v>
      </c>
      <c r="C545">
        <v>22</v>
      </c>
      <c r="D545">
        <v>0</v>
      </c>
      <c r="E545">
        <v>0</v>
      </c>
      <c r="F545">
        <v>7.2</v>
      </c>
      <c r="G545">
        <v>3.1</v>
      </c>
      <c r="H545">
        <v>0</v>
      </c>
      <c r="I545">
        <v>7.2</v>
      </c>
      <c r="J545">
        <v>0</v>
      </c>
      <c r="K545">
        <v>0</v>
      </c>
    </row>
    <row r="546" spans="1:11" x14ac:dyDescent="0.3">
      <c r="A546">
        <v>1</v>
      </c>
      <c r="B546">
        <v>22</v>
      </c>
      <c r="C546">
        <v>23</v>
      </c>
      <c r="D546">
        <v>0</v>
      </c>
      <c r="E546">
        <v>0</v>
      </c>
      <c r="F546">
        <v>6.7</v>
      </c>
      <c r="G546">
        <v>0</v>
      </c>
      <c r="H546">
        <v>0</v>
      </c>
      <c r="I546">
        <v>6.7</v>
      </c>
      <c r="J546">
        <v>0</v>
      </c>
      <c r="K546">
        <v>0</v>
      </c>
    </row>
    <row r="547" spans="1:11" x14ac:dyDescent="0.3">
      <c r="A547">
        <v>1</v>
      </c>
      <c r="B547">
        <v>23</v>
      </c>
      <c r="C547">
        <v>0</v>
      </c>
      <c r="D547">
        <v>0</v>
      </c>
      <c r="E547">
        <v>0</v>
      </c>
      <c r="F547">
        <v>6.7</v>
      </c>
      <c r="G547">
        <v>2.1</v>
      </c>
      <c r="H547">
        <v>0</v>
      </c>
      <c r="I547">
        <v>6.7</v>
      </c>
      <c r="J547">
        <v>0</v>
      </c>
      <c r="K547">
        <v>0</v>
      </c>
    </row>
    <row r="548" spans="1:11" x14ac:dyDescent="0.3">
      <c r="A548">
        <v>1</v>
      </c>
      <c r="B548">
        <v>23</v>
      </c>
      <c r="C548">
        <v>1</v>
      </c>
      <c r="D548">
        <v>0</v>
      </c>
      <c r="E548">
        <v>0</v>
      </c>
      <c r="F548">
        <v>5.6</v>
      </c>
      <c r="G548">
        <v>1</v>
      </c>
      <c r="H548">
        <v>0</v>
      </c>
      <c r="I548">
        <v>5.6</v>
      </c>
      <c r="J548">
        <v>0</v>
      </c>
      <c r="K548">
        <v>0</v>
      </c>
    </row>
    <row r="549" spans="1:11" x14ac:dyDescent="0.3">
      <c r="A549">
        <v>1</v>
      </c>
      <c r="B549">
        <v>23</v>
      </c>
      <c r="C549">
        <v>2</v>
      </c>
      <c r="D549">
        <v>0</v>
      </c>
      <c r="E549">
        <v>0</v>
      </c>
      <c r="F549">
        <v>5</v>
      </c>
      <c r="G549">
        <v>1.5</v>
      </c>
      <c r="H549">
        <v>0</v>
      </c>
      <c r="I549">
        <v>5</v>
      </c>
      <c r="J549">
        <v>0</v>
      </c>
      <c r="K549">
        <v>0</v>
      </c>
    </row>
    <row r="550" spans="1:11" x14ac:dyDescent="0.3">
      <c r="A550">
        <v>1</v>
      </c>
      <c r="B550">
        <v>23</v>
      </c>
      <c r="C550">
        <v>3</v>
      </c>
      <c r="D550">
        <v>0</v>
      </c>
      <c r="E550">
        <v>0</v>
      </c>
      <c r="F550">
        <v>3.9</v>
      </c>
      <c r="G550">
        <v>2.1</v>
      </c>
      <c r="H550">
        <v>0</v>
      </c>
      <c r="I550">
        <v>3.9</v>
      </c>
      <c r="J550">
        <v>0</v>
      </c>
      <c r="K550">
        <v>0</v>
      </c>
    </row>
    <row r="551" spans="1:11" x14ac:dyDescent="0.3">
      <c r="A551">
        <v>1</v>
      </c>
      <c r="B551">
        <v>23</v>
      </c>
      <c r="C551">
        <v>4</v>
      </c>
      <c r="D551">
        <v>0</v>
      </c>
      <c r="E551">
        <v>0</v>
      </c>
      <c r="F551">
        <v>3.3</v>
      </c>
      <c r="G551">
        <v>0</v>
      </c>
      <c r="H551">
        <v>0</v>
      </c>
      <c r="I551">
        <v>3.3</v>
      </c>
      <c r="J551">
        <v>0</v>
      </c>
      <c r="K551">
        <v>0</v>
      </c>
    </row>
    <row r="552" spans="1:11" x14ac:dyDescent="0.3">
      <c r="A552">
        <v>1</v>
      </c>
      <c r="B552">
        <v>23</v>
      </c>
      <c r="C552">
        <v>5</v>
      </c>
      <c r="D552">
        <v>0</v>
      </c>
      <c r="E552">
        <v>0</v>
      </c>
      <c r="F552">
        <v>2.8</v>
      </c>
      <c r="G552">
        <v>1</v>
      </c>
      <c r="H552">
        <v>0</v>
      </c>
      <c r="I552">
        <v>2.8</v>
      </c>
      <c r="J552">
        <v>0</v>
      </c>
      <c r="K552">
        <v>0</v>
      </c>
    </row>
    <row r="553" spans="1:11" x14ac:dyDescent="0.3">
      <c r="A553">
        <v>1</v>
      </c>
      <c r="B553">
        <v>23</v>
      </c>
      <c r="C553">
        <v>6</v>
      </c>
      <c r="D553">
        <v>0</v>
      </c>
      <c r="E553">
        <v>0</v>
      </c>
      <c r="F553">
        <v>2.8</v>
      </c>
      <c r="G553">
        <v>1</v>
      </c>
      <c r="H553">
        <v>0</v>
      </c>
      <c r="I553">
        <v>2.8</v>
      </c>
      <c r="J553">
        <v>0</v>
      </c>
      <c r="K553">
        <v>0</v>
      </c>
    </row>
    <row r="554" spans="1:11" x14ac:dyDescent="0.3">
      <c r="A554">
        <v>1</v>
      </c>
      <c r="B554">
        <v>23</v>
      </c>
      <c r="C554">
        <v>7</v>
      </c>
      <c r="D554">
        <v>4</v>
      </c>
      <c r="E554">
        <v>15</v>
      </c>
      <c r="F554">
        <v>4.4000000000000004</v>
      </c>
      <c r="G554">
        <v>0</v>
      </c>
      <c r="H554">
        <v>15.073</v>
      </c>
      <c r="I554">
        <v>0.14299999999999999</v>
      </c>
      <c r="J554">
        <v>13.885</v>
      </c>
      <c r="K554">
        <v>8.0670000000000002</v>
      </c>
    </row>
    <row r="555" spans="1:11" x14ac:dyDescent="0.3">
      <c r="A555">
        <v>1</v>
      </c>
      <c r="B555">
        <v>23</v>
      </c>
      <c r="C555">
        <v>8</v>
      </c>
      <c r="D555">
        <v>32</v>
      </c>
      <c r="E555">
        <v>53</v>
      </c>
      <c r="F555">
        <v>5</v>
      </c>
      <c r="G555">
        <v>1.5</v>
      </c>
      <c r="H555">
        <v>65.805000000000007</v>
      </c>
      <c r="I555">
        <v>4.5529999999999999</v>
      </c>
      <c r="J555">
        <v>59.628</v>
      </c>
      <c r="K555">
        <v>52.93</v>
      </c>
    </row>
    <row r="556" spans="1:11" x14ac:dyDescent="0.3">
      <c r="A556">
        <v>1</v>
      </c>
      <c r="B556">
        <v>23</v>
      </c>
      <c r="C556">
        <v>9</v>
      </c>
      <c r="D556">
        <v>43</v>
      </c>
      <c r="E556">
        <v>131</v>
      </c>
      <c r="F556">
        <v>8.3000000000000007</v>
      </c>
      <c r="G556">
        <v>1.5</v>
      </c>
      <c r="H556">
        <v>161.68899999999999</v>
      </c>
      <c r="I556">
        <v>11.593999999999999</v>
      </c>
      <c r="J556">
        <v>144.98599999999999</v>
      </c>
      <c r="K556">
        <v>136.45400000000001</v>
      </c>
    </row>
    <row r="557" spans="1:11" x14ac:dyDescent="0.3">
      <c r="A557">
        <v>1</v>
      </c>
      <c r="B557">
        <v>23</v>
      </c>
      <c r="C557">
        <v>10</v>
      </c>
      <c r="D557">
        <v>311</v>
      </c>
      <c r="E557">
        <v>163</v>
      </c>
      <c r="F557">
        <v>8.3000000000000007</v>
      </c>
      <c r="G557">
        <v>1.5</v>
      </c>
      <c r="H557">
        <v>405.07299999999998</v>
      </c>
      <c r="I557">
        <v>20.402000000000001</v>
      </c>
      <c r="J557">
        <v>352.14499999999998</v>
      </c>
      <c r="K557">
        <v>338.13299999999998</v>
      </c>
    </row>
    <row r="558" spans="1:11" x14ac:dyDescent="0.3">
      <c r="A558">
        <v>1</v>
      </c>
      <c r="B558">
        <v>23</v>
      </c>
      <c r="C558">
        <v>11</v>
      </c>
      <c r="D558">
        <v>555</v>
      </c>
      <c r="E558">
        <v>170</v>
      </c>
      <c r="F558">
        <v>9.4</v>
      </c>
      <c r="G558">
        <v>2.6</v>
      </c>
      <c r="H558">
        <v>640.76300000000003</v>
      </c>
      <c r="I558">
        <v>27.385000000000002</v>
      </c>
      <c r="J558">
        <v>544.78</v>
      </c>
      <c r="K558">
        <v>524.35900000000004</v>
      </c>
    </row>
    <row r="559" spans="1:11" x14ac:dyDescent="0.3">
      <c r="A559">
        <v>1</v>
      </c>
      <c r="B559">
        <v>23</v>
      </c>
      <c r="C559">
        <v>12</v>
      </c>
      <c r="D559">
        <v>714</v>
      </c>
      <c r="E559">
        <v>127</v>
      </c>
      <c r="F559">
        <v>9.4</v>
      </c>
      <c r="G559">
        <v>2.1</v>
      </c>
      <c r="H559">
        <v>737.28300000000002</v>
      </c>
      <c r="I559">
        <v>32.380000000000003</v>
      </c>
      <c r="J559">
        <v>615.95500000000004</v>
      </c>
      <c r="K559">
        <v>592.846</v>
      </c>
    </row>
    <row r="560" spans="1:11" x14ac:dyDescent="0.3">
      <c r="A560">
        <v>1</v>
      </c>
      <c r="B560">
        <v>23</v>
      </c>
      <c r="C560">
        <v>13</v>
      </c>
      <c r="D560">
        <v>585</v>
      </c>
      <c r="E560">
        <v>149</v>
      </c>
      <c r="F560">
        <v>10</v>
      </c>
      <c r="G560">
        <v>2.1</v>
      </c>
      <c r="H560">
        <v>633.92499999999995</v>
      </c>
      <c r="I560">
        <v>30.381</v>
      </c>
      <c r="J560">
        <v>532.88199999999995</v>
      </c>
      <c r="K560">
        <v>512.89300000000003</v>
      </c>
    </row>
    <row r="561" spans="1:11" x14ac:dyDescent="0.3">
      <c r="A561">
        <v>1</v>
      </c>
      <c r="B561">
        <v>23</v>
      </c>
      <c r="C561">
        <v>14</v>
      </c>
      <c r="D561">
        <v>515</v>
      </c>
      <c r="E561">
        <v>128</v>
      </c>
      <c r="F561">
        <v>8.9</v>
      </c>
      <c r="G561">
        <v>2.1</v>
      </c>
      <c r="H561">
        <v>500.04899999999998</v>
      </c>
      <c r="I561">
        <v>24.945</v>
      </c>
      <c r="J561">
        <v>426.41199999999998</v>
      </c>
      <c r="K561">
        <v>410.07900000000001</v>
      </c>
    </row>
    <row r="562" spans="1:11" x14ac:dyDescent="0.3">
      <c r="A562">
        <v>1</v>
      </c>
      <c r="B562">
        <v>23</v>
      </c>
      <c r="C562">
        <v>15</v>
      </c>
      <c r="D562">
        <v>408</v>
      </c>
      <c r="E562">
        <v>99</v>
      </c>
      <c r="F562">
        <v>10</v>
      </c>
      <c r="G562">
        <v>1.5</v>
      </c>
      <c r="H562">
        <v>332.92899999999997</v>
      </c>
      <c r="I562">
        <v>21.611000000000001</v>
      </c>
      <c r="J562">
        <v>282.85000000000002</v>
      </c>
      <c r="K562">
        <v>270.834</v>
      </c>
    </row>
    <row r="563" spans="1:11" x14ac:dyDescent="0.3">
      <c r="A563">
        <v>1</v>
      </c>
      <c r="B563">
        <v>23</v>
      </c>
      <c r="C563">
        <v>16</v>
      </c>
      <c r="D563">
        <v>110</v>
      </c>
      <c r="E563">
        <v>59</v>
      </c>
      <c r="F563">
        <v>9.4</v>
      </c>
      <c r="G563">
        <v>3.6</v>
      </c>
      <c r="H563">
        <v>103.68</v>
      </c>
      <c r="I563">
        <v>11.321</v>
      </c>
      <c r="J563">
        <v>89.277000000000001</v>
      </c>
      <c r="K563">
        <v>81.97</v>
      </c>
    </row>
    <row r="564" spans="1:11" x14ac:dyDescent="0.3">
      <c r="A564">
        <v>1</v>
      </c>
      <c r="B564">
        <v>23</v>
      </c>
      <c r="C564">
        <v>17</v>
      </c>
      <c r="D564">
        <v>6</v>
      </c>
      <c r="E564">
        <v>5</v>
      </c>
      <c r="F564">
        <v>7.8</v>
      </c>
      <c r="G564">
        <v>2.6</v>
      </c>
      <c r="H564">
        <v>5.9530000000000003</v>
      </c>
      <c r="I564">
        <v>6.117</v>
      </c>
      <c r="J564">
        <v>5.1440000000000001</v>
      </c>
      <c r="K564">
        <v>0</v>
      </c>
    </row>
    <row r="565" spans="1:11" x14ac:dyDescent="0.3">
      <c r="A565">
        <v>1</v>
      </c>
      <c r="B565">
        <v>23</v>
      </c>
      <c r="C565">
        <v>18</v>
      </c>
      <c r="D565">
        <v>0</v>
      </c>
      <c r="E565">
        <v>0</v>
      </c>
      <c r="F565">
        <v>7.8</v>
      </c>
      <c r="G565">
        <v>2.1</v>
      </c>
      <c r="H565">
        <v>0</v>
      </c>
      <c r="I565">
        <v>7.8</v>
      </c>
      <c r="J565">
        <v>0</v>
      </c>
      <c r="K565">
        <v>0</v>
      </c>
    </row>
    <row r="566" spans="1:11" x14ac:dyDescent="0.3">
      <c r="A566">
        <v>1</v>
      </c>
      <c r="B566">
        <v>23</v>
      </c>
      <c r="C566">
        <v>19</v>
      </c>
      <c r="D566">
        <v>0</v>
      </c>
      <c r="E566">
        <v>0</v>
      </c>
      <c r="F566">
        <v>6.1</v>
      </c>
      <c r="G566">
        <v>2.1</v>
      </c>
      <c r="H566">
        <v>0</v>
      </c>
      <c r="I566">
        <v>6.1</v>
      </c>
      <c r="J566">
        <v>0</v>
      </c>
      <c r="K566">
        <v>0</v>
      </c>
    </row>
    <row r="567" spans="1:11" x14ac:dyDescent="0.3">
      <c r="A567">
        <v>1</v>
      </c>
      <c r="B567">
        <v>23</v>
      </c>
      <c r="C567">
        <v>20</v>
      </c>
      <c r="D567">
        <v>0</v>
      </c>
      <c r="E567">
        <v>0</v>
      </c>
      <c r="F567">
        <v>6.1</v>
      </c>
      <c r="G567">
        <v>2.1</v>
      </c>
      <c r="H567">
        <v>0</v>
      </c>
      <c r="I567">
        <v>6.1</v>
      </c>
      <c r="J567">
        <v>0</v>
      </c>
      <c r="K567">
        <v>0</v>
      </c>
    </row>
    <row r="568" spans="1:11" x14ac:dyDescent="0.3">
      <c r="A568">
        <v>1</v>
      </c>
      <c r="B568">
        <v>23</v>
      </c>
      <c r="C568">
        <v>21</v>
      </c>
      <c r="D568">
        <v>0</v>
      </c>
      <c r="E568">
        <v>0</v>
      </c>
      <c r="F568">
        <v>4.4000000000000004</v>
      </c>
      <c r="G568">
        <v>0</v>
      </c>
      <c r="H568">
        <v>0</v>
      </c>
      <c r="I568">
        <v>4.4000000000000004</v>
      </c>
      <c r="J568">
        <v>0</v>
      </c>
      <c r="K568">
        <v>0</v>
      </c>
    </row>
    <row r="569" spans="1:11" x14ac:dyDescent="0.3">
      <c r="A569">
        <v>1</v>
      </c>
      <c r="B569">
        <v>23</v>
      </c>
      <c r="C569">
        <v>22</v>
      </c>
      <c r="D569">
        <v>0</v>
      </c>
      <c r="E569">
        <v>0</v>
      </c>
      <c r="F569">
        <v>6.7</v>
      </c>
      <c r="G569">
        <v>0</v>
      </c>
      <c r="H569">
        <v>0</v>
      </c>
      <c r="I569">
        <v>6.7</v>
      </c>
      <c r="J569">
        <v>0</v>
      </c>
      <c r="K569">
        <v>0</v>
      </c>
    </row>
    <row r="570" spans="1:11" x14ac:dyDescent="0.3">
      <c r="A570">
        <v>1</v>
      </c>
      <c r="B570">
        <v>23</v>
      </c>
      <c r="C570">
        <v>23</v>
      </c>
      <c r="D570">
        <v>0</v>
      </c>
      <c r="E570">
        <v>0</v>
      </c>
      <c r="F570">
        <v>6.1</v>
      </c>
      <c r="G570">
        <v>2.1</v>
      </c>
      <c r="H570">
        <v>0</v>
      </c>
      <c r="I570">
        <v>6.1</v>
      </c>
      <c r="J570">
        <v>0</v>
      </c>
      <c r="K570">
        <v>0</v>
      </c>
    </row>
    <row r="571" spans="1:11" x14ac:dyDescent="0.3">
      <c r="A571">
        <v>1</v>
      </c>
      <c r="B571">
        <v>24</v>
      </c>
      <c r="C571">
        <v>0</v>
      </c>
      <c r="D571">
        <v>0</v>
      </c>
      <c r="E571">
        <v>0</v>
      </c>
      <c r="F571">
        <v>5</v>
      </c>
      <c r="G571">
        <v>2.6</v>
      </c>
      <c r="H571">
        <v>0</v>
      </c>
      <c r="I571">
        <v>5</v>
      </c>
      <c r="J571">
        <v>0</v>
      </c>
      <c r="K571">
        <v>0</v>
      </c>
    </row>
    <row r="572" spans="1:11" x14ac:dyDescent="0.3">
      <c r="A572">
        <v>1</v>
      </c>
      <c r="B572">
        <v>24</v>
      </c>
      <c r="C572">
        <v>1</v>
      </c>
      <c r="D572">
        <v>0</v>
      </c>
      <c r="E572">
        <v>0</v>
      </c>
      <c r="F572">
        <v>5.6</v>
      </c>
      <c r="G572">
        <v>2.1</v>
      </c>
      <c r="H572">
        <v>0</v>
      </c>
      <c r="I572">
        <v>5.6</v>
      </c>
      <c r="J572">
        <v>0</v>
      </c>
      <c r="K572">
        <v>0</v>
      </c>
    </row>
    <row r="573" spans="1:11" x14ac:dyDescent="0.3">
      <c r="A573">
        <v>1</v>
      </c>
      <c r="B573">
        <v>24</v>
      </c>
      <c r="C573">
        <v>2</v>
      </c>
      <c r="D573">
        <v>0</v>
      </c>
      <c r="E573">
        <v>0</v>
      </c>
      <c r="F573">
        <v>3.9</v>
      </c>
      <c r="G573">
        <v>2.1</v>
      </c>
      <c r="H573">
        <v>0</v>
      </c>
      <c r="I573">
        <v>3.9</v>
      </c>
      <c r="J573">
        <v>0</v>
      </c>
      <c r="K573">
        <v>0</v>
      </c>
    </row>
    <row r="574" spans="1:11" x14ac:dyDescent="0.3">
      <c r="A574">
        <v>1</v>
      </c>
      <c r="B574">
        <v>24</v>
      </c>
      <c r="C574">
        <v>3</v>
      </c>
      <c r="D574">
        <v>0</v>
      </c>
      <c r="E574">
        <v>0</v>
      </c>
      <c r="F574">
        <v>3.9</v>
      </c>
      <c r="G574">
        <v>1.5</v>
      </c>
      <c r="H574">
        <v>0</v>
      </c>
      <c r="I574">
        <v>3.9</v>
      </c>
      <c r="J574">
        <v>0</v>
      </c>
      <c r="K574">
        <v>0</v>
      </c>
    </row>
    <row r="575" spans="1:11" x14ac:dyDescent="0.3">
      <c r="A575">
        <v>1</v>
      </c>
      <c r="B575">
        <v>24</v>
      </c>
      <c r="C575">
        <v>4</v>
      </c>
      <c r="D575">
        <v>0</v>
      </c>
      <c r="E575">
        <v>0</v>
      </c>
      <c r="F575">
        <v>3.3</v>
      </c>
      <c r="G575">
        <v>1</v>
      </c>
      <c r="H575">
        <v>0</v>
      </c>
      <c r="I575">
        <v>3.3</v>
      </c>
      <c r="J575">
        <v>0</v>
      </c>
      <c r="K575">
        <v>0</v>
      </c>
    </row>
    <row r="576" spans="1:11" x14ac:dyDescent="0.3">
      <c r="A576">
        <v>1</v>
      </c>
      <c r="B576">
        <v>24</v>
      </c>
      <c r="C576">
        <v>5</v>
      </c>
      <c r="D576">
        <v>0</v>
      </c>
      <c r="E576">
        <v>0</v>
      </c>
      <c r="F576">
        <v>3.9</v>
      </c>
      <c r="G576">
        <v>0</v>
      </c>
      <c r="H576">
        <v>0</v>
      </c>
      <c r="I576">
        <v>3.9</v>
      </c>
      <c r="J576">
        <v>0</v>
      </c>
      <c r="K576">
        <v>0</v>
      </c>
    </row>
    <row r="577" spans="1:11" x14ac:dyDescent="0.3">
      <c r="A577">
        <v>1</v>
      </c>
      <c r="B577">
        <v>24</v>
      </c>
      <c r="C577">
        <v>6</v>
      </c>
      <c r="D577">
        <v>0</v>
      </c>
      <c r="E577">
        <v>0</v>
      </c>
      <c r="F577">
        <v>4.4000000000000004</v>
      </c>
      <c r="G577">
        <v>0</v>
      </c>
      <c r="H577">
        <v>0</v>
      </c>
      <c r="I577">
        <v>4.4000000000000004</v>
      </c>
      <c r="J577">
        <v>0</v>
      </c>
      <c r="K577">
        <v>0</v>
      </c>
    </row>
    <row r="578" spans="1:11" x14ac:dyDescent="0.3">
      <c r="A578">
        <v>1</v>
      </c>
      <c r="B578">
        <v>24</v>
      </c>
      <c r="C578">
        <v>7</v>
      </c>
      <c r="D578">
        <v>7</v>
      </c>
      <c r="E578">
        <v>19</v>
      </c>
      <c r="F578">
        <v>5</v>
      </c>
      <c r="G578">
        <v>1.5</v>
      </c>
      <c r="H578">
        <v>20.628</v>
      </c>
      <c r="I578">
        <v>2.895</v>
      </c>
      <c r="J578">
        <v>18.756</v>
      </c>
      <c r="K578">
        <v>12.847</v>
      </c>
    </row>
    <row r="579" spans="1:11" x14ac:dyDescent="0.3">
      <c r="A579">
        <v>1</v>
      </c>
      <c r="B579">
        <v>24</v>
      </c>
      <c r="C579">
        <v>8</v>
      </c>
      <c r="D579">
        <v>379</v>
      </c>
      <c r="E579">
        <v>51</v>
      </c>
      <c r="F579">
        <v>5.6</v>
      </c>
      <c r="G579">
        <v>2.6</v>
      </c>
      <c r="H579">
        <v>214.31299999999999</v>
      </c>
      <c r="I579">
        <v>9.7669999999999995</v>
      </c>
      <c r="J579">
        <v>182.37899999999999</v>
      </c>
      <c r="K579">
        <v>172.96700000000001</v>
      </c>
    </row>
    <row r="580" spans="1:11" x14ac:dyDescent="0.3">
      <c r="A580">
        <v>1</v>
      </c>
      <c r="B580">
        <v>24</v>
      </c>
      <c r="C580">
        <v>9</v>
      </c>
      <c r="D580">
        <v>648</v>
      </c>
      <c r="E580">
        <v>75</v>
      </c>
      <c r="F580">
        <v>6.7</v>
      </c>
      <c r="G580">
        <v>1.5</v>
      </c>
      <c r="H580">
        <v>464.50799999999998</v>
      </c>
      <c r="I580">
        <v>21.082999999999998</v>
      </c>
      <c r="J580">
        <v>396.399</v>
      </c>
      <c r="K580">
        <v>381.02600000000001</v>
      </c>
    </row>
    <row r="581" spans="1:11" x14ac:dyDescent="0.3">
      <c r="A581">
        <v>1</v>
      </c>
      <c r="B581">
        <v>24</v>
      </c>
      <c r="C581">
        <v>10</v>
      </c>
      <c r="D581">
        <v>784</v>
      </c>
      <c r="E581">
        <v>82</v>
      </c>
      <c r="F581">
        <v>8.3000000000000007</v>
      </c>
      <c r="G581">
        <v>1.5</v>
      </c>
      <c r="H581">
        <v>655.91</v>
      </c>
      <c r="I581">
        <v>30.105</v>
      </c>
      <c r="J581">
        <v>549.61699999999996</v>
      </c>
      <c r="K581">
        <v>529.01800000000003</v>
      </c>
    </row>
    <row r="582" spans="1:11" x14ac:dyDescent="0.3">
      <c r="A582">
        <v>1</v>
      </c>
      <c r="B582">
        <v>24</v>
      </c>
      <c r="C582">
        <v>11</v>
      </c>
      <c r="D582">
        <v>826</v>
      </c>
      <c r="E582">
        <v>90</v>
      </c>
      <c r="F582">
        <v>8.3000000000000007</v>
      </c>
      <c r="G582">
        <v>2.6</v>
      </c>
      <c r="H582">
        <v>763.76900000000001</v>
      </c>
      <c r="I582">
        <v>30.690999999999999</v>
      </c>
      <c r="J582">
        <v>641.34100000000001</v>
      </c>
      <c r="K582">
        <v>617.23099999999999</v>
      </c>
    </row>
    <row r="583" spans="1:11" x14ac:dyDescent="0.3">
      <c r="A583">
        <v>1</v>
      </c>
      <c r="B583">
        <v>24</v>
      </c>
      <c r="C583">
        <v>12</v>
      </c>
      <c r="D583">
        <v>828</v>
      </c>
      <c r="E583">
        <v>93</v>
      </c>
      <c r="F583">
        <v>10</v>
      </c>
      <c r="G583">
        <v>2.6</v>
      </c>
      <c r="H583">
        <v>787.70100000000002</v>
      </c>
      <c r="I583">
        <v>33.374000000000002</v>
      </c>
      <c r="J583">
        <v>655.61599999999999</v>
      </c>
      <c r="K583">
        <v>630.93399999999997</v>
      </c>
    </row>
    <row r="584" spans="1:11" x14ac:dyDescent="0.3">
      <c r="A584">
        <v>1</v>
      </c>
      <c r="B584">
        <v>24</v>
      </c>
      <c r="C584">
        <v>13</v>
      </c>
      <c r="D584">
        <v>812</v>
      </c>
      <c r="E584">
        <v>88</v>
      </c>
      <c r="F584">
        <v>11.1</v>
      </c>
      <c r="G584">
        <v>2.1</v>
      </c>
      <c r="H584">
        <v>736.69899999999996</v>
      </c>
      <c r="I584">
        <v>34.600999999999999</v>
      </c>
      <c r="J584">
        <v>609.56500000000005</v>
      </c>
      <c r="K584">
        <v>586.70399999999995</v>
      </c>
    </row>
    <row r="585" spans="1:11" x14ac:dyDescent="0.3">
      <c r="A585">
        <v>1</v>
      </c>
      <c r="B585">
        <v>24</v>
      </c>
      <c r="C585">
        <v>14</v>
      </c>
      <c r="D585">
        <v>762</v>
      </c>
      <c r="E585">
        <v>78</v>
      </c>
      <c r="F585">
        <v>11.1</v>
      </c>
      <c r="G585">
        <v>2.1</v>
      </c>
      <c r="H585">
        <v>610.86800000000005</v>
      </c>
      <c r="I585">
        <v>30.765999999999998</v>
      </c>
      <c r="J585">
        <v>509.459</v>
      </c>
      <c r="K585">
        <v>490.30799999999999</v>
      </c>
    </row>
    <row r="586" spans="1:11" x14ac:dyDescent="0.3">
      <c r="A586">
        <v>1</v>
      </c>
      <c r="B586">
        <v>24</v>
      </c>
      <c r="C586">
        <v>15</v>
      </c>
      <c r="D586">
        <v>644</v>
      </c>
      <c r="E586">
        <v>61</v>
      </c>
      <c r="F586">
        <v>11.1</v>
      </c>
      <c r="G586">
        <v>2.1</v>
      </c>
      <c r="H586">
        <v>415.822</v>
      </c>
      <c r="I586">
        <v>24.478000000000002</v>
      </c>
      <c r="J586">
        <v>347.67599999999999</v>
      </c>
      <c r="K586">
        <v>333.798</v>
      </c>
    </row>
    <row r="587" spans="1:11" x14ac:dyDescent="0.3">
      <c r="A587">
        <v>1</v>
      </c>
      <c r="B587">
        <v>24</v>
      </c>
      <c r="C587">
        <v>16</v>
      </c>
      <c r="D587">
        <v>373</v>
      </c>
      <c r="E587">
        <v>39</v>
      </c>
      <c r="F587">
        <v>11.1</v>
      </c>
      <c r="G587">
        <v>1.5</v>
      </c>
      <c r="H587">
        <v>177.04499999999999</v>
      </c>
      <c r="I587">
        <v>17.047000000000001</v>
      </c>
      <c r="J587">
        <v>142.786</v>
      </c>
      <c r="K587">
        <v>134.30500000000001</v>
      </c>
    </row>
    <row r="588" spans="1:11" x14ac:dyDescent="0.3">
      <c r="A588">
        <v>1</v>
      </c>
      <c r="B588">
        <v>24</v>
      </c>
      <c r="C588">
        <v>17</v>
      </c>
      <c r="D588">
        <v>21</v>
      </c>
      <c r="E588">
        <v>7</v>
      </c>
      <c r="F588">
        <v>9.4</v>
      </c>
      <c r="G588">
        <v>3.1</v>
      </c>
      <c r="H588">
        <v>10.657</v>
      </c>
      <c r="I588">
        <v>8.2460000000000004</v>
      </c>
      <c r="J588">
        <v>8.6140000000000008</v>
      </c>
      <c r="K588">
        <v>2.8919999999999999</v>
      </c>
    </row>
    <row r="589" spans="1:11" x14ac:dyDescent="0.3">
      <c r="A589">
        <v>1</v>
      </c>
      <c r="B589">
        <v>24</v>
      </c>
      <c r="C589">
        <v>18</v>
      </c>
      <c r="D589">
        <v>0</v>
      </c>
      <c r="E589">
        <v>0</v>
      </c>
      <c r="F589">
        <v>8.9</v>
      </c>
      <c r="G589">
        <v>2.6</v>
      </c>
      <c r="H589">
        <v>0</v>
      </c>
      <c r="I589">
        <v>8.9</v>
      </c>
      <c r="J589">
        <v>0</v>
      </c>
      <c r="K589">
        <v>0</v>
      </c>
    </row>
    <row r="590" spans="1:11" x14ac:dyDescent="0.3">
      <c r="A590">
        <v>1</v>
      </c>
      <c r="B590">
        <v>24</v>
      </c>
      <c r="C590">
        <v>19</v>
      </c>
      <c r="D590">
        <v>0</v>
      </c>
      <c r="E590">
        <v>0</v>
      </c>
      <c r="F590">
        <v>8.3000000000000007</v>
      </c>
      <c r="G590">
        <v>3.6</v>
      </c>
      <c r="H590">
        <v>0</v>
      </c>
      <c r="I590">
        <v>8.3000000000000007</v>
      </c>
      <c r="J590">
        <v>0</v>
      </c>
      <c r="K590">
        <v>0</v>
      </c>
    </row>
    <row r="591" spans="1:11" x14ac:dyDescent="0.3">
      <c r="A591">
        <v>1</v>
      </c>
      <c r="B591">
        <v>24</v>
      </c>
      <c r="C591">
        <v>20</v>
      </c>
      <c r="D591">
        <v>0</v>
      </c>
      <c r="E591">
        <v>0</v>
      </c>
      <c r="F591">
        <v>7.2</v>
      </c>
      <c r="G591">
        <v>1.5</v>
      </c>
      <c r="H591">
        <v>0</v>
      </c>
      <c r="I591">
        <v>7.2</v>
      </c>
      <c r="J591">
        <v>0</v>
      </c>
      <c r="K591">
        <v>0</v>
      </c>
    </row>
    <row r="592" spans="1:11" x14ac:dyDescent="0.3">
      <c r="A592">
        <v>1</v>
      </c>
      <c r="B592">
        <v>24</v>
      </c>
      <c r="C592">
        <v>21</v>
      </c>
      <c r="D592">
        <v>0</v>
      </c>
      <c r="E592">
        <v>0</v>
      </c>
      <c r="F592">
        <v>7.2</v>
      </c>
      <c r="G592">
        <v>1.5</v>
      </c>
      <c r="H592">
        <v>0</v>
      </c>
      <c r="I592">
        <v>7.2</v>
      </c>
      <c r="J592">
        <v>0</v>
      </c>
      <c r="K592">
        <v>0</v>
      </c>
    </row>
    <row r="593" spans="1:11" x14ac:dyDescent="0.3">
      <c r="A593">
        <v>1</v>
      </c>
      <c r="B593">
        <v>24</v>
      </c>
      <c r="C593">
        <v>22</v>
      </c>
      <c r="D593">
        <v>0</v>
      </c>
      <c r="E593">
        <v>0</v>
      </c>
      <c r="F593">
        <v>5.6</v>
      </c>
      <c r="G593">
        <v>1</v>
      </c>
      <c r="H593">
        <v>0</v>
      </c>
      <c r="I593">
        <v>5.6</v>
      </c>
      <c r="J593">
        <v>0</v>
      </c>
      <c r="K593">
        <v>0</v>
      </c>
    </row>
    <row r="594" spans="1:11" x14ac:dyDescent="0.3">
      <c r="A594">
        <v>1</v>
      </c>
      <c r="B594">
        <v>24</v>
      </c>
      <c r="C594">
        <v>23</v>
      </c>
      <c r="D594">
        <v>0</v>
      </c>
      <c r="E594">
        <v>0</v>
      </c>
      <c r="F594">
        <v>5</v>
      </c>
      <c r="G594">
        <v>1.5</v>
      </c>
      <c r="H594">
        <v>0</v>
      </c>
      <c r="I594">
        <v>5</v>
      </c>
      <c r="J594">
        <v>0</v>
      </c>
      <c r="K594">
        <v>0</v>
      </c>
    </row>
    <row r="595" spans="1:11" x14ac:dyDescent="0.3">
      <c r="A595">
        <v>1</v>
      </c>
      <c r="B595">
        <v>25</v>
      </c>
      <c r="C595">
        <v>0</v>
      </c>
      <c r="D595">
        <v>0</v>
      </c>
      <c r="E595">
        <v>0</v>
      </c>
      <c r="F595">
        <v>3.9</v>
      </c>
      <c r="G595">
        <v>1</v>
      </c>
      <c r="H595">
        <v>0</v>
      </c>
      <c r="I595">
        <v>3.9</v>
      </c>
      <c r="J595">
        <v>0</v>
      </c>
      <c r="K595">
        <v>0</v>
      </c>
    </row>
    <row r="596" spans="1:11" x14ac:dyDescent="0.3">
      <c r="A596">
        <v>1</v>
      </c>
      <c r="B596">
        <v>25</v>
      </c>
      <c r="C596">
        <v>1</v>
      </c>
      <c r="D596">
        <v>0</v>
      </c>
      <c r="E596">
        <v>0</v>
      </c>
      <c r="F596">
        <v>2.8</v>
      </c>
      <c r="G596">
        <v>1</v>
      </c>
      <c r="H596">
        <v>0</v>
      </c>
      <c r="I596">
        <v>2.8</v>
      </c>
      <c r="J596">
        <v>0</v>
      </c>
      <c r="K596">
        <v>0</v>
      </c>
    </row>
    <row r="597" spans="1:11" x14ac:dyDescent="0.3">
      <c r="A597">
        <v>1</v>
      </c>
      <c r="B597">
        <v>25</v>
      </c>
      <c r="C597">
        <v>2</v>
      </c>
      <c r="D597">
        <v>0</v>
      </c>
      <c r="E597">
        <v>0</v>
      </c>
      <c r="F597">
        <v>2.8</v>
      </c>
      <c r="G597">
        <v>0</v>
      </c>
      <c r="H597">
        <v>0</v>
      </c>
      <c r="I597">
        <v>2.8</v>
      </c>
      <c r="J597">
        <v>0</v>
      </c>
      <c r="K597">
        <v>0</v>
      </c>
    </row>
    <row r="598" spans="1:11" x14ac:dyDescent="0.3">
      <c r="A598">
        <v>1</v>
      </c>
      <c r="B598">
        <v>25</v>
      </c>
      <c r="C598">
        <v>3</v>
      </c>
      <c r="D598">
        <v>0</v>
      </c>
      <c r="E598">
        <v>0</v>
      </c>
      <c r="F598">
        <v>2.8</v>
      </c>
      <c r="G598">
        <v>1.5</v>
      </c>
      <c r="H598">
        <v>0</v>
      </c>
      <c r="I598">
        <v>2.8</v>
      </c>
      <c r="J598">
        <v>0</v>
      </c>
      <c r="K598">
        <v>0</v>
      </c>
    </row>
    <row r="599" spans="1:11" x14ac:dyDescent="0.3">
      <c r="A599">
        <v>1</v>
      </c>
      <c r="B599">
        <v>25</v>
      </c>
      <c r="C599">
        <v>4</v>
      </c>
      <c r="D599">
        <v>0</v>
      </c>
      <c r="E599">
        <v>0</v>
      </c>
      <c r="F599">
        <v>2.2000000000000002</v>
      </c>
      <c r="G599">
        <v>0</v>
      </c>
      <c r="H599">
        <v>0</v>
      </c>
      <c r="I599">
        <v>2.2000000000000002</v>
      </c>
      <c r="J599">
        <v>0</v>
      </c>
      <c r="K599">
        <v>0</v>
      </c>
    </row>
    <row r="600" spans="1:11" x14ac:dyDescent="0.3">
      <c r="A600">
        <v>1</v>
      </c>
      <c r="B600">
        <v>25</v>
      </c>
      <c r="C600">
        <v>5</v>
      </c>
      <c r="D600">
        <v>0</v>
      </c>
      <c r="E600">
        <v>0</v>
      </c>
      <c r="F600">
        <v>1.7</v>
      </c>
      <c r="G600">
        <v>1.5</v>
      </c>
      <c r="H600">
        <v>0</v>
      </c>
      <c r="I600">
        <v>1.7</v>
      </c>
      <c r="J600">
        <v>0</v>
      </c>
      <c r="K600">
        <v>0</v>
      </c>
    </row>
    <row r="601" spans="1:11" x14ac:dyDescent="0.3">
      <c r="A601">
        <v>1</v>
      </c>
      <c r="B601">
        <v>25</v>
      </c>
      <c r="C601">
        <v>6</v>
      </c>
      <c r="D601">
        <v>0</v>
      </c>
      <c r="E601">
        <v>0</v>
      </c>
      <c r="F601">
        <v>2.2000000000000002</v>
      </c>
      <c r="G601">
        <v>0</v>
      </c>
      <c r="H601">
        <v>0</v>
      </c>
      <c r="I601">
        <v>2.2000000000000002</v>
      </c>
      <c r="J601">
        <v>0</v>
      </c>
      <c r="K601">
        <v>0</v>
      </c>
    </row>
    <row r="602" spans="1:11" x14ac:dyDescent="0.3">
      <c r="A602">
        <v>1</v>
      </c>
      <c r="B602">
        <v>25</v>
      </c>
      <c r="C602">
        <v>7</v>
      </c>
      <c r="D602">
        <v>79</v>
      </c>
      <c r="E602">
        <v>21</v>
      </c>
      <c r="F602">
        <v>3.3</v>
      </c>
      <c r="G602">
        <v>2.1</v>
      </c>
      <c r="H602">
        <v>42.695999999999998</v>
      </c>
      <c r="I602">
        <v>2.1480000000000001</v>
      </c>
      <c r="J602">
        <v>35.618000000000002</v>
      </c>
      <c r="K602">
        <v>29.390999999999998</v>
      </c>
    </row>
    <row r="603" spans="1:11" x14ac:dyDescent="0.3">
      <c r="A603">
        <v>1</v>
      </c>
      <c r="B603">
        <v>25</v>
      </c>
      <c r="C603">
        <v>8</v>
      </c>
      <c r="D603">
        <v>53</v>
      </c>
      <c r="E603">
        <v>87</v>
      </c>
      <c r="F603">
        <v>6.1</v>
      </c>
      <c r="G603">
        <v>1.5</v>
      </c>
      <c r="H603">
        <v>114.92</v>
      </c>
      <c r="I603">
        <v>7.5910000000000002</v>
      </c>
      <c r="J603">
        <v>103.20399999999999</v>
      </c>
      <c r="K603">
        <v>95.6</v>
      </c>
    </row>
    <row r="604" spans="1:11" x14ac:dyDescent="0.3">
      <c r="A604">
        <v>1</v>
      </c>
      <c r="B604">
        <v>25</v>
      </c>
      <c r="C604">
        <v>9</v>
      </c>
      <c r="D604">
        <v>148</v>
      </c>
      <c r="E604">
        <v>119</v>
      </c>
      <c r="F604">
        <v>6.7</v>
      </c>
      <c r="G604">
        <v>1.5</v>
      </c>
      <c r="H604">
        <v>213.58799999999999</v>
      </c>
      <c r="I604">
        <v>12.086</v>
      </c>
      <c r="J604">
        <v>189.99</v>
      </c>
      <c r="K604">
        <v>180.392</v>
      </c>
    </row>
    <row r="605" spans="1:11" x14ac:dyDescent="0.3">
      <c r="A605">
        <v>1</v>
      </c>
      <c r="B605">
        <v>25</v>
      </c>
      <c r="C605">
        <v>10</v>
      </c>
      <c r="D605">
        <v>91</v>
      </c>
      <c r="E605">
        <v>222</v>
      </c>
      <c r="F605">
        <v>7.2</v>
      </c>
      <c r="G605">
        <v>1</v>
      </c>
      <c r="H605">
        <v>302.47899999999998</v>
      </c>
      <c r="I605">
        <v>17.222999999999999</v>
      </c>
      <c r="J605">
        <v>266.68700000000001</v>
      </c>
      <c r="K605">
        <v>255.113</v>
      </c>
    </row>
    <row r="606" spans="1:11" x14ac:dyDescent="0.3">
      <c r="A606">
        <v>1</v>
      </c>
      <c r="B606">
        <v>25</v>
      </c>
      <c r="C606">
        <v>11</v>
      </c>
      <c r="D606">
        <v>261</v>
      </c>
      <c r="E606">
        <v>176</v>
      </c>
      <c r="F606">
        <v>8.3000000000000007</v>
      </c>
      <c r="G606">
        <v>2.1</v>
      </c>
      <c r="H606">
        <v>407.39299999999997</v>
      </c>
      <c r="I606">
        <v>20.061</v>
      </c>
      <c r="J606">
        <v>355.63799999999998</v>
      </c>
      <c r="K606">
        <v>341.52</v>
      </c>
    </row>
    <row r="607" spans="1:11" x14ac:dyDescent="0.3">
      <c r="A607">
        <v>1</v>
      </c>
      <c r="B607">
        <v>25</v>
      </c>
      <c r="C607">
        <v>12</v>
      </c>
      <c r="D607">
        <v>297</v>
      </c>
      <c r="E607">
        <v>241</v>
      </c>
      <c r="F607">
        <v>8.3000000000000007</v>
      </c>
      <c r="G607">
        <v>3.6</v>
      </c>
      <c r="H607">
        <v>518.09799999999996</v>
      </c>
      <c r="I607">
        <v>21.38</v>
      </c>
      <c r="J607">
        <v>450.49799999999999</v>
      </c>
      <c r="K607">
        <v>433.37200000000001</v>
      </c>
    </row>
    <row r="608" spans="1:11" x14ac:dyDescent="0.3">
      <c r="A608">
        <v>1</v>
      </c>
      <c r="B608">
        <v>25</v>
      </c>
      <c r="C608">
        <v>13</v>
      </c>
      <c r="D608">
        <v>387</v>
      </c>
      <c r="E608">
        <v>225</v>
      </c>
      <c r="F608">
        <v>9.4</v>
      </c>
      <c r="G608">
        <v>2.1</v>
      </c>
      <c r="H608">
        <v>556.96699999999998</v>
      </c>
      <c r="I608">
        <v>26.591999999999999</v>
      </c>
      <c r="J608">
        <v>475.02600000000001</v>
      </c>
      <c r="K608">
        <v>457.072</v>
      </c>
    </row>
    <row r="609" spans="1:11" x14ac:dyDescent="0.3">
      <c r="A609">
        <v>1</v>
      </c>
      <c r="B609">
        <v>25</v>
      </c>
      <c r="C609">
        <v>14</v>
      </c>
      <c r="D609">
        <v>104</v>
      </c>
      <c r="E609">
        <v>156</v>
      </c>
      <c r="F609">
        <v>9.4</v>
      </c>
      <c r="G609">
        <v>1.5</v>
      </c>
      <c r="H609">
        <v>240.38900000000001</v>
      </c>
      <c r="I609">
        <v>18.3</v>
      </c>
      <c r="J609">
        <v>210.84299999999999</v>
      </c>
      <c r="K609">
        <v>200.72800000000001</v>
      </c>
    </row>
    <row r="610" spans="1:11" x14ac:dyDescent="0.3">
      <c r="A610">
        <v>1</v>
      </c>
      <c r="B610">
        <v>25</v>
      </c>
      <c r="C610">
        <v>15</v>
      </c>
      <c r="D610">
        <v>43</v>
      </c>
      <c r="E610">
        <v>101</v>
      </c>
      <c r="F610">
        <v>11.1</v>
      </c>
      <c r="G610">
        <v>2.1</v>
      </c>
      <c r="H610">
        <v>126.336</v>
      </c>
      <c r="I610">
        <v>13.885</v>
      </c>
      <c r="J610">
        <v>112.15300000000001</v>
      </c>
      <c r="K610">
        <v>104.35599999999999</v>
      </c>
    </row>
    <row r="611" spans="1:11" x14ac:dyDescent="0.3">
      <c r="A611">
        <v>1</v>
      </c>
      <c r="B611">
        <v>25</v>
      </c>
      <c r="C611">
        <v>16</v>
      </c>
      <c r="D611">
        <v>12</v>
      </c>
      <c r="E611">
        <v>43</v>
      </c>
      <c r="F611">
        <v>10</v>
      </c>
      <c r="G611">
        <v>3.6</v>
      </c>
      <c r="H611">
        <v>47.542999999999999</v>
      </c>
      <c r="I611">
        <v>9.7029999999999994</v>
      </c>
      <c r="J611">
        <v>42.628</v>
      </c>
      <c r="K611">
        <v>36.265000000000001</v>
      </c>
    </row>
    <row r="612" spans="1:11" x14ac:dyDescent="0.3">
      <c r="A612">
        <v>1</v>
      </c>
      <c r="B612">
        <v>25</v>
      </c>
      <c r="C612">
        <v>17</v>
      </c>
      <c r="D612">
        <v>0</v>
      </c>
      <c r="E612">
        <v>8</v>
      </c>
      <c r="F612">
        <v>8.9</v>
      </c>
      <c r="G612">
        <v>3.1</v>
      </c>
      <c r="H612">
        <v>7.7590000000000003</v>
      </c>
      <c r="I612">
        <v>7.1470000000000002</v>
      </c>
      <c r="J612">
        <v>7.0890000000000004</v>
      </c>
      <c r="K612">
        <v>1.395</v>
      </c>
    </row>
    <row r="613" spans="1:11" x14ac:dyDescent="0.3">
      <c r="A613">
        <v>1</v>
      </c>
      <c r="B613">
        <v>25</v>
      </c>
      <c r="C613">
        <v>18</v>
      </c>
      <c r="D613">
        <v>0</v>
      </c>
      <c r="E613">
        <v>0</v>
      </c>
      <c r="F613">
        <v>8.9</v>
      </c>
      <c r="G613">
        <v>1.5</v>
      </c>
      <c r="H613">
        <v>0</v>
      </c>
      <c r="I613">
        <v>8.9</v>
      </c>
      <c r="J613">
        <v>0</v>
      </c>
      <c r="K613">
        <v>0</v>
      </c>
    </row>
    <row r="614" spans="1:11" x14ac:dyDescent="0.3">
      <c r="A614">
        <v>1</v>
      </c>
      <c r="B614">
        <v>25</v>
      </c>
      <c r="C614">
        <v>19</v>
      </c>
      <c r="D614">
        <v>0</v>
      </c>
      <c r="E614">
        <v>0</v>
      </c>
      <c r="F614">
        <v>8.3000000000000007</v>
      </c>
      <c r="G614">
        <v>1.5</v>
      </c>
      <c r="H614">
        <v>0</v>
      </c>
      <c r="I614">
        <v>8.3000000000000007</v>
      </c>
      <c r="J614">
        <v>0</v>
      </c>
      <c r="K614">
        <v>0</v>
      </c>
    </row>
    <row r="615" spans="1:11" x14ac:dyDescent="0.3">
      <c r="A615">
        <v>1</v>
      </c>
      <c r="B615">
        <v>25</v>
      </c>
      <c r="C615">
        <v>20</v>
      </c>
      <c r="D615">
        <v>0</v>
      </c>
      <c r="E615">
        <v>0</v>
      </c>
      <c r="F615">
        <v>8.3000000000000007</v>
      </c>
      <c r="G615">
        <v>1</v>
      </c>
      <c r="H615">
        <v>0</v>
      </c>
      <c r="I615">
        <v>8.3000000000000007</v>
      </c>
      <c r="J615">
        <v>0</v>
      </c>
      <c r="K615">
        <v>0</v>
      </c>
    </row>
    <row r="616" spans="1:11" x14ac:dyDescent="0.3">
      <c r="A616">
        <v>1</v>
      </c>
      <c r="B616">
        <v>25</v>
      </c>
      <c r="C616">
        <v>21</v>
      </c>
      <c r="D616">
        <v>0</v>
      </c>
      <c r="E616">
        <v>0</v>
      </c>
      <c r="F616">
        <v>7.2</v>
      </c>
      <c r="G616">
        <v>1</v>
      </c>
      <c r="H616">
        <v>0</v>
      </c>
      <c r="I616">
        <v>7.2</v>
      </c>
      <c r="J616">
        <v>0</v>
      </c>
      <c r="K616">
        <v>0</v>
      </c>
    </row>
    <row r="617" spans="1:11" x14ac:dyDescent="0.3">
      <c r="A617">
        <v>1</v>
      </c>
      <c r="B617">
        <v>25</v>
      </c>
      <c r="C617">
        <v>22</v>
      </c>
      <c r="D617">
        <v>0</v>
      </c>
      <c r="E617">
        <v>0</v>
      </c>
      <c r="F617">
        <v>6.1</v>
      </c>
      <c r="G617">
        <v>1</v>
      </c>
      <c r="H617">
        <v>0</v>
      </c>
      <c r="I617">
        <v>6.1</v>
      </c>
      <c r="J617">
        <v>0</v>
      </c>
      <c r="K617">
        <v>0</v>
      </c>
    </row>
    <row r="618" spans="1:11" x14ac:dyDescent="0.3">
      <c r="A618">
        <v>1</v>
      </c>
      <c r="B618">
        <v>25</v>
      </c>
      <c r="C618">
        <v>23</v>
      </c>
      <c r="D618">
        <v>0</v>
      </c>
      <c r="E618">
        <v>0</v>
      </c>
      <c r="F618">
        <v>6.1</v>
      </c>
      <c r="G618">
        <v>1</v>
      </c>
      <c r="H618">
        <v>0</v>
      </c>
      <c r="I618">
        <v>6.1</v>
      </c>
      <c r="J618">
        <v>0</v>
      </c>
      <c r="K618">
        <v>0</v>
      </c>
    </row>
    <row r="619" spans="1:11" x14ac:dyDescent="0.3">
      <c r="A619">
        <v>1</v>
      </c>
      <c r="B619">
        <v>26</v>
      </c>
      <c r="C619">
        <v>0</v>
      </c>
      <c r="D619">
        <v>0</v>
      </c>
      <c r="E619">
        <v>0</v>
      </c>
      <c r="F619">
        <v>6.7</v>
      </c>
      <c r="G619">
        <v>0</v>
      </c>
      <c r="H619">
        <v>0</v>
      </c>
      <c r="I619">
        <v>6.7</v>
      </c>
      <c r="J619">
        <v>0</v>
      </c>
      <c r="K619">
        <v>0</v>
      </c>
    </row>
    <row r="620" spans="1:11" x14ac:dyDescent="0.3">
      <c r="A620">
        <v>1</v>
      </c>
      <c r="B620">
        <v>26</v>
      </c>
      <c r="C620">
        <v>1</v>
      </c>
      <c r="D620">
        <v>0</v>
      </c>
      <c r="E620">
        <v>0</v>
      </c>
      <c r="F620">
        <v>5</v>
      </c>
      <c r="G620">
        <v>0</v>
      </c>
      <c r="H620">
        <v>0</v>
      </c>
      <c r="I620">
        <v>5</v>
      </c>
      <c r="J620">
        <v>0</v>
      </c>
      <c r="K620">
        <v>0</v>
      </c>
    </row>
    <row r="621" spans="1:11" x14ac:dyDescent="0.3">
      <c r="A621">
        <v>1</v>
      </c>
      <c r="B621">
        <v>26</v>
      </c>
      <c r="C621">
        <v>2</v>
      </c>
      <c r="D621">
        <v>0</v>
      </c>
      <c r="E621">
        <v>0</v>
      </c>
      <c r="F621">
        <v>4.4000000000000004</v>
      </c>
      <c r="G621">
        <v>0</v>
      </c>
      <c r="H621">
        <v>0</v>
      </c>
      <c r="I621">
        <v>4.4000000000000004</v>
      </c>
      <c r="J621">
        <v>0</v>
      </c>
      <c r="K621">
        <v>0</v>
      </c>
    </row>
    <row r="622" spans="1:11" x14ac:dyDescent="0.3">
      <c r="A622">
        <v>1</v>
      </c>
      <c r="B622">
        <v>26</v>
      </c>
      <c r="C622">
        <v>3</v>
      </c>
      <c r="D622">
        <v>0</v>
      </c>
      <c r="E622">
        <v>0</v>
      </c>
      <c r="F622">
        <v>5</v>
      </c>
      <c r="G622">
        <v>0</v>
      </c>
      <c r="H622">
        <v>0</v>
      </c>
      <c r="I622">
        <v>5</v>
      </c>
      <c r="J622">
        <v>0</v>
      </c>
      <c r="K622">
        <v>0</v>
      </c>
    </row>
    <row r="623" spans="1:11" x14ac:dyDescent="0.3">
      <c r="A623">
        <v>1</v>
      </c>
      <c r="B623">
        <v>26</v>
      </c>
      <c r="C623">
        <v>4</v>
      </c>
      <c r="D623">
        <v>0</v>
      </c>
      <c r="E623">
        <v>0</v>
      </c>
      <c r="F623">
        <v>4.4000000000000004</v>
      </c>
      <c r="G623">
        <v>0</v>
      </c>
      <c r="H623">
        <v>0</v>
      </c>
      <c r="I623">
        <v>4.4000000000000004</v>
      </c>
      <c r="J623">
        <v>0</v>
      </c>
      <c r="K623">
        <v>0</v>
      </c>
    </row>
    <row r="624" spans="1:11" x14ac:dyDescent="0.3">
      <c r="A624">
        <v>1</v>
      </c>
      <c r="B624">
        <v>26</v>
      </c>
      <c r="C624">
        <v>5</v>
      </c>
      <c r="D624">
        <v>0</v>
      </c>
      <c r="E624">
        <v>0</v>
      </c>
      <c r="F624">
        <v>3.9</v>
      </c>
      <c r="G624">
        <v>0</v>
      </c>
      <c r="H624">
        <v>0</v>
      </c>
      <c r="I624">
        <v>3.9</v>
      </c>
      <c r="J624">
        <v>0</v>
      </c>
      <c r="K624">
        <v>0</v>
      </c>
    </row>
    <row r="625" spans="1:11" x14ac:dyDescent="0.3">
      <c r="A625">
        <v>1</v>
      </c>
      <c r="B625">
        <v>26</v>
      </c>
      <c r="C625">
        <v>6</v>
      </c>
      <c r="D625">
        <v>0</v>
      </c>
      <c r="E625">
        <v>0</v>
      </c>
      <c r="F625">
        <v>4.4000000000000004</v>
      </c>
      <c r="G625">
        <v>1</v>
      </c>
      <c r="H625">
        <v>0</v>
      </c>
      <c r="I625">
        <v>4.4000000000000004</v>
      </c>
      <c r="J625">
        <v>0</v>
      </c>
      <c r="K625">
        <v>0</v>
      </c>
    </row>
    <row r="626" spans="1:11" x14ac:dyDescent="0.3">
      <c r="A626">
        <v>1</v>
      </c>
      <c r="B626">
        <v>26</v>
      </c>
      <c r="C626">
        <v>7</v>
      </c>
      <c r="D626">
        <v>0</v>
      </c>
      <c r="E626">
        <v>16</v>
      </c>
      <c r="F626">
        <v>6.1</v>
      </c>
      <c r="G626">
        <v>1.5</v>
      </c>
      <c r="H626">
        <v>15.167999999999999</v>
      </c>
      <c r="I626">
        <v>3.8359999999999999</v>
      </c>
      <c r="J626">
        <v>14.010999999999999</v>
      </c>
      <c r="K626">
        <v>8.19</v>
      </c>
    </row>
    <row r="627" spans="1:11" x14ac:dyDescent="0.3">
      <c r="A627">
        <v>1</v>
      </c>
      <c r="B627">
        <v>26</v>
      </c>
      <c r="C627">
        <v>8</v>
      </c>
      <c r="D627">
        <v>3</v>
      </c>
      <c r="E627">
        <v>42</v>
      </c>
      <c r="F627">
        <v>6.7</v>
      </c>
      <c r="G627">
        <v>1.5</v>
      </c>
      <c r="H627">
        <v>41.002000000000002</v>
      </c>
      <c r="I627">
        <v>5.407</v>
      </c>
      <c r="J627">
        <v>37.585999999999999</v>
      </c>
      <c r="K627">
        <v>31.32</v>
      </c>
    </row>
    <row r="628" spans="1:11" x14ac:dyDescent="0.3">
      <c r="A628">
        <v>1</v>
      </c>
      <c r="B628">
        <v>26</v>
      </c>
      <c r="C628">
        <v>9</v>
      </c>
      <c r="D628">
        <v>6</v>
      </c>
      <c r="E628">
        <v>82</v>
      </c>
      <c r="F628">
        <v>7.2</v>
      </c>
      <c r="G628">
        <v>0</v>
      </c>
      <c r="H628">
        <v>82.135999999999996</v>
      </c>
      <c r="I628">
        <v>7.3449999999999998</v>
      </c>
      <c r="J628">
        <v>74.92</v>
      </c>
      <c r="K628">
        <v>67.912000000000006</v>
      </c>
    </row>
    <row r="629" spans="1:11" x14ac:dyDescent="0.3">
      <c r="A629">
        <v>1</v>
      </c>
      <c r="B629">
        <v>26</v>
      </c>
      <c r="C629">
        <v>10</v>
      </c>
      <c r="D629">
        <v>487</v>
      </c>
      <c r="E629">
        <v>172</v>
      </c>
      <c r="F629">
        <v>9.4</v>
      </c>
      <c r="G629">
        <v>2.1</v>
      </c>
      <c r="H629">
        <v>550.53</v>
      </c>
      <c r="I629">
        <v>24.440999999999999</v>
      </c>
      <c r="J629">
        <v>471.67899999999997</v>
      </c>
      <c r="K629">
        <v>453.839</v>
      </c>
    </row>
    <row r="630" spans="1:11" x14ac:dyDescent="0.3">
      <c r="A630">
        <v>1</v>
      </c>
      <c r="B630">
        <v>26</v>
      </c>
      <c r="C630">
        <v>11</v>
      </c>
      <c r="D630">
        <v>453</v>
      </c>
      <c r="E630">
        <v>208</v>
      </c>
      <c r="F630">
        <v>12.2</v>
      </c>
      <c r="G630">
        <v>1.5</v>
      </c>
      <c r="H630">
        <v>606.70399999999995</v>
      </c>
      <c r="I630">
        <v>32.738</v>
      </c>
      <c r="J630">
        <v>506.37299999999999</v>
      </c>
      <c r="K630">
        <v>487.33</v>
      </c>
    </row>
    <row r="631" spans="1:11" x14ac:dyDescent="0.3">
      <c r="A631">
        <v>1</v>
      </c>
      <c r="B631">
        <v>26</v>
      </c>
      <c r="C631">
        <v>12</v>
      </c>
      <c r="D631">
        <v>295</v>
      </c>
      <c r="E631">
        <v>244</v>
      </c>
      <c r="F631">
        <v>13.9</v>
      </c>
      <c r="G631">
        <v>6.2</v>
      </c>
      <c r="H631">
        <v>520.50599999999997</v>
      </c>
      <c r="I631">
        <v>24.032</v>
      </c>
      <c r="J631">
        <v>448.46800000000002</v>
      </c>
      <c r="K631">
        <v>431.41</v>
      </c>
    </row>
    <row r="632" spans="1:11" x14ac:dyDescent="0.3">
      <c r="A632">
        <v>1</v>
      </c>
      <c r="B632">
        <v>26</v>
      </c>
      <c r="C632">
        <v>13</v>
      </c>
      <c r="D632">
        <v>349</v>
      </c>
      <c r="E632">
        <v>227</v>
      </c>
      <c r="F632">
        <v>15</v>
      </c>
      <c r="G632">
        <v>5.2</v>
      </c>
      <c r="H632">
        <v>530.84900000000005</v>
      </c>
      <c r="I632">
        <v>26.373999999999999</v>
      </c>
      <c r="J632">
        <v>453.19299999999998</v>
      </c>
      <c r="K632">
        <v>435.97699999999998</v>
      </c>
    </row>
    <row r="633" spans="1:11" x14ac:dyDescent="0.3">
      <c r="A633">
        <v>1</v>
      </c>
      <c r="B633">
        <v>26</v>
      </c>
      <c r="C633">
        <v>14</v>
      </c>
      <c r="D633">
        <v>34</v>
      </c>
      <c r="E633">
        <v>126</v>
      </c>
      <c r="F633">
        <v>15</v>
      </c>
      <c r="G633">
        <v>5.2</v>
      </c>
      <c r="H633">
        <v>151.29900000000001</v>
      </c>
      <c r="I633">
        <v>18.016999999999999</v>
      </c>
      <c r="J633">
        <v>133.059</v>
      </c>
      <c r="K633">
        <v>124.79900000000001</v>
      </c>
    </row>
    <row r="634" spans="1:11" x14ac:dyDescent="0.3">
      <c r="A634">
        <v>1</v>
      </c>
      <c r="B634">
        <v>26</v>
      </c>
      <c r="C634">
        <v>15</v>
      </c>
      <c r="D634">
        <v>0</v>
      </c>
      <c r="E634">
        <v>44</v>
      </c>
      <c r="F634">
        <v>15</v>
      </c>
      <c r="G634">
        <v>5.2</v>
      </c>
      <c r="H634">
        <v>41.737000000000002</v>
      </c>
      <c r="I634">
        <v>14.715</v>
      </c>
      <c r="J634">
        <v>37.186</v>
      </c>
      <c r="K634">
        <v>30.928000000000001</v>
      </c>
    </row>
    <row r="635" spans="1:11" x14ac:dyDescent="0.3">
      <c r="A635">
        <v>1</v>
      </c>
      <c r="B635">
        <v>26</v>
      </c>
      <c r="C635">
        <v>16</v>
      </c>
      <c r="D635">
        <v>1</v>
      </c>
      <c r="E635">
        <v>40</v>
      </c>
      <c r="F635">
        <v>13.9</v>
      </c>
      <c r="G635">
        <v>3.6</v>
      </c>
      <c r="H635">
        <v>38.646999999999998</v>
      </c>
      <c r="I635">
        <v>13.138999999999999</v>
      </c>
      <c r="J635">
        <v>34.579000000000001</v>
      </c>
      <c r="K635">
        <v>28.370999999999999</v>
      </c>
    </row>
    <row r="636" spans="1:11" x14ac:dyDescent="0.3">
      <c r="A636">
        <v>1</v>
      </c>
      <c r="B636">
        <v>26</v>
      </c>
      <c r="C636">
        <v>17</v>
      </c>
      <c r="D636">
        <v>0</v>
      </c>
      <c r="E636">
        <v>3</v>
      </c>
      <c r="F636">
        <v>12.2</v>
      </c>
      <c r="G636">
        <v>1.5</v>
      </c>
      <c r="H636">
        <v>2.91</v>
      </c>
      <c r="I636">
        <v>9.8569999999999993</v>
      </c>
      <c r="J636">
        <v>2.6349999999999998</v>
      </c>
      <c r="K636">
        <v>0</v>
      </c>
    </row>
    <row r="637" spans="1:11" x14ac:dyDescent="0.3">
      <c r="A637">
        <v>1</v>
      </c>
      <c r="B637">
        <v>26</v>
      </c>
      <c r="C637">
        <v>18</v>
      </c>
      <c r="D637">
        <v>0</v>
      </c>
      <c r="E637">
        <v>0</v>
      </c>
      <c r="F637">
        <v>11.1</v>
      </c>
      <c r="G637">
        <v>4.0999999999999996</v>
      </c>
      <c r="H637">
        <v>0</v>
      </c>
      <c r="I637">
        <v>11.1</v>
      </c>
      <c r="J637">
        <v>0</v>
      </c>
      <c r="K637">
        <v>0</v>
      </c>
    </row>
    <row r="638" spans="1:11" x14ac:dyDescent="0.3">
      <c r="A638">
        <v>1</v>
      </c>
      <c r="B638">
        <v>26</v>
      </c>
      <c r="C638">
        <v>19</v>
      </c>
      <c r="D638">
        <v>0</v>
      </c>
      <c r="E638">
        <v>0</v>
      </c>
      <c r="F638">
        <v>11.7</v>
      </c>
      <c r="G638">
        <v>1.5</v>
      </c>
      <c r="H638">
        <v>0</v>
      </c>
      <c r="I638">
        <v>11.7</v>
      </c>
      <c r="J638">
        <v>0</v>
      </c>
      <c r="K638">
        <v>0</v>
      </c>
    </row>
    <row r="639" spans="1:11" x14ac:dyDescent="0.3">
      <c r="A639">
        <v>1</v>
      </c>
      <c r="B639">
        <v>26</v>
      </c>
      <c r="C639">
        <v>20</v>
      </c>
      <c r="D639">
        <v>0</v>
      </c>
      <c r="E639">
        <v>0</v>
      </c>
      <c r="F639">
        <v>11.1</v>
      </c>
      <c r="G639">
        <v>2.6</v>
      </c>
      <c r="H639">
        <v>0</v>
      </c>
      <c r="I639">
        <v>11.1</v>
      </c>
      <c r="J639">
        <v>0</v>
      </c>
      <c r="K639">
        <v>0</v>
      </c>
    </row>
    <row r="640" spans="1:11" x14ac:dyDescent="0.3">
      <c r="A640">
        <v>1</v>
      </c>
      <c r="B640">
        <v>26</v>
      </c>
      <c r="C640">
        <v>21</v>
      </c>
      <c r="D640">
        <v>0</v>
      </c>
      <c r="E640">
        <v>0</v>
      </c>
      <c r="F640">
        <v>11.7</v>
      </c>
      <c r="G640">
        <v>2.1</v>
      </c>
      <c r="H640">
        <v>0</v>
      </c>
      <c r="I640">
        <v>11.7</v>
      </c>
      <c r="J640">
        <v>0</v>
      </c>
      <c r="K640">
        <v>0</v>
      </c>
    </row>
    <row r="641" spans="1:11" x14ac:dyDescent="0.3">
      <c r="A641">
        <v>1</v>
      </c>
      <c r="B641">
        <v>26</v>
      </c>
      <c r="C641">
        <v>22</v>
      </c>
      <c r="D641">
        <v>0</v>
      </c>
      <c r="E641">
        <v>0</v>
      </c>
      <c r="F641">
        <v>10.6</v>
      </c>
      <c r="G641">
        <v>1.5</v>
      </c>
      <c r="H641">
        <v>0</v>
      </c>
      <c r="I641">
        <v>10.6</v>
      </c>
      <c r="J641">
        <v>0</v>
      </c>
      <c r="K641">
        <v>0</v>
      </c>
    </row>
    <row r="642" spans="1:11" x14ac:dyDescent="0.3">
      <c r="A642">
        <v>1</v>
      </c>
      <c r="B642">
        <v>26</v>
      </c>
      <c r="C642">
        <v>23</v>
      </c>
      <c r="D642">
        <v>0</v>
      </c>
      <c r="E642">
        <v>0</v>
      </c>
      <c r="F642">
        <v>8.9</v>
      </c>
      <c r="G642">
        <v>2.1</v>
      </c>
      <c r="H642">
        <v>0</v>
      </c>
      <c r="I642">
        <v>8.9</v>
      </c>
      <c r="J642">
        <v>0</v>
      </c>
      <c r="K642">
        <v>0</v>
      </c>
    </row>
    <row r="643" spans="1:11" x14ac:dyDescent="0.3">
      <c r="A643">
        <v>1</v>
      </c>
      <c r="B643">
        <v>27</v>
      </c>
      <c r="C643">
        <v>0</v>
      </c>
      <c r="D643">
        <v>0</v>
      </c>
      <c r="E643">
        <v>0</v>
      </c>
      <c r="F643">
        <v>8.3000000000000007</v>
      </c>
      <c r="G643">
        <v>1.5</v>
      </c>
      <c r="H643">
        <v>0</v>
      </c>
      <c r="I643">
        <v>8.3000000000000007</v>
      </c>
      <c r="J643">
        <v>0</v>
      </c>
      <c r="K643">
        <v>0</v>
      </c>
    </row>
    <row r="644" spans="1:11" x14ac:dyDescent="0.3">
      <c r="A644">
        <v>1</v>
      </c>
      <c r="B644">
        <v>27</v>
      </c>
      <c r="C644">
        <v>1</v>
      </c>
      <c r="D644">
        <v>0</v>
      </c>
      <c r="E644">
        <v>0</v>
      </c>
      <c r="F644">
        <v>7.2</v>
      </c>
      <c r="G644">
        <v>2.1</v>
      </c>
      <c r="H644">
        <v>0</v>
      </c>
      <c r="I644">
        <v>7.2</v>
      </c>
      <c r="J644">
        <v>0</v>
      </c>
      <c r="K644">
        <v>0</v>
      </c>
    </row>
    <row r="645" spans="1:11" x14ac:dyDescent="0.3">
      <c r="A645">
        <v>1</v>
      </c>
      <c r="B645">
        <v>27</v>
      </c>
      <c r="C645">
        <v>2</v>
      </c>
      <c r="D645">
        <v>0</v>
      </c>
      <c r="E645">
        <v>0</v>
      </c>
      <c r="F645">
        <v>7.2</v>
      </c>
      <c r="G645">
        <v>1.5</v>
      </c>
      <c r="H645">
        <v>0</v>
      </c>
      <c r="I645">
        <v>7.2</v>
      </c>
      <c r="J645">
        <v>0</v>
      </c>
      <c r="K645">
        <v>0</v>
      </c>
    </row>
    <row r="646" spans="1:11" x14ac:dyDescent="0.3">
      <c r="A646">
        <v>1</v>
      </c>
      <c r="B646">
        <v>27</v>
      </c>
      <c r="C646">
        <v>3</v>
      </c>
      <c r="D646">
        <v>0</v>
      </c>
      <c r="E646">
        <v>0</v>
      </c>
      <c r="F646">
        <v>7.8</v>
      </c>
      <c r="G646">
        <v>0</v>
      </c>
      <c r="H646">
        <v>0</v>
      </c>
      <c r="I646">
        <v>7.8</v>
      </c>
      <c r="J646">
        <v>0</v>
      </c>
      <c r="K646">
        <v>0</v>
      </c>
    </row>
    <row r="647" spans="1:11" x14ac:dyDescent="0.3">
      <c r="A647">
        <v>1</v>
      </c>
      <c r="B647">
        <v>27</v>
      </c>
      <c r="C647">
        <v>4</v>
      </c>
      <c r="D647">
        <v>0</v>
      </c>
      <c r="E647">
        <v>0</v>
      </c>
      <c r="F647">
        <v>6.7</v>
      </c>
      <c r="G647">
        <v>1</v>
      </c>
      <c r="H647">
        <v>0</v>
      </c>
      <c r="I647">
        <v>6.7</v>
      </c>
      <c r="J647">
        <v>0</v>
      </c>
      <c r="K647">
        <v>0</v>
      </c>
    </row>
    <row r="648" spans="1:11" x14ac:dyDescent="0.3">
      <c r="A648">
        <v>1</v>
      </c>
      <c r="B648">
        <v>27</v>
      </c>
      <c r="C648">
        <v>5</v>
      </c>
      <c r="D648">
        <v>0</v>
      </c>
      <c r="E648">
        <v>0</v>
      </c>
      <c r="F648">
        <v>5.6</v>
      </c>
      <c r="G648">
        <v>1.5</v>
      </c>
      <c r="H648">
        <v>0</v>
      </c>
      <c r="I648">
        <v>5.6</v>
      </c>
      <c r="J648">
        <v>0</v>
      </c>
      <c r="K648">
        <v>0</v>
      </c>
    </row>
    <row r="649" spans="1:11" x14ac:dyDescent="0.3">
      <c r="A649">
        <v>1</v>
      </c>
      <c r="B649">
        <v>27</v>
      </c>
      <c r="C649">
        <v>6</v>
      </c>
      <c r="D649">
        <v>0</v>
      </c>
      <c r="E649">
        <v>0</v>
      </c>
      <c r="F649">
        <v>5</v>
      </c>
      <c r="G649">
        <v>2.1</v>
      </c>
      <c r="H649">
        <v>0</v>
      </c>
      <c r="I649">
        <v>5</v>
      </c>
      <c r="J649">
        <v>0</v>
      </c>
      <c r="K649">
        <v>0</v>
      </c>
    </row>
    <row r="650" spans="1:11" x14ac:dyDescent="0.3">
      <c r="A650">
        <v>1</v>
      </c>
      <c r="B650">
        <v>27</v>
      </c>
      <c r="C650">
        <v>7</v>
      </c>
      <c r="D650">
        <v>65</v>
      </c>
      <c r="E650">
        <v>23</v>
      </c>
      <c r="F650">
        <v>7.2</v>
      </c>
      <c r="G650">
        <v>1.5</v>
      </c>
      <c r="H650">
        <v>42.189</v>
      </c>
      <c r="I650">
        <v>5.89</v>
      </c>
      <c r="J650">
        <v>35.423999999999999</v>
      </c>
      <c r="K650">
        <v>29.2</v>
      </c>
    </row>
    <row r="651" spans="1:11" x14ac:dyDescent="0.3">
      <c r="A651">
        <v>1</v>
      </c>
      <c r="B651">
        <v>27</v>
      </c>
      <c r="C651">
        <v>8</v>
      </c>
      <c r="D651">
        <v>449</v>
      </c>
      <c r="E651">
        <v>47</v>
      </c>
      <c r="F651">
        <v>10.6</v>
      </c>
      <c r="G651">
        <v>0</v>
      </c>
      <c r="H651">
        <v>237.75399999999999</v>
      </c>
      <c r="I651">
        <v>19.045999999999999</v>
      </c>
      <c r="J651">
        <v>195.41300000000001</v>
      </c>
      <c r="K651">
        <v>185.68299999999999</v>
      </c>
    </row>
    <row r="652" spans="1:11" x14ac:dyDescent="0.3">
      <c r="A652">
        <v>1</v>
      </c>
      <c r="B652">
        <v>27</v>
      </c>
      <c r="C652">
        <v>9</v>
      </c>
      <c r="D652">
        <v>740</v>
      </c>
      <c r="E652">
        <v>57</v>
      </c>
      <c r="F652">
        <v>11.1</v>
      </c>
      <c r="G652">
        <v>0</v>
      </c>
      <c r="H652">
        <v>496.62799999999999</v>
      </c>
      <c r="I652">
        <v>32.597000000000001</v>
      </c>
      <c r="J652">
        <v>406.60399999999998</v>
      </c>
      <c r="K652">
        <v>390.90800000000002</v>
      </c>
    </row>
    <row r="653" spans="1:11" x14ac:dyDescent="0.3">
      <c r="A653">
        <v>1</v>
      </c>
      <c r="B653">
        <v>27</v>
      </c>
      <c r="C653">
        <v>10</v>
      </c>
      <c r="D653">
        <v>821</v>
      </c>
      <c r="E653">
        <v>70</v>
      </c>
      <c r="F653">
        <v>12.2</v>
      </c>
      <c r="G653">
        <v>0</v>
      </c>
      <c r="H653">
        <v>672.38800000000003</v>
      </c>
      <c r="I653">
        <v>42.32</v>
      </c>
      <c r="J653">
        <v>538.99199999999996</v>
      </c>
      <c r="K653">
        <v>518.78099999999995</v>
      </c>
    </row>
    <row r="654" spans="1:11" x14ac:dyDescent="0.3">
      <c r="A654">
        <v>1</v>
      </c>
      <c r="B654">
        <v>27</v>
      </c>
      <c r="C654">
        <v>11</v>
      </c>
      <c r="D654">
        <v>866</v>
      </c>
      <c r="E654">
        <v>77</v>
      </c>
      <c r="F654">
        <v>13.9</v>
      </c>
      <c r="G654">
        <v>0</v>
      </c>
      <c r="H654">
        <v>779.80899999999997</v>
      </c>
      <c r="I654">
        <v>48.887999999999998</v>
      </c>
      <c r="J654">
        <v>612.34299999999996</v>
      </c>
      <c r="K654">
        <v>589.37400000000002</v>
      </c>
    </row>
    <row r="655" spans="1:11" x14ac:dyDescent="0.3">
      <c r="A655">
        <v>1</v>
      </c>
      <c r="B655">
        <v>27</v>
      </c>
      <c r="C655">
        <v>12</v>
      </c>
      <c r="D655">
        <v>877</v>
      </c>
      <c r="E655">
        <v>79</v>
      </c>
      <c r="F655">
        <v>14.4</v>
      </c>
      <c r="G655">
        <v>2.1</v>
      </c>
      <c r="H655">
        <v>811.18499999999995</v>
      </c>
      <c r="I655">
        <v>39.819000000000003</v>
      </c>
      <c r="J655">
        <v>659.56799999999998</v>
      </c>
      <c r="K655">
        <v>634.726</v>
      </c>
    </row>
    <row r="656" spans="1:11" x14ac:dyDescent="0.3">
      <c r="A656">
        <v>1</v>
      </c>
      <c r="B656">
        <v>27</v>
      </c>
      <c r="C656">
        <v>13</v>
      </c>
      <c r="D656">
        <v>865</v>
      </c>
      <c r="E656">
        <v>76</v>
      </c>
      <c r="F656">
        <v>14.4</v>
      </c>
      <c r="G656">
        <v>1.5</v>
      </c>
      <c r="H656">
        <v>764.50599999999997</v>
      </c>
      <c r="I656">
        <v>40.921999999999997</v>
      </c>
      <c r="J656">
        <v>618.21299999999997</v>
      </c>
      <c r="K656">
        <v>595.01499999999999</v>
      </c>
    </row>
    <row r="657" spans="1:11" x14ac:dyDescent="0.3">
      <c r="A657">
        <v>1</v>
      </c>
      <c r="B657">
        <v>27</v>
      </c>
      <c r="C657">
        <v>14</v>
      </c>
      <c r="D657">
        <v>819</v>
      </c>
      <c r="E657">
        <v>67</v>
      </c>
      <c r="F657">
        <v>15.6</v>
      </c>
      <c r="G657">
        <v>2.1</v>
      </c>
      <c r="H657">
        <v>642.73699999999997</v>
      </c>
      <c r="I657">
        <v>36.127000000000002</v>
      </c>
      <c r="J657">
        <v>525.96</v>
      </c>
      <c r="K657">
        <v>506.22</v>
      </c>
    </row>
    <row r="658" spans="1:11" x14ac:dyDescent="0.3">
      <c r="A658">
        <v>1</v>
      </c>
      <c r="B658">
        <v>27</v>
      </c>
      <c r="C658">
        <v>15</v>
      </c>
      <c r="D658">
        <v>709</v>
      </c>
      <c r="E658">
        <v>53</v>
      </c>
      <c r="F658">
        <v>15.6</v>
      </c>
      <c r="G658">
        <v>1.5</v>
      </c>
      <c r="H658">
        <v>444.11</v>
      </c>
      <c r="I658">
        <v>31.405000000000001</v>
      </c>
      <c r="J658">
        <v>362.46100000000001</v>
      </c>
      <c r="K658">
        <v>348.13799999999998</v>
      </c>
    </row>
    <row r="659" spans="1:11" x14ac:dyDescent="0.3">
      <c r="A659">
        <v>1</v>
      </c>
      <c r="B659">
        <v>27</v>
      </c>
      <c r="C659">
        <v>16</v>
      </c>
      <c r="D659">
        <v>468</v>
      </c>
      <c r="E659">
        <v>35</v>
      </c>
      <c r="F659">
        <v>13.3</v>
      </c>
      <c r="G659">
        <v>4.0999999999999996</v>
      </c>
      <c r="H659">
        <v>206.602</v>
      </c>
      <c r="I659">
        <v>18.047999999999998</v>
      </c>
      <c r="J659">
        <v>165.291</v>
      </c>
      <c r="K659">
        <v>156.28700000000001</v>
      </c>
    </row>
    <row r="660" spans="1:11" x14ac:dyDescent="0.3">
      <c r="A660">
        <v>1</v>
      </c>
      <c r="B660">
        <v>27</v>
      </c>
      <c r="C660">
        <v>17</v>
      </c>
      <c r="D660">
        <v>49</v>
      </c>
      <c r="E660">
        <v>10</v>
      </c>
      <c r="F660">
        <v>12.2</v>
      </c>
      <c r="G660">
        <v>4.5999999999999996</v>
      </c>
      <c r="H660">
        <v>18.763999999999999</v>
      </c>
      <c r="I660">
        <v>11.468</v>
      </c>
      <c r="J660">
        <v>14.388999999999999</v>
      </c>
      <c r="K660">
        <v>8.5609999999999999</v>
      </c>
    </row>
    <row r="661" spans="1:11" x14ac:dyDescent="0.3">
      <c r="A661">
        <v>1</v>
      </c>
      <c r="B661">
        <v>27</v>
      </c>
      <c r="C661">
        <v>18</v>
      </c>
      <c r="D661">
        <v>0</v>
      </c>
      <c r="E661">
        <v>0</v>
      </c>
      <c r="F661">
        <v>11.7</v>
      </c>
      <c r="G661">
        <v>4.0999999999999996</v>
      </c>
      <c r="H661">
        <v>0</v>
      </c>
      <c r="I661">
        <v>11.7</v>
      </c>
      <c r="J661">
        <v>0</v>
      </c>
      <c r="K661">
        <v>0</v>
      </c>
    </row>
    <row r="662" spans="1:11" x14ac:dyDescent="0.3">
      <c r="A662">
        <v>1</v>
      </c>
      <c r="B662">
        <v>27</v>
      </c>
      <c r="C662">
        <v>19</v>
      </c>
      <c r="D662">
        <v>0</v>
      </c>
      <c r="E662">
        <v>0</v>
      </c>
      <c r="F662">
        <v>11.1</v>
      </c>
      <c r="G662">
        <v>2.6</v>
      </c>
      <c r="H662">
        <v>0</v>
      </c>
      <c r="I662">
        <v>11.1</v>
      </c>
      <c r="J662">
        <v>0</v>
      </c>
      <c r="K662">
        <v>0</v>
      </c>
    </row>
    <row r="663" spans="1:11" x14ac:dyDescent="0.3">
      <c r="A663">
        <v>1</v>
      </c>
      <c r="B663">
        <v>27</v>
      </c>
      <c r="C663">
        <v>20</v>
      </c>
      <c r="D663">
        <v>0</v>
      </c>
      <c r="E663">
        <v>0</v>
      </c>
      <c r="F663">
        <v>10</v>
      </c>
      <c r="G663">
        <v>1.5</v>
      </c>
      <c r="H663">
        <v>0</v>
      </c>
      <c r="I663">
        <v>10</v>
      </c>
      <c r="J663">
        <v>0</v>
      </c>
      <c r="K663">
        <v>0</v>
      </c>
    </row>
    <row r="664" spans="1:11" x14ac:dyDescent="0.3">
      <c r="A664">
        <v>1</v>
      </c>
      <c r="B664">
        <v>27</v>
      </c>
      <c r="C664">
        <v>21</v>
      </c>
      <c r="D664">
        <v>0</v>
      </c>
      <c r="E664">
        <v>0</v>
      </c>
      <c r="F664">
        <v>9.4</v>
      </c>
      <c r="G664">
        <v>1.5</v>
      </c>
      <c r="H664">
        <v>0</v>
      </c>
      <c r="I664">
        <v>9.4</v>
      </c>
      <c r="J664">
        <v>0</v>
      </c>
      <c r="K664">
        <v>0</v>
      </c>
    </row>
    <row r="665" spans="1:11" x14ac:dyDescent="0.3">
      <c r="A665">
        <v>1</v>
      </c>
      <c r="B665">
        <v>27</v>
      </c>
      <c r="C665">
        <v>22</v>
      </c>
      <c r="D665">
        <v>0</v>
      </c>
      <c r="E665">
        <v>0</v>
      </c>
      <c r="F665">
        <v>8.9</v>
      </c>
      <c r="G665">
        <v>2.1</v>
      </c>
      <c r="H665">
        <v>0</v>
      </c>
      <c r="I665">
        <v>8.9</v>
      </c>
      <c r="J665">
        <v>0</v>
      </c>
      <c r="K665">
        <v>0</v>
      </c>
    </row>
    <row r="666" spans="1:11" x14ac:dyDescent="0.3">
      <c r="A666">
        <v>1</v>
      </c>
      <c r="B666">
        <v>27</v>
      </c>
      <c r="C666">
        <v>23</v>
      </c>
      <c r="D666">
        <v>0</v>
      </c>
      <c r="E666">
        <v>0</v>
      </c>
      <c r="F666">
        <v>6.1</v>
      </c>
      <c r="G666">
        <v>3.1</v>
      </c>
      <c r="H666">
        <v>0</v>
      </c>
      <c r="I666">
        <v>6.1</v>
      </c>
      <c r="J666">
        <v>0</v>
      </c>
      <c r="K666">
        <v>0</v>
      </c>
    </row>
    <row r="667" spans="1:11" x14ac:dyDescent="0.3">
      <c r="A667">
        <v>1</v>
      </c>
      <c r="B667">
        <v>28</v>
      </c>
      <c r="C667">
        <v>0</v>
      </c>
      <c r="D667">
        <v>0</v>
      </c>
      <c r="E667">
        <v>0</v>
      </c>
      <c r="F667">
        <v>6.1</v>
      </c>
      <c r="G667">
        <v>1.5</v>
      </c>
      <c r="H667">
        <v>0</v>
      </c>
      <c r="I667">
        <v>6.1</v>
      </c>
      <c r="J667">
        <v>0</v>
      </c>
      <c r="K667">
        <v>0</v>
      </c>
    </row>
    <row r="668" spans="1:11" x14ac:dyDescent="0.3">
      <c r="A668">
        <v>1</v>
      </c>
      <c r="B668">
        <v>28</v>
      </c>
      <c r="C668">
        <v>1</v>
      </c>
      <c r="D668">
        <v>0</v>
      </c>
      <c r="E668">
        <v>0</v>
      </c>
      <c r="F668">
        <v>5</v>
      </c>
      <c r="G668">
        <v>2.1</v>
      </c>
      <c r="H668">
        <v>0</v>
      </c>
      <c r="I668">
        <v>5</v>
      </c>
      <c r="J668">
        <v>0</v>
      </c>
      <c r="K668">
        <v>0</v>
      </c>
    </row>
    <row r="669" spans="1:11" x14ac:dyDescent="0.3">
      <c r="A669">
        <v>1</v>
      </c>
      <c r="B669">
        <v>28</v>
      </c>
      <c r="C669">
        <v>2</v>
      </c>
      <c r="D669">
        <v>0</v>
      </c>
      <c r="E669">
        <v>0</v>
      </c>
      <c r="F669">
        <v>4.4000000000000004</v>
      </c>
      <c r="G669">
        <v>0</v>
      </c>
      <c r="H669">
        <v>0</v>
      </c>
      <c r="I669">
        <v>4.4000000000000004</v>
      </c>
      <c r="J669">
        <v>0</v>
      </c>
      <c r="K669">
        <v>0</v>
      </c>
    </row>
    <row r="670" spans="1:11" x14ac:dyDescent="0.3">
      <c r="A670">
        <v>1</v>
      </c>
      <c r="B670">
        <v>28</v>
      </c>
      <c r="C670">
        <v>3</v>
      </c>
      <c r="D670">
        <v>0</v>
      </c>
      <c r="E670">
        <v>0</v>
      </c>
      <c r="F670">
        <v>3.3</v>
      </c>
      <c r="G670">
        <v>1</v>
      </c>
      <c r="H670">
        <v>0</v>
      </c>
      <c r="I670">
        <v>3.3</v>
      </c>
      <c r="J670">
        <v>0</v>
      </c>
      <c r="K670">
        <v>0</v>
      </c>
    </row>
    <row r="671" spans="1:11" x14ac:dyDescent="0.3">
      <c r="A671">
        <v>1</v>
      </c>
      <c r="B671">
        <v>28</v>
      </c>
      <c r="C671">
        <v>4</v>
      </c>
      <c r="D671">
        <v>0</v>
      </c>
      <c r="E671">
        <v>0</v>
      </c>
      <c r="F671">
        <v>3.9</v>
      </c>
      <c r="G671">
        <v>0</v>
      </c>
      <c r="H671">
        <v>0</v>
      </c>
      <c r="I671">
        <v>3.9</v>
      </c>
      <c r="J671">
        <v>0</v>
      </c>
      <c r="K671">
        <v>0</v>
      </c>
    </row>
    <row r="672" spans="1:11" x14ac:dyDescent="0.3">
      <c r="A672">
        <v>1</v>
      </c>
      <c r="B672">
        <v>28</v>
      </c>
      <c r="C672">
        <v>5</v>
      </c>
      <c r="D672">
        <v>0</v>
      </c>
      <c r="E672">
        <v>0</v>
      </c>
      <c r="F672">
        <v>2.8</v>
      </c>
      <c r="G672">
        <v>0</v>
      </c>
      <c r="H672">
        <v>0</v>
      </c>
      <c r="I672">
        <v>2.8</v>
      </c>
      <c r="J672">
        <v>0</v>
      </c>
      <c r="K672">
        <v>0</v>
      </c>
    </row>
    <row r="673" spans="1:11" x14ac:dyDescent="0.3">
      <c r="A673">
        <v>1</v>
      </c>
      <c r="B673">
        <v>28</v>
      </c>
      <c r="C673">
        <v>6</v>
      </c>
      <c r="D673">
        <v>0</v>
      </c>
      <c r="E673">
        <v>0</v>
      </c>
      <c r="F673">
        <v>3.3</v>
      </c>
      <c r="G673">
        <v>0</v>
      </c>
      <c r="H673">
        <v>0</v>
      </c>
      <c r="I673">
        <v>3.3</v>
      </c>
      <c r="J673">
        <v>0</v>
      </c>
      <c r="K673">
        <v>0</v>
      </c>
    </row>
    <row r="674" spans="1:11" x14ac:dyDescent="0.3">
      <c r="A674">
        <v>1</v>
      </c>
      <c r="B674">
        <v>28</v>
      </c>
      <c r="C674">
        <v>7</v>
      </c>
      <c r="D674">
        <v>47</v>
      </c>
      <c r="E674">
        <v>20</v>
      </c>
      <c r="F674">
        <v>3.9</v>
      </c>
      <c r="G674">
        <v>1</v>
      </c>
      <c r="H674">
        <v>34.506</v>
      </c>
      <c r="I674">
        <v>2.153</v>
      </c>
      <c r="J674">
        <v>29.640999999999998</v>
      </c>
      <c r="K674">
        <v>23.527999999999999</v>
      </c>
    </row>
    <row r="675" spans="1:11" x14ac:dyDescent="0.3">
      <c r="A675">
        <v>1</v>
      </c>
      <c r="B675">
        <v>28</v>
      </c>
      <c r="C675">
        <v>8</v>
      </c>
      <c r="D675">
        <v>2</v>
      </c>
      <c r="E675">
        <v>88</v>
      </c>
      <c r="F675">
        <v>7.2</v>
      </c>
      <c r="G675">
        <v>1</v>
      </c>
      <c r="H675">
        <v>91.195999999999998</v>
      </c>
      <c r="I675">
        <v>7.843</v>
      </c>
      <c r="J675">
        <v>83.076999999999998</v>
      </c>
      <c r="K675">
        <v>75.899000000000001</v>
      </c>
    </row>
    <row r="676" spans="1:11" x14ac:dyDescent="0.3">
      <c r="A676">
        <v>1</v>
      </c>
      <c r="B676">
        <v>28</v>
      </c>
      <c r="C676">
        <v>9</v>
      </c>
      <c r="D676">
        <v>59</v>
      </c>
      <c r="E676">
        <v>166</v>
      </c>
      <c r="F676">
        <v>8.3000000000000007</v>
      </c>
      <c r="G676">
        <v>0</v>
      </c>
      <c r="H676">
        <v>211.60499999999999</v>
      </c>
      <c r="I676">
        <v>16.236000000000001</v>
      </c>
      <c r="J676">
        <v>186.798</v>
      </c>
      <c r="K676">
        <v>177.27799999999999</v>
      </c>
    </row>
    <row r="677" spans="1:11" x14ac:dyDescent="0.3">
      <c r="A677">
        <v>1</v>
      </c>
      <c r="B677">
        <v>28</v>
      </c>
      <c r="C677">
        <v>10</v>
      </c>
      <c r="D677">
        <v>402</v>
      </c>
      <c r="E677">
        <v>156</v>
      </c>
      <c r="F677">
        <v>10</v>
      </c>
      <c r="G677">
        <v>2.1</v>
      </c>
      <c r="H677">
        <v>474.23700000000002</v>
      </c>
      <c r="I677">
        <v>23.332999999999998</v>
      </c>
      <c r="J677">
        <v>408.05</v>
      </c>
      <c r="K677">
        <v>392.30799999999999</v>
      </c>
    </row>
    <row r="678" spans="1:11" x14ac:dyDescent="0.3">
      <c r="A678">
        <v>1</v>
      </c>
      <c r="B678">
        <v>28</v>
      </c>
      <c r="C678">
        <v>11</v>
      </c>
      <c r="D678">
        <v>481</v>
      </c>
      <c r="E678">
        <v>180</v>
      </c>
      <c r="F678">
        <v>10.6</v>
      </c>
      <c r="G678">
        <v>2.6</v>
      </c>
      <c r="H678">
        <v>599.47199999999998</v>
      </c>
      <c r="I678">
        <v>27.669</v>
      </c>
      <c r="J678">
        <v>509.42500000000001</v>
      </c>
      <c r="K678">
        <v>490.27499999999998</v>
      </c>
    </row>
    <row r="679" spans="1:11" x14ac:dyDescent="0.3">
      <c r="A679">
        <v>1</v>
      </c>
      <c r="B679">
        <v>28</v>
      </c>
      <c r="C679">
        <v>12</v>
      </c>
      <c r="D679">
        <v>465</v>
      </c>
      <c r="E679">
        <v>186</v>
      </c>
      <c r="F679">
        <v>11.1</v>
      </c>
      <c r="G679">
        <v>2.1</v>
      </c>
      <c r="H679">
        <v>605.10699999999997</v>
      </c>
      <c r="I679">
        <v>30.004999999999999</v>
      </c>
      <c r="J679">
        <v>510.27600000000001</v>
      </c>
      <c r="K679">
        <v>491.096</v>
      </c>
    </row>
    <row r="680" spans="1:11" x14ac:dyDescent="0.3">
      <c r="A680">
        <v>1</v>
      </c>
      <c r="B680">
        <v>28</v>
      </c>
      <c r="C680">
        <v>13</v>
      </c>
      <c r="D680">
        <v>352</v>
      </c>
      <c r="E680">
        <v>230</v>
      </c>
      <c r="F680">
        <v>13.3</v>
      </c>
      <c r="G680">
        <v>1.5</v>
      </c>
      <c r="H680">
        <v>538.12300000000005</v>
      </c>
      <c r="I680">
        <v>31.936</v>
      </c>
      <c r="J680">
        <v>450.476</v>
      </c>
      <c r="K680">
        <v>433.35</v>
      </c>
    </row>
    <row r="681" spans="1:11" x14ac:dyDescent="0.3">
      <c r="A681">
        <v>1</v>
      </c>
      <c r="B681">
        <v>28</v>
      </c>
      <c r="C681">
        <v>14</v>
      </c>
      <c r="D681">
        <v>171</v>
      </c>
      <c r="E681">
        <v>183</v>
      </c>
      <c r="F681">
        <v>16.100000000000001</v>
      </c>
      <c r="G681">
        <v>0</v>
      </c>
      <c r="H681">
        <v>317.41300000000001</v>
      </c>
      <c r="I681">
        <v>33.335000000000001</v>
      </c>
      <c r="J681">
        <v>263.92200000000003</v>
      </c>
      <c r="K681">
        <v>252.423</v>
      </c>
    </row>
    <row r="682" spans="1:11" x14ac:dyDescent="0.3">
      <c r="A682">
        <v>1</v>
      </c>
      <c r="B682">
        <v>28</v>
      </c>
      <c r="C682">
        <v>15</v>
      </c>
      <c r="D682">
        <v>235</v>
      </c>
      <c r="E682">
        <v>92</v>
      </c>
      <c r="F682">
        <v>14.4</v>
      </c>
      <c r="G682">
        <v>7.7</v>
      </c>
      <c r="H682">
        <v>230.06</v>
      </c>
      <c r="I682">
        <v>17.68</v>
      </c>
      <c r="J682">
        <v>199.179</v>
      </c>
      <c r="K682">
        <v>189.35499999999999</v>
      </c>
    </row>
    <row r="683" spans="1:11" x14ac:dyDescent="0.3">
      <c r="A683">
        <v>1</v>
      </c>
      <c r="B683">
        <v>28</v>
      </c>
      <c r="C683">
        <v>16</v>
      </c>
      <c r="D683">
        <v>4</v>
      </c>
      <c r="E683">
        <v>36</v>
      </c>
      <c r="F683">
        <v>12.2</v>
      </c>
      <c r="G683">
        <v>8.1999999999999993</v>
      </c>
      <c r="H683">
        <v>35.496000000000002</v>
      </c>
      <c r="I683">
        <v>11.907</v>
      </c>
      <c r="J683">
        <v>31.780999999999999</v>
      </c>
      <c r="K683">
        <v>25.626000000000001</v>
      </c>
    </row>
    <row r="684" spans="1:11" x14ac:dyDescent="0.3">
      <c r="A684">
        <v>1</v>
      </c>
      <c r="B684">
        <v>28</v>
      </c>
      <c r="C684">
        <v>17</v>
      </c>
      <c r="D684">
        <v>2</v>
      </c>
      <c r="E684">
        <v>12</v>
      </c>
      <c r="F684">
        <v>11.1</v>
      </c>
      <c r="G684">
        <v>3.1</v>
      </c>
      <c r="H684">
        <v>12.009</v>
      </c>
      <c r="I684">
        <v>9.4629999999999992</v>
      </c>
      <c r="J684">
        <v>10.786</v>
      </c>
      <c r="K684">
        <v>5.024</v>
      </c>
    </row>
    <row r="685" spans="1:11" x14ac:dyDescent="0.3">
      <c r="A685">
        <v>1</v>
      </c>
      <c r="B685">
        <v>28</v>
      </c>
      <c r="C685">
        <v>18</v>
      </c>
      <c r="D685">
        <v>0</v>
      </c>
      <c r="E685">
        <v>0</v>
      </c>
      <c r="F685">
        <v>11.7</v>
      </c>
      <c r="G685">
        <v>1.5</v>
      </c>
      <c r="H685">
        <v>0</v>
      </c>
      <c r="I685">
        <v>11.7</v>
      </c>
      <c r="J685">
        <v>0</v>
      </c>
      <c r="K685">
        <v>0</v>
      </c>
    </row>
    <row r="686" spans="1:11" x14ac:dyDescent="0.3">
      <c r="A686">
        <v>1</v>
      </c>
      <c r="B686">
        <v>28</v>
      </c>
      <c r="C686">
        <v>19</v>
      </c>
      <c r="D686">
        <v>0</v>
      </c>
      <c r="E686">
        <v>0</v>
      </c>
      <c r="F686">
        <v>11.7</v>
      </c>
      <c r="G686">
        <v>3.1</v>
      </c>
      <c r="H686">
        <v>0</v>
      </c>
      <c r="I686">
        <v>11.7</v>
      </c>
      <c r="J686">
        <v>0</v>
      </c>
      <c r="K686">
        <v>0</v>
      </c>
    </row>
    <row r="687" spans="1:11" x14ac:dyDescent="0.3">
      <c r="A687">
        <v>1</v>
      </c>
      <c r="B687">
        <v>28</v>
      </c>
      <c r="C687">
        <v>20</v>
      </c>
      <c r="D687">
        <v>0</v>
      </c>
      <c r="E687">
        <v>0</v>
      </c>
      <c r="F687">
        <v>11.7</v>
      </c>
      <c r="G687">
        <v>8.8000000000000007</v>
      </c>
      <c r="H687">
        <v>0</v>
      </c>
      <c r="I687">
        <v>11.7</v>
      </c>
      <c r="J687">
        <v>0</v>
      </c>
      <c r="K687">
        <v>0</v>
      </c>
    </row>
    <row r="688" spans="1:11" x14ac:dyDescent="0.3">
      <c r="A688">
        <v>1</v>
      </c>
      <c r="B688">
        <v>28</v>
      </c>
      <c r="C688">
        <v>21</v>
      </c>
      <c r="D688">
        <v>0</v>
      </c>
      <c r="E688">
        <v>0</v>
      </c>
      <c r="F688">
        <v>11.7</v>
      </c>
      <c r="G688">
        <v>6.7</v>
      </c>
      <c r="H688">
        <v>0</v>
      </c>
      <c r="I688">
        <v>11.7</v>
      </c>
      <c r="J688">
        <v>0</v>
      </c>
      <c r="K688">
        <v>0</v>
      </c>
    </row>
    <row r="689" spans="1:11" x14ac:dyDescent="0.3">
      <c r="A689">
        <v>1</v>
      </c>
      <c r="B689">
        <v>28</v>
      </c>
      <c r="C689">
        <v>22</v>
      </c>
      <c r="D689">
        <v>0</v>
      </c>
      <c r="E689">
        <v>0</v>
      </c>
      <c r="F689">
        <v>11.7</v>
      </c>
      <c r="G689">
        <v>7.2</v>
      </c>
      <c r="H689">
        <v>0</v>
      </c>
      <c r="I689">
        <v>11.7</v>
      </c>
      <c r="J689">
        <v>0</v>
      </c>
      <c r="K689">
        <v>0</v>
      </c>
    </row>
    <row r="690" spans="1:11" x14ac:dyDescent="0.3">
      <c r="A690">
        <v>1</v>
      </c>
      <c r="B690">
        <v>28</v>
      </c>
      <c r="C690">
        <v>23</v>
      </c>
      <c r="D690">
        <v>0</v>
      </c>
      <c r="E690">
        <v>0</v>
      </c>
      <c r="F690">
        <v>11.1</v>
      </c>
      <c r="G690">
        <v>5.2</v>
      </c>
      <c r="H690">
        <v>0</v>
      </c>
      <c r="I690">
        <v>11.1</v>
      </c>
      <c r="J690">
        <v>0</v>
      </c>
      <c r="K690">
        <v>0</v>
      </c>
    </row>
    <row r="691" spans="1:11" x14ac:dyDescent="0.3">
      <c r="A691">
        <v>1</v>
      </c>
      <c r="B691">
        <v>29</v>
      </c>
      <c r="C691">
        <v>0</v>
      </c>
      <c r="D691">
        <v>0</v>
      </c>
      <c r="E691">
        <v>0</v>
      </c>
      <c r="F691">
        <v>11.1</v>
      </c>
      <c r="G691">
        <v>7.7</v>
      </c>
      <c r="H691">
        <v>0</v>
      </c>
      <c r="I691">
        <v>11.1</v>
      </c>
      <c r="J691">
        <v>0</v>
      </c>
      <c r="K691">
        <v>0</v>
      </c>
    </row>
    <row r="692" spans="1:11" x14ac:dyDescent="0.3">
      <c r="A692">
        <v>1</v>
      </c>
      <c r="B692">
        <v>29</v>
      </c>
      <c r="C692">
        <v>1</v>
      </c>
      <c r="D692">
        <v>0</v>
      </c>
      <c r="E692">
        <v>0</v>
      </c>
      <c r="F692">
        <v>11.1</v>
      </c>
      <c r="G692">
        <v>6.7</v>
      </c>
      <c r="H692">
        <v>0</v>
      </c>
      <c r="I692">
        <v>11.1</v>
      </c>
      <c r="J692">
        <v>0</v>
      </c>
      <c r="K692">
        <v>0</v>
      </c>
    </row>
    <row r="693" spans="1:11" x14ac:dyDescent="0.3">
      <c r="A693">
        <v>1</v>
      </c>
      <c r="B693">
        <v>29</v>
      </c>
      <c r="C693">
        <v>2</v>
      </c>
      <c r="D693">
        <v>0</v>
      </c>
      <c r="E693">
        <v>0</v>
      </c>
      <c r="F693">
        <v>10.6</v>
      </c>
      <c r="G693">
        <v>4.0999999999999996</v>
      </c>
      <c r="H693">
        <v>0</v>
      </c>
      <c r="I693">
        <v>10.6</v>
      </c>
      <c r="J693">
        <v>0</v>
      </c>
      <c r="K693">
        <v>0</v>
      </c>
    </row>
    <row r="694" spans="1:11" x14ac:dyDescent="0.3">
      <c r="A694">
        <v>1</v>
      </c>
      <c r="B694">
        <v>29</v>
      </c>
      <c r="C694">
        <v>3</v>
      </c>
      <c r="D694">
        <v>0</v>
      </c>
      <c r="E694">
        <v>0</v>
      </c>
      <c r="F694">
        <v>10.6</v>
      </c>
      <c r="G694">
        <v>5.2</v>
      </c>
      <c r="H694">
        <v>0</v>
      </c>
      <c r="I694">
        <v>10.6</v>
      </c>
      <c r="J694">
        <v>0</v>
      </c>
      <c r="K694">
        <v>0</v>
      </c>
    </row>
    <row r="695" spans="1:11" x14ac:dyDescent="0.3">
      <c r="A695">
        <v>1</v>
      </c>
      <c r="B695">
        <v>29</v>
      </c>
      <c r="C695">
        <v>4</v>
      </c>
      <c r="D695">
        <v>0</v>
      </c>
      <c r="E695">
        <v>0</v>
      </c>
      <c r="F695">
        <v>10.6</v>
      </c>
      <c r="G695">
        <v>5.2</v>
      </c>
      <c r="H695">
        <v>0</v>
      </c>
      <c r="I695">
        <v>10.6</v>
      </c>
      <c r="J695">
        <v>0</v>
      </c>
      <c r="K695">
        <v>0</v>
      </c>
    </row>
    <row r="696" spans="1:11" x14ac:dyDescent="0.3">
      <c r="A696">
        <v>1</v>
      </c>
      <c r="B696">
        <v>29</v>
      </c>
      <c r="C696">
        <v>5</v>
      </c>
      <c r="D696">
        <v>0</v>
      </c>
      <c r="E696">
        <v>0</v>
      </c>
      <c r="F696">
        <v>10</v>
      </c>
      <c r="G696">
        <v>6.2</v>
      </c>
      <c r="H696">
        <v>0</v>
      </c>
      <c r="I696">
        <v>10</v>
      </c>
      <c r="J696">
        <v>0</v>
      </c>
      <c r="K696">
        <v>0</v>
      </c>
    </row>
    <row r="697" spans="1:11" x14ac:dyDescent="0.3">
      <c r="A697">
        <v>1</v>
      </c>
      <c r="B697">
        <v>29</v>
      </c>
      <c r="C697">
        <v>6</v>
      </c>
      <c r="D697">
        <v>0</v>
      </c>
      <c r="E697">
        <v>0</v>
      </c>
      <c r="F697">
        <v>10</v>
      </c>
      <c r="G697">
        <v>3.1</v>
      </c>
      <c r="H697">
        <v>0</v>
      </c>
      <c r="I697">
        <v>10</v>
      </c>
      <c r="J697">
        <v>0</v>
      </c>
      <c r="K697">
        <v>0</v>
      </c>
    </row>
    <row r="698" spans="1:11" x14ac:dyDescent="0.3">
      <c r="A698">
        <v>1</v>
      </c>
      <c r="B698">
        <v>29</v>
      </c>
      <c r="C698">
        <v>7</v>
      </c>
      <c r="D698">
        <v>2</v>
      </c>
      <c r="E698">
        <v>18</v>
      </c>
      <c r="F698">
        <v>10</v>
      </c>
      <c r="G698">
        <v>5.2</v>
      </c>
      <c r="H698">
        <v>17.492999999999999</v>
      </c>
      <c r="I698">
        <v>8.7850000000000001</v>
      </c>
      <c r="J698">
        <v>15.798</v>
      </c>
      <c r="K698">
        <v>9.9429999999999996</v>
      </c>
    </row>
    <row r="699" spans="1:11" x14ac:dyDescent="0.3">
      <c r="A699">
        <v>1</v>
      </c>
      <c r="B699">
        <v>29</v>
      </c>
      <c r="C699">
        <v>8</v>
      </c>
      <c r="D699">
        <v>1</v>
      </c>
      <c r="E699">
        <v>51</v>
      </c>
      <c r="F699">
        <v>10.6</v>
      </c>
      <c r="G699">
        <v>5.2</v>
      </c>
      <c r="H699">
        <v>49.216999999999999</v>
      </c>
      <c r="I699">
        <v>10.113</v>
      </c>
      <c r="J699">
        <v>44.502000000000002</v>
      </c>
      <c r="K699">
        <v>38.101999999999997</v>
      </c>
    </row>
    <row r="700" spans="1:11" x14ac:dyDescent="0.3">
      <c r="A700">
        <v>1</v>
      </c>
      <c r="B700">
        <v>29</v>
      </c>
      <c r="C700">
        <v>9</v>
      </c>
      <c r="D700">
        <v>0</v>
      </c>
      <c r="E700">
        <v>115</v>
      </c>
      <c r="F700">
        <v>11.7</v>
      </c>
      <c r="G700">
        <v>8.8000000000000007</v>
      </c>
      <c r="H700">
        <v>113.12</v>
      </c>
      <c r="I700">
        <v>12.452999999999999</v>
      </c>
      <c r="J700">
        <v>101.55500000000001</v>
      </c>
      <c r="K700">
        <v>93.988</v>
      </c>
    </row>
    <row r="701" spans="1:11" x14ac:dyDescent="0.3">
      <c r="A701">
        <v>1</v>
      </c>
      <c r="B701">
        <v>29</v>
      </c>
      <c r="C701">
        <v>10</v>
      </c>
      <c r="D701">
        <v>0</v>
      </c>
      <c r="E701">
        <v>92</v>
      </c>
      <c r="F701">
        <v>13.9</v>
      </c>
      <c r="G701">
        <v>9.8000000000000007</v>
      </c>
      <c r="H701">
        <v>87.838999999999999</v>
      </c>
      <c r="I701">
        <v>14.305999999999999</v>
      </c>
      <c r="J701">
        <v>78.369</v>
      </c>
      <c r="K701">
        <v>71.289000000000001</v>
      </c>
    </row>
    <row r="702" spans="1:11" x14ac:dyDescent="0.3">
      <c r="A702">
        <v>1</v>
      </c>
      <c r="B702">
        <v>29</v>
      </c>
      <c r="C702">
        <v>11</v>
      </c>
      <c r="D702">
        <v>5</v>
      </c>
      <c r="E702">
        <v>135</v>
      </c>
      <c r="F702">
        <v>12.8</v>
      </c>
      <c r="G702">
        <v>11.8</v>
      </c>
      <c r="H702">
        <v>134.858</v>
      </c>
      <c r="I702">
        <v>13.755000000000001</v>
      </c>
      <c r="J702">
        <v>120.529</v>
      </c>
      <c r="K702">
        <v>112.548</v>
      </c>
    </row>
    <row r="703" spans="1:11" x14ac:dyDescent="0.3">
      <c r="A703">
        <v>1</v>
      </c>
      <c r="B703">
        <v>29</v>
      </c>
      <c r="C703">
        <v>12</v>
      </c>
      <c r="D703">
        <v>6</v>
      </c>
      <c r="E703">
        <v>121</v>
      </c>
      <c r="F703">
        <v>11.7</v>
      </c>
      <c r="G703">
        <v>11.3</v>
      </c>
      <c r="H703">
        <v>121.41</v>
      </c>
      <c r="I703">
        <v>12.526999999999999</v>
      </c>
      <c r="J703">
        <v>108.958</v>
      </c>
      <c r="K703">
        <v>101.23</v>
      </c>
    </row>
    <row r="704" spans="1:11" x14ac:dyDescent="0.3">
      <c r="A704">
        <v>1</v>
      </c>
      <c r="B704">
        <v>29</v>
      </c>
      <c r="C704">
        <v>13</v>
      </c>
      <c r="D704">
        <v>3</v>
      </c>
      <c r="E704">
        <v>133</v>
      </c>
      <c r="F704">
        <v>11.7</v>
      </c>
      <c r="G704">
        <v>10.3</v>
      </c>
      <c r="H704">
        <v>131.29400000000001</v>
      </c>
      <c r="I704">
        <v>12.715</v>
      </c>
      <c r="J704">
        <v>117.758</v>
      </c>
      <c r="K704">
        <v>109.83799999999999</v>
      </c>
    </row>
    <row r="705" spans="1:11" x14ac:dyDescent="0.3">
      <c r="A705">
        <v>1</v>
      </c>
      <c r="B705">
        <v>29</v>
      </c>
      <c r="C705">
        <v>14</v>
      </c>
      <c r="D705">
        <v>3</v>
      </c>
      <c r="E705">
        <v>90</v>
      </c>
      <c r="F705">
        <v>8.9</v>
      </c>
      <c r="G705">
        <v>7.2</v>
      </c>
      <c r="H705">
        <v>88.004999999999995</v>
      </c>
      <c r="I705">
        <v>9.3859999999999992</v>
      </c>
      <c r="J705">
        <v>79.8</v>
      </c>
      <c r="K705">
        <v>72.69</v>
      </c>
    </row>
    <row r="706" spans="1:11" x14ac:dyDescent="0.3">
      <c r="A706">
        <v>1</v>
      </c>
      <c r="B706">
        <v>29</v>
      </c>
      <c r="C706">
        <v>15</v>
      </c>
      <c r="D706">
        <v>2</v>
      </c>
      <c r="E706">
        <v>68</v>
      </c>
      <c r="F706">
        <v>9.4</v>
      </c>
      <c r="G706">
        <v>4.5999999999999996</v>
      </c>
      <c r="H706">
        <v>65.78</v>
      </c>
      <c r="I706">
        <v>9.4369999999999994</v>
      </c>
      <c r="J706">
        <v>59.62</v>
      </c>
      <c r="K706">
        <v>52.920999999999999</v>
      </c>
    </row>
    <row r="707" spans="1:11" x14ac:dyDescent="0.3">
      <c r="A707">
        <v>1</v>
      </c>
      <c r="B707">
        <v>29</v>
      </c>
      <c r="C707">
        <v>16</v>
      </c>
      <c r="D707">
        <v>1</v>
      </c>
      <c r="E707">
        <v>35</v>
      </c>
      <c r="F707">
        <v>8.9</v>
      </c>
      <c r="G707">
        <v>1.5</v>
      </c>
      <c r="H707">
        <v>33.536999999999999</v>
      </c>
      <c r="I707">
        <v>7.7190000000000003</v>
      </c>
      <c r="J707">
        <v>30.55</v>
      </c>
      <c r="K707">
        <v>24.419</v>
      </c>
    </row>
    <row r="708" spans="1:11" x14ac:dyDescent="0.3">
      <c r="A708">
        <v>1</v>
      </c>
      <c r="B708">
        <v>29</v>
      </c>
      <c r="C708">
        <v>17</v>
      </c>
      <c r="D708">
        <v>0</v>
      </c>
      <c r="E708">
        <v>7</v>
      </c>
      <c r="F708">
        <v>8.9</v>
      </c>
      <c r="G708">
        <v>3.1</v>
      </c>
      <c r="H708">
        <v>6.6230000000000002</v>
      </c>
      <c r="I708">
        <v>7.0590000000000002</v>
      </c>
      <c r="J708">
        <v>6.0529999999999999</v>
      </c>
      <c r="K708">
        <v>0.378</v>
      </c>
    </row>
    <row r="709" spans="1:11" x14ac:dyDescent="0.3">
      <c r="A709">
        <v>1</v>
      </c>
      <c r="B709">
        <v>29</v>
      </c>
      <c r="C709">
        <v>18</v>
      </c>
      <c r="D709">
        <v>0</v>
      </c>
      <c r="E709">
        <v>0</v>
      </c>
      <c r="F709">
        <v>8.3000000000000007</v>
      </c>
      <c r="G709">
        <v>3.6</v>
      </c>
      <c r="H709">
        <v>0</v>
      </c>
      <c r="I709">
        <v>8.3000000000000007</v>
      </c>
      <c r="J709">
        <v>0</v>
      </c>
      <c r="K709">
        <v>0</v>
      </c>
    </row>
    <row r="710" spans="1:11" x14ac:dyDescent="0.3">
      <c r="A710">
        <v>1</v>
      </c>
      <c r="B710">
        <v>29</v>
      </c>
      <c r="C710">
        <v>19</v>
      </c>
      <c r="D710">
        <v>0</v>
      </c>
      <c r="E710">
        <v>0</v>
      </c>
      <c r="F710">
        <v>7.8</v>
      </c>
      <c r="G710">
        <v>4.0999999999999996</v>
      </c>
      <c r="H710">
        <v>0</v>
      </c>
      <c r="I710">
        <v>7.8</v>
      </c>
      <c r="J710">
        <v>0</v>
      </c>
      <c r="K710">
        <v>0</v>
      </c>
    </row>
    <row r="711" spans="1:11" x14ac:dyDescent="0.3">
      <c r="A711">
        <v>1</v>
      </c>
      <c r="B711">
        <v>29</v>
      </c>
      <c r="C711">
        <v>20</v>
      </c>
      <c r="D711">
        <v>0</v>
      </c>
      <c r="E711">
        <v>0</v>
      </c>
      <c r="F711">
        <v>7.8</v>
      </c>
      <c r="G711">
        <v>5.2</v>
      </c>
      <c r="H711">
        <v>0</v>
      </c>
      <c r="I711">
        <v>7.8</v>
      </c>
      <c r="J711">
        <v>0</v>
      </c>
      <c r="K711">
        <v>0</v>
      </c>
    </row>
    <row r="712" spans="1:11" x14ac:dyDescent="0.3">
      <c r="A712">
        <v>1</v>
      </c>
      <c r="B712">
        <v>29</v>
      </c>
      <c r="C712">
        <v>21</v>
      </c>
      <c r="D712">
        <v>0</v>
      </c>
      <c r="E712">
        <v>0</v>
      </c>
      <c r="F712">
        <v>7.2</v>
      </c>
      <c r="G712">
        <v>4.0999999999999996</v>
      </c>
      <c r="H712">
        <v>0</v>
      </c>
      <c r="I712">
        <v>7.2</v>
      </c>
      <c r="J712">
        <v>0</v>
      </c>
      <c r="K712">
        <v>0</v>
      </c>
    </row>
    <row r="713" spans="1:11" x14ac:dyDescent="0.3">
      <c r="A713">
        <v>1</v>
      </c>
      <c r="B713">
        <v>29</v>
      </c>
      <c r="C713">
        <v>22</v>
      </c>
      <c r="D713">
        <v>0</v>
      </c>
      <c r="E713">
        <v>0</v>
      </c>
      <c r="F713">
        <v>7.2</v>
      </c>
      <c r="G713">
        <v>3.1</v>
      </c>
      <c r="H713">
        <v>0</v>
      </c>
      <c r="I713">
        <v>7.2</v>
      </c>
      <c r="J713">
        <v>0</v>
      </c>
      <c r="K713">
        <v>0</v>
      </c>
    </row>
    <row r="714" spans="1:11" x14ac:dyDescent="0.3">
      <c r="A714">
        <v>1</v>
      </c>
      <c r="B714">
        <v>29</v>
      </c>
      <c r="C714">
        <v>23</v>
      </c>
      <c r="D714">
        <v>0</v>
      </c>
      <c r="E714">
        <v>0</v>
      </c>
      <c r="F714">
        <v>7.2</v>
      </c>
      <c r="G714">
        <v>2.1</v>
      </c>
      <c r="H714">
        <v>0</v>
      </c>
      <c r="I714">
        <v>7.2</v>
      </c>
      <c r="J714">
        <v>0</v>
      </c>
      <c r="K714">
        <v>0</v>
      </c>
    </row>
    <row r="715" spans="1:11" x14ac:dyDescent="0.3">
      <c r="A715">
        <v>1</v>
      </c>
      <c r="B715">
        <v>30</v>
      </c>
      <c r="C715">
        <v>0</v>
      </c>
      <c r="D715">
        <v>0</v>
      </c>
      <c r="E715">
        <v>0</v>
      </c>
      <c r="F715">
        <v>7.2</v>
      </c>
      <c r="G715">
        <v>3.1</v>
      </c>
      <c r="H715">
        <v>0</v>
      </c>
      <c r="I715">
        <v>7.2</v>
      </c>
      <c r="J715">
        <v>0</v>
      </c>
      <c r="K715">
        <v>0</v>
      </c>
    </row>
    <row r="716" spans="1:11" x14ac:dyDescent="0.3">
      <c r="A716">
        <v>1</v>
      </c>
      <c r="B716">
        <v>30</v>
      </c>
      <c r="C716">
        <v>1</v>
      </c>
      <c r="D716">
        <v>0</v>
      </c>
      <c r="E716">
        <v>0</v>
      </c>
      <c r="F716">
        <v>7.8</v>
      </c>
      <c r="G716">
        <v>3.1</v>
      </c>
      <c r="H716">
        <v>0</v>
      </c>
      <c r="I716">
        <v>7.8</v>
      </c>
      <c r="J716">
        <v>0</v>
      </c>
      <c r="K716">
        <v>0</v>
      </c>
    </row>
    <row r="717" spans="1:11" x14ac:dyDescent="0.3">
      <c r="A717">
        <v>1</v>
      </c>
      <c r="B717">
        <v>30</v>
      </c>
      <c r="C717">
        <v>2</v>
      </c>
      <c r="D717">
        <v>0</v>
      </c>
      <c r="E717">
        <v>0</v>
      </c>
      <c r="F717">
        <v>7.2</v>
      </c>
      <c r="G717">
        <v>3.1</v>
      </c>
      <c r="H717">
        <v>0</v>
      </c>
      <c r="I717">
        <v>7.2</v>
      </c>
      <c r="J717">
        <v>0</v>
      </c>
      <c r="K717">
        <v>0</v>
      </c>
    </row>
    <row r="718" spans="1:11" x14ac:dyDescent="0.3">
      <c r="A718">
        <v>1</v>
      </c>
      <c r="B718">
        <v>30</v>
      </c>
      <c r="C718">
        <v>3</v>
      </c>
      <c r="D718">
        <v>0</v>
      </c>
      <c r="E718">
        <v>0</v>
      </c>
      <c r="F718">
        <v>7.2</v>
      </c>
      <c r="G718">
        <v>3.6</v>
      </c>
      <c r="H718">
        <v>0</v>
      </c>
      <c r="I718">
        <v>7.2</v>
      </c>
      <c r="J718">
        <v>0</v>
      </c>
      <c r="K718">
        <v>0</v>
      </c>
    </row>
    <row r="719" spans="1:11" x14ac:dyDescent="0.3">
      <c r="A719">
        <v>1</v>
      </c>
      <c r="B719">
        <v>30</v>
      </c>
      <c r="C719">
        <v>4</v>
      </c>
      <c r="D719">
        <v>0</v>
      </c>
      <c r="E719">
        <v>0</v>
      </c>
      <c r="F719">
        <v>7.8</v>
      </c>
      <c r="G719">
        <v>2.1</v>
      </c>
      <c r="H719">
        <v>0</v>
      </c>
      <c r="I719">
        <v>7.8</v>
      </c>
      <c r="J719">
        <v>0</v>
      </c>
      <c r="K719">
        <v>0</v>
      </c>
    </row>
    <row r="720" spans="1:11" x14ac:dyDescent="0.3">
      <c r="A720">
        <v>1</v>
      </c>
      <c r="B720">
        <v>30</v>
      </c>
      <c r="C720">
        <v>5</v>
      </c>
      <c r="D720">
        <v>0</v>
      </c>
      <c r="E720">
        <v>0</v>
      </c>
      <c r="F720">
        <v>7.8</v>
      </c>
      <c r="G720">
        <v>2.1</v>
      </c>
      <c r="H720">
        <v>0</v>
      </c>
      <c r="I720">
        <v>7.8</v>
      </c>
      <c r="J720">
        <v>0</v>
      </c>
      <c r="K720">
        <v>0</v>
      </c>
    </row>
    <row r="721" spans="1:11" x14ac:dyDescent="0.3">
      <c r="A721">
        <v>1</v>
      </c>
      <c r="B721">
        <v>30</v>
      </c>
      <c r="C721">
        <v>6</v>
      </c>
      <c r="D721">
        <v>0</v>
      </c>
      <c r="E721">
        <v>0</v>
      </c>
      <c r="F721">
        <v>7.8</v>
      </c>
      <c r="G721">
        <v>1.5</v>
      </c>
      <c r="H721">
        <v>0</v>
      </c>
      <c r="I721">
        <v>7.8</v>
      </c>
      <c r="J721">
        <v>0</v>
      </c>
      <c r="K721">
        <v>0</v>
      </c>
    </row>
    <row r="722" spans="1:11" x14ac:dyDescent="0.3">
      <c r="A722">
        <v>1</v>
      </c>
      <c r="B722">
        <v>30</v>
      </c>
      <c r="C722">
        <v>7</v>
      </c>
      <c r="D722">
        <v>29</v>
      </c>
      <c r="E722">
        <v>19</v>
      </c>
      <c r="F722">
        <v>7.2</v>
      </c>
      <c r="G722">
        <v>4.0999999999999996</v>
      </c>
      <c r="H722">
        <v>26.983000000000001</v>
      </c>
      <c r="I722">
        <v>5.9749999999999996</v>
      </c>
      <c r="J722">
        <v>23.283000000000001</v>
      </c>
      <c r="K722">
        <v>17.289000000000001</v>
      </c>
    </row>
    <row r="723" spans="1:11" x14ac:dyDescent="0.3">
      <c r="A723">
        <v>1</v>
      </c>
      <c r="B723">
        <v>30</v>
      </c>
      <c r="C723">
        <v>8</v>
      </c>
      <c r="D723">
        <v>7</v>
      </c>
      <c r="E723">
        <v>53</v>
      </c>
      <c r="F723">
        <v>7.8</v>
      </c>
      <c r="G723">
        <v>2.6</v>
      </c>
      <c r="H723">
        <v>53.591000000000001</v>
      </c>
      <c r="I723">
        <v>7.2069999999999999</v>
      </c>
      <c r="J723">
        <v>48.746000000000002</v>
      </c>
      <c r="K723">
        <v>42.262999999999998</v>
      </c>
    </row>
    <row r="724" spans="1:11" x14ac:dyDescent="0.3">
      <c r="A724">
        <v>1</v>
      </c>
      <c r="B724">
        <v>30</v>
      </c>
      <c r="C724">
        <v>9</v>
      </c>
      <c r="D724">
        <v>215</v>
      </c>
      <c r="E724">
        <v>143</v>
      </c>
      <c r="F724">
        <v>8.9</v>
      </c>
      <c r="G724">
        <v>1.5</v>
      </c>
      <c r="H724">
        <v>287.78500000000003</v>
      </c>
      <c r="I724">
        <v>16.446000000000002</v>
      </c>
      <c r="J724">
        <v>252.178</v>
      </c>
      <c r="K724">
        <v>240.994</v>
      </c>
    </row>
    <row r="725" spans="1:11" x14ac:dyDescent="0.3">
      <c r="A725">
        <v>1</v>
      </c>
      <c r="B725">
        <v>30</v>
      </c>
      <c r="C725">
        <v>10</v>
      </c>
      <c r="D725">
        <v>157</v>
      </c>
      <c r="E725">
        <v>150</v>
      </c>
      <c r="F725">
        <v>10.6</v>
      </c>
      <c r="G725">
        <v>2.1</v>
      </c>
      <c r="H725">
        <v>274.27600000000001</v>
      </c>
      <c r="I725">
        <v>18.202000000000002</v>
      </c>
      <c r="J725">
        <v>240.65299999999999</v>
      </c>
      <c r="K725">
        <v>229.77199999999999</v>
      </c>
    </row>
    <row r="726" spans="1:11" x14ac:dyDescent="0.3">
      <c r="A726">
        <v>1</v>
      </c>
      <c r="B726">
        <v>30</v>
      </c>
      <c r="C726">
        <v>11</v>
      </c>
      <c r="D726">
        <v>113</v>
      </c>
      <c r="E726">
        <v>189</v>
      </c>
      <c r="F726">
        <v>11.7</v>
      </c>
      <c r="G726">
        <v>1.5</v>
      </c>
      <c r="H726">
        <v>296.04199999999997</v>
      </c>
      <c r="I726">
        <v>20.795000000000002</v>
      </c>
      <c r="J726">
        <v>258.04300000000001</v>
      </c>
      <c r="K726">
        <v>246.702</v>
      </c>
    </row>
    <row r="727" spans="1:11" x14ac:dyDescent="0.3">
      <c r="A727">
        <v>1</v>
      </c>
      <c r="B727">
        <v>30</v>
      </c>
      <c r="C727">
        <v>12</v>
      </c>
      <c r="D727">
        <v>86</v>
      </c>
      <c r="E727">
        <v>216</v>
      </c>
      <c r="F727">
        <v>12.2</v>
      </c>
      <c r="G727">
        <v>6.7</v>
      </c>
      <c r="H727">
        <v>296.44499999999999</v>
      </c>
      <c r="I727">
        <v>17.016999999999999</v>
      </c>
      <c r="J727">
        <v>261.88400000000001</v>
      </c>
      <c r="K727">
        <v>250.43899999999999</v>
      </c>
    </row>
    <row r="728" spans="1:11" x14ac:dyDescent="0.3">
      <c r="A728">
        <v>1</v>
      </c>
      <c r="B728">
        <v>30</v>
      </c>
      <c r="C728">
        <v>13</v>
      </c>
      <c r="D728">
        <v>74</v>
      </c>
      <c r="E728">
        <v>206</v>
      </c>
      <c r="F728">
        <v>11.7</v>
      </c>
      <c r="G728">
        <v>7.2</v>
      </c>
      <c r="H728">
        <v>273.327</v>
      </c>
      <c r="I728">
        <v>15.865</v>
      </c>
      <c r="J728">
        <v>242.34899999999999</v>
      </c>
      <c r="K728">
        <v>231.42400000000001</v>
      </c>
    </row>
    <row r="729" spans="1:11" x14ac:dyDescent="0.3">
      <c r="A729">
        <v>1</v>
      </c>
      <c r="B729">
        <v>30</v>
      </c>
      <c r="C729">
        <v>14</v>
      </c>
      <c r="D729">
        <v>457</v>
      </c>
      <c r="E729">
        <v>172</v>
      </c>
      <c r="F729">
        <v>11.1</v>
      </c>
      <c r="G729">
        <v>7.7</v>
      </c>
      <c r="H729">
        <v>519.37599999999998</v>
      </c>
      <c r="I729">
        <v>19.372</v>
      </c>
      <c r="J729">
        <v>452.52</v>
      </c>
      <c r="K729">
        <v>435.32600000000002</v>
      </c>
    </row>
    <row r="730" spans="1:11" x14ac:dyDescent="0.3">
      <c r="A730">
        <v>1</v>
      </c>
      <c r="B730">
        <v>30</v>
      </c>
      <c r="C730">
        <v>15</v>
      </c>
      <c r="D730">
        <v>441</v>
      </c>
      <c r="E730">
        <v>89</v>
      </c>
      <c r="F730">
        <v>11.7</v>
      </c>
      <c r="G730">
        <v>7.7</v>
      </c>
      <c r="H730">
        <v>345.92899999999997</v>
      </c>
      <c r="I730">
        <v>17.266999999999999</v>
      </c>
      <c r="J730">
        <v>298.71199999999999</v>
      </c>
      <c r="K730">
        <v>286.25400000000002</v>
      </c>
    </row>
    <row r="731" spans="1:11" x14ac:dyDescent="0.3">
      <c r="A731">
        <v>1</v>
      </c>
      <c r="B731">
        <v>30</v>
      </c>
      <c r="C731">
        <v>16</v>
      </c>
      <c r="D731">
        <v>286</v>
      </c>
      <c r="E731">
        <v>46</v>
      </c>
      <c r="F731">
        <v>10.6</v>
      </c>
      <c r="G731">
        <v>7.2</v>
      </c>
      <c r="H731">
        <v>157.898</v>
      </c>
      <c r="I731">
        <v>12.71</v>
      </c>
      <c r="J731">
        <v>131.50200000000001</v>
      </c>
      <c r="K731">
        <v>123.277</v>
      </c>
    </row>
    <row r="732" spans="1:11" x14ac:dyDescent="0.3">
      <c r="A732">
        <v>1</v>
      </c>
      <c r="B732">
        <v>30</v>
      </c>
      <c r="C732">
        <v>17</v>
      </c>
      <c r="D732">
        <v>10</v>
      </c>
      <c r="E732">
        <v>8</v>
      </c>
      <c r="F732">
        <v>10</v>
      </c>
      <c r="G732">
        <v>4.5999999999999996</v>
      </c>
      <c r="H732">
        <v>10.057</v>
      </c>
      <c r="I732">
        <v>8.8989999999999991</v>
      </c>
      <c r="J732">
        <v>8.6199999999999992</v>
      </c>
      <c r="K732">
        <v>2.8980000000000001</v>
      </c>
    </row>
    <row r="733" spans="1:11" x14ac:dyDescent="0.3">
      <c r="A733">
        <v>1</v>
      </c>
      <c r="B733">
        <v>30</v>
      </c>
      <c r="C733">
        <v>18</v>
      </c>
      <c r="D733">
        <v>0</v>
      </c>
      <c r="E733">
        <v>0</v>
      </c>
      <c r="F733">
        <v>8.9</v>
      </c>
      <c r="G733">
        <v>2.1</v>
      </c>
      <c r="H733">
        <v>0</v>
      </c>
      <c r="I733">
        <v>8.9</v>
      </c>
      <c r="J733">
        <v>0</v>
      </c>
      <c r="K733">
        <v>0</v>
      </c>
    </row>
    <row r="734" spans="1:11" x14ac:dyDescent="0.3">
      <c r="A734">
        <v>1</v>
      </c>
      <c r="B734">
        <v>30</v>
      </c>
      <c r="C734">
        <v>19</v>
      </c>
      <c r="D734">
        <v>0</v>
      </c>
      <c r="E734">
        <v>0</v>
      </c>
      <c r="F734">
        <v>9.4</v>
      </c>
      <c r="G734">
        <v>1.5</v>
      </c>
      <c r="H734">
        <v>0</v>
      </c>
      <c r="I734">
        <v>9.4</v>
      </c>
      <c r="J734">
        <v>0</v>
      </c>
      <c r="K734">
        <v>0</v>
      </c>
    </row>
    <row r="735" spans="1:11" x14ac:dyDescent="0.3">
      <c r="A735">
        <v>1</v>
      </c>
      <c r="B735">
        <v>30</v>
      </c>
      <c r="C735">
        <v>20</v>
      </c>
      <c r="D735">
        <v>0</v>
      </c>
      <c r="E735">
        <v>0</v>
      </c>
      <c r="F735">
        <v>8.9</v>
      </c>
      <c r="G735">
        <v>2.6</v>
      </c>
      <c r="H735">
        <v>0</v>
      </c>
      <c r="I735">
        <v>8.9</v>
      </c>
      <c r="J735">
        <v>0</v>
      </c>
      <c r="K735">
        <v>0</v>
      </c>
    </row>
    <row r="736" spans="1:11" x14ac:dyDescent="0.3">
      <c r="A736">
        <v>1</v>
      </c>
      <c r="B736">
        <v>30</v>
      </c>
      <c r="C736">
        <v>21</v>
      </c>
      <c r="D736">
        <v>0</v>
      </c>
      <c r="E736">
        <v>0</v>
      </c>
      <c r="F736">
        <v>9.4</v>
      </c>
      <c r="G736">
        <v>3.1</v>
      </c>
      <c r="H736">
        <v>0</v>
      </c>
      <c r="I736">
        <v>9.4</v>
      </c>
      <c r="J736">
        <v>0</v>
      </c>
      <c r="K736">
        <v>0</v>
      </c>
    </row>
    <row r="737" spans="1:11" x14ac:dyDescent="0.3">
      <c r="A737">
        <v>1</v>
      </c>
      <c r="B737">
        <v>30</v>
      </c>
      <c r="C737">
        <v>22</v>
      </c>
      <c r="D737">
        <v>0</v>
      </c>
      <c r="E737">
        <v>0</v>
      </c>
      <c r="F737">
        <v>8.9</v>
      </c>
      <c r="G737">
        <v>2.6</v>
      </c>
      <c r="H737">
        <v>0</v>
      </c>
      <c r="I737">
        <v>8.9</v>
      </c>
      <c r="J737">
        <v>0</v>
      </c>
      <c r="K737">
        <v>0</v>
      </c>
    </row>
    <row r="738" spans="1:11" x14ac:dyDescent="0.3">
      <c r="A738">
        <v>1</v>
      </c>
      <c r="B738">
        <v>30</v>
      </c>
      <c r="C738">
        <v>23</v>
      </c>
      <c r="D738">
        <v>0</v>
      </c>
      <c r="E738">
        <v>0</v>
      </c>
      <c r="F738">
        <v>8.3000000000000007</v>
      </c>
      <c r="G738">
        <v>1.5</v>
      </c>
      <c r="H738">
        <v>0</v>
      </c>
      <c r="I738">
        <v>8.3000000000000007</v>
      </c>
      <c r="J738">
        <v>0</v>
      </c>
      <c r="K738">
        <v>0</v>
      </c>
    </row>
    <row r="739" spans="1:11" x14ac:dyDescent="0.3">
      <c r="A739">
        <v>1</v>
      </c>
      <c r="B739">
        <v>31</v>
      </c>
      <c r="C739">
        <v>0</v>
      </c>
      <c r="D739">
        <v>0</v>
      </c>
      <c r="E739">
        <v>0</v>
      </c>
      <c r="F739">
        <v>7.8</v>
      </c>
      <c r="G739">
        <v>1.5</v>
      </c>
      <c r="H739">
        <v>0</v>
      </c>
      <c r="I739">
        <v>7.8</v>
      </c>
      <c r="J739">
        <v>0</v>
      </c>
      <c r="K739">
        <v>0</v>
      </c>
    </row>
    <row r="740" spans="1:11" x14ac:dyDescent="0.3">
      <c r="A740">
        <v>1</v>
      </c>
      <c r="B740">
        <v>31</v>
      </c>
      <c r="C740">
        <v>1</v>
      </c>
      <c r="D740">
        <v>0</v>
      </c>
      <c r="E740">
        <v>0</v>
      </c>
      <c r="F740">
        <v>7.8</v>
      </c>
      <c r="G740">
        <v>1</v>
      </c>
      <c r="H740">
        <v>0</v>
      </c>
      <c r="I740">
        <v>7.8</v>
      </c>
      <c r="J740">
        <v>0</v>
      </c>
      <c r="K740">
        <v>0</v>
      </c>
    </row>
    <row r="741" spans="1:11" x14ac:dyDescent="0.3">
      <c r="A741">
        <v>1</v>
      </c>
      <c r="B741">
        <v>31</v>
      </c>
      <c r="C741">
        <v>2</v>
      </c>
      <c r="D741">
        <v>0</v>
      </c>
      <c r="E741">
        <v>0</v>
      </c>
      <c r="F741">
        <v>7.2</v>
      </c>
      <c r="G741">
        <v>0</v>
      </c>
      <c r="H741">
        <v>0</v>
      </c>
      <c r="I741">
        <v>7.2</v>
      </c>
      <c r="J741">
        <v>0</v>
      </c>
      <c r="K741">
        <v>0</v>
      </c>
    </row>
    <row r="742" spans="1:11" x14ac:dyDescent="0.3">
      <c r="A742">
        <v>1</v>
      </c>
      <c r="B742">
        <v>31</v>
      </c>
      <c r="C742">
        <v>3</v>
      </c>
      <c r="D742">
        <v>0</v>
      </c>
      <c r="E742">
        <v>0</v>
      </c>
      <c r="F742">
        <v>6.1</v>
      </c>
      <c r="G742">
        <v>1.5</v>
      </c>
      <c r="H742">
        <v>0</v>
      </c>
      <c r="I742">
        <v>6.1</v>
      </c>
      <c r="J742">
        <v>0</v>
      </c>
      <c r="K742">
        <v>0</v>
      </c>
    </row>
    <row r="743" spans="1:11" x14ac:dyDescent="0.3">
      <c r="A743">
        <v>1</v>
      </c>
      <c r="B743">
        <v>31</v>
      </c>
      <c r="C743">
        <v>4</v>
      </c>
      <c r="D743">
        <v>0</v>
      </c>
      <c r="E743">
        <v>0</v>
      </c>
      <c r="F743">
        <v>6.7</v>
      </c>
      <c r="G743">
        <v>1.5</v>
      </c>
      <c r="H743">
        <v>0</v>
      </c>
      <c r="I743">
        <v>6.7</v>
      </c>
      <c r="J743">
        <v>0</v>
      </c>
      <c r="K743">
        <v>0</v>
      </c>
    </row>
    <row r="744" spans="1:11" x14ac:dyDescent="0.3">
      <c r="A744">
        <v>1</v>
      </c>
      <c r="B744">
        <v>31</v>
      </c>
      <c r="C744">
        <v>5</v>
      </c>
      <c r="D744">
        <v>0</v>
      </c>
      <c r="E744">
        <v>0</v>
      </c>
      <c r="F744">
        <v>6.7</v>
      </c>
      <c r="G744">
        <v>1.5</v>
      </c>
      <c r="H744">
        <v>0</v>
      </c>
      <c r="I744">
        <v>6.7</v>
      </c>
      <c r="J744">
        <v>0</v>
      </c>
      <c r="K744">
        <v>0</v>
      </c>
    </row>
    <row r="745" spans="1:11" x14ac:dyDescent="0.3">
      <c r="A745">
        <v>1</v>
      </c>
      <c r="B745">
        <v>31</v>
      </c>
      <c r="C745">
        <v>6</v>
      </c>
      <c r="D745">
        <v>0</v>
      </c>
      <c r="E745">
        <v>0</v>
      </c>
      <c r="F745">
        <v>6.1</v>
      </c>
      <c r="G745">
        <v>0</v>
      </c>
      <c r="H745">
        <v>0</v>
      </c>
      <c r="I745">
        <v>6.1</v>
      </c>
      <c r="J745">
        <v>0</v>
      </c>
      <c r="K745">
        <v>0</v>
      </c>
    </row>
    <row r="746" spans="1:11" x14ac:dyDescent="0.3">
      <c r="A746">
        <v>1</v>
      </c>
      <c r="B746">
        <v>31</v>
      </c>
      <c r="C746">
        <v>7</v>
      </c>
      <c r="D746">
        <v>0</v>
      </c>
      <c r="E746">
        <v>10</v>
      </c>
      <c r="F746">
        <v>7.2</v>
      </c>
      <c r="G746">
        <v>0</v>
      </c>
      <c r="H746">
        <v>9.4640000000000004</v>
      </c>
      <c r="I746">
        <v>2.8570000000000002</v>
      </c>
      <c r="J746">
        <v>8.77</v>
      </c>
      <c r="K746">
        <v>3.0449999999999999</v>
      </c>
    </row>
    <row r="747" spans="1:11" x14ac:dyDescent="0.3">
      <c r="A747">
        <v>1</v>
      </c>
      <c r="B747">
        <v>31</v>
      </c>
      <c r="C747">
        <v>8</v>
      </c>
      <c r="D747">
        <v>1</v>
      </c>
      <c r="E747">
        <v>62</v>
      </c>
      <c r="F747">
        <v>7.8</v>
      </c>
      <c r="G747">
        <v>0</v>
      </c>
      <c r="H747">
        <v>60.764000000000003</v>
      </c>
      <c r="I747">
        <v>5.9790000000000001</v>
      </c>
      <c r="J747">
        <v>55.704999999999998</v>
      </c>
      <c r="K747">
        <v>49.085000000000001</v>
      </c>
    </row>
    <row r="748" spans="1:11" x14ac:dyDescent="0.3">
      <c r="A748">
        <v>1</v>
      </c>
      <c r="B748">
        <v>31</v>
      </c>
      <c r="C748">
        <v>9</v>
      </c>
      <c r="D748">
        <v>6</v>
      </c>
      <c r="E748">
        <v>88</v>
      </c>
      <c r="F748">
        <v>10</v>
      </c>
      <c r="G748">
        <v>1.5</v>
      </c>
      <c r="H748">
        <v>88.114999999999995</v>
      </c>
      <c r="I748">
        <v>10.722</v>
      </c>
      <c r="J748">
        <v>79.489000000000004</v>
      </c>
      <c r="K748">
        <v>72.385999999999996</v>
      </c>
    </row>
    <row r="749" spans="1:11" x14ac:dyDescent="0.3">
      <c r="A749">
        <v>1</v>
      </c>
      <c r="B749">
        <v>31</v>
      </c>
      <c r="C749">
        <v>10</v>
      </c>
      <c r="D749">
        <v>6</v>
      </c>
      <c r="E749">
        <v>202</v>
      </c>
      <c r="F749">
        <v>10.6</v>
      </c>
      <c r="G749">
        <v>4.0999999999999996</v>
      </c>
      <c r="H749">
        <v>207.68700000000001</v>
      </c>
      <c r="I749">
        <v>14.265000000000001</v>
      </c>
      <c r="J749">
        <v>185.29</v>
      </c>
      <c r="K749">
        <v>175.80600000000001</v>
      </c>
    </row>
    <row r="750" spans="1:11" x14ac:dyDescent="0.3">
      <c r="A750">
        <v>1</v>
      </c>
      <c r="B750">
        <v>31</v>
      </c>
      <c r="C750">
        <v>11</v>
      </c>
      <c r="D750">
        <v>3</v>
      </c>
      <c r="E750">
        <v>118</v>
      </c>
      <c r="F750">
        <v>10</v>
      </c>
      <c r="G750">
        <v>0</v>
      </c>
      <c r="H750">
        <v>115.926</v>
      </c>
      <c r="I750">
        <v>15.154</v>
      </c>
      <c r="J750">
        <v>103.124</v>
      </c>
      <c r="K750">
        <v>95.522999999999996</v>
      </c>
    </row>
    <row r="751" spans="1:11" x14ac:dyDescent="0.3">
      <c r="A751">
        <v>1</v>
      </c>
      <c r="B751">
        <v>31</v>
      </c>
      <c r="C751">
        <v>12</v>
      </c>
      <c r="D751">
        <v>6</v>
      </c>
      <c r="E751">
        <v>118</v>
      </c>
      <c r="F751">
        <v>10.6</v>
      </c>
      <c r="G751">
        <v>0</v>
      </c>
      <c r="H751">
        <v>118.363</v>
      </c>
      <c r="I751">
        <v>14.516999999999999</v>
      </c>
      <c r="J751">
        <v>105.514</v>
      </c>
      <c r="K751">
        <v>97.861000000000004</v>
      </c>
    </row>
    <row r="752" spans="1:11" x14ac:dyDescent="0.3">
      <c r="A752">
        <v>1</v>
      </c>
      <c r="B752">
        <v>31</v>
      </c>
      <c r="C752">
        <v>13</v>
      </c>
      <c r="D752">
        <v>4</v>
      </c>
      <c r="E752">
        <v>200</v>
      </c>
      <c r="F752">
        <v>11.1</v>
      </c>
      <c r="G752">
        <v>2.6</v>
      </c>
      <c r="H752">
        <v>202.303</v>
      </c>
      <c r="I752">
        <v>15.365</v>
      </c>
      <c r="J752">
        <v>179.83600000000001</v>
      </c>
      <c r="K752">
        <v>170.48500000000001</v>
      </c>
    </row>
    <row r="753" spans="1:11" x14ac:dyDescent="0.3">
      <c r="A753">
        <v>1</v>
      </c>
      <c r="B753">
        <v>31</v>
      </c>
      <c r="C753">
        <v>14</v>
      </c>
      <c r="D753">
        <v>3</v>
      </c>
      <c r="E753">
        <v>185</v>
      </c>
      <c r="F753">
        <v>10</v>
      </c>
      <c r="G753">
        <v>3.1</v>
      </c>
      <c r="H753">
        <v>187.65199999999999</v>
      </c>
      <c r="I753">
        <v>13.928000000000001</v>
      </c>
      <c r="J753">
        <v>167.61600000000001</v>
      </c>
      <c r="K753">
        <v>158.55699999999999</v>
      </c>
    </row>
    <row r="754" spans="1:11" x14ac:dyDescent="0.3">
      <c r="A754">
        <v>1</v>
      </c>
      <c r="B754">
        <v>31</v>
      </c>
      <c r="C754">
        <v>15</v>
      </c>
      <c r="D754">
        <v>1</v>
      </c>
      <c r="E754">
        <v>108</v>
      </c>
      <c r="F754">
        <v>11.7</v>
      </c>
      <c r="G754">
        <v>1.5</v>
      </c>
      <c r="H754">
        <v>106.786</v>
      </c>
      <c r="I754">
        <v>13.887</v>
      </c>
      <c r="J754">
        <v>95.393000000000001</v>
      </c>
      <c r="K754">
        <v>87.956000000000003</v>
      </c>
    </row>
    <row r="755" spans="1:11" x14ac:dyDescent="0.3">
      <c r="A755">
        <v>1</v>
      </c>
      <c r="B755">
        <v>31</v>
      </c>
      <c r="C755">
        <v>16</v>
      </c>
      <c r="D755">
        <v>0</v>
      </c>
      <c r="E755">
        <v>63</v>
      </c>
      <c r="F755">
        <v>11.1</v>
      </c>
      <c r="G755">
        <v>1.5</v>
      </c>
      <c r="H755">
        <v>63.078000000000003</v>
      </c>
      <c r="I755">
        <v>11.263999999999999</v>
      </c>
      <c r="J755">
        <v>56.854999999999997</v>
      </c>
      <c r="K755">
        <v>50.212000000000003</v>
      </c>
    </row>
    <row r="756" spans="1:11" x14ac:dyDescent="0.3">
      <c r="A756">
        <v>1</v>
      </c>
      <c r="B756">
        <v>31</v>
      </c>
      <c r="C756">
        <v>17</v>
      </c>
      <c r="D756">
        <v>0</v>
      </c>
      <c r="E756">
        <v>12</v>
      </c>
      <c r="F756">
        <v>10</v>
      </c>
      <c r="G756">
        <v>2.6</v>
      </c>
      <c r="H756">
        <v>11.37</v>
      </c>
      <c r="I756">
        <v>8.34</v>
      </c>
      <c r="J756">
        <v>10.348000000000001</v>
      </c>
      <c r="K756">
        <v>4.5949999999999998</v>
      </c>
    </row>
    <row r="757" spans="1:11" x14ac:dyDescent="0.3">
      <c r="A757">
        <v>1</v>
      </c>
      <c r="B757">
        <v>31</v>
      </c>
      <c r="C757">
        <v>18</v>
      </c>
      <c r="D757">
        <v>0</v>
      </c>
      <c r="E757">
        <v>0</v>
      </c>
      <c r="F757">
        <v>8.9</v>
      </c>
      <c r="G757">
        <v>2.5</v>
      </c>
      <c r="H757">
        <v>0</v>
      </c>
      <c r="I757">
        <v>8.9</v>
      </c>
      <c r="J757">
        <v>0</v>
      </c>
      <c r="K757">
        <v>0</v>
      </c>
    </row>
    <row r="758" spans="1:11" x14ac:dyDescent="0.3">
      <c r="A758">
        <v>1</v>
      </c>
      <c r="B758">
        <v>31</v>
      </c>
      <c r="C758">
        <v>19</v>
      </c>
      <c r="D758">
        <v>0</v>
      </c>
      <c r="E758">
        <v>0</v>
      </c>
      <c r="F758">
        <v>9.3000000000000007</v>
      </c>
      <c r="G758">
        <v>2.4</v>
      </c>
      <c r="H758">
        <v>0</v>
      </c>
      <c r="I758">
        <v>9.3000000000000007</v>
      </c>
      <c r="J758">
        <v>0</v>
      </c>
      <c r="K758">
        <v>0</v>
      </c>
    </row>
    <row r="759" spans="1:11" x14ac:dyDescent="0.3">
      <c r="A759">
        <v>1</v>
      </c>
      <c r="B759">
        <v>31</v>
      </c>
      <c r="C759">
        <v>20</v>
      </c>
      <c r="D759">
        <v>0</v>
      </c>
      <c r="E759">
        <v>0</v>
      </c>
      <c r="F759">
        <v>9.6</v>
      </c>
      <c r="G759">
        <v>3.4</v>
      </c>
      <c r="H759">
        <v>0</v>
      </c>
      <c r="I759">
        <v>9.6</v>
      </c>
      <c r="J759">
        <v>0</v>
      </c>
      <c r="K759">
        <v>0</v>
      </c>
    </row>
    <row r="760" spans="1:11" x14ac:dyDescent="0.3">
      <c r="A760">
        <v>1</v>
      </c>
      <c r="B760">
        <v>31</v>
      </c>
      <c r="C760">
        <v>21</v>
      </c>
      <c r="D760">
        <v>0</v>
      </c>
      <c r="E760">
        <v>0</v>
      </c>
      <c r="F760">
        <v>9.3000000000000007</v>
      </c>
      <c r="G760">
        <v>1.9</v>
      </c>
      <c r="H760">
        <v>0</v>
      </c>
      <c r="I760">
        <v>9.3000000000000007</v>
      </c>
      <c r="J760">
        <v>0</v>
      </c>
      <c r="K760">
        <v>0</v>
      </c>
    </row>
    <row r="761" spans="1:11" x14ac:dyDescent="0.3">
      <c r="A761">
        <v>1</v>
      </c>
      <c r="B761">
        <v>31</v>
      </c>
      <c r="C761">
        <v>22</v>
      </c>
      <c r="D761">
        <v>0</v>
      </c>
      <c r="E761">
        <v>0</v>
      </c>
      <c r="F761">
        <v>9.1999999999999993</v>
      </c>
      <c r="G761">
        <v>2.2999999999999998</v>
      </c>
      <c r="H761">
        <v>0</v>
      </c>
      <c r="I761">
        <v>9.1999999999999993</v>
      </c>
      <c r="J761">
        <v>0</v>
      </c>
      <c r="K761">
        <v>0</v>
      </c>
    </row>
    <row r="762" spans="1:11" x14ac:dyDescent="0.3">
      <c r="A762">
        <v>1</v>
      </c>
      <c r="B762">
        <v>31</v>
      </c>
      <c r="C762">
        <v>23</v>
      </c>
      <c r="D762">
        <v>0</v>
      </c>
      <c r="E762">
        <v>0</v>
      </c>
      <c r="F762">
        <v>9.1999999999999993</v>
      </c>
      <c r="G762">
        <v>2.1</v>
      </c>
      <c r="H762">
        <v>0</v>
      </c>
      <c r="I762">
        <v>9.1999999999999993</v>
      </c>
      <c r="J762">
        <v>0</v>
      </c>
      <c r="K762">
        <v>0</v>
      </c>
    </row>
    <row r="763" spans="1:11" x14ac:dyDescent="0.3">
      <c r="A763">
        <v>2</v>
      </c>
      <c r="B763">
        <v>1</v>
      </c>
      <c r="C763">
        <v>0</v>
      </c>
      <c r="D763">
        <v>0</v>
      </c>
      <c r="E763">
        <v>0</v>
      </c>
      <c r="F763">
        <v>9.1</v>
      </c>
      <c r="G763">
        <v>1.5</v>
      </c>
      <c r="H763">
        <v>0</v>
      </c>
      <c r="I763">
        <v>9.1</v>
      </c>
      <c r="J763">
        <v>0</v>
      </c>
      <c r="K763">
        <v>0</v>
      </c>
    </row>
    <row r="764" spans="1:11" x14ac:dyDescent="0.3">
      <c r="A764">
        <v>2</v>
      </c>
      <c r="B764">
        <v>1</v>
      </c>
      <c r="C764">
        <v>1</v>
      </c>
      <c r="D764">
        <v>0</v>
      </c>
      <c r="E764">
        <v>0</v>
      </c>
      <c r="F764">
        <v>8.9</v>
      </c>
      <c r="G764">
        <v>1.3</v>
      </c>
      <c r="H764">
        <v>0</v>
      </c>
      <c r="I764">
        <v>8.9</v>
      </c>
      <c r="J764">
        <v>0</v>
      </c>
      <c r="K764">
        <v>0</v>
      </c>
    </row>
    <row r="765" spans="1:11" x14ac:dyDescent="0.3">
      <c r="A765">
        <v>2</v>
      </c>
      <c r="B765">
        <v>1</v>
      </c>
      <c r="C765">
        <v>2</v>
      </c>
      <c r="D765">
        <v>0</v>
      </c>
      <c r="E765">
        <v>0</v>
      </c>
      <c r="F765">
        <v>8.6</v>
      </c>
      <c r="G765">
        <v>1</v>
      </c>
      <c r="H765">
        <v>0</v>
      </c>
      <c r="I765">
        <v>8.6</v>
      </c>
      <c r="J765">
        <v>0</v>
      </c>
      <c r="K765">
        <v>0</v>
      </c>
    </row>
    <row r="766" spans="1:11" x14ac:dyDescent="0.3">
      <c r="A766">
        <v>2</v>
      </c>
      <c r="B766">
        <v>1</v>
      </c>
      <c r="C766">
        <v>3</v>
      </c>
      <c r="D766">
        <v>0</v>
      </c>
      <c r="E766">
        <v>0</v>
      </c>
      <c r="F766">
        <v>8</v>
      </c>
      <c r="G766">
        <v>0.8</v>
      </c>
      <c r="H766">
        <v>0</v>
      </c>
      <c r="I766">
        <v>8</v>
      </c>
      <c r="J766">
        <v>0</v>
      </c>
      <c r="K766">
        <v>0</v>
      </c>
    </row>
    <row r="767" spans="1:11" x14ac:dyDescent="0.3">
      <c r="A767">
        <v>2</v>
      </c>
      <c r="B767">
        <v>1</v>
      </c>
      <c r="C767">
        <v>4</v>
      </c>
      <c r="D767">
        <v>0</v>
      </c>
      <c r="E767">
        <v>0</v>
      </c>
      <c r="F767">
        <v>7.9</v>
      </c>
      <c r="G767">
        <v>1</v>
      </c>
      <c r="H767">
        <v>0</v>
      </c>
      <c r="I767">
        <v>7.9</v>
      </c>
      <c r="J767">
        <v>0</v>
      </c>
      <c r="K767">
        <v>0</v>
      </c>
    </row>
    <row r="768" spans="1:11" x14ac:dyDescent="0.3">
      <c r="A768">
        <v>2</v>
      </c>
      <c r="B768">
        <v>1</v>
      </c>
      <c r="C768">
        <v>5</v>
      </c>
      <c r="D768">
        <v>0</v>
      </c>
      <c r="E768">
        <v>0</v>
      </c>
      <c r="F768">
        <v>7.8</v>
      </c>
      <c r="G768">
        <v>1.5</v>
      </c>
      <c r="H768">
        <v>0</v>
      </c>
      <c r="I768">
        <v>7.8</v>
      </c>
      <c r="J768">
        <v>0</v>
      </c>
      <c r="K768">
        <v>0</v>
      </c>
    </row>
    <row r="769" spans="1:11" x14ac:dyDescent="0.3">
      <c r="A769">
        <v>2</v>
      </c>
      <c r="B769">
        <v>1</v>
      </c>
      <c r="C769">
        <v>6</v>
      </c>
      <c r="D769">
        <v>0</v>
      </c>
      <c r="E769">
        <v>0</v>
      </c>
      <c r="F769">
        <v>7.8</v>
      </c>
      <c r="G769">
        <v>2.1</v>
      </c>
      <c r="H769">
        <v>0</v>
      </c>
      <c r="I769">
        <v>7.8</v>
      </c>
      <c r="J769">
        <v>0</v>
      </c>
      <c r="K769">
        <v>0</v>
      </c>
    </row>
    <row r="770" spans="1:11" x14ac:dyDescent="0.3">
      <c r="A770">
        <v>2</v>
      </c>
      <c r="B770">
        <v>1</v>
      </c>
      <c r="C770">
        <v>7</v>
      </c>
      <c r="D770">
        <v>21</v>
      </c>
      <c r="E770">
        <v>18</v>
      </c>
      <c r="F770">
        <v>8.3000000000000007</v>
      </c>
      <c r="G770">
        <v>1.4</v>
      </c>
      <c r="H770">
        <v>24.003</v>
      </c>
      <c r="I770">
        <v>6.3769999999999998</v>
      </c>
      <c r="J770">
        <v>20.925000000000001</v>
      </c>
      <c r="K770">
        <v>14.976000000000001</v>
      </c>
    </row>
    <row r="771" spans="1:11" x14ac:dyDescent="0.3">
      <c r="A771">
        <v>2</v>
      </c>
      <c r="B771">
        <v>1</v>
      </c>
      <c r="C771">
        <v>8</v>
      </c>
      <c r="D771">
        <v>228</v>
      </c>
      <c r="E771">
        <v>66</v>
      </c>
      <c r="F771">
        <v>8.9</v>
      </c>
      <c r="G771">
        <v>0.7</v>
      </c>
      <c r="H771">
        <v>172.86199999999999</v>
      </c>
      <c r="I771">
        <v>12.927</v>
      </c>
      <c r="J771">
        <v>148.25399999999999</v>
      </c>
      <c r="K771">
        <v>139.64699999999999</v>
      </c>
    </row>
    <row r="772" spans="1:11" x14ac:dyDescent="0.3">
      <c r="A772">
        <v>2</v>
      </c>
      <c r="B772">
        <v>1</v>
      </c>
      <c r="C772">
        <v>9</v>
      </c>
      <c r="D772">
        <v>693</v>
      </c>
      <c r="E772">
        <v>70</v>
      </c>
      <c r="F772">
        <v>9.4</v>
      </c>
      <c r="G772">
        <v>0</v>
      </c>
      <c r="H772">
        <v>491.69600000000003</v>
      </c>
      <c r="I772">
        <v>30.135999999999999</v>
      </c>
      <c r="J772">
        <v>407.09100000000001</v>
      </c>
      <c r="K772">
        <v>391.38</v>
      </c>
    </row>
    <row r="773" spans="1:11" x14ac:dyDescent="0.3">
      <c r="A773">
        <v>2</v>
      </c>
      <c r="B773">
        <v>1</v>
      </c>
      <c r="C773">
        <v>10</v>
      </c>
      <c r="D773">
        <v>751</v>
      </c>
      <c r="E773">
        <v>86</v>
      </c>
      <c r="F773">
        <v>10.7</v>
      </c>
      <c r="G773">
        <v>0.7</v>
      </c>
      <c r="H773">
        <v>650.47400000000005</v>
      </c>
      <c r="I773">
        <v>36.091999999999999</v>
      </c>
      <c r="J773">
        <v>534.08399999999995</v>
      </c>
      <c r="K773">
        <v>514.05100000000004</v>
      </c>
    </row>
    <row r="774" spans="1:11" x14ac:dyDescent="0.3">
      <c r="A774">
        <v>2</v>
      </c>
      <c r="B774">
        <v>1</v>
      </c>
      <c r="C774">
        <v>11</v>
      </c>
      <c r="D774">
        <v>826</v>
      </c>
      <c r="E774">
        <v>95</v>
      </c>
      <c r="F774">
        <v>12</v>
      </c>
      <c r="G774">
        <v>1.4</v>
      </c>
      <c r="H774">
        <v>786.07799999999997</v>
      </c>
      <c r="I774">
        <v>38.991</v>
      </c>
      <c r="J774">
        <v>640.98599999999999</v>
      </c>
      <c r="K774">
        <v>616.89099999999996</v>
      </c>
    </row>
    <row r="775" spans="1:11" x14ac:dyDescent="0.3">
      <c r="A775">
        <v>2</v>
      </c>
      <c r="B775">
        <v>1</v>
      </c>
      <c r="C775">
        <v>12</v>
      </c>
      <c r="D775">
        <v>848</v>
      </c>
      <c r="E775">
        <v>97</v>
      </c>
      <c r="F775">
        <v>13.3</v>
      </c>
      <c r="G775">
        <v>2.1</v>
      </c>
      <c r="H775">
        <v>826.99199999999996</v>
      </c>
      <c r="I775">
        <v>39.241999999999997</v>
      </c>
      <c r="J775">
        <v>674.20600000000002</v>
      </c>
      <c r="K775">
        <v>648.76800000000003</v>
      </c>
    </row>
    <row r="776" spans="1:11" x14ac:dyDescent="0.3">
      <c r="A776">
        <v>2</v>
      </c>
      <c r="B776">
        <v>1</v>
      </c>
      <c r="C776">
        <v>13</v>
      </c>
      <c r="D776">
        <v>829</v>
      </c>
      <c r="E776">
        <v>93</v>
      </c>
      <c r="F776">
        <v>13.5</v>
      </c>
      <c r="G776">
        <v>3.1</v>
      </c>
      <c r="H776">
        <v>774.53599999999994</v>
      </c>
      <c r="I776">
        <v>35.341999999999999</v>
      </c>
      <c r="J776">
        <v>639.75099999999998</v>
      </c>
      <c r="K776">
        <v>615.70500000000004</v>
      </c>
    </row>
    <row r="777" spans="1:11" x14ac:dyDescent="0.3">
      <c r="A777">
        <v>2</v>
      </c>
      <c r="B777">
        <v>1</v>
      </c>
      <c r="C777">
        <v>14</v>
      </c>
      <c r="D777">
        <v>779</v>
      </c>
      <c r="E777">
        <v>83</v>
      </c>
      <c r="F777">
        <v>13.7</v>
      </c>
      <c r="G777">
        <v>4.2</v>
      </c>
      <c r="H777">
        <v>645.98</v>
      </c>
      <c r="I777">
        <v>30.134</v>
      </c>
      <c r="J777">
        <v>540.94600000000003</v>
      </c>
      <c r="K777">
        <v>520.66399999999999</v>
      </c>
    </row>
    <row r="778" spans="1:11" x14ac:dyDescent="0.3">
      <c r="A778">
        <v>2</v>
      </c>
      <c r="B778">
        <v>1</v>
      </c>
      <c r="C778">
        <v>15</v>
      </c>
      <c r="D778">
        <v>672</v>
      </c>
      <c r="E778">
        <v>66</v>
      </c>
      <c r="F778">
        <v>13.9</v>
      </c>
      <c r="G778">
        <v>5.2</v>
      </c>
      <c r="H778">
        <v>449.15699999999998</v>
      </c>
      <c r="I778">
        <v>23.747</v>
      </c>
      <c r="J778">
        <v>378.10399999999998</v>
      </c>
      <c r="K778">
        <v>363.30200000000002</v>
      </c>
    </row>
    <row r="779" spans="1:11" x14ac:dyDescent="0.3">
      <c r="A779">
        <v>2</v>
      </c>
      <c r="B779">
        <v>1</v>
      </c>
      <c r="C779">
        <v>16</v>
      </c>
      <c r="D779">
        <v>433</v>
      </c>
      <c r="E779">
        <v>44</v>
      </c>
      <c r="F779">
        <v>13</v>
      </c>
      <c r="G779">
        <v>4.8</v>
      </c>
      <c r="H779">
        <v>210.655</v>
      </c>
      <c r="I779">
        <v>17.36</v>
      </c>
      <c r="J779">
        <v>171.208</v>
      </c>
      <c r="K779">
        <v>162.06399999999999</v>
      </c>
    </row>
    <row r="780" spans="1:11" x14ac:dyDescent="0.3">
      <c r="A780">
        <v>2</v>
      </c>
      <c r="B780">
        <v>1</v>
      </c>
      <c r="C780">
        <v>17</v>
      </c>
      <c r="D780">
        <v>46</v>
      </c>
      <c r="E780">
        <v>13</v>
      </c>
      <c r="F780">
        <v>12</v>
      </c>
      <c r="G780">
        <v>4.5</v>
      </c>
      <c r="H780">
        <v>23.766999999999999</v>
      </c>
      <c r="I780">
        <v>11.394</v>
      </c>
      <c r="J780">
        <v>19.056000000000001</v>
      </c>
      <c r="K780">
        <v>13.141999999999999</v>
      </c>
    </row>
    <row r="781" spans="1:11" x14ac:dyDescent="0.3">
      <c r="A781">
        <v>2</v>
      </c>
      <c r="B781">
        <v>1</v>
      </c>
      <c r="C781">
        <v>18</v>
      </c>
      <c r="D781">
        <v>0</v>
      </c>
      <c r="E781">
        <v>0</v>
      </c>
      <c r="F781">
        <v>11.1</v>
      </c>
      <c r="G781">
        <v>4.0999999999999996</v>
      </c>
      <c r="H781">
        <v>0</v>
      </c>
      <c r="I781">
        <v>11.1</v>
      </c>
      <c r="J781">
        <v>0</v>
      </c>
      <c r="K781">
        <v>0</v>
      </c>
    </row>
    <row r="782" spans="1:11" x14ac:dyDescent="0.3">
      <c r="A782">
        <v>2</v>
      </c>
      <c r="B782">
        <v>1</v>
      </c>
      <c r="C782">
        <v>19</v>
      </c>
      <c r="D782">
        <v>0</v>
      </c>
      <c r="E782">
        <v>0</v>
      </c>
      <c r="F782">
        <v>10.9</v>
      </c>
      <c r="G782">
        <v>3.4</v>
      </c>
      <c r="H782">
        <v>0</v>
      </c>
      <c r="I782">
        <v>10.9</v>
      </c>
      <c r="J782">
        <v>0</v>
      </c>
      <c r="K782">
        <v>0</v>
      </c>
    </row>
    <row r="783" spans="1:11" x14ac:dyDescent="0.3">
      <c r="A783">
        <v>2</v>
      </c>
      <c r="B783">
        <v>1</v>
      </c>
      <c r="C783">
        <v>20</v>
      </c>
      <c r="D783">
        <v>0</v>
      </c>
      <c r="E783">
        <v>0</v>
      </c>
      <c r="F783">
        <v>10.8</v>
      </c>
      <c r="G783">
        <v>2.8</v>
      </c>
      <c r="H783">
        <v>0</v>
      </c>
      <c r="I783">
        <v>10.8</v>
      </c>
      <c r="J783">
        <v>0</v>
      </c>
      <c r="K783">
        <v>0</v>
      </c>
    </row>
    <row r="784" spans="1:11" x14ac:dyDescent="0.3">
      <c r="A784">
        <v>2</v>
      </c>
      <c r="B784">
        <v>1</v>
      </c>
      <c r="C784">
        <v>21</v>
      </c>
      <c r="D784">
        <v>0</v>
      </c>
      <c r="E784">
        <v>0</v>
      </c>
      <c r="F784">
        <v>10.6</v>
      </c>
      <c r="G784">
        <v>2.1</v>
      </c>
      <c r="H784">
        <v>0</v>
      </c>
      <c r="I784">
        <v>10.6</v>
      </c>
      <c r="J784">
        <v>0</v>
      </c>
      <c r="K784">
        <v>0</v>
      </c>
    </row>
    <row r="785" spans="1:11" x14ac:dyDescent="0.3">
      <c r="A785">
        <v>2</v>
      </c>
      <c r="B785">
        <v>1</v>
      </c>
      <c r="C785">
        <v>22</v>
      </c>
      <c r="D785">
        <v>0</v>
      </c>
      <c r="E785">
        <v>0</v>
      </c>
      <c r="F785">
        <v>9.5</v>
      </c>
      <c r="G785">
        <v>2.1</v>
      </c>
      <c r="H785">
        <v>0</v>
      </c>
      <c r="I785">
        <v>9.5</v>
      </c>
      <c r="J785">
        <v>0</v>
      </c>
      <c r="K785">
        <v>0</v>
      </c>
    </row>
    <row r="786" spans="1:11" x14ac:dyDescent="0.3">
      <c r="A786">
        <v>2</v>
      </c>
      <c r="B786">
        <v>1</v>
      </c>
      <c r="C786">
        <v>23</v>
      </c>
      <c r="D786">
        <v>0</v>
      </c>
      <c r="E786">
        <v>0</v>
      </c>
      <c r="F786">
        <v>8.3000000000000007</v>
      </c>
      <c r="G786">
        <v>2.1</v>
      </c>
      <c r="H786">
        <v>0</v>
      </c>
      <c r="I786">
        <v>8.3000000000000007</v>
      </c>
      <c r="J786">
        <v>0</v>
      </c>
      <c r="K786">
        <v>0</v>
      </c>
    </row>
    <row r="787" spans="1:11" x14ac:dyDescent="0.3">
      <c r="A787">
        <v>2</v>
      </c>
      <c r="B787">
        <v>2</v>
      </c>
      <c r="C787">
        <v>0</v>
      </c>
      <c r="D787">
        <v>0</v>
      </c>
      <c r="E787">
        <v>0</v>
      </c>
      <c r="F787">
        <v>7.2</v>
      </c>
      <c r="G787">
        <v>2.1</v>
      </c>
      <c r="H787">
        <v>0</v>
      </c>
      <c r="I787">
        <v>7.2</v>
      </c>
      <c r="J787">
        <v>0</v>
      </c>
      <c r="K787">
        <v>0</v>
      </c>
    </row>
    <row r="788" spans="1:11" x14ac:dyDescent="0.3">
      <c r="A788">
        <v>2</v>
      </c>
      <c r="B788">
        <v>2</v>
      </c>
      <c r="C788">
        <v>1</v>
      </c>
      <c r="D788">
        <v>0</v>
      </c>
      <c r="E788">
        <v>0</v>
      </c>
      <c r="F788">
        <v>6.7</v>
      </c>
      <c r="G788">
        <v>2.2999999999999998</v>
      </c>
      <c r="H788">
        <v>0</v>
      </c>
      <c r="I788">
        <v>6.7</v>
      </c>
      <c r="J788">
        <v>0</v>
      </c>
      <c r="K788">
        <v>0</v>
      </c>
    </row>
    <row r="789" spans="1:11" x14ac:dyDescent="0.3">
      <c r="A789">
        <v>2</v>
      </c>
      <c r="B789">
        <v>2</v>
      </c>
      <c r="C789">
        <v>2</v>
      </c>
      <c r="D789">
        <v>0</v>
      </c>
      <c r="E789">
        <v>0</v>
      </c>
      <c r="F789">
        <v>6.1</v>
      </c>
      <c r="G789">
        <v>2.4</v>
      </c>
      <c r="H789">
        <v>0</v>
      </c>
      <c r="I789">
        <v>6.1</v>
      </c>
      <c r="J789">
        <v>0</v>
      </c>
      <c r="K789">
        <v>0</v>
      </c>
    </row>
    <row r="790" spans="1:11" x14ac:dyDescent="0.3">
      <c r="A790">
        <v>2</v>
      </c>
      <c r="B790">
        <v>2</v>
      </c>
      <c r="C790">
        <v>3</v>
      </c>
      <c r="D790">
        <v>0</v>
      </c>
      <c r="E790">
        <v>0</v>
      </c>
      <c r="F790">
        <v>5.6</v>
      </c>
      <c r="G790">
        <v>2.6</v>
      </c>
      <c r="H790">
        <v>0</v>
      </c>
      <c r="I790">
        <v>5.6</v>
      </c>
      <c r="J790">
        <v>0</v>
      </c>
      <c r="K790">
        <v>0</v>
      </c>
    </row>
    <row r="791" spans="1:11" x14ac:dyDescent="0.3">
      <c r="A791">
        <v>2</v>
      </c>
      <c r="B791">
        <v>2</v>
      </c>
      <c r="C791">
        <v>4</v>
      </c>
      <c r="D791">
        <v>0</v>
      </c>
      <c r="E791">
        <v>0</v>
      </c>
      <c r="F791">
        <v>6</v>
      </c>
      <c r="G791">
        <v>2.6</v>
      </c>
      <c r="H791">
        <v>0</v>
      </c>
      <c r="I791">
        <v>6</v>
      </c>
      <c r="J791">
        <v>0</v>
      </c>
      <c r="K791">
        <v>0</v>
      </c>
    </row>
    <row r="792" spans="1:11" x14ac:dyDescent="0.3">
      <c r="A792">
        <v>2</v>
      </c>
      <c r="B792">
        <v>2</v>
      </c>
      <c r="C792">
        <v>5</v>
      </c>
      <c r="D792">
        <v>0</v>
      </c>
      <c r="E792">
        <v>0</v>
      </c>
      <c r="F792">
        <v>6.3</v>
      </c>
      <c r="G792">
        <v>2.6</v>
      </c>
      <c r="H792">
        <v>0</v>
      </c>
      <c r="I792">
        <v>6.3</v>
      </c>
      <c r="J792">
        <v>0</v>
      </c>
      <c r="K792">
        <v>0</v>
      </c>
    </row>
    <row r="793" spans="1:11" x14ac:dyDescent="0.3">
      <c r="A793">
        <v>2</v>
      </c>
      <c r="B793">
        <v>2</v>
      </c>
      <c r="C793">
        <v>6</v>
      </c>
      <c r="D793">
        <v>0</v>
      </c>
      <c r="E793">
        <v>0</v>
      </c>
      <c r="F793">
        <v>6.7</v>
      </c>
      <c r="G793">
        <v>2.6</v>
      </c>
      <c r="H793">
        <v>0</v>
      </c>
      <c r="I793">
        <v>6.7</v>
      </c>
      <c r="J793">
        <v>0</v>
      </c>
      <c r="K793">
        <v>0</v>
      </c>
    </row>
    <row r="794" spans="1:11" x14ac:dyDescent="0.3">
      <c r="A794">
        <v>2</v>
      </c>
      <c r="B794">
        <v>2</v>
      </c>
      <c r="C794">
        <v>7</v>
      </c>
      <c r="D794">
        <v>92</v>
      </c>
      <c r="E794">
        <v>24</v>
      </c>
      <c r="F794">
        <v>7.1</v>
      </c>
      <c r="G794">
        <v>4.0999999999999996</v>
      </c>
      <c r="H794">
        <v>48.902999999999999</v>
      </c>
      <c r="I794">
        <v>6.4870000000000001</v>
      </c>
      <c r="J794">
        <v>40.127000000000002</v>
      </c>
      <c r="K794">
        <v>33.811999999999998</v>
      </c>
    </row>
    <row r="795" spans="1:11" x14ac:dyDescent="0.3">
      <c r="A795">
        <v>2</v>
      </c>
      <c r="B795">
        <v>2</v>
      </c>
      <c r="C795">
        <v>8</v>
      </c>
      <c r="D795">
        <v>266</v>
      </c>
      <c r="E795">
        <v>63</v>
      </c>
      <c r="F795">
        <v>7.4</v>
      </c>
      <c r="G795">
        <v>5.7</v>
      </c>
      <c r="H795">
        <v>184.57599999999999</v>
      </c>
      <c r="I795">
        <v>9.8350000000000009</v>
      </c>
      <c r="J795">
        <v>159.328</v>
      </c>
      <c r="K795">
        <v>150.464</v>
      </c>
    </row>
    <row r="796" spans="1:11" x14ac:dyDescent="0.3">
      <c r="A796">
        <v>2</v>
      </c>
      <c r="B796">
        <v>2</v>
      </c>
      <c r="C796">
        <v>9</v>
      </c>
      <c r="D796">
        <v>554</v>
      </c>
      <c r="E796">
        <v>102</v>
      </c>
      <c r="F796">
        <v>7.8</v>
      </c>
      <c r="G796">
        <v>7.2</v>
      </c>
      <c r="H796">
        <v>450.55</v>
      </c>
      <c r="I796">
        <v>15.004</v>
      </c>
      <c r="J796">
        <v>394.22800000000001</v>
      </c>
      <c r="K796">
        <v>378.92399999999998</v>
      </c>
    </row>
    <row r="797" spans="1:11" x14ac:dyDescent="0.3">
      <c r="A797">
        <v>2</v>
      </c>
      <c r="B797">
        <v>2</v>
      </c>
      <c r="C797">
        <v>10</v>
      </c>
      <c r="D797">
        <v>730</v>
      </c>
      <c r="E797">
        <v>101</v>
      </c>
      <c r="F797">
        <v>8.5</v>
      </c>
      <c r="G797">
        <v>6.7</v>
      </c>
      <c r="H797">
        <v>657.05499999999995</v>
      </c>
      <c r="I797">
        <v>20.427</v>
      </c>
      <c r="J797">
        <v>570.47299999999996</v>
      </c>
      <c r="K797">
        <v>549.101</v>
      </c>
    </row>
    <row r="798" spans="1:11" x14ac:dyDescent="0.3">
      <c r="A798">
        <v>2</v>
      </c>
      <c r="B798">
        <v>2</v>
      </c>
      <c r="C798">
        <v>11</v>
      </c>
      <c r="D798">
        <v>719</v>
      </c>
      <c r="E798">
        <v>109</v>
      </c>
      <c r="F798">
        <v>9.3000000000000007</v>
      </c>
      <c r="G798">
        <v>6.2</v>
      </c>
      <c r="H798">
        <v>721.31799999999998</v>
      </c>
      <c r="I798">
        <v>23.484000000000002</v>
      </c>
      <c r="J798">
        <v>621.89</v>
      </c>
      <c r="K798">
        <v>598.54899999999998</v>
      </c>
    </row>
    <row r="799" spans="1:11" x14ac:dyDescent="0.3">
      <c r="A799">
        <v>2</v>
      </c>
      <c r="B799">
        <v>2</v>
      </c>
      <c r="C799">
        <v>12</v>
      </c>
      <c r="D799">
        <v>732</v>
      </c>
      <c r="E799">
        <v>120</v>
      </c>
      <c r="F799">
        <v>10</v>
      </c>
      <c r="G799">
        <v>5.7</v>
      </c>
      <c r="H799">
        <v>763.12800000000004</v>
      </c>
      <c r="I799">
        <v>25.957000000000001</v>
      </c>
      <c r="J799">
        <v>652.726</v>
      </c>
      <c r="K799">
        <v>628.16099999999994</v>
      </c>
    </row>
    <row r="800" spans="1:11" x14ac:dyDescent="0.3">
      <c r="A800">
        <v>2</v>
      </c>
      <c r="B800">
        <v>2</v>
      </c>
      <c r="C800">
        <v>13</v>
      </c>
      <c r="D800">
        <v>595</v>
      </c>
      <c r="E800">
        <v>164</v>
      </c>
      <c r="F800">
        <v>10.199999999999999</v>
      </c>
      <c r="G800">
        <v>4.3</v>
      </c>
      <c r="H800">
        <v>674.75300000000004</v>
      </c>
      <c r="I800">
        <v>27.071000000000002</v>
      </c>
      <c r="J800">
        <v>574.47</v>
      </c>
      <c r="K800">
        <v>552.94899999999996</v>
      </c>
    </row>
    <row r="801" spans="1:11" x14ac:dyDescent="0.3">
      <c r="A801">
        <v>2</v>
      </c>
      <c r="B801">
        <v>2</v>
      </c>
      <c r="C801">
        <v>14</v>
      </c>
      <c r="D801">
        <v>571</v>
      </c>
      <c r="E801">
        <v>140</v>
      </c>
      <c r="F801">
        <v>10.4</v>
      </c>
      <c r="G801">
        <v>2.9</v>
      </c>
      <c r="H801">
        <v>566.48199999999997</v>
      </c>
      <c r="I801">
        <v>26.725999999999999</v>
      </c>
      <c r="J801">
        <v>480.875</v>
      </c>
      <c r="K801">
        <v>462.721</v>
      </c>
    </row>
    <row r="802" spans="1:11" x14ac:dyDescent="0.3">
      <c r="A802">
        <v>2</v>
      </c>
      <c r="B802">
        <v>2</v>
      </c>
      <c r="C802">
        <v>15</v>
      </c>
      <c r="D802">
        <v>423</v>
      </c>
      <c r="E802">
        <v>119</v>
      </c>
      <c r="F802">
        <v>10.6</v>
      </c>
      <c r="G802">
        <v>1.5</v>
      </c>
      <c r="H802">
        <v>373.851</v>
      </c>
      <c r="I802">
        <v>23.893999999999998</v>
      </c>
      <c r="J802">
        <v>316.63600000000002</v>
      </c>
      <c r="K802">
        <v>303.66699999999997</v>
      </c>
    </row>
    <row r="803" spans="1:11" x14ac:dyDescent="0.3">
      <c r="A803">
        <v>2</v>
      </c>
      <c r="B803">
        <v>2</v>
      </c>
      <c r="C803">
        <v>16</v>
      </c>
      <c r="D803">
        <v>201</v>
      </c>
      <c r="E803">
        <v>68</v>
      </c>
      <c r="F803">
        <v>10.199999999999999</v>
      </c>
      <c r="G803">
        <v>1.5</v>
      </c>
      <c r="H803">
        <v>150.4</v>
      </c>
      <c r="I803">
        <v>15.002000000000001</v>
      </c>
      <c r="J803">
        <v>127.005</v>
      </c>
      <c r="K803">
        <v>118.88</v>
      </c>
    </row>
    <row r="804" spans="1:11" x14ac:dyDescent="0.3">
      <c r="A804">
        <v>2</v>
      </c>
      <c r="B804">
        <v>2</v>
      </c>
      <c r="C804">
        <v>17</v>
      </c>
      <c r="D804">
        <v>18</v>
      </c>
      <c r="E804">
        <v>15</v>
      </c>
      <c r="F804">
        <v>9.8000000000000007</v>
      </c>
      <c r="G804">
        <v>1.5</v>
      </c>
      <c r="H804">
        <v>19.324000000000002</v>
      </c>
      <c r="I804">
        <v>8.68</v>
      </c>
      <c r="J804">
        <v>16.637</v>
      </c>
      <c r="K804">
        <v>10.766999999999999</v>
      </c>
    </row>
    <row r="805" spans="1:11" x14ac:dyDescent="0.3">
      <c r="A805">
        <v>2</v>
      </c>
      <c r="B805">
        <v>2</v>
      </c>
      <c r="C805">
        <v>18</v>
      </c>
      <c r="D805">
        <v>0</v>
      </c>
      <c r="E805">
        <v>0</v>
      </c>
      <c r="F805">
        <v>9.4</v>
      </c>
      <c r="G805">
        <v>1.5</v>
      </c>
      <c r="H805">
        <v>0</v>
      </c>
      <c r="I805">
        <v>9.4</v>
      </c>
      <c r="J805">
        <v>0</v>
      </c>
      <c r="K805">
        <v>0</v>
      </c>
    </row>
    <row r="806" spans="1:11" x14ac:dyDescent="0.3">
      <c r="A806">
        <v>2</v>
      </c>
      <c r="B806">
        <v>2</v>
      </c>
      <c r="C806">
        <v>19</v>
      </c>
      <c r="D806">
        <v>0</v>
      </c>
      <c r="E806">
        <v>0</v>
      </c>
      <c r="F806">
        <v>8.6999999999999993</v>
      </c>
      <c r="G806">
        <v>1.7</v>
      </c>
      <c r="H806">
        <v>0</v>
      </c>
      <c r="I806">
        <v>8.6999999999999993</v>
      </c>
      <c r="J806">
        <v>0</v>
      </c>
      <c r="K806">
        <v>0</v>
      </c>
    </row>
    <row r="807" spans="1:11" x14ac:dyDescent="0.3">
      <c r="A807">
        <v>2</v>
      </c>
      <c r="B807">
        <v>2</v>
      </c>
      <c r="C807">
        <v>20</v>
      </c>
      <c r="D807">
        <v>0</v>
      </c>
      <c r="E807">
        <v>0</v>
      </c>
      <c r="F807">
        <v>7.9</v>
      </c>
      <c r="G807">
        <v>1.9</v>
      </c>
      <c r="H807">
        <v>0</v>
      </c>
      <c r="I807">
        <v>7.9</v>
      </c>
      <c r="J807">
        <v>0</v>
      </c>
      <c r="K807">
        <v>0</v>
      </c>
    </row>
    <row r="808" spans="1:11" x14ac:dyDescent="0.3">
      <c r="A808">
        <v>2</v>
      </c>
      <c r="B808">
        <v>2</v>
      </c>
      <c r="C808">
        <v>21</v>
      </c>
      <c r="D808">
        <v>0</v>
      </c>
      <c r="E808">
        <v>0</v>
      </c>
      <c r="F808">
        <v>7.2</v>
      </c>
      <c r="G808">
        <v>2.1</v>
      </c>
      <c r="H808">
        <v>0</v>
      </c>
      <c r="I808">
        <v>7.2</v>
      </c>
      <c r="J808">
        <v>0</v>
      </c>
      <c r="K808">
        <v>0</v>
      </c>
    </row>
    <row r="809" spans="1:11" x14ac:dyDescent="0.3">
      <c r="A809">
        <v>2</v>
      </c>
      <c r="B809">
        <v>2</v>
      </c>
      <c r="C809">
        <v>22</v>
      </c>
      <c r="D809">
        <v>0</v>
      </c>
      <c r="E809">
        <v>0</v>
      </c>
      <c r="F809">
        <v>7.4</v>
      </c>
      <c r="G809">
        <v>1.9</v>
      </c>
      <c r="H809">
        <v>0</v>
      </c>
      <c r="I809">
        <v>7.4</v>
      </c>
      <c r="J809">
        <v>0</v>
      </c>
      <c r="K809">
        <v>0</v>
      </c>
    </row>
    <row r="810" spans="1:11" x14ac:dyDescent="0.3">
      <c r="A810">
        <v>2</v>
      </c>
      <c r="B810">
        <v>2</v>
      </c>
      <c r="C810">
        <v>23</v>
      </c>
      <c r="D810">
        <v>0</v>
      </c>
      <c r="E810">
        <v>0</v>
      </c>
      <c r="F810">
        <v>7.6</v>
      </c>
      <c r="G810">
        <v>1.7</v>
      </c>
      <c r="H810">
        <v>0</v>
      </c>
      <c r="I810">
        <v>7.6</v>
      </c>
      <c r="J810">
        <v>0</v>
      </c>
      <c r="K810">
        <v>0</v>
      </c>
    </row>
    <row r="811" spans="1:11" x14ac:dyDescent="0.3">
      <c r="A811">
        <v>2</v>
      </c>
      <c r="B811">
        <v>3</v>
      </c>
      <c r="C811">
        <v>0</v>
      </c>
      <c r="D811">
        <v>0</v>
      </c>
      <c r="E811">
        <v>0</v>
      </c>
      <c r="F811">
        <v>7.8</v>
      </c>
      <c r="G811">
        <v>1.5</v>
      </c>
      <c r="H811">
        <v>0</v>
      </c>
      <c r="I811">
        <v>7.8</v>
      </c>
      <c r="J811">
        <v>0</v>
      </c>
      <c r="K811">
        <v>0</v>
      </c>
    </row>
    <row r="812" spans="1:11" x14ac:dyDescent="0.3">
      <c r="A812">
        <v>2</v>
      </c>
      <c r="B812">
        <v>3</v>
      </c>
      <c r="C812">
        <v>1</v>
      </c>
      <c r="D812">
        <v>0</v>
      </c>
      <c r="E812">
        <v>0</v>
      </c>
      <c r="F812">
        <v>7.4</v>
      </c>
      <c r="G812">
        <v>1</v>
      </c>
      <c r="H812">
        <v>0</v>
      </c>
      <c r="I812">
        <v>7.4</v>
      </c>
      <c r="J812">
        <v>0</v>
      </c>
      <c r="K812">
        <v>0</v>
      </c>
    </row>
    <row r="813" spans="1:11" x14ac:dyDescent="0.3">
      <c r="A813">
        <v>2</v>
      </c>
      <c r="B813">
        <v>3</v>
      </c>
      <c r="C813">
        <v>2</v>
      </c>
      <c r="D813">
        <v>0</v>
      </c>
      <c r="E813">
        <v>0</v>
      </c>
      <c r="F813">
        <v>7.1</v>
      </c>
      <c r="G813">
        <v>0.5</v>
      </c>
      <c r="H813">
        <v>0</v>
      </c>
      <c r="I813">
        <v>7.1</v>
      </c>
      <c r="J813">
        <v>0</v>
      </c>
      <c r="K813">
        <v>0</v>
      </c>
    </row>
    <row r="814" spans="1:11" x14ac:dyDescent="0.3">
      <c r="A814">
        <v>2</v>
      </c>
      <c r="B814">
        <v>3</v>
      </c>
      <c r="C814">
        <v>3</v>
      </c>
      <c r="D814">
        <v>0</v>
      </c>
      <c r="E814">
        <v>0</v>
      </c>
      <c r="F814">
        <v>6.7</v>
      </c>
      <c r="G814">
        <v>0</v>
      </c>
      <c r="H814">
        <v>0</v>
      </c>
      <c r="I814">
        <v>6.7</v>
      </c>
      <c r="J814">
        <v>0</v>
      </c>
      <c r="K814">
        <v>0</v>
      </c>
    </row>
    <row r="815" spans="1:11" x14ac:dyDescent="0.3">
      <c r="A815">
        <v>2</v>
      </c>
      <c r="B815">
        <v>3</v>
      </c>
      <c r="C815">
        <v>4</v>
      </c>
      <c r="D815">
        <v>0</v>
      </c>
      <c r="E815">
        <v>0</v>
      </c>
      <c r="F815">
        <v>6.7</v>
      </c>
      <c r="G815">
        <v>0.9</v>
      </c>
      <c r="H815">
        <v>0</v>
      </c>
      <c r="I815">
        <v>6.7</v>
      </c>
      <c r="J815">
        <v>0</v>
      </c>
      <c r="K815">
        <v>0</v>
      </c>
    </row>
    <row r="816" spans="1:11" x14ac:dyDescent="0.3">
      <c r="A816">
        <v>2</v>
      </c>
      <c r="B816">
        <v>3</v>
      </c>
      <c r="C816">
        <v>5</v>
      </c>
      <c r="D816">
        <v>0</v>
      </c>
      <c r="E816">
        <v>0</v>
      </c>
      <c r="F816">
        <v>6.7</v>
      </c>
      <c r="G816">
        <v>1.7</v>
      </c>
      <c r="H816">
        <v>0</v>
      </c>
      <c r="I816">
        <v>6.7</v>
      </c>
      <c r="J816">
        <v>0</v>
      </c>
      <c r="K816">
        <v>0</v>
      </c>
    </row>
    <row r="817" spans="1:11" x14ac:dyDescent="0.3">
      <c r="A817">
        <v>2</v>
      </c>
      <c r="B817">
        <v>3</v>
      </c>
      <c r="C817">
        <v>6</v>
      </c>
      <c r="D817">
        <v>0</v>
      </c>
      <c r="E817">
        <v>0</v>
      </c>
      <c r="F817">
        <v>6.7</v>
      </c>
      <c r="G817">
        <v>2.6</v>
      </c>
      <c r="H817">
        <v>0</v>
      </c>
      <c r="I817">
        <v>6.7</v>
      </c>
      <c r="J817">
        <v>0</v>
      </c>
      <c r="K817">
        <v>0</v>
      </c>
    </row>
    <row r="818" spans="1:11" x14ac:dyDescent="0.3">
      <c r="A818">
        <v>2</v>
      </c>
      <c r="B818">
        <v>3</v>
      </c>
      <c r="C818">
        <v>7</v>
      </c>
      <c r="D818">
        <v>10</v>
      </c>
      <c r="E818">
        <v>25</v>
      </c>
      <c r="F818">
        <v>6.9</v>
      </c>
      <c r="G818">
        <v>3.1</v>
      </c>
      <c r="H818">
        <v>27.931999999999999</v>
      </c>
      <c r="I818">
        <v>5.577</v>
      </c>
      <c r="J818">
        <v>25.146000000000001</v>
      </c>
      <c r="K818">
        <v>19.117999999999999</v>
      </c>
    </row>
    <row r="819" spans="1:11" x14ac:dyDescent="0.3">
      <c r="A819">
        <v>2</v>
      </c>
      <c r="B819">
        <v>3</v>
      </c>
      <c r="C819">
        <v>8</v>
      </c>
      <c r="D819">
        <v>165</v>
      </c>
      <c r="E819">
        <v>85</v>
      </c>
      <c r="F819">
        <v>7</v>
      </c>
      <c r="G819">
        <v>3.6</v>
      </c>
      <c r="H819">
        <v>164.352</v>
      </c>
      <c r="I819">
        <v>9.4710000000000001</v>
      </c>
      <c r="J819">
        <v>144.196</v>
      </c>
      <c r="K819">
        <v>135.68199999999999</v>
      </c>
    </row>
    <row r="820" spans="1:11" x14ac:dyDescent="0.3">
      <c r="A820">
        <v>2</v>
      </c>
      <c r="B820">
        <v>3</v>
      </c>
      <c r="C820">
        <v>9</v>
      </c>
      <c r="D820">
        <v>514</v>
      </c>
      <c r="E820">
        <v>111</v>
      </c>
      <c r="F820">
        <v>7.2</v>
      </c>
      <c r="G820">
        <v>4.0999999999999996</v>
      </c>
      <c r="H820">
        <v>434.74200000000002</v>
      </c>
      <c r="I820">
        <v>16.795999999999999</v>
      </c>
      <c r="J820">
        <v>378.41800000000001</v>
      </c>
      <c r="K820">
        <v>363.60599999999999</v>
      </c>
    </row>
    <row r="821" spans="1:11" x14ac:dyDescent="0.3">
      <c r="A821">
        <v>2</v>
      </c>
      <c r="B821">
        <v>3</v>
      </c>
      <c r="C821">
        <v>10</v>
      </c>
      <c r="D821">
        <v>656</v>
      </c>
      <c r="E821">
        <v>123</v>
      </c>
      <c r="F821">
        <v>8.5</v>
      </c>
      <c r="G821">
        <v>3.4</v>
      </c>
      <c r="H821">
        <v>630.41899999999998</v>
      </c>
      <c r="I821">
        <v>24.867000000000001</v>
      </c>
      <c r="J821">
        <v>539.25300000000004</v>
      </c>
      <c r="K821">
        <v>519.03300000000002</v>
      </c>
    </row>
    <row r="822" spans="1:11" x14ac:dyDescent="0.3">
      <c r="A822">
        <v>2</v>
      </c>
      <c r="B822">
        <v>3</v>
      </c>
      <c r="C822">
        <v>11</v>
      </c>
      <c r="D822">
        <v>725</v>
      </c>
      <c r="E822">
        <v>115</v>
      </c>
      <c r="F822">
        <v>9.8000000000000007</v>
      </c>
      <c r="G822">
        <v>2.8</v>
      </c>
      <c r="H822">
        <v>735.09900000000005</v>
      </c>
      <c r="I822">
        <v>30.754999999999999</v>
      </c>
      <c r="J822">
        <v>617.79100000000005</v>
      </c>
      <c r="K822">
        <v>594.61</v>
      </c>
    </row>
    <row r="823" spans="1:11" x14ac:dyDescent="0.3">
      <c r="A823">
        <v>2</v>
      </c>
      <c r="B823">
        <v>3</v>
      </c>
      <c r="C823">
        <v>12</v>
      </c>
      <c r="D823">
        <v>410</v>
      </c>
      <c r="E823">
        <v>103</v>
      </c>
      <c r="F823">
        <v>11.1</v>
      </c>
      <c r="G823">
        <v>2.1</v>
      </c>
      <c r="H823">
        <v>476.762</v>
      </c>
      <c r="I823">
        <v>26.837</v>
      </c>
      <c r="J823">
        <v>406.64</v>
      </c>
      <c r="K823">
        <v>390.94299999999998</v>
      </c>
    </row>
    <row r="824" spans="1:11" x14ac:dyDescent="0.3">
      <c r="A824">
        <v>2</v>
      </c>
      <c r="B824">
        <v>3</v>
      </c>
      <c r="C824">
        <v>13</v>
      </c>
      <c r="D824">
        <v>667</v>
      </c>
      <c r="E824">
        <v>155</v>
      </c>
      <c r="F824">
        <v>11.8</v>
      </c>
      <c r="G824">
        <v>2.1</v>
      </c>
      <c r="H824">
        <v>724.04499999999996</v>
      </c>
      <c r="I824">
        <v>33.601999999999997</v>
      </c>
      <c r="J824">
        <v>602.21500000000003</v>
      </c>
      <c r="K824">
        <v>579.63800000000003</v>
      </c>
    </row>
    <row r="825" spans="1:11" x14ac:dyDescent="0.3">
      <c r="A825">
        <v>2</v>
      </c>
      <c r="B825">
        <v>3</v>
      </c>
      <c r="C825">
        <v>14</v>
      </c>
      <c r="D825">
        <v>492</v>
      </c>
      <c r="E825">
        <v>153</v>
      </c>
      <c r="F825">
        <v>12.6</v>
      </c>
      <c r="G825">
        <v>2.1</v>
      </c>
      <c r="H825">
        <v>527.66600000000005</v>
      </c>
      <c r="I825">
        <v>29.734999999999999</v>
      </c>
      <c r="J825">
        <v>443.46699999999998</v>
      </c>
      <c r="K825">
        <v>426.57400000000001</v>
      </c>
    </row>
    <row r="826" spans="1:11" x14ac:dyDescent="0.3">
      <c r="A826">
        <v>2</v>
      </c>
      <c r="B826">
        <v>3</v>
      </c>
      <c r="C826">
        <v>15</v>
      </c>
      <c r="D826">
        <v>475</v>
      </c>
      <c r="E826">
        <v>124</v>
      </c>
      <c r="F826">
        <v>13.3</v>
      </c>
      <c r="G826">
        <v>2.1</v>
      </c>
      <c r="H826">
        <v>408.78699999999998</v>
      </c>
      <c r="I826">
        <v>26.048999999999999</v>
      </c>
      <c r="J826">
        <v>343.54199999999997</v>
      </c>
      <c r="K826">
        <v>329.786</v>
      </c>
    </row>
    <row r="827" spans="1:11" x14ac:dyDescent="0.3">
      <c r="A827">
        <v>2</v>
      </c>
      <c r="B827">
        <v>3</v>
      </c>
      <c r="C827">
        <v>16</v>
      </c>
      <c r="D827">
        <v>304</v>
      </c>
      <c r="E827">
        <v>54</v>
      </c>
      <c r="F827">
        <v>12.4</v>
      </c>
      <c r="G827">
        <v>2.1</v>
      </c>
      <c r="H827">
        <v>175.995</v>
      </c>
      <c r="I827">
        <v>17.553000000000001</v>
      </c>
      <c r="J827">
        <v>145.09700000000001</v>
      </c>
      <c r="K827">
        <v>136.56299999999999</v>
      </c>
    </row>
    <row r="828" spans="1:11" x14ac:dyDescent="0.3">
      <c r="A828">
        <v>2</v>
      </c>
      <c r="B828">
        <v>3</v>
      </c>
      <c r="C828">
        <v>17</v>
      </c>
      <c r="D828">
        <v>6</v>
      </c>
      <c r="E828">
        <v>16</v>
      </c>
      <c r="F828">
        <v>11.5</v>
      </c>
      <c r="G828">
        <v>2.1</v>
      </c>
      <c r="H828">
        <v>16.792000000000002</v>
      </c>
      <c r="I828">
        <v>10.506</v>
      </c>
      <c r="J828">
        <v>14.866</v>
      </c>
      <c r="K828">
        <v>9.0289999999999999</v>
      </c>
    </row>
    <row r="829" spans="1:11" x14ac:dyDescent="0.3">
      <c r="A829">
        <v>2</v>
      </c>
      <c r="B829">
        <v>3</v>
      </c>
      <c r="C829">
        <v>18</v>
      </c>
      <c r="D829">
        <v>0</v>
      </c>
      <c r="E829">
        <v>0</v>
      </c>
      <c r="F829">
        <v>10.6</v>
      </c>
      <c r="G829">
        <v>2.1</v>
      </c>
      <c r="H829">
        <v>0</v>
      </c>
      <c r="I829">
        <v>10.6</v>
      </c>
      <c r="J829">
        <v>0</v>
      </c>
      <c r="K829">
        <v>0</v>
      </c>
    </row>
    <row r="830" spans="1:11" x14ac:dyDescent="0.3">
      <c r="A830">
        <v>2</v>
      </c>
      <c r="B830">
        <v>3</v>
      </c>
      <c r="C830">
        <v>19</v>
      </c>
      <c r="D830">
        <v>0</v>
      </c>
      <c r="E830">
        <v>0</v>
      </c>
      <c r="F830">
        <v>10.199999999999999</v>
      </c>
      <c r="G830">
        <v>2.1</v>
      </c>
      <c r="H830">
        <v>0</v>
      </c>
      <c r="I830">
        <v>10.199999999999999</v>
      </c>
      <c r="J830">
        <v>0</v>
      </c>
      <c r="K830">
        <v>0</v>
      </c>
    </row>
    <row r="831" spans="1:11" x14ac:dyDescent="0.3">
      <c r="A831">
        <v>2</v>
      </c>
      <c r="B831">
        <v>3</v>
      </c>
      <c r="C831">
        <v>20</v>
      </c>
      <c r="D831">
        <v>0</v>
      </c>
      <c r="E831">
        <v>0</v>
      </c>
      <c r="F831">
        <v>9.8000000000000007</v>
      </c>
      <c r="G831">
        <v>2.1</v>
      </c>
      <c r="H831">
        <v>0</v>
      </c>
      <c r="I831">
        <v>9.8000000000000007</v>
      </c>
      <c r="J831">
        <v>0</v>
      </c>
      <c r="K831">
        <v>0</v>
      </c>
    </row>
    <row r="832" spans="1:11" x14ac:dyDescent="0.3">
      <c r="A832">
        <v>2</v>
      </c>
      <c r="B832">
        <v>3</v>
      </c>
      <c r="C832">
        <v>21</v>
      </c>
      <c r="D832">
        <v>0</v>
      </c>
      <c r="E832">
        <v>0</v>
      </c>
      <c r="F832">
        <v>9.4</v>
      </c>
      <c r="G832">
        <v>2.1</v>
      </c>
      <c r="H832">
        <v>0</v>
      </c>
      <c r="I832">
        <v>9.4</v>
      </c>
      <c r="J832">
        <v>0</v>
      </c>
      <c r="K832">
        <v>0</v>
      </c>
    </row>
    <row r="833" spans="1:11" x14ac:dyDescent="0.3">
      <c r="A833">
        <v>2</v>
      </c>
      <c r="B833">
        <v>3</v>
      </c>
      <c r="C833">
        <v>22</v>
      </c>
      <c r="D833">
        <v>0</v>
      </c>
      <c r="E833">
        <v>0</v>
      </c>
      <c r="F833">
        <v>8.9</v>
      </c>
      <c r="G833">
        <v>2.1</v>
      </c>
      <c r="H833">
        <v>0</v>
      </c>
      <c r="I833">
        <v>8.9</v>
      </c>
      <c r="J833">
        <v>0</v>
      </c>
      <c r="K833">
        <v>0</v>
      </c>
    </row>
    <row r="834" spans="1:11" x14ac:dyDescent="0.3">
      <c r="A834">
        <v>2</v>
      </c>
      <c r="B834">
        <v>3</v>
      </c>
      <c r="C834">
        <v>23</v>
      </c>
      <c r="D834">
        <v>0</v>
      </c>
      <c r="E834">
        <v>0</v>
      </c>
      <c r="F834">
        <v>8.3000000000000007</v>
      </c>
      <c r="G834">
        <v>2.1</v>
      </c>
      <c r="H834">
        <v>0</v>
      </c>
      <c r="I834">
        <v>8.3000000000000007</v>
      </c>
      <c r="J834">
        <v>0</v>
      </c>
      <c r="K834">
        <v>0</v>
      </c>
    </row>
    <row r="835" spans="1:11" x14ac:dyDescent="0.3">
      <c r="A835">
        <v>2</v>
      </c>
      <c r="B835">
        <v>4</v>
      </c>
      <c r="C835">
        <v>0</v>
      </c>
      <c r="D835">
        <v>0</v>
      </c>
      <c r="E835">
        <v>0</v>
      </c>
      <c r="F835">
        <v>7.8</v>
      </c>
      <c r="G835">
        <v>2.1</v>
      </c>
      <c r="H835">
        <v>0</v>
      </c>
      <c r="I835">
        <v>7.8</v>
      </c>
      <c r="J835">
        <v>0</v>
      </c>
      <c r="K835">
        <v>0</v>
      </c>
    </row>
    <row r="836" spans="1:11" x14ac:dyDescent="0.3">
      <c r="A836">
        <v>2</v>
      </c>
      <c r="B836">
        <v>4</v>
      </c>
      <c r="C836">
        <v>1</v>
      </c>
      <c r="D836">
        <v>0</v>
      </c>
      <c r="E836">
        <v>0</v>
      </c>
      <c r="F836">
        <v>7.6</v>
      </c>
      <c r="G836">
        <v>1.9</v>
      </c>
      <c r="H836">
        <v>0</v>
      </c>
      <c r="I836">
        <v>7.6</v>
      </c>
      <c r="J836">
        <v>0</v>
      </c>
      <c r="K836">
        <v>0</v>
      </c>
    </row>
    <row r="837" spans="1:11" x14ac:dyDescent="0.3">
      <c r="A837">
        <v>2</v>
      </c>
      <c r="B837">
        <v>4</v>
      </c>
      <c r="C837">
        <v>2</v>
      </c>
      <c r="D837">
        <v>0</v>
      </c>
      <c r="E837">
        <v>0</v>
      </c>
      <c r="F837">
        <v>7.4</v>
      </c>
      <c r="G837">
        <v>1.7</v>
      </c>
      <c r="H837">
        <v>0</v>
      </c>
      <c r="I837">
        <v>7.4</v>
      </c>
      <c r="J837">
        <v>0</v>
      </c>
      <c r="K837">
        <v>0</v>
      </c>
    </row>
    <row r="838" spans="1:11" x14ac:dyDescent="0.3">
      <c r="A838">
        <v>2</v>
      </c>
      <c r="B838">
        <v>4</v>
      </c>
      <c r="C838">
        <v>3</v>
      </c>
      <c r="D838">
        <v>0</v>
      </c>
      <c r="E838">
        <v>0</v>
      </c>
      <c r="F838">
        <v>7.2</v>
      </c>
      <c r="G838">
        <v>1.5</v>
      </c>
      <c r="H838">
        <v>0</v>
      </c>
      <c r="I838">
        <v>7.2</v>
      </c>
      <c r="J838">
        <v>0</v>
      </c>
      <c r="K838">
        <v>0</v>
      </c>
    </row>
    <row r="839" spans="1:11" x14ac:dyDescent="0.3">
      <c r="A839">
        <v>2</v>
      </c>
      <c r="B839">
        <v>4</v>
      </c>
      <c r="C839">
        <v>4</v>
      </c>
      <c r="D839">
        <v>0</v>
      </c>
      <c r="E839">
        <v>0</v>
      </c>
      <c r="F839">
        <v>6.7</v>
      </c>
      <c r="G839">
        <v>1</v>
      </c>
      <c r="H839">
        <v>0</v>
      </c>
      <c r="I839">
        <v>6.7</v>
      </c>
      <c r="J839">
        <v>0</v>
      </c>
      <c r="K839">
        <v>0</v>
      </c>
    </row>
    <row r="840" spans="1:11" x14ac:dyDescent="0.3">
      <c r="A840">
        <v>2</v>
      </c>
      <c r="B840">
        <v>4</v>
      </c>
      <c r="C840">
        <v>5</v>
      </c>
      <c r="D840">
        <v>0</v>
      </c>
      <c r="E840">
        <v>0</v>
      </c>
      <c r="F840">
        <v>6.1</v>
      </c>
      <c r="G840">
        <v>0.5</v>
      </c>
      <c r="H840">
        <v>0</v>
      </c>
      <c r="I840">
        <v>6.1</v>
      </c>
      <c r="J840">
        <v>0</v>
      </c>
      <c r="K840">
        <v>0</v>
      </c>
    </row>
    <row r="841" spans="1:11" x14ac:dyDescent="0.3">
      <c r="A841">
        <v>2</v>
      </c>
      <c r="B841">
        <v>4</v>
      </c>
      <c r="C841">
        <v>6</v>
      </c>
      <c r="D841">
        <v>0</v>
      </c>
      <c r="E841">
        <v>0</v>
      </c>
      <c r="F841">
        <v>5.6</v>
      </c>
      <c r="G841">
        <v>0</v>
      </c>
      <c r="H841">
        <v>0</v>
      </c>
      <c r="I841">
        <v>5.6</v>
      </c>
      <c r="J841">
        <v>0</v>
      </c>
      <c r="K841">
        <v>0</v>
      </c>
    </row>
    <row r="842" spans="1:11" x14ac:dyDescent="0.3">
      <c r="A842">
        <v>2</v>
      </c>
      <c r="B842">
        <v>4</v>
      </c>
      <c r="C842">
        <v>7</v>
      </c>
      <c r="D842">
        <v>47</v>
      </c>
      <c r="E842">
        <v>24</v>
      </c>
      <c r="F842">
        <v>6.7</v>
      </c>
      <c r="G842">
        <v>0.9</v>
      </c>
      <c r="H842">
        <v>36.688000000000002</v>
      </c>
      <c r="I842">
        <v>5.016</v>
      </c>
      <c r="J842">
        <v>31.367000000000001</v>
      </c>
      <c r="K842">
        <v>25.221</v>
      </c>
    </row>
    <row r="843" spans="1:11" x14ac:dyDescent="0.3">
      <c r="A843">
        <v>2</v>
      </c>
      <c r="B843">
        <v>4</v>
      </c>
      <c r="C843">
        <v>8</v>
      </c>
      <c r="D843">
        <v>324</v>
      </c>
      <c r="E843">
        <v>82</v>
      </c>
      <c r="F843">
        <v>7.8</v>
      </c>
      <c r="G843">
        <v>1.7</v>
      </c>
      <c r="H843">
        <v>229.989</v>
      </c>
      <c r="I843">
        <v>13.099</v>
      </c>
      <c r="J843">
        <v>196.73</v>
      </c>
      <c r="K843">
        <v>186.96600000000001</v>
      </c>
    </row>
    <row r="844" spans="1:11" x14ac:dyDescent="0.3">
      <c r="A844">
        <v>2</v>
      </c>
      <c r="B844">
        <v>4</v>
      </c>
      <c r="C844">
        <v>9</v>
      </c>
      <c r="D844">
        <v>388</v>
      </c>
      <c r="E844">
        <v>144</v>
      </c>
      <c r="F844">
        <v>8.9</v>
      </c>
      <c r="G844">
        <v>2.6</v>
      </c>
      <c r="H844">
        <v>398.995</v>
      </c>
      <c r="I844">
        <v>19.347000000000001</v>
      </c>
      <c r="J844">
        <v>345.346</v>
      </c>
      <c r="K844">
        <v>331.53699999999998</v>
      </c>
    </row>
    <row r="845" spans="1:11" x14ac:dyDescent="0.3">
      <c r="A845">
        <v>2</v>
      </c>
      <c r="B845">
        <v>4</v>
      </c>
      <c r="C845">
        <v>10</v>
      </c>
      <c r="D845">
        <v>390</v>
      </c>
      <c r="E845">
        <v>180</v>
      </c>
      <c r="F845">
        <v>10.4</v>
      </c>
      <c r="G845">
        <v>2.8</v>
      </c>
      <c r="H845">
        <v>498.28800000000001</v>
      </c>
      <c r="I845">
        <v>24.007999999999999</v>
      </c>
      <c r="J845">
        <v>428.166</v>
      </c>
      <c r="K845">
        <v>411.77600000000001</v>
      </c>
    </row>
    <row r="846" spans="1:11" x14ac:dyDescent="0.3">
      <c r="A846">
        <v>2</v>
      </c>
      <c r="B846">
        <v>4</v>
      </c>
      <c r="C846">
        <v>11</v>
      </c>
      <c r="D846">
        <v>203</v>
      </c>
      <c r="E846">
        <v>260</v>
      </c>
      <c r="F846">
        <v>11.8</v>
      </c>
      <c r="G846">
        <v>2.9</v>
      </c>
      <c r="H846">
        <v>451.161</v>
      </c>
      <c r="I846">
        <v>24.306000000000001</v>
      </c>
      <c r="J846">
        <v>388.47800000000001</v>
      </c>
      <c r="K846">
        <v>373.35399999999998</v>
      </c>
    </row>
    <row r="847" spans="1:11" x14ac:dyDescent="0.3">
      <c r="A847">
        <v>2</v>
      </c>
      <c r="B847">
        <v>4</v>
      </c>
      <c r="C847">
        <v>12</v>
      </c>
      <c r="D847">
        <v>199</v>
      </c>
      <c r="E847">
        <v>253</v>
      </c>
      <c r="F847">
        <v>13.3</v>
      </c>
      <c r="G847">
        <v>3.1</v>
      </c>
      <c r="H847">
        <v>444.31200000000001</v>
      </c>
      <c r="I847">
        <v>25.152000000000001</v>
      </c>
      <c r="J847">
        <v>381.55500000000001</v>
      </c>
      <c r="K847">
        <v>366.64600000000002</v>
      </c>
    </row>
    <row r="848" spans="1:11" x14ac:dyDescent="0.3">
      <c r="A848">
        <v>2</v>
      </c>
      <c r="B848">
        <v>4</v>
      </c>
      <c r="C848">
        <v>13</v>
      </c>
      <c r="D848">
        <v>129</v>
      </c>
      <c r="E848">
        <v>246</v>
      </c>
      <c r="F848">
        <v>14.1</v>
      </c>
      <c r="G848">
        <v>2.8</v>
      </c>
      <c r="H848">
        <v>373.36500000000001</v>
      </c>
      <c r="I848">
        <v>24.367000000000001</v>
      </c>
      <c r="J848">
        <v>321.471</v>
      </c>
      <c r="K848">
        <v>308.363</v>
      </c>
    </row>
    <row r="849" spans="1:11" x14ac:dyDescent="0.3">
      <c r="A849">
        <v>2</v>
      </c>
      <c r="B849">
        <v>4</v>
      </c>
      <c r="C849">
        <v>14</v>
      </c>
      <c r="D849">
        <v>29</v>
      </c>
      <c r="E849">
        <v>207</v>
      </c>
      <c r="F849">
        <v>14.8</v>
      </c>
      <c r="G849">
        <v>2.4</v>
      </c>
      <c r="H849">
        <v>228.96899999999999</v>
      </c>
      <c r="I849">
        <v>21.100999999999999</v>
      </c>
      <c r="J849">
        <v>199.43299999999999</v>
      </c>
      <c r="K849">
        <v>189.60300000000001</v>
      </c>
    </row>
    <row r="850" spans="1:11" x14ac:dyDescent="0.3">
      <c r="A850">
        <v>2</v>
      </c>
      <c r="B850">
        <v>4</v>
      </c>
      <c r="C850">
        <v>15</v>
      </c>
      <c r="D850">
        <v>34</v>
      </c>
      <c r="E850">
        <v>136</v>
      </c>
      <c r="F850">
        <v>15.6</v>
      </c>
      <c r="G850">
        <v>2.1</v>
      </c>
      <c r="H850">
        <v>160.29900000000001</v>
      </c>
      <c r="I850">
        <v>19.431000000000001</v>
      </c>
      <c r="J850">
        <v>140.059</v>
      </c>
      <c r="K850">
        <v>131.63999999999999</v>
      </c>
    </row>
    <row r="851" spans="1:11" x14ac:dyDescent="0.3">
      <c r="A851">
        <v>2</v>
      </c>
      <c r="B851">
        <v>4</v>
      </c>
      <c r="C851">
        <v>16</v>
      </c>
      <c r="D851">
        <v>14</v>
      </c>
      <c r="E851">
        <v>59</v>
      </c>
      <c r="F851">
        <v>14.5</v>
      </c>
      <c r="G851">
        <v>2.1</v>
      </c>
      <c r="H851">
        <v>62.692999999999998</v>
      </c>
      <c r="I851">
        <v>14.94</v>
      </c>
      <c r="J851">
        <v>55.344000000000001</v>
      </c>
      <c r="K851">
        <v>48.731000000000002</v>
      </c>
    </row>
    <row r="852" spans="1:11" x14ac:dyDescent="0.3">
      <c r="A852">
        <v>2</v>
      </c>
      <c r="B852">
        <v>4</v>
      </c>
      <c r="C852">
        <v>17</v>
      </c>
      <c r="D852">
        <v>0</v>
      </c>
      <c r="E852">
        <v>13</v>
      </c>
      <c r="F852">
        <v>13.3</v>
      </c>
      <c r="G852">
        <v>2.1</v>
      </c>
      <c r="H852">
        <v>12.317</v>
      </c>
      <c r="I852">
        <v>11.635</v>
      </c>
      <c r="J852">
        <v>11.087999999999999</v>
      </c>
      <c r="K852">
        <v>5.3209999999999997</v>
      </c>
    </row>
    <row r="853" spans="1:11" x14ac:dyDescent="0.3">
      <c r="A853">
        <v>2</v>
      </c>
      <c r="B853">
        <v>4</v>
      </c>
      <c r="C853">
        <v>18</v>
      </c>
      <c r="D853">
        <v>0</v>
      </c>
      <c r="E853">
        <v>0</v>
      </c>
      <c r="F853">
        <v>12.2</v>
      </c>
      <c r="G853">
        <v>2.1</v>
      </c>
      <c r="H853">
        <v>0</v>
      </c>
      <c r="I853">
        <v>12.2</v>
      </c>
      <c r="J853">
        <v>0</v>
      </c>
      <c r="K853">
        <v>0</v>
      </c>
    </row>
    <row r="854" spans="1:11" x14ac:dyDescent="0.3">
      <c r="A854">
        <v>2</v>
      </c>
      <c r="B854">
        <v>4</v>
      </c>
      <c r="C854">
        <v>19</v>
      </c>
      <c r="D854">
        <v>0</v>
      </c>
      <c r="E854">
        <v>0</v>
      </c>
      <c r="F854">
        <v>12</v>
      </c>
      <c r="G854">
        <v>2.9</v>
      </c>
      <c r="H854">
        <v>0</v>
      </c>
      <c r="I854">
        <v>12</v>
      </c>
      <c r="J854">
        <v>0</v>
      </c>
      <c r="K854">
        <v>0</v>
      </c>
    </row>
    <row r="855" spans="1:11" x14ac:dyDescent="0.3">
      <c r="A855">
        <v>2</v>
      </c>
      <c r="B855">
        <v>4</v>
      </c>
      <c r="C855">
        <v>20</v>
      </c>
      <c r="D855">
        <v>0</v>
      </c>
      <c r="E855">
        <v>0</v>
      </c>
      <c r="F855">
        <v>11.9</v>
      </c>
      <c r="G855">
        <v>3.8</v>
      </c>
      <c r="H855">
        <v>0</v>
      </c>
      <c r="I855">
        <v>11.9</v>
      </c>
      <c r="J855">
        <v>0</v>
      </c>
      <c r="K855">
        <v>0</v>
      </c>
    </row>
    <row r="856" spans="1:11" x14ac:dyDescent="0.3">
      <c r="A856">
        <v>2</v>
      </c>
      <c r="B856">
        <v>4</v>
      </c>
      <c r="C856">
        <v>21</v>
      </c>
      <c r="D856">
        <v>0</v>
      </c>
      <c r="E856">
        <v>0</v>
      </c>
      <c r="F856">
        <v>11.7</v>
      </c>
      <c r="G856">
        <v>4.5999999999999996</v>
      </c>
      <c r="H856">
        <v>0</v>
      </c>
      <c r="I856">
        <v>11.7</v>
      </c>
      <c r="J856">
        <v>0</v>
      </c>
      <c r="K856">
        <v>0</v>
      </c>
    </row>
    <row r="857" spans="1:11" x14ac:dyDescent="0.3">
      <c r="A857">
        <v>2</v>
      </c>
      <c r="B857">
        <v>4</v>
      </c>
      <c r="C857">
        <v>22</v>
      </c>
      <c r="D857">
        <v>0</v>
      </c>
      <c r="E857">
        <v>0</v>
      </c>
      <c r="F857">
        <v>10.4</v>
      </c>
      <c r="G857">
        <v>3.8</v>
      </c>
      <c r="H857">
        <v>0</v>
      </c>
      <c r="I857">
        <v>10.4</v>
      </c>
      <c r="J857">
        <v>0</v>
      </c>
      <c r="K857">
        <v>0</v>
      </c>
    </row>
    <row r="858" spans="1:11" x14ac:dyDescent="0.3">
      <c r="A858">
        <v>2</v>
      </c>
      <c r="B858">
        <v>4</v>
      </c>
      <c r="C858">
        <v>23</v>
      </c>
      <c r="D858">
        <v>0</v>
      </c>
      <c r="E858">
        <v>0</v>
      </c>
      <c r="F858">
        <v>9.1</v>
      </c>
      <c r="G858">
        <v>2.9</v>
      </c>
      <c r="H858">
        <v>0</v>
      </c>
      <c r="I858">
        <v>9.1</v>
      </c>
      <c r="J858">
        <v>0</v>
      </c>
      <c r="K858">
        <v>0</v>
      </c>
    </row>
    <row r="859" spans="1:11" x14ac:dyDescent="0.3">
      <c r="A859">
        <v>2</v>
      </c>
      <c r="B859">
        <v>5</v>
      </c>
      <c r="C859">
        <v>0</v>
      </c>
      <c r="D859">
        <v>0</v>
      </c>
      <c r="E859">
        <v>0</v>
      </c>
      <c r="F859">
        <v>7.8</v>
      </c>
      <c r="G859">
        <v>2.1</v>
      </c>
      <c r="H859">
        <v>0</v>
      </c>
      <c r="I859">
        <v>7.8</v>
      </c>
      <c r="J859">
        <v>0</v>
      </c>
      <c r="K859">
        <v>0</v>
      </c>
    </row>
    <row r="860" spans="1:11" x14ac:dyDescent="0.3">
      <c r="A860">
        <v>2</v>
      </c>
      <c r="B860">
        <v>5</v>
      </c>
      <c r="C860">
        <v>1</v>
      </c>
      <c r="D860">
        <v>0</v>
      </c>
      <c r="E860">
        <v>0</v>
      </c>
      <c r="F860">
        <v>7.6</v>
      </c>
      <c r="G860">
        <v>2.1</v>
      </c>
      <c r="H860">
        <v>0</v>
      </c>
      <c r="I860">
        <v>7.6</v>
      </c>
      <c r="J860">
        <v>0</v>
      </c>
      <c r="K860">
        <v>0</v>
      </c>
    </row>
    <row r="861" spans="1:11" x14ac:dyDescent="0.3">
      <c r="A861">
        <v>2</v>
      </c>
      <c r="B861">
        <v>5</v>
      </c>
      <c r="C861">
        <v>2</v>
      </c>
      <c r="D861">
        <v>0</v>
      </c>
      <c r="E861">
        <v>0</v>
      </c>
      <c r="F861">
        <v>7.4</v>
      </c>
      <c r="G861">
        <v>2.1</v>
      </c>
      <c r="H861">
        <v>0</v>
      </c>
      <c r="I861">
        <v>7.4</v>
      </c>
      <c r="J861">
        <v>0</v>
      </c>
      <c r="K861">
        <v>0</v>
      </c>
    </row>
    <row r="862" spans="1:11" x14ac:dyDescent="0.3">
      <c r="A862">
        <v>2</v>
      </c>
      <c r="B862">
        <v>5</v>
      </c>
      <c r="C862">
        <v>3</v>
      </c>
      <c r="D862">
        <v>0</v>
      </c>
      <c r="E862">
        <v>0</v>
      </c>
      <c r="F862">
        <v>7.2</v>
      </c>
      <c r="G862">
        <v>2.1</v>
      </c>
      <c r="H862">
        <v>0</v>
      </c>
      <c r="I862">
        <v>7.2</v>
      </c>
      <c r="J862">
        <v>0</v>
      </c>
      <c r="K862">
        <v>0</v>
      </c>
    </row>
    <row r="863" spans="1:11" x14ac:dyDescent="0.3">
      <c r="A863">
        <v>2</v>
      </c>
      <c r="B863">
        <v>5</v>
      </c>
      <c r="C863">
        <v>4</v>
      </c>
      <c r="D863">
        <v>0</v>
      </c>
      <c r="E863">
        <v>0</v>
      </c>
      <c r="F863">
        <v>7</v>
      </c>
      <c r="G863">
        <v>1.9</v>
      </c>
      <c r="H863">
        <v>0</v>
      </c>
      <c r="I863">
        <v>7</v>
      </c>
      <c r="J863">
        <v>0</v>
      </c>
      <c r="K863">
        <v>0</v>
      </c>
    </row>
    <row r="864" spans="1:11" x14ac:dyDescent="0.3">
      <c r="A864">
        <v>2</v>
      </c>
      <c r="B864">
        <v>5</v>
      </c>
      <c r="C864">
        <v>5</v>
      </c>
      <c r="D864">
        <v>0</v>
      </c>
      <c r="E864">
        <v>0</v>
      </c>
      <c r="F864">
        <v>6.9</v>
      </c>
      <c r="G864">
        <v>1.7</v>
      </c>
      <c r="H864">
        <v>0</v>
      </c>
      <c r="I864">
        <v>6.9</v>
      </c>
      <c r="J864">
        <v>0</v>
      </c>
      <c r="K864">
        <v>0</v>
      </c>
    </row>
    <row r="865" spans="1:11" x14ac:dyDescent="0.3">
      <c r="A865">
        <v>2</v>
      </c>
      <c r="B865">
        <v>5</v>
      </c>
      <c r="C865">
        <v>6</v>
      </c>
      <c r="D865">
        <v>0</v>
      </c>
      <c r="E865">
        <v>0</v>
      </c>
      <c r="F865">
        <v>6.7</v>
      </c>
      <c r="G865">
        <v>1.5</v>
      </c>
      <c r="H865">
        <v>0</v>
      </c>
      <c r="I865">
        <v>6.7</v>
      </c>
      <c r="J865">
        <v>0</v>
      </c>
      <c r="K865">
        <v>0</v>
      </c>
    </row>
    <row r="866" spans="1:11" x14ac:dyDescent="0.3">
      <c r="A866">
        <v>2</v>
      </c>
      <c r="B866">
        <v>5</v>
      </c>
      <c r="C866">
        <v>7</v>
      </c>
      <c r="D866">
        <v>32</v>
      </c>
      <c r="E866">
        <v>28</v>
      </c>
      <c r="F866">
        <v>8</v>
      </c>
      <c r="G866">
        <v>1.7</v>
      </c>
      <c r="H866">
        <v>38.587000000000003</v>
      </c>
      <c r="I866">
        <v>6.702</v>
      </c>
      <c r="J866">
        <v>33.69</v>
      </c>
      <c r="K866">
        <v>27.498999999999999</v>
      </c>
    </row>
    <row r="867" spans="1:11" x14ac:dyDescent="0.3">
      <c r="A867">
        <v>2</v>
      </c>
      <c r="B867">
        <v>5</v>
      </c>
      <c r="C867">
        <v>8</v>
      </c>
      <c r="D867">
        <v>319</v>
      </c>
      <c r="E867">
        <v>86</v>
      </c>
      <c r="F867">
        <v>9.3000000000000007</v>
      </c>
      <c r="G867">
        <v>1.9</v>
      </c>
      <c r="H867">
        <v>232.881</v>
      </c>
      <c r="I867">
        <v>14.555</v>
      </c>
      <c r="J867">
        <v>198.55799999999999</v>
      </c>
      <c r="K867">
        <v>188.749</v>
      </c>
    </row>
    <row r="868" spans="1:11" x14ac:dyDescent="0.3">
      <c r="A868">
        <v>2</v>
      </c>
      <c r="B868">
        <v>5</v>
      </c>
      <c r="C868">
        <v>9</v>
      </c>
      <c r="D868">
        <v>344</v>
      </c>
      <c r="E868">
        <v>165</v>
      </c>
      <c r="F868">
        <v>10.6</v>
      </c>
      <c r="G868">
        <v>2.1</v>
      </c>
      <c r="H868">
        <v>390.202</v>
      </c>
      <c r="I868">
        <v>21.483000000000001</v>
      </c>
      <c r="J868">
        <v>335.72500000000002</v>
      </c>
      <c r="K868">
        <v>322.20100000000002</v>
      </c>
    </row>
    <row r="869" spans="1:11" x14ac:dyDescent="0.3">
      <c r="A869">
        <v>2</v>
      </c>
      <c r="B869">
        <v>5</v>
      </c>
      <c r="C869">
        <v>10</v>
      </c>
      <c r="D869">
        <v>462</v>
      </c>
      <c r="E869">
        <v>180</v>
      </c>
      <c r="F869">
        <v>11.3</v>
      </c>
      <c r="G869">
        <v>2.4</v>
      </c>
      <c r="H869">
        <v>551.53899999999999</v>
      </c>
      <c r="I869">
        <v>27.068999999999999</v>
      </c>
      <c r="J869">
        <v>468.76400000000001</v>
      </c>
      <c r="K869">
        <v>451.02300000000002</v>
      </c>
    </row>
    <row r="870" spans="1:11" x14ac:dyDescent="0.3">
      <c r="A870">
        <v>2</v>
      </c>
      <c r="B870">
        <v>5</v>
      </c>
      <c r="C870">
        <v>11</v>
      </c>
      <c r="D870">
        <v>400</v>
      </c>
      <c r="E870">
        <v>196</v>
      </c>
      <c r="F870">
        <v>12.1</v>
      </c>
      <c r="G870">
        <v>2.8</v>
      </c>
      <c r="H870">
        <v>561.04100000000005</v>
      </c>
      <c r="I870">
        <v>27.972000000000001</v>
      </c>
      <c r="J870">
        <v>476.601</v>
      </c>
      <c r="K870">
        <v>458.59300000000002</v>
      </c>
    </row>
    <row r="871" spans="1:11" x14ac:dyDescent="0.3">
      <c r="A871">
        <v>2</v>
      </c>
      <c r="B871">
        <v>5</v>
      </c>
      <c r="C871">
        <v>12</v>
      </c>
      <c r="D871">
        <v>199</v>
      </c>
      <c r="E871">
        <v>282</v>
      </c>
      <c r="F871">
        <v>12.8</v>
      </c>
      <c r="G871">
        <v>3.1</v>
      </c>
      <c r="H871">
        <v>478.286</v>
      </c>
      <c r="I871">
        <v>25.957000000000001</v>
      </c>
      <c r="J871">
        <v>409.61099999999999</v>
      </c>
      <c r="K871">
        <v>393.81900000000002</v>
      </c>
    </row>
    <row r="872" spans="1:11" x14ac:dyDescent="0.3">
      <c r="A872">
        <v>2</v>
      </c>
      <c r="B872">
        <v>5</v>
      </c>
      <c r="C872">
        <v>13</v>
      </c>
      <c r="D872">
        <v>116</v>
      </c>
      <c r="E872">
        <v>215</v>
      </c>
      <c r="F872">
        <v>13</v>
      </c>
      <c r="G872">
        <v>4.0999999999999996</v>
      </c>
      <c r="H872">
        <v>327.30200000000002</v>
      </c>
      <c r="I872">
        <v>20.879000000000001</v>
      </c>
      <c r="J872">
        <v>285.24400000000003</v>
      </c>
      <c r="K872">
        <v>273.161</v>
      </c>
    </row>
    <row r="873" spans="1:11" x14ac:dyDescent="0.3">
      <c r="A873">
        <v>2</v>
      </c>
      <c r="B873">
        <v>5</v>
      </c>
      <c r="C873">
        <v>14</v>
      </c>
      <c r="D873">
        <v>43</v>
      </c>
      <c r="E873">
        <v>214</v>
      </c>
      <c r="F873">
        <v>13.1</v>
      </c>
      <c r="G873">
        <v>5.2</v>
      </c>
      <c r="H873">
        <v>256.11599999999999</v>
      </c>
      <c r="I873">
        <v>17.954000000000001</v>
      </c>
      <c r="J873">
        <v>225.446</v>
      </c>
      <c r="K873">
        <v>214.96</v>
      </c>
    </row>
    <row r="874" spans="1:11" x14ac:dyDescent="0.3">
      <c r="A874">
        <v>2</v>
      </c>
      <c r="B874">
        <v>5</v>
      </c>
      <c r="C874">
        <v>15</v>
      </c>
      <c r="D874">
        <v>87</v>
      </c>
      <c r="E874">
        <v>115</v>
      </c>
      <c r="F874">
        <v>13.3</v>
      </c>
      <c r="G874">
        <v>6.2</v>
      </c>
      <c r="H874">
        <v>171.89599999999999</v>
      </c>
      <c r="I874">
        <v>15.808</v>
      </c>
      <c r="J874">
        <v>151.346</v>
      </c>
      <c r="K874">
        <v>142.66800000000001</v>
      </c>
    </row>
    <row r="875" spans="1:11" x14ac:dyDescent="0.3">
      <c r="A875">
        <v>2</v>
      </c>
      <c r="B875">
        <v>5</v>
      </c>
      <c r="C875">
        <v>16</v>
      </c>
      <c r="D875">
        <v>109</v>
      </c>
      <c r="E875">
        <v>74</v>
      </c>
      <c r="F875">
        <v>12.8</v>
      </c>
      <c r="G875">
        <v>5.3</v>
      </c>
      <c r="H875">
        <v>120.652</v>
      </c>
      <c r="I875">
        <v>14.268000000000001</v>
      </c>
      <c r="J875">
        <v>104.02200000000001</v>
      </c>
      <c r="K875">
        <v>96.400999999999996</v>
      </c>
    </row>
    <row r="876" spans="1:11" x14ac:dyDescent="0.3">
      <c r="A876">
        <v>2</v>
      </c>
      <c r="B876">
        <v>5</v>
      </c>
      <c r="C876">
        <v>17</v>
      </c>
      <c r="D876">
        <v>28</v>
      </c>
      <c r="E876">
        <v>15</v>
      </c>
      <c r="F876">
        <v>12.2</v>
      </c>
      <c r="G876">
        <v>4.5</v>
      </c>
      <c r="H876">
        <v>21.123999999999999</v>
      </c>
      <c r="I876">
        <v>11.286</v>
      </c>
      <c r="J876">
        <v>17.603000000000002</v>
      </c>
      <c r="K876">
        <v>11.715999999999999</v>
      </c>
    </row>
    <row r="877" spans="1:11" x14ac:dyDescent="0.3">
      <c r="A877">
        <v>2</v>
      </c>
      <c r="B877">
        <v>5</v>
      </c>
      <c r="C877">
        <v>18</v>
      </c>
      <c r="D877">
        <v>0</v>
      </c>
      <c r="E877">
        <v>0</v>
      </c>
      <c r="F877">
        <v>11.7</v>
      </c>
      <c r="G877">
        <v>3.6</v>
      </c>
      <c r="H877">
        <v>0</v>
      </c>
      <c r="I877">
        <v>11.7</v>
      </c>
      <c r="J877">
        <v>0</v>
      </c>
      <c r="K877">
        <v>0</v>
      </c>
    </row>
    <row r="878" spans="1:11" x14ac:dyDescent="0.3">
      <c r="A878">
        <v>2</v>
      </c>
      <c r="B878">
        <v>5</v>
      </c>
      <c r="C878">
        <v>19</v>
      </c>
      <c r="D878">
        <v>0</v>
      </c>
      <c r="E878">
        <v>0</v>
      </c>
      <c r="F878">
        <v>11.5</v>
      </c>
      <c r="G878">
        <v>3.9</v>
      </c>
      <c r="H878">
        <v>0</v>
      </c>
      <c r="I878">
        <v>11.5</v>
      </c>
      <c r="J878">
        <v>0</v>
      </c>
      <c r="K878">
        <v>0</v>
      </c>
    </row>
    <row r="879" spans="1:11" x14ac:dyDescent="0.3">
      <c r="A879">
        <v>2</v>
      </c>
      <c r="B879">
        <v>5</v>
      </c>
      <c r="C879">
        <v>20</v>
      </c>
      <c r="D879">
        <v>0</v>
      </c>
      <c r="E879">
        <v>0</v>
      </c>
      <c r="F879">
        <v>11.3</v>
      </c>
      <c r="G879">
        <v>4.3</v>
      </c>
      <c r="H879">
        <v>0</v>
      </c>
      <c r="I879">
        <v>11.3</v>
      </c>
      <c r="J879">
        <v>0</v>
      </c>
      <c r="K879">
        <v>0</v>
      </c>
    </row>
    <row r="880" spans="1:11" x14ac:dyDescent="0.3">
      <c r="A880">
        <v>2</v>
      </c>
      <c r="B880">
        <v>5</v>
      </c>
      <c r="C880">
        <v>21</v>
      </c>
      <c r="D880">
        <v>0</v>
      </c>
      <c r="E880">
        <v>0</v>
      </c>
      <c r="F880">
        <v>11.1</v>
      </c>
      <c r="G880">
        <v>4.5999999999999996</v>
      </c>
      <c r="H880">
        <v>0</v>
      </c>
      <c r="I880">
        <v>11.1</v>
      </c>
      <c r="J880">
        <v>0</v>
      </c>
      <c r="K880">
        <v>0</v>
      </c>
    </row>
    <row r="881" spans="1:11" x14ac:dyDescent="0.3">
      <c r="A881">
        <v>2</v>
      </c>
      <c r="B881">
        <v>5</v>
      </c>
      <c r="C881">
        <v>22</v>
      </c>
      <c r="D881">
        <v>0</v>
      </c>
      <c r="E881">
        <v>0</v>
      </c>
      <c r="F881">
        <v>11.3</v>
      </c>
      <c r="G881">
        <v>4.3</v>
      </c>
      <c r="H881">
        <v>0</v>
      </c>
      <c r="I881">
        <v>11.3</v>
      </c>
      <c r="J881">
        <v>0</v>
      </c>
      <c r="K881">
        <v>0</v>
      </c>
    </row>
    <row r="882" spans="1:11" x14ac:dyDescent="0.3">
      <c r="A882">
        <v>2</v>
      </c>
      <c r="B882">
        <v>5</v>
      </c>
      <c r="C882">
        <v>23</v>
      </c>
      <c r="D882">
        <v>0</v>
      </c>
      <c r="E882">
        <v>0</v>
      </c>
      <c r="F882">
        <v>11.5</v>
      </c>
      <c r="G882">
        <v>3.9</v>
      </c>
      <c r="H882">
        <v>0</v>
      </c>
      <c r="I882">
        <v>11.5</v>
      </c>
      <c r="J882">
        <v>0</v>
      </c>
      <c r="K882">
        <v>0</v>
      </c>
    </row>
    <row r="883" spans="1:11" x14ac:dyDescent="0.3">
      <c r="A883">
        <v>2</v>
      </c>
      <c r="B883">
        <v>6</v>
      </c>
      <c r="C883">
        <v>0</v>
      </c>
      <c r="D883">
        <v>0</v>
      </c>
      <c r="E883">
        <v>0</v>
      </c>
      <c r="F883">
        <v>11.7</v>
      </c>
      <c r="G883">
        <v>3.6</v>
      </c>
      <c r="H883">
        <v>0</v>
      </c>
      <c r="I883">
        <v>11.7</v>
      </c>
      <c r="J883">
        <v>0</v>
      </c>
      <c r="K883">
        <v>0</v>
      </c>
    </row>
    <row r="884" spans="1:11" x14ac:dyDescent="0.3">
      <c r="A884">
        <v>2</v>
      </c>
      <c r="B884">
        <v>6</v>
      </c>
      <c r="C884">
        <v>1</v>
      </c>
      <c r="D884">
        <v>0</v>
      </c>
      <c r="E884">
        <v>0</v>
      </c>
      <c r="F884">
        <v>11.1</v>
      </c>
      <c r="G884">
        <v>3.1</v>
      </c>
      <c r="H884">
        <v>0</v>
      </c>
      <c r="I884">
        <v>11.1</v>
      </c>
      <c r="J884">
        <v>0</v>
      </c>
      <c r="K884">
        <v>0</v>
      </c>
    </row>
    <row r="885" spans="1:11" x14ac:dyDescent="0.3">
      <c r="A885">
        <v>2</v>
      </c>
      <c r="B885">
        <v>6</v>
      </c>
      <c r="C885">
        <v>2</v>
      </c>
      <c r="D885">
        <v>0</v>
      </c>
      <c r="E885">
        <v>0</v>
      </c>
      <c r="F885">
        <v>10.6</v>
      </c>
      <c r="G885">
        <v>2.6</v>
      </c>
      <c r="H885">
        <v>0</v>
      </c>
      <c r="I885">
        <v>10.6</v>
      </c>
      <c r="J885">
        <v>0</v>
      </c>
      <c r="K885">
        <v>0</v>
      </c>
    </row>
    <row r="886" spans="1:11" x14ac:dyDescent="0.3">
      <c r="A886">
        <v>2</v>
      </c>
      <c r="B886">
        <v>6</v>
      </c>
      <c r="C886">
        <v>3</v>
      </c>
      <c r="D886">
        <v>0</v>
      </c>
      <c r="E886">
        <v>0</v>
      </c>
      <c r="F886">
        <v>10</v>
      </c>
      <c r="G886">
        <v>2.1</v>
      </c>
      <c r="H886">
        <v>0</v>
      </c>
      <c r="I886">
        <v>10</v>
      </c>
      <c r="J886">
        <v>0</v>
      </c>
      <c r="K886">
        <v>0</v>
      </c>
    </row>
    <row r="887" spans="1:11" x14ac:dyDescent="0.3">
      <c r="A887">
        <v>2</v>
      </c>
      <c r="B887">
        <v>6</v>
      </c>
      <c r="C887">
        <v>4</v>
      </c>
      <c r="D887">
        <v>0</v>
      </c>
      <c r="E887">
        <v>0</v>
      </c>
      <c r="F887">
        <v>10.199999999999999</v>
      </c>
      <c r="G887">
        <v>2.2999999999999998</v>
      </c>
      <c r="H887">
        <v>0</v>
      </c>
      <c r="I887">
        <v>10.199999999999999</v>
      </c>
      <c r="J887">
        <v>0</v>
      </c>
      <c r="K887">
        <v>0</v>
      </c>
    </row>
    <row r="888" spans="1:11" x14ac:dyDescent="0.3">
      <c r="A888">
        <v>2</v>
      </c>
      <c r="B888">
        <v>6</v>
      </c>
      <c r="C888">
        <v>5</v>
      </c>
      <c r="D888">
        <v>0</v>
      </c>
      <c r="E888">
        <v>0</v>
      </c>
      <c r="F888">
        <v>10.4</v>
      </c>
      <c r="G888">
        <v>2.4</v>
      </c>
      <c r="H888">
        <v>0</v>
      </c>
      <c r="I888">
        <v>10.4</v>
      </c>
      <c r="J888">
        <v>0</v>
      </c>
      <c r="K888">
        <v>0</v>
      </c>
    </row>
    <row r="889" spans="1:11" x14ac:dyDescent="0.3">
      <c r="A889">
        <v>2</v>
      </c>
      <c r="B889">
        <v>6</v>
      </c>
      <c r="C889">
        <v>6</v>
      </c>
      <c r="D889">
        <v>0</v>
      </c>
      <c r="E889">
        <v>0</v>
      </c>
      <c r="F889">
        <v>10.6</v>
      </c>
      <c r="G889">
        <v>2.6</v>
      </c>
      <c r="H889">
        <v>0</v>
      </c>
      <c r="I889">
        <v>10.6</v>
      </c>
      <c r="J889">
        <v>0</v>
      </c>
      <c r="K889">
        <v>0</v>
      </c>
    </row>
    <row r="890" spans="1:11" x14ac:dyDescent="0.3">
      <c r="A890">
        <v>2</v>
      </c>
      <c r="B890">
        <v>6</v>
      </c>
      <c r="C890">
        <v>7</v>
      </c>
      <c r="D890">
        <v>1</v>
      </c>
      <c r="E890">
        <v>21</v>
      </c>
      <c r="F890">
        <v>10.6</v>
      </c>
      <c r="G890">
        <v>2.6</v>
      </c>
      <c r="H890">
        <v>20.155999999999999</v>
      </c>
      <c r="I890">
        <v>9.0310000000000006</v>
      </c>
      <c r="J890">
        <v>18.251999999999999</v>
      </c>
      <c r="K890">
        <v>12.353</v>
      </c>
    </row>
    <row r="891" spans="1:11" x14ac:dyDescent="0.3">
      <c r="A891">
        <v>2</v>
      </c>
      <c r="B891">
        <v>6</v>
      </c>
      <c r="C891">
        <v>8</v>
      </c>
      <c r="D891">
        <v>7</v>
      </c>
      <c r="E891">
        <v>83</v>
      </c>
      <c r="F891">
        <v>10.6</v>
      </c>
      <c r="G891">
        <v>2.6</v>
      </c>
      <c r="H891">
        <v>85.182000000000002</v>
      </c>
      <c r="I891">
        <v>10.97</v>
      </c>
      <c r="J891">
        <v>76.655000000000001</v>
      </c>
      <c r="K891">
        <v>69.61</v>
      </c>
    </row>
    <row r="892" spans="1:11" x14ac:dyDescent="0.3">
      <c r="A892">
        <v>2</v>
      </c>
      <c r="B892">
        <v>6</v>
      </c>
      <c r="C892">
        <v>9</v>
      </c>
      <c r="D892">
        <v>10</v>
      </c>
      <c r="E892">
        <v>121</v>
      </c>
      <c r="F892">
        <v>10.6</v>
      </c>
      <c r="G892">
        <v>2.6</v>
      </c>
      <c r="H892">
        <v>124.37</v>
      </c>
      <c r="I892">
        <v>12.419</v>
      </c>
      <c r="J892">
        <v>111.55</v>
      </c>
      <c r="K892">
        <v>103.76600000000001</v>
      </c>
    </row>
    <row r="893" spans="1:11" x14ac:dyDescent="0.3">
      <c r="A893">
        <v>2</v>
      </c>
      <c r="B893">
        <v>6</v>
      </c>
      <c r="C893">
        <v>10</v>
      </c>
      <c r="D893">
        <v>138</v>
      </c>
      <c r="E893">
        <v>193</v>
      </c>
      <c r="F893">
        <v>11.7</v>
      </c>
      <c r="G893">
        <v>2.6</v>
      </c>
      <c r="H893">
        <v>310.69799999999998</v>
      </c>
      <c r="I893">
        <v>19.149999999999999</v>
      </c>
      <c r="J893">
        <v>272.03199999999998</v>
      </c>
      <c r="K893">
        <v>260.31299999999999</v>
      </c>
    </row>
    <row r="894" spans="1:11" x14ac:dyDescent="0.3">
      <c r="A894">
        <v>2</v>
      </c>
      <c r="B894">
        <v>6</v>
      </c>
      <c r="C894">
        <v>11</v>
      </c>
      <c r="D894">
        <v>590</v>
      </c>
      <c r="E894">
        <v>160</v>
      </c>
      <c r="F894">
        <v>12.8</v>
      </c>
      <c r="G894">
        <v>2.6</v>
      </c>
      <c r="H894">
        <v>681.45299999999997</v>
      </c>
      <c r="I894">
        <v>31.457999999999998</v>
      </c>
      <c r="J894">
        <v>571.56399999999996</v>
      </c>
      <c r="K894">
        <v>550.15099999999995</v>
      </c>
    </row>
    <row r="895" spans="1:11" x14ac:dyDescent="0.3">
      <c r="A895">
        <v>2</v>
      </c>
      <c r="B895">
        <v>6</v>
      </c>
      <c r="C895">
        <v>12</v>
      </c>
      <c r="D895">
        <v>675</v>
      </c>
      <c r="E895">
        <v>143</v>
      </c>
      <c r="F895">
        <v>13.9</v>
      </c>
      <c r="G895">
        <v>2.6</v>
      </c>
      <c r="H895">
        <v>749.75</v>
      </c>
      <c r="I895">
        <v>35.777000000000001</v>
      </c>
      <c r="J895">
        <v>619.39499999999998</v>
      </c>
      <c r="K895">
        <v>596.15099999999995</v>
      </c>
    </row>
    <row r="896" spans="1:11" x14ac:dyDescent="0.3">
      <c r="A896">
        <v>2</v>
      </c>
      <c r="B896">
        <v>6</v>
      </c>
      <c r="C896">
        <v>13</v>
      </c>
      <c r="D896">
        <v>756</v>
      </c>
      <c r="E896">
        <v>106</v>
      </c>
      <c r="F896">
        <v>14.5</v>
      </c>
      <c r="G896">
        <v>3.8</v>
      </c>
      <c r="H896">
        <v>742.50699999999995</v>
      </c>
      <c r="I896">
        <v>33.862000000000002</v>
      </c>
      <c r="J896">
        <v>616.96299999999997</v>
      </c>
      <c r="K896">
        <v>593.81399999999996</v>
      </c>
    </row>
    <row r="897" spans="1:11" x14ac:dyDescent="0.3">
      <c r="A897">
        <v>2</v>
      </c>
      <c r="B897">
        <v>6</v>
      </c>
      <c r="C897">
        <v>14</v>
      </c>
      <c r="D897">
        <v>632</v>
      </c>
      <c r="E897">
        <v>105</v>
      </c>
      <c r="F897">
        <v>15</v>
      </c>
      <c r="G897">
        <v>5</v>
      </c>
      <c r="H897">
        <v>580.87699999999995</v>
      </c>
      <c r="I897">
        <v>28.285</v>
      </c>
      <c r="J897">
        <v>490.40499999999997</v>
      </c>
      <c r="K897">
        <v>471.92099999999999</v>
      </c>
    </row>
    <row r="898" spans="1:11" x14ac:dyDescent="0.3">
      <c r="A898">
        <v>2</v>
      </c>
      <c r="B898">
        <v>6</v>
      </c>
      <c r="C898">
        <v>15</v>
      </c>
      <c r="D898">
        <v>665</v>
      </c>
      <c r="E898">
        <v>63</v>
      </c>
      <c r="F898">
        <v>15.6</v>
      </c>
      <c r="G898">
        <v>6.2</v>
      </c>
      <c r="H898">
        <v>450.65199999999999</v>
      </c>
      <c r="I898">
        <v>24.311</v>
      </c>
      <c r="J898">
        <v>379.41500000000002</v>
      </c>
      <c r="K898">
        <v>364.572</v>
      </c>
    </row>
    <row r="899" spans="1:11" x14ac:dyDescent="0.3">
      <c r="A899">
        <v>2</v>
      </c>
      <c r="B899">
        <v>6</v>
      </c>
      <c r="C899">
        <v>16</v>
      </c>
      <c r="D899">
        <v>393</v>
      </c>
      <c r="E899">
        <v>55</v>
      </c>
      <c r="F899">
        <v>14.3</v>
      </c>
      <c r="G899">
        <v>6.2</v>
      </c>
      <c r="H899">
        <v>213.226</v>
      </c>
      <c r="I899">
        <v>18.006</v>
      </c>
      <c r="J899">
        <v>175.03100000000001</v>
      </c>
      <c r="K899">
        <v>165.79499999999999</v>
      </c>
    </row>
    <row r="900" spans="1:11" x14ac:dyDescent="0.3">
      <c r="A900">
        <v>2</v>
      </c>
      <c r="B900">
        <v>6</v>
      </c>
      <c r="C900">
        <v>17</v>
      </c>
      <c r="D900">
        <v>55</v>
      </c>
      <c r="E900">
        <v>20</v>
      </c>
      <c r="F900">
        <v>13</v>
      </c>
      <c r="G900">
        <v>6.2</v>
      </c>
      <c r="H900">
        <v>33.895000000000003</v>
      </c>
      <c r="I900">
        <v>12.651999999999999</v>
      </c>
      <c r="J900">
        <v>27.603000000000002</v>
      </c>
      <c r="K900">
        <v>21.527999999999999</v>
      </c>
    </row>
    <row r="901" spans="1:11" x14ac:dyDescent="0.3">
      <c r="A901">
        <v>2</v>
      </c>
      <c r="B901">
        <v>6</v>
      </c>
      <c r="C901">
        <v>18</v>
      </c>
      <c r="D901">
        <v>0</v>
      </c>
      <c r="E901">
        <v>0</v>
      </c>
      <c r="F901">
        <v>11.7</v>
      </c>
      <c r="G901">
        <v>6.2</v>
      </c>
      <c r="H901">
        <v>0</v>
      </c>
      <c r="I901">
        <v>11.7</v>
      </c>
      <c r="J901">
        <v>0</v>
      </c>
      <c r="K901">
        <v>0</v>
      </c>
    </row>
    <row r="902" spans="1:11" x14ac:dyDescent="0.3">
      <c r="A902">
        <v>2</v>
      </c>
      <c r="B902">
        <v>6</v>
      </c>
      <c r="C902">
        <v>19</v>
      </c>
      <c r="D902">
        <v>0</v>
      </c>
      <c r="E902">
        <v>0</v>
      </c>
      <c r="F902">
        <v>11.3</v>
      </c>
      <c r="G902">
        <v>4.5999999999999996</v>
      </c>
      <c r="H902">
        <v>0</v>
      </c>
      <c r="I902">
        <v>11.3</v>
      </c>
      <c r="J902">
        <v>0</v>
      </c>
      <c r="K902">
        <v>0</v>
      </c>
    </row>
    <row r="903" spans="1:11" x14ac:dyDescent="0.3">
      <c r="A903">
        <v>2</v>
      </c>
      <c r="B903">
        <v>6</v>
      </c>
      <c r="C903">
        <v>20</v>
      </c>
      <c r="D903">
        <v>0</v>
      </c>
      <c r="E903">
        <v>0</v>
      </c>
      <c r="F903">
        <v>11</v>
      </c>
      <c r="G903">
        <v>3.1</v>
      </c>
      <c r="H903">
        <v>0</v>
      </c>
      <c r="I903">
        <v>11</v>
      </c>
      <c r="J903">
        <v>0</v>
      </c>
      <c r="K903">
        <v>0</v>
      </c>
    </row>
    <row r="904" spans="1:11" x14ac:dyDescent="0.3">
      <c r="A904">
        <v>2</v>
      </c>
      <c r="B904">
        <v>6</v>
      </c>
      <c r="C904">
        <v>21</v>
      </c>
      <c r="D904">
        <v>0</v>
      </c>
      <c r="E904">
        <v>0</v>
      </c>
      <c r="F904">
        <v>10.6</v>
      </c>
      <c r="G904">
        <v>1.5</v>
      </c>
      <c r="H904">
        <v>0</v>
      </c>
      <c r="I904">
        <v>10.6</v>
      </c>
      <c r="J904">
        <v>0</v>
      </c>
      <c r="K904">
        <v>0</v>
      </c>
    </row>
    <row r="905" spans="1:11" x14ac:dyDescent="0.3">
      <c r="A905">
        <v>2</v>
      </c>
      <c r="B905">
        <v>6</v>
      </c>
      <c r="C905">
        <v>22</v>
      </c>
      <c r="D905">
        <v>0</v>
      </c>
      <c r="E905">
        <v>0</v>
      </c>
      <c r="F905">
        <v>10.4</v>
      </c>
      <c r="G905">
        <v>1</v>
      </c>
      <c r="H905">
        <v>0</v>
      </c>
      <c r="I905">
        <v>10.4</v>
      </c>
      <c r="J905">
        <v>0</v>
      </c>
      <c r="K905">
        <v>0</v>
      </c>
    </row>
    <row r="906" spans="1:11" x14ac:dyDescent="0.3">
      <c r="A906">
        <v>2</v>
      </c>
      <c r="B906">
        <v>6</v>
      </c>
      <c r="C906">
        <v>23</v>
      </c>
      <c r="D906">
        <v>0</v>
      </c>
      <c r="E906">
        <v>0</v>
      </c>
      <c r="F906">
        <v>10.199999999999999</v>
      </c>
      <c r="G906">
        <v>0.5</v>
      </c>
      <c r="H906">
        <v>0</v>
      </c>
      <c r="I906">
        <v>10.199999999999999</v>
      </c>
      <c r="J906">
        <v>0</v>
      </c>
      <c r="K906">
        <v>0</v>
      </c>
    </row>
    <row r="907" spans="1:11" x14ac:dyDescent="0.3">
      <c r="A907">
        <v>2</v>
      </c>
      <c r="B907">
        <v>7</v>
      </c>
      <c r="C907">
        <v>0</v>
      </c>
      <c r="D907">
        <v>0</v>
      </c>
      <c r="E907">
        <v>0</v>
      </c>
      <c r="F907">
        <v>10</v>
      </c>
      <c r="G907">
        <v>0</v>
      </c>
      <c r="H907">
        <v>0</v>
      </c>
      <c r="I907">
        <v>10</v>
      </c>
      <c r="J907">
        <v>0</v>
      </c>
      <c r="K907">
        <v>0</v>
      </c>
    </row>
    <row r="908" spans="1:11" x14ac:dyDescent="0.3">
      <c r="A908">
        <v>2</v>
      </c>
      <c r="B908">
        <v>7</v>
      </c>
      <c r="C908">
        <v>1</v>
      </c>
      <c r="D908">
        <v>0</v>
      </c>
      <c r="E908">
        <v>0</v>
      </c>
      <c r="F908">
        <v>9.1</v>
      </c>
      <c r="G908">
        <v>0</v>
      </c>
      <c r="H908">
        <v>0</v>
      </c>
      <c r="I908">
        <v>9.1</v>
      </c>
      <c r="J908">
        <v>0</v>
      </c>
      <c r="K908">
        <v>0</v>
      </c>
    </row>
    <row r="909" spans="1:11" x14ac:dyDescent="0.3">
      <c r="A909">
        <v>2</v>
      </c>
      <c r="B909">
        <v>7</v>
      </c>
      <c r="C909">
        <v>2</v>
      </c>
      <c r="D909">
        <v>0</v>
      </c>
      <c r="E909">
        <v>0</v>
      </c>
      <c r="F909">
        <v>8.1</v>
      </c>
      <c r="G909">
        <v>0</v>
      </c>
      <c r="H909">
        <v>0</v>
      </c>
      <c r="I909">
        <v>8.1</v>
      </c>
      <c r="J909">
        <v>0</v>
      </c>
      <c r="K909">
        <v>0</v>
      </c>
    </row>
    <row r="910" spans="1:11" x14ac:dyDescent="0.3">
      <c r="A910">
        <v>2</v>
      </c>
      <c r="B910">
        <v>7</v>
      </c>
      <c r="C910">
        <v>3</v>
      </c>
      <c r="D910">
        <v>0</v>
      </c>
      <c r="E910">
        <v>0</v>
      </c>
      <c r="F910">
        <v>7.2</v>
      </c>
      <c r="G910">
        <v>0</v>
      </c>
      <c r="H910">
        <v>0</v>
      </c>
      <c r="I910">
        <v>7.2</v>
      </c>
      <c r="J910">
        <v>0</v>
      </c>
      <c r="K910">
        <v>0</v>
      </c>
    </row>
    <row r="911" spans="1:11" x14ac:dyDescent="0.3">
      <c r="A911">
        <v>2</v>
      </c>
      <c r="B911">
        <v>7</v>
      </c>
      <c r="C911">
        <v>4</v>
      </c>
      <c r="D911">
        <v>0</v>
      </c>
      <c r="E911">
        <v>0</v>
      </c>
      <c r="F911">
        <v>7.6</v>
      </c>
      <c r="G911">
        <v>0</v>
      </c>
      <c r="H911">
        <v>0</v>
      </c>
      <c r="I911">
        <v>7.6</v>
      </c>
      <c r="J911">
        <v>0</v>
      </c>
      <c r="K911">
        <v>0</v>
      </c>
    </row>
    <row r="912" spans="1:11" x14ac:dyDescent="0.3">
      <c r="A912">
        <v>2</v>
      </c>
      <c r="B912">
        <v>7</v>
      </c>
      <c r="C912">
        <v>5</v>
      </c>
      <c r="D912">
        <v>0</v>
      </c>
      <c r="E912">
        <v>0</v>
      </c>
      <c r="F912">
        <v>7.9</v>
      </c>
      <c r="G912">
        <v>0</v>
      </c>
      <c r="H912">
        <v>0</v>
      </c>
      <c r="I912">
        <v>7.9</v>
      </c>
      <c r="J912">
        <v>0</v>
      </c>
      <c r="K912">
        <v>0</v>
      </c>
    </row>
    <row r="913" spans="1:11" x14ac:dyDescent="0.3">
      <c r="A913">
        <v>2</v>
      </c>
      <c r="B913">
        <v>7</v>
      </c>
      <c r="C913">
        <v>6</v>
      </c>
      <c r="D913">
        <v>0</v>
      </c>
      <c r="E913">
        <v>0</v>
      </c>
      <c r="F913">
        <v>8.3000000000000007</v>
      </c>
      <c r="G913">
        <v>0</v>
      </c>
      <c r="H913">
        <v>0</v>
      </c>
      <c r="I913">
        <v>8.3000000000000007</v>
      </c>
      <c r="J913">
        <v>0</v>
      </c>
      <c r="K913">
        <v>0</v>
      </c>
    </row>
    <row r="914" spans="1:11" x14ac:dyDescent="0.3">
      <c r="A914">
        <v>2</v>
      </c>
      <c r="B914">
        <v>7</v>
      </c>
      <c r="C914">
        <v>7</v>
      </c>
      <c r="D914">
        <v>2</v>
      </c>
      <c r="E914">
        <v>10</v>
      </c>
      <c r="F914">
        <v>8.5</v>
      </c>
      <c r="G914">
        <v>0.7</v>
      </c>
      <c r="H914">
        <v>9.8810000000000002</v>
      </c>
      <c r="I914">
        <v>5.7679999999999998</v>
      </c>
      <c r="J914">
        <v>8.968</v>
      </c>
      <c r="K914">
        <v>3.2389999999999999</v>
      </c>
    </row>
    <row r="915" spans="1:11" x14ac:dyDescent="0.3">
      <c r="A915">
        <v>2</v>
      </c>
      <c r="B915">
        <v>7</v>
      </c>
      <c r="C915">
        <v>8</v>
      </c>
      <c r="D915">
        <v>1</v>
      </c>
      <c r="E915">
        <v>71</v>
      </c>
      <c r="F915">
        <v>8.6999999999999993</v>
      </c>
      <c r="G915">
        <v>1.4</v>
      </c>
      <c r="H915">
        <v>69.584999999999994</v>
      </c>
      <c r="I915">
        <v>8.4109999999999996</v>
      </c>
      <c r="J915">
        <v>63.289000000000001</v>
      </c>
      <c r="K915">
        <v>56.517000000000003</v>
      </c>
    </row>
    <row r="916" spans="1:11" x14ac:dyDescent="0.3">
      <c r="A916">
        <v>2</v>
      </c>
      <c r="B916">
        <v>7</v>
      </c>
      <c r="C916">
        <v>9</v>
      </c>
      <c r="D916">
        <v>11</v>
      </c>
      <c r="E916">
        <v>134</v>
      </c>
      <c r="F916">
        <v>8.9</v>
      </c>
      <c r="G916">
        <v>2.1</v>
      </c>
      <c r="H916">
        <v>138.636</v>
      </c>
      <c r="I916">
        <v>11.198</v>
      </c>
      <c r="J916">
        <v>124.858</v>
      </c>
      <c r="K916">
        <v>116.78100000000001</v>
      </c>
    </row>
    <row r="917" spans="1:11" x14ac:dyDescent="0.3">
      <c r="A917">
        <v>2</v>
      </c>
      <c r="B917">
        <v>7</v>
      </c>
      <c r="C917">
        <v>10</v>
      </c>
      <c r="D917">
        <v>5</v>
      </c>
      <c r="E917">
        <v>178</v>
      </c>
      <c r="F917">
        <v>10.7</v>
      </c>
      <c r="G917">
        <v>2.9</v>
      </c>
      <c r="H917">
        <v>179.625</v>
      </c>
      <c r="I917">
        <v>14.247</v>
      </c>
      <c r="J917">
        <v>160.268</v>
      </c>
      <c r="K917">
        <v>151.38300000000001</v>
      </c>
    </row>
    <row r="918" spans="1:11" x14ac:dyDescent="0.3">
      <c r="A918">
        <v>2</v>
      </c>
      <c r="B918">
        <v>7</v>
      </c>
      <c r="C918">
        <v>11</v>
      </c>
      <c r="D918">
        <v>2</v>
      </c>
      <c r="E918">
        <v>266</v>
      </c>
      <c r="F918">
        <v>12.6</v>
      </c>
      <c r="G918">
        <v>3.8</v>
      </c>
      <c r="H918">
        <v>270.608</v>
      </c>
      <c r="I918">
        <v>18.338000000000001</v>
      </c>
      <c r="J918">
        <v>238.14500000000001</v>
      </c>
      <c r="K918">
        <v>227.33</v>
      </c>
    </row>
    <row r="919" spans="1:11" x14ac:dyDescent="0.3">
      <c r="A919">
        <v>2</v>
      </c>
      <c r="B919">
        <v>7</v>
      </c>
      <c r="C919">
        <v>12</v>
      </c>
      <c r="D919">
        <v>0</v>
      </c>
      <c r="E919">
        <v>231</v>
      </c>
      <c r="F919">
        <v>14.4</v>
      </c>
      <c r="G919">
        <v>4.5999999999999996</v>
      </c>
      <c r="H919">
        <v>230.22399999999999</v>
      </c>
      <c r="I919">
        <v>18.904</v>
      </c>
      <c r="J919">
        <v>202.21700000000001</v>
      </c>
      <c r="K919">
        <v>192.31800000000001</v>
      </c>
    </row>
    <row r="920" spans="1:11" x14ac:dyDescent="0.3">
      <c r="A920">
        <v>2</v>
      </c>
      <c r="B920">
        <v>7</v>
      </c>
      <c r="C920">
        <v>13</v>
      </c>
      <c r="D920">
        <v>4</v>
      </c>
      <c r="E920">
        <v>223</v>
      </c>
      <c r="F920">
        <v>14.6</v>
      </c>
      <c r="G920">
        <v>4.8</v>
      </c>
      <c r="H920">
        <v>225.703</v>
      </c>
      <c r="I920">
        <v>18.782</v>
      </c>
      <c r="J920">
        <v>198.31899999999999</v>
      </c>
      <c r="K920">
        <v>188.51599999999999</v>
      </c>
    </row>
    <row r="921" spans="1:11" x14ac:dyDescent="0.3">
      <c r="A921">
        <v>2</v>
      </c>
      <c r="B921">
        <v>7</v>
      </c>
      <c r="C921">
        <v>14</v>
      </c>
      <c r="D921">
        <v>5</v>
      </c>
      <c r="E921">
        <v>219</v>
      </c>
      <c r="F921">
        <v>14.8</v>
      </c>
      <c r="G921">
        <v>5</v>
      </c>
      <c r="H921">
        <v>224.577</v>
      </c>
      <c r="I921">
        <v>18.844000000000001</v>
      </c>
      <c r="J921">
        <v>197.27</v>
      </c>
      <c r="K921">
        <v>187.49299999999999</v>
      </c>
    </row>
    <row r="922" spans="1:11" x14ac:dyDescent="0.3">
      <c r="A922">
        <v>2</v>
      </c>
      <c r="B922">
        <v>7</v>
      </c>
      <c r="C922">
        <v>15</v>
      </c>
      <c r="D922">
        <v>2</v>
      </c>
      <c r="E922">
        <v>149</v>
      </c>
      <c r="F922">
        <v>15</v>
      </c>
      <c r="G922">
        <v>5.2</v>
      </c>
      <c r="H922">
        <v>150.50299999999999</v>
      </c>
      <c r="I922">
        <v>17.303000000000001</v>
      </c>
      <c r="J922">
        <v>132.892</v>
      </c>
      <c r="K922">
        <v>124.636</v>
      </c>
    </row>
    <row r="923" spans="1:11" x14ac:dyDescent="0.3">
      <c r="A923">
        <v>2</v>
      </c>
      <c r="B923">
        <v>7</v>
      </c>
      <c r="C923">
        <v>16</v>
      </c>
      <c r="D923">
        <v>35</v>
      </c>
      <c r="E923">
        <v>76</v>
      </c>
      <c r="F923">
        <v>14.1</v>
      </c>
      <c r="G923">
        <v>4.3</v>
      </c>
      <c r="H923">
        <v>91.853999999999999</v>
      </c>
      <c r="I923">
        <v>15.036</v>
      </c>
      <c r="J923">
        <v>80.605000000000004</v>
      </c>
      <c r="K923">
        <v>73.478999999999999</v>
      </c>
    </row>
    <row r="924" spans="1:11" x14ac:dyDescent="0.3">
      <c r="A924">
        <v>2</v>
      </c>
      <c r="B924">
        <v>7</v>
      </c>
      <c r="C924">
        <v>17</v>
      </c>
      <c r="D924">
        <v>7</v>
      </c>
      <c r="E924">
        <v>19</v>
      </c>
      <c r="F924">
        <v>13.1</v>
      </c>
      <c r="G924">
        <v>3.5</v>
      </c>
      <c r="H924">
        <v>20.172000000000001</v>
      </c>
      <c r="I924">
        <v>11.991</v>
      </c>
      <c r="J924">
        <v>17.78</v>
      </c>
      <c r="K924">
        <v>11.888999999999999</v>
      </c>
    </row>
    <row r="925" spans="1:11" x14ac:dyDescent="0.3">
      <c r="A925">
        <v>2</v>
      </c>
      <c r="B925">
        <v>7</v>
      </c>
      <c r="C925">
        <v>18</v>
      </c>
      <c r="D925">
        <v>0</v>
      </c>
      <c r="E925">
        <v>0</v>
      </c>
      <c r="F925">
        <v>12.2</v>
      </c>
      <c r="G925">
        <v>2.6</v>
      </c>
      <c r="H925">
        <v>0</v>
      </c>
      <c r="I925">
        <v>12.2</v>
      </c>
      <c r="J925">
        <v>0</v>
      </c>
      <c r="K925">
        <v>0</v>
      </c>
    </row>
    <row r="926" spans="1:11" x14ac:dyDescent="0.3">
      <c r="A926">
        <v>2</v>
      </c>
      <c r="B926">
        <v>7</v>
      </c>
      <c r="C926">
        <v>19</v>
      </c>
      <c r="D926">
        <v>0</v>
      </c>
      <c r="E926">
        <v>0</v>
      </c>
      <c r="F926">
        <v>12.4</v>
      </c>
      <c r="G926">
        <v>1.7</v>
      </c>
      <c r="H926">
        <v>0</v>
      </c>
      <c r="I926">
        <v>12.4</v>
      </c>
      <c r="J926">
        <v>0</v>
      </c>
      <c r="K926">
        <v>0</v>
      </c>
    </row>
    <row r="927" spans="1:11" x14ac:dyDescent="0.3">
      <c r="A927">
        <v>2</v>
      </c>
      <c r="B927">
        <v>7</v>
      </c>
      <c r="C927">
        <v>20</v>
      </c>
      <c r="D927">
        <v>0</v>
      </c>
      <c r="E927">
        <v>0</v>
      </c>
      <c r="F927">
        <v>12.6</v>
      </c>
      <c r="G927">
        <v>0.9</v>
      </c>
      <c r="H927">
        <v>0</v>
      </c>
      <c r="I927">
        <v>12.6</v>
      </c>
      <c r="J927">
        <v>0</v>
      </c>
      <c r="K927">
        <v>0</v>
      </c>
    </row>
    <row r="928" spans="1:11" x14ac:dyDescent="0.3">
      <c r="A928">
        <v>2</v>
      </c>
      <c r="B928">
        <v>7</v>
      </c>
      <c r="C928">
        <v>21</v>
      </c>
      <c r="D928">
        <v>0</v>
      </c>
      <c r="E928">
        <v>0</v>
      </c>
      <c r="F928">
        <v>12.8</v>
      </c>
      <c r="G928">
        <v>0</v>
      </c>
      <c r="H928">
        <v>0</v>
      </c>
      <c r="I928">
        <v>12.8</v>
      </c>
      <c r="J928">
        <v>0</v>
      </c>
      <c r="K928">
        <v>0</v>
      </c>
    </row>
    <row r="929" spans="1:11" x14ac:dyDescent="0.3">
      <c r="A929">
        <v>2</v>
      </c>
      <c r="B929">
        <v>7</v>
      </c>
      <c r="C929">
        <v>22</v>
      </c>
      <c r="D929">
        <v>0</v>
      </c>
      <c r="E929">
        <v>0</v>
      </c>
      <c r="F929">
        <v>12.4</v>
      </c>
      <c r="G929">
        <v>1.7</v>
      </c>
      <c r="H929">
        <v>0</v>
      </c>
      <c r="I929">
        <v>12.4</v>
      </c>
      <c r="J929">
        <v>0</v>
      </c>
      <c r="K929">
        <v>0</v>
      </c>
    </row>
    <row r="930" spans="1:11" x14ac:dyDescent="0.3">
      <c r="A930">
        <v>2</v>
      </c>
      <c r="B930">
        <v>7</v>
      </c>
      <c r="C930">
        <v>23</v>
      </c>
      <c r="D930">
        <v>0</v>
      </c>
      <c r="E930">
        <v>0</v>
      </c>
      <c r="F930">
        <v>12.1</v>
      </c>
      <c r="G930">
        <v>3.5</v>
      </c>
      <c r="H930">
        <v>0</v>
      </c>
      <c r="I930">
        <v>12.1</v>
      </c>
      <c r="J930">
        <v>0</v>
      </c>
      <c r="K930">
        <v>0</v>
      </c>
    </row>
    <row r="931" spans="1:11" x14ac:dyDescent="0.3">
      <c r="A931">
        <v>2</v>
      </c>
      <c r="B931">
        <v>8</v>
      </c>
      <c r="C931">
        <v>0</v>
      </c>
      <c r="D931">
        <v>0</v>
      </c>
      <c r="E931">
        <v>0</v>
      </c>
      <c r="F931">
        <v>11.7</v>
      </c>
      <c r="G931">
        <v>5.2</v>
      </c>
      <c r="H931">
        <v>0</v>
      </c>
      <c r="I931">
        <v>11.7</v>
      </c>
      <c r="J931">
        <v>0</v>
      </c>
      <c r="K931">
        <v>0</v>
      </c>
    </row>
    <row r="932" spans="1:11" x14ac:dyDescent="0.3">
      <c r="A932">
        <v>2</v>
      </c>
      <c r="B932">
        <v>8</v>
      </c>
      <c r="C932">
        <v>1</v>
      </c>
      <c r="D932">
        <v>0</v>
      </c>
      <c r="E932">
        <v>0</v>
      </c>
      <c r="F932">
        <v>11.7</v>
      </c>
      <c r="G932">
        <v>4.8</v>
      </c>
      <c r="H932">
        <v>0</v>
      </c>
      <c r="I932">
        <v>11.7</v>
      </c>
      <c r="J932">
        <v>0</v>
      </c>
      <c r="K932">
        <v>0</v>
      </c>
    </row>
    <row r="933" spans="1:11" x14ac:dyDescent="0.3">
      <c r="A933">
        <v>2</v>
      </c>
      <c r="B933">
        <v>8</v>
      </c>
      <c r="C933">
        <v>2</v>
      </c>
      <c r="D933">
        <v>0</v>
      </c>
      <c r="E933">
        <v>0</v>
      </c>
      <c r="F933">
        <v>11.7</v>
      </c>
      <c r="G933">
        <v>4.5</v>
      </c>
      <c r="H933">
        <v>0</v>
      </c>
      <c r="I933">
        <v>11.7</v>
      </c>
      <c r="J933">
        <v>0</v>
      </c>
      <c r="K933">
        <v>0</v>
      </c>
    </row>
    <row r="934" spans="1:11" x14ac:dyDescent="0.3">
      <c r="A934">
        <v>2</v>
      </c>
      <c r="B934">
        <v>8</v>
      </c>
      <c r="C934">
        <v>3</v>
      </c>
      <c r="D934">
        <v>0</v>
      </c>
      <c r="E934">
        <v>0</v>
      </c>
      <c r="F934">
        <v>11.7</v>
      </c>
      <c r="G934">
        <v>4.0999999999999996</v>
      </c>
      <c r="H934">
        <v>0</v>
      </c>
      <c r="I934">
        <v>11.7</v>
      </c>
      <c r="J934">
        <v>0</v>
      </c>
      <c r="K934">
        <v>0</v>
      </c>
    </row>
    <row r="935" spans="1:11" x14ac:dyDescent="0.3">
      <c r="A935">
        <v>2</v>
      </c>
      <c r="B935">
        <v>8</v>
      </c>
      <c r="C935">
        <v>4</v>
      </c>
      <c r="D935">
        <v>0</v>
      </c>
      <c r="E935">
        <v>0</v>
      </c>
      <c r="F935">
        <v>11.1</v>
      </c>
      <c r="G935">
        <v>3.6</v>
      </c>
      <c r="H935">
        <v>0</v>
      </c>
      <c r="I935">
        <v>11.1</v>
      </c>
      <c r="J935">
        <v>0</v>
      </c>
      <c r="K935">
        <v>0</v>
      </c>
    </row>
    <row r="936" spans="1:11" x14ac:dyDescent="0.3">
      <c r="A936">
        <v>2</v>
      </c>
      <c r="B936">
        <v>8</v>
      </c>
      <c r="C936">
        <v>5</v>
      </c>
      <c r="D936">
        <v>0</v>
      </c>
      <c r="E936">
        <v>0</v>
      </c>
      <c r="F936">
        <v>10.6</v>
      </c>
      <c r="G936">
        <v>3.1</v>
      </c>
      <c r="H936">
        <v>0</v>
      </c>
      <c r="I936">
        <v>10.6</v>
      </c>
      <c r="J936">
        <v>0</v>
      </c>
      <c r="K936">
        <v>0</v>
      </c>
    </row>
    <row r="937" spans="1:11" x14ac:dyDescent="0.3">
      <c r="A937">
        <v>2</v>
      </c>
      <c r="B937">
        <v>8</v>
      </c>
      <c r="C937">
        <v>6</v>
      </c>
      <c r="D937">
        <v>0</v>
      </c>
      <c r="E937">
        <v>0</v>
      </c>
      <c r="F937">
        <v>10</v>
      </c>
      <c r="G937">
        <v>2.6</v>
      </c>
      <c r="H937">
        <v>0</v>
      </c>
      <c r="I937">
        <v>10</v>
      </c>
      <c r="J937">
        <v>0</v>
      </c>
      <c r="K937">
        <v>0</v>
      </c>
    </row>
    <row r="938" spans="1:11" x14ac:dyDescent="0.3">
      <c r="A938">
        <v>2</v>
      </c>
      <c r="B938">
        <v>8</v>
      </c>
      <c r="C938">
        <v>7</v>
      </c>
      <c r="D938">
        <v>24</v>
      </c>
      <c r="E938">
        <v>25</v>
      </c>
      <c r="F938">
        <v>11.1</v>
      </c>
      <c r="G938">
        <v>4</v>
      </c>
      <c r="H938">
        <v>30.431999999999999</v>
      </c>
      <c r="I938">
        <v>10.042</v>
      </c>
      <c r="J938">
        <v>26.338999999999999</v>
      </c>
      <c r="K938">
        <v>20.288</v>
      </c>
    </row>
    <row r="939" spans="1:11" x14ac:dyDescent="0.3">
      <c r="A939">
        <v>2</v>
      </c>
      <c r="B939">
        <v>8</v>
      </c>
      <c r="C939">
        <v>8</v>
      </c>
      <c r="D939">
        <v>124</v>
      </c>
      <c r="E939">
        <v>76</v>
      </c>
      <c r="F939">
        <v>12.2</v>
      </c>
      <c r="G939">
        <v>5.3</v>
      </c>
      <c r="H939">
        <v>132.37</v>
      </c>
      <c r="I939">
        <v>13.602</v>
      </c>
      <c r="J939">
        <v>114.94</v>
      </c>
      <c r="K939">
        <v>107.08199999999999</v>
      </c>
    </row>
    <row r="940" spans="1:11" x14ac:dyDescent="0.3">
      <c r="A940">
        <v>2</v>
      </c>
      <c r="B940">
        <v>8</v>
      </c>
      <c r="C940">
        <v>9</v>
      </c>
      <c r="D940">
        <v>60</v>
      </c>
      <c r="E940">
        <v>100</v>
      </c>
      <c r="F940">
        <v>13.3</v>
      </c>
      <c r="G940">
        <v>6.7</v>
      </c>
      <c r="H940">
        <v>135.85900000000001</v>
      </c>
      <c r="I940">
        <v>14.78</v>
      </c>
      <c r="J940">
        <v>120.336</v>
      </c>
      <c r="K940">
        <v>112.35899999999999</v>
      </c>
    </row>
    <row r="941" spans="1:11" x14ac:dyDescent="0.3">
      <c r="A941">
        <v>2</v>
      </c>
      <c r="B941">
        <v>8</v>
      </c>
      <c r="C941">
        <v>10</v>
      </c>
      <c r="D941">
        <v>234</v>
      </c>
      <c r="E941">
        <v>185</v>
      </c>
      <c r="F941">
        <v>13.5</v>
      </c>
      <c r="G941">
        <v>7.4</v>
      </c>
      <c r="H941">
        <v>382.17899999999997</v>
      </c>
      <c r="I941">
        <v>19.34</v>
      </c>
      <c r="J941">
        <v>334.14600000000002</v>
      </c>
      <c r="K941">
        <v>320.66800000000001</v>
      </c>
    </row>
    <row r="942" spans="1:11" x14ac:dyDescent="0.3">
      <c r="A942">
        <v>2</v>
      </c>
      <c r="B942">
        <v>8</v>
      </c>
      <c r="C942">
        <v>11</v>
      </c>
      <c r="D942">
        <v>2</v>
      </c>
      <c r="E942">
        <v>154</v>
      </c>
      <c r="F942">
        <v>13.7</v>
      </c>
      <c r="G942">
        <v>8.1</v>
      </c>
      <c r="H942">
        <v>151.369</v>
      </c>
      <c r="I942">
        <v>15.598000000000001</v>
      </c>
      <c r="J942">
        <v>134.45699999999999</v>
      </c>
      <c r="K942">
        <v>126.16500000000001</v>
      </c>
    </row>
    <row r="943" spans="1:11" x14ac:dyDescent="0.3">
      <c r="A943">
        <v>2</v>
      </c>
      <c r="B943">
        <v>8</v>
      </c>
      <c r="C943">
        <v>12</v>
      </c>
      <c r="D943">
        <v>26</v>
      </c>
      <c r="E943">
        <v>104</v>
      </c>
      <c r="F943">
        <v>13.9</v>
      </c>
      <c r="G943">
        <v>8.8000000000000007</v>
      </c>
      <c r="H943">
        <v>125.497</v>
      </c>
      <c r="I943">
        <v>14.994999999999999</v>
      </c>
      <c r="J943">
        <v>111.666</v>
      </c>
      <c r="K943">
        <v>103.879</v>
      </c>
    </row>
    <row r="944" spans="1:11" x14ac:dyDescent="0.3">
      <c r="A944">
        <v>2</v>
      </c>
      <c r="B944">
        <v>8</v>
      </c>
      <c r="C944">
        <v>13</v>
      </c>
      <c r="D944">
        <v>160</v>
      </c>
      <c r="E944">
        <v>179</v>
      </c>
      <c r="F944">
        <v>13.3</v>
      </c>
      <c r="G944">
        <v>7.6</v>
      </c>
      <c r="H944">
        <v>322.56200000000001</v>
      </c>
      <c r="I944">
        <v>17.968</v>
      </c>
      <c r="J944">
        <v>283.85399999999998</v>
      </c>
      <c r="K944">
        <v>271.81</v>
      </c>
    </row>
    <row r="945" spans="1:11" x14ac:dyDescent="0.3">
      <c r="A945">
        <v>2</v>
      </c>
      <c r="B945">
        <v>8</v>
      </c>
      <c r="C945">
        <v>14</v>
      </c>
      <c r="D945">
        <v>220</v>
      </c>
      <c r="E945">
        <v>151</v>
      </c>
      <c r="F945">
        <v>12.8</v>
      </c>
      <c r="G945">
        <v>6.4</v>
      </c>
      <c r="H945">
        <v>327.55200000000002</v>
      </c>
      <c r="I945">
        <v>18.428000000000001</v>
      </c>
      <c r="J945">
        <v>286.99599999999998</v>
      </c>
      <c r="K945">
        <v>274.86500000000001</v>
      </c>
    </row>
    <row r="946" spans="1:11" x14ac:dyDescent="0.3">
      <c r="A946">
        <v>2</v>
      </c>
      <c r="B946">
        <v>8</v>
      </c>
      <c r="C946">
        <v>15</v>
      </c>
      <c r="D946">
        <v>255</v>
      </c>
      <c r="E946">
        <v>139</v>
      </c>
      <c r="F946">
        <v>12.2</v>
      </c>
      <c r="G946">
        <v>5.2</v>
      </c>
      <c r="H946">
        <v>300.399</v>
      </c>
      <c r="I946">
        <v>18.026</v>
      </c>
      <c r="J946">
        <v>261.18900000000002</v>
      </c>
      <c r="K946">
        <v>249.76300000000001</v>
      </c>
    </row>
    <row r="947" spans="1:11" x14ac:dyDescent="0.3">
      <c r="A947">
        <v>2</v>
      </c>
      <c r="B947">
        <v>8</v>
      </c>
      <c r="C947">
        <v>16</v>
      </c>
      <c r="D947">
        <v>45</v>
      </c>
      <c r="E947">
        <v>79</v>
      </c>
      <c r="F947">
        <v>12.2</v>
      </c>
      <c r="G947">
        <v>5.2</v>
      </c>
      <c r="H947">
        <v>98.81</v>
      </c>
      <c r="I947">
        <v>13.488</v>
      </c>
      <c r="J947">
        <v>86.933999999999997</v>
      </c>
      <c r="K947">
        <v>79.676000000000002</v>
      </c>
    </row>
    <row r="948" spans="1:11" x14ac:dyDescent="0.3">
      <c r="A948">
        <v>2</v>
      </c>
      <c r="B948">
        <v>8</v>
      </c>
      <c r="C948">
        <v>17</v>
      </c>
      <c r="D948">
        <v>41</v>
      </c>
      <c r="E948">
        <v>20</v>
      </c>
      <c r="F948">
        <v>12.2</v>
      </c>
      <c r="G948">
        <v>5.2</v>
      </c>
      <c r="H948">
        <v>29.289000000000001</v>
      </c>
      <c r="I948">
        <v>11.476000000000001</v>
      </c>
      <c r="J948">
        <v>24.280999999999999</v>
      </c>
      <c r="K948">
        <v>18.268999999999998</v>
      </c>
    </row>
    <row r="949" spans="1:11" x14ac:dyDescent="0.3">
      <c r="A949">
        <v>2</v>
      </c>
      <c r="B949">
        <v>8</v>
      </c>
      <c r="C949">
        <v>18</v>
      </c>
      <c r="D949">
        <v>0</v>
      </c>
      <c r="E949">
        <v>0</v>
      </c>
      <c r="F949">
        <v>12.2</v>
      </c>
      <c r="G949">
        <v>5.2</v>
      </c>
      <c r="H949">
        <v>0</v>
      </c>
      <c r="I949">
        <v>12.2</v>
      </c>
      <c r="J949">
        <v>0</v>
      </c>
      <c r="K949">
        <v>0</v>
      </c>
    </row>
    <row r="950" spans="1:11" x14ac:dyDescent="0.3">
      <c r="A950">
        <v>2</v>
      </c>
      <c r="B950">
        <v>8</v>
      </c>
      <c r="C950">
        <v>19</v>
      </c>
      <c r="D950">
        <v>0</v>
      </c>
      <c r="E950">
        <v>0</v>
      </c>
      <c r="F950">
        <v>11.8</v>
      </c>
      <c r="G950">
        <v>4.2</v>
      </c>
      <c r="H950">
        <v>0</v>
      </c>
      <c r="I950">
        <v>11.8</v>
      </c>
      <c r="J950">
        <v>0</v>
      </c>
      <c r="K950">
        <v>0</v>
      </c>
    </row>
    <row r="951" spans="1:11" x14ac:dyDescent="0.3">
      <c r="A951">
        <v>2</v>
      </c>
      <c r="B951">
        <v>8</v>
      </c>
      <c r="C951">
        <v>20</v>
      </c>
      <c r="D951">
        <v>0</v>
      </c>
      <c r="E951">
        <v>0</v>
      </c>
      <c r="F951">
        <v>11.5</v>
      </c>
      <c r="G951">
        <v>3.1</v>
      </c>
      <c r="H951">
        <v>0</v>
      </c>
      <c r="I951">
        <v>11.5</v>
      </c>
      <c r="J951">
        <v>0</v>
      </c>
      <c r="K951">
        <v>0</v>
      </c>
    </row>
    <row r="952" spans="1:11" x14ac:dyDescent="0.3">
      <c r="A952">
        <v>2</v>
      </c>
      <c r="B952">
        <v>8</v>
      </c>
      <c r="C952">
        <v>21</v>
      </c>
      <c r="D952">
        <v>0</v>
      </c>
      <c r="E952">
        <v>0</v>
      </c>
      <c r="F952">
        <v>11.1</v>
      </c>
      <c r="G952">
        <v>2.1</v>
      </c>
      <c r="H952">
        <v>0</v>
      </c>
      <c r="I952">
        <v>11.1</v>
      </c>
      <c r="J952">
        <v>0</v>
      </c>
      <c r="K952">
        <v>0</v>
      </c>
    </row>
    <row r="953" spans="1:11" x14ac:dyDescent="0.3">
      <c r="A953">
        <v>2</v>
      </c>
      <c r="B953">
        <v>8</v>
      </c>
      <c r="C953">
        <v>22</v>
      </c>
      <c r="D953">
        <v>0</v>
      </c>
      <c r="E953">
        <v>0</v>
      </c>
      <c r="F953">
        <v>10.7</v>
      </c>
      <c r="G953">
        <v>1.4</v>
      </c>
      <c r="H953">
        <v>0</v>
      </c>
      <c r="I953">
        <v>10.7</v>
      </c>
      <c r="J953">
        <v>0</v>
      </c>
      <c r="K953">
        <v>0</v>
      </c>
    </row>
    <row r="954" spans="1:11" x14ac:dyDescent="0.3">
      <c r="A954">
        <v>2</v>
      </c>
      <c r="B954">
        <v>8</v>
      </c>
      <c r="C954">
        <v>23</v>
      </c>
      <c r="D954">
        <v>0</v>
      </c>
      <c r="E954">
        <v>0</v>
      </c>
      <c r="F954">
        <v>10.4</v>
      </c>
      <c r="G954">
        <v>0.7</v>
      </c>
      <c r="H954">
        <v>0</v>
      </c>
      <c r="I954">
        <v>10.4</v>
      </c>
      <c r="J954">
        <v>0</v>
      </c>
      <c r="K954">
        <v>0</v>
      </c>
    </row>
    <row r="955" spans="1:11" x14ac:dyDescent="0.3">
      <c r="A955">
        <v>2</v>
      </c>
      <c r="B955">
        <v>9</v>
      </c>
      <c r="C955">
        <v>0</v>
      </c>
      <c r="D955">
        <v>0</v>
      </c>
      <c r="E955">
        <v>0</v>
      </c>
      <c r="F955">
        <v>10</v>
      </c>
      <c r="G955">
        <v>0</v>
      </c>
      <c r="H955">
        <v>0</v>
      </c>
      <c r="I955">
        <v>10</v>
      </c>
      <c r="J955">
        <v>0</v>
      </c>
      <c r="K955">
        <v>0</v>
      </c>
    </row>
    <row r="956" spans="1:11" x14ac:dyDescent="0.3">
      <c r="A956">
        <v>2</v>
      </c>
      <c r="B956">
        <v>9</v>
      </c>
      <c r="C956">
        <v>1</v>
      </c>
      <c r="D956">
        <v>0</v>
      </c>
      <c r="E956">
        <v>0</v>
      </c>
      <c r="F956">
        <v>9.4</v>
      </c>
      <c r="G956">
        <v>0.9</v>
      </c>
      <c r="H956">
        <v>0</v>
      </c>
      <c r="I956">
        <v>9.4</v>
      </c>
      <c r="J956">
        <v>0</v>
      </c>
      <c r="K956">
        <v>0</v>
      </c>
    </row>
    <row r="957" spans="1:11" x14ac:dyDescent="0.3">
      <c r="A957">
        <v>2</v>
      </c>
      <c r="B957">
        <v>9</v>
      </c>
      <c r="C957">
        <v>2</v>
      </c>
      <c r="D957">
        <v>0</v>
      </c>
      <c r="E957">
        <v>0</v>
      </c>
      <c r="F957">
        <v>8.9</v>
      </c>
      <c r="G957">
        <v>1.7</v>
      </c>
      <c r="H957">
        <v>0</v>
      </c>
      <c r="I957">
        <v>8.9</v>
      </c>
      <c r="J957">
        <v>0</v>
      </c>
      <c r="K957">
        <v>0</v>
      </c>
    </row>
    <row r="958" spans="1:11" x14ac:dyDescent="0.3">
      <c r="A958">
        <v>2</v>
      </c>
      <c r="B958">
        <v>9</v>
      </c>
      <c r="C958">
        <v>3</v>
      </c>
      <c r="D958">
        <v>0</v>
      </c>
      <c r="E958">
        <v>0</v>
      </c>
      <c r="F958">
        <v>8.3000000000000007</v>
      </c>
      <c r="G958">
        <v>2.6</v>
      </c>
      <c r="H958">
        <v>0</v>
      </c>
      <c r="I958">
        <v>8.3000000000000007</v>
      </c>
      <c r="J958">
        <v>0</v>
      </c>
      <c r="K958">
        <v>0</v>
      </c>
    </row>
    <row r="959" spans="1:11" x14ac:dyDescent="0.3">
      <c r="A959">
        <v>2</v>
      </c>
      <c r="B959">
        <v>9</v>
      </c>
      <c r="C959">
        <v>4</v>
      </c>
      <c r="D959">
        <v>0</v>
      </c>
      <c r="E959">
        <v>0</v>
      </c>
      <c r="F959">
        <v>7.9</v>
      </c>
      <c r="G959">
        <v>2.4</v>
      </c>
      <c r="H959">
        <v>0</v>
      </c>
      <c r="I959">
        <v>7.9</v>
      </c>
      <c r="J959">
        <v>0</v>
      </c>
      <c r="K959">
        <v>0</v>
      </c>
    </row>
    <row r="960" spans="1:11" x14ac:dyDescent="0.3">
      <c r="A960">
        <v>2</v>
      </c>
      <c r="B960">
        <v>9</v>
      </c>
      <c r="C960">
        <v>5</v>
      </c>
      <c r="D960">
        <v>0</v>
      </c>
      <c r="E960">
        <v>0</v>
      </c>
      <c r="F960">
        <v>7.6</v>
      </c>
      <c r="G960">
        <v>2.2999999999999998</v>
      </c>
      <c r="H960">
        <v>0</v>
      </c>
      <c r="I960">
        <v>7.6</v>
      </c>
      <c r="J960">
        <v>0</v>
      </c>
      <c r="K960">
        <v>0</v>
      </c>
    </row>
    <row r="961" spans="1:11" x14ac:dyDescent="0.3">
      <c r="A961">
        <v>2</v>
      </c>
      <c r="B961">
        <v>9</v>
      </c>
      <c r="C961">
        <v>6</v>
      </c>
      <c r="D961">
        <v>0</v>
      </c>
      <c r="E961">
        <v>0</v>
      </c>
      <c r="F961">
        <v>7.2</v>
      </c>
      <c r="G961">
        <v>2.1</v>
      </c>
      <c r="H961">
        <v>0</v>
      </c>
      <c r="I961">
        <v>7.2</v>
      </c>
      <c r="J961">
        <v>0</v>
      </c>
      <c r="K961">
        <v>0</v>
      </c>
    </row>
    <row r="962" spans="1:11" x14ac:dyDescent="0.3">
      <c r="A962">
        <v>2</v>
      </c>
      <c r="B962">
        <v>9</v>
      </c>
      <c r="C962">
        <v>7</v>
      </c>
      <c r="D962">
        <v>77</v>
      </c>
      <c r="E962">
        <v>26</v>
      </c>
      <c r="F962">
        <v>8.9</v>
      </c>
      <c r="G962">
        <v>1.7</v>
      </c>
      <c r="H962">
        <v>48.139000000000003</v>
      </c>
      <c r="I962">
        <v>8.0449999999999999</v>
      </c>
      <c r="J962">
        <v>39.972000000000001</v>
      </c>
      <c r="K962">
        <v>33.659999999999997</v>
      </c>
    </row>
    <row r="963" spans="1:11" x14ac:dyDescent="0.3">
      <c r="A963">
        <v>2</v>
      </c>
      <c r="B963">
        <v>9</v>
      </c>
      <c r="C963">
        <v>8</v>
      </c>
      <c r="D963">
        <v>258</v>
      </c>
      <c r="E963">
        <v>83</v>
      </c>
      <c r="F963">
        <v>10.5</v>
      </c>
      <c r="G963">
        <v>1.4</v>
      </c>
      <c r="H963">
        <v>200.48099999999999</v>
      </c>
      <c r="I963">
        <v>15.125999999999999</v>
      </c>
      <c r="J963">
        <v>171.31700000000001</v>
      </c>
      <c r="K963">
        <v>162.16999999999999</v>
      </c>
    </row>
    <row r="964" spans="1:11" x14ac:dyDescent="0.3">
      <c r="A964">
        <v>2</v>
      </c>
      <c r="B964">
        <v>9</v>
      </c>
      <c r="C964">
        <v>9</v>
      </c>
      <c r="D964">
        <v>489</v>
      </c>
      <c r="E964">
        <v>101</v>
      </c>
      <c r="F964">
        <v>12.2</v>
      </c>
      <c r="G964">
        <v>1</v>
      </c>
      <c r="H964">
        <v>419.21600000000001</v>
      </c>
      <c r="I964">
        <v>26.224</v>
      </c>
      <c r="J964">
        <v>353.71499999999997</v>
      </c>
      <c r="K964">
        <v>339.65499999999997</v>
      </c>
    </row>
    <row r="965" spans="1:11" x14ac:dyDescent="0.3">
      <c r="A965">
        <v>2</v>
      </c>
      <c r="B965">
        <v>9</v>
      </c>
      <c r="C965">
        <v>10</v>
      </c>
      <c r="D965">
        <v>474</v>
      </c>
      <c r="E965">
        <v>164</v>
      </c>
      <c r="F965">
        <v>12.4</v>
      </c>
      <c r="G965">
        <v>1.5</v>
      </c>
      <c r="H965">
        <v>546.87199999999996</v>
      </c>
      <c r="I965">
        <v>30.385000000000002</v>
      </c>
      <c r="J965">
        <v>459.464</v>
      </c>
      <c r="K965">
        <v>442.03699999999998</v>
      </c>
    </row>
    <row r="966" spans="1:11" x14ac:dyDescent="0.3">
      <c r="A966">
        <v>2</v>
      </c>
      <c r="B966">
        <v>9</v>
      </c>
      <c r="C966">
        <v>11</v>
      </c>
      <c r="D966">
        <v>263</v>
      </c>
      <c r="E966">
        <v>225</v>
      </c>
      <c r="F966">
        <v>12.6</v>
      </c>
      <c r="G966">
        <v>2.1</v>
      </c>
      <c r="H966">
        <v>472.92399999999998</v>
      </c>
      <c r="I966">
        <v>27.352</v>
      </c>
      <c r="J966">
        <v>402.85399999999998</v>
      </c>
      <c r="K966">
        <v>387.27800000000002</v>
      </c>
    </row>
    <row r="967" spans="1:11" x14ac:dyDescent="0.3">
      <c r="A967">
        <v>2</v>
      </c>
      <c r="B967">
        <v>9</v>
      </c>
      <c r="C967">
        <v>12</v>
      </c>
      <c r="D967">
        <v>3</v>
      </c>
      <c r="E967">
        <v>245</v>
      </c>
      <c r="F967">
        <v>12.8</v>
      </c>
      <c r="G967">
        <v>2.6</v>
      </c>
      <c r="H967">
        <v>247.39400000000001</v>
      </c>
      <c r="I967">
        <v>19.856000000000002</v>
      </c>
      <c r="J967">
        <v>216.58500000000001</v>
      </c>
      <c r="K967">
        <v>206.32400000000001</v>
      </c>
    </row>
    <row r="968" spans="1:11" x14ac:dyDescent="0.3">
      <c r="A968">
        <v>2</v>
      </c>
      <c r="B968">
        <v>9</v>
      </c>
      <c r="C968">
        <v>13</v>
      </c>
      <c r="D968">
        <v>123</v>
      </c>
      <c r="E968">
        <v>270</v>
      </c>
      <c r="F968">
        <v>13.3</v>
      </c>
      <c r="G968">
        <v>4</v>
      </c>
      <c r="H968">
        <v>396.42500000000001</v>
      </c>
      <c r="I968">
        <v>22.324999999999999</v>
      </c>
      <c r="J968">
        <v>343.839</v>
      </c>
      <c r="K968">
        <v>330.07499999999999</v>
      </c>
    </row>
    <row r="969" spans="1:11" x14ac:dyDescent="0.3">
      <c r="A969">
        <v>2</v>
      </c>
      <c r="B969">
        <v>9</v>
      </c>
      <c r="C969">
        <v>14</v>
      </c>
      <c r="D969">
        <v>277</v>
      </c>
      <c r="E969">
        <v>174</v>
      </c>
      <c r="F969">
        <v>13.9</v>
      </c>
      <c r="G969">
        <v>5.3</v>
      </c>
      <c r="H969">
        <v>394.899</v>
      </c>
      <c r="I969">
        <v>21.895</v>
      </c>
      <c r="J969">
        <v>341.86799999999999</v>
      </c>
      <c r="K969">
        <v>328.16300000000001</v>
      </c>
    </row>
    <row r="970" spans="1:11" x14ac:dyDescent="0.3">
      <c r="A970">
        <v>2</v>
      </c>
      <c r="B970">
        <v>9</v>
      </c>
      <c r="C970">
        <v>15</v>
      </c>
      <c r="D970">
        <v>168</v>
      </c>
      <c r="E970">
        <v>168</v>
      </c>
      <c r="F970">
        <v>14.4</v>
      </c>
      <c r="G970">
        <v>6.7</v>
      </c>
      <c r="H970">
        <v>278.28399999999999</v>
      </c>
      <c r="I970">
        <v>19.059000000000001</v>
      </c>
      <c r="J970">
        <v>242.06</v>
      </c>
      <c r="K970">
        <v>231.142</v>
      </c>
    </row>
    <row r="971" spans="1:11" x14ac:dyDescent="0.3">
      <c r="A971">
        <v>2</v>
      </c>
      <c r="B971">
        <v>9</v>
      </c>
      <c r="C971">
        <v>16</v>
      </c>
      <c r="D971">
        <v>187</v>
      </c>
      <c r="E971">
        <v>63</v>
      </c>
      <c r="F971">
        <v>13.7</v>
      </c>
      <c r="G971">
        <v>6.5</v>
      </c>
      <c r="H971">
        <v>140.89599999999999</v>
      </c>
      <c r="I971">
        <v>15.566000000000001</v>
      </c>
      <c r="J971">
        <v>119.17100000000001</v>
      </c>
      <c r="K971">
        <v>111.22</v>
      </c>
    </row>
    <row r="972" spans="1:11" x14ac:dyDescent="0.3">
      <c r="A972">
        <v>2</v>
      </c>
      <c r="B972">
        <v>9</v>
      </c>
      <c r="C972">
        <v>17</v>
      </c>
      <c r="D972">
        <v>66</v>
      </c>
      <c r="E972">
        <v>19</v>
      </c>
      <c r="F972">
        <v>12.9</v>
      </c>
      <c r="G972">
        <v>6.4</v>
      </c>
      <c r="H972">
        <v>34.710999999999999</v>
      </c>
      <c r="I972">
        <v>12.44</v>
      </c>
      <c r="J972">
        <v>27.794</v>
      </c>
      <c r="K972">
        <v>21.715</v>
      </c>
    </row>
    <row r="973" spans="1:11" x14ac:dyDescent="0.3">
      <c r="A973">
        <v>2</v>
      </c>
      <c r="B973">
        <v>9</v>
      </c>
      <c r="C973">
        <v>18</v>
      </c>
      <c r="D973">
        <v>0</v>
      </c>
      <c r="E973">
        <v>0</v>
      </c>
      <c r="F973">
        <v>12.2</v>
      </c>
      <c r="G973">
        <v>6.2</v>
      </c>
      <c r="H973">
        <v>0</v>
      </c>
      <c r="I973">
        <v>12.2</v>
      </c>
      <c r="J973">
        <v>0</v>
      </c>
      <c r="K973">
        <v>0</v>
      </c>
    </row>
    <row r="974" spans="1:11" x14ac:dyDescent="0.3">
      <c r="A974">
        <v>2</v>
      </c>
      <c r="B974">
        <v>9</v>
      </c>
      <c r="C974">
        <v>19</v>
      </c>
      <c r="D974">
        <v>0</v>
      </c>
      <c r="E974">
        <v>0</v>
      </c>
      <c r="F974">
        <v>11.8</v>
      </c>
      <c r="G974">
        <v>5.5</v>
      </c>
      <c r="H974">
        <v>0</v>
      </c>
      <c r="I974">
        <v>11.8</v>
      </c>
      <c r="J974">
        <v>0</v>
      </c>
      <c r="K974">
        <v>0</v>
      </c>
    </row>
    <row r="975" spans="1:11" x14ac:dyDescent="0.3">
      <c r="A975">
        <v>2</v>
      </c>
      <c r="B975">
        <v>9</v>
      </c>
      <c r="C975">
        <v>20</v>
      </c>
      <c r="D975">
        <v>0</v>
      </c>
      <c r="E975">
        <v>0</v>
      </c>
      <c r="F975">
        <v>11.5</v>
      </c>
      <c r="G975">
        <v>4.8</v>
      </c>
      <c r="H975">
        <v>0</v>
      </c>
      <c r="I975">
        <v>11.5</v>
      </c>
      <c r="J975">
        <v>0</v>
      </c>
      <c r="K975">
        <v>0</v>
      </c>
    </row>
    <row r="976" spans="1:11" x14ac:dyDescent="0.3">
      <c r="A976">
        <v>2</v>
      </c>
      <c r="B976">
        <v>9</v>
      </c>
      <c r="C976">
        <v>21</v>
      </c>
      <c r="D976">
        <v>0</v>
      </c>
      <c r="E976">
        <v>0</v>
      </c>
      <c r="F976">
        <v>11.1</v>
      </c>
      <c r="G976">
        <v>4.0999999999999996</v>
      </c>
      <c r="H976">
        <v>0</v>
      </c>
      <c r="I976">
        <v>11.1</v>
      </c>
      <c r="J976">
        <v>0</v>
      </c>
      <c r="K976">
        <v>0</v>
      </c>
    </row>
    <row r="977" spans="1:11" x14ac:dyDescent="0.3">
      <c r="A977">
        <v>2</v>
      </c>
      <c r="B977">
        <v>9</v>
      </c>
      <c r="C977">
        <v>22</v>
      </c>
      <c r="D977">
        <v>0</v>
      </c>
      <c r="E977">
        <v>0</v>
      </c>
      <c r="F977">
        <v>11.1</v>
      </c>
      <c r="G977">
        <v>3.9</v>
      </c>
      <c r="H977">
        <v>0</v>
      </c>
      <c r="I977">
        <v>11.1</v>
      </c>
      <c r="J977">
        <v>0</v>
      </c>
      <c r="K977">
        <v>0</v>
      </c>
    </row>
    <row r="978" spans="1:11" x14ac:dyDescent="0.3">
      <c r="A978">
        <v>2</v>
      </c>
      <c r="B978">
        <v>9</v>
      </c>
      <c r="C978">
        <v>23</v>
      </c>
      <c r="D978">
        <v>0</v>
      </c>
      <c r="E978">
        <v>0</v>
      </c>
      <c r="F978">
        <v>11.1</v>
      </c>
      <c r="G978">
        <v>3.8</v>
      </c>
      <c r="H978">
        <v>0</v>
      </c>
      <c r="I978">
        <v>11.1</v>
      </c>
      <c r="J978">
        <v>0</v>
      </c>
      <c r="K978">
        <v>0</v>
      </c>
    </row>
    <row r="979" spans="1:11" x14ac:dyDescent="0.3">
      <c r="A979">
        <v>2</v>
      </c>
      <c r="B979">
        <v>10</v>
      </c>
      <c r="C979">
        <v>0</v>
      </c>
      <c r="D979">
        <v>0</v>
      </c>
      <c r="E979">
        <v>0</v>
      </c>
      <c r="F979">
        <v>11.1</v>
      </c>
      <c r="G979">
        <v>3.6</v>
      </c>
      <c r="H979">
        <v>0</v>
      </c>
      <c r="I979">
        <v>11.1</v>
      </c>
      <c r="J979">
        <v>0</v>
      </c>
      <c r="K979">
        <v>0</v>
      </c>
    </row>
    <row r="980" spans="1:11" x14ac:dyDescent="0.3">
      <c r="A980">
        <v>2</v>
      </c>
      <c r="B980">
        <v>10</v>
      </c>
      <c r="C980">
        <v>1</v>
      </c>
      <c r="D980">
        <v>0</v>
      </c>
      <c r="E980">
        <v>0</v>
      </c>
      <c r="F980">
        <v>10.199999999999999</v>
      </c>
      <c r="G980">
        <v>3.3</v>
      </c>
      <c r="H980">
        <v>0</v>
      </c>
      <c r="I980">
        <v>10.199999999999999</v>
      </c>
      <c r="J980">
        <v>0</v>
      </c>
      <c r="K980">
        <v>0</v>
      </c>
    </row>
    <row r="981" spans="1:11" x14ac:dyDescent="0.3">
      <c r="A981">
        <v>2</v>
      </c>
      <c r="B981">
        <v>10</v>
      </c>
      <c r="C981">
        <v>2</v>
      </c>
      <c r="D981">
        <v>0</v>
      </c>
      <c r="E981">
        <v>0</v>
      </c>
      <c r="F981">
        <v>9.1999999999999993</v>
      </c>
      <c r="G981">
        <v>2.9</v>
      </c>
      <c r="H981">
        <v>0</v>
      </c>
      <c r="I981">
        <v>9.1999999999999993</v>
      </c>
      <c r="J981">
        <v>0</v>
      </c>
      <c r="K981">
        <v>0</v>
      </c>
    </row>
    <row r="982" spans="1:11" x14ac:dyDescent="0.3">
      <c r="A982">
        <v>2</v>
      </c>
      <c r="B982">
        <v>10</v>
      </c>
      <c r="C982">
        <v>3</v>
      </c>
      <c r="D982">
        <v>0</v>
      </c>
      <c r="E982">
        <v>0</v>
      </c>
      <c r="F982">
        <v>8.3000000000000007</v>
      </c>
      <c r="G982">
        <v>2.6</v>
      </c>
      <c r="H982">
        <v>0</v>
      </c>
      <c r="I982">
        <v>8.3000000000000007</v>
      </c>
      <c r="J982">
        <v>0</v>
      </c>
      <c r="K982">
        <v>0</v>
      </c>
    </row>
    <row r="983" spans="1:11" x14ac:dyDescent="0.3">
      <c r="A983">
        <v>2</v>
      </c>
      <c r="B983">
        <v>10</v>
      </c>
      <c r="C983">
        <v>4</v>
      </c>
      <c r="D983">
        <v>0</v>
      </c>
      <c r="E983">
        <v>0</v>
      </c>
      <c r="F983">
        <v>8.1</v>
      </c>
      <c r="G983">
        <v>1.7</v>
      </c>
      <c r="H983">
        <v>0</v>
      </c>
      <c r="I983">
        <v>8.1</v>
      </c>
      <c r="J983">
        <v>0</v>
      </c>
      <c r="K983">
        <v>0</v>
      </c>
    </row>
    <row r="984" spans="1:11" x14ac:dyDescent="0.3">
      <c r="A984">
        <v>2</v>
      </c>
      <c r="B984">
        <v>10</v>
      </c>
      <c r="C984">
        <v>5</v>
      </c>
      <c r="D984">
        <v>0</v>
      </c>
      <c r="E984">
        <v>0</v>
      </c>
      <c r="F984">
        <v>8</v>
      </c>
      <c r="G984">
        <v>0.9</v>
      </c>
      <c r="H984">
        <v>0</v>
      </c>
      <c r="I984">
        <v>8</v>
      </c>
      <c r="J984">
        <v>0</v>
      </c>
      <c r="K984">
        <v>0</v>
      </c>
    </row>
    <row r="985" spans="1:11" x14ac:dyDescent="0.3">
      <c r="A985">
        <v>2</v>
      </c>
      <c r="B985">
        <v>10</v>
      </c>
      <c r="C985">
        <v>6</v>
      </c>
      <c r="D985">
        <v>0</v>
      </c>
      <c r="E985">
        <v>0</v>
      </c>
      <c r="F985">
        <v>7.8</v>
      </c>
      <c r="G985">
        <v>0</v>
      </c>
      <c r="H985">
        <v>0</v>
      </c>
      <c r="I985">
        <v>7.8</v>
      </c>
      <c r="J985">
        <v>0</v>
      </c>
      <c r="K985">
        <v>0</v>
      </c>
    </row>
    <row r="986" spans="1:11" x14ac:dyDescent="0.3">
      <c r="A986">
        <v>2</v>
      </c>
      <c r="B986">
        <v>10</v>
      </c>
      <c r="C986">
        <v>7</v>
      </c>
      <c r="D986">
        <v>3</v>
      </c>
      <c r="E986">
        <v>19</v>
      </c>
      <c r="F986">
        <v>8.1999999999999993</v>
      </c>
      <c r="G986">
        <v>0.5</v>
      </c>
      <c r="H986">
        <v>18.635999999999999</v>
      </c>
      <c r="I986">
        <v>5.6520000000000001</v>
      </c>
      <c r="J986">
        <v>16.96</v>
      </c>
      <c r="K986">
        <v>11.084</v>
      </c>
    </row>
    <row r="987" spans="1:11" x14ac:dyDescent="0.3">
      <c r="A987">
        <v>2</v>
      </c>
      <c r="B987">
        <v>10</v>
      </c>
      <c r="C987">
        <v>8</v>
      </c>
      <c r="D987">
        <v>4</v>
      </c>
      <c r="E987">
        <v>64</v>
      </c>
      <c r="F987">
        <v>8.5</v>
      </c>
      <c r="G987">
        <v>1</v>
      </c>
      <c r="H987">
        <v>63.173999999999999</v>
      </c>
      <c r="I987">
        <v>7.9470000000000001</v>
      </c>
      <c r="J987">
        <v>57.460999999999999</v>
      </c>
      <c r="K987">
        <v>50.805999999999997</v>
      </c>
    </row>
    <row r="988" spans="1:11" x14ac:dyDescent="0.3">
      <c r="A988">
        <v>2</v>
      </c>
      <c r="B988">
        <v>10</v>
      </c>
      <c r="C988">
        <v>9</v>
      </c>
      <c r="D988">
        <v>7</v>
      </c>
      <c r="E988">
        <v>105</v>
      </c>
      <c r="F988">
        <v>8.9</v>
      </c>
      <c r="G988">
        <v>1.5</v>
      </c>
      <c r="H988">
        <v>105.664</v>
      </c>
      <c r="I988">
        <v>10.238</v>
      </c>
      <c r="J988">
        <v>95.488</v>
      </c>
      <c r="K988">
        <v>88.049000000000007</v>
      </c>
    </row>
    <row r="989" spans="1:11" x14ac:dyDescent="0.3">
      <c r="A989">
        <v>2</v>
      </c>
      <c r="B989">
        <v>10</v>
      </c>
      <c r="C989">
        <v>10</v>
      </c>
      <c r="D989">
        <v>358</v>
      </c>
      <c r="E989">
        <v>216</v>
      </c>
      <c r="F989">
        <v>9.6</v>
      </c>
      <c r="G989">
        <v>1.9</v>
      </c>
      <c r="H989">
        <v>510.32799999999997</v>
      </c>
      <c r="I989">
        <v>23.920999999999999</v>
      </c>
      <c r="J989">
        <v>439.04</v>
      </c>
      <c r="K989">
        <v>422.29399999999998</v>
      </c>
    </row>
    <row r="990" spans="1:11" x14ac:dyDescent="0.3">
      <c r="A990">
        <v>2</v>
      </c>
      <c r="B990">
        <v>10</v>
      </c>
      <c r="C990">
        <v>11</v>
      </c>
      <c r="D990">
        <v>534</v>
      </c>
      <c r="E990">
        <v>186</v>
      </c>
      <c r="F990">
        <v>10.4</v>
      </c>
      <c r="G990">
        <v>2.2000000000000002</v>
      </c>
      <c r="H990">
        <v>665.72500000000002</v>
      </c>
      <c r="I990">
        <v>30.437000000000001</v>
      </c>
      <c r="J990">
        <v>560.63099999999997</v>
      </c>
      <c r="K990">
        <v>539.62699999999995</v>
      </c>
    </row>
    <row r="991" spans="1:11" x14ac:dyDescent="0.3">
      <c r="A991">
        <v>2</v>
      </c>
      <c r="B991">
        <v>10</v>
      </c>
      <c r="C991">
        <v>12</v>
      </c>
      <c r="D991">
        <v>725</v>
      </c>
      <c r="E991">
        <v>127</v>
      </c>
      <c r="F991">
        <v>11.1</v>
      </c>
      <c r="G991">
        <v>2.6</v>
      </c>
      <c r="H991">
        <v>781.61</v>
      </c>
      <c r="I991">
        <v>33.896999999999998</v>
      </c>
      <c r="J991">
        <v>650.24800000000005</v>
      </c>
      <c r="K991">
        <v>625.78200000000004</v>
      </c>
    </row>
    <row r="992" spans="1:11" x14ac:dyDescent="0.3">
      <c r="A992">
        <v>2</v>
      </c>
      <c r="B992">
        <v>10</v>
      </c>
      <c r="C992">
        <v>13</v>
      </c>
      <c r="D992">
        <v>518</v>
      </c>
      <c r="E992">
        <v>140</v>
      </c>
      <c r="F992">
        <v>13</v>
      </c>
      <c r="G992">
        <v>2.2000000000000002</v>
      </c>
      <c r="H992">
        <v>599.13900000000001</v>
      </c>
      <c r="I992">
        <v>32.164999999999999</v>
      </c>
      <c r="J992">
        <v>501.24299999999999</v>
      </c>
      <c r="K992">
        <v>482.38099999999997</v>
      </c>
    </row>
    <row r="993" spans="1:11" x14ac:dyDescent="0.3">
      <c r="A993">
        <v>2</v>
      </c>
      <c r="B993">
        <v>10</v>
      </c>
      <c r="C993">
        <v>14</v>
      </c>
      <c r="D993">
        <v>679</v>
      </c>
      <c r="E993">
        <v>121</v>
      </c>
      <c r="F993">
        <v>14.8</v>
      </c>
      <c r="G993">
        <v>1.9</v>
      </c>
      <c r="H993">
        <v>639.41999999999996</v>
      </c>
      <c r="I993">
        <v>35.146999999999998</v>
      </c>
      <c r="J993">
        <v>527.08399999999995</v>
      </c>
      <c r="K993">
        <v>507.30500000000001</v>
      </c>
    </row>
    <row r="994" spans="1:11" x14ac:dyDescent="0.3">
      <c r="A994">
        <v>2</v>
      </c>
      <c r="B994">
        <v>10</v>
      </c>
      <c r="C994">
        <v>15</v>
      </c>
      <c r="D994">
        <v>466</v>
      </c>
      <c r="E994">
        <v>122</v>
      </c>
      <c r="F994">
        <v>16.7</v>
      </c>
      <c r="G994">
        <v>1.5</v>
      </c>
      <c r="H994">
        <v>409.2</v>
      </c>
      <c r="I994">
        <v>31.355</v>
      </c>
      <c r="J994">
        <v>338.214</v>
      </c>
      <c r="K994">
        <v>324.61599999999999</v>
      </c>
    </row>
    <row r="995" spans="1:11" x14ac:dyDescent="0.3">
      <c r="A995">
        <v>2</v>
      </c>
      <c r="B995">
        <v>10</v>
      </c>
      <c r="C995">
        <v>16</v>
      </c>
      <c r="D995">
        <v>332</v>
      </c>
      <c r="E995">
        <v>64</v>
      </c>
      <c r="F995">
        <v>15</v>
      </c>
      <c r="G995">
        <v>2.5</v>
      </c>
      <c r="H995">
        <v>201.60900000000001</v>
      </c>
      <c r="I995">
        <v>20.562999999999999</v>
      </c>
      <c r="J995">
        <v>165.69200000000001</v>
      </c>
      <c r="K995">
        <v>156.678</v>
      </c>
    </row>
    <row r="996" spans="1:11" x14ac:dyDescent="0.3">
      <c r="A996">
        <v>2</v>
      </c>
      <c r="B996">
        <v>10</v>
      </c>
      <c r="C996">
        <v>17</v>
      </c>
      <c r="D996">
        <v>42</v>
      </c>
      <c r="E996">
        <v>20</v>
      </c>
      <c r="F996">
        <v>13.4</v>
      </c>
      <c r="G996">
        <v>3.6</v>
      </c>
      <c r="H996">
        <v>29.395</v>
      </c>
      <c r="I996">
        <v>12.929</v>
      </c>
      <c r="J996">
        <v>24.206</v>
      </c>
      <c r="K996">
        <v>18.195</v>
      </c>
    </row>
    <row r="997" spans="1:11" x14ac:dyDescent="0.3">
      <c r="A997">
        <v>2</v>
      </c>
      <c r="B997">
        <v>10</v>
      </c>
      <c r="C997">
        <v>18</v>
      </c>
      <c r="D997">
        <v>0</v>
      </c>
      <c r="E997">
        <v>0</v>
      </c>
      <c r="F997">
        <v>11.7</v>
      </c>
      <c r="G997">
        <v>4.5999999999999996</v>
      </c>
      <c r="H997">
        <v>0</v>
      </c>
      <c r="I997">
        <v>11.7</v>
      </c>
      <c r="J997">
        <v>0</v>
      </c>
      <c r="K997">
        <v>0</v>
      </c>
    </row>
    <row r="998" spans="1:11" x14ac:dyDescent="0.3">
      <c r="A998">
        <v>2</v>
      </c>
      <c r="B998">
        <v>10</v>
      </c>
      <c r="C998">
        <v>19</v>
      </c>
      <c r="D998">
        <v>0</v>
      </c>
      <c r="E998">
        <v>0</v>
      </c>
      <c r="F998">
        <v>11.7</v>
      </c>
      <c r="G998">
        <v>8</v>
      </c>
      <c r="H998">
        <v>0</v>
      </c>
      <c r="I998">
        <v>11.7</v>
      </c>
      <c r="J998">
        <v>0</v>
      </c>
      <c r="K998">
        <v>0</v>
      </c>
    </row>
    <row r="999" spans="1:11" x14ac:dyDescent="0.3">
      <c r="A999">
        <v>2</v>
      </c>
      <c r="B999">
        <v>10</v>
      </c>
      <c r="C999">
        <v>20</v>
      </c>
      <c r="D999">
        <v>0</v>
      </c>
      <c r="E999">
        <v>0</v>
      </c>
      <c r="F999">
        <v>11.7</v>
      </c>
      <c r="G999">
        <v>11.5</v>
      </c>
      <c r="H999">
        <v>0</v>
      </c>
      <c r="I999">
        <v>11.7</v>
      </c>
      <c r="J999">
        <v>0</v>
      </c>
      <c r="K999">
        <v>0</v>
      </c>
    </row>
    <row r="1000" spans="1:11" x14ac:dyDescent="0.3">
      <c r="A1000">
        <v>2</v>
      </c>
      <c r="B1000">
        <v>10</v>
      </c>
      <c r="C1000">
        <v>21</v>
      </c>
      <c r="D1000">
        <v>0</v>
      </c>
      <c r="E1000">
        <v>0</v>
      </c>
      <c r="F1000">
        <v>11.7</v>
      </c>
      <c r="G1000">
        <v>14.9</v>
      </c>
      <c r="H1000">
        <v>0</v>
      </c>
      <c r="I1000">
        <v>11.7</v>
      </c>
      <c r="J1000">
        <v>0</v>
      </c>
      <c r="K1000">
        <v>0</v>
      </c>
    </row>
    <row r="1001" spans="1:11" x14ac:dyDescent="0.3">
      <c r="A1001">
        <v>2</v>
      </c>
      <c r="B1001">
        <v>10</v>
      </c>
      <c r="C1001">
        <v>22</v>
      </c>
      <c r="D1001">
        <v>0</v>
      </c>
      <c r="E1001">
        <v>0</v>
      </c>
      <c r="F1001">
        <v>11.3</v>
      </c>
      <c r="G1001">
        <v>11.1</v>
      </c>
      <c r="H1001">
        <v>0</v>
      </c>
      <c r="I1001">
        <v>11.3</v>
      </c>
      <c r="J1001">
        <v>0</v>
      </c>
      <c r="K1001">
        <v>0</v>
      </c>
    </row>
    <row r="1002" spans="1:11" x14ac:dyDescent="0.3">
      <c r="A1002">
        <v>2</v>
      </c>
      <c r="B1002">
        <v>10</v>
      </c>
      <c r="C1002">
        <v>23</v>
      </c>
      <c r="D1002">
        <v>0</v>
      </c>
      <c r="E1002">
        <v>0</v>
      </c>
      <c r="F1002">
        <v>11</v>
      </c>
      <c r="G1002">
        <v>7.4</v>
      </c>
      <c r="H1002">
        <v>0</v>
      </c>
      <c r="I1002">
        <v>11</v>
      </c>
      <c r="J1002">
        <v>0</v>
      </c>
      <c r="K1002">
        <v>0</v>
      </c>
    </row>
    <row r="1003" spans="1:11" x14ac:dyDescent="0.3">
      <c r="A1003">
        <v>2</v>
      </c>
      <c r="B1003">
        <v>11</v>
      </c>
      <c r="C1003">
        <v>0</v>
      </c>
      <c r="D1003">
        <v>0</v>
      </c>
      <c r="E1003">
        <v>0</v>
      </c>
      <c r="F1003">
        <v>10.6</v>
      </c>
      <c r="G1003">
        <v>3.6</v>
      </c>
      <c r="H1003">
        <v>0</v>
      </c>
      <c r="I1003">
        <v>10.6</v>
      </c>
      <c r="J1003">
        <v>0</v>
      </c>
      <c r="K1003">
        <v>0</v>
      </c>
    </row>
    <row r="1004" spans="1:11" x14ac:dyDescent="0.3">
      <c r="A1004">
        <v>2</v>
      </c>
      <c r="B1004">
        <v>11</v>
      </c>
      <c r="C1004">
        <v>1</v>
      </c>
      <c r="D1004">
        <v>0</v>
      </c>
      <c r="E1004">
        <v>0</v>
      </c>
      <c r="F1004">
        <v>9.8000000000000007</v>
      </c>
      <c r="G1004">
        <v>2.4</v>
      </c>
      <c r="H1004">
        <v>0</v>
      </c>
      <c r="I1004">
        <v>9.8000000000000007</v>
      </c>
      <c r="J1004">
        <v>0</v>
      </c>
      <c r="K1004">
        <v>0</v>
      </c>
    </row>
    <row r="1005" spans="1:11" x14ac:dyDescent="0.3">
      <c r="A1005">
        <v>2</v>
      </c>
      <c r="B1005">
        <v>11</v>
      </c>
      <c r="C1005">
        <v>2</v>
      </c>
      <c r="D1005">
        <v>0</v>
      </c>
      <c r="E1005">
        <v>0</v>
      </c>
      <c r="F1005">
        <v>9.1</v>
      </c>
      <c r="G1005">
        <v>1.2</v>
      </c>
      <c r="H1005">
        <v>0</v>
      </c>
      <c r="I1005">
        <v>9.1</v>
      </c>
      <c r="J1005">
        <v>0</v>
      </c>
      <c r="K1005">
        <v>0</v>
      </c>
    </row>
    <row r="1006" spans="1:11" x14ac:dyDescent="0.3">
      <c r="A1006">
        <v>2</v>
      </c>
      <c r="B1006">
        <v>11</v>
      </c>
      <c r="C1006">
        <v>3</v>
      </c>
      <c r="D1006">
        <v>0</v>
      </c>
      <c r="E1006">
        <v>0</v>
      </c>
      <c r="F1006">
        <v>8.3000000000000007</v>
      </c>
      <c r="G1006">
        <v>0</v>
      </c>
      <c r="H1006">
        <v>0</v>
      </c>
      <c r="I1006">
        <v>8.3000000000000007</v>
      </c>
      <c r="J1006">
        <v>0</v>
      </c>
      <c r="K1006">
        <v>0</v>
      </c>
    </row>
    <row r="1007" spans="1:11" x14ac:dyDescent="0.3">
      <c r="A1007">
        <v>2</v>
      </c>
      <c r="B1007">
        <v>11</v>
      </c>
      <c r="C1007">
        <v>4</v>
      </c>
      <c r="D1007">
        <v>0</v>
      </c>
      <c r="E1007">
        <v>0</v>
      </c>
      <c r="F1007">
        <v>8.3000000000000007</v>
      </c>
      <c r="G1007">
        <v>0.5</v>
      </c>
      <c r="H1007">
        <v>0</v>
      </c>
      <c r="I1007">
        <v>8.3000000000000007</v>
      </c>
      <c r="J1007">
        <v>0</v>
      </c>
      <c r="K1007">
        <v>0</v>
      </c>
    </row>
    <row r="1008" spans="1:11" x14ac:dyDescent="0.3">
      <c r="A1008">
        <v>2</v>
      </c>
      <c r="B1008">
        <v>11</v>
      </c>
      <c r="C1008">
        <v>5</v>
      </c>
      <c r="D1008">
        <v>0</v>
      </c>
      <c r="E1008">
        <v>0</v>
      </c>
      <c r="F1008">
        <v>8.3000000000000007</v>
      </c>
      <c r="G1008">
        <v>1</v>
      </c>
      <c r="H1008">
        <v>0</v>
      </c>
      <c r="I1008">
        <v>8.3000000000000007</v>
      </c>
      <c r="J1008">
        <v>0</v>
      </c>
      <c r="K1008">
        <v>0</v>
      </c>
    </row>
    <row r="1009" spans="1:11" x14ac:dyDescent="0.3">
      <c r="A1009">
        <v>2</v>
      </c>
      <c r="B1009">
        <v>11</v>
      </c>
      <c r="C1009">
        <v>6</v>
      </c>
      <c r="D1009">
        <v>0</v>
      </c>
      <c r="E1009">
        <v>0</v>
      </c>
      <c r="F1009">
        <v>8.3000000000000007</v>
      </c>
      <c r="G1009">
        <v>1.5</v>
      </c>
      <c r="H1009">
        <v>0</v>
      </c>
      <c r="I1009">
        <v>8.3000000000000007</v>
      </c>
      <c r="J1009">
        <v>0</v>
      </c>
      <c r="K1009">
        <v>0</v>
      </c>
    </row>
    <row r="1010" spans="1:11" x14ac:dyDescent="0.3">
      <c r="A1010">
        <v>2</v>
      </c>
      <c r="B1010">
        <v>11</v>
      </c>
      <c r="C1010">
        <v>7</v>
      </c>
      <c r="D1010">
        <v>21</v>
      </c>
      <c r="E1010">
        <v>21</v>
      </c>
      <c r="F1010">
        <v>8.3000000000000007</v>
      </c>
      <c r="G1010">
        <v>1.7</v>
      </c>
      <c r="H1010">
        <v>24.907</v>
      </c>
      <c r="I1010">
        <v>6.6440000000000001</v>
      </c>
      <c r="J1010">
        <v>21.731999999999999</v>
      </c>
      <c r="K1010">
        <v>15.766999999999999</v>
      </c>
    </row>
    <row r="1011" spans="1:11" x14ac:dyDescent="0.3">
      <c r="A1011">
        <v>2</v>
      </c>
      <c r="B1011">
        <v>11</v>
      </c>
      <c r="C1011">
        <v>8</v>
      </c>
      <c r="D1011">
        <v>86</v>
      </c>
      <c r="E1011">
        <v>86</v>
      </c>
      <c r="F1011">
        <v>8.3000000000000007</v>
      </c>
      <c r="G1011">
        <v>1.9</v>
      </c>
      <c r="H1011">
        <v>128.29400000000001</v>
      </c>
      <c r="I1011">
        <v>10.081</v>
      </c>
      <c r="J1011">
        <v>113.746</v>
      </c>
      <c r="K1011">
        <v>105.914</v>
      </c>
    </row>
    <row r="1012" spans="1:11" x14ac:dyDescent="0.3">
      <c r="A1012">
        <v>2</v>
      </c>
      <c r="B1012">
        <v>11</v>
      </c>
      <c r="C1012">
        <v>9</v>
      </c>
      <c r="D1012">
        <v>54</v>
      </c>
      <c r="E1012">
        <v>140</v>
      </c>
      <c r="F1012">
        <v>8.3000000000000007</v>
      </c>
      <c r="G1012">
        <v>2.1</v>
      </c>
      <c r="H1012">
        <v>175.90199999999999</v>
      </c>
      <c r="I1012">
        <v>12.065</v>
      </c>
      <c r="J1012">
        <v>157.53200000000001</v>
      </c>
      <c r="K1012">
        <v>148.71</v>
      </c>
    </row>
    <row r="1013" spans="1:11" x14ac:dyDescent="0.3">
      <c r="A1013">
        <v>2</v>
      </c>
      <c r="B1013">
        <v>11</v>
      </c>
      <c r="C1013">
        <v>10</v>
      </c>
      <c r="D1013">
        <v>260</v>
      </c>
      <c r="E1013">
        <v>179</v>
      </c>
      <c r="F1013">
        <v>10.199999999999999</v>
      </c>
      <c r="G1013">
        <v>2.1</v>
      </c>
      <c r="H1013">
        <v>395.95</v>
      </c>
      <c r="I1013">
        <v>20.997</v>
      </c>
      <c r="J1013">
        <v>344.21300000000002</v>
      </c>
      <c r="K1013">
        <v>330.43799999999999</v>
      </c>
    </row>
    <row r="1014" spans="1:11" x14ac:dyDescent="0.3">
      <c r="A1014">
        <v>2</v>
      </c>
      <c r="B1014">
        <v>11</v>
      </c>
      <c r="C1014">
        <v>11</v>
      </c>
      <c r="D1014">
        <v>464</v>
      </c>
      <c r="E1014">
        <v>214</v>
      </c>
      <c r="F1014">
        <v>12</v>
      </c>
      <c r="G1014">
        <v>2.1</v>
      </c>
      <c r="H1014">
        <v>640.245</v>
      </c>
      <c r="I1014">
        <v>31.018999999999998</v>
      </c>
      <c r="J1014">
        <v>538.173</v>
      </c>
      <c r="K1014">
        <v>517.99300000000005</v>
      </c>
    </row>
    <row r="1015" spans="1:11" x14ac:dyDescent="0.3">
      <c r="A1015">
        <v>2</v>
      </c>
      <c r="B1015">
        <v>11</v>
      </c>
      <c r="C1015">
        <v>12</v>
      </c>
      <c r="D1015">
        <v>646</v>
      </c>
      <c r="E1015">
        <v>164</v>
      </c>
      <c r="F1015">
        <v>13.9</v>
      </c>
      <c r="G1015">
        <v>2.1</v>
      </c>
      <c r="H1015">
        <v>757.84799999999996</v>
      </c>
      <c r="I1015">
        <v>37.262999999999998</v>
      </c>
      <c r="J1015">
        <v>622.92200000000003</v>
      </c>
      <c r="K1015">
        <v>599.54100000000005</v>
      </c>
    </row>
    <row r="1016" spans="1:11" x14ac:dyDescent="0.3">
      <c r="A1016">
        <v>2</v>
      </c>
      <c r="B1016">
        <v>11</v>
      </c>
      <c r="C1016">
        <v>13</v>
      </c>
      <c r="D1016">
        <v>698</v>
      </c>
      <c r="E1016">
        <v>133</v>
      </c>
      <c r="F1016">
        <v>14.8</v>
      </c>
      <c r="G1016">
        <v>3.1</v>
      </c>
      <c r="H1016">
        <v>739.96100000000001</v>
      </c>
      <c r="I1016">
        <v>35.472000000000001</v>
      </c>
      <c r="J1016">
        <v>611.62599999999998</v>
      </c>
      <c r="K1016">
        <v>588.68499999999995</v>
      </c>
    </row>
    <row r="1017" spans="1:11" x14ac:dyDescent="0.3">
      <c r="A1017">
        <v>2</v>
      </c>
      <c r="B1017">
        <v>11</v>
      </c>
      <c r="C1017">
        <v>14</v>
      </c>
      <c r="D1017">
        <v>649</v>
      </c>
      <c r="E1017">
        <v>116</v>
      </c>
      <c r="F1017">
        <v>15.8</v>
      </c>
      <c r="G1017">
        <v>4.2</v>
      </c>
      <c r="H1017">
        <v>613.99099999999999</v>
      </c>
      <c r="I1017">
        <v>31.361000000000001</v>
      </c>
      <c r="J1017">
        <v>513.15599999999995</v>
      </c>
      <c r="K1017">
        <v>493.87400000000002</v>
      </c>
    </row>
    <row r="1018" spans="1:11" x14ac:dyDescent="0.3">
      <c r="A1018">
        <v>2</v>
      </c>
      <c r="B1018">
        <v>11</v>
      </c>
      <c r="C1018">
        <v>15</v>
      </c>
      <c r="D1018">
        <v>558</v>
      </c>
      <c r="E1018">
        <v>98</v>
      </c>
      <c r="F1018">
        <v>16.7</v>
      </c>
      <c r="G1018">
        <v>5.2</v>
      </c>
      <c r="H1018">
        <v>439.42899999999997</v>
      </c>
      <c r="I1018">
        <v>26.29</v>
      </c>
      <c r="J1018">
        <v>369.14400000000001</v>
      </c>
      <c r="K1018">
        <v>354.61700000000002</v>
      </c>
    </row>
    <row r="1019" spans="1:11" x14ac:dyDescent="0.3">
      <c r="A1019">
        <v>2</v>
      </c>
      <c r="B1019">
        <v>11</v>
      </c>
      <c r="C1019">
        <v>16</v>
      </c>
      <c r="D1019">
        <v>337</v>
      </c>
      <c r="E1019">
        <v>67</v>
      </c>
      <c r="F1019">
        <v>15.2</v>
      </c>
      <c r="G1019">
        <v>5.5</v>
      </c>
      <c r="H1019">
        <v>207.44399999999999</v>
      </c>
      <c r="I1019">
        <v>19.100000000000001</v>
      </c>
      <c r="J1019">
        <v>171.58</v>
      </c>
      <c r="K1019">
        <v>162.42699999999999</v>
      </c>
    </row>
    <row r="1020" spans="1:11" x14ac:dyDescent="0.3">
      <c r="A1020">
        <v>2</v>
      </c>
      <c r="B1020">
        <v>11</v>
      </c>
      <c r="C1020">
        <v>17</v>
      </c>
      <c r="D1020">
        <v>28</v>
      </c>
      <c r="E1020">
        <v>23</v>
      </c>
      <c r="F1020">
        <v>13.7</v>
      </c>
      <c r="G1020">
        <v>5.9</v>
      </c>
      <c r="H1020">
        <v>30.321000000000002</v>
      </c>
      <c r="I1020">
        <v>13.276</v>
      </c>
      <c r="J1020">
        <v>25.72</v>
      </c>
      <c r="K1020">
        <v>19.68</v>
      </c>
    </row>
    <row r="1021" spans="1:11" x14ac:dyDescent="0.3">
      <c r="A1021">
        <v>2</v>
      </c>
      <c r="B1021">
        <v>11</v>
      </c>
      <c r="C1021">
        <v>18</v>
      </c>
      <c r="D1021">
        <v>0</v>
      </c>
      <c r="E1021">
        <v>0</v>
      </c>
      <c r="F1021">
        <v>12.2</v>
      </c>
      <c r="G1021">
        <v>6.2</v>
      </c>
      <c r="H1021">
        <v>0</v>
      </c>
      <c r="I1021">
        <v>12.2</v>
      </c>
      <c r="J1021">
        <v>0</v>
      </c>
      <c r="K1021">
        <v>0</v>
      </c>
    </row>
    <row r="1022" spans="1:11" x14ac:dyDescent="0.3">
      <c r="A1022">
        <v>2</v>
      </c>
      <c r="B1022">
        <v>11</v>
      </c>
      <c r="C1022">
        <v>19</v>
      </c>
      <c r="D1022">
        <v>0</v>
      </c>
      <c r="E1022">
        <v>0</v>
      </c>
      <c r="F1022">
        <v>11.8</v>
      </c>
      <c r="G1022">
        <v>5.5</v>
      </c>
      <c r="H1022">
        <v>0</v>
      </c>
      <c r="I1022">
        <v>11.8</v>
      </c>
      <c r="J1022">
        <v>0</v>
      </c>
      <c r="K1022">
        <v>0</v>
      </c>
    </row>
    <row r="1023" spans="1:11" x14ac:dyDescent="0.3">
      <c r="A1023">
        <v>2</v>
      </c>
      <c r="B1023">
        <v>11</v>
      </c>
      <c r="C1023">
        <v>20</v>
      </c>
      <c r="D1023">
        <v>0</v>
      </c>
      <c r="E1023">
        <v>0</v>
      </c>
      <c r="F1023">
        <v>11.5</v>
      </c>
      <c r="G1023">
        <v>4.8</v>
      </c>
      <c r="H1023">
        <v>0</v>
      </c>
      <c r="I1023">
        <v>11.5</v>
      </c>
      <c r="J1023">
        <v>0</v>
      </c>
      <c r="K1023">
        <v>0</v>
      </c>
    </row>
    <row r="1024" spans="1:11" x14ac:dyDescent="0.3">
      <c r="A1024">
        <v>2</v>
      </c>
      <c r="B1024">
        <v>11</v>
      </c>
      <c r="C1024">
        <v>21</v>
      </c>
      <c r="D1024">
        <v>0</v>
      </c>
      <c r="E1024">
        <v>0</v>
      </c>
      <c r="F1024">
        <v>11.1</v>
      </c>
      <c r="G1024">
        <v>4.0999999999999996</v>
      </c>
      <c r="H1024">
        <v>0</v>
      </c>
      <c r="I1024">
        <v>11.1</v>
      </c>
      <c r="J1024">
        <v>0</v>
      </c>
      <c r="K1024">
        <v>0</v>
      </c>
    </row>
    <row r="1025" spans="1:11" x14ac:dyDescent="0.3">
      <c r="A1025">
        <v>2</v>
      </c>
      <c r="B1025">
        <v>11</v>
      </c>
      <c r="C1025">
        <v>22</v>
      </c>
      <c r="D1025">
        <v>0</v>
      </c>
      <c r="E1025">
        <v>0</v>
      </c>
      <c r="F1025">
        <v>10.9</v>
      </c>
      <c r="G1025">
        <v>4.3</v>
      </c>
      <c r="H1025">
        <v>0</v>
      </c>
      <c r="I1025">
        <v>10.9</v>
      </c>
      <c r="J1025">
        <v>0</v>
      </c>
      <c r="K1025">
        <v>0</v>
      </c>
    </row>
    <row r="1026" spans="1:11" x14ac:dyDescent="0.3">
      <c r="A1026">
        <v>2</v>
      </c>
      <c r="B1026">
        <v>11</v>
      </c>
      <c r="C1026">
        <v>23</v>
      </c>
      <c r="D1026">
        <v>0</v>
      </c>
      <c r="E1026">
        <v>0</v>
      </c>
      <c r="F1026">
        <v>10.8</v>
      </c>
      <c r="G1026">
        <v>4.4000000000000004</v>
      </c>
      <c r="H1026">
        <v>0</v>
      </c>
      <c r="I1026">
        <v>10.8</v>
      </c>
      <c r="J1026">
        <v>0</v>
      </c>
      <c r="K1026">
        <v>0</v>
      </c>
    </row>
    <row r="1027" spans="1:11" x14ac:dyDescent="0.3">
      <c r="A1027">
        <v>2</v>
      </c>
      <c r="B1027">
        <v>12</v>
      </c>
      <c r="C1027">
        <v>0</v>
      </c>
      <c r="D1027">
        <v>0</v>
      </c>
      <c r="E1027">
        <v>0</v>
      </c>
      <c r="F1027">
        <v>10.6</v>
      </c>
      <c r="G1027">
        <v>4.5999999999999996</v>
      </c>
      <c r="H1027">
        <v>0</v>
      </c>
      <c r="I1027">
        <v>10.6</v>
      </c>
      <c r="J1027">
        <v>0</v>
      </c>
      <c r="K1027">
        <v>0</v>
      </c>
    </row>
    <row r="1028" spans="1:11" x14ac:dyDescent="0.3">
      <c r="A1028">
        <v>2</v>
      </c>
      <c r="B1028">
        <v>12</v>
      </c>
      <c r="C1028">
        <v>1</v>
      </c>
      <c r="D1028">
        <v>0</v>
      </c>
      <c r="E1028">
        <v>0</v>
      </c>
      <c r="F1028">
        <v>10.6</v>
      </c>
      <c r="G1028">
        <v>3.8</v>
      </c>
      <c r="H1028">
        <v>0</v>
      </c>
      <c r="I1028">
        <v>10.6</v>
      </c>
      <c r="J1028">
        <v>0</v>
      </c>
      <c r="K1028">
        <v>0</v>
      </c>
    </row>
    <row r="1029" spans="1:11" x14ac:dyDescent="0.3">
      <c r="A1029">
        <v>2</v>
      </c>
      <c r="B1029">
        <v>12</v>
      </c>
      <c r="C1029">
        <v>2</v>
      </c>
      <c r="D1029">
        <v>0</v>
      </c>
      <c r="E1029">
        <v>0</v>
      </c>
      <c r="F1029">
        <v>10.6</v>
      </c>
      <c r="G1029">
        <v>2.9</v>
      </c>
      <c r="H1029">
        <v>0</v>
      </c>
      <c r="I1029">
        <v>10.6</v>
      </c>
      <c r="J1029">
        <v>0</v>
      </c>
      <c r="K1029">
        <v>0</v>
      </c>
    </row>
    <row r="1030" spans="1:11" x14ac:dyDescent="0.3">
      <c r="A1030">
        <v>2</v>
      </c>
      <c r="B1030">
        <v>12</v>
      </c>
      <c r="C1030">
        <v>3</v>
      </c>
      <c r="D1030">
        <v>0</v>
      </c>
      <c r="E1030">
        <v>0</v>
      </c>
      <c r="F1030">
        <v>10.6</v>
      </c>
      <c r="G1030">
        <v>2.1</v>
      </c>
      <c r="H1030">
        <v>0</v>
      </c>
      <c r="I1030">
        <v>10.6</v>
      </c>
      <c r="J1030">
        <v>0</v>
      </c>
      <c r="K1030">
        <v>0</v>
      </c>
    </row>
    <row r="1031" spans="1:11" x14ac:dyDescent="0.3">
      <c r="A1031">
        <v>2</v>
      </c>
      <c r="B1031">
        <v>12</v>
      </c>
      <c r="C1031">
        <v>4</v>
      </c>
      <c r="D1031">
        <v>0</v>
      </c>
      <c r="E1031">
        <v>0</v>
      </c>
      <c r="F1031">
        <v>10.199999999999999</v>
      </c>
      <c r="G1031">
        <v>2.2999999999999998</v>
      </c>
      <c r="H1031">
        <v>0</v>
      </c>
      <c r="I1031">
        <v>10.199999999999999</v>
      </c>
      <c r="J1031">
        <v>0</v>
      </c>
      <c r="K1031">
        <v>0</v>
      </c>
    </row>
    <row r="1032" spans="1:11" x14ac:dyDescent="0.3">
      <c r="A1032">
        <v>2</v>
      </c>
      <c r="B1032">
        <v>12</v>
      </c>
      <c r="C1032">
        <v>5</v>
      </c>
      <c r="D1032">
        <v>0</v>
      </c>
      <c r="E1032">
        <v>0</v>
      </c>
      <c r="F1032">
        <v>9.8000000000000007</v>
      </c>
      <c r="G1032">
        <v>2.4</v>
      </c>
      <c r="H1032">
        <v>0</v>
      </c>
      <c r="I1032">
        <v>9.8000000000000007</v>
      </c>
      <c r="J1032">
        <v>0</v>
      </c>
      <c r="K1032">
        <v>0</v>
      </c>
    </row>
    <row r="1033" spans="1:11" x14ac:dyDescent="0.3">
      <c r="A1033">
        <v>2</v>
      </c>
      <c r="B1033">
        <v>12</v>
      </c>
      <c r="C1033">
        <v>6</v>
      </c>
      <c r="D1033">
        <v>0</v>
      </c>
      <c r="E1033">
        <v>0</v>
      </c>
      <c r="F1033">
        <v>9.4</v>
      </c>
      <c r="G1033">
        <v>2.6</v>
      </c>
      <c r="H1033">
        <v>0</v>
      </c>
      <c r="I1033">
        <v>9.4</v>
      </c>
      <c r="J1033">
        <v>0</v>
      </c>
      <c r="K1033">
        <v>0</v>
      </c>
    </row>
    <row r="1034" spans="1:11" x14ac:dyDescent="0.3">
      <c r="A1034">
        <v>2</v>
      </c>
      <c r="B1034">
        <v>12</v>
      </c>
      <c r="C1034">
        <v>7</v>
      </c>
      <c r="D1034">
        <v>6</v>
      </c>
      <c r="E1034">
        <v>16</v>
      </c>
      <c r="F1034">
        <v>9.6</v>
      </c>
      <c r="G1034">
        <v>1.7</v>
      </c>
      <c r="H1034">
        <v>16.57</v>
      </c>
      <c r="I1034">
        <v>7.694</v>
      </c>
      <c r="J1034">
        <v>14.811</v>
      </c>
      <c r="K1034">
        <v>8.9749999999999996</v>
      </c>
    </row>
    <row r="1035" spans="1:11" x14ac:dyDescent="0.3">
      <c r="A1035">
        <v>2</v>
      </c>
      <c r="B1035">
        <v>12</v>
      </c>
      <c r="C1035">
        <v>8</v>
      </c>
      <c r="D1035">
        <v>10</v>
      </c>
      <c r="E1035">
        <v>77</v>
      </c>
      <c r="F1035">
        <v>9.8000000000000007</v>
      </c>
      <c r="G1035">
        <v>0.9</v>
      </c>
      <c r="H1035">
        <v>79.091999999999999</v>
      </c>
      <c r="I1035">
        <v>9.8770000000000007</v>
      </c>
      <c r="J1035">
        <v>71.349000000000004</v>
      </c>
      <c r="K1035">
        <v>64.414000000000001</v>
      </c>
    </row>
    <row r="1036" spans="1:11" x14ac:dyDescent="0.3">
      <c r="A1036">
        <v>2</v>
      </c>
      <c r="B1036">
        <v>12</v>
      </c>
      <c r="C1036">
        <v>9</v>
      </c>
      <c r="D1036">
        <v>11</v>
      </c>
      <c r="E1036">
        <v>201</v>
      </c>
      <c r="F1036">
        <v>10</v>
      </c>
      <c r="G1036">
        <v>0</v>
      </c>
      <c r="H1036">
        <v>210.88900000000001</v>
      </c>
      <c r="I1036">
        <v>17.748999999999999</v>
      </c>
      <c r="J1036">
        <v>185.851</v>
      </c>
      <c r="K1036">
        <v>176.35400000000001</v>
      </c>
    </row>
    <row r="1037" spans="1:11" x14ac:dyDescent="0.3">
      <c r="A1037">
        <v>2</v>
      </c>
      <c r="B1037">
        <v>12</v>
      </c>
      <c r="C1037">
        <v>10</v>
      </c>
      <c r="D1037">
        <v>86</v>
      </c>
      <c r="E1037">
        <v>259</v>
      </c>
      <c r="F1037">
        <v>10.7</v>
      </c>
      <c r="G1037">
        <v>0.7</v>
      </c>
      <c r="H1037">
        <v>338.75400000000002</v>
      </c>
      <c r="I1037">
        <v>22.873999999999999</v>
      </c>
      <c r="J1037">
        <v>293.15100000000001</v>
      </c>
      <c r="K1037">
        <v>280.84800000000001</v>
      </c>
    </row>
    <row r="1038" spans="1:11" x14ac:dyDescent="0.3">
      <c r="A1038">
        <v>2</v>
      </c>
      <c r="B1038">
        <v>12</v>
      </c>
      <c r="C1038">
        <v>11</v>
      </c>
      <c r="D1038">
        <v>584</v>
      </c>
      <c r="E1038">
        <v>159</v>
      </c>
      <c r="F1038">
        <v>11.5</v>
      </c>
      <c r="G1038">
        <v>1.4</v>
      </c>
      <c r="H1038">
        <v>685.16700000000003</v>
      </c>
      <c r="I1038">
        <v>33.801000000000002</v>
      </c>
      <c r="J1038">
        <v>570.08199999999999</v>
      </c>
      <c r="K1038">
        <v>548.72500000000002</v>
      </c>
    </row>
    <row r="1039" spans="1:11" x14ac:dyDescent="0.3">
      <c r="A1039">
        <v>2</v>
      </c>
      <c r="B1039">
        <v>12</v>
      </c>
      <c r="C1039">
        <v>12</v>
      </c>
      <c r="D1039">
        <v>637</v>
      </c>
      <c r="E1039">
        <v>170</v>
      </c>
      <c r="F1039">
        <v>12.2</v>
      </c>
      <c r="G1039">
        <v>2.1</v>
      </c>
      <c r="H1039">
        <v>758.51300000000003</v>
      </c>
      <c r="I1039">
        <v>35.844999999999999</v>
      </c>
      <c r="J1039">
        <v>626.74400000000003</v>
      </c>
      <c r="K1039">
        <v>603.21299999999997</v>
      </c>
    </row>
    <row r="1040" spans="1:11" x14ac:dyDescent="0.3">
      <c r="A1040">
        <v>2</v>
      </c>
      <c r="B1040">
        <v>12</v>
      </c>
      <c r="C1040">
        <v>13</v>
      </c>
      <c r="D1040">
        <v>658</v>
      </c>
      <c r="E1040">
        <v>141</v>
      </c>
      <c r="F1040">
        <v>13.3</v>
      </c>
      <c r="G1040">
        <v>3.1</v>
      </c>
      <c r="H1040">
        <v>718.07399999999996</v>
      </c>
      <c r="I1040">
        <v>33.454999999999998</v>
      </c>
      <c r="J1040">
        <v>597.96600000000001</v>
      </c>
      <c r="K1040">
        <v>575.55200000000002</v>
      </c>
    </row>
    <row r="1041" spans="1:11" x14ac:dyDescent="0.3">
      <c r="A1041">
        <v>2</v>
      </c>
      <c r="B1041">
        <v>12</v>
      </c>
      <c r="C1041">
        <v>14</v>
      </c>
      <c r="D1041">
        <v>645</v>
      </c>
      <c r="E1041">
        <v>108</v>
      </c>
      <c r="F1041">
        <v>14.5</v>
      </c>
      <c r="G1041">
        <v>4.2</v>
      </c>
      <c r="H1041">
        <v>603.65899999999999</v>
      </c>
      <c r="I1041">
        <v>29.745000000000001</v>
      </c>
      <c r="J1041">
        <v>507.46899999999999</v>
      </c>
      <c r="K1041">
        <v>488.38799999999998</v>
      </c>
    </row>
    <row r="1042" spans="1:11" x14ac:dyDescent="0.3">
      <c r="A1042">
        <v>2</v>
      </c>
      <c r="B1042">
        <v>12</v>
      </c>
      <c r="C1042">
        <v>15</v>
      </c>
      <c r="D1042">
        <v>676</v>
      </c>
      <c r="E1042">
        <v>61</v>
      </c>
      <c r="F1042">
        <v>15.6</v>
      </c>
      <c r="G1042">
        <v>5.2</v>
      </c>
      <c r="H1042">
        <v>464.447</v>
      </c>
      <c r="I1042">
        <v>25.704999999999998</v>
      </c>
      <c r="J1042">
        <v>389.98599999999999</v>
      </c>
      <c r="K1042">
        <v>374.815</v>
      </c>
    </row>
    <row r="1043" spans="1:11" x14ac:dyDescent="0.3">
      <c r="A1043">
        <v>2</v>
      </c>
      <c r="B1043">
        <v>12</v>
      </c>
      <c r="C1043">
        <v>16</v>
      </c>
      <c r="D1043">
        <v>419</v>
      </c>
      <c r="E1043">
        <v>55</v>
      </c>
      <c r="F1043">
        <v>14.3</v>
      </c>
      <c r="G1043">
        <v>5.7</v>
      </c>
      <c r="H1043">
        <v>227.83799999999999</v>
      </c>
      <c r="I1043">
        <v>18.571000000000002</v>
      </c>
      <c r="J1043">
        <v>187.37299999999999</v>
      </c>
      <c r="K1043">
        <v>177.839</v>
      </c>
    </row>
    <row r="1044" spans="1:11" x14ac:dyDescent="0.3">
      <c r="A1044">
        <v>2</v>
      </c>
      <c r="B1044">
        <v>12</v>
      </c>
      <c r="C1044">
        <v>17</v>
      </c>
      <c r="D1044">
        <v>86</v>
      </c>
      <c r="E1044">
        <v>19</v>
      </c>
      <c r="F1044">
        <v>13</v>
      </c>
      <c r="G1044">
        <v>6.2</v>
      </c>
      <c r="H1044">
        <v>41.317</v>
      </c>
      <c r="I1044">
        <v>12.827999999999999</v>
      </c>
      <c r="J1044">
        <v>32.658999999999999</v>
      </c>
      <c r="K1044">
        <v>26.488</v>
      </c>
    </row>
    <row r="1045" spans="1:11" x14ac:dyDescent="0.3">
      <c r="A1045">
        <v>2</v>
      </c>
      <c r="B1045">
        <v>12</v>
      </c>
      <c r="C1045">
        <v>18</v>
      </c>
      <c r="D1045">
        <v>0</v>
      </c>
      <c r="E1045">
        <v>0</v>
      </c>
      <c r="F1045">
        <v>11.7</v>
      </c>
      <c r="G1045">
        <v>6.7</v>
      </c>
      <c r="H1045">
        <v>0</v>
      </c>
      <c r="I1045">
        <v>11.7</v>
      </c>
      <c r="J1045">
        <v>0</v>
      </c>
      <c r="K1045">
        <v>0</v>
      </c>
    </row>
    <row r="1046" spans="1:11" x14ac:dyDescent="0.3">
      <c r="A1046">
        <v>2</v>
      </c>
      <c r="B1046">
        <v>12</v>
      </c>
      <c r="C1046">
        <v>19</v>
      </c>
      <c r="D1046">
        <v>0</v>
      </c>
      <c r="E1046">
        <v>0</v>
      </c>
      <c r="F1046">
        <v>11.3</v>
      </c>
      <c r="G1046">
        <v>5.5</v>
      </c>
      <c r="H1046">
        <v>0</v>
      </c>
      <c r="I1046">
        <v>11.3</v>
      </c>
      <c r="J1046">
        <v>0</v>
      </c>
      <c r="K1046">
        <v>0</v>
      </c>
    </row>
    <row r="1047" spans="1:11" x14ac:dyDescent="0.3">
      <c r="A1047">
        <v>2</v>
      </c>
      <c r="B1047">
        <v>12</v>
      </c>
      <c r="C1047">
        <v>20</v>
      </c>
      <c r="D1047">
        <v>0</v>
      </c>
      <c r="E1047">
        <v>0</v>
      </c>
      <c r="F1047">
        <v>11</v>
      </c>
      <c r="G1047">
        <v>4.3</v>
      </c>
      <c r="H1047">
        <v>0</v>
      </c>
      <c r="I1047">
        <v>11</v>
      </c>
      <c r="J1047">
        <v>0</v>
      </c>
      <c r="K1047">
        <v>0</v>
      </c>
    </row>
    <row r="1048" spans="1:11" x14ac:dyDescent="0.3">
      <c r="A1048">
        <v>2</v>
      </c>
      <c r="B1048">
        <v>12</v>
      </c>
      <c r="C1048">
        <v>21</v>
      </c>
      <c r="D1048">
        <v>0</v>
      </c>
      <c r="E1048">
        <v>0</v>
      </c>
      <c r="F1048">
        <v>10.6</v>
      </c>
      <c r="G1048">
        <v>3.1</v>
      </c>
      <c r="H1048">
        <v>0</v>
      </c>
      <c r="I1048">
        <v>10.6</v>
      </c>
      <c r="J1048">
        <v>0</v>
      </c>
      <c r="K1048">
        <v>0</v>
      </c>
    </row>
    <row r="1049" spans="1:11" x14ac:dyDescent="0.3">
      <c r="A1049">
        <v>2</v>
      </c>
      <c r="B1049">
        <v>12</v>
      </c>
      <c r="C1049">
        <v>22</v>
      </c>
      <c r="D1049">
        <v>0</v>
      </c>
      <c r="E1049">
        <v>0</v>
      </c>
      <c r="F1049">
        <v>10.4</v>
      </c>
      <c r="G1049">
        <v>2.6</v>
      </c>
      <c r="H1049">
        <v>0</v>
      </c>
      <c r="I1049">
        <v>10.4</v>
      </c>
      <c r="J1049">
        <v>0</v>
      </c>
      <c r="K1049">
        <v>0</v>
      </c>
    </row>
    <row r="1050" spans="1:11" x14ac:dyDescent="0.3">
      <c r="A1050">
        <v>2</v>
      </c>
      <c r="B1050">
        <v>12</v>
      </c>
      <c r="C1050">
        <v>23</v>
      </c>
      <c r="D1050">
        <v>0</v>
      </c>
      <c r="E1050">
        <v>0</v>
      </c>
      <c r="F1050">
        <v>10.199999999999999</v>
      </c>
      <c r="G1050">
        <v>2</v>
      </c>
      <c r="H1050">
        <v>0</v>
      </c>
      <c r="I1050">
        <v>10.199999999999999</v>
      </c>
      <c r="J1050">
        <v>0</v>
      </c>
      <c r="K1050">
        <v>0</v>
      </c>
    </row>
    <row r="1051" spans="1:11" x14ac:dyDescent="0.3">
      <c r="A1051">
        <v>2</v>
      </c>
      <c r="B1051">
        <v>13</v>
      </c>
      <c r="C1051">
        <v>0</v>
      </c>
      <c r="D1051">
        <v>0</v>
      </c>
      <c r="E1051">
        <v>0</v>
      </c>
      <c r="F1051">
        <v>10</v>
      </c>
      <c r="G1051">
        <v>1.5</v>
      </c>
      <c r="H1051">
        <v>0</v>
      </c>
      <c r="I1051">
        <v>10</v>
      </c>
      <c r="J1051">
        <v>0</v>
      </c>
      <c r="K1051">
        <v>0</v>
      </c>
    </row>
    <row r="1052" spans="1:11" x14ac:dyDescent="0.3">
      <c r="A1052">
        <v>2</v>
      </c>
      <c r="B1052">
        <v>13</v>
      </c>
      <c r="C1052">
        <v>1</v>
      </c>
      <c r="D1052">
        <v>0</v>
      </c>
      <c r="E1052">
        <v>0</v>
      </c>
      <c r="F1052">
        <v>9.6</v>
      </c>
      <c r="G1052">
        <v>1</v>
      </c>
      <c r="H1052">
        <v>0</v>
      </c>
      <c r="I1052">
        <v>9.6</v>
      </c>
      <c r="J1052">
        <v>0</v>
      </c>
      <c r="K1052">
        <v>0</v>
      </c>
    </row>
    <row r="1053" spans="1:11" x14ac:dyDescent="0.3">
      <c r="A1053">
        <v>2</v>
      </c>
      <c r="B1053">
        <v>13</v>
      </c>
      <c r="C1053">
        <v>2</v>
      </c>
      <c r="D1053">
        <v>0</v>
      </c>
      <c r="E1053">
        <v>0</v>
      </c>
      <c r="F1053">
        <v>9.3000000000000007</v>
      </c>
      <c r="G1053">
        <v>0.5</v>
      </c>
      <c r="H1053">
        <v>0</v>
      </c>
      <c r="I1053">
        <v>9.3000000000000007</v>
      </c>
      <c r="J1053">
        <v>0</v>
      </c>
      <c r="K1053">
        <v>0</v>
      </c>
    </row>
    <row r="1054" spans="1:11" x14ac:dyDescent="0.3">
      <c r="A1054">
        <v>2</v>
      </c>
      <c r="B1054">
        <v>13</v>
      </c>
      <c r="C1054">
        <v>3</v>
      </c>
      <c r="D1054">
        <v>0</v>
      </c>
      <c r="E1054">
        <v>0</v>
      </c>
      <c r="F1054">
        <v>8.9</v>
      </c>
      <c r="G1054">
        <v>0</v>
      </c>
      <c r="H1054">
        <v>0</v>
      </c>
      <c r="I1054">
        <v>8.9</v>
      </c>
      <c r="J1054">
        <v>0</v>
      </c>
      <c r="K1054">
        <v>0</v>
      </c>
    </row>
    <row r="1055" spans="1:11" x14ac:dyDescent="0.3">
      <c r="A1055">
        <v>2</v>
      </c>
      <c r="B1055">
        <v>13</v>
      </c>
      <c r="C1055">
        <v>4</v>
      </c>
      <c r="D1055">
        <v>0</v>
      </c>
      <c r="E1055">
        <v>0</v>
      </c>
      <c r="F1055">
        <v>8.6999999999999993</v>
      </c>
      <c r="G1055">
        <v>0.3</v>
      </c>
      <c r="H1055">
        <v>0</v>
      </c>
      <c r="I1055">
        <v>8.6999999999999993</v>
      </c>
      <c r="J1055">
        <v>0</v>
      </c>
      <c r="K1055">
        <v>0</v>
      </c>
    </row>
    <row r="1056" spans="1:11" x14ac:dyDescent="0.3">
      <c r="A1056">
        <v>2</v>
      </c>
      <c r="B1056">
        <v>13</v>
      </c>
      <c r="C1056">
        <v>5</v>
      </c>
      <c r="D1056">
        <v>0</v>
      </c>
      <c r="E1056">
        <v>0</v>
      </c>
      <c r="F1056">
        <v>8.5</v>
      </c>
      <c r="G1056">
        <v>0.7</v>
      </c>
      <c r="H1056">
        <v>0</v>
      </c>
      <c r="I1056">
        <v>8.5</v>
      </c>
      <c r="J1056">
        <v>0</v>
      </c>
      <c r="K1056">
        <v>0</v>
      </c>
    </row>
    <row r="1057" spans="1:11" x14ac:dyDescent="0.3">
      <c r="A1057">
        <v>2</v>
      </c>
      <c r="B1057">
        <v>13</v>
      </c>
      <c r="C1057">
        <v>6</v>
      </c>
      <c r="D1057">
        <v>0</v>
      </c>
      <c r="E1057">
        <v>0</v>
      </c>
      <c r="F1057">
        <v>8.3000000000000007</v>
      </c>
      <c r="G1057">
        <v>1</v>
      </c>
      <c r="H1057">
        <v>0</v>
      </c>
      <c r="I1057">
        <v>8.3000000000000007</v>
      </c>
      <c r="J1057">
        <v>0</v>
      </c>
      <c r="K1057">
        <v>0</v>
      </c>
    </row>
    <row r="1058" spans="1:11" x14ac:dyDescent="0.3">
      <c r="A1058">
        <v>2</v>
      </c>
      <c r="B1058">
        <v>13</v>
      </c>
      <c r="C1058">
        <v>7</v>
      </c>
      <c r="D1058">
        <v>13</v>
      </c>
      <c r="E1058">
        <v>26</v>
      </c>
      <c r="F1058">
        <v>8.9</v>
      </c>
      <c r="G1058">
        <v>0.7</v>
      </c>
      <c r="H1058">
        <v>28.838999999999999</v>
      </c>
      <c r="I1058">
        <v>7.0549999999999997</v>
      </c>
      <c r="J1058">
        <v>25.701000000000001</v>
      </c>
      <c r="K1058">
        <v>19.661999999999999</v>
      </c>
    </row>
    <row r="1059" spans="1:11" x14ac:dyDescent="0.3">
      <c r="A1059">
        <v>2</v>
      </c>
      <c r="B1059">
        <v>13</v>
      </c>
      <c r="C1059">
        <v>8</v>
      </c>
      <c r="D1059">
        <v>93</v>
      </c>
      <c r="E1059">
        <v>85</v>
      </c>
      <c r="F1059">
        <v>9.4</v>
      </c>
      <c r="G1059">
        <v>0.3</v>
      </c>
      <c r="H1059">
        <v>130.029</v>
      </c>
      <c r="I1059">
        <v>11.984</v>
      </c>
      <c r="J1059">
        <v>114.446</v>
      </c>
      <c r="K1059">
        <v>106.599</v>
      </c>
    </row>
    <row r="1060" spans="1:11" x14ac:dyDescent="0.3">
      <c r="A1060">
        <v>2</v>
      </c>
      <c r="B1060">
        <v>13</v>
      </c>
      <c r="C1060">
        <v>9</v>
      </c>
      <c r="D1060">
        <v>6</v>
      </c>
      <c r="E1060">
        <v>145</v>
      </c>
      <c r="F1060">
        <v>10</v>
      </c>
      <c r="G1060">
        <v>0</v>
      </c>
      <c r="H1060">
        <v>146.49199999999999</v>
      </c>
      <c r="I1060">
        <v>15.443</v>
      </c>
      <c r="J1060">
        <v>130.13399999999999</v>
      </c>
      <c r="K1060">
        <v>121.94</v>
      </c>
    </row>
    <row r="1061" spans="1:11" x14ac:dyDescent="0.3">
      <c r="A1061">
        <v>2</v>
      </c>
      <c r="B1061">
        <v>13</v>
      </c>
      <c r="C1061">
        <v>10</v>
      </c>
      <c r="D1061">
        <v>115</v>
      </c>
      <c r="E1061">
        <v>228</v>
      </c>
      <c r="F1061">
        <v>11.9</v>
      </c>
      <c r="G1061">
        <v>0.9</v>
      </c>
      <c r="H1061">
        <v>334.048</v>
      </c>
      <c r="I1061">
        <v>22.791</v>
      </c>
      <c r="J1061">
        <v>289.05099999999999</v>
      </c>
      <c r="K1061">
        <v>276.863</v>
      </c>
    </row>
    <row r="1062" spans="1:11" x14ac:dyDescent="0.3">
      <c r="A1062">
        <v>2</v>
      </c>
      <c r="B1062">
        <v>13</v>
      </c>
      <c r="C1062">
        <v>11</v>
      </c>
      <c r="D1062">
        <v>300</v>
      </c>
      <c r="E1062">
        <v>266</v>
      </c>
      <c r="F1062">
        <v>13.7</v>
      </c>
      <c r="G1062">
        <v>1.7</v>
      </c>
      <c r="H1062">
        <v>552.71699999999998</v>
      </c>
      <c r="I1062">
        <v>30.818000000000001</v>
      </c>
      <c r="J1062">
        <v>465.15</v>
      </c>
      <c r="K1062">
        <v>447.53199999999998</v>
      </c>
    </row>
    <row r="1063" spans="1:11" x14ac:dyDescent="0.3">
      <c r="A1063">
        <v>2</v>
      </c>
      <c r="B1063">
        <v>13</v>
      </c>
      <c r="C1063">
        <v>12</v>
      </c>
      <c r="D1063">
        <v>515</v>
      </c>
      <c r="E1063">
        <v>214</v>
      </c>
      <c r="F1063">
        <v>15.6</v>
      </c>
      <c r="G1063">
        <v>2.6</v>
      </c>
      <c r="H1063">
        <v>699.25900000000001</v>
      </c>
      <c r="I1063">
        <v>35.573</v>
      </c>
      <c r="J1063">
        <v>578.47299999999996</v>
      </c>
      <c r="K1063">
        <v>556.80100000000004</v>
      </c>
    </row>
    <row r="1064" spans="1:11" x14ac:dyDescent="0.3">
      <c r="A1064">
        <v>2</v>
      </c>
      <c r="B1064">
        <v>13</v>
      </c>
      <c r="C1064">
        <v>13</v>
      </c>
      <c r="D1064">
        <v>196</v>
      </c>
      <c r="E1064">
        <v>239</v>
      </c>
      <c r="F1064">
        <v>16.7</v>
      </c>
      <c r="G1064">
        <v>3.6</v>
      </c>
      <c r="H1064">
        <v>421.12799999999999</v>
      </c>
      <c r="I1064">
        <v>28.111000000000001</v>
      </c>
      <c r="J1064">
        <v>357.84300000000002</v>
      </c>
      <c r="K1064">
        <v>343.65899999999999</v>
      </c>
    </row>
    <row r="1065" spans="1:11" x14ac:dyDescent="0.3">
      <c r="A1065">
        <v>2</v>
      </c>
      <c r="B1065">
        <v>13</v>
      </c>
      <c r="C1065">
        <v>14</v>
      </c>
      <c r="D1065">
        <v>376</v>
      </c>
      <c r="E1065">
        <v>206</v>
      </c>
      <c r="F1065">
        <v>17.8</v>
      </c>
      <c r="G1065">
        <v>4.7</v>
      </c>
      <c r="H1065">
        <v>505.20400000000001</v>
      </c>
      <c r="I1065">
        <v>29.071999999999999</v>
      </c>
      <c r="J1065">
        <v>426.53500000000003</v>
      </c>
      <c r="K1065">
        <v>410.19799999999998</v>
      </c>
    </row>
    <row r="1066" spans="1:11" x14ac:dyDescent="0.3">
      <c r="A1066">
        <v>2</v>
      </c>
      <c r="B1066">
        <v>13</v>
      </c>
      <c r="C1066">
        <v>15</v>
      </c>
      <c r="D1066">
        <v>276</v>
      </c>
      <c r="E1066">
        <v>147</v>
      </c>
      <c r="F1066">
        <v>18.899999999999999</v>
      </c>
      <c r="G1066">
        <v>5.7</v>
      </c>
      <c r="H1066">
        <v>323.49599999999998</v>
      </c>
      <c r="I1066">
        <v>25.326000000000001</v>
      </c>
      <c r="J1066">
        <v>274.48</v>
      </c>
      <c r="K1066">
        <v>262.69400000000002</v>
      </c>
    </row>
    <row r="1067" spans="1:11" x14ac:dyDescent="0.3">
      <c r="A1067">
        <v>2</v>
      </c>
      <c r="B1067">
        <v>13</v>
      </c>
      <c r="C1067">
        <v>16</v>
      </c>
      <c r="D1067">
        <v>95</v>
      </c>
      <c r="E1067">
        <v>81</v>
      </c>
      <c r="F1067">
        <v>17.8</v>
      </c>
      <c r="G1067">
        <v>5.3</v>
      </c>
      <c r="H1067">
        <v>123.23099999999999</v>
      </c>
      <c r="I1067">
        <v>19.738</v>
      </c>
      <c r="J1067">
        <v>105.024</v>
      </c>
      <c r="K1067">
        <v>97.382000000000005</v>
      </c>
    </row>
    <row r="1068" spans="1:11" x14ac:dyDescent="0.3">
      <c r="A1068">
        <v>2</v>
      </c>
      <c r="B1068">
        <v>13</v>
      </c>
      <c r="C1068">
        <v>17</v>
      </c>
      <c r="D1068">
        <v>16</v>
      </c>
      <c r="E1068">
        <v>22</v>
      </c>
      <c r="F1068">
        <v>16.7</v>
      </c>
      <c r="G1068">
        <v>5</v>
      </c>
      <c r="H1068">
        <v>24.925000000000001</v>
      </c>
      <c r="I1068">
        <v>15.993</v>
      </c>
      <c r="J1068">
        <v>21.303000000000001</v>
      </c>
      <c r="K1068">
        <v>15.347</v>
      </c>
    </row>
    <row r="1069" spans="1:11" x14ac:dyDescent="0.3">
      <c r="A1069">
        <v>2</v>
      </c>
      <c r="B1069">
        <v>13</v>
      </c>
      <c r="C1069">
        <v>18</v>
      </c>
      <c r="D1069">
        <v>0</v>
      </c>
      <c r="E1069">
        <v>0</v>
      </c>
      <c r="F1069">
        <v>15.6</v>
      </c>
      <c r="G1069">
        <v>4.5999999999999996</v>
      </c>
      <c r="H1069">
        <v>0</v>
      </c>
      <c r="I1069">
        <v>15.6</v>
      </c>
      <c r="J1069">
        <v>0</v>
      </c>
      <c r="K1069">
        <v>0</v>
      </c>
    </row>
    <row r="1070" spans="1:11" x14ac:dyDescent="0.3">
      <c r="A1070">
        <v>2</v>
      </c>
      <c r="B1070">
        <v>13</v>
      </c>
      <c r="C1070">
        <v>19</v>
      </c>
      <c r="D1070">
        <v>0</v>
      </c>
      <c r="E1070">
        <v>0</v>
      </c>
      <c r="F1070">
        <v>14.3</v>
      </c>
      <c r="G1070">
        <v>4.3</v>
      </c>
      <c r="H1070">
        <v>0</v>
      </c>
      <c r="I1070">
        <v>14.3</v>
      </c>
      <c r="J1070">
        <v>0</v>
      </c>
      <c r="K1070">
        <v>0</v>
      </c>
    </row>
    <row r="1071" spans="1:11" x14ac:dyDescent="0.3">
      <c r="A1071">
        <v>2</v>
      </c>
      <c r="B1071">
        <v>13</v>
      </c>
      <c r="C1071">
        <v>20</v>
      </c>
      <c r="D1071">
        <v>0</v>
      </c>
      <c r="E1071">
        <v>0</v>
      </c>
      <c r="F1071">
        <v>13</v>
      </c>
      <c r="G1071">
        <v>3.9</v>
      </c>
      <c r="H1071">
        <v>0</v>
      </c>
      <c r="I1071">
        <v>13</v>
      </c>
      <c r="J1071">
        <v>0</v>
      </c>
      <c r="K1071">
        <v>0</v>
      </c>
    </row>
    <row r="1072" spans="1:11" x14ac:dyDescent="0.3">
      <c r="A1072">
        <v>2</v>
      </c>
      <c r="B1072">
        <v>13</v>
      </c>
      <c r="C1072">
        <v>21</v>
      </c>
      <c r="D1072">
        <v>0</v>
      </c>
      <c r="E1072">
        <v>0</v>
      </c>
      <c r="F1072">
        <v>11.7</v>
      </c>
      <c r="G1072">
        <v>3.6</v>
      </c>
      <c r="H1072">
        <v>0</v>
      </c>
      <c r="I1072">
        <v>11.7</v>
      </c>
      <c r="J1072">
        <v>0</v>
      </c>
      <c r="K1072">
        <v>0</v>
      </c>
    </row>
    <row r="1073" spans="1:11" x14ac:dyDescent="0.3">
      <c r="A1073">
        <v>2</v>
      </c>
      <c r="B1073">
        <v>13</v>
      </c>
      <c r="C1073">
        <v>22</v>
      </c>
      <c r="D1073">
        <v>0</v>
      </c>
      <c r="E1073">
        <v>0</v>
      </c>
      <c r="F1073">
        <v>11.1</v>
      </c>
      <c r="G1073">
        <v>3.6</v>
      </c>
      <c r="H1073">
        <v>0</v>
      </c>
      <c r="I1073">
        <v>11.1</v>
      </c>
      <c r="J1073">
        <v>0</v>
      </c>
      <c r="K1073">
        <v>0</v>
      </c>
    </row>
    <row r="1074" spans="1:11" x14ac:dyDescent="0.3">
      <c r="A1074">
        <v>2</v>
      </c>
      <c r="B1074">
        <v>13</v>
      </c>
      <c r="C1074">
        <v>23</v>
      </c>
      <c r="D1074">
        <v>0</v>
      </c>
      <c r="E1074">
        <v>0</v>
      </c>
      <c r="F1074">
        <v>10.6</v>
      </c>
      <c r="G1074">
        <v>3.6</v>
      </c>
      <c r="H1074">
        <v>0</v>
      </c>
      <c r="I1074">
        <v>10.6</v>
      </c>
      <c r="J1074">
        <v>0</v>
      </c>
      <c r="K1074">
        <v>0</v>
      </c>
    </row>
    <row r="1075" spans="1:11" x14ac:dyDescent="0.3">
      <c r="A1075">
        <v>2</v>
      </c>
      <c r="B1075">
        <v>14</v>
      </c>
      <c r="C1075">
        <v>0</v>
      </c>
      <c r="D1075">
        <v>0</v>
      </c>
      <c r="E1075">
        <v>0</v>
      </c>
      <c r="F1075">
        <v>10</v>
      </c>
      <c r="G1075">
        <v>3.6</v>
      </c>
      <c r="H1075">
        <v>0</v>
      </c>
      <c r="I1075">
        <v>10</v>
      </c>
      <c r="J1075">
        <v>0</v>
      </c>
      <c r="K1075">
        <v>0</v>
      </c>
    </row>
    <row r="1076" spans="1:11" x14ac:dyDescent="0.3">
      <c r="A1076">
        <v>2</v>
      </c>
      <c r="B1076">
        <v>14</v>
      </c>
      <c r="C1076">
        <v>1</v>
      </c>
      <c r="D1076">
        <v>0</v>
      </c>
      <c r="E1076">
        <v>0</v>
      </c>
      <c r="F1076">
        <v>9.6</v>
      </c>
      <c r="G1076">
        <v>2.9</v>
      </c>
      <c r="H1076">
        <v>0</v>
      </c>
      <c r="I1076">
        <v>9.6</v>
      </c>
      <c r="J1076">
        <v>0</v>
      </c>
      <c r="K1076">
        <v>0</v>
      </c>
    </row>
    <row r="1077" spans="1:11" x14ac:dyDescent="0.3">
      <c r="A1077">
        <v>2</v>
      </c>
      <c r="B1077">
        <v>14</v>
      </c>
      <c r="C1077">
        <v>2</v>
      </c>
      <c r="D1077">
        <v>0</v>
      </c>
      <c r="E1077">
        <v>0</v>
      </c>
      <c r="F1077">
        <v>9.3000000000000007</v>
      </c>
      <c r="G1077">
        <v>2.2000000000000002</v>
      </c>
      <c r="H1077">
        <v>0</v>
      </c>
      <c r="I1077">
        <v>9.3000000000000007</v>
      </c>
      <c r="J1077">
        <v>0</v>
      </c>
      <c r="K1077">
        <v>0</v>
      </c>
    </row>
    <row r="1078" spans="1:11" x14ac:dyDescent="0.3">
      <c r="A1078">
        <v>2</v>
      </c>
      <c r="B1078">
        <v>14</v>
      </c>
      <c r="C1078">
        <v>3</v>
      </c>
      <c r="D1078">
        <v>0</v>
      </c>
      <c r="E1078">
        <v>0</v>
      </c>
      <c r="F1078">
        <v>8.9</v>
      </c>
      <c r="G1078">
        <v>1.5</v>
      </c>
      <c r="H1078">
        <v>0</v>
      </c>
      <c r="I1078">
        <v>8.9</v>
      </c>
      <c r="J1078">
        <v>0</v>
      </c>
      <c r="K1078">
        <v>0</v>
      </c>
    </row>
    <row r="1079" spans="1:11" x14ac:dyDescent="0.3">
      <c r="A1079">
        <v>2</v>
      </c>
      <c r="B1079">
        <v>14</v>
      </c>
      <c r="C1079">
        <v>4</v>
      </c>
      <c r="D1079">
        <v>0</v>
      </c>
      <c r="E1079">
        <v>0</v>
      </c>
      <c r="F1079">
        <v>8.6999999999999993</v>
      </c>
      <c r="G1079">
        <v>1.3</v>
      </c>
      <c r="H1079">
        <v>0</v>
      </c>
      <c r="I1079">
        <v>8.6999999999999993</v>
      </c>
      <c r="J1079">
        <v>0</v>
      </c>
      <c r="K1079">
        <v>0</v>
      </c>
    </row>
    <row r="1080" spans="1:11" x14ac:dyDescent="0.3">
      <c r="A1080">
        <v>2</v>
      </c>
      <c r="B1080">
        <v>14</v>
      </c>
      <c r="C1080">
        <v>5</v>
      </c>
      <c r="D1080">
        <v>0</v>
      </c>
      <c r="E1080">
        <v>0</v>
      </c>
      <c r="F1080">
        <v>8.5</v>
      </c>
      <c r="G1080">
        <v>1.2</v>
      </c>
      <c r="H1080">
        <v>0</v>
      </c>
      <c r="I1080">
        <v>8.5</v>
      </c>
      <c r="J1080">
        <v>0</v>
      </c>
      <c r="K1080">
        <v>0</v>
      </c>
    </row>
    <row r="1081" spans="1:11" x14ac:dyDescent="0.3">
      <c r="A1081">
        <v>2</v>
      </c>
      <c r="B1081">
        <v>14</v>
      </c>
      <c r="C1081">
        <v>6</v>
      </c>
      <c r="D1081">
        <v>0</v>
      </c>
      <c r="E1081">
        <v>0</v>
      </c>
      <c r="F1081">
        <v>8.3000000000000007</v>
      </c>
      <c r="G1081">
        <v>1</v>
      </c>
      <c r="H1081">
        <v>0</v>
      </c>
      <c r="I1081">
        <v>8.3000000000000007</v>
      </c>
      <c r="J1081">
        <v>0</v>
      </c>
      <c r="K1081">
        <v>0</v>
      </c>
    </row>
    <row r="1082" spans="1:11" x14ac:dyDescent="0.3">
      <c r="A1082">
        <v>2</v>
      </c>
      <c r="B1082">
        <v>14</v>
      </c>
      <c r="C1082">
        <v>7</v>
      </c>
      <c r="D1082">
        <v>164</v>
      </c>
      <c r="E1082">
        <v>26</v>
      </c>
      <c r="F1082">
        <v>10.5</v>
      </c>
      <c r="G1082">
        <v>1.2</v>
      </c>
      <c r="H1082">
        <v>69.537000000000006</v>
      </c>
      <c r="I1082">
        <v>10.346</v>
      </c>
      <c r="J1082">
        <v>54.655000000000001</v>
      </c>
      <c r="K1082">
        <v>48.055</v>
      </c>
    </row>
    <row r="1083" spans="1:11" x14ac:dyDescent="0.3">
      <c r="A1083">
        <v>2</v>
      </c>
      <c r="B1083">
        <v>14</v>
      </c>
      <c r="C1083">
        <v>8</v>
      </c>
      <c r="D1083">
        <v>531</v>
      </c>
      <c r="E1083">
        <v>55</v>
      </c>
      <c r="F1083">
        <v>12.8</v>
      </c>
      <c r="G1083">
        <v>1.3</v>
      </c>
      <c r="H1083">
        <v>295.31900000000002</v>
      </c>
      <c r="I1083">
        <v>20.98</v>
      </c>
      <c r="J1083">
        <v>243.994</v>
      </c>
      <c r="K1083">
        <v>233.02500000000001</v>
      </c>
    </row>
    <row r="1084" spans="1:11" x14ac:dyDescent="0.3">
      <c r="A1084">
        <v>2</v>
      </c>
      <c r="B1084">
        <v>14</v>
      </c>
      <c r="C1084">
        <v>9</v>
      </c>
      <c r="D1084">
        <v>740</v>
      </c>
      <c r="E1084">
        <v>77</v>
      </c>
      <c r="F1084">
        <v>15</v>
      </c>
      <c r="G1084">
        <v>1.5</v>
      </c>
      <c r="H1084">
        <v>549.32000000000005</v>
      </c>
      <c r="I1084">
        <v>32.341999999999999</v>
      </c>
      <c r="J1084">
        <v>453.05200000000002</v>
      </c>
      <c r="K1084">
        <v>435.84</v>
      </c>
    </row>
    <row r="1085" spans="1:11" x14ac:dyDescent="0.3">
      <c r="A1085">
        <v>2</v>
      </c>
      <c r="B1085">
        <v>14</v>
      </c>
      <c r="C1085">
        <v>10</v>
      </c>
      <c r="D1085">
        <v>809</v>
      </c>
      <c r="E1085">
        <v>92</v>
      </c>
      <c r="F1085">
        <v>17.399999999999999</v>
      </c>
      <c r="G1085">
        <v>1.5</v>
      </c>
      <c r="H1085">
        <v>726.24199999999996</v>
      </c>
      <c r="I1085">
        <v>41.372999999999998</v>
      </c>
      <c r="J1085">
        <v>585.87699999999995</v>
      </c>
      <c r="K1085">
        <v>563.92499999999995</v>
      </c>
    </row>
    <row r="1086" spans="1:11" x14ac:dyDescent="0.3">
      <c r="A1086">
        <v>2</v>
      </c>
      <c r="B1086">
        <v>14</v>
      </c>
      <c r="C1086">
        <v>11</v>
      </c>
      <c r="D1086">
        <v>855</v>
      </c>
      <c r="E1086">
        <v>101</v>
      </c>
      <c r="F1086">
        <v>19.8</v>
      </c>
      <c r="G1086">
        <v>1.5</v>
      </c>
      <c r="H1086">
        <v>847.01199999999994</v>
      </c>
      <c r="I1086">
        <v>48.058999999999997</v>
      </c>
      <c r="J1086">
        <v>668.32799999999997</v>
      </c>
      <c r="K1086">
        <v>643.13</v>
      </c>
    </row>
    <row r="1087" spans="1:11" x14ac:dyDescent="0.3">
      <c r="A1087">
        <v>2</v>
      </c>
      <c r="B1087">
        <v>14</v>
      </c>
      <c r="C1087">
        <v>12</v>
      </c>
      <c r="D1087">
        <v>859</v>
      </c>
      <c r="E1087">
        <v>103</v>
      </c>
      <c r="F1087">
        <v>22.2</v>
      </c>
      <c r="G1087">
        <v>1.5</v>
      </c>
      <c r="H1087">
        <v>874.79899999999998</v>
      </c>
      <c r="I1087">
        <v>51.658999999999999</v>
      </c>
      <c r="J1087">
        <v>681.16800000000001</v>
      </c>
      <c r="K1087">
        <v>655.44500000000005</v>
      </c>
    </row>
    <row r="1088" spans="1:11" x14ac:dyDescent="0.3">
      <c r="A1088">
        <v>2</v>
      </c>
      <c r="B1088">
        <v>14</v>
      </c>
      <c r="C1088">
        <v>13</v>
      </c>
      <c r="D1088">
        <v>844</v>
      </c>
      <c r="E1088">
        <v>99</v>
      </c>
      <c r="F1088">
        <v>20.9</v>
      </c>
      <c r="G1088">
        <v>3.1</v>
      </c>
      <c r="H1088">
        <v>824.34500000000003</v>
      </c>
      <c r="I1088">
        <v>43.905999999999999</v>
      </c>
      <c r="J1088">
        <v>660.51199999999994</v>
      </c>
      <c r="K1088">
        <v>635.63300000000004</v>
      </c>
    </row>
    <row r="1089" spans="1:11" x14ac:dyDescent="0.3">
      <c r="A1089">
        <v>2</v>
      </c>
      <c r="B1089">
        <v>14</v>
      </c>
      <c r="C1089">
        <v>14</v>
      </c>
      <c r="D1089">
        <v>806</v>
      </c>
      <c r="E1089">
        <v>89</v>
      </c>
      <c r="F1089">
        <v>19.600000000000001</v>
      </c>
      <c r="G1089">
        <v>4.5999999999999996</v>
      </c>
      <c r="H1089">
        <v>700.03200000000004</v>
      </c>
      <c r="I1089">
        <v>36.576000000000001</v>
      </c>
      <c r="J1089">
        <v>574.06299999999999</v>
      </c>
      <c r="K1089">
        <v>552.55700000000002</v>
      </c>
    </row>
    <row r="1090" spans="1:11" x14ac:dyDescent="0.3">
      <c r="A1090">
        <v>2</v>
      </c>
      <c r="B1090">
        <v>14</v>
      </c>
      <c r="C1090">
        <v>15</v>
      </c>
      <c r="D1090">
        <v>713</v>
      </c>
      <c r="E1090">
        <v>72</v>
      </c>
      <c r="F1090">
        <v>18.3</v>
      </c>
      <c r="G1090">
        <v>6.2</v>
      </c>
      <c r="H1090">
        <v>501.47899999999998</v>
      </c>
      <c r="I1090">
        <v>28.274000000000001</v>
      </c>
      <c r="J1090">
        <v>417.73200000000003</v>
      </c>
      <c r="K1090">
        <v>401.68</v>
      </c>
    </row>
    <row r="1091" spans="1:11" x14ac:dyDescent="0.3">
      <c r="A1091">
        <v>2</v>
      </c>
      <c r="B1091">
        <v>14</v>
      </c>
      <c r="C1091">
        <v>16</v>
      </c>
      <c r="D1091">
        <v>521</v>
      </c>
      <c r="E1091">
        <v>51</v>
      </c>
      <c r="F1091">
        <v>17.600000000000001</v>
      </c>
      <c r="G1091">
        <v>6</v>
      </c>
      <c r="H1091">
        <v>263.50099999999998</v>
      </c>
      <c r="I1091">
        <v>22.562999999999999</v>
      </c>
      <c r="J1091">
        <v>212.88900000000001</v>
      </c>
      <c r="K1091">
        <v>202.72200000000001</v>
      </c>
    </row>
    <row r="1092" spans="1:11" x14ac:dyDescent="0.3">
      <c r="A1092">
        <v>2</v>
      </c>
      <c r="B1092">
        <v>14</v>
      </c>
      <c r="C1092">
        <v>17</v>
      </c>
      <c r="D1092">
        <v>113</v>
      </c>
      <c r="E1092">
        <v>21</v>
      </c>
      <c r="F1092">
        <v>16.8</v>
      </c>
      <c r="G1092">
        <v>5.9</v>
      </c>
      <c r="H1092">
        <v>48.823999999999998</v>
      </c>
      <c r="I1092">
        <v>16.914000000000001</v>
      </c>
      <c r="J1092">
        <v>37.488999999999997</v>
      </c>
      <c r="K1092">
        <v>31.225000000000001</v>
      </c>
    </row>
    <row r="1093" spans="1:11" x14ac:dyDescent="0.3">
      <c r="A1093">
        <v>2</v>
      </c>
      <c r="B1093">
        <v>14</v>
      </c>
      <c r="C1093">
        <v>18</v>
      </c>
      <c r="D1093">
        <v>0</v>
      </c>
      <c r="E1093">
        <v>0</v>
      </c>
      <c r="F1093">
        <v>16.100000000000001</v>
      </c>
      <c r="G1093">
        <v>5.7</v>
      </c>
      <c r="H1093">
        <v>0</v>
      </c>
      <c r="I1093">
        <v>16.100000000000001</v>
      </c>
      <c r="J1093">
        <v>0</v>
      </c>
      <c r="K1093">
        <v>0</v>
      </c>
    </row>
    <row r="1094" spans="1:11" x14ac:dyDescent="0.3">
      <c r="A1094">
        <v>2</v>
      </c>
      <c r="B1094">
        <v>14</v>
      </c>
      <c r="C1094">
        <v>19</v>
      </c>
      <c r="D1094">
        <v>0</v>
      </c>
      <c r="E1094">
        <v>0</v>
      </c>
      <c r="F1094">
        <v>14.3</v>
      </c>
      <c r="G1094">
        <v>5.5</v>
      </c>
      <c r="H1094">
        <v>0</v>
      </c>
      <c r="I1094">
        <v>14.3</v>
      </c>
      <c r="J1094">
        <v>0</v>
      </c>
      <c r="K1094">
        <v>0</v>
      </c>
    </row>
    <row r="1095" spans="1:11" x14ac:dyDescent="0.3">
      <c r="A1095">
        <v>2</v>
      </c>
      <c r="B1095">
        <v>14</v>
      </c>
      <c r="C1095">
        <v>20</v>
      </c>
      <c r="D1095">
        <v>0</v>
      </c>
      <c r="E1095">
        <v>0</v>
      </c>
      <c r="F1095">
        <v>12.4</v>
      </c>
      <c r="G1095">
        <v>5.4</v>
      </c>
      <c r="H1095">
        <v>0</v>
      </c>
      <c r="I1095">
        <v>12.4</v>
      </c>
      <c r="J1095">
        <v>0</v>
      </c>
      <c r="K1095">
        <v>0</v>
      </c>
    </row>
    <row r="1096" spans="1:11" x14ac:dyDescent="0.3">
      <c r="A1096">
        <v>2</v>
      </c>
      <c r="B1096">
        <v>14</v>
      </c>
      <c r="C1096">
        <v>21</v>
      </c>
      <c r="D1096">
        <v>0</v>
      </c>
      <c r="E1096">
        <v>0</v>
      </c>
      <c r="F1096">
        <v>10.6</v>
      </c>
      <c r="G1096">
        <v>5.2</v>
      </c>
      <c r="H1096">
        <v>0</v>
      </c>
      <c r="I1096">
        <v>10.6</v>
      </c>
      <c r="J1096">
        <v>0</v>
      </c>
      <c r="K1096">
        <v>0</v>
      </c>
    </row>
    <row r="1097" spans="1:11" x14ac:dyDescent="0.3">
      <c r="A1097">
        <v>2</v>
      </c>
      <c r="B1097">
        <v>14</v>
      </c>
      <c r="C1097">
        <v>22</v>
      </c>
      <c r="D1097">
        <v>0</v>
      </c>
      <c r="E1097">
        <v>0</v>
      </c>
      <c r="F1097">
        <v>10</v>
      </c>
      <c r="G1097">
        <v>4.3</v>
      </c>
      <c r="H1097">
        <v>0</v>
      </c>
      <c r="I1097">
        <v>10</v>
      </c>
      <c r="J1097">
        <v>0</v>
      </c>
      <c r="K1097">
        <v>0</v>
      </c>
    </row>
    <row r="1098" spans="1:11" x14ac:dyDescent="0.3">
      <c r="A1098">
        <v>2</v>
      </c>
      <c r="B1098">
        <v>14</v>
      </c>
      <c r="C1098">
        <v>23</v>
      </c>
      <c r="D1098">
        <v>0</v>
      </c>
      <c r="E1098">
        <v>0</v>
      </c>
      <c r="F1098">
        <v>9.5</v>
      </c>
      <c r="G1098">
        <v>3.5</v>
      </c>
      <c r="H1098">
        <v>0</v>
      </c>
      <c r="I1098">
        <v>9.5</v>
      </c>
      <c r="J1098">
        <v>0</v>
      </c>
      <c r="K1098">
        <v>0</v>
      </c>
    </row>
    <row r="1099" spans="1:11" x14ac:dyDescent="0.3">
      <c r="A1099">
        <v>2</v>
      </c>
      <c r="B1099">
        <v>15</v>
      </c>
      <c r="C1099">
        <v>0</v>
      </c>
      <c r="D1099">
        <v>0</v>
      </c>
      <c r="E1099">
        <v>0</v>
      </c>
      <c r="F1099">
        <v>8.9</v>
      </c>
      <c r="G1099">
        <v>2.6</v>
      </c>
      <c r="H1099">
        <v>0</v>
      </c>
      <c r="I1099">
        <v>8.9</v>
      </c>
      <c r="J1099">
        <v>0</v>
      </c>
      <c r="K1099">
        <v>0</v>
      </c>
    </row>
    <row r="1100" spans="1:11" x14ac:dyDescent="0.3">
      <c r="A1100">
        <v>2</v>
      </c>
      <c r="B1100">
        <v>15</v>
      </c>
      <c r="C1100">
        <v>1</v>
      </c>
      <c r="D1100">
        <v>0</v>
      </c>
      <c r="E1100">
        <v>0</v>
      </c>
      <c r="F1100">
        <v>8.6999999999999993</v>
      </c>
      <c r="G1100">
        <v>1.7</v>
      </c>
      <c r="H1100">
        <v>0</v>
      </c>
      <c r="I1100">
        <v>8.6999999999999993</v>
      </c>
      <c r="J1100">
        <v>0</v>
      </c>
      <c r="K1100">
        <v>0</v>
      </c>
    </row>
    <row r="1101" spans="1:11" x14ac:dyDescent="0.3">
      <c r="A1101">
        <v>2</v>
      </c>
      <c r="B1101">
        <v>15</v>
      </c>
      <c r="C1101">
        <v>2</v>
      </c>
      <c r="D1101">
        <v>0</v>
      </c>
      <c r="E1101">
        <v>0</v>
      </c>
      <c r="F1101">
        <v>8.5</v>
      </c>
      <c r="G1101">
        <v>0.9</v>
      </c>
      <c r="H1101">
        <v>0</v>
      </c>
      <c r="I1101">
        <v>8.5</v>
      </c>
      <c r="J1101">
        <v>0</v>
      </c>
      <c r="K1101">
        <v>0</v>
      </c>
    </row>
    <row r="1102" spans="1:11" x14ac:dyDescent="0.3">
      <c r="A1102">
        <v>2</v>
      </c>
      <c r="B1102">
        <v>15</v>
      </c>
      <c r="C1102">
        <v>3</v>
      </c>
      <c r="D1102">
        <v>0</v>
      </c>
      <c r="E1102">
        <v>0</v>
      </c>
      <c r="F1102">
        <v>8.3000000000000007</v>
      </c>
      <c r="G1102">
        <v>0</v>
      </c>
      <c r="H1102">
        <v>0</v>
      </c>
      <c r="I1102">
        <v>8.3000000000000007</v>
      </c>
      <c r="J1102">
        <v>0</v>
      </c>
      <c r="K1102">
        <v>0</v>
      </c>
    </row>
    <row r="1103" spans="1:11" x14ac:dyDescent="0.3">
      <c r="A1103">
        <v>2</v>
      </c>
      <c r="B1103">
        <v>15</v>
      </c>
      <c r="C1103">
        <v>4</v>
      </c>
      <c r="D1103">
        <v>0</v>
      </c>
      <c r="E1103">
        <v>0</v>
      </c>
      <c r="F1103">
        <v>8.6999999999999993</v>
      </c>
      <c r="G1103">
        <v>0.7</v>
      </c>
      <c r="H1103">
        <v>0</v>
      </c>
      <c r="I1103">
        <v>8.6999999999999993</v>
      </c>
      <c r="J1103">
        <v>0</v>
      </c>
      <c r="K1103">
        <v>0</v>
      </c>
    </row>
    <row r="1104" spans="1:11" x14ac:dyDescent="0.3">
      <c r="A1104">
        <v>2</v>
      </c>
      <c r="B1104">
        <v>15</v>
      </c>
      <c r="C1104">
        <v>5</v>
      </c>
      <c r="D1104">
        <v>0</v>
      </c>
      <c r="E1104">
        <v>0</v>
      </c>
      <c r="F1104">
        <v>9</v>
      </c>
      <c r="G1104">
        <v>1.4</v>
      </c>
      <c r="H1104">
        <v>0</v>
      </c>
      <c r="I1104">
        <v>9</v>
      </c>
      <c r="J1104">
        <v>0</v>
      </c>
      <c r="K1104">
        <v>0</v>
      </c>
    </row>
    <row r="1105" spans="1:11" x14ac:dyDescent="0.3">
      <c r="A1105">
        <v>2</v>
      </c>
      <c r="B1105">
        <v>15</v>
      </c>
      <c r="C1105">
        <v>6</v>
      </c>
      <c r="D1105">
        <v>0</v>
      </c>
      <c r="E1105">
        <v>0</v>
      </c>
      <c r="F1105">
        <v>9.4</v>
      </c>
      <c r="G1105">
        <v>2.1</v>
      </c>
      <c r="H1105">
        <v>0</v>
      </c>
      <c r="I1105">
        <v>9.4</v>
      </c>
      <c r="J1105">
        <v>0</v>
      </c>
      <c r="K1105">
        <v>0</v>
      </c>
    </row>
    <row r="1106" spans="1:11" x14ac:dyDescent="0.3">
      <c r="A1106">
        <v>2</v>
      </c>
      <c r="B1106">
        <v>15</v>
      </c>
      <c r="C1106">
        <v>7</v>
      </c>
      <c r="D1106">
        <v>243</v>
      </c>
      <c r="E1106">
        <v>25</v>
      </c>
      <c r="F1106">
        <v>11.1</v>
      </c>
      <c r="G1106">
        <v>2.6</v>
      </c>
      <c r="H1106">
        <v>86.326999999999998</v>
      </c>
      <c r="I1106">
        <v>11.64</v>
      </c>
      <c r="J1106">
        <v>65.593999999999994</v>
      </c>
      <c r="K1106">
        <v>58.774999999999999</v>
      </c>
    </row>
    <row r="1107" spans="1:11" x14ac:dyDescent="0.3">
      <c r="A1107">
        <v>2</v>
      </c>
      <c r="B1107">
        <v>15</v>
      </c>
      <c r="C1107">
        <v>8</v>
      </c>
      <c r="D1107">
        <v>459</v>
      </c>
      <c r="E1107">
        <v>70</v>
      </c>
      <c r="F1107">
        <v>12.7</v>
      </c>
      <c r="G1107">
        <v>3.1</v>
      </c>
      <c r="H1107">
        <v>282.76100000000002</v>
      </c>
      <c r="I1107">
        <v>18.843</v>
      </c>
      <c r="J1107">
        <v>236.73599999999999</v>
      </c>
      <c r="K1107">
        <v>225.95699999999999</v>
      </c>
    </row>
    <row r="1108" spans="1:11" x14ac:dyDescent="0.3">
      <c r="A1108">
        <v>2</v>
      </c>
      <c r="B1108">
        <v>15</v>
      </c>
      <c r="C1108">
        <v>9</v>
      </c>
      <c r="D1108">
        <v>621</v>
      </c>
      <c r="E1108">
        <v>112</v>
      </c>
      <c r="F1108">
        <v>14.4</v>
      </c>
      <c r="G1108">
        <v>3.6</v>
      </c>
      <c r="H1108">
        <v>519.37099999999998</v>
      </c>
      <c r="I1108">
        <v>27.033999999999999</v>
      </c>
      <c r="J1108">
        <v>437.40199999999999</v>
      </c>
      <c r="K1108">
        <v>420.71</v>
      </c>
    </row>
    <row r="1109" spans="1:11" x14ac:dyDescent="0.3">
      <c r="A1109">
        <v>2</v>
      </c>
      <c r="B1109">
        <v>15</v>
      </c>
      <c r="C1109">
        <v>10</v>
      </c>
      <c r="D1109">
        <v>745</v>
      </c>
      <c r="E1109">
        <v>99</v>
      </c>
      <c r="F1109">
        <v>16.100000000000001</v>
      </c>
      <c r="G1109">
        <v>3.3</v>
      </c>
      <c r="H1109">
        <v>688.05700000000002</v>
      </c>
      <c r="I1109">
        <v>34.225999999999999</v>
      </c>
      <c r="J1109">
        <v>569.94500000000005</v>
      </c>
      <c r="K1109">
        <v>548.59299999999996</v>
      </c>
    </row>
    <row r="1110" spans="1:11" x14ac:dyDescent="0.3">
      <c r="A1110">
        <v>2</v>
      </c>
      <c r="B1110">
        <v>15</v>
      </c>
      <c r="C1110">
        <v>11</v>
      </c>
      <c r="D1110">
        <v>768</v>
      </c>
      <c r="E1110">
        <v>98</v>
      </c>
      <c r="F1110">
        <v>17.7</v>
      </c>
      <c r="G1110">
        <v>2.9</v>
      </c>
      <c r="H1110">
        <v>772.63900000000001</v>
      </c>
      <c r="I1110">
        <v>39.343000000000004</v>
      </c>
      <c r="J1110">
        <v>629.93700000000001</v>
      </c>
      <c r="K1110">
        <v>606.279</v>
      </c>
    </row>
    <row r="1111" spans="1:11" x14ac:dyDescent="0.3">
      <c r="A1111">
        <v>2</v>
      </c>
      <c r="B1111">
        <v>15</v>
      </c>
      <c r="C1111">
        <v>12</v>
      </c>
      <c r="D1111">
        <v>851</v>
      </c>
      <c r="E1111">
        <v>66</v>
      </c>
      <c r="F1111">
        <v>19.399999999999999</v>
      </c>
      <c r="G1111">
        <v>2.6</v>
      </c>
      <c r="H1111">
        <v>820.71500000000003</v>
      </c>
      <c r="I1111">
        <v>43.295000000000002</v>
      </c>
      <c r="J1111">
        <v>659.67399999999998</v>
      </c>
      <c r="K1111">
        <v>634.82799999999997</v>
      </c>
    </row>
    <row r="1112" spans="1:11" x14ac:dyDescent="0.3">
      <c r="A1112">
        <v>2</v>
      </c>
      <c r="B1112">
        <v>15</v>
      </c>
      <c r="C1112">
        <v>13</v>
      </c>
      <c r="D1112">
        <v>827</v>
      </c>
      <c r="E1112">
        <v>88</v>
      </c>
      <c r="F1112">
        <v>20.3</v>
      </c>
      <c r="G1112">
        <v>2.4</v>
      </c>
      <c r="H1112">
        <v>793.93200000000002</v>
      </c>
      <c r="I1112">
        <v>44.18</v>
      </c>
      <c r="J1112">
        <v>635.51</v>
      </c>
      <c r="K1112">
        <v>611.63199999999995</v>
      </c>
    </row>
    <row r="1113" spans="1:11" x14ac:dyDescent="0.3">
      <c r="A1113">
        <v>2</v>
      </c>
      <c r="B1113">
        <v>15</v>
      </c>
      <c r="C1113">
        <v>14</v>
      </c>
      <c r="D1113">
        <v>808</v>
      </c>
      <c r="E1113">
        <v>61</v>
      </c>
      <c r="F1113">
        <v>21.3</v>
      </c>
      <c r="G1113">
        <v>2.2999999999999998</v>
      </c>
      <c r="H1113">
        <v>666.22299999999996</v>
      </c>
      <c r="I1113">
        <v>41.841000000000001</v>
      </c>
      <c r="J1113">
        <v>535.73800000000006</v>
      </c>
      <c r="K1113">
        <v>515.64599999999996</v>
      </c>
    </row>
    <row r="1114" spans="1:11" x14ac:dyDescent="0.3">
      <c r="A1114">
        <v>2</v>
      </c>
      <c r="B1114">
        <v>15</v>
      </c>
      <c r="C1114">
        <v>15</v>
      </c>
      <c r="D1114">
        <v>705</v>
      </c>
      <c r="E1114">
        <v>60</v>
      </c>
      <c r="F1114">
        <v>22.2</v>
      </c>
      <c r="G1114">
        <v>2.1</v>
      </c>
      <c r="H1114">
        <v>484.75299999999999</v>
      </c>
      <c r="I1114">
        <v>37.606000000000002</v>
      </c>
      <c r="J1114">
        <v>390.38400000000001</v>
      </c>
      <c r="K1114">
        <v>375.2</v>
      </c>
    </row>
    <row r="1115" spans="1:11" x14ac:dyDescent="0.3">
      <c r="A1115">
        <v>2</v>
      </c>
      <c r="B1115">
        <v>15</v>
      </c>
      <c r="C1115">
        <v>16</v>
      </c>
      <c r="D1115">
        <v>565</v>
      </c>
      <c r="E1115">
        <v>39</v>
      </c>
      <c r="F1115">
        <v>20.7</v>
      </c>
      <c r="G1115">
        <v>1.9</v>
      </c>
      <c r="H1115">
        <v>266.53199999999998</v>
      </c>
      <c r="I1115">
        <v>29.248999999999999</v>
      </c>
      <c r="J1115">
        <v>209.36</v>
      </c>
      <c r="K1115">
        <v>199.28200000000001</v>
      </c>
    </row>
    <row r="1116" spans="1:11" x14ac:dyDescent="0.3">
      <c r="A1116">
        <v>2</v>
      </c>
      <c r="B1116">
        <v>15</v>
      </c>
      <c r="C1116">
        <v>17</v>
      </c>
      <c r="D1116">
        <v>219</v>
      </c>
      <c r="E1116">
        <v>19</v>
      </c>
      <c r="F1116">
        <v>19.3</v>
      </c>
      <c r="G1116">
        <v>1.7</v>
      </c>
      <c r="H1116">
        <v>67.661000000000001</v>
      </c>
      <c r="I1116">
        <v>20.661999999999999</v>
      </c>
      <c r="J1116">
        <v>48.186999999999998</v>
      </c>
      <c r="K1116">
        <v>41.715000000000003</v>
      </c>
    </row>
    <row r="1117" spans="1:11" x14ac:dyDescent="0.3">
      <c r="A1117">
        <v>2</v>
      </c>
      <c r="B1117">
        <v>15</v>
      </c>
      <c r="C1117">
        <v>18</v>
      </c>
      <c r="D1117">
        <v>0</v>
      </c>
      <c r="E1117">
        <v>0</v>
      </c>
      <c r="F1117">
        <v>17.8</v>
      </c>
      <c r="G1117">
        <v>1.5</v>
      </c>
      <c r="H1117">
        <v>0</v>
      </c>
      <c r="I1117">
        <v>17.8</v>
      </c>
      <c r="J1117">
        <v>0</v>
      </c>
      <c r="K1117">
        <v>0</v>
      </c>
    </row>
    <row r="1118" spans="1:11" x14ac:dyDescent="0.3">
      <c r="A1118">
        <v>2</v>
      </c>
      <c r="B1118">
        <v>15</v>
      </c>
      <c r="C1118">
        <v>19</v>
      </c>
      <c r="D1118">
        <v>0</v>
      </c>
      <c r="E1118">
        <v>0</v>
      </c>
      <c r="F1118">
        <v>16.899999999999999</v>
      </c>
      <c r="G1118">
        <v>1</v>
      </c>
      <c r="H1118">
        <v>0</v>
      </c>
      <c r="I1118">
        <v>16.899999999999999</v>
      </c>
      <c r="J1118">
        <v>0</v>
      </c>
      <c r="K1118">
        <v>0</v>
      </c>
    </row>
    <row r="1119" spans="1:11" x14ac:dyDescent="0.3">
      <c r="A1119">
        <v>2</v>
      </c>
      <c r="B1119">
        <v>15</v>
      </c>
      <c r="C1119">
        <v>20</v>
      </c>
      <c r="D1119">
        <v>0</v>
      </c>
      <c r="E1119">
        <v>0</v>
      </c>
      <c r="F1119">
        <v>15.9</v>
      </c>
      <c r="G1119">
        <v>0.5</v>
      </c>
      <c r="H1119">
        <v>0</v>
      </c>
      <c r="I1119">
        <v>15.9</v>
      </c>
      <c r="J1119">
        <v>0</v>
      </c>
      <c r="K1119">
        <v>0</v>
      </c>
    </row>
    <row r="1120" spans="1:11" x14ac:dyDescent="0.3">
      <c r="A1120">
        <v>2</v>
      </c>
      <c r="B1120">
        <v>15</v>
      </c>
      <c r="C1120">
        <v>21</v>
      </c>
      <c r="D1120">
        <v>0</v>
      </c>
      <c r="E1120">
        <v>0</v>
      </c>
      <c r="F1120">
        <v>15</v>
      </c>
      <c r="G1120">
        <v>0</v>
      </c>
      <c r="H1120">
        <v>0</v>
      </c>
      <c r="I1120">
        <v>15</v>
      </c>
      <c r="J1120">
        <v>0</v>
      </c>
      <c r="K1120">
        <v>0</v>
      </c>
    </row>
    <row r="1121" spans="1:11" x14ac:dyDescent="0.3">
      <c r="A1121">
        <v>2</v>
      </c>
      <c r="B1121">
        <v>15</v>
      </c>
      <c r="C1121">
        <v>22</v>
      </c>
      <c r="D1121">
        <v>0</v>
      </c>
      <c r="E1121">
        <v>0</v>
      </c>
      <c r="F1121">
        <v>14.3</v>
      </c>
      <c r="G1121">
        <v>0.7</v>
      </c>
      <c r="H1121">
        <v>0</v>
      </c>
      <c r="I1121">
        <v>14.3</v>
      </c>
      <c r="J1121">
        <v>0</v>
      </c>
      <c r="K1121">
        <v>0</v>
      </c>
    </row>
    <row r="1122" spans="1:11" x14ac:dyDescent="0.3">
      <c r="A1122">
        <v>2</v>
      </c>
      <c r="B1122">
        <v>15</v>
      </c>
      <c r="C1122">
        <v>23</v>
      </c>
      <c r="D1122">
        <v>0</v>
      </c>
      <c r="E1122">
        <v>0</v>
      </c>
      <c r="F1122">
        <v>13.5</v>
      </c>
      <c r="G1122">
        <v>1.4</v>
      </c>
      <c r="H1122">
        <v>0</v>
      </c>
      <c r="I1122">
        <v>13.5</v>
      </c>
      <c r="J1122">
        <v>0</v>
      </c>
      <c r="K1122">
        <v>0</v>
      </c>
    </row>
    <row r="1123" spans="1:11" x14ac:dyDescent="0.3">
      <c r="A1123">
        <v>2</v>
      </c>
      <c r="B1123">
        <v>16</v>
      </c>
      <c r="C1123">
        <v>0</v>
      </c>
      <c r="D1123">
        <v>0</v>
      </c>
      <c r="E1123">
        <v>0</v>
      </c>
      <c r="F1123">
        <v>12.8</v>
      </c>
      <c r="G1123">
        <v>2.1</v>
      </c>
      <c r="H1123">
        <v>0</v>
      </c>
      <c r="I1123">
        <v>12.8</v>
      </c>
      <c r="J1123">
        <v>0</v>
      </c>
      <c r="K1123">
        <v>0</v>
      </c>
    </row>
    <row r="1124" spans="1:11" x14ac:dyDescent="0.3">
      <c r="A1124">
        <v>2</v>
      </c>
      <c r="B1124">
        <v>16</v>
      </c>
      <c r="C1124">
        <v>1</v>
      </c>
      <c r="D1124">
        <v>0</v>
      </c>
      <c r="E1124">
        <v>0</v>
      </c>
      <c r="F1124">
        <v>12.1</v>
      </c>
      <c r="G1124">
        <v>1.7</v>
      </c>
      <c r="H1124">
        <v>0</v>
      </c>
      <c r="I1124">
        <v>12.1</v>
      </c>
      <c r="J1124">
        <v>0</v>
      </c>
      <c r="K1124">
        <v>0</v>
      </c>
    </row>
    <row r="1125" spans="1:11" x14ac:dyDescent="0.3">
      <c r="A1125">
        <v>2</v>
      </c>
      <c r="B1125">
        <v>16</v>
      </c>
      <c r="C1125">
        <v>2</v>
      </c>
      <c r="D1125">
        <v>0</v>
      </c>
      <c r="E1125">
        <v>0</v>
      </c>
      <c r="F1125">
        <v>11.3</v>
      </c>
      <c r="G1125">
        <v>1.4</v>
      </c>
      <c r="H1125">
        <v>0</v>
      </c>
      <c r="I1125">
        <v>11.3</v>
      </c>
      <c r="J1125">
        <v>0</v>
      </c>
      <c r="K1125">
        <v>0</v>
      </c>
    </row>
    <row r="1126" spans="1:11" x14ac:dyDescent="0.3">
      <c r="A1126">
        <v>2</v>
      </c>
      <c r="B1126">
        <v>16</v>
      </c>
      <c r="C1126">
        <v>3</v>
      </c>
      <c r="D1126">
        <v>0</v>
      </c>
      <c r="E1126">
        <v>0</v>
      </c>
      <c r="F1126">
        <v>10.6</v>
      </c>
      <c r="G1126">
        <v>1</v>
      </c>
      <c r="H1126">
        <v>0</v>
      </c>
      <c r="I1126">
        <v>10.6</v>
      </c>
      <c r="J1126">
        <v>0</v>
      </c>
      <c r="K1126">
        <v>0</v>
      </c>
    </row>
    <row r="1127" spans="1:11" x14ac:dyDescent="0.3">
      <c r="A1127">
        <v>2</v>
      </c>
      <c r="B1127">
        <v>16</v>
      </c>
      <c r="C1127">
        <v>4</v>
      </c>
      <c r="D1127">
        <v>0</v>
      </c>
      <c r="E1127">
        <v>0</v>
      </c>
      <c r="F1127">
        <v>10.4</v>
      </c>
      <c r="G1127">
        <v>1.5</v>
      </c>
      <c r="H1127">
        <v>0</v>
      </c>
      <c r="I1127">
        <v>10.4</v>
      </c>
      <c r="J1127">
        <v>0</v>
      </c>
      <c r="K1127">
        <v>0</v>
      </c>
    </row>
    <row r="1128" spans="1:11" x14ac:dyDescent="0.3">
      <c r="A1128">
        <v>2</v>
      </c>
      <c r="B1128">
        <v>16</v>
      </c>
      <c r="C1128">
        <v>5</v>
      </c>
      <c r="D1128">
        <v>0</v>
      </c>
      <c r="E1128">
        <v>0</v>
      </c>
      <c r="F1128">
        <v>10.199999999999999</v>
      </c>
      <c r="G1128">
        <v>2.1</v>
      </c>
      <c r="H1128">
        <v>0</v>
      </c>
      <c r="I1128">
        <v>10.199999999999999</v>
      </c>
      <c r="J1128">
        <v>0</v>
      </c>
      <c r="K1128">
        <v>0</v>
      </c>
    </row>
    <row r="1129" spans="1:11" x14ac:dyDescent="0.3">
      <c r="A1129">
        <v>2</v>
      </c>
      <c r="B1129">
        <v>16</v>
      </c>
      <c r="C1129">
        <v>6</v>
      </c>
      <c r="D1129">
        <v>0</v>
      </c>
      <c r="E1129">
        <v>0</v>
      </c>
      <c r="F1129">
        <v>10</v>
      </c>
      <c r="G1129">
        <v>2.6</v>
      </c>
      <c r="H1129">
        <v>0</v>
      </c>
      <c r="I1129">
        <v>10</v>
      </c>
      <c r="J1129">
        <v>0</v>
      </c>
      <c r="K1129">
        <v>0</v>
      </c>
    </row>
    <row r="1130" spans="1:11" x14ac:dyDescent="0.3">
      <c r="A1130">
        <v>2</v>
      </c>
      <c r="B1130">
        <v>16</v>
      </c>
      <c r="C1130">
        <v>7</v>
      </c>
      <c r="D1130">
        <v>31</v>
      </c>
      <c r="E1130">
        <v>29</v>
      </c>
      <c r="F1130">
        <v>11.3</v>
      </c>
      <c r="G1130">
        <v>2.4</v>
      </c>
      <c r="H1130">
        <v>38.218000000000004</v>
      </c>
      <c r="I1130">
        <v>10.473000000000001</v>
      </c>
      <c r="J1130">
        <v>32.987000000000002</v>
      </c>
      <c r="K1130">
        <v>26.809000000000001</v>
      </c>
    </row>
    <row r="1131" spans="1:11" x14ac:dyDescent="0.3">
      <c r="A1131">
        <v>2</v>
      </c>
      <c r="B1131">
        <v>16</v>
      </c>
      <c r="C1131">
        <v>8</v>
      </c>
      <c r="D1131">
        <v>235</v>
      </c>
      <c r="E1131">
        <v>105</v>
      </c>
      <c r="F1131">
        <v>12.6</v>
      </c>
      <c r="G1131">
        <v>2.2999999999999998</v>
      </c>
      <c r="H1131">
        <v>218.536</v>
      </c>
      <c r="I1131">
        <v>17.172000000000001</v>
      </c>
      <c r="J1131">
        <v>187.14099999999999</v>
      </c>
      <c r="K1131">
        <v>177.613</v>
      </c>
    </row>
    <row r="1132" spans="1:11" x14ac:dyDescent="0.3">
      <c r="A1132">
        <v>2</v>
      </c>
      <c r="B1132">
        <v>16</v>
      </c>
      <c r="C1132">
        <v>9</v>
      </c>
      <c r="D1132">
        <v>502</v>
      </c>
      <c r="E1132">
        <v>133</v>
      </c>
      <c r="F1132">
        <v>13.9</v>
      </c>
      <c r="G1132">
        <v>2.1</v>
      </c>
      <c r="H1132">
        <v>467.00099999999998</v>
      </c>
      <c r="I1132">
        <v>26.99</v>
      </c>
      <c r="J1132">
        <v>393.99099999999999</v>
      </c>
      <c r="K1132">
        <v>378.69400000000002</v>
      </c>
    </row>
    <row r="1133" spans="1:11" x14ac:dyDescent="0.3">
      <c r="A1133">
        <v>2</v>
      </c>
      <c r="B1133">
        <v>16</v>
      </c>
      <c r="C1133">
        <v>10</v>
      </c>
      <c r="D1133">
        <v>474</v>
      </c>
      <c r="E1133">
        <v>197</v>
      </c>
      <c r="F1133">
        <v>15.4</v>
      </c>
      <c r="G1133">
        <v>2.1</v>
      </c>
      <c r="H1133">
        <v>591.827</v>
      </c>
      <c r="I1133">
        <v>33.216999999999999</v>
      </c>
      <c r="J1133">
        <v>492.666</v>
      </c>
      <c r="K1133">
        <v>474.10399999999998</v>
      </c>
    </row>
    <row r="1134" spans="1:11" x14ac:dyDescent="0.3">
      <c r="A1134">
        <v>2</v>
      </c>
      <c r="B1134">
        <v>16</v>
      </c>
      <c r="C1134">
        <v>11</v>
      </c>
      <c r="D1134">
        <v>553</v>
      </c>
      <c r="E1134">
        <v>223</v>
      </c>
      <c r="F1134">
        <v>16.8</v>
      </c>
      <c r="G1134">
        <v>2.1</v>
      </c>
      <c r="H1134">
        <v>731.60900000000004</v>
      </c>
      <c r="I1134">
        <v>39.100999999999999</v>
      </c>
      <c r="J1134">
        <v>597.31200000000001</v>
      </c>
      <c r="K1134">
        <v>574.923</v>
      </c>
    </row>
    <row r="1135" spans="1:11" x14ac:dyDescent="0.3">
      <c r="A1135">
        <v>2</v>
      </c>
      <c r="B1135">
        <v>16</v>
      </c>
      <c r="C1135">
        <v>12</v>
      </c>
      <c r="D1135">
        <v>472</v>
      </c>
      <c r="E1135">
        <v>257</v>
      </c>
      <c r="F1135">
        <v>18.3</v>
      </c>
      <c r="G1135">
        <v>2.1</v>
      </c>
      <c r="H1135">
        <v>713.17200000000003</v>
      </c>
      <c r="I1135">
        <v>40.585999999999999</v>
      </c>
      <c r="J1135">
        <v>579.36</v>
      </c>
      <c r="K1135">
        <v>557.65499999999997</v>
      </c>
    </row>
    <row r="1136" spans="1:11" x14ac:dyDescent="0.3">
      <c r="A1136">
        <v>2</v>
      </c>
      <c r="B1136">
        <v>16</v>
      </c>
      <c r="C1136">
        <v>13</v>
      </c>
      <c r="D1136">
        <v>408</v>
      </c>
      <c r="E1136">
        <v>225</v>
      </c>
      <c r="F1136">
        <v>18.100000000000001</v>
      </c>
      <c r="G1136">
        <v>3.5</v>
      </c>
      <c r="H1136">
        <v>605.16</v>
      </c>
      <c r="I1136">
        <v>34.345999999999997</v>
      </c>
      <c r="J1136">
        <v>502.70100000000002</v>
      </c>
      <c r="K1136">
        <v>483.78800000000001</v>
      </c>
    </row>
    <row r="1137" spans="1:11" x14ac:dyDescent="0.3">
      <c r="A1137">
        <v>2</v>
      </c>
      <c r="B1137">
        <v>16</v>
      </c>
      <c r="C1137">
        <v>14</v>
      </c>
      <c r="D1137">
        <v>448</v>
      </c>
      <c r="E1137">
        <v>222</v>
      </c>
      <c r="F1137">
        <v>18</v>
      </c>
      <c r="G1137">
        <v>4.8</v>
      </c>
      <c r="H1137">
        <v>586.70500000000004</v>
      </c>
      <c r="I1137">
        <v>31.445</v>
      </c>
      <c r="J1137">
        <v>491.24400000000003</v>
      </c>
      <c r="K1137">
        <v>472.73099999999999</v>
      </c>
    </row>
    <row r="1138" spans="1:11" x14ac:dyDescent="0.3">
      <c r="A1138">
        <v>2</v>
      </c>
      <c r="B1138">
        <v>16</v>
      </c>
      <c r="C1138">
        <v>15</v>
      </c>
      <c r="D1138">
        <v>152</v>
      </c>
      <c r="E1138">
        <v>149</v>
      </c>
      <c r="F1138">
        <v>17.8</v>
      </c>
      <c r="G1138">
        <v>6.2</v>
      </c>
      <c r="H1138">
        <v>247.90100000000001</v>
      </c>
      <c r="I1138">
        <v>22.497</v>
      </c>
      <c r="J1138">
        <v>213.24199999999999</v>
      </c>
      <c r="K1138">
        <v>203.066</v>
      </c>
    </row>
    <row r="1139" spans="1:11" x14ac:dyDescent="0.3">
      <c r="A1139">
        <v>2</v>
      </c>
      <c r="B1139">
        <v>16</v>
      </c>
      <c r="C1139">
        <v>16</v>
      </c>
      <c r="D1139">
        <v>44</v>
      </c>
      <c r="E1139">
        <v>92</v>
      </c>
      <c r="F1139">
        <v>16.3</v>
      </c>
      <c r="G1139">
        <v>6.4</v>
      </c>
      <c r="H1139">
        <v>111.846</v>
      </c>
      <c r="I1139">
        <v>17.596</v>
      </c>
      <c r="J1139">
        <v>97.356999999999999</v>
      </c>
      <c r="K1139">
        <v>89.879000000000005</v>
      </c>
    </row>
    <row r="1140" spans="1:11" x14ac:dyDescent="0.3">
      <c r="A1140">
        <v>2</v>
      </c>
      <c r="B1140">
        <v>16</v>
      </c>
      <c r="C1140">
        <v>17</v>
      </c>
      <c r="D1140">
        <v>2</v>
      </c>
      <c r="E1140">
        <v>22</v>
      </c>
      <c r="F1140">
        <v>14.8</v>
      </c>
      <c r="G1140">
        <v>6.5</v>
      </c>
      <c r="H1140">
        <v>21.369</v>
      </c>
      <c r="I1140">
        <v>14.057</v>
      </c>
      <c r="J1140">
        <v>18.98</v>
      </c>
      <c r="K1140">
        <v>13.067</v>
      </c>
    </row>
    <row r="1141" spans="1:11" x14ac:dyDescent="0.3">
      <c r="A1141">
        <v>2</v>
      </c>
      <c r="B1141">
        <v>16</v>
      </c>
      <c r="C1141">
        <v>18</v>
      </c>
      <c r="D1141">
        <v>0</v>
      </c>
      <c r="E1141">
        <v>0</v>
      </c>
      <c r="F1141">
        <v>13.3</v>
      </c>
      <c r="G1141">
        <v>6.7</v>
      </c>
      <c r="H1141">
        <v>0</v>
      </c>
      <c r="I1141">
        <v>13.3</v>
      </c>
      <c r="J1141">
        <v>0</v>
      </c>
      <c r="K1141">
        <v>0</v>
      </c>
    </row>
    <row r="1142" spans="1:11" x14ac:dyDescent="0.3">
      <c r="A1142">
        <v>2</v>
      </c>
      <c r="B1142">
        <v>16</v>
      </c>
      <c r="C1142">
        <v>19</v>
      </c>
      <c r="D1142">
        <v>0</v>
      </c>
      <c r="E1142">
        <v>0</v>
      </c>
      <c r="F1142">
        <v>12.8</v>
      </c>
      <c r="G1142">
        <v>5.8</v>
      </c>
      <c r="H1142">
        <v>0</v>
      </c>
      <c r="I1142">
        <v>12.8</v>
      </c>
      <c r="J1142">
        <v>0</v>
      </c>
      <c r="K1142">
        <v>0</v>
      </c>
    </row>
    <row r="1143" spans="1:11" x14ac:dyDescent="0.3">
      <c r="A1143">
        <v>2</v>
      </c>
      <c r="B1143">
        <v>16</v>
      </c>
      <c r="C1143">
        <v>20</v>
      </c>
      <c r="D1143">
        <v>0</v>
      </c>
      <c r="E1143">
        <v>0</v>
      </c>
      <c r="F1143">
        <v>12.2</v>
      </c>
      <c r="G1143">
        <v>5</v>
      </c>
      <c r="H1143">
        <v>0</v>
      </c>
      <c r="I1143">
        <v>12.2</v>
      </c>
      <c r="J1143">
        <v>0</v>
      </c>
      <c r="K1143">
        <v>0</v>
      </c>
    </row>
    <row r="1144" spans="1:11" x14ac:dyDescent="0.3">
      <c r="A1144">
        <v>2</v>
      </c>
      <c r="B1144">
        <v>16</v>
      </c>
      <c r="C1144">
        <v>21</v>
      </c>
      <c r="D1144">
        <v>0</v>
      </c>
      <c r="E1144">
        <v>0</v>
      </c>
      <c r="F1144">
        <v>11.7</v>
      </c>
      <c r="G1144">
        <v>4.0999999999999996</v>
      </c>
      <c r="H1144">
        <v>0</v>
      </c>
      <c r="I1144">
        <v>11.7</v>
      </c>
      <c r="J1144">
        <v>0</v>
      </c>
      <c r="K1144">
        <v>0</v>
      </c>
    </row>
    <row r="1145" spans="1:11" x14ac:dyDescent="0.3">
      <c r="A1145">
        <v>2</v>
      </c>
      <c r="B1145">
        <v>16</v>
      </c>
      <c r="C1145">
        <v>22</v>
      </c>
      <c r="D1145">
        <v>0</v>
      </c>
      <c r="E1145">
        <v>0</v>
      </c>
      <c r="F1145">
        <v>11.3</v>
      </c>
      <c r="G1145">
        <v>3.8</v>
      </c>
      <c r="H1145">
        <v>0</v>
      </c>
      <c r="I1145">
        <v>11.3</v>
      </c>
      <c r="J1145">
        <v>0</v>
      </c>
      <c r="K1145">
        <v>0</v>
      </c>
    </row>
    <row r="1146" spans="1:11" x14ac:dyDescent="0.3">
      <c r="A1146">
        <v>2</v>
      </c>
      <c r="B1146">
        <v>16</v>
      </c>
      <c r="C1146">
        <v>23</v>
      </c>
      <c r="D1146">
        <v>0</v>
      </c>
      <c r="E1146">
        <v>0</v>
      </c>
      <c r="F1146">
        <v>11</v>
      </c>
      <c r="G1146">
        <v>3.4</v>
      </c>
      <c r="H1146">
        <v>0</v>
      </c>
      <c r="I1146">
        <v>11</v>
      </c>
      <c r="J1146">
        <v>0</v>
      </c>
      <c r="K1146">
        <v>0</v>
      </c>
    </row>
    <row r="1147" spans="1:11" x14ac:dyDescent="0.3">
      <c r="A1147">
        <v>2</v>
      </c>
      <c r="B1147">
        <v>17</v>
      </c>
      <c r="C1147">
        <v>0</v>
      </c>
      <c r="D1147">
        <v>0</v>
      </c>
      <c r="E1147">
        <v>0</v>
      </c>
      <c r="F1147">
        <v>10.6</v>
      </c>
      <c r="G1147">
        <v>3.1</v>
      </c>
      <c r="H1147">
        <v>0</v>
      </c>
      <c r="I1147">
        <v>10.6</v>
      </c>
      <c r="J1147">
        <v>0</v>
      </c>
      <c r="K1147">
        <v>0</v>
      </c>
    </row>
    <row r="1148" spans="1:11" x14ac:dyDescent="0.3">
      <c r="A1148">
        <v>2</v>
      </c>
      <c r="B1148">
        <v>17</v>
      </c>
      <c r="C1148">
        <v>1</v>
      </c>
      <c r="D1148">
        <v>0</v>
      </c>
      <c r="E1148">
        <v>0</v>
      </c>
      <c r="F1148">
        <v>10.4</v>
      </c>
      <c r="G1148">
        <v>3.1</v>
      </c>
      <c r="H1148">
        <v>0</v>
      </c>
      <c r="I1148">
        <v>10.4</v>
      </c>
      <c r="J1148">
        <v>0</v>
      </c>
      <c r="K1148">
        <v>0</v>
      </c>
    </row>
    <row r="1149" spans="1:11" x14ac:dyDescent="0.3">
      <c r="A1149">
        <v>2</v>
      </c>
      <c r="B1149">
        <v>17</v>
      </c>
      <c r="C1149">
        <v>2</v>
      </c>
      <c r="D1149">
        <v>0</v>
      </c>
      <c r="E1149">
        <v>0</v>
      </c>
      <c r="F1149">
        <v>10.199999999999999</v>
      </c>
      <c r="G1149">
        <v>3.1</v>
      </c>
      <c r="H1149">
        <v>0</v>
      </c>
      <c r="I1149">
        <v>10.199999999999999</v>
      </c>
      <c r="J1149">
        <v>0</v>
      </c>
      <c r="K1149">
        <v>0</v>
      </c>
    </row>
    <row r="1150" spans="1:11" x14ac:dyDescent="0.3">
      <c r="A1150">
        <v>2</v>
      </c>
      <c r="B1150">
        <v>17</v>
      </c>
      <c r="C1150">
        <v>3</v>
      </c>
      <c r="D1150">
        <v>0</v>
      </c>
      <c r="E1150">
        <v>0</v>
      </c>
      <c r="F1150">
        <v>10</v>
      </c>
      <c r="G1150">
        <v>3.1</v>
      </c>
      <c r="H1150">
        <v>0</v>
      </c>
      <c r="I1150">
        <v>10</v>
      </c>
      <c r="J1150">
        <v>0</v>
      </c>
      <c r="K1150">
        <v>0</v>
      </c>
    </row>
    <row r="1151" spans="1:11" x14ac:dyDescent="0.3">
      <c r="A1151">
        <v>2</v>
      </c>
      <c r="B1151">
        <v>17</v>
      </c>
      <c r="C1151">
        <v>4</v>
      </c>
      <c r="D1151">
        <v>0</v>
      </c>
      <c r="E1151">
        <v>0</v>
      </c>
      <c r="F1151">
        <v>9.1</v>
      </c>
      <c r="G1151">
        <v>2.9</v>
      </c>
      <c r="H1151">
        <v>0</v>
      </c>
      <c r="I1151">
        <v>9.1</v>
      </c>
      <c r="J1151">
        <v>0</v>
      </c>
      <c r="K1151">
        <v>0</v>
      </c>
    </row>
    <row r="1152" spans="1:11" x14ac:dyDescent="0.3">
      <c r="A1152">
        <v>2</v>
      </c>
      <c r="B1152">
        <v>17</v>
      </c>
      <c r="C1152">
        <v>5</v>
      </c>
      <c r="D1152">
        <v>0</v>
      </c>
      <c r="E1152">
        <v>0</v>
      </c>
      <c r="F1152">
        <v>8.1</v>
      </c>
      <c r="G1152">
        <v>2.8</v>
      </c>
      <c r="H1152">
        <v>0</v>
      </c>
      <c r="I1152">
        <v>8.1</v>
      </c>
      <c r="J1152">
        <v>0</v>
      </c>
      <c r="K1152">
        <v>0</v>
      </c>
    </row>
    <row r="1153" spans="1:11" x14ac:dyDescent="0.3">
      <c r="A1153">
        <v>2</v>
      </c>
      <c r="B1153">
        <v>17</v>
      </c>
      <c r="C1153">
        <v>6</v>
      </c>
      <c r="D1153">
        <v>0</v>
      </c>
      <c r="E1153">
        <v>0</v>
      </c>
      <c r="F1153">
        <v>7.2</v>
      </c>
      <c r="G1153">
        <v>2.6</v>
      </c>
      <c r="H1153">
        <v>0</v>
      </c>
      <c r="I1153">
        <v>7.2</v>
      </c>
      <c r="J1153">
        <v>0</v>
      </c>
      <c r="K1153">
        <v>0</v>
      </c>
    </row>
    <row r="1154" spans="1:11" x14ac:dyDescent="0.3">
      <c r="A1154">
        <v>2</v>
      </c>
      <c r="B1154">
        <v>17</v>
      </c>
      <c r="C1154">
        <v>7</v>
      </c>
      <c r="D1154">
        <v>1</v>
      </c>
      <c r="E1154">
        <v>30</v>
      </c>
      <c r="F1154">
        <v>9.1999999999999993</v>
      </c>
      <c r="G1154">
        <v>2.2000000000000002</v>
      </c>
      <c r="H1154">
        <v>29.341999999999999</v>
      </c>
      <c r="I1154">
        <v>7.7990000000000004</v>
      </c>
      <c r="J1154">
        <v>26.702999999999999</v>
      </c>
      <c r="K1154">
        <v>20.645</v>
      </c>
    </row>
    <row r="1155" spans="1:11" x14ac:dyDescent="0.3">
      <c r="A1155">
        <v>2</v>
      </c>
      <c r="B1155">
        <v>17</v>
      </c>
      <c r="C1155">
        <v>8</v>
      </c>
      <c r="D1155">
        <v>47</v>
      </c>
      <c r="E1155">
        <v>97</v>
      </c>
      <c r="F1155">
        <v>11.3</v>
      </c>
      <c r="G1155">
        <v>1.9</v>
      </c>
      <c r="H1155">
        <v>119.101</v>
      </c>
      <c r="I1155">
        <v>12.847</v>
      </c>
      <c r="J1155">
        <v>105.59</v>
      </c>
      <c r="K1155">
        <v>97.935000000000002</v>
      </c>
    </row>
    <row r="1156" spans="1:11" x14ac:dyDescent="0.3">
      <c r="A1156">
        <v>2</v>
      </c>
      <c r="B1156">
        <v>17</v>
      </c>
      <c r="C1156">
        <v>9</v>
      </c>
      <c r="D1156">
        <v>82</v>
      </c>
      <c r="E1156">
        <v>194</v>
      </c>
      <c r="F1156">
        <v>13.3</v>
      </c>
      <c r="G1156">
        <v>1.5</v>
      </c>
      <c r="H1156">
        <v>253.32400000000001</v>
      </c>
      <c r="I1156">
        <v>20.076000000000001</v>
      </c>
      <c r="J1156">
        <v>220.81800000000001</v>
      </c>
      <c r="K1156">
        <v>210.45</v>
      </c>
    </row>
    <row r="1157" spans="1:11" x14ac:dyDescent="0.3">
      <c r="A1157">
        <v>2</v>
      </c>
      <c r="B1157">
        <v>17</v>
      </c>
      <c r="C1157">
        <v>10</v>
      </c>
      <c r="D1157">
        <v>269</v>
      </c>
      <c r="E1157">
        <v>215</v>
      </c>
      <c r="F1157">
        <v>15.2</v>
      </c>
      <c r="G1157">
        <v>1</v>
      </c>
      <c r="H1157">
        <v>446.67700000000002</v>
      </c>
      <c r="I1157">
        <v>30.465</v>
      </c>
      <c r="J1157">
        <v>375.863</v>
      </c>
      <c r="K1157">
        <v>361.13</v>
      </c>
    </row>
    <row r="1158" spans="1:11" x14ac:dyDescent="0.3">
      <c r="A1158">
        <v>2</v>
      </c>
      <c r="B1158">
        <v>17</v>
      </c>
      <c r="C1158">
        <v>11</v>
      </c>
      <c r="D1158">
        <v>312</v>
      </c>
      <c r="E1158">
        <v>232</v>
      </c>
      <c r="F1158">
        <v>17</v>
      </c>
      <c r="G1158">
        <v>0.5</v>
      </c>
      <c r="H1158">
        <v>526.74199999999996</v>
      </c>
      <c r="I1158">
        <v>38.58</v>
      </c>
      <c r="J1158">
        <v>431.02</v>
      </c>
      <c r="K1158">
        <v>414.53699999999998</v>
      </c>
    </row>
    <row r="1159" spans="1:11" x14ac:dyDescent="0.3">
      <c r="A1159">
        <v>2</v>
      </c>
      <c r="B1159">
        <v>17</v>
      </c>
      <c r="C1159">
        <v>12</v>
      </c>
      <c r="D1159">
        <v>350</v>
      </c>
      <c r="E1159">
        <v>301</v>
      </c>
      <c r="F1159">
        <v>18.899999999999999</v>
      </c>
      <c r="G1159">
        <v>0</v>
      </c>
      <c r="H1159">
        <v>646.46799999999996</v>
      </c>
      <c r="I1159">
        <v>47.881</v>
      </c>
      <c r="J1159">
        <v>511.08699999999999</v>
      </c>
      <c r="K1159">
        <v>491.87799999999999</v>
      </c>
    </row>
    <row r="1160" spans="1:11" x14ac:dyDescent="0.3">
      <c r="A1160">
        <v>2</v>
      </c>
      <c r="B1160">
        <v>17</v>
      </c>
      <c r="C1160">
        <v>13</v>
      </c>
      <c r="D1160">
        <v>512</v>
      </c>
      <c r="E1160">
        <v>230</v>
      </c>
      <c r="F1160">
        <v>19.600000000000001</v>
      </c>
      <c r="G1160">
        <v>1</v>
      </c>
      <c r="H1160">
        <v>698.57799999999997</v>
      </c>
      <c r="I1160">
        <v>45.347000000000001</v>
      </c>
      <c r="J1160">
        <v>557.16200000000003</v>
      </c>
      <c r="K1160">
        <v>536.28599999999994</v>
      </c>
    </row>
    <row r="1161" spans="1:11" x14ac:dyDescent="0.3">
      <c r="A1161">
        <v>2</v>
      </c>
      <c r="B1161">
        <v>17</v>
      </c>
      <c r="C1161">
        <v>14</v>
      </c>
      <c r="D1161">
        <v>372</v>
      </c>
      <c r="E1161">
        <v>215</v>
      </c>
      <c r="F1161">
        <v>20.399999999999999</v>
      </c>
      <c r="G1161">
        <v>2.1</v>
      </c>
      <c r="H1161">
        <v>515.36199999999997</v>
      </c>
      <c r="I1161">
        <v>36.856999999999999</v>
      </c>
      <c r="J1161">
        <v>423.26900000000001</v>
      </c>
      <c r="K1161">
        <v>407.03800000000001</v>
      </c>
    </row>
    <row r="1162" spans="1:11" x14ac:dyDescent="0.3">
      <c r="A1162">
        <v>2</v>
      </c>
      <c r="B1162">
        <v>17</v>
      </c>
      <c r="C1162">
        <v>15</v>
      </c>
      <c r="D1162">
        <v>267</v>
      </c>
      <c r="E1162">
        <v>176</v>
      </c>
      <c r="F1162">
        <v>21.1</v>
      </c>
      <c r="G1162">
        <v>3.1</v>
      </c>
      <c r="H1162">
        <v>352.62900000000002</v>
      </c>
      <c r="I1162">
        <v>30.677</v>
      </c>
      <c r="J1162">
        <v>294.16899999999998</v>
      </c>
      <c r="K1162">
        <v>281.83800000000002</v>
      </c>
    </row>
    <row r="1163" spans="1:11" x14ac:dyDescent="0.3">
      <c r="A1163">
        <v>2</v>
      </c>
      <c r="B1163">
        <v>17</v>
      </c>
      <c r="C1163">
        <v>16</v>
      </c>
      <c r="D1163">
        <v>179</v>
      </c>
      <c r="E1163">
        <v>90</v>
      </c>
      <c r="F1163">
        <v>19.8</v>
      </c>
      <c r="G1163">
        <v>3.6</v>
      </c>
      <c r="H1163">
        <v>170.26900000000001</v>
      </c>
      <c r="I1163">
        <v>23.649000000000001</v>
      </c>
      <c r="J1163">
        <v>141.893</v>
      </c>
      <c r="K1163">
        <v>133.43299999999999</v>
      </c>
    </row>
    <row r="1164" spans="1:11" x14ac:dyDescent="0.3">
      <c r="A1164">
        <v>2</v>
      </c>
      <c r="B1164">
        <v>17</v>
      </c>
      <c r="C1164">
        <v>17</v>
      </c>
      <c r="D1164">
        <v>15</v>
      </c>
      <c r="E1164">
        <v>25</v>
      </c>
      <c r="F1164">
        <v>18.5</v>
      </c>
      <c r="G1164">
        <v>4.0999999999999996</v>
      </c>
      <c r="H1164">
        <v>27.937999999999999</v>
      </c>
      <c r="I1164">
        <v>17.992000000000001</v>
      </c>
      <c r="J1164">
        <v>23.863</v>
      </c>
      <c r="K1164">
        <v>17.858000000000001</v>
      </c>
    </row>
    <row r="1165" spans="1:11" x14ac:dyDescent="0.3">
      <c r="A1165">
        <v>2</v>
      </c>
      <c r="B1165">
        <v>17</v>
      </c>
      <c r="C1165">
        <v>18</v>
      </c>
      <c r="D1165">
        <v>0</v>
      </c>
      <c r="E1165">
        <v>0</v>
      </c>
      <c r="F1165">
        <v>17.2</v>
      </c>
      <c r="G1165">
        <v>4.5999999999999996</v>
      </c>
      <c r="H1165">
        <v>0</v>
      </c>
      <c r="I1165">
        <v>17.2</v>
      </c>
      <c r="J1165">
        <v>0</v>
      </c>
      <c r="K1165">
        <v>0</v>
      </c>
    </row>
    <row r="1166" spans="1:11" x14ac:dyDescent="0.3">
      <c r="A1166">
        <v>2</v>
      </c>
      <c r="B1166">
        <v>17</v>
      </c>
      <c r="C1166">
        <v>19</v>
      </c>
      <c r="D1166">
        <v>0</v>
      </c>
      <c r="E1166">
        <v>0</v>
      </c>
      <c r="F1166">
        <v>16.100000000000001</v>
      </c>
      <c r="G1166">
        <v>3.6</v>
      </c>
      <c r="H1166">
        <v>0</v>
      </c>
      <c r="I1166">
        <v>16.100000000000001</v>
      </c>
      <c r="J1166">
        <v>0</v>
      </c>
      <c r="K1166">
        <v>0</v>
      </c>
    </row>
    <row r="1167" spans="1:11" x14ac:dyDescent="0.3">
      <c r="A1167">
        <v>2</v>
      </c>
      <c r="B1167">
        <v>17</v>
      </c>
      <c r="C1167">
        <v>20</v>
      </c>
      <c r="D1167">
        <v>0</v>
      </c>
      <c r="E1167">
        <v>0</v>
      </c>
      <c r="F1167">
        <v>15</v>
      </c>
      <c r="G1167">
        <v>2.5</v>
      </c>
      <c r="H1167">
        <v>0</v>
      </c>
      <c r="I1167">
        <v>15</v>
      </c>
      <c r="J1167">
        <v>0</v>
      </c>
      <c r="K1167">
        <v>0</v>
      </c>
    </row>
    <row r="1168" spans="1:11" x14ac:dyDescent="0.3">
      <c r="A1168">
        <v>2</v>
      </c>
      <c r="B1168">
        <v>17</v>
      </c>
      <c r="C1168">
        <v>21</v>
      </c>
      <c r="D1168">
        <v>0</v>
      </c>
      <c r="E1168">
        <v>0</v>
      </c>
      <c r="F1168">
        <v>13.9</v>
      </c>
      <c r="G1168">
        <v>1.5</v>
      </c>
      <c r="H1168">
        <v>0</v>
      </c>
      <c r="I1168">
        <v>13.9</v>
      </c>
      <c r="J1168">
        <v>0</v>
      </c>
      <c r="K1168">
        <v>0</v>
      </c>
    </row>
    <row r="1169" spans="1:11" x14ac:dyDescent="0.3">
      <c r="A1169">
        <v>2</v>
      </c>
      <c r="B1169">
        <v>17</v>
      </c>
      <c r="C1169">
        <v>22</v>
      </c>
      <c r="D1169">
        <v>0</v>
      </c>
      <c r="E1169">
        <v>0</v>
      </c>
      <c r="F1169">
        <v>13.2</v>
      </c>
      <c r="G1169">
        <v>1</v>
      </c>
      <c r="H1169">
        <v>0</v>
      </c>
      <c r="I1169">
        <v>13.2</v>
      </c>
      <c r="J1169">
        <v>0</v>
      </c>
      <c r="K1169">
        <v>0</v>
      </c>
    </row>
    <row r="1170" spans="1:11" x14ac:dyDescent="0.3">
      <c r="A1170">
        <v>2</v>
      </c>
      <c r="B1170">
        <v>17</v>
      </c>
      <c r="C1170">
        <v>23</v>
      </c>
      <c r="D1170">
        <v>0</v>
      </c>
      <c r="E1170">
        <v>0</v>
      </c>
      <c r="F1170">
        <v>12.4</v>
      </c>
      <c r="G1170">
        <v>0.5</v>
      </c>
      <c r="H1170">
        <v>0</v>
      </c>
      <c r="I1170">
        <v>12.4</v>
      </c>
      <c r="J1170">
        <v>0</v>
      </c>
      <c r="K1170">
        <v>0</v>
      </c>
    </row>
    <row r="1171" spans="1:11" x14ac:dyDescent="0.3">
      <c r="A1171">
        <v>2</v>
      </c>
      <c r="B1171">
        <v>18</v>
      </c>
      <c r="C1171">
        <v>0</v>
      </c>
      <c r="D1171">
        <v>0</v>
      </c>
      <c r="E1171">
        <v>0</v>
      </c>
      <c r="F1171">
        <v>11.7</v>
      </c>
      <c r="G1171">
        <v>0</v>
      </c>
      <c r="H1171">
        <v>0</v>
      </c>
      <c r="I1171">
        <v>11.7</v>
      </c>
      <c r="J1171">
        <v>0</v>
      </c>
      <c r="K1171">
        <v>0</v>
      </c>
    </row>
    <row r="1172" spans="1:11" x14ac:dyDescent="0.3">
      <c r="A1172">
        <v>2</v>
      </c>
      <c r="B1172">
        <v>18</v>
      </c>
      <c r="C1172">
        <v>1</v>
      </c>
      <c r="D1172">
        <v>0</v>
      </c>
      <c r="E1172">
        <v>0</v>
      </c>
      <c r="F1172">
        <v>10.8</v>
      </c>
      <c r="G1172">
        <v>0.7</v>
      </c>
      <c r="H1172">
        <v>0</v>
      </c>
      <c r="I1172">
        <v>10.8</v>
      </c>
      <c r="J1172">
        <v>0</v>
      </c>
      <c r="K1172">
        <v>0</v>
      </c>
    </row>
    <row r="1173" spans="1:11" x14ac:dyDescent="0.3">
      <c r="A1173">
        <v>2</v>
      </c>
      <c r="B1173">
        <v>18</v>
      </c>
      <c r="C1173">
        <v>2</v>
      </c>
      <c r="D1173">
        <v>0</v>
      </c>
      <c r="E1173">
        <v>0</v>
      </c>
      <c r="F1173">
        <v>9.8000000000000007</v>
      </c>
      <c r="G1173">
        <v>1.4</v>
      </c>
      <c r="H1173">
        <v>0</v>
      </c>
      <c r="I1173">
        <v>9.8000000000000007</v>
      </c>
      <c r="J1173">
        <v>0</v>
      </c>
      <c r="K1173">
        <v>0</v>
      </c>
    </row>
    <row r="1174" spans="1:11" x14ac:dyDescent="0.3">
      <c r="A1174">
        <v>2</v>
      </c>
      <c r="B1174">
        <v>18</v>
      </c>
      <c r="C1174">
        <v>3</v>
      </c>
      <c r="D1174">
        <v>0</v>
      </c>
      <c r="E1174">
        <v>0</v>
      </c>
      <c r="F1174">
        <v>8.9</v>
      </c>
      <c r="G1174">
        <v>2.1</v>
      </c>
      <c r="H1174">
        <v>0</v>
      </c>
      <c r="I1174">
        <v>8.9</v>
      </c>
      <c r="J1174">
        <v>0</v>
      </c>
      <c r="K1174">
        <v>0</v>
      </c>
    </row>
    <row r="1175" spans="1:11" x14ac:dyDescent="0.3">
      <c r="A1175">
        <v>2</v>
      </c>
      <c r="B1175">
        <v>18</v>
      </c>
      <c r="C1175">
        <v>4</v>
      </c>
      <c r="D1175">
        <v>0</v>
      </c>
      <c r="E1175">
        <v>0</v>
      </c>
      <c r="F1175">
        <v>8.5</v>
      </c>
      <c r="G1175">
        <v>1.4</v>
      </c>
      <c r="H1175">
        <v>0</v>
      </c>
      <c r="I1175">
        <v>8.5</v>
      </c>
      <c r="J1175">
        <v>0</v>
      </c>
      <c r="K1175">
        <v>0</v>
      </c>
    </row>
    <row r="1176" spans="1:11" x14ac:dyDescent="0.3">
      <c r="A1176">
        <v>2</v>
      </c>
      <c r="B1176">
        <v>18</v>
      </c>
      <c r="C1176">
        <v>5</v>
      </c>
      <c r="D1176">
        <v>0</v>
      </c>
      <c r="E1176">
        <v>0</v>
      </c>
      <c r="F1176">
        <v>8.1999999999999993</v>
      </c>
      <c r="G1176">
        <v>0.7</v>
      </c>
      <c r="H1176">
        <v>0</v>
      </c>
      <c r="I1176">
        <v>8.1999999999999993</v>
      </c>
      <c r="J1176">
        <v>0</v>
      </c>
      <c r="K1176">
        <v>0</v>
      </c>
    </row>
    <row r="1177" spans="1:11" x14ac:dyDescent="0.3">
      <c r="A1177">
        <v>2</v>
      </c>
      <c r="B1177">
        <v>18</v>
      </c>
      <c r="C1177">
        <v>6</v>
      </c>
      <c r="D1177">
        <v>0</v>
      </c>
      <c r="E1177">
        <v>0</v>
      </c>
      <c r="F1177">
        <v>7.8</v>
      </c>
      <c r="G1177">
        <v>0</v>
      </c>
      <c r="H1177">
        <v>0</v>
      </c>
      <c r="I1177">
        <v>7.8</v>
      </c>
      <c r="J1177">
        <v>0</v>
      </c>
      <c r="K1177">
        <v>0</v>
      </c>
    </row>
    <row r="1178" spans="1:11" x14ac:dyDescent="0.3">
      <c r="A1178">
        <v>2</v>
      </c>
      <c r="B1178">
        <v>18</v>
      </c>
      <c r="C1178">
        <v>7</v>
      </c>
      <c r="D1178">
        <v>363</v>
      </c>
      <c r="E1178">
        <v>23</v>
      </c>
      <c r="F1178">
        <v>10</v>
      </c>
      <c r="G1178">
        <v>0.7</v>
      </c>
      <c r="H1178">
        <v>107.96599999999999</v>
      </c>
      <c r="I1178">
        <v>11.118</v>
      </c>
      <c r="J1178">
        <v>79.259</v>
      </c>
      <c r="K1178">
        <v>72.161000000000001</v>
      </c>
    </row>
    <row r="1179" spans="1:11" x14ac:dyDescent="0.3">
      <c r="A1179">
        <v>2</v>
      </c>
      <c r="B1179">
        <v>18</v>
      </c>
      <c r="C1179">
        <v>8</v>
      </c>
      <c r="D1179">
        <v>628</v>
      </c>
      <c r="E1179">
        <v>43</v>
      </c>
      <c r="F1179">
        <v>12.2</v>
      </c>
      <c r="G1179">
        <v>1.4</v>
      </c>
      <c r="H1179">
        <v>327.541</v>
      </c>
      <c r="I1179">
        <v>21.552</v>
      </c>
      <c r="J1179">
        <v>269.77300000000002</v>
      </c>
      <c r="K1179">
        <v>258.11500000000001</v>
      </c>
    </row>
    <row r="1180" spans="1:11" x14ac:dyDescent="0.3">
      <c r="A1180">
        <v>2</v>
      </c>
      <c r="B1180">
        <v>18</v>
      </c>
      <c r="C1180">
        <v>9</v>
      </c>
      <c r="D1180">
        <v>800</v>
      </c>
      <c r="E1180">
        <v>54</v>
      </c>
      <c r="F1180">
        <v>14.4</v>
      </c>
      <c r="G1180">
        <v>2.1</v>
      </c>
      <c r="H1180">
        <v>564.41899999999998</v>
      </c>
      <c r="I1180">
        <v>30.843</v>
      </c>
      <c r="J1180">
        <v>468.13200000000001</v>
      </c>
      <c r="K1180">
        <v>450.41199999999998</v>
      </c>
    </row>
    <row r="1181" spans="1:11" x14ac:dyDescent="0.3">
      <c r="A1181">
        <v>2</v>
      </c>
      <c r="B1181">
        <v>18</v>
      </c>
      <c r="C1181">
        <v>10</v>
      </c>
      <c r="D1181">
        <v>829</v>
      </c>
      <c r="E1181">
        <v>64</v>
      </c>
      <c r="F1181">
        <v>15.7</v>
      </c>
      <c r="G1181">
        <v>2.1</v>
      </c>
      <c r="H1181">
        <v>713.21299999999997</v>
      </c>
      <c r="I1181">
        <v>37.406999999999996</v>
      </c>
      <c r="J1181">
        <v>583.99699999999996</v>
      </c>
      <c r="K1181">
        <v>562.11599999999999</v>
      </c>
    </row>
    <row r="1182" spans="1:11" x14ac:dyDescent="0.3">
      <c r="A1182">
        <v>2</v>
      </c>
      <c r="B1182">
        <v>18</v>
      </c>
      <c r="C1182">
        <v>11</v>
      </c>
      <c r="D1182">
        <v>921</v>
      </c>
      <c r="E1182">
        <v>78</v>
      </c>
      <c r="F1182">
        <v>17</v>
      </c>
      <c r="G1182">
        <v>2.1</v>
      </c>
      <c r="H1182">
        <v>880.49199999999996</v>
      </c>
      <c r="I1182">
        <v>43.954000000000001</v>
      </c>
      <c r="J1182">
        <v>705.74300000000005</v>
      </c>
      <c r="K1182">
        <v>678.99599999999998</v>
      </c>
    </row>
    <row r="1183" spans="1:11" x14ac:dyDescent="0.3">
      <c r="A1183">
        <v>2</v>
      </c>
      <c r="B1183">
        <v>18</v>
      </c>
      <c r="C1183">
        <v>12</v>
      </c>
      <c r="D1183">
        <v>915</v>
      </c>
      <c r="E1183">
        <v>75</v>
      </c>
      <c r="F1183">
        <v>18.3</v>
      </c>
      <c r="G1183">
        <v>2.1</v>
      </c>
      <c r="H1183">
        <v>894.88900000000001</v>
      </c>
      <c r="I1183">
        <v>46.231999999999999</v>
      </c>
      <c r="J1183">
        <v>711.52300000000002</v>
      </c>
      <c r="K1183">
        <v>684.53300000000002</v>
      </c>
    </row>
    <row r="1184" spans="1:11" x14ac:dyDescent="0.3">
      <c r="A1184">
        <v>2</v>
      </c>
      <c r="B1184">
        <v>18</v>
      </c>
      <c r="C1184">
        <v>13</v>
      </c>
      <c r="D1184">
        <v>919</v>
      </c>
      <c r="E1184">
        <v>72</v>
      </c>
      <c r="F1184">
        <v>18.3</v>
      </c>
      <c r="G1184">
        <v>3.8</v>
      </c>
      <c r="H1184">
        <v>859.28399999999999</v>
      </c>
      <c r="I1184">
        <v>40.811</v>
      </c>
      <c r="J1184">
        <v>696.61900000000003</v>
      </c>
      <c r="K1184">
        <v>670.255</v>
      </c>
    </row>
    <row r="1185" spans="1:11" x14ac:dyDescent="0.3">
      <c r="A1185">
        <v>2</v>
      </c>
      <c r="B1185">
        <v>18</v>
      </c>
      <c r="C1185">
        <v>14</v>
      </c>
      <c r="D1185">
        <v>892</v>
      </c>
      <c r="E1185">
        <v>63</v>
      </c>
      <c r="F1185">
        <v>18.3</v>
      </c>
      <c r="G1185">
        <v>5.5</v>
      </c>
      <c r="H1185">
        <v>736.86</v>
      </c>
      <c r="I1185">
        <v>34.393999999999998</v>
      </c>
      <c r="J1185">
        <v>609.19500000000005</v>
      </c>
      <c r="K1185">
        <v>586.34900000000005</v>
      </c>
    </row>
    <row r="1186" spans="1:11" x14ac:dyDescent="0.3">
      <c r="A1186">
        <v>2</v>
      </c>
      <c r="B1186">
        <v>18</v>
      </c>
      <c r="C1186">
        <v>15</v>
      </c>
      <c r="D1186">
        <v>824</v>
      </c>
      <c r="E1186">
        <v>51</v>
      </c>
      <c r="F1186">
        <v>18.3</v>
      </c>
      <c r="G1186">
        <v>7.2</v>
      </c>
      <c r="H1186">
        <v>545.24300000000005</v>
      </c>
      <c r="I1186">
        <v>28.193000000000001</v>
      </c>
      <c r="J1186">
        <v>454.245</v>
      </c>
      <c r="K1186">
        <v>436.99299999999999</v>
      </c>
    </row>
    <row r="1187" spans="1:11" x14ac:dyDescent="0.3">
      <c r="A1187">
        <v>2</v>
      </c>
      <c r="B1187">
        <v>18</v>
      </c>
      <c r="C1187">
        <v>16</v>
      </c>
      <c r="D1187">
        <v>671</v>
      </c>
      <c r="E1187">
        <v>37</v>
      </c>
      <c r="F1187">
        <v>15.7</v>
      </c>
      <c r="G1187">
        <v>7.5</v>
      </c>
      <c r="H1187">
        <v>306.44499999999999</v>
      </c>
      <c r="I1187">
        <v>20.75</v>
      </c>
      <c r="J1187">
        <v>247.81200000000001</v>
      </c>
      <c r="K1187">
        <v>236.74299999999999</v>
      </c>
    </row>
    <row r="1188" spans="1:11" x14ac:dyDescent="0.3">
      <c r="A1188">
        <v>2</v>
      </c>
      <c r="B1188">
        <v>18</v>
      </c>
      <c r="C1188">
        <v>17</v>
      </c>
      <c r="D1188">
        <v>225</v>
      </c>
      <c r="E1188">
        <v>22</v>
      </c>
      <c r="F1188">
        <v>13.2</v>
      </c>
      <c r="G1188">
        <v>7.9</v>
      </c>
      <c r="H1188">
        <v>72.262</v>
      </c>
      <c r="I1188">
        <v>13.656000000000001</v>
      </c>
      <c r="J1188">
        <v>53.15</v>
      </c>
      <c r="K1188">
        <v>46.58</v>
      </c>
    </row>
    <row r="1189" spans="1:11" x14ac:dyDescent="0.3">
      <c r="A1189">
        <v>2</v>
      </c>
      <c r="B1189">
        <v>18</v>
      </c>
      <c r="C1189">
        <v>18</v>
      </c>
      <c r="D1189">
        <v>0</v>
      </c>
      <c r="E1189">
        <v>0</v>
      </c>
      <c r="F1189">
        <v>10.6</v>
      </c>
      <c r="G1189">
        <v>8.1999999999999993</v>
      </c>
      <c r="H1189">
        <v>0</v>
      </c>
      <c r="I1189">
        <v>10.6</v>
      </c>
      <c r="J1189">
        <v>0</v>
      </c>
      <c r="K1189">
        <v>0</v>
      </c>
    </row>
    <row r="1190" spans="1:11" x14ac:dyDescent="0.3">
      <c r="A1190">
        <v>2</v>
      </c>
      <c r="B1190">
        <v>18</v>
      </c>
      <c r="C1190">
        <v>19</v>
      </c>
      <c r="D1190">
        <v>0</v>
      </c>
      <c r="E1190">
        <v>0</v>
      </c>
      <c r="F1190">
        <v>10.4</v>
      </c>
      <c r="G1190">
        <v>7.5</v>
      </c>
      <c r="H1190">
        <v>0</v>
      </c>
      <c r="I1190">
        <v>10.4</v>
      </c>
      <c r="J1190">
        <v>0</v>
      </c>
      <c r="K1190">
        <v>0</v>
      </c>
    </row>
    <row r="1191" spans="1:11" x14ac:dyDescent="0.3">
      <c r="A1191">
        <v>2</v>
      </c>
      <c r="B1191">
        <v>18</v>
      </c>
      <c r="C1191">
        <v>20</v>
      </c>
      <c r="D1191">
        <v>0</v>
      </c>
      <c r="E1191">
        <v>0</v>
      </c>
      <c r="F1191">
        <v>10.199999999999999</v>
      </c>
      <c r="G1191">
        <v>6.9</v>
      </c>
      <c r="H1191">
        <v>0</v>
      </c>
      <c r="I1191">
        <v>10.199999999999999</v>
      </c>
      <c r="J1191">
        <v>0</v>
      </c>
      <c r="K1191">
        <v>0</v>
      </c>
    </row>
    <row r="1192" spans="1:11" x14ac:dyDescent="0.3">
      <c r="A1192">
        <v>2</v>
      </c>
      <c r="B1192">
        <v>18</v>
      </c>
      <c r="C1192">
        <v>21</v>
      </c>
      <c r="D1192">
        <v>0</v>
      </c>
      <c r="E1192">
        <v>0</v>
      </c>
      <c r="F1192">
        <v>10</v>
      </c>
      <c r="G1192">
        <v>6.2</v>
      </c>
      <c r="H1192">
        <v>0</v>
      </c>
      <c r="I1192">
        <v>10</v>
      </c>
      <c r="J1192">
        <v>0</v>
      </c>
      <c r="K1192">
        <v>0</v>
      </c>
    </row>
    <row r="1193" spans="1:11" x14ac:dyDescent="0.3">
      <c r="A1193">
        <v>2</v>
      </c>
      <c r="B1193">
        <v>18</v>
      </c>
      <c r="C1193">
        <v>22</v>
      </c>
      <c r="D1193">
        <v>0</v>
      </c>
      <c r="E1193">
        <v>0</v>
      </c>
      <c r="F1193">
        <v>9.8000000000000007</v>
      </c>
      <c r="G1193">
        <v>5.5</v>
      </c>
      <c r="H1193">
        <v>0</v>
      </c>
      <c r="I1193">
        <v>9.8000000000000007</v>
      </c>
      <c r="J1193">
        <v>0</v>
      </c>
      <c r="K1193">
        <v>0</v>
      </c>
    </row>
    <row r="1194" spans="1:11" x14ac:dyDescent="0.3">
      <c r="A1194">
        <v>2</v>
      </c>
      <c r="B1194">
        <v>18</v>
      </c>
      <c r="C1194">
        <v>23</v>
      </c>
      <c r="D1194">
        <v>0</v>
      </c>
      <c r="E1194">
        <v>0</v>
      </c>
      <c r="F1194">
        <v>9.6</v>
      </c>
      <c r="G1194">
        <v>4.8</v>
      </c>
      <c r="H1194">
        <v>0</v>
      </c>
      <c r="I1194">
        <v>9.6</v>
      </c>
      <c r="J1194">
        <v>0</v>
      </c>
      <c r="K1194">
        <v>0</v>
      </c>
    </row>
    <row r="1195" spans="1:11" x14ac:dyDescent="0.3">
      <c r="A1195">
        <v>2</v>
      </c>
      <c r="B1195">
        <v>19</v>
      </c>
      <c r="C1195">
        <v>0</v>
      </c>
      <c r="D1195">
        <v>0</v>
      </c>
      <c r="E1195">
        <v>0</v>
      </c>
      <c r="F1195">
        <v>9.4</v>
      </c>
      <c r="G1195">
        <v>4.0999999999999996</v>
      </c>
      <c r="H1195">
        <v>0</v>
      </c>
      <c r="I1195">
        <v>9.4</v>
      </c>
      <c r="J1195">
        <v>0</v>
      </c>
      <c r="K1195">
        <v>0</v>
      </c>
    </row>
    <row r="1196" spans="1:11" x14ac:dyDescent="0.3">
      <c r="A1196">
        <v>2</v>
      </c>
      <c r="B1196">
        <v>19</v>
      </c>
      <c r="C1196">
        <v>1</v>
      </c>
      <c r="D1196">
        <v>0</v>
      </c>
      <c r="E1196">
        <v>0</v>
      </c>
      <c r="F1196">
        <v>9.4</v>
      </c>
      <c r="G1196">
        <v>4.0999999999999996</v>
      </c>
      <c r="H1196">
        <v>0</v>
      </c>
      <c r="I1196">
        <v>9.4</v>
      </c>
      <c r="J1196">
        <v>0</v>
      </c>
      <c r="K1196">
        <v>0</v>
      </c>
    </row>
    <row r="1197" spans="1:11" x14ac:dyDescent="0.3">
      <c r="A1197">
        <v>2</v>
      </c>
      <c r="B1197">
        <v>19</v>
      </c>
      <c r="C1197">
        <v>2</v>
      </c>
      <c r="D1197">
        <v>0</v>
      </c>
      <c r="E1197">
        <v>0</v>
      </c>
      <c r="F1197">
        <v>9.4</v>
      </c>
      <c r="G1197">
        <v>4.0999999999999996</v>
      </c>
      <c r="H1197">
        <v>0</v>
      </c>
      <c r="I1197">
        <v>9.4</v>
      </c>
      <c r="J1197">
        <v>0</v>
      </c>
      <c r="K1197">
        <v>0</v>
      </c>
    </row>
    <row r="1198" spans="1:11" x14ac:dyDescent="0.3">
      <c r="A1198">
        <v>2</v>
      </c>
      <c r="B1198">
        <v>19</v>
      </c>
      <c r="C1198">
        <v>3</v>
      </c>
      <c r="D1198">
        <v>0</v>
      </c>
      <c r="E1198">
        <v>0</v>
      </c>
      <c r="F1198">
        <v>9.4</v>
      </c>
      <c r="G1198">
        <v>4.0999999999999996</v>
      </c>
      <c r="H1198">
        <v>0</v>
      </c>
      <c r="I1198">
        <v>9.4</v>
      </c>
      <c r="J1198">
        <v>0</v>
      </c>
      <c r="K1198">
        <v>0</v>
      </c>
    </row>
    <row r="1199" spans="1:11" x14ac:dyDescent="0.3">
      <c r="A1199">
        <v>2</v>
      </c>
      <c r="B1199">
        <v>19</v>
      </c>
      <c r="C1199">
        <v>4</v>
      </c>
      <c r="D1199">
        <v>0</v>
      </c>
      <c r="E1199">
        <v>0</v>
      </c>
      <c r="F1199">
        <v>9</v>
      </c>
      <c r="G1199">
        <v>3.6</v>
      </c>
      <c r="H1199">
        <v>0</v>
      </c>
      <c r="I1199">
        <v>9</v>
      </c>
      <c r="J1199">
        <v>0</v>
      </c>
      <c r="K1199">
        <v>0</v>
      </c>
    </row>
    <row r="1200" spans="1:11" x14ac:dyDescent="0.3">
      <c r="A1200">
        <v>2</v>
      </c>
      <c r="B1200">
        <v>19</v>
      </c>
      <c r="C1200">
        <v>5</v>
      </c>
      <c r="D1200">
        <v>0</v>
      </c>
      <c r="E1200">
        <v>0</v>
      </c>
      <c r="F1200">
        <v>8.6999999999999993</v>
      </c>
      <c r="G1200">
        <v>3.1</v>
      </c>
      <c r="H1200">
        <v>0</v>
      </c>
      <c r="I1200">
        <v>8.6999999999999993</v>
      </c>
      <c r="J1200">
        <v>0</v>
      </c>
      <c r="K1200">
        <v>0</v>
      </c>
    </row>
    <row r="1201" spans="1:11" x14ac:dyDescent="0.3">
      <c r="A1201">
        <v>2</v>
      </c>
      <c r="B1201">
        <v>19</v>
      </c>
      <c r="C1201">
        <v>6</v>
      </c>
      <c r="D1201">
        <v>0</v>
      </c>
      <c r="E1201">
        <v>0</v>
      </c>
      <c r="F1201">
        <v>8.3000000000000007</v>
      </c>
      <c r="G1201">
        <v>2.6</v>
      </c>
      <c r="H1201">
        <v>0</v>
      </c>
      <c r="I1201">
        <v>8.3000000000000007</v>
      </c>
      <c r="J1201">
        <v>0</v>
      </c>
      <c r="K1201">
        <v>0</v>
      </c>
    </row>
    <row r="1202" spans="1:11" x14ac:dyDescent="0.3">
      <c r="A1202">
        <v>2</v>
      </c>
      <c r="B1202">
        <v>19</v>
      </c>
      <c r="C1202">
        <v>7</v>
      </c>
      <c r="D1202">
        <v>1</v>
      </c>
      <c r="E1202">
        <v>18</v>
      </c>
      <c r="F1202">
        <v>9.1</v>
      </c>
      <c r="G1202">
        <v>2.8</v>
      </c>
      <c r="H1202">
        <v>17.263000000000002</v>
      </c>
      <c r="I1202">
        <v>7.3680000000000003</v>
      </c>
      <c r="J1202">
        <v>15.712</v>
      </c>
      <c r="K1202">
        <v>9.86</v>
      </c>
    </row>
    <row r="1203" spans="1:11" x14ac:dyDescent="0.3">
      <c r="A1203">
        <v>2</v>
      </c>
      <c r="B1203">
        <v>19</v>
      </c>
      <c r="C1203">
        <v>8</v>
      </c>
      <c r="D1203">
        <v>6</v>
      </c>
      <c r="E1203">
        <v>88</v>
      </c>
      <c r="F1203">
        <v>9.8000000000000007</v>
      </c>
      <c r="G1203">
        <v>2.9</v>
      </c>
      <c r="H1203">
        <v>88.204999999999998</v>
      </c>
      <c r="I1203">
        <v>10.228</v>
      </c>
      <c r="J1203">
        <v>79.628</v>
      </c>
      <c r="K1203">
        <v>72.522000000000006</v>
      </c>
    </row>
    <row r="1204" spans="1:11" x14ac:dyDescent="0.3">
      <c r="A1204">
        <v>2</v>
      </c>
      <c r="B1204">
        <v>19</v>
      </c>
      <c r="C1204">
        <v>9</v>
      </c>
      <c r="D1204">
        <v>11</v>
      </c>
      <c r="E1204">
        <v>144</v>
      </c>
      <c r="F1204">
        <v>10.6</v>
      </c>
      <c r="G1204">
        <v>3.1</v>
      </c>
      <c r="H1204">
        <v>147.75399999999999</v>
      </c>
      <c r="I1204">
        <v>12.983000000000001</v>
      </c>
      <c r="J1204">
        <v>132.30699999999999</v>
      </c>
      <c r="K1204">
        <v>124.063</v>
      </c>
    </row>
    <row r="1205" spans="1:11" x14ac:dyDescent="0.3">
      <c r="A1205">
        <v>2</v>
      </c>
      <c r="B1205">
        <v>19</v>
      </c>
      <c r="C1205">
        <v>10</v>
      </c>
      <c r="D1205">
        <v>308</v>
      </c>
      <c r="E1205">
        <v>190</v>
      </c>
      <c r="F1205">
        <v>11.7</v>
      </c>
      <c r="G1205">
        <v>4.3</v>
      </c>
      <c r="H1205">
        <v>449.56700000000001</v>
      </c>
      <c r="I1205">
        <v>21.393999999999998</v>
      </c>
      <c r="J1205">
        <v>390.46100000000001</v>
      </c>
      <c r="K1205">
        <v>375.27499999999998</v>
      </c>
    </row>
    <row r="1206" spans="1:11" x14ac:dyDescent="0.3">
      <c r="A1206">
        <v>2</v>
      </c>
      <c r="B1206">
        <v>19</v>
      </c>
      <c r="C1206">
        <v>11</v>
      </c>
      <c r="D1206">
        <v>359</v>
      </c>
      <c r="E1206">
        <v>219</v>
      </c>
      <c r="F1206">
        <v>12.8</v>
      </c>
      <c r="G1206">
        <v>5.5</v>
      </c>
      <c r="H1206">
        <v>565.66399999999999</v>
      </c>
      <c r="I1206">
        <v>24.361999999999998</v>
      </c>
      <c r="J1206">
        <v>487.05500000000001</v>
      </c>
      <c r="K1206">
        <v>468.68700000000001</v>
      </c>
    </row>
    <row r="1207" spans="1:11" x14ac:dyDescent="0.3">
      <c r="A1207">
        <v>2</v>
      </c>
      <c r="B1207">
        <v>19</v>
      </c>
      <c r="C1207">
        <v>12</v>
      </c>
      <c r="D1207">
        <v>307</v>
      </c>
      <c r="E1207">
        <v>282</v>
      </c>
      <c r="F1207">
        <v>13.9</v>
      </c>
      <c r="G1207">
        <v>6.7</v>
      </c>
      <c r="H1207">
        <v>588.45299999999997</v>
      </c>
      <c r="I1207">
        <v>24.763000000000002</v>
      </c>
      <c r="J1207">
        <v>506.17899999999997</v>
      </c>
      <c r="K1207">
        <v>487.14400000000001</v>
      </c>
    </row>
    <row r="1208" spans="1:11" x14ac:dyDescent="0.3">
      <c r="A1208">
        <v>2</v>
      </c>
      <c r="B1208">
        <v>19</v>
      </c>
      <c r="C1208">
        <v>13</v>
      </c>
      <c r="D1208">
        <v>657</v>
      </c>
      <c r="E1208">
        <v>159</v>
      </c>
      <c r="F1208">
        <v>13.7</v>
      </c>
      <c r="G1208">
        <v>6.7</v>
      </c>
      <c r="H1208">
        <v>749.59500000000003</v>
      </c>
      <c r="I1208">
        <v>27.669</v>
      </c>
      <c r="J1208">
        <v>637.56299999999999</v>
      </c>
      <c r="K1208">
        <v>613.60400000000004</v>
      </c>
    </row>
    <row r="1209" spans="1:11" x14ac:dyDescent="0.3">
      <c r="A1209">
        <v>2</v>
      </c>
      <c r="B1209">
        <v>19</v>
      </c>
      <c r="C1209">
        <v>14</v>
      </c>
      <c r="D1209">
        <v>642</v>
      </c>
      <c r="E1209">
        <v>141</v>
      </c>
      <c r="F1209">
        <v>13.5</v>
      </c>
      <c r="G1209">
        <v>6.7</v>
      </c>
      <c r="H1209">
        <v>649.46600000000001</v>
      </c>
      <c r="I1209">
        <v>25.823</v>
      </c>
      <c r="J1209">
        <v>554.26300000000003</v>
      </c>
      <c r="K1209">
        <v>533.49400000000003</v>
      </c>
    </row>
    <row r="1210" spans="1:11" x14ac:dyDescent="0.3">
      <c r="A1210">
        <v>2</v>
      </c>
      <c r="B1210">
        <v>19</v>
      </c>
      <c r="C1210">
        <v>15</v>
      </c>
      <c r="D1210">
        <v>747</v>
      </c>
      <c r="E1210">
        <v>68</v>
      </c>
      <c r="F1210">
        <v>13.3</v>
      </c>
      <c r="G1210">
        <v>6.7</v>
      </c>
      <c r="H1210">
        <v>524.93600000000004</v>
      </c>
      <c r="I1210">
        <v>23.081</v>
      </c>
      <c r="J1210">
        <v>445.89</v>
      </c>
      <c r="K1210">
        <v>428.91699999999997</v>
      </c>
    </row>
    <row r="1211" spans="1:11" x14ac:dyDescent="0.3">
      <c r="A1211">
        <v>2</v>
      </c>
      <c r="B1211">
        <v>19</v>
      </c>
      <c r="C1211">
        <v>16</v>
      </c>
      <c r="D1211">
        <v>508</v>
      </c>
      <c r="E1211">
        <v>53</v>
      </c>
      <c r="F1211">
        <v>12.4</v>
      </c>
      <c r="G1211">
        <v>6.2</v>
      </c>
      <c r="H1211">
        <v>265.42700000000002</v>
      </c>
      <c r="I1211">
        <v>17.265000000000001</v>
      </c>
      <c r="J1211">
        <v>219.50700000000001</v>
      </c>
      <c r="K1211">
        <v>209.173</v>
      </c>
    </row>
    <row r="1212" spans="1:11" x14ac:dyDescent="0.3">
      <c r="A1212">
        <v>2</v>
      </c>
      <c r="B1212">
        <v>19</v>
      </c>
      <c r="C1212">
        <v>17</v>
      </c>
      <c r="D1212">
        <v>132</v>
      </c>
      <c r="E1212">
        <v>27</v>
      </c>
      <c r="F1212">
        <v>11.5</v>
      </c>
      <c r="G1212">
        <v>5.7</v>
      </c>
      <c r="H1212">
        <v>59.579000000000001</v>
      </c>
      <c r="I1212">
        <v>11.782</v>
      </c>
      <c r="J1212">
        <v>46.838999999999999</v>
      </c>
      <c r="K1212">
        <v>40.393000000000001</v>
      </c>
    </row>
    <row r="1213" spans="1:11" x14ac:dyDescent="0.3">
      <c r="A1213">
        <v>2</v>
      </c>
      <c r="B1213">
        <v>19</v>
      </c>
      <c r="C1213">
        <v>18</v>
      </c>
      <c r="D1213">
        <v>0</v>
      </c>
      <c r="E1213">
        <v>0</v>
      </c>
      <c r="F1213">
        <v>10.6</v>
      </c>
      <c r="G1213">
        <v>5.2</v>
      </c>
      <c r="H1213">
        <v>0</v>
      </c>
      <c r="I1213">
        <v>10.6</v>
      </c>
      <c r="J1213">
        <v>0</v>
      </c>
      <c r="K1213">
        <v>0</v>
      </c>
    </row>
    <row r="1214" spans="1:11" x14ac:dyDescent="0.3">
      <c r="A1214">
        <v>2</v>
      </c>
      <c r="B1214">
        <v>19</v>
      </c>
      <c r="C1214">
        <v>19</v>
      </c>
      <c r="D1214">
        <v>0</v>
      </c>
      <c r="E1214">
        <v>0</v>
      </c>
      <c r="F1214">
        <v>10.199999999999999</v>
      </c>
      <c r="G1214">
        <v>4.2</v>
      </c>
      <c r="H1214">
        <v>0</v>
      </c>
      <c r="I1214">
        <v>10.199999999999999</v>
      </c>
      <c r="J1214">
        <v>0</v>
      </c>
      <c r="K1214">
        <v>0</v>
      </c>
    </row>
    <row r="1215" spans="1:11" x14ac:dyDescent="0.3">
      <c r="A1215">
        <v>2</v>
      </c>
      <c r="B1215">
        <v>19</v>
      </c>
      <c r="C1215">
        <v>20</v>
      </c>
      <c r="D1215">
        <v>0</v>
      </c>
      <c r="E1215">
        <v>0</v>
      </c>
      <c r="F1215">
        <v>9.8000000000000007</v>
      </c>
      <c r="G1215">
        <v>3.1</v>
      </c>
      <c r="H1215">
        <v>0</v>
      </c>
      <c r="I1215">
        <v>9.8000000000000007</v>
      </c>
      <c r="J1215">
        <v>0</v>
      </c>
      <c r="K1215">
        <v>0</v>
      </c>
    </row>
    <row r="1216" spans="1:11" x14ac:dyDescent="0.3">
      <c r="A1216">
        <v>2</v>
      </c>
      <c r="B1216">
        <v>19</v>
      </c>
      <c r="C1216">
        <v>21</v>
      </c>
      <c r="D1216">
        <v>0</v>
      </c>
      <c r="E1216">
        <v>0</v>
      </c>
      <c r="F1216">
        <v>9.4</v>
      </c>
      <c r="G1216">
        <v>2.1</v>
      </c>
      <c r="H1216">
        <v>0</v>
      </c>
      <c r="I1216">
        <v>9.4</v>
      </c>
      <c r="J1216">
        <v>0</v>
      </c>
      <c r="K1216">
        <v>0</v>
      </c>
    </row>
    <row r="1217" spans="1:11" x14ac:dyDescent="0.3">
      <c r="A1217">
        <v>2</v>
      </c>
      <c r="B1217">
        <v>19</v>
      </c>
      <c r="C1217">
        <v>22</v>
      </c>
      <c r="D1217">
        <v>0</v>
      </c>
      <c r="E1217">
        <v>0</v>
      </c>
      <c r="F1217">
        <v>9.1999999999999993</v>
      </c>
      <c r="G1217">
        <v>2.2999999999999998</v>
      </c>
      <c r="H1217">
        <v>0</v>
      </c>
      <c r="I1217">
        <v>9.1999999999999993</v>
      </c>
      <c r="J1217">
        <v>0</v>
      </c>
      <c r="K1217">
        <v>0</v>
      </c>
    </row>
    <row r="1218" spans="1:11" x14ac:dyDescent="0.3">
      <c r="A1218">
        <v>2</v>
      </c>
      <c r="B1218">
        <v>19</v>
      </c>
      <c r="C1218">
        <v>23</v>
      </c>
      <c r="D1218">
        <v>0</v>
      </c>
      <c r="E1218">
        <v>0</v>
      </c>
      <c r="F1218">
        <v>9.1</v>
      </c>
      <c r="G1218">
        <v>2.4</v>
      </c>
      <c r="H1218">
        <v>0</v>
      </c>
      <c r="I1218">
        <v>9.1</v>
      </c>
      <c r="J1218">
        <v>0</v>
      </c>
      <c r="K1218">
        <v>0</v>
      </c>
    </row>
    <row r="1219" spans="1:11" x14ac:dyDescent="0.3">
      <c r="A1219">
        <v>2</v>
      </c>
      <c r="B1219">
        <v>20</v>
      </c>
      <c r="C1219">
        <v>0</v>
      </c>
      <c r="D1219">
        <v>0</v>
      </c>
      <c r="E1219">
        <v>0</v>
      </c>
      <c r="F1219">
        <v>8.9</v>
      </c>
      <c r="G1219">
        <v>2.6</v>
      </c>
      <c r="H1219">
        <v>0</v>
      </c>
      <c r="I1219">
        <v>8.9</v>
      </c>
      <c r="J1219">
        <v>0</v>
      </c>
      <c r="K1219">
        <v>0</v>
      </c>
    </row>
    <row r="1220" spans="1:11" x14ac:dyDescent="0.3">
      <c r="A1220">
        <v>2</v>
      </c>
      <c r="B1220">
        <v>20</v>
      </c>
      <c r="C1220">
        <v>1</v>
      </c>
      <c r="D1220">
        <v>0</v>
      </c>
      <c r="E1220">
        <v>0</v>
      </c>
      <c r="F1220">
        <v>8.6999999999999993</v>
      </c>
      <c r="G1220">
        <v>2.8</v>
      </c>
      <c r="H1220">
        <v>0</v>
      </c>
      <c r="I1220">
        <v>8.6999999999999993</v>
      </c>
      <c r="J1220">
        <v>0</v>
      </c>
      <c r="K1220">
        <v>0</v>
      </c>
    </row>
    <row r="1221" spans="1:11" x14ac:dyDescent="0.3">
      <c r="A1221">
        <v>2</v>
      </c>
      <c r="B1221">
        <v>20</v>
      </c>
      <c r="C1221">
        <v>2</v>
      </c>
      <c r="D1221">
        <v>0</v>
      </c>
      <c r="E1221">
        <v>0</v>
      </c>
      <c r="F1221">
        <v>8.5</v>
      </c>
      <c r="G1221">
        <v>2.9</v>
      </c>
      <c r="H1221">
        <v>0</v>
      </c>
      <c r="I1221">
        <v>8.5</v>
      </c>
      <c r="J1221">
        <v>0</v>
      </c>
      <c r="K1221">
        <v>0</v>
      </c>
    </row>
    <row r="1222" spans="1:11" x14ac:dyDescent="0.3">
      <c r="A1222">
        <v>2</v>
      </c>
      <c r="B1222">
        <v>20</v>
      </c>
      <c r="C1222">
        <v>3</v>
      </c>
      <c r="D1222">
        <v>0</v>
      </c>
      <c r="E1222">
        <v>0</v>
      </c>
      <c r="F1222">
        <v>8.3000000000000007</v>
      </c>
      <c r="G1222">
        <v>3.1</v>
      </c>
      <c r="H1222">
        <v>0</v>
      </c>
      <c r="I1222">
        <v>8.3000000000000007</v>
      </c>
      <c r="J1222">
        <v>0</v>
      </c>
      <c r="K1222">
        <v>0</v>
      </c>
    </row>
    <row r="1223" spans="1:11" x14ac:dyDescent="0.3">
      <c r="A1223">
        <v>2</v>
      </c>
      <c r="B1223">
        <v>20</v>
      </c>
      <c r="C1223">
        <v>4</v>
      </c>
      <c r="D1223">
        <v>0</v>
      </c>
      <c r="E1223">
        <v>0</v>
      </c>
      <c r="F1223">
        <v>8.9</v>
      </c>
      <c r="G1223">
        <v>3.1</v>
      </c>
      <c r="H1223">
        <v>0</v>
      </c>
      <c r="I1223">
        <v>8.9</v>
      </c>
      <c r="J1223">
        <v>0</v>
      </c>
      <c r="K1223">
        <v>0</v>
      </c>
    </row>
    <row r="1224" spans="1:11" x14ac:dyDescent="0.3">
      <c r="A1224">
        <v>2</v>
      </c>
      <c r="B1224">
        <v>20</v>
      </c>
      <c r="C1224">
        <v>5</v>
      </c>
      <c r="D1224">
        <v>0</v>
      </c>
      <c r="E1224">
        <v>0</v>
      </c>
      <c r="F1224">
        <v>9.4</v>
      </c>
      <c r="G1224">
        <v>3.1</v>
      </c>
      <c r="H1224">
        <v>0</v>
      </c>
      <c r="I1224">
        <v>9.4</v>
      </c>
      <c r="J1224">
        <v>0</v>
      </c>
      <c r="K1224">
        <v>0</v>
      </c>
    </row>
    <row r="1225" spans="1:11" x14ac:dyDescent="0.3">
      <c r="A1225">
        <v>2</v>
      </c>
      <c r="B1225">
        <v>20</v>
      </c>
      <c r="C1225">
        <v>6</v>
      </c>
      <c r="D1225">
        <v>0</v>
      </c>
      <c r="E1225">
        <v>0</v>
      </c>
      <c r="F1225">
        <v>10</v>
      </c>
      <c r="G1225">
        <v>3.1</v>
      </c>
      <c r="H1225">
        <v>0</v>
      </c>
      <c r="I1225">
        <v>10</v>
      </c>
      <c r="J1225">
        <v>0</v>
      </c>
      <c r="K1225">
        <v>0</v>
      </c>
    </row>
    <row r="1226" spans="1:11" x14ac:dyDescent="0.3">
      <c r="A1226">
        <v>2</v>
      </c>
      <c r="B1226">
        <v>20</v>
      </c>
      <c r="C1226">
        <v>7</v>
      </c>
      <c r="D1226">
        <v>4</v>
      </c>
      <c r="E1226">
        <v>19</v>
      </c>
      <c r="F1226">
        <v>10.6</v>
      </c>
      <c r="G1226">
        <v>2.9</v>
      </c>
      <c r="H1226">
        <v>18.859000000000002</v>
      </c>
      <c r="I1226">
        <v>8.968</v>
      </c>
      <c r="J1226">
        <v>16.928999999999998</v>
      </c>
      <c r="K1226">
        <v>11.054</v>
      </c>
    </row>
    <row r="1227" spans="1:11" x14ac:dyDescent="0.3">
      <c r="A1227">
        <v>2</v>
      </c>
      <c r="B1227">
        <v>20</v>
      </c>
      <c r="C1227">
        <v>8</v>
      </c>
      <c r="D1227">
        <v>75</v>
      </c>
      <c r="E1227">
        <v>89</v>
      </c>
      <c r="F1227">
        <v>11.1</v>
      </c>
      <c r="G1227">
        <v>2.8</v>
      </c>
      <c r="H1227">
        <v>126.9</v>
      </c>
      <c r="I1227">
        <v>12.683</v>
      </c>
      <c r="J1227">
        <v>111.997</v>
      </c>
      <c r="K1227">
        <v>104.20399999999999</v>
      </c>
    </row>
    <row r="1228" spans="1:11" x14ac:dyDescent="0.3">
      <c r="A1228">
        <v>2</v>
      </c>
      <c r="B1228">
        <v>20</v>
      </c>
      <c r="C1228">
        <v>9</v>
      </c>
      <c r="D1228">
        <v>32</v>
      </c>
      <c r="E1228">
        <v>160</v>
      </c>
      <c r="F1228">
        <v>11.7</v>
      </c>
      <c r="G1228">
        <v>2.6</v>
      </c>
      <c r="H1228">
        <v>183.53</v>
      </c>
      <c r="I1228">
        <v>15.454000000000001</v>
      </c>
      <c r="J1228">
        <v>162.81</v>
      </c>
      <c r="K1228">
        <v>153.86500000000001</v>
      </c>
    </row>
    <row r="1229" spans="1:11" x14ac:dyDescent="0.3">
      <c r="A1229">
        <v>2</v>
      </c>
      <c r="B1229">
        <v>20</v>
      </c>
      <c r="C1229">
        <v>10</v>
      </c>
      <c r="D1229">
        <v>5</v>
      </c>
      <c r="E1229">
        <v>233</v>
      </c>
      <c r="F1229">
        <v>11.7</v>
      </c>
      <c r="G1229">
        <v>2.4</v>
      </c>
      <c r="H1229">
        <v>235.81700000000001</v>
      </c>
      <c r="I1229">
        <v>17.37</v>
      </c>
      <c r="J1229">
        <v>208.202</v>
      </c>
      <c r="K1229">
        <v>198.15299999999999</v>
      </c>
    </row>
    <row r="1230" spans="1:11" x14ac:dyDescent="0.3">
      <c r="A1230">
        <v>2</v>
      </c>
      <c r="B1230">
        <v>20</v>
      </c>
      <c r="C1230">
        <v>11</v>
      </c>
      <c r="D1230">
        <v>4</v>
      </c>
      <c r="E1230">
        <v>205</v>
      </c>
      <c r="F1230">
        <v>11.7</v>
      </c>
      <c r="G1230">
        <v>2.2999999999999998</v>
      </c>
      <c r="H1230">
        <v>204.59200000000001</v>
      </c>
      <c r="I1230">
        <v>16.744</v>
      </c>
      <c r="J1230">
        <v>181.02799999999999</v>
      </c>
      <c r="K1230">
        <v>171.648</v>
      </c>
    </row>
    <row r="1231" spans="1:11" x14ac:dyDescent="0.3">
      <c r="A1231">
        <v>2</v>
      </c>
      <c r="B1231">
        <v>20</v>
      </c>
      <c r="C1231">
        <v>12</v>
      </c>
      <c r="D1231">
        <v>5</v>
      </c>
      <c r="E1231">
        <v>163</v>
      </c>
      <c r="F1231">
        <v>11.7</v>
      </c>
      <c r="G1231">
        <v>2.1</v>
      </c>
      <c r="H1231">
        <v>162.42099999999999</v>
      </c>
      <c r="I1231">
        <v>15.442</v>
      </c>
      <c r="J1231">
        <v>144.35</v>
      </c>
      <c r="K1231">
        <v>135.833</v>
      </c>
    </row>
    <row r="1232" spans="1:11" x14ac:dyDescent="0.3">
      <c r="A1232">
        <v>2</v>
      </c>
      <c r="B1232">
        <v>20</v>
      </c>
      <c r="C1232">
        <v>13</v>
      </c>
      <c r="D1232">
        <v>7</v>
      </c>
      <c r="E1232">
        <v>279</v>
      </c>
      <c r="F1232">
        <v>11.3</v>
      </c>
      <c r="G1232">
        <v>3.1</v>
      </c>
      <c r="H1232">
        <v>285.50599999999997</v>
      </c>
      <c r="I1232">
        <v>17.795999999999999</v>
      </c>
      <c r="J1232">
        <v>251.715</v>
      </c>
      <c r="K1232">
        <v>240.54300000000001</v>
      </c>
    </row>
    <row r="1233" spans="1:11" x14ac:dyDescent="0.3">
      <c r="A1233">
        <v>2</v>
      </c>
      <c r="B1233">
        <v>20</v>
      </c>
      <c r="C1233">
        <v>14</v>
      </c>
      <c r="D1233">
        <v>3</v>
      </c>
      <c r="E1233">
        <v>216</v>
      </c>
      <c r="F1233">
        <v>11</v>
      </c>
      <c r="G1233">
        <v>4.2</v>
      </c>
      <c r="H1233">
        <v>216.62899999999999</v>
      </c>
      <c r="I1233">
        <v>15.428000000000001</v>
      </c>
      <c r="J1233">
        <v>192.53</v>
      </c>
      <c r="K1233">
        <v>182.87</v>
      </c>
    </row>
    <row r="1234" spans="1:11" x14ac:dyDescent="0.3">
      <c r="A1234">
        <v>2</v>
      </c>
      <c r="B1234">
        <v>20</v>
      </c>
      <c r="C1234">
        <v>15</v>
      </c>
      <c r="D1234">
        <v>3</v>
      </c>
      <c r="E1234">
        <v>86</v>
      </c>
      <c r="F1234">
        <v>10.6</v>
      </c>
      <c r="G1234">
        <v>5.2</v>
      </c>
      <c r="H1234">
        <v>83.828000000000003</v>
      </c>
      <c r="I1234">
        <v>11.343</v>
      </c>
      <c r="J1234">
        <v>75.503</v>
      </c>
      <c r="K1234">
        <v>68.481999999999999</v>
      </c>
    </row>
    <row r="1235" spans="1:11" x14ac:dyDescent="0.3">
      <c r="A1235">
        <v>2</v>
      </c>
      <c r="B1235">
        <v>20</v>
      </c>
      <c r="C1235">
        <v>16</v>
      </c>
      <c r="D1235">
        <v>3</v>
      </c>
      <c r="E1235">
        <v>82</v>
      </c>
      <c r="F1235">
        <v>10.6</v>
      </c>
      <c r="G1235">
        <v>4.2</v>
      </c>
      <c r="H1235">
        <v>81.2</v>
      </c>
      <c r="I1235">
        <v>11.034000000000001</v>
      </c>
      <c r="J1235">
        <v>73.156000000000006</v>
      </c>
      <c r="K1235">
        <v>66.183999999999997</v>
      </c>
    </row>
    <row r="1236" spans="1:11" x14ac:dyDescent="0.3">
      <c r="A1236">
        <v>2</v>
      </c>
      <c r="B1236">
        <v>20</v>
      </c>
      <c r="C1236">
        <v>17</v>
      </c>
      <c r="D1236">
        <v>0</v>
      </c>
      <c r="E1236">
        <v>23</v>
      </c>
      <c r="F1236">
        <v>10.6</v>
      </c>
      <c r="G1236">
        <v>3.1</v>
      </c>
      <c r="H1236">
        <v>21.882999999999999</v>
      </c>
      <c r="I1236">
        <v>9.41</v>
      </c>
      <c r="J1236">
        <v>19.846</v>
      </c>
      <c r="K1236">
        <v>13.917</v>
      </c>
    </row>
    <row r="1237" spans="1:11" x14ac:dyDescent="0.3">
      <c r="A1237">
        <v>2</v>
      </c>
      <c r="B1237">
        <v>20</v>
      </c>
      <c r="C1237">
        <v>18</v>
      </c>
      <c r="D1237">
        <v>0</v>
      </c>
      <c r="E1237">
        <v>0</v>
      </c>
      <c r="F1237">
        <v>10.6</v>
      </c>
      <c r="G1237">
        <v>2.1</v>
      </c>
      <c r="H1237">
        <v>0</v>
      </c>
      <c r="I1237">
        <v>10.6</v>
      </c>
      <c r="J1237">
        <v>0</v>
      </c>
      <c r="K1237">
        <v>0</v>
      </c>
    </row>
    <row r="1238" spans="1:11" x14ac:dyDescent="0.3">
      <c r="A1238">
        <v>2</v>
      </c>
      <c r="B1238">
        <v>20</v>
      </c>
      <c r="C1238">
        <v>19</v>
      </c>
      <c r="D1238">
        <v>0</v>
      </c>
      <c r="E1238">
        <v>0</v>
      </c>
      <c r="F1238">
        <v>11</v>
      </c>
      <c r="G1238">
        <v>1.9</v>
      </c>
      <c r="H1238">
        <v>0</v>
      </c>
      <c r="I1238">
        <v>11</v>
      </c>
      <c r="J1238">
        <v>0</v>
      </c>
      <c r="K1238">
        <v>0</v>
      </c>
    </row>
    <row r="1239" spans="1:11" x14ac:dyDescent="0.3">
      <c r="A1239">
        <v>2</v>
      </c>
      <c r="B1239">
        <v>20</v>
      </c>
      <c r="C1239">
        <v>20</v>
      </c>
      <c r="D1239">
        <v>0</v>
      </c>
      <c r="E1239">
        <v>0</v>
      </c>
      <c r="F1239">
        <v>11.3</v>
      </c>
      <c r="G1239">
        <v>1.7</v>
      </c>
      <c r="H1239">
        <v>0</v>
      </c>
      <c r="I1239">
        <v>11.3</v>
      </c>
      <c r="J1239">
        <v>0</v>
      </c>
      <c r="K1239">
        <v>0</v>
      </c>
    </row>
    <row r="1240" spans="1:11" x14ac:dyDescent="0.3">
      <c r="A1240">
        <v>2</v>
      </c>
      <c r="B1240">
        <v>20</v>
      </c>
      <c r="C1240">
        <v>21</v>
      </c>
      <c r="D1240">
        <v>0</v>
      </c>
      <c r="E1240">
        <v>0</v>
      </c>
      <c r="F1240">
        <v>11.7</v>
      </c>
      <c r="G1240">
        <v>1.5</v>
      </c>
      <c r="H1240">
        <v>0</v>
      </c>
      <c r="I1240">
        <v>11.7</v>
      </c>
      <c r="J1240">
        <v>0</v>
      </c>
      <c r="K1240">
        <v>0</v>
      </c>
    </row>
    <row r="1241" spans="1:11" x14ac:dyDescent="0.3">
      <c r="A1241">
        <v>2</v>
      </c>
      <c r="B1241">
        <v>20</v>
      </c>
      <c r="C1241">
        <v>22</v>
      </c>
      <c r="D1241">
        <v>0</v>
      </c>
      <c r="E1241">
        <v>0</v>
      </c>
      <c r="F1241">
        <v>12.1</v>
      </c>
      <c r="G1241">
        <v>2.2000000000000002</v>
      </c>
      <c r="H1241">
        <v>0</v>
      </c>
      <c r="I1241">
        <v>12.1</v>
      </c>
      <c r="J1241">
        <v>0</v>
      </c>
      <c r="K1241">
        <v>0</v>
      </c>
    </row>
    <row r="1242" spans="1:11" x14ac:dyDescent="0.3">
      <c r="A1242">
        <v>2</v>
      </c>
      <c r="B1242">
        <v>20</v>
      </c>
      <c r="C1242">
        <v>23</v>
      </c>
      <c r="D1242">
        <v>0</v>
      </c>
      <c r="E1242">
        <v>0</v>
      </c>
      <c r="F1242">
        <v>12.4</v>
      </c>
      <c r="G1242">
        <v>2.9</v>
      </c>
      <c r="H1242">
        <v>0</v>
      </c>
      <c r="I1242">
        <v>12.4</v>
      </c>
      <c r="J1242">
        <v>0</v>
      </c>
      <c r="K1242">
        <v>0</v>
      </c>
    </row>
    <row r="1243" spans="1:11" x14ac:dyDescent="0.3">
      <c r="A1243">
        <v>2</v>
      </c>
      <c r="B1243">
        <v>21</v>
      </c>
      <c r="C1243">
        <v>0</v>
      </c>
      <c r="D1243">
        <v>0</v>
      </c>
      <c r="E1243">
        <v>0</v>
      </c>
      <c r="F1243">
        <v>12.8</v>
      </c>
      <c r="G1243">
        <v>3.6</v>
      </c>
      <c r="H1243">
        <v>0</v>
      </c>
      <c r="I1243">
        <v>12.8</v>
      </c>
      <c r="J1243">
        <v>0</v>
      </c>
      <c r="K1243">
        <v>0</v>
      </c>
    </row>
    <row r="1244" spans="1:11" x14ac:dyDescent="0.3">
      <c r="A1244">
        <v>2</v>
      </c>
      <c r="B1244">
        <v>21</v>
      </c>
      <c r="C1244">
        <v>1</v>
      </c>
      <c r="D1244">
        <v>0</v>
      </c>
      <c r="E1244">
        <v>0</v>
      </c>
      <c r="F1244">
        <v>13.3</v>
      </c>
      <c r="G1244">
        <v>4.8</v>
      </c>
      <c r="H1244">
        <v>0</v>
      </c>
      <c r="I1244">
        <v>13.3</v>
      </c>
      <c r="J1244">
        <v>0</v>
      </c>
      <c r="K1244">
        <v>0</v>
      </c>
    </row>
    <row r="1245" spans="1:11" x14ac:dyDescent="0.3">
      <c r="A1245">
        <v>2</v>
      </c>
      <c r="B1245">
        <v>21</v>
      </c>
      <c r="C1245">
        <v>2</v>
      </c>
      <c r="D1245">
        <v>0</v>
      </c>
      <c r="E1245">
        <v>0</v>
      </c>
      <c r="F1245">
        <v>13.9</v>
      </c>
      <c r="G1245">
        <v>6</v>
      </c>
      <c r="H1245">
        <v>0</v>
      </c>
      <c r="I1245">
        <v>13.9</v>
      </c>
      <c r="J1245">
        <v>0</v>
      </c>
      <c r="K1245">
        <v>0</v>
      </c>
    </row>
    <row r="1246" spans="1:11" x14ac:dyDescent="0.3">
      <c r="A1246">
        <v>2</v>
      </c>
      <c r="B1246">
        <v>21</v>
      </c>
      <c r="C1246">
        <v>3</v>
      </c>
      <c r="D1246">
        <v>0</v>
      </c>
      <c r="E1246">
        <v>0</v>
      </c>
      <c r="F1246">
        <v>14.4</v>
      </c>
      <c r="G1246">
        <v>7.2</v>
      </c>
      <c r="H1246">
        <v>0</v>
      </c>
      <c r="I1246">
        <v>14.4</v>
      </c>
      <c r="J1246">
        <v>0</v>
      </c>
      <c r="K1246">
        <v>0</v>
      </c>
    </row>
    <row r="1247" spans="1:11" x14ac:dyDescent="0.3">
      <c r="A1247">
        <v>2</v>
      </c>
      <c r="B1247">
        <v>21</v>
      </c>
      <c r="C1247">
        <v>4</v>
      </c>
      <c r="D1247">
        <v>0</v>
      </c>
      <c r="E1247">
        <v>0</v>
      </c>
      <c r="F1247">
        <v>13.9</v>
      </c>
      <c r="G1247">
        <v>8.4</v>
      </c>
      <c r="H1247">
        <v>0</v>
      </c>
      <c r="I1247">
        <v>13.9</v>
      </c>
      <c r="J1247">
        <v>0</v>
      </c>
      <c r="K1247">
        <v>0</v>
      </c>
    </row>
    <row r="1248" spans="1:11" x14ac:dyDescent="0.3">
      <c r="A1248">
        <v>2</v>
      </c>
      <c r="B1248">
        <v>21</v>
      </c>
      <c r="C1248">
        <v>5</v>
      </c>
      <c r="D1248">
        <v>0</v>
      </c>
      <c r="E1248">
        <v>0</v>
      </c>
      <c r="F1248">
        <v>13.3</v>
      </c>
      <c r="G1248">
        <v>9.6</v>
      </c>
      <c r="H1248">
        <v>0</v>
      </c>
      <c r="I1248">
        <v>13.3</v>
      </c>
      <c r="J1248">
        <v>0</v>
      </c>
      <c r="K1248">
        <v>0</v>
      </c>
    </row>
    <row r="1249" spans="1:11" x14ac:dyDescent="0.3">
      <c r="A1249">
        <v>2</v>
      </c>
      <c r="B1249">
        <v>21</v>
      </c>
      <c r="C1249">
        <v>6</v>
      </c>
      <c r="D1249">
        <v>0</v>
      </c>
      <c r="E1249">
        <v>1</v>
      </c>
      <c r="F1249">
        <v>12.8</v>
      </c>
      <c r="G1249">
        <v>10.8</v>
      </c>
      <c r="H1249">
        <v>0.97</v>
      </c>
      <c r="I1249">
        <v>11.855</v>
      </c>
      <c r="J1249">
        <v>0.872</v>
      </c>
      <c r="K1249">
        <v>0</v>
      </c>
    </row>
    <row r="1250" spans="1:11" x14ac:dyDescent="0.3">
      <c r="A1250">
        <v>2</v>
      </c>
      <c r="B1250">
        <v>21</v>
      </c>
      <c r="C1250">
        <v>7</v>
      </c>
      <c r="D1250">
        <v>0</v>
      </c>
      <c r="E1250">
        <v>40</v>
      </c>
      <c r="F1250">
        <v>12.6</v>
      </c>
      <c r="G1250">
        <v>8.1999999999999993</v>
      </c>
      <c r="H1250">
        <v>39.493000000000002</v>
      </c>
      <c r="I1250">
        <v>12.086</v>
      </c>
      <c r="J1250">
        <v>35.499000000000002</v>
      </c>
      <c r="K1250">
        <v>29.274000000000001</v>
      </c>
    </row>
    <row r="1251" spans="1:11" x14ac:dyDescent="0.3">
      <c r="A1251">
        <v>2</v>
      </c>
      <c r="B1251">
        <v>21</v>
      </c>
      <c r="C1251">
        <v>8</v>
      </c>
      <c r="D1251">
        <v>0</v>
      </c>
      <c r="E1251">
        <v>111</v>
      </c>
      <c r="F1251">
        <v>12.4</v>
      </c>
      <c r="G1251">
        <v>5.7</v>
      </c>
      <c r="H1251">
        <v>109.599</v>
      </c>
      <c r="I1251">
        <v>13.288</v>
      </c>
      <c r="J1251">
        <v>98.119</v>
      </c>
      <c r="K1251">
        <v>90.623999999999995</v>
      </c>
    </row>
    <row r="1252" spans="1:11" x14ac:dyDescent="0.3">
      <c r="A1252">
        <v>2</v>
      </c>
      <c r="B1252">
        <v>21</v>
      </c>
      <c r="C1252">
        <v>9</v>
      </c>
      <c r="D1252">
        <v>1</v>
      </c>
      <c r="E1252">
        <v>116</v>
      </c>
      <c r="F1252">
        <v>12.2</v>
      </c>
      <c r="G1252">
        <v>3.1</v>
      </c>
      <c r="H1252">
        <v>112.55</v>
      </c>
      <c r="I1252">
        <v>13.699</v>
      </c>
      <c r="J1252">
        <v>100.61199999999999</v>
      </c>
      <c r="K1252">
        <v>93.064999999999998</v>
      </c>
    </row>
    <row r="1253" spans="1:11" x14ac:dyDescent="0.3">
      <c r="A1253">
        <v>2</v>
      </c>
      <c r="B1253">
        <v>21</v>
      </c>
      <c r="C1253">
        <v>10</v>
      </c>
      <c r="D1253">
        <v>1</v>
      </c>
      <c r="E1253">
        <v>263</v>
      </c>
      <c r="F1253">
        <v>12.4</v>
      </c>
      <c r="G1253">
        <v>4.3</v>
      </c>
      <c r="H1253">
        <v>264.73700000000002</v>
      </c>
      <c r="I1253">
        <v>17.469000000000001</v>
      </c>
      <c r="J1253">
        <v>233.672</v>
      </c>
      <c r="K1253">
        <v>222.97300000000001</v>
      </c>
    </row>
    <row r="1254" spans="1:11" x14ac:dyDescent="0.3">
      <c r="A1254">
        <v>2</v>
      </c>
      <c r="B1254">
        <v>21</v>
      </c>
      <c r="C1254">
        <v>11</v>
      </c>
      <c r="D1254">
        <v>1</v>
      </c>
      <c r="E1254">
        <v>333</v>
      </c>
      <c r="F1254">
        <v>12.6</v>
      </c>
      <c r="G1254">
        <v>5.5</v>
      </c>
      <c r="H1254">
        <v>338.56599999999997</v>
      </c>
      <c r="I1254">
        <v>18.911999999999999</v>
      </c>
      <c r="J1254">
        <v>297.36900000000003</v>
      </c>
      <c r="K1254">
        <v>284.94799999999998</v>
      </c>
    </row>
    <row r="1255" spans="1:11" x14ac:dyDescent="0.3">
      <c r="A1255">
        <v>2</v>
      </c>
      <c r="B1255">
        <v>21</v>
      </c>
      <c r="C1255">
        <v>12</v>
      </c>
      <c r="D1255">
        <v>1</v>
      </c>
      <c r="E1255">
        <v>191</v>
      </c>
      <c r="F1255">
        <v>12.8</v>
      </c>
      <c r="G1255">
        <v>6.7</v>
      </c>
      <c r="H1255">
        <v>187.31100000000001</v>
      </c>
      <c r="I1255">
        <v>15.603</v>
      </c>
      <c r="J1255">
        <v>166.38399999999999</v>
      </c>
      <c r="K1255">
        <v>157.35400000000001</v>
      </c>
    </row>
    <row r="1256" spans="1:11" x14ac:dyDescent="0.3">
      <c r="A1256">
        <v>2</v>
      </c>
      <c r="B1256">
        <v>21</v>
      </c>
      <c r="C1256">
        <v>13</v>
      </c>
      <c r="D1256">
        <v>95</v>
      </c>
      <c r="E1256">
        <v>341</v>
      </c>
      <c r="F1256">
        <v>12.8</v>
      </c>
      <c r="G1256">
        <v>5.8</v>
      </c>
      <c r="H1256">
        <v>443.02600000000001</v>
      </c>
      <c r="I1256">
        <v>20.93</v>
      </c>
      <c r="J1256">
        <v>386.28199999999998</v>
      </c>
      <c r="K1256">
        <v>371.226</v>
      </c>
    </row>
    <row r="1257" spans="1:11" x14ac:dyDescent="0.3">
      <c r="A1257">
        <v>2</v>
      </c>
      <c r="B1257">
        <v>21</v>
      </c>
      <c r="C1257">
        <v>14</v>
      </c>
      <c r="D1257">
        <v>226</v>
      </c>
      <c r="E1257">
        <v>240</v>
      </c>
      <c r="F1257">
        <v>12.8</v>
      </c>
      <c r="G1257">
        <v>5</v>
      </c>
      <c r="H1257">
        <v>427.62700000000001</v>
      </c>
      <c r="I1257">
        <v>21.925000000000001</v>
      </c>
      <c r="J1257">
        <v>370.803</v>
      </c>
      <c r="K1257">
        <v>356.226</v>
      </c>
    </row>
    <row r="1258" spans="1:11" x14ac:dyDescent="0.3">
      <c r="A1258">
        <v>2</v>
      </c>
      <c r="B1258">
        <v>21</v>
      </c>
      <c r="C1258">
        <v>15</v>
      </c>
      <c r="D1258">
        <v>122</v>
      </c>
      <c r="E1258">
        <v>173</v>
      </c>
      <c r="F1258">
        <v>12.8</v>
      </c>
      <c r="G1258">
        <v>4.0999999999999996</v>
      </c>
      <c r="H1258">
        <v>257.47699999999998</v>
      </c>
      <c r="I1258">
        <v>18.773</v>
      </c>
      <c r="J1258">
        <v>224.869</v>
      </c>
      <c r="K1258">
        <v>214.39699999999999</v>
      </c>
    </row>
    <row r="1259" spans="1:11" x14ac:dyDescent="0.3">
      <c r="A1259">
        <v>2</v>
      </c>
      <c r="B1259">
        <v>21</v>
      </c>
      <c r="C1259">
        <v>16</v>
      </c>
      <c r="D1259">
        <v>30</v>
      </c>
      <c r="E1259">
        <v>111</v>
      </c>
      <c r="F1259">
        <v>12.6</v>
      </c>
      <c r="G1259">
        <v>4.3</v>
      </c>
      <c r="H1259">
        <v>127.012</v>
      </c>
      <c r="I1259">
        <v>14.691000000000001</v>
      </c>
      <c r="J1259">
        <v>112.295</v>
      </c>
      <c r="K1259">
        <v>104.495</v>
      </c>
    </row>
    <row r="1260" spans="1:11" x14ac:dyDescent="0.3">
      <c r="A1260">
        <v>2</v>
      </c>
      <c r="B1260">
        <v>21</v>
      </c>
      <c r="C1260">
        <v>17</v>
      </c>
      <c r="D1260">
        <v>18</v>
      </c>
      <c r="E1260">
        <v>20</v>
      </c>
      <c r="F1260">
        <v>12.4</v>
      </c>
      <c r="G1260">
        <v>4.4000000000000004</v>
      </c>
      <c r="H1260">
        <v>22.625</v>
      </c>
      <c r="I1260">
        <v>11.534000000000001</v>
      </c>
      <c r="J1260">
        <v>19.45</v>
      </c>
      <c r="K1260">
        <v>13.528</v>
      </c>
    </row>
    <row r="1261" spans="1:11" x14ac:dyDescent="0.3">
      <c r="A1261">
        <v>2</v>
      </c>
      <c r="B1261">
        <v>21</v>
      </c>
      <c r="C1261">
        <v>18</v>
      </c>
      <c r="D1261">
        <v>0</v>
      </c>
      <c r="E1261">
        <v>0</v>
      </c>
      <c r="F1261">
        <v>12.2</v>
      </c>
      <c r="G1261">
        <v>4.5999999999999996</v>
      </c>
      <c r="H1261">
        <v>0</v>
      </c>
      <c r="I1261">
        <v>12.2</v>
      </c>
      <c r="J1261">
        <v>0</v>
      </c>
      <c r="K1261">
        <v>0</v>
      </c>
    </row>
    <row r="1262" spans="1:11" x14ac:dyDescent="0.3">
      <c r="A1262">
        <v>2</v>
      </c>
      <c r="B1262">
        <v>21</v>
      </c>
      <c r="C1262">
        <v>19</v>
      </c>
      <c r="D1262">
        <v>0</v>
      </c>
      <c r="E1262">
        <v>0</v>
      </c>
      <c r="F1262">
        <v>12</v>
      </c>
      <c r="G1262">
        <v>4.5999999999999996</v>
      </c>
      <c r="H1262">
        <v>0</v>
      </c>
      <c r="I1262">
        <v>12</v>
      </c>
      <c r="J1262">
        <v>0</v>
      </c>
      <c r="K1262">
        <v>0</v>
      </c>
    </row>
    <row r="1263" spans="1:11" x14ac:dyDescent="0.3">
      <c r="A1263">
        <v>2</v>
      </c>
      <c r="B1263">
        <v>21</v>
      </c>
      <c r="C1263">
        <v>20</v>
      </c>
      <c r="D1263">
        <v>0</v>
      </c>
      <c r="E1263">
        <v>0</v>
      </c>
      <c r="F1263">
        <v>11.9</v>
      </c>
      <c r="G1263">
        <v>4.5999999999999996</v>
      </c>
      <c r="H1263">
        <v>0</v>
      </c>
      <c r="I1263">
        <v>11.9</v>
      </c>
      <c r="J1263">
        <v>0</v>
      </c>
      <c r="K1263">
        <v>0</v>
      </c>
    </row>
    <row r="1264" spans="1:11" x14ac:dyDescent="0.3">
      <c r="A1264">
        <v>2</v>
      </c>
      <c r="B1264">
        <v>21</v>
      </c>
      <c r="C1264">
        <v>21</v>
      </c>
      <c r="D1264">
        <v>0</v>
      </c>
      <c r="E1264">
        <v>0</v>
      </c>
      <c r="F1264">
        <v>11.7</v>
      </c>
      <c r="G1264">
        <v>4.5999999999999996</v>
      </c>
      <c r="H1264">
        <v>0</v>
      </c>
      <c r="I1264">
        <v>11.7</v>
      </c>
      <c r="J1264">
        <v>0</v>
      </c>
      <c r="K1264">
        <v>0</v>
      </c>
    </row>
    <row r="1265" spans="1:11" x14ac:dyDescent="0.3">
      <c r="A1265">
        <v>2</v>
      </c>
      <c r="B1265">
        <v>21</v>
      </c>
      <c r="C1265">
        <v>22</v>
      </c>
      <c r="D1265">
        <v>0</v>
      </c>
      <c r="E1265">
        <v>0</v>
      </c>
      <c r="F1265">
        <v>11.1</v>
      </c>
      <c r="G1265">
        <v>3.6</v>
      </c>
      <c r="H1265">
        <v>0</v>
      </c>
      <c r="I1265">
        <v>11.1</v>
      </c>
      <c r="J1265">
        <v>0</v>
      </c>
      <c r="K1265">
        <v>0</v>
      </c>
    </row>
    <row r="1266" spans="1:11" x14ac:dyDescent="0.3">
      <c r="A1266">
        <v>2</v>
      </c>
      <c r="B1266">
        <v>21</v>
      </c>
      <c r="C1266">
        <v>23</v>
      </c>
      <c r="D1266">
        <v>0</v>
      </c>
      <c r="E1266">
        <v>0</v>
      </c>
      <c r="F1266">
        <v>10.6</v>
      </c>
      <c r="G1266">
        <v>2.5</v>
      </c>
      <c r="H1266">
        <v>0</v>
      </c>
      <c r="I1266">
        <v>10.6</v>
      </c>
      <c r="J1266">
        <v>0</v>
      </c>
      <c r="K1266">
        <v>0</v>
      </c>
    </row>
    <row r="1267" spans="1:11" x14ac:dyDescent="0.3">
      <c r="A1267">
        <v>2</v>
      </c>
      <c r="B1267">
        <v>22</v>
      </c>
      <c r="C1267">
        <v>0</v>
      </c>
      <c r="D1267">
        <v>0</v>
      </c>
      <c r="E1267">
        <v>0</v>
      </c>
      <c r="F1267">
        <v>10</v>
      </c>
      <c r="G1267">
        <v>1.5</v>
      </c>
      <c r="H1267">
        <v>0</v>
      </c>
      <c r="I1267">
        <v>10</v>
      </c>
      <c r="J1267">
        <v>0</v>
      </c>
      <c r="K1267">
        <v>0</v>
      </c>
    </row>
    <row r="1268" spans="1:11" x14ac:dyDescent="0.3">
      <c r="A1268">
        <v>2</v>
      </c>
      <c r="B1268">
        <v>22</v>
      </c>
      <c r="C1268">
        <v>1</v>
      </c>
      <c r="D1268">
        <v>0</v>
      </c>
      <c r="E1268">
        <v>0</v>
      </c>
      <c r="F1268">
        <v>9.1</v>
      </c>
      <c r="G1268">
        <v>1.7</v>
      </c>
      <c r="H1268">
        <v>0</v>
      </c>
      <c r="I1268">
        <v>9.1</v>
      </c>
      <c r="J1268">
        <v>0</v>
      </c>
      <c r="K1268">
        <v>0</v>
      </c>
    </row>
    <row r="1269" spans="1:11" x14ac:dyDescent="0.3">
      <c r="A1269">
        <v>2</v>
      </c>
      <c r="B1269">
        <v>22</v>
      </c>
      <c r="C1269">
        <v>2</v>
      </c>
      <c r="D1269">
        <v>0</v>
      </c>
      <c r="E1269">
        <v>0</v>
      </c>
      <c r="F1269">
        <v>8.1</v>
      </c>
      <c r="G1269">
        <v>1.9</v>
      </c>
      <c r="H1269">
        <v>0</v>
      </c>
      <c r="I1269">
        <v>8.1</v>
      </c>
      <c r="J1269">
        <v>0</v>
      </c>
      <c r="K1269">
        <v>0</v>
      </c>
    </row>
    <row r="1270" spans="1:11" x14ac:dyDescent="0.3">
      <c r="A1270">
        <v>2</v>
      </c>
      <c r="B1270">
        <v>22</v>
      </c>
      <c r="C1270">
        <v>3</v>
      </c>
      <c r="D1270">
        <v>0</v>
      </c>
      <c r="E1270">
        <v>0</v>
      </c>
      <c r="F1270">
        <v>7.2</v>
      </c>
      <c r="G1270">
        <v>2.1</v>
      </c>
      <c r="H1270">
        <v>0</v>
      </c>
      <c r="I1270">
        <v>7.2</v>
      </c>
      <c r="J1270">
        <v>0</v>
      </c>
      <c r="K1270">
        <v>0</v>
      </c>
    </row>
    <row r="1271" spans="1:11" x14ac:dyDescent="0.3">
      <c r="A1271">
        <v>2</v>
      </c>
      <c r="B1271">
        <v>22</v>
      </c>
      <c r="C1271">
        <v>4</v>
      </c>
      <c r="D1271">
        <v>0</v>
      </c>
      <c r="E1271">
        <v>0</v>
      </c>
      <c r="F1271">
        <v>7.6</v>
      </c>
      <c r="G1271">
        <v>2.4</v>
      </c>
      <c r="H1271">
        <v>0</v>
      </c>
      <c r="I1271">
        <v>7.6</v>
      </c>
      <c r="J1271">
        <v>0</v>
      </c>
      <c r="K1271">
        <v>0</v>
      </c>
    </row>
    <row r="1272" spans="1:11" x14ac:dyDescent="0.3">
      <c r="A1272">
        <v>2</v>
      </c>
      <c r="B1272">
        <v>22</v>
      </c>
      <c r="C1272">
        <v>5</v>
      </c>
      <c r="D1272">
        <v>0</v>
      </c>
      <c r="E1272">
        <v>0</v>
      </c>
      <c r="F1272">
        <v>7.9</v>
      </c>
      <c r="G1272">
        <v>2.8</v>
      </c>
      <c r="H1272">
        <v>0</v>
      </c>
      <c r="I1272">
        <v>7.9</v>
      </c>
      <c r="J1272">
        <v>0</v>
      </c>
      <c r="K1272">
        <v>0</v>
      </c>
    </row>
    <row r="1273" spans="1:11" x14ac:dyDescent="0.3">
      <c r="A1273">
        <v>2</v>
      </c>
      <c r="B1273">
        <v>22</v>
      </c>
      <c r="C1273">
        <v>6</v>
      </c>
      <c r="D1273">
        <v>5</v>
      </c>
      <c r="E1273">
        <v>0</v>
      </c>
      <c r="F1273">
        <v>8.3000000000000007</v>
      </c>
      <c r="G1273">
        <v>3.1</v>
      </c>
      <c r="H1273">
        <v>0.46899999999999997</v>
      </c>
      <c r="I1273">
        <v>6.2320000000000002</v>
      </c>
      <c r="J1273">
        <v>0.19400000000000001</v>
      </c>
      <c r="K1273">
        <v>0</v>
      </c>
    </row>
    <row r="1274" spans="1:11" x14ac:dyDescent="0.3">
      <c r="A1274">
        <v>2</v>
      </c>
      <c r="B1274">
        <v>22</v>
      </c>
      <c r="C1274">
        <v>7</v>
      </c>
      <c r="D1274">
        <v>288</v>
      </c>
      <c r="E1274">
        <v>31</v>
      </c>
      <c r="F1274">
        <v>9.4</v>
      </c>
      <c r="G1274">
        <v>2.8</v>
      </c>
      <c r="H1274">
        <v>104.355</v>
      </c>
      <c r="I1274">
        <v>10.225</v>
      </c>
      <c r="J1274">
        <v>80.212000000000003</v>
      </c>
      <c r="K1274">
        <v>73.093999999999994</v>
      </c>
    </row>
    <row r="1275" spans="1:11" x14ac:dyDescent="0.3">
      <c r="A1275">
        <v>2</v>
      </c>
      <c r="B1275">
        <v>22</v>
      </c>
      <c r="C1275">
        <v>8</v>
      </c>
      <c r="D1275">
        <v>491</v>
      </c>
      <c r="E1275">
        <v>76</v>
      </c>
      <c r="F1275">
        <v>10.6</v>
      </c>
      <c r="G1275">
        <v>2.4</v>
      </c>
      <c r="H1275">
        <v>311.50599999999997</v>
      </c>
      <c r="I1275">
        <v>18.170999999999999</v>
      </c>
      <c r="J1275">
        <v>262.75299999999999</v>
      </c>
      <c r="K1275">
        <v>251.285</v>
      </c>
    </row>
    <row r="1276" spans="1:11" x14ac:dyDescent="0.3">
      <c r="A1276">
        <v>2</v>
      </c>
      <c r="B1276">
        <v>22</v>
      </c>
      <c r="C1276">
        <v>9</v>
      </c>
      <c r="D1276">
        <v>681</v>
      </c>
      <c r="E1276">
        <v>87</v>
      </c>
      <c r="F1276">
        <v>11.7</v>
      </c>
      <c r="G1276">
        <v>2.1</v>
      </c>
      <c r="H1276">
        <v>541.25599999999997</v>
      </c>
      <c r="I1276">
        <v>27.449000000000002</v>
      </c>
      <c r="J1276">
        <v>455.601</v>
      </c>
      <c r="K1276">
        <v>438.30399999999997</v>
      </c>
    </row>
    <row r="1277" spans="1:11" x14ac:dyDescent="0.3">
      <c r="A1277">
        <v>2</v>
      </c>
      <c r="B1277">
        <v>22</v>
      </c>
      <c r="C1277">
        <v>10</v>
      </c>
      <c r="D1277">
        <v>771</v>
      </c>
      <c r="E1277">
        <v>112</v>
      </c>
      <c r="F1277">
        <v>12.1</v>
      </c>
      <c r="G1277">
        <v>2.4</v>
      </c>
      <c r="H1277">
        <v>737.78200000000004</v>
      </c>
      <c r="I1277">
        <v>33.707999999999998</v>
      </c>
      <c r="J1277">
        <v>612.83799999999997</v>
      </c>
      <c r="K1277">
        <v>589.851</v>
      </c>
    </row>
    <row r="1278" spans="1:11" x14ac:dyDescent="0.3">
      <c r="A1278">
        <v>2</v>
      </c>
      <c r="B1278">
        <v>22</v>
      </c>
      <c r="C1278">
        <v>11</v>
      </c>
      <c r="D1278">
        <v>425</v>
      </c>
      <c r="E1278">
        <v>177</v>
      </c>
      <c r="F1278">
        <v>12.4</v>
      </c>
      <c r="G1278">
        <v>2.8</v>
      </c>
      <c r="H1278">
        <v>578.43799999999999</v>
      </c>
      <c r="I1278">
        <v>29.422999999999998</v>
      </c>
      <c r="J1278">
        <v>489.23399999999998</v>
      </c>
      <c r="K1278">
        <v>470.79</v>
      </c>
    </row>
    <row r="1279" spans="1:11" x14ac:dyDescent="0.3">
      <c r="A1279">
        <v>2</v>
      </c>
      <c r="B1279">
        <v>22</v>
      </c>
      <c r="C1279">
        <v>12</v>
      </c>
      <c r="D1279">
        <v>867</v>
      </c>
      <c r="E1279">
        <v>144</v>
      </c>
      <c r="F1279">
        <v>12.8</v>
      </c>
      <c r="G1279">
        <v>3.1</v>
      </c>
      <c r="H1279">
        <v>947.14599999999996</v>
      </c>
      <c r="I1279">
        <v>38.305</v>
      </c>
      <c r="J1279">
        <v>775.87900000000002</v>
      </c>
      <c r="K1279">
        <v>746.101</v>
      </c>
    </row>
    <row r="1280" spans="1:11" x14ac:dyDescent="0.3">
      <c r="A1280">
        <v>2</v>
      </c>
      <c r="B1280">
        <v>22</v>
      </c>
      <c r="C1280">
        <v>13</v>
      </c>
      <c r="D1280">
        <v>366</v>
      </c>
      <c r="E1280">
        <v>262</v>
      </c>
      <c r="F1280">
        <v>13</v>
      </c>
      <c r="G1280">
        <v>3.8</v>
      </c>
      <c r="H1280">
        <v>605.09799999999996</v>
      </c>
      <c r="I1280">
        <v>29.587</v>
      </c>
      <c r="J1280">
        <v>511.49400000000003</v>
      </c>
      <c r="K1280">
        <v>492.27</v>
      </c>
    </row>
    <row r="1281" spans="1:11" x14ac:dyDescent="0.3">
      <c r="A1281">
        <v>2</v>
      </c>
      <c r="B1281">
        <v>22</v>
      </c>
      <c r="C1281">
        <v>14</v>
      </c>
      <c r="D1281">
        <v>526</v>
      </c>
      <c r="E1281">
        <v>184</v>
      </c>
      <c r="F1281">
        <v>13.1</v>
      </c>
      <c r="G1281">
        <v>4.5</v>
      </c>
      <c r="H1281">
        <v>609.77700000000004</v>
      </c>
      <c r="I1281">
        <v>27.58</v>
      </c>
      <c r="J1281">
        <v>517.62800000000004</v>
      </c>
      <c r="K1281">
        <v>498.18700000000001</v>
      </c>
    </row>
    <row r="1282" spans="1:11" x14ac:dyDescent="0.3">
      <c r="A1282">
        <v>2</v>
      </c>
      <c r="B1282">
        <v>22</v>
      </c>
      <c r="C1282">
        <v>15</v>
      </c>
      <c r="D1282">
        <v>228</v>
      </c>
      <c r="E1282">
        <v>167</v>
      </c>
      <c r="F1282">
        <v>13.3</v>
      </c>
      <c r="G1282">
        <v>5.2</v>
      </c>
      <c r="H1282">
        <v>320.87</v>
      </c>
      <c r="I1282">
        <v>20.228999999999999</v>
      </c>
      <c r="J1282">
        <v>278.00799999999998</v>
      </c>
      <c r="K1282">
        <v>266.125</v>
      </c>
    </row>
    <row r="1283" spans="1:11" x14ac:dyDescent="0.3">
      <c r="A1283">
        <v>2</v>
      </c>
      <c r="B1283">
        <v>22</v>
      </c>
      <c r="C1283">
        <v>16</v>
      </c>
      <c r="D1283">
        <v>57</v>
      </c>
      <c r="E1283">
        <v>82</v>
      </c>
      <c r="F1283">
        <v>12.8</v>
      </c>
      <c r="G1283">
        <v>4.5</v>
      </c>
      <c r="H1283">
        <v>104.93</v>
      </c>
      <c r="I1283">
        <v>14.467000000000001</v>
      </c>
      <c r="J1283">
        <v>91.912000000000006</v>
      </c>
      <c r="K1283">
        <v>84.549000000000007</v>
      </c>
    </row>
    <row r="1284" spans="1:11" x14ac:dyDescent="0.3">
      <c r="A1284">
        <v>2</v>
      </c>
      <c r="B1284">
        <v>22</v>
      </c>
      <c r="C1284">
        <v>17</v>
      </c>
      <c r="D1284">
        <v>30</v>
      </c>
      <c r="E1284">
        <v>31</v>
      </c>
      <c r="F1284">
        <v>12.2</v>
      </c>
      <c r="G1284">
        <v>3.8</v>
      </c>
      <c r="H1284">
        <v>37.235999999999997</v>
      </c>
      <c r="I1284">
        <v>11.593999999999999</v>
      </c>
      <c r="J1284">
        <v>31.984000000000002</v>
      </c>
      <c r="K1284">
        <v>25.826000000000001</v>
      </c>
    </row>
    <row r="1285" spans="1:11" x14ac:dyDescent="0.3">
      <c r="A1285">
        <v>2</v>
      </c>
      <c r="B1285">
        <v>22</v>
      </c>
      <c r="C1285">
        <v>18</v>
      </c>
      <c r="D1285">
        <v>0</v>
      </c>
      <c r="E1285">
        <v>0</v>
      </c>
      <c r="F1285">
        <v>11.7</v>
      </c>
      <c r="G1285">
        <v>3.1</v>
      </c>
      <c r="H1285">
        <v>0</v>
      </c>
      <c r="I1285">
        <v>11.7</v>
      </c>
      <c r="J1285">
        <v>0</v>
      </c>
      <c r="K1285">
        <v>0</v>
      </c>
    </row>
    <row r="1286" spans="1:11" x14ac:dyDescent="0.3">
      <c r="A1286">
        <v>2</v>
      </c>
      <c r="B1286">
        <v>22</v>
      </c>
      <c r="C1286">
        <v>19</v>
      </c>
      <c r="D1286">
        <v>0</v>
      </c>
      <c r="E1286">
        <v>0</v>
      </c>
      <c r="F1286">
        <v>11.5</v>
      </c>
      <c r="G1286">
        <v>3.8</v>
      </c>
      <c r="H1286">
        <v>0</v>
      </c>
      <c r="I1286">
        <v>11.5</v>
      </c>
      <c r="J1286">
        <v>0</v>
      </c>
      <c r="K1286">
        <v>0</v>
      </c>
    </row>
    <row r="1287" spans="1:11" x14ac:dyDescent="0.3">
      <c r="A1287">
        <v>2</v>
      </c>
      <c r="B1287">
        <v>22</v>
      </c>
      <c r="C1287">
        <v>20</v>
      </c>
      <c r="D1287">
        <v>0</v>
      </c>
      <c r="E1287">
        <v>0</v>
      </c>
      <c r="F1287">
        <v>11.3</v>
      </c>
      <c r="G1287">
        <v>4.5</v>
      </c>
      <c r="H1287">
        <v>0</v>
      </c>
      <c r="I1287">
        <v>11.3</v>
      </c>
      <c r="J1287">
        <v>0</v>
      </c>
      <c r="K1287">
        <v>0</v>
      </c>
    </row>
    <row r="1288" spans="1:11" x14ac:dyDescent="0.3">
      <c r="A1288">
        <v>2</v>
      </c>
      <c r="B1288">
        <v>22</v>
      </c>
      <c r="C1288">
        <v>21</v>
      </c>
      <c r="D1288">
        <v>0</v>
      </c>
      <c r="E1288">
        <v>0</v>
      </c>
      <c r="F1288">
        <v>11.1</v>
      </c>
      <c r="G1288">
        <v>5.2</v>
      </c>
      <c r="H1288">
        <v>0</v>
      </c>
      <c r="I1288">
        <v>11.1</v>
      </c>
      <c r="J1288">
        <v>0</v>
      </c>
      <c r="K1288">
        <v>0</v>
      </c>
    </row>
    <row r="1289" spans="1:11" x14ac:dyDescent="0.3">
      <c r="A1289">
        <v>2</v>
      </c>
      <c r="B1289">
        <v>22</v>
      </c>
      <c r="C1289">
        <v>22</v>
      </c>
      <c r="D1289">
        <v>0</v>
      </c>
      <c r="E1289">
        <v>0</v>
      </c>
      <c r="F1289">
        <v>10.7</v>
      </c>
      <c r="G1289">
        <v>4.7</v>
      </c>
      <c r="H1289">
        <v>0</v>
      </c>
      <c r="I1289">
        <v>10.7</v>
      </c>
      <c r="J1289">
        <v>0</v>
      </c>
      <c r="K1289">
        <v>0</v>
      </c>
    </row>
    <row r="1290" spans="1:11" x14ac:dyDescent="0.3">
      <c r="A1290">
        <v>2</v>
      </c>
      <c r="B1290">
        <v>22</v>
      </c>
      <c r="C1290">
        <v>23</v>
      </c>
      <c r="D1290">
        <v>0</v>
      </c>
      <c r="E1290">
        <v>0</v>
      </c>
      <c r="F1290">
        <v>10.4</v>
      </c>
      <c r="G1290">
        <v>4.0999999999999996</v>
      </c>
      <c r="H1290">
        <v>0</v>
      </c>
      <c r="I1290">
        <v>10.4</v>
      </c>
      <c r="J1290">
        <v>0</v>
      </c>
      <c r="K1290">
        <v>0</v>
      </c>
    </row>
    <row r="1291" spans="1:11" x14ac:dyDescent="0.3">
      <c r="A1291">
        <v>2</v>
      </c>
      <c r="B1291">
        <v>23</v>
      </c>
      <c r="C1291">
        <v>0</v>
      </c>
      <c r="D1291">
        <v>0</v>
      </c>
      <c r="E1291">
        <v>0</v>
      </c>
      <c r="F1291">
        <v>10</v>
      </c>
      <c r="G1291">
        <v>3.6</v>
      </c>
      <c r="H1291">
        <v>0</v>
      </c>
      <c r="I1291">
        <v>10</v>
      </c>
      <c r="J1291">
        <v>0</v>
      </c>
      <c r="K1291">
        <v>0</v>
      </c>
    </row>
    <row r="1292" spans="1:11" x14ac:dyDescent="0.3">
      <c r="A1292">
        <v>2</v>
      </c>
      <c r="B1292">
        <v>23</v>
      </c>
      <c r="C1292">
        <v>1</v>
      </c>
      <c r="D1292">
        <v>0</v>
      </c>
      <c r="E1292">
        <v>0</v>
      </c>
      <c r="F1292">
        <v>9.4</v>
      </c>
      <c r="G1292">
        <v>4.0999999999999996</v>
      </c>
      <c r="H1292">
        <v>0</v>
      </c>
      <c r="I1292">
        <v>9.4</v>
      </c>
      <c r="J1292">
        <v>0</v>
      </c>
      <c r="K1292">
        <v>0</v>
      </c>
    </row>
    <row r="1293" spans="1:11" x14ac:dyDescent="0.3">
      <c r="A1293">
        <v>2</v>
      </c>
      <c r="B1293">
        <v>23</v>
      </c>
      <c r="C1293">
        <v>2</v>
      </c>
      <c r="D1293">
        <v>0</v>
      </c>
      <c r="E1293">
        <v>0</v>
      </c>
      <c r="F1293">
        <v>8.9</v>
      </c>
      <c r="G1293">
        <v>4.7</v>
      </c>
      <c r="H1293">
        <v>0</v>
      </c>
      <c r="I1293">
        <v>8.9</v>
      </c>
      <c r="J1293">
        <v>0</v>
      </c>
      <c r="K1293">
        <v>0</v>
      </c>
    </row>
    <row r="1294" spans="1:11" x14ac:dyDescent="0.3">
      <c r="A1294">
        <v>2</v>
      </c>
      <c r="B1294">
        <v>23</v>
      </c>
      <c r="C1294">
        <v>3</v>
      </c>
      <c r="D1294">
        <v>0</v>
      </c>
      <c r="E1294">
        <v>0</v>
      </c>
      <c r="F1294">
        <v>8.3000000000000007</v>
      </c>
      <c r="G1294">
        <v>5.2</v>
      </c>
      <c r="H1294">
        <v>0</v>
      </c>
      <c r="I1294">
        <v>8.3000000000000007</v>
      </c>
      <c r="J1294">
        <v>0</v>
      </c>
      <c r="K1294">
        <v>0</v>
      </c>
    </row>
    <row r="1295" spans="1:11" x14ac:dyDescent="0.3">
      <c r="A1295">
        <v>2</v>
      </c>
      <c r="B1295">
        <v>23</v>
      </c>
      <c r="C1295">
        <v>4</v>
      </c>
      <c r="D1295">
        <v>0</v>
      </c>
      <c r="E1295">
        <v>0</v>
      </c>
      <c r="F1295">
        <v>9.4</v>
      </c>
      <c r="G1295">
        <v>4.8</v>
      </c>
      <c r="H1295">
        <v>0</v>
      </c>
      <c r="I1295">
        <v>9.4</v>
      </c>
      <c r="J1295">
        <v>0</v>
      </c>
      <c r="K1295">
        <v>0</v>
      </c>
    </row>
    <row r="1296" spans="1:11" x14ac:dyDescent="0.3">
      <c r="A1296">
        <v>2</v>
      </c>
      <c r="B1296">
        <v>23</v>
      </c>
      <c r="C1296">
        <v>5</v>
      </c>
      <c r="D1296">
        <v>0</v>
      </c>
      <c r="E1296">
        <v>0</v>
      </c>
      <c r="F1296">
        <v>10.6</v>
      </c>
      <c r="G1296">
        <v>4.5</v>
      </c>
      <c r="H1296">
        <v>0</v>
      </c>
      <c r="I1296">
        <v>10.6</v>
      </c>
      <c r="J1296">
        <v>0</v>
      </c>
      <c r="K1296">
        <v>0</v>
      </c>
    </row>
    <row r="1297" spans="1:11" x14ac:dyDescent="0.3">
      <c r="A1297">
        <v>2</v>
      </c>
      <c r="B1297">
        <v>23</v>
      </c>
      <c r="C1297">
        <v>6</v>
      </c>
      <c r="D1297">
        <v>2</v>
      </c>
      <c r="E1297">
        <v>1</v>
      </c>
      <c r="F1297">
        <v>11.7</v>
      </c>
      <c r="G1297">
        <v>4.0999999999999996</v>
      </c>
      <c r="H1297">
        <v>1.157</v>
      </c>
      <c r="I1297">
        <v>9.9749999999999996</v>
      </c>
      <c r="J1297">
        <v>0.95399999999999996</v>
      </c>
      <c r="K1297">
        <v>0</v>
      </c>
    </row>
    <row r="1298" spans="1:11" x14ac:dyDescent="0.3">
      <c r="A1298">
        <v>2</v>
      </c>
      <c r="B1298">
        <v>23</v>
      </c>
      <c r="C1298">
        <v>7</v>
      </c>
      <c r="D1298">
        <v>119</v>
      </c>
      <c r="E1298">
        <v>43</v>
      </c>
      <c r="F1298">
        <v>11.9</v>
      </c>
      <c r="G1298">
        <v>6.2</v>
      </c>
      <c r="H1298">
        <v>75.751000000000005</v>
      </c>
      <c r="I1298">
        <v>11.99</v>
      </c>
      <c r="J1298">
        <v>62.317</v>
      </c>
      <c r="K1298">
        <v>55.564999999999998</v>
      </c>
    </row>
    <row r="1299" spans="1:11" x14ac:dyDescent="0.3">
      <c r="A1299">
        <v>2</v>
      </c>
      <c r="B1299">
        <v>23</v>
      </c>
      <c r="C1299">
        <v>8</v>
      </c>
      <c r="D1299">
        <v>117</v>
      </c>
      <c r="E1299">
        <v>112</v>
      </c>
      <c r="F1299">
        <v>12</v>
      </c>
      <c r="G1299">
        <v>8.1999999999999993</v>
      </c>
      <c r="H1299">
        <v>171.15</v>
      </c>
      <c r="I1299">
        <v>13.805999999999999</v>
      </c>
      <c r="J1299">
        <v>150.19900000000001</v>
      </c>
      <c r="K1299">
        <v>141.547</v>
      </c>
    </row>
    <row r="1300" spans="1:11" x14ac:dyDescent="0.3">
      <c r="A1300">
        <v>2</v>
      </c>
      <c r="B1300">
        <v>23</v>
      </c>
      <c r="C1300">
        <v>9</v>
      </c>
      <c r="D1300">
        <v>169</v>
      </c>
      <c r="E1300">
        <v>182</v>
      </c>
      <c r="F1300">
        <v>12.2</v>
      </c>
      <c r="G1300">
        <v>10.3</v>
      </c>
      <c r="H1300">
        <v>301.93200000000002</v>
      </c>
      <c r="I1300">
        <v>15.765000000000001</v>
      </c>
      <c r="J1300">
        <v>266.56099999999998</v>
      </c>
      <c r="K1300">
        <v>254.99</v>
      </c>
    </row>
    <row r="1301" spans="1:11" x14ac:dyDescent="0.3">
      <c r="A1301">
        <v>2</v>
      </c>
      <c r="B1301">
        <v>23</v>
      </c>
      <c r="C1301">
        <v>10</v>
      </c>
      <c r="D1301">
        <v>258</v>
      </c>
      <c r="E1301">
        <v>209</v>
      </c>
      <c r="F1301">
        <v>12.8</v>
      </c>
      <c r="G1301">
        <v>10</v>
      </c>
      <c r="H1301">
        <v>434.642</v>
      </c>
      <c r="I1301">
        <v>18.553999999999998</v>
      </c>
      <c r="J1301">
        <v>381.43</v>
      </c>
      <c r="K1301">
        <v>366.52499999999998</v>
      </c>
    </row>
    <row r="1302" spans="1:11" x14ac:dyDescent="0.3">
      <c r="A1302">
        <v>2</v>
      </c>
      <c r="B1302">
        <v>23</v>
      </c>
      <c r="C1302">
        <v>11</v>
      </c>
      <c r="D1302">
        <v>466</v>
      </c>
      <c r="E1302">
        <v>161</v>
      </c>
      <c r="F1302">
        <v>13.3</v>
      </c>
      <c r="G1302">
        <v>9.6</v>
      </c>
      <c r="H1302">
        <v>596.92600000000004</v>
      </c>
      <c r="I1302">
        <v>21.847000000000001</v>
      </c>
      <c r="J1302">
        <v>518.45699999999999</v>
      </c>
      <c r="K1302">
        <v>498.98599999999999</v>
      </c>
    </row>
    <row r="1303" spans="1:11" x14ac:dyDescent="0.3">
      <c r="A1303">
        <v>2</v>
      </c>
      <c r="B1303">
        <v>23</v>
      </c>
      <c r="C1303">
        <v>12</v>
      </c>
      <c r="D1303">
        <v>512</v>
      </c>
      <c r="E1303">
        <v>168</v>
      </c>
      <c r="F1303">
        <v>13.9</v>
      </c>
      <c r="G1303">
        <v>9.3000000000000007</v>
      </c>
      <c r="H1303">
        <v>664.18700000000001</v>
      </c>
      <c r="I1303">
        <v>23.866</v>
      </c>
      <c r="J1303">
        <v>573.03200000000004</v>
      </c>
      <c r="K1303">
        <v>551.56399999999996</v>
      </c>
    </row>
    <row r="1304" spans="1:11" x14ac:dyDescent="0.3">
      <c r="A1304">
        <v>2</v>
      </c>
      <c r="B1304">
        <v>23</v>
      </c>
      <c r="C1304">
        <v>13</v>
      </c>
      <c r="D1304">
        <v>712</v>
      </c>
      <c r="E1304">
        <v>122</v>
      </c>
      <c r="F1304">
        <v>13.3</v>
      </c>
      <c r="G1304">
        <v>9.3000000000000007</v>
      </c>
      <c r="H1304">
        <v>761.26900000000001</v>
      </c>
      <c r="I1304">
        <v>24.849</v>
      </c>
      <c r="J1304">
        <v>654.01</v>
      </c>
      <c r="K1304">
        <v>629.39300000000003</v>
      </c>
    </row>
    <row r="1305" spans="1:11" x14ac:dyDescent="0.3">
      <c r="A1305">
        <v>2</v>
      </c>
      <c r="B1305">
        <v>23</v>
      </c>
      <c r="C1305">
        <v>14</v>
      </c>
      <c r="D1305">
        <v>655</v>
      </c>
      <c r="E1305">
        <v>155</v>
      </c>
      <c r="F1305">
        <v>12.8</v>
      </c>
      <c r="G1305">
        <v>9.3000000000000007</v>
      </c>
      <c r="H1305">
        <v>680.25099999999998</v>
      </c>
      <c r="I1305">
        <v>23.178999999999998</v>
      </c>
      <c r="J1305">
        <v>586.21100000000001</v>
      </c>
      <c r="K1305">
        <v>564.24599999999998</v>
      </c>
    </row>
    <row r="1306" spans="1:11" x14ac:dyDescent="0.3">
      <c r="A1306">
        <v>2</v>
      </c>
      <c r="B1306">
        <v>23</v>
      </c>
      <c r="C1306">
        <v>15</v>
      </c>
      <c r="D1306">
        <v>600</v>
      </c>
      <c r="E1306">
        <v>112</v>
      </c>
      <c r="F1306">
        <v>12.2</v>
      </c>
      <c r="G1306">
        <v>9.3000000000000007</v>
      </c>
      <c r="H1306">
        <v>494.07600000000002</v>
      </c>
      <c r="I1306">
        <v>19.571000000000002</v>
      </c>
      <c r="J1306">
        <v>426.34199999999998</v>
      </c>
      <c r="K1306">
        <v>410.01100000000002</v>
      </c>
    </row>
    <row r="1307" spans="1:11" x14ac:dyDescent="0.3">
      <c r="A1307">
        <v>2</v>
      </c>
      <c r="B1307">
        <v>23</v>
      </c>
      <c r="C1307">
        <v>16</v>
      </c>
      <c r="D1307">
        <v>341</v>
      </c>
      <c r="E1307">
        <v>90</v>
      </c>
      <c r="F1307">
        <v>11.7</v>
      </c>
      <c r="G1307">
        <v>8.4</v>
      </c>
      <c r="H1307">
        <v>240.465</v>
      </c>
      <c r="I1307">
        <v>15.148</v>
      </c>
      <c r="J1307">
        <v>204.12799999999999</v>
      </c>
      <c r="K1307">
        <v>194.18100000000001</v>
      </c>
    </row>
    <row r="1308" spans="1:11" x14ac:dyDescent="0.3">
      <c r="A1308">
        <v>2</v>
      </c>
      <c r="B1308">
        <v>23</v>
      </c>
      <c r="C1308">
        <v>17</v>
      </c>
      <c r="D1308">
        <v>35</v>
      </c>
      <c r="E1308">
        <v>38</v>
      </c>
      <c r="F1308">
        <v>11.1</v>
      </c>
      <c r="G1308">
        <v>7.6</v>
      </c>
      <c r="H1308">
        <v>46.466999999999999</v>
      </c>
      <c r="I1308">
        <v>11.003</v>
      </c>
      <c r="J1308">
        <v>40.116999999999997</v>
      </c>
      <c r="K1308">
        <v>33.802</v>
      </c>
    </row>
    <row r="1309" spans="1:11" x14ac:dyDescent="0.3">
      <c r="A1309">
        <v>2</v>
      </c>
      <c r="B1309">
        <v>23</v>
      </c>
      <c r="C1309">
        <v>18</v>
      </c>
      <c r="D1309">
        <v>0</v>
      </c>
      <c r="E1309">
        <v>0</v>
      </c>
      <c r="F1309">
        <v>10.6</v>
      </c>
      <c r="G1309">
        <v>6.7</v>
      </c>
      <c r="H1309">
        <v>0</v>
      </c>
      <c r="I1309">
        <v>10.6</v>
      </c>
      <c r="J1309">
        <v>0</v>
      </c>
      <c r="K1309">
        <v>0</v>
      </c>
    </row>
    <row r="1310" spans="1:11" x14ac:dyDescent="0.3">
      <c r="A1310">
        <v>2</v>
      </c>
      <c r="B1310">
        <v>23</v>
      </c>
      <c r="C1310">
        <v>19</v>
      </c>
      <c r="D1310">
        <v>0</v>
      </c>
      <c r="E1310">
        <v>0</v>
      </c>
      <c r="F1310">
        <v>10.199999999999999</v>
      </c>
      <c r="G1310">
        <v>5.2</v>
      </c>
      <c r="H1310">
        <v>0</v>
      </c>
      <c r="I1310">
        <v>10.199999999999999</v>
      </c>
      <c r="J1310">
        <v>0</v>
      </c>
      <c r="K1310">
        <v>0</v>
      </c>
    </row>
    <row r="1311" spans="1:11" x14ac:dyDescent="0.3">
      <c r="A1311">
        <v>2</v>
      </c>
      <c r="B1311">
        <v>23</v>
      </c>
      <c r="C1311">
        <v>20</v>
      </c>
      <c r="D1311">
        <v>0</v>
      </c>
      <c r="E1311">
        <v>0</v>
      </c>
      <c r="F1311">
        <v>9.8000000000000007</v>
      </c>
      <c r="G1311">
        <v>3.6</v>
      </c>
      <c r="H1311">
        <v>0</v>
      </c>
      <c r="I1311">
        <v>9.8000000000000007</v>
      </c>
      <c r="J1311">
        <v>0</v>
      </c>
      <c r="K1311">
        <v>0</v>
      </c>
    </row>
    <row r="1312" spans="1:11" x14ac:dyDescent="0.3">
      <c r="A1312">
        <v>2</v>
      </c>
      <c r="B1312">
        <v>23</v>
      </c>
      <c r="C1312">
        <v>21</v>
      </c>
      <c r="D1312">
        <v>0</v>
      </c>
      <c r="E1312">
        <v>0</v>
      </c>
      <c r="F1312">
        <v>9.4</v>
      </c>
      <c r="G1312">
        <v>2.1</v>
      </c>
      <c r="H1312">
        <v>0</v>
      </c>
      <c r="I1312">
        <v>9.4</v>
      </c>
      <c r="J1312">
        <v>0</v>
      </c>
      <c r="K1312">
        <v>0</v>
      </c>
    </row>
    <row r="1313" spans="1:11" x14ac:dyDescent="0.3">
      <c r="A1313">
        <v>2</v>
      </c>
      <c r="B1313">
        <v>23</v>
      </c>
      <c r="C1313">
        <v>22</v>
      </c>
      <c r="D1313">
        <v>0</v>
      </c>
      <c r="E1313">
        <v>0</v>
      </c>
      <c r="F1313">
        <v>9.1999999999999993</v>
      </c>
      <c r="G1313">
        <v>2.2999999999999998</v>
      </c>
      <c r="H1313">
        <v>0</v>
      </c>
      <c r="I1313">
        <v>9.1999999999999993</v>
      </c>
      <c r="J1313">
        <v>0</v>
      </c>
      <c r="K1313">
        <v>0</v>
      </c>
    </row>
    <row r="1314" spans="1:11" x14ac:dyDescent="0.3">
      <c r="A1314">
        <v>2</v>
      </c>
      <c r="B1314">
        <v>23</v>
      </c>
      <c r="C1314">
        <v>23</v>
      </c>
      <c r="D1314">
        <v>0</v>
      </c>
      <c r="E1314">
        <v>0</v>
      </c>
      <c r="F1314">
        <v>9.1</v>
      </c>
      <c r="G1314">
        <v>2.4</v>
      </c>
      <c r="H1314">
        <v>0</v>
      </c>
      <c r="I1314">
        <v>9.1</v>
      </c>
      <c r="J1314">
        <v>0</v>
      </c>
      <c r="K1314">
        <v>0</v>
      </c>
    </row>
    <row r="1315" spans="1:11" x14ac:dyDescent="0.3">
      <c r="A1315">
        <v>2</v>
      </c>
      <c r="B1315">
        <v>24</v>
      </c>
      <c r="C1315">
        <v>0</v>
      </c>
      <c r="D1315">
        <v>0</v>
      </c>
      <c r="E1315">
        <v>0</v>
      </c>
      <c r="F1315">
        <v>8.9</v>
      </c>
      <c r="G1315">
        <v>2.6</v>
      </c>
      <c r="H1315">
        <v>0</v>
      </c>
      <c r="I1315">
        <v>8.9</v>
      </c>
      <c r="J1315">
        <v>0</v>
      </c>
      <c r="K1315">
        <v>0</v>
      </c>
    </row>
    <row r="1316" spans="1:11" x14ac:dyDescent="0.3">
      <c r="A1316">
        <v>2</v>
      </c>
      <c r="B1316">
        <v>24</v>
      </c>
      <c r="C1316">
        <v>1</v>
      </c>
      <c r="D1316">
        <v>0</v>
      </c>
      <c r="E1316">
        <v>0</v>
      </c>
      <c r="F1316">
        <v>8.3000000000000007</v>
      </c>
      <c r="G1316">
        <v>2.6</v>
      </c>
      <c r="H1316">
        <v>0</v>
      </c>
      <c r="I1316">
        <v>8.3000000000000007</v>
      </c>
      <c r="J1316">
        <v>0</v>
      </c>
      <c r="K1316">
        <v>0</v>
      </c>
    </row>
    <row r="1317" spans="1:11" x14ac:dyDescent="0.3">
      <c r="A1317">
        <v>2</v>
      </c>
      <c r="B1317">
        <v>24</v>
      </c>
      <c r="C1317">
        <v>2</v>
      </c>
      <c r="D1317">
        <v>0</v>
      </c>
      <c r="E1317">
        <v>0</v>
      </c>
      <c r="F1317">
        <v>7.8</v>
      </c>
      <c r="G1317">
        <v>2.6</v>
      </c>
      <c r="H1317">
        <v>0</v>
      </c>
      <c r="I1317">
        <v>7.8</v>
      </c>
      <c r="J1317">
        <v>0</v>
      </c>
      <c r="K1317">
        <v>0</v>
      </c>
    </row>
    <row r="1318" spans="1:11" x14ac:dyDescent="0.3">
      <c r="A1318">
        <v>2</v>
      </c>
      <c r="B1318">
        <v>24</v>
      </c>
      <c r="C1318">
        <v>3</v>
      </c>
      <c r="D1318">
        <v>0</v>
      </c>
      <c r="E1318">
        <v>0</v>
      </c>
      <c r="F1318">
        <v>7.2</v>
      </c>
      <c r="G1318">
        <v>2.6</v>
      </c>
      <c r="H1318">
        <v>0</v>
      </c>
      <c r="I1318">
        <v>7.2</v>
      </c>
      <c r="J1318">
        <v>0</v>
      </c>
      <c r="K1318">
        <v>0</v>
      </c>
    </row>
    <row r="1319" spans="1:11" x14ac:dyDescent="0.3">
      <c r="A1319">
        <v>2</v>
      </c>
      <c r="B1319">
        <v>24</v>
      </c>
      <c r="C1319">
        <v>4</v>
      </c>
      <c r="D1319">
        <v>0</v>
      </c>
      <c r="E1319">
        <v>0</v>
      </c>
      <c r="F1319">
        <v>7.2</v>
      </c>
      <c r="G1319">
        <v>1.7</v>
      </c>
      <c r="H1319">
        <v>0</v>
      </c>
      <c r="I1319">
        <v>7.2</v>
      </c>
      <c r="J1319">
        <v>0</v>
      </c>
      <c r="K1319">
        <v>0</v>
      </c>
    </row>
    <row r="1320" spans="1:11" x14ac:dyDescent="0.3">
      <c r="A1320">
        <v>2</v>
      </c>
      <c r="B1320">
        <v>24</v>
      </c>
      <c r="C1320">
        <v>5</v>
      </c>
      <c r="D1320">
        <v>0</v>
      </c>
      <c r="E1320">
        <v>0</v>
      </c>
      <c r="F1320">
        <v>7.2</v>
      </c>
      <c r="G1320">
        <v>0.9</v>
      </c>
      <c r="H1320">
        <v>0</v>
      </c>
      <c r="I1320">
        <v>7.2</v>
      </c>
      <c r="J1320">
        <v>0</v>
      </c>
      <c r="K1320">
        <v>0</v>
      </c>
    </row>
    <row r="1321" spans="1:11" x14ac:dyDescent="0.3">
      <c r="A1321">
        <v>2</v>
      </c>
      <c r="B1321">
        <v>24</v>
      </c>
      <c r="C1321">
        <v>6</v>
      </c>
      <c r="D1321">
        <v>4</v>
      </c>
      <c r="E1321">
        <v>1</v>
      </c>
      <c r="F1321">
        <v>7.2</v>
      </c>
      <c r="G1321">
        <v>0</v>
      </c>
      <c r="H1321">
        <v>1.3420000000000001</v>
      </c>
      <c r="I1321">
        <v>3.1150000000000002</v>
      </c>
      <c r="J1321">
        <v>1.0529999999999999</v>
      </c>
      <c r="K1321">
        <v>0</v>
      </c>
    </row>
    <row r="1322" spans="1:11" x14ac:dyDescent="0.3">
      <c r="A1322">
        <v>2</v>
      </c>
      <c r="B1322">
        <v>24</v>
      </c>
      <c r="C1322">
        <v>7</v>
      </c>
      <c r="D1322">
        <v>160</v>
      </c>
      <c r="E1322">
        <v>50</v>
      </c>
      <c r="F1322">
        <v>8.1</v>
      </c>
      <c r="G1322">
        <v>1.2</v>
      </c>
      <c r="H1322">
        <v>93.144999999999996</v>
      </c>
      <c r="I1322">
        <v>8.5809999999999995</v>
      </c>
      <c r="J1322">
        <v>76.866</v>
      </c>
      <c r="K1322">
        <v>69.816999999999993</v>
      </c>
    </row>
    <row r="1323" spans="1:11" x14ac:dyDescent="0.3">
      <c r="A1323">
        <v>2</v>
      </c>
      <c r="B1323">
        <v>24</v>
      </c>
      <c r="C1323">
        <v>8</v>
      </c>
      <c r="D1323">
        <v>455</v>
      </c>
      <c r="E1323">
        <v>99</v>
      </c>
      <c r="F1323">
        <v>9.1</v>
      </c>
      <c r="G1323">
        <v>2.4</v>
      </c>
      <c r="H1323">
        <v>320.06299999999999</v>
      </c>
      <c r="I1323">
        <v>16.878</v>
      </c>
      <c r="J1323">
        <v>272.601</v>
      </c>
      <c r="K1323">
        <v>260.86700000000002</v>
      </c>
    </row>
    <row r="1324" spans="1:11" x14ac:dyDescent="0.3">
      <c r="A1324">
        <v>2</v>
      </c>
      <c r="B1324">
        <v>24</v>
      </c>
      <c r="C1324">
        <v>9</v>
      </c>
      <c r="D1324">
        <v>475</v>
      </c>
      <c r="E1324">
        <v>133</v>
      </c>
      <c r="F1324">
        <v>10</v>
      </c>
      <c r="G1324">
        <v>3.6</v>
      </c>
      <c r="H1324">
        <v>460.17700000000002</v>
      </c>
      <c r="I1324">
        <v>21.27</v>
      </c>
      <c r="J1324">
        <v>396.875</v>
      </c>
      <c r="K1324">
        <v>381.48700000000002</v>
      </c>
    </row>
    <row r="1325" spans="1:11" x14ac:dyDescent="0.3">
      <c r="A1325">
        <v>2</v>
      </c>
      <c r="B1325">
        <v>24</v>
      </c>
      <c r="C1325">
        <v>10</v>
      </c>
      <c r="D1325">
        <v>687</v>
      </c>
      <c r="E1325">
        <v>130</v>
      </c>
      <c r="F1325">
        <v>10.9</v>
      </c>
      <c r="G1325">
        <v>3.9</v>
      </c>
      <c r="H1325">
        <v>699.67700000000002</v>
      </c>
      <c r="I1325">
        <v>28.279</v>
      </c>
      <c r="J1325">
        <v>592.82600000000002</v>
      </c>
      <c r="K1325">
        <v>570.60900000000004</v>
      </c>
    </row>
    <row r="1326" spans="1:11" x14ac:dyDescent="0.3">
      <c r="A1326">
        <v>2</v>
      </c>
      <c r="B1326">
        <v>24</v>
      </c>
      <c r="C1326">
        <v>11</v>
      </c>
      <c r="D1326">
        <v>276</v>
      </c>
      <c r="E1326">
        <v>315</v>
      </c>
      <c r="F1326">
        <v>11.9</v>
      </c>
      <c r="G1326">
        <v>4.3</v>
      </c>
      <c r="H1326">
        <v>593.48699999999997</v>
      </c>
      <c r="I1326">
        <v>26.634</v>
      </c>
      <c r="J1326">
        <v>507.16300000000001</v>
      </c>
      <c r="K1326">
        <v>488.09300000000002</v>
      </c>
    </row>
    <row r="1327" spans="1:11" x14ac:dyDescent="0.3">
      <c r="A1327">
        <v>2</v>
      </c>
      <c r="B1327">
        <v>24</v>
      </c>
      <c r="C1327">
        <v>12</v>
      </c>
      <c r="D1327">
        <v>193</v>
      </c>
      <c r="E1327">
        <v>228</v>
      </c>
      <c r="F1327">
        <v>12.8</v>
      </c>
      <c r="G1327">
        <v>4.5999999999999996</v>
      </c>
      <c r="H1327">
        <v>428.52100000000002</v>
      </c>
      <c r="I1327">
        <v>22.812999999999999</v>
      </c>
      <c r="J1327">
        <v>371.19099999999997</v>
      </c>
      <c r="K1327">
        <v>356.60199999999998</v>
      </c>
    </row>
    <row r="1328" spans="1:11" x14ac:dyDescent="0.3">
      <c r="A1328">
        <v>2</v>
      </c>
      <c r="B1328">
        <v>24</v>
      </c>
      <c r="C1328">
        <v>13</v>
      </c>
      <c r="D1328">
        <v>389</v>
      </c>
      <c r="E1328">
        <v>182</v>
      </c>
      <c r="F1328">
        <v>13</v>
      </c>
      <c r="G1328">
        <v>6.2</v>
      </c>
      <c r="H1328">
        <v>548.56200000000001</v>
      </c>
      <c r="I1328">
        <v>23.36</v>
      </c>
      <c r="J1328">
        <v>473.92500000000001</v>
      </c>
      <c r="K1328">
        <v>456.00900000000001</v>
      </c>
    </row>
    <row r="1329" spans="1:11" x14ac:dyDescent="0.3">
      <c r="A1329">
        <v>2</v>
      </c>
      <c r="B1329">
        <v>24</v>
      </c>
      <c r="C1329">
        <v>14</v>
      </c>
      <c r="D1329">
        <v>190</v>
      </c>
      <c r="E1329">
        <v>213</v>
      </c>
      <c r="F1329">
        <v>13.1</v>
      </c>
      <c r="G1329">
        <v>7.7</v>
      </c>
      <c r="H1329">
        <v>370.99700000000001</v>
      </c>
      <c r="I1329">
        <v>19.164999999999999</v>
      </c>
      <c r="J1329">
        <v>324.84300000000002</v>
      </c>
      <c r="K1329">
        <v>311.637</v>
      </c>
    </row>
    <row r="1330" spans="1:11" x14ac:dyDescent="0.3">
      <c r="A1330">
        <v>2</v>
      </c>
      <c r="B1330">
        <v>24</v>
      </c>
      <c r="C1330">
        <v>15</v>
      </c>
      <c r="D1330">
        <v>224</v>
      </c>
      <c r="E1330">
        <v>162</v>
      </c>
      <c r="F1330">
        <v>13.3</v>
      </c>
      <c r="G1330">
        <v>9.3000000000000007</v>
      </c>
      <c r="H1330">
        <v>313.32400000000001</v>
      </c>
      <c r="I1330">
        <v>17.523</v>
      </c>
      <c r="J1330">
        <v>274.04500000000002</v>
      </c>
      <c r="K1330">
        <v>262.27100000000002</v>
      </c>
    </row>
    <row r="1331" spans="1:11" x14ac:dyDescent="0.3">
      <c r="A1331">
        <v>2</v>
      </c>
      <c r="B1331">
        <v>24</v>
      </c>
      <c r="C1331">
        <v>16</v>
      </c>
      <c r="D1331">
        <v>242</v>
      </c>
      <c r="E1331">
        <v>83</v>
      </c>
      <c r="F1331">
        <v>12.4</v>
      </c>
      <c r="G1331">
        <v>8.6</v>
      </c>
      <c r="H1331">
        <v>188.19499999999999</v>
      </c>
      <c r="I1331">
        <v>14.721</v>
      </c>
      <c r="J1331">
        <v>160.75299999999999</v>
      </c>
      <c r="K1331">
        <v>151.85599999999999</v>
      </c>
    </row>
    <row r="1332" spans="1:11" x14ac:dyDescent="0.3">
      <c r="A1332">
        <v>2</v>
      </c>
      <c r="B1332">
        <v>24</v>
      </c>
      <c r="C1332">
        <v>17</v>
      </c>
      <c r="D1332">
        <v>186</v>
      </c>
      <c r="E1332">
        <v>30</v>
      </c>
      <c r="F1332">
        <v>11.5</v>
      </c>
      <c r="G1332">
        <v>7.9</v>
      </c>
      <c r="H1332">
        <v>71.728999999999999</v>
      </c>
      <c r="I1332">
        <v>11.771000000000001</v>
      </c>
      <c r="J1332">
        <v>54.985999999999997</v>
      </c>
      <c r="K1332">
        <v>48.38</v>
      </c>
    </row>
    <row r="1333" spans="1:11" x14ac:dyDescent="0.3">
      <c r="A1333">
        <v>2</v>
      </c>
      <c r="B1333">
        <v>24</v>
      </c>
      <c r="C1333">
        <v>18</v>
      </c>
      <c r="D1333">
        <v>0</v>
      </c>
      <c r="E1333">
        <v>0</v>
      </c>
      <c r="F1333">
        <v>10.6</v>
      </c>
      <c r="G1333">
        <v>7.2</v>
      </c>
      <c r="H1333">
        <v>0</v>
      </c>
      <c r="I1333">
        <v>10.6</v>
      </c>
      <c r="J1333">
        <v>0</v>
      </c>
      <c r="K1333">
        <v>0</v>
      </c>
    </row>
    <row r="1334" spans="1:11" x14ac:dyDescent="0.3">
      <c r="A1334">
        <v>2</v>
      </c>
      <c r="B1334">
        <v>24</v>
      </c>
      <c r="C1334">
        <v>19</v>
      </c>
      <c r="D1334">
        <v>0</v>
      </c>
      <c r="E1334">
        <v>0</v>
      </c>
      <c r="F1334">
        <v>10.4</v>
      </c>
      <c r="G1334">
        <v>6.7</v>
      </c>
      <c r="H1334">
        <v>0</v>
      </c>
      <c r="I1334">
        <v>10.4</v>
      </c>
      <c r="J1334">
        <v>0</v>
      </c>
      <c r="K1334">
        <v>0</v>
      </c>
    </row>
    <row r="1335" spans="1:11" x14ac:dyDescent="0.3">
      <c r="A1335">
        <v>2</v>
      </c>
      <c r="B1335">
        <v>24</v>
      </c>
      <c r="C1335">
        <v>20</v>
      </c>
      <c r="D1335">
        <v>0</v>
      </c>
      <c r="E1335">
        <v>0</v>
      </c>
      <c r="F1335">
        <v>10.199999999999999</v>
      </c>
      <c r="G1335">
        <v>6.2</v>
      </c>
      <c r="H1335">
        <v>0</v>
      </c>
      <c r="I1335">
        <v>10.199999999999999</v>
      </c>
      <c r="J1335">
        <v>0</v>
      </c>
      <c r="K1335">
        <v>0</v>
      </c>
    </row>
    <row r="1336" spans="1:11" x14ac:dyDescent="0.3">
      <c r="A1336">
        <v>2</v>
      </c>
      <c r="B1336">
        <v>24</v>
      </c>
      <c r="C1336">
        <v>21</v>
      </c>
      <c r="D1336">
        <v>0</v>
      </c>
      <c r="E1336">
        <v>0</v>
      </c>
      <c r="F1336">
        <v>10</v>
      </c>
      <c r="G1336">
        <v>5.7</v>
      </c>
      <c r="H1336">
        <v>0</v>
      </c>
      <c r="I1336">
        <v>10</v>
      </c>
      <c r="J1336">
        <v>0</v>
      </c>
      <c r="K1336">
        <v>0</v>
      </c>
    </row>
    <row r="1337" spans="1:11" x14ac:dyDescent="0.3">
      <c r="A1337">
        <v>2</v>
      </c>
      <c r="B1337">
        <v>24</v>
      </c>
      <c r="C1337">
        <v>22</v>
      </c>
      <c r="D1337">
        <v>0</v>
      </c>
      <c r="E1337">
        <v>0</v>
      </c>
      <c r="F1337">
        <v>9.6</v>
      </c>
      <c r="G1337">
        <v>4.5</v>
      </c>
      <c r="H1337">
        <v>0</v>
      </c>
      <c r="I1337">
        <v>9.6</v>
      </c>
      <c r="J1337">
        <v>0</v>
      </c>
      <c r="K1337">
        <v>0</v>
      </c>
    </row>
    <row r="1338" spans="1:11" x14ac:dyDescent="0.3">
      <c r="A1338">
        <v>2</v>
      </c>
      <c r="B1338">
        <v>24</v>
      </c>
      <c r="C1338">
        <v>23</v>
      </c>
      <c r="D1338">
        <v>0</v>
      </c>
      <c r="E1338">
        <v>0</v>
      </c>
      <c r="F1338">
        <v>9.3000000000000007</v>
      </c>
      <c r="G1338">
        <v>3.3</v>
      </c>
      <c r="H1338">
        <v>0</v>
      </c>
      <c r="I1338">
        <v>9.3000000000000007</v>
      </c>
      <c r="J1338">
        <v>0</v>
      </c>
      <c r="K1338">
        <v>0</v>
      </c>
    </row>
    <row r="1339" spans="1:11" x14ac:dyDescent="0.3">
      <c r="A1339">
        <v>2</v>
      </c>
      <c r="B1339">
        <v>25</v>
      </c>
      <c r="C1339">
        <v>0</v>
      </c>
      <c r="D1339">
        <v>0</v>
      </c>
      <c r="E1339">
        <v>0</v>
      </c>
      <c r="F1339">
        <v>8.9</v>
      </c>
      <c r="G1339">
        <v>2.1</v>
      </c>
      <c r="H1339">
        <v>0</v>
      </c>
      <c r="I1339">
        <v>8.9</v>
      </c>
      <c r="J1339">
        <v>0</v>
      </c>
      <c r="K1339">
        <v>0</v>
      </c>
    </row>
    <row r="1340" spans="1:11" x14ac:dyDescent="0.3">
      <c r="A1340">
        <v>2</v>
      </c>
      <c r="B1340">
        <v>25</v>
      </c>
      <c r="C1340">
        <v>1</v>
      </c>
      <c r="D1340">
        <v>0</v>
      </c>
      <c r="E1340">
        <v>0</v>
      </c>
      <c r="F1340">
        <v>8.1999999999999993</v>
      </c>
      <c r="G1340">
        <v>2.1</v>
      </c>
      <c r="H1340">
        <v>0</v>
      </c>
      <c r="I1340">
        <v>8.1999999999999993</v>
      </c>
      <c r="J1340">
        <v>0</v>
      </c>
      <c r="K1340">
        <v>0</v>
      </c>
    </row>
    <row r="1341" spans="1:11" x14ac:dyDescent="0.3">
      <c r="A1341">
        <v>2</v>
      </c>
      <c r="B1341">
        <v>25</v>
      </c>
      <c r="C1341">
        <v>2</v>
      </c>
      <c r="D1341">
        <v>0</v>
      </c>
      <c r="E1341">
        <v>0</v>
      </c>
      <c r="F1341">
        <v>7.4</v>
      </c>
      <c r="G1341">
        <v>2.1</v>
      </c>
      <c r="H1341">
        <v>0</v>
      </c>
      <c r="I1341">
        <v>7.4</v>
      </c>
      <c r="J1341">
        <v>0</v>
      </c>
      <c r="K1341">
        <v>0</v>
      </c>
    </row>
    <row r="1342" spans="1:11" x14ac:dyDescent="0.3">
      <c r="A1342">
        <v>2</v>
      </c>
      <c r="B1342">
        <v>25</v>
      </c>
      <c r="C1342">
        <v>3</v>
      </c>
      <c r="D1342">
        <v>0</v>
      </c>
      <c r="E1342">
        <v>0</v>
      </c>
      <c r="F1342">
        <v>6.7</v>
      </c>
      <c r="G1342">
        <v>2.1</v>
      </c>
      <c r="H1342">
        <v>0</v>
      </c>
      <c r="I1342">
        <v>6.7</v>
      </c>
      <c r="J1342">
        <v>0</v>
      </c>
      <c r="K1342">
        <v>0</v>
      </c>
    </row>
    <row r="1343" spans="1:11" x14ac:dyDescent="0.3">
      <c r="A1343">
        <v>2</v>
      </c>
      <c r="B1343">
        <v>25</v>
      </c>
      <c r="C1343">
        <v>4</v>
      </c>
      <c r="D1343">
        <v>0</v>
      </c>
      <c r="E1343">
        <v>0</v>
      </c>
      <c r="F1343">
        <v>6.3</v>
      </c>
      <c r="G1343">
        <v>2.1</v>
      </c>
      <c r="H1343">
        <v>0</v>
      </c>
      <c r="I1343">
        <v>6.3</v>
      </c>
      <c r="J1343">
        <v>0</v>
      </c>
      <c r="K1343">
        <v>0</v>
      </c>
    </row>
    <row r="1344" spans="1:11" x14ac:dyDescent="0.3">
      <c r="A1344">
        <v>2</v>
      </c>
      <c r="B1344">
        <v>25</v>
      </c>
      <c r="C1344">
        <v>5</v>
      </c>
      <c r="D1344">
        <v>0</v>
      </c>
      <c r="E1344">
        <v>0</v>
      </c>
      <c r="F1344">
        <v>6</v>
      </c>
      <c r="G1344">
        <v>2.1</v>
      </c>
      <c r="H1344">
        <v>0</v>
      </c>
      <c r="I1344">
        <v>6</v>
      </c>
      <c r="J1344">
        <v>0</v>
      </c>
      <c r="K1344">
        <v>0</v>
      </c>
    </row>
    <row r="1345" spans="1:11" x14ac:dyDescent="0.3">
      <c r="A1345">
        <v>2</v>
      </c>
      <c r="B1345">
        <v>25</v>
      </c>
      <c r="C1345">
        <v>6</v>
      </c>
      <c r="D1345">
        <v>5</v>
      </c>
      <c r="E1345">
        <v>2</v>
      </c>
      <c r="F1345">
        <v>5.6</v>
      </c>
      <c r="G1345">
        <v>2.1</v>
      </c>
      <c r="H1345">
        <v>2.403</v>
      </c>
      <c r="I1345">
        <v>3.5019999999999998</v>
      </c>
      <c r="J1345">
        <v>1.986</v>
      </c>
      <c r="K1345">
        <v>0</v>
      </c>
    </row>
    <row r="1346" spans="1:11" x14ac:dyDescent="0.3">
      <c r="A1346">
        <v>2</v>
      </c>
      <c r="B1346">
        <v>25</v>
      </c>
      <c r="C1346">
        <v>7</v>
      </c>
      <c r="D1346">
        <v>239</v>
      </c>
      <c r="E1346">
        <v>39</v>
      </c>
      <c r="F1346">
        <v>7.4</v>
      </c>
      <c r="G1346">
        <v>2.1</v>
      </c>
      <c r="H1346">
        <v>102.223</v>
      </c>
      <c r="I1346">
        <v>8.1760000000000002</v>
      </c>
      <c r="J1346">
        <v>81.418000000000006</v>
      </c>
      <c r="K1346">
        <v>74.275000000000006</v>
      </c>
    </row>
    <row r="1347" spans="1:11" x14ac:dyDescent="0.3">
      <c r="A1347">
        <v>2</v>
      </c>
      <c r="B1347">
        <v>25</v>
      </c>
      <c r="C1347">
        <v>8</v>
      </c>
      <c r="D1347">
        <v>578</v>
      </c>
      <c r="E1347">
        <v>63</v>
      </c>
      <c r="F1347">
        <v>9.3000000000000007</v>
      </c>
      <c r="G1347">
        <v>2.1</v>
      </c>
      <c r="H1347">
        <v>340.41</v>
      </c>
      <c r="I1347">
        <v>18.056000000000001</v>
      </c>
      <c r="J1347">
        <v>286.78100000000001</v>
      </c>
      <c r="K1347">
        <v>274.65600000000001</v>
      </c>
    </row>
    <row r="1348" spans="1:11" x14ac:dyDescent="0.3">
      <c r="A1348">
        <v>2</v>
      </c>
      <c r="B1348">
        <v>25</v>
      </c>
      <c r="C1348">
        <v>9</v>
      </c>
      <c r="D1348">
        <v>709</v>
      </c>
      <c r="E1348">
        <v>92</v>
      </c>
      <c r="F1348">
        <v>11.1</v>
      </c>
      <c r="G1348">
        <v>2.1</v>
      </c>
      <c r="H1348">
        <v>570.80600000000004</v>
      </c>
      <c r="I1348">
        <v>27.864999999999998</v>
      </c>
      <c r="J1348">
        <v>480.185</v>
      </c>
      <c r="K1348">
        <v>462.05399999999997</v>
      </c>
    </row>
    <row r="1349" spans="1:11" x14ac:dyDescent="0.3">
      <c r="A1349">
        <v>2</v>
      </c>
      <c r="B1349">
        <v>25</v>
      </c>
      <c r="C1349">
        <v>10</v>
      </c>
      <c r="D1349">
        <v>839</v>
      </c>
      <c r="E1349">
        <v>85</v>
      </c>
      <c r="F1349">
        <v>11.8</v>
      </c>
      <c r="G1349">
        <v>2.2999999999999998</v>
      </c>
      <c r="H1349">
        <v>762.52300000000002</v>
      </c>
      <c r="I1349">
        <v>34.503999999999998</v>
      </c>
      <c r="J1349">
        <v>631.64400000000001</v>
      </c>
      <c r="K1349">
        <v>607.91899999999998</v>
      </c>
    </row>
    <row r="1350" spans="1:11" x14ac:dyDescent="0.3">
      <c r="A1350">
        <v>2</v>
      </c>
      <c r="B1350">
        <v>25</v>
      </c>
      <c r="C1350">
        <v>11</v>
      </c>
      <c r="D1350">
        <v>885</v>
      </c>
      <c r="E1350">
        <v>103</v>
      </c>
      <c r="F1350">
        <v>12.6</v>
      </c>
      <c r="G1350">
        <v>2.4</v>
      </c>
      <c r="H1350">
        <v>896.46400000000006</v>
      </c>
      <c r="I1350">
        <v>39.402999999999999</v>
      </c>
      <c r="J1350">
        <v>731.16399999999999</v>
      </c>
      <c r="K1350">
        <v>703.33799999999997</v>
      </c>
    </row>
    <row r="1351" spans="1:11" x14ac:dyDescent="0.3">
      <c r="A1351">
        <v>2</v>
      </c>
      <c r="B1351">
        <v>25</v>
      </c>
      <c r="C1351">
        <v>12</v>
      </c>
      <c r="D1351">
        <v>900</v>
      </c>
      <c r="E1351">
        <v>102</v>
      </c>
      <c r="F1351">
        <v>13.3</v>
      </c>
      <c r="G1351">
        <v>2.6</v>
      </c>
      <c r="H1351">
        <v>930.471</v>
      </c>
      <c r="I1351">
        <v>40.83</v>
      </c>
      <c r="J1351">
        <v>755.20899999999995</v>
      </c>
      <c r="K1351">
        <v>726.34199999999998</v>
      </c>
    </row>
    <row r="1352" spans="1:11" x14ac:dyDescent="0.3">
      <c r="A1352">
        <v>2</v>
      </c>
      <c r="B1352">
        <v>25</v>
      </c>
      <c r="C1352">
        <v>13</v>
      </c>
      <c r="D1352">
        <v>823</v>
      </c>
      <c r="E1352">
        <v>103</v>
      </c>
      <c r="F1352">
        <v>13.3</v>
      </c>
      <c r="G1352">
        <v>4</v>
      </c>
      <c r="H1352">
        <v>835.52300000000002</v>
      </c>
      <c r="I1352">
        <v>35.119</v>
      </c>
      <c r="J1352">
        <v>692.03</v>
      </c>
      <c r="K1352">
        <v>665.85699999999997</v>
      </c>
    </row>
    <row r="1353" spans="1:11" x14ac:dyDescent="0.3">
      <c r="A1353">
        <v>2</v>
      </c>
      <c r="B1353">
        <v>25</v>
      </c>
      <c r="C1353">
        <v>14</v>
      </c>
      <c r="D1353">
        <v>755</v>
      </c>
      <c r="E1353">
        <v>103</v>
      </c>
      <c r="F1353">
        <v>13.3</v>
      </c>
      <c r="G1353">
        <v>5.3</v>
      </c>
      <c r="H1353">
        <v>698.69399999999996</v>
      </c>
      <c r="I1353">
        <v>28.855</v>
      </c>
      <c r="J1353">
        <v>590.01900000000001</v>
      </c>
      <c r="K1353">
        <v>567.91</v>
      </c>
    </row>
    <row r="1354" spans="1:11" x14ac:dyDescent="0.3">
      <c r="A1354">
        <v>2</v>
      </c>
      <c r="B1354">
        <v>25</v>
      </c>
      <c r="C1354">
        <v>15</v>
      </c>
      <c r="D1354">
        <v>597</v>
      </c>
      <c r="E1354">
        <v>118</v>
      </c>
      <c r="F1354">
        <v>13.3</v>
      </c>
      <c r="G1354">
        <v>6.7</v>
      </c>
      <c r="H1354">
        <v>500.95</v>
      </c>
      <c r="I1354">
        <v>22.704999999999998</v>
      </c>
      <c r="J1354">
        <v>427.90100000000001</v>
      </c>
      <c r="K1354">
        <v>411.51900000000001</v>
      </c>
    </row>
    <row r="1355" spans="1:11" x14ac:dyDescent="0.3">
      <c r="A1355">
        <v>2</v>
      </c>
      <c r="B1355">
        <v>25</v>
      </c>
      <c r="C1355">
        <v>16</v>
      </c>
      <c r="D1355">
        <v>278</v>
      </c>
      <c r="E1355">
        <v>95</v>
      </c>
      <c r="F1355">
        <v>12.6</v>
      </c>
      <c r="G1355">
        <v>6</v>
      </c>
      <c r="H1355">
        <v>216.17699999999999</v>
      </c>
      <c r="I1355">
        <v>16.529</v>
      </c>
      <c r="J1355">
        <v>183.583</v>
      </c>
      <c r="K1355">
        <v>174.14099999999999</v>
      </c>
    </row>
    <row r="1356" spans="1:11" x14ac:dyDescent="0.3">
      <c r="A1356">
        <v>2</v>
      </c>
      <c r="B1356">
        <v>25</v>
      </c>
      <c r="C1356">
        <v>17</v>
      </c>
      <c r="D1356">
        <v>8</v>
      </c>
      <c r="E1356">
        <v>36</v>
      </c>
      <c r="F1356">
        <v>11.8</v>
      </c>
      <c r="G1356">
        <v>5.3</v>
      </c>
      <c r="H1356">
        <v>37.26</v>
      </c>
      <c r="I1356">
        <v>11.516999999999999</v>
      </c>
      <c r="J1356">
        <v>33.143999999999998</v>
      </c>
      <c r="K1356">
        <v>26.963000000000001</v>
      </c>
    </row>
    <row r="1357" spans="1:11" x14ac:dyDescent="0.3">
      <c r="A1357">
        <v>2</v>
      </c>
      <c r="B1357">
        <v>25</v>
      </c>
      <c r="C1357">
        <v>18</v>
      </c>
      <c r="D1357">
        <v>0</v>
      </c>
      <c r="E1357">
        <v>0</v>
      </c>
      <c r="F1357">
        <v>11.1</v>
      </c>
      <c r="G1357">
        <v>4.5999999999999996</v>
      </c>
      <c r="H1357">
        <v>0</v>
      </c>
      <c r="I1357">
        <v>11.1</v>
      </c>
      <c r="J1357">
        <v>0</v>
      </c>
      <c r="K1357">
        <v>0</v>
      </c>
    </row>
    <row r="1358" spans="1:11" x14ac:dyDescent="0.3">
      <c r="A1358">
        <v>2</v>
      </c>
      <c r="B1358">
        <v>25</v>
      </c>
      <c r="C1358">
        <v>19</v>
      </c>
      <c r="D1358">
        <v>0</v>
      </c>
      <c r="E1358">
        <v>0</v>
      </c>
      <c r="F1358">
        <v>10.9</v>
      </c>
      <c r="G1358">
        <v>4.8</v>
      </c>
      <c r="H1358">
        <v>0</v>
      </c>
      <c r="I1358">
        <v>10.9</v>
      </c>
      <c r="J1358">
        <v>0</v>
      </c>
      <c r="K1358">
        <v>0</v>
      </c>
    </row>
    <row r="1359" spans="1:11" x14ac:dyDescent="0.3">
      <c r="A1359">
        <v>2</v>
      </c>
      <c r="B1359">
        <v>25</v>
      </c>
      <c r="C1359">
        <v>20</v>
      </c>
      <c r="D1359">
        <v>0</v>
      </c>
      <c r="E1359">
        <v>0</v>
      </c>
      <c r="F1359">
        <v>10.8</v>
      </c>
      <c r="G1359">
        <v>5</v>
      </c>
      <c r="H1359">
        <v>0</v>
      </c>
      <c r="I1359">
        <v>10.8</v>
      </c>
      <c r="J1359">
        <v>0</v>
      </c>
      <c r="K1359">
        <v>0</v>
      </c>
    </row>
    <row r="1360" spans="1:11" x14ac:dyDescent="0.3">
      <c r="A1360">
        <v>2</v>
      </c>
      <c r="B1360">
        <v>25</v>
      </c>
      <c r="C1360">
        <v>21</v>
      </c>
      <c r="D1360">
        <v>0</v>
      </c>
      <c r="E1360">
        <v>0</v>
      </c>
      <c r="F1360">
        <v>10.6</v>
      </c>
      <c r="G1360">
        <v>5.2</v>
      </c>
      <c r="H1360">
        <v>0</v>
      </c>
      <c r="I1360">
        <v>10.6</v>
      </c>
      <c r="J1360">
        <v>0</v>
      </c>
      <c r="K1360">
        <v>0</v>
      </c>
    </row>
    <row r="1361" spans="1:11" x14ac:dyDescent="0.3">
      <c r="A1361">
        <v>2</v>
      </c>
      <c r="B1361">
        <v>25</v>
      </c>
      <c r="C1361">
        <v>22</v>
      </c>
      <c r="D1361">
        <v>0</v>
      </c>
      <c r="E1361">
        <v>0</v>
      </c>
      <c r="F1361">
        <v>10</v>
      </c>
      <c r="G1361">
        <v>4</v>
      </c>
      <c r="H1361">
        <v>0</v>
      </c>
      <c r="I1361">
        <v>10</v>
      </c>
      <c r="J1361">
        <v>0</v>
      </c>
      <c r="K1361">
        <v>0</v>
      </c>
    </row>
    <row r="1362" spans="1:11" x14ac:dyDescent="0.3">
      <c r="A1362">
        <v>2</v>
      </c>
      <c r="B1362">
        <v>25</v>
      </c>
      <c r="C1362">
        <v>23</v>
      </c>
      <c r="D1362">
        <v>0</v>
      </c>
      <c r="E1362">
        <v>0</v>
      </c>
      <c r="F1362">
        <v>9.5</v>
      </c>
      <c r="G1362">
        <v>2.7</v>
      </c>
      <c r="H1362">
        <v>0</v>
      </c>
      <c r="I1362">
        <v>9.5</v>
      </c>
      <c r="J1362">
        <v>0</v>
      </c>
      <c r="K1362">
        <v>0</v>
      </c>
    </row>
    <row r="1363" spans="1:11" x14ac:dyDescent="0.3">
      <c r="A1363">
        <v>2</v>
      </c>
      <c r="B1363">
        <v>26</v>
      </c>
      <c r="C1363">
        <v>0</v>
      </c>
      <c r="D1363">
        <v>0</v>
      </c>
      <c r="E1363">
        <v>0</v>
      </c>
      <c r="F1363">
        <v>8.9</v>
      </c>
      <c r="G1363">
        <v>1.5</v>
      </c>
      <c r="H1363">
        <v>0</v>
      </c>
      <c r="I1363">
        <v>8.9</v>
      </c>
      <c r="J1363">
        <v>0</v>
      </c>
      <c r="K1363">
        <v>0</v>
      </c>
    </row>
    <row r="1364" spans="1:11" x14ac:dyDescent="0.3">
      <c r="A1364">
        <v>2</v>
      </c>
      <c r="B1364">
        <v>26</v>
      </c>
      <c r="C1364">
        <v>1</v>
      </c>
      <c r="D1364">
        <v>0</v>
      </c>
      <c r="E1364">
        <v>0</v>
      </c>
      <c r="F1364">
        <v>8</v>
      </c>
      <c r="G1364">
        <v>1.5</v>
      </c>
      <c r="H1364">
        <v>0</v>
      </c>
      <c r="I1364">
        <v>8</v>
      </c>
      <c r="J1364">
        <v>0</v>
      </c>
      <c r="K1364">
        <v>0</v>
      </c>
    </row>
    <row r="1365" spans="1:11" x14ac:dyDescent="0.3">
      <c r="A1365">
        <v>2</v>
      </c>
      <c r="B1365">
        <v>26</v>
      </c>
      <c r="C1365">
        <v>2</v>
      </c>
      <c r="D1365">
        <v>0</v>
      </c>
      <c r="E1365">
        <v>0</v>
      </c>
      <c r="F1365">
        <v>7</v>
      </c>
      <c r="G1365">
        <v>1.5</v>
      </c>
      <c r="H1365">
        <v>0</v>
      </c>
      <c r="I1365">
        <v>7</v>
      </c>
      <c r="J1365">
        <v>0</v>
      </c>
      <c r="K1365">
        <v>0</v>
      </c>
    </row>
    <row r="1366" spans="1:11" x14ac:dyDescent="0.3">
      <c r="A1366">
        <v>2</v>
      </c>
      <c r="B1366">
        <v>26</v>
      </c>
      <c r="C1366">
        <v>3</v>
      </c>
      <c r="D1366">
        <v>0</v>
      </c>
      <c r="E1366">
        <v>0</v>
      </c>
      <c r="F1366">
        <v>6.1</v>
      </c>
      <c r="G1366">
        <v>1.5</v>
      </c>
      <c r="H1366">
        <v>0</v>
      </c>
      <c r="I1366">
        <v>6.1</v>
      </c>
      <c r="J1366">
        <v>0</v>
      </c>
      <c r="K1366">
        <v>0</v>
      </c>
    </row>
    <row r="1367" spans="1:11" x14ac:dyDescent="0.3">
      <c r="A1367">
        <v>2</v>
      </c>
      <c r="B1367">
        <v>26</v>
      </c>
      <c r="C1367">
        <v>4</v>
      </c>
      <c r="D1367">
        <v>0</v>
      </c>
      <c r="E1367">
        <v>0</v>
      </c>
      <c r="F1367">
        <v>5.7</v>
      </c>
      <c r="G1367">
        <v>1.7</v>
      </c>
      <c r="H1367">
        <v>0</v>
      </c>
      <c r="I1367">
        <v>5.7</v>
      </c>
      <c r="J1367">
        <v>0</v>
      </c>
      <c r="K1367">
        <v>0</v>
      </c>
    </row>
    <row r="1368" spans="1:11" x14ac:dyDescent="0.3">
      <c r="A1368">
        <v>2</v>
      </c>
      <c r="B1368">
        <v>26</v>
      </c>
      <c r="C1368">
        <v>5</v>
      </c>
      <c r="D1368">
        <v>0</v>
      </c>
      <c r="E1368">
        <v>0</v>
      </c>
      <c r="F1368">
        <v>5.4</v>
      </c>
      <c r="G1368">
        <v>1.9</v>
      </c>
      <c r="H1368">
        <v>0</v>
      </c>
      <c r="I1368">
        <v>5.4</v>
      </c>
      <c r="J1368">
        <v>0</v>
      </c>
      <c r="K1368">
        <v>0</v>
      </c>
    </row>
    <row r="1369" spans="1:11" x14ac:dyDescent="0.3">
      <c r="A1369">
        <v>2</v>
      </c>
      <c r="B1369">
        <v>26</v>
      </c>
      <c r="C1369">
        <v>6</v>
      </c>
      <c r="D1369">
        <v>19</v>
      </c>
      <c r="E1369">
        <v>3</v>
      </c>
      <c r="F1369">
        <v>5</v>
      </c>
      <c r="G1369">
        <v>2.1</v>
      </c>
      <c r="H1369">
        <v>4.665</v>
      </c>
      <c r="I1369">
        <v>2.7839999999999998</v>
      </c>
      <c r="J1369">
        <v>3.4260000000000002</v>
      </c>
      <c r="K1369">
        <v>0</v>
      </c>
    </row>
    <row r="1370" spans="1:11" x14ac:dyDescent="0.3">
      <c r="A1370">
        <v>2</v>
      </c>
      <c r="B1370">
        <v>26</v>
      </c>
      <c r="C1370">
        <v>7</v>
      </c>
      <c r="D1370">
        <v>400</v>
      </c>
      <c r="E1370">
        <v>31</v>
      </c>
      <c r="F1370">
        <v>6.9</v>
      </c>
      <c r="G1370">
        <v>1.9</v>
      </c>
      <c r="H1370">
        <v>132.76300000000001</v>
      </c>
      <c r="I1370">
        <v>8.6980000000000004</v>
      </c>
      <c r="J1370">
        <v>101.297</v>
      </c>
      <c r="K1370">
        <v>93.734999999999999</v>
      </c>
    </row>
    <row r="1371" spans="1:11" x14ac:dyDescent="0.3">
      <c r="A1371">
        <v>2</v>
      </c>
      <c r="B1371">
        <v>26</v>
      </c>
      <c r="C1371">
        <v>8</v>
      </c>
      <c r="D1371">
        <v>710</v>
      </c>
      <c r="E1371">
        <v>50</v>
      </c>
      <c r="F1371">
        <v>8.6999999999999993</v>
      </c>
      <c r="G1371">
        <v>1.7</v>
      </c>
      <c r="H1371">
        <v>386.61500000000001</v>
      </c>
      <c r="I1371">
        <v>19.649999999999999</v>
      </c>
      <c r="J1371">
        <v>322.93799999999999</v>
      </c>
      <c r="K1371">
        <v>309.78699999999998</v>
      </c>
    </row>
    <row r="1372" spans="1:11" x14ac:dyDescent="0.3">
      <c r="A1372">
        <v>2</v>
      </c>
      <c r="B1372">
        <v>26</v>
      </c>
      <c r="C1372">
        <v>9</v>
      </c>
      <c r="D1372">
        <v>829</v>
      </c>
      <c r="E1372">
        <v>67</v>
      </c>
      <c r="F1372">
        <v>10.6</v>
      </c>
      <c r="G1372">
        <v>1.5</v>
      </c>
      <c r="H1372">
        <v>616.90099999999995</v>
      </c>
      <c r="I1372">
        <v>30.681000000000001</v>
      </c>
      <c r="J1372">
        <v>513.41600000000005</v>
      </c>
      <c r="K1372">
        <v>494.125</v>
      </c>
    </row>
    <row r="1373" spans="1:11" x14ac:dyDescent="0.3">
      <c r="A1373">
        <v>2</v>
      </c>
      <c r="B1373">
        <v>26</v>
      </c>
      <c r="C1373">
        <v>10</v>
      </c>
      <c r="D1373">
        <v>829</v>
      </c>
      <c r="E1373">
        <v>87</v>
      </c>
      <c r="F1373">
        <v>11.5</v>
      </c>
      <c r="G1373">
        <v>1.7</v>
      </c>
      <c r="H1373">
        <v>759.37599999999998</v>
      </c>
      <c r="I1373">
        <v>36.302999999999997</v>
      </c>
      <c r="J1373">
        <v>625.02099999999996</v>
      </c>
      <c r="K1373">
        <v>601.55700000000002</v>
      </c>
    </row>
    <row r="1374" spans="1:11" x14ac:dyDescent="0.3">
      <c r="A1374">
        <v>2</v>
      </c>
      <c r="B1374">
        <v>26</v>
      </c>
      <c r="C1374">
        <v>11</v>
      </c>
      <c r="D1374">
        <v>567</v>
      </c>
      <c r="E1374">
        <v>181</v>
      </c>
      <c r="F1374">
        <v>12.4</v>
      </c>
      <c r="G1374">
        <v>1.9</v>
      </c>
      <c r="H1374">
        <v>717.24</v>
      </c>
      <c r="I1374">
        <v>35.831000000000003</v>
      </c>
      <c r="J1374">
        <v>592.86400000000003</v>
      </c>
      <c r="K1374">
        <v>570.64599999999996</v>
      </c>
    </row>
    <row r="1375" spans="1:11" x14ac:dyDescent="0.3">
      <c r="A1375">
        <v>2</v>
      </c>
      <c r="B1375">
        <v>26</v>
      </c>
      <c r="C1375">
        <v>12</v>
      </c>
      <c r="D1375">
        <v>662</v>
      </c>
      <c r="E1375">
        <v>164</v>
      </c>
      <c r="F1375">
        <v>13.3</v>
      </c>
      <c r="G1375">
        <v>2.1</v>
      </c>
      <c r="H1375">
        <v>798.904</v>
      </c>
      <c r="I1375">
        <v>38.17</v>
      </c>
      <c r="J1375">
        <v>654.91800000000001</v>
      </c>
      <c r="K1375">
        <v>630.26400000000001</v>
      </c>
    </row>
    <row r="1376" spans="1:11" x14ac:dyDescent="0.3">
      <c r="A1376">
        <v>2</v>
      </c>
      <c r="B1376">
        <v>26</v>
      </c>
      <c r="C1376">
        <v>13</v>
      </c>
      <c r="D1376">
        <v>459</v>
      </c>
      <c r="E1376">
        <v>223</v>
      </c>
      <c r="F1376">
        <v>13.9</v>
      </c>
      <c r="G1376">
        <v>3.6</v>
      </c>
      <c r="H1376">
        <v>656.04700000000003</v>
      </c>
      <c r="I1376">
        <v>31.620999999999999</v>
      </c>
      <c r="J1376">
        <v>550.54</v>
      </c>
      <c r="K1376">
        <v>529.90800000000002</v>
      </c>
    </row>
    <row r="1377" spans="1:11" x14ac:dyDescent="0.3">
      <c r="A1377">
        <v>2</v>
      </c>
      <c r="B1377">
        <v>26</v>
      </c>
      <c r="C1377">
        <v>14</v>
      </c>
      <c r="D1377">
        <v>607</v>
      </c>
      <c r="E1377">
        <v>140</v>
      </c>
      <c r="F1377">
        <v>14.4</v>
      </c>
      <c r="G1377">
        <v>5.2</v>
      </c>
      <c r="H1377">
        <v>631.87</v>
      </c>
      <c r="I1377">
        <v>28.286000000000001</v>
      </c>
      <c r="J1377">
        <v>534.98500000000001</v>
      </c>
      <c r="K1377">
        <v>514.92100000000005</v>
      </c>
    </row>
    <row r="1378" spans="1:11" x14ac:dyDescent="0.3">
      <c r="A1378">
        <v>2</v>
      </c>
      <c r="B1378">
        <v>26</v>
      </c>
      <c r="C1378">
        <v>15</v>
      </c>
      <c r="D1378">
        <v>627</v>
      </c>
      <c r="E1378">
        <v>107</v>
      </c>
      <c r="F1378">
        <v>15</v>
      </c>
      <c r="G1378">
        <v>6.7</v>
      </c>
      <c r="H1378">
        <v>508.29500000000002</v>
      </c>
      <c r="I1378">
        <v>24.454999999999998</v>
      </c>
      <c r="J1378">
        <v>431.38900000000001</v>
      </c>
      <c r="K1378">
        <v>414.89400000000001</v>
      </c>
    </row>
    <row r="1379" spans="1:11" x14ac:dyDescent="0.3">
      <c r="A1379">
        <v>2</v>
      </c>
      <c r="B1379">
        <v>26</v>
      </c>
      <c r="C1379">
        <v>16</v>
      </c>
      <c r="D1379">
        <v>385</v>
      </c>
      <c r="E1379">
        <v>76</v>
      </c>
      <c r="F1379">
        <v>14.1</v>
      </c>
      <c r="G1379">
        <v>6.2</v>
      </c>
      <c r="H1379">
        <v>244.02600000000001</v>
      </c>
      <c r="I1379">
        <v>18.526</v>
      </c>
      <c r="J1379">
        <v>203.90600000000001</v>
      </c>
      <c r="K1379">
        <v>193.965</v>
      </c>
    </row>
    <row r="1380" spans="1:11" x14ac:dyDescent="0.3">
      <c r="A1380">
        <v>2</v>
      </c>
      <c r="B1380">
        <v>26</v>
      </c>
      <c r="C1380">
        <v>17</v>
      </c>
      <c r="D1380">
        <v>122</v>
      </c>
      <c r="E1380">
        <v>34</v>
      </c>
      <c r="F1380">
        <v>13.1</v>
      </c>
      <c r="G1380">
        <v>5.7</v>
      </c>
      <c r="H1380">
        <v>61.091000000000001</v>
      </c>
      <c r="I1380">
        <v>13.391</v>
      </c>
      <c r="J1380">
        <v>48.433</v>
      </c>
      <c r="K1380">
        <v>41.956000000000003</v>
      </c>
    </row>
    <row r="1381" spans="1:11" x14ac:dyDescent="0.3">
      <c r="A1381">
        <v>2</v>
      </c>
      <c r="B1381">
        <v>26</v>
      </c>
      <c r="C1381">
        <v>18</v>
      </c>
      <c r="D1381">
        <v>0</v>
      </c>
      <c r="E1381">
        <v>0</v>
      </c>
      <c r="F1381">
        <v>12.2</v>
      </c>
      <c r="G1381">
        <v>5.2</v>
      </c>
      <c r="H1381">
        <v>0</v>
      </c>
      <c r="I1381">
        <v>12.2</v>
      </c>
      <c r="J1381">
        <v>0</v>
      </c>
      <c r="K1381">
        <v>0</v>
      </c>
    </row>
    <row r="1382" spans="1:11" x14ac:dyDescent="0.3">
      <c r="A1382">
        <v>2</v>
      </c>
      <c r="B1382">
        <v>26</v>
      </c>
      <c r="C1382">
        <v>19</v>
      </c>
      <c r="D1382">
        <v>0</v>
      </c>
      <c r="E1382">
        <v>0</v>
      </c>
      <c r="F1382">
        <v>12</v>
      </c>
      <c r="G1382">
        <v>5</v>
      </c>
      <c r="H1382">
        <v>0</v>
      </c>
      <c r="I1382">
        <v>12</v>
      </c>
      <c r="J1382">
        <v>0</v>
      </c>
      <c r="K1382">
        <v>0</v>
      </c>
    </row>
    <row r="1383" spans="1:11" x14ac:dyDescent="0.3">
      <c r="A1383">
        <v>2</v>
      </c>
      <c r="B1383">
        <v>26</v>
      </c>
      <c r="C1383">
        <v>20</v>
      </c>
      <c r="D1383">
        <v>0</v>
      </c>
      <c r="E1383">
        <v>0</v>
      </c>
      <c r="F1383">
        <v>11.9</v>
      </c>
      <c r="G1383">
        <v>4.8</v>
      </c>
      <c r="H1383">
        <v>0</v>
      </c>
      <c r="I1383">
        <v>11.9</v>
      </c>
      <c r="J1383">
        <v>0</v>
      </c>
      <c r="K1383">
        <v>0</v>
      </c>
    </row>
    <row r="1384" spans="1:11" x14ac:dyDescent="0.3">
      <c r="A1384">
        <v>2</v>
      </c>
      <c r="B1384">
        <v>26</v>
      </c>
      <c r="C1384">
        <v>21</v>
      </c>
      <c r="D1384">
        <v>0</v>
      </c>
      <c r="E1384">
        <v>0</v>
      </c>
      <c r="F1384">
        <v>11.7</v>
      </c>
      <c r="G1384">
        <v>4.5999999999999996</v>
      </c>
      <c r="H1384">
        <v>0</v>
      </c>
      <c r="I1384">
        <v>11.7</v>
      </c>
      <c r="J1384">
        <v>0</v>
      </c>
      <c r="K1384">
        <v>0</v>
      </c>
    </row>
    <row r="1385" spans="1:11" x14ac:dyDescent="0.3">
      <c r="A1385">
        <v>2</v>
      </c>
      <c r="B1385">
        <v>26</v>
      </c>
      <c r="C1385">
        <v>22</v>
      </c>
      <c r="D1385">
        <v>0</v>
      </c>
      <c r="E1385">
        <v>0</v>
      </c>
      <c r="F1385">
        <v>11.1</v>
      </c>
      <c r="G1385">
        <v>4.0999999999999996</v>
      </c>
      <c r="H1385">
        <v>0</v>
      </c>
      <c r="I1385">
        <v>11.1</v>
      </c>
      <c r="J1385">
        <v>0</v>
      </c>
      <c r="K1385">
        <v>0</v>
      </c>
    </row>
    <row r="1386" spans="1:11" x14ac:dyDescent="0.3">
      <c r="A1386">
        <v>2</v>
      </c>
      <c r="B1386">
        <v>26</v>
      </c>
      <c r="C1386">
        <v>23</v>
      </c>
      <c r="D1386">
        <v>0</v>
      </c>
      <c r="E1386">
        <v>0</v>
      </c>
      <c r="F1386">
        <v>10.6</v>
      </c>
      <c r="G1386">
        <v>3.6</v>
      </c>
      <c r="H1386">
        <v>0</v>
      </c>
      <c r="I1386">
        <v>10.6</v>
      </c>
      <c r="J1386">
        <v>0</v>
      </c>
      <c r="K1386">
        <v>0</v>
      </c>
    </row>
    <row r="1387" spans="1:11" x14ac:dyDescent="0.3">
      <c r="A1387">
        <v>2</v>
      </c>
      <c r="B1387">
        <v>27</v>
      </c>
      <c r="C1387">
        <v>0</v>
      </c>
      <c r="D1387">
        <v>0</v>
      </c>
      <c r="E1387">
        <v>0</v>
      </c>
      <c r="F1387">
        <v>10</v>
      </c>
      <c r="G1387">
        <v>3.1</v>
      </c>
      <c r="H1387">
        <v>0</v>
      </c>
      <c r="I1387">
        <v>10</v>
      </c>
      <c r="J1387">
        <v>0</v>
      </c>
      <c r="K1387">
        <v>0</v>
      </c>
    </row>
    <row r="1388" spans="1:11" x14ac:dyDescent="0.3">
      <c r="A1388">
        <v>2</v>
      </c>
      <c r="B1388">
        <v>27</v>
      </c>
      <c r="C1388">
        <v>1</v>
      </c>
      <c r="D1388">
        <v>0</v>
      </c>
      <c r="E1388">
        <v>0</v>
      </c>
      <c r="F1388">
        <v>9.3000000000000007</v>
      </c>
      <c r="G1388">
        <v>2.8</v>
      </c>
      <c r="H1388">
        <v>0</v>
      </c>
      <c r="I1388">
        <v>9.3000000000000007</v>
      </c>
      <c r="J1388">
        <v>0</v>
      </c>
      <c r="K1388">
        <v>0</v>
      </c>
    </row>
    <row r="1389" spans="1:11" x14ac:dyDescent="0.3">
      <c r="A1389">
        <v>2</v>
      </c>
      <c r="B1389">
        <v>27</v>
      </c>
      <c r="C1389">
        <v>2</v>
      </c>
      <c r="D1389">
        <v>0</v>
      </c>
      <c r="E1389">
        <v>0</v>
      </c>
      <c r="F1389">
        <v>8.5</v>
      </c>
      <c r="G1389">
        <v>2.4</v>
      </c>
      <c r="H1389">
        <v>0</v>
      </c>
      <c r="I1389">
        <v>8.5</v>
      </c>
      <c r="J1389">
        <v>0</v>
      </c>
      <c r="K1389">
        <v>0</v>
      </c>
    </row>
    <row r="1390" spans="1:11" x14ac:dyDescent="0.3">
      <c r="A1390">
        <v>2</v>
      </c>
      <c r="B1390">
        <v>27</v>
      </c>
      <c r="C1390">
        <v>3</v>
      </c>
      <c r="D1390">
        <v>0</v>
      </c>
      <c r="E1390">
        <v>0</v>
      </c>
      <c r="F1390">
        <v>7.8</v>
      </c>
      <c r="G1390">
        <v>2.1</v>
      </c>
      <c r="H1390">
        <v>0</v>
      </c>
      <c r="I1390">
        <v>7.8</v>
      </c>
      <c r="J1390">
        <v>0</v>
      </c>
      <c r="K1390">
        <v>0</v>
      </c>
    </row>
    <row r="1391" spans="1:11" x14ac:dyDescent="0.3">
      <c r="A1391">
        <v>2</v>
      </c>
      <c r="B1391">
        <v>27</v>
      </c>
      <c r="C1391">
        <v>4</v>
      </c>
      <c r="D1391">
        <v>0</v>
      </c>
      <c r="E1391">
        <v>0</v>
      </c>
      <c r="F1391">
        <v>7.6</v>
      </c>
      <c r="G1391">
        <v>1.9</v>
      </c>
      <c r="H1391">
        <v>0</v>
      </c>
      <c r="I1391">
        <v>7.6</v>
      </c>
      <c r="J1391">
        <v>0</v>
      </c>
      <c r="K1391">
        <v>0</v>
      </c>
    </row>
    <row r="1392" spans="1:11" x14ac:dyDescent="0.3">
      <c r="A1392">
        <v>2</v>
      </c>
      <c r="B1392">
        <v>27</v>
      </c>
      <c r="C1392">
        <v>5</v>
      </c>
      <c r="D1392">
        <v>0</v>
      </c>
      <c r="E1392">
        <v>0</v>
      </c>
      <c r="F1392">
        <v>7.4</v>
      </c>
      <c r="G1392">
        <v>1.7</v>
      </c>
      <c r="H1392">
        <v>0</v>
      </c>
      <c r="I1392">
        <v>7.4</v>
      </c>
      <c r="J1392">
        <v>0</v>
      </c>
      <c r="K1392">
        <v>0</v>
      </c>
    </row>
    <row r="1393" spans="1:11" x14ac:dyDescent="0.3">
      <c r="A1393">
        <v>2</v>
      </c>
      <c r="B1393">
        <v>27</v>
      </c>
      <c r="C1393">
        <v>6</v>
      </c>
      <c r="D1393">
        <v>7</v>
      </c>
      <c r="E1393">
        <v>4</v>
      </c>
      <c r="F1393">
        <v>7.2</v>
      </c>
      <c r="G1393">
        <v>1.5</v>
      </c>
      <c r="H1393">
        <v>4.5250000000000004</v>
      </c>
      <c r="I1393">
        <v>4.9359999999999999</v>
      </c>
      <c r="J1393">
        <v>3.8359999999999999</v>
      </c>
      <c r="K1393">
        <v>0</v>
      </c>
    </row>
    <row r="1394" spans="1:11" x14ac:dyDescent="0.3">
      <c r="A1394">
        <v>2</v>
      </c>
      <c r="B1394">
        <v>27</v>
      </c>
      <c r="C1394">
        <v>7</v>
      </c>
      <c r="D1394">
        <v>314</v>
      </c>
      <c r="E1394">
        <v>39</v>
      </c>
      <c r="F1394">
        <v>8.5</v>
      </c>
      <c r="G1394">
        <v>1.7</v>
      </c>
      <c r="H1394">
        <v>122.301</v>
      </c>
      <c r="I1394">
        <v>10.007999999999999</v>
      </c>
      <c r="J1394">
        <v>95.623999999999995</v>
      </c>
      <c r="K1394">
        <v>88.183000000000007</v>
      </c>
    </row>
    <row r="1395" spans="1:11" x14ac:dyDescent="0.3">
      <c r="A1395">
        <v>2</v>
      </c>
      <c r="B1395">
        <v>27</v>
      </c>
      <c r="C1395">
        <v>8</v>
      </c>
      <c r="D1395">
        <v>561</v>
      </c>
      <c r="E1395">
        <v>80</v>
      </c>
      <c r="F1395">
        <v>9.8000000000000007</v>
      </c>
      <c r="G1395">
        <v>1.9</v>
      </c>
      <c r="H1395">
        <v>354.63799999999998</v>
      </c>
      <c r="I1395">
        <v>19.355</v>
      </c>
      <c r="J1395">
        <v>298.70100000000002</v>
      </c>
      <c r="K1395">
        <v>286.24299999999999</v>
      </c>
    </row>
    <row r="1396" spans="1:11" x14ac:dyDescent="0.3">
      <c r="A1396">
        <v>2</v>
      </c>
      <c r="B1396">
        <v>27</v>
      </c>
      <c r="C1396">
        <v>9</v>
      </c>
      <c r="D1396">
        <v>660</v>
      </c>
      <c r="E1396">
        <v>103</v>
      </c>
      <c r="F1396">
        <v>11.1</v>
      </c>
      <c r="G1396">
        <v>2.1</v>
      </c>
      <c r="H1396">
        <v>555.53499999999997</v>
      </c>
      <c r="I1396">
        <v>27.477</v>
      </c>
      <c r="J1396">
        <v>468.42899999999997</v>
      </c>
      <c r="K1396">
        <v>450.69900000000001</v>
      </c>
    </row>
    <row r="1397" spans="1:11" x14ac:dyDescent="0.3">
      <c r="A1397">
        <v>2</v>
      </c>
      <c r="B1397">
        <v>27</v>
      </c>
      <c r="C1397">
        <v>10</v>
      </c>
      <c r="D1397">
        <v>809</v>
      </c>
      <c r="E1397">
        <v>95</v>
      </c>
      <c r="F1397">
        <v>12.6</v>
      </c>
      <c r="G1397">
        <v>1.9</v>
      </c>
      <c r="H1397">
        <v>760.20799999999997</v>
      </c>
      <c r="I1397">
        <v>36.381</v>
      </c>
      <c r="J1397">
        <v>625.64400000000001</v>
      </c>
      <c r="K1397">
        <v>602.15599999999995</v>
      </c>
    </row>
    <row r="1398" spans="1:11" x14ac:dyDescent="0.3">
      <c r="A1398">
        <v>2</v>
      </c>
      <c r="B1398">
        <v>27</v>
      </c>
      <c r="C1398">
        <v>11</v>
      </c>
      <c r="D1398">
        <v>875</v>
      </c>
      <c r="E1398">
        <v>106</v>
      </c>
      <c r="F1398">
        <v>14.1</v>
      </c>
      <c r="G1398">
        <v>1.7</v>
      </c>
      <c r="H1398">
        <v>902.50300000000004</v>
      </c>
      <c r="I1398">
        <v>43.593000000000004</v>
      </c>
      <c r="J1398">
        <v>724.81100000000004</v>
      </c>
      <c r="K1398">
        <v>697.25699999999995</v>
      </c>
    </row>
    <row r="1399" spans="1:11" x14ac:dyDescent="0.3">
      <c r="A1399">
        <v>2</v>
      </c>
      <c r="B1399">
        <v>27</v>
      </c>
      <c r="C1399">
        <v>12</v>
      </c>
      <c r="D1399">
        <v>842</v>
      </c>
      <c r="E1399">
        <v>108</v>
      </c>
      <c r="F1399">
        <v>15.6</v>
      </c>
      <c r="G1399">
        <v>1.5</v>
      </c>
      <c r="H1399">
        <v>896.38099999999997</v>
      </c>
      <c r="I1399">
        <v>46.365000000000002</v>
      </c>
      <c r="J1399">
        <v>712.68899999999996</v>
      </c>
      <c r="K1399">
        <v>685.65</v>
      </c>
    </row>
    <row r="1400" spans="1:11" x14ac:dyDescent="0.3">
      <c r="A1400">
        <v>2</v>
      </c>
      <c r="B1400">
        <v>27</v>
      </c>
      <c r="C1400">
        <v>13</v>
      </c>
      <c r="D1400">
        <v>736</v>
      </c>
      <c r="E1400">
        <v>145</v>
      </c>
      <c r="F1400">
        <v>16</v>
      </c>
      <c r="G1400">
        <v>3.1</v>
      </c>
      <c r="H1400">
        <v>815.19399999999996</v>
      </c>
      <c r="I1400">
        <v>39.021999999999998</v>
      </c>
      <c r="J1400">
        <v>665.77700000000004</v>
      </c>
      <c r="K1400">
        <v>640.68299999999999</v>
      </c>
    </row>
    <row r="1401" spans="1:11" x14ac:dyDescent="0.3">
      <c r="A1401">
        <v>2</v>
      </c>
      <c r="B1401">
        <v>27</v>
      </c>
      <c r="C1401">
        <v>14</v>
      </c>
      <c r="D1401">
        <v>627</v>
      </c>
      <c r="E1401">
        <v>154</v>
      </c>
      <c r="F1401">
        <v>16.3</v>
      </c>
      <c r="G1401">
        <v>4.5999999999999996</v>
      </c>
      <c r="H1401">
        <v>663.52300000000002</v>
      </c>
      <c r="I1401">
        <v>32.393000000000001</v>
      </c>
      <c r="J1401">
        <v>553.69500000000005</v>
      </c>
      <c r="K1401">
        <v>532.947</v>
      </c>
    </row>
    <row r="1402" spans="1:11" x14ac:dyDescent="0.3">
      <c r="A1402">
        <v>2</v>
      </c>
      <c r="B1402">
        <v>27</v>
      </c>
      <c r="C1402">
        <v>15</v>
      </c>
      <c r="D1402">
        <v>335</v>
      </c>
      <c r="E1402">
        <v>182</v>
      </c>
      <c r="F1402">
        <v>16.7</v>
      </c>
      <c r="G1402">
        <v>6.2</v>
      </c>
      <c r="H1402">
        <v>403.154</v>
      </c>
      <c r="I1402">
        <v>24.625</v>
      </c>
      <c r="J1402">
        <v>343.69499999999999</v>
      </c>
      <c r="K1402">
        <v>329.935</v>
      </c>
    </row>
    <row r="1403" spans="1:11" x14ac:dyDescent="0.3">
      <c r="A1403">
        <v>2</v>
      </c>
      <c r="B1403">
        <v>27</v>
      </c>
      <c r="C1403">
        <v>16</v>
      </c>
      <c r="D1403">
        <v>387</v>
      </c>
      <c r="E1403">
        <v>96</v>
      </c>
      <c r="F1403">
        <v>15.2</v>
      </c>
      <c r="G1403">
        <v>6</v>
      </c>
      <c r="H1403">
        <v>267.10399999999998</v>
      </c>
      <c r="I1403">
        <v>20.015999999999998</v>
      </c>
      <c r="J1403">
        <v>223.077</v>
      </c>
      <c r="K1403">
        <v>212.65199999999999</v>
      </c>
    </row>
    <row r="1404" spans="1:11" x14ac:dyDescent="0.3">
      <c r="A1404">
        <v>2</v>
      </c>
      <c r="B1404">
        <v>27</v>
      </c>
      <c r="C1404">
        <v>17</v>
      </c>
      <c r="D1404">
        <v>88</v>
      </c>
      <c r="E1404">
        <v>38</v>
      </c>
      <c r="F1404">
        <v>13.7</v>
      </c>
      <c r="G1404">
        <v>5.9</v>
      </c>
      <c r="H1404">
        <v>59.343000000000004</v>
      </c>
      <c r="I1404">
        <v>13.993</v>
      </c>
      <c r="J1404">
        <v>48.506999999999998</v>
      </c>
      <c r="K1404">
        <v>42.029000000000003</v>
      </c>
    </row>
    <row r="1405" spans="1:11" x14ac:dyDescent="0.3">
      <c r="A1405">
        <v>2</v>
      </c>
      <c r="B1405">
        <v>27</v>
      </c>
      <c r="C1405">
        <v>18</v>
      </c>
      <c r="D1405">
        <v>0</v>
      </c>
      <c r="E1405">
        <v>0</v>
      </c>
      <c r="F1405">
        <v>12.2</v>
      </c>
      <c r="G1405">
        <v>5.7</v>
      </c>
      <c r="H1405">
        <v>0</v>
      </c>
      <c r="I1405">
        <v>12.2</v>
      </c>
      <c r="J1405">
        <v>0</v>
      </c>
      <c r="K1405">
        <v>0</v>
      </c>
    </row>
    <row r="1406" spans="1:11" x14ac:dyDescent="0.3">
      <c r="A1406">
        <v>2</v>
      </c>
      <c r="B1406">
        <v>27</v>
      </c>
      <c r="C1406">
        <v>19</v>
      </c>
      <c r="D1406">
        <v>0</v>
      </c>
      <c r="E1406">
        <v>0</v>
      </c>
      <c r="F1406">
        <v>12</v>
      </c>
      <c r="G1406">
        <v>5.2</v>
      </c>
      <c r="H1406">
        <v>0</v>
      </c>
      <c r="I1406">
        <v>12</v>
      </c>
      <c r="J1406">
        <v>0</v>
      </c>
      <c r="K1406">
        <v>0</v>
      </c>
    </row>
    <row r="1407" spans="1:11" x14ac:dyDescent="0.3">
      <c r="A1407">
        <v>2</v>
      </c>
      <c r="B1407">
        <v>27</v>
      </c>
      <c r="C1407">
        <v>20</v>
      </c>
      <c r="D1407">
        <v>0</v>
      </c>
      <c r="E1407">
        <v>0</v>
      </c>
      <c r="F1407">
        <v>11.9</v>
      </c>
      <c r="G1407">
        <v>4.5999999999999996</v>
      </c>
      <c r="H1407">
        <v>0</v>
      </c>
      <c r="I1407">
        <v>11.9</v>
      </c>
      <c r="J1407">
        <v>0</v>
      </c>
      <c r="K1407">
        <v>0</v>
      </c>
    </row>
    <row r="1408" spans="1:11" x14ac:dyDescent="0.3">
      <c r="A1408">
        <v>2</v>
      </c>
      <c r="B1408">
        <v>27</v>
      </c>
      <c r="C1408">
        <v>21</v>
      </c>
      <c r="D1408">
        <v>0</v>
      </c>
      <c r="E1408">
        <v>0</v>
      </c>
      <c r="F1408">
        <v>11.7</v>
      </c>
      <c r="G1408">
        <v>4.0999999999999996</v>
      </c>
      <c r="H1408">
        <v>0</v>
      </c>
      <c r="I1408">
        <v>11.7</v>
      </c>
      <c r="J1408">
        <v>0</v>
      </c>
      <c r="K1408">
        <v>0</v>
      </c>
    </row>
    <row r="1409" spans="1:11" x14ac:dyDescent="0.3">
      <c r="A1409">
        <v>2</v>
      </c>
      <c r="B1409">
        <v>27</v>
      </c>
      <c r="C1409">
        <v>22</v>
      </c>
      <c r="D1409">
        <v>0</v>
      </c>
      <c r="E1409">
        <v>0</v>
      </c>
      <c r="F1409">
        <v>11.7</v>
      </c>
      <c r="G1409">
        <v>5.0999999999999996</v>
      </c>
      <c r="H1409">
        <v>0</v>
      </c>
      <c r="I1409">
        <v>11.7</v>
      </c>
      <c r="J1409">
        <v>0</v>
      </c>
      <c r="K1409">
        <v>0</v>
      </c>
    </row>
    <row r="1410" spans="1:11" x14ac:dyDescent="0.3">
      <c r="A1410">
        <v>2</v>
      </c>
      <c r="B1410">
        <v>27</v>
      </c>
      <c r="C1410">
        <v>23</v>
      </c>
      <c r="D1410">
        <v>0</v>
      </c>
      <c r="E1410">
        <v>0</v>
      </c>
      <c r="F1410">
        <v>11.7</v>
      </c>
      <c r="G1410">
        <v>6.2</v>
      </c>
      <c r="H1410">
        <v>0</v>
      </c>
      <c r="I1410">
        <v>11.7</v>
      </c>
      <c r="J1410">
        <v>0</v>
      </c>
      <c r="K1410">
        <v>0</v>
      </c>
    </row>
    <row r="1411" spans="1:11" x14ac:dyDescent="0.3">
      <c r="A1411">
        <v>2</v>
      </c>
      <c r="B1411">
        <v>28</v>
      </c>
      <c r="C1411">
        <v>0</v>
      </c>
      <c r="D1411">
        <v>0</v>
      </c>
      <c r="E1411">
        <v>0</v>
      </c>
      <c r="F1411">
        <v>11.7</v>
      </c>
      <c r="G1411">
        <v>7.2</v>
      </c>
      <c r="H1411">
        <v>0</v>
      </c>
      <c r="I1411">
        <v>11.7</v>
      </c>
      <c r="J1411">
        <v>0</v>
      </c>
      <c r="K1411">
        <v>0</v>
      </c>
    </row>
    <row r="1412" spans="1:11" x14ac:dyDescent="0.3">
      <c r="A1412">
        <v>2</v>
      </c>
      <c r="B1412">
        <v>28</v>
      </c>
      <c r="C1412">
        <v>1</v>
      </c>
      <c r="D1412">
        <v>0</v>
      </c>
      <c r="E1412">
        <v>0</v>
      </c>
      <c r="F1412">
        <v>11.5</v>
      </c>
      <c r="G1412">
        <v>6.3</v>
      </c>
      <c r="H1412">
        <v>0</v>
      </c>
      <c r="I1412">
        <v>11.5</v>
      </c>
      <c r="J1412">
        <v>0</v>
      </c>
      <c r="K1412">
        <v>0</v>
      </c>
    </row>
    <row r="1413" spans="1:11" x14ac:dyDescent="0.3">
      <c r="A1413">
        <v>2</v>
      </c>
      <c r="B1413">
        <v>28</v>
      </c>
      <c r="C1413">
        <v>2</v>
      </c>
      <c r="D1413">
        <v>0</v>
      </c>
      <c r="E1413">
        <v>0</v>
      </c>
      <c r="F1413">
        <v>11.3</v>
      </c>
      <c r="G1413">
        <v>5.5</v>
      </c>
      <c r="H1413">
        <v>0</v>
      </c>
      <c r="I1413">
        <v>11.3</v>
      </c>
      <c r="J1413">
        <v>0</v>
      </c>
      <c r="K1413">
        <v>0</v>
      </c>
    </row>
    <row r="1414" spans="1:11" x14ac:dyDescent="0.3">
      <c r="A1414">
        <v>2</v>
      </c>
      <c r="B1414">
        <v>28</v>
      </c>
      <c r="C1414">
        <v>3</v>
      </c>
      <c r="D1414">
        <v>0</v>
      </c>
      <c r="E1414">
        <v>0</v>
      </c>
      <c r="F1414">
        <v>11.1</v>
      </c>
      <c r="G1414">
        <v>4.5999999999999996</v>
      </c>
      <c r="H1414">
        <v>0</v>
      </c>
      <c r="I1414">
        <v>11.1</v>
      </c>
      <c r="J1414">
        <v>0</v>
      </c>
      <c r="K1414">
        <v>0</v>
      </c>
    </row>
    <row r="1415" spans="1:11" x14ac:dyDescent="0.3">
      <c r="A1415">
        <v>2</v>
      </c>
      <c r="B1415">
        <v>28</v>
      </c>
      <c r="C1415">
        <v>4</v>
      </c>
      <c r="D1415">
        <v>0</v>
      </c>
      <c r="E1415">
        <v>0</v>
      </c>
      <c r="F1415">
        <v>11.1</v>
      </c>
      <c r="G1415">
        <v>4.3</v>
      </c>
      <c r="H1415">
        <v>0</v>
      </c>
      <c r="I1415">
        <v>11.1</v>
      </c>
      <c r="J1415">
        <v>0</v>
      </c>
      <c r="K1415">
        <v>0</v>
      </c>
    </row>
    <row r="1416" spans="1:11" x14ac:dyDescent="0.3">
      <c r="A1416">
        <v>2</v>
      </c>
      <c r="B1416">
        <v>28</v>
      </c>
      <c r="C1416">
        <v>5</v>
      </c>
      <c r="D1416">
        <v>0</v>
      </c>
      <c r="E1416">
        <v>0</v>
      </c>
      <c r="F1416">
        <v>11.1</v>
      </c>
      <c r="G1416">
        <v>3.9</v>
      </c>
      <c r="H1416">
        <v>0</v>
      </c>
      <c r="I1416">
        <v>11.1</v>
      </c>
      <c r="J1416">
        <v>0</v>
      </c>
      <c r="K1416">
        <v>0</v>
      </c>
    </row>
    <row r="1417" spans="1:11" x14ac:dyDescent="0.3">
      <c r="A1417">
        <v>2</v>
      </c>
      <c r="B1417">
        <v>28</v>
      </c>
      <c r="C1417">
        <v>6</v>
      </c>
      <c r="D1417">
        <v>13</v>
      </c>
      <c r="E1417">
        <v>4</v>
      </c>
      <c r="F1417">
        <v>11.1</v>
      </c>
      <c r="G1417">
        <v>3.6</v>
      </c>
      <c r="H1417">
        <v>5.0750000000000002</v>
      </c>
      <c r="I1417">
        <v>9.4429999999999996</v>
      </c>
      <c r="J1417">
        <v>4.0019999999999998</v>
      </c>
      <c r="K1417">
        <v>0</v>
      </c>
    </row>
    <row r="1418" spans="1:11" x14ac:dyDescent="0.3">
      <c r="A1418">
        <v>2</v>
      </c>
      <c r="B1418">
        <v>28</v>
      </c>
      <c r="C1418">
        <v>7</v>
      </c>
      <c r="D1418">
        <v>67</v>
      </c>
      <c r="E1418">
        <v>52</v>
      </c>
      <c r="F1418">
        <v>10.7</v>
      </c>
      <c r="G1418">
        <v>4.5</v>
      </c>
      <c r="H1418">
        <v>71.096000000000004</v>
      </c>
      <c r="I1418">
        <v>10.654999999999999</v>
      </c>
      <c r="J1418">
        <v>61.021000000000001</v>
      </c>
      <c r="K1418">
        <v>54.295000000000002</v>
      </c>
    </row>
    <row r="1419" spans="1:11" x14ac:dyDescent="0.3">
      <c r="A1419">
        <v>2</v>
      </c>
      <c r="B1419">
        <v>28</v>
      </c>
      <c r="C1419">
        <v>8</v>
      </c>
      <c r="D1419">
        <v>104</v>
      </c>
      <c r="E1419">
        <v>144</v>
      </c>
      <c r="F1419">
        <v>10.4</v>
      </c>
      <c r="G1419">
        <v>5.3</v>
      </c>
      <c r="H1419">
        <v>201.065</v>
      </c>
      <c r="I1419">
        <v>13.382999999999999</v>
      </c>
      <c r="J1419">
        <v>177.649</v>
      </c>
      <c r="K1419">
        <v>168.35</v>
      </c>
    </row>
    <row r="1420" spans="1:11" x14ac:dyDescent="0.3">
      <c r="A1420">
        <v>2</v>
      </c>
      <c r="B1420">
        <v>28</v>
      </c>
      <c r="C1420">
        <v>9</v>
      </c>
      <c r="D1420">
        <v>12</v>
      </c>
      <c r="E1420">
        <v>152</v>
      </c>
      <c r="F1420">
        <v>10</v>
      </c>
      <c r="G1420">
        <v>6.2</v>
      </c>
      <c r="H1420">
        <v>155.84100000000001</v>
      </c>
      <c r="I1420">
        <v>12.047000000000001</v>
      </c>
      <c r="J1420">
        <v>140.00200000000001</v>
      </c>
      <c r="K1420">
        <v>131.584</v>
      </c>
    </row>
    <row r="1421" spans="1:11" x14ac:dyDescent="0.3">
      <c r="A1421">
        <v>2</v>
      </c>
      <c r="B1421">
        <v>28</v>
      </c>
      <c r="C1421">
        <v>10</v>
      </c>
      <c r="D1421">
        <v>275</v>
      </c>
      <c r="E1421">
        <v>253</v>
      </c>
      <c r="F1421">
        <v>10.9</v>
      </c>
      <c r="G1421">
        <v>7.4</v>
      </c>
      <c r="H1421">
        <v>499.83300000000003</v>
      </c>
      <c r="I1421">
        <v>18.859000000000002</v>
      </c>
      <c r="J1421">
        <v>438.36</v>
      </c>
      <c r="K1421">
        <v>421.63600000000002</v>
      </c>
    </row>
    <row r="1422" spans="1:11" x14ac:dyDescent="0.3">
      <c r="A1422">
        <v>2</v>
      </c>
      <c r="B1422">
        <v>28</v>
      </c>
      <c r="C1422">
        <v>11</v>
      </c>
      <c r="D1422">
        <v>193</v>
      </c>
      <c r="E1422">
        <v>285</v>
      </c>
      <c r="F1422">
        <v>11.9</v>
      </c>
      <c r="G1422">
        <v>8.6</v>
      </c>
      <c r="H1422">
        <v>477.01600000000002</v>
      </c>
      <c r="I1422">
        <v>19.184999999999999</v>
      </c>
      <c r="J1422">
        <v>418.39100000000002</v>
      </c>
      <c r="K1422">
        <v>402.31700000000001</v>
      </c>
    </row>
    <row r="1423" spans="1:11" x14ac:dyDescent="0.3">
      <c r="A1423">
        <v>2</v>
      </c>
      <c r="B1423">
        <v>28</v>
      </c>
      <c r="C1423">
        <v>12</v>
      </c>
      <c r="D1423">
        <v>579</v>
      </c>
      <c r="E1423">
        <v>231</v>
      </c>
      <c r="F1423">
        <v>12.8</v>
      </c>
      <c r="G1423">
        <v>9.8000000000000007</v>
      </c>
      <c r="H1423">
        <v>795.83900000000006</v>
      </c>
      <c r="I1423">
        <v>24.277000000000001</v>
      </c>
      <c r="J1423">
        <v>685.76099999999997</v>
      </c>
      <c r="K1423">
        <v>659.84799999999996</v>
      </c>
    </row>
    <row r="1424" spans="1:11" x14ac:dyDescent="0.3">
      <c r="A1424">
        <v>2</v>
      </c>
      <c r="B1424">
        <v>28</v>
      </c>
      <c r="C1424">
        <v>13</v>
      </c>
      <c r="D1424">
        <v>627</v>
      </c>
      <c r="E1424">
        <v>144</v>
      </c>
      <c r="F1424">
        <v>12.6</v>
      </c>
      <c r="G1424">
        <v>10</v>
      </c>
      <c r="H1424">
        <v>721.31899999999996</v>
      </c>
      <c r="I1424">
        <v>23.117999999999999</v>
      </c>
      <c r="J1424">
        <v>623.64800000000002</v>
      </c>
      <c r="K1424">
        <v>600.23800000000006</v>
      </c>
    </row>
    <row r="1425" spans="1:11" x14ac:dyDescent="0.3">
      <c r="A1425">
        <v>2</v>
      </c>
      <c r="B1425">
        <v>28</v>
      </c>
      <c r="C1425">
        <v>14</v>
      </c>
      <c r="D1425">
        <v>672</v>
      </c>
      <c r="E1425">
        <v>123</v>
      </c>
      <c r="F1425">
        <v>12.4</v>
      </c>
      <c r="G1425">
        <v>10.1</v>
      </c>
      <c r="H1425">
        <v>665.09400000000005</v>
      </c>
      <c r="I1425">
        <v>21.936</v>
      </c>
      <c r="J1425">
        <v>575.74800000000005</v>
      </c>
      <c r="K1425">
        <v>554.17899999999997</v>
      </c>
    </row>
    <row r="1426" spans="1:11" x14ac:dyDescent="0.3">
      <c r="A1426">
        <v>2</v>
      </c>
      <c r="B1426">
        <v>28</v>
      </c>
      <c r="C1426">
        <v>15</v>
      </c>
      <c r="D1426">
        <v>658</v>
      </c>
      <c r="E1426">
        <v>109</v>
      </c>
      <c r="F1426">
        <v>12.2</v>
      </c>
      <c r="G1426">
        <v>10.3</v>
      </c>
      <c r="H1426">
        <v>531.476</v>
      </c>
      <c r="I1426">
        <v>19.593</v>
      </c>
      <c r="J1426">
        <v>458.85899999999998</v>
      </c>
      <c r="K1426">
        <v>441.45299999999997</v>
      </c>
    </row>
    <row r="1427" spans="1:11" x14ac:dyDescent="0.3">
      <c r="A1427">
        <v>2</v>
      </c>
      <c r="B1427">
        <v>28</v>
      </c>
      <c r="C1427">
        <v>16</v>
      </c>
      <c r="D1427">
        <v>539</v>
      </c>
      <c r="E1427">
        <v>60</v>
      </c>
      <c r="F1427">
        <v>11.3</v>
      </c>
      <c r="G1427">
        <v>9.8000000000000007</v>
      </c>
      <c r="H1427">
        <v>292.83</v>
      </c>
      <c r="I1427">
        <v>15.2</v>
      </c>
      <c r="J1427">
        <v>245.50899999999999</v>
      </c>
      <c r="K1427">
        <v>234.501</v>
      </c>
    </row>
    <row r="1428" spans="1:11" x14ac:dyDescent="0.3">
      <c r="A1428">
        <v>2</v>
      </c>
      <c r="B1428">
        <v>28</v>
      </c>
      <c r="C1428">
        <v>17</v>
      </c>
      <c r="D1428">
        <v>194</v>
      </c>
      <c r="E1428">
        <v>38</v>
      </c>
      <c r="F1428">
        <v>10.3</v>
      </c>
      <c r="G1428">
        <v>9.3000000000000007</v>
      </c>
      <c r="H1428">
        <v>80.632999999999996</v>
      </c>
      <c r="I1428">
        <v>10.769</v>
      </c>
      <c r="J1428">
        <v>62.78</v>
      </c>
      <c r="K1428">
        <v>56.018000000000001</v>
      </c>
    </row>
    <row r="1429" spans="1:11" x14ac:dyDescent="0.3">
      <c r="A1429">
        <v>2</v>
      </c>
      <c r="B1429">
        <v>28</v>
      </c>
      <c r="C1429">
        <v>18</v>
      </c>
      <c r="D1429">
        <v>0</v>
      </c>
      <c r="E1429">
        <v>0</v>
      </c>
      <c r="F1429">
        <v>9.4</v>
      </c>
      <c r="G1429">
        <v>8.3000000000000007</v>
      </c>
      <c r="H1429">
        <v>0</v>
      </c>
      <c r="I1429">
        <v>9.4</v>
      </c>
      <c r="J1429">
        <v>0</v>
      </c>
      <c r="K1429">
        <v>0</v>
      </c>
    </row>
    <row r="1430" spans="1:11" x14ac:dyDescent="0.3">
      <c r="A1430">
        <v>2</v>
      </c>
      <c r="B1430">
        <v>28</v>
      </c>
      <c r="C1430">
        <v>19</v>
      </c>
      <c r="D1430">
        <v>0</v>
      </c>
      <c r="E1430">
        <v>0</v>
      </c>
      <c r="F1430">
        <v>9.1999999999999993</v>
      </c>
      <c r="G1430">
        <v>7</v>
      </c>
      <c r="H1430">
        <v>0</v>
      </c>
      <c r="I1430">
        <v>9.1999999999999993</v>
      </c>
      <c r="J1430">
        <v>0</v>
      </c>
      <c r="K1430">
        <v>0</v>
      </c>
    </row>
    <row r="1431" spans="1:11" x14ac:dyDescent="0.3">
      <c r="A1431">
        <v>2</v>
      </c>
      <c r="B1431">
        <v>28</v>
      </c>
      <c r="C1431">
        <v>20</v>
      </c>
      <c r="D1431">
        <v>0</v>
      </c>
      <c r="E1431">
        <v>0</v>
      </c>
      <c r="F1431">
        <v>9.1</v>
      </c>
      <c r="G1431">
        <v>6.1</v>
      </c>
      <c r="H1431">
        <v>0</v>
      </c>
      <c r="I1431">
        <v>9.1</v>
      </c>
      <c r="J1431">
        <v>0</v>
      </c>
      <c r="K1431">
        <v>0</v>
      </c>
    </row>
    <row r="1432" spans="1:11" x14ac:dyDescent="0.3">
      <c r="A1432">
        <v>2</v>
      </c>
      <c r="B1432">
        <v>28</v>
      </c>
      <c r="C1432">
        <v>21</v>
      </c>
      <c r="D1432">
        <v>0</v>
      </c>
      <c r="E1432">
        <v>0</v>
      </c>
      <c r="F1432">
        <v>9</v>
      </c>
      <c r="G1432">
        <v>5.4</v>
      </c>
      <c r="H1432">
        <v>0</v>
      </c>
      <c r="I1432">
        <v>9</v>
      </c>
      <c r="J1432">
        <v>0</v>
      </c>
      <c r="K1432">
        <v>0</v>
      </c>
    </row>
    <row r="1433" spans="1:11" x14ac:dyDescent="0.3">
      <c r="A1433">
        <v>2</v>
      </c>
      <c r="B1433">
        <v>28</v>
      </c>
      <c r="C1433">
        <v>22</v>
      </c>
      <c r="D1433">
        <v>0</v>
      </c>
      <c r="E1433">
        <v>0</v>
      </c>
      <c r="F1433">
        <v>9.1</v>
      </c>
      <c r="G1433">
        <v>5.5</v>
      </c>
      <c r="H1433">
        <v>0</v>
      </c>
      <c r="I1433">
        <v>9.1</v>
      </c>
      <c r="J1433">
        <v>0</v>
      </c>
      <c r="K1433">
        <v>0</v>
      </c>
    </row>
    <row r="1434" spans="1:11" x14ac:dyDescent="0.3">
      <c r="A1434">
        <v>2</v>
      </c>
      <c r="B1434">
        <v>28</v>
      </c>
      <c r="C1434">
        <v>23</v>
      </c>
      <c r="D1434">
        <v>0</v>
      </c>
      <c r="E1434">
        <v>0</v>
      </c>
      <c r="F1434">
        <v>9.3000000000000007</v>
      </c>
      <c r="G1434">
        <v>5.6</v>
      </c>
      <c r="H1434">
        <v>0</v>
      </c>
      <c r="I1434">
        <v>9.3000000000000007</v>
      </c>
      <c r="J1434">
        <v>0</v>
      </c>
      <c r="K1434">
        <v>0</v>
      </c>
    </row>
    <row r="1435" spans="1:11" x14ac:dyDescent="0.3">
      <c r="A1435">
        <v>3</v>
      </c>
      <c r="B1435">
        <v>1</v>
      </c>
      <c r="C1435">
        <v>0</v>
      </c>
      <c r="D1435">
        <v>0</v>
      </c>
      <c r="E1435">
        <v>0</v>
      </c>
      <c r="F1435">
        <v>9.8000000000000007</v>
      </c>
      <c r="G1435">
        <v>5.6</v>
      </c>
      <c r="H1435">
        <v>0</v>
      </c>
      <c r="I1435">
        <v>9.8000000000000007</v>
      </c>
      <c r="J1435">
        <v>0</v>
      </c>
      <c r="K1435">
        <v>0</v>
      </c>
    </row>
    <row r="1436" spans="1:11" x14ac:dyDescent="0.3">
      <c r="A1436">
        <v>3</v>
      </c>
      <c r="B1436">
        <v>1</v>
      </c>
      <c r="C1436">
        <v>1</v>
      </c>
      <c r="D1436">
        <v>0</v>
      </c>
      <c r="E1436">
        <v>0</v>
      </c>
      <c r="F1436">
        <v>10</v>
      </c>
      <c r="G1436">
        <v>5.9</v>
      </c>
      <c r="H1436">
        <v>0</v>
      </c>
      <c r="I1436">
        <v>10</v>
      </c>
      <c r="J1436">
        <v>0</v>
      </c>
      <c r="K1436">
        <v>0</v>
      </c>
    </row>
    <row r="1437" spans="1:11" x14ac:dyDescent="0.3">
      <c r="A1437">
        <v>3</v>
      </c>
      <c r="B1437">
        <v>1</v>
      </c>
      <c r="C1437">
        <v>2</v>
      </c>
      <c r="D1437">
        <v>0</v>
      </c>
      <c r="E1437">
        <v>0</v>
      </c>
      <c r="F1437">
        <v>10</v>
      </c>
      <c r="G1437">
        <v>6.1</v>
      </c>
      <c r="H1437">
        <v>0</v>
      </c>
      <c r="I1437">
        <v>10</v>
      </c>
      <c r="J1437">
        <v>0</v>
      </c>
      <c r="K1437">
        <v>0</v>
      </c>
    </row>
    <row r="1438" spans="1:11" x14ac:dyDescent="0.3">
      <c r="A1438">
        <v>3</v>
      </c>
      <c r="B1438">
        <v>1</v>
      </c>
      <c r="C1438">
        <v>3</v>
      </c>
      <c r="D1438">
        <v>0</v>
      </c>
      <c r="E1438">
        <v>0</v>
      </c>
      <c r="F1438">
        <v>9.8000000000000007</v>
      </c>
      <c r="G1438">
        <v>5</v>
      </c>
      <c r="H1438">
        <v>0</v>
      </c>
      <c r="I1438">
        <v>9.8000000000000007</v>
      </c>
      <c r="J1438">
        <v>0</v>
      </c>
      <c r="K1438">
        <v>0</v>
      </c>
    </row>
    <row r="1439" spans="1:11" x14ac:dyDescent="0.3">
      <c r="A1439">
        <v>3</v>
      </c>
      <c r="B1439">
        <v>1</v>
      </c>
      <c r="C1439">
        <v>4</v>
      </c>
      <c r="D1439">
        <v>0</v>
      </c>
      <c r="E1439">
        <v>0</v>
      </c>
      <c r="F1439">
        <v>9.1</v>
      </c>
      <c r="G1439">
        <v>3.8</v>
      </c>
      <c r="H1439">
        <v>0</v>
      </c>
      <c r="I1439">
        <v>9.1</v>
      </c>
      <c r="J1439">
        <v>0</v>
      </c>
      <c r="K1439">
        <v>0</v>
      </c>
    </row>
    <row r="1440" spans="1:11" x14ac:dyDescent="0.3">
      <c r="A1440">
        <v>3</v>
      </c>
      <c r="B1440">
        <v>1</v>
      </c>
      <c r="C1440">
        <v>5</v>
      </c>
      <c r="D1440">
        <v>0</v>
      </c>
      <c r="E1440">
        <v>0</v>
      </c>
      <c r="F1440">
        <v>8.1</v>
      </c>
      <c r="G1440">
        <v>3.9</v>
      </c>
      <c r="H1440">
        <v>0</v>
      </c>
      <c r="I1440">
        <v>8.1</v>
      </c>
      <c r="J1440">
        <v>0</v>
      </c>
      <c r="K1440">
        <v>0</v>
      </c>
    </row>
    <row r="1441" spans="1:11" x14ac:dyDescent="0.3">
      <c r="A1441">
        <v>3</v>
      </c>
      <c r="B1441">
        <v>1</v>
      </c>
      <c r="C1441">
        <v>6</v>
      </c>
      <c r="D1441">
        <v>33</v>
      </c>
      <c r="E1441">
        <v>5</v>
      </c>
      <c r="F1441">
        <v>8.9</v>
      </c>
      <c r="G1441">
        <v>3.6</v>
      </c>
      <c r="H1441">
        <v>7.88</v>
      </c>
      <c r="I1441">
        <v>7.3550000000000004</v>
      </c>
      <c r="J1441">
        <v>5.6619999999999999</v>
      </c>
      <c r="K1441">
        <v>0</v>
      </c>
    </row>
    <row r="1442" spans="1:11" x14ac:dyDescent="0.3">
      <c r="A1442">
        <v>3</v>
      </c>
      <c r="B1442">
        <v>1</v>
      </c>
      <c r="C1442">
        <v>7</v>
      </c>
      <c r="D1442">
        <v>481</v>
      </c>
      <c r="E1442">
        <v>30</v>
      </c>
      <c r="F1442">
        <v>10.6</v>
      </c>
      <c r="G1442">
        <v>1.5</v>
      </c>
      <c r="H1442">
        <v>152.75800000000001</v>
      </c>
      <c r="I1442">
        <v>13.259</v>
      </c>
      <c r="J1442">
        <v>114.113</v>
      </c>
      <c r="K1442">
        <v>106.273</v>
      </c>
    </row>
    <row r="1443" spans="1:11" x14ac:dyDescent="0.3">
      <c r="A1443">
        <v>3</v>
      </c>
      <c r="B1443">
        <v>1</v>
      </c>
      <c r="C1443">
        <v>8</v>
      </c>
      <c r="D1443">
        <v>743</v>
      </c>
      <c r="E1443">
        <v>47</v>
      </c>
      <c r="F1443">
        <v>13.3</v>
      </c>
      <c r="G1443">
        <v>1.5</v>
      </c>
      <c r="H1443">
        <v>401.24700000000001</v>
      </c>
      <c r="I1443">
        <v>25.16</v>
      </c>
      <c r="J1443">
        <v>329.19099999999997</v>
      </c>
      <c r="K1443">
        <v>315.85899999999998</v>
      </c>
    </row>
    <row r="1444" spans="1:11" x14ac:dyDescent="0.3">
      <c r="A1444">
        <v>3</v>
      </c>
      <c r="B1444">
        <v>1</v>
      </c>
      <c r="C1444">
        <v>9</v>
      </c>
      <c r="D1444">
        <v>795</v>
      </c>
      <c r="E1444">
        <v>53</v>
      </c>
      <c r="F1444">
        <v>13.9</v>
      </c>
      <c r="G1444">
        <v>2.1</v>
      </c>
      <c r="H1444">
        <v>584.31700000000001</v>
      </c>
      <c r="I1444">
        <v>31.257000000000001</v>
      </c>
      <c r="J1444">
        <v>485.50700000000001</v>
      </c>
      <c r="K1444">
        <v>467.19200000000001</v>
      </c>
    </row>
    <row r="1445" spans="1:11" x14ac:dyDescent="0.3">
      <c r="A1445">
        <v>3</v>
      </c>
      <c r="B1445">
        <v>1</v>
      </c>
      <c r="C1445">
        <v>10</v>
      </c>
      <c r="D1445">
        <v>796</v>
      </c>
      <c r="E1445">
        <v>72</v>
      </c>
      <c r="F1445">
        <v>14.4</v>
      </c>
      <c r="G1445">
        <v>2.6</v>
      </c>
      <c r="H1445">
        <v>721.697</v>
      </c>
      <c r="I1445">
        <v>35.139000000000003</v>
      </c>
      <c r="J1445">
        <v>596.64599999999996</v>
      </c>
      <c r="K1445">
        <v>574.28300000000002</v>
      </c>
    </row>
    <row r="1446" spans="1:11" x14ac:dyDescent="0.3">
      <c r="A1446">
        <v>3</v>
      </c>
      <c r="B1446">
        <v>1</v>
      </c>
      <c r="C1446">
        <v>11</v>
      </c>
      <c r="D1446">
        <v>933</v>
      </c>
      <c r="E1446">
        <v>79</v>
      </c>
      <c r="F1446">
        <v>17.2</v>
      </c>
      <c r="G1446">
        <v>2.6</v>
      </c>
      <c r="H1446">
        <v>920.14200000000005</v>
      </c>
      <c r="I1446">
        <v>43.646999999999998</v>
      </c>
      <c r="J1446">
        <v>738.84</v>
      </c>
      <c r="K1446">
        <v>710.68399999999997</v>
      </c>
    </row>
    <row r="1447" spans="1:11" x14ac:dyDescent="0.3">
      <c r="A1447">
        <v>3</v>
      </c>
      <c r="B1447">
        <v>1</v>
      </c>
      <c r="C1447">
        <v>12</v>
      </c>
      <c r="D1447">
        <v>874</v>
      </c>
      <c r="E1447">
        <v>76</v>
      </c>
      <c r="F1447">
        <v>18.3</v>
      </c>
      <c r="G1447">
        <v>6.7</v>
      </c>
      <c r="H1447">
        <v>885.34299999999996</v>
      </c>
      <c r="I1447">
        <v>35.436</v>
      </c>
      <c r="J1447">
        <v>733.02499999999998</v>
      </c>
      <c r="K1447">
        <v>705.11900000000003</v>
      </c>
    </row>
    <row r="1448" spans="1:11" x14ac:dyDescent="0.3">
      <c r="A1448">
        <v>3</v>
      </c>
      <c r="B1448">
        <v>1</v>
      </c>
      <c r="C1448">
        <v>13</v>
      </c>
      <c r="D1448">
        <v>893</v>
      </c>
      <c r="E1448">
        <v>73</v>
      </c>
      <c r="F1448">
        <v>17.8</v>
      </c>
      <c r="G1448">
        <v>7.7</v>
      </c>
      <c r="H1448">
        <v>862.70399999999995</v>
      </c>
      <c r="I1448">
        <v>33.026000000000003</v>
      </c>
      <c r="J1448">
        <v>720.03499999999997</v>
      </c>
      <c r="K1448">
        <v>692.68499999999995</v>
      </c>
    </row>
    <row r="1449" spans="1:11" x14ac:dyDescent="0.3">
      <c r="A1449">
        <v>3</v>
      </c>
      <c r="B1449">
        <v>1</v>
      </c>
      <c r="C1449">
        <v>14</v>
      </c>
      <c r="D1449">
        <v>743</v>
      </c>
      <c r="E1449">
        <v>117</v>
      </c>
      <c r="F1449">
        <v>16.7</v>
      </c>
      <c r="G1449">
        <v>9.8000000000000007</v>
      </c>
      <c r="H1449">
        <v>713.17200000000003</v>
      </c>
      <c r="I1449">
        <v>27.369</v>
      </c>
      <c r="J1449">
        <v>605.69600000000003</v>
      </c>
      <c r="K1449">
        <v>582.98500000000001</v>
      </c>
    </row>
    <row r="1450" spans="1:11" x14ac:dyDescent="0.3">
      <c r="A1450">
        <v>3</v>
      </c>
      <c r="B1450">
        <v>1</v>
      </c>
      <c r="C1450">
        <v>15</v>
      </c>
      <c r="D1450">
        <v>635</v>
      </c>
      <c r="E1450">
        <v>101</v>
      </c>
      <c r="F1450">
        <v>15</v>
      </c>
      <c r="G1450">
        <v>9.8000000000000007</v>
      </c>
      <c r="H1450">
        <v>509.21499999999997</v>
      </c>
      <c r="I1450">
        <v>22.402999999999999</v>
      </c>
      <c r="J1450">
        <v>435.38</v>
      </c>
      <c r="K1450">
        <v>418.75299999999999</v>
      </c>
    </row>
    <row r="1451" spans="1:11" x14ac:dyDescent="0.3">
      <c r="A1451">
        <v>3</v>
      </c>
      <c r="B1451">
        <v>1</v>
      </c>
      <c r="C1451">
        <v>16</v>
      </c>
      <c r="D1451">
        <v>696</v>
      </c>
      <c r="E1451">
        <v>44</v>
      </c>
      <c r="F1451">
        <v>13.3</v>
      </c>
      <c r="G1451">
        <v>9.8000000000000007</v>
      </c>
      <c r="H1451">
        <v>338.30200000000002</v>
      </c>
      <c r="I1451">
        <v>17.888000000000002</v>
      </c>
      <c r="J1451">
        <v>279.09100000000001</v>
      </c>
      <c r="K1451">
        <v>267.17899999999997</v>
      </c>
    </row>
    <row r="1452" spans="1:11" x14ac:dyDescent="0.3">
      <c r="A1452">
        <v>3</v>
      </c>
      <c r="B1452">
        <v>1</v>
      </c>
      <c r="C1452">
        <v>17</v>
      </c>
      <c r="D1452">
        <v>355</v>
      </c>
      <c r="E1452">
        <v>23</v>
      </c>
      <c r="F1452">
        <v>11.7</v>
      </c>
      <c r="G1452">
        <v>9.8000000000000007</v>
      </c>
      <c r="H1452">
        <v>93.436000000000007</v>
      </c>
      <c r="I1452">
        <v>12.396000000000001</v>
      </c>
      <c r="J1452">
        <v>65.662999999999997</v>
      </c>
      <c r="K1452">
        <v>58.843000000000004</v>
      </c>
    </row>
    <row r="1453" spans="1:11" x14ac:dyDescent="0.3">
      <c r="A1453">
        <v>3</v>
      </c>
      <c r="B1453">
        <v>1</v>
      </c>
      <c r="C1453">
        <v>18</v>
      </c>
      <c r="D1453">
        <v>0</v>
      </c>
      <c r="E1453">
        <v>0</v>
      </c>
      <c r="F1453">
        <v>11.1</v>
      </c>
      <c r="G1453">
        <v>7.2</v>
      </c>
      <c r="H1453">
        <v>0</v>
      </c>
      <c r="I1453">
        <v>11.1</v>
      </c>
      <c r="J1453">
        <v>0</v>
      </c>
      <c r="K1453">
        <v>0</v>
      </c>
    </row>
    <row r="1454" spans="1:11" x14ac:dyDescent="0.3">
      <c r="A1454">
        <v>3</v>
      </c>
      <c r="B1454">
        <v>1</v>
      </c>
      <c r="C1454">
        <v>19</v>
      </c>
      <c r="D1454">
        <v>0</v>
      </c>
      <c r="E1454">
        <v>0</v>
      </c>
      <c r="F1454">
        <v>10.6</v>
      </c>
      <c r="G1454">
        <v>9.8000000000000007</v>
      </c>
      <c r="H1454">
        <v>0</v>
      </c>
      <c r="I1454">
        <v>10.6</v>
      </c>
      <c r="J1454">
        <v>0</v>
      </c>
      <c r="K1454">
        <v>0</v>
      </c>
    </row>
    <row r="1455" spans="1:11" x14ac:dyDescent="0.3">
      <c r="A1455">
        <v>3</v>
      </c>
      <c r="B1455">
        <v>1</v>
      </c>
      <c r="C1455">
        <v>20</v>
      </c>
      <c r="D1455">
        <v>0</v>
      </c>
      <c r="E1455">
        <v>0</v>
      </c>
      <c r="F1455">
        <v>10.6</v>
      </c>
      <c r="G1455">
        <v>7.2</v>
      </c>
      <c r="H1455">
        <v>0</v>
      </c>
      <c r="I1455">
        <v>10.6</v>
      </c>
      <c r="J1455">
        <v>0</v>
      </c>
      <c r="K1455">
        <v>0</v>
      </c>
    </row>
    <row r="1456" spans="1:11" x14ac:dyDescent="0.3">
      <c r="A1456">
        <v>3</v>
      </c>
      <c r="B1456">
        <v>1</v>
      </c>
      <c r="C1456">
        <v>21</v>
      </c>
      <c r="D1456">
        <v>0</v>
      </c>
      <c r="E1456">
        <v>0</v>
      </c>
      <c r="F1456">
        <v>10.6</v>
      </c>
      <c r="G1456">
        <v>6.7</v>
      </c>
      <c r="H1456">
        <v>0</v>
      </c>
      <c r="I1456">
        <v>10.6</v>
      </c>
      <c r="J1456">
        <v>0</v>
      </c>
      <c r="K1456">
        <v>0</v>
      </c>
    </row>
    <row r="1457" spans="1:11" x14ac:dyDescent="0.3">
      <c r="A1457">
        <v>3</v>
      </c>
      <c r="B1457">
        <v>1</v>
      </c>
      <c r="C1457">
        <v>22</v>
      </c>
      <c r="D1457">
        <v>0</v>
      </c>
      <c r="E1457">
        <v>0</v>
      </c>
      <c r="F1457">
        <v>10</v>
      </c>
      <c r="G1457">
        <v>7.2</v>
      </c>
      <c r="H1457">
        <v>0</v>
      </c>
      <c r="I1457">
        <v>10</v>
      </c>
      <c r="J1457">
        <v>0</v>
      </c>
      <c r="K1457">
        <v>0</v>
      </c>
    </row>
    <row r="1458" spans="1:11" x14ac:dyDescent="0.3">
      <c r="A1458">
        <v>3</v>
      </c>
      <c r="B1458">
        <v>1</v>
      </c>
      <c r="C1458">
        <v>23</v>
      </c>
      <c r="D1458">
        <v>0</v>
      </c>
      <c r="E1458">
        <v>0</v>
      </c>
      <c r="F1458">
        <v>10</v>
      </c>
      <c r="G1458">
        <v>8.8000000000000007</v>
      </c>
      <c r="H1458">
        <v>0</v>
      </c>
      <c r="I1458">
        <v>10</v>
      </c>
      <c r="J1458">
        <v>0</v>
      </c>
      <c r="K1458">
        <v>0</v>
      </c>
    </row>
    <row r="1459" spans="1:11" x14ac:dyDescent="0.3">
      <c r="A1459">
        <v>3</v>
      </c>
      <c r="B1459">
        <v>2</v>
      </c>
      <c r="C1459">
        <v>0</v>
      </c>
      <c r="D1459">
        <v>0</v>
      </c>
      <c r="E1459">
        <v>0</v>
      </c>
      <c r="F1459">
        <v>10</v>
      </c>
      <c r="G1459">
        <v>10.8</v>
      </c>
      <c r="H1459">
        <v>0</v>
      </c>
      <c r="I1459">
        <v>10</v>
      </c>
      <c r="J1459">
        <v>0</v>
      </c>
      <c r="K1459">
        <v>0</v>
      </c>
    </row>
    <row r="1460" spans="1:11" x14ac:dyDescent="0.3">
      <c r="A1460">
        <v>3</v>
      </c>
      <c r="B1460">
        <v>2</v>
      </c>
      <c r="C1460">
        <v>1</v>
      </c>
      <c r="D1460">
        <v>0</v>
      </c>
      <c r="E1460">
        <v>0</v>
      </c>
      <c r="F1460">
        <v>9.4</v>
      </c>
      <c r="G1460">
        <v>10.3</v>
      </c>
      <c r="H1460">
        <v>0</v>
      </c>
      <c r="I1460">
        <v>9.4</v>
      </c>
      <c r="J1460">
        <v>0</v>
      </c>
      <c r="K1460">
        <v>0</v>
      </c>
    </row>
    <row r="1461" spans="1:11" x14ac:dyDescent="0.3">
      <c r="A1461">
        <v>3</v>
      </c>
      <c r="B1461">
        <v>2</v>
      </c>
      <c r="C1461">
        <v>2</v>
      </c>
      <c r="D1461">
        <v>0</v>
      </c>
      <c r="E1461">
        <v>0</v>
      </c>
      <c r="F1461">
        <v>9.4</v>
      </c>
      <c r="G1461">
        <v>7.7</v>
      </c>
      <c r="H1461">
        <v>0</v>
      </c>
      <c r="I1461">
        <v>9.4</v>
      </c>
      <c r="J1461">
        <v>0</v>
      </c>
      <c r="K1461">
        <v>0</v>
      </c>
    </row>
    <row r="1462" spans="1:11" x14ac:dyDescent="0.3">
      <c r="A1462">
        <v>3</v>
      </c>
      <c r="B1462">
        <v>2</v>
      </c>
      <c r="C1462">
        <v>3</v>
      </c>
      <c r="D1462">
        <v>0</v>
      </c>
      <c r="E1462">
        <v>0</v>
      </c>
      <c r="F1462">
        <v>9.4</v>
      </c>
      <c r="G1462">
        <v>11.8</v>
      </c>
      <c r="H1462">
        <v>0</v>
      </c>
      <c r="I1462">
        <v>9.4</v>
      </c>
      <c r="J1462">
        <v>0</v>
      </c>
      <c r="K1462">
        <v>0</v>
      </c>
    </row>
    <row r="1463" spans="1:11" x14ac:dyDescent="0.3">
      <c r="A1463">
        <v>3</v>
      </c>
      <c r="B1463">
        <v>2</v>
      </c>
      <c r="C1463">
        <v>4</v>
      </c>
      <c r="D1463">
        <v>0</v>
      </c>
      <c r="E1463">
        <v>0</v>
      </c>
      <c r="F1463">
        <v>9.4</v>
      </c>
      <c r="G1463">
        <v>7.2</v>
      </c>
      <c r="H1463">
        <v>0</v>
      </c>
      <c r="I1463">
        <v>9.4</v>
      </c>
      <c r="J1463">
        <v>0</v>
      </c>
      <c r="K1463">
        <v>0</v>
      </c>
    </row>
    <row r="1464" spans="1:11" x14ac:dyDescent="0.3">
      <c r="A1464">
        <v>3</v>
      </c>
      <c r="B1464">
        <v>2</v>
      </c>
      <c r="C1464">
        <v>5</v>
      </c>
      <c r="D1464">
        <v>0</v>
      </c>
      <c r="E1464">
        <v>0</v>
      </c>
      <c r="F1464">
        <v>8.9</v>
      </c>
      <c r="G1464">
        <v>8.1999999999999993</v>
      </c>
      <c r="H1464">
        <v>0</v>
      </c>
      <c r="I1464">
        <v>8.9</v>
      </c>
      <c r="J1464">
        <v>0</v>
      </c>
      <c r="K1464">
        <v>0</v>
      </c>
    </row>
    <row r="1465" spans="1:11" x14ac:dyDescent="0.3">
      <c r="A1465">
        <v>3</v>
      </c>
      <c r="B1465">
        <v>2</v>
      </c>
      <c r="C1465">
        <v>6</v>
      </c>
      <c r="D1465">
        <v>12</v>
      </c>
      <c r="E1465">
        <v>6</v>
      </c>
      <c r="F1465">
        <v>8.9</v>
      </c>
      <c r="G1465">
        <v>6.7</v>
      </c>
      <c r="H1465">
        <v>6.9189999999999996</v>
      </c>
      <c r="I1465">
        <v>7.7939999999999996</v>
      </c>
      <c r="J1465">
        <v>5.7519999999999998</v>
      </c>
      <c r="K1465">
        <v>8.3000000000000004E-2</v>
      </c>
    </row>
    <row r="1466" spans="1:11" x14ac:dyDescent="0.3">
      <c r="A1466">
        <v>3</v>
      </c>
      <c r="B1466">
        <v>2</v>
      </c>
      <c r="C1466">
        <v>7</v>
      </c>
      <c r="D1466">
        <v>354</v>
      </c>
      <c r="E1466">
        <v>40</v>
      </c>
      <c r="F1466">
        <v>10</v>
      </c>
      <c r="G1466">
        <v>9.8000000000000007</v>
      </c>
      <c r="H1466">
        <v>134.91</v>
      </c>
      <c r="I1466">
        <v>10.976000000000001</v>
      </c>
      <c r="J1466">
        <v>105.017</v>
      </c>
      <c r="K1466">
        <v>97.375</v>
      </c>
    </row>
    <row r="1467" spans="1:11" x14ac:dyDescent="0.3">
      <c r="A1467">
        <v>3</v>
      </c>
      <c r="B1467">
        <v>2</v>
      </c>
      <c r="C1467">
        <v>8</v>
      </c>
      <c r="D1467">
        <v>645</v>
      </c>
      <c r="E1467">
        <v>67</v>
      </c>
      <c r="F1467">
        <v>11.1</v>
      </c>
      <c r="G1467">
        <v>9.3000000000000007</v>
      </c>
      <c r="H1467">
        <v>383.221</v>
      </c>
      <c r="I1467">
        <v>16.137</v>
      </c>
      <c r="J1467">
        <v>325.93799999999999</v>
      </c>
      <c r="K1467">
        <v>312.7</v>
      </c>
    </row>
    <row r="1468" spans="1:11" x14ac:dyDescent="0.3">
      <c r="A1468">
        <v>3</v>
      </c>
      <c r="B1468">
        <v>2</v>
      </c>
      <c r="C1468">
        <v>9</v>
      </c>
      <c r="D1468">
        <v>778</v>
      </c>
      <c r="E1468">
        <v>89</v>
      </c>
      <c r="F1468">
        <v>12.2</v>
      </c>
      <c r="G1468">
        <v>11.8</v>
      </c>
      <c r="H1468">
        <v>620.20699999999999</v>
      </c>
      <c r="I1468">
        <v>19.885999999999999</v>
      </c>
      <c r="J1468">
        <v>536.93399999999997</v>
      </c>
      <c r="K1468">
        <v>516.79899999999998</v>
      </c>
    </row>
    <row r="1469" spans="1:11" x14ac:dyDescent="0.3">
      <c r="A1469">
        <v>3</v>
      </c>
      <c r="B1469">
        <v>2</v>
      </c>
      <c r="C1469">
        <v>10</v>
      </c>
      <c r="D1469">
        <v>846</v>
      </c>
      <c r="E1469">
        <v>105</v>
      </c>
      <c r="F1469">
        <v>12.8</v>
      </c>
      <c r="G1469">
        <v>11.8</v>
      </c>
      <c r="H1469">
        <v>806.78899999999999</v>
      </c>
      <c r="I1469">
        <v>23.184999999999999</v>
      </c>
      <c r="J1469">
        <v>696.10599999999999</v>
      </c>
      <c r="K1469">
        <v>669.76300000000003</v>
      </c>
    </row>
    <row r="1470" spans="1:11" x14ac:dyDescent="0.3">
      <c r="A1470">
        <v>3</v>
      </c>
      <c r="B1470">
        <v>2</v>
      </c>
      <c r="C1470">
        <v>11</v>
      </c>
      <c r="D1470">
        <v>880</v>
      </c>
      <c r="E1470">
        <v>113</v>
      </c>
      <c r="F1470">
        <v>13.9</v>
      </c>
      <c r="G1470">
        <v>10.8</v>
      </c>
      <c r="H1470">
        <v>920.79100000000005</v>
      </c>
      <c r="I1470">
        <v>26.74</v>
      </c>
      <c r="J1470">
        <v>786.25300000000004</v>
      </c>
      <c r="K1470">
        <v>756.01199999999994</v>
      </c>
    </row>
    <row r="1471" spans="1:11" x14ac:dyDescent="0.3">
      <c r="A1471">
        <v>3</v>
      </c>
      <c r="B1471">
        <v>2</v>
      </c>
      <c r="C1471">
        <v>12</v>
      </c>
      <c r="D1471">
        <v>888</v>
      </c>
      <c r="E1471">
        <v>115</v>
      </c>
      <c r="F1471">
        <v>13.9</v>
      </c>
      <c r="G1471">
        <v>14.4</v>
      </c>
      <c r="H1471">
        <v>951.55899999999997</v>
      </c>
      <c r="I1471">
        <v>24.838000000000001</v>
      </c>
      <c r="J1471">
        <v>818.24099999999999</v>
      </c>
      <c r="K1471">
        <v>786.55</v>
      </c>
    </row>
    <row r="1472" spans="1:11" x14ac:dyDescent="0.3">
      <c r="A1472">
        <v>3</v>
      </c>
      <c r="B1472">
        <v>2</v>
      </c>
      <c r="C1472">
        <v>13</v>
      </c>
      <c r="D1472">
        <v>876</v>
      </c>
      <c r="E1472">
        <v>111</v>
      </c>
      <c r="F1472">
        <v>13.9</v>
      </c>
      <c r="G1472">
        <v>16.5</v>
      </c>
      <c r="H1472">
        <v>899.46699999999998</v>
      </c>
      <c r="I1472">
        <v>23.277000000000001</v>
      </c>
      <c r="J1472">
        <v>777.17600000000004</v>
      </c>
      <c r="K1472">
        <v>747.34</v>
      </c>
    </row>
    <row r="1473" spans="1:11" x14ac:dyDescent="0.3">
      <c r="A1473">
        <v>3</v>
      </c>
      <c r="B1473">
        <v>2</v>
      </c>
      <c r="C1473">
        <v>14</v>
      </c>
      <c r="D1473">
        <v>842</v>
      </c>
      <c r="E1473">
        <v>101</v>
      </c>
      <c r="F1473">
        <v>13.3</v>
      </c>
      <c r="G1473">
        <v>17</v>
      </c>
      <c r="H1473">
        <v>770.28899999999999</v>
      </c>
      <c r="I1473">
        <v>21.084</v>
      </c>
      <c r="J1473">
        <v>668.63300000000004</v>
      </c>
      <c r="K1473">
        <v>643.423</v>
      </c>
    </row>
    <row r="1474" spans="1:11" x14ac:dyDescent="0.3">
      <c r="A1474">
        <v>3</v>
      </c>
      <c r="B1474">
        <v>2</v>
      </c>
      <c r="C1474">
        <v>15</v>
      </c>
      <c r="D1474">
        <v>764</v>
      </c>
      <c r="E1474">
        <v>84</v>
      </c>
      <c r="F1474">
        <v>12.8</v>
      </c>
      <c r="G1474">
        <v>12.4</v>
      </c>
      <c r="H1474">
        <v>568.44600000000003</v>
      </c>
      <c r="I1474">
        <v>19.844999999999999</v>
      </c>
      <c r="J1474">
        <v>489.851</v>
      </c>
      <c r="K1474">
        <v>471.38600000000002</v>
      </c>
    </row>
    <row r="1475" spans="1:11" x14ac:dyDescent="0.3">
      <c r="A1475">
        <v>3</v>
      </c>
      <c r="B1475">
        <v>2</v>
      </c>
      <c r="C1475">
        <v>16</v>
      </c>
      <c r="D1475">
        <v>602</v>
      </c>
      <c r="E1475">
        <v>61</v>
      </c>
      <c r="F1475">
        <v>11.7</v>
      </c>
      <c r="G1475">
        <v>14.9</v>
      </c>
      <c r="H1475">
        <v>320.67099999999999</v>
      </c>
      <c r="I1475">
        <v>14.9</v>
      </c>
      <c r="J1475">
        <v>268.95400000000001</v>
      </c>
      <c r="K1475">
        <v>257.31900000000002</v>
      </c>
    </row>
    <row r="1476" spans="1:11" x14ac:dyDescent="0.3">
      <c r="A1476">
        <v>3</v>
      </c>
      <c r="B1476">
        <v>2</v>
      </c>
      <c r="C1476">
        <v>17</v>
      </c>
      <c r="D1476">
        <v>234</v>
      </c>
      <c r="E1476">
        <v>31</v>
      </c>
      <c r="F1476">
        <v>10.6</v>
      </c>
      <c r="G1476">
        <v>13.9</v>
      </c>
      <c r="H1476">
        <v>79.489999999999995</v>
      </c>
      <c r="I1476">
        <v>10.917999999999999</v>
      </c>
      <c r="J1476">
        <v>59.646000000000001</v>
      </c>
      <c r="K1476">
        <v>52.947000000000003</v>
      </c>
    </row>
    <row r="1477" spans="1:11" x14ac:dyDescent="0.3">
      <c r="A1477">
        <v>3</v>
      </c>
      <c r="B1477">
        <v>2</v>
      </c>
      <c r="C1477">
        <v>18</v>
      </c>
      <c r="D1477">
        <v>0</v>
      </c>
      <c r="E1477">
        <v>0</v>
      </c>
      <c r="F1477">
        <v>9.4</v>
      </c>
      <c r="G1477">
        <v>13.9</v>
      </c>
      <c r="H1477">
        <v>0</v>
      </c>
      <c r="I1477">
        <v>9.4</v>
      </c>
      <c r="J1477">
        <v>0</v>
      </c>
      <c r="K1477">
        <v>0</v>
      </c>
    </row>
    <row r="1478" spans="1:11" x14ac:dyDescent="0.3">
      <c r="A1478">
        <v>3</v>
      </c>
      <c r="B1478">
        <v>2</v>
      </c>
      <c r="C1478">
        <v>19</v>
      </c>
      <c r="D1478">
        <v>0</v>
      </c>
      <c r="E1478">
        <v>0</v>
      </c>
      <c r="F1478">
        <v>9.4</v>
      </c>
      <c r="G1478">
        <v>15.4</v>
      </c>
      <c r="H1478">
        <v>0</v>
      </c>
      <c r="I1478">
        <v>9.4</v>
      </c>
      <c r="J1478">
        <v>0</v>
      </c>
      <c r="K1478">
        <v>0</v>
      </c>
    </row>
    <row r="1479" spans="1:11" x14ac:dyDescent="0.3">
      <c r="A1479">
        <v>3</v>
      </c>
      <c r="B1479">
        <v>2</v>
      </c>
      <c r="C1479">
        <v>20</v>
      </c>
      <c r="D1479">
        <v>0</v>
      </c>
      <c r="E1479">
        <v>0</v>
      </c>
      <c r="F1479">
        <v>9.4</v>
      </c>
      <c r="G1479">
        <v>13.4</v>
      </c>
      <c r="H1479">
        <v>0</v>
      </c>
      <c r="I1479">
        <v>9.4</v>
      </c>
      <c r="J1479">
        <v>0</v>
      </c>
      <c r="K1479">
        <v>0</v>
      </c>
    </row>
    <row r="1480" spans="1:11" x14ac:dyDescent="0.3">
      <c r="A1480">
        <v>3</v>
      </c>
      <c r="B1480">
        <v>2</v>
      </c>
      <c r="C1480">
        <v>21</v>
      </c>
      <c r="D1480">
        <v>0</v>
      </c>
      <c r="E1480">
        <v>0</v>
      </c>
      <c r="F1480">
        <v>8.9</v>
      </c>
      <c r="G1480">
        <v>7.2</v>
      </c>
      <c r="H1480">
        <v>0</v>
      </c>
      <c r="I1480">
        <v>8.9</v>
      </c>
      <c r="J1480">
        <v>0</v>
      </c>
      <c r="K1480">
        <v>0</v>
      </c>
    </row>
    <row r="1481" spans="1:11" x14ac:dyDescent="0.3">
      <c r="A1481">
        <v>3</v>
      </c>
      <c r="B1481">
        <v>2</v>
      </c>
      <c r="C1481">
        <v>22</v>
      </c>
      <c r="D1481">
        <v>0</v>
      </c>
      <c r="E1481">
        <v>0</v>
      </c>
      <c r="F1481">
        <v>8.9</v>
      </c>
      <c r="G1481">
        <v>8.1999999999999993</v>
      </c>
      <c r="H1481">
        <v>0</v>
      </c>
      <c r="I1481">
        <v>8.9</v>
      </c>
      <c r="J1481">
        <v>0</v>
      </c>
      <c r="K1481">
        <v>0</v>
      </c>
    </row>
    <row r="1482" spans="1:11" x14ac:dyDescent="0.3">
      <c r="A1482">
        <v>3</v>
      </c>
      <c r="B1482">
        <v>2</v>
      </c>
      <c r="C1482">
        <v>23</v>
      </c>
      <c r="D1482">
        <v>0</v>
      </c>
      <c r="E1482">
        <v>0</v>
      </c>
      <c r="F1482">
        <v>8.3000000000000007</v>
      </c>
      <c r="G1482">
        <v>7.2</v>
      </c>
      <c r="H1482">
        <v>0</v>
      </c>
      <c r="I1482">
        <v>8.3000000000000007</v>
      </c>
      <c r="J1482">
        <v>0</v>
      </c>
      <c r="K1482">
        <v>0</v>
      </c>
    </row>
    <row r="1483" spans="1:11" x14ac:dyDescent="0.3">
      <c r="A1483">
        <v>3</v>
      </c>
      <c r="B1483">
        <v>3</v>
      </c>
      <c r="C1483">
        <v>0</v>
      </c>
      <c r="D1483">
        <v>0</v>
      </c>
      <c r="E1483">
        <v>0</v>
      </c>
      <c r="F1483">
        <v>8.3000000000000007</v>
      </c>
      <c r="G1483">
        <v>5.2</v>
      </c>
      <c r="H1483">
        <v>0</v>
      </c>
      <c r="I1483">
        <v>8.3000000000000007</v>
      </c>
      <c r="J1483">
        <v>0</v>
      </c>
      <c r="K1483">
        <v>0</v>
      </c>
    </row>
    <row r="1484" spans="1:11" x14ac:dyDescent="0.3">
      <c r="A1484">
        <v>3</v>
      </c>
      <c r="B1484">
        <v>3</v>
      </c>
      <c r="C1484">
        <v>1</v>
      </c>
      <c r="D1484">
        <v>0</v>
      </c>
      <c r="E1484">
        <v>0</v>
      </c>
      <c r="F1484">
        <v>7.8</v>
      </c>
      <c r="G1484">
        <v>6.2</v>
      </c>
      <c r="H1484">
        <v>0</v>
      </c>
      <c r="I1484">
        <v>7.8</v>
      </c>
      <c r="J1484">
        <v>0</v>
      </c>
      <c r="K1484">
        <v>0</v>
      </c>
    </row>
    <row r="1485" spans="1:11" x14ac:dyDescent="0.3">
      <c r="A1485">
        <v>3</v>
      </c>
      <c r="B1485">
        <v>3</v>
      </c>
      <c r="C1485">
        <v>2</v>
      </c>
      <c r="D1485">
        <v>0</v>
      </c>
      <c r="E1485">
        <v>0</v>
      </c>
      <c r="F1485">
        <v>7.8</v>
      </c>
      <c r="G1485">
        <v>5.2</v>
      </c>
      <c r="H1485">
        <v>0</v>
      </c>
      <c r="I1485">
        <v>7.8</v>
      </c>
      <c r="J1485">
        <v>0</v>
      </c>
      <c r="K1485">
        <v>0</v>
      </c>
    </row>
    <row r="1486" spans="1:11" x14ac:dyDescent="0.3">
      <c r="A1486">
        <v>3</v>
      </c>
      <c r="B1486">
        <v>3</v>
      </c>
      <c r="C1486">
        <v>3</v>
      </c>
      <c r="D1486">
        <v>0</v>
      </c>
      <c r="E1486">
        <v>0</v>
      </c>
      <c r="F1486">
        <v>7.8</v>
      </c>
      <c r="G1486">
        <v>4.0999999999999996</v>
      </c>
      <c r="H1486">
        <v>0</v>
      </c>
      <c r="I1486">
        <v>7.8</v>
      </c>
      <c r="J1486">
        <v>0</v>
      </c>
      <c r="K1486">
        <v>0</v>
      </c>
    </row>
    <row r="1487" spans="1:11" x14ac:dyDescent="0.3">
      <c r="A1487">
        <v>3</v>
      </c>
      <c r="B1487">
        <v>3</v>
      </c>
      <c r="C1487">
        <v>4</v>
      </c>
      <c r="D1487">
        <v>0</v>
      </c>
      <c r="E1487">
        <v>0</v>
      </c>
      <c r="F1487">
        <v>7.2</v>
      </c>
      <c r="G1487">
        <v>4.5999999999999996</v>
      </c>
      <c r="H1487">
        <v>0</v>
      </c>
      <c r="I1487">
        <v>7.2</v>
      </c>
      <c r="J1487">
        <v>0</v>
      </c>
      <c r="K1487">
        <v>0</v>
      </c>
    </row>
    <row r="1488" spans="1:11" x14ac:dyDescent="0.3">
      <c r="A1488">
        <v>3</v>
      </c>
      <c r="B1488">
        <v>3</v>
      </c>
      <c r="C1488">
        <v>5</v>
      </c>
      <c r="D1488">
        <v>0</v>
      </c>
      <c r="E1488">
        <v>0</v>
      </c>
      <c r="F1488">
        <v>7.2</v>
      </c>
      <c r="G1488">
        <v>4.0999999999999996</v>
      </c>
      <c r="H1488">
        <v>0</v>
      </c>
      <c r="I1488">
        <v>7.2</v>
      </c>
      <c r="J1488">
        <v>0</v>
      </c>
      <c r="K1488">
        <v>0</v>
      </c>
    </row>
    <row r="1489" spans="1:11" x14ac:dyDescent="0.3">
      <c r="A1489">
        <v>3</v>
      </c>
      <c r="B1489">
        <v>3</v>
      </c>
      <c r="C1489">
        <v>6</v>
      </c>
      <c r="D1489">
        <v>6</v>
      </c>
      <c r="E1489">
        <v>6</v>
      </c>
      <c r="F1489">
        <v>7.8</v>
      </c>
      <c r="G1489">
        <v>4.5999999999999996</v>
      </c>
      <c r="H1489">
        <v>6.3680000000000003</v>
      </c>
      <c r="I1489">
        <v>6.3739999999999997</v>
      </c>
      <c r="J1489">
        <v>5.5540000000000003</v>
      </c>
      <c r="K1489">
        <v>0</v>
      </c>
    </row>
    <row r="1490" spans="1:11" x14ac:dyDescent="0.3">
      <c r="A1490">
        <v>3</v>
      </c>
      <c r="B1490">
        <v>3</v>
      </c>
      <c r="C1490">
        <v>7</v>
      </c>
      <c r="D1490">
        <v>285</v>
      </c>
      <c r="E1490">
        <v>47</v>
      </c>
      <c r="F1490">
        <v>8.9</v>
      </c>
      <c r="G1490">
        <v>3.6</v>
      </c>
      <c r="H1490">
        <v>124.89100000000001</v>
      </c>
      <c r="I1490">
        <v>10.252000000000001</v>
      </c>
      <c r="J1490">
        <v>99.558000000000007</v>
      </c>
      <c r="K1490">
        <v>92.033000000000001</v>
      </c>
    </row>
    <row r="1491" spans="1:11" x14ac:dyDescent="0.3">
      <c r="A1491">
        <v>3</v>
      </c>
      <c r="B1491">
        <v>3</v>
      </c>
      <c r="C1491">
        <v>8</v>
      </c>
      <c r="D1491">
        <v>586</v>
      </c>
      <c r="E1491">
        <v>81</v>
      </c>
      <c r="F1491">
        <v>10.6</v>
      </c>
      <c r="G1491">
        <v>1.5</v>
      </c>
      <c r="H1491">
        <v>372.87799999999999</v>
      </c>
      <c r="I1491">
        <v>21.396999999999998</v>
      </c>
      <c r="J1491">
        <v>312.52699999999999</v>
      </c>
      <c r="K1491">
        <v>299.67599999999999</v>
      </c>
    </row>
    <row r="1492" spans="1:11" x14ac:dyDescent="0.3">
      <c r="A1492">
        <v>3</v>
      </c>
      <c r="B1492">
        <v>3</v>
      </c>
      <c r="C1492">
        <v>9</v>
      </c>
      <c r="D1492">
        <v>726</v>
      </c>
      <c r="E1492">
        <v>108</v>
      </c>
      <c r="F1492">
        <v>12.2</v>
      </c>
      <c r="G1492">
        <v>3.6</v>
      </c>
      <c r="H1492">
        <v>611.15099999999995</v>
      </c>
      <c r="I1492">
        <v>27.495000000000001</v>
      </c>
      <c r="J1492">
        <v>515.66399999999999</v>
      </c>
      <c r="K1492">
        <v>496.29300000000001</v>
      </c>
    </row>
    <row r="1493" spans="1:11" x14ac:dyDescent="0.3">
      <c r="A1493">
        <v>3</v>
      </c>
      <c r="B1493">
        <v>3</v>
      </c>
      <c r="C1493">
        <v>10</v>
      </c>
      <c r="D1493">
        <v>800</v>
      </c>
      <c r="E1493">
        <v>127</v>
      </c>
      <c r="F1493">
        <v>13.9</v>
      </c>
      <c r="G1493">
        <v>7.7</v>
      </c>
      <c r="H1493">
        <v>796.423</v>
      </c>
      <c r="I1493">
        <v>27.538</v>
      </c>
      <c r="J1493">
        <v>676.90499999999997</v>
      </c>
      <c r="K1493">
        <v>651.35699999999997</v>
      </c>
    </row>
    <row r="1494" spans="1:11" x14ac:dyDescent="0.3">
      <c r="A1494">
        <v>3</v>
      </c>
      <c r="B1494">
        <v>3</v>
      </c>
      <c r="C1494">
        <v>11</v>
      </c>
      <c r="D1494">
        <v>834</v>
      </c>
      <c r="E1494">
        <v>138</v>
      </c>
      <c r="F1494">
        <v>15</v>
      </c>
      <c r="G1494">
        <v>7.7</v>
      </c>
      <c r="H1494">
        <v>909.97299999999996</v>
      </c>
      <c r="I1494">
        <v>30.896999999999998</v>
      </c>
      <c r="J1494">
        <v>765.70500000000004</v>
      </c>
      <c r="K1494">
        <v>736.37599999999998</v>
      </c>
    </row>
    <row r="1495" spans="1:11" x14ac:dyDescent="0.3">
      <c r="A1495">
        <v>3</v>
      </c>
      <c r="B1495">
        <v>3</v>
      </c>
      <c r="C1495">
        <v>12</v>
      </c>
      <c r="D1495">
        <v>843</v>
      </c>
      <c r="E1495">
        <v>140</v>
      </c>
      <c r="F1495">
        <v>15.6</v>
      </c>
      <c r="G1495">
        <v>7.7</v>
      </c>
      <c r="H1495">
        <v>940.50599999999997</v>
      </c>
      <c r="I1495">
        <v>32.195</v>
      </c>
      <c r="J1495">
        <v>787.97199999999998</v>
      </c>
      <c r="K1495">
        <v>757.65300000000002</v>
      </c>
    </row>
    <row r="1496" spans="1:11" x14ac:dyDescent="0.3">
      <c r="A1496">
        <v>3</v>
      </c>
      <c r="B1496">
        <v>3</v>
      </c>
      <c r="C1496">
        <v>13</v>
      </c>
      <c r="D1496">
        <v>831</v>
      </c>
      <c r="E1496">
        <v>136</v>
      </c>
      <c r="F1496">
        <v>14.4</v>
      </c>
      <c r="G1496">
        <v>9.8000000000000007</v>
      </c>
      <c r="H1496">
        <v>889.86800000000005</v>
      </c>
      <c r="I1496">
        <v>27.789000000000001</v>
      </c>
      <c r="J1496">
        <v>756.88499999999999</v>
      </c>
      <c r="K1496">
        <v>727.94399999999996</v>
      </c>
    </row>
    <row r="1497" spans="1:11" x14ac:dyDescent="0.3">
      <c r="A1497">
        <v>3</v>
      </c>
      <c r="B1497">
        <v>3</v>
      </c>
      <c r="C1497">
        <v>14</v>
      </c>
      <c r="D1497">
        <v>787</v>
      </c>
      <c r="E1497">
        <v>123</v>
      </c>
      <c r="F1497">
        <v>14.4</v>
      </c>
      <c r="G1497">
        <v>8.8000000000000007</v>
      </c>
      <c r="H1497">
        <v>756.74400000000003</v>
      </c>
      <c r="I1497">
        <v>26.587</v>
      </c>
      <c r="J1497">
        <v>644.58000000000004</v>
      </c>
      <c r="K1497">
        <v>620.34100000000001</v>
      </c>
    </row>
    <row r="1498" spans="1:11" x14ac:dyDescent="0.3">
      <c r="A1498">
        <v>3</v>
      </c>
      <c r="B1498">
        <v>3</v>
      </c>
      <c r="C1498">
        <v>15</v>
      </c>
      <c r="D1498">
        <v>701</v>
      </c>
      <c r="E1498">
        <v>102</v>
      </c>
      <c r="F1498">
        <v>14.4</v>
      </c>
      <c r="G1498">
        <v>8.8000000000000007</v>
      </c>
      <c r="H1498">
        <v>552.75300000000004</v>
      </c>
      <c r="I1498">
        <v>23.128</v>
      </c>
      <c r="J1498">
        <v>471.45400000000001</v>
      </c>
      <c r="K1498">
        <v>453.62099999999998</v>
      </c>
    </row>
    <row r="1499" spans="1:11" x14ac:dyDescent="0.3">
      <c r="A1499">
        <v>3</v>
      </c>
      <c r="B1499">
        <v>3</v>
      </c>
      <c r="C1499">
        <v>16</v>
      </c>
      <c r="D1499">
        <v>530</v>
      </c>
      <c r="E1499">
        <v>73</v>
      </c>
      <c r="F1499">
        <v>13.9</v>
      </c>
      <c r="G1499">
        <v>6.7</v>
      </c>
      <c r="H1499">
        <v>305.05700000000002</v>
      </c>
      <c r="I1499">
        <v>19.327000000000002</v>
      </c>
      <c r="J1499">
        <v>253.279</v>
      </c>
      <c r="K1499">
        <v>242.065</v>
      </c>
    </row>
    <row r="1500" spans="1:11" x14ac:dyDescent="0.3">
      <c r="A1500">
        <v>3</v>
      </c>
      <c r="B1500">
        <v>3</v>
      </c>
      <c r="C1500">
        <v>17</v>
      </c>
      <c r="D1500">
        <v>166</v>
      </c>
      <c r="E1500">
        <v>34</v>
      </c>
      <c r="F1500">
        <v>13.3</v>
      </c>
      <c r="G1500">
        <v>8.1999999999999993</v>
      </c>
      <c r="H1500">
        <v>70.462000000000003</v>
      </c>
      <c r="I1500">
        <v>13.707000000000001</v>
      </c>
      <c r="J1500">
        <v>54.497999999999998</v>
      </c>
      <c r="K1500">
        <v>47.902000000000001</v>
      </c>
    </row>
    <row r="1501" spans="1:11" x14ac:dyDescent="0.3">
      <c r="A1501">
        <v>3</v>
      </c>
      <c r="B1501">
        <v>3</v>
      </c>
      <c r="C1501">
        <v>18</v>
      </c>
      <c r="D1501">
        <v>0</v>
      </c>
      <c r="E1501">
        <v>0</v>
      </c>
      <c r="F1501">
        <v>11.1</v>
      </c>
      <c r="G1501">
        <v>7.2</v>
      </c>
      <c r="H1501">
        <v>0</v>
      </c>
      <c r="I1501">
        <v>11.1</v>
      </c>
      <c r="J1501">
        <v>0</v>
      </c>
      <c r="K1501">
        <v>0</v>
      </c>
    </row>
    <row r="1502" spans="1:11" x14ac:dyDescent="0.3">
      <c r="A1502">
        <v>3</v>
      </c>
      <c r="B1502">
        <v>3</v>
      </c>
      <c r="C1502">
        <v>19</v>
      </c>
      <c r="D1502">
        <v>0</v>
      </c>
      <c r="E1502">
        <v>0</v>
      </c>
      <c r="F1502">
        <v>11.1</v>
      </c>
      <c r="G1502">
        <v>5.2</v>
      </c>
      <c r="H1502">
        <v>0</v>
      </c>
      <c r="I1502">
        <v>11.1</v>
      </c>
      <c r="J1502">
        <v>0</v>
      </c>
      <c r="K1502">
        <v>0</v>
      </c>
    </row>
    <row r="1503" spans="1:11" x14ac:dyDescent="0.3">
      <c r="A1503">
        <v>3</v>
      </c>
      <c r="B1503">
        <v>3</v>
      </c>
      <c r="C1503">
        <v>20</v>
      </c>
      <c r="D1503">
        <v>0</v>
      </c>
      <c r="E1503">
        <v>0</v>
      </c>
      <c r="F1503">
        <v>9.4</v>
      </c>
      <c r="G1503">
        <v>5.7</v>
      </c>
      <c r="H1503">
        <v>0</v>
      </c>
      <c r="I1503">
        <v>9.4</v>
      </c>
      <c r="J1503">
        <v>0</v>
      </c>
      <c r="K1503">
        <v>0</v>
      </c>
    </row>
    <row r="1504" spans="1:11" x14ac:dyDescent="0.3">
      <c r="A1504">
        <v>3</v>
      </c>
      <c r="B1504">
        <v>3</v>
      </c>
      <c r="C1504">
        <v>21</v>
      </c>
      <c r="D1504">
        <v>0</v>
      </c>
      <c r="E1504">
        <v>0</v>
      </c>
      <c r="F1504">
        <v>8.3000000000000007</v>
      </c>
      <c r="G1504">
        <v>5.2</v>
      </c>
      <c r="H1504">
        <v>0</v>
      </c>
      <c r="I1504">
        <v>8.3000000000000007</v>
      </c>
      <c r="J1504">
        <v>0</v>
      </c>
      <c r="K1504">
        <v>0</v>
      </c>
    </row>
    <row r="1505" spans="1:11" x14ac:dyDescent="0.3">
      <c r="A1505">
        <v>3</v>
      </c>
      <c r="B1505">
        <v>3</v>
      </c>
      <c r="C1505">
        <v>22</v>
      </c>
      <c r="D1505">
        <v>0</v>
      </c>
      <c r="E1505">
        <v>0</v>
      </c>
      <c r="F1505">
        <v>8.3000000000000007</v>
      </c>
      <c r="G1505">
        <v>2.6</v>
      </c>
      <c r="H1505">
        <v>0</v>
      </c>
      <c r="I1505">
        <v>8.3000000000000007</v>
      </c>
      <c r="J1505">
        <v>0</v>
      </c>
      <c r="K1505">
        <v>0</v>
      </c>
    </row>
    <row r="1506" spans="1:11" x14ac:dyDescent="0.3">
      <c r="A1506">
        <v>3</v>
      </c>
      <c r="B1506">
        <v>3</v>
      </c>
      <c r="C1506">
        <v>23</v>
      </c>
      <c r="D1506">
        <v>0</v>
      </c>
      <c r="E1506">
        <v>0</v>
      </c>
      <c r="F1506">
        <v>9.4</v>
      </c>
      <c r="G1506">
        <v>4.5999999999999996</v>
      </c>
      <c r="H1506">
        <v>0</v>
      </c>
      <c r="I1506">
        <v>9.4</v>
      </c>
      <c r="J1506">
        <v>0</v>
      </c>
      <c r="K1506">
        <v>0</v>
      </c>
    </row>
    <row r="1507" spans="1:11" x14ac:dyDescent="0.3">
      <c r="A1507">
        <v>3</v>
      </c>
      <c r="B1507">
        <v>4</v>
      </c>
      <c r="C1507">
        <v>0</v>
      </c>
      <c r="D1507">
        <v>0</v>
      </c>
      <c r="E1507">
        <v>0</v>
      </c>
      <c r="F1507">
        <v>7.2</v>
      </c>
      <c r="G1507">
        <v>4.0999999999999996</v>
      </c>
      <c r="H1507">
        <v>0</v>
      </c>
      <c r="I1507">
        <v>7.2</v>
      </c>
      <c r="J1507">
        <v>0</v>
      </c>
      <c r="K1507">
        <v>0</v>
      </c>
    </row>
    <row r="1508" spans="1:11" x14ac:dyDescent="0.3">
      <c r="A1508">
        <v>3</v>
      </c>
      <c r="B1508">
        <v>4</v>
      </c>
      <c r="C1508">
        <v>1</v>
      </c>
      <c r="D1508">
        <v>0</v>
      </c>
      <c r="E1508">
        <v>0</v>
      </c>
      <c r="F1508">
        <v>8.9</v>
      </c>
      <c r="G1508">
        <v>2.6</v>
      </c>
      <c r="H1508">
        <v>0</v>
      </c>
      <c r="I1508">
        <v>8.9</v>
      </c>
      <c r="J1508">
        <v>0</v>
      </c>
      <c r="K1508">
        <v>0</v>
      </c>
    </row>
    <row r="1509" spans="1:11" x14ac:dyDescent="0.3">
      <c r="A1509">
        <v>3</v>
      </c>
      <c r="B1509">
        <v>4</v>
      </c>
      <c r="C1509">
        <v>2</v>
      </c>
      <c r="D1509">
        <v>0</v>
      </c>
      <c r="E1509">
        <v>0</v>
      </c>
      <c r="F1509">
        <v>8.3000000000000007</v>
      </c>
      <c r="G1509">
        <v>3.1</v>
      </c>
      <c r="H1509">
        <v>0</v>
      </c>
      <c r="I1509">
        <v>8.3000000000000007</v>
      </c>
      <c r="J1509">
        <v>0</v>
      </c>
      <c r="K1509">
        <v>0</v>
      </c>
    </row>
    <row r="1510" spans="1:11" x14ac:dyDescent="0.3">
      <c r="A1510">
        <v>3</v>
      </c>
      <c r="B1510">
        <v>4</v>
      </c>
      <c r="C1510">
        <v>3</v>
      </c>
      <c r="D1510">
        <v>0</v>
      </c>
      <c r="E1510">
        <v>0</v>
      </c>
      <c r="F1510">
        <v>7.8</v>
      </c>
      <c r="G1510">
        <v>0</v>
      </c>
      <c r="H1510">
        <v>0</v>
      </c>
      <c r="I1510">
        <v>7.8</v>
      </c>
      <c r="J1510">
        <v>0</v>
      </c>
      <c r="K1510">
        <v>0</v>
      </c>
    </row>
    <row r="1511" spans="1:11" x14ac:dyDescent="0.3">
      <c r="A1511">
        <v>3</v>
      </c>
      <c r="B1511">
        <v>4</v>
      </c>
      <c r="C1511">
        <v>4</v>
      </c>
      <c r="D1511">
        <v>0</v>
      </c>
      <c r="E1511">
        <v>0</v>
      </c>
      <c r="F1511">
        <v>5</v>
      </c>
      <c r="G1511">
        <v>2.6</v>
      </c>
      <c r="H1511">
        <v>0</v>
      </c>
      <c r="I1511">
        <v>5</v>
      </c>
      <c r="J1511">
        <v>0</v>
      </c>
      <c r="K1511">
        <v>0</v>
      </c>
    </row>
    <row r="1512" spans="1:11" x14ac:dyDescent="0.3">
      <c r="A1512">
        <v>3</v>
      </c>
      <c r="B1512">
        <v>4</v>
      </c>
      <c r="C1512">
        <v>5</v>
      </c>
      <c r="D1512">
        <v>0</v>
      </c>
      <c r="E1512">
        <v>0</v>
      </c>
      <c r="F1512">
        <v>4.4000000000000004</v>
      </c>
      <c r="G1512">
        <v>3.1</v>
      </c>
      <c r="H1512">
        <v>0</v>
      </c>
      <c r="I1512">
        <v>4.4000000000000004</v>
      </c>
      <c r="J1512">
        <v>0</v>
      </c>
      <c r="K1512">
        <v>0</v>
      </c>
    </row>
    <row r="1513" spans="1:11" x14ac:dyDescent="0.3">
      <c r="A1513">
        <v>3</v>
      </c>
      <c r="B1513">
        <v>4</v>
      </c>
      <c r="C1513">
        <v>6</v>
      </c>
      <c r="D1513">
        <v>27</v>
      </c>
      <c r="E1513">
        <v>7</v>
      </c>
      <c r="F1513">
        <v>5</v>
      </c>
      <c r="G1513">
        <v>2.1</v>
      </c>
      <c r="H1513">
        <v>9.2560000000000002</v>
      </c>
      <c r="I1513">
        <v>2.7370000000000001</v>
      </c>
      <c r="J1513">
        <v>7.31</v>
      </c>
      <c r="K1513">
        <v>1.6120000000000001</v>
      </c>
    </row>
    <row r="1514" spans="1:11" x14ac:dyDescent="0.3">
      <c r="A1514">
        <v>3</v>
      </c>
      <c r="B1514">
        <v>4</v>
      </c>
      <c r="C1514">
        <v>7</v>
      </c>
      <c r="D1514">
        <v>439</v>
      </c>
      <c r="E1514">
        <v>38</v>
      </c>
      <c r="F1514">
        <v>7.8</v>
      </c>
      <c r="G1514">
        <v>2.6</v>
      </c>
      <c r="H1514">
        <v>155.63900000000001</v>
      </c>
      <c r="I1514">
        <v>10.183999999999999</v>
      </c>
      <c r="J1514">
        <v>120.29300000000001</v>
      </c>
      <c r="K1514">
        <v>112.318</v>
      </c>
    </row>
    <row r="1515" spans="1:11" x14ac:dyDescent="0.3">
      <c r="A1515">
        <v>3</v>
      </c>
      <c r="B1515">
        <v>4</v>
      </c>
      <c r="C1515">
        <v>8</v>
      </c>
      <c r="D1515">
        <v>718</v>
      </c>
      <c r="E1515">
        <v>61</v>
      </c>
      <c r="F1515">
        <v>11.7</v>
      </c>
      <c r="G1515">
        <v>7.2</v>
      </c>
      <c r="H1515">
        <v>413.99</v>
      </c>
      <c r="I1515">
        <v>18.231000000000002</v>
      </c>
      <c r="J1515">
        <v>349.577</v>
      </c>
      <c r="K1515">
        <v>335.642</v>
      </c>
    </row>
    <row r="1516" spans="1:11" x14ac:dyDescent="0.3">
      <c r="A1516">
        <v>3</v>
      </c>
      <c r="B1516">
        <v>4</v>
      </c>
      <c r="C1516">
        <v>9</v>
      </c>
      <c r="D1516">
        <v>839</v>
      </c>
      <c r="E1516">
        <v>80</v>
      </c>
      <c r="F1516">
        <v>12.2</v>
      </c>
      <c r="G1516">
        <v>4.0999999999999996</v>
      </c>
      <c r="H1516">
        <v>655.27099999999996</v>
      </c>
      <c r="I1516">
        <v>28.050999999999998</v>
      </c>
      <c r="J1516">
        <v>551.48500000000001</v>
      </c>
      <c r="K1516">
        <v>530.81799999999998</v>
      </c>
    </row>
    <row r="1517" spans="1:11" x14ac:dyDescent="0.3">
      <c r="A1517">
        <v>3</v>
      </c>
      <c r="B1517">
        <v>4</v>
      </c>
      <c r="C1517">
        <v>10</v>
      </c>
      <c r="D1517">
        <v>898</v>
      </c>
      <c r="E1517">
        <v>93</v>
      </c>
      <c r="F1517">
        <v>13.9</v>
      </c>
      <c r="G1517">
        <v>3.1</v>
      </c>
      <c r="H1517">
        <v>834.93299999999999</v>
      </c>
      <c r="I1517">
        <v>36.722999999999999</v>
      </c>
      <c r="J1517">
        <v>686.54200000000003</v>
      </c>
      <c r="K1517">
        <v>660.596</v>
      </c>
    </row>
    <row r="1518" spans="1:11" x14ac:dyDescent="0.3">
      <c r="A1518">
        <v>3</v>
      </c>
      <c r="B1518">
        <v>4</v>
      </c>
      <c r="C1518">
        <v>11</v>
      </c>
      <c r="D1518">
        <v>927</v>
      </c>
      <c r="E1518">
        <v>101</v>
      </c>
      <c r="F1518">
        <v>14.4</v>
      </c>
      <c r="G1518">
        <v>2.6</v>
      </c>
      <c r="H1518">
        <v>947.67200000000003</v>
      </c>
      <c r="I1518">
        <v>42.11</v>
      </c>
      <c r="J1518">
        <v>765.45699999999999</v>
      </c>
      <c r="K1518">
        <v>736.13900000000001</v>
      </c>
    </row>
    <row r="1519" spans="1:11" x14ac:dyDescent="0.3">
      <c r="A1519">
        <v>3</v>
      </c>
      <c r="B1519">
        <v>4</v>
      </c>
      <c r="C1519">
        <v>12</v>
      </c>
      <c r="D1519">
        <v>929</v>
      </c>
      <c r="E1519">
        <v>103</v>
      </c>
      <c r="F1519">
        <v>15</v>
      </c>
      <c r="G1519">
        <v>3.6</v>
      </c>
      <c r="H1519">
        <v>973.34400000000005</v>
      </c>
      <c r="I1519">
        <v>40.988999999999997</v>
      </c>
      <c r="J1519">
        <v>789.72900000000004</v>
      </c>
      <c r="K1519">
        <v>759.33199999999999</v>
      </c>
    </row>
    <row r="1520" spans="1:11" x14ac:dyDescent="0.3">
      <c r="A1520">
        <v>3</v>
      </c>
      <c r="B1520">
        <v>4</v>
      </c>
      <c r="C1520">
        <v>13</v>
      </c>
      <c r="D1520">
        <v>907</v>
      </c>
      <c r="E1520">
        <v>102</v>
      </c>
      <c r="F1520">
        <v>15.6</v>
      </c>
      <c r="G1520">
        <v>3.1</v>
      </c>
      <c r="H1520">
        <v>914.26900000000001</v>
      </c>
      <c r="I1520">
        <v>41.411000000000001</v>
      </c>
      <c r="J1520">
        <v>740.17200000000003</v>
      </c>
      <c r="K1520">
        <v>711.95899999999995</v>
      </c>
    </row>
    <row r="1521" spans="1:11" x14ac:dyDescent="0.3">
      <c r="A1521">
        <v>3</v>
      </c>
      <c r="B1521">
        <v>4</v>
      </c>
      <c r="C1521">
        <v>14</v>
      </c>
      <c r="D1521">
        <v>862</v>
      </c>
      <c r="E1521">
        <v>98</v>
      </c>
      <c r="F1521">
        <v>15.6</v>
      </c>
      <c r="G1521">
        <v>3.6</v>
      </c>
      <c r="H1521">
        <v>785.73800000000006</v>
      </c>
      <c r="I1521">
        <v>36.854999999999997</v>
      </c>
      <c r="J1521">
        <v>644.99699999999996</v>
      </c>
      <c r="K1521">
        <v>620.74099999999999</v>
      </c>
    </row>
    <row r="1522" spans="1:11" x14ac:dyDescent="0.3">
      <c r="A1522">
        <v>3</v>
      </c>
      <c r="B1522">
        <v>4</v>
      </c>
      <c r="C1522">
        <v>15</v>
      </c>
      <c r="D1522">
        <v>660</v>
      </c>
      <c r="E1522">
        <v>106</v>
      </c>
      <c r="F1522">
        <v>15.6</v>
      </c>
      <c r="G1522">
        <v>3.1</v>
      </c>
      <c r="H1522">
        <v>533.12300000000005</v>
      </c>
      <c r="I1522">
        <v>30.936</v>
      </c>
      <c r="J1522">
        <v>442.59199999999998</v>
      </c>
      <c r="K1522">
        <v>425.72800000000001</v>
      </c>
    </row>
    <row r="1523" spans="1:11" x14ac:dyDescent="0.3">
      <c r="A1523">
        <v>3</v>
      </c>
      <c r="B1523">
        <v>4</v>
      </c>
      <c r="C1523">
        <v>16</v>
      </c>
      <c r="D1523">
        <v>128</v>
      </c>
      <c r="E1523">
        <v>95</v>
      </c>
      <c r="F1523">
        <v>14.4</v>
      </c>
      <c r="G1523">
        <v>6.2</v>
      </c>
      <c r="H1523">
        <v>151.59800000000001</v>
      </c>
      <c r="I1523">
        <v>17.021999999999998</v>
      </c>
      <c r="J1523">
        <v>130.56</v>
      </c>
      <c r="K1523">
        <v>122.35599999999999</v>
      </c>
    </row>
    <row r="1524" spans="1:11" x14ac:dyDescent="0.3">
      <c r="A1524">
        <v>3</v>
      </c>
      <c r="B1524">
        <v>4</v>
      </c>
      <c r="C1524">
        <v>17</v>
      </c>
      <c r="D1524">
        <v>98</v>
      </c>
      <c r="E1524">
        <v>45</v>
      </c>
      <c r="F1524">
        <v>11.7</v>
      </c>
      <c r="G1524">
        <v>5.2</v>
      </c>
      <c r="H1524">
        <v>67.905000000000001</v>
      </c>
      <c r="I1524">
        <v>11.952</v>
      </c>
      <c r="J1524">
        <v>56.024999999999999</v>
      </c>
      <c r="K1524">
        <v>49.398000000000003</v>
      </c>
    </row>
    <row r="1525" spans="1:11" x14ac:dyDescent="0.3">
      <c r="A1525">
        <v>3</v>
      </c>
      <c r="B1525">
        <v>4</v>
      </c>
      <c r="C1525">
        <v>18</v>
      </c>
      <c r="D1525">
        <v>0</v>
      </c>
      <c r="E1525">
        <v>1</v>
      </c>
      <c r="F1525">
        <v>11.7</v>
      </c>
      <c r="G1525">
        <v>5.2</v>
      </c>
      <c r="H1525">
        <v>0.97</v>
      </c>
      <c r="I1525">
        <v>10.266999999999999</v>
      </c>
      <c r="J1525">
        <v>0.877</v>
      </c>
      <c r="K1525">
        <v>0</v>
      </c>
    </row>
    <row r="1526" spans="1:11" x14ac:dyDescent="0.3">
      <c r="A1526">
        <v>3</v>
      </c>
      <c r="B1526">
        <v>4</v>
      </c>
      <c r="C1526">
        <v>19</v>
      </c>
      <c r="D1526">
        <v>0</v>
      </c>
      <c r="E1526">
        <v>0</v>
      </c>
      <c r="F1526">
        <v>10.6</v>
      </c>
      <c r="G1526">
        <v>5.2</v>
      </c>
      <c r="H1526">
        <v>0</v>
      </c>
      <c r="I1526">
        <v>10.6</v>
      </c>
      <c r="J1526">
        <v>0</v>
      </c>
      <c r="K1526">
        <v>0</v>
      </c>
    </row>
    <row r="1527" spans="1:11" x14ac:dyDescent="0.3">
      <c r="A1527">
        <v>3</v>
      </c>
      <c r="B1527">
        <v>4</v>
      </c>
      <c r="C1527">
        <v>20</v>
      </c>
      <c r="D1527">
        <v>0</v>
      </c>
      <c r="E1527">
        <v>0</v>
      </c>
      <c r="F1527">
        <v>10</v>
      </c>
      <c r="G1527">
        <v>3.6</v>
      </c>
      <c r="H1527">
        <v>0</v>
      </c>
      <c r="I1527">
        <v>10</v>
      </c>
      <c r="J1527">
        <v>0</v>
      </c>
      <c r="K1527">
        <v>0</v>
      </c>
    </row>
    <row r="1528" spans="1:11" x14ac:dyDescent="0.3">
      <c r="A1528">
        <v>3</v>
      </c>
      <c r="B1528">
        <v>4</v>
      </c>
      <c r="C1528">
        <v>21</v>
      </c>
      <c r="D1528">
        <v>0</v>
      </c>
      <c r="E1528">
        <v>0</v>
      </c>
      <c r="F1528">
        <v>8.9</v>
      </c>
      <c r="G1528">
        <v>2.6</v>
      </c>
      <c r="H1528">
        <v>0</v>
      </c>
      <c r="I1528">
        <v>8.9</v>
      </c>
      <c r="J1528">
        <v>0</v>
      </c>
      <c r="K1528">
        <v>0</v>
      </c>
    </row>
    <row r="1529" spans="1:11" x14ac:dyDescent="0.3">
      <c r="A1529">
        <v>3</v>
      </c>
      <c r="B1529">
        <v>4</v>
      </c>
      <c r="C1529">
        <v>22</v>
      </c>
      <c r="D1529">
        <v>0</v>
      </c>
      <c r="E1529">
        <v>0</v>
      </c>
      <c r="F1529">
        <v>9.4</v>
      </c>
      <c r="G1529">
        <v>2.6</v>
      </c>
      <c r="H1529">
        <v>0</v>
      </c>
      <c r="I1529">
        <v>9.4</v>
      </c>
      <c r="J1529">
        <v>0</v>
      </c>
      <c r="K1529">
        <v>0</v>
      </c>
    </row>
    <row r="1530" spans="1:11" x14ac:dyDescent="0.3">
      <c r="A1530">
        <v>3</v>
      </c>
      <c r="B1530">
        <v>4</v>
      </c>
      <c r="C1530">
        <v>23</v>
      </c>
      <c r="D1530">
        <v>0</v>
      </c>
      <c r="E1530">
        <v>0</v>
      </c>
      <c r="F1530">
        <v>7.8</v>
      </c>
      <c r="G1530">
        <v>2.1</v>
      </c>
      <c r="H1530">
        <v>0</v>
      </c>
      <c r="I1530">
        <v>7.8</v>
      </c>
      <c r="J1530">
        <v>0</v>
      </c>
      <c r="K1530">
        <v>0</v>
      </c>
    </row>
    <row r="1531" spans="1:11" x14ac:dyDescent="0.3">
      <c r="A1531">
        <v>3</v>
      </c>
      <c r="B1531">
        <v>5</v>
      </c>
      <c r="C1531">
        <v>0</v>
      </c>
      <c r="D1531">
        <v>0</v>
      </c>
      <c r="E1531">
        <v>0</v>
      </c>
      <c r="F1531">
        <v>7.8</v>
      </c>
      <c r="G1531">
        <v>1.5</v>
      </c>
      <c r="H1531">
        <v>0</v>
      </c>
      <c r="I1531">
        <v>7.8</v>
      </c>
      <c r="J1531">
        <v>0</v>
      </c>
      <c r="K1531">
        <v>0</v>
      </c>
    </row>
    <row r="1532" spans="1:11" x14ac:dyDescent="0.3">
      <c r="A1532">
        <v>3</v>
      </c>
      <c r="B1532">
        <v>5</v>
      </c>
      <c r="C1532">
        <v>1</v>
      </c>
      <c r="D1532">
        <v>0</v>
      </c>
      <c r="E1532">
        <v>0</v>
      </c>
      <c r="F1532">
        <v>7.8</v>
      </c>
      <c r="G1532">
        <v>1.5</v>
      </c>
      <c r="H1532">
        <v>0</v>
      </c>
      <c r="I1532">
        <v>7.8</v>
      </c>
      <c r="J1532">
        <v>0</v>
      </c>
      <c r="K1532">
        <v>0</v>
      </c>
    </row>
    <row r="1533" spans="1:11" x14ac:dyDescent="0.3">
      <c r="A1533">
        <v>3</v>
      </c>
      <c r="B1533">
        <v>5</v>
      </c>
      <c r="C1533">
        <v>2</v>
      </c>
      <c r="D1533">
        <v>0</v>
      </c>
      <c r="E1533">
        <v>0</v>
      </c>
      <c r="F1533">
        <v>7.8</v>
      </c>
      <c r="G1533">
        <v>2.1</v>
      </c>
      <c r="H1533">
        <v>0</v>
      </c>
      <c r="I1533">
        <v>7.8</v>
      </c>
      <c r="J1533">
        <v>0</v>
      </c>
      <c r="K1533">
        <v>0</v>
      </c>
    </row>
    <row r="1534" spans="1:11" x14ac:dyDescent="0.3">
      <c r="A1534">
        <v>3</v>
      </c>
      <c r="B1534">
        <v>5</v>
      </c>
      <c r="C1534">
        <v>3</v>
      </c>
      <c r="D1534">
        <v>0</v>
      </c>
      <c r="E1534">
        <v>0</v>
      </c>
      <c r="F1534">
        <v>7.8</v>
      </c>
      <c r="G1534">
        <v>0</v>
      </c>
      <c r="H1534">
        <v>0</v>
      </c>
      <c r="I1534">
        <v>7.8</v>
      </c>
      <c r="J1534">
        <v>0</v>
      </c>
      <c r="K1534">
        <v>0</v>
      </c>
    </row>
    <row r="1535" spans="1:11" x14ac:dyDescent="0.3">
      <c r="A1535">
        <v>3</v>
      </c>
      <c r="B1535">
        <v>5</v>
      </c>
      <c r="C1535">
        <v>4</v>
      </c>
      <c r="D1535">
        <v>0</v>
      </c>
      <c r="E1535">
        <v>0</v>
      </c>
      <c r="F1535">
        <v>7.2</v>
      </c>
      <c r="G1535">
        <v>1.5</v>
      </c>
      <c r="H1535">
        <v>0</v>
      </c>
      <c r="I1535">
        <v>7.2</v>
      </c>
      <c r="J1535">
        <v>0</v>
      </c>
      <c r="K1535">
        <v>0</v>
      </c>
    </row>
    <row r="1536" spans="1:11" x14ac:dyDescent="0.3">
      <c r="A1536">
        <v>3</v>
      </c>
      <c r="B1536">
        <v>5</v>
      </c>
      <c r="C1536">
        <v>5</v>
      </c>
      <c r="D1536">
        <v>0</v>
      </c>
      <c r="E1536">
        <v>0</v>
      </c>
      <c r="F1536">
        <v>7.2</v>
      </c>
      <c r="G1536">
        <v>2.1</v>
      </c>
      <c r="H1536">
        <v>0</v>
      </c>
      <c r="I1536">
        <v>7.2</v>
      </c>
      <c r="J1536">
        <v>0</v>
      </c>
      <c r="K1536">
        <v>0</v>
      </c>
    </row>
    <row r="1537" spans="1:11" x14ac:dyDescent="0.3">
      <c r="A1537">
        <v>3</v>
      </c>
      <c r="B1537">
        <v>5</v>
      </c>
      <c r="C1537">
        <v>6</v>
      </c>
      <c r="D1537">
        <v>0</v>
      </c>
      <c r="E1537">
        <v>1</v>
      </c>
      <c r="F1537">
        <v>7.2</v>
      </c>
      <c r="G1537">
        <v>1.5</v>
      </c>
      <c r="H1537">
        <v>0.97</v>
      </c>
      <c r="I1537">
        <v>4.4180000000000001</v>
      </c>
      <c r="J1537">
        <v>0.89400000000000002</v>
      </c>
      <c r="K1537">
        <v>0</v>
      </c>
    </row>
    <row r="1538" spans="1:11" x14ac:dyDescent="0.3">
      <c r="A1538">
        <v>3</v>
      </c>
      <c r="B1538">
        <v>5</v>
      </c>
      <c r="C1538">
        <v>7</v>
      </c>
      <c r="D1538">
        <v>31</v>
      </c>
      <c r="E1538">
        <v>53</v>
      </c>
      <c r="F1538">
        <v>8.9</v>
      </c>
      <c r="G1538">
        <v>1.5</v>
      </c>
      <c r="H1538">
        <v>60.526000000000003</v>
      </c>
      <c r="I1538">
        <v>8.2509999999999994</v>
      </c>
      <c r="J1538">
        <v>53.656999999999996</v>
      </c>
      <c r="K1538">
        <v>47.076999999999998</v>
      </c>
    </row>
    <row r="1539" spans="1:11" x14ac:dyDescent="0.3">
      <c r="A1539">
        <v>3</v>
      </c>
      <c r="B1539">
        <v>5</v>
      </c>
      <c r="C1539">
        <v>8</v>
      </c>
      <c r="D1539">
        <v>4</v>
      </c>
      <c r="E1539">
        <v>100</v>
      </c>
      <c r="F1539">
        <v>10.6</v>
      </c>
      <c r="G1539">
        <v>1.5</v>
      </c>
      <c r="H1539">
        <v>98.385000000000005</v>
      </c>
      <c r="I1539">
        <v>11.693</v>
      </c>
      <c r="J1539">
        <v>88.468000000000004</v>
      </c>
      <c r="K1539">
        <v>81.177999999999997</v>
      </c>
    </row>
    <row r="1540" spans="1:11" x14ac:dyDescent="0.3">
      <c r="A1540">
        <v>3</v>
      </c>
      <c r="B1540">
        <v>5</v>
      </c>
      <c r="C1540">
        <v>9</v>
      </c>
      <c r="D1540">
        <v>66</v>
      </c>
      <c r="E1540">
        <v>195</v>
      </c>
      <c r="F1540">
        <v>12.2</v>
      </c>
      <c r="G1540">
        <v>1.5</v>
      </c>
      <c r="H1540">
        <v>242.50800000000001</v>
      </c>
      <c r="I1540">
        <v>18.486999999999998</v>
      </c>
      <c r="J1540">
        <v>212.83099999999999</v>
      </c>
      <c r="K1540">
        <v>202.66499999999999</v>
      </c>
    </row>
    <row r="1541" spans="1:11" x14ac:dyDescent="0.3">
      <c r="A1541">
        <v>3</v>
      </c>
      <c r="B1541">
        <v>5</v>
      </c>
      <c r="C1541">
        <v>10</v>
      </c>
      <c r="D1541">
        <v>7</v>
      </c>
      <c r="E1541">
        <v>252</v>
      </c>
      <c r="F1541">
        <v>12.8</v>
      </c>
      <c r="G1541">
        <v>3.6</v>
      </c>
      <c r="H1541">
        <v>254.887</v>
      </c>
      <c r="I1541">
        <v>18.443000000000001</v>
      </c>
      <c r="J1541">
        <v>224.21700000000001</v>
      </c>
      <c r="K1541">
        <v>213.762</v>
      </c>
    </row>
    <row r="1542" spans="1:11" x14ac:dyDescent="0.3">
      <c r="A1542">
        <v>3</v>
      </c>
      <c r="B1542">
        <v>5</v>
      </c>
      <c r="C1542">
        <v>11</v>
      </c>
      <c r="D1542">
        <v>34</v>
      </c>
      <c r="E1542">
        <v>209</v>
      </c>
      <c r="F1542">
        <v>12.2</v>
      </c>
      <c r="G1542">
        <v>2.1</v>
      </c>
      <c r="H1542">
        <v>242.35300000000001</v>
      </c>
      <c r="I1542">
        <v>18.663</v>
      </c>
      <c r="J1542">
        <v>213.01900000000001</v>
      </c>
      <c r="K1542">
        <v>202.84899999999999</v>
      </c>
    </row>
    <row r="1543" spans="1:11" x14ac:dyDescent="0.3">
      <c r="A1543">
        <v>3</v>
      </c>
      <c r="B1543">
        <v>5</v>
      </c>
      <c r="C1543">
        <v>12</v>
      </c>
      <c r="D1543">
        <v>5</v>
      </c>
      <c r="E1543">
        <v>245</v>
      </c>
      <c r="F1543">
        <v>13.3</v>
      </c>
      <c r="G1543">
        <v>2.6</v>
      </c>
      <c r="H1543">
        <v>245.31</v>
      </c>
      <c r="I1543">
        <v>19.347999999999999</v>
      </c>
      <c r="J1543">
        <v>215.137</v>
      </c>
      <c r="K1543">
        <v>204.91399999999999</v>
      </c>
    </row>
    <row r="1544" spans="1:11" x14ac:dyDescent="0.3">
      <c r="A1544">
        <v>3</v>
      </c>
      <c r="B1544">
        <v>5</v>
      </c>
      <c r="C1544">
        <v>13</v>
      </c>
      <c r="D1544">
        <v>9</v>
      </c>
      <c r="E1544">
        <v>157</v>
      </c>
      <c r="F1544">
        <v>12.8</v>
      </c>
      <c r="G1544">
        <v>2.6</v>
      </c>
      <c r="H1544">
        <v>159.441</v>
      </c>
      <c r="I1544">
        <v>16.359000000000002</v>
      </c>
      <c r="J1544">
        <v>141.256</v>
      </c>
      <c r="K1544">
        <v>132.81</v>
      </c>
    </row>
    <row r="1545" spans="1:11" x14ac:dyDescent="0.3">
      <c r="A1545">
        <v>3</v>
      </c>
      <c r="B1545">
        <v>5</v>
      </c>
      <c r="C1545">
        <v>14</v>
      </c>
      <c r="D1545">
        <v>2</v>
      </c>
      <c r="E1545">
        <v>267</v>
      </c>
      <c r="F1545">
        <v>13.9</v>
      </c>
      <c r="G1545">
        <v>2.6</v>
      </c>
      <c r="H1545">
        <v>267.19200000000001</v>
      </c>
      <c r="I1545">
        <v>20.242000000000001</v>
      </c>
      <c r="J1545">
        <v>233.60499999999999</v>
      </c>
      <c r="K1545">
        <v>222.90799999999999</v>
      </c>
    </row>
    <row r="1546" spans="1:11" x14ac:dyDescent="0.3">
      <c r="A1546">
        <v>3</v>
      </c>
      <c r="B1546">
        <v>5</v>
      </c>
      <c r="C1546">
        <v>15</v>
      </c>
      <c r="D1546">
        <v>0</v>
      </c>
      <c r="E1546">
        <v>198</v>
      </c>
      <c r="F1546">
        <v>13.9</v>
      </c>
      <c r="G1546">
        <v>1.5</v>
      </c>
      <c r="H1546">
        <v>195.88800000000001</v>
      </c>
      <c r="I1546">
        <v>19.61</v>
      </c>
      <c r="J1546">
        <v>171.642</v>
      </c>
      <c r="K1546">
        <v>162.48699999999999</v>
      </c>
    </row>
    <row r="1547" spans="1:11" x14ac:dyDescent="0.3">
      <c r="A1547">
        <v>3</v>
      </c>
      <c r="B1547">
        <v>5</v>
      </c>
      <c r="C1547">
        <v>16</v>
      </c>
      <c r="D1547">
        <v>215</v>
      </c>
      <c r="E1547">
        <v>109</v>
      </c>
      <c r="F1547">
        <v>13.9</v>
      </c>
      <c r="G1547">
        <v>4.5999999999999996</v>
      </c>
      <c r="H1547">
        <v>207.17400000000001</v>
      </c>
      <c r="I1547">
        <v>17.652999999999999</v>
      </c>
      <c r="J1547">
        <v>176.99700000000001</v>
      </c>
      <c r="K1547">
        <v>167.714</v>
      </c>
    </row>
    <row r="1548" spans="1:11" x14ac:dyDescent="0.3">
      <c r="A1548">
        <v>3</v>
      </c>
      <c r="B1548">
        <v>5</v>
      </c>
      <c r="C1548">
        <v>17</v>
      </c>
      <c r="D1548">
        <v>97</v>
      </c>
      <c r="E1548">
        <v>31</v>
      </c>
      <c r="F1548">
        <v>12.2</v>
      </c>
      <c r="G1548">
        <v>4.0999999999999996</v>
      </c>
      <c r="H1548">
        <v>51.798000000000002</v>
      </c>
      <c r="I1548">
        <v>12.294</v>
      </c>
      <c r="J1548">
        <v>41.548999999999999</v>
      </c>
      <c r="K1548">
        <v>35.207000000000001</v>
      </c>
    </row>
    <row r="1549" spans="1:11" x14ac:dyDescent="0.3">
      <c r="A1549">
        <v>3</v>
      </c>
      <c r="B1549">
        <v>5</v>
      </c>
      <c r="C1549">
        <v>18</v>
      </c>
      <c r="D1549">
        <v>0</v>
      </c>
      <c r="E1549">
        <v>1</v>
      </c>
      <c r="F1549">
        <v>10.6</v>
      </c>
      <c r="G1549">
        <v>5.2</v>
      </c>
      <c r="H1549">
        <v>0.97</v>
      </c>
      <c r="I1549">
        <v>9.1150000000000002</v>
      </c>
      <c r="J1549">
        <v>0.88</v>
      </c>
      <c r="K1549">
        <v>0</v>
      </c>
    </row>
    <row r="1550" spans="1:11" x14ac:dyDescent="0.3">
      <c r="A1550">
        <v>3</v>
      </c>
      <c r="B1550">
        <v>5</v>
      </c>
      <c r="C1550">
        <v>19</v>
      </c>
      <c r="D1550">
        <v>0</v>
      </c>
      <c r="E1550">
        <v>0</v>
      </c>
      <c r="F1550">
        <v>10.6</v>
      </c>
      <c r="G1550">
        <v>2.6</v>
      </c>
      <c r="H1550">
        <v>0</v>
      </c>
      <c r="I1550">
        <v>10.6</v>
      </c>
      <c r="J1550">
        <v>0</v>
      </c>
      <c r="K1550">
        <v>0</v>
      </c>
    </row>
    <row r="1551" spans="1:11" x14ac:dyDescent="0.3">
      <c r="A1551">
        <v>3</v>
      </c>
      <c r="B1551">
        <v>5</v>
      </c>
      <c r="C1551">
        <v>20</v>
      </c>
      <c r="D1551">
        <v>0</v>
      </c>
      <c r="E1551">
        <v>0</v>
      </c>
      <c r="F1551">
        <v>9.4</v>
      </c>
      <c r="G1551">
        <v>2.1</v>
      </c>
      <c r="H1551">
        <v>0</v>
      </c>
      <c r="I1551">
        <v>9.4</v>
      </c>
      <c r="J1551">
        <v>0</v>
      </c>
      <c r="K1551">
        <v>0</v>
      </c>
    </row>
    <row r="1552" spans="1:11" x14ac:dyDescent="0.3">
      <c r="A1552">
        <v>3</v>
      </c>
      <c r="B1552">
        <v>5</v>
      </c>
      <c r="C1552">
        <v>21</v>
      </c>
      <c r="D1552">
        <v>0</v>
      </c>
      <c r="E1552">
        <v>0</v>
      </c>
      <c r="F1552">
        <v>10</v>
      </c>
      <c r="G1552">
        <v>2.1</v>
      </c>
      <c r="H1552">
        <v>0</v>
      </c>
      <c r="I1552">
        <v>10</v>
      </c>
      <c r="J1552">
        <v>0</v>
      </c>
      <c r="K1552">
        <v>0</v>
      </c>
    </row>
    <row r="1553" spans="1:11" x14ac:dyDescent="0.3">
      <c r="A1553">
        <v>3</v>
      </c>
      <c r="B1553">
        <v>5</v>
      </c>
      <c r="C1553">
        <v>22</v>
      </c>
      <c r="D1553">
        <v>0</v>
      </c>
      <c r="E1553">
        <v>0</v>
      </c>
      <c r="F1553">
        <v>8.3000000000000007</v>
      </c>
      <c r="G1553">
        <v>2.1</v>
      </c>
      <c r="H1553">
        <v>0</v>
      </c>
      <c r="I1553">
        <v>8.3000000000000007</v>
      </c>
      <c r="J1553">
        <v>0</v>
      </c>
      <c r="K1553">
        <v>0</v>
      </c>
    </row>
    <row r="1554" spans="1:11" x14ac:dyDescent="0.3">
      <c r="A1554">
        <v>3</v>
      </c>
      <c r="B1554">
        <v>5</v>
      </c>
      <c r="C1554">
        <v>23</v>
      </c>
      <c r="D1554">
        <v>0</v>
      </c>
      <c r="E1554">
        <v>0</v>
      </c>
      <c r="F1554">
        <v>7.8</v>
      </c>
      <c r="G1554">
        <v>2.1</v>
      </c>
      <c r="H1554">
        <v>0</v>
      </c>
      <c r="I1554">
        <v>7.8</v>
      </c>
      <c r="J1554">
        <v>0</v>
      </c>
      <c r="K1554">
        <v>0</v>
      </c>
    </row>
    <row r="1555" spans="1:11" x14ac:dyDescent="0.3">
      <c r="A1555">
        <v>3</v>
      </c>
      <c r="B1555">
        <v>6</v>
      </c>
      <c r="C1555">
        <v>0</v>
      </c>
      <c r="D1555">
        <v>0</v>
      </c>
      <c r="E1555">
        <v>0</v>
      </c>
      <c r="F1555">
        <v>6.7</v>
      </c>
      <c r="G1555">
        <v>3.1</v>
      </c>
      <c r="H1555">
        <v>0</v>
      </c>
      <c r="I1555">
        <v>6.7</v>
      </c>
      <c r="J1555">
        <v>0</v>
      </c>
      <c r="K1555">
        <v>0</v>
      </c>
    </row>
    <row r="1556" spans="1:11" x14ac:dyDescent="0.3">
      <c r="A1556">
        <v>3</v>
      </c>
      <c r="B1556">
        <v>6</v>
      </c>
      <c r="C1556">
        <v>1</v>
      </c>
      <c r="D1556">
        <v>0</v>
      </c>
      <c r="E1556">
        <v>0</v>
      </c>
      <c r="F1556">
        <v>6.7</v>
      </c>
      <c r="G1556">
        <v>2.6</v>
      </c>
      <c r="H1556">
        <v>0</v>
      </c>
      <c r="I1556">
        <v>6.7</v>
      </c>
      <c r="J1556">
        <v>0</v>
      </c>
      <c r="K1556">
        <v>0</v>
      </c>
    </row>
    <row r="1557" spans="1:11" x14ac:dyDescent="0.3">
      <c r="A1557">
        <v>3</v>
      </c>
      <c r="B1557">
        <v>6</v>
      </c>
      <c r="C1557">
        <v>2</v>
      </c>
      <c r="D1557">
        <v>0</v>
      </c>
      <c r="E1557">
        <v>0</v>
      </c>
      <c r="F1557">
        <v>5.6</v>
      </c>
      <c r="G1557">
        <v>1.5</v>
      </c>
      <c r="H1557">
        <v>0</v>
      </c>
      <c r="I1557">
        <v>5.6</v>
      </c>
      <c r="J1557">
        <v>0</v>
      </c>
      <c r="K1557">
        <v>0</v>
      </c>
    </row>
    <row r="1558" spans="1:11" x14ac:dyDescent="0.3">
      <c r="A1558">
        <v>3</v>
      </c>
      <c r="B1558">
        <v>6</v>
      </c>
      <c r="C1558">
        <v>3</v>
      </c>
      <c r="D1558">
        <v>0</v>
      </c>
      <c r="E1558">
        <v>0</v>
      </c>
      <c r="F1558">
        <v>5.6</v>
      </c>
      <c r="G1558">
        <v>1.5</v>
      </c>
      <c r="H1558">
        <v>0</v>
      </c>
      <c r="I1558">
        <v>5.6</v>
      </c>
      <c r="J1558">
        <v>0</v>
      </c>
      <c r="K1558">
        <v>0</v>
      </c>
    </row>
    <row r="1559" spans="1:11" x14ac:dyDescent="0.3">
      <c r="A1559">
        <v>3</v>
      </c>
      <c r="B1559">
        <v>6</v>
      </c>
      <c r="C1559">
        <v>4</v>
      </c>
      <c r="D1559">
        <v>0</v>
      </c>
      <c r="E1559">
        <v>0</v>
      </c>
      <c r="F1559">
        <v>6.1</v>
      </c>
      <c r="G1559">
        <v>0</v>
      </c>
      <c r="H1559">
        <v>0</v>
      </c>
      <c r="I1559">
        <v>6.1</v>
      </c>
      <c r="J1559">
        <v>0</v>
      </c>
      <c r="K1559">
        <v>0</v>
      </c>
    </row>
    <row r="1560" spans="1:11" x14ac:dyDescent="0.3">
      <c r="A1560">
        <v>3</v>
      </c>
      <c r="B1560">
        <v>6</v>
      </c>
      <c r="C1560">
        <v>5</v>
      </c>
      <c r="D1560">
        <v>0</v>
      </c>
      <c r="E1560">
        <v>0</v>
      </c>
      <c r="F1560">
        <v>5</v>
      </c>
      <c r="G1560">
        <v>2.6</v>
      </c>
      <c r="H1560">
        <v>0</v>
      </c>
      <c r="I1560">
        <v>5</v>
      </c>
      <c r="J1560">
        <v>0</v>
      </c>
      <c r="K1560">
        <v>0</v>
      </c>
    </row>
    <row r="1561" spans="1:11" x14ac:dyDescent="0.3">
      <c r="A1561">
        <v>3</v>
      </c>
      <c r="B1561">
        <v>6</v>
      </c>
      <c r="C1561">
        <v>6</v>
      </c>
      <c r="D1561">
        <v>4</v>
      </c>
      <c r="E1561">
        <v>10</v>
      </c>
      <c r="F1561">
        <v>7.2</v>
      </c>
      <c r="G1561">
        <v>1.5</v>
      </c>
      <c r="H1561">
        <v>10.063000000000001</v>
      </c>
      <c r="I1561">
        <v>4.7380000000000004</v>
      </c>
      <c r="J1561">
        <v>9.0809999999999995</v>
      </c>
      <c r="K1561">
        <v>3.351</v>
      </c>
    </row>
    <row r="1562" spans="1:11" x14ac:dyDescent="0.3">
      <c r="A1562">
        <v>3</v>
      </c>
      <c r="B1562">
        <v>6</v>
      </c>
      <c r="C1562">
        <v>7</v>
      </c>
      <c r="D1562">
        <v>16</v>
      </c>
      <c r="E1562">
        <v>43</v>
      </c>
      <c r="F1562">
        <v>8.3000000000000007</v>
      </c>
      <c r="G1562">
        <v>2.1</v>
      </c>
      <c r="H1562">
        <v>46.106000000000002</v>
      </c>
      <c r="I1562">
        <v>7.3310000000000004</v>
      </c>
      <c r="J1562">
        <v>41.36</v>
      </c>
      <c r="K1562">
        <v>35.021000000000001</v>
      </c>
    </row>
    <row r="1563" spans="1:11" x14ac:dyDescent="0.3">
      <c r="A1563">
        <v>3</v>
      </c>
      <c r="B1563">
        <v>6</v>
      </c>
      <c r="C1563">
        <v>8</v>
      </c>
      <c r="D1563">
        <v>1</v>
      </c>
      <c r="E1563">
        <v>138</v>
      </c>
      <c r="F1563">
        <v>9.4</v>
      </c>
      <c r="G1563">
        <v>1.5</v>
      </c>
      <c r="H1563">
        <v>135.964</v>
      </c>
      <c r="I1563">
        <v>11.695</v>
      </c>
      <c r="J1563">
        <v>122.354</v>
      </c>
      <c r="K1563">
        <v>114.33199999999999</v>
      </c>
    </row>
    <row r="1564" spans="1:11" x14ac:dyDescent="0.3">
      <c r="A1564">
        <v>3</v>
      </c>
      <c r="B1564">
        <v>6</v>
      </c>
      <c r="C1564">
        <v>9</v>
      </c>
      <c r="D1564">
        <v>8</v>
      </c>
      <c r="E1564">
        <v>119</v>
      </c>
      <c r="F1564">
        <v>9.4</v>
      </c>
      <c r="G1564">
        <v>3.1</v>
      </c>
      <c r="H1564">
        <v>119.628</v>
      </c>
      <c r="I1564">
        <v>11.164</v>
      </c>
      <c r="J1564">
        <v>107.803</v>
      </c>
      <c r="K1564">
        <v>100.101</v>
      </c>
    </row>
    <row r="1565" spans="1:11" x14ac:dyDescent="0.3">
      <c r="A1565">
        <v>3</v>
      </c>
      <c r="B1565">
        <v>6</v>
      </c>
      <c r="C1565">
        <v>10</v>
      </c>
      <c r="D1565">
        <v>80</v>
      </c>
      <c r="E1565">
        <v>284</v>
      </c>
      <c r="F1565">
        <v>11.1</v>
      </c>
      <c r="G1565">
        <v>3.6</v>
      </c>
      <c r="H1565">
        <v>358.68400000000003</v>
      </c>
      <c r="I1565">
        <v>19.056999999999999</v>
      </c>
      <c r="J1565">
        <v>314.70299999999997</v>
      </c>
      <c r="K1565">
        <v>301.78899999999999</v>
      </c>
    </row>
    <row r="1566" spans="1:11" x14ac:dyDescent="0.3">
      <c r="A1566">
        <v>3</v>
      </c>
      <c r="B1566">
        <v>6</v>
      </c>
      <c r="C1566">
        <v>11</v>
      </c>
      <c r="D1566">
        <v>39</v>
      </c>
      <c r="E1566">
        <v>190</v>
      </c>
      <c r="F1566">
        <v>10</v>
      </c>
      <c r="G1566">
        <v>3.1</v>
      </c>
      <c r="H1566">
        <v>226.72800000000001</v>
      </c>
      <c r="I1566">
        <v>15.601000000000001</v>
      </c>
      <c r="J1566">
        <v>201.37</v>
      </c>
      <c r="K1566">
        <v>191.49199999999999</v>
      </c>
    </row>
    <row r="1567" spans="1:11" x14ac:dyDescent="0.3">
      <c r="A1567">
        <v>3</v>
      </c>
      <c r="B1567">
        <v>6</v>
      </c>
      <c r="C1567">
        <v>12</v>
      </c>
      <c r="D1567">
        <v>3</v>
      </c>
      <c r="E1567">
        <v>154</v>
      </c>
      <c r="F1567">
        <v>10</v>
      </c>
      <c r="G1567">
        <v>4.5999999999999996</v>
      </c>
      <c r="H1567">
        <v>151.226</v>
      </c>
      <c r="I1567">
        <v>12.455</v>
      </c>
      <c r="J1567">
        <v>135.76300000000001</v>
      </c>
      <c r="K1567">
        <v>127.44199999999999</v>
      </c>
    </row>
    <row r="1568" spans="1:11" x14ac:dyDescent="0.3">
      <c r="A1568">
        <v>3</v>
      </c>
      <c r="B1568">
        <v>6</v>
      </c>
      <c r="C1568">
        <v>13</v>
      </c>
      <c r="D1568">
        <v>3</v>
      </c>
      <c r="E1568">
        <v>150</v>
      </c>
      <c r="F1568">
        <v>10</v>
      </c>
      <c r="G1568">
        <v>3.1</v>
      </c>
      <c r="H1568">
        <v>147.17099999999999</v>
      </c>
      <c r="I1568">
        <v>12.602</v>
      </c>
      <c r="J1568">
        <v>132.05600000000001</v>
      </c>
      <c r="K1568">
        <v>123.818</v>
      </c>
    </row>
    <row r="1569" spans="1:11" x14ac:dyDescent="0.3">
      <c r="A1569">
        <v>3</v>
      </c>
      <c r="B1569">
        <v>6</v>
      </c>
      <c r="C1569">
        <v>14</v>
      </c>
      <c r="D1569">
        <v>326</v>
      </c>
      <c r="E1569">
        <v>226</v>
      </c>
      <c r="F1569">
        <v>10.6</v>
      </c>
      <c r="G1569">
        <v>2.6</v>
      </c>
      <c r="H1569">
        <v>501.59399999999999</v>
      </c>
      <c r="I1569">
        <v>23.623999999999999</v>
      </c>
      <c r="J1569">
        <v>432.41699999999997</v>
      </c>
      <c r="K1569">
        <v>415.887</v>
      </c>
    </row>
    <row r="1570" spans="1:11" x14ac:dyDescent="0.3">
      <c r="A1570">
        <v>3</v>
      </c>
      <c r="B1570">
        <v>6</v>
      </c>
      <c r="C1570">
        <v>15</v>
      </c>
      <c r="D1570">
        <v>99</v>
      </c>
      <c r="E1570">
        <v>192</v>
      </c>
      <c r="F1570">
        <v>11.7</v>
      </c>
      <c r="G1570">
        <v>3.1</v>
      </c>
      <c r="H1570">
        <v>256.84699999999998</v>
      </c>
      <c r="I1570">
        <v>18.655999999999999</v>
      </c>
      <c r="J1570">
        <v>224.81700000000001</v>
      </c>
      <c r="K1570">
        <v>214.346</v>
      </c>
    </row>
    <row r="1571" spans="1:11" x14ac:dyDescent="0.3">
      <c r="A1571">
        <v>3</v>
      </c>
      <c r="B1571">
        <v>6</v>
      </c>
      <c r="C1571">
        <v>16</v>
      </c>
      <c r="D1571">
        <v>11</v>
      </c>
      <c r="E1571">
        <v>85</v>
      </c>
      <c r="F1571">
        <v>11.1</v>
      </c>
      <c r="G1571">
        <v>2.1</v>
      </c>
      <c r="H1571">
        <v>86.367999999999995</v>
      </c>
      <c r="I1571">
        <v>12.71</v>
      </c>
      <c r="J1571">
        <v>77.174000000000007</v>
      </c>
      <c r="K1571">
        <v>70.119</v>
      </c>
    </row>
    <row r="1572" spans="1:11" x14ac:dyDescent="0.3">
      <c r="A1572">
        <v>3</v>
      </c>
      <c r="B1572">
        <v>6</v>
      </c>
      <c r="C1572">
        <v>17</v>
      </c>
      <c r="D1572">
        <v>0</v>
      </c>
      <c r="E1572">
        <v>25</v>
      </c>
      <c r="F1572">
        <v>11.1</v>
      </c>
      <c r="G1572">
        <v>2.1</v>
      </c>
      <c r="H1572">
        <v>23.704000000000001</v>
      </c>
      <c r="I1572">
        <v>9.8640000000000008</v>
      </c>
      <c r="J1572">
        <v>21.466000000000001</v>
      </c>
      <c r="K1572">
        <v>15.506</v>
      </c>
    </row>
    <row r="1573" spans="1:11" x14ac:dyDescent="0.3">
      <c r="A1573">
        <v>3</v>
      </c>
      <c r="B1573">
        <v>6</v>
      </c>
      <c r="C1573">
        <v>18</v>
      </c>
      <c r="D1573">
        <v>0</v>
      </c>
      <c r="E1573">
        <v>0</v>
      </c>
      <c r="F1573">
        <v>10.6</v>
      </c>
      <c r="G1573">
        <v>3.6</v>
      </c>
      <c r="H1573">
        <v>0</v>
      </c>
      <c r="I1573">
        <v>10.6</v>
      </c>
      <c r="J1573">
        <v>0</v>
      </c>
      <c r="K1573">
        <v>0</v>
      </c>
    </row>
    <row r="1574" spans="1:11" x14ac:dyDescent="0.3">
      <c r="A1574">
        <v>3</v>
      </c>
      <c r="B1574">
        <v>6</v>
      </c>
      <c r="C1574">
        <v>19</v>
      </c>
      <c r="D1574">
        <v>0</v>
      </c>
      <c r="E1574">
        <v>0</v>
      </c>
      <c r="F1574">
        <v>11.1</v>
      </c>
      <c r="G1574">
        <v>2.1</v>
      </c>
      <c r="H1574">
        <v>0</v>
      </c>
      <c r="I1574">
        <v>11.1</v>
      </c>
      <c r="J1574">
        <v>0</v>
      </c>
      <c r="K1574">
        <v>0</v>
      </c>
    </row>
    <row r="1575" spans="1:11" x14ac:dyDescent="0.3">
      <c r="A1575">
        <v>3</v>
      </c>
      <c r="B1575">
        <v>6</v>
      </c>
      <c r="C1575">
        <v>20</v>
      </c>
      <c r="D1575">
        <v>0</v>
      </c>
      <c r="E1575">
        <v>0</v>
      </c>
      <c r="F1575">
        <v>10.6</v>
      </c>
      <c r="G1575">
        <v>2.6</v>
      </c>
      <c r="H1575">
        <v>0</v>
      </c>
      <c r="I1575">
        <v>10.6</v>
      </c>
      <c r="J1575">
        <v>0</v>
      </c>
      <c r="K1575">
        <v>0</v>
      </c>
    </row>
    <row r="1576" spans="1:11" x14ac:dyDescent="0.3">
      <c r="A1576">
        <v>3</v>
      </c>
      <c r="B1576">
        <v>6</v>
      </c>
      <c r="C1576">
        <v>21</v>
      </c>
      <c r="D1576">
        <v>0</v>
      </c>
      <c r="E1576">
        <v>0</v>
      </c>
      <c r="F1576">
        <v>11.1</v>
      </c>
      <c r="G1576">
        <v>3.6</v>
      </c>
      <c r="H1576">
        <v>0</v>
      </c>
      <c r="I1576">
        <v>11.1</v>
      </c>
      <c r="J1576">
        <v>0</v>
      </c>
      <c r="K1576">
        <v>0</v>
      </c>
    </row>
    <row r="1577" spans="1:11" x14ac:dyDescent="0.3">
      <c r="A1577">
        <v>3</v>
      </c>
      <c r="B1577">
        <v>6</v>
      </c>
      <c r="C1577">
        <v>22</v>
      </c>
      <c r="D1577">
        <v>0</v>
      </c>
      <c r="E1577">
        <v>0</v>
      </c>
      <c r="F1577">
        <v>11.1</v>
      </c>
      <c r="G1577">
        <v>4.0999999999999996</v>
      </c>
      <c r="H1577">
        <v>0</v>
      </c>
      <c r="I1577">
        <v>11.1</v>
      </c>
      <c r="J1577">
        <v>0</v>
      </c>
      <c r="K1577">
        <v>0</v>
      </c>
    </row>
    <row r="1578" spans="1:11" x14ac:dyDescent="0.3">
      <c r="A1578">
        <v>3</v>
      </c>
      <c r="B1578">
        <v>6</v>
      </c>
      <c r="C1578">
        <v>23</v>
      </c>
      <c r="D1578">
        <v>0</v>
      </c>
      <c r="E1578">
        <v>0</v>
      </c>
      <c r="F1578">
        <v>10.6</v>
      </c>
      <c r="G1578">
        <v>3.6</v>
      </c>
      <c r="H1578">
        <v>0</v>
      </c>
      <c r="I1578">
        <v>10.6</v>
      </c>
      <c r="J1578">
        <v>0</v>
      </c>
      <c r="K1578">
        <v>0</v>
      </c>
    </row>
    <row r="1579" spans="1:11" x14ac:dyDescent="0.3">
      <c r="A1579">
        <v>3</v>
      </c>
      <c r="B1579">
        <v>7</v>
      </c>
      <c r="C1579">
        <v>0</v>
      </c>
      <c r="D1579">
        <v>0</v>
      </c>
      <c r="E1579">
        <v>0</v>
      </c>
      <c r="F1579">
        <v>11.1</v>
      </c>
      <c r="G1579">
        <v>3.1</v>
      </c>
      <c r="H1579">
        <v>0</v>
      </c>
      <c r="I1579">
        <v>11.1</v>
      </c>
      <c r="J1579">
        <v>0</v>
      </c>
      <c r="K1579">
        <v>0</v>
      </c>
    </row>
    <row r="1580" spans="1:11" x14ac:dyDescent="0.3">
      <c r="A1580">
        <v>3</v>
      </c>
      <c r="B1580">
        <v>7</v>
      </c>
      <c r="C1580">
        <v>1</v>
      </c>
      <c r="D1580">
        <v>0</v>
      </c>
      <c r="E1580">
        <v>0</v>
      </c>
      <c r="F1580">
        <v>10.6</v>
      </c>
      <c r="G1580">
        <v>2.6</v>
      </c>
      <c r="H1580">
        <v>0</v>
      </c>
      <c r="I1580">
        <v>10.6</v>
      </c>
      <c r="J1580">
        <v>0</v>
      </c>
      <c r="K1580">
        <v>0</v>
      </c>
    </row>
    <row r="1581" spans="1:11" x14ac:dyDescent="0.3">
      <c r="A1581">
        <v>3</v>
      </c>
      <c r="B1581">
        <v>7</v>
      </c>
      <c r="C1581">
        <v>2</v>
      </c>
      <c r="D1581">
        <v>0</v>
      </c>
      <c r="E1581">
        <v>0</v>
      </c>
      <c r="F1581">
        <v>11.1</v>
      </c>
      <c r="G1581">
        <v>3.1</v>
      </c>
      <c r="H1581">
        <v>0</v>
      </c>
      <c r="I1581">
        <v>11.1</v>
      </c>
      <c r="J1581">
        <v>0</v>
      </c>
      <c r="K1581">
        <v>0</v>
      </c>
    </row>
    <row r="1582" spans="1:11" x14ac:dyDescent="0.3">
      <c r="A1582">
        <v>3</v>
      </c>
      <c r="B1582">
        <v>7</v>
      </c>
      <c r="C1582">
        <v>3</v>
      </c>
      <c r="D1582">
        <v>0</v>
      </c>
      <c r="E1582">
        <v>0</v>
      </c>
      <c r="F1582">
        <v>10.6</v>
      </c>
      <c r="G1582">
        <v>2.1</v>
      </c>
      <c r="H1582">
        <v>0</v>
      </c>
      <c r="I1582">
        <v>10.6</v>
      </c>
      <c r="J1582">
        <v>0</v>
      </c>
      <c r="K1582">
        <v>0</v>
      </c>
    </row>
    <row r="1583" spans="1:11" x14ac:dyDescent="0.3">
      <c r="A1583">
        <v>3</v>
      </c>
      <c r="B1583">
        <v>7</v>
      </c>
      <c r="C1583">
        <v>4</v>
      </c>
      <c r="D1583">
        <v>0</v>
      </c>
      <c r="E1583">
        <v>0</v>
      </c>
      <c r="F1583">
        <v>9.4</v>
      </c>
      <c r="G1583">
        <v>2.1</v>
      </c>
      <c r="H1583">
        <v>0</v>
      </c>
      <c r="I1583">
        <v>9.4</v>
      </c>
      <c r="J1583">
        <v>0</v>
      </c>
      <c r="K1583">
        <v>0</v>
      </c>
    </row>
    <row r="1584" spans="1:11" x14ac:dyDescent="0.3">
      <c r="A1584">
        <v>3</v>
      </c>
      <c r="B1584">
        <v>7</v>
      </c>
      <c r="C1584">
        <v>5</v>
      </c>
      <c r="D1584">
        <v>0</v>
      </c>
      <c r="E1584">
        <v>0</v>
      </c>
      <c r="F1584">
        <v>9.4</v>
      </c>
      <c r="G1584">
        <v>0</v>
      </c>
      <c r="H1584">
        <v>0</v>
      </c>
      <c r="I1584">
        <v>9.4</v>
      </c>
      <c r="J1584">
        <v>0</v>
      </c>
      <c r="K1584">
        <v>0</v>
      </c>
    </row>
    <row r="1585" spans="1:11" x14ac:dyDescent="0.3">
      <c r="A1585">
        <v>3</v>
      </c>
      <c r="B1585">
        <v>7</v>
      </c>
      <c r="C1585">
        <v>6</v>
      </c>
      <c r="D1585">
        <v>2</v>
      </c>
      <c r="E1585">
        <v>9</v>
      </c>
      <c r="F1585">
        <v>10</v>
      </c>
      <c r="G1585">
        <v>1.5</v>
      </c>
      <c r="H1585">
        <v>8.9109999999999996</v>
      </c>
      <c r="I1585">
        <v>7.5620000000000003</v>
      </c>
      <c r="J1585">
        <v>8.0380000000000003</v>
      </c>
      <c r="K1585">
        <v>2.327</v>
      </c>
    </row>
    <row r="1586" spans="1:11" x14ac:dyDescent="0.3">
      <c r="A1586">
        <v>3</v>
      </c>
      <c r="B1586">
        <v>7</v>
      </c>
      <c r="C1586">
        <v>7</v>
      </c>
      <c r="D1586">
        <v>23</v>
      </c>
      <c r="E1586">
        <v>55</v>
      </c>
      <c r="F1586">
        <v>11.1</v>
      </c>
      <c r="G1586">
        <v>1.5</v>
      </c>
      <c r="H1586">
        <v>60.454000000000001</v>
      </c>
      <c r="I1586">
        <v>10.552</v>
      </c>
      <c r="J1586">
        <v>53.569000000000003</v>
      </c>
      <c r="K1586">
        <v>46.991</v>
      </c>
    </row>
    <row r="1587" spans="1:11" x14ac:dyDescent="0.3">
      <c r="A1587">
        <v>3</v>
      </c>
      <c r="B1587">
        <v>7</v>
      </c>
      <c r="C1587">
        <v>8</v>
      </c>
      <c r="D1587">
        <v>48</v>
      </c>
      <c r="E1587">
        <v>151</v>
      </c>
      <c r="F1587">
        <v>11.7</v>
      </c>
      <c r="G1587">
        <v>1.5</v>
      </c>
      <c r="H1587">
        <v>176.72</v>
      </c>
      <c r="I1587">
        <v>15.52</v>
      </c>
      <c r="J1587">
        <v>156.06</v>
      </c>
      <c r="K1587">
        <v>147.27199999999999</v>
      </c>
    </row>
    <row r="1588" spans="1:11" x14ac:dyDescent="0.3">
      <c r="A1588">
        <v>3</v>
      </c>
      <c r="B1588">
        <v>7</v>
      </c>
      <c r="C1588">
        <v>9</v>
      </c>
      <c r="D1588">
        <v>352</v>
      </c>
      <c r="E1588">
        <v>170</v>
      </c>
      <c r="F1588">
        <v>12.8</v>
      </c>
      <c r="G1588">
        <v>3.6</v>
      </c>
      <c r="H1588">
        <v>431.24900000000002</v>
      </c>
      <c r="I1588">
        <v>22.832999999999998</v>
      </c>
      <c r="J1588">
        <v>371.26400000000001</v>
      </c>
      <c r="K1588">
        <v>356.673</v>
      </c>
    </row>
    <row r="1589" spans="1:11" x14ac:dyDescent="0.3">
      <c r="A1589">
        <v>3</v>
      </c>
      <c r="B1589">
        <v>7</v>
      </c>
      <c r="C1589">
        <v>10</v>
      </c>
      <c r="D1589">
        <v>770</v>
      </c>
      <c r="E1589">
        <v>128</v>
      </c>
      <c r="F1589">
        <v>13.3</v>
      </c>
      <c r="G1589">
        <v>3.1</v>
      </c>
      <c r="H1589">
        <v>782.29899999999998</v>
      </c>
      <c r="I1589">
        <v>34.034999999999997</v>
      </c>
      <c r="J1589">
        <v>649.89</v>
      </c>
      <c r="K1589">
        <v>625.43899999999996</v>
      </c>
    </row>
    <row r="1590" spans="1:11" x14ac:dyDescent="0.3">
      <c r="A1590">
        <v>3</v>
      </c>
      <c r="B1590">
        <v>7</v>
      </c>
      <c r="C1590">
        <v>11</v>
      </c>
      <c r="D1590">
        <v>762</v>
      </c>
      <c r="E1590">
        <v>148</v>
      </c>
      <c r="F1590">
        <v>14.4</v>
      </c>
      <c r="G1590">
        <v>2.6</v>
      </c>
      <c r="H1590">
        <v>869.14700000000005</v>
      </c>
      <c r="I1590">
        <v>39.835000000000001</v>
      </c>
      <c r="J1590">
        <v>708.12400000000002</v>
      </c>
      <c r="K1590">
        <v>681.27800000000002</v>
      </c>
    </row>
    <row r="1591" spans="1:11" x14ac:dyDescent="0.3">
      <c r="A1591">
        <v>3</v>
      </c>
      <c r="B1591">
        <v>7</v>
      </c>
      <c r="C1591">
        <v>12</v>
      </c>
      <c r="D1591">
        <v>797</v>
      </c>
      <c r="E1591">
        <v>136</v>
      </c>
      <c r="F1591">
        <v>15</v>
      </c>
      <c r="G1591">
        <v>2.6</v>
      </c>
      <c r="H1591">
        <v>901.96600000000001</v>
      </c>
      <c r="I1591">
        <v>41.588000000000001</v>
      </c>
      <c r="J1591">
        <v>730.28300000000002</v>
      </c>
      <c r="K1591">
        <v>702.495</v>
      </c>
    </row>
    <row r="1592" spans="1:11" x14ac:dyDescent="0.3">
      <c r="A1592">
        <v>3</v>
      </c>
      <c r="B1592">
        <v>7</v>
      </c>
      <c r="C1592">
        <v>13</v>
      </c>
      <c r="D1592">
        <v>655</v>
      </c>
      <c r="E1592">
        <v>196</v>
      </c>
      <c r="F1592">
        <v>15.6</v>
      </c>
      <c r="G1592">
        <v>2.6</v>
      </c>
      <c r="H1592">
        <v>811.45299999999997</v>
      </c>
      <c r="I1592">
        <v>39.866</v>
      </c>
      <c r="J1592">
        <v>660.92399999999998</v>
      </c>
      <c r="K1592">
        <v>636.02700000000004</v>
      </c>
    </row>
    <row r="1593" spans="1:11" x14ac:dyDescent="0.3">
      <c r="A1593">
        <v>3</v>
      </c>
      <c r="B1593">
        <v>7</v>
      </c>
      <c r="C1593">
        <v>14</v>
      </c>
      <c r="D1593">
        <v>824</v>
      </c>
      <c r="E1593">
        <v>104</v>
      </c>
      <c r="F1593">
        <v>15.6</v>
      </c>
      <c r="G1593">
        <v>5.2</v>
      </c>
      <c r="H1593">
        <v>767.78300000000002</v>
      </c>
      <c r="I1593">
        <v>32.805</v>
      </c>
      <c r="J1593">
        <v>639.77499999999998</v>
      </c>
      <c r="K1593">
        <v>615.72799999999995</v>
      </c>
    </row>
    <row r="1594" spans="1:11" x14ac:dyDescent="0.3">
      <c r="A1594">
        <v>3</v>
      </c>
      <c r="B1594">
        <v>7</v>
      </c>
      <c r="C1594">
        <v>15</v>
      </c>
      <c r="D1594">
        <v>759</v>
      </c>
      <c r="E1594">
        <v>87</v>
      </c>
      <c r="F1594">
        <v>14.4</v>
      </c>
      <c r="G1594">
        <v>7.2</v>
      </c>
      <c r="H1594">
        <v>574.86900000000003</v>
      </c>
      <c r="I1594">
        <v>24.829000000000001</v>
      </c>
      <c r="J1594">
        <v>487.43</v>
      </c>
      <c r="K1594">
        <v>469.04899999999998</v>
      </c>
    </row>
    <row r="1595" spans="1:11" x14ac:dyDescent="0.3">
      <c r="A1595">
        <v>3</v>
      </c>
      <c r="B1595">
        <v>7</v>
      </c>
      <c r="C1595">
        <v>16</v>
      </c>
      <c r="D1595">
        <v>609</v>
      </c>
      <c r="E1595">
        <v>63</v>
      </c>
      <c r="F1595">
        <v>14.4</v>
      </c>
      <c r="G1595">
        <v>6.7</v>
      </c>
      <c r="H1595">
        <v>329.517</v>
      </c>
      <c r="I1595">
        <v>20.337</v>
      </c>
      <c r="J1595">
        <v>272.05</v>
      </c>
      <c r="K1595">
        <v>260.33</v>
      </c>
    </row>
    <row r="1596" spans="1:11" x14ac:dyDescent="0.3">
      <c r="A1596">
        <v>3</v>
      </c>
      <c r="B1596">
        <v>7</v>
      </c>
      <c r="C1596">
        <v>17</v>
      </c>
      <c r="D1596">
        <v>267</v>
      </c>
      <c r="E1596">
        <v>34</v>
      </c>
      <c r="F1596">
        <v>12.2</v>
      </c>
      <c r="G1596">
        <v>5.2</v>
      </c>
      <c r="H1596">
        <v>90.058999999999997</v>
      </c>
      <c r="I1596">
        <v>13.36</v>
      </c>
      <c r="J1596">
        <v>66.975999999999999</v>
      </c>
      <c r="K1596">
        <v>60.128999999999998</v>
      </c>
    </row>
    <row r="1597" spans="1:11" x14ac:dyDescent="0.3">
      <c r="A1597">
        <v>3</v>
      </c>
      <c r="B1597">
        <v>7</v>
      </c>
      <c r="C1597">
        <v>18</v>
      </c>
      <c r="D1597">
        <v>2</v>
      </c>
      <c r="E1597">
        <v>1</v>
      </c>
      <c r="F1597">
        <v>11.1</v>
      </c>
      <c r="G1597">
        <v>4.0999999999999996</v>
      </c>
      <c r="H1597">
        <v>1.083</v>
      </c>
      <c r="I1597">
        <v>9.5259999999999998</v>
      </c>
      <c r="J1597">
        <v>0.91100000000000003</v>
      </c>
      <c r="K1597">
        <v>0</v>
      </c>
    </row>
    <row r="1598" spans="1:11" x14ac:dyDescent="0.3">
      <c r="A1598">
        <v>3</v>
      </c>
      <c r="B1598">
        <v>7</v>
      </c>
      <c r="C1598">
        <v>19</v>
      </c>
      <c r="D1598">
        <v>0</v>
      </c>
      <c r="E1598">
        <v>0</v>
      </c>
      <c r="F1598">
        <v>11.1</v>
      </c>
      <c r="G1598">
        <v>4.5999999999999996</v>
      </c>
      <c r="H1598">
        <v>0</v>
      </c>
      <c r="I1598">
        <v>11.1</v>
      </c>
      <c r="J1598">
        <v>0</v>
      </c>
      <c r="K1598">
        <v>0</v>
      </c>
    </row>
    <row r="1599" spans="1:11" x14ac:dyDescent="0.3">
      <c r="A1599">
        <v>3</v>
      </c>
      <c r="B1599">
        <v>7</v>
      </c>
      <c r="C1599">
        <v>20</v>
      </c>
      <c r="D1599">
        <v>0</v>
      </c>
      <c r="E1599">
        <v>0</v>
      </c>
      <c r="F1599">
        <v>11.1</v>
      </c>
      <c r="G1599">
        <v>5.2</v>
      </c>
      <c r="H1599">
        <v>0</v>
      </c>
      <c r="I1599">
        <v>11.1</v>
      </c>
      <c r="J1599">
        <v>0</v>
      </c>
      <c r="K1599">
        <v>0</v>
      </c>
    </row>
    <row r="1600" spans="1:11" x14ac:dyDescent="0.3">
      <c r="A1600">
        <v>3</v>
      </c>
      <c r="B1600">
        <v>7</v>
      </c>
      <c r="C1600">
        <v>21</v>
      </c>
      <c r="D1600">
        <v>0</v>
      </c>
      <c r="E1600">
        <v>0</v>
      </c>
      <c r="F1600">
        <v>11.1</v>
      </c>
      <c r="G1600">
        <v>4.0999999999999996</v>
      </c>
      <c r="H1600">
        <v>0</v>
      </c>
      <c r="I1600">
        <v>11.1</v>
      </c>
      <c r="J1600">
        <v>0</v>
      </c>
      <c r="K1600">
        <v>0</v>
      </c>
    </row>
    <row r="1601" spans="1:11" x14ac:dyDescent="0.3">
      <c r="A1601">
        <v>3</v>
      </c>
      <c r="B1601">
        <v>7</v>
      </c>
      <c r="C1601">
        <v>22</v>
      </c>
      <c r="D1601">
        <v>0</v>
      </c>
      <c r="E1601">
        <v>0</v>
      </c>
      <c r="F1601">
        <v>10.6</v>
      </c>
      <c r="G1601">
        <v>3.1</v>
      </c>
      <c r="H1601">
        <v>0</v>
      </c>
      <c r="I1601">
        <v>10.6</v>
      </c>
      <c r="J1601">
        <v>0</v>
      </c>
      <c r="K1601">
        <v>0</v>
      </c>
    </row>
    <row r="1602" spans="1:11" x14ac:dyDescent="0.3">
      <c r="A1602">
        <v>3</v>
      </c>
      <c r="B1602">
        <v>7</v>
      </c>
      <c r="C1602">
        <v>23</v>
      </c>
      <c r="D1602">
        <v>0</v>
      </c>
      <c r="E1602">
        <v>0</v>
      </c>
      <c r="F1602">
        <v>10.6</v>
      </c>
      <c r="G1602">
        <v>1.5</v>
      </c>
      <c r="H1602">
        <v>0</v>
      </c>
      <c r="I1602">
        <v>10.6</v>
      </c>
      <c r="J1602">
        <v>0</v>
      </c>
      <c r="K1602">
        <v>0</v>
      </c>
    </row>
    <row r="1603" spans="1:11" x14ac:dyDescent="0.3">
      <c r="A1603">
        <v>3</v>
      </c>
      <c r="B1603">
        <v>8</v>
      </c>
      <c r="C1603">
        <v>0</v>
      </c>
      <c r="D1603">
        <v>0</v>
      </c>
      <c r="E1603">
        <v>0</v>
      </c>
      <c r="F1603">
        <v>9.4</v>
      </c>
      <c r="G1603">
        <v>2.1</v>
      </c>
      <c r="H1603">
        <v>0</v>
      </c>
      <c r="I1603">
        <v>9.4</v>
      </c>
      <c r="J1603">
        <v>0</v>
      </c>
      <c r="K1603">
        <v>0</v>
      </c>
    </row>
    <row r="1604" spans="1:11" x14ac:dyDescent="0.3">
      <c r="A1604">
        <v>3</v>
      </c>
      <c r="B1604">
        <v>8</v>
      </c>
      <c r="C1604">
        <v>1</v>
      </c>
      <c r="D1604">
        <v>0</v>
      </c>
      <c r="E1604">
        <v>0</v>
      </c>
      <c r="F1604">
        <v>7.8</v>
      </c>
      <c r="G1604">
        <v>2.1</v>
      </c>
      <c r="H1604">
        <v>0</v>
      </c>
      <c r="I1604">
        <v>7.8</v>
      </c>
      <c r="J1604">
        <v>0</v>
      </c>
      <c r="K1604">
        <v>0</v>
      </c>
    </row>
    <row r="1605" spans="1:11" x14ac:dyDescent="0.3">
      <c r="A1605">
        <v>3</v>
      </c>
      <c r="B1605">
        <v>8</v>
      </c>
      <c r="C1605">
        <v>2</v>
      </c>
      <c r="D1605">
        <v>0</v>
      </c>
      <c r="E1605">
        <v>0</v>
      </c>
      <c r="F1605">
        <v>7.8</v>
      </c>
      <c r="G1605">
        <v>2.6</v>
      </c>
      <c r="H1605">
        <v>0</v>
      </c>
      <c r="I1605">
        <v>7.8</v>
      </c>
      <c r="J1605">
        <v>0</v>
      </c>
      <c r="K1605">
        <v>0</v>
      </c>
    </row>
    <row r="1606" spans="1:11" x14ac:dyDescent="0.3">
      <c r="A1606">
        <v>3</v>
      </c>
      <c r="B1606">
        <v>8</v>
      </c>
      <c r="C1606">
        <v>3</v>
      </c>
      <c r="D1606">
        <v>0</v>
      </c>
      <c r="E1606">
        <v>0</v>
      </c>
      <c r="F1606">
        <v>7.8</v>
      </c>
      <c r="G1606">
        <v>0</v>
      </c>
      <c r="H1606">
        <v>0</v>
      </c>
      <c r="I1606">
        <v>7.8</v>
      </c>
      <c r="J1606">
        <v>0</v>
      </c>
      <c r="K1606">
        <v>0</v>
      </c>
    </row>
    <row r="1607" spans="1:11" x14ac:dyDescent="0.3">
      <c r="A1607">
        <v>3</v>
      </c>
      <c r="B1607">
        <v>8</v>
      </c>
      <c r="C1607">
        <v>4</v>
      </c>
      <c r="D1607">
        <v>0</v>
      </c>
      <c r="E1607">
        <v>0</v>
      </c>
      <c r="F1607">
        <v>8.3000000000000007</v>
      </c>
      <c r="G1607">
        <v>0</v>
      </c>
      <c r="H1607">
        <v>0</v>
      </c>
      <c r="I1607">
        <v>8.3000000000000007</v>
      </c>
      <c r="J1607">
        <v>0</v>
      </c>
      <c r="K1607">
        <v>0</v>
      </c>
    </row>
    <row r="1608" spans="1:11" x14ac:dyDescent="0.3">
      <c r="A1608">
        <v>3</v>
      </c>
      <c r="B1608">
        <v>8</v>
      </c>
      <c r="C1608">
        <v>5</v>
      </c>
      <c r="D1608">
        <v>0</v>
      </c>
      <c r="E1608">
        <v>0</v>
      </c>
      <c r="F1608">
        <v>8.3000000000000007</v>
      </c>
      <c r="G1608">
        <v>0</v>
      </c>
      <c r="H1608">
        <v>0</v>
      </c>
      <c r="I1608">
        <v>8.3000000000000007</v>
      </c>
      <c r="J1608">
        <v>0</v>
      </c>
      <c r="K1608">
        <v>0</v>
      </c>
    </row>
    <row r="1609" spans="1:11" x14ac:dyDescent="0.3">
      <c r="A1609">
        <v>3</v>
      </c>
      <c r="B1609">
        <v>8</v>
      </c>
      <c r="C1609">
        <v>6</v>
      </c>
      <c r="D1609">
        <v>3</v>
      </c>
      <c r="E1609">
        <v>7</v>
      </c>
      <c r="F1609">
        <v>8.9</v>
      </c>
      <c r="G1609">
        <v>3.1</v>
      </c>
      <c r="H1609">
        <v>6.968</v>
      </c>
      <c r="I1609">
        <v>6.9420000000000002</v>
      </c>
      <c r="J1609">
        <v>6.2320000000000002</v>
      </c>
      <c r="K1609">
        <v>0.55400000000000005</v>
      </c>
    </row>
    <row r="1610" spans="1:11" x14ac:dyDescent="0.3">
      <c r="A1610">
        <v>3</v>
      </c>
      <c r="B1610">
        <v>8</v>
      </c>
      <c r="C1610">
        <v>7</v>
      </c>
      <c r="D1610">
        <v>290</v>
      </c>
      <c r="E1610">
        <v>54</v>
      </c>
      <c r="F1610">
        <v>9.4</v>
      </c>
      <c r="G1610">
        <v>3.6</v>
      </c>
      <c r="H1610">
        <v>137.21899999999999</v>
      </c>
      <c r="I1610">
        <v>11.092000000000001</v>
      </c>
      <c r="J1610">
        <v>110.634</v>
      </c>
      <c r="K1610">
        <v>102.87</v>
      </c>
    </row>
    <row r="1611" spans="1:11" x14ac:dyDescent="0.3">
      <c r="A1611">
        <v>3</v>
      </c>
      <c r="B1611">
        <v>8</v>
      </c>
      <c r="C1611">
        <v>8</v>
      </c>
      <c r="D1611">
        <v>560</v>
      </c>
      <c r="E1611">
        <v>91</v>
      </c>
      <c r="F1611">
        <v>11.7</v>
      </c>
      <c r="G1611">
        <v>3.1</v>
      </c>
      <c r="H1611">
        <v>379.64800000000002</v>
      </c>
      <c r="I1611">
        <v>20.686</v>
      </c>
      <c r="J1611">
        <v>320.56200000000001</v>
      </c>
      <c r="K1611">
        <v>307.48</v>
      </c>
    </row>
    <row r="1612" spans="1:11" x14ac:dyDescent="0.3">
      <c r="A1612">
        <v>3</v>
      </c>
      <c r="B1612">
        <v>8</v>
      </c>
      <c r="C1612">
        <v>9</v>
      </c>
      <c r="D1612">
        <v>584</v>
      </c>
      <c r="E1612">
        <v>160</v>
      </c>
      <c r="F1612">
        <v>13.3</v>
      </c>
      <c r="G1612">
        <v>3.1</v>
      </c>
      <c r="H1612">
        <v>578.17499999999995</v>
      </c>
      <c r="I1612">
        <v>28.481000000000002</v>
      </c>
      <c r="J1612">
        <v>487.31299999999999</v>
      </c>
      <c r="K1612">
        <v>468.93599999999998</v>
      </c>
    </row>
    <row r="1613" spans="1:11" x14ac:dyDescent="0.3">
      <c r="A1613">
        <v>3</v>
      </c>
      <c r="B1613">
        <v>8</v>
      </c>
      <c r="C1613">
        <v>10</v>
      </c>
      <c r="D1613">
        <v>327</v>
      </c>
      <c r="E1613">
        <v>244</v>
      </c>
      <c r="F1613">
        <v>14.4</v>
      </c>
      <c r="G1613">
        <v>4.0999999999999996</v>
      </c>
      <c r="H1613">
        <v>536.43799999999999</v>
      </c>
      <c r="I1613">
        <v>27.768999999999998</v>
      </c>
      <c r="J1613">
        <v>456.18599999999998</v>
      </c>
      <c r="K1613">
        <v>438.87</v>
      </c>
    </row>
    <row r="1614" spans="1:11" x14ac:dyDescent="0.3">
      <c r="A1614">
        <v>3</v>
      </c>
      <c r="B1614">
        <v>8</v>
      </c>
      <c r="C1614">
        <v>11</v>
      </c>
      <c r="D1614">
        <v>154</v>
      </c>
      <c r="E1614">
        <v>240</v>
      </c>
      <c r="F1614">
        <v>14.4</v>
      </c>
      <c r="G1614">
        <v>5.2</v>
      </c>
      <c r="H1614">
        <v>394.24700000000001</v>
      </c>
      <c r="I1614">
        <v>22.795999999999999</v>
      </c>
      <c r="J1614">
        <v>341.55799999999999</v>
      </c>
      <c r="K1614">
        <v>327.86200000000002</v>
      </c>
    </row>
    <row r="1615" spans="1:11" x14ac:dyDescent="0.3">
      <c r="A1615">
        <v>3</v>
      </c>
      <c r="B1615">
        <v>8</v>
      </c>
      <c r="C1615">
        <v>12</v>
      </c>
      <c r="D1615">
        <v>238</v>
      </c>
      <c r="E1615">
        <v>246</v>
      </c>
      <c r="F1615">
        <v>14.4</v>
      </c>
      <c r="G1615">
        <v>7.2</v>
      </c>
      <c r="H1615">
        <v>493.47</v>
      </c>
      <c r="I1615">
        <v>22.779</v>
      </c>
      <c r="J1615">
        <v>427.57</v>
      </c>
      <c r="K1615">
        <v>411.19900000000001</v>
      </c>
    </row>
    <row r="1616" spans="1:11" x14ac:dyDescent="0.3">
      <c r="A1616">
        <v>3</v>
      </c>
      <c r="B1616">
        <v>8</v>
      </c>
      <c r="C1616">
        <v>13</v>
      </c>
      <c r="D1616">
        <v>11</v>
      </c>
      <c r="E1616">
        <v>128</v>
      </c>
      <c r="F1616">
        <v>12.2</v>
      </c>
      <c r="G1616">
        <v>7.2</v>
      </c>
      <c r="H1616">
        <v>132.45099999999999</v>
      </c>
      <c r="I1616">
        <v>14.083</v>
      </c>
      <c r="J1616">
        <v>118.249</v>
      </c>
      <c r="K1616">
        <v>110.318</v>
      </c>
    </row>
    <row r="1617" spans="1:11" x14ac:dyDescent="0.3">
      <c r="A1617">
        <v>3</v>
      </c>
      <c r="B1617">
        <v>8</v>
      </c>
      <c r="C1617">
        <v>14</v>
      </c>
      <c r="D1617">
        <v>29</v>
      </c>
      <c r="E1617">
        <v>112</v>
      </c>
      <c r="F1617">
        <v>12.2</v>
      </c>
      <c r="G1617">
        <v>5.2</v>
      </c>
      <c r="H1617">
        <v>133.25299999999999</v>
      </c>
      <c r="I1617">
        <v>13.87</v>
      </c>
      <c r="J1617">
        <v>118.97</v>
      </c>
      <c r="K1617">
        <v>111.024</v>
      </c>
    </row>
    <row r="1618" spans="1:11" x14ac:dyDescent="0.3">
      <c r="A1618">
        <v>3</v>
      </c>
      <c r="B1618">
        <v>8</v>
      </c>
      <c r="C1618">
        <v>15</v>
      </c>
      <c r="D1618">
        <v>2</v>
      </c>
      <c r="E1618">
        <v>174</v>
      </c>
      <c r="F1618">
        <v>11.1</v>
      </c>
      <c r="G1618">
        <v>3.1</v>
      </c>
      <c r="H1618">
        <v>171.51499999999999</v>
      </c>
      <c r="I1618">
        <v>14.324</v>
      </c>
      <c r="J1618">
        <v>152.995</v>
      </c>
      <c r="K1618">
        <v>144.27799999999999</v>
      </c>
    </row>
    <row r="1619" spans="1:11" x14ac:dyDescent="0.3">
      <c r="A1619">
        <v>3</v>
      </c>
      <c r="B1619">
        <v>8</v>
      </c>
      <c r="C1619">
        <v>16</v>
      </c>
      <c r="D1619">
        <v>3</v>
      </c>
      <c r="E1619">
        <v>77</v>
      </c>
      <c r="F1619">
        <v>11.7</v>
      </c>
      <c r="G1619">
        <v>3.6</v>
      </c>
      <c r="H1619">
        <v>74.924000000000007</v>
      </c>
      <c r="I1619">
        <v>12.318</v>
      </c>
      <c r="J1619">
        <v>67.215000000000003</v>
      </c>
      <c r="K1619">
        <v>60.363</v>
      </c>
    </row>
    <row r="1620" spans="1:11" x14ac:dyDescent="0.3">
      <c r="A1620">
        <v>3</v>
      </c>
      <c r="B1620">
        <v>8</v>
      </c>
      <c r="C1620">
        <v>17</v>
      </c>
      <c r="D1620">
        <v>2</v>
      </c>
      <c r="E1620">
        <v>34</v>
      </c>
      <c r="F1620">
        <v>11.1</v>
      </c>
      <c r="G1620">
        <v>3.1</v>
      </c>
      <c r="H1620">
        <v>32.896000000000001</v>
      </c>
      <c r="I1620">
        <v>10.206</v>
      </c>
      <c r="J1620">
        <v>29.652000000000001</v>
      </c>
      <c r="K1620">
        <v>23.538</v>
      </c>
    </row>
    <row r="1621" spans="1:11" x14ac:dyDescent="0.3">
      <c r="A1621">
        <v>3</v>
      </c>
      <c r="B1621">
        <v>8</v>
      </c>
      <c r="C1621">
        <v>18</v>
      </c>
      <c r="D1621">
        <v>0</v>
      </c>
      <c r="E1621">
        <v>2</v>
      </c>
      <c r="F1621">
        <v>11.1</v>
      </c>
      <c r="G1621">
        <v>3.1</v>
      </c>
      <c r="H1621">
        <v>1.94</v>
      </c>
      <c r="I1621">
        <v>9.1669999999999998</v>
      </c>
      <c r="J1621">
        <v>1.7609999999999999</v>
      </c>
      <c r="K1621">
        <v>0</v>
      </c>
    </row>
    <row r="1622" spans="1:11" x14ac:dyDescent="0.3">
      <c r="A1622">
        <v>3</v>
      </c>
      <c r="B1622">
        <v>8</v>
      </c>
      <c r="C1622">
        <v>19</v>
      </c>
      <c r="D1622">
        <v>0</v>
      </c>
      <c r="E1622">
        <v>0</v>
      </c>
      <c r="F1622">
        <v>11.1</v>
      </c>
      <c r="G1622">
        <v>3.6</v>
      </c>
      <c r="H1622">
        <v>0</v>
      </c>
      <c r="I1622">
        <v>11.1</v>
      </c>
      <c r="J1622">
        <v>0</v>
      </c>
      <c r="K1622">
        <v>0</v>
      </c>
    </row>
    <row r="1623" spans="1:11" x14ac:dyDescent="0.3">
      <c r="A1623">
        <v>3</v>
      </c>
      <c r="B1623">
        <v>8</v>
      </c>
      <c r="C1623">
        <v>20</v>
      </c>
      <c r="D1623">
        <v>0</v>
      </c>
      <c r="E1623">
        <v>0</v>
      </c>
      <c r="F1623">
        <v>10.6</v>
      </c>
      <c r="G1623">
        <v>1.5</v>
      </c>
      <c r="H1623">
        <v>0</v>
      </c>
      <c r="I1623">
        <v>10.6</v>
      </c>
      <c r="J1623">
        <v>0</v>
      </c>
      <c r="K1623">
        <v>0</v>
      </c>
    </row>
    <row r="1624" spans="1:11" x14ac:dyDescent="0.3">
      <c r="A1624">
        <v>3</v>
      </c>
      <c r="B1624">
        <v>8</v>
      </c>
      <c r="C1624">
        <v>21</v>
      </c>
      <c r="D1624">
        <v>0</v>
      </c>
      <c r="E1624">
        <v>0</v>
      </c>
      <c r="F1624">
        <v>9.4</v>
      </c>
      <c r="G1624">
        <v>1.5</v>
      </c>
      <c r="H1624">
        <v>0</v>
      </c>
      <c r="I1624">
        <v>9.4</v>
      </c>
      <c r="J1624">
        <v>0</v>
      </c>
      <c r="K1624">
        <v>0</v>
      </c>
    </row>
    <row r="1625" spans="1:11" x14ac:dyDescent="0.3">
      <c r="A1625">
        <v>3</v>
      </c>
      <c r="B1625">
        <v>8</v>
      </c>
      <c r="C1625">
        <v>22</v>
      </c>
      <c r="D1625">
        <v>0</v>
      </c>
      <c r="E1625">
        <v>0</v>
      </c>
      <c r="F1625">
        <v>8.3000000000000007</v>
      </c>
      <c r="G1625">
        <v>2.6</v>
      </c>
      <c r="H1625">
        <v>0</v>
      </c>
      <c r="I1625">
        <v>8.3000000000000007</v>
      </c>
      <c r="J1625">
        <v>0</v>
      </c>
      <c r="K1625">
        <v>0</v>
      </c>
    </row>
    <row r="1626" spans="1:11" x14ac:dyDescent="0.3">
      <c r="A1626">
        <v>3</v>
      </c>
      <c r="B1626">
        <v>8</v>
      </c>
      <c r="C1626">
        <v>23</v>
      </c>
      <c r="D1626">
        <v>0</v>
      </c>
      <c r="E1626">
        <v>0</v>
      </c>
      <c r="F1626">
        <v>7.8</v>
      </c>
      <c r="G1626">
        <v>3.1</v>
      </c>
      <c r="H1626">
        <v>0</v>
      </c>
      <c r="I1626">
        <v>7.8</v>
      </c>
      <c r="J1626">
        <v>0</v>
      </c>
      <c r="K1626">
        <v>0</v>
      </c>
    </row>
    <row r="1627" spans="1:11" x14ac:dyDescent="0.3">
      <c r="A1627">
        <v>3</v>
      </c>
      <c r="B1627">
        <v>9</v>
      </c>
      <c r="C1627">
        <v>0</v>
      </c>
      <c r="D1627">
        <v>0</v>
      </c>
      <c r="E1627">
        <v>0</v>
      </c>
      <c r="F1627">
        <v>7.2</v>
      </c>
      <c r="G1627">
        <v>3.6</v>
      </c>
      <c r="H1627">
        <v>0</v>
      </c>
      <c r="I1627">
        <v>7.2</v>
      </c>
      <c r="J1627">
        <v>0</v>
      </c>
      <c r="K1627">
        <v>0</v>
      </c>
    </row>
    <row r="1628" spans="1:11" x14ac:dyDescent="0.3">
      <c r="A1628">
        <v>3</v>
      </c>
      <c r="B1628">
        <v>9</v>
      </c>
      <c r="C1628">
        <v>1</v>
      </c>
      <c r="D1628">
        <v>0</v>
      </c>
      <c r="E1628">
        <v>0</v>
      </c>
      <c r="F1628">
        <v>7.8</v>
      </c>
      <c r="G1628">
        <v>3.1</v>
      </c>
      <c r="H1628">
        <v>0</v>
      </c>
      <c r="I1628">
        <v>7.8</v>
      </c>
      <c r="J1628">
        <v>0</v>
      </c>
      <c r="K1628">
        <v>0</v>
      </c>
    </row>
    <row r="1629" spans="1:11" x14ac:dyDescent="0.3">
      <c r="A1629">
        <v>3</v>
      </c>
      <c r="B1629">
        <v>9</v>
      </c>
      <c r="C1629">
        <v>2</v>
      </c>
      <c r="D1629">
        <v>0</v>
      </c>
      <c r="E1629">
        <v>0</v>
      </c>
      <c r="F1629">
        <v>8.9</v>
      </c>
      <c r="G1629">
        <v>3.6</v>
      </c>
      <c r="H1629">
        <v>0</v>
      </c>
      <c r="I1629">
        <v>8.9</v>
      </c>
      <c r="J1629">
        <v>0</v>
      </c>
      <c r="K1629">
        <v>0</v>
      </c>
    </row>
    <row r="1630" spans="1:11" x14ac:dyDescent="0.3">
      <c r="A1630">
        <v>3</v>
      </c>
      <c r="B1630">
        <v>9</v>
      </c>
      <c r="C1630">
        <v>3</v>
      </c>
      <c r="D1630">
        <v>0</v>
      </c>
      <c r="E1630">
        <v>0</v>
      </c>
      <c r="F1630">
        <v>8.3000000000000007</v>
      </c>
      <c r="G1630">
        <v>2.6</v>
      </c>
      <c r="H1630">
        <v>0</v>
      </c>
      <c r="I1630">
        <v>8.3000000000000007</v>
      </c>
      <c r="J1630">
        <v>0</v>
      </c>
      <c r="K1630">
        <v>0</v>
      </c>
    </row>
    <row r="1631" spans="1:11" x14ac:dyDescent="0.3">
      <c r="A1631">
        <v>3</v>
      </c>
      <c r="B1631">
        <v>9</v>
      </c>
      <c r="C1631">
        <v>4</v>
      </c>
      <c r="D1631">
        <v>0</v>
      </c>
      <c r="E1631">
        <v>0</v>
      </c>
      <c r="F1631">
        <v>6.7</v>
      </c>
      <c r="G1631">
        <v>1.5</v>
      </c>
      <c r="H1631">
        <v>0</v>
      </c>
      <c r="I1631">
        <v>6.7</v>
      </c>
      <c r="J1631">
        <v>0</v>
      </c>
      <c r="K1631">
        <v>0</v>
      </c>
    </row>
    <row r="1632" spans="1:11" x14ac:dyDescent="0.3">
      <c r="A1632">
        <v>3</v>
      </c>
      <c r="B1632">
        <v>9</v>
      </c>
      <c r="C1632">
        <v>5</v>
      </c>
      <c r="D1632">
        <v>0</v>
      </c>
      <c r="E1632">
        <v>0</v>
      </c>
      <c r="F1632">
        <v>7.2</v>
      </c>
      <c r="G1632">
        <v>3.1</v>
      </c>
      <c r="H1632">
        <v>0</v>
      </c>
      <c r="I1632">
        <v>7.2</v>
      </c>
      <c r="J1632">
        <v>0</v>
      </c>
      <c r="K1632">
        <v>0</v>
      </c>
    </row>
    <row r="1633" spans="1:11" x14ac:dyDescent="0.3">
      <c r="A1633">
        <v>3</v>
      </c>
      <c r="B1633">
        <v>9</v>
      </c>
      <c r="C1633">
        <v>6</v>
      </c>
      <c r="D1633">
        <v>0</v>
      </c>
      <c r="E1633">
        <v>14</v>
      </c>
      <c r="F1633">
        <v>8.3000000000000007</v>
      </c>
      <c r="G1633">
        <v>3.1</v>
      </c>
      <c r="H1633">
        <v>13.273999999999999</v>
      </c>
      <c r="I1633">
        <v>6.5140000000000002</v>
      </c>
      <c r="J1633">
        <v>12.154</v>
      </c>
      <c r="K1633">
        <v>6.367</v>
      </c>
    </row>
    <row r="1634" spans="1:11" x14ac:dyDescent="0.3">
      <c r="A1634">
        <v>3</v>
      </c>
      <c r="B1634">
        <v>9</v>
      </c>
      <c r="C1634">
        <v>7</v>
      </c>
      <c r="D1634">
        <v>1</v>
      </c>
      <c r="E1634">
        <v>67</v>
      </c>
      <c r="F1634">
        <v>10</v>
      </c>
      <c r="G1634">
        <v>2.6</v>
      </c>
      <c r="H1634">
        <v>65.515000000000001</v>
      </c>
      <c r="I1634">
        <v>9.7409999999999997</v>
      </c>
      <c r="J1634">
        <v>59.307000000000002</v>
      </c>
      <c r="K1634">
        <v>52.615000000000002</v>
      </c>
    </row>
    <row r="1635" spans="1:11" x14ac:dyDescent="0.3">
      <c r="A1635">
        <v>3</v>
      </c>
      <c r="B1635">
        <v>9</v>
      </c>
      <c r="C1635">
        <v>8</v>
      </c>
      <c r="D1635">
        <v>1</v>
      </c>
      <c r="E1635">
        <v>89</v>
      </c>
      <c r="F1635">
        <v>10.6</v>
      </c>
      <c r="G1635">
        <v>2.1</v>
      </c>
      <c r="H1635">
        <v>85.67</v>
      </c>
      <c r="I1635">
        <v>11.221</v>
      </c>
      <c r="J1635">
        <v>77.209999999999994</v>
      </c>
      <c r="K1635">
        <v>70.153999999999996</v>
      </c>
    </row>
    <row r="1636" spans="1:11" x14ac:dyDescent="0.3">
      <c r="A1636">
        <v>3</v>
      </c>
      <c r="B1636">
        <v>9</v>
      </c>
      <c r="C1636">
        <v>9</v>
      </c>
      <c r="D1636">
        <v>27</v>
      </c>
      <c r="E1636">
        <v>190</v>
      </c>
      <c r="F1636">
        <v>10.6</v>
      </c>
      <c r="G1636">
        <v>4.0999999999999996</v>
      </c>
      <c r="H1636">
        <v>210.495</v>
      </c>
      <c r="I1636">
        <v>14.329000000000001</v>
      </c>
      <c r="J1636">
        <v>187.60300000000001</v>
      </c>
      <c r="K1636">
        <v>178.06399999999999</v>
      </c>
    </row>
    <row r="1637" spans="1:11" x14ac:dyDescent="0.3">
      <c r="A1637">
        <v>3</v>
      </c>
      <c r="B1637">
        <v>9</v>
      </c>
      <c r="C1637">
        <v>10</v>
      </c>
      <c r="D1637">
        <v>507</v>
      </c>
      <c r="E1637">
        <v>236</v>
      </c>
      <c r="F1637">
        <v>12.2</v>
      </c>
      <c r="G1637">
        <v>5.7</v>
      </c>
      <c r="H1637">
        <v>686.59199999999998</v>
      </c>
      <c r="I1637">
        <v>25.556000000000001</v>
      </c>
      <c r="J1637">
        <v>588.29200000000003</v>
      </c>
      <c r="K1637">
        <v>566.24800000000005</v>
      </c>
    </row>
    <row r="1638" spans="1:11" x14ac:dyDescent="0.3">
      <c r="A1638">
        <v>3</v>
      </c>
      <c r="B1638">
        <v>9</v>
      </c>
      <c r="C1638">
        <v>11</v>
      </c>
      <c r="D1638">
        <v>624</v>
      </c>
      <c r="E1638">
        <v>219</v>
      </c>
      <c r="F1638">
        <v>13.3</v>
      </c>
      <c r="G1638">
        <v>7.7</v>
      </c>
      <c r="H1638">
        <v>824.81100000000004</v>
      </c>
      <c r="I1638">
        <v>27.532</v>
      </c>
      <c r="J1638">
        <v>702.63499999999999</v>
      </c>
      <c r="K1638">
        <v>676.01900000000001</v>
      </c>
    </row>
    <row r="1639" spans="1:11" x14ac:dyDescent="0.3">
      <c r="A1639">
        <v>3</v>
      </c>
      <c r="B1639">
        <v>9</v>
      </c>
      <c r="C1639">
        <v>12</v>
      </c>
      <c r="D1639">
        <v>631</v>
      </c>
      <c r="E1639">
        <v>231</v>
      </c>
      <c r="F1639">
        <v>13.9</v>
      </c>
      <c r="G1639">
        <v>7.2</v>
      </c>
      <c r="H1639">
        <v>858.73099999999999</v>
      </c>
      <c r="I1639">
        <v>29.591999999999999</v>
      </c>
      <c r="J1639">
        <v>726.36199999999997</v>
      </c>
      <c r="K1639">
        <v>698.74099999999999</v>
      </c>
    </row>
    <row r="1640" spans="1:11" x14ac:dyDescent="0.3">
      <c r="A1640">
        <v>3</v>
      </c>
      <c r="B1640">
        <v>9</v>
      </c>
      <c r="C1640">
        <v>13</v>
      </c>
      <c r="D1640">
        <v>596</v>
      </c>
      <c r="E1640">
        <v>216</v>
      </c>
      <c r="F1640">
        <v>13.3</v>
      </c>
      <c r="G1640">
        <v>9.3000000000000007</v>
      </c>
      <c r="H1640">
        <v>782.66899999999998</v>
      </c>
      <c r="I1640">
        <v>25.393000000000001</v>
      </c>
      <c r="J1640">
        <v>671.61599999999999</v>
      </c>
      <c r="K1640">
        <v>646.28499999999997</v>
      </c>
    </row>
    <row r="1641" spans="1:11" x14ac:dyDescent="0.3">
      <c r="A1641">
        <v>3</v>
      </c>
      <c r="B1641">
        <v>9</v>
      </c>
      <c r="C1641">
        <v>14</v>
      </c>
      <c r="D1641">
        <v>583</v>
      </c>
      <c r="E1641">
        <v>179</v>
      </c>
      <c r="F1641">
        <v>13.9</v>
      </c>
      <c r="G1641">
        <v>9.3000000000000007</v>
      </c>
      <c r="H1641">
        <v>666.38599999999997</v>
      </c>
      <c r="I1641">
        <v>24.1</v>
      </c>
      <c r="J1641">
        <v>573.149</v>
      </c>
      <c r="K1641">
        <v>551.67700000000002</v>
      </c>
    </row>
    <row r="1642" spans="1:11" x14ac:dyDescent="0.3">
      <c r="A1642">
        <v>3</v>
      </c>
      <c r="B1642">
        <v>9</v>
      </c>
      <c r="C1642">
        <v>15</v>
      </c>
      <c r="D1642">
        <v>492</v>
      </c>
      <c r="E1642">
        <v>151</v>
      </c>
      <c r="F1642">
        <v>13.3</v>
      </c>
      <c r="G1642">
        <v>9.3000000000000007</v>
      </c>
      <c r="H1642">
        <v>478.036</v>
      </c>
      <c r="I1642">
        <v>20.419</v>
      </c>
      <c r="J1642">
        <v>413.02199999999999</v>
      </c>
      <c r="K1642">
        <v>397.12099999999998</v>
      </c>
    </row>
    <row r="1643" spans="1:11" x14ac:dyDescent="0.3">
      <c r="A1643">
        <v>3</v>
      </c>
      <c r="B1643">
        <v>9</v>
      </c>
      <c r="C1643">
        <v>16</v>
      </c>
      <c r="D1643">
        <v>111</v>
      </c>
      <c r="E1643">
        <v>118</v>
      </c>
      <c r="F1643">
        <v>11.7</v>
      </c>
      <c r="G1643">
        <v>9.8000000000000007</v>
      </c>
      <c r="H1643">
        <v>169.202</v>
      </c>
      <c r="I1643">
        <v>13.682</v>
      </c>
      <c r="J1643">
        <v>148.33600000000001</v>
      </c>
      <c r="K1643">
        <v>139.72800000000001</v>
      </c>
    </row>
    <row r="1644" spans="1:11" x14ac:dyDescent="0.3">
      <c r="A1644">
        <v>3</v>
      </c>
      <c r="B1644">
        <v>9</v>
      </c>
      <c r="C1644">
        <v>17</v>
      </c>
      <c r="D1644">
        <v>7</v>
      </c>
      <c r="E1644">
        <v>26</v>
      </c>
      <c r="F1644">
        <v>11.1</v>
      </c>
      <c r="G1644">
        <v>9.3000000000000007</v>
      </c>
      <c r="H1644">
        <v>26.326000000000001</v>
      </c>
      <c r="I1644">
        <v>10.593999999999999</v>
      </c>
      <c r="J1644">
        <v>23.422000000000001</v>
      </c>
      <c r="K1644">
        <v>17.425999999999998</v>
      </c>
    </row>
    <row r="1645" spans="1:11" x14ac:dyDescent="0.3">
      <c r="A1645">
        <v>3</v>
      </c>
      <c r="B1645">
        <v>9</v>
      </c>
      <c r="C1645">
        <v>18</v>
      </c>
      <c r="D1645">
        <v>0</v>
      </c>
      <c r="E1645">
        <v>1</v>
      </c>
      <c r="F1645">
        <v>11.1</v>
      </c>
      <c r="G1645">
        <v>8.1999999999999993</v>
      </c>
      <c r="H1645">
        <v>0.97</v>
      </c>
      <c r="I1645">
        <v>9.952</v>
      </c>
      <c r="J1645">
        <v>0.878</v>
      </c>
      <c r="K1645">
        <v>0</v>
      </c>
    </row>
    <row r="1646" spans="1:11" x14ac:dyDescent="0.3">
      <c r="A1646">
        <v>3</v>
      </c>
      <c r="B1646">
        <v>9</v>
      </c>
      <c r="C1646">
        <v>19</v>
      </c>
      <c r="D1646">
        <v>0</v>
      </c>
      <c r="E1646">
        <v>0</v>
      </c>
      <c r="F1646">
        <v>10.6</v>
      </c>
      <c r="G1646">
        <v>5.7</v>
      </c>
      <c r="H1646">
        <v>0</v>
      </c>
      <c r="I1646">
        <v>10.6</v>
      </c>
      <c r="J1646">
        <v>0</v>
      </c>
      <c r="K1646">
        <v>0</v>
      </c>
    </row>
    <row r="1647" spans="1:11" x14ac:dyDescent="0.3">
      <c r="A1647">
        <v>3</v>
      </c>
      <c r="B1647">
        <v>9</v>
      </c>
      <c r="C1647">
        <v>20</v>
      </c>
      <c r="D1647">
        <v>0</v>
      </c>
      <c r="E1647">
        <v>0</v>
      </c>
      <c r="F1647">
        <v>10.6</v>
      </c>
      <c r="G1647">
        <v>6.2</v>
      </c>
      <c r="H1647">
        <v>0</v>
      </c>
      <c r="I1647">
        <v>10.6</v>
      </c>
      <c r="J1647">
        <v>0</v>
      </c>
      <c r="K1647">
        <v>0</v>
      </c>
    </row>
    <row r="1648" spans="1:11" x14ac:dyDescent="0.3">
      <c r="A1648">
        <v>3</v>
      </c>
      <c r="B1648">
        <v>9</v>
      </c>
      <c r="C1648">
        <v>21</v>
      </c>
      <c r="D1648">
        <v>0</v>
      </c>
      <c r="E1648">
        <v>0</v>
      </c>
      <c r="F1648">
        <v>10.6</v>
      </c>
      <c r="G1648">
        <v>4.5999999999999996</v>
      </c>
      <c r="H1648">
        <v>0</v>
      </c>
      <c r="I1648">
        <v>10.6</v>
      </c>
      <c r="J1648">
        <v>0</v>
      </c>
      <c r="K1648">
        <v>0</v>
      </c>
    </row>
    <row r="1649" spans="1:11" x14ac:dyDescent="0.3">
      <c r="A1649">
        <v>3</v>
      </c>
      <c r="B1649">
        <v>9</v>
      </c>
      <c r="C1649">
        <v>22</v>
      </c>
      <c r="D1649">
        <v>0</v>
      </c>
      <c r="E1649">
        <v>0</v>
      </c>
      <c r="F1649">
        <v>10.6</v>
      </c>
      <c r="G1649">
        <v>7.2</v>
      </c>
      <c r="H1649">
        <v>0</v>
      </c>
      <c r="I1649">
        <v>10.6</v>
      </c>
      <c r="J1649">
        <v>0</v>
      </c>
      <c r="K1649">
        <v>0</v>
      </c>
    </row>
    <row r="1650" spans="1:11" x14ac:dyDescent="0.3">
      <c r="A1650">
        <v>3</v>
      </c>
      <c r="B1650">
        <v>9</v>
      </c>
      <c r="C1650">
        <v>23</v>
      </c>
      <c r="D1650">
        <v>0</v>
      </c>
      <c r="E1650">
        <v>0</v>
      </c>
      <c r="F1650">
        <v>10</v>
      </c>
      <c r="G1650">
        <v>7.7</v>
      </c>
      <c r="H1650">
        <v>0</v>
      </c>
      <c r="I1650">
        <v>10</v>
      </c>
      <c r="J1650">
        <v>0</v>
      </c>
      <c r="K1650">
        <v>0</v>
      </c>
    </row>
    <row r="1651" spans="1:11" x14ac:dyDescent="0.3">
      <c r="A1651">
        <v>3</v>
      </c>
      <c r="B1651">
        <v>10</v>
      </c>
      <c r="C1651">
        <v>0</v>
      </c>
      <c r="D1651">
        <v>0</v>
      </c>
      <c r="E1651">
        <v>0</v>
      </c>
      <c r="F1651">
        <v>10</v>
      </c>
      <c r="G1651">
        <v>6.7</v>
      </c>
      <c r="H1651">
        <v>0</v>
      </c>
      <c r="I1651">
        <v>10</v>
      </c>
      <c r="J1651">
        <v>0</v>
      </c>
      <c r="K1651">
        <v>0</v>
      </c>
    </row>
    <row r="1652" spans="1:11" x14ac:dyDescent="0.3">
      <c r="A1652">
        <v>3</v>
      </c>
      <c r="B1652">
        <v>10</v>
      </c>
      <c r="C1652">
        <v>1</v>
      </c>
      <c r="D1652">
        <v>0</v>
      </c>
      <c r="E1652">
        <v>0</v>
      </c>
      <c r="F1652">
        <v>10</v>
      </c>
      <c r="G1652">
        <v>5.2</v>
      </c>
      <c r="H1652">
        <v>0</v>
      </c>
      <c r="I1652">
        <v>10</v>
      </c>
      <c r="J1652">
        <v>0</v>
      </c>
      <c r="K1652">
        <v>0</v>
      </c>
    </row>
    <row r="1653" spans="1:11" x14ac:dyDescent="0.3">
      <c r="A1653">
        <v>3</v>
      </c>
      <c r="B1653">
        <v>10</v>
      </c>
      <c r="C1653">
        <v>2</v>
      </c>
      <c r="D1653">
        <v>0</v>
      </c>
      <c r="E1653">
        <v>0</v>
      </c>
      <c r="F1653">
        <v>10</v>
      </c>
      <c r="G1653">
        <v>5.7</v>
      </c>
      <c r="H1653">
        <v>0</v>
      </c>
      <c r="I1653">
        <v>10</v>
      </c>
      <c r="J1653">
        <v>0</v>
      </c>
      <c r="K1653">
        <v>0</v>
      </c>
    </row>
    <row r="1654" spans="1:11" x14ac:dyDescent="0.3">
      <c r="A1654">
        <v>3</v>
      </c>
      <c r="B1654">
        <v>10</v>
      </c>
      <c r="C1654">
        <v>3</v>
      </c>
      <c r="D1654">
        <v>0</v>
      </c>
      <c r="E1654">
        <v>0</v>
      </c>
      <c r="F1654">
        <v>10</v>
      </c>
      <c r="G1654">
        <v>4.0999999999999996</v>
      </c>
      <c r="H1654">
        <v>0</v>
      </c>
      <c r="I1654">
        <v>10</v>
      </c>
      <c r="J1654">
        <v>0</v>
      </c>
      <c r="K1654">
        <v>0</v>
      </c>
    </row>
    <row r="1655" spans="1:11" x14ac:dyDescent="0.3">
      <c r="A1655">
        <v>3</v>
      </c>
      <c r="B1655">
        <v>10</v>
      </c>
      <c r="C1655">
        <v>4</v>
      </c>
      <c r="D1655">
        <v>0</v>
      </c>
      <c r="E1655">
        <v>0</v>
      </c>
      <c r="F1655">
        <v>9.4</v>
      </c>
      <c r="G1655">
        <v>3.6</v>
      </c>
      <c r="H1655">
        <v>0</v>
      </c>
      <c r="I1655">
        <v>9.4</v>
      </c>
      <c r="J1655">
        <v>0</v>
      </c>
      <c r="K1655">
        <v>0</v>
      </c>
    </row>
    <row r="1656" spans="1:11" x14ac:dyDescent="0.3">
      <c r="A1656">
        <v>3</v>
      </c>
      <c r="B1656">
        <v>10</v>
      </c>
      <c r="C1656">
        <v>5</v>
      </c>
      <c r="D1656">
        <v>0</v>
      </c>
      <c r="E1656">
        <v>0</v>
      </c>
      <c r="F1656">
        <v>8.9</v>
      </c>
      <c r="G1656">
        <v>3.1</v>
      </c>
      <c r="H1656">
        <v>0</v>
      </c>
      <c r="I1656">
        <v>8.9</v>
      </c>
      <c r="J1656">
        <v>0</v>
      </c>
      <c r="K1656">
        <v>0</v>
      </c>
    </row>
    <row r="1657" spans="1:11" x14ac:dyDescent="0.3">
      <c r="A1657">
        <v>3</v>
      </c>
      <c r="B1657">
        <v>10</v>
      </c>
      <c r="C1657">
        <v>6</v>
      </c>
      <c r="D1657">
        <v>64</v>
      </c>
      <c r="E1657">
        <v>12</v>
      </c>
      <c r="F1657">
        <v>7.2</v>
      </c>
      <c r="G1657">
        <v>3.6</v>
      </c>
      <c r="H1657">
        <v>18.466000000000001</v>
      </c>
      <c r="I1657">
        <v>5.633</v>
      </c>
      <c r="J1657">
        <v>13.978999999999999</v>
      </c>
      <c r="K1657">
        <v>8.1590000000000007</v>
      </c>
    </row>
    <row r="1658" spans="1:11" x14ac:dyDescent="0.3">
      <c r="A1658">
        <v>3</v>
      </c>
      <c r="B1658">
        <v>10</v>
      </c>
      <c r="C1658">
        <v>7</v>
      </c>
      <c r="D1658">
        <v>508</v>
      </c>
      <c r="E1658">
        <v>39</v>
      </c>
      <c r="F1658">
        <v>10</v>
      </c>
      <c r="G1658">
        <v>2.1</v>
      </c>
      <c r="H1658">
        <v>182.148</v>
      </c>
      <c r="I1658">
        <v>13.427</v>
      </c>
      <c r="J1658">
        <v>140.54300000000001</v>
      </c>
      <c r="K1658">
        <v>132.113</v>
      </c>
    </row>
    <row r="1659" spans="1:11" x14ac:dyDescent="0.3">
      <c r="A1659">
        <v>3</v>
      </c>
      <c r="B1659">
        <v>10</v>
      </c>
      <c r="C1659">
        <v>8</v>
      </c>
      <c r="D1659">
        <v>744</v>
      </c>
      <c r="E1659">
        <v>60</v>
      </c>
      <c r="F1659">
        <v>11.1</v>
      </c>
      <c r="G1659">
        <v>4.0999999999999996</v>
      </c>
      <c r="H1659">
        <v>438.72699999999998</v>
      </c>
      <c r="I1659">
        <v>20.873000000000001</v>
      </c>
      <c r="J1659">
        <v>368.75099999999998</v>
      </c>
      <c r="K1659">
        <v>354.23599999999999</v>
      </c>
    </row>
    <row r="1660" spans="1:11" x14ac:dyDescent="0.3">
      <c r="A1660">
        <v>3</v>
      </c>
      <c r="B1660">
        <v>10</v>
      </c>
      <c r="C1660">
        <v>9</v>
      </c>
      <c r="D1660">
        <v>843</v>
      </c>
      <c r="E1660">
        <v>78</v>
      </c>
      <c r="F1660">
        <v>12.2</v>
      </c>
      <c r="G1660">
        <v>2.1</v>
      </c>
      <c r="H1660">
        <v>667.26400000000001</v>
      </c>
      <c r="I1660">
        <v>32.182000000000002</v>
      </c>
      <c r="J1660">
        <v>554.15099999999995</v>
      </c>
      <c r="K1660">
        <v>533.38499999999999</v>
      </c>
    </row>
    <row r="1661" spans="1:11" x14ac:dyDescent="0.3">
      <c r="A1661">
        <v>3</v>
      </c>
      <c r="B1661">
        <v>10</v>
      </c>
      <c r="C1661">
        <v>10</v>
      </c>
      <c r="D1661">
        <v>898</v>
      </c>
      <c r="E1661">
        <v>90</v>
      </c>
      <c r="F1661">
        <v>12.8</v>
      </c>
      <c r="G1661">
        <v>4.0999999999999996</v>
      </c>
      <c r="H1661">
        <v>847.09100000000001</v>
      </c>
      <c r="I1661">
        <v>33.997</v>
      </c>
      <c r="J1661">
        <v>703.846</v>
      </c>
      <c r="K1661">
        <v>677.17899999999997</v>
      </c>
    </row>
    <row r="1662" spans="1:11" x14ac:dyDescent="0.3">
      <c r="A1662">
        <v>3</v>
      </c>
      <c r="B1662">
        <v>10</v>
      </c>
      <c r="C1662">
        <v>11</v>
      </c>
      <c r="D1662">
        <v>924</v>
      </c>
      <c r="E1662">
        <v>96</v>
      </c>
      <c r="F1662">
        <v>13.9</v>
      </c>
      <c r="G1662">
        <v>6.2</v>
      </c>
      <c r="H1662">
        <v>954.28300000000002</v>
      </c>
      <c r="I1662">
        <v>33.085999999999999</v>
      </c>
      <c r="J1662">
        <v>796.88400000000001</v>
      </c>
      <c r="K1662">
        <v>766.16499999999996</v>
      </c>
    </row>
    <row r="1663" spans="1:11" x14ac:dyDescent="0.3">
      <c r="A1663">
        <v>3</v>
      </c>
      <c r="B1663">
        <v>10</v>
      </c>
      <c r="C1663">
        <v>12</v>
      </c>
      <c r="D1663">
        <v>934</v>
      </c>
      <c r="E1663">
        <v>98</v>
      </c>
      <c r="F1663">
        <v>14.4</v>
      </c>
      <c r="G1663">
        <v>5.7</v>
      </c>
      <c r="H1663">
        <v>985.99900000000002</v>
      </c>
      <c r="I1663">
        <v>35.463000000000001</v>
      </c>
      <c r="J1663">
        <v>816.52499999999998</v>
      </c>
      <c r="K1663">
        <v>784.91300000000001</v>
      </c>
    </row>
    <row r="1664" spans="1:11" x14ac:dyDescent="0.3">
      <c r="A1664">
        <v>3</v>
      </c>
      <c r="B1664">
        <v>10</v>
      </c>
      <c r="C1664">
        <v>13</v>
      </c>
      <c r="D1664">
        <v>922</v>
      </c>
      <c r="E1664">
        <v>95</v>
      </c>
      <c r="F1664">
        <v>14.4</v>
      </c>
      <c r="G1664">
        <v>7.2</v>
      </c>
      <c r="H1664">
        <v>931.48800000000006</v>
      </c>
      <c r="I1664">
        <v>31.663</v>
      </c>
      <c r="J1664">
        <v>781.58699999999999</v>
      </c>
      <c r="K1664">
        <v>751.55399999999997</v>
      </c>
    </row>
    <row r="1665" spans="1:11" x14ac:dyDescent="0.3">
      <c r="A1665">
        <v>3</v>
      </c>
      <c r="B1665">
        <v>10</v>
      </c>
      <c r="C1665">
        <v>14</v>
      </c>
      <c r="D1665">
        <v>890</v>
      </c>
      <c r="E1665">
        <v>86</v>
      </c>
      <c r="F1665">
        <v>13.9</v>
      </c>
      <c r="G1665">
        <v>8.1999999999999993</v>
      </c>
      <c r="H1665">
        <v>798.96</v>
      </c>
      <c r="I1665">
        <v>27.440999999999999</v>
      </c>
      <c r="J1665">
        <v>678.64099999999996</v>
      </c>
      <c r="K1665">
        <v>653.02200000000005</v>
      </c>
    </row>
    <row r="1666" spans="1:11" x14ac:dyDescent="0.3">
      <c r="A1666">
        <v>3</v>
      </c>
      <c r="B1666">
        <v>10</v>
      </c>
      <c r="C1666">
        <v>15</v>
      </c>
      <c r="D1666">
        <v>828</v>
      </c>
      <c r="E1666">
        <v>73</v>
      </c>
      <c r="F1666">
        <v>14.4</v>
      </c>
      <c r="G1666">
        <v>7.7</v>
      </c>
      <c r="H1666">
        <v>605.65800000000002</v>
      </c>
      <c r="I1666">
        <v>24.952999999999999</v>
      </c>
      <c r="J1666">
        <v>513.27200000000005</v>
      </c>
      <c r="K1666">
        <v>493.98500000000001</v>
      </c>
    </row>
    <row r="1667" spans="1:11" x14ac:dyDescent="0.3">
      <c r="A1667">
        <v>3</v>
      </c>
      <c r="B1667">
        <v>10</v>
      </c>
      <c r="C1667">
        <v>16</v>
      </c>
      <c r="D1667">
        <v>452</v>
      </c>
      <c r="E1667">
        <v>75</v>
      </c>
      <c r="F1667">
        <v>12.8</v>
      </c>
      <c r="G1667">
        <v>7.7</v>
      </c>
      <c r="H1667">
        <v>278.64800000000002</v>
      </c>
      <c r="I1667">
        <v>17.315000000000001</v>
      </c>
      <c r="J1667">
        <v>234.31399999999999</v>
      </c>
      <c r="K1667">
        <v>223.59800000000001</v>
      </c>
    </row>
    <row r="1668" spans="1:11" x14ac:dyDescent="0.3">
      <c r="A1668">
        <v>3</v>
      </c>
      <c r="B1668">
        <v>10</v>
      </c>
      <c r="C1668">
        <v>17</v>
      </c>
      <c r="D1668">
        <v>34</v>
      </c>
      <c r="E1668">
        <v>49</v>
      </c>
      <c r="F1668">
        <v>11.7</v>
      </c>
      <c r="G1668">
        <v>7.7</v>
      </c>
      <c r="H1668">
        <v>55.508000000000003</v>
      </c>
      <c r="I1668">
        <v>11.82</v>
      </c>
      <c r="J1668">
        <v>48.198999999999998</v>
      </c>
      <c r="K1668">
        <v>41.726999999999997</v>
      </c>
    </row>
    <row r="1669" spans="1:11" x14ac:dyDescent="0.3">
      <c r="A1669">
        <v>3</v>
      </c>
      <c r="B1669">
        <v>10</v>
      </c>
      <c r="C1669">
        <v>18</v>
      </c>
      <c r="D1669">
        <v>8</v>
      </c>
      <c r="E1669">
        <v>2</v>
      </c>
      <c r="F1669">
        <v>10.6</v>
      </c>
      <c r="G1669">
        <v>6.2</v>
      </c>
      <c r="H1669">
        <v>2.3660000000000001</v>
      </c>
      <c r="I1669">
        <v>9.3000000000000007</v>
      </c>
      <c r="J1669">
        <v>1.873</v>
      </c>
      <c r="K1669">
        <v>0</v>
      </c>
    </row>
    <row r="1670" spans="1:11" x14ac:dyDescent="0.3">
      <c r="A1670">
        <v>3</v>
      </c>
      <c r="B1670">
        <v>10</v>
      </c>
      <c r="C1670">
        <v>19</v>
      </c>
      <c r="D1670">
        <v>0</v>
      </c>
      <c r="E1670">
        <v>0</v>
      </c>
      <c r="F1670">
        <v>10.6</v>
      </c>
      <c r="G1670">
        <v>6.2</v>
      </c>
      <c r="H1670">
        <v>0</v>
      </c>
      <c r="I1670">
        <v>10.6</v>
      </c>
      <c r="J1670">
        <v>0</v>
      </c>
      <c r="K1670">
        <v>0</v>
      </c>
    </row>
    <row r="1671" spans="1:11" x14ac:dyDescent="0.3">
      <c r="A1671">
        <v>3</v>
      </c>
      <c r="B1671">
        <v>10</v>
      </c>
      <c r="C1671">
        <v>20</v>
      </c>
      <c r="D1671">
        <v>0</v>
      </c>
      <c r="E1671">
        <v>0</v>
      </c>
      <c r="F1671">
        <v>10.6</v>
      </c>
      <c r="G1671">
        <v>5.7</v>
      </c>
      <c r="H1671">
        <v>0</v>
      </c>
      <c r="I1671">
        <v>10.6</v>
      </c>
      <c r="J1671">
        <v>0</v>
      </c>
      <c r="K1671">
        <v>0</v>
      </c>
    </row>
    <row r="1672" spans="1:11" x14ac:dyDescent="0.3">
      <c r="A1672">
        <v>3</v>
      </c>
      <c r="B1672">
        <v>10</v>
      </c>
      <c r="C1672">
        <v>21</v>
      </c>
      <c r="D1672">
        <v>0</v>
      </c>
      <c r="E1672">
        <v>0</v>
      </c>
      <c r="F1672">
        <v>9.4</v>
      </c>
      <c r="G1672">
        <v>5.2</v>
      </c>
      <c r="H1672">
        <v>0</v>
      </c>
      <c r="I1672">
        <v>9.4</v>
      </c>
      <c r="J1672">
        <v>0</v>
      </c>
      <c r="K1672">
        <v>0</v>
      </c>
    </row>
    <row r="1673" spans="1:11" x14ac:dyDescent="0.3">
      <c r="A1673">
        <v>3</v>
      </c>
      <c r="B1673">
        <v>10</v>
      </c>
      <c r="C1673">
        <v>22</v>
      </c>
      <c r="D1673">
        <v>0</v>
      </c>
      <c r="E1673">
        <v>0</v>
      </c>
      <c r="F1673">
        <v>9.4</v>
      </c>
      <c r="G1673">
        <v>5.2</v>
      </c>
      <c r="H1673">
        <v>0</v>
      </c>
      <c r="I1673">
        <v>9.4</v>
      </c>
      <c r="J1673">
        <v>0</v>
      </c>
      <c r="K1673">
        <v>0</v>
      </c>
    </row>
    <row r="1674" spans="1:11" x14ac:dyDescent="0.3">
      <c r="A1674">
        <v>3</v>
      </c>
      <c r="B1674">
        <v>10</v>
      </c>
      <c r="C1674">
        <v>23</v>
      </c>
      <c r="D1674">
        <v>0</v>
      </c>
      <c r="E1674">
        <v>0</v>
      </c>
      <c r="F1674">
        <v>8.9</v>
      </c>
      <c r="G1674">
        <v>4.0999999999999996</v>
      </c>
      <c r="H1674">
        <v>0</v>
      </c>
      <c r="I1674">
        <v>8.9</v>
      </c>
      <c r="J1674">
        <v>0</v>
      </c>
      <c r="K1674">
        <v>0</v>
      </c>
    </row>
    <row r="1675" spans="1:11" x14ac:dyDescent="0.3">
      <c r="A1675">
        <v>3</v>
      </c>
      <c r="B1675">
        <v>11</v>
      </c>
      <c r="C1675">
        <v>0</v>
      </c>
      <c r="D1675">
        <v>0</v>
      </c>
      <c r="E1675">
        <v>0</v>
      </c>
      <c r="F1675">
        <v>8.9</v>
      </c>
      <c r="G1675">
        <v>1.5</v>
      </c>
      <c r="H1675">
        <v>0</v>
      </c>
      <c r="I1675">
        <v>8.9</v>
      </c>
      <c r="J1675">
        <v>0</v>
      </c>
      <c r="K1675">
        <v>0</v>
      </c>
    </row>
    <row r="1676" spans="1:11" x14ac:dyDescent="0.3">
      <c r="A1676">
        <v>3</v>
      </c>
      <c r="B1676">
        <v>11</v>
      </c>
      <c r="C1676">
        <v>1</v>
      </c>
      <c r="D1676">
        <v>0</v>
      </c>
      <c r="E1676">
        <v>0</v>
      </c>
      <c r="F1676">
        <v>6.7</v>
      </c>
      <c r="G1676">
        <v>3.1</v>
      </c>
      <c r="H1676">
        <v>0</v>
      </c>
      <c r="I1676">
        <v>6.7</v>
      </c>
      <c r="J1676">
        <v>0</v>
      </c>
      <c r="K1676">
        <v>0</v>
      </c>
    </row>
    <row r="1677" spans="1:11" x14ac:dyDescent="0.3">
      <c r="A1677">
        <v>3</v>
      </c>
      <c r="B1677">
        <v>11</v>
      </c>
      <c r="C1677">
        <v>2</v>
      </c>
      <c r="D1677">
        <v>0</v>
      </c>
      <c r="E1677">
        <v>0</v>
      </c>
      <c r="F1677">
        <v>7.8</v>
      </c>
      <c r="G1677">
        <v>2.6</v>
      </c>
      <c r="H1677">
        <v>0</v>
      </c>
      <c r="I1677">
        <v>7.8</v>
      </c>
      <c r="J1677">
        <v>0</v>
      </c>
      <c r="K1677">
        <v>0</v>
      </c>
    </row>
    <row r="1678" spans="1:11" x14ac:dyDescent="0.3">
      <c r="A1678">
        <v>3</v>
      </c>
      <c r="B1678">
        <v>11</v>
      </c>
      <c r="C1678">
        <v>3</v>
      </c>
      <c r="D1678">
        <v>0</v>
      </c>
      <c r="E1678">
        <v>0</v>
      </c>
      <c r="F1678">
        <v>6.1</v>
      </c>
      <c r="G1678">
        <v>2.1</v>
      </c>
      <c r="H1678">
        <v>0</v>
      </c>
      <c r="I1678">
        <v>6.1</v>
      </c>
      <c r="J1678">
        <v>0</v>
      </c>
      <c r="K1678">
        <v>0</v>
      </c>
    </row>
    <row r="1679" spans="1:11" x14ac:dyDescent="0.3">
      <c r="A1679">
        <v>3</v>
      </c>
      <c r="B1679">
        <v>11</v>
      </c>
      <c r="C1679">
        <v>4</v>
      </c>
      <c r="D1679">
        <v>0</v>
      </c>
      <c r="E1679">
        <v>0</v>
      </c>
      <c r="F1679">
        <v>10</v>
      </c>
      <c r="G1679">
        <v>6.2</v>
      </c>
      <c r="H1679">
        <v>0</v>
      </c>
      <c r="I1679">
        <v>10</v>
      </c>
      <c r="J1679">
        <v>0</v>
      </c>
      <c r="K1679">
        <v>0</v>
      </c>
    </row>
    <row r="1680" spans="1:11" x14ac:dyDescent="0.3">
      <c r="A1680">
        <v>3</v>
      </c>
      <c r="B1680">
        <v>11</v>
      </c>
      <c r="C1680">
        <v>5</v>
      </c>
      <c r="D1680">
        <v>0</v>
      </c>
      <c r="E1680">
        <v>0</v>
      </c>
      <c r="F1680">
        <v>8.9</v>
      </c>
      <c r="G1680">
        <v>2.6</v>
      </c>
      <c r="H1680">
        <v>0</v>
      </c>
      <c r="I1680">
        <v>8.9</v>
      </c>
      <c r="J1680">
        <v>0</v>
      </c>
      <c r="K1680">
        <v>0</v>
      </c>
    </row>
    <row r="1681" spans="1:11" x14ac:dyDescent="0.3">
      <c r="A1681">
        <v>3</v>
      </c>
      <c r="B1681">
        <v>11</v>
      </c>
      <c r="C1681">
        <v>6</v>
      </c>
      <c r="D1681">
        <v>3</v>
      </c>
      <c r="E1681">
        <v>13</v>
      </c>
      <c r="F1681">
        <v>9.4</v>
      </c>
      <c r="G1681">
        <v>5.2</v>
      </c>
      <c r="H1681">
        <v>12.593</v>
      </c>
      <c r="I1681">
        <v>8.0459999999999994</v>
      </c>
      <c r="J1681">
        <v>11.334</v>
      </c>
      <c r="K1681">
        <v>5.5620000000000003</v>
      </c>
    </row>
    <row r="1682" spans="1:11" x14ac:dyDescent="0.3">
      <c r="A1682">
        <v>3</v>
      </c>
      <c r="B1682">
        <v>11</v>
      </c>
      <c r="C1682">
        <v>7</v>
      </c>
      <c r="D1682">
        <v>175</v>
      </c>
      <c r="E1682">
        <v>70</v>
      </c>
      <c r="F1682">
        <v>11.1</v>
      </c>
      <c r="G1682">
        <v>5.2</v>
      </c>
      <c r="H1682">
        <v>122.212</v>
      </c>
      <c r="I1682">
        <v>12.234999999999999</v>
      </c>
      <c r="J1682">
        <v>102.096</v>
      </c>
      <c r="K1682">
        <v>94.516000000000005</v>
      </c>
    </row>
    <row r="1683" spans="1:11" x14ac:dyDescent="0.3">
      <c r="A1683">
        <v>3</v>
      </c>
      <c r="B1683">
        <v>11</v>
      </c>
      <c r="C1683">
        <v>8</v>
      </c>
      <c r="D1683">
        <v>483</v>
      </c>
      <c r="E1683">
        <v>115</v>
      </c>
      <c r="F1683">
        <v>12.2</v>
      </c>
      <c r="G1683">
        <v>6.7</v>
      </c>
      <c r="H1683">
        <v>368.98200000000003</v>
      </c>
      <c r="I1683">
        <v>18.117999999999999</v>
      </c>
      <c r="J1683">
        <v>315.928</v>
      </c>
      <c r="K1683">
        <v>302.98</v>
      </c>
    </row>
    <row r="1684" spans="1:11" x14ac:dyDescent="0.3">
      <c r="A1684">
        <v>3</v>
      </c>
      <c r="B1684">
        <v>11</v>
      </c>
      <c r="C1684">
        <v>9</v>
      </c>
      <c r="D1684">
        <v>544</v>
      </c>
      <c r="E1684">
        <v>170</v>
      </c>
      <c r="F1684">
        <v>13.9</v>
      </c>
      <c r="G1684">
        <v>5.2</v>
      </c>
      <c r="H1684">
        <v>566.44000000000005</v>
      </c>
      <c r="I1684">
        <v>25.707999999999998</v>
      </c>
      <c r="J1684">
        <v>482.524</v>
      </c>
      <c r="K1684">
        <v>464.31200000000001</v>
      </c>
    </row>
    <row r="1685" spans="1:11" x14ac:dyDescent="0.3">
      <c r="A1685">
        <v>3</v>
      </c>
      <c r="B1685">
        <v>11</v>
      </c>
      <c r="C1685">
        <v>10</v>
      </c>
      <c r="D1685">
        <v>705</v>
      </c>
      <c r="E1685">
        <v>176</v>
      </c>
      <c r="F1685">
        <v>14.4</v>
      </c>
      <c r="G1685">
        <v>8.1999999999999993</v>
      </c>
      <c r="H1685">
        <v>792.72299999999996</v>
      </c>
      <c r="I1685">
        <v>27.381</v>
      </c>
      <c r="J1685">
        <v>674.726</v>
      </c>
      <c r="K1685">
        <v>649.26700000000005</v>
      </c>
    </row>
    <row r="1686" spans="1:11" x14ac:dyDescent="0.3">
      <c r="A1686">
        <v>3</v>
      </c>
      <c r="B1686">
        <v>11</v>
      </c>
      <c r="C1686">
        <v>11</v>
      </c>
      <c r="D1686">
        <v>746</v>
      </c>
      <c r="E1686">
        <v>190</v>
      </c>
      <c r="F1686">
        <v>14.4</v>
      </c>
      <c r="G1686">
        <v>6.2</v>
      </c>
      <c r="H1686">
        <v>908.60400000000004</v>
      </c>
      <c r="I1686">
        <v>32.588000000000001</v>
      </c>
      <c r="J1686">
        <v>760.20399999999995</v>
      </c>
      <c r="K1686">
        <v>731.11800000000005</v>
      </c>
    </row>
    <row r="1687" spans="1:11" x14ac:dyDescent="0.3">
      <c r="A1687">
        <v>3</v>
      </c>
      <c r="B1687">
        <v>11</v>
      </c>
      <c r="C1687">
        <v>12</v>
      </c>
      <c r="D1687">
        <v>722</v>
      </c>
      <c r="E1687">
        <v>184</v>
      </c>
      <c r="F1687">
        <v>15</v>
      </c>
      <c r="G1687">
        <v>8.1999999999999993</v>
      </c>
      <c r="H1687">
        <v>896.54</v>
      </c>
      <c r="I1687">
        <v>30.175999999999998</v>
      </c>
      <c r="J1687">
        <v>756.774</v>
      </c>
      <c r="K1687">
        <v>727.83799999999997</v>
      </c>
    </row>
    <row r="1688" spans="1:11" x14ac:dyDescent="0.3">
      <c r="A1688">
        <v>3</v>
      </c>
      <c r="B1688">
        <v>11</v>
      </c>
      <c r="C1688">
        <v>13</v>
      </c>
      <c r="D1688">
        <v>663</v>
      </c>
      <c r="E1688">
        <v>189</v>
      </c>
      <c r="F1688">
        <v>15</v>
      </c>
      <c r="G1688">
        <v>9.3000000000000007</v>
      </c>
      <c r="H1688">
        <v>816.14599999999996</v>
      </c>
      <c r="I1688">
        <v>27.681999999999999</v>
      </c>
      <c r="J1688">
        <v>694.72400000000005</v>
      </c>
      <c r="K1688">
        <v>668.43899999999996</v>
      </c>
    </row>
    <row r="1689" spans="1:11" x14ac:dyDescent="0.3">
      <c r="A1689">
        <v>3</v>
      </c>
      <c r="B1689">
        <v>11</v>
      </c>
      <c r="C1689">
        <v>14</v>
      </c>
      <c r="D1689">
        <v>674</v>
      </c>
      <c r="E1689">
        <v>167</v>
      </c>
      <c r="F1689">
        <v>13.9</v>
      </c>
      <c r="G1689">
        <v>11.8</v>
      </c>
      <c r="H1689">
        <v>727.06399999999996</v>
      </c>
      <c r="I1689">
        <v>23.382999999999999</v>
      </c>
      <c r="J1689">
        <v>626.85500000000002</v>
      </c>
      <c r="K1689">
        <v>603.31899999999996</v>
      </c>
    </row>
    <row r="1690" spans="1:11" x14ac:dyDescent="0.3">
      <c r="A1690">
        <v>3</v>
      </c>
      <c r="B1690">
        <v>11</v>
      </c>
      <c r="C1690">
        <v>15</v>
      </c>
      <c r="D1690">
        <v>407</v>
      </c>
      <c r="E1690">
        <v>153</v>
      </c>
      <c r="F1690">
        <v>13.9</v>
      </c>
      <c r="G1690">
        <v>13.9</v>
      </c>
      <c r="H1690">
        <v>428.10399999999998</v>
      </c>
      <c r="I1690">
        <v>18.684000000000001</v>
      </c>
      <c r="J1690">
        <v>372.48500000000001</v>
      </c>
      <c r="K1690">
        <v>357.85599999999999</v>
      </c>
    </row>
    <row r="1691" spans="1:11" x14ac:dyDescent="0.3">
      <c r="A1691">
        <v>3</v>
      </c>
      <c r="B1691">
        <v>11</v>
      </c>
      <c r="C1691">
        <v>16</v>
      </c>
      <c r="D1691">
        <v>382</v>
      </c>
      <c r="E1691">
        <v>112</v>
      </c>
      <c r="F1691">
        <v>12.8</v>
      </c>
      <c r="G1691">
        <v>14.9</v>
      </c>
      <c r="H1691">
        <v>286.07799999999997</v>
      </c>
      <c r="I1691">
        <v>15.535</v>
      </c>
      <c r="J1691">
        <v>244.22300000000001</v>
      </c>
      <c r="K1691">
        <v>233.24799999999999</v>
      </c>
    </row>
    <row r="1692" spans="1:11" x14ac:dyDescent="0.3">
      <c r="A1692">
        <v>3</v>
      </c>
      <c r="B1692">
        <v>11</v>
      </c>
      <c r="C1692">
        <v>17</v>
      </c>
      <c r="D1692">
        <v>110</v>
      </c>
      <c r="E1692">
        <v>50</v>
      </c>
      <c r="F1692">
        <v>11.7</v>
      </c>
      <c r="G1692">
        <v>10.8</v>
      </c>
      <c r="H1692">
        <v>74.489999999999995</v>
      </c>
      <c r="I1692">
        <v>12.021000000000001</v>
      </c>
      <c r="J1692">
        <v>61.351999999999997</v>
      </c>
      <c r="K1692">
        <v>54.619</v>
      </c>
    </row>
    <row r="1693" spans="1:11" x14ac:dyDescent="0.3">
      <c r="A1693">
        <v>3</v>
      </c>
      <c r="B1693">
        <v>11</v>
      </c>
      <c r="C1693">
        <v>18</v>
      </c>
      <c r="D1693">
        <v>0</v>
      </c>
      <c r="E1693">
        <v>2</v>
      </c>
      <c r="F1693">
        <v>10.6</v>
      </c>
      <c r="G1693">
        <v>10.3</v>
      </c>
      <c r="H1693">
        <v>1.94</v>
      </c>
      <c r="I1693">
        <v>9.6709999999999994</v>
      </c>
      <c r="J1693">
        <v>1.758</v>
      </c>
      <c r="K1693">
        <v>0</v>
      </c>
    </row>
    <row r="1694" spans="1:11" x14ac:dyDescent="0.3">
      <c r="A1694">
        <v>3</v>
      </c>
      <c r="B1694">
        <v>11</v>
      </c>
      <c r="C1694">
        <v>19</v>
      </c>
      <c r="D1694">
        <v>0</v>
      </c>
      <c r="E1694">
        <v>0</v>
      </c>
      <c r="F1694">
        <v>10</v>
      </c>
      <c r="G1694">
        <v>9.8000000000000007</v>
      </c>
      <c r="H1694">
        <v>0</v>
      </c>
      <c r="I1694">
        <v>10</v>
      </c>
      <c r="J1694">
        <v>0</v>
      </c>
      <c r="K1694">
        <v>0</v>
      </c>
    </row>
    <row r="1695" spans="1:11" x14ac:dyDescent="0.3">
      <c r="A1695">
        <v>3</v>
      </c>
      <c r="B1695">
        <v>11</v>
      </c>
      <c r="C1695">
        <v>20</v>
      </c>
      <c r="D1695">
        <v>0</v>
      </c>
      <c r="E1695">
        <v>0</v>
      </c>
      <c r="F1695">
        <v>10</v>
      </c>
      <c r="G1695">
        <v>7.7</v>
      </c>
      <c r="H1695">
        <v>0</v>
      </c>
      <c r="I1695">
        <v>10</v>
      </c>
      <c r="J1695">
        <v>0</v>
      </c>
      <c r="K1695">
        <v>0</v>
      </c>
    </row>
    <row r="1696" spans="1:11" x14ac:dyDescent="0.3">
      <c r="A1696">
        <v>3</v>
      </c>
      <c r="B1696">
        <v>11</v>
      </c>
      <c r="C1696">
        <v>21</v>
      </c>
      <c r="D1696">
        <v>0</v>
      </c>
      <c r="E1696">
        <v>0</v>
      </c>
      <c r="F1696">
        <v>10</v>
      </c>
      <c r="G1696">
        <v>7.7</v>
      </c>
      <c r="H1696">
        <v>0</v>
      </c>
      <c r="I1696">
        <v>10</v>
      </c>
      <c r="J1696">
        <v>0</v>
      </c>
      <c r="K1696">
        <v>0</v>
      </c>
    </row>
    <row r="1697" spans="1:11" x14ac:dyDescent="0.3">
      <c r="A1697">
        <v>3</v>
      </c>
      <c r="B1697">
        <v>11</v>
      </c>
      <c r="C1697">
        <v>22</v>
      </c>
      <c r="D1697">
        <v>0</v>
      </c>
      <c r="E1697">
        <v>0</v>
      </c>
      <c r="F1697">
        <v>9.4</v>
      </c>
      <c r="G1697">
        <v>8.8000000000000007</v>
      </c>
      <c r="H1697">
        <v>0</v>
      </c>
      <c r="I1697">
        <v>9.4</v>
      </c>
      <c r="J1697">
        <v>0</v>
      </c>
      <c r="K1697">
        <v>0</v>
      </c>
    </row>
    <row r="1698" spans="1:11" x14ac:dyDescent="0.3">
      <c r="A1698">
        <v>3</v>
      </c>
      <c r="B1698">
        <v>11</v>
      </c>
      <c r="C1698">
        <v>23</v>
      </c>
      <c r="D1698">
        <v>0</v>
      </c>
      <c r="E1698">
        <v>0</v>
      </c>
      <c r="F1698">
        <v>8.9</v>
      </c>
      <c r="G1698">
        <v>5.2</v>
      </c>
      <c r="H1698">
        <v>0</v>
      </c>
      <c r="I1698">
        <v>8.9</v>
      </c>
      <c r="J1698">
        <v>0</v>
      </c>
      <c r="K1698">
        <v>0</v>
      </c>
    </row>
    <row r="1699" spans="1:11" x14ac:dyDescent="0.3">
      <c r="A1699">
        <v>3</v>
      </c>
      <c r="B1699">
        <v>12</v>
      </c>
      <c r="C1699">
        <v>0</v>
      </c>
      <c r="D1699">
        <v>0</v>
      </c>
      <c r="E1699">
        <v>0</v>
      </c>
      <c r="F1699">
        <v>8.9</v>
      </c>
      <c r="G1699">
        <v>4.0999999999999996</v>
      </c>
      <c r="H1699">
        <v>0</v>
      </c>
      <c r="I1699">
        <v>8.9</v>
      </c>
      <c r="J1699">
        <v>0</v>
      </c>
      <c r="K1699">
        <v>0</v>
      </c>
    </row>
    <row r="1700" spans="1:11" x14ac:dyDescent="0.3">
      <c r="A1700">
        <v>3</v>
      </c>
      <c r="B1700">
        <v>12</v>
      </c>
      <c r="C1700">
        <v>1</v>
      </c>
      <c r="D1700">
        <v>0</v>
      </c>
      <c r="E1700">
        <v>0</v>
      </c>
      <c r="F1700">
        <v>8.3000000000000007</v>
      </c>
      <c r="G1700">
        <v>3.6</v>
      </c>
      <c r="H1700">
        <v>0</v>
      </c>
      <c r="I1700">
        <v>8.3000000000000007</v>
      </c>
      <c r="J1700">
        <v>0</v>
      </c>
      <c r="K1700">
        <v>0</v>
      </c>
    </row>
    <row r="1701" spans="1:11" x14ac:dyDescent="0.3">
      <c r="A1701">
        <v>3</v>
      </c>
      <c r="B1701">
        <v>12</v>
      </c>
      <c r="C1701">
        <v>2</v>
      </c>
      <c r="D1701">
        <v>0</v>
      </c>
      <c r="E1701">
        <v>0</v>
      </c>
      <c r="F1701">
        <v>8.3000000000000007</v>
      </c>
      <c r="G1701">
        <v>3.6</v>
      </c>
      <c r="H1701">
        <v>0</v>
      </c>
      <c r="I1701">
        <v>8.3000000000000007</v>
      </c>
      <c r="J1701">
        <v>0</v>
      </c>
      <c r="K1701">
        <v>0</v>
      </c>
    </row>
    <row r="1702" spans="1:11" x14ac:dyDescent="0.3">
      <c r="A1702">
        <v>3</v>
      </c>
      <c r="B1702">
        <v>12</v>
      </c>
      <c r="C1702">
        <v>3</v>
      </c>
      <c r="D1702">
        <v>0</v>
      </c>
      <c r="E1702">
        <v>0</v>
      </c>
      <c r="F1702">
        <v>7.8</v>
      </c>
      <c r="G1702">
        <v>5.2</v>
      </c>
      <c r="H1702">
        <v>0</v>
      </c>
      <c r="I1702">
        <v>7.8</v>
      </c>
      <c r="J1702">
        <v>0</v>
      </c>
      <c r="K1702">
        <v>0</v>
      </c>
    </row>
    <row r="1703" spans="1:11" x14ac:dyDescent="0.3">
      <c r="A1703">
        <v>3</v>
      </c>
      <c r="B1703">
        <v>12</v>
      </c>
      <c r="C1703">
        <v>4</v>
      </c>
      <c r="D1703">
        <v>0</v>
      </c>
      <c r="E1703">
        <v>0</v>
      </c>
      <c r="F1703">
        <v>7.8</v>
      </c>
      <c r="G1703">
        <v>4.5999999999999996</v>
      </c>
      <c r="H1703">
        <v>0</v>
      </c>
      <c r="I1703">
        <v>7.8</v>
      </c>
      <c r="J1703">
        <v>0</v>
      </c>
      <c r="K1703">
        <v>0</v>
      </c>
    </row>
    <row r="1704" spans="1:11" x14ac:dyDescent="0.3">
      <c r="A1704">
        <v>3</v>
      </c>
      <c r="B1704">
        <v>12</v>
      </c>
      <c r="C1704">
        <v>5</v>
      </c>
      <c r="D1704">
        <v>0</v>
      </c>
      <c r="E1704">
        <v>0</v>
      </c>
      <c r="F1704">
        <v>7.2</v>
      </c>
      <c r="G1704">
        <v>3.1</v>
      </c>
      <c r="H1704">
        <v>0</v>
      </c>
      <c r="I1704">
        <v>7.2</v>
      </c>
      <c r="J1704">
        <v>0</v>
      </c>
      <c r="K1704">
        <v>0</v>
      </c>
    </row>
    <row r="1705" spans="1:11" x14ac:dyDescent="0.3">
      <c r="A1705">
        <v>3</v>
      </c>
      <c r="B1705">
        <v>12</v>
      </c>
      <c r="C1705">
        <v>6</v>
      </c>
      <c r="D1705">
        <v>40</v>
      </c>
      <c r="E1705">
        <v>14</v>
      </c>
      <c r="F1705">
        <v>6.7</v>
      </c>
      <c r="G1705">
        <v>2.6</v>
      </c>
      <c r="H1705">
        <v>17.782</v>
      </c>
      <c r="I1705">
        <v>4.899</v>
      </c>
      <c r="J1705">
        <v>14.502000000000001</v>
      </c>
      <c r="K1705">
        <v>8.6720000000000006</v>
      </c>
    </row>
    <row r="1706" spans="1:11" x14ac:dyDescent="0.3">
      <c r="A1706">
        <v>3</v>
      </c>
      <c r="B1706">
        <v>12</v>
      </c>
      <c r="C1706">
        <v>7</v>
      </c>
      <c r="D1706">
        <v>432</v>
      </c>
      <c r="E1706">
        <v>50</v>
      </c>
      <c r="F1706">
        <v>9.4</v>
      </c>
      <c r="G1706">
        <v>2.1</v>
      </c>
      <c r="H1706">
        <v>176.59700000000001</v>
      </c>
      <c r="I1706">
        <v>12.643000000000001</v>
      </c>
      <c r="J1706">
        <v>139.61099999999999</v>
      </c>
      <c r="K1706">
        <v>131.202</v>
      </c>
    </row>
    <row r="1707" spans="1:11" x14ac:dyDescent="0.3">
      <c r="A1707">
        <v>3</v>
      </c>
      <c r="B1707">
        <v>12</v>
      </c>
      <c r="C1707">
        <v>8</v>
      </c>
      <c r="D1707">
        <v>678</v>
      </c>
      <c r="E1707">
        <v>77</v>
      </c>
      <c r="F1707">
        <v>10.6</v>
      </c>
      <c r="G1707">
        <v>3.1</v>
      </c>
      <c r="H1707">
        <v>429.83199999999999</v>
      </c>
      <c r="I1707">
        <v>21.103000000000002</v>
      </c>
      <c r="J1707">
        <v>362.32400000000001</v>
      </c>
      <c r="K1707">
        <v>348.005</v>
      </c>
    </row>
    <row r="1708" spans="1:11" x14ac:dyDescent="0.3">
      <c r="A1708">
        <v>3</v>
      </c>
      <c r="B1708">
        <v>12</v>
      </c>
      <c r="C1708">
        <v>9</v>
      </c>
      <c r="D1708">
        <v>792</v>
      </c>
      <c r="E1708">
        <v>99</v>
      </c>
      <c r="F1708">
        <v>11.7</v>
      </c>
      <c r="G1708">
        <v>4.5999999999999996</v>
      </c>
      <c r="H1708">
        <v>664.03800000000001</v>
      </c>
      <c r="I1708">
        <v>26.808</v>
      </c>
      <c r="J1708">
        <v>562.62099999999998</v>
      </c>
      <c r="K1708">
        <v>541.54200000000003</v>
      </c>
    </row>
    <row r="1709" spans="1:11" x14ac:dyDescent="0.3">
      <c r="A1709">
        <v>3</v>
      </c>
      <c r="B1709">
        <v>12</v>
      </c>
      <c r="C1709">
        <v>10</v>
      </c>
      <c r="D1709">
        <v>851</v>
      </c>
      <c r="E1709">
        <v>115</v>
      </c>
      <c r="F1709">
        <v>13.9</v>
      </c>
      <c r="G1709">
        <v>5.7</v>
      </c>
      <c r="H1709">
        <v>846.226</v>
      </c>
      <c r="I1709">
        <v>31.495000000000001</v>
      </c>
      <c r="J1709">
        <v>709.67100000000005</v>
      </c>
      <c r="K1709">
        <v>682.75900000000001</v>
      </c>
    </row>
    <row r="1710" spans="1:11" x14ac:dyDescent="0.3">
      <c r="A1710">
        <v>3</v>
      </c>
      <c r="B1710">
        <v>12</v>
      </c>
      <c r="C1710">
        <v>11</v>
      </c>
      <c r="D1710">
        <v>882</v>
      </c>
      <c r="E1710">
        <v>123</v>
      </c>
      <c r="F1710">
        <v>13.9</v>
      </c>
      <c r="G1710">
        <v>6.2</v>
      </c>
      <c r="H1710">
        <v>957.255</v>
      </c>
      <c r="I1710">
        <v>33.143000000000001</v>
      </c>
      <c r="J1710">
        <v>799.279</v>
      </c>
      <c r="K1710">
        <v>768.45100000000002</v>
      </c>
    </row>
    <row r="1711" spans="1:11" x14ac:dyDescent="0.3">
      <c r="A1711">
        <v>3</v>
      </c>
      <c r="B1711">
        <v>12</v>
      </c>
      <c r="C1711">
        <v>12</v>
      </c>
      <c r="D1711">
        <v>890</v>
      </c>
      <c r="E1711">
        <v>125</v>
      </c>
      <c r="F1711">
        <v>13.9</v>
      </c>
      <c r="G1711">
        <v>8.1999999999999993</v>
      </c>
      <c r="H1711">
        <v>986.08399999999995</v>
      </c>
      <c r="I1711">
        <v>30.634</v>
      </c>
      <c r="J1711">
        <v>830.97799999999995</v>
      </c>
      <c r="K1711">
        <v>798.69899999999996</v>
      </c>
    </row>
    <row r="1712" spans="1:11" x14ac:dyDescent="0.3">
      <c r="A1712">
        <v>3</v>
      </c>
      <c r="B1712">
        <v>12</v>
      </c>
      <c r="C1712">
        <v>13</v>
      </c>
      <c r="D1712">
        <v>876</v>
      </c>
      <c r="E1712">
        <v>121</v>
      </c>
      <c r="F1712">
        <v>14.4</v>
      </c>
      <c r="G1712">
        <v>8.1999999999999993</v>
      </c>
      <c r="H1712">
        <v>929.26800000000003</v>
      </c>
      <c r="I1712">
        <v>30.218</v>
      </c>
      <c r="J1712">
        <v>783.85</v>
      </c>
      <c r="K1712">
        <v>753.71600000000001</v>
      </c>
    </row>
    <row r="1713" spans="1:11" x14ac:dyDescent="0.3">
      <c r="A1713">
        <v>3</v>
      </c>
      <c r="B1713">
        <v>12</v>
      </c>
      <c r="C1713">
        <v>14</v>
      </c>
      <c r="D1713">
        <v>843</v>
      </c>
      <c r="E1713">
        <v>110</v>
      </c>
      <c r="F1713">
        <v>14.4</v>
      </c>
      <c r="G1713">
        <v>9.3000000000000007</v>
      </c>
      <c r="H1713">
        <v>796.38300000000004</v>
      </c>
      <c r="I1713">
        <v>26.798999999999999</v>
      </c>
      <c r="J1713">
        <v>678.19500000000005</v>
      </c>
      <c r="K1713">
        <v>652.59400000000005</v>
      </c>
    </row>
    <row r="1714" spans="1:11" x14ac:dyDescent="0.3">
      <c r="A1714">
        <v>3</v>
      </c>
      <c r="B1714">
        <v>12</v>
      </c>
      <c r="C1714">
        <v>15</v>
      </c>
      <c r="D1714">
        <v>771</v>
      </c>
      <c r="E1714">
        <v>93</v>
      </c>
      <c r="F1714">
        <v>14.4</v>
      </c>
      <c r="G1714">
        <v>9.3000000000000007</v>
      </c>
      <c r="H1714">
        <v>594.23800000000006</v>
      </c>
      <c r="I1714">
        <v>23.492000000000001</v>
      </c>
      <c r="J1714">
        <v>506.68400000000003</v>
      </c>
      <c r="K1714">
        <v>487.63</v>
      </c>
    </row>
    <row r="1715" spans="1:11" x14ac:dyDescent="0.3">
      <c r="A1715">
        <v>3</v>
      </c>
      <c r="B1715">
        <v>12</v>
      </c>
      <c r="C1715">
        <v>16</v>
      </c>
      <c r="D1715">
        <v>624</v>
      </c>
      <c r="E1715">
        <v>68</v>
      </c>
      <c r="F1715">
        <v>13.3</v>
      </c>
      <c r="G1715">
        <v>8.1999999999999993</v>
      </c>
      <c r="H1715">
        <v>344.524</v>
      </c>
      <c r="I1715">
        <v>18.718</v>
      </c>
      <c r="J1715">
        <v>286.80399999999997</v>
      </c>
      <c r="K1715">
        <v>274.678</v>
      </c>
    </row>
    <row r="1716" spans="1:11" x14ac:dyDescent="0.3">
      <c r="A1716">
        <v>3</v>
      </c>
      <c r="B1716">
        <v>12</v>
      </c>
      <c r="C1716">
        <v>17</v>
      </c>
      <c r="D1716">
        <v>297</v>
      </c>
      <c r="E1716">
        <v>38</v>
      </c>
      <c r="F1716">
        <v>11.1</v>
      </c>
      <c r="G1716">
        <v>6.7</v>
      </c>
      <c r="H1716">
        <v>100.53</v>
      </c>
      <c r="I1716">
        <v>12.23</v>
      </c>
      <c r="J1716">
        <v>75.171999999999997</v>
      </c>
      <c r="K1716">
        <v>68.158000000000001</v>
      </c>
    </row>
    <row r="1717" spans="1:11" x14ac:dyDescent="0.3">
      <c r="A1717">
        <v>3</v>
      </c>
      <c r="B1717">
        <v>12</v>
      </c>
      <c r="C1717">
        <v>18</v>
      </c>
      <c r="D1717">
        <v>5</v>
      </c>
      <c r="E1717">
        <v>3</v>
      </c>
      <c r="F1717">
        <v>10.6</v>
      </c>
      <c r="G1717">
        <v>6.7</v>
      </c>
      <c r="H1717">
        <v>3.1640000000000001</v>
      </c>
      <c r="I1717">
        <v>9.4510000000000005</v>
      </c>
      <c r="J1717">
        <v>2.7029999999999998</v>
      </c>
      <c r="K1717">
        <v>0</v>
      </c>
    </row>
    <row r="1718" spans="1:11" x14ac:dyDescent="0.3">
      <c r="A1718">
        <v>3</v>
      </c>
      <c r="B1718">
        <v>12</v>
      </c>
      <c r="C1718">
        <v>19</v>
      </c>
      <c r="D1718">
        <v>0</v>
      </c>
      <c r="E1718">
        <v>0</v>
      </c>
      <c r="F1718">
        <v>9.4</v>
      </c>
      <c r="G1718">
        <v>3.6</v>
      </c>
      <c r="H1718">
        <v>0</v>
      </c>
      <c r="I1718">
        <v>9.4</v>
      </c>
      <c r="J1718">
        <v>0</v>
      </c>
      <c r="K1718">
        <v>0</v>
      </c>
    </row>
    <row r="1719" spans="1:11" x14ac:dyDescent="0.3">
      <c r="A1719">
        <v>3</v>
      </c>
      <c r="B1719">
        <v>12</v>
      </c>
      <c r="C1719">
        <v>20</v>
      </c>
      <c r="D1719">
        <v>0</v>
      </c>
      <c r="E1719">
        <v>0</v>
      </c>
      <c r="F1719">
        <v>8.9</v>
      </c>
      <c r="G1719">
        <v>3.6</v>
      </c>
      <c r="H1719">
        <v>0</v>
      </c>
      <c r="I1719">
        <v>8.9</v>
      </c>
      <c r="J1719">
        <v>0</v>
      </c>
      <c r="K1719">
        <v>0</v>
      </c>
    </row>
    <row r="1720" spans="1:11" x14ac:dyDescent="0.3">
      <c r="A1720">
        <v>3</v>
      </c>
      <c r="B1720">
        <v>12</v>
      </c>
      <c r="C1720">
        <v>21</v>
      </c>
      <c r="D1720">
        <v>0</v>
      </c>
      <c r="E1720">
        <v>0</v>
      </c>
      <c r="F1720">
        <v>8.3000000000000007</v>
      </c>
      <c r="G1720">
        <v>3.1</v>
      </c>
      <c r="H1720">
        <v>0</v>
      </c>
      <c r="I1720">
        <v>8.3000000000000007</v>
      </c>
      <c r="J1720">
        <v>0</v>
      </c>
      <c r="K1720">
        <v>0</v>
      </c>
    </row>
    <row r="1721" spans="1:11" x14ac:dyDescent="0.3">
      <c r="A1721">
        <v>3</v>
      </c>
      <c r="B1721">
        <v>12</v>
      </c>
      <c r="C1721">
        <v>22</v>
      </c>
      <c r="D1721">
        <v>0</v>
      </c>
      <c r="E1721">
        <v>0</v>
      </c>
      <c r="F1721">
        <v>7.8</v>
      </c>
      <c r="G1721">
        <v>3.1</v>
      </c>
      <c r="H1721">
        <v>0</v>
      </c>
      <c r="I1721">
        <v>7.8</v>
      </c>
      <c r="J1721">
        <v>0</v>
      </c>
      <c r="K1721">
        <v>0</v>
      </c>
    </row>
    <row r="1722" spans="1:11" x14ac:dyDescent="0.3">
      <c r="A1722">
        <v>3</v>
      </c>
      <c r="B1722">
        <v>12</v>
      </c>
      <c r="C1722">
        <v>23</v>
      </c>
      <c r="D1722">
        <v>0</v>
      </c>
      <c r="E1722">
        <v>0</v>
      </c>
      <c r="F1722">
        <v>7.2</v>
      </c>
      <c r="G1722">
        <v>2.1</v>
      </c>
      <c r="H1722">
        <v>0</v>
      </c>
      <c r="I1722">
        <v>7.2</v>
      </c>
      <c r="J1722">
        <v>0</v>
      </c>
      <c r="K1722">
        <v>0</v>
      </c>
    </row>
    <row r="1723" spans="1:11" x14ac:dyDescent="0.3">
      <c r="A1723">
        <v>3</v>
      </c>
      <c r="B1723">
        <v>13</v>
      </c>
      <c r="C1723">
        <v>0</v>
      </c>
      <c r="D1723">
        <v>0</v>
      </c>
      <c r="E1723">
        <v>0</v>
      </c>
      <c r="F1723">
        <v>7.8</v>
      </c>
      <c r="G1723">
        <v>3.1</v>
      </c>
      <c r="H1723">
        <v>0</v>
      </c>
      <c r="I1723">
        <v>7.8</v>
      </c>
      <c r="J1723">
        <v>0</v>
      </c>
      <c r="K1723">
        <v>0</v>
      </c>
    </row>
    <row r="1724" spans="1:11" x14ac:dyDescent="0.3">
      <c r="A1724">
        <v>3</v>
      </c>
      <c r="B1724">
        <v>13</v>
      </c>
      <c r="C1724">
        <v>1</v>
      </c>
      <c r="D1724">
        <v>0</v>
      </c>
      <c r="E1724">
        <v>0</v>
      </c>
      <c r="F1724">
        <v>7.2</v>
      </c>
      <c r="G1724">
        <v>2.6</v>
      </c>
      <c r="H1724">
        <v>0</v>
      </c>
      <c r="I1724">
        <v>7.2</v>
      </c>
      <c r="J1724">
        <v>0</v>
      </c>
      <c r="K1724">
        <v>0</v>
      </c>
    </row>
    <row r="1725" spans="1:11" x14ac:dyDescent="0.3">
      <c r="A1725">
        <v>3</v>
      </c>
      <c r="B1725">
        <v>13</v>
      </c>
      <c r="C1725">
        <v>2</v>
      </c>
      <c r="D1725">
        <v>0</v>
      </c>
      <c r="E1725">
        <v>0</v>
      </c>
      <c r="F1725">
        <v>6.1</v>
      </c>
      <c r="G1725">
        <v>2.6</v>
      </c>
      <c r="H1725">
        <v>0</v>
      </c>
      <c r="I1725">
        <v>6.1</v>
      </c>
      <c r="J1725">
        <v>0</v>
      </c>
      <c r="K1725">
        <v>0</v>
      </c>
    </row>
    <row r="1726" spans="1:11" x14ac:dyDescent="0.3">
      <c r="A1726">
        <v>3</v>
      </c>
      <c r="B1726">
        <v>13</v>
      </c>
      <c r="C1726">
        <v>3</v>
      </c>
      <c r="D1726">
        <v>0</v>
      </c>
      <c r="E1726">
        <v>0</v>
      </c>
      <c r="F1726">
        <v>5</v>
      </c>
      <c r="G1726">
        <v>2.1</v>
      </c>
      <c r="H1726">
        <v>0</v>
      </c>
      <c r="I1726">
        <v>5</v>
      </c>
      <c r="J1726">
        <v>0</v>
      </c>
      <c r="K1726">
        <v>0</v>
      </c>
    </row>
    <row r="1727" spans="1:11" x14ac:dyDescent="0.3">
      <c r="A1727">
        <v>3</v>
      </c>
      <c r="B1727">
        <v>13</v>
      </c>
      <c r="C1727">
        <v>4</v>
      </c>
      <c r="D1727">
        <v>0</v>
      </c>
      <c r="E1727">
        <v>0</v>
      </c>
      <c r="F1727">
        <v>4.4000000000000004</v>
      </c>
      <c r="G1727">
        <v>1.5</v>
      </c>
      <c r="H1727">
        <v>0</v>
      </c>
      <c r="I1727">
        <v>4.4000000000000004</v>
      </c>
      <c r="J1727">
        <v>0</v>
      </c>
      <c r="K1727">
        <v>0</v>
      </c>
    </row>
    <row r="1728" spans="1:11" x14ac:dyDescent="0.3">
      <c r="A1728">
        <v>3</v>
      </c>
      <c r="B1728">
        <v>13</v>
      </c>
      <c r="C1728">
        <v>5</v>
      </c>
      <c r="D1728">
        <v>0</v>
      </c>
      <c r="E1728">
        <v>0</v>
      </c>
      <c r="F1728">
        <v>5</v>
      </c>
      <c r="G1728">
        <v>2.6</v>
      </c>
      <c r="H1728">
        <v>0</v>
      </c>
      <c r="I1728">
        <v>5</v>
      </c>
      <c r="J1728">
        <v>0</v>
      </c>
      <c r="K1728">
        <v>0</v>
      </c>
    </row>
    <row r="1729" spans="1:11" x14ac:dyDescent="0.3">
      <c r="A1729">
        <v>3</v>
      </c>
      <c r="B1729">
        <v>13</v>
      </c>
      <c r="C1729">
        <v>6</v>
      </c>
      <c r="D1729">
        <v>79</v>
      </c>
      <c r="E1729">
        <v>15</v>
      </c>
      <c r="F1729">
        <v>5</v>
      </c>
      <c r="G1729">
        <v>2.1</v>
      </c>
      <c r="H1729">
        <v>22.95</v>
      </c>
      <c r="I1729">
        <v>3.1949999999999998</v>
      </c>
      <c r="J1729">
        <v>17.538</v>
      </c>
      <c r="K1729">
        <v>11.651</v>
      </c>
    </row>
    <row r="1730" spans="1:11" x14ac:dyDescent="0.3">
      <c r="A1730">
        <v>3</v>
      </c>
      <c r="B1730">
        <v>13</v>
      </c>
      <c r="C1730">
        <v>7</v>
      </c>
      <c r="D1730">
        <v>526</v>
      </c>
      <c r="E1730">
        <v>43</v>
      </c>
      <c r="F1730">
        <v>7.8</v>
      </c>
      <c r="G1730">
        <v>0</v>
      </c>
      <c r="H1730">
        <v>196.28899999999999</v>
      </c>
      <c r="I1730">
        <v>13.948</v>
      </c>
      <c r="J1730">
        <v>152.702</v>
      </c>
      <c r="K1730">
        <v>143.99199999999999</v>
      </c>
    </row>
    <row r="1731" spans="1:11" x14ac:dyDescent="0.3">
      <c r="A1731">
        <v>3</v>
      </c>
      <c r="B1731">
        <v>13</v>
      </c>
      <c r="C1731">
        <v>8</v>
      </c>
      <c r="D1731">
        <v>751</v>
      </c>
      <c r="E1731">
        <v>65</v>
      </c>
      <c r="F1731">
        <v>10.6</v>
      </c>
      <c r="G1731">
        <v>2.1</v>
      </c>
      <c r="H1731">
        <v>454.60500000000002</v>
      </c>
      <c r="I1731">
        <v>23.262</v>
      </c>
      <c r="J1731">
        <v>379.94200000000001</v>
      </c>
      <c r="K1731">
        <v>365.08300000000003</v>
      </c>
    </row>
    <row r="1732" spans="1:11" x14ac:dyDescent="0.3">
      <c r="A1732">
        <v>3</v>
      </c>
      <c r="B1732">
        <v>13</v>
      </c>
      <c r="C1732">
        <v>9</v>
      </c>
      <c r="D1732">
        <v>787</v>
      </c>
      <c r="E1732">
        <v>90</v>
      </c>
      <c r="F1732">
        <v>11.1</v>
      </c>
      <c r="G1732">
        <v>4.0999999999999996</v>
      </c>
      <c r="H1732">
        <v>653.01300000000003</v>
      </c>
      <c r="I1732">
        <v>27.012</v>
      </c>
      <c r="J1732">
        <v>552.93200000000002</v>
      </c>
      <c r="K1732">
        <v>532.21199999999999</v>
      </c>
    </row>
    <row r="1733" spans="1:11" x14ac:dyDescent="0.3">
      <c r="A1733">
        <v>3</v>
      </c>
      <c r="B1733">
        <v>13</v>
      </c>
      <c r="C1733">
        <v>10</v>
      </c>
      <c r="D1733">
        <v>848</v>
      </c>
      <c r="E1733">
        <v>86</v>
      </c>
      <c r="F1733">
        <v>12.8</v>
      </c>
      <c r="G1733">
        <v>1.5</v>
      </c>
      <c r="H1733">
        <v>808.41499999999996</v>
      </c>
      <c r="I1733">
        <v>39.979999999999997</v>
      </c>
      <c r="J1733">
        <v>657.346</v>
      </c>
      <c r="K1733">
        <v>632.59400000000005</v>
      </c>
    </row>
    <row r="1734" spans="1:11" x14ac:dyDescent="0.3">
      <c r="A1734">
        <v>3</v>
      </c>
      <c r="B1734">
        <v>13</v>
      </c>
      <c r="C1734">
        <v>11</v>
      </c>
      <c r="D1734">
        <v>827</v>
      </c>
      <c r="E1734">
        <v>97</v>
      </c>
      <c r="F1734">
        <v>15.6</v>
      </c>
      <c r="G1734">
        <v>3.1</v>
      </c>
      <c r="H1734">
        <v>873.33199999999999</v>
      </c>
      <c r="I1734">
        <v>39.841999999999999</v>
      </c>
      <c r="J1734">
        <v>711.61699999999996</v>
      </c>
      <c r="K1734">
        <v>684.62300000000005</v>
      </c>
    </row>
    <row r="1735" spans="1:11" x14ac:dyDescent="0.3">
      <c r="A1735">
        <v>3</v>
      </c>
      <c r="B1735">
        <v>13</v>
      </c>
      <c r="C1735">
        <v>12</v>
      </c>
      <c r="D1735">
        <v>908</v>
      </c>
      <c r="E1735">
        <v>92</v>
      </c>
      <c r="F1735">
        <v>16.100000000000001</v>
      </c>
      <c r="G1735">
        <v>2.6</v>
      </c>
      <c r="H1735">
        <v>961.19799999999998</v>
      </c>
      <c r="I1735">
        <v>44.212000000000003</v>
      </c>
      <c r="J1735">
        <v>770.74199999999996</v>
      </c>
      <c r="K1735">
        <v>741.19200000000001</v>
      </c>
    </row>
    <row r="1736" spans="1:11" x14ac:dyDescent="0.3">
      <c r="A1736">
        <v>3</v>
      </c>
      <c r="B1736">
        <v>13</v>
      </c>
      <c r="C1736">
        <v>13</v>
      </c>
      <c r="D1736">
        <v>908</v>
      </c>
      <c r="E1736">
        <v>103</v>
      </c>
      <c r="F1736">
        <v>15</v>
      </c>
      <c r="G1736">
        <v>7.7</v>
      </c>
      <c r="H1736">
        <v>933.27099999999996</v>
      </c>
      <c r="I1736">
        <v>31.530999999999999</v>
      </c>
      <c r="J1736">
        <v>783.54300000000001</v>
      </c>
      <c r="K1736">
        <v>753.423</v>
      </c>
    </row>
    <row r="1737" spans="1:11" x14ac:dyDescent="0.3">
      <c r="A1737">
        <v>3</v>
      </c>
      <c r="B1737">
        <v>13</v>
      </c>
      <c r="C1737">
        <v>14</v>
      </c>
      <c r="D1737">
        <v>878</v>
      </c>
      <c r="E1737">
        <v>94</v>
      </c>
      <c r="F1737">
        <v>14.4</v>
      </c>
      <c r="G1737">
        <v>8.1999999999999993</v>
      </c>
      <c r="H1737">
        <v>802.80899999999997</v>
      </c>
      <c r="I1737">
        <v>28.015000000000001</v>
      </c>
      <c r="J1737">
        <v>680.69899999999996</v>
      </c>
      <c r="K1737">
        <v>654.995</v>
      </c>
    </row>
    <row r="1738" spans="1:11" x14ac:dyDescent="0.3">
      <c r="A1738">
        <v>3</v>
      </c>
      <c r="B1738">
        <v>13</v>
      </c>
      <c r="C1738">
        <v>15</v>
      </c>
      <c r="D1738">
        <v>815</v>
      </c>
      <c r="E1738">
        <v>79</v>
      </c>
      <c r="F1738">
        <v>12.8</v>
      </c>
      <c r="G1738">
        <v>8.8000000000000007</v>
      </c>
      <c r="H1738">
        <v>607.53099999999995</v>
      </c>
      <c r="I1738">
        <v>22.448</v>
      </c>
      <c r="J1738">
        <v>519.721</v>
      </c>
      <c r="K1738">
        <v>500.20499999999998</v>
      </c>
    </row>
    <row r="1739" spans="1:11" x14ac:dyDescent="0.3">
      <c r="A1739">
        <v>3</v>
      </c>
      <c r="B1739">
        <v>13</v>
      </c>
      <c r="C1739">
        <v>16</v>
      </c>
      <c r="D1739">
        <v>690</v>
      </c>
      <c r="E1739">
        <v>57</v>
      </c>
      <c r="F1739">
        <v>11.7</v>
      </c>
      <c r="G1739">
        <v>9.3000000000000007</v>
      </c>
      <c r="H1739">
        <v>360.608</v>
      </c>
      <c r="I1739">
        <v>16.899000000000001</v>
      </c>
      <c r="J1739">
        <v>301.202</v>
      </c>
      <c r="K1739">
        <v>288.673</v>
      </c>
    </row>
    <row r="1740" spans="1:11" x14ac:dyDescent="0.3">
      <c r="A1740">
        <v>3</v>
      </c>
      <c r="B1740">
        <v>13</v>
      </c>
      <c r="C1740">
        <v>17</v>
      </c>
      <c r="D1740">
        <v>387</v>
      </c>
      <c r="E1740">
        <v>34</v>
      </c>
      <c r="F1740">
        <v>10</v>
      </c>
      <c r="G1740">
        <v>10.3</v>
      </c>
      <c r="H1740">
        <v>113.607</v>
      </c>
      <c r="I1740">
        <v>10.965999999999999</v>
      </c>
      <c r="J1740">
        <v>82.7</v>
      </c>
      <c r="K1740">
        <v>75.53</v>
      </c>
    </row>
    <row r="1741" spans="1:11" x14ac:dyDescent="0.3">
      <c r="A1741">
        <v>3</v>
      </c>
      <c r="B1741">
        <v>13</v>
      </c>
      <c r="C1741">
        <v>18</v>
      </c>
      <c r="D1741">
        <v>13</v>
      </c>
      <c r="E1741">
        <v>3</v>
      </c>
      <c r="F1741">
        <v>9.4</v>
      </c>
      <c r="G1741">
        <v>9.3000000000000007</v>
      </c>
      <c r="H1741">
        <v>3.556</v>
      </c>
      <c r="I1741">
        <v>8.4659999999999993</v>
      </c>
      <c r="J1741">
        <v>2.8090000000000002</v>
      </c>
      <c r="K1741">
        <v>0</v>
      </c>
    </row>
    <row r="1742" spans="1:11" x14ac:dyDescent="0.3">
      <c r="A1742">
        <v>3</v>
      </c>
      <c r="B1742">
        <v>13</v>
      </c>
      <c r="C1742">
        <v>19</v>
      </c>
      <c r="D1742">
        <v>0</v>
      </c>
      <c r="E1742">
        <v>0</v>
      </c>
      <c r="F1742">
        <v>9.4</v>
      </c>
      <c r="G1742">
        <v>9.3000000000000007</v>
      </c>
      <c r="H1742">
        <v>0</v>
      </c>
      <c r="I1742">
        <v>9.4</v>
      </c>
      <c r="J1742">
        <v>0</v>
      </c>
      <c r="K1742">
        <v>0</v>
      </c>
    </row>
    <row r="1743" spans="1:11" x14ac:dyDescent="0.3">
      <c r="A1743">
        <v>3</v>
      </c>
      <c r="B1743">
        <v>13</v>
      </c>
      <c r="C1743">
        <v>20</v>
      </c>
      <c r="D1743">
        <v>0</v>
      </c>
      <c r="E1743">
        <v>0</v>
      </c>
      <c r="F1743">
        <v>8.9</v>
      </c>
      <c r="G1743">
        <v>7.7</v>
      </c>
      <c r="H1743">
        <v>0</v>
      </c>
      <c r="I1743">
        <v>8.9</v>
      </c>
      <c r="J1743">
        <v>0</v>
      </c>
      <c r="K1743">
        <v>0</v>
      </c>
    </row>
    <row r="1744" spans="1:11" x14ac:dyDescent="0.3">
      <c r="A1744">
        <v>3</v>
      </c>
      <c r="B1744">
        <v>13</v>
      </c>
      <c r="C1744">
        <v>21</v>
      </c>
      <c r="D1744">
        <v>0</v>
      </c>
      <c r="E1744">
        <v>0</v>
      </c>
      <c r="F1744">
        <v>8.9</v>
      </c>
      <c r="G1744">
        <v>7.7</v>
      </c>
      <c r="H1744">
        <v>0</v>
      </c>
      <c r="I1744">
        <v>8.9</v>
      </c>
      <c r="J1744">
        <v>0</v>
      </c>
      <c r="K1744">
        <v>0</v>
      </c>
    </row>
    <row r="1745" spans="1:11" x14ac:dyDescent="0.3">
      <c r="A1745">
        <v>3</v>
      </c>
      <c r="B1745">
        <v>13</v>
      </c>
      <c r="C1745">
        <v>22</v>
      </c>
      <c r="D1745">
        <v>0</v>
      </c>
      <c r="E1745">
        <v>0</v>
      </c>
      <c r="F1745">
        <v>8.9</v>
      </c>
      <c r="G1745">
        <v>6.7</v>
      </c>
      <c r="H1745">
        <v>0</v>
      </c>
      <c r="I1745">
        <v>8.9</v>
      </c>
      <c r="J1745">
        <v>0</v>
      </c>
      <c r="K1745">
        <v>0</v>
      </c>
    </row>
    <row r="1746" spans="1:11" x14ac:dyDescent="0.3">
      <c r="A1746">
        <v>3</v>
      </c>
      <c r="B1746">
        <v>13</v>
      </c>
      <c r="C1746">
        <v>23</v>
      </c>
      <c r="D1746">
        <v>0</v>
      </c>
      <c r="E1746">
        <v>0</v>
      </c>
      <c r="F1746">
        <v>8.9</v>
      </c>
      <c r="G1746">
        <v>5.2</v>
      </c>
      <c r="H1746">
        <v>0</v>
      </c>
      <c r="I1746">
        <v>8.9</v>
      </c>
      <c r="J1746">
        <v>0</v>
      </c>
      <c r="K1746">
        <v>0</v>
      </c>
    </row>
    <row r="1747" spans="1:11" x14ac:dyDescent="0.3">
      <c r="A1747">
        <v>3</v>
      </c>
      <c r="B1747">
        <v>14</v>
      </c>
      <c r="C1747">
        <v>0</v>
      </c>
      <c r="D1747">
        <v>0</v>
      </c>
      <c r="E1747">
        <v>0</v>
      </c>
      <c r="F1747">
        <v>8.9</v>
      </c>
      <c r="G1747">
        <v>5.7</v>
      </c>
      <c r="H1747">
        <v>0</v>
      </c>
      <c r="I1747">
        <v>8.9</v>
      </c>
      <c r="J1747">
        <v>0</v>
      </c>
      <c r="K1747">
        <v>0</v>
      </c>
    </row>
    <row r="1748" spans="1:11" x14ac:dyDescent="0.3">
      <c r="A1748">
        <v>3</v>
      </c>
      <c r="B1748">
        <v>14</v>
      </c>
      <c r="C1748">
        <v>1</v>
      </c>
      <c r="D1748">
        <v>0</v>
      </c>
      <c r="E1748">
        <v>0</v>
      </c>
      <c r="F1748">
        <v>9.4</v>
      </c>
      <c r="G1748">
        <v>4.0999999999999996</v>
      </c>
      <c r="H1748">
        <v>0</v>
      </c>
      <c r="I1748">
        <v>9.4</v>
      </c>
      <c r="J1748">
        <v>0</v>
      </c>
      <c r="K1748">
        <v>0</v>
      </c>
    </row>
    <row r="1749" spans="1:11" x14ac:dyDescent="0.3">
      <c r="A1749">
        <v>3</v>
      </c>
      <c r="B1749">
        <v>14</v>
      </c>
      <c r="C1749">
        <v>2</v>
      </c>
      <c r="D1749">
        <v>0</v>
      </c>
      <c r="E1749">
        <v>0</v>
      </c>
      <c r="F1749">
        <v>9.4</v>
      </c>
      <c r="G1749">
        <v>5.7</v>
      </c>
      <c r="H1749">
        <v>0</v>
      </c>
      <c r="I1749">
        <v>9.4</v>
      </c>
      <c r="J1749">
        <v>0</v>
      </c>
      <c r="K1749">
        <v>0</v>
      </c>
    </row>
    <row r="1750" spans="1:11" x14ac:dyDescent="0.3">
      <c r="A1750">
        <v>3</v>
      </c>
      <c r="B1750">
        <v>14</v>
      </c>
      <c r="C1750">
        <v>3</v>
      </c>
      <c r="D1750">
        <v>0</v>
      </c>
      <c r="E1750">
        <v>0</v>
      </c>
      <c r="F1750">
        <v>8.3000000000000007</v>
      </c>
      <c r="G1750">
        <v>8.1999999999999993</v>
      </c>
      <c r="H1750">
        <v>0</v>
      </c>
      <c r="I1750">
        <v>8.3000000000000007</v>
      </c>
      <c r="J1750">
        <v>0</v>
      </c>
      <c r="K1750">
        <v>0</v>
      </c>
    </row>
    <row r="1751" spans="1:11" x14ac:dyDescent="0.3">
      <c r="A1751">
        <v>3</v>
      </c>
      <c r="B1751">
        <v>14</v>
      </c>
      <c r="C1751">
        <v>4</v>
      </c>
      <c r="D1751">
        <v>0</v>
      </c>
      <c r="E1751">
        <v>0</v>
      </c>
      <c r="F1751">
        <v>7.8</v>
      </c>
      <c r="G1751">
        <v>3.1</v>
      </c>
      <c r="H1751">
        <v>0</v>
      </c>
      <c r="I1751">
        <v>7.8</v>
      </c>
      <c r="J1751">
        <v>0</v>
      </c>
      <c r="K1751">
        <v>0</v>
      </c>
    </row>
    <row r="1752" spans="1:11" x14ac:dyDescent="0.3">
      <c r="A1752">
        <v>3</v>
      </c>
      <c r="B1752">
        <v>14</v>
      </c>
      <c r="C1752">
        <v>5</v>
      </c>
      <c r="D1752">
        <v>0</v>
      </c>
      <c r="E1752">
        <v>0</v>
      </c>
      <c r="F1752">
        <v>8.3000000000000007</v>
      </c>
      <c r="G1752">
        <v>1.5</v>
      </c>
      <c r="H1752">
        <v>0</v>
      </c>
      <c r="I1752">
        <v>8.3000000000000007</v>
      </c>
      <c r="J1752">
        <v>0</v>
      </c>
      <c r="K1752">
        <v>0</v>
      </c>
    </row>
    <row r="1753" spans="1:11" x14ac:dyDescent="0.3">
      <c r="A1753">
        <v>3</v>
      </c>
      <c r="B1753">
        <v>14</v>
      </c>
      <c r="C1753">
        <v>6</v>
      </c>
      <c r="D1753">
        <v>3</v>
      </c>
      <c r="E1753">
        <v>18</v>
      </c>
      <c r="F1753">
        <v>8.3000000000000007</v>
      </c>
      <c r="G1753">
        <v>4.0999999999999996</v>
      </c>
      <c r="H1753">
        <v>17.356000000000002</v>
      </c>
      <c r="I1753">
        <v>6.8339999999999996</v>
      </c>
      <c r="J1753">
        <v>15.736000000000001</v>
      </c>
      <c r="K1753">
        <v>9.8829999999999991</v>
      </c>
    </row>
    <row r="1754" spans="1:11" x14ac:dyDescent="0.3">
      <c r="A1754">
        <v>3</v>
      </c>
      <c r="B1754">
        <v>14</v>
      </c>
      <c r="C1754">
        <v>7</v>
      </c>
      <c r="D1754">
        <v>38</v>
      </c>
      <c r="E1754">
        <v>69</v>
      </c>
      <c r="F1754">
        <v>8.9</v>
      </c>
      <c r="G1754">
        <v>5.7</v>
      </c>
      <c r="H1754">
        <v>78.766999999999996</v>
      </c>
      <c r="I1754">
        <v>9.0500000000000007</v>
      </c>
      <c r="J1754">
        <v>69.873000000000005</v>
      </c>
      <c r="K1754">
        <v>62.968000000000004</v>
      </c>
    </row>
    <row r="1755" spans="1:11" x14ac:dyDescent="0.3">
      <c r="A1755">
        <v>3</v>
      </c>
      <c r="B1755">
        <v>14</v>
      </c>
      <c r="C1755">
        <v>8</v>
      </c>
      <c r="D1755">
        <v>7</v>
      </c>
      <c r="E1755">
        <v>104</v>
      </c>
      <c r="F1755">
        <v>11.1</v>
      </c>
      <c r="G1755">
        <v>7.2</v>
      </c>
      <c r="H1755">
        <v>103.38</v>
      </c>
      <c r="I1755">
        <v>11.81</v>
      </c>
      <c r="J1755">
        <v>92.882999999999996</v>
      </c>
      <c r="K1755">
        <v>85.5</v>
      </c>
    </row>
    <row r="1756" spans="1:11" x14ac:dyDescent="0.3">
      <c r="A1756">
        <v>3</v>
      </c>
      <c r="B1756">
        <v>14</v>
      </c>
      <c r="C1756">
        <v>9</v>
      </c>
      <c r="D1756">
        <v>188</v>
      </c>
      <c r="E1756">
        <v>118</v>
      </c>
      <c r="F1756">
        <v>10.6</v>
      </c>
      <c r="G1756">
        <v>8.8000000000000007</v>
      </c>
      <c r="H1756">
        <v>258.459</v>
      </c>
      <c r="I1756">
        <v>13.757999999999999</v>
      </c>
      <c r="J1756">
        <v>229.869</v>
      </c>
      <c r="K1756">
        <v>219.268</v>
      </c>
    </row>
    <row r="1757" spans="1:11" x14ac:dyDescent="0.3">
      <c r="A1757">
        <v>3</v>
      </c>
      <c r="B1757">
        <v>14</v>
      </c>
      <c r="C1757">
        <v>10</v>
      </c>
      <c r="D1757">
        <v>10</v>
      </c>
      <c r="E1757">
        <v>107</v>
      </c>
      <c r="F1757">
        <v>11.7</v>
      </c>
      <c r="G1757">
        <v>9.3000000000000007</v>
      </c>
      <c r="H1757">
        <v>110.477</v>
      </c>
      <c r="I1757">
        <v>12.611000000000001</v>
      </c>
      <c r="J1757">
        <v>99.111999999999995</v>
      </c>
      <c r="K1757">
        <v>91.596000000000004</v>
      </c>
    </row>
    <row r="1758" spans="1:11" x14ac:dyDescent="0.3">
      <c r="A1758">
        <v>3</v>
      </c>
      <c r="B1758">
        <v>14</v>
      </c>
      <c r="C1758">
        <v>11</v>
      </c>
      <c r="D1758">
        <v>8</v>
      </c>
      <c r="E1758">
        <v>167</v>
      </c>
      <c r="F1758">
        <v>11.1</v>
      </c>
      <c r="G1758">
        <v>10.8</v>
      </c>
      <c r="H1758">
        <v>168.54</v>
      </c>
      <c r="I1758">
        <v>12.596</v>
      </c>
      <c r="J1758">
        <v>151.232</v>
      </c>
      <c r="K1758">
        <v>142.55699999999999</v>
      </c>
    </row>
    <row r="1759" spans="1:11" x14ac:dyDescent="0.3">
      <c r="A1759">
        <v>3</v>
      </c>
      <c r="B1759">
        <v>14</v>
      </c>
      <c r="C1759">
        <v>12</v>
      </c>
      <c r="D1759">
        <v>3</v>
      </c>
      <c r="E1759">
        <v>205</v>
      </c>
      <c r="F1759">
        <v>10</v>
      </c>
      <c r="G1759">
        <v>8.8000000000000007</v>
      </c>
      <c r="H1759">
        <v>201.971</v>
      </c>
      <c r="I1759">
        <v>12.314</v>
      </c>
      <c r="J1759">
        <v>181.40600000000001</v>
      </c>
      <c r="K1759">
        <v>172.017</v>
      </c>
    </row>
    <row r="1760" spans="1:11" x14ac:dyDescent="0.3">
      <c r="A1760">
        <v>3</v>
      </c>
      <c r="B1760">
        <v>14</v>
      </c>
      <c r="C1760">
        <v>13</v>
      </c>
      <c r="D1760">
        <v>4</v>
      </c>
      <c r="E1760">
        <v>155</v>
      </c>
      <c r="F1760">
        <v>10.6</v>
      </c>
      <c r="G1760">
        <v>8.8000000000000007</v>
      </c>
      <c r="H1760">
        <v>152.863</v>
      </c>
      <c r="I1760">
        <v>12.163</v>
      </c>
      <c r="J1760">
        <v>137.36500000000001</v>
      </c>
      <c r="K1760">
        <v>129.00700000000001</v>
      </c>
    </row>
    <row r="1761" spans="1:11" x14ac:dyDescent="0.3">
      <c r="A1761">
        <v>3</v>
      </c>
      <c r="B1761">
        <v>14</v>
      </c>
      <c r="C1761">
        <v>14</v>
      </c>
      <c r="D1761">
        <v>2</v>
      </c>
      <c r="E1761">
        <v>133</v>
      </c>
      <c r="F1761">
        <v>7.8</v>
      </c>
      <c r="G1761">
        <v>7.7</v>
      </c>
      <c r="H1761">
        <v>129.21100000000001</v>
      </c>
      <c r="I1761">
        <v>9.0069999999999997</v>
      </c>
      <c r="J1761">
        <v>117.33499999999999</v>
      </c>
      <c r="K1761">
        <v>109.425</v>
      </c>
    </row>
    <row r="1762" spans="1:11" x14ac:dyDescent="0.3">
      <c r="A1762">
        <v>3</v>
      </c>
      <c r="B1762">
        <v>14</v>
      </c>
      <c r="C1762">
        <v>15</v>
      </c>
      <c r="D1762">
        <v>119</v>
      </c>
      <c r="E1762">
        <v>206</v>
      </c>
      <c r="F1762">
        <v>8.3000000000000007</v>
      </c>
      <c r="G1762">
        <v>8.1999999999999993</v>
      </c>
      <c r="H1762">
        <v>290.24799999999999</v>
      </c>
      <c r="I1762">
        <v>12.153</v>
      </c>
      <c r="J1762">
        <v>259.72300000000001</v>
      </c>
      <c r="K1762">
        <v>248.33699999999999</v>
      </c>
    </row>
    <row r="1763" spans="1:11" x14ac:dyDescent="0.3">
      <c r="A1763">
        <v>3</v>
      </c>
      <c r="B1763">
        <v>14</v>
      </c>
      <c r="C1763">
        <v>16</v>
      </c>
      <c r="D1763">
        <v>60</v>
      </c>
      <c r="E1763">
        <v>120</v>
      </c>
      <c r="F1763">
        <v>8.9</v>
      </c>
      <c r="G1763">
        <v>9.3000000000000007</v>
      </c>
      <c r="H1763">
        <v>145.25299999999999</v>
      </c>
      <c r="I1763">
        <v>10.364000000000001</v>
      </c>
      <c r="J1763">
        <v>129.75</v>
      </c>
      <c r="K1763">
        <v>121.563</v>
      </c>
    </row>
    <row r="1764" spans="1:11" x14ac:dyDescent="0.3">
      <c r="A1764">
        <v>3</v>
      </c>
      <c r="B1764">
        <v>14</v>
      </c>
      <c r="C1764">
        <v>17</v>
      </c>
      <c r="D1764">
        <v>56</v>
      </c>
      <c r="E1764">
        <v>29</v>
      </c>
      <c r="F1764">
        <v>8.3000000000000007</v>
      </c>
      <c r="G1764">
        <v>9.3000000000000007</v>
      </c>
      <c r="H1764">
        <v>39.942999999999998</v>
      </c>
      <c r="I1764">
        <v>7.96</v>
      </c>
      <c r="J1764">
        <v>33.509</v>
      </c>
      <c r="K1764">
        <v>27.321000000000002</v>
      </c>
    </row>
    <row r="1765" spans="1:11" x14ac:dyDescent="0.3">
      <c r="A1765">
        <v>3</v>
      </c>
      <c r="B1765">
        <v>14</v>
      </c>
      <c r="C1765">
        <v>18</v>
      </c>
      <c r="D1765">
        <v>11</v>
      </c>
      <c r="E1765">
        <v>4</v>
      </c>
      <c r="F1765">
        <v>7.8</v>
      </c>
      <c r="G1765">
        <v>8.1999999999999993</v>
      </c>
      <c r="H1765">
        <v>4.4130000000000003</v>
      </c>
      <c r="I1765">
        <v>6.7009999999999996</v>
      </c>
      <c r="J1765">
        <v>3.6819999999999999</v>
      </c>
      <c r="K1765">
        <v>0</v>
      </c>
    </row>
    <row r="1766" spans="1:11" x14ac:dyDescent="0.3">
      <c r="A1766">
        <v>3</v>
      </c>
      <c r="B1766">
        <v>14</v>
      </c>
      <c r="C1766">
        <v>19</v>
      </c>
      <c r="D1766">
        <v>0</v>
      </c>
      <c r="E1766">
        <v>0</v>
      </c>
      <c r="F1766">
        <v>7.8</v>
      </c>
      <c r="G1766">
        <v>8.1999999999999993</v>
      </c>
      <c r="H1766">
        <v>0</v>
      </c>
      <c r="I1766">
        <v>7.8</v>
      </c>
      <c r="J1766">
        <v>0</v>
      </c>
      <c r="K1766">
        <v>0</v>
      </c>
    </row>
    <row r="1767" spans="1:11" x14ac:dyDescent="0.3">
      <c r="A1767">
        <v>3</v>
      </c>
      <c r="B1767">
        <v>14</v>
      </c>
      <c r="C1767">
        <v>20</v>
      </c>
      <c r="D1767">
        <v>0</v>
      </c>
      <c r="E1767">
        <v>0</v>
      </c>
      <c r="F1767">
        <v>7.2</v>
      </c>
      <c r="G1767">
        <v>8.1999999999999993</v>
      </c>
      <c r="H1767">
        <v>0</v>
      </c>
      <c r="I1767">
        <v>7.2</v>
      </c>
      <c r="J1767">
        <v>0</v>
      </c>
      <c r="K1767">
        <v>0</v>
      </c>
    </row>
    <row r="1768" spans="1:11" x14ac:dyDescent="0.3">
      <c r="A1768">
        <v>3</v>
      </c>
      <c r="B1768">
        <v>14</v>
      </c>
      <c r="C1768">
        <v>21</v>
      </c>
      <c r="D1768">
        <v>0</v>
      </c>
      <c r="E1768">
        <v>0</v>
      </c>
      <c r="F1768">
        <v>7.2</v>
      </c>
      <c r="G1768">
        <v>8.1999999999999993</v>
      </c>
      <c r="H1768">
        <v>0</v>
      </c>
      <c r="I1768">
        <v>7.2</v>
      </c>
      <c r="J1768">
        <v>0</v>
      </c>
      <c r="K1768">
        <v>0</v>
      </c>
    </row>
    <row r="1769" spans="1:11" x14ac:dyDescent="0.3">
      <c r="A1769">
        <v>3</v>
      </c>
      <c r="B1769">
        <v>14</v>
      </c>
      <c r="C1769">
        <v>22</v>
      </c>
      <c r="D1769">
        <v>0</v>
      </c>
      <c r="E1769">
        <v>0</v>
      </c>
      <c r="F1769">
        <v>7.2</v>
      </c>
      <c r="G1769">
        <v>9.3000000000000007</v>
      </c>
      <c r="H1769">
        <v>0</v>
      </c>
      <c r="I1769">
        <v>7.2</v>
      </c>
      <c r="J1769">
        <v>0</v>
      </c>
      <c r="K1769">
        <v>0</v>
      </c>
    </row>
    <row r="1770" spans="1:11" x14ac:dyDescent="0.3">
      <c r="A1770">
        <v>3</v>
      </c>
      <c r="B1770">
        <v>14</v>
      </c>
      <c r="C1770">
        <v>23</v>
      </c>
      <c r="D1770">
        <v>0</v>
      </c>
      <c r="E1770">
        <v>0</v>
      </c>
      <c r="F1770">
        <v>6.7</v>
      </c>
      <c r="G1770">
        <v>6.2</v>
      </c>
      <c r="H1770">
        <v>0</v>
      </c>
      <c r="I1770">
        <v>6.7</v>
      </c>
      <c r="J1770">
        <v>0</v>
      </c>
      <c r="K1770">
        <v>0</v>
      </c>
    </row>
    <row r="1771" spans="1:11" x14ac:dyDescent="0.3">
      <c r="A1771">
        <v>3</v>
      </c>
      <c r="B1771">
        <v>15</v>
      </c>
      <c r="C1771">
        <v>0</v>
      </c>
      <c r="D1771">
        <v>0</v>
      </c>
      <c r="E1771">
        <v>0</v>
      </c>
      <c r="F1771">
        <v>7.2</v>
      </c>
      <c r="G1771">
        <v>8.1999999999999993</v>
      </c>
      <c r="H1771">
        <v>0</v>
      </c>
      <c r="I1771">
        <v>7.2</v>
      </c>
      <c r="J1771">
        <v>0</v>
      </c>
      <c r="K1771">
        <v>0</v>
      </c>
    </row>
    <row r="1772" spans="1:11" x14ac:dyDescent="0.3">
      <c r="A1772">
        <v>3</v>
      </c>
      <c r="B1772">
        <v>15</v>
      </c>
      <c r="C1772">
        <v>1</v>
      </c>
      <c r="D1772">
        <v>0</v>
      </c>
      <c r="E1772">
        <v>0</v>
      </c>
      <c r="F1772">
        <v>6.7</v>
      </c>
      <c r="G1772">
        <v>7.7</v>
      </c>
      <c r="H1772">
        <v>0</v>
      </c>
      <c r="I1772">
        <v>6.7</v>
      </c>
      <c r="J1772">
        <v>0</v>
      </c>
      <c r="K1772">
        <v>0</v>
      </c>
    </row>
    <row r="1773" spans="1:11" x14ac:dyDescent="0.3">
      <c r="A1773">
        <v>3</v>
      </c>
      <c r="B1773">
        <v>15</v>
      </c>
      <c r="C1773">
        <v>2</v>
      </c>
      <c r="D1773">
        <v>0</v>
      </c>
      <c r="E1773">
        <v>0</v>
      </c>
      <c r="F1773">
        <v>6.7</v>
      </c>
      <c r="G1773">
        <v>7.7</v>
      </c>
      <c r="H1773">
        <v>0</v>
      </c>
      <c r="I1773">
        <v>6.7</v>
      </c>
      <c r="J1773">
        <v>0</v>
      </c>
      <c r="K1773">
        <v>0</v>
      </c>
    </row>
    <row r="1774" spans="1:11" x14ac:dyDescent="0.3">
      <c r="A1774">
        <v>3</v>
      </c>
      <c r="B1774">
        <v>15</v>
      </c>
      <c r="C1774">
        <v>3</v>
      </c>
      <c r="D1774">
        <v>0</v>
      </c>
      <c r="E1774">
        <v>0</v>
      </c>
      <c r="F1774">
        <v>6.7</v>
      </c>
      <c r="G1774">
        <v>7.7</v>
      </c>
      <c r="H1774">
        <v>0</v>
      </c>
      <c r="I1774">
        <v>6.7</v>
      </c>
      <c r="J1774">
        <v>0</v>
      </c>
      <c r="K1774">
        <v>0</v>
      </c>
    </row>
    <row r="1775" spans="1:11" x14ac:dyDescent="0.3">
      <c r="A1775">
        <v>3</v>
      </c>
      <c r="B1775">
        <v>15</v>
      </c>
      <c r="C1775">
        <v>4</v>
      </c>
      <c r="D1775">
        <v>0</v>
      </c>
      <c r="E1775">
        <v>0</v>
      </c>
      <c r="F1775">
        <v>6.7</v>
      </c>
      <c r="G1775">
        <v>7.7</v>
      </c>
      <c r="H1775">
        <v>0</v>
      </c>
      <c r="I1775">
        <v>6.7</v>
      </c>
      <c r="J1775">
        <v>0</v>
      </c>
      <c r="K1775">
        <v>0</v>
      </c>
    </row>
    <row r="1776" spans="1:11" x14ac:dyDescent="0.3">
      <c r="A1776">
        <v>3</v>
      </c>
      <c r="B1776">
        <v>15</v>
      </c>
      <c r="C1776">
        <v>5</v>
      </c>
      <c r="D1776">
        <v>0</v>
      </c>
      <c r="E1776">
        <v>0</v>
      </c>
      <c r="F1776">
        <v>6.7</v>
      </c>
      <c r="G1776">
        <v>7.7</v>
      </c>
      <c r="H1776">
        <v>0</v>
      </c>
      <c r="I1776">
        <v>6.7</v>
      </c>
      <c r="J1776">
        <v>0</v>
      </c>
      <c r="K1776">
        <v>0</v>
      </c>
    </row>
    <row r="1777" spans="1:11" x14ac:dyDescent="0.3">
      <c r="A1777">
        <v>3</v>
      </c>
      <c r="B1777">
        <v>15</v>
      </c>
      <c r="C1777">
        <v>6</v>
      </c>
      <c r="D1777">
        <v>84</v>
      </c>
      <c r="E1777">
        <v>15</v>
      </c>
      <c r="F1777">
        <v>6.7</v>
      </c>
      <c r="G1777">
        <v>7.7</v>
      </c>
      <c r="H1777">
        <v>23.45</v>
      </c>
      <c r="I1777">
        <v>5.8330000000000002</v>
      </c>
      <c r="J1777">
        <v>17.611000000000001</v>
      </c>
      <c r="K1777">
        <v>11.724</v>
      </c>
    </row>
    <row r="1778" spans="1:11" x14ac:dyDescent="0.3">
      <c r="A1778">
        <v>3</v>
      </c>
      <c r="B1778">
        <v>15</v>
      </c>
      <c r="C1778">
        <v>7</v>
      </c>
      <c r="D1778">
        <v>318</v>
      </c>
      <c r="E1778">
        <v>72</v>
      </c>
      <c r="F1778">
        <v>7.8</v>
      </c>
      <c r="G1778">
        <v>9.3000000000000007</v>
      </c>
      <c r="H1778">
        <v>169.46100000000001</v>
      </c>
      <c r="I1778">
        <v>9.3460000000000001</v>
      </c>
      <c r="J1778">
        <v>140.06299999999999</v>
      </c>
      <c r="K1778">
        <v>131.64400000000001</v>
      </c>
    </row>
    <row r="1779" spans="1:11" x14ac:dyDescent="0.3">
      <c r="A1779">
        <v>3</v>
      </c>
      <c r="B1779">
        <v>15</v>
      </c>
      <c r="C1779">
        <v>8</v>
      </c>
      <c r="D1779">
        <v>636</v>
      </c>
      <c r="E1779">
        <v>81</v>
      </c>
      <c r="F1779">
        <v>8.9</v>
      </c>
      <c r="G1779">
        <v>7.2</v>
      </c>
      <c r="H1779">
        <v>418.98399999999998</v>
      </c>
      <c r="I1779">
        <v>15.513999999999999</v>
      </c>
      <c r="J1779">
        <v>360.99</v>
      </c>
      <c r="K1779">
        <v>346.71100000000001</v>
      </c>
    </row>
    <row r="1780" spans="1:11" x14ac:dyDescent="0.3">
      <c r="A1780">
        <v>3</v>
      </c>
      <c r="B1780">
        <v>15</v>
      </c>
      <c r="C1780">
        <v>9</v>
      </c>
      <c r="D1780">
        <v>835</v>
      </c>
      <c r="E1780">
        <v>77</v>
      </c>
      <c r="F1780">
        <v>9.4</v>
      </c>
      <c r="G1780">
        <v>8.1999999999999993</v>
      </c>
      <c r="H1780">
        <v>673.01199999999994</v>
      </c>
      <c r="I1780">
        <v>20.108000000000001</v>
      </c>
      <c r="J1780">
        <v>583.80200000000002</v>
      </c>
      <c r="K1780">
        <v>561.92899999999997</v>
      </c>
    </row>
    <row r="1781" spans="1:11" x14ac:dyDescent="0.3">
      <c r="A1781">
        <v>3</v>
      </c>
      <c r="B1781">
        <v>15</v>
      </c>
      <c r="C1781">
        <v>10</v>
      </c>
      <c r="D1781">
        <v>898</v>
      </c>
      <c r="E1781">
        <v>93</v>
      </c>
      <c r="F1781">
        <v>10.6</v>
      </c>
      <c r="G1781">
        <v>6.7</v>
      </c>
      <c r="H1781">
        <v>862.83</v>
      </c>
      <c r="I1781">
        <v>26.831</v>
      </c>
      <c r="J1781">
        <v>735.77700000000004</v>
      </c>
      <c r="K1781">
        <v>707.75199999999995</v>
      </c>
    </row>
    <row r="1782" spans="1:11" x14ac:dyDescent="0.3">
      <c r="A1782">
        <v>3</v>
      </c>
      <c r="B1782">
        <v>15</v>
      </c>
      <c r="C1782">
        <v>11</v>
      </c>
      <c r="D1782">
        <v>900</v>
      </c>
      <c r="E1782">
        <v>99</v>
      </c>
      <c r="F1782">
        <v>11.1</v>
      </c>
      <c r="G1782">
        <v>7.2</v>
      </c>
      <c r="H1782">
        <v>947.048</v>
      </c>
      <c r="I1782">
        <v>28.43</v>
      </c>
      <c r="J1782">
        <v>804.23900000000003</v>
      </c>
      <c r="K1782">
        <v>773.18700000000001</v>
      </c>
    </row>
    <row r="1783" spans="1:11" x14ac:dyDescent="0.3">
      <c r="A1783">
        <v>3</v>
      </c>
      <c r="B1783">
        <v>15</v>
      </c>
      <c r="C1783">
        <v>12</v>
      </c>
      <c r="D1783">
        <v>881</v>
      </c>
      <c r="E1783">
        <v>97</v>
      </c>
      <c r="F1783">
        <v>11.1</v>
      </c>
      <c r="G1783">
        <v>7.2</v>
      </c>
      <c r="H1783">
        <v>945.21100000000001</v>
      </c>
      <c r="I1783">
        <v>28.521999999999998</v>
      </c>
      <c r="J1783">
        <v>802.58100000000002</v>
      </c>
      <c r="K1783">
        <v>771.60400000000004</v>
      </c>
    </row>
    <row r="1784" spans="1:11" x14ac:dyDescent="0.3">
      <c r="A1784">
        <v>3</v>
      </c>
      <c r="B1784">
        <v>15</v>
      </c>
      <c r="C1784">
        <v>13</v>
      </c>
      <c r="D1784">
        <v>652</v>
      </c>
      <c r="E1784">
        <v>188</v>
      </c>
      <c r="F1784">
        <v>11.7</v>
      </c>
      <c r="G1784">
        <v>8.8000000000000007</v>
      </c>
      <c r="H1784">
        <v>809.71</v>
      </c>
      <c r="I1784">
        <v>24.771999999999998</v>
      </c>
      <c r="J1784">
        <v>696.40499999999997</v>
      </c>
      <c r="K1784">
        <v>670.05</v>
      </c>
    </row>
    <row r="1785" spans="1:11" x14ac:dyDescent="0.3">
      <c r="A1785">
        <v>3</v>
      </c>
      <c r="B1785">
        <v>15</v>
      </c>
      <c r="C1785">
        <v>14</v>
      </c>
      <c r="D1785">
        <v>301</v>
      </c>
      <c r="E1785">
        <v>221</v>
      </c>
      <c r="F1785">
        <v>11.1</v>
      </c>
      <c r="G1785">
        <v>10.3</v>
      </c>
      <c r="H1785">
        <v>479.154</v>
      </c>
      <c r="I1785">
        <v>17.847999999999999</v>
      </c>
      <c r="J1785">
        <v>421.55</v>
      </c>
      <c r="K1785">
        <v>405.375</v>
      </c>
    </row>
    <row r="1786" spans="1:11" x14ac:dyDescent="0.3">
      <c r="A1786">
        <v>3</v>
      </c>
      <c r="B1786">
        <v>15</v>
      </c>
      <c r="C1786">
        <v>15</v>
      </c>
      <c r="D1786">
        <v>602</v>
      </c>
      <c r="E1786">
        <v>140</v>
      </c>
      <c r="F1786">
        <v>10.6</v>
      </c>
      <c r="G1786">
        <v>8.8000000000000007</v>
      </c>
      <c r="H1786">
        <v>542.23199999999997</v>
      </c>
      <c r="I1786">
        <v>18.789000000000001</v>
      </c>
      <c r="J1786">
        <v>470.99900000000002</v>
      </c>
      <c r="K1786">
        <v>453.18200000000002</v>
      </c>
    </row>
    <row r="1787" spans="1:11" x14ac:dyDescent="0.3">
      <c r="A1787">
        <v>3</v>
      </c>
      <c r="B1787">
        <v>15</v>
      </c>
      <c r="C1787">
        <v>16</v>
      </c>
      <c r="D1787">
        <v>470</v>
      </c>
      <c r="E1787">
        <v>96</v>
      </c>
      <c r="F1787">
        <v>10</v>
      </c>
      <c r="G1787">
        <v>7.2</v>
      </c>
      <c r="H1787">
        <v>307.63299999999998</v>
      </c>
      <c r="I1787">
        <v>15.147</v>
      </c>
      <c r="J1787">
        <v>261.66800000000001</v>
      </c>
      <c r="K1787">
        <v>250.22900000000001</v>
      </c>
    </row>
    <row r="1788" spans="1:11" x14ac:dyDescent="0.3">
      <c r="A1788">
        <v>3</v>
      </c>
      <c r="B1788">
        <v>15</v>
      </c>
      <c r="C1788">
        <v>17</v>
      </c>
      <c r="D1788">
        <v>186</v>
      </c>
      <c r="E1788">
        <v>49</v>
      </c>
      <c r="F1788">
        <v>9.4</v>
      </c>
      <c r="G1788">
        <v>6.2</v>
      </c>
      <c r="H1788">
        <v>87.545000000000002</v>
      </c>
      <c r="I1788">
        <v>10.263999999999999</v>
      </c>
      <c r="J1788">
        <v>69.650999999999996</v>
      </c>
      <c r="K1788">
        <v>62.75</v>
      </c>
    </row>
    <row r="1789" spans="1:11" x14ac:dyDescent="0.3">
      <c r="A1789">
        <v>3</v>
      </c>
      <c r="B1789">
        <v>15</v>
      </c>
      <c r="C1789">
        <v>18</v>
      </c>
      <c r="D1789">
        <v>1</v>
      </c>
      <c r="E1789">
        <v>3</v>
      </c>
      <c r="F1789">
        <v>8.9</v>
      </c>
      <c r="G1789">
        <v>7.2</v>
      </c>
      <c r="H1789">
        <v>2.9569999999999999</v>
      </c>
      <c r="I1789">
        <v>7.7590000000000003</v>
      </c>
      <c r="J1789">
        <v>2.665</v>
      </c>
      <c r="K1789">
        <v>0</v>
      </c>
    </row>
    <row r="1790" spans="1:11" x14ac:dyDescent="0.3">
      <c r="A1790">
        <v>3</v>
      </c>
      <c r="B1790">
        <v>15</v>
      </c>
      <c r="C1790">
        <v>19</v>
      </c>
      <c r="D1790">
        <v>0</v>
      </c>
      <c r="E1790">
        <v>0</v>
      </c>
      <c r="F1790">
        <v>8.3000000000000007</v>
      </c>
      <c r="G1790">
        <v>3.1</v>
      </c>
      <c r="H1790">
        <v>0</v>
      </c>
      <c r="I1790">
        <v>8.3000000000000007</v>
      </c>
      <c r="J1790">
        <v>0</v>
      </c>
      <c r="K1790">
        <v>0</v>
      </c>
    </row>
    <row r="1791" spans="1:11" x14ac:dyDescent="0.3">
      <c r="A1791">
        <v>3</v>
      </c>
      <c r="B1791">
        <v>15</v>
      </c>
      <c r="C1791">
        <v>20</v>
      </c>
      <c r="D1791">
        <v>0</v>
      </c>
      <c r="E1791">
        <v>0</v>
      </c>
      <c r="F1791">
        <v>9.4</v>
      </c>
      <c r="G1791">
        <v>7.2</v>
      </c>
      <c r="H1791">
        <v>0</v>
      </c>
      <c r="I1791">
        <v>9.4</v>
      </c>
      <c r="J1791">
        <v>0</v>
      </c>
      <c r="K1791">
        <v>0</v>
      </c>
    </row>
    <row r="1792" spans="1:11" x14ac:dyDescent="0.3">
      <c r="A1792">
        <v>3</v>
      </c>
      <c r="B1792">
        <v>15</v>
      </c>
      <c r="C1792">
        <v>21</v>
      </c>
      <c r="D1792">
        <v>0</v>
      </c>
      <c r="E1792">
        <v>0</v>
      </c>
      <c r="F1792">
        <v>8.3000000000000007</v>
      </c>
      <c r="G1792">
        <v>7.2</v>
      </c>
      <c r="H1792">
        <v>0</v>
      </c>
      <c r="I1792">
        <v>8.3000000000000007</v>
      </c>
      <c r="J1792">
        <v>0</v>
      </c>
      <c r="K1792">
        <v>0</v>
      </c>
    </row>
    <row r="1793" spans="1:11" x14ac:dyDescent="0.3">
      <c r="A1793">
        <v>3</v>
      </c>
      <c r="B1793">
        <v>15</v>
      </c>
      <c r="C1793">
        <v>22</v>
      </c>
      <c r="D1793">
        <v>0</v>
      </c>
      <c r="E1793">
        <v>0</v>
      </c>
      <c r="F1793">
        <v>8.3000000000000007</v>
      </c>
      <c r="G1793">
        <v>6.2</v>
      </c>
      <c r="H1793">
        <v>0</v>
      </c>
      <c r="I1793">
        <v>8.3000000000000007</v>
      </c>
      <c r="J1793">
        <v>0</v>
      </c>
      <c r="K1793">
        <v>0</v>
      </c>
    </row>
    <row r="1794" spans="1:11" x14ac:dyDescent="0.3">
      <c r="A1794">
        <v>3</v>
      </c>
      <c r="B1794">
        <v>15</v>
      </c>
      <c r="C1794">
        <v>23</v>
      </c>
      <c r="D1794">
        <v>0</v>
      </c>
      <c r="E1794">
        <v>0</v>
      </c>
      <c r="F1794">
        <v>8.3000000000000007</v>
      </c>
      <c r="G1794">
        <v>7.2</v>
      </c>
      <c r="H1794">
        <v>0</v>
      </c>
      <c r="I1794">
        <v>8.3000000000000007</v>
      </c>
      <c r="J1794">
        <v>0</v>
      </c>
      <c r="K1794">
        <v>0</v>
      </c>
    </row>
    <row r="1795" spans="1:11" x14ac:dyDescent="0.3">
      <c r="A1795">
        <v>3</v>
      </c>
      <c r="B1795">
        <v>16</v>
      </c>
      <c r="C1795">
        <v>0</v>
      </c>
      <c r="D1795">
        <v>0</v>
      </c>
      <c r="E1795">
        <v>0</v>
      </c>
      <c r="F1795">
        <v>7.2</v>
      </c>
      <c r="G1795">
        <v>7.7</v>
      </c>
      <c r="H1795">
        <v>0</v>
      </c>
      <c r="I1795">
        <v>7.2</v>
      </c>
      <c r="J1795">
        <v>0</v>
      </c>
      <c r="K1795">
        <v>0</v>
      </c>
    </row>
    <row r="1796" spans="1:11" x14ac:dyDescent="0.3">
      <c r="A1796">
        <v>3</v>
      </c>
      <c r="B1796">
        <v>16</v>
      </c>
      <c r="C1796">
        <v>1</v>
      </c>
      <c r="D1796">
        <v>0</v>
      </c>
      <c r="E1796">
        <v>0</v>
      </c>
      <c r="F1796">
        <v>6.7</v>
      </c>
      <c r="G1796">
        <v>9.3000000000000007</v>
      </c>
      <c r="H1796">
        <v>0</v>
      </c>
      <c r="I1796">
        <v>6.7</v>
      </c>
      <c r="J1796">
        <v>0</v>
      </c>
      <c r="K1796">
        <v>0</v>
      </c>
    </row>
    <row r="1797" spans="1:11" x14ac:dyDescent="0.3">
      <c r="A1797">
        <v>3</v>
      </c>
      <c r="B1797">
        <v>16</v>
      </c>
      <c r="C1797">
        <v>2</v>
      </c>
      <c r="D1797">
        <v>0</v>
      </c>
      <c r="E1797">
        <v>0</v>
      </c>
      <c r="F1797">
        <v>7.2</v>
      </c>
      <c r="G1797">
        <v>9.8000000000000007</v>
      </c>
      <c r="H1797">
        <v>0</v>
      </c>
      <c r="I1797">
        <v>7.2</v>
      </c>
      <c r="J1797">
        <v>0</v>
      </c>
      <c r="K1797">
        <v>0</v>
      </c>
    </row>
    <row r="1798" spans="1:11" x14ac:dyDescent="0.3">
      <c r="A1798">
        <v>3</v>
      </c>
      <c r="B1798">
        <v>16</v>
      </c>
      <c r="C1798">
        <v>3</v>
      </c>
      <c r="D1798">
        <v>0</v>
      </c>
      <c r="E1798">
        <v>0</v>
      </c>
      <c r="F1798">
        <v>6.7</v>
      </c>
      <c r="G1798">
        <v>9.3000000000000007</v>
      </c>
      <c r="H1798">
        <v>0</v>
      </c>
      <c r="I1798">
        <v>6.7</v>
      </c>
      <c r="J1798">
        <v>0</v>
      </c>
      <c r="K1798">
        <v>0</v>
      </c>
    </row>
    <row r="1799" spans="1:11" x14ac:dyDescent="0.3">
      <c r="A1799">
        <v>3</v>
      </c>
      <c r="B1799">
        <v>16</v>
      </c>
      <c r="C1799">
        <v>4</v>
      </c>
      <c r="D1799">
        <v>0</v>
      </c>
      <c r="E1799">
        <v>0</v>
      </c>
      <c r="F1799">
        <v>6.7</v>
      </c>
      <c r="G1799">
        <v>11.8</v>
      </c>
      <c r="H1799">
        <v>0</v>
      </c>
      <c r="I1799">
        <v>6.7</v>
      </c>
      <c r="J1799">
        <v>0</v>
      </c>
      <c r="K1799">
        <v>0</v>
      </c>
    </row>
    <row r="1800" spans="1:11" x14ac:dyDescent="0.3">
      <c r="A1800">
        <v>3</v>
      </c>
      <c r="B1800">
        <v>16</v>
      </c>
      <c r="C1800">
        <v>5</v>
      </c>
      <c r="D1800">
        <v>0</v>
      </c>
      <c r="E1800">
        <v>0</v>
      </c>
      <c r="F1800">
        <v>6.7</v>
      </c>
      <c r="G1800">
        <v>11.8</v>
      </c>
      <c r="H1800">
        <v>0</v>
      </c>
      <c r="I1800">
        <v>6.7</v>
      </c>
      <c r="J1800">
        <v>0</v>
      </c>
      <c r="K1800">
        <v>0</v>
      </c>
    </row>
    <row r="1801" spans="1:11" x14ac:dyDescent="0.3">
      <c r="A1801">
        <v>3</v>
      </c>
      <c r="B1801">
        <v>16</v>
      </c>
      <c r="C1801">
        <v>6</v>
      </c>
      <c r="D1801">
        <v>9</v>
      </c>
      <c r="E1801">
        <v>10</v>
      </c>
      <c r="F1801">
        <v>6.7</v>
      </c>
      <c r="G1801">
        <v>7.7</v>
      </c>
      <c r="H1801">
        <v>10.391</v>
      </c>
      <c r="I1801">
        <v>5.601</v>
      </c>
      <c r="J1801">
        <v>9.1240000000000006</v>
      </c>
      <c r="K1801">
        <v>3.3929999999999998</v>
      </c>
    </row>
    <row r="1802" spans="1:11" x14ac:dyDescent="0.3">
      <c r="A1802">
        <v>3</v>
      </c>
      <c r="B1802">
        <v>16</v>
      </c>
      <c r="C1802">
        <v>7</v>
      </c>
      <c r="D1802">
        <v>6</v>
      </c>
      <c r="E1802">
        <v>43</v>
      </c>
      <c r="F1802">
        <v>6.1</v>
      </c>
      <c r="G1802">
        <v>2.6</v>
      </c>
      <c r="H1802">
        <v>42.51</v>
      </c>
      <c r="I1802">
        <v>5.0720000000000001</v>
      </c>
      <c r="J1802">
        <v>38.848999999999997</v>
      </c>
      <c r="K1802">
        <v>32.558999999999997</v>
      </c>
    </row>
    <row r="1803" spans="1:11" x14ac:dyDescent="0.3">
      <c r="A1803">
        <v>3</v>
      </c>
      <c r="B1803">
        <v>16</v>
      </c>
      <c r="C1803">
        <v>8</v>
      </c>
      <c r="D1803">
        <v>8</v>
      </c>
      <c r="E1803">
        <v>83</v>
      </c>
      <c r="F1803">
        <v>6.7</v>
      </c>
      <c r="G1803">
        <v>3.1</v>
      </c>
      <c r="H1803">
        <v>83.126999999999995</v>
      </c>
      <c r="I1803">
        <v>7.0369999999999999</v>
      </c>
      <c r="J1803">
        <v>75.84</v>
      </c>
      <c r="K1803">
        <v>68.811999999999998</v>
      </c>
    </row>
    <row r="1804" spans="1:11" x14ac:dyDescent="0.3">
      <c r="A1804">
        <v>3</v>
      </c>
      <c r="B1804">
        <v>16</v>
      </c>
      <c r="C1804">
        <v>9</v>
      </c>
      <c r="D1804">
        <v>12</v>
      </c>
      <c r="E1804">
        <v>135</v>
      </c>
      <c r="F1804">
        <v>6.7</v>
      </c>
      <c r="G1804">
        <v>3.6</v>
      </c>
      <c r="H1804">
        <v>138.16399999999999</v>
      </c>
      <c r="I1804">
        <v>8.657</v>
      </c>
      <c r="J1804">
        <v>125.54600000000001</v>
      </c>
      <c r="K1804">
        <v>117.45399999999999</v>
      </c>
    </row>
    <row r="1805" spans="1:11" x14ac:dyDescent="0.3">
      <c r="A1805">
        <v>3</v>
      </c>
      <c r="B1805">
        <v>16</v>
      </c>
      <c r="C1805">
        <v>10</v>
      </c>
      <c r="D1805">
        <v>3</v>
      </c>
      <c r="E1805">
        <v>158</v>
      </c>
      <c r="F1805">
        <v>5.6</v>
      </c>
      <c r="G1805">
        <v>5.7</v>
      </c>
      <c r="H1805">
        <v>154.78100000000001</v>
      </c>
      <c r="I1805">
        <v>7.5739999999999998</v>
      </c>
      <c r="J1805">
        <v>141.22499999999999</v>
      </c>
      <c r="K1805">
        <v>132.779</v>
      </c>
    </row>
    <row r="1806" spans="1:11" x14ac:dyDescent="0.3">
      <c r="A1806">
        <v>3</v>
      </c>
      <c r="B1806">
        <v>16</v>
      </c>
      <c r="C1806">
        <v>11</v>
      </c>
      <c r="D1806">
        <v>7</v>
      </c>
      <c r="E1806">
        <v>229</v>
      </c>
      <c r="F1806">
        <v>6.7</v>
      </c>
      <c r="G1806">
        <v>5.2</v>
      </c>
      <c r="H1806">
        <v>229.77</v>
      </c>
      <c r="I1806">
        <v>10.51</v>
      </c>
      <c r="J1806">
        <v>207.62</v>
      </c>
      <c r="K1806">
        <v>197.58600000000001</v>
      </c>
    </row>
    <row r="1807" spans="1:11" x14ac:dyDescent="0.3">
      <c r="A1807">
        <v>3</v>
      </c>
      <c r="B1807">
        <v>16</v>
      </c>
      <c r="C1807">
        <v>12</v>
      </c>
      <c r="D1807">
        <v>3</v>
      </c>
      <c r="E1807">
        <v>314</v>
      </c>
      <c r="F1807">
        <v>8.3000000000000007</v>
      </c>
      <c r="G1807">
        <v>2.6</v>
      </c>
      <c r="H1807">
        <v>313.26</v>
      </c>
      <c r="I1807">
        <v>16.27</v>
      </c>
      <c r="J1807">
        <v>277.63400000000001</v>
      </c>
      <c r="K1807">
        <v>265.762</v>
      </c>
    </row>
    <row r="1808" spans="1:11" x14ac:dyDescent="0.3">
      <c r="A1808">
        <v>3</v>
      </c>
      <c r="B1808">
        <v>16</v>
      </c>
      <c r="C1808">
        <v>13</v>
      </c>
      <c r="D1808">
        <v>803</v>
      </c>
      <c r="E1808">
        <v>152</v>
      </c>
      <c r="F1808">
        <v>10.6</v>
      </c>
      <c r="G1808">
        <v>7.7</v>
      </c>
      <c r="H1808">
        <v>903.38300000000004</v>
      </c>
      <c r="I1808">
        <v>25.667000000000002</v>
      </c>
      <c r="J1808">
        <v>774.5</v>
      </c>
      <c r="K1808">
        <v>744.78300000000002</v>
      </c>
    </row>
    <row r="1809" spans="1:11" x14ac:dyDescent="0.3">
      <c r="A1809">
        <v>3</v>
      </c>
      <c r="B1809">
        <v>16</v>
      </c>
      <c r="C1809">
        <v>14</v>
      </c>
      <c r="D1809">
        <v>814</v>
      </c>
      <c r="E1809">
        <v>123</v>
      </c>
      <c r="F1809">
        <v>11.1</v>
      </c>
      <c r="G1809">
        <v>7.2</v>
      </c>
      <c r="H1809">
        <v>792.495</v>
      </c>
      <c r="I1809">
        <v>25.670999999999999</v>
      </c>
      <c r="J1809">
        <v>677.77499999999998</v>
      </c>
      <c r="K1809">
        <v>652.19100000000003</v>
      </c>
    </row>
    <row r="1810" spans="1:11" x14ac:dyDescent="0.3">
      <c r="A1810">
        <v>3</v>
      </c>
      <c r="B1810">
        <v>16</v>
      </c>
      <c r="C1810">
        <v>15</v>
      </c>
      <c r="D1810">
        <v>414</v>
      </c>
      <c r="E1810">
        <v>142</v>
      </c>
      <c r="F1810">
        <v>10</v>
      </c>
      <c r="G1810">
        <v>8.1999999999999993</v>
      </c>
      <c r="H1810">
        <v>422.399</v>
      </c>
      <c r="I1810">
        <v>16.951000000000001</v>
      </c>
      <c r="J1810">
        <v>369.75099999999998</v>
      </c>
      <c r="K1810">
        <v>355.20499999999998</v>
      </c>
    </row>
    <row r="1811" spans="1:11" x14ac:dyDescent="0.3">
      <c r="A1811">
        <v>3</v>
      </c>
      <c r="B1811">
        <v>16</v>
      </c>
      <c r="C1811">
        <v>16</v>
      </c>
      <c r="D1811">
        <v>471</v>
      </c>
      <c r="E1811">
        <v>104</v>
      </c>
      <c r="F1811">
        <v>10</v>
      </c>
      <c r="G1811">
        <v>8.8000000000000007</v>
      </c>
      <c r="H1811">
        <v>316.84500000000003</v>
      </c>
      <c r="I1811">
        <v>14.468</v>
      </c>
      <c r="J1811">
        <v>270.51299999999998</v>
      </c>
      <c r="K1811">
        <v>258.83600000000001</v>
      </c>
    </row>
    <row r="1812" spans="1:11" x14ac:dyDescent="0.3">
      <c r="A1812">
        <v>3</v>
      </c>
      <c r="B1812">
        <v>16</v>
      </c>
      <c r="C1812">
        <v>17</v>
      </c>
      <c r="D1812">
        <v>218</v>
      </c>
      <c r="E1812">
        <v>44</v>
      </c>
      <c r="F1812">
        <v>8.9</v>
      </c>
      <c r="G1812">
        <v>8.8000000000000007</v>
      </c>
      <c r="H1812">
        <v>90.784000000000006</v>
      </c>
      <c r="I1812">
        <v>9.577</v>
      </c>
      <c r="J1812">
        <v>71.116</v>
      </c>
      <c r="K1812">
        <v>64.185000000000002</v>
      </c>
    </row>
    <row r="1813" spans="1:11" x14ac:dyDescent="0.3">
      <c r="A1813">
        <v>3</v>
      </c>
      <c r="B1813">
        <v>16</v>
      </c>
      <c r="C1813">
        <v>18</v>
      </c>
      <c r="D1813">
        <v>6</v>
      </c>
      <c r="E1813">
        <v>2</v>
      </c>
      <c r="F1813">
        <v>8.3000000000000007</v>
      </c>
      <c r="G1813">
        <v>7.2</v>
      </c>
      <c r="H1813">
        <v>2.2170000000000001</v>
      </c>
      <c r="I1813">
        <v>7.1449999999999996</v>
      </c>
      <c r="J1813">
        <v>1.8380000000000001</v>
      </c>
      <c r="K1813">
        <v>0</v>
      </c>
    </row>
    <row r="1814" spans="1:11" x14ac:dyDescent="0.3">
      <c r="A1814">
        <v>3</v>
      </c>
      <c r="B1814">
        <v>16</v>
      </c>
      <c r="C1814">
        <v>19</v>
      </c>
      <c r="D1814">
        <v>0</v>
      </c>
      <c r="E1814">
        <v>0</v>
      </c>
      <c r="F1814">
        <v>8.3000000000000007</v>
      </c>
      <c r="G1814">
        <v>7.2</v>
      </c>
      <c r="H1814">
        <v>0</v>
      </c>
      <c r="I1814">
        <v>8.3000000000000007</v>
      </c>
      <c r="J1814">
        <v>0</v>
      </c>
      <c r="K1814">
        <v>0</v>
      </c>
    </row>
    <row r="1815" spans="1:11" x14ac:dyDescent="0.3">
      <c r="A1815">
        <v>3</v>
      </c>
      <c r="B1815">
        <v>16</v>
      </c>
      <c r="C1815">
        <v>20</v>
      </c>
      <c r="D1815">
        <v>0</v>
      </c>
      <c r="E1815">
        <v>0</v>
      </c>
      <c r="F1815">
        <v>7.8</v>
      </c>
      <c r="G1815">
        <v>5.2</v>
      </c>
      <c r="H1815">
        <v>0</v>
      </c>
      <c r="I1815">
        <v>7.8</v>
      </c>
      <c r="J1815">
        <v>0</v>
      </c>
      <c r="K1815">
        <v>0</v>
      </c>
    </row>
    <row r="1816" spans="1:11" x14ac:dyDescent="0.3">
      <c r="A1816">
        <v>3</v>
      </c>
      <c r="B1816">
        <v>16</v>
      </c>
      <c r="C1816">
        <v>21</v>
      </c>
      <c r="D1816">
        <v>0</v>
      </c>
      <c r="E1816">
        <v>0</v>
      </c>
      <c r="F1816">
        <v>7.8</v>
      </c>
      <c r="G1816">
        <v>3.6</v>
      </c>
      <c r="H1816">
        <v>0</v>
      </c>
      <c r="I1816">
        <v>7.8</v>
      </c>
      <c r="J1816">
        <v>0</v>
      </c>
      <c r="K1816">
        <v>0</v>
      </c>
    </row>
    <row r="1817" spans="1:11" x14ac:dyDescent="0.3">
      <c r="A1817">
        <v>3</v>
      </c>
      <c r="B1817">
        <v>16</v>
      </c>
      <c r="C1817">
        <v>22</v>
      </c>
      <c r="D1817">
        <v>0</v>
      </c>
      <c r="E1817">
        <v>0</v>
      </c>
      <c r="F1817">
        <v>7.8</v>
      </c>
      <c r="G1817">
        <v>6.2</v>
      </c>
      <c r="H1817">
        <v>0</v>
      </c>
      <c r="I1817">
        <v>7.8</v>
      </c>
      <c r="J1817">
        <v>0</v>
      </c>
      <c r="K1817">
        <v>0</v>
      </c>
    </row>
    <row r="1818" spans="1:11" x14ac:dyDescent="0.3">
      <c r="A1818">
        <v>3</v>
      </c>
      <c r="B1818">
        <v>16</v>
      </c>
      <c r="C1818">
        <v>23</v>
      </c>
      <c r="D1818">
        <v>0</v>
      </c>
      <c r="E1818">
        <v>0</v>
      </c>
      <c r="F1818">
        <v>7.8</v>
      </c>
      <c r="G1818">
        <v>5.2</v>
      </c>
      <c r="H1818">
        <v>0</v>
      </c>
      <c r="I1818">
        <v>7.8</v>
      </c>
      <c r="J1818">
        <v>0</v>
      </c>
      <c r="K1818">
        <v>0</v>
      </c>
    </row>
    <row r="1819" spans="1:11" x14ac:dyDescent="0.3">
      <c r="A1819">
        <v>3</v>
      </c>
      <c r="B1819">
        <v>17</v>
      </c>
      <c r="C1819">
        <v>0</v>
      </c>
      <c r="D1819">
        <v>0</v>
      </c>
      <c r="E1819">
        <v>0</v>
      </c>
      <c r="F1819">
        <v>7.2</v>
      </c>
      <c r="G1819">
        <v>3.6</v>
      </c>
      <c r="H1819">
        <v>0</v>
      </c>
      <c r="I1819">
        <v>7.2</v>
      </c>
      <c r="J1819">
        <v>0</v>
      </c>
      <c r="K1819">
        <v>0</v>
      </c>
    </row>
    <row r="1820" spans="1:11" x14ac:dyDescent="0.3">
      <c r="A1820">
        <v>3</v>
      </c>
      <c r="B1820">
        <v>17</v>
      </c>
      <c r="C1820">
        <v>1</v>
      </c>
      <c r="D1820">
        <v>0</v>
      </c>
      <c r="E1820">
        <v>0</v>
      </c>
      <c r="F1820">
        <v>6.7</v>
      </c>
      <c r="G1820">
        <v>3.6</v>
      </c>
      <c r="H1820">
        <v>0</v>
      </c>
      <c r="I1820">
        <v>6.7</v>
      </c>
      <c r="J1820">
        <v>0</v>
      </c>
      <c r="K1820">
        <v>0</v>
      </c>
    </row>
    <row r="1821" spans="1:11" x14ac:dyDescent="0.3">
      <c r="A1821">
        <v>3</v>
      </c>
      <c r="B1821">
        <v>17</v>
      </c>
      <c r="C1821">
        <v>2</v>
      </c>
      <c r="D1821">
        <v>0</v>
      </c>
      <c r="E1821">
        <v>0</v>
      </c>
      <c r="F1821">
        <v>6.1</v>
      </c>
      <c r="G1821">
        <v>3.6</v>
      </c>
      <c r="H1821">
        <v>0</v>
      </c>
      <c r="I1821">
        <v>6.1</v>
      </c>
      <c r="J1821">
        <v>0</v>
      </c>
      <c r="K1821">
        <v>0</v>
      </c>
    </row>
    <row r="1822" spans="1:11" x14ac:dyDescent="0.3">
      <c r="A1822">
        <v>3</v>
      </c>
      <c r="B1822">
        <v>17</v>
      </c>
      <c r="C1822">
        <v>3</v>
      </c>
      <c r="D1822">
        <v>0</v>
      </c>
      <c r="E1822">
        <v>0</v>
      </c>
      <c r="F1822">
        <v>6.1</v>
      </c>
      <c r="G1822">
        <v>2.6</v>
      </c>
      <c r="H1822">
        <v>0</v>
      </c>
      <c r="I1822">
        <v>6.1</v>
      </c>
      <c r="J1822">
        <v>0</v>
      </c>
      <c r="K1822">
        <v>0</v>
      </c>
    </row>
    <row r="1823" spans="1:11" x14ac:dyDescent="0.3">
      <c r="A1823">
        <v>3</v>
      </c>
      <c r="B1823">
        <v>17</v>
      </c>
      <c r="C1823">
        <v>4</v>
      </c>
      <c r="D1823">
        <v>0</v>
      </c>
      <c r="E1823">
        <v>0</v>
      </c>
      <c r="F1823">
        <v>4.4000000000000004</v>
      </c>
      <c r="G1823">
        <v>0</v>
      </c>
      <c r="H1823">
        <v>0</v>
      </c>
      <c r="I1823">
        <v>4.4000000000000004</v>
      </c>
      <c r="J1823">
        <v>0</v>
      </c>
      <c r="K1823">
        <v>0</v>
      </c>
    </row>
    <row r="1824" spans="1:11" x14ac:dyDescent="0.3">
      <c r="A1824">
        <v>3</v>
      </c>
      <c r="B1824">
        <v>17</v>
      </c>
      <c r="C1824">
        <v>5</v>
      </c>
      <c r="D1824">
        <v>0</v>
      </c>
      <c r="E1824">
        <v>0</v>
      </c>
      <c r="F1824">
        <v>4.4000000000000004</v>
      </c>
      <c r="G1824">
        <v>2.1</v>
      </c>
      <c r="H1824">
        <v>0</v>
      </c>
      <c r="I1824">
        <v>4.4000000000000004</v>
      </c>
      <c r="J1824">
        <v>0</v>
      </c>
      <c r="K1824">
        <v>0</v>
      </c>
    </row>
    <row r="1825" spans="1:11" x14ac:dyDescent="0.3">
      <c r="A1825">
        <v>3</v>
      </c>
      <c r="B1825">
        <v>17</v>
      </c>
      <c r="C1825">
        <v>6</v>
      </c>
      <c r="D1825">
        <v>159</v>
      </c>
      <c r="E1825">
        <v>17</v>
      </c>
      <c r="F1825">
        <v>4.4000000000000004</v>
      </c>
      <c r="G1825">
        <v>0</v>
      </c>
      <c r="H1825">
        <v>32.993000000000002</v>
      </c>
      <c r="I1825">
        <v>1.069</v>
      </c>
      <c r="J1825">
        <v>23.231999999999999</v>
      </c>
      <c r="K1825">
        <v>17.239999999999998</v>
      </c>
    </row>
    <row r="1826" spans="1:11" x14ac:dyDescent="0.3">
      <c r="A1826">
        <v>3</v>
      </c>
      <c r="B1826">
        <v>17</v>
      </c>
      <c r="C1826">
        <v>7</v>
      </c>
      <c r="D1826">
        <v>626</v>
      </c>
      <c r="E1826">
        <v>37</v>
      </c>
      <c r="F1826">
        <v>7.8</v>
      </c>
      <c r="G1826">
        <v>0</v>
      </c>
      <c r="H1826">
        <v>224.91</v>
      </c>
      <c r="I1826">
        <v>15.457000000000001</v>
      </c>
      <c r="J1826">
        <v>174.011</v>
      </c>
      <c r="K1826">
        <v>164.8</v>
      </c>
    </row>
    <row r="1827" spans="1:11" x14ac:dyDescent="0.3">
      <c r="A1827">
        <v>3</v>
      </c>
      <c r="B1827">
        <v>17</v>
      </c>
      <c r="C1827">
        <v>8</v>
      </c>
      <c r="D1827">
        <v>726</v>
      </c>
      <c r="E1827">
        <v>68</v>
      </c>
      <c r="F1827">
        <v>9.4</v>
      </c>
      <c r="G1827">
        <v>5.2</v>
      </c>
      <c r="H1827">
        <v>454.19299999999998</v>
      </c>
      <c r="I1827">
        <v>18.369</v>
      </c>
      <c r="J1827">
        <v>387.28300000000002</v>
      </c>
      <c r="K1827">
        <v>372.19600000000003</v>
      </c>
    </row>
    <row r="1828" spans="1:11" x14ac:dyDescent="0.3">
      <c r="A1828">
        <v>3</v>
      </c>
      <c r="B1828">
        <v>17</v>
      </c>
      <c r="C1828">
        <v>9</v>
      </c>
      <c r="D1828">
        <v>261</v>
      </c>
      <c r="E1828">
        <v>246</v>
      </c>
      <c r="F1828">
        <v>9.4</v>
      </c>
      <c r="G1828">
        <v>4.5999999999999996</v>
      </c>
      <c r="H1828">
        <v>449.16</v>
      </c>
      <c r="I1828">
        <v>19.513000000000002</v>
      </c>
      <c r="J1828">
        <v>392.22500000000002</v>
      </c>
      <c r="K1828">
        <v>376.983</v>
      </c>
    </row>
    <row r="1829" spans="1:11" x14ac:dyDescent="0.3">
      <c r="A1829">
        <v>3</v>
      </c>
      <c r="B1829">
        <v>17</v>
      </c>
      <c r="C1829">
        <v>10</v>
      </c>
      <c r="D1829">
        <v>654</v>
      </c>
      <c r="E1829">
        <v>129</v>
      </c>
      <c r="F1829">
        <v>9.4</v>
      </c>
      <c r="G1829">
        <v>4.5999999999999996</v>
      </c>
      <c r="H1829">
        <v>708.98900000000003</v>
      </c>
      <c r="I1829">
        <v>25.602</v>
      </c>
      <c r="J1829">
        <v>607.41600000000005</v>
      </c>
      <c r="K1829">
        <v>584.63900000000001</v>
      </c>
    </row>
    <row r="1830" spans="1:11" x14ac:dyDescent="0.3">
      <c r="A1830">
        <v>3</v>
      </c>
      <c r="B1830">
        <v>17</v>
      </c>
      <c r="C1830">
        <v>11</v>
      </c>
      <c r="D1830">
        <v>782</v>
      </c>
      <c r="E1830">
        <v>137</v>
      </c>
      <c r="F1830">
        <v>10</v>
      </c>
      <c r="G1830">
        <v>3.6</v>
      </c>
      <c r="H1830">
        <v>890.327</v>
      </c>
      <c r="I1830">
        <v>33.436999999999998</v>
      </c>
      <c r="J1830">
        <v>742.72699999999998</v>
      </c>
      <c r="K1830">
        <v>714.40300000000002</v>
      </c>
    </row>
    <row r="1831" spans="1:11" x14ac:dyDescent="0.3">
      <c r="A1831">
        <v>3</v>
      </c>
      <c r="B1831">
        <v>17</v>
      </c>
      <c r="C1831">
        <v>12</v>
      </c>
      <c r="D1831">
        <v>730</v>
      </c>
      <c r="E1831">
        <v>168</v>
      </c>
      <c r="F1831">
        <v>11.1</v>
      </c>
      <c r="G1831">
        <v>4.5999999999999996</v>
      </c>
      <c r="H1831">
        <v>895.16600000000005</v>
      </c>
      <c r="I1831">
        <v>32.749000000000002</v>
      </c>
      <c r="J1831">
        <v>748.75800000000004</v>
      </c>
      <c r="K1831">
        <v>720.17200000000003</v>
      </c>
    </row>
    <row r="1832" spans="1:11" x14ac:dyDescent="0.3">
      <c r="A1832">
        <v>3</v>
      </c>
      <c r="B1832">
        <v>17</v>
      </c>
      <c r="C1832">
        <v>13</v>
      </c>
      <c r="D1832">
        <v>762</v>
      </c>
      <c r="E1832">
        <v>167</v>
      </c>
      <c r="F1832">
        <v>11.1</v>
      </c>
      <c r="G1832">
        <v>3.1</v>
      </c>
      <c r="H1832">
        <v>888.29300000000001</v>
      </c>
      <c r="I1832">
        <v>36.203000000000003</v>
      </c>
      <c r="J1832">
        <v>733.45</v>
      </c>
      <c r="K1832">
        <v>705.52599999999995</v>
      </c>
    </row>
    <row r="1833" spans="1:11" x14ac:dyDescent="0.3">
      <c r="A1833">
        <v>3</v>
      </c>
      <c r="B1833">
        <v>17</v>
      </c>
      <c r="C1833">
        <v>14</v>
      </c>
      <c r="D1833">
        <v>740</v>
      </c>
      <c r="E1833">
        <v>128</v>
      </c>
      <c r="F1833">
        <v>12.2</v>
      </c>
      <c r="G1833">
        <v>3.6</v>
      </c>
      <c r="H1833">
        <v>742.66300000000001</v>
      </c>
      <c r="I1833">
        <v>32.417000000000002</v>
      </c>
      <c r="J1833">
        <v>620.21400000000006</v>
      </c>
      <c r="K1833">
        <v>596.93799999999999</v>
      </c>
    </row>
    <row r="1834" spans="1:11" x14ac:dyDescent="0.3">
      <c r="A1834">
        <v>3</v>
      </c>
      <c r="B1834">
        <v>17</v>
      </c>
      <c r="C1834">
        <v>15</v>
      </c>
      <c r="D1834">
        <v>821</v>
      </c>
      <c r="E1834">
        <v>59</v>
      </c>
      <c r="F1834">
        <v>11.7</v>
      </c>
      <c r="G1834">
        <v>6.7</v>
      </c>
      <c r="H1834">
        <v>589.95399999999995</v>
      </c>
      <c r="I1834">
        <v>22.858000000000001</v>
      </c>
      <c r="J1834">
        <v>503.94099999999997</v>
      </c>
      <c r="K1834">
        <v>484.98399999999998</v>
      </c>
    </row>
    <row r="1835" spans="1:11" x14ac:dyDescent="0.3">
      <c r="A1835">
        <v>3</v>
      </c>
      <c r="B1835">
        <v>17</v>
      </c>
      <c r="C1835">
        <v>16</v>
      </c>
      <c r="D1835">
        <v>696</v>
      </c>
      <c r="E1835">
        <v>54</v>
      </c>
      <c r="F1835">
        <v>11.1</v>
      </c>
      <c r="G1835">
        <v>8.8000000000000007</v>
      </c>
      <c r="H1835">
        <v>362.48</v>
      </c>
      <c r="I1835">
        <v>16.512</v>
      </c>
      <c r="J1835">
        <v>303.43700000000001</v>
      </c>
      <c r="K1835">
        <v>290.84500000000003</v>
      </c>
    </row>
    <row r="1836" spans="1:11" x14ac:dyDescent="0.3">
      <c r="A1836">
        <v>3</v>
      </c>
      <c r="B1836">
        <v>17</v>
      </c>
      <c r="C1836">
        <v>17</v>
      </c>
      <c r="D1836">
        <v>492</v>
      </c>
      <c r="E1836">
        <v>30</v>
      </c>
      <c r="F1836">
        <v>10</v>
      </c>
      <c r="G1836">
        <v>8.1999999999999993</v>
      </c>
      <c r="H1836">
        <v>130.46299999999999</v>
      </c>
      <c r="I1836">
        <v>11.462999999999999</v>
      </c>
      <c r="J1836">
        <v>92.480999999999995</v>
      </c>
      <c r="K1836">
        <v>85.105999999999995</v>
      </c>
    </row>
    <row r="1837" spans="1:11" x14ac:dyDescent="0.3">
      <c r="A1837">
        <v>3</v>
      </c>
      <c r="B1837">
        <v>17</v>
      </c>
      <c r="C1837">
        <v>18</v>
      </c>
      <c r="D1837">
        <v>38</v>
      </c>
      <c r="E1837">
        <v>5</v>
      </c>
      <c r="F1837">
        <v>9.4</v>
      </c>
      <c r="G1837">
        <v>7.2</v>
      </c>
      <c r="H1837">
        <v>6.5579999999999998</v>
      </c>
      <c r="I1837">
        <v>8.3940000000000001</v>
      </c>
      <c r="J1837">
        <v>4.806</v>
      </c>
      <c r="K1837">
        <v>0</v>
      </c>
    </row>
    <row r="1838" spans="1:11" x14ac:dyDescent="0.3">
      <c r="A1838">
        <v>3</v>
      </c>
      <c r="B1838">
        <v>17</v>
      </c>
      <c r="C1838">
        <v>19</v>
      </c>
      <c r="D1838">
        <v>0</v>
      </c>
      <c r="E1838">
        <v>0</v>
      </c>
      <c r="F1838">
        <v>8.9</v>
      </c>
      <c r="G1838">
        <v>4.5999999999999996</v>
      </c>
      <c r="H1838">
        <v>0</v>
      </c>
      <c r="I1838">
        <v>8.9</v>
      </c>
      <c r="J1838">
        <v>0</v>
      </c>
      <c r="K1838">
        <v>0</v>
      </c>
    </row>
    <row r="1839" spans="1:11" x14ac:dyDescent="0.3">
      <c r="A1839">
        <v>3</v>
      </c>
      <c r="B1839">
        <v>17</v>
      </c>
      <c r="C1839">
        <v>20</v>
      </c>
      <c r="D1839">
        <v>0</v>
      </c>
      <c r="E1839">
        <v>0</v>
      </c>
      <c r="F1839">
        <v>8.9</v>
      </c>
      <c r="G1839">
        <v>4.0999999999999996</v>
      </c>
      <c r="H1839">
        <v>0</v>
      </c>
      <c r="I1839">
        <v>8.9</v>
      </c>
      <c r="J1839">
        <v>0</v>
      </c>
      <c r="K1839">
        <v>0</v>
      </c>
    </row>
    <row r="1840" spans="1:11" x14ac:dyDescent="0.3">
      <c r="A1840">
        <v>3</v>
      </c>
      <c r="B1840">
        <v>17</v>
      </c>
      <c r="C1840">
        <v>21</v>
      </c>
      <c r="D1840">
        <v>0</v>
      </c>
      <c r="E1840">
        <v>0</v>
      </c>
      <c r="F1840">
        <v>8.9</v>
      </c>
      <c r="G1840">
        <v>4.5999999999999996</v>
      </c>
      <c r="H1840">
        <v>0</v>
      </c>
      <c r="I1840">
        <v>8.9</v>
      </c>
      <c r="J1840">
        <v>0</v>
      </c>
      <c r="K1840">
        <v>0</v>
      </c>
    </row>
    <row r="1841" spans="1:11" x14ac:dyDescent="0.3">
      <c r="A1841">
        <v>3</v>
      </c>
      <c r="B1841">
        <v>17</v>
      </c>
      <c r="C1841">
        <v>22</v>
      </c>
      <c r="D1841">
        <v>0</v>
      </c>
      <c r="E1841">
        <v>0</v>
      </c>
      <c r="F1841">
        <v>8.3000000000000007</v>
      </c>
      <c r="G1841">
        <v>3.6</v>
      </c>
      <c r="H1841">
        <v>0</v>
      </c>
      <c r="I1841">
        <v>8.3000000000000007</v>
      </c>
      <c r="J1841">
        <v>0</v>
      </c>
      <c r="K1841">
        <v>0</v>
      </c>
    </row>
    <row r="1842" spans="1:11" x14ac:dyDescent="0.3">
      <c r="A1842">
        <v>3</v>
      </c>
      <c r="B1842">
        <v>17</v>
      </c>
      <c r="C1842">
        <v>23</v>
      </c>
      <c r="D1842">
        <v>0</v>
      </c>
      <c r="E1842">
        <v>0</v>
      </c>
      <c r="F1842">
        <v>7.2</v>
      </c>
      <c r="G1842">
        <v>2.6</v>
      </c>
      <c r="H1842">
        <v>0</v>
      </c>
      <c r="I1842">
        <v>7.2</v>
      </c>
      <c r="J1842">
        <v>0</v>
      </c>
      <c r="K1842">
        <v>0</v>
      </c>
    </row>
    <row r="1843" spans="1:11" x14ac:dyDescent="0.3">
      <c r="A1843">
        <v>3</v>
      </c>
      <c r="B1843">
        <v>18</v>
      </c>
      <c r="C1843">
        <v>0</v>
      </c>
      <c r="D1843">
        <v>0</v>
      </c>
      <c r="E1843">
        <v>0</v>
      </c>
      <c r="F1843">
        <v>7.8</v>
      </c>
      <c r="G1843">
        <v>2.6</v>
      </c>
      <c r="H1843">
        <v>0</v>
      </c>
      <c r="I1843">
        <v>7.8</v>
      </c>
      <c r="J1843">
        <v>0</v>
      </c>
      <c r="K1843">
        <v>0</v>
      </c>
    </row>
    <row r="1844" spans="1:11" x14ac:dyDescent="0.3">
      <c r="A1844">
        <v>3</v>
      </c>
      <c r="B1844">
        <v>18</v>
      </c>
      <c r="C1844">
        <v>1</v>
      </c>
      <c r="D1844">
        <v>0</v>
      </c>
      <c r="E1844">
        <v>0</v>
      </c>
      <c r="F1844">
        <v>7.8</v>
      </c>
      <c r="G1844">
        <v>4.0999999999999996</v>
      </c>
      <c r="H1844">
        <v>0</v>
      </c>
      <c r="I1844">
        <v>7.8</v>
      </c>
      <c r="J1844">
        <v>0</v>
      </c>
      <c r="K1844">
        <v>0</v>
      </c>
    </row>
    <row r="1845" spans="1:11" x14ac:dyDescent="0.3">
      <c r="A1845">
        <v>3</v>
      </c>
      <c r="B1845">
        <v>18</v>
      </c>
      <c r="C1845">
        <v>2</v>
      </c>
      <c r="D1845">
        <v>0</v>
      </c>
      <c r="E1845">
        <v>0</v>
      </c>
      <c r="F1845">
        <v>7.8</v>
      </c>
      <c r="G1845">
        <v>3.6</v>
      </c>
      <c r="H1845">
        <v>0</v>
      </c>
      <c r="I1845">
        <v>7.8</v>
      </c>
      <c r="J1845">
        <v>0</v>
      </c>
      <c r="K1845">
        <v>0</v>
      </c>
    </row>
    <row r="1846" spans="1:11" x14ac:dyDescent="0.3">
      <c r="A1846">
        <v>3</v>
      </c>
      <c r="B1846">
        <v>18</v>
      </c>
      <c r="C1846">
        <v>3</v>
      </c>
      <c r="D1846">
        <v>0</v>
      </c>
      <c r="E1846">
        <v>0</v>
      </c>
      <c r="F1846">
        <v>6.7</v>
      </c>
      <c r="G1846">
        <v>4.0999999999999996</v>
      </c>
      <c r="H1846">
        <v>0</v>
      </c>
      <c r="I1846">
        <v>6.7</v>
      </c>
      <c r="J1846">
        <v>0</v>
      </c>
      <c r="K1846">
        <v>0</v>
      </c>
    </row>
    <row r="1847" spans="1:11" x14ac:dyDescent="0.3">
      <c r="A1847">
        <v>3</v>
      </c>
      <c r="B1847">
        <v>18</v>
      </c>
      <c r="C1847">
        <v>4</v>
      </c>
      <c r="D1847">
        <v>0</v>
      </c>
      <c r="E1847">
        <v>0</v>
      </c>
      <c r="F1847">
        <v>7.2</v>
      </c>
      <c r="G1847">
        <v>3.1</v>
      </c>
      <c r="H1847">
        <v>0</v>
      </c>
      <c r="I1847">
        <v>7.2</v>
      </c>
      <c r="J1847">
        <v>0</v>
      </c>
      <c r="K1847">
        <v>0</v>
      </c>
    </row>
    <row r="1848" spans="1:11" x14ac:dyDescent="0.3">
      <c r="A1848">
        <v>3</v>
      </c>
      <c r="B1848">
        <v>18</v>
      </c>
      <c r="C1848">
        <v>5</v>
      </c>
      <c r="D1848">
        <v>0</v>
      </c>
      <c r="E1848">
        <v>0</v>
      </c>
      <c r="F1848">
        <v>7.2</v>
      </c>
      <c r="G1848">
        <v>4.0999999999999996</v>
      </c>
      <c r="H1848">
        <v>0</v>
      </c>
      <c r="I1848">
        <v>7.2</v>
      </c>
      <c r="J1848">
        <v>0</v>
      </c>
      <c r="K1848">
        <v>0</v>
      </c>
    </row>
    <row r="1849" spans="1:11" x14ac:dyDescent="0.3">
      <c r="A1849">
        <v>3</v>
      </c>
      <c r="B1849">
        <v>18</v>
      </c>
      <c r="C1849">
        <v>6</v>
      </c>
      <c r="D1849">
        <v>21</v>
      </c>
      <c r="E1849">
        <v>22</v>
      </c>
      <c r="F1849">
        <v>7.2</v>
      </c>
      <c r="G1849">
        <v>3.6</v>
      </c>
      <c r="H1849">
        <v>23.091999999999999</v>
      </c>
      <c r="I1849">
        <v>5.7779999999999996</v>
      </c>
      <c r="J1849">
        <v>20.216999999999999</v>
      </c>
      <c r="K1849">
        <v>14.281000000000001</v>
      </c>
    </row>
    <row r="1850" spans="1:11" x14ac:dyDescent="0.3">
      <c r="A1850">
        <v>3</v>
      </c>
      <c r="B1850">
        <v>18</v>
      </c>
      <c r="C1850">
        <v>7</v>
      </c>
      <c r="D1850">
        <v>315</v>
      </c>
      <c r="E1850">
        <v>73</v>
      </c>
      <c r="F1850">
        <v>8.9</v>
      </c>
      <c r="G1850">
        <v>2.1</v>
      </c>
      <c r="H1850">
        <v>172.24600000000001</v>
      </c>
      <c r="I1850">
        <v>12.026999999999999</v>
      </c>
      <c r="J1850">
        <v>141.80799999999999</v>
      </c>
      <c r="K1850">
        <v>133.34899999999999</v>
      </c>
    </row>
    <row r="1851" spans="1:11" x14ac:dyDescent="0.3">
      <c r="A1851">
        <v>3</v>
      </c>
      <c r="B1851">
        <v>18</v>
      </c>
      <c r="C1851">
        <v>8</v>
      </c>
      <c r="D1851">
        <v>549</v>
      </c>
      <c r="E1851">
        <v>116</v>
      </c>
      <c r="F1851">
        <v>10</v>
      </c>
      <c r="G1851">
        <v>1.5</v>
      </c>
      <c r="H1851">
        <v>416.755</v>
      </c>
      <c r="I1851">
        <v>22.518000000000001</v>
      </c>
      <c r="J1851">
        <v>352.43</v>
      </c>
      <c r="K1851">
        <v>338.40899999999999</v>
      </c>
    </row>
    <row r="1852" spans="1:11" x14ac:dyDescent="0.3">
      <c r="A1852">
        <v>3</v>
      </c>
      <c r="B1852">
        <v>18</v>
      </c>
      <c r="C1852">
        <v>9</v>
      </c>
      <c r="D1852">
        <v>672</v>
      </c>
      <c r="E1852">
        <v>151</v>
      </c>
      <c r="F1852">
        <v>10.6</v>
      </c>
      <c r="G1852">
        <v>3.1</v>
      </c>
      <c r="H1852">
        <v>650.85</v>
      </c>
      <c r="I1852">
        <v>27.899000000000001</v>
      </c>
      <c r="J1852">
        <v>550.452</v>
      </c>
      <c r="K1852">
        <v>529.82299999999998</v>
      </c>
    </row>
    <row r="1853" spans="1:11" x14ac:dyDescent="0.3">
      <c r="A1853">
        <v>3</v>
      </c>
      <c r="B1853">
        <v>18</v>
      </c>
      <c r="C1853">
        <v>10</v>
      </c>
      <c r="D1853">
        <v>745</v>
      </c>
      <c r="E1853">
        <v>174</v>
      </c>
      <c r="F1853">
        <v>11.1</v>
      </c>
      <c r="G1853">
        <v>4.0999999999999996</v>
      </c>
      <c r="H1853">
        <v>837.30700000000002</v>
      </c>
      <c r="I1853">
        <v>32.067</v>
      </c>
      <c r="J1853">
        <v>701.16200000000003</v>
      </c>
      <c r="K1853">
        <v>674.60799999999995</v>
      </c>
    </row>
    <row r="1854" spans="1:11" x14ac:dyDescent="0.3">
      <c r="A1854">
        <v>3</v>
      </c>
      <c r="B1854">
        <v>18</v>
      </c>
      <c r="C1854">
        <v>11</v>
      </c>
      <c r="D1854">
        <v>775</v>
      </c>
      <c r="E1854">
        <v>186</v>
      </c>
      <c r="F1854">
        <v>11.7</v>
      </c>
      <c r="G1854">
        <v>3.6</v>
      </c>
      <c r="H1854">
        <v>943.36400000000003</v>
      </c>
      <c r="I1854">
        <v>36.770000000000003</v>
      </c>
      <c r="J1854">
        <v>777.553</v>
      </c>
      <c r="K1854">
        <v>747.7</v>
      </c>
    </row>
    <row r="1855" spans="1:11" x14ac:dyDescent="0.3">
      <c r="A1855">
        <v>3</v>
      </c>
      <c r="B1855">
        <v>18</v>
      </c>
      <c r="C1855">
        <v>12</v>
      </c>
      <c r="D1855">
        <v>782</v>
      </c>
      <c r="E1855">
        <v>189</v>
      </c>
      <c r="F1855">
        <v>13.3</v>
      </c>
      <c r="G1855">
        <v>3.6</v>
      </c>
      <c r="H1855">
        <v>969.07399999999996</v>
      </c>
      <c r="I1855">
        <v>39.246000000000002</v>
      </c>
      <c r="J1855">
        <v>791.64700000000005</v>
      </c>
      <c r="K1855">
        <v>761.16300000000001</v>
      </c>
    </row>
    <row r="1856" spans="1:11" x14ac:dyDescent="0.3">
      <c r="A1856">
        <v>3</v>
      </c>
      <c r="B1856">
        <v>18</v>
      </c>
      <c r="C1856">
        <v>13</v>
      </c>
      <c r="D1856">
        <v>766</v>
      </c>
      <c r="E1856">
        <v>183</v>
      </c>
      <c r="F1856">
        <v>14.4</v>
      </c>
      <c r="G1856">
        <v>5.2</v>
      </c>
      <c r="H1856">
        <v>910.51300000000003</v>
      </c>
      <c r="I1856">
        <v>35.048000000000002</v>
      </c>
      <c r="J1856">
        <v>754.98599999999999</v>
      </c>
      <c r="K1856">
        <v>726.12800000000004</v>
      </c>
    </row>
    <row r="1857" spans="1:11" x14ac:dyDescent="0.3">
      <c r="A1857">
        <v>3</v>
      </c>
      <c r="B1857">
        <v>18</v>
      </c>
      <c r="C1857">
        <v>14</v>
      </c>
      <c r="D1857">
        <v>723</v>
      </c>
      <c r="E1857">
        <v>166</v>
      </c>
      <c r="F1857">
        <v>13.3</v>
      </c>
      <c r="G1857">
        <v>7.7</v>
      </c>
      <c r="H1857">
        <v>771.41</v>
      </c>
      <c r="I1857">
        <v>26.902999999999999</v>
      </c>
      <c r="J1857">
        <v>657.13199999999995</v>
      </c>
      <c r="K1857">
        <v>632.38900000000001</v>
      </c>
    </row>
    <row r="1858" spans="1:11" x14ac:dyDescent="0.3">
      <c r="A1858">
        <v>3</v>
      </c>
      <c r="B1858">
        <v>18</v>
      </c>
      <c r="C1858">
        <v>15</v>
      </c>
      <c r="D1858">
        <v>636</v>
      </c>
      <c r="E1858">
        <v>139</v>
      </c>
      <c r="F1858">
        <v>13.3</v>
      </c>
      <c r="G1858">
        <v>8.1999999999999993</v>
      </c>
      <c r="H1858">
        <v>564.54</v>
      </c>
      <c r="I1858">
        <v>22.667000000000002</v>
      </c>
      <c r="J1858">
        <v>483.91300000000001</v>
      </c>
      <c r="K1858">
        <v>465.654</v>
      </c>
    </row>
    <row r="1859" spans="1:11" x14ac:dyDescent="0.3">
      <c r="A1859">
        <v>3</v>
      </c>
      <c r="B1859">
        <v>18</v>
      </c>
      <c r="C1859">
        <v>16</v>
      </c>
      <c r="D1859">
        <v>477</v>
      </c>
      <c r="E1859">
        <v>100</v>
      </c>
      <c r="F1859">
        <v>12.2</v>
      </c>
      <c r="G1859">
        <v>7.7</v>
      </c>
      <c r="H1859">
        <v>315.77999999999997</v>
      </c>
      <c r="I1859">
        <v>17.305</v>
      </c>
      <c r="J1859">
        <v>266.93799999999999</v>
      </c>
      <c r="K1859">
        <v>255.357</v>
      </c>
    </row>
    <row r="1860" spans="1:11" x14ac:dyDescent="0.3">
      <c r="A1860">
        <v>3</v>
      </c>
      <c r="B1860">
        <v>18</v>
      </c>
      <c r="C1860">
        <v>17</v>
      </c>
      <c r="D1860">
        <v>178</v>
      </c>
      <c r="E1860">
        <v>53</v>
      </c>
      <c r="F1860">
        <v>11.1</v>
      </c>
      <c r="G1860">
        <v>5.2</v>
      </c>
      <c r="H1860">
        <v>90.144999999999996</v>
      </c>
      <c r="I1860">
        <v>12.217000000000001</v>
      </c>
      <c r="J1860">
        <v>71.968000000000004</v>
      </c>
      <c r="K1860">
        <v>65.019000000000005</v>
      </c>
    </row>
    <row r="1861" spans="1:11" x14ac:dyDescent="0.3">
      <c r="A1861">
        <v>3</v>
      </c>
      <c r="B1861">
        <v>18</v>
      </c>
      <c r="C1861">
        <v>18</v>
      </c>
      <c r="D1861">
        <v>1</v>
      </c>
      <c r="E1861">
        <v>6</v>
      </c>
      <c r="F1861">
        <v>10.6</v>
      </c>
      <c r="G1861">
        <v>6.7</v>
      </c>
      <c r="H1861">
        <v>5.8630000000000004</v>
      </c>
      <c r="I1861">
        <v>9.4849999999999994</v>
      </c>
      <c r="J1861">
        <v>5.2859999999999996</v>
      </c>
      <c r="K1861">
        <v>0</v>
      </c>
    </row>
    <row r="1862" spans="1:11" x14ac:dyDescent="0.3">
      <c r="A1862">
        <v>3</v>
      </c>
      <c r="B1862">
        <v>18</v>
      </c>
      <c r="C1862">
        <v>19</v>
      </c>
      <c r="D1862">
        <v>0</v>
      </c>
      <c r="E1862">
        <v>0</v>
      </c>
      <c r="F1862">
        <v>10</v>
      </c>
      <c r="G1862">
        <v>5.2</v>
      </c>
      <c r="H1862">
        <v>0</v>
      </c>
      <c r="I1862">
        <v>10</v>
      </c>
      <c r="J1862">
        <v>0</v>
      </c>
      <c r="K1862">
        <v>0</v>
      </c>
    </row>
    <row r="1863" spans="1:11" x14ac:dyDescent="0.3">
      <c r="A1863">
        <v>3</v>
      </c>
      <c r="B1863">
        <v>18</v>
      </c>
      <c r="C1863">
        <v>20</v>
      </c>
      <c r="D1863">
        <v>0</v>
      </c>
      <c r="E1863">
        <v>0</v>
      </c>
      <c r="F1863">
        <v>10</v>
      </c>
      <c r="G1863">
        <v>5.2</v>
      </c>
      <c r="H1863">
        <v>0</v>
      </c>
      <c r="I1863">
        <v>10</v>
      </c>
      <c r="J1863">
        <v>0</v>
      </c>
      <c r="K1863">
        <v>0</v>
      </c>
    </row>
    <row r="1864" spans="1:11" x14ac:dyDescent="0.3">
      <c r="A1864">
        <v>3</v>
      </c>
      <c r="B1864">
        <v>18</v>
      </c>
      <c r="C1864">
        <v>21</v>
      </c>
      <c r="D1864">
        <v>0</v>
      </c>
      <c r="E1864">
        <v>0</v>
      </c>
      <c r="F1864">
        <v>9.4</v>
      </c>
      <c r="G1864">
        <v>5.2</v>
      </c>
      <c r="H1864">
        <v>0</v>
      </c>
      <c r="I1864">
        <v>9.4</v>
      </c>
      <c r="J1864">
        <v>0</v>
      </c>
      <c r="K1864">
        <v>0</v>
      </c>
    </row>
    <row r="1865" spans="1:11" x14ac:dyDescent="0.3">
      <c r="A1865">
        <v>3</v>
      </c>
      <c r="B1865">
        <v>18</v>
      </c>
      <c r="C1865">
        <v>22</v>
      </c>
      <c r="D1865">
        <v>0</v>
      </c>
      <c r="E1865">
        <v>0</v>
      </c>
      <c r="F1865">
        <v>8.9</v>
      </c>
      <c r="G1865">
        <v>4.5999999999999996</v>
      </c>
      <c r="H1865">
        <v>0</v>
      </c>
      <c r="I1865">
        <v>8.9</v>
      </c>
      <c r="J1865">
        <v>0</v>
      </c>
      <c r="K1865">
        <v>0</v>
      </c>
    </row>
    <row r="1866" spans="1:11" x14ac:dyDescent="0.3">
      <c r="A1866">
        <v>3</v>
      </c>
      <c r="B1866">
        <v>18</v>
      </c>
      <c r="C1866">
        <v>23</v>
      </c>
      <c r="D1866">
        <v>0</v>
      </c>
      <c r="E1866">
        <v>0</v>
      </c>
      <c r="F1866">
        <v>7.8</v>
      </c>
      <c r="G1866">
        <v>2.6</v>
      </c>
      <c r="H1866">
        <v>0</v>
      </c>
      <c r="I1866">
        <v>7.8</v>
      </c>
      <c r="J1866">
        <v>0</v>
      </c>
      <c r="K1866">
        <v>0</v>
      </c>
    </row>
    <row r="1867" spans="1:11" x14ac:dyDescent="0.3">
      <c r="A1867">
        <v>3</v>
      </c>
      <c r="B1867">
        <v>19</v>
      </c>
      <c r="C1867">
        <v>0</v>
      </c>
      <c r="D1867">
        <v>0</v>
      </c>
      <c r="E1867">
        <v>0</v>
      </c>
      <c r="F1867">
        <v>7.2</v>
      </c>
      <c r="G1867">
        <v>2.1</v>
      </c>
      <c r="H1867">
        <v>0</v>
      </c>
      <c r="I1867">
        <v>7.2</v>
      </c>
      <c r="J1867">
        <v>0</v>
      </c>
      <c r="K1867">
        <v>0</v>
      </c>
    </row>
    <row r="1868" spans="1:11" x14ac:dyDescent="0.3">
      <c r="A1868">
        <v>3</v>
      </c>
      <c r="B1868">
        <v>19</v>
      </c>
      <c r="C1868">
        <v>1</v>
      </c>
      <c r="D1868">
        <v>0</v>
      </c>
      <c r="E1868">
        <v>0</v>
      </c>
      <c r="F1868">
        <v>6.1</v>
      </c>
      <c r="G1868">
        <v>1.5</v>
      </c>
      <c r="H1868">
        <v>0</v>
      </c>
      <c r="I1868">
        <v>6.1</v>
      </c>
      <c r="J1868">
        <v>0</v>
      </c>
      <c r="K1868">
        <v>0</v>
      </c>
    </row>
    <row r="1869" spans="1:11" x14ac:dyDescent="0.3">
      <c r="A1869">
        <v>3</v>
      </c>
      <c r="B1869">
        <v>19</v>
      </c>
      <c r="C1869">
        <v>2</v>
      </c>
      <c r="D1869">
        <v>0</v>
      </c>
      <c r="E1869">
        <v>0</v>
      </c>
      <c r="F1869">
        <v>6.1</v>
      </c>
      <c r="G1869">
        <v>0</v>
      </c>
      <c r="H1869">
        <v>0</v>
      </c>
      <c r="I1869">
        <v>6.1</v>
      </c>
      <c r="J1869">
        <v>0</v>
      </c>
      <c r="K1869">
        <v>0</v>
      </c>
    </row>
    <row r="1870" spans="1:11" x14ac:dyDescent="0.3">
      <c r="A1870">
        <v>3</v>
      </c>
      <c r="B1870">
        <v>19</v>
      </c>
      <c r="C1870">
        <v>3</v>
      </c>
      <c r="D1870">
        <v>0</v>
      </c>
      <c r="E1870">
        <v>0</v>
      </c>
      <c r="F1870">
        <v>6.1</v>
      </c>
      <c r="G1870">
        <v>0</v>
      </c>
      <c r="H1870">
        <v>0</v>
      </c>
      <c r="I1870">
        <v>6.1</v>
      </c>
      <c r="J1870">
        <v>0</v>
      </c>
      <c r="K1870">
        <v>0</v>
      </c>
    </row>
    <row r="1871" spans="1:11" x14ac:dyDescent="0.3">
      <c r="A1871">
        <v>3</v>
      </c>
      <c r="B1871">
        <v>19</v>
      </c>
      <c r="C1871">
        <v>4</v>
      </c>
      <c r="D1871">
        <v>0</v>
      </c>
      <c r="E1871">
        <v>0</v>
      </c>
      <c r="F1871">
        <v>5</v>
      </c>
      <c r="G1871">
        <v>2.1</v>
      </c>
      <c r="H1871">
        <v>0</v>
      </c>
      <c r="I1871">
        <v>5</v>
      </c>
      <c r="J1871">
        <v>0</v>
      </c>
      <c r="K1871">
        <v>0</v>
      </c>
    </row>
    <row r="1872" spans="1:11" x14ac:dyDescent="0.3">
      <c r="A1872">
        <v>3</v>
      </c>
      <c r="B1872">
        <v>19</v>
      </c>
      <c r="C1872">
        <v>5</v>
      </c>
      <c r="D1872">
        <v>0</v>
      </c>
      <c r="E1872">
        <v>0</v>
      </c>
      <c r="F1872">
        <v>5</v>
      </c>
      <c r="G1872">
        <v>2.1</v>
      </c>
      <c r="H1872">
        <v>0</v>
      </c>
      <c r="I1872">
        <v>5</v>
      </c>
      <c r="J1872">
        <v>0</v>
      </c>
      <c r="K1872">
        <v>0</v>
      </c>
    </row>
    <row r="1873" spans="1:11" x14ac:dyDescent="0.3">
      <c r="A1873">
        <v>3</v>
      </c>
      <c r="B1873">
        <v>19</v>
      </c>
      <c r="C1873">
        <v>6</v>
      </c>
      <c r="D1873">
        <v>173</v>
      </c>
      <c r="E1873">
        <v>18</v>
      </c>
      <c r="F1873">
        <v>6.1</v>
      </c>
      <c r="G1873">
        <v>1.5</v>
      </c>
      <c r="H1873">
        <v>35.405000000000001</v>
      </c>
      <c r="I1873">
        <v>4.5469999999999997</v>
      </c>
      <c r="J1873">
        <v>24.533000000000001</v>
      </c>
      <c r="K1873">
        <v>18.515999999999998</v>
      </c>
    </row>
    <row r="1874" spans="1:11" x14ac:dyDescent="0.3">
      <c r="A1874">
        <v>3</v>
      </c>
      <c r="B1874">
        <v>19</v>
      </c>
      <c r="C1874">
        <v>7</v>
      </c>
      <c r="D1874">
        <v>626</v>
      </c>
      <c r="E1874">
        <v>39</v>
      </c>
      <c r="F1874">
        <v>8.9</v>
      </c>
      <c r="G1874">
        <v>0</v>
      </c>
      <c r="H1874">
        <v>230.97800000000001</v>
      </c>
      <c r="I1874">
        <v>16.928000000000001</v>
      </c>
      <c r="J1874">
        <v>178.982</v>
      </c>
      <c r="K1874">
        <v>169.65199999999999</v>
      </c>
    </row>
    <row r="1875" spans="1:11" x14ac:dyDescent="0.3">
      <c r="A1875">
        <v>3</v>
      </c>
      <c r="B1875">
        <v>19</v>
      </c>
      <c r="C1875">
        <v>8</v>
      </c>
      <c r="D1875">
        <v>805</v>
      </c>
      <c r="E1875">
        <v>57</v>
      </c>
      <c r="F1875">
        <v>10</v>
      </c>
      <c r="G1875">
        <v>2.1</v>
      </c>
      <c r="H1875">
        <v>485.60399999999998</v>
      </c>
      <c r="I1875">
        <v>23.763000000000002</v>
      </c>
      <c r="J1875">
        <v>406.35500000000002</v>
      </c>
      <c r="K1875">
        <v>390.66699999999997</v>
      </c>
    </row>
    <row r="1876" spans="1:11" x14ac:dyDescent="0.3">
      <c r="A1876">
        <v>3</v>
      </c>
      <c r="B1876">
        <v>19</v>
      </c>
      <c r="C1876">
        <v>9</v>
      </c>
      <c r="D1876">
        <v>889</v>
      </c>
      <c r="E1876">
        <v>72</v>
      </c>
      <c r="F1876">
        <v>10.6</v>
      </c>
      <c r="G1876">
        <v>3.1</v>
      </c>
      <c r="H1876">
        <v>715.36199999999997</v>
      </c>
      <c r="I1876">
        <v>29.844000000000001</v>
      </c>
      <c r="J1876">
        <v>600.15200000000004</v>
      </c>
      <c r="K1876">
        <v>577.65499999999997</v>
      </c>
    </row>
    <row r="1877" spans="1:11" x14ac:dyDescent="0.3">
      <c r="A1877">
        <v>3</v>
      </c>
      <c r="B1877">
        <v>19</v>
      </c>
      <c r="C1877">
        <v>10</v>
      </c>
      <c r="D1877">
        <v>932</v>
      </c>
      <c r="E1877">
        <v>81</v>
      </c>
      <c r="F1877">
        <v>11.7</v>
      </c>
      <c r="G1877">
        <v>3.6</v>
      </c>
      <c r="H1877">
        <v>887.83900000000006</v>
      </c>
      <c r="I1877">
        <v>35.03</v>
      </c>
      <c r="J1877">
        <v>735.40700000000004</v>
      </c>
      <c r="K1877">
        <v>707.39800000000002</v>
      </c>
    </row>
    <row r="1878" spans="1:11" x14ac:dyDescent="0.3">
      <c r="A1878">
        <v>3</v>
      </c>
      <c r="B1878">
        <v>19</v>
      </c>
      <c r="C1878">
        <v>11</v>
      </c>
      <c r="D1878">
        <v>952</v>
      </c>
      <c r="E1878">
        <v>87</v>
      </c>
      <c r="F1878">
        <v>13.3</v>
      </c>
      <c r="G1878">
        <v>2.6</v>
      </c>
      <c r="H1878">
        <v>990.66</v>
      </c>
      <c r="I1878">
        <v>42.392000000000003</v>
      </c>
      <c r="J1878">
        <v>799.74</v>
      </c>
      <c r="K1878">
        <v>768.89200000000005</v>
      </c>
    </row>
    <row r="1879" spans="1:11" x14ac:dyDescent="0.3">
      <c r="A1879">
        <v>3</v>
      </c>
      <c r="B1879">
        <v>19</v>
      </c>
      <c r="C1879">
        <v>12</v>
      </c>
      <c r="D1879">
        <v>955</v>
      </c>
      <c r="E1879">
        <v>88</v>
      </c>
      <c r="F1879">
        <v>15.6</v>
      </c>
      <c r="G1879">
        <v>2.1</v>
      </c>
      <c r="H1879">
        <v>1012.825</v>
      </c>
      <c r="I1879">
        <v>47.345999999999997</v>
      </c>
      <c r="J1879">
        <v>802.68100000000004</v>
      </c>
      <c r="K1879">
        <v>771.69899999999996</v>
      </c>
    </row>
    <row r="1880" spans="1:11" x14ac:dyDescent="0.3">
      <c r="A1880">
        <v>3</v>
      </c>
      <c r="B1880">
        <v>19</v>
      </c>
      <c r="C1880">
        <v>13</v>
      </c>
      <c r="D1880">
        <v>946</v>
      </c>
      <c r="E1880">
        <v>85</v>
      </c>
      <c r="F1880">
        <v>16.7</v>
      </c>
      <c r="G1880">
        <v>6.2</v>
      </c>
      <c r="H1880">
        <v>957.25599999999997</v>
      </c>
      <c r="I1880">
        <v>36.258000000000003</v>
      </c>
      <c r="J1880">
        <v>790.18299999999999</v>
      </c>
      <c r="K1880">
        <v>759.76599999999996</v>
      </c>
    </row>
    <row r="1881" spans="1:11" x14ac:dyDescent="0.3">
      <c r="A1881">
        <v>3</v>
      </c>
      <c r="B1881">
        <v>19</v>
      </c>
      <c r="C1881">
        <v>14</v>
      </c>
      <c r="D1881">
        <v>918</v>
      </c>
      <c r="E1881">
        <v>78</v>
      </c>
      <c r="F1881">
        <v>15</v>
      </c>
      <c r="G1881">
        <v>7.2</v>
      </c>
      <c r="H1881">
        <v>824.61500000000001</v>
      </c>
      <c r="I1881">
        <v>30.28</v>
      </c>
      <c r="J1881">
        <v>693.75900000000001</v>
      </c>
      <c r="K1881">
        <v>667.51400000000001</v>
      </c>
    </row>
    <row r="1882" spans="1:11" x14ac:dyDescent="0.3">
      <c r="A1882">
        <v>3</v>
      </c>
      <c r="B1882">
        <v>19</v>
      </c>
      <c r="C1882">
        <v>15</v>
      </c>
      <c r="D1882">
        <v>862</v>
      </c>
      <c r="E1882">
        <v>66</v>
      </c>
      <c r="F1882">
        <v>14.4</v>
      </c>
      <c r="G1882">
        <v>8.1999999999999993</v>
      </c>
      <c r="H1882">
        <v>625.75400000000002</v>
      </c>
      <c r="I1882">
        <v>24.884</v>
      </c>
      <c r="J1882">
        <v>530.95100000000002</v>
      </c>
      <c r="K1882">
        <v>511.03199999999998</v>
      </c>
    </row>
    <row r="1883" spans="1:11" x14ac:dyDescent="0.3">
      <c r="A1883">
        <v>3</v>
      </c>
      <c r="B1883">
        <v>19</v>
      </c>
      <c r="C1883">
        <v>16</v>
      </c>
      <c r="D1883">
        <v>752</v>
      </c>
      <c r="E1883">
        <v>50</v>
      </c>
      <c r="F1883">
        <v>13.3</v>
      </c>
      <c r="G1883">
        <v>7.7</v>
      </c>
      <c r="H1883">
        <v>382.04700000000003</v>
      </c>
      <c r="I1883">
        <v>19.667999999999999</v>
      </c>
      <c r="J1883">
        <v>316.089</v>
      </c>
      <c r="K1883">
        <v>303.13600000000002</v>
      </c>
    </row>
    <row r="1884" spans="1:11" x14ac:dyDescent="0.3">
      <c r="A1884">
        <v>3</v>
      </c>
      <c r="B1884">
        <v>19</v>
      </c>
      <c r="C1884">
        <v>17</v>
      </c>
      <c r="D1884">
        <v>492</v>
      </c>
      <c r="E1884">
        <v>31</v>
      </c>
      <c r="F1884">
        <v>11.7</v>
      </c>
      <c r="G1884">
        <v>8.1999999999999993</v>
      </c>
      <c r="H1884">
        <v>132.15</v>
      </c>
      <c r="I1884">
        <v>13.233000000000001</v>
      </c>
      <c r="J1884">
        <v>93.492999999999995</v>
      </c>
      <c r="K1884">
        <v>86.096999999999994</v>
      </c>
    </row>
    <row r="1885" spans="1:11" x14ac:dyDescent="0.3">
      <c r="A1885">
        <v>3</v>
      </c>
      <c r="B1885">
        <v>19</v>
      </c>
      <c r="C1885">
        <v>18</v>
      </c>
      <c r="D1885">
        <v>41</v>
      </c>
      <c r="E1885">
        <v>7</v>
      </c>
      <c r="F1885">
        <v>10.6</v>
      </c>
      <c r="G1885">
        <v>7.7</v>
      </c>
      <c r="H1885">
        <v>8.5350000000000001</v>
      </c>
      <c r="I1885">
        <v>9.6790000000000003</v>
      </c>
      <c r="J1885">
        <v>6.5330000000000004</v>
      </c>
      <c r="K1885">
        <v>0.84899999999999998</v>
      </c>
    </row>
    <row r="1886" spans="1:11" x14ac:dyDescent="0.3">
      <c r="A1886">
        <v>3</v>
      </c>
      <c r="B1886">
        <v>19</v>
      </c>
      <c r="C1886">
        <v>19</v>
      </c>
      <c r="D1886">
        <v>0</v>
      </c>
      <c r="E1886">
        <v>0</v>
      </c>
      <c r="F1886">
        <v>10</v>
      </c>
      <c r="G1886">
        <v>5.2</v>
      </c>
      <c r="H1886">
        <v>0</v>
      </c>
      <c r="I1886">
        <v>10</v>
      </c>
      <c r="J1886">
        <v>0</v>
      </c>
      <c r="K1886">
        <v>0</v>
      </c>
    </row>
    <row r="1887" spans="1:11" x14ac:dyDescent="0.3">
      <c r="A1887">
        <v>3</v>
      </c>
      <c r="B1887">
        <v>19</v>
      </c>
      <c r="C1887">
        <v>20</v>
      </c>
      <c r="D1887">
        <v>0</v>
      </c>
      <c r="E1887">
        <v>0</v>
      </c>
      <c r="F1887">
        <v>9.4</v>
      </c>
      <c r="G1887">
        <v>6.2</v>
      </c>
      <c r="H1887">
        <v>0</v>
      </c>
      <c r="I1887">
        <v>9.4</v>
      </c>
      <c r="J1887">
        <v>0</v>
      </c>
      <c r="K1887">
        <v>0</v>
      </c>
    </row>
    <row r="1888" spans="1:11" x14ac:dyDescent="0.3">
      <c r="A1888">
        <v>3</v>
      </c>
      <c r="B1888">
        <v>19</v>
      </c>
      <c r="C1888">
        <v>21</v>
      </c>
      <c r="D1888">
        <v>0</v>
      </c>
      <c r="E1888">
        <v>0</v>
      </c>
      <c r="F1888">
        <v>9.4</v>
      </c>
      <c r="G1888">
        <v>5.7</v>
      </c>
      <c r="H1888">
        <v>0</v>
      </c>
      <c r="I1888">
        <v>9.4</v>
      </c>
      <c r="J1888">
        <v>0</v>
      </c>
      <c r="K1888">
        <v>0</v>
      </c>
    </row>
    <row r="1889" spans="1:11" x14ac:dyDescent="0.3">
      <c r="A1889">
        <v>3</v>
      </c>
      <c r="B1889">
        <v>19</v>
      </c>
      <c r="C1889">
        <v>22</v>
      </c>
      <c r="D1889">
        <v>0</v>
      </c>
      <c r="E1889">
        <v>0</v>
      </c>
      <c r="F1889">
        <v>8.9</v>
      </c>
      <c r="G1889">
        <v>5.2</v>
      </c>
      <c r="H1889">
        <v>0</v>
      </c>
      <c r="I1889">
        <v>8.9</v>
      </c>
      <c r="J1889">
        <v>0</v>
      </c>
      <c r="K1889">
        <v>0</v>
      </c>
    </row>
    <row r="1890" spans="1:11" x14ac:dyDescent="0.3">
      <c r="A1890">
        <v>3</v>
      </c>
      <c r="B1890">
        <v>19</v>
      </c>
      <c r="C1890">
        <v>23</v>
      </c>
      <c r="D1890">
        <v>0</v>
      </c>
      <c r="E1890">
        <v>0</v>
      </c>
      <c r="F1890">
        <v>8.9</v>
      </c>
      <c r="G1890">
        <v>5.2</v>
      </c>
      <c r="H1890">
        <v>0</v>
      </c>
      <c r="I1890">
        <v>8.9</v>
      </c>
      <c r="J1890">
        <v>0</v>
      </c>
      <c r="K1890">
        <v>0</v>
      </c>
    </row>
    <row r="1891" spans="1:11" x14ac:dyDescent="0.3">
      <c r="A1891">
        <v>3</v>
      </c>
      <c r="B1891">
        <v>20</v>
      </c>
      <c r="C1891">
        <v>0</v>
      </c>
      <c r="D1891">
        <v>0</v>
      </c>
      <c r="E1891">
        <v>0</v>
      </c>
      <c r="F1891">
        <v>8.9</v>
      </c>
      <c r="G1891">
        <v>3.6</v>
      </c>
      <c r="H1891">
        <v>0</v>
      </c>
      <c r="I1891">
        <v>8.9</v>
      </c>
      <c r="J1891">
        <v>0</v>
      </c>
      <c r="K1891">
        <v>0</v>
      </c>
    </row>
    <row r="1892" spans="1:11" x14ac:dyDescent="0.3">
      <c r="A1892">
        <v>3</v>
      </c>
      <c r="B1892">
        <v>20</v>
      </c>
      <c r="C1892">
        <v>1</v>
      </c>
      <c r="D1892">
        <v>0</v>
      </c>
      <c r="E1892">
        <v>0</v>
      </c>
      <c r="F1892">
        <v>7.8</v>
      </c>
      <c r="G1892">
        <v>1.5</v>
      </c>
      <c r="H1892">
        <v>0</v>
      </c>
      <c r="I1892">
        <v>7.8</v>
      </c>
      <c r="J1892">
        <v>0</v>
      </c>
      <c r="K1892">
        <v>0</v>
      </c>
    </row>
    <row r="1893" spans="1:11" x14ac:dyDescent="0.3">
      <c r="A1893">
        <v>3</v>
      </c>
      <c r="B1893">
        <v>20</v>
      </c>
      <c r="C1893">
        <v>2</v>
      </c>
      <c r="D1893">
        <v>0</v>
      </c>
      <c r="E1893">
        <v>0</v>
      </c>
      <c r="F1893">
        <v>7.8</v>
      </c>
      <c r="G1893">
        <v>1.5</v>
      </c>
      <c r="H1893">
        <v>0</v>
      </c>
      <c r="I1893">
        <v>7.8</v>
      </c>
      <c r="J1893">
        <v>0</v>
      </c>
      <c r="K1893">
        <v>0</v>
      </c>
    </row>
    <row r="1894" spans="1:11" x14ac:dyDescent="0.3">
      <c r="A1894">
        <v>3</v>
      </c>
      <c r="B1894">
        <v>20</v>
      </c>
      <c r="C1894">
        <v>3</v>
      </c>
      <c r="D1894">
        <v>0</v>
      </c>
      <c r="E1894">
        <v>0</v>
      </c>
      <c r="F1894">
        <v>6.1</v>
      </c>
      <c r="G1894">
        <v>1.5</v>
      </c>
      <c r="H1894">
        <v>0</v>
      </c>
      <c r="I1894">
        <v>6.1</v>
      </c>
      <c r="J1894">
        <v>0</v>
      </c>
      <c r="K1894">
        <v>0</v>
      </c>
    </row>
    <row r="1895" spans="1:11" x14ac:dyDescent="0.3">
      <c r="A1895">
        <v>3</v>
      </c>
      <c r="B1895">
        <v>20</v>
      </c>
      <c r="C1895">
        <v>4</v>
      </c>
      <c r="D1895">
        <v>0</v>
      </c>
      <c r="E1895">
        <v>0</v>
      </c>
      <c r="F1895">
        <v>6.7</v>
      </c>
      <c r="G1895">
        <v>0</v>
      </c>
      <c r="H1895">
        <v>0</v>
      </c>
      <c r="I1895">
        <v>6.7</v>
      </c>
      <c r="J1895">
        <v>0</v>
      </c>
      <c r="K1895">
        <v>0</v>
      </c>
    </row>
    <row r="1896" spans="1:11" x14ac:dyDescent="0.3">
      <c r="A1896">
        <v>3</v>
      </c>
      <c r="B1896">
        <v>20</v>
      </c>
      <c r="C1896">
        <v>5</v>
      </c>
      <c r="D1896">
        <v>0</v>
      </c>
      <c r="E1896">
        <v>0</v>
      </c>
      <c r="F1896">
        <v>5</v>
      </c>
      <c r="G1896">
        <v>2.6</v>
      </c>
      <c r="H1896">
        <v>0</v>
      </c>
      <c r="I1896">
        <v>5</v>
      </c>
      <c r="J1896">
        <v>0</v>
      </c>
      <c r="K1896">
        <v>0</v>
      </c>
    </row>
    <row r="1897" spans="1:11" x14ac:dyDescent="0.3">
      <c r="A1897">
        <v>3</v>
      </c>
      <c r="B1897">
        <v>20</v>
      </c>
      <c r="C1897">
        <v>6</v>
      </c>
      <c r="D1897">
        <v>0</v>
      </c>
      <c r="E1897">
        <v>11</v>
      </c>
      <c r="F1897">
        <v>8.9</v>
      </c>
      <c r="G1897">
        <v>2.1</v>
      </c>
      <c r="H1897">
        <v>10.412000000000001</v>
      </c>
      <c r="I1897">
        <v>6.7939999999999996</v>
      </c>
      <c r="J1897">
        <v>9.5250000000000004</v>
      </c>
      <c r="K1897">
        <v>3.786</v>
      </c>
    </row>
    <row r="1898" spans="1:11" x14ac:dyDescent="0.3">
      <c r="A1898">
        <v>3</v>
      </c>
      <c r="B1898">
        <v>20</v>
      </c>
      <c r="C1898">
        <v>7</v>
      </c>
      <c r="D1898">
        <v>7</v>
      </c>
      <c r="E1898">
        <v>58</v>
      </c>
      <c r="F1898">
        <v>9.4</v>
      </c>
      <c r="G1898">
        <v>2.1</v>
      </c>
      <c r="H1898">
        <v>57.308</v>
      </c>
      <c r="I1898">
        <v>8.8140000000000001</v>
      </c>
      <c r="J1898">
        <v>51.789000000000001</v>
      </c>
      <c r="K1898">
        <v>45.246000000000002</v>
      </c>
    </row>
    <row r="1899" spans="1:11" x14ac:dyDescent="0.3">
      <c r="A1899">
        <v>3</v>
      </c>
      <c r="B1899">
        <v>20</v>
      </c>
      <c r="C1899">
        <v>8</v>
      </c>
      <c r="D1899">
        <v>282</v>
      </c>
      <c r="E1899">
        <v>132</v>
      </c>
      <c r="F1899">
        <v>10.6</v>
      </c>
      <c r="G1899">
        <v>2.6</v>
      </c>
      <c r="H1899">
        <v>287.87299999999999</v>
      </c>
      <c r="I1899">
        <v>17.106000000000002</v>
      </c>
      <c r="J1899">
        <v>249.797</v>
      </c>
      <c r="K1899">
        <v>238.67500000000001</v>
      </c>
    </row>
    <row r="1900" spans="1:11" x14ac:dyDescent="0.3">
      <c r="A1900">
        <v>3</v>
      </c>
      <c r="B1900">
        <v>20</v>
      </c>
      <c r="C1900">
        <v>9</v>
      </c>
      <c r="D1900">
        <v>649</v>
      </c>
      <c r="E1900">
        <v>126</v>
      </c>
      <c r="F1900">
        <v>11.1</v>
      </c>
      <c r="G1900">
        <v>3.6</v>
      </c>
      <c r="H1900">
        <v>611.31200000000001</v>
      </c>
      <c r="I1900">
        <v>26.149000000000001</v>
      </c>
      <c r="J1900">
        <v>520.26300000000003</v>
      </c>
      <c r="K1900">
        <v>500.72800000000001</v>
      </c>
    </row>
    <row r="1901" spans="1:11" x14ac:dyDescent="0.3">
      <c r="A1901">
        <v>3</v>
      </c>
      <c r="B1901">
        <v>20</v>
      </c>
      <c r="C1901">
        <v>10</v>
      </c>
      <c r="D1901">
        <v>797</v>
      </c>
      <c r="E1901">
        <v>116</v>
      </c>
      <c r="F1901">
        <v>12.2</v>
      </c>
      <c r="G1901">
        <v>3.6</v>
      </c>
      <c r="H1901">
        <v>819.03800000000001</v>
      </c>
      <c r="I1901">
        <v>33.482999999999997</v>
      </c>
      <c r="J1901">
        <v>682.351</v>
      </c>
      <c r="K1901">
        <v>656.57899999999995</v>
      </c>
    </row>
    <row r="1902" spans="1:11" x14ac:dyDescent="0.3">
      <c r="A1902">
        <v>3</v>
      </c>
      <c r="B1902">
        <v>20</v>
      </c>
      <c r="C1902">
        <v>11</v>
      </c>
      <c r="D1902">
        <v>773</v>
      </c>
      <c r="E1902">
        <v>152</v>
      </c>
      <c r="F1902">
        <v>13.9</v>
      </c>
      <c r="G1902">
        <v>3.6</v>
      </c>
      <c r="H1902">
        <v>903.25099999999998</v>
      </c>
      <c r="I1902">
        <v>37.835999999999999</v>
      </c>
      <c r="J1902">
        <v>741.61</v>
      </c>
      <c r="K1902">
        <v>713.33399999999995</v>
      </c>
    </row>
    <row r="1903" spans="1:11" x14ac:dyDescent="0.3">
      <c r="A1903">
        <v>3</v>
      </c>
      <c r="B1903">
        <v>20</v>
      </c>
      <c r="C1903">
        <v>12</v>
      </c>
      <c r="D1903">
        <v>809</v>
      </c>
      <c r="E1903">
        <v>145</v>
      </c>
      <c r="F1903">
        <v>15</v>
      </c>
      <c r="G1903">
        <v>2.6</v>
      </c>
      <c r="H1903">
        <v>945.05700000000002</v>
      </c>
      <c r="I1903">
        <v>42.847999999999999</v>
      </c>
      <c r="J1903">
        <v>761.79300000000001</v>
      </c>
      <c r="K1903">
        <v>732.63699999999994</v>
      </c>
    </row>
    <row r="1904" spans="1:11" x14ac:dyDescent="0.3">
      <c r="A1904">
        <v>3</v>
      </c>
      <c r="B1904">
        <v>20</v>
      </c>
      <c r="C1904">
        <v>13</v>
      </c>
      <c r="D1904">
        <v>751</v>
      </c>
      <c r="E1904">
        <v>157</v>
      </c>
      <c r="F1904">
        <v>18.3</v>
      </c>
      <c r="G1904">
        <v>2.1</v>
      </c>
      <c r="H1904">
        <v>870.61800000000005</v>
      </c>
      <c r="I1904">
        <v>45.811</v>
      </c>
      <c r="J1904">
        <v>693.73500000000001</v>
      </c>
      <c r="K1904">
        <v>667.49099999999999</v>
      </c>
    </row>
    <row r="1905" spans="1:11" x14ac:dyDescent="0.3">
      <c r="A1905">
        <v>3</v>
      </c>
      <c r="B1905">
        <v>20</v>
      </c>
      <c r="C1905">
        <v>14</v>
      </c>
      <c r="D1905">
        <v>743</v>
      </c>
      <c r="E1905">
        <v>122</v>
      </c>
      <c r="F1905">
        <v>18.899999999999999</v>
      </c>
      <c r="G1905">
        <v>2.6</v>
      </c>
      <c r="H1905">
        <v>738.76900000000001</v>
      </c>
      <c r="I1905">
        <v>40.976999999999997</v>
      </c>
      <c r="J1905">
        <v>598.04300000000001</v>
      </c>
      <c r="K1905">
        <v>575.62699999999995</v>
      </c>
    </row>
    <row r="1906" spans="1:11" x14ac:dyDescent="0.3">
      <c r="A1906">
        <v>3</v>
      </c>
      <c r="B1906">
        <v>20</v>
      </c>
      <c r="C1906">
        <v>15</v>
      </c>
      <c r="D1906">
        <v>642</v>
      </c>
      <c r="E1906">
        <v>126</v>
      </c>
      <c r="F1906">
        <v>17.8</v>
      </c>
      <c r="G1906">
        <v>7.2</v>
      </c>
      <c r="H1906">
        <v>555.80700000000002</v>
      </c>
      <c r="I1906">
        <v>27.881</v>
      </c>
      <c r="J1906">
        <v>467.74700000000001</v>
      </c>
      <c r="K1906">
        <v>450.041</v>
      </c>
    </row>
    <row r="1907" spans="1:11" x14ac:dyDescent="0.3">
      <c r="A1907">
        <v>3</v>
      </c>
      <c r="B1907">
        <v>20</v>
      </c>
      <c r="C1907">
        <v>16</v>
      </c>
      <c r="D1907">
        <v>573</v>
      </c>
      <c r="E1907">
        <v>90</v>
      </c>
      <c r="F1907">
        <v>15</v>
      </c>
      <c r="G1907">
        <v>5.7</v>
      </c>
      <c r="H1907">
        <v>349.97800000000001</v>
      </c>
      <c r="I1907">
        <v>22.03</v>
      </c>
      <c r="J1907">
        <v>290.108</v>
      </c>
      <c r="K1907">
        <v>277.89100000000002</v>
      </c>
    </row>
    <row r="1908" spans="1:11" x14ac:dyDescent="0.3">
      <c r="A1908">
        <v>3</v>
      </c>
      <c r="B1908">
        <v>20</v>
      </c>
      <c r="C1908">
        <v>17</v>
      </c>
      <c r="D1908">
        <v>286</v>
      </c>
      <c r="E1908">
        <v>50</v>
      </c>
      <c r="F1908">
        <v>13.9</v>
      </c>
      <c r="G1908">
        <v>5.7</v>
      </c>
      <c r="H1908">
        <v>110.38500000000001</v>
      </c>
      <c r="I1908">
        <v>15.458</v>
      </c>
      <c r="J1908">
        <v>83.786000000000001</v>
      </c>
      <c r="K1908">
        <v>76.593999999999994</v>
      </c>
    </row>
    <row r="1909" spans="1:11" x14ac:dyDescent="0.3">
      <c r="A1909">
        <v>3</v>
      </c>
      <c r="B1909">
        <v>20</v>
      </c>
      <c r="C1909">
        <v>18</v>
      </c>
      <c r="D1909">
        <v>6</v>
      </c>
      <c r="E1909">
        <v>3</v>
      </c>
      <c r="F1909">
        <v>10.6</v>
      </c>
      <c r="G1909">
        <v>8.8000000000000007</v>
      </c>
      <c r="H1909">
        <v>3.1579999999999999</v>
      </c>
      <c r="I1909">
        <v>9.6329999999999991</v>
      </c>
      <c r="J1909">
        <v>2.69</v>
      </c>
      <c r="K1909">
        <v>0</v>
      </c>
    </row>
    <row r="1910" spans="1:11" x14ac:dyDescent="0.3">
      <c r="A1910">
        <v>3</v>
      </c>
      <c r="B1910">
        <v>20</v>
      </c>
      <c r="C1910">
        <v>19</v>
      </c>
      <c r="D1910">
        <v>0</v>
      </c>
      <c r="E1910">
        <v>0</v>
      </c>
      <c r="F1910">
        <v>8.3000000000000007</v>
      </c>
      <c r="G1910">
        <v>7.2</v>
      </c>
      <c r="H1910">
        <v>0</v>
      </c>
      <c r="I1910">
        <v>8.3000000000000007</v>
      </c>
      <c r="J1910">
        <v>0</v>
      </c>
      <c r="K1910">
        <v>0</v>
      </c>
    </row>
    <row r="1911" spans="1:11" x14ac:dyDescent="0.3">
      <c r="A1911">
        <v>3</v>
      </c>
      <c r="B1911">
        <v>20</v>
      </c>
      <c r="C1911">
        <v>20</v>
      </c>
      <c r="D1911">
        <v>0</v>
      </c>
      <c r="E1911">
        <v>0</v>
      </c>
      <c r="F1911">
        <v>8.3000000000000007</v>
      </c>
      <c r="G1911">
        <v>7.2</v>
      </c>
      <c r="H1911">
        <v>0</v>
      </c>
      <c r="I1911">
        <v>8.3000000000000007</v>
      </c>
      <c r="J1911">
        <v>0</v>
      </c>
      <c r="K1911">
        <v>0</v>
      </c>
    </row>
    <row r="1912" spans="1:11" x14ac:dyDescent="0.3">
      <c r="A1912">
        <v>3</v>
      </c>
      <c r="B1912">
        <v>20</v>
      </c>
      <c r="C1912">
        <v>21</v>
      </c>
      <c r="D1912">
        <v>0</v>
      </c>
      <c r="E1912">
        <v>0</v>
      </c>
      <c r="F1912">
        <v>8.3000000000000007</v>
      </c>
      <c r="G1912">
        <v>4.0999999999999996</v>
      </c>
      <c r="H1912">
        <v>0</v>
      </c>
      <c r="I1912">
        <v>8.3000000000000007</v>
      </c>
      <c r="J1912">
        <v>0</v>
      </c>
      <c r="K1912">
        <v>0</v>
      </c>
    </row>
    <row r="1913" spans="1:11" x14ac:dyDescent="0.3">
      <c r="A1913">
        <v>3</v>
      </c>
      <c r="B1913">
        <v>20</v>
      </c>
      <c r="C1913">
        <v>22</v>
      </c>
      <c r="D1913">
        <v>0</v>
      </c>
      <c r="E1913">
        <v>0</v>
      </c>
      <c r="F1913">
        <v>8.3000000000000007</v>
      </c>
      <c r="G1913">
        <v>3.6</v>
      </c>
      <c r="H1913">
        <v>0</v>
      </c>
      <c r="I1913">
        <v>8.3000000000000007</v>
      </c>
      <c r="J1913">
        <v>0</v>
      </c>
      <c r="K1913">
        <v>0</v>
      </c>
    </row>
    <row r="1914" spans="1:11" x14ac:dyDescent="0.3">
      <c r="A1914">
        <v>3</v>
      </c>
      <c r="B1914">
        <v>20</v>
      </c>
      <c r="C1914">
        <v>23</v>
      </c>
      <c r="D1914">
        <v>0</v>
      </c>
      <c r="E1914">
        <v>0</v>
      </c>
      <c r="F1914">
        <v>8.3000000000000007</v>
      </c>
      <c r="G1914">
        <v>3.6</v>
      </c>
      <c r="H1914">
        <v>0</v>
      </c>
      <c r="I1914">
        <v>8.3000000000000007</v>
      </c>
      <c r="J1914">
        <v>0</v>
      </c>
      <c r="K1914">
        <v>0</v>
      </c>
    </row>
    <row r="1915" spans="1:11" x14ac:dyDescent="0.3">
      <c r="A1915">
        <v>3</v>
      </c>
      <c r="B1915">
        <v>21</v>
      </c>
      <c r="C1915">
        <v>0</v>
      </c>
      <c r="D1915">
        <v>0</v>
      </c>
      <c r="E1915">
        <v>0</v>
      </c>
      <c r="F1915">
        <v>8.3000000000000007</v>
      </c>
      <c r="G1915">
        <v>3.1</v>
      </c>
      <c r="H1915">
        <v>0</v>
      </c>
      <c r="I1915">
        <v>8.3000000000000007</v>
      </c>
      <c r="J1915">
        <v>0</v>
      </c>
      <c r="K1915">
        <v>0</v>
      </c>
    </row>
    <row r="1916" spans="1:11" x14ac:dyDescent="0.3">
      <c r="A1916">
        <v>3</v>
      </c>
      <c r="B1916">
        <v>21</v>
      </c>
      <c r="C1916">
        <v>1</v>
      </c>
      <c r="D1916">
        <v>0</v>
      </c>
      <c r="E1916">
        <v>0</v>
      </c>
      <c r="F1916">
        <v>7.8</v>
      </c>
      <c r="G1916">
        <v>2.1</v>
      </c>
      <c r="H1916">
        <v>0</v>
      </c>
      <c r="I1916">
        <v>7.8</v>
      </c>
      <c r="J1916">
        <v>0</v>
      </c>
      <c r="K1916">
        <v>0</v>
      </c>
    </row>
    <row r="1917" spans="1:11" x14ac:dyDescent="0.3">
      <c r="A1917">
        <v>3</v>
      </c>
      <c r="B1917">
        <v>21</v>
      </c>
      <c r="C1917">
        <v>2</v>
      </c>
      <c r="D1917">
        <v>0</v>
      </c>
      <c r="E1917">
        <v>0</v>
      </c>
      <c r="F1917">
        <v>8.3000000000000007</v>
      </c>
      <c r="G1917">
        <v>3.6</v>
      </c>
      <c r="H1917">
        <v>0</v>
      </c>
      <c r="I1917">
        <v>8.3000000000000007</v>
      </c>
      <c r="J1917">
        <v>0</v>
      </c>
      <c r="K1917">
        <v>0</v>
      </c>
    </row>
    <row r="1918" spans="1:11" x14ac:dyDescent="0.3">
      <c r="A1918">
        <v>3</v>
      </c>
      <c r="B1918">
        <v>21</v>
      </c>
      <c r="C1918">
        <v>3</v>
      </c>
      <c r="D1918">
        <v>0</v>
      </c>
      <c r="E1918">
        <v>0</v>
      </c>
      <c r="F1918">
        <v>8.9</v>
      </c>
      <c r="G1918">
        <v>3.6</v>
      </c>
      <c r="H1918">
        <v>0</v>
      </c>
      <c r="I1918">
        <v>8.9</v>
      </c>
      <c r="J1918">
        <v>0</v>
      </c>
      <c r="K1918">
        <v>0</v>
      </c>
    </row>
    <row r="1919" spans="1:11" x14ac:dyDescent="0.3">
      <c r="A1919">
        <v>3</v>
      </c>
      <c r="B1919">
        <v>21</v>
      </c>
      <c r="C1919">
        <v>4</v>
      </c>
      <c r="D1919">
        <v>0</v>
      </c>
      <c r="E1919">
        <v>0</v>
      </c>
      <c r="F1919">
        <v>8.3000000000000007</v>
      </c>
      <c r="G1919">
        <v>1.5</v>
      </c>
      <c r="H1919">
        <v>0</v>
      </c>
      <c r="I1919">
        <v>8.3000000000000007</v>
      </c>
      <c r="J1919">
        <v>0</v>
      </c>
      <c r="K1919">
        <v>0</v>
      </c>
    </row>
    <row r="1920" spans="1:11" x14ac:dyDescent="0.3">
      <c r="A1920">
        <v>3</v>
      </c>
      <c r="B1920">
        <v>21</v>
      </c>
      <c r="C1920">
        <v>5</v>
      </c>
      <c r="D1920">
        <v>0</v>
      </c>
      <c r="E1920">
        <v>0</v>
      </c>
      <c r="F1920">
        <v>8.3000000000000007</v>
      </c>
      <c r="G1920">
        <v>1.5</v>
      </c>
      <c r="H1920">
        <v>0</v>
      </c>
      <c r="I1920">
        <v>8.3000000000000007</v>
      </c>
      <c r="J1920">
        <v>0</v>
      </c>
      <c r="K1920">
        <v>0</v>
      </c>
    </row>
    <row r="1921" spans="1:11" x14ac:dyDescent="0.3">
      <c r="A1921">
        <v>3</v>
      </c>
      <c r="B1921">
        <v>21</v>
      </c>
      <c r="C1921">
        <v>6</v>
      </c>
      <c r="D1921">
        <v>3</v>
      </c>
      <c r="E1921">
        <v>23</v>
      </c>
      <c r="F1921">
        <v>9.4</v>
      </c>
      <c r="G1921">
        <v>3.6</v>
      </c>
      <c r="H1921">
        <v>22.123999999999999</v>
      </c>
      <c r="I1921">
        <v>7.976</v>
      </c>
      <c r="J1921">
        <v>20.021000000000001</v>
      </c>
      <c r="K1921">
        <v>14.089</v>
      </c>
    </row>
    <row r="1922" spans="1:11" x14ac:dyDescent="0.3">
      <c r="A1922">
        <v>3</v>
      </c>
      <c r="B1922">
        <v>21</v>
      </c>
      <c r="C1922">
        <v>7</v>
      </c>
      <c r="D1922">
        <v>46</v>
      </c>
      <c r="E1922">
        <v>81</v>
      </c>
      <c r="F1922">
        <v>10</v>
      </c>
      <c r="G1922">
        <v>5.2</v>
      </c>
      <c r="H1922">
        <v>93.438000000000002</v>
      </c>
      <c r="I1922">
        <v>10.502000000000001</v>
      </c>
      <c r="J1922">
        <v>82.572999999999993</v>
      </c>
      <c r="K1922">
        <v>75.406000000000006</v>
      </c>
    </row>
    <row r="1923" spans="1:11" x14ac:dyDescent="0.3">
      <c r="A1923">
        <v>3</v>
      </c>
      <c r="B1923">
        <v>21</v>
      </c>
      <c r="C1923">
        <v>8</v>
      </c>
      <c r="D1923">
        <v>103</v>
      </c>
      <c r="E1923">
        <v>156</v>
      </c>
      <c r="F1923">
        <v>11.7</v>
      </c>
      <c r="G1923">
        <v>4.5999999999999996</v>
      </c>
      <c r="H1923">
        <v>214.52600000000001</v>
      </c>
      <c r="I1923">
        <v>15.327999999999999</v>
      </c>
      <c r="J1923">
        <v>189.06800000000001</v>
      </c>
      <c r="K1923">
        <v>179.49299999999999</v>
      </c>
    </row>
    <row r="1924" spans="1:11" x14ac:dyDescent="0.3">
      <c r="A1924">
        <v>3</v>
      </c>
      <c r="B1924">
        <v>21</v>
      </c>
      <c r="C1924">
        <v>9</v>
      </c>
      <c r="D1924">
        <v>79</v>
      </c>
      <c r="E1924">
        <v>236</v>
      </c>
      <c r="F1924">
        <v>12.2</v>
      </c>
      <c r="G1924">
        <v>1.5</v>
      </c>
      <c r="H1924">
        <v>294.887</v>
      </c>
      <c r="I1924">
        <v>20.911999999999999</v>
      </c>
      <c r="J1924">
        <v>256.82499999999999</v>
      </c>
      <c r="K1924">
        <v>245.517</v>
      </c>
    </row>
    <row r="1925" spans="1:11" x14ac:dyDescent="0.3">
      <c r="A1925">
        <v>3</v>
      </c>
      <c r="B1925">
        <v>21</v>
      </c>
      <c r="C1925">
        <v>10</v>
      </c>
      <c r="D1925">
        <v>228</v>
      </c>
      <c r="E1925">
        <v>275</v>
      </c>
      <c r="F1925">
        <v>13.9</v>
      </c>
      <c r="G1925">
        <v>5.2</v>
      </c>
      <c r="H1925">
        <v>493.70800000000003</v>
      </c>
      <c r="I1925">
        <v>23.940999999999999</v>
      </c>
      <c r="J1925">
        <v>425.84399999999999</v>
      </c>
      <c r="K1925">
        <v>409.53</v>
      </c>
    </row>
    <row r="1926" spans="1:11" x14ac:dyDescent="0.3">
      <c r="A1926">
        <v>3</v>
      </c>
      <c r="B1926">
        <v>21</v>
      </c>
      <c r="C1926">
        <v>11</v>
      </c>
      <c r="D1926">
        <v>100</v>
      </c>
      <c r="E1926">
        <v>303</v>
      </c>
      <c r="F1926">
        <v>13.9</v>
      </c>
      <c r="G1926">
        <v>8.1999999999999993</v>
      </c>
      <c r="H1926">
        <v>413.91399999999999</v>
      </c>
      <c r="I1926">
        <v>20.372</v>
      </c>
      <c r="J1926">
        <v>361.69400000000002</v>
      </c>
      <c r="K1926">
        <v>347.39400000000001</v>
      </c>
    </row>
    <row r="1927" spans="1:11" x14ac:dyDescent="0.3">
      <c r="A1927">
        <v>3</v>
      </c>
      <c r="B1927">
        <v>21</v>
      </c>
      <c r="C1927">
        <v>12</v>
      </c>
      <c r="D1927">
        <v>93</v>
      </c>
      <c r="E1927">
        <v>415</v>
      </c>
      <c r="F1927">
        <v>13.9</v>
      </c>
      <c r="G1927">
        <v>7.2</v>
      </c>
      <c r="H1927">
        <v>520.25099999999998</v>
      </c>
      <c r="I1927">
        <v>22.792999999999999</v>
      </c>
      <c r="J1927">
        <v>450.851</v>
      </c>
      <c r="K1927">
        <v>433.71300000000002</v>
      </c>
    </row>
    <row r="1928" spans="1:11" x14ac:dyDescent="0.3">
      <c r="A1928">
        <v>3</v>
      </c>
      <c r="B1928">
        <v>21</v>
      </c>
      <c r="C1928">
        <v>13</v>
      </c>
      <c r="D1928">
        <v>123</v>
      </c>
      <c r="E1928">
        <v>255</v>
      </c>
      <c r="F1928">
        <v>14.4</v>
      </c>
      <c r="G1928">
        <v>7.7</v>
      </c>
      <c r="H1928">
        <v>379.88400000000001</v>
      </c>
      <c r="I1928">
        <v>20.597999999999999</v>
      </c>
      <c r="J1928">
        <v>331.654</v>
      </c>
      <c r="K1928">
        <v>318.24900000000002</v>
      </c>
    </row>
    <row r="1929" spans="1:11" x14ac:dyDescent="0.3">
      <c r="A1929">
        <v>3</v>
      </c>
      <c r="B1929">
        <v>21</v>
      </c>
      <c r="C1929">
        <v>14</v>
      </c>
      <c r="D1929">
        <v>46</v>
      </c>
      <c r="E1929">
        <v>321</v>
      </c>
      <c r="F1929">
        <v>15</v>
      </c>
      <c r="G1929">
        <v>7.2</v>
      </c>
      <c r="H1929">
        <v>365.92899999999997</v>
      </c>
      <c r="I1929">
        <v>21.029</v>
      </c>
      <c r="J1929">
        <v>318.95699999999999</v>
      </c>
      <c r="K1929">
        <v>305.92099999999999</v>
      </c>
    </row>
    <row r="1930" spans="1:11" x14ac:dyDescent="0.3">
      <c r="A1930">
        <v>3</v>
      </c>
      <c r="B1930">
        <v>21</v>
      </c>
      <c r="C1930">
        <v>15</v>
      </c>
      <c r="D1930">
        <v>227</v>
      </c>
      <c r="E1930">
        <v>243</v>
      </c>
      <c r="F1930">
        <v>15</v>
      </c>
      <c r="G1930">
        <v>6.2</v>
      </c>
      <c r="H1930">
        <v>397.79199999999997</v>
      </c>
      <c r="I1930">
        <v>22.257000000000001</v>
      </c>
      <c r="J1930">
        <v>343.44299999999998</v>
      </c>
      <c r="K1930">
        <v>329.69099999999997</v>
      </c>
    </row>
    <row r="1931" spans="1:11" x14ac:dyDescent="0.3">
      <c r="A1931">
        <v>3</v>
      </c>
      <c r="B1931">
        <v>21</v>
      </c>
      <c r="C1931">
        <v>16</v>
      </c>
      <c r="D1931">
        <v>129</v>
      </c>
      <c r="E1931">
        <v>149</v>
      </c>
      <c r="F1931">
        <v>13.3</v>
      </c>
      <c r="G1931">
        <v>7.7</v>
      </c>
      <c r="H1931">
        <v>208.54900000000001</v>
      </c>
      <c r="I1931">
        <v>16.298999999999999</v>
      </c>
      <c r="J1931">
        <v>181.613</v>
      </c>
      <c r="K1931">
        <v>172.21899999999999</v>
      </c>
    </row>
    <row r="1932" spans="1:11" x14ac:dyDescent="0.3">
      <c r="A1932">
        <v>3</v>
      </c>
      <c r="B1932">
        <v>21</v>
      </c>
      <c r="C1932">
        <v>17</v>
      </c>
      <c r="D1932">
        <v>0</v>
      </c>
      <c r="E1932">
        <v>56</v>
      </c>
      <c r="F1932">
        <v>12.8</v>
      </c>
      <c r="G1932">
        <v>6.2</v>
      </c>
      <c r="H1932">
        <v>53.798999999999999</v>
      </c>
      <c r="I1932">
        <v>12.842000000000001</v>
      </c>
      <c r="J1932">
        <v>48.235999999999997</v>
      </c>
      <c r="K1932">
        <v>41.762999999999998</v>
      </c>
    </row>
    <row r="1933" spans="1:11" x14ac:dyDescent="0.3">
      <c r="A1933">
        <v>3</v>
      </c>
      <c r="B1933">
        <v>21</v>
      </c>
      <c r="C1933">
        <v>18</v>
      </c>
      <c r="D1933">
        <v>3</v>
      </c>
      <c r="E1933">
        <v>8</v>
      </c>
      <c r="F1933">
        <v>11.7</v>
      </c>
      <c r="G1933">
        <v>6.2</v>
      </c>
      <c r="H1933">
        <v>7.8789999999999996</v>
      </c>
      <c r="I1933">
        <v>10.52</v>
      </c>
      <c r="J1933">
        <v>7.0359999999999996</v>
      </c>
      <c r="K1933">
        <v>1.343</v>
      </c>
    </row>
    <row r="1934" spans="1:11" x14ac:dyDescent="0.3">
      <c r="A1934">
        <v>3</v>
      </c>
      <c r="B1934">
        <v>21</v>
      </c>
      <c r="C1934">
        <v>19</v>
      </c>
      <c r="D1934">
        <v>0</v>
      </c>
      <c r="E1934">
        <v>0</v>
      </c>
      <c r="F1934">
        <v>11.7</v>
      </c>
      <c r="G1934">
        <v>6.2</v>
      </c>
      <c r="H1934">
        <v>0</v>
      </c>
      <c r="I1934">
        <v>11.7</v>
      </c>
      <c r="J1934">
        <v>0</v>
      </c>
      <c r="K1934">
        <v>0</v>
      </c>
    </row>
    <row r="1935" spans="1:11" x14ac:dyDescent="0.3">
      <c r="A1935">
        <v>3</v>
      </c>
      <c r="B1935">
        <v>21</v>
      </c>
      <c r="C1935">
        <v>20</v>
      </c>
      <c r="D1935">
        <v>0</v>
      </c>
      <c r="E1935">
        <v>0</v>
      </c>
      <c r="F1935">
        <v>11.7</v>
      </c>
      <c r="G1935">
        <v>6.2</v>
      </c>
      <c r="H1935">
        <v>0</v>
      </c>
      <c r="I1935">
        <v>11.7</v>
      </c>
      <c r="J1935">
        <v>0</v>
      </c>
      <c r="K1935">
        <v>0</v>
      </c>
    </row>
    <row r="1936" spans="1:11" x14ac:dyDescent="0.3">
      <c r="A1936">
        <v>3</v>
      </c>
      <c r="B1936">
        <v>21</v>
      </c>
      <c r="C1936">
        <v>21</v>
      </c>
      <c r="D1936">
        <v>0</v>
      </c>
      <c r="E1936">
        <v>0</v>
      </c>
      <c r="F1936">
        <v>11.7</v>
      </c>
      <c r="G1936">
        <v>7.2</v>
      </c>
      <c r="H1936">
        <v>0</v>
      </c>
      <c r="I1936">
        <v>11.7</v>
      </c>
      <c r="J1936">
        <v>0</v>
      </c>
      <c r="K1936">
        <v>0</v>
      </c>
    </row>
    <row r="1937" spans="1:11" x14ac:dyDescent="0.3">
      <c r="A1937">
        <v>3</v>
      </c>
      <c r="B1937">
        <v>21</v>
      </c>
      <c r="C1937">
        <v>22</v>
      </c>
      <c r="D1937">
        <v>0</v>
      </c>
      <c r="E1937">
        <v>0</v>
      </c>
      <c r="F1937">
        <v>11.7</v>
      </c>
      <c r="G1937">
        <v>6.2</v>
      </c>
      <c r="H1937">
        <v>0</v>
      </c>
      <c r="I1937">
        <v>11.7</v>
      </c>
      <c r="J1937">
        <v>0</v>
      </c>
      <c r="K1937">
        <v>0</v>
      </c>
    </row>
    <row r="1938" spans="1:11" x14ac:dyDescent="0.3">
      <c r="A1938">
        <v>3</v>
      </c>
      <c r="B1938">
        <v>21</v>
      </c>
      <c r="C1938">
        <v>23</v>
      </c>
      <c r="D1938">
        <v>0</v>
      </c>
      <c r="E1938">
        <v>0</v>
      </c>
      <c r="F1938">
        <v>11.7</v>
      </c>
      <c r="G1938">
        <v>5.2</v>
      </c>
      <c r="H1938">
        <v>0</v>
      </c>
      <c r="I1938">
        <v>11.7</v>
      </c>
      <c r="J1938">
        <v>0</v>
      </c>
      <c r="K1938">
        <v>0</v>
      </c>
    </row>
    <row r="1939" spans="1:11" x14ac:dyDescent="0.3">
      <c r="A1939">
        <v>3</v>
      </c>
      <c r="B1939">
        <v>22</v>
      </c>
      <c r="C1939">
        <v>0</v>
      </c>
      <c r="D1939">
        <v>0</v>
      </c>
      <c r="E1939">
        <v>0</v>
      </c>
      <c r="F1939">
        <v>11.1</v>
      </c>
      <c r="G1939">
        <v>3.6</v>
      </c>
      <c r="H1939">
        <v>0</v>
      </c>
      <c r="I1939">
        <v>11.1</v>
      </c>
      <c r="J1939">
        <v>0</v>
      </c>
      <c r="K1939">
        <v>0</v>
      </c>
    </row>
    <row r="1940" spans="1:11" x14ac:dyDescent="0.3">
      <c r="A1940">
        <v>3</v>
      </c>
      <c r="B1940">
        <v>22</v>
      </c>
      <c r="C1940">
        <v>1</v>
      </c>
      <c r="D1940">
        <v>0</v>
      </c>
      <c r="E1940">
        <v>0</v>
      </c>
      <c r="F1940">
        <v>11.1</v>
      </c>
      <c r="G1940">
        <v>2.6</v>
      </c>
      <c r="H1940">
        <v>0</v>
      </c>
      <c r="I1940">
        <v>11.1</v>
      </c>
      <c r="J1940">
        <v>0</v>
      </c>
      <c r="K1940">
        <v>0</v>
      </c>
    </row>
    <row r="1941" spans="1:11" x14ac:dyDescent="0.3">
      <c r="A1941">
        <v>3</v>
      </c>
      <c r="B1941">
        <v>22</v>
      </c>
      <c r="C1941">
        <v>2</v>
      </c>
      <c r="D1941">
        <v>0</v>
      </c>
      <c r="E1941">
        <v>0</v>
      </c>
      <c r="F1941">
        <v>10</v>
      </c>
      <c r="G1941">
        <v>3.1</v>
      </c>
      <c r="H1941">
        <v>0</v>
      </c>
      <c r="I1941">
        <v>10</v>
      </c>
      <c r="J1941">
        <v>0</v>
      </c>
      <c r="K1941">
        <v>0</v>
      </c>
    </row>
    <row r="1942" spans="1:11" x14ac:dyDescent="0.3">
      <c r="A1942">
        <v>3</v>
      </c>
      <c r="B1942">
        <v>22</v>
      </c>
      <c r="C1942">
        <v>3</v>
      </c>
      <c r="D1942">
        <v>0</v>
      </c>
      <c r="E1942">
        <v>0</v>
      </c>
      <c r="F1942">
        <v>10.6</v>
      </c>
      <c r="G1942">
        <v>2.1</v>
      </c>
      <c r="H1942">
        <v>0</v>
      </c>
      <c r="I1942">
        <v>10.6</v>
      </c>
      <c r="J1942">
        <v>0</v>
      </c>
      <c r="K1942">
        <v>0</v>
      </c>
    </row>
    <row r="1943" spans="1:11" x14ac:dyDescent="0.3">
      <c r="A1943">
        <v>3</v>
      </c>
      <c r="B1943">
        <v>22</v>
      </c>
      <c r="C1943">
        <v>4</v>
      </c>
      <c r="D1943">
        <v>0</v>
      </c>
      <c r="E1943">
        <v>0</v>
      </c>
      <c r="F1943">
        <v>11.1</v>
      </c>
      <c r="G1943">
        <v>4.0999999999999996</v>
      </c>
      <c r="H1943">
        <v>0</v>
      </c>
      <c r="I1943">
        <v>11.1</v>
      </c>
      <c r="J1943">
        <v>0</v>
      </c>
      <c r="K1943">
        <v>0</v>
      </c>
    </row>
    <row r="1944" spans="1:11" x14ac:dyDescent="0.3">
      <c r="A1944">
        <v>3</v>
      </c>
      <c r="B1944">
        <v>22</v>
      </c>
      <c r="C1944">
        <v>5</v>
      </c>
      <c r="D1944">
        <v>0</v>
      </c>
      <c r="E1944">
        <v>0</v>
      </c>
      <c r="F1944">
        <v>11.7</v>
      </c>
      <c r="G1944">
        <v>5.2</v>
      </c>
      <c r="H1944">
        <v>0</v>
      </c>
      <c r="I1944">
        <v>11.7</v>
      </c>
      <c r="J1944">
        <v>0</v>
      </c>
      <c r="K1944">
        <v>0</v>
      </c>
    </row>
    <row r="1945" spans="1:11" x14ac:dyDescent="0.3">
      <c r="A1945">
        <v>3</v>
      </c>
      <c r="B1945">
        <v>22</v>
      </c>
      <c r="C1945">
        <v>6</v>
      </c>
      <c r="D1945">
        <v>2</v>
      </c>
      <c r="E1945">
        <v>22</v>
      </c>
      <c r="F1945">
        <v>11.7</v>
      </c>
      <c r="G1945">
        <v>5.7</v>
      </c>
      <c r="H1945">
        <v>21.062000000000001</v>
      </c>
      <c r="I1945">
        <v>10.643000000000001</v>
      </c>
      <c r="J1945">
        <v>18.931999999999999</v>
      </c>
      <c r="K1945">
        <v>13.019</v>
      </c>
    </row>
    <row r="1946" spans="1:11" x14ac:dyDescent="0.3">
      <c r="A1946">
        <v>3</v>
      </c>
      <c r="B1946">
        <v>22</v>
      </c>
      <c r="C1946">
        <v>7</v>
      </c>
      <c r="D1946">
        <v>44</v>
      </c>
      <c r="E1946">
        <v>72</v>
      </c>
      <c r="F1946">
        <v>12.2</v>
      </c>
      <c r="G1946">
        <v>5.2</v>
      </c>
      <c r="H1946">
        <v>83.713999999999999</v>
      </c>
      <c r="I1946">
        <v>12.510999999999999</v>
      </c>
      <c r="J1946">
        <v>73.388999999999996</v>
      </c>
      <c r="K1946">
        <v>66.412000000000006</v>
      </c>
    </row>
    <row r="1947" spans="1:11" x14ac:dyDescent="0.3">
      <c r="A1947">
        <v>3</v>
      </c>
      <c r="B1947">
        <v>22</v>
      </c>
      <c r="C1947">
        <v>8</v>
      </c>
      <c r="D1947">
        <v>269</v>
      </c>
      <c r="E1947">
        <v>152</v>
      </c>
      <c r="F1947">
        <v>13.9</v>
      </c>
      <c r="G1947">
        <v>7.2</v>
      </c>
      <c r="H1947">
        <v>303.50400000000002</v>
      </c>
      <c r="I1947">
        <v>18.323</v>
      </c>
      <c r="J1947">
        <v>262.86399999999998</v>
      </c>
      <c r="K1947">
        <v>251.393</v>
      </c>
    </row>
    <row r="1948" spans="1:11" x14ac:dyDescent="0.3">
      <c r="A1948">
        <v>3</v>
      </c>
      <c r="B1948">
        <v>22</v>
      </c>
      <c r="C1948">
        <v>9</v>
      </c>
      <c r="D1948">
        <v>191</v>
      </c>
      <c r="E1948">
        <v>279</v>
      </c>
      <c r="F1948">
        <v>15</v>
      </c>
      <c r="G1948">
        <v>8.1999999999999993</v>
      </c>
      <c r="H1948">
        <v>428.791</v>
      </c>
      <c r="I1948">
        <v>21.495999999999999</v>
      </c>
      <c r="J1948">
        <v>372.322</v>
      </c>
      <c r="K1948">
        <v>357.69799999999998</v>
      </c>
    </row>
    <row r="1949" spans="1:11" x14ac:dyDescent="0.3">
      <c r="A1949">
        <v>3</v>
      </c>
      <c r="B1949">
        <v>22</v>
      </c>
      <c r="C1949">
        <v>10</v>
      </c>
      <c r="D1949">
        <v>9</v>
      </c>
      <c r="E1949">
        <v>144</v>
      </c>
      <c r="F1949">
        <v>14.4</v>
      </c>
      <c r="G1949">
        <v>9.3000000000000007</v>
      </c>
      <c r="H1949">
        <v>145.99299999999999</v>
      </c>
      <c r="I1949">
        <v>16.077999999999999</v>
      </c>
      <c r="J1949">
        <v>129.46199999999999</v>
      </c>
      <c r="K1949">
        <v>121.282</v>
      </c>
    </row>
    <row r="1950" spans="1:11" x14ac:dyDescent="0.3">
      <c r="A1950">
        <v>3</v>
      </c>
      <c r="B1950">
        <v>22</v>
      </c>
      <c r="C1950">
        <v>11</v>
      </c>
      <c r="D1950">
        <v>7</v>
      </c>
      <c r="E1950">
        <v>160</v>
      </c>
      <c r="F1950">
        <v>14.4</v>
      </c>
      <c r="G1950">
        <v>10.8</v>
      </c>
      <c r="H1950">
        <v>160.62299999999999</v>
      </c>
      <c r="I1950">
        <v>15.847</v>
      </c>
      <c r="J1950">
        <v>142.559</v>
      </c>
      <c r="K1950">
        <v>134.083</v>
      </c>
    </row>
    <row r="1951" spans="1:11" x14ac:dyDescent="0.3">
      <c r="A1951">
        <v>3</v>
      </c>
      <c r="B1951">
        <v>22</v>
      </c>
      <c r="C1951">
        <v>12</v>
      </c>
      <c r="D1951">
        <v>8</v>
      </c>
      <c r="E1951">
        <v>162</v>
      </c>
      <c r="F1951">
        <v>10.6</v>
      </c>
      <c r="G1951">
        <v>8.8000000000000007</v>
      </c>
      <c r="H1951">
        <v>163.696</v>
      </c>
      <c r="I1951">
        <v>12.29</v>
      </c>
      <c r="J1951">
        <v>147.03899999999999</v>
      </c>
      <c r="K1951">
        <v>138.46</v>
      </c>
    </row>
    <row r="1952" spans="1:11" x14ac:dyDescent="0.3">
      <c r="A1952">
        <v>3</v>
      </c>
      <c r="B1952">
        <v>22</v>
      </c>
      <c r="C1952">
        <v>13</v>
      </c>
      <c r="D1952">
        <v>5</v>
      </c>
      <c r="E1952">
        <v>211</v>
      </c>
      <c r="F1952">
        <v>9.4</v>
      </c>
      <c r="G1952">
        <v>8.1999999999999993</v>
      </c>
      <c r="H1952">
        <v>209.316</v>
      </c>
      <c r="I1952">
        <v>11.938000000000001</v>
      </c>
      <c r="J1952">
        <v>188.238</v>
      </c>
      <c r="K1952">
        <v>178.68299999999999</v>
      </c>
    </row>
    <row r="1953" spans="1:11" x14ac:dyDescent="0.3">
      <c r="A1953">
        <v>3</v>
      </c>
      <c r="B1953">
        <v>22</v>
      </c>
      <c r="C1953">
        <v>14</v>
      </c>
      <c r="D1953">
        <v>9</v>
      </c>
      <c r="E1953">
        <v>257</v>
      </c>
      <c r="F1953">
        <v>10</v>
      </c>
      <c r="G1953">
        <v>8.8000000000000007</v>
      </c>
      <c r="H1953">
        <v>259.029</v>
      </c>
      <c r="I1953">
        <v>13.285</v>
      </c>
      <c r="J1953">
        <v>231.876</v>
      </c>
      <c r="K1953">
        <v>221.22399999999999</v>
      </c>
    </row>
    <row r="1954" spans="1:11" x14ac:dyDescent="0.3">
      <c r="A1954">
        <v>3</v>
      </c>
      <c r="B1954">
        <v>22</v>
      </c>
      <c r="C1954">
        <v>15</v>
      </c>
      <c r="D1954">
        <v>6</v>
      </c>
      <c r="E1954">
        <v>224</v>
      </c>
      <c r="F1954">
        <v>10</v>
      </c>
      <c r="G1954">
        <v>9.8000000000000007</v>
      </c>
      <c r="H1954">
        <v>223.33600000000001</v>
      </c>
      <c r="I1954">
        <v>12.564</v>
      </c>
      <c r="J1954">
        <v>200.376</v>
      </c>
      <c r="K1954">
        <v>190.523</v>
      </c>
    </row>
    <row r="1955" spans="1:11" x14ac:dyDescent="0.3">
      <c r="A1955">
        <v>3</v>
      </c>
      <c r="B1955">
        <v>22</v>
      </c>
      <c r="C1955">
        <v>16</v>
      </c>
      <c r="D1955">
        <v>413</v>
      </c>
      <c r="E1955">
        <v>113</v>
      </c>
      <c r="F1955">
        <v>11.7</v>
      </c>
      <c r="G1955">
        <v>10.3</v>
      </c>
      <c r="H1955">
        <v>302.66399999999999</v>
      </c>
      <c r="I1955">
        <v>15.32</v>
      </c>
      <c r="J1955">
        <v>258.86500000000001</v>
      </c>
      <c r="K1955">
        <v>247.50200000000001</v>
      </c>
    </row>
    <row r="1956" spans="1:11" x14ac:dyDescent="0.3">
      <c r="A1956">
        <v>3</v>
      </c>
      <c r="B1956">
        <v>22</v>
      </c>
      <c r="C1956">
        <v>17</v>
      </c>
      <c r="D1956">
        <v>1</v>
      </c>
      <c r="E1956">
        <v>21</v>
      </c>
      <c r="F1956">
        <v>10.6</v>
      </c>
      <c r="G1956">
        <v>10.3</v>
      </c>
      <c r="H1956">
        <v>20.087</v>
      </c>
      <c r="I1956">
        <v>10.15</v>
      </c>
      <c r="J1956">
        <v>18.122</v>
      </c>
      <c r="K1956">
        <v>12.225</v>
      </c>
    </row>
    <row r="1957" spans="1:11" x14ac:dyDescent="0.3">
      <c r="A1957">
        <v>3</v>
      </c>
      <c r="B1957">
        <v>22</v>
      </c>
      <c r="C1957">
        <v>18</v>
      </c>
      <c r="D1957">
        <v>4</v>
      </c>
      <c r="E1957">
        <v>6</v>
      </c>
      <c r="F1957">
        <v>11.7</v>
      </c>
      <c r="G1957">
        <v>12.9</v>
      </c>
      <c r="H1957">
        <v>5.9749999999999996</v>
      </c>
      <c r="I1957">
        <v>10.919</v>
      </c>
      <c r="J1957">
        <v>5.282</v>
      </c>
      <c r="K1957">
        <v>0</v>
      </c>
    </row>
    <row r="1958" spans="1:11" x14ac:dyDescent="0.3">
      <c r="A1958">
        <v>3</v>
      </c>
      <c r="B1958">
        <v>22</v>
      </c>
      <c r="C1958">
        <v>19</v>
      </c>
      <c r="D1958">
        <v>0</v>
      </c>
      <c r="E1958">
        <v>0</v>
      </c>
      <c r="F1958">
        <v>11.7</v>
      </c>
      <c r="G1958">
        <v>12.9</v>
      </c>
      <c r="H1958">
        <v>0</v>
      </c>
      <c r="I1958">
        <v>11.7</v>
      </c>
      <c r="J1958">
        <v>0</v>
      </c>
      <c r="K1958">
        <v>0</v>
      </c>
    </row>
    <row r="1959" spans="1:11" x14ac:dyDescent="0.3">
      <c r="A1959">
        <v>3</v>
      </c>
      <c r="B1959">
        <v>22</v>
      </c>
      <c r="C1959">
        <v>20</v>
      </c>
      <c r="D1959">
        <v>0</v>
      </c>
      <c r="E1959">
        <v>0</v>
      </c>
      <c r="F1959">
        <v>11.1</v>
      </c>
      <c r="G1959">
        <v>10.8</v>
      </c>
      <c r="H1959">
        <v>0</v>
      </c>
      <c r="I1959">
        <v>11.1</v>
      </c>
      <c r="J1959">
        <v>0</v>
      </c>
      <c r="K1959">
        <v>0</v>
      </c>
    </row>
    <row r="1960" spans="1:11" x14ac:dyDescent="0.3">
      <c r="A1960">
        <v>3</v>
      </c>
      <c r="B1960">
        <v>22</v>
      </c>
      <c r="C1960">
        <v>21</v>
      </c>
      <c r="D1960">
        <v>0</v>
      </c>
      <c r="E1960">
        <v>0</v>
      </c>
      <c r="F1960">
        <v>11.1</v>
      </c>
      <c r="G1960">
        <v>4.5999999999999996</v>
      </c>
      <c r="H1960">
        <v>0</v>
      </c>
      <c r="I1960">
        <v>11.1</v>
      </c>
      <c r="J1960">
        <v>0</v>
      </c>
      <c r="K1960">
        <v>0</v>
      </c>
    </row>
    <row r="1961" spans="1:11" x14ac:dyDescent="0.3">
      <c r="A1961">
        <v>3</v>
      </c>
      <c r="B1961">
        <v>22</v>
      </c>
      <c r="C1961">
        <v>22</v>
      </c>
      <c r="D1961">
        <v>0</v>
      </c>
      <c r="E1961">
        <v>0</v>
      </c>
      <c r="F1961">
        <v>11.7</v>
      </c>
      <c r="G1961">
        <v>8.1999999999999993</v>
      </c>
      <c r="H1961">
        <v>0</v>
      </c>
      <c r="I1961">
        <v>11.7</v>
      </c>
      <c r="J1961">
        <v>0</v>
      </c>
      <c r="K1961">
        <v>0</v>
      </c>
    </row>
    <row r="1962" spans="1:11" x14ac:dyDescent="0.3">
      <c r="A1962">
        <v>3</v>
      </c>
      <c r="B1962">
        <v>22</v>
      </c>
      <c r="C1962">
        <v>23</v>
      </c>
      <c r="D1962">
        <v>0</v>
      </c>
      <c r="E1962">
        <v>0</v>
      </c>
      <c r="F1962">
        <v>11.1</v>
      </c>
      <c r="G1962">
        <v>3.6</v>
      </c>
      <c r="H1962">
        <v>0</v>
      </c>
      <c r="I1962">
        <v>11.1</v>
      </c>
      <c r="J1962">
        <v>0</v>
      </c>
      <c r="K1962">
        <v>0</v>
      </c>
    </row>
    <row r="1963" spans="1:11" x14ac:dyDescent="0.3">
      <c r="A1963">
        <v>3</v>
      </c>
      <c r="B1963">
        <v>23</v>
      </c>
      <c r="C1963">
        <v>0</v>
      </c>
      <c r="D1963">
        <v>0</v>
      </c>
      <c r="E1963">
        <v>0</v>
      </c>
      <c r="F1963">
        <v>10.6</v>
      </c>
      <c r="G1963">
        <v>3.6</v>
      </c>
      <c r="H1963">
        <v>0</v>
      </c>
      <c r="I1963">
        <v>10.6</v>
      </c>
      <c r="J1963">
        <v>0</v>
      </c>
      <c r="K1963">
        <v>0</v>
      </c>
    </row>
    <row r="1964" spans="1:11" x14ac:dyDescent="0.3">
      <c r="A1964">
        <v>3</v>
      </c>
      <c r="B1964">
        <v>23</v>
      </c>
      <c r="C1964">
        <v>1</v>
      </c>
      <c r="D1964">
        <v>0</v>
      </c>
      <c r="E1964">
        <v>0</v>
      </c>
      <c r="F1964">
        <v>10.6</v>
      </c>
      <c r="G1964">
        <v>5.2</v>
      </c>
      <c r="H1964">
        <v>0</v>
      </c>
      <c r="I1964">
        <v>10.6</v>
      </c>
      <c r="J1964">
        <v>0</v>
      </c>
      <c r="K1964">
        <v>0</v>
      </c>
    </row>
    <row r="1965" spans="1:11" x14ac:dyDescent="0.3">
      <c r="A1965">
        <v>3</v>
      </c>
      <c r="B1965">
        <v>23</v>
      </c>
      <c r="C1965">
        <v>2</v>
      </c>
      <c r="D1965">
        <v>0</v>
      </c>
      <c r="E1965">
        <v>0</v>
      </c>
      <c r="F1965">
        <v>10.6</v>
      </c>
      <c r="G1965">
        <v>4.5999999999999996</v>
      </c>
      <c r="H1965">
        <v>0</v>
      </c>
      <c r="I1965">
        <v>10.6</v>
      </c>
      <c r="J1965">
        <v>0</v>
      </c>
      <c r="K1965">
        <v>0</v>
      </c>
    </row>
    <row r="1966" spans="1:11" x14ac:dyDescent="0.3">
      <c r="A1966">
        <v>3</v>
      </c>
      <c r="B1966">
        <v>23</v>
      </c>
      <c r="C1966">
        <v>3</v>
      </c>
      <c r="D1966">
        <v>0</v>
      </c>
      <c r="E1966">
        <v>0</v>
      </c>
      <c r="F1966">
        <v>10.6</v>
      </c>
      <c r="G1966">
        <v>3.6</v>
      </c>
      <c r="H1966">
        <v>0</v>
      </c>
      <c r="I1966">
        <v>10.6</v>
      </c>
      <c r="J1966">
        <v>0</v>
      </c>
      <c r="K1966">
        <v>0</v>
      </c>
    </row>
    <row r="1967" spans="1:11" x14ac:dyDescent="0.3">
      <c r="A1967">
        <v>3</v>
      </c>
      <c r="B1967">
        <v>23</v>
      </c>
      <c r="C1967">
        <v>4</v>
      </c>
      <c r="D1967">
        <v>0</v>
      </c>
      <c r="E1967">
        <v>0</v>
      </c>
      <c r="F1967">
        <v>10.6</v>
      </c>
      <c r="G1967">
        <v>4.0999999999999996</v>
      </c>
      <c r="H1967">
        <v>0</v>
      </c>
      <c r="I1967">
        <v>10.6</v>
      </c>
      <c r="J1967">
        <v>0</v>
      </c>
      <c r="K1967">
        <v>0</v>
      </c>
    </row>
    <row r="1968" spans="1:11" x14ac:dyDescent="0.3">
      <c r="A1968">
        <v>3</v>
      </c>
      <c r="B1968">
        <v>23</v>
      </c>
      <c r="C1968">
        <v>5</v>
      </c>
      <c r="D1968">
        <v>0</v>
      </c>
      <c r="E1968">
        <v>0</v>
      </c>
      <c r="F1968">
        <v>10</v>
      </c>
      <c r="G1968">
        <v>3.6</v>
      </c>
      <c r="H1968">
        <v>0</v>
      </c>
      <c r="I1968">
        <v>10</v>
      </c>
      <c r="J1968">
        <v>0</v>
      </c>
      <c r="K1968">
        <v>0</v>
      </c>
    </row>
    <row r="1969" spans="1:11" x14ac:dyDescent="0.3">
      <c r="A1969">
        <v>3</v>
      </c>
      <c r="B1969">
        <v>23</v>
      </c>
      <c r="C1969">
        <v>6</v>
      </c>
      <c r="D1969">
        <v>18</v>
      </c>
      <c r="E1969">
        <v>19</v>
      </c>
      <c r="F1969">
        <v>10</v>
      </c>
      <c r="G1969">
        <v>3.6</v>
      </c>
      <c r="H1969">
        <v>19.876999999999999</v>
      </c>
      <c r="I1969">
        <v>8.5359999999999996</v>
      </c>
      <c r="J1969">
        <v>17.245999999999999</v>
      </c>
      <c r="K1969">
        <v>11.366</v>
      </c>
    </row>
    <row r="1970" spans="1:11" x14ac:dyDescent="0.3">
      <c r="A1970">
        <v>3</v>
      </c>
      <c r="B1970">
        <v>23</v>
      </c>
      <c r="C1970">
        <v>7</v>
      </c>
      <c r="D1970">
        <v>1</v>
      </c>
      <c r="E1970">
        <v>70</v>
      </c>
      <c r="F1970">
        <v>11.1</v>
      </c>
      <c r="G1970">
        <v>3.1</v>
      </c>
      <c r="H1970">
        <v>67.188000000000002</v>
      </c>
      <c r="I1970">
        <v>10.961</v>
      </c>
      <c r="J1970">
        <v>60.581000000000003</v>
      </c>
      <c r="K1970">
        <v>53.863999999999997</v>
      </c>
    </row>
    <row r="1971" spans="1:11" x14ac:dyDescent="0.3">
      <c r="A1971">
        <v>3</v>
      </c>
      <c r="B1971">
        <v>23</v>
      </c>
      <c r="C1971">
        <v>8</v>
      </c>
      <c r="D1971">
        <v>6</v>
      </c>
      <c r="E1971">
        <v>98</v>
      </c>
      <c r="F1971">
        <v>9.4</v>
      </c>
      <c r="G1971">
        <v>7.2</v>
      </c>
      <c r="H1971">
        <v>96.763000000000005</v>
      </c>
      <c r="I1971">
        <v>9.9540000000000006</v>
      </c>
      <c r="J1971">
        <v>87.503</v>
      </c>
      <c r="K1971">
        <v>80.233000000000004</v>
      </c>
    </row>
    <row r="1972" spans="1:11" x14ac:dyDescent="0.3">
      <c r="A1972">
        <v>3</v>
      </c>
      <c r="B1972">
        <v>23</v>
      </c>
      <c r="C1972">
        <v>9</v>
      </c>
      <c r="D1972">
        <v>6</v>
      </c>
      <c r="E1972">
        <v>195</v>
      </c>
      <c r="F1972">
        <v>11.1</v>
      </c>
      <c r="G1972">
        <v>6.2</v>
      </c>
      <c r="H1972">
        <v>193.58699999999999</v>
      </c>
      <c r="I1972">
        <v>13.725</v>
      </c>
      <c r="J1972">
        <v>173.024</v>
      </c>
      <c r="K1972">
        <v>163.83600000000001</v>
      </c>
    </row>
    <row r="1973" spans="1:11" x14ac:dyDescent="0.3">
      <c r="A1973">
        <v>3</v>
      </c>
      <c r="B1973">
        <v>23</v>
      </c>
      <c r="C1973">
        <v>10</v>
      </c>
      <c r="D1973">
        <v>87</v>
      </c>
      <c r="E1973">
        <v>296</v>
      </c>
      <c r="F1973">
        <v>12.2</v>
      </c>
      <c r="G1973">
        <v>4.0999999999999996</v>
      </c>
      <c r="H1973">
        <v>376.15</v>
      </c>
      <c r="I1973">
        <v>20.448</v>
      </c>
      <c r="J1973">
        <v>328.52800000000002</v>
      </c>
      <c r="K1973">
        <v>315.214</v>
      </c>
    </row>
    <row r="1974" spans="1:11" x14ac:dyDescent="0.3">
      <c r="A1974">
        <v>3</v>
      </c>
      <c r="B1974">
        <v>23</v>
      </c>
      <c r="C1974">
        <v>11</v>
      </c>
      <c r="D1974">
        <v>179</v>
      </c>
      <c r="E1974">
        <v>407</v>
      </c>
      <c r="F1974">
        <v>12.8</v>
      </c>
      <c r="G1974">
        <v>6.2</v>
      </c>
      <c r="H1974">
        <v>601.42899999999997</v>
      </c>
      <c r="I1974">
        <v>24.117999999999999</v>
      </c>
      <c r="J1974">
        <v>518.76599999999996</v>
      </c>
      <c r="K1974">
        <v>499.28399999999999</v>
      </c>
    </row>
    <row r="1975" spans="1:11" x14ac:dyDescent="0.3">
      <c r="A1975">
        <v>3</v>
      </c>
      <c r="B1975">
        <v>23</v>
      </c>
      <c r="C1975">
        <v>12</v>
      </c>
      <c r="D1975">
        <v>134</v>
      </c>
      <c r="E1975">
        <v>248</v>
      </c>
      <c r="F1975">
        <v>12.8</v>
      </c>
      <c r="G1975">
        <v>7.2</v>
      </c>
      <c r="H1975">
        <v>389.44900000000001</v>
      </c>
      <c r="I1975">
        <v>19.565999999999999</v>
      </c>
      <c r="J1975">
        <v>341.26799999999997</v>
      </c>
      <c r="K1975">
        <v>327.58</v>
      </c>
    </row>
    <row r="1976" spans="1:11" x14ac:dyDescent="0.3">
      <c r="A1976">
        <v>3</v>
      </c>
      <c r="B1976">
        <v>23</v>
      </c>
      <c r="C1976">
        <v>13</v>
      </c>
      <c r="D1976">
        <v>302</v>
      </c>
      <c r="E1976">
        <v>299</v>
      </c>
      <c r="F1976">
        <v>14.4</v>
      </c>
      <c r="G1976">
        <v>8.1999999999999993</v>
      </c>
      <c r="H1976">
        <v>601.15099999999995</v>
      </c>
      <c r="I1976">
        <v>23.916</v>
      </c>
      <c r="J1976">
        <v>518.76800000000003</v>
      </c>
      <c r="K1976">
        <v>499.286</v>
      </c>
    </row>
    <row r="1977" spans="1:11" x14ac:dyDescent="0.3">
      <c r="A1977">
        <v>3</v>
      </c>
      <c r="B1977">
        <v>23</v>
      </c>
      <c r="C1977">
        <v>14</v>
      </c>
      <c r="D1977">
        <v>628</v>
      </c>
      <c r="E1977">
        <v>181</v>
      </c>
      <c r="F1977">
        <v>13.9</v>
      </c>
      <c r="G1977">
        <v>7.2</v>
      </c>
      <c r="H1977">
        <v>714.63800000000003</v>
      </c>
      <c r="I1977">
        <v>26.629000000000001</v>
      </c>
      <c r="J1977">
        <v>609.57000000000005</v>
      </c>
      <c r="K1977">
        <v>586.70899999999995</v>
      </c>
    </row>
    <row r="1978" spans="1:11" x14ac:dyDescent="0.3">
      <c r="A1978">
        <v>3</v>
      </c>
      <c r="B1978">
        <v>23</v>
      </c>
      <c r="C1978">
        <v>15</v>
      </c>
      <c r="D1978">
        <v>440</v>
      </c>
      <c r="E1978">
        <v>155</v>
      </c>
      <c r="F1978">
        <v>13.9</v>
      </c>
      <c r="G1978">
        <v>5.2</v>
      </c>
      <c r="H1978">
        <v>454.70100000000002</v>
      </c>
      <c r="I1978">
        <v>24.023</v>
      </c>
      <c r="J1978">
        <v>388.68799999999999</v>
      </c>
      <c r="K1978">
        <v>373.55700000000002</v>
      </c>
    </row>
    <row r="1979" spans="1:11" x14ac:dyDescent="0.3">
      <c r="A1979">
        <v>3</v>
      </c>
      <c r="B1979">
        <v>23</v>
      </c>
      <c r="C1979">
        <v>16</v>
      </c>
      <c r="D1979">
        <v>626</v>
      </c>
      <c r="E1979">
        <v>86</v>
      </c>
      <c r="F1979">
        <v>13.3</v>
      </c>
      <c r="G1979">
        <v>7.2</v>
      </c>
      <c r="H1979">
        <v>369.87400000000002</v>
      </c>
      <c r="I1979">
        <v>19.492000000000001</v>
      </c>
      <c r="J1979">
        <v>308.97399999999999</v>
      </c>
      <c r="K1979">
        <v>296.22399999999999</v>
      </c>
    </row>
    <row r="1980" spans="1:11" x14ac:dyDescent="0.3">
      <c r="A1980">
        <v>3</v>
      </c>
      <c r="B1980">
        <v>23</v>
      </c>
      <c r="C1980">
        <v>17</v>
      </c>
      <c r="D1980">
        <v>71</v>
      </c>
      <c r="E1980">
        <v>69</v>
      </c>
      <c r="F1980">
        <v>12.2</v>
      </c>
      <c r="G1980">
        <v>4.0999999999999996</v>
      </c>
      <c r="H1980">
        <v>83.49</v>
      </c>
      <c r="I1980">
        <v>13.596</v>
      </c>
      <c r="J1980">
        <v>71.102000000000004</v>
      </c>
      <c r="K1980">
        <v>64.171000000000006</v>
      </c>
    </row>
    <row r="1981" spans="1:11" x14ac:dyDescent="0.3">
      <c r="A1981">
        <v>3</v>
      </c>
      <c r="B1981">
        <v>23</v>
      </c>
      <c r="C1981">
        <v>18</v>
      </c>
      <c r="D1981">
        <v>21</v>
      </c>
      <c r="E1981">
        <v>7</v>
      </c>
      <c r="F1981">
        <v>10.6</v>
      </c>
      <c r="G1981">
        <v>3.1</v>
      </c>
      <c r="H1981">
        <v>7.5830000000000002</v>
      </c>
      <c r="I1981">
        <v>9.0139999999999993</v>
      </c>
      <c r="J1981">
        <v>6.3220000000000001</v>
      </c>
      <c r="K1981">
        <v>0.64200000000000002</v>
      </c>
    </row>
    <row r="1982" spans="1:11" x14ac:dyDescent="0.3">
      <c r="A1982">
        <v>3</v>
      </c>
      <c r="B1982">
        <v>23</v>
      </c>
      <c r="C1982">
        <v>19</v>
      </c>
      <c r="D1982">
        <v>0</v>
      </c>
      <c r="E1982">
        <v>0</v>
      </c>
      <c r="F1982">
        <v>9.4</v>
      </c>
      <c r="G1982">
        <v>3.6</v>
      </c>
      <c r="H1982">
        <v>0</v>
      </c>
      <c r="I1982">
        <v>9.4</v>
      </c>
      <c r="J1982">
        <v>0</v>
      </c>
      <c r="K1982">
        <v>0</v>
      </c>
    </row>
    <row r="1983" spans="1:11" x14ac:dyDescent="0.3">
      <c r="A1983">
        <v>3</v>
      </c>
      <c r="B1983">
        <v>23</v>
      </c>
      <c r="C1983">
        <v>20</v>
      </c>
      <c r="D1983">
        <v>0</v>
      </c>
      <c r="E1983">
        <v>0</v>
      </c>
      <c r="F1983">
        <v>9.4</v>
      </c>
      <c r="G1983">
        <v>3.1</v>
      </c>
      <c r="H1983">
        <v>0</v>
      </c>
      <c r="I1983">
        <v>9.4</v>
      </c>
      <c r="J1983">
        <v>0</v>
      </c>
      <c r="K1983">
        <v>0</v>
      </c>
    </row>
    <row r="1984" spans="1:11" x14ac:dyDescent="0.3">
      <c r="A1984">
        <v>3</v>
      </c>
      <c r="B1984">
        <v>23</v>
      </c>
      <c r="C1984">
        <v>21</v>
      </c>
      <c r="D1984">
        <v>0</v>
      </c>
      <c r="E1984">
        <v>0</v>
      </c>
      <c r="F1984">
        <v>9.4</v>
      </c>
      <c r="G1984">
        <v>1.5</v>
      </c>
      <c r="H1984">
        <v>0</v>
      </c>
      <c r="I1984">
        <v>9.4</v>
      </c>
      <c r="J1984">
        <v>0</v>
      </c>
      <c r="K1984">
        <v>0</v>
      </c>
    </row>
    <row r="1985" spans="1:11" x14ac:dyDescent="0.3">
      <c r="A1985">
        <v>3</v>
      </c>
      <c r="B1985">
        <v>23</v>
      </c>
      <c r="C1985">
        <v>22</v>
      </c>
      <c r="D1985">
        <v>0</v>
      </c>
      <c r="E1985">
        <v>0</v>
      </c>
      <c r="F1985">
        <v>8.3000000000000007</v>
      </c>
      <c r="G1985">
        <v>2.6</v>
      </c>
      <c r="H1985">
        <v>0</v>
      </c>
      <c r="I1985">
        <v>8.3000000000000007</v>
      </c>
      <c r="J1985">
        <v>0</v>
      </c>
      <c r="K1985">
        <v>0</v>
      </c>
    </row>
    <row r="1986" spans="1:11" x14ac:dyDescent="0.3">
      <c r="A1986">
        <v>3</v>
      </c>
      <c r="B1986">
        <v>23</v>
      </c>
      <c r="C1986">
        <v>23</v>
      </c>
      <c r="D1986">
        <v>0</v>
      </c>
      <c r="E1986">
        <v>0</v>
      </c>
      <c r="F1986">
        <v>7.8</v>
      </c>
      <c r="G1986">
        <v>3.6</v>
      </c>
      <c r="H1986">
        <v>0</v>
      </c>
      <c r="I1986">
        <v>7.8</v>
      </c>
      <c r="J1986">
        <v>0</v>
      </c>
      <c r="K1986">
        <v>0</v>
      </c>
    </row>
    <row r="1987" spans="1:11" x14ac:dyDescent="0.3">
      <c r="A1987">
        <v>3</v>
      </c>
      <c r="B1987">
        <v>24</v>
      </c>
      <c r="C1987">
        <v>0</v>
      </c>
      <c r="D1987">
        <v>0</v>
      </c>
      <c r="E1987">
        <v>0</v>
      </c>
      <c r="F1987">
        <v>7.8</v>
      </c>
      <c r="G1987">
        <v>2.6</v>
      </c>
      <c r="H1987">
        <v>0</v>
      </c>
      <c r="I1987">
        <v>7.8</v>
      </c>
      <c r="J1987">
        <v>0</v>
      </c>
      <c r="K1987">
        <v>0</v>
      </c>
    </row>
    <row r="1988" spans="1:11" x14ac:dyDescent="0.3">
      <c r="A1988">
        <v>3</v>
      </c>
      <c r="B1988">
        <v>24</v>
      </c>
      <c r="C1988">
        <v>1</v>
      </c>
      <c r="D1988">
        <v>0</v>
      </c>
      <c r="E1988">
        <v>0</v>
      </c>
      <c r="F1988">
        <v>7.8</v>
      </c>
      <c r="G1988">
        <v>1.5</v>
      </c>
      <c r="H1988">
        <v>0</v>
      </c>
      <c r="I1988">
        <v>7.8</v>
      </c>
      <c r="J1988">
        <v>0</v>
      </c>
      <c r="K1988">
        <v>0</v>
      </c>
    </row>
    <row r="1989" spans="1:11" x14ac:dyDescent="0.3">
      <c r="A1989">
        <v>3</v>
      </c>
      <c r="B1989">
        <v>24</v>
      </c>
      <c r="C1989">
        <v>2</v>
      </c>
      <c r="D1989">
        <v>0</v>
      </c>
      <c r="E1989">
        <v>0</v>
      </c>
      <c r="F1989">
        <v>6.1</v>
      </c>
      <c r="G1989">
        <v>1.5</v>
      </c>
      <c r="H1989">
        <v>0</v>
      </c>
      <c r="I1989">
        <v>6.1</v>
      </c>
      <c r="J1989">
        <v>0</v>
      </c>
      <c r="K1989">
        <v>0</v>
      </c>
    </row>
    <row r="1990" spans="1:11" x14ac:dyDescent="0.3">
      <c r="A1990">
        <v>3</v>
      </c>
      <c r="B1990">
        <v>24</v>
      </c>
      <c r="C1990">
        <v>3</v>
      </c>
      <c r="D1990">
        <v>0</v>
      </c>
      <c r="E1990">
        <v>0</v>
      </c>
      <c r="F1990">
        <v>6.1</v>
      </c>
      <c r="G1990">
        <v>0</v>
      </c>
      <c r="H1990">
        <v>0</v>
      </c>
      <c r="I1990">
        <v>6.1</v>
      </c>
      <c r="J1990">
        <v>0</v>
      </c>
      <c r="K1990">
        <v>0</v>
      </c>
    </row>
    <row r="1991" spans="1:11" x14ac:dyDescent="0.3">
      <c r="A1991">
        <v>3</v>
      </c>
      <c r="B1991">
        <v>24</v>
      </c>
      <c r="C1991">
        <v>4</v>
      </c>
      <c r="D1991">
        <v>0</v>
      </c>
      <c r="E1991">
        <v>0</v>
      </c>
      <c r="F1991">
        <v>5.6</v>
      </c>
      <c r="G1991">
        <v>2.1</v>
      </c>
      <c r="H1991">
        <v>0</v>
      </c>
      <c r="I1991">
        <v>5.6</v>
      </c>
      <c r="J1991">
        <v>0</v>
      </c>
      <c r="K1991">
        <v>0</v>
      </c>
    </row>
    <row r="1992" spans="1:11" x14ac:dyDescent="0.3">
      <c r="A1992">
        <v>3</v>
      </c>
      <c r="B1992">
        <v>24</v>
      </c>
      <c r="C1992">
        <v>5</v>
      </c>
      <c r="D1992">
        <v>0</v>
      </c>
      <c r="E1992">
        <v>0</v>
      </c>
      <c r="F1992">
        <v>5</v>
      </c>
      <c r="G1992">
        <v>2.6</v>
      </c>
      <c r="H1992">
        <v>0</v>
      </c>
      <c r="I1992">
        <v>5</v>
      </c>
      <c r="J1992">
        <v>0</v>
      </c>
      <c r="K1992">
        <v>0</v>
      </c>
    </row>
    <row r="1993" spans="1:11" x14ac:dyDescent="0.3">
      <c r="A1993">
        <v>3</v>
      </c>
      <c r="B1993">
        <v>24</v>
      </c>
      <c r="C1993">
        <v>6</v>
      </c>
      <c r="D1993">
        <v>197</v>
      </c>
      <c r="E1993">
        <v>22</v>
      </c>
      <c r="F1993">
        <v>5.6</v>
      </c>
      <c r="G1993">
        <v>0</v>
      </c>
      <c r="H1993">
        <v>42.006</v>
      </c>
      <c r="I1993">
        <v>2.9180000000000001</v>
      </c>
      <c r="J1993">
        <v>29.629000000000001</v>
      </c>
      <c r="K1993">
        <v>23.515000000000001</v>
      </c>
    </row>
    <row r="1994" spans="1:11" x14ac:dyDescent="0.3">
      <c r="A1994">
        <v>3</v>
      </c>
      <c r="B1994">
        <v>24</v>
      </c>
      <c r="C1994">
        <v>7</v>
      </c>
      <c r="D1994">
        <v>625</v>
      </c>
      <c r="E1994">
        <v>46</v>
      </c>
      <c r="F1994">
        <v>8.3000000000000007</v>
      </c>
      <c r="G1994">
        <v>2.6</v>
      </c>
      <c r="H1994">
        <v>247.87799999999999</v>
      </c>
      <c r="I1994">
        <v>13.561</v>
      </c>
      <c r="J1994">
        <v>197.393</v>
      </c>
      <c r="K1994">
        <v>187.613</v>
      </c>
    </row>
    <row r="1995" spans="1:11" x14ac:dyDescent="0.3">
      <c r="A1995">
        <v>3</v>
      </c>
      <c r="B1995">
        <v>24</v>
      </c>
      <c r="C1995">
        <v>8</v>
      </c>
      <c r="D1995">
        <v>789</v>
      </c>
      <c r="E1995">
        <v>67</v>
      </c>
      <c r="F1995">
        <v>9.4</v>
      </c>
      <c r="G1995">
        <v>3.1</v>
      </c>
      <c r="H1995">
        <v>501.88799999999998</v>
      </c>
      <c r="I1995">
        <v>22.13</v>
      </c>
      <c r="J1995">
        <v>424.03</v>
      </c>
      <c r="K1995">
        <v>407.774</v>
      </c>
    </row>
    <row r="1996" spans="1:11" x14ac:dyDescent="0.3">
      <c r="A1996">
        <v>3</v>
      </c>
      <c r="B1996">
        <v>24</v>
      </c>
      <c r="C1996">
        <v>9</v>
      </c>
      <c r="D1996">
        <v>873</v>
      </c>
      <c r="E1996">
        <v>83</v>
      </c>
      <c r="F1996">
        <v>11.1</v>
      </c>
      <c r="G1996">
        <v>2.6</v>
      </c>
      <c r="H1996">
        <v>728.17899999999997</v>
      </c>
      <c r="I1996">
        <v>31.821000000000002</v>
      </c>
      <c r="J1996">
        <v>607.22299999999996</v>
      </c>
      <c r="K1996">
        <v>584.45299999999997</v>
      </c>
    </row>
    <row r="1997" spans="1:11" x14ac:dyDescent="0.3">
      <c r="A1997">
        <v>3</v>
      </c>
      <c r="B1997">
        <v>24</v>
      </c>
      <c r="C1997">
        <v>10</v>
      </c>
      <c r="D1997">
        <v>919</v>
      </c>
      <c r="E1997">
        <v>94</v>
      </c>
      <c r="F1997">
        <v>11.7</v>
      </c>
      <c r="G1997">
        <v>3.1</v>
      </c>
      <c r="H1997">
        <v>902.51300000000003</v>
      </c>
      <c r="I1997">
        <v>36.594000000000001</v>
      </c>
      <c r="J1997">
        <v>743.55200000000002</v>
      </c>
      <c r="K1997">
        <v>715.19200000000001</v>
      </c>
    </row>
    <row r="1998" spans="1:11" x14ac:dyDescent="0.3">
      <c r="A1998">
        <v>3</v>
      </c>
      <c r="B1998">
        <v>24</v>
      </c>
      <c r="C1998">
        <v>11</v>
      </c>
      <c r="D1998">
        <v>939</v>
      </c>
      <c r="E1998">
        <v>100</v>
      </c>
      <c r="F1998">
        <v>13.3</v>
      </c>
      <c r="G1998">
        <v>3.6</v>
      </c>
      <c r="H1998">
        <v>1002.9880000000001</v>
      </c>
      <c r="I1998">
        <v>39.957000000000001</v>
      </c>
      <c r="J1998">
        <v>817.13599999999997</v>
      </c>
      <c r="K1998">
        <v>785.495</v>
      </c>
    </row>
    <row r="1999" spans="1:11" x14ac:dyDescent="0.3">
      <c r="A1999">
        <v>3</v>
      </c>
      <c r="B1999">
        <v>24</v>
      </c>
      <c r="C1999">
        <v>12</v>
      </c>
      <c r="D1999">
        <v>945</v>
      </c>
      <c r="E1999">
        <v>101</v>
      </c>
      <c r="F1999">
        <v>15</v>
      </c>
      <c r="G1999">
        <v>3.1</v>
      </c>
      <c r="H1999">
        <v>1026.2719999999999</v>
      </c>
      <c r="I1999">
        <v>43.765999999999998</v>
      </c>
      <c r="J1999">
        <v>824.45600000000002</v>
      </c>
      <c r="K1999">
        <v>792.47900000000004</v>
      </c>
    </row>
    <row r="2000" spans="1:11" x14ac:dyDescent="0.3">
      <c r="A2000">
        <v>3</v>
      </c>
      <c r="B2000">
        <v>24</v>
      </c>
      <c r="C2000">
        <v>13</v>
      </c>
      <c r="D2000">
        <v>938</v>
      </c>
      <c r="E2000">
        <v>98</v>
      </c>
      <c r="F2000">
        <v>15.6</v>
      </c>
      <c r="G2000">
        <v>3.1</v>
      </c>
      <c r="H2000">
        <v>971.42700000000002</v>
      </c>
      <c r="I2000">
        <v>43.026000000000003</v>
      </c>
      <c r="J2000">
        <v>782.20100000000002</v>
      </c>
      <c r="K2000">
        <v>752.14099999999996</v>
      </c>
    </row>
    <row r="2001" spans="1:11" x14ac:dyDescent="0.3">
      <c r="A2001">
        <v>3</v>
      </c>
      <c r="B2001">
        <v>24</v>
      </c>
      <c r="C2001">
        <v>14</v>
      </c>
      <c r="D2001">
        <v>909</v>
      </c>
      <c r="E2001">
        <v>90</v>
      </c>
      <c r="F2001">
        <v>15.6</v>
      </c>
      <c r="G2001">
        <v>3.1</v>
      </c>
      <c r="H2001">
        <v>836.21900000000005</v>
      </c>
      <c r="I2001">
        <v>39.417000000000002</v>
      </c>
      <c r="J2001">
        <v>680.79200000000003</v>
      </c>
      <c r="K2001">
        <v>655.08399999999995</v>
      </c>
    </row>
    <row r="2002" spans="1:11" x14ac:dyDescent="0.3">
      <c r="A2002">
        <v>3</v>
      </c>
      <c r="B2002">
        <v>24</v>
      </c>
      <c r="C2002">
        <v>15</v>
      </c>
      <c r="D2002">
        <v>850</v>
      </c>
      <c r="E2002">
        <v>76</v>
      </c>
      <c r="F2002">
        <v>15.6</v>
      </c>
      <c r="G2002">
        <v>6.2</v>
      </c>
      <c r="H2002">
        <v>633.31200000000001</v>
      </c>
      <c r="I2002">
        <v>28.411999999999999</v>
      </c>
      <c r="J2002">
        <v>531.16499999999996</v>
      </c>
      <c r="K2002">
        <v>511.238</v>
      </c>
    </row>
    <row r="2003" spans="1:11" x14ac:dyDescent="0.3">
      <c r="A2003">
        <v>3</v>
      </c>
      <c r="B2003">
        <v>24</v>
      </c>
      <c r="C2003">
        <v>16</v>
      </c>
      <c r="D2003">
        <v>726</v>
      </c>
      <c r="E2003">
        <v>60</v>
      </c>
      <c r="F2003">
        <v>14.4</v>
      </c>
      <c r="G2003">
        <v>5.2</v>
      </c>
      <c r="H2003">
        <v>385.80599999999998</v>
      </c>
      <c r="I2003">
        <v>22.827000000000002</v>
      </c>
      <c r="J2003">
        <v>316.89699999999999</v>
      </c>
      <c r="K2003">
        <v>303.92099999999999</v>
      </c>
    </row>
    <row r="2004" spans="1:11" x14ac:dyDescent="0.3">
      <c r="A2004">
        <v>3</v>
      </c>
      <c r="B2004">
        <v>24</v>
      </c>
      <c r="C2004">
        <v>17</v>
      </c>
      <c r="D2004">
        <v>399</v>
      </c>
      <c r="E2004">
        <v>39</v>
      </c>
      <c r="F2004">
        <v>13.3</v>
      </c>
      <c r="G2004">
        <v>4.5999999999999996</v>
      </c>
      <c r="H2004">
        <v>123.22199999999999</v>
      </c>
      <c r="I2004">
        <v>15.551</v>
      </c>
      <c r="J2004">
        <v>89.587999999999994</v>
      </c>
      <c r="K2004">
        <v>82.275000000000006</v>
      </c>
    </row>
    <row r="2005" spans="1:11" x14ac:dyDescent="0.3">
      <c r="A2005">
        <v>3</v>
      </c>
      <c r="B2005">
        <v>24</v>
      </c>
      <c r="C2005">
        <v>18</v>
      </c>
      <c r="D2005">
        <v>30</v>
      </c>
      <c r="E2005">
        <v>8</v>
      </c>
      <c r="F2005">
        <v>11.7</v>
      </c>
      <c r="G2005">
        <v>4.0999999999999996</v>
      </c>
      <c r="H2005">
        <v>8.8569999999999993</v>
      </c>
      <c r="I2005">
        <v>10.436</v>
      </c>
      <c r="J2005">
        <v>7.2220000000000004</v>
      </c>
      <c r="K2005">
        <v>1.526</v>
      </c>
    </row>
    <row r="2006" spans="1:11" x14ac:dyDescent="0.3">
      <c r="A2006">
        <v>3</v>
      </c>
      <c r="B2006">
        <v>24</v>
      </c>
      <c r="C2006">
        <v>19</v>
      </c>
      <c r="D2006">
        <v>0</v>
      </c>
      <c r="E2006">
        <v>0</v>
      </c>
      <c r="F2006">
        <v>11.1</v>
      </c>
      <c r="G2006">
        <v>3.6</v>
      </c>
      <c r="H2006">
        <v>0</v>
      </c>
      <c r="I2006">
        <v>11.1</v>
      </c>
      <c r="J2006">
        <v>0</v>
      </c>
      <c r="K2006">
        <v>0</v>
      </c>
    </row>
    <row r="2007" spans="1:11" x14ac:dyDescent="0.3">
      <c r="A2007">
        <v>3</v>
      </c>
      <c r="B2007">
        <v>24</v>
      </c>
      <c r="C2007">
        <v>20</v>
      </c>
      <c r="D2007">
        <v>0</v>
      </c>
      <c r="E2007">
        <v>0</v>
      </c>
      <c r="F2007">
        <v>10.6</v>
      </c>
      <c r="G2007">
        <v>3.6</v>
      </c>
      <c r="H2007">
        <v>0</v>
      </c>
      <c r="I2007">
        <v>10.6</v>
      </c>
      <c r="J2007">
        <v>0</v>
      </c>
      <c r="K2007">
        <v>0</v>
      </c>
    </row>
    <row r="2008" spans="1:11" x14ac:dyDescent="0.3">
      <c r="A2008">
        <v>3</v>
      </c>
      <c r="B2008">
        <v>24</v>
      </c>
      <c r="C2008">
        <v>21</v>
      </c>
      <c r="D2008">
        <v>0</v>
      </c>
      <c r="E2008">
        <v>0</v>
      </c>
      <c r="F2008">
        <v>11.1</v>
      </c>
      <c r="G2008">
        <v>2.6</v>
      </c>
      <c r="H2008">
        <v>0</v>
      </c>
      <c r="I2008">
        <v>11.1</v>
      </c>
      <c r="J2008">
        <v>0</v>
      </c>
      <c r="K2008">
        <v>0</v>
      </c>
    </row>
    <row r="2009" spans="1:11" x14ac:dyDescent="0.3">
      <c r="A2009">
        <v>3</v>
      </c>
      <c r="B2009">
        <v>24</v>
      </c>
      <c r="C2009">
        <v>22</v>
      </c>
      <c r="D2009">
        <v>0</v>
      </c>
      <c r="E2009">
        <v>0</v>
      </c>
      <c r="F2009">
        <v>10.6</v>
      </c>
      <c r="G2009">
        <v>2.6</v>
      </c>
      <c r="H2009">
        <v>0</v>
      </c>
      <c r="I2009">
        <v>10.6</v>
      </c>
      <c r="J2009">
        <v>0</v>
      </c>
      <c r="K2009">
        <v>0</v>
      </c>
    </row>
    <row r="2010" spans="1:11" x14ac:dyDescent="0.3">
      <c r="A2010">
        <v>3</v>
      </c>
      <c r="B2010">
        <v>24</v>
      </c>
      <c r="C2010">
        <v>23</v>
      </c>
      <c r="D2010">
        <v>0</v>
      </c>
      <c r="E2010">
        <v>0</v>
      </c>
      <c r="F2010">
        <v>10.6</v>
      </c>
      <c r="G2010">
        <v>1.5</v>
      </c>
      <c r="H2010">
        <v>0</v>
      </c>
      <c r="I2010">
        <v>10.6</v>
      </c>
      <c r="J2010">
        <v>0</v>
      </c>
      <c r="K2010">
        <v>0</v>
      </c>
    </row>
    <row r="2011" spans="1:11" x14ac:dyDescent="0.3">
      <c r="A2011">
        <v>3</v>
      </c>
      <c r="B2011">
        <v>25</v>
      </c>
      <c r="C2011">
        <v>0</v>
      </c>
      <c r="D2011">
        <v>0</v>
      </c>
      <c r="E2011">
        <v>0</v>
      </c>
      <c r="F2011">
        <v>8.3000000000000007</v>
      </c>
      <c r="G2011">
        <v>1.5</v>
      </c>
      <c r="H2011">
        <v>0</v>
      </c>
      <c r="I2011">
        <v>8.3000000000000007</v>
      </c>
      <c r="J2011">
        <v>0</v>
      </c>
      <c r="K2011">
        <v>0</v>
      </c>
    </row>
    <row r="2012" spans="1:11" x14ac:dyDescent="0.3">
      <c r="A2012">
        <v>3</v>
      </c>
      <c r="B2012">
        <v>25</v>
      </c>
      <c r="C2012">
        <v>1</v>
      </c>
      <c r="D2012">
        <v>0</v>
      </c>
      <c r="E2012">
        <v>0</v>
      </c>
      <c r="F2012">
        <v>9.4</v>
      </c>
      <c r="G2012">
        <v>3.1</v>
      </c>
      <c r="H2012">
        <v>0</v>
      </c>
      <c r="I2012">
        <v>9.4</v>
      </c>
      <c r="J2012">
        <v>0</v>
      </c>
      <c r="K2012">
        <v>0</v>
      </c>
    </row>
    <row r="2013" spans="1:11" x14ac:dyDescent="0.3">
      <c r="A2013">
        <v>3</v>
      </c>
      <c r="B2013">
        <v>25</v>
      </c>
      <c r="C2013">
        <v>2</v>
      </c>
      <c r="D2013">
        <v>0</v>
      </c>
      <c r="E2013">
        <v>0</v>
      </c>
      <c r="F2013">
        <v>8.9</v>
      </c>
      <c r="G2013">
        <v>2.1</v>
      </c>
      <c r="H2013">
        <v>0</v>
      </c>
      <c r="I2013">
        <v>8.9</v>
      </c>
      <c r="J2013">
        <v>0</v>
      </c>
      <c r="K2013">
        <v>0</v>
      </c>
    </row>
    <row r="2014" spans="1:11" x14ac:dyDescent="0.3">
      <c r="A2014">
        <v>3</v>
      </c>
      <c r="B2014">
        <v>25</v>
      </c>
      <c r="C2014">
        <v>3</v>
      </c>
      <c r="D2014">
        <v>0</v>
      </c>
      <c r="E2014">
        <v>0</v>
      </c>
      <c r="F2014">
        <v>8.3000000000000007</v>
      </c>
      <c r="G2014">
        <v>1.5</v>
      </c>
      <c r="H2014">
        <v>0</v>
      </c>
      <c r="I2014">
        <v>8.3000000000000007</v>
      </c>
      <c r="J2014">
        <v>0</v>
      </c>
      <c r="K2014">
        <v>0</v>
      </c>
    </row>
    <row r="2015" spans="1:11" x14ac:dyDescent="0.3">
      <c r="A2015">
        <v>3</v>
      </c>
      <c r="B2015">
        <v>25</v>
      </c>
      <c r="C2015">
        <v>4</v>
      </c>
      <c r="D2015">
        <v>0</v>
      </c>
      <c r="E2015">
        <v>0</v>
      </c>
      <c r="F2015">
        <v>8.3000000000000007</v>
      </c>
      <c r="G2015">
        <v>1.5</v>
      </c>
      <c r="H2015">
        <v>0</v>
      </c>
      <c r="I2015">
        <v>8.3000000000000007</v>
      </c>
      <c r="J2015">
        <v>0</v>
      </c>
      <c r="K2015">
        <v>0</v>
      </c>
    </row>
    <row r="2016" spans="1:11" x14ac:dyDescent="0.3">
      <c r="A2016">
        <v>3</v>
      </c>
      <c r="B2016">
        <v>25</v>
      </c>
      <c r="C2016">
        <v>5</v>
      </c>
      <c r="D2016">
        <v>0</v>
      </c>
      <c r="E2016">
        <v>0</v>
      </c>
      <c r="F2016">
        <v>9.4</v>
      </c>
      <c r="G2016">
        <v>2.1</v>
      </c>
      <c r="H2016">
        <v>0</v>
      </c>
      <c r="I2016">
        <v>9.4</v>
      </c>
      <c r="J2016">
        <v>0</v>
      </c>
      <c r="K2016">
        <v>0</v>
      </c>
    </row>
    <row r="2017" spans="1:11" x14ac:dyDescent="0.3">
      <c r="A2017">
        <v>3</v>
      </c>
      <c r="B2017">
        <v>25</v>
      </c>
      <c r="C2017">
        <v>6</v>
      </c>
      <c r="D2017">
        <v>4</v>
      </c>
      <c r="E2017">
        <v>14</v>
      </c>
      <c r="F2017">
        <v>9.4</v>
      </c>
      <c r="G2017">
        <v>1.5</v>
      </c>
      <c r="H2017">
        <v>13.77</v>
      </c>
      <c r="I2017">
        <v>7.1740000000000004</v>
      </c>
      <c r="J2017">
        <v>12.395</v>
      </c>
      <c r="K2017">
        <v>6.6040000000000001</v>
      </c>
    </row>
    <row r="2018" spans="1:11" x14ac:dyDescent="0.3">
      <c r="A2018">
        <v>3</v>
      </c>
      <c r="B2018">
        <v>25</v>
      </c>
      <c r="C2018">
        <v>7</v>
      </c>
      <c r="D2018">
        <v>25</v>
      </c>
      <c r="E2018">
        <v>72</v>
      </c>
      <c r="F2018">
        <v>10.6</v>
      </c>
      <c r="G2018">
        <v>3.1</v>
      </c>
      <c r="H2018">
        <v>77.921999999999997</v>
      </c>
      <c r="I2018">
        <v>10.731999999999999</v>
      </c>
      <c r="J2018">
        <v>69.387</v>
      </c>
      <c r="K2018">
        <v>62.491</v>
      </c>
    </row>
    <row r="2019" spans="1:11" x14ac:dyDescent="0.3">
      <c r="A2019">
        <v>3</v>
      </c>
      <c r="B2019">
        <v>25</v>
      </c>
      <c r="C2019">
        <v>8</v>
      </c>
      <c r="D2019">
        <v>368</v>
      </c>
      <c r="E2019">
        <v>138</v>
      </c>
      <c r="F2019">
        <v>11.1</v>
      </c>
      <c r="G2019">
        <v>3.6</v>
      </c>
      <c r="H2019">
        <v>350.01600000000002</v>
      </c>
      <c r="I2019">
        <v>18.692</v>
      </c>
      <c r="J2019">
        <v>302.11599999999999</v>
      </c>
      <c r="K2019">
        <v>289.56099999999998</v>
      </c>
    </row>
    <row r="2020" spans="1:11" x14ac:dyDescent="0.3">
      <c r="A2020">
        <v>3</v>
      </c>
      <c r="B2020">
        <v>25</v>
      </c>
      <c r="C2020">
        <v>9</v>
      </c>
      <c r="D2020">
        <v>83</v>
      </c>
      <c r="E2020">
        <v>218</v>
      </c>
      <c r="F2020">
        <v>11.7</v>
      </c>
      <c r="G2020">
        <v>2.6</v>
      </c>
      <c r="H2020">
        <v>278.846</v>
      </c>
      <c r="I2020">
        <v>19.16</v>
      </c>
      <c r="J2020">
        <v>244.31399999999999</v>
      </c>
      <c r="K2020">
        <v>233.33699999999999</v>
      </c>
    </row>
    <row r="2021" spans="1:11" x14ac:dyDescent="0.3">
      <c r="A2021">
        <v>3</v>
      </c>
      <c r="B2021">
        <v>25</v>
      </c>
      <c r="C2021">
        <v>10</v>
      </c>
      <c r="D2021">
        <v>90</v>
      </c>
      <c r="E2021">
        <v>251</v>
      </c>
      <c r="F2021">
        <v>12.8</v>
      </c>
      <c r="G2021">
        <v>2.6</v>
      </c>
      <c r="H2021">
        <v>340.06200000000001</v>
      </c>
      <c r="I2021">
        <v>21.727</v>
      </c>
      <c r="J2021">
        <v>295.69299999999998</v>
      </c>
      <c r="K2021">
        <v>283.31900000000002</v>
      </c>
    </row>
    <row r="2022" spans="1:11" x14ac:dyDescent="0.3">
      <c r="A2022">
        <v>3</v>
      </c>
      <c r="B2022">
        <v>25</v>
      </c>
      <c r="C2022">
        <v>11</v>
      </c>
      <c r="D2022">
        <v>13</v>
      </c>
      <c r="E2022">
        <v>284</v>
      </c>
      <c r="F2022">
        <v>13.9</v>
      </c>
      <c r="G2022">
        <v>3.1</v>
      </c>
      <c r="H2022">
        <v>290.553</v>
      </c>
      <c r="I2022">
        <v>21.186</v>
      </c>
      <c r="J2022">
        <v>253.20699999999999</v>
      </c>
      <c r="K2022">
        <v>241.995</v>
      </c>
    </row>
    <row r="2023" spans="1:11" x14ac:dyDescent="0.3">
      <c r="A2023">
        <v>3</v>
      </c>
      <c r="B2023">
        <v>25</v>
      </c>
      <c r="C2023">
        <v>12</v>
      </c>
      <c r="D2023">
        <v>6</v>
      </c>
      <c r="E2023">
        <v>327</v>
      </c>
      <c r="F2023">
        <v>15</v>
      </c>
      <c r="G2023">
        <v>3.1</v>
      </c>
      <c r="H2023">
        <v>328.017</v>
      </c>
      <c r="I2023">
        <v>23.128</v>
      </c>
      <c r="J2023">
        <v>283.94200000000001</v>
      </c>
      <c r="K2023">
        <v>271.89499999999998</v>
      </c>
    </row>
    <row r="2024" spans="1:11" x14ac:dyDescent="0.3">
      <c r="A2024">
        <v>3</v>
      </c>
      <c r="B2024">
        <v>25</v>
      </c>
      <c r="C2024">
        <v>13</v>
      </c>
      <c r="D2024">
        <v>11</v>
      </c>
      <c r="E2024">
        <v>334</v>
      </c>
      <c r="F2024">
        <v>15.6</v>
      </c>
      <c r="G2024">
        <v>3.6</v>
      </c>
      <c r="H2024">
        <v>339.82</v>
      </c>
      <c r="I2024">
        <v>23.745000000000001</v>
      </c>
      <c r="J2024">
        <v>293.52199999999999</v>
      </c>
      <c r="K2024">
        <v>281.209</v>
      </c>
    </row>
    <row r="2025" spans="1:11" x14ac:dyDescent="0.3">
      <c r="A2025">
        <v>3</v>
      </c>
      <c r="B2025">
        <v>25</v>
      </c>
      <c r="C2025">
        <v>14</v>
      </c>
      <c r="D2025">
        <v>277</v>
      </c>
      <c r="E2025">
        <v>307</v>
      </c>
      <c r="F2025">
        <v>17.2</v>
      </c>
      <c r="G2025">
        <v>3.1</v>
      </c>
      <c r="H2025">
        <v>553.48699999999997</v>
      </c>
      <c r="I2025">
        <v>31.532</v>
      </c>
      <c r="J2025">
        <v>464.47500000000002</v>
      </c>
      <c r="K2025">
        <v>446.88</v>
      </c>
    </row>
    <row r="2026" spans="1:11" x14ac:dyDescent="0.3">
      <c r="A2026">
        <v>3</v>
      </c>
      <c r="B2026">
        <v>25</v>
      </c>
      <c r="C2026">
        <v>15</v>
      </c>
      <c r="D2026">
        <v>309</v>
      </c>
      <c r="E2026">
        <v>256</v>
      </c>
      <c r="F2026">
        <v>16.100000000000001</v>
      </c>
      <c r="G2026">
        <v>6.2</v>
      </c>
      <c r="H2026">
        <v>470.33199999999999</v>
      </c>
      <c r="I2026">
        <v>25.16</v>
      </c>
      <c r="J2026">
        <v>401.709</v>
      </c>
      <c r="K2026">
        <v>386.16800000000001</v>
      </c>
    </row>
    <row r="2027" spans="1:11" x14ac:dyDescent="0.3">
      <c r="A2027">
        <v>3</v>
      </c>
      <c r="B2027">
        <v>25</v>
      </c>
      <c r="C2027">
        <v>16</v>
      </c>
      <c r="D2027">
        <v>400</v>
      </c>
      <c r="E2027">
        <v>122</v>
      </c>
      <c r="F2027">
        <v>16.100000000000001</v>
      </c>
      <c r="G2027">
        <v>5.2</v>
      </c>
      <c r="H2027">
        <v>306.709</v>
      </c>
      <c r="I2027">
        <v>22.434999999999999</v>
      </c>
      <c r="J2027">
        <v>256.56200000000001</v>
      </c>
      <c r="K2027">
        <v>245.26</v>
      </c>
    </row>
    <row r="2028" spans="1:11" x14ac:dyDescent="0.3">
      <c r="A2028">
        <v>3</v>
      </c>
      <c r="B2028">
        <v>25</v>
      </c>
      <c r="C2028">
        <v>17</v>
      </c>
      <c r="D2028">
        <v>27</v>
      </c>
      <c r="E2028">
        <v>77</v>
      </c>
      <c r="F2028">
        <v>14.4</v>
      </c>
      <c r="G2028">
        <v>4.5999999999999996</v>
      </c>
      <c r="H2028">
        <v>81.046000000000006</v>
      </c>
      <c r="I2028">
        <v>15.454000000000001</v>
      </c>
      <c r="J2028">
        <v>70.683999999999997</v>
      </c>
      <c r="K2028">
        <v>63.762</v>
      </c>
    </row>
    <row r="2029" spans="1:11" x14ac:dyDescent="0.3">
      <c r="A2029">
        <v>3</v>
      </c>
      <c r="B2029">
        <v>25</v>
      </c>
      <c r="C2029">
        <v>18</v>
      </c>
      <c r="D2029">
        <v>8</v>
      </c>
      <c r="E2029">
        <v>6</v>
      </c>
      <c r="F2029">
        <v>12.2</v>
      </c>
      <c r="G2029">
        <v>4.5999999999999996</v>
      </c>
      <c r="H2029">
        <v>6.1020000000000003</v>
      </c>
      <c r="I2029">
        <v>10.83</v>
      </c>
      <c r="J2029">
        <v>5.3049999999999997</v>
      </c>
      <c r="K2029">
        <v>0</v>
      </c>
    </row>
    <row r="2030" spans="1:11" x14ac:dyDescent="0.3">
      <c r="A2030">
        <v>3</v>
      </c>
      <c r="B2030">
        <v>25</v>
      </c>
      <c r="C2030">
        <v>19</v>
      </c>
      <c r="D2030">
        <v>0</v>
      </c>
      <c r="E2030">
        <v>0</v>
      </c>
      <c r="F2030">
        <v>11.1</v>
      </c>
      <c r="G2030">
        <v>4.5999999999999996</v>
      </c>
      <c r="H2030">
        <v>0</v>
      </c>
      <c r="I2030">
        <v>11.1</v>
      </c>
      <c r="J2030">
        <v>0</v>
      </c>
      <c r="K2030">
        <v>0</v>
      </c>
    </row>
    <row r="2031" spans="1:11" x14ac:dyDescent="0.3">
      <c r="A2031">
        <v>3</v>
      </c>
      <c r="B2031">
        <v>25</v>
      </c>
      <c r="C2031">
        <v>20</v>
      </c>
      <c r="D2031">
        <v>0</v>
      </c>
      <c r="E2031">
        <v>0</v>
      </c>
      <c r="F2031">
        <v>11.1</v>
      </c>
      <c r="G2031">
        <v>3.6</v>
      </c>
      <c r="H2031">
        <v>0</v>
      </c>
      <c r="I2031">
        <v>11.1</v>
      </c>
      <c r="J2031">
        <v>0</v>
      </c>
      <c r="K2031">
        <v>0</v>
      </c>
    </row>
    <row r="2032" spans="1:11" x14ac:dyDescent="0.3">
      <c r="A2032">
        <v>3</v>
      </c>
      <c r="B2032">
        <v>25</v>
      </c>
      <c r="C2032">
        <v>21</v>
      </c>
      <c r="D2032">
        <v>0</v>
      </c>
      <c r="E2032">
        <v>0</v>
      </c>
      <c r="F2032">
        <v>10</v>
      </c>
      <c r="G2032">
        <v>4.0999999999999996</v>
      </c>
      <c r="H2032">
        <v>0</v>
      </c>
      <c r="I2032">
        <v>10</v>
      </c>
      <c r="J2032">
        <v>0</v>
      </c>
      <c r="K2032">
        <v>0</v>
      </c>
    </row>
    <row r="2033" spans="1:11" x14ac:dyDescent="0.3">
      <c r="A2033">
        <v>3</v>
      </c>
      <c r="B2033">
        <v>25</v>
      </c>
      <c r="C2033">
        <v>22</v>
      </c>
      <c r="D2033">
        <v>0</v>
      </c>
      <c r="E2033">
        <v>0</v>
      </c>
      <c r="F2033">
        <v>10</v>
      </c>
      <c r="G2033">
        <v>3.6</v>
      </c>
      <c r="H2033">
        <v>0</v>
      </c>
      <c r="I2033">
        <v>10</v>
      </c>
      <c r="J2033">
        <v>0</v>
      </c>
      <c r="K2033">
        <v>0</v>
      </c>
    </row>
    <row r="2034" spans="1:11" x14ac:dyDescent="0.3">
      <c r="A2034">
        <v>3</v>
      </c>
      <c r="B2034">
        <v>25</v>
      </c>
      <c r="C2034">
        <v>23</v>
      </c>
      <c r="D2034">
        <v>0</v>
      </c>
      <c r="E2034">
        <v>0</v>
      </c>
      <c r="F2034">
        <v>9.4</v>
      </c>
      <c r="G2034">
        <v>2.1</v>
      </c>
      <c r="H2034">
        <v>0</v>
      </c>
      <c r="I2034">
        <v>9.4</v>
      </c>
      <c r="J2034">
        <v>0</v>
      </c>
      <c r="K2034">
        <v>0</v>
      </c>
    </row>
    <row r="2035" spans="1:11" x14ac:dyDescent="0.3">
      <c r="A2035">
        <v>3</v>
      </c>
      <c r="B2035">
        <v>26</v>
      </c>
      <c r="C2035">
        <v>0</v>
      </c>
      <c r="D2035">
        <v>0</v>
      </c>
      <c r="E2035">
        <v>0</v>
      </c>
      <c r="F2035">
        <v>10</v>
      </c>
      <c r="G2035">
        <v>1.5</v>
      </c>
      <c r="H2035">
        <v>0</v>
      </c>
      <c r="I2035">
        <v>10</v>
      </c>
      <c r="J2035">
        <v>0</v>
      </c>
      <c r="K2035">
        <v>0</v>
      </c>
    </row>
    <row r="2036" spans="1:11" x14ac:dyDescent="0.3">
      <c r="A2036">
        <v>3</v>
      </c>
      <c r="B2036">
        <v>26</v>
      </c>
      <c r="C2036">
        <v>1</v>
      </c>
      <c r="D2036">
        <v>0</v>
      </c>
      <c r="E2036">
        <v>0</v>
      </c>
      <c r="F2036">
        <v>10.6</v>
      </c>
      <c r="G2036">
        <v>2.6</v>
      </c>
      <c r="H2036">
        <v>0</v>
      </c>
      <c r="I2036">
        <v>10.6</v>
      </c>
      <c r="J2036">
        <v>0</v>
      </c>
      <c r="K2036">
        <v>0</v>
      </c>
    </row>
    <row r="2037" spans="1:11" x14ac:dyDescent="0.3">
      <c r="A2037">
        <v>3</v>
      </c>
      <c r="B2037">
        <v>26</v>
      </c>
      <c r="C2037">
        <v>2</v>
      </c>
      <c r="D2037">
        <v>0</v>
      </c>
      <c r="E2037">
        <v>0</v>
      </c>
      <c r="F2037">
        <v>8.9</v>
      </c>
      <c r="G2037">
        <v>2.1</v>
      </c>
      <c r="H2037">
        <v>0</v>
      </c>
      <c r="I2037">
        <v>8.9</v>
      </c>
      <c r="J2037">
        <v>0</v>
      </c>
      <c r="K2037">
        <v>0</v>
      </c>
    </row>
    <row r="2038" spans="1:11" x14ac:dyDescent="0.3">
      <c r="A2038">
        <v>3</v>
      </c>
      <c r="B2038">
        <v>26</v>
      </c>
      <c r="C2038">
        <v>3</v>
      </c>
      <c r="D2038">
        <v>0</v>
      </c>
      <c r="E2038">
        <v>0</v>
      </c>
      <c r="F2038">
        <v>8.9</v>
      </c>
      <c r="G2038">
        <v>3.1</v>
      </c>
      <c r="H2038">
        <v>0</v>
      </c>
      <c r="I2038">
        <v>8.9</v>
      </c>
      <c r="J2038">
        <v>0</v>
      </c>
      <c r="K2038">
        <v>0</v>
      </c>
    </row>
    <row r="2039" spans="1:11" x14ac:dyDescent="0.3">
      <c r="A2039">
        <v>3</v>
      </c>
      <c r="B2039">
        <v>26</v>
      </c>
      <c r="C2039">
        <v>4</v>
      </c>
      <c r="D2039">
        <v>0</v>
      </c>
      <c r="E2039">
        <v>0</v>
      </c>
      <c r="F2039">
        <v>7.8</v>
      </c>
      <c r="G2039">
        <v>3.6</v>
      </c>
      <c r="H2039">
        <v>0</v>
      </c>
      <c r="I2039">
        <v>7.8</v>
      </c>
      <c r="J2039">
        <v>0</v>
      </c>
      <c r="K2039">
        <v>0</v>
      </c>
    </row>
    <row r="2040" spans="1:11" x14ac:dyDescent="0.3">
      <c r="A2040">
        <v>3</v>
      </c>
      <c r="B2040">
        <v>26</v>
      </c>
      <c r="C2040">
        <v>5</v>
      </c>
      <c r="D2040">
        <v>0</v>
      </c>
      <c r="E2040">
        <v>0</v>
      </c>
      <c r="F2040">
        <v>8.9</v>
      </c>
      <c r="G2040">
        <v>2.1</v>
      </c>
      <c r="H2040">
        <v>0</v>
      </c>
      <c r="I2040">
        <v>8.9</v>
      </c>
      <c r="J2040">
        <v>0</v>
      </c>
      <c r="K2040">
        <v>0</v>
      </c>
    </row>
    <row r="2041" spans="1:11" x14ac:dyDescent="0.3">
      <c r="A2041">
        <v>3</v>
      </c>
      <c r="B2041">
        <v>26</v>
      </c>
      <c r="C2041">
        <v>6</v>
      </c>
      <c r="D2041">
        <v>1</v>
      </c>
      <c r="E2041">
        <v>8</v>
      </c>
      <c r="F2041">
        <v>10</v>
      </c>
      <c r="G2041">
        <v>1.5</v>
      </c>
      <c r="H2041">
        <v>7.6589999999999998</v>
      </c>
      <c r="I2041">
        <v>7.5570000000000004</v>
      </c>
      <c r="J2041">
        <v>6.9420000000000002</v>
      </c>
      <c r="K2041">
        <v>1.2509999999999999</v>
      </c>
    </row>
    <row r="2042" spans="1:11" x14ac:dyDescent="0.3">
      <c r="A2042">
        <v>3</v>
      </c>
      <c r="B2042">
        <v>26</v>
      </c>
      <c r="C2042">
        <v>7</v>
      </c>
      <c r="D2042">
        <v>24</v>
      </c>
      <c r="E2042">
        <v>97</v>
      </c>
      <c r="F2042">
        <v>10.6</v>
      </c>
      <c r="G2042">
        <v>4.0999999999999996</v>
      </c>
      <c r="H2042">
        <v>102.818</v>
      </c>
      <c r="I2042">
        <v>11.356</v>
      </c>
      <c r="J2042">
        <v>91.724000000000004</v>
      </c>
      <c r="K2042">
        <v>84.364999999999995</v>
      </c>
    </row>
    <row r="2043" spans="1:11" x14ac:dyDescent="0.3">
      <c r="A2043">
        <v>3</v>
      </c>
      <c r="B2043">
        <v>26</v>
      </c>
      <c r="C2043">
        <v>8</v>
      </c>
      <c r="D2043">
        <v>6</v>
      </c>
      <c r="E2043">
        <v>149</v>
      </c>
      <c r="F2043">
        <v>11.7</v>
      </c>
      <c r="G2043">
        <v>4.5999999999999996</v>
      </c>
      <c r="H2043">
        <v>147.101</v>
      </c>
      <c r="I2043">
        <v>13.747999999999999</v>
      </c>
      <c r="J2043">
        <v>131.399</v>
      </c>
      <c r="K2043">
        <v>123.176</v>
      </c>
    </row>
    <row r="2044" spans="1:11" x14ac:dyDescent="0.3">
      <c r="A2044">
        <v>3</v>
      </c>
      <c r="B2044">
        <v>26</v>
      </c>
      <c r="C2044">
        <v>9</v>
      </c>
      <c r="D2044">
        <v>2</v>
      </c>
      <c r="E2044">
        <v>224</v>
      </c>
      <c r="F2044">
        <v>12.2</v>
      </c>
      <c r="G2044">
        <v>4.5999999999999996</v>
      </c>
      <c r="H2044">
        <v>219.66</v>
      </c>
      <c r="I2044">
        <v>16.099</v>
      </c>
      <c r="J2044">
        <v>194.78299999999999</v>
      </c>
      <c r="K2044">
        <v>185.06800000000001</v>
      </c>
    </row>
    <row r="2045" spans="1:11" x14ac:dyDescent="0.3">
      <c r="A2045">
        <v>3</v>
      </c>
      <c r="B2045">
        <v>26</v>
      </c>
      <c r="C2045">
        <v>10</v>
      </c>
      <c r="D2045">
        <v>2</v>
      </c>
      <c r="E2045">
        <v>296</v>
      </c>
      <c r="F2045">
        <v>12.8</v>
      </c>
      <c r="G2045">
        <v>4.5999999999999996</v>
      </c>
      <c r="H2045">
        <v>292.47300000000001</v>
      </c>
      <c r="I2045">
        <v>18.625</v>
      </c>
      <c r="J2045">
        <v>257.13600000000002</v>
      </c>
      <c r="K2045">
        <v>245.81899999999999</v>
      </c>
    </row>
    <row r="2046" spans="1:11" x14ac:dyDescent="0.3">
      <c r="A2046">
        <v>3</v>
      </c>
      <c r="B2046">
        <v>26</v>
      </c>
      <c r="C2046">
        <v>11</v>
      </c>
      <c r="D2046">
        <v>6</v>
      </c>
      <c r="E2046">
        <v>341</v>
      </c>
      <c r="F2046">
        <v>13.9</v>
      </c>
      <c r="G2046">
        <v>4.0999999999999996</v>
      </c>
      <c r="H2046">
        <v>342.28500000000003</v>
      </c>
      <c r="I2046">
        <v>21.61</v>
      </c>
      <c r="J2046">
        <v>297.85599999999999</v>
      </c>
      <c r="K2046">
        <v>285.42099999999999</v>
      </c>
    </row>
    <row r="2047" spans="1:11" x14ac:dyDescent="0.3">
      <c r="A2047">
        <v>3</v>
      </c>
      <c r="B2047">
        <v>26</v>
      </c>
      <c r="C2047">
        <v>12</v>
      </c>
      <c r="D2047">
        <v>109</v>
      </c>
      <c r="E2047">
        <v>413</v>
      </c>
      <c r="F2047">
        <v>15.6</v>
      </c>
      <c r="G2047">
        <v>4.5999999999999996</v>
      </c>
      <c r="H2047">
        <v>532.14</v>
      </c>
      <c r="I2047">
        <v>27.420999999999999</v>
      </c>
      <c r="J2047">
        <v>453.74400000000003</v>
      </c>
      <c r="K2047">
        <v>436.51</v>
      </c>
    </row>
    <row r="2048" spans="1:11" x14ac:dyDescent="0.3">
      <c r="A2048">
        <v>3</v>
      </c>
      <c r="B2048">
        <v>26</v>
      </c>
      <c r="C2048">
        <v>13</v>
      </c>
      <c r="D2048">
        <v>2</v>
      </c>
      <c r="E2048">
        <v>387</v>
      </c>
      <c r="F2048">
        <v>16.100000000000001</v>
      </c>
      <c r="G2048">
        <v>3.6</v>
      </c>
      <c r="H2048">
        <v>386.54700000000003</v>
      </c>
      <c r="I2048">
        <v>26.103000000000002</v>
      </c>
      <c r="J2048">
        <v>331.14699999999999</v>
      </c>
      <c r="K2048">
        <v>317.75700000000001</v>
      </c>
    </row>
    <row r="2049" spans="1:11" x14ac:dyDescent="0.3">
      <c r="A2049">
        <v>3</v>
      </c>
      <c r="B2049">
        <v>26</v>
      </c>
      <c r="C2049">
        <v>14</v>
      </c>
      <c r="D2049">
        <v>6</v>
      </c>
      <c r="E2049">
        <v>207</v>
      </c>
      <c r="F2049">
        <v>16.100000000000001</v>
      </c>
      <c r="G2049">
        <v>2.6</v>
      </c>
      <c r="H2049">
        <v>205.56100000000001</v>
      </c>
      <c r="I2049">
        <v>21.603000000000002</v>
      </c>
      <c r="J2049">
        <v>178.87</v>
      </c>
      <c r="K2049">
        <v>169.542</v>
      </c>
    </row>
    <row r="2050" spans="1:11" x14ac:dyDescent="0.3">
      <c r="A2050">
        <v>3</v>
      </c>
      <c r="B2050">
        <v>26</v>
      </c>
      <c r="C2050">
        <v>15</v>
      </c>
      <c r="D2050">
        <v>14</v>
      </c>
      <c r="E2050">
        <v>163</v>
      </c>
      <c r="F2050">
        <v>16.100000000000001</v>
      </c>
      <c r="G2050">
        <v>5.2</v>
      </c>
      <c r="H2050">
        <v>166.33199999999999</v>
      </c>
      <c r="I2050">
        <v>18.728000000000002</v>
      </c>
      <c r="J2050">
        <v>146.06800000000001</v>
      </c>
      <c r="K2050">
        <v>137.512</v>
      </c>
    </row>
    <row r="2051" spans="1:11" x14ac:dyDescent="0.3">
      <c r="A2051">
        <v>3</v>
      </c>
      <c r="B2051">
        <v>26</v>
      </c>
      <c r="C2051">
        <v>16</v>
      </c>
      <c r="D2051">
        <v>4</v>
      </c>
      <c r="E2051">
        <v>106</v>
      </c>
      <c r="F2051">
        <v>15.6</v>
      </c>
      <c r="G2051">
        <v>6.2</v>
      </c>
      <c r="H2051">
        <v>103.39</v>
      </c>
      <c r="I2051">
        <v>16.599</v>
      </c>
      <c r="J2051">
        <v>91.433000000000007</v>
      </c>
      <c r="K2051">
        <v>84.08</v>
      </c>
    </row>
    <row r="2052" spans="1:11" x14ac:dyDescent="0.3">
      <c r="A2052">
        <v>3</v>
      </c>
      <c r="B2052">
        <v>26</v>
      </c>
      <c r="C2052">
        <v>17</v>
      </c>
      <c r="D2052">
        <v>2</v>
      </c>
      <c r="E2052">
        <v>50</v>
      </c>
      <c r="F2052">
        <v>15</v>
      </c>
      <c r="G2052">
        <v>3.6</v>
      </c>
      <c r="H2052">
        <v>48.040999999999997</v>
      </c>
      <c r="I2052">
        <v>14.722</v>
      </c>
      <c r="J2052">
        <v>42.701000000000001</v>
      </c>
      <c r="K2052">
        <v>36.337000000000003</v>
      </c>
    </row>
    <row r="2053" spans="1:11" x14ac:dyDescent="0.3">
      <c r="A2053">
        <v>3</v>
      </c>
      <c r="B2053">
        <v>26</v>
      </c>
      <c r="C2053">
        <v>18</v>
      </c>
      <c r="D2053">
        <v>0</v>
      </c>
      <c r="E2053">
        <v>6</v>
      </c>
      <c r="F2053">
        <v>15</v>
      </c>
      <c r="G2053">
        <v>2.6</v>
      </c>
      <c r="H2053">
        <v>5.6749999999999998</v>
      </c>
      <c r="I2053">
        <v>13.22</v>
      </c>
      <c r="J2053">
        <v>5.0819999999999999</v>
      </c>
      <c r="K2053">
        <v>0</v>
      </c>
    </row>
    <row r="2054" spans="1:11" x14ac:dyDescent="0.3">
      <c r="A2054">
        <v>3</v>
      </c>
      <c r="B2054">
        <v>26</v>
      </c>
      <c r="C2054">
        <v>19</v>
      </c>
      <c r="D2054">
        <v>0</v>
      </c>
      <c r="E2054">
        <v>0</v>
      </c>
      <c r="F2054">
        <v>14.4</v>
      </c>
      <c r="G2054">
        <v>2.1</v>
      </c>
      <c r="H2054">
        <v>0</v>
      </c>
      <c r="I2054">
        <v>14.4</v>
      </c>
      <c r="J2054">
        <v>0</v>
      </c>
      <c r="K2054">
        <v>0</v>
      </c>
    </row>
    <row r="2055" spans="1:11" x14ac:dyDescent="0.3">
      <c r="A2055">
        <v>3</v>
      </c>
      <c r="B2055">
        <v>26</v>
      </c>
      <c r="C2055">
        <v>20</v>
      </c>
      <c r="D2055">
        <v>0</v>
      </c>
      <c r="E2055">
        <v>0</v>
      </c>
      <c r="F2055">
        <v>13.9</v>
      </c>
      <c r="G2055">
        <v>2.1</v>
      </c>
      <c r="H2055">
        <v>0</v>
      </c>
      <c r="I2055">
        <v>13.9</v>
      </c>
      <c r="J2055">
        <v>0</v>
      </c>
      <c r="K2055">
        <v>0</v>
      </c>
    </row>
    <row r="2056" spans="1:11" x14ac:dyDescent="0.3">
      <c r="A2056">
        <v>3</v>
      </c>
      <c r="B2056">
        <v>26</v>
      </c>
      <c r="C2056">
        <v>21</v>
      </c>
      <c r="D2056">
        <v>0</v>
      </c>
      <c r="E2056">
        <v>0</v>
      </c>
      <c r="F2056">
        <v>14.4</v>
      </c>
      <c r="G2056">
        <v>2.1</v>
      </c>
      <c r="H2056">
        <v>0</v>
      </c>
      <c r="I2056">
        <v>14.4</v>
      </c>
      <c r="J2056">
        <v>0</v>
      </c>
      <c r="K2056">
        <v>0</v>
      </c>
    </row>
    <row r="2057" spans="1:11" x14ac:dyDescent="0.3">
      <c r="A2057">
        <v>3</v>
      </c>
      <c r="B2057">
        <v>26</v>
      </c>
      <c r="C2057">
        <v>22</v>
      </c>
      <c r="D2057">
        <v>0</v>
      </c>
      <c r="E2057">
        <v>0</v>
      </c>
      <c r="F2057">
        <v>13.9</v>
      </c>
      <c r="G2057">
        <v>0</v>
      </c>
      <c r="H2057">
        <v>0</v>
      </c>
      <c r="I2057">
        <v>13.9</v>
      </c>
      <c r="J2057">
        <v>0</v>
      </c>
      <c r="K2057">
        <v>0</v>
      </c>
    </row>
    <row r="2058" spans="1:11" x14ac:dyDescent="0.3">
      <c r="A2058">
        <v>3</v>
      </c>
      <c r="B2058">
        <v>26</v>
      </c>
      <c r="C2058">
        <v>23</v>
      </c>
      <c r="D2058">
        <v>0</v>
      </c>
      <c r="E2058">
        <v>0</v>
      </c>
      <c r="F2058">
        <v>12.8</v>
      </c>
      <c r="G2058">
        <v>0</v>
      </c>
      <c r="H2058">
        <v>0</v>
      </c>
      <c r="I2058">
        <v>12.8</v>
      </c>
      <c r="J2058">
        <v>0</v>
      </c>
      <c r="K2058">
        <v>0</v>
      </c>
    </row>
    <row r="2059" spans="1:11" x14ac:dyDescent="0.3">
      <c r="A2059">
        <v>3</v>
      </c>
      <c r="B2059">
        <v>27</v>
      </c>
      <c r="C2059">
        <v>0</v>
      </c>
      <c r="D2059">
        <v>0</v>
      </c>
      <c r="E2059">
        <v>0</v>
      </c>
      <c r="F2059">
        <v>13.3</v>
      </c>
      <c r="G2059">
        <v>0</v>
      </c>
      <c r="H2059">
        <v>0</v>
      </c>
      <c r="I2059">
        <v>13.3</v>
      </c>
      <c r="J2059">
        <v>0</v>
      </c>
      <c r="K2059">
        <v>0</v>
      </c>
    </row>
    <row r="2060" spans="1:11" x14ac:dyDescent="0.3">
      <c r="A2060">
        <v>3</v>
      </c>
      <c r="B2060">
        <v>27</v>
      </c>
      <c r="C2060">
        <v>1</v>
      </c>
      <c r="D2060">
        <v>0</v>
      </c>
      <c r="E2060">
        <v>0</v>
      </c>
      <c r="F2060">
        <v>12.8</v>
      </c>
      <c r="G2060">
        <v>0</v>
      </c>
      <c r="H2060">
        <v>0</v>
      </c>
      <c r="I2060">
        <v>12.8</v>
      </c>
      <c r="J2060">
        <v>0</v>
      </c>
      <c r="K2060">
        <v>0</v>
      </c>
    </row>
    <row r="2061" spans="1:11" x14ac:dyDescent="0.3">
      <c r="A2061">
        <v>3</v>
      </c>
      <c r="B2061">
        <v>27</v>
      </c>
      <c r="C2061">
        <v>2</v>
      </c>
      <c r="D2061">
        <v>0</v>
      </c>
      <c r="E2061">
        <v>0</v>
      </c>
      <c r="F2061">
        <v>12.8</v>
      </c>
      <c r="G2061">
        <v>3.6</v>
      </c>
      <c r="H2061">
        <v>0</v>
      </c>
      <c r="I2061">
        <v>12.8</v>
      </c>
      <c r="J2061">
        <v>0</v>
      </c>
      <c r="K2061">
        <v>0</v>
      </c>
    </row>
    <row r="2062" spans="1:11" x14ac:dyDescent="0.3">
      <c r="A2062">
        <v>3</v>
      </c>
      <c r="B2062">
        <v>27</v>
      </c>
      <c r="C2062">
        <v>3</v>
      </c>
      <c r="D2062">
        <v>0</v>
      </c>
      <c r="E2062">
        <v>0</v>
      </c>
      <c r="F2062">
        <v>12.8</v>
      </c>
      <c r="G2062">
        <v>6.2</v>
      </c>
      <c r="H2062">
        <v>0</v>
      </c>
      <c r="I2062">
        <v>12.8</v>
      </c>
      <c r="J2062">
        <v>0</v>
      </c>
      <c r="K2062">
        <v>0</v>
      </c>
    </row>
    <row r="2063" spans="1:11" x14ac:dyDescent="0.3">
      <c r="A2063">
        <v>3</v>
      </c>
      <c r="B2063">
        <v>27</v>
      </c>
      <c r="C2063">
        <v>4</v>
      </c>
      <c r="D2063">
        <v>0</v>
      </c>
      <c r="E2063">
        <v>0</v>
      </c>
      <c r="F2063">
        <v>12.8</v>
      </c>
      <c r="G2063">
        <v>8.1999999999999993</v>
      </c>
      <c r="H2063">
        <v>0</v>
      </c>
      <c r="I2063">
        <v>12.8</v>
      </c>
      <c r="J2063">
        <v>0</v>
      </c>
      <c r="K2063">
        <v>0</v>
      </c>
    </row>
    <row r="2064" spans="1:11" x14ac:dyDescent="0.3">
      <c r="A2064">
        <v>3</v>
      </c>
      <c r="B2064">
        <v>27</v>
      </c>
      <c r="C2064">
        <v>5</v>
      </c>
      <c r="D2064">
        <v>0</v>
      </c>
      <c r="E2064">
        <v>0</v>
      </c>
      <c r="F2064">
        <v>12.2</v>
      </c>
      <c r="G2064">
        <v>1.5</v>
      </c>
      <c r="H2064">
        <v>0</v>
      </c>
      <c r="I2064">
        <v>12.2</v>
      </c>
      <c r="J2064">
        <v>0</v>
      </c>
      <c r="K2064">
        <v>0</v>
      </c>
    </row>
    <row r="2065" spans="1:11" x14ac:dyDescent="0.3">
      <c r="A2065">
        <v>3</v>
      </c>
      <c r="B2065">
        <v>27</v>
      </c>
      <c r="C2065">
        <v>6</v>
      </c>
      <c r="D2065">
        <v>0</v>
      </c>
      <c r="E2065">
        <v>15</v>
      </c>
      <c r="F2065">
        <v>12.2</v>
      </c>
      <c r="G2065">
        <v>5.2</v>
      </c>
      <c r="H2065">
        <v>14.205</v>
      </c>
      <c r="I2065">
        <v>10.926</v>
      </c>
      <c r="J2065">
        <v>12.818</v>
      </c>
      <c r="K2065">
        <v>7.0190000000000001</v>
      </c>
    </row>
    <row r="2066" spans="1:11" x14ac:dyDescent="0.3">
      <c r="A2066">
        <v>3</v>
      </c>
      <c r="B2066">
        <v>27</v>
      </c>
      <c r="C2066">
        <v>7</v>
      </c>
      <c r="D2066">
        <v>1</v>
      </c>
      <c r="E2066">
        <v>52</v>
      </c>
      <c r="F2066">
        <v>12.8</v>
      </c>
      <c r="G2066">
        <v>6.2</v>
      </c>
      <c r="H2066">
        <v>49.674999999999997</v>
      </c>
      <c r="I2066">
        <v>12.401</v>
      </c>
      <c r="J2066">
        <v>44.566000000000003</v>
      </c>
      <c r="K2066">
        <v>38.164999999999999</v>
      </c>
    </row>
    <row r="2067" spans="1:11" x14ac:dyDescent="0.3">
      <c r="A2067">
        <v>3</v>
      </c>
      <c r="B2067">
        <v>27</v>
      </c>
      <c r="C2067">
        <v>8</v>
      </c>
      <c r="D2067">
        <v>0</v>
      </c>
      <c r="E2067">
        <v>115</v>
      </c>
      <c r="F2067">
        <v>12.8</v>
      </c>
      <c r="G2067">
        <v>3.1</v>
      </c>
      <c r="H2067">
        <v>110.113</v>
      </c>
      <c r="I2067">
        <v>14.012</v>
      </c>
      <c r="J2067">
        <v>98.338999999999999</v>
      </c>
      <c r="K2067">
        <v>90.84</v>
      </c>
    </row>
    <row r="2068" spans="1:11" x14ac:dyDescent="0.3">
      <c r="A2068">
        <v>3</v>
      </c>
      <c r="B2068">
        <v>27</v>
      </c>
      <c r="C2068">
        <v>9</v>
      </c>
      <c r="D2068">
        <v>1</v>
      </c>
      <c r="E2068">
        <v>169</v>
      </c>
      <c r="F2068">
        <v>12.8</v>
      </c>
      <c r="G2068">
        <v>4.5999999999999996</v>
      </c>
      <c r="H2068">
        <v>163.68899999999999</v>
      </c>
      <c r="I2068">
        <v>15.276999999999999</v>
      </c>
      <c r="J2068">
        <v>145.559</v>
      </c>
      <c r="K2068">
        <v>137.01400000000001</v>
      </c>
    </row>
    <row r="2069" spans="1:11" x14ac:dyDescent="0.3">
      <c r="A2069">
        <v>3</v>
      </c>
      <c r="B2069">
        <v>27</v>
      </c>
      <c r="C2069">
        <v>10</v>
      </c>
      <c r="D2069">
        <v>1</v>
      </c>
      <c r="E2069">
        <v>200</v>
      </c>
      <c r="F2069">
        <v>12.8</v>
      </c>
      <c r="G2069">
        <v>10.8</v>
      </c>
      <c r="H2069">
        <v>194.40700000000001</v>
      </c>
      <c r="I2069">
        <v>14.726000000000001</v>
      </c>
      <c r="J2069">
        <v>173.20099999999999</v>
      </c>
      <c r="K2069">
        <v>164.00899999999999</v>
      </c>
    </row>
    <row r="2070" spans="1:11" x14ac:dyDescent="0.3">
      <c r="A2070">
        <v>3</v>
      </c>
      <c r="B2070">
        <v>27</v>
      </c>
      <c r="C2070">
        <v>11</v>
      </c>
      <c r="D2070">
        <v>0</v>
      </c>
      <c r="E2070">
        <v>234</v>
      </c>
      <c r="F2070">
        <v>13.3</v>
      </c>
      <c r="G2070">
        <v>10.3</v>
      </c>
      <c r="H2070">
        <v>227.471</v>
      </c>
      <c r="I2070">
        <v>15.808</v>
      </c>
      <c r="J2070">
        <v>201.91900000000001</v>
      </c>
      <c r="K2070">
        <v>192.02699999999999</v>
      </c>
    </row>
    <row r="2071" spans="1:11" x14ac:dyDescent="0.3">
      <c r="A2071">
        <v>3</v>
      </c>
      <c r="B2071">
        <v>27</v>
      </c>
      <c r="C2071">
        <v>12</v>
      </c>
      <c r="D2071">
        <v>1</v>
      </c>
      <c r="E2071">
        <v>220</v>
      </c>
      <c r="F2071">
        <v>13.9</v>
      </c>
      <c r="G2071">
        <v>12.4</v>
      </c>
      <c r="H2071">
        <v>214.417</v>
      </c>
      <c r="I2071">
        <v>15.965999999999999</v>
      </c>
      <c r="J2071">
        <v>190.22900000000001</v>
      </c>
      <c r="K2071">
        <v>180.625</v>
      </c>
    </row>
    <row r="2072" spans="1:11" x14ac:dyDescent="0.3">
      <c r="A2072">
        <v>3</v>
      </c>
      <c r="B2072">
        <v>27</v>
      </c>
      <c r="C2072">
        <v>13</v>
      </c>
      <c r="D2072">
        <v>1</v>
      </c>
      <c r="E2072">
        <v>232</v>
      </c>
      <c r="F2072">
        <v>13.9</v>
      </c>
      <c r="G2072">
        <v>8.1999999999999993</v>
      </c>
      <c r="H2072">
        <v>226.404</v>
      </c>
      <c r="I2072">
        <v>16.84</v>
      </c>
      <c r="J2072">
        <v>200.267</v>
      </c>
      <c r="K2072">
        <v>190.416</v>
      </c>
    </row>
    <row r="2073" spans="1:11" x14ac:dyDescent="0.3">
      <c r="A2073">
        <v>3</v>
      </c>
      <c r="B2073">
        <v>27</v>
      </c>
      <c r="C2073">
        <v>14</v>
      </c>
      <c r="D2073">
        <v>0</v>
      </c>
      <c r="E2073">
        <v>198</v>
      </c>
      <c r="F2073">
        <v>13.9</v>
      </c>
      <c r="G2073">
        <v>7.2</v>
      </c>
      <c r="H2073">
        <v>191.637</v>
      </c>
      <c r="I2073">
        <v>16.486000000000001</v>
      </c>
      <c r="J2073">
        <v>169.71899999999999</v>
      </c>
      <c r="K2073">
        <v>160.61000000000001</v>
      </c>
    </row>
    <row r="2074" spans="1:11" x14ac:dyDescent="0.3">
      <c r="A2074">
        <v>3</v>
      </c>
      <c r="B2074">
        <v>27</v>
      </c>
      <c r="C2074">
        <v>15</v>
      </c>
      <c r="D2074">
        <v>1</v>
      </c>
      <c r="E2074">
        <v>149</v>
      </c>
      <c r="F2074">
        <v>13.3</v>
      </c>
      <c r="G2074">
        <v>10.3</v>
      </c>
      <c r="H2074">
        <v>143.99799999999999</v>
      </c>
      <c r="I2074">
        <v>14.582000000000001</v>
      </c>
      <c r="J2074">
        <v>128.345</v>
      </c>
      <c r="K2074">
        <v>120.19</v>
      </c>
    </row>
    <row r="2075" spans="1:11" x14ac:dyDescent="0.3">
      <c r="A2075">
        <v>3</v>
      </c>
      <c r="B2075">
        <v>27</v>
      </c>
      <c r="C2075">
        <v>16</v>
      </c>
      <c r="D2075">
        <v>0</v>
      </c>
      <c r="E2075">
        <v>83</v>
      </c>
      <c r="F2075">
        <v>12.8</v>
      </c>
      <c r="G2075">
        <v>8.8000000000000007</v>
      </c>
      <c r="H2075">
        <v>79.072000000000003</v>
      </c>
      <c r="I2075">
        <v>13.122</v>
      </c>
      <c r="J2075">
        <v>70.828999999999994</v>
      </c>
      <c r="K2075">
        <v>63.904000000000003</v>
      </c>
    </row>
    <row r="2076" spans="1:11" x14ac:dyDescent="0.3">
      <c r="A2076">
        <v>3</v>
      </c>
      <c r="B2076">
        <v>27</v>
      </c>
      <c r="C2076">
        <v>17</v>
      </c>
      <c r="D2076">
        <v>0</v>
      </c>
      <c r="E2076">
        <v>40</v>
      </c>
      <c r="F2076">
        <v>12.8</v>
      </c>
      <c r="G2076">
        <v>5.2</v>
      </c>
      <c r="H2076">
        <v>37.954999999999998</v>
      </c>
      <c r="I2076">
        <v>12.231999999999999</v>
      </c>
      <c r="J2076">
        <v>34.1</v>
      </c>
      <c r="K2076">
        <v>27.901</v>
      </c>
    </row>
    <row r="2077" spans="1:11" x14ac:dyDescent="0.3">
      <c r="A2077">
        <v>3</v>
      </c>
      <c r="B2077">
        <v>27</v>
      </c>
      <c r="C2077">
        <v>18</v>
      </c>
      <c r="D2077">
        <v>0</v>
      </c>
      <c r="E2077">
        <v>7</v>
      </c>
      <c r="F2077">
        <v>11.7</v>
      </c>
      <c r="G2077">
        <v>6.2</v>
      </c>
      <c r="H2077">
        <v>6.6230000000000002</v>
      </c>
      <c r="I2077">
        <v>10.465</v>
      </c>
      <c r="J2077">
        <v>5.9850000000000003</v>
      </c>
      <c r="K2077">
        <v>0.311</v>
      </c>
    </row>
    <row r="2078" spans="1:11" x14ac:dyDescent="0.3">
      <c r="A2078">
        <v>3</v>
      </c>
      <c r="B2078">
        <v>27</v>
      </c>
      <c r="C2078">
        <v>19</v>
      </c>
      <c r="D2078">
        <v>0</v>
      </c>
      <c r="E2078">
        <v>0</v>
      </c>
      <c r="F2078">
        <v>11.1</v>
      </c>
      <c r="G2078">
        <v>3.6</v>
      </c>
      <c r="H2078">
        <v>0</v>
      </c>
      <c r="I2078">
        <v>11.1</v>
      </c>
      <c r="J2078">
        <v>0</v>
      </c>
      <c r="K2078">
        <v>0</v>
      </c>
    </row>
    <row r="2079" spans="1:11" x14ac:dyDescent="0.3">
      <c r="A2079">
        <v>3</v>
      </c>
      <c r="B2079">
        <v>27</v>
      </c>
      <c r="C2079">
        <v>20</v>
      </c>
      <c r="D2079">
        <v>0</v>
      </c>
      <c r="E2079">
        <v>0</v>
      </c>
      <c r="F2079">
        <v>10.6</v>
      </c>
      <c r="G2079">
        <v>2.6</v>
      </c>
      <c r="H2079">
        <v>0</v>
      </c>
      <c r="I2079">
        <v>10.6</v>
      </c>
      <c r="J2079">
        <v>0</v>
      </c>
      <c r="K2079">
        <v>0</v>
      </c>
    </row>
    <row r="2080" spans="1:11" x14ac:dyDescent="0.3">
      <c r="A2080">
        <v>3</v>
      </c>
      <c r="B2080">
        <v>27</v>
      </c>
      <c r="C2080">
        <v>21</v>
      </c>
      <c r="D2080">
        <v>0</v>
      </c>
      <c r="E2080">
        <v>0</v>
      </c>
      <c r="F2080">
        <v>10</v>
      </c>
      <c r="G2080">
        <v>2.6</v>
      </c>
      <c r="H2080">
        <v>0</v>
      </c>
      <c r="I2080">
        <v>10</v>
      </c>
      <c r="J2080">
        <v>0</v>
      </c>
      <c r="K2080">
        <v>0</v>
      </c>
    </row>
    <row r="2081" spans="1:11" x14ac:dyDescent="0.3">
      <c r="A2081">
        <v>3</v>
      </c>
      <c r="B2081">
        <v>27</v>
      </c>
      <c r="C2081">
        <v>22</v>
      </c>
      <c r="D2081">
        <v>0</v>
      </c>
      <c r="E2081">
        <v>0</v>
      </c>
      <c r="F2081">
        <v>10</v>
      </c>
      <c r="G2081">
        <v>3.6</v>
      </c>
      <c r="H2081">
        <v>0</v>
      </c>
      <c r="I2081">
        <v>10</v>
      </c>
      <c r="J2081">
        <v>0</v>
      </c>
      <c r="K2081">
        <v>0</v>
      </c>
    </row>
    <row r="2082" spans="1:11" x14ac:dyDescent="0.3">
      <c r="A2082">
        <v>3</v>
      </c>
      <c r="B2082">
        <v>27</v>
      </c>
      <c r="C2082">
        <v>23</v>
      </c>
      <c r="D2082">
        <v>0</v>
      </c>
      <c r="E2082">
        <v>0</v>
      </c>
      <c r="F2082">
        <v>10</v>
      </c>
      <c r="G2082">
        <v>2.6</v>
      </c>
      <c r="H2082">
        <v>0</v>
      </c>
      <c r="I2082">
        <v>10</v>
      </c>
      <c r="J2082">
        <v>0</v>
      </c>
      <c r="K2082">
        <v>0</v>
      </c>
    </row>
    <row r="2083" spans="1:11" x14ac:dyDescent="0.3">
      <c r="A2083">
        <v>3</v>
      </c>
      <c r="B2083">
        <v>28</v>
      </c>
      <c r="C2083">
        <v>0</v>
      </c>
      <c r="D2083">
        <v>0</v>
      </c>
      <c r="E2083">
        <v>0</v>
      </c>
      <c r="F2083">
        <v>9.4</v>
      </c>
      <c r="G2083">
        <v>4.0999999999999996</v>
      </c>
      <c r="H2083">
        <v>0</v>
      </c>
      <c r="I2083">
        <v>9.4</v>
      </c>
      <c r="J2083">
        <v>0</v>
      </c>
      <c r="K2083">
        <v>0</v>
      </c>
    </row>
    <row r="2084" spans="1:11" x14ac:dyDescent="0.3">
      <c r="A2084">
        <v>3</v>
      </c>
      <c r="B2084">
        <v>28</v>
      </c>
      <c r="C2084">
        <v>1</v>
      </c>
      <c r="D2084">
        <v>0</v>
      </c>
      <c r="E2084">
        <v>0</v>
      </c>
      <c r="F2084">
        <v>9.4</v>
      </c>
      <c r="G2084">
        <v>2.6</v>
      </c>
      <c r="H2084">
        <v>0</v>
      </c>
      <c r="I2084">
        <v>9.4</v>
      </c>
      <c r="J2084">
        <v>0</v>
      </c>
      <c r="K2084">
        <v>0</v>
      </c>
    </row>
    <row r="2085" spans="1:11" x14ac:dyDescent="0.3">
      <c r="A2085">
        <v>3</v>
      </c>
      <c r="B2085">
        <v>28</v>
      </c>
      <c r="C2085">
        <v>2</v>
      </c>
      <c r="D2085">
        <v>0</v>
      </c>
      <c r="E2085">
        <v>0</v>
      </c>
      <c r="F2085">
        <v>10.6</v>
      </c>
      <c r="G2085">
        <v>5.2</v>
      </c>
      <c r="H2085">
        <v>0</v>
      </c>
      <c r="I2085">
        <v>10.6</v>
      </c>
      <c r="J2085">
        <v>0</v>
      </c>
      <c r="K2085">
        <v>0</v>
      </c>
    </row>
    <row r="2086" spans="1:11" x14ac:dyDescent="0.3">
      <c r="A2086">
        <v>3</v>
      </c>
      <c r="B2086">
        <v>28</v>
      </c>
      <c r="C2086">
        <v>3</v>
      </c>
      <c r="D2086">
        <v>0</v>
      </c>
      <c r="E2086">
        <v>0</v>
      </c>
      <c r="F2086">
        <v>11.1</v>
      </c>
      <c r="G2086">
        <v>7.7</v>
      </c>
      <c r="H2086">
        <v>0</v>
      </c>
      <c r="I2086">
        <v>11.1</v>
      </c>
      <c r="J2086">
        <v>0</v>
      </c>
      <c r="K2086">
        <v>0</v>
      </c>
    </row>
    <row r="2087" spans="1:11" x14ac:dyDescent="0.3">
      <c r="A2087">
        <v>3</v>
      </c>
      <c r="B2087">
        <v>28</v>
      </c>
      <c r="C2087">
        <v>4</v>
      </c>
      <c r="D2087">
        <v>0</v>
      </c>
      <c r="E2087">
        <v>0</v>
      </c>
      <c r="F2087">
        <v>10.6</v>
      </c>
      <c r="G2087">
        <v>4.5999999999999996</v>
      </c>
      <c r="H2087">
        <v>0</v>
      </c>
      <c r="I2087">
        <v>10.6</v>
      </c>
      <c r="J2087">
        <v>0</v>
      </c>
      <c r="K2087">
        <v>0</v>
      </c>
    </row>
    <row r="2088" spans="1:11" x14ac:dyDescent="0.3">
      <c r="A2088">
        <v>3</v>
      </c>
      <c r="B2088">
        <v>28</v>
      </c>
      <c r="C2088">
        <v>5</v>
      </c>
      <c r="D2088">
        <v>0</v>
      </c>
      <c r="E2088">
        <v>0</v>
      </c>
      <c r="F2088">
        <v>10</v>
      </c>
      <c r="G2088">
        <v>3.6</v>
      </c>
      <c r="H2088">
        <v>0</v>
      </c>
      <c r="I2088">
        <v>10</v>
      </c>
      <c r="J2088">
        <v>0</v>
      </c>
      <c r="K2088">
        <v>0</v>
      </c>
    </row>
    <row r="2089" spans="1:11" x14ac:dyDescent="0.3">
      <c r="A2089">
        <v>3</v>
      </c>
      <c r="B2089">
        <v>28</v>
      </c>
      <c r="C2089">
        <v>6</v>
      </c>
      <c r="D2089">
        <v>32</v>
      </c>
      <c r="E2089">
        <v>29</v>
      </c>
      <c r="F2089">
        <v>11.7</v>
      </c>
      <c r="G2089">
        <v>6.2</v>
      </c>
      <c r="H2089">
        <v>31.314</v>
      </c>
      <c r="I2089">
        <v>10.904</v>
      </c>
      <c r="J2089">
        <v>26.786000000000001</v>
      </c>
      <c r="K2089">
        <v>20.727</v>
      </c>
    </row>
    <row r="2090" spans="1:11" x14ac:dyDescent="0.3">
      <c r="A2090">
        <v>3</v>
      </c>
      <c r="B2090">
        <v>28</v>
      </c>
      <c r="C2090">
        <v>7</v>
      </c>
      <c r="D2090">
        <v>306</v>
      </c>
      <c r="E2090">
        <v>87</v>
      </c>
      <c r="F2090">
        <v>12.8</v>
      </c>
      <c r="G2090">
        <v>6.2</v>
      </c>
      <c r="H2090">
        <v>192.376</v>
      </c>
      <c r="I2090">
        <v>15.301</v>
      </c>
      <c r="J2090">
        <v>159.68799999999999</v>
      </c>
      <c r="K2090">
        <v>150.816</v>
      </c>
    </row>
    <row r="2091" spans="1:11" x14ac:dyDescent="0.3">
      <c r="A2091">
        <v>3</v>
      </c>
      <c r="B2091">
        <v>28</v>
      </c>
      <c r="C2091">
        <v>8</v>
      </c>
      <c r="D2091">
        <v>260</v>
      </c>
      <c r="E2091">
        <v>201</v>
      </c>
      <c r="F2091">
        <v>13.9</v>
      </c>
      <c r="G2091">
        <v>6.2</v>
      </c>
      <c r="H2091">
        <v>353.43200000000002</v>
      </c>
      <c r="I2091">
        <v>19.939</v>
      </c>
      <c r="J2091">
        <v>305.60899999999998</v>
      </c>
      <c r="K2091">
        <v>292.95499999999998</v>
      </c>
    </row>
    <row r="2092" spans="1:11" x14ac:dyDescent="0.3">
      <c r="A2092">
        <v>3</v>
      </c>
      <c r="B2092">
        <v>28</v>
      </c>
      <c r="C2092">
        <v>9</v>
      </c>
      <c r="D2092">
        <v>481</v>
      </c>
      <c r="E2092">
        <v>225</v>
      </c>
      <c r="F2092">
        <v>13.3</v>
      </c>
      <c r="G2092">
        <v>5.2</v>
      </c>
      <c r="H2092">
        <v>601.50400000000002</v>
      </c>
      <c r="I2092">
        <v>25.838000000000001</v>
      </c>
      <c r="J2092">
        <v>513.67200000000003</v>
      </c>
      <c r="K2092">
        <v>494.37099999999998</v>
      </c>
    </row>
    <row r="2093" spans="1:11" x14ac:dyDescent="0.3">
      <c r="A2093">
        <v>3</v>
      </c>
      <c r="B2093">
        <v>28</v>
      </c>
      <c r="C2093">
        <v>10</v>
      </c>
      <c r="D2093">
        <v>530</v>
      </c>
      <c r="E2093">
        <v>254</v>
      </c>
      <c r="F2093">
        <v>13.9</v>
      </c>
      <c r="G2093">
        <v>7.2</v>
      </c>
      <c r="H2093">
        <v>747.13099999999997</v>
      </c>
      <c r="I2093">
        <v>27.222999999999999</v>
      </c>
      <c r="J2093">
        <v>636.94899999999996</v>
      </c>
      <c r="K2093">
        <v>613.01400000000001</v>
      </c>
    </row>
    <row r="2094" spans="1:11" x14ac:dyDescent="0.3">
      <c r="A2094">
        <v>3</v>
      </c>
      <c r="B2094">
        <v>28</v>
      </c>
      <c r="C2094">
        <v>11</v>
      </c>
      <c r="D2094">
        <v>263</v>
      </c>
      <c r="E2094">
        <v>339</v>
      </c>
      <c r="F2094">
        <v>15.6</v>
      </c>
      <c r="G2094">
        <v>7.7</v>
      </c>
      <c r="H2094">
        <v>618.654</v>
      </c>
      <c r="I2094">
        <v>26.324999999999999</v>
      </c>
      <c r="J2094">
        <v>529.50900000000001</v>
      </c>
      <c r="K2094">
        <v>509.642</v>
      </c>
    </row>
    <row r="2095" spans="1:11" x14ac:dyDescent="0.3">
      <c r="A2095">
        <v>3</v>
      </c>
      <c r="B2095">
        <v>28</v>
      </c>
      <c r="C2095">
        <v>12</v>
      </c>
      <c r="D2095">
        <v>664</v>
      </c>
      <c r="E2095">
        <v>264</v>
      </c>
      <c r="F2095">
        <v>16.100000000000001</v>
      </c>
      <c r="G2095">
        <v>7.7</v>
      </c>
      <c r="H2095">
        <v>945.72500000000002</v>
      </c>
      <c r="I2095">
        <v>32.395000000000003</v>
      </c>
      <c r="J2095">
        <v>792.17700000000002</v>
      </c>
      <c r="K2095">
        <v>761.66899999999998</v>
      </c>
    </row>
    <row r="2096" spans="1:11" x14ac:dyDescent="0.3">
      <c r="A2096">
        <v>3</v>
      </c>
      <c r="B2096">
        <v>28</v>
      </c>
      <c r="C2096">
        <v>13</v>
      </c>
      <c r="D2096">
        <v>624</v>
      </c>
      <c r="E2096">
        <v>232</v>
      </c>
      <c r="F2096">
        <v>15.6</v>
      </c>
      <c r="G2096">
        <v>8.1999999999999993</v>
      </c>
      <c r="H2096">
        <v>840.82500000000005</v>
      </c>
      <c r="I2096">
        <v>29.888999999999999</v>
      </c>
      <c r="J2096">
        <v>710.41</v>
      </c>
      <c r="K2096">
        <v>683.46699999999998</v>
      </c>
    </row>
    <row r="2097" spans="1:11" x14ac:dyDescent="0.3">
      <c r="A2097">
        <v>3</v>
      </c>
      <c r="B2097">
        <v>28</v>
      </c>
      <c r="C2097">
        <v>14</v>
      </c>
      <c r="D2097">
        <v>633</v>
      </c>
      <c r="E2097">
        <v>199</v>
      </c>
      <c r="F2097">
        <v>15.6</v>
      </c>
      <c r="G2097">
        <v>8.1999999999999993</v>
      </c>
      <c r="H2097">
        <v>739.774</v>
      </c>
      <c r="I2097">
        <v>28.048999999999999</v>
      </c>
      <c r="J2097">
        <v>627.98199999999997</v>
      </c>
      <c r="K2097">
        <v>604.40200000000004</v>
      </c>
    </row>
    <row r="2098" spans="1:11" x14ac:dyDescent="0.3">
      <c r="A2098">
        <v>3</v>
      </c>
      <c r="B2098">
        <v>28</v>
      </c>
      <c r="C2098">
        <v>15</v>
      </c>
      <c r="D2098">
        <v>545</v>
      </c>
      <c r="E2098">
        <v>166</v>
      </c>
      <c r="F2098">
        <v>14.4</v>
      </c>
      <c r="G2098">
        <v>7.7</v>
      </c>
      <c r="H2098">
        <v>535.00099999999998</v>
      </c>
      <c r="I2098">
        <v>23.629000000000001</v>
      </c>
      <c r="J2098">
        <v>457.863</v>
      </c>
      <c r="K2098">
        <v>440.49</v>
      </c>
    </row>
    <row r="2099" spans="1:11" x14ac:dyDescent="0.3">
      <c r="A2099">
        <v>3</v>
      </c>
      <c r="B2099">
        <v>28</v>
      </c>
      <c r="C2099">
        <v>16</v>
      </c>
      <c r="D2099">
        <v>411</v>
      </c>
      <c r="E2099">
        <v>123</v>
      </c>
      <c r="F2099">
        <v>15</v>
      </c>
      <c r="G2099">
        <v>7.7</v>
      </c>
      <c r="H2099">
        <v>312.83499999999998</v>
      </c>
      <c r="I2099">
        <v>20.045999999999999</v>
      </c>
      <c r="J2099">
        <v>263.88400000000001</v>
      </c>
      <c r="K2099">
        <v>252.38499999999999</v>
      </c>
    </row>
    <row r="2100" spans="1:11" x14ac:dyDescent="0.3">
      <c r="A2100">
        <v>3</v>
      </c>
      <c r="B2100">
        <v>28</v>
      </c>
      <c r="C2100">
        <v>17</v>
      </c>
      <c r="D2100">
        <v>39</v>
      </c>
      <c r="E2100">
        <v>57</v>
      </c>
      <c r="F2100">
        <v>13.3</v>
      </c>
      <c r="G2100">
        <v>6.2</v>
      </c>
      <c r="H2100">
        <v>63.091000000000001</v>
      </c>
      <c r="I2100">
        <v>13.726000000000001</v>
      </c>
      <c r="J2100">
        <v>54.451000000000001</v>
      </c>
      <c r="K2100">
        <v>47.856000000000002</v>
      </c>
    </row>
    <row r="2101" spans="1:11" x14ac:dyDescent="0.3">
      <c r="A2101">
        <v>3</v>
      </c>
      <c r="B2101">
        <v>28</v>
      </c>
      <c r="C2101">
        <v>18</v>
      </c>
      <c r="D2101">
        <v>1</v>
      </c>
      <c r="E2101">
        <v>7</v>
      </c>
      <c r="F2101">
        <v>12.8</v>
      </c>
      <c r="G2101">
        <v>5.2</v>
      </c>
      <c r="H2101">
        <v>6.6550000000000002</v>
      </c>
      <c r="I2101">
        <v>11.497999999999999</v>
      </c>
      <c r="J2101">
        <v>5.97</v>
      </c>
      <c r="K2101">
        <v>0.29699999999999999</v>
      </c>
    </row>
    <row r="2102" spans="1:11" x14ac:dyDescent="0.3">
      <c r="A2102">
        <v>3</v>
      </c>
      <c r="B2102">
        <v>28</v>
      </c>
      <c r="C2102">
        <v>19</v>
      </c>
      <c r="D2102">
        <v>0</v>
      </c>
      <c r="E2102">
        <v>0</v>
      </c>
      <c r="F2102">
        <v>12.2</v>
      </c>
      <c r="G2102">
        <v>5.7</v>
      </c>
      <c r="H2102">
        <v>0</v>
      </c>
      <c r="I2102">
        <v>12.2</v>
      </c>
      <c r="J2102">
        <v>0</v>
      </c>
      <c r="K2102">
        <v>0</v>
      </c>
    </row>
    <row r="2103" spans="1:11" x14ac:dyDescent="0.3">
      <c r="A2103">
        <v>3</v>
      </c>
      <c r="B2103">
        <v>28</v>
      </c>
      <c r="C2103">
        <v>20</v>
      </c>
      <c r="D2103">
        <v>0</v>
      </c>
      <c r="E2103">
        <v>0</v>
      </c>
      <c r="F2103">
        <v>11.1</v>
      </c>
      <c r="G2103">
        <v>4.5999999999999996</v>
      </c>
      <c r="H2103">
        <v>0</v>
      </c>
      <c r="I2103">
        <v>11.1</v>
      </c>
      <c r="J2103">
        <v>0</v>
      </c>
      <c r="K2103">
        <v>0</v>
      </c>
    </row>
    <row r="2104" spans="1:11" x14ac:dyDescent="0.3">
      <c r="A2104">
        <v>3</v>
      </c>
      <c r="B2104">
        <v>28</v>
      </c>
      <c r="C2104">
        <v>21</v>
      </c>
      <c r="D2104">
        <v>0</v>
      </c>
      <c r="E2104">
        <v>0</v>
      </c>
      <c r="F2104">
        <v>11.1</v>
      </c>
      <c r="G2104">
        <v>5.2</v>
      </c>
      <c r="H2104">
        <v>0</v>
      </c>
      <c r="I2104">
        <v>11.1</v>
      </c>
      <c r="J2104">
        <v>0</v>
      </c>
      <c r="K2104">
        <v>0</v>
      </c>
    </row>
    <row r="2105" spans="1:11" x14ac:dyDescent="0.3">
      <c r="A2105">
        <v>3</v>
      </c>
      <c r="B2105">
        <v>28</v>
      </c>
      <c r="C2105">
        <v>22</v>
      </c>
      <c r="D2105">
        <v>0</v>
      </c>
      <c r="E2105">
        <v>0</v>
      </c>
      <c r="F2105">
        <v>11.1</v>
      </c>
      <c r="G2105">
        <v>2.1</v>
      </c>
      <c r="H2105">
        <v>0</v>
      </c>
      <c r="I2105">
        <v>11.1</v>
      </c>
      <c r="J2105">
        <v>0</v>
      </c>
      <c r="K2105">
        <v>0</v>
      </c>
    </row>
    <row r="2106" spans="1:11" x14ac:dyDescent="0.3">
      <c r="A2106">
        <v>3</v>
      </c>
      <c r="B2106">
        <v>28</v>
      </c>
      <c r="C2106">
        <v>23</v>
      </c>
      <c r="D2106">
        <v>0</v>
      </c>
      <c r="E2106">
        <v>0</v>
      </c>
      <c r="F2106">
        <v>11.7</v>
      </c>
      <c r="G2106">
        <v>6.2</v>
      </c>
      <c r="H2106">
        <v>0</v>
      </c>
      <c r="I2106">
        <v>11.7</v>
      </c>
      <c r="J2106">
        <v>0</v>
      </c>
      <c r="K2106">
        <v>0</v>
      </c>
    </row>
    <row r="2107" spans="1:11" x14ac:dyDescent="0.3">
      <c r="A2107">
        <v>3</v>
      </c>
      <c r="B2107">
        <v>29</v>
      </c>
      <c r="C2107">
        <v>0</v>
      </c>
      <c r="D2107">
        <v>0</v>
      </c>
      <c r="E2107">
        <v>0</v>
      </c>
      <c r="F2107">
        <v>11.7</v>
      </c>
      <c r="G2107">
        <v>4.5999999999999996</v>
      </c>
      <c r="H2107">
        <v>0</v>
      </c>
      <c r="I2107">
        <v>11.7</v>
      </c>
      <c r="J2107">
        <v>0</v>
      </c>
      <c r="K2107">
        <v>0</v>
      </c>
    </row>
    <row r="2108" spans="1:11" x14ac:dyDescent="0.3">
      <c r="A2108">
        <v>3</v>
      </c>
      <c r="B2108">
        <v>29</v>
      </c>
      <c r="C2108">
        <v>1</v>
      </c>
      <c r="D2108">
        <v>0</v>
      </c>
      <c r="E2108">
        <v>0</v>
      </c>
      <c r="F2108">
        <v>11.7</v>
      </c>
      <c r="G2108">
        <v>4.5999999999999996</v>
      </c>
      <c r="H2108">
        <v>0</v>
      </c>
      <c r="I2108">
        <v>11.7</v>
      </c>
      <c r="J2108">
        <v>0</v>
      </c>
      <c r="K2108">
        <v>0</v>
      </c>
    </row>
    <row r="2109" spans="1:11" x14ac:dyDescent="0.3">
      <c r="A2109">
        <v>3</v>
      </c>
      <c r="B2109">
        <v>29</v>
      </c>
      <c r="C2109">
        <v>2</v>
      </c>
      <c r="D2109">
        <v>0</v>
      </c>
      <c r="E2109">
        <v>0</v>
      </c>
      <c r="F2109">
        <v>11.1</v>
      </c>
      <c r="G2109">
        <v>3.1</v>
      </c>
      <c r="H2109">
        <v>0</v>
      </c>
      <c r="I2109">
        <v>11.1</v>
      </c>
      <c r="J2109">
        <v>0</v>
      </c>
      <c r="K2109">
        <v>0</v>
      </c>
    </row>
    <row r="2110" spans="1:11" x14ac:dyDescent="0.3">
      <c r="A2110">
        <v>3</v>
      </c>
      <c r="B2110">
        <v>29</v>
      </c>
      <c r="C2110">
        <v>3</v>
      </c>
      <c r="D2110">
        <v>0</v>
      </c>
      <c r="E2110">
        <v>0</v>
      </c>
      <c r="F2110">
        <v>10.6</v>
      </c>
      <c r="G2110">
        <v>3.1</v>
      </c>
      <c r="H2110">
        <v>0</v>
      </c>
      <c r="I2110">
        <v>10.6</v>
      </c>
      <c r="J2110">
        <v>0</v>
      </c>
      <c r="K2110">
        <v>0</v>
      </c>
    </row>
    <row r="2111" spans="1:11" x14ac:dyDescent="0.3">
      <c r="A2111">
        <v>3</v>
      </c>
      <c r="B2111">
        <v>29</v>
      </c>
      <c r="C2111">
        <v>4</v>
      </c>
      <c r="D2111">
        <v>0</v>
      </c>
      <c r="E2111">
        <v>0</v>
      </c>
      <c r="F2111">
        <v>10</v>
      </c>
      <c r="G2111">
        <v>5.7</v>
      </c>
      <c r="H2111">
        <v>0</v>
      </c>
      <c r="I2111">
        <v>10</v>
      </c>
      <c r="J2111">
        <v>0</v>
      </c>
      <c r="K2111">
        <v>0</v>
      </c>
    </row>
    <row r="2112" spans="1:11" x14ac:dyDescent="0.3">
      <c r="A2112">
        <v>3</v>
      </c>
      <c r="B2112">
        <v>29</v>
      </c>
      <c r="C2112">
        <v>5</v>
      </c>
      <c r="D2112">
        <v>0</v>
      </c>
      <c r="E2112">
        <v>0</v>
      </c>
      <c r="F2112">
        <v>9.4</v>
      </c>
      <c r="G2112">
        <v>2.1</v>
      </c>
      <c r="H2112">
        <v>0</v>
      </c>
      <c r="I2112">
        <v>9.4</v>
      </c>
      <c r="J2112">
        <v>0</v>
      </c>
      <c r="K2112">
        <v>0</v>
      </c>
    </row>
    <row r="2113" spans="1:11" x14ac:dyDescent="0.3">
      <c r="A2113">
        <v>3</v>
      </c>
      <c r="B2113">
        <v>29</v>
      </c>
      <c r="C2113">
        <v>6</v>
      </c>
      <c r="D2113">
        <v>45</v>
      </c>
      <c r="E2113">
        <v>20</v>
      </c>
      <c r="F2113">
        <v>10.6</v>
      </c>
      <c r="G2113">
        <v>2.1</v>
      </c>
      <c r="H2113">
        <v>24.091000000000001</v>
      </c>
      <c r="I2113">
        <v>8.9610000000000003</v>
      </c>
      <c r="J2113">
        <v>19.795999999999999</v>
      </c>
      <c r="K2113">
        <v>13.868</v>
      </c>
    </row>
    <row r="2114" spans="1:11" x14ac:dyDescent="0.3">
      <c r="A2114">
        <v>3</v>
      </c>
      <c r="B2114">
        <v>29</v>
      </c>
      <c r="C2114">
        <v>7</v>
      </c>
      <c r="D2114">
        <v>93</v>
      </c>
      <c r="E2114">
        <v>114</v>
      </c>
      <c r="F2114">
        <v>12.2</v>
      </c>
      <c r="G2114">
        <v>2.1</v>
      </c>
      <c r="H2114">
        <v>145.02099999999999</v>
      </c>
      <c r="I2114">
        <v>14.516999999999999</v>
      </c>
      <c r="J2114">
        <v>125.864</v>
      </c>
      <c r="K2114">
        <v>117.764</v>
      </c>
    </row>
    <row r="2115" spans="1:11" x14ac:dyDescent="0.3">
      <c r="A2115">
        <v>3</v>
      </c>
      <c r="B2115">
        <v>29</v>
      </c>
      <c r="C2115">
        <v>8</v>
      </c>
      <c r="D2115">
        <v>442</v>
      </c>
      <c r="E2115">
        <v>144</v>
      </c>
      <c r="F2115">
        <v>13.3</v>
      </c>
      <c r="G2115">
        <v>4.5999999999999996</v>
      </c>
      <c r="H2115">
        <v>400.65699999999998</v>
      </c>
      <c r="I2115">
        <v>21.494</v>
      </c>
      <c r="J2115">
        <v>342.58499999999998</v>
      </c>
      <c r="K2115">
        <v>328.858</v>
      </c>
    </row>
    <row r="2116" spans="1:11" x14ac:dyDescent="0.3">
      <c r="A2116">
        <v>3</v>
      </c>
      <c r="B2116">
        <v>29</v>
      </c>
      <c r="C2116">
        <v>9</v>
      </c>
      <c r="D2116">
        <v>132</v>
      </c>
      <c r="E2116">
        <v>183</v>
      </c>
      <c r="F2116">
        <v>13.9</v>
      </c>
      <c r="G2116">
        <v>5.2</v>
      </c>
      <c r="H2116">
        <v>285.608</v>
      </c>
      <c r="I2116">
        <v>19.584</v>
      </c>
      <c r="J2116">
        <v>249.70099999999999</v>
      </c>
      <c r="K2116">
        <v>238.58199999999999</v>
      </c>
    </row>
    <row r="2117" spans="1:11" x14ac:dyDescent="0.3">
      <c r="A2117">
        <v>3</v>
      </c>
      <c r="B2117">
        <v>29</v>
      </c>
      <c r="C2117">
        <v>10</v>
      </c>
      <c r="D2117">
        <v>128</v>
      </c>
      <c r="E2117">
        <v>187</v>
      </c>
      <c r="F2117">
        <v>13.9</v>
      </c>
      <c r="G2117">
        <v>6.2</v>
      </c>
      <c r="H2117">
        <v>305.88799999999998</v>
      </c>
      <c r="I2117">
        <v>19.157</v>
      </c>
      <c r="J2117">
        <v>268.303</v>
      </c>
      <c r="K2117">
        <v>256.685</v>
      </c>
    </row>
    <row r="2118" spans="1:11" x14ac:dyDescent="0.3">
      <c r="A2118">
        <v>3</v>
      </c>
      <c r="B2118">
        <v>29</v>
      </c>
      <c r="C2118">
        <v>11</v>
      </c>
      <c r="D2118">
        <v>399</v>
      </c>
      <c r="E2118">
        <v>308</v>
      </c>
      <c r="F2118">
        <v>15</v>
      </c>
      <c r="G2118">
        <v>7.2</v>
      </c>
      <c r="H2118">
        <v>726.02099999999996</v>
      </c>
      <c r="I2118">
        <v>27.509</v>
      </c>
      <c r="J2118">
        <v>618.80100000000004</v>
      </c>
      <c r="K2118">
        <v>595.58100000000002</v>
      </c>
    </row>
    <row r="2119" spans="1:11" x14ac:dyDescent="0.3">
      <c r="A2119">
        <v>3</v>
      </c>
      <c r="B2119">
        <v>29</v>
      </c>
      <c r="C2119">
        <v>12</v>
      </c>
      <c r="D2119">
        <v>286</v>
      </c>
      <c r="E2119">
        <v>315</v>
      </c>
      <c r="F2119">
        <v>15.6</v>
      </c>
      <c r="G2119">
        <v>7.2</v>
      </c>
      <c r="H2119">
        <v>619.93700000000001</v>
      </c>
      <c r="I2119">
        <v>26.806000000000001</v>
      </c>
      <c r="J2119">
        <v>529.73699999999997</v>
      </c>
      <c r="K2119">
        <v>509.86099999999999</v>
      </c>
    </row>
    <row r="2120" spans="1:11" x14ac:dyDescent="0.3">
      <c r="A2120">
        <v>3</v>
      </c>
      <c r="B2120">
        <v>29</v>
      </c>
      <c r="C2120">
        <v>13</v>
      </c>
      <c r="D2120">
        <v>717</v>
      </c>
      <c r="E2120">
        <v>178</v>
      </c>
      <c r="F2120">
        <v>15.6</v>
      </c>
      <c r="G2120">
        <v>9.3000000000000007</v>
      </c>
      <c r="H2120">
        <v>870.11500000000001</v>
      </c>
      <c r="I2120">
        <v>28.838999999999999</v>
      </c>
      <c r="J2120">
        <v>737.88</v>
      </c>
      <c r="K2120">
        <v>709.76499999999999</v>
      </c>
    </row>
    <row r="2121" spans="1:11" x14ac:dyDescent="0.3">
      <c r="A2121">
        <v>3</v>
      </c>
      <c r="B2121">
        <v>29</v>
      </c>
      <c r="C2121">
        <v>14</v>
      </c>
      <c r="D2121">
        <v>707</v>
      </c>
      <c r="E2121">
        <v>163</v>
      </c>
      <c r="F2121">
        <v>16.100000000000001</v>
      </c>
      <c r="G2121">
        <v>7.7</v>
      </c>
      <c r="H2121">
        <v>762.572</v>
      </c>
      <c r="I2121">
        <v>29.527000000000001</v>
      </c>
      <c r="J2121">
        <v>643.84299999999996</v>
      </c>
      <c r="K2121">
        <v>619.63400000000001</v>
      </c>
    </row>
    <row r="2122" spans="1:11" x14ac:dyDescent="0.3">
      <c r="A2122">
        <v>3</v>
      </c>
      <c r="B2122">
        <v>29</v>
      </c>
      <c r="C2122">
        <v>15</v>
      </c>
      <c r="D2122">
        <v>399</v>
      </c>
      <c r="E2122">
        <v>201</v>
      </c>
      <c r="F2122">
        <v>15.6</v>
      </c>
      <c r="G2122">
        <v>6.7</v>
      </c>
      <c r="H2122">
        <v>477.12400000000002</v>
      </c>
      <c r="I2122">
        <v>24.681999999999999</v>
      </c>
      <c r="J2122">
        <v>407.55900000000003</v>
      </c>
      <c r="K2122">
        <v>391.83300000000003</v>
      </c>
    </row>
    <row r="2123" spans="1:11" x14ac:dyDescent="0.3">
      <c r="A2123">
        <v>3</v>
      </c>
      <c r="B2123">
        <v>29</v>
      </c>
      <c r="C2123">
        <v>16</v>
      </c>
      <c r="D2123">
        <v>110</v>
      </c>
      <c r="E2123">
        <v>137</v>
      </c>
      <c r="F2123">
        <v>15</v>
      </c>
      <c r="G2123">
        <v>6.2</v>
      </c>
      <c r="H2123">
        <v>186.86199999999999</v>
      </c>
      <c r="I2123">
        <v>18.234999999999999</v>
      </c>
      <c r="J2123">
        <v>161.87100000000001</v>
      </c>
      <c r="K2123">
        <v>152.947</v>
      </c>
    </row>
    <row r="2124" spans="1:11" x14ac:dyDescent="0.3">
      <c r="A2124">
        <v>3</v>
      </c>
      <c r="B2124">
        <v>29</v>
      </c>
      <c r="C2124">
        <v>17</v>
      </c>
      <c r="D2124">
        <v>57</v>
      </c>
      <c r="E2124">
        <v>58</v>
      </c>
      <c r="F2124">
        <v>13.9</v>
      </c>
      <c r="G2124">
        <v>5.7</v>
      </c>
      <c r="H2124">
        <v>69.034000000000006</v>
      </c>
      <c r="I2124">
        <v>14.252000000000001</v>
      </c>
      <c r="J2124">
        <v>58.762999999999998</v>
      </c>
      <c r="K2124">
        <v>52.081000000000003</v>
      </c>
    </row>
    <row r="2125" spans="1:11" x14ac:dyDescent="0.3">
      <c r="A2125">
        <v>3</v>
      </c>
      <c r="B2125">
        <v>29</v>
      </c>
      <c r="C2125">
        <v>18</v>
      </c>
      <c r="D2125">
        <v>9</v>
      </c>
      <c r="E2125">
        <v>8</v>
      </c>
      <c r="F2125">
        <v>12.8</v>
      </c>
      <c r="G2125">
        <v>3.6</v>
      </c>
      <c r="H2125">
        <v>7.92</v>
      </c>
      <c r="I2125">
        <v>11.287000000000001</v>
      </c>
      <c r="J2125">
        <v>6.9340000000000002</v>
      </c>
      <c r="K2125">
        <v>1.2430000000000001</v>
      </c>
    </row>
    <row r="2126" spans="1:11" x14ac:dyDescent="0.3">
      <c r="A2126">
        <v>3</v>
      </c>
      <c r="B2126">
        <v>29</v>
      </c>
      <c r="C2126">
        <v>19</v>
      </c>
      <c r="D2126">
        <v>0</v>
      </c>
      <c r="E2126">
        <v>0</v>
      </c>
      <c r="F2126">
        <v>12.8</v>
      </c>
      <c r="G2126">
        <v>3.6</v>
      </c>
      <c r="H2126">
        <v>0</v>
      </c>
      <c r="I2126">
        <v>12.8</v>
      </c>
      <c r="J2126">
        <v>0</v>
      </c>
      <c r="K2126">
        <v>0</v>
      </c>
    </row>
    <row r="2127" spans="1:11" x14ac:dyDescent="0.3">
      <c r="A2127">
        <v>3</v>
      </c>
      <c r="B2127">
        <v>29</v>
      </c>
      <c r="C2127">
        <v>20</v>
      </c>
      <c r="D2127">
        <v>0</v>
      </c>
      <c r="E2127">
        <v>0</v>
      </c>
      <c r="F2127">
        <v>12.2</v>
      </c>
      <c r="G2127">
        <v>4.0999999999999996</v>
      </c>
      <c r="H2127">
        <v>0</v>
      </c>
      <c r="I2127">
        <v>12.2</v>
      </c>
      <c r="J2127">
        <v>0</v>
      </c>
      <c r="K2127">
        <v>0</v>
      </c>
    </row>
    <row r="2128" spans="1:11" x14ac:dyDescent="0.3">
      <c r="A2128">
        <v>3</v>
      </c>
      <c r="B2128">
        <v>29</v>
      </c>
      <c r="C2128">
        <v>21</v>
      </c>
      <c r="D2128">
        <v>0</v>
      </c>
      <c r="E2128">
        <v>0</v>
      </c>
      <c r="F2128">
        <v>11.7</v>
      </c>
      <c r="G2128">
        <v>4.0999999999999996</v>
      </c>
      <c r="H2128">
        <v>0</v>
      </c>
      <c r="I2128">
        <v>11.7</v>
      </c>
      <c r="J2128">
        <v>0</v>
      </c>
      <c r="K2128">
        <v>0</v>
      </c>
    </row>
    <row r="2129" spans="1:11" x14ac:dyDescent="0.3">
      <c r="A2129">
        <v>3</v>
      </c>
      <c r="B2129">
        <v>29</v>
      </c>
      <c r="C2129">
        <v>22</v>
      </c>
      <c r="D2129">
        <v>0</v>
      </c>
      <c r="E2129">
        <v>0</v>
      </c>
      <c r="F2129">
        <v>12.2</v>
      </c>
      <c r="G2129">
        <v>3.1</v>
      </c>
      <c r="H2129">
        <v>0</v>
      </c>
      <c r="I2129">
        <v>12.2</v>
      </c>
      <c r="J2129">
        <v>0</v>
      </c>
      <c r="K2129">
        <v>0</v>
      </c>
    </row>
    <row r="2130" spans="1:11" x14ac:dyDescent="0.3">
      <c r="A2130">
        <v>3</v>
      </c>
      <c r="B2130">
        <v>29</v>
      </c>
      <c r="C2130">
        <v>23</v>
      </c>
      <c r="D2130">
        <v>0</v>
      </c>
      <c r="E2130">
        <v>0</v>
      </c>
      <c r="F2130">
        <v>11.7</v>
      </c>
      <c r="G2130">
        <v>1.5</v>
      </c>
      <c r="H2130">
        <v>0</v>
      </c>
      <c r="I2130">
        <v>11.7</v>
      </c>
      <c r="J2130">
        <v>0</v>
      </c>
      <c r="K2130">
        <v>0</v>
      </c>
    </row>
    <row r="2131" spans="1:11" x14ac:dyDescent="0.3">
      <c r="A2131">
        <v>3</v>
      </c>
      <c r="B2131">
        <v>30</v>
      </c>
      <c r="C2131">
        <v>0</v>
      </c>
      <c r="D2131">
        <v>0</v>
      </c>
      <c r="E2131">
        <v>0</v>
      </c>
      <c r="F2131">
        <v>11.7</v>
      </c>
      <c r="G2131">
        <v>2.1</v>
      </c>
      <c r="H2131">
        <v>0</v>
      </c>
      <c r="I2131">
        <v>11.7</v>
      </c>
      <c r="J2131">
        <v>0</v>
      </c>
      <c r="K2131">
        <v>0</v>
      </c>
    </row>
    <row r="2132" spans="1:11" x14ac:dyDescent="0.3">
      <c r="A2132">
        <v>3</v>
      </c>
      <c r="B2132">
        <v>30</v>
      </c>
      <c r="C2132">
        <v>1</v>
      </c>
      <c r="D2132">
        <v>0</v>
      </c>
      <c r="E2132">
        <v>0</v>
      </c>
      <c r="F2132">
        <v>11.7</v>
      </c>
      <c r="G2132">
        <v>2.1</v>
      </c>
      <c r="H2132">
        <v>0</v>
      </c>
      <c r="I2132">
        <v>11.7</v>
      </c>
      <c r="J2132">
        <v>0</v>
      </c>
      <c r="K2132">
        <v>0</v>
      </c>
    </row>
    <row r="2133" spans="1:11" x14ac:dyDescent="0.3">
      <c r="A2133">
        <v>3</v>
      </c>
      <c r="B2133">
        <v>30</v>
      </c>
      <c r="C2133">
        <v>2</v>
      </c>
      <c r="D2133">
        <v>0</v>
      </c>
      <c r="E2133">
        <v>0</v>
      </c>
      <c r="F2133">
        <v>11.1</v>
      </c>
      <c r="G2133">
        <v>2.6</v>
      </c>
      <c r="H2133">
        <v>0</v>
      </c>
      <c r="I2133">
        <v>11.1</v>
      </c>
      <c r="J2133">
        <v>0</v>
      </c>
      <c r="K2133">
        <v>0</v>
      </c>
    </row>
    <row r="2134" spans="1:11" x14ac:dyDescent="0.3">
      <c r="A2134">
        <v>3</v>
      </c>
      <c r="B2134">
        <v>30</v>
      </c>
      <c r="C2134">
        <v>3</v>
      </c>
      <c r="D2134">
        <v>0</v>
      </c>
      <c r="E2134">
        <v>0</v>
      </c>
      <c r="F2134">
        <v>10</v>
      </c>
      <c r="G2134">
        <v>2.6</v>
      </c>
      <c r="H2134">
        <v>0</v>
      </c>
      <c r="I2134">
        <v>10</v>
      </c>
      <c r="J2134">
        <v>0</v>
      </c>
      <c r="K2134">
        <v>0</v>
      </c>
    </row>
    <row r="2135" spans="1:11" x14ac:dyDescent="0.3">
      <c r="A2135">
        <v>3</v>
      </c>
      <c r="B2135">
        <v>30</v>
      </c>
      <c r="C2135">
        <v>4</v>
      </c>
      <c r="D2135">
        <v>0</v>
      </c>
      <c r="E2135">
        <v>0</v>
      </c>
      <c r="F2135">
        <v>9.4</v>
      </c>
      <c r="G2135">
        <v>3.6</v>
      </c>
      <c r="H2135">
        <v>0</v>
      </c>
      <c r="I2135">
        <v>9.4</v>
      </c>
      <c r="J2135">
        <v>0</v>
      </c>
      <c r="K2135">
        <v>0</v>
      </c>
    </row>
    <row r="2136" spans="1:11" x14ac:dyDescent="0.3">
      <c r="A2136">
        <v>3</v>
      </c>
      <c r="B2136">
        <v>30</v>
      </c>
      <c r="C2136">
        <v>5</v>
      </c>
      <c r="D2136">
        <v>0</v>
      </c>
      <c r="E2136">
        <v>0</v>
      </c>
      <c r="F2136">
        <v>8.9</v>
      </c>
      <c r="G2136">
        <v>2.6</v>
      </c>
      <c r="H2136">
        <v>0</v>
      </c>
      <c r="I2136">
        <v>8.9</v>
      </c>
      <c r="J2136">
        <v>0</v>
      </c>
      <c r="K2136">
        <v>0</v>
      </c>
    </row>
    <row r="2137" spans="1:11" x14ac:dyDescent="0.3">
      <c r="A2137">
        <v>3</v>
      </c>
      <c r="B2137">
        <v>30</v>
      </c>
      <c r="C2137">
        <v>6</v>
      </c>
      <c r="D2137">
        <v>3</v>
      </c>
      <c r="E2137">
        <v>33</v>
      </c>
      <c r="F2137">
        <v>11.1</v>
      </c>
      <c r="G2137">
        <v>4.0999999999999996</v>
      </c>
      <c r="H2137">
        <v>31.579000000000001</v>
      </c>
      <c r="I2137">
        <v>10.050000000000001</v>
      </c>
      <c r="J2137">
        <v>28.44</v>
      </c>
      <c r="K2137">
        <v>22.349</v>
      </c>
    </row>
    <row r="2138" spans="1:11" x14ac:dyDescent="0.3">
      <c r="A2138">
        <v>3</v>
      </c>
      <c r="B2138">
        <v>30</v>
      </c>
      <c r="C2138">
        <v>7</v>
      </c>
      <c r="D2138">
        <v>1</v>
      </c>
      <c r="E2138">
        <v>56</v>
      </c>
      <c r="F2138">
        <v>12.2</v>
      </c>
      <c r="G2138">
        <v>4.0999999999999996</v>
      </c>
      <c r="H2138">
        <v>53.491999999999997</v>
      </c>
      <c r="I2138">
        <v>11.798</v>
      </c>
      <c r="J2138">
        <v>48.091999999999999</v>
      </c>
      <c r="K2138">
        <v>41.622</v>
      </c>
    </row>
    <row r="2139" spans="1:11" x14ac:dyDescent="0.3">
      <c r="A2139">
        <v>3</v>
      </c>
      <c r="B2139">
        <v>30</v>
      </c>
      <c r="C2139">
        <v>8</v>
      </c>
      <c r="D2139">
        <v>44</v>
      </c>
      <c r="E2139">
        <v>171</v>
      </c>
      <c r="F2139">
        <v>13.3</v>
      </c>
      <c r="G2139">
        <v>3.1</v>
      </c>
      <c r="H2139">
        <v>193.69</v>
      </c>
      <c r="I2139">
        <v>16.864000000000001</v>
      </c>
      <c r="J2139">
        <v>170.69900000000001</v>
      </c>
      <c r="K2139">
        <v>161.566</v>
      </c>
    </row>
    <row r="2140" spans="1:11" x14ac:dyDescent="0.3">
      <c r="A2140">
        <v>3</v>
      </c>
      <c r="B2140">
        <v>30</v>
      </c>
      <c r="C2140">
        <v>9</v>
      </c>
      <c r="D2140">
        <v>109</v>
      </c>
      <c r="E2140">
        <v>252</v>
      </c>
      <c r="F2140">
        <v>15</v>
      </c>
      <c r="G2140">
        <v>3.1</v>
      </c>
      <c r="H2140">
        <v>341.04899999999998</v>
      </c>
      <c r="I2140">
        <v>23.135000000000002</v>
      </c>
      <c r="J2140">
        <v>294.75400000000002</v>
      </c>
      <c r="K2140">
        <v>282.40699999999998</v>
      </c>
    </row>
    <row r="2141" spans="1:11" x14ac:dyDescent="0.3">
      <c r="A2141">
        <v>3</v>
      </c>
      <c r="B2141">
        <v>30</v>
      </c>
      <c r="C2141">
        <v>10</v>
      </c>
      <c r="D2141">
        <v>387</v>
      </c>
      <c r="E2141">
        <v>304</v>
      </c>
      <c r="F2141">
        <v>16.100000000000001</v>
      </c>
      <c r="G2141">
        <v>4.0999999999999996</v>
      </c>
      <c r="H2141">
        <v>666.81100000000004</v>
      </c>
      <c r="I2141">
        <v>31.952999999999999</v>
      </c>
      <c r="J2141">
        <v>559.10599999999999</v>
      </c>
      <c r="K2141">
        <v>538.15800000000002</v>
      </c>
    </row>
    <row r="2142" spans="1:11" x14ac:dyDescent="0.3">
      <c r="A2142">
        <v>3</v>
      </c>
      <c r="B2142">
        <v>30</v>
      </c>
      <c r="C2142">
        <v>11</v>
      </c>
      <c r="D2142">
        <v>159</v>
      </c>
      <c r="E2142">
        <v>298</v>
      </c>
      <c r="F2142">
        <v>16.7</v>
      </c>
      <c r="G2142">
        <v>6.2</v>
      </c>
      <c r="H2142">
        <v>464.58699999999999</v>
      </c>
      <c r="I2142">
        <v>25.858000000000001</v>
      </c>
      <c r="J2142">
        <v>398.31</v>
      </c>
      <c r="K2142">
        <v>382.87700000000001</v>
      </c>
    </row>
    <row r="2143" spans="1:11" x14ac:dyDescent="0.3">
      <c r="A2143">
        <v>3</v>
      </c>
      <c r="B2143">
        <v>30</v>
      </c>
      <c r="C2143">
        <v>12</v>
      </c>
      <c r="D2143">
        <v>241</v>
      </c>
      <c r="E2143">
        <v>320</v>
      </c>
      <c r="F2143">
        <v>16.7</v>
      </c>
      <c r="G2143">
        <v>7.2</v>
      </c>
      <c r="H2143">
        <v>581.64700000000005</v>
      </c>
      <c r="I2143">
        <v>26.829000000000001</v>
      </c>
      <c r="J2143">
        <v>496.983</v>
      </c>
      <c r="K2143">
        <v>478.27</v>
      </c>
    </row>
    <row r="2144" spans="1:11" x14ac:dyDescent="0.3">
      <c r="A2144">
        <v>3</v>
      </c>
      <c r="B2144">
        <v>30</v>
      </c>
      <c r="C2144">
        <v>13</v>
      </c>
      <c r="D2144">
        <v>506</v>
      </c>
      <c r="E2144">
        <v>276</v>
      </c>
      <c r="F2144">
        <v>16.7</v>
      </c>
      <c r="G2144">
        <v>6.2</v>
      </c>
      <c r="H2144">
        <v>776.11800000000005</v>
      </c>
      <c r="I2144">
        <v>31.905000000000001</v>
      </c>
      <c r="J2144">
        <v>651.08100000000002</v>
      </c>
      <c r="K2144">
        <v>626.58199999999999</v>
      </c>
    </row>
    <row r="2145" spans="1:11" x14ac:dyDescent="0.3">
      <c r="A2145">
        <v>3</v>
      </c>
      <c r="B2145">
        <v>30</v>
      </c>
      <c r="C2145">
        <v>14</v>
      </c>
      <c r="D2145">
        <v>659</v>
      </c>
      <c r="E2145">
        <v>207</v>
      </c>
      <c r="F2145">
        <v>17.2</v>
      </c>
      <c r="G2145">
        <v>7.2</v>
      </c>
      <c r="H2145">
        <v>769.87099999999998</v>
      </c>
      <c r="I2145">
        <v>31.239000000000001</v>
      </c>
      <c r="J2145">
        <v>646.18600000000004</v>
      </c>
      <c r="K2145">
        <v>621.88300000000004</v>
      </c>
    </row>
    <row r="2146" spans="1:11" x14ac:dyDescent="0.3">
      <c r="A2146">
        <v>3</v>
      </c>
      <c r="B2146">
        <v>30</v>
      </c>
      <c r="C2146">
        <v>15</v>
      </c>
      <c r="D2146">
        <v>409</v>
      </c>
      <c r="E2146">
        <v>198</v>
      </c>
      <c r="F2146">
        <v>16.7</v>
      </c>
      <c r="G2146">
        <v>6.2</v>
      </c>
      <c r="H2146">
        <v>480.55900000000003</v>
      </c>
      <c r="I2146">
        <v>26.361999999999998</v>
      </c>
      <c r="J2146">
        <v>408.041</v>
      </c>
      <c r="K2146">
        <v>392.29899999999998</v>
      </c>
    </row>
    <row r="2147" spans="1:11" x14ac:dyDescent="0.3">
      <c r="A2147">
        <v>3</v>
      </c>
      <c r="B2147">
        <v>30</v>
      </c>
      <c r="C2147">
        <v>16</v>
      </c>
      <c r="D2147">
        <v>440</v>
      </c>
      <c r="E2147">
        <v>116</v>
      </c>
      <c r="F2147">
        <v>15</v>
      </c>
      <c r="G2147">
        <v>6.7</v>
      </c>
      <c r="H2147">
        <v>318.572</v>
      </c>
      <c r="I2147">
        <v>20.58</v>
      </c>
      <c r="J2147">
        <v>267.78399999999999</v>
      </c>
      <c r="K2147">
        <v>256.18</v>
      </c>
    </row>
    <row r="2148" spans="1:11" x14ac:dyDescent="0.3">
      <c r="A2148">
        <v>3</v>
      </c>
      <c r="B2148">
        <v>30</v>
      </c>
      <c r="C2148">
        <v>17</v>
      </c>
      <c r="D2148">
        <v>150</v>
      </c>
      <c r="E2148">
        <v>67</v>
      </c>
      <c r="F2148">
        <v>13.9</v>
      </c>
      <c r="G2148">
        <v>6.2</v>
      </c>
      <c r="H2148">
        <v>98.363</v>
      </c>
      <c r="I2148">
        <v>15.053000000000001</v>
      </c>
      <c r="J2148">
        <v>80.090999999999994</v>
      </c>
      <c r="K2148">
        <v>72.975999999999999</v>
      </c>
    </row>
    <row r="2149" spans="1:11" x14ac:dyDescent="0.3">
      <c r="A2149">
        <v>3</v>
      </c>
      <c r="B2149">
        <v>30</v>
      </c>
      <c r="C2149">
        <v>18</v>
      </c>
      <c r="D2149">
        <v>0</v>
      </c>
      <c r="E2149">
        <v>11</v>
      </c>
      <c r="F2149">
        <v>12.8</v>
      </c>
      <c r="G2149">
        <v>5.2</v>
      </c>
      <c r="H2149">
        <v>10.419</v>
      </c>
      <c r="I2149">
        <v>11.663</v>
      </c>
      <c r="J2149">
        <v>9.3789999999999996</v>
      </c>
      <c r="K2149">
        <v>3.6429999999999998</v>
      </c>
    </row>
    <row r="2150" spans="1:11" x14ac:dyDescent="0.3">
      <c r="A2150">
        <v>3</v>
      </c>
      <c r="B2150">
        <v>30</v>
      </c>
      <c r="C2150">
        <v>19</v>
      </c>
      <c r="D2150">
        <v>0</v>
      </c>
      <c r="E2150">
        <v>0</v>
      </c>
      <c r="F2150">
        <v>12.8</v>
      </c>
      <c r="G2150">
        <v>5.2</v>
      </c>
      <c r="H2150">
        <v>0</v>
      </c>
      <c r="I2150">
        <v>12.8</v>
      </c>
      <c r="J2150">
        <v>0</v>
      </c>
      <c r="K2150">
        <v>0</v>
      </c>
    </row>
    <row r="2151" spans="1:11" x14ac:dyDescent="0.3">
      <c r="A2151">
        <v>3</v>
      </c>
      <c r="B2151">
        <v>30</v>
      </c>
      <c r="C2151">
        <v>20</v>
      </c>
      <c r="D2151">
        <v>0</v>
      </c>
      <c r="E2151">
        <v>0</v>
      </c>
      <c r="F2151">
        <v>12.2</v>
      </c>
      <c r="G2151">
        <v>4.0999999999999996</v>
      </c>
      <c r="H2151">
        <v>0</v>
      </c>
      <c r="I2151">
        <v>12.2</v>
      </c>
      <c r="J2151">
        <v>0</v>
      </c>
      <c r="K2151">
        <v>0</v>
      </c>
    </row>
    <row r="2152" spans="1:11" x14ac:dyDescent="0.3">
      <c r="A2152">
        <v>3</v>
      </c>
      <c r="B2152">
        <v>30</v>
      </c>
      <c r="C2152">
        <v>21</v>
      </c>
      <c r="D2152">
        <v>0</v>
      </c>
      <c r="E2152">
        <v>0</v>
      </c>
      <c r="F2152">
        <v>12.2</v>
      </c>
      <c r="G2152">
        <v>4.0999999999999996</v>
      </c>
      <c r="H2152">
        <v>0</v>
      </c>
      <c r="I2152">
        <v>12.2</v>
      </c>
      <c r="J2152">
        <v>0</v>
      </c>
      <c r="K2152">
        <v>0</v>
      </c>
    </row>
    <row r="2153" spans="1:11" x14ac:dyDescent="0.3">
      <c r="A2153">
        <v>3</v>
      </c>
      <c r="B2153">
        <v>30</v>
      </c>
      <c r="C2153">
        <v>22</v>
      </c>
      <c r="D2153">
        <v>0</v>
      </c>
      <c r="E2153">
        <v>0</v>
      </c>
      <c r="F2153">
        <v>12.2</v>
      </c>
      <c r="G2153">
        <v>5.7</v>
      </c>
      <c r="H2153">
        <v>0</v>
      </c>
      <c r="I2153">
        <v>12.2</v>
      </c>
      <c r="J2153">
        <v>0</v>
      </c>
      <c r="K2153">
        <v>0</v>
      </c>
    </row>
    <row r="2154" spans="1:11" x14ac:dyDescent="0.3">
      <c r="A2154">
        <v>3</v>
      </c>
      <c r="B2154">
        <v>30</v>
      </c>
      <c r="C2154">
        <v>23</v>
      </c>
      <c r="D2154">
        <v>0</v>
      </c>
      <c r="E2154">
        <v>0</v>
      </c>
      <c r="F2154">
        <v>12.2</v>
      </c>
      <c r="G2154">
        <v>5.2</v>
      </c>
      <c r="H2154">
        <v>0</v>
      </c>
      <c r="I2154">
        <v>12.2</v>
      </c>
      <c r="J2154">
        <v>0</v>
      </c>
      <c r="K2154">
        <v>0</v>
      </c>
    </row>
    <row r="2155" spans="1:11" x14ac:dyDescent="0.3">
      <c r="A2155">
        <v>3</v>
      </c>
      <c r="B2155">
        <v>31</v>
      </c>
      <c r="C2155">
        <v>0</v>
      </c>
      <c r="D2155">
        <v>0</v>
      </c>
      <c r="E2155">
        <v>0</v>
      </c>
      <c r="F2155">
        <v>12.2</v>
      </c>
      <c r="G2155">
        <v>3.6</v>
      </c>
      <c r="H2155">
        <v>0</v>
      </c>
      <c r="I2155">
        <v>12.2</v>
      </c>
      <c r="J2155">
        <v>0</v>
      </c>
      <c r="K2155">
        <v>0</v>
      </c>
    </row>
    <row r="2156" spans="1:11" x14ac:dyDescent="0.3">
      <c r="A2156">
        <v>3</v>
      </c>
      <c r="B2156">
        <v>31</v>
      </c>
      <c r="C2156">
        <v>1</v>
      </c>
      <c r="D2156">
        <v>0</v>
      </c>
      <c r="E2156">
        <v>0</v>
      </c>
      <c r="F2156">
        <v>12.2</v>
      </c>
      <c r="G2156">
        <v>2.6</v>
      </c>
      <c r="H2156">
        <v>0</v>
      </c>
      <c r="I2156">
        <v>12.2</v>
      </c>
      <c r="J2156">
        <v>0</v>
      </c>
      <c r="K2156">
        <v>0</v>
      </c>
    </row>
    <row r="2157" spans="1:11" x14ac:dyDescent="0.3">
      <c r="A2157">
        <v>3</v>
      </c>
      <c r="B2157">
        <v>31</v>
      </c>
      <c r="C2157">
        <v>2</v>
      </c>
      <c r="D2157">
        <v>0</v>
      </c>
      <c r="E2157">
        <v>0</v>
      </c>
      <c r="F2157">
        <v>12.2</v>
      </c>
      <c r="G2157">
        <v>3.6</v>
      </c>
      <c r="H2157">
        <v>0</v>
      </c>
      <c r="I2157">
        <v>12.2</v>
      </c>
      <c r="J2157">
        <v>0</v>
      </c>
      <c r="K2157">
        <v>0</v>
      </c>
    </row>
    <row r="2158" spans="1:11" x14ac:dyDescent="0.3">
      <c r="A2158">
        <v>3</v>
      </c>
      <c r="B2158">
        <v>31</v>
      </c>
      <c r="C2158">
        <v>3</v>
      </c>
      <c r="D2158">
        <v>0</v>
      </c>
      <c r="E2158">
        <v>0</v>
      </c>
      <c r="F2158">
        <v>11.7</v>
      </c>
      <c r="G2158">
        <v>4.0999999999999996</v>
      </c>
      <c r="H2158">
        <v>0</v>
      </c>
      <c r="I2158">
        <v>11.7</v>
      </c>
      <c r="J2158">
        <v>0</v>
      </c>
      <c r="K2158">
        <v>0</v>
      </c>
    </row>
    <row r="2159" spans="1:11" x14ac:dyDescent="0.3">
      <c r="A2159">
        <v>3</v>
      </c>
      <c r="B2159">
        <v>31</v>
      </c>
      <c r="C2159">
        <v>4</v>
      </c>
      <c r="D2159">
        <v>0</v>
      </c>
      <c r="E2159">
        <v>0</v>
      </c>
      <c r="F2159">
        <v>11.1</v>
      </c>
      <c r="G2159">
        <v>3.6</v>
      </c>
      <c r="H2159">
        <v>0</v>
      </c>
      <c r="I2159">
        <v>11.1</v>
      </c>
      <c r="J2159">
        <v>0</v>
      </c>
      <c r="K2159">
        <v>0</v>
      </c>
    </row>
    <row r="2160" spans="1:11" x14ac:dyDescent="0.3">
      <c r="A2160">
        <v>3</v>
      </c>
      <c r="B2160">
        <v>31</v>
      </c>
      <c r="C2160">
        <v>5</v>
      </c>
      <c r="D2160">
        <v>0</v>
      </c>
      <c r="E2160">
        <v>0</v>
      </c>
      <c r="F2160">
        <v>11.1</v>
      </c>
      <c r="G2160">
        <v>3.1</v>
      </c>
      <c r="H2160">
        <v>0</v>
      </c>
      <c r="I2160">
        <v>11.1</v>
      </c>
      <c r="J2160">
        <v>0</v>
      </c>
      <c r="K2160">
        <v>0</v>
      </c>
    </row>
    <row r="2161" spans="1:11" x14ac:dyDescent="0.3">
      <c r="A2161">
        <v>3</v>
      </c>
      <c r="B2161">
        <v>31</v>
      </c>
      <c r="C2161">
        <v>6</v>
      </c>
      <c r="D2161">
        <v>8</v>
      </c>
      <c r="E2161">
        <v>30</v>
      </c>
      <c r="F2161">
        <v>11.1</v>
      </c>
      <c r="G2161">
        <v>4.0999999999999996</v>
      </c>
      <c r="H2161">
        <v>29.192</v>
      </c>
      <c r="I2161">
        <v>9.9969999999999999</v>
      </c>
      <c r="J2161">
        <v>26.053999999999998</v>
      </c>
      <c r="K2161">
        <v>20.007999999999999</v>
      </c>
    </row>
    <row r="2162" spans="1:11" x14ac:dyDescent="0.3">
      <c r="A2162">
        <v>3</v>
      </c>
      <c r="B2162">
        <v>31</v>
      </c>
      <c r="C2162">
        <v>7</v>
      </c>
      <c r="D2162">
        <v>31</v>
      </c>
      <c r="E2162">
        <v>97</v>
      </c>
      <c r="F2162">
        <v>12.2</v>
      </c>
      <c r="G2162">
        <v>5.2</v>
      </c>
      <c r="H2162">
        <v>104.928</v>
      </c>
      <c r="I2162">
        <v>13.002000000000001</v>
      </c>
      <c r="J2162">
        <v>92.900999999999996</v>
      </c>
      <c r="K2162">
        <v>85.516999999999996</v>
      </c>
    </row>
    <row r="2163" spans="1:11" x14ac:dyDescent="0.3">
      <c r="A2163">
        <v>3</v>
      </c>
      <c r="B2163">
        <v>31</v>
      </c>
      <c r="C2163">
        <v>8</v>
      </c>
      <c r="D2163">
        <v>235</v>
      </c>
      <c r="E2163">
        <v>190</v>
      </c>
      <c r="F2163">
        <v>13.3</v>
      </c>
      <c r="G2163">
        <v>7.2</v>
      </c>
      <c r="H2163">
        <v>329.52499999999998</v>
      </c>
      <c r="I2163">
        <v>18.225000000000001</v>
      </c>
      <c r="J2163">
        <v>286.87200000000001</v>
      </c>
      <c r="K2163">
        <v>274.74400000000003</v>
      </c>
    </row>
    <row r="2164" spans="1:11" x14ac:dyDescent="0.3">
      <c r="A2164">
        <v>3</v>
      </c>
      <c r="B2164">
        <v>31</v>
      </c>
      <c r="C2164">
        <v>9</v>
      </c>
      <c r="D2164">
        <v>3</v>
      </c>
      <c r="E2164">
        <v>110</v>
      </c>
      <c r="F2164">
        <v>11.1</v>
      </c>
      <c r="G2164">
        <v>6.2</v>
      </c>
      <c r="H2164">
        <v>107.17400000000001</v>
      </c>
      <c r="I2164">
        <v>12.417</v>
      </c>
      <c r="J2164">
        <v>96.215999999999994</v>
      </c>
      <c r="K2164">
        <v>88.762</v>
      </c>
    </row>
    <row r="2165" spans="1:11" x14ac:dyDescent="0.3">
      <c r="A2165">
        <v>3</v>
      </c>
      <c r="B2165">
        <v>31</v>
      </c>
      <c r="C2165">
        <v>10</v>
      </c>
      <c r="D2165">
        <v>3</v>
      </c>
      <c r="E2165">
        <v>211</v>
      </c>
      <c r="F2165">
        <v>11.1</v>
      </c>
      <c r="G2165">
        <v>9.3000000000000007</v>
      </c>
      <c r="H2165">
        <v>206.91200000000001</v>
      </c>
      <c r="I2165">
        <v>13.35</v>
      </c>
      <c r="J2165">
        <v>185.196</v>
      </c>
      <c r="K2165">
        <v>175.715</v>
      </c>
    </row>
    <row r="2166" spans="1:11" x14ac:dyDescent="0.3">
      <c r="A2166">
        <v>3</v>
      </c>
      <c r="B2166">
        <v>31</v>
      </c>
      <c r="C2166">
        <v>11</v>
      </c>
      <c r="D2166">
        <v>447</v>
      </c>
      <c r="E2166">
        <v>271</v>
      </c>
      <c r="F2166">
        <v>10.6</v>
      </c>
      <c r="G2166">
        <v>11.3</v>
      </c>
      <c r="H2166">
        <v>733.76800000000003</v>
      </c>
      <c r="I2166">
        <v>19.917999999999999</v>
      </c>
      <c r="J2166">
        <v>642.16899999999998</v>
      </c>
      <c r="K2166">
        <v>618.02599999999995</v>
      </c>
    </row>
    <row r="2167" spans="1:11" x14ac:dyDescent="0.3">
      <c r="A2167">
        <v>3</v>
      </c>
      <c r="B2167">
        <v>31</v>
      </c>
      <c r="C2167">
        <v>12</v>
      </c>
      <c r="D2167">
        <v>751</v>
      </c>
      <c r="E2167">
        <v>183</v>
      </c>
      <c r="F2167">
        <v>12.2</v>
      </c>
      <c r="G2167">
        <v>11.3</v>
      </c>
      <c r="H2167">
        <v>947.48199999999997</v>
      </c>
      <c r="I2167">
        <v>24.928999999999998</v>
      </c>
      <c r="J2167">
        <v>814.94299999999998</v>
      </c>
      <c r="K2167">
        <v>783.40300000000002</v>
      </c>
    </row>
    <row r="2168" spans="1:11" x14ac:dyDescent="0.3">
      <c r="A2168">
        <v>3</v>
      </c>
      <c r="B2168">
        <v>31</v>
      </c>
      <c r="C2168">
        <v>13</v>
      </c>
      <c r="D2168">
        <v>521</v>
      </c>
      <c r="E2168">
        <v>227</v>
      </c>
      <c r="F2168">
        <v>12.2</v>
      </c>
      <c r="G2168">
        <v>10.8</v>
      </c>
      <c r="H2168">
        <v>737.96699999999998</v>
      </c>
      <c r="I2168">
        <v>22.536000000000001</v>
      </c>
      <c r="J2168">
        <v>639.86599999999999</v>
      </c>
      <c r="K2168">
        <v>615.81600000000003</v>
      </c>
    </row>
    <row r="2169" spans="1:11" x14ac:dyDescent="0.3">
      <c r="A2169">
        <v>3</v>
      </c>
      <c r="B2169">
        <v>31</v>
      </c>
      <c r="C2169">
        <v>14</v>
      </c>
      <c r="D2169">
        <v>669</v>
      </c>
      <c r="E2169">
        <v>185</v>
      </c>
      <c r="F2169">
        <v>12.2</v>
      </c>
      <c r="G2169">
        <v>11.8</v>
      </c>
      <c r="H2169">
        <v>755.71600000000001</v>
      </c>
      <c r="I2169">
        <v>21.981999999999999</v>
      </c>
      <c r="J2169">
        <v>655.27800000000002</v>
      </c>
      <c r="K2169">
        <v>630.61</v>
      </c>
    </row>
    <row r="2170" spans="1:11" x14ac:dyDescent="0.3">
      <c r="A2170">
        <v>3</v>
      </c>
      <c r="B2170">
        <v>31</v>
      </c>
      <c r="C2170">
        <v>15</v>
      </c>
      <c r="D2170">
        <v>620</v>
      </c>
      <c r="E2170">
        <v>146</v>
      </c>
      <c r="F2170">
        <v>12.2</v>
      </c>
      <c r="G2170">
        <v>12.4</v>
      </c>
      <c r="H2170">
        <v>566.82000000000005</v>
      </c>
      <c r="I2170">
        <v>19.206</v>
      </c>
      <c r="J2170">
        <v>492.29599999999999</v>
      </c>
      <c r="K2170">
        <v>473.74700000000001</v>
      </c>
    </row>
    <row r="2171" spans="1:11" x14ac:dyDescent="0.3">
      <c r="A2171">
        <v>3</v>
      </c>
      <c r="B2171">
        <v>31</v>
      </c>
      <c r="C2171">
        <v>16</v>
      </c>
      <c r="D2171">
        <v>310</v>
      </c>
      <c r="E2171">
        <v>140</v>
      </c>
      <c r="F2171">
        <v>11.7</v>
      </c>
      <c r="G2171">
        <v>13.9</v>
      </c>
      <c r="H2171">
        <v>281.60700000000003</v>
      </c>
      <c r="I2171">
        <v>14.601000000000001</v>
      </c>
      <c r="J2171">
        <v>243.523</v>
      </c>
      <c r="K2171">
        <v>232.56700000000001</v>
      </c>
    </row>
    <row r="2172" spans="1:11" x14ac:dyDescent="0.3">
      <c r="A2172">
        <v>3</v>
      </c>
      <c r="B2172">
        <v>31</v>
      </c>
      <c r="C2172">
        <v>17</v>
      </c>
      <c r="D2172">
        <v>314</v>
      </c>
      <c r="E2172">
        <v>54</v>
      </c>
      <c r="F2172">
        <v>10</v>
      </c>
      <c r="G2172">
        <v>13.4</v>
      </c>
      <c r="H2172">
        <v>120.705</v>
      </c>
      <c r="I2172">
        <v>10.805999999999999</v>
      </c>
      <c r="J2172">
        <v>93.168000000000006</v>
      </c>
      <c r="K2172">
        <v>85.778000000000006</v>
      </c>
    </row>
    <row r="2173" spans="1:11" x14ac:dyDescent="0.3">
      <c r="A2173">
        <v>3</v>
      </c>
      <c r="B2173">
        <v>31</v>
      </c>
      <c r="C2173">
        <v>18</v>
      </c>
      <c r="D2173">
        <v>9</v>
      </c>
      <c r="E2173">
        <v>8</v>
      </c>
      <c r="F2173">
        <v>9.5</v>
      </c>
      <c r="G2173">
        <v>11.2</v>
      </c>
      <c r="H2173">
        <v>7.8970000000000002</v>
      </c>
      <c r="I2173">
        <v>8.734</v>
      </c>
      <c r="J2173">
        <v>6.9850000000000003</v>
      </c>
      <c r="K2173">
        <v>1.2929999999999999</v>
      </c>
    </row>
    <row r="2174" spans="1:11" x14ac:dyDescent="0.3">
      <c r="A2174">
        <v>3</v>
      </c>
      <c r="B2174">
        <v>31</v>
      </c>
      <c r="C2174">
        <v>19</v>
      </c>
      <c r="D2174">
        <v>0</v>
      </c>
      <c r="E2174">
        <v>0</v>
      </c>
      <c r="F2174">
        <v>9.6</v>
      </c>
      <c r="G2174">
        <v>11.1</v>
      </c>
      <c r="H2174">
        <v>0</v>
      </c>
      <c r="I2174">
        <v>9.6</v>
      </c>
      <c r="J2174">
        <v>0</v>
      </c>
      <c r="K2174">
        <v>0</v>
      </c>
    </row>
    <row r="2175" spans="1:11" x14ac:dyDescent="0.3">
      <c r="A2175">
        <v>3</v>
      </c>
      <c r="B2175">
        <v>31</v>
      </c>
      <c r="C2175">
        <v>20</v>
      </c>
      <c r="D2175">
        <v>0</v>
      </c>
      <c r="E2175">
        <v>0</v>
      </c>
      <c r="F2175">
        <v>9.8000000000000007</v>
      </c>
      <c r="G2175">
        <v>11</v>
      </c>
      <c r="H2175">
        <v>0</v>
      </c>
      <c r="I2175">
        <v>9.8000000000000007</v>
      </c>
      <c r="J2175">
        <v>0</v>
      </c>
      <c r="K2175">
        <v>0</v>
      </c>
    </row>
    <row r="2176" spans="1:11" x14ac:dyDescent="0.3">
      <c r="A2176">
        <v>3</v>
      </c>
      <c r="B2176">
        <v>31</v>
      </c>
      <c r="C2176">
        <v>21</v>
      </c>
      <c r="D2176">
        <v>0</v>
      </c>
      <c r="E2176">
        <v>0</v>
      </c>
      <c r="F2176">
        <v>9.6999999999999993</v>
      </c>
      <c r="G2176">
        <v>8.8000000000000007</v>
      </c>
      <c r="H2176">
        <v>0</v>
      </c>
      <c r="I2176">
        <v>9.6999999999999993</v>
      </c>
      <c r="J2176">
        <v>0</v>
      </c>
      <c r="K2176">
        <v>0</v>
      </c>
    </row>
    <row r="2177" spans="1:11" x14ac:dyDescent="0.3">
      <c r="A2177">
        <v>3</v>
      </c>
      <c r="B2177">
        <v>31</v>
      </c>
      <c r="C2177">
        <v>22</v>
      </c>
      <c r="D2177">
        <v>0</v>
      </c>
      <c r="E2177">
        <v>0</v>
      </c>
      <c r="F2177">
        <v>9.9</v>
      </c>
      <c r="G2177">
        <v>8.9</v>
      </c>
      <c r="H2177">
        <v>0</v>
      </c>
      <c r="I2177">
        <v>9.9</v>
      </c>
      <c r="J2177">
        <v>0</v>
      </c>
      <c r="K2177">
        <v>0</v>
      </c>
    </row>
    <row r="2178" spans="1:11" x14ac:dyDescent="0.3">
      <c r="A2178">
        <v>3</v>
      </c>
      <c r="B2178">
        <v>31</v>
      </c>
      <c r="C2178">
        <v>23</v>
      </c>
      <c r="D2178">
        <v>0</v>
      </c>
      <c r="E2178">
        <v>0</v>
      </c>
      <c r="F2178">
        <v>10</v>
      </c>
      <c r="G2178">
        <v>8.1</v>
      </c>
      <c r="H2178">
        <v>0</v>
      </c>
      <c r="I2178">
        <v>10</v>
      </c>
      <c r="J2178">
        <v>0</v>
      </c>
      <c r="K2178">
        <v>0</v>
      </c>
    </row>
    <row r="2179" spans="1:11" x14ac:dyDescent="0.3">
      <c r="A2179">
        <v>4</v>
      </c>
      <c r="B2179">
        <v>1</v>
      </c>
      <c r="C2179">
        <v>0</v>
      </c>
      <c r="D2179">
        <v>0</v>
      </c>
      <c r="E2179">
        <v>0</v>
      </c>
      <c r="F2179">
        <v>10.5</v>
      </c>
      <c r="G2179">
        <v>7.4</v>
      </c>
      <c r="H2179">
        <v>0</v>
      </c>
      <c r="I2179">
        <v>10.5</v>
      </c>
      <c r="J2179">
        <v>0</v>
      </c>
      <c r="K2179">
        <v>0</v>
      </c>
    </row>
    <row r="2180" spans="1:11" x14ac:dyDescent="0.3">
      <c r="A2180">
        <v>4</v>
      </c>
      <c r="B2180">
        <v>1</v>
      </c>
      <c r="C2180">
        <v>1</v>
      </c>
      <c r="D2180">
        <v>0</v>
      </c>
      <c r="E2180">
        <v>0</v>
      </c>
      <c r="F2180">
        <v>11</v>
      </c>
      <c r="G2180">
        <v>7.3</v>
      </c>
      <c r="H2180">
        <v>0</v>
      </c>
      <c r="I2180">
        <v>11</v>
      </c>
      <c r="J2180">
        <v>0</v>
      </c>
      <c r="K2180">
        <v>0</v>
      </c>
    </row>
    <row r="2181" spans="1:11" x14ac:dyDescent="0.3">
      <c r="A2181">
        <v>4</v>
      </c>
      <c r="B2181">
        <v>1</v>
      </c>
      <c r="C2181">
        <v>2</v>
      </c>
      <c r="D2181">
        <v>0</v>
      </c>
      <c r="E2181">
        <v>0</v>
      </c>
      <c r="F2181">
        <v>11.3</v>
      </c>
      <c r="G2181">
        <v>6.7</v>
      </c>
      <c r="H2181">
        <v>0</v>
      </c>
      <c r="I2181">
        <v>11.3</v>
      </c>
      <c r="J2181">
        <v>0</v>
      </c>
      <c r="K2181">
        <v>0</v>
      </c>
    </row>
    <row r="2182" spans="1:11" x14ac:dyDescent="0.3">
      <c r="A2182">
        <v>4</v>
      </c>
      <c r="B2182">
        <v>1</v>
      </c>
      <c r="C2182">
        <v>3</v>
      </c>
      <c r="D2182">
        <v>0</v>
      </c>
      <c r="E2182">
        <v>0</v>
      </c>
      <c r="F2182">
        <v>11.7</v>
      </c>
      <c r="G2182">
        <v>5.7</v>
      </c>
      <c r="H2182">
        <v>0</v>
      </c>
      <c r="I2182">
        <v>11.7</v>
      </c>
      <c r="J2182">
        <v>0</v>
      </c>
      <c r="K2182">
        <v>0</v>
      </c>
    </row>
    <row r="2183" spans="1:11" x14ac:dyDescent="0.3">
      <c r="A2183">
        <v>4</v>
      </c>
      <c r="B2183">
        <v>1</v>
      </c>
      <c r="C2183">
        <v>4</v>
      </c>
      <c r="D2183">
        <v>0</v>
      </c>
      <c r="E2183">
        <v>0</v>
      </c>
      <c r="F2183">
        <v>12.1</v>
      </c>
      <c r="G2183">
        <v>6.6</v>
      </c>
      <c r="H2183">
        <v>0</v>
      </c>
      <c r="I2183">
        <v>12.1</v>
      </c>
      <c r="J2183">
        <v>0</v>
      </c>
      <c r="K2183">
        <v>0</v>
      </c>
    </row>
    <row r="2184" spans="1:11" x14ac:dyDescent="0.3">
      <c r="A2184">
        <v>4</v>
      </c>
      <c r="B2184">
        <v>1</v>
      </c>
      <c r="C2184">
        <v>5</v>
      </c>
      <c r="D2184">
        <v>0</v>
      </c>
      <c r="E2184">
        <v>0</v>
      </c>
      <c r="F2184">
        <v>12.9</v>
      </c>
      <c r="G2184">
        <v>6.4</v>
      </c>
      <c r="H2184">
        <v>0</v>
      </c>
      <c r="I2184">
        <v>12.9</v>
      </c>
      <c r="J2184">
        <v>0</v>
      </c>
      <c r="K2184">
        <v>0</v>
      </c>
    </row>
    <row r="2185" spans="1:11" x14ac:dyDescent="0.3">
      <c r="A2185">
        <v>4</v>
      </c>
      <c r="B2185">
        <v>1</v>
      </c>
      <c r="C2185">
        <v>6</v>
      </c>
      <c r="D2185">
        <v>2</v>
      </c>
      <c r="E2185">
        <v>19</v>
      </c>
      <c r="F2185">
        <v>13.3</v>
      </c>
      <c r="G2185">
        <v>6.2</v>
      </c>
      <c r="H2185">
        <v>18.192</v>
      </c>
      <c r="I2185">
        <v>12.247999999999999</v>
      </c>
      <c r="J2185">
        <v>16.251000000000001</v>
      </c>
      <c r="K2185">
        <v>10.388</v>
      </c>
    </row>
    <row r="2186" spans="1:11" x14ac:dyDescent="0.3">
      <c r="A2186">
        <v>4</v>
      </c>
      <c r="B2186">
        <v>1</v>
      </c>
      <c r="C2186">
        <v>7</v>
      </c>
      <c r="D2186">
        <v>3</v>
      </c>
      <c r="E2186">
        <v>65</v>
      </c>
      <c r="F2186">
        <v>13.9</v>
      </c>
      <c r="G2186">
        <v>6.7</v>
      </c>
      <c r="H2186">
        <v>62.777000000000001</v>
      </c>
      <c r="I2186">
        <v>13.795999999999999</v>
      </c>
      <c r="J2186">
        <v>55.999000000000002</v>
      </c>
      <c r="K2186">
        <v>49.372</v>
      </c>
    </row>
    <row r="2187" spans="1:11" x14ac:dyDescent="0.3">
      <c r="A2187">
        <v>4</v>
      </c>
      <c r="B2187">
        <v>1</v>
      </c>
      <c r="C2187">
        <v>8</v>
      </c>
      <c r="D2187">
        <v>1</v>
      </c>
      <c r="E2187">
        <v>236</v>
      </c>
      <c r="F2187">
        <v>13.9</v>
      </c>
      <c r="G2187">
        <v>10.3</v>
      </c>
      <c r="H2187">
        <v>231.27799999999999</v>
      </c>
      <c r="I2187">
        <v>16.347000000000001</v>
      </c>
      <c r="J2187">
        <v>204.90899999999999</v>
      </c>
      <c r="K2187">
        <v>194.94300000000001</v>
      </c>
    </row>
    <row r="2188" spans="1:11" x14ac:dyDescent="0.3">
      <c r="A2188">
        <v>4</v>
      </c>
      <c r="B2188">
        <v>1</v>
      </c>
      <c r="C2188">
        <v>9</v>
      </c>
      <c r="D2188">
        <v>1</v>
      </c>
      <c r="E2188">
        <v>177</v>
      </c>
      <c r="F2188">
        <v>13.9</v>
      </c>
      <c r="G2188">
        <v>7.7</v>
      </c>
      <c r="H2188">
        <v>171.345</v>
      </c>
      <c r="I2188">
        <v>16.02</v>
      </c>
      <c r="J2188">
        <v>151.98400000000001</v>
      </c>
      <c r="K2188">
        <v>143.291</v>
      </c>
    </row>
    <row r="2189" spans="1:11" x14ac:dyDescent="0.3">
      <c r="A2189">
        <v>4</v>
      </c>
      <c r="B2189">
        <v>1</v>
      </c>
      <c r="C2189">
        <v>10</v>
      </c>
      <c r="D2189">
        <v>2</v>
      </c>
      <c r="E2189">
        <v>227</v>
      </c>
      <c r="F2189">
        <v>13.9</v>
      </c>
      <c r="G2189">
        <v>8.1999999999999993</v>
      </c>
      <c r="H2189">
        <v>221.91499999999999</v>
      </c>
      <c r="I2189">
        <v>16.709</v>
      </c>
      <c r="J2189">
        <v>196.38300000000001</v>
      </c>
      <c r="K2189">
        <v>186.62799999999999</v>
      </c>
    </row>
    <row r="2190" spans="1:11" x14ac:dyDescent="0.3">
      <c r="A2190">
        <v>4</v>
      </c>
      <c r="B2190">
        <v>1</v>
      </c>
      <c r="C2190">
        <v>11</v>
      </c>
      <c r="D2190">
        <v>2</v>
      </c>
      <c r="E2190">
        <v>239</v>
      </c>
      <c r="F2190">
        <v>14.4</v>
      </c>
      <c r="G2190">
        <v>8.8000000000000007</v>
      </c>
      <c r="H2190">
        <v>234.05500000000001</v>
      </c>
      <c r="I2190">
        <v>17.341999999999999</v>
      </c>
      <c r="J2190">
        <v>206.68100000000001</v>
      </c>
      <c r="K2190">
        <v>196.67099999999999</v>
      </c>
    </row>
    <row r="2191" spans="1:11" x14ac:dyDescent="0.3">
      <c r="A2191">
        <v>4</v>
      </c>
      <c r="B2191">
        <v>1</v>
      </c>
      <c r="C2191">
        <v>12</v>
      </c>
      <c r="D2191">
        <v>1</v>
      </c>
      <c r="E2191">
        <v>238</v>
      </c>
      <c r="F2191">
        <v>13.9</v>
      </c>
      <c r="G2191">
        <v>7.2</v>
      </c>
      <c r="H2191">
        <v>232.11699999999999</v>
      </c>
      <c r="I2191">
        <v>17.239999999999998</v>
      </c>
      <c r="J2191">
        <v>205.042</v>
      </c>
      <c r="K2191">
        <v>195.072</v>
      </c>
    </row>
    <row r="2192" spans="1:11" x14ac:dyDescent="0.3">
      <c r="A2192">
        <v>4</v>
      </c>
      <c r="B2192">
        <v>1</v>
      </c>
      <c r="C2192">
        <v>13</v>
      </c>
      <c r="D2192">
        <v>0</v>
      </c>
      <c r="E2192">
        <v>218</v>
      </c>
      <c r="F2192">
        <v>13.9</v>
      </c>
      <c r="G2192">
        <v>6.2</v>
      </c>
      <c r="H2192">
        <v>211.15</v>
      </c>
      <c r="I2192">
        <v>17.16</v>
      </c>
      <c r="J2192">
        <v>186.572</v>
      </c>
      <c r="K2192">
        <v>177.05799999999999</v>
      </c>
    </row>
    <row r="2193" spans="1:11" x14ac:dyDescent="0.3">
      <c r="A2193">
        <v>4</v>
      </c>
      <c r="B2193">
        <v>1</v>
      </c>
      <c r="C2193">
        <v>14</v>
      </c>
      <c r="D2193">
        <v>2</v>
      </c>
      <c r="E2193">
        <v>205</v>
      </c>
      <c r="F2193">
        <v>13.3</v>
      </c>
      <c r="G2193">
        <v>7.2</v>
      </c>
      <c r="H2193">
        <v>199.90600000000001</v>
      </c>
      <c r="I2193">
        <v>16.007000000000001</v>
      </c>
      <c r="J2193">
        <v>177.32599999999999</v>
      </c>
      <c r="K2193">
        <v>168.035</v>
      </c>
    </row>
    <row r="2194" spans="1:11" x14ac:dyDescent="0.3">
      <c r="A2194">
        <v>4</v>
      </c>
      <c r="B2194">
        <v>1</v>
      </c>
      <c r="C2194">
        <v>15</v>
      </c>
      <c r="D2194">
        <v>2</v>
      </c>
      <c r="E2194">
        <v>155</v>
      </c>
      <c r="F2194">
        <v>12.8</v>
      </c>
      <c r="G2194">
        <v>7.7</v>
      </c>
      <c r="H2194">
        <v>150.328</v>
      </c>
      <c r="I2194">
        <v>14.493</v>
      </c>
      <c r="J2194">
        <v>134.02000000000001</v>
      </c>
      <c r="K2194">
        <v>125.738</v>
      </c>
    </row>
    <row r="2195" spans="1:11" x14ac:dyDescent="0.3">
      <c r="A2195">
        <v>4</v>
      </c>
      <c r="B2195">
        <v>1</v>
      </c>
      <c r="C2195">
        <v>16</v>
      </c>
      <c r="D2195">
        <v>0</v>
      </c>
      <c r="E2195">
        <v>110</v>
      </c>
      <c r="F2195">
        <v>12.2</v>
      </c>
      <c r="G2195">
        <v>8.1999999999999993</v>
      </c>
      <c r="H2195">
        <v>105.295</v>
      </c>
      <c r="I2195">
        <v>12.988</v>
      </c>
      <c r="J2195">
        <v>94.361000000000004</v>
      </c>
      <c r="K2195">
        <v>86.947000000000003</v>
      </c>
    </row>
    <row r="2196" spans="1:11" x14ac:dyDescent="0.3">
      <c r="A2196">
        <v>4</v>
      </c>
      <c r="B2196">
        <v>1</v>
      </c>
      <c r="C2196">
        <v>17</v>
      </c>
      <c r="D2196">
        <v>0</v>
      </c>
      <c r="E2196">
        <v>72</v>
      </c>
      <c r="F2196">
        <v>12.2</v>
      </c>
      <c r="G2196">
        <v>6.2</v>
      </c>
      <c r="H2196">
        <v>68.734999999999999</v>
      </c>
      <c r="I2196">
        <v>12.345000000000001</v>
      </c>
      <c r="J2196">
        <v>61.73</v>
      </c>
      <c r="K2196">
        <v>54.988999999999997</v>
      </c>
    </row>
    <row r="2197" spans="1:11" x14ac:dyDescent="0.3">
      <c r="A2197">
        <v>4</v>
      </c>
      <c r="B2197">
        <v>1</v>
      </c>
      <c r="C2197">
        <v>18</v>
      </c>
      <c r="D2197">
        <v>0</v>
      </c>
      <c r="E2197">
        <v>14</v>
      </c>
      <c r="F2197">
        <v>11.7</v>
      </c>
      <c r="G2197">
        <v>6.7</v>
      </c>
      <c r="H2197">
        <v>13.27</v>
      </c>
      <c r="I2197">
        <v>10.702999999999999</v>
      </c>
      <c r="J2197">
        <v>11.984</v>
      </c>
      <c r="K2197">
        <v>6.2</v>
      </c>
    </row>
    <row r="2198" spans="1:11" x14ac:dyDescent="0.3">
      <c r="A2198">
        <v>4</v>
      </c>
      <c r="B2198">
        <v>1</v>
      </c>
      <c r="C2198">
        <v>19</v>
      </c>
      <c r="D2198">
        <v>0</v>
      </c>
      <c r="E2198">
        <v>0</v>
      </c>
      <c r="F2198">
        <v>10.6</v>
      </c>
      <c r="G2198">
        <v>8.1999999999999993</v>
      </c>
      <c r="H2198">
        <v>0</v>
      </c>
      <c r="I2198">
        <v>10.6</v>
      </c>
      <c r="J2198">
        <v>0</v>
      </c>
      <c r="K2198">
        <v>0</v>
      </c>
    </row>
    <row r="2199" spans="1:11" x14ac:dyDescent="0.3">
      <c r="A2199">
        <v>4</v>
      </c>
      <c r="B2199">
        <v>1</v>
      </c>
      <c r="C2199">
        <v>20</v>
      </c>
      <c r="D2199">
        <v>0</v>
      </c>
      <c r="E2199">
        <v>0</v>
      </c>
      <c r="F2199">
        <v>10.6</v>
      </c>
      <c r="G2199">
        <v>7.7</v>
      </c>
      <c r="H2199">
        <v>0</v>
      </c>
      <c r="I2199">
        <v>10.6</v>
      </c>
      <c r="J2199">
        <v>0</v>
      </c>
      <c r="K2199">
        <v>0</v>
      </c>
    </row>
    <row r="2200" spans="1:11" x14ac:dyDescent="0.3">
      <c r="A2200">
        <v>4</v>
      </c>
      <c r="B2200">
        <v>1</v>
      </c>
      <c r="C2200">
        <v>21</v>
      </c>
      <c r="D2200">
        <v>0</v>
      </c>
      <c r="E2200">
        <v>0</v>
      </c>
      <c r="F2200">
        <v>10.6</v>
      </c>
      <c r="G2200">
        <v>2.6</v>
      </c>
      <c r="H2200">
        <v>0</v>
      </c>
      <c r="I2200">
        <v>10.6</v>
      </c>
      <c r="J2200">
        <v>0</v>
      </c>
      <c r="K2200">
        <v>0</v>
      </c>
    </row>
    <row r="2201" spans="1:11" x14ac:dyDescent="0.3">
      <c r="A2201">
        <v>4</v>
      </c>
      <c r="B2201">
        <v>1</v>
      </c>
      <c r="C2201">
        <v>22</v>
      </c>
      <c r="D2201">
        <v>0</v>
      </c>
      <c r="E2201">
        <v>0</v>
      </c>
      <c r="F2201">
        <v>10.6</v>
      </c>
      <c r="G2201">
        <v>6.2</v>
      </c>
      <c r="H2201">
        <v>0</v>
      </c>
      <c r="I2201">
        <v>10.6</v>
      </c>
      <c r="J2201">
        <v>0</v>
      </c>
      <c r="K2201">
        <v>0</v>
      </c>
    </row>
    <row r="2202" spans="1:11" x14ac:dyDescent="0.3">
      <c r="A2202">
        <v>4</v>
      </c>
      <c r="B2202">
        <v>1</v>
      </c>
      <c r="C2202">
        <v>23</v>
      </c>
      <c r="D2202">
        <v>0</v>
      </c>
      <c r="E2202">
        <v>0</v>
      </c>
      <c r="F2202">
        <v>10</v>
      </c>
      <c r="G2202">
        <v>6.2</v>
      </c>
      <c r="H2202">
        <v>0</v>
      </c>
      <c r="I2202">
        <v>10</v>
      </c>
      <c r="J2202">
        <v>0</v>
      </c>
      <c r="K2202">
        <v>0</v>
      </c>
    </row>
    <row r="2203" spans="1:11" x14ac:dyDescent="0.3">
      <c r="A2203">
        <v>4</v>
      </c>
      <c r="B2203">
        <v>2</v>
      </c>
      <c r="C2203">
        <v>0</v>
      </c>
      <c r="D2203">
        <v>0</v>
      </c>
      <c r="E2203">
        <v>0</v>
      </c>
      <c r="F2203">
        <v>10</v>
      </c>
      <c r="G2203">
        <v>5.2</v>
      </c>
      <c r="H2203">
        <v>0</v>
      </c>
      <c r="I2203">
        <v>10</v>
      </c>
      <c r="J2203">
        <v>0</v>
      </c>
      <c r="K2203">
        <v>0</v>
      </c>
    </row>
    <row r="2204" spans="1:11" x14ac:dyDescent="0.3">
      <c r="A2204">
        <v>4</v>
      </c>
      <c r="B2204">
        <v>2</v>
      </c>
      <c r="C2204">
        <v>1</v>
      </c>
      <c r="D2204">
        <v>0</v>
      </c>
      <c r="E2204">
        <v>0</v>
      </c>
      <c r="F2204">
        <v>10</v>
      </c>
      <c r="G2204">
        <v>4.0999999999999996</v>
      </c>
      <c r="H2204">
        <v>0</v>
      </c>
      <c r="I2204">
        <v>10</v>
      </c>
      <c r="J2204">
        <v>0</v>
      </c>
      <c r="K2204">
        <v>0</v>
      </c>
    </row>
    <row r="2205" spans="1:11" x14ac:dyDescent="0.3">
      <c r="A2205">
        <v>4</v>
      </c>
      <c r="B2205">
        <v>2</v>
      </c>
      <c r="C2205">
        <v>2</v>
      </c>
      <c r="D2205">
        <v>0</v>
      </c>
      <c r="E2205">
        <v>0</v>
      </c>
      <c r="F2205">
        <v>9.4</v>
      </c>
      <c r="G2205">
        <v>4.0999999999999996</v>
      </c>
      <c r="H2205">
        <v>0</v>
      </c>
      <c r="I2205">
        <v>9.4</v>
      </c>
      <c r="J2205">
        <v>0</v>
      </c>
      <c r="K2205">
        <v>0</v>
      </c>
    </row>
    <row r="2206" spans="1:11" x14ac:dyDescent="0.3">
      <c r="A2206">
        <v>4</v>
      </c>
      <c r="B2206">
        <v>2</v>
      </c>
      <c r="C2206">
        <v>3</v>
      </c>
      <c r="D2206">
        <v>0</v>
      </c>
      <c r="E2206">
        <v>0</v>
      </c>
      <c r="F2206">
        <v>9.4</v>
      </c>
      <c r="G2206">
        <v>4.5999999999999996</v>
      </c>
      <c r="H2206">
        <v>0</v>
      </c>
      <c r="I2206">
        <v>9.4</v>
      </c>
      <c r="J2206">
        <v>0</v>
      </c>
      <c r="K2206">
        <v>0</v>
      </c>
    </row>
    <row r="2207" spans="1:11" x14ac:dyDescent="0.3">
      <c r="A2207">
        <v>4</v>
      </c>
      <c r="B2207">
        <v>2</v>
      </c>
      <c r="C2207">
        <v>4</v>
      </c>
      <c r="D2207">
        <v>0</v>
      </c>
      <c r="E2207">
        <v>0</v>
      </c>
      <c r="F2207">
        <v>8.9</v>
      </c>
      <c r="G2207">
        <v>4.0999999999999996</v>
      </c>
      <c r="H2207">
        <v>0</v>
      </c>
      <c r="I2207">
        <v>8.9</v>
      </c>
      <c r="J2207">
        <v>0</v>
      </c>
      <c r="K2207">
        <v>0</v>
      </c>
    </row>
    <row r="2208" spans="1:11" x14ac:dyDescent="0.3">
      <c r="A2208">
        <v>4</v>
      </c>
      <c r="B2208">
        <v>2</v>
      </c>
      <c r="C2208">
        <v>5</v>
      </c>
      <c r="D2208">
        <v>2</v>
      </c>
      <c r="E2208">
        <v>1</v>
      </c>
      <c r="F2208">
        <v>8.3000000000000007</v>
      </c>
      <c r="G2208">
        <v>3.6</v>
      </c>
      <c r="H2208">
        <v>0.97</v>
      </c>
      <c r="I2208">
        <v>6.32</v>
      </c>
      <c r="J2208">
        <v>0.88900000000000001</v>
      </c>
      <c r="K2208">
        <v>0</v>
      </c>
    </row>
    <row r="2209" spans="1:11" x14ac:dyDescent="0.3">
      <c r="A2209">
        <v>4</v>
      </c>
      <c r="B2209">
        <v>2</v>
      </c>
      <c r="C2209">
        <v>6</v>
      </c>
      <c r="D2209">
        <v>292</v>
      </c>
      <c r="E2209">
        <v>28</v>
      </c>
      <c r="F2209">
        <v>10</v>
      </c>
      <c r="G2209">
        <v>4.5999999999999996</v>
      </c>
      <c r="H2209">
        <v>57.341999999999999</v>
      </c>
      <c r="I2209">
        <v>9.609</v>
      </c>
      <c r="J2209">
        <v>38.171999999999997</v>
      </c>
      <c r="K2209">
        <v>31.895</v>
      </c>
    </row>
    <row r="2210" spans="1:11" x14ac:dyDescent="0.3">
      <c r="A2210">
        <v>4</v>
      </c>
      <c r="B2210">
        <v>2</v>
      </c>
      <c r="C2210">
        <v>7</v>
      </c>
      <c r="D2210">
        <v>690</v>
      </c>
      <c r="E2210">
        <v>48</v>
      </c>
      <c r="F2210">
        <v>11.1</v>
      </c>
      <c r="G2210">
        <v>5.2</v>
      </c>
      <c r="H2210">
        <v>289.52</v>
      </c>
      <c r="I2210">
        <v>16.058</v>
      </c>
      <c r="J2210">
        <v>232.55099999999999</v>
      </c>
      <c r="K2210">
        <v>221.881</v>
      </c>
    </row>
    <row r="2211" spans="1:11" x14ac:dyDescent="0.3">
      <c r="A2211">
        <v>4</v>
      </c>
      <c r="B2211">
        <v>2</v>
      </c>
      <c r="C2211">
        <v>8</v>
      </c>
      <c r="D2211">
        <v>731</v>
      </c>
      <c r="E2211">
        <v>69</v>
      </c>
      <c r="F2211">
        <v>12.2</v>
      </c>
      <c r="G2211">
        <v>6.2</v>
      </c>
      <c r="H2211">
        <v>491.64299999999997</v>
      </c>
      <c r="I2211">
        <v>21.161999999999999</v>
      </c>
      <c r="J2211">
        <v>418.851</v>
      </c>
      <c r="K2211">
        <v>402.762</v>
      </c>
    </row>
    <row r="2212" spans="1:11" x14ac:dyDescent="0.3">
      <c r="A2212">
        <v>4</v>
      </c>
      <c r="B2212">
        <v>2</v>
      </c>
      <c r="C2212">
        <v>9</v>
      </c>
      <c r="D2212">
        <v>492</v>
      </c>
      <c r="E2212">
        <v>185</v>
      </c>
      <c r="F2212">
        <v>12.2</v>
      </c>
      <c r="G2212">
        <v>5.7</v>
      </c>
      <c r="H2212">
        <v>573.05799999999999</v>
      </c>
      <c r="I2212">
        <v>23.745000000000001</v>
      </c>
      <c r="J2212">
        <v>493.04399999999998</v>
      </c>
      <c r="K2212">
        <v>474.46800000000002</v>
      </c>
    </row>
    <row r="2213" spans="1:11" x14ac:dyDescent="0.3">
      <c r="A2213">
        <v>4</v>
      </c>
      <c r="B2213">
        <v>2</v>
      </c>
      <c r="C2213">
        <v>10</v>
      </c>
      <c r="D2213">
        <v>740</v>
      </c>
      <c r="E2213">
        <v>152</v>
      </c>
      <c r="F2213">
        <v>13.9</v>
      </c>
      <c r="G2213">
        <v>7.2</v>
      </c>
      <c r="H2213">
        <v>830.08799999999997</v>
      </c>
      <c r="I2213">
        <v>28.695</v>
      </c>
      <c r="J2213">
        <v>703.952</v>
      </c>
      <c r="K2213">
        <v>677.28099999999995</v>
      </c>
    </row>
    <row r="2214" spans="1:11" x14ac:dyDescent="0.3">
      <c r="A2214">
        <v>4</v>
      </c>
      <c r="B2214">
        <v>2</v>
      </c>
      <c r="C2214">
        <v>11</v>
      </c>
      <c r="D2214">
        <v>861</v>
      </c>
      <c r="E2214">
        <v>111</v>
      </c>
      <c r="F2214">
        <v>13.9</v>
      </c>
      <c r="G2214">
        <v>7.2</v>
      </c>
      <c r="H2214">
        <v>955.30700000000002</v>
      </c>
      <c r="I2214">
        <v>31.36</v>
      </c>
      <c r="J2214">
        <v>803.11800000000005</v>
      </c>
      <c r="K2214">
        <v>772.11699999999996</v>
      </c>
    </row>
    <row r="2215" spans="1:11" x14ac:dyDescent="0.3">
      <c r="A2215">
        <v>4</v>
      </c>
      <c r="B2215">
        <v>2</v>
      </c>
      <c r="C2215">
        <v>12</v>
      </c>
      <c r="D2215">
        <v>865</v>
      </c>
      <c r="E2215">
        <v>109</v>
      </c>
      <c r="F2215">
        <v>13.9</v>
      </c>
      <c r="G2215">
        <v>8.1999999999999993</v>
      </c>
      <c r="H2215">
        <v>969.40200000000004</v>
      </c>
      <c r="I2215">
        <v>30.35</v>
      </c>
      <c r="J2215">
        <v>817.98400000000004</v>
      </c>
      <c r="K2215">
        <v>786.30499999999995</v>
      </c>
    </row>
    <row r="2216" spans="1:11" x14ac:dyDescent="0.3">
      <c r="A2216">
        <v>4</v>
      </c>
      <c r="B2216">
        <v>2</v>
      </c>
      <c r="C2216">
        <v>13</v>
      </c>
      <c r="D2216">
        <v>618</v>
      </c>
      <c r="E2216">
        <v>226</v>
      </c>
      <c r="F2216">
        <v>13.9</v>
      </c>
      <c r="G2216">
        <v>8.1999999999999993</v>
      </c>
      <c r="H2216">
        <v>831.57399999999996</v>
      </c>
      <c r="I2216">
        <v>28.041</v>
      </c>
      <c r="J2216">
        <v>707.25800000000004</v>
      </c>
      <c r="K2216">
        <v>680.44799999999998</v>
      </c>
    </row>
    <row r="2217" spans="1:11" x14ac:dyDescent="0.3">
      <c r="A2217">
        <v>4</v>
      </c>
      <c r="B2217">
        <v>2</v>
      </c>
      <c r="C2217">
        <v>14</v>
      </c>
      <c r="D2217">
        <v>423</v>
      </c>
      <c r="E2217">
        <v>198</v>
      </c>
      <c r="F2217">
        <v>13.3</v>
      </c>
      <c r="G2217">
        <v>8.8000000000000007</v>
      </c>
      <c r="H2217">
        <v>565.41499999999996</v>
      </c>
      <c r="I2217">
        <v>22.306000000000001</v>
      </c>
      <c r="J2217">
        <v>489.91300000000001</v>
      </c>
      <c r="K2217">
        <v>471.44600000000003</v>
      </c>
    </row>
    <row r="2218" spans="1:11" x14ac:dyDescent="0.3">
      <c r="A2218">
        <v>4</v>
      </c>
      <c r="B2218">
        <v>2</v>
      </c>
      <c r="C2218">
        <v>15</v>
      </c>
      <c r="D2218">
        <v>639</v>
      </c>
      <c r="E2218">
        <v>154</v>
      </c>
      <c r="F2218">
        <v>12.8</v>
      </c>
      <c r="G2218">
        <v>7.7</v>
      </c>
      <c r="H2218">
        <v>587.93499999999995</v>
      </c>
      <c r="I2218">
        <v>22.7</v>
      </c>
      <c r="J2218">
        <v>504.60300000000001</v>
      </c>
      <c r="K2218">
        <v>485.62299999999999</v>
      </c>
    </row>
    <row r="2219" spans="1:11" x14ac:dyDescent="0.3">
      <c r="A2219">
        <v>4</v>
      </c>
      <c r="B2219">
        <v>2</v>
      </c>
      <c r="C2219">
        <v>16</v>
      </c>
      <c r="D2219">
        <v>608</v>
      </c>
      <c r="E2219">
        <v>90</v>
      </c>
      <c r="F2219">
        <v>12.2</v>
      </c>
      <c r="G2219">
        <v>7.2</v>
      </c>
      <c r="H2219">
        <v>369.07299999999998</v>
      </c>
      <c r="I2219">
        <v>18.565999999999999</v>
      </c>
      <c r="J2219">
        <v>310.18599999999998</v>
      </c>
      <c r="K2219">
        <v>297.40199999999999</v>
      </c>
    </row>
    <row r="2220" spans="1:11" x14ac:dyDescent="0.3">
      <c r="A2220">
        <v>4</v>
      </c>
      <c r="B2220">
        <v>2</v>
      </c>
      <c r="C2220">
        <v>17</v>
      </c>
      <c r="D2220">
        <v>347</v>
      </c>
      <c r="E2220">
        <v>48</v>
      </c>
      <c r="F2220">
        <v>11.1</v>
      </c>
      <c r="G2220">
        <v>6.2</v>
      </c>
      <c r="H2220">
        <v>122.96899999999999</v>
      </c>
      <c r="I2220">
        <v>12.807</v>
      </c>
      <c r="J2220">
        <v>92.966999999999999</v>
      </c>
      <c r="K2220">
        <v>85.581999999999994</v>
      </c>
    </row>
    <row r="2221" spans="1:11" x14ac:dyDescent="0.3">
      <c r="A2221">
        <v>4</v>
      </c>
      <c r="B2221">
        <v>2</v>
      </c>
      <c r="C2221">
        <v>18</v>
      </c>
      <c r="D2221">
        <v>56</v>
      </c>
      <c r="E2221">
        <v>14</v>
      </c>
      <c r="F2221">
        <v>10.6</v>
      </c>
      <c r="G2221">
        <v>7.7</v>
      </c>
      <c r="H2221">
        <v>14.016999999999999</v>
      </c>
      <c r="I2221">
        <v>9.7620000000000005</v>
      </c>
      <c r="J2221">
        <v>11.595000000000001</v>
      </c>
      <c r="K2221">
        <v>5.819</v>
      </c>
    </row>
    <row r="2222" spans="1:11" x14ac:dyDescent="0.3">
      <c r="A2222">
        <v>4</v>
      </c>
      <c r="B2222">
        <v>2</v>
      </c>
      <c r="C2222">
        <v>19</v>
      </c>
      <c r="D2222">
        <v>0</v>
      </c>
      <c r="E2222">
        <v>0</v>
      </c>
      <c r="F2222">
        <v>10.6</v>
      </c>
      <c r="G2222">
        <v>7.2</v>
      </c>
      <c r="H2222">
        <v>0</v>
      </c>
      <c r="I2222">
        <v>10.6</v>
      </c>
      <c r="J2222">
        <v>0</v>
      </c>
      <c r="K2222">
        <v>0</v>
      </c>
    </row>
    <row r="2223" spans="1:11" x14ac:dyDescent="0.3">
      <c r="A2223">
        <v>4</v>
      </c>
      <c r="B2223">
        <v>2</v>
      </c>
      <c r="C2223">
        <v>20</v>
      </c>
      <c r="D2223">
        <v>0</v>
      </c>
      <c r="E2223">
        <v>0</v>
      </c>
      <c r="F2223">
        <v>10</v>
      </c>
      <c r="G2223">
        <v>8.1999999999999993</v>
      </c>
      <c r="H2223">
        <v>0</v>
      </c>
      <c r="I2223">
        <v>10</v>
      </c>
      <c r="J2223">
        <v>0</v>
      </c>
      <c r="K2223">
        <v>0</v>
      </c>
    </row>
    <row r="2224" spans="1:11" x14ac:dyDescent="0.3">
      <c r="A2224">
        <v>4</v>
      </c>
      <c r="B2224">
        <v>2</v>
      </c>
      <c r="C2224">
        <v>21</v>
      </c>
      <c r="D2224">
        <v>0</v>
      </c>
      <c r="E2224">
        <v>0</v>
      </c>
      <c r="F2224">
        <v>10</v>
      </c>
      <c r="G2224">
        <v>6.2</v>
      </c>
      <c r="H2224">
        <v>0</v>
      </c>
      <c r="I2224">
        <v>10</v>
      </c>
      <c r="J2224">
        <v>0</v>
      </c>
      <c r="K2224">
        <v>0</v>
      </c>
    </row>
    <row r="2225" spans="1:11" x14ac:dyDescent="0.3">
      <c r="A2225">
        <v>4</v>
      </c>
      <c r="B2225">
        <v>2</v>
      </c>
      <c r="C2225">
        <v>22</v>
      </c>
      <c r="D2225">
        <v>0</v>
      </c>
      <c r="E2225">
        <v>0</v>
      </c>
      <c r="F2225">
        <v>9.4</v>
      </c>
      <c r="G2225">
        <v>6.2</v>
      </c>
      <c r="H2225">
        <v>0</v>
      </c>
      <c r="I2225">
        <v>9.4</v>
      </c>
      <c r="J2225">
        <v>0</v>
      </c>
      <c r="K2225">
        <v>0</v>
      </c>
    </row>
    <row r="2226" spans="1:11" x14ac:dyDescent="0.3">
      <c r="A2226">
        <v>4</v>
      </c>
      <c r="B2226">
        <v>2</v>
      </c>
      <c r="C2226">
        <v>23</v>
      </c>
      <c r="D2226">
        <v>0</v>
      </c>
      <c r="E2226">
        <v>0</v>
      </c>
      <c r="F2226">
        <v>9.4</v>
      </c>
      <c r="G2226">
        <v>6.2</v>
      </c>
      <c r="H2226">
        <v>0</v>
      </c>
      <c r="I2226">
        <v>9.4</v>
      </c>
      <c r="J2226">
        <v>0</v>
      </c>
      <c r="K2226">
        <v>0</v>
      </c>
    </row>
    <row r="2227" spans="1:11" x14ac:dyDescent="0.3">
      <c r="A2227">
        <v>4</v>
      </c>
      <c r="B2227">
        <v>3</v>
      </c>
      <c r="C2227">
        <v>0</v>
      </c>
      <c r="D2227">
        <v>0</v>
      </c>
      <c r="E2227">
        <v>0</v>
      </c>
      <c r="F2227">
        <v>9.4</v>
      </c>
      <c r="G2227">
        <v>7.2</v>
      </c>
      <c r="H2227">
        <v>0</v>
      </c>
      <c r="I2227">
        <v>9.4</v>
      </c>
      <c r="J2227">
        <v>0</v>
      </c>
      <c r="K2227">
        <v>0</v>
      </c>
    </row>
    <row r="2228" spans="1:11" x14ac:dyDescent="0.3">
      <c r="A2228">
        <v>4</v>
      </c>
      <c r="B2228">
        <v>3</v>
      </c>
      <c r="C2228">
        <v>1</v>
      </c>
      <c r="D2228">
        <v>0</v>
      </c>
      <c r="E2228">
        <v>0</v>
      </c>
      <c r="F2228">
        <v>9.4</v>
      </c>
      <c r="G2228">
        <v>7.2</v>
      </c>
      <c r="H2228">
        <v>0</v>
      </c>
      <c r="I2228">
        <v>9.4</v>
      </c>
      <c r="J2228">
        <v>0</v>
      </c>
      <c r="K2228">
        <v>0</v>
      </c>
    </row>
    <row r="2229" spans="1:11" x14ac:dyDescent="0.3">
      <c r="A2229">
        <v>4</v>
      </c>
      <c r="B2229">
        <v>3</v>
      </c>
      <c r="C2229">
        <v>2</v>
      </c>
      <c r="D2229">
        <v>0</v>
      </c>
      <c r="E2229">
        <v>0</v>
      </c>
      <c r="F2229">
        <v>8.9</v>
      </c>
      <c r="G2229">
        <v>6.2</v>
      </c>
      <c r="H2229">
        <v>0</v>
      </c>
      <c r="I2229">
        <v>8.9</v>
      </c>
      <c r="J2229">
        <v>0</v>
      </c>
      <c r="K2229">
        <v>0</v>
      </c>
    </row>
    <row r="2230" spans="1:11" x14ac:dyDescent="0.3">
      <c r="A2230">
        <v>4</v>
      </c>
      <c r="B2230">
        <v>3</v>
      </c>
      <c r="C2230">
        <v>3</v>
      </c>
      <c r="D2230">
        <v>0</v>
      </c>
      <c r="E2230">
        <v>0</v>
      </c>
      <c r="F2230">
        <v>7.8</v>
      </c>
      <c r="G2230">
        <v>5.2</v>
      </c>
      <c r="H2230">
        <v>0</v>
      </c>
      <c r="I2230">
        <v>7.8</v>
      </c>
      <c r="J2230">
        <v>0</v>
      </c>
      <c r="K2230">
        <v>0</v>
      </c>
    </row>
    <row r="2231" spans="1:11" x14ac:dyDescent="0.3">
      <c r="A2231">
        <v>4</v>
      </c>
      <c r="B2231">
        <v>3</v>
      </c>
      <c r="C2231">
        <v>4</v>
      </c>
      <c r="D2231">
        <v>0</v>
      </c>
      <c r="E2231">
        <v>0</v>
      </c>
      <c r="F2231">
        <v>7.8</v>
      </c>
      <c r="G2231">
        <v>6.2</v>
      </c>
      <c r="H2231">
        <v>0</v>
      </c>
      <c r="I2231">
        <v>7.8</v>
      </c>
      <c r="J2231">
        <v>0</v>
      </c>
      <c r="K2231">
        <v>0</v>
      </c>
    </row>
    <row r="2232" spans="1:11" x14ac:dyDescent="0.3">
      <c r="A2232">
        <v>4</v>
      </c>
      <c r="B2232">
        <v>3</v>
      </c>
      <c r="C2232">
        <v>5</v>
      </c>
      <c r="D2232">
        <v>0</v>
      </c>
      <c r="E2232">
        <v>2</v>
      </c>
      <c r="F2232">
        <v>7.8</v>
      </c>
      <c r="G2232">
        <v>4.5999999999999996</v>
      </c>
      <c r="H2232">
        <v>1.94</v>
      </c>
      <c r="I2232">
        <v>6.0910000000000002</v>
      </c>
      <c r="J2232">
        <v>1.7789999999999999</v>
      </c>
      <c r="K2232">
        <v>0</v>
      </c>
    </row>
    <row r="2233" spans="1:11" x14ac:dyDescent="0.3">
      <c r="A2233">
        <v>4</v>
      </c>
      <c r="B2233">
        <v>3</v>
      </c>
      <c r="C2233">
        <v>6</v>
      </c>
      <c r="D2233">
        <v>156</v>
      </c>
      <c r="E2233">
        <v>41</v>
      </c>
      <c r="F2233">
        <v>8.9</v>
      </c>
      <c r="G2233">
        <v>3.6</v>
      </c>
      <c r="H2233">
        <v>55.741999999999997</v>
      </c>
      <c r="I2233">
        <v>8.3719999999999999</v>
      </c>
      <c r="J2233">
        <v>43.238999999999997</v>
      </c>
      <c r="K2233">
        <v>36.863999999999997</v>
      </c>
    </row>
    <row r="2234" spans="1:11" x14ac:dyDescent="0.3">
      <c r="A2234">
        <v>4</v>
      </c>
      <c r="B2234">
        <v>3</v>
      </c>
      <c r="C2234">
        <v>7</v>
      </c>
      <c r="D2234">
        <v>535</v>
      </c>
      <c r="E2234">
        <v>75</v>
      </c>
      <c r="F2234">
        <v>10.6</v>
      </c>
      <c r="G2234">
        <v>3.1</v>
      </c>
      <c r="H2234">
        <v>266.08600000000001</v>
      </c>
      <c r="I2234">
        <v>16.158999999999999</v>
      </c>
      <c r="J2234">
        <v>217.32400000000001</v>
      </c>
      <c r="K2234">
        <v>207.04499999999999</v>
      </c>
    </row>
    <row r="2235" spans="1:11" x14ac:dyDescent="0.3">
      <c r="A2235">
        <v>4</v>
      </c>
      <c r="B2235">
        <v>3</v>
      </c>
      <c r="C2235">
        <v>8</v>
      </c>
      <c r="D2235">
        <v>704</v>
      </c>
      <c r="E2235">
        <v>104</v>
      </c>
      <c r="F2235">
        <v>11.7</v>
      </c>
      <c r="G2235">
        <v>3.1</v>
      </c>
      <c r="H2235">
        <v>516.11900000000003</v>
      </c>
      <c r="I2235">
        <v>24.849</v>
      </c>
      <c r="J2235">
        <v>435.06099999999998</v>
      </c>
      <c r="K2235">
        <v>418.44499999999999</v>
      </c>
    </row>
    <row r="2236" spans="1:11" x14ac:dyDescent="0.3">
      <c r="A2236">
        <v>4</v>
      </c>
      <c r="B2236">
        <v>3</v>
      </c>
      <c r="C2236">
        <v>9</v>
      </c>
      <c r="D2236">
        <v>797</v>
      </c>
      <c r="E2236">
        <v>127</v>
      </c>
      <c r="F2236">
        <v>12.2</v>
      </c>
      <c r="G2236">
        <v>4.0999999999999996</v>
      </c>
      <c r="H2236">
        <v>743.93899999999996</v>
      </c>
      <c r="I2236">
        <v>30.495999999999999</v>
      </c>
      <c r="J2236">
        <v>624.45399999999995</v>
      </c>
      <c r="K2236">
        <v>601.01300000000003</v>
      </c>
    </row>
    <row r="2237" spans="1:11" x14ac:dyDescent="0.3">
      <c r="A2237">
        <v>4</v>
      </c>
      <c r="B2237">
        <v>3</v>
      </c>
      <c r="C2237">
        <v>10</v>
      </c>
      <c r="D2237">
        <v>848</v>
      </c>
      <c r="E2237">
        <v>142</v>
      </c>
      <c r="F2237">
        <v>13.3</v>
      </c>
      <c r="G2237">
        <v>3.1</v>
      </c>
      <c r="H2237">
        <v>916.75900000000001</v>
      </c>
      <c r="I2237">
        <v>38.540999999999997</v>
      </c>
      <c r="J2237">
        <v>750.30399999999997</v>
      </c>
      <c r="K2237">
        <v>721.65</v>
      </c>
    </row>
    <row r="2238" spans="1:11" x14ac:dyDescent="0.3">
      <c r="A2238">
        <v>4</v>
      </c>
      <c r="B2238">
        <v>3</v>
      </c>
      <c r="C2238">
        <v>11</v>
      </c>
      <c r="D2238">
        <v>873</v>
      </c>
      <c r="E2238">
        <v>135</v>
      </c>
      <c r="F2238">
        <v>14.4</v>
      </c>
      <c r="G2238">
        <v>2.6</v>
      </c>
      <c r="H2238">
        <v>993.68399999999997</v>
      </c>
      <c r="I2238">
        <v>43.610999999999997</v>
      </c>
      <c r="J2238">
        <v>798.76099999999997</v>
      </c>
      <c r="K2238">
        <v>767.95699999999999</v>
      </c>
    </row>
    <row r="2239" spans="1:11" x14ac:dyDescent="0.3">
      <c r="A2239">
        <v>4</v>
      </c>
      <c r="B2239">
        <v>3</v>
      </c>
      <c r="C2239">
        <v>12</v>
      </c>
      <c r="D2239">
        <v>864</v>
      </c>
      <c r="E2239">
        <v>151</v>
      </c>
      <c r="F2239">
        <v>14.4</v>
      </c>
      <c r="G2239">
        <v>6.2</v>
      </c>
      <c r="H2239">
        <v>1021.923</v>
      </c>
      <c r="I2239">
        <v>35.186</v>
      </c>
      <c r="J2239">
        <v>847.43799999999999</v>
      </c>
      <c r="K2239">
        <v>814.39300000000003</v>
      </c>
    </row>
    <row r="2240" spans="1:11" x14ac:dyDescent="0.3">
      <c r="A2240">
        <v>4</v>
      </c>
      <c r="B2240">
        <v>3</v>
      </c>
      <c r="C2240">
        <v>13</v>
      </c>
      <c r="D2240">
        <v>852</v>
      </c>
      <c r="E2240">
        <v>146</v>
      </c>
      <c r="F2240">
        <v>15</v>
      </c>
      <c r="G2240">
        <v>6.7</v>
      </c>
      <c r="H2240">
        <v>960.37400000000002</v>
      </c>
      <c r="I2240">
        <v>33.69</v>
      </c>
      <c r="J2240">
        <v>800.42399999999998</v>
      </c>
      <c r="K2240">
        <v>769.54399999999998</v>
      </c>
    </row>
    <row r="2241" spans="1:11" x14ac:dyDescent="0.3">
      <c r="A2241">
        <v>4</v>
      </c>
      <c r="B2241">
        <v>3</v>
      </c>
      <c r="C2241">
        <v>14</v>
      </c>
      <c r="D2241">
        <v>820</v>
      </c>
      <c r="E2241">
        <v>135</v>
      </c>
      <c r="F2241">
        <v>15</v>
      </c>
      <c r="G2241">
        <v>7.7</v>
      </c>
      <c r="H2241">
        <v>824.53200000000004</v>
      </c>
      <c r="I2241">
        <v>29.623999999999999</v>
      </c>
      <c r="J2241">
        <v>695.88199999999995</v>
      </c>
      <c r="K2241">
        <v>669.54899999999998</v>
      </c>
    </row>
    <row r="2242" spans="1:11" x14ac:dyDescent="0.3">
      <c r="A2242">
        <v>4</v>
      </c>
      <c r="B2242">
        <v>3</v>
      </c>
      <c r="C2242">
        <v>15</v>
      </c>
      <c r="D2242">
        <v>748</v>
      </c>
      <c r="E2242">
        <v>118</v>
      </c>
      <c r="F2242">
        <v>13.9</v>
      </c>
      <c r="G2242">
        <v>7.2</v>
      </c>
      <c r="H2242">
        <v>621.50900000000001</v>
      </c>
      <c r="I2242">
        <v>25.260999999999999</v>
      </c>
      <c r="J2242">
        <v>528.12900000000002</v>
      </c>
      <c r="K2242">
        <v>508.31099999999998</v>
      </c>
    </row>
    <row r="2243" spans="1:11" x14ac:dyDescent="0.3">
      <c r="A2243">
        <v>4</v>
      </c>
      <c r="B2243">
        <v>3</v>
      </c>
      <c r="C2243">
        <v>16</v>
      </c>
      <c r="D2243">
        <v>633</v>
      </c>
      <c r="E2243">
        <v>88</v>
      </c>
      <c r="F2243">
        <v>12.8</v>
      </c>
      <c r="G2243">
        <v>7.2</v>
      </c>
      <c r="H2243">
        <v>378.27800000000002</v>
      </c>
      <c r="I2243">
        <v>19.391999999999999</v>
      </c>
      <c r="J2243">
        <v>316.834</v>
      </c>
      <c r="K2243">
        <v>303.85899999999998</v>
      </c>
    </row>
    <row r="2244" spans="1:11" x14ac:dyDescent="0.3">
      <c r="A2244">
        <v>4</v>
      </c>
      <c r="B2244">
        <v>3</v>
      </c>
      <c r="C2244">
        <v>17</v>
      </c>
      <c r="D2244">
        <v>370</v>
      </c>
      <c r="E2244">
        <v>55</v>
      </c>
      <c r="F2244">
        <v>11.7</v>
      </c>
      <c r="G2244">
        <v>7.2</v>
      </c>
      <c r="H2244">
        <v>134.85</v>
      </c>
      <c r="I2244">
        <v>13.448</v>
      </c>
      <c r="J2244">
        <v>102.271</v>
      </c>
      <c r="K2244">
        <v>94.686999999999998</v>
      </c>
    </row>
    <row r="2245" spans="1:11" x14ac:dyDescent="0.3">
      <c r="A2245">
        <v>4</v>
      </c>
      <c r="B2245">
        <v>3</v>
      </c>
      <c r="C2245">
        <v>18</v>
      </c>
      <c r="D2245">
        <v>23</v>
      </c>
      <c r="E2245">
        <v>13</v>
      </c>
      <c r="F2245">
        <v>10.6</v>
      </c>
      <c r="G2245">
        <v>7.2</v>
      </c>
      <c r="H2245">
        <v>12.733000000000001</v>
      </c>
      <c r="I2245">
        <v>9.7249999999999996</v>
      </c>
      <c r="J2245">
        <v>11.1</v>
      </c>
      <c r="K2245">
        <v>5.3319999999999999</v>
      </c>
    </row>
    <row r="2246" spans="1:11" x14ac:dyDescent="0.3">
      <c r="A2246">
        <v>4</v>
      </c>
      <c r="B2246">
        <v>3</v>
      </c>
      <c r="C2246">
        <v>19</v>
      </c>
      <c r="D2246">
        <v>0</v>
      </c>
      <c r="E2246">
        <v>0</v>
      </c>
      <c r="F2246">
        <v>10</v>
      </c>
      <c r="G2246">
        <v>5.7</v>
      </c>
      <c r="H2246">
        <v>0</v>
      </c>
      <c r="I2246">
        <v>10</v>
      </c>
      <c r="J2246">
        <v>0</v>
      </c>
      <c r="K2246">
        <v>0</v>
      </c>
    </row>
    <row r="2247" spans="1:11" x14ac:dyDescent="0.3">
      <c r="A2247">
        <v>4</v>
      </c>
      <c r="B2247">
        <v>3</v>
      </c>
      <c r="C2247">
        <v>20</v>
      </c>
      <c r="D2247">
        <v>0</v>
      </c>
      <c r="E2247">
        <v>0</v>
      </c>
      <c r="F2247">
        <v>10</v>
      </c>
      <c r="G2247">
        <v>5.2</v>
      </c>
      <c r="H2247">
        <v>0</v>
      </c>
      <c r="I2247">
        <v>10</v>
      </c>
      <c r="J2247">
        <v>0</v>
      </c>
      <c r="K2247">
        <v>0</v>
      </c>
    </row>
    <row r="2248" spans="1:11" x14ac:dyDescent="0.3">
      <c r="A2248">
        <v>4</v>
      </c>
      <c r="B2248">
        <v>3</v>
      </c>
      <c r="C2248">
        <v>21</v>
      </c>
      <c r="D2248">
        <v>0</v>
      </c>
      <c r="E2248">
        <v>0</v>
      </c>
      <c r="F2248">
        <v>9.4</v>
      </c>
      <c r="G2248">
        <v>3.1</v>
      </c>
      <c r="H2248">
        <v>0</v>
      </c>
      <c r="I2248">
        <v>9.4</v>
      </c>
      <c r="J2248">
        <v>0</v>
      </c>
      <c r="K2248">
        <v>0</v>
      </c>
    </row>
    <row r="2249" spans="1:11" x14ac:dyDescent="0.3">
      <c r="A2249">
        <v>4</v>
      </c>
      <c r="B2249">
        <v>3</v>
      </c>
      <c r="C2249">
        <v>22</v>
      </c>
      <c r="D2249">
        <v>0</v>
      </c>
      <c r="E2249">
        <v>0</v>
      </c>
      <c r="F2249">
        <v>8.9</v>
      </c>
      <c r="G2249">
        <v>1.5</v>
      </c>
      <c r="H2249">
        <v>0</v>
      </c>
      <c r="I2249">
        <v>8.9</v>
      </c>
      <c r="J2249">
        <v>0</v>
      </c>
      <c r="K2249">
        <v>0</v>
      </c>
    </row>
    <row r="2250" spans="1:11" x14ac:dyDescent="0.3">
      <c r="A2250">
        <v>4</v>
      </c>
      <c r="B2250">
        <v>3</v>
      </c>
      <c r="C2250">
        <v>23</v>
      </c>
      <c r="D2250">
        <v>0</v>
      </c>
      <c r="E2250">
        <v>0</v>
      </c>
      <c r="F2250">
        <v>6.7</v>
      </c>
      <c r="G2250">
        <v>2.1</v>
      </c>
      <c r="H2250">
        <v>0</v>
      </c>
      <c r="I2250">
        <v>6.7</v>
      </c>
      <c r="J2250">
        <v>0</v>
      </c>
      <c r="K2250">
        <v>0</v>
      </c>
    </row>
    <row r="2251" spans="1:11" x14ac:dyDescent="0.3">
      <c r="A2251">
        <v>4</v>
      </c>
      <c r="B2251">
        <v>4</v>
      </c>
      <c r="C2251">
        <v>0</v>
      </c>
      <c r="D2251">
        <v>0</v>
      </c>
      <c r="E2251">
        <v>0</v>
      </c>
      <c r="F2251">
        <v>7.8</v>
      </c>
      <c r="G2251">
        <v>1.5</v>
      </c>
      <c r="H2251">
        <v>0</v>
      </c>
      <c r="I2251">
        <v>7.8</v>
      </c>
      <c r="J2251">
        <v>0</v>
      </c>
      <c r="K2251">
        <v>0</v>
      </c>
    </row>
    <row r="2252" spans="1:11" x14ac:dyDescent="0.3">
      <c r="A2252">
        <v>4</v>
      </c>
      <c r="B2252">
        <v>4</v>
      </c>
      <c r="C2252">
        <v>1</v>
      </c>
      <c r="D2252">
        <v>0</v>
      </c>
      <c r="E2252">
        <v>0</v>
      </c>
      <c r="F2252">
        <v>6.1</v>
      </c>
      <c r="G2252">
        <v>2.1</v>
      </c>
      <c r="H2252">
        <v>0</v>
      </c>
      <c r="I2252">
        <v>6.1</v>
      </c>
      <c r="J2252">
        <v>0</v>
      </c>
      <c r="K2252">
        <v>0</v>
      </c>
    </row>
    <row r="2253" spans="1:11" x14ac:dyDescent="0.3">
      <c r="A2253">
        <v>4</v>
      </c>
      <c r="B2253">
        <v>4</v>
      </c>
      <c r="C2253">
        <v>2</v>
      </c>
      <c r="D2253">
        <v>0</v>
      </c>
      <c r="E2253">
        <v>0</v>
      </c>
      <c r="F2253">
        <v>7.8</v>
      </c>
      <c r="G2253">
        <v>1.5</v>
      </c>
      <c r="H2253">
        <v>0</v>
      </c>
      <c r="I2253">
        <v>7.8</v>
      </c>
      <c r="J2253">
        <v>0</v>
      </c>
      <c r="K2253">
        <v>0</v>
      </c>
    </row>
    <row r="2254" spans="1:11" x14ac:dyDescent="0.3">
      <c r="A2254">
        <v>4</v>
      </c>
      <c r="B2254">
        <v>4</v>
      </c>
      <c r="C2254">
        <v>3</v>
      </c>
      <c r="D2254">
        <v>0</v>
      </c>
      <c r="E2254">
        <v>0</v>
      </c>
      <c r="F2254">
        <v>6.1</v>
      </c>
      <c r="G2254">
        <v>1.5</v>
      </c>
      <c r="H2254">
        <v>0</v>
      </c>
      <c r="I2254">
        <v>6.1</v>
      </c>
      <c r="J2254">
        <v>0</v>
      </c>
      <c r="K2254">
        <v>0</v>
      </c>
    </row>
    <row r="2255" spans="1:11" x14ac:dyDescent="0.3">
      <c r="A2255">
        <v>4</v>
      </c>
      <c r="B2255">
        <v>4</v>
      </c>
      <c r="C2255">
        <v>4</v>
      </c>
      <c r="D2255">
        <v>0</v>
      </c>
      <c r="E2255">
        <v>0</v>
      </c>
      <c r="F2255">
        <v>5.6</v>
      </c>
      <c r="G2255">
        <v>2.6</v>
      </c>
      <c r="H2255">
        <v>0</v>
      </c>
      <c r="I2255">
        <v>5.6</v>
      </c>
      <c r="J2255">
        <v>0</v>
      </c>
      <c r="K2255">
        <v>0</v>
      </c>
    </row>
    <row r="2256" spans="1:11" x14ac:dyDescent="0.3">
      <c r="A2256">
        <v>4</v>
      </c>
      <c r="B2256">
        <v>4</v>
      </c>
      <c r="C2256">
        <v>5</v>
      </c>
      <c r="D2256">
        <v>2</v>
      </c>
      <c r="E2256">
        <v>1</v>
      </c>
      <c r="F2256">
        <v>5.6</v>
      </c>
      <c r="G2256">
        <v>1.5</v>
      </c>
      <c r="H2256">
        <v>0.97</v>
      </c>
      <c r="I2256">
        <v>2.8580000000000001</v>
      </c>
      <c r="J2256">
        <v>0.89900000000000002</v>
      </c>
      <c r="K2256">
        <v>0</v>
      </c>
    </row>
    <row r="2257" spans="1:11" x14ac:dyDescent="0.3">
      <c r="A2257">
        <v>4</v>
      </c>
      <c r="B2257">
        <v>4</v>
      </c>
      <c r="C2257">
        <v>6</v>
      </c>
      <c r="D2257">
        <v>254</v>
      </c>
      <c r="E2257">
        <v>34</v>
      </c>
      <c r="F2257">
        <v>8.9</v>
      </c>
      <c r="G2257">
        <v>1.5</v>
      </c>
      <c r="H2257">
        <v>60.256</v>
      </c>
      <c r="I2257">
        <v>8.2390000000000008</v>
      </c>
      <c r="J2257">
        <v>42.531999999999996</v>
      </c>
      <c r="K2257">
        <v>36.17</v>
      </c>
    </row>
    <row r="2258" spans="1:11" x14ac:dyDescent="0.3">
      <c r="A2258">
        <v>4</v>
      </c>
      <c r="B2258">
        <v>4</v>
      </c>
      <c r="C2258">
        <v>7</v>
      </c>
      <c r="D2258">
        <v>349</v>
      </c>
      <c r="E2258">
        <v>113</v>
      </c>
      <c r="F2258">
        <v>10.6</v>
      </c>
      <c r="G2258">
        <v>2.1</v>
      </c>
      <c r="H2258">
        <v>239.28800000000001</v>
      </c>
      <c r="I2258">
        <v>16.026</v>
      </c>
      <c r="J2258">
        <v>200.24</v>
      </c>
      <c r="K2258">
        <v>190.38900000000001</v>
      </c>
    </row>
    <row r="2259" spans="1:11" x14ac:dyDescent="0.3">
      <c r="A2259">
        <v>4</v>
      </c>
      <c r="B2259">
        <v>4</v>
      </c>
      <c r="C2259">
        <v>8</v>
      </c>
      <c r="D2259">
        <v>488</v>
      </c>
      <c r="E2259">
        <v>170</v>
      </c>
      <c r="F2259">
        <v>11.7</v>
      </c>
      <c r="G2259">
        <v>2.6</v>
      </c>
      <c r="H2259">
        <v>460.17700000000002</v>
      </c>
      <c r="I2259">
        <v>23.902000000000001</v>
      </c>
      <c r="J2259">
        <v>391.07600000000002</v>
      </c>
      <c r="K2259">
        <v>375.87</v>
      </c>
    </row>
    <row r="2260" spans="1:11" x14ac:dyDescent="0.3">
      <c r="A2260">
        <v>4</v>
      </c>
      <c r="B2260">
        <v>4</v>
      </c>
      <c r="C2260">
        <v>9</v>
      </c>
      <c r="D2260">
        <v>594</v>
      </c>
      <c r="E2260">
        <v>202</v>
      </c>
      <c r="F2260">
        <v>12.2</v>
      </c>
      <c r="G2260">
        <v>3.1</v>
      </c>
      <c r="H2260">
        <v>669.73900000000003</v>
      </c>
      <c r="I2260">
        <v>30.109000000000002</v>
      </c>
      <c r="J2260">
        <v>563.46</v>
      </c>
      <c r="K2260">
        <v>542.35</v>
      </c>
    </row>
    <row r="2261" spans="1:11" x14ac:dyDescent="0.3">
      <c r="A2261">
        <v>4</v>
      </c>
      <c r="B2261">
        <v>4</v>
      </c>
      <c r="C2261">
        <v>10</v>
      </c>
      <c r="D2261">
        <v>573</v>
      </c>
      <c r="E2261">
        <v>262</v>
      </c>
      <c r="F2261">
        <v>13.3</v>
      </c>
      <c r="G2261">
        <v>2.1</v>
      </c>
      <c r="H2261">
        <v>800.15599999999995</v>
      </c>
      <c r="I2261">
        <v>38.01</v>
      </c>
      <c r="J2261">
        <v>656.31</v>
      </c>
      <c r="K2261">
        <v>631.601</v>
      </c>
    </row>
    <row r="2262" spans="1:11" x14ac:dyDescent="0.3">
      <c r="A2262">
        <v>4</v>
      </c>
      <c r="B2262">
        <v>4</v>
      </c>
      <c r="C2262">
        <v>11</v>
      </c>
      <c r="D2262">
        <v>655</v>
      </c>
      <c r="E2262">
        <v>222</v>
      </c>
      <c r="F2262">
        <v>15</v>
      </c>
      <c r="G2262">
        <v>2.1</v>
      </c>
      <c r="H2262">
        <v>888.86900000000003</v>
      </c>
      <c r="I2262">
        <v>42.634999999999998</v>
      </c>
      <c r="J2262">
        <v>717.14300000000003</v>
      </c>
      <c r="K2262">
        <v>689.91499999999996</v>
      </c>
    </row>
    <row r="2263" spans="1:11" x14ac:dyDescent="0.3">
      <c r="A2263">
        <v>4</v>
      </c>
      <c r="B2263">
        <v>4</v>
      </c>
      <c r="C2263">
        <v>12</v>
      </c>
      <c r="D2263">
        <v>702</v>
      </c>
      <c r="E2263">
        <v>238</v>
      </c>
      <c r="F2263">
        <v>16.100000000000001</v>
      </c>
      <c r="G2263">
        <v>2.6</v>
      </c>
      <c r="H2263">
        <v>961.32899999999995</v>
      </c>
      <c r="I2263">
        <v>44.268999999999998</v>
      </c>
      <c r="J2263">
        <v>770.92399999999998</v>
      </c>
      <c r="K2263">
        <v>741.36500000000001</v>
      </c>
    </row>
    <row r="2264" spans="1:11" x14ac:dyDescent="0.3">
      <c r="A2264">
        <v>4</v>
      </c>
      <c r="B2264">
        <v>4</v>
      </c>
      <c r="C2264">
        <v>13</v>
      </c>
      <c r="D2264">
        <v>456</v>
      </c>
      <c r="E2264">
        <v>238</v>
      </c>
      <c r="F2264">
        <v>17.8</v>
      </c>
      <c r="G2264">
        <v>2.1</v>
      </c>
      <c r="H2264">
        <v>690.5</v>
      </c>
      <c r="I2264">
        <v>40.39</v>
      </c>
      <c r="J2264">
        <v>561.65</v>
      </c>
      <c r="K2264">
        <v>540.60699999999997</v>
      </c>
    </row>
    <row r="2265" spans="1:11" x14ac:dyDescent="0.3">
      <c r="A2265">
        <v>4</v>
      </c>
      <c r="B2265">
        <v>4</v>
      </c>
      <c r="C2265">
        <v>14</v>
      </c>
      <c r="D2265">
        <v>365</v>
      </c>
      <c r="E2265">
        <v>255</v>
      </c>
      <c r="F2265">
        <v>18.3</v>
      </c>
      <c r="G2265">
        <v>2.1</v>
      </c>
      <c r="H2265">
        <v>577.99199999999996</v>
      </c>
      <c r="I2265">
        <v>36.576000000000001</v>
      </c>
      <c r="J2265">
        <v>476.185</v>
      </c>
      <c r="K2265">
        <v>458.19099999999997</v>
      </c>
    </row>
    <row r="2266" spans="1:11" x14ac:dyDescent="0.3">
      <c r="A2266">
        <v>4</v>
      </c>
      <c r="B2266">
        <v>4</v>
      </c>
      <c r="C2266">
        <v>15</v>
      </c>
      <c r="D2266">
        <v>351</v>
      </c>
      <c r="E2266">
        <v>219</v>
      </c>
      <c r="F2266">
        <v>18.899999999999999</v>
      </c>
      <c r="G2266">
        <v>1</v>
      </c>
      <c r="H2266">
        <v>458.11399999999998</v>
      </c>
      <c r="I2266">
        <v>36.459000000000003</v>
      </c>
      <c r="J2266">
        <v>375.53699999999998</v>
      </c>
      <c r="K2266">
        <v>360.81400000000002</v>
      </c>
    </row>
    <row r="2267" spans="1:11" x14ac:dyDescent="0.3">
      <c r="A2267">
        <v>4</v>
      </c>
      <c r="B2267">
        <v>4</v>
      </c>
      <c r="C2267">
        <v>16</v>
      </c>
      <c r="D2267">
        <v>231</v>
      </c>
      <c r="E2267">
        <v>148</v>
      </c>
      <c r="F2267">
        <v>18.899999999999999</v>
      </c>
      <c r="G2267">
        <v>1</v>
      </c>
      <c r="H2267">
        <v>254.66900000000001</v>
      </c>
      <c r="I2267">
        <v>28.765000000000001</v>
      </c>
      <c r="J2267">
        <v>210.892</v>
      </c>
      <c r="K2267">
        <v>200.77500000000001</v>
      </c>
    </row>
    <row r="2268" spans="1:11" x14ac:dyDescent="0.3">
      <c r="A2268">
        <v>4</v>
      </c>
      <c r="B2268">
        <v>4</v>
      </c>
      <c r="C2268">
        <v>17</v>
      </c>
      <c r="D2268">
        <v>109</v>
      </c>
      <c r="E2268">
        <v>77</v>
      </c>
      <c r="F2268">
        <v>18.3</v>
      </c>
      <c r="G2268">
        <v>1</v>
      </c>
      <c r="H2268">
        <v>98.147000000000006</v>
      </c>
      <c r="I2268">
        <v>21.128</v>
      </c>
      <c r="J2268">
        <v>80.278000000000006</v>
      </c>
      <c r="K2268">
        <v>73.159000000000006</v>
      </c>
    </row>
    <row r="2269" spans="1:11" x14ac:dyDescent="0.3">
      <c r="A2269">
        <v>4</v>
      </c>
      <c r="B2269">
        <v>4</v>
      </c>
      <c r="C2269">
        <v>18</v>
      </c>
      <c r="D2269">
        <v>2</v>
      </c>
      <c r="E2269">
        <v>15</v>
      </c>
      <c r="F2269">
        <v>17.2</v>
      </c>
      <c r="G2269">
        <v>0</v>
      </c>
      <c r="H2269">
        <v>14.266999999999999</v>
      </c>
      <c r="I2269">
        <v>15.218</v>
      </c>
      <c r="J2269">
        <v>12.654</v>
      </c>
      <c r="K2269">
        <v>6.8579999999999997</v>
      </c>
    </row>
    <row r="2270" spans="1:11" x14ac:dyDescent="0.3">
      <c r="A2270">
        <v>4</v>
      </c>
      <c r="B2270">
        <v>4</v>
      </c>
      <c r="C2270">
        <v>19</v>
      </c>
      <c r="D2270">
        <v>0</v>
      </c>
      <c r="E2270">
        <v>0</v>
      </c>
      <c r="F2270">
        <v>16.100000000000001</v>
      </c>
      <c r="G2270">
        <v>0</v>
      </c>
      <c r="H2270">
        <v>0</v>
      </c>
      <c r="I2270">
        <v>16.100000000000001</v>
      </c>
      <c r="J2270">
        <v>0</v>
      </c>
      <c r="K2270">
        <v>0</v>
      </c>
    </row>
    <row r="2271" spans="1:11" x14ac:dyDescent="0.3">
      <c r="A2271">
        <v>4</v>
      </c>
      <c r="B2271">
        <v>4</v>
      </c>
      <c r="C2271">
        <v>20</v>
      </c>
      <c r="D2271">
        <v>0</v>
      </c>
      <c r="E2271">
        <v>0</v>
      </c>
      <c r="F2271">
        <v>13.9</v>
      </c>
      <c r="G2271">
        <v>2.1</v>
      </c>
      <c r="H2271">
        <v>0</v>
      </c>
      <c r="I2271">
        <v>13.9</v>
      </c>
      <c r="J2271">
        <v>0</v>
      </c>
      <c r="K2271">
        <v>0</v>
      </c>
    </row>
    <row r="2272" spans="1:11" x14ac:dyDescent="0.3">
      <c r="A2272">
        <v>4</v>
      </c>
      <c r="B2272">
        <v>4</v>
      </c>
      <c r="C2272">
        <v>21</v>
      </c>
      <c r="D2272">
        <v>0</v>
      </c>
      <c r="E2272">
        <v>0</v>
      </c>
      <c r="F2272">
        <v>14.4</v>
      </c>
      <c r="G2272">
        <v>1</v>
      </c>
      <c r="H2272">
        <v>0</v>
      </c>
      <c r="I2272">
        <v>14.4</v>
      </c>
      <c r="J2272">
        <v>0</v>
      </c>
      <c r="K2272">
        <v>0</v>
      </c>
    </row>
    <row r="2273" spans="1:11" x14ac:dyDescent="0.3">
      <c r="A2273">
        <v>4</v>
      </c>
      <c r="B2273">
        <v>4</v>
      </c>
      <c r="C2273">
        <v>22</v>
      </c>
      <c r="D2273">
        <v>0</v>
      </c>
      <c r="E2273">
        <v>0</v>
      </c>
      <c r="F2273">
        <v>14.4</v>
      </c>
      <c r="G2273">
        <v>0</v>
      </c>
      <c r="H2273">
        <v>0</v>
      </c>
      <c r="I2273">
        <v>14.4</v>
      </c>
      <c r="J2273">
        <v>0</v>
      </c>
      <c r="K2273">
        <v>0</v>
      </c>
    </row>
    <row r="2274" spans="1:11" x14ac:dyDescent="0.3">
      <c r="A2274">
        <v>4</v>
      </c>
      <c r="B2274">
        <v>4</v>
      </c>
      <c r="C2274">
        <v>23</v>
      </c>
      <c r="D2274">
        <v>0</v>
      </c>
      <c r="E2274">
        <v>0</v>
      </c>
      <c r="F2274">
        <v>12.8</v>
      </c>
      <c r="G2274">
        <v>1.5</v>
      </c>
      <c r="H2274">
        <v>0</v>
      </c>
      <c r="I2274">
        <v>12.8</v>
      </c>
      <c r="J2274">
        <v>0</v>
      </c>
      <c r="K2274">
        <v>0</v>
      </c>
    </row>
    <row r="2275" spans="1:11" x14ac:dyDescent="0.3">
      <c r="A2275">
        <v>4</v>
      </c>
      <c r="B2275">
        <v>5</v>
      </c>
      <c r="C2275">
        <v>0</v>
      </c>
      <c r="D2275">
        <v>0</v>
      </c>
      <c r="E2275">
        <v>0</v>
      </c>
      <c r="F2275">
        <v>11.7</v>
      </c>
      <c r="G2275">
        <v>0</v>
      </c>
      <c r="H2275">
        <v>0</v>
      </c>
      <c r="I2275">
        <v>11.7</v>
      </c>
      <c r="J2275">
        <v>0</v>
      </c>
      <c r="K2275">
        <v>0</v>
      </c>
    </row>
    <row r="2276" spans="1:11" x14ac:dyDescent="0.3">
      <c r="A2276">
        <v>4</v>
      </c>
      <c r="B2276">
        <v>5</v>
      </c>
      <c r="C2276">
        <v>1</v>
      </c>
      <c r="D2276">
        <v>0</v>
      </c>
      <c r="E2276">
        <v>0</v>
      </c>
      <c r="F2276">
        <v>12.8</v>
      </c>
      <c r="G2276">
        <v>1.5</v>
      </c>
      <c r="H2276">
        <v>0</v>
      </c>
      <c r="I2276">
        <v>12.8</v>
      </c>
      <c r="J2276">
        <v>0</v>
      </c>
      <c r="K2276">
        <v>0</v>
      </c>
    </row>
    <row r="2277" spans="1:11" x14ac:dyDescent="0.3">
      <c r="A2277">
        <v>4</v>
      </c>
      <c r="B2277">
        <v>5</v>
      </c>
      <c r="C2277">
        <v>2</v>
      </c>
      <c r="D2277">
        <v>0</v>
      </c>
      <c r="E2277">
        <v>0</v>
      </c>
      <c r="F2277">
        <v>12.8</v>
      </c>
      <c r="G2277">
        <v>1.5</v>
      </c>
      <c r="H2277">
        <v>0</v>
      </c>
      <c r="I2277">
        <v>12.8</v>
      </c>
      <c r="J2277">
        <v>0</v>
      </c>
      <c r="K2277">
        <v>0</v>
      </c>
    </row>
    <row r="2278" spans="1:11" x14ac:dyDescent="0.3">
      <c r="A2278">
        <v>4</v>
      </c>
      <c r="B2278">
        <v>5</v>
      </c>
      <c r="C2278">
        <v>3</v>
      </c>
      <c r="D2278">
        <v>0</v>
      </c>
      <c r="E2278">
        <v>0</v>
      </c>
      <c r="F2278">
        <v>11.7</v>
      </c>
      <c r="G2278">
        <v>3.1</v>
      </c>
      <c r="H2278">
        <v>0</v>
      </c>
      <c r="I2278">
        <v>11.7</v>
      </c>
      <c r="J2278">
        <v>0</v>
      </c>
      <c r="K2278">
        <v>0</v>
      </c>
    </row>
    <row r="2279" spans="1:11" x14ac:dyDescent="0.3">
      <c r="A2279">
        <v>4</v>
      </c>
      <c r="B2279">
        <v>5</v>
      </c>
      <c r="C2279">
        <v>4</v>
      </c>
      <c r="D2279">
        <v>0</v>
      </c>
      <c r="E2279">
        <v>0</v>
      </c>
      <c r="F2279">
        <v>11.7</v>
      </c>
      <c r="G2279">
        <v>1.5</v>
      </c>
      <c r="H2279">
        <v>0</v>
      </c>
      <c r="I2279">
        <v>11.7</v>
      </c>
      <c r="J2279">
        <v>0</v>
      </c>
      <c r="K2279">
        <v>0</v>
      </c>
    </row>
    <row r="2280" spans="1:11" x14ac:dyDescent="0.3">
      <c r="A2280">
        <v>4</v>
      </c>
      <c r="B2280">
        <v>5</v>
      </c>
      <c r="C2280">
        <v>5</v>
      </c>
      <c r="D2280">
        <v>0</v>
      </c>
      <c r="E2280">
        <v>1</v>
      </c>
      <c r="F2280">
        <v>13.9</v>
      </c>
      <c r="G2280">
        <v>4.5999999999999996</v>
      </c>
      <c r="H2280">
        <v>0.97</v>
      </c>
      <c r="I2280">
        <v>12.256</v>
      </c>
      <c r="J2280">
        <v>0.871</v>
      </c>
      <c r="K2280">
        <v>0</v>
      </c>
    </row>
    <row r="2281" spans="1:11" x14ac:dyDescent="0.3">
      <c r="A2281">
        <v>4</v>
      </c>
      <c r="B2281">
        <v>5</v>
      </c>
      <c r="C2281">
        <v>6</v>
      </c>
      <c r="D2281">
        <v>38</v>
      </c>
      <c r="E2281">
        <v>40</v>
      </c>
      <c r="F2281">
        <v>13.3</v>
      </c>
      <c r="G2281">
        <v>4.5999999999999996</v>
      </c>
      <c r="H2281">
        <v>42.581000000000003</v>
      </c>
      <c r="I2281">
        <v>12.605</v>
      </c>
      <c r="J2281">
        <v>36.372999999999998</v>
      </c>
      <c r="K2281">
        <v>30.131</v>
      </c>
    </row>
    <row r="2282" spans="1:11" x14ac:dyDescent="0.3">
      <c r="A2282">
        <v>4</v>
      </c>
      <c r="B2282">
        <v>5</v>
      </c>
      <c r="C2282">
        <v>7</v>
      </c>
      <c r="D2282">
        <v>73</v>
      </c>
      <c r="E2282">
        <v>93</v>
      </c>
      <c r="F2282">
        <v>13.9</v>
      </c>
      <c r="G2282">
        <v>5.2</v>
      </c>
      <c r="H2282">
        <v>117.974</v>
      </c>
      <c r="I2282">
        <v>15.048</v>
      </c>
      <c r="J2282">
        <v>102.497</v>
      </c>
      <c r="K2282">
        <v>94.909000000000006</v>
      </c>
    </row>
    <row r="2283" spans="1:11" x14ac:dyDescent="0.3">
      <c r="A2283">
        <v>4</v>
      </c>
      <c r="B2283">
        <v>5</v>
      </c>
      <c r="C2283">
        <v>8</v>
      </c>
      <c r="D2283">
        <v>324</v>
      </c>
      <c r="E2283">
        <v>163</v>
      </c>
      <c r="F2283">
        <v>16.100000000000001</v>
      </c>
      <c r="G2283">
        <v>4.5999999999999996</v>
      </c>
      <c r="H2283">
        <v>354.66199999999998</v>
      </c>
      <c r="I2283">
        <v>23.172000000000001</v>
      </c>
      <c r="J2283">
        <v>302.89299999999997</v>
      </c>
      <c r="K2283">
        <v>290.31599999999997</v>
      </c>
    </row>
    <row r="2284" spans="1:11" x14ac:dyDescent="0.3">
      <c r="A2284">
        <v>4</v>
      </c>
      <c r="B2284">
        <v>5</v>
      </c>
      <c r="C2284">
        <v>9</v>
      </c>
      <c r="D2284">
        <v>676</v>
      </c>
      <c r="E2284">
        <v>159</v>
      </c>
      <c r="F2284">
        <v>17.2</v>
      </c>
      <c r="G2284">
        <v>6.2</v>
      </c>
      <c r="H2284">
        <v>691.65800000000002</v>
      </c>
      <c r="I2284">
        <v>30.327000000000002</v>
      </c>
      <c r="J2284">
        <v>581.26300000000003</v>
      </c>
      <c r="K2284">
        <v>559.48599999999999</v>
      </c>
    </row>
    <row r="2285" spans="1:11" x14ac:dyDescent="0.3">
      <c r="A2285">
        <v>4</v>
      </c>
      <c r="B2285">
        <v>5</v>
      </c>
      <c r="C2285">
        <v>10</v>
      </c>
      <c r="D2285">
        <v>3</v>
      </c>
      <c r="E2285">
        <v>153</v>
      </c>
      <c r="F2285">
        <v>14.4</v>
      </c>
      <c r="G2285">
        <v>7.2</v>
      </c>
      <c r="H2285">
        <v>149.52699999999999</v>
      </c>
      <c r="I2285">
        <v>16.922000000000001</v>
      </c>
      <c r="J2285">
        <v>132.226</v>
      </c>
      <c r="K2285">
        <v>123.985</v>
      </c>
    </row>
    <row r="2286" spans="1:11" x14ac:dyDescent="0.3">
      <c r="A2286">
        <v>4</v>
      </c>
      <c r="B2286">
        <v>5</v>
      </c>
      <c r="C2286">
        <v>11</v>
      </c>
      <c r="D2286">
        <v>11</v>
      </c>
      <c r="E2286">
        <v>174</v>
      </c>
      <c r="F2286">
        <v>12.8</v>
      </c>
      <c r="G2286">
        <v>4.0999999999999996</v>
      </c>
      <c r="H2286">
        <v>178.21100000000001</v>
      </c>
      <c r="I2286">
        <v>15.933999999999999</v>
      </c>
      <c r="J2286">
        <v>158.12200000000001</v>
      </c>
      <c r="K2286">
        <v>149.28700000000001</v>
      </c>
    </row>
    <row r="2287" spans="1:11" x14ac:dyDescent="0.3">
      <c r="A2287">
        <v>4</v>
      </c>
      <c r="B2287">
        <v>5</v>
      </c>
      <c r="C2287">
        <v>12</v>
      </c>
      <c r="D2287">
        <v>10</v>
      </c>
      <c r="E2287">
        <v>202</v>
      </c>
      <c r="F2287">
        <v>13.9</v>
      </c>
      <c r="G2287">
        <v>5.2</v>
      </c>
      <c r="H2287">
        <v>204.999</v>
      </c>
      <c r="I2287">
        <v>17.292000000000002</v>
      </c>
      <c r="J2287">
        <v>181.054</v>
      </c>
      <c r="K2287">
        <v>171.67400000000001</v>
      </c>
    </row>
    <row r="2288" spans="1:11" x14ac:dyDescent="0.3">
      <c r="A2288">
        <v>4</v>
      </c>
      <c r="B2288">
        <v>5</v>
      </c>
      <c r="C2288">
        <v>13</v>
      </c>
      <c r="D2288">
        <v>8</v>
      </c>
      <c r="E2288">
        <v>290</v>
      </c>
      <c r="F2288">
        <v>13.9</v>
      </c>
      <c r="G2288">
        <v>4.5999999999999996</v>
      </c>
      <c r="H2288">
        <v>290.47899999999998</v>
      </c>
      <c r="I2288">
        <v>19.652999999999999</v>
      </c>
      <c r="J2288">
        <v>254.48400000000001</v>
      </c>
      <c r="K2288">
        <v>243.23699999999999</v>
      </c>
    </row>
    <row r="2289" spans="1:11" x14ac:dyDescent="0.3">
      <c r="A2289">
        <v>4</v>
      </c>
      <c r="B2289">
        <v>5</v>
      </c>
      <c r="C2289">
        <v>14</v>
      </c>
      <c r="D2289">
        <v>8</v>
      </c>
      <c r="E2289">
        <v>186</v>
      </c>
      <c r="F2289">
        <v>13.9</v>
      </c>
      <c r="G2289">
        <v>5.2</v>
      </c>
      <c r="H2289">
        <v>185.786</v>
      </c>
      <c r="I2289">
        <v>17.120999999999999</v>
      </c>
      <c r="J2289">
        <v>164.16399999999999</v>
      </c>
      <c r="K2289">
        <v>155.18700000000001</v>
      </c>
    </row>
    <row r="2290" spans="1:11" x14ac:dyDescent="0.3">
      <c r="A2290">
        <v>4</v>
      </c>
      <c r="B2290">
        <v>5</v>
      </c>
      <c r="C2290">
        <v>15</v>
      </c>
      <c r="D2290">
        <v>100</v>
      </c>
      <c r="E2290">
        <v>257</v>
      </c>
      <c r="F2290">
        <v>14.4</v>
      </c>
      <c r="G2290">
        <v>4.5999999999999996</v>
      </c>
      <c r="H2290">
        <v>321.947</v>
      </c>
      <c r="I2290">
        <v>20.853999999999999</v>
      </c>
      <c r="J2290">
        <v>280.101</v>
      </c>
      <c r="K2290">
        <v>268.161</v>
      </c>
    </row>
    <row r="2291" spans="1:11" x14ac:dyDescent="0.3">
      <c r="A2291">
        <v>4</v>
      </c>
      <c r="B2291">
        <v>5</v>
      </c>
      <c r="C2291">
        <v>16</v>
      </c>
      <c r="D2291">
        <v>42</v>
      </c>
      <c r="E2291">
        <v>70</v>
      </c>
      <c r="F2291">
        <v>13.3</v>
      </c>
      <c r="G2291">
        <v>4.5999999999999996</v>
      </c>
      <c r="H2291">
        <v>88.513000000000005</v>
      </c>
      <c r="I2291">
        <v>14.555999999999999</v>
      </c>
      <c r="J2291">
        <v>77.906000000000006</v>
      </c>
      <c r="K2291">
        <v>70.835999999999999</v>
      </c>
    </row>
    <row r="2292" spans="1:11" x14ac:dyDescent="0.3">
      <c r="A2292">
        <v>4</v>
      </c>
      <c r="B2292">
        <v>5</v>
      </c>
      <c r="C2292">
        <v>17</v>
      </c>
      <c r="D2292">
        <v>5</v>
      </c>
      <c r="E2292">
        <v>19</v>
      </c>
      <c r="F2292">
        <v>12.2</v>
      </c>
      <c r="G2292">
        <v>5.2</v>
      </c>
      <c r="H2292">
        <v>19.234999999999999</v>
      </c>
      <c r="I2292">
        <v>11.228</v>
      </c>
      <c r="J2292">
        <v>17.09</v>
      </c>
      <c r="K2292">
        <v>11.212</v>
      </c>
    </row>
    <row r="2293" spans="1:11" x14ac:dyDescent="0.3">
      <c r="A2293">
        <v>4</v>
      </c>
      <c r="B2293">
        <v>5</v>
      </c>
      <c r="C2293">
        <v>18</v>
      </c>
      <c r="D2293">
        <v>1</v>
      </c>
      <c r="E2293">
        <v>12</v>
      </c>
      <c r="F2293">
        <v>11.7</v>
      </c>
      <c r="G2293">
        <v>6.2</v>
      </c>
      <c r="H2293">
        <v>11.388</v>
      </c>
      <c r="I2293">
        <v>10.526999999999999</v>
      </c>
      <c r="J2293">
        <v>10.273</v>
      </c>
      <c r="K2293">
        <v>4.5209999999999999</v>
      </c>
    </row>
    <row r="2294" spans="1:11" x14ac:dyDescent="0.3">
      <c r="A2294">
        <v>4</v>
      </c>
      <c r="B2294">
        <v>5</v>
      </c>
      <c r="C2294">
        <v>19</v>
      </c>
      <c r="D2294">
        <v>0</v>
      </c>
      <c r="E2294">
        <v>0</v>
      </c>
      <c r="F2294">
        <v>11.7</v>
      </c>
      <c r="G2294">
        <v>6.2</v>
      </c>
      <c r="H2294">
        <v>0</v>
      </c>
      <c r="I2294">
        <v>11.7</v>
      </c>
      <c r="J2294">
        <v>0</v>
      </c>
      <c r="K2294">
        <v>0</v>
      </c>
    </row>
    <row r="2295" spans="1:11" x14ac:dyDescent="0.3">
      <c r="A2295">
        <v>4</v>
      </c>
      <c r="B2295">
        <v>5</v>
      </c>
      <c r="C2295">
        <v>20</v>
      </c>
      <c r="D2295">
        <v>0</v>
      </c>
      <c r="E2295">
        <v>0</v>
      </c>
      <c r="F2295">
        <v>11.1</v>
      </c>
      <c r="G2295">
        <v>5.2</v>
      </c>
      <c r="H2295">
        <v>0</v>
      </c>
      <c r="I2295">
        <v>11.1</v>
      </c>
      <c r="J2295">
        <v>0</v>
      </c>
      <c r="K2295">
        <v>0</v>
      </c>
    </row>
    <row r="2296" spans="1:11" x14ac:dyDescent="0.3">
      <c r="A2296">
        <v>4</v>
      </c>
      <c r="B2296">
        <v>5</v>
      </c>
      <c r="C2296">
        <v>21</v>
      </c>
      <c r="D2296">
        <v>0</v>
      </c>
      <c r="E2296">
        <v>0</v>
      </c>
      <c r="F2296">
        <v>10.6</v>
      </c>
      <c r="G2296">
        <v>4.0999999999999996</v>
      </c>
      <c r="H2296">
        <v>0</v>
      </c>
      <c r="I2296">
        <v>10.6</v>
      </c>
      <c r="J2296">
        <v>0</v>
      </c>
      <c r="K2296">
        <v>0</v>
      </c>
    </row>
    <row r="2297" spans="1:11" x14ac:dyDescent="0.3">
      <c r="A2297">
        <v>4</v>
      </c>
      <c r="B2297">
        <v>5</v>
      </c>
      <c r="C2297">
        <v>22</v>
      </c>
      <c r="D2297">
        <v>0</v>
      </c>
      <c r="E2297">
        <v>0</v>
      </c>
      <c r="F2297">
        <v>11.1</v>
      </c>
      <c r="G2297">
        <v>5.2</v>
      </c>
      <c r="H2297">
        <v>0</v>
      </c>
      <c r="I2297">
        <v>11.1</v>
      </c>
      <c r="J2297">
        <v>0</v>
      </c>
      <c r="K2297">
        <v>0</v>
      </c>
    </row>
    <row r="2298" spans="1:11" x14ac:dyDescent="0.3">
      <c r="A2298">
        <v>4</v>
      </c>
      <c r="B2298">
        <v>5</v>
      </c>
      <c r="C2298">
        <v>23</v>
      </c>
      <c r="D2298">
        <v>0</v>
      </c>
      <c r="E2298">
        <v>0</v>
      </c>
      <c r="F2298">
        <v>11.1</v>
      </c>
      <c r="G2298">
        <v>9.3000000000000007</v>
      </c>
      <c r="H2298">
        <v>0</v>
      </c>
      <c r="I2298">
        <v>11.1</v>
      </c>
      <c r="J2298">
        <v>0</v>
      </c>
      <c r="K2298">
        <v>0</v>
      </c>
    </row>
    <row r="2299" spans="1:11" x14ac:dyDescent="0.3">
      <c r="A2299">
        <v>4</v>
      </c>
      <c r="B2299">
        <v>6</v>
      </c>
      <c r="C2299">
        <v>0</v>
      </c>
      <c r="D2299">
        <v>0</v>
      </c>
      <c r="E2299">
        <v>0</v>
      </c>
      <c r="F2299">
        <v>10.6</v>
      </c>
      <c r="G2299">
        <v>8.8000000000000007</v>
      </c>
      <c r="H2299">
        <v>0</v>
      </c>
      <c r="I2299">
        <v>10.6</v>
      </c>
      <c r="J2299">
        <v>0</v>
      </c>
      <c r="K2299">
        <v>0</v>
      </c>
    </row>
    <row r="2300" spans="1:11" x14ac:dyDescent="0.3">
      <c r="A2300">
        <v>4</v>
      </c>
      <c r="B2300">
        <v>6</v>
      </c>
      <c r="C2300">
        <v>1</v>
      </c>
      <c r="D2300">
        <v>0</v>
      </c>
      <c r="E2300">
        <v>0</v>
      </c>
      <c r="F2300">
        <v>10.6</v>
      </c>
      <c r="G2300">
        <v>6.2</v>
      </c>
      <c r="H2300">
        <v>0</v>
      </c>
      <c r="I2300">
        <v>10.6</v>
      </c>
      <c r="J2300">
        <v>0</v>
      </c>
      <c r="K2300">
        <v>0</v>
      </c>
    </row>
    <row r="2301" spans="1:11" x14ac:dyDescent="0.3">
      <c r="A2301">
        <v>4</v>
      </c>
      <c r="B2301">
        <v>6</v>
      </c>
      <c r="C2301">
        <v>2</v>
      </c>
      <c r="D2301">
        <v>0</v>
      </c>
      <c r="E2301">
        <v>0</v>
      </c>
      <c r="F2301">
        <v>9.4</v>
      </c>
      <c r="G2301">
        <v>4.0999999999999996</v>
      </c>
      <c r="H2301">
        <v>0</v>
      </c>
      <c r="I2301">
        <v>9.4</v>
      </c>
      <c r="J2301">
        <v>0</v>
      </c>
      <c r="K2301">
        <v>0</v>
      </c>
    </row>
    <row r="2302" spans="1:11" x14ac:dyDescent="0.3">
      <c r="A2302">
        <v>4</v>
      </c>
      <c r="B2302">
        <v>6</v>
      </c>
      <c r="C2302">
        <v>3</v>
      </c>
      <c r="D2302">
        <v>0</v>
      </c>
      <c r="E2302">
        <v>0</v>
      </c>
      <c r="F2302">
        <v>9.4</v>
      </c>
      <c r="G2302">
        <v>4.0999999999999996</v>
      </c>
      <c r="H2302">
        <v>0</v>
      </c>
      <c r="I2302">
        <v>9.4</v>
      </c>
      <c r="J2302">
        <v>0</v>
      </c>
      <c r="K2302">
        <v>0</v>
      </c>
    </row>
    <row r="2303" spans="1:11" x14ac:dyDescent="0.3">
      <c r="A2303">
        <v>4</v>
      </c>
      <c r="B2303">
        <v>6</v>
      </c>
      <c r="C2303">
        <v>4</v>
      </c>
      <c r="D2303">
        <v>0</v>
      </c>
      <c r="E2303">
        <v>0</v>
      </c>
      <c r="F2303">
        <v>9.4</v>
      </c>
      <c r="G2303">
        <v>3.6</v>
      </c>
      <c r="H2303">
        <v>0</v>
      </c>
      <c r="I2303">
        <v>9.4</v>
      </c>
      <c r="J2303">
        <v>0</v>
      </c>
      <c r="K2303">
        <v>0</v>
      </c>
    </row>
    <row r="2304" spans="1:11" x14ac:dyDescent="0.3">
      <c r="A2304">
        <v>4</v>
      </c>
      <c r="B2304">
        <v>6</v>
      </c>
      <c r="C2304">
        <v>5</v>
      </c>
      <c r="D2304">
        <v>0</v>
      </c>
      <c r="E2304">
        <v>1</v>
      </c>
      <c r="F2304">
        <v>9.4</v>
      </c>
      <c r="G2304">
        <v>5.2</v>
      </c>
      <c r="H2304">
        <v>0.97</v>
      </c>
      <c r="I2304">
        <v>7.8079999999999998</v>
      </c>
      <c r="J2304">
        <v>0.88400000000000001</v>
      </c>
      <c r="K2304">
        <v>0</v>
      </c>
    </row>
    <row r="2305" spans="1:11" x14ac:dyDescent="0.3">
      <c r="A2305">
        <v>4</v>
      </c>
      <c r="B2305">
        <v>6</v>
      </c>
      <c r="C2305">
        <v>6</v>
      </c>
      <c r="D2305">
        <v>86</v>
      </c>
      <c r="E2305">
        <v>46</v>
      </c>
      <c r="F2305">
        <v>10</v>
      </c>
      <c r="G2305">
        <v>4.0999999999999996</v>
      </c>
      <c r="H2305">
        <v>53.646999999999998</v>
      </c>
      <c r="I2305">
        <v>9.4740000000000002</v>
      </c>
      <c r="J2305">
        <v>44.408999999999999</v>
      </c>
      <c r="K2305">
        <v>38.011000000000003</v>
      </c>
    </row>
    <row r="2306" spans="1:11" x14ac:dyDescent="0.3">
      <c r="A2306">
        <v>4</v>
      </c>
      <c r="B2306">
        <v>6</v>
      </c>
      <c r="C2306">
        <v>7</v>
      </c>
      <c r="D2306">
        <v>386</v>
      </c>
      <c r="E2306">
        <v>104</v>
      </c>
      <c r="F2306">
        <v>11.7</v>
      </c>
      <c r="G2306">
        <v>5.7</v>
      </c>
      <c r="H2306">
        <v>245.08600000000001</v>
      </c>
      <c r="I2306">
        <v>15.467000000000001</v>
      </c>
      <c r="J2306">
        <v>204.761</v>
      </c>
      <c r="K2306">
        <v>194.798</v>
      </c>
    </row>
    <row r="2307" spans="1:11" x14ac:dyDescent="0.3">
      <c r="A2307">
        <v>4</v>
      </c>
      <c r="B2307">
        <v>6</v>
      </c>
      <c r="C2307">
        <v>8</v>
      </c>
      <c r="D2307">
        <v>565</v>
      </c>
      <c r="E2307">
        <v>153</v>
      </c>
      <c r="F2307">
        <v>13.3</v>
      </c>
      <c r="G2307">
        <v>5.2</v>
      </c>
      <c r="H2307">
        <v>489.09199999999998</v>
      </c>
      <c r="I2307">
        <v>23.122</v>
      </c>
      <c r="J2307">
        <v>416.38799999999998</v>
      </c>
      <c r="K2307">
        <v>400.37900000000002</v>
      </c>
    </row>
    <row r="2308" spans="1:11" x14ac:dyDescent="0.3">
      <c r="A2308">
        <v>4</v>
      </c>
      <c r="B2308">
        <v>6</v>
      </c>
      <c r="C2308">
        <v>9</v>
      </c>
      <c r="D2308">
        <v>672</v>
      </c>
      <c r="E2308">
        <v>190</v>
      </c>
      <c r="F2308">
        <v>14.4</v>
      </c>
      <c r="G2308">
        <v>3.6</v>
      </c>
      <c r="H2308">
        <v>721.96400000000006</v>
      </c>
      <c r="I2308">
        <v>32.816000000000003</v>
      </c>
      <c r="J2308">
        <v>601.51199999999994</v>
      </c>
      <c r="K2308">
        <v>578.96199999999999</v>
      </c>
    </row>
    <row r="2309" spans="1:11" x14ac:dyDescent="0.3">
      <c r="A2309">
        <v>4</v>
      </c>
      <c r="B2309">
        <v>6</v>
      </c>
      <c r="C2309">
        <v>10</v>
      </c>
      <c r="D2309">
        <v>728</v>
      </c>
      <c r="E2309">
        <v>213</v>
      </c>
      <c r="F2309">
        <v>14.4</v>
      </c>
      <c r="G2309">
        <v>3.6</v>
      </c>
      <c r="H2309">
        <v>892.42100000000005</v>
      </c>
      <c r="I2309">
        <v>37.762999999999998</v>
      </c>
      <c r="J2309">
        <v>732.61199999999997</v>
      </c>
      <c r="K2309">
        <v>704.72299999999996</v>
      </c>
    </row>
    <row r="2310" spans="1:11" x14ac:dyDescent="0.3">
      <c r="A2310">
        <v>4</v>
      </c>
      <c r="B2310">
        <v>6</v>
      </c>
      <c r="C2310">
        <v>11</v>
      </c>
      <c r="D2310">
        <v>756</v>
      </c>
      <c r="E2310">
        <v>225</v>
      </c>
      <c r="F2310">
        <v>15</v>
      </c>
      <c r="G2310">
        <v>4.5999999999999996</v>
      </c>
      <c r="H2310">
        <v>991.53599999999994</v>
      </c>
      <c r="I2310">
        <v>38.856999999999999</v>
      </c>
      <c r="J2310">
        <v>811.25900000000001</v>
      </c>
      <c r="K2310">
        <v>779.88699999999994</v>
      </c>
    </row>
    <row r="2311" spans="1:11" x14ac:dyDescent="0.3">
      <c r="A2311">
        <v>4</v>
      </c>
      <c r="B2311">
        <v>6</v>
      </c>
      <c r="C2311">
        <v>12</v>
      </c>
      <c r="D2311">
        <v>761</v>
      </c>
      <c r="E2311">
        <v>227</v>
      </c>
      <c r="F2311">
        <v>16.100000000000001</v>
      </c>
      <c r="G2311">
        <v>4.5999999999999996</v>
      </c>
      <c r="H2311">
        <v>1008.997</v>
      </c>
      <c r="I2311">
        <v>40.594999999999999</v>
      </c>
      <c r="J2311">
        <v>820.31600000000003</v>
      </c>
      <c r="K2311">
        <v>788.529</v>
      </c>
    </row>
    <row r="2312" spans="1:11" x14ac:dyDescent="0.3">
      <c r="A2312">
        <v>4</v>
      </c>
      <c r="B2312">
        <v>6</v>
      </c>
      <c r="C2312">
        <v>13</v>
      </c>
      <c r="D2312">
        <v>742</v>
      </c>
      <c r="E2312">
        <v>220</v>
      </c>
      <c r="F2312">
        <v>16.100000000000001</v>
      </c>
      <c r="G2312">
        <v>5.7</v>
      </c>
      <c r="H2312">
        <v>942.20299999999997</v>
      </c>
      <c r="I2312">
        <v>36.372999999999998</v>
      </c>
      <c r="J2312">
        <v>777.73500000000001</v>
      </c>
      <c r="K2312">
        <v>747.87400000000002</v>
      </c>
    </row>
    <row r="2313" spans="1:11" x14ac:dyDescent="0.3">
      <c r="A2313">
        <v>4</v>
      </c>
      <c r="B2313">
        <v>6</v>
      </c>
      <c r="C2313">
        <v>14</v>
      </c>
      <c r="D2313">
        <v>700</v>
      </c>
      <c r="E2313">
        <v>201</v>
      </c>
      <c r="F2313">
        <v>15.6</v>
      </c>
      <c r="G2313">
        <v>7.2</v>
      </c>
      <c r="H2313">
        <v>799.44899999999996</v>
      </c>
      <c r="I2313">
        <v>30.405999999999999</v>
      </c>
      <c r="J2313">
        <v>673.072</v>
      </c>
      <c r="K2313">
        <v>647.68100000000004</v>
      </c>
    </row>
    <row r="2314" spans="1:11" x14ac:dyDescent="0.3">
      <c r="A2314">
        <v>4</v>
      </c>
      <c r="B2314">
        <v>6</v>
      </c>
      <c r="C2314">
        <v>15</v>
      </c>
      <c r="D2314">
        <v>619</v>
      </c>
      <c r="E2314">
        <v>170</v>
      </c>
      <c r="F2314">
        <v>15</v>
      </c>
      <c r="G2314">
        <v>7.2</v>
      </c>
      <c r="H2314">
        <v>591.82100000000003</v>
      </c>
      <c r="I2314">
        <v>25.794</v>
      </c>
      <c r="J2314">
        <v>502.75400000000002</v>
      </c>
      <c r="K2314">
        <v>483.839</v>
      </c>
    </row>
    <row r="2315" spans="1:11" x14ac:dyDescent="0.3">
      <c r="A2315">
        <v>4</v>
      </c>
      <c r="B2315">
        <v>6</v>
      </c>
      <c r="C2315">
        <v>16</v>
      </c>
      <c r="D2315">
        <v>477</v>
      </c>
      <c r="E2315">
        <v>126</v>
      </c>
      <c r="F2315">
        <v>14.4</v>
      </c>
      <c r="G2315">
        <v>7.7</v>
      </c>
      <c r="H2315">
        <v>345.77100000000002</v>
      </c>
      <c r="I2315">
        <v>20.097000000000001</v>
      </c>
      <c r="J2315">
        <v>291.37700000000001</v>
      </c>
      <c r="K2315">
        <v>279.12400000000002</v>
      </c>
    </row>
    <row r="2316" spans="1:11" x14ac:dyDescent="0.3">
      <c r="A2316">
        <v>4</v>
      </c>
      <c r="B2316">
        <v>6</v>
      </c>
      <c r="C2316">
        <v>17</v>
      </c>
      <c r="D2316">
        <v>222</v>
      </c>
      <c r="E2316">
        <v>72</v>
      </c>
      <c r="F2316">
        <v>12.8</v>
      </c>
      <c r="G2316">
        <v>8.1999999999999993</v>
      </c>
      <c r="H2316">
        <v>118.068</v>
      </c>
      <c r="I2316">
        <v>14.06</v>
      </c>
      <c r="J2316">
        <v>94.447999999999993</v>
      </c>
      <c r="K2316">
        <v>87.031999999999996</v>
      </c>
    </row>
    <row r="2317" spans="1:11" x14ac:dyDescent="0.3">
      <c r="A2317">
        <v>4</v>
      </c>
      <c r="B2317">
        <v>6</v>
      </c>
      <c r="C2317">
        <v>18</v>
      </c>
      <c r="D2317">
        <v>6</v>
      </c>
      <c r="E2317">
        <v>18</v>
      </c>
      <c r="F2317">
        <v>11.7</v>
      </c>
      <c r="G2317">
        <v>5.7</v>
      </c>
      <c r="H2317">
        <v>17.048999999999999</v>
      </c>
      <c r="I2317">
        <v>10.784000000000001</v>
      </c>
      <c r="J2317">
        <v>15.291</v>
      </c>
      <c r="K2317">
        <v>9.4469999999999992</v>
      </c>
    </row>
    <row r="2318" spans="1:11" x14ac:dyDescent="0.3">
      <c r="A2318">
        <v>4</v>
      </c>
      <c r="B2318">
        <v>6</v>
      </c>
      <c r="C2318">
        <v>19</v>
      </c>
      <c r="D2318">
        <v>0</v>
      </c>
      <c r="E2318">
        <v>0</v>
      </c>
      <c r="F2318">
        <v>11.1</v>
      </c>
      <c r="G2318">
        <v>5.2</v>
      </c>
      <c r="H2318">
        <v>0</v>
      </c>
      <c r="I2318">
        <v>11.1</v>
      </c>
      <c r="J2318">
        <v>0</v>
      </c>
      <c r="K2318">
        <v>0</v>
      </c>
    </row>
    <row r="2319" spans="1:11" x14ac:dyDescent="0.3">
      <c r="A2319">
        <v>4</v>
      </c>
      <c r="B2319">
        <v>6</v>
      </c>
      <c r="C2319">
        <v>20</v>
      </c>
      <c r="D2319">
        <v>0</v>
      </c>
      <c r="E2319">
        <v>0</v>
      </c>
      <c r="F2319">
        <v>11.1</v>
      </c>
      <c r="G2319">
        <v>5.2</v>
      </c>
      <c r="H2319">
        <v>0</v>
      </c>
      <c r="I2319">
        <v>11.1</v>
      </c>
      <c r="J2319">
        <v>0</v>
      </c>
      <c r="K2319">
        <v>0</v>
      </c>
    </row>
    <row r="2320" spans="1:11" x14ac:dyDescent="0.3">
      <c r="A2320">
        <v>4</v>
      </c>
      <c r="B2320">
        <v>6</v>
      </c>
      <c r="C2320">
        <v>21</v>
      </c>
      <c r="D2320">
        <v>0</v>
      </c>
      <c r="E2320">
        <v>0</v>
      </c>
      <c r="F2320">
        <v>10.6</v>
      </c>
      <c r="G2320">
        <v>4.5999999999999996</v>
      </c>
      <c r="H2320">
        <v>0</v>
      </c>
      <c r="I2320">
        <v>10.6</v>
      </c>
      <c r="J2320">
        <v>0</v>
      </c>
      <c r="K2320">
        <v>0</v>
      </c>
    </row>
    <row r="2321" spans="1:11" x14ac:dyDescent="0.3">
      <c r="A2321">
        <v>4</v>
      </c>
      <c r="B2321">
        <v>6</v>
      </c>
      <c r="C2321">
        <v>22</v>
      </c>
      <c r="D2321">
        <v>0</v>
      </c>
      <c r="E2321">
        <v>0</v>
      </c>
      <c r="F2321">
        <v>11.1</v>
      </c>
      <c r="G2321">
        <v>4.0999999999999996</v>
      </c>
      <c r="H2321">
        <v>0</v>
      </c>
      <c r="I2321">
        <v>11.1</v>
      </c>
      <c r="J2321">
        <v>0</v>
      </c>
      <c r="K2321">
        <v>0</v>
      </c>
    </row>
    <row r="2322" spans="1:11" x14ac:dyDescent="0.3">
      <c r="A2322">
        <v>4</v>
      </c>
      <c r="B2322">
        <v>6</v>
      </c>
      <c r="C2322">
        <v>23</v>
      </c>
      <c r="D2322">
        <v>0</v>
      </c>
      <c r="E2322">
        <v>0</v>
      </c>
      <c r="F2322">
        <v>10</v>
      </c>
      <c r="G2322">
        <v>4.0999999999999996</v>
      </c>
      <c r="H2322">
        <v>0</v>
      </c>
      <c r="I2322">
        <v>10</v>
      </c>
      <c r="J2322">
        <v>0</v>
      </c>
      <c r="K2322">
        <v>0</v>
      </c>
    </row>
    <row r="2323" spans="1:11" x14ac:dyDescent="0.3">
      <c r="A2323">
        <v>4</v>
      </c>
      <c r="B2323">
        <v>7</v>
      </c>
      <c r="C2323">
        <v>0</v>
      </c>
      <c r="D2323">
        <v>0</v>
      </c>
      <c r="E2323">
        <v>0</v>
      </c>
      <c r="F2323">
        <v>10</v>
      </c>
      <c r="G2323">
        <v>3.1</v>
      </c>
      <c r="H2323">
        <v>0</v>
      </c>
      <c r="I2323">
        <v>10</v>
      </c>
      <c r="J2323">
        <v>0</v>
      </c>
      <c r="K2323">
        <v>0</v>
      </c>
    </row>
    <row r="2324" spans="1:11" x14ac:dyDescent="0.3">
      <c r="A2324">
        <v>4</v>
      </c>
      <c r="B2324">
        <v>7</v>
      </c>
      <c r="C2324">
        <v>1</v>
      </c>
      <c r="D2324">
        <v>0</v>
      </c>
      <c r="E2324">
        <v>0</v>
      </c>
      <c r="F2324">
        <v>8.3000000000000007</v>
      </c>
      <c r="G2324">
        <v>0</v>
      </c>
      <c r="H2324">
        <v>0</v>
      </c>
      <c r="I2324">
        <v>8.3000000000000007</v>
      </c>
      <c r="J2324">
        <v>0</v>
      </c>
      <c r="K2324">
        <v>0</v>
      </c>
    </row>
    <row r="2325" spans="1:11" x14ac:dyDescent="0.3">
      <c r="A2325">
        <v>4</v>
      </c>
      <c r="B2325">
        <v>7</v>
      </c>
      <c r="C2325">
        <v>2</v>
      </c>
      <c r="D2325">
        <v>0</v>
      </c>
      <c r="E2325">
        <v>0</v>
      </c>
      <c r="F2325">
        <v>8.9</v>
      </c>
      <c r="G2325">
        <v>0</v>
      </c>
      <c r="H2325">
        <v>0</v>
      </c>
      <c r="I2325">
        <v>8.9</v>
      </c>
      <c r="J2325">
        <v>0</v>
      </c>
      <c r="K2325">
        <v>0</v>
      </c>
    </row>
    <row r="2326" spans="1:11" x14ac:dyDescent="0.3">
      <c r="A2326">
        <v>4</v>
      </c>
      <c r="B2326">
        <v>7</v>
      </c>
      <c r="C2326">
        <v>3</v>
      </c>
      <c r="D2326">
        <v>0</v>
      </c>
      <c r="E2326">
        <v>0</v>
      </c>
      <c r="F2326">
        <v>8.9</v>
      </c>
      <c r="G2326">
        <v>1.5</v>
      </c>
      <c r="H2326">
        <v>0</v>
      </c>
      <c r="I2326">
        <v>8.9</v>
      </c>
      <c r="J2326">
        <v>0</v>
      </c>
      <c r="K2326">
        <v>0</v>
      </c>
    </row>
    <row r="2327" spans="1:11" x14ac:dyDescent="0.3">
      <c r="A2327">
        <v>4</v>
      </c>
      <c r="B2327">
        <v>7</v>
      </c>
      <c r="C2327">
        <v>4</v>
      </c>
      <c r="D2327">
        <v>0</v>
      </c>
      <c r="E2327">
        <v>0</v>
      </c>
      <c r="F2327">
        <v>7.2</v>
      </c>
      <c r="G2327">
        <v>0</v>
      </c>
      <c r="H2327">
        <v>0</v>
      </c>
      <c r="I2327">
        <v>7.2</v>
      </c>
      <c r="J2327">
        <v>0</v>
      </c>
      <c r="K2327">
        <v>0</v>
      </c>
    </row>
    <row r="2328" spans="1:11" x14ac:dyDescent="0.3">
      <c r="A2328">
        <v>4</v>
      </c>
      <c r="B2328">
        <v>7</v>
      </c>
      <c r="C2328">
        <v>5</v>
      </c>
      <c r="D2328">
        <v>1</v>
      </c>
      <c r="E2328">
        <v>3</v>
      </c>
      <c r="F2328">
        <v>8.3000000000000007</v>
      </c>
      <c r="G2328">
        <v>2.1</v>
      </c>
      <c r="H2328">
        <v>2.91</v>
      </c>
      <c r="I2328">
        <v>5.9850000000000003</v>
      </c>
      <c r="J2328">
        <v>2.669</v>
      </c>
      <c r="K2328">
        <v>0</v>
      </c>
    </row>
    <row r="2329" spans="1:11" x14ac:dyDescent="0.3">
      <c r="A2329">
        <v>4</v>
      </c>
      <c r="B2329">
        <v>7</v>
      </c>
      <c r="C2329">
        <v>6</v>
      </c>
      <c r="D2329">
        <v>144</v>
      </c>
      <c r="E2329">
        <v>45</v>
      </c>
      <c r="F2329">
        <v>10.6</v>
      </c>
      <c r="G2329">
        <v>2.1</v>
      </c>
      <c r="H2329">
        <v>59.927</v>
      </c>
      <c r="I2329">
        <v>10.082000000000001</v>
      </c>
      <c r="J2329">
        <v>47.095999999999997</v>
      </c>
      <c r="K2329">
        <v>40.645000000000003</v>
      </c>
    </row>
    <row r="2330" spans="1:11" x14ac:dyDescent="0.3">
      <c r="A2330">
        <v>4</v>
      </c>
      <c r="B2330">
        <v>7</v>
      </c>
      <c r="C2330">
        <v>7</v>
      </c>
      <c r="D2330">
        <v>454</v>
      </c>
      <c r="E2330">
        <v>100</v>
      </c>
      <c r="F2330">
        <v>12.8</v>
      </c>
      <c r="G2330">
        <v>1.5</v>
      </c>
      <c r="H2330">
        <v>266.21300000000002</v>
      </c>
      <c r="I2330">
        <v>19.663</v>
      </c>
      <c r="J2330">
        <v>218.244</v>
      </c>
      <c r="K2330">
        <v>207.941</v>
      </c>
    </row>
    <row r="2331" spans="1:11" x14ac:dyDescent="0.3">
      <c r="A2331">
        <v>4</v>
      </c>
      <c r="B2331">
        <v>7</v>
      </c>
      <c r="C2331">
        <v>8</v>
      </c>
      <c r="D2331">
        <v>594</v>
      </c>
      <c r="E2331">
        <v>142</v>
      </c>
      <c r="F2331">
        <v>14.4</v>
      </c>
      <c r="G2331">
        <v>1.5</v>
      </c>
      <c r="H2331">
        <v>498.69200000000001</v>
      </c>
      <c r="I2331">
        <v>29.998999999999999</v>
      </c>
      <c r="J2331">
        <v>414.28899999999999</v>
      </c>
      <c r="K2331">
        <v>398.34800000000001</v>
      </c>
    </row>
    <row r="2332" spans="1:11" x14ac:dyDescent="0.3">
      <c r="A2332">
        <v>4</v>
      </c>
      <c r="B2332">
        <v>7</v>
      </c>
      <c r="C2332">
        <v>9</v>
      </c>
      <c r="D2332">
        <v>503</v>
      </c>
      <c r="E2332">
        <v>233</v>
      </c>
      <c r="F2332">
        <v>15</v>
      </c>
      <c r="G2332">
        <v>2.1</v>
      </c>
      <c r="H2332">
        <v>636.00900000000001</v>
      </c>
      <c r="I2332">
        <v>34.243000000000002</v>
      </c>
      <c r="J2332">
        <v>527.52300000000002</v>
      </c>
      <c r="K2332">
        <v>507.72800000000001</v>
      </c>
    </row>
    <row r="2333" spans="1:11" x14ac:dyDescent="0.3">
      <c r="A2333">
        <v>4</v>
      </c>
      <c r="B2333">
        <v>7</v>
      </c>
      <c r="C2333">
        <v>10</v>
      </c>
      <c r="D2333">
        <v>392</v>
      </c>
      <c r="E2333">
        <v>285</v>
      </c>
      <c r="F2333">
        <v>16.100000000000001</v>
      </c>
      <c r="G2333">
        <v>1.5</v>
      </c>
      <c r="H2333">
        <v>664.43899999999996</v>
      </c>
      <c r="I2333">
        <v>38.673000000000002</v>
      </c>
      <c r="J2333">
        <v>543.76599999999996</v>
      </c>
      <c r="K2333">
        <v>523.38199999999995</v>
      </c>
    </row>
    <row r="2334" spans="1:11" x14ac:dyDescent="0.3">
      <c r="A2334">
        <v>4</v>
      </c>
      <c r="B2334">
        <v>7</v>
      </c>
      <c r="C2334">
        <v>11</v>
      </c>
      <c r="D2334">
        <v>111</v>
      </c>
      <c r="E2334">
        <v>365</v>
      </c>
      <c r="F2334">
        <v>17.2</v>
      </c>
      <c r="G2334">
        <v>1</v>
      </c>
      <c r="H2334">
        <v>489.22199999999998</v>
      </c>
      <c r="I2334">
        <v>36.371000000000002</v>
      </c>
      <c r="J2334">
        <v>403.971</v>
      </c>
      <c r="K2334">
        <v>388.35899999999998</v>
      </c>
    </row>
    <row r="2335" spans="1:11" x14ac:dyDescent="0.3">
      <c r="A2335">
        <v>4</v>
      </c>
      <c r="B2335">
        <v>7</v>
      </c>
      <c r="C2335">
        <v>12</v>
      </c>
      <c r="D2335">
        <v>360</v>
      </c>
      <c r="E2335">
        <v>281</v>
      </c>
      <c r="F2335">
        <v>18.3</v>
      </c>
      <c r="G2335">
        <v>2.6</v>
      </c>
      <c r="H2335">
        <v>668.17600000000004</v>
      </c>
      <c r="I2335">
        <v>37.119999999999997</v>
      </c>
      <c r="J2335">
        <v>550.22900000000004</v>
      </c>
      <c r="K2335">
        <v>529.60799999999995</v>
      </c>
    </row>
    <row r="2336" spans="1:11" x14ac:dyDescent="0.3">
      <c r="A2336">
        <v>4</v>
      </c>
      <c r="B2336">
        <v>7</v>
      </c>
      <c r="C2336">
        <v>13</v>
      </c>
      <c r="D2336">
        <v>106</v>
      </c>
      <c r="E2336">
        <v>299</v>
      </c>
      <c r="F2336">
        <v>18.899999999999999</v>
      </c>
      <c r="G2336">
        <v>2.6</v>
      </c>
      <c r="H2336">
        <v>409.31400000000002</v>
      </c>
      <c r="I2336">
        <v>31.259</v>
      </c>
      <c r="J2336">
        <v>344.25599999999997</v>
      </c>
      <c r="K2336">
        <v>330.47899999999998</v>
      </c>
    </row>
    <row r="2337" spans="1:11" x14ac:dyDescent="0.3">
      <c r="A2337">
        <v>4</v>
      </c>
      <c r="B2337">
        <v>7</v>
      </c>
      <c r="C2337">
        <v>14</v>
      </c>
      <c r="D2337">
        <v>269</v>
      </c>
      <c r="E2337">
        <v>276</v>
      </c>
      <c r="F2337">
        <v>19.399999999999999</v>
      </c>
      <c r="G2337">
        <v>2.1</v>
      </c>
      <c r="H2337">
        <v>512.71</v>
      </c>
      <c r="I2337">
        <v>34.590000000000003</v>
      </c>
      <c r="J2337">
        <v>425.58699999999999</v>
      </c>
      <c r="K2337">
        <v>409.28100000000001</v>
      </c>
    </row>
    <row r="2338" spans="1:11" x14ac:dyDescent="0.3">
      <c r="A2338">
        <v>4</v>
      </c>
      <c r="B2338">
        <v>7</v>
      </c>
      <c r="C2338">
        <v>15</v>
      </c>
      <c r="D2338">
        <v>181</v>
      </c>
      <c r="E2338">
        <v>190</v>
      </c>
      <c r="F2338">
        <v>20</v>
      </c>
      <c r="G2338">
        <v>1</v>
      </c>
      <c r="H2338">
        <v>316.709</v>
      </c>
      <c r="I2338">
        <v>32.344999999999999</v>
      </c>
      <c r="J2338">
        <v>264.00200000000001</v>
      </c>
      <c r="K2338">
        <v>252.5</v>
      </c>
    </row>
    <row r="2339" spans="1:11" x14ac:dyDescent="0.3">
      <c r="A2339">
        <v>4</v>
      </c>
      <c r="B2339">
        <v>7</v>
      </c>
      <c r="C2339">
        <v>16</v>
      </c>
      <c r="D2339">
        <v>60</v>
      </c>
      <c r="E2339">
        <v>134</v>
      </c>
      <c r="F2339">
        <v>19.399999999999999</v>
      </c>
      <c r="G2339">
        <v>3.1</v>
      </c>
      <c r="H2339">
        <v>157.50700000000001</v>
      </c>
      <c r="I2339">
        <v>23.009</v>
      </c>
      <c r="J2339">
        <v>135.023</v>
      </c>
      <c r="K2339">
        <v>126.718</v>
      </c>
    </row>
    <row r="2340" spans="1:11" x14ac:dyDescent="0.3">
      <c r="A2340">
        <v>4</v>
      </c>
      <c r="B2340">
        <v>7</v>
      </c>
      <c r="C2340">
        <v>17</v>
      </c>
      <c r="D2340">
        <v>33</v>
      </c>
      <c r="E2340">
        <v>66</v>
      </c>
      <c r="F2340">
        <v>16.7</v>
      </c>
      <c r="G2340">
        <v>6.2</v>
      </c>
      <c r="H2340">
        <v>70.308999999999997</v>
      </c>
      <c r="I2340">
        <v>17.033999999999999</v>
      </c>
      <c r="J2340">
        <v>60.536999999999999</v>
      </c>
      <c r="K2340">
        <v>53.82</v>
      </c>
    </row>
    <row r="2341" spans="1:11" x14ac:dyDescent="0.3">
      <c r="A2341">
        <v>4</v>
      </c>
      <c r="B2341">
        <v>7</v>
      </c>
      <c r="C2341">
        <v>18</v>
      </c>
      <c r="D2341">
        <v>1</v>
      </c>
      <c r="E2341">
        <v>10</v>
      </c>
      <c r="F2341">
        <v>15</v>
      </c>
      <c r="G2341">
        <v>6.7</v>
      </c>
      <c r="H2341">
        <v>9.4860000000000007</v>
      </c>
      <c r="I2341">
        <v>13.974</v>
      </c>
      <c r="J2341">
        <v>8.4570000000000007</v>
      </c>
      <c r="K2341">
        <v>2.738</v>
      </c>
    </row>
    <row r="2342" spans="1:11" x14ac:dyDescent="0.3">
      <c r="A2342">
        <v>4</v>
      </c>
      <c r="B2342">
        <v>7</v>
      </c>
      <c r="C2342">
        <v>19</v>
      </c>
      <c r="D2342">
        <v>0</v>
      </c>
      <c r="E2342">
        <v>0</v>
      </c>
      <c r="F2342">
        <v>14.4</v>
      </c>
      <c r="G2342">
        <v>6.2</v>
      </c>
      <c r="H2342">
        <v>0</v>
      </c>
      <c r="I2342">
        <v>14.4</v>
      </c>
      <c r="J2342">
        <v>0</v>
      </c>
      <c r="K2342">
        <v>0</v>
      </c>
    </row>
    <row r="2343" spans="1:11" x14ac:dyDescent="0.3">
      <c r="A2343">
        <v>4</v>
      </c>
      <c r="B2343">
        <v>7</v>
      </c>
      <c r="C2343">
        <v>20</v>
      </c>
      <c r="D2343">
        <v>0</v>
      </c>
      <c r="E2343">
        <v>0</v>
      </c>
      <c r="F2343">
        <v>12.8</v>
      </c>
      <c r="G2343">
        <v>5.2</v>
      </c>
      <c r="H2343">
        <v>0</v>
      </c>
      <c r="I2343">
        <v>12.8</v>
      </c>
      <c r="J2343">
        <v>0</v>
      </c>
      <c r="K2343">
        <v>0</v>
      </c>
    </row>
    <row r="2344" spans="1:11" x14ac:dyDescent="0.3">
      <c r="A2344">
        <v>4</v>
      </c>
      <c r="B2344">
        <v>7</v>
      </c>
      <c r="C2344">
        <v>21</v>
      </c>
      <c r="D2344">
        <v>0</v>
      </c>
      <c r="E2344">
        <v>0</v>
      </c>
      <c r="F2344">
        <v>13.9</v>
      </c>
      <c r="G2344">
        <v>5.7</v>
      </c>
      <c r="H2344">
        <v>0</v>
      </c>
      <c r="I2344">
        <v>13.9</v>
      </c>
      <c r="J2344">
        <v>0</v>
      </c>
      <c r="K2344">
        <v>0</v>
      </c>
    </row>
    <row r="2345" spans="1:11" x14ac:dyDescent="0.3">
      <c r="A2345">
        <v>4</v>
      </c>
      <c r="B2345">
        <v>7</v>
      </c>
      <c r="C2345">
        <v>22</v>
      </c>
      <c r="D2345">
        <v>0</v>
      </c>
      <c r="E2345">
        <v>0</v>
      </c>
      <c r="F2345">
        <v>12.2</v>
      </c>
      <c r="G2345">
        <v>4.5999999999999996</v>
      </c>
      <c r="H2345">
        <v>0</v>
      </c>
      <c r="I2345">
        <v>12.2</v>
      </c>
      <c r="J2345">
        <v>0</v>
      </c>
      <c r="K2345">
        <v>0</v>
      </c>
    </row>
    <row r="2346" spans="1:11" x14ac:dyDescent="0.3">
      <c r="A2346">
        <v>4</v>
      </c>
      <c r="B2346">
        <v>7</v>
      </c>
      <c r="C2346">
        <v>23</v>
      </c>
      <c r="D2346">
        <v>0</v>
      </c>
      <c r="E2346">
        <v>0</v>
      </c>
      <c r="F2346">
        <v>11.7</v>
      </c>
      <c r="G2346">
        <v>3.6</v>
      </c>
      <c r="H2346">
        <v>0</v>
      </c>
      <c r="I2346">
        <v>11.7</v>
      </c>
      <c r="J2346">
        <v>0</v>
      </c>
      <c r="K2346">
        <v>0</v>
      </c>
    </row>
    <row r="2347" spans="1:11" x14ac:dyDescent="0.3">
      <c r="A2347">
        <v>4</v>
      </c>
      <c r="B2347">
        <v>8</v>
      </c>
      <c r="C2347">
        <v>0</v>
      </c>
      <c r="D2347">
        <v>0</v>
      </c>
      <c r="E2347">
        <v>0</v>
      </c>
      <c r="F2347">
        <v>11.1</v>
      </c>
      <c r="G2347">
        <v>0</v>
      </c>
      <c r="H2347">
        <v>0</v>
      </c>
      <c r="I2347">
        <v>11.1</v>
      </c>
      <c r="J2347">
        <v>0</v>
      </c>
      <c r="K2347">
        <v>0</v>
      </c>
    </row>
    <row r="2348" spans="1:11" x14ac:dyDescent="0.3">
      <c r="A2348">
        <v>4</v>
      </c>
      <c r="B2348">
        <v>8</v>
      </c>
      <c r="C2348">
        <v>1</v>
      </c>
      <c r="D2348">
        <v>0</v>
      </c>
      <c r="E2348">
        <v>0</v>
      </c>
      <c r="F2348">
        <v>10.6</v>
      </c>
      <c r="G2348">
        <v>2.1</v>
      </c>
      <c r="H2348">
        <v>0</v>
      </c>
      <c r="I2348">
        <v>10.6</v>
      </c>
      <c r="J2348">
        <v>0</v>
      </c>
      <c r="K2348">
        <v>0</v>
      </c>
    </row>
    <row r="2349" spans="1:11" x14ac:dyDescent="0.3">
      <c r="A2349">
        <v>4</v>
      </c>
      <c r="B2349">
        <v>8</v>
      </c>
      <c r="C2349">
        <v>2</v>
      </c>
      <c r="D2349">
        <v>0</v>
      </c>
      <c r="E2349">
        <v>0</v>
      </c>
      <c r="F2349">
        <v>10.6</v>
      </c>
      <c r="G2349">
        <v>3.1</v>
      </c>
      <c r="H2349">
        <v>0</v>
      </c>
      <c r="I2349">
        <v>10.6</v>
      </c>
      <c r="J2349">
        <v>0</v>
      </c>
      <c r="K2349">
        <v>0</v>
      </c>
    </row>
    <row r="2350" spans="1:11" x14ac:dyDescent="0.3">
      <c r="A2350">
        <v>4</v>
      </c>
      <c r="B2350">
        <v>8</v>
      </c>
      <c r="C2350">
        <v>3</v>
      </c>
      <c r="D2350">
        <v>0</v>
      </c>
      <c r="E2350">
        <v>0</v>
      </c>
      <c r="F2350">
        <v>10.6</v>
      </c>
      <c r="G2350">
        <v>4.0999999999999996</v>
      </c>
      <c r="H2350">
        <v>0</v>
      </c>
      <c r="I2350">
        <v>10.6</v>
      </c>
      <c r="J2350">
        <v>0</v>
      </c>
      <c r="K2350">
        <v>0</v>
      </c>
    </row>
    <row r="2351" spans="1:11" x14ac:dyDescent="0.3">
      <c r="A2351">
        <v>4</v>
      </c>
      <c r="B2351">
        <v>8</v>
      </c>
      <c r="C2351">
        <v>4</v>
      </c>
      <c r="D2351">
        <v>0</v>
      </c>
      <c r="E2351">
        <v>0</v>
      </c>
      <c r="F2351">
        <v>10.6</v>
      </c>
      <c r="G2351">
        <v>4.5999999999999996</v>
      </c>
      <c r="H2351">
        <v>0</v>
      </c>
      <c r="I2351">
        <v>10.6</v>
      </c>
      <c r="J2351">
        <v>0</v>
      </c>
      <c r="K2351">
        <v>0</v>
      </c>
    </row>
    <row r="2352" spans="1:11" x14ac:dyDescent="0.3">
      <c r="A2352">
        <v>4</v>
      </c>
      <c r="B2352">
        <v>8</v>
      </c>
      <c r="C2352">
        <v>5</v>
      </c>
      <c r="D2352">
        <v>2</v>
      </c>
      <c r="E2352">
        <v>2</v>
      </c>
      <c r="F2352">
        <v>10.6</v>
      </c>
      <c r="G2352">
        <v>4.0999999999999996</v>
      </c>
      <c r="H2352">
        <v>1.94</v>
      </c>
      <c r="I2352">
        <v>8.7919999999999998</v>
      </c>
      <c r="J2352">
        <v>1.7629999999999999</v>
      </c>
      <c r="K2352">
        <v>0</v>
      </c>
    </row>
    <row r="2353" spans="1:11" x14ac:dyDescent="0.3">
      <c r="A2353">
        <v>4</v>
      </c>
      <c r="B2353">
        <v>8</v>
      </c>
      <c r="C2353">
        <v>6</v>
      </c>
      <c r="D2353">
        <v>26</v>
      </c>
      <c r="E2353">
        <v>45</v>
      </c>
      <c r="F2353">
        <v>11.1</v>
      </c>
      <c r="G2353">
        <v>4.0999999999999996</v>
      </c>
      <c r="H2353">
        <v>45.811</v>
      </c>
      <c r="I2353">
        <v>10.394</v>
      </c>
      <c r="J2353">
        <v>40.115000000000002</v>
      </c>
      <c r="K2353">
        <v>33.801000000000002</v>
      </c>
    </row>
    <row r="2354" spans="1:11" x14ac:dyDescent="0.3">
      <c r="A2354">
        <v>4</v>
      </c>
      <c r="B2354">
        <v>8</v>
      </c>
      <c r="C2354">
        <v>7</v>
      </c>
      <c r="D2354">
        <v>41</v>
      </c>
      <c r="E2354">
        <v>93</v>
      </c>
      <c r="F2354">
        <v>11.7</v>
      </c>
      <c r="G2354">
        <v>4.5999999999999996</v>
      </c>
      <c r="H2354">
        <v>104.69499999999999</v>
      </c>
      <c r="I2354">
        <v>12.584</v>
      </c>
      <c r="J2354">
        <v>92.578999999999994</v>
      </c>
      <c r="K2354">
        <v>85.201999999999998</v>
      </c>
    </row>
    <row r="2355" spans="1:11" x14ac:dyDescent="0.3">
      <c r="A2355">
        <v>4</v>
      </c>
      <c r="B2355">
        <v>8</v>
      </c>
      <c r="C2355">
        <v>8</v>
      </c>
      <c r="D2355">
        <v>283</v>
      </c>
      <c r="E2355">
        <v>159</v>
      </c>
      <c r="F2355">
        <v>12.8</v>
      </c>
      <c r="G2355">
        <v>4.5999999999999996</v>
      </c>
      <c r="H2355">
        <v>328.72199999999998</v>
      </c>
      <c r="I2355">
        <v>19.181999999999999</v>
      </c>
      <c r="J2355">
        <v>285</v>
      </c>
      <c r="K2355">
        <v>272.92500000000001</v>
      </c>
    </row>
    <row r="2356" spans="1:11" x14ac:dyDescent="0.3">
      <c r="A2356">
        <v>4</v>
      </c>
      <c r="B2356">
        <v>8</v>
      </c>
      <c r="C2356">
        <v>9</v>
      </c>
      <c r="D2356">
        <v>354</v>
      </c>
      <c r="E2356">
        <v>259</v>
      </c>
      <c r="F2356">
        <v>13.3</v>
      </c>
      <c r="G2356">
        <v>4.5999999999999996</v>
      </c>
      <c r="H2356">
        <v>542.57100000000003</v>
      </c>
      <c r="I2356">
        <v>25.312000000000001</v>
      </c>
      <c r="J2356">
        <v>464.85300000000001</v>
      </c>
      <c r="K2356">
        <v>447.24400000000003</v>
      </c>
    </row>
    <row r="2357" spans="1:11" x14ac:dyDescent="0.3">
      <c r="A2357">
        <v>4</v>
      </c>
      <c r="B2357">
        <v>8</v>
      </c>
      <c r="C2357">
        <v>10</v>
      </c>
      <c r="D2357">
        <v>538</v>
      </c>
      <c r="E2357">
        <v>236</v>
      </c>
      <c r="F2357">
        <v>15</v>
      </c>
      <c r="G2357">
        <v>3.1</v>
      </c>
      <c r="H2357">
        <v>744.447</v>
      </c>
      <c r="I2357">
        <v>35.069000000000003</v>
      </c>
      <c r="J2357">
        <v>617.24800000000005</v>
      </c>
      <c r="K2357">
        <v>594.08799999999997</v>
      </c>
    </row>
    <row r="2358" spans="1:11" x14ac:dyDescent="0.3">
      <c r="A2358">
        <v>4</v>
      </c>
      <c r="B2358">
        <v>8</v>
      </c>
      <c r="C2358">
        <v>11</v>
      </c>
      <c r="D2358">
        <v>790</v>
      </c>
      <c r="E2358">
        <v>189</v>
      </c>
      <c r="F2358">
        <v>15</v>
      </c>
      <c r="G2358">
        <v>8.1999999999999993</v>
      </c>
      <c r="H2358">
        <v>982.70899999999995</v>
      </c>
      <c r="I2358">
        <v>31.422999999999998</v>
      </c>
      <c r="J2358">
        <v>826.02800000000002</v>
      </c>
      <c r="K2358">
        <v>793.97799999999995</v>
      </c>
    </row>
    <row r="2359" spans="1:11" x14ac:dyDescent="0.3">
      <c r="A2359">
        <v>4</v>
      </c>
      <c r="B2359">
        <v>8</v>
      </c>
      <c r="C2359">
        <v>12</v>
      </c>
      <c r="D2359">
        <v>364</v>
      </c>
      <c r="E2359">
        <v>270</v>
      </c>
      <c r="F2359">
        <v>13.9</v>
      </c>
      <c r="G2359">
        <v>8.1999999999999993</v>
      </c>
      <c r="H2359">
        <v>660.49400000000003</v>
      </c>
      <c r="I2359">
        <v>25.166</v>
      </c>
      <c r="J2359">
        <v>567.66899999999998</v>
      </c>
      <c r="K2359">
        <v>546.40200000000004</v>
      </c>
    </row>
    <row r="2360" spans="1:11" x14ac:dyDescent="0.3">
      <c r="A2360">
        <v>4</v>
      </c>
      <c r="B2360">
        <v>8</v>
      </c>
      <c r="C2360">
        <v>13</v>
      </c>
      <c r="D2360">
        <v>462</v>
      </c>
      <c r="E2360">
        <v>335</v>
      </c>
      <c r="F2360">
        <v>13.9</v>
      </c>
      <c r="G2360">
        <v>6.7</v>
      </c>
      <c r="H2360">
        <v>798.12</v>
      </c>
      <c r="I2360">
        <v>28.911999999999999</v>
      </c>
      <c r="J2360">
        <v>676.79700000000003</v>
      </c>
      <c r="K2360">
        <v>651.25300000000004</v>
      </c>
    </row>
    <row r="2361" spans="1:11" x14ac:dyDescent="0.3">
      <c r="A2361">
        <v>4</v>
      </c>
      <c r="B2361">
        <v>8</v>
      </c>
      <c r="C2361">
        <v>14</v>
      </c>
      <c r="D2361">
        <v>406</v>
      </c>
      <c r="E2361">
        <v>299</v>
      </c>
      <c r="F2361">
        <v>15</v>
      </c>
      <c r="G2361">
        <v>7.7</v>
      </c>
      <c r="H2361">
        <v>649.16800000000001</v>
      </c>
      <c r="I2361">
        <v>26.323</v>
      </c>
      <c r="J2361">
        <v>554.85900000000004</v>
      </c>
      <c r="K2361">
        <v>534.06799999999998</v>
      </c>
    </row>
    <row r="2362" spans="1:11" x14ac:dyDescent="0.3">
      <c r="A2362">
        <v>4</v>
      </c>
      <c r="B2362">
        <v>8</v>
      </c>
      <c r="C2362">
        <v>15</v>
      </c>
      <c r="D2362">
        <v>235</v>
      </c>
      <c r="E2362">
        <v>245</v>
      </c>
      <c r="F2362">
        <v>13.9</v>
      </c>
      <c r="G2362">
        <v>6.2</v>
      </c>
      <c r="H2362">
        <v>408.83600000000001</v>
      </c>
      <c r="I2362">
        <v>21.879000000000001</v>
      </c>
      <c r="J2362">
        <v>353.60700000000003</v>
      </c>
      <c r="K2362">
        <v>339.55099999999999</v>
      </c>
    </row>
    <row r="2363" spans="1:11" x14ac:dyDescent="0.3">
      <c r="A2363">
        <v>4</v>
      </c>
      <c r="B2363">
        <v>8</v>
      </c>
      <c r="C2363">
        <v>16</v>
      </c>
      <c r="D2363">
        <v>7</v>
      </c>
      <c r="E2363">
        <v>79</v>
      </c>
      <c r="F2363">
        <v>12.8</v>
      </c>
      <c r="G2363">
        <v>6.2</v>
      </c>
      <c r="H2363">
        <v>78.215000000000003</v>
      </c>
      <c r="I2363">
        <v>13.7</v>
      </c>
      <c r="J2363">
        <v>69.759</v>
      </c>
      <c r="K2363">
        <v>62.856000000000002</v>
      </c>
    </row>
    <row r="2364" spans="1:11" x14ac:dyDescent="0.3">
      <c r="A2364">
        <v>4</v>
      </c>
      <c r="B2364">
        <v>8</v>
      </c>
      <c r="C2364">
        <v>17</v>
      </c>
      <c r="D2364">
        <v>0</v>
      </c>
      <c r="E2364">
        <v>35</v>
      </c>
      <c r="F2364">
        <v>10</v>
      </c>
      <c r="G2364">
        <v>6.2</v>
      </c>
      <c r="H2364">
        <v>33.185000000000002</v>
      </c>
      <c r="I2364">
        <v>9.3550000000000004</v>
      </c>
      <c r="J2364">
        <v>30.102</v>
      </c>
      <c r="K2364">
        <v>23.978999999999999</v>
      </c>
    </row>
    <row r="2365" spans="1:11" x14ac:dyDescent="0.3">
      <c r="A2365">
        <v>4</v>
      </c>
      <c r="B2365">
        <v>8</v>
      </c>
      <c r="C2365">
        <v>18</v>
      </c>
      <c r="D2365">
        <v>1</v>
      </c>
      <c r="E2365">
        <v>9</v>
      </c>
      <c r="F2365">
        <v>9.4</v>
      </c>
      <c r="G2365">
        <v>1.5</v>
      </c>
      <c r="H2365">
        <v>8.5359999999999996</v>
      </c>
      <c r="I2365">
        <v>7.1420000000000003</v>
      </c>
      <c r="J2365">
        <v>7.7850000000000001</v>
      </c>
      <c r="K2365">
        <v>2.0779999999999998</v>
      </c>
    </row>
    <row r="2366" spans="1:11" x14ac:dyDescent="0.3">
      <c r="A2366">
        <v>4</v>
      </c>
      <c r="B2366">
        <v>8</v>
      </c>
      <c r="C2366">
        <v>19</v>
      </c>
      <c r="D2366">
        <v>0</v>
      </c>
      <c r="E2366">
        <v>0</v>
      </c>
      <c r="F2366">
        <v>9.4</v>
      </c>
      <c r="G2366">
        <v>4.0999999999999996</v>
      </c>
      <c r="H2366">
        <v>0</v>
      </c>
      <c r="I2366">
        <v>9.4</v>
      </c>
      <c r="J2366">
        <v>0</v>
      </c>
      <c r="K2366">
        <v>0</v>
      </c>
    </row>
    <row r="2367" spans="1:11" x14ac:dyDescent="0.3">
      <c r="A2367">
        <v>4</v>
      </c>
      <c r="B2367">
        <v>8</v>
      </c>
      <c r="C2367">
        <v>20</v>
      </c>
      <c r="D2367">
        <v>0</v>
      </c>
      <c r="E2367">
        <v>0</v>
      </c>
      <c r="F2367">
        <v>9.4</v>
      </c>
      <c r="G2367">
        <v>2.6</v>
      </c>
      <c r="H2367">
        <v>0</v>
      </c>
      <c r="I2367">
        <v>9.4</v>
      </c>
      <c r="J2367">
        <v>0</v>
      </c>
      <c r="K2367">
        <v>0</v>
      </c>
    </row>
    <row r="2368" spans="1:11" x14ac:dyDescent="0.3">
      <c r="A2368">
        <v>4</v>
      </c>
      <c r="B2368">
        <v>8</v>
      </c>
      <c r="C2368">
        <v>21</v>
      </c>
      <c r="D2368">
        <v>0</v>
      </c>
      <c r="E2368">
        <v>0</v>
      </c>
      <c r="F2368">
        <v>9.4</v>
      </c>
      <c r="G2368">
        <v>3.1</v>
      </c>
      <c r="H2368">
        <v>0</v>
      </c>
      <c r="I2368">
        <v>9.4</v>
      </c>
      <c r="J2368">
        <v>0</v>
      </c>
      <c r="K2368">
        <v>0</v>
      </c>
    </row>
    <row r="2369" spans="1:11" x14ac:dyDescent="0.3">
      <c r="A2369">
        <v>4</v>
      </c>
      <c r="B2369">
        <v>8</v>
      </c>
      <c r="C2369">
        <v>22</v>
      </c>
      <c r="D2369">
        <v>0</v>
      </c>
      <c r="E2369">
        <v>0</v>
      </c>
      <c r="F2369">
        <v>8.9</v>
      </c>
      <c r="G2369">
        <v>2.1</v>
      </c>
      <c r="H2369">
        <v>0</v>
      </c>
      <c r="I2369">
        <v>8.9</v>
      </c>
      <c r="J2369">
        <v>0</v>
      </c>
      <c r="K2369">
        <v>0</v>
      </c>
    </row>
    <row r="2370" spans="1:11" x14ac:dyDescent="0.3">
      <c r="A2370">
        <v>4</v>
      </c>
      <c r="B2370">
        <v>8</v>
      </c>
      <c r="C2370">
        <v>23</v>
      </c>
      <c r="D2370">
        <v>0</v>
      </c>
      <c r="E2370">
        <v>0</v>
      </c>
      <c r="F2370">
        <v>9.4</v>
      </c>
      <c r="G2370">
        <v>3.6</v>
      </c>
      <c r="H2370">
        <v>0</v>
      </c>
      <c r="I2370">
        <v>9.4</v>
      </c>
      <c r="J2370">
        <v>0</v>
      </c>
      <c r="K2370">
        <v>0</v>
      </c>
    </row>
    <row r="2371" spans="1:11" x14ac:dyDescent="0.3">
      <c r="A2371">
        <v>4</v>
      </c>
      <c r="B2371">
        <v>9</v>
      </c>
      <c r="C2371">
        <v>0</v>
      </c>
      <c r="D2371">
        <v>0</v>
      </c>
      <c r="E2371">
        <v>0</v>
      </c>
      <c r="F2371">
        <v>9.4</v>
      </c>
      <c r="G2371">
        <v>3.1</v>
      </c>
      <c r="H2371">
        <v>0</v>
      </c>
      <c r="I2371">
        <v>9.4</v>
      </c>
      <c r="J2371">
        <v>0</v>
      </c>
      <c r="K2371">
        <v>0</v>
      </c>
    </row>
    <row r="2372" spans="1:11" x14ac:dyDescent="0.3">
      <c r="A2372">
        <v>4</v>
      </c>
      <c r="B2372">
        <v>9</v>
      </c>
      <c r="C2372">
        <v>1</v>
      </c>
      <c r="D2372">
        <v>0</v>
      </c>
      <c r="E2372">
        <v>0</v>
      </c>
      <c r="F2372">
        <v>8.9</v>
      </c>
      <c r="G2372">
        <v>2.6</v>
      </c>
      <c r="H2372">
        <v>0</v>
      </c>
      <c r="I2372">
        <v>8.9</v>
      </c>
      <c r="J2372">
        <v>0</v>
      </c>
      <c r="K2372">
        <v>0</v>
      </c>
    </row>
    <row r="2373" spans="1:11" x14ac:dyDescent="0.3">
      <c r="A2373">
        <v>4</v>
      </c>
      <c r="B2373">
        <v>9</v>
      </c>
      <c r="C2373">
        <v>2</v>
      </c>
      <c r="D2373">
        <v>0</v>
      </c>
      <c r="E2373">
        <v>0</v>
      </c>
      <c r="F2373">
        <v>9.4</v>
      </c>
      <c r="G2373">
        <v>3.1</v>
      </c>
      <c r="H2373">
        <v>0</v>
      </c>
      <c r="I2373">
        <v>9.4</v>
      </c>
      <c r="J2373">
        <v>0</v>
      </c>
      <c r="K2373">
        <v>0</v>
      </c>
    </row>
    <row r="2374" spans="1:11" x14ac:dyDescent="0.3">
      <c r="A2374">
        <v>4</v>
      </c>
      <c r="B2374">
        <v>9</v>
      </c>
      <c r="C2374">
        <v>3</v>
      </c>
      <c r="D2374">
        <v>0</v>
      </c>
      <c r="E2374">
        <v>0</v>
      </c>
      <c r="F2374">
        <v>9.4</v>
      </c>
      <c r="G2374">
        <v>9.8000000000000007</v>
      </c>
      <c r="H2374">
        <v>0</v>
      </c>
      <c r="I2374">
        <v>9.4</v>
      </c>
      <c r="J2374">
        <v>0</v>
      </c>
      <c r="K2374">
        <v>0</v>
      </c>
    </row>
    <row r="2375" spans="1:11" x14ac:dyDescent="0.3">
      <c r="A2375">
        <v>4</v>
      </c>
      <c r="B2375">
        <v>9</v>
      </c>
      <c r="C2375">
        <v>4</v>
      </c>
      <c r="D2375">
        <v>0</v>
      </c>
      <c r="E2375">
        <v>0</v>
      </c>
      <c r="F2375">
        <v>8.9</v>
      </c>
      <c r="G2375">
        <v>1.5</v>
      </c>
      <c r="H2375">
        <v>0</v>
      </c>
      <c r="I2375">
        <v>8.9</v>
      </c>
      <c r="J2375">
        <v>0</v>
      </c>
      <c r="K2375">
        <v>0</v>
      </c>
    </row>
    <row r="2376" spans="1:11" x14ac:dyDescent="0.3">
      <c r="A2376">
        <v>4</v>
      </c>
      <c r="B2376">
        <v>9</v>
      </c>
      <c r="C2376">
        <v>5</v>
      </c>
      <c r="D2376">
        <v>1</v>
      </c>
      <c r="E2376">
        <v>0</v>
      </c>
      <c r="F2376">
        <v>8.3000000000000007</v>
      </c>
      <c r="G2376">
        <v>4.5999999999999996</v>
      </c>
      <c r="H2376">
        <v>0</v>
      </c>
      <c r="I2376">
        <v>8.3000000000000007</v>
      </c>
      <c r="J2376">
        <v>0</v>
      </c>
      <c r="K2376">
        <v>0</v>
      </c>
    </row>
    <row r="2377" spans="1:11" x14ac:dyDescent="0.3">
      <c r="A2377">
        <v>4</v>
      </c>
      <c r="B2377">
        <v>9</v>
      </c>
      <c r="C2377">
        <v>6</v>
      </c>
      <c r="D2377">
        <v>161</v>
      </c>
      <c r="E2377">
        <v>49</v>
      </c>
      <c r="F2377">
        <v>9.4</v>
      </c>
      <c r="G2377">
        <v>6.7</v>
      </c>
      <c r="H2377">
        <v>66.540999999999997</v>
      </c>
      <c r="I2377">
        <v>9.2870000000000008</v>
      </c>
      <c r="J2377">
        <v>52.265999999999998</v>
      </c>
      <c r="K2377">
        <v>45.713999999999999</v>
      </c>
    </row>
    <row r="2378" spans="1:11" x14ac:dyDescent="0.3">
      <c r="A2378">
        <v>4</v>
      </c>
      <c r="B2378">
        <v>9</v>
      </c>
      <c r="C2378">
        <v>7</v>
      </c>
      <c r="D2378">
        <v>661</v>
      </c>
      <c r="E2378">
        <v>75</v>
      </c>
      <c r="F2378">
        <v>10</v>
      </c>
      <c r="G2378">
        <v>4.5999999999999996</v>
      </c>
      <c r="H2378">
        <v>320.05799999999999</v>
      </c>
      <c r="I2378">
        <v>16.045000000000002</v>
      </c>
      <c r="J2378">
        <v>262.23200000000003</v>
      </c>
      <c r="K2378">
        <v>250.77799999999999</v>
      </c>
    </row>
    <row r="2379" spans="1:11" x14ac:dyDescent="0.3">
      <c r="A2379">
        <v>4</v>
      </c>
      <c r="B2379">
        <v>9</v>
      </c>
      <c r="C2379">
        <v>8</v>
      </c>
      <c r="D2379">
        <v>685</v>
      </c>
      <c r="E2379">
        <v>108</v>
      </c>
      <c r="F2379">
        <v>11.1</v>
      </c>
      <c r="G2379">
        <v>6.7</v>
      </c>
      <c r="H2379">
        <v>519.11400000000003</v>
      </c>
      <c r="I2379">
        <v>20.204000000000001</v>
      </c>
      <c r="J2379">
        <v>445.70400000000001</v>
      </c>
      <c r="K2379">
        <v>428.73700000000002</v>
      </c>
    </row>
    <row r="2380" spans="1:11" x14ac:dyDescent="0.3">
      <c r="A2380">
        <v>4</v>
      </c>
      <c r="B2380">
        <v>9</v>
      </c>
      <c r="C2380">
        <v>9</v>
      </c>
      <c r="D2380">
        <v>105</v>
      </c>
      <c r="E2380">
        <v>315</v>
      </c>
      <c r="F2380">
        <v>10</v>
      </c>
      <c r="G2380">
        <v>6.7</v>
      </c>
      <c r="H2380">
        <v>396.62799999999999</v>
      </c>
      <c r="I2380">
        <v>17.079999999999998</v>
      </c>
      <c r="J2380">
        <v>350.18200000000002</v>
      </c>
      <c r="K2380">
        <v>336.22800000000001</v>
      </c>
    </row>
    <row r="2381" spans="1:11" x14ac:dyDescent="0.3">
      <c r="A2381">
        <v>4</v>
      </c>
      <c r="B2381">
        <v>9</v>
      </c>
      <c r="C2381">
        <v>10</v>
      </c>
      <c r="D2381">
        <v>257</v>
      </c>
      <c r="E2381">
        <v>315</v>
      </c>
      <c r="F2381">
        <v>11.7</v>
      </c>
      <c r="G2381">
        <v>8.8000000000000007</v>
      </c>
      <c r="H2381">
        <v>566.18399999999997</v>
      </c>
      <c r="I2381">
        <v>20.193999999999999</v>
      </c>
      <c r="J2381">
        <v>494.90499999999997</v>
      </c>
      <c r="K2381">
        <v>476.26400000000001</v>
      </c>
    </row>
    <row r="2382" spans="1:11" x14ac:dyDescent="0.3">
      <c r="A2382">
        <v>4</v>
      </c>
      <c r="B2382">
        <v>9</v>
      </c>
      <c r="C2382">
        <v>11</v>
      </c>
      <c r="D2382">
        <v>635</v>
      </c>
      <c r="E2382">
        <v>181</v>
      </c>
      <c r="F2382">
        <v>12.8</v>
      </c>
      <c r="G2382">
        <v>12.4</v>
      </c>
      <c r="H2382">
        <v>829.03899999999999</v>
      </c>
      <c r="I2382">
        <v>23.085000000000001</v>
      </c>
      <c r="J2382">
        <v>717.673</v>
      </c>
      <c r="K2382">
        <v>690.42200000000003</v>
      </c>
    </row>
    <row r="2383" spans="1:11" x14ac:dyDescent="0.3">
      <c r="A2383">
        <v>4</v>
      </c>
      <c r="B2383">
        <v>9</v>
      </c>
      <c r="C2383">
        <v>12</v>
      </c>
      <c r="D2383">
        <v>881</v>
      </c>
      <c r="E2383">
        <v>104</v>
      </c>
      <c r="F2383">
        <v>13.3</v>
      </c>
      <c r="G2383">
        <v>10.8</v>
      </c>
      <c r="H2383">
        <v>985.95600000000002</v>
      </c>
      <c r="I2383">
        <v>27.077999999999999</v>
      </c>
      <c r="J2383">
        <v>841.69500000000005</v>
      </c>
      <c r="K2383">
        <v>808.91899999999998</v>
      </c>
    </row>
    <row r="2384" spans="1:11" x14ac:dyDescent="0.3">
      <c r="A2384">
        <v>4</v>
      </c>
      <c r="B2384">
        <v>9</v>
      </c>
      <c r="C2384">
        <v>13</v>
      </c>
      <c r="D2384">
        <v>862</v>
      </c>
      <c r="E2384">
        <v>119</v>
      </c>
      <c r="F2384">
        <v>13.3</v>
      </c>
      <c r="G2384">
        <v>12.4</v>
      </c>
      <c r="H2384">
        <v>937.91200000000003</v>
      </c>
      <c r="I2384">
        <v>25.315999999999999</v>
      </c>
      <c r="J2384">
        <v>805.36199999999997</v>
      </c>
      <c r="K2384">
        <v>774.25800000000004</v>
      </c>
    </row>
    <row r="2385" spans="1:11" x14ac:dyDescent="0.3">
      <c r="A2385">
        <v>4</v>
      </c>
      <c r="B2385">
        <v>9</v>
      </c>
      <c r="C2385">
        <v>14</v>
      </c>
      <c r="D2385">
        <v>661</v>
      </c>
      <c r="E2385">
        <v>190</v>
      </c>
      <c r="F2385">
        <v>13.3</v>
      </c>
      <c r="G2385">
        <v>12.4</v>
      </c>
      <c r="H2385">
        <v>756.65700000000004</v>
      </c>
      <c r="I2385">
        <v>22.922000000000001</v>
      </c>
      <c r="J2385">
        <v>654.08500000000004</v>
      </c>
      <c r="K2385">
        <v>629.46500000000003</v>
      </c>
    </row>
    <row r="2386" spans="1:11" x14ac:dyDescent="0.3">
      <c r="A2386">
        <v>4</v>
      </c>
      <c r="B2386">
        <v>9</v>
      </c>
      <c r="C2386">
        <v>15</v>
      </c>
      <c r="D2386">
        <v>777</v>
      </c>
      <c r="E2386">
        <v>100</v>
      </c>
      <c r="F2386">
        <v>12.8</v>
      </c>
      <c r="G2386">
        <v>12.9</v>
      </c>
      <c r="H2386">
        <v>622.05499999999995</v>
      </c>
      <c r="I2386">
        <v>20.315999999999999</v>
      </c>
      <c r="J2386">
        <v>537.66499999999996</v>
      </c>
      <c r="K2386">
        <v>517.50300000000004</v>
      </c>
    </row>
    <row r="2387" spans="1:11" x14ac:dyDescent="0.3">
      <c r="A2387">
        <v>4</v>
      </c>
      <c r="B2387">
        <v>9</v>
      </c>
      <c r="C2387">
        <v>16</v>
      </c>
      <c r="D2387">
        <v>666</v>
      </c>
      <c r="E2387">
        <v>69</v>
      </c>
      <c r="F2387">
        <v>12.2</v>
      </c>
      <c r="G2387">
        <v>12.9</v>
      </c>
      <c r="H2387">
        <v>374.47899999999998</v>
      </c>
      <c r="I2387">
        <v>16.484999999999999</v>
      </c>
      <c r="J2387">
        <v>316.09100000000001</v>
      </c>
      <c r="K2387">
        <v>303.13799999999998</v>
      </c>
    </row>
    <row r="2388" spans="1:11" x14ac:dyDescent="0.3">
      <c r="A2388">
        <v>4</v>
      </c>
      <c r="B2388">
        <v>9</v>
      </c>
      <c r="C2388">
        <v>17</v>
      </c>
      <c r="D2388">
        <v>517</v>
      </c>
      <c r="E2388">
        <v>45</v>
      </c>
      <c r="F2388">
        <v>11.1</v>
      </c>
      <c r="G2388">
        <v>11.8</v>
      </c>
      <c r="H2388">
        <v>156.49799999999999</v>
      </c>
      <c r="I2388">
        <v>12.552</v>
      </c>
      <c r="J2388">
        <v>114.83199999999999</v>
      </c>
      <c r="K2388">
        <v>106.977</v>
      </c>
    </row>
    <row r="2389" spans="1:11" x14ac:dyDescent="0.3">
      <c r="A2389">
        <v>4</v>
      </c>
      <c r="B2389">
        <v>9</v>
      </c>
      <c r="C2389">
        <v>18</v>
      </c>
      <c r="D2389">
        <v>88</v>
      </c>
      <c r="E2389">
        <v>17</v>
      </c>
      <c r="F2389">
        <v>10.6</v>
      </c>
      <c r="G2389">
        <v>10.3</v>
      </c>
      <c r="H2389">
        <v>15.653</v>
      </c>
      <c r="I2389">
        <v>9.9480000000000004</v>
      </c>
      <c r="J2389">
        <v>12.9</v>
      </c>
      <c r="K2389">
        <v>7.1</v>
      </c>
    </row>
    <row r="2390" spans="1:11" x14ac:dyDescent="0.3">
      <c r="A2390">
        <v>4</v>
      </c>
      <c r="B2390">
        <v>9</v>
      </c>
      <c r="C2390">
        <v>19</v>
      </c>
      <c r="D2390">
        <v>0</v>
      </c>
      <c r="E2390">
        <v>0</v>
      </c>
      <c r="F2390">
        <v>10</v>
      </c>
      <c r="G2390">
        <v>10.3</v>
      </c>
      <c r="H2390">
        <v>0</v>
      </c>
      <c r="I2390">
        <v>10</v>
      </c>
      <c r="J2390">
        <v>0</v>
      </c>
      <c r="K2390">
        <v>0</v>
      </c>
    </row>
    <row r="2391" spans="1:11" x14ac:dyDescent="0.3">
      <c r="A2391">
        <v>4</v>
      </c>
      <c r="B2391">
        <v>9</v>
      </c>
      <c r="C2391">
        <v>20</v>
      </c>
      <c r="D2391">
        <v>0</v>
      </c>
      <c r="E2391">
        <v>0</v>
      </c>
      <c r="F2391">
        <v>10</v>
      </c>
      <c r="G2391">
        <v>9.3000000000000007</v>
      </c>
      <c r="H2391">
        <v>0</v>
      </c>
      <c r="I2391">
        <v>10</v>
      </c>
      <c r="J2391">
        <v>0</v>
      </c>
      <c r="K2391">
        <v>0</v>
      </c>
    </row>
    <row r="2392" spans="1:11" x14ac:dyDescent="0.3">
      <c r="A2392">
        <v>4</v>
      </c>
      <c r="B2392">
        <v>9</v>
      </c>
      <c r="C2392">
        <v>21</v>
      </c>
      <c r="D2392">
        <v>0</v>
      </c>
      <c r="E2392">
        <v>0</v>
      </c>
      <c r="F2392">
        <v>9.4</v>
      </c>
      <c r="G2392">
        <v>6.7</v>
      </c>
      <c r="H2392">
        <v>0</v>
      </c>
      <c r="I2392">
        <v>9.4</v>
      </c>
      <c r="J2392">
        <v>0</v>
      </c>
      <c r="K2392">
        <v>0</v>
      </c>
    </row>
    <row r="2393" spans="1:11" x14ac:dyDescent="0.3">
      <c r="A2393">
        <v>4</v>
      </c>
      <c r="B2393">
        <v>9</v>
      </c>
      <c r="C2393">
        <v>22</v>
      </c>
      <c r="D2393">
        <v>0</v>
      </c>
      <c r="E2393">
        <v>0</v>
      </c>
      <c r="F2393">
        <v>9.4</v>
      </c>
      <c r="G2393">
        <v>5.2</v>
      </c>
      <c r="H2393">
        <v>0</v>
      </c>
      <c r="I2393">
        <v>9.4</v>
      </c>
      <c r="J2393">
        <v>0</v>
      </c>
      <c r="K2393">
        <v>0</v>
      </c>
    </row>
    <row r="2394" spans="1:11" x14ac:dyDescent="0.3">
      <c r="A2394">
        <v>4</v>
      </c>
      <c r="B2394">
        <v>9</v>
      </c>
      <c r="C2394">
        <v>23</v>
      </c>
      <c r="D2394">
        <v>0</v>
      </c>
      <c r="E2394">
        <v>0</v>
      </c>
      <c r="F2394">
        <v>9.4</v>
      </c>
      <c r="G2394">
        <v>4.0999999999999996</v>
      </c>
      <c r="H2394">
        <v>0</v>
      </c>
      <c r="I2394">
        <v>9.4</v>
      </c>
      <c r="J2394">
        <v>0</v>
      </c>
      <c r="K2394">
        <v>0</v>
      </c>
    </row>
    <row r="2395" spans="1:11" x14ac:dyDescent="0.3">
      <c r="A2395">
        <v>4</v>
      </c>
      <c r="B2395">
        <v>10</v>
      </c>
      <c r="C2395">
        <v>0</v>
      </c>
      <c r="D2395">
        <v>0</v>
      </c>
      <c r="E2395">
        <v>0</v>
      </c>
      <c r="F2395">
        <v>8.9</v>
      </c>
      <c r="G2395">
        <v>4.0999999999999996</v>
      </c>
      <c r="H2395">
        <v>0</v>
      </c>
      <c r="I2395">
        <v>8.9</v>
      </c>
      <c r="J2395">
        <v>0</v>
      </c>
      <c r="K2395">
        <v>0</v>
      </c>
    </row>
    <row r="2396" spans="1:11" x14ac:dyDescent="0.3">
      <c r="A2396">
        <v>4</v>
      </c>
      <c r="B2396">
        <v>10</v>
      </c>
      <c r="C2396">
        <v>1</v>
      </c>
      <c r="D2396">
        <v>0</v>
      </c>
      <c r="E2396">
        <v>0</v>
      </c>
      <c r="F2396">
        <v>8.3000000000000007</v>
      </c>
      <c r="G2396">
        <v>4.0999999999999996</v>
      </c>
      <c r="H2396">
        <v>0</v>
      </c>
      <c r="I2396">
        <v>8.3000000000000007</v>
      </c>
      <c r="J2396">
        <v>0</v>
      </c>
      <c r="K2396">
        <v>0</v>
      </c>
    </row>
    <row r="2397" spans="1:11" x14ac:dyDescent="0.3">
      <c r="A2397">
        <v>4</v>
      </c>
      <c r="B2397">
        <v>10</v>
      </c>
      <c r="C2397">
        <v>2</v>
      </c>
      <c r="D2397">
        <v>0</v>
      </c>
      <c r="E2397">
        <v>0</v>
      </c>
      <c r="F2397">
        <v>8.3000000000000007</v>
      </c>
      <c r="G2397">
        <v>4.0999999999999996</v>
      </c>
      <c r="H2397">
        <v>0</v>
      </c>
      <c r="I2397">
        <v>8.3000000000000007</v>
      </c>
      <c r="J2397">
        <v>0</v>
      </c>
      <c r="K2397">
        <v>0</v>
      </c>
    </row>
    <row r="2398" spans="1:11" x14ac:dyDescent="0.3">
      <c r="A2398">
        <v>4</v>
      </c>
      <c r="B2398">
        <v>10</v>
      </c>
      <c r="C2398">
        <v>3</v>
      </c>
      <c r="D2398">
        <v>0</v>
      </c>
      <c r="E2398">
        <v>0</v>
      </c>
      <c r="F2398">
        <v>8.3000000000000007</v>
      </c>
      <c r="G2398">
        <v>2.6</v>
      </c>
      <c r="H2398">
        <v>0</v>
      </c>
      <c r="I2398">
        <v>8.3000000000000007</v>
      </c>
      <c r="J2398">
        <v>0</v>
      </c>
      <c r="K2398">
        <v>0</v>
      </c>
    </row>
    <row r="2399" spans="1:11" x14ac:dyDescent="0.3">
      <c r="A2399">
        <v>4</v>
      </c>
      <c r="B2399">
        <v>10</v>
      </c>
      <c r="C2399">
        <v>4</v>
      </c>
      <c r="D2399">
        <v>0</v>
      </c>
      <c r="E2399">
        <v>0</v>
      </c>
      <c r="F2399">
        <v>7.8</v>
      </c>
      <c r="G2399">
        <v>3.1</v>
      </c>
      <c r="H2399">
        <v>0</v>
      </c>
      <c r="I2399">
        <v>7.8</v>
      </c>
      <c r="J2399">
        <v>0</v>
      </c>
      <c r="K2399">
        <v>0</v>
      </c>
    </row>
    <row r="2400" spans="1:11" x14ac:dyDescent="0.3">
      <c r="A2400">
        <v>4</v>
      </c>
      <c r="B2400">
        <v>10</v>
      </c>
      <c r="C2400">
        <v>5</v>
      </c>
      <c r="D2400">
        <v>1</v>
      </c>
      <c r="E2400">
        <v>4</v>
      </c>
      <c r="F2400">
        <v>6.1</v>
      </c>
      <c r="G2400">
        <v>2.1</v>
      </c>
      <c r="H2400">
        <v>3.879</v>
      </c>
      <c r="I2400">
        <v>3.7639999999999998</v>
      </c>
      <c r="J2400">
        <v>3.5840000000000001</v>
      </c>
      <c r="K2400">
        <v>0</v>
      </c>
    </row>
    <row r="2401" spans="1:11" x14ac:dyDescent="0.3">
      <c r="A2401">
        <v>4</v>
      </c>
      <c r="B2401">
        <v>10</v>
      </c>
      <c r="C2401">
        <v>6</v>
      </c>
      <c r="D2401">
        <v>165</v>
      </c>
      <c r="E2401">
        <v>50</v>
      </c>
      <c r="F2401">
        <v>8.9</v>
      </c>
      <c r="G2401">
        <v>1.5</v>
      </c>
      <c r="H2401">
        <v>68.415000000000006</v>
      </c>
      <c r="I2401">
        <v>8.5470000000000006</v>
      </c>
      <c r="J2401">
        <v>53.848999999999997</v>
      </c>
      <c r="K2401">
        <v>47.265999999999998</v>
      </c>
    </row>
    <row r="2402" spans="1:11" x14ac:dyDescent="0.3">
      <c r="A2402">
        <v>4</v>
      </c>
      <c r="B2402">
        <v>10</v>
      </c>
      <c r="C2402">
        <v>7</v>
      </c>
      <c r="D2402">
        <v>467</v>
      </c>
      <c r="E2402">
        <v>98</v>
      </c>
      <c r="F2402">
        <v>10.6</v>
      </c>
      <c r="G2402">
        <v>2.1</v>
      </c>
      <c r="H2402">
        <v>272.28500000000003</v>
      </c>
      <c r="I2402">
        <v>17.09</v>
      </c>
      <c r="J2402">
        <v>225.55699999999999</v>
      </c>
      <c r="K2402">
        <v>215.06700000000001</v>
      </c>
    </row>
    <row r="2403" spans="1:11" x14ac:dyDescent="0.3">
      <c r="A2403">
        <v>4</v>
      </c>
      <c r="B2403">
        <v>10</v>
      </c>
      <c r="C2403">
        <v>8</v>
      </c>
      <c r="D2403">
        <v>636</v>
      </c>
      <c r="E2403">
        <v>138</v>
      </c>
      <c r="F2403">
        <v>11.7</v>
      </c>
      <c r="G2403">
        <v>4.0999999999999996</v>
      </c>
      <c r="H2403">
        <v>523.02300000000002</v>
      </c>
      <c r="I2403">
        <v>23.850999999999999</v>
      </c>
      <c r="J2403">
        <v>444.16300000000001</v>
      </c>
      <c r="K2403">
        <v>427.24700000000001</v>
      </c>
    </row>
    <row r="2404" spans="1:11" x14ac:dyDescent="0.3">
      <c r="A2404">
        <v>4</v>
      </c>
      <c r="B2404">
        <v>10</v>
      </c>
      <c r="C2404">
        <v>9</v>
      </c>
      <c r="D2404">
        <v>724</v>
      </c>
      <c r="E2404">
        <v>168</v>
      </c>
      <c r="F2404">
        <v>12.8</v>
      </c>
      <c r="G2404">
        <v>6.2</v>
      </c>
      <c r="H2404">
        <v>744.05399999999997</v>
      </c>
      <c r="I2404">
        <v>27.225000000000001</v>
      </c>
      <c r="J2404">
        <v>632.45299999999997</v>
      </c>
      <c r="K2404">
        <v>608.69600000000003</v>
      </c>
    </row>
    <row r="2405" spans="1:11" x14ac:dyDescent="0.3">
      <c r="A2405">
        <v>4</v>
      </c>
      <c r="B2405">
        <v>10</v>
      </c>
      <c r="C2405">
        <v>10</v>
      </c>
      <c r="D2405">
        <v>776</v>
      </c>
      <c r="E2405">
        <v>187</v>
      </c>
      <c r="F2405">
        <v>13.9</v>
      </c>
      <c r="G2405">
        <v>5.2</v>
      </c>
      <c r="H2405">
        <v>912.50400000000002</v>
      </c>
      <c r="I2405">
        <v>34.098999999999997</v>
      </c>
      <c r="J2405">
        <v>759.19200000000001</v>
      </c>
      <c r="K2405">
        <v>730.15</v>
      </c>
    </row>
    <row r="2406" spans="1:11" x14ac:dyDescent="0.3">
      <c r="A2406">
        <v>4</v>
      </c>
      <c r="B2406">
        <v>10</v>
      </c>
      <c r="C2406">
        <v>11</v>
      </c>
      <c r="D2406">
        <v>801</v>
      </c>
      <c r="E2406">
        <v>197</v>
      </c>
      <c r="F2406">
        <v>14.4</v>
      </c>
      <c r="G2406">
        <v>6.2</v>
      </c>
      <c r="H2406">
        <v>1008.909</v>
      </c>
      <c r="I2406">
        <v>34.784999999999997</v>
      </c>
      <c r="J2406">
        <v>837.85400000000004</v>
      </c>
      <c r="K2406">
        <v>805.25699999999995</v>
      </c>
    </row>
    <row r="2407" spans="1:11" x14ac:dyDescent="0.3">
      <c r="A2407">
        <v>4</v>
      </c>
      <c r="B2407">
        <v>10</v>
      </c>
      <c r="C2407">
        <v>12</v>
      </c>
      <c r="D2407">
        <v>805</v>
      </c>
      <c r="E2407">
        <v>199</v>
      </c>
      <c r="F2407">
        <v>14.4</v>
      </c>
      <c r="G2407">
        <v>7.2</v>
      </c>
      <c r="H2407">
        <v>1019.025</v>
      </c>
      <c r="I2407">
        <v>33.290999999999997</v>
      </c>
      <c r="J2407">
        <v>850.88300000000004</v>
      </c>
      <c r="K2407">
        <v>817.67600000000004</v>
      </c>
    </row>
    <row r="2408" spans="1:11" x14ac:dyDescent="0.3">
      <c r="A2408">
        <v>4</v>
      </c>
      <c r="B2408">
        <v>10</v>
      </c>
      <c r="C2408">
        <v>13</v>
      </c>
      <c r="D2408">
        <v>787</v>
      </c>
      <c r="E2408">
        <v>192</v>
      </c>
      <c r="F2408">
        <v>14.4</v>
      </c>
      <c r="G2408">
        <v>8.1999999999999993</v>
      </c>
      <c r="H2408">
        <v>956.10599999999999</v>
      </c>
      <c r="I2408">
        <v>30.713000000000001</v>
      </c>
      <c r="J2408">
        <v>805.50199999999995</v>
      </c>
      <c r="K2408">
        <v>774.39200000000005</v>
      </c>
    </row>
    <row r="2409" spans="1:11" x14ac:dyDescent="0.3">
      <c r="A2409">
        <v>4</v>
      </c>
      <c r="B2409">
        <v>10</v>
      </c>
      <c r="C2409">
        <v>14</v>
      </c>
      <c r="D2409">
        <v>749</v>
      </c>
      <c r="E2409">
        <v>176</v>
      </c>
      <c r="F2409">
        <v>15</v>
      </c>
      <c r="G2409">
        <v>7.2</v>
      </c>
      <c r="H2409">
        <v>814.53800000000001</v>
      </c>
      <c r="I2409">
        <v>30.094000000000001</v>
      </c>
      <c r="J2409">
        <v>686.50300000000004</v>
      </c>
      <c r="K2409">
        <v>660.56</v>
      </c>
    </row>
    <row r="2410" spans="1:11" x14ac:dyDescent="0.3">
      <c r="A2410">
        <v>4</v>
      </c>
      <c r="B2410">
        <v>10</v>
      </c>
      <c r="C2410">
        <v>15</v>
      </c>
      <c r="D2410">
        <v>676</v>
      </c>
      <c r="E2410">
        <v>150</v>
      </c>
      <c r="F2410">
        <v>14.4</v>
      </c>
      <c r="G2410">
        <v>7.2</v>
      </c>
      <c r="H2410">
        <v>609.31899999999996</v>
      </c>
      <c r="I2410">
        <v>25.529</v>
      </c>
      <c r="J2410">
        <v>517.87400000000002</v>
      </c>
      <c r="K2410">
        <v>498.42399999999998</v>
      </c>
    </row>
    <row r="2411" spans="1:11" x14ac:dyDescent="0.3">
      <c r="A2411">
        <v>4</v>
      </c>
      <c r="B2411">
        <v>10</v>
      </c>
      <c r="C2411">
        <v>16</v>
      </c>
      <c r="D2411">
        <v>544</v>
      </c>
      <c r="E2411">
        <v>114</v>
      </c>
      <c r="F2411">
        <v>13.3</v>
      </c>
      <c r="G2411">
        <v>7.7</v>
      </c>
      <c r="H2411">
        <v>366.25200000000001</v>
      </c>
      <c r="I2411">
        <v>19.367999999999999</v>
      </c>
      <c r="J2411">
        <v>308.63200000000001</v>
      </c>
      <c r="K2411">
        <v>295.892</v>
      </c>
    </row>
    <row r="2412" spans="1:11" x14ac:dyDescent="0.3">
      <c r="A2412">
        <v>4</v>
      </c>
      <c r="B2412">
        <v>10</v>
      </c>
      <c r="C2412">
        <v>17</v>
      </c>
      <c r="D2412">
        <v>298</v>
      </c>
      <c r="E2412">
        <v>69</v>
      </c>
      <c r="F2412">
        <v>12.2</v>
      </c>
      <c r="G2412">
        <v>7.2</v>
      </c>
      <c r="H2412">
        <v>132.761</v>
      </c>
      <c r="I2412">
        <v>13.896000000000001</v>
      </c>
      <c r="J2412">
        <v>103.926</v>
      </c>
      <c r="K2412">
        <v>96.307000000000002</v>
      </c>
    </row>
    <row r="2413" spans="1:11" x14ac:dyDescent="0.3">
      <c r="A2413">
        <v>4</v>
      </c>
      <c r="B2413">
        <v>10</v>
      </c>
      <c r="C2413">
        <v>18</v>
      </c>
      <c r="D2413">
        <v>17</v>
      </c>
      <c r="E2413">
        <v>20</v>
      </c>
      <c r="F2413">
        <v>11.1</v>
      </c>
      <c r="G2413">
        <v>5.7</v>
      </c>
      <c r="H2413">
        <v>18.981999999999999</v>
      </c>
      <c r="I2413">
        <v>10.247999999999999</v>
      </c>
      <c r="J2413">
        <v>16.934999999999999</v>
      </c>
      <c r="K2413">
        <v>11.06</v>
      </c>
    </row>
    <row r="2414" spans="1:11" x14ac:dyDescent="0.3">
      <c r="A2414">
        <v>4</v>
      </c>
      <c r="B2414">
        <v>10</v>
      </c>
      <c r="C2414">
        <v>19</v>
      </c>
      <c r="D2414">
        <v>0</v>
      </c>
      <c r="E2414">
        <v>0</v>
      </c>
      <c r="F2414">
        <v>11.1</v>
      </c>
      <c r="G2414">
        <v>4.5999999999999996</v>
      </c>
      <c r="H2414">
        <v>0</v>
      </c>
      <c r="I2414">
        <v>11.1</v>
      </c>
      <c r="J2414">
        <v>0</v>
      </c>
      <c r="K2414">
        <v>0</v>
      </c>
    </row>
    <row r="2415" spans="1:11" x14ac:dyDescent="0.3">
      <c r="A2415">
        <v>4</v>
      </c>
      <c r="B2415">
        <v>10</v>
      </c>
      <c r="C2415">
        <v>20</v>
      </c>
      <c r="D2415">
        <v>0</v>
      </c>
      <c r="E2415">
        <v>0</v>
      </c>
      <c r="F2415">
        <v>11.1</v>
      </c>
      <c r="G2415">
        <v>6.2</v>
      </c>
      <c r="H2415">
        <v>0</v>
      </c>
      <c r="I2415">
        <v>11.1</v>
      </c>
      <c r="J2415">
        <v>0</v>
      </c>
      <c r="K2415">
        <v>0</v>
      </c>
    </row>
    <row r="2416" spans="1:11" x14ac:dyDescent="0.3">
      <c r="A2416">
        <v>4</v>
      </c>
      <c r="B2416">
        <v>10</v>
      </c>
      <c r="C2416">
        <v>21</v>
      </c>
      <c r="D2416">
        <v>0</v>
      </c>
      <c r="E2416">
        <v>0</v>
      </c>
      <c r="F2416">
        <v>10.6</v>
      </c>
      <c r="G2416">
        <v>5.2</v>
      </c>
      <c r="H2416">
        <v>0</v>
      </c>
      <c r="I2416">
        <v>10.6</v>
      </c>
      <c r="J2416">
        <v>0</v>
      </c>
      <c r="K2416">
        <v>0</v>
      </c>
    </row>
    <row r="2417" spans="1:11" x14ac:dyDescent="0.3">
      <c r="A2417">
        <v>4</v>
      </c>
      <c r="B2417">
        <v>10</v>
      </c>
      <c r="C2417">
        <v>22</v>
      </c>
      <c r="D2417">
        <v>0</v>
      </c>
      <c r="E2417">
        <v>0</v>
      </c>
      <c r="F2417">
        <v>10.6</v>
      </c>
      <c r="G2417">
        <v>4.0999999999999996</v>
      </c>
      <c r="H2417">
        <v>0</v>
      </c>
      <c r="I2417">
        <v>10.6</v>
      </c>
      <c r="J2417">
        <v>0</v>
      </c>
      <c r="K2417">
        <v>0</v>
      </c>
    </row>
    <row r="2418" spans="1:11" x14ac:dyDescent="0.3">
      <c r="A2418">
        <v>4</v>
      </c>
      <c r="B2418">
        <v>10</v>
      </c>
      <c r="C2418">
        <v>23</v>
      </c>
      <c r="D2418">
        <v>0</v>
      </c>
      <c r="E2418">
        <v>0</v>
      </c>
      <c r="F2418">
        <v>10</v>
      </c>
      <c r="G2418">
        <v>3.6</v>
      </c>
      <c r="H2418">
        <v>0</v>
      </c>
      <c r="I2418">
        <v>10</v>
      </c>
      <c r="J2418">
        <v>0</v>
      </c>
      <c r="K2418">
        <v>0</v>
      </c>
    </row>
    <row r="2419" spans="1:11" x14ac:dyDescent="0.3">
      <c r="A2419">
        <v>4</v>
      </c>
      <c r="B2419">
        <v>11</v>
      </c>
      <c r="C2419">
        <v>0</v>
      </c>
      <c r="D2419">
        <v>0</v>
      </c>
      <c r="E2419">
        <v>0</v>
      </c>
      <c r="F2419">
        <v>9.4</v>
      </c>
      <c r="G2419">
        <v>3.6</v>
      </c>
      <c r="H2419">
        <v>0</v>
      </c>
      <c r="I2419">
        <v>9.4</v>
      </c>
      <c r="J2419">
        <v>0</v>
      </c>
      <c r="K2419">
        <v>0</v>
      </c>
    </row>
    <row r="2420" spans="1:11" x14ac:dyDescent="0.3">
      <c r="A2420">
        <v>4</v>
      </c>
      <c r="B2420">
        <v>11</v>
      </c>
      <c r="C2420">
        <v>1</v>
      </c>
      <c r="D2420">
        <v>0</v>
      </c>
      <c r="E2420">
        <v>0</v>
      </c>
      <c r="F2420">
        <v>9.4</v>
      </c>
      <c r="G2420">
        <v>2.1</v>
      </c>
      <c r="H2420">
        <v>0</v>
      </c>
      <c r="I2420">
        <v>9.4</v>
      </c>
      <c r="J2420">
        <v>0</v>
      </c>
      <c r="K2420">
        <v>0</v>
      </c>
    </row>
    <row r="2421" spans="1:11" x14ac:dyDescent="0.3">
      <c r="A2421">
        <v>4</v>
      </c>
      <c r="B2421">
        <v>11</v>
      </c>
      <c r="C2421">
        <v>2</v>
      </c>
      <c r="D2421">
        <v>0</v>
      </c>
      <c r="E2421">
        <v>0</v>
      </c>
      <c r="F2421">
        <v>9.4</v>
      </c>
      <c r="G2421">
        <v>5.2</v>
      </c>
      <c r="H2421">
        <v>0</v>
      </c>
      <c r="I2421">
        <v>9.4</v>
      </c>
      <c r="J2421">
        <v>0</v>
      </c>
      <c r="K2421">
        <v>0</v>
      </c>
    </row>
    <row r="2422" spans="1:11" x14ac:dyDescent="0.3">
      <c r="A2422">
        <v>4</v>
      </c>
      <c r="B2422">
        <v>11</v>
      </c>
      <c r="C2422">
        <v>3</v>
      </c>
      <c r="D2422">
        <v>0</v>
      </c>
      <c r="E2422">
        <v>0</v>
      </c>
      <c r="F2422">
        <v>9.4</v>
      </c>
      <c r="G2422">
        <v>4.0999999999999996</v>
      </c>
      <c r="H2422">
        <v>0</v>
      </c>
      <c r="I2422">
        <v>9.4</v>
      </c>
      <c r="J2422">
        <v>0</v>
      </c>
      <c r="K2422">
        <v>0</v>
      </c>
    </row>
    <row r="2423" spans="1:11" x14ac:dyDescent="0.3">
      <c r="A2423">
        <v>4</v>
      </c>
      <c r="B2423">
        <v>11</v>
      </c>
      <c r="C2423">
        <v>4</v>
      </c>
      <c r="D2423">
        <v>0</v>
      </c>
      <c r="E2423">
        <v>0</v>
      </c>
      <c r="F2423">
        <v>8.9</v>
      </c>
      <c r="G2423">
        <v>4.0999999999999996</v>
      </c>
      <c r="H2423">
        <v>0</v>
      </c>
      <c r="I2423">
        <v>8.9</v>
      </c>
      <c r="J2423">
        <v>0</v>
      </c>
      <c r="K2423">
        <v>0</v>
      </c>
    </row>
    <row r="2424" spans="1:11" x14ac:dyDescent="0.3">
      <c r="A2424">
        <v>4</v>
      </c>
      <c r="B2424">
        <v>11</v>
      </c>
      <c r="C2424">
        <v>5</v>
      </c>
      <c r="D2424">
        <v>0</v>
      </c>
      <c r="E2424">
        <v>5</v>
      </c>
      <c r="F2424">
        <v>9.4</v>
      </c>
      <c r="G2424">
        <v>2.6</v>
      </c>
      <c r="H2424">
        <v>4.8490000000000002</v>
      </c>
      <c r="I2424">
        <v>7.3369999999999997</v>
      </c>
      <c r="J2424">
        <v>4.4279999999999999</v>
      </c>
      <c r="K2424">
        <v>0</v>
      </c>
    </row>
    <row r="2425" spans="1:11" x14ac:dyDescent="0.3">
      <c r="A2425">
        <v>4</v>
      </c>
      <c r="B2425">
        <v>11</v>
      </c>
      <c r="C2425">
        <v>6</v>
      </c>
      <c r="D2425">
        <v>76</v>
      </c>
      <c r="E2425">
        <v>44</v>
      </c>
      <c r="F2425">
        <v>11.1</v>
      </c>
      <c r="G2425">
        <v>2.6</v>
      </c>
      <c r="H2425">
        <v>51.744999999999997</v>
      </c>
      <c r="I2425">
        <v>10.413</v>
      </c>
      <c r="J2425">
        <v>42.917999999999999</v>
      </c>
      <c r="K2425">
        <v>36.548999999999999</v>
      </c>
    </row>
    <row r="2426" spans="1:11" x14ac:dyDescent="0.3">
      <c r="A2426">
        <v>4</v>
      </c>
      <c r="B2426">
        <v>11</v>
      </c>
      <c r="C2426">
        <v>7</v>
      </c>
      <c r="D2426">
        <v>341</v>
      </c>
      <c r="E2426">
        <v>108</v>
      </c>
      <c r="F2426">
        <v>12.8</v>
      </c>
      <c r="G2426">
        <v>3.6</v>
      </c>
      <c r="H2426">
        <v>237.215</v>
      </c>
      <c r="I2426">
        <v>17.341000000000001</v>
      </c>
      <c r="J2426">
        <v>198.56899999999999</v>
      </c>
      <c r="K2426">
        <v>188.76</v>
      </c>
    </row>
    <row r="2427" spans="1:11" x14ac:dyDescent="0.3">
      <c r="A2427">
        <v>4</v>
      </c>
      <c r="B2427">
        <v>11</v>
      </c>
      <c r="C2427">
        <v>8</v>
      </c>
      <c r="D2427">
        <v>471</v>
      </c>
      <c r="E2427">
        <v>183</v>
      </c>
      <c r="F2427">
        <v>14.4</v>
      </c>
      <c r="G2427">
        <v>2.1</v>
      </c>
      <c r="H2427">
        <v>470.53500000000003</v>
      </c>
      <c r="I2427">
        <v>27.672000000000001</v>
      </c>
      <c r="J2427">
        <v>395.50400000000002</v>
      </c>
      <c r="K2427">
        <v>380.16</v>
      </c>
    </row>
    <row r="2428" spans="1:11" x14ac:dyDescent="0.3">
      <c r="A2428">
        <v>4</v>
      </c>
      <c r="B2428">
        <v>11</v>
      </c>
      <c r="C2428">
        <v>9</v>
      </c>
      <c r="D2428">
        <v>609</v>
      </c>
      <c r="E2428">
        <v>198</v>
      </c>
      <c r="F2428">
        <v>15.6</v>
      </c>
      <c r="G2428">
        <v>2.6</v>
      </c>
      <c r="H2428">
        <v>687.59199999999998</v>
      </c>
      <c r="I2428">
        <v>34.951000000000001</v>
      </c>
      <c r="J2428">
        <v>568.76199999999994</v>
      </c>
      <c r="K2428">
        <v>547.45500000000004</v>
      </c>
    </row>
    <row r="2429" spans="1:11" x14ac:dyDescent="0.3">
      <c r="A2429">
        <v>4</v>
      </c>
      <c r="B2429">
        <v>11</v>
      </c>
      <c r="C2429">
        <v>10</v>
      </c>
      <c r="D2429">
        <v>577</v>
      </c>
      <c r="E2429">
        <v>235</v>
      </c>
      <c r="F2429">
        <v>17.2</v>
      </c>
      <c r="G2429">
        <v>4.5999999999999996</v>
      </c>
      <c r="H2429">
        <v>783.72</v>
      </c>
      <c r="I2429">
        <v>35.76</v>
      </c>
      <c r="J2429">
        <v>648.20600000000002</v>
      </c>
      <c r="K2429">
        <v>623.822</v>
      </c>
    </row>
    <row r="2430" spans="1:11" x14ac:dyDescent="0.3">
      <c r="A2430">
        <v>4</v>
      </c>
      <c r="B2430">
        <v>11</v>
      </c>
      <c r="C2430">
        <v>11</v>
      </c>
      <c r="D2430">
        <v>711</v>
      </c>
      <c r="E2430">
        <v>249</v>
      </c>
      <c r="F2430">
        <v>16.100000000000001</v>
      </c>
      <c r="G2430">
        <v>7.7</v>
      </c>
      <c r="H2430">
        <v>976.21500000000003</v>
      </c>
      <c r="I2430">
        <v>33.154000000000003</v>
      </c>
      <c r="J2430">
        <v>815.50800000000004</v>
      </c>
      <c r="K2430">
        <v>783.94200000000001</v>
      </c>
    </row>
    <row r="2431" spans="1:11" x14ac:dyDescent="0.3">
      <c r="A2431">
        <v>4</v>
      </c>
      <c r="B2431">
        <v>11</v>
      </c>
      <c r="C2431">
        <v>12</v>
      </c>
      <c r="D2431">
        <v>720</v>
      </c>
      <c r="E2431">
        <v>250</v>
      </c>
      <c r="F2431">
        <v>17.2</v>
      </c>
      <c r="G2431">
        <v>8.8000000000000007</v>
      </c>
      <c r="H2431">
        <v>994.899</v>
      </c>
      <c r="I2431">
        <v>33.381999999999998</v>
      </c>
      <c r="J2431">
        <v>830.471</v>
      </c>
      <c r="K2431">
        <v>798.21600000000001</v>
      </c>
    </row>
    <row r="2432" spans="1:11" x14ac:dyDescent="0.3">
      <c r="A2432">
        <v>4</v>
      </c>
      <c r="B2432">
        <v>11</v>
      </c>
      <c r="C2432">
        <v>13</v>
      </c>
      <c r="D2432">
        <v>704</v>
      </c>
      <c r="E2432">
        <v>241</v>
      </c>
      <c r="F2432">
        <v>16.100000000000001</v>
      </c>
      <c r="G2432">
        <v>9.3000000000000007</v>
      </c>
      <c r="H2432">
        <v>929.78399999999999</v>
      </c>
      <c r="I2432">
        <v>30.683</v>
      </c>
      <c r="J2432">
        <v>783.43799999999999</v>
      </c>
      <c r="K2432">
        <v>753.32299999999998</v>
      </c>
    </row>
    <row r="2433" spans="1:11" x14ac:dyDescent="0.3">
      <c r="A2433">
        <v>4</v>
      </c>
      <c r="B2433">
        <v>11</v>
      </c>
      <c r="C2433">
        <v>14</v>
      </c>
      <c r="D2433">
        <v>661</v>
      </c>
      <c r="E2433">
        <v>221</v>
      </c>
      <c r="F2433">
        <v>16.100000000000001</v>
      </c>
      <c r="G2433">
        <v>8.1999999999999993</v>
      </c>
      <c r="H2433">
        <v>788.49800000000005</v>
      </c>
      <c r="I2433">
        <v>29.492000000000001</v>
      </c>
      <c r="J2433">
        <v>666.12099999999998</v>
      </c>
      <c r="K2433">
        <v>641.01300000000003</v>
      </c>
    </row>
    <row r="2434" spans="1:11" x14ac:dyDescent="0.3">
      <c r="A2434">
        <v>4</v>
      </c>
      <c r="B2434">
        <v>11</v>
      </c>
      <c r="C2434">
        <v>15</v>
      </c>
      <c r="D2434">
        <v>576</v>
      </c>
      <c r="E2434">
        <v>187</v>
      </c>
      <c r="F2434">
        <v>16.100000000000001</v>
      </c>
      <c r="G2434">
        <v>8.1999999999999993</v>
      </c>
      <c r="H2434">
        <v>578.64300000000003</v>
      </c>
      <c r="I2434">
        <v>25.763999999999999</v>
      </c>
      <c r="J2434">
        <v>491.91500000000002</v>
      </c>
      <c r="K2434">
        <v>473.37900000000002</v>
      </c>
    </row>
    <row r="2435" spans="1:11" x14ac:dyDescent="0.3">
      <c r="A2435">
        <v>4</v>
      </c>
      <c r="B2435">
        <v>11</v>
      </c>
      <c r="C2435">
        <v>16</v>
      </c>
      <c r="D2435">
        <v>440</v>
      </c>
      <c r="E2435">
        <v>138</v>
      </c>
      <c r="F2435">
        <v>16.100000000000001</v>
      </c>
      <c r="G2435">
        <v>6.2</v>
      </c>
      <c r="H2435">
        <v>341.55700000000002</v>
      </c>
      <c r="I2435">
        <v>22.632999999999999</v>
      </c>
      <c r="J2435">
        <v>286.15600000000001</v>
      </c>
      <c r="K2435">
        <v>274.04899999999998</v>
      </c>
    </row>
    <row r="2436" spans="1:11" x14ac:dyDescent="0.3">
      <c r="A2436">
        <v>4</v>
      </c>
      <c r="B2436">
        <v>11</v>
      </c>
      <c r="C2436">
        <v>17</v>
      </c>
      <c r="D2436">
        <v>203</v>
      </c>
      <c r="E2436">
        <v>79</v>
      </c>
      <c r="F2436">
        <v>14.4</v>
      </c>
      <c r="G2436">
        <v>6.2</v>
      </c>
      <c r="H2436">
        <v>120.929</v>
      </c>
      <c r="I2436">
        <v>16.055</v>
      </c>
      <c r="J2436">
        <v>97.334000000000003</v>
      </c>
      <c r="K2436">
        <v>89.855999999999995</v>
      </c>
    </row>
    <row r="2437" spans="1:11" x14ac:dyDescent="0.3">
      <c r="A2437">
        <v>4</v>
      </c>
      <c r="B2437">
        <v>11</v>
      </c>
      <c r="C2437">
        <v>18</v>
      </c>
      <c r="D2437">
        <v>5</v>
      </c>
      <c r="E2437">
        <v>20</v>
      </c>
      <c r="F2437">
        <v>14.4</v>
      </c>
      <c r="G2437">
        <v>4.5999999999999996</v>
      </c>
      <c r="H2437">
        <v>18.931000000000001</v>
      </c>
      <c r="I2437">
        <v>13.478</v>
      </c>
      <c r="J2437">
        <v>16.873999999999999</v>
      </c>
      <c r="K2437">
        <v>11</v>
      </c>
    </row>
    <row r="2438" spans="1:11" x14ac:dyDescent="0.3">
      <c r="A2438">
        <v>4</v>
      </c>
      <c r="B2438">
        <v>11</v>
      </c>
      <c r="C2438">
        <v>19</v>
      </c>
      <c r="D2438">
        <v>0</v>
      </c>
      <c r="E2438">
        <v>0</v>
      </c>
      <c r="F2438">
        <v>13.3</v>
      </c>
      <c r="G2438">
        <v>6.2</v>
      </c>
      <c r="H2438">
        <v>0</v>
      </c>
      <c r="I2438">
        <v>13.3</v>
      </c>
      <c r="J2438">
        <v>0</v>
      </c>
      <c r="K2438">
        <v>0</v>
      </c>
    </row>
    <row r="2439" spans="1:11" x14ac:dyDescent="0.3">
      <c r="A2439">
        <v>4</v>
      </c>
      <c r="B2439">
        <v>11</v>
      </c>
      <c r="C2439">
        <v>20</v>
      </c>
      <c r="D2439">
        <v>0</v>
      </c>
      <c r="E2439">
        <v>0</v>
      </c>
      <c r="F2439">
        <v>14.4</v>
      </c>
      <c r="G2439">
        <v>4.5999999999999996</v>
      </c>
      <c r="H2439">
        <v>0</v>
      </c>
      <c r="I2439">
        <v>14.4</v>
      </c>
      <c r="J2439">
        <v>0</v>
      </c>
      <c r="K2439">
        <v>0</v>
      </c>
    </row>
    <row r="2440" spans="1:11" x14ac:dyDescent="0.3">
      <c r="A2440">
        <v>4</v>
      </c>
      <c r="B2440">
        <v>11</v>
      </c>
      <c r="C2440">
        <v>21</v>
      </c>
      <c r="D2440">
        <v>0</v>
      </c>
      <c r="E2440">
        <v>0</v>
      </c>
      <c r="F2440">
        <v>12.8</v>
      </c>
      <c r="G2440">
        <v>4.5999999999999996</v>
      </c>
      <c r="H2440">
        <v>0</v>
      </c>
      <c r="I2440">
        <v>12.8</v>
      </c>
      <c r="J2440">
        <v>0</v>
      </c>
      <c r="K2440">
        <v>0</v>
      </c>
    </row>
    <row r="2441" spans="1:11" x14ac:dyDescent="0.3">
      <c r="A2441">
        <v>4</v>
      </c>
      <c r="B2441">
        <v>11</v>
      </c>
      <c r="C2441">
        <v>22</v>
      </c>
      <c r="D2441">
        <v>0</v>
      </c>
      <c r="E2441">
        <v>0</v>
      </c>
      <c r="F2441">
        <v>13.3</v>
      </c>
      <c r="G2441">
        <v>4.0999999999999996</v>
      </c>
      <c r="H2441">
        <v>0</v>
      </c>
      <c r="I2441">
        <v>13.3</v>
      </c>
      <c r="J2441">
        <v>0</v>
      </c>
      <c r="K2441">
        <v>0</v>
      </c>
    </row>
    <row r="2442" spans="1:11" x14ac:dyDescent="0.3">
      <c r="A2442">
        <v>4</v>
      </c>
      <c r="B2442">
        <v>11</v>
      </c>
      <c r="C2442">
        <v>23</v>
      </c>
      <c r="D2442">
        <v>0</v>
      </c>
      <c r="E2442">
        <v>0</v>
      </c>
      <c r="F2442">
        <v>12.8</v>
      </c>
      <c r="G2442">
        <v>3.6</v>
      </c>
      <c r="H2442">
        <v>0</v>
      </c>
      <c r="I2442">
        <v>12.8</v>
      </c>
      <c r="J2442">
        <v>0</v>
      </c>
      <c r="K2442">
        <v>0</v>
      </c>
    </row>
    <row r="2443" spans="1:11" x14ac:dyDescent="0.3">
      <c r="A2443">
        <v>4</v>
      </c>
      <c r="B2443">
        <v>12</v>
      </c>
      <c r="C2443">
        <v>0</v>
      </c>
      <c r="D2443">
        <v>0</v>
      </c>
      <c r="E2443">
        <v>0</v>
      </c>
      <c r="F2443">
        <v>11.1</v>
      </c>
      <c r="G2443">
        <v>4.5999999999999996</v>
      </c>
      <c r="H2443">
        <v>0</v>
      </c>
      <c r="I2443">
        <v>11.1</v>
      </c>
      <c r="J2443">
        <v>0</v>
      </c>
      <c r="K2443">
        <v>0</v>
      </c>
    </row>
    <row r="2444" spans="1:11" x14ac:dyDescent="0.3">
      <c r="A2444">
        <v>4</v>
      </c>
      <c r="B2444">
        <v>12</v>
      </c>
      <c r="C2444">
        <v>1</v>
      </c>
      <c r="D2444">
        <v>0</v>
      </c>
      <c r="E2444">
        <v>0</v>
      </c>
      <c r="F2444">
        <v>11.7</v>
      </c>
      <c r="G2444">
        <v>4.0999999999999996</v>
      </c>
      <c r="H2444">
        <v>0</v>
      </c>
      <c r="I2444">
        <v>11.7</v>
      </c>
      <c r="J2444">
        <v>0</v>
      </c>
      <c r="K2444">
        <v>0</v>
      </c>
    </row>
    <row r="2445" spans="1:11" x14ac:dyDescent="0.3">
      <c r="A2445">
        <v>4</v>
      </c>
      <c r="B2445">
        <v>12</v>
      </c>
      <c r="C2445">
        <v>2</v>
      </c>
      <c r="D2445">
        <v>0</v>
      </c>
      <c r="E2445">
        <v>0</v>
      </c>
      <c r="F2445">
        <v>10</v>
      </c>
      <c r="G2445">
        <v>4.5999999999999996</v>
      </c>
      <c r="H2445">
        <v>0</v>
      </c>
      <c r="I2445">
        <v>10</v>
      </c>
      <c r="J2445">
        <v>0</v>
      </c>
      <c r="K2445">
        <v>0</v>
      </c>
    </row>
    <row r="2446" spans="1:11" x14ac:dyDescent="0.3">
      <c r="A2446">
        <v>4</v>
      </c>
      <c r="B2446">
        <v>12</v>
      </c>
      <c r="C2446">
        <v>3</v>
      </c>
      <c r="D2446">
        <v>0</v>
      </c>
      <c r="E2446">
        <v>0</v>
      </c>
      <c r="F2446">
        <v>10</v>
      </c>
      <c r="G2446">
        <v>3.6</v>
      </c>
      <c r="H2446">
        <v>0</v>
      </c>
      <c r="I2446">
        <v>10</v>
      </c>
      <c r="J2446">
        <v>0</v>
      </c>
      <c r="K2446">
        <v>0</v>
      </c>
    </row>
    <row r="2447" spans="1:11" x14ac:dyDescent="0.3">
      <c r="A2447">
        <v>4</v>
      </c>
      <c r="B2447">
        <v>12</v>
      </c>
      <c r="C2447">
        <v>4</v>
      </c>
      <c r="D2447">
        <v>0</v>
      </c>
      <c r="E2447">
        <v>0</v>
      </c>
      <c r="F2447">
        <v>10</v>
      </c>
      <c r="G2447">
        <v>3.1</v>
      </c>
      <c r="H2447">
        <v>0</v>
      </c>
      <c r="I2447">
        <v>10</v>
      </c>
      <c r="J2447">
        <v>0</v>
      </c>
      <c r="K2447">
        <v>0</v>
      </c>
    </row>
    <row r="2448" spans="1:11" x14ac:dyDescent="0.3">
      <c r="A2448">
        <v>4</v>
      </c>
      <c r="B2448">
        <v>12</v>
      </c>
      <c r="C2448">
        <v>5</v>
      </c>
      <c r="D2448">
        <v>13</v>
      </c>
      <c r="E2448">
        <v>6</v>
      </c>
      <c r="F2448">
        <v>10</v>
      </c>
      <c r="G2448">
        <v>2.1</v>
      </c>
      <c r="H2448">
        <v>5.819</v>
      </c>
      <c r="I2448">
        <v>7.827</v>
      </c>
      <c r="J2448">
        <v>5.3049999999999997</v>
      </c>
      <c r="K2448">
        <v>0</v>
      </c>
    </row>
    <row r="2449" spans="1:11" x14ac:dyDescent="0.3">
      <c r="A2449">
        <v>4</v>
      </c>
      <c r="B2449">
        <v>12</v>
      </c>
      <c r="C2449">
        <v>6</v>
      </c>
      <c r="D2449">
        <v>357</v>
      </c>
      <c r="E2449">
        <v>40</v>
      </c>
      <c r="F2449">
        <v>11.1</v>
      </c>
      <c r="G2449">
        <v>1</v>
      </c>
      <c r="H2449">
        <v>85.697999999999993</v>
      </c>
      <c r="I2449">
        <v>11.391</v>
      </c>
      <c r="J2449">
        <v>59.082999999999998</v>
      </c>
      <c r="K2449">
        <v>52.395000000000003</v>
      </c>
    </row>
    <row r="2450" spans="1:11" x14ac:dyDescent="0.3">
      <c r="A2450">
        <v>4</v>
      </c>
      <c r="B2450">
        <v>12</v>
      </c>
      <c r="C2450">
        <v>7</v>
      </c>
      <c r="D2450">
        <v>652</v>
      </c>
      <c r="E2450">
        <v>68</v>
      </c>
      <c r="F2450">
        <v>14.4</v>
      </c>
      <c r="G2450">
        <v>2.6</v>
      </c>
      <c r="H2450">
        <v>314.45400000000001</v>
      </c>
      <c r="I2450">
        <v>21.806000000000001</v>
      </c>
      <c r="J2450">
        <v>253.11600000000001</v>
      </c>
      <c r="K2450">
        <v>241.90600000000001</v>
      </c>
    </row>
    <row r="2451" spans="1:11" x14ac:dyDescent="0.3">
      <c r="A2451">
        <v>4</v>
      </c>
      <c r="B2451">
        <v>12</v>
      </c>
      <c r="C2451">
        <v>8</v>
      </c>
      <c r="D2451">
        <v>786</v>
      </c>
      <c r="E2451">
        <v>93</v>
      </c>
      <c r="F2451">
        <v>15</v>
      </c>
      <c r="G2451">
        <v>2.6</v>
      </c>
      <c r="H2451">
        <v>566.71900000000005</v>
      </c>
      <c r="I2451">
        <v>30.443000000000001</v>
      </c>
      <c r="J2451">
        <v>469.32900000000001</v>
      </c>
      <c r="K2451">
        <v>451.56900000000002</v>
      </c>
    </row>
    <row r="2452" spans="1:11" x14ac:dyDescent="0.3">
      <c r="A2452">
        <v>4</v>
      </c>
      <c r="B2452">
        <v>12</v>
      </c>
      <c r="C2452">
        <v>9</v>
      </c>
      <c r="D2452">
        <v>860</v>
      </c>
      <c r="E2452">
        <v>111</v>
      </c>
      <c r="F2452">
        <v>17.2</v>
      </c>
      <c r="G2452">
        <v>2.6</v>
      </c>
      <c r="H2452">
        <v>789.423</v>
      </c>
      <c r="I2452">
        <v>39.612000000000002</v>
      </c>
      <c r="J2452">
        <v>641.49</v>
      </c>
      <c r="K2452">
        <v>617.37400000000002</v>
      </c>
    </row>
    <row r="2453" spans="1:11" x14ac:dyDescent="0.3">
      <c r="A2453">
        <v>4</v>
      </c>
      <c r="B2453">
        <v>12</v>
      </c>
      <c r="C2453">
        <v>10</v>
      </c>
      <c r="D2453">
        <v>903</v>
      </c>
      <c r="E2453">
        <v>122</v>
      </c>
      <c r="F2453">
        <v>18.3</v>
      </c>
      <c r="G2453">
        <v>2.6</v>
      </c>
      <c r="H2453">
        <v>951.20100000000002</v>
      </c>
      <c r="I2453">
        <v>45.747999999999998</v>
      </c>
      <c r="J2453">
        <v>758.02700000000004</v>
      </c>
      <c r="K2453">
        <v>729.03599999999994</v>
      </c>
    </row>
    <row r="2454" spans="1:11" x14ac:dyDescent="0.3">
      <c r="A2454">
        <v>4</v>
      </c>
      <c r="B2454">
        <v>12</v>
      </c>
      <c r="C2454">
        <v>11</v>
      </c>
      <c r="D2454">
        <v>920</v>
      </c>
      <c r="E2454">
        <v>128</v>
      </c>
      <c r="F2454">
        <v>20.6</v>
      </c>
      <c r="G2454">
        <v>4.5999999999999996</v>
      </c>
      <c r="H2454">
        <v>1041.761</v>
      </c>
      <c r="I2454">
        <v>45.722000000000001</v>
      </c>
      <c r="J2454">
        <v>830.84900000000005</v>
      </c>
      <c r="K2454">
        <v>798.57600000000002</v>
      </c>
    </row>
    <row r="2455" spans="1:11" x14ac:dyDescent="0.3">
      <c r="A2455">
        <v>4</v>
      </c>
      <c r="B2455">
        <v>12</v>
      </c>
      <c r="C2455">
        <v>12</v>
      </c>
      <c r="D2455">
        <v>927</v>
      </c>
      <c r="E2455">
        <v>129</v>
      </c>
      <c r="F2455">
        <v>21.7</v>
      </c>
      <c r="G2455">
        <v>5.2</v>
      </c>
      <c r="H2455">
        <v>1060.0119999999999</v>
      </c>
      <c r="I2455">
        <v>45.735999999999997</v>
      </c>
      <c r="J2455">
        <v>845.40200000000004</v>
      </c>
      <c r="K2455">
        <v>812.452</v>
      </c>
    </row>
    <row r="2456" spans="1:11" x14ac:dyDescent="0.3">
      <c r="A2456">
        <v>4</v>
      </c>
      <c r="B2456">
        <v>12</v>
      </c>
      <c r="C2456">
        <v>13</v>
      </c>
      <c r="D2456">
        <v>919</v>
      </c>
      <c r="E2456">
        <v>125</v>
      </c>
      <c r="F2456">
        <v>20.6</v>
      </c>
      <c r="G2456">
        <v>5.7</v>
      </c>
      <c r="H2456">
        <v>998.97500000000002</v>
      </c>
      <c r="I2456">
        <v>42.162999999999997</v>
      </c>
      <c r="J2456">
        <v>807.17399999999998</v>
      </c>
      <c r="K2456">
        <v>775.98900000000003</v>
      </c>
    </row>
    <row r="2457" spans="1:11" x14ac:dyDescent="0.3">
      <c r="A2457">
        <v>4</v>
      </c>
      <c r="B2457">
        <v>12</v>
      </c>
      <c r="C2457">
        <v>14</v>
      </c>
      <c r="D2457">
        <v>889</v>
      </c>
      <c r="E2457">
        <v>115</v>
      </c>
      <c r="F2457">
        <v>20</v>
      </c>
      <c r="G2457">
        <v>6.2</v>
      </c>
      <c r="H2457">
        <v>858.77300000000002</v>
      </c>
      <c r="I2457">
        <v>37.616999999999997</v>
      </c>
      <c r="J2457">
        <v>704.20899999999995</v>
      </c>
      <c r="K2457">
        <v>677.52700000000004</v>
      </c>
    </row>
    <row r="2458" spans="1:11" x14ac:dyDescent="0.3">
      <c r="A2458">
        <v>4</v>
      </c>
      <c r="B2458">
        <v>12</v>
      </c>
      <c r="C2458">
        <v>15</v>
      </c>
      <c r="D2458">
        <v>835</v>
      </c>
      <c r="E2458">
        <v>100</v>
      </c>
      <c r="F2458">
        <v>18.3</v>
      </c>
      <c r="G2458">
        <v>8.1999999999999993</v>
      </c>
      <c r="H2458">
        <v>660.82100000000003</v>
      </c>
      <c r="I2458">
        <v>29.475000000000001</v>
      </c>
      <c r="J2458">
        <v>553.14800000000002</v>
      </c>
      <c r="K2458">
        <v>532.41999999999996</v>
      </c>
    </row>
    <row r="2459" spans="1:11" x14ac:dyDescent="0.3">
      <c r="A2459">
        <v>4</v>
      </c>
      <c r="B2459">
        <v>12</v>
      </c>
      <c r="C2459">
        <v>16</v>
      </c>
      <c r="D2459">
        <v>727</v>
      </c>
      <c r="E2459">
        <v>78</v>
      </c>
      <c r="F2459">
        <v>17.2</v>
      </c>
      <c r="G2459">
        <v>7.7</v>
      </c>
      <c r="H2459">
        <v>411.88</v>
      </c>
      <c r="I2459">
        <v>24.193000000000001</v>
      </c>
      <c r="J2459">
        <v>338.79599999999999</v>
      </c>
      <c r="K2459">
        <v>325.18099999999998</v>
      </c>
    </row>
    <row r="2460" spans="1:11" x14ac:dyDescent="0.3">
      <c r="A2460">
        <v>4</v>
      </c>
      <c r="B2460">
        <v>12</v>
      </c>
      <c r="C2460">
        <v>17</v>
      </c>
      <c r="D2460">
        <v>505</v>
      </c>
      <c r="E2460">
        <v>51</v>
      </c>
      <c r="F2460">
        <v>16.100000000000001</v>
      </c>
      <c r="G2460">
        <v>6.2</v>
      </c>
      <c r="H2460">
        <v>160.60499999999999</v>
      </c>
      <c r="I2460">
        <v>18.704000000000001</v>
      </c>
      <c r="J2460">
        <v>116.732</v>
      </c>
      <c r="K2460">
        <v>108.834</v>
      </c>
    </row>
    <row r="2461" spans="1:11" x14ac:dyDescent="0.3">
      <c r="A2461">
        <v>4</v>
      </c>
      <c r="B2461">
        <v>12</v>
      </c>
      <c r="C2461">
        <v>18</v>
      </c>
      <c r="D2461">
        <v>84</v>
      </c>
      <c r="E2461">
        <v>20</v>
      </c>
      <c r="F2461">
        <v>15</v>
      </c>
      <c r="G2461">
        <v>6.2</v>
      </c>
      <c r="H2461">
        <v>18.655999999999999</v>
      </c>
      <c r="I2461">
        <v>14.276</v>
      </c>
      <c r="J2461">
        <v>15.64</v>
      </c>
      <c r="K2461">
        <v>9.7889999999999997</v>
      </c>
    </row>
    <row r="2462" spans="1:11" x14ac:dyDescent="0.3">
      <c r="A2462">
        <v>4</v>
      </c>
      <c r="B2462">
        <v>12</v>
      </c>
      <c r="C2462">
        <v>19</v>
      </c>
      <c r="D2462">
        <v>0</v>
      </c>
      <c r="E2462">
        <v>0</v>
      </c>
      <c r="F2462">
        <v>13.9</v>
      </c>
      <c r="G2462">
        <v>5.2</v>
      </c>
      <c r="H2462">
        <v>0</v>
      </c>
      <c r="I2462">
        <v>13.9</v>
      </c>
      <c r="J2462">
        <v>0</v>
      </c>
      <c r="K2462">
        <v>0</v>
      </c>
    </row>
    <row r="2463" spans="1:11" x14ac:dyDescent="0.3">
      <c r="A2463">
        <v>4</v>
      </c>
      <c r="B2463">
        <v>12</v>
      </c>
      <c r="C2463">
        <v>20</v>
      </c>
      <c r="D2463">
        <v>0</v>
      </c>
      <c r="E2463">
        <v>0</v>
      </c>
      <c r="F2463">
        <v>12.8</v>
      </c>
      <c r="G2463">
        <v>3.6</v>
      </c>
      <c r="H2463">
        <v>0</v>
      </c>
      <c r="I2463">
        <v>12.8</v>
      </c>
      <c r="J2463">
        <v>0</v>
      </c>
      <c r="K2463">
        <v>0</v>
      </c>
    </row>
    <row r="2464" spans="1:11" x14ac:dyDescent="0.3">
      <c r="A2464">
        <v>4</v>
      </c>
      <c r="B2464">
        <v>12</v>
      </c>
      <c r="C2464">
        <v>21</v>
      </c>
      <c r="D2464">
        <v>0</v>
      </c>
      <c r="E2464">
        <v>0</v>
      </c>
      <c r="F2464">
        <v>13.9</v>
      </c>
      <c r="G2464">
        <v>2.1</v>
      </c>
      <c r="H2464">
        <v>0</v>
      </c>
      <c r="I2464">
        <v>13.9</v>
      </c>
      <c r="J2464">
        <v>0</v>
      </c>
      <c r="K2464">
        <v>0</v>
      </c>
    </row>
    <row r="2465" spans="1:11" x14ac:dyDescent="0.3">
      <c r="A2465">
        <v>4</v>
      </c>
      <c r="B2465">
        <v>12</v>
      </c>
      <c r="C2465">
        <v>22</v>
      </c>
      <c r="D2465">
        <v>0</v>
      </c>
      <c r="E2465">
        <v>0</v>
      </c>
      <c r="F2465">
        <v>13.3</v>
      </c>
      <c r="G2465">
        <v>3.1</v>
      </c>
      <c r="H2465">
        <v>0</v>
      </c>
      <c r="I2465">
        <v>13.3</v>
      </c>
      <c r="J2465">
        <v>0</v>
      </c>
      <c r="K2465">
        <v>0</v>
      </c>
    </row>
    <row r="2466" spans="1:11" x14ac:dyDescent="0.3">
      <c r="A2466">
        <v>4</v>
      </c>
      <c r="B2466">
        <v>12</v>
      </c>
      <c r="C2466">
        <v>23</v>
      </c>
      <c r="D2466">
        <v>0</v>
      </c>
      <c r="E2466">
        <v>0</v>
      </c>
      <c r="F2466">
        <v>12.8</v>
      </c>
      <c r="G2466">
        <v>2.1</v>
      </c>
      <c r="H2466">
        <v>0</v>
      </c>
      <c r="I2466">
        <v>12.8</v>
      </c>
      <c r="J2466">
        <v>0</v>
      </c>
      <c r="K2466">
        <v>0</v>
      </c>
    </row>
    <row r="2467" spans="1:11" x14ac:dyDescent="0.3">
      <c r="A2467">
        <v>4</v>
      </c>
      <c r="B2467">
        <v>13</v>
      </c>
      <c r="C2467">
        <v>0</v>
      </c>
      <c r="D2467">
        <v>0</v>
      </c>
      <c r="E2467">
        <v>0</v>
      </c>
      <c r="F2467">
        <v>12.8</v>
      </c>
      <c r="G2467">
        <v>1.5</v>
      </c>
      <c r="H2467">
        <v>0</v>
      </c>
      <c r="I2467">
        <v>12.8</v>
      </c>
      <c r="J2467">
        <v>0</v>
      </c>
      <c r="K2467">
        <v>0</v>
      </c>
    </row>
    <row r="2468" spans="1:11" x14ac:dyDescent="0.3">
      <c r="A2468">
        <v>4</v>
      </c>
      <c r="B2468">
        <v>13</v>
      </c>
      <c r="C2468">
        <v>1</v>
      </c>
      <c r="D2468">
        <v>0</v>
      </c>
      <c r="E2468">
        <v>0</v>
      </c>
      <c r="F2468">
        <v>14.4</v>
      </c>
      <c r="G2468">
        <v>2.6</v>
      </c>
      <c r="H2468">
        <v>0</v>
      </c>
      <c r="I2468">
        <v>14.4</v>
      </c>
      <c r="J2468">
        <v>0</v>
      </c>
      <c r="K2468">
        <v>0</v>
      </c>
    </row>
    <row r="2469" spans="1:11" x14ac:dyDescent="0.3">
      <c r="A2469">
        <v>4</v>
      </c>
      <c r="B2469">
        <v>13</v>
      </c>
      <c r="C2469">
        <v>2</v>
      </c>
      <c r="D2469">
        <v>0</v>
      </c>
      <c r="E2469">
        <v>0</v>
      </c>
      <c r="F2469">
        <v>15</v>
      </c>
      <c r="G2469">
        <v>2.1</v>
      </c>
      <c r="H2469">
        <v>0</v>
      </c>
      <c r="I2469">
        <v>15</v>
      </c>
      <c r="J2469">
        <v>0</v>
      </c>
      <c r="K2469">
        <v>0</v>
      </c>
    </row>
    <row r="2470" spans="1:11" x14ac:dyDescent="0.3">
      <c r="A2470">
        <v>4</v>
      </c>
      <c r="B2470">
        <v>13</v>
      </c>
      <c r="C2470">
        <v>3</v>
      </c>
      <c r="D2470">
        <v>0</v>
      </c>
      <c r="E2470">
        <v>0</v>
      </c>
      <c r="F2470">
        <v>14.4</v>
      </c>
      <c r="G2470">
        <v>2.1</v>
      </c>
      <c r="H2470">
        <v>0</v>
      </c>
      <c r="I2470">
        <v>14.4</v>
      </c>
      <c r="J2470">
        <v>0</v>
      </c>
      <c r="K2470">
        <v>0</v>
      </c>
    </row>
    <row r="2471" spans="1:11" x14ac:dyDescent="0.3">
      <c r="A2471">
        <v>4</v>
      </c>
      <c r="B2471">
        <v>13</v>
      </c>
      <c r="C2471">
        <v>4</v>
      </c>
      <c r="D2471">
        <v>0</v>
      </c>
      <c r="E2471">
        <v>0</v>
      </c>
      <c r="F2471">
        <v>10.6</v>
      </c>
      <c r="G2471">
        <v>2.1</v>
      </c>
      <c r="H2471">
        <v>0</v>
      </c>
      <c r="I2471">
        <v>10.6</v>
      </c>
      <c r="J2471">
        <v>0</v>
      </c>
      <c r="K2471">
        <v>0</v>
      </c>
    </row>
    <row r="2472" spans="1:11" x14ac:dyDescent="0.3">
      <c r="A2472">
        <v>4</v>
      </c>
      <c r="B2472">
        <v>13</v>
      </c>
      <c r="C2472">
        <v>5</v>
      </c>
      <c r="D2472">
        <v>8</v>
      </c>
      <c r="E2472">
        <v>6</v>
      </c>
      <c r="F2472">
        <v>10.6</v>
      </c>
      <c r="G2472">
        <v>2.1</v>
      </c>
      <c r="H2472">
        <v>5.819</v>
      </c>
      <c r="I2472">
        <v>8.44</v>
      </c>
      <c r="J2472">
        <v>5.2939999999999996</v>
      </c>
      <c r="K2472">
        <v>0</v>
      </c>
    </row>
    <row r="2473" spans="1:11" x14ac:dyDescent="0.3">
      <c r="A2473">
        <v>4</v>
      </c>
      <c r="B2473">
        <v>13</v>
      </c>
      <c r="C2473">
        <v>6</v>
      </c>
      <c r="D2473">
        <v>313</v>
      </c>
      <c r="E2473">
        <v>46</v>
      </c>
      <c r="F2473">
        <v>13.3</v>
      </c>
      <c r="G2473">
        <v>1</v>
      </c>
      <c r="H2473">
        <v>85.852999999999994</v>
      </c>
      <c r="I2473">
        <v>13.653</v>
      </c>
      <c r="J2473">
        <v>60.929000000000002</v>
      </c>
      <c r="K2473">
        <v>54.204000000000001</v>
      </c>
    </row>
    <row r="2474" spans="1:11" x14ac:dyDescent="0.3">
      <c r="A2474">
        <v>4</v>
      </c>
      <c r="B2474">
        <v>13</v>
      </c>
      <c r="C2474">
        <v>7</v>
      </c>
      <c r="D2474">
        <v>618</v>
      </c>
      <c r="E2474">
        <v>79</v>
      </c>
      <c r="F2474">
        <v>16.7</v>
      </c>
      <c r="G2474">
        <v>4.5999999999999996</v>
      </c>
      <c r="H2474">
        <v>314.66899999999998</v>
      </c>
      <c r="I2474">
        <v>22.753</v>
      </c>
      <c r="J2474">
        <v>253.71</v>
      </c>
      <c r="K2474">
        <v>242.48400000000001</v>
      </c>
    </row>
    <row r="2475" spans="1:11" x14ac:dyDescent="0.3">
      <c r="A2475">
        <v>4</v>
      </c>
      <c r="B2475">
        <v>13</v>
      </c>
      <c r="C2475">
        <v>8</v>
      </c>
      <c r="D2475">
        <v>761</v>
      </c>
      <c r="E2475">
        <v>108</v>
      </c>
      <c r="F2475">
        <v>17.8</v>
      </c>
      <c r="G2475">
        <v>4.5999999999999996</v>
      </c>
      <c r="H2475">
        <v>569.70100000000002</v>
      </c>
      <c r="I2475">
        <v>30.45</v>
      </c>
      <c r="J2475">
        <v>472.21600000000001</v>
      </c>
      <c r="K2475">
        <v>454.35700000000003</v>
      </c>
    </row>
    <row r="2476" spans="1:11" x14ac:dyDescent="0.3">
      <c r="A2476">
        <v>4</v>
      </c>
      <c r="B2476">
        <v>13</v>
      </c>
      <c r="C2476">
        <v>9</v>
      </c>
      <c r="D2476">
        <v>834</v>
      </c>
      <c r="E2476">
        <v>129</v>
      </c>
      <c r="F2476">
        <v>18.899999999999999</v>
      </c>
      <c r="G2476">
        <v>3.6</v>
      </c>
      <c r="H2476">
        <v>789.76099999999997</v>
      </c>
      <c r="I2476">
        <v>39.139000000000003</v>
      </c>
      <c r="J2476">
        <v>643.00900000000001</v>
      </c>
      <c r="K2476">
        <v>618.83299999999997</v>
      </c>
    </row>
    <row r="2477" spans="1:11" x14ac:dyDescent="0.3">
      <c r="A2477">
        <v>4</v>
      </c>
      <c r="B2477">
        <v>13</v>
      </c>
      <c r="C2477">
        <v>10</v>
      </c>
      <c r="D2477">
        <v>874</v>
      </c>
      <c r="E2477">
        <v>143</v>
      </c>
      <c r="F2477">
        <v>20</v>
      </c>
      <c r="G2477">
        <v>2.1</v>
      </c>
      <c r="H2477">
        <v>954.18700000000001</v>
      </c>
      <c r="I2477">
        <v>49.116999999999997</v>
      </c>
      <c r="J2477">
        <v>750.77300000000002</v>
      </c>
      <c r="K2477">
        <v>722.09900000000005</v>
      </c>
    </row>
    <row r="2478" spans="1:11" x14ac:dyDescent="0.3">
      <c r="A2478">
        <v>4</v>
      </c>
      <c r="B2478">
        <v>13</v>
      </c>
      <c r="C2478">
        <v>11</v>
      </c>
      <c r="D2478">
        <v>895</v>
      </c>
      <c r="E2478">
        <v>150</v>
      </c>
      <c r="F2478">
        <v>20.6</v>
      </c>
      <c r="G2478">
        <v>1.5</v>
      </c>
      <c r="H2478">
        <v>1048.723</v>
      </c>
      <c r="I2478">
        <v>55.597000000000001</v>
      </c>
      <c r="J2478">
        <v>805.24</v>
      </c>
      <c r="K2478">
        <v>774.14200000000005</v>
      </c>
    </row>
    <row r="2479" spans="1:11" x14ac:dyDescent="0.3">
      <c r="A2479">
        <v>4</v>
      </c>
      <c r="B2479">
        <v>13</v>
      </c>
      <c r="C2479">
        <v>12</v>
      </c>
      <c r="D2479">
        <v>899</v>
      </c>
      <c r="E2479">
        <v>151</v>
      </c>
      <c r="F2479">
        <v>20.6</v>
      </c>
      <c r="G2479">
        <v>2.6</v>
      </c>
      <c r="H2479">
        <v>1055.682</v>
      </c>
      <c r="I2479">
        <v>51.512999999999998</v>
      </c>
      <c r="J2479">
        <v>823.59699999999998</v>
      </c>
      <c r="K2479">
        <v>791.65899999999999</v>
      </c>
    </row>
    <row r="2480" spans="1:11" x14ac:dyDescent="0.3">
      <c r="A2480">
        <v>4</v>
      </c>
      <c r="B2480">
        <v>13</v>
      </c>
      <c r="C2480">
        <v>13</v>
      </c>
      <c r="D2480">
        <v>883</v>
      </c>
      <c r="E2480">
        <v>146</v>
      </c>
      <c r="F2480">
        <v>22.2</v>
      </c>
      <c r="G2480">
        <v>1.5</v>
      </c>
      <c r="H2480">
        <v>994.30499999999995</v>
      </c>
      <c r="I2480">
        <v>55.96</v>
      </c>
      <c r="J2480">
        <v>762.14200000000005</v>
      </c>
      <c r="K2480">
        <v>732.971</v>
      </c>
    </row>
    <row r="2481" spans="1:11" x14ac:dyDescent="0.3">
      <c r="A2481">
        <v>4</v>
      </c>
      <c r="B2481">
        <v>13</v>
      </c>
      <c r="C2481">
        <v>14</v>
      </c>
      <c r="D2481">
        <v>847</v>
      </c>
      <c r="E2481">
        <v>135</v>
      </c>
      <c r="F2481">
        <v>22.8</v>
      </c>
      <c r="G2481">
        <v>1.5</v>
      </c>
      <c r="H2481">
        <v>850.09500000000003</v>
      </c>
      <c r="I2481">
        <v>52.148000000000003</v>
      </c>
      <c r="J2481">
        <v>660.07</v>
      </c>
      <c r="K2481">
        <v>635.20799999999997</v>
      </c>
    </row>
    <row r="2482" spans="1:11" x14ac:dyDescent="0.3">
      <c r="A2482">
        <v>4</v>
      </c>
      <c r="B2482">
        <v>13</v>
      </c>
      <c r="C2482">
        <v>15</v>
      </c>
      <c r="D2482">
        <v>786</v>
      </c>
      <c r="E2482">
        <v>116</v>
      </c>
      <c r="F2482">
        <v>21.1</v>
      </c>
      <c r="G2482">
        <v>6.2</v>
      </c>
      <c r="H2482">
        <v>645.54399999999998</v>
      </c>
      <c r="I2482">
        <v>34.244</v>
      </c>
      <c r="J2482">
        <v>531.43299999999999</v>
      </c>
      <c r="K2482">
        <v>511.49700000000001</v>
      </c>
    </row>
    <row r="2483" spans="1:11" x14ac:dyDescent="0.3">
      <c r="A2483">
        <v>4</v>
      </c>
      <c r="B2483">
        <v>13</v>
      </c>
      <c r="C2483">
        <v>16</v>
      </c>
      <c r="D2483">
        <v>661</v>
      </c>
      <c r="E2483">
        <v>92</v>
      </c>
      <c r="F2483">
        <v>18.899999999999999</v>
      </c>
      <c r="G2483">
        <v>7.7</v>
      </c>
      <c r="H2483">
        <v>396.786</v>
      </c>
      <c r="I2483">
        <v>25.631</v>
      </c>
      <c r="J2483">
        <v>325.661</v>
      </c>
      <c r="K2483">
        <v>312.43099999999998</v>
      </c>
    </row>
    <row r="2484" spans="1:11" x14ac:dyDescent="0.3">
      <c r="A2484">
        <v>4</v>
      </c>
      <c r="B2484">
        <v>13</v>
      </c>
      <c r="C2484">
        <v>17</v>
      </c>
      <c r="D2484">
        <v>340</v>
      </c>
      <c r="E2484">
        <v>71</v>
      </c>
      <c r="F2484">
        <v>17.8</v>
      </c>
      <c r="G2484">
        <v>6.2</v>
      </c>
      <c r="H2484">
        <v>143.86199999999999</v>
      </c>
      <c r="I2484">
        <v>20.065999999999999</v>
      </c>
      <c r="J2484">
        <v>109.503</v>
      </c>
      <c r="K2484">
        <v>101.76300000000001</v>
      </c>
    </row>
    <row r="2485" spans="1:11" x14ac:dyDescent="0.3">
      <c r="A2485">
        <v>4</v>
      </c>
      <c r="B2485">
        <v>13</v>
      </c>
      <c r="C2485">
        <v>18</v>
      </c>
      <c r="D2485">
        <v>42</v>
      </c>
      <c r="E2485">
        <v>20</v>
      </c>
      <c r="F2485">
        <v>16.7</v>
      </c>
      <c r="G2485">
        <v>5.7</v>
      </c>
      <c r="H2485">
        <v>18.751999999999999</v>
      </c>
      <c r="I2485">
        <v>15.945</v>
      </c>
      <c r="J2485">
        <v>16.169</v>
      </c>
      <c r="K2485">
        <v>10.308</v>
      </c>
    </row>
    <row r="2486" spans="1:11" x14ac:dyDescent="0.3">
      <c r="A2486">
        <v>4</v>
      </c>
      <c r="B2486">
        <v>13</v>
      </c>
      <c r="C2486">
        <v>19</v>
      </c>
      <c r="D2486">
        <v>0</v>
      </c>
      <c r="E2486">
        <v>0</v>
      </c>
      <c r="F2486">
        <v>16.7</v>
      </c>
      <c r="G2486">
        <v>5.2</v>
      </c>
      <c r="H2486">
        <v>0</v>
      </c>
      <c r="I2486">
        <v>16.7</v>
      </c>
      <c r="J2486">
        <v>0</v>
      </c>
      <c r="K2486">
        <v>0</v>
      </c>
    </row>
    <row r="2487" spans="1:11" x14ac:dyDescent="0.3">
      <c r="A2487">
        <v>4</v>
      </c>
      <c r="B2487">
        <v>13</v>
      </c>
      <c r="C2487">
        <v>20</v>
      </c>
      <c r="D2487">
        <v>0</v>
      </c>
      <c r="E2487">
        <v>0</v>
      </c>
      <c r="F2487">
        <v>15</v>
      </c>
      <c r="G2487">
        <v>4.0999999999999996</v>
      </c>
      <c r="H2487">
        <v>0</v>
      </c>
      <c r="I2487">
        <v>15</v>
      </c>
      <c r="J2487">
        <v>0</v>
      </c>
      <c r="K2487">
        <v>0</v>
      </c>
    </row>
    <row r="2488" spans="1:11" x14ac:dyDescent="0.3">
      <c r="A2488">
        <v>4</v>
      </c>
      <c r="B2488">
        <v>13</v>
      </c>
      <c r="C2488">
        <v>21</v>
      </c>
      <c r="D2488">
        <v>0</v>
      </c>
      <c r="E2488">
        <v>0</v>
      </c>
      <c r="F2488">
        <v>16.100000000000001</v>
      </c>
      <c r="G2488">
        <v>2.1</v>
      </c>
      <c r="H2488">
        <v>0</v>
      </c>
      <c r="I2488">
        <v>16.100000000000001</v>
      </c>
      <c r="J2488">
        <v>0</v>
      </c>
      <c r="K2488">
        <v>0</v>
      </c>
    </row>
    <row r="2489" spans="1:11" x14ac:dyDescent="0.3">
      <c r="A2489">
        <v>4</v>
      </c>
      <c r="B2489">
        <v>13</v>
      </c>
      <c r="C2489">
        <v>22</v>
      </c>
      <c r="D2489">
        <v>0</v>
      </c>
      <c r="E2489">
        <v>0</v>
      </c>
      <c r="F2489">
        <v>13.3</v>
      </c>
      <c r="G2489">
        <v>1.5</v>
      </c>
      <c r="H2489">
        <v>0</v>
      </c>
      <c r="I2489">
        <v>13.3</v>
      </c>
      <c r="J2489">
        <v>0</v>
      </c>
      <c r="K2489">
        <v>0</v>
      </c>
    </row>
    <row r="2490" spans="1:11" x14ac:dyDescent="0.3">
      <c r="A2490">
        <v>4</v>
      </c>
      <c r="B2490">
        <v>13</v>
      </c>
      <c r="C2490">
        <v>23</v>
      </c>
      <c r="D2490">
        <v>0</v>
      </c>
      <c r="E2490">
        <v>0</v>
      </c>
      <c r="F2490">
        <v>13.9</v>
      </c>
      <c r="G2490">
        <v>1.5</v>
      </c>
      <c r="H2490">
        <v>0</v>
      </c>
      <c r="I2490">
        <v>13.9</v>
      </c>
      <c r="J2490">
        <v>0</v>
      </c>
      <c r="K2490">
        <v>0</v>
      </c>
    </row>
    <row r="2491" spans="1:11" x14ac:dyDescent="0.3">
      <c r="A2491">
        <v>4</v>
      </c>
      <c r="B2491">
        <v>14</v>
      </c>
      <c r="C2491">
        <v>0</v>
      </c>
      <c r="D2491">
        <v>0</v>
      </c>
      <c r="E2491">
        <v>0</v>
      </c>
      <c r="F2491">
        <v>12.2</v>
      </c>
      <c r="G2491">
        <v>2.1</v>
      </c>
      <c r="H2491">
        <v>0</v>
      </c>
      <c r="I2491">
        <v>12.2</v>
      </c>
      <c r="J2491">
        <v>0</v>
      </c>
      <c r="K2491">
        <v>0</v>
      </c>
    </row>
    <row r="2492" spans="1:11" x14ac:dyDescent="0.3">
      <c r="A2492">
        <v>4</v>
      </c>
      <c r="B2492">
        <v>14</v>
      </c>
      <c r="C2492">
        <v>1</v>
      </c>
      <c r="D2492">
        <v>0</v>
      </c>
      <c r="E2492">
        <v>0</v>
      </c>
      <c r="F2492">
        <v>11.7</v>
      </c>
      <c r="G2492">
        <v>0</v>
      </c>
      <c r="H2492">
        <v>0</v>
      </c>
      <c r="I2492">
        <v>11.7</v>
      </c>
      <c r="J2492">
        <v>0</v>
      </c>
      <c r="K2492">
        <v>0</v>
      </c>
    </row>
    <row r="2493" spans="1:11" x14ac:dyDescent="0.3">
      <c r="A2493">
        <v>4</v>
      </c>
      <c r="B2493">
        <v>14</v>
      </c>
      <c r="C2493">
        <v>2</v>
      </c>
      <c r="D2493">
        <v>0</v>
      </c>
      <c r="E2493">
        <v>0</v>
      </c>
      <c r="F2493">
        <v>11.1</v>
      </c>
      <c r="G2493">
        <v>2.1</v>
      </c>
      <c r="H2493">
        <v>0</v>
      </c>
      <c r="I2493">
        <v>11.1</v>
      </c>
      <c r="J2493">
        <v>0</v>
      </c>
      <c r="K2493">
        <v>0</v>
      </c>
    </row>
    <row r="2494" spans="1:11" x14ac:dyDescent="0.3">
      <c r="A2494">
        <v>4</v>
      </c>
      <c r="B2494">
        <v>14</v>
      </c>
      <c r="C2494">
        <v>3</v>
      </c>
      <c r="D2494">
        <v>0</v>
      </c>
      <c r="E2494">
        <v>0</v>
      </c>
      <c r="F2494">
        <v>10.6</v>
      </c>
      <c r="G2494">
        <v>2.1</v>
      </c>
      <c r="H2494">
        <v>0</v>
      </c>
      <c r="I2494">
        <v>10.6</v>
      </c>
      <c r="J2494">
        <v>0</v>
      </c>
      <c r="K2494">
        <v>0</v>
      </c>
    </row>
    <row r="2495" spans="1:11" x14ac:dyDescent="0.3">
      <c r="A2495">
        <v>4</v>
      </c>
      <c r="B2495">
        <v>14</v>
      </c>
      <c r="C2495">
        <v>4</v>
      </c>
      <c r="D2495">
        <v>0</v>
      </c>
      <c r="E2495">
        <v>0</v>
      </c>
      <c r="F2495">
        <v>10</v>
      </c>
      <c r="G2495">
        <v>0</v>
      </c>
      <c r="H2495">
        <v>0</v>
      </c>
      <c r="I2495">
        <v>10</v>
      </c>
      <c r="J2495">
        <v>0</v>
      </c>
      <c r="K2495">
        <v>0</v>
      </c>
    </row>
    <row r="2496" spans="1:11" x14ac:dyDescent="0.3">
      <c r="A2496">
        <v>4</v>
      </c>
      <c r="B2496">
        <v>14</v>
      </c>
      <c r="C2496">
        <v>5</v>
      </c>
      <c r="D2496">
        <v>12</v>
      </c>
      <c r="E2496">
        <v>9</v>
      </c>
      <c r="F2496">
        <v>8.9</v>
      </c>
      <c r="G2496">
        <v>2.1</v>
      </c>
      <c r="H2496">
        <v>8.7289999999999992</v>
      </c>
      <c r="I2496">
        <v>6.7969999999999997</v>
      </c>
      <c r="J2496">
        <v>7.9850000000000003</v>
      </c>
      <c r="K2496">
        <v>2.274</v>
      </c>
    </row>
    <row r="2497" spans="1:11" x14ac:dyDescent="0.3">
      <c r="A2497">
        <v>4</v>
      </c>
      <c r="B2497">
        <v>14</v>
      </c>
      <c r="C2497">
        <v>6</v>
      </c>
      <c r="D2497">
        <v>322</v>
      </c>
      <c r="E2497">
        <v>49</v>
      </c>
      <c r="F2497">
        <v>13.3</v>
      </c>
      <c r="G2497">
        <v>0</v>
      </c>
      <c r="H2497">
        <v>90.745999999999995</v>
      </c>
      <c r="I2497">
        <v>13.205</v>
      </c>
      <c r="J2497">
        <v>64.888000000000005</v>
      </c>
      <c r="K2497">
        <v>58.084000000000003</v>
      </c>
    </row>
    <row r="2498" spans="1:11" x14ac:dyDescent="0.3">
      <c r="A2498">
        <v>4</v>
      </c>
      <c r="B2498">
        <v>14</v>
      </c>
      <c r="C2498">
        <v>7</v>
      </c>
      <c r="D2498">
        <v>616</v>
      </c>
      <c r="E2498">
        <v>80</v>
      </c>
      <c r="F2498">
        <v>15</v>
      </c>
      <c r="G2498">
        <v>2.1</v>
      </c>
      <c r="H2498">
        <v>316.38099999999997</v>
      </c>
      <c r="I2498">
        <v>22.965</v>
      </c>
      <c r="J2498">
        <v>255.24199999999999</v>
      </c>
      <c r="K2498">
        <v>243.976</v>
      </c>
    </row>
    <row r="2499" spans="1:11" x14ac:dyDescent="0.3">
      <c r="A2499">
        <v>4</v>
      </c>
      <c r="B2499">
        <v>14</v>
      </c>
      <c r="C2499">
        <v>8</v>
      </c>
      <c r="D2499">
        <v>743</v>
      </c>
      <c r="E2499">
        <v>114</v>
      </c>
      <c r="F2499">
        <v>16.7</v>
      </c>
      <c r="G2499">
        <v>2.1</v>
      </c>
      <c r="H2499">
        <v>566.80999999999995</v>
      </c>
      <c r="I2499">
        <v>33.116999999999997</v>
      </c>
      <c r="J2499">
        <v>465.601</v>
      </c>
      <c r="K2499">
        <v>447.96699999999998</v>
      </c>
    </row>
    <row r="2500" spans="1:11" x14ac:dyDescent="0.3">
      <c r="A2500">
        <v>4</v>
      </c>
      <c r="B2500">
        <v>14</v>
      </c>
      <c r="C2500">
        <v>9</v>
      </c>
      <c r="D2500">
        <v>812</v>
      </c>
      <c r="E2500">
        <v>136</v>
      </c>
      <c r="F2500">
        <v>18.899999999999999</v>
      </c>
      <c r="G2500">
        <v>2.1</v>
      </c>
      <c r="H2500">
        <v>781.33100000000002</v>
      </c>
      <c r="I2500">
        <v>42.421999999999997</v>
      </c>
      <c r="J2500">
        <v>628.53200000000004</v>
      </c>
      <c r="K2500">
        <v>604.92999999999995</v>
      </c>
    </row>
    <row r="2501" spans="1:11" x14ac:dyDescent="0.3">
      <c r="A2501">
        <v>4</v>
      </c>
      <c r="B2501">
        <v>14</v>
      </c>
      <c r="C2501">
        <v>10</v>
      </c>
      <c r="D2501">
        <v>701</v>
      </c>
      <c r="E2501">
        <v>216</v>
      </c>
      <c r="F2501">
        <v>21.1</v>
      </c>
      <c r="G2501">
        <v>1.5</v>
      </c>
      <c r="H2501">
        <v>878.53499999999997</v>
      </c>
      <c r="I2501">
        <v>50.445999999999998</v>
      </c>
      <c r="J2501">
        <v>687.81299999999999</v>
      </c>
      <c r="K2501">
        <v>661.81500000000005</v>
      </c>
    </row>
    <row r="2502" spans="1:11" x14ac:dyDescent="0.3">
      <c r="A2502">
        <v>4</v>
      </c>
      <c r="B2502">
        <v>14</v>
      </c>
      <c r="C2502">
        <v>11</v>
      </c>
      <c r="D2502">
        <v>735</v>
      </c>
      <c r="E2502">
        <v>201</v>
      </c>
      <c r="F2502">
        <v>21.1</v>
      </c>
      <c r="G2502">
        <v>2.1</v>
      </c>
      <c r="H2502">
        <v>951.13499999999999</v>
      </c>
      <c r="I2502">
        <v>50.406999999999996</v>
      </c>
      <c r="J2502">
        <v>745.17399999999998</v>
      </c>
      <c r="K2502">
        <v>716.74400000000003</v>
      </c>
    </row>
    <row r="2503" spans="1:11" x14ac:dyDescent="0.3">
      <c r="A2503">
        <v>4</v>
      </c>
      <c r="B2503">
        <v>14</v>
      </c>
      <c r="C2503">
        <v>12</v>
      </c>
      <c r="D2503">
        <v>605</v>
      </c>
      <c r="E2503">
        <v>268</v>
      </c>
      <c r="F2503">
        <v>21.7</v>
      </c>
      <c r="G2503">
        <v>2.6</v>
      </c>
      <c r="H2503">
        <v>900.22199999999998</v>
      </c>
      <c r="I2503">
        <v>48.203000000000003</v>
      </c>
      <c r="J2503">
        <v>711.29200000000003</v>
      </c>
      <c r="K2503">
        <v>684.31200000000001</v>
      </c>
    </row>
    <row r="2504" spans="1:11" x14ac:dyDescent="0.3">
      <c r="A2504">
        <v>4</v>
      </c>
      <c r="B2504">
        <v>14</v>
      </c>
      <c r="C2504">
        <v>13</v>
      </c>
      <c r="D2504">
        <v>402</v>
      </c>
      <c r="E2504">
        <v>261</v>
      </c>
      <c r="F2504">
        <v>21.7</v>
      </c>
      <c r="G2504">
        <v>6.2</v>
      </c>
      <c r="H2504">
        <v>664.71</v>
      </c>
      <c r="I2504">
        <v>35.320999999999998</v>
      </c>
      <c r="J2504">
        <v>550.85400000000004</v>
      </c>
      <c r="K2504">
        <v>530.21</v>
      </c>
    </row>
    <row r="2505" spans="1:11" x14ac:dyDescent="0.3">
      <c r="A2505">
        <v>4</v>
      </c>
      <c r="B2505">
        <v>14</v>
      </c>
      <c r="C2505">
        <v>14</v>
      </c>
      <c r="D2505">
        <v>569</v>
      </c>
      <c r="E2505">
        <v>203</v>
      </c>
      <c r="F2505">
        <v>17.8</v>
      </c>
      <c r="G2505">
        <v>6.7</v>
      </c>
      <c r="H2505">
        <v>694.60599999999999</v>
      </c>
      <c r="I2505">
        <v>30.893999999999998</v>
      </c>
      <c r="J2505">
        <v>583.91999999999996</v>
      </c>
      <c r="K2505">
        <v>562.04200000000003</v>
      </c>
    </row>
    <row r="2506" spans="1:11" x14ac:dyDescent="0.3">
      <c r="A2506">
        <v>4</v>
      </c>
      <c r="B2506">
        <v>14</v>
      </c>
      <c r="C2506">
        <v>15</v>
      </c>
      <c r="D2506">
        <v>354</v>
      </c>
      <c r="E2506">
        <v>229</v>
      </c>
      <c r="F2506">
        <v>16.100000000000001</v>
      </c>
      <c r="G2506">
        <v>9.3000000000000007</v>
      </c>
      <c r="H2506">
        <v>469.577</v>
      </c>
      <c r="I2506">
        <v>23.154</v>
      </c>
      <c r="J2506">
        <v>403.75</v>
      </c>
      <c r="K2506">
        <v>388.14499999999998</v>
      </c>
    </row>
    <row r="2507" spans="1:11" x14ac:dyDescent="0.3">
      <c r="A2507">
        <v>4</v>
      </c>
      <c r="B2507">
        <v>14</v>
      </c>
      <c r="C2507">
        <v>16</v>
      </c>
      <c r="D2507">
        <v>476</v>
      </c>
      <c r="E2507">
        <v>119</v>
      </c>
      <c r="F2507">
        <v>15.6</v>
      </c>
      <c r="G2507">
        <v>7.2</v>
      </c>
      <c r="H2507">
        <v>338.71100000000001</v>
      </c>
      <c r="I2507">
        <v>21.273</v>
      </c>
      <c r="J2507">
        <v>284.27999999999997</v>
      </c>
      <c r="K2507">
        <v>272.22500000000002</v>
      </c>
    </row>
    <row r="2508" spans="1:11" x14ac:dyDescent="0.3">
      <c r="A2508">
        <v>4</v>
      </c>
      <c r="B2508">
        <v>14</v>
      </c>
      <c r="C2508">
        <v>17</v>
      </c>
      <c r="D2508">
        <v>387</v>
      </c>
      <c r="E2508">
        <v>62</v>
      </c>
      <c r="F2508">
        <v>15</v>
      </c>
      <c r="G2508">
        <v>6.2</v>
      </c>
      <c r="H2508">
        <v>146.56700000000001</v>
      </c>
      <c r="I2508">
        <v>17.172999999999998</v>
      </c>
      <c r="J2508">
        <v>110.71899999999999</v>
      </c>
      <c r="K2508">
        <v>102.953</v>
      </c>
    </row>
    <row r="2509" spans="1:11" x14ac:dyDescent="0.3">
      <c r="A2509">
        <v>4</v>
      </c>
      <c r="B2509">
        <v>14</v>
      </c>
      <c r="C2509">
        <v>18</v>
      </c>
      <c r="D2509">
        <v>47</v>
      </c>
      <c r="E2509">
        <v>20</v>
      </c>
      <c r="F2509">
        <v>15</v>
      </c>
      <c r="G2509">
        <v>6.2</v>
      </c>
      <c r="H2509">
        <v>17.936</v>
      </c>
      <c r="I2509">
        <v>14.236000000000001</v>
      </c>
      <c r="J2509">
        <v>15.513</v>
      </c>
      <c r="K2509">
        <v>9.6639999999999997</v>
      </c>
    </row>
    <row r="2510" spans="1:11" x14ac:dyDescent="0.3">
      <c r="A2510">
        <v>4</v>
      </c>
      <c r="B2510">
        <v>14</v>
      </c>
      <c r="C2510">
        <v>19</v>
      </c>
      <c r="D2510">
        <v>0</v>
      </c>
      <c r="E2510">
        <v>0</v>
      </c>
      <c r="F2510">
        <v>12.2</v>
      </c>
      <c r="G2510">
        <v>5.2</v>
      </c>
      <c r="H2510">
        <v>0</v>
      </c>
      <c r="I2510">
        <v>12.2</v>
      </c>
      <c r="J2510">
        <v>0</v>
      </c>
      <c r="K2510">
        <v>0</v>
      </c>
    </row>
    <row r="2511" spans="1:11" x14ac:dyDescent="0.3">
      <c r="A2511">
        <v>4</v>
      </c>
      <c r="B2511">
        <v>14</v>
      </c>
      <c r="C2511">
        <v>20</v>
      </c>
      <c r="D2511">
        <v>0</v>
      </c>
      <c r="E2511">
        <v>0</v>
      </c>
      <c r="F2511">
        <v>11.1</v>
      </c>
      <c r="G2511">
        <v>8.1999999999999993</v>
      </c>
      <c r="H2511">
        <v>0</v>
      </c>
      <c r="I2511">
        <v>11.1</v>
      </c>
      <c r="J2511">
        <v>0</v>
      </c>
      <c r="K2511">
        <v>0</v>
      </c>
    </row>
    <row r="2512" spans="1:11" x14ac:dyDescent="0.3">
      <c r="A2512">
        <v>4</v>
      </c>
      <c r="B2512">
        <v>14</v>
      </c>
      <c r="C2512">
        <v>21</v>
      </c>
      <c r="D2512">
        <v>0</v>
      </c>
      <c r="E2512">
        <v>0</v>
      </c>
      <c r="F2512">
        <v>10.6</v>
      </c>
      <c r="G2512">
        <v>8.1999999999999993</v>
      </c>
      <c r="H2512">
        <v>0</v>
      </c>
      <c r="I2512">
        <v>10.6</v>
      </c>
      <c r="J2512">
        <v>0</v>
      </c>
      <c r="K2512">
        <v>0</v>
      </c>
    </row>
    <row r="2513" spans="1:11" x14ac:dyDescent="0.3">
      <c r="A2513">
        <v>4</v>
      </c>
      <c r="B2513">
        <v>14</v>
      </c>
      <c r="C2513">
        <v>22</v>
      </c>
      <c r="D2513">
        <v>0</v>
      </c>
      <c r="E2513">
        <v>0</v>
      </c>
      <c r="F2513">
        <v>10</v>
      </c>
      <c r="G2513">
        <v>9.3000000000000007</v>
      </c>
      <c r="H2513">
        <v>0</v>
      </c>
      <c r="I2513">
        <v>10</v>
      </c>
      <c r="J2513">
        <v>0</v>
      </c>
      <c r="K2513">
        <v>0</v>
      </c>
    </row>
    <row r="2514" spans="1:11" x14ac:dyDescent="0.3">
      <c r="A2514">
        <v>4</v>
      </c>
      <c r="B2514">
        <v>14</v>
      </c>
      <c r="C2514">
        <v>23</v>
      </c>
      <c r="D2514">
        <v>0</v>
      </c>
      <c r="E2514">
        <v>0</v>
      </c>
      <c r="F2514">
        <v>10</v>
      </c>
      <c r="G2514">
        <v>7.7</v>
      </c>
      <c r="H2514">
        <v>0</v>
      </c>
      <c r="I2514">
        <v>10</v>
      </c>
      <c r="J2514">
        <v>0</v>
      </c>
      <c r="K2514">
        <v>0</v>
      </c>
    </row>
    <row r="2515" spans="1:11" x14ac:dyDescent="0.3">
      <c r="A2515">
        <v>4</v>
      </c>
      <c r="B2515">
        <v>15</v>
      </c>
      <c r="C2515">
        <v>0</v>
      </c>
      <c r="D2515">
        <v>0</v>
      </c>
      <c r="E2515">
        <v>0</v>
      </c>
      <c r="F2515">
        <v>9.4</v>
      </c>
      <c r="G2515">
        <v>6.2</v>
      </c>
      <c r="H2515">
        <v>0</v>
      </c>
      <c r="I2515">
        <v>9.4</v>
      </c>
      <c r="J2515">
        <v>0</v>
      </c>
      <c r="K2515">
        <v>0</v>
      </c>
    </row>
    <row r="2516" spans="1:11" x14ac:dyDescent="0.3">
      <c r="A2516">
        <v>4</v>
      </c>
      <c r="B2516">
        <v>15</v>
      </c>
      <c r="C2516">
        <v>1</v>
      </c>
      <c r="D2516">
        <v>0</v>
      </c>
      <c r="E2516">
        <v>0</v>
      </c>
      <c r="F2516">
        <v>9.4</v>
      </c>
      <c r="G2516">
        <v>4.0999999999999996</v>
      </c>
      <c r="H2516">
        <v>0</v>
      </c>
      <c r="I2516">
        <v>9.4</v>
      </c>
      <c r="J2516">
        <v>0</v>
      </c>
      <c r="K2516">
        <v>0</v>
      </c>
    </row>
    <row r="2517" spans="1:11" x14ac:dyDescent="0.3">
      <c r="A2517">
        <v>4</v>
      </c>
      <c r="B2517">
        <v>15</v>
      </c>
      <c r="C2517">
        <v>2</v>
      </c>
      <c r="D2517">
        <v>0</v>
      </c>
      <c r="E2517">
        <v>0</v>
      </c>
      <c r="F2517">
        <v>9.4</v>
      </c>
      <c r="G2517">
        <v>9.3000000000000007</v>
      </c>
      <c r="H2517">
        <v>0</v>
      </c>
      <c r="I2517">
        <v>9.4</v>
      </c>
      <c r="J2517">
        <v>0</v>
      </c>
      <c r="K2517">
        <v>0</v>
      </c>
    </row>
    <row r="2518" spans="1:11" x14ac:dyDescent="0.3">
      <c r="A2518">
        <v>4</v>
      </c>
      <c r="B2518">
        <v>15</v>
      </c>
      <c r="C2518">
        <v>3</v>
      </c>
      <c r="D2518">
        <v>0</v>
      </c>
      <c r="E2518">
        <v>0</v>
      </c>
      <c r="F2518">
        <v>9.4</v>
      </c>
      <c r="G2518">
        <v>9.8000000000000007</v>
      </c>
      <c r="H2518">
        <v>0</v>
      </c>
      <c r="I2518">
        <v>9.4</v>
      </c>
      <c r="J2518">
        <v>0</v>
      </c>
      <c r="K2518">
        <v>0</v>
      </c>
    </row>
    <row r="2519" spans="1:11" x14ac:dyDescent="0.3">
      <c r="A2519">
        <v>4</v>
      </c>
      <c r="B2519">
        <v>15</v>
      </c>
      <c r="C2519">
        <v>4</v>
      </c>
      <c r="D2519">
        <v>0</v>
      </c>
      <c r="E2519">
        <v>0</v>
      </c>
      <c r="F2519">
        <v>8.9</v>
      </c>
      <c r="G2519">
        <v>4.0999999999999996</v>
      </c>
      <c r="H2519">
        <v>0</v>
      </c>
      <c r="I2519">
        <v>8.9</v>
      </c>
      <c r="J2519">
        <v>0</v>
      </c>
      <c r="K2519">
        <v>0</v>
      </c>
    </row>
    <row r="2520" spans="1:11" x14ac:dyDescent="0.3">
      <c r="A2520">
        <v>4</v>
      </c>
      <c r="B2520">
        <v>15</v>
      </c>
      <c r="C2520">
        <v>5</v>
      </c>
      <c r="D2520">
        <v>1</v>
      </c>
      <c r="E2520">
        <v>6</v>
      </c>
      <c r="F2520">
        <v>8.9</v>
      </c>
      <c r="G2520">
        <v>3.6</v>
      </c>
      <c r="H2520">
        <v>5.819</v>
      </c>
      <c r="I2520">
        <v>7.0789999999999997</v>
      </c>
      <c r="J2520">
        <v>5.3179999999999996</v>
      </c>
      <c r="K2520">
        <v>0</v>
      </c>
    </row>
    <row r="2521" spans="1:11" x14ac:dyDescent="0.3">
      <c r="A2521">
        <v>4</v>
      </c>
      <c r="B2521">
        <v>15</v>
      </c>
      <c r="C2521">
        <v>6</v>
      </c>
      <c r="D2521">
        <v>41</v>
      </c>
      <c r="E2521">
        <v>67</v>
      </c>
      <c r="F2521">
        <v>10</v>
      </c>
      <c r="G2521">
        <v>5.2</v>
      </c>
      <c r="H2521">
        <v>68.739999999999995</v>
      </c>
      <c r="I2521">
        <v>9.9139999999999997</v>
      </c>
      <c r="J2521">
        <v>60.122999999999998</v>
      </c>
      <c r="K2521">
        <v>53.414999999999999</v>
      </c>
    </row>
    <row r="2522" spans="1:11" x14ac:dyDescent="0.3">
      <c r="A2522">
        <v>4</v>
      </c>
      <c r="B2522">
        <v>15</v>
      </c>
      <c r="C2522">
        <v>7</v>
      </c>
      <c r="D2522">
        <v>194</v>
      </c>
      <c r="E2522">
        <v>150</v>
      </c>
      <c r="F2522">
        <v>11.1</v>
      </c>
      <c r="G2522">
        <v>5.2</v>
      </c>
      <c r="H2522">
        <v>220.947</v>
      </c>
      <c r="I2522">
        <v>14.561</v>
      </c>
      <c r="J2522">
        <v>190.92400000000001</v>
      </c>
      <c r="K2522">
        <v>181.304</v>
      </c>
    </row>
    <row r="2523" spans="1:11" x14ac:dyDescent="0.3">
      <c r="A2523">
        <v>4</v>
      </c>
      <c r="B2523">
        <v>15</v>
      </c>
      <c r="C2523">
        <v>8</v>
      </c>
      <c r="D2523">
        <v>644</v>
      </c>
      <c r="E2523">
        <v>147</v>
      </c>
      <c r="F2523">
        <v>12.2</v>
      </c>
      <c r="G2523">
        <v>5.7</v>
      </c>
      <c r="H2523">
        <v>543.17200000000003</v>
      </c>
      <c r="I2523">
        <v>22.576000000000001</v>
      </c>
      <c r="J2523">
        <v>463.97199999999998</v>
      </c>
      <c r="K2523">
        <v>446.39400000000001</v>
      </c>
    </row>
    <row r="2524" spans="1:11" x14ac:dyDescent="0.3">
      <c r="A2524">
        <v>4</v>
      </c>
      <c r="B2524">
        <v>15</v>
      </c>
      <c r="C2524">
        <v>9</v>
      </c>
      <c r="D2524">
        <v>728</v>
      </c>
      <c r="E2524">
        <v>177</v>
      </c>
      <c r="F2524">
        <v>13.3</v>
      </c>
      <c r="G2524">
        <v>5.2</v>
      </c>
      <c r="H2524">
        <v>762.16600000000005</v>
      </c>
      <c r="I2524">
        <v>29.78</v>
      </c>
      <c r="J2524">
        <v>642.24099999999999</v>
      </c>
      <c r="K2524">
        <v>618.096</v>
      </c>
    </row>
    <row r="2525" spans="1:11" x14ac:dyDescent="0.3">
      <c r="A2525">
        <v>4</v>
      </c>
      <c r="B2525">
        <v>15</v>
      </c>
      <c r="C2525">
        <v>10</v>
      </c>
      <c r="D2525">
        <v>773</v>
      </c>
      <c r="E2525">
        <v>197</v>
      </c>
      <c r="F2525">
        <v>14.4</v>
      </c>
      <c r="G2525">
        <v>6.2</v>
      </c>
      <c r="H2525">
        <v>924.88300000000004</v>
      </c>
      <c r="I2525">
        <v>32.856000000000002</v>
      </c>
      <c r="J2525">
        <v>773.02499999999998</v>
      </c>
      <c r="K2525">
        <v>743.37300000000005</v>
      </c>
    </row>
    <row r="2526" spans="1:11" x14ac:dyDescent="0.3">
      <c r="A2526">
        <v>4</v>
      </c>
      <c r="B2526">
        <v>15</v>
      </c>
      <c r="C2526">
        <v>11</v>
      </c>
      <c r="D2526">
        <v>798</v>
      </c>
      <c r="E2526">
        <v>206</v>
      </c>
      <c r="F2526">
        <v>14.4</v>
      </c>
      <c r="G2526">
        <v>6.2</v>
      </c>
      <c r="H2526">
        <v>1018.826</v>
      </c>
      <c r="I2526">
        <v>35.003</v>
      </c>
      <c r="J2526">
        <v>845.44500000000005</v>
      </c>
      <c r="K2526">
        <v>812.49300000000005</v>
      </c>
    </row>
    <row r="2527" spans="1:11" x14ac:dyDescent="0.3">
      <c r="A2527">
        <v>4</v>
      </c>
      <c r="B2527">
        <v>15</v>
      </c>
      <c r="C2527">
        <v>12</v>
      </c>
      <c r="D2527">
        <v>806</v>
      </c>
      <c r="E2527">
        <v>208</v>
      </c>
      <c r="F2527">
        <v>14.4</v>
      </c>
      <c r="G2527">
        <v>7.7</v>
      </c>
      <c r="H2527">
        <v>1037.5360000000001</v>
      </c>
      <c r="I2527">
        <v>32.828000000000003</v>
      </c>
      <c r="J2527">
        <v>867.8</v>
      </c>
      <c r="K2527">
        <v>833.79399999999998</v>
      </c>
    </row>
    <row r="2528" spans="1:11" x14ac:dyDescent="0.3">
      <c r="A2528">
        <v>4</v>
      </c>
      <c r="B2528">
        <v>15</v>
      </c>
      <c r="C2528">
        <v>13</v>
      </c>
      <c r="D2528">
        <v>792</v>
      </c>
      <c r="E2528">
        <v>201</v>
      </c>
      <c r="F2528">
        <v>15</v>
      </c>
      <c r="G2528">
        <v>9.3000000000000007</v>
      </c>
      <c r="H2528">
        <v>971.452</v>
      </c>
      <c r="I2528">
        <v>30.263999999999999</v>
      </c>
      <c r="J2528">
        <v>819.76599999999996</v>
      </c>
      <c r="K2528">
        <v>788.005</v>
      </c>
    </row>
    <row r="2529" spans="1:11" x14ac:dyDescent="0.3">
      <c r="A2529">
        <v>4</v>
      </c>
      <c r="B2529">
        <v>15</v>
      </c>
      <c r="C2529">
        <v>14</v>
      </c>
      <c r="D2529">
        <v>752</v>
      </c>
      <c r="E2529">
        <v>184</v>
      </c>
      <c r="F2529">
        <v>13.9</v>
      </c>
      <c r="G2529">
        <v>7.2</v>
      </c>
      <c r="H2529">
        <v>825.94</v>
      </c>
      <c r="I2529">
        <v>29.213000000000001</v>
      </c>
      <c r="J2529">
        <v>698.35500000000002</v>
      </c>
      <c r="K2529">
        <v>671.91899999999998</v>
      </c>
    </row>
    <row r="2530" spans="1:11" x14ac:dyDescent="0.3">
      <c r="A2530">
        <v>4</v>
      </c>
      <c r="B2530">
        <v>15</v>
      </c>
      <c r="C2530">
        <v>15</v>
      </c>
      <c r="D2530">
        <v>679</v>
      </c>
      <c r="E2530">
        <v>158</v>
      </c>
      <c r="F2530">
        <v>13.9</v>
      </c>
      <c r="G2530">
        <v>8.1999999999999993</v>
      </c>
      <c r="H2530">
        <v>619.88800000000003</v>
      </c>
      <c r="I2530">
        <v>24.28</v>
      </c>
      <c r="J2530">
        <v>529.30999999999995</v>
      </c>
      <c r="K2530">
        <v>509.45</v>
      </c>
    </row>
    <row r="2531" spans="1:11" x14ac:dyDescent="0.3">
      <c r="A2531">
        <v>4</v>
      </c>
      <c r="B2531">
        <v>15</v>
      </c>
      <c r="C2531">
        <v>16</v>
      </c>
      <c r="D2531">
        <v>547</v>
      </c>
      <c r="E2531">
        <v>120</v>
      </c>
      <c r="F2531">
        <v>12.8</v>
      </c>
      <c r="G2531">
        <v>8.1999999999999993</v>
      </c>
      <c r="H2531">
        <v>374.07299999999998</v>
      </c>
      <c r="I2531">
        <v>18.745000000000001</v>
      </c>
      <c r="J2531">
        <v>316.24200000000002</v>
      </c>
      <c r="K2531">
        <v>303.28399999999999</v>
      </c>
    </row>
    <row r="2532" spans="1:11" x14ac:dyDescent="0.3">
      <c r="A2532">
        <v>4</v>
      </c>
      <c r="B2532">
        <v>15</v>
      </c>
      <c r="C2532">
        <v>17</v>
      </c>
      <c r="D2532">
        <v>309</v>
      </c>
      <c r="E2532">
        <v>74</v>
      </c>
      <c r="F2532">
        <v>11.7</v>
      </c>
      <c r="G2532">
        <v>7.7</v>
      </c>
      <c r="H2532">
        <v>140.25800000000001</v>
      </c>
      <c r="I2532">
        <v>13.445</v>
      </c>
      <c r="J2532">
        <v>110.331</v>
      </c>
      <c r="K2532">
        <v>102.57299999999999</v>
      </c>
    </row>
    <row r="2533" spans="1:11" x14ac:dyDescent="0.3">
      <c r="A2533">
        <v>4</v>
      </c>
      <c r="B2533">
        <v>15</v>
      </c>
      <c r="C2533">
        <v>18</v>
      </c>
      <c r="D2533">
        <v>22</v>
      </c>
      <c r="E2533">
        <v>23</v>
      </c>
      <c r="F2533">
        <v>11.1</v>
      </c>
      <c r="G2533">
        <v>6.7</v>
      </c>
      <c r="H2533">
        <v>21.545999999999999</v>
      </c>
      <c r="I2533">
        <v>10.375</v>
      </c>
      <c r="J2533">
        <v>19.260999999999999</v>
      </c>
      <c r="K2533">
        <v>13.343</v>
      </c>
    </row>
    <row r="2534" spans="1:11" x14ac:dyDescent="0.3">
      <c r="A2534">
        <v>4</v>
      </c>
      <c r="B2534">
        <v>15</v>
      </c>
      <c r="C2534">
        <v>19</v>
      </c>
      <c r="D2534">
        <v>0</v>
      </c>
      <c r="E2534">
        <v>0</v>
      </c>
      <c r="F2534">
        <v>10.6</v>
      </c>
      <c r="G2534">
        <v>6.2</v>
      </c>
      <c r="H2534">
        <v>0</v>
      </c>
      <c r="I2534">
        <v>10.6</v>
      </c>
      <c r="J2534">
        <v>0</v>
      </c>
      <c r="K2534">
        <v>0</v>
      </c>
    </row>
    <row r="2535" spans="1:11" x14ac:dyDescent="0.3">
      <c r="A2535">
        <v>4</v>
      </c>
      <c r="B2535">
        <v>15</v>
      </c>
      <c r="C2535">
        <v>20</v>
      </c>
      <c r="D2535">
        <v>0</v>
      </c>
      <c r="E2535">
        <v>0</v>
      </c>
      <c r="F2535">
        <v>10</v>
      </c>
      <c r="G2535">
        <v>4.0999999999999996</v>
      </c>
      <c r="H2535">
        <v>0</v>
      </c>
      <c r="I2535">
        <v>10</v>
      </c>
      <c r="J2535">
        <v>0</v>
      </c>
      <c r="K2535">
        <v>0</v>
      </c>
    </row>
    <row r="2536" spans="1:11" x14ac:dyDescent="0.3">
      <c r="A2536">
        <v>4</v>
      </c>
      <c r="B2536">
        <v>15</v>
      </c>
      <c r="C2536">
        <v>21</v>
      </c>
      <c r="D2536">
        <v>0</v>
      </c>
      <c r="E2536">
        <v>0</v>
      </c>
      <c r="F2536">
        <v>10</v>
      </c>
      <c r="G2536">
        <v>1.5</v>
      </c>
      <c r="H2536">
        <v>0</v>
      </c>
      <c r="I2536">
        <v>10</v>
      </c>
      <c r="J2536">
        <v>0</v>
      </c>
      <c r="K2536">
        <v>0</v>
      </c>
    </row>
    <row r="2537" spans="1:11" x14ac:dyDescent="0.3">
      <c r="A2537">
        <v>4</v>
      </c>
      <c r="B2537">
        <v>15</v>
      </c>
      <c r="C2537">
        <v>22</v>
      </c>
      <c r="D2537">
        <v>0</v>
      </c>
      <c r="E2537">
        <v>0</v>
      </c>
      <c r="F2537">
        <v>8.9</v>
      </c>
      <c r="G2537">
        <v>2.6</v>
      </c>
      <c r="H2537">
        <v>0</v>
      </c>
      <c r="I2537">
        <v>8.9</v>
      </c>
      <c r="J2537">
        <v>0</v>
      </c>
      <c r="K2537">
        <v>0</v>
      </c>
    </row>
    <row r="2538" spans="1:11" x14ac:dyDescent="0.3">
      <c r="A2538">
        <v>4</v>
      </c>
      <c r="B2538">
        <v>15</v>
      </c>
      <c r="C2538">
        <v>23</v>
      </c>
      <c r="D2538">
        <v>0</v>
      </c>
      <c r="E2538">
        <v>0</v>
      </c>
      <c r="F2538">
        <v>8.9</v>
      </c>
      <c r="G2538">
        <v>2.6</v>
      </c>
      <c r="H2538">
        <v>0</v>
      </c>
      <c r="I2538">
        <v>8.9</v>
      </c>
      <c r="J2538">
        <v>0</v>
      </c>
      <c r="K2538">
        <v>0</v>
      </c>
    </row>
    <row r="2539" spans="1:11" x14ac:dyDescent="0.3">
      <c r="A2539">
        <v>4</v>
      </c>
      <c r="B2539">
        <v>16</v>
      </c>
      <c r="C2539">
        <v>0</v>
      </c>
      <c r="D2539">
        <v>0</v>
      </c>
      <c r="E2539">
        <v>0</v>
      </c>
      <c r="F2539">
        <v>8.3000000000000007</v>
      </c>
      <c r="G2539">
        <v>1</v>
      </c>
      <c r="H2539">
        <v>0</v>
      </c>
      <c r="I2539">
        <v>8.3000000000000007</v>
      </c>
      <c r="J2539">
        <v>0</v>
      </c>
      <c r="K2539">
        <v>0</v>
      </c>
    </row>
    <row r="2540" spans="1:11" x14ac:dyDescent="0.3">
      <c r="A2540">
        <v>4</v>
      </c>
      <c r="B2540">
        <v>16</v>
      </c>
      <c r="C2540">
        <v>1</v>
      </c>
      <c r="D2540">
        <v>0</v>
      </c>
      <c r="E2540">
        <v>0</v>
      </c>
      <c r="F2540">
        <v>7.8</v>
      </c>
      <c r="G2540">
        <v>2.1</v>
      </c>
      <c r="H2540">
        <v>0</v>
      </c>
      <c r="I2540">
        <v>7.8</v>
      </c>
      <c r="J2540">
        <v>0</v>
      </c>
      <c r="K2540">
        <v>0</v>
      </c>
    </row>
    <row r="2541" spans="1:11" x14ac:dyDescent="0.3">
      <c r="A2541">
        <v>4</v>
      </c>
      <c r="B2541">
        <v>16</v>
      </c>
      <c r="C2541">
        <v>2</v>
      </c>
      <c r="D2541">
        <v>0</v>
      </c>
      <c r="E2541">
        <v>0</v>
      </c>
      <c r="F2541">
        <v>7.8</v>
      </c>
      <c r="G2541">
        <v>1</v>
      </c>
      <c r="H2541">
        <v>0</v>
      </c>
      <c r="I2541">
        <v>7.8</v>
      </c>
      <c r="J2541">
        <v>0</v>
      </c>
      <c r="K2541">
        <v>0</v>
      </c>
    </row>
    <row r="2542" spans="1:11" x14ac:dyDescent="0.3">
      <c r="A2542">
        <v>4</v>
      </c>
      <c r="B2542">
        <v>16</v>
      </c>
      <c r="C2542">
        <v>3</v>
      </c>
      <c r="D2542">
        <v>0</v>
      </c>
      <c r="E2542">
        <v>0</v>
      </c>
      <c r="F2542">
        <v>8.3000000000000007</v>
      </c>
      <c r="G2542">
        <v>0.5</v>
      </c>
      <c r="H2542">
        <v>0</v>
      </c>
      <c r="I2542">
        <v>8.3000000000000007</v>
      </c>
      <c r="J2542">
        <v>0</v>
      </c>
      <c r="K2542">
        <v>0</v>
      </c>
    </row>
    <row r="2543" spans="1:11" x14ac:dyDescent="0.3">
      <c r="A2543">
        <v>4</v>
      </c>
      <c r="B2543">
        <v>16</v>
      </c>
      <c r="C2543">
        <v>4</v>
      </c>
      <c r="D2543">
        <v>0</v>
      </c>
      <c r="E2543">
        <v>0</v>
      </c>
      <c r="F2543">
        <v>7.8</v>
      </c>
      <c r="G2543">
        <v>1.5</v>
      </c>
      <c r="H2543">
        <v>0</v>
      </c>
      <c r="I2543">
        <v>7.8</v>
      </c>
      <c r="J2543">
        <v>0</v>
      </c>
      <c r="K2543">
        <v>0</v>
      </c>
    </row>
    <row r="2544" spans="1:11" x14ac:dyDescent="0.3">
      <c r="A2544">
        <v>4</v>
      </c>
      <c r="B2544">
        <v>16</v>
      </c>
      <c r="C2544">
        <v>5</v>
      </c>
      <c r="D2544">
        <v>24</v>
      </c>
      <c r="E2544">
        <v>10</v>
      </c>
      <c r="F2544">
        <v>7.2</v>
      </c>
      <c r="G2544">
        <v>2.1</v>
      </c>
      <c r="H2544">
        <v>9.6980000000000004</v>
      </c>
      <c r="I2544">
        <v>5.1040000000000001</v>
      </c>
      <c r="J2544">
        <v>8.9220000000000006</v>
      </c>
      <c r="K2544">
        <v>3.194</v>
      </c>
    </row>
    <row r="2545" spans="1:11" x14ac:dyDescent="0.3">
      <c r="A2545">
        <v>4</v>
      </c>
      <c r="B2545">
        <v>16</v>
      </c>
      <c r="C2545">
        <v>6</v>
      </c>
      <c r="D2545">
        <v>410</v>
      </c>
      <c r="E2545">
        <v>42</v>
      </c>
      <c r="F2545">
        <v>10.6</v>
      </c>
      <c r="G2545">
        <v>1</v>
      </c>
      <c r="H2545">
        <v>98.781000000000006</v>
      </c>
      <c r="I2545">
        <v>11.412000000000001</v>
      </c>
      <c r="J2545">
        <v>67.897000000000006</v>
      </c>
      <c r="K2545">
        <v>61.031999999999996</v>
      </c>
    </row>
    <row r="2546" spans="1:11" x14ac:dyDescent="0.3">
      <c r="A2546">
        <v>4</v>
      </c>
      <c r="B2546">
        <v>16</v>
      </c>
      <c r="C2546">
        <v>7</v>
      </c>
      <c r="D2546">
        <v>677</v>
      </c>
      <c r="E2546">
        <v>68</v>
      </c>
      <c r="F2546">
        <v>12.2</v>
      </c>
      <c r="G2546">
        <v>2.1</v>
      </c>
      <c r="H2546">
        <v>330.47199999999998</v>
      </c>
      <c r="I2546">
        <v>20.629000000000001</v>
      </c>
      <c r="J2546">
        <v>268.11799999999999</v>
      </c>
      <c r="K2546">
        <v>256.505</v>
      </c>
    </row>
    <row r="2547" spans="1:11" x14ac:dyDescent="0.3">
      <c r="A2547">
        <v>4</v>
      </c>
      <c r="B2547">
        <v>16</v>
      </c>
      <c r="C2547">
        <v>8</v>
      </c>
      <c r="D2547">
        <v>801</v>
      </c>
      <c r="E2547">
        <v>91</v>
      </c>
      <c r="F2547">
        <v>13.3</v>
      </c>
      <c r="G2547">
        <v>2.6</v>
      </c>
      <c r="H2547">
        <v>579.83299999999997</v>
      </c>
      <c r="I2547">
        <v>29.202000000000002</v>
      </c>
      <c r="J2547">
        <v>482.77199999999999</v>
      </c>
      <c r="K2547">
        <v>464.55200000000002</v>
      </c>
    </row>
    <row r="2548" spans="1:11" x14ac:dyDescent="0.3">
      <c r="A2548">
        <v>4</v>
      </c>
      <c r="B2548">
        <v>16</v>
      </c>
      <c r="C2548">
        <v>9</v>
      </c>
      <c r="D2548">
        <v>866</v>
      </c>
      <c r="E2548">
        <v>108</v>
      </c>
      <c r="F2548">
        <v>15</v>
      </c>
      <c r="G2548">
        <v>2.1</v>
      </c>
      <c r="H2548">
        <v>792.73599999999999</v>
      </c>
      <c r="I2548">
        <v>39.057000000000002</v>
      </c>
      <c r="J2548">
        <v>645.65599999999995</v>
      </c>
      <c r="K2548">
        <v>621.37400000000002</v>
      </c>
    </row>
    <row r="2549" spans="1:11" x14ac:dyDescent="0.3">
      <c r="A2549">
        <v>4</v>
      </c>
      <c r="B2549">
        <v>16</v>
      </c>
      <c r="C2549">
        <v>10</v>
      </c>
      <c r="D2549">
        <v>902</v>
      </c>
      <c r="E2549">
        <v>119</v>
      </c>
      <c r="F2549">
        <v>17.2</v>
      </c>
      <c r="G2549">
        <v>2.1</v>
      </c>
      <c r="H2549">
        <v>951.61400000000003</v>
      </c>
      <c r="I2549">
        <v>46.415999999999997</v>
      </c>
      <c r="J2549">
        <v>756.5</v>
      </c>
      <c r="K2549">
        <v>727.57600000000002</v>
      </c>
    </row>
    <row r="2550" spans="1:11" x14ac:dyDescent="0.3">
      <c r="A2550">
        <v>4</v>
      </c>
      <c r="B2550">
        <v>16</v>
      </c>
      <c r="C2550">
        <v>11</v>
      </c>
      <c r="D2550">
        <v>921</v>
      </c>
      <c r="E2550">
        <v>124</v>
      </c>
      <c r="F2550">
        <v>20</v>
      </c>
      <c r="G2550">
        <v>1.5</v>
      </c>
      <c r="H2550">
        <v>1041.8209999999999</v>
      </c>
      <c r="I2550">
        <v>54.835999999999999</v>
      </c>
      <c r="J2550">
        <v>802.33399999999995</v>
      </c>
      <c r="K2550">
        <v>771.36800000000005</v>
      </c>
    </row>
    <row r="2551" spans="1:11" x14ac:dyDescent="0.3">
      <c r="A2551">
        <v>4</v>
      </c>
      <c r="B2551">
        <v>16</v>
      </c>
      <c r="C2551">
        <v>12</v>
      </c>
      <c r="D2551">
        <v>923</v>
      </c>
      <c r="E2551">
        <v>125</v>
      </c>
      <c r="F2551">
        <v>21.1</v>
      </c>
      <c r="G2551">
        <v>2.1</v>
      </c>
      <c r="H2551">
        <v>1054.097</v>
      </c>
      <c r="I2551">
        <v>53.781999999999996</v>
      </c>
      <c r="J2551">
        <v>815.16800000000001</v>
      </c>
      <c r="K2551">
        <v>783.61800000000005</v>
      </c>
    </row>
    <row r="2552" spans="1:11" x14ac:dyDescent="0.3">
      <c r="A2552">
        <v>4</v>
      </c>
      <c r="B2552">
        <v>16</v>
      </c>
      <c r="C2552">
        <v>13</v>
      </c>
      <c r="D2552">
        <v>910</v>
      </c>
      <c r="E2552">
        <v>121</v>
      </c>
      <c r="F2552">
        <v>21.1</v>
      </c>
      <c r="G2552">
        <v>6.2</v>
      </c>
      <c r="H2552">
        <v>987.84</v>
      </c>
      <c r="I2552">
        <v>41.369</v>
      </c>
      <c r="J2552">
        <v>800.55600000000004</v>
      </c>
      <c r="K2552">
        <v>769.67</v>
      </c>
    </row>
    <row r="2553" spans="1:11" x14ac:dyDescent="0.3">
      <c r="A2553">
        <v>4</v>
      </c>
      <c r="B2553">
        <v>16</v>
      </c>
      <c r="C2553">
        <v>14</v>
      </c>
      <c r="D2553">
        <v>880</v>
      </c>
      <c r="E2553">
        <v>112</v>
      </c>
      <c r="F2553">
        <v>17.8</v>
      </c>
      <c r="G2553">
        <v>7.7</v>
      </c>
      <c r="H2553">
        <v>849.29100000000005</v>
      </c>
      <c r="I2553">
        <v>32.930999999999997</v>
      </c>
      <c r="J2553">
        <v>708.41399999999999</v>
      </c>
      <c r="K2553">
        <v>681.55600000000004</v>
      </c>
    </row>
    <row r="2554" spans="1:11" x14ac:dyDescent="0.3">
      <c r="A2554">
        <v>4</v>
      </c>
      <c r="B2554">
        <v>16</v>
      </c>
      <c r="C2554">
        <v>15</v>
      </c>
      <c r="D2554">
        <v>827</v>
      </c>
      <c r="E2554">
        <v>97</v>
      </c>
      <c r="F2554">
        <v>17.8</v>
      </c>
      <c r="G2554">
        <v>7.2</v>
      </c>
      <c r="H2554">
        <v>653.23900000000003</v>
      </c>
      <c r="I2554">
        <v>29.827000000000002</v>
      </c>
      <c r="J2554">
        <v>546.17700000000002</v>
      </c>
      <c r="K2554">
        <v>525.70500000000004</v>
      </c>
    </row>
    <row r="2555" spans="1:11" x14ac:dyDescent="0.3">
      <c r="A2555">
        <v>4</v>
      </c>
      <c r="B2555">
        <v>16</v>
      </c>
      <c r="C2555">
        <v>16</v>
      </c>
      <c r="D2555">
        <v>727</v>
      </c>
      <c r="E2555">
        <v>76</v>
      </c>
      <c r="F2555">
        <v>18.899999999999999</v>
      </c>
      <c r="G2555">
        <v>7.2</v>
      </c>
      <c r="H2555">
        <v>410.78699999999998</v>
      </c>
      <c r="I2555">
        <v>26.216000000000001</v>
      </c>
      <c r="J2555">
        <v>335.61599999999999</v>
      </c>
      <c r="K2555">
        <v>322.09500000000003</v>
      </c>
    </row>
    <row r="2556" spans="1:11" x14ac:dyDescent="0.3">
      <c r="A2556">
        <v>4</v>
      </c>
      <c r="B2556">
        <v>16</v>
      </c>
      <c r="C2556">
        <v>17</v>
      </c>
      <c r="D2556">
        <v>521</v>
      </c>
      <c r="E2556">
        <v>51</v>
      </c>
      <c r="F2556">
        <v>17.2</v>
      </c>
      <c r="G2556">
        <v>6.7</v>
      </c>
      <c r="H2556">
        <v>164.916</v>
      </c>
      <c r="I2556">
        <v>19.751999999999999</v>
      </c>
      <c r="J2556">
        <v>119.426</v>
      </c>
      <c r="K2556">
        <v>111.47</v>
      </c>
    </row>
    <row r="2557" spans="1:11" x14ac:dyDescent="0.3">
      <c r="A2557">
        <v>4</v>
      </c>
      <c r="B2557">
        <v>16</v>
      </c>
      <c r="C2557">
        <v>18</v>
      </c>
      <c r="D2557">
        <v>104</v>
      </c>
      <c r="E2557">
        <v>21</v>
      </c>
      <c r="F2557">
        <v>16.100000000000001</v>
      </c>
      <c r="G2557">
        <v>5.7</v>
      </c>
      <c r="H2557">
        <v>18.065999999999999</v>
      </c>
      <c r="I2557">
        <v>15.364000000000001</v>
      </c>
      <c r="J2557">
        <v>15.13</v>
      </c>
      <c r="K2557">
        <v>9.2880000000000003</v>
      </c>
    </row>
    <row r="2558" spans="1:11" x14ac:dyDescent="0.3">
      <c r="A2558">
        <v>4</v>
      </c>
      <c r="B2558">
        <v>16</v>
      </c>
      <c r="C2558">
        <v>19</v>
      </c>
      <c r="D2558">
        <v>0</v>
      </c>
      <c r="E2558">
        <v>0</v>
      </c>
      <c r="F2558">
        <v>15.6</v>
      </c>
      <c r="G2558">
        <v>5.2</v>
      </c>
      <c r="H2558">
        <v>0</v>
      </c>
      <c r="I2558">
        <v>15.6</v>
      </c>
      <c r="J2558">
        <v>0</v>
      </c>
      <c r="K2558">
        <v>0</v>
      </c>
    </row>
    <row r="2559" spans="1:11" x14ac:dyDescent="0.3">
      <c r="A2559">
        <v>4</v>
      </c>
      <c r="B2559">
        <v>16</v>
      </c>
      <c r="C2559">
        <v>20</v>
      </c>
      <c r="D2559">
        <v>0</v>
      </c>
      <c r="E2559">
        <v>0</v>
      </c>
      <c r="F2559">
        <v>13.3</v>
      </c>
      <c r="G2559">
        <v>4.0999999999999996</v>
      </c>
      <c r="H2559">
        <v>0</v>
      </c>
      <c r="I2559">
        <v>13.3</v>
      </c>
      <c r="J2559">
        <v>0</v>
      </c>
      <c r="K2559">
        <v>0</v>
      </c>
    </row>
    <row r="2560" spans="1:11" x14ac:dyDescent="0.3">
      <c r="A2560">
        <v>4</v>
      </c>
      <c r="B2560">
        <v>16</v>
      </c>
      <c r="C2560">
        <v>21</v>
      </c>
      <c r="D2560">
        <v>0</v>
      </c>
      <c r="E2560">
        <v>0</v>
      </c>
      <c r="F2560">
        <v>12.8</v>
      </c>
      <c r="G2560">
        <v>2.6</v>
      </c>
      <c r="H2560">
        <v>0</v>
      </c>
      <c r="I2560">
        <v>12.8</v>
      </c>
      <c r="J2560">
        <v>0</v>
      </c>
      <c r="K2560">
        <v>0</v>
      </c>
    </row>
    <row r="2561" spans="1:11" x14ac:dyDescent="0.3">
      <c r="A2561">
        <v>4</v>
      </c>
      <c r="B2561">
        <v>16</v>
      </c>
      <c r="C2561">
        <v>22</v>
      </c>
      <c r="D2561">
        <v>0</v>
      </c>
      <c r="E2561">
        <v>0</v>
      </c>
      <c r="F2561">
        <v>11.7</v>
      </c>
      <c r="G2561">
        <v>3.6</v>
      </c>
      <c r="H2561">
        <v>0</v>
      </c>
      <c r="I2561">
        <v>11.7</v>
      </c>
      <c r="J2561">
        <v>0</v>
      </c>
      <c r="K2561">
        <v>0</v>
      </c>
    </row>
    <row r="2562" spans="1:11" x14ac:dyDescent="0.3">
      <c r="A2562">
        <v>4</v>
      </c>
      <c r="B2562">
        <v>16</v>
      </c>
      <c r="C2562">
        <v>23</v>
      </c>
      <c r="D2562">
        <v>0</v>
      </c>
      <c r="E2562">
        <v>0</v>
      </c>
      <c r="F2562">
        <v>11.1</v>
      </c>
      <c r="G2562">
        <v>4.5999999999999996</v>
      </c>
      <c r="H2562">
        <v>0</v>
      </c>
      <c r="I2562">
        <v>11.1</v>
      </c>
      <c r="J2562">
        <v>0</v>
      </c>
      <c r="K2562">
        <v>0</v>
      </c>
    </row>
    <row r="2563" spans="1:11" x14ac:dyDescent="0.3">
      <c r="A2563">
        <v>4</v>
      </c>
      <c r="B2563">
        <v>17</v>
      </c>
      <c r="C2563">
        <v>0</v>
      </c>
      <c r="D2563">
        <v>0</v>
      </c>
      <c r="E2563">
        <v>0</v>
      </c>
      <c r="F2563">
        <v>10.6</v>
      </c>
      <c r="G2563">
        <v>4.5999999999999996</v>
      </c>
      <c r="H2563">
        <v>0</v>
      </c>
      <c r="I2563">
        <v>10.6</v>
      </c>
      <c r="J2563">
        <v>0</v>
      </c>
      <c r="K2563">
        <v>0</v>
      </c>
    </row>
    <row r="2564" spans="1:11" x14ac:dyDescent="0.3">
      <c r="A2564">
        <v>4</v>
      </c>
      <c r="B2564">
        <v>17</v>
      </c>
      <c r="C2564">
        <v>1</v>
      </c>
      <c r="D2564">
        <v>0</v>
      </c>
      <c r="E2564">
        <v>0</v>
      </c>
      <c r="F2564">
        <v>10.6</v>
      </c>
      <c r="G2564">
        <v>3.6</v>
      </c>
      <c r="H2564">
        <v>0</v>
      </c>
      <c r="I2564">
        <v>10.6</v>
      </c>
      <c r="J2564">
        <v>0</v>
      </c>
      <c r="K2564">
        <v>0</v>
      </c>
    </row>
    <row r="2565" spans="1:11" x14ac:dyDescent="0.3">
      <c r="A2565">
        <v>4</v>
      </c>
      <c r="B2565">
        <v>17</v>
      </c>
      <c r="C2565">
        <v>2</v>
      </c>
      <c r="D2565">
        <v>0</v>
      </c>
      <c r="E2565">
        <v>0</v>
      </c>
      <c r="F2565">
        <v>9.4</v>
      </c>
      <c r="G2565">
        <v>3.6</v>
      </c>
      <c r="H2565">
        <v>0</v>
      </c>
      <c r="I2565">
        <v>9.4</v>
      </c>
      <c r="J2565">
        <v>0</v>
      </c>
      <c r="K2565">
        <v>0</v>
      </c>
    </row>
    <row r="2566" spans="1:11" x14ac:dyDescent="0.3">
      <c r="A2566">
        <v>4</v>
      </c>
      <c r="B2566">
        <v>17</v>
      </c>
      <c r="C2566">
        <v>3</v>
      </c>
      <c r="D2566">
        <v>0</v>
      </c>
      <c r="E2566">
        <v>0</v>
      </c>
      <c r="F2566">
        <v>8.9</v>
      </c>
      <c r="G2566">
        <v>2.6</v>
      </c>
      <c r="H2566">
        <v>0</v>
      </c>
      <c r="I2566">
        <v>8.9</v>
      </c>
      <c r="J2566">
        <v>0</v>
      </c>
      <c r="K2566">
        <v>0</v>
      </c>
    </row>
    <row r="2567" spans="1:11" x14ac:dyDescent="0.3">
      <c r="A2567">
        <v>4</v>
      </c>
      <c r="B2567">
        <v>17</v>
      </c>
      <c r="C2567">
        <v>4</v>
      </c>
      <c r="D2567">
        <v>0</v>
      </c>
      <c r="E2567">
        <v>0</v>
      </c>
      <c r="F2567">
        <v>8.9</v>
      </c>
      <c r="G2567">
        <v>2.1</v>
      </c>
      <c r="H2567">
        <v>0</v>
      </c>
      <c r="I2567">
        <v>8.9</v>
      </c>
      <c r="J2567">
        <v>0</v>
      </c>
      <c r="K2567">
        <v>0</v>
      </c>
    </row>
    <row r="2568" spans="1:11" x14ac:dyDescent="0.3">
      <c r="A2568">
        <v>4</v>
      </c>
      <c r="B2568">
        <v>17</v>
      </c>
      <c r="C2568">
        <v>5</v>
      </c>
      <c r="D2568">
        <v>0</v>
      </c>
      <c r="E2568">
        <v>7</v>
      </c>
      <c r="F2568">
        <v>9.4</v>
      </c>
      <c r="G2568">
        <v>2.1</v>
      </c>
      <c r="H2568">
        <v>6.6230000000000002</v>
      </c>
      <c r="I2568">
        <v>7.2370000000000001</v>
      </c>
      <c r="J2568">
        <v>6.05</v>
      </c>
      <c r="K2568">
        <v>0.375</v>
      </c>
    </row>
    <row r="2569" spans="1:11" x14ac:dyDescent="0.3">
      <c r="A2569">
        <v>4</v>
      </c>
      <c r="B2569">
        <v>17</v>
      </c>
      <c r="C2569">
        <v>6</v>
      </c>
      <c r="D2569">
        <v>52</v>
      </c>
      <c r="E2569">
        <v>72</v>
      </c>
      <c r="F2569">
        <v>10.6</v>
      </c>
      <c r="G2569">
        <v>1.5</v>
      </c>
      <c r="H2569">
        <v>75.11</v>
      </c>
      <c r="I2569">
        <v>10.54</v>
      </c>
      <c r="J2569">
        <v>65.174000000000007</v>
      </c>
      <c r="K2569">
        <v>58.363999999999997</v>
      </c>
    </row>
    <row r="2570" spans="1:11" x14ac:dyDescent="0.3">
      <c r="A2570">
        <v>4</v>
      </c>
      <c r="B2570">
        <v>17</v>
      </c>
      <c r="C2570">
        <v>7</v>
      </c>
      <c r="D2570">
        <v>3</v>
      </c>
      <c r="E2570">
        <v>78</v>
      </c>
      <c r="F2570">
        <v>11.7</v>
      </c>
      <c r="G2570">
        <v>4.5999999999999996</v>
      </c>
      <c r="H2570">
        <v>75.278999999999996</v>
      </c>
      <c r="I2570">
        <v>11.96</v>
      </c>
      <c r="J2570">
        <v>67.602999999999994</v>
      </c>
      <c r="K2570">
        <v>60.743000000000002</v>
      </c>
    </row>
    <row r="2571" spans="1:11" x14ac:dyDescent="0.3">
      <c r="A2571">
        <v>4</v>
      </c>
      <c r="B2571">
        <v>17</v>
      </c>
      <c r="C2571">
        <v>8</v>
      </c>
      <c r="D2571">
        <v>3</v>
      </c>
      <c r="E2571">
        <v>192</v>
      </c>
      <c r="F2571">
        <v>11.7</v>
      </c>
      <c r="G2571">
        <v>4.5999999999999996</v>
      </c>
      <c r="H2571">
        <v>186.41399999999999</v>
      </c>
      <c r="I2571">
        <v>14.611000000000001</v>
      </c>
      <c r="J2571">
        <v>166.11199999999999</v>
      </c>
      <c r="K2571">
        <v>157.08799999999999</v>
      </c>
    </row>
    <row r="2572" spans="1:11" x14ac:dyDescent="0.3">
      <c r="A2572">
        <v>4</v>
      </c>
      <c r="B2572">
        <v>17</v>
      </c>
      <c r="C2572">
        <v>9</v>
      </c>
      <c r="D2572">
        <v>2</v>
      </c>
      <c r="E2572">
        <v>294</v>
      </c>
      <c r="F2572">
        <v>12.2</v>
      </c>
      <c r="G2572">
        <v>3.6</v>
      </c>
      <c r="H2572">
        <v>287.28399999999999</v>
      </c>
      <c r="I2572">
        <v>18.506</v>
      </c>
      <c r="J2572">
        <v>252.67400000000001</v>
      </c>
      <c r="K2572">
        <v>241.476</v>
      </c>
    </row>
    <row r="2573" spans="1:11" x14ac:dyDescent="0.3">
      <c r="A2573">
        <v>4</v>
      </c>
      <c r="B2573">
        <v>17</v>
      </c>
      <c r="C2573">
        <v>10</v>
      </c>
      <c r="D2573">
        <v>7</v>
      </c>
      <c r="E2573">
        <v>265</v>
      </c>
      <c r="F2573">
        <v>12.2</v>
      </c>
      <c r="G2573">
        <v>4.5999999999999996</v>
      </c>
      <c r="H2573">
        <v>263.27300000000002</v>
      </c>
      <c r="I2573">
        <v>17.504000000000001</v>
      </c>
      <c r="J2573">
        <v>232.35</v>
      </c>
      <c r="K2573">
        <v>221.68600000000001</v>
      </c>
    </row>
    <row r="2574" spans="1:11" x14ac:dyDescent="0.3">
      <c r="A2574">
        <v>4</v>
      </c>
      <c r="B2574">
        <v>17</v>
      </c>
      <c r="C2574">
        <v>11</v>
      </c>
      <c r="D2574">
        <v>1</v>
      </c>
      <c r="E2574">
        <v>364</v>
      </c>
      <c r="F2574">
        <v>12.8</v>
      </c>
      <c r="G2574">
        <v>6.2</v>
      </c>
      <c r="H2574">
        <v>357.37799999999999</v>
      </c>
      <c r="I2574">
        <v>19.033999999999999</v>
      </c>
      <c r="J2574">
        <v>313.76299999999998</v>
      </c>
      <c r="K2574">
        <v>300.87599999999998</v>
      </c>
    </row>
    <row r="2575" spans="1:11" x14ac:dyDescent="0.3">
      <c r="A2575">
        <v>4</v>
      </c>
      <c r="B2575">
        <v>17</v>
      </c>
      <c r="C2575">
        <v>12</v>
      </c>
      <c r="D2575">
        <v>1</v>
      </c>
      <c r="E2575">
        <v>368</v>
      </c>
      <c r="F2575">
        <v>13.9</v>
      </c>
      <c r="G2575">
        <v>6.7</v>
      </c>
      <c r="H2575">
        <v>361.46699999999998</v>
      </c>
      <c r="I2575">
        <v>20.082999999999998</v>
      </c>
      <c r="J2575">
        <v>316.21100000000001</v>
      </c>
      <c r="K2575">
        <v>303.25400000000002</v>
      </c>
    </row>
    <row r="2576" spans="1:11" x14ac:dyDescent="0.3">
      <c r="A2576">
        <v>4</v>
      </c>
      <c r="B2576">
        <v>17</v>
      </c>
      <c r="C2576">
        <v>13</v>
      </c>
      <c r="D2576">
        <v>2</v>
      </c>
      <c r="E2576">
        <v>334</v>
      </c>
      <c r="F2576">
        <v>11.7</v>
      </c>
      <c r="G2576">
        <v>5.2</v>
      </c>
      <c r="H2576">
        <v>327.85899999999998</v>
      </c>
      <c r="I2576">
        <v>18.204999999999998</v>
      </c>
      <c r="J2576">
        <v>288.66300000000001</v>
      </c>
      <c r="K2576">
        <v>276.48599999999999</v>
      </c>
    </row>
    <row r="2577" spans="1:11" x14ac:dyDescent="0.3">
      <c r="A2577">
        <v>4</v>
      </c>
      <c r="B2577">
        <v>17</v>
      </c>
      <c r="C2577">
        <v>14</v>
      </c>
      <c r="D2577">
        <v>3</v>
      </c>
      <c r="E2577">
        <v>368</v>
      </c>
      <c r="F2577">
        <v>11.7</v>
      </c>
      <c r="G2577">
        <v>5.2</v>
      </c>
      <c r="H2577">
        <v>362.73599999999999</v>
      </c>
      <c r="I2577">
        <v>18.901</v>
      </c>
      <c r="J2577">
        <v>318.60599999999999</v>
      </c>
      <c r="K2577">
        <v>305.58</v>
      </c>
    </row>
    <row r="2578" spans="1:11" x14ac:dyDescent="0.3">
      <c r="A2578">
        <v>4</v>
      </c>
      <c r="B2578">
        <v>17</v>
      </c>
      <c r="C2578">
        <v>15</v>
      </c>
      <c r="D2578">
        <v>2</v>
      </c>
      <c r="E2578">
        <v>278</v>
      </c>
      <c r="F2578">
        <v>11.1</v>
      </c>
      <c r="G2578">
        <v>4.5999999999999996</v>
      </c>
      <c r="H2578">
        <v>271.04199999999997</v>
      </c>
      <c r="I2578">
        <v>16.774999999999999</v>
      </c>
      <c r="J2578">
        <v>239.79</v>
      </c>
      <c r="K2578">
        <v>228.93199999999999</v>
      </c>
    </row>
    <row r="2579" spans="1:11" x14ac:dyDescent="0.3">
      <c r="A2579">
        <v>4</v>
      </c>
      <c r="B2579">
        <v>17</v>
      </c>
      <c r="C2579">
        <v>16</v>
      </c>
      <c r="D2579">
        <v>1</v>
      </c>
      <c r="E2579">
        <v>176</v>
      </c>
      <c r="F2579">
        <v>11.7</v>
      </c>
      <c r="G2579">
        <v>5.2</v>
      </c>
      <c r="H2579">
        <v>169.262</v>
      </c>
      <c r="I2579">
        <v>14.481999999999999</v>
      </c>
      <c r="J2579">
        <v>150.90100000000001</v>
      </c>
      <c r="K2579">
        <v>142.233</v>
      </c>
    </row>
    <row r="2580" spans="1:11" x14ac:dyDescent="0.3">
      <c r="A2580">
        <v>4</v>
      </c>
      <c r="B2580">
        <v>17</v>
      </c>
      <c r="C2580">
        <v>17</v>
      </c>
      <c r="D2580">
        <v>0</v>
      </c>
      <c r="E2580">
        <v>80</v>
      </c>
      <c r="F2580">
        <v>11.1</v>
      </c>
      <c r="G2580">
        <v>5.2</v>
      </c>
      <c r="H2580">
        <v>75.756</v>
      </c>
      <c r="I2580">
        <v>11.56</v>
      </c>
      <c r="J2580">
        <v>68.215000000000003</v>
      </c>
      <c r="K2580">
        <v>61.343000000000004</v>
      </c>
    </row>
    <row r="2581" spans="1:11" x14ac:dyDescent="0.3">
      <c r="A2581">
        <v>4</v>
      </c>
      <c r="B2581">
        <v>17</v>
      </c>
      <c r="C2581">
        <v>18</v>
      </c>
      <c r="D2581">
        <v>0</v>
      </c>
      <c r="E2581">
        <v>28</v>
      </c>
      <c r="F2581">
        <v>10.6</v>
      </c>
      <c r="G2581">
        <v>4.0999999999999996</v>
      </c>
      <c r="H2581">
        <v>25.667999999999999</v>
      </c>
      <c r="I2581">
        <v>9.6010000000000009</v>
      </c>
      <c r="J2581">
        <v>23.263999999999999</v>
      </c>
      <c r="K2581">
        <v>17.271000000000001</v>
      </c>
    </row>
    <row r="2582" spans="1:11" x14ac:dyDescent="0.3">
      <c r="A2582">
        <v>4</v>
      </c>
      <c r="B2582">
        <v>17</v>
      </c>
      <c r="C2582">
        <v>19</v>
      </c>
      <c r="D2582">
        <v>0</v>
      </c>
      <c r="E2582">
        <v>0</v>
      </c>
      <c r="F2582">
        <v>10.6</v>
      </c>
      <c r="G2582">
        <v>4.5999999999999996</v>
      </c>
      <c r="H2582">
        <v>0</v>
      </c>
      <c r="I2582">
        <v>10.6</v>
      </c>
      <c r="J2582">
        <v>0</v>
      </c>
      <c r="K2582">
        <v>0</v>
      </c>
    </row>
    <row r="2583" spans="1:11" x14ac:dyDescent="0.3">
      <c r="A2583">
        <v>4</v>
      </c>
      <c r="B2583">
        <v>17</v>
      </c>
      <c r="C2583">
        <v>20</v>
      </c>
      <c r="D2583">
        <v>0</v>
      </c>
      <c r="E2583">
        <v>0</v>
      </c>
      <c r="F2583">
        <v>10.6</v>
      </c>
      <c r="G2583">
        <v>6.2</v>
      </c>
      <c r="H2583">
        <v>0</v>
      </c>
      <c r="I2583">
        <v>10.6</v>
      </c>
      <c r="J2583">
        <v>0</v>
      </c>
      <c r="K2583">
        <v>0</v>
      </c>
    </row>
    <row r="2584" spans="1:11" x14ac:dyDescent="0.3">
      <c r="A2584">
        <v>4</v>
      </c>
      <c r="B2584">
        <v>17</v>
      </c>
      <c r="C2584">
        <v>21</v>
      </c>
      <c r="D2584">
        <v>0</v>
      </c>
      <c r="E2584">
        <v>0</v>
      </c>
      <c r="F2584">
        <v>10</v>
      </c>
      <c r="G2584">
        <v>3.6</v>
      </c>
      <c r="H2584">
        <v>0</v>
      </c>
      <c r="I2584">
        <v>10</v>
      </c>
      <c r="J2584">
        <v>0</v>
      </c>
      <c r="K2584">
        <v>0</v>
      </c>
    </row>
    <row r="2585" spans="1:11" x14ac:dyDescent="0.3">
      <c r="A2585">
        <v>4</v>
      </c>
      <c r="B2585">
        <v>17</v>
      </c>
      <c r="C2585">
        <v>22</v>
      </c>
      <c r="D2585">
        <v>0</v>
      </c>
      <c r="E2585">
        <v>0</v>
      </c>
      <c r="F2585">
        <v>10</v>
      </c>
      <c r="G2585">
        <v>4.0999999999999996</v>
      </c>
      <c r="H2585">
        <v>0</v>
      </c>
      <c r="I2585">
        <v>10</v>
      </c>
      <c r="J2585">
        <v>0</v>
      </c>
      <c r="K2585">
        <v>0</v>
      </c>
    </row>
    <row r="2586" spans="1:11" x14ac:dyDescent="0.3">
      <c r="A2586">
        <v>4</v>
      </c>
      <c r="B2586">
        <v>17</v>
      </c>
      <c r="C2586">
        <v>23</v>
      </c>
      <c r="D2586">
        <v>0</v>
      </c>
      <c r="E2586">
        <v>0</v>
      </c>
      <c r="F2586">
        <v>10</v>
      </c>
      <c r="G2586">
        <v>3.6</v>
      </c>
      <c r="H2586">
        <v>0</v>
      </c>
      <c r="I2586">
        <v>10</v>
      </c>
      <c r="J2586">
        <v>0</v>
      </c>
      <c r="K2586">
        <v>0</v>
      </c>
    </row>
    <row r="2587" spans="1:11" x14ac:dyDescent="0.3">
      <c r="A2587">
        <v>4</v>
      </c>
      <c r="B2587">
        <v>18</v>
      </c>
      <c r="C2587">
        <v>0</v>
      </c>
      <c r="D2587">
        <v>0</v>
      </c>
      <c r="E2587">
        <v>0</v>
      </c>
      <c r="F2587">
        <v>9.4</v>
      </c>
      <c r="G2587">
        <v>5.2</v>
      </c>
      <c r="H2587">
        <v>0</v>
      </c>
      <c r="I2587">
        <v>9.4</v>
      </c>
      <c r="J2587">
        <v>0</v>
      </c>
      <c r="K2587">
        <v>0</v>
      </c>
    </row>
    <row r="2588" spans="1:11" x14ac:dyDescent="0.3">
      <c r="A2588">
        <v>4</v>
      </c>
      <c r="B2588">
        <v>18</v>
      </c>
      <c r="C2588">
        <v>1</v>
      </c>
      <c r="D2588">
        <v>0</v>
      </c>
      <c r="E2588">
        <v>0</v>
      </c>
      <c r="F2588">
        <v>8.3000000000000007</v>
      </c>
      <c r="G2588">
        <v>4.0999999999999996</v>
      </c>
      <c r="H2588">
        <v>0</v>
      </c>
      <c r="I2588">
        <v>8.3000000000000007</v>
      </c>
      <c r="J2588">
        <v>0</v>
      </c>
      <c r="K2588">
        <v>0</v>
      </c>
    </row>
    <row r="2589" spans="1:11" x14ac:dyDescent="0.3">
      <c r="A2589">
        <v>4</v>
      </c>
      <c r="B2589">
        <v>18</v>
      </c>
      <c r="C2589">
        <v>2</v>
      </c>
      <c r="D2589">
        <v>0</v>
      </c>
      <c r="E2589">
        <v>0</v>
      </c>
      <c r="F2589">
        <v>8.9</v>
      </c>
      <c r="G2589">
        <v>3.1</v>
      </c>
      <c r="H2589">
        <v>0</v>
      </c>
      <c r="I2589">
        <v>8.9</v>
      </c>
      <c r="J2589">
        <v>0</v>
      </c>
      <c r="K2589">
        <v>0</v>
      </c>
    </row>
    <row r="2590" spans="1:11" x14ac:dyDescent="0.3">
      <c r="A2590">
        <v>4</v>
      </c>
      <c r="B2590">
        <v>18</v>
      </c>
      <c r="C2590">
        <v>3</v>
      </c>
      <c r="D2590">
        <v>0</v>
      </c>
      <c r="E2590">
        <v>0</v>
      </c>
      <c r="F2590">
        <v>8.9</v>
      </c>
      <c r="G2590">
        <v>3.6</v>
      </c>
      <c r="H2590">
        <v>0</v>
      </c>
      <c r="I2590">
        <v>8.9</v>
      </c>
      <c r="J2590">
        <v>0</v>
      </c>
      <c r="K2590">
        <v>0</v>
      </c>
    </row>
    <row r="2591" spans="1:11" x14ac:dyDescent="0.3">
      <c r="A2591">
        <v>4</v>
      </c>
      <c r="B2591">
        <v>18</v>
      </c>
      <c r="C2591">
        <v>4</v>
      </c>
      <c r="D2591">
        <v>0</v>
      </c>
      <c r="E2591">
        <v>0</v>
      </c>
      <c r="F2591">
        <v>8.9</v>
      </c>
      <c r="G2591">
        <v>4.0999999999999996</v>
      </c>
      <c r="H2591">
        <v>0</v>
      </c>
      <c r="I2591">
        <v>8.9</v>
      </c>
      <c r="J2591">
        <v>0</v>
      </c>
      <c r="K2591">
        <v>0</v>
      </c>
    </row>
    <row r="2592" spans="1:11" x14ac:dyDescent="0.3">
      <c r="A2592">
        <v>4</v>
      </c>
      <c r="B2592">
        <v>18</v>
      </c>
      <c r="C2592">
        <v>5</v>
      </c>
      <c r="D2592">
        <v>3</v>
      </c>
      <c r="E2592">
        <v>9</v>
      </c>
      <c r="F2592">
        <v>8.3000000000000007</v>
      </c>
      <c r="G2592">
        <v>3.1</v>
      </c>
      <c r="H2592">
        <v>8.6120000000000001</v>
      </c>
      <c r="I2592">
        <v>6.4749999999999996</v>
      </c>
      <c r="J2592">
        <v>7.8869999999999996</v>
      </c>
      <c r="K2592">
        <v>2.1779999999999999</v>
      </c>
    </row>
    <row r="2593" spans="1:11" x14ac:dyDescent="0.3">
      <c r="A2593">
        <v>4</v>
      </c>
      <c r="B2593">
        <v>18</v>
      </c>
      <c r="C2593">
        <v>6</v>
      </c>
      <c r="D2593">
        <v>67</v>
      </c>
      <c r="E2593">
        <v>82</v>
      </c>
      <c r="F2593">
        <v>10.6</v>
      </c>
      <c r="G2593">
        <v>3.6</v>
      </c>
      <c r="H2593">
        <v>86.486999999999995</v>
      </c>
      <c r="I2593">
        <v>10.95</v>
      </c>
      <c r="J2593">
        <v>74.569999999999993</v>
      </c>
      <c r="K2593">
        <v>67.567999999999998</v>
      </c>
    </row>
    <row r="2594" spans="1:11" x14ac:dyDescent="0.3">
      <c r="A2594">
        <v>4</v>
      </c>
      <c r="B2594">
        <v>18</v>
      </c>
      <c r="C2594">
        <v>7</v>
      </c>
      <c r="D2594">
        <v>1</v>
      </c>
      <c r="E2594">
        <v>32</v>
      </c>
      <c r="F2594">
        <v>10.6</v>
      </c>
      <c r="G2594">
        <v>4.0999999999999996</v>
      </c>
      <c r="H2594">
        <v>30.724</v>
      </c>
      <c r="I2594">
        <v>9.7629999999999999</v>
      </c>
      <c r="J2594">
        <v>27.800999999999998</v>
      </c>
      <c r="K2594">
        <v>21.722000000000001</v>
      </c>
    </row>
    <row r="2595" spans="1:11" x14ac:dyDescent="0.3">
      <c r="A2595">
        <v>4</v>
      </c>
      <c r="B2595">
        <v>18</v>
      </c>
      <c r="C2595">
        <v>8</v>
      </c>
      <c r="D2595">
        <v>625</v>
      </c>
      <c r="E2595">
        <v>170</v>
      </c>
      <c r="F2595">
        <v>11.7</v>
      </c>
      <c r="G2595">
        <v>7.2</v>
      </c>
      <c r="H2595">
        <v>558.08199999999999</v>
      </c>
      <c r="I2595">
        <v>20.683</v>
      </c>
      <c r="J2595">
        <v>480.48099999999999</v>
      </c>
      <c r="K2595">
        <v>462.339</v>
      </c>
    </row>
    <row r="2596" spans="1:11" x14ac:dyDescent="0.3">
      <c r="A2596">
        <v>4</v>
      </c>
      <c r="B2596">
        <v>18</v>
      </c>
      <c r="C2596">
        <v>9</v>
      </c>
      <c r="D2596">
        <v>53</v>
      </c>
      <c r="E2596">
        <v>338</v>
      </c>
      <c r="F2596">
        <v>12.8</v>
      </c>
      <c r="G2596">
        <v>6.2</v>
      </c>
      <c r="H2596">
        <v>379.13799999999998</v>
      </c>
      <c r="I2596">
        <v>20.007000000000001</v>
      </c>
      <c r="J2596">
        <v>331.59399999999999</v>
      </c>
      <c r="K2596">
        <v>318.19099999999997</v>
      </c>
    </row>
    <row r="2597" spans="1:11" x14ac:dyDescent="0.3">
      <c r="A2597">
        <v>4</v>
      </c>
      <c r="B2597">
        <v>18</v>
      </c>
      <c r="C2597">
        <v>10</v>
      </c>
      <c r="D2597">
        <v>19</v>
      </c>
      <c r="E2597">
        <v>347</v>
      </c>
      <c r="F2597">
        <v>11.7</v>
      </c>
      <c r="G2597">
        <v>6.2</v>
      </c>
      <c r="H2597">
        <v>356.24799999999999</v>
      </c>
      <c r="I2597">
        <v>18.111000000000001</v>
      </c>
      <c r="J2597">
        <v>313.74900000000002</v>
      </c>
      <c r="K2597">
        <v>300.863</v>
      </c>
    </row>
    <row r="2598" spans="1:11" x14ac:dyDescent="0.3">
      <c r="A2598">
        <v>4</v>
      </c>
      <c r="B2598">
        <v>18</v>
      </c>
      <c r="C2598">
        <v>11</v>
      </c>
      <c r="D2598">
        <v>10</v>
      </c>
      <c r="E2598">
        <v>195</v>
      </c>
      <c r="F2598">
        <v>11.1</v>
      </c>
      <c r="G2598">
        <v>7.7</v>
      </c>
      <c r="H2598">
        <v>197.77099999999999</v>
      </c>
      <c r="I2598">
        <v>13.827</v>
      </c>
      <c r="J2598">
        <v>176.73400000000001</v>
      </c>
      <c r="K2598">
        <v>167.45699999999999</v>
      </c>
    </row>
    <row r="2599" spans="1:11" x14ac:dyDescent="0.3">
      <c r="A2599">
        <v>4</v>
      </c>
      <c r="B2599">
        <v>18</v>
      </c>
      <c r="C2599">
        <v>12</v>
      </c>
      <c r="D2599">
        <v>29</v>
      </c>
      <c r="E2599">
        <v>359</v>
      </c>
      <c r="F2599">
        <v>11.7</v>
      </c>
      <c r="G2599">
        <v>10.3</v>
      </c>
      <c r="H2599">
        <v>390.74799999999999</v>
      </c>
      <c r="I2599">
        <v>16.585999999999999</v>
      </c>
      <c r="J2599">
        <v>345.93799999999999</v>
      </c>
      <c r="K2599">
        <v>332.11099999999999</v>
      </c>
    </row>
    <row r="2600" spans="1:11" x14ac:dyDescent="0.3">
      <c r="A2600">
        <v>4</v>
      </c>
      <c r="B2600">
        <v>18</v>
      </c>
      <c r="C2600">
        <v>13</v>
      </c>
      <c r="D2600">
        <v>2</v>
      </c>
      <c r="E2600">
        <v>273</v>
      </c>
      <c r="F2600">
        <v>12.2</v>
      </c>
      <c r="G2600">
        <v>9.8000000000000007</v>
      </c>
      <c r="H2600">
        <v>266.71499999999997</v>
      </c>
      <c r="I2600">
        <v>15.574</v>
      </c>
      <c r="J2600">
        <v>236.94200000000001</v>
      </c>
      <c r="K2600">
        <v>226.15799999999999</v>
      </c>
    </row>
    <row r="2601" spans="1:11" x14ac:dyDescent="0.3">
      <c r="A2601">
        <v>4</v>
      </c>
      <c r="B2601">
        <v>18</v>
      </c>
      <c r="C2601">
        <v>14</v>
      </c>
      <c r="D2601">
        <v>121</v>
      </c>
      <c r="E2601">
        <v>276</v>
      </c>
      <c r="F2601">
        <v>13.3</v>
      </c>
      <c r="G2601">
        <v>8.1999999999999993</v>
      </c>
      <c r="H2601">
        <v>381.42500000000001</v>
      </c>
      <c r="I2601">
        <v>18.925999999999998</v>
      </c>
      <c r="J2601">
        <v>334.75599999999997</v>
      </c>
      <c r="K2601">
        <v>321.26</v>
      </c>
    </row>
    <row r="2602" spans="1:11" x14ac:dyDescent="0.3">
      <c r="A2602">
        <v>4</v>
      </c>
      <c r="B2602">
        <v>18</v>
      </c>
      <c r="C2602">
        <v>15</v>
      </c>
      <c r="D2602">
        <v>400</v>
      </c>
      <c r="E2602">
        <v>218</v>
      </c>
      <c r="F2602">
        <v>13.3</v>
      </c>
      <c r="G2602">
        <v>7.7</v>
      </c>
      <c r="H2602">
        <v>493.99900000000002</v>
      </c>
      <c r="I2602">
        <v>21.300999999999998</v>
      </c>
      <c r="J2602">
        <v>427.30700000000002</v>
      </c>
      <c r="K2602">
        <v>410.94499999999999</v>
      </c>
    </row>
    <row r="2603" spans="1:11" x14ac:dyDescent="0.3">
      <c r="A2603">
        <v>4</v>
      </c>
      <c r="B2603">
        <v>18</v>
      </c>
      <c r="C2603">
        <v>16</v>
      </c>
      <c r="D2603">
        <v>139</v>
      </c>
      <c r="E2603">
        <v>200</v>
      </c>
      <c r="F2603">
        <v>12.8</v>
      </c>
      <c r="G2603">
        <v>7.7</v>
      </c>
      <c r="H2603">
        <v>260.63600000000002</v>
      </c>
      <c r="I2603">
        <v>16.843</v>
      </c>
      <c r="J2603">
        <v>227.369</v>
      </c>
      <c r="K2603">
        <v>216.834</v>
      </c>
    </row>
    <row r="2604" spans="1:11" x14ac:dyDescent="0.3">
      <c r="A2604">
        <v>4</v>
      </c>
      <c r="B2604">
        <v>18</v>
      </c>
      <c r="C2604">
        <v>17</v>
      </c>
      <c r="D2604">
        <v>143</v>
      </c>
      <c r="E2604">
        <v>71</v>
      </c>
      <c r="F2604">
        <v>11.7</v>
      </c>
      <c r="G2604">
        <v>7.7</v>
      </c>
      <c r="H2604">
        <v>100.34699999999999</v>
      </c>
      <c r="I2604">
        <v>12.585000000000001</v>
      </c>
      <c r="J2604">
        <v>83.031999999999996</v>
      </c>
      <c r="K2604">
        <v>75.855999999999995</v>
      </c>
    </row>
    <row r="2605" spans="1:11" x14ac:dyDescent="0.3">
      <c r="A2605">
        <v>4</v>
      </c>
      <c r="B2605">
        <v>18</v>
      </c>
      <c r="C2605">
        <v>18</v>
      </c>
      <c r="D2605">
        <v>5</v>
      </c>
      <c r="E2605">
        <v>25</v>
      </c>
      <c r="F2605">
        <v>11.1</v>
      </c>
      <c r="G2605">
        <v>7.7</v>
      </c>
      <c r="H2605">
        <v>23.298999999999999</v>
      </c>
      <c r="I2605">
        <v>10.398999999999999</v>
      </c>
      <c r="J2605">
        <v>21.023</v>
      </c>
      <c r="K2605">
        <v>15.071999999999999</v>
      </c>
    </row>
    <row r="2606" spans="1:11" x14ac:dyDescent="0.3">
      <c r="A2606">
        <v>4</v>
      </c>
      <c r="B2606">
        <v>18</v>
      </c>
      <c r="C2606">
        <v>19</v>
      </c>
      <c r="D2606">
        <v>0</v>
      </c>
      <c r="E2606">
        <v>0</v>
      </c>
      <c r="F2606">
        <v>10.6</v>
      </c>
      <c r="G2606">
        <v>5.7</v>
      </c>
      <c r="H2606">
        <v>0</v>
      </c>
      <c r="I2606">
        <v>10.6</v>
      </c>
      <c r="J2606">
        <v>0</v>
      </c>
      <c r="K2606">
        <v>0</v>
      </c>
    </row>
    <row r="2607" spans="1:11" x14ac:dyDescent="0.3">
      <c r="A2607">
        <v>4</v>
      </c>
      <c r="B2607">
        <v>18</v>
      </c>
      <c r="C2607">
        <v>20</v>
      </c>
      <c r="D2607">
        <v>0</v>
      </c>
      <c r="E2607">
        <v>0</v>
      </c>
      <c r="F2607">
        <v>10</v>
      </c>
      <c r="G2607">
        <v>6.2</v>
      </c>
      <c r="H2607">
        <v>0</v>
      </c>
      <c r="I2607">
        <v>10</v>
      </c>
      <c r="J2607">
        <v>0</v>
      </c>
      <c r="K2607">
        <v>0</v>
      </c>
    </row>
    <row r="2608" spans="1:11" x14ac:dyDescent="0.3">
      <c r="A2608">
        <v>4</v>
      </c>
      <c r="B2608">
        <v>18</v>
      </c>
      <c r="C2608">
        <v>21</v>
      </c>
      <c r="D2608">
        <v>0</v>
      </c>
      <c r="E2608">
        <v>0</v>
      </c>
      <c r="F2608">
        <v>10</v>
      </c>
      <c r="G2608">
        <v>4.5999999999999996</v>
      </c>
      <c r="H2608">
        <v>0</v>
      </c>
      <c r="I2608">
        <v>10</v>
      </c>
      <c r="J2608">
        <v>0</v>
      </c>
      <c r="K2608">
        <v>0</v>
      </c>
    </row>
    <row r="2609" spans="1:11" x14ac:dyDescent="0.3">
      <c r="A2609">
        <v>4</v>
      </c>
      <c r="B2609">
        <v>18</v>
      </c>
      <c r="C2609">
        <v>22</v>
      </c>
      <c r="D2609">
        <v>0</v>
      </c>
      <c r="E2609">
        <v>0</v>
      </c>
      <c r="F2609">
        <v>9.4</v>
      </c>
      <c r="G2609">
        <v>6.2</v>
      </c>
      <c r="H2609">
        <v>0</v>
      </c>
      <c r="I2609">
        <v>9.4</v>
      </c>
      <c r="J2609">
        <v>0</v>
      </c>
      <c r="K2609">
        <v>0</v>
      </c>
    </row>
    <row r="2610" spans="1:11" x14ac:dyDescent="0.3">
      <c r="A2610">
        <v>4</v>
      </c>
      <c r="B2610">
        <v>18</v>
      </c>
      <c r="C2610">
        <v>23</v>
      </c>
      <c r="D2610">
        <v>0</v>
      </c>
      <c r="E2610">
        <v>0</v>
      </c>
      <c r="F2610">
        <v>9.4</v>
      </c>
      <c r="G2610">
        <v>5.2</v>
      </c>
      <c r="H2610">
        <v>0</v>
      </c>
      <c r="I2610">
        <v>9.4</v>
      </c>
      <c r="J2610">
        <v>0</v>
      </c>
      <c r="K2610">
        <v>0</v>
      </c>
    </row>
    <row r="2611" spans="1:11" x14ac:dyDescent="0.3">
      <c r="A2611">
        <v>4</v>
      </c>
      <c r="B2611">
        <v>19</v>
      </c>
      <c r="C2611">
        <v>0</v>
      </c>
      <c r="D2611">
        <v>0</v>
      </c>
      <c r="E2611">
        <v>0</v>
      </c>
      <c r="F2611">
        <v>8.9</v>
      </c>
      <c r="G2611">
        <v>6.7</v>
      </c>
      <c r="H2611">
        <v>0</v>
      </c>
      <c r="I2611">
        <v>8.9</v>
      </c>
      <c r="J2611">
        <v>0</v>
      </c>
      <c r="K2611">
        <v>0</v>
      </c>
    </row>
    <row r="2612" spans="1:11" x14ac:dyDescent="0.3">
      <c r="A2612">
        <v>4</v>
      </c>
      <c r="B2612">
        <v>19</v>
      </c>
      <c r="C2612">
        <v>1</v>
      </c>
      <c r="D2612">
        <v>0</v>
      </c>
      <c r="E2612">
        <v>0</v>
      </c>
      <c r="F2612">
        <v>8.9</v>
      </c>
      <c r="G2612">
        <v>5.7</v>
      </c>
      <c r="H2612">
        <v>0</v>
      </c>
      <c r="I2612">
        <v>8.9</v>
      </c>
      <c r="J2612">
        <v>0</v>
      </c>
      <c r="K2612">
        <v>0</v>
      </c>
    </row>
    <row r="2613" spans="1:11" x14ac:dyDescent="0.3">
      <c r="A2613">
        <v>4</v>
      </c>
      <c r="B2613">
        <v>19</v>
      </c>
      <c r="C2613">
        <v>2</v>
      </c>
      <c r="D2613">
        <v>0</v>
      </c>
      <c r="E2613">
        <v>0</v>
      </c>
      <c r="F2613">
        <v>8.3000000000000007</v>
      </c>
      <c r="G2613">
        <v>4.5999999999999996</v>
      </c>
      <c r="H2613">
        <v>0</v>
      </c>
      <c r="I2613">
        <v>8.3000000000000007</v>
      </c>
      <c r="J2613">
        <v>0</v>
      </c>
      <c r="K2613">
        <v>0</v>
      </c>
    </row>
    <row r="2614" spans="1:11" x14ac:dyDescent="0.3">
      <c r="A2614">
        <v>4</v>
      </c>
      <c r="B2614">
        <v>19</v>
      </c>
      <c r="C2614">
        <v>3</v>
      </c>
      <c r="D2614">
        <v>0</v>
      </c>
      <c r="E2614">
        <v>0</v>
      </c>
      <c r="F2614">
        <v>8.3000000000000007</v>
      </c>
      <c r="G2614">
        <v>4.5999999999999996</v>
      </c>
      <c r="H2614">
        <v>0</v>
      </c>
      <c r="I2614">
        <v>8.3000000000000007</v>
      </c>
      <c r="J2614">
        <v>0</v>
      </c>
      <c r="K2614">
        <v>0</v>
      </c>
    </row>
    <row r="2615" spans="1:11" x14ac:dyDescent="0.3">
      <c r="A2615">
        <v>4</v>
      </c>
      <c r="B2615">
        <v>19</v>
      </c>
      <c r="C2615">
        <v>4</v>
      </c>
      <c r="D2615">
        <v>0</v>
      </c>
      <c r="E2615">
        <v>0</v>
      </c>
      <c r="F2615">
        <v>8.3000000000000007</v>
      </c>
      <c r="G2615">
        <v>3.6</v>
      </c>
      <c r="H2615">
        <v>0</v>
      </c>
      <c r="I2615">
        <v>8.3000000000000007</v>
      </c>
      <c r="J2615">
        <v>0</v>
      </c>
      <c r="K2615">
        <v>0</v>
      </c>
    </row>
    <row r="2616" spans="1:11" x14ac:dyDescent="0.3">
      <c r="A2616">
        <v>4</v>
      </c>
      <c r="B2616">
        <v>19</v>
      </c>
      <c r="C2616">
        <v>5</v>
      </c>
      <c r="D2616">
        <v>55</v>
      </c>
      <c r="E2616">
        <v>11</v>
      </c>
      <c r="F2616">
        <v>8.3000000000000007</v>
      </c>
      <c r="G2616">
        <v>3.6</v>
      </c>
      <c r="H2616">
        <v>8.4830000000000005</v>
      </c>
      <c r="I2616">
        <v>6.5590000000000002</v>
      </c>
      <c r="J2616">
        <v>7.766</v>
      </c>
      <c r="K2616">
        <v>2.06</v>
      </c>
    </row>
    <row r="2617" spans="1:11" x14ac:dyDescent="0.3">
      <c r="A2617">
        <v>4</v>
      </c>
      <c r="B2617">
        <v>19</v>
      </c>
      <c r="C2617">
        <v>6</v>
      </c>
      <c r="D2617">
        <v>158</v>
      </c>
      <c r="E2617">
        <v>59</v>
      </c>
      <c r="F2617">
        <v>10</v>
      </c>
      <c r="G2617">
        <v>4.0999999999999996</v>
      </c>
      <c r="H2617">
        <v>79.632999999999996</v>
      </c>
      <c r="I2617">
        <v>10.16</v>
      </c>
      <c r="J2617">
        <v>63.832999999999998</v>
      </c>
      <c r="K2617">
        <v>57.05</v>
      </c>
    </row>
    <row r="2618" spans="1:11" x14ac:dyDescent="0.3">
      <c r="A2618">
        <v>4</v>
      </c>
      <c r="B2618">
        <v>19</v>
      </c>
      <c r="C2618">
        <v>7</v>
      </c>
      <c r="D2618">
        <v>534</v>
      </c>
      <c r="E2618">
        <v>105</v>
      </c>
      <c r="F2618">
        <v>11.1</v>
      </c>
      <c r="G2618">
        <v>2.6</v>
      </c>
      <c r="H2618">
        <v>316.48099999999999</v>
      </c>
      <c r="I2618">
        <v>18.532</v>
      </c>
      <c r="J2618">
        <v>262.51900000000001</v>
      </c>
      <c r="K2618">
        <v>251.05699999999999</v>
      </c>
    </row>
    <row r="2619" spans="1:11" x14ac:dyDescent="0.3">
      <c r="A2619">
        <v>4</v>
      </c>
      <c r="B2619">
        <v>19</v>
      </c>
      <c r="C2619">
        <v>8</v>
      </c>
      <c r="D2619">
        <v>357</v>
      </c>
      <c r="E2619">
        <v>236</v>
      </c>
      <c r="F2619">
        <v>11.7</v>
      </c>
      <c r="G2619">
        <v>3.1</v>
      </c>
      <c r="H2619">
        <v>456.50599999999997</v>
      </c>
      <c r="I2619">
        <v>23.42</v>
      </c>
      <c r="J2619">
        <v>391.00299999999999</v>
      </c>
      <c r="K2619">
        <v>375.8</v>
      </c>
    </row>
    <row r="2620" spans="1:11" x14ac:dyDescent="0.3">
      <c r="A2620">
        <v>4</v>
      </c>
      <c r="B2620">
        <v>19</v>
      </c>
      <c r="C2620">
        <v>9</v>
      </c>
      <c r="D2620">
        <v>860</v>
      </c>
      <c r="E2620">
        <v>89</v>
      </c>
      <c r="F2620">
        <v>13.3</v>
      </c>
      <c r="G2620">
        <v>2.6</v>
      </c>
      <c r="H2620">
        <v>771.80700000000002</v>
      </c>
      <c r="I2620">
        <v>34.969000000000001</v>
      </c>
      <c r="J2620">
        <v>638.12400000000002</v>
      </c>
      <c r="K2620">
        <v>614.14300000000003</v>
      </c>
    </row>
    <row r="2621" spans="1:11" x14ac:dyDescent="0.3">
      <c r="A2621">
        <v>4</v>
      </c>
      <c r="B2621">
        <v>19</v>
      </c>
      <c r="C2621">
        <v>10</v>
      </c>
      <c r="D2621">
        <v>923</v>
      </c>
      <c r="E2621">
        <v>103</v>
      </c>
      <c r="F2621">
        <v>13.9</v>
      </c>
      <c r="G2621">
        <v>5.2</v>
      </c>
      <c r="H2621">
        <v>956.85799999999995</v>
      </c>
      <c r="I2621">
        <v>35.122999999999998</v>
      </c>
      <c r="J2621">
        <v>793.19600000000003</v>
      </c>
      <c r="K2621">
        <v>762.64300000000003</v>
      </c>
    </row>
    <row r="2622" spans="1:11" x14ac:dyDescent="0.3">
      <c r="A2622">
        <v>4</v>
      </c>
      <c r="B2622">
        <v>19</v>
      </c>
      <c r="C2622">
        <v>11</v>
      </c>
      <c r="D2622">
        <v>932</v>
      </c>
      <c r="E2622">
        <v>108</v>
      </c>
      <c r="F2622">
        <v>13.9</v>
      </c>
      <c r="G2622">
        <v>5.7</v>
      </c>
      <c r="H2622">
        <v>1037.8720000000001</v>
      </c>
      <c r="I2622">
        <v>36.037999999999997</v>
      </c>
      <c r="J2622">
        <v>858.02300000000002</v>
      </c>
      <c r="K2622">
        <v>824.48</v>
      </c>
    </row>
    <row r="2623" spans="1:11" x14ac:dyDescent="0.3">
      <c r="A2623">
        <v>4</v>
      </c>
      <c r="B2623">
        <v>19</v>
      </c>
      <c r="C2623">
        <v>12</v>
      </c>
      <c r="D2623">
        <v>927</v>
      </c>
      <c r="E2623">
        <v>108</v>
      </c>
      <c r="F2623">
        <v>14.4</v>
      </c>
      <c r="G2623">
        <v>6.7</v>
      </c>
      <c r="H2623">
        <v>1041.5229999999999</v>
      </c>
      <c r="I2623">
        <v>34.648000000000003</v>
      </c>
      <c r="J2623">
        <v>865.43499999999995</v>
      </c>
      <c r="K2623">
        <v>831.54100000000005</v>
      </c>
    </row>
    <row r="2624" spans="1:11" x14ac:dyDescent="0.3">
      <c r="A2624">
        <v>4</v>
      </c>
      <c r="B2624">
        <v>19</v>
      </c>
      <c r="C2624">
        <v>13</v>
      </c>
      <c r="D2624">
        <v>934</v>
      </c>
      <c r="E2624">
        <v>105</v>
      </c>
      <c r="F2624">
        <v>14.4</v>
      </c>
      <c r="G2624">
        <v>7.7</v>
      </c>
      <c r="H2624">
        <v>994.43899999999996</v>
      </c>
      <c r="I2624">
        <v>32.103999999999999</v>
      </c>
      <c r="J2624">
        <v>833.62800000000004</v>
      </c>
      <c r="K2624">
        <v>801.22699999999998</v>
      </c>
    </row>
    <row r="2625" spans="1:11" x14ac:dyDescent="0.3">
      <c r="A2625">
        <v>4</v>
      </c>
      <c r="B2625">
        <v>19</v>
      </c>
      <c r="C2625">
        <v>14</v>
      </c>
      <c r="D2625">
        <v>876</v>
      </c>
      <c r="E2625">
        <v>113</v>
      </c>
      <c r="F2625">
        <v>13.9</v>
      </c>
      <c r="G2625">
        <v>6.7</v>
      </c>
      <c r="H2625">
        <v>847.61300000000006</v>
      </c>
      <c r="I2625">
        <v>30.396000000000001</v>
      </c>
      <c r="J2625">
        <v>713.49300000000005</v>
      </c>
      <c r="K2625">
        <v>686.42</v>
      </c>
    </row>
    <row r="2626" spans="1:11" x14ac:dyDescent="0.3">
      <c r="A2626">
        <v>4</v>
      </c>
      <c r="B2626">
        <v>19</v>
      </c>
      <c r="C2626">
        <v>15</v>
      </c>
      <c r="D2626">
        <v>821</v>
      </c>
      <c r="E2626">
        <v>103</v>
      </c>
      <c r="F2626">
        <v>12.8</v>
      </c>
      <c r="G2626">
        <v>9.3000000000000007</v>
      </c>
      <c r="H2626">
        <v>656.1</v>
      </c>
      <c r="I2626">
        <v>22.893999999999998</v>
      </c>
      <c r="J2626">
        <v>562.23</v>
      </c>
      <c r="K2626">
        <v>541.16600000000005</v>
      </c>
    </row>
    <row r="2627" spans="1:11" x14ac:dyDescent="0.3">
      <c r="A2627">
        <v>4</v>
      </c>
      <c r="B2627">
        <v>19</v>
      </c>
      <c r="C2627">
        <v>16</v>
      </c>
      <c r="D2627">
        <v>726</v>
      </c>
      <c r="E2627">
        <v>80</v>
      </c>
      <c r="F2627">
        <v>13.3</v>
      </c>
      <c r="G2627">
        <v>7.7</v>
      </c>
      <c r="H2627">
        <v>415.16300000000001</v>
      </c>
      <c r="I2627">
        <v>20.292999999999999</v>
      </c>
      <c r="J2627">
        <v>346.56099999999998</v>
      </c>
      <c r="K2627">
        <v>332.71600000000001</v>
      </c>
    </row>
    <row r="2628" spans="1:11" x14ac:dyDescent="0.3">
      <c r="A2628">
        <v>4</v>
      </c>
      <c r="B2628">
        <v>19</v>
      </c>
      <c r="C2628">
        <v>17</v>
      </c>
      <c r="D2628">
        <v>552</v>
      </c>
      <c r="E2628">
        <v>51</v>
      </c>
      <c r="F2628">
        <v>12.2</v>
      </c>
      <c r="G2628">
        <v>8.1999999999999993</v>
      </c>
      <c r="H2628">
        <v>172.416</v>
      </c>
      <c r="I2628">
        <v>14.462</v>
      </c>
      <c r="J2628">
        <v>126.864</v>
      </c>
      <c r="K2628">
        <v>118.742</v>
      </c>
    </row>
    <row r="2629" spans="1:11" x14ac:dyDescent="0.3">
      <c r="A2629">
        <v>4</v>
      </c>
      <c r="B2629">
        <v>19</v>
      </c>
      <c r="C2629">
        <v>18</v>
      </c>
      <c r="D2629">
        <v>149</v>
      </c>
      <c r="E2629">
        <v>22</v>
      </c>
      <c r="F2629">
        <v>11.1</v>
      </c>
      <c r="G2629">
        <v>7.2</v>
      </c>
      <c r="H2629">
        <v>18.753</v>
      </c>
      <c r="I2629">
        <v>10.398</v>
      </c>
      <c r="J2629">
        <v>16.952000000000002</v>
      </c>
      <c r="K2629">
        <v>11.077</v>
      </c>
    </row>
    <row r="2630" spans="1:11" x14ac:dyDescent="0.3">
      <c r="A2630">
        <v>4</v>
      </c>
      <c r="B2630">
        <v>19</v>
      </c>
      <c r="C2630">
        <v>19</v>
      </c>
      <c r="D2630">
        <v>0</v>
      </c>
      <c r="E2630">
        <v>0</v>
      </c>
      <c r="F2630">
        <v>10.6</v>
      </c>
      <c r="G2630">
        <v>6.7</v>
      </c>
      <c r="H2630">
        <v>0</v>
      </c>
      <c r="I2630">
        <v>10.6</v>
      </c>
      <c r="J2630">
        <v>0</v>
      </c>
      <c r="K2630">
        <v>0</v>
      </c>
    </row>
    <row r="2631" spans="1:11" x14ac:dyDescent="0.3">
      <c r="A2631">
        <v>4</v>
      </c>
      <c r="B2631">
        <v>19</v>
      </c>
      <c r="C2631">
        <v>20</v>
      </c>
      <c r="D2631">
        <v>0</v>
      </c>
      <c r="E2631">
        <v>0</v>
      </c>
      <c r="F2631">
        <v>10.6</v>
      </c>
      <c r="G2631">
        <v>6.2</v>
      </c>
      <c r="H2631">
        <v>0</v>
      </c>
      <c r="I2631">
        <v>10.6</v>
      </c>
      <c r="J2631">
        <v>0</v>
      </c>
      <c r="K2631">
        <v>0</v>
      </c>
    </row>
    <row r="2632" spans="1:11" x14ac:dyDescent="0.3">
      <c r="A2632">
        <v>4</v>
      </c>
      <c r="B2632">
        <v>19</v>
      </c>
      <c r="C2632">
        <v>21</v>
      </c>
      <c r="D2632">
        <v>0</v>
      </c>
      <c r="E2632">
        <v>0</v>
      </c>
      <c r="F2632">
        <v>10.6</v>
      </c>
      <c r="G2632">
        <v>6.2</v>
      </c>
      <c r="H2632">
        <v>0</v>
      </c>
      <c r="I2632">
        <v>10.6</v>
      </c>
      <c r="J2632">
        <v>0</v>
      </c>
      <c r="K2632">
        <v>0</v>
      </c>
    </row>
    <row r="2633" spans="1:11" x14ac:dyDescent="0.3">
      <c r="A2633">
        <v>4</v>
      </c>
      <c r="B2633">
        <v>19</v>
      </c>
      <c r="C2633">
        <v>22</v>
      </c>
      <c r="D2633">
        <v>0</v>
      </c>
      <c r="E2633">
        <v>0</v>
      </c>
      <c r="F2633">
        <v>10</v>
      </c>
      <c r="G2633">
        <v>5.2</v>
      </c>
      <c r="H2633">
        <v>0</v>
      </c>
      <c r="I2633">
        <v>10</v>
      </c>
      <c r="J2633">
        <v>0</v>
      </c>
      <c r="K2633">
        <v>0</v>
      </c>
    </row>
    <row r="2634" spans="1:11" x14ac:dyDescent="0.3">
      <c r="A2634">
        <v>4</v>
      </c>
      <c r="B2634">
        <v>19</v>
      </c>
      <c r="C2634">
        <v>23</v>
      </c>
      <c r="D2634">
        <v>0</v>
      </c>
      <c r="E2634">
        <v>0</v>
      </c>
      <c r="F2634">
        <v>10</v>
      </c>
      <c r="G2634">
        <v>5.2</v>
      </c>
      <c r="H2634">
        <v>0</v>
      </c>
      <c r="I2634">
        <v>10</v>
      </c>
      <c r="J2634">
        <v>0</v>
      </c>
      <c r="K2634">
        <v>0</v>
      </c>
    </row>
    <row r="2635" spans="1:11" x14ac:dyDescent="0.3">
      <c r="A2635">
        <v>4</v>
      </c>
      <c r="B2635">
        <v>20</v>
      </c>
      <c r="C2635">
        <v>0</v>
      </c>
      <c r="D2635">
        <v>0</v>
      </c>
      <c r="E2635">
        <v>0</v>
      </c>
      <c r="F2635">
        <v>9.4</v>
      </c>
      <c r="G2635">
        <v>4.5999999999999996</v>
      </c>
      <c r="H2635">
        <v>0</v>
      </c>
      <c r="I2635">
        <v>9.4</v>
      </c>
      <c r="J2635">
        <v>0</v>
      </c>
      <c r="K2635">
        <v>0</v>
      </c>
    </row>
    <row r="2636" spans="1:11" x14ac:dyDescent="0.3">
      <c r="A2636">
        <v>4</v>
      </c>
      <c r="B2636">
        <v>20</v>
      </c>
      <c r="C2636">
        <v>1</v>
      </c>
      <c r="D2636">
        <v>0</v>
      </c>
      <c r="E2636">
        <v>0</v>
      </c>
      <c r="F2636">
        <v>9.4</v>
      </c>
      <c r="G2636">
        <v>3.1</v>
      </c>
      <c r="H2636">
        <v>0</v>
      </c>
      <c r="I2636">
        <v>9.4</v>
      </c>
      <c r="J2636">
        <v>0</v>
      </c>
      <c r="K2636">
        <v>0</v>
      </c>
    </row>
    <row r="2637" spans="1:11" x14ac:dyDescent="0.3">
      <c r="A2637">
        <v>4</v>
      </c>
      <c r="B2637">
        <v>20</v>
      </c>
      <c r="C2637">
        <v>2</v>
      </c>
      <c r="D2637">
        <v>0</v>
      </c>
      <c r="E2637">
        <v>0</v>
      </c>
      <c r="F2637">
        <v>9.4</v>
      </c>
      <c r="G2637">
        <v>4.5999999999999996</v>
      </c>
      <c r="H2637">
        <v>0</v>
      </c>
      <c r="I2637">
        <v>9.4</v>
      </c>
      <c r="J2637">
        <v>0</v>
      </c>
      <c r="K2637">
        <v>0</v>
      </c>
    </row>
    <row r="2638" spans="1:11" x14ac:dyDescent="0.3">
      <c r="A2638">
        <v>4</v>
      </c>
      <c r="B2638">
        <v>20</v>
      </c>
      <c r="C2638">
        <v>3</v>
      </c>
      <c r="D2638">
        <v>0</v>
      </c>
      <c r="E2638">
        <v>0</v>
      </c>
      <c r="F2638">
        <v>9.4</v>
      </c>
      <c r="G2638">
        <v>4.0999999999999996</v>
      </c>
      <c r="H2638">
        <v>0</v>
      </c>
      <c r="I2638">
        <v>9.4</v>
      </c>
      <c r="J2638">
        <v>0</v>
      </c>
      <c r="K2638">
        <v>0</v>
      </c>
    </row>
    <row r="2639" spans="1:11" x14ac:dyDescent="0.3">
      <c r="A2639">
        <v>4</v>
      </c>
      <c r="B2639">
        <v>20</v>
      </c>
      <c r="C2639">
        <v>4</v>
      </c>
      <c r="D2639">
        <v>0</v>
      </c>
      <c r="E2639">
        <v>0</v>
      </c>
      <c r="F2639">
        <v>9.4</v>
      </c>
      <c r="G2639">
        <v>3.6</v>
      </c>
      <c r="H2639">
        <v>0</v>
      </c>
      <c r="I2639">
        <v>9.4</v>
      </c>
      <c r="J2639">
        <v>0</v>
      </c>
      <c r="K2639">
        <v>0</v>
      </c>
    </row>
    <row r="2640" spans="1:11" x14ac:dyDescent="0.3">
      <c r="A2640">
        <v>4</v>
      </c>
      <c r="B2640">
        <v>20</v>
      </c>
      <c r="C2640">
        <v>5</v>
      </c>
      <c r="D2640">
        <v>19</v>
      </c>
      <c r="E2640">
        <v>12</v>
      </c>
      <c r="F2640">
        <v>9.4</v>
      </c>
      <c r="G2640">
        <v>3.6</v>
      </c>
      <c r="H2640">
        <v>11.042</v>
      </c>
      <c r="I2640">
        <v>7.7309999999999999</v>
      </c>
      <c r="J2640">
        <v>10.07</v>
      </c>
      <c r="K2640">
        <v>4.3209999999999997</v>
      </c>
    </row>
    <row r="2641" spans="1:11" x14ac:dyDescent="0.3">
      <c r="A2641">
        <v>4</v>
      </c>
      <c r="B2641">
        <v>20</v>
      </c>
      <c r="C2641">
        <v>6</v>
      </c>
      <c r="D2641">
        <v>348</v>
      </c>
      <c r="E2641">
        <v>52</v>
      </c>
      <c r="F2641">
        <v>10.6</v>
      </c>
      <c r="G2641">
        <v>3.6</v>
      </c>
      <c r="H2641">
        <v>103.209</v>
      </c>
      <c r="I2641">
        <v>11.407999999999999</v>
      </c>
      <c r="J2641">
        <v>74.957999999999998</v>
      </c>
      <c r="K2641">
        <v>67.947999999999993</v>
      </c>
    </row>
    <row r="2642" spans="1:11" x14ac:dyDescent="0.3">
      <c r="A2642">
        <v>4</v>
      </c>
      <c r="B2642">
        <v>20</v>
      </c>
      <c r="C2642">
        <v>7</v>
      </c>
      <c r="D2642">
        <v>613</v>
      </c>
      <c r="E2642">
        <v>86</v>
      </c>
      <c r="F2642">
        <v>12.2</v>
      </c>
      <c r="G2642">
        <v>3.1</v>
      </c>
      <c r="H2642">
        <v>329.24900000000002</v>
      </c>
      <c r="I2642">
        <v>19.681999999999999</v>
      </c>
      <c r="J2642">
        <v>270.49200000000002</v>
      </c>
      <c r="K2642">
        <v>258.81400000000002</v>
      </c>
    </row>
    <row r="2643" spans="1:11" x14ac:dyDescent="0.3">
      <c r="A2643">
        <v>4</v>
      </c>
      <c r="B2643">
        <v>20</v>
      </c>
      <c r="C2643">
        <v>8</v>
      </c>
      <c r="D2643">
        <v>744</v>
      </c>
      <c r="E2643">
        <v>115</v>
      </c>
      <c r="F2643">
        <v>13.9</v>
      </c>
      <c r="G2643">
        <v>2.1</v>
      </c>
      <c r="H2643">
        <v>576.33699999999999</v>
      </c>
      <c r="I2643">
        <v>30.71</v>
      </c>
      <c r="J2643">
        <v>478.18200000000002</v>
      </c>
      <c r="K2643">
        <v>460.11900000000003</v>
      </c>
    </row>
    <row r="2644" spans="1:11" x14ac:dyDescent="0.3">
      <c r="A2644">
        <v>4</v>
      </c>
      <c r="B2644">
        <v>20</v>
      </c>
      <c r="C2644">
        <v>9</v>
      </c>
      <c r="D2644">
        <v>814</v>
      </c>
      <c r="E2644">
        <v>136</v>
      </c>
      <c r="F2644">
        <v>15.6</v>
      </c>
      <c r="G2644">
        <v>4.5999999999999996</v>
      </c>
      <c r="H2644">
        <v>789.74300000000005</v>
      </c>
      <c r="I2644">
        <v>34.017000000000003</v>
      </c>
      <c r="J2644">
        <v>655.42700000000002</v>
      </c>
      <c r="K2644">
        <v>630.75300000000004</v>
      </c>
    </row>
    <row r="2645" spans="1:11" x14ac:dyDescent="0.3">
      <c r="A2645">
        <v>4</v>
      </c>
      <c r="B2645">
        <v>20</v>
      </c>
      <c r="C2645">
        <v>10</v>
      </c>
      <c r="D2645">
        <v>854</v>
      </c>
      <c r="E2645">
        <v>150</v>
      </c>
      <c r="F2645">
        <v>15</v>
      </c>
      <c r="G2645">
        <v>6.2</v>
      </c>
      <c r="H2645">
        <v>949.7</v>
      </c>
      <c r="I2645">
        <v>34.000999999999998</v>
      </c>
      <c r="J2645">
        <v>790.51400000000001</v>
      </c>
      <c r="K2645">
        <v>760.08100000000002</v>
      </c>
    </row>
    <row r="2646" spans="1:11" x14ac:dyDescent="0.3">
      <c r="A2646">
        <v>4</v>
      </c>
      <c r="B2646">
        <v>20</v>
      </c>
      <c r="C2646">
        <v>11</v>
      </c>
      <c r="D2646">
        <v>872</v>
      </c>
      <c r="E2646">
        <v>157</v>
      </c>
      <c r="F2646">
        <v>16.100000000000001</v>
      </c>
      <c r="G2646">
        <v>6.2</v>
      </c>
      <c r="H2646">
        <v>1037.912</v>
      </c>
      <c r="I2646">
        <v>37.134999999999998</v>
      </c>
      <c r="J2646">
        <v>854.63699999999994</v>
      </c>
      <c r="K2646">
        <v>821.25400000000002</v>
      </c>
    </row>
    <row r="2647" spans="1:11" x14ac:dyDescent="0.3">
      <c r="A2647">
        <v>4</v>
      </c>
      <c r="B2647">
        <v>20</v>
      </c>
      <c r="C2647">
        <v>12</v>
      </c>
      <c r="D2647">
        <v>877</v>
      </c>
      <c r="E2647">
        <v>157</v>
      </c>
      <c r="F2647">
        <v>16.100000000000001</v>
      </c>
      <c r="G2647">
        <v>8.1999999999999993</v>
      </c>
      <c r="H2647">
        <v>1050.951</v>
      </c>
      <c r="I2647">
        <v>34.058999999999997</v>
      </c>
      <c r="J2647">
        <v>875.13400000000001</v>
      </c>
      <c r="K2647">
        <v>840.77700000000004</v>
      </c>
    </row>
    <row r="2648" spans="1:11" x14ac:dyDescent="0.3">
      <c r="A2648">
        <v>4</v>
      </c>
      <c r="B2648">
        <v>20</v>
      </c>
      <c r="C2648">
        <v>13</v>
      </c>
      <c r="D2648">
        <v>863</v>
      </c>
      <c r="E2648">
        <v>152</v>
      </c>
      <c r="F2648">
        <v>16.100000000000001</v>
      </c>
      <c r="G2648">
        <v>10.3</v>
      </c>
      <c r="H2648">
        <v>983.42700000000002</v>
      </c>
      <c r="I2648">
        <v>30.545999999999999</v>
      </c>
      <c r="J2648">
        <v>829.03300000000002</v>
      </c>
      <c r="K2648">
        <v>796.84400000000005</v>
      </c>
    </row>
    <row r="2649" spans="1:11" x14ac:dyDescent="0.3">
      <c r="A2649">
        <v>4</v>
      </c>
      <c r="B2649">
        <v>20</v>
      </c>
      <c r="C2649">
        <v>14</v>
      </c>
      <c r="D2649">
        <v>830</v>
      </c>
      <c r="E2649">
        <v>141</v>
      </c>
      <c r="F2649">
        <v>15</v>
      </c>
      <c r="G2649">
        <v>9.3000000000000007</v>
      </c>
      <c r="H2649">
        <v>843.34699999999998</v>
      </c>
      <c r="I2649">
        <v>28.201000000000001</v>
      </c>
      <c r="J2649">
        <v>715.54700000000003</v>
      </c>
      <c r="K2649">
        <v>688.38699999999994</v>
      </c>
    </row>
    <row r="2650" spans="1:11" x14ac:dyDescent="0.3">
      <c r="A2650">
        <v>4</v>
      </c>
      <c r="B2650">
        <v>20</v>
      </c>
      <c r="C2650">
        <v>15</v>
      </c>
      <c r="D2650">
        <v>770</v>
      </c>
      <c r="E2650">
        <v>122</v>
      </c>
      <c r="F2650">
        <v>14.4</v>
      </c>
      <c r="G2650">
        <v>8.8000000000000007</v>
      </c>
      <c r="H2650">
        <v>642.21299999999997</v>
      </c>
      <c r="I2650">
        <v>24.678000000000001</v>
      </c>
      <c r="J2650">
        <v>547.18399999999997</v>
      </c>
      <c r="K2650">
        <v>526.67399999999998</v>
      </c>
    </row>
    <row r="2651" spans="1:11" x14ac:dyDescent="0.3">
      <c r="A2651">
        <v>4</v>
      </c>
      <c r="B2651">
        <v>20</v>
      </c>
      <c r="C2651">
        <v>16</v>
      </c>
      <c r="D2651">
        <v>661</v>
      </c>
      <c r="E2651">
        <v>95</v>
      </c>
      <c r="F2651">
        <v>13.3</v>
      </c>
      <c r="G2651">
        <v>8.8000000000000007</v>
      </c>
      <c r="H2651">
        <v>401.01</v>
      </c>
      <c r="I2651">
        <v>19.422999999999998</v>
      </c>
      <c r="J2651">
        <v>336.69299999999998</v>
      </c>
      <c r="K2651">
        <v>323.14</v>
      </c>
    </row>
    <row r="2652" spans="1:11" x14ac:dyDescent="0.3">
      <c r="A2652">
        <v>4</v>
      </c>
      <c r="B2652">
        <v>20</v>
      </c>
      <c r="C2652">
        <v>17</v>
      </c>
      <c r="D2652">
        <v>447</v>
      </c>
      <c r="E2652">
        <v>63</v>
      </c>
      <c r="F2652">
        <v>12.8</v>
      </c>
      <c r="G2652">
        <v>7.7</v>
      </c>
      <c r="H2652">
        <v>161.50899999999999</v>
      </c>
      <c r="I2652">
        <v>14.968999999999999</v>
      </c>
      <c r="J2652">
        <v>122.069</v>
      </c>
      <c r="K2652">
        <v>114.054</v>
      </c>
    </row>
    <row r="2653" spans="1:11" x14ac:dyDescent="0.3">
      <c r="A2653">
        <v>4</v>
      </c>
      <c r="B2653">
        <v>20</v>
      </c>
      <c r="C2653">
        <v>18</v>
      </c>
      <c r="D2653">
        <v>72</v>
      </c>
      <c r="E2653">
        <v>24</v>
      </c>
      <c r="F2653">
        <v>11.7</v>
      </c>
      <c r="G2653">
        <v>7.7</v>
      </c>
      <c r="H2653">
        <v>20.933</v>
      </c>
      <c r="I2653">
        <v>11.048</v>
      </c>
      <c r="J2653">
        <v>18.882000000000001</v>
      </c>
      <c r="K2653">
        <v>12.97</v>
      </c>
    </row>
    <row r="2654" spans="1:11" x14ac:dyDescent="0.3">
      <c r="A2654">
        <v>4</v>
      </c>
      <c r="B2654">
        <v>20</v>
      </c>
      <c r="C2654">
        <v>19</v>
      </c>
      <c r="D2654">
        <v>0</v>
      </c>
      <c r="E2654">
        <v>0</v>
      </c>
      <c r="F2654">
        <v>11.1</v>
      </c>
      <c r="G2654">
        <v>6.2</v>
      </c>
      <c r="H2654">
        <v>0</v>
      </c>
      <c r="I2654">
        <v>11.1</v>
      </c>
      <c r="J2654">
        <v>0</v>
      </c>
      <c r="K2654">
        <v>0</v>
      </c>
    </row>
    <row r="2655" spans="1:11" x14ac:dyDescent="0.3">
      <c r="A2655">
        <v>4</v>
      </c>
      <c r="B2655">
        <v>20</v>
      </c>
      <c r="C2655">
        <v>20</v>
      </c>
      <c r="D2655">
        <v>0</v>
      </c>
      <c r="E2655">
        <v>0</v>
      </c>
      <c r="F2655">
        <v>10.6</v>
      </c>
      <c r="G2655">
        <v>5.7</v>
      </c>
      <c r="H2655">
        <v>0</v>
      </c>
      <c r="I2655">
        <v>10.6</v>
      </c>
      <c r="J2655">
        <v>0</v>
      </c>
      <c r="K2655">
        <v>0</v>
      </c>
    </row>
    <row r="2656" spans="1:11" x14ac:dyDescent="0.3">
      <c r="A2656">
        <v>4</v>
      </c>
      <c r="B2656">
        <v>20</v>
      </c>
      <c r="C2656">
        <v>21</v>
      </c>
      <c r="D2656">
        <v>0</v>
      </c>
      <c r="E2656">
        <v>0</v>
      </c>
      <c r="F2656">
        <v>10</v>
      </c>
      <c r="G2656">
        <v>5.2</v>
      </c>
      <c r="H2656">
        <v>0</v>
      </c>
      <c r="I2656">
        <v>10</v>
      </c>
      <c r="J2656">
        <v>0</v>
      </c>
      <c r="K2656">
        <v>0</v>
      </c>
    </row>
    <row r="2657" spans="1:11" x14ac:dyDescent="0.3">
      <c r="A2657">
        <v>4</v>
      </c>
      <c r="B2657">
        <v>20</v>
      </c>
      <c r="C2657">
        <v>22</v>
      </c>
      <c r="D2657">
        <v>0</v>
      </c>
      <c r="E2657">
        <v>0</v>
      </c>
      <c r="F2657">
        <v>10</v>
      </c>
      <c r="G2657">
        <v>4.5999999999999996</v>
      </c>
      <c r="H2657">
        <v>0</v>
      </c>
      <c r="I2657">
        <v>10</v>
      </c>
      <c r="J2657">
        <v>0</v>
      </c>
      <c r="K2657">
        <v>0</v>
      </c>
    </row>
    <row r="2658" spans="1:11" x14ac:dyDescent="0.3">
      <c r="A2658">
        <v>4</v>
      </c>
      <c r="B2658">
        <v>20</v>
      </c>
      <c r="C2658">
        <v>23</v>
      </c>
      <c r="D2658">
        <v>0</v>
      </c>
      <c r="E2658">
        <v>0</v>
      </c>
      <c r="F2658">
        <v>9.4</v>
      </c>
      <c r="G2658">
        <v>3.6</v>
      </c>
      <c r="H2658">
        <v>0</v>
      </c>
      <c r="I2658">
        <v>9.4</v>
      </c>
      <c r="J2658">
        <v>0</v>
      </c>
      <c r="K2658">
        <v>0</v>
      </c>
    </row>
    <row r="2659" spans="1:11" x14ac:dyDescent="0.3">
      <c r="A2659">
        <v>4</v>
      </c>
      <c r="B2659">
        <v>21</v>
      </c>
      <c r="C2659">
        <v>0</v>
      </c>
      <c r="D2659">
        <v>0</v>
      </c>
      <c r="E2659">
        <v>0</v>
      </c>
      <c r="F2659">
        <v>8.9</v>
      </c>
      <c r="G2659">
        <v>2.6</v>
      </c>
      <c r="H2659">
        <v>0</v>
      </c>
      <c r="I2659">
        <v>8.9</v>
      </c>
      <c r="J2659">
        <v>0</v>
      </c>
      <c r="K2659">
        <v>0</v>
      </c>
    </row>
    <row r="2660" spans="1:11" x14ac:dyDescent="0.3">
      <c r="A2660">
        <v>4</v>
      </c>
      <c r="B2660">
        <v>21</v>
      </c>
      <c r="C2660">
        <v>1</v>
      </c>
      <c r="D2660">
        <v>0</v>
      </c>
      <c r="E2660">
        <v>0</v>
      </c>
      <c r="F2660">
        <v>8.9</v>
      </c>
      <c r="G2660">
        <v>3.1</v>
      </c>
      <c r="H2660">
        <v>0</v>
      </c>
      <c r="I2660">
        <v>8.9</v>
      </c>
      <c r="J2660">
        <v>0</v>
      </c>
      <c r="K2660">
        <v>0</v>
      </c>
    </row>
    <row r="2661" spans="1:11" x14ac:dyDescent="0.3">
      <c r="A2661">
        <v>4</v>
      </c>
      <c r="B2661">
        <v>21</v>
      </c>
      <c r="C2661">
        <v>2</v>
      </c>
      <c r="D2661">
        <v>0</v>
      </c>
      <c r="E2661">
        <v>0</v>
      </c>
      <c r="F2661">
        <v>8.9</v>
      </c>
      <c r="G2661">
        <v>3.6</v>
      </c>
      <c r="H2661">
        <v>0</v>
      </c>
      <c r="I2661">
        <v>8.9</v>
      </c>
      <c r="J2661">
        <v>0</v>
      </c>
      <c r="K2661">
        <v>0</v>
      </c>
    </row>
    <row r="2662" spans="1:11" x14ac:dyDescent="0.3">
      <c r="A2662">
        <v>4</v>
      </c>
      <c r="B2662">
        <v>21</v>
      </c>
      <c r="C2662">
        <v>3</v>
      </c>
      <c r="D2662">
        <v>0</v>
      </c>
      <c r="E2662">
        <v>0</v>
      </c>
      <c r="F2662">
        <v>8.9</v>
      </c>
      <c r="G2662">
        <v>3.6</v>
      </c>
      <c r="H2662">
        <v>0</v>
      </c>
      <c r="I2662">
        <v>8.9</v>
      </c>
      <c r="J2662">
        <v>0</v>
      </c>
      <c r="K2662">
        <v>0</v>
      </c>
    </row>
    <row r="2663" spans="1:11" x14ac:dyDescent="0.3">
      <c r="A2663">
        <v>4</v>
      </c>
      <c r="B2663">
        <v>21</v>
      </c>
      <c r="C2663">
        <v>4</v>
      </c>
      <c r="D2663">
        <v>0</v>
      </c>
      <c r="E2663">
        <v>0</v>
      </c>
      <c r="F2663">
        <v>8.9</v>
      </c>
      <c r="G2663">
        <v>2.1</v>
      </c>
      <c r="H2663">
        <v>0</v>
      </c>
      <c r="I2663">
        <v>8.9</v>
      </c>
      <c r="J2663">
        <v>0</v>
      </c>
      <c r="K2663">
        <v>0</v>
      </c>
    </row>
    <row r="2664" spans="1:11" x14ac:dyDescent="0.3">
      <c r="A2664">
        <v>4</v>
      </c>
      <c r="B2664">
        <v>21</v>
      </c>
      <c r="C2664">
        <v>5</v>
      </c>
      <c r="D2664">
        <v>13</v>
      </c>
      <c r="E2664">
        <v>10</v>
      </c>
      <c r="F2664">
        <v>8.3000000000000007</v>
      </c>
      <c r="G2664">
        <v>1.5</v>
      </c>
      <c r="H2664">
        <v>9.3249999999999993</v>
      </c>
      <c r="I2664">
        <v>5.9690000000000003</v>
      </c>
      <c r="J2664">
        <v>8.5540000000000003</v>
      </c>
      <c r="K2664">
        <v>2.8330000000000002</v>
      </c>
    </row>
    <row r="2665" spans="1:11" x14ac:dyDescent="0.3">
      <c r="A2665">
        <v>4</v>
      </c>
      <c r="B2665">
        <v>21</v>
      </c>
      <c r="C2665">
        <v>6</v>
      </c>
      <c r="D2665">
        <v>270</v>
      </c>
      <c r="E2665">
        <v>58</v>
      </c>
      <c r="F2665">
        <v>10.6</v>
      </c>
      <c r="G2665">
        <v>2.1</v>
      </c>
      <c r="H2665">
        <v>96.864999999999995</v>
      </c>
      <c r="I2665">
        <v>11.292</v>
      </c>
      <c r="J2665">
        <v>73.299000000000007</v>
      </c>
      <c r="K2665">
        <v>66.322999999999993</v>
      </c>
    </row>
    <row r="2666" spans="1:11" x14ac:dyDescent="0.3">
      <c r="A2666">
        <v>4</v>
      </c>
      <c r="B2666">
        <v>21</v>
      </c>
      <c r="C2666">
        <v>7</v>
      </c>
      <c r="D2666">
        <v>524</v>
      </c>
      <c r="E2666">
        <v>100</v>
      </c>
      <c r="F2666">
        <v>12.2</v>
      </c>
      <c r="G2666">
        <v>3.6</v>
      </c>
      <c r="H2666">
        <v>309.70100000000002</v>
      </c>
      <c r="I2666">
        <v>18.797000000000001</v>
      </c>
      <c r="J2666">
        <v>256.87400000000002</v>
      </c>
      <c r="K2666">
        <v>245.56399999999999</v>
      </c>
    </row>
    <row r="2667" spans="1:11" x14ac:dyDescent="0.3">
      <c r="A2667">
        <v>4</v>
      </c>
      <c r="B2667">
        <v>21</v>
      </c>
      <c r="C2667">
        <v>8</v>
      </c>
      <c r="D2667">
        <v>618</v>
      </c>
      <c r="E2667">
        <v>131</v>
      </c>
      <c r="F2667">
        <v>13.9</v>
      </c>
      <c r="G2667">
        <v>4.5999999999999996</v>
      </c>
      <c r="H2667">
        <v>517.55799999999999</v>
      </c>
      <c r="I2667">
        <v>25.28</v>
      </c>
      <c r="J2667">
        <v>438.32499999999999</v>
      </c>
      <c r="K2667">
        <v>421.60199999999998</v>
      </c>
    </row>
    <row r="2668" spans="1:11" x14ac:dyDescent="0.3">
      <c r="A2668">
        <v>4</v>
      </c>
      <c r="B2668">
        <v>21</v>
      </c>
      <c r="C2668">
        <v>9</v>
      </c>
      <c r="D2668">
        <v>780</v>
      </c>
      <c r="E2668">
        <v>150</v>
      </c>
      <c r="F2668">
        <v>13.9</v>
      </c>
      <c r="G2668">
        <v>5.7</v>
      </c>
      <c r="H2668">
        <v>778.35199999999998</v>
      </c>
      <c r="I2668">
        <v>29.795000000000002</v>
      </c>
      <c r="J2668">
        <v>655.92499999999995</v>
      </c>
      <c r="K2668">
        <v>631.23</v>
      </c>
    </row>
    <row r="2669" spans="1:11" x14ac:dyDescent="0.3">
      <c r="A2669">
        <v>4</v>
      </c>
      <c r="B2669">
        <v>21</v>
      </c>
      <c r="C2669">
        <v>10</v>
      </c>
      <c r="D2669">
        <v>826</v>
      </c>
      <c r="E2669">
        <v>165</v>
      </c>
      <c r="F2669">
        <v>13.9</v>
      </c>
      <c r="G2669">
        <v>5.7</v>
      </c>
      <c r="H2669">
        <v>940.32399999999996</v>
      </c>
      <c r="I2669">
        <v>33.671999999999997</v>
      </c>
      <c r="J2669">
        <v>783.66200000000003</v>
      </c>
      <c r="K2669">
        <v>753.53599999999994</v>
      </c>
    </row>
    <row r="2670" spans="1:11" x14ac:dyDescent="0.3">
      <c r="A2670">
        <v>4</v>
      </c>
      <c r="B2670">
        <v>21</v>
      </c>
      <c r="C2670">
        <v>11</v>
      </c>
      <c r="D2670">
        <v>850</v>
      </c>
      <c r="E2670">
        <v>173</v>
      </c>
      <c r="F2670">
        <v>15</v>
      </c>
      <c r="G2670">
        <v>6.7</v>
      </c>
      <c r="H2670">
        <v>1033.336</v>
      </c>
      <c r="I2670">
        <v>34.94</v>
      </c>
      <c r="J2670">
        <v>857.69899999999996</v>
      </c>
      <c r="K2670">
        <v>824.17100000000005</v>
      </c>
    </row>
    <row r="2671" spans="1:11" x14ac:dyDescent="0.3">
      <c r="A2671">
        <v>4</v>
      </c>
      <c r="B2671">
        <v>21</v>
      </c>
      <c r="C2671">
        <v>12</v>
      </c>
      <c r="D2671">
        <v>844</v>
      </c>
      <c r="E2671">
        <v>174</v>
      </c>
      <c r="F2671">
        <v>15</v>
      </c>
      <c r="G2671">
        <v>7.7</v>
      </c>
      <c r="H2671">
        <v>1036.08</v>
      </c>
      <c r="I2671">
        <v>33.429000000000002</v>
      </c>
      <c r="J2671">
        <v>864.71699999999998</v>
      </c>
      <c r="K2671">
        <v>830.85699999999997</v>
      </c>
    </row>
    <row r="2672" spans="1:11" x14ac:dyDescent="0.3">
      <c r="A2672">
        <v>4</v>
      </c>
      <c r="B2672">
        <v>21</v>
      </c>
      <c r="C2672">
        <v>13</v>
      </c>
      <c r="D2672">
        <v>831</v>
      </c>
      <c r="E2672">
        <v>168</v>
      </c>
      <c r="F2672">
        <v>15</v>
      </c>
      <c r="G2672">
        <v>8.1999999999999993</v>
      </c>
      <c r="H2672">
        <v>970.04200000000003</v>
      </c>
      <c r="I2672">
        <v>31.577000000000002</v>
      </c>
      <c r="J2672">
        <v>814.74800000000005</v>
      </c>
      <c r="K2672">
        <v>783.21699999999998</v>
      </c>
    </row>
    <row r="2673" spans="1:11" x14ac:dyDescent="0.3">
      <c r="A2673">
        <v>4</v>
      </c>
      <c r="B2673">
        <v>21</v>
      </c>
      <c r="C2673">
        <v>14</v>
      </c>
      <c r="D2673">
        <v>807</v>
      </c>
      <c r="E2673">
        <v>155</v>
      </c>
      <c r="F2673">
        <v>14.4</v>
      </c>
      <c r="G2673">
        <v>9.3000000000000007</v>
      </c>
      <c r="H2673">
        <v>838.79399999999998</v>
      </c>
      <c r="I2673">
        <v>27.507000000000001</v>
      </c>
      <c r="J2673">
        <v>713.47400000000005</v>
      </c>
      <c r="K2673">
        <v>686.40200000000004</v>
      </c>
    </row>
    <row r="2674" spans="1:11" x14ac:dyDescent="0.3">
      <c r="A2674">
        <v>4</v>
      </c>
      <c r="B2674">
        <v>21</v>
      </c>
      <c r="C2674">
        <v>15</v>
      </c>
      <c r="D2674">
        <v>739</v>
      </c>
      <c r="E2674">
        <v>134</v>
      </c>
      <c r="F2674">
        <v>13.3</v>
      </c>
      <c r="G2674">
        <v>8.1999999999999993</v>
      </c>
      <c r="H2674">
        <v>635.15499999999997</v>
      </c>
      <c r="I2674">
        <v>23.946999999999999</v>
      </c>
      <c r="J2674">
        <v>542.73500000000001</v>
      </c>
      <c r="K2674">
        <v>522.38800000000003</v>
      </c>
    </row>
    <row r="2675" spans="1:11" x14ac:dyDescent="0.3">
      <c r="A2675">
        <v>4</v>
      </c>
      <c r="B2675">
        <v>21</v>
      </c>
      <c r="C2675">
        <v>16</v>
      </c>
      <c r="D2675">
        <v>630</v>
      </c>
      <c r="E2675">
        <v>104</v>
      </c>
      <c r="F2675">
        <v>12.2</v>
      </c>
      <c r="G2675">
        <v>7.7</v>
      </c>
      <c r="H2675">
        <v>396.24700000000001</v>
      </c>
      <c r="I2675">
        <v>18.818000000000001</v>
      </c>
      <c r="J2675">
        <v>333.93900000000002</v>
      </c>
      <c r="K2675">
        <v>320.46800000000002</v>
      </c>
    </row>
    <row r="2676" spans="1:11" x14ac:dyDescent="0.3">
      <c r="A2676">
        <v>4</v>
      </c>
      <c r="B2676">
        <v>21</v>
      </c>
      <c r="C2676">
        <v>17</v>
      </c>
      <c r="D2676">
        <v>304</v>
      </c>
      <c r="E2676">
        <v>80</v>
      </c>
      <c r="F2676">
        <v>11.1</v>
      </c>
      <c r="G2676">
        <v>7.7</v>
      </c>
      <c r="H2676">
        <v>145.40600000000001</v>
      </c>
      <c r="I2676">
        <v>12.96</v>
      </c>
      <c r="J2676">
        <v>115.47499999999999</v>
      </c>
      <c r="K2676">
        <v>107.605</v>
      </c>
    </row>
    <row r="2677" spans="1:11" x14ac:dyDescent="0.3">
      <c r="A2677">
        <v>4</v>
      </c>
      <c r="B2677">
        <v>21</v>
      </c>
      <c r="C2677">
        <v>18</v>
      </c>
      <c r="D2677">
        <v>20</v>
      </c>
      <c r="E2677">
        <v>25</v>
      </c>
      <c r="F2677">
        <v>10</v>
      </c>
      <c r="G2677">
        <v>7.2</v>
      </c>
      <c r="H2677">
        <v>23.175999999999998</v>
      </c>
      <c r="I2677">
        <v>9.327</v>
      </c>
      <c r="J2677">
        <v>21.024999999999999</v>
      </c>
      <c r="K2677">
        <v>15.074</v>
      </c>
    </row>
    <row r="2678" spans="1:11" x14ac:dyDescent="0.3">
      <c r="A2678">
        <v>4</v>
      </c>
      <c r="B2678">
        <v>21</v>
      </c>
      <c r="C2678">
        <v>19</v>
      </c>
      <c r="D2678">
        <v>0</v>
      </c>
      <c r="E2678">
        <v>0</v>
      </c>
      <c r="F2678">
        <v>9.4</v>
      </c>
      <c r="G2678">
        <v>6.2</v>
      </c>
      <c r="H2678">
        <v>0</v>
      </c>
      <c r="I2678">
        <v>9.4</v>
      </c>
      <c r="J2678">
        <v>0</v>
      </c>
      <c r="K2678">
        <v>0</v>
      </c>
    </row>
    <row r="2679" spans="1:11" x14ac:dyDescent="0.3">
      <c r="A2679">
        <v>4</v>
      </c>
      <c r="B2679">
        <v>21</v>
      </c>
      <c r="C2679">
        <v>20</v>
      </c>
      <c r="D2679">
        <v>0</v>
      </c>
      <c r="E2679">
        <v>0</v>
      </c>
      <c r="F2679">
        <v>8.9</v>
      </c>
      <c r="G2679">
        <v>6.2</v>
      </c>
      <c r="H2679">
        <v>0</v>
      </c>
      <c r="I2679">
        <v>8.9</v>
      </c>
      <c r="J2679">
        <v>0</v>
      </c>
      <c r="K2679">
        <v>0</v>
      </c>
    </row>
    <row r="2680" spans="1:11" x14ac:dyDescent="0.3">
      <c r="A2680">
        <v>4</v>
      </c>
      <c r="B2680">
        <v>21</v>
      </c>
      <c r="C2680">
        <v>21</v>
      </c>
      <c r="D2680">
        <v>0</v>
      </c>
      <c r="E2680">
        <v>0</v>
      </c>
      <c r="F2680">
        <v>8.9</v>
      </c>
      <c r="G2680">
        <v>5.2</v>
      </c>
      <c r="H2680">
        <v>0</v>
      </c>
      <c r="I2680">
        <v>8.9</v>
      </c>
      <c r="J2680">
        <v>0</v>
      </c>
      <c r="K2680">
        <v>0</v>
      </c>
    </row>
    <row r="2681" spans="1:11" x14ac:dyDescent="0.3">
      <c r="A2681">
        <v>4</v>
      </c>
      <c r="B2681">
        <v>21</v>
      </c>
      <c r="C2681">
        <v>22</v>
      </c>
      <c r="D2681">
        <v>0</v>
      </c>
      <c r="E2681">
        <v>0</v>
      </c>
      <c r="F2681">
        <v>8.9</v>
      </c>
      <c r="G2681">
        <v>4.0999999999999996</v>
      </c>
      <c r="H2681">
        <v>0</v>
      </c>
      <c r="I2681">
        <v>8.9</v>
      </c>
      <c r="J2681">
        <v>0</v>
      </c>
      <c r="K2681">
        <v>0</v>
      </c>
    </row>
    <row r="2682" spans="1:11" x14ac:dyDescent="0.3">
      <c r="A2682">
        <v>4</v>
      </c>
      <c r="B2682">
        <v>21</v>
      </c>
      <c r="C2682">
        <v>23</v>
      </c>
      <c r="D2682">
        <v>0</v>
      </c>
      <c r="E2682">
        <v>0</v>
      </c>
      <c r="F2682">
        <v>9.4</v>
      </c>
      <c r="G2682">
        <v>3.6</v>
      </c>
      <c r="H2682">
        <v>0</v>
      </c>
      <c r="I2682">
        <v>9.4</v>
      </c>
      <c r="J2682">
        <v>0</v>
      </c>
      <c r="K2682">
        <v>0</v>
      </c>
    </row>
    <row r="2683" spans="1:11" x14ac:dyDescent="0.3">
      <c r="A2683">
        <v>4</v>
      </c>
      <c r="B2683">
        <v>22</v>
      </c>
      <c r="C2683">
        <v>0</v>
      </c>
      <c r="D2683">
        <v>0</v>
      </c>
      <c r="E2683">
        <v>0</v>
      </c>
      <c r="F2683">
        <v>9.4</v>
      </c>
      <c r="G2683">
        <v>4.0999999999999996</v>
      </c>
      <c r="H2683">
        <v>0</v>
      </c>
      <c r="I2683">
        <v>9.4</v>
      </c>
      <c r="J2683">
        <v>0</v>
      </c>
      <c r="K2683">
        <v>0</v>
      </c>
    </row>
    <row r="2684" spans="1:11" x14ac:dyDescent="0.3">
      <c r="A2684">
        <v>4</v>
      </c>
      <c r="B2684">
        <v>22</v>
      </c>
      <c r="C2684">
        <v>1</v>
      </c>
      <c r="D2684">
        <v>0</v>
      </c>
      <c r="E2684">
        <v>0</v>
      </c>
      <c r="F2684">
        <v>9.4</v>
      </c>
      <c r="G2684">
        <v>1.5</v>
      </c>
      <c r="H2684">
        <v>0</v>
      </c>
      <c r="I2684">
        <v>9.4</v>
      </c>
      <c r="J2684">
        <v>0</v>
      </c>
      <c r="K2684">
        <v>0</v>
      </c>
    </row>
    <row r="2685" spans="1:11" x14ac:dyDescent="0.3">
      <c r="A2685">
        <v>4</v>
      </c>
      <c r="B2685">
        <v>22</v>
      </c>
      <c r="C2685">
        <v>2</v>
      </c>
      <c r="D2685">
        <v>0</v>
      </c>
      <c r="E2685">
        <v>0</v>
      </c>
      <c r="F2685">
        <v>8.9</v>
      </c>
      <c r="G2685">
        <v>3.1</v>
      </c>
      <c r="H2685">
        <v>0</v>
      </c>
      <c r="I2685">
        <v>8.9</v>
      </c>
      <c r="J2685">
        <v>0</v>
      </c>
      <c r="K2685">
        <v>0</v>
      </c>
    </row>
    <row r="2686" spans="1:11" x14ac:dyDescent="0.3">
      <c r="A2686">
        <v>4</v>
      </c>
      <c r="B2686">
        <v>22</v>
      </c>
      <c r="C2686">
        <v>3</v>
      </c>
      <c r="D2686">
        <v>0</v>
      </c>
      <c r="E2686">
        <v>0</v>
      </c>
      <c r="F2686">
        <v>8.9</v>
      </c>
      <c r="G2686">
        <v>2.6</v>
      </c>
      <c r="H2686">
        <v>0</v>
      </c>
      <c r="I2686">
        <v>8.9</v>
      </c>
      <c r="J2686">
        <v>0</v>
      </c>
      <c r="K2686">
        <v>0</v>
      </c>
    </row>
    <row r="2687" spans="1:11" x14ac:dyDescent="0.3">
      <c r="A2687">
        <v>4</v>
      </c>
      <c r="B2687">
        <v>22</v>
      </c>
      <c r="C2687">
        <v>4</v>
      </c>
      <c r="D2687">
        <v>0</v>
      </c>
      <c r="E2687">
        <v>0</v>
      </c>
      <c r="F2687">
        <v>8.9</v>
      </c>
      <c r="G2687">
        <v>4.0999999999999996</v>
      </c>
      <c r="H2687">
        <v>0</v>
      </c>
      <c r="I2687">
        <v>8.9</v>
      </c>
      <c r="J2687">
        <v>0</v>
      </c>
      <c r="K2687">
        <v>0</v>
      </c>
    </row>
    <row r="2688" spans="1:11" x14ac:dyDescent="0.3">
      <c r="A2688">
        <v>4</v>
      </c>
      <c r="B2688">
        <v>22</v>
      </c>
      <c r="C2688">
        <v>5</v>
      </c>
      <c r="D2688">
        <v>0</v>
      </c>
      <c r="E2688">
        <v>3</v>
      </c>
      <c r="F2688">
        <v>8.9</v>
      </c>
      <c r="G2688">
        <v>4.0999999999999996</v>
      </c>
      <c r="H2688">
        <v>2.835</v>
      </c>
      <c r="I2688">
        <v>7.1319999999999997</v>
      </c>
      <c r="J2688">
        <v>2.59</v>
      </c>
      <c r="K2688">
        <v>0</v>
      </c>
    </row>
    <row r="2689" spans="1:11" x14ac:dyDescent="0.3">
      <c r="A2689">
        <v>4</v>
      </c>
      <c r="B2689">
        <v>22</v>
      </c>
      <c r="C2689">
        <v>6</v>
      </c>
      <c r="D2689">
        <v>11</v>
      </c>
      <c r="E2689">
        <v>50</v>
      </c>
      <c r="F2689">
        <v>9.4</v>
      </c>
      <c r="G2689">
        <v>5.2</v>
      </c>
      <c r="H2689">
        <v>49.08</v>
      </c>
      <c r="I2689">
        <v>8.8610000000000007</v>
      </c>
      <c r="J2689">
        <v>44.018000000000001</v>
      </c>
      <c r="K2689">
        <v>37.627000000000002</v>
      </c>
    </row>
    <row r="2690" spans="1:11" x14ac:dyDescent="0.3">
      <c r="A2690">
        <v>4</v>
      </c>
      <c r="B2690">
        <v>22</v>
      </c>
      <c r="C2690">
        <v>7</v>
      </c>
      <c r="D2690">
        <v>4</v>
      </c>
      <c r="E2690">
        <v>116</v>
      </c>
      <c r="F2690">
        <v>10</v>
      </c>
      <c r="G2690">
        <v>3.6</v>
      </c>
      <c r="H2690">
        <v>112.02500000000001</v>
      </c>
      <c r="I2690">
        <v>11.167999999999999</v>
      </c>
      <c r="J2690">
        <v>100.887</v>
      </c>
      <c r="K2690">
        <v>93.332999999999998</v>
      </c>
    </row>
    <row r="2691" spans="1:11" x14ac:dyDescent="0.3">
      <c r="A2691">
        <v>4</v>
      </c>
      <c r="B2691">
        <v>22</v>
      </c>
      <c r="C2691">
        <v>8</v>
      </c>
      <c r="D2691">
        <v>5</v>
      </c>
      <c r="E2691">
        <v>267</v>
      </c>
      <c r="F2691">
        <v>10</v>
      </c>
      <c r="G2691">
        <v>5.2</v>
      </c>
      <c r="H2691">
        <v>261.07799999999997</v>
      </c>
      <c r="I2691">
        <v>14.439</v>
      </c>
      <c r="J2691">
        <v>232.774</v>
      </c>
      <c r="K2691">
        <v>222.09800000000001</v>
      </c>
    </row>
    <row r="2692" spans="1:11" x14ac:dyDescent="0.3">
      <c r="A2692">
        <v>4</v>
      </c>
      <c r="B2692">
        <v>22</v>
      </c>
      <c r="C2692">
        <v>9</v>
      </c>
      <c r="D2692">
        <v>1</v>
      </c>
      <c r="E2692">
        <v>275</v>
      </c>
      <c r="F2692">
        <v>11.1</v>
      </c>
      <c r="G2692">
        <v>5.2</v>
      </c>
      <c r="H2692">
        <v>267.017</v>
      </c>
      <c r="I2692">
        <v>16.023</v>
      </c>
      <c r="J2692">
        <v>236.84700000000001</v>
      </c>
      <c r="K2692">
        <v>226.065</v>
      </c>
    </row>
    <row r="2693" spans="1:11" x14ac:dyDescent="0.3">
      <c r="A2693">
        <v>4</v>
      </c>
      <c r="B2693">
        <v>22</v>
      </c>
      <c r="C2693">
        <v>10</v>
      </c>
      <c r="D2693">
        <v>726</v>
      </c>
      <c r="E2693">
        <v>177</v>
      </c>
      <c r="F2693">
        <v>12.8</v>
      </c>
      <c r="G2693">
        <v>6.2</v>
      </c>
      <c r="H2693">
        <v>865.30600000000004</v>
      </c>
      <c r="I2693">
        <v>29.175999999999998</v>
      </c>
      <c r="J2693">
        <v>732.87099999999998</v>
      </c>
      <c r="K2693">
        <v>704.97199999999998</v>
      </c>
    </row>
    <row r="2694" spans="1:11" x14ac:dyDescent="0.3">
      <c r="A2694">
        <v>4</v>
      </c>
      <c r="B2694">
        <v>22</v>
      </c>
      <c r="C2694">
        <v>11</v>
      </c>
      <c r="D2694">
        <v>708</v>
      </c>
      <c r="E2694">
        <v>156</v>
      </c>
      <c r="F2694">
        <v>13.9</v>
      </c>
      <c r="G2694">
        <v>6.2</v>
      </c>
      <c r="H2694">
        <v>875.64099999999996</v>
      </c>
      <c r="I2694">
        <v>31.56</v>
      </c>
      <c r="J2694">
        <v>735.71699999999998</v>
      </c>
      <c r="K2694">
        <v>707.69500000000005</v>
      </c>
    </row>
    <row r="2695" spans="1:11" x14ac:dyDescent="0.3">
      <c r="A2695">
        <v>4</v>
      </c>
      <c r="B2695">
        <v>22</v>
      </c>
      <c r="C2695">
        <v>12</v>
      </c>
      <c r="D2695">
        <v>754</v>
      </c>
      <c r="E2695">
        <v>171</v>
      </c>
      <c r="F2695">
        <v>13.9</v>
      </c>
      <c r="G2695">
        <v>7.7</v>
      </c>
      <c r="H2695">
        <v>943.43100000000004</v>
      </c>
      <c r="I2695">
        <v>30.478000000000002</v>
      </c>
      <c r="J2695">
        <v>795.77300000000002</v>
      </c>
      <c r="K2695">
        <v>765.10400000000004</v>
      </c>
    </row>
    <row r="2696" spans="1:11" x14ac:dyDescent="0.3">
      <c r="A2696">
        <v>4</v>
      </c>
      <c r="B2696">
        <v>22</v>
      </c>
      <c r="C2696">
        <v>13</v>
      </c>
      <c r="D2696">
        <v>867</v>
      </c>
      <c r="E2696">
        <v>116</v>
      </c>
      <c r="F2696">
        <v>13.9</v>
      </c>
      <c r="G2696">
        <v>6.2</v>
      </c>
      <c r="H2696">
        <v>943.49900000000002</v>
      </c>
      <c r="I2696">
        <v>33.043999999999997</v>
      </c>
      <c r="J2696">
        <v>788.274</v>
      </c>
      <c r="K2696">
        <v>757.94200000000001</v>
      </c>
    </row>
    <row r="2697" spans="1:11" x14ac:dyDescent="0.3">
      <c r="A2697">
        <v>4</v>
      </c>
      <c r="B2697">
        <v>22</v>
      </c>
      <c r="C2697">
        <v>14</v>
      </c>
      <c r="D2697">
        <v>357</v>
      </c>
      <c r="E2697">
        <v>220</v>
      </c>
      <c r="F2697">
        <v>13.9</v>
      </c>
      <c r="G2697">
        <v>7.7</v>
      </c>
      <c r="H2697">
        <v>532.94600000000003</v>
      </c>
      <c r="I2697">
        <v>23.367000000000001</v>
      </c>
      <c r="J2697">
        <v>460.255</v>
      </c>
      <c r="K2697">
        <v>442.80200000000002</v>
      </c>
    </row>
    <row r="2698" spans="1:11" x14ac:dyDescent="0.3">
      <c r="A2698">
        <v>4</v>
      </c>
      <c r="B2698">
        <v>22</v>
      </c>
      <c r="C2698">
        <v>15</v>
      </c>
      <c r="D2698">
        <v>722</v>
      </c>
      <c r="E2698">
        <v>118</v>
      </c>
      <c r="F2698">
        <v>13.9</v>
      </c>
      <c r="G2698">
        <v>7.2</v>
      </c>
      <c r="H2698">
        <v>607.30200000000002</v>
      </c>
      <c r="I2698">
        <v>24.564</v>
      </c>
      <c r="J2698">
        <v>517.71600000000001</v>
      </c>
      <c r="K2698">
        <v>498.27100000000002</v>
      </c>
    </row>
    <row r="2699" spans="1:11" x14ac:dyDescent="0.3">
      <c r="A2699">
        <v>4</v>
      </c>
      <c r="B2699">
        <v>22</v>
      </c>
      <c r="C2699">
        <v>16</v>
      </c>
      <c r="D2699">
        <v>201</v>
      </c>
      <c r="E2699">
        <v>214</v>
      </c>
      <c r="F2699">
        <v>12.2</v>
      </c>
      <c r="G2699">
        <v>7.2</v>
      </c>
      <c r="H2699">
        <v>301.98500000000001</v>
      </c>
      <c r="I2699">
        <v>17.364999999999998</v>
      </c>
      <c r="J2699">
        <v>262.10199999999998</v>
      </c>
      <c r="K2699">
        <v>250.65199999999999</v>
      </c>
    </row>
    <row r="2700" spans="1:11" x14ac:dyDescent="0.3">
      <c r="A2700">
        <v>4</v>
      </c>
      <c r="B2700">
        <v>22</v>
      </c>
      <c r="C2700">
        <v>17</v>
      </c>
      <c r="D2700">
        <v>46</v>
      </c>
      <c r="E2700">
        <v>84</v>
      </c>
      <c r="F2700">
        <v>12.2</v>
      </c>
      <c r="G2700">
        <v>5.2</v>
      </c>
      <c r="H2700">
        <v>89.992999999999995</v>
      </c>
      <c r="I2700">
        <v>13.295</v>
      </c>
      <c r="J2700">
        <v>78.323999999999998</v>
      </c>
      <c r="K2700">
        <v>71.245000000000005</v>
      </c>
    </row>
    <row r="2701" spans="1:11" x14ac:dyDescent="0.3">
      <c r="A2701">
        <v>4</v>
      </c>
      <c r="B2701">
        <v>22</v>
      </c>
      <c r="C2701">
        <v>18</v>
      </c>
      <c r="D2701">
        <v>16</v>
      </c>
      <c r="E2701">
        <v>21</v>
      </c>
      <c r="F2701">
        <v>11.7</v>
      </c>
      <c r="G2701">
        <v>3.6</v>
      </c>
      <c r="H2701">
        <v>19.869</v>
      </c>
      <c r="I2701">
        <v>10.558999999999999</v>
      </c>
      <c r="J2701">
        <v>17.951000000000001</v>
      </c>
      <c r="K2701">
        <v>12.057</v>
      </c>
    </row>
    <row r="2702" spans="1:11" x14ac:dyDescent="0.3">
      <c r="A2702">
        <v>4</v>
      </c>
      <c r="B2702">
        <v>22</v>
      </c>
      <c r="C2702">
        <v>19</v>
      </c>
      <c r="D2702">
        <v>0</v>
      </c>
      <c r="E2702">
        <v>0</v>
      </c>
      <c r="F2702">
        <v>11.7</v>
      </c>
      <c r="G2702">
        <v>4.0999999999999996</v>
      </c>
      <c r="H2702">
        <v>0</v>
      </c>
      <c r="I2702">
        <v>11.7</v>
      </c>
      <c r="J2702">
        <v>0</v>
      </c>
      <c r="K2702">
        <v>0</v>
      </c>
    </row>
    <row r="2703" spans="1:11" x14ac:dyDescent="0.3">
      <c r="A2703">
        <v>4</v>
      </c>
      <c r="B2703">
        <v>22</v>
      </c>
      <c r="C2703">
        <v>20</v>
      </c>
      <c r="D2703">
        <v>0</v>
      </c>
      <c r="E2703">
        <v>0</v>
      </c>
      <c r="F2703">
        <v>11.1</v>
      </c>
      <c r="G2703">
        <v>4.5999999999999996</v>
      </c>
      <c r="H2703">
        <v>0</v>
      </c>
      <c r="I2703">
        <v>11.1</v>
      </c>
      <c r="J2703">
        <v>0</v>
      </c>
      <c r="K2703">
        <v>0</v>
      </c>
    </row>
    <row r="2704" spans="1:11" x14ac:dyDescent="0.3">
      <c r="A2704">
        <v>4</v>
      </c>
      <c r="B2704">
        <v>22</v>
      </c>
      <c r="C2704">
        <v>21</v>
      </c>
      <c r="D2704">
        <v>0</v>
      </c>
      <c r="E2704">
        <v>0</v>
      </c>
      <c r="F2704">
        <v>10.6</v>
      </c>
      <c r="G2704">
        <v>4.5999999999999996</v>
      </c>
      <c r="H2704">
        <v>0</v>
      </c>
      <c r="I2704">
        <v>10.6</v>
      </c>
      <c r="J2704">
        <v>0</v>
      </c>
      <c r="K2704">
        <v>0</v>
      </c>
    </row>
    <row r="2705" spans="1:11" x14ac:dyDescent="0.3">
      <c r="A2705">
        <v>4</v>
      </c>
      <c r="B2705">
        <v>22</v>
      </c>
      <c r="C2705">
        <v>22</v>
      </c>
      <c r="D2705">
        <v>0</v>
      </c>
      <c r="E2705">
        <v>0</v>
      </c>
      <c r="F2705">
        <v>10</v>
      </c>
      <c r="G2705">
        <v>4.0999999999999996</v>
      </c>
      <c r="H2705">
        <v>0</v>
      </c>
      <c r="I2705">
        <v>10</v>
      </c>
      <c r="J2705">
        <v>0</v>
      </c>
      <c r="K2705">
        <v>0</v>
      </c>
    </row>
    <row r="2706" spans="1:11" x14ac:dyDescent="0.3">
      <c r="A2706">
        <v>4</v>
      </c>
      <c r="B2706">
        <v>22</v>
      </c>
      <c r="C2706">
        <v>23</v>
      </c>
      <c r="D2706">
        <v>0</v>
      </c>
      <c r="E2706">
        <v>0</v>
      </c>
      <c r="F2706">
        <v>10</v>
      </c>
      <c r="G2706">
        <v>3.1</v>
      </c>
      <c r="H2706">
        <v>0</v>
      </c>
      <c r="I2706">
        <v>10</v>
      </c>
      <c r="J2706">
        <v>0</v>
      </c>
      <c r="K2706">
        <v>0</v>
      </c>
    </row>
    <row r="2707" spans="1:11" x14ac:dyDescent="0.3">
      <c r="A2707">
        <v>4</v>
      </c>
      <c r="B2707">
        <v>23</v>
      </c>
      <c r="C2707">
        <v>0</v>
      </c>
      <c r="D2707">
        <v>0</v>
      </c>
      <c r="E2707">
        <v>0</v>
      </c>
      <c r="F2707">
        <v>10</v>
      </c>
      <c r="G2707">
        <v>3.1</v>
      </c>
      <c r="H2707">
        <v>0</v>
      </c>
      <c r="I2707">
        <v>10</v>
      </c>
      <c r="J2707">
        <v>0</v>
      </c>
      <c r="K2707">
        <v>0</v>
      </c>
    </row>
    <row r="2708" spans="1:11" x14ac:dyDescent="0.3">
      <c r="A2708">
        <v>4</v>
      </c>
      <c r="B2708">
        <v>23</v>
      </c>
      <c r="C2708">
        <v>1</v>
      </c>
      <c r="D2708">
        <v>0</v>
      </c>
      <c r="E2708">
        <v>0</v>
      </c>
      <c r="F2708">
        <v>10</v>
      </c>
      <c r="G2708">
        <v>3.1</v>
      </c>
      <c r="H2708">
        <v>0</v>
      </c>
      <c r="I2708">
        <v>10</v>
      </c>
      <c r="J2708">
        <v>0</v>
      </c>
      <c r="K2708">
        <v>0</v>
      </c>
    </row>
    <row r="2709" spans="1:11" x14ac:dyDescent="0.3">
      <c r="A2709">
        <v>4</v>
      </c>
      <c r="B2709">
        <v>23</v>
      </c>
      <c r="C2709">
        <v>2</v>
      </c>
      <c r="D2709">
        <v>0</v>
      </c>
      <c r="E2709">
        <v>0</v>
      </c>
      <c r="F2709">
        <v>9.4</v>
      </c>
      <c r="G2709">
        <v>2.6</v>
      </c>
      <c r="H2709">
        <v>0</v>
      </c>
      <c r="I2709">
        <v>9.4</v>
      </c>
      <c r="J2709">
        <v>0</v>
      </c>
      <c r="K2709">
        <v>0</v>
      </c>
    </row>
    <row r="2710" spans="1:11" x14ac:dyDescent="0.3">
      <c r="A2710">
        <v>4</v>
      </c>
      <c r="B2710">
        <v>23</v>
      </c>
      <c r="C2710">
        <v>3</v>
      </c>
      <c r="D2710">
        <v>0</v>
      </c>
      <c r="E2710">
        <v>0</v>
      </c>
      <c r="F2710">
        <v>9.4</v>
      </c>
      <c r="G2710">
        <v>1.5</v>
      </c>
      <c r="H2710">
        <v>0</v>
      </c>
      <c r="I2710">
        <v>9.4</v>
      </c>
      <c r="J2710">
        <v>0</v>
      </c>
      <c r="K2710">
        <v>0</v>
      </c>
    </row>
    <row r="2711" spans="1:11" x14ac:dyDescent="0.3">
      <c r="A2711">
        <v>4</v>
      </c>
      <c r="B2711">
        <v>23</v>
      </c>
      <c r="C2711">
        <v>4</v>
      </c>
      <c r="D2711">
        <v>0</v>
      </c>
      <c r="E2711">
        <v>0</v>
      </c>
      <c r="F2711">
        <v>8.9</v>
      </c>
      <c r="G2711">
        <v>2.6</v>
      </c>
      <c r="H2711">
        <v>0</v>
      </c>
      <c r="I2711">
        <v>8.9</v>
      </c>
      <c r="J2711">
        <v>0</v>
      </c>
      <c r="K2711">
        <v>0</v>
      </c>
    </row>
    <row r="2712" spans="1:11" x14ac:dyDescent="0.3">
      <c r="A2712">
        <v>4</v>
      </c>
      <c r="B2712">
        <v>23</v>
      </c>
      <c r="C2712">
        <v>5</v>
      </c>
      <c r="D2712">
        <v>0</v>
      </c>
      <c r="E2712">
        <v>6</v>
      </c>
      <c r="F2712">
        <v>8.9</v>
      </c>
      <c r="G2712">
        <v>2.1</v>
      </c>
      <c r="H2712">
        <v>5.6740000000000004</v>
      </c>
      <c r="I2712">
        <v>6.7009999999999996</v>
      </c>
      <c r="J2712">
        <v>5.1920000000000002</v>
      </c>
      <c r="K2712">
        <v>0</v>
      </c>
    </row>
    <row r="2713" spans="1:11" x14ac:dyDescent="0.3">
      <c r="A2713">
        <v>4</v>
      </c>
      <c r="B2713">
        <v>23</v>
      </c>
      <c r="C2713">
        <v>6</v>
      </c>
      <c r="D2713">
        <v>3</v>
      </c>
      <c r="E2713">
        <v>25</v>
      </c>
      <c r="F2713">
        <v>8.3000000000000007</v>
      </c>
      <c r="G2713">
        <v>1.5</v>
      </c>
      <c r="H2713">
        <v>24.157</v>
      </c>
      <c r="I2713">
        <v>6.3879999999999999</v>
      </c>
      <c r="J2713">
        <v>21.97</v>
      </c>
      <c r="K2713">
        <v>16.001000000000001</v>
      </c>
    </row>
    <row r="2714" spans="1:11" x14ac:dyDescent="0.3">
      <c r="A2714">
        <v>4</v>
      </c>
      <c r="B2714">
        <v>23</v>
      </c>
      <c r="C2714">
        <v>7</v>
      </c>
      <c r="D2714">
        <v>0</v>
      </c>
      <c r="E2714">
        <v>73</v>
      </c>
      <c r="F2714">
        <v>9.4</v>
      </c>
      <c r="G2714">
        <v>4.0999999999999996</v>
      </c>
      <c r="H2714">
        <v>69.352999999999994</v>
      </c>
      <c r="I2714">
        <v>9.3379999999999992</v>
      </c>
      <c r="J2714">
        <v>62.912999999999997</v>
      </c>
      <c r="K2714">
        <v>56.148000000000003</v>
      </c>
    </row>
    <row r="2715" spans="1:11" x14ac:dyDescent="0.3">
      <c r="A2715">
        <v>4</v>
      </c>
      <c r="B2715">
        <v>23</v>
      </c>
      <c r="C2715">
        <v>8</v>
      </c>
      <c r="D2715">
        <v>5</v>
      </c>
      <c r="E2715">
        <v>135</v>
      </c>
      <c r="F2715">
        <v>8.9</v>
      </c>
      <c r="G2715">
        <v>3.1</v>
      </c>
      <c r="H2715">
        <v>131.95400000000001</v>
      </c>
      <c r="I2715">
        <v>10.749000000000001</v>
      </c>
      <c r="J2715">
        <v>119.08799999999999</v>
      </c>
      <c r="K2715">
        <v>111.139</v>
      </c>
    </row>
    <row r="2716" spans="1:11" x14ac:dyDescent="0.3">
      <c r="A2716">
        <v>4</v>
      </c>
      <c r="B2716">
        <v>23</v>
      </c>
      <c r="C2716">
        <v>9</v>
      </c>
      <c r="D2716">
        <v>8</v>
      </c>
      <c r="E2716">
        <v>267</v>
      </c>
      <c r="F2716">
        <v>9.4</v>
      </c>
      <c r="G2716">
        <v>4.0999999999999996</v>
      </c>
      <c r="H2716">
        <v>264.51900000000001</v>
      </c>
      <c r="I2716">
        <v>14.624000000000001</v>
      </c>
      <c r="J2716">
        <v>235.72399999999999</v>
      </c>
      <c r="K2716">
        <v>224.97200000000001</v>
      </c>
    </row>
    <row r="2717" spans="1:11" x14ac:dyDescent="0.3">
      <c r="A2717">
        <v>4</v>
      </c>
      <c r="B2717">
        <v>23</v>
      </c>
      <c r="C2717">
        <v>10</v>
      </c>
      <c r="D2717">
        <v>109</v>
      </c>
      <c r="E2717">
        <v>340</v>
      </c>
      <c r="F2717">
        <v>11.7</v>
      </c>
      <c r="G2717">
        <v>3.1</v>
      </c>
      <c r="H2717">
        <v>448.54300000000001</v>
      </c>
      <c r="I2717">
        <v>23.018999999999998</v>
      </c>
      <c r="J2717">
        <v>388.35899999999998</v>
      </c>
      <c r="K2717">
        <v>373.238</v>
      </c>
    </row>
    <row r="2718" spans="1:11" x14ac:dyDescent="0.3">
      <c r="A2718">
        <v>4</v>
      </c>
      <c r="B2718">
        <v>23</v>
      </c>
      <c r="C2718">
        <v>11</v>
      </c>
      <c r="D2718">
        <v>221</v>
      </c>
      <c r="E2718">
        <v>387</v>
      </c>
      <c r="F2718">
        <v>11.7</v>
      </c>
      <c r="G2718">
        <v>6.2</v>
      </c>
      <c r="H2718">
        <v>627.803</v>
      </c>
      <c r="I2718">
        <v>23.664000000000001</v>
      </c>
      <c r="J2718">
        <v>542.42200000000003</v>
      </c>
      <c r="K2718">
        <v>522.08699999999999</v>
      </c>
    </row>
    <row r="2719" spans="1:11" x14ac:dyDescent="0.3">
      <c r="A2719">
        <v>4</v>
      </c>
      <c r="B2719">
        <v>23</v>
      </c>
      <c r="C2719">
        <v>12</v>
      </c>
      <c r="D2719">
        <v>12</v>
      </c>
      <c r="E2719">
        <v>352</v>
      </c>
      <c r="F2719">
        <v>12.2</v>
      </c>
      <c r="G2719">
        <v>5.2</v>
      </c>
      <c r="H2719">
        <v>355.565</v>
      </c>
      <c r="I2719">
        <v>19.925999999999998</v>
      </c>
      <c r="J2719">
        <v>311.21600000000001</v>
      </c>
      <c r="K2719">
        <v>298.40300000000002</v>
      </c>
    </row>
    <row r="2720" spans="1:11" x14ac:dyDescent="0.3">
      <c r="A2720">
        <v>4</v>
      </c>
      <c r="B2720">
        <v>23</v>
      </c>
      <c r="C2720">
        <v>13</v>
      </c>
      <c r="D2720">
        <v>366</v>
      </c>
      <c r="E2720">
        <v>330</v>
      </c>
      <c r="F2720">
        <v>10.6</v>
      </c>
      <c r="G2720">
        <v>4.0999999999999996</v>
      </c>
      <c r="H2720">
        <v>700.84400000000005</v>
      </c>
      <c r="I2720">
        <v>27.407</v>
      </c>
      <c r="J2720">
        <v>597.52300000000002</v>
      </c>
      <c r="K2720">
        <v>575.12699999999995</v>
      </c>
    </row>
    <row r="2721" spans="1:11" x14ac:dyDescent="0.3">
      <c r="A2721">
        <v>4</v>
      </c>
      <c r="B2721">
        <v>23</v>
      </c>
      <c r="C2721">
        <v>14</v>
      </c>
      <c r="D2721">
        <v>269</v>
      </c>
      <c r="E2721">
        <v>253</v>
      </c>
      <c r="F2721">
        <v>11.7</v>
      </c>
      <c r="G2721">
        <v>7.2</v>
      </c>
      <c r="H2721">
        <v>486.15699999999998</v>
      </c>
      <c r="I2721">
        <v>20.373999999999999</v>
      </c>
      <c r="J2721">
        <v>424.33499999999998</v>
      </c>
      <c r="K2721">
        <v>408.06900000000002</v>
      </c>
    </row>
    <row r="2722" spans="1:11" x14ac:dyDescent="0.3">
      <c r="A2722">
        <v>4</v>
      </c>
      <c r="B2722">
        <v>23</v>
      </c>
      <c r="C2722">
        <v>15</v>
      </c>
      <c r="D2722">
        <v>381</v>
      </c>
      <c r="E2722">
        <v>215</v>
      </c>
      <c r="F2722">
        <v>11.7</v>
      </c>
      <c r="G2722">
        <v>7.2</v>
      </c>
      <c r="H2722">
        <v>477.82499999999999</v>
      </c>
      <c r="I2722">
        <v>19.899000000000001</v>
      </c>
      <c r="J2722">
        <v>415.39800000000002</v>
      </c>
      <c r="K2722">
        <v>399.42099999999999</v>
      </c>
    </row>
    <row r="2723" spans="1:11" x14ac:dyDescent="0.3">
      <c r="A2723">
        <v>4</v>
      </c>
      <c r="B2723">
        <v>23</v>
      </c>
      <c r="C2723">
        <v>16</v>
      </c>
      <c r="D2723">
        <v>235</v>
      </c>
      <c r="E2723">
        <v>177</v>
      </c>
      <c r="F2723">
        <v>10.6</v>
      </c>
      <c r="G2723">
        <v>5.2</v>
      </c>
      <c r="H2723">
        <v>283.86900000000003</v>
      </c>
      <c r="I2723">
        <v>16.384</v>
      </c>
      <c r="J2723">
        <v>246.17</v>
      </c>
      <c r="K2723">
        <v>235.14400000000001</v>
      </c>
    </row>
    <row r="2724" spans="1:11" x14ac:dyDescent="0.3">
      <c r="A2724">
        <v>4</v>
      </c>
      <c r="B2724">
        <v>23</v>
      </c>
      <c r="C2724">
        <v>17</v>
      </c>
      <c r="D2724">
        <v>131</v>
      </c>
      <c r="E2724">
        <v>102</v>
      </c>
      <c r="F2724">
        <v>10</v>
      </c>
      <c r="G2724">
        <v>3.6</v>
      </c>
      <c r="H2724">
        <v>126.333</v>
      </c>
      <c r="I2724">
        <v>12.361000000000001</v>
      </c>
      <c r="J2724">
        <v>107.06</v>
      </c>
      <c r="K2724">
        <v>99.373000000000005</v>
      </c>
    </row>
    <row r="2725" spans="1:11" x14ac:dyDescent="0.3">
      <c r="A2725">
        <v>4</v>
      </c>
      <c r="B2725">
        <v>23</v>
      </c>
      <c r="C2725">
        <v>18</v>
      </c>
      <c r="D2725">
        <v>1</v>
      </c>
      <c r="E2725">
        <v>9</v>
      </c>
      <c r="F2725">
        <v>8.3000000000000007</v>
      </c>
      <c r="G2725">
        <v>5.2</v>
      </c>
      <c r="H2725">
        <v>8.5190000000000001</v>
      </c>
      <c r="I2725">
        <v>7.1289999999999996</v>
      </c>
      <c r="J2725">
        <v>7.7850000000000001</v>
      </c>
      <c r="K2725">
        <v>2.0779999999999998</v>
      </c>
    </row>
    <row r="2726" spans="1:11" x14ac:dyDescent="0.3">
      <c r="A2726">
        <v>4</v>
      </c>
      <c r="B2726">
        <v>23</v>
      </c>
      <c r="C2726">
        <v>19</v>
      </c>
      <c r="D2726">
        <v>0</v>
      </c>
      <c r="E2726">
        <v>0</v>
      </c>
      <c r="F2726">
        <v>7.8</v>
      </c>
      <c r="G2726">
        <v>1</v>
      </c>
      <c r="H2726">
        <v>0</v>
      </c>
      <c r="I2726">
        <v>7.8</v>
      </c>
      <c r="J2726">
        <v>0</v>
      </c>
      <c r="K2726">
        <v>0</v>
      </c>
    </row>
    <row r="2727" spans="1:11" x14ac:dyDescent="0.3">
      <c r="A2727">
        <v>4</v>
      </c>
      <c r="B2727">
        <v>23</v>
      </c>
      <c r="C2727">
        <v>20</v>
      </c>
      <c r="D2727">
        <v>0</v>
      </c>
      <c r="E2727">
        <v>0</v>
      </c>
      <c r="F2727">
        <v>8.3000000000000007</v>
      </c>
      <c r="G2727">
        <v>2.6</v>
      </c>
      <c r="H2727">
        <v>0</v>
      </c>
      <c r="I2727">
        <v>8.3000000000000007</v>
      </c>
      <c r="J2727">
        <v>0</v>
      </c>
      <c r="K2727">
        <v>0</v>
      </c>
    </row>
    <row r="2728" spans="1:11" x14ac:dyDescent="0.3">
      <c r="A2728">
        <v>4</v>
      </c>
      <c r="B2728">
        <v>23</v>
      </c>
      <c r="C2728">
        <v>21</v>
      </c>
      <c r="D2728">
        <v>0</v>
      </c>
      <c r="E2728">
        <v>0</v>
      </c>
      <c r="F2728">
        <v>8.3000000000000007</v>
      </c>
      <c r="G2728">
        <v>4.0999999999999996</v>
      </c>
      <c r="H2728">
        <v>0</v>
      </c>
      <c r="I2728">
        <v>8.3000000000000007</v>
      </c>
      <c r="J2728">
        <v>0</v>
      </c>
      <c r="K2728">
        <v>0</v>
      </c>
    </row>
    <row r="2729" spans="1:11" x14ac:dyDescent="0.3">
      <c r="A2729">
        <v>4</v>
      </c>
      <c r="B2729">
        <v>23</v>
      </c>
      <c r="C2729">
        <v>22</v>
      </c>
      <c r="D2729">
        <v>0</v>
      </c>
      <c r="E2729">
        <v>0</v>
      </c>
      <c r="F2729">
        <v>7.8</v>
      </c>
      <c r="G2729">
        <v>4.5999999999999996</v>
      </c>
      <c r="H2729">
        <v>0</v>
      </c>
      <c r="I2729">
        <v>7.8</v>
      </c>
      <c r="J2729">
        <v>0</v>
      </c>
      <c r="K2729">
        <v>0</v>
      </c>
    </row>
    <row r="2730" spans="1:11" x14ac:dyDescent="0.3">
      <c r="A2730">
        <v>4</v>
      </c>
      <c r="B2730">
        <v>23</v>
      </c>
      <c r="C2730">
        <v>23</v>
      </c>
      <c r="D2730">
        <v>0</v>
      </c>
      <c r="E2730">
        <v>0</v>
      </c>
      <c r="F2730">
        <v>7.8</v>
      </c>
      <c r="G2730">
        <v>3.6</v>
      </c>
      <c r="H2730">
        <v>0</v>
      </c>
      <c r="I2730">
        <v>7.8</v>
      </c>
      <c r="J2730">
        <v>0</v>
      </c>
      <c r="K2730">
        <v>0</v>
      </c>
    </row>
    <row r="2731" spans="1:11" x14ac:dyDescent="0.3">
      <c r="A2731">
        <v>4</v>
      </c>
      <c r="B2731">
        <v>24</v>
      </c>
      <c r="C2731">
        <v>0</v>
      </c>
      <c r="D2731">
        <v>0</v>
      </c>
      <c r="E2731">
        <v>0</v>
      </c>
      <c r="F2731">
        <v>7.2</v>
      </c>
      <c r="G2731">
        <v>2.6</v>
      </c>
      <c r="H2731">
        <v>0</v>
      </c>
      <c r="I2731">
        <v>7.2</v>
      </c>
      <c r="J2731">
        <v>0</v>
      </c>
      <c r="K2731">
        <v>0</v>
      </c>
    </row>
    <row r="2732" spans="1:11" x14ac:dyDescent="0.3">
      <c r="A2732">
        <v>4</v>
      </c>
      <c r="B2732">
        <v>24</v>
      </c>
      <c r="C2732">
        <v>1</v>
      </c>
      <c r="D2732">
        <v>0</v>
      </c>
      <c r="E2732">
        <v>0</v>
      </c>
      <c r="F2732">
        <v>7.8</v>
      </c>
      <c r="G2732">
        <v>6.2</v>
      </c>
      <c r="H2732">
        <v>0</v>
      </c>
      <c r="I2732">
        <v>7.8</v>
      </c>
      <c r="J2732">
        <v>0</v>
      </c>
      <c r="K2732">
        <v>0</v>
      </c>
    </row>
    <row r="2733" spans="1:11" x14ac:dyDescent="0.3">
      <c r="A2733">
        <v>4</v>
      </c>
      <c r="B2733">
        <v>24</v>
      </c>
      <c r="C2733">
        <v>2</v>
      </c>
      <c r="D2733">
        <v>0</v>
      </c>
      <c r="E2733">
        <v>0</v>
      </c>
      <c r="F2733">
        <v>5.6</v>
      </c>
      <c r="G2733">
        <v>2.6</v>
      </c>
      <c r="H2733">
        <v>0</v>
      </c>
      <c r="I2733">
        <v>5.6</v>
      </c>
      <c r="J2733">
        <v>0</v>
      </c>
      <c r="K2733">
        <v>0</v>
      </c>
    </row>
    <row r="2734" spans="1:11" x14ac:dyDescent="0.3">
      <c r="A2734">
        <v>4</v>
      </c>
      <c r="B2734">
        <v>24</v>
      </c>
      <c r="C2734">
        <v>3</v>
      </c>
      <c r="D2734">
        <v>0</v>
      </c>
      <c r="E2734">
        <v>0</v>
      </c>
      <c r="F2734">
        <v>5.6</v>
      </c>
      <c r="G2734">
        <v>3.6</v>
      </c>
      <c r="H2734">
        <v>0</v>
      </c>
      <c r="I2734">
        <v>5.6</v>
      </c>
      <c r="J2734">
        <v>0</v>
      </c>
      <c r="K2734">
        <v>0</v>
      </c>
    </row>
    <row r="2735" spans="1:11" x14ac:dyDescent="0.3">
      <c r="A2735">
        <v>4</v>
      </c>
      <c r="B2735">
        <v>24</v>
      </c>
      <c r="C2735">
        <v>4</v>
      </c>
      <c r="D2735">
        <v>0</v>
      </c>
      <c r="E2735">
        <v>0</v>
      </c>
      <c r="F2735">
        <v>5.6</v>
      </c>
      <c r="G2735">
        <v>3.6</v>
      </c>
      <c r="H2735">
        <v>0</v>
      </c>
      <c r="I2735">
        <v>5.6</v>
      </c>
      <c r="J2735">
        <v>0</v>
      </c>
      <c r="K2735">
        <v>0</v>
      </c>
    </row>
    <row r="2736" spans="1:11" x14ac:dyDescent="0.3">
      <c r="A2736">
        <v>4</v>
      </c>
      <c r="B2736">
        <v>24</v>
      </c>
      <c r="C2736">
        <v>5</v>
      </c>
      <c r="D2736">
        <v>5</v>
      </c>
      <c r="E2736">
        <v>12</v>
      </c>
      <c r="F2736">
        <v>5.6</v>
      </c>
      <c r="G2736">
        <v>2.6</v>
      </c>
      <c r="H2736">
        <v>11.489000000000001</v>
      </c>
      <c r="I2736">
        <v>3.6190000000000002</v>
      </c>
      <c r="J2736">
        <v>10.62</v>
      </c>
      <c r="K2736">
        <v>4.8609999999999998</v>
      </c>
    </row>
    <row r="2737" spans="1:11" x14ac:dyDescent="0.3">
      <c r="A2737">
        <v>4</v>
      </c>
      <c r="B2737">
        <v>24</v>
      </c>
      <c r="C2737">
        <v>6</v>
      </c>
      <c r="D2737">
        <v>18</v>
      </c>
      <c r="E2737">
        <v>35</v>
      </c>
      <c r="F2737">
        <v>7.2</v>
      </c>
      <c r="G2737">
        <v>1.5</v>
      </c>
      <c r="H2737">
        <v>36.396000000000001</v>
      </c>
      <c r="I2737">
        <v>5.73</v>
      </c>
      <c r="J2737">
        <v>32.46</v>
      </c>
      <c r="K2737">
        <v>26.292000000000002</v>
      </c>
    </row>
    <row r="2738" spans="1:11" x14ac:dyDescent="0.3">
      <c r="A2738">
        <v>4</v>
      </c>
      <c r="B2738">
        <v>24</v>
      </c>
      <c r="C2738">
        <v>7</v>
      </c>
      <c r="D2738">
        <v>2</v>
      </c>
      <c r="E2738">
        <v>148</v>
      </c>
      <c r="F2738">
        <v>7.8</v>
      </c>
      <c r="G2738">
        <v>3.1</v>
      </c>
      <c r="H2738">
        <v>141.857</v>
      </c>
      <c r="I2738">
        <v>9.7899999999999991</v>
      </c>
      <c r="J2738">
        <v>128.43299999999999</v>
      </c>
      <c r="K2738">
        <v>120.276</v>
      </c>
    </row>
    <row r="2739" spans="1:11" x14ac:dyDescent="0.3">
      <c r="A2739">
        <v>4</v>
      </c>
      <c r="B2739">
        <v>24</v>
      </c>
      <c r="C2739">
        <v>8</v>
      </c>
      <c r="D2739">
        <v>3</v>
      </c>
      <c r="E2739">
        <v>119</v>
      </c>
      <c r="F2739">
        <v>9.4</v>
      </c>
      <c r="G2739">
        <v>5.7</v>
      </c>
      <c r="H2739">
        <v>115.29300000000001</v>
      </c>
      <c r="I2739">
        <v>10.583</v>
      </c>
      <c r="J2739">
        <v>104.124</v>
      </c>
      <c r="K2739">
        <v>96.5</v>
      </c>
    </row>
    <row r="2740" spans="1:11" x14ac:dyDescent="0.3">
      <c r="A2740">
        <v>4</v>
      </c>
      <c r="B2740">
        <v>24</v>
      </c>
      <c r="C2740">
        <v>9</v>
      </c>
      <c r="D2740">
        <v>204</v>
      </c>
      <c r="E2740">
        <v>327</v>
      </c>
      <c r="F2740">
        <v>11.1</v>
      </c>
      <c r="G2740">
        <v>6.2</v>
      </c>
      <c r="H2740">
        <v>492.68400000000003</v>
      </c>
      <c r="I2740">
        <v>19.754000000000001</v>
      </c>
      <c r="J2740">
        <v>430.90499999999997</v>
      </c>
      <c r="K2740">
        <v>414.42599999999999</v>
      </c>
    </row>
    <row r="2741" spans="1:11" x14ac:dyDescent="0.3">
      <c r="A2741">
        <v>4</v>
      </c>
      <c r="B2741">
        <v>24</v>
      </c>
      <c r="C2741">
        <v>10</v>
      </c>
      <c r="D2741">
        <v>353</v>
      </c>
      <c r="E2741">
        <v>287</v>
      </c>
      <c r="F2741">
        <v>12.8</v>
      </c>
      <c r="G2741">
        <v>5.7</v>
      </c>
      <c r="H2741">
        <v>634.53800000000001</v>
      </c>
      <c r="I2741">
        <v>25.638000000000002</v>
      </c>
      <c r="J2741">
        <v>544.28700000000003</v>
      </c>
      <c r="K2741">
        <v>523.88300000000004</v>
      </c>
    </row>
    <row r="2742" spans="1:11" x14ac:dyDescent="0.3">
      <c r="A2742">
        <v>4</v>
      </c>
      <c r="B2742">
        <v>24</v>
      </c>
      <c r="C2742">
        <v>11</v>
      </c>
      <c r="D2742">
        <v>422</v>
      </c>
      <c r="E2742">
        <v>377</v>
      </c>
      <c r="F2742">
        <v>12.8</v>
      </c>
      <c r="G2742">
        <v>6.2</v>
      </c>
      <c r="H2742">
        <v>824.28499999999997</v>
      </c>
      <c r="I2742">
        <v>29.02</v>
      </c>
      <c r="J2742">
        <v>698.88800000000003</v>
      </c>
      <c r="K2742">
        <v>672.42899999999997</v>
      </c>
    </row>
    <row r="2743" spans="1:11" x14ac:dyDescent="0.3">
      <c r="A2743">
        <v>4</v>
      </c>
      <c r="B2743">
        <v>24</v>
      </c>
      <c r="C2743">
        <v>12</v>
      </c>
      <c r="D2743">
        <v>652</v>
      </c>
      <c r="E2743">
        <v>280</v>
      </c>
      <c r="F2743">
        <v>13.3</v>
      </c>
      <c r="G2743">
        <v>6.2</v>
      </c>
      <c r="H2743">
        <v>959.65499999999997</v>
      </c>
      <c r="I2743">
        <v>32.546999999999997</v>
      </c>
      <c r="J2743">
        <v>803.48699999999997</v>
      </c>
      <c r="K2743">
        <v>772.46900000000005</v>
      </c>
    </row>
    <row r="2744" spans="1:11" x14ac:dyDescent="0.3">
      <c r="A2744">
        <v>4</v>
      </c>
      <c r="B2744">
        <v>24</v>
      </c>
      <c r="C2744">
        <v>13</v>
      </c>
      <c r="D2744">
        <v>442</v>
      </c>
      <c r="E2744">
        <v>312</v>
      </c>
      <c r="F2744">
        <v>13.9</v>
      </c>
      <c r="G2744">
        <v>5.2</v>
      </c>
      <c r="H2744">
        <v>753.82</v>
      </c>
      <c r="I2744">
        <v>31.117999999999999</v>
      </c>
      <c r="J2744">
        <v>634.255</v>
      </c>
      <c r="K2744">
        <v>610.42700000000002</v>
      </c>
    </row>
    <row r="2745" spans="1:11" x14ac:dyDescent="0.3">
      <c r="A2745">
        <v>4</v>
      </c>
      <c r="B2745">
        <v>24</v>
      </c>
      <c r="C2745">
        <v>14</v>
      </c>
      <c r="D2745">
        <v>193</v>
      </c>
      <c r="E2745">
        <v>351</v>
      </c>
      <c r="F2745">
        <v>13.9</v>
      </c>
      <c r="G2745">
        <v>7.7</v>
      </c>
      <c r="H2745">
        <v>516.86599999999999</v>
      </c>
      <c r="I2745">
        <v>22.824000000000002</v>
      </c>
      <c r="J2745">
        <v>447.51499999999999</v>
      </c>
      <c r="K2745">
        <v>430.488</v>
      </c>
    </row>
    <row r="2746" spans="1:11" x14ac:dyDescent="0.3">
      <c r="A2746">
        <v>4</v>
      </c>
      <c r="B2746">
        <v>24</v>
      </c>
      <c r="C2746">
        <v>15</v>
      </c>
      <c r="D2746">
        <v>400</v>
      </c>
      <c r="E2746">
        <v>231</v>
      </c>
      <c r="F2746">
        <v>12.8</v>
      </c>
      <c r="G2746">
        <v>8.1999999999999993</v>
      </c>
      <c r="H2746">
        <v>506.24799999999999</v>
      </c>
      <c r="I2746">
        <v>20.850999999999999</v>
      </c>
      <c r="J2746">
        <v>438.70100000000002</v>
      </c>
      <c r="K2746">
        <v>421.96600000000001</v>
      </c>
    </row>
    <row r="2747" spans="1:11" x14ac:dyDescent="0.3">
      <c r="A2747">
        <v>4</v>
      </c>
      <c r="B2747">
        <v>24</v>
      </c>
      <c r="C2747">
        <v>16</v>
      </c>
      <c r="D2747">
        <v>365</v>
      </c>
      <c r="E2747">
        <v>154</v>
      </c>
      <c r="F2747">
        <v>12.2</v>
      </c>
      <c r="G2747">
        <v>6.7</v>
      </c>
      <c r="H2747">
        <v>323.524</v>
      </c>
      <c r="I2747">
        <v>17.882999999999999</v>
      </c>
      <c r="J2747">
        <v>276.95999999999998</v>
      </c>
      <c r="K2747">
        <v>265.10599999999999</v>
      </c>
    </row>
    <row r="2748" spans="1:11" x14ac:dyDescent="0.3">
      <c r="A2748">
        <v>4</v>
      </c>
      <c r="B2748">
        <v>24</v>
      </c>
      <c r="C2748">
        <v>17</v>
      </c>
      <c r="D2748">
        <v>217</v>
      </c>
      <c r="E2748">
        <v>86</v>
      </c>
      <c r="F2748">
        <v>11.1</v>
      </c>
      <c r="G2748">
        <v>6.2</v>
      </c>
      <c r="H2748">
        <v>131.14599999999999</v>
      </c>
      <c r="I2748">
        <v>12.887</v>
      </c>
      <c r="J2748">
        <v>107.01</v>
      </c>
      <c r="K2748">
        <v>99.325000000000003</v>
      </c>
    </row>
    <row r="2749" spans="1:11" x14ac:dyDescent="0.3">
      <c r="A2749">
        <v>4</v>
      </c>
      <c r="B2749">
        <v>24</v>
      </c>
      <c r="C2749">
        <v>18</v>
      </c>
      <c r="D2749">
        <v>33</v>
      </c>
      <c r="E2749">
        <v>23</v>
      </c>
      <c r="F2749">
        <v>10.6</v>
      </c>
      <c r="G2749">
        <v>6.7</v>
      </c>
      <c r="H2749">
        <v>20.754000000000001</v>
      </c>
      <c r="I2749">
        <v>9.8390000000000004</v>
      </c>
      <c r="J2749">
        <v>18.795999999999999</v>
      </c>
      <c r="K2749">
        <v>12.885999999999999</v>
      </c>
    </row>
    <row r="2750" spans="1:11" x14ac:dyDescent="0.3">
      <c r="A2750">
        <v>4</v>
      </c>
      <c r="B2750">
        <v>24</v>
      </c>
      <c r="C2750">
        <v>19</v>
      </c>
      <c r="D2750">
        <v>0</v>
      </c>
      <c r="E2750">
        <v>0</v>
      </c>
      <c r="F2750">
        <v>10</v>
      </c>
      <c r="G2750">
        <v>2.6</v>
      </c>
      <c r="H2750">
        <v>0</v>
      </c>
      <c r="I2750">
        <v>10</v>
      </c>
      <c r="J2750">
        <v>0</v>
      </c>
      <c r="K2750">
        <v>0</v>
      </c>
    </row>
    <row r="2751" spans="1:11" x14ac:dyDescent="0.3">
      <c r="A2751">
        <v>4</v>
      </c>
      <c r="B2751">
        <v>24</v>
      </c>
      <c r="C2751">
        <v>20</v>
      </c>
      <c r="D2751">
        <v>0</v>
      </c>
      <c r="E2751">
        <v>0</v>
      </c>
      <c r="F2751">
        <v>9.4</v>
      </c>
      <c r="G2751">
        <v>1.5</v>
      </c>
      <c r="H2751">
        <v>0</v>
      </c>
      <c r="I2751">
        <v>9.4</v>
      </c>
      <c r="J2751">
        <v>0</v>
      </c>
      <c r="K2751">
        <v>0</v>
      </c>
    </row>
    <row r="2752" spans="1:11" x14ac:dyDescent="0.3">
      <c r="A2752">
        <v>4</v>
      </c>
      <c r="B2752">
        <v>24</v>
      </c>
      <c r="C2752">
        <v>21</v>
      </c>
      <c r="D2752">
        <v>0</v>
      </c>
      <c r="E2752">
        <v>0</v>
      </c>
      <c r="F2752">
        <v>9.4</v>
      </c>
      <c r="G2752">
        <v>2.1</v>
      </c>
      <c r="H2752">
        <v>0</v>
      </c>
      <c r="I2752">
        <v>9.4</v>
      </c>
      <c r="J2752">
        <v>0</v>
      </c>
      <c r="K2752">
        <v>0</v>
      </c>
    </row>
    <row r="2753" spans="1:11" x14ac:dyDescent="0.3">
      <c r="A2753">
        <v>4</v>
      </c>
      <c r="B2753">
        <v>24</v>
      </c>
      <c r="C2753">
        <v>22</v>
      </c>
      <c r="D2753">
        <v>0</v>
      </c>
      <c r="E2753">
        <v>0</v>
      </c>
      <c r="F2753">
        <v>9.4</v>
      </c>
      <c r="G2753">
        <v>2.6</v>
      </c>
      <c r="H2753">
        <v>0</v>
      </c>
      <c r="I2753">
        <v>9.4</v>
      </c>
      <c r="J2753">
        <v>0</v>
      </c>
      <c r="K2753">
        <v>0</v>
      </c>
    </row>
    <row r="2754" spans="1:11" x14ac:dyDescent="0.3">
      <c r="A2754">
        <v>4</v>
      </c>
      <c r="B2754">
        <v>24</v>
      </c>
      <c r="C2754">
        <v>23</v>
      </c>
      <c r="D2754">
        <v>0</v>
      </c>
      <c r="E2754">
        <v>0</v>
      </c>
      <c r="F2754">
        <v>7.2</v>
      </c>
      <c r="G2754">
        <v>2.1</v>
      </c>
      <c r="H2754">
        <v>0</v>
      </c>
      <c r="I2754">
        <v>7.2</v>
      </c>
      <c r="J2754">
        <v>0</v>
      </c>
      <c r="K2754">
        <v>0</v>
      </c>
    </row>
    <row r="2755" spans="1:11" x14ac:dyDescent="0.3">
      <c r="A2755">
        <v>4</v>
      </c>
      <c r="B2755">
        <v>25</v>
      </c>
      <c r="C2755">
        <v>0</v>
      </c>
      <c r="D2755">
        <v>0</v>
      </c>
      <c r="E2755">
        <v>0</v>
      </c>
      <c r="F2755">
        <v>7.2</v>
      </c>
      <c r="G2755">
        <v>2.6</v>
      </c>
      <c r="H2755">
        <v>0</v>
      </c>
      <c r="I2755">
        <v>7.2</v>
      </c>
      <c r="J2755">
        <v>0</v>
      </c>
      <c r="K2755">
        <v>0</v>
      </c>
    </row>
    <row r="2756" spans="1:11" x14ac:dyDescent="0.3">
      <c r="A2756">
        <v>4</v>
      </c>
      <c r="B2756">
        <v>25</v>
      </c>
      <c r="C2756">
        <v>1</v>
      </c>
      <c r="D2756">
        <v>0</v>
      </c>
      <c r="E2756">
        <v>0</v>
      </c>
      <c r="F2756">
        <v>6.7</v>
      </c>
      <c r="G2756">
        <v>3.1</v>
      </c>
      <c r="H2756">
        <v>0</v>
      </c>
      <c r="I2756">
        <v>6.7</v>
      </c>
      <c r="J2756">
        <v>0</v>
      </c>
      <c r="K2756">
        <v>0</v>
      </c>
    </row>
    <row r="2757" spans="1:11" x14ac:dyDescent="0.3">
      <c r="A2757">
        <v>4</v>
      </c>
      <c r="B2757">
        <v>25</v>
      </c>
      <c r="C2757">
        <v>2</v>
      </c>
      <c r="D2757">
        <v>0</v>
      </c>
      <c r="E2757">
        <v>0</v>
      </c>
      <c r="F2757">
        <v>6.7</v>
      </c>
      <c r="G2757">
        <v>1.5</v>
      </c>
      <c r="H2757">
        <v>0</v>
      </c>
      <c r="I2757">
        <v>6.7</v>
      </c>
      <c r="J2757">
        <v>0</v>
      </c>
      <c r="K2757">
        <v>0</v>
      </c>
    </row>
    <row r="2758" spans="1:11" x14ac:dyDescent="0.3">
      <c r="A2758">
        <v>4</v>
      </c>
      <c r="B2758">
        <v>25</v>
      </c>
      <c r="C2758">
        <v>3</v>
      </c>
      <c r="D2758">
        <v>0</v>
      </c>
      <c r="E2758">
        <v>0</v>
      </c>
      <c r="F2758">
        <v>6.1</v>
      </c>
      <c r="G2758">
        <v>2.1</v>
      </c>
      <c r="H2758">
        <v>0</v>
      </c>
      <c r="I2758">
        <v>6.1</v>
      </c>
      <c r="J2758">
        <v>0</v>
      </c>
      <c r="K2758">
        <v>0</v>
      </c>
    </row>
    <row r="2759" spans="1:11" x14ac:dyDescent="0.3">
      <c r="A2759">
        <v>4</v>
      </c>
      <c r="B2759">
        <v>25</v>
      </c>
      <c r="C2759">
        <v>4</v>
      </c>
      <c r="D2759">
        <v>0</v>
      </c>
      <c r="E2759">
        <v>0</v>
      </c>
      <c r="F2759">
        <v>5.6</v>
      </c>
      <c r="G2759">
        <v>1.5</v>
      </c>
      <c r="H2759">
        <v>0</v>
      </c>
      <c r="I2759">
        <v>5.6</v>
      </c>
      <c r="J2759">
        <v>0</v>
      </c>
      <c r="K2759">
        <v>0</v>
      </c>
    </row>
    <row r="2760" spans="1:11" x14ac:dyDescent="0.3">
      <c r="A2760">
        <v>4</v>
      </c>
      <c r="B2760">
        <v>25</v>
      </c>
      <c r="C2760">
        <v>5</v>
      </c>
      <c r="D2760">
        <v>2</v>
      </c>
      <c r="E2760">
        <v>17</v>
      </c>
      <c r="F2760">
        <v>5.6</v>
      </c>
      <c r="G2760">
        <v>1.5</v>
      </c>
      <c r="H2760">
        <v>16.123000000000001</v>
      </c>
      <c r="I2760">
        <v>3.4489999999999998</v>
      </c>
      <c r="J2760">
        <v>14.911</v>
      </c>
      <c r="K2760">
        <v>9.0739999999999998</v>
      </c>
    </row>
    <row r="2761" spans="1:11" x14ac:dyDescent="0.3">
      <c r="A2761">
        <v>4</v>
      </c>
      <c r="B2761">
        <v>25</v>
      </c>
      <c r="C2761">
        <v>6</v>
      </c>
      <c r="D2761">
        <v>148</v>
      </c>
      <c r="E2761">
        <v>78</v>
      </c>
      <c r="F2761">
        <v>9.4</v>
      </c>
      <c r="G2761">
        <v>1.5</v>
      </c>
      <c r="H2761">
        <v>97.707999999999998</v>
      </c>
      <c r="I2761">
        <v>10.164999999999999</v>
      </c>
      <c r="J2761">
        <v>80.680000000000007</v>
      </c>
      <c r="K2761">
        <v>73.552000000000007</v>
      </c>
    </row>
    <row r="2762" spans="1:11" x14ac:dyDescent="0.3">
      <c r="A2762">
        <v>4</v>
      </c>
      <c r="B2762">
        <v>25</v>
      </c>
      <c r="C2762">
        <v>7</v>
      </c>
      <c r="D2762">
        <v>124</v>
      </c>
      <c r="E2762">
        <v>150</v>
      </c>
      <c r="F2762">
        <v>11.1</v>
      </c>
      <c r="G2762">
        <v>2.1</v>
      </c>
      <c r="H2762">
        <v>196.095</v>
      </c>
      <c r="I2762">
        <v>15.365</v>
      </c>
      <c r="J2762">
        <v>170.78899999999999</v>
      </c>
      <c r="K2762">
        <v>161.655</v>
      </c>
    </row>
    <row r="2763" spans="1:11" x14ac:dyDescent="0.3">
      <c r="A2763">
        <v>4</v>
      </c>
      <c r="B2763">
        <v>25</v>
      </c>
      <c r="C2763">
        <v>8</v>
      </c>
      <c r="D2763">
        <v>145</v>
      </c>
      <c r="E2763">
        <v>278</v>
      </c>
      <c r="F2763">
        <v>11.1</v>
      </c>
      <c r="G2763">
        <v>1.5</v>
      </c>
      <c r="H2763">
        <v>366.37799999999999</v>
      </c>
      <c r="I2763">
        <v>22.082999999999998</v>
      </c>
      <c r="J2763">
        <v>316.85399999999998</v>
      </c>
      <c r="K2763">
        <v>303.87900000000002</v>
      </c>
    </row>
    <row r="2764" spans="1:11" x14ac:dyDescent="0.3">
      <c r="A2764">
        <v>4</v>
      </c>
      <c r="B2764">
        <v>25</v>
      </c>
      <c r="C2764">
        <v>9</v>
      </c>
      <c r="D2764">
        <v>259</v>
      </c>
      <c r="E2764">
        <v>340</v>
      </c>
      <c r="F2764">
        <v>12.2</v>
      </c>
      <c r="G2764">
        <v>4.0999999999999996</v>
      </c>
      <c r="H2764">
        <v>556.05399999999997</v>
      </c>
      <c r="I2764">
        <v>25.452000000000002</v>
      </c>
      <c r="J2764">
        <v>476.733</v>
      </c>
      <c r="K2764">
        <v>458.72</v>
      </c>
    </row>
    <row r="2765" spans="1:11" x14ac:dyDescent="0.3">
      <c r="A2765">
        <v>4</v>
      </c>
      <c r="B2765">
        <v>25</v>
      </c>
      <c r="C2765">
        <v>10</v>
      </c>
      <c r="D2765">
        <v>366</v>
      </c>
      <c r="E2765">
        <v>363</v>
      </c>
      <c r="F2765">
        <v>12.2</v>
      </c>
      <c r="G2765">
        <v>6.2</v>
      </c>
      <c r="H2765">
        <v>716.71400000000006</v>
      </c>
      <c r="I2765">
        <v>26.135000000000002</v>
      </c>
      <c r="J2765">
        <v>613.72500000000002</v>
      </c>
      <c r="K2765">
        <v>590.70299999999997</v>
      </c>
    </row>
    <row r="2766" spans="1:11" x14ac:dyDescent="0.3">
      <c r="A2766">
        <v>4</v>
      </c>
      <c r="B2766">
        <v>25</v>
      </c>
      <c r="C2766">
        <v>11</v>
      </c>
      <c r="D2766">
        <v>526</v>
      </c>
      <c r="E2766">
        <v>360</v>
      </c>
      <c r="F2766">
        <v>14.4</v>
      </c>
      <c r="G2766">
        <v>4.5999999999999996</v>
      </c>
      <c r="H2766">
        <v>909.85500000000002</v>
      </c>
      <c r="I2766">
        <v>35.944000000000003</v>
      </c>
      <c r="J2766">
        <v>752.47500000000002</v>
      </c>
      <c r="K2766">
        <v>723.72699999999998</v>
      </c>
    </row>
    <row r="2767" spans="1:11" x14ac:dyDescent="0.3">
      <c r="A2767">
        <v>4</v>
      </c>
      <c r="B2767">
        <v>25</v>
      </c>
      <c r="C2767">
        <v>12</v>
      </c>
      <c r="D2767">
        <v>498</v>
      </c>
      <c r="E2767">
        <v>372</v>
      </c>
      <c r="F2767">
        <v>14.4</v>
      </c>
      <c r="G2767">
        <v>5.2</v>
      </c>
      <c r="H2767">
        <v>898.88599999999997</v>
      </c>
      <c r="I2767">
        <v>34.665999999999997</v>
      </c>
      <c r="J2767">
        <v>746.87599999999998</v>
      </c>
      <c r="K2767">
        <v>718.37199999999996</v>
      </c>
    </row>
    <row r="2768" spans="1:11" x14ac:dyDescent="0.3">
      <c r="A2768">
        <v>4</v>
      </c>
      <c r="B2768">
        <v>25</v>
      </c>
      <c r="C2768">
        <v>13</v>
      </c>
      <c r="D2768">
        <v>363</v>
      </c>
      <c r="E2768">
        <v>381</v>
      </c>
      <c r="F2768">
        <v>14.4</v>
      </c>
      <c r="G2768">
        <v>5.2</v>
      </c>
      <c r="H2768">
        <v>742.14300000000003</v>
      </c>
      <c r="I2768">
        <v>31.231999999999999</v>
      </c>
      <c r="J2768">
        <v>624.20000000000005</v>
      </c>
      <c r="K2768">
        <v>600.76800000000003</v>
      </c>
    </row>
    <row r="2769" spans="1:11" x14ac:dyDescent="0.3">
      <c r="A2769">
        <v>4</v>
      </c>
      <c r="B2769">
        <v>25</v>
      </c>
      <c r="C2769">
        <v>14</v>
      </c>
      <c r="D2769">
        <v>377</v>
      </c>
      <c r="E2769">
        <v>324</v>
      </c>
      <c r="F2769">
        <v>13.9</v>
      </c>
      <c r="G2769">
        <v>6.2</v>
      </c>
      <c r="H2769">
        <v>648.35900000000004</v>
      </c>
      <c r="I2769">
        <v>26.824999999999999</v>
      </c>
      <c r="J2769">
        <v>553.30600000000004</v>
      </c>
      <c r="K2769">
        <v>532.572</v>
      </c>
    </row>
    <row r="2770" spans="1:11" x14ac:dyDescent="0.3">
      <c r="A2770">
        <v>4</v>
      </c>
      <c r="B2770">
        <v>25</v>
      </c>
      <c r="C2770">
        <v>15</v>
      </c>
      <c r="D2770">
        <v>190</v>
      </c>
      <c r="E2770">
        <v>308</v>
      </c>
      <c r="F2770">
        <v>13.3</v>
      </c>
      <c r="G2770">
        <v>7.7</v>
      </c>
      <c r="H2770">
        <v>434.45699999999999</v>
      </c>
      <c r="I2770">
        <v>20.622</v>
      </c>
      <c r="J2770">
        <v>377.93799999999999</v>
      </c>
      <c r="K2770">
        <v>363.14100000000002</v>
      </c>
    </row>
    <row r="2771" spans="1:11" x14ac:dyDescent="0.3">
      <c r="A2771">
        <v>4</v>
      </c>
      <c r="B2771">
        <v>25</v>
      </c>
      <c r="C2771">
        <v>16</v>
      </c>
      <c r="D2771">
        <v>78</v>
      </c>
      <c r="E2771">
        <v>192</v>
      </c>
      <c r="F2771">
        <v>12.2</v>
      </c>
      <c r="G2771">
        <v>6.7</v>
      </c>
      <c r="H2771">
        <v>221.441</v>
      </c>
      <c r="I2771">
        <v>15.81</v>
      </c>
      <c r="J2771">
        <v>194.804</v>
      </c>
      <c r="K2771">
        <v>185.08799999999999</v>
      </c>
    </row>
    <row r="2772" spans="1:11" x14ac:dyDescent="0.3">
      <c r="A2772">
        <v>4</v>
      </c>
      <c r="B2772">
        <v>25</v>
      </c>
      <c r="C2772">
        <v>17</v>
      </c>
      <c r="D2772">
        <v>12</v>
      </c>
      <c r="E2772">
        <v>73</v>
      </c>
      <c r="F2772">
        <v>11.7</v>
      </c>
      <c r="G2772">
        <v>4.0999999999999996</v>
      </c>
      <c r="H2772">
        <v>71.793000000000006</v>
      </c>
      <c r="I2772">
        <v>12.339</v>
      </c>
      <c r="J2772">
        <v>63.893999999999998</v>
      </c>
      <c r="K2772">
        <v>57.109000000000002</v>
      </c>
    </row>
    <row r="2773" spans="1:11" x14ac:dyDescent="0.3">
      <c r="A2773">
        <v>4</v>
      </c>
      <c r="B2773">
        <v>25</v>
      </c>
      <c r="C2773">
        <v>18</v>
      </c>
      <c r="D2773">
        <v>0</v>
      </c>
      <c r="E2773">
        <v>13</v>
      </c>
      <c r="F2773">
        <v>11.1</v>
      </c>
      <c r="G2773">
        <v>4.0999999999999996</v>
      </c>
      <c r="H2773">
        <v>12.308</v>
      </c>
      <c r="I2773">
        <v>9.7560000000000002</v>
      </c>
      <c r="J2773">
        <v>11.15</v>
      </c>
      <c r="K2773">
        <v>5.3810000000000002</v>
      </c>
    </row>
    <row r="2774" spans="1:11" x14ac:dyDescent="0.3">
      <c r="A2774">
        <v>4</v>
      </c>
      <c r="B2774">
        <v>25</v>
      </c>
      <c r="C2774">
        <v>19</v>
      </c>
      <c r="D2774">
        <v>0</v>
      </c>
      <c r="E2774">
        <v>0</v>
      </c>
      <c r="F2774">
        <v>11.1</v>
      </c>
      <c r="G2774">
        <v>4.0999999999999996</v>
      </c>
      <c r="H2774">
        <v>0</v>
      </c>
      <c r="I2774">
        <v>11.1</v>
      </c>
      <c r="J2774">
        <v>0</v>
      </c>
      <c r="K2774">
        <v>0</v>
      </c>
    </row>
    <row r="2775" spans="1:11" x14ac:dyDescent="0.3">
      <c r="A2775">
        <v>4</v>
      </c>
      <c r="B2775">
        <v>25</v>
      </c>
      <c r="C2775">
        <v>20</v>
      </c>
      <c r="D2775">
        <v>0</v>
      </c>
      <c r="E2775">
        <v>0</v>
      </c>
      <c r="F2775">
        <v>11.1</v>
      </c>
      <c r="G2775">
        <v>4.0999999999999996</v>
      </c>
      <c r="H2775">
        <v>0</v>
      </c>
      <c r="I2775">
        <v>11.1</v>
      </c>
      <c r="J2775">
        <v>0</v>
      </c>
      <c r="K2775">
        <v>0</v>
      </c>
    </row>
    <row r="2776" spans="1:11" x14ac:dyDescent="0.3">
      <c r="A2776">
        <v>4</v>
      </c>
      <c r="B2776">
        <v>25</v>
      </c>
      <c r="C2776">
        <v>21</v>
      </c>
      <c r="D2776">
        <v>0</v>
      </c>
      <c r="E2776">
        <v>0</v>
      </c>
      <c r="F2776">
        <v>11.1</v>
      </c>
      <c r="G2776">
        <v>3.6</v>
      </c>
      <c r="H2776">
        <v>0</v>
      </c>
      <c r="I2776">
        <v>11.1</v>
      </c>
      <c r="J2776">
        <v>0</v>
      </c>
      <c r="K2776">
        <v>0</v>
      </c>
    </row>
    <row r="2777" spans="1:11" x14ac:dyDescent="0.3">
      <c r="A2777">
        <v>4</v>
      </c>
      <c r="B2777">
        <v>25</v>
      </c>
      <c r="C2777">
        <v>22</v>
      </c>
      <c r="D2777">
        <v>0</v>
      </c>
      <c r="E2777">
        <v>0</v>
      </c>
      <c r="F2777">
        <v>11.1</v>
      </c>
      <c r="G2777">
        <v>3.6</v>
      </c>
      <c r="H2777">
        <v>0</v>
      </c>
      <c r="I2777">
        <v>11.1</v>
      </c>
      <c r="J2777">
        <v>0</v>
      </c>
      <c r="K2777">
        <v>0</v>
      </c>
    </row>
    <row r="2778" spans="1:11" x14ac:dyDescent="0.3">
      <c r="A2778">
        <v>4</v>
      </c>
      <c r="B2778">
        <v>25</v>
      </c>
      <c r="C2778">
        <v>23</v>
      </c>
      <c r="D2778">
        <v>0</v>
      </c>
      <c r="E2778">
        <v>0</v>
      </c>
      <c r="F2778">
        <v>10.6</v>
      </c>
      <c r="G2778">
        <v>2.6</v>
      </c>
      <c r="H2778">
        <v>0</v>
      </c>
      <c r="I2778">
        <v>10.6</v>
      </c>
      <c r="J2778">
        <v>0</v>
      </c>
      <c r="K2778">
        <v>0</v>
      </c>
    </row>
    <row r="2779" spans="1:11" x14ac:dyDescent="0.3">
      <c r="A2779">
        <v>4</v>
      </c>
      <c r="B2779">
        <v>26</v>
      </c>
      <c r="C2779">
        <v>0</v>
      </c>
      <c r="D2779">
        <v>0</v>
      </c>
      <c r="E2779">
        <v>0</v>
      </c>
      <c r="F2779">
        <v>10.6</v>
      </c>
      <c r="G2779">
        <v>4.0999999999999996</v>
      </c>
      <c r="H2779">
        <v>0</v>
      </c>
      <c r="I2779">
        <v>10.6</v>
      </c>
      <c r="J2779">
        <v>0</v>
      </c>
      <c r="K2779">
        <v>0</v>
      </c>
    </row>
    <row r="2780" spans="1:11" x14ac:dyDescent="0.3">
      <c r="A2780">
        <v>4</v>
      </c>
      <c r="B2780">
        <v>26</v>
      </c>
      <c r="C2780">
        <v>1</v>
      </c>
      <c r="D2780">
        <v>0</v>
      </c>
      <c r="E2780">
        <v>0</v>
      </c>
      <c r="F2780">
        <v>10</v>
      </c>
      <c r="G2780">
        <v>3.1</v>
      </c>
      <c r="H2780">
        <v>0</v>
      </c>
      <c r="I2780">
        <v>10</v>
      </c>
      <c r="J2780">
        <v>0</v>
      </c>
      <c r="K2780">
        <v>0</v>
      </c>
    </row>
    <row r="2781" spans="1:11" x14ac:dyDescent="0.3">
      <c r="A2781">
        <v>4</v>
      </c>
      <c r="B2781">
        <v>26</v>
      </c>
      <c r="C2781">
        <v>2</v>
      </c>
      <c r="D2781">
        <v>0</v>
      </c>
      <c r="E2781">
        <v>0</v>
      </c>
      <c r="F2781">
        <v>9.4</v>
      </c>
      <c r="G2781">
        <v>1.5</v>
      </c>
      <c r="H2781">
        <v>0</v>
      </c>
      <c r="I2781">
        <v>9.4</v>
      </c>
      <c r="J2781">
        <v>0</v>
      </c>
      <c r="K2781">
        <v>0</v>
      </c>
    </row>
    <row r="2782" spans="1:11" x14ac:dyDescent="0.3">
      <c r="A2782">
        <v>4</v>
      </c>
      <c r="B2782">
        <v>26</v>
      </c>
      <c r="C2782">
        <v>3</v>
      </c>
      <c r="D2782">
        <v>0</v>
      </c>
      <c r="E2782">
        <v>0</v>
      </c>
      <c r="F2782">
        <v>8.9</v>
      </c>
      <c r="G2782">
        <v>1.5</v>
      </c>
      <c r="H2782">
        <v>0</v>
      </c>
      <c r="I2782">
        <v>8.9</v>
      </c>
      <c r="J2782">
        <v>0</v>
      </c>
      <c r="K2782">
        <v>0</v>
      </c>
    </row>
    <row r="2783" spans="1:11" x14ac:dyDescent="0.3">
      <c r="A2783">
        <v>4</v>
      </c>
      <c r="B2783">
        <v>26</v>
      </c>
      <c r="C2783">
        <v>4</v>
      </c>
      <c r="D2783">
        <v>0</v>
      </c>
      <c r="E2783">
        <v>0</v>
      </c>
      <c r="F2783">
        <v>9.4</v>
      </c>
      <c r="G2783">
        <v>3.1</v>
      </c>
      <c r="H2783">
        <v>0</v>
      </c>
      <c r="I2783">
        <v>9.4</v>
      </c>
      <c r="J2783">
        <v>0</v>
      </c>
      <c r="K2783">
        <v>0</v>
      </c>
    </row>
    <row r="2784" spans="1:11" x14ac:dyDescent="0.3">
      <c r="A2784">
        <v>4</v>
      </c>
      <c r="B2784">
        <v>26</v>
      </c>
      <c r="C2784">
        <v>5</v>
      </c>
      <c r="D2784">
        <v>0</v>
      </c>
      <c r="E2784">
        <v>16</v>
      </c>
      <c r="F2784">
        <v>10</v>
      </c>
      <c r="G2784">
        <v>2.1</v>
      </c>
      <c r="H2784">
        <v>15.167999999999999</v>
      </c>
      <c r="I2784">
        <v>8.09</v>
      </c>
      <c r="J2784">
        <v>13.817</v>
      </c>
      <c r="K2784">
        <v>8</v>
      </c>
    </row>
    <row r="2785" spans="1:11" x14ac:dyDescent="0.3">
      <c r="A2785">
        <v>4</v>
      </c>
      <c r="B2785">
        <v>26</v>
      </c>
      <c r="C2785">
        <v>6</v>
      </c>
      <c r="D2785">
        <v>7</v>
      </c>
      <c r="E2785">
        <v>80</v>
      </c>
      <c r="F2785">
        <v>10.6</v>
      </c>
      <c r="G2785">
        <v>2.1</v>
      </c>
      <c r="H2785">
        <v>76.180999999999997</v>
      </c>
      <c r="I2785">
        <v>10.664</v>
      </c>
      <c r="J2785">
        <v>68.438999999999993</v>
      </c>
      <c r="K2785">
        <v>61.561999999999998</v>
      </c>
    </row>
    <row r="2786" spans="1:11" x14ac:dyDescent="0.3">
      <c r="A2786">
        <v>4</v>
      </c>
      <c r="B2786">
        <v>26</v>
      </c>
      <c r="C2786">
        <v>7</v>
      </c>
      <c r="D2786">
        <v>8</v>
      </c>
      <c r="E2786">
        <v>119</v>
      </c>
      <c r="F2786">
        <v>12.8</v>
      </c>
      <c r="G2786">
        <v>2.6</v>
      </c>
      <c r="H2786">
        <v>116.446</v>
      </c>
      <c r="I2786">
        <v>14.375999999999999</v>
      </c>
      <c r="J2786">
        <v>103.64</v>
      </c>
      <c r="K2786">
        <v>96.027000000000001</v>
      </c>
    </row>
    <row r="2787" spans="1:11" x14ac:dyDescent="0.3">
      <c r="A2787">
        <v>4</v>
      </c>
      <c r="B2787">
        <v>26</v>
      </c>
      <c r="C2787">
        <v>8</v>
      </c>
      <c r="D2787">
        <v>11</v>
      </c>
      <c r="E2787">
        <v>117</v>
      </c>
      <c r="F2787">
        <v>11.1</v>
      </c>
      <c r="G2787">
        <v>1.5</v>
      </c>
      <c r="H2787">
        <v>118.282</v>
      </c>
      <c r="I2787">
        <v>13.244999999999999</v>
      </c>
      <c r="J2787">
        <v>105.79600000000001</v>
      </c>
      <c r="K2787">
        <v>98.135999999999996</v>
      </c>
    </row>
    <row r="2788" spans="1:11" x14ac:dyDescent="0.3">
      <c r="A2788">
        <v>4</v>
      </c>
      <c r="B2788">
        <v>26</v>
      </c>
      <c r="C2788">
        <v>9</v>
      </c>
      <c r="D2788">
        <v>8</v>
      </c>
      <c r="E2788">
        <v>219</v>
      </c>
      <c r="F2788">
        <v>11.1</v>
      </c>
      <c r="G2788">
        <v>3.1</v>
      </c>
      <c r="H2788">
        <v>217.08199999999999</v>
      </c>
      <c r="I2788">
        <v>15.536</v>
      </c>
      <c r="J2788">
        <v>192.851</v>
      </c>
      <c r="K2788">
        <v>183.184</v>
      </c>
    </row>
    <row r="2789" spans="1:11" x14ac:dyDescent="0.3">
      <c r="A2789">
        <v>4</v>
      </c>
      <c r="B2789">
        <v>26</v>
      </c>
      <c r="C2789">
        <v>10</v>
      </c>
      <c r="D2789">
        <v>2</v>
      </c>
      <c r="E2789">
        <v>348</v>
      </c>
      <c r="F2789">
        <v>11.7</v>
      </c>
      <c r="G2789">
        <v>4.0999999999999996</v>
      </c>
      <c r="H2789">
        <v>340.72800000000001</v>
      </c>
      <c r="I2789">
        <v>19.123999999999999</v>
      </c>
      <c r="J2789">
        <v>299.05200000000002</v>
      </c>
      <c r="K2789">
        <v>286.584</v>
      </c>
    </row>
    <row r="2790" spans="1:11" x14ac:dyDescent="0.3">
      <c r="A2790">
        <v>4</v>
      </c>
      <c r="B2790">
        <v>26</v>
      </c>
      <c r="C2790">
        <v>11</v>
      </c>
      <c r="D2790">
        <v>108</v>
      </c>
      <c r="E2790">
        <v>324</v>
      </c>
      <c r="F2790">
        <v>13.3</v>
      </c>
      <c r="G2790">
        <v>4.5999999999999996</v>
      </c>
      <c r="H2790">
        <v>440.27600000000001</v>
      </c>
      <c r="I2790">
        <v>22.937999999999999</v>
      </c>
      <c r="J2790">
        <v>381.36500000000001</v>
      </c>
      <c r="K2790">
        <v>366.46199999999999</v>
      </c>
    </row>
    <row r="2791" spans="1:11" x14ac:dyDescent="0.3">
      <c r="A2791">
        <v>4</v>
      </c>
      <c r="B2791">
        <v>26</v>
      </c>
      <c r="C2791">
        <v>12</v>
      </c>
      <c r="D2791">
        <v>212</v>
      </c>
      <c r="E2791">
        <v>346</v>
      </c>
      <c r="F2791">
        <v>13.9</v>
      </c>
      <c r="G2791">
        <v>5.2</v>
      </c>
      <c r="H2791">
        <v>577.31700000000001</v>
      </c>
      <c r="I2791">
        <v>26.106000000000002</v>
      </c>
      <c r="J2791">
        <v>494.56599999999997</v>
      </c>
      <c r="K2791">
        <v>475.93700000000001</v>
      </c>
    </row>
    <row r="2792" spans="1:11" x14ac:dyDescent="0.3">
      <c r="A2792">
        <v>4</v>
      </c>
      <c r="B2792">
        <v>26</v>
      </c>
      <c r="C2792">
        <v>13</v>
      </c>
      <c r="D2792">
        <v>254</v>
      </c>
      <c r="E2792">
        <v>337</v>
      </c>
      <c r="F2792">
        <v>14.4</v>
      </c>
      <c r="G2792">
        <v>5.2</v>
      </c>
      <c r="H2792">
        <v>593.30999999999995</v>
      </c>
      <c r="I2792">
        <v>27.265999999999998</v>
      </c>
      <c r="J2792">
        <v>506.11399999999998</v>
      </c>
      <c r="K2792">
        <v>487.08100000000002</v>
      </c>
    </row>
    <row r="2793" spans="1:11" x14ac:dyDescent="0.3">
      <c r="A2793">
        <v>4</v>
      </c>
      <c r="B2793">
        <v>26</v>
      </c>
      <c r="C2793">
        <v>14</v>
      </c>
      <c r="D2793">
        <v>488</v>
      </c>
      <c r="E2793">
        <v>201</v>
      </c>
      <c r="F2793">
        <v>13.9</v>
      </c>
      <c r="G2793">
        <v>4.5999999999999996</v>
      </c>
      <c r="H2793">
        <v>624.51700000000005</v>
      </c>
      <c r="I2793">
        <v>28.512</v>
      </c>
      <c r="J2793">
        <v>529.55700000000002</v>
      </c>
      <c r="K2793">
        <v>509.68799999999999</v>
      </c>
    </row>
    <row r="2794" spans="1:11" x14ac:dyDescent="0.3">
      <c r="A2794">
        <v>4</v>
      </c>
      <c r="B2794">
        <v>26</v>
      </c>
      <c r="C2794">
        <v>15</v>
      </c>
      <c r="D2794">
        <v>752</v>
      </c>
      <c r="E2794">
        <v>102</v>
      </c>
      <c r="F2794">
        <v>13.9</v>
      </c>
      <c r="G2794">
        <v>6.7</v>
      </c>
      <c r="H2794">
        <v>610.32100000000003</v>
      </c>
      <c r="I2794">
        <v>25.276</v>
      </c>
      <c r="J2794">
        <v>518.84900000000005</v>
      </c>
      <c r="K2794">
        <v>499.36399999999998</v>
      </c>
    </row>
    <row r="2795" spans="1:11" x14ac:dyDescent="0.3">
      <c r="A2795">
        <v>4</v>
      </c>
      <c r="B2795">
        <v>26</v>
      </c>
      <c r="C2795">
        <v>16</v>
      </c>
      <c r="D2795">
        <v>345</v>
      </c>
      <c r="E2795">
        <v>158</v>
      </c>
      <c r="F2795">
        <v>12.8</v>
      </c>
      <c r="G2795">
        <v>6.7</v>
      </c>
      <c r="H2795">
        <v>315.11</v>
      </c>
      <c r="I2795">
        <v>18.501000000000001</v>
      </c>
      <c r="J2795">
        <v>269.459</v>
      </c>
      <c r="K2795">
        <v>257.80900000000003</v>
      </c>
    </row>
    <row r="2796" spans="1:11" x14ac:dyDescent="0.3">
      <c r="A2796">
        <v>4</v>
      </c>
      <c r="B2796">
        <v>26</v>
      </c>
      <c r="C2796">
        <v>17</v>
      </c>
      <c r="D2796">
        <v>497</v>
      </c>
      <c r="E2796">
        <v>59</v>
      </c>
      <c r="F2796">
        <v>12.2</v>
      </c>
      <c r="G2796">
        <v>6.7</v>
      </c>
      <c r="H2796">
        <v>170.054</v>
      </c>
      <c r="I2796">
        <v>14.627000000000001</v>
      </c>
      <c r="J2796">
        <v>127.583</v>
      </c>
      <c r="K2796">
        <v>119.44499999999999</v>
      </c>
    </row>
    <row r="2797" spans="1:11" x14ac:dyDescent="0.3">
      <c r="A2797">
        <v>4</v>
      </c>
      <c r="B2797">
        <v>26</v>
      </c>
      <c r="C2797">
        <v>18</v>
      </c>
      <c r="D2797">
        <v>178</v>
      </c>
      <c r="E2797">
        <v>23</v>
      </c>
      <c r="F2797">
        <v>11.1</v>
      </c>
      <c r="G2797">
        <v>6.7</v>
      </c>
      <c r="H2797">
        <v>18.244</v>
      </c>
      <c r="I2797">
        <v>10.361000000000001</v>
      </c>
      <c r="J2797">
        <v>16.492999999999999</v>
      </c>
      <c r="K2797">
        <v>10.625999999999999</v>
      </c>
    </row>
    <row r="2798" spans="1:11" x14ac:dyDescent="0.3">
      <c r="A2798">
        <v>4</v>
      </c>
      <c r="B2798">
        <v>26</v>
      </c>
      <c r="C2798">
        <v>19</v>
      </c>
      <c r="D2798">
        <v>0</v>
      </c>
      <c r="E2798">
        <v>0</v>
      </c>
      <c r="F2798">
        <v>11.1</v>
      </c>
      <c r="G2798">
        <v>6.7</v>
      </c>
      <c r="H2798">
        <v>0</v>
      </c>
      <c r="I2798">
        <v>11.1</v>
      </c>
      <c r="J2798">
        <v>0</v>
      </c>
      <c r="K2798">
        <v>0</v>
      </c>
    </row>
    <row r="2799" spans="1:11" x14ac:dyDescent="0.3">
      <c r="A2799">
        <v>4</v>
      </c>
      <c r="B2799">
        <v>26</v>
      </c>
      <c r="C2799">
        <v>20</v>
      </c>
      <c r="D2799">
        <v>0</v>
      </c>
      <c r="E2799">
        <v>0</v>
      </c>
      <c r="F2799">
        <v>10.6</v>
      </c>
      <c r="G2799">
        <v>7.2</v>
      </c>
      <c r="H2799">
        <v>0</v>
      </c>
      <c r="I2799">
        <v>10.6</v>
      </c>
      <c r="J2799">
        <v>0</v>
      </c>
      <c r="K2799">
        <v>0</v>
      </c>
    </row>
    <row r="2800" spans="1:11" x14ac:dyDescent="0.3">
      <c r="A2800">
        <v>4</v>
      </c>
      <c r="B2800">
        <v>26</v>
      </c>
      <c r="C2800">
        <v>21</v>
      </c>
      <c r="D2800">
        <v>0</v>
      </c>
      <c r="E2800">
        <v>0</v>
      </c>
      <c r="F2800">
        <v>10.6</v>
      </c>
      <c r="G2800">
        <v>6.2</v>
      </c>
      <c r="H2800">
        <v>0</v>
      </c>
      <c r="I2800">
        <v>10.6</v>
      </c>
      <c r="J2800">
        <v>0</v>
      </c>
      <c r="K2800">
        <v>0</v>
      </c>
    </row>
    <row r="2801" spans="1:11" x14ac:dyDescent="0.3">
      <c r="A2801">
        <v>4</v>
      </c>
      <c r="B2801">
        <v>26</v>
      </c>
      <c r="C2801">
        <v>22</v>
      </c>
      <c r="D2801">
        <v>0</v>
      </c>
      <c r="E2801">
        <v>0</v>
      </c>
      <c r="F2801">
        <v>10</v>
      </c>
      <c r="G2801">
        <v>5.2</v>
      </c>
      <c r="H2801">
        <v>0</v>
      </c>
      <c r="I2801">
        <v>10</v>
      </c>
      <c r="J2801">
        <v>0</v>
      </c>
      <c r="K2801">
        <v>0</v>
      </c>
    </row>
    <row r="2802" spans="1:11" x14ac:dyDescent="0.3">
      <c r="A2802">
        <v>4</v>
      </c>
      <c r="B2802">
        <v>26</v>
      </c>
      <c r="C2802">
        <v>23</v>
      </c>
      <c r="D2802">
        <v>0</v>
      </c>
      <c r="E2802">
        <v>0</v>
      </c>
      <c r="F2802">
        <v>9.4</v>
      </c>
      <c r="G2802">
        <v>5.2</v>
      </c>
      <c r="H2802">
        <v>0</v>
      </c>
      <c r="I2802">
        <v>9.4</v>
      </c>
      <c r="J2802">
        <v>0</v>
      </c>
      <c r="K2802">
        <v>0</v>
      </c>
    </row>
    <row r="2803" spans="1:11" x14ac:dyDescent="0.3">
      <c r="A2803">
        <v>4</v>
      </c>
      <c r="B2803">
        <v>27</v>
      </c>
      <c r="C2803">
        <v>0</v>
      </c>
      <c r="D2803">
        <v>0</v>
      </c>
      <c r="E2803">
        <v>0</v>
      </c>
      <c r="F2803">
        <v>9.4</v>
      </c>
      <c r="G2803">
        <v>4.5999999999999996</v>
      </c>
      <c r="H2803">
        <v>0</v>
      </c>
      <c r="I2803">
        <v>9.4</v>
      </c>
      <c r="J2803">
        <v>0</v>
      </c>
      <c r="K2803">
        <v>0</v>
      </c>
    </row>
    <row r="2804" spans="1:11" x14ac:dyDescent="0.3">
      <c r="A2804">
        <v>4</v>
      </c>
      <c r="B2804">
        <v>27</v>
      </c>
      <c r="C2804">
        <v>1</v>
      </c>
      <c r="D2804">
        <v>0</v>
      </c>
      <c r="E2804">
        <v>0</v>
      </c>
      <c r="F2804">
        <v>9.4</v>
      </c>
      <c r="G2804">
        <v>5.7</v>
      </c>
      <c r="H2804">
        <v>0</v>
      </c>
      <c r="I2804">
        <v>9.4</v>
      </c>
      <c r="J2804">
        <v>0</v>
      </c>
      <c r="K2804">
        <v>0</v>
      </c>
    </row>
    <row r="2805" spans="1:11" x14ac:dyDescent="0.3">
      <c r="A2805">
        <v>4</v>
      </c>
      <c r="B2805">
        <v>27</v>
      </c>
      <c r="C2805">
        <v>2</v>
      </c>
      <c r="D2805">
        <v>0</v>
      </c>
      <c r="E2805">
        <v>0</v>
      </c>
      <c r="F2805">
        <v>10</v>
      </c>
      <c r="G2805">
        <v>4.5999999999999996</v>
      </c>
      <c r="H2805">
        <v>0</v>
      </c>
      <c r="I2805">
        <v>10</v>
      </c>
      <c r="J2805">
        <v>0</v>
      </c>
      <c r="K2805">
        <v>0</v>
      </c>
    </row>
    <row r="2806" spans="1:11" x14ac:dyDescent="0.3">
      <c r="A2806">
        <v>4</v>
      </c>
      <c r="B2806">
        <v>27</v>
      </c>
      <c r="C2806">
        <v>3</v>
      </c>
      <c r="D2806">
        <v>0</v>
      </c>
      <c r="E2806">
        <v>0</v>
      </c>
      <c r="F2806">
        <v>9.4</v>
      </c>
      <c r="G2806">
        <v>3.6</v>
      </c>
      <c r="H2806">
        <v>0</v>
      </c>
      <c r="I2806">
        <v>9.4</v>
      </c>
      <c r="J2806">
        <v>0</v>
      </c>
      <c r="K2806">
        <v>0</v>
      </c>
    </row>
    <row r="2807" spans="1:11" x14ac:dyDescent="0.3">
      <c r="A2807">
        <v>4</v>
      </c>
      <c r="B2807">
        <v>27</v>
      </c>
      <c r="C2807">
        <v>4</v>
      </c>
      <c r="D2807">
        <v>0</v>
      </c>
      <c r="E2807">
        <v>0</v>
      </c>
      <c r="F2807">
        <v>8.3000000000000007</v>
      </c>
      <c r="G2807">
        <v>2.1</v>
      </c>
      <c r="H2807">
        <v>0</v>
      </c>
      <c r="I2807">
        <v>8.3000000000000007</v>
      </c>
      <c r="J2807">
        <v>0</v>
      </c>
      <c r="K2807">
        <v>0</v>
      </c>
    </row>
    <row r="2808" spans="1:11" x14ac:dyDescent="0.3">
      <c r="A2808">
        <v>4</v>
      </c>
      <c r="B2808">
        <v>27</v>
      </c>
      <c r="C2808">
        <v>5</v>
      </c>
      <c r="D2808">
        <v>102</v>
      </c>
      <c r="E2808">
        <v>17</v>
      </c>
      <c r="F2808">
        <v>8.9</v>
      </c>
      <c r="G2808">
        <v>3.1</v>
      </c>
      <c r="H2808">
        <v>13.163</v>
      </c>
      <c r="I2808">
        <v>7.1859999999999999</v>
      </c>
      <c r="J2808">
        <v>12.026</v>
      </c>
      <c r="K2808">
        <v>6.242</v>
      </c>
    </row>
    <row r="2809" spans="1:11" x14ac:dyDescent="0.3">
      <c r="A2809">
        <v>4</v>
      </c>
      <c r="B2809">
        <v>27</v>
      </c>
      <c r="C2809">
        <v>6</v>
      </c>
      <c r="D2809">
        <v>523</v>
      </c>
      <c r="E2809">
        <v>43</v>
      </c>
      <c r="F2809">
        <v>10.6</v>
      </c>
      <c r="G2809">
        <v>3.1</v>
      </c>
      <c r="H2809">
        <v>128.845</v>
      </c>
      <c r="I2809">
        <v>12.166</v>
      </c>
      <c r="J2809">
        <v>88.734999999999999</v>
      </c>
      <c r="K2809">
        <v>81.44</v>
      </c>
    </row>
    <row r="2810" spans="1:11" x14ac:dyDescent="0.3">
      <c r="A2810">
        <v>4</v>
      </c>
      <c r="B2810">
        <v>27</v>
      </c>
      <c r="C2810">
        <v>7</v>
      </c>
      <c r="D2810">
        <v>735</v>
      </c>
      <c r="E2810">
        <v>65</v>
      </c>
      <c r="F2810">
        <v>12.2</v>
      </c>
      <c r="G2810">
        <v>2.6</v>
      </c>
      <c r="H2810">
        <v>365.35199999999998</v>
      </c>
      <c r="I2810">
        <v>21.244</v>
      </c>
      <c r="J2810">
        <v>298.065</v>
      </c>
      <c r="K2810">
        <v>285.62400000000002</v>
      </c>
    </row>
    <row r="2811" spans="1:11" x14ac:dyDescent="0.3">
      <c r="A2811">
        <v>4</v>
      </c>
      <c r="B2811">
        <v>27</v>
      </c>
      <c r="C2811">
        <v>8</v>
      </c>
      <c r="D2811">
        <v>839</v>
      </c>
      <c r="E2811">
        <v>85</v>
      </c>
      <c r="F2811">
        <v>12.8</v>
      </c>
      <c r="G2811">
        <v>2.1</v>
      </c>
      <c r="H2811">
        <v>609.423</v>
      </c>
      <c r="I2811">
        <v>30.763999999999999</v>
      </c>
      <c r="J2811">
        <v>505.54199999999997</v>
      </c>
      <c r="K2811">
        <v>486.529</v>
      </c>
    </row>
    <row r="2812" spans="1:11" x14ac:dyDescent="0.3">
      <c r="A2812">
        <v>4</v>
      </c>
      <c r="B2812">
        <v>27</v>
      </c>
      <c r="C2812">
        <v>9</v>
      </c>
      <c r="D2812">
        <v>894</v>
      </c>
      <c r="E2812">
        <v>99</v>
      </c>
      <c r="F2812">
        <v>14.4</v>
      </c>
      <c r="G2812">
        <v>2.1</v>
      </c>
      <c r="H2812">
        <v>817.13099999999997</v>
      </c>
      <c r="I2812">
        <v>39.292999999999999</v>
      </c>
      <c r="J2812">
        <v>665.27200000000005</v>
      </c>
      <c r="K2812">
        <v>640.19899999999996</v>
      </c>
    </row>
    <row r="2813" spans="1:11" x14ac:dyDescent="0.3">
      <c r="A2813">
        <v>4</v>
      </c>
      <c r="B2813">
        <v>27</v>
      </c>
      <c r="C2813">
        <v>10</v>
      </c>
      <c r="D2813">
        <v>928</v>
      </c>
      <c r="E2813">
        <v>108</v>
      </c>
      <c r="F2813">
        <v>15.6</v>
      </c>
      <c r="G2813">
        <v>5.2</v>
      </c>
      <c r="H2813">
        <v>972.54300000000001</v>
      </c>
      <c r="I2813">
        <v>37.264000000000003</v>
      </c>
      <c r="J2813">
        <v>800.01</v>
      </c>
      <c r="K2813">
        <v>769.15</v>
      </c>
    </row>
    <row r="2814" spans="1:11" x14ac:dyDescent="0.3">
      <c r="A2814">
        <v>4</v>
      </c>
      <c r="B2814">
        <v>27</v>
      </c>
      <c r="C2814">
        <v>11</v>
      </c>
      <c r="D2814">
        <v>938</v>
      </c>
      <c r="E2814">
        <v>113</v>
      </c>
      <c r="F2814">
        <v>16.100000000000001</v>
      </c>
      <c r="G2814">
        <v>6.2</v>
      </c>
      <c r="H2814">
        <v>1052.722</v>
      </c>
      <c r="I2814">
        <v>37.466999999999999</v>
      </c>
      <c r="J2814">
        <v>865.79200000000003</v>
      </c>
      <c r="K2814">
        <v>831.88</v>
      </c>
    </row>
    <row r="2815" spans="1:11" x14ac:dyDescent="0.3">
      <c r="A2815">
        <v>4</v>
      </c>
      <c r="B2815">
        <v>27</v>
      </c>
      <c r="C2815">
        <v>12</v>
      </c>
      <c r="D2815">
        <v>946</v>
      </c>
      <c r="E2815">
        <v>113</v>
      </c>
      <c r="F2815">
        <v>15.6</v>
      </c>
      <c r="G2815">
        <v>6.2</v>
      </c>
      <c r="H2815">
        <v>1067.799</v>
      </c>
      <c r="I2815">
        <v>37.402999999999999</v>
      </c>
      <c r="J2815">
        <v>878.423</v>
      </c>
      <c r="K2815">
        <v>843.91</v>
      </c>
    </row>
    <row r="2816" spans="1:11" x14ac:dyDescent="0.3">
      <c r="A2816">
        <v>4</v>
      </c>
      <c r="B2816">
        <v>27</v>
      </c>
      <c r="C2816">
        <v>13</v>
      </c>
      <c r="D2816">
        <v>933</v>
      </c>
      <c r="E2816">
        <v>109</v>
      </c>
      <c r="F2816">
        <v>15.6</v>
      </c>
      <c r="G2816">
        <v>7.2</v>
      </c>
      <c r="H2816">
        <v>998.93299999999999</v>
      </c>
      <c r="I2816">
        <v>34.225000000000001</v>
      </c>
      <c r="J2816">
        <v>831.04200000000003</v>
      </c>
      <c r="K2816">
        <v>798.76099999999997</v>
      </c>
    </row>
    <row r="2817" spans="1:11" x14ac:dyDescent="0.3">
      <c r="A2817">
        <v>4</v>
      </c>
      <c r="B2817">
        <v>27</v>
      </c>
      <c r="C2817">
        <v>14</v>
      </c>
      <c r="D2817">
        <v>912</v>
      </c>
      <c r="E2817">
        <v>101</v>
      </c>
      <c r="F2817">
        <v>15.6</v>
      </c>
      <c r="G2817">
        <v>7.7</v>
      </c>
      <c r="H2817">
        <v>865.89700000000005</v>
      </c>
      <c r="I2817">
        <v>31.009</v>
      </c>
      <c r="J2817">
        <v>727.29899999999998</v>
      </c>
      <c r="K2817">
        <v>699.63900000000001</v>
      </c>
    </row>
    <row r="2818" spans="1:11" x14ac:dyDescent="0.3">
      <c r="A2818">
        <v>4</v>
      </c>
      <c r="B2818">
        <v>27</v>
      </c>
      <c r="C2818">
        <v>15</v>
      </c>
      <c r="D2818">
        <v>865</v>
      </c>
      <c r="E2818">
        <v>88</v>
      </c>
      <c r="F2818">
        <v>14.4</v>
      </c>
      <c r="G2818">
        <v>9.8000000000000007</v>
      </c>
      <c r="H2818">
        <v>668.83399999999995</v>
      </c>
      <c r="I2818">
        <v>24.366</v>
      </c>
      <c r="J2818">
        <v>570.11800000000005</v>
      </c>
      <c r="K2818">
        <v>548.76</v>
      </c>
    </row>
    <row r="2819" spans="1:11" x14ac:dyDescent="0.3">
      <c r="A2819">
        <v>4</v>
      </c>
      <c r="B2819">
        <v>27</v>
      </c>
      <c r="C2819">
        <v>16</v>
      </c>
      <c r="D2819">
        <v>778</v>
      </c>
      <c r="E2819">
        <v>70</v>
      </c>
      <c r="F2819">
        <v>13.3</v>
      </c>
      <c r="G2819">
        <v>11.3</v>
      </c>
      <c r="H2819">
        <v>430.61099999999999</v>
      </c>
      <c r="I2819">
        <v>18.849</v>
      </c>
      <c r="J2819">
        <v>360.995</v>
      </c>
      <c r="K2819">
        <v>346.71600000000001</v>
      </c>
    </row>
    <row r="2820" spans="1:11" x14ac:dyDescent="0.3">
      <c r="A2820">
        <v>4</v>
      </c>
      <c r="B2820">
        <v>27</v>
      </c>
      <c r="C2820">
        <v>17</v>
      </c>
      <c r="D2820">
        <v>604</v>
      </c>
      <c r="E2820">
        <v>48</v>
      </c>
      <c r="F2820">
        <v>12.8</v>
      </c>
      <c r="G2820">
        <v>8.8000000000000007</v>
      </c>
      <c r="H2820">
        <v>184.518</v>
      </c>
      <c r="I2820">
        <v>15.163</v>
      </c>
      <c r="J2820">
        <v>135.108</v>
      </c>
      <c r="K2820">
        <v>126.801</v>
      </c>
    </row>
    <row r="2821" spans="1:11" x14ac:dyDescent="0.3">
      <c r="A2821">
        <v>4</v>
      </c>
      <c r="B2821">
        <v>27</v>
      </c>
      <c r="C2821">
        <v>18</v>
      </c>
      <c r="D2821">
        <v>200</v>
      </c>
      <c r="E2821">
        <v>23</v>
      </c>
      <c r="F2821">
        <v>11.7</v>
      </c>
      <c r="G2821">
        <v>6.7</v>
      </c>
      <c r="H2821">
        <v>17.834</v>
      </c>
      <c r="I2821">
        <v>10.984</v>
      </c>
      <c r="J2821">
        <v>16.09</v>
      </c>
      <c r="K2821">
        <v>10.23</v>
      </c>
    </row>
    <row r="2822" spans="1:11" x14ac:dyDescent="0.3">
      <c r="A2822">
        <v>4</v>
      </c>
      <c r="B2822">
        <v>27</v>
      </c>
      <c r="C2822">
        <v>19</v>
      </c>
      <c r="D2822">
        <v>0</v>
      </c>
      <c r="E2822">
        <v>0</v>
      </c>
      <c r="F2822">
        <v>11.1</v>
      </c>
      <c r="G2822">
        <v>8.8000000000000007</v>
      </c>
      <c r="H2822">
        <v>0</v>
      </c>
      <c r="I2822">
        <v>11.1</v>
      </c>
      <c r="J2822">
        <v>0</v>
      </c>
      <c r="K2822">
        <v>0</v>
      </c>
    </row>
    <row r="2823" spans="1:11" x14ac:dyDescent="0.3">
      <c r="A2823">
        <v>4</v>
      </c>
      <c r="B2823">
        <v>27</v>
      </c>
      <c r="C2823">
        <v>20</v>
      </c>
      <c r="D2823">
        <v>0</v>
      </c>
      <c r="E2823">
        <v>0</v>
      </c>
      <c r="F2823">
        <v>10.6</v>
      </c>
      <c r="G2823">
        <v>5.7</v>
      </c>
      <c r="H2823">
        <v>0</v>
      </c>
      <c r="I2823">
        <v>10.6</v>
      </c>
      <c r="J2823">
        <v>0</v>
      </c>
      <c r="K2823">
        <v>0</v>
      </c>
    </row>
    <row r="2824" spans="1:11" x14ac:dyDescent="0.3">
      <c r="A2824">
        <v>4</v>
      </c>
      <c r="B2824">
        <v>27</v>
      </c>
      <c r="C2824">
        <v>21</v>
      </c>
      <c r="D2824">
        <v>0</v>
      </c>
      <c r="E2824">
        <v>0</v>
      </c>
      <c r="F2824">
        <v>10.6</v>
      </c>
      <c r="G2824">
        <v>6.7</v>
      </c>
      <c r="H2824">
        <v>0</v>
      </c>
      <c r="I2824">
        <v>10.6</v>
      </c>
      <c r="J2824">
        <v>0</v>
      </c>
      <c r="K2824">
        <v>0</v>
      </c>
    </row>
    <row r="2825" spans="1:11" x14ac:dyDescent="0.3">
      <c r="A2825">
        <v>4</v>
      </c>
      <c r="B2825">
        <v>27</v>
      </c>
      <c r="C2825">
        <v>22</v>
      </c>
      <c r="D2825">
        <v>0</v>
      </c>
      <c r="E2825">
        <v>0</v>
      </c>
      <c r="F2825">
        <v>10.6</v>
      </c>
      <c r="G2825">
        <v>6.2</v>
      </c>
      <c r="H2825">
        <v>0</v>
      </c>
      <c r="I2825">
        <v>10.6</v>
      </c>
      <c r="J2825">
        <v>0</v>
      </c>
      <c r="K2825">
        <v>0</v>
      </c>
    </row>
    <row r="2826" spans="1:11" x14ac:dyDescent="0.3">
      <c r="A2826">
        <v>4</v>
      </c>
      <c r="B2826">
        <v>27</v>
      </c>
      <c r="C2826">
        <v>23</v>
      </c>
      <c r="D2826">
        <v>0</v>
      </c>
      <c r="E2826">
        <v>0</v>
      </c>
      <c r="F2826">
        <v>10</v>
      </c>
      <c r="G2826">
        <v>6.2</v>
      </c>
      <c r="H2826">
        <v>0</v>
      </c>
      <c r="I2826">
        <v>10</v>
      </c>
      <c r="J2826">
        <v>0</v>
      </c>
      <c r="K2826">
        <v>0</v>
      </c>
    </row>
    <row r="2827" spans="1:11" x14ac:dyDescent="0.3">
      <c r="A2827">
        <v>4</v>
      </c>
      <c r="B2827">
        <v>28</v>
      </c>
      <c r="C2827">
        <v>0</v>
      </c>
      <c r="D2827">
        <v>0</v>
      </c>
      <c r="E2827">
        <v>0</v>
      </c>
      <c r="F2827">
        <v>10</v>
      </c>
      <c r="G2827">
        <v>5.2</v>
      </c>
      <c r="H2827">
        <v>0</v>
      </c>
      <c r="I2827">
        <v>10</v>
      </c>
      <c r="J2827">
        <v>0</v>
      </c>
      <c r="K2827">
        <v>0</v>
      </c>
    </row>
    <row r="2828" spans="1:11" x14ac:dyDescent="0.3">
      <c r="A2828">
        <v>4</v>
      </c>
      <c r="B2828">
        <v>28</v>
      </c>
      <c r="C2828">
        <v>1</v>
      </c>
      <c r="D2828">
        <v>0</v>
      </c>
      <c r="E2828">
        <v>0</v>
      </c>
      <c r="F2828">
        <v>9.4</v>
      </c>
      <c r="G2828">
        <v>3.1</v>
      </c>
      <c r="H2828">
        <v>0</v>
      </c>
      <c r="I2828">
        <v>9.4</v>
      </c>
      <c r="J2828">
        <v>0</v>
      </c>
      <c r="K2828">
        <v>0</v>
      </c>
    </row>
    <row r="2829" spans="1:11" x14ac:dyDescent="0.3">
      <c r="A2829">
        <v>4</v>
      </c>
      <c r="B2829">
        <v>28</v>
      </c>
      <c r="C2829">
        <v>2</v>
      </c>
      <c r="D2829">
        <v>0</v>
      </c>
      <c r="E2829">
        <v>0</v>
      </c>
      <c r="F2829">
        <v>8.3000000000000007</v>
      </c>
      <c r="G2829">
        <v>1</v>
      </c>
      <c r="H2829">
        <v>0</v>
      </c>
      <c r="I2829">
        <v>8.3000000000000007</v>
      </c>
      <c r="J2829">
        <v>0</v>
      </c>
      <c r="K2829">
        <v>0</v>
      </c>
    </row>
    <row r="2830" spans="1:11" x14ac:dyDescent="0.3">
      <c r="A2830">
        <v>4</v>
      </c>
      <c r="B2830">
        <v>28</v>
      </c>
      <c r="C2830">
        <v>3</v>
      </c>
      <c r="D2830">
        <v>0</v>
      </c>
      <c r="E2830">
        <v>0</v>
      </c>
      <c r="F2830">
        <v>7.8</v>
      </c>
      <c r="G2830">
        <v>1.5</v>
      </c>
      <c r="H2830">
        <v>0</v>
      </c>
      <c r="I2830">
        <v>7.8</v>
      </c>
      <c r="J2830">
        <v>0</v>
      </c>
      <c r="K2830">
        <v>0</v>
      </c>
    </row>
    <row r="2831" spans="1:11" x14ac:dyDescent="0.3">
      <c r="A2831">
        <v>4</v>
      </c>
      <c r="B2831">
        <v>28</v>
      </c>
      <c r="C2831">
        <v>4</v>
      </c>
      <c r="D2831">
        <v>0</v>
      </c>
      <c r="E2831">
        <v>0</v>
      </c>
      <c r="F2831">
        <v>8.3000000000000007</v>
      </c>
      <c r="G2831">
        <v>2.1</v>
      </c>
      <c r="H2831">
        <v>0</v>
      </c>
      <c r="I2831">
        <v>8.3000000000000007</v>
      </c>
      <c r="J2831">
        <v>0</v>
      </c>
      <c r="K2831">
        <v>0</v>
      </c>
    </row>
    <row r="2832" spans="1:11" x14ac:dyDescent="0.3">
      <c r="A2832">
        <v>4</v>
      </c>
      <c r="B2832">
        <v>28</v>
      </c>
      <c r="C2832">
        <v>5</v>
      </c>
      <c r="D2832">
        <v>2</v>
      </c>
      <c r="E2832">
        <v>20</v>
      </c>
      <c r="F2832">
        <v>8.9</v>
      </c>
      <c r="G2832">
        <v>3.1</v>
      </c>
      <c r="H2832">
        <v>18.792999999999999</v>
      </c>
      <c r="I2832">
        <v>7.3449999999999998</v>
      </c>
      <c r="J2832">
        <v>17.16</v>
      </c>
      <c r="K2832">
        <v>11.281000000000001</v>
      </c>
    </row>
    <row r="2833" spans="1:11" x14ac:dyDescent="0.3">
      <c r="A2833">
        <v>4</v>
      </c>
      <c r="B2833">
        <v>28</v>
      </c>
      <c r="C2833">
        <v>6</v>
      </c>
      <c r="D2833">
        <v>152</v>
      </c>
      <c r="E2833">
        <v>83</v>
      </c>
      <c r="F2833">
        <v>11.1</v>
      </c>
      <c r="G2833">
        <v>2.1</v>
      </c>
      <c r="H2833">
        <v>103.831</v>
      </c>
      <c r="I2833">
        <v>12.07</v>
      </c>
      <c r="J2833">
        <v>85.475999999999999</v>
      </c>
      <c r="K2833">
        <v>78.248999999999995</v>
      </c>
    </row>
    <row r="2834" spans="1:11" x14ac:dyDescent="0.3">
      <c r="A2834">
        <v>4</v>
      </c>
      <c r="B2834">
        <v>28</v>
      </c>
      <c r="C2834">
        <v>7</v>
      </c>
      <c r="D2834">
        <v>375</v>
      </c>
      <c r="E2834">
        <v>150</v>
      </c>
      <c r="F2834">
        <v>13.3</v>
      </c>
      <c r="G2834">
        <v>2.1</v>
      </c>
      <c r="H2834">
        <v>302.62700000000001</v>
      </c>
      <c r="I2834">
        <v>20.901</v>
      </c>
      <c r="J2834">
        <v>253.71199999999999</v>
      </c>
      <c r="K2834">
        <v>242.48599999999999</v>
      </c>
    </row>
    <row r="2835" spans="1:11" x14ac:dyDescent="0.3">
      <c r="A2835">
        <v>4</v>
      </c>
      <c r="B2835">
        <v>28</v>
      </c>
      <c r="C2835">
        <v>8</v>
      </c>
      <c r="D2835">
        <v>522</v>
      </c>
      <c r="E2835">
        <v>208</v>
      </c>
      <c r="F2835">
        <v>15.6</v>
      </c>
      <c r="G2835">
        <v>0</v>
      </c>
      <c r="H2835">
        <v>538.452</v>
      </c>
      <c r="I2835">
        <v>39.045999999999999</v>
      </c>
      <c r="J2835">
        <v>435.51900000000001</v>
      </c>
      <c r="K2835">
        <v>418.88900000000001</v>
      </c>
    </row>
    <row r="2836" spans="1:11" x14ac:dyDescent="0.3">
      <c r="A2836">
        <v>4</v>
      </c>
      <c r="B2836">
        <v>28</v>
      </c>
      <c r="C2836">
        <v>9</v>
      </c>
      <c r="D2836">
        <v>608</v>
      </c>
      <c r="E2836">
        <v>249</v>
      </c>
      <c r="F2836">
        <v>16.7</v>
      </c>
      <c r="G2836">
        <v>1.5</v>
      </c>
      <c r="H2836">
        <v>747.29100000000005</v>
      </c>
      <c r="I2836">
        <v>41.293999999999997</v>
      </c>
      <c r="J2836">
        <v>604.47699999999998</v>
      </c>
      <c r="K2836">
        <v>581.81299999999999</v>
      </c>
    </row>
    <row r="2837" spans="1:11" x14ac:dyDescent="0.3">
      <c r="A2837">
        <v>4</v>
      </c>
      <c r="B2837">
        <v>28</v>
      </c>
      <c r="C2837">
        <v>10</v>
      </c>
      <c r="D2837">
        <v>659</v>
      </c>
      <c r="E2837">
        <v>276</v>
      </c>
      <c r="F2837">
        <v>19.399999999999999</v>
      </c>
      <c r="G2837">
        <v>1.5</v>
      </c>
      <c r="H2837">
        <v>906.84699999999998</v>
      </c>
      <c r="I2837">
        <v>49.524000000000001</v>
      </c>
      <c r="J2837">
        <v>712.62800000000004</v>
      </c>
      <c r="K2837">
        <v>685.59199999999998</v>
      </c>
    </row>
    <row r="2838" spans="1:11" x14ac:dyDescent="0.3">
      <c r="A2838">
        <v>4</v>
      </c>
      <c r="B2838">
        <v>28</v>
      </c>
      <c r="C2838">
        <v>11</v>
      </c>
      <c r="D2838">
        <v>684</v>
      </c>
      <c r="E2838">
        <v>289</v>
      </c>
      <c r="F2838">
        <v>21.7</v>
      </c>
      <c r="G2838">
        <v>4.5999999999999996</v>
      </c>
      <c r="H2838">
        <v>994.72199999999998</v>
      </c>
      <c r="I2838">
        <v>45.640999999999998</v>
      </c>
      <c r="J2838">
        <v>793.63</v>
      </c>
      <c r="K2838">
        <v>763.05700000000002</v>
      </c>
    </row>
    <row r="2839" spans="1:11" x14ac:dyDescent="0.3">
      <c r="A2839">
        <v>4</v>
      </c>
      <c r="B2839">
        <v>28</v>
      </c>
      <c r="C2839">
        <v>12</v>
      </c>
      <c r="D2839">
        <v>684</v>
      </c>
      <c r="E2839">
        <v>291</v>
      </c>
      <c r="F2839">
        <v>21.1</v>
      </c>
      <c r="G2839">
        <v>5.2</v>
      </c>
      <c r="H2839">
        <v>1002.231</v>
      </c>
      <c r="I2839">
        <v>43.795000000000002</v>
      </c>
      <c r="J2839">
        <v>805.20600000000002</v>
      </c>
      <c r="K2839">
        <v>774.11</v>
      </c>
    </row>
    <row r="2840" spans="1:11" x14ac:dyDescent="0.3">
      <c r="A2840">
        <v>4</v>
      </c>
      <c r="B2840">
        <v>28</v>
      </c>
      <c r="C2840">
        <v>13</v>
      </c>
      <c r="D2840">
        <v>668</v>
      </c>
      <c r="E2840">
        <v>280</v>
      </c>
      <c r="F2840">
        <v>19.399999999999999</v>
      </c>
      <c r="G2840">
        <v>7.7</v>
      </c>
      <c r="H2840">
        <v>934.83</v>
      </c>
      <c r="I2840">
        <v>36.070999999999998</v>
      </c>
      <c r="J2840">
        <v>772.58799999999997</v>
      </c>
      <c r="K2840">
        <v>742.95600000000002</v>
      </c>
    </row>
    <row r="2841" spans="1:11" x14ac:dyDescent="0.3">
      <c r="A2841">
        <v>4</v>
      </c>
      <c r="B2841">
        <v>28</v>
      </c>
      <c r="C2841">
        <v>14</v>
      </c>
      <c r="D2841">
        <v>621</v>
      </c>
      <c r="E2841">
        <v>257</v>
      </c>
      <c r="F2841">
        <v>18.899999999999999</v>
      </c>
      <c r="G2841">
        <v>7.7</v>
      </c>
      <c r="H2841">
        <v>790.23599999999999</v>
      </c>
      <c r="I2841">
        <v>32.939</v>
      </c>
      <c r="J2841">
        <v>659.56500000000005</v>
      </c>
      <c r="K2841">
        <v>634.72400000000005</v>
      </c>
    </row>
    <row r="2842" spans="1:11" x14ac:dyDescent="0.3">
      <c r="A2842">
        <v>4</v>
      </c>
      <c r="B2842">
        <v>28</v>
      </c>
      <c r="C2842">
        <v>15</v>
      </c>
      <c r="D2842">
        <v>543</v>
      </c>
      <c r="E2842">
        <v>219</v>
      </c>
      <c r="F2842">
        <v>18.899999999999999</v>
      </c>
      <c r="G2842">
        <v>8.8000000000000007</v>
      </c>
      <c r="H2842">
        <v>588.61500000000001</v>
      </c>
      <c r="I2842">
        <v>28.312999999999999</v>
      </c>
      <c r="J2842">
        <v>496.41300000000001</v>
      </c>
      <c r="K2842">
        <v>477.72</v>
      </c>
    </row>
    <row r="2843" spans="1:11" x14ac:dyDescent="0.3">
      <c r="A2843">
        <v>4</v>
      </c>
      <c r="B2843">
        <v>28</v>
      </c>
      <c r="C2843">
        <v>16</v>
      </c>
      <c r="D2843">
        <v>413</v>
      </c>
      <c r="E2843">
        <v>165</v>
      </c>
      <c r="F2843">
        <v>18.899999999999999</v>
      </c>
      <c r="G2843">
        <v>7.7</v>
      </c>
      <c r="H2843">
        <v>356.19600000000003</v>
      </c>
      <c r="I2843">
        <v>24.838000000000001</v>
      </c>
      <c r="J2843">
        <v>297.52600000000001</v>
      </c>
      <c r="K2843">
        <v>285.101</v>
      </c>
    </row>
    <row r="2844" spans="1:11" x14ac:dyDescent="0.3">
      <c r="A2844">
        <v>4</v>
      </c>
      <c r="B2844">
        <v>28</v>
      </c>
      <c r="C2844">
        <v>17</v>
      </c>
      <c r="D2844">
        <v>146</v>
      </c>
      <c r="E2844">
        <v>95</v>
      </c>
      <c r="F2844">
        <v>16.7</v>
      </c>
      <c r="G2844">
        <v>6.7</v>
      </c>
      <c r="H2844">
        <v>123.38500000000001</v>
      </c>
      <c r="I2844">
        <v>18.358000000000001</v>
      </c>
      <c r="J2844">
        <v>101.64400000000001</v>
      </c>
      <c r="K2844">
        <v>94.073999999999998</v>
      </c>
    </row>
    <row r="2845" spans="1:11" x14ac:dyDescent="0.3">
      <c r="A2845">
        <v>4</v>
      </c>
      <c r="B2845">
        <v>28</v>
      </c>
      <c r="C2845">
        <v>18</v>
      </c>
      <c r="D2845">
        <v>7</v>
      </c>
      <c r="E2845">
        <v>25</v>
      </c>
      <c r="F2845">
        <v>16.100000000000001</v>
      </c>
      <c r="G2845">
        <v>4.5999999999999996</v>
      </c>
      <c r="H2845">
        <v>23.538</v>
      </c>
      <c r="I2845">
        <v>15.324</v>
      </c>
      <c r="J2845">
        <v>20.928000000000001</v>
      </c>
      <c r="K2845">
        <v>14.978999999999999</v>
      </c>
    </row>
    <row r="2846" spans="1:11" x14ac:dyDescent="0.3">
      <c r="A2846">
        <v>4</v>
      </c>
      <c r="B2846">
        <v>28</v>
      </c>
      <c r="C2846">
        <v>19</v>
      </c>
      <c r="D2846">
        <v>0</v>
      </c>
      <c r="E2846">
        <v>0</v>
      </c>
      <c r="F2846">
        <v>13.9</v>
      </c>
      <c r="G2846">
        <v>6.2</v>
      </c>
      <c r="H2846">
        <v>0</v>
      </c>
      <c r="I2846">
        <v>13.9</v>
      </c>
      <c r="J2846">
        <v>0</v>
      </c>
      <c r="K2846">
        <v>0</v>
      </c>
    </row>
    <row r="2847" spans="1:11" x14ac:dyDescent="0.3">
      <c r="A2847">
        <v>4</v>
      </c>
      <c r="B2847">
        <v>28</v>
      </c>
      <c r="C2847">
        <v>20</v>
      </c>
      <c r="D2847">
        <v>0</v>
      </c>
      <c r="E2847">
        <v>0</v>
      </c>
      <c r="F2847">
        <v>13.3</v>
      </c>
      <c r="G2847">
        <v>5.2</v>
      </c>
      <c r="H2847">
        <v>0</v>
      </c>
      <c r="I2847">
        <v>13.3</v>
      </c>
      <c r="J2847">
        <v>0</v>
      </c>
      <c r="K2847">
        <v>0</v>
      </c>
    </row>
    <row r="2848" spans="1:11" x14ac:dyDescent="0.3">
      <c r="A2848">
        <v>4</v>
      </c>
      <c r="B2848">
        <v>28</v>
      </c>
      <c r="C2848">
        <v>21</v>
      </c>
      <c r="D2848">
        <v>0</v>
      </c>
      <c r="E2848">
        <v>0</v>
      </c>
      <c r="F2848">
        <v>12.8</v>
      </c>
      <c r="G2848">
        <v>4.0999999999999996</v>
      </c>
      <c r="H2848">
        <v>0</v>
      </c>
      <c r="I2848">
        <v>12.8</v>
      </c>
      <c r="J2848">
        <v>0</v>
      </c>
      <c r="K2848">
        <v>0</v>
      </c>
    </row>
    <row r="2849" spans="1:11" x14ac:dyDescent="0.3">
      <c r="A2849">
        <v>4</v>
      </c>
      <c r="B2849">
        <v>28</v>
      </c>
      <c r="C2849">
        <v>22</v>
      </c>
      <c r="D2849">
        <v>0</v>
      </c>
      <c r="E2849">
        <v>0</v>
      </c>
      <c r="F2849">
        <v>12.2</v>
      </c>
      <c r="G2849">
        <v>3.1</v>
      </c>
      <c r="H2849">
        <v>0</v>
      </c>
      <c r="I2849">
        <v>12.2</v>
      </c>
      <c r="J2849">
        <v>0</v>
      </c>
      <c r="K2849">
        <v>0</v>
      </c>
    </row>
    <row r="2850" spans="1:11" x14ac:dyDescent="0.3">
      <c r="A2850">
        <v>4</v>
      </c>
      <c r="B2850">
        <v>28</v>
      </c>
      <c r="C2850">
        <v>23</v>
      </c>
      <c r="D2850">
        <v>0</v>
      </c>
      <c r="E2850">
        <v>0</v>
      </c>
      <c r="F2850">
        <v>12.8</v>
      </c>
      <c r="G2850">
        <v>3.1</v>
      </c>
      <c r="H2850">
        <v>0</v>
      </c>
      <c r="I2850">
        <v>12.8</v>
      </c>
      <c r="J2850">
        <v>0</v>
      </c>
      <c r="K2850">
        <v>0</v>
      </c>
    </row>
    <row r="2851" spans="1:11" x14ac:dyDescent="0.3">
      <c r="A2851">
        <v>4</v>
      </c>
      <c r="B2851">
        <v>29</v>
      </c>
      <c r="C2851">
        <v>0</v>
      </c>
      <c r="D2851">
        <v>0</v>
      </c>
      <c r="E2851">
        <v>0</v>
      </c>
      <c r="F2851">
        <v>12.2</v>
      </c>
      <c r="G2851">
        <v>3.6</v>
      </c>
      <c r="H2851">
        <v>0</v>
      </c>
      <c r="I2851">
        <v>12.2</v>
      </c>
      <c r="J2851">
        <v>0</v>
      </c>
      <c r="K2851">
        <v>0</v>
      </c>
    </row>
    <row r="2852" spans="1:11" x14ac:dyDescent="0.3">
      <c r="A2852">
        <v>4</v>
      </c>
      <c r="B2852">
        <v>29</v>
      </c>
      <c r="C2852">
        <v>1</v>
      </c>
      <c r="D2852">
        <v>0</v>
      </c>
      <c r="E2852">
        <v>0</v>
      </c>
      <c r="F2852">
        <v>11.7</v>
      </c>
      <c r="G2852">
        <v>2.6</v>
      </c>
      <c r="H2852">
        <v>0</v>
      </c>
      <c r="I2852">
        <v>11.7</v>
      </c>
      <c r="J2852">
        <v>0</v>
      </c>
      <c r="K2852">
        <v>0</v>
      </c>
    </row>
    <row r="2853" spans="1:11" x14ac:dyDescent="0.3">
      <c r="A2853">
        <v>4</v>
      </c>
      <c r="B2853">
        <v>29</v>
      </c>
      <c r="C2853">
        <v>2</v>
      </c>
      <c r="D2853">
        <v>0</v>
      </c>
      <c r="E2853">
        <v>0</v>
      </c>
      <c r="F2853">
        <v>10.6</v>
      </c>
      <c r="G2853">
        <v>1.5</v>
      </c>
      <c r="H2853">
        <v>0</v>
      </c>
      <c r="I2853">
        <v>10.6</v>
      </c>
      <c r="J2853">
        <v>0</v>
      </c>
      <c r="K2853">
        <v>0</v>
      </c>
    </row>
    <row r="2854" spans="1:11" x14ac:dyDescent="0.3">
      <c r="A2854">
        <v>4</v>
      </c>
      <c r="B2854">
        <v>29</v>
      </c>
      <c r="C2854">
        <v>3</v>
      </c>
      <c r="D2854">
        <v>0</v>
      </c>
      <c r="E2854">
        <v>0</v>
      </c>
      <c r="F2854">
        <v>10.6</v>
      </c>
      <c r="G2854">
        <v>3.1</v>
      </c>
      <c r="H2854">
        <v>0</v>
      </c>
      <c r="I2854">
        <v>10.6</v>
      </c>
      <c r="J2854">
        <v>0</v>
      </c>
      <c r="K2854">
        <v>0</v>
      </c>
    </row>
    <row r="2855" spans="1:11" x14ac:dyDescent="0.3">
      <c r="A2855">
        <v>4</v>
      </c>
      <c r="B2855">
        <v>29</v>
      </c>
      <c r="C2855">
        <v>4</v>
      </c>
      <c r="D2855">
        <v>0</v>
      </c>
      <c r="E2855">
        <v>0</v>
      </c>
      <c r="F2855">
        <v>11.7</v>
      </c>
      <c r="G2855">
        <v>0</v>
      </c>
      <c r="H2855">
        <v>0</v>
      </c>
      <c r="I2855">
        <v>11.7</v>
      </c>
      <c r="J2855">
        <v>0</v>
      </c>
      <c r="K2855">
        <v>0</v>
      </c>
    </row>
    <row r="2856" spans="1:11" x14ac:dyDescent="0.3">
      <c r="A2856">
        <v>4</v>
      </c>
      <c r="B2856">
        <v>29</v>
      </c>
      <c r="C2856">
        <v>5</v>
      </c>
      <c r="D2856">
        <v>29</v>
      </c>
      <c r="E2856">
        <v>21</v>
      </c>
      <c r="F2856">
        <v>11.1</v>
      </c>
      <c r="G2856">
        <v>0</v>
      </c>
      <c r="H2856">
        <v>18.655999999999999</v>
      </c>
      <c r="I2856">
        <v>7.7210000000000001</v>
      </c>
      <c r="J2856">
        <v>17.015000000000001</v>
      </c>
      <c r="K2856">
        <v>11.138</v>
      </c>
    </row>
    <row r="2857" spans="1:11" x14ac:dyDescent="0.3">
      <c r="A2857">
        <v>4</v>
      </c>
      <c r="B2857">
        <v>29</v>
      </c>
      <c r="C2857">
        <v>6</v>
      </c>
      <c r="D2857">
        <v>337</v>
      </c>
      <c r="E2857">
        <v>65</v>
      </c>
      <c r="F2857">
        <v>13.9</v>
      </c>
      <c r="G2857">
        <v>0</v>
      </c>
      <c r="H2857">
        <v>119.292</v>
      </c>
      <c r="I2857">
        <v>16.059999999999999</v>
      </c>
      <c r="J2857">
        <v>88.622</v>
      </c>
      <c r="K2857">
        <v>81.328999999999994</v>
      </c>
    </row>
    <row r="2858" spans="1:11" x14ac:dyDescent="0.3">
      <c r="A2858">
        <v>4</v>
      </c>
      <c r="B2858">
        <v>29</v>
      </c>
      <c r="C2858">
        <v>7</v>
      </c>
      <c r="D2858">
        <v>568</v>
      </c>
      <c r="E2858">
        <v>107</v>
      </c>
      <c r="F2858">
        <v>17.8</v>
      </c>
      <c r="G2858">
        <v>0.5</v>
      </c>
      <c r="H2858">
        <v>341.471</v>
      </c>
      <c r="I2858">
        <v>29.923999999999999</v>
      </c>
      <c r="J2858">
        <v>273.61500000000001</v>
      </c>
      <c r="K2858">
        <v>261.85300000000001</v>
      </c>
    </row>
    <row r="2859" spans="1:11" x14ac:dyDescent="0.3">
      <c r="A2859">
        <v>4</v>
      </c>
      <c r="B2859">
        <v>29</v>
      </c>
      <c r="C2859">
        <v>8</v>
      </c>
      <c r="D2859">
        <v>579</v>
      </c>
      <c r="E2859">
        <v>174</v>
      </c>
      <c r="F2859">
        <v>20</v>
      </c>
      <c r="G2859">
        <v>2.6</v>
      </c>
      <c r="H2859">
        <v>542.76300000000003</v>
      </c>
      <c r="I2859">
        <v>34.811</v>
      </c>
      <c r="J2859">
        <v>445.40100000000001</v>
      </c>
      <c r="K2859">
        <v>428.44400000000002</v>
      </c>
    </row>
    <row r="2860" spans="1:11" x14ac:dyDescent="0.3">
      <c r="A2860">
        <v>4</v>
      </c>
      <c r="B2860">
        <v>29</v>
      </c>
      <c r="C2860">
        <v>9</v>
      </c>
      <c r="D2860">
        <v>619</v>
      </c>
      <c r="E2860">
        <v>223</v>
      </c>
      <c r="F2860">
        <v>21.1</v>
      </c>
      <c r="G2860">
        <v>1</v>
      </c>
      <c r="H2860">
        <v>732.44799999999998</v>
      </c>
      <c r="I2860">
        <v>47.268999999999998</v>
      </c>
      <c r="J2860">
        <v>579.28899999999999</v>
      </c>
      <c r="K2860">
        <v>557.58600000000001</v>
      </c>
    </row>
    <row r="2861" spans="1:11" x14ac:dyDescent="0.3">
      <c r="A2861">
        <v>4</v>
      </c>
      <c r="B2861">
        <v>29</v>
      </c>
      <c r="C2861">
        <v>10</v>
      </c>
      <c r="D2861">
        <v>710</v>
      </c>
      <c r="E2861">
        <v>243</v>
      </c>
      <c r="F2861">
        <v>22.2</v>
      </c>
      <c r="G2861">
        <v>2.1</v>
      </c>
      <c r="H2861">
        <v>921.14700000000005</v>
      </c>
      <c r="I2861">
        <v>50.087000000000003</v>
      </c>
      <c r="J2861">
        <v>722.29</v>
      </c>
      <c r="K2861">
        <v>694.84400000000005</v>
      </c>
    </row>
    <row r="2862" spans="1:11" x14ac:dyDescent="0.3">
      <c r="A2862">
        <v>4</v>
      </c>
      <c r="B2862">
        <v>29</v>
      </c>
      <c r="C2862">
        <v>11</v>
      </c>
      <c r="D2862">
        <v>609</v>
      </c>
      <c r="E2862">
        <v>296</v>
      </c>
      <c r="F2862">
        <v>23.9</v>
      </c>
      <c r="G2862">
        <v>4.5999999999999996</v>
      </c>
      <c r="H2862">
        <v>927.24199999999996</v>
      </c>
      <c r="I2862">
        <v>46.337000000000003</v>
      </c>
      <c r="J2862">
        <v>737.851</v>
      </c>
      <c r="K2862">
        <v>709.73699999999997</v>
      </c>
    </row>
    <row r="2863" spans="1:11" x14ac:dyDescent="0.3">
      <c r="A2863">
        <v>4</v>
      </c>
      <c r="B2863">
        <v>29</v>
      </c>
      <c r="C2863">
        <v>12</v>
      </c>
      <c r="D2863">
        <v>575</v>
      </c>
      <c r="E2863">
        <v>275</v>
      </c>
      <c r="F2863">
        <v>24.4</v>
      </c>
      <c r="G2863">
        <v>4.0999999999999996</v>
      </c>
      <c r="H2863">
        <v>877.12900000000002</v>
      </c>
      <c r="I2863">
        <v>46.671999999999997</v>
      </c>
      <c r="J2863">
        <v>697.10400000000004</v>
      </c>
      <c r="K2863">
        <v>670.72</v>
      </c>
    </row>
    <row r="2864" spans="1:11" x14ac:dyDescent="0.3">
      <c r="A2864">
        <v>4</v>
      </c>
      <c r="B2864">
        <v>29</v>
      </c>
      <c r="C2864">
        <v>13</v>
      </c>
      <c r="D2864">
        <v>616</v>
      </c>
      <c r="E2864">
        <v>256</v>
      </c>
      <c r="F2864">
        <v>24.4</v>
      </c>
      <c r="G2864">
        <v>6.2</v>
      </c>
      <c r="H2864">
        <v>861.64200000000005</v>
      </c>
      <c r="I2864">
        <v>41.906999999999996</v>
      </c>
      <c r="J2864">
        <v>696.97</v>
      </c>
      <c r="K2864">
        <v>670.59100000000001</v>
      </c>
    </row>
    <row r="2865" spans="1:11" x14ac:dyDescent="0.3">
      <c r="A2865">
        <v>4</v>
      </c>
      <c r="B2865">
        <v>29</v>
      </c>
      <c r="C2865">
        <v>14</v>
      </c>
      <c r="D2865">
        <v>380</v>
      </c>
      <c r="E2865">
        <v>289</v>
      </c>
      <c r="F2865">
        <v>23.9</v>
      </c>
      <c r="G2865">
        <v>7.2</v>
      </c>
      <c r="H2865">
        <v>621.06600000000003</v>
      </c>
      <c r="I2865">
        <v>35.448999999999998</v>
      </c>
      <c r="J2865">
        <v>513.88499999999999</v>
      </c>
      <c r="K2865">
        <v>494.57600000000002</v>
      </c>
    </row>
    <row r="2866" spans="1:11" x14ac:dyDescent="0.3">
      <c r="A2866">
        <v>4</v>
      </c>
      <c r="B2866">
        <v>29</v>
      </c>
      <c r="C2866">
        <v>15</v>
      </c>
      <c r="D2866">
        <v>532</v>
      </c>
      <c r="E2866">
        <v>197</v>
      </c>
      <c r="F2866">
        <v>22.8</v>
      </c>
      <c r="G2866">
        <v>7.7</v>
      </c>
      <c r="H2866">
        <v>559.22299999999996</v>
      </c>
      <c r="I2866">
        <v>32.417000000000002</v>
      </c>
      <c r="J2866">
        <v>464.66500000000002</v>
      </c>
      <c r="K2866">
        <v>447.06299999999999</v>
      </c>
    </row>
    <row r="2867" spans="1:11" x14ac:dyDescent="0.3">
      <c r="A2867">
        <v>4</v>
      </c>
      <c r="B2867">
        <v>29</v>
      </c>
      <c r="C2867">
        <v>16</v>
      </c>
      <c r="D2867">
        <v>338</v>
      </c>
      <c r="E2867">
        <v>145</v>
      </c>
      <c r="F2867">
        <v>21.1</v>
      </c>
      <c r="G2867">
        <v>8.1999999999999993</v>
      </c>
      <c r="H2867">
        <v>302.34699999999998</v>
      </c>
      <c r="I2867">
        <v>25.869</v>
      </c>
      <c r="J2867">
        <v>251.92599999999999</v>
      </c>
      <c r="K2867">
        <v>240.74799999999999</v>
      </c>
    </row>
    <row r="2868" spans="1:11" x14ac:dyDescent="0.3">
      <c r="A2868">
        <v>4</v>
      </c>
      <c r="B2868">
        <v>29</v>
      </c>
      <c r="C2868">
        <v>17</v>
      </c>
      <c r="D2868">
        <v>291</v>
      </c>
      <c r="E2868">
        <v>87</v>
      </c>
      <c r="F2868">
        <v>20</v>
      </c>
      <c r="G2868">
        <v>8.1999999999999993</v>
      </c>
      <c r="H2868">
        <v>150.00200000000001</v>
      </c>
      <c r="I2868">
        <v>21.84</v>
      </c>
      <c r="J2868">
        <v>116.79300000000001</v>
      </c>
      <c r="K2868">
        <v>108.89400000000001</v>
      </c>
    </row>
    <row r="2869" spans="1:11" x14ac:dyDescent="0.3">
      <c r="A2869">
        <v>4</v>
      </c>
      <c r="B2869">
        <v>29</v>
      </c>
      <c r="C2869">
        <v>18</v>
      </c>
      <c r="D2869">
        <v>14</v>
      </c>
      <c r="E2869">
        <v>30</v>
      </c>
      <c r="F2869">
        <v>18.3</v>
      </c>
      <c r="G2869">
        <v>6.7</v>
      </c>
      <c r="H2869">
        <v>27.198</v>
      </c>
      <c r="I2869">
        <v>17.795000000000002</v>
      </c>
      <c r="J2869">
        <v>23.981000000000002</v>
      </c>
      <c r="K2869">
        <v>17.974</v>
      </c>
    </row>
    <row r="2870" spans="1:11" x14ac:dyDescent="0.3">
      <c r="A2870">
        <v>4</v>
      </c>
      <c r="B2870">
        <v>29</v>
      </c>
      <c r="C2870">
        <v>19</v>
      </c>
      <c r="D2870">
        <v>0</v>
      </c>
      <c r="E2870">
        <v>0</v>
      </c>
      <c r="F2870">
        <v>16.100000000000001</v>
      </c>
      <c r="G2870">
        <v>6.7</v>
      </c>
      <c r="H2870">
        <v>0</v>
      </c>
      <c r="I2870">
        <v>16.100000000000001</v>
      </c>
      <c r="J2870">
        <v>0</v>
      </c>
      <c r="K2870">
        <v>0</v>
      </c>
    </row>
    <row r="2871" spans="1:11" x14ac:dyDescent="0.3">
      <c r="A2871">
        <v>4</v>
      </c>
      <c r="B2871">
        <v>29</v>
      </c>
      <c r="C2871">
        <v>20</v>
      </c>
      <c r="D2871">
        <v>0</v>
      </c>
      <c r="E2871">
        <v>0</v>
      </c>
      <c r="F2871">
        <v>14.4</v>
      </c>
      <c r="G2871">
        <v>5.7</v>
      </c>
      <c r="H2871">
        <v>0</v>
      </c>
      <c r="I2871">
        <v>14.4</v>
      </c>
      <c r="J2871">
        <v>0</v>
      </c>
      <c r="K2871">
        <v>0</v>
      </c>
    </row>
    <row r="2872" spans="1:11" x14ac:dyDescent="0.3">
      <c r="A2872">
        <v>4</v>
      </c>
      <c r="B2872">
        <v>29</v>
      </c>
      <c r="C2872">
        <v>21</v>
      </c>
      <c r="D2872">
        <v>0</v>
      </c>
      <c r="E2872">
        <v>0</v>
      </c>
      <c r="F2872">
        <v>12.2</v>
      </c>
      <c r="G2872">
        <v>5.7</v>
      </c>
      <c r="H2872">
        <v>0</v>
      </c>
      <c r="I2872">
        <v>12.2</v>
      </c>
      <c r="J2872">
        <v>0</v>
      </c>
      <c r="K2872">
        <v>0</v>
      </c>
    </row>
    <row r="2873" spans="1:11" x14ac:dyDescent="0.3">
      <c r="A2873">
        <v>4</v>
      </c>
      <c r="B2873">
        <v>29</v>
      </c>
      <c r="C2873">
        <v>22</v>
      </c>
      <c r="D2873">
        <v>0</v>
      </c>
      <c r="E2873">
        <v>0</v>
      </c>
      <c r="F2873">
        <v>11.7</v>
      </c>
      <c r="G2873">
        <v>5.2</v>
      </c>
      <c r="H2873">
        <v>0</v>
      </c>
      <c r="I2873">
        <v>11.7</v>
      </c>
      <c r="J2873">
        <v>0</v>
      </c>
      <c r="K2873">
        <v>0</v>
      </c>
    </row>
    <row r="2874" spans="1:11" x14ac:dyDescent="0.3">
      <c r="A2874">
        <v>4</v>
      </c>
      <c r="B2874">
        <v>29</v>
      </c>
      <c r="C2874">
        <v>23</v>
      </c>
      <c r="D2874">
        <v>0</v>
      </c>
      <c r="E2874">
        <v>0</v>
      </c>
      <c r="F2874">
        <v>11.7</v>
      </c>
      <c r="G2874">
        <v>5.2</v>
      </c>
      <c r="H2874">
        <v>0</v>
      </c>
      <c r="I2874">
        <v>11.7</v>
      </c>
      <c r="J2874">
        <v>0</v>
      </c>
      <c r="K2874">
        <v>0</v>
      </c>
    </row>
    <row r="2875" spans="1:11" x14ac:dyDescent="0.3">
      <c r="A2875">
        <v>4</v>
      </c>
      <c r="B2875">
        <v>30</v>
      </c>
      <c r="C2875">
        <v>0</v>
      </c>
      <c r="D2875">
        <v>0</v>
      </c>
      <c r="E2875">
        <v>0</v>
      </c>
      <c r="F2875">
        <v>11.1</v>
      </c>
      <c r="G2875">
        <v>5.7</v>
      </c>
      <c r="H2875">
        <v>0</v>
      </c>
      <c r="I2875">
        <v>11.1</v>
      </c>
      <c r="J2875">
        <v>0</v>
      </c>
      <c r="K2875">
        <v>0</v>
      </c>
    </row>
    <row r="2876" spans="1:11" x14ac:dyDescent="0.3">
      <c r="A2876">
        <v>4</v>
      </c>
      <c r="B2876">
        <v>30</v>
      </c>
      <c r="C2876">
        <v>1</v>
      </c>
      <c r="D2876">
        <v>0</v>
      </c>
      <c r="E2876">
        <v>0</v>
      </c>
      <c r="F2876">
        <v>11.1</v>
      </c>
      <c r="G2876">
        <v>7.2</v>
      </c>
      <c r="H2876">
        <v>0</v>
      </c>
      <c r="I2876">
        <v>11.1</v>
      </c>
      <c r="J2876">
        <v>0</v>
      </c>
      <c r="K2876">
        <v>0</v>
      </c>
    </row>
    <row r="2877" spans="1:11" x14ac:dyDescent="0.3">
      <c r="A2877">
        <v>4</v>
      </c>
      <c r="B2877">
        <v>30</v>
      </c>
      <c r="C2877">
        <v>2</v>
      </c>
      <c r="D2877">
        <v>0</v>
      </c>
      <c r="E2877">
        <v>0</v>
      </c>
      <c r="F2877">
        <v>10.6</v>
      </c>
      <c r="G2877">
        <v>6.7</v>
      </c>
      <c r="H2877">
        <v>0</v>
      </c>
      <c r="I2877">
        <v>10.6</v>
      </c>
      <c r="J2877">
        <v>0</v>
      </c>
      <c r="K2877">
        <v>0</v>
      </c>
    </row>
    <row r="2878" spans="1:11" x14ac:dyDescent="0.3">
      <c r="A2878">
        <v>4</v>
      </c>
      <c r="B2878">
        <v>30</v>
      </c>
      <c r="C2878">
        <v>3</v>
      </c>
      <c r="D2878">
        <v>0</v>
      </c>
      <c r="E2878">
        <v>0</v>
      </c>
      <c r="F2878">
        <v>10</v>
      </c>
      <c r="G2878">
        <v>6.2</v>
      </c>
      <c r="H2878">
        <v>0</v>
      </c>
      <c r="I2878">
        <v>10</v>
      </c>
      <c r="J2878">
        <v>0</v>
      </c>
      <c r="K2878">
        <v>0</v>
      </c>
    </row>
    <row r="2879" spans="1:11" x14ac:dyDescent="0.3">
      <c r="A2879">
        <v>4</v>
      </c>
      <c r="B2879">
        <v>30</v>
      </c>
      <c r="C2879">
        <v>4</v>
      </c>
      <c r="D2879">
        <v>0</v>
      </c>
      <c r="E2879">
        <v>0</v>
      </c>
      <c r="F2879">
        <v>10</v>
      </c>
      <c r="G2879">
        <v>5.7</v>
      </c>
      <c r="H2879">
        <v>0</v>
      </c>
      <c r="I2879">
        <v>10</v>
      </c>
      <c r="J2879">
        <v>0</v>
      </c>
      <c r="K2879">
        <v>0</v>
      </c>
    </row>
    <row r="2880" spans="1:11" x14ac:dyDescent="0.3">
      <c r="A2880">
        <v>4</v>
      </c>
      <c r="B2880">
        <v>30</v>
      </c>
      <c r="C2880">
        <v>5</v>
      </c>
      <c r="D2880">
        <v>15</v>
      </c>
      <c r="E2880">
        <v>19</v>
      </c>
      <c r="F2880">
        <v>10</v>
      </c>
      <c r="G2880">
        <v>4.5999999999999996</v>
      </c>
      <c r="H2880">
        <v>17.838000000000001</v>
      </c>
      <c r="I2880">
        <v>8.7349999999999994</v>
      </c>
      <c r="J2880">
        <v>16.213999999999999</v>
      </c>
      <c r="K2880">
        <v>10.352</v>
      </c>
    </row>
    <row r="2881" spans="1:11" x14ac:dyDescent="0.3">
      <c r="A2881">
        <v>4</v>
      </c>
      <c r="B2881">
        <v>30</v>
      </c>
      <c r="C2881">
        <v>6</v>
      </c>
      <c r="D2881">
        <v>50</v>
      </c>
      <c r="E2881">
        <v>72</v>
      </c>
      <c r="F2881">
        <v>10.6</v>
      </c>
      <c r="G2881">
        <v>3.6</v>
      </c>
      <c r="H2881">
        <v>76.509</v>
      </c>
      <c r="I2881">
        <v>10.714</v>
      </c>
      <c r="J2881">
        <v>66.495000000000005</v>
      </c>
      <c r="K2881">
        <v>59.658000000000001</v>
      </c>
    </row>
    <row r="2882" spans="1:11" x14ac:dyDescent="0.3">
      <c r="A2882">
        <v>4</v>
      </c>
      <c r="B2882">
        <v>30</v>
      </c>
      <c r="C2882">
        <v>7</v>
      </c>
      <c r="D2882">
        <v>40</v>
      </c>
      <c r="E2882">
        <v>128</v>
      </c>
      <c r="F2882">
        <v>11.1</v>
      </c>
      <c r="G2882">
        <v>3.1</v>
      </c>
      <c r="H2882">
        <v>139.26599999999999</v>
      </c>
      <c r="I2882">
        <v>13.207000000000001</v>
      </c>
      <c r="J2882">
        <v>123.601</v>
      </c>
      <c r="K2882">
        <v>115.55200000000001</v>
      </c>
    </row>
    <row r="2883" spans="1:11" x14ac:dyDescent="0.3">
      <c r="A2883">
        <v>4</v>
      </c>
      <c r="B2883">
        <v>30</v>
      </c>
      <c r="C2883">
        <v>8</v>
      </c>
      <c r="D2883">
        <v>82</v>
      </c>
      <c r="E2883">
        <v>264</v>
      </c>
      <c r="F2883">
        <v>11.7</v>
      </c>
      <c r="G2883">
        <v>6.7</v>
      </c>
      <c r="H2883">
        <v>309.08499999999998</v>
      </c>
      <c r="I2883">
        <v>16.492999999999999</v>
      </c>
      <c r="J2883">
        <v>272.92599999999999</v>
      </c>
      <c r="K2883">
        <v>261.18200000000002</v>
      </c>
    </row>
    <row r="2884" spans="1:11" x14ac:dyDescent="0.3">
      <c r="A2884">
        <v>4</v>
      </c>
      <c r="B2884">
        <v>30</v>
      </c>
      <c r="C2884">
        <v>9</v>
      </c>
      <c r="D2884">
        <v>816</v>
      </c>
      <c r="E2884">
        <v>130</v>
      </c>
      <c r="F2884">
        <v>13.3</v>
      </c>
      <c r="G2884">
        <v>7.7</v>
      </c>
      <c r="H2884">
        <v>792.94799999999998</v>
      </c>
      <c r="I2884">
        <v>26.454999999999998</v>
      </c>
      <c r="J2884">
        <v>676.31700000000001</v>
      </c>
      <c r="K2884">
        <v>650.79300000000001</v>
      </c>
    </row>
    <row r="2885" spans="1:11" x14ac:dyDescent="0.3">
      <c r="A2885">
        <v>4</v>
      </c>
      <c r="B2885">
        <v>30</v>
      </c>
      <c r="C2885">
        <v>10</v>
      </c>
      <c r="D2885">
        <v>695</v>
      </c>
      <c r="E2885">
        <v>205</v>
      </c>
      <c r="F2885">
        <v>13.9</v>
      </c>
      <c r="G2885">
        <v>8.1999999999999993</v>
      </c>
      <c r="H2885">
        <v>868.62800000000004</v>
      </c>
      <c r="I2885">
        <v>28.443000000000001</v>
      </c>
      <c r="J2885">
        <v>737.66300000000001</v>
      </c>
      <c r="K2885">
        <v>709.55700000000002</v>
      </c>
    </row>
    <row r="2886" spans="1:11" x14ac:dyDescent="0.3">
      <c r="A2886">
        <v>4</v>
      </c>
      <c r="B2886">
        <v>30</v>
      </c>
      <c r="C2886">
        <v>11</v>
      </c>
      <c r="D2886">
        <v>792</v>
      </c>
      <c r="E2886">
        <v>162</v>
      </c>
      <c r="F2886">
        <v>14.4</v>
      </c>
      <c r="G2886">
        <v>9.3000000000000007</v>
      </c>
      <c r="H2886">
        <v>966.51900000000001</v>
      </c>
      <c r="I2886">
        <v>29.396999999999998</v>
      </c>
      <c r="J2886">
        <v>818.38099999999997</v>
      </c>
      <c r="K2886">
        <v>786.68299999999999</v>
      </c>
    </row>
    <row r="2887" spans="1:11" x14ac:dyDescent="0.3">
      <c r="A2887">
        <v>4</v>
      </c>
      <c r="B2887">
        <v>30</v>
      </c>
      <c r="C2887">
        <v>12</v>
      </c>
      <c r="D2887">
        <v>735</v>
      </c>
      <c r="E2887">
        <v>211</v>
      </c>
      <c r="F2887">
        <v>14.4</v>
      </c>
      <c r="G2887">
        <v>8.1999999999999993</v>
      </c>
      <c r="H2887">
        <v>971.09400000000005</v>
      </c>
      <c r="I2887">
        <v>30.899000000000001</v>
      </c>
      <c r="J2887">
        <v>817.88300000000004</v>
      </c>
      <c r="K2887">
        <v>786.20799999999997</v>
      </c>
    </row>
    <row r="2888" spans="1:11" x14ac:dyDescent="0.3">
      <c r="A2888">
        <v>4</v>
      </c>
      <c r="B2888">
        <v>30</v>
      </c>
      <c r="C2888">
        <v>13</v>
      </c>
      <c r="D2888">
        <v>731</v>
      </c>
      <c r="E2888">
        <v>187</v>
      </c>
      <c r="F2888">
        <v>13.9</v>
      </c>
      <c r="G2888">
        <v>9.8000000000000007</v>
      </c>
      <c r="H2888">
        <v>899.01599999999996</v>
      </c>
      <c r="I2888">
        <v>27.451000000000001</v>
      </c>
      <c r="J2888">
        <v>766.28099999999995</v>
      </c>
      <c r="K2888">
        <v>736.92700000000002</v>
      </c>
    </row>
    <row r="2889" spans="1:11" x14ac:dyDescent="0.3">
      <c r="A2889">
        <v>4</v>
      </c>
      <c r="B2889">
        <v>30</v>
      </c>
      <c r="C2889">
        <v>14</v>
      </c>
      <c r="D2889">
        <v>644</v>
      </c>
      <c r="E2889">
        <v>182</v>
      </c>
      <c r="F2889">
        <v>13.3</v>
      </c>
      <c r="G2889">
        <v>10.8</v>
      </c>
      <c r="H2889">
        <v>733.85699999999997</v>
      </c>
      <c r="I2889">
        <v>23.55</v>
      </c>
      <c r="J2889">
        <v>633.08799999999997</v>
      </c>
      <c r="K2889">
        <v>609.30600000000004</v>
      </c>
    </row>
    <row r="2890" spans="1:11" x14ac:dyDescent="0.3">
      <c r="A2890">
        <v>4</v>
      </c>
      <c r="B2890">
        <v>30</v>
      </c>
      <c r="C2890">
        <v>15</v>
      </c>
      <c r="D2890">
        <v>70</v>
      </c>
      <c r="E2890">
        <v>264</v>
      </c>
      <c r="F2890">
        <v>12.8</v>
      </c>
      <c r="G2890">
        <v>9.8000000000000007</v>
      </c>
      <c r="H2890">
        <v>305.10899999999998</v>
      </c>
      <c r="I2890">
        <v>17.106000000000002</v>
      </c>
      <c r="J2890">
        <v>269.12</v>
      </c>
      <c r="K2890">
        <v>257.48</v>
      </c>
    </row>
    <row r="2891" spans="1:11" x14ac:dyDescent="0.3">
      <c r="A2891">
        <v>4</v>
      </c>
      <c r="B2891">
        <v>30</v>
      </c>
      <c r="C2891">
        <v>16</v>
      </c>
      <c r="D2891">
        <v>93</v>
      </c>
      <c r="E2891">
        <v>173</v>
      </c>
      <c r="F2891">
        <v>11.7</v>
      </c>
      <c r="G2891">
        <v>6.7</v>
      </c>
      <c r="H2891">
        <v>211.94399999999999</v>
      </c>
      <c r="I2891">
        <v>14.907</v>
      </c>
      <c r="J2891">
        <v>186.62899999999999</v>
      </c>
      <c r="K2891">
        <v>177.113</v>
      </c>
    </row>
    <row r="2892" spans="1:11" x14ac:dyDescent="0.3">
      <c r="A2892">
        <v>4</v>
      </c>
      <c r="B2892">
        <v>30</v>
      </c>
      <c r="C2892">
        <v>17</v>
      </c>
      <c r="D2892">
        <v>384</v>
      </c>
      <c r="E2892">
        <v>78</v>
      </c>
      <c r="F2892">
        <v>11.1</v>
      </c>
      <c r="G2892">
        <v>5.7</v>
      </c>
      <c r="H2892">
        <v>162.739</v>
      </c>
      <c r="I2892">
        <v>13.446</v>
      </c>
      <c r="J2892">
        <v>127.127</v>
      </c>
      <c r="K2892">
        <v>119</v>
      </c>
    </row>
    <row r="2893" spans="1:11" x14ac:dyDescent="0.3">
      <c r="A2893">
        <v>4</v>
      </c>
      <c r="B2893">
        <v>30</v>
      </c>
      <c r="C2893">
        <v>18</v>
      </c>
      <c r="D2893">
        <v>106</v>
      </c>
      <c r="E2893">
        <v>31</v>
      </c>
      <c r="F2893">
        <v>10.9</v>
      </c>
      <c r="G2893">
        <v>5.6</v>
      </c>
      <c r="H2893">
        <v>25.664000000000001</v>
      </c>
      <c r="I2893">
        <v>10.244</v>
      </c>
      <c r="J2893">
        <v>23.210999999999999</v>
      </c>
      <c r="K2893">
        <v>17.219000000000001</v>
      </c>
    </row>
    <row r="2894" spans="1:11" x14ac:dyDescent="0.3">
      <c r="A2894">
        <v>4</v>
      </c>
      <c r="B2894">
        <v>30</v>
      </c>
      <c r="C2894">
        <v>19</v>
      </c>
      <c r="D2894">
        <v>0</v>
      </c>
      <c r="E2894">
        <v>0</v>
      </c>
      <c r="F2894">
        <v>10.4</v>
      </c>
      <c r="G2894">
        <v>4.7</v>
      </c>
      <c r="H2894">
        <v>0</v>
      </c>
      <c r="I2894">
        <v>10.4</v>
      </c>
      <c r="J2894">
        <v>0</v>
      </c>
      <c r="K2894">
        <v>0</v>
      </c>
    </row>
    <row r="2895" spans="1:11" x14ac:dyDescent="0.3">
      <c r="A2895">
        <v>4</v>
      </c>
      <c r="B2895">
        <v>30</v>
      </c>
      <c r="C2895">
        <v>20</v>
      </c>
      <c r="D2895">
        <v>0</v>
      </c>
      <c r="E2895">
        <v>0</v>
      </c>
      <c r="F2895">
        <v>10.3</v>
      </c>
      <c r="G2895">
        <v>4.7</v>
      </c>
      <c r="H2895">
        <v>0</v>
      </c>
      <c r="I2895">
        <v>10.3</v>
      </c>
      <c r="J2895">
        <v>0</v>
      </c>
      <c r="K2895">
        <v>0</v>
      </c>
    </row>
    <row r="2896" spans="1:11" x14ac:dyDescent="0.3">
      <c r="A2896">
        <v>4</v>
      </c>
      <c r="B2896">
        <v>30</v>
      </c>
      <c r="C2896">
        <v>21</v>
      </c>
      <c r="D2896">
        <v>0</v>
      </c>
      <c r="E2896">
        <v>0</v>
      </c>
      <c r="F2896">
        <v>10.3</v>
      </c>
      <c r="G2896">
        <v>5.7</v>
      </c>
      <c r="H2896">
        <v>0</v>
      </c>
      <c r="I2896">
        <v>10.3</v>
      </c>
      <c r="J2896">
        <v>0</v>
      </c>
      <c r="K2896">
        <v>0</v>
      </c>
    </row>
    <row r="2897" spans="1:11" x14ac:dyDescent="0.3">
      <c r="A2897">
        <v>4</v>
      </c>
      <c r="B2897">
        <v>30</v>
      </c>
      <c r="C2897">
        <v>22</v>
      </c>
      <c r="D2897">
        <v>0</v>
      </c>
      <c r="E2897">
        <v>0</v>
      </c>
      <c r="F2897">
        <v>10.199999999999999</v>
      </c>
      <c r="G2897">
        <v>5.3</v>
      </c>
      <c r="H2897">
        <v>0</v>
      </c>
      <c r="I2897">
        <v>10.199999999999999</v>
      </c>
      <c r="J2897">
        <v>0</v>
      </c>
      <c r="K2897">
        <v>0</v>
      </c>
    </row>
    <row r="2898" spans="1:11" x14ac:dyDescent="0.3">
      <c r="A2898">
        <v>4</v>
      </c>
      <c r="B2898">
        <v>30</v>
      </c>
      <c r="C2898">
        <v>23</v>
      </c>
      <c r="D2898">
        <v>0</v>
      </c>
      <c r="E2898">
        <v>0</v>
      </c>
      <c r="F2898">
        <v>10</v>
      </c>
      <c r="G2898">
        <v>5.0999999999999996</v>
      </c>
      <c r="H2898">
        <v>0</v>
      </c>
      <c r="I2898">
        <v>10</v>
      </c>
      <c r="J2898">
        <v>0</v>
      </c>
      <c r="K2898">
        <v>0</v>
      </c>
    </row>
    <row r="2899" spans="1:11" x14ac:dyDescent="0.3">
      <c r="A2899">
        <v>5</v>
      </c>
      <c r="B2899">
        <v>1</v>
      </c>
      <c r="C2899">
        <v>0</v>
      </c>
      <c r="D2899">
        <v>0</v>
      </c>
      <c r="E2899">
        <v>0</v>
      </c>
      <c r="F2899">
        <v>10</v>
      </c>
      <c r="G2899">
        <v>4.7</v>
      </c>
      <c r="H2899">
        <v>0</v>
      </c>
      <c r="I2899">
        <v>10</v>
      </c>
      <c r="J2899">
        <v>0</v>
      </c>
      <c r="K2899">
        <v>0</v>
      </c>
    </row>
    <row r="2900" spans="1:11" x14ac:dyDescent="0.3">
      <c r="A2900">
        <v>5</v>
      </c>
      <c r="B2900">
        <v>1</v>
      </c>
      <c r="C2900">
        <v>1</v>
      </c>
      <c r="D2900">
        <v>0</v>
      </c>
      <c r="E2900">
        <v>0</v>
      </c>
      <c r="F2900">
        <v>10</v>
      </c>
      <c r="G2900">
        <v>4.8</v>
      </c>
      <c r="H2900">
        <v>0</v>
      </c>
      <c r="I2900">
        <v>10</v>
      </c>
      <c r="J2900">
        <v>0</v>
      </c>
      <c r="K2900">
        <v>0</v>
      </c>
    </row>
    <row r="2901" spans="1:11" x14ac:dyDescent="0.3">
      <c r="A2901">
        <v>5</v>
      </c>
      <c r="B2901">
        <v>1</v>
      </c>
      <c r="C2901">
        <v>2</v>
      </c>
      <c r="D2901">
        <v>0</v>
      </c>
      <c r="E2901">
        <v>0</v>
      </c>
      <c r="F2901">
        <v>10.3</v>
      </c>
      <c r="G2901">
        <v>4.3</v>
      </c>
      <c r="H2901">
        <v>0</v>
      </c>
      <c r="I2901">
        <v>10.3</v>
      </c>
      <c r="J2901">
        <v>0</v>
      </c>
      <c r="K2901">
        <v>0</v>
      </c>
    </row>
    <row r="2902" spans="1:11" x14ac:dyDescent="0.3">
      <c r="A2902">
        <v>5</v>
      </c>
      <c r="B2902">
        <v>1</v>
      </c>
      <c r="C2902">
        <v>3</v>
      </c>
      <c r="D2902">
        <v>0</v>
      </c>
      <c r="E2902">
        <v>0</v>
      </c>
      <c r="F2902">
        <v>9.6999999999999993</v>
      </c>
      <c r="G2902">
        <v>3</v>
      </c>
      <c r="H2902">
        <v>0</v>
      </c>
      <c r="I2902">
        <v>9.6999999999999993</v>
      </c>
      <c r="J2902">
        <v>0</v>
      </c>
      <c r="K2902">
        <v>0</v>
      </c>
    </row>
    <row r="2903" spans="1:11" x14ac:dyDescent="0.3">
      <c r="A2903">
        <v>5</v>
      </c>
      <c r="B2903">
        <v>1</v>
      </c>
      <c r="C2903">
        <v>4</v>
      </c>
      <c r="D2903">
        <v>0</v>
      </c>
      <c r="E2903">
        <v>0</v>
      </c>
      <c r="F2903">
        <v>10.4</v>
      </c>
      <c r="G2903">
        <v>2.5</v>
      </c>
      <c r="H2903">
        <v>0</v>
      </c>
      <c r="I2903">
        <v>10.4</v>
      </c>
      <c r="J2903">
        <v>0</v>
      </c>
      <c r="K2903">
        <v>0</v>
      </c>
    </row>
    <row r="2904" spans="1:11" x14ac:dyDescent="0.3">
      <c r="A2904">
        <v>5</v>
      </c>
      <c r="B2904">
        <v>1</v>
      </c>
      <c r="C2904">
        <v>5</v>
      </c>
      <c r="D2904">
        <v>0</v>
      </c>
      <c r="E2904">
        <v>17</v>
      </c>
      <c r="F2904">
        <v>10.5</v>
      </c>
      <c r="G2904">
        <v>2</v>
      </c>
      <c r="H2904">
        <v>16.114999999999998</v>
      </c>
      <c r="I2904">
        <v>8.67</v>
      </c>
      <c r="J2904">
        <v>14.651</v>
      </c>
      <c r="K2904">
        <v>8.8179999999999996</v>
      </c>
    </row>
    <row r="2905" spans="1:11" x14ac:dyDescent="0.3">
      <c r="A2905">
        <v>5</v>
      </c>
      <c r="B2905">
        <v>1</v>
      </c>
      <c r="C2905">
        <v>6</v>
      </c>
      <c r="D2905">
        <v>1</v>
      </c>
      <c r="E2905">
        <v>75</v>
      </c>
      <c r="F2905">
        <v>12.2</v>
      </c>
      <c r="G2905">
        <v>1.5</v>
      </c>
      <c r="H2905">
        <v>70.742000000000004</v>
      </c>
      <c r="I2905">
        <v>12.084</v>
      </c>
      <c r="J2905">
        <v>63.536999999999999</v>
      </c>
      <c r="K2905">
        <v>56.759</v>
      </c>
    </row>
    <row r="2906" spans="1:11" x14ac:dyDescent="0.3">
      <c r="A2906">
        <v>5</v>
      </c>
      <c r="B2906">
        <v>1</v>
      </c>
      <c r="C2906">
        <v>7</v>
      </c>
      <c r="D2906">
        <v>1</v>
      </c>
      <c r="E2906">
        <v>150</v>
      </c>
      <c r="F2906">
        <v>13.3</v>
      </c>
      <c r="G2906">
        <v>3.1</v>
      </c>
      <c r="H2906">
        <v>143.10599999999999</v>
      </c>
      <c r="I2906">
        <v>15.521000000000001</v>
      </c>
      <c r="J2906">
        <v>127.127</v>
      </c>
      <c r="K2906">
        <v>118.999</v>
      </c>
    </row>
    <row r="2907" spans="1:11" x14ac:dyDescent="0.3">
      <c r="A2907">
        <v>5</v>
      </c>
      <c r="B2907">
        <v>1</v>
      </c>
      <c r="C2907">
        <v>8</v>
      </c>
      <c r="D2907">
        <v>6</v>
      </c>
      <c r="E2907">
        <v>203</v>
      </c>
      <c r="F2907">
        <v>13.9</v>
      </c>
      <c r="G2907">
        <v>1.5</v>
      </c>
      <c r="H2907">
        <v>198.26900000000001</v>
      </c>
      <c r="I2907">
        <v>18.966999999999999</v>
      </c>
      <c r="J2907">
        <v>174.054</v>
      </c>
      <c r="K2907">
        <v>164.84200000000001</v>
      </c>
    </row>
    <row r="2908" spans="1:11" x14ac:dyDescent="0.3">
      <c r="A2908">
        <v>5</v>
      </c>
      <c r="B2908">
        <v>1</v>
      </c>
      <c r="C2908">
        <v>9</v>
      </c>
      <c r="D2908">
        <v>4</v>
      </c>
      <c r="E2908">
        <v>264</v>
      </c>
      <c r="F2908">
        <v>14.4</v>
      </c>
      <c r="G2908">
        <v>5.2</v>
      </c>
      <c r="H2908">
        <v>257.83</v>
      </c>
      <c r="I2908">
        <v>19.015999999999998</v>
      </c>
      <c r="J2908">
        <v>226.36699999999999</v>
      </c>
      <c r="K2908">
        <v>215.857</v>
      </c>
    </row>
    <row r="2909" spans="1:11" x14ac:dyDescent="0.3">
      <c r="A2909">
        <v>5</v>
      </c>
      <c r="B2909">
        <v>1</v>
      </c>
      <c r="C2909">
        <v>10</v>
      </c>
      <c r="D2909">
        <v>4</v>
      </c>
      <c r="E2909">
        <v>407</v>
      </c>
      <c r="F2909">
        <v>15</v>
      </c>
      <c r="G2909">
        <v>5.2</v>
      </c>
      <c r="H2909">
        <v>401.10899999999998</v>
      </c>
      <c r="I2909">
        <v>22.928000000000001</v>
      </c>
      <c r="J2909">
        <v>347.45299999999997</v>
      </c>
      <c r="K2909">
        <v>333.58100000000002</v>
      </c>
    </row>
    <row r="2910" spans="1:11" x14ac:dyDescent="0.3">
      <c r="A2910">
        <v>5</v>
      </c>
      <c r="B2910">
        <v>1</v>
      </c>
      <c r="C2910">
        <v>11</v>
      </c>
      <c r="D2910">
        <v>3</v>
      </c>
      <c r="E2910">
        <v>461</v>
      </c>
      <c r="F2910">
        <v>17.2</v>
      </c>
      <c r="G2910">
        <v>6.2</v>
      </c>
      <c r="H2910">
        <v>455.435</v>
      </c>
      <c r="I2910">
        <v>25.702000000000002</v>
      </c>
      <c r="J2910">
        <v>390.71199999999999</v>
      </c>
      <c r="K2910">
        <v>375.51799999999997</v>
      </c>
    </row>
    <row r="2911" spans="1:11" x14ac:dyDescent="0.3">
      <c r="A2911">
        <v>5</v>
      </c>
      <c r="B2911">
        <v>1</v>
      </c>
      <c r="C2911">
        <v>12</v>
      </c>
      <c r="D2911">
        <v>5</v>
      </c>
      <c r="E2911">
        <v>354</v>
      </c>
      <c r="F2911">
        <v>18.3</v>
      </c>
      <c r="G2911">
        <v>5.2</v>
      </c>
      <c r="H2911">
        <v>349.78899999999999</v>
      </c>
      <c r="I2911">
        <v>25.582999999999998</v>
      </c>
      <c r="J2911">
        <v>300.20400000000001</v>
      </c>
      <c r="K2911">
        <v>287.70400000000001</v>
      </c>
    </row>
    <row r="2912" spans="1:11" x14ac:dyDescent="0.3">
      <c r="A2912">
        <v>5</v>
      </c>
      <c r="B2912">
        <v>1</v>
      </c>
      <c r="C2912">
        <v>13</v>
      </c>
      <c r="D2912">
        <v>3</v>
      </c>
      <c r="E2912">
        <v>359</v>
      </c>
      <c r="F2912">
        <v>17.8</v>
      </c>
      <c r="G2912">
        <v>4.5999999999999996</v>
      </c>
      <c r="H2912">
        <v>352.23700000000002</v>
      </c>
      <c r="I2912">
        <v>25.439</v>
      </c>
      <c r="J2912">
        <v>302.45699999999999</v>
      </c>
      <c r="K2912">
        <v>289.89299999999997</v>
      </c>
    </row>
    <row r="2913" spans="1:11" x14ac:dyDescent="0.3">
      <c r="A2913">
        <v>5</v>
      </c>
      <c r="B2913">
        <v>1</v>
      </c>
      <c r="C2913">
        <v>14</v>
      </c>
      <c r="D2913">
        <v>1</v>
      </c>
      <c r="E2913">
        <v>373</v>
      </c>
      <c r="F2913">
        <v>16.100000000000001</v>
      </c>
      <c r="G2913">
        <v>6.2</v>
      </c>
      <c r="H2913">
        <v>363.63799999999998</v>
      </c>
      <c r="I2913">
        <v>22.663</v>
      </c>
      <c r="J2913">
        <v>315.28500000000003</v>
      </c>
      <c r="K2913">
        <v>302.35500000000002</v>
      </c>
    </row>
    <row r="2914" spans="1:11" x14ac:dyDescent="0.3">
      <c r="A2914">
        <v>5</v>
      </c>
      <c r="B2914">
        <v>1</v>
      </c>
      <c r="C2914">
        <v>15</v>
      </c>
      <c r="D2914">
        <v>0</v>
      </c>
      <c r="E2914">
        <v>295</v>
      </c>
      <c r="F2914">
        <v>16.100000000000001</v>
      </c>
      <c r="G2914">
        <v>6.2</v>
      </c>
      <c r="H2914">
        <v>284.62900000000002</v>
      </c>
      <c r="I2914">
        <v>21.102</v>
      </c>
      <c r="J2914">
        <v>248.12</v>
      </c>
      <c r="K2914">
        <v>237.04300000000001</v>
      </c>
    </row>
    <row r="2915" spans="1:11" x14ac:dyDescent="0.3">
      <c r="A2915">
        <v>5</v>
      </c>
      <c r="B2915">
        <v>1</v>
      </c>
      <c r="C2915">
        <v>16</v>
      </c>
      <c r="D2915">
        <v>36</v>
      </c>
      <c r="E2915">
        <v>168</v>
      </c>
      <c r="F2915">
        <v>15.6</v>
      </c>
      <c r="G2915">
        <v>7.7</v>
      </c>
      <c r="H2915">
        <v>178.41800000000001</v>
      </c>
      <c r="I2915">
        <v>17.940000000000001</v>
      </c>
      <c r="J2915">
        <v>156.43600000000001</v>
      </c>
      <c r="K2915">
        <v>147.63999999999999</v>
      </c>
    </row>
    <row r="2916" spans="1:11" x14ac:dyDescent="0.3">
      <c r="A2916">
        <v>5</v>
      </c>
      <c r="B2916">
        <v>1</v>
      </c>
      <c r="C2916">
        <v>17</v>
      </c>
      <c r="D2916">
        <v>28</v>
      </c>
      <c r="E2916">
        <v>93</v>
      </c>
      <c r="F2916">
        <v>14.4</v>
      </c>
      <c r="G2916">
        <v>6.2</v>
      </c>
      <c r="H2916">
        <v>94.328000000000003</v>
      </c>
      <c r="I2916">
        <v>15.222</v>
      </c>
      <c r="J2916">
        <v>82.561000000000007</v>
      </c>
      <c r="K2916">
        <v>75.394000000000005</v>
      </c>
    </row>
    <row r="2917" spans="1:11" x14ac:dyDescent="0.3">
      <c r="A2917">
        <v>5</v>
      </c>
      <c r="B2917">
        <v>1</v>
      </c>
      <c r="C2917">
        <v>18</v>
      </c>
      <c r="D2917">
        <v>1</v>
      </c>
      <c r="E2917">
        <v>24</v>
      </c>
      <c r="F2917">
        <v>13.9</v>
      </c>
      <c r="G2917">
        <v>5.2</v>
      </c>
      <c r="H2917">
        <v>22.762</v>
      </c>
      <c r="I2917">
        <v>13.045</v>
      </c>
      <c r="J2917">
        <v>20.393999999999998</v>
      </c>
      <c r="K2917">
        <v>14.455</v>
      </c>
    </row>
    <row r="2918" spans="1:11" x14ac:dyDescent="0.3">
      <c r="A2918">
        <v>5</v>
      </c>
      <c r="B2918">
        <v>1</v>
      </c>
      <c r="C2918">
        <v>19</v>
      </c>
      <c r="D2918">
        <v>0</v>
      </c>
      <c r="E2918">
        <v>0</v>
      </c>
      <c r="F2918">
        <v>13.9</v>
      </c>
      <c r="G2918">
        <v>1.5</v>
      </c>
      <c r="H2918">
        <v>0</v>
      </c>
      <c r="I2918">
        <v>13.9</v>
      </c>
      <c r="J2918">
        <v>0</v>
      </c>
      <c r="K2918">
        <v>0</v>
      </c>
    </row>
    <row r="2919" spans="1:11" x14ac:dyDescent="0.3">
      <c r="A2919">
        <v>5</v>
      </c>
      <c r="B2919">
        <v>1</v>
      </c>
      <c r="C2919">
        <v>20</v>
      </c>
      <c r="D2919">
        <v>0</v>
      </c>
      <c r="E2919">
        <v>0</v>
      </c>
      <c r="F2919">
        <v>13.9</v>
      </c>
      <c r="G2919">
        <v>3.1</v>
      </c>
      <c r="H2919">
        <v>0</v>
      </c>
      <c r="I2919">
        <v>13.9</v>
      </c>
      <c r="J2919">
        <v>0</v>
      </c>
      <c r="K2919">
        <v>0</v>
      </c>
    </row>
    <row r="2920" spans="1:11" x14ac:dyDescent="0.3">
      <c r="A2920">
        <v>5</v>
      </c>
      <c r="B2920">
        <v>1</v>
      </c>
      <c r="C2920">
        <v>21</v>
      </c>
      <c r="D2920">
        <v>0</v>
      </c>
      <c r="E2920">
        <v>0</v>
      </c>
      <c r="F2920">
        <v>13.3</v>
      </c>
      <c r="G2920">
        <v>2.6</v>
      </c>
      <c r="H2920">
        <v>0</v>
      </c>
      <c r="I2920">
        <v>13.3</v>
      </c>
      <c r="J2920">
        <v>0</v>
      </c>
      <c r="K2920">
        <v>0</v>
      </c>
    </row>
    <row r="2921" spans="1:11" x14ac:dyDescent="0.3">
      <c r="A2921">
        <v>5</v>
      </c>
      <c r="B2921">
        <v>1</v>
      </c>
      <c r="C2921">
        <v>22</v>
      </c>
      <c r="D2921">
        <v>0</v>
      </c>
      <c r="E2921">
        <v>0</v>
      </c>
      <c r="F2921">
        <v>13.3</v>
      </c>
      <c r="G2921">
        <v>4.0999999999999996</v>
      </c>
      <c r="H2921">
        <v>0</v>
      </c>
      <c r="I2921">
        <v>13.3</v>
      </c>
      <c r="J2921">
        <v>0</v>
      </c>
      <c r="K2921">
        <v>0</v>
      </c>
    </row>
    <row r="2922" spans="1:11" x14ac:dyDescent="0.3">
      <c r="A2922">
        <v>5</v>
      </c>
      <c r="B2922">
        <v>1</v>
      </c>
      <c r="C2922">
        <v>23</v>
      </c>
      <c r="D2922">
        <v>0</v>
      </c>
      <c r="E2922">
        <v>0</v>
      </c>
      <c r="F2922">
        <v>13.3</v>
      </c>
      <c r="G2922">
        <v>4.0999999999999996</v>
      </c>
      <c r="H2922">
        <v>0</v>
      </c>
      <c r="I2922">
        <v>13.3</v>
      </c>
      <c r="J2922">
        <v>0</v>
      </c>
      <c r="K2922">
        <v>0</v>
      </c>
    </row>
    <row r="2923" spans="1:11" x14ac:dyDescent="0.3">
      <c r="A2923">
        <v>5</v>
      </c>
      <c r="B2923">
        <v>2</v>
      </c>
      <c r="C2923">
        <v>0</v>
      </c>
      <c r="D2923">
        <v>0</v>
      </c>
      <c r="E2923">
        <v>0</v>
      </c>
      <c r="F2923">
        <v>13.3</v>
      </c>
      <c r="G2923">
        <v>5.2</v>
      </c>
      <c r="H2923">
        <v>0</v>
      </c>
      <c r="I2923">
        <v>13.3</v>
      </c>
      <c r="J2923">
        <v>0</v>
      </c>
      <c r="K2923">
        <v>0</v>
      </c>
    </row>
    <row r="2924" spans="1:11" x14ac:dyDescent="0.3">
      <c r="A2924">
        <v>5</v>
      </c>
      <c r="B2924">
        <v>2</v>
      </c>
      <c r="C2924">
        <v>1</v>
      </c>
      <c r="D2924">
        <v>0</v>
      </c>
      <c r="E2924">
        <v>0</v>
      </c>
      <c r="F2924">
        <v>13.9</v>
      </c>
      <c r="G2924">
        <v>4.0999999999999996</v>
      </c>
      <c r="H2924">
        <v>0</v>
      </c>
      <c r="I2924">
        <v>13.9</v>
      </c>
      <c r="J2924">
        <v>0</v>
      </c>
      <c r="K2924">
        <v>0</v>
      </c>
    </row>
    <row r="2925" spans="1:11" x14ac:dyDescent="0.3">
      <c r="A2925">
        <v>5</v>
      </c>
      <c r="B2925">
        <v>2</v>
      </c>
      <c r="C2925">
        <v>2</v>
      </c>
      <c r="D2925">
        <v>0</v>
      </c>
      <c r="E2925">
        <v>0</v>
      </c>
      <c r="F2925">
        <v>13.9</v>
      </c>
      <c r="G2925">
        <v>4.5999999999999996</v>
      </c>
      <c r="H2925">
        <v>0</v>
      </c>
      <c r="I2925">
        <v>13.9</v>
      </c>
      <c r="J2925">
        <v>0</v>
      </c>
      <c r="K2925">
        <v>0</v>
      </c>
    </row>
    <row r="2926" spans="1:11" x14ac:dyDescent="0.3">
      <c r="A2926">
        <v>5</v>
      </c>
      <c r="B2926">
        <v>2</v>
      </c>
      <c r="C2926">
        <v>3</v>
      </c>
      <c r="D2926">
        <v>0</v>
      </c>
      <c r="E2926">
        <v>0</v>
      </c>
      <c r="F2926">
        <v>13.9</v>
      </c>
      <c r="G2926">
        <v>4.0999999999999996</v>
      </c>
      <c r="H2926">
        <v>0</v>
      </c>
      <c r="I2926">
        <v>13.9</v>
      </c>
      <c r="J2926">
        <v>0</v>
      </c>
      <c r="K2926">
        <v>0</v>
      </c>
    </row>
    <row r="2927" spans="1:11" x14ac:dyDescent="0.3">
      <c r="A2927">
        <v>5</v>
      </c>
      <c r="B2927">
        <v>2</v>
      </c>
      <c r="C2927">
        <v>4</v>
      </c>
      <c r="D2927">
        <v>0</v>
      </c>
      <c r="E2927">
        <v>0</v>
      </c>
      <c r="F2927">
        <v>13.3</v>
      </c>
      <c r="G2927">
        <v>3.6</v>
      </c>
      <c r="H2927">
        <v>0</v>
      </c>
      <c r="I2927">
        <v>13.3</v>
      </c>
      <c r="J2927">
        <v>0</v>
      </c>
      <c r="K2927">
        <v>0</v>
      </c>
    </row>
    <row r="2928" spans="1:11" x14ac:dyDescent="0.3">
      <c r="A2928">
        <v>5</v>
      </c>
      <c r="B2928">
        <v>2</v>
      </c>
      <c r="C2928">
        <v>5</v>
      </c>
      <c r="D2928">
        <v>8</v>
      </c>
      <c r="E2928">
        <v>20</v>
      </c>
      <c r="F2928">
        <v>13.3</v>
      </c>
      <c r="G2928">
        <v>4.5999999999999996</v>
      </c>
      <c r="H2928">
        <v>18.736000000000001</v>
      </c>
      <c r="I2928">
        <v>12.093</v>
      </c>
      <c r="J2928">
        <v>16.841000000000001</v>
      </c>
      <c r="K2928">
        <v>10.967000000000001</v>
      </c>
    </row>
    <row r="2929" spans="1:11" x14ac:dyDescent="0.3">
      <c r="A2929">
        <v>5</v>
      </c>
      <c r="B2929">
        <v>2</v>
      </c>
      <c r="C2929">
        <v>6</v>
      </c>
      <c r="D2929">
        <v>74</v>
      </c>
      <c r="E2929">
        <v>91</v>
      </c>
      <c r="F2929">
        <v>14.4</v>
      </c>
      <c r="G2929">
        <v>3.1</v>
      </c>
      <c r="H2929">
        <v>98.281999999999996</v>
      </c>
      <c r="I2929">
        <v>15.192</v>
      </c>
      <c r="J2929">
        <v>83.652000000000001</v>
      </c>
      <c r="K2929">
        <v>76.462000000000003</v>
      </c>
    </row>
    <row r="2930" spans="1:11" x14ac:dyDescent="0.3">
      <c r="A2930">
        <v>5</v>
      </c>
      <c r="B2930">
        <v>2</v>
      </c>
      <c r="C2930">
        <v>7</v>
      </c>
      <c r="D2930">
        <v>123</v>
      </c>
      <c r="E2930">
        <v>183</v>
      </c>
      <c r="F2930">
        <v>15</v>
      </c>
      <c r="G2930">
        <v>5.2</v>
      </c>
      <c r="H2930">
        <v>228.24600000000001</v>
      </c>
      <c r="I2930">
        <v>18.742000000000001</v>
      </c>
      <c r="J2930">
        <v>197.28</v>
      </c>
      <c r="K2930">
        <v>187.50299999999999</v>
      </c>
    </row>
    <row r="2931" spans="1:11" x14ac:dyDescent="0.3">
      <c r="A2931">
        <v>5</v>
      </c>
      <c r="B2931">
        <v>2</v>
      </c>
      <c r="C2931">
        <v>8</v>
      </c>
      <c r="D2931">
        <v>489</v>
      </c>
      <c r="E2931">
        <v>184</v>
      </c>
      <c r="F2931">
        <v>17.2</v>
      </c>
      <c r="G2931">
        <v>6.7</v>
      </c>
      <c r="H2931">
        <v>495.80700000000002</v>
      </c>
      <c r="I2931">
        <v>25.783000000000001</v>
      </c>
      <c r="J2931">
        <v>420.661</v>
      </c>
      <c r="K2931">
        <v>404.51400000000001</v>
      </c>
    </row>
    <row r="2932" spans="1:11" x14ac:dyDescent="0.3">
      <c r="A2932">
        <v>5</v>
      </c>
      <c r="B2932">
        <v>2</v>
      </c>
      <c r="C2932">
        <v>9</v>
      </c>
      <c r="D2932">
        <v>675</v>
      </c>
      <c r="E2932">
        <v>179</v>
      </c>
      <c r="F2932">
        <v>18.3</v>
      </c>
      <c r="G2932">
        <v>7.7</v>
      </c>
      <c r="H2932">
        <v>733.73500000000001</v>
      </c>
      <c r="I2932">
        <v>30.739000000000001</v>
      </c>
      <c r="J2932">
        <v>616.61800000000005</v>
      </c>
      <c r="K2932">
        <v>593.48299999999995</v>
      </c>
    </row>
    <row r="2933" spans="1:11" x14ac:dyDescent="0.3">
      <c r="A2933">
        <v>5</v>
      </c>
      <c r="B2933">
        <v>2</v>
      </c>
      <c r="C2933">
        <v>10</v>
      </c>
      <c r="D2933">
        <v>168</v>
      </c>
      <c r="E2933">
        <v>365</v>
      </c>
      <c r="F2933">
        <v>18.3</v>
      </c>
      <c r="G2933">
        <v>10.3</v>
      </c>
      <c r="H2933">
        <v>527.32600000000002</v>
      </c>
      <c r="I2933">
        <v>25.780999999999999</v>
      </c>
      <c r="J2933">
        <v>452.17599999999999</v>
      </c>
      <c r="K2933">
        <v>434.99400000000003</v>
      </c>
    </row>
    <row r="2934" spans="1:11" x14ac:dyDescent="0.3">
      <c r="A2934">
        <v>5</v>
      </c>
      <c r="B2934">
        <v>2</v>
      </c>
      <c r="C2934">
        <v>11</v>
      </c>
      <c r="D2934">
        <v>9</v>
      </c>
      <c r="E2934">
        <v>361</v>
      </c>
      <c r="F2934">
        <v>18.899999999999999</v>
      </c>
      <c r="G2934">
        <v>11.3</v>
      </c>
      <c r="H2934">
        <v>360.57900000000001</v>
      </c>
      <c r="I2934">
        <v>23.437000000000001</v>
      </c>
      <c r="J2934">
        <v>311.79399999999998</v>
      </c>
      <c r="K2934">
        <v>298.964</v>
      </c>
    </row>
    <row r="2935" spans="1:11" x14ac:dyDescent="0.3">
      <c r="A2935">
        <v>5</v>
      </c>
      <c r="B2935">
        <v>2</v>
      </c>
      <c r="C2935">
        <v>12</v>
      </c>
      <c r="D2935">
        <v>8</v>
      </c>
      <c r="E2935">
        <v>337</v>
      </c>
      <c r="F2935">
        <v>18.3</v>
      </c>
      <c r="G2935">
        <v>11.3</v>
      </c>
      <c r="H2935">
        <v>335.74400000000003</v>
      </c>
      <c r="I2935">
        <v>22.346</v>
      </c>
      <c r="J2935">
        <v>291.42099999999999</v>
      </c>
      <c r="K2935">
        <v>279.16699999999997</v>
      </c>
    </row>
    <row r="2936" spans="1:11" x14ac:dyDescent="0.3">
      <c r="A2936">
        <v>5</v>
      </c>
      <c r="B2936">
        <v>2</v>
      </c>
      <c r="C2936">
        <v>13</v>
      </c>
      <c r="D2936">
        <v>67</v>
      </c>
      <c r="E2936">
        <v>299</v>
      </c>
      <c r="F2936">
        <v>17.8</v>
      </c>
      <c r="G2936">
        <v>12.4</v>
      </c>
      <c r="H2936">
        <v>360.13299999999998</v>
      </c>
      <c r="I2936">
        <v>21.884</v>
      </c>
      <c r="J2936">
        <v>313.07</v>
      </c>
      <c r="K2936">
        <v>300.20299999999997</v>
      </c>
    </row>
    <row r="2937" spans="1:11" x14ac:dyDescent="0.3">
      <c r="A2937">
        <v>5</v>
      </c>
      <c r="B2937">
        <v>2</v>
      </c>
      <c r="C2937">
        <v>14</v>
      </c>
      <c r="D2937">
        <v>210</v>
      </c>
      <c r="E2937">
        <v>280</v>
      </c>
      <c r="F2937">
        <v>16.7</v>
      </c>
      <c r="G2937">
        <v>11.8</v>
      </c>
      <c r="H2937">
        <v>463.274</v>
      </c>
      <c r="I2937">
        <v>22.318999999999999</v>
      </c>
      <c r="J2937">
        <v>401.75200000000001</v>
      </c>
      <c r="K2937">
        <v>386.21</v>
      </c>
    </row>
    <row r="2938" spans="1:11" x14ac:dyDescent="0.3">
      <c r="A2938">
        <v>5</v>
      </c>
      <c r="B2938">
        <v>2</v>
      </c>
      <c r="C2938">
        <v>15</v>
      </c>
      <c r="D2938">
        <v>132</v>
      </c>
      <c r="E2938">
        <v>224</v>
      </c>
      <c r="F2938">
        <v>16.100000000000001</v>
      </c>
      <c r="G2938">
        <v>11.8</v>
      </c>
      <c r="H2938">
        <v>310.74299999999999</v>
      </c>
      <c r="I2938">
        <v>19.742000000000001</v>
      </c>
      <c r="J2938">
        <v>271.18299999999999</v>
      </c>
      <c r="K2938">
        <v>259.48700000000002</v>
      </c>
    </row>
    <row r="2939" spans="1:11" x14ac:dyDescent="0.3">
      <c r="A2939">
        <v>5</v>
      </c>
      <c r="B2939">
        <v>2</v>
      </c>
      <c r="C2939">
        <v>16</v>
      </c>
      <c r="D2939">
        <v>66</v>
      </c>
      <c r="E2939">
        <v>166</v>
      </c>
      <c r="F2939">
        <v>15.6</v>
      </c>
      <c r="G2939">
        <v>4.5999999999999996</v>
      </c>
      <c r="H2939">
        <v>190.208</v>
      </c>
      <c r="I2939">
        <v>19.277000000000001</v>
      </c>
      <c r="J2939">
        <v>165.40799999999999</v>
      </c>
      <c r="K2939">
        <v>156.40100000000001</v>
      </c>
    </row>
    <row r="2940" spans="1:11" x14ac:dyDescent="0.3">
      <c r="A2940">
        <v>5</v>
      </c>
      <c r="B2940">
        <v>2</v>
      </c>
      <c r="C2940">
        <v>17</v>
      </c>
      <c r="D2940">
        <v>91</v>
      </c>
      <c r="E2940">
        <v>88</v>
      </c>
      <c r="F2940">
        <v>15.6</v>
      </c>
      <c r="G2940">
        <v>4.0999999999999996</v>
      </c>
      <c r="H2940">
        <v>104.601</v>
      </c>
      <c r="I2940">
        <v>17.038</v>
      </c>
      <c r="J2940">
        <v>88.15</v>
      </c>
      <c r="K2940">
        <v>80.867000000000004</v>
      </c>
    </row>
    <row r="2941" spans="1:11" x14ac:dyDescent="0.3">
      <c r="A2941">
        <v>5</v>
      </c>
      <c r="B2941">
        <v>2</v>
      </c>
      <c r="C2941">
        <v>18</v>
      </c>
      <c r="D2941">
        <v>0</v>
      </c>
      <c r="E2941">
        <v>16</v>
      </c>
      <c r="F2941">
        <v>15</v>
      </c>
      <c r="G2941">
        <v>5.2</v>
      </c>
      <c r="H2941">
        <v>15.154</v>
      </c>
      <c r="I2941">
        <v>14.016</v>
      </c>
      <c r="J2941">
        <v>13.534000000000001</v>
      </c>
      <c r="K2941">
        <v>7.7220000000000004</v>
      </c>
    </row>
    <row r="2942" spans="1:11" x14ac:dyDescent="0.3">
      <c r="A2942">
        <v>5</v>
      </c>
      <c r="B2942">
        <v>2</v>
      </c>
      <c r="C2942">
        <v>19</v>
      </c>
      <c r="D2942">
        <v>0</v>
      </c>
      <c r="E2942">
        <v>0</v>
      </c>
      <c r="F2942">
        <v>14.4</v>
      </c>
      <c r="G2942">
        <v>3.1</v>
      </c>
      <c r="H2942">
        <v>0</v>
      </c>
      <c r="I2942">
        <v>14.4</v>
      </c>
      <c r="J2942">
        <v>0</v>
      </c>
      <c r="K2942">
        <v>0</v>
      </c>
    </row>
    <row r="2943" spans="1:11" x14ac:dyDescent="0.3">
      <c r="A2943">
        <v>5</v>
      </c>
      <c r="B2943">
        <v>2</v>
      </c>
      <c r="C2943">
        <v>20</v>
      </c>
      <c r="D2943">
        <v>0</v>
      </c>
      <c r="E2943">
        <v>0</v>
      </c>
      <c r="F2943">
        <v>13.9</v>
      </c>
      <c r="G2943">
        <v>2.6</v>
      </c>
      <c r="H2943">
        <v>0</v>
      </c>
      <c r="I2943">
        <v>13.9</v>
      </c>
      <c r="J2943">
        <v>0</v>
      </c>
      <c r="K2943">
        <v>0</v>
      </c>
    </row>
    <row r="2944" spans="1:11" x14ac:dyDescent="0.3">
      <c r="A2944">
        <v>5</v>
      </c>
      <c r="B2944">
        <v>2</v>
      </c>
      <c r="C2944">
        <v>21</v>
      </c>
      <c r="D2944">
        <v>0</v>
      </c>
      <c r="E2944">
        <v>0</v>
      </c>
      <c r="F2944">
        <v>13.9</v>
      </c>
      <c r="G2944">
        <v>1.5</v>
      </c>
      <c r="H2944">
        <v>0</v>
      </c>
      <c r="I2944">
        <v>13.9</v>
      </c>
      <c r="J2944">
        <v>0</v>
      </c>
      <c r="K2944">
        <v>0</v>
      </c>
    </row>
    <row r="2945" spans="1:11" x14ac:dyDescent="0.3">
      <c r="A2945">
        <v>5</v>
      </c>
      <c r="B2945">
        <v>2</v>
      </c>
      <c r="C2945">
        <v>22</v>
      </c>
      <c r="D2945">
        <v>0</v>
      </c>
      <c r="E2945">
        <v>0</v>
      </c>
      <c r="F2945">
        <v>13.9</v>
      </c>
      <c r="G2945">
        <v>2.1</v>
      </c>
      <c r="H2945">
        <v>0</v>
      </c>
      <c r="I2945">
        <v>13.9</v>
      </c>
      <c r="J2945">
        <v>0</v>
      </c>
      <c r="K2945">
        <v>0</v>
      </c>
    </row>
    <row r="2946" spans="1:11" x14ac:dyDescent="0.3">
      <c r="A2946">
        <v>5</v>
      </c>
      <c r="B2946">
        <v>2</v>
      </c>
      <c r="C2946">
        <v>23</v>
      </c>
      <c r="D2946">
        <v>0</v>
      </c>
      <c r="E2946">
        <v>0</v>
      </c>
      <c r="F2946">
        <v>13.9</v>
      </c>
      <c r="G2946">
        <v>1.5</v>
      </c>
      <c r="H2946">
        <v>0</v>
      </c>
      <c r="I2946">
        <v>13.9</v>
      </c>
      <c r="J2946">
        <v>0</v>
      </c>
      <c r="K2946">
        <v>0</v>
      </c>
    </row>
    <row r="2947" spans="1:11" x14ac:dyDescent="0.3">
      <c r="A2947">
        <v>5</v>
      </c>
      <c r="B2947">
        <v>3</v>
      </c>
      <c r="C2947">
        <v>0</v>
      </c>
      <c r="D2947">
        <v>0</v>
      </c>
      <c r="E2947">
        <v>0</v>
      </c>
      <c r="F2947">
        <v>13.9</v>
      </c>
      <c r="G2947">
        <v>1.5</v>
      </c>
      <c r="H2947">
        <v>0</v>
      </c>
      <c r="I2947">
        <v>13.9</v>
      </c>
      <c r="J2947">
        <v>0</v>
      </c>
      <c r="K2947">
        <v>0</v>
      </c>
    </row>
    <row r="2948" spans="1:11" x14ac:dyDescent="0.3">
      <c r="A2948">
        <v>5</v>
      </c>
      <c r="B2948">
        <v>3</v>
      </c>
      <c r="C2948">
        <v>1</v>
      </c>
      <c r="D2948">
        <v>0</v>
      </c>
      <c r="E2948">
        <v>0</v>
      </c>
      <c r="F2948">
        <v>13.3</v>
      </c>
      <c r="G2948">
        <v>3.6</v>
      </c>
      <c r="H2948">
        <v>0</v>
      </c>
      <c r="I2948">
        <v>13.3</v>
      </c>
      <c r="J2948">
        <v>0</v>
      </c>
      <c r="K2948">
        <v>0</v>
      </c>
    </row>
    <row r="2949" spans="1:11" x14ac:dyDescent="0.3">
      <c r="A2949">
        <v>5</v>
      </c>
      <c r="B2949">
        <v>3</v>
      </c>
      <c r="C2949">
        <v>2</v>
      </c>
      <c r="D2949">
        <v>0</v>
      </c>
      <c r="E2949">
        <v>0</v>
      </c>
      <c r="F2949">
        <v>12.2</v>
      </c>
      <c r="G2949">
        <v>2.1</v>
      </c>
      <c r="H2949">
        <v>0</v>
      </c>
      <c r="I2949">
        <v>12.2</v>
      </c>
      <c r="J2949">
        <v>0</v>
      </c>
      <c r="K2949">
        <v>0</v>
      </c>
    </row>
    <row r="2950" spans="1:11" x14ac:dyDescent="0.3">
      <c r="A2950">
        <v>5</v>
      </c>
      <c r="B2950">
        <v>3</v>
      </c>
      <c r="C2950">
        <v>3</v>
      </c>
      <c r="D2950">
        <v>0</v>
      </c>
      <c r="E2950">
        <v>0</v>
      </c>
      <c r="F2950">
        <v>12.8</v>
      </c>
      <c r="G2950">
        <v>2.6</v>
      </c>
      <c r="H2950">
        <v>0</v>
      </c>
      <c r="I2950">
        <v>12.8</v>
      </c>
      <c r="J2950">
        <v>0</v>
      </c>
      <c r="K2950">
        <v>0</v>
      </c>
    </row>
    <row r="2951" spans="1:11" x14ac:dyDescent="0.3">
      <c r="A2951">
        <v>5</v>
      </c>
      <c r="B2951">
        <v>3</v>
      </c>
      <c r="C2951">
        <v>4</v>
      </c>
      <c r="D2951">
        <v>0</v>
      </c>
      <c r="E2951">
        <v>0</v>
      </c>
      <c r="F2951">
        <v>12.2</v>
      </c>
      <c r="G2951">
        <v>2.1</v>
      </c>
      <c r="H2951">
        <v>0</v>
      </c>
      <c r="I2951">
        <v>12.2</v>
      </c>
      <c r="J2951">
        <v>0</v>
      </c>
      <c r="K2951">
        <v>0</v>
      </c>
    </row>
    <row r="2952" spans="1:11" x14ac:dyDescent="0.3">
      <c r="A2952">
        <v>5</v>
      </c>
      <c r="B2952">
        <v>3</v>
      </c>
      <c r="C2952">
        <v>5</v>
      </c>
      <c r="D2952">
        <v>0</v>
      </c>
      <c r="E2952">
        <v>7</v>
      </c>
      <c r="F2952">
        <v>12.2</v>
      </c>
      <c r="G2952">
        <v>2.6</v>
      </c>
      <c r="H2952">
        <v>6.62</v>
      </c>
      <c r="I2952">
        <v>10.237</v>
      </c>
      <c r="J2952">
        <v>5.9870000000000001</v>
      </c>
      <c r="K2952">
        <v>0.313</v>
      </c>
    </row>
    <row r="2953" spans="1:11" x14ac:dyDescent="0.3">
      <c r="A2953">
        <v>5</v>
      </c>
      <c r="B2953">
        <v>3</v>
      </c>
      <c r="C2953">
        <v>6</v>
      </c>
      <c r="D2953">
        <v>28</v>
      </c>
      <c r="E2953">
        <v>63</v>
      </c>
      <c r="F2953">
        <v>13.3</v>
      </c>
      <c r="G2953">
        <v>3.1</v>
      </c>
      <c r="H2953">
        <v>64.649000000000001</v>
      </c>
      <c r="I2953">
        <v>13.08</v>
      </c>
      <c r="J2953">
        <v>56.481000000000002</v>
      </c>
      <c r="K2953">
        <v>49.845999999999997</v>
      </c>
    </row>
    <row r="2954" spans="1:11" x14ac:dyDescent="0.3">
      <c r="A2954">
        <v>5</v>
      </c>
      <c r="B2954">
        <v>3</v>
      </c>
      <c r="C2954">
        <v>7</v>
      </c>
      <c r="D2954">
        <v>56</v>
      </c>
      <c r="E2954">
        <v>210</v>
      </c>
      <c r="F2954">
        <v>13.9</v>
      </c>
      <c r="G2954">
        <v>5.2</v>
      </c>
      <c r="H2954">
        <v>224.58699999999999</v>
      </c>
      <c r="I2954">
        <v>17.468</v>
      </c>
      <c r="J2954">
        <v>196.73099999999999</v>
      </c>
      <c r="K2954">
        <v>186.96700000000001</v>
      </c>
    </row>
    <row r="2955" spans="1:11" x14ac:dyDescent="0.3">
      <c r="A2955">
        <v>5</v>
      </c>
      <c r="B2955">
        <v>3</v>
      </c>
      <c r="C2955">
        <v>8</v>
      </c>
      <c r="D2955">
        <v>3</v>
      </c>
      <c r="E2955">
        <v>246</v>
      </c>
      <c r="F2955">
        <v>13.9</v>
      </c>
      <c r="G2955">
        <v>5.2</v>
      </c>
      <c r="H2955">
        <v>238.12899999999999</v>
      </c>
      <c r="I2955">
        <v>18.132000000000001</v>
      </c>
      <c r="J2955">
        <v>209.685</v>
      </c>
      <c r="K2955">
        <v>199.59899999999999</v>
      </c>
    </row>
    <row r="2956" spans="1:11" x14ac:dyDescent="0.3">
      <c r="A2956">
        <v>5</v>
      </c>
      <c r="B2956">
        <v>3</v>
      </c>
      <c r="C2956">
        <v>9</v>
      </c>
      <c r="D2956">
        <v>84</v>
      </c>
      <c r="E2956">
        <v>276</v>
      </c>
      <c r="F2956">
        <v>15</v>
      </c>
      <c r="G2956">
        <v>6.7</v>
      </c>
      <c r="H2956">
        <v>338.8</v>
      </c>
      <c r="I2956">
        <v>20.567</v>
      </c>
      <c r="J2956">
        <v>295.66899999999998</v>
      </c>
      <c r="K2956">
        <v>283.29599999999999</v>
      </c>
    </row>
    <row r="2957" spans="1:11" x14ac:dyDescent="0.3">
      <c r="A2957">
        <v>5</v>
      </c>
      <c r="B2957">
        <v>3</v>
      </c>
      <c r="C2957">
        <v>10</v>
      </c>
      <c r="D2957">
        <v>90</v>
      </c>
      <c r="E2957">
        <v>330</v>
      </c>
      <c r="F2957">
        <v>16.100000000000001</v>
      </c>
      <c r="G2957">
        <v>5.7</v>
      </c>
      <c r="H2957">
        <v>419.12700000000001</v>
      </c>
      <c r="I2957">
        <v>24.158000000000001</v>
      </c>
      <c r="J2957">
        <v>361.46600000000001</v>
      </c>
      <c r="K2957">
        <v>347.173</v>
      </c>
    </row>
    <row r="2958" spans="1:11" x14ac:dyDescent="0.3">
      <c r="A2958">
        <v>5</v>
      </c>
      <c r="B2958">
        <v>3</v>
      </c>
      <c r="C2958">
        <v>11</v>
      </c>
      <c r="D2958">
        <v>189</v>
      </c>
      <c r="E2958">
        <v>312</v>
      </c>
      <c r="F2958">
        <v>16.7</v>
      </c>
      <c r="G2958">
        <v>7.7</v>
      </c>
      <c r="H2958">
        <v>515.54100000000005</v>
      </c>
      <c r="I2958">
        <v>25.175999999999998</v>
      </c>
      <c r="J2958">
        <v>443.084</v>
      </c>
      <c r="K2958">
        <v>426.20299999999997</v>
      </c>
    </row>
    <row r="2959" spans="1:11" x14ac:dyDescent="0.3">
      <c r="A2959">
        <v>5</v>
      </c>
      <c r="B2959">
        <v>3</v>
      </c>
      <c r="C2959">
        <v>12</v>
      </c>
      <c r="D2959">
        <v>548</v>
      </c>
      <c r="E2959">
        <v>328</v>
      </c>
      <c r="F2959">
        <v>16.7</v>
      </c>
      <c r="G2959">
        <v>8.8000000000000007</v>
      </c>
      <c r="H2959">
        <v>902.06399999999996</v>
      </c>
      <c r="I2959">
        <v>30.841000000000001</v>
      </c>
      <c r="J2959">
        <v>759.90599999999995</v>
      </c>
      <c r="K2959">
        <v>730.83199999999999</v>
      </c>
    </row>
    <row r="2960" spans="1:11" x14ac:dyDescent="0.3">
      <c r="A2960">
        <v>5</v>
      </c>
      <c r="B2960">
        <v>3</v>
      </c>
      <c r="C2960">
        <v>13</v>
      </c>
      <c r="D2960">
        <v>336</v>
      </c>
      <c r="E2960">
        <v>282</v>
      </c>
      <c r="F2960">
        <v>17.2</v>
      </c>
      <c r="G2960">
        <v>7.7</v>
      </c>
      <c r="H2960">
        <v>620.75300000000004</v>
      </c>
      <c r="I2960">
        <v>28.196000000000002</v>
      </c>
      <c r="J2960">
        <v>527.76700000000005</v>
      </c>
      <c r="K2960">
        <v>507.96199999999999</v>
      </c>
    </row>
    <row r="2961" spans="1:11" x14ac:dyDescent="0.3">
      <c r="A2961">
        <v>5</v>
      </c>
      <c r="B2961">
        <v>3</v>
      </c>
      <c r="C2961">
        <v>14</v>
      </c>
      <c r="D2961">
        <v>319</v>
      </c>
      <c r="E2961">
        <v>288</v>
      </c>
      <c r="F2961">
        <v>17.2</v>
      </c>
      <c r="G2961">
        <v>7.7</v>
      </c>
      <c r="H2961">
        <v>561.71799999999996</v>
      </c>
      <c r="I2961">
        <v>26.773</v>
      </c>
      <c r="J2961">
        <v>479.48099999999999</v>
      </c>
      <c r="K2961">
        <v>461.37400000000002</v>
      </c>
    </row>
    <row r="2962" spans="1:11" x14ac:dyDescent="0.3">
      <c r="A2962">
        <v>5</v>
      </c>
      <c r="B2962">
        <v>3</v>
      </c>
      <c r="C2962">
        <v>15</v>
      </c>
      <c r="D2962">
        <v>525</v>
      </c>
      <c r="E2962">
        <v>216</v>
      </c>
      <c r="F2962">
        <v>16.7</v>
      </c>
      <c r="G2962">
        <v>8.8000000000000007</v>
      </c>
      <c r="H2962">
        <v>573.41499999999996</v>
      </c>
      <c r="I2962">
        <v>25.57</v>
      </c>
      <c r="J2962">
        <v>488.36399999999998</v>
      </c>
      <c r="K2962">
        <v>469.95100000000002</v>
      </c>
    </row>
    <row r="2963" spans="1:11" x14ac:dyDescent="0.3">
      <c r="A2963">
        <v>5</v>
      </c>
      <c r="B2963">
        <v>3</v>
      </c>
      <c r="C2963">
        <v>16</v>
      </c>
      <c r="D2963">
        <v>270</v>
      </c>
      <c r="E2963">
        <v>187</v>
      </c>
      <c r="F2963">
        <v>15.6</v>
      </c>
      <c r="G2963">
        <v>7.7</v>
      </c>
      <c r="H2963">
        <v>309.19900000000001</v>
      </c>
      <c r="I2963">
        <v>20.643000000000001</v>
      </c>
      <c r="J2963">
        <v>264.08699999999999</v>
      </c>
      <c r="K2963">
        <v>252.583</v>
      </c>
    </row>
    <row r="2964" spans="1:11" x14ac:dyDescent="0.3">
      <c r="A2964">
        <v>5</v>
      </c>
      <c r="B2964">
        <v>3</v>
      </c>
      <c r="C2964">
        <v>17</v>
      </c>
      <c r="D2964">
        <v>157</v>
      </c>
      <c r="E2964">
        <v>103</v>
      </c>
      <c r="F2964">
        <v>14.4</v>
      </c>
      <c r="G2964">
        <v>7.7</v>
      </c>
      <c r="H2964">
        <v>133.66800000000001</v>
      </c>
      <c r="I2964">
        <v>15.97</v>
      </c>
      <c r="J2964">
        <v>111.13</v>
      </c>
      <c r="K2964">
        <v>103.355</v>
      </c>
    </row>
    <row r="2965" spans="1:11" x14ac:dyDescent="0.3">
      <c r="A2965">
        <v>5</v>
      </c>
      <c r="B2965">
        <v>3</v>
      </c>
      <c r="C2965">
        <v>18</v>
      </c>
      <c r="D2965">
        <v>15</v>
      </c>
      <c r="E2965">
        <v>22</v>
      </c>
      <c r="F2965">
        <v>12.8</v>
      </c>
      <c r="G2965">
        <v>6.7</v>
      </c>
      <c r="H2965">
        <v>20.856000000000002</v>
      </c>
      <c r="I2965">
        <v>12.07</v>
      </c>
      <c r="J2965">
        <v>18.747</v>
      </c>
      <c r="K2965">
        <v>12.839</v>
      </c>
    </row>
    <row r="2966" spans="1:11" x14ac:dyDescent="0.3">
      <c r="A2966">
        <v>5</v>
      </c>
      <c r="B2966">
        <v>3</v>
      </c>
      <c r="C2966">
        <v>19</v>
      </c>
      <c r="D2966">
        <v>0</v>
      </c>
      <c r="E2966">
        <v>0</v>
      </c>
      <c r="F2966">
        <v>12.2</v>
      </c>
      <c r="G2966">
        <v>5.7</v>
      </c>
      <c r="H2966">
        <v>0</v>
      </c>
      <c r="I2966">
        <v>12.2</v>
      </c>
      <c r="J2966">
        <v>0</v>
      </c>
      <c r="K2966">
        <v>0</v>
      </c>
    </row>
    <row r="2967" spans="1:11" x14ac:dyDescent="0.3">
      <c r="A2967">
        <v>5</v>
      </c>
      <c r="B2967">
        <v>3</v>
      </c>
      <c r="C2967">
        <v>20</v>
      </c>
      <c r="D2967">
        <v>0</v>
      </c>
      <c r="E2967">
        <v>0</v>
      </c>
      <c r="F2967">
        <v>11.7</v>
      </c>
      <c r="G2967">
        <v>6.7</v>
      </c>
      <c r="H2967">
        <v>0</v>
      </c>
      <c r="I2967">
        <v>11.7</v>
      </c>
      <c r="J2967">
        <v>0</v>
      </c>
      <c r="K2967">
        <v>0</v>
      </c>
    </row>
    <row r="2968" spans="1:11" x14ac:dyDescent="0.3">
      <c r="A2968">
        <v>5</v>
      </c>
      <c r="B2968">
        <v>3</v>
      </c>
      <c r="C2968">
        <v>21</v>
      </c>
      <c r="D2968">
        <v>0</v>
      </c>
      <c r="E2968">
        <v>0</v>
      </c>
      <c r="F2968">
        <v>11.7</v>
      </c>
      <c r="G2968">
        <v>5.7</v>
      </c>
      <c r="H2968">
        <v>0</v>
      </c>
      <c r="I2968">
        <v>11.7</v>
      </c>
      <c r="J2968">
        <v>0</v>
      </c>
      <c r="K2968">
        <v>0</v>
      </c>
    </row>
    <row r="2969" spans="1:11" x14ac:dyDescent="0.3">
      <c r="A2969">
        <v>5</v>
      </c>
      <c r="B2969">
        <v>3</v>
      </c>
      <c r="C2969">
        <v>22</v>
      </c>
      <c r="D2969">
        <v>0</v>
      </c>
      <c r="E2969">
        <v>0</v>
      </c>
      <c r="F2969">
        <v>11.7</v>
      </c>
      <c r="G2969">
        <v>4.5999999999999996</v>
      </c>
      <c r="H2969">
        <v>0</v>
      </c>
      <c r="I2969">
        <v>11.7</v>
      </c>
      <c r="J2969">
        <v>0</v>
      </c>
      <c r="K2969">
        <v>0</v>
      </c>
    </row>
    <row r="2970" spans="1:11" x14ac:dyDescent="0.3">
      <c r="A2970">
        <v>5</v>
      </c>
      <c r="B2970">
        <v>3</v>
      </c>
      <c r="C2970">
        <v>23</v>
      </c>
      <c r="D2970">
        <v>0</v>
      </c>
      <c r="E2970">
        <v>0</v>
      </c>
      <c r="F2970">
        <v>11.7</v>
      </c>
      <c r="G2970">
        <v>5.2</v>
      </c>
      <c r="H2970">
        <v>0</v>
      </c>
      <c r="I2970">
        <v>11.7</v>
      </c>
      <c r="J2970">
        <v>0</v>
      </c>
      <c r="K2970">
        <v>0</v>
      </c>
    </row>
    <row r="2971" spans="1:11" x14ac:dyDescent="0.3">
      <c r="A2971">
        <v>5</v>
      </c>
      <c r="B2971">
        <v>4</v>
      </c>
      <c r="C2971">
        <v>0</v>
      </c>
      <c r="D2971">
        <v>0</v>
      </c>
      <c r="E2971">
        <v>0</v>
      </c>
      <c r="F2971">
        <v>12.2</v>
      </c>
      <c r="G2971">
        <v>4.5999999999999996</v>
      </c>
      <c r="H2971">
        <v>0</v>
      </c>
      <c r="I2971">
        <v>12.2</v>
      </c>
      <c r="J2971">
        <v>0</v>
      </c>
      <c r="K2971">
        <v>0</v>
      </c>
    </row>
    <row r="2972" spans="1:11" x14ac:dyDescent="0.3">
      <c r="A2972">
        <v>5</v>
      </c>
      <c r="B2972">
        <v>4</v>
      </c>
      <c r="C2972">
        <v>1</v>
      </c>
      <c r="D2972">
        <v>0</v>
      </c>
      <c r="E2972">
        <v>0</v>
      </c>
      <c r="F2972">
        <v>11.7</v>
      </c>
      <c r="G2972">
        <v>5.7</v>
      </c>
      <c r="H2972">
        <v>0</v>
      </c>
      <c r="I2972">
        <v>11.7</v>
      </c>
      <c r="J2972">
        <v>0</v>
      </c>
      <c r="K2972">
        <v>0</v>
      </c>
    </row>
    <row r="2973" spans="1:11" x14ac:dyDescent="0.3">
      <c r="A2973">
        <v>5</v>
      </c>
      <c r="B2973">
        <v>4</v>
      </c>
      <c r="C2973">
        <v>2</v>
      </c>
      <c r="D2973">
        <v>0</v>
      </c>
      <c r="E2973">
        <v>0</v>
      </c>
      <c r="F2973">
        <v>11.7</v>
      </c>
      <c r="G2973">
        <v>4.0999999999999996</v>
      </c>
      <c r="H2973">
        <v>0</v>
      </c>
      <c r="I2973">
        <v>11.7</v>
      </c>
      <c r="J2973">
        <v>0</v>
      </c>
      <c r="K2973">
        <v>0</v>
      </c>
    </row>
    <row r="2974" spans="1:11" x14ac:dyDescent="0.3">
      <c r="A2974">
        <v>5</v>
      </c>
      <c r="B2974">
        <v>4</v>
      </c>
      <c r="C2974">
        <v>3</v>
      </c>
      <c r="D2974">
        <v>0</v>
      </c>
      <c r="E2974">
        <v>0</v>
      </c>
      <c r="F2974">
        <v>11.1</v>
      </c>
      <c r="G2974">
        <v>3.6</v>
      </c>
      <c r="H2974">
        <v>0</v>
      </c>
      <c r="I2974">
        <v>11.1</v>
      </c>
      <c r="J2974">
        <v>0</v>
      </c>
      <c r="K2974">
        <v>0</v>
      </c>
    </row>
    <row r="2975" spans="1:11" x14ac:dyDescent="0.3">
      <c r="A2975">
        <v>5</v>
      </c>
      <c r="B2975">
        <v>4</v>
      </c>
      <c r="C2975">
        <v>4</v>
      </c>
      <c r="D2975">
        <v>0</v>
      </c>
      <c r="E2975">
        <v>0</v>
      </c>
      <c r="F2975">
        <v>11.1</v>
      </c>
      <c r="G2975">
        <v>2.1</v>
      </c>
      <c r="H2975">
        <v>0</v>
      </c>
      <c r="I2975">
        <v>11.1</v>
      </c>
      <c r="J2975">
        <v>0</v>
      </c>
      <c r="K2975">
        <v>0</v>
      </c>
    </row>
    <row r="2976" spans="1:11" x14ac:dyDescent="0.3">
      <c r="A2976">
        <v>5</v>
      </c>
      <c r="B2976">
        <v>4</v>
      </c>
      <c r="C2976">
        <v>5</v>
      </c>
      <c r="D2976">
        <v>56</v>
      </c>
      <c r="E2976">
        <v>20</v>
      </c>
      <c r="F2976">
        <v>11.1</v>
      </c>
      <c r="G2976">
        <v>3.1</v>
      </c>
      <c r="H2976">
        <v>16.89</v>
      </c>
      <c r="I2976">
        <v>9.5440000000000005</v>
      </c>
      <c r="J2976">
        <v>15.311999999999999</v>
      </c>
      <c r="K2976">
        <v>9.4659999999999993</v>
      </c>
    </row>
    <row r="2977" spans="1:11" x14ac:dyDescent="0.3">
      <c r="A2977">
        <v>5</v>
      </c>
      <c r="B2977">
        <v>4</v>
      </c>
      <c r="C2977">
        <v>6</v>
      </c>
      <c r="D2977">
        <v>348</v>
      </c>
      <c r="E2977">
        <v>76</v>
      </c>
      <c r="F2977">
        <v>12.8</v>
      </c>
      <c r="G2977">
        <v>2.6</v>
      </c>
      <c r="H2977">
        <v>134.40199999999999</v>
      </c>
      <c r="I2977">
        <v>14.653</v>
      </c>
      <c r="J2977">
        <v>102.03700000000001</v>
      </c>
      <c r="K2977">
        <v>94.459000000000003</v>
      </c>
    </row>
    <row r="2978" spans="1:11" x14ac:dyDescent="0.3">
      <c r="A2978">
        <v>5</v>
      </c>
      <c r="B2978">
        <v>4</v>
      </c>
      <c r="C2978">
        <v>7</v>
      </c>
      <c r="D2978">
        <v>534</v>
      </c>
      <c r="E2978">
        <v>113</v>
      </c>
      <c r="F2978">
        <v>13.9</v>
      </c>
      <c r="G2978">
        <v>4.0999999999999996</v>
      </c>
      <c r="H2978">
        <v>336.995</v>
      </c>
      <c r="I2978">
        <v>21.006</v>
      </c>
      <c r="J2978">
        <v>279.762</v>
      </c>
      <c r="K2978">
        <v>267.83100000000002</v>
      </c>
    </row>
    <row r="2979" spans="1:11" x14ac:dyDescent="0.3">
      <c r="A2979">
        <v>5</v>
      </c>
      <c r="B2979">
        <v>4</v>
      </c>
      <c r="C2979">
        <v>8</v>
      </c>
      <c r="D2979">
        <v>311</v>
      </c>
      <c r="E2979">
        <v>242</v>
      </c>
      <c r="F2979">
        <v>13.9</v>
      </c>
      <c r="G2979">
        <v>3.6</v>
      </c>
      <c r="H2979">
        <v>438.30099999999999</v>
      </c>
      <c r="I2979">
        <v>24.626000000000001</v>
      </c>
      <c r="J2979">
        <v>374.553</v>
      </c>
      <c r="K2979">
        <v>359.86</v>
      </c>
    </row>
    <row r="2980" spans="1:11" x14ac:dyDescent="0.3">
      <c r="A2980">
        <v>5</v>
      </c>
      <c r="B2980">
        <v>4</v>
      </c>
      <c r="C2980">
        <v>9</v>
      </c>
      <c r="D2980">
        <v>238</v>
      </c>
      <c r="E2980">
        <v>215</v>
      </c>
      <c r="F2980">
        <v>15.6</v>
      </c>
      <c r="G2980">
        <v>5.2</v>
      </c>
      <c r="H2980">
        <v>411.59800000000001</v>
      </c>
      <c r="I2980">
        <v>24.172000000000001</v>
      </c>
      <c r="J2980">
        <v>354.38799999999998</v>
      </c>
      <c r="K2980">
        <v>340.30900000000003</v>
      </c>
    </row>
    <row r="2981" spans="1:11" x14ac:dyDescent="0.3">
      <c r="A2981">
        <v>5</v>
      </c>
      <c r="B2981">
        <v>4</v>
      </c>
      <c r="C2981">
        <v>10</v>
      </c>
      <c r="D2981">
        <v>397</v>
      </c>
      <c r="E2981">
        <v>290</v>
      </c>
      <c r="F2981">
        <v>16.100000000000001</v>
      </c>
      <c r="G2981">
        <v>7.7</v>
      </c>
      <c r="H2981">
        <v>677.70100000000002</v>
      </c>
      <c r="I2981">
        <v>27.408000000000001</v>
      </c>
      <c r="J2981">
        <v>577.71500000000003</v>
      </c>
      <c r="K2981">
        <v>556.07100000000003</v>
      </c>
    </row>
    <row r="2982" spans="1:11" x14ac:dyDescent="0.3">
      <c r="A2982">
        <v>5</v>
      </c>
      <c r="B2982">
        <v>4</v>
      </c>
      <c r="C2982">
        <v>11</v>
      </c>
      <c r="D2982">
        <v>479</v>
      </c>
      <c r="E2982">
        <v>275</v>
      </c>
      <c r="F2982">
        <v>18.3</v>
      </c>
      <c r="G2982">
        <v>6.2</v>
      </c>
      <c r="H2982">
        <v>774.44500000000005</v>
      </c>
      <c r="I2982">
        <v>33.659999999999997</v>
      </c>
      <c r="J2982">
        <v>645.81600000000003</v>
      </c>
      <c r="K2982">
        <v>621.52700000000004</v>
      </c>
    </row>
    <row r="2983" spans="1:11" x14ac:dyDescent="0.3">
      <c r="A2983">
        <v>5</v>
      </c>
      <c r="B2983">
        <v>4</v>
      </c>
      <c r="C2983">
        <v>12</v>
      </c>
      <c r="D2983">
        <v>761</v>
      </c>
      <c r="E2983">
        <v>188</v>
      </c>
      <c r="F2983">
        <v>18.3</v>
      </c>
      <c r="G2983">
        <v>7.2</v>
      </c>
      <c r="H2983">
        <v>967.61400000000003</v>
      </c>
      <c r="I2983">
        <v>35.951999999999998</v>
      </c>
      <c r="J2983">
        <v>800.23800000000006</v>
      </c>
      <c r="K2983">
        <v>769.36699999999996</v>
      </c>
    </row>
    <row r="2984" spans="1:11" x14ac:dyDescent="0.3">
      <c r="A2984">
        <v>5</v>
      </c>
      <c r="B2984">
        <v>4</v>
      </c>
      <c r="C2984">
        <v>13</v>
      </c>
      <c r="D2984">
        <v>671</v>
      </c>
      <c r="E2984">
        <v>263</v>
      </c>
      <c r="F2984">
        <v>18.3</v>
      </c>
      <c r="G2984">
        <v>8.1999999999999993</v>
      </c>
      <c r="H2984">
        <v>919.53899999999999</v>
      </c>
      <c r="I2984">
        <v>33.984000000000002</v>
      </c>
      <c r="J2984">
        <v>765.72500000000002</v>
      </c>
      <c r="K2984">
        <v>736.39599999999996</v>
      </c>
    </row>
    <row r="2985" spans="1:11" x14ac:dyDescent="0.3">
      <c r="A2985">
        <v>5</v>
      </c>
      <c r="B2985">
        <v>4</v>
      </c>
      <c r="C2985">
        <v>14</v>
      </c>
      <c r="D2985">
        <v>757</v>
      </c>
      <c r="E2985">
        <v>160</v>
      </c>
      <c r="F2985">
        <v>17.2</v>
      </c>
      <c r="G2985">
        <v>8.1999999999999993</v>
      </c>
      <c r="H2985">
        <v>802.25099999999998</v>
      </c>
      <c r="I2985">
        <v>30.827000000000002</v>
      </c>
      <c r="J2985">
        <v>674.46600000000001</v>
      </c>
      <c r="K2985">
        <v>649.01800000000003</v>
      </c>
    </row>
    <row r="2986" spans="1:11" x14ac:dyDescent="0.3">
      <c r="A2986">
        <v>5</v>
      </c>
      <c r="B2986">
        <v>4</v>
      </c>
      <c r="C2986">
        <v>15</v>
      </c>
      <c r="D2986">
        <v>755</v>
      </c>
      <c r="E2986">
        <v>106</v>
      </c>
      <c r="F2986">
        <v>16.7</v>
      </c>
      <c r="G2986">
        <v>7.7</v>
      </c>
      <c r="H2986">
        <v>617.37</v>
      </c>
      <c r="I2986">
        <v>27.492999999999999</v>
      </c>
      <c r="J2986">
        <v>520.904</v>
      </c>
      <c r="K2986">
        <v>501.346</v>
      </c>
    </row>
    <row r="2987" spans="1:11" x14ac:dyDescent="0.3">
      <c r="A2987">
        <v>5</v>
      </c>
      <c r="B2987">
        <v>4</v>
      </c>
      <c r="C2987">
        <v>16</v>
      </c>
      <c r="D2987">
        <v>664</v>
      </c>
      <c r="E2987">
        <v>91</v>
      </c>
      <c r="F2987">
        <v>15.6</v>
      </c>
      <c r="G2987">
        <v>6.7</v>
      </c>
      <c r="H2987">
        <v>401.21100000000001</v>
      </c>
      <c r="I2987">
        <v>22.992999999999999</v>
      </c>
      <c r="J2987">
        <v>333.16</v>
      </c>
      <c r="K2987">
        <v>319.71100000000001</v>
      </c>
    </row>
    <row r="2988" spans="1:11" x14ac:dyDescent="0.3">
      <c r="A2988">
        <v>5</v>
      </c>
      <c r="B2988">
        <v>4</v>
      </c>
      <c r="C2988">
        <v>17</v>
      </c>
      <c r="D2988">
        <v>404</v>
      </c>
      <c r="E2988">
        <v>91</v>
      </c>
      <c r="F2988">
        <v>14.4</v>
      </c>
      <c r="G2988">
        <v>8.8000000000000007</v>
      </c>
      <c r="H2988">
        <v>180.58600000000001</v>
      </c>
      <c r="I2988">
        <v>16.684000000000001</v>
      </c>
      <c r="J2988">
        <v>140.71299999999999</v>
      </c>
      <c r="K2988">
        <v>132.28</v>
      </c>
    </row>
    <row r="2989" spans="1:11" x14ac:dyDescent="0.3">
      <c r="A2989">
        <v>5</v>
      </c>
      <c r="B2989">
        <v>4</v>
      </c>
      <c r="C2989">
        <v>18</v>
      </c>
      <c r="D2989">
        <v>135</v>
      </c>
      <c r="E2989">
        <v>28</v>
      </c>
      <c r="F2989">
        <v>12.8</v>
      </c>
      <c r="G2989">
        <v>6.7</v>
      </c>
      <c r="H2989">
        <v>21.536000000000001</v>
      </c>
      <c r="I2989">
        <v>12.161</v>
      </c>
      <c r="J2989">
        <v>19.353000000000002</v>
      </c>
      <c r="K2989">
        <v>13.433</v>
      </c>
    </row>
    <row r="2990" spans="1:11" x14ac:dyDescent="0.3">
      <c r="A2990">
        <v>5</v>
      </c>
      <c r="B2990">
        <v>4</v>
      </c>
      <c r="C2990">
        <v>19</v>
      </c>
      <c r="D2990">
        <v>0</v>
      </c>
      <c r="E2990">
        <v>0</v>
      </c>
      <c r="F2990">
        <v>12.2</v>
      </c>
      <c r="G2990">
        <v>7.2</v>
      </c>
      <c r="H2990">
        <v>0</v>
      </c>
      <c r="I2990">
        <v>12.2</v>
      </c>
      <c r="J2990">
        <v>0</v>
      </c>
      <c r="K2990">
        <v>0</v>
      </c>
    </row>
    <row r="2991" spans="1:11" x14ac:dyDescent="0.3">
      <c r="A2991">
        <v>5</v>
      </c>
      <c r="B2991">
        <v>4</v>
      </c>
      <c r="C2991">
        <v>20</v>
      </c>
      <c r="D2991">
        <v>0</v>
      </c>
      <c r="E2991">
        <v>0</v>
      </c>
      <c r="F2991">
        <v>12.2</v>
      </c>
      <c r="G2991">
        <v>7.7</v>
      </c>
      <c r="H2991">
        <v>0</v>
      </c>
      <c r="I2991">
        <v>12.2</v>
      </c>
      <c r="J2991">
        <v>0</v>
      </c>
      <c r="K2991">
        <v>0</v>
      </c>
    </row>
    <row r="2992" spans="1:11" x14ac:dyDescent="0.3">
      <c r="A2992">
        <v>5</v>
      </c>
      <c r="B2992">
        <v>4</v>
      </c>
      <c r="C2992">
        <v>21</v>
      </c>
      <c r="D2992">
        <v>0</v>
      </c>
      <c r="E2992">
        <v>0</v>
      </c>
      <c r="F2992">
        <v>11.7</v>
      </c>
      <c r="G2992">
        <v>6.2</v>
      </c>
      <c r="H2992">
        <v>0</v>
      </c>
      <c r="I2992">
        <v>11.7</v>
      </c>
      <c r="J2992">
        <v>0</v>
      </c>
      <c r="K2992">
        <v>0</v>
      </c>
    </row>
    <row r="2993" spans="1:11" x14ac:dyDescent="0.3">
      <c r="A2993">
        <v>5</v>
      </c>
      <c r="B2993">
        <v>4</v>
      </c>
      <c r="C2993">
        <v>22</v>
      </c>
      <c r="D2993">
        <v>0</v>
      </c>
      <c r="E2993">
        <v>0</v>
      </c>
      <c r="F2993">
        <v>11.7</v>
      </c>
      <c r="G2993">
        <v>7.2</v>
      </c>
      <c r="H2993">
        <v>0</v>
      </c>
      <c r="I2993">
        <v>11.7</v>
      </c>
      <c r="J2993">
        <v>0</v>
      </c>
      <c r="K2993">
        <v>0</v>
      </c>
    </row>
    <row r="2994" spans="1:11" x14ac:dyDescent="0.3">
      <c r="A2994">
        <v>5</v>
      </c>
      <c r="B2994">
        <v>4</v>
      </c>
      <c r="C2994">
        <v>23</v>
      </c>
      <c r="D2994">
        <v>0</v>
      </c>
      <c r="E2994">
        <v>0</v>
      </c>
      <c r="F2994">
        <v>11.1</v>
      </c>
      <c r="G2994">
        <v>7.7</v>
      </c>
      <c r="H2994">
        <v>0</v>
      </c>
      <c r="I2994">
        <v>11.1</v>
      </c>
      <c r="J2994">
        <v>0</v>
      </c>
      <c r="K2994">
        <v>0</v>
      </c>
    </row>
    <row r="2995" spans="1:11" x14ac:dyDescent="0.3">
      <c r="A2995">
        <v>5</v>
      </c>
      <c r="B2995">
        <v>5</v>
      </c>
      <c r="C2995">
        <v>0</v>
      </c>
      <c r="D2995">
        <v>0</v>
      </c>
      <c r="E2995">
        <v>0</v>
      </c>
      <c r="F2995">
        <v>11.1</v>
      </c>
      <c r="G2995">
        <v>5.2</v>
      </c>
      <c r="H2995">
        <v>0</v>
      </c>
      <c r="I2995">
        <v>11.1</v>
      </c>
      <c r="J2995">
        <v>0</v>
      </c>
      <c r="K2995">
        <v>0</v>
      </c>
    </row>
    <row r="2996" spans="1:11" x14ac:dyDescent="0.3">
      <c r="A2996">
        <v>5</v>
      </c>
      <c r="B2996">
        <v>5</v>
      </c>
      <c r="C2996">
        <v>1</v>
      </c>
      <c r="D2996">
        <v>0</v>
      </c>
      <c r="E2996">
        <v>0</v>
      </c>
      <c r="F2996">
        <v>11.1</v>
      </c>
      <c r="G2996">
        <v>3.6</v>
      </c>
      <c r="H2996">
        <v>0</v>
      </c>
      <c r="I2996">
        <v>11.1</v>
      </c>
      <c r="J2996">
        <v>0</v>
      </c>
      <c r="K2996">
        <v>0</v>
      </c>
    </row>
    <row r="2997" spans="1:11" x14ac:dyDescent="0.3">
      <c r="A2997">
        <v>5</v>
      </c>
      <c r="B2997">
        <v>5</v>
      </c>
      <c r="C2997">
        <v>2</v>
      </c>
      <c r="D2997">
        <v>0</v>
      </c>
      <c r="E2997">
        <v>0</v>
      </c>
      <c r="F2997">
        <v>11.1</v>
      </c>
      <c r="G2997">
        <v>5.2</v>
      </c>
      <c r="H2997">
        <v>0</v>
      </c>
      <c r="I2997">
        <v>11.1</v>
      </c>
      <c r="J2997">
        <v>0</v>
      </c>
      <c r="K2997">
        <v>0</v>
      </c>
    </row>
    <row r="2998" spans="1:11" x14ac:dyDescent="0.3">
      <c r="A2998">
        <v>5</v>
      </c>
      <c r="B2998">
        <v>5</v>
      </c>
      <c r="C2998">
        <v>3</v>
      </c>
      <c r="D2998">
        <v>0</v>
      </c>
      <c r="E2998">
        <v>0</v>
      </c>
      <c r="F2998">
        <v>11.1</v>
      </c>
      <c r="G2998">
        <v>5.2</v>
      </c>
      <c r="H2998">
        <v>0</v>
      </c>
      <c r="I2998">
        <v>11.1</v>
      </c>
      <c r="J2998">
        <v>0</v>
      </c>
      <c r="K2998">
        <v>0</v>
      </c>
    </row>
    <row r="2999" spans="1:11" x14ac:dyDescent="0.3">
      <c r="A2999">
        <v>5</v>
      </c>
      <c r="B2999">
        <v>5</v>
      </c>
      <c r="C2999">
        <v>4</v>
      </c>
      <c r="D2999">
        <v>0</v>
      </c>
      <c r="E2999">
        <v>0</v>
      </c>
      <c r="F2999">
        <v>11.1</v>
      </c>
      <c r="G2999">
        <v>6.2</v>
      </c>
      <c r="H2999">
        <v>0</v>
      </c>
      <c r="I2999">
        <v>11.1</v>
      </c>
      <c r="J2999">
        <v>0</v>
      </c>
      <c r="K2999">
        <v>0</v>
      </c>
    </row>
    <row r="3000" spans="1:11" x14ac:dyDescent="0.3">
      <c r="A3000">
        <v>5</v>
      </c>
      <c r="B3000">
        <v>5</v>
      </c>
      <c r="C3000">
        <v>5</v>
      </c>
      <c r="D3000">
        <v>0</v>
      </c>
      <c r="E3000">
        <v>11</v>
      </c>
      <c r="F3000">
        <v>11.7</v>
      </c>
      <c r="G3000">
        <v>4.0999999999999996</v>
      </c>
      <c r="H3000">
        <v>10.412000000000001</v>
      </c>
      <c r="I3000">
        <v>10.162000000000001</v>
      </c>
      <c r="J3000">
        <v>9.4190000000000005</v>
      </c>
      <c r="K3000">
        <v>3.6819999999999999</v>
      </c>
    </row>
    <row r="3001" spans="1:11" x14ac:dyDescent="0.3">
      <c r="A3001">
        <v>5</v>
      </c>
      <c r="B3001">
        <v>5</v>
      </c>
      <c r="C3001">
        <v>6</v>
      </c>
      <c r="D3001">
        <v>4</v>
      </c>
      <c r="E3001">
        <v>59</v>
      </c>
      <c r="F3001">
        <v>12.2</v>
      </c>
      <c r="G3001">
        <v>6.2</v>
      </c>
      <c r="H3001">
        <v>56.624000000000002</v>
      </c>
      <c r="I3001">
        <v>11.926</v>
      </c>
      <c r="J3001">
        <v>50.719000000000001</v>
      </c>
      <c r="K3001">
        <v>44.198</v>
      </c>
    </row>
    <row r="3002" spans="1:11" x14ac:dyDescent="0.3">
      <c r="A3002">
        <v>5</v>
      </c>
      <c r="B3002">
        <v>5</v>
      </c>
      <c r="C3002">
        <v>7</v>
      </c>
      <c r="D3002">
        <v>46</v>
      </c>
      <c r="E3002">
        <v>192</v>
      </c>
      <c r="F3002">
        <v>12.8</v>
      </c>
      <c r="G3002">
        <v>6.7</v>
      </c>
      <c r="H3002">
        <v>203.12299999999999</v>
      </c>
      <c r="I3002">
        <v>15.439</v>
      </c>
      <c r="J3002">
        <v>179.3</v>
      </c>
      <c r="K3002">
        <v>169.96199999999999</v>
      </c>
    </row>
    <row r="3003" spans="1:11" x14ac:dyDescent="0.3">
      <c r="A3003">
        <v>5</v>
      </c>
      <c r="B3003">
        <v>5</v>
      </c>
      <c r="C3003">
        <v>8</v>
      </c>
      <c r="D3003">
        <v>334</v>
      </c>
      <c r="E3003">
        <v>236</v>
      </c>
      <c r="F3003">
        <v>13.3</v>
      </c>
      <c r="G3003">
        <v>6.7</v>
      </c>
      <c r="H3003">
        <v>446.84</v>
      </c>
      <c r="I3003">
        <v>20.853999999999999</v>
      </c>
      <c r="J3003">
        <v>386.74299999999999</v>
      </c>
      <c r="K3003">
        <v>371.673</v>
      </c>
    </row>
    <row r="3004" spans="1:11" x14ac:dyDescent="0.3">
      <c r="A3004">
        <v>5</v>
      </c>
      <c r="B3004">
        <v>5</v>
      </c>
      <c r="C3004">
        <v>9</v>
      </c>
      <c r="D3004">
        <v>419</v>
      </c>
      <c r="E3004">
        <v>237</v>
      </c>
      <c r="F3004">
        <v>13.3</v>
      </c>
      <c r="G3004">
        <v>6.2</v>
      </c>
      <c r="H3004">
        <v>585.69000000000005</v>
      </c>
      <c r="I3004">
        <v>24.437000000000001</v>
      </c>
      <c r="J3004">
        <v>503.61500000000001</v>
      </c>
      <c r="K3004">
        <v>484.67</v>
      </c>
    </row>
    <row r="3005" spans="1:11" x14ac:dyDescent="0.3">
      <c r="A3005">
        <v>5</v>
      </c>
      <c r="B3005">
        <v>5</v>
      </c>
      <c r="C3005">
        <v>10</v>
      </c>
      <c r="D3005">
        <v>122</v>
      </c>
      <c r="E3005">
        <v>382</v>
      </c>
      <c r="F3005">
        <v>15</v>
      </c>
      <c r="G3005">
        <v>7.2</v>
      </c>
      <c r="H3005">
        <v>501.67</v>
      </c>
      <c r="I3005">
        <v>23.824000000000002</v>
      </c>
      <c r="J3005">
        <v>433.15100000000001</v>
      </c>
      <c r="K3005">
        <v>416.59800000000001</v>
      </c>
    </row>
    <row r="3006" spans="1:11" x14ac:dyDescent="0.3">
      <c r="A3006">
        <v>5</v>
      </c>
      <c r="B3006">
        <v>5</v>
      </c>
      <c r="C3006">
        <v>11</v>
      </c>
      <c r="D3006">
        <v>397</v>
      </c>
      <c r="E3006">
        <v>320</v>
      </c>
      <c r="F3006">
        <v>15</v>
      </c>
      <c r="G3006">
        <v>8.1999999999999993</v>
      </c>
      <c r="H3006">
        <v>739.29499999999996</v>
      </c>
      <c r="I3006">
        <v>27.003</v>
      </c>
      <c r="J3006">
        <v>631.32000000000005</v>
      </c>
      <c r="K3006">
        <v>607.60799999999995</v>
      </c>
    </row>
    <row r="3007" spans="1:11" x14ac:dyDescent="0.3">
      <c r="A3007">
        <v>5</v>
      </c>
      <c r="B3007">
        <v>5</v>
      </c>
      <c r="C3007">
        <v>12</v>
      </c>
      <c r="D3007">
        <v>659</v>
      </c>
      <c r="E3007">
        <v>270</v>
      </c>
      <c r="F3007">
        <v>15.6</v>
      </c>
      <c r="G3007">
        <v>8.1999999999999993</v>
      </c>
      <c r="H3007">
        <v>954.822</v>
      </c>
      <c r="I3007">
        <v>31.553999999999998</v>
      </c>
      <c r="J3007">
        <v>802.3</v>
      </c>
      <c r="K3007">
        <v>771.33600000000001</v>
      </c>
    </row>
    <row r="3008" spans="1:11" x14ac:dyDescent="0.3">
      <c r="A3008">
        <v>5</v>
      </c>
      <c r="B3008">
        <v>5</v>
      </c>
      <c r="C3008">
        <v>13</v>
      </c>
      <c r="D3008">
        <v>8</v>
      </c>
      <c r="E3008">
        <v>174</v>
      </c>
      <c r="F3008">
        <v>14.4</v>
      </c>
      <c r="G3008">
        <v>7.7</v>
      </c>
      <c r="H3008">
        <v>174.55099999999999</v>
      </c>
      <c r="I3008">
        <v>17.584</v>
      </c>
      <c r="J3008">
        <v>154.00800000000001</v>
      </c>
      <c r="K3008">
        <v>145.268</v>
      </c>
    </row>
    <row r="3009" spans="1:11" x14ac:dyDescent="0.3">
      <c r="A3009">
        <v>5</v>
      </c>
      <c r="B3009">
        <v>5</v>
      </c>
      <c r="C3009">
        <v>14</v>
      </c>
      <c r="D3009">
        <v>84</v>
      </c>
      <c r="E3009">
        <v>282</v>
      </c>
      <c r="F3009">
        <v>15</v>
      </c>
      <c r="G3009">
        <v>7.2</v>
      </c>
      <c r="H3009">
        <v>347.56</v>
      </c>
      <c r="I3009">
        <v>20.382999999999999</v>
      </c>
      <c r="J3009">
        <v>303.57100000000003</v>
      </c>
      <c r="K3009">
        <v>290.976</v>
      </c>
    </row>
    <row r="3010" spans="1:11" x14ac:dyDescent="0.3">
      <c r="A3010">
        <v>5</v>
      </c>
      <c r="B3010">
        <v>5</v>
      </c>
      <c r="C3010">
        <v>15</v>
      </c>
      <c r="D3010">
        <v>228</v>
      </c>
      <c r="E3010">
        <v>310</v>
      </c>
      <c r="F3010">
        <v>13.9</v>
      </c>
      <c r="G3010">
        <v>7.7</v>
      </c>
      <c r="H3010">
        <v>459.822</v>
      </c>
      <c r="I3010">
        <v>21.26</v>
      </c>
      <c r="J3010">
        <v>398.96</v>
      </c>
      <c r="K3010">
        <v>383.50599999999997</v>
      </c>
    </row>
    <row r="3011" spans="1:11" x14ac:dyDescent="0.3">
      <c r="A3011">
        <v>5</v>
      </c>
      <c r="B3011">
        <v>5</v>
      </c>
      <c r="C3011">
        <v>16</v>
      </c>
      <c r="D3011">
        <v>1</v>
      </c>
      <c r="E3011">
        <v>175</v>
      </c>
      <c r="F3011">
        <v>12.2</v>
      </c>
      <c r="G3011">
        <v>8.8000000000000007</v>
      </c>
      <c r="H3011">
        <v>167.13</v>
      </c>
      <c r="I3011">
        <v>14.308999999999999</v>
      </c>
      <c r="J3011">
        <v>149.08799999999999</v>
      </c>
      <c r="K3011">
        <v>140.46199999999999</v>
      </c>
    </row>
    <row r="3012" spans="1:11" x14ac:dyDescent="0.3">
      <c r="A3012">
        <v>5</v>
      </c>
      <c r="B3012">
        <v>5</v>
      </c>
      <c r="C3012">
        <v>17</v>
      </c>
      <c r="D3012">
        <v>240</v>
      </c>
      <c r="E3012">
        <v>112</v>
      </c>
      <c r="F3012">
        <v>12.2</v>
      </c>
      <c r="G3012">
        <v>10.3</v>
      </c>
      <c r="H3012">
        <v>161.76900000000001</v>
      </c>
      <c r="I3012">
        <v>13.709</v>
      </c>
      <c r="J3012">
        <v>133.17099999999999</v>
      </c>
      <c r="K3012">
        <v>124.908</v>
      </c>
    </row>
    <row r="3013" spans="1:11" x14ac:dyDescent="0.3">
      <c r="A3013">
        <v>5</v>
      </c>
      <c r="B3013">
        <v>5</v>
      </c>
      <c r="C3013">
        <v>18</v>
      </c>
      <c r="D3013">
        <v>41</v>
      </c>
      <c r="E3013">
        <v>35</v>
      </c>
      <c r="F3013">
        <v>11.7</v>
      </c>
      <c r="G3013">
        <v>9.3000000000000007</v>
      </c>
      <c r="H3013">
        <v>30.126999999999999</v>
      </c>
      <c r="I3013">
        <v>11.250999999999999</v>
      </c>
      <c r="J3013">
        <v>27.155999999999999</v>
      </c>
      <c r="K3013">
        <v>21.09</v>
      </c>
    </row>
    <row r="3014" spans="1:11" x14ac:dyDescent="0.3">
      <c r="A3014">
        <v>5</v>
      </c>
      <c r="B3014">
        <v>5</v>
      </c>
      <c r="C3014">
        <v>19</v>
      </c>
      <c r="D3014">
        <v>0</v>
      </c>
      <c r="E3014">
        <v>0</v>
      </c>
      <c r="F3014">
        <v>10.6</v>
      </c>
      <c r="G3014">
        <v>9.8000000000000007</v>
      </c>
      <c r="H3014">
        <v>0</v>
      </c>
      <c r="I3014">
        <v>10.6</v>
      </c>
      <c r="J3014">
        <v>0</v>
      </c>
      <c r="K3014">
        <v>0</v>
      </c>
    </row>
    <row r="3015" spans="1:11" x14ac:dyDescent="0.3">
      <c r="A3015">
        <v>5</v>
      </c>
      <c r="B3015">
        <v>5</v>
      </c>
      <c r="C3015">
        <v>20</v>
      </c>
      <c r="D3015">
        <v>0</v>
      </c>
      <c r="E3015">
        <v>0</v>
      </c>
      <c r="F3015">
        <v>10.6</v>
      </c>
      <c r="G3015">
        <v>11.3</v>
      </c>
      <c r="H3015">
        <v>0</v>
      </c>
      <c r="I3015">
        <v>10.6</v>
      </c>
      <c r="J3015">
        <v>0</v>
      </c>
      <c r="K3015">
        <v>0</v>
      </c>
    </row>
    <row r="3016" spans="1:11" x14ac:dyDescent="0.3">
      <c r="A3016">
        <v>5</v>
      </c>
      <c r="B3016">
        <v>5</v>
      </c>
      <c r="C3016">
        <v>21</v>
      </c>
      <c r="D3016">
        <v>0</v>
      </c>
      <c r="E3016">
        <v>0</v>
      </c>
      <c r="F3016">
        <v>10</v>
      </c>
      <c r="G3016">
        <v>12.4</v>
      </c>
      <c r="H3016">
        <v>0</v>
      </c>
      <c r="I3016">
        <v>10</v>
      </c>
      <c r="J3016">
        <v>0</v>
      </c>
      <c r="K3016">
        <v>0</v>
      </c>
    </row>
    <row r="3017" spans="1:11" x14ac:dyDescent="0.3">
      <c r="A3017">
        <v>5</v>
      </c>
      <c r="B3017">
        <v>5</v>
      </c>
      <c r="C3017">
        <v>22</v>
      </c>
      <c r="D3017">
        <v>0</v>
      </c>
      <c r="E3017">
        <v>0</v>
      </c>
      <c r="F3017">
        <v>10</v>
      </c>
      <c r="G3017">
        <v>10.3</v>
      </c>
      <c r="H3017">
        <v>0</v>
      </c>
      <c r="I3017">
        <v>10</v>
      </c>
      <c r="J3017">
        <v>0</v>
      </c>
      <c r="K3017">
        <v>0</v>
      </c>
    </row>
    <row r="3018" spans="1:11" x14ac:dyDescent="0.3">
      <c r="A3018">
        <v>5</v>
      </c>
      <c r="B3018">
        <v>5</v>
      </c>
      <c r="C3018">
        <v>23</v>
      </c>
      <c r="D3018">
        <v>0</v>
      </c>
      <c r="E3018">
        <v>0</v>
      </c>
      <c r="F3018">
        <v>8.9</v>
      </c>
      <c r="G3018">
        <v>9.8000000000000007</v>
      </c>
      <c r="H3018">
        <v>0</v>
      </c>
      <c r="I3018">
        <v>8.9</v>
      </c>
      <c r="J3018">
        <v>0</v>
      </c>
      <c r="K3018">
        <v>0</v>
      </c>
    </row>
    <row r="3019" spans="1:11" x14ac:dyDescent="0.3">
      <c r="A3019">
        <v>5</v>
      </c>
      <c r="B3019">
        <v>6</v>
      </c>
      <c r="C3019">
        <v>0</v>
      </c>
      <c r="D3019">
        <v>0</v>
      </c>
      <c r="E3019">
        <v>0</v>
      </c>
      <c r="F3019">
        <v>9.4</v>
      </c>
      <c r="G3019">
        <v>7.2</v>
      </c>
      <c r="H3019">
        <v>0</v>
      </c>
      <c r="I3019">
        <v>9.4</v>
      </c>
      <c r="J3019">
        <v>0</v>
      </c>
      <c r="K3019">
        <v>0</v>
      </c>
    </row>
    <row r="3020" spans="1:11" x14ac:dyDescent="0.3">
      <c r="A3020">
        <v>5</v>
      </c>
      <c r="B3020">
        <v>6</v>
      </c>
      <c r="C3020">
        <v>1</v>
      </c>
      <c r="D3020">
        <v>0</v>
      </c>
      <c r="E3020">
        <v>0</v>
      </c>
      <c r="F3020">
        <v>8.9</v>
      </c>
      <c r="G3020">
        <v>7.2</v>
      </c>
      <c r="H3020">
        <v>0</v>
      </c>
      <c r="I3020">
        <v>8.9</v>
      </c>
      <c r="J3020">
        <v>0</v>
      </c>
      <c r="K3020">
        <v>0</v>
      </c>
    </row>
    <row r="3021" spans="1:11" x14ac:dyDescent="0.3">
      <c r="A3021">
        <v>5</v>
      </c>
      <c r="B3021">
        <v>6</v>
      </c>
      <c r="C3021">
        <v>2</v>
      </c>
      <c r="D3021">
        <v>0</v>
      </c>
      <c r="E3021">
        <v>0</v>
      </c>
      <c r="F3021">
        <v>8.3000000000000007</v>
      </c>
      <c r="G3021">
        <v>5.7</v>
      </c>
      <c r="H3021">
        <v>0</v>
      </c>
      <c r="I3021">
        <v>8.3000000000000007</v>
      </c>
      <c r="J3021">
        <v>0</v>
      </c>
      <c r="K3021">
        <v>0</v>
      </c>
    </row>
    <row r="3022" spans="1:11" x14ac:dyDescent="0.3">
      <c r="A3022">
        <v>5</v>
      </c>
      <c r="B3022">
        <v>6</v>
      </c>
      <c r="C3022">
        <v>3</v>
      </c>
      <c r="D3022">
        <v>0</v>
      </c>
      <c r="E3022">
        <v>0</v>
      </c>
      <c r="F3022">
        <v>8.3000000000000007</v>
      </c>
      <c r="G3022">
        <v>5.2</v>
      </c>
      <c r="H3022">
        <v>0</v>
      </c>
      <c r="I3022">
        <v>8.3000000000000007</v>
      </c>
      <c r="J3022">
        <v>0</v>
      </c>
      <c r="K3022">
        <v>0</v>
      </c>
    </row>
    <row r="3023" spans="1:11" x14ac:dyDescent="0.3">
      <c r="A3023">
        <v>5</v>
      </c>
      <c r="B3023">
        <v>6</v>
      </c>
      <c r="C3023">
        <v>4</v>
      </c>
      <c r="D3023">
        <v>0</v>
      </c>
      <c r="E3023">
        <v>0</v>
      </c>
      <c r="F3023">
        <v>7.2</v>
      </c>
      <c r="G3023">
        <v>4.5999999999999996</v>
      </c>
      <c r="H3023">
        <v>0</v>
      </c>
      <c r="I3023">
        <v>7.2</v>
      </c>
      <c r="J3023">
        <v>0</v>
      </c>
      <c r="K3023">
        <v>0</v>
      </c>
    </row>
    <row r="3024" spans="1:11" x14ac:dyDescent="0.3">
      <c r="A3024">
        <v>5</v>
      </c>
      <c r="B3024">
        <v>6</v>
      </c>
      <c r="C3024">
        <v>5</v>
      </c>
      <c r="D3024">
        <v>80</v>
      </c>
      <c r="E3024">
        <v>21</v>
      </c>
      <c r="F3024">
        <v>8.9</v>
      </c>
      <c r="G3024">
        <v>5.2</v>
      </c>
      <c r="H3024">
        <v>17.713999999999999</v>
      </c>
      <c r="I3024">
        <v>7.7190000000000003</v>
      </c>
      <c r="J3024">
        <v>16.155000000000001</v>
      </c>
      <c r="K3024">
        <v>10.295</v>
      </c>
    </row>
    <row r="3025" spans="1:11" x14ac:dyDescent="0.3">
      <c r="A3025">
        <v>5</v>
      </c>
      <c r="B3025">
        <v>6</v>
      </c>
      <c r="C3025">
        <v>6</v>
      </c>
      <c r="D3025">
        <v>461</v>
      </c>
      <c r="E3025">
        <v>60</v>
      </c>
      <c r="F3025">
        <v>10.6</v>
      </c>
      <c r="G3025">
        <v>5.7</v>
      </c>
      <c r="H3025">
        <v>142.03399999999999</v>
      </c>
      <c r="I3025">
        <v>12.106</v>
      </c>
      <c r="J3025">
        <v>104.024</v>
      </c>
      <c r="K3025">
        <v>96.403000000000006</v>
      </c>
    </row>
    <row r="3026" spans="1:11" x14ac:dyDescent="0.3">
      <c r="A3026">
        <v>5</v>
      </c>
      <c r="B3026">
        <v>6</v>
      </c>
      <c r="C3026">
        <v>7</v>
      </c>
      <c r="D3026">
        <v>623</v>
      </c>
      <c r="E3026">
        <v>89</v>
      </c>
      <c r="F3026">
        <v>12.2</v>
      </c>
      <c r="G3026">
        <v>6.7</v>
      </c>
      <c r="H3026">
        <v>351.392</v>
      </c>
      <c r="I3026">
        <v>17.814</v>
      </c>
      <c r="J3026">
        <v>293.33100000000002</v>
      </c>
      <c r="K3026">
        <v>281.024</v>
      </c>
    </row>
    <row r="3027" spans="1:11" x14ac:dyDescent="0.3">
      <c r="A3027">
        <v>5</v>
      </c>
      <c r="B3027">
        <v>6</v>
      </c>
      <c r="C3027">
        <v>8</v>
      </c>
      <c r="D3027">
        <v>693</v>
      </c>
      <c r="E3027">
        <v>144</v>
      </c>
      <c r="F3027">
        <v>12.8</v>
      </c>
      <c r="G3027">
        <v>8.1999999999999993</v>
      </c>
      <c r="H3027">
        <v>587.52700000000004</v>
      </c>
      <c r="I3027">
        <v>22.015999999999998</v>
      </c>
      <c r="J3027">
        <v>504.14699999999999</v>
      </c>
      <c r="K3027">
        <v>485.18299999999999</v>
      </c>
    </row>
    <row r="3028" spans="1:11" x14ac:dyDescent="0.3">
      <c r="A3028">
        <v>5</v>
      </c>
      <c r="B3028">
        <v>6</v>
      </c>
      <c r="C3028">
        <v>9</v>
      </c>
      <c r="D3028">
        <v>596</v>
      </c>
      <c r="E3028">
        <v>240</v>
      </c>
      <c r="F3028">
        <v>13.9</v>
      </c>
      <c r="G3028">
        <v>8.8000000000000007</v>
      </c>
      <c r="H3028">
        <v>732.46900000000005</v>
      </c>
      <c r="I3028">
        <v>25.337</v>
      </c>
      <c r="J3028">
        <v>627.66999999999996</v>
      </c>
      <c r="K3028">
        <v>604.10199999999998</v>
      </c>
    </row>
    <row r="3029" spans="1:11" x14ac:dyDescent="0.3">
      <c r="A3029">
        <v>5</v>
      </c>
      <c r="B3029">
        <v>6</v>
      </c>
      <c r="C3029">
        <v>10</v>
      </c>
      <c r="D3029">
        <v>503</v>
      </c>
      <c r="E3029">
        <v>143</v>
      </c>
      <c r="F3029">
        <v>11.7</v>
      </c>
      <c r="G3029">
        <v>8.8000000000000007</v>
      </c>
      <c r="H3029">
        <v>626.00400000000002</v>
      </c>
      <c r="I3029">
        <v>21.552</v>
      </c>
      <c r="J3029">
        <v>544.61099999999999</v>
      </c>
      <c r="K3029">
        <v>524.19600000000003</v>
      </c>
    </row>
    <row r="3030" spans="1:11" x14ac:dyDescent="0.3">
      <c r="A3030">
        <v>5</v>
      </c>
      <c r="B3030">
        <v>6</v>
      </c>
      <c r="C3030">
        <v>11</v>
      </c>
      <c r="D3030">
        <v>731</v>
      </c>
      <c r="E3030">
        <v>272</v>
      </c>
      <c r="F3030">
        <v>14.4</v>
      </c>
      <c r="G3030">
        <v>7.2</v>
      </c>
      <c r="H3030">
        <v>1023.604</v>
      </c>
      <c r="I3030">
        <v>32.805999999999997</v>
      </c>
      <c r="J3030">
        <v>856.22</v>
      </c>
      <c r="K3030">
        <v>822.76199999999994</v>
      </c>
    </row>
    <row r="3031" spans="1:11" x14ac:dyDescent="0.3">
      <c r="A3031">
        <v>5</v>
      </c>
      <c r="B3031">
        <v>6</v>
      </c>
      <c r="C3031">
        <v>12</v>
      </c>
      <c r="D3031">
        <v>110</v>
      </c>
      <c r="E3031">
        <v>228</v>
      </c>
      <c r="F3031">
        <v>11.7</v>
      </c>
      <c r="G3031">
        <v>9.3000000000000007</v>
      </c>
      <c r="H3031">
        <v>342.84899999999999</v>
      </c>
      <c r="I3031">
        <v>17.068999999999999</v>
      </c>
      <c r="J3031">
        <v>303.03300000000002</v>
      </c>
      <c r="K3031">
        <v>290.452</v>
      </c>
    </row>
    <row r="3032" spans="1:11" x14ac:dyDescent="0.3">
      <c r="A3032">
        <v>5</v>
      </c>
      <c r="B3032">
        <v>6</v>
      </c>
      <c r="C3032">
        <v>13</v>
      </c>
      <c r="D3032">
        <v>437</v>
      </c>
      <c r="E3032">
        <v>398</v>
      </c>
      <c r="F3032">
        <v>13.3</v>
      </c>
      <c r="G3032">
        <v>8.8000000000000007</v>
      </c>
      <c r="H3032">
        <v>832.423</v>
      </c>
      <c r="I3032">
        <v>26.065000000000001</v>
      </c>
      <c r="J3032">
        <v>713.07299999999998</v>
      </c>
      <c r="K3032">
        <v>686.01800000000003</v>
      </c>
    </row>
    <row r="3033" spans="1:11" x14ac:dyDescent="0.3">
      <c r="A3033">
        <v>5</v>
      </c>
      <c r="B3033">
        <v>6</v>
      </c>
      <c r="C3033">
        <v>14</v>
      </c>
      <c r="D3033">
        <v>720</v>
      </c>
      <c r="E3033">
        <v>179</v>
      </c>
      <c r="F3033">
        <v>14.4</v>
      </c>
      <c r="G3033">
        <v>8.1999999999999993</v>
      </c>
      <c r="H3033">
        <v>793.22400000000005</v>
      </c>
      <c r="I3033">
        <v>27.725999999999999</v>
      </c>
      <c r="J3033">
        <v>674.32399999999996</v>
      </c>
      <c r="K3033">
        <v>648.88199999999995</v>
      </c>
    </row>
    <row r="3034" spans="1:11" x14ac:dyDescent="0.3">
      <c r="A3034">
        <v>5</v>
      </c>
      <c r="B3034">
        <v>6</v>
      </c>
      <c r="C3034">
        <v>15</v>
      </c>
      <c r="D3034">
        <v>739</v>
      </c>
      <c r="E3034">
        <v>109</v>
      </c>
      <c r="F3034">
        <v>13.9</v>
      </c>
      <c r="G3034">
        <v>10.3</v>
      </c>
      <c r="H3034">
        <v>610.053</v>
      </c>
      <c r="I3034">
        <v>22.588000000000001</v>
      </c>
      <c r="J3034">
        <v>523.72</v>
      </c>
      <c r="K3034">
        <v>504.06099999999998</v>
      </c>
    </row>
    <row r="3035" spans="1:11" x14ac:dyDescent="0.3">
      <c r="A3035">
        <v>5</v>
      </c>
      <c r="B3035">
        <v>6</v>
      </c>
      <c r="C3035">
        <v>16</v>
      </c>
      <c r="D3035">
        <v>519</v>
      </c>
      <c r="E3035">
        <v>99</v>
      </c>
      <c r="F3035">
        <v>13.3</v>
      </c>
      <c r="G3035">
        <v>12.4</v>
      </c>
      <c r="H3035">
        <v>342.81599999999997</v>
      </c>
      <c r="I3035">
        <v>17.303999999999998</v>
      </c>
      <c r="J3035">
        <v>291.42099999999999</v>
      </c>
      <c r="K3035">
        <v>279.16699999999997</v>
      </c>
    </row>
    <row r="3036" spans="1:11" x14ac:dyDescent="0.3">
      <c r="A3036">
        <v>5</v>
      </c>
      <c r="B3036">
        <v>6</v>
      </c>
      <c r="C3036">
        <v>17</v>
      </c>
      <c r="D3036">
        <v>496</v>
      </c>
      <c r="E3036">
        <v>66</v>
      </c>
      <c r="F3036">
        <v>12.2</v>
      </c>
      <c r="G3036">
        <v>11.3</v>
      </c>
      <c r="H3036">
        <v>179.858</v>
      </c>
      <c r="I3036">
        <v>14.007999999999999</v>
      </c>
      <c r="J3036">
        <v>137.03399999999999</v>
      </c>
      <c r="K3036">
        <v>128.684</v>
      </c>
    </row>
    <row r="3037" spans="1:11" x14ac:dyDescent="0.3">
      <c r="A3037">
        <v>5</v>
      </c>
      <c r="B3037">
        <v>6</v>
      </c>
      <c r="C3037">
        <v>18</v>
      </c>
      <c r="D3037">
        <v>145</v>
      </c>
      <c r="E3037">
        <v>31</v>
      </c>
      <c r="F3037">
        <v>11.1</v>
      </c>
      <c r="G3037">
        <v>11.3</v>
      </c>
      <c r="H3037">
        <v>23.925999999999998</v>
      </c>
      <c r="I3037">
        <v>10.618</v>
      </c>
      <c r="J3037">
        <v>21.611999999999998</v>
      </c>
      <c r="K3037">
        <v>15.65</v>
      </c>
    </row>
    <row r="3038" spans="1:11" x14ac:dyDescent="0.3">
      <c r="A3038">
        <v>5</v>
      </c>
      <c r="B3038">
        <v>6</v>
      </c>
      <c r="C3038">
        <v>19</v>
      </c>
      <c r="D3038">
        <v>0</v>
      </c>
      <c r="E3038">
        <v>0</v>
      </c>
      <c r="F3038">
        <v>10.6</v>
      </c>
      <c r="G3038">
        <v>10.3</v>
      </c>
      <c r="H3038">
        <v>0</v>
      </c>
      <c r="I3038">
        <v>10.6</v>
      </c>
      <c r="J3038">
        <v>0</v>
      </c>
      <c r="K3038">
        <v>0</v>
      </c>
    </row>
    <row r="3039" spans="1:11" x14ac:dyDescent="0.3">
      <c r="A3039">
        <v>5</v>
      </c>
      <c r="B3039">
        <v>6</v>
      </c>
      <c r="C3039">
        <v>20</v>
      </c>
      <c r="D3039">
        <v>0</v>
      </c>
      <c r="E3039">
        <v>0</v>
      </c>
      <c r="F3039">
        <v>10.6</v>
      </c>
      <c r="G3039">
        <v>8.8000000000000007</v>
      </c>
      <c r="H3039">
        <v>0</v>
      </c>
      <c r="I3039">
        <v>10.6</v>
      </c>
      <c r="J3039">
        <v>0</v>
      </c>
      <c r="K3039">
        <v>0</v>
      </c>
    </row>
    <row r="3040" spans="1:11" x14ac:dyDescent="0.3">
      <c r="A3040">
        <v>5</v>
      </c>
      <c r="B3040">
        <v>6</v>
      </c>
      <c r="C3040">
        <v>21</v>
      </c>
      <c r="D3040">
        <v>0</v>
      </c>
      <c r="E3040">
        <v>0</v>
      </c>
      <c r="F3040">
        <v>10</v>
      </c>
      <c r="G3040">
        <v>7.7</v>
      </c>
      <c r="H3040">
        <v>0</v>
      </c>
      <c r="I3040">
        <v>10</v>
      </c>
      <c r="J3040">
        <v>0</v>
      </c>
      <c r="K3040">
        <v>0</v>
      </c>
    </row>
    <row r="3041" spans="1:11" x14ac:dyDescent="0.3">
      <c r="A3041">
        <v>5</v>
      </c>
      <c r="B3041">
        <v>6</v>
      </c>
      <c r="C3041">
        <v>22</v>
      </c>
      <c r="D3041">
        <v>0</v>
      </c>
      <c r="E3041">
        <v>0</v>
      </c>
      <c r="F3041">
        <v>10</v>
      </c>
      <c r="G3041">
        <v>5.2</v>
      </c>
      <c r="H3041">
        <v>0</v>
      </c>
      <c r="I3041">
        <v>10</v>
      </c>
      <c r="J3041">
        <v>0</v>
      </c>
      <c r="K3041">
        <v>0</v>
      </c>
    </row>
    <row r="3042" spans="1:11" x14ac:dyDescent="0.3">
      <c r="A3042">
        <v>5</v>
      </c>
      <c r="B3042">
        <v>6</v>
      </c>
      <c r="C3042">
        <v>23</v>
      </c>
      <c r="D3042">
        <v>0</v>
      </c>
      <c r="E3042">
        <v>0</v>
      </c>
      <c r="F3042">
        <v>10</v>
      </c>
      <c r="G3042">
        <v>5.2</v>
      </c>
      <c r="H3042">
        <v>0</v>
      </c>
      <c r="I3042">
        <v>10</v>
      </c>
      <c r="J3042">
        <v>0</v>
      </c>
      <c r="K3042">
        <v>0</v>
      </c>
    </row>
    <row r="3043" spans="1:11" x14ac:dyDescent="0.3">
      <c r="A3043">
        <v>5</v>
      </c>
      <c r="B3043">
        <v>7</v>
      </c>
      <c r="C3043">
        <v>0</v>
      </c>
      <c r="D3043">
        <v>0</v>
      </c>
      <c r="E3043">
        <v>0</v>
      </c>
      <c r="F3043">
        <v>8.3000000000000007</v>
      </c>
      <c r="G3043">
        <v>3.6</v>
      </c>
      <c r="H3043">
        <v>0</v>
      </c>
      <c r="I3043">
        <v>8.3000000000000007</v>
      </c>
      <c r="J3043">
        <v>0</v>
      </c>
      <c r="K3043">
        <v>0</v>
      </c>
    </row>
    <row r="3044" spans="1:11" x14ac:dyDescent="0.3">
      <c r="A3044">
        <v>5</v>
      </c>
      <c r="B3044">
        <v>7</v>
      </c>
      <c r="C3044">
        <v>1</v>
      </c>
      <c r="D3044">
        <v>0</v>
      </c>
      <c r="E3044">
        <v>0</v>
      </c>
      <c r="F3044">
        <v>8.9</v>
      </c>
      <c r="G3044">
        <v>3.1</v>
      </c>
      <c r="H3044">
        <v>0</v>
      </c>
      <c r="I3044">
        <v>8.9</v>
      </c>
      <c r="J3044">
        <v>0</v>
      </c>
      <c r="K3044">
        <v>0</v>
      </c>
    </row>
    <row r="3045" spans="1:11" x14ac:dyDescent="0.3">
      <c r="A3045">
        <v>5</v>
      </c>
      <c r="B3045">
        <v>7</v>
      </c>
      <c r="C3045">
        <v>2</v>
      </c>
      <c r="D3045">
        <v>0</v>
      </c>
      <c r="E3045">
        <v>0</v>
      </c>
      <c r="F3045">
        <v>7.8</v>
      </c>
      <c r="G3045">
        <v>5.2</v>
      </c>
      <c r="H3045">
        <v>0</v>
      </c>
      <c r="I3045">
        <v>7.8</v>
      </c>
      <c r="J3045">
        <v>0</v>
      </c>
      <c r="K3045">
        <v>0</v>
      </c>
    </row>
    <row r="3046" spans="1:11" x14ac:dyDescent="0.3">
      <c r="A3046">
        <v>5</v>
      </c>
      <c r="B3046">
        <v>7</v>
      </c>
      <c r="C3046">
        <v>3</v>
      </c>
      <c r="D3046">
        <v>0</v>
      </c>
      <c r="E3046">
        <v>0</v>
      </c>
      <c r="F3046">
        <v>7.8</v>
      </c>
      <c r="G3046">
        <v>3.1</v>
      </c>
      <c r="H3046">
        <v>0</v>
      </c>
      <c r="I3046">
        <v>7.8</v>
      </c>
      <c r="J3046">
        <v>0</v>
      </c>
      <c r="K3046">
        <v>0</v>
      </c>
    </row>
    <row r="3047" spans="1:11" x14ac:dyDescent="0.3">
      <c r="A3047">
        <v>5</v>
      </c>
      <c r="B3047">
        <v>7</v>
      </c>
      <c r="C3047">
        <v>4</v>
      </c>
      <c r="D3047">
        <v>0</v>
      </c>
      <c r="E3047">
        <v>0</v>
      </c>
      <c r="F3047">
        <v>7.2</v>
      </c>
      <c r="G3047">
        <v>4.5999999999999996</v>
      </c>
      <c r="H3047">
        <v>0</v>
      </c>
      <c r="I3047">
        <v>7.2</v>
      </c>
      <c r="J3047">
        <v>0</v>
      </c>
      <c r="K3047">
        <v>0</v>
      </c>
    </row>
    <row r="3048" spans="1:11" x14ac:dyDescent="0.3">
      <c r="A3048">
        <v>5</v>
      </c>
      <c r="B3048">
        <v>7</v>
      </c>
      <c r="C3048">
        <v>5</v>
      </c>
      <c r="D3048">
        <v>44</v>
      </c>
      <c r="E3048">
        <v>26</v>
      </c>
      <c r="F3048">
        <v>8.3000000000000007</v>
      </c>
      <c r="G3048">
        <v>3.6</v>
      </c>
      <c r="H3048">
        <v>22.841999999999999</v>
      </c>
      <c r="I3048">
        <v>6.95</v>
      </c>
      <c r="J3048">
        <v>20.885000000000002</v>
      </c>
      <c r="K3048">
        <v>14.936999999999999</v>
      </c>
    </row>
    <row r="3049" spans="1:11" x14ac:dyDescent="0.3">
      <c r="A3049">
        <v>5</v>
      </c>
      <c r="B3049">
        <v>7</v>
      </c>
      <c r="C3049">
        <v>6</v>
      </c>
      <c r="D3049">
        <v>368</v>
      </c>
      <c r="E3049">
        <v>72</v>
      </c>
      <c r="F3049">
        <v>10.6</v>
      </c>
      <c r="G3049">
        <v>4.5999999999999996</v>
      </c>
      <c r="H3049">
        <v>135.892</v>
      </c>
      <c r="I3049">
        <v>12.153</v>
      </c>
      <c r="J3049">
        <v>103.28</v>
      </c>
      <c r="K3049">
        <v>95.674999999999997</v>
      </c>
    </row>
    <row r="3050" spans="1:11" x14ac:dyDescent="0.3">
      <c r="A3050">
        <v>5</v>
      </c>
      <c r="B3050">
        <v>7</v>
      </c>
      <c r="C3050">
        <v>7</v>
      </c>
      <c r="D3050">
        <v>584</v>
      </c>
      <c r="E3050">
        <v>113</v>
      </c>
      <c r="F3050">
        <v>12.2</v>
      </c>
      <c r="G3050">
        <v>5.2</v>
      </c>
      <c r="H3050">
        <v>359.51499999999999</v>
      </c>
      <c r="I3050">
        <v>18.899999999999999</v>
      </c>
      <c r="J3050">
        <v>300.47899999999998</v>
      </c>
      <c r="K3050">
        <v>287.971</v>
      </c>
    </row>
    <row r="3051" spans="1:11" x14ac:dyDescent="0.3">
      <c r="A3051">
        <v>5</v>
      </c>
      <c r="B3051">
        <v>7</v>
      </c>
      <c r="C3051">
        <v>8</v>
      </c>
      <c r="D3051">
        <v>701</v>
      </c>
      <c r="E3051">
        <v>146</v>
      </c>
      <c r="F3051">
        <v>13.3</v>
      </c>
      <c r="G3051">
        <v>6.7</v>
      </c>
      <c r="H3051">
        <v>594.99099999999999</v>
      </c>
      <c r="I3051">
        <v>23.942</v>
      </c>
      <c r="J3051">
        <v>507.18599999999998</v>
      </c>
      <c r="K3051">
        <v>488.11500000000001</v>
      </c>
    </row>
    <row r="3052" spans="1:11" x14ac:dyDescent="0.3">
      <c r="A3052">
        <v>5</v>
      </c>
      <c r="B3052">
        <v>7</v>
      </c>
      <c r="C3052">
        <v>9</v>
      </c>
      <c r="D3052">
        <v>774</v>
      </c>
      <c r="E3052">
        <v>170</v>
      </c>
      <c r="F3052">
        <v>14.4</v>
      </c>
      <c r="G3052">
        <v>7.2</v>
      </c>
      <c r="H3052">
        <v>805.00699999999995</v>
      </c>
      <c r="I3052">
        <v>28.776</v>
      </c>
      <c r="J3052">
        <v>681.23099999999999</v>
      </c>
      <c r="K3052">
        <v>655.505</v>
      </c>
    </row>
    <row r="3053" spans="1:11" x14ac:dyDescent="0.3">
      <c r="A3053">
        <v>5</v>
      </c>
      <c r="B3053">
        <v>7</v>
      </c>
      <c r="C3053">
        <v>10</v>
      </c>
      <c r="D3053">
        <v>807</v>
      </c>
      <c r="E3053">
        <v>185</v>
      </c>
      <c r="F3053">
        <v>15.6</v>
      </c>
      <c r="G3053">
        <v>7.2</v>
      </c>
      <c r="H3053">
        <v>948.30700000000002</v>
      </c>
      <c r="I3053">
        <v>32.914000000000001</v>
      </c>
      <c r="J3053">
        <v>792.572</v>
      </c>
      <c r="K3053">
        <v>762.04700000000003</v>
      </c>
    </row>
    <row r="3054" spans="1:11" x14ac:dyDescent="0.3">
      <c r="A3054">
        <v>5</v>
      </c>
      <c r="B3054">
        <v>7</v>
      </c>
      <c r="C3054">
        <v>11</v>
      </c>
      <c r="D3054">
        <v>830</v>
      </c>
      <c r="E3054">
        <v>193</v>
      </c>
      <c r="F3054">
        <v>16.100000000000001</v>
      </c>
      <c r="G3054">
        <v>6.7</v>
      </c>
      <c r="H3054">
        <v>1035.825</v>
      </c>
      <c r="I3054">
        <v>36.109000000000002</v>
      </c>
      <c r="J3054">
        <v>856.14099999999996</v>
      </c>
      <c r="K3054">
        <v>822.68700000000001</v>
      </c>
    </row>
    <row r="3055" spans="1:11" x14ac:dyDescent="0.3">
      <c r="A3055">
        <v>5</v>
      </c>
      <c r="B3055">
        <v>7</v>
      </c>
      <c r="C3055">
        <v>12</v>
      </c>
      <c r="D3055">
        <v>827</v>
      </c>
      <c r="E3055">
        <v>194</v>
      </c>
      <c r="F3055">
        <v>16.7</v>
      </c>
      <c r="G3055">
        <v>8.1999999999999993</v>
      </c>
      <c r="H3055">
        <v>1039.2170000000001</v>
      </c>
      <c r="I3055">
        <v>34.466999999999999</v>
      </c>
      <c r="J3055">
        <v>864.10199999999998</v>
      </c>
      <c r="K3055">
        <v>830.27099999999996</v>
      </c>
    </row>
    <row r="3056" spans="1:11" x14ac:dyDescent="0.3">
      <c r="A3056">
        <v>5</v>
      </c>
      <c r="B3056">
        <v>7</v>
      </c>
      <c r="C3056">
        <v>13</v>
      </c>
      <c r="D3056">
        <v>806</v>
      </c>
      <c r="E3056">
        <v>191</v>
      </c>
      <c r="F3056">
        <v>16.100000000000001</v>
      </c>
      <c r="G3056">
        <v>9.3000000000000007</v>
      </c>
      <c r="H3056">
        <v>968.76800000000003</v>
      </c>
      <c r="I3056">
        <v>31.34</v>
      </c>
      <c r="J3056">
        <v>814.39599999999996</v>
      </c>
      <c r="K3056">
        <v>782.88099999999997</v>
      </c>
    </row>
    <row r="3057" spans="1:11" x14ac:dyDescent="0.3">
      <c r="A3057">
        <v>5</v>
      </c>
      <c r="B3057">
        <v>7</v>
      </c>
      <c r="C3057">
        <v>14</v>
      </c>
      <c r="D3057">
        <v>770</v>
      </c>
      <c r="E3057">
        <v>177</v>
      </c>
      <c r="F3057">
        <v>16.7</v>
      </c>
      <c r="G3057">
        <v>10.3</v>
      </c>
      <c r="H3057">
        <v>832.61</v>
      </c>
      <c r="I3057">
        <v>28.863</v>
      </c>
      <c r="J3057">
        <v>704.93799999999999</v>
      </c>
      <c r="K3057">
        <v>678.226</v>
      </c>
    </row>
    <row r="3058" spans="1:11" x14ac:dyDescent="0.3">
      <c r="A3058">
        <v>5</v>
      </c>
      <c r="B3058">
        <v>7</v>
      </c>
      <c r="C3058">
        <v>15</v>
      </c>
      <c r="D3058">
        <v>709</v>
      </c>
      <c r="E3058">
        <v>154</v>
      </c>
      <c r="F3058">
        <v>15</v>
      </c>
      <c r="G3058">
        <v>11.8</v>
      </c>
      <c r="H3058">
        <v>636.50800000000004</v>
      </c>
      <c r="I3058">
        <v>23.294</v>
      </c>
      <c r="J3058">
        <v>545.55200000000002</v>
      </c>
      <c r="K3058">
        <v>525.10299999999995</v>
      </c>
    </row>
    <row r="3059" spans="1:11" x14ac:dyDescent="0.3">
      <c r="A3059">
        <v>5</v>
      </c>
      <c r="B3059">
        <v>7</v>
      </c>
      <c r="C3059">
        <v>16</v>
      </c>
      <c r="D3059">
        <v>603</v>
      </c>
      <c r="E3059">
        <v>122</v>
      </c>
      <c r="F3059">
        <v>13.9</v>
      </c>
      <c r="G3059">
        <v>13.4</v>
      </c>
      <c r="H3059">
        <v>404.71800000000002</v>
      </c>
      <c r="I3059">
        <v>18.468</v>
      </c>
      <c r="J3059">
        <v>342.92500000000001</v>
      </c>
      <c r="K3059">
        <v>329.18799999999999</v>
      </c>
    </row>
    <row r="3060" spans="1:11" x14ac:dyDescent="0.3">
      <c r="A3060">
        <v>5</v>
      </c>
      <c r="B3060">
        <v>7</v>
      </c>
      <c r="C3060">
        <v>17</v>
      </c>
      <c r="D3060">
        <v>413</v>
      </c>
      <c r="E3060">
        <v>82</v>
      </c>
      <c r="F3060">
        <v>12.8</v>
      </c>
      <c r="G3060">
        <v>11.8</v>
      </c>
      <c r="H3060">
        <v>175.041</v>
      </c>
      <c r="I3060">
        <v>14.539</v>
      </c>
      <c r="J3060">
        <v>136.47</v>
      </c>
      <c r="K3060">
        <v>128.13300000000001</v>
      </c>
    </row>
    <row r="3061" spans="1:11" x14ac:dyDescent="0.3">
      <c r="A3061">
        <v>5</v>
      </c>
      <c r="B3061">
        <v>7</v>
      </c>
      <c r="C3061">
        <v>18</v>
      </c>
      <c r="D3061">
        <v>87</v>
      </c>
      <c r="E3061">
        <v>34</v>
      </c>
      <c r="F3061">
        <v>11.7</v>
      </c>
      <c r="G3061">
        <v>11.3</v>
      </c>
      <c r="H3061">
        <v>28.027999999999999</v>
      </c>
      <c r="I3061">
        <v>11.275</v>
      </c>
      <c r="J3061">
        <v>25.262</v>
      </c>
      <c r="K3061">
        <v>19.231000000000002</v>
      </c>
    </row>
    <row r="3062" spans="1:11" x14ac:dyDescent="0.3">
      <c r="A3062">
        <v>5</v>
      </c>
      <c r="B3062">
        <v>7</v>
      </c>
      <c r="C3062">
        <v>19</v>
      </c>
      <c r="D3062">
        <v>0</v>
      </c>
      <c r="E3062">
        <v>0</v>
      </c>
      <c r="F3062">
        <v>11.1</v>
      </c>
      <c r="G3062">
        <v>8.8000000000000007</v>
      </c>
      <c r="H3062">
        <v>0</v>
      </c>
      <c r="I3062">
        <v>11.1</v>
      </c>
      <c r="J3062">
        <v>0</v>
      </c>
      <c r="K3062">
        <v>0</v>
      </c>
    </row>
    <row r="3063" spans="1:11" x14ac:dyDescent="0.3">
      <c r="A3063">
        <v>5</v>
      </c>
      <c r="B3063">
        <v>7</v>
      </c>
      <c r="C3063">
        <v>20</v>
      </c>
      <c r="D3063">
        <v>0</v>
      </c>
      <c r="E3063">
        <v>0</v>
      </c>
      <c r="F3063">
        <v>11.1</v>
      </c>
      <c r="G3063">
        <v>9.3000000000000007</v>
      </c>
      <c r="H3063">
        <v>0</v>
      </c>
      <c r="I3063">
        <v>11.1</v>
      </c>
      <c r="J3063">
        <v>0</v>
      </c>
      <c r="K3063">
        <v>0</v>
      </c>
    </row>
    <row r="3064" spans="1:11" x14ac:dyDescent="0.3">
      <c r="A3064">
        <v>5</v>
      </c>
      <c r="B3064">
        <v>7</v>
      </c>
      <c r="C3064">
        <v>21</v>
      </c>
      <c r="D3064">
        <v>0</v>
      </c>
      <c r="E3064">
        <v>0</v>
      </c>
      <c r="F3064">
        <v>10.6</v>
      </c>
      <c r="G3064">
        <v>8.1999999999999993</v>
      </c>
      <c r="H3064">
        <v>0</v>
      </c>
      <c r="I3064">
        <v>10.6</v>
      </c>
      <c r="J3064">
        <v>0</v>
      </c>
      <c r="K3064">
        <v>0</v>
      </c>
    </row>
    <row r="3065" spans="1:11" x14ac:dyDescent="0.3">
      <c r="A3065">
        <v>5</v>
      </c>
      <c r="B3065">
        <v>7</v>
      </c>
      <c r="C3065">
        <v>22</v>
      </c>
      <c r="D3065">
        <v>0</v>
      </c>
      <c r="E3065">
        <v>0</v>
      </c>
      <c r="F3065">
        <v>10.6</v>
      </c>
      <c r="G3065">
        <v>7.2</v>
      </c>
      <c r="H3065">
        <v>0</v>
      </c>
      <c r="I3065">
        <v>10.6</v>
      </c>
      <c r="J3065">
        <v>0</v>
      </c>
      <c r="K3065">
        <v>0</v>
      </c>
    </row>
    <row r="3066" spans="1:11" x14ac:dyDescent="0.3">
      <c r="A3066">
        <v>5</v>
      </c>
      <c r="B3066">
        <v>7</v>
      </c>
      <c r="C3066">
        <v>23</v>
      </c>
      <c r="D3066">
        <v>0</v>
      </c>
      <c r="E3066">
        <v>0</v>
      </c>
      <c r="F3066">
        <v>10</v>
      </c>
      <c r="G3066">
        <v>7.7</v>
      </c>
      <c r="H3066">
        <v>0</v>
      </c>
      <c r="I3066">
        <v>10</v>
      </c>
      <c r="J3066">
        <v>0</v>
      </c>
      <c r="K3066">
        <v>0</v>
      </c>
    </row>
    <row r="3067" spans="1:11" x14ac:dyDescent="0.3">
      <c r="A3067">
        <v>5</v>
      </c>
      <c r="B3067">
        <v>8</v>
      </c>
      <c r="C3067">
        <v>0</v>
      </c>
      <c r="D3067">
        <v>0</v>
      </c>
      <c r="E3067">
        <v>0</v>
      </c>
      <c r="F3067">
        <v>10</v>
      </c>
      <c r="G3067">
        <v>5.2</v>
      </c>
      <c r="H3067">
        <v>0</v>
      </c>
      <c r="I3067">
        <v>10</v>
      </c>
      <c r="J3067">
        <v>0</v>
      </c>
      <c r="K3067">
        <v>0</v>
      </c>
    </row>
    <row r="3068" spans="1:11" x14ac:dyDescent="0.3">
      <c r="A3068">
        <v>5</v>
      </c>
      <c r="B3068">
        <v>8</v>
      </c>
      <c r="C3068">
        <v>1</v>
      </c>
      <c r="D3068">
        <v>0</v>
      </c>
      <c r="E3068">
        <v>0</v>
      </c>
      <c r="F3068">
        <v>10</v>
      </c>
      <c r="G3068">
        <v>3.6</v>
      </c>
      <c r="H3068">
        <v>0</v>
      </c>
      <c r="I3068">
        <v>10</v>
      </c>
      <c r="J3068">
        <v>0</v>
      </c>
      <c r="K3068">
        <v>0</v>
      </c>
    </row>
    <row r="3069" spans="1:11" x14ac:dyDescent="0.3">
      <c r="A3069">
        <v>5</v>
      </c>
      <c r="B3069">
        <v>8</v>
      </c>
      <c r="C3069">
        <v>2</v>
      </c>
      <c r="D3069">
        <v>0</v>
      </c>
      <c r="E3069">
        <v>0</v>
      </c>
      <c r="F3069">
        <v>8.9</v>
      </c>
      <c r="G3069">
        <v>4.0999999999999996</v>
      </c>
      <c r="H3069">
        <v>0</v>
      </c>
      <c r="I3069">
        <v>8.9</v>
      </c>
      <c r="J3069">
        <v>0</v>
      </c>
      <c r="K3069">
        <v>0</v>
      </c>
    </row>
    <row r="3070" spans="1:11" x14ac:dyDescent="0.3">
      <c r="A3070">
        <v>5</v>
      </c>
      <c r="B3070">
        <v>8</v>
      </c>
      <c r="C3070">
        <v>3</v>
      </c>
      <c r="D3070">
        <v>0</v>
      </c>
      <c r="E3070">
        <v>0</v>
      </c>
      <c r="F3070">
        <v>8.9</v>
      </c>
      <c r="G3070">
        <v>2.1</v>
      </c>
      <c r="H3070">
        <v>0</v>
      </c>
      <c r="I3070">
        <v>8.9</v>
      </c>
      <c r="J3070">
        <v>0</v>
      </c>
      <c r="K3070">
        <v>0</v>
      </c>
    </row>
    <row r="3071" spans="1:11" x14ac:dyDescent="0.3">
      <c r="A3071">
        <v>5</v>
      </c>
      <c r="B3071">
        <v>8</v>
      </c>
      <c r="C3071">
        <v>4</v>
      </c>
      <c r="D3071">
        <v>0</v>
      </c>
      <c r="E3071">
        <v>0</v>
      </c>
      <c r="F3071">
        <v>8.3000000000000007</v>
      </c>
      <c r="G3071">
        <v>0</v>
      </c>
      <c r="H3071">
        <v>0</v>
      </c>
      <c r="I3071">
        <v>8.3000000000000007</v>
      </c>
      <c r="J3071">
        <v>0</v>
      </c>
      <c r="K3071">
        <v>0</v>
      </c>
    </row>
    <row r="3072" spans="1:11" x14ac:dyDescent="0.3">
      <c r="A3072">
        <v>5</v>
      </c>
      <c r="B3072">
        <v>8</v>
      </c>
      <c r="C3072">
        <v>5</v>
      </c>
      <c r="D3072">
        <v>32</v>
      </c>
      <c r="E3072">
        <v>27</v>
      </c>
      <c r="F3072">
        <v>8.9</v>
      </c>
      <c r="G3072">
        <v>0</v>
      </c>
      <c r="H3072">
        <v>23.64</v>
      </c>
      <c r="I3072">
        <v>5.2160000000000002</v>
      </c>
      <c r="J3072">
        <v>21.739000000000001</v>
      </c>
      <c r="K3072">
        <v>15.773999999999999</v>
      </c>
    </row>
    <row r="3073" spans="1:11" x14ac:dyDescent="0.3">
      <c r="A3073">
        <v>5</v>
      </c>
      <c r="B3073">
        <v>8</v>
      </c>
      <c r="C3073">
        <v>6</v>
      </c>
      <c r="D3073">
        <v>320</v>
      </c>
      <c r="E3073">
        <v>79</v>
      </c>
      <c r="F3073">
        <v>11.1</v>
      </c>
      <c r="G3073">
        <v>2.1</v>
      </c>
      <c r="H3073">
        <v>133.90100000000001</v>
      </c>
      <c r="I3073">
        <v>13.045</v>
      </c>
      <c r="J3073">
        <v>103.658</v>
      </c>
      <c r="K3073">
        <v>96.045000000000002</v>
      </c>
    </row>
    <row r="3074" spans="1:11" x14ac:dyDescent="0.3">
      <c r="A3074">
        <v>5</v>
      </c>
      <c r="B3074">
        <v>8</v>
      </c>
      <c r="C3074">
        <v>7</v>
      </c>
      <c r="D3074">
        <v>536</v>
      </c>
      <c r="E3074">
        <v>125</v>
      </c>
      <c r="F3074">
        <v>13.3</v>
      </c>
      <c r="G3074">
        <v>2.1</v>
      </c>
      <c r="H3074">
        <v>349.76600000000002</v>
      </c>
      <c r="I3074">
        <v>22.478999999999999</v>
      </c>
      <c r="J3074">
        <v>289.642</v>
      </c>
      <c r="K3074">
        <v>277.43700000000001</v>
      </c>
    </row>
    <row r="3075" spans="1:11" x14ac:dyDescent="0.3">
      <c r="A3075">
        <v>5</v>
      </c>
      <c r="B3075">
        <v>8</v>
      </c>
      <c r="C3075">
        <v>8</v>
      </c>
      <c r="D3075">
        <v>659</v>
      </c>
      <c r="E3075">
        <v>163</v>
      </c>
      <c r="F3075">
        <v>14.4</v>
      </c>
      <c r="G3075">
        <v>2.6</v>
      </c>
      <c r="H3075">
        <v>585.97500000000002</v>
      </c>
      <c r="I3075">
        <v>30.524999999999999</v>
      </c>
      <c r="J3075">
        <v>488.34300000000002</v>
      </c>
      <c r="K3075">
        <v>469.93</v>
      </c>
    </row>
    <row r="3076" spans="1:11" x14ac:dyDescent="0.3">
      <c r="A3076">
        <v>5</v>
      </c>
      <c r="B3076">
        <v>8</v>
      </c>
      <c r="C3076">
        <v>9</v>
      </c>
      <c r="D3076">
        <v>724</v>
      </c>
      <c r="E3076">
        <v>193</v>
      </c>
      <c r="F3076">
        <v>16.7</v>
      </c>
      <c r="G3076">
        <v>3.1</v>
      </c>
      <c r="H3076">
        <v>788.54100000000005</v>
      </c>
      <c r="I3076">
        <v>38.003999999999998</v>
      </c>
      <c r="J3076">
        <v>645.54499999999996</v>
      </c>
      <c r="K3076">
        <v>621.26800000000003</v>
      </c>
    </row>
    <row r="3077" spans="1:11" x14ac:dyDescent="0.3">
      <c r="A3077">
        <v>5</v>
      </c>
      <c r="B3077">
        <v>8</v>
      </c>
      <c r="C3077">
        <v>10</v>
      </c>
      <c r="D3077">
        <v>770</v>
      </c>
      <c r="E3077">
        <v>208</v>
      </c>
      <c r="F3077">
        <v>18.899999999999999</v>
      </c>
      <c r="G3077">
        <v>3.1</v>
      </c>
      <c r="H3077">
        <v>941.55</v>
      </c>
      <c r="I3077">
        <v>44.676000000000002</v>
      </c>
      <c r="J3077">
        <v>753.62300000000005</v>
      </c>
      <c r="K3077">
        <v>724.82500000000005</v>
      </c>
    </row>
    <row r="3078" spans="1:11" x14ac:dyDescent="0.3">
      <c r="A3078">
        <v>5</v>
      </c>
      <c r="B3078">
        <v>8</v>
      </c>
      <c r="C3078">
        <v>11</v>
      </c>
      <c r="D3078">
        <v>791</v>
      </c>
      <c r="E3078">
        <v>216</v>
      </c>
      <c r="F3078">
        <v>20.6</v>
      </c>
      <c r="G3078">
        <v>5.2</v>
      </c>
      <c r="H3078">
        <v>1025.675</v>
      </c>
      <c r="I3078">
        <v>43.685000000000002</v>
      </c>
      <c r="J3078">
        <v>824.36599999999999</v>
      </c>
      <c r="K3078">
        <v>792.39300000000003</v>
      </c>
    </row>
    <row r="3079" spans="1:11" x14ac:dyDescent="0.3">
      <c r="A3079">
        <v>5</v>
      </c>
      <c r="B3079">
        <v>8</v>
      </c>
      <c r="C3079">
        <v>12</v>
      </c>
      <c r="D3079">
        <v>792</v>
      </c>
      <c r="E3079">
        <v>217</v>
      </c>
      <c r="F3079">
        <v>21.7</v>
      </c>
      <c r="G3079">
        <v>6.2</v>
      </c>
      <c r="H3079">
        <v>1032.903</v>
      </c>
      <c r="I3079">
        <v>42.81</v>
      </c>
      <c r="J3079">
        <v>832.91200000000003</v>
      </c>
      <c r="K3079">
        <v>800.54399999999998</v>
      </c>
    </row>
    <row r="3080" spans="1:11" x14ac:dyDescent="0.3">
      <c r="A3080">
        <v>5</v>
      </c>
      <c r="B3080">
        <v>8</v>
      </c>
      <c r="C3080">
        <v>13</v>
      </c>
      <c r="D3080">
        <v>779</v>
      </c>
      <c r="E3080">
        <v>210</v>
      </c>
      <c r="F3080">
        <v>20</v>
      </c>
      <c r="G3080">
        <v>9.3000000000000007</v>
      </c>
      <c r="H3080">
        <v>966.89300000000003</v>
      </c>
      <c r="I3080">
        <v>35.265999999999998</v>
      </c>
      <c r="J3080">
        <v>801.40599999999995</v>
      </c>
      <c r="K3080">
        <v>770.48199999999997</v>
      </c>
    </row>
    <row r="3081" spans="1:11" x14ac:dyDescent="0.3">
      <c r="A3081">
        <v>5</v>
      </c>
      <c r="B3081">
        <v>8</v>
      </c>
      <c r="C3081">
        <v>14</v>
      </c>
      <c r="D3081">
        <v>743</v>
      </c>
      <c r="E3081">
        <v>194</v>
      </c>
      <c r="F3081">
        <v>18.899999999999999</v>
      </c>
      <c r="G3081">
        <v>10.8</v>
      </c>
      <c r="H3081">
        <v>827.47</v>
      </c>
      <c r="I3081">
        <v>30.632000000000001</v>
      </c>
      <c r="J3081">
        <v>696.23099999999999</v>
      </c>
      <c r="K3081">
        <v>669.88300000000004</v>
      </c>
    </row>
    <row r="3082" spans="1:11" x14ac:dyDescent="0.3">
      <c r="A3082">
        <v>5</v>
      </c>
      <c r="B3082">
        <v>8</v>
      </c>
      <c r="C3082">
        <v>15</v>
      </c>
      <c r="D3082">
        <v>677</v>
      </c>
      <c r="E3082">
        <v>169</v>
      </c>
      <c r="F3082">
        <v>18.899999999999999</v>
      </c>
      <c r="G3082">
        <v>11.3</v>
      </c>
      <c r="H3082">
        <v>630.29</v>
      </c>
      <c r="I3082">
        <v>27.422000000000001</v>
      </c>
      <c r="J3082">
        <v>532.654</v>
      </c>
      <c r="K3082">
        <v>512.673</v>
      </c>
    </row>
    <row r="3083" spans="1:11" x14ac:dyDescent="0.3">
      <c r="A3083">
        <v>5</v>
      </c>
      <c r="B3083">
        <v>8</v>
      </c>
      <c r="C3083">
        <v>16</v>
      </c>
      <c r="D3083">
        <v>566</v>
      </c>
      <c r="E3083">
        <v>133</v>
      </c>
      <c r="F3083">
        <v>16.7</v>
      </c>
      <c r="G3083">
        <v>9.3000000000000007</v>
      </c>
      <c r="H3083">
        <v>398.60599999999999</v>
      </c>
      <c r="I3083">
        <v>22.581</v>
      </c>
      <c r="J3083">
        <v>333.62200000000001</v>
      </c>
      <c r="K3083">
        <v>320.16000000000003</v>
      </c>
    </row>
    <row r="3084" spans="1:11" x14ac:dyDescent="0.3">
      <c r="A3084">
        <v>5</v>
      </c>
      <c r="B3084">
        <v>8</v>
      </c>
      <c r="C3084">
        <v>17</v>
      </c>
      <c r="D3084">
        <v>373</v>
      </c>
      <c r="E3084">
        <v>88</v>
      </c>
      <c r="F3084">
        <v>16.100000000000001</v>
      </c>
      <c r="G3084">
        <v>7.7</v>
      </c>
      <c r="H3084">
        <v>171.595</v>
      </c>
      <c r="I3084">
        <v>18.484000000000002</v>
      </c>
      <c r="J3084">
        <v>133.52500000000001</v>
      </c>
      <c r="K3084">
        <v>125.254</v>
      </c>
    </row>
    <row r="3085" spans="1:11" x14ac:dyDescent="0.3">
      <c r="A3085">
        <v>5</v>
      </c>
      <c r="B3085">
        <v>8</v>
      </c>
      <c r="C3085">
        <v>18</v>
      </c>
      <c r="D3085">
        <v>61</v>
      </c>
      <c r="E3085">
        <v>27</v>
      </c>
      <c r="F3085">
        <v>13.9</v>
      </c>
      <c r="G3085">
        <v>8.8000000000000007</v>
      </c>
      <c r="H3085">
        <v>22.550999999999998</v>
      </c>
      <c r="I3085">
        <v>13.349</v>
      </c>
      <c r="J3085">
        <v>20.184999999999999</v>
      </c>
      <c r="K3085">
        <v>14.249000000000001</v>
      </c>
    </row>
    <row r="3086" spans="1:11" x14ac:dyDescent="0.3">
      <c r="A3086">
        <v>5</v>
      </c>
      <c r="B3086">
        <v>8</v>
      </c>
      <c r="C3086">
        <v>19</v>
      </c>
      <c r="D3086">
        <v>0</v>
      </c>
      <c r="E3086">
        <v>0</v>
      </c>
      <c r="F3086">
        <v>12.8</v>
      </c>
      <c r="G3086">
        <v>7.7</v>
      </c>
      <c r="H3086">
        <v>0</v>
      </c>
      <c r="I3086">
        <v>12.8</v>
      </c>
      <c r="J3086">
        <v>0</v>
      </c>
      <c r="K3086">
        <v>0</v>
      </c>
    </row>
    <row r="3087" spans="1:11" x14ac:dyDescent="0.3">
      <c r="A3087">
        <v>5</v>
      </c>
      <c r="B3087">
        <v>8</v>
      </c>
      <c r="C3087">
        <v>20</v>
      </c>
      <c r="D3087">
        <v>0</v>
      </c>
      <c r="E3087">
        <v>0</v>
      </c>
      <c r="F3087">
        <v>12.2</v>
      </c>
      <c r="G3087">
        <v>5.7</v>
      </c>
      <c r="H3087">
        <v>0</v>
      </c>
      <c r="I3087">
        <v>12.2</v>
      </c>
      <c r="J3087">
        <v>0</v>
      </c>
      <c r="K3087">
        <v>0</v>
      </c>
    </row>
    <row r="3088" spans="1:11" x14ac:dyDescent="0.3">
      <c r="A3088">
        <v>5</v>
      </c>
      <c r="B3088">
        <v>8</v>
      </c>
      <c r="C3088">
        <v>21</v>
      </c>
      <c r="D3088">
        <v>0</v>
      </c>
      <c r="E3088">
        <v>0</v>
      </c>
      <c r="F3088">
        <v>11.7</v>
      </c>
      <c r="G3088">
        <v>4.0999999999999996</v>
      </c>
      <c r="H3088">
        <v>0</v>
      </c>
      <c r="I3088">
        <v>11.7</v>
      </c>
      <c r="J3088">
        <v>0</v>
      </c>
      <c r="K3088">
        <v>0</v>
      </c>
    </row>
    <row r="3089" spans="1:11" x14ac:dyDescent="0.3">
      <c r="A3089">
        <v>5</v>
      </c>
      <c r="B3089">
        <v>8</v>
      </c>
      <c r="C3089">
        <v>22</v>
      </c>
      <c r="D3089">
        <v>0</v>
      </c>
      <c r="E3089">
        <v>0</v>
      </c>
      <c r="F3089">
        <v>11.1</v>
      </c>
      <c r="G3089">
        <v>4.0999999999999996</v>
      </c>
      <c r="H3089">
        <v>0</v>
      </c>
      <c r="I3089">
        <v>11.1</v>
      </c>
      <c r="J3089">
        <v>0</v>
      </c>
      <c r="K3089">
        <v>0</v>
      </c>
    </row>
    <row r="3090" spans="1:11" x14ac:dyDescent="0.3">
      <c r="A3090">
        <v>5</v>
      </c>
      <c r="B3090">
        <v>8</v>
      </c>
      <c r="C3090">
        <v>23</v>
      </c>
      <c r="D3090">
        <v>0</v>
      </c>
      <c r="E3090">
        <v>0</v>
      </c>
      <c r="F3090">
        <v>10.6</v>
      </c>
      <c r="G3090">
        <v>3.1</v>
      </c>
      <c r="H3090">
        <v>0</v>
      </c>
      <c r="I3090">
        <v>10.6</v>
      </c>
      <c r="J3090">
        <v>0</v>
      </c>
      <c r="K3090">
        <v>0</v>
      </c>
    </row>
    <row r="3091" spans="1:11" x14ac:dyDescent="0.3">
      <c r="A3091">
        <v>5</v>
      </c>
      <c r="B3091">
        <v>9</v>
      </c>
      <c r="C3091">
        <v>0</v>
      </c>
      <c r="D3091">
        <v>0</v>
      </c>
      <c r="E3091">
        <v>0</v>
      </c>
      <c r="F3091">
        <v>11.1</v>
      </c>
      <c r="G3091">
        <v>2.1</v>
      </c>
      <c r="H3091">
        <v>0</v>
      </c>
      <c r="I3091">
        <v>11.1</v>
      </c>
      <c r="J3091">
        <v>0</v>
      </c>
      <c r="K3091">
        <v>0</v>
      </c>
    </row>
    <row r="3092" spans="1:11" x14ac:dyDescent="0.3">
      <c r="A3092">
        <v>5</v>
      </c>
      <c r="B3092">
        <v>9</v>
      </c>
      <c r="C3092">
        <v>1</v>
      </c>
      <c r="D3092">
        <v>0</v>
      </c>
      <c r="E3092">
        <v>0</v>
      </c>
      <c r="F3092">
        <v>11.1</v>
      </c>
      <c r="G3092">
        <v>2.1</v>
      </c>
      <c r="H3092">
        <v>0</v>
      </c>
      <c r="I3092">
        <v>11.1</v>
      </c>
      <c r="J3092">
        <v>0</v>
      </c>
      <c r="K3092">
        <v>0</v>
      </c>
    </row>
    <row r="3093" spans="1:11" x14ac:dyDescent="0.3">
      <c r="A3093">
        <v>5</v>
      </c>
      <c r="B3093">
        <v>9</v>
      </c>
      <c r="C3093">
        <v>2</v>
      </c>
      <c r="D3093">
        <v>0</v>
      </c>
      <c r="E3093">
        <v>0</v>
      </c>
      <c r="F3093">
        <v>10.6</v>
      </c>
      <c r="G3093">
        <v>2.1</v>
      </c>
      <c r="H3093">
        <v>0</v>
      </c>
      <c r="I3093">
        <v>10.6</v>
      </c>
      <c r="J3093">
        <v>0</v>
      </c>
      <c r="K3093">
        <v>0</v>
      </c>
    </row>
    <row r="3094" spans="1:11" x14ac:dyDescent="0.3">
      <c r="A3094">
        <v>5</v>
      </c>
      <c r="B3094">
        <v>9</v>
      </c>
      <c r="C3094">
        <v>3</v>
      </c>
      <c r="D3094">
        <v>0</v>
      </c>
      <c r="E3094">
        <v>0</v>
      </c>
      <c r="F3094">
        <v>10.6</v>
      </c>
      <c r="G3094">
        <v>1.5</v>
      </c>
      <c r="H3094">
        <v>0</v>
      </c>
      <c r="I3094">
        <v>10.6</v>
      </c>
      <c r="J3094">
        <v>0</v>
      </c>
      <c r="K3094">
        <v>0</v>
      </c>
    </row>
    <row r="3095" spans="1:11" x14ac:dyDescent="0.3">
      <c r="A3095">
        <v>5</v>
      </c>
      <c r="B3095">
        <v>9</v>
      </c>
      <c r="C3095">
        <v>4</v>
      </c>
      <c r="D3095">
        <v>0</v>
      </c>
      <c r="E3095">
        <v>0</v>
      </c>
      <c r="F3095">
        <v>10</v>
      </c>
      <c r="G3095">
        <v>2.6</v>
      </c>
      <c r="H3095">
        <v>0</v>
      </c>
      <c r="I3095">
        <v>10</v>
      </c>
      <c r="J3095">
        <v>0</v>
      </c>
      <c r="K3095">
        <v>0</v>
      </c>
    </row>
    <row r="3096" spans="1:11" x14ac:dyDescent="0.3">
      <c r="A3096">
        <v>5</v>
      </c>
      <c r="B3096">
        <v>9</v>
      </c>
      <c r="C3096">
        <v>5</v>
      </c>
      <c r="D3096">
        <v>49</v>
      </c>
      <c r="E3096">
        <v>23</v>
      </c>
      <c r="F3096">
        <v>10</v>
      </c>
      <c r="G3096">
        <v>2.6</v>
      </c>
      <c r="H3096">
        <v>20.533000000000001</v>
      </c>
      <c r="I3096">
        <v>8.3379999999999992</v>
      </c>
      <c r="J3096">
        <v>18.687999999999999</v>
      </c>
      <c r="K3096">
        <v>12.78</v>
      </c>
    </row>
    <row r="3097" spans="1:11" x14ac:dyDescent="0.3">
      <c r="A3097">
        <v>5</v>
      </c>
      <c r="B3097">
        <v>9</v>
      </c>
      <c r="C3097">
        <v>6</v>
      </c>
      <c r="D3097">
        <v>332</v>
      </c>
      <c r="E3097">
        <v>86</v>
      </c>
      <c r="F3097">
        <v>15</v>
      </c>
      <c r="G3097">
        <v>0</v>
      </c>
      <c r="H3097">
        <v>143.02000000000001</v>
      </c>
      <c r="I3097">
        <v>18.530999999999999</v>
      </c>
      <c r="J3097">
        <v>109.188</v>
      </c>
      <c r="K3097">
        <v>101.456</v>
      </c>
    </row>
    <row r="3098" spans="1:11" x14ac:dyDescent="0.3">
      <c r="A3098">
        <v>5</v>
      </c>
      <c r="B3098">
        <v>9</v>
      </c>
      <c r="C3098">
        <v>7</v>
      </c>
      <c r="D3098">
        <v>429</v>
      </c>
      <c r="E3098">
        <v>156</v>
      </c>
      <c r="F3098">
        <v>17.2</v>
      </c>
      <c r="G3098">
        <v>1.5</v>
      </c>
      <c r="H3098">
        <v>335.27699999999999</v>
      </c>
      <c r="I3098">
        <v>26.835999999999999</v>
      </c>
      <c r="J3098">
        <v>275.64600000000002</v>
      </c>
      <c r="K3098">
        <v>263.82799999999997</v>
      </c>
    </row>
    <row r="3099" spans="1:11" x14ac:dyDescent="0.3">
      <c r="A3099">
        <v>5</v>
      </c>
      <c r="B3099">
        <v>9</v>
      </c>
      <c r="C3099">
        <v>8</v>
      </c>
      <c r="D3099">
        <v>489</v>
      </c>
      <c r="E3099">
        <v>200</v>
      </c>
      <c r="F3099">
        <v>17.8</v>
      </c>
      <c r="G3099">
        <v>2.6</v>
      </c>
      <c r="H3099">
        <v>513.59</v>
      </c>
      <c r="I3099">
        <v>31.806000000000001</v>
      </c>
      <c r="J3099">
        <v>426.86399999999998</v>
      </c>
      <c r="K3099">
        <v>410.51600000000002</v>
      </c>
    </row>
    <row r="3100" spans="1:11" x14ac:dyDescent="0.3">
      <c r="A3100">
        <v>5</v>
      </c>
      <c r="B3100">
        <v>9</v>
      </c>
      <c r="C3100">
        <v>9</v>
      </c>
      <c r="D3100">
        <v>635</v>
      </c>
      <c r="E3100">
        <v>188</v>
      </c>
      <c r="F3100">
        <v>21.7</v>
      </c>
      <c r="G3100">
        <v>1.5</v>
      </c>
      <c r="H3100">
        <v>712.19899999999996</v>
      </c>
      <c r="I3100">
        <v>44.901000000000003</v>
      </c>
      <c r="J3100">
        <v>568.35199999999998</v>
      </c>
      <c r="K3100">
        <v>547.05999999999995</v>
      </c>
    </row>
    <row r="3101" spans="1:11" x14ac:dyDescent="0.3">
      <c r="A3101">
        <v>5</v>
      </c>
      <c r="B3101">
        <v>9</v>
      </c>
      <c r="C3101">
        <v>10</v>
      </c>
      <c r="D3101">
        <v>832</v>
      </c>
      <c r="E3101">
        <v>152</v>
      </c>
      <c r="F3101">
        <v>23.9</v>
      </c>
      <c r="G3101">
        <v>2.6</v>
      </c>
      <c r="H3101">
        <v>937.93</v>
      </c>
      <c r="I3101">
        <v>50.488</v>
      </c>
      <c r="J3101">
        <v>734.29700000000003</v>
      </c>
      <c r="K3101">
        <v>706.33600000000001</v>
      </c>
    </row>
    <row r="3102" spans="1:11" x14ac:dyDescent="0.3">
      <c r="A3102">
        <v>5</v>
      </c>
      <c r="B3102">
        <v>9</v>
      </c>
      <c r="C3102">
        <v>11</v>
      </c>
      <c r="D3102">
        <v>813</v>
      </c>
      <c r="E3102">
        <v>174</v>
      </c>
      <c r="F3102">
        <v>25</v>
      </c>
      <c r="G3102">
        <v>2.6</v>
      </c>
      <c r="H3102">
        <v>999.34100000000001</v>
      </c>
      <c r="I3102">
        <v>53.866999999999997</v>
      </c>
      <c r="J3102">
        <v>772.57399999999996</v>
      </c>
      <c r="K3102">
        <v>742.94200000000001</v>
      </c>
    </row>
    <row r="3103" spans="1:11" x14ac:dyDescent="0.3">
      <c r="A3103">
        <v>5</v>
      </c>
      <c r="B3103">
        <v>9</v>
      </c>
      <c r="C3103">
        <v>12</v>
      </c>
      <c r="D3103">
        <v>811</v>
      </c>
      <c r="E3103">
        <v>174</v>
      </c>
      <c r="F3103">
        <v>23.3</v>
      </c>
      <c r="G3103">
        <v>8.1999999999999993</v>
      </c>
      <c r="H3103">
        <v>1002.484</v>
      </c>
      <c r="I3103">
        <v>40.497999999999998</v>
      </c>
      <c r="J3103">
        <v>815.35799999999995</v>
      </c>
      <c r="K3103">
        <v>783.79899999999998</v>
      </c>
    </row>
    <row r="3104" spans="1:11" x14ac:dyDescent="0.3">
      <c r="A3104">
        <v>5</v>
      </c>
      <c r="B3104">
        <v>9</v>
      </c>
      <c r="C3104">
        <v>13</v>
      </c>
      <c r="D3104">
        <v>491</v>
      </c>
      <c r="E3104">
        <v>285</v>
      </c>
      <c r="F3104">
        <v>20</v>
      </c>
      <c r="G3104">
        <v>10.3</v>
      </c>
      <c r="H3104">
        <v>768.755</v>
      </c>
      <c r="I3104">
        <v>31.31</v>
      </c>
      <c r="J3104">
        <v>646.37199999999996</v>
      </c>
      <c r="K3104">
        <v>622.06100000000004</v>
      </c>
    </row>
    <row r="3105" spans="1:11" x14ac:dyDescent="0.3">
      <c r="A3105">
        <v>5</v>
      </c>
      <c r="B3105">
        <v>9</v>
      </c>
      <c r="C3105">
        <v>14</v>
      </c>
      <c r="D3105">
        <v>657</v>
      </c>
      <c r="E3105">
        <v>231</v>
      </c>
      <c r="F3105">
        <v>21.1</v>
      </c>
      <c r="G3105">
        <v>9.8000000000000007</v>
      </c>
      <c r="H3105">
        <v>793.02499999999998</v>
      </c>
      <c r="I3105">
        <v>32.957000000000001</v>
      </c>
      <c r="J3105">
        <v>661.81299999999999</v>
      </c>
      <c r="K3105">
        <v>636.88099999999997</v>
      </c>
    </row>
    <row r="3106" spans="1:11" x14ac:dyDescent="0.3">
      <c r="A3106">
        <v>5</v>
      </c>
      <c r="B3106">
        <v>9</v>
      </c>
      <c r="C3106">
        <v>15</v>
      </c>
      <c r="D3106">
        <v>527</v>
      </c>
      <c r="E3106">
        <v>191</v>
      </c>
      <c r="F3106">
        <v>16.7</v>
      </c>
      <c r="G3106">
        <v>11.3</v>
      </c>
      <c r="H3106">
        <v>549.67899999999997</v>
      </c>
      <c r="I3106">
        <v>24.042999999999999</v>
      </c>
      <c r="J3106">
        <v>470.53399999999999</v>
      </c>
      <c r="K3106">
        <v>452.733</v>
      </c>
    </row>
    <row r="3107" spans="1:11" x14ac:dyDescent="0.3">
      <c r="A3107">
        <v>5</v>
      </c>
      <c r="B3107">
        <v>9</v>
      </c>
      <c r="C3107">
        <v>16</v>
      </c>
      <c r="D3107">
        <v>493</v>
      </c>
      <c r="E3107">
        <v>170</v>
      </c>
      <c r="F3107">
        <v>17.8</v>
      </c>
      <c r="G3107">
        <v>8.1999999999999993</v>
      </c>
      <c r="H3107">
        <v>398.89699999999999</v>
      </c>
      <c r="I3107">
        <v>24.141999999999999</v>
      </c>
      <c r="J3107">
        <v>333.64499999999998</v>
      </c>
      <c r="K3107">
        <v>320.18200000000002</v>
      </c>
    </row>
    <row r="3108" spans="1:11" x14ac:dyDescent="0.3">
      <c r="A3108">
        <v>5</v>
      </c>
      <c r="B3108">
        <v>9</v>
      </c>
      <c r="C3108">
        <v>17</v>
      </c>
      <c r="D3108">
        <v>313</v>
      </c>
      <c r="E3108">
        <v>98</v>
      </c>
      <c r="F3108">
        <v>13.9</v>
      </c>
      <c r="G3108">
        <v>13.4</v>
      </c>
      <c r="H3108">
        <v>167.08600000000001</v>
      </c>
      <c r="I3108">
        <v>15.384</v>
      </c>
      <c r="J3108">
        <v>133.791</v>
      </c>
      <c r="K3108">
        <v>125.514</v>
      </c>
    </row>
    <row r="3109" spans="1:11" x14ac:dyDescent="0.3">
      <c r="A3109">
        <v>5</v>
      </c>
      <c r="B3109">
        <v>9</v>
      </c>
      <c r="C3109">
        <v>18</v>
      </c>
      <c r="D3109">
        <v>46</v>
      </c>
      <c r="E3109">
        <v>36</v>
      </c>
      <c r="F3109">
        <v>12.8</v>
      </c>
      <c r="G3109">
        <v>8.1999999999999993</v>
      </c>
      <c r="H3109">
        <v>31.096</v>
      </c>
      <c r="I3109">
        <v>12.358000000000001</v>
      </c>
      <c r="J3109">
        <v>27.925999999999998</v>
      </c>
      <c r="K3109">
        <v>21.844999999999999</v>
      </c>
    </row>
    <row r="3110" spans="1:11" x14ac:dyDescent="0.3">
      <c r="A3110">
        <v>5</v>
      </c>
      <c r="B3110">
        <v>9</v>
      </c>
      <c r="C3110">
        <v>19</v>
      </c>
      <c r="D3110">
        <v>0</v>
      </c>
      <c r="E3110">
        <v>0</v>
      </c>
      <c r="F3110">
        <v>12.8</v>
      </c>
      <c r="G3110">
        <v>11.3</v>
      </c>
      <c r="H3110">
        <v>0</v>
      </c>
      <c r="I3110">
        <v>12.8</v>
      </c>
      <c r="J3110">
        <v>0</v>
      </c>
      <c r="K3110">
        <v>0</v>
      </c>
    </row>
    <row r="3111" spans="1:11" x14ac:dyDescent="0.3">
      <c r="A3111">
        <v>5</v>
      </c>
      <c r="B3111">
        <v>9</v>
      </c>
      <c r="C3111">
        <v>20</v>
      </c>
      <c r="D3111">
        <v>0</v>
      </c>
      <c r="E3111">
        <v>0</v>
      </c>
      <c r="F3111">
        <v>12.2</v>
      </c>
      <c r="G3111">
        <v>9.3000000000000007</v>
      </c>
      <c r="H3111">
        <v>0</v>
      </c>
      <c r="I3111">
        <v>12.2</v>
      </c>
      <c r="J3111">
        <v>0</v>
      </c>
      <c r="K3111">
        <v>0</v>
      </c>
    </row>
    <row r="3112" spans="1:11" x14ac:dyDescent="0.3">
      <c r="A3112">
        <v>5</v>
      </c>
      <c r="B3112">
        <v>9</v>
      </c>
      <c r="C3112">
        <v>21</v>
      </c>
      <c r="D3112">
        <v>0</v>
      </c>
      <c r="E3112">
        <v>0</v>
      </c>
      <c r="F3112">
        <v>11.7</v>
      </c>
      <c r="G3112">
        <v>12.9</v>
      </c>
      <c r="H3112">
        <v>0</v>
      </c>
      <c r="I3112">
        <v>11.7</v>
      </c>
      <c r="J3112">
        <v>0</v>
      </c>
      <c r="K3112">
        <v>0</v>
      </c>
    </row>
    <row r="3113" spans="1:11" x14ac:dyDescent="0.3">
      <c r="A3113">
        <v>5</v>
      </c>
      <c r="B3113">
        <v>9</v>
      </c>
      <c r="C3113">
        <v>22</v>
      </c>
      <c r="D3113">
        <v>0</v>
      </c>
      <c r="E3113">
        <v>0</v>
      </c>
      <c r="F3113">
        <v>11.7</v>
      </c>
      <c r="G3113">
        <v>14.4</v>
      </c>
      <c r="H3113">
        <v>0</v>
      </c>
      <c r="I3113">
        <v>11.7</v>
      </c>
      <c r="J3113">
        <v>0</v>
      </c>
      <c r="K3113">
        <v>0</v>
      </c>
    </row>
    <row r="3114" spans="1:11" x14ac:dyDescent="0.3">
      <c r="A3114">
        <v>5</v>
      </c>
      <c r="B3114">
        <v>9</v>
      </c>
      <c r="C3114">
        <v>23</v>
      </c>
      <c r="D3114">
        <v>0</v>
      </c>
      <c r="E3114">
        <v>0</v>
      </c>
      <c r="F3114">
        <v>11.1</v>
      </c>
      <c r="G3114">
        <v>14.4</v>
      </c>
      <c r="H3114">
        <v>0</v>
      </c>
      <c r="I3114">
        <v>11.1</v>
      </c>
      <c r="J3114">
        <v>0</v>
      </c>
      <c r="K3114">
        <v>0</v>
      </c>
    </row>
    <row r="3115" spans="1:11" x14ac:dyDescent="0.3">
      <c r="A3115">
        <v>5</v>
      </c>
      <c r="B3115">
        <v>10</v>
      </c>
      <c r="C3115">
        <v>0</v>
      </c>
      <c r="D3115">
        <v>0</v>
      </c>
      <c r="E3115">
        <v>0</v>
      </c>
      <c r="F3115">
        <v>11.1</v>
      </c>
      <c r="G3115">
        <v>10.8</v>
      </c>
      <c r="H3115">
        <v>0</v>
      </c>
      <c r="I3115">
        <v>11.1</v>
      </c>
      <c r="J3115">
        <v>0</v>
      </c>
      <c r="K3115">
        <v>0</v>
      </c>
    </row>
    <row r="3116" spans="1:11" x14ac:dyDescent="0.3">
      <c r="A3116">
        <v>5</v>
      </c>
      <c r="B3116">
        <v>10</v>
      </c>
      <c r="C3116">
        <v>1</v>
      </c>
      <c r="D3116">
        <v>0</v>
      </c>
      <c r="E3116">
        <v>0</v>
      </c>
      <c r="F3116">
        <v>10.6</v>
      </c>
      <c r="G3116">
        <v>12.4</v>
      </c>
      <c r="H3116">
        <v>0</v>
      </c>
      <c r="I3116">
        <v>10.6</v>
      </c>
      <c r="J3116">
        <v>0</v>
      </c>
      <c r="K3116">
        <v>0</v>
      </c>
    </row>
    <row r="3117" spans="1:11" x14ac:dyDescent="0.3">
      <c r="A3117">
        <v>5</v>
      </c>
      <c r="B3117">
        <v>10</v>
      </c>
      <c r="C3117">
        <v>2</v>
      </c>
      <c r="D3117">
        <v>0</v>
      </c>
      <c r="E3117">
        <v>0</v>
      </c>
      <c r="F3117">
        <v>10</v>
      </c>
      <c r="G3117">
        <v>10.3</v>
      </c>
      <c r="H3117">
        <v>0</v>
      </c>
      <c r="I3117">
        <v>10</v>
      </c>
      <c r="J3117">
        <v>0</v>
      </c>
      <c r="K3117">
        <v>0</v>
      </c>
    </row>
    <row r="3118" spans="1:11" x14ac:dyDescent="0.3">
      <c r="A3118">
        <v>5</v>
      </c>
      <c r="B3118">
        <v>10</v>
      </c>
      <c r="C3118">
        <v>3</v>
      </c>
      <c r="D3118">
        <v>0</v>
      </c>
      <c r="E3118">
        <v>0</v>
      </c>
      <c r="F3118">
        <v>10</v>
      </c>
      <c r="G3118">
        <v>6.7</v>
      </c>
      <c r="H3118">
        <v>0</v>
      </c>
      <c r="I3118">
        <v>10</v>
      </c>
      <c r="J3118">
        <v>0</v>
      </c>
      <c r="K3118">
        <v>0</v>
      </c>
    </row>
    <row r="3119" spans="1:11" x14ac:dyDescent="0.3">
      <c r="A3119">
        <v>5</v>
      </c>
      <c r="B3119">
        <v>10</v>
      </c>
      <c r="C3119">
        <v>4</v>
      </c>
      <c r="D3119">
        <v>0</v>
      </c>
      <c r="E3119">
        <v>0</v>
      </c>
      <c r="F3119">
        <v>10</v>
      </c>
      <c r="G3119">
        <v>6.2</v>
      </c>
      <c r="H3119">
        <v>0</v>
      </c>
      <c r="I3119">
        <v>10</v>
      </c>
      <c r="J3119">
        <v>0</v>
      </c>
      <c r="K3119">
        <v>0</v>
      </c>
    </row>
    <row r="3120" spans="1:11" x14ac:dyDescent="0.3">
      <c r="A3120">
        <v>5</v>
      </c>
      <c r="B3120">
        <v>10</v>
      </c>
      <c r="C3120">
        <v>5</v>
      </c>
      <c r="D3120">
        <v>125</v>
      </c>
      <c r="E3120">
        <v>25</v>
      </c>
      <c r="F3120">
        <v>10</v>
      </c>
      <c r="G3120">
        <v>1.5</v>
      </c>
      <c r="H3120">
        <v>19.341999999999999</v>
      </c>
      <c r="I3120">
        <v>7.9329999999999998</v>
      </c>
      <c r="J3120">
        <v>17.626999999999999</v>
      </c>
      <c r="K3120">
        <v>11.739000000000001</v>
      </c>
    </row>
    <row r="3121" spans="1:11" x14ac:dyDescent="0.3">
      <c r="A3121">
        <v>5</v>
      </c>
      <c r="B3121">
        <v>10</v>
      </c>
      <c r="C3121">
        <v>6</v>
      </c>
      <c r="D3121">
        <v>503</v>
      </c>
      <c r="E3121">
        <v>58</v>
      </c>
      <c r="F3121">
        <v>12.2</v>
      </c>
      <c r="G3121">
        <v>0</v>
      </c>
      <c r="H3121">
        <v>150.46700000000001</v>
      </c>
      <c r="I3121">
        <v>16.056000000000001</v>
      </c>
      <c r="J3121">
        <v>108.13</v>
      </c>
      <c r="K3121">
        <v>100.42</v>
      </c>
    </row>
    <row r="3122" spans="1:11" x14ac:dyDescent="0.3">
      <c r="A3122">
        <v>5</v>
      </c>
      <c r="B3122">
        <v>10</v>
      </c>
      <c r="C3122">
        <v>7</v>
      </c>
      <c r="D3122">
        <v>695</v>
      </c>
      <c r="E3122">
        <v>86</v>
      </c>
      <c r="F3122">
        <v>14.4</v>
      </c>
      <c r="G3122">
        <v>4.0999999999999996</v>
      </c>
      <c r="H3122">
        <v>381.00400000000002</v>
      </c>
      <c r="I3122">
        <v>22.664000000000001</v>
      </c>
      <c r="J3122">
        <v>312.59699999999998</v>
      </c>
      <c r="K3122">
        <v>299.745</v>
      </c>
    </row>
    <row r="3123" spans="1:11" x14ac:dyDescent="0.3">
      <c r="A3123">
        <v>5</v>
      </c>
      <c r="B3123">
        <v>10</v>
      </c>
      <c r="C3123">
        <v>8</v>
      </c>
      <c r="D3123">
        <v>796</v>
      </c>
      <c r="E3123">
        <v>109</v>
      </c>
      <c r="F3123">
        <v>15.6</v>
      </c>
      <c r="G3123">
        <v>4.0999999999999996</v>
      </c>
      <c r="H3123">
        <v>618.24300000000005</v>
      </c>
      <c r="I3123">
        <v>30.390999999999998</v>
      </c>
      <c r="J3123">
        <v>514.64599999999996</v>
      </c>
      <c r="K3123">
        <v>495.31099999999998</v>
      </c>
    </row>
    <row r="3124" spans="1:11" x14ac:dyDescent="0.3">
      <c r="A3124">
        <v>5</v>
      </c>
      <c r="B3124">
        <v>10</v>
      </c>
      <c r="C3124">
        <v>9</v>
      </c>
      <c r="D3124">
        <v>848</v>
      </c>
      <c r="E3124">
        <v>126</v>
      </c>
      <c r="F3124">
        <v>15</v>
      </c>
      <c r="G3124">
        <v>9.3000000000000007</v>
      </c>
      <c r="H3124">
        <v>818.11199999999997</v>
      </c>
      <c r="I3124">
        <v>27.414000000000001</v>
      </c>
      <c r="J3124">
        <v>695.53800000000001</v>
      </c>
      <c r="K3124">
        <v>669.21900000000005</v>
      </c>
    </row>
    <row r="3125" spans="1:11" x14ac:dyDescent="0.3">
      <c r="A3125">
        <v>5</v>
      </c>
      <c r="B3125">
        <v>10</v>
      </c>
      <c r="C3125">
        <v>10</v>
      </c>
      <c r="D3125">
        <v>886</v>
      </c>
      <c r="E3125">
        <v>137</v>
      </c>
      <c r="F3125">
        <v>15</v>
      </c>
      <c r="G3125">
        <v>10.8</v>
      </c>
      <c r="H3125">
        <v>966.76499999999999</v>
      </c>
      <c r="I3125">
        <v>28.523</v>
      </c>
      <c r="J3125">
        <v>820.74699999999996</v>
      </c>
      <c r="K3125">
        <v>788.94</v>
      </c>
    </row>
    <row r="3126" spans="1:11" x14ac:dyDescent="0.3">
      <c r="A3126">
        <v>5</v>
      </c>
      <c r="B3126">
        <v>10</v>
      </c>
      <c r="C3126">
        <v>11</v>
      </c>
      <c r="D3126">
        <v>901</v>
      </c>
      <c r="E3126">
        <v>142</v>
      </c>
      <c r="F3126">
        <v>16.100000000000001</v>
      </c>
      <c r="G3126">
        <v>10.3</v>
      </c>
      <c r="H3126">
        <v>1046.4860000000001</v>
      </c>
      <c r="I3126">
        <v>31.393000000000001</v>
      </c>
      <c r="J3126">
        <v>879.80799999999999</v>
      </c>
      <c r="K3126">
        <v>845.22799999999995</v>
      </c>
    </row>
    <row r="3127" spans="1:11" x14ac:dyDescent="0.3">
      <c r="A3127">
        <v>5</v>
      </c>
      <c r="B3127">
        <v>10</v>
      </c>
      <c r="C3127">
        <v>12</v>
      </c>
      <c r="D3127">
        <v>906</v>
      </c>
      <c r="E3127">
        <v>143</v>
      </c>
      <c r="F3127">
        <v>15</v>
      </c>
      <c r="G3127">
        <v>11.8</v>
      </c>
      <c r="H3127">
        <v>1057.9749999999999</v>
      </c>
      <c r="I3127">
        <v>29.132999999999999</v>
      </c>
      <c r="J3127">
        <v>896.68200000000002</v>
      </c>
      <c r="K3127">
        <v>861.28800000000001</v>
      </c>
    </row>
    <row r="3128" spans="1:11" x14ac:dyDescent="0.3">
      <c r="A3128">
        <v>5</v>
      </c>
      <c r="B3128">
        <v>10</v>
      </c>
      <c r="C3128">
        <v>13</v>
      </c>
      <c r="D3128">
        <v>896</v>
      </c>
      <c r="E3128">
        <v>138</v>
      </c>
      <c r="F3128">
        <v>15</v>
      </c>
      <c r="G3128">
        <v>12.9</v>
      </c>
      <c r="H3128">
        <v>993.13800000000003</v>
      </c>
      <c r="I3128">
        <v>27.465</v>
      </c>
      <c r="J3128">
        <v>846.44100000000003</v>
      </c>
      <c r="K3128">
        <v>813.44299999999998</v>
      </c>
    </row>
    <row r="3129" spans="1:11" x14ac:dyDescent="0.3">
      <c r="A3129">
        <v>5</v>
      </c>
      <c r="B3129">
        <v>10</v>
      </c>
      <c r="C3129">
        <v>14</v>
      </c>
      <c r="D3129">
        <v>870</v>
      </c>
      <c r="E3129">
        <v>129</v>
      </c>
      <c r="F3129">
        <v>14.4</v>
      </c>
      <c r="G3129">
        <v>13.4</v>
      </c>
      <c r="H3129">
        <v>860.18899999999996</v>
      </c>
      <c r="I3129">
        <v>24.835999999999999</v>
      </c>
      <c r="J3129">
        <v>738.56200000000001</v>
      </c>
      <c r="K3129">
        <v>710.41800000000001</v>
      </c>
    </row>
    <row r="3130" spans="1:11" x14ac:dyDescent="0.3">
      <c r="A3130">
        <v>5</v>
      </c>
      <c r="B3130">
        <v>10</v>
      </c>
      <c r="C3130">
        <v>15</v>
      </c>
      <c r="D3130">
        <v>821</v>
      </c>
      <c r="E3130">
        <v>113</v>
      </c>
      <c r="F3130">
        <v>14.4</v>
      </c>
      <c r="G3130">
        <v>13.9</v>
      </c>
      <c r="H3130">
        <v>669.41899999999998</v>
      </c>
      <c r="I3130">
        <v>22.181000000000001</v>
      </c>
      <c r="J3130">
        <v>575.47900000000004</v>
      </c>
      <c r="K3130">
        <v>553.91999999999996</v>
      </c>
    </row>
    <row r="3131" spans="1:11" x14ac:dyDescent="0.3">
      <c r="A3131">
        <v>5</v>
      </c>
      <c r="B3131">
        <v>10</v>
      </c>
      <c r="C3131">
        <v>16</v>
      </c>
      <c r="D3131">
        <v>729</v>
      </c>
      <c r="E3131">
        <v>91</v>
      </c>
      <c r="F3131">
        <v>13.3</v>
      </c>
      <c r="G3131">
        <v>15.9</v>
      </c>
      <c r="H3131">
        <v>433.77499999999998</v>
      </c>
      <c r="I3131">
        <v>17.655000000000001</v>
      </c>
      <c r="J3131">
        <v>366.9</v>
      </c>
      <c r="K3131">
        <v>352.44099999999997</v>
      </c>
    </row>
    <row r="3132" spans="1:11" x14ac:dyDescent="0.3">
      <c r="A3132">
        <v>5</v>
      </c>
      <c r="B3132">
        <v>10</v>
      </c>
      <c r="C3132">
        <v>17</v>
      </c>
      <c r="D3132">
        <v>562</v>
      </c>
      <c r="E3132">
        <v>64</v>
      </c>
      <c r="F3132">
        <v>12.2</v>
      </c>
      <c r="G3132">
        <v>14.4</v>
      </c>
      <c r="H3132">
        <v>195.04</v>
      </c>
      <c r="I3132">
        <v>13.936</v>
      </c>
      <c r="J3132">
        <v>147.68600000000001</v>
      </c>
      <c r="K3132">
        <v>139.09299999999999</v>
      </c>
    </row>
    <row r="3133" spans="1:11" x14ac:dyDescent="0.3">
      <c r="A3133">
        <v>5</v>
      </c>
      <c r="B3133">
        <v>10</v>
      </c>
      <c r="C3133">
        <v>18</v>
      </c>
      <c r="D3133">
        <v>204</v>
      </c>
      <c r="E3133">
        <v>31</v>
      </c>
      <c r="F3133">
        <v>11.1</v>
      </c>
      <c r="G3133">
        <v>14.4</v>
      </c>
      <c r="H3133">
        <v>23.763000000000002</v>
      </c>
      <c r="I3133">
        <v>10.685</v>
      </c>
      <c r="J3133">
        <v>21.46</v>
      </c>
      <c r="K3133">
        <v>15.500999999999999</v>
      </c>
    </row>
    <row r="3134" spans="1:11" x14ac:dyDescent="0.3">
      <c r="A3134">
        <v>5</v>
      </c>
      <c r="B3134">
        <v>10</v>
      </c>
      <c r="C3134">
        <v>19</v>
      </c>
      <c r="D3134">
        <v>1</v>
      </c>
      <c r="E3134">
        <v>1</v>
      </c>
      <c r="F3134">
        <v>10.6</v>
      </c>
      <c r="G3134">
        <v>12.9</v>
      </c>
      <c r="H3134">
        <v>0.97</v>
      </c>
      <c r="I3134">
        <v>9.7520000000000007</v>
      </c>
      <c r="J3134">
        <v>0.879</v>
      </c>
      <c r="K3134">
        <v>0</v>
      </c>
    </row>
    <row r="3135" spans="1:11" x14ac:dyDescent="0.3">
      <c r="A3135">
        <v>5</v>
      </c>
      <c r="B3135">
        <v>10</v>
      </c>
      <c r="C3135">
        <v>20</v>
      </c>
      <c r="D3135">
        <v>0</v>
      </c>
      <c r="E3135">
        <v>0</v>
      </c>
      <c r="F3135">
        <v>10</v>
      </c>
      <c r="G3135">
        <v>9.3000000000000007</v>
      </c>
      <c r="H3135">
        <v>0</v>
      </c>
      <c r="I3135">
        <v>10</v>
      </c>
      <c r="J3135">
        <v>0</v>
      </c>
      <c r="K3135">
        <v>0</v>
      </c>
    </row>
    <row r="3136" spans="1:11" x14ac:dyDescent="0.3">
      <c r="A3136">
        <v>5</v>
      </c>
      <c r="B3136">
        <v>10</v>
      </c>
      <c r="C3136">
        <v>21</v>
      </c>
      <c r="D3136">
        <v>0</v>
      </c>
      <c r="E3136">
        <v>0</v>
      </c>
      <c r="F3136">
        <v>10</v>
      </c>
      <c r="G3136">
        <v>9.8000000000000007</v>
      </c>
      <c r="H3136">
        <v>0</v>
      </c>
      <c r="I3136">
        <v>10</v>
      </c>
      <c r="J3136">
        <v>0</v>
      </c>
      <c r="K3136">
        <v>0</v>
      </c>
    </row>
    <row r="3137" spans="1:11" x14ac:dyDescent="0.3">
      <c r="A3137">
        <v>5</v>
      </c>
      <c r="B3137">
        <v>10</v>
      </c>
      <c r="C3137">
        <v>22</v>
      </c>
      <c r="D3137">
        <v>0</v>
      </c>
      <c r="E3137">
        <v>0</v>
      </c>
      <c r="F3137">
        <v>10</v>
      </c>
      <c r="G3137">
        <v>7.7</v>
      </c>
      <c r="H3137">
        <v>0</v>
      </c>
      <c r="I3137">
        <v>10</v>
      </c>
      <c r="J3137">
        <v>0</v>
      </c>
      <c r="K3137">
        <v>0</v>
      </c>
    </row>
    <row r="3138" spans="1:11" x14ac:dyDescent="0.3">
      <c r="A3138">
        <v>5</v>
      </c>
      <c r="B3138">
        <v>10</v>
      </c>
      <c r="C3138">
        <v>23</v>
      </c>
      <c r="D3138">
        <v>0</v>
      </c>
      <c r="E3138">
        <v>0</v>
      </c>
      <c r="F3138">
        <v>9.4</v>
      </c>
      <c r="G3138">
        <v>7.2</v>
      </c>
      <c r="H3138">
        <v>0</v>
      </c>
      <c r="I3138">
        <v>9.4</v>
      </c>
      <c r="J3138">
        <v>0</v>
      </c>
      <c r="K3138">
        <v>0</v>
      </c>
    </row>
    <row r="3139" spans="1:11" x14ac:dyDescent="0.3">
      <c r="A3139">
        <v>5</v>
      </c>
      <c r="B3139">
        <v>11</v>
      </c>
      <c r="C3139">
        <v>0</v>
      </c>
      <c r="D3139">
        <v>0</v>
      </c>
      <c r="E3139">
        <v>0</v>
      </c>
      <c r="F3139">
        <v>9.4</v>
      </c>
      <c r="G3139">
        <v>5.7</v>
      </c>
      <c r="H3139">
        <v>0</v>
      </c>
      <c r="I3139">
        <v>9.4</v>
      </c>
      <c r="J3139">
        <v>0</v>
      </c>
      <c r="K3139">
        <v>0</v>
      </c>
    </row>
    <row r="3140" spans="1:11" x14ac:dyDescent="0.3">
      <c r="A3140">
        <v>5</v>
      </c>
      <c r="B3140">
        <v>11</v>
      </c>
      <c r="C3140">
        <v>1</v>
      </c>
      <c r="D3140">
        <v>0</v>
      </c>
      <c r="E3140">
        <v>0</v>
      </c>
      <c r="F3140">
        <v>8.3000000000000007</v>
      </c>
      <c r="G3140">
        <v>4.5999999999999996</v>
      </c>
      <c r="H3140">
        <v>0</v>
      </c>
      <c r="I3140">
        <v>8.3000000000000007</v>
      </c>
      <c r="J3140">
        <v>0</v>
      </c>
      <c r="K3140">
        <v>0</v>
      </c>
    </row>
    <row r="3141" spans="1:11" x14ac:dyDescent="0.3">
      <c r="A3141">
        <v>5</v>
      </c>
      <c r="B3141">
        <v>11</v>
      </c>
      <c r="C3141">
        <v>2</v>
      </c>
      <c r="D3141">
        <v>0</v>
      </c>
      <c r="E3141">
        <v>0</v>
      </c>
      <c r="F3141">
        <v>8.3000000000000007</v>
      </c>
      <c r="G3141">
        <v>2.6</v>
      </c>
      <c r="H3141">
        <v>0</v>
      </c>
      <c r="I3141">
        <v>8.3000000000000007</v>
      </c>
      <c r="J3141">
        <v>0</v>
      </c>
      <c r="K3141">
        <v>0</v>
      </c>
    </row>
    <row r="3142" spans="1:11" x14ac:dyDescent="0.3">
      <c r="A3142">
        <v>5</v>
      </c>
      <c r="B3142">
        <v>11</v>
      </c>
      <c r="C3142">
        <v>3</v>
      </c>
      <c r="D3142">
        <v>0</v>
      </c>
      <c r="E3142">
        <v>0</v>
      </c>
      <c r="F3142">
        <v>7.8</v>
      </c>
      <c r="G3142">
        <v>3.1</v>
      </c>
      <c r="H3142">
        <v>0</v>
      </c>
      <c r="I3142">
        <v>7.8</v>
      </c>
      <c r="J3142">
        <v>0</v>
      </c>
      <c r="K3142">
        <v>0</v>
      </c>
    </row>
    <row r="3143" spans="1:11" x14ac:dyDescent="0.3">
      <c r="A3143">
        <v>5</v>
      </c>
      <c r="B3143">
        <v>11</v>
      </c>
      <c r="C3143">
        <v>4</v>
      </c>
      <c r="D3143">
        <v>0</v>
      </c>
      <c r="E3143">
        <v>0</v>
      </c>
      <c r="F3143">
        <v>7.8</v>
      </c>
      <c r="G3143">
        <v>2.1</v>
      </c>
      <c r="H3143">
        <v>0</v>
      </c>
      <c r="I3143">
        <v>7.8</v>
      </c>
      <c r="J3143">
        <v>0</v>
      </c>
      <c r="K3143">
        <v>0</v>
      </c>
    </row>
    <row r="3144" spans="1:11" x14ac:dyDescent="0.3">
      <c r="A3144">
        <v>5</v>
      </c>
      <c r="B3144">
        <v>11</v>
      </c>
      <c r="C3144">
        <v>5</v>
      </c>
      <c r="D3144">
        <v>226</v>
      </c>
      <c r="E3144">
        <v>21</v>
      </c>
      <c r="F3144">
        <v>7.8</v>
      </c>
      <c r="G3144">
        <v>2.1</v>
      </c>
      <c r="H3144">
        <v>15.752000000000001</v>
      </c>
      <c r="I3144">
        <v>5.8029999999999999</v>
      </c>
      <c r="J3144">
        <v>14.457000000000001</v>
      </c>
      <c r="K3144">
        <v>8.6280000000000001</v>
      </c>
    </row>
    <row r="3145" spans="1:11" x14ac:dyDescent="0.3">
      <c r="A3145">
        <v>5</v>
      </c>
      <c r="B3145">
        <v>11</v>
      </c>
      <c r="C3145">
        <v>6</v>
      </c>
      <c r="D3145">
        <v>619</v>
      </c>
      <c r="E3145">
        <v>44</v>
      </c>
      <c r="F3145">
        <v>10.6</v>
      </c>
      <c r="G3145">
        <v>0</v>
      </c>
      <c r="H3145">
        <v>160.947</v>
      </c>
      <c r="I3145">
        <v>14.887</v>
      </c>
      <c r="J3145">
        <v>112.068</v>
      </c>
      <c r="K3145">
        <v>104.27200000000001</v>
      </c>
    </row>
    <row r="3146" spans="1:11" x14ac:dyDescent="0.3">
      <c r="A3146">
        <v>5</v>
      </c>
      <c r="B3146">
        <v>11</v>
      </c>
      <c r="C3146">
        <v>7</v>
      </c>
      <c r="D3146">
        <v>783</v>
      </c>
      <c r="E3146">
        <v>63</v>
      </c>
      <c r="F3146">
        <v>12.8</v>
      </c>
      <c r="G3146">
        <v>2.6</v>
      </c>
      <c r="H3146">
        <v>396.755</v>
      </c>
      <c r="I3146">
        <v>22.872</v>
      </c>
      <c r="J3146">
        <v>323.85000000000002</v>
      </c>
      <c r="K3146">
        <v>310.67200000000003</v>
      </c>
    </row>
    <row r="3147" spans="1:11" x14ac:dyDescent="0.3">
      <c r="A3147">
        <v>5</v>
      </c>
      <c r="B3147">
        <v>11</v>
      </c>
      <c r="C3147">
        <v>8</v>
      </c>
      <c r="D3147">
        <v>864</v>
      </c>
      <c r="E3147">
        <v>80</v>
      </c>
      <c r="F3147">
        <v>13.9</v>
      </c>
      <c r="G3147">
        <v>2.6</v>
      </c>
      <c r="H3147">
        <v>630.63099999999997</v>
      </c>
      <c r="I3147">
        <v>31.452000000000002</v>
      </c>
      <c r="J3147">
        <v>522.54200000000003</v>
      </c>
      <c r="K3147">
        <v>502.92500000000001</v>
      </c>
    </row>
    <row r="3148" spans="1:11" x14ac:dyDescent="0.3">
      <c r="A3148">
        <v>5</v>
      </c>
      <c r="B3148">
        <v>11</v>
      </c>
      <c r="C3148">
        <v>9</v>
      </c>
      <c r="D3148">
        <v>913</v>
      </c>
      <c r="E3148">
        <v>91</v>
      </c>
      <c r="F3148">
        <v>15</v>
      </c>
      <c r="G3148">
        <v>3.1</v>
      </c>
      <c r="H3148">
        <v>831.20399999999995</v>
      </c>
      <c r="I3148">
        <v>37.606999999999999</v>
      </c>
      <c r="J3148">
        <v>681.12800000000004</v>
      </c>
      <c r="K3148">
        <v>655.40599999999995</v>
      </c>
    </row>
    <row r="3149" spans="1:11" x14ac:dyDescent="0.3">
      <c r="A3149">
        <v>5</v>
      </c>
      <c r="B3149">
        <v>11</v>
      </c>
      <c r="C3149">
        <v>10</v>
      </c>
      <c r="D3149">
        <v>939</v>
      </c>
      <c r="E3149">
        <v>99</v>
      </c>
      <c r="F3149">
        <v>17.2</v>
      </c>
      <c r="G3149">
        <v>3.6</v>
      </c>
      <c r="H3149">
        <v>977.16</v>
      </c>
      <c r="I3149">
        <v>42.851999999999997</v>
      </c>
      <c r="J3149">
        <v>787.42700000000002</v>
      </c>
      <c r="K3149">
        <v>757.13400000000001</v>
      </c>
    </row>
    <row r="3150" spans="1:11" x14ac:dyDescent="0.3">
      <c r="A3150">
        <v>5</v>
      </c>
      <c r="B3150">
        <v>11</v>
      </c>
      <c r="C3150">
        <v>11</v>
      </c>
      <c r="D3150">
        <v>950</v>
      </c>
      <c r="E3150">
        <v>103</v>
      </c>
      <c r="F3150">
        <v>18.3</v>
      </c>
      <c r="G3150">
        <v>6.2</v>
      </c>
      <c r="H3150">
        <v>1055.386</v>
      </c>
      <c r="I3150">
        <v>39.741999999999997</v>
      </c>
      <c r="J3150">
        <v>860.76700000000005</v>
      </c>
      <c r="K3150">
        <v>827.09400000000005</v>
      </c>
    </row>
    <row r="3151" spans="1:11" x14ac:dyDescent="0.3">
      <c r="A3151">
        <v>5</v>
      </c>
      <c r="B3151">
        <v>11</v>
      </c>
      <c r="C3151">
        <v>12</v>
      </c>
      <c r="D3151">
        <v>951</v>
      </c>
      <c r="E3151">
        <v>103</v>
      </c>
      <c r="F3151">
        <v>18.899999999999999</v>
      </c>
      <c r="G3151">
        <v>8.1999999999999993</v>
      </c>
      <c r="H3151">
        <v>1062.1300000000001</v>
      </c>
      <c r="I3151">
        <v>37.107999999999997</v>
      </c>
      <c r="J3151">
        <v>874.70799999999997</v>
      </c>
      <c r="K3151">
        <v>840.37199999999996</v>
      </c>
    </row>
    <row r="3152" spans="1:11" x14ac:dyDescent="0.3">
      <c r="A3152">
        <v>5</v>
      </c>
      <c r="B3152">
        <v>11</v>
      </c>
      <c r="C3152">
        <v>13</v>
      </c>
      <c r="D3152">
        <v>945</v>
      </c>
      <c r="E3152">
        <v>100</v>
      </c>
      <c r="F3152">
        <v>17.2</v>
      </c>
      <c r="G3152">
        <v>10.3</v>
      </c>
      <c r="H3152">
        <v>1000.5940000000001</v>
      </c>
      <c r="I3152">
        <v>31.925999999999998</v>
      </c>
      <c r="J3152">
        <v>839.35</v>
      </c>
      <c r="K3152">
        <v>806.68299999999999</v>
      </c>
    </row>
    <row r="3153" spans="1:11" x14ac:dyDescent="0.3">
      <c r="A3153">
        <v>5</v>
      </c>
      <c r="B3153">
        <v>11</v>
      </c>
      <c r="C3153">
        <v>14</v>
      </c>
      <c r="D3153">
        <v>921</v>
      </c>
      <c r="E3153">
        <v>93</v>
      </c>
      <c r="F3153">
        <v>16.100000000000001</v>
      </c>
      <c r="G3153">
        <v>9.8000000000000007</v>
      </c>
      <c r="H3153">
        <v>865.93899999999996</v>
      </c>
      <c r="I3153">
        <v>29.213000000000001</v>
      </c>
      <c r="J3153">
        <v>732.03499999999997</v>
      </c>
      <c r="K3153">
        <v>704.17200000000003</v>
      </c>
    </row>
    <row r="3154" spans="1:11" x14ac:dyDescent="0.3">
      <c r="A3154">
        <v>5</v>
      </c>
      <c r="B3154">
        <v>11</v>
      </c>
      <c r="C3154">
        <v>15</v>
      </c>
      <c r="D3154">
        <v>879</v>
      </c>
      <c r="E3154">
        <v>82</v>
      </c>
      <c r="F3154">
        <v>15</v>
      </c>
      <c r="G3154">
        <v>9.3000000000000007</v>
      </c>
      <c r="H3154">
        <v>674.98299999999995</v>
      </c>
      <c r="I3154">
        <v>25.44</v>
      </c>
      <c r="J3154">
        <v>573.36</v>
      </c>
      <c r="K3154">
        <v>551.88099999999997</v>
      </c>
    </row>
    <row r="3155" spans="1:11" x14ac:dyDescent="0.3">
      <c r="A3155">
        <v>5</v>
      </c>
      <c r="B3155">
        <v>11</v>
      </c>
      <c r="C3155">
        <v>16</v>
      </c>
      <c r="D3155">
        <v>806</v>
      </c>
      <c r="E3155">
        <v>66</v>
      </c>
      <c r="F3155">
        <v>13.9</v>
      </c>
      <c r="G3155">
        <v>10.3</v>
      </c>
      <c r="H3155">
        <v>444.84800000000001</v>
      </c>
      <c r="I3155">
        <v>20.053000000000001</v>
      </c>
      <c r="J3155">
        <v>371.98599999999999</v>
      </c>
      <c r="K3155">
        <v>357.37200000000001</v>
      </c>
    </row>
    <row r="3156" spans="1:11" x14ac:dyDescent="0.3">
      <c r="A3156">
        <v>5</v>
      </c>
      <c r="B3156">
        <v>11</v>
      </c>
      <c r="C3156">
        <v>17</v>
      </c>
      <c r="D3156">
        <v>664</v>
      </c>
      <c r="E3156">
        <v>47</v>
      </c>
      <c r="F3156">
        <v>12.8</v>
      </c>
      <c r="G3156">
        <v>8.8000000000000007</v>
      </c>
      <c r="H3156">
        <v>204.34700000000001</v>
      </c>
      <c r="I3156">
        <v>15.500999999999999</v>
      </c>
      <c r="J3156">
        <v>150.446</v>
      </c>
      <c r="K3156">
        <v>141.78899999999999</v>
      </c>
    </row>
    <row r="3157" spans="1:11" x14ac:dyDescent="0.3">
      <c r="A3157">
        <v>5</v>
      </c>
      <c r="B3157">
        <v>11</v>
      </c>
      <c r="C3157">
        <v>18</v>
      </c>
      <c r="D3157">
        <v>334</v>
      </c>
      <c r="E3157">
        <v>26</v>
      </c>
      <c r="F3157">
        <v>11.7</v>
      </c>
      <c r="G3157">
        <v>8.1999999999999993</v>
      </c>
      <c r="H3157">
        <v>19.481999999999999</v>
      </c>
      <c r="I3157">
        <v>11.098000000000001</v>
      </c>
      <c r="J3157">
        <v>17.57</v>
      </c>
      <c r="K3157">
        <v>11.683</v>
      </c>
    </row>
    <row r="3158" spans="1:11" x14ac:dyDescent="0.3">
      <c r="A3158">
        <v>5</v>
      </c>
      <c r="B3158">
        <v>11</v>
      </c>
      <c r="C3158">
        <v>19</v>
      </c>
      <c r="D3158">
        <v>5</v>
      </c>
      <c r="E3158">
        <v>1</v>
      </c>
      <c r="F3158">
        <v>10.6</v>
      </c>
      <c r="G3158">
        <v>7.2</v>
      </c>
      <c r="H3158">
        <v>0.97</v>
      </c>
      <c r="I3158">
        <v>9.3339999999999996</v>
      </c>
      <c r="J3158">
        <v>0.88</v>
      </c>
      <c r="K3158">
        <v>0</v>
      </c>
    </row>
    <row r="3159" spans="1:11" x14ac:dyDescent="0.3">
      <c r="A3159">
        <v>5</v>
      </c>
      <c r="B3159">
        <v>11</v>
      </c>
      <c r="C3159">
        <v>20</v>
      </c>
      <c r="D3159">
        <v>0</v>
      </c>
      <c r="E3159">
        <v>0</v>
      </c>
      <c r="F3159">
        <v>10</v>
      </c>
      <c r="G3159">
        <v>6.7</v>
      </c>
      <c r="H3159">
        <v>0</v>
      </c>
      <c r="I3159">
        <v>10</v>
      </c>
      <c r="J3159">
        <v>0</v>
      </c>
      <c r="K3159">
        <v>0</v>
      </c>
    </row>
    <row r="3160" spans="1:11" x14ac:dyDescent="0.3">
      <c r="A3160">
        <v>5</v>
      </c>
      <c r="B3160">
        <v>11</v>
      </c>
      <c r="C3160">
        <v>21</v>
      </c>
      <c r="D3160">
        <v>0</v>
      </c>
      <c r="E3160">
        <v>0</v>
      </c>
      <c r="F3160">
        <v>9.4</v>
      </c>
      <c r="G3160">
        <v>4.0999999999999996</v>
      </c>
      <c r="H3160">
        <v>0</v>
      </c>
      <c r="I3160">
        <v>9.4</v>
      </c>
      <c r="J3160">
        <v>0</v>
      </c>
      <c r="K3160">
        <v>0</v>
      </c>
    </row>
    <row r="3161" spans="1:11" x14ac:dyDescent="0.3">
      <c r="A3161">
        <v>5</v>
      </c>
      <c r="B3161">
        <v>11</v>
      </c>
      <c r="C3161">
        <v>22</v>
      </c>
      <c r="D3161">
        <v>0</v>
      </c>
      <c r="E3161">
        <v>0</v>
      </c>
      <c r="F3161">
        <v>9.4</v>
      </c>
      <c r="G3161">
        <v>2.6</v>
      </c>
      <c r="H3161">
        <v>0</v>
      </c>
      <c r="I3161">
        <v>9.4</v>
      </c>
      <c r="J3161">
        <v>0</v>
      </c>
      <c r="K3161">
        <v>0</v>
      </c>
    </row>
    <row r="3162" spans="1:11" x14ac:dyDescent="0.3">
      <c r="A3162">
        <v>5</v>
      </c>
      <c r="B3162">
        <v>11</v>
      </c>
      <c r="C3162">
        <v>23</v>
      </c>
      <c r="D3162">
        <v>0</v>
      </c>
      <c r="E3162">
        <v>0</v>
      </c>
      <c r="F3162">
        <v>8.9</v>
      </c>
      <c r="G3162">
        <v>4.0999999999999996</v>
      </c>
      <c r="H3162">
        <v>0</v>
      </c>
      <c r="I3162">
        <v>8.9</v>
      </c>
      <c r="J3162">
        <v>0</v>
      </c>
      <c r="K3162">
        <v>0</v>
      </c>
    </row>
    <row r="3163" spans="1:11" x14ac:dyDescent="0.3">
      <c r="A3163">
        <v>5</v>
      </c>
      <c r="B3163">
        <v>12</v>
      </c>
      <c r="C3163">
        <v>0</v>
      </c>
      <c r="D3163">
        <v>0</v>
      </c>
      <c r="E3163">
        <v>0</v>
      </c>
      <c r="F3163">
        <v>9.4</v>
      </c>
      <c r="G3163">
        <v>0</v>
      </c>
      <c r="H3163">
        <v>0</v>
      </c>
      <c r="I3163">
        <v>9.4</v>
      </c>
      <c r="J3163">
        <v>0</v>
      </c>
      <c r="K3163">
        <v>0</v>
      </c>
    </row>
    <row r="3164" spans="1:11" x14ac:dyDescent="0.3">
      <c r="A3164">
        <v>5</v>
      </c>
      <c r="B3164">
        <v>12</v>
      </c>
      <c r="C3164">
        <v>1</v>
      </c>
      <c r="D3164">
        <v>0</v>
      </c>
      <c r="E3164">
        <v>0</v>
      </c>
      <c r="F3164">
        <v>8.3000000000000007</v>
      </c>
      <c r="G3164">
        <v>3.6</v>
      </c>
      <c r="H3164">
        <v>0</v>
      </c>
      <c r="I3164">
        <v>8.3000000000000007</v>
      </c>
      <c r="J3164">
        <v>0</v>
      </c>
      <c r="K3164">
        <v>0</v>
      </c>
    </row>
    <row r="3165" spans="1:11" x14ac:dyDescent="0.3">
      <c r="A3165">
        <v>5</v>
      </c>
      <c r="B3165">
        <v>12</v>
      </c>
      <c r="C3165">
        <v>2</v>
      </c>
      <c r="D3165">
        <v>0</v>
      </c>
      <c r="E3165">
        <v>0</v>
      </c>
      <c r="F3165">
        <v>8.9</v>
      </c>
      <c r="G3165">
        <v>1.5</v>
      </c>
      <c r="H3165">
        <v>0</v>
      </c>
      <c r="I3165">
        <v>8.9</v>
      </c>
      <c r="J3165">
        <v>0</v>
      </c>
      <c r="K3165">
        <v>0</v>
      </c>
    </row>
    <row r="3166" spans="1:11" x14ac:dyDescent="0.3">
      <c r="A3166">
        <v>5</v>
      </c>
      <c r="B3166">
        <v>12</v>
      </c>
      <c r="C3166">
        <v>3</v>
      </c>
      <c r="D3166">
        <v>0</v>
      </c>
      <c r="E3166">
        <v>0</v>
      </c>
      <c r="F3166">
        <v>8.3000000000000007</v>
      </c>
      <c r="G3166">
        <v>2.1</v>
      </c>
      <c r="H3166">
        <v>0</v>
      </c>
      <c r="I3166">
        <v>8.3000000000000007</v>
      </c>
      <c r="J3166">
        <v>0</v>
      </c>
      <c r="K3166">
        <v>0</v>
      </c>
    </row>
    <row r="3167" spans="1:11" x14ac:dyDescent="0.3">
      <c r="A3167">
        <v>5</v>
      </c>
      <c r="B3167">
        <v>12</v>
      </c>
      <c r="C3167">
        <v>4</v>
      </c>
      <c r="D3167">
        <v>0</v>
      </c>
      <c r="E3167">
        <v>0</v>
      </c>
      <c r="F3167">
        <v>8.9</v>
      </c>
      <c r="G3167">
        <v>2.1</v>
      </c>
      <c r="H3167">
        <v>0</v>
      </c>
      <c r="I3167">
        <v>8.9</v>
      </c>
      <c r="J3167">
        <v>0</v>
      </c>
      <c r="K3167">
        <v>0</v>
      </c>
    </row>
    <row r="3168" spans="1:11" x14ac:dyDescent="0.3">
      <c r="A3168">
        <v>5</v>
      </c>
      <c r="B3168">
        <v>12</v>
      </c>
      <c r="C3168">
        <v>5</v>
      </c>
      <c r="D3168">
        <v>144</v>
      </c>
      <c r="E3168">
        <v>26</v>
      </c>
      <c r="F3168">
        <v>8.9</v>
      </c>
      <c r="G3168">
        <v>2.1</v>
      </c>
      <c r="H3168">
        <v>20.117000000000001</v>
      </c>
      <c r="I3168">
        <v>7.0659999999999998</v>
      </c>
      <c r="J3168">
        <v>18.385999999999999</v>
      </c>
      <c r="K3168">
        <v>12.484</v>
      </c>
    </row>
    <row r="3169" spans="1:11" x14ac:dyDescent="0.3">
      <c r="A3169">
        <v>5</v>
      </c>
      <c r="B3169">
        <v>12</v>
      </c>
      <c r="C3169">
        <v>6</v>
      </c>
      <c r="D3169">
        <v>526</v>
      </c>
      <c r="E3169">
        <v>58</v>
      </c>
      <c r="F3169">
        <v>12.2</v>
      </c>
      <c r="G3169">
        <v>2.1</v>
      </c>
      <c r="H3169">
        <v>156.01400000000001</v>
      </c>
      <c r="I3169">
        <v>14.840999999999999</v>
      </c>
      <c r="J3169">
        <v>112.42</v>
      </c>
      <c r="K3169">
        <v>104.617</v>
      </c>
    </row>
    <row r="3170" spans="1:11" x14ac:dyDescent="0.3">
      <c r="A3170">
        <v>5</v>
      </c>
      <c r="B3170">
        <v>12</v>
      </c>
      <c r="C3170">
        <v>7</v>
      </c>
      <c r="D3170">
        <v>714</v>
      </c>
      <c r="E3170">
        <v>85</v>
      </c>
      <c r="F3170">
        <v>14.4</v>
      </c>
      <c r="G3170">
        <v>2.6</v>
      </c>
      <c r="H3170">
        <v>389.94099999999997</v>
      </c>
      <c r="I3170">
        <v>24.251999999999999</v>
      </c>
      <c r="J3170">
        <v>318.233</v>
      </c>
      <c r="K3170">
        <v>305.21800000000002</v>
      </c>
    </row>
    <row r="3171" spans="1:11" x14ac:dyDescent="0.3">
      <c r="A3171">
        <v>5</v>
      </c>
      <c r="B3171">
        <v>12</v>
      </c>
      <c r="C3171">
        <v>8</v>
      </c>
      <c r="D3171">
        <v>810</v>
      </c>
      <c r="E3171">
        <v>107</v>
      </c>
      <c r="F3171">
        <v>15.6</v>
      </c>
      <c r="G3171">
        <v>3.1</v>
      </c>
      <c r="H3171">
        <v>625.77700000000004</v>
      </c>
      <c r="I3171">
        <v>32.036000000000001</v>
      </c>
      <c r="J3171">
        <v>517.87400000000002</v>
      </c>
      <c r="K3171">
        <v>498.42399999999998</v>
      </c>
    </row>
    <row r="3172" spans="1:11" x14ac:dyDescent="0.3">
      <c r="A3172">
        <v>5</v>
      </c>
      <c r="B3172">
        <v>12</v>
      </c>
      <c r="C3172">
        <v>9</v>
      </c>
      <c r="D3172">
        <v>866</v>
      </c>
      <c r="E3172">
        <v>123</v>
      </c>
      <c r="F3172">
        <v>17.8</v>
      </c>
      <c r="G3172">
        <v>3.1</v>
      </c>
      <c r="H3172">
        <v>826.25699999999995</v>
      </c>
      <c r="I3172">
        <v>40.167999999999999</v>
      </c>
      <c r="J3172">
        <v>670.82899999999995</v>
      </c>
      <c r="K3172">
        <v>645.53</v>
      </c>
    </row>
    <row r="3173" spans="1:11" x14ac:dyDescent="0.3">
      <c r="A3173">
        <v>5</v>
      </c>
      <c r="B3173">
        <v>12</v>
      </c>
      <c r="C3173">
        <v>10</v>
      </c>
      <c r="D3173">
        <v>895</v>
      </c>
      <c r="E3173">
        <v>134</v>
      </c>
      <c r="F3173">
        <v>21.1</v>
      </c>
      <c r="G3173">
        <v>2.1</v>
      </c>
      <c r="H3173">
        <v>972.05799999999999</v>
      </c>
      <c r="I3173">
        <v>50.777999999999999</v>
      </c>
      <c r="J3173">
        <v>760.15599999999995</v>
      </c>
      <c r="K3173">
        <v>731.072</v>
      </c>
    </row>
    <row r="3174" spans="1:11" x14ac:dyDescent="0.3">
      <c r="A3174">
        <v>5</v>
      </c>
      <c r="B3174">
        <v>12</v>
      </c>
      <c r="C3174">
        <v>11</v>
      </c>
      <c r="D3174">
        <v>894</v>
      </c>
      <c r="E3174">
        <v>150</v>
      </c>
      <c r="F3174">
        <v>22.8</v>
      </c>
      <c r="G3174">
        <v>3.1</v>
      </c>
      <c r="H3174">
        <v>1047.2180000000001</v>
      </c>
      <c r="I3174">
        <v>51.600999999999999</v>
      </c>
      <c r="J3174">
        <v>816.726</v>
      </c>
      <c r="K3174">
        <v>785.10400000000004</v>
      </c>
    </row>
    <row r="3175" spans="1:11" x14ac:dyDescent="0.3">
      <c r="A3175">
        <v>5</v>
      </c>
      <c r="B3175">
        <v>12</v>
      </c>
      <c r="C3175">
        <v>12</v>
      </c>
      <c r="D3175">
        <v>885</v>
      </c>
      <c r="E3175">
        <v>159</v>
      </c>
      <c r="F3175">
        <v>22.2</v>
      </c>
      <c r="G3175">
        <v>7.2</v>
      </c>
      <c r="H3175">
        <v>1052.5119999999999</v>
      </c>
      <c r="I3175">
        <v>41.843000000000004</v>
      </c>
      <c r="J3175">
        <v>851.78700000000003</v>
      </c>
      <c r="K3175">
        <v>818.53800000000001</v>
      </c>
    </row>
    <row r="3176" spans="1:11" x14ac:dyDescent="0.3">
      <c r="A3176">
        <v>5</v>
      </c>
      <c r="B3176">
        <v>12</v>
      </c>
      <c r="C3176">
        <v>13</v>
      </c>
      <c r="D3176">
        <v>874</v>
      </c>
      <c r="E3176">
        <v>153</v>
      </c>
      <c r="F3176">
        <v>23.3</v>
      </c>
      <c r="G3176">
        <v>7.7</v>
      </c>
      <c r="H3176">
        <v>993.60299999999995</v>
      </c>
      <c r="I3176">
        <v>41.122</v>
      </c>
      <c r="J3176">
        <v>806.01499999999999</v>
      </c>
      <c r="K3176">
        <v>774.88199999999995</v>
      </c>
    </row>
    <row r="3177" spans="1:11" x14ac:dyDescent="0.3">
      <c r="A3177">
        <v>5</v>
      </c>
      <c r="B3177">
        <v>12</v>
      </c>
      <c r="C3177">
        <v>14</v>
      </c>
      <c r="D3177">
        <v>837</v>
      </c>
      <c r="E3177">
        <v>149</v>
      </c>
      <c r="F3177">
        <v>21.7</v>
      </c>
      <c r="G3177">
        <v>8.8000000000000007</v>
      </c>
      <c r="H3177">
        <v>857.29</v>
      </c>
      <c r="I3177">
        <v>35.746000000000002</v>
      </c>
      <c r="J3177">
        <v>708.04200000000003</v>
      </c>
      <c r="K3177">
        <v>681.19799999999998</v>
      </c>
    </row>
    <row r="3178" spans="1:11" x14ac:dyDescent="0.3">
      <c r="A3178">
        <v>5</v>
      </c>
      <c r="B3178">
        <v>12</v>
      </c>
      <c r="C3178">
        <v>15</v>
      </c>
      <c r="D3178">
        <v>822</v>
      </c>
      <c r="E3178">
        <v>111</v>
      </c>
      <c r="F3178">
        <v>20</v>
      </c>
      <c r="G3178">
        <v>8.8000000000000007</v>
      </c>
      <c r="H3178">
        <v>668.42899999999997</v>
      </c>
      <c r="I3178">
        <v>30.802</v>
      </c>
      <c r="J3178">
        <v>557.47199999999998</v>
      </c>
      <c r="K3178">
        <v>536.58399999999995</v>
      </c>
    </row>
    <row r="3179" spans="1:11" x14ac:dyDescent="0.3">
      <c r="A3179">
        <v>5</v>
      </c>
      <c r="B3179">
        <v>12</v>
      </c>
      <c r="C3179">
        <v>16</v>
      </c>
      <c r="D3179">
        <v>736</v>
      </c>
      <c r="E3179">
        <v>89</v>
      </c>
      <c r="F3179">
        <v>17.2</v>
      </c>
      <c r="G3179">
        <v>9.8000000000000007</v>
      </c>
      <c r="H3179">
        <v>435.8</v>
      </c>
      <c r="I3179">
        <v>23.475999999999999</v>
      </c>
      <c r="J3179">
        <v>361.30500000000001</v>
      </c>
      <c r="K3179">
        <v>347.017</v>
      </c>
    </row>
    <row r="3180" spans="1:11" x14ac:dyDescent="0.3">
      <c r="A3180">
        <v>5</v>
      </c>
      <c r="B3180">
        <v>12</v>
      </c>
      <c r="C3180">
        <v>17</v>
      </c>
      <c r="D3180">
        <v>572</v>
      </c>
      <c r="E3180">
        <v>63</v>
      </c>
      <c r="F3180">
        <v>15.6</v>
      </c>
      <c r="G3180">
        <v>8.8000000000000007</v>
      </c>
      <c r="H3180">
        <v>197.4</v>
      </c>
      <c r="I3180">
        <v>18.210999999999999</v>
      </c>
      <c r="J3180">
        <v>147.27600000000001</v>
      </c>
      <c r="K3180">
        <v>138.69200000000001</v>
      </c>
    </row>
    <row r="3181" spans="1:11" x14ac:dyDescent="0.3">
      <c r="A3181">
        <v>5</v>
      </c>
      <c r="B3181">
        <v>12</v>
      </c>
      <c r="C3181">
        <v>18</v>
      </c>
      <c r="D3181">
        <v>224</v>
      </c>
      <c r="E3181">
        <v>32</v>
      </c>
      <c r="F3181">
        <v>13.9</v>
      </c>
      <c r="G3181">
        <v>8.1999999999999993</v>
      </c>
      <c r="H3181">
        <v>25.029</v>
      </c>
      <c r="I3181">
        <v>13.406000000000001</v>
      </c>
      <c r="J3181">
        <v>22.398</v>
      </c>
      <c r="K3181">
        <v>16.420999999999999</v>
      </c>
    </row>
    <row r="3182" spans="1:11" x14ac:dyDescent="0.3">
      <c r="A3182">
        <v>5</v>
      </c>
      <c r="B3182">
        <v>12</v>
      </c>
      <c r="C3182">
        <v>19</v>
      </c>
      <c r="D3182">
        <v>1</v>
      </c>
      <c r="E3182">
        <v>0</v>
      </c>
      <c r="F3182">
        <v>11.7</v>
      </c>
      <c r="G3182">
        <v>8.8000000000000007</v>
      </c>
      <c r="H3182">
        <v>0</v>
      </c>
      <c r="I3182">
        <v>11.7</v>
      </c>
      <c r="J3182">
        <v>0</v>
      </c>
      <c r="K3182">
        <v>0</v>
      </c>
    </row>
    <row r="3183" spans="1:11" x14ac:dyDescent="0.3">
      <c r="A3183">
        <v>5</v>
      </c>
      <c r="B3183">
        <v>12</v>
      </c>
      <c r="C3183">
        <v>20</v>
      </c>
      <c r="D3183">
        <v>0</v>
      </c>
      <c r="E3183">
        <v>0</v>
      </c>
      <c r="F3183">
        <v>11.7</v>
      </c>
      <c r="G3183">
        <v>8.1999999999999993</v>
      </c>
      <c r="H3183">
        <v>0</v>
      </c>
      <c r="I3183">
        <v>11.7</v>
      </c>
      <c r="J3183">
        <v>0</v>
      </c>
      <c r="K3183">
        <v>0</v>
      </c>
    </row>
    <row r="3184" spans="1:11" x14ac:dyDescent="0.3">
      <c r="A3184">
        <v>5</v>
      </c>
      <c r="B3184">
        <v>12</v>
      </c>
      <c r="C3184">
        <v>21</v>
      </c>
      <c r="D3184">
        <v>0</v>
      </c>
      <c r="E3184">
        <v>0</v>
      </c>
      <c r="F3184">
        <v>11.1</v>
      </c>
      <c r="G3184">
        <v>4.0999999999999996</v>
      </c>
      <c r="H3184">
        <v>0</v>
      </c>
      <c r="I3184">
        <v>11.1</v>
      </c>
      <c r="J3184">
        <v>0</v>
      </c>
      <c r="K3184">
        <v>0</v>
      </c>
    </row>
    <row r="3185" spans="1:11" x14ac:dyDescent="0.3">
      <c r="A3185">
        <v>5</v>
      </c>
      <c r="B3185">
        <v>12</v>
      </c>
      <c r="C3185">
        <v>22</v>
      </c>
      <c r="D3185">
        <v>0</v>
      </c>
      <c r="E3185">
        <v>0</v>
      </c>
      <c r="F3185">
        <v>10.6</v>
      </c>
      <c r="G3185">
        <v>4.5999999999999996</v>
      </c>
      <c r="H3185">
        <v>0</v>
      </c>
      <c r="I3185">
        <v>10.6</v>
      </c>
      <c r="J3185">
        <v>0</v>
      </c>
      <c r="K3185">
        <v>0</v>
      </c>
    </row>
    <row r="3186" spans="1:11" x14ac:dyDescent="0.3">
      <c r="A3186">
        <v>5</v>
      </c>
      <c r="B3186">
        <v>12</v>
      </c>
      <c r="C3186">
        <v>23</v>
      </c>
      <c r="D3186">
        <v>0</v>
      </c>
      <c r="E3186">
        <v>0</v>
      </c>
      <c r="F3186">
        <v>10</v>
      </c>
      <c r="G3186">
        <v>4.5999999999999996</v>
      </c>
      <c r="H3186">
        <v>0</v>
      </c>
      <c r="I3186">
        <v>10</v>
      </c>
      <c r="J3186">
        <v>0</v>
      </c>
      <c r="K3186">
        <v>0</v>
      </c>
    </row>
    <row r="3187" spans="1:11" x14ac:dyDescent="0.3">
      <c r="A3187">
        <v>5</v>
      </c>
      <c r="B3187">
        <v>13</v>
      </c>
      <c r="C3187">
        <v>0</v>
      </c>
      <c r="D3187">
        <v>0</v>
      </c>
      <c r="E3187">
        <v>0</v>
      </c>
      <c r="F3187">
        <v>10</v>
      </c>
      <c r="G3187">
        <v>3.1</v>
      </c>
      <c r="H3187">
        <v>0</v>
      </c>
      <c r="I3187">
        <v>10</v>
      </c>
      <c r="J3187">
        <v>0</v>
      </c>
      <c r="K3187">
        <v>0</v>
      </c>
    </row>
    <row r="3188" spans="1:11" x14ac:dyDescent="0.3">
      <c r="A3188">
        <v>5</v>
      </c>
      <c r="B3188">
        <v>13</v>
      </c>
      <c r="C3188">
        <v>1</v>
      </c>
      <c r="D3188">
        <v>0</v>
      </c>
      <c r="E3188">
        <v>0</v>
      </c>
      <c r="F3188">
        <v>9.4</v>
      </c>
      <c r="G3188">
        <v>2.1</v>
      </c>
      <c r="H3188">
        <v>0</v>
      </c>
      <c r="I3188">
        <v>9.4</v>
      </c>
      <c r="J3188">
        <v>0</v>
      </c>
      <c r="K3188">
        <v>0</v>
      </c>
    </row>
    <row r="3189" spans="1:11" x14ac:dyDescent="0.3">
      <c r="A3189">
        <v>5</v>
      </c>
      <c r="B3189">
        <v>13</v>
      </c>
      <c r="C3189">
        <v>2</v>
      </c>
      <c r="D3189">
        <v>0</v>
      </c>
      <c r="E3189">
        <v>0</v>
      </c>
      <c r="F3189">
        <v>9.4</v>
      </c>
      <c r="G3189">
        <v>4.0999999999999996</v>
      </c>
      <c r="H3189">
        <v>0</v>
      </c>
      <c r="I3189">
        <v>9.4</v>
      </c>
      <c r="J3189">
        <v>0</v>
      </c>
      <c r="K3189">
        <v>0</v>
      </c>
    </row>
    <row r="3190" spans="1:11" x14ac:dyDescent="0.3">
      <c r="A3190">
        <v>5</v>
      </c>
      <c r="B3190">
        <v>13</v>
      </c>
      <c r="C3190">
        <v>3</v>
      </c>
      <c r="D3190">
        <v>0</v>
      </c>
      <c r="E3190">
        <v>0</v>
      </c>
      <c r="F3190">
        <v>9.4</v>
      </c>
      <c r="G3190">
        <v>4.5999999999999996</v>
      </c>
      <c r="H3190">
        <v>0</v>
      </c>
      <c r="I3190">
        <v>9.4</v>
      </c>
      <c r="J3190">
        <v>0</v>
      </c>
      <c r="K3190">
        <v>0</v>
      </c>
    </row>
    <row r="3191" spans="1:11" x14ac:dyDescent="0.3">
      <c r="A3191">
        <v>5</v>
      </c>
      <c r="B3191">
        <v>13</v>
      </c>
      <c r="C3191">
        <v>4</v>
      </c>
      <c r="D3191">
        <v>0</v>
      </c>
      <c r="E3191">
        <v>0</v>
      </c>
      <c r="F3191">
        <v>9.4</v>
      </c>
      <c r="G3191">
        <v>4.5999999999999996</v>
      </c>
      <c r="H3191">
        <v>0</v>
      </c>
      <c r="I3191">
        <v>9.4</v>
      </c>
      <c r="J3191">
        <v>0</v>
      </c>
      <c r="K3191">
        <v>0</v>
      </c>
    </row>
    <row r="3192" spans="1:11" x14ac:dyDescent="0.3">
      <c r="A3192">
        <v>5</v>
      </c>
      <c r="B3192">
        <v>13</v>
      </c>
      <c r="C3192">
        <v>5</v>
      </c>
      <c r="D3192">
        <v>20</v>
      </c>
      <c r="E3192">
        <v>30</v>
      </c>
      <c r="F3192">
        <v>9.4</v>
      </c>
      <c r="G3192">
        <v>4.5999999999999996</v>
      </c>
      <c r="H3192">
        <v>27.108000000000001</v>
      </c>
      <c r="I3192">
        <v>8.2759999999999998</v>
      </c>
      <c r="J3192">
        <v>24.678000000000001</v>
      </c>
      <c r="K3192">
        <v>18.658000000000001</v>
      </c>
    </row>
    <row r="3193" spans="1:11" x14ac:dyDescent="0.3">
      <c r="A3193">
        <v>5</v>
      </c>
      <c r="B3193">
        <v>13</v>
      </c>
      <c r="C3193">
        <v>6</v>
      </c>
      <c r="D3193">
        <v>260</v>
      </c>
      <c r="E3193">
        <v>90</v>
      </c>
      <c r="F3193">
        <v>11.7</v>
      </c>
      <c r="G3193">
        <v>7.2</v>
      </c>
      <c r="H3193">
        <v>134.21199999999999</v>
      </c>
      <c r="I3193">
        <v>12.904</v>
      </c>
      <c r="J3193">
        <v>107.129</v>
      </c>
      <c r="K3193">
        <v>99.441000000000003</v>
      </c>
    </row>
    <row r="3194" spans="1:11" x14ac:dyDescent="0.3">
      <c r="A3194">
        <v>5</v>
      </c>
      <c r="B3194">
        <v>13</v>
      </c>
      <c r="C3194">
        <v>7</v>
      </c>
      <c r="D3194">
        <v>447</v>
      </c>
      <c r="E3194">
        <v>139</v>
      </c>
      <c r="F3194">
        <v>13.9</v>
      </c>
      <c r="G3194">
        <v>5.7</v>
      </c>
      <c r="H3194">
        <v>327.60700000000003</v>
      </c>
      <c r="I3194">
        <v>19.594999999999999</v>
      </c>
      <c r="J3194">
        <v>275.66199999999998</v>
      </c>
      <c r="K3194">
        <v>263.84399999999999</v>
      </c>
    </row>
    <row r="3195" spans="1:11" x14ac:dyDescent="0.3">
      <c r="A3195">
        <v>5</v>
      </c>
      <c r="B3195">
        <v>13</v>
      </c>
      <c r="C3195">
        <v>8</v>
      </c>
      <c r="D3195">
        <v>478</v>
      </c>
      <c r="E3195">
        <v>241</v>
      </c>
      <c r="F3195">
        <v>17.2</v>
      </c>
      <c r="G3195">
        <v>2.1</v>
      </c>
      <c r="H3195">
        <v>547.30799999999999</v>
      </c>
      <c r="I3195">
        <v>33.085000000000001</v>
      </c>
      <c r="J3195">
        <v>453.23899999999998</v>
      </c>
      <c r="K3195">
        <v>436.02100000000002</v>
      </c>
    </row>
    <row r="3196" spans="1:11" x14ac:dyDescent="0.3">
      <c r="A3196">
        <v>5</v>
      </c>
      <c r="B3196">
        <v>13</v>
      </c>
      <c r="C3196">
        <v>9</v>
      </c>
      <c r="D3196">
        <v>288</v>
      </c>
      <c r="E3196">
        <v>401</v>
      </c>
      <c r="F3196">
        <v>17.2</v>
      </c>
      <c r="G3196">
        <v>4.0999999999999996</v>
      </c>
      <c r="H3196">
        <v>638.69100000000003</v>
      </c>
      <c r="I3196">
        <v>32.933999999999997</v>
      </c>
      <c r="J3196">
        <v>533.33000000000004</v>
      </c>
      <c r="K3196">
        <v>513.32500000000005</v>
      </c>
    </row>
    <row r="3197" spans="1:11" x14ac:dyDescent="0.3">
      <c r="A3197">
        <v>5</v>
      </c>
      <c r="B3197">
        <v>13</v>
      </c>
      <c r="C3197">
        <v>10</v>
      </c>
      <c r="D3197">
        <v>206</v>
      </c>
      <c r="E3197">
        <v>442</v>
      </c>
      <c r="F3197">
        <v>17.2</v>
      </c>
      <c r="G3197">
        <v>7.2</v>
      </c>
      <c r="H3197">
        <v>639.01700000000005</v>
      </c>
      <c r="I3197">
        <v>28.645</v>
      </c>
      <c r="J3197">
        <v>542.447</v>
      </c>
      <c r="K3197">
        <v>522.11099999999999</v>
      </c>
    </row>
    <row r="3198" spans="1:11" x14ac:dyDescent="0.3">
      <c r="A3198">
        <v>5</v>
      </c>
      <c r="B3198">
        <v>13</v>
      </c>
      <c r="C3198">
        <v>11</v>
      </c>
      <c r="D3198">
        <v>507</v>
      </c>
      <c r="E3198">
        <v>343</v>
      </c>
      <c r="F3198">
        <v>21.7</v>
      </c>
      <c r="G3198">
        <v>4.0999999999999996</v>
      </c>
      <c r="H3198">
        <v>869.99400000000003</v>
      </c>
      <c r="I3198">
        <v>43.12</v>
      </c>
      <c r="J3198">
        <v>700.72699999999998</v>
      </c>
      <c r="K3198">
        <v>674.19200000000001</v>
      </c>
    </row>
    <row r="3199" spans="1:11" x14ac:dyDescent="0.3">
      <c r="A3199">
        <v>5</v>
      </c>
      <c r="B3199">
        <v>13</v>
      </c>
      <c r="C3199">
        <v>12</v>
      </c>
      <c r="D3199">
        <v>508</v>
      </c>
      <c r="E3199">
        <v>369</v>
      </c>
      <c r="F3199">
        <v>20.6</v>
      </c>
      <c r="G3199">
        <v>10.8</v>
      </c>
      <c r="H3199">
        <v>900.77599999999995</v>
      </c>
      <c r="I3199">
        <v>33.322000000000003</v>
      </c>
      <c r="J3199">
        <v>752.09400000000005</v>
      </c>
      <c r="K3199">
        <v>723.36300000000006</v>
      </c>
    </row>
    <row r="3200" spans="1:11" x14ac:dyDescent="0.3">
      <c r="A3200">
        <v>5</v>
      </c>
      <c r="B3200">
        <v>13</v>
      </c>
      <c r="C3200">
        <v>13</v>
      </c>
      <c r="D3200">
        <v>486</v>
      </c>
      <c r="E3200">
        <v>370</v>
      </c>
      <c r="F3200">
        <v>18.3</v>
      </c>
      <c r="G3200">
        <v>10.3</v>
      </c>
      <c r="H3200">
        <v>848.774</v>
      </c>
      <c r="I3200">
        <v>30.663</v>
      </c>
      <c r="J3200">
        <v>715.32399999999996</v>
      </c>
      <c r="K3200">
        <v>688.17399999999998</v>
      </c>
    </row>
    <row r="3201" spans="1:11" x14ac:dyDescent="0.3">
      <c r="A3201">
        <v>5</v>
      </c>
      <c r="B3201">
        <v>13</v>
      </c>
      <c r="C3201">
        <v>14</v>
      </c>
      <c r="D3201">
        <v>532</v>
      </c>
      <c r="E3201">
        <v>307</v>
      </c>
      <c r="F3201">
        <v>18.899999999999999</v>
      </c>
      <c r="G3201">
        <v>9.3000000000000007</v>
      </c>
      <c r="H3201">
        <v>762.48599999999999</v>
      </c>
      <c r="I3201">
        <v>30.75</v>
      </c>
      <c r="J3201">
        <v>641.572</v>
      </c>
      <c r="K3201">
        <v>617.45299999999997</v>
      </c>
    </row>
    <row r="3202" spans="1:11" x14ac:dyDescent="0.3">
      <c r="A3202">
        <v>5</v>
      </c>
      <c r="B3202">
        <v>13</v>
      </c>
      <c r="C3202">
        <v>15</v>
      </c>
      <c r="D3202">
        <v>477</v>
      </c>
      <c r="E3202">
        <v>248</v>
      </c>
      <c r="F3202">
        <v>17.8</v>
      </c>
      <c r="G3202">
        <v>11.3</v>
      </c>
      <c r="H3202">
        <v>572.66700000000003</v>
      </c>
      <c r="I3202">
        <v>25.452999999999999</v>
      </c>
      <c r="J3202">
        <v>488.34899999999999</v>
      </c>
      <c r="K3202">
        <v>469.93599999999998</v>
      </c>
    </row>
    <row r="3203" spans="1:11" x14ac:dyDescent="0.3">
      <c r="A3203">
        <v>5</v>
      </c>
      <c r="B3203">
        <v>13</v>
      </c>
      <c r="C3203">
        <v>16</v>
      </c>
      <c r="D3203">
        <v>377</v>
      </c>
      <c r="E3203">
        <v>182</v>
      </c>
      <c r="F3203">
        <v>17.2</v>
      </c>
      <c r="G3203">
        <v>12.9</v>
      </c>
      <c r="H3203">
        <v>354.50400000000002</v>
      </c>
      <c r="I3203">
        <v>21.257999999999999</v>
      </c>
      <c r="J3203">
        <v>300.89999999999998</v>
      </c>
      <c r="K3203">
        <v>288.38</v>
      </c>
    </row>
    <row r="3204" spans="1:11" x14ac:dyDescent="0.3">
      <c r="A3204">
        <v>5</v>
      </c>
      <c r="B3204">
        <v>13</v>
      </c>
      <c r="C3204">
        <v>17</v>
      </c>
      <c r="D3204">
        <v>140</v>
      </c>
      <c r="E3204">
        <v>143</v>
      </c>
      <c r="F3204">
        <v>15.6</v>
      </c>
      <c r="G3204">
        <v>15.4</v>
      </c>
      <c r="H3204">
        <v>166.797</v>
      </c>
      <c r="I3204">
        <v>16.919</v>
      </c>
      <c r="J3204">
        <v>140.99600000000001</v>
      </c>
      <c r="K3204">
        <v>132.55600000000001</v>
      </c>
    </row>
    <row r="3205" spans="1:11" x14ac:dyDescent="0.3">
      <c r="A3205">
        <v>5</v>
      </c>
      <c r="B3205">
        <v>13</v>
      </c>
      <c r="C3205">
        <v>18</v>
      </c>
      <c r="D3205">
        <v>3</v>
      </c>
      <c r="E3205">
        <v>31</v>
      </c>
      <c r="F3205">
        <v>14.4</v>
      </c>
      <c r="G3205">
        <v>7.2</v>
      </c>
      <c r="H3205">
        <v>29.190999999999999</v>
      </c>
      <c r="I3205">
        <v>13.917999999999999</v>
      </c>
      <c r="J3205">
        <v>26.077999999999999</v>
      </c>
      <c r="K3205">
        <v>20.032</v>
      </c>
    </row>
    <row r="3206" spans="1:11" x14ac:dyDescent="0.3">
      <c r="A3206">
        <v>5</v>
      </c>
      <c r="B3206">
        <v>13</v>
      </c>
      <c r="C3206">
        <v>19</v>
      </c>
      <c r="D3206">
        <v>0</v>
      </c>
      <c r="E3206">
        <v>0</v>
      </c>
      <c r="F3206">
        <v>13.3</v>
      </c>
      <c r="G3206">
        <v>10.8</v>
      </c>
      <c r="H3206">
        <v>0</v>
      </c>
      <c r="I3206">
        <v>13.3</v>
      </c>
      <c r="J3206">
        <v>0</v>
      </c>
      <c r="K3206">
        <v>0</v>
      </c>
    </row>
    <row r="3207" spans="1:11" x14ac:dyDescent="0.3">
      <c r="A3207">
        <v>5</v>
      </c>
      <c r="B3207">
        <v>13</v>
      </c>
      <c r="C3207">
        <v>20</v>
      </c>
      <c r="D3207">
        <v>0</v>
      </c>
      <c r="E3207">
        <v>0</v>
      </c>
      <c r="F3207">
        <v>12.2</v>
      </c>
      <c r="G3207">
        <v>10.3</v>
      </c>
      <c r="H3207">
        <v>0</v>
      </c>
      <c r="I3207">
        <v>12.2</v>
      </c>
      <c r="J3207">
        <v>0</v>
      </c>
      <c r="K3207">
        <v>0</v>
      </c>
    </row>
    <row r="3208" spans="1:11" x14ac:dyDescent="0.3">
      <c r="A3208">
        <v>5</v>
      </c>
      <c r="B3208">
        <v>13</v>
      </c>
      <c r="C3208">
        <v>21</v>
      </c>
      <c r="D3208">
        <v>0</v>
      </c>
      <c r="E3208">
        <v>0</v>
      </c>
      <c r="F3208">
        <v>11.1</v>
      </c>
      <c r="G3208">
        <v>10.8</v>
      </c>
      <c r="H3208">
        <v>0</v>
      </c>
      <c r="I3208">
        <v>11.1</v>
      </c>
      <c r="J3208">
        <v>0</v>
      </c>
      <c r="K3208">
        <v>0</v>
      </c>
    </row>
    <row r="3209" spans="1:11" x14ac:dyDescent="0.3">
      <c r="A3209">
        <v>5</v>
      </c>
      <c r="B3209">
        <v>13</v>
      </c>
      <c r="C3209">
        <v>22</v>
      </c>
      <c r="D3209">
        <v>0</v>
      </c>
      <c r="E3209">
        <v>0</v>
      </c>
      <c r="F3209">
        <v>10.6</v>
      </c>
      <c r="G3209">
        <v>12.9</v>
      </c>
      <c r="H3209">
        <v>0</v>
      </c>
      <c r="I3209">
        <v>10.6</v>
      </c>
      <c r="J3209">
        <v>0</v>
      </c>
      <c r="K3209">
        <v>0</v>
      </c>
    </row>
    <row r="3210" spans="1:11" x14ac:dyDescent="0.3">
      <c r="A3210">
        <v>5</v>
      </c>
      <c r="B3210">
        <v>13</v>
      </c>
      <c r="C3210">
        <v>23</v>
      </c>
      <c r="D3210">
        <v>0</v>
      </c>
      <c r="E3210">
        <v>0</v>
      </c>
      <c r="F3210">
        <v>10</v>
      </c>
      <c r="G3210">
        <v>9.3000000000000007</v>
      </c>
      <c r="H3210">
        <v>0</v>
      </c>
      <c r="I3210">
        <v>10</v>
      </c>
      <c r="J3210">
        <v>0</v>
      </c>
      <c r="K3210">
        <v>0</v>
      </c>
    </row>
    <row r="3211" spans="1:11" x14ac:dyDescent="0.3">
      <c r="A3211">
        <v>5</v>
      </c>
      <c r="B3211">
        <v>14</v>
      </c>
      <c r="C3211">
        <v>0</v>
      </c>
      <c r="D3211">
        <v>0</v>
      </c>
      <c r="E3211">
        <v>0</v>
      </c>
      <c r="F3211">
        <v>10</v>
      </c>
      <c r="G3211">
        <v>10.3</v>
      </c>
      <c r="H3211">
        <v>0</v>
      </c>
      <c r="I3211">
        <v>10</v>
      </c>
      <c r="J3211">
        <v>0</v>
      </c>
      <c r="K3211">
        <v>0</v>
      </c>
    </row>
    <row r="3212" spans="1:11" x14ac:dyDescent="0.3">
      <c r="A3212">
        <v>5</v>
      </c>
      <c r="B3212">
        <v>14</v>
      </c>
      <c r="C3212">
        <v>1</v>
      </c>
      <c r="D3212">
        <v>0</v>
      </c>
      <c r="E3212">
        <v>0</v>
      </c>
      <c r="F3212">
        <v>10</v>
      </c>
      <c r="G3212">
        <v>8.8000000000000007</v>
      </c>
      <c r="H3212">
        <v>0</v>
      </c>
      <c r="I3212">
        <v>10</v>
      </c>
      <c r="J3212">
        <v>0</v>
      </c>
      <c r="K3212">
        <v>0</v>
      </c>
    </row>
    <row r="3213" spans="1:11" x14ac:dyDescent="0.3">
      <c r="A3213">
        <v>5</v>
      </c>
      <c r="B3213">
        <v>14</v>
      </c>
      <c r="C3213">
        <v>2</v>
      </c>
      <c r="D3213">
        <v>0</v>
      </c>
      <c r="E3213">
        <v>0</v>
      </c>
      <c r="F3213">
        <v>9.4</v>
      </c>
      <c r="G3213">
        <v>5.7</v>
      </c>
      <c r="H3213">
        <v>0</v>
      </c>
      <c r="I3213">
        <v>9.4</v>
      </c>
      <c r="J3213">
        <v>0</v>
      </c>
      <c r="K3213">
        <v>0</v>
      </c>
    </row>
    <row r="3214" spans="1:11" x14ac:dyDescent="0.3">
      <c r="A3214">
        <v>5</v>
      </c>
      <c r="B3214">
        <v>14</v>
      </c>
      <c r="C3214">
        <v>3</v>
      </c>
      <c r="D3214">
        <v>0</v>
      </c>
      <c r="E3214">
        <v>0</v>
      </c>
      <c r="F3214">
        <v>8.9</v>
      </c>
      <c r="G3214">
        <v>2.6</v>
      </c>
      <c r="H3214">
        <v>0</v>
      </c>
      <c r="I3214">
        <v>8.9</v>
      </c>
      <c r="J3214">
        <v>0</v>
      </c>
      <c r="K3214">
        <v>0</v>
      </c>
    </row>
    <row r="3215" spans="1:11" x14ac:dyDescent="0.3">
      <c r="A3215">
        <v>5</v>
      </c>
      <c r="B3215">
        <v>14</v>
      </c>
      <c r="C3215">
        <v>4</v>
      </c>
      <c r="D3215">
        <v>0</v>
      </c>
      <c r="E3215">
        <v>0</v>
      </c>
      <c r="F3215">
        <v>8.9</v>
      </c>
      <c r="G3215">
        <v>3.6</v>
      </c>
      <c r="H3215">
        <v>0</v>
      </c>
      <c r="I3215">
        <v>8.9</v>
      </c>
      <c r="J3215">
        <v>0</v>
      </c>
      <c r="K3215">
        <v>0</v>
      </c>
    </row>
    <row r="3216" spans="1:11" x14ac:dyDescent="0.3">
      <c r="A3216">
        <v>5</v>
      </c>
      <c r="B3216">
        <v>14</v>
      </c>
      <c r="C3216">
        <v>5</v>
      </c>
      <c r="D3216">
        <v>24</v>
      </c>
      <c r="E3216">
        <v>32</v>
      </c>
      <c r="F3216">
        <v>10</v>
      </c>
      <c r="G3216">
        <v>5.2</v>
      </c>
      <c r="H3216">
        <v>28.661000000000001</v>
      </c>
      <c r="I3216">
        <v>9.0060000000000002</v>
      </c>
      <c r="J3216">
        <v>26.027999999999999</v>
      </c>
      <c r="K3216">
        <v>19.983000000000001</v>
      </c>
    </row>
    <row r="3217" spans="1:11" x14ac:dyDescent="0.3">
      <c r="A3217">
        <v>5</v>
      </c>
      <c r="B3217">
        <v>14</v>
      </c>
      <c r="C3217">
        <v>6</v>
      </c>
      <c r="D3217">
        <v>279</v>
      </c>
      <c r="E3217">
        <v>90</v>
      </c>
      <c r="F3217">
        <v>11.7</v>
      </c>
      <c r="G3217">
        <v>3.1</v>
      </c>
      <c r="H3217">
        <v>138.108</v>
      </c>
      <c r="I3217">
        <v>13.6</v>
      </c>
      <c r="J3217">
        <v>109.41800000000001</v>
      </c>
      <c r="K3217">
        <v>101.68</v>
      </c>
    </row>
    <row r="3218" spans="1:11" x14ac:dyDescent="0.3">
      <c r="A3218">
        <v>5</v>
      </c>
      <c r="B3218">
        <v>14</v>
      </c>
      <c r="C3218">
        <v>7</v>
      </c>
      <c r="D3218">
        <v>474</v>
      </c>
      <c r="E3218">
        <v>149</v>
      </c>
      <c r="F3218">
        <v>13.3</v>
      </c>
      <c r="G3218">
        <v>2.1</v>
      </c>
      <c r="H3218">
        <v>348.92</v>
      </c>
      <c r="I3218">
        <v>22.472999999999999</v>
      </c>
      <c r="J3218">
        <v>290.78399999999999</v>
      </c>
      <c r="K3218">
        <v>278.54700000000003</v>
      </c>
    </row>
    <row r="3219" spans="1:11" x14ac:dyDescent="0.3">
      <c r="A3219">
        <v>5</v>
      </c>
      <c r="B3219">
        <v>14</v>
      </c>
      <c r="C3219">
        <v>8</v>
      </c>
      <c r="D3219">
        <v>535</v>
      </c>
      <c r="E3219">
        <v>205</v>
      </c>
      <c r="F3219">
        <v>14.4</v>
      </c>
      <c r="G3219">
        <v>4.5999999999999996</v>
      </c>
      <c r="H3219">
        <v>548.16200000000003</v>
      </c>
      <c r="I3219">
        <v>26.603000000000002</v>
      </c>
      <c r="J3219">
        <v>464.06099999999998</v>
      </c>
      <c r="K3219">
        <v>446.47899999999998</v>
      </c>
    </row>
    <row r="3220" spans="1:11" x14ac:dyDescent="0.3">
      <c r="A3220">
        <v>5</v>
      </c>
      <c r="B3220">
        <v>14</v>
      </c>
      <c r="C3220">
        <v>9</v>
      </c>
      <c r="D3220">
        <v>567</v>
      </c>
      <c r="E3220">
        <v>277</v>
      </c>
      <c r="F3220">
        <v>16.7</v>
      </c>
      <c r="G3220">
        <v>7.7</v>
      </c>
      <c r="H3220">
        <v>744.34199999999998</v>
      </c>
      <c r="I3220">
        <v>29.373999999999999</v>
      </c>
      <c r="J3220">
        <v>628.95799999999997</v>
      </c>
      <c r="K3220">
        <v>605.33900000000006</v>
      </c>
    </row>
    <row r="3221" spans="1:11" x14ac:dyDescent="0.3">
      <c r="A3221">
        <v>5</v>
      </c>
      <c r="B3221">
        <v>14</v>
      </c>
      <c r="C3221">
        <v>10</v>
      </c>
      <c r="D3221">
        <v>583</v>
      </c>
      <c r="E3221">
        <v>312</v>
      </c>
      <c r="F3221">
        <v>16.100000000000001</v>
      </c>
      <c r="G3221">
        <v>7.7</v>
      </c>
      <c r="H3221">
        <v>870.68299999999999</v>
      </c>
      <c r="I3221">
        <v>31.251000000000001</v>
      </c>
      <c r="J3221">
        <v>732.13300000000004</v>
      </c>
      <c r="K3221">
        <v>704.26499999999999</v>
      </c>
    </row>
    <row r="3222" spans="1:11" x14ac:dyDescent="0.3">
      <c r="A3222">
        <v>5</v>
      </c>
      <c r="B3222">
        <v>14</v>
      </c>
      <c r="C3222">
        <v>11</v>
      </c>
      <c r="D3222">
        <v>495</v>
      </c>
      <c r="E3222">
        <v>353</v>
      </c>
      <c r="F3222">
        <v>16.100000000000001</v>
      </c>
      <c r="G3222">
        <v>9.8000000000000007</v>
      </c>
      <c r="H3222">
        <v>867.87599999999998</v>
      </c>
      <c r="I3222">
        <v>29.111999999999998</v>
      </c>
      <c r="J3222">
        <v>735.61199999999997</v>
      </c>
      <c r="K3222">
        <v>707.59500000000003</v>
      </c>
    </row>
    <row r="3223" spans="1:11" x14ac:dyDescent="0.3">
      <c r="A3223">
        <v>5</v>
      </c>
      <c r="B3223">
        <v>14</v>
      </c>
      <c r="C3223">
        <v>12</v>
      </c>
      <c r="D3223">
        <v>499</v>
      </c>
      <c r="E3223">
        <v>382</v>
      </c>
      <c r="F3223">
        <v>17.2</v>
      </c>
      <c r="G3223">
        <v>10.3</v>
      </c>
      <c r="H3223">
        <v>904.51599999999996</v>
      </c>
      <c r="I3223">
        <v>30.332999999999998</v>
      </c>
      <c r="J3223">
        <v>763.35699999999997</v>
      </c>
      <c r="K3223">
        <v>734.13199999999995</v>
      </c>
    </row>
    <row r="3224" spans="1:11" x14ac:dyDescent="0.3">
      <c r="A3224">
        <v>5</v>
      </c>
      <c r="B3224">
        <v>14</v>
      </c>
      <c r="C3224">
        <v>13</v>
      </c>
      <c r="D3224">
        <v>596</v>
      </c>
      <c r="E3224">
        <v>298</v>
      </c>
      <c r="F3224">
        <v>16.7</v>
      </c>
      <c r="G3224">
        <v>12.9</v>
      </c>
      <c r="H3224">
        <v>880.70600000000002</v>
      </c>
      <c r="I3224">
        <v>27.658999999999999</v>
      </c>
      <c r="J3224">
        <v>750.16700000000003</v>
      </c>
      <c r="K3224">
        <v>721.51900000000001</v>
      </c>
    </row>
    <row r="3225" spans="1:11" x14ac:dyDescent="0.3">
      <c r="A3225">
        <v>5</v>
      </c>
      <c r="B3225">
        <v>14</v>
      </c>
      <c r="C3225">
        <v>14</v>
      </c>
      <c r="D3225">
        <v>578</v>
      </c>
      <c r="E3225">
        <v>284</v>
      </c>
      <c r="F3225">
        <v>16.100000000000001</v>
      </c>
      <c r="G3225">
        <v>15.4</v>
      </c>
      <c r="H3225">
        <v>777.73400000000004</v>
      </c>
      <c r="I3225">
        <v>24.581</v>
      </c>
      <c r="J3225">
        <v>668.76</v>
      </c>
      <c r="K3225">
        <v>643.54499999999996</v>
      </c>
    </row>
    <row r="3226" spans="1:11" x14ac:dyDescent="0.3">
      <c r="A3226">
        <v>5</v>
      </c>
      <c r="B3226">
        <v>14</v>
      </c>
      <c r="C3226">
        <v>15</v>
      </c>
      <c r="D3226">
        <v>164</v>
      </c>
      <c r="E3226">
        <v>300</v>
      </c>
      <c r="F3226">
        <v>15</v>
      </c>
      <c r="G3226">
        <v>11.8</v>
      </c>
      <c r="H3226">
        <v>406.101</v>
      </c>
      <c r="I3226">
        <v>20.155000000000001</v>
      </c>
      <c r="J3226">
        <v>353.995</v>
      </c>
      <c r="K3226">
        <v>339.92700000000002</v>
      </c>
    </row>
    <row r="3227" spans="1:11" x14ac:dyDescent="0.3">
      <c r="A3227">
        <v>5</v>
      </c>
      <c r="B3227">
        <v>14</v>
      </c>
      <c r="C3227">
        <v>16</v>
      </c>
      <c r="D3227">
        <v>228</v>
      </c>
      <c r="E3227">
        <v>195</v>
      </c>
      <c r="F3227">
        <v>13.9</v>
      </c>
      <c r="G3227">
        <v>12.9</v>
      </c>
      <c r="H3227">
        <v>297.56099999999998</v>
      </c>
      <c r="I3227">
        <v>17.082999999999998</v>
      </c>
      <c r="J3227">
        <v>258.12099999999998</v>
      </c>
      <c r="K3227">
        <v>246.77699999999999</v>
      </c>
    </row>
    <row r="3228" spans="1:11" x14ac:dyDescent="0.3">
      <c r="A3228">
        <v>5</v>
      </c>
      <c r="B3228">
        <v>14</v>
      </c>
      <c r="C3228">
        <v>17</v>
      </c>
      <c r="D3228">
        <v>190</v>
      </c>
      <c r="E3228">
        <v>123</v>
      </c>
      <c r="F3228">
        <v>13.3</v>
      </c>
      <c r="G3228">
        <v>11.8</v>
      </c>
      <c r="H3228">
        <v>161.25800000000001</v>
      </c>
      <c r="I3228">
        <v>14.776</v>
      </c>
      <c r="J3228">
        <v>134.768</v>
      </c>
      <c r="K3228">
        <v>126.46899999999999</v>
      </c>
    </row>
    <row r="3229" spans="1:11" x14ac:dyDescent="0.3">
      <c r="A3229">
        <v>5</v>
      </c>
      <c r="B3229">
        <v>14</v>
      </c>
      <c r="C3229">
        <v>18</v>
      </c>
      <c r="D3229">
        <v>37</v>
      </c>
      <c r="E3229">
        <v>37</v>
      </c>
      <c r="F3229">
        <v>12.8</v>
      </c>
      <c r="G3229">
        <v>12.9</v>
      </c>
      <c r="H3229">
        <v>32.468000000000004</v>
      </c>
      <c r="I3229">
        <v>12.458</v>
      </c>
      <c r="J3229">
        <v>29.148</v>
      </c>
      <c r="K3229">
        <v>23.042999999999999</v>
      </c>
    </row>
    <row r="3230" spans="1:11" x14ac:dyDescent="0.3">
      <c r="A3230">
        <v>5</v>
      </c>
      <c r="B3230">
        <v>14</v>
      </c>
      <c r="C3230">
        <v>19</v>
      </c>
      <c r="D3230">
        <v>0</v>
      </c>
      <c r="E3230">
        <v>0</v>
      </c>
      <c r="F3230">
        <v>11.7</v>
      </c>
      <c r="G3230">
        <v>10.3</v>
      </c>
      <c r="H3230">
        <v>0</v>
      </c>
      <c r="I3230">
        <v>11.7</v>
      </c>
      <c r="J3230">
        <v>0</v>
      </c>
      <c r="K3230">
        <v>0</v>
      </c>
    </row>
    <row r="3231" spans="1:11" x14ac:dyDescent="0.3">
      <c r="A3231">
        <v>5</v>
      </c>
      <c r="B3231">
        <v>14</v>
      </c>
      <c r="C3231">
        <v>20</v>
      </c>
      <c r="D3231">
        <v>0</v>
      </c>
      <c r="E3231">
        <v>0</v>
      </c>
      <c r="F3231">
        <v>11.7</v>
      </c>
      <c r="G3231">
        <v>10.3</v>
      </c>
      <c r="H3231">
        <v>0</v>
      </c>
      <c r="I3231">
        <v>11.7</v>
      </c>
      <c r="J3231">
        <v>0</v>
      </c>
      <c r="K3231">
        <v>0</v>
      </c>
    </row>
    <row r="3232" spans="1:11" x14ac:dyDescent="0.3">
      <c r="A3232">
        <v>5</v>
      </c>
      <c r="B3232">
        <v>14</v>
      </c>
      <c r="C3232">
        <v>21</v>
      </c>
      <c r="D3232">
        <v>0</v>
      </c>
      <c r="E3232">
        <v>0</v>
      </c>
      <c r="F3232">
        <v>11.7</v>
      </c>
      <c r="G3232">
        <v>12.4</v>
      </c>
      <c r="H3232">
        <v>0</v>
      </c>
      <c r="I3232">
        <v>11.7</v>
      </c>
      <c r="J3232">
        <v>0</v>
      </c>
      <c r="K3232">
        <v>0</v>
      </c>
    </row>
    <row r="3233" spans="1:11" x14ac:dyDescent="0.3">
      <c r="A3233">
        <v>5</v>
      </c>
      <c r="B3233">
        <v>14</v>
      </c>
      <c r="C3233">
        <v>22</v>
      </c>
      <c r="D3233">
        <v>0</v>
      </c>
      <c r="E3233">
        <v>0</v>
      </c>
      <c r="F3233">
        <v>11.1</v>
      </c>
      <c r="G3233">
        <v>12.4</v>
      </c>
      <c r="H3233">
        <v>0</v>
      </c>
      <c r="I3233">
        <v>11.1</v>
      </c>
      <c r="J3233">
        <v>0</v>
      </c>
      <c r="K3233">
        <v>0</v>
      </c>
    </row>
    <row r="3234" spans="1:11" x14ac:dyDescent="0.3">
      <c r="A3234">
        <v>5</v>
      </c>
      <c r="B3234">
        <v>14</v>
      </c>
      <c r="C3234">
        <v>23</v>
      </c>
      <c r="D3234">
        <v>0</v>
      </c>
      <c r="E3234">
        <v>0</v>
      </c>
      <c r="F3234">
        <v>10.6</v>
      </c>
      <c r="G3234">
        <v>12.4</v>
      </c>
      <c r="H3234">
        <v>0</v>
      </c>
      <c r="I3234">
        <v>10.6</v>
      </c>
      <c r="J3234">
        <v>0</v>
      </c>
      <c r="K3234">
        <v>0</v>
      </c>
    </row>
    <row r="3235" spans="1:11" x14ac:dyDescent="0.3">
      <c r="A3235">
        <v>5</v>
      </c>
      <c r="B3235">
        <v>15</v>
      </c>
      <c r="C3235">
        <v>0</v>
      </c>
      <c r="D3235">
        <v>0</v>
      </c>
      <c r="E3235">
        <v>0</v>
      </c>
      <c r="F3235">
        <v>10.6</v>
      </c>
      <c r="G3235">
        <v>12.9</v>
      </c>
      <c r="H3235">
        <v>0</v>
      </c>
      <c r="I3235">
        <v>10.6</v>
      </c>
      <c r="J3235">
        <v>0</v>
      </c>
      <c r="K3235">
        <v>0</v>
      </c>
    </row>
    <row r="3236" spans="1:11" x14ac:dyDescent="0.3">
      <c r="A3236">
        <v>5</v>
      </c>
      <c r="B3236">
        <v>15</v>
      </c>
      <c r="C3236">
        <v>1</v>
      </c>
      <c r="D3236">
        <v>0</v>
      </c>
      <c r="E3236">
        <v>0</v>
      </c>
      <c r="F3236">
        <v>10</v>
      </c>
      <c r="G3236">
        <v>14.4</v>
      </c>
      <c r="H3236">
        <v>0</v>
      </c>
      <c r="I3236">
        <v>10</v>
      </c>
      <c r="J3236">
        <v>0</v>
      </c>
      <c r="K3236">
        <v>0</v>
      </c>
    </row>
    <row r="3237" spans="1:11" x14ac:dyDescent="0.3">
      <c r="A3237">
        <v>5</v>
      </c>
      <c r="B3237">
        <v>15</v>
      </c>
      <c r="C3237">
        <v>2</v>
      </c>
      <c r="D3237">
        <v>0</v>
      </c>
      <c r="E3237">
        <v>0</v>
      </c>
      <c r="F3237">
        <v>10</v>
      </c>
      <c r="G3237">
        <v>13.4</v>
      </c>
      <c r="H3237">
        <v>0</v>
      </c>
      <c r="I3237">
        <v>10</v>
      </c>
      <c r="J3237">
        <v>0</v>
      </c>
      <c r="K3237">
        <v>0</v>
      </c>
    </row>
    <row r="3238" spans="1:11" x14ac:dyDescent="0.3">
      <c r="A3238">
        <v>5</v>
      </c>
      <c r="B3238">
        <v>15</v>
      </c>
      <c r="C3238">
        <v>3</v>
      </c>
      <c r="D3238">
        <v>0</v>
      </c>
      <c r="E3238">
        <v>0</v>
      </c>
      <c r="F3238">
        <v>10.6</v>
      </c>
      <c r="G3238">
        <v>13.4</v>
      </c>
      <c r="H3238">
        <v>0</v>
      </c>
      <c r="I3238">
        <v>10.6</v>
      </c>
      <c r="J3238">
        <v>0</v>
      </c>
      <c r="K3238">
        <v>0</v>
      </c>
    </row>
    <row r="3239" spans="1:11" x14ac:dyDescent="0.3">
      <c r="A3239">
        <v>5</v>
      </c>
      <c r="B3239">
        <v>15</v>
      </c>
      <c r="C3239">
        <v>4</v>
      </c>
      <c r="D3239">
        <v>0</v>
      </c>
      <c r="E3239">
        <v>0</v>
      </c>
      <c r="F3239">
        <v>10</v>
      </c>
      <c r="G3239">
        <v>9.8000000000000007</v>
      </c>
      <c r="H3239">
        <v>0</v>
      </c>
      <c r="I3239">
        <v>10</v>
      </c>
      <c r="J3239">
        <v>0</v>
      </c>
      <c r="K3239">
        <v>0</v>
      </c>
    </row>
    <row r="3240" spans="1:11" x14ac:dyDescent="0.3">
      <c r="A3240">
        <v>5</v>
      </c>
      <c r="B3240">
        <v>15</v>
      </c>
      <c r="C3240">
        <v>5</v>
      </c>
      <c r="D3240">
        <v>101</v>
      </c>
      <c r="E3240">
        <v>28</v>
      </c>
      <c r="F3240">
        <v>10</v>
      </c>
      <c r="G3240">
        <v>10.3</v>
      </c>
      <c r="H3240">
        <v>23.317</v>
      </c>
      <c r="I3240">
        <v>9.3089999999999993</v>
      </c>
      <c r="J3240">
        <v>21.154</v>
      </c>
      <c r="K3240">
        <v>15.2</v>
      </c>
    </row>
    <row r="3241" spans="1:11" x14ac:dyDescent="0.3">
      <c r="A3241">
        <v>5</v>
      </c>
      <c r="B3241">
        <v>15</v>
      </c>
      <c r="C3241">
        <v>6</v>
      </c>
      <c r="D3241">
        <v>458</v>
      </c>
      <c r="E3241">
        <v>68</v>
      </c>
      <c r="F3241">
        <v>11.1</v>
      </c>
      <c r="G3241">
        <v>8.1999999999999993</v>
      </c>
      <c r="H3241">
        <v>153.79300000000001</v>
      </c>
      <c r="I3241">
        <v>12.536</v>
      </c>
      <c r="J3241">
        <v>114.84</v>
      </c>
      <c r="K3241">
        <v>106.98399999999999</v>
      </c>
    </row>
    <row r="3242" spans="1:11" x14ac:dyDescent="0.3">
      <c r="A3242">
        <v>5</v>
      </c>
      <c r="B3242">
        <v>15</v>
      </c>
      <c r="C3242">
        <v>7</v>
      </c>
      <c r="D3242">
        <v>605</v>
      </c>
      <c r="E3242">
        <v>107</v>
      </c>
      <c r="F3242">
        <v>13.3</v>
      </c>
      <c r="G3242">
        <v>4.5999999999999996</v>
      </c>
      <c r="H3242">
        <v>365.91</v>
      </c>
      <c r="I3242">
        <v>20.696000000000002</v>
      </c>
      <c r="J3242">
        <v>304.13200000000001</v>
      </c>
      <c r="K3242">
        <v>291.52</v>
      </c>
    </row>
    <row r="3243" spans="1:11" x14ac:dyDescent="0.3">
      <c r="A3243">
        <v>5</v>
      </c>
      <c r="B3243">
        <v>15</v>
      </c>
      <c r="C3243">
        <v>8</v>
      </c>
      <c r="D3243">
        <v>697</v>
      </c>
      <c r="E3243">
        <v>141</v>
      </c>
      <c r="F3243">
        <v>15.6</v>
      </c>
      <c r="G3243">
        <v>6.2</v>
      </c>
      <c r="H3243">
        <v>589.601</v>
      </c>
      <c r="I3243">
        <v>26.695</v>
      </c>
      <c r="J3243">
        <v>497.92599999999999</v>
      </c>
      <c r="K3243">
        <v>479.18</v>
      </c>
    </row>
    <row r="3244" spans="1:11" x14ac:dyDescent="0.3">
      <c r="A3244">
        <v>5</v>
      </c>
      <c r="B3244">
        <v>15</v>
      </c>
      <c r="C3244">
        <v>9</v>
      </c>
      <c r="D3244">
        <v>694</v>
      </c>
      <c r="E3244">
        <v>187</v>
      </c>
      <c r="F3244">
        <v>14.4</v>
      </c>
      <c r="G3244">
        <v>8.1999999999999993</v>
      </c>
      <c r="H3244">
        <v>758.57299999999998</v>
      </c>
      <c r="I3244">
        <v>26.832999999999998</v>
      </c>
      <c r="J3244">
        <v>646.49199999999996</v>
      </c>
      <c r="K3244">
        <v>622.17700000000002</v>
      </c>
    </row>
    <row r="3245" spans="1:11" x14ac:dyDescent="0.3">
      <c r="A3245">
        <v>5</v>
      </c>
      <c r="B3245">
        <v>15</v>
      </c>
      <c r="C3245">
        <v>10</v>
      </c>
      <c r="D3245">
        <v>697</v>
      </c>
      <c r="E3245">
        <v>218</v>
      </c>
      <c r="F3245">
        <v>15.6</v>
      </c>
      <c r="G3245">
        <v>10.3</v>
      </c>
      <c r="H3245">
        <v>883.11599999999999</v>
      </c>
      <c r="I3245">
        <v>28.29</v>
      </c>
      <c r="J3245">
        <v>750.40599999999995</v>
      </c>
      <c r="K3245">
        <v>721.74800000000005</v>
      </c>
    </row>
    <row r="3246" spans="1:11" x14ac:dyDescent="0.3">
      <c r="A3246">
        <v>5</v>
      </c>
      <c r="B3246">
        <v>15</v>
      </c>
      <c r="C3246">
        <v>11</v>
      </c>
      <c r="D3246">
        <v>722</v>
      </c>
      <c r="E3246">
        <v>222</v>
      </c>
      <c r="F3246">
        <v>16.100000000000001</v>
      </c>
      <c r="G3246">
        <v>9.3000000000000007</v>
      </c>
      <c r="H3246">
        <v>961.55600000000004</v>
      </c>
      <c r="I3246">
        <v>31.06</v>
      </c>
      <c r="J3246">
        <v>809.37199999999996</v>
      </c>
      <c r="K3246">
        <v>778.08600000000001</v>
      </c>
    </row>
    <row r="3247" spans="1:11" x14ac:dyDescent="0.3">
      <c r="A3247">
        <v>5</v>
      </c>
      <c r="B3247">
        <v>15</v>
      </c>
      <c r="C3247">
        <v>12</v>
      </c>
      <c r="D3247">
        <v>707</v>
      </c>
      <c r="E3247">
        <v>220</v>
      </c>
      <c r="F3247">
        <v>16.7</v>
      </c>
      <c r="G3247">
        <v>10.3</v>
      </c>
      <c r="H3247">
        <v>949.08</v>
      </c>
      <c r="I3247">
        <v>30.567</v>
      </c>
      <c r="J3247">
        <v>800.29399999999998</v>
      </c>
      <c r="K3247">
        <v>769.42</v>
      </c>
    </row>
    <row r="3248" spans="1:11" x14ac:dyDescent="0.3">
      <c r="A3248">
        <v>5</v>
      </c>
      <c r="B3248">
        <v>15</v>
      </c>
      <c r="C3248">
        <v>13</v>
      </c>
      <c r="D3248">
        <v>734</v>
      </c>
      <c r="E3248">
        <v>215</v>
      </c>
      <c r="F3248">
        <v>17.2</v>
      </c>
      <c r="G3248">
        <v>8.1999999999999993</v>
      </c>
      <c r="H3248">
        <v>928.01199999999994</v>
      </c>
      <c r="I3248">
        <v>32.988</v>
      </c>
      <c r="J3248">
        <v>775.54600000000005</v>
      </c>
      <c r="K3248">
        <v>745.78200000000004</v>
      </c>
    </row>
    <row r="3249" spans="1:11" x14ac:dyDescent="0.3">
      <c r="A3249">
        <v>5</v>
      </c>
      <c r="B3249">
        <v>15</v>
      </c>
      <c r="C3249">
        <v>14</v>
      </c>
      <c r="D3249">
        <v>744</v>
      </c>
      <c r="E3249">
        <v>169</v>
      </c>
      <c r="F3249">
        <v>16.7</v>
      </c>
      <c r="G3249">
        <v>7.7</v>
      </c>
      <c r="H3249">
        <v>802.22</v>
      </c>
      <c r="I3249">
        <v>30.91</v>
      </c>
      <c r="J3249">
        <v>674.29100000000005</v>
      </c>
      <c r="K3249">
        <v>648.85</v>
      </c>
    </row>
    <row r="3250" spans="1:11" x14ac:dyDescent="0.3">
      <c r="A3250">
        <v>5</v>
      </c>
      <c r="B3250">
        <v>15</v>
      </c>
      <c r="C3250">
        <v>15</v>
      </c>
      <c r="D3250">
        <v>667</v>
      </c>
      <c r="E3250">
        <v>172</v>
      </c>
      <c r="F3250">
        <v>16.7</v>
      </c>
      <c r="G3250">
        <v>9.3000000000000007</v>
      </c>
      <c r="H3250">
        <v>627.20699999999999</v>
      </c>
      <c r="I3250">
        <v>26.347999999999999</v>
      </c>
      <c r="J3250">
        <v>532.18899999999996</v>
      </c>
      <c r="K3250">
        <v>512.22500000000002</v>
      </c>
    </row>
    <row r="3251" spans="1:11" x14ac:dyDescent="0.3">
      <c r="A3251">
        <v>5</v>
      </c>
      <c r="B3251">
        <v>15</v>
      </c>
      <c r="C3251">
        <v>16</v>
      </c>
      <c r="D3251">
        <v>591</v>
      </c>
      <c r="E3251">
        <v>111</v>
      </c>
      <c r="F3251">
        <v>16.7</v>
      </c>
      <c r="G3251">
        <v>7.7</v>
      </c>
      <c r="H3251">
        <v>390.39299999999997</v>
      </c>
      <c r="I3251">
        <v>23.260999999999999</v>
      </c>
      <c r="J3251">
        <v>325.45400000000001</v>
      </c>
      <c r="K3251">
        <v>312.23</v>
      </c>
    </row>
    <row r="3252" spans="1:11" x14ac:dyDescent="0.3">
      <c r="A3252">
        <v>5</v>
      </c>
      <c r="B3252">
        <v>15</v>
      </c>
      <c r="C3252">
        <v>17</v>
      </c>
      <c r="D3252">
        <v>392</v>
      </c>
      <c r="E3252">
        <v>93</v>
      </c>
      <c r="F3252">
        <v>14.4</v>
      </c>
      <c r="G3252">
        <v>8.8000000000000007</v>
      </c>
      <c r="H3252">
        <v>182.87299999999999</v>
      </c>
      <c r="I3252">
        <v>16.707999999999998</v>
      </c>
      <c r="J3252">
        <v>143.679</v>
      </c>
      <c r="K3252">
        <v>135.178</v>
      </c>
    </row>
    <row r="3253" spans="1:11" x14ac:dyDescent="0.3">
      <c r="A3253">
        <v>5</v>
      </c>
      <c r="B3253">
        <v>15</v>
      </c>
      <c r="C3253">
        <v>18</v>
      </c>
      <c r="D3253">
        <v>114</v>
      </c>
      <c r="E3253">
        <v>44</v>
      </c>
      <c r="F3253">
        <v>12.8</v>
      </c>
      <c r="G3253">
        <v>10.3</v>
      </c>
      <c r="H3253">
        <v>36.840000000000003</v>
      </c>
      <c r="I3253">
        <v>12.5</v>
      </c>
      <c r="J3253">
        <v>33.067999999999998</v>
      </c>
      <c r="K3253">
        <v>26.888999999999999</v>
      </c>
    </row>
    <row r="3254" spans="1:11" x14ac:dyDescent="0.3">
      <c r="A3254">
        <v>5</v>
      </c>
      <c r="B3254">
        <v>15</v>
      </c>
      <c r="C3254">
        <v>19</v>
      </c>
      <c r="D3254">
        <v>0</v>
      </c>
      <c r="E3254">
        <v>1</v>
      </c>
      <c r="F3254">
        <v>11.7</v>
      </c>
      <c r="G3254">
        <v>7.7</v>
      </c>
      <c r="H3254">
        <v>0.97</v>
      </c>
      <c r="I3254">
        <v>10.523999999999999</v>
      </c>
      <c r="J3254">
        <v>0.876</v>
      </c>
      <c r="K3254">
        <v>0</v>
      </c>
    </row>
    <row r="3255" spans="1:11" x14ac:dyDescent="0.3">
      <c r="A3255">
        <v>5</v>
      </c>
      <c r="B3255">
        <v>15</v>
      </c>
      <c r="C3255">
        <v>20</v>
      </c>
      <c r="D3255">
        <v>0</v>
      </c>
      <c r="E3255">
        <v>0</v>
      </c>
      <c r="F3255">
        <v>11.1</v>
      </c>
      <c r="G3255">
        <v>8.8000000000000007</v>
      </c>
      <c r="H3255">
        <v>0</v>
      </c>
      <c r="I3255">
        <v>11.1</v>
      </c>
      <c r="J3255">
        <v>0</v>
      </c>
      <c r="K3255">
        <v>0</v>
      </c>
    </row>
    <row r="3256" spans="1:11" x14ac:dyDescent="0.3">
      <c r="A3256">
        <v>5</v>
      </c>
      <c r="B3256">
        <v>15</v>
      </c>
      <c r="C3256">
        <v>21</v>
      </c>
      <c r="D3256">
        <v>0</v>
      </c>
      <c r="E3256">
        <v>0</v>
      </c>
      <c r="F3256">
        <v>10.6</v>
      </c>
      <c r="G3256">
        <v>7.2</v>
      </c>
      <c r="H3256">
        <v>0</v>
      </c>
      <c r="I3256">
        <v>10.6</v>
      </c>
      <c r="J3256">
        <v>0</v>
      </c>
      <c r="K3256">
        <v>0</v>
      </c>
    </row>
    <row r="3257" spans="1:11" x14ac:dyDescent="0.3">
      <c r="A3257">
        <v>5</v>
      </c>
      <c r="B3257">
        <v>15</v>
      </c>
      <c r="C3257">
        <v>22</v>
      </c>
      <c r="D3257">
        <v>0</v>
      </c>
      <c r="E3257">
        <v>0</v>
      </c>
      <c r="F3257">
        <v>10</v>
      </c>
      <c r="G3257">
        <v>6.2</v>
      </c>
      <c r="H3257">
        <v>0</v>
      </c>
      <c r="I3257">
        <v>10</v>
      </c>
      <c r="J3257">
        <v>0</v>
      </c>
      <c r="K3257">
        <v>0</v>
      </c>
    </row>
    <row r="3258" spans="1:11" x14ac:dyDescent="0.3">
      <c r="A3258">
        <v>5</v>
      </c>
      <c r="B3258">
        <v>15</v>
      </c>
      <c r="C3258">
        <v>23</v>
      </c>
      <c r="D3258">
        <v>0</v>
      </c>
      <c r="E3258">
        <v>0</v>
      </c>
      <c r="F3258">
        <v>10</v>
      </c>
      <c r="G3258">
        <v>4.0999999999999996</v>
      </c>
      <c r="H3258">
        <v>0</v>
      </c>
      <c r="I3258">
        <v>10</v>
      </c>
      <c r="J3258">
        <v>0</v>
      </c>
      <c r="K3258">
        <v>0</v>
      </c>
    </row>
    <row r="3259" spans="1:11" x14ac:dyDescent="0.3">
      <c r="A3259">
        <v>5</v>
      </c>
      <c r="B3259">
        <v>16</v>
      </c>
      <c r="C3259">
        <v>0</v>
      </c>
      <c r="D3259">
        <v>0</v>
      </c>
      <c r="E3259">
        <v>0</v>
      </c>
      <c r="F3259">
        <v>9.4</v>
      </c>
      <c r="G3259">
        <v>4.0999999999999996</v>
      </c>
      <c r="H3259">
        <v>0</v>
      </c>
      <c r="I3259">
        <v>9.4</v>
      </c>
      <c r="J3259">
        <v>0</v>
      </c>
      <c r="K3259">
        <v>0</v>
      </c>
    </row>
    <row r="3260" spans="1:11" x14ac:dyDescent="0.3">
      <c r="A3260">
        <v>5</v>
      </c>
      <c r="B3260">
        <v>16</v>
      </c>
      <c r="C3260">
        <v>1</v>
      </c>
      <c r="D3260">
        <v>0</v>
      </c>
      <c r="E3260">
        <v>0</v>
      </c>
      <c r="F3260">
        <v>9.4</v>
      </c>
      <c r="G3260">
        <v>3.6</v>
      </c>
      <c r="H3260">
        <v>0</v>
      </c>
      <c r="I3260">
        <v>9.4</v>
      </c>
      <c r="J3260">
        <v>0</v>
      </c>
      <c r="K3260">
        <v>0</v>
      </c>
    </row>
    <row r="3261" spans="1:11" x14ac:dyDescent="0.3">
      <c r="A3261">
        <v>5</v>
      </c>
      <c r="B3261">
        <v>16</v>
      </c>
      <c r="C3261">
        <v>2</v>
      </c>
      <c r="D3261">
        <v>0</v>
      </c>
      <c r="E3261">
        <v>0</v>
      </c>
      <c r="F3261">
        <v>9.4</v>
      </c>
      <c r="G3261">
        <v>3.6</v>
      </c>
      <c r="H3261">
        <v>0</v>
      </c>
      <c r="I3261">
        <v>9.4</v>
      </c>
      <c r="J3261">
        <v>0</v>
      </c>
      <c r="K3261">
        <v>0</v>
      </c>
    </row>
    <row r="3262" spans="1:11" x14ac:dyDescent="0.3">
      <c r="A3262">
        <v>5</v>
      </c>
      <c r="B3262">
        <v>16</v>
      </c>
      <c r="C3262">
        <v>3</v>
      </c>
      <c r="D3262">
        <v>0</v>
      </c>
      <c r="E3262">
        <v>0</v>
      </c>
      <c r="F3262">
        <v>9.4</v>
      </c>
      <c r="G3262">
        <v>0</v>
      </c>
      <c r="H3262">
        <v>0</v>
      </c>
      <c r="I3262">
        <v>9.4</v>
      </c>
      <c r="J3262">
        <v>0</v>
      </c>
      <c r="K3262">
        <v>0</v>
      </c>
    </row>
    <row r="3263" spans="1:11" x14ac:dyDescent="0.3">
      <c r="A3263">
        <v>5</v>
      </c>
      <c r="B3263">
        <v>16</v>
      </c>
      <c r="C3263">
        <v>4</v>
      </c>
      <c r="D3263">
        <v>0</v>
      </c>
      <c r="E3263">
        <v>0</v>
      </c>
      <c r="F3263">
        <v>8.9</v>
      </c>
      <c r="G3263">
        <v>3.1</v>
      </c>
      <c r="H3263">
        <v>0</v>
      </c>
      <c r="I3263">
        <v>8.9</v>
      </c>
      <c r="J3263">
        <v>0</v>
      </c>
      <c r="K3263">
        <v>0</v>
      </c>
    </row>
    <row r="3264" spans="1:11" x14ac:dyDescent="0.3">
      <c r="A3264">
        <v>5</v>
      </c>
      <c r="B3264">
        <v>16</v>
      </c>
      <c r="C3264">
        <v>5</v>
      </c>
      <c r="D3264">
        <v>182</v>
      </c>
      <c r="E3264">
        <v>26</v>
      </c>
      <c r="F3264">
        <v>10</v>
      </c>
      <c r="G3264">
        <v>2.1</v>
      </c>
      <c r="H3264">
        <v>20.05</v>
      </c>
      <c r="I3264">
        <v>8.1890000000000001</v>
      </c>
      <c r="J3264">
        <v>18.257999999999999</v>
      </c>
      <c r="K3264">
        <v>12.358000000000001</v>
      </c>
    </row>
    <row r="3265" spans="1:11" x14ac:dyDescent="0.3">
      <c r="A3265">
        <v>5</v>
      </c>
      <c r="B3265">
        <v>16</v>
      </c>
      <c r="C3265">
        <v>6</v>
      </c>
      <c r="D3265">
        <v>546</v>
      </c>
      <c r="E3265">
        <v>56</v>
      </c>
      <c r="F3265">
        <v>12.8</v>
      </c>
      <c r="G3265">
        <v>1.5</v>
      </c>
      <c r="H3265">
        <v>160.02000000000001</v>
      </c>
      <c r="I3265">
        <v>15.817</v>
      </c>
      <c r="J3265">
        <v>114.726</v>
      </c>
      <c r="K3265">
        <v>106.872</v>
      </c>
    </row>
    <row r="3266" spans="1:11" x14ac:dyDescent="0.3">
      <c r="A3266">
        <v>5</v>
      </c>
      <c r="B3266">
        <v>16</v>
      </c>
      <c r="C3266">
        <v>7</v>
      </c>
      <c r="D3266">
        <v>721</v>
      </c>
      <c r="E3266">
        <v>80</v>
      </c>
      <c r="F3266">
        <v>15</v>
      </c>
      <c r="G3266">
        <v>2.6</v>
      </c>
      <c r="H3266">
        <v>389.70699999999999</v>
      </c>
      <c r="I3266">
        <v>24.86</v>
      </c>
      <c r="J3266">
        <v>317.399</v>
      </c>
      <c r="K3266">
        <v>304.40800000000002</v>
      </c>
    </row>
    <row r="3267" spans="1:11" x14ac:dyDescent="0.3">
      <c r="A3267">
        <v>5</v>
      </c>
      <c r="B3267">
        <v>16</v>
      </c>
      <c r="C3267">
        <v>8</v>
      </c>
      <c r="D3267">
        <v>543</v>
      </c>
      <c r="E3267">
        <v>170</v>
      </c>
      <c r="F3267">
        <v>16.7</v>
      </c>
      <c r="G3267">
        <v>2.6</v>
      </c>
      <c r="H3267">
        <v>521.08600000000001</v>
      </c>
      <c r="I3267">
        <v>31.134</v>
      </c>
      <c r="J3267">
        <v>433.827</v>
      </c>
      <c r="K3267">
        <v>417.25200000000001</v>
      </c>
    </row>
    <row r="3268" spans="1:11" x14ac:dyDescent="0.3">
      <c r="A3268">
        <v>5</v>
      </c>
      <c r="B3268">
        <v>16</v>
      </c>
      <c r="C3268">
        <v>9</v>
      </c>
      <c r="D3268">
        <v>608</v>
      </c>
      <c r="E3268">
        <v>222</v>
      </c>
      <c r="F3268">
        <v>18.3</v>
      </c>
      <c r="G3268">
        <v>3.1</v>
      </c>
      <c r="H3268">
        <v>724.31</v>
      </c>
      <c r="I3268">
        <v>37.688000000000002</v>
      </c>
      <c r="J3268">
        <v>593.81899999999996</v>
      </c>
      <c r="K3268">
        <v>571.56500000000005</v>
      </c>
    </row>
    <row r="3269" spans="1:11" x14ac:dyDescent="0.3">
      <c r="A3269">
        <v>5</v>
      </c>
      <c r="B3269">
        <v>16</v>
      </c>
      <c r="C3269">
        <v>10</v>
      </c>
      <c r="D3269">
        <v>725</v>
      </c>
      <c r="E3269">
        <v>160</v>
      </c>
      <c r="F3269">
        <v>21.7</v>
      </c>
      <c r="G3269">
        <v>3.1</v>
      </c>
      <c r="H3269">
        <v>846.197</v>
      </c>
      <c r="I3269">
        <v>44.761000000000003</v>
      </c>
      <c r="J3269">
        <v>677.07600000000002</v>
      </c>
      <c r="K3269">
        <v>651.52099999999996</v>
      </c>
    </row>
    <row r="3270" spans="1:11" x14ac:dyDescent="0.3">
      <c r="A3270">
        <v>5</v>
      </c>
      <c r="B3270">
        <v>16</v>
      </c>
      <c r="C3270">
        <v>11</v>
      </c>
      <c r="D3270">
        <v>875</v>
      </c>
      <c r="E3270">
        <v>130</v>
      </c>
      <c r="F3270">
        <v>24.4</v>
      </c>
      <c r="G3270">
        <v>3.6</v>
      </c>
      <c r="H3270">
        <v>1007.503</v>
      </c>
      <c r="I3270">
        <v>50.55</v>
      </c>
      <c r="J3270">
        <v>788.93899999999996</v>
      </c>
      <c r="K3270">
        <v>758.57799999999997</v>
      </c>
    </row>
    <row r="3271" spans="1:11" x14ac:dyDescent="0.3">
      <c r="A3271">
        <v>5</v>
      </c>
      <c r="B3271">
        <v>16</v>
      </c>
      <c r="C3271">
        <v>12</v>
      </c>
      <c r="D3271">
        <v>914</v>
      </c>
      <c r="E3271">
        <v>131</v>
      </c>
      <c r="F3271">
        <v>24.4</v>
      </c>
      <c r="G3271">
        <v>7.7</v>
      </c>
      <c r="H3271">
        <v>1052.751</v>
      </c>
      <c r="I3271">
        <v>43.21</v>
      </c>
      <c r="J3271">
        <v>847.649</v>
      </c>
      <c r="K3271">
        <v>814.59400000000005</v>
      </c>
    </row>
    <row r="3272" spans="1:11" x14ac:dyDescent="0.3">
      <c r="A3272">
        <v>5</v>
      </c>
      <c r="B3272">
        <v>16</v>
      </c>
      <c r="C3272">
        <v>13</v>
      </c>
      <c r="D3272">
        <v>818</v>
      </c>
      <c r="E3272">
        <v>133</v>
      </c>
      <c r="F3272">
        <v>25</v>
      </c>
      <c r="G3272">
        <v>9.3000000000000007</v>
      </c>
      <c r="H3272">
        <v>913.69399999999996</v>
      </c>
      <c r="I3272">
        <v>39.542000000000002</v>
      </c>
      <c r="J3272">
        <v>745.53200000000004</v>
      </c>
      <c r="K3272">
        <v>717.08600000000001</v>
      </c>
    </row>
    <row r="3273" spans="1:11" x14ac:dyDescent="0.3">
      <c r="A3273">
        <v>5</v>
      </c>
      <c r="B3273">
        <v>16</v>
      </c>
      <c r="C3273">
        <v>14</v>
      </c>
      <c r="D3273">
        <v>728</v>
      </c>
      <c r="E3273">
        <v>167</v>
      </c>
      <c r="F3273">
        <v>21.1</v>
      </c>
      <c r="G3273">
        <v>10.3</v>
      </c>
      <c r="H3273">
        <v>786.80600000000004</v>
      </c>
      <c r="I3273">
        <v>32.610999999999997</v>
      </c>
      <c r="J3273">
        <v>657.31899999999996</v>
      </c>
      <c r="K3273">
        <v>632.56799999999998</v>
      </c>
    </row>
    <row r="3274" spans="1:11" x14ac:dyDescent="0.3">
      <c r="A3274">
        <v>5</v>
      </c>
      <c r="B3274">
        <v>16</v>
      </c>
      <c r="C3274">
        <v>15</v>
      </c>
      <c r="D3274">
        <v>710</v>
      </c>
      <c r="E3274">
        <v>124</v>
      </c>
      <c r="F3274">
        <v>20.6</v>
      </c>
      <c r="G3274">
        <v>10.8</v>
      </c>
      <c r="H3274">
        <v>607.45799999999997</v>
      </c>
      <c r="I3274">
        <v>29.062999999999999</v>
      </c>
      <c r="J3274">
        <v>510.08100000000002</v>
      </c>
      <c r="K3274">
        <v>490.90800000000002</v>
      </c>
    </row>
    <row r="3275" spans="1:11" x14ac:dyDescent="0.3">
      <c r="A3275">
        <v>5</v>
      </c>
      <c r="B3275">
        <v>16</v>
      </c>
      <c r="C3275">
        <v>16</v>
      </c>
      <c r="D3275">
        <v>597</v>
      </c>
      <c r="E3275">
        <v>121</v>
      </c>
      <c r="F3275">
        <v>20.6</v>
      </c>
      <c r="G3275">
        <v>8.8000000000000007</v>
      </c>
      <c r="H3275">
        <v>403.37400000000002</v>
      </c>
      <c r="I3275">
        <v>26.824000000000002</v>
      </c>
      <c r="J3275">
        <v>332.428</v>
      </c>
      <c r="K3275">
        <v>319</v>
      </c>
    </row>
    <row r="3276" spans="1:11" x14ac:dyDescent="0.3">
      <c r="A3276">
        <v>5</v>
      </c>
      <c r="B3276">
        <v>16</v>
      </c>
      <c r="C3276">
        <v>17</v>
      </c>
      <c r="D3276">
        <v>460</v>
      </c>
      <c r="E3276">
        <v>83</v>
      </c>
      <c r="F3276">
        <v>17.2</v>
      </c>
      <c r="G3276">
        <v>11.3</v>
      </c>
      <c r="H3276">
        <v>191.46700000000001</v>
      </c>
      <c r="I3276">
        <v>19.271999999999998</v>
      </c>
      <c r="J3276">
        <v>146.88900000000001</v>
      </c>
      <c r="K3276">
        <v>138.31399999999999</v>
      </c>
    </row>
    <row r="3277" spans="1:11" x14ac:dyDescent="0.3">
      <c r="A3277">
        <v>5</v>
      </c>
      <c r="B3277">
        <v>16</v>
      </c>
      <c r="C3277">
        <v>18</v>
      </c>
      <c r="D3277">
        <v>156</v>
      </c>
      <c r="E3277">
        <v>39</v>
      </c>
      <c r="F3277">
        <v>13.9</v>
      </c>
      <c r="G3277">
        <v>10.3</v>
      </c>
      <c r="H3277">
        <v>31.53</v>
      </c>
      <c r="I3277">
        <v>13.541</v>
      </c>
      <c r="J3277">
        <v>28.204000000000001</v>
      </c>
      <c r="K3277">
        <v>22.117000000000001</v>
      </c>
    </row>
    <row r="3278" spans="1:11" x14ac:dyDescent="0.3">
      <c r="A3278">
        <v>5</v>
      </c>
      <c r="B3278">
        <v>16</v>
      </c>
      <c r="C3278">
        <v>19</v>
      </c>
      <c r="D3278">
        <v>3</v>
      </c>
      <c r="E3278">
        <v>1</v>
      </c>
      <c r="F3278">
        <v>12.8</v>
      </c>
      <c r="G3278">
        <v>7.7</v>
      </c>
      <c r="H3278">
        <v>0.97</v>
      </c>
      <c r="I3278">
        <v>11.628</v>
      </c>
      <c r="J3278">
        <v>0.873</v>
      </c>
      <c r="K3278">
        <v>0</v>
      </c>
    </row>
    <row r="3279" spans="1:11" x14ac:dyDescent="0.3">
      <c r="A3279">
        <v>5</v>
      </c>
      <c r="B3279">
        <v>16</v>
      </c>
      <c r="C3279">
        <v>20</v>
      </c>
      <c r="D3279">
        <v>0</v>
      </c>
      <c r="E3279">
        <v>0</v>
      </c>
      <c r="F3279">
        <v>12.8</v>
      </c>
      <c r="G3279">
        <v>6.2</v>
      </c>
      <c r="H3279">
        <v>0</v>
      </c>
      <c r="I3279">
        <v>12.8</v>
      </c>
      <c r="J3279">
        <v>0</v>
      </c>
      <c r="K3279">
        <v>0</v>
      </c>
    </row>
    <row r="3280" spans="1:11" x14ac:dyDescent="0.3">
      <c r="A3280">
        <v>5</v>
      </c>
      <c r="B3280">
        <v>16</v>
      </c>
      <c r="C3280">
        <v>21</v>
      </c>
      <c r="D3280">
        <v>0</v>
      </c>
      <c r="E3280">
        <v>0</v>
      </c>
      <c r="F3280">
        <v>11.7</v>
      </c>
      <c r="G3280">
        <v>5.7</v>
      </c>
      <c r="H3280">
        <v>0</v>
      </c>
      <c r="I3280">
        <v>11.7</v>
      </c>
      <c r="J3280">
        <v>0</v>
      </c>
      <c r="K3280">
        <v>0</v>
      </c>
    </row>
    <row r="3281" spans="1:11" x14ac:dyDescent="0.3">
      <c r="A3281">
        <v>5</v>
      </c>
      <c r="B3281">
        <v>16</v>
      </c>
      <c r="C3281">
        <v>22</v>
      </c>
      <c r="D3281">
        <v>0</v>
      </c>
      <c r="E3281">
        <v>0</v>
      </c>
      <c r="F3281">
        <v>11.7</v>
      </c>
      <c r="G3281">
        <v>4.0999999999999996</v>
      </c>
      <c r="H3281">
        <v>0</v>
      </c>
      <c r="I3281">
        <v>11.7</v>
      </c>
      <c r="J3281">
        <v>0</v>
      </c>
      <c r="K3281">
        <v>0</v>
      </c>
    </row>
    <row r="3282" spans="1:11" x14ac:dyDescent="0.3">
      <c r="A3282">
        <v>5</v>
      </c>
      <c r="B3282">
        <v>16</v>
      </c>
      <c r="C3282">
        <v>23</v>
      </c>
      <c r="D3282">
        <v>0</v>
      </c>
      <c r="E3282">
        <v>0</v>
      </c>
      <c r="F3282">
        <v>10.6</v>
      </c>
      <c r="G3282">
        <v>4.0999999999999996</v>
      </c>
      <c r="H3282">
        <v>0</v>
      </c>
      <c r="I3282">
        <v>10.6</v>
      </c>
      <c r="J3282">
        <v>0</v>
      </c>
      <c r="K3282">
        <v>0</v>
      </c>
    </row>
    <row r="3283" spans="1:11" x14ac:dyDescent="0.3">
      <c r="A3283">
        <v>5</v>
      </c>
      <c r="B3283">
        <v>17</v>
      </c>
      <c r="C3283">
        <v>0</v>
      </c>
      <c r="D3283">
        <v>0</v>
      </c>
      <c r="E3283">
        <v>0</v>
      </c>
      <c r="F3283">
        <v>11.1</v>
      </c>
      <c r="G3283">
        <v>1.5</v>
      </c>
      <c r="H3283">
        <v>0</v>
      </c>
      <c r="I3283">
        <v>11.1</v>
      </c>
      <c r="J3283">
        <v>0</v>
      </c>
      <c r="K3283">
        <v>0</v>
      </c>
    </row>
    <row r="3284" spans="1:11" x14ac:dyDescent="0.3">
      <c r="A3284">
        <v>5</v>
      </c>
      <c r="B3284">
        <v>17</v>
      </c>
      <c r="C3284">
        <v>1</v>
      </c>
      <c r="D3284">
        <v>0</v>
      </c>
      <c r="E3284">
        <v>0</v>
      </c>
      <c r="F3284">
        <v>10.6</v>
      </c>
      <c r="G3284">
        <v>4.0999999999999996</v>
      </c>
      <c r="H3284">
        <v>0</v>
      </c>
      <c r="I3284">
        <v>10.6</v>
      </c>
      <c r="J3284">
        <v>0</v>
      </c>
      <c r="K3284">
        <v>0</v>
      </c>
    </row>
    <row r="3285" spans="1:11" x14ac:dyDescent="0.3">
      <c r="A3285">
        <v>5</v>
      </c>
      <c r="B3285">
        <v>17</v>
      </c>
      <c r="C3285">
        <v>2</v>
      </c>
      <c r="D3285">
        <v>0</v>
      </c>
      <c r="E3285">
        <v>0</v>
      </c>
      <c r="F3285">
        <v>10.6</v>
      </c>
      <c r="G3285">
        <v>3.6</v>
      </c>
      <c r="H3285">
        <v>0</v>
      </c>
      <c r="I3285">
        <v>10.6</v>
      </c>
      <c r="J3285">
        <v>0</v>
      </c>
      <c r="K3285">
        <v>0</v>
      </c>
    </row>
    <row r="3286" spans="1:11" x14ac:dyDescent="0.3">
      <c r="A3286">
        <v>5</v>
      </c>
      <c r="B3286">
        <v>17</v>
      </c>
      <c r="C3286">
        <v>3</v>
      </c>
      <c r="D3286">
        <v>0</v>
      </c>
      <c r="E3286">
        <v>0</v>
      </c>
      <c r="F3286">
        <v>10.6</v>
      </c>
      <c r="G3286">
        <v>4.5999999999999996</v>
      </c>
      <c r="H3286">
        <v>0</v>
      </c>
      <c r="I3286">
        <v>10.6</v>
      </c>
      <c r="J3286">
        <v>0</v>
      </c>
      <c r="K3286">
        <v>0</v>
      </c>
    </row>
    <row r="3287" spans="1:11" x14ac:dyDescent="0.3">
      <c r="A3287">
        <v>5</v>
      </c>
      <c r="B3287">
        <v>17</v>
      </c>
      <c r="C3287">
        <v>4</v>
      </c>
      <c r="D3287">
        <v>0</v>
      </c>
      <c r="E3287">
        <v>0</v>
      </c>
      <c r="F3287">
        <v>10</v>
      </c>
      <c r="G3287">
        <v>1.5</v>
      </c>
      <c r="H3287">
        <v>0</v>
      </c>
      <c r="I3287">
        <v>10</v>
      </c>
      <c r="J3287">
        <v>0</v>
      </c>
      <c r="K3287">
        <v>0</v>
      </c>
    </row>
    <row r="3288" spans="1:11" x14ac:dyDescent="0.3">
      <c r="A3288">
        <v>5</v>
      </c>
      <c r="B3288">
        <v>17</v>
      </c>
      <c r="C3288">
        <v>5</v>
      </c>
      <c r="D3288">
        <v>17</v>
      </c>
      <c r="E3288">
        <v>29</v>
      </c>
      <c r="F3288">
        <v>10.6</v>
      </c>
      <c r="G3288">
        <v>3.6</v>
      </c>
      <c r="H3288">
        <v>26.489000000000001</v>
      </c>
      <c r="I3288">
        <v>9.3079999999999998</v>
      </c>
      <c r="J3288">
        <v>24.030999999999999</v>
      </c>
      <c r="K3288">
        <v>18.024000000000001</v>
      </c>
    </row>
    <row r="3289" spans="1:11" x14ac:dyDescent="0.3">
      <c r="A3289">
        <v>5</v>
      </c>
      <c r="B3289">
        <v>17</v>
      </c>
      <c r="C3289">
        <v>6</v>
      </c>
      <c r="D3289">
        <v>221</v>
      </c>
      <c r="E3289">
        <v>102</v>
      </c>
      <c r="F3289">
        <v>14.4</v>
      </c>
      <c r="G3289">
        <v>0</v>
      </c>
      <c r="H3289">
        <v>138.25299999999999</v>
      </c>
      <c r="I3289">
        <v>17.786999999999999</v>
      </c>
      <c r="J3289">
        <v>110.928</v>
      </c>
      <c r="K3289">
        <v>103.158</v>
      </c>
    </row>
    <row r="3290" spans="1:11" x14ac:dyDescent="0.3">
      <c r="A3290">
        <v>5</v>
      </c>
      <c r="B3290">
        <v>17</v>
      </c>
      <c r="C3290">
        <v>7</v>
      </c>
      <c r="D3290">
        <v>363</v>
      </c>
      <c r="E3290">
        <v>168</v>
      </c>
      <c r="F3290">
        <v>17.2</v>
      </c>
      <c r="G3290">
        <v>2.1</v>
      </c>
      <c r="H3290">
        <v>318.28199999999998</v>
      </c>
      <c r="I3290">
        <v>25.45</v>
      </c>
      <c r="J3290">
        <v>264.31400000000002</v>
      </c>
      <c r="K3290">
        <v>252.804</v>
      </c>
    </row>
    <row r="3291" spans="1:11" x14ac:dyDescent="0.3">
      <c r="A3291">
        <v>5</v>
      </c>
      <c r="B3291">
        <v>17</v>
      </c>
      <c r="C3291">
        <v>8</v>
      </c>
      <c r="D3291">
        <v>445</v>
      </c>
      <c r="E3291">
        <v>230</v>
      </c>
      <c r="F3291">
        <v>18.3</v>
      </c>
      <c r="G3291">
        <v>2.6</v>
      </c>
      <c r="H3291">
        <v>515.73099999999999</v>
      </c>
      <c r="I3291">
        <v>32.295000000000002</v>
      </c>
      <c r="J3291">
        <v>428.38900000000001</v>
      </c>
      <c r="K3291">
        <v>411.99099999999999</v>
      </c>
    </row>
    <row r="3292" spans="1:11" x14ac:dyDescent="0.3">
      <c r="A3292">
        <v>5</v>
      </c>
      <c r="B3292">
        <v>17</v>
      </c>
      <c r="C3292">
        <v>9</v>
      </c>
      <c r="D3292">
        <v>590</v>
      </c>
      <c r="E3292">
        <v>256</v>
      </c>
      <c r="F3292">
        <v>19.399999999999999</v>
      </c>
      <c r="G3292">
        <v>3.6</v>
      </c>
      <c r="H3292">
        <v>741.495</v>
      </c>
      <c r="I3292">
        <v>38.273000000000003</v>
      </c>
      <c r="J3292">
        <v>606.68299999999999</v>
      </c>
      <c r="K3292">
        <v>583.93299999999999</v>
      </c>
    </row>
    <row r="3293" spans="1:11" x14ac:dyDescent="0.3">
      <c r="A3293">
        <v>5</v>
      </c>
      <c r="B3293">
        <v>17</v>
      </c>
      <c r="C3293">
        <v>10</v>
      </c>
      <c r="D3293">
        <v>607</v>
      </c>
      <c r="E3293">
        <v>288</v>
      </c>
      <c r="F3293">
        <v>22.2</v>
      </c>
      <c r="G3293">
        <v>3.6</v>
      </c>
      <c r="H3293">
        <v>868.87900000000002</v>
      </c>
      <c r="I3293">
        <v>44.786999999999999</v>
      </c>
      <c r="J3293">
        <v>695.21699999999998</v>
      </c>
      <c r="K3293">
        <v>668.91200000000003</v>
      </c>
    </row>
    <row r="3294" spans="1:11" x14ac:dyDescent="0.3">
      <c r="A3294">
        <v>5</v>
      </c>
      <c r="B3294">
        <v>17</v>
      </c>
      <c r="C3294">
        <v>11</v>
      </c>
      <c r="D3294">
        <v>469</v>
      </c>
      <c r="E3294">
        <v>363</v>
      </c>
      <c r="F3294">
        <v>22.2</v>
      </c>
      <c r="G3294">
        <v>4.5999999999999996</v>
      </c>
      <c r="H3294">
        <v>851.12099999999998</v>
      </c>
      <c r="I3294">
        <v>42.77</v>
      </c>
      <c r="J3294">
        <v>686.42200000000003</v>
      </c>
      <c r="K3294">
        <v>660.48199999999997</v>
      </c>
    </row>
    <row r="3295" spans="1:11" x14ac:dyDescent="0.3">
      <c r="A3295">
        <v>5</v>
      </c>
      <c r="B3295">
        <v>17</v>
      </c>
      <c r="C3295">
        <v>12</v>
      </c>
      <c r="D3295">
        <v>568</v>
      </c>
      <c r="E3295">
        <v>329</v>
      </c>
      <c r="F3295">
        <v>24.4</v>
      </c>
      <c r="G3295">
        <v>7.2</v>
      </c>
      <c r="H3295">
        <v>918.97</v>
      </c>
      <c r="I3295">
        <v>41.363</v>
      </c>
      <c r="J3295">
        <v>745.04399999999998</v>
      </c>
      <c r="K3295">
        <v>716.61900000000003</v>
      </c>
    </row>
    <row r="3296" spans="1:11" x14ac:dyDescent="0.3">
      <c r="A3296">
        <v>5</v>
      </c>
      <c r="B3296">
        <v>17</v>
      </c>
      <c r="C3296">
        <v>13</v>
      </c>
      <c r="D3296">
        <v>593</v>
      </c>
      <c r="E3296">
        <v>297</v>
      </c>
      <c r="F3296">
        <v>26.1</v>
      </c>
      <c r="G3296">
        <v>9.8000000000000007</v>
      </c>
      <c r="H3296">
        <v>876.16300000000001</v>
      </c>
      <c r="I3296">
        <v>39.46</v>
      </c>
      <c r="J3296">
        <v>715.18200000000002</v>
      </c>
      <c r="K3296">
        <v>688.03800000000001</v>
      </c>
    </row>
    <row r="3297" spans="1:11" x14ac:dyDescent="0.3">
      <c r="A3297">
        <v>5</v>
      </c>
      <c r="B3297">
        <v>17</v>
      </c>
      <c r="C3297">
        <v>14</v>
      </c>
      <c r="D3297">
        <v>572</v>
      </c>
      <c r="E3297">
        <v>275</v>
      </c>
      <c r="F3297">
        <v>23.3</v>
      </c>
      <c r="G3297">
        <v>9.8000000000000007</v>
      </c>
      <c r="H3297">
        <v>763.40899999999999</v>
      </c>
      <c r="I3297">
        <v>34.853999999999999</v>
      </c>
      <c r="J3297">
        <v>632.87</v>
      </c>
      <c r="K3297">
        <v>609.09699999999998</v>
      </c>
    </row>
    <row r="3298" spans="1:11" x14ac:dyDescent="0.3">
      <c r="A3298">
        <v>5</v>
      </c>
      <c r="B3298">
        <v>17</v>
      </c>
      <c r="C3298">
        <v>15</v>
      </c>
      <c r="D3298">
        <v>362</v>
      </c>
      <c r="E3298">
        <v>273</v>
      </c>
      <c r="F3298">
        <v>20</v>
      </c>
      <c r="G3298">
        <v>11.3</v>
      </c>
      <c r="H3298">
        <v>515.98199999999997</v>
      </c>
      <c r="I3298">
        <v>26.902000000000001</v>
      </c>
      <c r="J3298">
        <v>438.27699999999999</v>
      </c>
      <c r="K3298">
        <v>421.55599999999998</v>
      </c>
    </row>
    <row r="3299" spans="1:11" x14ac:dyDescent="0.3">
      <c r="A3299">
        <v>5</v>
      </c>
      <c r="B3299">
        <v>17</v>
      </c>
      <c r="C3299">
        <v>16</v>
      </c>
      <c r="D3299">
        <v>326</v>
      </c>
      <c r="E3299">
        <v>207</v>
      </c>
      <c r="F3299">
        <v>17.8</v>
      </c>
      <c r="G3299">
        <v>11.8</v>
      </c>
      <c r="H3299">
        <v>355.19200000000001</v>
      </c>
      <c r="I3299">
        <v>22.102</v>
      </c>
      <c r="J3299">
        <v>301.779</v>
      </c>
      <c r="K3299">
        <v>289.23399999999998</v>
      </c>
    </row>
    <row r="3300" spans="1:11" x14ac:dyDescent="0.3">
      <c r="A3300">
        <v>5</v>
      </c>
      <c r="B3300">
        <v>17</v>
      </c>
      <c r="C3300">
        <v>17</v>
      </c>
      <c r="D3300">
        <v>257</v>
      </c>
      <c r="E3300">
        <v>124</v>
      </c>
      <c r="F3300">
        <v>15.6</v>
      </c>
      <c r="G3300">
        <v>7.2</v>
      </c>
      <c r="H3300">
        <v>178.90700000000001</v>
      </c>
      <c r="I3300">
        <v>18.167999999999999</v>
      </c>
      <c r="J3300">
        <v>145.74600000000001</v>
      </c>
      <c r="K3300">
        <v>137.197</v>
      </c>
    </row>
    <row r="3301" spans="1:11" x14ac:dyDescent="0.3">
      <c r="A3301">
        <v>5</v>
      </c>
      <c r="B3301">
        <v>17</v>
      </c>
      <c r="C3301">
        <v>18</v>
      </c>
      <c r="D3301">
        <v>32</v>
      </c>
      <c r="E3301">
        <v>40</v>
      </c>
      <c r="F3301">
        <v>13.9</v>
      </c>
      <c r="G3301">
        <v>7.2</v>
      </c>
      <c r="H3301">
        <v>36.518999999999998</v>
      </c>
      <c r="I3301">
        <v>13.565</v>
      </c>
      <c r="J3301">
        <v>32.662999999999997</v>
      </c>
      <c r="K3301">
        <v>26.492000000000001</v>
      </c>
    </row>
    <row r="3302" spans="1:11" x14ac:dyDescent="0.3">
      <c r="A3302">
        <v>5</v>
      </c>
      <c r="B3302">
        <v>17</v>
      </c>
      <c r="C3302">
        <v>19</v>
      </c>
      <c r="D3302">
        <v>0</v>
      </c>
      <c r="E3302">
        <v>0</v>
      </c>
      <c r="F3302">
        <v>12.2</v>
      </c>
      <c r="G3302">
        <v>9.8000000000000007</v>
      </c>
      <c r="H3302">
        <v>0</v>
      </c>
      <c r="I3302">
        <v>12.2</v>
      </c>
      <c r="J3302">
        <v>0</v>
      </c>
      <c r="K3302">
        <v>0</v>
      </c>
    </row>
    <row r="3303" spans="1:11" x14ac:dyDescent="0.3">
      <c r="A3303">
        <v>5</v>
      </c>
      <c r="B3303">
        <v>17</v>
      </c>
      <c r="C3303">
        <v>20</v>
      </c>
      <c r="D3303">
        <v>0</v>
      </c>
      <c r="E3303">
        <v>0</v>
      </c>
      <c r="F3303">
        <v>11.1</v>
      </c>
      <c r="G3303">
        <v>8.1999999999999993</v>
      </c>
      <c r="H3303">
        <v>0</v>
      </c>
      <c r="I3303">
        <v>11.1</v>
      </c>
      <c r="J3303">
        <v>0</v>
      </c>
      <c r="K3303">
        <v>0</v>
      </c>
    </row>
    <row r="3304" spans="1:11" x14ac:dyDescent="0.3">
      <c r="A3304">
        <v>5</v>
      </c>
      <c r="B3304">
        <v>17</v>
      </c>
      <c r="C3304">
        <v>21</v>
      </c>
      <c r="D3304">
        <v>0</v>
      </c>
      <c r="E3304">
        <v>0</v>
      </c>
      <c r="F3304">
        <v>11.1</v>
      </c>
      <c r="G3304">
        <v>7.7</v>
      </c>
      <c r="H3304">
        <v>0</v>
      </c>
      <c r="I3304">
        <v>11.1</v>
      </c>
      <c r="J3304">
        <v>0</v>
      </c>
      <c r="K3304">
        <v>0</v>
      </c>
    </row>
    <row r="3305" spans="1:11" x14ac:dyDescent="0.3">
      <c r="A3305">
        <v>5</v>
      </c>
      <c r="B3305">
        <v>17</v>
      </c>
      <c r="C3305">
        <v>22</v>
      </c>
      <c r="D3305">
        <v>0</v>
      </c>
      <c r="E3305">
        <v>0</v>
      </c>
      <c r="F3305">
        <v>11.1</v>
      </c>
      <c r="G3305">
        <v>7.2</v>
      </c>
      <c r="H3305">
        <v>0</v>
      </c>
      <c r="I3305">
        <v>11.1</v>
      </c>
      <c r="J3305">
        <v>0</v>
      </c>
      <c r="K3305">
        <v>0</v>
      </c>
    </row>
    <row r="3306" spans="1:11" x14ac:dyDescent="0.3">
      <c r="A3306">
        <v>5</v>
      </c>
      <c r="B3306">
        <v>17</v>
      </c>
      <c r="C3306">
        <v>23</v>
      </c>
      <c r="D3306">
        <v>0</v>
      </c>
      <c r="E3306">
        <v>0</v>
      </c>
      <c r="F3306">
        <v>10</v>
      </c>
      <c r="G3306">
        <v>7.7</v>
      </c>
      <c r="H3306">
        <v>0</v>
      </c>
      <c r="I3306">
        <v>10</v>
      </c>
      <c r="J3306">
        <v>0</v>
      </c>
      <c r="K3306">
        <v>0</v>
      </c>
    </row>
    <row r="3307" spans="1:11" x14ac:dyDescent="0.3">
      <c r="A3307">
        <v>5</v>
      </c>
      <c r="B3307">
        <v>18</v>
      </c>
      <c r="C3307">
        <v>0</v>
      </c>
      <c r="D3307">
        <v>0</v>
      </c>
      <c r="E3307">
        <v>0</v>
      </c>
      <c r="F3307">
        <v>10.6</v>
      </c>
      <c r="G3307">
        <v>7.2</v>
      </c>
      <c r="H3307">
        <v>0</v>
      </c>
      <c r="I3307">
        <v>10.6</v>
      </c>
      <c r="J3307">
        <v>0</v>
      </c>
      <c r="K3307">
        <v>0</v>
      </c>
    </row>
    <row r="3308" spans="1:11" x14ac:dyDescent="0.3">
      <c r="A3308">
        <v>5</v>
      </c>
      <c r="B3308">
        <v>18</v>
      </c>
      <c r="C3308">
        <v>1</v>
      </c>
      <c r="D3308">
        <v>0</v>
      </c>
      <c r="E3308">
        <v>0</v>
      </c>
      <c r="F3308">
        <v>10</v>
      </c>
      <c r="G3308">
        <v>6.7</v>
      </c>
      <c r="H3308">
        <v>0</v>
      </c>
      <c r="I3308">
        <v>10</v>
      </c>
      <c r="J3308">
        <v>0</v>
      </c>
      <c r="K3308">
        <v>0</v>
      </c>
    </row>
    <row r="3309" spans="1:11" x14ac:dyDescent="0.3">
      <c r="A3309">
        <v>5</v>
      </c>
      <c r="B3309">
        <v>18</v>
      </c>
      <c r="C3309">
        <v>2</v>
      </c>
      <c r="D3309">
        <v>0</v>
      </c>
      <c r="E3309">
        <v>0</v>
      </c>
      <c r="F3309">
        <v>10</v>
      </c>
      <c r="G3309">
        <v>8.1999999999999993</v>
      </c>
      <c r="H3309">
        <v>0</v>
      </c>
      <c r="I3309">
        <v>10</v>
      </c>
      <c r="J3309">
        <v>0</v>
      </c>
      <c r="K3309">
        <v>0</v>
      </c>
    </row>
    <row r="3310" spans="1:11" x14ac:dyDescent="0.3">
      <c r="A3310">
        <v>5</v>
      </c>
      <c r="B3310">
        <v>18</v>
      </c>
      <c r="C3310">
        <v>3</v>
      </c>
      <c r="D3310">
        <v>0</v>
      </c>
      <c r="E3310">
        <v>0</v>
      </c>
      <c r="F3310">
        <v>10</v>
      </c>
      <c r="G3310">
        <v>6.2</v>
      </c>
      <c r="H3310">
        <v>0</v>
      </c>
      <c r="I3310">
        <v>10</v>
      </c>
      <c r="J3310">
        <v>0</v>
      </c>
      <c r="K3310">
        <v>0</v>
      </c>
    </row>
    <row r="3311" spans="1:11" x14ac:dyDescent="0.3">
      <c r="A3311">
        <v>5</v>
      </c>
      <c r="B3311">
        <v>18</v>
      </c>
      <c r="C3311">
        <v>4</v>
      </c>
      <c r="D3311">
        <v>0</v>
      </c>
      <c r="E3311">
        <v>0</v>
      </c>
      <c r="F3311">
        <v>8.9</v>
      </c>
      <c r="G3311">
        <v>5.7</v>
      </c>
      <c r="H3311">
        <v>0</v>
      </c>
      <c r="I3311">
        <v>8.9</v>
      </c>
      <c r="J3311">
        <v>0</v>
      </c>
      <c r="K3311">
        <v>0</v>
      </c>
    </row>
    <row r="3312" spans="1:11" x14ac:dyDescent="0.3">
      <c r="A3312">
        <v>5</v>
      </c>
      <c r="B3312">
        <v>18</v>
      </c>
      <c r="C3312">
        <v>5</v>
      </c>
      <c r="D3312">
        <v>242</v>
      </c>
      <c r="E3312">
        <v>23</v>
      </c>
      <c r="F3312">
        <v>9.4</v>
      </c>
      <c r="G3312">
        <v>5.7</v>
      </c>
      <c r="H3312">
        <v>17.236999999999998</v>
      </c>
      <c r="I3312">
        <v>8.2189999999999994</v>
      </c>
      <c r="J3312">
        <v>15.695</v>
      </c>
      <c r="K3312">
        <v>9.843</v>
      </c>
    </row>
    <row r="3313" spans="1:11" x14ac:dyDescent="0.3">
      <c r="A3313">
        <v>5</v>
      </c>
      <c r="B3313">
        <v>18</v>
      </c>
      <c r="C3313">
        <v>6</v>
      </c>
      <c r="D3313">
        <v>317</v>
      </c>
      <c r="E3313">
        <v>87</v>
      </c>
      <c r="F3313">
        <v>11.1</v>
      </c>
      <c r="G3313">
        <v>5.2</v>
      </c>
      <c r="H3313">
        <v>143.66800000000001</v>
      </c>
      <c r="I3313">
        <v>12.724</v>
      </c>
      <c r="J3313">
        <v>112.87</v>
      </c>
      <c r="K3313">
        <v>105.05800000000001</v>
      </c>
    </row>
    <row r="3314" spans="1:11" x14ac:dyDescent="0.3">
      <c r="A3314">
        <v>5</v>
      </c>
      <c r="B3314">
        <v>18</v>
      </c>
      <c r="C3314">
        <v>7</v>
      </c>
      <c r="D3314">
        <v>666</v>
      </c>
      <c r="E3314">
        <v>89</v>
      </c>
      <c r="F3314">
        <v>12.2</v>
      </c>
      <c r="G3314">
        <v>5.7</v>
      </c>
      <c r="H3314">
        <v>374.94299999999998</v>
      </c>
      <c r="I3314">
        <v>18.888999999999999</v>
      </c>
      <c r="J3314">
        <v>312.53300000000002</v>
      </c>
      <c r="K3314">
        <v>299.68200000000002</v>
      </c>
    </row>
    <row r="3315" spans="1:11" x14ac:dyDescent="0.3">
      <c r="A3315">
        <v>5</v>
      </c>
      <c r="B3315">
        <v>18</v>
      </c>
      <c r="C3315">
        <v>8</v>
      </c>
      <c r="D3315">
        <v>727</v>
      </c>
      <c r="E3315">
        <v>116</v>
      </c>
      <c r="F3315">
        <v>13.3</v>
      </c>
      <c r="G3315">
        <v>6.7</v>
      </c>
      <c r="H3315">
        <v>583.55700000000002</v>
      </c>
      <c r="I3315">
        <v>23.748999999999999</v>
      </c>
      <c r="J3315">
        <v>497.64</v>
      </c>
      <c r="K3315">
        <v>478.904</v>
      </c>
    </row>
    <row r="3316" spans="1:11" x14ac:dyDescent="0.3">
      <c r="A3316">
        <v>5</v>
      </c>
      <c r="B3316">
        <v>18</v>
      </c>
      <c r="C3316">
        <v>9</v>
      </c>
      <c r="D3316">
        <v>816</v>
      </c>
      <c r="E3316">
        <v>102</v>
      </c>
      <c r="F3316">
        <v>14.4</v>
      </c>
      <c r="G3316">
        <v>8.8000000000000007</v>
      </c>
      <c r="H3316">
        <v>765.05200000000002</v>
      </c>
      <c r="I3316">
        <v>26.367999999999999</v>
      </c>
      <c r="J3316">
        <v>652.80499999999995</v>
      </c>
      <c r="K3316">
        <v>628.23599999999999</v>
      </c>
    </row>
    <row r="3317" spans="1:11" x14ac:dyDescent="0.3">
      <c r="A3317">
        <v>5</v>
      </c>
      <c r="B3317">
        <v>18</v>
      </c>
      <c r="C3317">
        <v>10</v>
      </c>
      <c r="D3317">
        <v>891</v>
      </c>
      <c r="E3317">
        <v>86</v>
      </c>
      <c r="F3317">
        <v>15</v>
      </c>
      <c r="G3317">
        <v>9.8000000000000007</v>
      </c>
      <c r="H3317">
        <v>918.65099999999995</v>
      </c>
      <c r="I3317">
        <v>28.658999999999999</v>
      </c>
      <c r="J3317">
        <v>779.50199999999995</v>
      </c>
      <c r="K3317">
        <v>749.56200000000001</v>
      </c>
    </row>
    <row r="3318" spans="1:11" x14ac:dyDescent="0.3">
      <c r="A3318">
        <v>5</v>
      </c>
      <c r="B3318">
        <v>18</v>
      </c>
      <c r="C3318">
        <v>11</v>
      </c>
      <c r="D3318">
        <v>939</v>
      </c>
      <c r="E3318">
        <v>86</v>
      </c>
      <c r="F3318">
        <v>16.7</v>
      </c>
      <c r="G3318">
        <v>9.8000000000000007</v>
      </c>
      <c r="H3318">
        <v>1025.672</v>
      </c>
      <c r="I3318">
        <v>32.161000000000001</v>
      </c>
      <c r="J3318">
        <v>859.93399999999997</v>
      </c>
      <c r="K3318">
        <v>826.30100000000004</v>
      </c>
    </row>
    <row r="3319" spans="1:11" x14ac:dyDescent="0.3">
      <c r="A3319">
        <v>5</v>
      </c>
      <c r="B3319">
        <v>18</v>
      </c>
      <c r="C3319">
        <v>12</v>
      </c>
      <c r="D3319">
        <v>892</v>
      </c>
      <c r="E3319">
        <v>96</v>
      </c>
      <c r="F3319">
        <v>16.7</v>
      </c>
      <c r="G3319">
        <v>10.8</v>
      </c>
      <c r="H3319">
        <v>994.67899999999997</v>
      </c>
      <c r="I3319">
        <v>30.832000000000001</v>
      </c>
      <c r="J3319">
        <v>837.94899999999996</v>
      </c>
      <c r="K3319">
        <v>805.34699999999998</v>
      </c>
    </row>
    <row r="3320" spans="1:11" x14ac:dyDescent="0.3">
      <c r="A3320">
        <v>5</v>
      </c>
      <c r="B3320">
        <v>18</v>
      </c>
      <c r="C3320">
        <v>13</v>
      </c>
      <c r="D3320">
        <v>918</v>
      </c>
      <c r="E3320">
        <v>109</v>
      </c>
      <c r="F3320">
        <v>16.100000000000001</v>
      </c>
      <c r="G3320">
        <v>11.3</v>
      </c>
      <c r="H3320">
        <v>983.70100000000002</v>
      </c>
      <c r="I3320">
        <v>29.61</v>
      </c>
      <c r="J3320">
        <v>832.03899999999999</v>
      </c>
      <c r="K3320">
        <v>799.71199999999999</v>
      </c>
    </row>
    <row r="3321" spans="1:11" x14ac:dyDescent="0.3">
      <c r="A3321">
        <v>5</v>
      </c>
      <c r="B3321">
        <v>18</v>
      </c>
      <c r="C3321">
        <v>14</v>
      </c>
      <c r="D3321">
        <v>893</v>
      </c>
      <c r="E3321">
        <v>102</v>
      </c>
      <c r="F3321">
        <v>15</v>
      </c>
      <c r="G3321">
        <v>12.4</v>
      </c>
      <c r="H3321">
        <v>852.40800000000002</v>
      </c>
      <c r="I3321">
        <v>25.928000000000001</v>
      </c>
      <c r="J3321">
        <v>729.05200000000002</v>
      </c>
      <c r="K3321">
        <v>701.31700000000001</v>
      </c>
    </row>
    <row r="3322" spans="1:11" x14ac:dyDescent="0.3">
      <c r="A3322">
        <v>5</v>
      </c>
      <c r="B3322">
        <v>18</v>
      </c>
      <c r="C3322">
        <v>15</v>
      </c>
      <c r="D3322">
        <v>862</v>
      </c>
      <c r="E3322">
        <v>90</v>
      </c>
      <c r="F3322">
        <v>14.4</v>
      </c>
      <c r="G3322">
        <v>11.3</v>
      </c>
      <c r="H3322">
        <v>673.78700000000003</v>
      </c>
      <c r="I3322">
        <v>23.475999999999999</v>
      </c>
      <c r="J3322">
        <v>576.50800000000004</v>
      </c>
      <c r="K3322">
        <v>554.91</v>
      </c>
    </row>
    <row r="3323" spans="1:11" x14ac:dyDescent="0.3">
      <c r="A3323">
        <v>5</v>
      </c>
      <c r="B3323">
        <v>18</v>
      </c>
      <c r="C3323">
        <v>16</v>
      </c>
      <c r="D3323">
        <v>670</v>
      </c>
      <c r="E3323">
        <v>109</v>
      </c>
      <c r="F3323">
        <v>13.9</v>
      </c>
      <c r="G3323">
        <v>7.7</v>
      </c>
      <c r="H3323">
        <v>426.50900000000001</v>
      </c>
      <c r="I3323">
        <v>21.123999999999999</v>
      </c>
      <c r="J3323">
        <v>357.83</v>
      </c>
      <c r="K3323">
        <v>343.64699999999999</v>
      </c>
    </row>
    <row r="3324" spans="1:11" x14ac:dyDescent="0.3">
      <c r="A3324">
        <v>5</v>
      </c>
      <c r="B3324">
        <v>18</v>
      </c>
      <c r="C3324">
        <v>17</v>
      </c>
      <c r="D3324">
        <v>581</v>
      </c>
      <c r="E3324">
        <v>70</v>
      </c>
      <c r="F3324">
        <v>12.8</v>
      </c>
      <c r="G3324">
        <v>8.8000000000000007</v>
      </c>
      <c r="H3324">
        <v>209.41800000000001</v>
      </c>
      <c r="I3324">
        <v>15.561999999999999</v>
      </c>
      <c r="J3324">
        <v>159.21199999999999</v>
      </c>
      <c r="K3324">
        <v>150.351</v>
      </c>
    </row>
    <row r="3325" spans="1:11" x14ac:dyDescent="0.3">
      <c r="A3325">
        <v>5</v>
      </c>
      <c r="B3325">
        <v>18</v>
      </c>
      <c r="C3325">
        <v>18</v>
      </c>
      <c r="D3325">
        <v>107</v>
      </c>
      <c r="E3325">
        <v>51</v>
      </c>
      <c r="F3325">
        <v>11.7</v>
      </c>
      <c r="G3325">
        <v>6.7</v>
      </c>
      <c r="H3325">
        <v>42.862000000000002</v>
      </c>
      <c r="I3325">
        <v>11.505000000000001</v>
      </c>
      <c r="J3325">
        <v>37.720999999999997</v>
      </c>
      <c r="K3325">
        <v>31.452999999999999</v>
      </c>
    </row>
    <row r="3326" spans="1:11" x14ac:dyDescent="0.3">
      <c r="A3326">
        <v>5</v>
      </c>
      <c r="B3326">
        <v>18</v>
      </c>
      <c r="C3326">
        <v>19</v>
      </c>
      <c r="D3326">
        <v>8</v>
      </c>
      <c r="E3326">
        <v>2</v>
      </c>
      <c r="F3326">
        <v>11.1</v>
      </c>
      <c r="G3326">
        <v>5.2</v>
      </c>
      <c r="H3326">
        <v>1.94</v>
      </c>
      <c r="I3326">
        <v>9.6229999999999993</v>
      </c>
      <c r="J3326">
        <v>1.758</v>
      </c>
      <c r="K3326">
        <v>0</v>
      </c>
    </row>
    <row r="3327" spans="1:11" x14ac:dyDescent="0.3">
      <c r="A3327">
        <v>5</v>
      </c>
      <c r="B3327">
        <v>18</v>
      </c>
      <c r="C3327">
        <v>20</v>
      </c>
      <c r="D3327">
        <v>0</v>
      </c>
      <c r="E3327">
        <v>0</v>
      </c>
      <c r="F3327">
        <v>11.1</v>
      </c>
      <c r="G3327">
        <v>7.2</v>
      </c>
      <c r="H3327">
        <v>0</v>
      </c>
      <c r="I3327">
        <v>11.1</v>
      </c>
      <c r="J3327">
        <v>0</v>
      </c>
      <c r="K3327">
        <v>0</v>
      </c>
    </row>
    <row r="3328" spans="1:11" x14ac:dyDescent="0.3">
      <c r="A3328">
        <v>5</v>
      </c>
      <c r="B3328">
        <v>18</v>
      </c>
      <c r="C3328">
        <v>21</v>
      </c>
      <c r="D3328">
        <v>0</v>
      </c>
      <c r="E3328">
        <v>0</v>
      </c>
      <c r="F3328">
        <v>10.6</v>
      </c>
      <c r="G3328">
        <v>9.3000000000000007</v>
      </c>
      <c r="H3328">
        <v>0</v>
      </c>
      <c r="I3328">
        <v>10.6</v>
      </c>
      <c r="J3328">
        <v>0</v>
      </c>
      <c r="K3328">
        <v>0</v>
      </c>
    </row>
    <row r="3329" spans="1:11" x14ac:dyDescent="0.3">
      <c r="A3329">
        <v>5</v>
      </c>
      <c r="B3329">
        <v>18</v>
      </c>
      <c r="C3329">
        <v>22</v>
      </c>
      <c r="D3329">
        <v>0</v>
      </c>
      <c r="E3329">
        <v>0</v>
      </c>
      <c r="F3329">
        <v>10</v>
      </c>
      <c r="G3329">
        <v>6.2</v>
      </c>
      <c r="H3329">
        <v>0</v>
      </c>
      <c r="I3329">
        <v>10</v>
      </c>
      <c r="J3329">
        <v>0</v>
      </c>
      <c r="K3329">
        <v>0</v>
      </c>
    </row>
    <row r="3330" spans="1:11" x14ac:dyDescent="0.3">
      <c r="A3330">
        <v>5</v>
      </c>
      <c r="B3330">
        <v>18</v>
      </c>
      <c r="C3330">
        <v>23</v>
      </c>
      <c r="D3330">
        <v>0</v>
      </c>
      <c r="E3330">
        <v>0</v>
      </c>
      <c r="F3330">
        <v>9.4</v>
      </c>
      <c r="G3330">
        <v>5.7</v>
      </c>
      <c r="H3330">
        <v>0</v>
      </c>
      <c r="I3330">
        <v>9.4</v>
      </c>
      <c r="J3330">
        <v>0</v>
      </c>
      <c r="K3330">
        <v>0</v>
      </c>
    </row>
    <row r="3331" spans="1:11" x14ac:dyDescent="0.3">
      <c r="A3331">
        <v>5</v>
      </c>
      <c r="B3331">
        <v>19</v>
      </c>
      <c r="C3331">
        <v>0</v>
      </c>
      <c r="D3331">
        <v>0</v>
      </c>
      <c r="E3331">
        <v>0</v>
      </c>
      <c r="F3331">
        <v>9.4</v>
      </c>
      <c r="G3331">
        <v>4.0999999999999996</v>
      </c>
      <c r="H3331">
        <v>0</v>
      </c>
      <c r="I3331">
        <v>9.4</v>
      </c>
      <c r="J3331">
        <v>0</v>
      </c>
      <c r="K3331">
        <v>0</v>
      </c>
    </row>
    <row r="3332" spans="1:11" x14ac:dyDescent="0.3">
      <c r="A3332">
        <v>5</v>
      </c>
      <c r="B3332">
        <v>19</v>
      </c>
      <c r="C3332">
        <v>1</v>
      </c>
      <c r="D3332">
        <v>0</v>
      </c>
      <c r="E3332">
        <v>0</v>
      </c>
      <c r="F3332">
        <v>9.4</v>
      </c>
      <c r="G3332">
        <v>4.0999999999999996</v>
      </c>
      <c r="H3332">
        <v>0</v>
      </c>
      <c r="I3332">
        <v>9.4</v>
      </c>
      <c r="J3332">
        <v>0</v>
      </c>
      <c r="K3332">
        <v>0</v>
      </c>
    </row>
    <row r="3333" spans="1:11" x14ac:dyDescent="0.3">
      <c r="A3333">
        <v>5</v>
      </c>
      <c r="B3333">
        <v>19</v>
      </c>
      <c r="C3333">
        <v>2</v>
      </c>
      <c r="D3333">
        <v>0</v>
      </c>
      <c r="E3333">
        <v>0</v>
      </c>
      <c r="F3333">
        <v>8.9</v>
      </c>
      <c r="G3333">
        <v>5.2</v>
      </c>
      <c r="H3333">
        <v>0</v>
      </c>
      <c r="I3333">
        <v>8.9</v>
      </c>
      <c r="J3333">
        <v>0</v>
      </c>
      <c r="K3333">
        <v>0</v>
      </c>
    </row>
    <row r="3334" spans="1:11" x14ac:dyDescent="0.3">
      <c r="A3334">
        <v>5</v>
      </c>
      <c r="B3334">
        <v>19</v>
      </c>
      <c r="C3334">
        <v>3</v>
      </c>
      <c r="D3334">
        <v>0</v>
      </c>
      <c r="E3334">
        <v>0</v>
      </c>
      <c r="F3334">
        <v>9.4</v>
      </c>
      <c r="G3334">
        <v>3.1</v>
      </c>
      <c r="H3334">
        <v>0</v>
      </c>
      <c r="I3334">
        <v>9.4</v>
      </c>
      <c r="J3334">
        <v>0</v>
      </c>
      <c r="K3334">
        <v>0</v>
      </c>
    </row>
    <row r="3335" spans="1:11" x14ac:dyDescent="0.3">
      <c r="A3335">
        <v>5</v>
      </c>
      <c r="B3335">
        <v>19</v>
      </c>
      <c r="C3335">
        <v>4</v>
      </c>
      <c r="D3335">
        <v>0</v>
      </c>
      <c r="E3335">
        <v>0</v>
      </c>
      <c r="F3335">
        <v>8.9</v>
      </c>
      <c r="G3335">
        <v>0</v>
      </c>
      <c r="H3335">
        <v>0</v>
      </c>
      <c r="I3335">
        <v>8.9</v>
      </c>
      <c r="J3335">
        <v>0</v>
      </c>
      <c r="K3335">
        <v>0</v>
      </c>
    </row>
    <row r="3336" spans="1:11" x14ac:dyDescent="0.3">
      <c r="A3336">
        <v>5</v>
      </c>
      <c r="B3336">
        <v>19</v>
      </c>
      <c r="C3336">
        <v>5</v>
      </c>
      <c r="D3336">
        <v>23</v>
      </c>
      <c r="E3336">
        <v>29</v>
      </c>
      <c r="F3336">
        <v>10</v>
      </c>
      <c r="G3336">
        <v>2.1</v>
      </c>
      <c r="H3336">
        <v>26.553000000000001</v>
      </c>
      <c r="I3336">
        <v>8.4009999999999998</v>
      </c>
      <c r="J3336">
        <v>24.163</v>
      </c>
      <c r="K3336">
        <v>18.152000000000001</v>
      </c>
    </row>
    <row r="3337" spans="1:11" x14ac:dyDescent="0.3">
      <c r="A3337">
        <v>5</v>
      </c>
      <c r="B3337">
        <v>19</v>
      </c>
      <c r="C3337">
        <v>6</v>
      </c>
      <c r="D3337">
        <v>4</v>
      </c>
      <c r="E3337">
        <v>120</v>
      </c>
      <c r="F3337">
        <v>10.6</v>
      </c>
      <c r="G3337">
        <v>4.5999999999999996</v>
      </c>
      <c r="H3337">
        <v>112.158</v>
      </c>
      <c r="I3337">
        <v>11.596</v>
      </c>
      <c r="J3337">
        <v>100.77800000000001</v>
      </c>
      <c r="K3337">
        <v>93.227000000000004</v>
      </c>
    </row>
    <row r="3338" spans="1:11" x14ac:dyDescent="0.3">
      <c r="A3338">
        <v>5</v>
      </c>
      <c r="B3338">
        <v>19</v>
      </c>
      <c r="C3338">
        <v>7</v>
      </c>
      <c r="D3338">
        <v>68</v>
      </c>
      <c r="E3338">
        <v>164</v>
      </c>
      <c r="F3338">
        <v>11.1</v>
      </c>
      <c r="G3338">
        <v>4.5999999999999996</v>
      </c>
      <c r="H3338">
        <v>185.52099999999999</v>
      </c>
      <c r="I3338">
        <v>14.08</v>
      </c>
      <c r="J3338">
        <v>163.904</v>
      </c>
      <c r="K3338">
        <v>154.93299999999999</v>
      </c>
    </row>
    <row r="3339" spans="1:11" x14ac:dyDescent="0.3">
      <c r="A3339">
        <v>5</v>
      </c>
      <c r="B3339">
        <v>19</v>
      </c>
      <c r="C3339">
        <v>8</v>
      </c>
      <c r="D3339">
        <v>539</v>
      </c>
      <c r="E3339">
        <v>181</v>
      </c>
      <c r="F3339">
        <v>13.3</v>
      </c>
      <c r="G3339">
        <v>3.1</v>
      </c>
      <c r="H3339">
        <v>527.06399999999996</v>
      </c>
      <c r="I3339">
        <v>26.439</v>
      </c>
      <c r="J3339">
        <v>446.286</v>
      </c>
      <c r="K3339">
        <v>429.29899999999998</v>
      </c>
    </row>
    <row r="3340" spans="1:11" x14ac:dyDescent="0.3">
      <c r="A3340">
        <v>5</v>
      </c>
      <c r="B3340">
        <v>19</v>
      </c>
      <c r="C3340">
        <v>9</v>
      </c>
      <c r="D3340">
        <v>441</v>
      </c>
      <c r="E3340">
        <v>281</v>
      </c>
      <c r="F3340">
        <v>15</v>
      </c>
      <c r="G3340">
        <v>6.7</v>
      </c>
      <c r="H3340">
        <v>646.16600000000005</v>
      </c>
      <c r="I3340">
        <v>26.913</v>
      </c>
      <c r="J3340">
        <v>550.90899999999999</v>
      </c>
      <c r="K3340">
        <v>530.26300000000003</v>
      </c>
    </row>
    <row r="3341" spans="1:11" x14ac:dyDescent="0.3">
      <c r="A3341">
        <v>5</v>
      </c>
      <c r="B3341">
        <v>19</v>
      </c>
      <c r="C3341">
        <v>10</v>
      </c>
      <c r="D3341">
        <v>712</v>
      </c>
      <c r="E3341">
        <v>187</v>
      </c>
      <c r="F3341">
        <v>15</v>
      </c>
      <c r="G3341">
        <v>6.2</v>
      </c>
      <c r="H3341">
        <v>864.22299999999996</v>
      </c>
      <c r="I3341">
        <v>32.052</v>
      </c>
      <c r="J3341">
        <v>724.55399999999997</v>
      </c>
      <c r="K3341">
        <v>697.01099999999997</v>
      </c>
    </row>
    <row r="3342" spans="1:11" x14ac:dyDescent="0.3">
      <c r="A3342">
        <v>5</v>
      </c>
      <c r="B3342">
        <v>19</v>
      </c>
      <c r="C3342">
        <v>11</v>
      </c>
      <c r="D3342">
        <v>766</v>
      </c>
      <c r="E3342">
        <v>181</v>
      </c>
      <c r="F3342">
        <v>15.6</v>
      </c>
      <c r="G3342">
        <v>8.8000000000000007</v>
      </c>
      <c r="H3342">
        <v>957.38199999999995</v>
      </c>
      <c r="I3342">
        <v>31.023</v>
      </c>
      <c r="J3342">
        <v>805.96400000000006</v>
      </c>
      <c r="K3342">
        <v>774.83299999999997</v>
      </c>
    </row>
    <row r="3343" spans="1:11" x14ac:dyDescent="0.3">
      <c r="A3343">
        <v>5</v>
      </c>
      <c r="B3343">
        <v>19</v>
      </c>
      <c r="C3343">
        <v>12</v>
      </c>
      <c r="D3343">
        <v>477</v>
      </c>
      <c r="E3343">
        <v>249</v>
      </c>
      <c r="F3343">
        <v>15.6</v>
      </c>
      <c r="G3343">
        <v>11.3</v>
      </c>
      <c r="H3343">
        <v>747.54700000000003</v>
      </c>
      <c r="I3343">
        <v>25.802</v>
      </c>
      <c r="J3343">
        <v>641.07799999999997</v>
      </c>
      <c r="K3343">
        <v>616.97900000000004</v>
      </c>
    </row>
    <row r="3344" spans="1:11" x14ac:dyDescent="0.3">
      <c r="A3344">
        <v>5</v>
      </c>
      <c r="B3344">
        <v>19</v>
      </c>
      <c r="C3344">
        <v>13</v>
      </c>
      <c r="D3344">
        <v>668</v>
      </c>
      <c r="E3344">
        <v>204</v>
      </c>
      <c r="F3344">
        <v>16.100000000000001</v>
      </c>
      <c r="G3344">
        <v>9.8000000000000007</v>
      </c>
      <c r="H3344">
        <v>853.54700000000003</v>
      </c>
      <c r="I3344">
        <v>28.771999999999998</v>
      </c>
      <c r="J3344">
        <v>724.14700000000005</v>
      </c>
      <c r="K3344">
        <v>696.62099999999998</v>
      </c>
    </row>
    <row r="3345" spans="1:11" x14ac:dyDescent="0.3">
      <c r="A3345">
        <v>5</v>
      </c>
      <c r="B3345">
        <v>19</v>
      </c>
      <c r="C3345">
        <v>14</v>
      </c>
      <c r="D3345">
        <v>77</v>
      </c>
      <c r="E3345">
        <v>370</v>
      </c>
      <c r="F3345">
        <v>15</v>
      </c>
      <c r="G3345">
        <v>10.3</v>
      </c>
      <c r="H3345">
        <v>428.399</v>
      </c>
      <c r="I3345">
        <v>21.094000000000001</v>
      </c>
      <c r="J3345">
        <v>373.31599999999997</v>
      </c>
      <c r="K3345">
        <v>358.66199999999998</v>
      </c>
    </row>
    <row r="3346" spans="1:11" x14ac:dyDescent="0.3">
      <c r="A3346">
        <v>5</v>
      </c>
      <c r="B3346">
        <v>19</v>
      </c>
      <c r="C3346">
        <v>15</v>
      </c>
      <c r="D3346">
        <v>175</v>
      </c>
      <c r="E3346">
        <v>291</v>
      </c>
      <c r="F3346">
        <v>16.100000000000001</v>
      </c>
      <c r="G3346">
        <v>10.3</v>
      </c>
      <c r="H3346">
        <v>404.23099999999999</v>
      </c>
      <c r="I3346">
        <v>21.454000000000001</v>
      </c>
      <c r="J3346">
        <v>350.72199999999998</v>
      </c>
      <c r="K3346">
        <v>336.75200000000001</v>
      </c>
    </row>
    <row r="3347" spans="1:11" x14ac:dyDescent="0.3">
      <c r="A3347">
        <v>5</v>
      </c>
      <c r="B3347">
        <v>19</v>
      </c>
      <c r="C3347">
        <v>16</v>
      </c>
      <c r="D3347">
        <v>60</v>
      </c>
      <c r="E3347">
        <v>228</v>
      </c>
      <c r="F3347">
        <v>12.8</v>
      </c>
      <c r="G3347">
        <v>9.8000000000000007</v>
      </c>
      <c r="H3347">
        <v>246.20400000000001</v>
      </c>
      <c r="I3347">
        <v>15.884</v>
      </c>
      <c r="J3347">
        <v>217.22399999999999</v>
      </c>
      <c r="K3347">
        <v>206.94800000000001</v>
      </c>
    </row>
    <row r="3348" spans="1:11" x14ac:dyDescent="0.3">
      <c r="A3348">
        <v>5</v>
      </c>
      <c r="B3348">
        <v>19</v>
      </c>
      <c r="C3348">
        <v>17</v>
      </c>
      <c r="D3348">
        <v>40</v>
      </c>
      <c r="E3348">
        <v>83</v>
      </c>
      <c r="F3348">
        <v>12.8</v>
      </c>
      <c r="G3348">
        <v>7.2</v>
      </c>
      <c r="H3348">
        <v>88.37</v>
      </c>
      <c r="I3348">
        <v>13.506</v>
      </c>
      <c r="J3348">
        <v>77.198999999999998</v>
      </c>
      <c r="K3348">
        <v>70.143000000000001</v>
      </c>
    </row>
    <row r="3349" spans="1:11" x14ac:dyDescent="0.3">
      <c r="A3349">
        <v>5</v>
      </c>
      <c r="B3349">
        <v>19</v>
      </c>
      <c r="C3349">
        <v>18</v>
      </c>
      <c r="D3349">
        <v>3</v>
      </c>
      <c r="E3349">
        <v>25</v>
      </c>
      <c r="F3349">
        <v>12.8</v>
      </c>
      <c r="G3349">
        <v>8.1999999999999993</v>
      </c>
      <c r="H3349">
        <v>23.733000000000001</v>
      </c>
      <c r="I3349">
        <v>12.132999999999999</v>
      </c>
      <c r="J3349">
        <v>21.302</v>
      </c>
      <c r="K3349">
        <v>15.346</v>
      </c>
    </row>
    <row r="3350" spans="1:11" x14ac:dyDescent="0.3">
      <c r="A3350">
        <v>5</v>
      </c>
      <c r="B3350">
        <v>19</v>
      </c>
      <c r="C3350">
        <v>19</v>
      </c>
      <c r="D3350">
        <v>2</v>
      </c>
      <c r="E3350">
        <v>2</v>
      </c>
      <c r="F3350">
        <v>12.2</v>
      </c>
      <c r="G3350">
        <v>9.8000000000000007</v>
      </c>
      <c r="H3350">
        <v>1.94</v>
      </c>
      <c r="I3350">
        <v>11.202</v>
      </c>
      <c r="J3350">
        <v>1.7490000000000001</v>
      </c>
      <c r="K3350">
        <v>0</v>
      </c>
    </row>
    <row r="3351" spans="1:11" x14ac:dyDescent="0.3">
      <c r="A3351">
        <v>5</v>
      </c>
      <c r="B3351">
        <v>19</v>
      </c>
      <c r="C3351">
        <v>20</v>
      </c>
      <c r="D3351">
        <v>0</v>
      </c>
      <c r="E3351">
        <v>0</v>
      </c>
      <c r="F3351">
        <v>12.2</v>
      </c>
      <c r="G3351">
        <v>10.3</v>
      </c>
      <c r="H3351">
        <v>0</v>
      </c>
      <c r="I3351">
        <v>12.2</v>
      </c>
      <c r="J3351">
        <v>0</v>
      </c>
      <c r="K3351">
        <v>0</v>
      </c>
    </row>
    <row r="3352" spans="1:11" x14ac:dyDescent="0.3">
      <c r="A3352">
        <v>5</v>
      </c>
      <c r="B3352">
        <v>19</v>
      </c>
      <c r="C3352">
        <v>21</v>
      </c>
      <c r="D3352">
        <v>0</v>
      </c>
      <c r="E3352">
        <v>0</v>
      </c>
      <c r="F3352">
        <v>12.2</v>
      </c>
      <c r="G3352">
        <v>11.8</v>
      </c>
      <c r="H3352">
        <v>0</v>
      </c>
      <c r="I3352">
        <v>12.2</v>
      </c>
      <c r="J3352">
        <v>0</v>
      </c>
      <c r="K3352">
        <v>0</v>
      </c>
    </row>
    <row r="3353" spans="1:11" x14ac:dyDescent="0.3">
      <c r="A3353">
        <v>5</v>
      </c>
      <c r="B3353">
        <v>19</v>
      </c>
      <c r="C3353">
        <v>22</v>
      </c>
      <c r="D3353">
        <v>0</v>
      </c>
      <c r="E3353">
        <v>0</v>
      </c>
      <c r="F3353">
        <v>11.7</v>
      </c>
      <c r="G3353">
        <v>11.8</v>
      </c>
      <c r="H3353">
        <v>0</v>
      </c>
      <c r="I3353">
        <v>11.7</v>
      </c>
      <c r="J3353">
        <v>0</v>
      </c>
      <c r="K3353">
        <v>0</v>
      </c>
    </row>
    <row r="3354" spans="1:11" x14ac:dyDescent="0.3">
      <c r="A3354">
        <v>5</v>
      </c>
      <c r="B3354">
        <v>19</v>
      </c>
      <c r="C3354">
        <v>23</v>
      </c>
      <c r="D3354">
        <v>0</v>
      </c>
      <c r="E3354">
        <v>0</v>
      </c>
      <c r="F3354">
        <v>11.1</v>
      </c>
      <c r="G3354">
        <v>7.7</v>
      </c>
      <c r="H3354">
        <v>0</v>
      </c>
      <c r="I3354">
        <v>11.1</v>
      </c>
      <c r="J3354">
        <v>0</v>
      </c>
      <c r="K3354">
        <v>0</v>
      </c>
    </row>
    <row r="3355" spans="1:11" x14ac:dyDescent="0.3">
      <c r="A3355">
        <v>5</v>
      </c>
      <c r="B3355">
        <v>20</v>
      </c>
      <c r="C3355">
        <v>0</v>
      </c>
      <c r="D3355">
        <v>0</v>
      </c>
      <c r="E3355">
        <v>0</v>
      </c>
      <c r="F3355">
        <v>12.2</v>
      </c>
      <c r="G3355">
        <v>6.2</v>
      </c>
      <c r="H3355">
        <v>0</v>
      </c>
      <c r="I3355">
        <v>12.2</v>
      </c>
      <c r="J3355">
        <v>0</v>
      </c>
      <c r="K3355">
        <v>0</v>
      </c>
    </row>
    <row r="3356" spans="1:11" x14ac:dyDescent="0.3">
      <c r="A3356">
        <v>5</v>
      </c>
      <c r="B3356">
        <v>20</v>
      </c>
      <c r="C3356">
        <v>1</v>
      </c>
      <c r="D3356">
        <v>0</v>
      </c>
      <c r="E3356">
        <v>0</v>
      </c>
      <c r="F3356">
        <v>11.7</v>
      </c>
      <c r="G3356">
        <v>4.5999999999999996</v>
      </c>
      <c r="H3356">
        <v>0</v>
      </c>
      <c r="I3356">
        <v>11.7</v>
      </c>
      <c r="J3356">
        <v>0</v>
      </c>
      <c r="K3356">
        <v>0</v>
      </c>
    </row>
    <row r="3357" spans="1:11" x14ac:dyDescent="0.3">
      <c r="A3357">
        <v>5</v>
      </c>
      <c r="B3357">
        <v>20</v>
      </c>
      <c r="C3357">
        <v>2</v>
      </c>
      <c r="D3357">
        <v>0</v>
      </c>
      <c r="E3357">
        <v>0</v>
      </c>
      <c r="F3357">
        <v>11.7</v>
      </c>
      <c r="G3357">
        <v>4.0999999999999996</v>
      </c>
      <c r="H3357">
        <v>0</v>
      </c>
      <c r="I3357">
        <v>11.7</v>
      </c>
      <c r="J3357">
        <v>0</v>
      </c>
      <c r="K3357">
        <v>0</v>
      </c>
    </row>
    <row r="3358" spans="1:11" x14ac:dyDescent="0.3">
      <c r="A3358">
        <v>5</v>
      </c>
      <c r="B3358">
        <v>20</v>
      </c>
      <c r="C3358">
        <v>3</v>
      </c>
      <c r="D3358">
        <v>0</v>
      </c>
      <c r="E3358">
        <v>0</v>
      </c>
      <c r="F3358">
        <v>10.6</v>
      </c>
      <c r="G3358">
        <v>6.2</v>
      </c>
      <c r="H3358">
        <v>0</v>
      </c>
      <c r="I3358">
        <v>10.6</v>
      </c>
      <c r="J3358">
        <v>0</v>
      </c>
      <c r="K3358">
        <v>0</v>
      </c>
    </row>
    <row r="3359" spans="1:11" x14ac:dyDescent="0.3">
      <c r="A3359">
        <v>5</v>
      </c>
      <c r="B3359">
        <v>20</v>
      </c>
      <c r="C3359">
        <v>4</v>
      </c>
      <c r="D3359">
        <v>0</v>
      </c>
      <c r="E3359">
        <v>0</v>
      </c>
      <c r="F3359">
        <v>11.1</v>
      </c>
      <c r="G3359">
        <v>4.0999999999999996</v>
      </c>
      <c r="H3359">
        <v>0</v>
      </c>
      <c r="I3359">
        <v>11.1</v>
      </c>
      <c r="J3359">
        <v>0</v>
      </c>
      <c r="K3359">
        <v>0</v>
      </c>
    </row>
    <row r="3360" spans="1:11" x14ac:dyDescent="0.3">
      <c r="A3360">
        <v>5</v>
      </c>
      <c r="B3360">
        <v>20</v>
      </c>
      <c r="C3360">
        <v>5</v>
      </c>
      <c r="D3360">
        <v>1</v>
      </c>
      <c r="E3360">
        <v>8</v>
      </c>
      <c r="F3360">
        <v>11.7</v>
      </c>
      <c r="G3360">
        <v>6.2</v>
      </c>
      <c r="H3360">
        <v>7.5670000000000002</v>
      </c>
      <c r="I3360">
        <v>10.417999999999999</v>
      </c>
      <c r="J3360">
        <v>6.8390000000000004</v>
      </c>
      <c r="K3360">
        <v>1.1499999999999999</v>
      </c>
    </row>
    <row r="3361" spans="1:11" x14ac:dyDescent="0.3">
      <c r="A3361">
        <v>5</v>
      </c>
      <c r="B3361">
        <v>20</v>
      </c>
      <c r="C3361">
        <v>6</v>
      </c>
      <c r="D3361">
        <v>5</v>
      </c>
      <c r="E3361">
        <v>36</v>
      </c>
      <c r="F3361">
        <v>12.2</v>
      </c>
      <c r="G3361">
        <v>6.2</v>
      </c>
      <c r="H3361">
        <v>35.130000000000003</v>
      </c>
      <c r="I3361">
        <v>11.489000000000001</v>
      </c>
      <c r="J3361">
        <v>31.387</v>
      </c>
      <c r="K3361">
        <v>25.24</v>
      </c>
    </row>
    <row r="3362" spans="1:11" x14ac:dyDescent="0.3">
      <c r="A3362">
        <v>5</v>
      </c>
      <c r="B3362">
        <v>20</v>
      </c>
      <c r="C3362">
        <v>7</v>
      </c>
      <c r="D3362">
        <v>6</v>
      </c>
      <c r="E3362">
        <v>90</v>
      </c>
      <c r="F3362">
        <v>12.2</v>
      </c>
      <c r="G3362">
        <v>4.5999999999999996</v>
      </c>
      <c r="H3362">
        <v>88.096999999999994</v>
      </c>
      <c r="I3362">
        <v>12.666</v>
      </c>
      <c r="J3362">
        <v>78.88</v>
      </c>
      <c r="K3362">
        <v>71.790000000000006</v>
      </c>
    </row>
    <row r="3363" spans="1:11" x14ac:dyDescent="0.3">
      <c r="A3363">
        <v>5</v>
      </c>
      <c r="B3363">
        <v>20</v>
      </c>
      <c r="C3363">
        <v>8</v>
      </c>
      <c r="D3363">
        <v>131</v>
      </c>
      <c r="E3363">
        <v>287</v>
      </c>
      <c r="F3363">
        <v>13.9</v>
      </c>
      <c r="G3363">
        <v>5.2</v>
      </c>
      <c r="H3363">
        <v>364.73399999999998</v>
      </c>
      <c r="I3363">
        <v>20.628</v>
      </c>
      <c r="J3363">
        <v>317.30500000000001</v>
      </c>
      <c r="K3363">
        <v>304.31700000000001</v>
      </c>
    </row>
    <row r="3364" spans="1:11" x14ac:dyDescent="0.3">
      <c r="A3364">
        <v>5</v>
      </c>
      <c r="B3364">
        <v>20</v>
      </c>
      <c r="C3364">
        <v>9</v>
      </c>
      <c r="D3364">
        <v>297</v>
      </c>
      <c r="E3364">
        <v>314</v>
      </c>
      <c r="F3364">
        <v>14.4</v>
      </c>
      <c r="G3364">
        <v>5.7</v>
      </c>
      <c r="H3364">
        <v>557.39200000000005</v>
      </c>
      <c r="I3364">
        <v>25.385000000000002</v>
      </c>
      <c r="J3364">
        <v>477.98399999999998</v>
      </c>
      <c r="K3364">
        <v>459.928</v>
      </c>
    </row>
    <row r="3365" spans="1:11" x14ac:dyDescent="0.3">
      <c r="A3365">
        <v>5</v>
      </c>
      <c r="B3365">
        <v>20</v>
      </c>
      <c r="C3365">
        <v>10</v>
      </c>
      <c r="D3365">
        <v>192</v>
      </c>
      <c r="E3365">
        <v>449</v>
      </c>
      <c r="F3365">
        <v>16.100000000000001</v>
      </c>
      <c r="G3365">
        <v>7.2</v>
      </c>
      <c r="H3365">
        <v>631.30700000000002</v>
      </c>
      <c r="I3365">
        <v>27.268000000000001</v>
      </c>
      <c r="J3365">
        <v>538.52300000000002</v>
      </c>
      <c r="K3365">
        <v>518.33000000000004</v>
      </c>
    </row>
    <row r="3366" spans="1:11" x14ac:dyDescent="0.3">
      <c r="A3366">
        <v>5</v>
      </c>
      <c r="B3366">
        <v>20</v>
      </c>
      <c r="C3366">
        <v>11</v>
      </c>
      <c r="D3366">
        <v>95</v>
      </c>
      <c r="E3366">
        <v>367</v>
      </c>
      <c r="F3366">
        <v>16.100000000000001</v>
      </c>
      <c r="G3366">
        <v>7.7</v>
      </c>
      <c r="H3366">
        <v>467.20400000000001</v>
      </c>
      <c r="I3366">
        <v>24.01</v>
      </c>
      <c r="J3366">
        <v>403.18400000000003</v>
      </c>
      <c r="K3366">
        <v>387.596</v>
      </c>
    </row>
    <row r="3367" spans="1:11" x14ac:dyDescent="0.3">
      <c r="A3367">
        <v>5</v>
      </c>
      <c r="B3367">
        <v>20</v>
      </c>
      <c r="C3367">
        <v>12</v>
      </c>
      <c r="D3367">
        <v>57</v>
      </c>
      <c r="E3367">
        <v>349</v>
      </c>
      <c r="F3367">
        <v>16.7</v>
      </c>
      <c r="G3367">
        <v>7.7</v>
      </c>
      <c r="H3367">
        <v>403.488</v>
      </c>
      <c r="I3367">
        <v>23.271000000000001</v>
      </c>
      <c r="J3367">
        <v>349.09800000000001</v>
      </c>
      <c r="K3367">
        <v>335.17700000000002</v>
      </c>
    </row>
    <row r="3368" spans="1:11" x14ac:dyDescent="0.3">
      <c r="A3368">
        <v>5</v>
      </c>
      <c r="B3368">
        <v>20</v>
      </c>
      <c r="C3368">
        <v>13</v>
      </c>
      <c r="D3368">
        <v>207</v>
      </c>
      <c r="E3368">
        <v>362</v>
      </c>
      <c r="F3368">
        <v>17.2</v>
      </c>
      <c r="G3368">
        <v>8.1999999999999993</v>
      </c>
      <c r="H3368">
        <v>568.52499999999998</v>
      </c>
      <c r="I3368">
        <v>26.22</v>
      </c>
      <c r="J3368">
        <v>486.77600000000001</v>
      </c>
      <c r="K3368">
        <v>468.41800000000001</v>
      </c>
    </row>
    <row r="3369" spans="1:11" x14ac:dyDescent="0.3">
      <c r="A3369">
        <v>5</v>
      </c>
      <c r="B3369">
        <v>20</v>
      </c>
      <c r="C3369">
        <v>14</v>
      </c>
      <c r="D3369">
        <v>702</v>
      </c>
      <c r="E3369">
        <v>198</v>
      </c>
      <c r="F3369">
        <v>16.7</v>
      </c>
      <c r="G3369">
        <v>6.2</v>
      </c>
      <c r="H3369">
        <v>796.61400000000003</v>
      </c>
      <c r="I3369">
        <v>32.289000000000001</v>
      </c>
      <c r="J3369">
        <v>666.35799999999995</v>
      </c>
      <c r="K3369">
        <v>641.24099999999999</v>
      </c>
    </row>
    <row r="3370" spans="1:11" x14ac:dyDescent="0.3">
      <c r="A3370">
        <v>5</v>
      </c>
      <c r="B3370">
        <v>20</v>
      </c>
      <c r="C3370">
        <v>15</v>
      </c>
      <c r="D3370">
        <v>293</v>
      </c>
      <c r="E3370">
        <v>269</v>
      </c>
      <c r="F3370">
        <v>16.7</v>
      </c>
      <c r="G3370">
        <v>8.8000000000000007</v>
      </c>
      <c r="H3370">
        <v>465.70499999999998</v>
      </c>
      <c r="I3370">
        <v>24.094999999999999</v>
      </c>
      <c r="J3370">
        <v>399.738</v>
      </c>
      <c r="K3370">
        <v>384.26</v>
      </c>
    </row>
    <row r="3371" spans="1:11" x14ac:dyDescent="0.3">
      <c r="A3371">
        <v>5</v>
      </c>
      <c r="B3371">
        <v>20</v>
      </c>
      <c r="C3371">
        <v>16</v>
      </c>
      <c r="D3371">
        <v>303</v>
      </c>
      <c r="E3371">
        <v>189</v>
      </c>
      <c r="F3371">
        <v>14.4</v>
      </c>
      <c r="G3371">
        <v>7.2</v>
      </c>
      <c r="H3371">
        <v>327.47800000000001</v>
      </c>
      <c r="I3371">
        <v>19.844999999999999</v>
      </c>
      <c r="J3371">
        <v>280.42099999999999</v>
      </c>
      <c r="K3371">
        <v>268.47199999999998</v>
      </c>
    </row>
    <row r="3372" spans="1:11" x14ac:dyDescent="0.3">
      <c r="A3372">
        <v>5</v>
      </c>
      <c r="B3372">
        <v>20</v>
      </c>
      <c r="C3372">
        <v>17</v>
      </c>
      <c r="D3372">
        <v>167</v>
      </c>
      <c r="E3372">
        <v>89</v>
      </c>
      <c r="F3372">
        <v>13.3</v>
      </c>
      <c r="G3372">
        <v>9.3000000000000007</v>
      </c>
      <c r="H3372">
        <v>125.227</v>
      </c>
      <c r="I3372">
        <v>14.532</v>
      </c>
      <c r="J3372">
        <v>103.935</v>
      </c>
      <c r="K3372">
        <v>96.316000000000003</v>
      </c>
    </row>
    <row r="3373" spans="1:11" x14ac:dyDescent="0.3">
      <c r="A3373">
        <v>5</v>
      </c>
      <c r="B3373">
        <v>20</v>
      </c>
      <c r="C3373">
        <v>18</v>
      </c>
      <c r="D3373">
        <v>65</v>
      </c>
      <c r="E3373">
        <v>35</v>
      </c>
      <c r="F3373">
        <v>12.2</v>
      </c>
      <c r="G3373">
        <v>7.7</v>
      </c>
      <c r="H3373">
        <v>32.006</v>
      </c>
      <c r="I3373">
        <v>11.698</v>
      </c>
      <c r="J3373">
        <v>28.135999999999999</v>
      </c>
      <c r="K3373">
        <v>22.050999999999998</v>
      </c>
    </row>
    <row r="3374" spans="1:11" x14ac:dyDescent="0.3">
      <c r="A3374">
        <v>5</v>
      </c>
      <c r="B3374">
        <v>20</v>
      </c>
      <c r="C3374">
        <v>19</v>
      </c>
      <c r="D3374">
        <v>1</v>
      </c>
      <c r="E3374">
        <v>1</v>
      </c>
      <c r="F3374">
        <v>11.7</v>
      </c>
      <c r="G3374">
        <v>7.2</v>
      </c>
      <c r="H3374">
        <v>0.97</v>
      </c>
      <c r="I3374">
        <v>10.464</v>
      </c>
      <c r="J3374">
        <v>0.877</v>
      </c>
      <c r="K3374">
        <v>0</v>
      </c>
    </row>
    <row r="3375" spans="1:11" x14ac:dyDescent="0.3">
      <c r="A3375">
        <v>5</v>
      </c>
      <c r="B3375">
        <v>20</v>
      </c>
      <c r="C3375">
        <v>20</v>
      </c>
      <c r="D3375">
        <v>0</v>
      </c>
      <c r="E3375">
        <v>0</v>
      </c>
      <c r="F3375">
        <v>11.7</v>
      </c>
      <c r="G3375">
        <v>6.2</v>
      </c>
      <c r="H3375">
        <v>0</v>
      </c>
      <c r="I3375">
        <v>11.7</v>
      </c>
      <c r="J3375">
        <v>0</v>
      </c>
      <c r="K3375">
        <v>0</v>
      </c>
    </row>
    <row r="3376" spans="1:11" x14ac:dyDescent="0.3">
      <c r="A3376">
        <v>5</v>
      </c>
      <c r="B3376">
        <v>20</v>
      </c>
      <c r="C3376">
        <v>21</v>
      </c>
      <c r="D3376">
        <v>0</v>
      </c>
      <c r="E3376">
        <v>0</v>
      </c>
      <c r="F3376">
        <v>11.7</v>
      </c>
      <c r="G3376">
        <v>6.7</v>
      </c>
      <c r="H3376">
        <v>0</v>
      </c>
      <c r="I3376">
        <v>11.7</v>
      </c>
      <c r="J3376">
        <v>0</v>
      </c>
      <c r="K3376">
        <v>0</v>
      </c>
    </row>
    <row r="3377" spans="1:11" x14ac:dyDescent="0.3">
      <c r="A3377">
        <v>5</v>
      </c>
      <c r="B3377">
        <v>20</v>
      </c>
      <c r="C3377">
        <v>22</v>
      </c>
      <c r="D3377">
        <v>0</v>
      </c>
      <c r="E3377">
        <v>0</v>
      </c>
      <c r="F3377">
        <v>11.1</v>
      </c>
      <c r="G3377">
        <v>6.7</v>
      </c>
      <c r="H3377">
        <v>0</v>
      </c>
      <c r="I3377">
        <v>11.1</v>
      </c>
      <c r="J3377">
        <v>0</v>
      </c>
      <c r="K3377">
        <v>0</v>
      </c>
    </row>
    <row r="3378" spans="1:11" x14ac:dyDescent="0.3">
      <c r="A3378">
        <v>5</v>
      </c>
      <c r="B3378">
        <v>20</v>
      </c>
      <c r="C3378">
        <v>23</v>
      </c>
      <c r="D3378">
        <v>0</v>
      </c>
      <c r="E3378">
        <v>0</v>
      </c>
      <c r="F3378">
        <v>10.6</v>
      </c>
      <c r="G3378">
        <v>3.6</v>
      </c>
      <c r="H3378">
        <v>0</v>
      </c>
      <c r="I3378">
        <v>10.6</v>
      </c>
      <c r="J3378">
        <v>0</v>
      </c>
      <c r="K3378">
        <v>0</v>
      </c>
    </row>
    <row r="3379" spans="1:11" x14ac:dyDescent="0.3">
      <c r="A3379">
        <v>5</v>
      </c>
      <c r="B3379">
        <v>21</v>
      </c>
      <c r="C3379">
        <v>0</v>
      </c>
      <c r="D3379">
        <v>0</v>
      </c>
      <c r="E3379">
        <v>0</v>
      </c>
      <c r="F3379">
        <v>10.6</v>
      </c>
      <c r="G3379">
        <v>5.2</v>
      </c>
      <c r="H3379">
        <v>0</v>
      </c>
      <c r="I3379">
        <v>10.6</v>
      </c>
      <c r="J3379">
        <v>0</v>
      </c>
      <c r="K3379">
        <v>0</v>
      </c>
    </row>
    <row r="3380" spans="1:11" x14ac:dyDescent="0.3">
      <c r="A3380">
        <v>5</v>
      </c>
      <c r="B3380">
        <v>21</v>
      </c>
      <c r="C3380">
        <v>1</v>
      </c>
      <c r="D3380">
        <v>0</v>
      </c>
      <c r="E3380">
        <v>0</v>
      </c>
      <c r="F3380">
        <v>10</v>
      </c>
      <c r="G3380">
        <v>6.7</v>
      </c>
      <c r="H3380">
        <v>0</v>
      </c>
      <c r="I3380">
        <v>10</v>
      </c>
      <c r="J3380">
        <v>0</v>
      </c>
      <c r="K3380">
        <v>0</v>
      </c>
    </row>
    <row r="3381" spans="1:11" x14ac:dyDescent="0.3">
      <c r="A3381">
        <v>5</v>
      </c>
      <c r="B3381">
        <v>21</v>
      </c>
      <c r="C3381">
        <v>2</v>
      </c>
      <c r="D3381">
        <v>0</v>
      </c>
      <c r="E3381">
        <v>0</v>
      </c>
      <c r="F3381">
        <v>9.4</v>
      </c>
      <c r="G3381">
        <v>6.7</v>
      </c>
      <c r="H3381">
        <v>0</v>
      </c>
      <c r="I3381">
        <v>9.4</v>
      </c>
      <c r="J3381">
        <v>0</v>
      </c>
      <c r="K3381">
        <v>0</v>
      </c>
    </row>
    <row r="3382" spans="1:11" x14ac:dyDescent="0.3">
      <c r="A3382">
        <v>5</v>
      </c>
      <c r="B3382">
        <v>21</v>
      </c>
      <c r="C3382">
        <v>3</v>
      </c>
      <c r="D3382">
        <v>0</v>
      </c>
      <c r="E3382">
        <v>0</v>
      </c>
      <c r="F3382">
        <v>10</v>
      </c>
      <c r="G3382">
        <v>8.1999999999999993</v>
      </c>
      <c r="H3382">
        <v>0</v>
      </c>
      <c r="I3382">
        <v>10</v>
      </c>
      <c r="J3382">
        <v>0</v>
      </c>
      <c r="K3382">
        <v>0</v>
      </c>
    </row>
    <row r="3383" spans="1:11" x14ac:dyDescent="0.3">
      <c r="A3383">
        <v>5</v>
      </c>
      <c r="B3383">
        <v>21</v>
      </c>
      <c r="C3383">
        <v>4</v>
      </c>
      <c r="D3383">
        <v>0</v>
      </c>
      <c r="E3383">
        <v>0</v>
      </c>
      <c r="F3383">
        <v>10</v>
      </c>
      <c r="G3383">
        <v>8.1999999999999993</v>
      </c>
      <c r="H3383">
        <v>0</v>
      </c>
      <c r="I3383">
        <v>10</v>
      </c>
      <c r="J3383">
        <v>0</v>
      </c>
      <c r="K3383">
        <v>0</v>
      </c>
    </row>
    <row r="3384" spans="1:11" x14ac:dyDescent="0.3">
      <c r="A3384">
        <v>5</v>
      </c>
      <c r="B3384">
        <v>21</v>
      </c>
      <c r="C3384">
        <v>5</v>
      </c>
      <c r="D3384">
        <v>206</v>
      </c>
      <c r="E3384">
        <v>27</v>
      </c>
      <c r="F3384">
        <v>10</v>
      </c>
      <c r="G3384">
        <v>7.7</v>
      </c>
      <c r="H3384">
        <v>20.783000000000001</v>
      </c>
      <c r="I3384">
        <v>9.1069999999999993</v>
      </c>
      <c r="J3384">
        <v>18.867000000000001</v>
      </c>
      <c r="K3384">
        <v>12.956</v>
      </c>
    </row>
    <row r="3385" spans="1:11" x14ac:dyDescent="0.3">
      <c r="A3385">
        <v>5</v>
      </c>
      <c r="B3385">
        <v>21</v>
      </c>
      <c r="C3385">
        <v>6</v>
      </c>
      <c r="D3385">
        <v>529</v>
      </c>
      <c r="E3385">
        <v>62</v>
      </c>
      <c r="F3385">
        <v>11.7</v>
      </c>
      <c r="G3385">
        <v>7.2</v>
      </c>
      <c r="H3385">
        <v>164.12799999999999</v>
      </c>
      <c r="I3385">
        <v>13.444000000000001</v>
      </c>
      <c r="J3385">
        <v>120.304</v>
      </c>
      <c r="K3385">
        <v>112.328</v>
      </c>
    </row>
    <row r="3386" spans="1:11" x14ac:dyDescent="0.3">
      <c r="A3386">
        <v>5</v>
      </c>
      <c r="B3386">
        <v>21</v>
      </c>
      <c r="C3386">
        <v>7</v>
      </c>
      <c r="D3386">
        <v>603</v>
      </c>
      <c r="E3386">
        <v>110</v>
      </c>
      <c r="F3386">
        <v>13.9</v>
      </c>
      <c r="G3386">
        <v>7.7</v>
      </c>
      <c r="H3386">
        <v>369.21600000000001</v>
      </c>
      <c r="I3386">
        <v>19.411999999999999</v>
      </c>
      <c r="J3386">
        <v>308.62</v>
      </c>
      <c r="K3386">
        <v>295.88099999999997</v>
      </c>
    </row>
    <row r="3387" spans="1:11" x14ac:dyDescent="0.3">
      <c r="A3387">
        <v>5</v>
      </c>
      <c r="B3387">
        <v>21</v>
      </c>
      <c r="C3387">
        <v>8</v>
      </c>
      <c r="D3387">
        <v>806</v>
      </c>
      <c r="E3387">
        <v>98</v>
      </c>
      <c r="F3387">
        <v>14.4</v>
      </c>
      <c r="G3387">
        <v>5.7</v>
      </c>
      <c r="H3387">
        <v>615.50099999999998</v>
      </c>
      <c r="I3387">
        <v>26.609000000000002</v>
      </c>
      <c r="J3387">
        <v>519.33100000000002</v>
      </c>
      <c r="K3387">
        <v>499.82900000000001</v>
      </c>
    </row>
    <row r="3388" spans="1:11" x14ac:dyDescent="0.3">
      <c r="A3388">
        <v>5</v>
      </c>
      <c r="B3388">
        <v>21</v>
      </c>
      <c r="C3388">
        <v>9</v>
      </c>
      <c r="D3388">
        <v>877</v>
      </c>
      <c r="E3388">
        <v>117</v>
      </c>
      <c r="F3388">
        <v>15</v>
      </c>
      <c r="G3388">
        <v>7.7</v>
      </c>
      <c r="H3388">
        <v>829.00099999999998</v>
      </c>
      <c r="I3388">
        <v>29.23</v>
      </c>
      <c r="J3388">
        <v>700.26700000000005</v>
      </c>
      <c r="K3388">
        <v>673.75099999999998</v>
      </c>
    </row>
    <row r="3389" spans="1:11" x14ac:dyDescent="0.3">
      <c r="A3389">
        <v>5</v>
      </c>
      <c r="B3389">
        <v>21</v>
      </c>
      <c r="C3389">
        <v>10</v>
      </c>
      <c r="D3389">
        <v>899</v>
      </c>
      <c r="E3389">
        <v>126</v>
      </c>
      <c r="F3389">
        <v>16.100000000000001</v>
      </c>
      <c r="G3389">
        <v>8.1999999999999993</v>
      </c>
      <c r="H3389">
        <v>966.33500000000004</v>
      </c>
      <c r="I3389">
        <v>32.368000000000002</v>
      </c>
      <c r="J3389">
        <v>809.19399999999996</v>
      </c>
      <c r="K3389">
        <v>777.91600000000005</v>
      </c>
    </row>
    <row r="3390" spans="1:11" x14ac:dyDescent="0.3">
      <c r="A3390">
        <v>5</v>
      </c>
      <c r="B3390">
        <v>21</v>
      </c>
      <c r="C3390">
        <v>11</v>
      </c>
      <c r="D3390">
        <v>915</v>
      </c>
      <c r="E3390">
        <v>131</v>
      </c>
      <c r="F3390">
        <v>16.7</v>
      </c>
      <c r="G3390">
        <v>10.3</v>
      </c>
      <c r="H3390">
        <v>1046.9939999999999</v>
      </c>
      <c r="I3390">
        <v>32.01</v>
      </c>
      <c r="J3390">
        <v>878.28700000000003</v>
      </c>
      <c r="K3390">
        <v>843.78</v>
      </c>
    </row>
    <row r="3391" spans="1:11" x14ac:dyDescent="0.3">
      <c r="A3391">
        <v>5</v>
      </c>
      <c r="B3391">
        <v>21</v>
      </c>
      <c r="C3391">
        <v>12</v>
      </c>
      <c r="D3391">
        <v>923</v>
      </c>
      <c r="E3391">
        <v>132</v>
      </c>
      <c r="F3391">
        <v>15.6</v>
      </c>
      <c r="G3391">
        <v>10.8</v>
      </c>
      <c r="H3391">
        <v>1061.625</v>
      </c>
      <c r="I3391">
        <v>30.686</v>
      </c>
      <c r="J3391">
        <v>894.81100000000004</v>
      </c>
      <c r="K3391">
        <v>859.50699999999995</v>
      </c>
    </row>
    <row r="3392" spans="1:11" x14ac:dyDescent="0.3">
      <c r="A3392">
        <v>5</v>
      </c>
      <c r="B3392">
        <v>21</v>
      </c>
      <c r="C3392">
        <v>13</v>
      </c>
      <c r="D3392">
        <v>897</v>
      </c>
      <c r="E3392">
        <v>128</v>
      </c>
      <c r="F3392">
        <v>16.100000000000001</v>
      </c>
      <c r="G3392">
        <v>11.8</v>
      </c>
      <c r="H3392">
        <v>982.81</v>
      </c>
      <c r="I3392">
        <v>29.251999999999999</v>
      </c>
      <c r="J3392">
        <v>832.35199999999998</v>
      </c>
      <c r="K3392">
        <v>800.01</v>
      </c>
    </row>
    <row r="3393" spans="1:11" x14ac:dyDescent="0.3">
      <c r="A3393">
        <v>5</v>
      </c>
      <c r="B3393">
        <v>21</v>
      </c>
      <c r="C3393">
        <v>14</v>
      </c>
      <c r="D3393">
        <v>883</v>
      </c>
      <c r="E3393">
        <v>119</v>
      </c>
      <c r="F3393">
        <v>16.100000000000001</v>
      </c>
      <c r="G3393">
        <v>12.9</v>
      </c>
      <c r="H3393">
        <v>861.58100000000002</v>
      </c>
      <c r="I3393">
        <v>26.861000000000001</v>
      </c>
      <c r="J3393">
        <v>734.53200000000004</v>
      </c>
      <c r="K3393">
        <v>706.56100000000004</v>
      </c>
    </row>
    <row r="3394" spans="1:11" x14ac:dyDescent="0.3">
      <c r="A3394">
        <v>5</v>
      </c>
      <c r="B3394">
        <v>21</v>
      </c>
      <c r="C3394">
        <v>15</v>
      </c>
      <c r="D3394">
        <v>810</v>
      </c>
      <c r="E3394">
        <v>120</v>
      </c>
      <c r="F3394">
        <v>15.6</v>
      </c>
      <c r="G3394">
        <v>12.4</v>
      </c>
      <c r="H3394">
        <v>671.71</v>
      </c>
      <c r="I3394">
        <v>24.094000000000001</v>
      </c>
      <c r="J3394">
        <v>573.89</v>
      </c>
      <c r="K3394">
        <v>552.39</v>
      </c>
    </row>
    <row r="3395" spans="1:11" x14ac:dyDescent="0.3">
      <c r="A3395">
        <v>5</v>
      </c>
      <c r="B3395">
        <v>21</v>
      </c>
      <c r="C3395">
        <v>16</v>
      </c>
      <c r="D3395">
        <v>714</v>
      </c>
      <c r="E3395">
        <v>85</v>
      </c>
      <c r="F3395">
        <v>15</v>
      </c>
      <c r="G3395">
        <v>12.9</v>
      </c>
      <c r="H3395">
        <v>425.44099999999997</v>
      </c>
      <c r="I3395">
        <v>19.997</v>
      </c>
      <c r="J3395">
        <v>357.51900000000001</v>
      </c>
      <c r="K3395">
        <v>343.34500000000003</v>
      </c>
    </row>
    <row r="3396" spans="1:11" x14ac:dyDescent="0.3">
      <c r="A3396">
        <v>5</v>
      </c>
      <c r="B3396">
        <v>21</v>
      </c>
      <c r="C3396">
        <v>17</v>
      </c>
      <c r="D3396">
        <v>604</v>
      </c>
      <c r="E3396">
        <v>62</v>
      </c>
      <c r="F3396">
        <v>13.3</v>
      </c>
      <c r="G3396">
        <v>13.4</v>
      </c>
      <c r="H3396">
        <v>209.13800000000001</v>
      </c>
      <c r="I3396">
        <v>15.314</v>
      </c>
      <c r="J3396">
        <v>158.226</v>
      </c>
      <c r="K3396">
        <v>149.38800000000001</v>
      </c>
    </row>
    <row r="3397" spans="1:11" x14ac:dyDescent="0.3">
      <c r="A3397">
        <v>5</v>
      </c>
      <c r="B3397">
        <v>21</v>
      </c>
      <c r="C3397">
        <v>18</v>
      </c>
      <c r="D3397">
        <v>266</v>
      </c>
      <c r="E3397">
        <v>40</v>
      </c>
      <c r="F3397">
        <v>12.2</v>
      </c>
      <c r="G3397">
        <v>12.9</v>
      </c>
      <c r="H3397">
        <v>35.201000000000001</v>
      </c>
      <c r="I3397">
        <v>11.92</v>
      </c>
      <c r="J3397">
        <v>28.646000000000001</v>
      </c>
      <c r="K3397">
        <v>22.552</v>
      </c>
    </row>
    <row r="3398" spans="1:11" x14ac:dyDescent="0.3">
      <c r="A3398">
        <v>5</v>
      </c>
      <c r="B3398">
        <v>21</v>
      </c>
      <c r="C3398">
        <v>19</v>
      </c>
      <c r="D3398">
        <v>7</v>
      </c>
      <c r="E3398">
        <v>4</v>
      </c>
      <c r="F3398">
        <v>11.1</v>
      </c>
      <c r="G3398">
        <v>12.9</v>
      </c>
      <c r="H3398">
        <v>3.879</v>
      </c>
      <c r="I3398">
        <v>10.3</v>
      </c>
      <c r="J3398">
        <v>3.508</v>
      </c>
      <c r="K3398">
        <v>0</v>
      </c>
    </row>
    <row r="3399" spans="1:11" x14ac:dyDescent="0.3">
      <c r="A3399">
        <v>5</v>
      </c>
      <c r="B3399">
        <v>21</v>
      </c>
      <c r="C3399">
        <v>20</v>
      </c>
      <c r="D3399">
        <v>0</v>
      </c>
      <c r="E3399">
        <v>0</v>
      </c>
      <c r="F3399">
        <v>10.6</v>
      </c>
      <c r="G3399">
        <v>10.3</v>
      </c>
      <c r="H3399">
        <v>0</v>
      </c>
      <c r="I3399">
        <v>10.6</v>
      </c>
      <c r="J3399">
        <v>0</v>
      </c>
      <c r="K3399">
        <v>0</v>
      </c>
    </row>
    <row r="3400" spans="1:11" x14ac:dyDescent="0.3">
      <c r="A3400">
        <v>5</v>
      </c>
      <c r="B3400">
        <v>21</v>
      </c>
      <c r="C3400">
        <v>21</v>
      </c>
      <c r="D3400">
        <v>0</v>
      </c>
      <c r="E3400">
        <v>0</v>
      </c>
      <c r="F3400">
        <v>10.6</v>
      </c>
      <c r="G3400">
        <v>9.3000000000000007</v>
      </c>
      <c r="H3400">
        <v>0</v>
      </c>
      <c r="I3400">
        <v>10.6</v>
      </c>
      <c r="J3400">
        <v>0</v>
      </c>
      <c r="K3400">
        <v>0</v>
      </c>
    </row>
    <row r="3401" spans="1:11" x14ac:dyDescent="0.3">
      <c r="A3401">
        <v>5</v>
      </c>
      <c r="B3401">
        <v>21</v>
      </c>
      <c r="C3401">
        <v>22</v>
      </c>
      <c r="D3401">
        <v>0</v>
      </c>
      <c r="E3401">
        <v>0</v>
      </c>
      <c r="F3401">
        <v>10</v>
      </c>
      <c r="G3401">
        <v>5.7</v>
      </c>
      <c r="H3401">
        <v>0</v>
      </c>
      <c r="I3401">
        <v>10</v>
      </c>
      <c r="J3401">
        <v>0</v>
      </c>
      <c r="K3401">
        <v>0</v>
      </c>
    </row>
    <row r="3402" spans="1:11" x14ac:dyDescent="0.3">
      <c r="A3402">
        <v>5</v>
      </c>
      <c r="B3402">
        <v>21</v>
      </c>
      <c r="C3402">
        <v>23</v>
      </c>
      <c r="D3402">
        <v>0</v>
      </c>
      <c r="E3402">
        <v>0</v>
      </c>
      <c r="F3402">
        <v>9.4</v>
      </c>
      <c r="G3402">
        <v>3.1</v>
      </c>
      <c r="H3402">
        <v>0</v>
      </c>
      <c r="I3402">
        <v>9.4</v>
      </c>
      <c r="J3402">
        <v>0</v>
      </c>
      <c r="K3402">
        <v>0</v>
      </c>
    </row>
    <row r="3403" spans="1:11" x14ac:dyDescent="0.3">
      <c r="A3403">
        <v>5</v>
      </c>
      <c r="B3403">
        <v>22</v>
      </c>
      <c r="C3403">
        <v>0</v>
      </c>
      <c r="D3403">
        <v>0</v>
      </c>
      <c r="E3403">
        <v>0</v>
      </c>
      <c r="F3403">
        <v>10</v>
      </c>
      <c r="G3403">
        <v>3.1</v>
      </c>
      <c r="H3403">
        <v>0</v>
      </c>
      <c r="I3403">
        <v>10</v>
      </c>
      <c r="J3403">
        <v>0</v>
      </c>
      <c r="K3403">
        <v>0</v>
      </c>
    </row>
    <row r="3404" spans="1:11" x14ac:dyDescent="0.3">
      <c r="A3404">
        <v>5</v>
      </c>
      <c r="B3404">
        <v>22</v>
      </c>
      <c r="C3404">
        <v>1</v>
      </c>
      <c r="D3404">
        <v>0</v>
      </c>
      <c r="E3404">
        <v>0</v>
      </c>
      <c r="F3404">
        <v>8.9</v>
      </c>
      <c r="G3404">
        <v>3.1</v>
      </c>
      <c r="H3404">
        <v>0</v>
      </c>
      <c r="I3404">
        <v>8.9</v>
      </c>
      <c r="J3404">
        <v>0</v>
      </c>
      <c r="K3404">
        <v>0</v>
      </c>
    </row>
    <row r="3405" spans="1:11" x14ac:dyDescent="0.3">
      <c r="A3405">
        <v>5</v>
      </c>
      <c r="B3405">
        <v>22</v>
      </c>
      <c r="C3405">
        <v>2</v>
      </c>
      <c r="D3405">
        <v>0</v>
      </c>
      <c r="E3405">
        <v>0</v>
      </c>
      <c r="F3405">
        <v>8.3000000000000007</v>
      </c>
      <c r="G3405">
        <v>3.6</v>
      </c>
      <c r="H3405">
        <v>0</v>
      </c>
      <c r="I3405">
        <v>8.3000000000000007</v>
      </c>
      <c r="J3405">
        <v>0</v>
      </c>
      <c r="K3405">
        <v>0</v>
      </c>
    </row>
    <row r="3406" spans="1:11" x14ac:dyDescent="0.3">
      <c r="A3406">
        <v>5</v>
      </c>
      <c r="B3406">
        <v>22</v>
      </c>
      <c r="C3406">
        <v>3</v>
      </c>
      <c r="D3406">
        <v>0</v>
      </c>
      <c r="E3406">
        <v>0</v>
      </c>
      <c r="F3406">
        <v>8.9</v>
      </c>
      <c r="G3406">
        <v>2.1</v>
      </c>
      <c r="H3406">
        <v>0</v>
      </c>
      <c r="I3406">
        <v>8.9</v>
      </c>
      <c r="J3406">
        <v>0</v>
      </c>
      <c r="K3406">
        <v>0</v>
      </c>
    </row>
    <row r="3407" spans="1:11" x14ac:dyDescent="0.3">
      <c r="A3407">
        <v>5</v>
      </c>
      <c r="B3407">
        <v>22</v>
      </c>
      <c r="C3407">
        <v>4</v>
      </c>
      <c r="D3407">
        <v>0</v>
      </c>
      <c r="E3407">
        <v>0</v>
      </c>
      <c r="F3407">
        <v>8.3000000000000007</v>
      </c>
      <c r="G3407">
        <v>2.6</v>
      </c>
      <c r="H3407">
        <v>0</v>
      </c>
      <c r="I3407">
        <v>8.3000000000000007</v>
      </c>
      <c r="J3407">
        <v>0</v>
      </c>
      <c r="K3407">
        <v>0</v>
      </c>
    </row>
    <row r="3408" spans="1:11" x14ac:dyDescent="0.3">
      <c r="A3408">
        <v>5</v>
      </c>
      <c r="B3408">
        <v>22</v>
      </c>
      <c r="C3408">
        <v>5</v>
      </c>
      <c r="D3408">
        <v>144</v>
      </c>
      <c r="E3408">
        <v>29</v>
      </c>
      <c r="F3408">
        <v>9.4</v>
      </c>
      <c r="G3408">
        <v>0</v>
      </c>
      <c r="H3408">
        <v>22.327999999999999</v>
      </c>
      <c r="I3408">
        <v>5.5860000000000003</v>
      </c>
      <c r="J3408">
        <v>20.507000000000001</v>
      </c>
      <c r="K3408">
        <v>14.565</v>
      </c>
    </row>
    <row r="3409" spans="1:11" x14ac:dyDescent="0.3">
      <c r="A3409">
        <v>5</v>
      </c>
      <c r="B3409">
        <v>22</v>
      </c>
      <c r="C3409">
        <v>6</v>
      </c>
      <c r="D3409">
        <v>425</v>
      </c>
      <c r="E3409">
        <v>82</v>
      </c>
      <c r="F3409">
        <v>12.2</v>
      </c>
      <c r="G3409">
        <v>2.6</v>
      </c>
      <c r="H3409">
        <v>161.40899999999999</v>
      </c>
      <c r="I3409">
        <v>14.863</v>
      </c>
      <c r="J3409">
        <v>122.52</v>
      </c>
      <c r="K3409">
        <v>114.495</v>
      </c>
    </row>
    <row r="3410" spans="1:11" x14ac:dyDescent="0.3">
      <c r="A3410">
        <v>5</v>
      </c>
      <c r="B3410">
        <v>22</v>
      </c>
      <c r="C3410">
        <v>7</v>
      </c>
      <c r="D3410">
        <v>516</v>
      </c>
      <c r="E3410">
        <v>139</v>
      </c>
      <c r="F3410">
        <v>14.4</v>
      </c>
      <c r="G3410">
        <v>0</v>
      </c>
      <c r="H3410">
        <v>358.35300000000001</v>
      </c>
      <c r="I3410">
        <v>29.515999999999998</v>
      </c>
      <c r="J3410">
        <v>290.84300000000002</v>
      </c>
      <c r="K3410">
        <v>278.60500000000002</v>
      </c>
    </row>
    <row r="3411" spans="1:11" x14ac:dyDescent="0.3">
      <c r="A3411">
        <v>5</v>
      </c>
      <c r="B3411">
        <v>22</v>
      </c>
      <c r="C3411">
        <v>8</v>
      </c>
      <c r="D3411">
        <v>299</v>
      </c>
      <c r="E3411">
        <v>215</v>
      </c>
      <c r="F3411">
        <v>17.2</v>
      </c>
      <c r="G3411">
        <v>0</v>
      </c>
      <c r="H3411">
        <v>403.99599999999998</v>
      </c>
      <c r="I3411">
        <v>36.033999999999999</v>
      </c>
      <c r="J3411">
        <v>331.50200000000001</v>
      </c>
      <c r="K3411">
        <v>318.101</v>
      </c>
    </row>
    <row r="3412" spans="1:11" x14ac:dyDescent="0.3">
      <c r="A3412">
        <v>5</v>
      </c>
      <c r="B3412">
        <v>22</v>
      </c>
      <c r="C3412">
        <v>9</v>
      </c>
      <c r="D3412">
        <v>573</v>
      </c>
      <c r="E3412">
        <v>181</v>
      </c>
      <c r="F3412">
        <v>18.3</v>
      </c>
      <c r="G3412">
        <v>2.6</v>
      </c>
      <c r="H3412">
        <v>654.10199999999998</v>
      </c>
      <c r="I3412">
        <v>36.424999999999997</v>
      </c>
      <c r="J3412">
        <v>538.68399999999997</v>
      </c>
      <c r="K3412">
        <v>518.48500000000001</v>
      </c>
    </row>
    <row r="3413" spans="1:11" x14ac:dyDescent="0.3">
      <c r="A3413">
        <v>5</v>
      </c>
      <c r="B3413">
        <v>22</v>
      </c>
      <c r="C3413">
        <v>10</v>
      </c>
      <c r="D3413">
        <v>529</v>
      </c>
      <c r="E3413">
        <v>282</v>
      </c>
      <c r="F3413">
        <v>19.399999999999999</v>
      </c>
      <c r="G3413">
        <v>2.1</v>
      </c>
      <c r="H3413">
        <v>788.04200000000003</v>
      </c>
      <c r="I3413">
        <v>43.435000000000002</v>
      </c>
      <c r="J3413">
        <v>633.74800000000005</v>
      </c>
      <c r="K3413">
        <v>609.94000000000005</v>
      </c>
    </row>
    <row r="3414" spans="1:11" x14ac:dyDescent="0.3">
      <c r="A3414">
        <v>5</v>
      </c>
      <c r="B3414">
        <v>22</v>
      </c>
      <c r="C3414">
        <v>11</v>
      </c>
      <c r="D3414">
        <v>525</v>
      </c>
      <c r="E3414">
        <v>297</v>
      </c>
      <c r="F3414">
        <v>20.6</v>
      </c>
      <c r="G3414">
        <v>6.2</v>
      </c>
      <c r="H3414">
        <v>838.14099999999996</v>
      </c>
      <c r="I3414">
        <v>37.442999999999998</v>
      </c>
      <c r="J3414">
        <v>689.39</v>
      </c>
      <c r="K3414">
        <v>663.327</v>
      </c>
    </row>
    <row r="3415" spans="1:11" x14ac:dyDescent="0.3">
      <c r="A3415">
        <v>5</v>
      </c>
      <c r="B3415">
        <v>22</v>
      </c>
      <c r="C3415">
        <v>12</v>
      </c>
      <c r="D3415">
        <v>521</v>
      </c>
      <c r="E3415">
        <v>292</v>
      </c>
      <c r="F3415">
        <v>21.7</v>
      </c>
      <c r="G3415">
        <v>7.2</v>
      </c>
      <c r="H3415">
        <v>832.67100000000005</v>
      </c>
      <c r="I3415">
        <v>37.036000000000001</v>
      </c>
      <c r="J3415">
        <v>685.92200000000003</v>
      </c>
      <c r="K3415">
        <v>660.00199999999995</v>
      </c>
    </row>
    <row r="3416" spans="1:11" x14ac:dyDescent="0.3">
      <c r="A3416">
        <v>5</v>
      </c>
      <c r="B3416">
        <v>22</v>
      </c>
      <c r="C3416">
        <v>13</v>
      </c>
      <c r="D3416">
        <v>772</v>
      </c>
      <c r="E3416">
        <v>173</v>
      </c>
      <c r="F3416">
        <v>21.1</v>
      </c>
      <c r="G3416">
        <v>8.8000000000000007</v>
      </c>
      <c r="H3416">
        <v>916.08900000000006</v>
      </c>
      <c r="I3416">
        <v>35.902999999999999</v>
      </c>
      <c r="J3416">
        <v>757.53300000000002</v>
      </c>
      <c r="K3416">
        <v>728.56299999999999</v>
      </c>
    </row>
    <row r="3417" spans="1:11" x14ac:dyDescent="0.3">
      <c r="A3417">
        <v>5</v>
      </c>
      <c r="B3417">
        <v>22</v>
      </c>
      <c r="C3417">
        <v>14</v>
      </c>
      <c r="D3417">
        <v>591</v>
      </c>
      <c r="E3417">
        <v>186</v>
      </c>
      <c r="F3417">
        <v>19.399999999999999</v>
      </c>
      <c r="G3417">
        <v>10.3</v>
      </c>
      <c r="H3417">
        <v>691.93299999999999</v>
      </c>
      <c r="I3417">
        <v>29.49</v>
      </c>
      <c r="J3417">
        <v>584.65099999999995</v>
      </c>
      <c r="K3417">
        <v>562.74599999999998</v>
      </c>
    </row>
    <row r="3418" spans="1:11" x14ac:dyDescent="0.3">
      <c r="A3418">
        <v>5</v>
      </c>
      <c r="B3418">
        <v>22</v>
      </c>
      <c r="C3418">
        <v>15</v>
      </c>
      <c r="D3418">
        <v>368</v>
      </c>
      <c r="E3418">
        <v>168</v>
      </c>
      <c r="F3418">
        <v>16.7</v>
      </c>
      <c r="G3418">
        <v>10.3</v>
      </c>
      <c r="H3418">
        <v>420.68599999999998</v>
      </c>
      <c r="I3418">
        <v>22.552</v>
      </c>
      <c r="J3418">
        <v>362.33499999999998</v>
      </c>
      <c r="K3418">
        <v>348.01499999999999</v>
      </c>
    </row>
    <row r="3419" spans="1:11" x14ac:dyDescent="0.3">
      <c r="A3419">
        <v>5</v>
      </c>
      <c r="B3419">
        <v>22</v>
      </c>
      <c r="C3419">
        <v>16</v>
      </c>
      <c r="D3419">
        <v>351</v>
      </c>
      <c r="E3419">
        <v>171</v>
      </c>
      <c r="F3419">
        <v>15</v>
      </c>
      <c r="G3419">
        <v>10.8</v>
      </c>
      <c r="H3419">
        <v>335.56099999999998</v>
      </c>
      <c r="I3419">
        <v>19.183</v>
      </c>
      <c r="J3419">
        <v>287.20299999999997</v>
      </c>
      <c r="K3419">
        <v>275.06700000000001</v>
      </c>
    </row>
    <row r="3420" spans="1:11" x14ac:dyDescent="0.3">
      <c r="A3420">
        <v>5</v>
      </c>
      <c r="B3420">
        <v>22</v>
      </c>
      <c r="C3420">
        <v>17</v>
      </c>
      <c r="D3420">
        <v>335</v>
      </c>
      <c r="E3420">
        <v>83</v>
      </c>
      <c r="F3420">
        <v>14.4</v>
      </c>
      <c r="G3420">
        <v>10.3</v>
      </c>
      <c r="H3420">
        <v>161.858</v>
      </c>
      <c r="I3420">
        <v>16.091000000000001</v>
      </c>
      <c r="J3420">
        <v>128.23500000000001</v>
      </c>
      <c r="K3420">
        <v>120.083</v>
      </c>
    </row>
    <row r="3421" spans="1:11" x14ac:dyDescent="0.3">
      <c r="A3421">
        <v>5</v>
      </c>
      <c r="B3421">
        <v>22</v>
      </c>
      <c r="C3421">
        <v>18</v>
      </c>
      <c r="D3421">
        <v>54</v>
      </c>
      <c r="E3421">
        <v>48</v>
      </c>
      <c r="F3421">
        <v>13.3</v>
      </c>
      <c r="G3421">
        <v>8.1999999999999993</v>
      </c>
      <c r="H3421">
        <v>42.345999999999997</v>
      </c>
      <c r="I3421">
        <v>13.047000000000001</v>
      </c>
      <c r="J3421">
        <v>37.277999999999999</v>
      </c>
      <c r="K3421">
        <v>31.018000000000001</v>
      </c>
    </row>
    <row r="3422" spans="1:11" x14ac:dyDescent="0.3">
      <c r="A3422">
        <v>5</v>
      </c>
      <c r="B3422">
        <v>22</v>
      </c>
      <c r="C3422">
        <v>19</v>
      </c>
      <c r="D3422">
        <v>3</v>
      </c>
      <c r="E3422">
        <v>3</v>
      </c>
      <c r="F3422">
        <v>11.7</v>
      </c>
      <c r="G3422">
        <v>7.7</v>
      </c>
      <c r="H3422">
        <v>2.91</v>
      </c>
      <c r="I3422">
        <v>10.565</v>
      </c>
      <c r="J3422">
        <v>2.629</v>
      </c>
      <c r="K3422">
        <v>0</v>
      </c>
    </row>
    <row r="3423" spans="1:11" x14ac:dyDescent="0.3">
      <c r="A3423">
        <v>5</v>
      </c>
      <c r="B3423">
        <v>22</v>
      </c>
      <c r="C3423">
        <v>20</v>
      </c>
      <c r="D3423">
        <v>0</v>
      </c>
      <c r="E3423">
        <v>0</v>
      </c>
      <c r="F3423">
        <v>11.1</v>
      </c>
      <c r="G3423">
        <v>8.1999999999999993</v>
      </c>
      <c r="H3423">
        <v>0</v>
      </c>
      <c r="I3423">
        <v>11.1</v>
      </c>
      <c r="J3423">
        <v>0</v>
      </c>
      <c r="K3423">
        <v>0</v>
      </c>
    </row>
    <row r="3424" spans="1:11" x14ac:dyDescent="0.3">
      <c r="A3424">
        <v>5</v>
      </c>
      <c r="B3424">
        <v>22</v>
      </c>
      <c r="C3424">
        <v>21</v>
      </c>
      <c r="D3424">
        <v>0</v>
      </c>
      <c r="E3424">
        <v>0</v>
      </c>
      <c r="F3424">
        <v>11.1</v>
      </c>
      <c r="G3424">
        <v>7.7</v>
      </c>
      <c r="H3424">
        <v>0</v>
      </c>
      <c r="I3424">
        <v>11.1</v>
      </c>
      <c r="J3424">
        <v>0</v>
      </c>
      <c r="K3424">
        <v>0</v>
      </c>
    </row>
    <row r="3425" spans="1:11" x14ac:dyDescent="0.3">
      <c r="A3425">
        <v>5</v>
      </c>
      <c r="B3425">
        <v>22</v>
      </c>
      <c r="C3425">
        <v>22</v>
      </c>
      <c r="D3425">
        <v>0</v>
      </c>
      <c r="E3425">
        <v>0</v>
      </c>
      <c r="F3425">
        <v>10.6</v>
      </c>
      <c r="G3425">
        <v>7.7</v>
      </c>
      <c r="H3425">
        <v>0</v>
      </c>
      <c r="I3425">
        <v>10.6</v>
      </c>
      <c r="J3425">
        <v>0</v>
      </c>
      <c r="K3425">
        <v>0</v>
      </c>
    </row>
    <row r="3426" spans="1:11" x14ac:dyDescent="0.3">
      <c r="A3426">
        <v>5</v>
      </c>
      <c r="B3426">
        <v>22</v>
      </c>
      <c r="C3426">
        <v>23</v>
      </c>
      <c r="D3426">
        <v>0</v>
      </c>
      <c r="E3426">
        <v>0</v>
      </c>
      <c r="F3426">
        <v>10.6</v>
      </c>
      <c r="G3426">
        <v>6.7</v>
      </c>
      <c r="H3426">
        <v>0</v>
      </c>
      <c r="I3426">
        <v>10.6</v>
      </c>
      <c r="J3426">
        <v>0</v>
      </c>
      <c r="K3426">
        <v>0</v>
      </c>
    </row>
    <row r="3427" spans="1:11" x14ac:dyDescent="0.3">
      <c r="A3427">
        <v>5</v>
      </c>
      <c r="B3427">
        <v>23</v>
      </c>
      <c r="C3427">
        <v>0</v>
      </c>
      <c r="D3427">
        <v>0</v>
      </c>
      <c r="E3427">
        <v>0</v>
      </c>
      <c r="F3427">
        <v>10</v>
      </c>
      <c r="G3427">
        <v>5.7</v>
      </c>
      <c r="H3427">
        <v>0</v>
      </c>
      <c r="I3427">
        <v>10</v>
      </c>
      <c r="J3427">
        <v>0</v>
      </c>
      <c r="K3427">
        <v>0</v>
      </c>
    </row>
    <row r="3428" spans="1:11" x14ac:dyDescent="0.3">
      <c r="A3428">
        <v>5</v>
      </c>
      <c r="B3428">
        <v>23</v>
      </c>
      <c r="C3428">
        <v>1</v>
      </c>
      <c r="D3428">
        <v>0</v>
      </c>
      <c r="E3428">
        <v>0</v>
      </c>
      <c r="F3428">
        <v>10</v>
      </c>
      <c r="G3428">
        <v>5.7</v>
      </c>
      <c r="H3428">
        <v>0</v>
      </c>
      <c r="I3428">
        <v>10</v>
      </c>
      <c r="J3428">
        <v>0</v>
      </c>
      <c r="K3428">
        <v>0</v>
      </c>
    </row>
    <row r="3429" spans="1:11" x14ac:dyDescent="0.3">
      <c r="A3429">
        <v>5</v>
      </c>
      <c r="B3429">
        <v>23</v>
      </c>
      <c r="C3429">
        <v>2</v>
      </c>
      <c r="D3429">
        <v>0</v>
      </c>
      <c r="E3429">
        <v>0</v>
      </c>
      <c r="F3429">
        <v>10</v>
      </c>
      <c r="G3429">
        <v>4.5999999999999996</v>
      </c>
      <c r="H3429">
        <v>0</v>
      </c>
      <c r="I3429">
        <v>10</v>
      </c>
      <c r="J3429">
        <v>0</v>
      </c>
      <c r="K3429">
        <v>0</v>
      </c>
    </row>
    <row r="3430" spans="1:11" x14ac:dyDescent="0.3">
      <c r="A3430">
        <v>5</v>
      </c>
      <c r="B3430">
        <v>23</v>
      </c>
      <c r="C3430">
        <v>3</v>
      </c>
      <c r="D3430">
        <v>0</v>
      </c>
      <c r="E3430">
        <v>0</v>
      </c>
      <c r="F3430">
        <v>10</v>
      </c>
      <c r="G3430">
        <v>3.1</v>
      </c>
      <c r="H3430">
        <v>0</v>
      </c>
      <c r="I3430">
        <v>10</v>
      </c>
      <c r="J3430">
        <v>0</v>
      </c>
      <c r="K3430">
        <v>0</v>
      </c>
    </row>
    <row r="3431" spans="1:11" x14ac:dyDescent="0.3">
      <c r="A3431">
        <v>5</v>
      </c>
      <c r="B3431">
        <v>23</v>
      </c>
      <c r="C3431">
        <v>4</v>
      </c>
      <c r="D3431">
        <v>0</v>
      </c>
      <c r="E3431">
        <v>0</v>
      </c>
      <c r="F3431">
        <v>10</v>
      </c>
      <c r="G3431">
        <v>4.0999999999999996</v>
      </c>
      <c r="H3431">
        <v>0</v>
      </c>
      <c r="I3431">
        <v>10</v>
      </c>
      <c r="J3431">
        <v>0</v>
      </c>
      <c r="K3431">
        <v>0</v>
      </c>
    </row>
    <row r="3432" spans="1:11" x14ac:dyDescent="0.3">
      <c r="A3432">
        <v>5</v>
      </c>
      <c r="B3432">
        <v>23</v>
      </c>
      <c r="C3432">
        <v>5</v>
      </c>
      <c r="D3432">
        <v>13</v>
      </c>
      <c r="E3432">
        <v>26</v>
      </c>
      <c r="F3432">
        <v>10</v>
      </c>
      <c r="G3432">
        <v>5.7</v>
      </c>
      <c r="H3432">
        <v>24.274999999999999</v>
      </c>
      <c r="I3432">
        <v>8.9740000000000002</v>
      </c>
      <c r="J3432">
        <v>22.047999999999998</v>
      </c>
      <c r="K3432">
        <v>16.077000000000002</v>
      </c>
    </row>
    <row r="3433" spans="1:11" x14ac:dyDescent="0.3">
      <c r="A3433">
        <v>5</v>
      </c>
      <c r="B3433">
        <v>23</v>
      </c>
      <c r="C3433">
        <v>6</v>
      </c>
      <c r="D3433">
        <v>100</v>
      </c>
      <c r="E3433">
        <v>91</v>
      </c>
      <c r="F3433">
        <v>11.1</v>
      </c>
      <c r="G3433">
        <v>5.2</v>
      </c>
      <c r="H3433">
        <v>105.086</v>
      </c>
      <c r="I3433">
        <v>11.88</v>
      </c>
      <c r="J3433">
        <v>89.484999999999999</v>
      </c>
      <c r="K3433">
        <v>82.173000000000002</v>
      </c>
    </row>
    <row r="3434" spans="1:11" x14ac:dyDescent="0.3">
      <c r="A3434">
        <v>5</v>
      </c>
      <c r="B3434">
        <v>23</v>
      </c>
      <c r="C3434">
        <v>7</v>
      </c>
      <c r="D3434">
        <v>111</v>
      </c>
      <c r="E3434">
        <v>207</v>
      </c>
      <c r="F3434">
        <v>12.2</v>
      </c>
      <c r="G3434">
        <v>5.2</v>
      </c>
      <c r="H3434">
        <v>245.893</v>
      </c>
      <c r="I3434">
        <v>16.311</v>
      </c>
      <c r="J3434">
        <v>215.09299999999999</v>
      </c>
      <c r="K3434">
        <v>204.87100000000001</v>
      </c>
    </row>
    <row r="3435" spans="1:11" x14ac:dyDescent="0.3">
      <c r="A3435">
        <v>5</v>
      </c>
      <c r="B3435">
        <v>23</v>
      </c>
      <c r="C3435">
        <v>8</v>
      </c>
      <c r="D3435">
        <v>4</v>
      </c>
      <c r="E3435">
        <v>151</v>
      </c>
      <c r="F3435">
        <v>14.4</v>
      </c>
      <c r="G3435">
        <v>5.2</v>
      </c>
      <c r="H3435">
        <v>146.465</v>
      </c>
      <c r="I3435">
        <v>16.652999999999999</v>
      </c>
      <c r="J3435">
        <v>129.60400000000001</v>
      </c>
      <c r="K3435">
        <v>121.42100000000001</v>
      </c>
    </row>
    <row r="3436" spans="1:11" x14ac:dyDescent="0.3">
      <c r="A3436">
        <v>5</v>
      </c>
      <c r="B3436">
        <v>23</v>
      </c>
      <c r="C3436">
        <v>9</v>
      </c>
      <c r="D3436">
        <v>5</v>
      </c>
      <c r="E3436">
        <v>247</v>
      </c>
      <c r="F3436">
        <v>14.4</v>
      </c>
      <c r="G3436">
        <v>7.2</v>
      </c>
      <c r="H3436">
        <v>241.054</v>
      </c>
      <c r="I3436">
        <v>17.777999999999999</v>
      </c>
      <c r="J3436">
        <v>212.53299999999999</v>
      </c>
      <c r="K3436">
        <v>202.376</v>
      </c>
    </row>
    <row r="3437" spans="1:11" x14ac:dyDescent="0.3">
      <c r="A3437">
        <v>5</v>
      </c>
      <c r="B3437">
        <v>23</v>
      </c>
      <c r="C3437">
        <v>10</v>
      </c>
      <c r="D3437">
        <v>87</v>
      </c>
      <c r="E3437">
        <v>338</v>
      </c>
      <c r="F3437">
        <v>16.100000000000001</v>
      </c>
      <c r="G3437">
        <v>8.1999999999999993</v>
      </c>
      <c r="H3437">
        <v>421.06599999999997</v>
      </c>
      <c r="I3437">
        <v>22.401</v>
      </c>
      <c r="J3437">
        <v>365.36799999999999</v>
      </c>
      <c r="K3437">
        <v>350.95600000000002</v>
      </c>
    </row>
    <row r="3438" spans="1:11" x14ac:dyDescent="0.3">
      <c r="A3438">
        <v>5</v>
      </c>
      <c r="B3438">
        <v>23</v>
      </c>
      <c r="C3438">
        <v>11</v>
      </c>
      <c r="D3438">
        <v>67</v>
      </c>
      <c r="E3438">
        <v>445</v>
      </c>
      <c r="F3438">
        <v>15.6</v>
      </c>
      <c r="G3438">
        <v>7.7</v>
      </c>
      <c r="H3438">
        <v>510.12700000000001</v>
      </c>
      <c r="I3438">
        <v>23.969000000000001</v>
      </c>
      <c r="J3438">
        <v>440.29</v>
      </c>
      <c r="K3438">
        <v>423.50200000000001</v>
      </c>
    </row>
    <row r="3439" spans="1:11" x14ac:dyDescent="0.3">
      <c r="A3439">
        <v>5</v>
      </c>
      <c r="B3439">
        <v>23</v>
      </c>
      <c r="C3439">
        <v>12</v>
      </c>
      <c r="D3439">
        <v>373</v>
      </c>
      <c r="E3439">
        <v>348</v>
      </c>
      <c r="F3439">
        <v>16.100000000000001</v>
      </c>
      <c r="G3439">
        <v>10.8</v>
      </c>
      <c r="H3439">
        <v>741.43299999999999</v>
      </c>
      <c r="I3439">
        <v>26.157</v>
      </c>
      <c r="J3439">
        <v>635.04200000000003</v>
      </c>
      <c r="K3439">
        <v>611.18299999999999</v>
      </c>
    </row>
    <row r="3440" spans="1:11" x14ac:dyDescent="0.3">
      <c r="A3440">
        <v>5</v>
      </c>
      <c r="B3440">
        <v>23</v>
      </c>
      <c r="C3440">
        <v>13</v>
      </c>
      <c r="D3440">
        <v>686</v>
      </c>
      <c r="E3440">
        <v>244</v>
      </c>
      <c r="F3440">
        <v>16.100000000000001</v>
      </c>
      <c r="G3440">
        <v>7.2</v>
      </c>
      <c r="H3440">
        <v>910.44</v>
      </c>
      <c r="I3440">
        <v>32.636000000000003</v>
      </c>
      <c r="J3440">
        <v>761.83699999999999</v>
      </c>
      <c r="K3440">
        <v>732.67899999999997</v>
      </c>
    </row>
    <row r="3441" spans="1:11" x14ac:dyDescent="0.3">
      <c r="A3441">
        <v>5</v>
      </c>
      <c r="B3441">
        <v>23</v>
      </c>
      <c r="C3441">
        <v>14</v>
      </c>
      <c r="D3441">
        <v>705</v>
      </c>
      <c r="E3441">
        <v>244</v>
      </c>
      <c r="F3441">
        <v>16.7</v>
      </c>
      <c r="G3441">
        <v>8.1999999999999993</v>
      </c>
      <c r="H3441">
        <v>844.76800000000003</v>
      </c>
      <c r="I3441">
        <v>31.027000000000001</v>
      </c>
      <c r="J3441">
        <v>709.92200000000003</v>
      </c>
      <c r="K3441">
        <v>682.99900000000002</v>
      </c>
    </row>
    <row r="3442" spans="1:11" x14ac:dyDescent="0.3">
      <c r="A3442">
        <v>5</v>
      </c>
      <c r="B3442">
        <v>23</v>
      </c>
      <c r="C3442">
        <v>15</v>
      </c>
      <c r="D3442">
        <v>660</v>
      </c>
      <c r="E3442">
        <v>204</v>
      </c>
      <c r="F3442">
        <v>16.100000000000001</v>
      </c>
      <c r="G3442">
        <v>7.7</v>
      </c>
      <c r="H3442">
        <v>655.15099999999995</v>
      </c>
      <c r="I3442">
        <v>27.606999999999999</v>
      </c>
      <c r="J3442">
        <v>553.80100000000004</v>
      </c>
      <c r="K3442">
        <v>533.048</v>
      </c>
    </row>
    <row r="3443" spans="1:11" x14ac:dyDescent="0.3">
      <c r="A3443">
        <v>5</v>
      </c>
      <c r="B3443">
        <v>23</v>
      </c>
      <c r="C3443">
        <v>16</v>
      </c>
      <c r="D3443">
        <v>583</v>
      </c>
      <c r="E3443">
        <v>151</v>
      </c>
      <c r="F3443">
        <v>15.6</v>
      </c>
      <c r="G3443">
        <v>7.7</v>
      </c>
      <c r="H3443">
        <v>428.33600000000001</v>
      </c>
      <c r="I3443">
        <v>22.852</v>
      </c>
      <c r="J3443">
        <v>359.28199999999998</v>
      </c>
      <c r="K3443">
        <v>345.05500000000001</v>
      </c>
    </row>
    <row r="3444" spans="1:11" x14ac:dyDescent="0.3">
      <c r="A3444">
        <v>5</v>
      </c>
      <c r="B3444">
        <v>23</v>
      </c>
      <c r="C3444">
        <v>17</v>
      </c>
      <c r="D3444">
        <v>442</v>
      </c>
      <c r="E3444">
        <v>98</v>
      </c>
      <c r="F3444">
        <v>15</v>
      </c>
      <c r="G3444">
        <v>7.7</v>
      </c>
      <c r="H3444">
        <v>202.88200000000001</v>
      </c>
      <c r="I3444">
        <v>17.962</v>
      </c>
      <c r="J3444">
        <v>158.762</v>
      </c>
      <c r="K3444">
        <v>149.91200000000001</v>
      </c>
    </row>
    <row r="3445" spans="1:11" x14ac:dyDescent="0.3">
      <c r="A3445">
        <v>5</v>
      </c>
      <c r="B3445">
        <v>23</v>
      </c>
      <c r="C3445">
        <v>18</v>
      </c>
      <c r="D3445">
        <v>163</v>
      </c>
      <c r="E3445">
        <v>47</v>
      </c>
      <c r="F3445">
        <v>13.3</v>
      </c>
      <c r="G3445">
        <v>8.8000000000000007</v>
      </c>
      <c r="H3445">
        <v>41.933999999999997</v>
      </c>
      <c r="I3445">
        <v>13.093999999999999</v>
      </c>
      <c r="J3445">
        <v>35.404000000000003</v>
      </c>
      <c r="K3445">
        <v>29.18</v>
      </c>
    </row>
    <row r="3446" spans="1:11" x14ac:dyDescent="0.3">
      <c r="A3446">
        <v>5</v>
      </c>
      <c r="B3446">
        <v>23</v>
      </c>
      <c r="C3446">
        <v>19</v>
      </c>
      <c r="D3446">
        <v>1</v>
      </c>
      <c r="E3446">
        <v>5</v>
      </c>
      <c r="F3446">
        <v>12.2</v>
      </c>
      <c r="G3446">
        <v>7.2</v>
      </c>
      <c r="H3446">
        <v>4.8490000000000002</v>
      </c>
      <c r="I3446">
        <v>11.055999999999999</v>
      </c>
      <c r="J3446">
        <v>4.3739999999999997</v>
      </c>
      <c r="K3446">
        <v>0</v>
      </c>
    </row>
    <row r="3447" spans="1:11" x14ac:dyDescent="0.3">
      <c r="A3447">
        <v>5</v>
      </c>
      <c r="B3447">
        <v>23</v>
      </c>
      <c r="C3447">
        <v>20</v>
      </c>
      <c r="D3447">
        <v>0</v>
      </c>
      <c r="E3447">
        <v>0</v>
      </c>
      <c r="F3447">
        <v>11.7</v>
      </c>
      <c r="G3447">
        <v>5.7</v>
      </c>
      <c r="H3447">
        <v>0</v>
      </c>
      <c r="I3447">
        <v>11.7</v>
      </c>
      <c r="J3447">
        <v>0</v>
      </c>
      <c r="K3447">
        <v>0</v>
      </c>
    </row>
    <row r="3448" spans="1:11" x14ac:dyDescent="0.3">
      <c r="A3448">
        <v>5</v>
      </c>
      <c r="B3448">
        <v>23</v>
      </c>
      <c r="C3448">
        <v>21</v>
      </c>
      <c r="D3448">
        <v>0</v>
      </c>
      <c r="E3448">
        <v>0</v>
      </c>
      <c r="F3448">
        <v>11.7</v>
      </c>
      <c r="G3448">
        <v>5.2</v>
      </c>
      <c r="H3448">
        <v>0</v>
      </c>
      <c r="I3448">
        <v>11.7</v>
      </c>
      <c r="J3448">
        <v>0</v>
      </c>
      <c r="K3448">
        <v>0</v>
      </c>
    </row>
    <row r="3449" spans="1:11" x14ac:dyDescent="0.3">
      <c r="A3449">
        <v>5</v>
      </c>
      <c r="B3449">
        <v>23</v>
      </c>
      <c r="C3449">
        <v>22</v>
      </c>
      <c r="D3449">
        <v>0</v>
      </c>
      <c r="E3449">
        <v>0</v>
      </c>
      <c r="F3449">
        <v>11.1</v>
      </c>
      <c r="G3449">
        <v>4.0999999999999996</v>
      </c>
      <c r="H3449">
        <v>0</v>
      </c>
      <c r="I3449">
        <v>11.1</v>
      </c>
      <c r="J3449">
        <v>0</v>
      </c>
      <c r="K3449">
        <v>0</v>
      </c>
    </row>
    <row r="3450" spans="1:11" x14ac:dyDescent="0.3">
      <c r="A3450">
        <v>5</v>
      </c>
      <c r="B3450">
        <v>23</v>
      </c>
      <c r="C3450">
        <v>23</v>
      </c>
      <c r="D3450">
        <v>0</v>
      </c>
      <c r="E3450">
        <v>0</v>
      </c>
      <c r="F3450">
        <v>11.1</v>
      </c>
      <c r="G3450">
        <v>4.0999999999999996</v>
      </c>
      <c r="H3450">
        <v>0</v>
      </c>
      <c r="I3450">
        <v>11.1</v>
      </c>
      <c r="J3450">
        <v>0</v>
      </c>
      <c r="K3450">
        <v>0</v>
      </c>
    </row>
    <row r="3451" spans="1:11" x14ac:dyDescent="0.3">
      <c r="A3451">
        <v>5</v>
      </c>
      <c r="B3451">
        <v>24</v>
      </c>
      <c r="C3451">
        <v>0</v>
      </c>
      <c r="D3451">
        <v>0</v>
      </c>
      <c r="E3451">
        <v>0</v>
      </c>
      <c r="F3451">
        <v>11.7</v>
      </c>
      <c r="G3451">
        <v>4.5999999999999996</v>
      </c>
      <c r="H3451">
        <v>0</v>
      </c>
      <c r="I3451">
        <v>11.7</v>
      </c>
      <c r="J3451">
        <v>0</v>
      </c>
      <c r="K3451">
        <v>0</v>
      </c>
    </row>
    <row r="3452" spans="1:11" x14ac:dyDescent="0.3">
      <c r="A3452">
        <v>5</v>
      </c>
      <c r="B3452">
        <v>24</v>
      </c>
      <c r="C3452">
        <v>1</v>
      </c>
      <c r="D3452">
        <v>0</v>
      </c>
      <c r="E3452">
        <v>0</v>
      </c>
      <c r="F3452">
        <v>11.1</v>
      </c>
      <c r="G3452">
        <v>3.6</v>
      </c>
      <c r="H3452">
        <v>0</v>
      </c>
      <c r="I3452">
        <v>11.1</v>
      </c>
      <c r="J3452">
        <v>0</v>
      </c>
      <c r="K3452">
        <v>0</v>
      </c>
    </row>
    <row r="3453" spans="1:11" x14ac:dyDescent="0.3">
      <c r="A3453">
        <v>5</v>
      </c>
      <c r="B3453">
        <v>24</v>
      </c>
      <c r="C3453">
        <v>2</v>
      </c>
      <c r="D3453">
        <v>0</v>
      </c>
      <c r="E3453">
        <v>0</v>
      </c>
      <c r="F3453">
        <v>11.7</v>
      </c>
      <c r="G3453">
        <v>3.6</v>
      </c>
      <c r="H3453">
        <v>0</v>
      </c>
      <c r="I3453">
        <v>11.7</v>
      </c>
      <c r="J3453">
        <v>0</v>
      </c>
      <c r="K3453">
        <v>0</v>
      </c>
    </row>
    <row r="3454" spans="1:11" x14ac:dyDescent="0.3">
      <c r="A3454">
        <v>5</v>
      </c>
      <c r="B3454">
        <v>24</v>
      </c>
      <c r="C3454">
        <v>3</v>
      </c>
      <c r="D3454">
        <v>0</v>
      </c>
      <c r="E3454">
        <v>0</v>
      </c>
      <c r="F3454">
        <v>11.1</v>
      </c>
      <c r="G3454">
        <v>3.6</v>
      </c>
      <c r="H3454">
        <v>0</v>
      </c>
      <c r="I3454">
        <v>11.1</v>
      </c>
      <c r="J3454">
        <v>0</v>
      </c>
      <c r="K3454">
        <v>0</v>
      </c>
    </row>
    <row r="3455" spans="1:11" x14ac:dyDescent="0.3">
      <c r="A3455">
        <v>5</v>
      </c>
      <c r="B3455">
        <v>24</v>
      </c>
      <c r="C3455">
        <v>4</v>
      </c>
      <c r="D3455">
        <v>1</v>
      </c>
      <c r="E3455">
        <v>1</v>
      </c>
      <c r="F3455">
        <v>11.1</v>
      </c>
      <c r="G3455">
        <v>3.6</v>
      </c>
      <c r="H3455">
        <v>0.97</v>
      </c>
      <c r="I3455">
        <v>9.1430000000000007</v>
      </c>
      <c r="J3455">
        <v>0.88</v>
      </c>
      <c r="K3455">
        <v>0</v>
      </c>
    </row>
    <row r="3456" spans="1:11" x14ac:dyDescent="0.3">
      <c r="A3456">
        <v>5</v>
      </c>
      <c r="B3456">
        <v>24</v>
      </c>
      <c r="C3456">
        <v>5</v>
      </c>
      <c r="D3456">
        <v>234</v>
      </c>
      <c r="E3456">
        <v>28</v>
      </c>
      <c r="F3456">
        <v>12.2</v>
      </c>
      <c r="G3456">
        <v>2.6</v>
      </c>
      <c r="H3456">
        <v>21.425999999999998</v>
      </c>
      <c r="I3456">
        <v>10.615</v>
      </c>
      <c r="J3456">
        <v>19.353999999999999</v>
      </c>
      <c r="K3456">
        <v>13.433999999999999</v>
      </c>
    </row>
    <row r="3457" spans="1:11" x14ac:dyDescent="0.3">
      <c r="A3457">
        <v>5</v>
      </c>
      <c r="B3457">
        <v>24</v>
      </c>
      <c r="C3457">
        <v>6</v>
      </c>
      <c r="D3457">
        <v>536</v>
      </c>
      <c r="E3457">
        <v>53</v>
      </c>
      <c r="F3457">
        <v>13.9</v>
      </c>
      <c r="G3457">
        <v>6.2</v>
      </c>
      <c r="H3457">
        <v>157.70400000000001</v>
      </c>
      <c r="I3457">
        <v>15.701000000000001</v>
      </c>
      <c r="J3457">
        <v>113.392</v>
      </c>
      <c r="K3457">
        <v>105.56699999999999</v>
      </c>
    </row>
    <row r="3458" spans="1:11" x14ac:dyDescent="0.3">
      <c r="A3458">
        <v>5</v>
      </c>
      <c r="B3458">
        <v>24</v>
      </c>
      <c r="C3458">
        <v>7</v>
      </c>
      <c r="D3458">
        <v>653</v>
      </c>
      <c r="E3458">
        <v>96</v>
      </c>
      <c r="F3458">
        <v>15</v>
      </c>
      <c r="G3458">
        <v>5.2</v>
      </c>
      <c r="H3458">
        <v>377.11700000000002</v>
      </c>
      <c r="I3458">
        <v>22.172999999999998</v>
      </c>
      <c r="J3458">
        <v>311.37</v>
      </c>
      <c r="K3458">
        <v>298.55200000000002</v>
      </c>
    </row>
    <row r="3459" spans="1:11" x14ac:dyDescent="0.3">
      <c r="A3459">
        <v>5</v>
      </c>
      <c r="B3459">
        <v>24</v>
      </c>
      <c r="C3459">
        <v>8</v>
      </c>
      <c r="D3459">
        <v>807</v>
      </c>
      <c r="E3459">
        <v>98</v>
      </c>
      <c r="F3459">
        <v>16.7</v>
      </c>
      <c r="G3459">
        <v>5.2</v>
      </c>
      <c r="H3459">
        <v>615.97799999999995</v>
      </c>
      <c r="I3459">
        <v>29.64</v>
      </c>
      <c r="J3459">
        <v>514.19100000000003</v>
      </c>
      <c r="K3459">
        <v>494.87200000000001</v>
      </c>
    </row>
    <row r="3460" spans="1:11" x14ac:dyDescent="0.3">
      <c r="A3460">
        <v>5</v>
      </c>
      <c r="B3460">
        <v>24</v>
      </c>
      <c r="C3460">
        <v>9</v>
      </c>
      <c r="D3460">
        <v>864</v>
      </c>
      <c r="E3460">
        <v>112</v>
      </c>
      <c r="F3460">
        <v>17.8</v>
      </c>
      <c r="G3460">
        <v>3.6</v>
      </c>
      <c r="H3460">
        <v>812.97699999999998</v>
      </c>
      <c r="I3460">
        <v>38.777999999999999</v>
      </c>
      <c r="J3460">
        <v>663.42200000000003</v>
      </c>
      <c r="K3460">
        <v>638.42399999999998</v>
      </c>
    </row>
    <row r="3461" spans="1:11" x14ac:dyDescent="0.3">
      <c r="A3461">
        <v>5</v>
      </c>
      <c r="B3461">
        <v>24</v>
      </c>
      <c r="C3461">
        <v>10</v>
      </c>
      <c r="D3461">
        <v>892</v>
      </c>
      <c r="E3461">
        <v>121</v>
      </c>
      <c r="F3461">
        <v>18.899999999999999</v>
      </c>
      <c r="G3461">
        <v>3.6</v>
      </c>
      <c r="H3461">
        <v>954.00099999999998</v>
      </c>
      <c r="I3461">
        <v>43.871000000000002</v>
      </c>
      <c r="J3461">
        <v>765.84699999999998</v>
      </c>
      <c r="K3461">
        <v>736.51199999999994</v>
      </c>
    </row>
    <row r="3462" spans="1:11" x14ac:dyDescent="0.3">
      <c r="A3462">
        <v>5</v>
      </c>
      <c r="B3462">
        <v>24</v>
      </c>
      <c r="C3462">
        <v>11</v>
      </c>
      <c r="D3462">
        <v>894</v>
      </c>
      <c r="E3462">
        <v>125</v>
      </c>
      <c r="F3462">
        <v>20.6</v>
      </c>
      <c r="G3462">
        <v>7.7</v>
      </c>
      <c r="H3462">
        <v>1019.237</v>
      </c>
      <c r="I3462">
        <v>38.698</v>
      </c>
      <c r="J3462">
        <v>834.48299999999995</v>
      </c>
      <c r="K3462">
        <v>802.04200000000003</v>
      </c>
    </row>
    <row r="3463" spans="1:11" x14ac:dyDescent="0.3">
      <c r="A3463">
        <v>5</v>
      </c>
      <c r="B3463">
        <v>24</v>
      </c>
      <c r="C3463">
        <v>12</v>
      </c>
      <c r="D3463">
        <v>903</v>
      </c>
      <c r="E3463">
        <v>126</v>
      </c>
      <c r="F3463">
        <v>20.6</v>
      </c>
      <c r="G3463">
        <v>9.3000000000000007</v>
      </c>
      <c r="H3463">
        <v>1034.93</v>
      </c>
      <c r="I3463">
        <v>36.926000000000002</v>
      </c>
      <c r="J3463">
        <v>852.87099999999998</v>
      </c>
      <c r="K3463">
        <v>819.57</v>
      </c>
    </row>
    <row r="3464" spans="1:11" x14ac:dyDescent="0.3">
      <c r="A3464">
        <v>5</v>
      </c>
      <c r="B3464">
        <v>24</v>
      </c>
      <c r="C3464">
        <v>13</v>
      </c>
      <c r="D3464">
        <v>889</v>
      </c>
      <c r="E3464">
        <v>122</v>
      </c>
      <c r="F3464">
        <v>21.1</v>
      </c>
      <c r="G3464">
        <v>9.8000000000000007</v>
      </c>
      <c r="H3464">
        <v>968.97199999999998</v>
      </c>
      <c r="I3464">
        <v>35.892000000000003</v>
      </c>
      <c r="J3464">
        <v>801.27200000000005</v>
      </c>
      <c r="K3464">
        <v>770.35500000000002</v>
      </c>
    </row>
    <row r="3465" spans="1:11" x14ac:dyDescent="0.3">
      <c r="A3465">
        <v>5</v>
      </c>
      <c r="B3465">
        <v>24</v>
      </c>
      <c r="C3465">
        <v>14</v>
      </c>
      <c r="D3465">
        <v>862</v>
      </c>
      <c r="E3465">
        <v>114</v>
      </c>
      <c r="F3465">
        <v>21.7</v>
      </c>
      <c r="G3465">
        <v>10.3</v>
      </c>
      <c r="H3465">
        <v>839.399</v>
      </c>
      <c r="I3465">
        <v>34.046999999999997</v>
      </c>
      <c r="J3465">
        <v>697.51099999999997</v>
      </c>
      <c r="K3465">
        <v>671.10900000000004</v>
      </c>
    </row>
    <row r="3466" spans="1:11" x14ac:dyDescent="0.3">
      <c r="A3466">
        <v>5</v>
      </c>
      <c r="B3466">
        <v>24</v>
      </c>
      <c r="C3466">
        <v>15</v>
      </c>
      <c r="D3466">
        <v>821</v>
      </c>
      <c r="E3466">
        <v>101</v>
      </c>
      <c r="F3466">
        <v>20.6</v>
      </c>
      <c r="G3466">
        <v>8.8000000000000007</v>
      </c>
      <c r="H3466">
        <v>660.75</v>
      </c>
      <c r="I3466">
        <v>31.265999999999998</v>
      </c>
      <c r="J3466">
        <v>550.29</v>
      </c>
      <c r="K3466">
        <v>529.66700000000003</v>
      </c>
    </row>
    <row r="3467" spans="1:11" x14ac:dyDescent="0.3">
      <c r="A3467">
        <v>5</v>
      </c>
      <c r="B3467">
        <v>24</v>
      </c>
      <c r="C3467">
        <v>16</v>
      </c>
      <c r="D3467">
        <v>750</v>
      </c>
      <c r="E3467">
        <v>83</v>
      </c>
      <c r="F3467">
        <v>20.6</v>
      </c>
      <c r="G3467">
        <v>8.1999999999999993</v>
      </c>
      <c r="H3467">
        <v>442.01299999999998</v>
      </c>
      <c r="I3467">
        <v>27.856000000000002</v>
      </c>
      <c r="J3467">
        <v>361.39800000000002</v>
      </c>
      <c r="K3467">
        <v>347.10700000000003</v>
      </c>
    </row>
    <row r="3468" spans="1:11" x14ac:dyDescent="0.3">
      <c r="A3468">
        <v>5</v>
      </c>
      <c r="B3468">
        <v>24</v>
      </c>
      <c r="C3468">
        <v>17</v>
      </c>
      <c r="D3468">
        <v>616</v>
      </c>
      <c r="E3468">
        <v>60</v>
      </c>
      <c r="F3468">
        <v>18.3</v>
      </c>
      <c r="G3468">
        <v>7.7</v>
      </c>
      <c r="H3468">
        <v>213.41200000000001</v>
      </c>
      <c r="I3468">
        <v>21.512</v>
      </c>
      <c r="J3468">
        <v>158.28700000000001</v>
      </c>
      <c r="K3468">
        <v>149.447</v>
      </c>
    </row>
    <row r="3469" spans="1:11" x14ac:dyDescent="0.3">
      <c r="A3469">
        <v>5</v>
      </c>
      <c r="B3469">
        <v>24</v>
      </c>
      <c r="C3469">
        <v>18</v>
      </c>
      <c r="D3469">
        <v>229</v>
      </c>
      <c r="E3469">
        <v>45</v>
      </c>
      <c r="F3469">
        <v>15</v>
      </c>
      <c r="G3469">
        <v>6.2</v>
      </c>
      <c r="H3469">
        <v>39.835000000000001</v>
      </c>
      <c r="I3469">
        <v>14.798999999999999</v>
      </c>
      <c r="J3469">
        <v>32.243000000000002</v>
      </c>
      <c r="K3469">
        <v>26.079000000000001</v>
      </c>
    </row>
    <row r="3470" spans="1:11" x14ac:dyDescent="0.3">
      <c r="A3470">
        <v>5</v>
      </c>
      <c r="B3470">
        <v>24</v>
      </c>
      <c r="C3470">
        <v>19</v>
      </c>
      <c r="D3470">
        <v>10</v>
      </c>
      <c r="E3470">
        <v>3</v>
      </c>
      <c r="F3470">
        <v>14.4</v>
      </c>
      <c r="G3470">
        <v>5.2</v>
      </c>
      <c r="H3470">
        <v>2.91</v>
      </c>
      <c r="I3470">
        <v>12.984999999999999</v>
      </c>
      <c r="J3470">
        <v>2.6070000000000002</v>
      </c>
      <c r="K3470">
        <v>0</v>
      </c>
    </row>
    <row r="3471" spans="1:11" x14ac:dyDescent="0.3">
      <c r="A3471">
        <v>5</v>
      </c>
      <c r="B3471">
        <v>24</v>
      </c>
      <c r="C3471">
        <v>20</v>
      </c>
      <c r="D3471">
        <v>0</v>
      </c>
      <c r="E3471">
        <v>0</v>
      </c>
      <c r="F3471">
        <v>13.9</v>
      </c>
      <c r="G3471">
        <v>6.7</v>
      </c>
      <c r="H3471">
        <v>0</v>
      </c>
      <c r="I3471">
        <v>13.9</v>
      </c>
      <c r="J3471">
        <v>0</v>
      </c>
      <c r="K3471">
        <v>0</v>
      </c>
    </row>
    <row r="3472" spans="1:11" x14ac:dyDescent="0.3">
      <c r="A3472">
        <v>5</v>
      </c>
      <c r="B3472">
        <v>24</v>
      </c>
      <c r="C3472">
        <v>21</v>
      </c>
      <c r="D3472">
        <v>0</v>
      </c>
      <c r="E3472">
        <v>0</v>
      </c>
      <c r="F3472">
        <v>13.9</v>
      </c>
      <c r="G3472">
        <v>4.0999999999999996</v>
      </c>
      <c r="H3472">
        <v>0</v>
      </c>
      <c r="I3472">
        <v>13.9</v>
      </c>
      <c r="J3472">
        <v>0</v>
      </c>
      <c r="K3472">
        <v>0</v>
      </c>
    </row>
    <row r="3473" spans="1:11" x14ac:dyDescent="0.3">
      <c r="A3473">
        <v>5</v>
      </c>
      <c r="B3473">
        <v>24</v>
      </c>
      <c r="C3473">
        <v>22</v>
      </c>
      <c r="D3473">
        <v>0</v>
      </c>
      <c r="E3473">
        <v>0</v>
      </c>
      <c r="F3473">
        <v>13.9</v>
      </c>
      <c r="G3473">
        <v>5.2</v>
      </c>
      <c r="H3473">
        <v>0</v>
      </c>
      <c r="I3473">
        <v>13.9</v>
      </c>
      <c r="J3473">
        <v>0</v>
      </c>
      <c r="K3473">
        <v>0</v>
      </c>
    </row>
    <row r="3474" spans="1:11" x14ac:dyDescent="0.3">
      <c r="A3474">
        <v>5</v>
      </c>
      <c r="B3474">
        <v>24</v>
      </c>
      <c r="C3474">
        <v>23</v>
      </c>
      <c r="D3474">
        <v>0</v>
      </c>
      <c r="E3474">
        <v>0</v>
      </c>
      <c r="F3474">
        <v>14.4</v>
      </c>
      <c r="G3474">
        <v>4.5999999999999996</v>
      </c>
      <c r="H3474">
        <v>0</v>
      </c>
      <c r="I3474">
        <v>14.4</v>
      </c>
      <c r="J3474">
        <v>0</v>
      </c>
      <c r="K3474">
        <v>0</v>
      </c>
    </row>
    <row r="3475" spans="1:11" x14ac:dyDescent="0.3">
      <c r="A3475">
        <v>5</v>
      </c>
      <c r="B3475">
        <v>25</v>
      </c>
      <c r="C3475">
        <v>0</v>
      </c>
      <c r="D3475">
        <v>0</v>
      </c>
      <c r="E3475">
        <v>0</v>
      </c>
      <c r="F3475">
        <v>12.8</v>
      </c>
      <c r="G3475">
        <v>6.2</v>
      </c>
      <c r="H3475">
        <v>0</v>
      </c>
      <c r="I3475">
        <v>12.8</v>
      </c>
      <c r="J3475">
        <v>0</v>
      </c>
      <c r="K3475">
        <v>0</v>
      </c>
    </row>
    <row r="3476" spans="1:11" x14ac:dyDescent="0.3">
      <c r="A3476">
        <v>5</v>
      </c>
      <c r="B3476">
        <v>25</v>
      </c>
      <c r="C3476">
        <v>1</v>
      </c>
      <c r="D3476">
        <v>0</v>
      </c>
      <c r="E3476">
        <v>0</v>
      </c>
      <c r="F3476">
        <v>12.2</v>
      </c>
      <c r="G3476">
        <v>5.2</v>
      </c>
      <c r="H3476">
        <v>0</v>
      </c>
      <c r="I3476">
        <v>12.2</v>
      </c>
      <c r="J3476">
        <v>0</v>
      </c>
      <c r="K3476">
        <v>0</v>
      </c>
    </row>
    <row r="3477" spans="1:11" x14ac:dyDescent="0.3">
      <c r="A3477">
        <v>5</v>
      </c>
      <c r="B3477">
        <v>25</v>
      </c>
      <c r="C3477">
        <v>2</v>
      </c>
      <c r="D3477">
        <v>0</v>
      </c>
      <c r="E3477">
        <v>0</v>
      </c>
      <c r="F3477">
        <v>12.2</v>
      </c>
      <c r="G3477">
        <v>4.5999999999999996</v>
      </c>
      <c r="H3477">
        <v>0</v>
      </c>
      <c r="I3477">
        <v>12.2</v>
      </c>
      <c r="J3477">
        <v>0</v>
      </c>
      <c r="K3477">
        <v>0</v>
      </c>
    </row>
    <row r="3478" spans="1:11" x14ac:dyDescent="0.3">
      <c r="A3478">
        <v>5</v>
      </c>
      <c r="B3478">
        <v>25</v>
      </c>
      <c r="C3478">
        <v>3</v>
      </c>
      <c r="D3478">
        <v>0</v>
      </c>
      <c r="E3478">
        <v>0</v>
      </c>
      <c r="F3478">
        <v>12.2</v>
      </c>
      <c r="G3478">
        <v>4.0999999999999996</v>
      </c>
      <c r="H3478">
        <v>0</v>
      </c>
      <c r="I3478">
        <v>12.2</v>
      </c>
      <c r="J3478">
        <v>0</v>
      </c>
      <c r="K3478">
        <v>0</v>
      </c>
    </row>
    <row r="3479" spans="1:11" x14ac:dyDescent="0.3">
      <c r="A3479">
        <v>5</v>
      </c>
      <c r="B3479">
        <v>25</v>
      </c>
      <c r="C3479">
        <v>4</v>
      </c>
      <c r="D3479">
        <v>0</v>
      </c>
      <c r="E3479">
        <v>0</v>
      </c>
      <c r="F3479">
        <v>11.7</v>
      </c>
      <c r="G3479">
        <v>3.1</v>
      </c>
      <c r="H3479">
        <v>0</v>
      </c>
      <c r="I3479">
        <v>11.7</v>
      </c>
      <c r="J3479">
        <v>0</v>
      </c>
      <c r="K3479">
        <v>0</v>
      </c>
    </row>
    <row r="3480" spans="1:11" x14ac:dyDescent="0.3">
      <c r="A3480">
        <v>5</v>
      </c>
      <c r="B3480">
        <v>25</v>
      </c>
      <c r="C3480">
        <v>5</v>
      </c>
      <c r="D3480">
        <v>3</v>
      </c>
      <c r="E3480">
        <v>20</v>
      </c>
      <c r="F3480">
        <v>12.2</v>
      </c>
      <c r="G3480">
        <v>3.6</v>
      </c>
      <c r="H3480">
        <v>18.954999999999998</v>
      </c>
      <c r="I3480">
        <v>10.731999999999999</v>
      </c>
      <c r="J3480">
        <v>17.114999999999998</v>
      </c>
      <c r="K3480">
        <v>11.237</v>
      </c>
    </row>
    <row r="3481" spans="1:11" x14ac:dyDescent="0.3">
      <c r="A3481">
        <v>5</v>
      </c>
      <c r="B3481">
        <v>25</v>
      </c>
      <c r="C3481">
        <v>6</v>
      </c>
      <c r="D3481">
        <v>7</v>
      </c>
      <c r="E3481">
        <v>72</v>
      </c>
      <c r="F3481">
        <v>12.8</v>
      </c>
      <c r="G3481">
        <v>2.6</v>
      </c>
      <c r="H3481">
        <v>69.492000000000004</v>
      </c>
      <c r="I3481">
        <v>12.738</v>
      </c>
      <c r="J3481">
        <v>61.975999999999999</v>
      </c>
      <c r="K3481">
        <v>55.231000000000002</v>
      </c>
    </row>
    <row r="3482" spans="1:11" x14ac:dyDescent="0.3">
      <c r="A3482">
        <v>5</v>
      </c>
      <c r="B3482">
        <v>25</v>
      </c>
      <c r="C3482">
        <v>7</v>
      </c>
      <c r="D3482">
        <v>703</v>
      </c>
      <c r="E3482">
        <v>76</v>
      </c>
      <c r="F3482">
        <v>15</v>
      </c>
      <c r="G3482">
        <v>2.6</v>
      </c>
      <c r="H3482">
        <v>379.75599999999997</v>
      </c>
      <c r="I3482">
        <v>24.215</v>
      </c>
      <c r="J3482">
        <v>310.22500000000002</v>
      </c>
      <c r="K3482">
        <v>297.43900000000002</v>
      </c>
    </row>
    <row r="3483" spans="1:11" x14ac:dyDescent="0.3">
      <c r="A3483">
        <v>5</v>
      </c>
      <c r="B3483">
        <v>25</v>
      </c>
      <c r="C3483">
        <v>8</v>
      </c>
      <c r="D3483">
        <v>823</v>
      </c>
      <c r="E3483">
        <v>93</v>
      </c>
      <c r="F3483">
        <v>16.100000000000001</v>
      </c>
      <c r="G3483">
        <v>3.1</v>
      </c>
      <c r="H3483">
        <v>619.96799999999996</v>
      </c>
      <c r="I3483">
        <v>32.338999999999999</v>
      </c>
      <c r="J3483">
        <v>512.45799999999997</v>
      </c>
      <c r="K3483">
        <v>493.20100000000002</v>
      </c>
    </row>
    <row r="3484" spans="1:11" x14ac:dyDescent="0.3">
      <c r="A3484">
        <v>5</v>
      </c>
      <c r="B3484">
        <v>25</v>
      </c>
      <c r="C3484">
        <v>9</v>
      </c>
      <c r="D3484">
        <v>866</v>
      </c>
      <c r="E3484">
        <v>107</v>
      </c>
      <c r="F3484">
        <v>17.8</v>
      </c>
      <c r="G3484">
        <v>3.1</v>
      </c>
      <c r="H3484">
        <v>809.31799999999998</v>
      </c>
      <c r="I3484">
        <v>39.715000000000003</v>
      </c>
      <c r="J3484">
        <v>658.14300000000003</v>
      </c>
      <c r="K3484">
        <v>633.35900000000004</v>
      </c>
    </row>
    <row r="3485" spans="1:11" x14ac:dyDescent="0.3">
      <c r="A3485">
        <v>5</v>
      </c>
      <c r="B3485">
        <v>25</v>
      </c>
      <c r="C3485">
        <v>10</v>
      </c>
      <c r="D3485">
        <v>898</v>
      </c>
      <c r="E3485">
        <v>115</v>
      </c>
      <c r="F3485">
        <v>20.6</v>
      </c>
      <c r="G3485">
        <v>6.2</v>
      </c>
      <c r="H3485">
        <v>953.20600000000002</v>
      </c>
      <c r="I3485">
        <v>39.752000000000002</v>
      </c>
      <c r="J3485">
        <v>777.01400000000001</v>
      </c>
      <c r="K3485">
        <v>747.18499999999995</v>
      </c>
    </row>
    <row r="3486" spans="1:11" x14ac:dyDescent="0.3">
      <c r="A3486">
        <v>5</v>
      </c>
      <c r="B3486">
        <v>25</v>
      </c>
      <c r="C3486">
        <v>11</v>
      </c>
      <c r="D3486">
        <v>912</v>
      </c>
      <c r="E3486">
        <v>119</v>
      </c>
      <c r="F3486">
        <v>20.6</v>
      </c>
      <c r="G3486">
        <v>9.3000000000000007</v>
      </c>
      <c r="H3486">
        <v>1030.771</v>
      </c>
      <c r="I3486">
        <v>36.79</v>
      </c>
      <c r="J3486">
        <v>849.84299999999996</v>
      </c>
      <c r="K3486">
        <v>816.68499999999995</v>
      </c>
    </row>
    <row r="3487" spans="1:11" x14ac:dyDescent="0.3">
      <c r="A3487">
        <v>5</v>
      </c>
      <c r="B3487">
        <v>25</v>
      </c>
      <c r="C3487">
        <v>12</v>
      </c>
      <c r="D3487">
        <v>908</v>
      </c>
      <c r="E3487">
        <v>120</v>
      </c>
      <c r="F3487">
        <v>20</v>
      </c>
      <c r="G3487">
        <v>8.1999999999999993</v>
      </c>
      <c r="H3487">
        <v>1033.672</v>
      </c>
      <c r="I3487">
        <v>37.713000000000001</v>
      </c>
      <c r="J3487">
        <v>849.38499999999999</v>
      </c>
      <c r="K3487">
        <v>816.24900000000002</v>
      </c>
    </row>
    <row r="3488" spans="1:11" x14ac:dyDescent="0.3">
      <c r="A3488">
        <v>5</v>
      </c>
      <c r="B3488">
        <v>25</v>
      </c>
      <c r="C3488">
        <v>13</v>
      </c>
      <c r="D3488">
        <v>898</v>
      </c>
      <c r="E3488">
        <v>116</v>
      </c>
      <c r="F3488">
        <v>19.399999999999999</v>
      </c>
      <c r="G3488">
        <v>10.3</v>
      </c>
      <c r="H3488">
        <v>971.36599999999999</v>
      </c>
      <c r="I3488">
        <v>33.707999999999998</v>
      </c>
      <c r="J3488">
        <v>809.63300000000004</v>
      </c>
      <c r="K3488">
        <v>778.33600000000001</v>
      </c>
    </row>
    <row r="3489" spans="1:11" x14ac:dyDescent="0.3">
      <c r="A3489">
        <v>5</v>
      </c>
      <c r="B3489">
        <v>25</v>
      </c>
      <c r="C3489">
        <v>14</v>
      </c>
      <c r="D3489">
        <v>882</v>
      </c>
      <c r="E3489">
        <v>109</v>
      </c>
      <c r="F3489">
        <v>20.6</v>
      </c>
      <c r="G3489">
        <v>9.8000000000000007</v>
      </c>
      <c r="H3489">
        <v>851.18200000000002</v>
      </c>
      <c r="I3489">
        <v>33.533999999999999</v>
      </c>
      <c r="J3489">
        <v>708.60599999999999</v>
      </c>
      <c r="K3489">
        <v>681.73900000000003</v>
      </c>
    </row>
    <row r="3490" spans="1:11" x14ac:dyDescent="0.3">
      <c r="A3490">
        <v>5</v>
      </c>
      <c r="B3490">
        <v>25</v>
      </c>
      <c r="C3490">
        <v>15</v>
      </c>
      <c r="D3490">
        <v>841</v>
      </c>
      <c r="E3490">
        <v>97</v>
      </c>
      <c r="F3490">
        <v>21.1</v>
      </c>
      <c r="G3490">
        <v>9.3000000000000007</v>
      </c>
      <c r="H3490">
        <v>669.15800000000002</v>
      </c>
      <c r="I3490">
        <v>31.527000000000001</v>
      </c>
      <c r="J3490">
        <v>556.72699999999998</v>
      </c>
      <c r="K3490">
        <v>535.86699999999996</v>
      </c>
    </row>
    <row r="3491" spans="1:11" x14ac:dyDescent="0.3">
      <c r="A3491">
        <v>5</v>
      </c>
      <c r="B3491">
        <v>25</v>
      </c>
      <c r="C3491">
        <v>16</v>
      </c>
      <c r="D3491">
        <v>768</v>
      </c>
      <c r="E3491">
        <v>79</v>
      </c>
      <c r="F3491">
        <v>20.6</v>
      </c>
      <c r="G3491">
        <v>9.3000000000000007</v>
      </c>
      <c r="H3491">
        <v>447.10300000000001</v>
      </c>
      <c r="I3491">
        <v>27.341999999999999</v>
      </c>
      <c r="J3491">
        <v>366.09300000000002</v>
      </c>
      <c r="K3491">
        <v>351.65899999999999</v>
      </c>
    </row>
    <row r="3492" spans="1:11" x14ac:dyDescent="0.3">
      <c r="A3492">
        <v>5</v>
      </c>
      <c r="B3492">
        <v>25</v>
      </c>
      <c r="C3492">
        <v>17</v>
      </c>
      <c r="D3492">
        <v>637</v>
      </c>
      <c r="E3492">
        <v>58</v>
      </c>
      <c r="F3492">
        <v>20</v>
      </c>
      <c r="G3492">
        <v>10.8</v>
      </c>
      <c r="H3492">
        <v>217.398</v>
      </c>
      <c r="I3492">
        <v>22.588999999999999</v>
      </c>
      <c r="J3492">
        <v>160.291</v>
      </c>
      <c r="K3492">
        <v>151.405</v>
      </c>
    </row>
    <row r="3493" spans="1:11" x14ac:dyDescent="0.3">
      <c r="A3493">
        <v>5</v>
      </c>
      <c r="B3493">
        <v>25</v>
      </c>
      <c r="C3493">
        <v>18</v>
      </c>
      <c r="D3493">
        <v>350</v>
      </c>
      <c r="E3493">
        <v>34</v>
      </c>
      <c r="F3493">
        <v>18.3</v>
      </c>
      <c r="G3493">
        <v>9.3000000000000007</v>
      </c>
      <c r="H3493">
        <v>33.134999999999998</v>
      </c>
      <c r="I3493">
        <v>18.029</v>
      </c>
      <c r="J3493">
        <v>23.97</v>
      </c>
      <c r="K3493">
        <v>17.963000000000001</v>
      </c>
    </row>
    <row r="3494" spans="1:11" x14ac:dyDescent="0.3">
      <c r="A3494">
        <v>5</v>
      </c>
      <c r="B3494">
        <v>25</v>
      </c>
      <c r="C3494">
        <v>19</v>
      </c>
      <c r="D3494">
        <v>16</v>
      </c>
      <c r="E3494">
        <v>5</v>
      </c>
      <c r="F3494">
        <v>16.7</v>
      </c>
      <c r="G3494">
        <v>6.7</v>
      </c>
      <c r="H3494">
        <v>4.8490000000000002</v>
      </c>
      <c r="I3494">
        <v>15.547000000000001</v>
      </c>
      <c r="J3494">
        <v>4.3079999999999998</v>
      </c>
      <c r="K3494">
        <v>0</v>
      </c>
    </row>
    <row r="3495" spans="1:11" x14ac:dyDescent="0.3">
      <c r="A3495">
        <v>5</v>
      </c>
      <c r="B3495">
        <v>25</v>
      </c>
      <c r="C3495">
        <v>20</v>
      </c>
      <c r="D3495">
        <v>0</v>
      </c>
      <c r="E3495">
        <v>0</v>
      </c>
      <c r="F3495">
        <v>15.6</v>
      </c>
      <c r="G3495">
        <v>6.7</v>
      </c>
      <c r="H3495">
        <v>0</v>
      </c>
      <c r="I3495">
        <v>15.6</v>
      </c>
      <c r="J3495">
        <v>0</v>
      </c>
      <c r="K3495">
        <v>0</v>
      </c>
    </row>
    <row r="3496" spans="1:11" x14ac:dyDescent="0.3">
      <c r="A3496">
        <v>5</v>
      </c>
      <c r="B3496">
        <v>25</v>
      </c>
      <c r="C3496">
        <v>21</v>
      </c>
      <c r="D3496">
        <v>0</v>
      </c>
      <c r="E3496">
        <v>0</v>
      </c>
      <c r="F3496">
        <v>15</v>
      </c>
      <c r="G3496">
        <v>5.7</v>
      </c>
      <c r="H3496">
        <v>0</v>
      </c>
      <c r="I3496">
        <v>15</v>
      </c>
      <c r="J3496">
        <v>0</v>
      </c>
      <c r="K3496">
        <v>0</v>
      </c>
    </row>
    <row r="3497" spans="1:11" x14ac:dyDescent="0.3">
      <c r="A3497">
        <v>5</v>
      </c>
      <c r="B3497">
        <v>25</v>
      </c>
      <c r="C3497">
        <v>22</v>
      </c>
      <c r="D3497">
        <v>0</v>
      </c>
      <c r="E3497">
        <v>0</v>
      </c>
      <c r="F3497">
        <v>14.4</v>
      </c>
      <c r="G3497">
        <v>5.2</v>
      </c>
      <c r="H3497">
        <v>0</v>
      </c>
      <c r="I3497">
        <v>14.4</v>
      </c>
      <c r="J3497">
        <v>0</v>
      </c>
      <c r="K3497">
        <v>0</v>
      </c>
    </row>
    <row r="3498" spans="1:11" x14ac:dyDescent="0.3">
      <c r="A3498">
        <v>5</v>
      </c>
      <c r="B3498">
        <v>25</v>
      </c>
      <c r="C3498">
        <v>23</v>
      </c>
      <c r="D3498">
        <v>0</v>
      </c>
      <c r="E3498">
        <v>0</v>
      </c>
      <c r="F3498">
        <v>13.3</v>
      </c>
      <c r="G3498">
        <v>6.2</v>
      </c>
      <c r="H3498">
        <v>0</v>
      </c>
      <c r="I3498">
        <v>13.3</v>
      </c>
      <c r="J3498">
        <v>0</v>
      </c>
      <c r="K3498">
        <v>0</v>
      </c>
    </row>
    <row r="3499" spans="1:11" x14ac:dyDescent="0.3">
      <c r="A3499">
        <v>5</v>
      </c>
      <c r="B3499">
        <v>26</v>
      </c>
      <c r="C3499">
        <v>0</v>
      </c>
      <c r="D3499">
        <v>0</v>
      </c>
      <c r="E3499">
        <v>0</v>
      </c>
      <c r="F3499">
        <v>13.9</v>
      </c>
      <c r="G3499">
        <v>7.2</v>
      </c>
      <c r="H3499">
        <v>0</v>
      </c>
      <c r="I3499">
        <v>13.9</v>
      </c>
      <c r="J3499">
        <v>0</v>
      </c>
      <c r="K3499">
        <v>0</v>
      </c>
    </row>
    <row r="3500" spans="1:11" x14ac:dyDescent="0.3">
      <c r="A3500">
        <v>5</v>
      </c>
      <c r="B3500">
        <v>26</v>
      </c>
      <c r="C3500">
        <v>1</v>
      </c>
      <c r="D3500">
        <v>0</v>
      </c>
      <c r="E3500">
        <v>0</v>
      </c>
      <c r="F3500">
        <v>13.9</v>
      </c>
      <c r="G3500">
        <v>3.6</v>
      </c>
      <c r="H3500">
        <v>0</v>
      </c>
      <c r="I3500">
        <v>13.9</v>
      </c>
      <c r="J3500">
        <v>0</v>
      </c>
      <c r="K3500">
        <v>0</v>
      </c>
    </row>
    <row r="3501" spans="1:11" x14ac:dyDescent="0.3">
      <c r="A3501">
        <v>5</v>
      </c>
      <c r="B3501">
        <v>26</v>
      </c>
      <c r="C3501">
        <v>2</v>
      </c>
      <c r="D3501">
        <v>0</v>
      </c>
      <c r="E3501">
        <v>0</v>
      </c>
      <c r="F3501">
        <v>13.9</v>
      </c>
      <c r="G3501">
        <v>5.2</v>
      </c>
      <c r="H3501">
        <v>0</v>
      </c>
      <c r="I3501">
        <v>13.9</v>
      </c>
      <c r="J3501">
        <v>0</v>
      </c>
      <c r="K3501">
        <v>0</v>
      </c>
    </row>
    <row r="3502" spans="1:11" x14ac:dyDescent="0.3">
      <c r="A3502">
        <v>5</v>
      </c>
      <c r="B3502">
        <v>26</v>
      </c>
      <c r="C3502">
        <v>3</v>
      </c>
      <c r="D3502">
        <v>0</v>
      </c>
      <c r="E3502">
        <v>0</v>
      </c>
      <c r="F3502">
        <v>13.9</v>
      </c>
      <c r="G3502">
        <v>5.2</v>
      </c>
      <c r="H3502">
        <v>0</v>
      </c>
      <c r="I3502">
        <v>13.9</v>
      </c>
      <c r="J3502">
        <v>0</v>
      </c>
      <c r="K3502">
        <v>0</v>
      </c>
    </row>
    <row r="3503" spans="1:11" x14ac:dyDescent="0.3">
      <c r="A3503">
        <v>5</v>
      </c>
      <c r="B3503">
        <v>26</v>
      </c>
      <c r="C3503">
        <v>4</v>
      </c>
      <c r="D3503">
        <v>0</v>
      </c>
      <c r="E3503">
        <v>0</v>
      </c>
      <c r="F3503">
        <v>13.3</v>
      </c>
      <c r="G3503">
        <v>5.7</v>
      </c>
      <c r="H3503">
        <v>0</v>
      </c>
      <c r="I3503">
        <v>13.3</v>
      </c>
      <c r="J3503">
        <v>0</v>
      </c>
      <c r="K3503">
        <v>0</v>
      </c>
    </row>
    <row r="3504" spans="1:11" x14ac:dyDescent="0.3">
      <c r="A3504">
        <v>5</v>
      </c>
      <c r="B3504">
        <v>26</v>
      </c>
      <c r="C3504">
        <v>5</v>
      </c>
      <c r="D3504">
        <v>15</v>
      </c>
      <c r="E3504">
        <v>30</v>
      </c>
      <c r="F3504">
        <v>13.3</v>
      </c>
      <c r="G3504">
        <v>3.1</v>
      </c>
      <c r="H3504">
        <v>27.63</v>
      </c>
      <c r="I3504">
        <v>12.013999999999999</v>
      </c>
      <c r="J3504">
        <v>24.841999999999999</v>
      </c>
      <c r="K3504">
        <v>18.818999999999999</v>
      </c>
    </row>
    <row r="3505" spans="1:11" x14ac:dyDescent="0.3">
      <c r="A3505">
        <v>5</v>
      </c>
      <c r="B3505">
        <v>26</v>
      </c>
      <c r="C3505">
        <v>6</v>
      </c>
      <c r="D3505">
        <v>144</v>
      </c>
      <c r="E3505">
        <v>108</v>
      </c>
      <c r="F3505">
        <v>13.9</v>
      </c>
      <c r="G3505">
        <v>3.1</v>
      </c>
      <c r="H3505">
        <v>129.20099999999999</v>
      </c>
      <c r="I3505">
        <v>15.58</v>
      </c>
      <c r="J3505">
        <v>107.621</v>
      </c>
      <c r="K3505">
        <v>99.921999999999997</v>
      </c>
    </row>
    <row r="3506" spans="1:11" x14ac:dyDescent="0.3">
      <c r="A3506">
        <v>5</v>
      </c>
      <c r="B3506">
        <v>26</v>
      </c>
      <c r="C3506">
        <v>7</v>
      </c>
      <c r="D3506">
        <v>284</v>
      </c>
      <c r="E3506">
        <v>202</v>
      </c>
      <c r="F3506">
        <v>16.100000000000001</v>
      </c>
      <c r="G3506">
        <v>5.2</v>
      </c>
      <c r="H3506">
        <v>316.77499999999998</v>
      </c>
      <c r="I3506">
        <v>21.888999999999999</v>
      </c>
      <c r="J3506">
        <v>268.36500000000001</v>
      </c>
      <c r="K3506">
        <v>256.74599999999998</v>
      </c>
    </row>
    <row r="3507" spans="1:11" x14ac:dyDescent="0.3">
      <c r="A3507">
        <v>5</v>
      </c>
      <c r="B3507">
        <v>26</v>
      </c>
      <c r="C3507">
        <v>8</v>
      </c>
      <c r="D3507">
        <v>521</v>
      </c>
      <c r="E3507">
        <v>207</v>
      </c>
      <c r="F3507">
        <v>17.8</v>
      </c>
      <c r="G3507">
        <v>5.2</v>
      </c>
      <c r="H3507">
        <v>540.45100000000002</v>
      </c>
      <c r="I3507">
        <v>28.962</v>
      </c>
      <c r="J3507">
        <v>453.84300000000002</v>
      </c>
      <c r="K3507">
        <v>436.60500000000002</v>
      </c>
    </row>
    <row r="3508" spans="1:11" x14ac:dyDescent="0.3">
      <c r="A3508">
        <v>5</v>
      </c>
      <c r="B3508">
        <v>26</v>
      </c>
      <c r="C3508">
        <v>9</v>
      </c>
      <c r="D3508">
        <v>613</v>
      </c>
      <c r="E3508">
        <v>254</v>
      </c>
      <c r="F3508">
        <v>18.899999999999999</v>
      </c>
      <c r="G3508">
        <v>4.0999999999999996</v>
      </c>
      <c r="H3508">
        <v>757.36699999999996</v>
      </c>
      <c r="I3508">
        <v>37.442</v>
      </c>
      <c r="J3508">
        <v>621.524</v>
      </c>
      <c r="K3508">
        <v>598.197</v>
      </c>
    </row>
    <row r="3509" spans="1:11" x14ac:dyDescent="0.3">
      <c r="A3509">
        <v>5</v>
      </c>
      <c r="B3509">
        <v>26</v>
      </c>
      <c r="C3509">
        <v>10</v>
      </c>
      <c r="D3509">
        <v>642</v>
      </c>
      <c r="E3509">
        <v>273</v>
      </c>
      <c r="F3509">
        <v>20.6</v>
      </c>
      <c r="G3509">
        <v>5.2</v>
      </c>
      <c r="H3509">
        <v>883.71100000000001</v>
      </c>
      <c r="I3509">
        <v>40.229999999999997</v>
      </c>
      <c r="J3509">
        <v>719.18</v>
      </c>
      <c r="K3509">
        <v>691.86500000000001</v>
      </c>
    </row>
    <row r="3510" spans="1:11" x14ac:dyDescent="0.3">
      <c r="A3510">
        <v>5</v>
      </c>
      <c r="B3510">
        <v>26</v>
      </c>
      <c r="C3510">
        <v>11</v>
      </c>
      <c r="D3510">
        <v>690</v>
      </c>
      <c r="E3510">
        <v>284</v>
      </c>
      <c r="F3510">
        <v>20.6</v>
      </c>
      <c r="G3510">
        <v>8.1999999999999993</v>
      </c>
      <c r="H3510">
        <v>988.55600000000004</v>
      </c>
      <c r="I3510">
        <v>37.377000000000002</v>
      </c>
      <c r="J3510">
        <v>813.3</v>
      </c>
      <c r="K3510">
        <v>781.83500000000004</v>
      </c>
    </row>
    <row r="3511" spans="1:11" x14ac:dyDescent="0.3">
      <c r="A3511">
        <v>5</v>
      </c>
      <c r="B3511">
        <v>26</v>
      </c>
      <c r="C3511">
        <v>12</v>
      </c>
      <c r="D3511">
        <v>649</v>
      </c>
      <c r="E3511">
        <v>289</v>
      </c>
      <c r="F3511">
        <v>22.2</v>
      </c>
      <c r="G3511">
        <v>7.7</v>
      </c>
      <c r="H3511">
        <v>957.47</v>
      </c>
      <c r="I3511">
        <v>39.287999999999997</v>
      </c>
      <c r="J3511">
        <v>782.23500000000001</v>
      </c>
      <c r="K3511">
        <v>752.173</v>
      </c>
    </row>
    <row r="3512" spans="1:11" x14ac:dyDescent="0.3">
      <c r="A3512">
        <v>5</v>
      </c>
      <c r="B3512">
        <v>26</v>
      </c>
      <c r="C3512">
        <v>13</v>
      </c>
      <c r="D3512">
        <v>527</v>
      </c>
      <c r="E3512">
        <v>313</v>
      </c>
      <c r="F3512">
        <v>21.7</v>
      </c>
      <c r="G3512">
        <v>12.4</v>
      </c>
      <c r="H3512">
        <v>827.44100000000003</v>
      </c>
      <c r="I3512">
        <v>32.398000000000003</v>
      </c>
      <c r="J3512">
        <v>693.00800000000004</v>
      </c>
      <c r="K3512">
        <v>666.79399999999998</v>
      </c>
    </row>
    <row r="3513" spans="1:11" x14ac:dyDescent="0.3">
      <c r="A3513">
        <v>5</v>
      </c>
      <c r="B3513">
        <v>26</v>
      </c>
      <c r="C3513">
        <v>14</v>
      </c>
      <c r="D3513">
        <v>607</v>
      </c>
      <c r="E3513">
        <v>241</v>
      </c>
      <c r="F3513">
        <v>18.899999999999999</v>
      </c>
      <c r="G3513">
        <v>11.3</v>
      </c>
      <c r="H3513">
        <v>760.09199999999998</v>
      </c>
      <c r="I3513">
        <v>29.221</v>
      </c>
      <c r="J3513">
        <v>642.94399999999996</v>
      </c>
      <c r="K3513">
        <v>618.77099999999996</v>
      </c>
    </row>
    <row r="3514" spans="1:11" x14ac:dyDescent="0.3">
      <c r="A3514">
        <v>5</v>
      </c>
      <c r="B3514">
        <v>26</v>
      </c>
      <c r="C3514">
        <v>15</v>
      </c>
      <c r="D3514">
        <v>450</v>
      </c>
      <c r="E3514">
        <v>252</v>
      </c>
      <c r="F3514">
        <v>17.8</v>
      </c>
      <c r="G3514">
        <v>10.3</v>
      </c>
      <c r="H3514">
        <v>559.09699999999998</v>
      </c>
      <c r="I3514">
        <v>25.765000000000001</v>
      </c>
      <c r="J3514">
        <v>476.48599999999999</v>
      </c>
      <c r="K3514">
        <v>458.48200000000003</v>
      </c>
    </row>
    <row r="3515" spans="1:11" x14ac:dyDescent="0.3">
      <c r="A3515">
        <v>5</v>
      </c>
      <c r="B3515">
        <v>26</v>
      </c>
      <c r="C3515">
        <v>16</v>
      </c>
      <c r="D3515">
        <v>431</v>
      </c>
      <c r="E3515">
        <v>168</v>
      </c>
      <c r="F3515">
        <v>17.8</v>
      </c>
      <c r="G3515">
        <v>9.3000000000000007</v>
      </c>
      <c r="H3515">
        <v>371.55099999999999</v>
      </c>
      <c r="I3515">
        <v>23.196000000000002</v>
      </c>
      <c r="J3515">
        <v>312.892</v>
      </c>
      <c r="K3515">
        <v>300.03100000000001</v>
      </c>
    </row>
    <row r="3516" spans="1:11" x14ac:dyDescent="0.3">
      <c r="A3516">
        <v>5</v>
      </c>
      <c r="B3516">
        <v>26</v>
      </c>
      <c r="C3516">
        <v>17</v>
      </c>
      <c r="D3516">
        <v>290</v>
      </c>
      <c r="E3516">
        <v>117</v>
      </c>
      <c r="F3516">
        <v>17.8</v>
      </c>
      <c r="G3516">
        <v>7.7</v>
      </c>
      <c r="H3516">
        <v>183.03200000000001</v>
      </c>
      <c r="I3516">
        <v>20.372</v>
      </c>
      <c r="J3516">
        <v>147.03</v>
      </c>
      <c r="K3516">
        <v>138.45099999999999</v>
      </c>
    </row>
    <row r="3517" spans="1:11" x14ac:dyDescent="0.3">
      <c r="A3517">
        <v>5</v>
      </c>
      <c r="B3517">
        <v>26</v>
      </c>
      <c r="C3517">
        <v>18</v>
      </c>
      <c r="D3517">
        <v>58</v>
      </c>
      <c r="E3517">
        <v>53</v>
      </c>
      <c r="F3517">
        <v>17.2</v>
      </c>
      <c r="G3517">
        <v>7.7</v>
      </c>
      <c r="H3517">
        <v>46.936</v>
      </c>
      <c r="I3517">
        <v>17.102</v>
      </c>
      <c r="J3517">
        <v>40.56</v>
      </c>
      <c r="K3517">
        <v>34.237000000000002</v>
      </c>
    </row>
    <row r="3518" spans="1:11" x14ac:dyDescent="0.3">
      <c r="A3518">
        <v>5</v>
      </c>
      <c r="B3518">
        <v>26</v>
      </c>
      <c r="C3518">
        <v>19</v>
      </c>
      <c r="D3518">
        <v>0</v>
      </c>
      <c r="E3518">
        <v>2</v>
      </c>
      <c r="F3518">
        <v>15.6</v>
      </c>
      <c r="G3518">
        <v>4.0999999999999996</v>
      </c>
      <c r="H3518">
        <v>1.94</v>
      </c>
      <c r="I3518">
        <v>13.996</v>
      </c>
      <c r="J3518">
        <v>1.732</v>
      </c>
      <c r="K3518">
        <v>0</v>
      </c>
    </row>
    <row r="3519" spans="1:11" x14ac:dyDescent="0.3">
      <c r="A3519">
        <v>5</v>
      </c>
      <c r="B3519">
        <v>26</v>
      </c>
      <c r="C3519">
        <v>20</v>
      </c>
      <c r="D3519">
        <v>0</v>
      </c>
      <c r="E3519">
        <v>0</v>
      </c>
      <c r="F3519">
        <v>13.3</v>
      </c>
      <c r="G3519">
        <v>6.7</v>
      </c>
      <c r="H3519">
        <v>0</v>
      </c>
      <c r="I3519">
        <v>13.3</v>
      </c>
      <c r="J3519">
        <v>0</v>
      </c>
      <c r="K3519">
        <v>0</v>
      </c>
    </row>
    <row r="3520" spans="1:11" x14ac:dyDescent="0.3">
      <c r="A3520">
        <v>5</v>
      </c>
      <c r="B3520">
        <v>26</v>
      </c>
      <c r="C3520">
        <v>21</v>
      </c>
      <c r="D3520">
        <v>0</v>
      </c>
      <c r="E3520">
        <v>0</v>
      </c>
      <c r="F3520">
        <v>12.2</v>
      </c>
      <c r="G3520">
        <v>6.7</v>
      </c>
      <c r="H3520">
        <v>0</v>
      </c>
      <c r="I3520">
        <v>12.2</v>
      </c>
      <c r="J3520">
        <v>0</v>
      </c>
      <c r="K3520">
        <v>0</v>
      </c>
    </row>
    <row r="3521" spans="1:11" x14ac:dyDescent="0.3">
      <c r="A3521">
        <v>5</v>
      </c>
      <c r="B3521">
        <v>26</v>
      </c>
      <c r="C3521">
        <v>22</v>
      </c>
      <c r="D3521">
        <v>0</v>
      </c>
      <c r="E3521">
        <v>0</v>
      </c>
      <c r="F3521">
        <v>12.2</v>
      </c>
      <c r="G3521">
        <v>8.1999999999999993</v>
      </c>
      <c r="H3521">
        <v>0</v>
      </c>
      <c r="I3521">
        <v>12.2</v>
      </c>
      <c r="J3521">
        <v>0</v>
      </c>
      <c r="K3521">
        <v>0</v>
      </c>
    </row>
    <row r="3522" spans="1:11" x14ac:dyDescent="0.3">
      <c r="A3522">
        <v>5</v>
      </c>
      <c r="B3522">
        <v>26</v>
      </c>
      <c r="C3522">
        <v>23</v>
      </c>
      <c r="D3522">
        <v>0</v>
      </c>
      <c r="E3522">
        <v>0</v>
      </c>
      <c r="F3522">
        <v>11.7</v>
      </c>
      <c r="G3522">
        <v>6.2</v>
      </c>
      <c r="H3522">
        <v>0</v>
      </c>
      <c r="I3522">
        <v>11.7</v>
      </c>
      <c r="J3522">
        <v>0</v>
      </c>
      <c r="K3522">
        <v>0</v>
      </c>
    </row>
    <row r="3523" spans="1:11" x14ac:dyDescent="0.3">
      <c r="A3523">
        <v>5</v>
      </c>
      <c r="B3523">
        <v>27</v>
      </c>
      <c r="C3523">
        <v>0</v>
      </c>
      <c r="D3523">
        <v>0</v>
      </c>
      <c r="E3523">
        <v>0</v>
      </c>
      <c r="F3523">
        <v>11.7</v>
      </c>
      <c r="G3523">
        <v>6.7</v>
      </c>
      <c r="H3523">
        <v>0</v>
      </c>
      <c r="I3523">
        <v>11.7</v>
      </c>
      <c r="J3523">
        <v>0</v>
      </c>
      <c r="K3523">
        <v>0</v>
      </c>
    </row>
    <row r="3524" spans="1:11" x14ac:dyDescent="0.3">
      <c r="A3524">
        <v>5</v>
      </c>
      <c r="B3524">
        <v>27</v>
      </c>
      <c r="C3524">
        <v>1</v>
      </c>
      <c r="D3524">
        <v>0</v>
      </c>
      <c r="E3524">
        <v>0</v>
      </c>
      <c r="F3524">
        <v>11.7</v>
      </c>
      <c r="G3524">
        <v>7.2</v>
      </c>
      <c r="H3524">
        <v>0</v>
      </c>
      <c r="I3524">
        <v>11.7</v>
      </c>
      <c r="J3524">
        <v>0</v>
      </c>
      <c r="K3524">
        <v>0</v>
      </c>
    </row>
    <row r="3525" spans="1:11" x14ac:dyDescent="0.3">
      <c r="A3525">
        <v>5</v>
      </c>
      <c r="B3525">
        <v>27</v>
      </c>
      <c r="C3525">
        <v>2</v>
      </c>
      <c r="D3525">
        <v>0</v>
      </c>
      <c r="E3525">
        <v>0</v>
      </c>
      <c r="F3525">
        <v>11.7</v>
      </c>
      <c r="G3525">
        <v>8.8000000000000007</v>
      </c>
      <c r="H3525">
        <v>0</v>
      </c>
      <c r="I3525">
        <v>11.7</v>
      </c>
      <c r="J3525">
        <v>0</v>
      </c>
      <c r="K3525">
        <v>0</v>
      </c>
    </row>
    <row r="3526" spans="1:11" x14ac:dyDescent="0.3">
      <c r="A3526">
        <v>5</v>
      </c>
      <c r="B3526">
        <v>27</v>
      </c>
      <c r="C3526">
        <v>3</v>
      </c>
      <c r="D3526">
        <v>0</v>
      </c>
      <c r="E3526">
        <v>0</v>
      </c>
      <c r="F3526">
        <v>11.7</v>
      </c>
      <c r="G3526">
        <v>6.2</v>
      </c>
      <c r="H3526">
        <v>0</v>
      </c>
      <c r="I3526">
        <v>11.7</v>
      </c>
      <c r="J3526">
        <v>0</v>
      </c>
      <c r="K3526">
        <v>0</v>
      </c>
    </row>
    <row r="3527" spans="1:11" x14ac:dyDescent="0.3">
      <c r="A3527">
        <v>5</v>
      </c>
      <c r="B3527">
        <v>27</v>
      </c>
      <c r="C3527">
        <v>4</v>
      </c>
      <c r="D3527">
        <v>0</v>
      </c>
      <c r="E3527">
        <v>0</v>
      </c>
      <c r="F3527">
        <v>11.1</v>
      </c>
      <c r="G3527">
        <v>4.5999999999999996</v>
      </c>
      <c r="H3527">
        <v>0</v>
      </c>
      <c r="I3527">
        <v>11.1</v>
      </c>
      <c r="J3527">
        <v>0</v>
      </c>
      <c r="K3527">
        <v>0</v>
      </c>
    </row>
    <row r="3528" spans="1:11" x14ac:dyDescent="0.3">
      <c r="A3528">
        <v>5</v>
      </c>
      <c r="B3528">
        <v>27</v>
      </c>
      <c r="C3528">
        <v>5</v>
      </c>
      <c r="D3528">
        <v>2</v>
      </c>
      <c r="E3528">
        <v>26</v>
      </c>
      <c r="F3528">
        <v>11.1</v>
      </c>
      <c r="G3528">
        <v>6.2</v>
      </c>
      <c r="H3528">
        <v>24.663</v>
      </c>
      <c r="I3528">
        <v>10.151</v>
      </c>
      <c r="J3528">
        <v>22.312999999999999</v>
      </c>
      <c r="K3528">
        <v>16.337</v>
      </c>
    </row>
    <row r="3529" spans="1:11" x14ac:dyDescent="0.3">
      <c r="A3529">
        <v>5</v>
      </c>
      <c r="B3529">
        <v>27</v>
      </c>
      <c r="C3529">
        <v>6</v>
      </c>
      <c r="D3529">
        <v>46</v>
      </c>
      <c r="E3529">
        <v>97</v>
      </c>
      <c r="F3529">
        <v>11.7</v>
      </c>
      <c r="G3529">
        <v>6.2</v>
      </c>
      <c r="H3529">
        <v>99.855000000000004</v>
      </c>
      <c r="I3529">
        <v>12.316000000000001</v>
      </c>
      <c r="J3529">
        <v>87.378</v>
      </c>
      <c r="K3529">
        <v>80.111000000000004</v>
      </c>
    </row>
    <row r="3530" spans="1:11" x14ac:dyDescent="0.3">
      <c r="A3530">
        <v>5</v>
      </c>
      <c r="B3530">
        <v>27</v>
      </c>
      <c r="C3530">
        <v>7</v>
      </c>
      <c r="D3530">
        <v>173</v>
      </c>
      <c r="E3530">
        <v>173</v>
      </c>
      <c r="F3530">
        <v>12.8</v>
      </c>
      <c r="G3530">
        <v>7.2</v>
      </c>
      <c r="H3530">
        <v>240.30099999999999</v>
      </c>
      <c r="I3530">
        <v>16.074000000000002</v>
      </c>
      <c r="J3530">
        <v>208.749</v>
      </c>
      <c r="K3530">
        <v>198.68700000000001</v>
      </c>
    </row>
    <row r="3531" spans="1:11" x14ac:dyDescent="0.3">
      <c r="A3531">
        <v>5</v>
      </c>
      <c r="B3531">
        <v>27</v>
      </c>
      <c r="C3531">
        <v>8</v>
      </c>
      <c r="D3531">
        <v>88</v>
      </c>
      <c r="E3531">
        <v>228</v>
      </c>
      <c r="F3531">
        <v>13.3</v>
      </c>
      <c r="G3531">
        <v>6.2</v>
      </c>
      <c r="H3531">
        <v>279.21600000000001</v>
      </c>
      <c r="I3531">
        <v>17.931999999999999</v>
      </c>
      <c r="J3531">
        <v>245.27600000000001</v>
      </c>
      <c r="K3531">
        <v>234.274</v>
      </c>
    </row>
    <row r="3532" spans="1:11" x14ac:dyDescent="0.3">
      <c r="A3532">
        <v>5</v>
      </c>
      <c r="B3532">
        <v>27</v>
      </c>
      <c r="C3532">
        <v>9</v>
      </c>
      <c r="D3532">
        <v>20</v>
      </c>
      <c r="E3532">
        <v>355</v>
      </c>
      <c r="F3532">
        <v>14.4</v>
      </c>
      <c r="G3532">
        <v>7.2</v>
      </c>
      <c r="H3532">
        <v>358.19</v>
      </c>
      <c r="I3532">
        <v>20.126999999999999</v>
      </c>
      <c r="J3532">
        <v>313.24700000000001</v>
      </c>
      <c r="K3532">
        <v>300.375</v>
      </c>
    </row>
    <row r="3533" spans="1:11" x14ac:dyDescent="0.3">
      <c r="A3533">
        <v>5</v>
      </c>
      <c r="B3533">
        <v>27</v>
      </c>
      <c r="C3533">
        <v>10</v>
      </c>
      <c r="D3533">
        <v>124</v>
      </c>
      <c r="E3533">
        <v>359</v>
      </c>
      <c r="F3533">
        <v>15.6</v>
      </c>
      <c r="G3533">
        <v>7.2</v>
      </c>
      <c r="H3533">
        <v>475.83300000000003</v>
      </c>
      <c r="I3533">
        <v>23.617999999999999</v>
      </c>
      <c r="J3533">
        <v>411.13499999999999</v>
      </c>
      <c r="K3533">
        <v>395.29399999999998</v>
      </c>
    </row>
    <row r="3534" spans="1:11" x14ac:dyDescent="0.3">
      <c r="A3534">
        <v>5</v>
      </c>
      <c r="B3534">
        <v>27</v>
      </c>
      <c r="C3534">
        <v>11</v>
      </c>
      <c r="D3534">
        <v>85</v>
      </c>
      <c r="E3534">
        <v>314</v>
      </c>
      <c r="F3534">
        <v>15</v>
      </c>
      <c r="G3534">
        <v>10.3</v>
      </c>
      <c r="H3534">
        <v>402.238</v>
      </c>
      <c r="I3534">
        <v>20.355</v>
      </c>
      <c r="J3534">
        <v>351.54399999999998</v>
      </c>
      <c r="K3534">
        <v>337.55</v>
      </c>
    </row>
    <row r="3535" spans="1:11" x14ac:dyDescent="0.3">
      <c r="A3535">
        <v>5</v>
      </c>
      <c r="B3535">
        <v>27</v>
      </c>
      <c r="C3535">
        <v>12</v>
      </c>
      <c r="D3535">
        <v>103</v>
      </c>
      <c r="E3535">
        <v>376</v>
      </c>
      <c r="F3535">
        <v>16.100000000000001</v>
      </c>
      <c r="G3535">
        <v>9.3000000000000007</v>
      </c>
      <c r="H3535">
        <v>484.06099999999998</v>
      </c>
      <c r="I3535">
        <v>23.065999999999999</v>
      </c>
      <c r="J3535">
        <v>419.108</v>
      </c>
      <c r="K3535">
        <v>403.012</v>
      </c>
    </row>
    <row r="3536" spans="1:11" x14ac:dyDescent="0.3">
      <c r="A3536">
        <v>5</v>
      </c>
      <c r="B3536">
        <v>27</v>
      </c>
      <c r="C3536">
        <v>13</v>
      </c>
      <c r="D3536">
        <v>99</v>
      </c>
      <c r="E3536">
        <v>405</v>
      </c>
      <c r="F3536">
        <v>14.4</v>
      </c>
      <c r="G3536">
        <v>10.8</v>
      </c>
      <c r="H3536">
        <v>494.55700000000002</v>
      </c>
      <c r="I3536">
        <v>20.893999999999998</v>
      </c>
      <c r="J3536">
        <v>431.399</v>
      </c>
      <c r="K3536">
        <v>414.904</v>
      </c>
    </row>
    <row r="3537" spans="1:11" x14ac:dyDescent="0.3">
      <c r="A3537">
        <v>5</v>
      </c>
      <c r="B3537">
        <v>27</v>
      </c>
      <c r="C3537">
        <v>14</v>
      </c>
      <c r="D3537">
        <v>684</v>
      </c>
      <c r="E3537">
        <v>197</v>
      </c>
      <c r="F3537">
        <v>15.6</v>
      </c>
      <c r="G3537">
        <v>9.3000000000000007</v>
      </c>
      <c r="H3537">
        <v>780.71500000000003</v>
      </c>
      <c r="I3537">
        <v>27.303999999999998</v>
      </c>
      <c r="J3537">
        <v>664.779</v>
      </c>
      <c r="K3537">
        <v>639.72699999999998</v>
      </c>
    </row>
    <row r="3538" spans="1:11" x14ac:dyDescent="0.3">
      <c r="A3538">
        <v>5</v>
      </c>
      <c r="B3538">
        <v>27</v>
      </c>
      <c r="C3538">
        <v>15</v>
      </c>
      <c r="D3538">
        <v>323</v>
      </c>
      <c r="E3538">
        <v>173</v>
      </c>
      <c r="F3538">
        <v>15</v>
      </c>
      <c r="G3538">
        <v>9.3000000000000007</v>
      </c>
      <c r="H3538">
        <v>395.72300000000001</v>
      </c>
      <c r="I3538">
        <v>20.975000000000001</v>
      </c>
      <c r="J3538">
        <v>342.899</v>
      </c>
      <c r="K3538">
        <v>329.16199999999998</v>
      </c>
    </row>
    <row r="3539" spans="1:11" x14ac:dyDescent="0.3">
      <c r="A3539">
        <v>5</v>
      </c>
      <c r="B3539">
        <v>27</v>
      </c>
      <c r="C3539">
        <v>16</v>
      </c>
      <c r="D3539">
        <v>625</v>
      </c>
      <c r="E3539">
        <v>114</v>
      </c>
      <c r="F3539">
        <v>15</v>
      </c>
      <c r="G3539">
        <v>7.7</v>
      </c>
      <c r="H3539">
        <v>413.92099999999999</v>
      </c>
      <c r="I3539">
        <v>21.632999999999999</v>
      </c>
      <c r="J3539">
        <v>347.58800000000002</v>
      </c>
      <c r="K3539">
        <v>333.71199999999999</v>
      </c>
    </row>
    <row r="3540" spans="1:11" x14ac:dyDescent="0.3">
      <c r="A3540">
        <v>5</v>
      </c>
      <c r="B3540">
        <v>27</v>
      </c>
      <c r="C3540">
        <v>17</v>
      </c>
      <c r="D3540">
        <v>418</v>
      </c>
      <c r="E3540">
        <v>103</v>
      </c>
      <c r="F3540">
        <v>13.9</v>
      </c>
      <c r="G3540">
        <v>8.1999999999999993</v>
      </c>
      <c r="H3540">
        <v>203.18299999999999</v>
      </c>
      <c r="I3540">
        <v>16.701000000000001</v>
      </c>
      <c r="J3540">
        <v>160.99100000000001</v>
      </c>
      <c r="K3540">
        <v>152.08799999999999</v>
      </c>
    </row>
    <row r="3541" spans="1:11" x14ac:dyDescent="0.3">
      <c r="A3541">
        <v>5</v>
      </c>
      <c r="B3541">
        <v>27</v>
      </c>
      <c r="C3541">
        <v>18</v>
      </c>
      <c r="D3541">
        <v>50</v>
      </c>
      <c r="E3541">
        <v>33</v>
      </c>
      <c r="F3541">
        <v>12.8</v>
      </c>
      <c r="G3541">
        <v>8.1999999999999993</v>
      </c>
      <c r="H3541">
        <v>30.966000000000001</v>
      </c>
      <c r="I3541">
        <v>12.401999999999999</v>
      </c>
      <c r="J3541">
        <v>26.952999999999999</v>
      </c>
      <c r="K3541">
        <v>20.89</v>
      </c>
    </row>
    <row r="3542" spans="1:11" x14ac:dyDescent="0.3">
      <c r="A3542">
        <v>5</v>
      </c>
      <c r="B3542">
        <v>27</v>
      </c>
      <c r="C3542">
        <v>19</v>
      </c>
      <c r="D3542">
        <v>1</v>
      </c>
      <c r="E3542">
        <v>1</v>
      </c>
      <c r="F3542">
        <v>12.2</v>
      </c>
      <c r="G3542">
        <v>8.1999999999999993</v>
      </c>
      <c r="H3542">
        <v>0.97</v>
      </c>
      <c r="I3542">
        <v>11.068</v>
      </c>
      <c r="J3542">
        <v>0.875</v>
      </c>
      <c r="K3542">
        <v>0</v>
      </c>
    </row>
    <row r="3543" spans="1:11" x14ac:dyDescent="0.3">
      <c r="A3543">
        <v>5</v>
      </c>
      <c r="B3543">
        <v>27</v>
      </c>
      <c r="C3543">
        <v>20</v>
      </c>
      <c r="D3543">
        <v>0</v>
      </c>
      <c r="E3543">
        <v>0</v>
      </c>
      <c r="F3543">
        <v>11.7</v>
      </c>
      <c r="G3543">
        <v>7.7</v>
      </c>
      <c r="H3543">
        <v>0</v>
      </c>
      <c r="I3543">
        <v>11.7</v>
      </c>
      <c r="J3543">
        <v>0</v>
      </c>
      <c r="K3543">
        <v>0</v>
      </c>
    </row>
    <row r="3544" spans="1:11" x14ac:dyDescent="0.3">
      <c r="A3544">
        <v>5</v>
      </c>
      <c r="B3544">
        <v>27</v>
      </c>
      <c r="C3544">
        <v>21</v>
      </c>
      <c r="D3544">
        <v>0</v>
      </c>
      <c r="E3544">
        <v>0</v>
      </c>
      <c r="F3544">
        <v>12.2</v>
      </c>
      <c r="G3544">
        <v>7.7</v>
      </c>
      <c r="H3544">
        <v>0</v>
      </c>
      <c r="I3544">
        <v>12.2</v>
      </c>
      <c r="J3544">
        <v>0</v>
      </c>
      <c r="K3544">
        <v>0</v>
      </c>
    </row>
    <row r="3545" spans="1:11" x14ac:dyDescent="0.3">
      <c r="A3545">
        <v>5</v>
      </c>
      <c r="B3545">
        <v>27</v>
      </c>
      <c r="C3545">
        <v>22</v>
      </c>
      <c r="D3545">
        <v>0</v>
      </c>
      <c r="E3545">
        <v>0</v>
      </c>
      <c r="F3545">
        <v>11.7</v>
      </c>
      <c r="G3545">
        <v>7.2</v>
      </c>
      <c r="H3545">
        <v>0</v>
      </c>
      <c r="I3545">
        <v>11.7</v>
      </c>
      <c r="J3545">
        <v>0</v>
      </c>
      <c r="K3545">
        <v>0</v>
      </c>
    </row>
    <row r="3546" spans="1:11" x14ac:dyDescent="0.3">
      <c r="A3546">
        <v>5</v>
      </c>
      <c r="B3546">
        <v>27</v>
      </c>
      <c r="C3546">
        <v>23</v>
      </c>
      <c r="D3546">
        <v>0</v>
      </c>
      <c r="E3546">
        <v>0</v>
      </c>
      <c r="F3546">
        <v>11.7</v>
      </c>
      <c r="G3546">
        <v>7.2</v>
      </c>
      <c r="H3546">
        <v>0</v>
      </c>
      <c r="I3546">
        <v>11.7</v>
      </c>
      <c r="J3546">
        <v>0</v>
      </c>
      <c r="K3546">
        <v>0</v>
      </c>
    </row>
    <row r="3547" spans="1:11" x14ac:dyDescent="0.3">
      <c r="A3547">
        <v>5</v>
      </c>
      <c r="B3547">
        <v>28</v>
      </c>
      <c r="C3547">
        <v>0</v>
      </c>
      <c r="D3547">
        <v>0</v>
      </c>
      <c r="E3547">
        <v>0</v>
      </c>
      <c r="F3547">
        <v>11.1</v>
      </c>
      <c r="G3547">
        <v>6.2</v>
      </c>
      <c r="H3547">
        <v>0</v>
      </c>
      <c r="I3547">
        <v>11.1</v>
      </c>
      <c r="J3547">
        <v>0</v>
      </c>
      <c r="K3547">
        <v>0</v>
      </c>
    </row>
    <row r="3548" spans="1:11" x14ac:dyDescent="0.3">
      <c r="A3548">
        <v>5</v>
      </c>
      <c r="B3548">
        <v>28</v>
      </c>
      <c r="C3548">
        <v>1</v>
      </c>
      <c r="D3548">
        <v>0</v>
      </c>
      <c r="E3548">
        <v>0</v>
      </c>
      <c r="F3548">
        <v>11.1</v>
      </c>
      <c r="G3548">
        <v>4.0999999999999996</v>
      </c>
      <c r="H3548">
        <v>0</v>
      </c>
      <c r="I3548">
        <v>11.1</v>
      </c>
      <c r="J3548">
        <v>0</v>
      </c>
      <c r="K3548">
        <v>0</v>
      </c>
    </row>
    <row r="3549" spans="1:11" x14ac:dyDescent="0.3">
      <c r="A3549">
        <v>5</v>
      </c>
      <c r="B3549">
        <v>28</v>
      </c>
      <c r="C3549">
        <v>2</v>
      </c>
      <c r="D3549">
        <v>0</v>
      </c>
      <c r="E3549">
        <v>0</v>
      </c>
      <c r="F3549">
        <v>11.1</v>
      </c>
      <c r="G3549">
        <v>5.2</v>
      </c>
      <c r="H3549">
        <v>0</v>
      </c>
      <c r="I3549">
        <v>11.1</v>
      </c>
      <c r="J3549">
        <v>0</v>
      </c>
      <c r="K3549">
        <v>0</v>
      </c>
    </row>
    <row r="3550" spans="1:11" x14ac:dyDescent="0.3">
      <c r="A3550">
        <v>5</v>
      </c>
      <c r="B3550">
        <v>28</v>
      </c>
      <c r="C3550">
        <v>3</v>
      </c>
      <c r="D3550">
        <v>0</v>
      </c>
      <c r="E3550">
        <v>0</v>
      </c>
      <c r="F3550">
        <v>11.1</v>
      </c>
      <c r="G3550">
        <v>3.6</v>
      </c>
      <c r="H3550">
        <v>0</v>
      </c>
      <c r="I3550">
        <v>11.1</v>
      </c>
      <c r="J3550">
        <v>0</v>
      </c>
      <c r="K3550">
        <v>0</v>
      </c>
    </row>
    <row r="3551" spans="1:11" x14ac:dyDescent="0.3">
      <c r="A3551">
        <v>5</v>
      </c>
      <c r="B3551">
        <v>28</v>
      </c>
      <c r="C3551">
        <v>4</v>
      </c>
      <c r="D3551">
        <v>0</v>
      </c>
      <c r="E3551">
        <v>0</v>
      </c>
      <c r="F3551">
        <v>10.6</v>
      </c>
      <c r="G3551">
        <v>5.2</v>
      </c>
      <c r="H3551">
        <v>0</v>
      </c>
      <c r="I3551">
        <v>10.6</v>
      </c>
      <c r="J3551">
        <v>0</v>
      </c>
      <c r="K3551">
        <v>0</v>
      </c>
    </row>
    <row r="3552" spans="1:11" x14ac:dyDescent="0.3">
      <c r="A3552">
        <v>5</v>
      </c>
      <c r="B3552">
        <v>28</v>
      </c>
      <c r="C3552">
        <v>5</v>
      </c>
      <c r="D3552">
        <v>1</v>
      </c>
      <c r="E3552">
        <v>20</v>
      </c>
      <c r="F3552">
        <v>10.6</v>
      </c>
      <c r="G3552">
        <v>4.0999999999999996</v>
      </c>
      <c r="H3552">
        <v>18.952000000000002</v>
      </c>
      <c r="I3552">
        <v>9.1959999999999997</v>
      </c>
      <c r="J3552">
        <v>17.2</v>
      </c>
      <c r="K3552">
        <v>11.32</v>
      </c>
    </row>
    <row r="3553" spans="1:11" x14ac:dyDescent="0.3">
      <c r="A3553">
        <v>5</v>
      </c>
      <c r="B3553">
        <v>28</v>
      </c>
      <c r="C3553">
        <v>6</v>
      </c>
      <c r="D3553">
        <v>0</v>
      </c>
      <c r="E3553">
        <v>90</v>
      </c>
      <c r="F3553">
        <v>11.1</v>
      </c>
      <c r="G3553">
        <v>4.0999999999999996</v>
      </c>
      <c r="H3553">
        <v>84.525000000000006</v>
      </c>
      <c r="I3553">
        <v>11.433</v>
      </c>
      <c r="J3553">
        <v>76.144000000000005</v>
      </c>
      <c r="K3553">
        <v>69.11</v>
      </c>
    </row>
    <row r="3554" spans="1:11" x14ac:dyDescent="0.3">
      <c r="A3554">
        <v>5</v>
      </c>
      <c r="B3554">
        <v>28</v>
      </c>
      <c r="C3554">
        <v>7</v>
      </c>
      <c r="D3554">
        <v>98</v>
      </c>
      <c r="E3554">
        <v>209</v>
      </c>
      <c r="F3554">
        <v>11.7</v>
      </c>
      <c r="G3554">
        <v>5.2</v>
      </c>
      <c r="H3554">
        <v>240.44200000000001</v>
      </c>
      <c r="I3554">
        <v>15.637</v>
      </c>
      <c r="J3554">
        <v>211.07900000000001</v>
      </c>
      <c r="K3554">
        <v>200.958</v>
      </c>
    </row>
    <row r="3555" spans="1:11" x14ac:dyDescent="0.3">
      <c r="A3555">
        <v>5</v>
      </c>
      <c r="B3555">
        <v>28</v>
      </c>
      <c r="C3555">
        <v>8</v>
      </c>
      <c r="D3555">
        <v>169</v>
      </c>
      <c r="E3555">
        <v>258</v>
      </c>
      <c r="F3555">
        <v>13.3</v>
      </c>
      <c r="G3555">
        <v>4.5999999999999996</v>
      </c>
      <c r="H3555">
        <v>359.63900000000001</v>
      </c>
      <c r="I3555">
        <v>20.774999999999999</v>
      </c>
      <c r="J3555">
        <v>312.35899999999998</v>
      </c>
      <c r="K3555">
        <v>299.51299999999998</v>
      </c>
    </row>
    <row r="3556" spans="1:11" x14ac:dyDescent="0.3">
      <c r="A3556">
        <v>5</v>
      </c>
      <c r="B3556">
        <v>28</v>
      </c>
      <c r="C3556">
        <v>9</v>
      </c>
      <c r="D3556">
        <v>375</v>
      </c>
      <c r="E3556">
        <v>273</v>
      </c>
      <c r="F3556">
        <v>15</v>
      </c>
      <c r="G3556">
        <v>6.2</v>
      </c>
      <c r="H3556">
        <v>582.98199999999997</v>
      </c>
      <c r="I3556">
        <v>25.945</v>
      </c>
      <c r="J3556">
        <v>498.779</v>
      </c>
      <c r="K3556">
        <v>480.00400000000002</v>
      </c>
    </row>
    <row r="3557" spans="1:11" x14ac:dyDescent="0.3">
      <c r="A3557">
        <v>5</v>
      </c>
      <c r="B3557">
        <v>28</v>
      </c>
      <c r="C3557">
        <v>10</v>
      </c>
      <c r="D3557">
        <v>758</v>
      </c>
      <c r="E3557">
        <v>148</v>
      </c>
      <c r="F3557">
        <v>15</v>
      </c>
      <c r="G3557">
        <v>7.2</v>
      </c>
      <c r="H3557">
        <v>861.25199999999995</v>
      </c>
      <c r="I3557">
        <v>30.390999999999998</v>
      </c>
      <c r="J3557">
        <v>726.33100000000002</v>
      </c>
      <c r="K3557">
        <v>698.71199999999999</v>
      </c>
    </row>
    <row r="3558" spans="1:11" x14ac:dyDescent="0.3">
      <c r="A3558">
        <v>5</v>
      </c>
      <c r="B3558">
        <v>28</v>
      </c>
      <c r="C3558">
        <v>11</v>
      </c>
      <c r="D3558">
        <v>909</v>
      </c>
      <c r="E3558">
        <v>119</v>
      </c>
      <c r="F3558">
        <v>17.8</v>
      </c>
      <c r="G3558">
        <v>7.2</v>
      </c>
      <c r="H3558">
        <v>1026.867</v>
      </c>
      <c r="I3558">
        <v>36.652000000000001</v>
      </c>
      <c r="J3558">
        <v>847.05</v>
      </c>
      <c r="K3558">
        <v>814.02300000000002</v>
      </c>
    </row>
    <row r="3559" spans="1:11" x14ac:dyDescent="0.3">
      <c r="A3559">
        <v>5</v>
      </c>
      <c r="B3559">
        <v>28</v>
      </c>
      <c r="C3559">
        <v>12</v>
      </c>
      <c r="D3559">
        <v>910</v>
      </c>
      <c r="E3559">
        <v>120</v>
      </c>
      <c r="F3559">
        <v>18.899999999999999</v>
      </c>
      <c r="G3559">
        <v>6.7</v>
      </c>
      <c r="H3559">
        <v>1035.03</v>
      </c>
      <c r="I3559">
        <v>39.045999999999999</v>
      </c>
      <c r="J3559">
        <v>846.346</v>
      </c>
      <c r="K3559">
        <v>813.35199999999998</v>
      </c>
    </row>
    <row r="3560" spans="1:11" x14ac:dyDescent="0.3">
      <c r="A3560">
        <v>5</v>
      </c>
      <c r="B3560">
        <v>28</v>
      </c>
      <c r="C3560">
        <v>13</v>
      </c>
      <c r="D3560">
        <v>905</v>
      </c>
      <c r="E3560">
        <v>109</v>
      </c>
      <c r="F3560">
        <v>18.899999999999999</v>
      </c>
      <c r="G3560">
        <v>8.1999999999999993</v>
      </c>
      <c r="H3560">
        <v>970.77</v>
      </c>
      <c r="I3560">
        <v>35.542000000000002</v>
      </c>
      <c r="J3560">
        <v>803.77800000000002</v>
      </c>
      <c r="K3560">
        <v>772.74599999999998</v>
      </c>
    </row>
    <row r="3561" spans="1:11" x14ac:dyDescent="0.3">
      <c r="A3561">
        <v>5</v>
      </c>
      <c r="B3561">
        <v>28</v>
      </c>
      <c r="C3561">
        <v>14</v>
      </c>
      <c r="D3561">
        <v>883</v>
      </c>
      <c r="E3561">
        <v>101</v>
      </c>
      <c r="F3561">
        <v>18.3</v>
      </c>
      <c r="G3561">
        <v>8.8000000000000007</v>
      </c>
      <c r="H3561">
        <v>844.423</v>
      </c>
      <c r="I3561">
        <v>32.057000000000002</v>
      </c>
      <c r="J3561">
        <v>706.72199999999998</v>
      </c>
      <c r="K3561">
        <v>679.93499999999995</v>
      </c>
    </row>
    <row r="3562" spans="1:11" x14ac:dyDescent="0.3">
      <c r="A3562">
        <v>5</v>
      </c>
      <c r="B3562">
        <v>28</v>
      </c>
      <c r="C3562">
        <v>15</v>
      </c>
      <c r="D3562">
        <v>811</v>
      </c>
      <c r="E3562">
        <v>80</v>
      </c>
      <c r="F3562">
        <v>15.6</v>
      </c>
      <c r="G3562">
        <v>9.3000000000000007</v>
      </c>
      <c r="H3562">
        <v>632.86300000000006</v>
      </c>
      <c r="I3562">
        <v>25.366</v>
      </c>
      <c r="J3562">
        <v>538.10199999999998</v>
      </c>
      <c r="K3562">
        <v>517.92399999999998</v>
      </c>
    </row>
    <row r="3563" spans="1:11" x14ac:dyDescent="0.3">
      <c r="A3563">
        <v>5</v>
      </c>
      <c r="B3563">
        <v>28</v>
      </c>
      <c r="C3563">
        <v>16</v>
      </c>
      <c r="D3563">
        <v>672</v>
      </c>
      <c r="E3563">
        <v>106</v>
      </c>
      <c r="F3563">
        <v>14.4</v>
      </c>
      <c r="G3563">
        <v>8.1999999999999993</v>
      </c>
      <c r="H3563">
        <v>428.95699999999999</v>
      </c>
      <c r="I3563">
        <v>21.31</v>
      </c>
      <c r="J3563">
        <v>360.17700000000002</v>
      </c>
      <c r="K3563">
        <v>345.923</v>
      </c>
    </row>
    <row r="3564" spans="1:11" x14ac:dyDescent="0.3">
      <c r="A3564">
        <v>5</v>
      </c>
      <c r="B3564">
        <v>28</v>
      </c>
      <c r="C3564">
        <v>17</v>
      </c>
      <c r="D3564">
        <v>565</v>
      </c>
      <c r="E3564">
        <v>75</v>
      </c>
      <c r="F3564">
        <v>13.3</v>
      </c>
      <c r="G3564">
        <v>8.8000000000000007</v>
      </c>
      <c r="H3564">
        <v>215.90899999999999</v>
      </c>
      <c r="I3564">
        <v>16.175999999999998</v>
      </c>
      <c r="J3564">
        <v>165.99600000000001</v>
      </c>
      <c r="K3564">
        <v>156.97499999999999</v>
      </c>
    </row>
    <row r="3565" spans="1:11" x14ac:dyDescent="0.3">
      <c r="A3565">
        <v>5</v>
      </c>
      <c r="B3565">
        <v>28</v>
      </c>
      <c r="C3565">
        <v>18</v>
      </c>
      <c r="D3565">
        <v>132</v>
      </c>
      <c r="E3565">
        <v>55</v>
      </c>
      <c r="F3565">
        <v>11.7</v>
      </c>
      <c r="G3565">
        <v>8.1999999999999993</v>
      </c>
      <c r="H3565">
        <v>48.944000000000003</v>
      </c>
      <c r="I3565">
        <v>11.612</v>
      </c>
      <c r="J3565">
        <v>41.691000000000003</v>
      </c>
      <c r="K3565">
        <v>35.345999999999997</v>
      </c>
    </row>
    <row r="3566" spans="1:11" x14ac:dyDescent="0.3">
      <c r="A3566">
        <v>5</v>
      </c>
      <c r="B3566">
        <v>28</v>
      </c>
      <c r="C3566">
        <v>19</v>
      </c>
      <c r="D3566">
        <v>11</v>
      </c>
      <c r="E3566">
        <v>4</v>
      </c>
      <c r="F3566">
        <v>11.1</v>
      </c>
      <c r="G3566">
        <v>5.7</v>
      </c>
      <c r="H3566">
        <v>3.879</v>
      </c>
      <c r="I3566">
        <v>9.7560000000000002</v>
      </c>
      <c r="J3566">
        <v>3.5139999999999998</v>
      </c>
      <c r="K3566">
        <v>0</v>
      </c>
    </row>
    <row r="3567" spans="1:11" x14ac:dyDescent="0.3">
      <c r="A3567">
        <v>5</v>
      </c>
      <c r="B3567">
        <v>28</v>
      </c>
      <c r="C3567">
        <v>20</v>
      </c>
      <c r="D3567">
        <v>0</v>
      </c>
      <c r="E3567">
        <v>0</v>
      </c>
      <c r="F3567">
        <v>11.1</v>
      </c>
      <c r="G3567">
        <v>4.5999999999999996</v>
      </c>
      <c r="H3567">
        <v>0</v>
      </c>
      <c r="I3567">
        <v>11.1</v>
      </c>
      <c r="J3567">
        <v>0</v>
      </c>
      <c r="K3567">
        <v>0</v>
      </c>
    </row>
    <row r="3568" spans="1:11" x14ac:dyDescent="0.3">
      <c r="A3568">
        <v>5</v>
      </c>
      <c r="B3568">
        <v>28</v>
      </c>
      <c r="C3568">
        <v>21</v>
      </c>
      <c r="D3568">
        <v>0</v>
      </c>
      <c r="E3568">
        <v>0</v>
      </c>
      <c r="F3568">
        <v>11.7</v>
      </c>
      <c r="G3568">
        <v>3.1</v>
      </c>
      <c r="H3568">
        <v>0</v>
      </c>
      <c r="I3568">
        <v>11.7</v>
      </c>
      <c r="J3568">
        <v>0</v>
      </c>
      <c r="K3568">
        <v>0</v>
      </c>
    </row>
    <row r="3569" spans="1:11" x14ac:dyDescent="0.3">
      <c r="A3569">
        <v>5</v>
      </c>
      <c r="B3569">
        <v>28</v>
      </c>
      <c r="C3569">
        <v>22</v>
      </c>
      <c r="D3569">
        <v>0</v>
      </c>
      <c r="E3569">
        <v>0</v>
      </c>
      <c r="F3569">
        <v>11.1</v>
      </c>
      <c r="G3569">
        <v>3.1</v>
      </c>
      <c r="H3569">
        <v>0</v>
      </c>
      <c r="I3569">
        <v>11.1</v>
      </c>
      <c r="J3569">
        <v>0</v>
      </c>
      <c r="K3569">
        <v>0</v>
      </c>
    </row>
    <row r="3570" spans="1:11" x14ac:dyDescent="0.3">
      <c r="A3570">
        <v>5</v>
      </c>
      <c r="B3570">
        <v>28</v>
      </c>
      <c r="C3570">
        <v>23</v>
      </c>
      <c r="D3570">
        <v>0</v>
      </c>
      <c r="E3570">
        <v>0</v>
      </c>
      <c r="F3570">
        <v>11.7</v>
      </c>
      <c r="G3570">
        <v>2.6</v>
      </c>
      <c r="H3570">
        <v>0</v>
      </c>
      <c r="I3570">
        <v>11.7</v>
      </c>
      <c r="J3570">
        <v>0</v>
      </c>
      <c r="K3570">
        <v>0</v>
      </c>
    </row>
    <row r="3571" spans="1:11" x14ac:dyDescent="0.3">
      <c r="A3571">
        <v>5</v>
      </c>
      <c r="B3571">
        <v>29</v>
      </c>
      <c r="C3571">
        <v>0</v>
      </c>
      <c r="D3571">
        <v>0</v>
      </c>
      <c r="E3571">
        <v>0</v>
      </c>
      <c r="F3571">
        <v>11.1</v>
      </c>
      <c r="G3571">
        <v>0</v>
      </c>
      <c r="H3571">
        <v>0</v>
      </c>
      <c r="I3571">
        <v>11.1</v>
      </c>
      <c r="J3571">
        <v>0</v>
      </c>
      <c r="K3571">
        <v>0</v>
      </c>
    </row>
    <row r="3572" spans="1:11" x14ac:dyDescent="0.3">
      <c r="A3572">
        <v>5</v>
      </c>
      <c r="B3572">
        <v>29</v>
      </c>
      <c r="C3572">
        <v>1</v>
      </c>
      <c r="D3572">
        <v>0</v>
      </c>
      <c r="E3572">
        <v>0</v>
      </c>
      <c r="F3572">
        <v>11.7</v>
      </c>
      <c r="G3572">
        <v>2.6</v>
      </c>
      <c r="H3572">
        <v>0</v>
      </c>
      <c r="I3572">
        <v>11.7</v>
      </c>
      <c r="J3572">
        <v>0</v>
      </c>
      <c r="K3572">
        <v>0</v>
      </c>
    </row>
    <row r="3573" spans="1:11" x14ac:dyDescent="0.3">
      <c r="A3573">
        <v>5</v>
      </c>
      <c r="B3573">
        <v>29</v>
      </c>
      <c r="C3573">
        <v>2</v>
      </c>
      <c r="D3573">
        <v>0</v>
      </c>
      <c r="E3573">
        <v>0</v>
      </c>
      <c r="F3573">
        <v>11.7</v>
      </c>
      <c r="G3573">
        <v>2.6</v>
      </c>
      <c r="H3573">
        <v>0</v>
      </c>
      <c r="I3573">
        <v>11.7</v>
      </c>
      <c r="J3573">
        <v>0</v>
      </c>
      <c r="K3573">
        <v>0</v>
      </c>
    </row>
    <row r="3574" spans="1:11" x14ac:dyDescent="0.3">
      <c r="A3574">
        <v>5</v>
      </c>
      <c r="B3574">
        <v>29</v>
      </c>
      <c r="C3574">
        <v>3</v>
      </c>
      <c r="D3574">
        <v>0</v>
      </c>
      <c r="E3574">
        <v>0</v>
      </c>
      <c r="F3574">
        <v>11.7</v>
      </c>
      <c r="G3574">
        <v>2.1</v>
      </c>
      <c r="H3574">
        <v>0</v>
      </c>
      <c r="I3574">
        <v>11.7</v>
      </c>
      <c r="J3574">
        <v>0</v>
      </c>
      <c r="K3574">
        <v>0</v>
      </c>
    </row>
    <row r="3575" spans="1:11" x14ac:dyDescent="0.3">
      <c r="A3575">
        <v>5</v>
      </c>
      <c r="B3575">
        <v>29</v>
      </c>
      <c r="C3575">
        <v>4</v>
      </c>
      <c r="D3575">
        <v>0</v>
      </c>
      <c r="E3575">
        <v>1</v>
      </c>
      <c r="F3575">
        <v>12.2</v>
      </c>
      <c r="G3575">
        <v>0</v>
      </c>
      <c r="H3575">
        <v>0.97</v>
      </c>
      <c r="I3575">
        <v>7.48</v>
      </c>
      <c r="J3575">
        <v>0.88500000000000001</v>
      </c>
      <c r="K3575">
        <v>0</v>
      </c>
    </row>
    <row r="3576" spans="1:11" x14ac:dyDescent="0.3">
      <c r="A3576">
        <v>5</v>
      </c>
      <c r="B3576">
        <v>29</v>
      </c>
      <c r="C3576">
        <v>5</v>
      </c>
      <c r="D3576">
        <v>2</v>
      </c>
      <c r="E3576">
        <v>40</v>
      </c>
      <c r="F3576">
        <v>12.8</v>
      </c>
      <c r="G3576">
        <v>0</v>
      </c>
      <c r="H3576">
        <v>36.194000000000003</v>
      </c>
      <c r="I3576">
        <v>9.7949999999999999</v>
      </c>
      <c r="J3576">
        <v>32.783000000000001</v>
      </c>
      <c r="K3576">
        <v>26.609000000000002</v>
      </c>
    </row>
    <row r="3577" spans="1:11" x14ac:dyDescent="0.3">
      <c r="A3577">
        <v>5</v>
      </c>
      <c r="B3577">
        <v>29</v>
      </c>
      <c r="C3577">
        <v>6</v>
      </c>
      <c r="D3577">
        <v>47</v>
      </c>
      <c r="E3577">
        <v>80</v>
      </c>
      <c r="F3577">
        <v>13.3</v>
      </c>
      <c r="G3577">
        <v>2.1</v>
      </c>
      <c r="H3577">
        <v>84.798000000000002</v>
      </c>
      <c r="I3577">
        <v>13.797000000000001</v>
      </c>
      <c r="J3577">
        <v>73.438000000000002</v>
      </c>
      <c r="K3577">
        <v>66.459999999999994</v>
      </c>
    </row>
    <row r="3578" spans="1:11" x14ac:dyDescent="0.3">
      <c r="A3578">
        <v>5</v>
      </c>
      <c r="B3578">
        <v>29</v>
      </c>
      <c r="C3578">
        <v>7</v>
      </c>
      <c r="D3578">
        <v>521</v>
      </c>
      <c r="E3578">
        <v>143</v>
      </c>
      <c r="F3578">
        <v>15.6</v>
      </c>
      <c r="G3578">
        <v>2.6</v>
      </c>
      <c r="H3578">
        <v>364.06799999999998</v>
      </c>
      <c r="I3578">
        <v>24.428999999999998</v>
      </c>
      <c r="J3578">
        <v>300.94900000000001</v>
      </c>
      <c r="K3578">
        <v>288.42700000000002</v>
      </c>
    </row>
    <row r="3579" spans="1:11" x14ac:dyDescent="0.3">
      <c r="A3579">
        <v>5</v>
      </c>
      <c r="B3579">
        <v>29</v>
      </c>
      <c r="C3579">
        <v>8</v>
      </c>
      <c r="D3579">
        <v>740</v>
      </c>
      <c r="E3579">
        <v>134</v>
      </c>
      <c r="F3579">
        <v>16.7</v>
      </c>
      <c r="G3579">
        <v>3.6</v>
      </c>
      <c r="H3579">
        <v>608.80999999999995</v>
      </c>
      <c r="I3579">
        <v>31.838000000000001</v>
      </c>
      <c r="J3579">
        <v>504.70299999999997</v>
      </c>
      <c r="K3579">
        <v>485.71899999999999</v>
      </c>
    </row>
    <row r="3580" spans="1:11" x14ac:dyDescent="0.3">
      <c r="A3580">
        <v>5</v>
      </c>
      <c r="B3580">
        <v>29</v>
      </c>
      <c r="C3580">
        <v>9</v>
      </c>
      <c r="D3580">
        <v>791</v>
      </c>
      <c r="E3580">
        <v>154</v>
      </c>
      <c r="F3580">
        <v>17.2</v>
      </c>
      <c r="G3580">
        <v>4.0999999999999996</v>
      </c>
      <c r="H3580">
        <v>798.47199999999998</v>
      </c>
      <c r="I3580">
        <v>36.950000000000003</v>
      </c>
      <c r="J3580">
        <v>656.08</v>
      </c>
      <c r="K3580">
        <v>631.38</v>
      </c>
    </row>
    <row r="3581" spans="1:11" x14ac:dyDescent="0.3">
      <c r="A3581">
        <v>5</v>
      </c>
      <c r="B3581">
        <v>29</v>
      </c>
      <c r="C3581">
        <v>10</v>
      </c>
      <c r="D3581">
        <v>831</v>
      </c>
      <c r="E3581">
        <v>167</v>
      </c>
      <c r="F3581">
        <v>17.8</v>
      </c>
      <c r="G3581">
        <v>3.6</v>
      </c>
      <c r="H3581">
        <v>947.71600000000001</v>
      </c>
      <c r="I3581">
        <v>42.616999999999997</v>
      </c>
      <c r="J3581">
        <v>764.38900000000001</v>
      </c>
      <c r="K3581">
        <v>735.11900000000003</v>
      </c>
    </row>
    <row r="3582" spans="1:11" x14ac:dyDescent="0.3">
      <c r="A3582">
        <v>5</v>
      </c>
      <c r="B3582">
        <v>29</v>
      </c>
      <c r="C3582">
        <v>11</v>
      </c>
      <c r="D3582">
        <v>840</v>
      </c>
      <c r="E3582">
        <v>172</v>
      </c>
      <c r="F3582">
        <v>18.899999999999999</v>
      </c>
      <c r="G3582">
        <v>5.2</v>
      </c>
      <c r="H3582">
        <v>1018.502</v>
      </c>
      <c r="I3582">
        <v>41.841999999999999</v>
      </c>
      <c r="J3582">
        <v>824.24199999999996</v>
      </c>
      <c r="K3582">
        <v>792.27499999999998</v>
      </c>
    </row>
    <row r="3583" spans="1:11" x14ac:dyDescent="0.3">
      <c r="A3583">
        <v>5</v>
      </c>
      <c r="B3583">
        <v>29</v>
      </c>
      <c r="C3583">
        <v>12</v>
      </c>
      <c r="D3583">
        <v>844</v>
      </c>
      <c r="E3583">
        <v>173</v>
      </c>
      <c r="F3583">
        <v>21.1</v>
      </c>
      <c r="G3583">
        <v>5.2</v>
      </c>
      <c r="H3583">
        <v>1029.48</v>
      </c>
      <c r="I3583">
        <v>44.430999999999997</v>
      </c>
      <c r="J3583">
        <v>825.12300000000005</v>
      </c>
      <c r="K3583">
        <v>793.11500000000001</v>
      </c>
    </row>
    <row r="3584" spans="1:11" x14ac:dyDescent="0.3">
      <c r="A3584">
        <v>5</v>
      </c>
      <c r="B3584">
        <v>29</v>
      </c>
      <c r="C3584">
        <v>13</v>
      </c>
      <c r="D3584">
        <v>832</v>
      </c>
      <c r="E3584">
        <v>168</v>
      </c>
      <c r="F3584">
        <v>21.7</v>
      </c>
      <c r="G3584">
        <v>6.7</v>
      </c>
      <c r="H3584">
        <v>967.05499999999995</v>
      </c>
      <c r="I3584">
        <v>40.595999999999997</v>
      </c>
      <c r="J3584">
        <v>786.01800000000003</v>
      </c>
      <c r="K3584">
        <v>755.78700000000003</v>
      </c>
    </row>
    <row r="3585" spans="1:11" x14ac:dyDescent="0.3">
      <c r="A3585">
        <v>5</v>
      </c>
      <c r="B3585">
        <v>29</v>
      </c>
      <c r="C3585">
        <v>14</v>
      </c>
      <c r="D3585">
        <v>807</v>
      </c>
      <c r="E3585">
        <v>157</v>
      </c>
      <c r="F3585">
        <v>22.8</v>
      </c>
      <c r="G3585">
        <v>5.7</v>
      </c>
      <c r="H3585">
        <v>841.27300000000002</v>
      </c>
      <c r="I3585">
        <v>40.954000000000001</v>
      </c>
      <c r="J3585">
        <v>681.73400000000004</v>
      </c>
      <c r="K3585">
        <v>655.98699999999997</v>
      </c>
    </row>
    <row r="3586" spans="1:11" x14ac:dyDescent="0.3">
      <c r="A3586">
        <v>5</v>
      </c>
      <c r="B3586">
        <v>29</v>
      </c>
      <c r="C3586">
        <v>15</v>
      </c>
      <c r="D3586">
        <v>713</v>
      </c>
      <c r="E3586">
        <v>134</v>
      </c>
      <c r="F3586">
        <v>21.1</v>
      </c>
      <c r="G3586">
        <v>7.2</v>
      </c>
      <c r="H3586">
        <v>623.096</v>
      </c>
      <c r="I3586">
        <v>32.612000000000002</v>
      </c>
      <c r="J3586">
        <v>516.923</v>
      </c>
      <c r="K3586">
        <v>497.50700000000001</v>
      </c>
    </row>
    <row r="3587" spans="1:11" x14ac:dyDescent="0.3">
      <c r="A3587">
        <v>5</v>
      </c>
      <c r="B3587">
        <v>29</v>
      </c>
      <c r="C3587">
        <v>16</v>
      </c>
      <c r="D3587">
        <v>576</v>
      </c>
      <c r="E3587">
        <v>132</v>
      </c>
      <c r="F3587">
        <v>20.6</v>
      </c>
      <c r="G3587">
        <v>6.7</v>
      </c>
      <c r="H3587">
        <v>408.96100000000001</v>
      </c>
      <c r="I3587">
        <v>28.222999999999999</v>
      </c>
      <c r="J3587">
        <v>336.49599999999998</v>
      </c>
      <c r="K3587">
        <v>322.94900000000001</v>
      </c>
    </row>
    <row r="3588" spans="1:11" x14ac:dyDescent="0.3">
      <c r="A3588">
        <v>5</v>
      </c>
      <c r="B3588">
        <v>29</v>
      </c>
      <c r="C3588">
        <v>17</v>
      </c>
      <c r="D3588">
        <v>447</v>
      </c>
      <c r="E3588">
        <v>91</v>
      </c>
      <c r="F3588">
        <v>17.8</v>
      </c>
      <c r="G3588">
        <v>7.2</v>
      </c>
      <c r="H3588">
        <v>200.37200000000001</v>
      </c>
      <c r="I3588">
        <v>20.875</v>
      </c>
      <c r="J3588">
        <v>155.06800000000001</v>
      </c>
      <c r="K3588">
        <v>146.304</v>
      </c>
    </row>
    <row r="3589" spans="1:11" x14ac:dyDescent="0.3">
      <c r="A3589">
        <v>5</v>
      </c>
      <c r="B3589">
        <v>29</v>
      </c>
      <c r="C3589">
        <v>18</v>
      </c>
      <c r="D3589">
        <v>168</v>
      </c>
      <c r="E3589">
        <v>47</v>
      </c>
      <c r="F3589">
        <v>16.100000000000001</v>
      </c>
      <c r="G3589">
        <v>6.2</v>
      </c>
      <c r="H3589">
        <v>43.804000000000002</v>
      </c>
      <c r="I3589">
        <v>15.971</v>
      </c>
      <c r="J3589">
        <v>35.741</v>
      </c>
      <c r="K3589">
        <v>29.510999999999999</v>
      </c>
    </row>
    <row r="3590" spans="1:11" x14ac:dyDescent="0.3">
      <c r="A3590">
        <v>5</v>
      </c>
      <c r="B3590">
        <v>29</v>
      </c>
      <c r="C3590">
        <v>19</v>
      </c>
      <c r="D3590">
        <v>4</v>
      </c>
      <c r="E3590">
        <v>4</v>
      </c>
      <c r="F3590">
        <v>13.3</v>
      </c>
      <c r="G3590">
        <v>6.2</v>
      </c>
      <c r="H3590">
        <v>3.879</v>
      </c>
      <c r="I3590">
        <v>12.041</v>
      </c>
      <c r="J3590">
        <v>3.488</v>
      </c>
      <c r="K3590">
        <v>0</v>
      </c>
    </row>
    <row r="3591" spans="1:11" x14ac:dyDescent="0.3">
      <c r="A3591">
        <v>5</v>
      </c>
      <c r="B3591">
        <v>29</v>
      </c>
      <c r="C3591">
        <v>20</v>
      </c>
      <c r="D3591">
        <v>0</v>
      </c>
      <c r="E3591">
        <v>0</v>
      </c>
      <c r="F3591">
        <v>12.2</v>
      </c>
      <c r="G3591">
        <v>6.2</v>
      </c>
      <c r="H3591">
        <v>0</v>
      </c>
      <c r="I3591">
        <v>12.2</v>
      </c>
      <c r="J3591">
        <v>0</v>
      </c>
      <c r="K3591">
        <v>0</v>
      </c>
    </row>
    <row r="3592" spans="1:11" x14ac:dyDescent="0.3">
      <c r="A3592">
        <v>5</v>
      </c>
      <c r="B3592">
        <v>29</v>
      </c>
      <c r="C3592">
        <v>21</v>
      </c>
      <c r="D3592">
        <v>0</v>
      </c>
      <c r="E3592">
        <v>0</v>
      </c>
      <c r="F3592">
        <v>11.7</v>
      </c>
      <c r="G3592">
        <v>4.5999999999999996</v>
      </c>
      <c r="H3592">
        <v>0</v>
      </c>
      <c r="I3592">
        <v>11.7</v>
      </c>
      <c r="J3592">
        <v>0</v>
      </c>
      <c r="K3592">
        <v>0</v>
      </c>
    </row>
    <row r="3593" spans="1:11" x14ac:dyDescent="0.3">
      <c r="A3593">
        <v>5</v>
      </c>
      <c r="B3593">
        <v>29</v>
      </c>
      <c r="C3593">
        <v>22</v>
      </c>
      <c r="D3593">
        <v>0</v>
      </c>
      <c r="E3593">
        <v>0</v>
      </c>
      <c r="F3593">
        <v>12.2</v>
      </c>
      <c r="G3593">
        <v>3.6</v>
      </c>
      <c r="H3593">
        <v>0</v>
      </c>
      <c r="I3593">
        <v>12.2</v>
      </c>
      <c r="J3593">
        <v>0</v>
      </c>
      <c r="K3593">
        <v>0</v>
      </c>
    </row>
    <row r="3594" spans="1:11" x14ac:dyDescent="0.3">
      <c r="A3594">
        <v>5</v>
      </c>
      <c r="B3594">
        <v>29</v>
      </c>
      <c r="C3594">
        <v>23</v>
      </c>
      <c r="D3594">
        <v>0</v>
      </c>
      <c r="E3594">
        <v>0</v>
      </c>
      <c r="F3594">
        <v>11.7</v>
      </c>
      <c r="G3594">
        <v>4.0999999999999996</v>
      </c>
      <c r="H3594">
        <v>0</v>
      </c>
      <c r="I3594">
        <v>11.7</v>
      </c>
      <c r="J3594">
        <v>0</v>
      </c>
      <c r="K3594">
        <v>0</v>
      </c>
    </row>
    <row r="3595" spans="1:11" x14ac:dyDescent="0.3">
      <c r="A3595">
        <v>5</v>
      </c>
      <c r="B3595">
        <v>30</v>
      </c>
      <c r="C3595">
        <v>0</v>
      </c>
      <c r="D3595">
        <v>0</v>
      </c>
      <c r="E3595">
        <v>0</v>
      </c>
      <c r="F3595">
        <v>11.1</v>
      </c>
      <c r="G3595">
        <v>3.1</v>
      </c>
      <c r="H3595">
        <v>0</v>
      </c>
      <c r="I3595">
        <v>11.1</v>
      </c>
      <c r="J3595">
        <v>0</v>
      </c>
      <c r="K3595">
        <v>0</v>
      </c>
    </row>
    <row r="3596" spans="1:11" x14ac:dyDescent="0.3">
      <c r="A3596">
        <v>5</v>
      </c>
      <c r="B3596">
        <v>30</v>
      </c>
      <c r="C3596">
        <v>1</v>
      </c>
      <c r="D3596">
        <v>0</v>
      </c>
      <c r="E3596">
        <v>0</v>
      </c>
      <c r="F3596">
        <v>11.7</v>
      </c>
      <c r="G3596">
        <v>4.5999999999999996</v>
      </c>
      <c r="H3596">
        <v>0</v>
      </c>
      <c r="I3596">
        <v>11.7</v>
      </c>
      <c r="J3596">
        <v>0</v>
      </c>
      <c r="K3596">
        <v>0</v>
      </c>
    </row>
    <row r="3597" spans="1:11" x14ac:dyDescent="0.3">
      <c r="A3597">
        <v>5</v>
      </c>
      <c r="B3597">
        <v>30</v>
      </c>
      <c r="C3597">
        <v>2</v>
      </c>
      <c r="D3597">
        <v>0</v>
      </c>
      <c r="E3597">
        <v>0</v>
      </c>
      <c r="F3597">
        <v>11.7</v>
      </c>
      <c r="G3597">
        <v>3.6</v>
      </c>
      <c r="H3597">
        <v>0</v>
      </c>
      <c r="I3597">
        <v>11.7</v>
      </c>
      <c r="J3597">
        <v>0</v>
      </c>
      <c r="K3597">
        <v>0</v>
      </c>
    </row>
    <row r="3598" spans="1:11" x14ac:dyDescent="0.3">
      <c r="A3598">
        <v>5</v>
      </c>
      <c r="B3598">
        <v>30</v>
      </c>
      <c r="C3598">
        <v>3</v>
      </c>
      <c r="D3598">
        <v>0</v>
      </c>
      <c r="E3598">
        <v>0</v>
      </c>
      <c r="F3598">
        <v>11.7</v>
      </c>
      <c r="G3598">
        <v>3.6</v>
      </c>
      <c r="H3598">
        <v>0</v>
      </c>
      <c r="I3598">
        <v>11.7</v>
      </c>
      <c r="J3598">
        <v>0</v>
      </c>
      <c r="K3598">
        <v>0</v>
      </c>
    </row>
    <row r="3599" spans="1:11" x14ac:dyDescent="0.3">
      <c r="A3599">
        <v>5</v>
      </c>
      <c r="B3599">
        <v>30</v>
      </c>
      <c r="C3599">
        <v>4</v>
      </c>
      <c r="D3599">
        <v>0</v>
      </c>
      <c r="E3599">
        <v>0</v>
      </c>
      <c r="F3599">
        <v>11.7</v>
      </c>
      <c r="G3599">
        <v>3.6</v>
      </c>
      <c r="H3599">
        <v>0</v>
      </c>
      <c r="I3599">
        <v>11.7</v>
      </c>
      <c r="J3599">
        <v>0</v>
      </c>
      <c r="K3599">
        <v>0</v>
      </c>
    </row>
    <row r="3600" spans="1:11" x14ac:dyDescent="0.3">
      <c r="A3600">
        <v>5</v>
      </c>
      <c r="B3600">
        <v>30</v>
      </c>
      <c r="C3600">
        <v>5</v>
      </c>
      <c r="D3600">
        <v>0</v>
      </c>
      <c r="E3600">
        <v>29</v>
      </c>
      <c r="F3600">
        <v>12.2</v>
      </c>
      <c r="G3600">
        <v>4.5999999999999996</v>
      </c>
      <c r="H3600">
        <v>27.346</v>
      </c>
      <c r="I3600">
        <v>11.121</v>
      </c>
      <c r="J3600">
        <v>24.66</v>
      </c>
      <c r="K3600">
        <v>18.640999999999998</v>
      </c>
    </row>
    <row r="3601" spans="1:11" x14ac:dyDescent="0.3">
      <c r="A3601">
        <v>5</v>
      </c>
      <c r="B3601">
        <v>30</v>
      </c>
      <c r="C3601">
        <v>6</v>
      </c>
      <c r="D3601">
        <v>0</v>
      </c>
      <c r="E3601">
        <v>93</v>
      </c>
      <c r="F3601">
        <v>12.8</v>
      </c>
      <c r="G3601">
        <v>2.6</v>
      </c>
      <c r="H3601">
        <v>87.245999999999995</v>
      </c>
      <c r="I3601">
        <v>13.302</v>
      </c>
      <c r="J3601">
        <v>78.102999999999994</v>
      </c>
      <c r="K3601">
        <v>71.028999999999996</v>
      </c>
    </row>
    <row r="3602" spans="1:11" x14ac:dyDescent="0.3">
      <c r="A3602">
        <v>5</v>
      </c>
      <c r="B3602">
        <v>30</v>
      </c>
      <c r="C3602">
        <v>7</v>
      </c>
      <c r="D3602">
        <v>37</v>
      </c>
      <c r="E3602">
        <v>190</v>
      </c>
      <c r="F3602">
        <v>13.9</v>
      </c>
      <c r="G3602">
        <v>3.1</v>
      </c>
      <c r="H3602">
        <v>196.33600000000001</v>
      </c>
      <c r="I3602">
        <v>17.669</v>
      </c>
      <c r="J3602">
        <v>172.25200000000001</v>
      </c>
      <c r="K3602">
        <v>163.08199999999999</v>
      </c>
    </row>
    <row r="3603" spans="1:11" x14ac:dyDescent="0.3">
      <c r="A3603">
        <v>5</v>
      </c>
      <c r="B3603">
        <v>30</v>
      </c>
      <c r="C3603">
        <v>8</v>
      </c>
      <c r="D3603">
        <v>518</v>
      </c>
      <c r="E3603">
        <v>221</v>
      </c>
      <c r="F3603">
        <v>16.100000000000001</v>
      </c>
      <c r="G3603">
        <v>3.1</v>
      </c>
      <c r="H3603">
        <v>551.31100000000004</v>
      </c>
      <c r="I3603">
        <v>29.896000000000001</v>
      </c>
      <c r="J3603">
        <v>461.52600000000001</v>
      </c>
      <c r="K3603">
        <v>444.03</v>
      </c>
    </row>
    <row r="3604" spans="1:11" x14ac:dyDescent="0.3">
      <c r="A3604">
        <v>5</v>
      </c>
      <c r="B3604">
        <v>30</v>
      </c>
      <c r="C3604">
        <v>9</v>
      </c>
      <c r="D3604">
        <v>605</v>
      </c>
      <c r="E3604">
        <v>205</v>
      </c>
      <c r="F3604">
        <v>17.2</v>
      </c>
      <c r="G3604">
        <v>3.6</v>
      </c>
      <c r="H3604">
        <v>701.649</v>
      </c>
      <c r="I3604">
        <v>35.232999999999997</v>
      </c>
      <c r="J3604">
        <v>580.35</v>
      </c>
      <c r="K3604">
        <v>558.60799999999995</v>
      </c>
    </row>
    <row r="3605" spans="1:11" x14ac:dyDescent="0.3">
      <c r="A3605">
        <v>5</v>
      </c>
      <c r="B3605">
        <v>30</v>
      </c>
      <c r="C3605">
        <v>10</v>
      </c>
      <c r="D3605">
        <v>724</v>
      </c>
      <c r="E3605">
        <v>211</v>
      </c>
      <c r="F3605">
        <v>17.8</v>
      </c>
      <c r="G3605">
        <v>4.0999999999999996</v>
      </c>
      <c r="H3605">
        <v>896.221</v>
      </c>
      <c r="I3605">
        <v>40.112000000000002</v>
      </c>
      <c r="J3605">
        <v>729.63699999999994</v>
      </c>
      <c r="K3605">
        <v>701.87599999999998</v>
      </c>
    </row>
    <row r="3606" spans="1:11" x14ac:dyDescent="0.3">
      <c r="A3606">
        <v>5</v>
      </c>
      <c r="B3606">
        <v>30</v>
      </c>
      <c r="C3606">
        <v>11</v>
      </c>
      <c r="D3606">
        <v>754</v>
      </c>
      <c r="E3606">
        <v>220</v>
      </c>
      <c r="F3606">
        <v>19.399999999999999</v>
      </c>
      <c r="G3606">
        <v>3.6</v>
      </c>
      <c r="H3606">
        <v>986.19</v>
      </c>
      <c r="I3606">
        <v>45.369</v>
      </c>
      <c r="J3606">
        <v>787.62599999999998</v>
      </c>
      <c r="K3606">
        <v>757.32299999999998</v>
      </c>
    </row>
    <row r="3607" spans="1:11" x14ac:dyDescent="0.3">
      <c r="A3607">
        <v>5</v>
      </c>
      <c r="B3607">
        <v>30</v>
      </c>
      <c r="C3607">
        <v>12</v>
      </c>
      <c r="D3607">
        <v>773</v>
      </c>
      <c r="E3607">
        <v>220</v>
      </c>
      <c r="F3607">
        <v>20.6</v>
      </c>
      <c r="G3607">
        <v>4.5999999999999996</v>
      </c>
      <c r="H3607">
        <v>1010.806</v>
      </c>
      <c r="I3607">
        <v>45.101999999999997</v>
      </c>
      <c r="J3607">
        <v>808.11599999999999</v>
      </c>
      <c r="K3607">
        <v>776.88699999999994</v>
      </c>
    </row>
    <row r="3608" spans="1:11" x14ac:dyDescent="0.3">
      <c r="A3608">
        <v>5</v>
      </c>
      <c r="B3608">
        <v>30</v>
      </c>
      <c r="C3608">
        <v>13</v>
      </c>
      <c r="D3608">
        <v>759</v>
      </c>
      <c r="E3608">
        <v>214</v>
      </c>
      <c r="F3608">
        <v>21.7</v>
      </c>
      <c r="G3608">
        <v>3.1</v>
      </c>
      <c r="H3608">
        <v>948.22400000000005</v>
      </c>
      <c r="I3608">
        <v>48.209000000000003</v>
      </c>
      <c r="J3608">
        <v>749.00599999999997</v>
      </c>
      <c r="K3608">
        <v>720.40899999999999</v>
      </c>
    </row>
    <row r="3609" spans="1:11" x14ac:dyDescent="0.3">
      <c r="A3609">
        <v>5</v>
      </c>
      <c r="B3609">
        <v>30</v>
      </c>
      <c r="C3609">
        <v>14</v>
      </c>
      <c r="D3609">
        <v>674</v>
      </c>
      <c r="E3609">
        <v>199</v>
      </c>
      <c r="F3609">
        <v>19.399999999999999</v>
      </c>
      <c r="G3609">
        <v>9.8000000000000007</v>
      </c>
      <c r="H3609">
        <v>774.59199999999998</v>
      </c>
      <c r="I3609">
        <v>31.129000000000001</v>
      </c>
      <c r="J3609">
        <v>650.68399999999997</v>
      </c>
      <c r="K3609">
        <v>626.20100000000002</v>
      </c>
    </row>
    <row r="3610" spans="1:11" x14ac:dyDescent="0.3">
      <c r="A3610">
        <v>5</v>
      </c>
      <c r="B3610">
        <v>30</v>
      </c>
      <c r="C3610">
        <v>15</v>
      </c>
      <c r="D3610">
        <v>318</v>
      </c>
      <c r="E3610">
        <v>255</v>
      </c>
      <c r="F3610">
        <v>18.3</v>
      </c>
      <c r="G3610">
        <v>9.8000000000000007</v>
      </c>
      <c r="H3610">
        <v>469.18</v>
      </c>
      <c r="I3610">
        <v>25.204999999999998</v>
      </c>
      <c r="J3610">
        <v>401.077</v>
      </c>
      <c r="K3610">
        <v>385.55599999999998</v>
      </c>
    </row>
    <row r="3611" spans="1:11" x14ac:dyDescent="0.3">
      <c r="A3611">
        <v>5</v>
      </c>
      <c r="B3611">
        <v>30</v>
      </c>
      <c r="C3611">
        <v>16</v>
      </c>
      <c r="D3611">
        <v>429</v>
      </c>
      <c r="E3611">
        <v>189</v>
      </c>
      <c r="F3611">
        <v>17.2</v>
      </c>
      <c r="G3611">
        <v>9.8000000000000007</v>
      </c>
      <c r="H3611">
        <v>391.762</v>
      </c>
      <c r="I3611">
        <v>22.608000000000001</v>
      </c>
      <c r="J3611">
        <v>331.22800000000001</v>
      </c>
      <c r="K3611">
        <v>317.83499999999998</v>
      </c>
    </row>
    <row r="3612" spans="1:11" x14ac:dyDescent="0.3">
      <c r="A3612">
        <v>5</v>
      </c>
      <c r="B3612">
        <v>30</v>
      </c>
      <c r="C3612">
        <v>17</v>
      </c>
      <c r="D3612">
        <v>140</v>
      </c>
      <c r="E3612">
        <v>121</v>
      </c>
      <c r="F3612">
        <v>16.100000000000001</v>
      </c>
      <c r="G3612">
        <v>8.8000000000000007</v>
      </c>
      <c r="H3612">
        <v>149.33600000000001</v>
      </c>
      <c r="I3612">
        <v>17.885999999999999</v>
      </c>
      <c r="J3612">
        <v>125.39700000000001</v>
      </c>
      <c r="K3612">
        <v>117.30800000000001</v>
      </c>
    </row>
    <row r="3613" spans="1:11" x14ac:dyDescent="0.3">
      <c r="A3613">
        <v>5</v>
      </c>
      <c r="B3613">
        <v>30</v>
      </c>
      <c r="C3613">
        <v>18</v>
      </c>
      <c r="D3613">
        <v>12</v>
      </c>
      <c r="E3613">
        <v>45</v>
      </c>
      <c r="F3613">
        <v>14.4</v>
      </c>
      <c r="G3613">
        <v>8.8000000000000007</v>
      </c>
      <c r="H3613">
        <v>41.54</v>
      </c>
      <c r="I3613">
        <v>14.137</v>
      </c>
      <c r="J3613">
        <v>36.847999999999999</v>
      </c>
      <c r="K3613">
        <v>30.597000000000001</v>
      </c>
    </row>
    <row r="3614" spans="1:11" x14ac:dyDescent="0.3">
      <c r="A3614">
        <v>5</v>
      </c>
      <c r="B3614">
        <v>30</v>
      </c>
      <c r="C3614">
        <v>19</v>
      </c>
      <c r="D3614">
        <v>0</v>
      </c>
      <c r="E3614">
        <v>4</v>
      </c>
      <c r="F3614">
        <v>13.3</v>
      </c>
      <c r="G3614">
        <v>6.7</v>
      </c>
      <c r="H3614">
        <v>3.879</v>
      </c>
      <c r="I3614">
        <v>12.096</v>
      </c>
      <c r="J3614">
        <v>3.4870000000000001</v>
      </c>
      <c r="K3614">
        <v>0</v>
      </c>
    </row>
    <row r="3615" spans="1:11" x14ac:dyDescent="0.3">
      <c r="A3615">
        <v>5</v>
      </c>
      <c r="B3615">
        <v>30</v>
      </c>
      <c r="C3615">
        <v>20</v>
      </c>
      <c r="D3615">
        <v>0</v>
      </c>
      <c r="E3615">
        <v>0</v>
      </c>
      <c r="F3615">
        <v>12.8</v>
      </c>
      <c r="G3615">
        <v>6.2</v>
      </c>
      <c r="H3615">
        <v>0</v>
      </c>
      <c r="I3615">
        <v>12.8</v>
      </c>
      <c r="J3615">
        <v>0</v>
      </c>
      <c r="K3615">
        <v>0</v>
      </c>
    </row>
    <row r="3616" spans="1:11" x14ac:dyDescent="0.3">
      <c r="A3616">
        <v>5</v>
      </c>
      <c r="B3616">
        <v>30</v>
      </c>
      <c r="C3616">
        <v>21</v>
      </c>
      <c r="D3616">
        <v>0</v>
      </c>
      <c r="E3616">
        <v>0</v>
      </c>
      <c r="F3616">
        <v>12.8</v>
      </c>
      <c r="G3616">
        <v>5.7</v>
      </c>
      <c r="H3616">
        <v>0</v>
      </c>
      <c r="I3616">
        <v>12.8</v>
      </c>
      <c r="J3616">
        <v>0</v>
      </c>
      <c r="K3616">
        <v>0</v>
      </c>
    </row>
    <row r="3617" spans="1:11" x14ac:dyDescent="0.3">
      <c r="A3617">
        <v>5</v>
      </c>
      <c r="B3617">
        <v>30</v>
      </c>
      <c r="C3617">
        <v>22</v>
      </c>
      <c r="D3617">
        <v>0</v>
      </c>
      <c r="E3617">
        <v>0</v>
      </c>
      <c r="F3617">
        <v>12.2</v>
      </c>
      <c r="G3617">
        <v>4.5999999999999996</v>
      </c>
      <c r="H3617">
        <v>0</v>
      </c>
      <c r="I3617">
        <v>12.2</v>
      </c>
      <c r="J3617">
        <v>0</v>
      </c>
      <c r="K3617">
        <v>0</v>
      </c>
    </row>
    <row r="3618" spans="1:11" x14ac:dyDescent="0.3">
      <c r="A3618">
        <v>5</v>
      </c>
      <c r="B3618">
        <v>30</v>
      </c>
      <c r="C3618">
        <v>23</v>
      </c>
      <c r="D3618">
        <v>0</v>
      </c>
      <c r="E3618">
        <v>0</v>
      </c>
      <c r="F3618">
        <v>12.2</v>
      </c>
      <c r="G3618">
        <v>4.5999999999999996</v>
      </c>
      <c r="H3618">
        <v>0</v>
      </c>
      <c r="I3618">
        <v>12.2</v>
      </c>
      <c r="J3618">
        <v>0</v>
      </c>
      <c r="K3618">
        <v>0</v>
      </c>
    </row>
    <row r="3619" spans="1:11" x14ac:dyDescent="0.3">
      <c r="A3619">
        <v>5</v>
      </c>
      <c r="B3619">
        <v>31</v>
      </c>
      <c r="C3619">
        <v>0</v>
      </c>
      <c r="D3619">
        <v>0</v>
      </c>
      <c r="E3619">
        <v>0</v>
      </c>
      <c r="F3619">
        <v>12.8</v>
      </c>
      <c r="G3619">
        <v>5.2</v>
      </c>
      <c r="H3619">
        <v>0</v>
      </c>
      <c r="I3619">
        <v>12.8</v>
      </c>
      <c r="J3619">
        <v>0</v>
      </c>
      <c r="K3619">
        <v>0</v>
      </c>
    </row>
    <row r="3620" spans="1:11" x14ac:dyDescent="0.3">
      <c r="A3620">
        <v>5</v>
      </c>
      <c r="B3620">
        <v>31</v>
      </c>
      <c r="C3620">
        <v>1</v>
      </c>
      <c r="D3620">
        <v>0</v>
      </c>
      <c r="E3620">
        <v>0</v>
      </c>
      <c r="F3620">
        <v>12.8</v>
      </c>
      <c r="G3620">
        <v>5.7</v>
      </c>
      <c r="H3620">
        <v>0</v>
      </c>
      <c r="I3620">
        <v>12.8</v>
      </c>
      <c r="J3620">
        <v>0</v>
      </c>
      <c r="K3620">
        <v>0</v>
      </c>
    </row>
    <row r="3621" spans="1:11" x14ac:dyDescent="0.3">
      <c r="A3621">
        <v>5</v>
      </c>
      <c r="B3621">
        <v>31</v>
      </c>
      <c r="C3621">
        <v>2</v>
      </c>
      <c r="D3621">
        <v>0</v>
      </c>
      <c r="E3621">
        <v>0</v>
      </c>
      <c r="F3621">
        <v>12.8</v>
      </c>
      <c r="G3621">
        <v>3.1</v>
      </c>
      <c r="H3621">
        <v>0</v>
      </c>
      <c r="I3621">
        <v>12.8</v>
      </c>
      <c r="J3621">
        <v>0</v>
      </c>
      <c r="K3621">
        <v>0</v>
      </c>
    </row>
    <row r="3622" spans="1:11" x14ac:dyDescent="0.3">
      <c r="A3622">
        <v>5</v>
      </c>
      <c r="B3622">
        <v>31</v>
      </c>
      <c r="C3622">
        <v>3</v>
      </c>
      <c r="D3622">
        <v>0</v>
      </c>
      <c r="E3622">
        <v>0</v>
      </c>
      <c r="F3622">
        <v>12.8</v>
      </c>
      <c r="G3622">
        <v>3.1</v>
      </c>
      <c r="H3622">
        <v>0</v>
      </c>
      <c r="I3622">
        <v>12.8</v>
      </c>
      <c r="J3622">
        <v>0</v>
      </c>
      <c r="K3622">
        <v>0</v>
      </c>
    </row>
    <row r="3623" spans="1:11" x14ac:dyDescent="0.3">
      <c r="A3623">
        <v>5</v>
      </c>
      <c r="B3623">
        <v>31</v>
      </c>
      <c r="C3623">
        <v>4</v>
      </c>
      <c r="D3623">
        <v>0</v>
      </c>
      <c r="E3623">
        <v>0</v>
      </c>
      <c r="F3623">
        <v>12.8</v>
      </c>
      <c r="G3623">
        <v>0</v>
      </c>
      <c r="H3623">
        <v>0</v>
      </c>
      <c r="I3623">
        <v>12.8</v>
      </c>
      <c r="J3623">
        <v>0</v>
      </c>
      <c r="K3623">
        <v>0</v>
      </c>
    </row>
    <row r="3624" spans="1:11" x14ac:dyDescent="0.3">
      <c r="A3624">
        <v>5</v>
      </c>
      <c r="B3624">
        <v>31</v>
      </c>
      <c r="C3624">
        <v>5</v>
      </c>
      <c r="D3624">
        <v>1</v>
      </c>
      <c r="E3624">
        <v>25</v>
      </c>
      <c r="F3624">
        <v>13.3</v>
      </c>
      <c r="G3624">
        <v>4.5999999999999996</v>
      </c>
      <c r="H3624">
        <v>23.707000000000001</v>
      </c>
      <c r="I3624">
        <v>12.151</v>
      </c>
      <c r="J3624">
        <v>21.305</v>
      </c>
      <c r="K3624">
        <v>15.349</v>
      </c>
    </row>
    <row r="3625" spans="1:11" x14ac:dyDescent="0.3">
      <c r="A3625">
        <v>5</v>
      </c>
      <c r="B3625">
        <v>31</v>
      </c>
      <c r="C3625">
        <v>6</v>
      </c>
      <c r="D3625">
        <v>75</v>
      </c>
      <c r="E3625">
        <v>91</v>
      </c>
      <c r="F3625">
        <v>13.3</v>
      </c>
      <c r="G3625">
        <v>5.7</v>
      </c>
      <c r="H3625">
        <v>100.06100000000001</v>
      </c>
      <c r="I3625">
        <v>13.965999999999999</v>
      </c>
      <c r="J3625">
        <v>85.634</v>
      </c>
      <c r="K3625">
        <v>78.403000000000006</v>
      </c>
    </row>
    <row r="3626" spans="1:11" x14ac:dyDescent="0.3">
      <c r="A3626">
        <v>5</v>
      </c>
      <c r="B3626">
        <v>31</v>
      </c>
      <c r="C3626">
        <v>7</v>
      </c>
      <c r="D3626">
        <v>7</v>
      </c>
      <c r="E3626">
        <v>140</v>
      </c>
      <c r="F3626">
        <v>13.9</v>
      </c>
      <c r="G3626">
        <v>4.5999999999999996</v>
      </c>
      <c r="H3626">
        <v>135.715</v>
      </c>
      <c r="I3626">
        <v>15.7</v>
      </c>
      <c r="J3626">
        <v>120.337</v>
      </c>
      <c r="K3626">
        <v>112.36</v>
      </c>
    </row>
    <row r="3627" spans="1:11" x14ac:dyDescent="0.3">
      <c r="A3627">
        <v>5</v>
      </c>
      <c r="B3627">
        <v>31</v>
      </c>
      <c r="C3627">
        <v>8</v>
      </c>
      <c r="D3627">
        <v>110</v>
      </c>
      <c r="E3627">
        <v>292</v>
      </c>
      <c r="F3627">
        <v>15</v>
      </c>
      <c r="G3627">
        <v>5.7</v>
      </c>
      <c r="H3627">
        <v>351.62099999999998</v>
      </c>
      <c r="I3627">
        <v>21.218</v>
      </c>
      <c r="J3627">
        <v>305.41500000000002</v>
      </c>
      <c r="K3627">
        <v>292.767</v>
      </c>
    </row>
    <row r="3628" spans="1:11" x14ac:dyDescent="0.3">
      <c r="A3628">
        <v>5</v>
      </c>
      <c r="B3628">
        <v>31</v>
      </c>
      <c r="C3628">
        <v>9</v>
      </c>
      <c r="D3628">
        <v>72</v>
      </c>
      <c r="E3628">
        <v>300</v>
      </c>
      <c r="F3628">
        <v>16.100000000000001</v>
      </c>
      <c r="G3628">
        <v>6.7</v>
      </c>
      <c r="H3628">
        <v>350.55500000000001</v>
      </c>
      <c r="I3628">
        <v>22.094000000000001</v>
      </c>
      <c r="J3628">
        <v>304.36200000000002</v>
      </c>
      <c r="K3628">
        <v>291.74400000000003</v>
      </c>
    </row>
    <row r="3629" spans="1:11" x14ac:dyDescent="0.3">
      <c r="A3629">
        <v>5</v>
      </c>
      <c r="B3629">
        <v>31</v>
      </c>
      <c r="C3629">
        <v>10</v>
      </c>
      <c r="D3629">
        <v>312</v>
      </c>
      <c r="E3629">
        <v>347</v>
      </c>
      <c r="F3629">
        <v>17.2</v>
      </c>
      <c r="G3629">
        <v>6.7</v>
      </c>
      <c r="H3629">
        <v>643.14800000000002</v>
      </c>
      <c r="I3629">
        <v>28.794</v>
      </c>
      <c r="J3629">
        <v>545.60599999999999</v>
      </c>
      <c r="K3629">
        <v>525.15499999999997</v>
      </c>
    </row>
    <row r="3630" spans="1:11" x14ac:dyDescent="0.3">
      <c r="A3630">
        <v>5</v>
      </c>
      <c r="B3630">
        <v>31</v>
      </c>
      <c r="C3630">
        <v>11</v>
      </c>
      <c r="D3630">
        <v>506</v>
      </c>
      <c r="E3630">
        <v>330</v>
      </c>
      <c r="F3630">
        <v>18.3</v>
      </c>
      <c r="G3630">
        <v>7.2</v>
      </c>
      <c r="H3630">
        <v>849.92499999999995</v>
      </c>
      <c r="I3630">
        <v>33.615000000000002</v>
      </c>
      <c r="J3630">
        <v>708.87199999999996</v>
      </c>
      <c r="K3630">
        <v>681.99400000000003</v>
      </c>
    </row>
    <row r="3631" spans="1:11" x14ac:dyDescent="0.3">
      <c r="A3631">
        <v>5</v>
      </c>
      <c r="B3631">
        <v>31</v>
      </c>
      <c r="C3631">
        <v>12</v>
      </c>
      <c r="D3631">
        <v>546</v>
      </c>
      <c r="E3631">
        <v>331</v>
      </c>
      <c r="F3631">
        <v>17.8</v>
      </c>
      <c r="G3631">
        <v>7.7</v>
      </c>
      <c r="H3631">
        <v>895.01099999999997</v>
      </c>
      <c r="I3631">
        <v>33.543999999999997</v>
      </c>
      <c r="J3631">
        <v>746.68</v>
      </c>
      <c r="K3631">
        <v>718.18399999999997</v>
      </c>
    </row>
    <row r="3632" spans="1:11" x14ac:dyDescent="0.3">
      <c r="A3632">
        <v>5</v>
      </c>
      <c r="B3632">
        <v>31</v>
      </c>
      <c r="C3632">
        <v>13</v>
      </c>
      <c r="D3632">
        <v>302</v>
      </c>
      <c r="E3632">
        <v>330</v>
      </c>
      <c r="F3632">
        <v>17.8</v>
      </c>
      <c r="G3632">
        <v>7.2</v>
      </c>
      <c r="H3632">
        <v>624.02700000000004</v>
      </c>
      <c r="I3632">
        <v>29.361000000000001</v>
      </c>
      <c r="J3632">
        <v>528.375</v>
      </c>
      <c r="K3632">
        <v>508.54899999999998</v>
      </c>
    </row>
    <row r="3633" spans="1:11" x14ac:dyDescent="0.3">
      <c r="A3633">
        <v>5</v>
      </c>
      <c r="B3633">
        <v>31</v>
      </c>
      <c r="C3633">
        <v>14</v>
      </c>
      <c r="D3633">
        <v>463</v>
      </c>
      <c r="E3633">
        <v>327</v>
      </c>
      <c r="F3633">
        <v>17.8</v>
      </c>
      <c r="G3633">
        <v>7.7</v>
      </c>
      <c r="H3633">
        <v>723.20699999999999</v>
      </c>
      <c r="I3633">
        <v>30.222000000000001</v>
      </c>
      <c r="J3633">
        <v>609.78200000000004</v>
      </c>
      <c r="K3633">
        <v>586.91300000000001</v>
      </c>
    </row>
    <row r="3634" spans="1:11" x14ac:dyDescent="0.3">
      <c r="A3634">
        <v>5</v>
      </c>
      <c r="B3634">
        <v>31</v>
      </c>
      <c r="C3634">
        <v>15</v>
      </c>
      <c r="D3634">
        <v>329</v>
      </c>
      <c r="E3634">
        <v>244</v>
      </c>
      <c r="F3634">
        <v>16.7</v>
      </c>
      <c r="G3634">
        <v>8.8000000000000007</v>
      </c>
      <c r="H3634">
        <v>465.923</v>
      </c>
      <c r="I3634">
        <v>24.013999999999999</v>
      </c>
      <c r="J3634">
        <v>399.875</v>
      </c>
      <c r="K3634">
        <v>384.392</v>
      </c>
    </row>
    <row r="3635" spans="1:11" x14ac:dyDescent="0.3">
      <c r="A3635">
        <v>5</v>
      </c>
      <c r="B3635">
        <v>31</v>
      </c>
      <c r="C3635">
        <v>16</v>
      </c>
      <c r="D3635">
        <v>326</v>
      </c>
      <c r="E3635">
        <v>192</v>
      </c>
      <c r="F3635">
        <v>16.100000000000001</v>
      </c>
      <c r="G3635">
        <v>8.8000000000000007</v>
      </c>
      <c r="H3635">
        <v>343.26299999999998</v>
      </c>
      <c r="I3635">
        <v>21.117999999999999</v>
      </c>
      <c r="J3635">
        <v>292.74299999999999</v>
      </c>
      <c r="K3635">
        <v>280.452</v>
      </c>
    </row>
    <row r="3636" spans="1:11" x14ac:dyDescent="0.3">
      <c r="A3636">
        <v>5</v>
      </c>
      <c r="B3636">
        <v>31</v>
      </c>
      <c r="C3636">
        <v>17</v>
      </c>
      <c r="D3636">
        <v>93</v>
      </c>
      <c r="E3636">
        <v>118</v>
      </c>
      <c r="F3636">
        <v>15.6</v>
      </c>
      <c r="G3636">
        <v>8.8000000000000007</v>
      </c>
      <c r="H3636">
        <v>134.613</v>
      </c>
      <c r="I3636">
        <v>17.085000000000001</v>
      </c>
      <c r="J3636">
        <v>114.83499999999999</v>
      </c>
      <c r="K3636">
        <v>106.979</v>
      </c>
    </row>
    <row r="3637" spans="1:11" x14ac:dyDescent="0.3">
      <c r="A3637">
        <v>5</v>
      </c>
      <c r="B3637">
        <v>31</v>
      </c>
      <c r="C3637">
        <v>18</v>
      </c>
      <c r="D3637">
        <v>1</v>
      </c>
      <c r="E3637">
        <v>43</v>
      </c>
      <c r="F3637">
        <v>13.5</v>
      </c>
      <c r="G3637">
        <v>7.3</v>
      </c>
      <c r="H3637">
        <v>40.274000000000001</v>
      </c>
      <c r="I3637">
        <v>13.164</v>
      </c>
      <c r="J3637">
        <v>36.049999999999997</v>
      </c>
      <c r="K3637">
        <v>29.814</v>
      </c>
    </row>
    <row r="3638" spans="1:11" x14ac:dyDescent="0.3">
      <c r="A3638">
        <v>5</v>
      </c>
      <c r="B3638">
        <v>31</v>
      </c>
      <c r="C3638">
        <v>19</v>
      </c>
      <c r="D3638">
        <v>0</v>
      </c>
      <c r="E3638">
        <v>9</v>
      </c>
      <c r="F3638">
        <v>12.8</v>
      </c>
      <c r="G3638">
        <v>7.3</v>
      </c>
      <c r="H3638">
        <v>8.7289999999999992</v>
      </c>
      <c r="I3638">
        <v>11.741</v>
      </c>
      <c r="J3638">
        <v>7.8550000000000004</v>
      </c>
      <c r="K3638">
        <v>2.1469999999999998</v>
      </c>
    </row>
    <row r="3639" spans="1:11" x14ac:dyDescent="0.3">
      <c r="A3639">
        <v>5</v>
      </c>
      <c r="B3639">
        <v>31</v>
      </c>
      <c r="C3639">
        <v>20</v>
      </c>
      <c r="D3639">
        <v>0</v>
      </c>
      <c r="E3639">
        <v>0</v>
      </c>
      <c r="F3639">
        <v>12.5</v>
      </c>
      <c r="G3639">
        <v>6.2</v>
      </c>
      <c r="H3639">
        <v>0</v>
      </c>
      <c r="I3639">
        <v>12.5</v>
      </c>
      <c r="J3639">
        <v>0</v>
      </c>
      <c r="K3639">
        <v>0</v>
      </c>
    </row>
    <row r="3640" spans="1:11" x14ac:dyDescent="0.3">
      <c r="A3640">
        <v>5</v>
      </c>
      <c r="B3640">
        <v>31</v>
      </c>
      <c r="C3640">
        <v>21</v>
      </c>
      <c r="D3640">
        <v>0</v>
      </c>
      <c r="E3640">
        <v>0</v>
      </c>
      <c r="F3640">
        <v>12.2</v>
      </c>
      <c r="G3640">
        <v>5.2</v>
      </c>
      <c r="H3640">
        <v>0</v>
      </c>
      <c r="I3640">
        <v>12.2</v>
      </c>
      <c r="J3640">
        <v>0</v>
      </c>
      <c r="K3640">
        <v>0</v>
      </c>
    </row>
    <row r="3641" spans="1:11" x14ac:dyDescent="0.3">
      <c r="A3641">
        <v>5</v>
      </c>
      <c r="B3641">
        <v>31</v>
      </c>
      <c r="C3641">
        <v>22</v>
      </c>
      <c r="D3641">
        <v>0</v>
      </c>
      <c r="E3641">
        <v>0</v>
      </c>
      <c r="F3641">
        <v>11.9</v>
      </c>
      <c r="G3641">
        <v>5</v>
      </c>
      <c r="H3641">
        <v>0</v>
      </c>
      <c r="I3641">
        <v>11.9</v>
      </c>
      <c r="J3641">
        <v>0</v>
      </c>
      <c r="K3641">
        <v>0</v>
      </c>
    </row>
    <row r="3642" spans="1:11" x14ac:dyDescent="0.3">
      <c r="A3642">
        <v>5</v>
      </c>
      <c r="B3642">
        <v>31</v>
      </c>
      <c r="C3642">
        <v>23</v>
      </c>
      <c r="D3642">
        <v>0</v>
      </c>
      <c r="E3642">
        <v>0</v>
      </c>
      <c r="F3642">
        <v>11.6</v>
      </c>
      <c r="G3642">
        <v>4.8</v>
      </c>
      <c r="H3642">
        <v>0</v>
      </c>
      <c r="I3642">
        <v>11.6</v>
      </c>
      <c r="J3642">
        <v>0</v>
      </c>
      <c r="K3642">
        <v>0</v>
      </c>
    </row>
    <row r="3643" spans="1:11" x14ac:dyDescent="0.3">
      <c r="A3643">
        <v>6</v>
      </c>
      <c r="B3643">
        <v>1</v>
      </c>
      <c r="C3643">
        <v>0</v>
      </c>
      <c r="D3643">
        <v>0</v>
      </c>
      <c r="E3643">
        <v>0</v>
      </c>
      <c r="F3643">
        <v>11.2</v>
      </c>
      <c r="G3643">
        <v>5</v>
      </c>
      <c r="H3643">
        <v>0</v>
      </c>
      <c r="I3643">
        <v>11.2</v>
      </c>
      <c r="J3643">
        <v>0</v>
      </c>
      <c r="K3643">
        <v>0</v>
      </c>
    </row>
    <row r="3644" spans="1:11" x14ac:dyDescent="0.3">
      <c r="A3644">
        <v>6</v>
      </c>
      <c r="B3644">
        <v>1</v>
      </c>
      <c r="C3644">
        <v>1</v>
      </c>
      <c r="D3644">
        <v>0</v>
      </c>
      <c r="E3644">
        <v>0</v>
      </c>
      <c r="F3644">
        <v>11</v>
      </c>
      <c r="G3644">
        <v>5.2</v>
      </c>
      <c r="H3644">
        <v>0</v>
      </c>
      <c r="I3644">
        <v>11</v>
      </c>
      <c r="J3644">
        <v>0</v>
      </c>
      <c r="K3644">
        <v>0</v>
      </c>
    </row>
    <row r="3645" spans="1:11" x14ac:dyDescent="0.3">
      <c r="A3645">
        <v>6</v>
      </c>
      <c r="B3645">
        <v>1</v>
      </c>
      <c r="C3645">
        <v>2</v>
      </c>
      <c r="D3645">
        <v>0</v>
      </c>
      <c r="E3645">
        <v>0</v>
      </c>
      <c r="F3645">
        <v>10.8</v>
      </c>
      <c r="G3645">
        <v>5.4</v>
      </c>
      <c r="H3645">
        <v>0</v>
      </c>
      <c r="I3645">
        <v>10.8</v>
      </c>
      <c r="J3645">
        <v>0</v>
      </c>
      <c r="K3645">
        <v>0</v>
      </c>
    </row>
    <row r="3646" spans="1:11" x14ac:dyDescent="0.3">
      <c r="A3646">
        <v>6</v>
      </c>
      <c r="B3646">
        <v>1</v>
      </c>
      <c r="C3646">
        <v>3</v>
      </c>
      <c r="D3646">
        <v>0</v>
      </c>
      <c r="E3646">
        <v>0</v>
      </c>
      <c r="F3646">
        <v>10.6</v>
      </c>
      <c r="G3646">
        <v>5.6</v>
      </c>
      <c r="H3646">
        <v>0</v>
      </c>
      <c r="I3646">
        <v>10.6</v>
      </c>
      <c r="J3646">
        <v>0</v>
      </c>
      <c r="K3646">
        <v>0</v>
      </c>
    </row>
    <row r="3647" spans="1:11" x14ac:dyDescent="0.3">
      <c r="A3647">
        <v>6</v>
      </c>
      <c r="B3647">
        <v>1</v>
      </c>
      <c r="C3647">
        <v>4</v>
      </c>
      <c r="D3647">
        <v>0</v>
      </c>
      <c r="E3647">
        <v>0</v>
      </c>
      <c r="F3647">
        <v>10.4</v>
      </c>
      <c r="G3647">
        <v>6</v>
      </c>
      <c r="H3647">
        <v>0</v>
      </c>
      <c r="I3647">
        <v>10.4</v>
      </c>
      <c r="J3647">
        <v>0</v>
      </c>
      <c r="K3647">
        <v>0</v>
      </c>
    </row>
    <row r="3648" spans="1:11" x14ac:dyDescent="0.3">
      <c r="A3648">
        <v>6</v>
      </c>
      <c r="B3648">
        <v>1</v>
      </c>
      <c r="C3648">
        <v>5</v>
      </c>
      <c r="D3648">
        <v>1</v>
      </c>
      <c r="E3648">
        <v>28</v>
      </c>
      <c r="F3648">
        <v>10.199999999999999</v>
      </c>
      <c r="G3648">
        <v>6.3</v>
      </c>
      <c r="H3648">
        <v>26.533000000000001</v>
      </c>
      <c r="I3648">
        <v>9.2889999999999997</v>
      </c>
      <c r="J3648">
        <v>24.073</v>
      </c>
      <c r="K3648">
        <v>18.065000000000001</v>
      </c>
    </row>
    <row r="3649" spans="1:11" x14ac:dyDescent="0.3">
      <c r="A3649">
        <v>6</v>
      </c>
      <c r="B3649">
        <v>1</v>
      </c>
      <c r="C3649">
        <v>6</v>
      </c>
      <c r="D3649">
        <v>16</v>
      </c>
      <c r="E3649">
        <v>102</v>
      </c>
      <c r="F3649">
        <v>10</v>
      </c>
      <c r="G3649">
        <v>6.7</v>
      </c>
      <c r="H3649">
        <v>98.619</v>
      </c>
      <c r="I3649">
        <v>10.553000000000001</v>
      </c>
      <c r="J3649">
        <v>88.293000000000006</v>
      </c>
      <c r="K3649">
        <v>81.007000000000005</v>
      </c>
    </row>
    <row r="3650" spans="1:11" x14ac:dyDescent="0.3">
      <c r="A3650">
        <v>6</v>
      </c>
      <c r="B3650">
        <v>1</v>
      </c>
      <c r="C3650">
        <v>7</v>
      </c>
      <c r="D3650">
        <v>30</v>
      </c>
      <c r="E3650">
        <v>157</v>
      </c>
      <c r="F3650">
        <v>10.7</v>
      </c>
      <c r="G3650">
        <v>6.2</v>
      </c>
      <c r="H3650">
        <v>162.26900000000001</v>
      </c>
      <c r="I3650">
        <v>12.695</v>
      </c>
      <c r="J3650">
        <v>144.79499999999999</v>
      </c>
      <c r="K3650">
        <v>136.268</v>
      </c>
    </row>
    <row r="3651" spans="1:11" x14ac:dyDescent="0.3">
      <c r="A3651">
        <v>6</v>
      </c>
      <c r="B3651">
        <v>1</v>
      </c>
      <c r="C3651">
        <v>8</v>
      </c>
      <c r="D3651">
        <v>65</v>
      </c>
      <c r="E3651">
        <v>249</v>
      </c>
      <c r="F3651">
        <v>11.5</v>
      </c>
      <c r="G3651">
        <v>5.7</v>
      </c>
      <c r="H3651">
        <v>281.38900000000001</v>
      </c>
      <c r="I3651">
        <v>16.251000000000001</v>
      </c>
      <c r="J3651">
        <v>248.81399999999999</v>
      </c>
      <c r="K3651">
        <v>237.71899999999999</v>
      </c>
    </row>
    <row r="3652" spans="1:11" x14ac:dyDescent="0.3">
      <c r="A3652">
        <v>6</v>
      </c>
      <c r="B3652">
        <v>1</v>
      </c>
      <c r="C3652">
        <v>9</v>
      </c>
      <c r="D3652">
        <v>72</v>
      </c>
      <c r="E3652">
        <v>335</v>
      </c>
      <c r="F3652">
        <v>12.2</v>
      </c>
      <c r="G3652">
        <v>5.2</v>
      </c>
      <c r="H3652">
        <v>385.11900000000003</v>
      </c>
      <c r="I3652">
        <v>19.795999999999999</v>
      </c>
      <c r="J3652">
        <v>337.05099999999999</v>
      </c>
      <c r="K3652">
        <v>323.48700000000002</v>
      </c>
    </row>
    <row r="3653" spans="1:11" x14ac:dyDescent="0.3">
      <c r="A3653">
        <v>6</v>
      </c>
      <c r="B3653">
        <v>1</v>
      </c>
      <c r="C3653">
        <v>10</v>
      </c>
      <c r="D3653">
        <v>194</v>
      </c>
      <c r="E3653">
        <v>487</v>
      </c>
      <c r="F3653">
        <v>12.6</v>
      </c>
      <c r="G3653">
        <v>5.5</v>
      </c>
      <c r="H3653">
        <v>668.46500000000003</v>
      </c>
      <c r="I3653">
        <v>26.216000000000001</v>
      </c>
      <c r="J3653">
        <v>572.33399999999995</v>
      </c>
      <c r="K3653">
        <v>550.89300000000003</v>
      </c>
    </row>
    <row r="3654" spans="1:11" x14ac:dyDescent="0.3">
      <c r="A3654">
        <v>6</v>
      </c>
      <c r="B3654">
        <v>1</v>
      </c>
      <c r="C3654">
        <v>11</v>
      </c>
      <c r="D3654">
        <v>5</v>
      </c>
      <c r="E3654">
        <v>371</v>
      </c>
      <c r="F3654">
        <v>12.9</v>
      </c>
      <c r="G3654">
        <v>5.9</v>
      </c>
      <c r="H3654">
        <v>364.48099999999999</v>
      </c>
      <c r="I3654">
        <v>20.263000000000002</v>
      </c>
      <c r="J3654">
        <v>318.65100000000001</v>
      </c>
      <c r="K3654">
        <v>305.62400000000002</v>
      </c>
    </row>
    <row r="3655" spans="1:11" x14ac:dyDescent="0.3">
      <c r="A3655">
        <v>6</v>
      </c>
      <c r="B3655">
        <v>1</v>
      </c>
      <c r="C3655">
        <v>12</v>
      </c>
      <c r="D3655">
        <v>26</v>
      </c>
      <c r="E3655">
        <v>486</v>
      </c>
      <c r="F3655">
        <v>13.3</v>
      </c>
      <c r="G3655">
        <v>6.2</v>
      </c>
      <c r="H3655">
        <v>499.721</v>
      </c>
      <c r="I3655">
        <v>22.571999999999999</v>
      </c>
      <c r="J3655">
        <v>433.41199999999998</v>
      </c>
      <c r="K3655">
        <v>416.851</v>
      </c>
    </row>
    <row r="3656" spans="1:11" x14ac:dyDescent="0.3">
      <c r="A3656">
        <v>6</v>
      </c>
      <c r="B3656">
        <v>1</v>
      </c>
      <c r="C3656">
        <v>13</v>
      </c>
      <c r="D3656">
        <v>129</v>
      </c>
      <c r="E3656">
        <v>413</v>
      </c>
      <c r="F3656">
        <v>13.5</v>
      </c>
      <c r="G3656">
        <v>5.9</v>
      </c>
      <c r="H3656">
        <v>537.63</v>
      </c>
      <c r="I3656">
        <v>24.102</v>
      </c>
      <c r="J3656">
        <v>463.774</v>
      </c>
      <c r="K3656">
        <v>446.202</v>
      </c>
    </row>
    <row r="3657" spans="1:11" x14ac:dyDescent="0.3">
      <c r="A3657">
        <v>6</v>
      </c>
      <c r="B3657">
        <v>1</v>
      </c>
      <c r="C3657">
        <v>14</v>
      </c>
      <c r="D3657">
        <v>235</v>
      </c>
      <c r="E3657">
        <v>337</v>
      </c>
      <c r="F3657">
        <v>13.7</v>
      </c>
      <c r="G3657">
        <v>5.5</v>
      </c>
      <c r="H3657">
        <v>537.29700000000003</v>
      </c>
      <c r="I3657">
        <v>24.849</v>
      </c>
      <c r="J3657">
        <v>461.90199999999999</v>
      </c>
      <c r="K3657">
        <v>444.39299999999997</v>
      </c>
    </row>
    <row r="3658" spans="1:11" x14ac:dyDescent="0.3">
      <c r="A3658">
        <v>6</v>
      </c>
      <c r="B3658">
        <v>1</v>
      </c>
      <c r="C3658">
        <v>15</v>
      </c>
      <c r="D3658">
        <v>131</v>
      </c>
      <c r="E3658">
        <v>305</v>
      </c>
      <c r="F3658">
        <v>13.9</v>
      </c>
      <c r="G3658">
        <v>5.2</v>
      </c>
      <c r="H3658">
        <v>387.86</v>
      </c>
      <c r="I3658">
        <v>22.152000000000001</v>
      </c>
      <c r="J3658">
        <v>336.00400000000002</v>
      </c>
      <c r="K3658">
        <v>322.471</v>
      </c>
    </row>
    <row r="3659" spans="1:11" x14ac:dyDescent="0.3">
      <c r="A3659">
        <v>6</v>
      </c>
      <c r="B3659">
        <v>1</v>
      </c>
      <c r="C3659">
        <v>16</v>
      </c>
      <c r="D3659">
        <v>194</v>
      </c>
      <c r="E3659">
        <v>222</v>
      </c>
      <c r="F3659">
        <v>12.8</v>
      </c>
      <c r="G3659">
        <v>5.2</v>
      </c>
      <c r="H3659">
        <v>306.63200000000001</v>
      </c>
      <c r="I3659">
        <v>18.907</v>
      </c>
      <c r="J3659">
        <v>265.452</v>
      </c>
      <c r="K3659">
        <v>253.91200000000001</v>
      </c>
    </row>
    <row r="3660" spans="1:11" x14ac:dyDescent="0.3">
      <c r="A3660">
        <v>6</v>
      </c>
      <c r="B3660">
        <v>1</v>
      </c>
      <c r="C3660">
        <v>17</v>
      </c>
      <c r="D3660">
        <v>199</v>
      </c>
      <c r="E3660">
        <v>129</v>
      </c>
      <c r="F3660">
        <v>11.7</v>
      </c>
      <c r="G3660">
        <v>5.2</v>
      </c>
      <c r="H3660">
        <v>171.99600000000001</v>
      </c>
      <c r="I3660">
        <v>14.624000000000001</v>
      </c>
      <c r="J3660">
        <v>144.37</v>
      </c>
      <c r="K3660">
        <v>135.85300000000001</v>
      </c>
    </row>
    <row r="3661" spans="1:11" x14ac:dyDescent="0.3">
      <c r="A3661">
        <v>6</v>
      </c>
      <c r="B3661">
        <v>1</v>
      </c>
      <c r="C3661">
        <v>18</v>
      </c>
      <c r="D3661">
        <v>38</v>
      </c>
      <c r="E3661">
        <v>51</v>
      </c>
      <c r="F3661">
        <v>10.6</v>
      </c>
      <c r="G3661">
        <v>5.2</v>
      </c>
      <c r="H3661">
        <v>47.209000000000003</v>
      </c>
      <c r="I3661">
        <v>10.423999999999999</v>
      </c>
      <c r="J3661">
        <v>41.872</v>
      </c>
      <c r="K3661">
        <v>35.523000000000003</v>
      </c>
    </row>
    <row r="3662" spans="1:11" x14ac:dyDescent="0.3">
      <c r="A3662">
        <v>6</v>
      </c>
      <c r="B3662">
        <v>1</v>
      </c>
      <c r="C3662">
        <v>19</v>
      </c>
      <c r="D3662">
        <v>0</v>
      </c>
      <c r="E3662">
        <v>5</v>
      </c>
      <c r="F3662">
        <v>10.4</v>
      </c>
      <c r="G3662">
        <v>5.2</v>
      </c>
      <c r="H3662">
        <v>4.8490000000000002</v>
      </c>
      <c r="I3662">
        <v>8.9890000000000008</v>
      </c>
      <c r="J3662">
        <v>4.4039999999999999</v>
      </c>
      <c r="K3662">
        <v>0</v>
      </c>
    </row>
    <row r="3663" spans="1:11" x14ac:dyDescent="0.3">
      <c r="A3663">
        <v>6</v>
      </c>
      <c r="B3663">
        <v>1</v>
      </c>
      <c r="C3663">
        <v>20</v>
      </c>
      <c r="D3663">
        <v>0</v>
      </c>
      <c r="E3663">
        <v>0</v>
      </c>
      <c r="F3663">
        <v>10.199999999999999</v>
      </c>
      <c r="G3663">
        <v>5.2</v>
      </c>
      <c r="H3663">
        <v>0</v>
      </c>
      <c r="I3663">
        <v>10.199999999999999</v>
      </c>
      <c r="J3663">
        <v>0</v>
      </c>
      <c r="K3663">
        <v>0</v>
      </c>
    </row>
    <row r="3664" spans="1:11" x14ac:dyDescent="0.3">
      <c r="A3664">
        <v>6</v>
      </c>
      <c r="B3664">
        <v>1</v>
      </c>
      <c r="C3664">
        <v>21</v>
      </c>
      <c r="D3664">
        <v>0</v>
      </c>
      <c r="E3664">
        <v>0</v>
      </c>
      <c r="F3664">
        <v>10</v>
      </c>
      <c r="G3664">
        <v>5.2</v>
      </c>
      <c r="H3664">
        <v>0</v>
      </c>
      <c r="I3664">
        <v>10</v>
      </c>
      <c r="J3664">
        <v>0</v>
      </c>
      <c r="K3664">
        <v>0</v>
      </c>
    </row>
    <row r="3665" spans="1:11" x14ac:dyDescent="0.3">
      <c r="A3665">
        <v>6</v>
      </c>
      <c r="B3665">
        <v>1</v>
      </c>
      <c r="C3665">
        <v>22</v>
      </c>
      <c r="D3665">
        <v>0</v>
      </c>
      <c r="E3665">
        <v>0</v>
      </c>
      <c r="F3665">
        <v>9.8000000000000007</v>
      </c>
      <c r="G3665">
        <v>4.8</v>
      </c>
      <c r="H3665">
        <v>0</v>
      </c>
      <c r="I3665">
        <v>9.8000000000000007</v>
      </c>
      <c r="J3665">
        <v>0</v>
      </c>
      <c r="K3665">
        <v>0</v>
      </c>
    </row>
    <row r="3666" spans="1:11" x14ac:dyDescent="0.3">
      <c r="A3666">
        <v>6</v>
      </c>
      <c r="B3666">
        <v>1</v>
      </c>
      <c r="C3666">
        <v>23</v>
      </c>
      <c r="D3666">
        <v>0</v>
      </c>
      <c r="E3666">
        <v>0</v>
      </c>
      <c r="F3666">
        <v>9.6</v>
      </c>
      <c r="G3666">
        <v>4.5</v>
      </c>
      <c r="H3666">
        <v>0</v>
      </c>
      <c r="I3666">
        <v>9.6</v>
      </c>
      <c r="J3666">
        <v>0</v>
      </c>
      <c r="K3666">
        <v>0</v>
      </c>
    </row>
    <row r="3667" spans="1:11" x14ac:dyDescent="0.3">
      <c r="A3667">
        <v>6</v>
      </c>
      <c r="B3667">
        <v>2</v>
      </c>
      <c r="C3667">
        <v>0</v>
      </c>
      <c r="D3667">
        <v>0</v>
      </c>
      <c r="E3667">
        <v>0</v>
      </c>
      <c r="F3667">
        <v>9.4</v>
      </c>
      <c r="G3667">
        <v>4.0999999999999996</v>
      </c>
      <c r="H3667">
        <v>0</v>
      </c>
      <c r="I3667">
        <v>9.4</v>
      </c>
      <c r="J3667">
        <v>0</v>
      </c>
      <c r="K3667">
        <v>0</v>
      </c>
    </row>
    <row r="3668" spans="1:11" x14ac:dyDescent="0.3">
      <c r="A3668">
        <v>6</v>
      </c>
      <c r="B3668">
        <v>2</v>
      </c>
      <c r="C3668">
        <v>1</v>
      </c>
      <c r="D3668">
        <v>0</v>
      </c>
      <c r="E3668">
        <v>0</v>
      </c>
      <c r="F3668">
        <v>9.4</v>
      </c>
      <c r="G3668">
        <v>3.8</v>
      </c>
      <c r="H3668">
        <v>0</v>
      </c>
      <c r="I3668">
        <v>9.4</v>
      </c>
      <c r="J3668">
        <v>0</v>
      </c>
      <c r="K3668">
        <v>0</v>
      </c>
    </row>
    <row r="3669" spans="1:11" x14ac:dyDescent="0.3">
      <c r="A3669">
        <v>6</v>
      </c>
      <c r="B3669">
        <v>2</v>
      </c>
      <c r="C3669">
        <v>2</v>
      </c>
      <c r="D3669">
        <v>0</v>
      </c>
      <c r="E3669">
        <v>0</v>
      </c>
      <c r="F3669">
        <v>9.4</v>
      </c>
      <c r="G3669">
        <v>3.4</v>
      </c>
      <c r="H3669">
        <v>0</v>
      </c>
      <c r="I3669">
        <v>9.4</v>
      </c>
      <c r="J3669">
        <v>0</v>
      </c>
      <c r="K3669">
        <v>0</v>
      </c>
    </row>
    <row r="3670" spans="1:11" x14ac:dyDescent="0.3">
      <c r="A3670">
        <v>6</v>
      </c>
      <c r="B3670">
        <v>2</v>
      </c>
      <c r="C3670">
        <v>3</v>
      </c>
      <c r="D3670">
        <v>0</v>
      </c>
      <c r="E3670">
        <v>0</v>
      </c>
      <c r="F3670">
        <v>9.4</v>
      </c>
      <c r="G3670">
        <v>3.1</v>
      </c>
      <c r="H3670">
        <v>0</v>
      </c>
      <c r="I3670">
        <v>9.4</v>
      </c>
      <c r="J3670">
        <v>0</v>
      </c>
      <c r="K3670">
        <v>0</v>
      </c>
    </row>
    <row r="3671" spans="1:11" x14ac:dyDescent="0.3">
      <c r="A3671">
        <v>6</v>
      </c>
      <c r="B3671">
        <v>2</v>
      </c>
      <c r="C3671">
        <v>4</v>
      </c>
      <c r="D3671">
        <v>0</v>
      </c>
      <c r="E3671">
        <v>0</v>
      </c>
      <c r="F3671">
        <v>9.6</v>
      </c>
      <c r="G3671">
        <v>2.8</v>
      </c>
      <c r="H3671">
        <v>0</v>
      </c>
      <c r="I3671">
        <v>9.6</v>
      </c>
      <c r="J3671">
        <v>0</v>
      </c>
      <c r="K3671">
        <v>0</v>
      </c>
    </row>
    <row r="3672" spans="1:11" x14ac:dyDescent="0.3">
      <c r="A3672">
        <v>6</v>
      </c>
      <c r="B3672">
        <v>2</v>
      </c>
      <c r="C3672">
        <v>5</v>
      </c>
      <c r="D3672">
        <v>0</v>
      </c>
      <c r="E3672">
        <v>23</v>
      </c>
      <c r="F3672">
        <v>9.8000000000000007</v>
      </c>
      <c r="G3672">
        <v>2.4</v>
      </c>
      <c r="H3672">
        <v>21.803000000000001</v>
      </c>
      <c r="I3672">
        <v>8.1199999999999992</v>
      </c>
      <c r="J3672">
        <v>19.858000000000001</v>
      </c>
      <c r="K3672">
        <v>13.928000000000001</v>
      </c>
    </row>
    <row r="3673" spans="1:11" x14ac:dyDescent="0.3">
      <c r="A3673">
        <v>6</v>
      </c>
      <c r="B3673">
        <v>2</v>
      </c>
      <c r="C3673">
        <v>6</v>
      </c>
      <c r="D3673">
        <v>6</v>
      </c>
      <c r="E3673">
        <v>63</v>
      </c>
      <c r="F3673">
        <v>10</v>
      </c>
      <c r="G3673">
        <v>2.1</v>
      </c>
      <c r="H3673">
        <v>61.021999999999998</v>
      </c>
      <c r="I3673">
        <v>9.6020000000000003</v>
      </c>
      <c r="J3673">
        <v>55.003</v>
      </c>
      <c r="K3673">
        <v>48.396000000000001</v>
      </c>
    </row>
    <row r="3674" spans="1:11" x14ac:dyDescent="0.3">
      <c r="A3674">
        <v>6</v>
      </c>
      <c r="B3674">
        <v>2</v>
      </c>
      <c r="C3674">
        <v>7</v>
      </c>
      <c r="D3674">
        <v>201</v>
      </c>
      <c r="E3674">
        <v>194</v>
      </c>
      <c r="F3674">
        <v>11.3</v>
      </c>
      <c r="G3674">
        <v>2.6</v>
      </c>
      <c r="H3674">
        <v>271.61200000000002</v>
      </c>
      <c r="I3674">
        <v>17.350000000000001</v>
      </c>
      <c r="J3674">
        <v>234.78200000000001</v>
      </c>
      <c r="K3674">
        <v>224.05500000000001</v>
      </c>
    </row>
    <row r="3675" spans="1:11" x14ac:dyDescent="0.3">
      <c r="A3675">
        <v>6</v>
      </c>
      <c r="B3675">
        <v>2</v>
      </c>
      <c r="C3675">
        <v>8</v>
      </c>
      <c r="D3675">
        <v>549</v>
      </c>
      <c r="E3675">
        <v>213</v>
      </c>
      <c r="F3675">
        <v>12.6</v>
      </c>
      <c r="G3675">
        <v>3.1</v>
      </c>
      <c r="H3675">
        <v>562.5</v>
      </c>
      <c r="I3675">
        <v>26.998999999999999</v>
      </c>
      <c r="J3675">
        <v>475.55200000000002</v>
      </c>
      <c r="K3675">
        <v>457.57900000000001</v>
      </c>
    </row>
    <row r="3676" spans="1:11" x14ac:dyDescent="0.3">
      <c r="A3676">
        <v>6</v>
      </c>
      <c r="B3676">
        <v>2</v>
      </c>
      <c r="C3676">
        <v>9</v>
      </c>
      <c r="D3676">
        <v>638</v>
      </c>
      <c r="E3676">
        <v>243</v>
      </c>
      <c r="F3676">
        <v>13.9</v>
      </c>
      <c r="G3676">
        <v>3.6</v>
      </c>
      <c r="H3676">
        <v>764.55200000000002</v>
      </c>
      <c r="I3676">
        <v>33.621000000000002</v>
      </c>
      <c r="J3676">
        <v>636.12</v>
      </c>
      <c r="K3676">
        <v>612.21799999999996</v>
      </c>
    </row>
    <row r="3677" spans="1:11" x14ac:dyDescent="0.3">
      <c r="A3677">
        <v>6</v>
      </c>
      <c r="B3677">
        <v>2</v>
      </c>
      <c r="C3677">
        <v>10</v>
      </c>
      <c r="D3677">
        <v>677</v>
      </c>
      <c r="E3677">
        <v>219</v>
      </c>
      <c r="F3677">
        <v>14.8</v>
      </c>
      <c r="G3677">
        <v>4.5</v>
      </c>
      <c r="H3677">
        <v>859.904</v>
      </c>
      <c r="I3677">
        <v>35.567999999999998</v>
      </c>
      <c r="J3677">
        <v>711.83100000000002</v>
      </c>
      <c r="K3677">
        <v>684.82799999999997</v>
      </c>
    </row>
    <row r="3678" spans="1:11" x14ac:dyDescent="0.3">
      <c r="A3678">
        <v>6</v>
      </c>
      <c r="B3678">
        <v>2</v>
      </c>
      <c r="C3678">
        <v>11</v>
      </c>
      <c r="D3678">
        <v>402</v>
      </c>
      <c r="E3678">
        <v>268</v>
      </c>
      <c r="F3678">
        <v>15.8</v>
      </c>
      <c r="G3678">
        <v>5.3</v>
      </c>
      <c r="H3678">
        <v>683.31700000000001</v>
      </c>
      <c r="I3678">
        <v>31.09</v>
      </c>
      <c r="J3678">
        <v>575.10699999999997</v>
      </c>
      <c r="K3678">
        <v>553.56100000000004</v>
      </c>
    </row>
    <row r="3679" spans="1:11" x14ac:dyDescent="0.3">
      <c r="A3679">
        <v>6</v>
      </c>
      <c r="B3679">
        <v>2</v>
      </c>
      <c r="C3679">
        <v>12</v>
      </c>
      <c r="D3679">
        <v>495</v>
      </c>
      <c r="E3679">
        <v>294</v>
      </c>
      <c r="F3679">
        <v>16.7</v>
      </c>
      <c r="G3679">
        <v>6.2</v>
      </c>
      <c r="H3679">
        <v>806.16</v>
      </c>
      <c r="I3679">
        <v>32.683</v>
      </c>
      <c r="J3679">
        <v>674.64300000000003</v>
      </c>
      <c r="K3679">
        <v>649.18799999999999</v>
      </c>
    </row>
    <row r="3680" spans="1:11" x14ac:dyDescent="0.3">
      <c r="A3680">
        <v>6</v>
      </c>
      <c r="B3680">
        <v>2</v>
      </c>
      <c r="C3680">
        <v>13</v>
      </c>
      <c r="D3680">
        <v>589</v>
      </c>
      <c r="E3680">
        <v>213</v>
      </c>
      <c r="F3680">
        <v>15.8</v>
      </c>
      <c r="G3680">
        <v>6.9</v>
      </c>
      <c r="H3680">
        <v>786.22699999999998</v>
      </c>
      <c r="I3680">
        <v>30.562999999999999</v>
      </c>
      <c r="J3680">
        <v>662.80499999999995</v>
      </c>
      <c r="K3680">
        <v>637.83199999999999</v>
      </c>
    </row>
    <row r="3681" spans="1:11" x14ac:dyDescent="0.3">
      <c r="A3681">
        <v>6</v>
      </c>
      <c r="B3681">
        <v>2</v>
      </c>
      <c r="C3681">
        <v>14</v>
      </c>
      <c r="D3681">
        <v>739</v>
      </c>
      <c r="E3681">
        <v>150</v>
      </c>
      <c r="F3681">
        <v>14.8</v>
      </c>
      <c r="G3681">
        <v>7.5</v>
      </c>
      <c r="H3681">
        <v>777.90599999999995</v>
      </c>
      <c r="I3681">
        <v>28.6</v>
      </c>
      <c r="J3681">
        <v>659.28</v>
      </c>
      <c r="K3681">
        <v>634.45000000000005</v>
      </c>
    </row>
    <row r="3682" spans="1:11" x14ac:dyDescent="0.3">
      <c r="A3682">
        <v>6</v>
      </c>
      <c r="B3682">
        <v>2</v>
      </c>
      <c r="C3682">
        <v>15</v>
      </c>
      <c r="D3682">
        <v>771</v>
      </c>
      <c r="E3682">
        <v>130</v>
      </c>
      <c r="F3682">
        <v>13.9</v>
      </c>
      <c r="G3682">
        <v>8.1999999999999993</v>
      </c>
      <c r="H3682">
        <v>659.34</v>
      </c>
      <c r="I3682">
        <v>24.887</v>
      </c>
      <c r="J3682">
        <v>562.14099999999996</v>
      </c>
      <c r="K3682">
        <v>541.08000000000004</v>
      </c>
    </row>
    <row r="3683" spans="1:11" x14ac:dyDescent="0.3">
      <c r="A3683">
        <v>6</v>
      </c>
      <c r="B3683">
        <v>2</v>
      </c>
      <c r="C3683">
        <v>16</v>
      </c>
      <c r="D3683">
        <v>706</v>
      </c>
      <c r="E3683">
        <v>107</v>
      </c>
      <c r="F3683">
        <v>13</v>
      </c>
      <c r="G3683">
        <v>8</v>
      </c>
      <c r="H3683">
        <v>448.62</v>
      </c>
      <c r="I3683">
        <v>20.385000000000002</v>
      </c>
      <c r="J3683">
        <v>378.07100000000003</v>
      </c>
      <c r="K3683">
        <v>363.26900000000001</v>
      </c>
    </row>
    <row r="3684" spans="1:11" x14ac:dyDescent="0.3">
      <c r="A3684">
        <v>6</v>
      </c>
      <c r="B3684">
        <v>2</v>
      </c>
      <c r="C3684">
        <v>17</v>
      </c>
      <c r="D3684">
        <v>553</v>
      </c>
      <c r="E3684">
        <v>78</v>
      </c>
      <c r="F3684">
        <v>12</v>
      </c>
      <c r="G3684">
        <v>7.9</v>
      </c>
      <c r="H3684">
        <v>218.31700000000001</v>
      </c>
      <c r="I3684">
        <v>15.166</v>
      </c>
      <c r="J3684">
        <v>169.541</v>
      </c>
      <c r="K3684">
        <v>160.43700000000001</v>
      </c>
    </row>
    <row r="3685" spans="1:11" x14ac:dyDescent="0.3">
      <c r="A3685">
        <v>6</v>
      </c>
      <c r="B3685">
        <v>2</v>
      </c>
      <c r="C3685">
        <v>18</v>
      </c>
      <c r="D3685">
        <v>274</v>
      </c>
      <c r="E3685">
        <v>45</v>
      </c>
      <c r="F3685">
        <v>11.1</v>
      </c>
      <c r="G3685">
        <v>7.7</v>
      </c>
      <c r="H3685">
        <v>44.155000000000001</v>
      </c>
      <c r="I3685">
        <v>10.93</v>
      </c>
      <c r="J3685">
        <v>33.866999999999997</v>
      </c>
      <c r="K3685">
        <v>27.672999999999998</v>
      </c>
    </row>
    <row r="3686" spans="1:11" x14ac:dyDescent="0.3">
      <c r="A3686">
        <v>6</v>
      </c>
      <c r="B3686">
        <v>2</v>
      </c>
      <c r="C3686">
        <v>19</v>
      </c>
      <c r="D3686">
        <v>8</v>
      </c>
      <c r="E3686">
        <v>8</v>
      </c>
      <c r="F3686">
        <v>10.9</v>
      </c>
      <c r="G3686">
        <v>6.9</v>
      </c>
      <c r="H3686">
        <v>7.7590000000000003</v>
      </c>
      <c r="I3686">
        <v>9.7690000000000001</v>
      </c>
      <c r="J3686">
        <v>7.0279999999999996</v>
      </c>
      <c r="K3686">
        <v>1.335</v>
      </c>
    </row>
    <row r="3687" spans="1:11" x14ac:dyDescent="0.3">
      <c r="A3687">
        <v>6</v>
      </c>
      <c r="B3687">
        <v>2</v>
      </c>
      <c r="C3687">
        <v>20</v>
      </c>
      <c r="D3687">
        <v>0</v>
      </c>
      <c r="E3687">
        <v>0</v>
      </c>
      <c r="F3687">
        <v>10.8</v>
      </c>
      <c r="G3687">
        <v>6</v>
      </c>
      <c r="H3687">
        <v>0</v>
      </c>
      <c r="I3687">
        <v>10.8</v>
      </c>
      <c r="J3687">
        <v>0</v>
      </c>
      <c r="K3687">
        <v>0</v>
      </c>
    </row>
    <row r="3688" spans="1:11" x14ac:dyDescent="0.3">
      <c r="A3688">
        <v>6</v>
      </c>
      <c r="B3688">
        <v>2</v>
      </c>
      <c r="C3688">
        <v>21</v>
      </c>
      <c r="D3688">
        <v>0</v>
      </c>
      <c r="E3688">
        <v>0</v>
      </c>
      <c r="F3688">
        <v>10.6</v>
      </c>
      <c r="G3688">
        <v>5.2</v>
      </c>
      <c r="H3688">
        <v>0</v>
      </c>
      <c r="I3688">
        <v>10.6</v>
      </c>
      <c r="J3688">
        <v>0</v>
      </c>
      <c r="K3688">
        <v>0</v>
      </c>
    </row>
    <row r="3689" spans="1:11" x14ac:dyDescent="0.3">
      <c r="A3689">
        <v>6</v>
      </c>
      <c r="B3689">
        <v>2</v>
      </c>
      <c r="C3689">
        <v>22</v>
      </c>
      <c r="D3689">
        <v>0</v>
      </c>
      <c r="E3689">
        <v>0</v>
      </c>
      <c r="F3689">
        <v>10.6</v>
      </c>
      <c r="G3689">
        <v>5.2</v>
      </c>
      <c r="H3689">
        <v>0</v>
      </c>
      <c r="I3689">
        <v>10.6</v>
      </c>
      <c r="J3689">
        <v>0</v>
      </c>
      <c r="K3689">
        <v>0</v>
      </c>
    </row>
    <row r="3690" spans="1:11" x14ac:dyDescent="0.3">
      <c r="A3690">
        <v>6</v>
      </c>
      <c r="B3690">
        <v>2</v>
      </c>
      <c r="C3690">
        <v>23</v>
      </c>
      <c r="D3690">
        <v>0</v>
      </c>
      <c r="E3690">
        <v>0</v>
      </c>
      <c r="F3690">
        <v>10.6</v>
      </c>
      <c r="G3690">
        <v>5.2</v>
      </c>
      <c r="H3690">
        <v>0</v>
      </c>
      <c r="I3690">
        <v>10.6</v>
      </c>
      <c r="J3690">
        <v>0</v>
      </c>
      <c r="K3690">
        <v>0</v>
      </c>
    </row>
    <row r="3691" spans="1:11" x14ac:dyDescent="0.3">
      <c r="A3691">
        <v>6</v>
      </c>
      <c r="B3691">
        <v>3</v>
      </c>
      <c r="C3691">
        <v>0</v>
      </c>
      <c r="D3691">
        <v>0</v>
      </c>
      <c r="E3691">
        <v>0</v>
      </c>
      <c r="F3691">
        <v>10.6</v>
      </c>
      <c r="G3691">
        <v>5.2</v>
      </c>
      <c r="H3691">
        <v>0</v>
      </c>
      <c r="I3691">
        <v>10.6</v>
      </c>
      <c r="J3691">
        <v>0</v>
      </c>
      <c r="K3691">
        <v>0</v>
      </c>
    </row>
    <row r="3692" spans="1:11" x14ac:dyDescent="0.3">
      <c r="A3692">
        <v>6</v>
      </c>
      <c r="B3692">
        <v>3</v>
      </c>
      <c r="C3692">
        <v>1</v>
      </c>
      <c r="D3692">
        <v>0</v>
      </c>
      <c r="E3692">
        <v>0</v>
      </c>
      <c r="F3692">
        <v>10.6</v>
      </c>
      <c r="G3692">
        <v>5.2</v>
      </c>
      <c r="H3692">
        <v>0</v>
      </c>
      <c r="I3692">
        <v>10.6</v>
      </c>
      <c r="J3692">
        <v>0</v>
      </c>
      <c r="K3692">
        <v>0</v>
      </c>
    </row>
    <row r="3693" spans="1:11" x14ac:dyDescent="0.3">
      <c r="A3693">
        <v>6</v>
      </c>
      <c r="B3693">
        <v>3</v>
      </c>
      <c r="C3693">
        <v>2</v>
      </c>
      <c r="D3693">
        <v>0</v>
      </c>
      <c r="E3693">
        <v>0</v>
      </c>
      <c r="F3693">
        <v>10.6</v>
      </c>
      <c r="G3693">
        <v>5.2</v>
      </c>
      <c r="H3693">
        <v>0</v>
      </c>
      <c r="I3693">
        <v>10.6</v>
      </c>
      <c r="J3693">
        <v>0</v>
      </c>
      <c r="K3693">
        <v>0</v>
      </c>
    </row>
    <row r="3694" spans="1:11" x14ac:dyDescent="0.3">
      <c r="A3694">
        <v>6</v>
      </c>
      <c r="B3694">
        <v>3</v>
      </c>
      <c r="C3694">
        <v>3</v>
      </c>
      <c r="D3694">
        <v>0</v>
      </c>
      <c r="E3694">
        <v>0</v>
      </c>
      <c r="F3694">
        <v>10.6</v>
      </c>
      <c r="G3694">
        <v>5.2</v>
      </c>
      <c r="H3694">
        <v>0</v>
      </c>
      <c r="I3694">
        <v>10.6</v>
      </c>
      <c r="J3694">
        <v>0</v>
      </c>
      <c r="K3694">
        <v>0</v>
      </c>
    </row>
    <row r="3695" spans="1:11" x14ac:dyDescent="0.3">
      <c r="A3695">
        <v>6</v>
      </c>
      <c r="B3695">
        <v>3</v>
      </c>
      <c r="C3695">
        <v>4</v>
      </c>
      <c r="D3695">
        <v>0</v>
      </c>
      <c r="E3695">
        <v>1</v>
      </c>
      <c r="F3695">
        <v>10.6</v>
      </c>
      <c r="G3695">
        <v>4.8</v>
      </c>
      <c r="H3695">
        <v>0.97</v>
      </c>
      <c r="I3695">
        <v>8.9320000000000004</v>
      </c>
      <c r="J3695">
        <v>0.88100000000000001</v>
      </c>
      <c r="K3695">
        <v>0</v>
      </c>
    </row>
    <row r="3696" spans="1:11" x14ac:dyDescent="0.3">
      <c r="A3696">
        <v>6</v>
      </c>
      <c r="B3696">
        <v>3</v>
      </c>
      <c r="C3696">
        <v>5</v>
      </c>
      <c r="D3696">
        <v>0</v>
      </c>
      <c r="E3696">
        <v>25</v>
      </c>
      <c r="F3696">
        <v>10.6</v>
      </c>
      <c r="G3696">
        <v>4.5</v>
      </c>
      <c r="H3696">
        <v>23.704999999999998</v>
      </c>
      <c r="I3696">
        <v>9.3949999999999996</v>
      </c>
      <c r="J3696">
        <v>21.5</v>
      </c>
      <c r="K3696">
        <v>15.54</v>
      </c>
    </row>
    <row r="3697" spans="1:11" x14ac:dyDescent="0.3">
      <c r="A3697">
        <v>6</v>
      </c>
      <c r="B3697">
        <v>3</v>
      </c>
      <c r="C3697">
        <v>6</v>
      </c>
      <c r="D3697">
        <v>2</v>
      </c>
      <c r="E3697">
        <v>64</v>
      </c>
      <c r="F3697">
        <v>10.6</v>
      </c>
      <c r="G3697">
        <v>4.0999999999999996</v>
      </c>
      <c r="H3697">
        <v>61.134</v>
      </c>
      <c r="I3697">
        <v>10.343999999999999</v>
      </c>
      <c r="J3697">
        <v>55.170999999999999</v>
      </c>
      <c r="K3697">
        <v>48.561</v>
      </c>
    </row>
    <row r="3698" spans="1:11" x14ac:dyDescent="0.3">
      <c r="A3698">
        <v>6</v>
      </c>
      <c r="B3698">
        <v>3</v>
      </c>
      <c r="C3698">
        <v>7</v>
      </c>
      <c r="D3698">
        <v>3</v>
      </c>
      <c r="E3698">
        <v>154</v>
      </c>
      <c r="F3698">
        <v>11.1</v>
      </c>
      <c r="G3698">
        <v>4.5</v>
      </c>
      <c r="H3698">
        <v>147.13200000000001</v>
      </c>
      <c r="I3698">
        <v>13.053000000000001</v>
      </c>
      <c r="J3698">
        <v>131.74799999999999</v>
      </c>
      <c r="K3698">
        <v>123.517</v>
      </c>
    </row>
    <row r="3699" spans="1:11" x14ac:dyDescent="0.3">
      <c r="A3699">
        <v>6</v>
      </c>
      <c r="B3699">
        <v>3</v>
      </c>
      <c r="C3699">
        <v>8</v>
      </c>
      <c r="D3699">
        <v>2</v>
      </c>
      <c r="E3699">
        <v>228</v>
      </c>
      <c r="F3699">
        <v>11.7</v>
      </c>
      <c r="G3699">
        <v>4.8</v>
      </c>
      <c r="H3699">
        <v>218.77</v>
      </c>
      <c r="I3699">
        <v>15.475</v>
      </c>
      <c r="J3699">
        <v>194.39599999999999</v>
      </c>
      <c r="K3699">
        <v>184.69</v>
      </c>
    </row>
    <row r="3700" spans="1:11" x14ac:dyDescent="0.3">
      <c r="A3700">
        <v>6</v>
      </c>
      <c r="B3700">
        <v>3</v>
      </c>
      <c r="C3700">
        <v>9</v>
      </c>
      <c r="D3700">
        <v>6</v>
      </c>
      <c r="E3700">
        <v>305</v>
      </c>
      <c r="F3700">
        <v>12.2</v>
      </c>
      <c r="G3700">
        <v>5.2</v>
      </c>
      <c r="H3700">
        <v>297.83999999999997</v>
      </c>
      <c r="I3700">
        <v>17.722000000000001</v>
      </c>
      <c r="J3700">
        <v>262.65100000000001</v>
      </c>
      <c r="K3700">
        <v>251.18600000000001</v>
      </c>
    </row>
    <row r="3701" spans="1:11" x14ac:dyDescent="0.3">
      <c r="A3701">
        <v>6</v>
      </c>
      <c r="B3701">
        <v>3</v>
      </c>
      <c r="C3701">
        <v>10</v>
      </c>
      <c r="D3701">
        <v>2</v>
      </c>
      <c r="E3701">
        <v>397</v>
      </c>
      <c r="F3701">
        <v>12.4</v>
      </c>
      <c r="G3701">
        <v>5.5</v>
      </c>
      <c r="H3701">
        <v>386.09300000000002</v>
      </c>
      <c r="I3701">
        <v>19.798999999999999</v>
      </c>
      <c r="J3701">
        <v>338.08300000000003</v>
      </c>
      <c r="K3701">
        <v>324.48899999999998</v>
      </c>
    </row>
    <row r="3702" spans="1:11" x14ac:dyDescent="0.3">
      <c r="A3702">
        <v>6</v>
      </c>
      <c r="B3702">
        <v>3</v>
      </c>
      <c r="C3702">
        <v>11</v>
      </c>
      <c r="D3702">
        <v>1</v>
      </c>
      <c r="E3702">
        <v>394</v>
      </c>
      <c r="F3702">
        <v>12.6</v>
      </c>
      <c r="G3702">
        <v>5.9</v>
      </c>
      <c r="H3702">
        <v>383.14100000000002</v>
      </c>
      <c r="I3702">
        <v>19.797000000000001</v>
      </c>
      <c r="J3702">
        <v>335.50200000000001</v>
      </c>
      <c r="K3702">
        <v>321.98399999999998</v>
      </c>
    </row>
    <row r="3703" spans="1:11" x14ac:dyDescent="0.3">
      <c r="A3703">
        <v>6</v>
      </c>
      <c r="B3703">
        <v>3</v>
      </c>
      <c r="C3703">
        <v>12</v>
      </c>
      <c r="D3703">
        <v>1</v>
      </c>
      <c r="E3703">
        <v>431</v>
      </c>
      <c r="F3703">
        <v>12.8</v>
      </c>
      <c r="G3703">
        <v>6.2</v>
      </c>
      <c r="H3703">
        <v>419.90899999999999</v>
      </c>
      <c r="I3703">
        <v>20.504000000000001</v>
      </c>
      <c r="J3703">
        <v>366.80399999999997</v>
      </c>
      <c r="K3703">
        <v>352.34899999999999</v>
      </c>
    </row>
    <row r="3704" spans="1:11" x14ac:dyDescent="0.3">
      <c r="A3704">
        <v>6</v>
      </c>
      <c r="B3704">
        <v>3</v>
      </c>
      <c r="C3704">
        <v>13</v>
      </c>
      <c r="D3704">
        <v>0</v>
      </c>
      <c r="E3704">
        <v>437</v>
      </c>
      <c r="F3704">
        <v>12.8</v>
      </c>
      <c r="G3704">
        <v>6</v>
      </c>
      <c r="H3704">
        <v>424.041</v>
      </c>
      <c r="I3704">
        <v>20.82</v>
      </c>
      <c r="J3704">
        <v>370.01</v>
      </c>
      <c r="K3704">
        <v>355.45699999999999</v>
      </c>
    </row>
    <row r="3705" spans="1:11" x14ac:dyDescent="0.3">
      <c r="A3705">
        <v>6</v>
      </c>
      <c r="B3705">
        <v>3</v>
      </c>
      <c r="C3705">
        <v>14</v>
      </c>
      <c r="D3705">
        <v>0</v>
      </c>
      <c r="E3705">
        <v>383</v>
      </c>
      <c r="F3705">
        <v>12.8</v>
      </c>
      <c r="G3705">
        <v>5.9</v>
      </c>
      <c r="H3705">
        <v>369.49799999999999</v>
      </c>
      <c r="I3705">
        <v>19.792000000000002</v>
      </c>
      <c r="J3705">
        <v>323.56099999999998</v>
      </c>
      <c r="K3705">
        <v>310.392</v>
      </c>
    </row>
    <row r="3706" spans="1:11" x14ac:dyDescent="0.3">
      <c r="A3706">
        <v>6</v>
      </c>
      <c r="B3706">
        <v>3</v>
      </c>
      <c r="C3706">
        <v>15</v>
      </c>
      <c r="D3706">
        <v>0</v>
      </c>
      <c r="E3706">
        <v>320</v>
      </c>
      <c r="F3706">
        <v>12.8</v>
      </c>
      <c r="G3706">
        <v>5.7</v>
      </c>
      <c r="H3706">
        <v>306.38799999999998</v>
      </c>
      <c r="I3706">
        <v>18.512</v>
      </c>
      <c r="J3706">
        <v>269.47699999999998</v>
      </c>
      <c r="K3706">
        <v>257.827</v>
      </c>
    </row>
    <row r="3707" spans="1:11" x14ac:dyDescent="0.3">
      <c r="A3707">
        <v>6</v>
      </c>
      <c r="B3707">
        <v>3</v>
      </c>
      <c r="C3707">
        <v>16</v>
      </c>
      <c r="D3707">
        <v>1</v>
      </c>
      <c r="E3707">
        <v>224</v>
      </c>
      <c r="F3707">
        <v>12.4</v>
      </c>
      <c r="G3707">
        <v>5.7</v>
      </c>
      <c r="H3707">
        <v>212.71299999999999</v>
      </c>
      <c r="I3707">
        <v>16.007999999999999</v>
      </c>
      <c r="J3707">
        <v>188.67099999999999</v>
      </c>
      <c r="K3707">
        <v>179.10499999999999</v>
      </c>
    </row>
    <row r="3708" spans="1:11" x14ac:dyDescent="0.3">
      <c r="A3708">
        <v>6</v>
      </c>
      <c r="B3708">
        <v>3</v>
      </c>
      <c r="C3708">
        <v>17</v>
      </c>
      <c r="D3708">
        <v>0</v>
      </c>
      <c r="E3708">
        <v>145</v>
      </c>
      <c r="F3708">
        <v>12.1</v>
      </c>
      <c r="G3708">
        <v>5.7</v>
      </c>
      <c r="H3708">
        <v>135.18100000000001</v>
      </c>
      <c r="I3708">
        <v>13.878</v>
      </c>
      <c r="J3708">
        <v>120.78100000000001</v>
      </c>
      <c r="K3708">
        <v>112.794</v>
      </c>
    </row>
    <row r="3709" spans="1:11" x14ac:dyDescent="0.3">
      <c r="A3709">
        <v>6</v>
      </c>
      <c r="B3709">
        <v>3</v>
      </c>
      <c r="C3709">
        <v>18</v>
      </c>
      <c r="D3709">
        <v>0</v>
      </c>
      <c r="E3709">
        <v>59</v>
      </c>
      <c r="F3709">
        <v>11.7</v>
      </c>
      <c r="G3709">
        <v>5.7</v>
      </c>
      <c r="H3709">
        <v>53.572000000000003</v>
      </c>
      <c r="I3709">
        <v>11.590999999999999</v>
      </c>
      <c r="J3709">
        <v>48.234000000000002</v>
      </c>
      <c r="K3709">
        <v>41.761000000000003</v>
      </c>
    </row>
    <row r="3710" spans="1:11" x14ac:dyDescent="0.3">
      <c r="A3710">
        <v>6</v>
      </c>
      <c r="B3710">
        <v>3</v>
      </c>
      <c r="C3710">
        <v>19</v>
      </c>
      <c r="D3710">
        <v>0</v>
      </c>
      <c r="E3710">
        <v>10</v>
      </c>
      <c r="F3710">
        <v>11.7</v>
      </c>
      <c r="G3710">
        <v>5.9</v>
      </c>
      <c r="H3710">
        <v>9.6980000000000004</v>
      </c>
      <c r="I3710">
        <v>10.521000000000001</v>
      </c>
      <c r="J3710">
        <v>8.7629999999999999</v>
      </c>
      <c r="K3710">
        <v>3.0390000000000001</v>
      </c>
    </row>
    <row r="3711" spans="1:11" x14ac:dyDescent="0.3">
      <c r="A3711">
        <v>6</v>
      </c>
      <c r="B3711">
        <v>3</v>
      </c>
      <c r="C3711">
        <v>20</v>
      </c>
      <c r="D3711">
        <v>0</v>
      </c>
      <c r="E3711">
        <v>0</v>
      </c>
      <c r="F3711">
        <v>11.7</v>
      </c>
      <c r="G3711">
        <v>6</v>
      </c>
      <c r="H3711">
        <v>0</v>
      </c>
      <c r="I3711">
        <v>11.7</v>
      </c>
      <c r="J3711">
        <v>0</v>
      </c>
      <c r="K3711">
        <v>0</v>
      </c>
    </row>
    <row r="3712" spans="1:11" x14ac:dyDescent="0.3">
      <c r="A3712">
        <v>6</v>
      </c>
      <c r="B3712">
        <v>3</v>
      </c>
      <c r="C3712">
        <v>21</v>
      </c>
      <c r="D3712">
        <v>0</v>
      </c>
      <c r="E3712">
        <v>0</v>
      </c>
      <c r="F3712">
        <v>11.7</v>
      </c>
      <c r="G3712">
        <v>6.2</v>
      </c>
      <c r="H3712">
        <v>0</v>
      </c>
      <c r="I3712">
        <v>11.7</v>
      </c>
      <c r="J3712">
        <v>0</v>
      </c>
      <c r="K3712">
        <v>0</v>
      </c>
    </row>
    <row r="3713" spans="1:11" x14ac:dyDescent="0.3">
      <c r="A3713">
        <v>6</v>
      </c>
      <c r="B3713">
        <v>3</v>
      </c>
      <c r="C3713">
        <v>22</v>
      </c>
      <c r="D3713">
        <v>0</v>
      </c>
      <c r="E3713">
        <v>0</v>
      </c>
      <c r="F3713">
        <v>11.3</v>
      </c>
      <c r="G3713">
        <v>6.7</v>
      </c>
      <c r="H3713">
        <v>0</v>
      </c>
      <c r="I3713">
        <v>11.3</v>
      </c>
      <c r="J3713">
        <v>0</v>
      </c>
      <c r="K3713">
        <v>0</v>
      </c>
    </row>
    <row r="3714" spans="1:11" x14ac:dyDescent="0.3">
      <c r="A3714">
        <v>6</v>
      </c>
      <c r="B3714">
        <v>3</v>
      </c>
      <c r="C3714">
        <v>23</v>
      </c>
      <c r="D3714">
        <v>0</v>
      </c>
      <c r="E3714">
        <v>0</v>
      </c>
      <c r="F3714">
        <v>11</v>
      </c>
      <c r="G3714">
        <v>7.2</v>
      </c>
      <c r="H3714">
        <v>0</v>
      </c>
      <c r="I3714">
        <v>11</v>
      </c>
      <c r="J3714">
        <v>0</v>
      </c>
      <c r="K3714">
        <v>0</v>
      </c>
    </row>
    <row r="3715" spans="1:11" x14ac:dyDescent="0.3">
      <c r="A3715">
        <v>6</v>
      </c>
      <c r="B3715">
        <v>4</v>
      </c>
      <c r="C3715">
        <v>0</v>
      </c>
      <c r="D3715">
        <v>0</v>
      </c>
      <c r="E3715">
        <v>0</v>
      </c>
      <c r="F3715">
        <v>10.6</v>
      </c>
      <c r="G3715">
        <v>7.7</v>
      </c>
      <c r="H3715">
        <v>0</v>
      </c>
      <c r="I3715">
        <v>10.6</v>
      </c>
      <c r="J3715">
        <v>0</v>
      </c>
      <c r="K3715">
        <v>0</v>
      </c>
    </row>
    <row r="3716" spans="1:11" x14ac:dyDescent="0.3">
      <c r="A3716">
        <v>6</v>
      </c>
      <c r="B3716">
        <v>4</v>
      </c>
      <c r="C3716">
        <v>1</v>
      </c>
      <c r="D3716">
        <v>0</v>
      </c>
      <c r="E3716">
        <v>0</v>
      </c>
      <c r="F3716">
        <v>10.4</v>
      </c>
      <c r="G3716">
        <v>6.7</v>
      </c>
      <c r="H3716">
        <v>0</v>
      </c>
      <c r="I3716">
        <v>10.4</v>
      </c>
      <c r="J3716">
        <v>0</v>
      </c>
      <c r="K3716">
        <v>0</v>
      </c>
    </row>
    <row r="3717" spans="1:11" x14ac:dyDescent="0.3">
      <c r="A3717">
        <v>6</v>
      </c>
      <c r="B3717">
        <v>4</v>
      </c>
      <c r="C3717">
        <v>2</v>
      </c>
      <c r="D3717">
        <v>0</v>
      </c>
      <c r="E3717">
        <v>0</v>
      </c>
      <c r="F3717">
        <v>10.199999999999999</v>
      </c>
      <c r="G3717">
        <v>5.6</v>
      </c>
      <c r="H3717">
        <v>0</v>
      </c>
      <c r="I3717">
        <v>10.199999999999999</v>
      </c>
      <c r="J3717">
        <v>0</v>
      </c>
      <c r="K3717">
        <v>0</v>
      </c>
    </row>
    <row r="3718" spans="1:11" x14ac:dyDescent="0.3">
      <c r="A3718">
        <v>6</v>
      </c>
      <c r="B3718">
        <v>4</v>
      </c>
      <c r="C3718">
        <v>3</v>
      </c>
      <c r="D3718">
        <v>0</v>
      </c>
      <c r="E3718">
        <v>0</v>
      </c>
      <c r="F3718">
        <v>10</v>
      </c>
      <c r="G3718">
        <v>4.5999999999999996</v>
      </c>
      <c r="H3718">
        <v>0</v>
      </c>
      <c r="I3718">
        <v>10</v>
      </c>
      <c r="J3718">
        <v>0</v>
      </c>
      <c r="K3718">
        <v>0</v>
      </c>
    </row>
    <row r="3719" spans="1:11" x14ac:dyDescent="0.3">
      <c r="A3719">
        <v>6</v>
      </c>
      <c r="B3719">
        <v>4</v>
      </c>
      <c r="C3719">
        <v>4</v>
      </c>
      <c r="D3719">
        <v>0</v>
      </c>
      <c r="E3719">
        <v>2</v>
      </c>
      <c r="F3719">
        <v>10</v>
      </c>
      <c r="G3719">
        <v>4.3</v>
      </c>
      <c r="H3719">
        <v>1.94</v>
      </c>
      <c r="I3719">
        <v>8.2349999999999994</v>
      </c>
      <c r="J3719">
        <v>1.766</v>
      </c>
      <c r="K3719">
        <v>0</v>
      </c>
    </row>
    <row r="3720" spans="1:11" x14ac:dyDescent="0.3">
      <c r="A3720">
        <v>6</v>
      </c>
      <c r="B3720">
        <v>4</v>
      </c>
      <c r="C3720">
        <v>5</v>
      </c>
      <c r="D3720">
        <v>0</v>
      </c>
      <c r="E3720">
        <v>37</v>
      </c>
      <c r="F3720">
        <v>10</v>
      </c>
      <c r="G3720">
        <v>3.9</v>
      </c>
      <c r="H3720">
        <v>34.042999999999999</v>
      </c>
      <c r="I3720">
        <v>8.9429999999999996</v>
      </c>
      <c r="J3720">
        <v>30.922000000000001</v>
      </c>
      <c r="K3720">
        <v>24.783999999999999</v>
      </c>
    </row>
    <row r="3721" spans="1:11" x14ac:dyDescent="0.3">
      <c r="A3721">
        <v>6</v>
      </c>
      <c r="B3721">
        <v>4</v>
      </c>
      <c r="C3721">
        <v>6</v>
      </c>
      <c r="D3721">
        <v>0</v>
      </c>
      <c r="E3721">
        <v>102</v>
      </c>
      <c r="F3721">
        <v>10</v>
      </c>
      <c r="G3721">
        <v>3.6</v>
      </c>
      <c r="H3721">
        <v>95.35</v>
      </c>
      <c r="I3721">
        <v>10.667999999999999</v>
      </c>
      <c r="J3721">
        <v>86.114000000000004</v>
      </c>
      <c r="K3721">
        <v>78.873999999999995</v>
      </c>
    </row>
    <row r="3722" spans="1:11" x14ac:dyDescent="0.3">
      <c r="A3722">
        <v>6</v>
      </c>
      <c r="B3722">
        <v>4</v>
      </c>
      <c r="C3722">
        <v>7</v>
      </c>
      <c r="D3722">
        <v>101</v>
      </c>
      <c r="E3722">
        <v>167</v>
      </c>
      <c r="F3722">
        <v>11.5</v>
      </c>
      <c r="G3722">
        <v>3.3</v>
      </c>
      <c r="H3722">
        <v>203.233</v>
      </c>
      <c r="I3722">
        <v>15.387</v>
      </c>
      <c r="J3722">
        <v>178.09700000000001</v>
      </c>
      <c r="K3722">
        <v>168.78700000000001</v>
      </c>
    </row>
    <row r="3723" spans="1:11" x14ac:dyDescent="0.3">
      <c r="A3723">
        <v>6</v>
      </c>
      <c r="B3723">
        <v>4</v>
      </c>
      <c r="C3723">
        <v>8</v>
      </c>
      <c r="D3723">
        <v>384</v>
      </c>
      <c r="E3723">
        <v>246</v>
      </c>
      <c r="F3723">
        <v>12.9</v>
      </c>
      <c r="G3723">
        <v>2.9</v>
      </c>
      <c r="H3723">
        <v>489.471</v>
      </c>
      <c r="I3723">
        <v>25.352</v>
      </c>
      <c r="J3723">
        <v>417.02600000000001</v>
      </c>
      <c r="K3723">
        <v>400.99599999999998</v>
      </c>
    </row>
    <row r="3724" spans="1:11" x14ac:dyDescent="0.3">
      <c r="A3724">
        <v>6</v>
      </c>
      <c r="B3724">
        <v>4</v>
      </c>
      <c r="C3724">
        <v>9</v>
      </c>
      <c r="D3724">
        <v>531</v>
      </c>
      <c r="E3724">
        <v>283</v>
      </c>
      <c r="F3724">
        <v>14.4</v>
      </c>
      <c r="G3724">
        <v>2.6</v>
      </c>
      <c r="H3724">
        <v>715.96299999999997</v>
      </c>
      <c r="I3724">
        <v>34.631</v>
      </c>
      <c r="J3724">
        <v>593.67200000000003</v>
      </c>
      <c r="K3724">
        <v>571.423</v>
      </c>
    </row>
    <row r="3725" spans="1:11" x14ac:dyDescent="0.3">
      <c r="A3725">
        <v>6</v>
      </c>
      <c r="B3725">
        <v>4</v>
      </c>
      <c r="C3725">
        <v>10</v>
      </c>
      <c r="D3725">
        <v>570</v>
      </c>
      <c r="E3725">
        <v>268</v>
      </c>
      <c r="F3725">
        <v>14.6</v>
      </c>
      <c r="G3725">
        <v>4.5</v>
      </c>
      <c r="H3725">
        <v>809.10500000000002</v>
      </c>
      <c r="I3725">
        <v>34.057000000000002</v>
      </c>
      <c r="J3725">
        <v>673.48599999999999</v>
      </c>
      <c r="K3725">
        <v>648.07799999999997</v>
      </c>
    </row>
    <row r="3726" spans="1:11" x14ac:dyDescent="0.3">
      <c r="A3726">
        <v>6</v>
      </c>
      <c r="B3726">
        <v>4</v>
      </c>
      <c r="C3726">
        <v>11</v>
      </c>
      <c r="D3726">
        <v>699</v>
      </c>
      <c r="E3726">
        <v>263</v>
      </c>
      <c r="F3726">
        <v>14.8</v>
      </c>
      <c r="G3726">
        <v>6.3</v>
      </c>
      <c r="H3726">
        <v>973.56799999999998</v>
      </c>
      <c r="I3726">
        <v>34.116</v>
      </c>
      <c r="J3726">
        <v>810.51900000000001</v>
      </c>
      <c r="K3726">
        <v>779.18100000000004</v>
      </c>
    </row>
    <row r="3727" spans="1:11" x14ac:dyDescent="0.3">
      <c r="A3727">
        <v>6</v>
      </c>
      <c r="B3727">
        <v>4</v>
      </c>
      <c r="C3727">
        <v>12</v>
      </c>
      <c r="D3727">
        <v>764</v>
      </c>
      <c r="E3727">
        <v>239</v>
      </c>
      <c r="F3727">
        <v>15</v>
      </c>
      <c r="G3727">
        <v>8.1999999999999993</v>
      </c>
      <c r="H3727">
        <v>1020.1079999999999</v>
      </c>
      <c r="I3727">
        <v>32.343000000000004</v>
      </c>
      <c r="J3727">
        <v>854.726</v>
      </c>
      <c r="K3727">
        <v>821.33900000000006</v>
      </c>
    </row>
    <row r="3728" spans="1:11" x14ac:dyDescent="0.3">
      <c r="A3728">
        <v>6</v>
      </c>
      <c r="B3728">
        <v>4</v>
      </c>
      <c r="C3728">
        <v>13</v>
      </c>
      <c r="D3728">
        <v>754</v>
      </c>
      <c r="E3728">
        <v>232</v>
      </c>
      <c r="F3728">
        <v>15.6</v>
      </c>
      <c r="G3728">
        <v>7.2</v>
      </c>
      <c r="H3728">
        <v>961.39499999999998</v>
      </c>
      <c r="I3728">
        <v>33.470999999999997</v>
      </c>
      <c r="J3728">
        <v>802.05200000000002</v>
      </c>
      <c r="K3728">
        <v>771.09900000000005</v>
      </c>
    </row>
    <row r="3729" spans="1:11" x14ac:dyDescent="0.3">
      <c r="A3729">
        <v>6</v>
      </c>
      <c r="B3729">
        <v>4</v>
      </c>
      <c r="C3729">
        <v>14</v>
      </c>
      <c r="D3729">
        <v>723</v>
      </c>
      <c r="E3729">
        <v>216</v>
      </c>
      <c r="F3729">
        <v>16.100000000000001</v>
      </c>
      <c r="G3729">
        <v>6.2</v>
      </c>
      <c r="H3729">
        <v>833.07799999999997</v>
      </c>
      <c r="I3729">
        <v>33.106000000000002</v>
      </c>
      <c r="J3729">
        <v>694.88800000000003</v>
      </c>
      <c r="K3729">
        <v>668.596</v>
      </c>
    </row>
    <row r="3730" spans="1:11" x14ac:dyDescent="0.3">
      <c r="A3730">
        <v>6</v>
      </c>
      <c r="B3730">
        <v>4</v>
      </c>
      <c r="C3730">
        <v>15</v>
      </c>
      <c r="D3730">
        <v>665</v>
      </c>
      <c r="E3730">
        <v>191</v>
      </c>
      <c r="F3730">
        <v>16.7</v>
      </c>
      <c r="G3730">
        <v>5.2</v>
      </c>
      <c r="H3730">
        <v>648.94799999999998</v>
      </c>
      <c r="I3730">
        <v>31.367000000000001</v>
      </c>
      <c r="J3730">
        <v>541.37900000000002</v>
      </c>
      <c r="K3730">
        <v>521.08199999999999</v>
      </c>
    </row>
    <row r="3731" spans="1:11" x14ac:dyDescent="0.3">
      <c r="A3731">
        <v>6</v>
      </c>
      <c r="B3731">
        <v>4</v>
      </c>
      <c r="C3731">
        <v>16</v>
      </c>
      <c r="D3731">
        <v>529</v>
      </c>
      <c r="E3731">
        <v>150</v>
      </c>
      <c r="F3731">
        <v>15.4</v>
      </c>
      <c r="G3731">
        <v>5.2</v>
      </c>
      <c r="H3731">
        <v>404.20800000000003</v>
      </c>
      <c r="I3731">
        <v>24.279</v>
      </c>
      <c r="J3731">
        <v>338.24700000000001</v>
      </c>
      <c r="K3731">
        <v>324.64800000000002</v>
      </c>
    </row>
    <row r="3732" spans="1:11" x14ac:dyDescent="0.3">
      <c r="A3732">
        <v>6</v>
      </c>
      <c r="B3732">
        <v>4</v>
      </c>
      <c r="C3732">
        <v>17</v>
      </c>
      <c r="D3732">
        <v>173</v>
      </c>
      <c r="E3732">
        <v>132</v>
      </c>
      <c r="F3732">
        <v>14.1</v>
      </c>
      <c r="G3732">
        <v>5.2</v>
      </c>
      <c r="H3732">
        <v>168.60499999999999</v>
      </c>
      <c r="I3732">
        <v>17.201000000000001</v>
      </c>
      <c r="J3732">
        <v>141.334</v>
      </c>
      <c r="K3732">
        <v>132.886</v>
      </c>
    </row>
    <row r="3733" spans="1:11" x14ac:dyDescent="0.3">
      <c r="A3733">
        <v>6</v>
      </c>
      <c r="B3733">
        <v>4</v>
      </c>
      <c r="C3733">
        <v>18</v>
      </c>
      <c r="D3733">
        <v>10</v>
      </c>
      <c r="E3733">
        <v>58</v>
      </c>
      <c r="F3733">
        <v>12.8</v>
      </c>
      <c r="G3733">
        <v>5.2</v>
      </c>
      <c r="H3733">
        <v>53.177999999999997</v>
      </c>
      <c r="I3733">
        <v>12.776999999999999</v>
      </c>
      <c r="J3733">
        <v>47.457999999999998</v>
      </c>
      <c r="K3733">
        <v>41</v>
      </c>
    </row>
    <row r="3734" spans="1:11" x14ac:dyDescent="0.3">
      <c r="A3734">
        <v>6</v>
      </c>
      <c r="B3734">
        <v>4</v>
      </c>
      <c r="C3734">
        <v>19</v>
      </c>
      <c r="D3734">
        <v>0</v>
      </c>
      <c r="E3734">
        <v>4</v>
      </c>
      <c r="F3734">
        <v>12.4</v>
      </c>
      <c r="G3734">
        <v>5.4</v>
      </c>
      <c r="H3734">
        <v>3.879</v>
      </c>
      <c r="I3734">
        <v>11.038</v>
      </c>
      <c r="J3734">
        <v>3.4990000000000001</v>
      </c>
      <c r="K3734">
        <v>0</v>
      </c>
    </row>
    <row r="3735" spans="1:11" x14ac:dyDescent="0.3">
      <c r="A3735">
        <v>6</v>
      </c>
      <c r="B3735">
        <v>4</v>
      </c>
      <c r="C3735">
        <v>20</v>
      </c>
      <c r="D3735">
        <v>0</v>
      </c>
      <c r="E3735">
        <v>0</v>
      </c>
      <c r="F3735">
        <v>12.1</v>
      </c>
      <c r="G3735">
        <v>5.5</v>
      </c>
      <c r="H3735">
        <v>0</v>
      </c>
      <c r="I3735">
        <v>12.1</v>
      </c>
      <c r="J3735">
        <v>0</v>
      </c>
      <c r="K3735">
        <v>0</v>
      </c>
    </row>
    <row r="3736" spans="1:11" x14ac:dyDescent="0.3">
      <c r="A3736">
        <v>6</v>
      </c>
      <c r="B3736">
        <v>4</v>
      </c>
      <c r="C3736">
        <v>21</v>
      </c>
      <c r="D3736">
        <v>0</v>
      </c>
      <c r="E3736">
        <v>0</v>
      </c>
      <c r="F3736">
        <v>11.7</v>
      </c>
      <c r="G3736">
        <v>5.7</v>
      </c>
      <c r="H3736">
        <v>0</v>
      </c>
      <c r="I3736">
        <v>11.7</v>
      </c>
      <c r="J3736">
        <v>0</v>
      </c>
      <c r="K3736">
        <v>0</v>
      </c>
    </row>
    <row r="3737" spans="1:11" x14ac:dyDescent="0.3">
      <c r="A3737">
        <v>6</v>
      </c>
      <c r="B3737">
        <v>4</v>
      </c>
      <c r="C3737">
        <v>22</v>
      </c>
      <c r="D3737">
        <v>0</v>
      </c>
      <c r="E3737">
        <v>0</v>
      </c>
      <c r="F3737">
        <v>11.5</v>
      </c>
      <c r="G3737">
        <v>5.5</v>
      </c>
      <c r="H3737">
        <v>0</v>
      </c>
      <c r="I3737">
        <v>11.5</v>
      </c>
      <c r="J3737">
        <v>0</v>
      </c>
      <c r="K3737">
        <v>0</v>
      </c>
    </row>
    <row r="3738" spans="1:11" x14ac:dyDescent="0.3">
      <c r="A3738">
        <v>6</v>
      </c>
      <c r="B3738">
        <v>4</v>
      </c>
      <c r="C3738">
        <v>23</v>
      </c>
      <c r="D3738">
        <v>0</v>
      </c>
      <c r="E3738">
        <v>0</v>
      </c>
      <c r="F3738">
        <v>11.3</v>
      </c>
      <c r="G3738">
        <v>5.4</v>
      </c>
      <c r="H3738">
        <v>0</v>
      </c>
      <c r="I3738">
        <v>11.3</v>
      </c>
      <c r="J3738">
        <v>0</v>
      </c>
      <c r="K3738">
        <v>0</v>
      </c>
    </row>
    <row r="3739" spans="1:11" x14ac:dyDescent="0.3">
      <c r="A3739">
        <v>6</v>
      </c>
      <c r="B3739">
        <v>5</v>
      </c>
      <c r="C3739">
        <v>0</v>
      </c>
      <c r="D3739">
        <v>0</v>
      </c>
      <c r="E3739">
        <v>0</v>
      </c>
      <c r="F3739">
        <v>11.1</v>
      </c>
      <c r="G3739">
        <v>5.2</v>
      </c>
      <c r="H3739">
        <v>0</v>
      </c>
      <c r="I3739">
        <v>11.1</v>
      </c>
      <c r="J3739">
        <v>0</v>
      </c>
      <c r="K3739">
        <v>0</v>
      </c>
    </row>
    <row r="3740" spans="1:11" x14ac:dyDescent="0.3">
      <c r="A3740">
        <v>6</v>
      </c>
      <c r="B3740">
        <v>5</v>
      </c>
      <c r="C3740">
        <v>1</v>
      </c>
      <c r="D3740">
        <v>0</v>
      </c>
      <c r="E3740">
        <v>0</v>
      </c>
      <c r="F3740">
        <v>10.9</v>
      </c>
      <c r="G3740">
        <v>4.8</v>
      </c>
      <c r="H3740">
        <v>0</v>
      </c>
      <c r="I3740">
        <v>10.9</v>
      </c>
      <c r="J3740">
        <v>0</v>
      </c>
      <c r="K3740">
        <v>0</v>
      </c>
    </row>
    <row r="3741" spans="1:11" x14ac:dyDescent="0.3">
      <c r="A3741">
        <v>6</v>
      </c>
      <c r="B3741">
        <v>5</v>
      </c>
      <c r="C3741">
        <v>2</v>
      </c>
      <c r="D3741">
        <v>0</v>
      </c>
      <c r="E3741">
        <v>0</v>
      </c>
      <c r="F3741">
        <v>10.8</v>
      </c>
      <c r="G3741">
        <v>4.5</v>
      </c>
      <c r="H3741">
        <v>0</v>
      </c>
      <c r="I3741">
        <v>10.8</v>
      </c>
      <c r="J3741">
        <v>0</v>
      </c>
      <c r="K3741">
        <v>0</v>
      </c>
    </row>
    <row r="3742" spans="1:11" x14ac:dyDescent="0.3">
      <c r="A3742">
        <v>6</v>
      </c>
      <c r="B3742">
        <v>5</v>
      </c>
      <c r="C3742">
        <v>3</v>
      </c>
      <c r="D3742">
        <v>0</v>
      </c>
      <c r="E3742">
        <v>0</v>
      </c>
      <c r="F3742">
        <v>10.6</v>
      </c>
      <c r="G3742">
        <v>4.0999999999999996</v>
      </c>
      <c r="H3742">
        <v>0</v>
      </c>
      <c r="I3742">
        <v>10.6</v>
      </c>
      <c r="J3742">
        <v>0</v>
      </c>
      <c r="K3742">
        <v>0</v>
      </c>
    </row>
    <row r="3743" spans="1:11" x14ac:dyDescent="0.3">
      <c r="A3743">
        <v>6</v>
      </c>
      <c r="B3743">
        <v>5</v>
      </c>
      <c r="C3743">
        <v>4</v>
      </c>
      <c r="D3743">
        <v>0</v>
      </c>
      <c r="E3743">
        <v>0</v>
      </c>
      <c r="F3743">
        <v>11.3</v>
      </c>
      <c r="G3743">
        <v>3.2</v>
      </c>
      <c r="H3743">
        <v>0</v>
      </c>
      <c r="I3743">
        <v>11.3</v>
      </c>
      <c r="J3743">
        <v>0</v>
      </c>
      <c r="K3743">
        <v>0</v>
      </c>
    </row>
    <row r="3744" spans="1:11" x14ac:dyDescent="0.3">
      <c r="A3744">
        <v>6</v>
      </c>
      <c r="B3744">
        <v>5</v>
      </c>
      <c r="C3744">
        <v>5</v>
      </c>
      <c r="D3744">
        <v>97</v>
      </c>
      <c r="E3744">
        <v>33</v>
      </c>
      <c r="F3744">
        <v>12.1</v>
      </c>
      <c r="G3744">
        <v>2.4</v>
      </c>
      <c r="H3744">
        <v>27.32</v>
      </c>
      <c r="I3744">
        <v>10.641</v>
      </c>
      <c r="J3744">
        <v>24.675999999999998</v>
      </c>
      <c r="K3744">
        <v>18.655999999999999</v>
      </c>
    </row>
    <row r="3745" spans="1:11" x14ac:dyDescent="0.3">
      <c r="A3745">
        <v>6</v>
      </c>
      <c r="B3745">
        <v>5</v>
      </c>
      <c r="C3745">
        <v>6</v>
      </c>
      <c r="D3745">
        <v>417</v>
      </c>
      <c r="E3745">
        <v>84</v>
      </c>
      <c r="F3745">
        <v>12.8</v>
      </c>
      <c r="G3745">
        <v>1.5</v>
      </c>
      <c r="H3745">
        <v>161.92500000000001</v>
      </c>
      <c r="I3745">
        <v>15.929</v>
      </c>
      <c r="J3745">
        <v>123.001</v>
      </c>
      <c r="K3745">
        <v>114.965</v>
      </c>
    </row>
    <row r="3746" spans="1:11" x14ac:dyDescent="0.3">
      <c r="A3746">
        <v>6</v>
      </c>
      <c r="B3746">
        <v>5</v>
      </c>
      <c r="C3746">
        <v>7</v>
      </c>
      <c r="D3746">
        <v>595</v>
      </c>
      <c r="E3746">
        <v>124</v>
      </c>
      <c r="F3746">
        <v>14.8</v>
      </c>
      <c r="G3746">
        <v>2.9</v>
      </c>
      <c r="H3746">
        <v>378.03399999999999</v>
      </c>
      <c r="I3746">
        <v>24.018999999999998</v>
      </c>
      <c r="J3746">
        <v>311.54199999999997</v>
      </c>
      <c r="K3746">
        <v>298.71899999999999</v>
      </c>
    </row>
    <row r="3747" spans="1:11" x14ac:dyDescent="0.3">
      <c r="A3747">
        <v>6</v>
      </c>
      <c r="B3747">
        <v>5</v>
      </c>
      <c r="C3747">
        <v>8</v>
      </c>
      <c r="D3747">
        <v>696</v>
      </c>
      <c r="E3747">
        <v>155</v>
      </c>
      <c r="F3747">
        <v>16.899999999999999</v>
      </c>
      <c r="G3747">
        <v>4.3</v>
      </c>
      <c r="H3747">
        <v>599.78</v>
      </c>
      <c r="I3747">
        <v>30.922999999999998</v>
      </c>
      <c r="J3747">
        <v>499.06</v>
      </c>
      <c r="K3747">
        <v>480.274</v>
      </c>
    </row>
    <row r="3748" spans="1:11" x14ac:dyDescent="0.3">
      <c r="A3748">
        <v>6</v>
      </c>
      <c r="B3748">
        <v>5</v>
      </c>
      <c r="C3748">
        <v>9</v>
      </c>
      <c r="D3748">
        <v>758</v>
      </c>
      <c r="E3748">
        <v>178</v>
      </c>
      <c r="F3748">
        <v>18.899999999999999</v>
      </c>
      <c r="G3748">
        <v>5.7</v>
      </c>
      <c r="H3748">
        <v>795.20399999999995</v>
      </c>
      <c r="I3748">
        <v>35.35</v>
      </c>
      <c r="J3748">
        <v>657.24300000000005</v>
      </c>
      <c r="K3748">
        <v>632.495</v>
      </c>
    </row>
    <row r="3749" spans="1:11" x14ac:dyDescent="0.3">
      <c r="A3749">
        <v>6</v>
      </c>
      <c r="B3749">
        <v>5</v>
      </c>
      <c r="C3749">
        <v>10</v>
      </c>
      <c r="D3749">
        <v>791</v>
      </c>
      <c r="E3749">
        <v>193</v>
      </c>
      <c r="F3749">
        <v>18.7</v>
      </c>
      <c r="G3749">
        <v>6.5</v>
      </c>
      <c r="H3749">
        <v>934.1</v>
      </c>
      <c r="I3749">
        <v>36.9</v>
      </c>
      <c r="J3749">
        <v>769.47199999999998</v>
      </c>
      <c r="K3749">
        <v>739.97699999999998</v>
      </c>
    </row>
    <row r="3750" spans="1:11" x14ac:dyDescent="0.3">
      <c r="A3750">
        <v>6</v>
      </c>
      <c r="B3750">
        <v>5</v>
      </c>
      <c r="C3750">
        <v>11</v>
      </c>
      <c r="D3750">
        <v>816</v>
      </c>
      <c r="E3750">
        <v>201</v>
      </c>
      <c r="F3750">
        <v>18.5</v>
      </c>
      <c r="G3750">
        <v>7.4</v>
      </c>
      <c r="H3750">
        <v>1021.54</v>
      </c>
      <c r="I3750">
        <v>37.045999999999999</v>
      </c>
      <c r="J3750">
        <v>841.44</v>
      </c>
      <c r="K3750">
        <v>808.67600000000004</v>
      </c>
    </row>
    <row r="3751" spans="1:11" x14ac:dyDescent="0.3">
      <c r="A3751">
        <v>6</v>
      </c>
      <c r="B3751">
        <v>5</v>
      </c>
      <c r="C3751">
        <v>12</v>
      </c>
      <c r="D3751">
        <v>817</v>
      </c>
      <c r="E3751">
        <v>201</v>
      </c>
      <c r="F3751">
        <v>18.3</v>
      </c>
      <c r="G3751">
        <v>8.1999999999999993</v>
      </c>
      <c r="H3751">
        <v>1029.1610000000001</v>
      </c>
      <c r="I3751">
        <v>35.901000000000003</v>
      </c>
      <c r="J3751">
        <v>851.28899999999999</v>
      </c>
      <c r="K3751">
        <v>818.06299999999999</v>
      </c>
    </row>
    <row r="3752" spans="1:11" x14ac:dyDescent="0.3">
      <c r="A3752">
        <v>6</v>
      </c>
      <c r="B3752">
        <v>5</v>
      </c>
      <c r="C3752">
        <v>13</v>
      </c>
      <c r="D3752">
        <v>805</v>
      </c>
      <c r="E3752">
        <v>196</v>
      </c>
      <c r="F3752">
        <v>17.399999999999999</v>
      </c>
      <c r="G3752">
        <v>8.6999999999999993</v>
      </c>
      <c r="H3752">
        <v>969.23</v>
      </c>
      <c r="I3752">
        <v>33.351999999999997</v>
      </c>
      <c r="J3752">
        <v>808.92499999999995</v>
      </c>
      <c r="K3752">
        <v>777.66</v>
      </c>
    </row>
    <row r="3753" spans="1:11" x14ac:dyDescent="0.3">
      <c r="A3753">
        <v>6</v>
      </c>
      <c r="B3753">
        <v>5</v>
      </c>
      <c r="C3753">
        <v>14</v>
      </c>
      <c r="D3753">
        <v>777</v>
      </c>
      <c r="E3753">
        <v>183</v>
      </c>
      <c r="F3753">
        <v>16.5</v>
      </c>
      <c r="G3753">
        <v>9.3000000000000007</v>
      </c>
      <c r="H3753">
        <v>845.41200000000003</v>
      </c>
      <c r="I3753">
        <v>29.741</v>
      </c>
      <c r="J3753">
        <v>713.65499999999997</v>
      </c>
      <c r="K3753">
        <v>686.57500000000005</v>
      </c>
    </row>
    <row r="3754" spans="1:11" x14ac:dyDescent="0.3">
      <c r="A3754">
        <v>6</v>
      </c>
      <c r="B3754">
        <v>5</v>
      </c>
      <c r="C3754">
        <v>15</v>
      </c>
      <c r="D3754">
        <v>727</v>
      </c>
      <c r="E3754">
        <v>162</v>
      </c>
      <c r="F3754">
        <v>15.6</v>
      </c>
      <c r="G3754">
        <v>9.8000000000000007</v>
      </c>
      <c r="H3754">
        <v>662.90599999999995</v>
      </c>
      <c r="I3754">
        <v>25.472999999999999</v>
      </c>
      <c r="J3754">
        <v>564.39800000000002</v>
      </c>
      <c r="K3754">
        <v>543.25300000000004</v>
      </c>
    </row>
    <row r="3755" spans="1:11" x14ac:dyDescent="0.3">
      <c r="A3755">
        <v>6</v>
      </c>
      <c r="B3755">
        <v>5</v>
      </c>
      <c r="C3755">
        <v>16</v>
      </c>
      <c r="D3755">
        <v>636</v>
      </c>
      <c r="E3755">
        <v>132</v>
      </c>
      <c r="F3755">
        <v>14.7</v>
      </c>
      <c r="G3755">
        <v>9.1</v>
      </c>
      <c r="H3755">
        <v>440.86399999999998</v>
      </c>
      <c r="I3755">
        <v>21.352</v>
      </c>
      <c r="J3755">
        <v>371.584</v>
      </c>
      <c r="K3755">
        <v>356.98200000000003</v>
      </c>
    </row>
    <row r="3756" spans="1:11" x14ac:dyDescent="0.3">
      <c r="A3756">
        <v>6</v>
      </c>
      <c r="B3756">
        <v>5</v>
      </c>
      <c r="C3756">
        <v>17</v>
      </c>
      <c r="D3756">
        <v>478</v>
      </c>
      <c r="E3756">
        <v>95</v>
      </c>
      <c r="F3756">
        <v>13.7</v>
      </c>
      <c r="G3756">
        <v>8.4</v>
      </c>
      <c r="H3756">
        <v>215.34100000000001</v>
      </c>
      <c r="I3756">
        <v>16.686</v>
      </c>
      <c r="J3756">
        <v>169.53299999999999</v>
      </c>
      <c r="K3756">
        <v>160.428</v>
      </c>
    </row>
    <row r="3757" spans="1:11" x14ac:dyDescent="0.3">
      <c r="A3757">
        <v>6</v>
      </c>
      <c r="B3757">
        <v>5</v>
      </c>
      <c r="C3757">
        <v>18</v>
      </c>
      <c r="D3757">
        <v>200</v>
      </c>
      <c r="E3757">
        <v>52</v>
      </c>
      <c r="F3757">
        <v>12.8</v>
      </c>
      <c r="G3757">
        <v>7.7</v>
      </c>
      <c r="H3757">
        <v>48.637</v>
      </c>
      <c r="I3757">
        <v>12.723000000000001</v>
      </c>
      <c r="J3757">
        <v>38.841000000000001</v>
      </c>
      <c r="K3757">
        <v>32.551000000000002</v>
      </c>
    </row>
    <row r="3758" spans="1:11" x14ac:dyDescent="0.3">
      <c r="A3758">
        <v>6</v>
      </c>
      <c r="B3758">
        <v>5</v>
      </c>
      <c r="C3758">
        <v>19</v>
      </c>
      <c r="D3758">
        <v>3</v>
      </c>
      <c r="E3758">
        <v>8</v>
      </c>
      <c r="F3758">
        <v>12.2</v>
      </c>
      <c r="G3758">
        <v>6.5</v>
      </c>
      <c r="H3758">
        <v>7.7590000000000003</v>
      </c>
      <c r="I3758">
        <v>11.048</v>
      </c>
      <c r="J3758">
        <v>6.9980000000000002</v>
      </c>
      <c r="K3758">
        <v>1.306</v>
      </c>
    </row>
    <row r="3759" spans="1:11" x14ac:dyDescent="0.3">
      <c r="A3759">
        <v>6</v>
      </c>
      <c r="B3759">
        <v>5</v>
      </c>
      <c r="C3759">
        <v>20</v>
      </c>
      <c r="D3759">
        <v>0</v>
      </c>
      <c r="E3759">
        <v>0</v>
      </c>
      <c r="F3759">
        <v>11.7</v>
      </c>
      <c r="G3759">
        <v>5.3</v>
      </c>
      <c r="H3759">
        <v>0</v>
      </c>
      <c r="I3759">
        <v>11.7</v>
      </c>
      <c r="J3759">
        <v>0</v>
      </c>
      <c r="K3759">
        <v>0</v>
      </c>
    </row>
    <row r="3760" spans="1:11" x14ac:dyDescent="0.3">
      <c r="A3760">
        <v>6</v>
      </c>
      <c r="B3760">
        <v>5</v>
      </c>
      <c r="C3760">
        <v>21</v>
      </c>
      <c r="D3760">
        <v>0</v>
      </c>
      <c r="E3760">
        <v>0</v>
      </c>
      <c r="F3760">
        <v>11.1</v>
      </c>
      <c r="G3760">
        <v>4.0999999999999996</v>
      </c>
      <c r="H3760">
        <v>0</v>
      </c>
      <c r="I3760">
        <v>11.1</v>
      </c>
      <c r="J3760">
        <v>0</v>
      </c>
      <c r="K3760">
        <v>0</v>
      </c>
    </row>
    <row r="3761" spans="1:11" x14ac:dyDescent="0.3">
      <c r="A3761">
        <v>6</v>
      </c>
      <c r="B3761">
        <v>5</v>
      </c>
      <c r="C3761">
        <v>22</v>
      </c>
      <c r="D3761">
        <v>0</v>
      </c>
      <c r="E3761">
        <v>0</v>
      </c>
      <c r="F3761">
        <v>10.9</v>
      </c>
      <c r="G3761">
        <v>4.0999999999999996</v>
      </c>
      <c r="H3761">
        <v>0</v>
      </c>
      <c r="I3761">
        <v>10.9</v>
      </c>
      <c r="J3761">
        <v>0</v>
      </c>
      <c r="K3761">
        <v>0</v>
      </c>
    </row>
    <row r="3762" spans="1:11" x14ac:dyDescent="0.3">
      <c r="A3762">
        <v>6</v>
      </c>
      <c r="B3762">
        <v>5</v>
      </c>
      <c r="C3762">
        <v>23</v>
      </c>
      <c r="D3762">
        <v>0</v>
      </c>
      <c r="E3762">
        <v>0</v>
      </c>
      <c r="F3762">
        <v>10.8</v>
      </c>
      <c r="G3762">
        <v>4.0999999999999996</v>
      </c>
      <c r="H3762">
        <v>0</v>
      </c>
      <c r="I3762">
        <v>10.8</v>
      </c>
      <c r="J3762">
        <v>0</v>
      </c>
      <c r="K3762">
        <v>0</v>
      </c>
    </row>
    <row r="3763" spans="1:11" x14ac:dyDescent="0.3">
      <c r="A3763">
        <v>6</v>
      </c>
      <c r="B3763">
        <v>6</v>
      </c>
      <c r="C3763">
        <v>0</v>
      </c>
      <c r="D3763">
        <v>0</v>
      </c>
      <c r="E3763">
        <v>0</v>
      </c>
      <c r="F3763">
        <v>10.6</v>
      </c>
      <c r="G3763">
        <v>4.0999999999999996</v>
      </c>
      <c r="H3763">
        <v>0</v>
      </c>
      <c r="I3763">
        <v>10.6</v>
      </c>
      <c r="J3763">
        <v>0</v>
      </c>
      <c r="K3763">
        <v>0</v>
      </c>
    </row>
    <row r="3764" spans="1:11" x14ac:dyDescent="0.3">
      <c r="A3764">
        <v>6</v>
      </c>
      <c r="B3764">
        <v>6</v>
      </c>
      <c r="C3764">
        <v>1</v>
      </c>
      <c r="D3764">
        <v>0</v>
      </c>
      <c r="E3764">
        <v>0</v>
      </c>
      <c r="F3764">
        <v>10.199999999999999</v>
      </c>
      <c r="G3764">
        <v>3.9</v>
      </c>
      <c r="H3764">
        <v>0</v>
      </c>
      <c r="I3764">
        <v>10.199999999999999</v>
      </c>
      <c r="J3764">
        <v>0</v>
      </c>
      <c r="K3764">
        <v>0</v>
      </c>
    </row>
    <row r="3765" spans="1:11" x14ac:dyDescent="0.3">
      <c r="A3765">
        <v>6</v>
      </c>
      <c r="B3765">
        <v>6</v>
      </c>
      <c r="C3765">
        <v>2</v>
      </c>
      <c r="D3765">
        <v>0</v>
      </c>
      <c r="E3765">
        <v>0</v>
      </c>
      <c r="F3765">
        <v>9.8000000000000007</v>
      </c>
      <c r="G3765">
        <v>3.8</v>
      </c>
      <c r="H3765">
        <v>0</v>
      </c>
      <c r="I3765">
        <v>9.8000000000000007</v>
      </c>
      <c r="J3765">
        <v>0</v>
      </c>
      <c r="K3765">
        <v>0</v>
      </c>
    </row>
    <row r="3766" spans="1:11" x14ac:dyDescent="0.3">
      <c r="A3766">
        <v>6</v>
      </c>
      <c r="B3766">
        <v>6</v>
      </c>
      <c r="C3766">
        <v>3</v>
      </c>
      <c r="D3766">
        <v>0</v>
      </c>
      <c r="E3766">
        <v>0</v>
      </c>
      <c r="F3766">
        <v>9.4</v>
      </c>
      <c r="G3766">
        <v>3.6</v>
      </c>
      <c r="H3766">
        <v>0</v>
      </c>
      <c r="I3766">
        <v>9.4</v>
      </c>
      <c r="J3766">
        <v>0</v>
      </c>
      <c r="K3766">
        <v>0</v>
      </c>
    </row>
    <row r="3767" spans="1:11" x14ac:dyDescent="0.3">
      <c r="A3767">
        <v>6</v>
      </c>
      <c r="B3767">
        <v>6</v>
      </c>
      <c r="C3767">
        <v>4</v>
      </c>
      <c r="D3767">
        <v>4</v>
      </c>
      <c r="E3767">
        <v>1</v>
      </c>
      <c r="F3767">
        <v>10</v>
      </c>
      <c r="G3767">
        <v>3.9</v>
      </c>
      <c r="H3767">
        <v>0.97</v>
      </c>
      <c r="I3767">
        <v>8.0960000000000001</v>
      </c>
      <c r="J3767">
        <v>0.88300000000000001</v>
      </c>
      <c r="K3767">
        <v>0</v>
      </c>
    </row>
    <row r="3768" spans="1:11" x14ac:dyDescent="0.3">
      <c r="A3768">
        <v>6</v>
      </c>
      <c r="B3768">
        <v>6</v>
      </c>
      <c r="C3768">
        <v>5</v>
      </c>
      <c r="D3768">
        <v>235</v>
      </c>
      <c r="E3768">
        <v>31</v>
      </c>
      <c r="F3768">
        <v>10.5</v>
      </c>
      <c r="G3768">
        <v>4.3</v>
      </c>
      <c r="H3768">
        <v>23.484999999999999</v>
      </c>
      <c r="I3768">
        <v>9.2520000000000007</v>
      </c>
      <c r="J3768">
        <v>21.311</v>
      </c>
      <c r="K3768">
        <v>15.353999999999999</v>
      </c>
    </row>
    <row r="3769" spans="1:11" x14ac:dyDescent="0.3">
      <c r="A3769">
        <v>6</v>
      </c>
      <c r="B3769">
        <v>6</v>
      </c>
      <c r="C3769">
        <v>6</v>
      </c>
      <c r="D3769">
        <v>564</v>
      </c>
      <c r="E3769">
        <v>58</v>
      </c>
      <c r="F3769">
        <v>11.1</v>
      </c>
      <c r="G3769">
        <v>4.5999999999999996</v>
      </c>
      <c r="H3769">
        <v>168.13900000000001</v>
      </c>
      <c r="I3769">
        <v>13.43</v>
      </c>
      <c r="J3769">
        <v>122.246</v>
      </c>
      <c r="K3769">
        <v>114.227</v>
      </c>
    </row>
    <row r="3770" spans="1:11" x14ac:dyDescent="0.3">
      <c r="A3770">
        <v>6</v>
      </c>
      <c r="B3770">
        <v>6</v>
      </c>
      <c r="C3770">
        <v>7</v>
      </c>
      <c r="D3770">
        <v>632</v>
      </c>
      <c r="E3770">
        <v>93</v>
      </c>
      <c r="F3770">
        <v>12.4</v>
      </c>
      <c r="G3770">
        <v>5</v>
      </c>
      <c r="H3770">
        <v>363.43299999999999</v>
      </c>
      <c r="I3770">
        <v>19.420999999999999</v>
      </c>
      <c r="J3770">
        <v>302.78500000000003</v>
      </c>
      <c r="K3770">
        <v>290.21199999999999</v>
      </c>
    </row>
    <row r="3771" spans="1:11" x14ac:dyDescent="0.3">
      <c r="A3771">
        <v>6</v>
      </c>
      <c r="B3771">
        <v>6</v>
      </c>
      <c r="C3771">
        <v>8</v>
      </c>
      <c r="D3771">
        <v>798</v>
      </c>
      <c r="E3771">
        <v>114</v>
      </c>
      <c r="F3771">
        <v>13.7</v>
      </c>
      <c r="G3771">
        <v>5.3</v>
      </c>
      <c r="H3771">
        <v>623.07500000000005</v>
      </c>
      <c r="I3771">
        <v>26.593</v>
      </c>
      <c r="J3771">
        <v>525.78399999999999</v>
      </c>
      <c r="K3771">
        <v>506.05200000000002</v>
      </c>
    </row>
    <row r="3772" spans="1:11" x14ac:dyDescent="0.3">
      <c r="A3772">
        <v>6</v>
      </c>
      <c r="B3772">
        <v>6</v>
      </c>
      <c r="C3772">
        <v>9</v>
      </c>
      <c r="D3772">
        <v>848</v>
      </c>
      <c r="E3772">
        <v>130</v>
      </c>
      <c r="F3772">
        <v>15</v>
      </c>
      <c r="G3772">
        <v>5.7</v>
      </c>
      <c r="H3772">
        <v>817.03200000000004</v>
      </c>
      <c r="I3772">
        <v>31.916</v>
      </c>
      <c r="J3772">
        <v>683.52499999999998</v>
      </c>
      <c r="K3772">
        <v>657.70399999999995</v>
      </c>
    </row>
    <row r="3773" spans="1:11" x14ac:dyDescent="0.3">
      <c r="A3773">
        <v>6</v>
      </c>
      <c r="B3773">
        <v>6</v>
      </c>
      <c r="C3773">
        <v>10</v>
      </c>
      <c r="D3773">
        <v>872</v>
      </c>
      <c r="E3773">
        <v>141</v>
      </c>
      <c r="F3773">
        <v>15.9</v>
      </c>
      <c r="G3773">
        <v>6.5</v>
      </c>
      <c r="H3773">
        <v>950.9</v>
      </c>
      <c r="I3773">
        <v>34.433</v>
      </c>
      <c r="J3773">
        <v>790.33100000000002</v>
      </c>
      <c r="K3773">
        <v>759.90599999999995</v>
      </c>
    </row>
    <row r="3774" spans="1:11" x14ac:dyDescent="0.3">
      <c r="A3774">
        <v>6</v>
      </c>
      <c r="B3774">
        <v>6</v>
      </c>
      <c r="C3774">
        <v>11</v>
      </c>
      <c r="D3774">
        <v>875</v>
      </c>
      <c r="E3774">
        <v>156</v>
      </c>
      <c r="F3774">
        <v>16.899999999999999</v>
      </c>
      <c r="G3774">
        <v>7.4</v>
      </c>
      <c r="H3774">
        <v>1027.104</v>
      </c>
      <c r="I3774">
        <v>35.551000000000002</v>
      </c>
      <c r="J3774">
        <v>850.64200000000005</v>
      </c>
      <c r="K3774">
        <v>817.447</v>
      </c>
    </row>
    <row r="3775" spans="1:11" x14ac:dyDescent="0.3">
      <c r="A3775">
        <v>6</v>
      </c>
      <c r="B3775">
        <v>6</v>
      </c>
      <c r="C3775">
        <v>12</v>
      </c>
      <c r="D3775">
        <v>879</v>
      </c>
      <c r="E3775">
        <v>156</v>
      </c>
      <c r="F3775">
        <v>17.8</v>
      </c>
      <c r="G3775">
        <v>8.1999999999999993</v>
      </c>
      <c r="H3775">
        <v>1038.0830000000001</v>
      </c>
      <c r="I3775">
        <v>35.552</v>
      </c>
      <c r="J3775">
        <v>859.75900000000001</v>
      </c>
      <c r="K3775">
        <v>826.13400000000001</v>
      </c>
    </row>
    <row r="3776" spans="1:11" x14ac:dyDescent="0.3">
      <c r="A3776">
        <v>6</v>
      </c>
      <c r="B3776">
        <v>6</v>
      </c>
      <c r="C3776">
        <v>13</v>
      </c>
      <c r="D3776">
        <v>873</v>
      </c>
      <c r="E3776">
        <v>143</v>
      </c>
      <c r="F3776">
        <v>17.2</v>
      </c>
      <c r="G3776">
        <v>8.1999999999999993</v>
      </c>
      <c r="H3776">
        <v>974.49400000000003</v>
      </c>
      <c r="I3776">
        <v>33.884999999999998</v>
      </c>
      <c r="J3776">
        <v>811.73599999999999</v>
      </c>
      <c r="K3776">
        <v>780.34199999999998</v>
      </c>
    </row>
    <row r="3777" spans="1:11" x14ac:dyDescent="0.3">
      <c r="A3777">
        <v>6</v>
      </c>
      <c r="B3777">
        <v>6</v>
      </c>
      <c r="C3777">
        <v>14</v>
      </c>
      <c r="D3777">
        <v>861</v>
      </c>
      <c r="E3777">
        <v>127</v>
      </c>
      <c r="F3777">
        <v>16.7</v>
      </c>
      <c r="G3777">
        <v>8.1999999999999993</v>
      </c>
      <c r="H3777">
        <v>854.005</v>
      </c>
      <c r="I3777">
        <v>31.263000000000002</v>
      </c>
      <c r="J3777">
        <v>716.87800000000004</v>
      </c>
      <c r="K3777">
        <v>689.66200000000003</v>
      </c>
    </row>
    <row r="3778" spans="1:11" x14ac:dyDescent="0.3">
      <c r="A3778">
        <v>6</v>
      </c>
      <c r="B3778">
        <v>6</v>
      </c>
      <c r="C3778">
        <v>15</v>
      </c>
      <c r="D3778">
        <v>832</v>
      </c>
      <c r="E3778">
        <v>107</v>
      </c>
      <c r="F3778">
        <v>16.100000000000001</v>
      </c>
      <c r="G3778">
        <v>8.1999999999999993</v>
      </c>
      <c r="H3778">
        <v>679.41800000000001</v>
      </c>
      <c r="I3778">
        <v>27.552</v>
      </c>
      <c r="J3778">
        <v>573.69799999999998</v>
      </c>
      <c r="K3778">
        <v>552.20600000000002</v>
      </c>
    </row>
    <row r="3779" spans="1:11" x14ac:dyDescent="0.3">
      <c r="A3779">
        <v>6</v>
      </c>
      <c r="B3779">
        <v>6</v>
      </c>
      <c r="C3779">
        <v>16</v>
      </c>
      <c r="D3779">
        <v>760</v>
      </c>
      <c r="E3779">
        <v>89</v>
      </c>
      <c r="F3779">
        <v>15.4</v>
      </c>
      <c r="G3779">
        <v>8.4</v>
      </c>
      <c r="H3779">
        <v>460.178</v>
      </c>
      <c r="I3779">
        <v>22.786999999999999</v>
      </c>
      <c r="J3779">
        <v>384.13200000000001</v>
      </c>
      <c r="K3779">
        <v>369.14299999999997</v>
      </c>
    </row>
    <row r="3780" spans="1:11" x14ac:dyDescent="0.3">
      <c r="A3780">
        <v>6</v>
      </c>
      <c r="B3780">
        <v>6</v>
      </c>
      <c r="C3780">
        <v>17</v>
      </c>
      <c r="D3780">
        <v>619</v>
      </c>
      <c r="E3780">
        <v>61</v>
      </c>
      <c r="F3780">
        <v>14.6</v>
      </c>
      <c r="G3780">
        <v>8.6</v>
      </c>
      <c r="H3780">
        <v>223.35400000000001</v>
      </c>
      <c r="I3780">
        <v>17.7</v>
      </c>
      <c r="J3780">
        <v>169.899</v>
      </c>
      <c r="K3780">
        <v>160.786</v>
      </c>
    </row>
    <row r="3781" spans="1:11" x14ac:dyDescent="0.3">
      <c r="A3781">
        <v>6</v>
      </c>
      <c r="B3781">
        <v>6</v>
      </c>
      <c r="C3781">
        <v>18</v>
      </c>
      <c r="D3781">
        <v>310</v>
      </c>
      <c r="E3781">
        <v>43</v>
      </c>
      <c r="F3781">
        <v>13.9</v>
      </c>
      <c r="G3781">
        <v>8.8000000000000007</v>
      </c>
      <c r="H3781">
        <v>45.246000000000002</v>
      </c>
      <c r="I3781">
        <v>13.776999999999999</v>
      </c>
      <c r="J3781">
        <v>32.832000000000001</v>
      </c>
      <c r="K3781">
        <v>26.657</v>
      </c>
    </row>
    <row r="3782" spans="1:11" x14ac:dyDescent="0.3">
      <c r="A3782">
        <v>6</v>
      </c>
      <c r="B3782">
        <v>6</v>
      </c>
      <c r="C3782">
        <v>19</v>
      </c>
      <c r="D3782">
        <v>19</v>
      </c>
      <c r="E3782">
        <v>5</v>
      </c>
      <c r="F3782">
        <v>13</v>
      </c>
      <c r="G3782">
        <v>8.4</v>
      </c>
      <c r="H3782">
        <v>4.8490000000000002</v>
      </c>
      <c r="I3782">
        <v>11.976000000000001</v>
      </c>
      <c r="J3782">
        <v>4.3600000000000003</v>
      </c>
      <c r="K3782">
        <v>0</v>
      </c>
    </row>
    <row r="3783" spans="1:11" x14ac:dyDescent="0.3">
      <c r="A3783">
        <v>6</v>
      </c>
      <c r="B3783">
        <v>6</v>
      </c>
      <c r="C3783">
        <v>20</v>
      </c>
      <c r="D3783">
        <v>0</v>
      </c>
      <c r="E3783">
        <v>0</v>
      </c>
      <c r="F3783">
        <v>12</v>
      </c>
      <c r="G3783">
        <v>8.1</v>
      </c>
      <c r="H3783">
        <v>0</v>
      </c>
      <c r="I3783">
        <v>12</v>
      </c>
      <c r="J3783">
        <v>0</v>
      </c>
      <c r="K3783">
        <v>0</v>
      </c>
    </row>
    <row r="3784" spans="1:11" x14ac:dyDescent="0.3">
      <c r="A3784">
        <v>6</v>
      </c>
      <c r="B3784">
        <v>6</v>
      </c>
      <c r="C3784">
        <v>21</v>
      </c>
      <c r="D3784">
        <v>0</v>
      </c>
      <c r="E3784">
        <v>0</v>
      </c>
      <c r="F3784">
        <v>11.1</v>
      </c>
      <c r="G3784">
        <v>7.7</v>
      </c>
      <c r="H3784">
        <v>0</v>
      </c>
      <c r="I3784">
        <v>11.1</v>
      </c>
      <c r="J3784">
        <v>0</v>
      </c>
      <c r="K3784">
        <v>0</v>
      </c>
    </row>
    <row r="3785" spans="1:11" x14ac:dyDescent="0.3">
      <c r="A3785">
        <v>6</v>
      </c>
      <c r="B3785">
        <v>6</v>
      </c>
      <c r="C3785">
        <v>22</v>
      </c>
      <c r="D3785">
        <v>0</v>
      </c>
      <c r="E3785">
        <v>0</v>
      </c>
      <c r="F3785">
        <v>10.9</v>
      </c>
      <c r="G3785">
        <v>7.4</v>
      </c>
      <c r="H3785">
        <v>0</v>
      </c>
      <c r="I3785">
        <v>10.9</v>
      </c>
      <c r="J3785">
        <v>0</v>
      </c>
      <c r="K3785">
        <v>0</v>
      </c>
    </row>
    <row r="3786" spans="1:11" x14ac:dyDescent="0.3">
      <c r="A3786">
        <v>6</v>
      </c>
      <c r="B3786">
        <v>6</v>
      </c>
      <c r="C3786">
        <v>23</v>
      </c>
      <c r="D3786">
        <v>0</v>
      </c>
      <c r="E3786">
        <v>0</v>
      </c>
      <c r="F3786">
        <v>10.8</v>
      </c>
      <c r="G3786">
        <v>7</v>
      </c>
      <c r="H3786">
        <v>0</v>
      </c>
      <c r="I3786">
        <v>10.8</v>
      </c>
      <c r="J3786">
        <v>0</v>
      </c>
      <c r="K3786">
        <v>0</v>
      </c>
    </row>
    <row r="3787" spans="1:11" x14ac:dyDescent="0.3">
      <c r="A3787">
        <v>6</v>
      </c>
      <c r="B3787">
        <v>7</v>
      </c>
      <c r="C3787">
        <v>0</v>
      </c>
      <c r="D3787">
        <v>0</v>
      </c>
      <c r="E3787">
        <v>0</v>
      </c>
      <c r="F3787">
        <v>10.6</v>
      </c>
      <c r="G3787">
        <v>6.7</v>
      </c>
      <c r="H3787">
        <v>0</v>
      </c>
      <c r="I3787">
        <v>10.6</v>
      </c>
      <c r="J3787">
        <v>0</v>
      </c>
      <c r="K3787">
        <v>0</v>
      </c>
    </row>
    <row r="3788" spans="1:11" x14ac:dyDescent="0.3">
      <c r="A3788">
        <v>6</v>
      </c>
      <c r="B3788">
        <v>7</v>
      </c>
      <c r="C3788">
        <v>1</v>
      </c>
      <c r="D3788">
        <v>0</v>
      </c>
      <c r="E3788">
        <v>0</v>
      </c>
      <c r="F3788">
        <v>10.4</v>
      </c>
      <c r="G3788">
        <v>6.5</v>
      </c>
      <c r="H3788">
        <v>0</v>
      </c>
      <c r="I3788">
        <v>10.4</v>
      </c>
      <c r="J3788">
        <v>0</v>
      </c>
      <c r="K3788">
        <v>0</v>
      </c>
    </row>
    <row r="3789" spans="1:11" x14ac:dyDescent="0.3">
      <c r="A3789">
        <v>6</v>
      </c>
      <c r="B3789">
        <v>7</v>
      </c>
      <c r="C3789">
        <v>2</v>
      </c>
      <c r="D3789">
        <v>0</v>
      </c>
      <c r="E3789">
        <v>0</v>
      </c>
      <c r="F3789">
        <v>10.199999999999999</v>
      </c>
      <c r="G3789">
        <v>6.4</v>
      </c>
      <c r="H3789">
        <v>0</v>
      </c>
      <c r="I3789">
        <v>10.199999999999999</v>
      </c>
      <c r="J3789">
        <v>0</v>
      </c>
      <c r="K3789">
        <v>0</v>
      </c>
    </row>
    <row r="3790" spans="1:11" x14ac:dyDescent="0.3">
      <c r="A3790">
        <v>6</v>
      </c>
      <c r="B3790">
        <v>7</v>
      </c>
      <c r="C3790">
        <v>3</v>
      </c>
      <c r="D3790">
        <v>0</v>
      </c>
      <c r="E3790">
        <v>0</v>
      </c>
      <c r="F3790">
        <v>10</v>
      </c>
      <c r="G3790">
        <v>6.2</v>
      </c>
      <c r="H3790">
        <v>0</v>
      </c>
      <c r="I3790">
        <v>10</v>
      </c>
      <c r="J3790">
        <v>0</v>
      </c>
      <c r="K3790">
        <v>0</v>
      </c>
    </row>
    <row r="3791" spans="1:11" x14ac:dyDescent="0.3">
      <c r="A3791">
        <v>6</v>
      </c>
      <c r="B3791">
        <v>7</v>
      </c>
      <c r="C3791">
        <v>4</v>
      </c>
      <c r="D3791">
        <v>0</v>
      </c>
      <c r="E3791">
        <v>0</v>
      </c>
      <c r="F3791">
        <v>10.4</v>
      </c>
      <c r="G3791">
        <v>5.7</v>
      </c>
      <c r="H3791">
        <v>0</v>
      </c>
      <c r="I3791">
        <v>10.4</v>
      </c>
      <c r="J3791">
        <v>0</v>
      </c>
      <c r="K3791">
        <v>0</v>
      </c>
    </row>
    <row r="3792" spans="1:11" x14ac:dyDescent="0.3">
      <c r="A3792">
        <v>6</v>
      </c>
      <c r="B3792">
        <v>7</v>
      </c>
      <c r="C3792">
        <v>5</v>
      </c>
      <c r="D3792">
        <v>8</v>
      </c>
      <c r="E3792">
        <v>31</v>
      </c>
      <c r="F3792">
        <v>10.7</v>
      </c>
      <c r="G3792">
        <v>5.0999999999999996</v>
      </c>
      <c r="H3792">
        <v>29.170999999999999</v>
      </c>
      <c r="I3792">
        <v>9.7129999999999992</v>
      </c>
      <c r="J3792">
        <v>26.43</v>
      </c>
      <c r="K3792">
        <v>20.376999999999999</v>
      </c>
    </row>
    <row r="3793" spans="1:11" x14ac:dyDescent="0.3">
      <c r="A3793">
        <v>6</v>
      </c>
      <c r="B3793">
        <v>7</v>
      </c>
      <c r="C3793">
        <v>6</v>
      </c>
      <c r="D3793">
        <v>6</v>
      </c>
      <c r="E3793">
        <v>102</v>
      </c>
      <c r="F3793">
        <v>11.1</v>
      </c>
      <c r="G3793">
        <v>4.5999999999999996</v>
      </c>
      <c r="H3793">
        <v>96.555000000000007</v>
      </c>
      <c r="I3793">
        <v>11.737</v>
      </c>
      <c r="J3793">
        <v>86.59</v>
      </c>
      <c r="K3793">
        <v>79.338999999999999</v>
      </c>
    </row>
    <row r="3794" spans="1:11" x14ac:dyDescent="0.3">
      <c r="A3794">
        <v>6</v>
      </c>
      <c r="B3794">
        <v>7</v>
      </c>
      <c r="C3794">
        <v>7</v>
      </c>
      <c r="D3794">
        <v>2</v>
      </c>
      <c r="E3794">
        <v>168</v>
      </c>
      <c r="F3794">
        <v>11.7</v>
      </c>
      <c r="G3794">
        <v>5.0999999999999996</v>
      </c>
      <c r="H3794">
        <v>159.779</v>
      </c>
      <c r="I3794">
        <v>13.897</v>
      </c>
      <c r="J3794">
        <v>142.69800000000001</v>
      </c>
      <c r="K3794">
        <v>134.21899999999999</v>
      </c>
    </row>
    <row r="3795" spans="1:11" x14ac:dyDescent="0.3">
      <c r="A3795">
        <v>6</v>
      </c>
      <c r="B3795">
        <v>7</v>
      </c>
      <c r="C3795">
        <v>8</v>
      </c>
      <c r="D3795">
        <v>1</v>
      </c>
      <c r="E3795">
        <v>247</v>
      </c>
      <c r="F3795">
        <v>12.2</v>
      </c>
      <c r="G3795">
        <v>5.7</v>
      </c>
      <c r="H3795">
        <v>236.239</v>
      </c>
      <c r="I3795">
        <v>16.003</v>
      </c>
      <c r="J3795">
        <v>209.554</v>
      </c>
      <c r="K3795">
        <v>199.471</v>
      </c>
    </row>
    <row r="3796" spans="1:11" x14ac:dyDescent="0.3">
      <c r="A3796">
        <v>6</v>
      </c>
      <c r="B3796">
        <v>7</v>
      </c>
      <c r="C3796">
        <v>9</v>
      </c>
      <c r="D3796">
        <v>8</v>
      </c>
      <c r="E3796">
        <v>330</v>
      </c>
      <c r="F3796">
        <v>12.8</v>
      </c>
      <c r="G3796">
        <v>6.2</v>
      </c>
      <c r="H3796">
        <v>323.60700000000003</v>
      </c>
      <c r="I3796">
        <v>18.308</v>
      </c>
      <c r="J3796">
        <v>284.79899999999998</v>
      </c>
      <c r="K3796">
        <v>272.72899999999998</v>
      </c>
    </row>
    <row r="3797" spans="1:11" x14ac:dyDescent="0.3">
      <c r="A3797">
        <v>6</v>
      </c>
      <c r="B3797">
        <v>7</v>
      </c>
      <c r="C3797">
        <v>10</v>
      </c>
      <c r="D3797">
        <v>371</v>
      </c>
      <c r="E3797">
        <v>344</v>
      </c>
      <c r="F3797">
        <v>13.7</v>
      </c>
      <c r="G3797">
        <v>6.7</v>
      </c>
      <c r="H3797">
        <v>699.09699999999998</v>
      </c>
      <c r="I3797">
        <v>26.273</v>
      </c>
      <c r="J3797">
        <v>598.34799999999996</v>
      </c>
      <c r="K3797">
        <v>575.91999999999996</v>
      </c>
    </row>
    <row r="3798" spans="1:11" x14ac:dyDescent="0.3">
      <c r="A3798">
        <v>6</v>
      </c>
      <c r="B3798">
        <v>7</v>
      </c>
      <c r="C3798">
        <v>11</v>
      </c>
      <c r="D3798">
        <v>564</v>
      </c>
      <c r="E3798">
        <v>292</v>
      </c>
      <c r="F3798">
        <v>14.7</v>
      </c>
      <c r="G3798">
        <v>7.2</v>
      </c>
      <c r="H3798">
        <v>867.71699999999998</v>
      </c>
      <c r="I3798">
        <v>30.378</v>
      </c>
      <c r="J3798">
        <v>732.15700000000004</v>
      </c>
      <c r="K3798">
        <v>704.28899999999999</v>
      </c>
    </row>
    <row r="3799" spans="1:11" x14ac:dyDescent="0.3">
      <c r="A3799">
        <v>6</v>
      </c>
      <c r="B3799">
        <v>7</v>
      </c>
      <c r="C3799">
        <v>12</v>
      </c>
      <c r="D3799">
        <v>502</v>
      </c>
      <c r="E3799">
        <v>285</v>
      </c>
      <c r="F3799">
        <v>15.6</v>
      </c>
      <c r="G3799">
        <v>7.7</v>
      </c>
      <c r="H3799">
        <v>803.10500000000002</v>
      </c>
      <c r="I3799">
        <v>29.728999999999999</v>
      </c>
      <c r="J3799">
        <v>679.22699999999998</v>
      </c>
      <c r="K3799">
        <v>653.58399999999995</v>
      </c>
    </row>
    <row r="3800" spans="1:11" x14ac:dyDescent="0.3">
      <c r="A3800">
        <v>6</v>
      </c>
      <c r="B3800">
        <v>7</v>
      </c>
      <c r="C3800">
        <v>13</v>
      </c>
      <c r="D3800">
        <v>747</v>
      </c>
      <c r="E3800">
        <v>192</v>
      </c>
      <c r="F3800">
        <v>15.6</v>
      </c>
      <c r="G3800">
        <v>7.2</v>
      </c>
      <c r="H3800">
        <v>910.44299999999998</v>
      </c>
      <c r="I3800">
        <v>32.222000000000001</v>
      </c>
      <c r="J3800">
        <v>762.96</v>
      </c>
      <c r="K3800">
        <v>733.75300000000004</v>
      </c>
    </row>
    <row r="3801" spans="1:11" x14ac:dyDescent="0.3">
      <c r="A3801">
        <v>6</v>
      </c>
      <c r="B3801">
        <v>7</v>
      </c>
      <c r="C3801">
        <v>14</v>
      </c>
      <c r="D3801">
        <v>694</v>
      </c>
      <c r="E3801">
        <v>165</v>
      </c>
      <c r="F3801">
        <v>15.6</v>
      </c>
      <c r="G3801">
        <v>6.7</v>
      </c>
      <c r="H3801">
        <v>757.97699999999998</v>
      </c>
      <c r="I3801">
        <v>30.273</v>
      </c>
      <c r="J3801">
        <v>638.64700000000005</v>
      </c>
      <c r="K3801">
        <v>614.64499999999998</v>
      </c>
    </row>
    <row r="3802" spans="1:11" x14ac:dyDescent="0.3">
      <c r="A3802">
        <v>6</v>
      </c>
      <c r="B3802">
        <v>7</v>
      </c>
      <c r="C3802">
        <v>15</v>
      </c>
      <c r="D3802">
        <v>663</v>
      </c>
      <c r="E3802">
        <v>141</v>
      </c>
      <c r="F3802">
        <v>15.6</v>
      </c>
      <c r="G3802">
        <v>6.2</v>
      </c>
      <c r="H3802">
        <v>599.12199999999996</v>
      </c>
      <c r="I3802">
        <v>27.591000000000001</v>
      </c>
      <c r="J3802">
        <v>506.30200000000002</v>
      </c>
      <c r="K3802">
        <v>487.262</v>
      </c>
    </row>
    <row r="3803" spans="1:11" x14ac:dyDescent="0.3">
      <c r="A3803">
        <v>6</v>
      </c>
      <c r="B3803">
        <v>7</v>
      </c>
      <c r="C3803">
        <v>16</v>
      </c>
      <c r="D3803">
        <v>607</v>
      </c>
      <c r="E3803">
        <v>125</v>
      </c>
      <c r="F3803">
        <v>14.5</v>
      </c>
      <c r="G3803">
        <v>5.9</v>
      </c>
      <c r="H3803">
        <v>420.97800000000001</v>
      </c>
      <c r="I3803">
        <v>22.908000000000001</v>
      </c>
      <c r="J3803">
        <v>353.01299999999998</v>
      </c>
      <c r="K3803">
        <v>338.97500000000002</v>
      </c>
    </row>
    <row r="3804" spans="1:11" x14ac:dyDescent="0.3">
      <c r="A3804">
        <v>6</v>
      </c>
      <c r="B3804">
        <v>7</v>
      </c>
      <c r="C3804">
        <v>17</v>
      </c>
      <c r="D3804">
        <v>430</v>
      </c>
      <c r="E3804">
        <v>98</v>
      </c>
      <c r="F3804">
        <v>13.3</v>
      </c>
      <c r="G3804">
        <v>5.5</v>
      </c>
      <c r="H3804">
        <v>206.36099999999999</v>
      </c>
      <c r="I3804">
        <v>17.113</v>
      </c>
      <c r="J3804">
        <v>163.56100000000001</v>
      </c>
      <c r="K3804">
        <v>154.59800000000001</v>
      </c>
    </row>
    <row r="3805" spans="1:11" x14ac:dyDescent="0.3">
      <c r="A3805">
        <v>6</v>
      </c>
      <c r="B3805">
        <v>7</v>
      </c>
      <c r="C3805">
        <v>18</v>
      </c>
      <c r="D3805">
        <v>217</v>
      </c>
      <c r="E3805">
        <v>51</v>
      </c>
      <c r="F3805">
        <v>12.2</v>
      </c>
      <c r="G3805">
        <v>5.2</v>
      </c>
      <c r="H3805">
        <v>49.003999999999998</v>
      </c>
      <c r="I3805">
        <v>12.163</v>
      </c>
      <c r="J3805">
        <v>38.533999999999999</v>
      </c>
      <c r="K3805">
        <v>32.25</v>
      </c>
    </row>
    <row r="3806" spans="1:11" x14ac:dyDescent="0.3">
      <c r="A3806">
        <v>6</v>
      </c>
      <c r="B3806">
        <v>7</v>
      </c>
      <c r="C3806">
        <v>19</v>
      </c>
      <c r="D3806">
        <v>7</v>
      </c>
      <c r="E3806">
        <v>7</v>
      </c>
      <c r="F3806">
        <v>12</v>
      </c>
      <c r="G3806">
        <v>5</v>
      </c>
      <c r="H3806">
        <v>6.7889999999999997</v>
      </c>
      <c r="I3806">
        <v>10.625999999999999</v>
      </c>
      <c r="J3806">
        <v>6.1319999999999997</v>
      </c>
      <c r="K3806">
        <v>0.45600000000000002</v>
      </c>
    </row>
    <row r="3807" spans="1:11" x14ac:dyDescent="0.3">
      <c r="A3807">
        <v>6</v>
      </c>
      <c r="B3807">
        <v>7</v>
      </c>
      <c r="C3807">
        <v>20</v>
      </c>
      <c r="D3807">
        <v>0</v>
      </c>
      <c r="E3807">
        <v>0</v>
      </c>
      <c r="F3807">
        <v>11.9</v>
      </c>
      <c r="G3807">
        <v>4.8</v>
      </c>
      <c r="H3807">
        <v>0</v>
      </c>
      <c r="I3807">
        <v>11.9</v>
      </c>
      <c r="J3807">
        <v>0</v>
      </c>
      <c r="K3807">
        <v>0</v>
      </c>
    </row>
    <row r="3808" spans="1:11" x14ac:dyDescent="0.3">
      <c r="A3808">
        <v>6</v>
      </c>
      <c r="B3808">
        <v>7</v>
      </c>
      <c r="C3808">
        <v>21</v>
      </c>
      <c r="D3808">
        <v>0</v>
      </c>
      <c r="E3808">
        <v>0</v>
      </c>
      <c r="F3808">
        <v>11.7</v>
      </c>
      <c r="G3808">
        <v>4.5999999999999996</v>
      </c>
      <c r="H3808">
        <v>0</v>
      </c>
      <c r="I3808">
        <v>11.7</v>
      </c>
      <c r="J3808">
        <v>0</v>
      </c>
      <c r="K3808">
        <v>0</v>
      </c>
    </row>
    <row r="3809" spans="1:11" x14ac:dyDescent="0.3">
      <c r="A3809">
        <v>6</v>
      </c>
      <c r="B3809">
        <v>7</v>
      </c>
      <c r="C3809">
        <v>22</v>
      </c>
      <c r="D3809">
        <v>0</v>
      </c>
      <c r="E3809">
        <v>0</v>
      </c>
      <c r="F3809">
        <v>11.5</v>
      </c>
      <c r="G3809">
        <v>4.4000000000000004</v>
      </c>
      <c r="H3809">
        <v>0</v>
      </c>
      <c r="I3809">
        <v>11.5</v>
      </c>
      <c r="J3809">
        <v>0</v>
      </c>
      <c r="K3809">
        <v>0</v>
      </c>
    </row>
    <row r="3810" spans="1:11" x14ac:dyDescent="0.3">
      <c r="A3810">
        <v>6</v>
      </c>
      <c r="B3810">
        <v>7</v>
      </c>
      <c r="C3810">
        <v>23</v>
      </c>
      <c r="D3810">
        <v>0</v>
      </c>
      <c r="E3810">
        <v>0</v>
      </c>
      <c r="F3810">
        <v>11.3</v>
      </c>
      <c r="G3810">
        <v>4.3</v>
      </c>
      <c r="H3810">
        <v>0</v>
      </c>
      <c r="I3810">
        <v>11.3</v>
      </c>
      <c r="J3810">
        <v>0</v>
      </c>
      <c r="K3810">
        <v>0</v>
      </c>
    </row>
    <row r="3811" spans="1:11" x14ac:dyDescent="0.3">
      <c r="A3811">
        <v>6</v>
      </c>
      <c r="B3811">
        <v>8</v>
      </c>
      <c r="C3811">
        <v>0</v>
      </c>
      <c r="D3811">
        <v>0</v>
      </c>
      <c r="E3811">
        <v>0</v>
      </c>
      <c r="F3811">
        <v>11.1</v>
      </c>
      <c r="G3811">
        <v>4.0999999999999996</v>
      </c>
      <c r="H3811">
        <v>0</v>
      </c>
      <c r="I3811">
        <v>11.1</v>
      </c>
      <c r="J3811">
        <v>0</v>
      </c>
      <c r="K3811">
        <v>0</v>
      </c>
    </row>
    <row r="3812" spans="1:11" x14ac:dyDescent="0.3">
      <c r="A3812">
        <v>6</v>
      </c>
      <c r="B3812">
        <v>8</v>
      </c>
      <c r="C3812">
        <v>1</v>
      </c>
      <c r="D3812">
        <v>0</v>
      </c>
      <c r="E3812">
        <v>0</v>
      </c>
      <c r="F3812">
        <v>11.1</v>
      </c>
      <c r="G3812">
        <v>4.0999999999999996</v>
      </c>
      <c r="H3812">
        <v>0</v>
      </c>
      <c r="I3812">
        <v>11.1</v>
      </c>
      <c r="J3812">
        <v>0</v>
      </c>
      <c r="K3812">
        <v>0</v>
      </c>
    </row>
    <row r="3813" spans="1:11" x14ac:dyDescent="0.3">
      <c r="A3813">
        <v>6</v>
      </c>
      <c r="B3813">
        <v>8</v>
      </c>
      <c r="C3813">
        <v>2</v>
      </c>
      <c r="D3813">
        <v>0</v>
      </c>
      <c r="E3813">
        <v>0</v>
      </c>
      <c r="F3813">
        <v>11.1</v>
      </c>
      <c r="G3813">
        <v>4.0999999999999996</v>
      </c>
      <c r="H3813">
        <v>0</v>
      </c>
      <c r="I3813">
        <v>11.1</v>
      </c>
      <c r="J3813">
        <v>0</v>
      </c>
      <c r="K3813">
        <v>0</v>
      </c>
    </row>
    <row r="3814" spans="1:11" x14ac:dyDescent="0.3">
      <c r="A3814">
        <v>6</v>
      </c>
      <c r="B3814">
        <v>8</v>
      </c>
      <c r="C3814">
        <v>3</v>
      </c>
      <c r="D3814">
        <v>0</v>
      </c>
      <c r="E3814">
        <v>0</v>
      </c>
      <c r="F3814">
        <v>11.1</v>
      </c>
      <c r="G3814">
        <v>4.0999999999999996</v>
      </c>
      <c r="H3814">
        <v>0</v>
      </c>
      <c r="I3814">
        <v>11.1</v>
      </c>
      <c r="J3814">
        <v>0</v>
      </c>
      <c r="K3814">
        <v>0</v>
      </c>
    </row>
    <row r="3815" spans="1:11" x14ac:dyDescent="0.3">
      <c r="A3815">
        <v>6</v>
      </c>
      <c r="B3815">
        <v>8</v>
      </c>
      <c r="C3815">
        <v>4</v>
      </c>
      <c r="D3815">
        <v>1</v>
      </c>
      <c r="E3815">
        <v>0</v>
      </c>
      <c r="F3815">
        <v>11.1</v>
      </c>
      <c r="G3815">
        <v>4.8</v>
      </c>
      <c r="H3815">
        <v>0</v>
      </c>
      <c r="I3815">
        <v>11.1</v>
      </c>
      <c r="J3815">
        <v>0</v>
      </c>
      <c r="K3815">
        <v>0</v>
      </c>
    </row>
    <row r="3816" spans="1:11" x14ac:dyDescent="0.3">
      <c r="A3816">
        <v>6</v>
      </c>
      <c r="B3816">
        <v>8</v>
      </c>
      <c r="C3816">
        <v>5</v>
      </c>
      <c r="D3816">
        <v>12</v>
      </c>
      <c r="E3816">
        <v>42</v>
      </c>
      <c r="F3816">
        <v>11.1</v>
      </c>
      <c r="G3816">
        <v>5.5</v>
      </c>
      <c r="H3816">
        <v>37.186</v>
      </c>
      <c r="I3816">
        <v>10.340999999999999</v>
      </c>
      <c r="J3816">
        <v>33.621000000000002</v>
      </c>
      <c r="K3816">
        <v>27.431000000000001</v>
      </c>
    </row>
    <row r="3817" spans="1:11" x14ac:dyDescent="0.3">
      <c r="A3817">
        <v>6</v>
      </c>
      <c r="B3817">
        <v>8</v>
      </c>
      <c r="C3817">
        <v>6</v>
      </c>
      <c r="D3817">
        <v>93</v>
      </c>
      <c r="E3817">
        <v>143</v>
      </c>
      <c r="F3817">
        <v>11.1</v>
      </c>
      <c r="G3817">
        <v>6.2</v>
      </c>
      <c r="H3817">
        <v>149.15899999999999</v>
      </c>
      <c r="I3817">
        <v>12.723000000000001</v>
      </c>
      <c r="J3817">
        <v>129.12200000000001</v>
      </c>
      <c r="K3817">
        <v>120.95</v>
      </c>
    </row>
    <row r="3818" spans="1:11" x14ac:dyDescent="0.3">
      <c r="A3818">
        <v>6</v>
      </c>
      <c r="B3818">
        <v>8</v>
      </c>
      <c r="C3818">
        <v>7</v>
      </c>
      <c r="D3818">
        <v>85</v>
      </c>
      <c r="E3818">
        <v>171</v>
      </c>
      <c r="F3818">
        <v>11.7</v>
      </c>
      <c r="G3818">
        <v>6</v>
      </c>
      <c r="H3818">
        <v>198.63200000000001</v>
      </c>
      <c r="I3818">
        <v>14.587999999999999</v>
      </c>
      <c r="J3818">
        <v>174.87100000000001</v>
      </c>
      <c r="K3818">
        <v>165.63900000000001</v>
      </c>
    </row>
    <row r="3819" spans="1:11" x14ac:dyDescent="0.3">
      <c r="A3819">
        <v>6</v>
      </c>
      <c r="B3819">
        <v>8</v>
      </c>
      <c r="C3819">
        <v>8</v>
      </c>
      <c r="D3819">
        <v>53</v>
      </c>
      <c r="E3819">
        <v>286</v>
      </c>
      <c r="F3819">
        <v>12.2</v>
      </c>
      <c r="G3819">
        <v>5.9</v>
      </c>
      <c r="H3819">
        <v>309.03100000000001</v>
      </c>
      <c r="I3819">
        <v>17.501000000000001</v>
      </c>
      <c r="J3819">
        <v>272.25400000000002</v>
      </c>
      <c r="K3819">
        <v>260.529</v>
      </c>
    </row>
    <row r="3820" spans="1:11" x14ac:dyDescent="0.3">
      <c r="A3820">
        <v>6</v>
      </c>
      <c r="B3820">
        <v>8</v>
      </c>
      <c r="C3820">
        <v>9</v>
      </c>
      <c r="D3820">
        <v>11</v>
      </c>
      <c r="E3820">
        <v>286</v>
      </c>
      <c r="F3820">
        <v>12.8</v>
      </c>
      <c r="G3820">
        <v>5.7</v>
      </c>
      <c r="H3820">
        <v>283.23399999999998</v>
      </c>
      <c r="I3820">
        <v>17.902999999999999</v>
      </c>
      <c r="J3820">
        <v>249.60300000000001</v>
      </c>
      <c r="K3820">
        <v>238.48599999999999</v>
      </c>
    </row>
    <row r="3821" spans="1:11" x14ac:dyDescent="0.3">
      <c r="A3821">
        <v>6</v>
      </c>
      <c r="B3821">
        <v>8</v>
      </c>
      <c r="C3821">
        <v>10</v>
      </c>
      <c r="D3821">
        <v>98</v>
      </c>
      <c r="E3821">
        <v>376</v>
      </c>
      <c r="F3821">
        <v>13.3</v>
      </c>
      <c r="G3821">
        <v>6.5</v>
      </c>
      <c r="H3821">
        <v>467.09300000000002</v>
      </c>
      <c r="I3821">
        <v>21.527999999999999</v>
      </c>
      <c r="J3821">
        <v>406.52800000000002</v>
      </c>
      <c r="K3821">
        <v>390.83499999999998</v>
      </c>
    </row>
    <row r="3822" spans="1:11" x14ac:dyDescent="0.3">
      <c r="A3822">
        <v>6</v>
      </c>
      <c r="B3822">
        <v>8</v>
      </c>
      <c r="C3822">
        <v>11</v>
      </c>
      <c r="D3822">
        <v>487</v>
      </c>
      <c r="E3822">
        <v>302</v>
      </c>
      <c r="F3822">
        <v>13.9</v>
      </c>
      <c r="G3822">
        <v>7.4</v>
      </c>
      <c r="H3822">
        <v>800.69200000000001</v>
      </c>
      <c r="I3822">
        <v>27.759</v>
      </c>
      <c r="J3822">
        <v>681.91600000000005</v>
      </c>
      <c r="K3822">
        <v>656.16200000000003</v>
      </c>
    </row>
    <row r="3823" spans="1:11" x14ac:dyDescent="0.3">
      <c r="A3823">
        <v>6</v>
      </c>
      <c r="B3823">
        <v>8</v>
      </c>
      <c r="C3823">
        <v>12</v>
      </c>
      <c r="D3823">
        <v>642</v>
      </c>
      <c r="E3823">
        <v>253</v>
      </c>
      <c r="F3823">
        <v>14.4</v>
      </c>
      <c r="G3823">
        <v>8.1999999999999993</v>
      </c>
      <c r="H3823">
        <v>911.774</v>
      </c>
      <c r="I3823">
        <v>29.689</v>
      </c>
      <c r="J3823">
        <v>771.24199999999996</v>
      </c>
      <c r="K3823">
        <v>741.66899999999998</v>
      </c>
    </row>
    <row r="3824" spans="1:11" x14ac:dyDescent="0.3">
      <c r="A3824">
        <v>6</v>
      </c>
      <c r="B3824">
        <v>8</v>
      </c>
      <c r="C3824">
        <v>13</v>
      </c>
      <c r="D3824">
        <v>568</v>
      </c>
      <c r="E3824">
        <v>300</v>
      </c>
      <c r="F3824">
        <v>14.4</v>
      </c>
      <c r="G3824">
        <v>7.4</v>
      </c>
      <c r="H3824">
        <v>852.01800000000003</v>
      </c>
      <c r="I3824">
        <v>29.827999999999999</v>
      </c>
      <c r="J3824">
        <v>720.17899999999997</v>
      </c>
      <c r="K3824">
        <v>692.822</v>
      </c>
    </row>
    <row r="3825" spans="1:11" x14ac:dyDescent="0.3">
      <c r="A3825">
        <v>6</v>
      </c>
      <c r="B3825">
        <v>8</v>
      </c>
      <c r="C3825">
        <v>14</v>
      </c>
      <c r="D3825">
        <v>564</v>
      </c>
      <c r="E3825">
        <v>240</v>
      </c>
      <c r="F3825">
        <v>14.4</v>
      </c>
      <c r="G3825">
        <v>6.5</v>
      </c>
      <c r="H3825">
        <v>724.13699999999994</v>
      </c>
      <c r="I3825">
        <v>28.597000000000001</v>
      </c>
      <c r="J3825">
        <v>613.95600000000002</v>
      </c>
      <c r="K3825">
        <v>590.92399999999998</v>
      </c>
    </row>
    <row r="3826" spans="1:11" x14ac:dyDescent="0.3">
      <c r="A3826">
        <v>6</v>
      </c>
      <c r="B3826">
        <v>8</v>
      </c>
      <c r="C3826">
        <v>15</v>
      </c>
      <c r="D3826">
        <v>380</v>
      </c>
      <c r="E3826">
        <v>262</v>
      </c>
      <c r="F3826">
        <v>14.4</v>
      </c>
      <c r="G3826">
        <v>5.7</v>
      </c>
      <c r="H3826">
        <v>523.19899999999996</v>
      </c>
      <c r="I3826">
        <v>25.388999999999999</v>
      </c>
      <c r="J3826">
        <v>446.88200000000001</v>
      </c>
      <c r="K3826">
        <v>429.87599999999998</v>
      </c>
    </row>
    <row r="3827" spans="1:11" x14ac:dyDescent="0.3">
      <c r="A3827">
        <v>6</v>
      </c>
      <c r="B3827">
        <v>8</v>
      </c>
      <c r="C3827">
        <v>16</v>
      </c>
      <c r="D3827">
        <v>381</v>
      </c>
      <c r="E3827">
        <v>158</v>
      </c>
      <c r="F3827">
        <v>13.7</v>
      </c>
      <c r="G3827">
        <v>6</v>
      </c>
      <c r="H3827">
        <v>341.51299999999998</v>
      </c>
      <c r="I3827">
        <v>20.244</v>
      </c>
      <c r="J3827">
        <v>291.22199999999998</v>
      </c>
      <c r="K3827">
        <v>278.97300000000001</v>
      </c>
    </row>
    <row r="3828" spans="1:11" x14ac:dyDescent="0.3">
      <c r="A3828">
        <v>6</v>
      </c>
      <c r="B3828">
        <v>8</v>
      </c>
      <c r="C3828">
        <v>17</v>
      </c>
      <c r="D3828">
        <v>243</v>
      </c>
      <c r="E3828">
        <v>126</v>
      </c>
      <c r="F3828">
        <v>12.9</v>
      </c>
      <c r="G3828">
        <v>6.4</v>
      </c>
      <c r="H3828">
        <v>182.51</v>
      </c>
      <c r="I3828">
        <v>15.708</v>
      </c>
      <c r="J3828">
        <v>151.41200000000001</v>
      </c>
      <c r="K3828">
        <v>142.732</v>
      </c>
    </row>
    <row r="3829" spans="1:11" x14ac:dyDescent="0.3">
      <c r="A3829">
        <v>6</v>
      </c>
      <c r="B3829">
        <v>8</v>
      </c>
      <c r="C3829">
        <v>18</v>
      </c>
      <c r="D3829">
        <v>17</v>
      </c>
      <c r="E3829">
        <v>39</v>
      </c>
      <c r="F3829">
        <v>12.2</v>
      </c>
      <c r="G3829">
        <v>6.7</v>
      </c>
      <c r="H3829">
        <v>37.207000000000001</v>
      </c>
      <c r="I3829">
        <v>11.858000000000001</v>
      </c>
      <c r="J3829">
        <v>33.027000000000001</v>
      </c>
      <c r="K3829">
        <v>26.847999999999999</v>
      </c>
    </row>
    <row r="3830" spans="1:11" x14ac:dyDescent="0.3">
      <c r="A3830">
        <v>6</v>
      </c>
      <c r="B3830">
        <v>8</v>
      </c>
      <c r="C3830">
        <v>19</v>
      </c>
      <c r="D3830">
        <v>4</v>
      </c>
      <c r="E3830">
        <v>9</v>
      </c>
      <c r="F3830">
        <v>12</v>
      </c>
      <c r="G3830">
        <v>6.7</v>
      </c>
      <c r="H3830">
        <v>8.7289999999999992</v>
      </c>
      <c r="I3830">
        <v>10.867000000000001</v>
      </c>
      <c r="J3830">
        <v>7.8780000000000001</v>
      </c>
      <c r="K3830">
        <v>2.17</v>
      </c>
    </row>
    <row r="3831" spans="1:11" x14ac:dyDescent="0.3">
      <c r="A3831">
        <v>6</v>
      </c>
      <c r="B3831">
        <v>8</v>
      </c>
      <c r="C3831">
        <v>20</v>
      </c>
      <c r="D3831">
        <v>0</v>
      </c>
      <c r="E3831">
        <v>0</v>
      </c>
      <c r="F3831">
        <v>11.9</v>
      </c>
      <c r="G3831">
        <v>6.7</v>
      </c>
      <c r="H3831">
        <v>0</v>
      </c>
      <c r="I3831">
        <v>11.9</v>
      </c>
      <c r="J3831">
        <v>0</v>
      </c>
      <c r="K3831">
        <v>0</v>
      </c>
    </row>
    <row r="3832" spans="1:11" x14ac:dyDescent="0.3">
      <c r="A3832">
        <v>6</v>
      </c>
      <c r="B3832">
        <v>8</v>
      </c>
      <c r="C3832">
        <v>21</v>
      </c>
      <c r="D3832">
        <v>0</v>
      </c>
      <c r="E3832">
        <v>0</v>
      </c>
      <c r="F3832">
        <v>11.7</v>
      </c>
      <c r="G3832">
        <v>6.7</v>
      </c>
      <c r="H3832">
        <v>0</v>
      </c>
      <c r="I3832">
        <v>11.7</v>
      </c>
      <c r="J3832">
        <v>0</v>
      </c>
      <c r="K3832">
        <v>0</v>
      </c>
    </row>
    <row r="3833" spans="1:11" x14ac:dyDescent="0.3">
      <c r="A3833">
        <v>6</v>
      </c>
      <c r="B3833">
        <v>8</v>
      </c>
      <c r="C3833">
        <v>22</v>
      </c>
      <c r="D3833">
        <v>0</v>
      </c>
      <c r="E3833">
        <v>0</v>
      </c>
      <c r="F3833">
        <v>11.5</v>
      </c>
      <c r="G3833">
        <v>6.2</v>
      </c>
      <c r="H3833">
        <v>0</v>
      </c>
      <c r="I3833">
        <v>11.5</v>
      </c>
      <c r="J3833">
        <v>0</v>
      </c>
      <c r="K3833">
        <v>0</v>
      </c>
    </row>
    <row r="3834" spans="1:11" x14ac:dyDescent="0.3">
      <c r="A3834">
        <v>6</v>
      </c>
      <c r="B3834">
        <v>8</v>
      </c>
      <c r="C3834">
        <v>23</v>
      </c>
      <c r="D3834">
        <v>0</v>
      </c>
      <c r="E3834">
        <v>0</v>
      </c>
      <c r="F3834">
        <v>11.3</v>
      </c>
      <c r="G3834">
        <v>5.7</v>
      </c>
      <c r="H3834">
        <v>0</v>
      </c>
      <c r="I3834">
        <v>11.3</v>
      </c>
      <c r="J3834">
        <v>0</v>
      </c>
      <c r="K3834">
        <v>0</v>
      </c>
    </row>
    <row r="3835" spans="1:11" x14ac:dyDescent="0.3">
      <c r="A3835">
        <v>6</v>
      </c>
      <c r="B3835">
        <v>9</v>
      </c>
      <c r="C3835">
        <v>0</v>
      </c>
      <c r="D3835">
        <v>0</v>
      </c>
      <c r="E3835">
        <v>0</v>
      </c>
      <c r="F3835">
        <v>11.1</v>
      </c>
      <c r="G3835">
        <v>5.2</v>
      </c>
      <c r="H3835">
        <v>0</v>
      </c>
      <c r="I3835">
        <v>11.1</v>
      </c>
      <c r="J3835">
        <v>0</v>
      </c>
      <c r="K3835">
        <v>0</v>
      </c>
    </row>
    <row r="3836" spans="1:11" x14ac:dyDescent="0.3">
      <c r="A3836">
        <v>6</v>
      </c>
      <c r="B3836">
        <v>9</v>
      </c>
      <c r="C3836">
        <v>1</v>
      </c>
      <c r="D3836">
        <v>0</v>
      </c>
      <c r="E3836">
        <v>0</v>
      </c>
      <c r="F3836">
        <v>11.3</v>
      </c>
      <c r="G3836">
        <v>5.5</v>
      </c>
      <c r="H3836">
        <v>0</v>
      </c>
      <c r="I3836">
        <v>11.3</v>
      </c>
      <c r="J3836">
        <v>0</v>
      </c>
      <c r="K3836">
        <v>0</v>
      </c>
    </row>
    <row r="3837" spans="1:11" x14ac:dyDescent="0.3">
      <c r="A3837">
        <v>6</v>
      </c>
      <c r="B3837">
        <v>9</v>
      </c>
      <c r="C3837">
        <v>2</v>
      </c>
      <c r="D3837">
        <v>0</v>
      </c>
      <c r="E3837">
        <v>0</v>
      </c>
      <c r="F3837">
        <v>11.5</v>
      </c>
      <c r="G3837">
        <v>5.9</v>
      </c>
      <c r="H3837">
        <v>0</v>
      </c>
      <c r="I3837">
        <v>11.5</v>
      </c>
      <c r="J3837">
        <v>0</v>
      </c>
      <c r="K3837">
        <v>0</v>
      </c>
    </row>
    <row r="3838" spans="1:11" x14ac:dyDescent="0.3">
      <c r="A3838">
        <v>6</v>
      </c>
      <c r="B3838">
        <v>9</v>
      </c>
      <c r="C3838">
        <v>3</v>
      </c>
      <c r="D3838">
        <v>0</v>
      </c>
      <c r="E3838">
        <v>0</v>
      </c>
      <c r="F3838">
        <v>11.7</v>
      </c>
      <c r="G3838">
        <v>6.2</v>
      </c>
      <c r="H3838">
        <v>0</v>
      </c>
      <c r="I3838">
        <v>11.7</v>
      </c>
      <c r="J3838">
        <v>0</v>
      </c>
      <c r="K3838">
        <v>0</v>
      </c>
    </row>
    <row r="3839" spans="1:11" x14ac:dyDescent="0.3">
      <c r="A3839">
        <v>6</v>
      </c>
      <c r="B3839">
        <v>9</v>
      </c>
      <c r="C3839">
        <v>4</v>
      </c>
      <c r="D3839">
        <v>0</v>
      </c>
      <c r="E3839">
        <v>0</v>
      </c>
      <c r="F3839">
        <v>11.9</v>
      </c>
      <c r="G3839">
        <v>6.2</v>
      </c>
      <c r="H3839">
        <v>0</v>
      </c>
      <c r="I3839">
        <v>11.9</v>
      </c>
      <c r="J3839">
        <v>0</v>
      </c>
      <c r="K3839">
        <v>0</v>
      </c>
    </row>
    <row r="3840" spans="1:11" x14ac:dyDescent="0.3">
      <c r="A3840">
        <v>6</v>
      </c>
      <c r="B3840">
        <v>9</v>
      </c>
      <c r="C3840">
        <v>5</v>
      </c>
      <c r="D3840">
        <v>0</v>
      </c>
      <c r="E3840">
        <v>33</v>
      </c>
      <c r="F3840">
        <v>12</v>
      </c>
      <c r="G3840">
        <v>6.2</v>
      </c>
      <c r="H3840">
        <v>30.855</v>
      </c>
      <c r="I3840">
        <v>11.186</v>
      </c>
      <c r="J3840">
        <v>27.818000000000001</v>
      </c>
      <c r="K3840">
        <v>21.739000000000001</v>
      </c>
    </row>
    <row r="3841" spans="1:11" x14ac:dyDescent="0.3">
      <c r="A3841">
        <v>6</v>
      </c>
      <c r="B3841">
        <v>9</v>
      </c>
      <c r="C3841">
        <v>6</v>
      </c>
      <c r="D3841">
        <v>6</v>
      </c>
      <c r="E3841">
        <v>115</v>
      </c>
      <c r="F3841">
        <v>12.2</v>
      </c>
      <c r="G3841">
        <v>6.2</v>
      </c>
      <c r="H3841">
        <v>108.12</v>
      </c>
      <c r="I3841">
        <v>13</v>
      </c>
      <c r="J3841">
        <v>96.587999999999994</v>
      </c>
      <c r="K3841">
        <v>89.126000000000005</v>
      </c>
    </row>
    <row r="3842" spans="1:11" x14ac:dyDescent="0.3">
      <c r="A3842">
        <v>6</v>
      </c>
      <c r="B3842">
        <v>9</v>
      </c>
      <c r="C3842">
        <v>7</v>
      </c>
      <c r="D3842">
        <v>1</v>
      </c>
      <c r="E3842">
        <v>157</v>
      </c>
      <c r="F3842">
        <v>12.6</v>
      </c>
      <c r="G3842">
        <v>5.7</v>
      </c>
      <c r="H3842">
        <v>149.01900000000001</v>
      </c>
      <c r="I3842">
        <v>14.462999999999999</v>
      </c>
      <c r="J3842">
        <v>132.857</v>
      </c>
      <c r="K3842">
        <v>124.601</v>
      </c>
    </row>
    <row r="3843" spans="1:11" x14ac:dyDescent="0.3">
      <c r="A3843">
        <v>6</v>
      </c>
      <c r="B3843">
        <v>9</v>
      </c>
      <c r="C3843">
        <v>8</v>
      </c>
      <c r="D3843">
        <v>3</v>
      </c>
      <c r="E3843">
        <v>297</v>
      </c>
      <c r="F3843">
        <v>12.9</v>
      </c>
      <c r="G3843">
        <v>5.0999999999999996</v>
      </c>
      <c r="H3843">
        <v>285.33600000000001</v>
      </c>
      <c r="I3843">
        <v>18.053000000000001</v>
      </c>
      <c r="J3843">
        <v>251.328</v>
      </c>
      <c r="K3843">
        <v>240.166</v>
      </c>
    </row>
    <row r="3844" spans="1:11" x14ac:dyDescent="0.3">
      <c r="A3844">
        <v>6</v>
      </c>
      <c r="B3844">
        <v>9</v>
      </c>
      <c r="C3844">
        <v>9</v>
      </c>
      <c r="D3844">
        <v>5</v>
      </c>
      <c r="E3844">
        <v>313</v>
      </c>
      <c r="F3844">
        <v>13.3</v>
      </c>
      <c r="G3844">
        <v>4.5999999999999996</v>
      </c>
      <c r="H3844">
        <v>304.61599999999999</v>
      </c>
      <c r="I3844">
        <v>19.591000000000001</v>
      </c>
      <c r="J3844">
        <v>266.916</v>
      </c>
      <c r="K3844">
        <v>255.33600000000001</v>
      </c>
    </row>
    <row r="3845" spans="1:11" x14ac:dyDescent="0.3">
      <c r="A3845">
        <v>6</v>
      </c>
      <c r="B3845">
        <v>9</v>
      </c>
      <c r="C3845">
        <v>10</v>
      </c>
      <c r="D3845">
        <v>129</v>
      </c>
      <c r="E3845">
        <v>376</v>
      </c>
      <c r="F3845">
        <v>14.6</v>
      </c>
      <c r="G3845">
        <v>5.0999999999999996</v>
      </c>
      <c r="H3845">
        <v>495.52300000000002</v>
      </c>
      <c r="I3845">
        <v>24.827000000000002</v>
      </c>
      <c r="J3845">
        <v>426.339</v>
      </c>
      <c r="K3845">
        <v>410.00799999999998</v>
      </c>
    </row>
    <row r="3846" spans="1:11" x14ac:dyDescent="0.3">
      <c r="A3846">
        <v>6</v>
      </c>
      <c r="B3846">
        <v>9</v>
      </c>
      <c r="C3846">
        <v>11</v>
      </c>
      <c r="D3846">
        <v>108</v>
      </c>
      <c r="E3846">
        <v>402</v>
      </c>
      <c r="F3846">
        <v>15.9</v>
      </c>
      <c r="G3846">
        <v>5.7</v>
      </c>
      <c r="H3846">
        <v>512.56700000000001</v>
      </c>
      <c r="I3846">
        <v>26.225999999999999</v>
      </c>
      <c r="J3846">
        <v>438.91</v>
      </c>
      <c r="K3846">
        <v>422.16800000000001</v>
      </c>
    </row>
    <row r="3847" spans="1:11" x14ac:dyDescent="0.3">
      <c r="A3847">
        <v>6</v>
      </c>
      <c r="B3847">
        <v>9</v>
      </c>
      <c r="C3847">
        <v>12</v>
      </c>
      <c r="D3847">
        <v>439</v>
      </c>
      <c r="E3847">
        <v>292</v>
      </c>
      <c r="F3847">
        <v>17.2</v>
      </c>
      <c r="G3847">
        <v>6.2</v>
      </c>
      <c r="H3847">
        <v>747.12599999999998</v>
      </c>
      <c r="I3847">
        <v>31.712</v>
      </c>
      <c r="J3847">
        <v>627.42399999999998</v>
      </c>
      <c r="K3847">
        <v>603.86500000000001</v>
      </c>
    </row>
    <row r="3848" spans="1:11" x14ac:dyDescent="0.3">
      <c r="A3848">
        <v>6</v>
      </c>
      <c r="B3848">
        <v>9</v>
      </c>
      <c r="C3848">
        <v>13</v>
      </c>
      <c r="D3848">
        <v>396</v>
      </c>
      <c r="E3848">
        <v>336</v>
      </c>
      <c r="F3848">
        <v>17.600000000000001</v>
      </c>
      <c r="G3848">
        <v>6.4</v>
      </c>
      <c r="H3848">
        <v>725.23400000000004</v>
      </c>
      <c r="I3848">
        <v>31.814</v>
      </c>
      <c r="J3848">
        <v>608.70500000000004</v>
      </c>
      <c r="K3848">
        <v>585.87800000000004</v>
      </c>
    </row>
    <row r="3849" spans="1:11" x14ac:dyDescent="0.3">
      <c r="A3849">
        <v>6</v>
      </c>
      <c r="B3849">
        <v>9</v>
      </c>
      <c r="C3849">
        <v>14</v>
      </c>
      <c r="D3849">
        <v>402</v>
      </c>
      <c r="E3849">
        <v>241</v>
      </c>
      <c r="F3849">
        <v>17.899999999999999</v>
      </c>
      <c r="G3849">
        <v>6.5</v>
      </c>
      <c r="H3849">
        <v>587.47299999999996</v>
      </c>
      <c r="I3849">
        <v>29.276</v>
      </c>
      <c r="J3849">
        <v>496.98599999999999</v>
      </c>
      <c r="K3849">
        <v>478.27300000000002</v>
      </c>
    </row>
    <row r="3850" spans="1:11" x14ac:dyDescent="0.3">
      <c r="A3850">
        <v>6</v>
      </c>
      <c r="B3850">
        <v>9</v>
      </c>
      <c r="C3850">
        <v>15</v>
      </c>
      <c r="D3850">
        <v>534</v>
      </c>
      <c r="E3850">
        <v>216</v>
      </c>
      <c r="F3850">
        <v>18.3</v>
      </c>
      <c r="G3850">
        <v>6.7</v>
      </c>
      <c r="H3850">
        <v>583.779</v>
      </c>
      <c r="I3850">
        <v>29.164999999999999</v>
      </c>
      <c r="J3850">
        <v>491.34100000000001</v>
      </c>
      <c r="K3850">
        <v>472.82400000000001</v>
      </c>
    </row>
    <row r="3851" spans="1:11" x14ac:dyDescent="0.3">
      <c r="A3851">
        <v>6</v>
      </c>
      <c r="B3851">
        <v>9</v>
      </c>
      <c r="C3851">
        <v>16</v>
      </c>
      <c r="D3851">
        <v>520</v>
      </c>
      <c r="E3851">
        <v>147</v>
      </c>
      <c r="F3851">
        <v>17.2</v>
      </c>
      <c r="G3851">
        <v>5.5</v>
      </c>
      <c r="H3851">
        <v>399.05799999999999</v>
      </c>
      <c r="I3851">
        <v>25.533999999999999</v>
      </c>
      <c r="J3851">
        <v>332.714</v>
      </c>
      <c r="K3851">
        <v>319.27800000000002</v>
      </c>
    </row>
    <row r="3852" spans="1:11" x14ac:dyDescent="0.3">
      <c r="A3852">
        <v>6</v>
      </c>
      <c r="B3852">
        <v>9</v>
      </c>
      <c r="C3852">
        <v>17</v>
      </c>
      <c r="D3852">
        <v>161</v>
      </c>
      <c r="E3852">
        <v>123</v>
      </c>
      <c r="F3852">
        <v>16.100000000000001</v>
      </c>
      <c r="G3852">
        <v>4.3</v>
      </c>
      <c r="H3852">
        <v>158.27099999999999</v>
      </c>
      <c r="I3852">
        <v>19.416</v>
      </c>
      <c r="J3852">
        <v>131.82300000000001</v>
      </c>
      <c r="K3852">
        <v>123.59099999999999</v>
      </c>
    </row>
    <row r="3853" spans="1:11" x14ac:dyDescent="0.3">
      <c r="A3853">
        <v>6</v>
      </c>
      <c r="B3853">
        <v>9</v>
      </c>
      <c r="C3853">
        <v>18</v>
      </c>
      <c r="D3853">
        <v>102</v>
      </c>
      <c r="E3853">
        <v>49</v>
      </c>
      <c r="F3853">
        <v>15</v>
      </c>
      <c r="G3853">
        <v>3.1</v>
      </c>
      <c r="H3853">
        <v>45.676000000000002</v>
      </c>
      <c r="I3853">
        <v>14.858000000000001</v>
      </c>
      <c r="J3853">
        <v>37.981000000000002</v>
      </c>
      <c r="K3853">
        <v>31.707999999999998</v>
      </c>
    </row>
    <row r="3854" spans="1:11" x14ac:dyDescent="0.3">
      <c r="A3854">
        <v>6</v>
      </c>
      <c r="B3854">
        <v>9</v>
      </c>
      <c r="C3854">
        <v>19</v>
      </c>
      <c r="D3854">
        <v>2</v>
      </c>
      <c r="E3854">
        <v>8</v>
      </c>
      <c r="F3854">
        <v>14.6</v>
      </c>
      <c r="G3854">
        <v>2.9</v>
      </c>
      <c r="H3854">
        <v>7.7590000000000003</v>
      </c>
      <c r="I3854">
        <v>12.923</v>
      </c>
      <c r="J3854">
        <v>6.9550000000000001</v>
      </c>
      <c r="K3854">
        <v>1.2629999999999999</v>
      </c>
    </row>
    <row r="3855" spans="1:11" x14ac:dyDescent="0.3">
      <c r="A3855">
        <v>6</v>
      </c>
      <c r="B3855">
        <v>9</v>
      </c>
      <c r="C3855">
        <v>20</v>
      </c>
      <c r="D3855">
        <v>0</v>
      </c>
      <c r="E3855">
        <v>0</v>
      </c>
      <c r="F3855">
        <v>14.3</v>
      </c>
      <c r="G3855">
        <v>2.8</v>
      </c>
      <c r="H3855">
        <v>0</v>
      </c>
      <c r="I3855">
        <v>14.3</v>
      </c>
      <c r="J3855">
        <v>0</v>
      </c>
      <c r="K3855">
        <v>0</v>
      </c>
    </row>
    <row r="3856" spans="1:11" x14ac:dyDescent="0.3">
      <c r="A3856">
        <v>6</v>
      </c>
      <c r="B3856">
        <v>9</v>
      </c>
      <c r="C3856">
        <v>21</v>
      </c>
      <c r="D3856">
        <v>0</v>
      </c>
      <c r="E3856">
        <v>0</v>
      </c>
      <c r="F3856">
        <v>13.9</v>
      </c>
      <c r="G3856">
        <v>2.6</v>
      </c>
      <c r="H3856">
        <v>0</v>
      </c>
      <c r="I3856">
        <v>13.9</v>
      </c>
      <c r="J3856">
        <v>0</v>
      </c>
      <c r="K3856">
        <v>0</v>
      </c>
    </row>
    <row r="3857" spans="1:11" x14ac:dyDescent="0.3">
      <c r="A3857">
        <v>6</v>
      </c>
      <c r="B3857">
        <v>9</v>
      </c>
      <c r="C3857">
        <v>22</v>
      </c>
      <c r="D3857">
        <v>0</v>
      </c>
      <c r="E3857">
        <v>0</v>
      </c>
      <c r="F3857">
        <v>13.9</v>
      </c>
      <c r="G3857">
        <v>3.1</v>
      </c>
      <c r="H3857">
        <v>0</v>
      </c>
      <c r="I3857">
        <v>13.9</v>
      </c>
      <c r="J3857">
        <v>0</v>
      </c>
      <c r="K3857">
        <v>0</v>
      </c>
    </row>
    <row r="3858" spans="1:11" x14ac:dyDescent="0.3">
      <c r="A3858">
        <v>6</v>
      </c>
      <c r="B3858">
        <v>9</v>
      </c>
      <c r="C3858">
        <v>23</v>
      </c>
      <c r="D3858">
        <v>0</v>
      </c>
      <c r="E3858">
        <v>0</v>
      </c>
      <c r="F3858">
        <v>13.9</v>
      </c>
      <c r="G3858">
        <v>3.6</v>
      </c>
      <c r="H3858">
        <v>0</v>
      </c>
      <c r="I3858">
        <v>13.9</v>
      </c>
      <c r="J3858">
        <v>0</v>
      </c>
      <c r="K3858">
        <v>0</v>
      </c>
    </row>
    <row r="3859" spans="1:11" x14ac:dyDescent="0.3">
      <c r="A3859">
        <v>6</v>
      </c>
      <c r="B3859">
        <v>10</v>
      </c>
      <c r="C3859">
        <v>0</v>
      </c>
      <c r="D3859">
        <v>0</v>
      </c>
      <c r="E3859">
        <v>0</v>
      </c>
      <c r="F3859">
        <v>13.9</v>
      </c>
      <c r="G3859">
        <v>4.0999999999999996</v>
      </c>
      <c r="H3859">
        <v>0</v>
      </c>
      <c r="I3859">
        <v>13.9</v>
      </c>
      <c r="J3859">
        <v>0</v>
      </c>
      <c r="K3859">
        <v>0</v>
      </c>
    </row>
    <row r="3860" spans="1:11" x14ac:dyDescent="0.3">
      <c r="A3860">
        <v>6</v>
      </c>
      <c r="B3860">
        <v>10</v>
      </c>
      <c r="C3860">
        <v>1</v>
      </c>
      <c r="D3860">
        <v>0</v>
      </c>
      <c r="E3860">
        <v>0</v>
      </c>
      <c r="F3860">
        <v>14.1</v>
      </c>
      <c r="G3860">
        <v>3.4</v>
      </c>
      <c r="H3860">
        <v>0</v>
      </c>
      <c r="I3860">
        <v>14.1</v>
      </c>
      <c r="J3860">
        <v>0</v>
      </c>
      <c r="K3860">
        <v>0</v>
      </c>
    </row>
    <row r="3861" spans="1:11" x14ac:dyDescent="0.3">
      <c r="A3861">
        <v>6</v>
      </c>
      <c r="B3861">
        <v>10</v>
      </c>
      <c r="C3861">
        <v>2</v>
      </c>
      <c r="D3861">
        <v>0</v>
      </c>
      <c r="E3861">
        <v>0</v>
      </c>
      <c r="F3861">
        <v>14.2</v>
      </c>
      <c r="G3861">
        <v>2.8</v>
      </c>
      <c r="H3861">
        <v>0</v>
      </c>
      <c r="I3861">
        <v>14.2</v>
      </c>
      <c r="J3861">
        <v>0</v>
      </c>
      <c r="K3861">
        <v>0</v>
      </c>
    </row>
    <row r="3862" spans="1:11" x14ac:dyDescent="0.3">
      <c r="A3862">
        <v>6</v>
      </c>
      <c r="B3862">
        <v>10</v>
      </c>
      <c r="C3862">
        <v>3</v>
      </c>
      <c r="D3862">
        <v>0</v>
      </c>
      <c r="E3862">
        <v>0</v>
      </c>
      <c r="F3862">
        <v>14.4</v>
      </c>
      <c r="G3862">
        <v>2.1</v>
      </c>
      <c r="H3862">
        <v>0</v>
      </c>
      <c r="I3862">
        <v>14.4</v>
      </c>
      <c r="J3862">
        <v>0</v>
      </c>
      <c r="K3862">
        <v>0</v>
      </c>
    </row>
    <row r="3863" spans="1:11" x14ac:dyDescent="0.3">
      <c r="A3863">
        <v>6</v>
      </c>
      <c r="B3863">
        <v>10</v>
      </c>
      <c r="C3863">
        <v>4</v>
      </c>
      <c r="D3863">
        <v>0</v>
      </c>
      <c r="E3863">
        <v>2</v>
      </c>
      <c r="F3863">
        <v>14.6</v>
      </c>
      <c r="G3863">
        <v>2.6</v>
      </c>
      <c r="H3863">
        <v>1.94</v>
      </c>
      <c r="I3863">
        <v>12.526</v>
      </c>
      <c r="J3863">
        <v>1.7410000000000001</v>
      </c>
      <c r="K3863">
        <v>0</v>
      </c>
    </row>
    <row r="3864" spans="1:11" x14ac:dyDescent="0.3">
      <c r="A3864">
        <v>6</v>
      </c>
      <c r="B3864">
        <v>10</v>
      </c>
      <c r="C3864">
        <v>5</v>
      </c>
      <c r="D3864">
        <v>1</v>
      </c>
      <c r="E3864">
        <v>32</v>
      </c>
      <c r="F3864">
        <v>14.8</v>
      </c>
      <c r="G3864">
        <v>3.1</v>
      </c>
      <c r="H3864">
        <v>30.029</v>
      </c>
      <c r="I3864">
        <v>13.622999999999999</v>
      </c>
      <c r="J3864">
        <v>26.853000000000002</v>
      </c>
      <c r="K3864">
        <v>20.792000000000002</v>
      </c>
    </row>
    <row r="3865" spans="1:11" x14ac:dyDescent="0.3">
      <c r="A3865">
        <v>6</v>
      </c>
      <c r="B3865">
        <v>10</v>
      </c>
      <c r="C3865">
        <v>6</v>
      </c>
      <c r="D3865">
        <v>3</v>
      </c>
      <c r="E3865">
        <v>88</v>
      </c>
      <c r="F3865">
        <v>15</v>
      </c>
      <c r="G3865">
        <v>3.6</v>
      </c>
      <c r="H3865">
        <v>83.311000000000007</v>
      </c>
      <c r="I3865">
        <v>15.414</v>
      </c>
      <c r="J3865">
        <v>73.902000000000001</v>
      </c>
      <c r="K3865">
        <v>66.914000000000001</v>
      </c>
    </row>
    <row r="3866" spans="1:11" x14ac:dyDescent="0.3">
      <c r="A3866">
        <v>6</v>
      </c>
      <c r="B3866">
        <v>10</v>
      </c>
      <c r="C3866">
        <v>7</v>
      </c>
      <c r="D3866">
        <v>2</v>
      </c>
      <c r="E3866">
        <v>144</v>
      </c>
      <c r="F3866">
        <v>16.100000000000001</v>
      </c>
      <c r="G3866">
        <v>4.3</v>
      </c>
      <c r="H3866">
        <v>137.24100000000001</v>
      </c>
      <c r="I3866">
        <v>17.998999999999999</v>
      </c>
      <c r="J3866">
        <v>120.869</v>
      </c>
      <c r="K3866">
        <v>112.88</v>
      </c>
    </row>
    <row r="3867" spans="1:11" x14ac:dyDescent="0.3">
      <c r="A3867">
        <v>6</v>
      </c>
      <c r="B3867">
        <v>10</v>
      </c>
      <c r="C3867">
        <v>8</v>
      </c>
      <c r="D3867">
        <v>102</v>
      </c>
      <c r="E3867">
        <v>246</v>
      </c>
      <c r="F3867">
        <v>17.2</v>
      </c>
      <c r="G3867">
        <v>5</v>
      </c>
      <c r="H3867">
        <v>304.10700000000003</v>
      </c>
      <c r="I3867">
        <v>22.87</v>
      </c>
      <c r="J3867">
        <v>262.55500000000001</v>
      </c>
      <c r="K3867">
        <v>251.09299999999999</v>
      </c>
    </row>
    <row r="3868" spans="1:11" x14ac:dyDescent="0.3">
      <c r="A3868">
        <v>6</v>
      </c>
      <c r="B3868">
        <v>10</v>
      </c>
      <c r="C3868">
        <v>9</v>
      </c>
      <c r="D3868">
        <v>75</v>
      </c>
      <c r="E3868">
        <v>341</v>
      </c>
      <c r="F3868">
        <v>18.3</v>
      </c>
      <c r="G3868">
        <v>5.7</v>
      </c>
      <c r="H3868">
        <v>392.529</v>
      </c>
      <c r="I3868">
        <v>25.760999999999999</v>
      </c>
      <c r="J3868">
        <v>336.48099999999999</v>
      </c>
      <c r="K3868">
        <v>322.93400000000003</v>
      </c>
    </row>
    <row r="3869" spans="1:11" x14ac:dyDescent="0.3">
      <c r="A3869">
        <v>6</v>
      </c>
      <c r="B3869">
        <v>10</v>
      </c>
      <c r="C3869">
        <v>10</v>
      </c>
      <c r="D3869">
        <v>176</v>
      </c>
      <c r="E3869">
        <v>406</v>
      </c>
      <c r="F3869">
        <v>17.8</v>
      </c>
      <c r="G3869">
        <v>6.4</v>
      </c>
      <c r="H3869">
        <v>568.721</v>
      </c>
      <c r="I3869">
        <v>28.347000000000001</v>
      </c>
      <c r="J3869">
        <v>483.27600000000001</v>
      </c>
      <c r="K3869">
        <v>465.03899999999999</v>
      </c>
    </row>
    <row r="3870" spans="1:11" x14ac:dyDescent="0.3">
      <c r="A3870">
        <v>6</v>
      </c>
      <c r="B3870">
        <v>10</v>
      </c>
      <c r="C3870">
        <v>11</v>
      </c>
      <c r="D3870">
        <v>369</v>
      </c>
      <c r="E3870">
        <v>362</v>
      </c>
      <c r="F3870">
        <v>17.2</v>
      </c>
      <c r="G3870">
        <v>7</v>
      </c>
      <c r="H3870">
        <v>743.88699999999994</v>
      </c>
      <c r="I3870">
        <v>30.693000000000001</v>
      </c>
      <c r="J3870">
        <v>626.97299999999996</v>
      </c>
      <c r="K3870">
        <v>603.43200000000002</v>
      </c>
    </row>
    <row r="3871" spans="1:11" x14ac:dyDescent="0.3">
      <c r="A3871">
        <v>6</v>
      </c>
      <c r="B3871">
        <v>10</v>
      </c>
      <c r="C3871">
        <v>12</v>
      </c>
      <c r="D3871">
        <v>542</v>
      </c>
      <c r="E3871">
        <v>256</v>
      </c>
      <c r="F3871">
        <v>16.7</v>
      </c>
      <c r="G3871">
        <v>7.7</v>
      </c>
      <c r="H3871">
        <v>814.75199999999995</v>
      </c>
      <c r="I3871">
        <v>30.878</v>
      </c>
      <c r="J3871">
        <v>686.25800000000004</v>
      </c>
      <c r="K3871">
        <v>660.32399999999996</v>
      </c>
    </row>
    <row r="3872" spans="1:11" x14ac:dyDescent="0.3">
      <c r="A3872">
        <v>6</v>
      </c>
      <c r="B3872">
        <v>10</v>
      </c>
      <c r="C3872">
        <v>13</v>
      </c>
      <c r="D3872">
        <v>455</v>
      </c>
      <c r="E3872">
        <v>286</v>
      </c>
      <c r="F3872">
        <v>15.9</v>
      </c>
      <c r="G3872">
        <v>9.1</v>
      </c>
      <c r="H3872">
        <v>730.95899999999995</v>
      </c>
      <c r="I3872">
        <v>27.341999999999999</v>
      </c>
      <c r="J3872">
        <v>623.33199999999999</v>
      </c>
      <c r="K3872">
        <v>599.93499999999995</v>
      </c>
    </row>
    <row r="3873" spans="1:11" x14ac:dyDescent="0.3">
      <c r="A3873">
        <v>6</v>
      </c>
      <c r="B3873">
        <v>10</v>
      </c>
      <c r="C3873">
        <v>14</v>
      </c>
      <c r="D3873">
        <v>654</v>
      </c>
      <c r="E3873">
        <v>171</v>
      </c>
      <c r="F3873">
        <v>15.2</v>
      </c>
      <c r="G3873">
        <v>10.4</v>
      </c>
      <c r="H3873">
        <v>731.17</v>
      </c>
      <c r="I3873">
        <v>25.558</v>
      </c>
      <c r="J3873">
        <v>626.46199999999999</v>
      </c>
      <c r="K3873">
        <v>602.94200000000001</v>
      </c>
    </row>
    <row r="3874" spans="1:11" x14ac:dyDescent="0.3">
      <c r="A3874">
        <v>6</v>
      </c>
      <c r="B3874">
        <v>10</v>
      </c>
      <c r="C3874">
        <v>15</v>
      </c>
      <c r="D3874">
        <v>717</v>
      </c>
      <c r="E3874">
        <v>142</v>
      </c>
      <c r="F3874">
        <v>14.4</v>
      </c>
      <c r="G3874">
        <v>11.8</v>
      </c>
      <c r="H3874">
        <v>638.17200000000003</v>
      </c>
      <c r="I3874">
        <v>22.629000000000001</v>
      </c>
      <c r="J3874">
        <v>548.74300000000005</v>
      </c>
      <c r="K3874">
        <v>528.17700000000002</v>
      </c>
    </row>
    <row r="3875" spans="1:11" x14ac:dyDescent="0.3">
      <c r="A3875">
        <v>6</v>
      </c>
      <c r="B3875">
        <v>10</v>
      </c>
      <c r="C3875">
        <v>16</v>
      </c>
      <c r="D3875">
        <v>648</v>
      </c>
      <c r="E3875">
        <v>117</v>
      </c>
      <c r="F3875">
        <v>13.9</v>
      </c>
      <c r="G3875">
        <v>11.5</v>
      </c>
      <c r="H3875">
        <v>434.69400000000002</v>
      </c>
      <c r="I3875">
        <v>19.417000000000002</v>
      </c>
      <c r="J3875">
        <v>368.673</v>
      </c>
      <c r="K3875">
        <v>354.16</v>
      </c>
    </row>
    <row r="3876" spans="1:11" x14ac:dyDescent="0.3">
      <c r="A3876">
        <v>6</v>
      </c>
      <c r="B3876">
        <v>10</v>
      </c>
      <c r="C3876">
        <v>17</v>
      </c>
      <c r="D3876">
        <v>616</v>
      </c>
      <c r="E3876">
        <v>65</v>
      </c>
      <c r="F3876">
        <v>13.3</v>
      </c>
      <c r="G3876">
        <v>11.1</v>
      </c>
      <c r="H3876">
        <v>227.571</v>
      </c>
      <c r="I3876">
        <v>15.887</v>
      </c>
      <c r="J3876">
        <v>175.11</v>
      </c>
      <c r="K3876">
        <v>165.87200000000001</v>
      </c>
    </row>
    <row r="3877" spans="1:11" x14ac:dyDescent="0.3">
      <c r="A3877">
        <v>6</v>
      </c>
      <c r="B3877">
        <v>10</v>
      </c>
      <c r="C3877">
        <v>18</v>
      </c>
      <c r="D3877">
        <v>400</v>
      </c>
      <c r="E3877">
        <v>39</v>
      </c>
      <c r="F3877">
        <v>12.8</v>
      </c>
      <c r="G3877">
        <v>10.8</v>
      </c>
      <c r="H3877">
        <v>46.801000000000002</v>
      </c>
      <c r="I3877">
        <v>12.686</v>
      </c>
      <c r="J3877">
        <v>31.093</v>
      </c>
      <c r="K3877">
        <v>24.952000000000002</v>
      </c>
    </row>
    <row r="3878" spans="1:11" x14ac:dyDescent="0.3">
      <c r="A3878">
        <v>6</v>
      </c>
      <c r="B3878">
        <v>10</v>
      </c>
      <c r="C3878">
        <v>19</v>
      </c>
      <c r="D3878">
        <v>38</v>
      </c>
      <c r="E3878">
        <v>10</v>
      </c>
      <c r="F3878">
        <v>12.6</v>
      </c>
      <c r="G3878">
        <v>8.1</v>
      </c>
      <c r="H3878">
        <v>9.6980000000000004</v>
      </c>
      <c r="I3878">
        <v>11.632</v>
      </c>
      <c r="J3878">
        <v>8.7309999999999999</v>
      </c>
      <c r="K3878">
        <v>3.0070000000000001</v>
      </c>
    </row>
    <row r="3879" spans="1:11" x14ac:dyDescent="0.3">
      <c r="A3879">
        <v>6</v>
      </c>
      <c r="B3879">
        <v>10</v>
      </c>
      <c r="C3879">
        <v>20</v>
      </c>
      <c r="D3879">
        <v>0</v>
      </c>
      <c r="E3879">
        <v>0</v>
      </c>
      <c r="F3879">
        <v>12.4</v>
      </c>
      <c r="G3879">
        <v>5.3</v>
      </c>
      <c r="H3879">
        <v>0</v>
      </c>
      <c r="I3879">
        <v>12.4</v>
      </c>
      <c r="J3879">
        <v>0</v>
      </c>
      <c r="K3879">
        <v>0</v>
      </c>
    </row>
    <row r="3880" spans="1:11" x14ac:dyDescent="0.3">
      <c r="A3880">
        <v>6</v>
      </c>
      <c r="B3880">
        <v>10</v>
      </c>
      <c r="C3880">
        <v>21</v>
      </c>
      <c r="D3880">
        <v>0</v>
      </c>
      <c r="E3880">
        <v>0</v>
      </c>
      <c r="F3880">
        <v>12.2</v>
      </c>
      <c r="G3880">
        <v>2.6</v>
      </c>
      <c r="H3880">
        <v>0</v>
      </c>
      <c r="I3880">
        <v>12.2</v>
      </c>
      <c r="J3880">
        <v>0</v>
      </c>
      <c r="K3880">
        <v>0</v>
      </c>
    </row>
    <row r="3881" spans="1:11" x14ac:dyDescent="0.3">
      <c r="A3881">
        <v>6</v>
      </c>
      <c r="B3881">
        <v>10</v>
      </c>
      <c r="C3881">
        <v>22</v>
      </c>
      <c r="D3881">
        <v>0</v>
      </c>
      <c r="E3881">
        <v>0</v>
      </c>
      <c r="F3881">
        <v>11.7</v>
      </c>
      <c r="G3881">
        <v>3.3</v>
      </c>
      <c r="H3881">
        <v>0</v>
      </c>
      <c r="I3881">
        <v>11.7</v>
      </c>
      <c r="J3881">
        <v>0</v>
      </c>
      <c r="K3881">
        <v>0</v>
      </c>
    </row>
    <row r="3882" spans="1:11" x14ac:dyDescent="0.3">
      <c r="A3882">
        <v>6</v>
      </c>
      <c r="B3882">
        <v>10</v>
      </c>
      <c r="C3882">
        <v>23</v>
      </c>
      <c r="D3882">
        <v>0</v>
      </c>
      <c r="E3882">
        <v>0</v>
      </c>
      <c r="F3882">
        <v>11.1</v>
      </c>
      <c r="G3882">
        <v>3.9</v>
      </c>
      <c r="H3882">
        <v>0</v>
      </c>
      <c r="I3882">
        <v>11.1</v>
      </c>
      <c r="J3882">
        <v>0</v>
      </c>
      <c r="K3882">
        <v>0</v>
      </c>
    </row>
    <row r="3883" spans="1:11" x14ac:dyDescent="0.3">
      <c r="A3883">
        <v>6</v>
      </c>
      <c r="B3883">
        <v>11</v>
      </c>
      <c r="C3883">
        <v>0</v>
      </c>
      <c r="D3883">
        <v>0</v>
      </c>
      <c r="E3883">
        <v>0</v>
      </c>
      <c r="F3883">
        <v>10.6</v>
      </c>
      <c r="G3883">
        <v>4.5999999999999996</v>
      </c>
      <c r="H3883">
        <v>0</v>
      </c>
      <c r="I3883">
        <v>10.6</v>
      </c>
      <c r="J3883">
        <v>0</v>
      </c>
      <c r="K3883">
        <v>0</v>
      </c>
    </row>
    <row r="3884" spans="1:11" x14ac:dyDescent="0.3">
      <c r="A3884">
        <v>6</v>
      </c>
      <c r="B3884">
        <v>11</v>
      </c>
      <c r="C3884">
        <v>1</v>
      </c>
      <c r="D3884">
        <v>0</v>
      </c>
      <c r="E3884">
        <v>0</v>
      </c>
      <c r="F3884">
        <v>10.6</v>
      </c>
      <c r="G3884">
        <v>4.4000000000000004</v>
      </c>
      <c r="H3884">
        <v>0</v>
      </c>
      <c r="I3884">
        <v>10.6</v>
      </c>
      <c r="J3884">
        <v>0</v>
      </c>
      <c r="K3884">
        <v>0</v>
      </c>
    </row>
    <row r="3885" spans="1:11" x14ac:dyDescent="0.3">
      <c r="A3885">
        <v>6</v>
      </c>
      <c r="B3885">
        <v>11</v>
      </c>
      <c r="C3885">
        <v>2</v>
      </c>
      <c r="D3885">
        <v>0</v>
      </c>
      <c r="E3885">
        <v>0</v>
      </c>
      <c r="F3885">
        <v>10.6</v>
      </c>
      <c r="G3885">
        <v>4.3</v>
      </c>
      <c r="H3885">
        <v>0</v>
      </c>
      <c r="I3885">
        <v>10.6</v>
      </c>
      <c r="J3885">
        <v>0</v>
      </c>
      <c r="K3885">
        <v>0</v>
      </c>
    </row>
    <row r="3886" spans="1:11" x14ac:dyDescent="0.3">
      <c r="A3886">
        <v>6</v>
      </c>
      <c r="B3886">
        <v>11</v>
      </c>
      <c r="C3886">
        <v>3</v>
      </c>
      <c r="D3886">
        <v>0</v>
      </c>
      <c r="E3886">
        <v>0</v>
      </c>
      <c r="F3886">
        <v>10.6</v>
      </c>
      <c r="G3886">
        <v>4.0999999999999996</v>
      </c>
      <c r="H3886">
        <v>0</v>
      </c>
      <c r="I3886">
        <v>10.6</v>
      </c>
      <c r="J3886">
        <v>0</v>
      </c>
      <c r="K3886">
        <v>0</v>
      </c>
    </row>
    <row r="3887" spans="1:11" x14ac:dyDescent="0.3">
      <c r="A3887">
        <v>6</v>
      </c>
      <c r="B3887">
        <v>11</v>
      </c>
      <c r="C3887">
        <v>4</v>
      </c>
      <c r="D3887">
        <v>0</v>
      </c>
      <c r="E3887">
        <v>0</v>
      </c>
      <c r="F3887">
        <v>10.8</v>
      </c>
      <c r="G3887">
        <v>3.9</v>
      </c>
      <c r="H3887">
        <v>0</v>
      </c>
      <c r="I3887">
        <v>10.8</v>
      </c>
      <c r="J3887">
        <v>0</v>
      </c>
      <c r="K3887">
        <v>0</v>
      </c>
    </row>
    <row r="3888" spans="1:11" x14ac:dyDescent="0.3">
      <c r="A3888">
        <v>6</v>
      </c>
      <c r="B3888">
        <v>11</v>
      </c>
      <c r="C3888">
        <v>5</v>
      </c>
      <c r="D3888">
        <v>3</v>
      </c>
      <c r="E3888">
        <v>23</v>
      </c>
      <c r="F3888">
        <v>10.9</v>
      </c>
      <c r="G3888">
        <v>3.8</v>
      </c>
      <c r="H3888">
        <v>21.803000000000001</v>
      </c>
      <c r="I3888">
        <v>9.5139999999999993</v>
      </c>
      <c r="J3888">
        <v>19.766999999999999</v>
      </c>
      <c r="K3888">
        <v>13.839</v>
      </c>
    </row>
    <row r="3889" spans="1:11" x14ac:dyDescent="0.3">
      <c r="A3889">
        <v>6</v>
      </c>
      <c r="B3889">
        <v>11</v>
      </c>
      <c r="C3889">
        <v>6</v>
      </c>
      <c r="D3889">
        <v>3</v>
      </c>
      <c r="E3889">
        <v>73</v>
      </c>
      <c r="F3889">
        <v>11.1</v>
      </c>
      <c r="G3889">
        <v>3.6</v>
      </c>
      <c r="H3889">
        <v>69.629000000000005</v>
      </c>
      <c r="I3889">
        <v>11.05</v>
      </c>
      <c r="J3889">
        <v>62.652999999999999</v>
      </c>
      <c r="K3889">
        <v>55.893000000000001</v>
      </c>
    </row>
    <row r="3890" spans="1:11" x14ac:dyDescent="0.3">
      <c r="A3890">
        <v>6</v>
      </c>
      <c r="B3890">
        <v>11</v>
      </c>
      <c r="C3890">
        <v>7</v>
      </c>
      <c r="D3890">
        <v>353</v>
      </c>
      <c r="E3890">
        <v>150</v>
      </c>
      <c r="F3890">
        <v>13</v>
      </c>
      <c r="G3890">
        <v>4.0999999999999996</v>
      </c>
      <c r="H3890">
        <v>296.26799999999997</v>
      </c>
      <c r="I3890">
        <v>18.876000000000001</v>
      </c>
      <c r="J3890">
        <v>251.28700000000001</v>
      </c>
      <c r="K3890">
        <v>240.126</v>
      </c>
    </row>
    <row r="3891" spans="1:11" x14ac:dyDescent="0.3">
      <c r="A3891">
        <v>6</v>
      </c>
      <c r="B3891">
        <v>11</v>
      </c>
      <c r="C3891">
        <v>8</v>
      </c>
      <c r="D3891">
        <v>715</v>
      </c>
      <c r="E3891">
        <v>158</v>
      </c>
      <c r="F3891">
        <v>14.8</v>
      </c>
      <c r="G3891">
        <v>4.7</v>
      </c>
      <c r="H3891">
        <v>612.173</v>
      </c>
      <c r="I3891">
        <v>28.207999999999998</v>
      </c>
      <c r="J3891">
        <v>514.16200000000003</v>
      </c>
      <c r="K3891">
        <v>494.84399999999999</v>
      </c>
    </row>
    <row r="3892" spans="1:11" x14ac:dyDescent="0.3">
      <c r="A3892">
        <v>6</v>
      </c>
      <c r="B3892">
        <v>11</v>
      </c>
      <c r="C3892">
        <v>9</v>
      </c>
      <c r="D3892">
        <v>811</v>
      </c>
      <c r="E3892">
        <v>147</v>
      </c>
      <c r="F3892">
        <v>16.7</v>
      </c>
      <c r="G3892">
        <v>5.2</v>
      </c>
      <c r="H3892">
        <v>802.303</v>
      </c>
      <c r="I3892">
        <v>34.226999999999997</v>
      </c>
      <c r="J3892">
        <v>665.64800000000002</v>
      </c>
      <c r="K3892">
        <v>640.55899999999997</v>
      </c>
    </row>
    <row r="3893" spans="1:11" x14ac:dyDescent="0.3">
      <c r="A3893">
        <v>6</v>
      </c>
      <c r="B3893">
        <v>11</v>
      </c>
      <c r="C3893">
        <v>10</v>
      </c>
      <c r="D3893">
        <v>844</v>
      </c>
      <c r="E3893">
        <v>159</v>
      </c>
      <c r="F3893">
        <v>17.399999999999999</v>
      </c>
      <c r="G3893">
        <v>5.5</v>
      </c>
      <c r="H3893">
        <v>946.65700000000004</v>
      </c>
      <c r="I3893">
        <v>37.795000000000002</v>
      </c>
      <c r="J3893">
        <v>777.22400000000005</v>
      </c>
      <c r="K3893">
        <v>747.38599999999997</v>
      </c>
    </row>
    <row r="3894" spans="1:11" x14ac:dyDescent="0.3">
      <c r="A3894">
        <v>6</v>
      </c>
      <c r="B3894">
        <v>11</v>
      </c>
      <c r="C3894">
        <v>11</v>
      </c>
      <c r="D3894">
        <v>852</v>
      </c>
      <c r="E3894">
        <v>165</v>
      </c>
      <c r="F3894">
        <v>18.2</v>
      </c>
      <c r="G3894">
        <v>5.9</v>
      </c>
      <c r="H3894">
        <v>1019.357</v>
      </c>
      <c r="I3894">
        <v>39.508000000000003</v>
      </c>
      <c r="J3894">
        <v>832.08199999999999</v>
      </c>
      <c r="K3894">
        <v>799.75300000000004</v>
      </c>
    </row>
    <row r="3895" spans="1:11" x14ac:dyDescent="0.3">
      <c r="A3895">
        <v>6</v>
      </c>
      <c r="B3895">
        <v>11</v>
      </c>
      <c r="C3895">
        <v>12</v>
      </c>
      <c r="D3895">
        <v>863</v>
      </c>
      <c r="E3895">
        <v>166</v>
      </c>
      <c r="F3895">
        <v>18.899999999999999</v>
      </c>
      <c r="G3895">
        <v>6.2</v>
      </c>
      <c r="H3895">
        <v>1039.1759999999999</v>
      </c>
      <c r="I3895">
        <v>40.100999999999999</v>
      </c>
      <c r="J3895">
        <v>846.43399999999997</v>
      </c>
      <c r="K3895">
        <v>813.43600000000004</v>
      </c>
    </row>
    <row r="3896" spans="1:11" x14ac:dyDescent="0.3">
      <c r="A3896">
        <v>6</v>
      </c>
      <c r="B3896">
        <v>11</v>
      </c>
      <c r="C3896">
        <v>13</v>
      </c>
      <c r="D3896">
        <v>849</v>
      </c>
      <c r="E3896">
        <v>161</v>
      </c>
      <c r="F3896">
        <v>18.3</v>
      </c>
      <c r="G3896">
        <v>6.7</v>
      </c>
      <c r="H3896">
        <v>976.26300000000003</v>
      </c>
      <c r="I3896">
        <v>37.348999999999997</v>
      </c>
      <c r="J3896">
        <v>803.04399999999998</v>
      </c>
      <c r="K3896">
        <v>772.04600000000005</v>
      </c>
    </row>
    <row r="3897" spans="1:11" x14ac:dyDescent="0.3">
      <c r="A3897">
        <v>6</v>
      </c>
      <c r="B3897">
        <v>11</v>
      </c>
      <c r="C3897">
        <v>14</v>
      </c>
      <c r="D3897">
        <v>824</v>
      </c>
      <c r="E3897">
        <v>151</v>
      </c>
      <c r="F3897">
        <v>17.8</v>
      </c>
      <c r="G3897">
        <v>7.2</v>
      </c>
      <c r="H3897">
        <v>852.29</v>
      </c>
      <c r="I3897">
        <v>33.646000000000001</v>
      </c>
      <c r="J3897">
        <v>709.42899999999997</v>
      </c>
      <c r="K3897">
        <v>682.52800000000002</v>
      </c>
    </row>
    <row r="3898" spans="1:11" x14ac:dyDescent="0.3">
      <c r="A3898">
        <v>6</v>
      </c>
      <c r="B3898">
        <v>11</v>
      </c>
      <c r="C3898">
        <v>15</v>
      </c>
      <c r="D3898">
        <v>779</v>
      </c>
      <c r="E3898">
        <v>135</v>
      </c>
      <c r="F3898">
        <v>17.2</v>
      </c>
      <c r="G3898">
        <v>7.7</v>
      </c>
      <c r="H3898">
        <v>673.72699999999998</v>
      </c>
      <c r="I3898">
        <v>29.058</v>
      </c>
      <c r="J3898">
        <v>566.26800000000003</v>
      </c>
      <c r="K3898">
        <v>545.053</v>
      </c>
    </row>
    <row r="3899" spans="1:11" x14ac:dyDescent="0.3">
      <c r="A3899">
        <v>6</v>
      </c>
      <c r="B3899">
        <v>11</v>
      </c>
      <c r="C3899">
        <v>16</v>
      </c>
      <c r="D3899">
        <v>700</v>
      </c>
      <c r="E3899">
        <v>112</v>
      </c>
      <c r="F3899">
        <v>15.7</v>
      </c>
      <c r="G3899">
        <v>7.4</v>
      </c>
      <c r="H3899">
        <v>455.791</v>
      </c>
      <c r="I3899">
        <v>23.675999999999998</v>
      </c>
      <c r="J3899">
        <v>380.57600000000002</v>
      </c>
      <c r="K3899">
        <v>365.69799999999998</v>
      </c>
    </row>
    <row r="3900" spans="1:11" x14ac:dyDescent="0.3">
      <c r="A3900">
        <v>6</v>
      </c>
      <c r="B3900">
        <v>11</v>
      </c>
      <c r="C3900">
        <v>17</v>
      </c>
      <c r="D3900">
        <v>561</v>
      </c>
      <c r="E3900">
        <v>80</v>
      </c>
      <c r="F3900">
        <v>14.3</v>
      </c>
      <c r="G3900">
        <v>7</v>
      </c>
      <c r="H3900">
        <v>227.59399999999999</v>
      </c>
      <c r="I3900">
        <v>17.971</v>
      </c>
      <c r="J3900">
        <v>176.33500000000001</v>
      </c>
      <c r="K3900">
        <v>167.06800000000001</v>
      </c>
    </row>
    <row r="3901" spans="1:11" x14ac:dyDescent="0.3">
      <c r="A3901">
        <v>6</v>
      </c>
      <c r="B3901">
        <v>11</v>
      </c>
      <c r="C3901">
        <v>18</v>
      </c>
      <c r="D3901">
        <v>278</v>
      </c>
      <c r="E3901">
        <v>46</v>
      </c>
      <c r="F3901">
        <v>12.8</v>
      </c>
      <c r="G3901">
        <v>6.7</v>
      </c>
      <c r="H3901">
        <v>48.552999999999997</v>
      </c>
      <c r="I3901">
        <v>12.757999999999999</v>
      </c>
      <c r="J3901">
        <v>35.813000000000002</v>
      </c>
      <c r="K3901">
        <v>29.582000000000001</v>
      </c>
    </row>
    <row r="3902" spans="1:11" x14ac:dyDescent="0.3">
      <c r="A3902">
        <v>6</v>
      </c>
      <c r="B3902">
        <v>11</v>
      </c>
      <c r="C3902">
        <v>19</v>
      </c>
      <c r="D3902">
        <v>3</v>
      </c>
      <c r="E3902">
        <v>8</v>
      </c>
      <c r="F3902">
        <v>12.4</v>
      </c>
      <c r="G3902">
        <v>6.2</v>
      </c>
      <c r="H3902">
        <v>7.6529999999999996</v>
      </c>
      <c r="I3902">
        <v>11.214</v>
      </c>
      <c r="J3902">
        <v>6.899</v>
      </c>
      <c r="K3902">
        <v>1.2090000000000001</v>
      </c>
    </row>
    <row r="3903" spans="1:11" x14ac:dyDescent="0.3">
      <c r="A3903">
        <v>6</v>
      </c>
      <c r="B3903">
        <v>11</v>
      </c>
      <c r="C3903">
        <v>20</v>
      </c>
      <c r="D3903">
        <v>0</v>
      </c>
      <c r="E3903">
        <v>0</v>
      </c>
      <c r="F3903">
        <v>12.1</v>
      </c>
      <c r="G3903">
        <v>5.7</v>
      </c>
      <c r="H3903">
        <v>0</v>
      </c>
      <c r="I3903">
        <v>12.1</v>
      </c>
      <c r="J3903">
        <v>0</v>
      </c>
      <c r="K3903">
        <v>0</v>
      </c>
    </row>
    <row r="3904" spans="1:11" x14ac:dyDescent="0.3">
      <c r="A3904">
        <v>6</v>
      </c>
      <c r="B3904">
        <v>11</v>
      </c>
      <c r="C3904">
        <v>21</v>
      </c>
      <c r="D3904">
        <v>0</v>
      </c>
      <c r="E3904">
        <v>0</v>
      </c>
      <c r="F3904">
        <v>11.7</v>
      </c>
      <c r="G3904">
        <v>5.2</v>
      </c>
      <c r="H3904">
        <v>0</v>
      </c>
      <c r="I3904">
        <v>11.7</v>
      </c>
      <c r="J3904">
        <v>0</v>
      </c>
      <c r="K3904">
        <v>0</v>
      </c>
    </row>
    <row r="3905" spans="1:11" x14ac:dyDescent="0.3">
      <c r="A3905">
        <v>6</v>
      </c>
      <c r="B3905">
        <v>11</v>
      </c>
      <c r="C3905">
        <v>22</v>
      </c>
      <c r="D3905">
        <v>0</v>
      </c>
      <c r="E3905">
        <v>0</v>
      </c>
      <c r="F3905">
        <v>11.7</v>
      </c>
      <c r="G3905">
        <v>4.8</v>
      </c>
      <c r="H3905">
        <v>0</v>
      </c>
      <c r="I3905">
        <v>11.7</v>
      </c>
      <c r="J3905">
        <v>0</v>
      </c>
      <c r="K3905">
        <v>0</v>
      </c>
    </row>
    <row r="3906" spans="1:11" x14ac:dyDescent="0.3">
      <c r="A3906">
        <v>6</v>
      </c>
      <c r="B3906">
        <v>11</v>
      </c>
      <c r="C3906">
        <v>23</v>
      </c>
      <c r="D3906">
        <v>0</v>
      </c>
      <c r="E3906">
        <v>0</v>
      </c>
      <c r="F3906">
        <v>11.7</v>
      </c>
      <c r="G3906">
        <v>4.5</v>
      </c>
      <c r="H3906">
        <v>0</v>
      </c>
      <c r="I3906">
        <v>11.7</v>
      </c>
      <c r="J3906">
        <v>0</v>
      </c>
      <c r="K3906">
        <v>0</v>
      </c>
    </row>
    <row r="3907" spans="1:11" x14ac:dyDescent="0.3">
      <c r="A3907">
        <v>6</v>
      </c>
      <c r="B3907">
        <v>12</v>
      </c>
      <c r="C3907">
        <v>0</v>
      </c>
      <c r="D3907">
        <v>0</v>
      </c>
      <c r="E3907">
        <v>0</v>
      </c>
      <c r="F3907">
        <v>11.7</v>
      </c>
      <c r="G3907">
        <v>4.0999999999999996</v>
      </c>
      <c r="H3907">
        <v>0</v>
      </c>
      <c r="I3907">
        <v>11.7</v>
      </c>
      <c r="J3907">
        <v>0</v>
      </c>
      <c r="K3907">
        <v>0</v>
      </c>
    </row>
    <row r="3908" spans="1:11" x14ac:dyDescent="0.3">
      <c r="A3908">
        <v>6</v>
      </c>
      <c r="B3908">
        <v>12</v>
      </c>
      <c r="C3908">
        <v>1</v>
      </c>
      <c r="D3908">
        <v>0</v>
      </c>
      <c r="E3908">
        <v>0</v>
      </c>
      <c r="F3908">
        <v>11.5</v>
      </c>
      <c r="G3908">
        <v>4.3</v>
      </c>
      <c r="H3908">
        <v>0</v>
      </c>
      <c r="I3908">
        <v>11.5</v>
      </c>
      <c r="J3908">
        <v>0</v>
      </c>
      <c r="K3908">
        <v>0</v>
      </c>
    </row>
    <row r="3909" spans="1:11" x14ac:dyDescent="0.3">
      <c r="A3909">
        <v>6</v>
      </c>
      <c r="B3909">
        <v>12</v>
      </c>
      <c r="C3909">
        <v>2</v>
      </c>
      <c r="D3909">
        <v>0</v>
      </c>
      <c r="E3909">
        <v>0</v>
      </c>
      <c r="F3909">
        <v>11.3</v>
      </c>
      <c r="G3909">
        <v>4.4000000000000004</v>
      </c>
      <c r="H3909">
        <v>0</v>
      </c>
      <c r="I3909">
        <v>11.3</v>
      </c>
      <c r="J3909">
        <v>0</v>
      </c>
      <c r="K3909">
        <v>0</v>
      </c>
    </row>
    <row r="3910" spans="1:11" x14ac:dyDescent="0.3">
      <c r="A3910">
        <v>6</v>
      </c>
      <c r="B3910">
        <v>12</v>
      </c>
      <c r="C3910">
        <v>3</v>
      </c>
      <c r="D3910">
        <v>0</v>
      </c>
      <c r="E3910">
        <v>0</v>
      </c>
      <c r="F3910">
        <v>11.1</v>
      </c>
      <c r="G3910">
        <v>4.5999999999999996</v>
      </c>
      <c r="H3910">
        <v>0</v>
      </c>
      <c r="I3910">
        <v>11.1</v>
      </c>
      <c r="J3910">
        <v>0</v>
      </c>
      <c r="K3910">
        <v>0</v>
      </c>
    </row>
    <row r="3911" spans="1:11" x14ac:dyDescent="0.3">
      <c r="A3911">
        <v>6</v>
      </c>
      <c r="B3911">
        <v>12</v>
      </c>
      <c r="C3911">
        <v>4</v>
      </c>
      <c r="D3911">
        <v>0</v>
      </c>
      <c r="E3911">
        <v>0</v>
      </c>
      <c r="F3911">
        <v>11.3</v>
      </c>
      <c r="G3911">
        <v>4.3</v>
      </c>
      <c r="H3911">
        <v>0</v>
      </c>
      <c r="I3911">
        <v>11.3</v>
      </c>
      <c r="J3911">
        <v>0</v>
      </c>
      <c r="K3911">
        <v>0</v>
      </c>
    </row>
    <row r="3912" spans="1:11" x14ac:dyDescent="0.3">
      <c r="A3912">
        <v>6</v>
      </c>
      <c r="B3912">
        <v>12</v>
      </c>
      <c r="C3912">
        <v>5</v>
      </c>
      <c r="D3912">
        <v>1</v>
      </c>
      <c r="E3912">
        <v>31</v>
      </c>
      <c r="F3912">
        <v>11.5</v>
      </c>
      <c r="G3912">
        <v>3.9</v>
      </c>
      <c r="H3912">
        <v>29.195</v>
      </c>
      <c r="I3912">
        <v>10.334</v>
      </c>
      <c r="J3912">
        <v>26.396000000000001</v>
      </c>
      <c r="K3912">
        <v>20.344000000000001</v>
      </c>
    </row>
    <row r="3913" spans="1:11" x14ac:dyDescent="0.3">
      <c r="A3913">
        <v>6</v>
      </c>
      <c r="B3913">
        <v>12</v>
      </c>
      <c r="C3913">
        <v>6</v>
      </c>
      <c r="D3913">
        <v>1</v>
      </c>
      <c r="E3913">
        <v>98</v>
      </c>
      <c r="F3913">
        <v>11.7</v>
      </c>
      <c r="G3913">
        <v>3.6</v>
      </c>
      <c r="H3913">
        <v>91.915000000000006</v>
      </c>
      <c r="I3913">
        <v>12.284000000000001</v>
      </c>
      <c r="J3913">
        <v>82.515000000000001</v>
      </c>
      <c r="K3913">
        <v>75.349000000000004</v>
      </c>
    </row>
    <row r="3914" spans="1:11" x14ac:dyDescent="0.3">
      <c r="A3914">
        <v>6</v>
      </c>
      <c r="B3914">
        <v>12</v>
      </c>
      <c r="C3914">
        <v>7</v>
      </c>
      <c r="D3914">
        <v>9</v>
      </c>
      <c r="E3914">
        <v>157</v>
      </c>
      <c r="F3914">
        <v>12.6</v>
      </c>
      <c r="G3914">
        <v>4.5</v>
      </c>
      <c r="H3914">
        <v>152.386</v>
      </c>
      <c r="I3914">
        <v>14.784000000000001</v>
      </c>
      <c r="J3914">
        <v>135.506</v>
      </c>
      <c r="K3914">
        <v>127.19</v>
      </c>
    </row>
    <row r="3915" spans="1:11" x14ac:dyDescent="0.3">
      <c r="A3915">
        <v>6</v>
      </c>
      <c r="B3915">
        <v>12</v>
      </c>
      <c r="C3915">
        <v>8</v>
      </c>
      <c r="D3915">
        <v>2</v>
      </c>
      <c r="E3915">
        <v>227</v>
      </c>
      <c r="F3915">
        <v>13.5</v>
      </c>
      <c r="G3915">
        <v>5.3</v>
      </c>
      <c r="H3915">
        <v>217.63900000000001</v>
      </c>
      <c r="I3915">
        <v>17.067</v>
      </c>
      <c r="J3915">
        <v>192.34800000000001</v>
      </c>
      <c r="K3915">
        <v>182.69200000000001</v>
      </c>
    </row>
    <row r="3916" spans="1:11" x14ac:dyDescent="0.3">
      <c r="A3916">
        <v>6</v>
      </c>
      <c r="B3916">
        <v>12</v>
      </c>
      <c r="C3916">
        <v>9</v>
      </c>
      <c r="D3916">
        <v>9</v>
      </c>
      <c r="E3916">
        <v>358</v>
      </c>
      <c r="F3916">
        <v>14.4</v>
      </c>
      <c r="G3916">
        <v>6.2</v>
      </c>
      <c r="H3916">
        <v>351.48099999999999</v>
      </c>
      <c r="I3916">
        <v>20.452999999999999</v>
      </c>
      <c r="J3916">
        <v>307.06</v>
      </c>
      <c r="K3916">
        <v>294.36500000000001</v>
      </c>
    </row>
    <row r="3917" spans="1:11" x14ac:dyDescent="0.3">
      <c r="A3917">
        <v>6</v>
      </c>
      <c r="B3917">
        <v>12</v>
      </c>
      <c r="C3917">
        <v>10</v>
      </c>
      <c r="D3917">
        <v>147</v>
      </c>
      <c r="E3917">
        <v>340</v>
      </c>
      <c r="F3917">
        <v>15</v>
      </c>
      <c r="G3917">
        <v>6.9</v>
      </c>
      <c r="H3917">
        <v>475.65600000000001</v>
      </c>
      <c r="I3917">
        <v>23.216000000000001</v>
      </c>
      <c r="J3917">
        <v>411.536</v>
      </c>
      <c r="K3917">
        <v>395.68299999999999</v>
      </c>
    </row>
    <row r="3918" spans="1:11" x14ac:dyDescent="0.3">
      <c r="A3918">
        <v>6</v>
      </c>
      <c r="B3918">
        <v>12</v>
      </c>
      <c r="C3918">
        <v>11</v>
      </c>
      <c r="D3918">
        <v>366</v>
      </c>
      <c r="E3918">
        <v>361</v>
      </c>
      <c r="F3918">
        <v>15.5</v>
      </c>
      <c r="G3918">
        <v>7.5</v>
      </c>
      <c r="H3918">
        <v>739.54100000000005</v>
      </c>
      <c r="I3918">
        <v>28.184999999999999</v>
      </c>
      <c r="J3918">
        <v>628.89300000000003</v>
      </c>
      <c r="K3918">
        <v>605.27700000000004</v>
      </c>
    </row>
    <row r="3919" spans="1:11" x14ac:dyDescent="0.3">
      <c r="A3919">
        <v>6</v>
      </c>
      <c r="B3919">
        <v>12</v>
      </c>
      <c r="C3919">
        <v>12</v>
      </c>
      <c r="D3919">
        <v>454</v>
      </c>
      <c r="E3919">
        <v>354</v>
      </c>
      <c r="F3919">
        <v>16.100000000000001</v>
      </c>
      <c r="G3919">
        <v>8.1999999999999993</v>
      </c>
      <c r="H3919">
        <v>824.38</v>
      </c>
      <c r="I3919">
        <v>29.858000000000001</v>
      </c>
      <c r="J3919">
        <v>696.9</v>
      </c>
      <c r="K3919">
        <v>670.524</v>
      </c>
    </row>
    <row r="3920" spans="1:11" x14ac:dyDescent="0.3">
      <c r="A3920">
        <v>6</v>
      </c>
      <c r="B3920">
        <v>12</v>
      </c>
      <c r="C3920">
        <v>13</v>
      </c>
      <c r="D3920">
        <v>731</v>
      </c>
      <c r="E3920">
        <v>187</v>
      </c>
      <c r="F3920">
        <v>15.9</v>
      </c>
      <c r="G3920">
        <v>8</v>
      </c>
      <c r="H3920">
        <v>890.65599999999995</v>
      </c>
      <c r="I3920">
        <v>31.126000000000001</v>
      </c>
      <c r="J3920">
        <v>749.32100000000003</v>
      </c>
      <c r="K3920">
        <v>720.71</v>
      </c>
    </row>
    <row r="3921" spans="1:11" x14ac:dyDescent="0.3">
      <c r="A3921">
        <v>6</v>
      </c>
      <c r="B3921">
        <v>12</v>
      </c>
      <c r="C3921">
        <v>14</v>
      </c>
      <c r="D3921">
        <v>451</v>
      </c>
      <c r="E3921">
        <v>255</v>
      </c>
      <c r="F3921">
        <v>15.8</v>
      </c>
      <c r="G3921">
        <v>7.9</v>
      </c>
      <c r="H3921">
        <v>643.00099999999998</v>
      </c>
      <c r="I3921">
        <v>26.957000000000001</v>
      </c>
      <c r="J3921">
        <v>548.43299999999999</v>
      </c>
      <c r="K3921">
        <v>527.87800000000004</v>
      </c>
    </row>
    <row r="3922" spans="1:11" x14ac:dyDescent="0.3">
      <c r="A3922">
        <v>6</v>
      </c>
      <c r="B3922">
        <v>12</v>
      </c>
      <c r="C3922">
        <v>15</v>
      </c>
      <c r="D3922">
        <v>638</v>
      </c>
      <c r="E3922">
        <v>188</v>
      </c>
      <c r="F3922">
        <v>15.6</v>
      </c>
      <c r="G3922">
        <v>7.7</v>
      </c>
      <c r="H3922">
        <v>630.52800000000002</v>
      </c>
      <c r="I3922">
        <v>26.390999999999998</v>
      </c>
      <c r="J3922">
        <v>535.57500000000005</v>
      </c>
      <c r="K3922">
        <v>515.48900000000003</v>
      </c>
    </row>
    <row r="3923" spans="1:11" x14ac:dyDescent="0.3">
      <c r="A3923">
        <v>6</v>
      </c>
      <c r="B3923">
        <v>12</v>
      </c>
      <c r="C3923">
        <v>16</v>
      </c>
      <c r="D3923">
        <v>691</v>
      </c>
      <c r="E3923">
        <v>100</v>
      </c>
      <c r="F3923">
        <v>14.8</v>
      </c>
      <c r="G3923">
        <v>6.9</v>
      </c>
      <c r="H3923">
        <v>440.14499999999998</v>
      </c>
      <c r="I3923">
        <v>22.789000000000001</v>
      </c>
      <c r="J3923">
        <v>368.41500000000002</v>
      </c>
      <c r="K3923">
        <v>353.91</v>
      </c>
    </row>
    <row r="3924" spans="1:11" x14ac:dyDescent="0.3">
      <c r="A3924">
        <v>6</v>
      </c>
      <c r="B3924">
        <v>12</v>
      </c>
      <c r="C3924">
        <v>17</v>
      </c>
      <c r="D3924">
        <v>477</v>
      </c>
      <c r="E3924">
        <v>101</v>
      </c>
      <c r="F3924">
        <v>14.1</v>
      </c>
      <c r="G3924">
        <v>6</v>
      </c>
      <c r="H3924">
        <v>224.13300000000001</v>
      </c>
      <c r="I3924">
        <v>18.094000000000001</v>
      </c>
      <c r="J3924">
        <v>176.89</v>
      </c>
      <c r="K3924">
        <v>167.60900000000001</v>
      </c>
    </row>
    <row r="3925" spans="1:11" x14ac:dyDescent="0.3">
      <c r="A3925">
        <v>6</v>
      </c>
      <c r="B3925">
        <v>12</v>
      </c>
      <c r="C3925">
        <v>18</v>
      </c>
      <c r="D3925">
        <v>88</v>
      </c>
      <c r="E3925">
        <v>62</v>
      </c>
      <c r="F3925">
        <v>13.3</v>
      </c>
      <c r="G3925">
        <v>5.2</v>
      </c>
      <c r="H3925">
        <v>57.78</v>
      </c>
      <c r="I3925">
        <v>13.513999999999999</v>
      </c>
      <c r="J3925">
        <v>49.197000000000003</v>
      </c>
      <c r="K3925">
        <v>42.706000000000003</v>
      </c>
    </row>
    <row r="3926" spans="1:11" x14ac:dyDescent="0.3">
      <c r="A3926">
        <v>6</v>
      </c>
      <c r="B3926">
        <v>12</v>
      </c>
      <c r="C3926">
        <v>19</v>
      </c>
      <c r="D3926">
        <v>33</v>
      </c>
      <c r="E3926">
        <v>9</v>
      </c>
      <c r="F3926">
        <v>12.9</v>
      </c>
      <c r="G3926">
        <v>4.8</v>
      </c>
      <c r="H3926">
        <v>7.7990000000000004</v>
      </c>
      <c r="I3926">
        <v>11.552</v>
      </c>
      <c r="J3926">
        <v>7.0229999999999997</v>
      </c>
      <c r="K3926">
        <v>1.33</v>
      </c>
    </row>
    <row r="3927" spans="1:11" x14ac:dyDescent="0.3">
      <c r="A3927">
        <v>6</v>
      </c>
      <c r="B3927">
        <v>12</v>
      </c>
      <c r="C3927">
        <v>20</v>
      </c>
      <c r="D3927">
        <v>0</v>
      </c>
      <c r="E3927">
        <v>0</v>
      </c>
      <c r="F3927">
        <v>12.6</v>
      </c>
      <c r="G3927">
        <v>4.5</v>
      </c>
      <c r="H3927">
        <v>0</v>
      </c>
      <c r="I3927">
        <v>12.6</v>
      </c>
      <c r="J3927">
        <v>0</v>
      </c>
      <c r="K3927">
        <v>0</v>
      </c>
    </row>
    <row r="3928" spans="1:11" x14ac:dyDescent="0.3">
      <c r="A3928">
        <v>6</v>
      </c>
      <c r="B3928">
        <v>12</v>
      </c>
      <c r="C3928">
        <v>21</v>
      </c>
      <c r="D3928">
        <v>0</v>
      </c>
      <c r="E3928">
        <v>0</v>
      </c>
      <c r="F3928">
        <v>12.2</v>
      </c>
      <c r="G3928">
        <v>4.0999999999999996</v>
      </c>
      <c r="H3928">
        <v>0</v>
      </c>
      <c r="I3928">
        <v>12.2</v>
      </c>
      <c r="J3928">
        <v>0</v>
      </c>
      <c r="K3928">
        <v>0</v>
      </c>
    </row>
    <row r="3929" spans="1:11" x14ac:dyDescent="0.3">
      <c r="A3929">
        <v>6</v>
      </c>
      <c r="B3929">
        <v>12</v>
      </c>
      <c r="C3929">
        <v>22</v>
      </c>
      <c r="D3929">
        <v>0</v>
      </c>
      <c r="E3929">
        <v>0</v>
      </c>
      <c r="F3929">
        <v>12</v>
      </c>
      <c r="G3929">
        <v>3.9</v>
      </c>
      <c r="H3929">
        <v>0</v>
      </c>
      <c r="I3929">
        <v>12</v>
      </c>
      <c r="J3929">
        <v>0</v>
      </c>
      <c r="K3929">
        <v>0</v>
      </c>
    </row>
    <row r="3930" spans="1:11" x14ac:dyDescent="0.3">
      <c r="A3930">
        <v>6</v>
      </c>
      <c r="B3930">
        <v>12</v>
      </c>
      <c r="C3930">
        <v>23</v>
      </c>
      <c r="D3930">
        <v>0</v>
      </c>
      <c r="E3930">
        <v>0</v>
      </c>
      <c r="F3930">
        <v>11.9</v>
      </c>
      <c r="G3930">
        <v>3.8</v>
      </c>
      <c r="H3930">
        <v>0</v>
      </c>
      <c r="I3930">
        <v>11.9</v>
      </c>
      <c r="J3930">
        <v>0</v>
      </c>
      <c r="K3930">
        <v>0</v>
      </c>
    </row>
    <row r="3931" spans="1:11" x14ac:dyDescent="0.3">
      <c r="A3931">
        <v>6</v>
      </c>
      <c r="B3931">
        <v>13</v>
      </c>
      <c r="C3931">
        <v>0</v>
      </c>
      <c r="D3931">
        <v>0</v>
      </c>
      <c r="E3931">
        <v>0</v>
      </c>
      <c r="F3931">
        <v>11.7</v>
      </c>
      <c r="G3931">
        <v>3.6</v>
      </c>
      <c r="H3931">
        <v>0</v>
      </c>
      <c r="I3931">
        <v>11.7</v>
      </c>
      <c r="J3931">
        <v>0</v>
      </c>
      <c r="K3931">
        <v>0</v>
      </c>
    </row>
    <row r="3932" spans="1:11" x14ac:dyDescent="0.3">
      <c r="A3932">
        <v>6</v>
      </c>
      <c r="B3932">
        <v>13</v>
      </c>
      <c r="C3932">
        <v>1</v>
      </c>
      <c r="D3932">
        <v>0</v>
      </c>
      <c r="E3932">
        <v>0</v>
      </c>
      <c r="F3932">
        <v>11.7</v>
      </c>
      <c r="G3932">
        <v>3.6</v>
      </c>
      <c r="H3932">
        <v>0</v>
      </c>
      <c r="I3932">
        <v>11.7</v>
      </c>
      <c r="J3932">
        <v>0</v>
      </c>
      <c r="K3932">
        <v>0</v>
      </c>
    </row>
    <row r="3933" spans="1:11" x14ac:dyDescent="0.3">
      <c r="A3933">
        <v>6</v>
      </c>
      <c r="B3933">
        <v>13</v>
      </c>
      <c r="C3933">
        <v>2</v>
      </c>
      <c r="D3933">
        <v>0</v>
      </c>
      <c r="E3933">
        <v>0</v>
      </c>
      <c r="F3933">
        <v>11.7</v>
      </c>
      <c r="G3933">
        <v>3.6</v>
      </c>
      <c r="H3933">
        <v>0</v>
      </c>
      <c r="I3933">
        <v>11.7</v>
      </c>
      <c r="J3933">
        <v>0</v>
      </c>
      <c r="K3933">
        <v>0</v>
      </c>
    </row>
    <row r="3934" spans="1:11" x14ac:dyDescent="0.3">
      <c r="A3934">
        <v>6</v>
      </c>
      <c r="B3934">
        <v>13</v>
      </c>
      <c r="C3934">
        <v>3</v>
      </c>
      <c r="D3934">
        <v>0</v>
      </c>
      <c r="E3934">
        <v>0</v>
      </c>
      <c r="F3934">
        <v>11.7</v>
      </c>
      <c r="G3934">
        <v>3.6</v>
      </c>
      <c r="H3934">
        <v>0</v>
      </c>
      <c r="I3934">
        <v>11.7</v>
      </c>
      <c r="J3934">
        <v>0</v>
      </c>
      <c r="K3934">
        <v>0</v>
      </c>
    </row>
    <row r="3935" spans="1:11" x14ac:dyDescent="0.3">
      <c r="A3935">
        <v>6</v>
      </c>
      <c r="B3935">
        <v>13</v>
      </c>
      <c r="C3935">
        <v>4</v>
      </c>
      <c r="D3935">
        <v>3</v>
      </c>
      <c r="E3935">
        <v>0</v>
      </c>
      <c r="F3935">
        <v>12.2</v>
      </c>
      <c r="G3935">
        <v>3.8</v>
      </c>
      <c r="H3935">
        <v>0</v>
      </c>
      <c r="I3935">
        <v>12.2</v>
      </c>
      <c r="J3935">
        <v>0</v>
      </c>
      <c r="K3935">
        <v>0</v>
      </c>
    </row>
    <row r="3936" spans="1:11" x14ac:dyDescent="0.3">
      <c r="A3936">
        <v>6</v>
      </c>
      <c r="B3936">
        <v>13</v>
      </c>
      <c r="C3936">
        <v>5</v>
      </c>
      <c r="D3936">
        <v>170</v>
      </c>
      <c r="E3936">
        <v>39</v>
      </c>
      <c r="F3936">
        <v>12.8</v>
      </c>
      <c r="G3936">
        <v>3.9</v>
      </c>
      <c r="H3936">
        <v>30.021999999999998</v>
      </c>
      <c r="I3936">
        <v>11.678000000000001</v>
      </c>
      <c r="J3936">
        <v>27.023</v>
      </c>
      <c r="K3936">
        <v>20.959</v>
      </c>
    </row>
    <row r="3937" spans="1:11" x14ac:dyDescent="0.3">
      <c r="A3937">
        <v>6</v>
      </c>
      <c r="B3937">
        <v>13</v>
      </c>
      <c r="C3937">
        <v>6</v>
      </c>
      <c r="D3937">
        <v>638</v>
      </c>
      <c r="E3937">
        <v>49</v>
      </c>
      <c r="F3937">
        <v>13.3</v>
      </c>
      <c r="G3937">
        <v>4.0999999999999996</v>
      </c>
      <c r="H3937">
        <v>174.10900000000001</v>
      </c>
      <c r="I3937">
        <v>15.975</v>
      </c>
      <c r="J3937">
        <v>122.714</v>
      </c>
      <c r="K3937">
        <v>114.685</v>
      </c>
    </row>
    <row r="3938" spans="1:11" x14ac:dyDescent="0.3">
      <c r="A3938">
        <v>6</v>
      </c>
      <c r="B3938">
        <v>13</v>
      </c>
      <c r="C3938">
        <v>7</v>
      </c>
      <c r="D3938">
        <v>783</v>
      </c>
      <c r="E3938">
        <v>69</v>
      </c>
      <c r="F3938">
        <v>14.8</v>
      </c>
      <c r="G3938">
        <v>4.5999999999999996</v>
      </c>
      <c r="H3938">
        <v>402.42700000000002</v>
      </c>
      <c r="I3938">
        <v>23.129000000000001</v>
      </c>
      <c r="J3938">
        <v>328.66699999999997</v>
      </c>
      <c r="K3938">
        <v>315.34899999999999</v>
      </c>
    </row>
    <row r="3939" spans="1:11" x14ac:dyDescent="0.3">
      <c r="A3939">
        <v>6</v>
      </c>
      <c r="B3939">
        <v>13</v>
      </c>
      <c r="C3939">
        <v>8</v>
      </c>
      <c r="D3939">
        <v>857</v>
      </c>
      <c r="E3939">
        <v>85</v>
      </c>
      <c r="F3939">
        <v>16.3</v>
      </c>
      <c r="G3939">
        <v>5.2</v>
      </c>
      <c r="H3939">
        <v>627.05399999999997</v>
      </c>
      <c r="I3939">
        <v>29.535</v>
      </c>
      <c r="J3939">
        <v>523.02599999999995</v>
      </c>
      <c r="K3939">
        <v>503.392</v>
      </c>
    </row>
    <row r="3940" spans="1:11" x14ac:dyDescent="0.3">
      <c r="A3940">
        <v>6</v>
      </c>
      <c r="B3940">
        <v>13</v>
      </c>
      <c r="C3940">
        <v>9</v>
      </c>
      <c r="D3940">
        <v>899</v>
      </c>
      <c r="E3940">
        <v>97</v>
      </c>
      <c r="F3940">
        <v>17.8</v>
      </c>
      <c r="G3940">
        <v>5.7</v>
      </c>
      <c r="H3940">
        <v>818.375</v>
      </c>
      <c r="I3940">
        <v>34.774000000000001</v>
      </c>
      <c r="J3940">
        <v>677.43600000000004</v>
      </c>
      <c r="K3940">
        <v>651.86599999999999</v>
      </c>
    </row>
    <row r="3941" spans="1:11" x14ac:dyDescent="0.3">
      <c r="A3941">
        <v>6</v>
      </c>
      <c r="B3941">
        <v>13</v>
      </c>
      <c r="C3941">
        <v>10</v>
      </c>
      <c r="D3941">
        <v>923</v>
      </c>
      <c r="E3941">
        <v>105</v>
      </c>
      <c r="F3941">
        <v>18.3</v>
      </c>
      <c r="G3941">
        <v>6.7</v>
      </c>
      <c r="H3941">
        <v>959.21299999999997</v>
      </c>
      <c r="I3941">
        <v>36.670999999999999</v>
      </c>
      <c r="J3941">
        <v>790.73400000000004</v>
      </c>
      <c r="K3941">
        <v>760.29200000000003</v>
      </c>
    </row>
    <row r="3942" spans="1:11" x14ac:dyDescent="0.3">
      <c r="A3942">
        <v>6</v>
      </c>
      <c r="B3942">
        <v>13</v>
      </c>
      <c r="C3942">
        <v>11</v>
      </c>
      <c r="D3942">
        <v>930</v>
      </c>
      <c r="E3942">
        <v>109</v>
      </c>
      <c r="F3942">
        <v>18.899999999999999</v>
      </c>
      <c r="G3942">
        <v>7.8</v>
      </c>
      <c r="H3942">
        <v>1033.07</v>
      </c>
      <c r="I3942">
        <v>37.073</v>
      </c>
      <c r="J3942">
        <v>850.84</v>
      </c>
      <c r="K3942">
        <v>817.63499999999999</v>
      </c>
    </row>
    <row r="3943" spans="1:11" x14ac:dyDescent="0.3">
      <c r="A3943">
        <v>6</v>
      </c>
      <c r="B3943">
        <v>13</v>
      </c>
      <c r="C3943">
        <v>12</v>
      </c>
      <c r="D3943">
        <v>933</v>
      </c>
      <c r="E3943">
        <v>110</v>
      </c>
      <c r="F3943">
        <v>19.399999999999999</v>
      </c>
      <c r="G3943">
        <v>8.8000000000000007</v>
      </c>
      <c r="H3943">
        <v>1045.7449999999999</v>
      </c>
      <c r="I3943">
        <v>36.503999999999998</v>
      </c>
      <c r="J3943">
        <v>863.10699999999997</v>
      </c>
      <c r="K3943">
        <v>829.32299999999998</v>
      </c>
    </row>
    <row r="3944" spans="1:11" x14ac:dyDescent="0.3">
      <c r="A3944">
        <v>6</v>
      </c>
      <c r="B3944">
        <v>13</v>
      </c>
      <c r="C3944">
        <v>13</v>
      </c>
      <c r="D3944">
        <v>929</v>
      </c>
      <c r="E3944">
        <v>106</v>
      </c>
      <c r="F3944">
        <v>19.2</v>
      </c>
      <c r="G3944">
        <v>8.6</v>
      </c>
      <c r="H3944">
        <v>991.39200000000005</v>
      </c>
      <c r="I3944">
        <v>35.683999999999997</v>
      </c>
      <c r="J3944">
        <v>820.43899999999996</v>
      </c>
      <c r="K3944">
        <v>788.64700000000005</v>
      </c>
    </row>
    <row r="3945" spans="1:11" x14ac:dyDescent="0.3">
      <c r="A3945">
        <v>6</v>
      </c>
      <c r="B3945">
        <v>13</v>
      </c>
      <c r="C3945">
        <v>14</v>
      </c>
      <c r="D3945">
        <v>906</v>
      </c>
      <c r="E3945">
        <v>100</v>
      </c>
      <c r="F3945">
        <v>19.100000000000001</v>
      </c>
      <c r="G3945">
        <v>8.4</v>
      </c>
      <c r="H3945">
        <v>867.03200000000004</v>
      </c>
      <c r="I3945">
        <v>33.704000000000001</v>
      </c>
      <c r="J3945">
        <v>721.44899999999996</v>
      </c>
      <c r="K3945">
        <v>694.03800000000001</v>
      </c>
    </row>
    <row r="3946" spans="1:11" x14ac:dyDescent="0.3">
      <c r="A3946">
        <v>6</v>
      </c>
      <c r="B3946">
        <v>13</v>
      </c>
      <c r="C3946">
        <v>15</v>
      </c>
      <c r="D3946">
        <v>872</v>
      </c>
      <c r="E3946">
        <v>89</v>
      </c>
      <c r="F3946">
        <v>18.899999999999999</v>
      </c>
      <c r="G3946">
        <v>8.1999999999999993</v>
      </c>
      <c r="H3946">
        <v>690.98299999999995</v>
      </c>
      <c r="I3946">
        <v>30.605</v>
      </c>
      <c r="J3946">
        <v>577.173</v>
      </c>
      <c r="K3946">
        <v>555.54999999999995</v>
      </c>
    </row>
    <row r="3947" spans="1:11" x14ac:dyDescent="0.3">
      <c r="A3947">
        <v>6</v>
      </c>
      <c r="B3947">
        <v>13</v>
      </c>
      <c r="C3947">
        <v>16</v>
      </c>
      <c r="D3947">
        <v>692</v>
      </c>
      <c r="E3947">
        <v>116</v>
      </c>
      <c r="F3947">
        <v>16.899999999999999</v>
      </c>
      <c r="G3947">
        <v>7.2</v>
      </c>
      <c r="H3947">
        <v>456.94900000000001</v>
      </c>
      <c r="I3947">
        <v>25.088999999999999</v>
      </c>
      <c r="J3947">
        <v>379.95100000000002</v>
      </c>
      <c r="K3947">
        <v>365.09199999999998</v>
      </c>
    </row>
    <row r="3948" spans="1:11" x14ac:dyDescent="0.3">
      <c r="A3948">
        <v>6</v>
      </c>
      <c r="B3948">
        <v>13</v>
      </c>
      <c r="C3948">
        <v>17</v>
      </c>
      <c r="D3948">
        <v>223</v>
      </c>
      <c r="E3948">
        <v>123</v>
      </c>
      <c r="F3948">
        <v>14.8</v>
      </c>
      <c r="G3948">
        <v>6.2</v>
      </c>
      <c r="H3948">
        <v>175.62700000000001</v>
      </c>
      <c r="I3948">
        <v>17.77</v>
      </c>
      <c r="J3948">
        <v>145.28100000000001</v>
      </c>
      <c r="K3948">
        <v>136.74199999999999</v>
      </c>
    </row>
    <row r="3949" spans="1:11" x14ac:dyDescent="0.3">
      <c r="A3949">
        <v>6</v>
      </c>
      <c r="B3949">
        <v>13</v>
      </c>
      <c r="C3949">
        <v>18</v>
      </c>
      <c r="D3949">
        <v>7</v>
      </c>
      <c r="E3949">
        <v>24</v>
      </c>
      <c r="F3949">
        <v>12.8</v>
      </c>
      <c r="G3949">
        <v>5.2</v>
      </c>
      <c r="H3949">
        <v>23.292000000000002</v>
      </c>
      <c r="I3949">
        <v>12.127000000000001</v>
      </c>
      <c r="J3949">
        <v>20.731000000000002</v>
      </c>
      <c r="K3949">
        <v>14.785</v>
      </c>
    </row>
    <row r="3950" spans="1:11" x14ac:dyDescent="0.3">
      <c r="A3950">
        <v>6</v>
      </c>
      <c r="B3950">
        <v>13</v>
      </c>
      <c r="C3950">
        <v>19</v>
      </c>
      <c r="D3950">
        <v>2</v>
      </c>
      <c r="E3950">
        <v>7</v>
      </c>
      <c r="F3950">
        <v>12.6</v>
      </c>
      <c r="G3950">
        <v>5.4</v>
      </c>
      <c r="H3950">
        <v>6.6230000000000002</v>
      </c>
      <c r="I3950">
        <v>11.234999999999999</v>
      </c>
      <c r="J3950">
        <v>5.9710000000000001</v>
      </c>
      <c r="K3950">
        <v>0.29699999999999999</v>
      </c>
    </row>
    <row r="3951" spans="1:11" x14ac:dyDescent="0.3">
      <c r="A3951">
        <v>6</v>
      </c>
      <c r="B3951">
        <v>13</v>
      </c>
      <c r="C3951">
        <v>20</v>
      </c>
      <c r="D3951">
        <v>0</v>
      </c>
      <c r="E3951">
        <v>0</v>
      </c>
      <c r="F3951">
        <v>12.4</v>
      </c>
      <c r="G3951">
        <v>5.5</v>
      </c>
      <c r="H3951">
        <v>0</v>
      </c>
      <c r="I3951">
        <v>12.4</v>
      </c>
      <c r="J3951">
        <v>0</v>
      </c>
      <c r="K3951">
        <v>0</v>
      </c>
    </row>
    <row r="3952" spans="1:11" x14ac:dyDescent="0.3">
      <c r="A3952">
        <v>6</v>
      </c>
      <c r="B3952">
        <v>13</v>
      </c>
      <c r="C3952">
        <v>21</v>
      </c>
      <c r="D3952">
        <v>0</v>
      </c>
      <c r="E3952">
        <v>0</v>
      </c>
      <c r="F3952">
        <v>12.2</v>
      </c>
      <c r="G3952">
        <v>5.7</v>
      </c>
      <c r="H3952">
        <v>0</v>
      </c>
      <c r="I3952">
        <v>12.2</v>
      </c>
      <c r="J3952">
        <v>0</v>
      </c>
      <c r="K3952">
        <v>0</v>
      </c>
    </row>
    <row r="3953" spans="1:11" x14ac:dyDescent="0.3">
      <c r="A3953">
        <v>6</v>
      </c>
      <c r="B3953">
        <v>13</v>
      </c>
      <c r="C3953">
        <v>22</v>
      </c>
      <c r="D3953">
        <v>0</v>
      </c>
      <c r="E3953">
        <v>0</v>
      </c>
      <c r="F3953">
        <v>12</v>
      </c>
      <c r="G3953">
        <v>5.5</v>
      </c>
      <c r="H3953">
        <v>0</v>
      </c>
      <c r="I3953">
        <v>12</v>
      </c>
      <c r="J3953">
        <v>0</v>
      </c>
      <c r="K3953">
        <v>0</v>
      </c>
    </row>
    <row r="3954" spans="1:11" x14ac:dyDescent="0.3">
      <c r="A3954">
        <v>6</v>
      </c>
      <c r="B3954">
        <v>13</v>
      </c>
      <c r="C3954">
        <v>23</v>
      </c>
      <c r="D3954">
        <v>0</v>
      </c>
      <c r="E3954">
        <v>0</v>
      </c>
      <c r="F3954">
        <v>11.9</v>
      </c>
      <c r="G3954">
        <v>5.4</v>
      </c>
      <c r="H3954">
        <v>0</v>
      </c>
      <c r="I3954">
        <v>11.9</v>
      </c>
      <c r="J3954">
        <v>0</v>
      </c>
      <c r="K3954">
        <v>0</v>
      </c>
    </row>
    <row r="3955" spans="1:11" x14ac:dyDescent="0.3">
      <c r="A3955">
        <v>6</v>
      </c>
      <c r="B3955">
        <v>14</v>
      </c>
      <c r="C3955">
        <v>0</v>
      </c>
      <c r="D3955">
        <v>0</v>
      </c>
      <c r="E3955">
        <v>0</v>
      </c>
      <c r="F3955">
        <v>11.7</v>
      </c>
      <c r="G3955">
        <v>5.2</v>
      </c>
      <c r="H3955">
        <v>0</v>
      </c>
      <c r="I3955">
        <v>11.7</v>
      </c>
      <c r="J3955">
        <v>0</v>
      </c>
      <c r="K3955">
        <v>0</v>
      </c>
    </row>
    <row r="3956" spans="1:11" x14ac:dyDescent="0.3">
      <c r="A3956">
        <v>6</v>
      </c>
      <c r="B3956">
        <v>14</v>
      </c>
      <c r="C3956">
        <v>1</v>
      </c>
      <c r="D3956">
        <v>0</v>
      </c>
      <c r="E3956">
        <v>0</v>
      </c>
      <c r="F3956">
        <v>11.7</v>
      </c>
      <c r="G3956">
        <v>5.2</v>
      </c>
      <c r="H3956">
        <v>0</v>
      </c>
      <c r="I3956">
        <v>11.7</v>
      </c>
      <c r="J3956">
        <v>0</v>
      </c>
      <c r="K3956">
        <v>0</v>
      </c>
    </row>
    <row r="3957" spans="1:11" x14ac:dyDescent="0.3">
      <c r="A3957">
        <v>6</v>
      </c>
      <c r="B3957">
        <v>14</v>
      </c>
      <c r="C3957">
        <v>2</v>
      </c>
      <c r="D3957">
        <v>0</v>
      </c>
      <c r="E3957">
        <v>0</v>
      </c>
      <c r="F3957">
        <v>11.7</v>
      </c>
      <c r="G3957">
        <v>5.2</v>
      </c>
      <c r="H3957">
        <v>0</v>
      </c>
      <c r="I3957">
        <v>11.7</v>
      </c>
      <c r="J3957">
        <v>0</v>
      </c>
      <c r="K3957">
        <v>0</v>
      </c>
    </row>
    <row r="3958" spans="1:11" x14ac:dyDescent="0.3">
      <c r="A3958">
        <v>6</v>
      </c>
      <c r="B3958">
        <v>14</v>
      </c>
      <c r="C3958">
        <v>3</v>
      </c>
      <c r="D3958">
        <v>0</v>
      </c>
      <c r="E3958">
        <v>0</v>
      </c>
      <c r="F3958">
        <v>11.7</v>
      </c>
      <c r="G3958">
        <v>5.2</v>
      </c>
      <c r="H3958">
        <v>0</v>
      </c>
      <c r="I3958">
        <v>11.7</v>
      </c>
      <c r="J3958">
        <v>0</v>
      </c>
      <c r="K3958">
        <v>0</v>
      </c>
    </row>
    <row r="3959" spans="1:11" x14ac:dyDescent="0.3">
      <c r="A3959">
        <v>6</v>
      </c>
      <c r="B3959">
        <v>14</v>
      </c>
      <c r="C3959">
        <v>4</v>
      </c>
      <c r="D3959">
        <v>0</v>
      </c>
      <c r="E3959">
        <v>1</v>
      </c>
      <c r="F3959">
        <v>12.2</v>
      </c>
      <c r="G3959">
        <v>4</v>
      </c>
      <c r="H3959">
        <v>0.97</v>
      </c>
      <c r="I3959">
        <v>10.356999999999999</v>
      </c>
      <c r="J3959">
        <v>0.877</v>
      </c>
      <c r="K3959">
        <v>0</v>
      </c>
    </row>
    <row r="3960" spans="1:11" x14ac:dyDescent="0.3">
      <c r="A3960">
        <v>6</v>
      </c>
      <c r="B3960">
        <v>14</v>
      </c>
      <c r="C3960">
        <v>5</v>
      </c>
      <c r="D3960">
        <v>87</v>
      </c>
      <c r="E3960">
        <v>33</v>
      </c>
      <c r="F3960">
        <v>12.8</v>
      </c>
      <c r="G3960">
        <v>2.7</v>
      </c>
      <c r="H3960">
        <v>27.318999999999999</v>
      </c>
      <c r="I3960">
        <v>11.425000000000001</v>
      </c>
      <c r="J3960">
        <v>24.61</v>
      </c>
      <c r="K3960">
        <v>18.591999999999999</v>
      </c>
    </row>
    <row r="3961" spans="1:11" x14ac:dyDescent="0.3">
      <c r="A3961">
        <v>6</v>
      </c>
      <c r="B3961">
        <v>14</v>
      </c>
      <c r="C3961">
        <v>6</v>
      </c>
      <c r="D3961">
        <v>449</v>
      </c>
      <c r="E3961">
        <v>79</v>
      </c>
      <c r="F3961">
        <v>13.3</v>
      </c>
      <c r="G3961">
        <v>1.5</v>
      </c>
      <c r="H3961">
        <v>162.631</v>
      </c>
      <c r="I3961">
        <v>16.462</v>
      </c>
      <c r="J3961">
        <v>121.71899999999999</v>
      </c>
      <c r="K3961">
        <v>113.712</v>
      </c>
    </row>
    <row r="3962" spans="1:11" x14ac:dyDescent="0.3">
      <c r="A3962">
        <v>6</v>
      </c>
      <c r="B3962">
        <v>14</v>
      </c>
      <c r="C3962">
        <v>7</v>
      </c>
      <c r="D3962">
        <v>612</v>
      </c>
      <c r="E3962">
        <v>114</v>
      </c>
      <c r="F3962">
        <v>15.2</v>
      </c>
      <c r="G3962">
        <v>1.7</v>
      </c>
      <c r="H3962">
        <v>372.404</v>
      </c>
      <c r="I3962">
        <v>25.802</v>
      </c>
      <c r="J3962">
        <v>304.08600000000001</v>
      </c>
      <c r="K3962">
        <v>291.476</v>
      </c>
    </row>
    <row r="3963" spans="1:11" x14ac:dyDescent="0.3">
      <c r="A3963">
        <v>6</v>
      </c>
      <c r="B3963">
        <v>14</v>
      </c>
      <c r="C3963">
        <v>8</v>
      </c>
      <c r="D3963">
        <v>727</v>
      </c>
      <c r="E3963">
        <v>143</v>
      </c>
      <c r="F3963">
        <v>17</v>
      </c>
      <c r="G3963">
        <v>1.9</v>
      </c>
      <c r="H3963">
        <v>603.45899999999995</v>
      </c>
      <c r="I3963">
        <v>35.213000000000001</v>
      </c>
      <c r="J3963">
        <v>494.01600000000002</v>
      </c>
      <c r="K3963">
        <v>475.40699999999998</v>
      </c>
    </row>
    <row r="3964" spans="1:11" x14ac:dyDescent="0.3">
      <c r="A3964">
        <v>6</v>
      </c>
      <c r="B3964">
        <v>14</v>
      </c>
      <c r="C3964">
        <v>9</v>
      </c>
      <c r="D3964">
        <v>777</v>
      </c>
      <c r="E3964">
        <v>163</v>
      </c>
      <c r="F3964">
        <v>18.899999999999999</v>
      </c>
      <c r="G3964">
        <v>2.1</v>
      </c>
      <c r="H3964">
        <v>789.72299999999996</v>
      </c>
      <c r="I3964">
        <v>42.802999999999997</v>
      </c>
      <c r="J3964">
        <v>634.91</v>
      </c>
      <c r="K3964">
        <v>611.05600000000004</v>
      </c>
    </row>
    <row r="3965" spans="1:11" x14ac:dyDescent="0.3">
      <c r="A3965">
        <v>6</v>
      </c>
      <c r="B3965">
        <v>14</v>
      </c>
      <c r="C3965">
        <v>10</v>
      </c>
      <c r="D3965">
        <v>818</v>
      </c>
      <c r="E3965">
        <v>177</v>
      </c>
      <c r="F3965">
        <v>20.6</v>
      </c>
      <c r="G3965">
        <v>3.6</v>
      </c>
      <c r="H3965">
        <v>939.63199999999995</v>
      </c>
      <c r="I3965">
        <v>45.094000000000001</v>
      </c>
      <c r="J3965">
        <v>750.82600000000002</v>
      </c>
      <c r="K3965">
        <v>722.15</v>
      </c>
    </row>
    <row r="3966" spans="1:11" x14ac:dyDescent="0.3">
      <c r="A3966">
        <v>6</v>
      </c>
      <c r="B3966">
        <v>14</v>
      </c>
      <c r="C3966">
        <v>11</v>
      </c>
      <c r="D3966">
        <v>836</v>
      </c>
      <c r="E3966">
        <v>183</v>
      </c>
      <c r="F3966">
        <v>22.2</v>
      </c>
      <c r="G3966">
        <v>5.2</v>
      </c>
      <c r="H3966">
        <v>1020.924</v>
      </c>
      <c r="I3966">
        <v>45.182000000000002</v>
      </c>
      <c r="J3966">
        <v>815.92399999999998</v>
      </c>
      <c r="K3966">
        <v>784.33900000000006</v>
      </c>
    </row>
    <row r="3967" spans="1:11" x14ac:dyDescent="0.3">
      <c r="A3967">
        <v>6</v>
      </c>
      <c r="B3967">
        <v>14</v>
      </c>
      <c r="C3967">
        <v>12</v>
      </c>
      <c r="D3967">
        <v>837</v>
      </c>
      <c r="E3967">
        <v>185</v>
      </c>
      <c r="F3967">
        <v>23.9</v>
      </c>
      <c r="G3967">
        <v>6.7</v>
      </c>
      <c r="H3967">
        <v>1032.145</v>
      </c>
      <c r="I3967">
        <v>44.034999999999997</v>
      </c>
      <c r="J3967">
        <v>828.48800000000006</v>
      </c>
      <c r="K3967">
        <v>796.32500000000005</v>
      </c>
    </row>
    <row r="3968" spans="1:11" x14ac:dyDescent="0.3">
      <c r="A3968">
        <v>6</v>
      </c>
      <c r="B3968">
        <v>14</v>
      </c>
      <c r="C3968">
        <v>13</v>
      </c>
      <c r="D3968">
        <v>827</v>
      </c>
      <c r="E3968">
        <v>179</v>
      </c>
      <c r="F3968">
        <v>23.2</v>
      </c>
      <c r="G3968">
        <v>7.4</v>
      </c>
      <c r="H3968">
        <v>973.87599999999998</v>
      </c>
      <c r="I3968">
        <v>41.094999999999999</v>
      </c>
      <c r="J3968">
        <v>790.11300000000006</v>
      </c>
      <c r="K3968">
        <v>759.69899999999996</v>
      </c>
    </row>
    <row r="3969" spans="1:11" x14ac:dyDescent="0.3">
      <c r="A3969">
        <v>6</v>
      </c>
      <c r="B3969">
        <v>14</v>
      </c>
      <c r="C3969">
        <v>14</v>
      </c>
      <c r="D3969">
        <v>796</v>
      </c>
      <c r="E3969">
        <v>168</v>
      </c>
      <c r="F3969">
        <v>22.4</v>
      </c>
      <c r="G3969">
        <v>8.1</v>
      </c>
      <c r="H3969">
        <v>846.65300000000002</v>
      </c>
      <c r="I3969">
        <v>37.040999999999997</v>
      </c>
      <c r="J3969">
        <v>696.15499999999997</v>
      </c>
      <c r="K3969">
        <v>669.81100000000004</v>
      </c>
    </row>
    <row r="3970" spans="1:11" x14ac:dyDescent="0.3">
      <c r="A3970">
        <v>6</v>
      </c>
      <c r="B3970">
        <v>14</v>
      </c>
      <c r="C3970">
        <v>15</v>
      </c>
      <c r="D3970">
        <v>751</v>
      </c>
      <c r="E3970">
        <v>150</v>
      </c>
      <c r="F3970">
        <v>21.7</v>
      </c>
      <c r="G3970">
        <v>8.8000000000000007</v>
      </c>
      <c r="H3970">
        <v>671.27099999999996</v>
      </c>
      <c r="I3970">
        <v>32.564</v>
      </c>
      <c r="J3970">
        <v>557.4</v>
      </c>
      <c r="K3970">
        <v>536.51499999999999</v>
      </c>
    </row>
    <row r="3971" spans="1:11" x14ac:dyDescent="0.3">
      <c r="A3971">
        <v>6</v>
      </c>
      <c r="B3971">
        <v>14</v>
      </c>
      <c r="C3971">
        <v>16</v>
      </c>
      <c r="D3971">
        <v>665</v>
      </c>
      <c r="E3971">
        <v>124</v>
      </c>
      <c r="F3971">
        <v>20.399999999999999</v>
      </c>
      <c r="G3971">
        <v>8.4</v>
      </c>
      <c r="H3971">
        <v>452.05700000000002</v>
      </c>
      <c r="I3971">
        <v>27.715</v>
      </c>
      <c r="J3971">
        <v>372.83699999999999</v>
      </c>
      <c r="K3971">
        <v>358.197</v>
      </c>
    </row>
    <row r="3972" spans="1:11" x14ac:dyDescent="0.3">
      <c r="A3972">
        <v>6</v>
      </c>
      <c r="B3972">
        <v>14</v>
      </c>
      <c r="C3972">
        <v>17</v>
      </c>
      <c r="D3972">
        <v>522</v>
      </c>
      <c r="E3972">
        <v>90</v>
      </c>
      <c r="F3972">
        <v>19.100000000000001</v>
      </c>
      <c r="G3972">
        <v>8.1</v>
      </c>
      <c r="H3972">
        <v>228.13399999999999</v>
      </c>
      <c r="I3972">
        <v>22.472000000000001</v>
      </c>
      <c r="J3972">
        <v>175.91900000000001</v>
      </c>
      <c r="K3972">
        <v>166.66200000000001</v>
      </c>
    </row>
    <row r="3973" spans="1:11" x14ac:dyDescent="0.3">
      <c r="A3973">
        <v>6</v>
      </c>
      <c r="B3973">
        <v>14</v>
      </c>
      <c r="C3973">
        <v>18</v>
      </c>
      <c r="D3973">
        <v>257</v>
      </c>
      <c r="E3973">
        <v>53</v>
      </c>
      <c r="F3973">
        <v>17.8</v>
      </c>
      <c r="G3973">
        <v>7.7</v>
      </c>
      <c r="H3973">
        <v>54.5</v>
      </c>
      <c r="I3973">
        <v>17.905999999999999</v>
      </c>
      <c r="J3973">
        <v>40.594999999999999</v>
      </c>
      <c r="K3973">
        <v>34.271000000000001</v>
      </c>
    </row>
    <row r="3974" spans="1:11" x14ac:dyDescent="0.3">
      <c r="A3974">
        <v>6</v>
      </c>
      <c r="B3974">
        <v>14</v>
      </c>
      <c r="C3974">
        <v>19</v>
      </c>
      <c r="D3974">
        <v>10</v>
      </c>
      <c r="E3974">
        <v>12</v>
      </c>
      <c r="F3974">
        <v>16.3</v>
      </c>
      <c r="G3974">
        <v>7.7</v>
      </c>
      <c r="H3974">
        <v>11.494</v>
      </c>
      <c r="I3974">
        <v>15.385999999999999</v>
      </c>
      <c r="J3974">
        <v>10.218</v>
      </c>
      <c r="K3974">
        <v>4.4669999999999996</v>
      </c>
    </row>
    <row r="3975" spans="1:11" x14ac:dyDescent="0.3">
      <c r="A3975">
        <v>6</v>
      </c>
      <c r="B3975">
        <v>14</v>
      </c>
      <c r="C3975">
        <v>20</v>
      </c>
      <c r="D3975">
        <v>0</v>
      </c>
      <c r="E3975">
        <v>0</v>
      </c>
      <c r="F3975">
        <v>14.8</v>
      </c>
      <c r="G3975">
        <v>7.7</v>
      </c>
      <c r="H3975">
        <v>0</v>
      </c>
      <c r="I3975">
        <v>14.8</v>
      </c>
      <c r="J3975">
        <v>0</v>
      </c>
      <c r="K3975">
        <v>0</v>
      </c>
    </row>
    <row r="3976" spans="1:11" x14ac:dyDescent="0.3">
      <c r="A3976">
        <v>6</v>
      </c>
      <c r="B3976">
        <v>14</v>
      </c>
      <c r="C3976">
        <v>21</v>
      </c>
      <c r="D3976">
        <v>0</v>
      </c>
      <c r="E3976">
        <v>0</v>
      </c>
      <c r="F3976">
        <v>13.3</v>
      </c>
      <c r="G3976">
        <v>7.7</v>
      </c>
      <c r="H3976">
        <v>0</v>
      </c>
      <c r="I3976">
        <v>13.3</v>
      </c>
      <c r="J3976">
        <v>0</v>
      </c>
      <c r="K3976">
        <v>0</v>
      </c>
    </row>
    <row r="3977" spans="1:11" x14ac:dyDescent="0.3">
      <c r="A3977">
        <v>6</v>
      </c>
      <c r="B3977">
        <v>14</v>
      </c>
      <c r="C3977">
        <v>22</v>
      </c>
      <c r="D3977">
        <v>0</v>
      </c>
      <c r="E3977">
        <v>0</v>
      </c>
      <c r="F3977">
        <v>12.9</v>
      </c>
      <c r="G3977">
        <v>7.2</v>
      </c>
      <c r="H3977">
        <v>0</v>
      </c>
      <c r="I3977">
        <v>12.9</v>
      </c>
      <c r="J3977">
        <v>0</v>
      </c>
      <c r="K3977">
        <v>0</v>
      </c>
    </row>
    <row r="3978" spans="1:11" x14ac:dyDescent="0.3">
      <c r="A3978">
        <v>6</v>
      </c>
      <c r="B3978">
        <v>14</v>
      </c>
      <c r="C3978">
        <v>23</v>
      </c>
      <c r="D3978">
        <v>0</v>
      </c>
      <c r="E3978">
        <v>0</v>
      </c>
      <c r="F3978">
        <v>12.6</v>
      </c>
      <c r="G3978">
        <v>6.7</v>
      </c>
      <c r="H3978">
        <v>0</v>
      </c>
      <c r="I3978">
        <v>12.6</v>
      </c>
      <c r="J3978">
        <v>0</v>
      </c>
      <c r="K3978">
        <v>0</v>
      </c>
    </row>
    <row r="3979" spans="1:11" x14ac:dyDescent="0.3">
      <c r="A3979">
        <v>6</v>
      </c>
      <c r="B3979">
        <v>15</v>
      </c>
      <c r="C3979">
        <v>0</v>
      </c>
      <c r="D3979">
        <v>0</v>
      </c>
      <c r="E3979">
        <v>0</v>
      </c>
      <c r="F3979">
        <v>12.2</v>
      </c>
      <c r="G3979">
        <v>6.2</v>
      </c>
      <c r="H3979">
        <v>0</v>
      </c>
      <c r="I3979">
        <v>12.2</v>
      </c>
      <c r="J3979">
        <v>0</v>
      </c>
      <c r="K3979">
        <v>0</v>
      </c>
    </row>
    <row r="3980" spans="1:11" x14ac:dyDescent="0.3">
      <c r="A3980">
        <v>6</v>
      </c>
      <c r="B3980">
        <v>15</v>
      </c>
      <c r="C3980">
        <v>1</v>
      </c>
      <c r="D3980">
        <v>0</v>
      </c>
      <c r="E3980">
        <v>0</v>
      </c>
      <c r="F3980">
        <v>12</v>
      </c>
      <c r="G3980">
        <v>5.5</v>
      </c>
      <c r="H3980">
        <v>0</v>
      </c>
      <c r="I3980">
        <v>12</v>
      </c>
      <c r="J3980">
        <v>0</v>
      </c>
      <c r="K3980">
        <v>0</v>
      </c>
    </row>
    <row r="3981" spans="1:11" x14ac:dyDescent="0.3">
      <c r="A3981">
        <v>6</v>
      </c>
      <c r="B3981">
        <v>15</v>
      </c>
      <c r="C3981">
        <v>2</v>
      </c>
      <c r="D3981">
        <v>0</v>
      </c>
      <c r="E3981">
        <v>0</v>
      </c>
      <c r="F3981">
        <v>11.9</v>
      </c>
      <c r="G3981">
        <v>4.8</v>
      </c>
      <c r="H3981">
        <v>0</v>
      </c>
      <c r="I3981">
        <v>11.9</v>
      </c>
      <c r="J3981">
        <v>0</v>
      </c>
      <c r="K3981">
        <v>0</v>
      </c>
    </row>
    <row r="3982" spans="1:11" x14ac:dyDescent="0.3">
      <c r="A3982">
        <v>6</v>
      </c>
      <c r="B3982">
        <v>15</v>
      </c>
      <c r="C3982">
        <v>3</v>
      </c>
      <c r="D3982">
        <v>0</v>
      </c>
      <c r="E3982">
        <v>0</v>
      </c>
      <c r="F3982">
        <v>11.7</v>
      </c>
      <c r="G3982">
        <v>4.0999999999999996</v>
      </c>
      <c r="H3982">
        <v>0</v>
      </c>
      <c r="I3982">
        <v>11.7</v>
      </c>
      <c r="J3982">
        <v>0</v>
      </c>
      <c r="K3982">
        <v>0</v>
      </c>
    </row>
    <row r="3983" spans="1:11" x14ac:dyDescent="0.3">
      <c r="A3983">
        <v>6</v>
      </c>
      <c r="B3983">
        <v>15</v>
      </c>
      <c r="C3983">
        <v>4</v>
      </c>
      <c r="D3983">
        <v>0</v>
      </c>
      <c r="E3983">
        <v>2</v>
      </c>
      <c r="F3983">
        <v>13.4</v>
      </c>
      <c r="G3983">
        <v>3.1</v>
      </c>
      <c r="H3983">
        <v>1.94</v>
      </c>
      <c r="I3983">
        <v>11.436999999999999</v>
      </c>
      <c r="J3983">
        <v>1.7470000000000001</v>
      </c>
      <c r="K3983">
        <v>0</v>
      </c>
    </row>
    <row r="3984" spans="1:11" x14ac:dyDescent="0.3">
      <c r="A3984">
        <v>6</v>
      </c>
      <c r="B3984">
        <v>15</v>
      </c>
      <c r="C3984">
        <v>5</v>
      </c>
      <c r="D3984">
        <v>139</v>
      </c>
      <c r="E3984">
        <v>38</v>
      </c>
      <c r="F3984">
        <v>15</v>
      </c>
      <c r="G3984">
        <v>2</v>
      </c>
      <c r="H3984">
        <v>31.227</v>
      </c>
      <c r="I3984">
        <v>13.65</v>
      </c>
      <c r="J3984">
        <v>27.922000000000001</v>
      </c>
      <c r="K3984">
        <v>21.841000000000001</v>
      </c>
    </row>
    <row r="3985" spans="1:11" x14ac:dyDescent="0.3">
      <c r="A3985">
        <v>6</v>
      </c>
      <c r="B3985">
        <v>15</v>
      </c>
      <c r="C3985">
        <v>6</v>
      </c>
      <c r="D3985">
        <v>449</v>
      </c>
      <c r="E3985">
        <v>79</v>
      </c>
      <c r="F3985">
        <v>16.7</v>
      </c>
      <c r="G3985">
        <v>1</v>
      </c>
      <c r="H3985">
        <v>162.32</v>
      </c>
      <c r="I3985">
        <v>20.248999999999999</v>
      </c>
      <c r="J3985">
        <v>119.86499999999999</v>
      </c>
      <c r="K3985">
        <v>111.899</v>
      </c>
    </row>
    <row r="3986" spans="1:11" x14ac:dyDescent="0.3">
      <c r="A3986">
        <v>6</v>
      </c>
      <c r="B3986">
        <v>15</v>
      </c>
      <c r="C3986">
        <v>7</v>
      </c>
      <c r="D3986">
        <v>623</v>
      </c>
      <c r="E3986">
        <v>115</v>
      </c>
      <c r="F3986">
        <v>18.899999999999999</v>
      </c>
      <c r="G3986">
        <v>1.5</v>
      </c>
      <c r="H3986">
        <v>377.59</v>
      </c>
      <c r="I3986">
        <v>30.013999999999999</v>
      </c>
      <c r="J3986">
        <v>303.661</v>
      </c>
      <c r="K3986">
        <v>291.06299999999999</v>
      </c>
    </row>
    <row r="3987" spans="1:11" x14ac:dyDescent="0.3">
      <c r="A3987">
        <v>6</v>
      </c>
      <c r="B3987">
        <v>15</v>
      </c>
      <c r="C3987">
        <v>8</v>
      </c>
      <c r="D3987">
        <v>726</v>
      </c>
      <c r="E3987">
        <v>144</v>
      </c>
      <c r="F3987">
        <v>21.1</v>
      </c>
      <c r="G3987">
        <v>2.1</v>
      </c>
      <c r="H3987">
        <v>603.32799999999997</v>
      </c>
      <c r="I3987">
        <v>38.744999999999997</v>
      </c>
      <c r="J3987">
        <v>487.56200000000001</v>
      </c>
      <c r="K3987">
        <v>469.17599999999999</v>
      </c>
    </row>
    <row r="3988" spans="1:11" x14ac:dyDescent="0.3">
      <c r="A3988">
        <v>6</v>
      </c>
      <c r="B3988">
        <v>15</v>
      </c>
      <c r="C3988">
        <v>9</v>
      </c>
      <c r="D3988">
        <v>783</v>
      </c>
      <c r="E3988">
        <v>165</v>
      </c>
      <c r="F3988">
        <v>23.3</v>
      </c>
      <c r="G3988">
        <v>2.6</v>
      </c>
      <c r="H3988">
        <v>796.01499999999999</v>
      </c>
      <c r="I3988">
        <v>45.817</v>
      </c>
      <c r="J3988">
        <v>632.76099999999997</v>
      </c>
      <c r="K3988">
        <v>608.99199999999996</v>
      </c>
    </row>
    <row r="3989" spans="1:11" x14ac:dyDescent="0.3">
      <c r="A3989">
        <v>6</v>
      </c>
      <c r="B3989">
        <v>15</v>
      </c>
      <c r="C3989">
        <v>10</v>
      </c>
      <c r="D3989">
        <v>817</v>
      </c>
      <c r="E3989">
        <v>179</v>
      </c>
      <c r="F3989">
        <v>24.4</v>
      </c>
      <c r="G3989">
        <v>4.0999999999999996</v>
      </c>
      <c r="H3989">
        <v>940.33600000000001</v>
      </c>
      <c r="I3989">
        <v>47.805</v>
      </c>
      <c r="J3989">
        <v>743.71600000000001</v>
      </c>
      <c r="K3989">
        <v>715.34900000000005</v>
      </c>
    </row>
    <row r="3990" spans="1:11" x14ac:dyDescent="0.3">
      <c r="A3990">
        <v>6</v>
      </c>
      <c r="B3990">
        <v>15</v>
      </c>
      <c r="C3990">
        <v>11</v>
      </c>
      <c r="D3990">
        <v>837</v>
      </c>
      <c r="E3990">
        <v>185</v>
      </c>
      <c r="F3990">
        <v>25.6</v>
      </c>
      <c r="G3990">
        <v>5.7</v>
      </c>
      <c r="H3990">
        <v>1023.687</v>
      </c>
      <c r="I3990">
        <v>47.472000000000001</v>
      </c>
      <c r="J3990">
        <v>811.07500000000005</v>
      </c>
      <c r="K3990">
        <v>779.71199999999999</v>
      </c>
    </row>
    <row r="3991" spans="1:11" x14ac:dyDescent="0.3">
      <c r="A3991">
        <v>6</v>
      </c>
      <c r="B3991">
        <v>15</v>
      </c>
      <c r="C3991">
        <v>12</v>
      </c>
      <c r="D3991">
        <v>839</v>
      </c>
      <c r="E3991">
        <v>186</v>
      </c>
      <c r="F3991">
        <v>26.7</v>
      </c>
      <c r="G3991">
        <v>7.2</v>
      </c>
      <c r="H3991">
        <v>1035.0940000000001</v>
      </c>
      <c r="I3991">
        <v>46.052999999999997</v>
      </c>
      <c r="J3991">
        <v>824.56500000000005</v>
      </c>
      <c r="K3991">
        <v>792.58299999999997</v>
      </c>
    </row>
    <row r="3992" spans="1:11" x14ac:dyDescent="0.3">
      <c r="A3992">
        <v>6</v>
      </c>
      <c r="B3992">
        <v>15</v>
      </c>
      <c r="C3992">
        <v>13</v>
      </c>
      <c r="D3992">
        <v>819</v>
      </c>
      <c r="E3992">
        <v>185</v>
      </c>
      <c r="F3992">
        <v>25.4</v>
      </c>
      <c r="G3992">
        <v>7.9</v>
      </c>
      <c r="H3992">
        <v>972.41499999999996</v>
      </c>
      <c r="I3992">
        <v>42.576999999999998</v>
      </c>
      <c r="J3992">
        <v>784.59500000000003</v>
      </c>
      <c r="K3992">
        <v>754.428</v>
      </c>
    </row>
    <row r="3993" spans="1:11" x14ac:dyDescent="0.3">
      <c r="A3993">
        <v>6</v>
      </c>
      <c r="B3993">
        <v>15</v>
      </c>
      <c r="C3993">
        <v>14</v>
      </c>
      <c r="D3993">
        <v>779</v>
      </c>
      <c r="E3993">
        <v>168</v>
      </c>
      <c r="F3993">
        <v>24.1</v>
      </c>
      <c r="G3993">
        <v>8.6</v>
      </c>
      <c r="H3993">
        <v>832.67700000000002</v>
      </c>
      <c r="I3993">
        <v>37.973999999999997</v>
      </c>
      <c r="J3993">
        <v>682.34299999999996</v>
      </c>
      <c r="K3993">
        <v>656.57100000000003</v>
      </c>
    </row>
    <row r="3994" spans="1:11" x14ac:dyDescent="0.3">
      <c r="A3994">
        <v>6</v>
      </c>
      <c r="B3994">
        <v>15</v>
      </c>
      <c r="C3994">
        <v>15</v>
      </c>
      <c r="D3994">
        <v>667</v>
      </c>
      <c r="E3994">
        <v>172</v>
      </c>
      <c r="F3994">
        <v>22.8</v>
      </c>
      <c r="G3994">
        <v>9.3000000000000007</v>
      </c>
      <c r="H3994">
        <v>635.92200000000003</v>
      </c>
      <c r="I3994">
        <v>32.715000000000003</v>
      </c>
      <c r="J3994">
        <v>528.04999999999995</v>
      </c>
      <c r="K3994">
        <v>508.23500000000001</v>
      </c>
    </row>
    <row r="3995" spans="1:11" x14ac:dyDescent="0.3">
      <c r="A3995">
        <v>6</v>
      </c>
      <c r="B3995">
        <v>15</v>
      </c>
      <c r="C3995">
        <v>16</v>
      </c>
      <c r="D3995">
        <v>607</v>
      </c>
      <c r="E3995">
        <v>133</v>
      </c>
      <c r="F3995">
        <v>21.3</v>
      </c>
      <c r="G3995">
        <v>8.8000000000000007</v>
      </c>
      <c r="H3995">
        <v>432.77600000000001</v>
      </c>
      <c r="I3995">
        <v>28.045000000000002</v>
      </c>
      <c r="J3995">
        <v>357.10599999999999</v>
      </c>
      <c r="K3995">
        <v>342.94400000000002</v>
      </c>
    </row>
    <row r="3996" spans="1:11" x14ac:dyDescent="0.3">
      <c r="A3996">
        <v>6</v>
      </c>
      <c r="B3996">
        <v>15</v>
      </c>
      <c r="C3996">
        <v>17</v>
      </c>
      <c r="D3996">
        <v>512</v>
      </c>
      <c r="E3996">
        <v>93</v>
      </c>
      <c r="F3996">
        <v>19.8</v>
      </c>
      <c r="G3996">
        <v>8.1999999999999993</v>
      </c>
      <c r="H3996">
        <v>228.755</v>
      </c>
      <c r="I3996">
        <v>23.138999999999999</v>
      </c>
      <c r="J3996">
        <v>176.52500000000001</v>
      </c>
      <c r="K3996">
        <v>167.25299999999999</v>
      </c>
    </row>
    <row r="3997" spans="1:11" x14ac:dyDescent="0.3">
      <c r="A3997">
        <v>6</v>
      </c>
      <c r="B3997">
        <v>15</v>
      </c>
      <c r="C3997">
        <v>18</v>
      </c>
      <c r="D3997">
        <v>252</v>
      </c>
      <c r="E3997">
        <v>53</v>
      </c>
      <c r="F3997">
        <v>18.3</v>
      </c>
      <c r="G3997">
        <v>7.7</v>
      </c>
      <c r="H3997">
        <v>54.582000000000001</v>
      </c>
      <c r="I3997">
        <v>18.416</v>
      </c>
      <c r="J3997">
        <v>40.616999999999997</v>
      </c>
      <c r="K3997">
        <v>34.292999999999999</v>
      </c>
    </row>
    <row r="3998" spans="1:11" x14ac:dyDescent="0.3">
      <c r="A3998">
        <v>6</v>
      </c>
      <c r="B3998">
        <v>15</v>
      </c>
      <c r="C3998">
        <v>19</v>
      </c>
      <c r="D3998">
        <v>9</v>
      </c>
      <c r="E3998">
        <v>12</v>
      </c>
      <c r="F3998">
        <v>17</v>
      </c>
      <c r="G3998">
        <v>7.4</v>
      </c>
      <c r="H3998">
        <v>11.494</v>
      </c>
      <c r="I3998">
        <v>16.073</v>
      </c>
      <c r="J3998">
        <v>10.194000000000001</v>
      </c>
      <c r="K3998">
        <v>4.4429999999999996</v>
      </c>
    </row>
    <row r="3999" spans="1:11" x14ac:dyDescent="0.3">
      <c r="A3999">
        <v>6</v>
      </c>
      <c r="B3999">
        <v>15</v>
      </c>
      <c r="C3999">
        <v>20</v>
      </c>
      <c r="D3999">
        <v>0</v>
      </c>
      <c r="E3999">
        <v>0</v>
      </c>
      <c r="F3999">
        <v>15.7</v>
      </c>
      <c r="G3999">
        <v>7</v>
      </c>
      <c r="H3999">
        <v>0</v>
      </c>
      <c r="I3999">
        <v>15.7</v>
      </c>
      <c r="J3999">
        <v>0</v>
      </c>
      <c r="K3999">
        <v>0</v>
      </c>
    </row>
    <row r="4000" spans="1:11" x14ac:dyDescent="0.3">
      <c r="A4000">
        <v>6</v>
      </c>
      <c r="B4000">
        <v>15</v>
      </c>
      <c r="C4000">
        <v>21</v>
      </c>
      <c r="D4000">
        <v>0</v>
      </c>
      <c r="E4000">
        <v>0</v>
      </c>
      <c r="F4000">
        <v>14.4</v>
      </c>
      <c r="G4000">
        <v>6.7</v>
      </c>
      <c r="H4000">
        <v>0</v>
      </c>
      <c r="I4000">
        <v>14.4</v>
      </c>
      <c r="J4000">
        <v>0</v>
      </c>
      <c r="K4000">
        <v>0</v>
      </c>
    </row>
    <row r="4001" spans="1:11" x14ac:dyDescent="0.3">
      <c r="A4001">
        <v>6</v>
      </c>
      <c r="B4001">
        <v>15</v>
      </c>
      <c r="C4001">
        <v>22</v>
      </c>
      <c r="D4001">
        <v>0</v>
      </c>
      <c r="E4001">
        <v>0</v>
      </c>
      <c r="F4001">
        <v>14.4</v>
      </c>
      <c r="G4001">
        <v>5.7</v>
      </c>
      <c r="H4001">
        <v>0</v>
      </c>
      <c r="I4001">
        <v>14.4</v>
      </c>
      <c r="J4001">
        <v>0</v>
      </c>
      <c r="K4001">
        <v>0</v>
      </c>
    </row>
    <row r="4002" spans="1:11" x14ac:dyDescent="0.3">
      <c r="A4002">
        <v>6</v>
      </c>
      <c r="B4002">
        <v>15</v>
      </c>
      <c r="C4002">
        <v>23</v>
      </c>
      <c r="D4002">
        <v>0</v>
      </c>
      <c r="E4002">
        <v>0</v>
      </c>
      <c r="F4002">
        <v>14.4</v>
      </c>
      <c r="G4002">
        <v>4.5999999999999996</v>
      </c>
      <c r="H4002">
        <v>0</v>
      </c>
      <c r="I4002">
        <v>14.4</v>
      </c>
      <c r="J4002">
        <v>0</v>
      </c>
      <c r="K4002">
        <v>0</v>
      </c>
    </row>
    <row r="4003" spans="1:11" x14ac:dyDescent="0.3">
      <c r="A4003">
        <v>6</v>
      </c>
      <c r="B4003">
        <v>16</v>
      </c>
      <c r="C4003">
        <v>0</v>
      </c>
      <c r="D4003">
        <v>0</v>
      </c>
      <c r="E4003">
        <v>0</v>
      </c>
      <c r="F4003">
        <v>14.4</v>
      </c>
      <c r="G4003">
        <v>3.6</v>
      </c>
      <c r="H4003">
        <v>0</v>
      </c>
      <c r="I4003">
        <v>14.4</v>
      </c>
      <c r="J4003">
        <v>0</v>
      </c>
      <c r="K4003">
        <v>0</v>
      </c>
    </row>
    <row r="4004" spans="1:11" x14ac:dyDescent="0.3">
      <c r="A4004">
        <v>6</v>
      </c>
      <c r="B4004">
        <v>16</v>
      </c>
      <c r="C4004">
        <v>1</v>
      </c>
      <c r="D4004">
        <v>0</v>
      </c>
      <c r="E4004">
        <v>0</v>
      </c>
      <c r="F4004">
        <v>14.2</v>
      </c>
      <c r="G4004">
        <v>3.3</v>
      </c>
      <c r="H4004">
        <v>0</v>
      </c>
      <c r="I4004">
        <v>14.2</v>
      </c>
      <c r="J4004">
        <v>0</v>
      </c>
      <c r="K4004">
        <v>0</v>
      </c>
    </row>
    <row r="4005" spans="1:11" x14ac:dyDescent="0.3">
      <c r="A4005">
        <v>6</v>
      </c>
      <c r="B4005">
        <v>16</v>
      </c>
      <c r="C4005">
        <v>2</v>
      </c>
      <c r="D4005">
        <v>0</v>
      </c>
      <c r="E4005">
        <v>0</v>
      </c>
      <c r="F4005">
        <v>14.1</v>
      </c>
      <c r="G4005">
        <v>2.9</v>
      </c>
      <c r="H4005">
        <v>0</v>
      </c>
      <c r="I4005">
        <v>14.1</v>
      </c>
      <c r="J4005">
        <v>0</v>
      </c>
      <c r="K4005">
        <v>0</v>
      </c>
    </row>
    <row r="4006" spans="1:11" x14ac:dyDescent="0.3">
      <c r="A4006">
        <v>6</v>
      </c>
      <c r="B4006">
        <v>16</v>
      </c>
      <c r="C4006">
        <v>3</v>
      </c>
      <c r="D4006">
        <v>0</v>
      </c>
      <c r="E4006">
        <v>0</v>
      </c>
      <c r="F4006">
        <v>13.9</v>
      </c>
      <c r="G4006">
        <v>2.6</v>
      </c>
      <c r="H4006">
        <v>0</v>
      </c>
      <c r="I4006">
        <v>13.9</v>
      </c>
      <c r="J4006">
        <v>0</v>
      </c>
      <c r="K4006">
        <v>0</v>
      </c>
    </row>
    <row r="4007" spans="1:11" x14ac:dyDescent="0.3">
      <c r="A4007">
        <v>6</v>
      </c>
      <c r="B4007">
        <v>16</v>
      </c>
      <c r="C4007">
        <v>4</v>
      </c>
      <c r="D4007">
        <v>2</v>
      </c>
      <c r="E4007">
        <v>0</v>
      </c>
      <c r="F4007">
        <v>15.2</v>
      </c>
      <c r="G4007">
        <v>2.4</v>
      </c>
      <c r="H4007">
        <v>0</v>
      </c>
      <c r="I4007">
        <v>15.2</v>
      </c>
      <c r="J4007">
        <v>0</v>
      </c>
      <c r="K4007">
        <v>0</v>
      </c>
    </row>
    <row r="4008" spans="1:11" x14ac:dyDescent="0.3">
      <c r="A4008">
        <v>6</v>
      </c>
      <c r="B4008">
        <v>16</v>
      </c>
      <c r="C4008">
        <v>5</v>
      </c>
      <c r="D4008">
        <v>163</v>
      </c>
      <c r="E4008">
        <v>37</v>
      </c>
      <c r="F4008">
        <v>16.5</v>
      </c>
      <c r="G4008">
        <v>2.2999999999999998</v>
      </c>
      <c r="H4008">
        <v>28.399000000000001</v>
      </c>
      <c r="I4008">
        <v>15.167999999999999</v>
      </c>
      <c r="J4008">
        <v>25.263999999999999</v>
      </c>
      <c r="K4008">
        <v>19.233000000000001</v>
      </c>
    </row>
    <row r="4009" spans="1:11" x14ac:dyDescent="0.3">
      <c r="A4009">
        <v>6</v>
      </c>
      <c r="B4009">
        <v>16</v>
      </c>
      <c r="C4009">
        <v>6</v>
      </c>
      <c r="D4009">
        <v>358</v>
      </c>
      <c r="E4009">
        <v>99</v>
      </c>
      <c r="F4009">
        <v>17.8</v>
      </c>
      <c r="G4009">
        <v>2.1</v>
      </c>
      <c r="H4009">
        <v>161.274</v>
      </c>
      <c r="I4009">
        <v>20.745999999999999</v>
      </c>
      <c r="J4009">
        <v>123.19499999999999</v>
      </c>
      <c r="K4009">
        <v>115.155</v>
      </c>
    </row>
    <row r="4010" spans="1:11" x14ac:dyDescent="0.3">
      <c r="A4010">
        <v>6</v>
      </c>
      <c r="B4010">
        <v>16</v>
      </c>
      <c r="C4010">
        <v>7</v>
      </c>
      <c r="D4010">
        <v>551</v>
      </c>
      <c r="E4010">
        <v>122</v>
      </c>
      <c r="F4010">
        <v>20.6</v>
      </c>
      <c r="G4010">
        <v>2.4</v>
      </c>
      <c r="H4010">
        <v>353.47</v>
      </c>
      <c r="I4010">
        <v>29.664000000000001</v>
      </c>
      <c r="J4010">
        <v>285.37599999999998</v>
      </c>
      <c r="K4010">
        <v>273.29000000000002</v>
      </c>
    </row>
    <row r="4011" spans="1:11" x14ac:dyDescent="0.3">
      <c r="A4011">
        <v>6</v>
      </c>
      <c r="B4011">
        <v>16</v>
      </c>
      <c r="C4011">
        <v>8</v>
      </c>
      <c r="D4011">
        <v>700</v>
      </c>
      <c r="E4011">
        <v>122</v>
      </c>
      <c r="F4011">
        <v>23.3</v>
      </c>
      <c r="G4011">
        <v>2.8</v>
      </c>
      <c r="H4011">
        <v>564.62599999999998</v>
      </c>
      <c r="I4011">
        <v>38.377000000000002</v>
      </c>
      <c r="J4011">
        <v>456.7</v>
      </c>
      <c r="K4011">
        <v>439.36599999999999</v>
      </c>
    </row>
    <row r="4012" spans="1:11" x14ac:dyDescent="0.3">
      <c r="A4012">
        <v>6</v>
      </c>
      <c r="B4012">
        <v>16</v>
      </c>
      <c r="C4012">
        <v>9</v>
      </c>
      <c r="D4012">
        <v>699</v>
      </c>
      <c r="E4012">
        <v>178</v>
      </c>
      <c r="F4012">
        <v>26.1</v>
      </c>
      <c r="G4012">
        <v>3.1</v>
      </c>
      <c r="H4012">
        <v>743.34199999999998</v>
      </c>
      <c r="I4012">
        <v>45.942</v>
      </c>
      <c r="J4012">
        <v>590.68100000000004</v>
      </c>
      <c r="K4012">
        <v>568.54700000000003</v>
      </c>
    </row>
    <row r="4013" spans="1:11" x14ac:dyDescent="0.3">
      <c r="A4013">
        <v>6</v>
      </c>
      <c r="B4013">
        <v>16</v>
      </c>
      <c r="C4013">
        <v>10</v>
      </c>
      <c r="D4013">
        <v>763</v>
      </c>
      <c r="E4013">
        <v>139</v>
      </c>
      <c r="F4013">
        <v>26.1</v>
      </c>
      <c r="G4013">
        <v>4.5999999999999996</v>
      </c>
      <c r="H4013">
        <v>850.06299999999999</v>
      </c>
      <c r="I4013">
        <v>46.354999999999997</v>
      </c>
      <c r="J4013">
        <v>676.01199999999994</v>
      </c>
      <c r="K4013">
        <v>650.5</v>
      </c>
    </row>
    <row r="4014" spans="1:11" x14ac:dyDescent="0.3">
      <c r="A4014">
        <v>6</v>
      </c>
      <c r="B4014">
        <v>16</v>
      </c>
      <c r="C4014">
        <v>11</v>
      </c>
      <c r="D4014">
        <v>865</v>
      </c>
      <c r="E4014">
        <v>145</v>
      </c>
      <c r="F4014">
        <v>26.1</v>
      </c>
      <c r="G4014">
        <v>6.2</v>
      </c>
      <c r="H4014">
        <v>1003.954</v>
      </c>
      <c r="I4014">
        <v>46.378</v>
      </c>
      <c r="J4014">
        <v>798.74400000000003</v>
      </c>
      <c r="K4014">
        <v>767.94</v>
      </c>
    </row>
    <row r="4015" spans="1:11" x14ac:dyDescent="0.3">
      <c r="A4015">
        <v>6</v>
      </c>
      <c r="B4015">
        <v>16</v>
      </c>
      <c r="C4015">
        <v>12</v>
      </c>
      <c r="D4015">
        <v>849</v>
      </c>
      <c r="E4015">
        <v>141</v>
      </c>
      <c r="F4015">
        <v>26.1</v>
      </c>
      <c r="G4015">
        <v>7.7</v>
      </c>
      <c r="H4015">
        <v>992.65099999999995</v>
      </c>
      <c r="I4015">
        <v>43.883000000000003</v>
      </c>
      <c r="J4015">
        <v>797.23900000000003</v>
      </c>
      <c r="K4015">
        <v>766.50400000000002</v>
      </c>
    </row>
    <row r="4016" spans="1:11" x14ac:dyDescent="0.3">
      <c r="A4016">
        <v>6</v>
      </c>
      <c r="B4016">
        <v>16</v>
      </c>
      <c r="C4016">
        <v>13</v>
      </c>
      <c r="D4016">
        <v>884</v>
      </c>
      <c r="E4016">
        <v>138</v>
      </c>
      <c r="F4016">
        <v>25.7</v>
      </c>
      <c r="G4016">
        <v>8.1</v>
      </c>
      <c r="H4016">
        <v>981.18</v>
      </c>
      <c r="I4016">
        <v>42.704000000000001</v>
      </c>
      <c r="J4016">
        <v>791.27800000000002</v>
      </c>
      <c r="K4016">
        <v>760.81100000000004</v>
      </c>
    </row>
    <row r="4017" spans="1:11" x14ac:dyDescent="0.3">
      <c r="A4017">
        <v>6</v>
      </c>
      <c r="B4017">
        <v>16</v>
      </c>
      <c r="C4017">
        <v>14</v>
      </c>
      <c r="D4017">
        <v>857</v>
      </c>
      <c r="E4017">
        <v>130</v>
      </c>
      <c r="F4017">
        <v>25.4</v>
      </c>
      <c r="G4017">
        <v>8.4</v>
      </c>
      <c r="H4017">
        <v>856.86300000000006</v>
      </c>
      <c r="I4017">
        <v>39.926000000000002</v>
      </c>
      <c r="J4017">
        <v>697.05499999999995</v>
      </c>
      <c r="K4017">
        <v>670.673</v>
      </c>
    </row>
    <row r="4018" spans="1:11" x14ac:dyDescent="0.3">
      <c r="A4018">
        <v>6</v>
      </c>
      <c r="B4018">
        <v>16</v>
      </c>
      <c r="C4018">
        <v>15</v>
      </c>
      <c r="D4018">
        <v>814</v>
      </c>
      <c r="E4018">
        <v>116</v>
      </c>
      <c r="F4018">
        <v>25</v>
      </c>
      <c r="G4018">
        <v>8.8000000000000007</v>
      </c>
      <c r="H4018">
        <v>681.26199999999994</v>
      </c>
      <c r="I4018">
        <v>36.094999999999999</v>
      </c>
      <c r="J4018">
        <v>558.24199999999996</v>
      </c>
      <c r="K4018">
        <v>537.32500000000005</v>
      </c>
    </row>
    <row r="4019" spans="1:11" x14ac:dyDescent="0.3">
      <c r="A4019">
        <v>6</v>
      </c>
      <c r="B4019">
        <v>16</v>
      </c>
      <c r="C4019">
        <v>16</v>
      </c>
      <c r="D4019">
        <v>745</v>
      </c>
      <c r="E4019">
        <v>97</v>
      </c>
      <c r="F4019">
        <v>23.1</v>
      </c>
      <c r="G4019">
        <v>8.6</v>
      </c>
      <c r="H4019">
        <v>467.03199999999998</v>
      </c>
      <c r="I4019">
        <v>30.600999999999999</v>
      </c>
      <c r="J4019">
        <v>380.30700000000002</v>
      </c>
      <c r="K4019">
        <v>365.43700000000001</v>
      </c>
    </row>
    <row r="4020" spans="1:11" x14ac:dyDescent="0.3">
      <c r="A4020">
        <v>6</v>
      </c>
      <c r="B4020">
        <v>16</v>
      </c>
      <c r="C4020">
        <v>17</v>
      </c>
      <c r="D4020">
        <v>618</v>
      </c>
      <c r="E4020">
        <v>72</v>
      </c>
      <c r="F4020">
        <v>21.3</v>
      </c>
      <c r="G4020">
        <v>8.4</v>
      </c>
      <c r="H4020">
        <v>238.46700000000001</v>
      </c>
      <c r="I4020">
        <v>24.811</v>
      </c>
      <c r="J4020">
        <v>179.49700000000001</v>
      </c>
      <c r="K4020">
        <v>170.154</v>
      </c>
    </row>
    <row r="4021" spans="1:11" x14ac:dyDescent="0.3">
      <c r="A4021">
        <v>6</v>
      </c>
      <c r="B4021">
        <v>16</v>
      </c>
      <c r="C4021">
        <v>18</v>
      </c>
      <c r="D4021">
        <v>366</v>
      </c>
      <c r="E4021">
        <v>45</v>
      </c>
      <c r="F4021">
        <v>19.399999999999999</v>
      </c>
      <c r="G4021">
        <v>8.1999999999999993</v>
      </c>
      <c r="H4021">
        <v>53.365000000000002</v>
      </c>
      <c r="I4021">
        <v>19.510000000000002</v>
      </c>
      <c r="J4021">
        <v>35.887999999999998</v>
      </c>
      <c r="K4021">
        <v>29.655000000000001</v>
      </c>
    </row>
    <row r="4022" spans="1:11" x14ac:dyDescent="0.3">
      <c r="A4022">
        <v>6</v>
      </c>
      <c r="B4022">
        <v>16</v>
      </c>
      <c r="C4022">
        <v>19</v>
      </c>
      <c r="D4022">
        <v>30</v>
      </c>
      <c r="E4022">
        <v>12</v>
      </c>
      <c r="F4022">
        <v>17.899999999999999</v>
      </c>
      <c r="G4022">
        <v>6.8</v>
      </c>
      <c r="H4022">
        <v>10.295999999999999</v>
      </c>
      <c r="I4022">
        <v>16.913</v>
      </c>
      <c r="J4022">
        <v>9.1059999999999999</v>
      </c>
      <c r="K4022">
        <v>3.375</v>
      </c>
    </row>
    <row r="4023" spans="1:11" x14ac:dyDescent="0.3">
      <c r="A4023">
        <v>6</v>
      </c>
      <c r="B4023">
        <v>16</v>
      </c>
      <c r="C4023">
        <v>20</v>
      </c>
      <c r="D4023">
        <v>0</v>
      </c>
      <c r="E4023">
        <v>0</v>
      </c>
      <c r="F4023">
        <v>16.5</v>
      </c>
      <c r="G4023">
        <v>5.5</v>
      </c>
      <c r="H4023">
        <v>0</v>
      </c>
      <c r="I4023">
        <v>16.5</v>
      </c>
      <c r="J4023">
        <v>0</v>
      </c>
      <c r="K4023">
        <v>0</v>
      </c>
    </row>
    <row r="4024" spans="1:11" x14ac:dyDescent="0.3">
      <c r="A4024">
        <v>6</v>
      </c>
      <c r="B4024">
        <v>16</v>
      </c>
      <c r="C4024">
        <v>21</v>
      </c>
      <c r="D4024">
        <v>0</v>
      </c>
      <c r="E4024">
        <v>0</v>
      </c>
      <c r="F4024">
        <v>15</v>
      </c>
      <c r="G4024">
        <v>4.0999999999999996</v>
      </c>
      <c r="H4024">
        <v>0</v>
      </c>
      <c r="I4024">
        <v>15</v>
      </c>
      <c r="J4024">
        <v>0</v>
      </c>
      <c r="K4024">
        <v>0</v>
      </c>
    </row>
    <row r="4025" spans="1:11" x14ac:dyDescent="0.3">
      <c r="A4025">
        <v>6</v>
      </c>
      <c r="B4025">
        <v>16</v>
      </c>
      <c r="C4025">
        <v>22</v>
      </c>
      <c r="D4025">
        <v>0</v>
      </c>
      <c r="E4025">
        <v>0</v>
      </c>
      <c r="F4025">
        <v>14.8</v>
      </c>
      <c r="G4025">
        <v>3.2</v>
      </c>
      <c r="H4025">
        <v>0</v>
      </c>
      <c r="I4025">
        <v>14.8</v>
      </c>
      <c r="J4025">
        <v>0</v>
      </c>
      <c r="K4025">
        <v>0</v>
      </c>
    </row>
    <row r="4026" spans="1:11" x14ac:dyDescent="0.3">
      <c r="A4026">
        <v>6</v>
      </c>
      <c r="B4026">
        <v>16</v>
      </c>
      <c r="C4026">
        <v>23</v>
      </c>
      <c r="D4026">
        <v>0</v>
      </c>
      <c r="E4026">
        <v>0</v>
      </c>
      <c r="F4026">
        <v>14.6</v>
      </c>
      <c r="G4026">
        <v>2.4</v>
      </c>
      <c r="H4026">
        <v>0</v>
      </c>
      <c r="I4026">
        <v>14.6</v>
      </c>
      <c r="J4026">
        <v>0</v>
      </c>
      <c r="K4026">
        <v>0</v>
      </c>
    </row>
    <row r="4027" spans="1:11" x14ac:dyDescent="0.3">
      <c r="A4027">
        <v>6</v>
      </c>
      <c r="B4027">
        <v>17</v>
      </c>
      <c r="C4027">
        <v>0</v>
      </c>
      <c r="D4027">
        <v>0</v>
      </c>
      <c r="E4027">
        <v>0</v>
      </c>
      <c r="F4027">
        <v>14.4</v>
      </c>
      <c r="G4027">
        <v>1.5</v>
      </c>
      <c r="H4027">
        <v>0</v>
      </c>
      <c r="I4027">
        <v>14.4</v>
      </c>
      <c r="J4027">
        <v>0</v>
      </c>
      <c r="K4027">
        <v>0</v>
      </c>
    </row>
    <row r="4028" spans="1:11" x14ac:dyDescent="0.3">
      <c r="A4028">
        <v>6</v>
      </c>
      <c r="B4028">
        <v>17</v>
      </c>
      <c r="C4028">
        <v>1</v>
      </c>
      <c r="D4028">
        <v>0</v>
      </c>
      <c r="E4028">
        <v>0</v>
      </c>
      <c r="F4028">
        <v>14</v>
      </c>
      <c r="G4028">
        <v>2.4</v>
      </c>
      <c r="H4028">
        <v>0</v>
      </c>
      <c r="I4028">
        <v>14</v>
      </c>
      <c r="J4028">
        <v>0</v>
      </c>
      <c r="K4028">
        <v>0</v>
      </c>
    </row>
    <row r="4029" spans="1:11" x14ac:dyDescent="0.3">
      <c r="A4029">
        <v>6</v>
      </c>
      <c r="B4029">
        <v>17</v>
      </c>
      <c r="C4029">
        <v>2</v>
      </c>
      <c r="D4029">
        <v>0</v>
      </c>
      <c r="E4029">
        <v>0</v>
      </c>
      <c r="F4029">
        <v>13.7</v>
      </c>
      <c r="G4029">
        <v>3.2</v>
      </c>
      <c r="H4029">
        <v>0</v>
      </c>
      <c r="I4029">
        <v>13.7</v>
      </c>
      <c r="J4029">
        <v>0</v>
      </c>
      <c r="K4029">
        <v>0</v>
      </c>
    </row>
    <row r="4030" spans="1:11" x14ac:dyDescent="0.3">
      <c r="A4030">
        <v>6</v>
      </c>
      <c r="B4030">
        <v>17</v>
      </c>
      <c r="C4030">
        <v>3</v>
      </c>
      <c r="D4030">
        <v>0</v>
      </c>
      <c r="E4030">
        <v>0</v>
      </c>
      <c r="F4030">
        <v>13.3</v>
      </c>
      <c r="G4030">
        <v>4.0999999999999996</v>
      </c>
      <c r="H4030">
        <v>0</v>
      </c>
      <c r="I4030">
        <v>13.3</v>
      </c>
      <c r="J4030">
        <v>0</v>
      </c>
      <c r="K4030">
        <v>0</v>
      </c>
    </row>
    <row r="4031" spans="1:11" x14ac:dyDescent="0.3">
      <c r="A4031">
        <v>6</v>
      </c>
      <c r="B4031">
        <v>17</v>
      </c>
      <c r="C4031">
        <v>4</v>
      </c>
      <c r="D4031">
        <v>0</v>
      </c>
      <c r="E4031">
        <v>1</v>
      </c>
      <c r="F4031">
        <v>14.8</v>
      </c>
      <c r="G4031">
        <v>2.7</v>
      </c>
      <c r="H4031">
        <v>0.97</v>
      </c>
      <c r="I4031">
        <v>12.742000000000001</v>
      </c>
      <c r="J4031">
        <v>0.87</v>
      </c>
      <c r="K4031">
        <v>0</v>
      </c>
    </row>
    <row r="4032" spans="1:11" x14ac:dyDescent="0.3">
      <c r="A4032">
        <v>6</v>
      </c>
      <c r="B4032">
        <v>17</v>
      </c>
      <c r="C4032">
        <v>5</v>
      </c>
      <c r="D4032">
        <v>94</v>
      </c>
      <c r="E4032">
        <v>40</v>
      </c>
      <c r="F4032">
        <v>16.3</v>
      </c>
      <c r="G4032">
        <v>1.4</v>
      </c>
      <c r="H4032">
        <v>32.720999999999997</v>
      </c>
      <c r="I4032">
        <v>14.853</v>
      </c>
      <c r="J4032">
        <v>29.14</v>
      </c>
      <c r="K4032">
        <v>23.035</v>
      </c>
    </row>
    <row r="4033" spans="1:11" x14ac:dyDescent="0.3">
      <c r="A4033">
        <v>6</v>
      </c>
      <c r="B4033">
        <v>17</v>
      </c>
      <c r="C4033">
        <v>6</v>
      </c>
      <c r="D4033">
        <v>387</v>
      </c>
      <c r="E4033">
        <v>89</v>
      </c>
      <c r="F4033">
        <v>17.8</v>
      </c>
      <c r="G4033">
        <v>0</v>
      </c>
      <c r="H4033">
        <v>157.69900000000001</v>
      </c>
      <c r="I4033">
        <v>22.451000000000001</v>
      </c>
      <c r="J4033">
        <v>117.93899999999999</v>
      </c>
      <c r="K4033">
        <v>110.015</v>
      </c>
    </row>
    <row r="4034" spans="1:11" x14ac:dyDescent="0.3">
      <c r="A4034">
        <v>6</v>
      </c>
      <c r="B4034">
        <v>17</v>
      </c>
      <c r="C4034">
        <v>7</v>
      </c>
      <c r="D4034">
        <v>571</v>
      </c>
      <c r="E4034">
        <v>132</v>
      </c>
      <c r="F4034">
        <v>20.399999999999999</v>
      </c>
      <c r="G4034">
        <v>0.9</v>
      </c>
      <c r="H4034">
        <v>371.10300000000001</v>
      </c>
      <c r="I4034">
        <v>32.649000000000001</v>
      </c>
      <c r="J4034">
        <v>296.57499999999999</v>
      </c>
      <c r="K4034">
        <v>284.17599999999999</v>
      </c>
    </row>
    <row r="4035" spans="1:11" x14ac:dyDescent="0.3">
      <c r="A4035">
        <v>6</v>
      </c>
      <c r="B4035">
        <v>17</v>
      </c>
      <c r="C4035">
        <v>8</v>
      </c>
      <c r="D4035">
        <v>679</v>
      </c>
      <c r="E4035">
        <v>167</v>
      </c>
      <c r="F4035">
        <v>23</v>
      </c>
      <c r="G4035">
        <v>1.7</v>
      </c>
      <c r="H4035">
        <v>595.56399999999996</v>
      </c>
      <c r="I4035">
        <v>41.375</v>
      </c>
      <c r="J4035">
        <v>476.91399999999999</v>
      </c>
      <c r="K4035">
        <v>458.89499999999998</v>
      </c>
    </row>
    <row r="4036" spans="1:11" x14ac:dyDescent="0.3">
      <c r="A4036">
        <v>6</v>
      </c>
      <c r="B4036">
        <v>17</v>
      </c>
      <c r="C4036">
        <v>9</v>
      </c>
      <c r="D4036">
        <v>740</v>
      </c>
      <c r="E4036">
        <v>192</v>
      </c>
      <c r="F4036">
        <v>25.6</v>
      </c>
      <c r="G4036">
        <v>2.6</v>
      </c>
      <c r="H4036">
        <v>789.49900000000002</v>
      </c>
      <c r="I4036">
        <v>47.850999999999999</v>
      </c>
      <c r="J4036">
        <v>622.83299999999997</v>
      </c>
      <c r="K4036">
        <v>599.45500000000004</v>
      </c>
    </row>
    <row r="4037" spans="1:11" x14ac:dyDescent="0.3">
      <c r="A4037">
        <v>6</v>
      </c>
      <c r="B4037">
        <v>17</v>
      </c>
      <c r="C4037">
        <v>10</v>
      </c>
      <c r="D4037">
        <v>777</v>
      </c>
      <c r="E4037">
        <v>209</v>
      </c>
      <c r="F4037">
        <v>25.2</v>
      </c>
      <c r="G4037">
        <v>4.3</v>
      </c>
      <c r="H4037">
        <v>936.32299999999998</v>
      </c>
      <c r="I4037">
        <v>48.113999999999997</v>
      </c>
      <c r="J4037">
        <v>739.68700000000001</v>
      </c>
      <c r="K4037">
        <v>711.49400000000003</v>
      </c>
    </row>
    <row r="4038" spans="1:11" x14ac:dyDescent="0.3">
      <c r="A4038">
        <v>6</v>
      </c>
      <c r="B4038">
        <v>17</v>
      </c>
      <c r="C4038">
        <v>11</v>
      </c>
      <c r="D4038">
        <v>797</v>
      </c>
      <c r="E4038">
        <v>217</v>
      </c>
      <c r="F4038">
        <v>24.8</v>
      </c>
      <c r="G4038">
        <v>6</v>
      </c>
      <c r="H4038">
        <v>1015.354</v>
      </c>
      <c r="I4038">
        <v>45.844000000000001</v>
      </c>
      <c r="J4038">
        <v>809.45</v>
      </c>
      <c r="K4038">
        <v>778.16</v>
      </c>
    </row>
    <row r="4039" spans="1:11" x14ac:dyDescent="0.3">
      <c r="A4039">
        <v>6</v>
      </c>
      <c r="B4039">
        <v>17</v>
      </c>
      <c r="C4039">
        <v>12</v>
      </c>
      <c r="D4039">
        <v>799</v>
      </c>
      <c r="E4039">
        <v>218</v>
      </c>
      <c r="F4039">
        <v>24.4</v>
      </c>
      <c r="G4039">
        <v>7.7</v>
      </c>
      <c r="H4039">
        <v>1026.729</v>
      </c>
      <c r="I4039">
        <v>42.765999999999998</v>
      </c>
      <c r="J4039">
        <v>828.06</v>
      </c>
      <c r="K4039">
        <v>795.91700000000003</v>
      </c>
    </row>
    <row r="4040" spans="1:11" x14ac:dyDescent="0.3">
      <c r="A4040">
        <v>6</v>
      </c>
      <c r="B4040">
        <v>17</v>
      </c>
      <c r="C4040">
        <v>13</v>
      </c>
      <c r="D4040">
        <v>786</v>
      </c>
      <c r="E4040">
        <v>212</v>
      </c>
      <c r="F4040">
        <v>23.5</v>
      </c>
      <c r="G4040">
        <v>8.1999999999999993</v>
      </c>
      <c r="H4040">
        <v>972.44299999999998</v>
      </c>
      <c r="I4040">
        <v>40.229999999999997</v>
      </c>
      <c r="J4040">
        <v>791.49900000000002</v>
      </c>
      <c r="K4040">
        <v>761.02200000000005</v>
      </c>
    </row>
    <row r="4041" spans="1:11" x14ac:dyDescent="0.3">
      <c r="A4041">
        <v>6</v>
      </c>
      <c r="B4041">
        <v>17</v>
      </c>
      <c r="C4041">
        <v>14</v>
      </c>
      <c r="D4041">
        <v>711</v>
      </c>
      <c r="E4041">
        <v>196</v>
      </c>
      <c r="F4041">
        <v>22.6</v>
      </c>
      <c r="G4041">
        <v>8.8000000000000007</v>
      </c>
      <c r="H4041">
        <v>806.24300000000005</v>
      </c>
      <c r="I4041">
        <v>35.81</v>
      </c>
      <c r="J4041">
        <v>666.00300000000004</v>
      </c>
      <c r="K4041">
        <v>640.9</v>
      </c>
    </row>
    <row r="4042" spans="1:11" x14ac:dyDescent="0.3">
      <c r="A4042">
        <v>6</v>
      </c>
      <c r="B4042">
        <v>17</v>
      </c>
      <c r="C4042">
        <v>15</v>
      </c>
      <c r="D4042">
        <v>604</v>
      </c>
      <c r="E4042">
        <v>172</v>
      </c>
      <c r="F4042">
        <v>21.7</v>
      </c>
      <c r="G4042">
        <v>9.3000000000000007</v>
      </c>
      <c r="H4042">
        <v>593.44899999999996</v>
      </c>
      <c r="I4042">
        <v>30.902000000000001</v>
      </c>
      <c r="J4042">
        <v>496.142</v>
      </c>
      <c r="K4042">
        <v>477.45800000000003</v>
      </c>
    </row>
    <row r="4043" spans="1:11" x14ac:dyDescent="0.3">
      <c r="A4043">
        <v>6</v>
      </c>
      <c r="B4043">
        <v>17</v>
      </c>
      <c r="C4043">
        <v>16</v>
      </c>
      <c r="D4043">
        <v>294</v>
      </c>
      <c r="E4043">
        <v>152</v>
      </c>
      <c r="F4043">
        <v>20</v>
      </c>
      <c r="G4043">
        <v>9.3000000000000007</v>
      </c>
      <c r="H4043">
        <v>295.53699999999998</v>
      </c>
      <c r="I4043">
        <v>24.274000000000001</v>
      </c>
      <c r="J4043">
        <v>249.39400000000001</v>
      </c>
      <c r="K4043">
        <v>238.28299999999999</v>
      </c>
    </row>
    <row r="4044" spans="1:11" x14ac:dyDescent="0.3">
      <c r="A4044">
        <v>6</v>
      </c>
      <c r="B4044">
        <v>17</v>
      </c>
      <c r="C4044">
        <v>17</v>
      </c>
      <c r="D4044">
        <v>365</v>
      </c>
      <c r="E4044">
        <v>121</v>
      </c>
      <c r="F4044">
        <v>18.399999999999999</v>
      </c>
      <c r="G4044">
        <v>9.3000000000000007</v>
      </c>
      <c r="H4044">
        <v>214.02</v>
      </c>
      <c r="I4044">
        <v>21.050999999999998</v>
      </c>
      <c r="J4044">
        <v>171.24799999999999</v>
      </c>
      <c r="K4044">
        <v>162.10300000000001</v>
      </c>
    </row>
    <row r="4045" spans="1:11" x14ac:dyDescent="0.3">
      <c r="A4045">
        <v>6</v>
      </c>
      <c r="B4045">
        <v>17</v>
      </c>
      <c r="C4045">
        <v>18</v>
      </c>
      <c r="D4045">
        <v>78</v>
      </c>
      <c r="E4045">
        <v>48</v>
      </c>
      <c r="F4045">
        <v>16.7</v>
      </c>
      <c r="G4045">
        <v>9.3000000000000007</v>
      </c>
      <c r="H4045">
        <v>46.767000000000003</v>
      </c>
      <c r="I4045">
        <v>16.619</v>
      </c>
      <c r="J4045">
        <v>39.021000000000001</v>
      </c>
      <c r="K4045">
        <v>32.726999999999997</v>
      </c>
    </row>
    <row r="4046" spans="1:11" x14ac:dyDescent="0.3">
      <c r="A4046">
        <v>6</v>
      </c>
      <c r="B4046">
        <v>17</v>
      </c>
      <c r="C4046">
        <v>19</v>
      </c>
      <c r="D4046">
        <v>2</v>
      </c>
      <c r="E4046">
        <v>6</v>
      </c>
      <c r="F4046">
        <v>16.3</v>
      </c>
      <c r="G4046">
        <v>9.1</v>
      </c>
      <c r="H4046">
        <v>5.7359999999999998</v>
      </c>
      <c r="I4046">
        <v>15.378</v>
      </c>
      <c r="J4046">
        <v>5.0990000000000002</v>
      </c>
      <c r="K4046">
        <v>0</v>
      </c>
    </row>
    <row r="4047" spans="1:11" x14ac:dyDescent="0.3">
      <c r="A4047">
        <v>6</v>
      </c>
      <c r="B4047">
        <v>17</v>
      </c>
      <c r="C4047">
        <v>20</v>
      </c>
      <c r="D4047">
        <v>0</v>
      </c>
      <c r="E4047">
        <v>0</v>
      </c>
      <c r="F4047">
        <v>16</v>
      </c>
      <c r="G4047">
        <v>9</v>
      </c>
      <c r="H4047">
        <v>0</v>
      </c>
      <c r="I4047">
        <v>16</v>
      </c>
      <c r="J4047">
        <v>0</v>
      </c>
      <c r="K4047">
        <v>0</v>
      </c>
    </row>
    <row r="4048" spans="1:11" x14ac:dyDescent="0.3">
      <c r="A4048">
        <v>6</v>
      </c>
      <c r="B4048">
        <v>17</v>
      </c>
      <c r="C4048">
        <v>21</v>
      </c>
      <c r="D4048">
        <v>0</v>
      </c>
      <c r="E4048">
        <v>0</v>
      </c>
      <c r="F4048">
        <v>15.6</v>
      </c>
      <c r="G4048">
        <v>8.8000000000000007</v>
      </c>
      <c r="H4048">
        <v>0</v>
      </c>
      <c r="I4048">
        <v>15.6</v>
      </c>
      <c r="J4048">
        <v>0</v>
      </c>
      <c r="K4048">
        <v>0</v>
      </c>
    </row>
    <row r="4049" spans="1:11" x14ac:dyDescent="0.3">
      <c r="A4049">
        <v>6</v>
      </c>
      <c r="B4049">
        <v>17</v>
      </c>
      <c r="C4049">
        <v>22</v>
      </c>
      <c r="D4049">
        <v>0</v>
      </c>
      <c r="E4049">
        <v>0</v>
      </c>
      <c r="F4049">
        <v>14.8</v>
      </c>
      <c r="G4049">
        <v>7.6</v>
      </c>
      <c r="H4049">
        <v>0</v>
      </c>
      <c r="I4049">
        <v>14.8</v>
      </c>
      <c r="J4049">
        <v>0</v>
      </c>
      <c r="K4049">
        <v>0</v>
      </c>
    </row>
    <row r="4050" spans="1:11" x14ac:dyDescent="0.3">
      <c r="A4050">
        <v>6</v>
      </c>
      <c r="B4050">
        <v>17</v>
      </c>
      <c r="C4050">
        <v>23</v>
      </c>
      <c r="D4050">
        <v>0</v>
      </c>
      <c r="E4050">
        <v>0</v>
      </c>
      <c r="F4050">
        <v>14.1</v>
      </c>
      <c r="G4050">
        <v>6.4</v>
      </c>
      <c r="H4050">
        <v>0</v>
      </c>
      <c r="I4050">
        <v>14.1</v>
      </c>
      <c r="J4050">
        <v>0</v>
      </c>
      <c r="K4050">
        <v>0</v>
      </c>
    </row>
    <row r="4051" spans="1:11" x14ac:dyDescent="0.3">
      <c r="A4051">
        <v>6</v>
      </c>
      <c r="B4051">
        <v>18</v>
      </c>
      <c r="C4051">
        <v>0</v>
      </c>
      <c r="D4051">
        <v>0</v>
      </c>
      <c r="E4051">
        <v>0</v>
      </c>
      <c r="F4051">
        <v>13.3</v>
      </c>
      <c r="G4051">
        <v>5.2</v>
      </c>
      <c r="H4051">
        <v>0</v>
      </c>
      <c r="I4051">
        <v>13.3</v>
      </c>
      <c r="J4051">
        <v>0</v>
      </c>
      <c r="K4051">
        <v>0</v>
      </c>
    </row>
    <row r="4052" spans="1:11" x14ac:dyDescent="0.3">
      <c r="A4052">
        <v>6</v>
      </c>
      <c r="B4052">
        <v>18</v>
      </c>
      <c r="C4052">
        <v>1</v>
      </c>
      <c r="D4052">
        <v>0</v>
      </c>
      <c r="E4052">
        <v>0</v>
      </c>
      <c r="F4052">
        <v>13.1</v>
      </c>
      <c r="G4052">
        <v>5.2</v>
      </c>
      <c r="H4052">
        <v>0</v>
      </c>
      <c r="I4052">
        <v>13.1</v>
      </c>
      <c r="J4052">
        <v>0</v>
      </c>
      <c r="K4052">
        <v>0</v>
      </c>
    </row>
    <row r="4053" spans="1:11" x14ac:dyDescent="0.3">
      <c r="A4053">
        <v>6</v>
      </c>
      <c r="B4053">
        <v>18</v>
      </c>
      <c r="C4053">
        <v>2</v>
      </c>
      <c r="D4053">
        <v>0</v>
      </c>
      <c r="E4053">
        <v>0</v>
      </c>
      <c r="F4053">
        <v>13</v>
      </c>
      <c r="G4053">
        <v>5.2</v>
      </c>
      <c r="H4053">
        <v>0</v>
      </c>
      <c r="I4053">
        <v>13</v>
      </c>
      <c r="J4053">
        <v>0</v>
      </c>
      <c r="K4053">
        <v>0</v>
      </c>
    </row>
    <row r="4054" spans="1:11" x14ac:dyDescent="0.3">
      <c r="A4054">
        <v>6</v>
      </c>
      <c r="B4054">
        <v>18</v>
      </c>
      <c r="C4054">
        <v>3</v>
      </c>
      <c r="D4054">
        <v>0</v>
      </c>
      <c r="E4054">
        <v>0</v>
      </c>
      <c r="F4054">
        <v>12.8</v>
      </c>
      <c r="G4054">
        <v>5.2</v>
      </c>
      <c r="H4054">
        <v>0</v>
      </c>
      <c r="I4054">
        <v>12.8</v>
      </c>
      <c r="J4054">
        <v>0</v>
      </c>
      <c r="K4054">
        <v>0</v>
      </c>
    </row>
    <row r="4055" spans="1:11" x14ac:dyDescent="0.3">
      <c r="A4055">
        <v>6</v>
      </c>
      <c r="B4055">
        <v>18</v>
      </c>
      <c r="C4055">
        <v>4</v>
      </c>
      <c r="D4055">
        <v>0</v>
      </c>
      <c r="E4055">
        <v>0</v>
      </c>
      <c r="F4055">
        <v>13.3</v>
      </c>
      <c r="G4055">
        <v>4.7</v>
      </c>
      <c r="H4055">
        <v>0</v>
      </c>
      <c r="I4055">
        <v>13.3</v>
      </c>
      <c r="J4055">
        <v>0</v>
      </c>
      <c r="K4055">
        <v>0</v>
      </c>
    </row>
    <row r="4056" spans="1:11" x14ac:dyDescent="0.3">
      <c r="A4056">
        <v>6</v>
      </c>
      <c r="B4056">
        <v>18</v>
      </c>
      <c r="C4056">
        <v>5</v>
      </c>
      <c r="D4056">
        <v>39</v>
      </c>
      <c r="E4056">
        <v>30</v>
      </c>
      <c r="F4056">
        <v>13.9</v>
      </c>
      <c r="G4056">
        <v>4.0999999999999996</v>
      </c>
      <c r="H4056">
        <v>26.635000000000002</v>
      </c>
      <c r="I4056">
        <v>12.747999999999999</v>
      </c>
      <c r="J4056">
        <v>23.888000000000002</v>
      </c>
      <c r="K4056">
        <v>17.882999999999999</v>
      </c>
    </row>
    <row r="4057" spans="1:11" x14ac:dyDescent="0.3">
      <c r="A4057">
        <v>6</v>
      </c>
      <c r="B4057">
        <v>18</v>
      </c>
      <c r="C4057">
        <v>6</v>
      </c>
      <c r="D4057">
        <v>173</v>
      </c>
      <c r="E4057">
        <v>124</v>
      </c>
      <c r="F4057">
        <v>14.4</v>
      </c>
      <c r="G4057">
        <v>3.6</v>
      </c>
      <c r="H4057">
        <v>147.38900000000001</v>
      </c>
      <c r="I4057">
        <v>16.497</v>
      </c>
      <c r="J4057">
        <v>121.9</v>
      </c>
      <c r="K4057">
        <v>113.889</v>
      </c>
    </row>
    <row r="4058" spans="1:11" x14ac:dyDescent="0.3">
      <c r="A4058">
        <v>6</v>
      </c>
      <c r="B4058">
        <v>18</v>
      </c>
      <c r="C4058">
        <v>7</v>
      </c>
      <c r="D4058">
        <v>310</v>
      </c>
      <c r="E4058">
        <v>175</v>
      </c>
      <c r="F4058">
        <v>16.3</v>
      </c>
      <c r="G4058">
        <v>4.0999999999999996</v>
      </c>
      <c r="H4058">
        <v>298.37299999999999</v>
      </c>
      <c r="I4058">
        <v>22.507000000000001</v>
      </c>
      <c r="J4058">
        <v>250.923</v>
      </c>
      <c r="K4058">
        <v>239.77099999999999</v>
      </c>
    </row>
    <row r="4059" spans="1:11" x14ac:dyDescent="0.3">
      <c r="A4059">
        <v>6</v>
      </c>
      <c r="B4059">
        <v>18</v>
      </c>
      <c r="C4059">
        <v>8</v>
      </c>
      <c r="D4059">
        <v>384</v>
      </c>
      <c r="E4059">
        <v>250</v>
      </c>
      <c r="F4059">
        <v>18.100000000000001</v>
      </c>
      <c r="G4059">
        <v>4.7</v>
      </c>
      <c r="H4059">
        <v>486.03500000000003</v>
      </c>
      <c r="I4059">
        <v>28.625</v>
      </c>
      <c r="J4059">
        <v>409.16899999999998</v>
      </c>
      <c r="K4059">
        <v>393.392</v>
      </c>
    </row>
    <row r="4060" spans="1:11" x14ac:dyDescent="0.3">
      <c r="A4060">
        <v>6</v>
      </c>
      <c r="B4060">
        <v>18</v>
      </c>
      <c r="C4060">
        <v>9</v>
      </c>
      <c r="D4060">
        <v>654</v>
      </c>
      <c r="E4060">
        <v>244</v>
      </c>
      <c r="F4060">
        <v>20</v>
      </c>
      <c r="G4060">
        <v>5.2</v>
      </c>
      <c r="H4060">
        <v>771.79499999999996</v>
      </c>
      <c r="I4060">
        <v>36.612000000000002</v>
      </c>
      <c r="J4060">
        <v>635.07000000000005</v>
      </c>
      <c r="K4060">
        <v>611.21</v>
      </c>
    </row>
    <row r="4061" spans="1:11" x14ac:dyDescent="0.3">
      <c r="A4061">
        <v>6</v>
      </c>
      <c r="B4061">
        <v>18</v>
      </c>
      <c r="C4061">
        <v>10</v>
      </c>
      <c r="D4061">
        <v>637</v>
      </c>
      <c r="E4061">
        <v>263</v>
      </c>
      <c r="F4061">
        <v>20.2</v>
      </c>
      <c r="G4061">
        <v>6</v>
      </c>
      <c r="H4061">
        <v>861.26800000000003</v>
      </c>
      <c r="I4061">
        <v>37.814</v>
      </c>
      <c r="J4061">
        <v>707.12099999999998</v>
      </c>
      <c r="K4061">
        <v>680.31700000000001</v>
      </c>
    </row>
    <row r="4062" spans="1:11" x14ac:dyDescent="0.3">
      <c r="A4062">
        <v>6</v>
      </c>
      <c r="B4062">
        <v>18</v>
      </c>
      <c r="C4062">
        <v>11</v>
      </c>
      <c r="D4062">
        <v>754</v>
      </c>
      <c r="E4062">
        <v>195</v>
      </c>
      <c r="F4062">
        <v>20.399999999999999</v>
      </c>
      <c r="G4062">
        <v>6.9</v>
      </c>
      <c r="H4062">
        <v>951.11500000000001</v>
      </c>
      <c r="I4062">
        <v>38.378999999999998</v>
      </c>
      <c r="J4062">
        <v>779.60799999999995</v>
      </c>
      <c r="K4062">
        <v>749.66300000000001</v>
      </c>
    </row>
    <row r="4063" spans="1:11" x14ac:dyDescent="0.3">
      <c r="A4063">
        <v>6</v>
      </c>
      <c r="B4063">
        <v>18</v>
      </c>
      <c r="C4063">
        <v>12</v>
      </c>
      <c r="D4063">
        <v>792</v>
      </c>
      <c r="E4063">
        <v>207</v>
      </c>
      <c r="F4063">
        <v>20.6</v>
      </c>
      <c r="G4063">
        <v>7.7</v>
      </c>
      <c r="H4063">
        <v>1008.972</v>
      </c>
      <c r="I4063">
        <v>38.515000000000001</v>
      </c>
      <c r="J4063">
        <v>826.65200000000004</v>
      </c>
      <c r="K4063">
        <v>794.57399999999996</v>
      </c>
    </row>
    <row r="4064" spans="1:11" x14ac:dyDescent="0.3">
      <c r="A4064">
        <v>6</v>
      </c>
      <c r="B4064">
        <v>18</v>
      </c>
      <c r="C4064">
        <v>13</v>
      </c>
      <c r="D4064">
        <v>761</v>
      </c>
      <c r="E4064">
        <v>179</v>
      </c>
      <c r="F4064">
        <v>19.8</v>
      </c>
      <c r="G4064">
        <v>7.2</v>
      </c>
      <c r="H4064">
        <v>911.96100000000001</v>
      </c>
      <c r="I4064">
        <v>36.805</v>
      </c>
      <c r="J4064">
        <v>751.66399999999999</v>
      </c>
      <c r="K4064">
        <v>722.95100000000002</v>
      </c>
    </row>
    <row r="4065" spans="1:11" x14ac:dyDescent="0.3">
      <c r="A4065">
        <v>6</v>
      </c>
      <c r="B4065">
        <v>18</v>
      </c>
      <c r="C4065">
        <v>14</v>
      </c>
      <c r="D4065">
        <v>708</v>
      </c>
      <c r="E4065">
        <v>179</v>
      </c>
      <c r="F4065">
        <v>19.100000000000001</v>
      </c>
      <c r="G4065">
        <v>6.7</v>
      </c>
      <c r="H4065">
        <v>786.90800000000002</v>
      </c>
      <c r="I4065">
        <v>34.365000000000002</v>
      </c>
      <c r="J4065">
        <v>653.43200000000002</v>
      </c>
      <c r="K4065">
        <v>628.83799999999997</v>
      </c>
    </row>
    <row r="4066" spans="1:11" x14ac:dyDescent="0.3">
      <c r="A4066">
        <v>6</v>
      </c>
      <c r="B4066">
        <v>18</v>
      </c>
      <c r="C4066">
        <v>15</v>
      </c>
      <c r="D4066">
        <v>664</v>
      </c>
      <c r="E4066">
        <v>184</v>
      </c>
      <c r="F4066">
        <v>18.3</v>
      </c>
      <c r="G4066">
        <v>6.2</v>
      </c>
      <c r="H4066">
        <v>646.95699999999999</v>
      </c>
      <c r="I4066">
        <v>31.324999999999999</v>
      </c>
      <c r="J4066">
        <v>540.04300000000001</v>
      </c>
      <c r="K4066">
        <v>519.79499999999996</v>
      </c>
    </row>
    <row r="4067" spans="1:11" x14ac:dyDescent="0.3">
      <c r="A4067">
        <v>6</v>
      </c>
      <c r="B4067">
        <v>18</v>
      </c>
      <c r="C4067">
        <v>16</v>
      </c>
      <c r="D4067">
        <v>372</v>
      </c>
      <c r="E4067">
        <v>191</v>
      </c>
      <c r="F4067">
        <v>17.2</v>
      </c>
      <c r="G4067">
        <v>6.2</v>
      </c>
      <c r="H4067">
        <v>371.69099999999997</v>
      </c>
      <c r="I4067">
        <v>24.472999999999999</v>
      </c>
      <c r="J4067">
        <v>313.42399999999998</v>
      </c>
      <c r="K4067">
        <v>300.54700000000003</v>
      </c>
    </row>
    <row r="4068" spans="1:11" x14ac:dyDescent="0.3">
      <c r="A4068">
        <v>6</v>
      </c>
      <c r="B4068">
        <v>18</v>
      </c>
      <c r="C4068">
        <v>17</v>
      </c>
      <c r="D4068">
        <v>275</v>
      </c>
      <c r="E4068">
        <v>135</v>
      </c>
      <c r="F4068">
        <v>16.100000000000001</v>
      </c>
      <c r="G4068">
        <v>6.2</v>
      </c>
      <c r="H4068">
        <v>202.09299999999999</v>
      </c>
      <c r="I4068">
        <v>19.463000000000001</v>
      </c>
      <c r="J4068">
        <v>165.565</v>
      </c>
      <c r="K4068">
        <v>156.55500000000001</v>
      </c>
    </row>
    <row r="4069" spans="1:11" x14ac:dyDescent="0.3">
      <c r="A4069">
        <v>6</v>
      </c>
      <c r="B4069">
        <v>18</v>
      </c>
      <c r="C4069">
        <v>18</v>
      </c>
      <c r="D4069">
        <v>42</v>
      </c>
      <c r="E4069">
        <v>48</v>
      </c>
      <c r="F4069">
        <v>15</v>
      </c>
      <c r="G4069">
        <v>6.2</v>
      </c>
      <c r="H4069">
        <v>45.121000000000002</v>
      </c>
      <c r="I4069">
        <v>14.884</v>
      </c>
      <c r="J4069">
        <v>38.872</v>
      </c>
      <c r="K4069">
        <v>32.581000000000003</v>
      </c>
    </row>
    <row r="4070" spans="1:11" x14ac:dyDescent="0.3">
      <c r="A4070">
        <v>6</v>
      </c>
      <c r="B4070">
        <v>18</v>
      </c>
      <c r="C4070">
        <v>19</v>
      </c>
      <c r="D4070">
        <v>0</v>
      </c>
      <c r="E4070">
        <v>9</v>
      </c>
      <c r="F4070">
        <v>14.6</v>
      </c>
      <c r="G4070">
        <v>6.4</v>
      </c>
      <c r="H4070">
        <v>8.52</v>
      </c>
      <c r="I4070">
        <v>13.476000000000001</v>
      </c>
      <c r="J4070">
        <v>7.6230000000000002</v>
      </c>
      <c r="K4070">
        <v>1.919</v>
      </c>
    </row>
    <row r="4071" spans="1:11" x14ac:dyDescent="0.3">
      <c r="A4071">
        <v>6</v>
      </c>
      <c r="B4071">
        <v>18</v>
      </c>
      <c r="C4071">
        <v>20</v>
      </c>
      <c r="D4071">
        <v>0</v>
      </c>
      <c r="E4071">
        <v>0</v>
      </c>
      <c r="F4071">
        <v>14.3</v>
      </c>
      <c r="G4071">
        <v>6.5</v>
      </c>
      <c r="H4071">
        <v>0</v>
      </c>
      <c r="I4071">
        <v>14.3</v>
      </c>
      <c r="J4071">
        <v>0</v>
      </c>
      <c r="K4071">
        <v>0</v>
      </c>
    </row>
    <row r="4072" spans="1:11" x14ac:dyDescent="0.3">
      <c r="A4072">
        <v>6</v>
      </c>
      <c r="B4072">
        <v>18</v>
      </c>
      <c r="C4072">
        <v>21</v>
      </c>
      <c r="D4072">
        <v>0</v>
      </c>
      <c r="E4072">
        <v>0</v>
      </c>
      <c r="F4072">
        <v>13.9</v>
      </c>
      <c r="G4072">
        <v>6.7</v>
      </c>
      <c r="H4072">
        <v>0</v>
      </c>
      <c r="I4072">
        <v>13.9</v>
      </c>
      <c r="J4072">
        <v>0</v>
      </c>
      <c r="K4072">
        <v>0</v>
      </c>
    </row>
    <row r="4073" spans="1:11" x14ac:dyDescent="0.3">
      <c r="A4073">
        <v>6</v>
      </c>
      <c r="B4073">
        <v>18</v>
      </c>
      <c r="C4073">
        <v>22</v>
      </c>
      <c r="D4073">
        <v>0</v>
      </c>
      <c r="E4073">
        <v>0</v>
      </c>
      <c r="F4073">
        <v>13.7</v>
      </c>
      <c r="G4073">
        <v>5.5</v>
      </c>
      <c r="H4073">
        <v>0</v>
      </c>
      <c r="I4073">
        <v>13.7</v>
      </c>
      <c r="J4073">
        <v>0</v>
      </c>
      <c r="K4073">
        <v>0</v>
      </c>
    </row>
    <row r="4074" spans="1:11" x14ac:dyDescent="0.3">
      <c r="A4074">
        <v>6</v>
      </c>
      <c r="B4074">
        <v>18</v>
      </c>
      <c r="C4074">
        <v>23</v>
      </c>
      <c r="D4074">
        <v>0</v>
      </c>
      <c r="E4074">
        <v>0</v>
      </c>
      <c r="F4074">
        <v>13.5</v>
      </c>
      <c r="G4074">
        <v>4.3</v>
      </c>
      <c r="H4074">
        <v>0</v>
      </c>
      <c r="I4074">
        <v>13.5</v>
      </c>
      <c r="J4074">
        <v>0</v>
      </c>
      <c r="K4074">
        <v>0</v>
      </c>
    </row>
    <row r="4075" spans="1:11" x14ac:dyDescent="0.3">
      <c r="A4075">
        <v>6</v>
      </c>
      <c r="B4075">
        <v>19</v>
      </c>
      <c r="C4075">
        <v>0</v>
      </c>
      <c r="D4075">
        <v>0</v>
      </c>
      <c r="E4075">
        <v>0</v>
      </c>
      <c r="F4075">
        <v>13.3</v>
      </c>
      <c r="G4075">
        <v>3.1</v>
      </c>
      <c r="H4075">
        <v>0</v>
      </c>
      <c r="I4075">
        <v>13.3</v>
      </c>
      <c r="J4075">
        <v>0</v>
      </c>
      <c r="K4075">
        <v>0</v>
      </c>
    </row>
    <row r="4076" spans="1:11" x14ac:dyDescent="0.3">
      <c r="A4076">
        <v>6</v>
      </c>
      <c r="B4076">
        <v>19</v>
      </c>
      <c r="C4076">
        <v>1</v>
      </c>
      <c r="D4076">
        <v>0</v>
      </c>
      <c r="E4076">
        <v>0</v>
      </c>
      <c r="F4076">
        <v>13.1</v>
      </c>
      <c r="G4076">
        <v>3.4</v>
      </c>
      <c r="H4076">
        <v>0</v>
      </c>
      <c r="I4076">
        <v>13.1</v>
      </c>
      <c r="J4076">
        <v>0</v>
      </c>
      <c r="K4076">
        <v>0</v>
      </c>
    </row>
    <row r="4077" spans="1:11" x14ac:dyDescent="0.3">
      <c r="A4077">
        <v>6</v>
      </c>
      <c r="B4077">
        <v>19</v>
      </c>
      <c r="C4077">
        <v>2</v>
      </c>
      <c r="D4077">
        <v>0</v>
      </c>
      <c r="E4077">
        <v>0</v>
      </c>
      <c r="F4077">
        <v>13</v>
      </c>
      <c r="G4077">
        <v>3.8</v>
      </c>
      <c r="H4077">
        <v>0</v>
      </c>
      <c r="I4077">
        <v>13</v>
      </c>
      <c r="J4077">
        <v>0</v>
      </c>
      <c r="K4077">
        <v>0</v>
      </c>
    </row>
    <row r="4078" spans="1:11" x14ac:dyDescent="0.3">
      <c r="A4078">
        <v>6</v>
      </c>
      <c r="B4078">
        <v>19</v>
      </c>
      <c r="C4078">
        <v>3</v>
      </c>
      <c r="D4078">
        <v>0</v>
      </c>
      <c r="E4078">
        <v>0</v>
      </c>
      <c r="F4078">
        <v>12.8</v>
      </c>
      <c r="G4078">
        <v>4.0999999999999996</v>
      </c>
      <c r="H4078">
        <v>0</v>
      </c>
      <c r="I4078">
        <v>12.8</v>
      </c>
      <c r="J4078">
        <v>0</v>
      </c>
      <c r="K4078">
        <v>0</v>
      </c>
    </row>
    <row r="4079" spans="1:11" x14ac:dyDescent="0.3">
      <c r="A4079">
        <v>6</v>
      </c>
      <c r="B4079">
        <v>19</v>
      </c>
      <c r="C4079">
        <v>4</v>
      </c>
      <c r="D4079">
        <v>0</v>
      </c>
      <c r="E4079">
        <v>1</v>
      </c>
      <c r="F4079">
        <v>13.2</v>
      </c>
      <c r="G4079">
        <v>3.8</v>
      </c>
      <c r="H4079">
        <v>0.97</v>
      </c>
      <c r="I4079">
        <v>11.337999999999999</v>
      </c>
      <c r="J4079">
        <v>0.874</v>
      </c>
      <c r="K4079">
        <v>0</v>
      </c>
    </row>
    <row r="4080" spans="1:11" x14ac:dyDescent="0.3">
      <c r="A4080">
        <v>6</v>
      </c>
      <c r="B4080">
        <v>19</v>
      </c>
      <c r="C4080">
        <v>5</v>
      </c>
      <c r="D4080">
        <v>7</v>
      </c>
      <c r="E4080">
        <v>25</v>
      </c>
      <c r="F4080">
        <v>13.5</v>
      </c>
      <c r="G4080">
        <v>3.4</v>
      </c>
      <c r="H4080">
        <v>23.716000000000001</v>
      </c>
      <c r="I4080">
        <v>12.161</v>
      </c>
      <c r="J4080">
        <v>21.312000000000001</v>
      </c>
      <c r="K4080">
        <v>15.355</v>
      </c>
    </row>
    <row r="4081" spans="1:11" x14ac:dyDescent="0.3">
      <c r="A4081">
        <v>6</v>
      </c>
      <c r="B4081">
        <v>19</v>
      </c>
      <c r="C4081">
        <v>6</v>
      </c>
      <c r="D4081">
        <v>5</v>
      </c>
      <c r="E4081">
        <v>67</v>
      </c>
      <c r="F4081">
        <v>13.9</v>
      </c>
      <c r="G4081">
        <v>3.1</v>
      </c>
      <c r="H4081">
        <v>64.472999999999999</v>
      </c>
      <c r="I4081">
        <v>13.753</v>
      </c>
      <c r="J4081">
        <v>57.378</v>
      </c>
      <c r="K4081">
        <v>50.723999999999997</v>
      </c>
    </row>
    <row r="4082" spans="1:11" x14ac:dyDescent="0.3">
      <c r="A4082">
        <v>6</v>
      </c>
      <c r="B4082">
        <v>19</v>
      </c>
      <c r="C4082">
        <v>7</v>
      </c>
      <c r="D4082">
        <v>293</v>
      </c>
      <c r="E4082">
        <v>182</v>
      </c>
      <c r="F4082">
        <v>15.4</v>
      </c>
      <c r="G4082">
        <v>3.8</v>
      </c>
      <c r="H4082">
        <v>297.53699999999998</v>
      </c>
      <c r="I4082">
        <v>21.483000000000001</v>
      </c>
      <c r="J4082">
        <v>251.5</v>
      </c>
      <c r="K4082">
        <v>240.333</v>
      </c>
    </row>
    <row r="4083" spans="1:11" x14ac:dyDescent="0.3">
      <c r="A4083">
        <v>6</v>
      </c>
      <c r="B4083">
        <v>19</v>
      </c>
      <c r="C4083">
        <v>8</v>
      </c>
      <c r="D4083">
        <v>586</v>
      </c>
      <c r="E4083">
        <v>186</v>
      </c>
      <c r="F4083">
        <v>16.8</v>
      </c>
      <c r="G4083">
        <v>4.5</v>
      </c>
      <c r="H4083">
        <v>555.03</v>
      </c>
      <c r="I4083">
        <v>29.204999999999998</v>
      </c>
      <c r="J4083">
        <v>464.923</v>
      </c>
      <c r="K4083">
        <v>447.31200000000001</v>
      </c>
    </row>
    <row r="4084" spans="1:11" x14ac:dyDescent="0.3">
      <c r="A4084">
        <v>6</v>
      </c>
      <c r="B4084">
        <v>19</v>
      </c>
      <c r="C4084">
        <v>9</v>
      </c>
      <c r="D4084">
        <v>705</v>
      </c>
      <c r="E4084">
        <v>137</v>
      </c>
      <c r="F4084">
        <v>18.3</v>
      </c>
      <c r="G4084">
        <v>5.2</v>
      </c>
      <c r="H4084">
        <v>704.42700000000002</v>
      </c>
      <c r="I4084">
        <v>33.581000000000003</v>
      </c>
      <c r="J4084">
        <v>585.755</v>
      </c>
      <c r="K4084">
        <v>563.80700000000002</v>
      </c>
    </row>
    <row r="4085" spans="1:11" x14ac:dyDescent="0.3">
      <c r="A4085">
        <v>6</v>
      </c>
      <c r="B4085">
        <v>19</v>
      </c>
      <c r="C4085">
        <v>10</v>
      </c>
      <c r="D4085">
        <v>821</v>
      </c>
      <c r="E4085">
        <v>149</v>
      </c>
      <c r="F4085">
        <v>19.100000000000001</v>
      </c>
      <c r="G4085">
        <v>6</v>
      </c>
      <c r="H4085">
        <v>912.51199999999994</v>
      </c>
      <c r="I4085">
        <v>37.610999999999997</v>
      </c>
      <c r="J4085">
        <v>749.66800000000001</v>
      </c>
      <c r="K4085">
        <v>721.04200000000003</v>
      </c>
    </row>
    <row r="4086" spans="1:11" x14ac:dyDescent="0.3">
      <c r="A4086">
        <v>6</v>
      </c>
      <c r="B4086">
        <v>19</v>
      </c>
      <c r="C4086">
        <v>11</v>
      </c>
      <c r="D4086">
        <v>860</v>
      </c>
      <c r="E4086">
        <v>154</v>
      </c>
      <c r="F4086">
        <v>19.8</v>
      </c>
      <c r="G4086">
        <v>6.9</v>
      </c>
      <c r="H4086">
        <v>1007.2670000000001</v>
      </c>
      <c r="I4086">
        <v>38.896000000000001</v>
      </c>
      <c r="J4086">
        <v>824.06200000000001</v>
      </c>
      <c r="K4086">
        <v>792.10299999999995</v>
      </c>
    </row>
    <row r="4087" spans="1:11" x14ac:dyDescent="0.3">
      <c r="A4087">
        <v>6</v>
      </c>
      <c r="B4087">
        <v>19</v>
      </c>
      <c r="C4087">
        <v>12</v>
      </c>
      <c r="D4087">
        <v>867</v>
      </c>
      <c r="E4087">
        <v>155</v>
      </c>
      <c r="F4087">
        <v>20.6</v>
      </c>
      <c r="G4087">
        <v>7.7</v>
      </c>
      <c r="H4087">
        <v>1024.289</v>
      </c>
      <c r="I4087">
        <v>38.857999999999997</v>
      </c>
      <c r="J4087">
        <v>838.13900000000001</v>
      </c>
      <c r="K4087">
        <v>805.529</v>
      </c>
    </row>
    <row r="4088" spans="1:11" x14ac:dyDescent="0.3">
      <c r="A4088">
        <v>6</v>
      </c>
      <c r="B4088">
        <v>19</v>
      </c>
      <c r="C4088">
        <v>13</v>
      </c>
      <c r="D4088">
        <v>855</v>
      </c>
      <c r="E4088">
        <v>151</v>
      </c>
      <c r="F4088">
        <v>20.2</v>
      </c>
      <c r="G4088">
        <v>6.7</v>
      </c>
      <c r="H4088">
        <v>967.01199999999994</v>
      </c>
      <c r="I4088">
        <v>39.07</v>
      </c>
      <c r="J4088">
        <v>790.43499999999995</v>
      </c>
      <c r="K4088">
        <v>760.00599999999997</v>
      </c>
    </row>
    <row r="4089" spans="1:11" x14ac:dyDescent="0.3">
      <c r="A4089">
        <v>6</v>
      </c>
      <c r="B4089">
        <v>19</v>
      </c>
      <c r="C4089">
        <v>14</v>
      </c>
      <c r="D4089">
        <v>837</v>
      </c>
      <c r="E4089">
        <v>142</v>
      </c>
      <c r="F4089">
        <v>19.8</v>
      </c>
      <c r="G4089">
        <v>5.6</v>
      </c>
      <c r="H4089">
        <v>856.98699999999997</v>
      </c>
      <c r="I4089">
        <v>38.451999999999998</v>
      </c>
      <c r="J4089">
        <v>701.00300000000004</v>
      </c>
      <c r="K4089">
        <v>674.45500000000004</v>
      </c>
    </row>
    <row r="4090" spans="1:11" x14ac:dyDescent="0.3">
      <c r="A4090">
        <v>6</v>
      </c>
      <c r="B4090">
        <v>19</v>
      </c>
      <c r="C4090">
        <v>15</v>
      </c>
      <c r="D4090">
        <v>790</v>
      </c>
      <c r="E4090">
        <v>128</v>
      </c>
      <c r="F4090">
        <v>19.399999999999999</v>
      </c>
      <c r="G4090">
        <v>4.5999999999999996</v>
      </c>
      <c r="H4090">
        <v>678.327</v>
      </c>
      <c r="I4090">
        <v>35.954000000000001</v>
      </c>
      <c r="J4090">
        <v>556.30799999999999</v>
      </c>
      <c r="K4090">
        <v>535.46299999999997</v>
      </c>
    </row>
    <row r="4091" spans="1:11" x14ac:dyDescent="0.3">
      <c r="A4091">
        <v>6</v>
      </c>
      <c r="B4091">
        <v>19</v>
      </c>
      <c r="C4091">
        <v>16</v>
      </c>
      <c r="D4091">
        <v>717</v>
      </c>
      <c r="E4091">
        <v>106</v>
      </c>
      <c r="F4091">
        <v>18.3</v>
      </c>
      <c r="G4091">
        <v>5.0999999999999996</v>
      </c>
      <c r="H4091">
        <v>462.94200000000001</v>
      </c>
      <c r="I4091">
        <v>28.695</v>
      </c>
      <c r="J4091">
        <v>380.07799999999997</v>
      </c>
      <c r="K4091">
        <v>365.21499999999997</v>
      </c>
    </row>
    <row r="4092" spans="1:11" x14ac:dyDescent="0.3">
      <c r="A4092">
        <v>6</v>
      </c>
      <c r="B4092">
        <v>19</v>
      </c>
      <c r="C4092">
        <v>17</v>
      </c>
      <c r="D4092">
        <v>587</v>
      </c>
      <c r="E4092">
        <v>79</v>
      </c>
      <c r="F4092">
        <v>17.2</v>
      </c>
      <c r="G4092">
        <v>5.7</v>
      </c>
      <c r="H4092">
        <v>238.22800000000001</v>
      </c>
      <c r="I4092">
        <v>21.725999999999999</v>
      </c>
      <c r="J4092">
        <v>182.70500000000001</v>
      </c>
      <c r="K4092">
        <v>173.285</v>
      </c>
    </row>
    <row r="4093" spans="1:11" x14ac:dyDescent="0.3">
      <c r="A4093">
        <v>6</v>
      </c>
      <c r="B4093">
        <v>19</v>
      </c>
      <c r="C4093">
        <v>18</v>
      </c>
      <c r="D4093">
        <v>333</v>
      </c>
      <c r="E4093">
        <v>48</v>
      </c>
      <c r="F4093">
        <v>16.100000000000001</v>
      </c>
      <c r="G4093">
        <v>6.2</v>
      </c>
      <c r="H4093">
        <v>55.600999999999999</v>
      </c>
      <c r="I4093">
        <v>16.277000000000001</v>
      </c>
      <c r="J4093">
        <v>38.83</v>
      </c>
      <c r="K4093">
        <v>32.54</v>
      </c>
    </row>
    <row r="4094" spans="1:11" x14ac:dyDescent="0.3">
      <c r="A4094">
        <v>6</v>
      </c>
      <c r="B4094">
        <v>19</v>
      </c>
      <c r="C4094">
        <v>19</v>
      </c>
      <c r="D4094">
        <v>23</v>
      </c>
      <c r="E4094">
        <v>12</v>
      </c>
      <c r="F4094">
        <v>15.4</v>
      </c>
      <c r="G4094">
        <v>5.5</v>
      </c>
      <c r="H4094">
        <v>11.025</v>
      </c>
      <c r="I4094">
        <v>14.257</v>
      </c>
      <c r="J4094">
        <v>9.8379999999999992</v>
      </c>
      <c r="K4094">
        <v>4.0940000000000003</v>
      </c>
    </row>
    <row r="4095" spans="1:11" x14ac:dyDescent="0.3">
      <c r="A4095">
        <v>6</v>
      </c>
      <c r="B4095">
        <v>19</v>
      </c>
      <c r="C4095">
        <v>20</v>
      </c>
      <c r="D4095">
        <v>0</v>
      </c>
      <c r="E4095">
        <v>0</v>
      </c>
      <c r="F4095">
        <v>14.6</v>
      </c>
      <c r="G4095">
        <v>4.8</v>
      </c>
      <c r="H4095">
        <v>0</v>
      </c>
      <c r="I4095">
        <v>14.6</v>
      </c>
      <c r="J4095">
        <v>0</v>
      </c>
      <c r="K4095">
        <v>0</v>
      </c>
    </row>
    <row r="4096" spans="1:11" x14ac:dyDescent="0.3">
      <c r="A4096">
        <v>6</v>
      </c>
      <c r="B4096">
        <v>19</v>
      </c>
      <c r="C4096">
        <v>21</v>
      </c>
      <c r="D4096">
        <v>0</v>
      </c>
      <c r="E4096">
        <v>0</v>
      </c>
      <c r="F4096">
        <v>13.9</v>
      </c>
      <c r="G4096">
        <v>4.0999999999999996</v>
      </c>
      <c r="H4096">
        <v>0</v>
      </c>
      <c r="I4096">
        <v>13.9</v>
      </c>
      <c r="J4096">
        <v>0</v>
      </c>
      <c r="K4096">
        <v>0</v>
      </c>
    </row>
    <row r="4097" spans="1:11" x14ac:dyDescent="0.3">
      <c r="A4097">
        <v>6</v>
      </c>
      <c r="B4097">
        <v>19</v>
      </c>
      <c r="C4097">
        <v>22</v>
      </c>
      <c r="D4097">
        <v>0</v>
      </c>
      <c r="E4097">
        <v>0</v>
      </c>
      <c r="F4097">
        <v>13.3</v>
      </c>
      <c r="G4097">
        <v>4.0999999999999996</v>
      </c>
      <c r="H4097">
        <v>0</v>
      </c>
      <c r="I4097">
        <v>13.3</v>
      </c>
      <c r="J4097">
        <v>0</v>
      </c>
      <c r="K4097">
        <v>0</v>
      </c>
    </row>
    <row r="4098" spans="1:11" x14ac:dyDescent="0.3">
      <c r="A4098">
        <v>6</v>
      </c>
      <c r="B4098">
        <v>19</v>
      </c>
      <c r="C4098">
        <v>23</v>
      </c>
      <c r="D4098">
        <v>0</v>
      </c>
      <c r="E4098">
        <v>0</v>
      </c>
      <c r="F4098">
        <v>12.8</v>
      </c>
      <c r="G4098">
        <v>4.0999999999999996</v>
      </c>
      <c r="H4098">
        <v>0</v>
      </c>
      <c r="I4098">
        <v>12.8</v>
      </c>
      <c r="J4098">
        <v>0</v>
      </c>
      <c r="K4098">
        <v>0</v>
      </c>
    </row>
    <row r="4099" spans="1:11" x14ac:dyDescent="0.3">
      <c r="A4099">
        <v>6</v>
      </c>
      <c r="B4099">
        <v>20</v>
      </c>
      <c r="C4099">
        <v>0</v>
      </c>
      <c r="D4099">
        <v>0</v>
      </c>
      <c r="E4099">
        <v>0</v>
      </c>
      <c r="F4099">
        <v>12.2</v>
      </c>
      <c r="G4099">
        <v>4.0999999999999996</v>
      </c>
      <c r="H4099">
        <v>0</v>
      </c>
      <c r="I4099">
        <v>12.2</v>
      </c>
      <c r="J4099">
        <v>0</v>
      </c>
      <c r="K4099">
        <v>0</v>
      </c>
    </row>
    <row r="4100" spans="1:11" x14ac:dyDescent="0.3">
      <c r="A4100">
        <v>6</v>
      </c>
      <c r="B4100">
        <v>20</v>
      </c>
      <c r="C4100">
        <v>1</v>
      </c>
      <c r="D4100">
        <v>0</v>
      </c>
      <c r="E4100">
        <v>0</v>
      </c>
      <c r="F4100">
        <v>11.8</v>
      </c>
      <c r="G4100">
        <v>4.8</v>
      </c>
      <c r="H4100">
        <v>0</v>
      </c>
      <c r="I4100">
        <v>11.8</v>
      </c>
      <c r="J4100">
        <v>0</v>
      </c>
      <c r="K4100">
        <v>0</v>
      </c>
    </row>
    <row r="4101" spans="1:11" x14ac:dyDescent="0.3">
      <c r="A4101">
        <v>6</v>
      </c>
      <c r="B4101">
        <v>20</v>
      </c>
      <c r="C4101">
        <v>2</v>
      </c>
      <c r="D4101">
        <v>0</v>
      </c>
      <c r="E4101">
        <v>0</v>
      </c>
      <c r="F4101">
        <v>11.5</v>
      </c>
      <c r="G4101">
        <v>5.5</v>
      </c>
      <c r="H4101">
        <v>0</v>
      </c>
      <c r="I4101">
        <v>11.5</v>
      </c>
      <c r="J4101">
        <v>0</v>
      </c>
      <c r="K4101">
        <v>0</v>
      </c>
    </row>
    <row r="4102" spans="1:11" x14ac:dyDescent="0.3">
      <c r="A4102">
        <v>6</v>
      </c>
      <c r="B4102">
        <v>20</v>
      </c>
      <c r="C4102">
        <v>3</v>
      </c>
      <c r="D4102">
        <v>0</v>
      </c>
      <c r="E4102">
        <v>0</v>
      </c>
      <c r="F4102">
        <v>11.1</v>
      </c>
      <c r="G4102">
        <v>6.2</v>
      </c>
      <c r="H4102">
        <v>0</v>
      </c>
      <c r="I4102">
        <v>11.1</v>
      </c>
      <c r="J4102">
        <v>0</v>
      </c>
      <c r="K4102">
        <v>0</v>
      </c>
    </row>
    <row r="4103" spans="1:11" x14ac:dyDescent="0.3">
      <c r="A4103">
        <v>6</v>
      </c>
      <c r="B4103">
        <v>20</v>
      </c>
      <c r="C4103">
        <v>4</v>
      </c>
      <c r="D4103">
        <v>0</v>
      </c>
      <c r="E4103">
        <v>1</v>
      </c>
      <c r="F4103">
        <v>11.5</v>
      </c>
      <c r="G4103">
        <v>6.2</v>
      </c>
      <c r="H4103">
        <v>0.97</v>
      </c>
      <c r="I4103">
        <v>10.1</v>
      </c>
      <c r="J4103">
        <v>0.878</v>
      </c>
      <c r="K4103">
        <v>0</v>
      </c>
    </row>
    <row r="4104" spans="1:11" x14ac:dyDescent="0.3">
      <c r="A4104">
        <v>6</v>
      </c>
      <c r="B4104">
        <v>20</v>
      </c>
      <c r="C4104">
        <v>5</v>
      </c>
      <c r="D4104">
        <v>8</v>
      </c>
      <c r="E4104">
        <v>28</v>
      </c>
      <c r="F4104">
        <v>11.8</v>
      </c>
      <c r="G4104">
        <v>6.2</v>
      </c>
      <c r="H4104">
        <v>26.236000000000001</v>
      </c>
      <c r="I4104">
        <v>10.893000000000001</v>
      </c>
      <c r="J4104">
        <v>23.677</v>
      </c>
      <c r="K4104">
        <v>17.675999999999998</v>
      </c>
    </row>
    <row r="4105" spans="1:11" x14ac:dyDescent="0.3">
      <c r="A4105">
        <v>6</v>
      </c>
      <c r="B4105">
        <v>20</v>
      </c>
      <c r="C4105">
        <v>6</v>
      </c>
      <c r="D4105">
        <v>1</v>
      </c>
      <c r="E4105">
        <v>98</v>
      </c>
      <c r="F4105">
        <v>12.2</v>
      </c>
      <c r="G4105">
        <v>6.2</v>
      </c>
      <c r="H4105">
        <v>91.825000000000003</v>
      </c>
      <c r="I4105">
        <v>12.663</v>
      </c>
      <c r="J4105">
        <v>82.328999999999994</v>
      </c>
      <c r="K4105">
        <v>75.167000000000002</v>
      </c>
    </row>
    <row r="4106" spans="1:11" x14ac:dyDescent="0.3">
      <c r="A4106">
        <v>6</v>
      </c>
      <c r="B4106">
        <v>20</v>
      </c>
      <c r="C4106">
        <v>7</v>
      </c>
      <c r="D4106">
        <v>241</v>
      </c>
      <c r="E4106">
        <v>149</v>
      </c>
      <c r="F4106">
        <v>13.3</v>
      </c>
      <c r="G4106">
        <v>6.4</v>
      </c>
      <c r="H4106">
        <v>244.39699999999999</v>
      </c>
      <c r="I4106">
        <v>16.893000000000001</v>
      </c>
      <c r="J4106">
        <v>209.83199999999999</v>
      </c>
      <c r="K4106">
        <v>199.74199999999999</v>
      </c>
    </row>
    <row r="4107" spans="1:11" x14ac:dyDescent="0.3">
      <c r="A4107">
        <v>6</v>
      </c>
      <c r="B4107">
        <v>20</v>
      </c>
      <c r="C4107">
        <v>8</v>
      </c>
      <c r="D4107">
        <v>714</v>
      </c>
      <c r="E4107">
        <v>155</v>
      </c>
      <c r="F4107">
        <v>14.5</v>
      </c>
      <c r="G4107">
        <v>6.5</v>
      </c>
      <c r="H4107">
        <v>604.15800000000002</v>
      </c>
      <c r="I4107">
        <v>25.34</v>
      </c>
      <c r="J4107">
        <v>512.28800000000001</v>
      </c>
      <c r="K4107">
        <v>493.036</v>
      </c>
    </row>
    <row r="4108" spans="1:11" x14ac:dyDescent="0.3">
      <c r="A4108">
        <v>6</v>
      </c>
      <c r="B4108">
        <v>20</v>
      </c>
      <c r="C4108">
        <v>9</v>
      </c>
      <c r="D4108">
        <v>735</v>
      </c>
      <c r="E4108">
        <v>159</v>
      </c>
      <c r="F4108">
        <v>15.6</v>
      </c>
      <c r="G4108">
        <v>6.7</v>
      </c>
      <c r="H4108">
        <v>749.77099999999996</v>
      </c>
      <c r="I4108">
        <v>29.619</v>
      </c>
      <c r="J4108">
        <v>632.404</v>
      </c>
      <c r="K4108">
        <v>608.649</v>
      </c>
    </row>
    <row r="4109" spans="1:11" x14ac:dyDescent="0.3">
      <c r="A4109">
        <v>6</v>
      </c>
      <c r="B4109">
        <v>20</v>
      </c>
      <c r="C4109">
        <v>10</v>
      </c>
      <c r="D4109">
        <v>809</v>
      </c>
      <c r="E4109">
        <v>176</v>
      </c>
      <c r="F4109">
        <v>16.5</v>
      </c>
      <c r="G4109">
        <v>7.6</v>
      </c>
      <c r="H4109">
        <v>928.32600000000002</v>
      </c>
      <c r="I4109">
        <v>32.81</v>
      </c>
      <c r="J4109">
        <v>776.07799999999997</v>
      </c>
      <c r="K4109">
        <v>746.29100000000005</v>
      </c>
    </row>
    <row r="4110" spans="1:11" x14ac:dyDescent="0.3">
      <c r="A4110">
        <v>6</v>
      </c>
      <c r="B4110">
        <v>20</v>
      </c>
      <c r="C4110">
        <v>11</v>
      </c>
      <c r="D4110">
        <v>831</v>
      </c>
      <c r="E4110">
        <v>182</v>
      </c>
      <c r="F4110">
        <v>17.399999999999999</v>
      </c>
      <c r="G4110">
        <v>8.4</v>
      </c>
      <c r="H4110">
        <v>1013.861</v>
      </c>
      <c r="I4110">
        <v>34.345999999999997</v>
      </c>
      <c r="J4110">
        <v>843.34400000000005</v>
      </c>
      <c r="K4110">
        <v>810.49</v>
      </c>
    </row>
    <row r="4111" spans="1:11" x14ac:dyDescent="0.3">
      <c r="A4111">
        <v>6</v>
      </c>
      <c r="B4111">
        <v>20</v>
      </c>
      <c r="C4111">
        <v>12</v>
      </c>
      <c r="D4111">
        <v>830</v>
      </c>
      <c r="E4111">
        <v>183</v>
      </c>
      <c r="F4111">
        <v>18.3</v>
      </c>
      <c r="G4111">
        <v>9.3000000000000007</v>
      </c>
      <c r="H4111">
        <v>1023.123</v>
      </c>
      <c r="I4111">
        <v>34.398000000000003</v>
      </c>
      <c r="J4111">
        <v>850.92200000000003</v>
      </c>
      <c r="K4111">
        <v>817.71299999999997</v>
      </c>
    </row>
    <row r="4112" spans="1:11" x14ac:dyDescent="0.3">
      <c r="A4112">
        <v>6</v>
      </c>
      <c r="B4112">
        <v>20</v>
      </c>
      <c r="C4112">
        <v>13</v>
      </c>
      <c r="D4112">
        <v>828</v>
      </c>
      <c r="E4112">
        <v>179</v>
      </c>
      <c r="F4112">
        <v>19.100000000000001</v>
      </c>
      <c r="G4112">
        <v>8.8000000000000007</v>
      </c>
      <c r="H4112">
        <v>975.92700000000002</v>
      </c>
      <c r="I4112">
        <v>35.058</v>
      </c>
      <c r="J4112">
        <v>809.51499999999999</v>
      </c>
      <c r="K4112">
        <v>778.22299999999996</v>
      </c>
    </row>
    <row r="4113" spans="1:11" x14ac:dyDescent="0.3">
      <c r="A4113">
        <v>6</v>
      </c>
      <c r="B4113">
        <v>20</v>
      </c>
      <c r="C4113">
        <v>14</v>
      </c>
      <c r="D4113">
        <v>799</v>
      </c>
      <c r="E4113">
        <v>168</v>
      </c>
      <c r="F4113">
        <v>19.8</v>
      </c>
      <c r="G4113">
        <v>8.1999999999999993</v>
      </c>
      <c r="H4113">
        <v>851.31600000000003</v>
      </c>
      <c r="I4113">
        <v>34.365000000000002</v>
      </c>
      <c r="J4113">
        <v>706.87699999999995</v>
      </c>
      <c r="K4113">
        <v>680.08299999999997</v>
      </c>
    </row>
    <row r="4114" spans="1:11" x14ac:dyDescent="0.3">
      <c r="A4114">
        <v>6</v>
      </c>
      <c r="B4114">
        <v>20</v>
      </c>
      <c r="C4114">
        <v>15</v>
      </c>
      <c r="D4114">
        <v>750</v>
      </c>
      <c r="E4114">
        <v>150</v>
      </c>
      <c r="F4114">
        <v>20.6</v>
      </c>
      <c r="G4114">
        <v>7.7</v>
      </c>
      <c r="H4114">
        <v>673.50900000000001</v>
      </c>
      <c r="I4114">
        <v>32.503</v>
      </c>
      <c r="J4114">
        <v>559.52200000000005</v>
      </c>
      <c r="K4114">
        <v>538.55899999999997</v>
      </c>
    </row>
    <row r="4115" spans="1:11" x14ac:dyDescent="0.3">
      <c r="A4115">
        <v>6</v>
      </c>
      <c r="B4115">
        <v>20</v>
      </c>
      <c r="C4115">
        <v>16</v>
      </c>
      <c r="D4115">
        <v>671</v>
      </c>
      <c r="E4115">
        <v>124</v>
      </c>
      <c r="F4115">
        <v>18.5</v>
      </c>
      <c r="G4115">
        <v>7.2</v>
      </c>
      <c r="H4115">
        <v>458.3</v>
      </c>
      <c r="I4115">
        <v>26.71</v>
      </c>
      <c r="J4115">
        <v>379.66399999999999</v>
      </c>
      <c r="K4115">
        <v>364.81299999999999</v>
      </c>
    </row>
    <row r="4116" spans="1:11" x14ac:dyDescent="0.3">
      <c r="A4116">
        <v>6</v>
      </c>
      <c r="B4116">
        <v>20</v>
      </c>
      <c r="C4116">
        <v>17</v>
      </c>
      <c r="D4116">
        <v>527</v>
      </c>
      <c r="E4116">
        <v>91</v>
      </c>
      <c r="F4116">
        <v>16.5</v>
      </c>
      <c r="G4116">
        <v>6.7</v>
      </c>
      <c r="H4116">
        <v>233.43100000000001</v>
      </c>
      <c r="I4116">
        <v>20.433</v>
      </c>
      <c r="J4116">
        <v>181.899</v>
      </c>
      <c r="K4116">
        <v>172.49799999999999</v>
      </c>
    </row>
    <row r="4117" spans="1:11" x14ac:dyDescent="0.3">
      <c r="A4117">
        <v>6</v>
      </c>
      <c r="B4117">
        <v>20</v>
      </c>
      <c r="C4117">
        <v>18</v>
      </c>
      <c r="D4117">
        <v>269</v>
      </c>
      <c r="E4117">
        <v>54</v>
      </c>
      <c r="F4117">
        <v>14.4</v>
      </c>
      <c r="G4117">
        <v>6.2</v>
      </c>
      <c r="H4117">
        <v>57.680999999999997</v>
      </c>
      <c r="I4117">
        <v>14.586</v>
      </c>
      <c r="J4117">
        <v>42.820999999999998</v>
      </c>
      <c r="K4117">
        <v>36.454000000000001</v>
      </c>
    </row>
    <row r="4118" spans="1:11" x14ac:dyDescent="0.3">
      <c r="A4118">
        <v>6</v>
      </c>
      <c r="B4118">
        <v>20</v>
      </c>
      <c r="C4118">
        <v>19</v>
      </c>
      <c r="D4118">
        <v>12</v>
      </c>
      <c r="E4118">
        <v>13</v>
      </c>
      <c r="F4118">
        <v>14</v>
      </c>
      <c r="G4118">
        <v>5.9</v>
      </c>
      <c r="H4118">
        <v>12.411</v>
      </c>
      <c r="I4118">
        <v>12.914999999999999</v>
      </c>
      <c r="J4118">
        <v>11.125</v>
      </c>
      <c r="K4118">
        <v>5.3570000000000002</v>
      </c>
    </row>
    <row r="4119" spans="1:11" x14ac:dyDescent="0.3">
      <c r="A4119">
        <v>6</v>
      </c>
      <c r="B4119">
        <v>20</v>
      </c>
      <c r="C4119">
        <v>20</v>
      </c>
      <c r="D4119">
        <v>0</v>
      </c>
      <c r="E4119">
        <v>0</v>
      </c>
      <c r="F4119">
        <v>13.7</v>
      </c>
      <c r="G4119">
        <v>5.5</v>
      </c>
      <c r="H4119">
        <v>0</v>
      </c>
      <c r="I4119">
        <v>13.7</v>
      </c>
      <c r="J4119">
        <v>0</v>
      </c>
      <c r="K4119">
        <v>0</v>
      </c>
    </row>
    <row r="4120" spans="1:11" x14ac:dyDescent="0.3">
      <c r="A4120">
        <v>6</v>
      </c>
      <c r="B4120">
        <v>20</v>
      </c>
      <c r="C4120">
        <v>21</v>
      </c>
      <c r="D4120">
        <v>0</v>
      </c>
      <c r="E4120">
        <v>0</v>
      </c>
      <c r="F4120">
        <v>13.3</v>
      </c>
      <c r="G4120">
        <v>5.2</v>
      </c>
      <c r="H4120">
        <v>0</v>
      </c>
      <c r="I4120">
        <v>13.3</v>
      </c>
      <c r="J4120">
        <v>0</v>
      </c>
      <c r="K4120">
        <v>0</v>
      </c>
    </row>
    <row r="4121" spans="1:11" x14ac:dyDescent="0.3">
      <c r="A4121">
        <v>6</v>
      </c>
      <c r="B4121">
        <v>20</v>
      </c>
      <c r="C4121">
        <v>22</v>
      </c>
      <c r="D4121">
        <v>0</v>
      </c>
      <c r="E4121">
        <v>0</v>
      </c>
      <c r="F4121">
        <v>13.1</v>
      </c>
      <c r="G4121">
        <v>5</v>
      </c>
      <c r="H4121">
        <v>0</v>
      </c>
      <c r="I4121">
        <v>13.1</v>
      </c>
      <c r="J4121">
        <v>0</v>
      </c>
      <c r="K4121">
        <v>0</v>
      </c>
    </row>
    <row r="4122" spans="1:11" x14ac:dyDescent="0.3">
      <c r="A4122">
        <v>6</v>
      </c>
      <c r="B4122">
        <v>20</v>
      </c>
      <c r="C4122">
        <v>23</v>
      </c>
      <c r="D4122">
        <v>0</v>
      </c>
      <c r="E4122">
        <v>0</v>
      </c>
      <c r="F4122">
        <v>13</v>
      </c>
      <c r="G4122">
        <v>4.8</v>
      </c>
      <c r="H4122">
        <v>0</v>
      </c>
      <c r="I4122">
        <v>13</v>
      </c>
      <c r="J4122">
        <v>0</v>
      </c>
      <c r="K4122">
        <v>0</v>
      </c>
    </row>
    <row r="4123" spans="1:11" x14ac:dyDescent="0.3">
      <c r="A4123">
        <v>6</v>
      </c>
      <c r="B4123">
        <v>21</v>
      </c>
      <c r="C4123">
        <v>0</v>
      </c>
      <c r="D4123">
        <v>0</v>
      </c>
      <c r="E4123">
        <v>0</v>
      </c>
      <c r="F4123">
        <v>12.8</v>
      </c>
      <c r="G4123">
        <v>4.5999999999999996</v>
      </c>
      <c r="H4123">
        <v>0</v>
      </c>
      <c r="I4123">
        <v>12.8</v>
      </c>
      <c r="J4123">
        <v>0</v>
      </c>
      <c r="K4123">
        <v>0</v>
      </c>
    </row>
    <row r="4124" spans="1:11" x14ac:dyDescent="0.3">
      <c r="A4124">
        <v>6</v>
      </c>
      <c r="B4124">
        <v>21</v>
      </c>
      <c r="C4124">
        <v>1</v>
      </c>
      <c r="D4124">
        <v>0</v>
      </c>
      <c r="E4124">
        <v>0</v>
      </c>
      <c r="F4124">
        <v>12.8</v>
      </c>
      <c r="G4124">
        <v>4.0999999999999996</v>
      </c>
      <c r="H4124">
        <v>0</v>
      </c>
      <c r="I4124">
        <v>12.8</v>
      </c>
      <c r="J4124">
        <v>0</v>
      </c>
      <c r="K4124">
        <v>0</v>
      </c>
    </row>
    <row r="4125" spans="1:11" x14ac:dyDescent="0.3">
      <c r="A4125">
        <v>6</v>
      </c>
      <c r="B4125">
        <v>21</v>
      </c>
      <c r="C4125">
        <v>2</v>
      </c>
      <c r="D4125">
        <v>0</v>
      </c>
      <c r="E4125">
        <v>0</v>
      </c>
      <c r="F4125">
        <v>12.8</v>
      </c>
      <c r="G4125">
        <v>3.6</v>
      </c>
      <c r="H4125">
        <v>0</v>
      </c>
      <c r="I4125">
        <v>12.8</v>
      </c>
      <c r="J4125">
        <v>0</v>
      </c>
      <c r="K4125">
        <v>0</v>
      </c>
    </row>
    <row r="4126" spans="1:11" x14ac:dyDescent="0.3">
      <c r="A4126">
        <v>6</v>
      </c>
      <c r="B4126">
        <v>21</v>
      </c>
      <c r="C4126">
        <v>3</v>
      </c>
      <c r="D4126">
        <v>0</v>
      </c>
      <c r="E4126">
        <v>0</v>
      </c>
      <c r="F4126">
        <v>12.8</v>
      </c>
      <c r="G4126">
        <v>3.1</v>
      </c>
      <c r="H4126">
        <v>0</v>
      </c>
      <c r="I4126">
        <v>12.8</v>
      </c>
      <c r="J4126">
        <v>0</v>
      </c>
      <c r="K4126">
        <v>0</v>
      </c>
    </row>
    <row r="4127" spans="1:11" x14ac:dyDescent="0.3">
      <c r="A4127">
        <v>6</v>
      </c>
      <c r="B4127">
        <v>21</v>
      </c>
      <c r="C4127">
        <v>4</v>
      </c>
      <c r="D4127">
        <v>0</v>
      </c>
      <c r="E4127">
        <v>0</v>
      </c>
      <c r="F4127">
        <v>13.9</v>
      </c>
      <c r="G4127">
        <v>2.9</v>
      </c>
      <c r="H4127">
        <v>0</v>
      </c>
      <c r="I4127">
        <v>13.9</v>
      </c>
      <c r="J4127">
        <v>0</v>
      </c>
      <c r="K4127">
        <v>0</v>
      </c>
    </row>
    <row r="4128" spans="1:11" x14ac:dyDescent="0.3">
      <c r="A4128">
        <v>6</v>
      </c>
      <c r="B4128">
        <v>21</v>
      </c>
      <c r="C4128">
        <v>5</v>
      </c>
      <c r="D4128">
        <v>103</v>
      </c>
      <c r="E4128">
        <v>33</v>
      </c>
      <c r="F4128">
        <v>15</v>
      </c>
      <c r="G4128">
        <v>2.8</v>
      </c>
      <c r="H4128">
        <v>27.323</v>
      </c>
      <c r="I4128">
        <v>13.694000000000001</v>
      </c>
      <c r="J4128">
        <v>24.428000000000001</v>
      </c>
      <c r="K4128">
        <v>18.413</v>
      </c>
    </row>
    <row r="4129" spans="1:11" x14ac:dyDescent="0.3">
      <c r="A4129">
        <v>6</v>
      </c>
      <c r="B4129">
        <v>21</v>
      </c>
      <c r="C4129">
        <v>6</v>
      </c>
      <c r="D4129">
        <v>414</v>
      </c>
      <c r="E4129">
        <v>83</v>
      </c>
      <c r="F4129">
        <v>16.100000000000001</v>
      </c>
      <c r="G4129">
        <v>2.6</v>
      </c>
      <c r="H4129">
        <v>156.23400000000001</v>
      </c>
      <c r="I4129">
        <v>18.695</v>
      </c>
      <c r="J4129">
        <v>116.782</v>
      </c>
      <c r="K4129">
        <v>108.884</v>
      </c>
    </row>
    <row r="4130" spans="1:11" x14ac:dyDescent="0.3">
      <c r="A4130">
        <v>6</v>
      </c>
      <c r="B4130">
        <v>21</v>
      </c>
      <c r="C4130">
        <v>7</v>
      </c>
      <c r="D4130">
        <v>600</v>
      </c>
      <c r="E4130">
        <v>121</v>
      </c>
      <c r="F4130">
        <v>17.399999999999999</v>
      </c>
      <c r="G4130">
        <v>3.3</v>
      </c>
      <c r="H4130">
        <v>370.851</v>
      </c>
      <c r="I4130">
        <v>26.041</v>
      </c>
      <c r="J4130">
        <v>302.495</v>
      </c>
      <c r="K4130">
        <v>289.93</v>
      </c>
    </row>
    <row r="4131" spans="1:11" x14ac:dyDescent="0.3">
      <c r="A4131">
        <v>6</v>
      </c>
      <c r="B4131">
        <v>21</v>
      </c>
      <c r="C4131">
        <v>8</v>
      </c>
      <c r="D4131">
        <v>699</v>
      </c>
      <c r="E4131">
        <v>152</v>
      </c>
      <c r="F4131">
        <v>18.7</v>
      </c>
      <c r="G4131">
        <v>3.9</v>
      </c>
      <c r="H4131">
        <v>591.35400000000004</v>
      </c>
      <c r="I4131">
        <v>33.011000000000003</v>
      </c>
      <c r="J4131">
        <v>487.92599999999999</v>
      </c>
      <c r="K4131">
        <v>469.52800000000002</v>
      </c>
    </row>
    <row r="4132" spans="1:11" x14ac:dyDescent="0.3">
      <c r="A4132">
        <v>6</v>
      </c>
      <c r="B4132">
        <v>21</v>
      </c>
      <c r="C4132">
        <v>9</v>
      </c>
      <c r="D4132">
        <v>757</v>
      </c>
      <c r="E4132">
        <v>174</v>
      </c>
      <c r="F4132">
        <v>20</v>
      </c>
      <c r="G4132">
        <v>4.5999999999999996</v>
      </c>
      <c r="H4132">
        <v>783.23599999999999</v>
      </c>
      <c r="I4132">
        <v>38.319000000000003</v>
      </c>
      <c r="J4132">
        <v>640.20000000000005</v>
      </c>
      <c r="K4132">
        <v>616.13599999999997</v>
      </c>
    </row>
    <row r="4133" spans="1:11" x14ac:dyDescent="0.3">
      <c r="A4133">
        <v>6</v>
      </c>
      <c r="B4133">
        <v>21</v>
      </c>
      <c r="C4133">
        <v>10</v>
      </c>
      <c r="D4133">
        <v>799</v>
      </c>
      <c r="E4133">
        <v>189</v>
      </c>
      <c r="F4133">
        <v>20.399999999999999</v>
      </c>
      <c r="G4133">
        <v>5.8</v>
      </c>
      <c r="H4133">
        <v>931.72799999999995</v>
      </c>
      <c r="I4133">
        <v>39.841999999999999</v>
      </c>
      <c r="J4133">
        <v>759.21699999999998</v>
      </c>
      <c r="K4133">
        <v>730.17399999999998</v>
      </c>
    </row>
    <row r="4134" spans="1:11" x14ac:dyDescent="0.3">
      <c r="A4134">
        <v>6</v>
      </c>
      <c r="B4134">
        <v>21</v>
      </c>
      <c r="C4134">
        <v>11</v>
      </c>
      <c r="D4134">
        <v>816</v>
      </c>
      <c r="E4134">
        <v>196</v>
      </c>
      <c r="F4134">
        <v>20.7</v>
      </c>
      <c r="G4134">
        <v>7</v>
      </c>
      <c r="H4134">
        <v>1012.851</v>
      </c>
      <c r="I4134">
        <v>39.768000000000001</v>
      </c>
      <c r="J4134">
        <v>825.97299999999996</v>
      </c>
      <c r="K4134">
        <v>793.92700000000002</v>
      </c>
    </row>
    <row r="4135" spans="1:11" x14ac:dyDescent="0.3">
      <c r="A4135">
        <v>6</v>
      </c>
      <c r="B4135">
        <v>21</v>
      </c>
      <c r="C4135">
        <v>12</v>
      </c>
      <c r="D4135">
        <v>819</v>
      </c>
      <c r="E4135">
        <v>198</v>
      </c>
      <c r="F4135">
        <v>21.1</v>
      </c>
      <c r="G4135">
        <v>8.1999999999999993</v>
      </c>
      <c r="H4135">
        <v>1027.1199999999999</v>
      </c>
      <c r="I4135">
        <v>38.697000000000003</v>
      </c>
      <c r="J4135">
        <v>840.95799999999997</v>
      </c>
      <c r="K4135">
        <v>808.21500000000003</v>
      </c>
    </row>
    <row r="4136" spans="1:11" x14ac:dyDescent="0.3">
      <c r="A4136">
        <v>6</v>
      </c>
      <c r="B4136">
        <v>21</v>
      </c>
      <c r="C4136">
        <v>13</v>
      </c>
      <c r="D4136">
        <v>809</v>
      </c>
      <c r="E4136">
        <v>193</v>
      </c>
      <c r="F4136">
        <v>20.7</v>
      </c>
      <c r="G4136">
        <v>8.6</v>
      </c>
      <c r="H4136">
        <v>972.01199999999994</v>
      </c>
      <c r="I4136">
        <v>36.868000000000002</v>
      </c>
      <c r="J4136">
        <v>800.98099999999999</v>
      </c>
      <c r="K4136">
        <v>770.077</v>
      </c>
    </row>
    <row r="4137" spans="1:11" x14ac:dyDescent="0.3">
      <c r="A4137">
        <v>6</v>
      </c>
      <c r="B4137">
        <v>21</v>
      </c>
      <c r="C4137">
        <v>14</v>
      </c>
      <c r="D4137">
        <v>780</v>
      </c>
      <c r="E4137">
        <v>181</v>
      </c>
      <c r="F4137">
        <v>20.399999999999999</v>
      </c>
      <c r="G4137">
        <v>8.9</v>
      </c>
      <c r="H4137">
        <v>848.47</v>
      </c>
      <c r="I4137">
        <v>34.152999999999999</v>
      </c>
      <c r="J4137">
        <v>705.08600000000001</v>
      </c>
      <c r="K4137">
        <v>678.36699999999996</v>
      </c>
    </row>
    <row r="4138" spans="1:11" x14ac:dyDescent="0.3">
      <c r="A4138">
        <v>6</v>
      </c>
      <c r="B4138">
        <v>21</v>
      </c>
      <c r="C4138">
        <v>15</v>
      </c>
      <c r="D4138">
        <v>732</v>
      </c>
      <c r="E4138">
        <v>161</v>
      </c>
      <c r="F4138">
        <v>20</v>
      </c>
      <c r="G4138">
        <v>9.3000000000000007</v>
      </c>
      <c r="H4138">
        <v>672.53599999999994</v>
      </c>
      <c r="I4138">
        <v>30.459</v>
      </c>
      <c r="J4138">
        <v>562.93899999999996</v>
      </c>
      <c r="K4138">
        <v>541.84900000000005</v>
      </c>
    </row>
    <row r="4139" spans="1:11" x14ac:dyDescent="0.3">
      <c r="A4139">
        <v>6</v>
      </c>
      <c r="B4139">
        <v>21</v>
      </c>
      <c r="C4139">
        <v>16</v>
      </c>
      <c r="D4139">
        <v>646</v>
      </c>
      <c r="E4139">
        <v>133</v>
      </c>
      <c r="F4139">
        <v>18.5</v>
      </c>
      <c r="G4139">
        <v>7.9</v>
      </c>
      <c r="H4139">
        <v>455.154</v>
      </c>
      <c r="I4139">
        <v>26.154</v>
      </c>
      <c r="J4139">
        <v>378.20600000000002</v>
      </c>
      <c r="K4139">
        <v>363.4</v>
      </c>
    </row>
    <row r="4140" spans="1:11" x14ac:dyDescent="0.3">
      <c r="A4140">
        <v>6</v>
      </c>
      <c r="B4140">
        <v>21</v>
      </c>
      <c r="C4140">
        <v>17</v>
      </c>
      <c r="D4140">
        <v>502</v>
      </c>
      <c r="E4140">
        <v>97</v>
      </c>
      <c r="F4140">
        <v>17.100000000000001</v>
      </c>
      <c r="G4140">
        <v>6.6</v>
      </c>
      <c r="H4140">
        <v>232.60599999999999</v>
      </c>
      <c r="I4140">
        <v>21.062999999999999</v>
      </c>
      <c r="J4140">
        <v>181.876</v>
      </c>
      <c r="K4140">
        <v>172.47499999999999</v>
      </c>
    </row>
    <row r="4141" spans="1:11" x14ac:dyDescent="0.3">
      <c r="A4141">
        <v>6</v>
      </c>
      <c r="B4141">
        <v>21</v>
      </c>
      <c r="C4141">
        <v>18</v>
      </c>
      <c r="D4141">
        <v>241</v>
      </c>
      <c r="E4141">
        <v>56</v>
      </c>
      <c r="F4141">
        <v>15.6</v>
      </c>
      <c r="G4141">
        <v>5.2</v>
      </c>
      <c r="H4141">
        <v>58.198</v>
      </c>
      <c r="I4141">
        <v>15.878</v>
      </c>
      <c r="J4141">
        <v>43.895000000000003</v>
      </c>
      <c r="K4141">
        <v>37.506999999999998</v>
      </c>
    </row>
    <row r="4142" spans="1:11" x14ac:dyDescent="0.3">
      <c r="A4142">
        <v>6</v>
      </c>
      <c r="B4142">
        <v>21</v>
      </c>
      <c r="C4142">
        <v>19</v>
      </c>
      <c r="D4142">
        <v>9</v>
      </c>
      <c r="E4142">
        <v>13</v>
      </c>
      <c r="F4142">
        <v>14.8</v>
      </c>
      <c r="G4142">
        <v>5.4</v>
      </c>
      <c r="H4142">
        <v>12.414999999999999</v>
      </c>
      <c r="I4142">
        <v>13.670999999999999</v>
      </c>
      <c r="J4142">
        <v>11.1</v>
      </c>
      <c r="K4142">
        <v>5.3330000000000002</v>
      </c>
    </row>
    <row r="4143" spans="1:11" x14ac:dyDescent="0.3">
      <c r="A4143">
        <v>6</v>
      </c>
      <c r="B4143">
        <v>21</v>
      </c>
      <c r="C4143">
        <v>20</v>
      </c>
      <c r="D4143">
        <v>0</v>
      </c>
      <c r="E4143">
        <v>0</v>
      </c>
      <c r="F4143">
        <v>14.1</v>
      </c>
      <c r="G4143">
        <v>5.5</v>
      </c>
      <c r="H4143">
        <v>0</v>
      </c>
      <c r="I4143">
        <v>14.1</v>
      </c>
      <c r="J4143">
        <v>0</v>
      </c>
      <c r="K4143">
        <v>0</v>
      </c>
    </row>
    <row r="4144" spans="1:11" x14ac:dyDescent="0.3">
      <c r="A4144">
        <v>6</v>
      </c>
      <c r="B4144">
        <v>21</v>
      </c>
      <c r="C4144">
        <v>21</v>
      </c>
      <c r="D4144">
        <v>0</v>
      </c>
      <c r="E4144">
        <v>0</v>
      </c>
      <c r="F4144">
        <v>13.3</v>
      </c>
      <c r="G4144">
        <v>5.7</v>
      </c>
      <c r="H4144">
        <v>0</v>
      </c>
      <c r="I4144">
        <v>13.3</v>
      </c>
      <c r="J4144">
        <v>0</v>
      </c>
      <c r="K4144">
        <v>0</v>
      </c>
    </row>
    <row r="4145" spans="1:11" x14ac:dyDescent="0.3">
      <c r="A4145">
        <v>6</v>
      </c>
      <c r="B4145">
        <v>21</v>
      </c>
      <c r="C4145">
        <v>22</v>
      </c>
      <c r="D4145">
        <v>0</v>
      </c>
      <c r="E4145">
        <v>0</v>
      </c>
      <c r="F4145">
        <v>12.9</v>
      </c>
      <c r="G4145">
        <v>5.5</v>
      </c>
      <c r="H4145">
        <v>0</v>
      </c>
      <c r="I4145">
        <v>12.9</v>
      </c>
      <c r="J4145">
        <v>0</v>
      </c>
      <c r="K4145">
        <v>0</v>
      </c>
    </row>
    <row r="4146" spans="1:11" x14ac:dyDescent="0.3">
      <c r="A4146">
        <v>6</v>
      </c>
      <c r="B4146">
        <v>21</v>
      </c>
      <c r="C4146">
        <v>23</v>
      </c>
      <c r="D4146">
        <v>0</v>
      </c>
      <c r="E4146">
        <v>0</v>
      </c>
      <c r="F4146">
        <v>12.6</v>
      </c>
      <c r="G4146">
        <v>5.4</v>
      </c>
      <c r="H4146">
        <v>0</v>
      </c>
      <c r="I4146">
        <v>12.6</v>
      </c>
      <c r="J4146">
        <v>0</v>
      </c>
      <c r="K4146">
        <v>0</v>
      </c>
    </row>
    <row r="4147" spans="1:11" x14ac:dyDescent="0.3">
      <c r="A4147">
        <v>6</v>
      </c>
      <c r="B4147">
        <v>22</v>
      </c>
      <c r="C4147">
        <v>0</v>
      </c>
      <c r="D4147">
        <v>0</v>
      </c>
      <c r="E4147">
        <v>0</v>
      </c>
      <c r="F4147">
        <v>12.2</v>
      </c>
      <c r="G4147">
        <v>5.2</v>
      </c>
      <c r="H4147">
        <v>0</v>
      </c>
      <c r="I4147">
        <v>12.2</v>
      </c>
      <c r="J4147">
        <v>0</v>
      </c>
      <c r="K4147">
        <v>0</v>
      </c>
    </row>
    <row r="4148" spans="1:11" x14ac:dyDescent="0.3">
      <c r="A4148">
        <v>6</v>
      </c>
      <c r="B4148">
        <v>22</v>
      </c>
      <c r="C4148">
        <v>1</v>
      </c>
      <c r="D4148">
        <v>0</v>
      </c>
      <c r="E4148">
        <v>0</v>
      </c>
      <c r="F4148">
        <v>12.2</v>
      </c>
      <c r="G4148">
        <v>4.8</v>
      </c>
      <c r="H4148">
        <v>0</v>
      </c>
      <c r="I4148">
        <v>12.2</v>
      </c>
      <c r="J4148">
        <v>0</v>
      </c>
      <c r="K4148">
        <v>0</v>
      </c>
    </row>
    <row r="4149" spans="1:11" x14ac:dyDescent="0.3">
      <c r="A4149">
        <v>6</v>
      </c>
      <c r="B4149">
        <v>22</v>
      </c>
      <c r="C4149">
        <v>2</v>
      </c>
      <c r="D4149">
        <v>0</v>
      </c>
      <c r="E4149">
        <v>0</v>
      </c>
      <c r="F4149">
        <v>12.2</v>
      </c>
      <c r="G4149">
        <v>4.5</v>
      </c>
      <c r="H4149">
        <v>0</v>
      </c>
      <c r="I4149">
        <v>12.2</v>
      </c>
      <c r="J4149">
        <v>0</v>
      </c>
      <c r="K4149">
        <v>0</v>
      </c>
    </row>
    <row r="4150" spans="1:11" x14ac:dyDescent="0.3">
      <c r="A4150">
        <v>6</v>
      </c>
      <c r="B4150">
        <v>22</v>
      </c>
      <c r="C4150">
        <v>3</v>
      </c>
      <c r="D4150">
        <v>0</v>
      </c>
      <c r="E4150">
        <v>0</v>
      </c>
      <c r="F4150">
        <v>12.2</v>
      </c>
      <c r="G4150">
        <v>4.0999999999999996</v>
      </c>
      <c r="H4150">
        <v>0</v>
      </c>
      <c r="I4150">
        <v>12.2</v>
      </c>
      <c r="J4150">
        <v>0</v>
      </c>
      <c r="K4150">
        <v>0</v>
      </c>
    </row>
    <row r="4151" spans="1:11" x14ac:dyDescent="0.3">
      <c r="A4151">
        <v>6</v>
      </c>
      <c r="B4151">
        <v>22</v>
      </c>
      <c r="C4151">
        <v>4</v>
      </c>
      <c r="D4151">
        <v>0</v>
      </c>
      <c r="E4151">
        <v>0</v>
      </c>
      <c r="F4151">
        <v>12.6</v>
      </c>
      <c r="G4151">
        <v>4.3</v>
      </c>
      <c r="H4151">
        <v>0</v>
      </c>
      <c r="I4151">
        <v>12.6</v>
      </c>
      <c r="J4151">
        <v>0</v>
      </c>
      <c r="K4151">
        <v>0</v>
      </c>
    </row>
    <row r="4152" spans="1:11" x14ac:dyDescent="0.3">
      <c r="A4152">
        <v>6</v>
      </c>
      <c r="B4152">
        <v>22</v>
      </c>
      <c r="C4152">
        <v>5</v>
      </c>
      <c r="D4152">
        <v>4</v>
      </c>
      <c r="E4152">
        <v>34</v>
      </c>
      <c r="F4152">
        <v>12.9</v>
      </c>
      <c r="G4152">
        <v>4.4000000000000004</v>
      </c>
      <c r="H4152">
        <v>31.611000000000001</v>
      </c>
      <c r="I4152">
        <v>11.904</v>
      </c>
      <c r="J4152">
        <v>28.431000000000001</v>
      </c>
      <c r="K4152">
        <v>22.341000000000001</v>
      </c>
    </row>
    <row r="4153" spans="1:11" x14ac:dyDescent="0.3">
      <c r="A4153">
        <v>6</v>
      </c>
      <c r="B4153">
        <v>22</v>
      </c>
      <c r="C4153">
        <v>6</v>
      </c>
      <c r="D4153">
        <v>3</v>
      </c>
      <c r="E4153">
        <v>47</v>
      </c>
      <c r="F4153">
        <v>13.3</v>
      </c>
      <c r="G4153">
        <v>4.5999999999999996</v>
      </c>
      <c r="H4153">
        <v>45.173999999999999</v>
      </c>
      <c r="I4153">
        <v>12.747999999999999</v>
      </c>
      <c r="J4153">
        <v>40.363</v>
      </c>
      <c r="K4153">
        <v>34.043999999999997</v>
      </c>
    </row>
    <row r="4154" spans="1:11" x14ac:dyDescent="0.3">
      <c r="A4154">
        <v>6</v>
      </c>
      <c r="B4154">
        <v>22</v>
      </c>
      <c r="C4154">
        <v>7</v>
      </c>
      <c r="D4154">
        <v>33</v>
      </c>
      <c r="E4154">
        <v>146</v>
      </c>
      <c r="F4154">
        <v>14.2</v>
      </c>
      <c r="G4154">
        <v>4.8</v>
      </c>
      <c r="H4154">
        <v>152.46700000000001</v>
      </c>
      <c r="I4154">
        <v>16.212</v>
      </c>
      <c r="J4154">
        <v>134.28299999999999</v>
      </c>
      <c r="K4154">
        <v>125.995</v>
      </c>
    </row>
    <row r="4155" spans="1:11" x14ac:dyDescent="0.3">
      <c r="A4155">
        <v>6</v>
      </c>
      <c r="B4155">
        <v>22</v>
      </c>
      <c r="C4155">
        <v>8</v>
      </c>
      <c r="D4155">
        <v>121</v>
      </c>
      <c r="E4155">
        <v>254</v>
      </c>
      <c r="F4155">
        <v>15.2</v>
      </c>
      <c r="G4155">
        <v>5</v>
      </c>
      <c r="H4155">
        <v>322.43799999999999</v>
      </c>
      <c r="I4155">
        <v>21.291</v>
      </c>
      <c r="J4155">
        <v>279.74099999999999</v>
      </c>
      <c r="K4155">
        <v>267.81</v>
      </c>
    </row>
    <row r="4156" spans="1:11" x14ac:dyDescent="0.3">
      <c r="A4156">
        <v>6</v>
      </c>
      <c r="B4156">
        <v>22</v>
      </c>
      <c r="C4156">
        <v>9</v>
      </c>
      <c r="D4156">
        <v>213</v>
      </c>
      <c r="E4156">
        <v>357</v>
      </c>
      <c r="F4156">
        <v>16.100000000000001</v>
      </c>
      <c r="G4156">
        <v>5.2</v>
      </c>
      <c r="H4156">
        <v>521.40599999999995</v>
      </c>
      <c r="I4156">
        <v>26.835999999999999</v>
      </c>
      <c r="J4156">
        <v>444.94299999999998</v>
      </c>
      <c r="K4156">
        <v>428.00200000000001</v>
      </c>
    </row>
    <row r="4157" spans="1:11" x14ac:dyDescent="0.3">
      <c r="A4157">
        <v>6</v>
      </c>
      <c r="B4157">
        <v>22</v>
      </c>
      <c r="C4157">
        <v>10</v>
      </c>
      <c r="D4157">
        <v>274</v>
      </c>
      <c r="E4157">
        <v>386</v>
      </c>
      <c r="F4157">
        <v>16.5</v>
      </c>
      <c r="G4157">
        <v>6.2</v>
      </c>
      <c r="H4157">
        <v>643.06299999999999</v>
      </c>
      <c r="I4157">
        <v>28.95</v>
      </c>
      <c r="J4157">
        <v>545.22699999999998</v>
      </c>
      <c r="K4157">
        <v>524.79</v>
      </c>
    </row>
    <row r="4158" spans="1:11" x14ac:dyDescent="0.3">
      <c r="A4158">
        <v>6</v>
      </c>
      <c r="B4158">
        <v>22</v>
      </c>
      <c r="C4158">
        <v>11</v>
      </c>
      <c r="D4158">
        <v>509</v>
      </c>
      <c r="E4158">
        <v>395</v>
      </c>
      <c r="F4158">
        <v>16.8</v>
      </c>
      <c r="G4158">
        <v>7.2</v>
      </c>
      <c r="H4158">
        <v>913.10699999999997</v>
      </c>
      <c r="I4158">
        <v>33.247</v>
      </c>
      <c r="J4158">
        <v>762.57</v>
      </c>
      <c r="K4158">
        <v>733.38</v>
      </c>
    </row>
    <row r="4159" spans="1:11" x14ac:dyDescent="0.3">
      <c r="A4159">
        <v>6</v>
      </c>
      <c r="B4159">
        <v>22</v>
      </c>
      <c r="C4159">
        <v>12</v>
      </c>
      <c r="D4159">
        <v>626</v>
      </c>
      <c r="E4159">
        <v>323</v>
      </c>
      <c r="F4159">
        <v>17.2</v>
      </c>
      <c r="G4159">
        <v>8.1999999999999993</v>
      </c>
      <c r="H4159">
        <v>964.03700000000003</v>
      </c>
      <c r="I4159">
        <v>33.551000000000002</v>
      </c>
      <c r="J4159">
        <v>804.24400000000003</v>
      </c>
      <c r="K4159">
        <v>773.19200000000001</v>
      </c>
    </row>
    <row r="4160" spans="1:11" x14ac:dyDescent="0.3">
      <c r="A4160">
        <v>6</v>
      </c>
      <c r="B4160">
        <v>22</v>
      </c>
      <c r="C4160">
        <v>13</v>
      </c>
      <c r="D4160">
        <v>650</v>
      </c>
      <c r="E4160">
        <v>277</v>
      </c>
      <c r="F4160">
        <v>17.2</v>
      </c>
      <c r="G4160">
        <v>8</v>
      </c>
      <c r="H4160">
        <v>909.16099999999994</v>
      </c>
      <c r="I4160">
        <v>32.942</v>
      </c>
      <c r="J4160">
        <v>759.96100000000001</v>
      </c>
      <c r="K4160">
        <v>730.88599999999997</v>
      </c>
    </row>
    <row r="4161" spans="1:11" x14ac:dyDescent="0.3">
      <c r="A4161">
        <v>6</v>
      </c>
      <c r="B4161">
        <v>22</v>
      </c>
      <c r="C4161">
        <v>14</v>
      </c>
      <c r="D4161">
        <v>491</v>
      </c>
      <c r="E4161">
        <v>332</v>
      </c>
      <c r="F4161">
        <v>17.2</v>
      </c>
      <c r="G4161">
        <v>7.9</v>
      </c>
      <c r="H4161">
        <v>754.72799999999995</v>
      </c>
      <c r="I4161">
        <v>30.332999999999998</v>
      </c>
      <c r="J4161">
        <v>636.17600000000004</v>
      </c>
      <c r="K4161">
        <v>612.27099999999996</v>
      </c>
    </row>
    <row r="4162" spans="1:11" x14ac:dyDescent="0.3">
      <c r="A4162">
        <v>6</v>
      </c>
      <c r="B4162">
        <v>22</v>
      </c>
      <c r="C4162">
        <v>15</v>
      </c>
      <c r="D4162">
        <v>570</v>
      </c>
      <c r="E4162">
        <v>244</v>
      </c>
      <c r="F4162">
        <v>17.2</v>
      </c>
      <c r="G4162">
        <v>7.7</v>
      </c>
      <c r="H4162">
        <v>640.40599999999995</v>
      </c>
      <c r="I4162">
        <v>28.338999999999999</v>
      </c>
      <c r="J4162">
        <v>540.88199999999995</v>
      </c>
      <c r="K4162">
        <v>520.60299999999995</v>
      </c>
    </row>
    <row r="4163" spans="1:11" x14ac:dyDescent="0.3">
      <c r="A4163">
        <v>6</v>
      </c>
      <c r="B4163">
        <v>22</v>
      </c>
      <c r="C4163">
        <v>16</v>
      </c>
      <c r="D4163">
        <v>176</v>
      </c>
      <c r="E4163">
        <v>216</v>
      </c>
      <c r="F4163">
        <v>16.7</v>
      </c>
      <c r="G4163">
        <v>7.5</v>
      </c>
      <c r="H4163">
        <v>295.238</v>
      </c>
      <c r="I4163">
        <v>21.699000000000002</v>
      </c>
      <c r="J4163">
        <v>253.62799999999999</v>
      </c>
      <c r="K4163">
        <v>242.404</v>
      </c>
    </row>
    <row r="4164" spans="1:11" x14ac:dyDescent="0.3">
      <c r="A4164">
        <v>6</v>
      </c>
      <c r="B4164">
        <v>22</v>
      </c>
      <c r="C4164">
        <v>17</v>
      </c>
      <c r="D4164">
        <v>67</v>
      </c>
      <c r="E4164">
        <v>143</v>
      </c>
      <c r="F4164">
        <v>16.100000000000001</v>
      </c>
      <c r="G4164">
        <v>7.4</v>
      </c>
      <c r="H4164">
        <v>152.11199999999999</v>
      </c>
      <c r="I4164">
        <v>18.053000000000001</v>
      </c>
      <c r="J4164">
        <v>131.18100000000001</v>
      </c>
      <c r="K4164">
        <v>122.96299999999999</v>
      </c>
    </row>
    <row r="4165" spans="1:11" x14ac:dyDescent="0.3">
      <c r="A4165">
        <v>6</v>
      </c>
      <c r="B4165">
        <v>22</v>
      </c>
      <c r="C4165">
        <v>18</v>
      </c>
      <c r="D4165">
        <v>0</v>
      </c>
      <c r="E4165">
        <v>44</v>
      </c>
      <c r="F4165">
        <v>15.6</v>
      </c>
      <c r="G4165">
        <v>7.2</v>
      </c>
      <c r="H4165">
        <v>41.612000000000002</v>
      </c>
      <c r="I4165">
        <v>15.339</v>
      </c>
      <c r="J4165">
        <v>36.997</v>
      </c>
      <c r="K4165">
        <v>30.742000000000001</v>
      </c>
    </row>
    <row r="4166" spans="1:11" x14ac:dyDescent="0.3">
      <c r="A4166">
        <v>6</v>
      </c>
      <c r="B4166">
        <v>22</v>
      </c>
      <c r="C4166">
        <v>19</v>
      </c>
      <c r="D4166">
        <v>0</v>
      </c>
      <c r="E4166">
        <v>9</v>
      </c>
      <c r="F4166">
        <v>15.4</v>
      </c>
      <c r="G4166">
        <v>6.3</v>
      </c>
      <c r="H4166">
        <v>8.52</v>
      </c>
      <c r="I4166">
        <v>14.27</v>
      </c>
      <c r="J4166">
        <v>7.6020000000000003</v>
      </c>
      <c r="K4166">
        <v>1.899</v>
      </c>
    </row>
    <row r="4167" spans="1:11" x14ac:dyDescent="0.3">
      <c r="A4167">
        <v>6</v>
      </c>
      <c r="B4167">
        <v>22</v>
      </c>
      <c r="C4167">
        <v>20</v>
      </c>
      <c r="D4167">
        <v>0</v>
      </c>
      <c r="E4167">
        <v>0</v>
      </c>
      <c r="F4167">
        <v>15.2</v>
      </c>
      <c r="G4167">
        <v>5.5</v>
      </c>
      <c r="H4167">
        <v>0</v>
      </c>
      <c r="I4167">
        <v>15.2</v>
      </c>
      <c r="J4167">
        <v>0</v>
      </c>
      <c r="K4167">
        <v>0</v>
      </c>
    </row>
    <row r="4168" spans="1:11" x14ac:dyDescent="0.3">
      <c r="A4168">
        <v>6</v>
      </c>
      <c r="B4168">
        <v>22</v>
      </c>
      <c r="C4168">
        <v>21</v>
      </c>
      <c r="D4168">
        <v>0</v>
      </c>
      <c r="E4168">
        <v>0</v>
      </c>
      <c r="F4168">
        <v>15</v>
      </c>
      <c r="G4168">
        <v>4.5999999999999996</v>
      </c>
      <c r="H4168">
        <v>0</v>
      </c>
      <c r="I4168">
        <v>15</v>
      </c>
      <c r="J4168">
        <v>0</v>
      </c>
      <c r="K4168">
        <v>0</v>
      </c>
    </row>
    <row r="4169" spans="1:11" x14ac:dyDescent="0.3">
      <c r="A4169">
        <v>6</v>
      </c>
      <c r="B4169">
        <v>22</v>
      </c>
      <c r="C4169">
        <v>22</v>
      </c>
      <c r="D4169">
        <v>0</v>
      </c>
      <c r="E4169">
        <v>0</v>
      </c>
      <c r="F4169">
        <v>14.6</v>
      </c>
      <c r="G4169">
        <v>4.3</v>
      </c>
      <c r="H4169">
        <v>0</v>
      </c>
      <c r="I4169">
        <v>14.6</v>
      </c>
      <c r="J4169">
        <v>0</v>
      </c>
      <c r="K4169">
        <v>0</v>
      </c>
    </row>
    <row r="4170" spans="1:11" x14ac:dyDescent="0.3">
      <c r="A4170">
        <v>6</v>
      </c>
      <c r="B4170">
        <v>22</v>
      </c>
      <c r="C4170">
        <v>23</v>
      </c>
      <c r="D4170">
        <v>0</v>
      </c>
      <c r="E4170">
        <v>0</v>
      </c>
      <c r="F4170">
        <v>14.3</v>
      </c>
      <c r="G4170">
        <v>3.9</v>
      </c>
      <c r="H4170">
        <v>0</v>
      </c>
      <c r="I4170">
        <v>14.3</v>
      </c>
      <c r="J4170">
        <v>0</v>
      </c>
      <c r="K4170">
        <v>0</v>
      </c>
    </row>
    <row r="4171" spans="1:11" x14ac:dyDescent="0.3">
      <c r="A4171">
        <v>6</v>
      </c>
      <c r="B4171">
        <v>23</v>
      </c>
      <c r="C4171">
        <v>0</v>
      </c>
      <c r="D4171">
        <v>0</v>
      </c>
      <c r="E4171">
        <v>0</v>
      </c>
      <c r="F4171">
        <v>13.9</v>
      </c>
      <c r="G4171">
        <v>3.6</v>
      </c>
      <c r="H4171">
        <v>0</v>
      </c>
      <c r="I4171">
        <v>13.9</v>
      </c>
      <c r="J4171">
        <v>0</v>
      </c>
      <c r="K4171">
        <v>0</v>
      </c>
    </row>
    <row r="4172" spans="1:11" x14ac:dyDescent="0.3">
      <c r="A4172">
        <v>6</v>
      </c>
      <c r="B4172">
        <v>23</v>
      </c>
      <c r="C4172">
        <v>1</v>
      </c>
      <c r="D4172">
        <v>0</v>
      </c>
      <c r="E4172">
        <v>0</v>
      </c>
      <c r="F4172">
        <v>13.7</v>
      </c>
      <c r="G4172">
        <v>3.9</v>
      </c>
      <c r="H4172">
        <v>0</v>
      </c>
      <c r="I4172">
        <v>13.7</v>
      </c>
      <c r="J4172">
        <v>0</v>
      </c>
      <c r="K4172">
        <v>0</v>
      </c>
    </row>
    <row r="4173" spans="1:11" x14ac:dyDescent="0.3">
      <c r="A4173">
        <v>6</v>
      </c>
      <c r="B4173">
        <v>23</v>
      </c>
      <c r="C4173">
        <v>2</v>
      </c>
      <c r="D4173">
        <v>0</v>
      </c>
      <c r="E4173">
        <v>0</v>
      </c>
      <c r="F4173">
        <v>13.5</v>
      </c>
      <c r="G4173">
        <v>4.3</v>
      </c>
      <c r="H4173">
        <v>0</v>
      </c>
      <c r="I4173">
        <v>13.5</v>
      </c>
      <c r="J4173">
        <v>0</v>
      </c>
      <c r="K4173">
        <v>0</v>
      </c>
    </row>
    <row r="4174" spans="1:11" x14ac:dyDescent="0.3">
      <c r="A4174">
        <v>6</v>
      </c>
      <c r="B4174">
        <v>23</v>
      </c>
      <c r="C4174">
        <v>3</v>
      </c>
      <c r="D4174">
        <v>0</v>
      </c>
      <c r="E4174">
        <v>0</v>
      </c>
      <c r="F4174">
        <v>13.3</v>
      </c>
      <c r="G4174">
        <v>4.5999999999999996</v>
      </c>
      <c r="H4174">
        <v>0</v>
      </c>
      <c r="I4174">
        <v>13.3</v>
      </c>
      <c r="J4174">
        <v>0</v>
      </c>
      <c r="K4174">
        <v>0</v>
      </c>
    </row>
    <row r="4175" spans="1:11" x14ac:dyDescent="0.3">
      <c r="A4175">
        <v>6</v>
      </c>
      <c r="B4175">
        <v>23</v>
      </c>
      <c r="C4175">
        <v>4</v>
      </c>
      <c r="D4175">
        <v>0</v>
      </c>
      <c r="E4175">
        <v>0</v>
      </c>
      <c r="F4175">
        <v>13.3</v>
      </c>
      <c r="G4175">
        <v>5.0999999999999996</v>
      </c>
      <c r="H4175">
        <v>0</v>
      </c>
      <c r="I4175">
        <v>13.3</v>
      </c>
      <c r="J4175">
        <v>0</v>
      </c>
      <c r="K4175">
        <v>0</v>
      </c>
    </row>
    <row r="4176" spans="1:11" x14ac:dyDescent="0.3">
      <c r="A4176">
        <v>6</v>
      </c>
      <c r="B4176">
        <v>23</v>
      </c>
      <c r="C4176">
        <v>5</v>
      </c>
      <c r="D4176">
        <v>0</v>
      </c>
      <c r="E4176">
        <v>23</v>
      </c>
      <c r="F4176">
        <v>13.3</v>
      </c>
      <c r="G4176">
        <v>5.7</v>
      </c>
      <c r="H4176">
        <v>21.802</v>
      </c>
      <c r="I4176">
        <v>12.263999999999999</v>
      </c>
      <c r="J4176">
        <v>19.585999999999999</v>
      </c>
      <c r="K4176">
        <v>13.661</v>
      </c>
    </row>
    <row r="4177" spans="1:11" x14ac:dyDescent="0.3">
      <c r="A4177">
        <v>6</v>
      </c>
      <c r="B4177">
        <v>23</v>
      </c>
      <c r="C4177">
        <v>6</v>
      </c>
      <c r="D4177">
        <v>5</v>
      </c>
      <c r="E4177">
        <v>103</v>
      </c>
      <c r="F4177">
        <v>13.3</v>
      </c>
      <c r="G4177">
        <v>6.2</v>
      </c>
      <c r="H4177">
        <v>97.013000000000005</v>
      </c>
      <c r="I4177">
        <v>13.872999999999999</v>
      </c>
      <c r="J4177">
        <v>86.427999999999997</v>
      </c>
      <c r="K4177">
        <v>79.180000000000007</v>
      </c>
    </row>
    <row r="4178" spans="1:11" x14ac:dyDescent="0.3">
      <c r="A4178">
        <v>6</v>
      </c>
      <c r="B4178">
        <v>23</v>
      </c>
      <c r="C4178">
        <v>7</v>
      </c>
      <c r="D4178">
        <v>4</v>
      </c>
      <c r="E4178">
        <v>150</v>
      </c>
      <c r="F4178">
        <v>13.9</v>
      </c>
      <c r="G4178">
        <v>7.1</v>
      </c>
      <c r="H4178">
        <v>143.59200000000001</v>
      </c>
      <c r="I4178">
        <v>15.420999999999999</v>
      </c>
      <c r="J4178">
        <v>127.523</v>
      </c>
      <c r="K4178">
        <v>119.386</v>
      </c>
    </row>
    <row r="4179" spans="1:11" x14ac:dyDescent="0.3">
      <c r="A4179">
        <v>6</v>
      </c>
      <c r="B4179">
        <v>23</v>
      </c>
      <c r="C4179">
        <v>8</v>
      </c>
      <c r="D4179">
        <v>5</v>
      </c>
      <c r="E4179">
        <v>228</v>
      </c>
      <c r="F4179">
        <v>14.4</v>
      </c>
      <c r="G4179">
        <v>7.9</v>
      </c>
      <c r="H4179">
        <v>220.346</v>
      </c>
      <c r="I4179">
        <v>17.221</v>
      </c>
      <c r="J4179">
        <v>194.60900000000001</v>
      </c>
      <c r="K4179">
        <v>184.89699999999999</v>
      </c>
    </row>
    <row r="4180" spans="1:11" x14ac:dyDescent="0.3">
      <c r="A4180">
        <v>6</v>
      </c>
      <c r="B4180">
        <v>23</v>
      </c>
      <c r="C4180">
        <v>9</v>
      </c>
      <c r="D4180">
        <v>0</v>
      </c>
      <c r="E4180">
        <v>307</v>
      </c>
      <c r="F4180">
        <v>15</v>
      </c>
      <c r="G4180">
        <v>8.8000000000000007</v>
      </c>
      <c r="H4180">
        <v>294.60399999999998</v>
      </c>
      <c r="I4180">
        <v>18.93</v>
      </c>
      <c r="J4180">
        <v>258.74200000000002</v>
      </c>
      <c r="K4180">
        <v>247.38200000000001</v>
      </c>
    </row>
    <row r="4181" spans="1:11" x14ac:dyDescent="0.3">
      <c r="A4181">
        <v>6</v>
      </c>
      <c r="B4181">
        <v>23</v>
      </c>
      <c r="C4181">
        <v>10</v>
      </c>
      <c r="D4181">
        <v>458</v>
      </c>
      <c r="E4181">
        <v>371</v>
      </c>
      <c r="F4181">
        <v>15.9</v>
      </c>
      <c r="G4181">
        <v>8.6</v>
      </c>
      <c r="H4181">
        <v>801.83399999999995</v>
      </c>
      <c r="I4181">
        <v>28.331</v>
      </c>
      <c r="J4181">
        <v>681.26800000000003</v>
      </c>
      <c r="K4181">
        <v>655.54</v>
      </c>
    </row>
    <row r="4182" spans="1:11" x14ac:dyDescent="0.3">
      <c r="A4182">
        <v>6</v>
      </c>
      <c r="B4182">
        <v>23</v>
      </c>
      <c r="C4182">
        <v>11</v>
      </c>
      <c r="D4182">
        <v>760</v>
      </c>
      <c r="E4182">
        <v>223</v>
      </c>
      <c r="F4182">
        <v>16.899999999999999</v>
      </c>
      <c r="G4182">
        <v>8.4</v>
      </c>
      <c r="H4182">
        <v>989.35699999999997</v>
      </c>
      <c r="I4182">
        <v>33.276000000000003</v>
      </c>
      <c r="J4182">
        <v>826.14700000000005</v>
      </c>
      <c r="K4182">
        <v>794.09199999999998</v>
      </c>
    </row>
    <row r="4183" spans="1:11" x14ac:dyDescent="0.3">
      <c r="A4183">
        <v>6</v>
      </c>
      <c r="B4183">
        <v>23</v>
      </c>
      <c r="C4183">
        <v>12</v>
      </c>
      <c r="D4183">
        <v>834</v>
      </c>
      <c r="E4183">
        <v>184</v>
      </c>
      <c r="F4183">
        <v>17.8</v>
      </c>
      <c r="G4183">
        <v>8.1999999999999993</v>
      </c>
      <c r="H4183">
        <v>1028.3</v>
      </c>
      <c r="I4183">
        <v>35.338999999999999</v>
      </c>
      <c r="J4183">
        <v>852.31600000000003</v>
      </c>
      <c r="K4183">
        <v>819.04100000000005</v>
      </c>
    </row>
    <row r="4184" spans="1:11" x14ac:dyDescent="0.3">
      <c r="A4184">
        <v>6</v>
      </c>
      <c r="B4184">
        <v>23</v>
      </c>
      <c r="C4184">
        <v>13</v>
      </c>
      <c r="D4184">
        <v>825</v>
      </c>
      <c r="E4184">
        <v>179</v>
      </c>
      <c r="F4184">
        <v>18</v>
      </c>
      <c r="G4184">
        <v>7.9</v>
      </c>
      <c r="H4184">
        <v>973.80399999999997</v>
      </c>
      <c r="I4184">
        <v>35.082999999999998</v>
      </c>
      <c r="J4184">
        <v>807.68799999999999</v>
      </c>
      <c r="K4184">
        <v>776.47900000000004</v>
      </c>
    </row>
    <row r="4185" spans="1:11" x14ac:dyDescent="0.3">
      <c r="A4185">
        <v>6</v>
      </c>
      <c r="B4185">
        <v>23</v>
      </c>
      <c r="C4185">
        <v>14</v>
      </c>
      <c r="D4185">
        <v>793</v>
      </c>
      <c r="E4185">
        <v>168</v>
      </c>
      <c r="F4185">
        <v>18.100000000000001</v>
      </c>
      <c r="G4185">
        <v>7.5</v>
      </c>
      <c r="H4185">
        <v>847.41899999999998</v>
      </c>
      <c r="I4185">
        <v>33.445</v>
      </c>
      <c r="J4185">
        <v>706.00699999999995</v>
      </c>
      <c r="K4185">
        <v>679.25</v>
      </c>
    </row>
    <row r="4186" spans="1:11" x14ac:dyDescent="0.3">
      <c r="A4186">
        <v>6</v>
      </c>
      <c r="B4186">
        <v>23</v>
      </c>
      <c r="C4186">
        <v>15</v>
      </c>
      <c r="D4186">
        <v>760</v>
      </c>
      <c r="E4186">
        <v>151</v>
      </c>
      <c r="F4186">
        <v>18.3</v>
      </c>
      <c r="G4186">
        <v>7.2</v>
      </c>
      <c r="H4186">
        <v>682.91</v>
      </c>
      <c r="I4186">
        <v>30.872</v>
      </c>
      <c r="J4186">
        <v>570.71799999999996</v>
      </c>
      <c r="K4186">
        <v>549.33699999999999</v>
      </c>
    </row>
    <row r="4187" spans="1:11" x14ac:dyDescent="0.3">
      <c r="A4187">
        <v>6</v>
      </c>
      <c r="B4187">
        <v>23</v>
      </c>
      <c r="C4187">
        <v>16</v>
      </c>
      <c r="D4187">
        <v>675</v>
      </c>
      <c r="E4187">
        <v>125</v>
      </c>
      <c r="F4187">
        <v>17.2</v>
      </c>
      <c r="G4187">
        <v>7.2</v>
      </c>
      <c r="H4187">
        <v>462.84500000000003</v>
      </c>
      <c r="I4187">
        <v>25.489000000000001</v>
      </c>
      <c r="J4187">
        <v>385.25299999999999</v>
      </c>
      <c r="K4187">
        <v>370.22899999999998</v>
      </c>
    </row>
    <row r="4188" spans="1:11" x14ac:dyDescent="0.3">
      <c r="A4188">
        <v>6</v>
      </c>
      <c r="B4188">
        <v>23</v>
      </c>
      <c r="C4188">
        <v>17</v>
      </c>
      <c r="D4188">
        <v>535</v>
      </c>
      <c r="E4188">
        <v>91</v>
      </c>
      <c r="F4188">
        <v>16.100000000000001</v>
      </c>
      <c r="G4188">
        <v>7.2</v>
      </c>
      <c r="H4188">
        <v>237.03100000000001</v>
      </c>
      <c r="I4188">
        <v>19.904</v>
      </c>
      <c r="J4188">
        <v>185.18899999999999</v>
      </c>
      <c r="K4188">
        <v>175.709</v>
      </c>
    </row>
    <row r="4189" spans="1:11" x14ac:dyDescent="0.3">
      <c r="A4189">
        <v>6</v>
      </c>
      <c r="B4189">
        <v>23</v>
      </c>
      <c r="C4189">
        <v>18</v>
      </c>
      <c r="D4189">
        <v>274</v>
      </c>
      <c r="E4189">
        <v>54</v>
      </c>
      <c r="F4189">
        <v>15</v>
      </c>
      <c r="G4189">
        <v>7.2</v>
      </c>
      <c r="H4189">
        <v>58.713999999999999</v>
      </c>
      <c r="I4189">
        <v>15.173999999999999</v>
      </c>
      <c r="J4189">
        <v>43.21</v>
      </c>
      <c r="K4189">
        <v>36.835999999999999</v>
      </c>
    </row>
    <row r="4190" spans="1:11" x14ac:dyDescent="0.3">
      <c r="A4190">
        <v>6</v>
      </c>
      <c r="B4190">
        <v>23</v>
      </c>
      <c r="C4190">
        <v>19</v>
      </c>
      <c r="D4190">
        <v>13</v>
      </c>
      <c r="E4190">
        <v>14</v>
      </c>
      <c r="F4190">
        <v>14.1</v>
      </c>
      <c r="G4190">
        <v>7.2</v>
      </c>
      <c r="H4190">
        <v>13.276</v>
      </c>
      <c r="I4190">
        <v>13.157999999999999</v>
      </c>
      <c r="J4190">
        <v>11.891</v>
      </c>
      <c r="K4190">
        <v>6.109</v>
      </c>
    </row>
    <row r="4191" spans="1:11" x14ac:dyDescent="0.3">
      <c r="A4191">
        <v>6</v>
      </c>
      <c r="B4191">
        <v>23</v>
      </c>
      <c r="C4191">
        <v>20</v>
      </c>
      <c r="D4191">
        <v>0</v>
      </c>
      <c r="E4191">
        <v>0</v>
      </c>
      <c r="F4191">
        <v>13.1</v>
      </c>
      <c r="G4191">
        <v>7.2</v>
      </c>
      <c r="H4191">
        <v>0</v>
      </c>
      <c r="I4191">
        <v>13.1</v>
      </c>
      <c r="J4191">
        <v>0</v>
      </c>
      <c r="K4191">
        <v>0</v>
      </c>
    </row>
    <row r="4192" spans="1:11" x14ac:dyDescent="0.3">
      <c r="A4192">
        <v>6</v>
      </c>
      <c r="B4192">
        <v>23</v>
      </c>
      <c r="C4192">
        <v>21</v>
      </c>
      <c r="D4192">
        <v>0</v>
      </c>
      <c r="E4192">
        <v>0</v>
      </c>
      <c r="F4192">
        <v>12.2</v>
      </c>
      <c r="G4192">
        <v>7.2</v>
      </c>
      <c r="H4192">
        <v>0</v>
      </c>
      <c r="I4192">
        <v>12.2</v>
      </c>
      <c r="J4192">
        <v>0</v>
      </c>
      <c r="K4192">
        <v>0</v>
      </c>
    </row>
    <row r="4193" spans="1:11" x14ac:dyDescent="0.3">
      <c r="A4193">
        <v>6</v>
      </c>
      <c r="B4193">
        <v>23</v>
      </c>
      <c r="C4193">
        <v>22</v>
      </c>
      <c r="D4193">
        <v>0</v>
      </c>
      <c r="E4193">
        <v>0</v>
      </c>
      <c r="F4193">
        <v>12</v>
      </c>
      <c r="G4193">
        <v>6.7</v>
      </c>
      <c r="H4193">
        <v>0</v>
      </c>
      <c r="I4193">
        <v>12</v>
      </c>
      <c r="J4193">
        <v>0</v>
      </c>
      <c r="K4193">
        <v>0</v>
      </c>
    </row>
    <row r="4194" spans="1:11" x14ac:dyDescent="0.3">
      <c r="A4194">
        <v>6</v>
      </c>
      <c r="B4194">
        <v>23</v>
      </c>
      <c r="C4194">
        <v>23</v>
      </c>
      <c r="D4194">
        <v>0</v>
      </c>
      <c r="E4194">
        <v>0</v>
      </c>
      <c r="F4194">
        <v>11.9</v>
      </c>
      <c r="G4194">
        <v>6.2</v>
      </c>
      <c r="H4194">
        <v>0</v>
      </c>
      <c r="I4194">
        <v>11.9</v>
      </c>
      <c r="J4194">
        <v>0</v>
      </c>
      <c r="K4194">
        <v>0</v>
      </c>
    </row>
    <row r="4195" spans="1:11" x14ac:dyDescent="0.3">
      <c r="A4195">
        <v>6</v>
      </c>
      <c r="B4195">
        <v>24</v>
      </c>
      <c r="C4195">
        <v>0</v>
      </c>
      <c r="D4195">
        <v>0</v>
      </c>
      <c r="E4195">
        <v>0</v>
      </c>
      <c r="F4195">
        <v>11.7</v>
      </c>
      <c r="G4195">
        <v>5.7</v>
      </c>
      <c r="H4195">
        <v>0</v>
      </c>
      <c r="I4195">
        <v>11.7</v>
      </c>
      <c r="J4195">
        <v>0</v>
      </c>
      <c r="K4195">
        <v>0</v>
      </c>
    </row>
    <row r="4196" spans="1:11" x14ac:dyDescent="0.3">
      <c r="A4196">
        <v>6</v>
      </c>
      <c r="B4196">
        <v>24</v>
      </c>
      <c r="C4196">
        <v>1</v>
      </c>
      <c r="D4196">
        <v>0</v>
      </c>
      <c r="E4196">
        <v>0</v>
      </c>
      <c r="F4196">
        <v>11.7</v>
      </c>
      <c r="G4196">
        <v>4.5</v>
      </c>
      <c r="H4196">
        <v>0</v>
      </c>
      <c r="I4196">
        <v>11.7</v>
      </c>
      <c r="J4196">
        <v>0</v>
      </c>
      <c r="K4196">
        <v>0</v>
      </c>
    </row>
    <row r="4197" spans="1:11" x14ac:dyDescent="0.3">
      <c r="A4197">
        <v>6</v>
      </c>
      <c r="B4197">
        <v>24</v>
      </c>
      <c r="C4197">
        <v>2</v>
      </c>
      <c r="D4197">
        <v>0</v>
      </c>
      <c r="E4197">
        <v>0</v>
      </c>
      <c r="F4197">
        <v>11.7</v>
      </c>
      <c r="G4197">
        <v>3.3</v>
      </c>
      <c r="H4197">
        <v>0</v>
      </c>
      <c r="I4197">
        <v>11.7</v>
      </c>
      <c r="J4197">
        <v>0</v>
      </c>
      <c r="K4197">
        <v>0</v>
      </c>
    </row>
    <row r="4198" spans="1:11" x14ac:dyDescent="0.3">
      <c r="A4198">
        <v>6</v>
      </c>
      <c r="B4198">
        <v>24</v>
      </c>
      <c r="C4198">
        <v>3</v>
      </c>
      <c r="D4198">
        <v>0</v>
      </c>
      <c r="E4198">
        <v>0</v>
      </c>
      <c r="F4198">
        <v>11.7</v>
      </c>
      <c r="G4198">
        <v>2.1</v>
      </c>
      <c r="H4198">
        <v>0</v>
      </c>
      <c r="I4198">
        <v>11.7</v>
      </c>
      <c r="J4198">
        <v>0</v>
      </c>
      <c r="K4198">
        <v>0</v>
      </c>
    </row>
    <row r="4199" spans="1:11" x14ac:dyDescent="0.3">
      <c r="A4199">
        <v>6</v>
      </c>
      <c r="B4199">
        <v>24</v>
      </c>
      <c r="C4199">
        <v>4</v>
      </c>
      <c r="D4199">
        <v>1</v>
      </c>
      <c r="E4199">
        <v>0</v>
      </c>
      <c r="F4199">
        <v>12.4</v>
      </c>
      <c r="G4199">
        <v>2.9</v>
      </c>
      <c r="H4199">
        <v>0</v>
      </c>
      <c r="I4199">
        <v>12.4</v>
      </c>
      <c r="J4199">
        <v>0</v>
      </c>
      <c r="K4199">
        <v>0</v>
      </c>
    </row>
    <row r="4200" spans="1:11" x14ac:dyDescent="0.3">
      <c r="A4200">
        <v>6</v>
      </c>
      <c r="B4200">
        <v>24</v>
      </c>
      <c r="C4200">
        <v>5</v>
      </c>
      <c r="D4200">
        <v>192</v>
      </c>
      <c r="E4200">
        <v>34</v>
      </c>
      <c r="F4200">
        <v>13.2</v>
      </c>
      <c r="G4200">
        <v>3.8</v>
      </c>
      <c r="H4200">
        <v>26.094000000000001</v>
      </c>
      <c r="I4200">
        <v>11.972</v>
      </c>
      <c r="J4200">
        <v>23.463999999999999</v>
      </c>
      <c r="K4200">
        <v>17.466999999999999</v>
      </c>
    </row>
    <row r="4201" spans="1:11" x14ac:dyDescent="0.3">
      <c r="A4201">
        <v>6</v>
      </c>
      <c r="B4201">
        <v>24</v>
      </c>
      <c r="C4201">
        <v>6</v>
      </c>
      <c r="D4201">
        <v>515</v>
      </c>
      <c r="E4201">
        <v>68</v>
      </c>
      <c r="F4201">
        <v>13.9</v>
      </c>
      <c r="G4201">
        <v>4.5999999999999996</v>
      </c>
      <c r="H4201">
        <v>161.31800000000001</v>
      </c>
      <c r="I4201">
        <v>16.114000000000001</v>
      </c>
      <c r="J4201">
        <v>117.197</v>
      </c>
      <c r="K4201">
        <v>109.289</v>
      </c>
    </row>
    <row r="4202" spans="1:11" x14ac:dyDescent="0.3">
      <c r="A4202">
        <v>6</v>
      </c>
      <c r="B4202">
        <v>24</v>
      </c>
      <c r="C4202">
        <v>7</v>
      </c>
      <c r="D4202">
        <v>682</v>
      </c>
      <c r="E4202">
        <v>96</v>
      </c>
      <c r="F4202">
        <v>14.5</v>
      </c>
      <c r="G4202">
        <v>5.3</v>
      </c>
      <c r="H4202">
        <v>379.298</v>
      </c>
      <c r="I4202">
        <v>21.643000000000001</v>
      </c>
      <c r="J4202">
        <v>312.226</v>
      </c>
      <c r="K4202">
        <v>299.38299999999998</v>
      </c>
    </row>
    <row r="4203" spans="1:11" x14ac:dyDescent="0.3">
      <c r="A4203">
        <v>6</v>
      </c>
      <c r="B4203">
        <v>24</v>
      </c>
      <c r="C4203">
        <v>8</v>
      </c>
      <c r="D4203">
        <v>770</v>
      </c>
      <c r="E4203">
        <v>120</v>
      </c>
      <c r="F4203">
        <v>15</v>
      </c>
      <c r="G4203">
        <v>6</v>
      </c>
      <c r="H4203">
        <v>602.38599999999997</v>
      </c>
      <c r="I4203">
        <v>26.596</v>
      </c>
      <c r="J4203">
        <v>507.87900000000002</v>
      </c>
      <c r="K4203">
        <v>488.78399999999999</v>
      </c>
    </row>
    <row r="4204" spans="1:11" x14ac:dyDescent="0.3">
      <c r="A4204">
        <v>6</v>
      </c>
      <c r="B4204">
        <v>24</v>
      </c>
      <c r="C4204">
        <v>9</v>
      </c>
      <c r="D4204">
        <v>825</v>
      </c>
      <c r="E4204">
        <v>137</v>
      </c>
      <c r="F4204">
        <v>15.6</v>
      </c>
      <c r="G4204">
        <v>6.7</v>
      </c>
      <c r="H4204">
        <v>797.38400000000001</v>
      </c>
      <c r="I4204">
        <v>30.521000000000001</v>
      </c>
      <c r="J4204">
        <v>670.24400000000003</v>
      </c>
      <c r="K4204">
        <v>644.96900000000005</v>
      </c>
    </row>
    <row r="4205" spans="1:11" x14ac:dyDescent="0.3">
      <c r="A4205">
        <v>6</v>
      </c>
      <c r="B4205">
        <v>24</v>
      </c>
      <c r="C4205">
        <v>10</v>
      </c>
      <c r="D4205">
        <v>861</v>
      </c>
      <c r="E4205">
        <v>148</v>
      </c>
      <c r="F4205">
        <v>16.3</v>
      </c>
      <c r="G4205">
        <v>7.2</v>
      </c>
      <c r="H4205">
        <v>941.26099999999997</v>
      </c>
      <c r="I4205">
        <v>33.482999999999997</v>
      </c>
      <c r="J4205">
        <v>784.952</v>
      </c>
      <c r="K4205">
        <v>754.76800000000003</v>
      </c>
    </row>
    <row r="4206" spans="1:11" x14ac:dyDescent="0.3">
      <c r="A4206">
        <v>6</v>
      </c>
      <c r="B4206">
        <v>24</v>
      </c>
      <c r="C4206">
        <v>11</v>
      </c>
      <c r="D4206">
        <v>879</v>
      </c>
      <c r="E4206">
        <v>154</v>
      </c>
      <c r="F4206">
        <v>17.100000000000001</v>
      </c>
      <c r="G4206">
        <v>7.7</v>
      </c>
      <c r="H4206">
        <v>1025.3910000000001</v>
      </c>
      <c r="I4206">
        <v>35.241999999999997</v>
      </c>
      <c r="J4206">
        <v>850.16200000000003</v>
      </c>
      <c r="K4206">
        <v>816.99</v>
      </c>
    </row>
    <row r="4207" spans="1:11" x14ac:dyDescent="0.3">
      <c r="A4207">
        <v>6</v>
      </c>
      <c r="B4207">
        <v>24</v>
      </c>
      <c r="C4207">
        <v>12</v>
      </c>
      <c r="D4207">
        <v>882</v>
      </c>
      <c r="E4207">
        <v>155</v>
      </c>
      <c r="F4207">
        <v>17.8</v>
      </c>
      <c r="G4207">
        <v>8.1999999999999993</v>
      </c>
      <c r="H4207">
        <v>1039.569</v>
      </c>
      <c r="I4207">
        <v>35.575000000000003</v>
      </c>
      <c r="J4207">
        <v>860.91899999999998</v>
      </c>
      <c r="K4207">
        <v>827.23900000000003</v>
      </c>
    </row>
    <row r="4208" spans="1:11" x14ac:dyDescent="0.3">
      <c r="A4208">
        <v>6</v>
      </c>
      <c r="B4208">
        <v>24</v>
      </c>
      <c r="C4208">
        <v>13</v>
      </c>
      <c r="D4208">
        <v>836</v>
      </c>
      <c r="E4208">
        <v>149</v>
      </c>
      <c r="F4208">
        <v>17.600000000000001</v>
      </c>
      <c r="G4208">
        <v>9.1999999999999993</v>
      </c>
      <c r="H4208">
        <v>948.22199999999998</v>
      </c>
      <c r="I4208">
        <v>32.651000000000003</v>
      </c>
      <c r="J4208">
        <v>793.399</v>
      </c>
      <c r="K4208">
        <v>762.83699999999999</v>
      </c>
    </row>
    <row r="4209" spans="1:11" x14ac:dyDescent="0.3">
      <c r="A4209">
        <v>6</v>
      </c>
      <c r="B4209">
        <v>24</v>
      </c>
      <c r="C4209">
        <v>14</v>
      </c>
      <c r="D4209">
        <v>722</v>
      </c>
      <c r="E4209">
        <v>198</v>
      </c>
      <c r="F4209">
        <v>17.399999999999999</v>
      </c>
      <c r="G4209">
        <v>10.3</v>
      </c>
      <c r="H4209">
        <v>819.98900000000003</v>
      </c>
      <c r="I4209">
        <v>29.369</v>
      </c>
      <c r="J4209">
        <v>693.27300000000002</v>
      </c>
      <c r="K4209">
        <v>667.048</v>
      </c>
    </row>
    <row r="4210" spans="1:11" x14ac:dyDescent="0.3">
      <c r="A4210">
        <v>6</v>
      </c>
      <c r="B4210">
        <v>24</v>
      </c>
      <c r="C4210">
        <v>15</v>
      </c>
      <c r="D4210">
        <v>575</v>
      </c>
      <c r="E4210">
        <v>195</v>
      </c>
      <c r="F4210">
        <v>17.2</v>
      </c>
      <c r="G4210">
        <v>11.3</v>
      </c>
      <c r="H4210">
        <v>598.75800000000004</v>
      </c>
      <c r="I4210">
        <v>25.253</v>
      </c>
      <c r="J4210">
        <v>511.00799999999998</v>
      </c>
      <c r="K4210">
        <v>491.80099999999999</v>
      </c>
    </row>
    <row r="4211" spans="1:11" x14ac:dyDescent="0.3">
      <c r="A4211">
        <v>6</v>
      </c>
      <c r="B4211">
        <v>24</v>
      </c>
      <c r="C4211">
        <v>16</v>
      </c>
      <c r="D4211">
        <v>597</v>
      </c>
      <c r="E4211">
        <v>136</v>
      </c>
      <c r="F4211">
        <v>16.3</v>
      </c>
      <c r="G4211">
        <v>10.5</v>
      </c>
      <c r="H4211">
        <v>435.06799999999998</v>
      </c>
      <c r="I4211">
        <v>22.19</v>
      </c>
      <c r="J4211">
        <v>367.03800000000001</v>
      </c>
      <c r="K4211">
        <v>352.57499999999999</v>
      </c>
    </row>
    <row r="4212" spans="1:11" x14ac:dyDescent="0.3">
      <c r="A4212">
        <v>6</v>
      </c>
      <c r="B4212">
        <v>24</v>
      </c>
      <c r="C4212">
        <v>17</v>
      </c>
      <c r="D4212">
        <v>504</v>
      </c>
      <c r="E4212">
        <v>98</v>
      </c>
      <c r="F4212">
        <v>15.3</v>
      </c>
      <c r="G4212">
        <v>9.6</v>
      </c>
      <c r="H4212">
        <v>235.37700000000001</v>
      </c>
      <c r="I4212">
        <v>18.324999999999999</v>
      </c>
      <c r="J4212">
        <v>186.08099999999999</v>
      </c>
      <c r="K4212">
        <v>176.57900000000001</v>
      </c>
    </row>
    <row r="4213" spans="1:11" x14ac:dyDescent="0.3">
      <c r="A4213">
        <v>6</v>
      </c>
      <c r="B4213">
        <v>24</v>
      </c>
      <c r="C4213">
        <v>18</v>
      </c>
      <c r="D4213">
        <v>275</v>
      </c>
      <c r="E4213">
        <v>54</v>
      </c>
      <c r="F4213">
        <v>14.4</v>
      </c>
      <c r="G4213">
        <v>8.8000000000000007</v>
      </c>
      <c r="H4213">
        <v>59.003999999999998</v>
      </c>
      <c r="I4213">
        <v>14.52</v>
      </c>
      <c r="J4213">
        <v>43.448</v>
      </c>
      <c r="K4213">
        <v>37.069000000000003</v>
      </c>
    </row>
    <row r="4214" spans="1:11" x14ac:dyDescent="0.3">
      <c r="A4214">
        <v>6</v>
      </c>
      <c r="B4214">
        <v>24</v>
      </c>
      <c r="C4214">
        <v>19</v>
      </c>
      <c r="D4214">
        <v>19</v>
      </c>
      <c r="E4214">
        <v>10</v>
      </c>
      <c r="F4214">
        <v>14</v>
      </c>
      <c r="G4214">
        <v>8.3000000000000007</v>
      </c>
      <c r="H4214">
        <v>9.3119999999999994</v>
      </c>
      <c r="I4214">
        <v>13.071</v>
      </c>
      <c r="J4214">
        <v>8.343</v>
      </c>
      <c r="K4214">
        <v>2.6259999999999999</v>
      </c>
    </row>
    <row r="4215" spans="1:11" x14ac:dyDescent="0.3">
      <c r="A4215">
        <v>6</v>
      </c>
      <c r="B4215">
        <v>24</v>
      </c>
      <c r="C4215">
        <v>20</v>
      </c>
      <c r="D4215">
        <v>0</v>
      </c>
      <c r="E4215">
        <v>0</v>
      </c>
      <c r="F4215">
        <v>13.7</v>
      </c>
      <c r="G4215">
        <v>7.7</v>
      </c>
      <c r="H4215">
        <v>0</v>
      </c>
      <c r="I4215">
        <v>13.7</v>
      </c>
      <c r="J4215">
        <v>0</v>
      </c>
      <c r="K4215">
        <v>0</v>
      </c>
    </row>
    <row r="4216" spans="1:11" x14ac:dyDescent="0.3">
      <c r="A4216">
        <v>6</v>
      </c>
      <c r="B4216">
        <v>24</v>
      </c>
      <c r="C4216">
        <v>21</v>
      </c>
      <c r="D4216">
        <v>0</v>
      </c>
      <c r="E4216">
        <v>0</v>
      </c>
      <c r="F4216">
        <v>13.3</v>
      </c>
      <c r="G4216">
        <v>7.2</v>
      </c>
      <c r="H4216">
        <v>0</v>
      </c>
      <c r="I4216">
        <v>13.3</v>
      </c>
      <c r="J4216">
        <v>0</v>
      </c>
      <c r="K4216">
        <v>0</v>
      </c>
    </row>
    <row r="4217" spans="1:11" x14ac:dyDescent="0.3">
      <c r="A4217">
        <v>6</v>
      </c>
      <c r="B4217">
        <v>24</v>
      </c>
      <c r="C4217">
        <v>22</v>
      </c>
      <c r="D4217">
        <v>0</v>
      </c>
      <c r="E4217">
        <v>0</v>
      </c>
      <c r="F4217">
        <v>13.3</v>
      </c>
      <c r="G4217">
        <v>6.7</v>
      </c>
      <c r="H4217">
        <v>0</v>
      </c>
      <c r="I4217">
        <v>13.3</v>
      </c>
      <c r="J4217">
        <v>0</v>
      </c>
      <c r="K4217">
        <v>0</v>
      </c>
    </row>
    <row r="4218" spans="1:11" x14ac:dyDescent="0.3">
      <c r="A4218">
        <v>6</v>
      </c>
      <c r="B4218">
        <v>24</v>
      </c>
      <c r="C4218">
        <v>23</v>
      </c>
      <c r="D4218">
        <v>0</v>
      </c>
      <c r="E4218">
        <v>0</v>
      </c>
      <c r="F4218">
        <v>13.3</v>
      </c>
      <c r="G4218">
        <v>6.2</v>
      </c>
      <c r="H4218">
        <v>0</v>
      </c>
      <c r="I4218">
        <v>13.3</v>
      </c>
      <c r="J4218">
        <v>0</v>
      </c>
      <c r="K4218">
        <v>0</v>
      </c>
    </row>
    <row r="4219" spans="1:11" x14ac:dyDescent="0.3">
      <c r="A4219">
        <v>6</v>
      </c>
      <c r="B4219">
        <v>25</v>
      </c>
      <c r="C4219">
        <v>0</v>
      </c>
      <c r="D4219">
        <v>0</v>
      </c>
      <c r="E4219">
        <v>0</v>
      </c>
      <c r="F4219">
        <v>13.3</v>
      </c>
      <c r="G4219">
        <v>5.7</v>
      </c>
      <c r="H4219">
        <v>0</v>
      </c>
      <c r="I4219">
        <v>13.3</v>
      </c>
      <c r="J4219">
        <v>0</v>
      </c>
      <c r="K4219">
        <v>0</v>
      </c>
    </row>
    <row r="4220" spans="1:11" x14ac:dyDescent="0.3">
      <c r="A4220">
        <v>6</v>
      </c>
      <c r="B4220">
        <v>25</v>
      </c>
      <c r="C4220">
        <v>1</v>
      </c>
      <c r="D4220">
        <v>0</v>
      </c>
      <c r="E4220">
        <v>0</v>
      </c>
      <c r="F4220">
        <v>13.5</v>
      </c>
      <c r="G4220">
        <v>5.9</v>
      </c>
      <c r="H4220">
        <v>0</v>
      </c>
      <c r="I4220">
        <v>13.5</v>
      </c>
      <c r="J4220">
        <v>0</v>
      </c>
      <c r="K4220">
        <v>0</v>
      </c>
    </row>
    <row r="4221" spans="1:11" x14ac:dyDescent="0.3">
      <c r="A4221">
        <v>6</v>
      </c>
      <c r="B4221">
        <v>25</v>
      </c>
      <c r="C4221">
        <v>2</v>
      </c>
      <c r="D4221">
        <v>0</v>
      </c>
      <c r="E4221">
        <v>0</v>
      </c>
      <c r="F4221">
        <v>13.7</v>
      </c>
      <c r="G4221">
        <v>6</v>
      </c>
      <c r="H4221">
        <v>0</v>
      </c>
      <c r="I4221">
        <v>13.7</v>
      </c>
      <c r="J4221">
        <v>0</v>
      </c>
      <c r="K4221">
        <v>0</v>
      </c>
    </row>
    <row r="4222" spans="1:11" x14ac:dyDescent="0.3">
      <c r="A4222">
        <v>6</v>
      </c>
      <c r="B4222">
        <v>25</v>
      </c>
      <c r="C4222">
        <v>3</v>
      </c>
      <c r="D4222">
        <v>0</v>
      </c>
      <c r="E4222">
        <v>0</v>
      </c>
      <c r="F4222">
        <v>13.9</v>
      </c>
      <c r="G4222">
        <v>6.2</v>
      </c>
      <c r="H4222">
        <v>0</v>
      </c>
      <c r="I4222">
        <v>13.9</v>
      </c>
      <c r="J4222">
        <v>0</v>
      </c>
      <c r="K4222">
        <v>0</v>
      </c>
    </row>
    <row r="4223" spans="1:11" x14ac:dyDescent="0.3">
      <c r="A4223">
        <v>6</v>
      </c>
      <c r="B4223">
        <v>25</v>
      </c>
      <c r="C4223">
        <v>4</v>
      </c>
      <c r="D4223">
        <v>1</v>
      </c>
      <c r="E4223">
        <v>2</v>
      </c>
      <c r="F4223">
        <v>14.1</v>
      </c>
      <c r="G4223">
        <v>6.2</v>
      </c>
      <c r="H4223">
        <v>1.94</v>
      </c>
      <c r="I4223">
        <v>12.749000000000001</v>
      </c>
      <c r="J4223">
        <v>1.74</v>
      </c>
      <c r="K4223">
        <v>0</v>
      </c>
    </row>
    <row r="4224" spans="1:11" x14ac:dyDescent="0.3">
      <c r="A4224">
        <v>6</v>
      </c>
      <c r="B4224">
        <v>25</v>
      </c>
      <c r="C4224">
        <v>5</v>
      </c>
      <c r="D4224">
        <v>28</v>
      </c>
      <c r="E4224">
        <v>25</v>
      </c>
      <c r="F4224">
        <v>14.2</v>
      </c>
      <c r="G4224">
        <v>6.2</v>
      </c>
      <c r="H4224">
        <v>22.512</v>
      </c>
      <c r="I4224">
        <v>13.250999999999999</v>
      </c>
      <c r="J4224">
        <v>20.155999999999999</v>
      </c>
      <c r="K4224">
        <v>14.221</v>
      </c>
    </row>
    <row r="4225" spans="1:11" x14ac:dyDescent="0.3">
      <c r="A4225">
        <v>6</v>
      </c>
      <c r="B4225">
        <v>25</v>
      </c>
      <c r="C4225">
        <v>6</v>
      </c>
      <c r="D4225">
        <v>4</v>
      </c>
      <c r="E4225">
        <v>100</v>
      </c>
      <c r="F4225">
        <v>14.4</v>
      </c>
      <c r="G4225">
        <v>6.2</v>
      </c>
      <c r="H4225">
        <v>94.105999999999995</v>
      </c>
      <c r="I4225">
        <v>14.930999999999999</v>
      </c>
      <c r="J4225">
        <v>83.581999999999994</v>
      </c>
      <c r="K4225">
        <v>76.394000000000005</v>
      </c>
    </row>
    <row r="4226" spans="1:11" x14ac:dyDescent="0.3">
      <c r="A4226">
        <v>6</v>
      </c>
      <c r="B4226">
        <v>25</v>
      </c>
      <c r="C4226">
        <v>7</v>
      </c>
      <c r="D4226">
        <v>181</v>
      </c>
      <c r="E4226">
        <v>150</v>
      </c>
      <c r="F4226">
        <v>15.9</v>
      </c>
      <c r="G4226">
        <v>5.5</v>
      </c>
      <c r="H4226">
        <v>219.34899999999999</v>
      </c>
      <c r="I4226">
        <v>19.335000000000001</v>
      </c>
      <c r="J4226">
        <v>187.602</v>
      </c>
      <c r="K4226">
        <v>178.06299999999999</v>
      </c>
    </row>
    <row r="4227" spans="1:11" x14ac:dyDescent="0.3">
      <c r="A4227">
        <v>6</v>
      </c>
      <c r="B4227">
        <v>25</v>
      </c>
      <c r="C4227">
        <v>8</v>
      </c>
      <c r="D4227">
        <v>519</v>
      </c>
      <c r="E4227">
        <v>168</v>
      </c>
      <c r="F4227">
        <v>17.399999999999999</v>
      </c>
      <c r="G4227">
        <v>4.8</v>
      </c>
      <c r="H4227">
        <v>493.464</v>
      </c>
      <c r="I4227">
        <v>27.768000000000001</v>
      </c>
      <c r="J4227">
        <v>415.36200000000002</v>
      </c>
      <c r="K4227">
        <v>399.38600000000002</v>
      </c>
    </row>
    <row r="4228" spans="1:11" x14ac:dyDescent="0.3">
      <c r="A4228">
        <v>6</v>
      </c>
      <c r="B4228">
        <v>25</v>
      </c>
      <c r="C4228">
        <v>9</v>
      </c>
      <c r="D4228">
        <v>754</v>
      </c>
      <c r="E4228">
        <v>147</v>
      </c>
      <c r="F4228">
        <v>18.899999999999999</v>
      </c>
      <c r="G4228">
        <v>4.0999999999999996</v>
      </c>
      <c r="H4228">
        <v>750.86</v>
      </c>
      <c r="I4228">
        <v>37.158000000000001</v>
      </c>
      <c r="J4228">
        <v>616.24099999999999</v>
      </c>
      <c r="K4228">
        <v>593.12099999999998</v>
      </c>
    </row>
    <row r="4229" spans="1:11" x14ac:dyDescent="0.3">
      <c r="A4229">
        <v>6</v>
      </c>
      <c r="B4229">
        <v>25</v>
      </c>
      <c r="C4229">
        <v>10</v>
      </c>
      <c r="D4229">
        <v>696</v>
      </c>
      <c r="E4229">
        <v>205</v>
      </c>
      <c r="F4229">
        <v>19.3</v>
      </c>
      <c r="G4229">
        <v>5.7</v>
      </c>
      <c r="H4229">
        <v>855.81200000000001</v>
      </c>
      <c r="I4229">
        <v>37.304000000000002</v>
      </c>
      <c r="J4229">
        <v>703.90300000000002</v>
      </c>
      <c r="K4229">
        <v>677.23400000000004</v>
      </c>
    </row>
    <row r="4230" spans="1:11" x14ac:dyDescent="0.3">
      <c r="A4230">
        <v>6</v>
      </c>
      <c r="B4230">
        <v>25</v>
      </c>
      <c r="C4230">
        <v>11</v>
      </c>
      <c r="D4230">
        <v>721</v>
      </c>
      <c r="E4230">
        <v>213</v>
      </c>
      <c r="F4230">
        <v>19.600000000000001</v>
      </c>
      <c r="G4230">
        <v>7.2</v>
      </c>
      <c r="H4230">
        <v>940.56299999999999</v>
      </c>
      <c r="I4230">
        <v>36.896000000000001</v>
      </c>
      <c r="J4230">
        <v>775.154</v>
      </c>
      <c r="K4230">
        <v>745.40800000000002</v>
      </c>
    </row>
    <row r="4231" spans="1:11" x14ac:dyDescent="0.3">
      <c r="A4231">
        <v>6</v>
      </c>
      <c r="B4231">
        <v>25</v>
      </c>
      <c r="C4231">
        <v>12</v>
      </c>
      <c r="D4231">
        <v>738</v>
      </c>
      <c r="E4231">
        <v>223</v>
      </c>
      <c r="F4231">
        <v>20</v>
      </c>
      <c r="G4231">
        <v>8.8000000000000007</v>
      </c>
      <c r="H4231">
        <v>976.87099999999998</v>
      </c>
      <c r="I4231">
        <v>35.893000000000001</v>
      </c>
      <c r="J4231">
        <v>808.06200000000001</v>
      </c>
      <c r="K4231">
        <v>776.83600000000001</v>
      </c>
    </row>
    <row r="4232" spans="1:11" x14ac:dyDescent="0.3">
      <c r="A4232">
        <v>6</v>
      </c>
      <c r="B4232">
        <v>25</v>
      </c>
      <c r="C4232">
        <v>13</v>
      </c>
      <c r="D4232">
        <v>586</v>
      </c>
      <c r="E4232">
        <v>273</v>
      </c>
      <c r="F4232">
        <v>19.600000000000001</v>
      </c>
      <c r="G4232">
        <v>7.9</v>
      </c>
      <c r="H4232">
        <v>845.09100000000001</v>
      </c>
      <c r="I4232">
        <v>34.417000000000002</v>
      </c>
      <c r="J4232">
        <v>702.66300000000001</v>
      </c>
      <c r="K4232">
        <v>676.04600000000005</v>
      </c>
    </row>
    <row r="4233" spans="1:11" x14ac:dyDescent="0.3">
      <c r="A4233">
        <v>6</v>
      </c>
      <c r="B4233">
        <v>25</v>
      </c>
      <c r="C4233">
        <v>14</v>
      </c>
      <c r="D4233">
        <v>490</v>
      </c>
      <c r="E4233">
        <v>261</v>
      </c>
      <c r="F4233">
        <v>19.3</v>
      </c>
      <c r="G4233">
        <v>7.1</v>
      </c>
      <c r="H4233">
        <v>684.73699999999997</v>
      </c>
      <c r="I4233">
        <v>32.031999999999996</v>
      </c>
      <c r="J4233">
        <v>573.62400000000002</v>
      </c>
      <c r="K4233">
        <v>552.13400000000001</v>
      </c>
    </row>
    <row r="4234" spans="1:11" x14ac:dyDescent="0.3">
      <c r="A4234">
        <v>6</v>
      </c>
      <c r="B4234">
        <v>25</v>
      </c>
      <c r="C4234">
        <v>15</v>
      </c>
      <c r="D4234">
        <v>411</v>
      </c>
      <c r="E4234">
        <v>223</v>
      </c>
      <c r="F4234">
        <v>18.899999999999999</v>
      </c>
      <c r="G4234">
        <v>6.2</v>
      </c>
      <c r="H4234">
        <v>510.92899999999997</v>
      </c>
      <c r="I4234">
        <v>29.042999999999999</v>
      </c>
      <c r="J4234">
        <v>430.745</v>
      </c>
      <c r="K4234">
        <v>414.27100000000002</v>
      </c>
    </row>
    <row r="4235" spans="1:11" x14ac:dyDescent="0.3">
      <c r="A4235">
        <v>6</v>
      </c>
      <c r="B4235">
        <v>25</v>
      </c>
      <c r="C4235">
        <v>16</v>
      </c>
      <c r="D4235">
        <v>246</v>
      </c>
      <c r="E4235">
        <v>188</v>
      </c>
      <c r="F4235">
        <v>18.2</v>
      </c>
      <c r="G4235">
        <v>5.5</v>
      </c>
      <c r="H4235">
        <v>305.74099999999999</v>
      </c>
      <c r="I4235">
        <v>24.4</v>
      </c>
      <c r="J4235">
        <v>259.08699999999999</v>
      </c>
      <c r="K4235">
        <v>247.71799999999999</v>
      </c>
    </row>
    <row r="4236" spans="1:11" x14ac:dyDescent="0.3">
      <c r="A4236">
        <v>6</v>
      </c>
      <c r="B4236">
        <v>25</v>
      </c>
      <c r="C4236">
        <v>17</v>
      </c>
      <c r="D4236">
        <v>49</v>
      </c>
      <c r="E4236">
        <v>134</v>
      </c>
      <c r="F4236">
        <v>17.399999999999999</v>
      </c>
      <c r="G4236">
        <v>4.8</v>
      </c>
      <c r="H4236">
        <v>139.15299999999999</v>
      </c>
      <c r="I4236">
        <v>19.806999999999999</v>
      </c>
      <c r="J4236">
        <v>119.812</v>
      </c>
      <c r="K4236">
        <v>111.84699999999999</v>
      </c>
    </row>
    <row r="4237" spans="1:11" x14ac:dyDescent="0.3">
      <c r="A4237">
        <v>6</v>
      </c>
      <c r="B4237">
        <v>25</v>
      </c>
      <c r="C4237">
        <v>18</v>
      </c>
      <c r="D4237">
        <v>3</v>
      </c>
      <c r="E4237">
        <v>41</v>
      </c>
      <c r="F4237">
        <v>16.7</v>
      </c>
      <c r="G4237">
        <v>4.0999999999999996</v>
      </c>
      <c r="H4237">
        <v>39.069000000000003</v>
      </c>
      <c r="I4237">
        <v>16.341999999999999</v>
      </c>
      <c r="J4237">
        <v>34.517000000000003</v>
      </c>
      <c r="K4237">
        <v>28.31</v>
      </c>
    </row>
    <row r="4238" spans="1:11" x14ac:dyDescent="0.3">
      <c r="A4238">
        <v>6</v>
      </c>
      <c r="B4238">
        <v>25</v>
      </c>
      <c r="C4238">
        <v>19</v>
      </c>
      <c r="D4238">
        <v>0</v>
      </c>
      <c r="E4238">
        <v>10</v>
      </c>
      <c r="F4238">
        <v>16.3</v>
      </c>
      <c r="G4238">
        <v>4.3</v>
      </c>
      <c r="H4238">
        <v>9.4689999999999994</v>
      </c>
      <c r="I4238">
        <v>14.916</v>
      </c>
      <c r="J4238">
        <v>8.4309999999999992</v>
      </c>
      <c r="K4238">
        <v>2.7120000000000002</v>
      </c>
    </row>
    <row r="4239" spans="1:11" x14ac:dyDescent="0.3">
      <c r="A4239">
        <v>6</v>
      </c>
      <c r="B4239">
        <v>25</v>
      </c>
      <c r="C4239">
        <v>20</v>
      </c>
      <c r="D4239">
        <v>0</v>
      </c>
      <c r="E4239">
        <v>0</v>
      </c>
      <c r="F4239">
        <v>16</v>
      </c>
      <c r="G4239">
        <v>4.4000000000000004</v>
      </c>
      <c r="H4239">
        <v>0</v>
      </c>
      <c r="I4239">
        <v>16</v>
      </c>
      <c r="J4239">
        <v>0</v>
      </c>
      <c r="K4239">
        <v>0</v>
      </c>
    </row>
    <row r="4240" spans="1:11" x14ac:dyDescent="0.3">
      <c r="A4240">
        <v>6</v>
      </c>
      <c r="B4240">
        <v>25</v>
      </c>
      <c r="C4240">
        <v>21</v>
      </c>
      <c r="D4240">
        <v>0</v>
      </c>
      <c r="E4240">
        <v>0</v>
      </c>
      <c r="F4240">
        <v>15.6</v>
      </c>
      <c r="G4240">
        <v>4.5999999999999996</v>
      </c>
      <c r="H4240">
        <v>0</v>
      </c>
      <c r="I4240">
        <v>15.6</v>
      </c>
      <c r="J4240">
        <v>0</v>
      </c>
      <c r="K4240">
        <v>0</v>
      </c>
    </row>
    <row r="4241" spans="1:11" x14ac:dyDescent="0.3">
      <c r="A4241">
        <v>6</v>
      </c>
      <c r="B4241">
        <v>25</v>
      </c>
      <c r="C4241">
        <v>22</v>
      </c>
      <c r="D4241">
        <v>0</v>
      </c>
      <c r="E4241">
        <v>0</v>
      </c>
      <c r="F4241">
        <v>15.2</v>
      </c>
      <c r="G4241">
        <v>4.0999999999999996</v>
      </c>
      <c r="H4241">
        <v>0</v>
      </c>
      <c r="I4241">
        <v>15.2</v>
      </c>
      <c r="J4241">
        <v>0</v>
      </c>
      <c r="K4241">
        <v>0</v>
      </c>
    </row>
    <row r="4242" spans="1:11" x14ac:dyDescent="0.3">
      <c r="A4242">
        <v>6</v>
      </c>
      <c r="B4242">
        <v>25</v>
      </c>
      <c r="C4242">
        <v>23</v>
      </c>
      <c r="D4242">
        <v>0</v>
      </c>
      <c r="E4242">
        <v>0</v>
      </c>
      <c r="F4242">
        <v>14.8</v>
      </c>
      <c r="G4242">
        <v>3.6</v>
      </c>
      <c r="H4242">
        <v>0</v>
      </c>
      <c r="I4242">
        <v>14.8</v>
      </c>
      <c r="J4242">
        <v>0</v>
      </c>
      <c r="K4242">
        <v>0</v>
      </c>
    </row>
    <row r="4243" spans="1:11" x14ac:dyDescent="0.3">
      <c r="A4243">
        <v>6</v>
      </c>
      <c r="B4243">
        <v>26</v>
      </c>
      <c r="C4243">
        <v>0</v>
      </c>
      <c r="D4243">
        <v>0</v>
      </c>
      <c r="E4243">
        <v>0</v>
      </c>
      <c r="F4243">
        <v>14.4</v>
      </c>
      <c r="G4243">
        <v>3.1</v>
      </c>
      <c r="H4243">
        <v>0</v>
      </c>
      <c r="I4243">
        <v>14.4</v>
      </c>
      <c r="J4243">
        <v>0</v>
      </c>
      <c r="K4243">
        <v>0</v>
      </c>
    </row>
    <row r="4244" spans="1:11" x14ac:dyDescent="0.3">
      <c r="A4244">
        <v>6</v>
      </c>
      <c r="B4244">
        <v>26</v>
      </c>
      <c r="C4244">
        <v>1</v>
      </c>
      <c r="D4244">
        <v>0</v>
      </c>
      <c r="E4244">
        <v>0</v>
      </c>
      <c r="F4244">
        <v>14.4</v>
      </c>
      <c r="G4244">
        <v>3.1</v>
      </c>
      <c r="H4244">
        <v>0</v>
      </c>
      <c r="I4244">
        <v>14.4</v>
      </c>
      <c r="J4244">
        <v>0</v>
      </c>
      <c r="K4244">
        <v>0</v>
      </c>
    </row>
    <row r="4245" spans="1:11" x14ac:dyDescent="0.3">
      <c r="A4245">
        <v>6</v>
      </c>
      <c r="B4245">
        <v>26</v>
      </c>
      <c r="C4245">
        <v>2</v>
      </c>
      <c r="D4245">
        <v>0</v>
      </c>
      <c r="E4245">
        <v>0</v>
      </c>
      <c r="F4245">
        <v>14.4</v>
      </c>
      <c r="G4245">
        <v>3.1</v>
      </c>
      <c r="H4245">
        <v>0</v>
      </c>
      <c r="I4245">
        <v>14.4</v>
      </c>
      <c r="J4245">
        <v>0</v>
      </c>
      <c r="K4245">
        <v>0</v>
      </c>
    </row>
    <row r="4246" spans="1:11" x14ac:dyDescent="0.3">
      <c r="A4246">
        <v>6</v>
      </c>
      <c r="B4246">
        <v>26</v>
      </c>
      <c r="C4246">
        <v>3</v>
      </c>
      <c r="D4246">
        <v>0</v>
      </c>
      <c r="E4246">
        <v>0</v>
      </c>
      <c r="F4246">
        <v>14.4</v>
      </c>
      <c r="G4246">
        <v>3.1</v>
      </c>
      <c r="H4246">
        <v>0</v>
      </c>
      <c r="I4246">
        <v>14.4</v>
      </c>
      <c r="J4246">
        <v>0</v>
      </c>
      <c r="K4246">
        <v>0</v>
      </c>
    </row>
    <row r="4247" spans="1:11" x14ac:dyDescent="0.3">
      <c r="A4247">
        <v>6</v>
      </c>
      <c r="B4247">
        <v>26</v>
      </c>
      <c r="C4247">
        <v>4</v>
      </c>
      <c r="D4247">
        <v>0</v>
      </c>
      <c r="E4247">
        <v>1</v>
      </c>
      <c r="F4247">
        <v>15.2</v>
      </c>
      <c r="G4247">
        <v>2.8</v>
      </c>
      <c r="H4247">
        <v>0.97</v>
      </c>
      <c r="I4247">
        <v>13.173999999999999</v>
      </c>
      <c r="J4247">
        <v>0.86899999999999999</v>
      </c>
      <c r="K4247">
        <v>0</v>
      </c>
    </row>
    <row r="4248" spans="1:11" x14ac:dyDescent="0.3">
      <c r="A4248">
        <v>6</v>
      </c>
      <c r="B4248">
        <v>26</v>
      </c>
      <c r="C4248">
        <v>5</v>
      </c>
      <c r="D4248">
        <v>0</v>
      </c>
      <c r="E4248">
        <v>38</v>
      </c>
      <c r="F4248">
        <v>15.9</v>
      </c>
      <c r="G4248">
        <v>2.4</v>
      </c>
      <c r="H4248">
        <v>34.715000000000003</v>
      </c>
      <c r="I4248">
        <v>14.766999999999999</v>
      </c>
      <c r="J4248">
        <v>30.923999999999999</v>
      </c>
      <c r="K4248">
        <v>24.786000000000001</v>
      </c>
    </row>
    <row r="4249" spans="1:11" x14ac:dyDescent="0.3">
      <c r="A4249">
        <v>6</v>
      </c>
      <c r="B4249">
        <v>26</v>
      </c>
      <c r="C4249">
        <v>6</v>
      </c>
      <c r="D4249">
        <v>0</v>
      </c>
      <c r="E4249">
        <v>88</v>
      </c>
      <c r="F4249">
        <v>16.7</v>
      </c>
      <c r="G4249">
        <v>2.1</v>
      </c>
      <c r="H4249">
        <v>82.569000000000003</v>
      </c>
      <c r="I4249">
        <v>17.199000000000002</v>
      </c>
      <c r="J4249">
        <v>72.947999999999993</v>
      </c>
      <c r="K4249">
        <v>65.98</v>
      </c>
    </row>
    <row r="4250" spans="1:11" x14ac:dyDescent="0.3">
      <c r="A4250">
        <v>6</v>
      </c>
      <c r="B4250">
        <v>26</v>
      </c>
      <c r="C4250">
        <v>7</v>
      </c>
      <c r="D4250">
        <v>2</v>
      </c>
      <c r="E4250">
        <v>165</v>
      </c>
      <c r="F4250">
        <v>17.2</v>
      </c>
      <c r="G4250">
        <v>2.6</v>
      </c>
      <c r="H4250">
        <v>156.75700000000001</v>
      </c>
      <c r="I4250">
        <v>20.059000000000001</v>
      </c>
      <c r="J4250">
        <v>137.089</v>
      </c>
      <c r="K4250">
        <v>128.738</v>
      </c>
    </row>
    <row r="4251" spans="1:11" x14ac:dyDescent="0.3">
      <c r="A4251">
        <v>6</v>
      </c>
      <c r="B4251">
        <v>26</v>
      </c>
      <c r="C4251">
        <v>8</v>
      </c>
      <c r="D4251">
        <v>5</v>
      </c>
      <c r="E4251">
        <v>226</v>
      </c>
      <c r="F4251">
        <v>17.8</v>
      </c>
      <c r="G4251">
        <v>3.1</v>
      </c>
      <c r="H4251">
        <v>218.42099999999999</v>
      </c>
      <c r="I4251">
        <v>22.477</v>
      </c>
      <c r="J4251">
        <v>189.452</v>
      </c>
      <c r="K4251">
        <v>179.86699999999999</v>
      </c>
    </row>
    <row r="4252" spans="1:11" x14ac:dyDescent="0.3">
      <c r="A4252">
        <v>6</v>
      </c>
      <c r="B4252">
        <v>26</v>
      </c>
      <c r="C4252">
        <v>9</v>
      </c>
      <c r="D4252">
        <v>2</v>
      </c>
      <c r="E4252">
        <v>321</v>
      </c>
      <c r="F4252">
        <v>18.3</v>
      </c>
      <c r="G4252">
        <v>3.6</v>
      </c>
      <c r="H4252">
        <v>309.76600000000002</v>
      </c>
      <c r="I4252">
        <v>25.324999999999999</v>
      </c>
      <c r="J4252">
        <v>266.09100000000001</v>
      </c>
      <c r="K4252">
        <v>254.53299999999999</v>
      </c>
    </row>
    <row r="4253" spans="1:11" x14ac:dyDescent="0.3">
      <c r="A4253">
        <v>6</v>
      </c>
      <c r="B4253">
        <v>26</v>
      </c>
      <c r="C4253">
        <v>10</v>
      </c>
      <c r="D4253">
        <v>0</v>
      </c>
      <c r="E4253">
        <v>396</v>
      </c>
      <c r="F4253">
        <v>18.7</v>
      </c>
      <c r="G4253">
        <v>4.3</v>
      </c>
      <c r="H4253">
        <v>382.74799999999999</v>
      </c>
      <c r="I4253">
        <v>27.294</v>
      </c>
      <c r="J4253">
        <v>326.52</v>
      </c>
      <c r="K4253">
        <v>313.26499999999999</v>
      </c>
    </row>
    <row r="4254" spans="1:11" x14ac:dyDescent="0.3">
      <c r="A4254">
        <v>6</v>
      </c>
      <c r="B4254">
        <v>26</v>
      </c>
      <c r="C4254">
        <v>11</v>
      </c>
      <c r="D4254">
        <v>1</v>
      </c>
      <c r="E4254">
        <v>445</v>
      </c>
      <c r="F4254">
        <v>19</v>
      </c>
      <c r="G4254">
        <v>5</v>
      </c>
      <c r="H4254">
        <v>433.11599999999999</v>
      </c>
      <c r="I4254">
        <v>28.178000000000001</v>
      </c>
      <c r="J4254">
        <v>368.33600000000001</v>
      </c>
      <c r="K4254">
        <v>353.834</v>
      </c>
    </row>
    <row r="4255" spans="1:11" x14ac:dyDescent="0.3">
      <c r="A4255">
        <v>6</v>
      </c>
      <c r="B4255">
        <v>26</v>
      </c>
      <c r="C4255">
        <v>12</v>
      </c>
      <c r="D4255">
        <v>0</v>
      </c>
      <c r="E4255">
        <v>477</v>
      </c>
      <c r="F4255">
        <v>19.399999999999999</v>
      </c>
      <c r="G4255">
        <v>5.7</v>
      </c>
      <c r="H4255">
        <v>464.12299999999999</v>
      </c>
      <c r="I4255">
        <v>28.634</v>
      </c>
      <c r="J4255">
        <v>394.07</v>
      </c>
      <c r="K4255">
        <v>378.77</v>
      </c>
    </row>
    <row r="4256" spans="1:11" x14ac:dyDescent="0.3">
      <c r="A4256">
        <v>6</v>
      </c>
      <c r="B4256">
        <v>26</v>
      </c>
      <c r="C4256">
        <v>13</v>
      </c>
      <c r="D4256">
        <v>103</v>
      </c>
      <c r="E4256">
        <v>483</v>
      </c>
      <c r="F4256">
        <v>19.600000000000001</v>
      </c>
      <c r="G4256">
        <v>5.5</v>
      </c>
      <c r="H4256">
        <v>576.28800000000001</v>
      </c>
      <c r="I4256">
        <v>31.492000000000001</v>
      </c>
      <c r="J4256">
        <v>484.31900000000002</v>
      </c>
      <c r="K4256">
        <v>466.04500000000002</v>
      </c>
    </row>
    <row r="4257" spans="1:11" x14ac:dyDescent="0.3">
      <c r="A4257">
        <v>6</v>
      </c>
      <c r="B4257">
        <v>26</v>
      </c>
      <c r="C4257">
        <v>14</v>
      </c>
      <c r="D4257">
        <v>233</v>
      </c>
      <c r="E4257">
        <v>346</v>
      </c>
      <c r="F4257">
        <v>19.8</v>
      </c>
      <c r="G4257">
        <v>5.4</v>
      </c>
      <c r="H4257">
        <v>546.23199999999997</v>
      </c>
      <c r="I4257">
        <v>31.417000000000002</v>
      </c>
      <c r="J4257">
        <v>458.85</v>
      </c>
      <c r="K4257">
        <v>441.44400000000002</v>
      </c>
    </row>
    <row r="4258" spans="1:11" x14ac:dyDescent="0.3">
      <c r="A4258">
        <v>6</v>
      </c>
      <c r="B4258">
        <v>26</v>
      </c>
      <c r="C4258">
        <v>15</v>
      </c>
      <c r="D4258">
        <v>257</v>
      </c>
      <c r="E4258">
        <v>308</v>
      </c>
      <c r="F4258">
        <v>20</v>
      </c>
      <c r="G4258">
        <v>5.2</v>
      </c>
      <c r="H4258">
        <v>483.35</v>
      </c>
      <c r="I4258">
        <v>30.445</v>
      </c>
      <c r="J4258">
        <v>406.25</v>
      </c>
      <c r="K4258">
        <v>390.565</v>
      </c>
    </row>
    <row r="4259" spans="1:11" x14ac:dyDescent="0.3">
      <c r="A4259">
        <v>6</v>
      </c>
      <c r="B4259">
        <v>26</v>
      </c>
      <c r="C4259">
        <v>16</v>
      </c>
      <c r="D4259">
        <v>228</v>
      </c>
      <c r="E4259">
        <v>210</v>
      </c>
      <c r="F4259">
        <v>18.3</v>
      </c>
      <c r="G4259">
        <v>5.2</v>
      </c>
      <c r="H4259">
        <v>317.88900000000001</v>
      </c>
      <c r="I4259">
        <v>24.942</v>
      </c>
      <c r="J4259">
        <v>269.38099999999997</v>
      </c>
      <c r="K4259">
        <v>257.73399999999998</v>
      </c>
    </row>
    <row r="4260" spans="1:11" x14ac:dyDescent="0.3">
      <c r="A4260">
        <v>6</v>
      </c>
      <c r="B4260">
        <v>26</v>
      </c>
      <c r="C4260">
        <v>17</v>
      </c>
      <c r="D4260">
        <v>93</v>
      </c>
      <c r="E4260">
        <v>173</v>
      </c>
      <c r="F4260">
        <v>16.7</v>
      </c>
      <c r="G4260">
        <v>5.2</v>
      </c>
      <c r="H4260">
        <v>186.46600000000001</v>
      </c>
      <c r="I4260">
        <v>20.038</v>
      </c>
      <c r="J4260">
        <v>159.29400000000001</v>
      </c>
      <c r="K4260">
        <v>150.43100000000001</v>
      </c>
    </row>
    <row r="4261" spans="1:11" x14ac:dyDescent="0.3">
      <c r="A4261">
        <v>6</v>
      </c>
      <c r="B4261">
        <v>26</v>
      </c>
      <c r="C4261">
        <v>18</v>
      </c>
      <c r="D4261">
        <v>12</v>
      </c>
      <c r="E4261">
        <v>38</v>
      </c>
      <c r="F4261">
        <v>15</v>
      </c>
      <c r="G4261">
        <v>5.2</v>
      </c>
      <c r="H4261">
        <v>36.6</v>
      </c>
      <c r="I4261">
        <v>14.682</v>
      </c>
      <c r="J4261">
        <v>32.207000000000001</v>
      </c>
      <c r="K4261">
        <v>26.044</v>
      </c>
    </row>
    <row r="4262" spans="1:11" x14ac:dyDescent="0.3">
      <c r="A4262">
        <v>6</v>
      </c>
      <c r="B4262">
        <v>26</v>
      </c>
      <c r="C4262">
        <v>19</v>
      </c>
      <c r="D4262">
        <v>1</v>
      </c>
      <c r="E4262">
        <v>13</v>
      </c>
      <c r="F4262">
        <v>14.4</v>
      </c>
      <c r="G4262">
        <v>4.7</v>
      </c>
      <c r="H4262">
        <v>12.321</v>
      </c>
      <c r="I4262">
        <v>13.112</v>
      </c>
      <c r="J4262">
        <v>11.037000000000001</v>
      </c>
      <c r="K4262">
        <v>5.27</v>
      </c>
    </row>
    <row r="4263" spans="1:11" x14ac:dyDescent="0.3">
      <c r="A4263">
        <v>6</v>
      </c>
      <c r="B4263">
        <v>26</v>
      </c>
      <c r="C4263">
        <v>20</v>
      </c>
      <c r="D4263">
        <v>0</v>
      </c>
      <c r="E4263">
        <v>0</v>
      </c>
      <c r="F4263">
        <v>13.9</v>
      </c>
      <c r="G4263">
        <v>4.0999999999999996</v>
      </c>
      <c r="H4263">
        <v>0</v>
      </c>
      <c r="I4263">
        <v>13.9</v>
      </c>
      <c r="J4263">
        <v>0</v>
      </c>
      <c r="K4263">
        <v>0</v>
      </c>
    </row>
    <row r="4264" spans="1:11" x14ac:dyDescent="0.3">
      <c r="A4264">
        <v>6</v>
      </c>
      <c r="B4264">
        <v>26</v>
      </c>
      <c r="C4264">
        <v>21</v>
      </c>
      <c r="D4264">
        <v>0</v>
      </c>
      <c r="E4264">
        <v>0</v>
      </c>
      <c r="F4264">
        <v>13.3</v>
      </c>
      <c r="G4264">
        <v>3.6</v>
      </c>
      <c r="H4264">
        <v>0</v>
      </c>
      <c r="I4264">
        <v>13.3</v>
      </c>
      <c r="J4264">
        <v>0</v>
      </c>
      <c r="K4264">
        <v>0</v>
      </c>
    </row>
    <row r="4265" spans="1:11" x14ac:dyDescent="0.3">
      <c r="A4265">
        <v>6</v>
      </c>
      <c r="B4265">
        <v>26</v>
      </c>
      <c r="C4265">
        <v>22</v>
      </c>
      <c r="D4265">
        <v>0</v>
      </c>
      <c r="E4265">
        <v>0</v>
      </c>
      <c r="F4265">
        <v>13.1</v>
      </c>
      <c r="G4265">
        <v>4.0999999999999996</v>
      </c>
      <c r="H4265">
        <v>0</v>
      </c>
      <c r="I4265">
        <v>13.1</v>
      </c>
      <c r="J4265">
        <v>0</v>
      </c>
      <c r="K4265">
        <v>0</v>
      </c>
    </row>
    <row r="4266" spans="1:11" x14ac:dyDescent="0.3">
      <c r="A4266">
        <v>6</v>
      </c>
      <c r="B4266">
        <v>26</v>
      </c>
      <c r="C4266">
        <v>23</v>
      </c>
      <c r="D4266">
        <v>0</v>
      </c>
      <c r="E4266">
        <v>0</v>
      </c>
      <c r="F4266">
        <v>13</v>
      </c>
      <c r="G4266">
        <v>4.7</v>
      </c>
      <c r="H4266">
        <v>0</v>
      </c>
      <c r="I4266">
        <v>13</v>
      </c>
      <c r="J4266">
        <v>0</v>
      </c>
      <c r="K4266">
        <v>0</v>
      </c>
    </row>
    <row r="4267" spans="1:11" x14ac:dyDescent="0.3">
      <c r="A4267">
        <v>6</v>
      </c>
      <c r="B4267">
        <v>27</v>
      </c>
      <c r="C4267">
        <v>0</v>
      </c>
      <c r="D4267">
        <v>0</v>
      </c>
      <c r="E4267">
        <v>0</v>
      </c>
      <c r="F4267">
        <v>12.8</v>
      </c>
      <c r="G4267">
        <v>5.2</v>
      </c>
      <c r="H4267">
        <v>0</v>
      </c>
      <c r="I4267">
        <v>12.8</v>
      </c>
      <c r="J4267">
        <v>0</v>
      </c>
      <c r="K4267">
        <v>0</v>
      </c>
    </row>
    <row r="4268" spans="1:11" x14ac:dyDescent="0.3">
      <c r="A4268">
        <v>6</v>
      </c>
      <c r="B4268">
        <v>27</v>
      </c>
      <c r="C4268">
        <v>1</v>
      </c>
      <c r="D4268">
        <v>0</v>
      </c>
      <c r="E4268">
        <v>0</v>
      </c>
      <c r="F4268">
        <v>12.6</v>
      </c>
      <c r="G4268">
        <v>5</v>
      </c>
      <c r="H4268">
        <v>0</v>
      </c>
      <c r="I4268">
        <v>12.6</v>
      </c>
      <c r="J4268">
        <v>0</v>
      </c>
      <c r="K4268">
        <v>0</v>
      </c>
    </row>
    <row r="4269" spans="1:11" x14ac:dyDescent="0.3">
      <c r="A4269">
        <v>6</v>
      </c>
      <c r="B4269">
        <v>27</v>
      </c>
      <c r="C4269">
        <v>2</v>
      </c>
      <c r="D4269">
        <v>0</v>
      </c>
      <c r="E4269">
        <v>0</v>
      </c>
      <c r="F4269">
        <v>12.4</v>
      </c>
      <c r="G4269">
        <v>4.8</v>
      </c>
      <c r="H4269">
        <v>0</v>
      </c>
      <c r="I4269">
        <v>12.4</v>
      </c>
      <c r="J4269">
        <v>0</v>
      </c>
      <c r="K4269">
        <v>0</v>
      </c>
    </row>
    <row r="4270" spans="1:11" x14ac:dyDescent="0.3">
      <c r="A4270">
        <v>6</v>
      </c>
      <c r="B4270">
        <v>27</v>
      </c>
      <c r="C4270">
        <v>3</v>
      </c>
      <c r="D4270">
        <v>0</v>
      </c>
      <c r="E4270">
        <v>0</v>
      </c>
      <c r="F4270">
        <v>12.2</v>
      </c>
      <c r="G4270">
        <v>4.5999999999999996</v>
      </c>
      <c r="H4270">
        <v>0</v>
      </c>
      <c r="I4270">
        <v>12.2</v>
      </c>
      <c r="J4270">
        <v>0</v>
      </c>
      <c r="K4270">
        <v>0</v>
      </c>
    </row>
    <row r="4271" spans="1:11" x14ac:dyDescent="0.3">
      <c r="A4271">
        <v>6</v>
      </c>
      <c r="B4271">
        <v>27</v>
      </c>
      <c r="C4271">
        <v>4</v>
      </c>
      <c r="D4271">
        <v>1</v>
      </c>
      <c r="E4271">
        <v>0</v>
      </c>
      <c r="F4271">
        <v>12.4</v>
      </c>
      <c r="G4271">
        <v>4.3</v>
      </c>
      <c r="H4271">
        <v>0</v>
      </c>
      <c r="I4271">
        <v>12.4</v>
      </c>
      <c r="J4271">
        <v>0</v>
      </c>
      <c r="K4271">
        <v>0</v>
      </c>
    </row>
    <row r="4272" spans="1:11" x14ac:dyDescent="0.3">
      <c r="A4272">
        <v>6</v>
      </c>
      <c r="B4272">
        <v>27</v>
      </c>
      <c r="C4272">
        <v>5</v>
      </c>
      <c r="D4272">
        <v>50</v>
      </c>
      <c r="E4272">
        <v>30</v>
      </c>
      <c r="F4272">
        <v>12.6</v>
      </c>
      <c r="G4272">
        <v>3.9</v>
      </c>
      <c r="H4272">
        <v>26.544</v>
      </c>
      <c r="I4272">
        <v>11.382999999999999</v>
      </c>
      <c r="J4272">
        <v>23.916</v>
      </c>
      <c r="K4272">
        <v>17.911000000000001</v>
      </c>
    </row>
    <row r="4273" spans="1:11" x14ac:dyDescent="0.3">
      <c r="A4273">
        <v>6</v>
      </c>
      <c r="B4273">
        <v>27</v>
      </c>
      <c r="C4273">
        <v>6</v>
      </c>
      <c r="D4273">
        <v>176</v>
      </c>
      <c r="E4273">
        <v>71</v>
      </c>
      <c r="F4273">
        <v>12.8</v>
      </c>
      <c r="G4273">
        <v>3.6</v>
      </c>
      <c r="H4273">
        <v>98.784999999999997</v>
      </c>
      <c r="I4273">
        <v>13.576000000000001</v>
      </c>
      <c r="J4273">
        <v>79.415999999999997</v>
      </c>
      <c r="K4273">
        <v>72.314999999999998</v>
      </c>
    </row>
    <row r="4274" spans="1:11" x14ac:dyDescent="0.3">
      <c r="A4274">
        <v>6</v>
      </c>
      <c r="B4274">
        <v>27</v>
      </c>
      <c r="C4274">
        <v>7</v>
      </c>
      <c r="D4274">
        <v>507</v>
      </c>
      <c r="E4274">
        <v>126</v>
      </c>
      <c r="F4274">
        <v>14.3</v>
      </c>
      <c r="G4274">
        <v>4.0999999999999996</v>
      </c>
      <c r="H4274">
        <v>332.572</v>
      </c>
      <c r="I4274">
        <v>21.193999999999999</v>
      </c>
      <c r="J4274">
        <v>276.43200000000002</v>
      </c>
      <c r="K4274">
        <v>264.59199999999998</v>
      </c>
    </row>
    <row r="4275" spans="1:11" x14ac:dyDescent="0.3">
      <c r="A4275">
        <v>6</v>
      </c>
      <c r="B4275">
        <v>27</v>
      </c>
      <c r="C4275">
        <v>8</v>
      </c>
      <c r="D4275">
        <v>544</v>
      </c>
      <c r="E4275">
        <v>146</v>
      </c>
      <c r="F4275">
        <v>15.7</v>
      </c>
      <c r="G4275">
        <v>4.7</v>
      </c>
      <c r="H4275">
        <v>486.59</v>
      </c>
      <c r="I4275">
        <v>26.297000000000001</v>
      </c>
      <c r="J4275">
        <v>411.35700000000003</v>
      </c>
      <c r="K4275">
        <v>395.51</v>
      </c>
    </row>
    <row r="4276" spans="1:11" x14ac:dyDescent="0.3">
      <c r="A4276">
        <v>6</v>
      </c>
      <c r="B4276">
        <v>27</v>
      </c>
      <c r="C4276">
        <v>9</v>
      </c>
      <c r="D4276">
        <v>826</v>
      </c>
      <c r="E4276">
        <v>141</v>
      </c>
      <c r="F4276">
        <v>17.2</v>
      </c>
      <c r="G4276">
        <v>5.2</v>
      </c>
      <c r="H4276">
        <v>800.91700000000003</v>
      </c>
      <c r="I4276">
        <v>34.424999999999997</v>
      </c>
      <c r="J4276">
        <v>663.81</v>
      </c>
      <c r="K4276">
        <v>638.79600000000005</v>
      </c>
    </row>
    <row r="4277" spans="1:11" x14ac:dyDescent="0.3">
      <c r="A4277">
        <v>6</v>
      </c>
      <c r="B4277">
        <v>27</v>
      </c>
      <c r="C4277">
        <v>10</v>
      </c>
      <c r="D4277">
        <v>847</v>
      </c>
      <c r="E4277">
        <v>156</v>
      </c>
      <c r="F4277">
        <v>17.600000000000001</v>
      </c>
      <c r="G4277">
        <v>5.9</v>
      </c>
      <c r="H4277">
        <v>941.15700000000004</v>
      </c>
      <c r="I4277">
        <v>37.048000000000002</v>
      </c>
      <c r="J4277">
        <v>774.77200000000005</v>
      </c>
      <c r="K4277">
        <v>745.04300000000001</v>
      </c>
    </row>
    <row r="4278" spans="1:11" x14ac:dyDescent="0.3">
      <c r="A4278">
        <v>6</v>
      </c>
      <c r="B4278">
        <v>27</v>
      </c>
      <c r="C4278">
        <v>11</v>
      </c>
      <c r="D4278">
        <v>854</v>
      </c>
      <c r="E4278">
        <v>178</v>
      </c>
      <c r="F4278">
        <v>17.899999999999999</v>
      </c>
      <c r="G4278">
        <v>6.5</v>
      </c>
      <c r="H4278">
        <v>1031.886</v>
      </c>
      <c r="I4278">
        <v>38.216999999999999</v>
      </c>
      <c r="J4278">
        <v>846.31100000000004</v>
      </c>
      <c r="K4278">
        <v>813.31799999999998</v>
      </c>
    </row>
    <row r="4279" spans="1:11" x14ac:dyDescent="0.3">
      <c r="A4279">
        <v>6</v>
      </c>
      <c r="B4279">
        <v>27</v>
      </c>
      <c r="C4279">
        <v>12</v>
      </c>
      <c r="D4279">
        <v>851</v>
      </c>
      <c r="E4279">
        <v>188</v>
      </c>
      <c r="F4279">
        <v>18.3</v>
      </c>
      <c r="G4279">
        <v>7.2</v>
      </c>
      <c r="H4279">
        <v>1049.7249999999999</v>
      </c>
      <c r="I4279">
        <v>37.823999999999998</v>
      </c>
      <c r="J4279">
        <v>862.22299999999996</v>
      </c>
      <c r="K4279">
        <v>828.48099999999999</v>
      </c>
    </row>
    <row r="4280" spans="1:11" x14ac:dyDescent="0.3">
      <c r="A4280">
        <v>6</v>
      </c>
      <c r="B4280">
        <v>27</v>
      </c>
      <c r="C4280">
        <v>13</v>
      </c>
      <c r="D4280">
        <v>849</v>
      </c>
      <c r="E4280">
        <v>175</v>
      </c>
      <c r="F4280">
        <v>17.8</v>
      </c>
      <c r="G4280">
        <v>7.7</v>
      </c>
      <c r="H4280">
        <v>993.75400000000002</v>
      </c>
      <c r="I4280">
        <v>35.545000000000002</v>
      </c>
      <c r="J4280">
        <v>822.85699999999997</v>
      </c>
      <c r="K4280">
        <v>790.95299999999997</v>
      </c>
    </row>
    <row r="4281" spans="1:11" x14ac:dyDescent="0.3">
      <c r="A4281">
        <v>6</v>
      </c>
      <c r="B4281">
        <v>27</v>
      </c>
      <c r="C4281">
        <v>14</v>
      </c>
      <c r="D4281">
        <v>838</v>
      </c>
      <c r="E4281">
        <v>150</v>
      </c>
      <c r="F4281">
        <v>17.2</v>
      </c>
      <c r="G4281">
        <v>8.3000000000000007</v>
      </c>
      <c r="H4281">
        <v>869.21100000000001</v>
      </c>
      <c r="I4281">
        <v>31.933</v>
      </c>
      <c r="J4281">
        <v>728.10199999999998</v>
      </c>
      <c r="K4281">
        <v>700.40800000000002</v>
      </c>
    </row>
    <row r="4282" spans="1:11" x14ac:dyDescent="0.3">
      <c r="A4282">
        <v>6</v>
      </c>
      <c r="B4282">
        <v>27</v>
      </c>
      <c r="C4282">
        <v>15</v>
      </c>
      <c r="D4282">
        <v>806</v>
      </c>
      <c r="E4282">
        <v>131</v>
      </c>
      <c r="F4282">
        <v>16.7</v>
      </c>
      <c r="G4282">
        <v>8.8000000000000007</v>
      </c>
      <c r="H4282">
        <v>696.495</v>
      </c>
      <c r="I4282">
        <v>27.92</v>
      </c>
      <c r="J4282">
        <v>588.10599999999999</v>
      </c>
      <c r="K4282">
        <v>566.07000000000005</v>
      </c>
    </row>
    <row r="4283" spans="1:11" x14ac:dyDescent="0.3">
      <c r="A4283">
        <v>6</v>
      </c>
      <c r="B4283">
        <v>27</v>
      </c>
      <c r="C4283">
        <v>16</v>
      </c>
      <c r="D4283">
        <v>729</v>
      </c>
      <c r="E4283">
        <v>109</v>
      </c>
      <c r="F4283">
        <v>15.8</v>
      </c>
      <c r="G4283">
        <v>9.3000000000000007</v>
      </c>
      <c r="H4283">
        <v>476.23399999999998</v>
      </c>
      <c r="I4283">
        <v>22.956</v>
      </c>
      <c r="J4283">
        <v>399.46100000000001</v>
      </c>
      <c r="K4283">
        <v>383.99200000000002</v>
      </c>
    </row>
    <row r="4284" spans="1:11" x14ac:dyDescent="0.3">
      <c r="A4284">
        <v>6</v>
      </c>
      <c r="B4284">
        <v>27</v>
      </c>
      <c r="C4284">
        <v>17</v>
      </c>
      <c r="D4284">
        <v>595</v>
      </c>
      <c r="E4284">
        <v>81</v>
      </c>
      <c r="F4284">
        <v>14.8</v>
      </c>
      <c r="G4284">
        <v>9.8000000000000007</v>
      </c>
      <c r="H4284">
        <v>246.185</v>
      </c>
      <c r="I4284">
        <v>17.978000000000002</v>
      </c>
      <c r="J4284">
        <v>192.15299999999999</v>
      </c>
      <c r="K4284">
        <v>182.50200000000001</v>
      </c>
    </row>
    <row r="4285" spans="1:11" x14ac:dyDescent="0.3">
      <c r="A4285">
        <v>6</v>
      </c>
      <c r="B4285">
        <v>27</v>
      </c>
      <c r="C4285">
        <v>18</v>
      </c>
      <c r="D4285">
        <v>339</v>
      </c>
      <c r="E4285">
        <v>50</v>
      </c>
      <c r="F4285">
        <v>13.9</v>
      </c>
      <c r="G4285">
        <v>10.3</v>
      </c>
      <c r="H4285">
        <v>59.991999999999997</v>
      </c>
      <c r="I4285">
        <v>14.009</v>
      </c>
      <c r="J4285">
        <v>42.003</v>
      </c>
      <c r="K4285">
        <v>35.652000000000001</v>
      </c>
    </row>
    <row r="4286" spans="1:11" x14ac:dyDescent="0.3">
      <c r="A4286">
        <v>6</v>
      </c>
      <c r="B4286">
        <v>27</v>
      </c>
      <c r="C4286">
        <v>19</v>
      </c>
      <c r="D4286">
        <v>24</v>
      </c>
      <c r="E4286">
        <v>13</v>
      </c>
      <c r="F4286">
        <v>13.3</v>
      </c>
      <c r="G4286">
        <v>8.9</v>
      </c>
      <c r="H4286">
        <v>11.887</v>
      </c>
      <c r="I4286">
        <v>12.446999999999999</v>
      </c>
      <c r="J4286">
        <v>10.672000000000001</v>
      </c>
      <c r="K4286">
        <v>4.9119999999999999</v>
      </c>
    </row>
    <row r="4287" spans="1:11" x14ac:dyDescent="0.3">
      <c r="A4287">
        <v>6</v>
      </c>
      <c r="B4287">
        <v>27</v>
      </c>
      <c r="C4287">
        <v>20</v>
      </c>
      <c r="D4287">
        <v>0</v>
      </c>
      <c r="E4287">
        <v>0</v>
      </c>
      <c r="F4287">
        <v>12.8</v>
      </c>
      <c r="G4287">
        <v>7.6</v>
      </c>
      <c r="H4287">
        <v>0</v>
      </c>
      <c r="I4287">
        <v>12.8</v>
      </c>
      <c r="J4287">
        <v>0</v>
      </c>
      <c r="K4287">
        <v>0</v>
      </c>
    </row>
    <row r="4288" spans="1:11" x14ac:dyDescent="0.3">
      <c r="A4288">
        <v>6</v>
      </c>
      <c r="B4288">
        <v>27</v>
      </c>
      <c r="C4288">
        <v>21</v>
      </c>
      <c r="D4288">
        <v>0</v>
      </c>
      <c r="E4288">
        <v>0</v>
      </c>
      <c r="F4288">
        <v>12.2</v>
      </c>
      <c r="G4288">
        <v>6.2</v>
      </c>
      <c r="H4288">
        <v>0</v>
      </c>
      <c r="I4288">
        <v>12.2</v>
      </c>
      <c r="J4288">
        <v>0</v>
      </c>
      <c r="K4288">
        <v>0</v>
      </c>
    </row>
    <row r="4289" spans="1:11" x14ac:dyDescent="0.3">
      <c r="A4289">
        <v>6</v>
      </c>
      <c r="B4289">
        <v>27</v>
      </c>
      <c r="C4289">
        <v>22</v>
      </c>
      <c r="D4289">
        <v>0</v>
      </c>
      <c r="E4289">
        <v>0</v>
      </c>
      <c r="F4289">
        <v>12.2</v>
      </c>
      <c r="G4289">
        <v>5.9</v>
      </c>
      <c r="H4289">
        <v>0</v>
      </c>
      <c r="I4289">
        <v>12.2</v>
      </c>
      <c r="J4289">
        <v>0</v>
      </c>
      <c r="K4289">
        <v>0</v>
      </c>
    </row>
    <row r="4290" spans="1:11" x14ac:dyDescent="0.3">
      <c r="A4290">
        <v>6</v>
      </c>
      <c r="B4290">
        <v>27</v>
      </c>
      <c r="C4290">
        <v>23</v>
      </c>
      <c r="D4290">
        <v>0</v>
      </c>
      <c r="E4290">
        <v>0</v>
      </c>
      <c r="F4290">
        <v>12.2</v>
      </c>
      <c r="G4290">
        <v>5.5</v>
      </c>
      <c r="H4290">
        <v>0</v>
      </c>
      <c r="I4290">
        <v>12.2</v>
      </c>
      <c r="J4290">
        <v>0</v>
      </c>
      <c r="K4290">
        <v>0</v>
      </c>
    </row>
    <row r="4291" spans="1:11" x14ac:dyDescent="0.3">
      <c r="A4291">
        <v>6</v>
      </c>
      <c r="B4291">
        <v>28</v>
      </c>
      <c r="C4291">
        <v>0</v>
      </c>
      <c r="D4291">
        <v>0</v>
      </c>
      <c r="E4291">
        <v>0</v>
      </c>
      <c r="F4291">
        <v>12.2</v>
      </c>
      <c r="G4291">
        <v>5.2</v>
      </c>
      <c r="H4291">
        <v>0</v>
      </c>
      <c r="I4291">
        <v>12.2</v>
      </c>
      <c r="J4291">
        <v>0</v>
      </c>
      <c r="K4291">
        <v>0</v>
      </c>
    </row>
    <row r="4292" spans="1:11" x14ac:dyDescent="0.3">
      <c r="A4292">
        <v>6</v>
      </c>
      <c r="B4292">
        <v>28</v>
      </c>
      <c r="C4292">
        <v>1</v>
      </c>
      <c r="D4292">
        <v>0</v>
      </c>
      <c r="E4292">
        <v>0</v>
      </c>
      <c r="F4292">
        <v>12</v>
      </c>
      <c r="G4292">
        <v>4.5</v>
      </c>
      <c r="H4292">
        <v>0</v>
      </c>
      <c r="I4292">
        <v>12</v>
      </c>
      <c r="J4292">
        <v>0</v>
      </c>
      <c r="K4292">
        <v>0</v>
      </c>
    </row>
    <row r="4293" spans="1:11" x14ac:dyDescent="0.3">
      <c r="A4293">
        <v>6</v>
      </c>
      <c r="B4293">
        <v>28</v>
      </c>
      <c r="C4293">
        <v>2</v>
      </c>
      <c r="D4293">
        <v>0</v>
      </c>
      <c r="E4293">
        <v>0</v>
      </c>
      <c r="F4293">
        <v>11.9</v>
      </c>
      <c r="G4293">
        <v>3.8</v>
      </c>
      <c r="H4293">
        <v>0</v>
      </c>
      <c r="I4293">
        <v>11.9</v>
      </c>
      <c r="J4293">
        <v>0</v>
      </c>
      <c r="K4293">
        <v>0</v>
      </c>
    </row>
    <row r="4294" spans="1:11" x14ac:dyDescent="0.3">
      <c r="A4294">
        <v>6</v>
      </c>
      <c r="B4294">
        <v>28</v>
      </c>
      <c r="C4294">
        <v>3</v>
      </c>
      <c r="D4294">
        <v>0</v>
      </c>
      <c r="E4294">
        <v>0</v>
      </c>
      <c r="F4294">
        <v>11.7</v>
      </c>
      <c r="G4294">
        <v>3.1</v>
      </c>
      <c r="H4294">
        <v>0</v>
      </c>
      <c r="I4294">
        <v>11.7</v>
      </c>
      <c r="J4294">
        <v>0</v>
      </c>
      <c r="K4294">
        <v>0</v>
      </c>
    </row>
    <row r="4295" spans="1:11" x14ac:dyDescent="0.3">
      <c r="A4295">
        <v>6</v>
      </c>
      <c r="B4295">
        <v>28</v>
      </c>
      <c r="C4295">
        <v>4</v>
      </c>
      <c r="D4295">
        <v>0</v>
      </c>
      <c r="E4295">
        <v>1</v>
      </c>
      <c r="F4295">
        <v>12.2</v>
      </c>
      <c r="G4295">
        <v>3.4</v>
      </c>
      <c r="H4295">
        <v>0.97</v>
      </c>
      <c r="I4295">
        <v>10.25</v>
      </c>
      <c r="J4295">
        <v>0.877</v>
      </c>
      <c r="K4295">
        <v>0</v>
      </c>
    </row>
    <row r="4296" spans="1:11" x14ac:dyDescent="0.3">
      <c r="A4296">
        <v>6</v>
      </c>
      <c r="B4296">
        <v>28</v>
      </c>
      <c r="C4296">
        <v>5</v>
      </c>
      <c r="D4296">
        <v>39</v>
      </c>
      <c r="E4296">
        <v>39</v>
      </c>
      <c r="F4296">
        <v>12.8</v>
      </c>
      <c r="G4296">
        <v>3.8</v>
      </c>
      <c r="H4296">
        <v>33.389000000000003</v>
      </c>
      <c r="I4296">
        <v>11.759</v>
      </c>
      <c r="J4296">
        <v>30.045000000000002</v>
      </c>
      <c r="K4296">
        <v>23.923999999999999</v>
      </c>
    </row>
    <row r="4297" spans="1:11" x14ac:dyDescent="0.3">
      <c r="A4297">
        <v>6</v>
      </c>
      <c r="B4297">
        <v>28</v>
      </c>
      <c r="C4297">
        <v>6</v>
      </c>
      <c r="D4297">
        <v>284</v>
      </c>
      <c r="E4297">
        <v>101</v>
      </c>
      <c r="F4297">
        <v>13.3</v>
      </c>
      <c r="G4297">
        <v>4.0999999999999996</v>
      </c>
      <c r="H4297">
        <v>145.75399999999999</v>
      </c>
      <c r="I4297">
        <v>15.266</v>
      </c>
      <c r="J4297">
        <v>115.26900000000001</v>
      </c>
      <c r="K4297">
        <v>107.404</v>
      </c>
    </row>
    <row r="4298" spans="1:11" x14ac:dyDescent="0.3">
      <c r="A4298">
        <v>6</v>
      </c>
      <c r="B4298">
        <v>28</v>
      </c>
      <c r="C4298">
        <v>7</v>
      </c>
      <c r="D4298">
        <v>475</v>
      </c>
      <c r="E4298">
        <v>156</v>
      </c>
      <c r="F4298">
        <v>15</v>
      </c>
      <c r="G4298">
        <v>3.6</v>
      </c>
      <c r="H4298">
        <v>347.34100000000001</v>
      </c>
      <c r="I4298">
        <v>22.75</v>
      </c>
      <c r="J4298">
        <v>288.54399999999998</v>
      </c>
      <c r="K4298">
        <v>276.37</v>
      </c>
    </row>
    <row r="4299" spans="1:11" x14ac:dyDescent="0.3">
      <c r="A4299">
        <v>6</v>
      </c>
      <c r="B4299">
        <v>28</v>
      </c>
      <c r="C4299">
        <v>8</v>
      </c>
      <c r="D4299">
        <v>593</v>
      </c>
      <c r="E4299">
        <v>202</v>
      </c>
      <c r="F4299">
        <v>16.600000000000001</v>
      </c>
      <c r="G4299">
        <v>3.1</v>
      </c>
      <c r="H4299">
        <v>569.19399999999996</v>
      </c>
      <c r="I4299">
        <v>31.381</v>
      </c>
      <c r="J4299">
        <v>472.97300000000001</v>
      </c>
      <c r="K4299">
        <v>455.089</v>
      </c>
    </row>
    <row r="4300" spans="1:11" x14ac:dyDescent="0.3">
      <c r="A4300">
        <v>6</v>
      </c>
      <c r="B4300">
        <v>28</v>
      </c>
      <c r="C4300">
        <v>9</v>
      </c>
      <c r="D4300">
        <v>668</v>
      </c>
      <c r="E4300">
        <v>235</v>
      </c>
      <c r="F4300">
        <v>18.3</v>
      </c>
      <c r="G4300">
        <v>2.6</v>
      </c>
      <c r="H4300">
        <v>770.51400000000001</v>
      </c>
      <c r="I4300">
        <v>40.174999999999997</v>
      </c>
      <c r="J4300">
        <v>625.65200000000004</v>
      </c>
      <c r="K4300">
        <v>602.16300000000001</v>
      </c>
    </row>
    <row r="4301" spans="1:11" x14ac:dyDescent="0.3">
      <c r="A4301">
        <v>6</v>
      </c>
      <c r="B4301">
        <v>28</v>
      </c>
      <c r="C4301">
        <v>10</v>
      </c>
      <c r="D4301">
        <v>714</v>
      </c>
      <c r="E4301">
        <v>256</v>
      </c>
      <c r="F4301">
        <v>18.100000000000001</v>
      </c>
      <c r="G4301">
        <v>4.3</v>
      </c>
      <c r="H4301">
        <v>922.58699999999999</v>
      </c>
      <c r="I4301">
        <v>40.847000000000001</v>
      </c>
      <c r="J4301">
        <v>749.00400000000002</v>
      </c>
      <c r="K4301">
        <v>720.40700000000004</v>
      </c>
    </row>
    <row r="4302" spans="1:11" x14ac:dyDescent="0.3">
      <c r="A4302">
        <v>6</v>
      </c>
      <c r="B4302">
        <v>28</v>
      </c>
      <c r="C4302">
        <v>11</v>
      </c>
      <c r="D4302">
        <v>737</v>
      </c>
      <c r="E4302">
        <v>267</v>
      </c>
      <c r="F4302">
        <v>18</v>
      </c>
      <c r="G4302">
        <v>6</v>
      </c>
      <c r="H4302">
        <v>1010.627</v>
      </c>
      <c r="I4302">
        <v>38.872999999999998</v>
      </c>
      <c r="J4302">
        <v>826.88599999999997</v>
      </c>
      <c r="K4302">
        <v>794.79700000000003</v>
      </c>
    </row>
    <row r="4303" spans="1:11" x14ac:dyDescent="0.3">
      <c r="A4303">
        <v>6</v>
      </c>
      <c r="B4303">
        <v>28</v>
      </c>
      <c r="C4303">
        <v>12</v>
      </c>
      <c r="D4303">
        <v>740</v>
      </c>
      <c r="E4303">
        <v>269</v>
      </c>
      <c r="F4303">
        <v>17.8</v>
      </c>
      <c r="G4303">
        <v>7.7</v>
      </c>
      <c r="H4303">
        <v>1025.5730000000001</v>
      </c>
      <c r="I4303">
        <v>36.048999999999999</v>
      </c>
      <c r="J4303">
        <v>847.86900000000003</v>
      </c>
      <c r="K4303">
        <v>814.80399999999997</v>
      </c>
    </row>
    <row r="4304" spans="1:11" x14ac:dyDescent="0.3">
      <c r="A4304">
        <v>6</v>
      </c>
      <c r="B4304">
        <v>28</v>
      </c>
      <c r="C4304">
        <v>13</v>
      </c>
      <c r="D4304">
        <v>723</v>
      </c>
      <c r="E4304">
        <v>262</v>
      </c>
      <c r="F4304">
        <v>17.600000000000001</v>
      </c>
      <c r="G4304">
        <v>8.1999999999999993</v>
      </c>
      <c r="H4304">
        <v>965.31</v>
      </c>
      <c r="I4304">
        <v>34.119</v>
      </c>
      <c r="J4304">
        <v>803.47500000000002</v>
      </c>
      <c r="K4304">
        <v>772.45699999999999</v>
      </c>
    </row>
    <row r="4305" spans="1:11" x14ac:dyDescent="0.3">
      <c r="A4305">
        <v>6</v>
      </c>
      <c r="B4305">
        <v>28</v>
      </c>
      <c r="C4305">
        <v>14</v>
      </c>
      <c r="D4305">
        <v>692</v>
      </c>
      <c r="E4305">
        <v>245</v>
      </c>
      <c r="F4305">
        <v>17.399999999999999</v>
      </c>
      <c r="G4305">
        <v>8.8000000000000007</v>
      </c>
      <c r="H4305">
        <v>842.63699999999994</v>
      </c>
      <c r="I4305">
        <v>31.108000000000001</v>
      </c>
      <c r="J4305">
        <v>708.12</v>
      </c>
      <c r="K4305">
        <v>681.27300000000002</v>
      </c>
    </row>
    <row r="4306" spans="1:11" x14ac:dyDescent="0.3">
      <c r="A4306">
        <v>6</v>
      </c>
      <c r="B4306">
        <v>28</v>
      </c>
      <c r="C4306">
        <v>15</v>
      </c>
      <c r="D4306">
        <v>632</v>
      </c>
      <c r="E4306">
        <v>217</v>
      </c>
      <c r="F4306">
        <v>17.2</v>
      </c>
      <c r="G4306">
        <v>9.3000000000000007</v>
      </c>
      <c r="H4306">
        <v>661.23599999999999</v>
      </c>
      <c r="I4306">
        <v>27.431000000000001</v>
      </c>
      <c r="J4306">
        <v>560.101</v>
      </c>
      <c r="K4306">
        <v>539.11599999999999</v>
      </c>
    </row>
    <row r="4307" spans="1:11" x14ac:dyDescent="0.3">
      <c r="A4307">
        <v>6</v>
      </c>
      <c r="B4307">
        <v>28</v>
      </c>
      <c r="C4307">
        <v>16</v>
      </c>
      <c r="D4307">
        <v>535</v>
      </c>
      <c r="E4307">
        <v>176</v>
      </c>
      <c r="F4307">
        <v>15.9</v>
      </c>
      <c r="G4307">
        <v>10.1</v>
      </c>
      <c r="H4307">
        <v>442.35300000000001</v>
      </c>
      <c r="I4307">
        <v>22.116</v>
      </c>
      <c r="J4307">
        <v>374.70100000000002</v>
      </c>
      <c r="K4307">
        <v>360.00400000000002</v>
      </c>
    </row>
    <row r="4308" spans="1:11" x14ac:dyDescent="0.3">
      <c r="A4308">
        <v>6</v>
      </c>
      <c r="B4308">
        <v>28</v>
      </c>
      <c r="C4308">
        <v>17</v>
      </c>
      <c r="D4308">
        <v>375</v>
      </c>
      <c r="E4308">
        <v>124</v>
      </c>
      <c r="F4308">
        <v>14.6</v>
      </c>
      <c r="G4308">
        <v>11</v>
      </c>
      <c r="H4308">
        <v>223.10599999999999</v>
      </c>
      <c r="I4308">
        <v>17.163</v>
      </c>
      <c r="J4308">
        <v>181.506</v>
      </c>
      <c r="K4308">
        <v>172.114</v>
      </c>
    </row>
    <row r="4309" spans="1:11" x14ac:dyDescent="0.3">
      <c r="A4309">
        <v>6</v>
      </c>
      <c r="B4309">
        <v>28</v>
      </c>
      <c r="C4309">
        <v>18</v>
      </c>
      <c r="D4309">
        <v>136</v>
      </c>
      <c r="E4309">
        <v>66</v>
      </c>
      <c r="F4309">
        <v>13.3</v>
      </c>
      <c r="G4309">
        <v>11.8</v>
      </c>
      <c r="H4309">
        <v>63.918999999999997</v>
      </c>
      <c r="I4309">
        <v>13.414</v>
      </c>
      <c r="J4309">
        <v>52.515999999999998</v>
      </c>
      <c r="K4309">
        <v>45.959000000000003</v>
      </c>
    </row>
    <row r="4310" spans="1:11" x14ac:dyDescent="0.3">
      <c r="A4310">
        <v>6</v>
      </c>
      <c r="B4310">
        <v>28</v>
      </c>
      <c r="C4310">
        <v>19</v>
      </c>
      <c r="D4310">
        <v>1</v>
      </c>
      <c r="E4310">
        <v>13</v>
      </c>
      <c r="F4310">
        <v>12.9</v>
      </c>
      <c r="G4310">
        <v>9.6</v>
      </c>
      <c r="H4310">
        <v>12.321</v>
      </c>
      <c r="I4310">
        <v>12.095000000000001</v>
      </c>
      <c r="J4310">
        <v>11.074</v>
      </c>
      <c r="K4310">
        <v>5.3070000000000004</v>
      </c>
    </row>
    <row r="4311" spans="1:11" x14ac:dyDescent="0.3">
      <c r="A4311">
        <v>6</v>
      </c>
      <c r="B4311">
        <v>28</v>
      </c>
      <c r="C4311">
        <v>20</v>
      </c>
      <c r="D4311">
        <v>0</v>
      </c>
      <c r="E4311">
        <v>0</v>
      </c>
      <c r="F4311">
        <v>12.6</v>
      </c>
      <c r="G4311">
        <v>7.4</v>
      </c>
      <c r="H4311">
        <v>0</v>
      </c>
      <c r="I4311">
        <v>12.6</v>
      </c>
      <c r="J4311">
        <v>0</v>
      </c>
      <c r="K4311">
        <v>0</v>
      </c>
    </row>
    <row r="4312" spans="1:11" x14ac:dyDescent="0.3">
      <c r="A4312">
        <v>6</v>
      </c>
      <c r="B4312">
        <v>28</v>
      </c>
      <c r="C4312">
        <v>21</v>
      </c>
      <c r="D4312">
        <v>0</v>
      </c>
      <c r="E4312">
        <v>0</v>
      </c>
      <c r="F4312">
        <v>12.2</v>
      </c>
      <c r="G4312">
        <v>5.2</v>
      </c>
      <c r="H4312">
        <v>0</v>
      </c>
      <c r="I4312">
        <v>12.2</v>
      </c>
      <c r="J4312">
        <v>0</v>
      </c>
      <c r="K4312">
        <v>0</v>
      </c>
    </row>
    <row r="4313" spans="1:11" x14ac:dyDescent="0.3">
      <c r="A4313">
        <v>6</v>
      </c>
      <c r="B4313">
        <v>28</v>
      </c>
      <c r="C4313">
        <v>22</v>
      </c>
      <c r="D4313">
        <v>0</v>
      </c>
      <c r="E4313">
        <v>0</v>
      </c>
      <c r="F4313">
        <v>12</v>
      </c>
      <c r="G4313">
        <v>4.8</v>
      </c>
      <c r="H4313">
        <v>0</v>
      </c>
      <c r="I4313">
        <v>12</v>
      </c>
      <c r="J4313">
        <v>0</v>
      </c>
      <c r="K4313">
        <v>0</v>
      </c>
    </row>
    <row r="4314" spans="1:11" x14ac:dyDescent="0.3">
      <c r="A4314">
        <v>6</v>
      </c>
      <c r="B4314">
        <v>28</v>
      </c>
      <c r="C4314">
        <v>23</v>
      </c>
      <c r="D4314">
        <v>0</v>
      </c>
      <c r="E4314">
        <v>0</v>
      </c>
      <c r="F4314">
        <v>11.9</v>
      </c>
      <c r="G4314">
        <v>4.5</v>
      </c>
      <c r="H4314">
        <v>0</v>
      </c>
      <c r="I4314">
        <v>11.9</v>
      </c>
      <c r="J4314">
        <v>0</v>
      </c>
      <c r="K4314">
        <v>0</v>
      </c>
    </row>
    <row r="4315" spans="1:11" x14ac:dyDescent="0.3">
      <c r="A4315">
        <v>6</v>
      </c>
      <c r="B4315">
        <v>29</v>
      </c>
      <c r="C4315">
        <v>0</v>
      </c>
      <c r="D4315">
        <v>0</v>
      </c>
      <c r="E4315">
        <v>0</v>
      </c>
      <c r="F4315">
        <v>11.7</v>
      </c>
      <c r="G4315">
        <v>4.0999999999999996</v>
      </c>
      <c r="H4315">
        <v>0</v>
      </c>
      <c r="I4315">
        <v>11.7</v>
      </c>
      <c r="J4315">
        <v>0</v>
      </c>
      <c r="K4315">
        <v>0</v>
      </c>
    </row>
    <row r="4316" spans="1:11" x14ac:dyDescent="0.3">
      <c r="A4316">
        <v>6</v>
      </c>
      <c r="B4316">
        <v>29</v>
      </c>
      <c r="C4316">
        <v>1</v>
      </c>
      <c r="D4316">
        <v>0</v>
      </c>
      <c r="E4316">
        <v>0</v>
      </c>
      <c r="F4316">
        <v>11.1</v>
      </c>
      <c r="G4316">
        <v>3.8</v>
      </c>
      <c r="H4316">
        <v>0</v>
      </c>
      <c r="I4316">
        <v>11.1</v>
      </c>
      <c r="J4316">
        <v>0</v>
      </c>
      <c r="K4316">
        <v>0</v>
      </c>
    </row>
    <row r="4317" spans="1:11" x14ac:dyDescent="0.3">
      <c r="A4317">
        <v>6</v>
      </c>
      <c r="B4317">
        <v>29</v>
      </c>
      <c r="C4317">
        <v>2</v>
      </c>
      <c r="D4317">
        <v>0</v>
      </c>
      <c r="E4317">
        <v>0</v>
      </c>
      <c r="F4317">
        <v>10.6</v>
      </c>
      <c r="G4317">
        <v>3.4</v>
      </c>
      <c r="H4317">
        <v>0</v>
      </c>
      <c r="I4317">
        <v>10.6</v>
      </c>
      <c r="J4317">
        <v>0</v>
      </c>
      <c r="K4317">
        <v>0</v>
      </c>
    </row>
    <row r="4318" spans="1:11" x14ac:dyDescent="0.3">
      <c r="A4318">
        <v>6</v>
      </c>
      <c r="B4318">
        <v>29</v>
      </c>
      <c r="C4318">
        <v>3</v>
      </c>
      <c r="D4318">
        <v>0</v>
      </c>
      <c r="E4318">
        <v>0</v>
      </c>
      <c r="F4318">
        <v>10</v>
      </c>
      <c r="G4318">
        <v>3.1</v>
      </c>
      <c r="H4318">
        <v>0</v>
      </c>
      <c r="I4318">
        <v>10</v>
      </c>
      <c r="J4318">
        <v>0</v>
      </c>
      <c r="K4318">
        <v>0</v>
      </c>
    </row>
    <row r="4319" spans="1:11" x14ac:dyDescent="0.3">
      <c r="A4319">
        <v>6</v>
      </c>
      <c r="B4319">
        <v>29</v>
      </c>
      <c r="C4319">
        <v>4</v>
      </c>
      <c r="D4319">
        <v>0</v>
      </c>
      <c r="E4319">
        <v>1</v>
      </c>
      <c r="F4319">
        <v>11.1</v>
      </c>
      <c r="G4319">
        <v>2.6</v>
      </c>
      <c r="H4319">
        <v>0.97</v>
      </c>
      <c r="I4319">
        <v>8.9290000000000003</v>
      </c>
      <c r="J4319">
        <v>0.88100000000000001</v>
      </c>
      <c r="K4319">
        <v>0</v>
      </c>
    </row>
    <row r="4320" spans="1:11" x14ac:dyDescent="0.3">
      <c r="A4320">
        <v>6</v>
      </c>
      <c r="B4320">
        <v>29</v>
      </c>
      <c r="C4320">
        <v>5</v>
      </c>
      <c r="D4320">
        <v>124</v>
      </c>
      <c r="E4320">
        <v>35</v>
      </c>
      <c r="F4320">
        <v>12.2</v>
      </c>
      <c r="G4320">
        <v>2</v>
      </c>
      <c r="H4320">
        <v>28.859000000000002</v>
      </c>
      <c r="I4320">
        <v>10.693</v>
      </c>
      <c r="J4320">
        <v>26.062000000000001</v>
      </c>
      <c r="K4320">
        <v>20.015999999999998</v>
      </c>
    </row>
    <row r="4321" spans="1:11" x14ac:dyDescent="0.3">
      <c r="A4321">
        <v>6</v>
      </c>
      <c r="B4321">
        <v>29</v>
      </c>
      <c r="C4321">
        <v>6</v>
      </c>
      <c r="D4321">
        <v>445</v>
      </c>
      <c r="E4321">
        <v>77</v>
      </c>
      <c r="F4321">
        <v>13.3</v>
      </c>
      <c r="G4321">
        <v>1.5</v>
      </c>
      <c r="H4321">
        <v>154.119</v>
      </c>
      <c r="I4321">
        <v>16.178000000000001</v>
      </c>
      <c r="J4321">
        <v>114.2</v>
      </c>
      <c r="K4321">
        <v>106.358</v>
      </c>
    </row>
    <row r="4322" spans="1:11" x14ac:dyDescent="0.3">
      <c r="A4322">
        <v>6</v>
      </c>
      <c r="B4322">
        <v>29</v>
      </c>
      <c r="C4322">
        <v>7</v>
      </c>
      <c r="D4322">
        <v>625</v>
      </c>
      <c r="E4322">
        <v>113</v>
      </c>
      <c r="F4322">
        <v>14.8</v>
      </c>
      <c r="G4322">
        <v>2</v>
      </c>
      <c r="H4322">
        <v>369.35599999999999</v>
      </c>
      <c r="I4322">
        <v>24.802</v>
      </c>
      <c r="J4322">
        <v>301.452</v>
      </c>
      <c r="K4322">
        <v>288.916</v>
      </c>
    </row>
    <row r="4323" spans="1:11" x14ac:dyDescent="0.3">
      <c r="A4323">
        <v>6</v>
      </c>
      <c r="B4323">
        <v>29</v>
      </c>
      <c r="C4323">
        <v>8</v>
      </c>
      <c r="D4323">
        <v>729</v>
      </c>
      <c r="E4323">
        <v>142</v>
      </c>
      <c r="F4323">
        <v>16.3</v>
      </c>
      <c r="G4323">
        <v>2.6</v>
      </c>
      <c r="H4323">
        <v>596.04899999999998</v>
      </c>
      <c r="I4323">
        <v>32.741</v>
      </c>
      <c r="J4323">
        <v>491.83300000000003</v>
      </c>
      <c r="K4323">
        <v>473.29899999999998</v>
      </c>
    </row>
    <row r="4324" spans="1:11" x14ac:dyDescent="0.3">
      <c r="A4324">
        <v>6</v>
      </c>
      <c r="B4324">
        <v>29</v>
      </c>
      <c r="C4324">
        <v>9</v>
      </c>
      <c r="D4324">
        <v>789</v>
      </c>
      <c r="E4324">
        <v>163</v>
      </c>
      <c r="F4324">
        <v>17.8</v>
      </c>
      <c r="G4324">
        <v>3.1</v>
      </c>
      <c r="H4324">
        <v>792.82899999999995</v>
      </c>
      <c r="I4324">
        <v>39.213999999999999</v>
      </c>
      <c r="J4324">
        <v>645.774</v>
      </c>
      <c r="K4324">
        <v>621.48800000000006</v>
      </c>
    </row>
    <row r="4325" spans="1:11" x14ac:dyDescent="0.3">
      <c r="A4325">
        <v>6</v>
      </c>
      <c r="B4325">
        <v>29</v>
      </c>
      <c r="C4325">
        <v>10</v>
      </c>
      <c r="D4325">
        <v>825</v>
      </c>
      <c r="E4325">
        <v>177</v>
      </c>
      <c r="F4325">
        <v>18.7</v>
      </c>
      <c r="G4325">
        <v>5</v>
      </c>
      <c r="H4325">
        <v>941.65300000000002</v>
      </c>
      <c r="I4325">
        <v>40.128</v>
      </c>
      <c r="J4325">
        <v>766.46400000000006</v>
      </c>
      <c r="K4325">
        <v>737.10199999999998</v>
      </c>
    </row>
    <row r="4326" spans="1:11" x14ac:dyDescent="0.3">
      <c r="A4326">
        <v>6</v>
      </c>
      <c r="B4326">
        <v>29</v>
      </c>
      <c r="C4326">
        <v>11</v>
      </c>
      <c r="D4326">
        <v>843</v>
      </c>
      <c r="E4326">
        <v>184</v>
      </c>
      <c r="F4326">
        <v>19.7</v>
      </c>
      <c r="G4326">
        <v>6.9</v>
      </c>
      <c r="H4326">
        <v>1027.001</v>
      </c>
      <c r="I4326">
        <v>39.207000000000001</v>
      </c>
      <c r="J4326">
        <v>839.24300000000005</v>
      </c>
      <c r="K4326">
        <v>806.58100000000002</v>
      </c>
    </row>
    <row r="4327" spans="1:11" x14ac:dyDescent="0.3">
      <c r="A4327">
        <v>6</v>
      </c>
      <c r="B4327">
        <v>29</v>
      </c>
      <c r="C4327">
        <v>12</v>
      </c>
      <c r="D4327">
        <v>849</v>
      </c>
      <c r="E4327">
        <v>185</v>
      </c>
      <c r="F4327">
        <v>20.6</v>
      </c>
      <c r="G4327">
        <v>8.8000000000000007</v>
      </c>
      <c r="H4327">
        <v>1045.0530000000001</v>
      </c>
      <c r="I4327">
        <v>37.704000000000001</v>
      </c>
      <c r="J4327">
        <v>858.76400000000001</v>
      </c>
      <c r="K4327">
        <v>825.18600000000004</v>
      </c>
    </row>
    <row r="4328" spans="1:11" x14ac:dyDescent="0.3">
      <c r="A4328">
        <v>6</v>
      </c>
      <c r="B4328">
        <v>29</v>
      </c>
      <c r="C4328">
        <v>13</v>
      </c>
      <c r="D4328">
        <v>835</v>
      </c>
      <c r="E4328">
        <v>181</v>
      </c>
      <c r="F4328">
        <v>19.7</v>
      </c>
      <c r="G4328">
        <v>8.8000000000000007</v>
      </c>
      <c r="H4328">
        <v>987.05600000000004</v>
      </c>
      <c r="I4328">
        <v>35.872999999999998</v>
      </c>
      <c r="J4328">
        <v>816.34400000000005</v>
      </c>
      <c r="K4328">
        <v>784.73900000000003</v>
      </c>
    </row>
    <row r="4329" spans="1:11" x14ac:dyDescent="0.3">
      <c r="A4329">
        <v>6</v>
      </c>
      <c r="B4329">
        <v>29</v>
      </c>
      <c r="C4329">
        <v>14</v>
      </c>
      <c r="D4329">
        <v>812</v>
      </c>
      <c r="E4329">
        <v>170</v>
      </c>
      <c r="F4329">
        <v>18.7</v>
      </c>
      <c r="G4329">
        <v>8.8000000000000007</v>
      </c>
      <c r="H4329">
        <v>867.97500000000002</v>
      </c>
      <c r="I4329">
        <v>32.863</v>
      </c>
      <c r="J4329">
        <v>724.69</v>
      </c>
      <c r="K4329">
        <v>697.14099999999996</v>
      </c>
    </row>
    <row r="4330" spans="1:11" x14ac:dyDescent="0.3">
      <c r="A4330">
        <v>6</v>
      </c>
      <c r="B4330">
        <v>29</v>
      </c>
      <c r="C4330">
        <v>15</v>
      </c>
      <c r="D4330">
        <v>762</v>
      </c>
      <c r="E4330">
        <v>152</v>
      </c>
      <c r="F4330">
        <v>17.8</v>
      </c>
      <c r="G4330">
        <v>8.8000000000000007</v>
      </c>
      <c r="H4330">
        <v>688.24</v>
      </c>
      <c r="I4330">
        <v>28.901</v>
      </c>
      <c r="J4330">
        <v>579.35699999999997</v>
      </c>
      <c r="K4330">
        <v>557.65200000000004</v>
      </c>
    </row>
    <row r="4331" spans="1:11" x14ac:dyDescent="0.3">
      <c r="A4331">
        <v>6</v>
      </c>
      <c r="B4331">
        <v>29</v>
      </c>
      <c r="C4331">
        <v>16</v>
      </c>
      <c r="D4331">
        <v>683</v>
      </c>
      <c r="E4331">
        <v>126</v>
      </c>
      <c r="F4331">
        <v>17.100000000000001</v>
      </c>
      <c r="G4331">
        <v>8.4</v>
      </c>
      <c r="H4331">
        <v>470.74200000000002</v>
      </c>
      <c r="I4331">
        <v>24.698</v>
      </c>
      <c r="J4331">
        <v>393.202</v>
      </c>
      <c r="K4331">
        <v>377.93</v>
      </c>
    </row>
    <row r="4332" spans="1:11" x14ac:dyDescent="0.3">
      <c r="A4332">
        <v>6</v>
      </c>
      <c r="B4332">
        <v>29</v>
      </c>
      <c r="C4332">
        <v>17</v>
      </c>
      <c r="D4332">
        <v>539</v>
      </c>
      <c r="E4332">
        <v>92</v>
      </c>
      <c r="F4332">
        <v>16.3</v>
      </c>
      <c r="G4332">
        <v>8.1</v>
      </c>
      <c r="H4332">
        <v>241.47300000000001</v>
      </c>
      <c r="I4332">
        <v>19.884</v>
      </c>
      <c r="J4332">
        <v>189.166</v>
      </c>
      <c r="K4332">
        <v>179.58799999999999</v>
      </c>
    </row>
    <row r="4333" spans="1:11" x14ac:dyDescent="0.3">
      <c r="A4333">
        <v>6</v>
      </c>
      <c r="B4333">
        <v>29</v>
      </c>
      <c r="C4333">
        <v>18</v>
      </c>
      <c r="D4333">
        <v>280</v>
      </c>
      <c r="E4333">
        <v>55</v>
      </c>
      <c r="F4333">
        <v>15.6</v>
      </c>
      <c r="G4333">
        <v>7.7</v>
      </c>
      <c r="H4333">
        <v>61.13</v>
      </c>
      <c r="I4333">
        <v>15.811999999999999</v>
      </c>
      <c r="J4333">
        <v>44.643000000000001</v>
      </c>
      <c r="K4333">
        <v>38.241</v>
      </c>
    </row>
    <row r="4334" spans="1:11" x14ac:dyDescent="0.3">
      <c r="A4334">
        <v>6</v>
      </c>
      <c r="B4334">
        <v>29</v>
      </c>
      <c r="C4334">
        <v>19</v>
      </c>
      <c r="D4334">
        <v>13</v>
      </c>
      <c r="E4334">
        <v>13</v>
      </c>
      <c r="F4334">
        <v>14.8</v>
      </c>
      <c r="G4334">
        <v>6.7</v>
      </c>
      <c r="H4334">
        <v>12.433999999999999</v>
      </c>
      <c r="I4334">
        <v>13.811999999999999</v>
      </c>
      <c r="J4334">
        <v>11.112</v>
      </c>
      <c r="K4334">
        <v>5.3449999999999998</v>
      </c>
    </row>
    <row r="4335" spans="1:11" x14ac:dyDescent="0.3">
      <c r="A4335">
        <v>6</v>
      </c>
      <c r="B4335">
        <v>29</v>
      </c>
      <c r="C4335">
        <v>20</v>
      </c>
      <c r="D4335">
        <v>0</v>
      </c>
      <c r="E4335">
        <v>0</v>
      </c>
      <c r="F4335">
        <v>14.1</v>
      </c>
      <c r="G4335">
        <v>5.6</v>
      </c>
      <c r="H4335">
        <v>0</v>
      </c>
      <c r="I4335">
        <v>14.1</v>
      </c>
      <c r="J4335">
        <v>0</v>
      </c>
      <c r="K4335">
        <v>0</v>
      </c>
    </row>
    <row r="4336" spans="1:11" x14ac:dyDescent="0.3">
      <c r="A4336">
        <v>6</v>
      </c>
      <c r="B4336">
        <v>29</v>
      </c>
      <c r="C4336">
        <v>21</v>
      </c>
      <c r="D4336">
        <v>0</v>
      </c>
      <c r="E4336">
        <v>0</v>
      </c>
      <c r="F4336">
        <v>13.3</v>
      </c>
      <c r="G4336">
        <v>4.5999999999999996</v>
      </c>
      <c r="H4336">
        <v>0</v>
      </c>
      <c r="I4336">
        <v>13.3</v>
      </c>
      <c r="J4336">
        <v>0</v>
      </c>
      <c r="K4336">
        <v>0</v>
      </c>
    </row>
    <row r="4337" spans="1:11" x14ac:dyDescent="0.3">
      <c r="A4337">
        <v>6</v>
      </c>
      <c r="B4337">
        <v>29</v>
      </c>
      <c r="C4337">
        <v>22</v>
      </c>
      <c r="D4337">
        <v>0</v>
      </c>
      <c r="E4337">
        <v>0</v>
      </c>
      <c r="F4337">
        <v>12.9</v>
      </c>
      <c r="G4337">
        <v>4.4000000000000004</v>
      </c>
      <c r="H4337">
        <v>0</v>
      </c>
      <c r="I4337">
        <v>12.9</v>
      </c>
      <c r="J4337">
        <v>0</v>
      </c>
      <c r="K4337">
        <v>0</v>
      </c>
    </row>
    <row r="4338" spans="1:11" x14ac:dyDescent="0.3">
      <c r="A4338">
        <v>6</v>
      </c>
      <c r="B4338">
        <v>29</v>
      </c>
      <c r="C4338">
        <v>23</v>
      </c>
      <c r="D4338">
        <v>0</v>
      </c>
      <c r="E4338">
        <v>0</v>
      </c>
      <c r="F4338">
        <v>12.6</v>
      </c>
      <c r="G4338">
        <v>4.3</v>
      </c>
      <c r="H4338">
        <v>0</v>
      </c>
      <c r="I4338">
        <v>12.6</v>
      </c>
      <c r="J4338">
        <v>0</v>
      </c>
      <c r="K4338">
        <v>0</v>
      </c>
    </row>
    <row r="4339" spans="1:11" x14ac:dyDescent="0.3">
      <c r="A4339">
        <v>6</v>
      </c>
      <c r="B4339">
        <v>30</v>
      </c>
      <c r="C4339">
        <v>0</v>
      </c>
      <c r="D4339">
        <v>0</v>
      </c>
      <c r="E4339">
        <v>0</v>
      </c>
      <c r="F4339">
        <v>12.2</v>
      </c>
      <c r="G4339">
        <v>4.0999999999999996</v>
      </c>
      <c r="H4339">
        <v>0</v>
      </c>
      <c r="I4339">
        <v>12.2</v>
      </c>
      <c r="J4339">
        <v>0</v>
      </c>
      <c r="K4339">
        <v>0</v>
      </c>
    </row>
    <row r="4340" spans="1:11" x14ac:dyDescent="0.3">
      <c r="A4340">
        <v>6</v>
      </c>
      <c r="B4340">
        <v>30</v>
      </c>
      <c r="C4340">
        <v>1</v>
      </c>
      <c r="D4340">
        <v>0</v>
      </c>
      <c r="E4340">
        <v>0</v>
      </c>
      <c r="F4340">
        <v>11.8</v>
      </c>
      <c r="G4340">
        <v>3.8</v>
      </c>
      <c r="H4340">
        <v>0</v>
      </c>
      <c r="I4340">
        <v>11.8</v>
      </c>
      <c r="J4340">
        <v>0</v>
      </c>
      <c r="K4340">
        <v>0</v>
      </c>
    </row>
    <row r="4341" spans="1:11" x14ac:dyDescent="0.3">
      <c r="A4341">
        <v>6</v>
      </c>
      <c r="B4341">
        <v>30</v>
      </c>
      <c r="C4341">
        <v>2</v>
      </c>
      <c r="D4341">
        <v>0</v>
      </c>
      <c r="E4341">
        <v>0</v>
      </c>
      <c r="F4341">
        <v>11.5</v>
      </c>
      <c r="G4341">
        <v>3.4</v>
      </c>
      <c r="H4341">
        <v>0</v>
      </c>
      <c r="I4341">
        <v>11.5</v>
      </c>
      <c r="J4341">
        <v>0</v>
      </c>
      <c r="K4341">
        <v>0</v>
      </c>
    </row>
    <row r="4342" spans="1:11" x14ac:dyDescent="0.3">
      <c r="A4342">
        <v>6</v>
      </c>
      <c r="B4342">
        <v>30</v>
      </c>
      <c r="C4342">
        <v>3</v>
      </c>
      <c r="D4342">
        <v>0</v>
      </c>
      <c r="E4342">
        <v>0</v>
      </c>
      <c r="F4342">
        <v>11.1</v>
      </c>
      <c r="G4342">
        <v>3.1</v>
      </c>
      <c r="H4342">
        <v>0</v>
      </c>
      <c r="I4342">
        <v>11.1</v>
      </c>
      <c r="J4342">
        <v>0</v>
      </c>
      <c r="K4342">
        <v>0</v>
      </c>
    </row>
    <row r="4343" spans="1:11" x14ac:dyDescent="0.3">
      <c r="A4343">
        <v>6</v>
      </c>
      <c r="B4343">
        <v>30</v>
      </c>
      <c r="C4343">
        <v>4</v>
      </c>
      <c r="D4343">
        <v>0</v>
      </c>
      <c r="E4343">
        <v>0</v>
      </c>
      <c r="F4343">
        <v>11.8</v>
      </c>
      <c r="G4343">
        <v>2.9</v>
      </c>
      <c r="H4343">
        <v>0</v>
      </c>
      <c r="I4343">
        <v>11.8</v>
      </c>
      <c r="J4343">
        <v>0</v>
      </c>
      <c r="K4343">
        <v>0</v>
      </c>
    </row>
    <row r="4344" spans="1:11" x14ac:dyDescent="0.3">
      <c r="A4344">
        <v>6</v>
      </c>
      <c r="B4344">
        <v>30</v>
      </c>
      <c r="C4344">
        <v>5</v>
      </c>
      <c r="D4344">
        <v>69</v>
      </c>
      <c r="E4344">
        <v>35</v>
      </c>
      <c r="F4344">
        <v>12.6</v>
      </c>
      <c r="G4344">
        <v>2.8</v>
      </c>
      <c r="H4344">
        <v>30.361999999999998</v>
      </c>
      <c r="I4344">
        <v>11.324999999999999</v>
      </c>
      <c r="J4344">
        <v>27.361000000000001</v>
      </c>
      <c r="K4344">
        <v>21.29</v>
      </c>
    </row>
    <row r="4345" spans="1:11" x14ac:dyDescent="0.3">
      <c r="A4345">
        <v>6</v>
      </c>
      <c r="B4345">
        <v>30</v>
      </c>
      <c r="C4345">
        <v>6</v>
      </c>
      <c r="D4345">
        <v>315</v>
      </c>
      <c r="E4345">
        <v>96</v>
      </c>
      <c r="F4345">
        <v>13.3</v>
      </c>
      <c r="G4345">
        <v>2.6</v>
      </c>
      <c r="H4345">
        <v>145.81</v>
      </c>
      <c r="I4345">
        <v>15.555</v>
      </c>
      <c r="J4345">
        <v>113.613</v>
      </c>
      <c r="K4345">
        <v>105.78400000000001</v>
      </c>
    </row>
    <row r="4346" spans="1:11" x14ac:dyDescent="0.3">
      <c r="A4346">
        <v>6</v>
      </c>
      <c r="B4346">
        <v>30</v>
      </c>
      <c r="C4346">
        <v>7</v>
      </c>
      <c r="D4346">
        <v>555</v>
      </c>
      <c r="E4346">
        <v>120</v>
      </c>
      <c r="F4346">
        <v>15</v>
      </c>
      <c r="G4346">
        <v>2.8</v>
      </c>
      <c r="H4346">
        <v>346.77</v>
      </c>
      <c r="I4346">
        <v>23.384</v>
      </c>
      <c r="J4346">
        <v>285.209</v>
      </c>
      <c r="K4346">
        <v>273.12799999999999</v>
      </c>
    </row>
    <row r="4347" spans="1:11" x14ac:dyDescent="0.3">
      <c r="A4347">
        <v>6</v>
      </c>
      <c r="B4347">
        <v>30</v>
      </c>
      <c r="C4347">
        <v>8</v>
      </c>
      <c r="D4347">
        <v>638</v>
      </c>
      <c r="E4347">
        <v>153</v>
      </c>
      <c r="F4347">
        <v>16.600000000000001</v>
      </c>
      <c r="G4347">
        <v>2.9</v>
      </c>
      <c r="H4347">
        <v>550.32100000000003</v>
      </c>
      <c r="I4347">
        <v>31.184000000000001</v>
      </c>
      <c r="J4347">
        <v>456.95299999999997</v>
      </c>
      <c r="K4347">
        <v>439.61099999999999</v>
      </c>
    </row>
    <row r="4348" spans="1:11" x14ac:dyDescent="0.3">
      <c r="A4348">
        <v>6</v>
      </c>
      <c r="B4348">
        <v>30</v>
      </c>
      <c r="C4348">
        <v>9</v>
      </c>
      <c r="D4348">
        <v>779</v>
      </c>
      <c r="E4348">
        <v>167</v>
      </c>
      <c r="F4348">
        <v>18.3</v>
      </c>
      <c r="G4348">
        <v>3.1</v>
      </c>
      <c r="H4348">
        <v>788.52300000000002</v>
      </c>
      <c r="I4348">
        <v>39.44</v>
      </c>
      <c r="J4348">
        <v>641.73800000000006</v>
      </c>
      <c r="K4348">
        <v>617.61199999999997</v>
      </c>
    </row>
    <row r="4349" spans="1:11" x14ac:dyDescent="0.3">
      <c r="A4349">
        <v>6</v>
      </c>
      <c r="B4349">
        <v>30</v>
      </c>
      <c r="C4349">
        <v>10</v>
      </c>
      <c r="D4349">
        <v>812</v>
      </c>
      <c r="E4349">
        <v>180</v>
      </c>
      <c r="F4349">
        <v>18.7</v>
      </c>
      <c r="G4349">
        <v>4.3</v>
      </c>
      <c r="H4349">
        <v>932.56399999999996</v>
      </c>
      <c r="I4349">
        <v>41.707999999999998</v>
      </c>
      <c r="J4349">
        <v>754.63300000000004</v>
      </c>
      <c r="K4349">
        <v>725.79100000000005</v>
      </c>
    </row>
    <row r="4350" spans="1:11" x14ac:dyDescent="0.3">
      <c r="A4350">
        <v>6</v>
      </c>
      <c r="B4350">
        <v>30</v>
      </c>
      <c r="C4350">
        <v>11</v>
      </c>
      <c r="D4350">
        <v>829</v>
      </c>
      <c r="E4350">
        <v>188</v>
      </c>
      <c r="F4350">
        <v>19</v>
      </c>
      <c r="G4350">
        <v>5.5</v>
      </c>
      <c r="H4350">
        <v>1017.193</v>
      </c>
      <c r="I4350">
        <v>41.146000000000001</v>
      </c>
      <c r="J4350">
        <v>825.29200000000003</v>
      </c>
      <c r="K4350">
        <v>793.27599999999995</v>
      </c>
    </row>
    <row r="4351" spans="1:11" x14ac:dyDescent="0.3">
      <c r="A4351">
        <v>6</v>
      </c>
      <c r="B4351">
        <v>30</v>
      </c>
      <c r="C4351">
        <v>12</v>
      </c>
      <c r="D4351">
        <v>836</v>
      </c>
      <c r="E4351">
        <v>189</v>
      </c>
      <c r="F4351">
        <v>19.399999999999999</v>
      </c>
      <c r="G4351">
        <v>6.7</v>
      </c>
      <c r="H4351">
        <v>1036.2429999999999</v>
      </c>
      <c r="I4351">
        <v>39.558999999999997</v>
      </c>
      <c r="J4351">
        <v>845.74199999999996</v>
      </c>
      <c r="K4351">
        <v>812.77599999999995</v>
      </c>
    </row>
    <row r="4352" spans="1:11" x14ac:dyDescent="0.3">
      <c r="A4352">
        <v>6</v>
      </c>
      <c r="B4352">
        <v>30</v>
      </c>
      <c r="C4352">
        <v>13</v>
      </c>
      <c r="D4352">
        <v>825</v>
      </c>
      <c r="E4352">
        <v>185</v>
      </c>
      <c r="F4352">
        <v>18.7</v>
      </c>
      <c r="G4352">
        <v>7</v>
      </c>
      <c r="H4352">
        <v>981.84299999999996</v>
      </c>
      <c r="I4352">
        <v>37.332999999999998</v>
      </c>
      <c r="J4352">
        <v>807.72199999999998</v>
      </c>
      <c r="K4352">
        <v>776.51199999999994</v>
      </c>
    </row>
    <row r="4353" spans="1:11" x14ac:dyDescent="0.3">
      <c r="A4353">
        <v>6</v>
      </c>
      <c r="B4353">
        <v>30</v>
      </c>
      <c r="C4353">
        <v>14</v>
      </c>
      <c r="D4353">
        <v>797</v>
      </c>
      <c r="E4353">
        <v>174</v>
      </c>
      <c r="F4353">
        <v>17.899999999999999</v>
      </c>
      <c r="G4353">
        <v>7.4</v>
      </c>
      <c r="H4353">
        <v>859.625</v>
      </c>
      <c r="I4353">
        <v>33.606999999999999</v>
      </c>
      <c r="J4353">
        <v>715.81399999999996</v>
      </c>
      <c r="K4353">
        <v>688.64300000000003</v>
      </c>
    </row>
    <row r="4354" spans="1:11" x14ac:dyDescent="0.3">
      <c r="A4354">
        <v>6</v>
      </c>
      <c r="B4354">
        <v>30</v>
      </c>
      <c r="C4354">
        <v>15</v>
      </c>
      <c r="D4354">
        <v>748</v>
      </c>
      <c r="E4354">
        <v>155</v>
      </c>
      <c r="F4354">
        <v>17.2</v>
      </c>
      <c r="G4354">
        <v>7.7</v>
      </c>
      <c r="H4354">
        <v>681.96900000000005</v>
      </c>
      <c r="I4354">
        <v>29.213000000000001</v>
      </c>
      <c r="J4354">
        <v>573.5</v>
      </c>
      <c r="K4354">
        <v>552.01499999999999</v>
      </c>
    </row>
    <row r="4355" spans="1:11" x14ac:dyDescent="0.3">
      <c r="A4355">
        <v>6</v>
      </c>
      <c r="B4355">
        <v>30</v>
      </c>
      <c r="C4355">
        <v>16</v>
      </c>
      <c r="D4355">
        <v>637</v>
      </c>
      <c r="E4355">
        <v>128</v>
      </c>
      <c r="F4355">
        <v>16.100000000000001</v>
      </c>
      <c r="G4355">
        <v>6.7</v>
      </c>
      <c r="H4355">
        <v>449.96499999999997</v>
      </c>
      <c r="I4355">
        <v>24.536999999999999</v>
      </c>
      <c r="J4355">
        <v>376.36900000000003</v>
      </c>
      <c r="K4355">
        <v>361.62</v>
      </c>
    </row>
    <row r="4356" spans="1:11" x14ac:dyDescent="0.3">
      <c r="A4356">
        <v>6</v>
      </c>
      <c r="B4356">
        <v>30</v>
      </c>
      <c r="C4356">
        <v>17</v>
      </c>
      <c r="D4356">
        <v>483</v>
      </c>
      <c r="E4356">
        <v>96</v>
      </c>
      <c r="F4356">
        <v>15</v>
      </c>
      <c r="G4356">
        <v>5.6</v>
      </c>
      <c r="H4356">
        <v>229.61600000000001</v>
      </c>
      <c r="I4356">
        <v>19.341000000000001</v>
      </c>
      <c r="J4356">
        <v>181.46199999999999</v>
      </c>
      <c r="K4356">
        <v>172.072</v>
      </c>
    </row>
    <row r="4357" spans="1:11" x14ac:dyDescent="0.3">
      <c r="A4357">
        <v>6</v>
      </c>
      <c r="B4357">
        <v>30</v>
      </c>
      <c r="C4357">
        <v>18</v>
      </c>
      <c r="D4357">
        <v>189</v>
      </c>
      <c r="E4357">
        <v>63</v>
      </c>
      <c r="F4357">
        <v>13.8</v>
      </c>
      <c r="G4357">
        <v>4.5</v>
      </c>
      <c r="H4357">
        <v>64.694999999999993</v>
      </c>
      <c r="I4357">
        <v>14.262</v>
      </c>
      <c r="J4357">
        <v>51.167999999999999</v>
      </c>
      <c r="K4357">
        <v>44.637999999999998</v>
      </c>
    </row>
    <row r="4358" spans="1:11" x14ac:dyDescent="0.3">
      <c r="A4358">
        <v>6</v>
      </c>
      <c r="B4358">
        <v>30</v>
      </c>
      <c r="C4358">
        <v>19</v>
      </c>
      <c r="D4358">
        <v>8</v>
      </c>
      <c r="E4358">
        <v>10</v>
      </c>
      <c r="F4358">
        <v>13.3</v>
      </c>
      <c r="G4358">
        <v>4.0999999999999996</v>
      </c>
      <c r="H4358">
        <v>9.5719999999999992</v>
      </c>
      <c r="I4358">
        <v>11.901</v>
      </c>
      <c r="J4358">
        <v>8.609</v>
      </c>
      <c r="K4358">
        <v>2.8879999999999999</v>
      </c>
    </row>
    <row r="4359" spans="1:11" x14ac:dyDescent="0.3">
      <c r="A4359">
        <v>6</v>
      </c>
      <c r="B4359">
        <v>30</v>
      </c>
      <c r="C4359">
        <v>20</v>
      </c>
      <c r="D4359">
        <v>0</v>
      </c>
      <c r="E4359">
        <v>0</v>
      </c>
      <c r="F4359">
        <v>13.1</v>
      </c>
      <c r="G4359">
        <v>3.8</v>
      </c>
      <c r="H4359">
        <v>0</v>
      </c>
      <c r="I4359">
        <v>13.1</v>
      </c>
      <c r="J4359">
        <v>0</v>
      </c>
      <c r="K4359">
        <v>0</v>
      </c>
    </row>
    <row r="4360" spans="1:11" x14ac:dyDescent="0.3">
      <c r="A4360">
        <v>6</v>
      </c>
      <c r="B4360">
        <v>30</v>
      </c>
      <c r="C4360">
        <v>21</v>
      </c>
      <c r="D4360">
        <v>0</v>
      </c>
      <c r="E4360">
        <v>0</v>
      </c>
      <c r="F4360">
        <v>12.8</v>
      </c>
      <c r="G4360">
        <v>3.6</v>
      </c>
      <c r="H4360">
        <v>0</v>
      </c>
      <c r="I4360">
        <v>12.8</v>
      </c>
      <c r="J4360">
        <v>0</v>
      </c>
      <c r="K4360">
        <v>0</v>
      </c>
    </row>
    <row r="4361" spans="1:11" x14ac:dyDescent="0.3">
      <c r="A4361">
        <v>6</v>
      </c>
      <c r="B4361">
        <v>30</v>
      </c>
      <c r="C4361">
        <v>22</v>
      </c>
      <c r="D4361">
        <v>0</v>
      </c>
      <c r="E4361">
        <v>0</v>
      </c>
      <c r="F4361">
        <v>12.8</v>
      </c>
      <c r="G4361">
        <v>3.8</v>
      </c>
      <c r="H4361">
        <v>0</v>
      </c>
      <c r="I4361">
        <v>12.8</v>
      </c>
      <c r="J4361">
        <v>0</v>
      </c>
      <c r="K4361">
        <v>0</v>
      </c>
    </row>
    <row r="4362" spans="1:11" x14ac:dyDescent="0.3">
      <c r="A4362">
        <v>6</v>
      </c>
      <c r="B4362">
        <v>30</v>
      </c>
      <c r="C4362">
        <v>23</v>
      </c>
      <c r="D4362">
        <v>0</v>
      </c>
      <c r="E4362">
        <v>0</v>
      </c>
      <c r="F4362">
        <v>12.8</v>
      </c>
      <c r="G4362">
        <v>3.9</v>
      </c>
      <c r="H4362">
        <v>0</v>
      </c>
      <c r="I4362">
        <v>12.8</v>
      </c>
      <c r="J4362">
        <v>0</v>
      </c>
      <c r="K4362">
        <v>0</v>
      </c>
    </row>
    <row r="4363" spans="1:11" x14ac:dyDescent="0.3">
      <c r="A4363">
        <v>7</v>
      </c>
      <c r="B4363">
        <v>1</v>
      </c>
      <c r="C4363">
        <v>0</v>
      </c>
      <c r="D4363">
        <v>0</v>
      </c>
      <c r="E4363">
        <v>0</v>
      </c>
      <c r="F4363">
        <v>12.9</v>
      </c>
      <c r="G4363">
        <v>4</v>
      </c>
      <c r="H4363">
        <v>0</v>
      </c>
      <c r="I4363">
        <v>12.9</v>
      </c>
      <c r="J4363">
        <v>0</v>
      </c>
      <c r="K4363">
        <v>0</v>
      </c>
    </row>
    <row r="4364" spans="1:11" x14ac:dyDescent="0.3">
      <c r="A4364">
        <v>7</v>
      </c>
      <c r="B4364">
        <v>1</v>
      </c>
      <c r="C4364">
        <v>1</v>
      </c>
      <c r="D4364">
        <v>0</v>
      </c>
      <c r="E4364">
        <v>0</v>
      </c>
      <c r="F4364">
        <v>13</v>
      </c>
      <c r="G4364">
        <v>3.9</v>
      </c>
      <c r="H4364">
        <v>0</v>
      </c>
      <c r="I4364">
        <v>13</v>
      </c>
      <c r="J4364">
        <v>0</v>
      </c>
      <c r="K4364">
        <v>0</v>
      </c>
    </row>
    <row r="4365" spans="1:11" x14ac:dyDescent="0.3">
      <c r="A4365">
        <v>7</v>
      </c>
      <c r="B4365">
        <v>1</v>
      </c>
      <c r="C4365">
        <v>2</v>
      </c>
      <c r="D4365">
        <v>0</v>
      </c>
      <c r="E4365">
        <v>0</v>
      </c>
      <c r="F4365">
        <v>13</v>
      </c>
      <c r="G4365">
        <v>3.6</v>
      </c>
      <c r="H4365">
        <v>0</v>
      </c>
      <c r="I4365">
        <v>13</v>
      </c>
      <c r="J4365">
        <v>0</v>
      </c>
      <c r="K4365">
        <v>0</v>
      </c>
    </row>
    <row r="4366" spans="1:11" x14ac:dyDescent="0.3">
      <c r="A4366">
        <v>7</v>
      </c>
      <c r="B4366">
        <v>1</v>
      </c>
      <c r="C4366">
        <v>3</v>
      </c>
      <c r="D4366">
        <v>0</v>
      </c>
      <c r="E4366">
        <v>0</v>
      </c>
      <c r="F4366">
        <v>13.1</v>
      </c>
      <c r="G4366">
        <v>3.2</v>
      </c>
      <c r="H4366">
        <v>0</v>
      </c>
      <c r="I4366">
        <v>13.1</v>
      </c>
      <c r="J4366">
        <v>0</v>
      </c>
      <c r="K4366">
        <v>0</v>
      </c>
    </row>
    <row r="4367" spans="1:11" x14ac:dyDescent="0.3">
      <c r="A4367">
        <v>7</v>
      </c>
      <c r="B4367">
        <v>1</v>
      </c>
      <c r="C4367">
        <v>4</v>
      </c>
      <c r="D4367">
        <v>0</v>
      </c>
      <c r="E4367">
        <v>1</v>
      </c>
      <c r="F4367">
        <v>14.4</v>
      </c>
      <c r="G4367">
        <v>2.2999999999999998</v>
      </c>
      <c r="H4367">
        <v>0.97</v>
      </c>
      <c r="I4367">
        <v>12.208</v>
      </c>
      <c r="J4367">
        <v>0.871</v>
      </c>
      <c r="K4367">
        <v>0</v>
      </c>
    </row>
    <row r="4368" spans="1:11" x14ac:dyDescent="0.3">
      <c r="A4368">
        <v>7</v>
      </c>
      <c r="B4368">
        <v>1</v>
      </c>
      <c r="C4368">
        <v>5</v>
      </c>
      <c r="D4368">
        <v>44</v>
      </c>
      <c r="E4368">
        <v>30</v>
      </c>
      <c r="F4368">
        <v>16.100000000000001</v>
      </c>
      <c r="G4368">
        <v>1.3</v>
      </c>
      <c r="H4368">
        <v>26.457999999999998</v>
      </c>
      <c r="I4368">
        <v>14.381</v>
      </c>
      <c r="J4368">
        <v>23.599</v>
      </c>
      <c r="K4368">
        <v>17.600000000000001</v>
      </c>
    </row>
    <row r="4369" spans="1:11" x14ac:dyDescent="0.3">
      <c r="A4369">
        <v>7</v>
      </c>
      <c r="B4369">
        <v>1</v>
      </c>
      <c r="C4369">
        <v>6</v>
      </c>
      <c r="D4369">
        <v>271</v>
      </c>
      <c r="E4369">
        <v>98</v>
      </c>
      <c r="F4369">
        <v>18.3</v>
      </c>
      <c r="G4369">
        <v>0</v>
      </c>
      <c r="H4369">
        <v>139.69399999999999</v>
      </c>
      <c r="I4369">
        <v>21.949000000000002</v>
      </c>
      <c r="J4369">
        <v>107.998</v>
      </c>
      <c r="K4369">
        <v>100.291</v>
      </c>
    </row>
    <row r="4370" spans="1:11" x14ac:dyDescent="0.3">
      <c r="A4370">
        <v>7</v>
      </c>
      <c r="B4370">
        <v>1</v>
      </c>
      <c r="C4370">
        <v>7</v>
      </c>
      <c r="D4370">
        <v>458</v>
      </c>
      <c r="E4370">
        <v>147</v>
      </c>
      <c r="F4370">
        <v>20.3</v>
      </c>
      <c r="G4370">
        <v>1</v>
      </c>
      <c r="H4370">
        <v>330.529</v>
      </c>
      <c r="I4370">
        <v>30.742999999999999</v>
      </c>
      <c r="J4370">
        <v>266.67</v>
      </c>
      <c r="K4370">
        <v>255.096</v>
      </c>
    </row>
    <row r="4371" spans="1:11" x14ac:dyDescent="0.3">
      <c r="A4371">
        <v>7</v>
      </c>
      <c r="B4371">
        <v>1</v>
      </c>
      <c r="C4371">
        <v>8</v>
      </c>
      <c r="D4371">
        <v>604</v>
      </c>
      <c r="E4371">
        <v>191</v>
      </c>
      <c r="F4371">
        <v>22.4</v>
      </c>
      <c r="G4371">
        <v>2.1</v>
      </c>
      <c r="H4371">
        <v>565.87</v>
      </c>
      <c r="I4371">
        <v>38.755000000000003</v>
      </c>
      <c r="J4371">
        <v>457.59100000000001</v>
      </c>
      <c r="K4371">
        <v>440.22800000000001</v>
      </c>
    </row>
    <row r="4372" spans="1:11" x14ac:dyDescent="0.3">
      <c r="A4372">
        <v>7</v>
      </c>
      <c r="B4372">
        <v>1</v>
      </c>
      <c r="C4372">
        <v>9</v>
      </c>
      <c r="D4372">
        <v>646</v>
      </c>
      <c r="E4372">
        <v>222</v>
      </c>
      <c r="F4372">
        <v>24.4</v>
      </c>
      <c r="G4372">
        <v>3.1</v>
      </c>
      <c r="H4372">
        <v>739.55600000000004</v>
      </c>
      <c r="I4372">
        <v>44.183999999999997</v>
      </c>
      <c r="J4372">
        <v>591.577</v>
      </c>
      <c r="K4372">
        <v>569.40800000000002</v>
      </c>
    </row>
    <row r="4373" spans="1:11" x14ac:dyDescent="0.3">
      <c r="A4373">
        <v>7</v>
      </c>
      <c r="B4373">
        <v>1</v>
      </c>
      <c r="C4373">
        <v>10</v>
      </c>
      <c r="D4373">
        <v>713</v>
      </c>
      <c r="E4373">
        <v>242</v>
      </c>
      <c r="F4373">
        <v>26.3</v>
      </c>
      <c r="G4373">
        <v>4.5</v>
      </c>
      <c r="H4373">
        <v>907.35699999999997</v>
      </c>
      <c r="I4373">
        <v>48.07</v>
      </c>
      <c r="J4373">
        <v>716.91399999999999</v>
      </c>
      <c r="K4373">
        <v>689.69500000000005</v>
      </c>
    </row>
    <row r="4374" spans="1:11" x14ac:dyDescent="0.3">
      <c r="A4374">
        <v>7</v>
      </c>
      <c r="B4374">
        <v>1</v>
      </c>
      <c r="C4374">
        <v>11</v>
      </c>
      <c r="D4374">
        <v>734</v>
      </c>
      <c r="E4374">
        <v>249</v>
      </c>
      <c r="F4374">
        <v>28.1</v>
      </c>
      <c r="G4374">
        <v>5.8</v>
      </c>
      <c r="H4374">
        <v>989.779</v>
      </c>
      <c r="I4374">
        <v>49.026000000000003</v>
      </c>
      <c r="J4374">
        <v>779.58100000000002</v>
      </c>
      <c r="K4374">
        <v>749.63800000000003</v>
      </c>
    </row>
    <row r="4375" spans="1:11" x14ac:dyDescent="0.3">
      <c r="A4375">
        <v>7</v>
      </c>
      <c r="B4375">
        <v>1</v>
      </c>
      <c r="C4375">
        <v>12</v>
      </c>
      <c r="D4375">
        <v>746</v>
      </c>
      <c r="E4375">
        <v>250</v>
      </c>
      <c r="F4375">
        <v>30</v>
      </c>
      <c r="G4375">
        <v>7.2</v>
      </c>
      <c r="H4375">
        <v>1013.167</v>
      </c>
      <c r="I4375">
        <v>48.957999999999998</v>
      </c>
      <c r="J4375">
        <v>798.24400000000003</v>
      </c>
      <c r="K4375">
        <v>767.46400000000006</v>
      </c>
    </row>
    <row r="4376" spans="1:11" x14ac:dyDescent="0.3">
      <c r="A4376">
        <v>7</v>
      </c>
      <c r="B4376">
        <v>1</v>
      </c>
      <c r="C4376">
        <v>13</v>
      </c>
      <c r="D4376">
        <v>728</v>
      </c>
      <c r="E4376">
        <v>244</v>
      </c>
      <c r="F4376">
        <v>28.3</v>
      </c>
      <c r="G4376">
        <v>8.6</v>
      </c>
      <c r="H4376">
        <v>953.2</v>
      </c>
      <c r="I4376">
        <v>44.274000000000001</v>
      </c>
      <c r="J4376">
        <v>764.26800000000003</v>
      </c>
      <c r="K4376">
        <v>735.00300000000004</v>
      </c>
    </row>
    <row r="4377" spans="1:11" x14ac:dyDescent="0.3">
      <c r="A4377">
        <v>7</v>
      </c>
      <c r="B4377">
        <v>1</v>
      </c>
      <c r="C4377">
        <v>14</v>
      </c>
      <c r="D4377">
        <v>698</v>
      </c>
      <c r="E4377">
        <v>228</v>
      </c>
      <c r="F4377">
        <v>26.7</v>
      </c>
      <c r="G4377">
        <v>9.9</v>
      </c>
      <c r="H4377">
        <v>832.31200000000001</v>
      </c>
      <c r="I4377">
        <v>39.354999999999997</v>
      </c>
      <c r="J4377">
        <v>678.81</v>
      </c>
      <c r="K4377">
        <v>653.18399999999997</v>
      </c>
    </row>
    <row r="4378" spans="1:11" x14ac:dyDescent="0.3">
      <c r="A4378">
        <v>7</v>
      </c>
      <c r="B4378">
        <v>1</v>
      </c>
      <c r="C4378">
        <v>15</v>
      </c>
      <c r="D4378">
        <v>642</v>
      </c>
      <c r="E4378">
        <v>203</v>
      </c>
      <c r="F4378">
        <v>25</v>
      </c>
      <c r="G4378">
        <v>11.3</v>
      </c>
      <c r="H4378">
        <v>655.99400000000003</v>
      </c>
      <c r="I4378">
        <v>33.988</v>
      </c>
      <c r="J4378">
        <v>542.75699999999995</v>
      </c>
      <c r="K4378">
        <v>522.41</v>
      </c>
    </row>
    <row r="4379" spans="1:11" x14ac:dyDescent="0.3">
      <c r="A4379">
        <v>7</v>
      </c>
      <c r="B4379">
        <v>1</v>
      </c>
      <c r="C4379">
        <v>16</v>
      </c>
      <c r="D4379">
        <v>552</v>
      </c>
      <c r="E4379">
        <v>166</v>
      </c>
      <c r="F4379">
        <v>23.9</v>
      </c>
      <c r="G4379">
        <v>11</v>
      </c>
      <c r="H4379">
        <v>442.51799999999997</v>
      </c>
      <c r="I4379">
        <v>29.870999999999999</v>
      </c>
      <c r="J4379">
        <v>364.56</v>
      </c>
      <c r="K4379">
        <v>350.173</v>
      </c>
    </row>
    <row r="4380" spans="1:11" x14ac:dyDescent="0.3">
      <c r="A4380">
        <v>7</v>
      </c>
      <c r="B4380">
        <v>1</v>
      </c>
      <c r="C4380">
        <v>17</v>
      </c>
      <c r="D4380">
        <v>399</v>
      </c>
      <c r="E4380">
        <v>118</v>
      </c>
      <c r="F4380">
        <v>22.8</v>
      </c>
      <c r="G4380">
        <v>10.6</v>
      </c>
      <c r="H4380">
        <v>225.249</v>
      </c>
      <c r="I4380">
        <v>25.576000000000001</v>
      </c>
      <c r="J4380">
        <v>177.24799999999999</v>
      </c>
      <c r="K4380">
        <v>167.959</v>
      </c>
    </row>
    <row r="4381" spans="1:11" x14ac:dyDescent="0.3">
      <c r="A4381">
        <v>7</v>
      </c>
      <c r="B4381">
        <v>1</v>
      </c>
      <c r="C4381">
        <v>18</v>
      </c>
      <c r="D4381">
        <v>157</v>
      </c>
      <c r="E4381">
        <v>64</v>
      </c>
      <c r="F4381">
        <v>21.7</v>
      </c>
      <c r="G4381">
        <v>10.3</v>
      </c>
      <c r="H4381">
        <v>63.795999999999999</v>
      </c>
      <c r="I4381">
        <v>21.937999999999999</v>
      </c>
      <c r="J4381">
        <v>50.113999999999997</v>
      </c>
      <c r="K4381">
        <v>43.604999999999997</v>
      </c>
    </row>
    <row r="4382" spans="1:11" x14ac:dyDescent="0.3">
      <c r="A4382">
        <v>7</v>
      </c>
      <c r="B4382">
        <v>1</v>
      </c>
      <c r="C4382">
        <v>19</v>
      </c>
      <c r="D4382">
        <v>2</v>
      </c>
      <c r="E4382">
        <v>13</v>
      </c>
      <c r="F4382">
        <v>20.2</v>
      </c>
      <c r="G4382">
        <v>8.6</v>
      </c>
      <c r="H4382">
        <v>12.321</v>
      </c>
      <c r="I4382">
        <v>19.425000000000001</v>
      </c>
      <c r="J4382">
        <v>10.803000000000001</v>
      </c>
      <c r="K4382">
        <v>5.0410000000000004</v>
      </c>
    </row>
    <row r="4383" spans="1:11" x14ac:dyDescent="0.3">
      <c r="A4383">
        <v>7</v>
      </c>
      <c r="B4383">
        <v>1</v>
      </c>
      <c r="C4383">
        <v>20</v>
      </c>
      <c r="D4383">
        <v>0</v>
      </c>
      <c r="E4383">
        <v>0</v>
      </c>
      <c r="F4383">
        <v>18.7</v>
      </c>
      <c r="G4383">
        <v>6.9</v>
      </c>
      <c r="H4383">
        <v>0</v>
      </c>
      <c r="I4383">
        <v>18.7</v>
      </c>
      <c r="J4383">
        <v>0</v>
      </c>
      <c r="K4383">
        <v>0</v>
      </c>
    </row>
    <row r="4384" spans="1:11" x14ac:dyDescent="0.3">
      <c r="A4384">
        <v>7</v>
      </c>
      <c r="B4384">
        <v>1</v>
      </c>
      <c r="C4384">
        <v>21</v>
      </c>
      <c r="D4384">
        <v>0</v>
      </c>
      <c r="E4384">
        <v>0</v>
      </c>
      <c r="F4384">
        <v>17.2</v>
      </c>
      <c r="G4384">
        <v>5.2</v>
      </c>
      <c r="H4384">
        <v>0</v>
      </c>
      <c r="I4384">
        <v>17.2</v>
      </c>
      <c r="J4384">
        <v>0</v>
      </c>
      <c r="K4384">
        <v>0</v>
      </c>
    </row>
    <row r="4385" spans="1:11" x14ac:dyDescent="0.3">
      <c r="A4385">
        <v>7</v>
      </c>
      <c r="B4385">
        <v>1</v>
      </c>
      <c r="C4385">
        <v>22</v>
      </c>
      <c r="D4385">
        <v>0</v>
      </c>
      <c r="E4385">
        <v>0</v>
      </c>
      <c r="F4385">
        <v>16.7</v>
      </c>
      <c r="G4385">
        <v>4.5</v>
      </c>
      <c r="H4385">
        <v>0</v>
      </c>
      <c r="I4385">
        <v>16.7</v>
      </c>
      <c r="J4385">
        <v>0</v>
      </c>
      <c r="K4385">
        <v>0</v>
      </c>
    </row>
    <row r="4386" spans="1:11" x14ac:dyDescent="0.3">
      <c r="A4386">
        <v>7</v>
      </c>
      <c r="B4386">
        <v>1</v>
      </c>
      <c r="C4386">
        <v>23</v>
      </c>
      <c r="D4386">
        <v>0</v>
      </c>
      <c r="E4386">
        <v>0</v>
      </c>
      <c r="F4386">
        <v>16.100000000000001</v>
      </c>
      <c r="G4386">
        <v>3.8</v>
      </c>
      <c r="H4386">
        <v>0</v>
      </c>
      <c r="I4386">
        <v>16.100000000000001</v>
      </c>
      <c r="J4386">
        <v>0</v>
      </c>
      <c r="K4386">
        <v>0</v>
      </c>
    </row>
    <row r="4387" spans="1:11" x14ac:dyDescent="0.3">
      <c r="A4387">
        <v>7</v>
      </c>
      <c r="B4387">
        <v>2</v>
      </c>
      <c r="C4387">
        <v>0</v>
      </c>
      <c r="D4387">
        <v>0</v>
      </c>
      <c r="E4387">
        <v>0</v>
      </c>
      <c r="F4387">
        <v>15.6</v>
      </c>
      <c r="G4387">
        <v>3.1</v>
      </c>
      <c r="H4387">
        <v>0</v>
      </c>
      <c r="I4387">
        <v>15.6</v>
      </c>
      <c r="J4387">
        <v>0</v>
      </c>
      <c r="K4387">
        <v>0</v>
      </c>
    </row>
    <row r="4388" spans="1:11" x14ac:dyDescent="0.3">
      <c r="A4388">
        <v>7</v>
      </c>
      <c r="B4388">
        <v>2</v>
      </c>
      <c r="C4388">
        <v>1</v>
      </c>
      <c r="D4388">
        <v>0</v>
      </c>
      <c r="E4388">
        <v>0</v>
      </c>
      <c r="F4388">
        <v>15.8</v>
      </c>
      <c r="G4388">
        <v>2.1</v>
      </c>
      <c r="H4388">
        <v>0</v>
      </c>
      <c r="I4388">
        <v>15.8</v>
      </c>
      <c r="J4388">
        <v>0</v>
      </c>
      <c r="K4388">
        <v>0</v>
      </c>
    </row>
    <row r="4389" spans="1:11" x14ac:dyDescent="0.3">
      <c r="A4389">
        <v>7</v>
      </c>
      <c r="B4389">
        <v>2</v>
      </c>
      <c r="C4389">
        <v>2</v>
      </c>
      <c r="D4389">
        <v>0</v>
      </c>
      <c r="E4389">
        <v>0</v>
      </c>
      <c r="F4389">
        <v>15.9</v>
      </c>
      <c r="G4389">
        <v>1</v>
      </c>
      <c r="H4389">
        <v>0</v>
      </c>
      <c r="I4389">
        <v>15.9</v>
      </c>
      <c r="J4389">
        <v>0</v>
      </c>
      <c r="K4389">
        <v>0</v>
      </c>
    </row>
    <row r="4390" spans="1:11" x14ac:dyDescent="0.3">
      <c r="A4390">
        <v>7</v>
      </c>
      <c r="B4390">
        <v>2</v>
      </c>
      <c r="C4390">
        <v>3</v>
      </c>
      <c r="D4390">
        <v>0</v>
      </c>
      <c r="E4390">
        <v>0</v>
      </c>
      <c r="F4390">
        <v>16.100000000000001</v>
      </c>
      <c r="G4390">
        <v>0</v>
      </c>
      <c r="H4390">
        <v>0</v>
      </c>
      <c r="I4390">
        <v>16.100000000000001</v>
      </c>
      <c r="J4390">
        <v>0</v>
      </c>
      <c r="K4390">
        <v>0</v>
      </c>
    </row>
    <row r="4391" spans="1:11" x14ac:dyDescent="0.3">
      <c r="A4391">
        <v>7</v>
      </c>
      <c r="B4391">
        <v>2</v>
      </c>
      <c r="C4391">
        <v>4</v>
      </c>
      <c r="D4391">
        <v>0</v>
      </c>
      <c r="E4391">
        <v>1</v>
      </c>
      <c r="F4391">
        <v>17.600000000000001</v>
      </c>
      <c r="G4391">
        <v>0.5</v>
      </c>
      <c r="H4391">
        <v>0.97</v>
      </c>
      <c r="I4391">
        <v>14.411</v>
      </c>
      <c r="J4391">
        <v>0.86499999999999999</v>
      </c>
      <c r="K4391">
        <v>0</v>
      </c>
    </row>
    <row r="4392" spans="1:11" x14ac:dyDescent="0.3">
      <c r="A4392">
        <v>7</v>
      </c>
      <c r="B4392">
        <v>2</v>
      </c>
      <c r="C4392">
        <v>5</v>
      </c>
      <c r="D4392">
        <v>80</v>
      </c>
      <c r="E4392">
        <v>36</v>
      </c>
      <c r="F4392">
        <v>19.100000000000001</v>
      </c>
      <c r="G4392">
        <v>1</v>
      </c>
      <c r="H4392">
        <v>29.574999999999999</v>
      </c>
      <c r="I4392">
        <v>17.466999999999999</v>
      </c>
      <c r="J4392">
        <v>26.105</v>
      </c>
      <c r="K4392">
        <v>20.058</v>
      </c>
    </row>
    <row r="4393" spans="1:11" x14ac:dyDescent="0.3">
      <c r="A4393">
        <v>7</v>
      </c>
      <c r="B4393">
        <v>2</v>
      </c>
      <c r="C4393">
        <v>6</v>
      </c>
      <c r="D4393">
        <v>376</v>
      </c>
      <c r="E4393">
        <v>84</v>
      </c>
      <c r="F4393">
        <v>20.6</v>
      </c>
      <c r="G4393">
        <v>1.5</v>
      </c>
      <c r="H4393">
        <v>145.49</v>
      </c>
      <c r="I4393">
        <v>23.352</v>
      </c>
      <c r="J4393">
        <v>107.29600000000001</v>
      </c>
      <c r="K4393">
        <v>99.603999999999999</v>
      </c>
    </row>
    <row r="4394" spans="1:11" x14ac:dyDescent="0.3">
      <c r="A4394">
        <v>7</v>
      </c>
      <c r="B4394">
        <v>2</v>
      </c>
      <c r="C4394">
        <v>7</v>
      </c>
      <c r="D4394">
        <v>562</v>
      </c>
      <c r="E4394">
        <v>126</v>
      </c>
      <c r="F4394">
        <v>22.8</v>
      </c>
      <c r="G4394">
        <v>1.9</v>
      </c>
      <c r="H4394">
        <v>354.33499999999998</v>
      </c>
      <c r="I4394">
        <v>32.460999999999999</v>
      </c>
      <c r="J4394">
        <v>282.24200000000002</v>
      </c>
      <c r="K4394">
        <v>270.24299999999999</v>
      </c>
    </row>
    <row r="4395" spans="1:11" x14ac:dyDescent="0.3">
      <c r="A4395">
        <v>7</v>
      </c>
      <c r="B4395">
        <v>2</v>
      </c>
      <c r="C4395">
        <v>8</v>
      </c>
      <c r="D4395">
        <v>671</v>
      </c>
      <c r="E4395">
        <v>161</v>
      </c>
      <c r="F4395">
        <v>25</v>
      </c>
      <c r="G4395">
        <v>2.2000000000000002</v>
      </c>
      <c r="H4395">
        <v>577.529</v>
      </c>
      <c r="I4395">
        <v>41.533999999999999</v>
      </c>
      <c r="J4395">
        <v>461.71800000000002</v>
      </c>
      <c r="K4395">
        <v>444.21600000000001</v>
      </c>
    </row>
    <row r="4396" spans="1:11" x14ac:dyDescent="0.3">
      <c r="A4396">
        <v>7</v>
      </c>
      <c r="B4396">
        <v>2</v>
      </c>
      <c r="C4396">
        <v>9</v>
      </c>
      <c r="D4396">
        <v>738</v>
      </c>
      <c r="E4396">
        <v>185</v>
      </c>
      <c r="F4396">
        <v>27.2</v>
      </c>
      <c r="G4396">
        <v>2.6</v>
      </c>
      <c r="H4396">
        <v>775.08399999999995</v>
      </c>
      <c r="I4396">
        <v>48.969000000000001</v>
      </c>
      <c r="J4396">
        <v>608.697</v>
      </c>
      <c r="K4396">
        <v>585.87</v>
      </c>
    </row>
    <row r="4397" spans="1:11" x14ac:dyDescent="0.3">
      <c r="A4397">
        <v>7</v>
      </c>
      <c r="B4397">
        <v>2</v>
      </c>
      <c r="C4397">
        <v>10</v>
      </c>
      <c r="D4397">
        <v>775</v>
      </c>
      <c r="E4397">
        <v>202</v>
      </c>
      <c r="F4397">
        <v>29.8</v>
      </c>
      <c r="G4397">
        <v>2.8</v>
      </c>
      <c r="H4397">
        <v>923.73199999999997</v>
      </c>
      <c r="I4397">
        <v>55.451000000000001</v>
      </c>
      <c r="J4397">
        <v>709.30899999999997</v>
      </c>
      <c r="K4397">
        <v>682.41300000000001</v>
      </c>
    </row>
    <row r="4398" spans="1:11" x14ac:dyDescent="0.3">
      <c r="A4398">
        <v>7</v>
      </c>
      <c r="B4398">
        <v>2</v>
      </c>
      <c r="C4398">
        <v>11</v>
      </c>
      <c r="D4398">
        <v>796</v>
      </c>
      <c r="E4398">
        <v>210</v>
      </c>
      <c r="F4398">
        <v>32.4</v>
      </c>
      <c r="G4398">
        <v>2.9</v>
      </c>
      <c r="H4398">
        <v>1006.477</v>
      </c>
      <c r="I4398">
        <v>60.198</v>
      </c>
      <c r="J4398">
        <v>758.88499999999999</v>
      </c>
      <c r="K4398">
        <v>729.85699999999997</v>
      </c>
    </row>
    <row r="4399" spans="1:11" x14ac:dyDescent="0.3">
      <c r="A4399">
        <v>7</v>
      </c>
      <c r="B4399">
        <v>2</v>
      </c>
      <c r="C4399">
        <v>12</v>
      </c>
      <c r="D4399">
        <v>803</v>
      </c>
      <c r="E4399">
        <v>211</v>
      </c>
      <c r="F4399">
        <v>35</v>
      </c>
      <c r="G4399">
        <v>3.1</v>
      </c>
      <c r="H4399">
        <v>1025.4880000000001</v>
      </c>
      <c r="I4399">
        <v>62.863</v>
      </c>
      <c r="J4399">
        <v>765.03200000000004</v>
      </c>
      <c r="K4399">
        <v>735.73400000000004</v>
      </c>
    </row>
    <row r="4400" spans="1:11" x14ac:dyDescent="0.3">
      <c r="A4400">
        <v>7</v>
      </c>
      <c r="B4400">
        <v>2</v>
      </c>
      <c r="C4400">
        <v>13</v>
      </c>
      <c r="D4400">
        <v>790</v>
      </c>
      <c r="E4400">
        <v>206</v>
      </c>
      <c r="F4400">
        <v>34.299999999999997</v>
      </c>
      <c r="G4400">
        <v>4.5999999999999996</v>
      </c>
      <c r="H4400">
        <v>969.96299999999997</v>
      </c>
      <c r="I4400">
        <v>57.8</v>
      </c>
      <c r="J4400">
        <v>738.21799999999996</v>
      </c>
      <c r="K4400">
        <v>710.08900000000006</v>
      </c>
    </row>
    <row r="4401" spans="1:11" x14ac:dyDescent="0.3">
      <c r="A4401">
        <v>7</v>
      </c>
      <c r="B4401">
        <v>2</v>
      </c>
      <c r="C4401">
        <v>14</v>
      </c>
      <c r="D4401">
        <v>763</v>
      </c>
      <c r="E4401">
        <v>194</v>
      </c>
      <c r="F4401">
        <v>33.5</v>
      </c>
      <c r="G4401">
        <v>6.2</v>
      </c>
      <c r="H4401">
        <v>854.05100000000004</v>
      </c>
      <c r="I4401">
        <v>51.152000000000001</v>
      </c>
      <c r="J4401">
        <v>666.19899999999996</v>
      </c>
      <c r="K4401">
        <v>641.08799999999997</v>
      </c>
    </row>
    <row r="4402" spans="1:11" x14ac:dyDescent="0.3">
      <c r="A4402">
        <v>7</v>
      </c>
      <c r="B4402">
        <v>2</v>
      </c>
      <c r="C4402">
        <v>15</v>
      </c>
      <c r="D4402">
        <v>713</v>
      </c>
      <c r="E4402">
        <v>173</v>
      </c>
      <c r="F4402">
        <v>32.799999999999997</v>
      </c>
      <c r="G4402">
        <v>7.7</v>
      </c>
      <c r="H4402">
        <v>676.47299999999996</v>
      </c>
      <c r="I4402">
        <v>44.984999999999999</v>
      </c>
      <c r="J4402">
        <v>537.19500000000005</v>
      </c>
      <c r="K4402">
        <v>517.04999999999995</v>
      </c>
    </row>
    <row r="4403" spans="1:11" x14ac:dyDescent="0.3">
      <c r="A4403">
        <v>7</v>
      </c>
      <c r="B4403">
        <v>2</v>
      </c>
      <c r="C4403">
        <v>16</v>
      </c>
      <c r="D4403">
        <v>627</v>
      </c>
      <c r="E4403">
        <v>142</v>
      </c>
      <c r="F4403">
        <v>31.5</v>
      </c>
      <c r="G4403">
        <v>7.5</v>
      </c>
      <c r="H4403">
        <v>459.41399999999999</v>
      </c>
      <c r="I4403">
        <v>39.755000000000003</v>
      </c>
      <c r="J4403">
        <v>364.28800000000001</v>
      </c>
      <c r="K4403">
        <v>349.90899999999999</v>
      </c>
    </row>
    <row r="4404" spans="1:11" x14ac:dyDescent="0.3">
      <c r="A4404">
        <v>7</v>
      </c>
      <c r="B4404">
        <v>2</v>
      </c>
      <c r="C4404">
        <v>17</v>
      </c>
      <c r="D4404">
        <v>478</v>
      </c>
      <c r="E4404">
        <v>103</v>
      </c>
      <c r="F4404">
        <v>30.2</v>
      </c>
      <c r="G4404">
        <v>7.4</v>
      </c>
      <c r="H4404">
        <v>234.238</v>
      </c>
      <c r="I4404">
        <v>34.134999999999998</v>
      </c>
      <c r="J4404">
        <v>176.346</v>
      </c>
      <c r="K4404">
        <v>167.07900000000001</v>
      </c>
    </row>
    <row r="4405" spans="1:11" x14ac:dyDescent="0.3">
      <c r="A4405">
        <v>7</v>
      </c>
      <c r="B4405">
        <v>2</v>
      </c>
      <c r="C4405">
        <v>18</v>
      </c>
      <c r="D4405">
        <v>223</v>
      </c>
      <c r="E4405">
        <v>59</v>
      </c>
      <c r="F4405">
        <v>28.9</v>
      </c>
      <c r="G4405">
        <v>7.2</v>
      </c>
      <c r="H4405">
        <v>61.701000000000001</v>
      </c>
      <c r="I4405">
        <v>29.378</v>
      </c>
      <c r="J4405">
        <v>44.835999999999999</v>
      </c>
      <c r="K4405">
        <v>38.43</v>
      </c>
    </row>
    <row r="4406" spans="1:11" x14ac:dyDescent="0.3">
      <c r="A4406">
        <v>7</v>
      </c>
      <c r="B4406">
        <v>2</v>
      </c>
      <c r="C4406">
        <v>19</v>
      </c>
      <c r="D4406">
        <v>6</v>
      </c>
      <c r="E4406">
        <v>13</v>
      </c>
      <c r="F4406">
        <v>27.6</v>
      </c>
      <c r="G4406">
        <v>6</v>
      </c>
      <c r="H4406">
        <v>12.429</v>
      </c>
      <c r="I4406">
        <v>26.805</v>
      </c>
      <c r="J4406">
        <v>10.622</v>
      </c>
      <c r="K4406">
        <v>4.8630000000000004</v>
      </c>
    </row>
    <row r="4407" spans="1:11" x14ac:dyDescent="0.3">
      <c r="A4407">
        <v>7</v>
      </c>
      <c r="B4407">
        <v>2</v>
      </c>
      <c r="C4407">
        <v>20</v>
      </c>
      <c r="D4407">
        <v>0</v>
      </c>
      <c r="E4407">
        <v>0</v>
      </c>
      <c r="F4407">
        <v>26.3</v>
      </c>
      <c r="G4407">
        <v>4.8</v>
      </c>
      <c r="H4407">
        <v>0</v>
      </c>
      <c r="I4407">
        <v>26.3</v>
      </c>
      <c r="J4407">
        <v>0</v>
      </c>
      <c r="K4407">
        <v>0</v>
      </c>
    </row>
    <row r="4408" spans="1:11" x14ac:dyDescent="0.3">
      <c r="A4408">
        <v>7</v>
      </c>
      <c r="B4408">
        <v>2</v>
      </c>
      <c r="C4408">
        <v>21</v>
      </c>
      <c r="D4408">
        <v>0</v>
      </c>
      <c r="E4408">
        <v>0</v>
      </c>
      <c r="F4408">
        <v>25</v>
      </c>
      <c r="G4408">
        <v>3.6</v>
      </c>
      <c r="H4408">
        <v>0</v>
      </c>
      <c r="I4408">
        <v>25</v>
      </c>
      <c r="J4408">
        <v>0</v>
      </c>
      <c r="K4408">
        <v>0</v>
      </c>
    </row>
    <row r="4409" spans="1:11" x14ac:dyDescent="0.3">
      <c r="A4409">
        <v>7</v>
      </c>
      <c r="B4409">
        <v>2</v>
      </c>
      <c r="C4409">
        <v>22</v>
      </c>
      <c r="D4409">
        <v>0</v>
      </c>
      <c r="E4409">
        <v>0</v>
      </c>
      <c r="F4409">
        <v>23.1</v>
      </c>
      <c r="G4409">
        <v>2.7</v>
      </c>
      <c r="H4409">
        <v>0</v>
      </c>
      <c r="I4409">
        <v>23.1</v>
      </c>
      <c r="J4409">
        <v>0</v>
      </c>
      <c r="K4409">
        <v>0</v>
      </c>
    </row>
    <row r="4410" spans="1:11" x14ac:dyDescent="0.3">
      <c r="A4410">
        <v>7</v>
      </c>
      <c r="B4410">
        <v>2</v>
      </c>
      <c r="C4410">
        <v>23</v>
      </c>
      <c r="D4410">
        <v>0</v>
      </c>
      <c r="E4410">
        <v>0</v>
      </c>
      <c r="F4410">
        <v>21.3</v>
      </c>
      <c r="G4410">
        <v>1.9</v>
      </c>
      <c r="H4410">
        <v>0</v>
      </c>
      <c r="I4410">
        <v>21.3</v>
      </c>
      <c r="J4410">
        <v>0</v>
      </c>
      <c r="K4410">
        <v>0</v>
      </c>
    </row>
    <row r="4411" spans="1:11" x14ac:dyDescent="0.3">
      <c r="A4411">
        <v>7</v>
      </c>
      <c r="B4411">
        <v>3</v>
      </c>
      <c r="C4411">
        <v>0</v>
      </c>
      <c r="D4411">
        <v>0</v>
      </c>
      <c r="E4411">
        <v>0</v>
      </c>
      <c r="F4411">
        <v>19.399999999999999</v>
      </c>
      <c r="G4411">
        <v>1</v>
      </c>
      <c r="H4411">
        <v>0</v>
      </c>
      <c r="I4411">
        <v>19.399999999999999</v>
      </c>
      <c r="J4411">
        <v>0</v>
      </c>
      <c r="K4411">
        <v>0</v>
      </c>
    </row>
    <row r="4412" spans="1:11" x14ac:dyDescent="0.3">
      <c r="A4412">
        <v>7</v>
      </c>
      <c r="B4412">
        <v>3</v>
      </c>
      <c r="C4412">
        <v>1</v>
      </c>
      <c r="D4412">
        <v>0</v>
      </c>
      <c r="E4412">
        <v>0</v>
      </c>
      <c r="F4412">
        <v>18.5</v>
      </c>
      <c r="G4412">
        <v>1.7</v>
      </c>
      <c r="H4412">
        <v>0</v>
      </c>
      <c r="I4412">
        <v>18.5</v>
      </c>
      <c r="J4412">
        <v>0</v>
      </c>
      <c r="K4412">
        <v>0</v>
      </c>
    </row>
    <row r="4413" spans="1:11" x14ac:dyDescent="0.3">
      <c r="A4413">
        <v>7</v>
      </c>
      <c r="B4413">
        <v>3</v>
      </c>
      <c r="C4413">
        <v>2</v>
      </c>
      <c r="D4413">
        <v>0</v>
      </c>
      <c r="E4413">
        <v>0</v>
      </c>
      <c r="F4413">
        <v>17.600000000000001</v>
      </c>
      <c r="G4413">
        <v>2.4</v>
      </c>
      <c r="H4413">
        <v>0</v>
      </c>
      <c r="I4413">
        <v>17.600000000000001</v>
      </c>
      <c r="J4413">
        <v>0</v>
      </c>
      <c r="K4413">
        <v>0</v>
      </c>
    </row>
    <row r="4414" spans="1:11" x14ac:dyDescent="0.3">
      <c r="A4414">
        <v>7</v>
      </c>
      <c r="B4414">
        <v>3</v>
      </c>
      <c r="C4414">
        <v>3</v>
      </c>
      <c r="D4414">
        <v>0</v>
      </c>
      <c r="E4414">
        <v>0</v>
      </c>
      <c r="F4414">
        <v>16.7</v>
      </c>
      <c r="G4414">
        <v>3.1</v>
      </c>
      <c r="H4414">
        <v>0</v>
      </c>
      <c r="I4414">
        <v>16.7</v>
      </c>
      <c r="J4414">
        <v>0</v>
      </c>
      <c r="K4414">
        <v>0</v>
      </c>
    </row>
    <row r="4415" spans="1:11" x14ac:dyDescent="0.3">
      <c r="A4415">
        <v>7</v>
      </c>
      <c r="B4415">
        <v>3</v>
      </c>
      <c r="C4415">
        <v>4</v>
      </c>
      <c r="D4415">
        <v>0</v>
      </c>
      <c r="E4415">
        <v>1</v>
      </c>
      <c r="F4415">
        <v>18.7</v>
      </c>
      <c r="G4415">
        <v>3.6</v>
      </c>
      <c r="H4415">
        <v>0.97</v>
      </c>
      <c r="I4415">
        <v>16.951000000000001</v>
      </c>
      <c r="J4415">
        <v>0.85799999999999998</v>
      </c>
      <c r="K4415">
        <v>0</v>
      </c>
    </row>
    <row r="4416" spans="1:11" x14ac:dyDescent="0.3">
      <c r="A4416">
        <v>7</v>
      </c>
      <c r="B4416">
        <v>3</v>
      </c>
      <c r="C4416">
        <v>5</v>
      </c>
      <c r="D4416">
        <v>4</v>
      </c>
      <c r="E4416">
        <v>32</v>
      </c>
      <c r="F4416">
        <v>20.8</v>
      </c>
      <c r="G4416">
        <v>4.0999999999999996</v>
      </c>
      <c r="H4416">
        <v>29.640999999999998</v>
      </c>
      <c r="I4416">
        <v>19.879000000000001</v>
      </c>
      <c r="J4416">
        <v>25.948</v>
      </c>
      <c r="K4416">
        <v>19.904</v>
      </c>
    </row>
    <row r="4417" spans="1:11" x14ac:dyDescent="0.3">
      <c r="A4417">
        <v>7</v>
      </c>
      <c r="B4417">
        <v>3</v>
      </c>
      <c r="C4417">
        <v>6</v>
      </c>
      <c r="D4417">
        <v>145</v>
      </c>
      <c r="E4417">
        <v>109</v>
      </c>
      <c r="F4417">
        <v>22.8</v>
      </c>
      <c r="G4417">
        <v>4.5999999999999996</v>
      </c>
      <c r="H4417">
        <v>126.36799999999999</v>
      </c>
      <c r="I4417">
        <v>24.367999999999999</v>
      </c>
      <c r="J4417">
        <v>101.78400000000001</v>
      </c>
      <c r="K4417">
        <v>94.212000000000003</v>
      </c>
    </row>
    <row r="4418" spans="1:11" x14ac:dyDescent="0.3">
      <c r="A4418">
        <v>7</v>
      </c>
      <c r="B4418">
        <v>3</v>
      </c>
      <c r="C4418">
        <v>7</v>
      </c>
      <c r="D4418">
        <v>514</v>
      </c>
      <c r="E4418">
        <v>143</v>
      </c>
      <c r="F4418">
        <v>24.5</v>
      </c>
      <c r="G4418">
        <v>3.9</v>
      </c>
      <c r="H4418">
        <v>348.827</v>
      </c>
      <c r="I4418">
        <v>32.098999999999997</v>
      </c>
      <c r="J4418">
        <v>279.18599999999998</v>
      </c>
      <c r="K4418">
        <v>267.27100000000002</v>
      </c>
    </row>
    <row r="4419" spans="1:11" x14ac:dyDescent="0.3">
      <c r="A4419">
        <v>7</v>
      </c>
      <c r="B4419">
        <v>3</v>
      </c>
      <c r="C4419">
        <v>8</v>
      </c>
      <c r="D4419">
        <v>417</v>
      </c>
      <c r="E4419">
        <v>168</v>
      </c>
      <c r="F4419">
        <v>26.1</v>
      </c>
      <c r="G4419">
        <v>3.3</v>
      </c>
      <c r="H4419">
        <v>425.83800000000002</v>
      </c>
      <c r="I4419">
        <v>36.841999999999999</v>
      </c>
      <c r="J4419">
        <v>347.09800000000001</v>
      </c>
      <c r="K4419">
        <v>333.23700000000002</v>
      </c>
    </row>
    <row r="4420" spans="1:11" x14ac:dyDescent="0.3">
      <c r="A4420">
        <v>7</v>
      </c>
      <c r="B4420">
        <v>3</v>
      </c>
      <c r="C4420">
        <v>9</v>
      </c>
      <c r="D4420">
        <v>557</v>
      </c>
      <c r="E4420">
        <v>214</v>
      </c>
      <c r="F4420">
        <v>27.8</v>
      </c>
      <c r="G4420">
        <v>2.6</v>
      </c>
      <c r="H4420">
        <v>661.22299999999996</v>
      </c>
      <c r="I4420">
        <v>46.026000000000003</v>
      </c>
      <c r="J4420">
        <v>525.30600000000004</v>
      </c>
      <c r="K4420">
        <v>505.59</v>
      </c>
    </row>
    <row r="4421" spans="1:11" x14ac:dyDescent="0.3">
      <c r="A4421">
        <v>7</v>
      </c>
      <c r="B4421">
        <v>3</v>
      </c>
      <c r="C4421">
        <v>10</v>
      </c>
      <c r="D4421">
        <v>623</v>
      </c>
      <c r="E4421">
        <v>225</v>
      </c>
      <c r="F4421">
        <v>28.5</v>
      </c>
      <c r="G4421">
        <v>4.5</v>
      </c>
      <c r="H4421">
        <v>808.03</v>
      </c>
      <c r="I4421">
        <v>47.786999999999999</v>
      </c>
      <c r="J4421">
        <v>639.12599999999998</v>
      </c>
      <c r="K4421">
        <v>615.10400000000004</v>
      </c>
    </row>
    <row r="4422" spans="1:11" x14ac:dyDescent="0.3">
      <c r="A4422">
        <v>7</v>
      </c>
      <c r="B4422">
        <v>3</v>
      </c>
      <c r="C4422">
        <v>11</v>
      </c>
      <c r="D4422">
        <v>680</v>
      </c>
      <c r="E4422">
        <v>212</v>
      </c>
      <c r="F4422">
        <v>29.3</v>
      </c>
      <c r="G4422">
        <v>6.3</v>
      </c>
      <c r="H4422">
        <v>899.19500000000005</v>
      </c>
      <c r="I4422">
        <v>47.319000000000003</v>
      </c>
      <c r="J4422">
        <v>712.85299999999995</v>
      </c>
      <c r="K4422">
        <v>685.80700000000002</v>
      </c>
    </row>
    <row r="4423" spans="1:11" x14ac:dyDescent="0.3">
      <c r="A4423">
        <v>7</v>
      </c>
      <c r="B4423">
        <v>3</v>
      </c>
      <c r="C4423">
        <v>12</v>
      </c>
      <c r="D4423">
        <v>793</v>
      </c>
      <c r="E4423">
        <v>178</v>
      </c>
      <c r="F4423">
        <v>30</v>
      </c>
      <c r="G4423">
        <v>8.1999999999999993</v>
      </c>
      <c r="H4423">
        <v>982.92399999999998</v>
      </c>
      <c r="I4423">
        <v>46.860999999999997</v>
      </c>
      <c r="J4423">
        <v>780.62</v>
      </c>
      <c r="K4423">
        <v>750.63099999999997</v>
      </c>
    </row>
    <row r="4424" spans="1:11" x14ac:dyDescent="0.3">
      <c r="A4424">
        <v>7</v>
      </c>
      <c r="B4424">
        <v>3</v>
      </c>
      <c r="C4424">
        <v>13</v>
      </c>
      <c r="D4424">
        <v>776</v>
      </c>
      <c r="E4424">
        <v>160</v>
      </c>
      <c r="F4424">
        <v>28.5</v>
      </c>
      <c r="G4424">
        <v>8.6</v>
      </c>
      <c r="H4424">
        <v>911.13699999999994</v>
      </c>
      <c r="I4424">
        <v>43.753999999999998</v>
      </c>
      <c r="J4424">
        <v>731.95399999999995</v>
      </c>
      <c r="K4424">
        <v>704.09400000000005</v>
      </c>
    </row>
    <row r="4425" spans="1:11" x14ac:dyDescent="0.3">
      <c r="A4425">
        <v>7</v>
      </c>
      <c r="B4425">
        <v>3</v>
      </c>
      <c r="C4425">
        <v>14</v>
      </c>
      <c r="D4425">
        <v>690</v>
      </c>
      <c r="E4425">
        <v>185</v>
      </c>
      <c r="F4425">
        <v>27.1</v>
      </c>
      <c r="G4425">
        <v>8.9</v>
      </c>
      <c r="H4425">
        <v>783.327</v>
      </c>
      <c r="I4425">
        <v>39.854999999999997</v>
      </c>
      <c r="J4425">
        <v>637.64300000000003</v>
      </c>
      <c r="K4425">
        <v>613.68100000000004</v>
      </c>
    </row>
    <row r="4426" spans="1:11" x14ac:dyDescent="0.3">
      <c r="A4426">
        <v>7</v>
      </c>
      <c r="B4426">
        <v>3</v>
      </c>
      <c r="C4426">
        <v>15</v>
      </c>
      <c r="D4426">
        <v>616</v>
      </c>
      <c r="E4426">
        <v>196</v>
      </c>
      <c r="F4426">
        <v>25.6</v>
      </c>
      <c r="G4426">
        <v>9.3000000000000007</v>
      </c>
      <c r="H4426">
        <v>631.84500000000003</v>
      </c>
      <c r="I4426">
        <v>35.448999999999998</v>
      </c>
      <c r="J4426">
        <v>520.05399999999997</v>
      </c>
      <c r="K4426">
        <v>500.52699999999999</v>
      </c>
    </row>
    <row r="4427" spans="1:11" x14ac:dyDescent="0.3">
      <c r="A4427">
        <v>7</v>
      </c>
      <c r="B4427">
        <v>3</v>
      </c>
      <c r="C4427">
        <v>16</v>
      </c>
      <c r="D4427">
        <v>580</v>
      </c>
      <c r="E4427">
        <v>121</v>
      </c>
      <c r="F4427">
        <v>23.4</v>
      </c>
      <c r="G4427">
        <v>8.8000000000000007</v>
      </c>
      <c r="H4427">
        <v>415.54700000000003</v>
      </c>
      <c r="I4427">
        <v>29.896999999999998</v>
      </c>
      <c r="J4427">
        <v>341.29199999999997</v>
      </c>
      <c r="K4427">
        <v>327.60399999999998</v>
      </c>
    </row>
    <row r="4428" spans="1:11" x14ac:dyDescent="0.3">
      <c r="A4428">
        <v>7</v>
      </c>
      <c r="B4428">
        <v>3</v>
      </c>
      <c r="C4428">
        <v>17</v>
      </c>
      <c r="D4428">
        <v>546</v>
      </c>
      <c r="E4428">
        <v>79</v>
      </c>
      <c r="F4428">
        <v>21.1</v>
      </c>
      <c r="G4428">
        <v>8.1999999999999993</v>
      </c>
      <c r="H4428">
        <v>232.369</v>
      </c>
      <c r="I4428">
        <v>24.498999999999999</v>
      </c>
      <c r="J4428">
        <v>178.15799999999999</v>
      </c>
      <c r="K4428">
        <v>168.84700000000001</v>
      </c>
    </row>
    <row r="4429" spans="1:11" x14ac:dyDescent="0.3">
      <c r="A4429">
        <v>7</v>
      </c>
      <c r="B4429">
        <v>3</v>
      </c>
      <c r="C4429">
        <v>18</v>
      </c>
      <c r="D4429">
        <v>359</v>
      </c>
      <c r="E4429">
        <v>47</v>
      </c>
      <c r="F4429">
        <v>18.899999999999999</v>
      </c>
      <c r="G4429">
        <v>7.7</v>
      </c>
      <c r="H4429">
        <v>59.478999999999999</v>
      </c>
      <c r="I4429">
        <v>19.116</v>
      </c>
      <c r="J4429">
        <v>39.795000000000002</v>
      </c>
      <c r="K4429">
        <v>33.487000000000002</v>
      </c>
    </row>
    <row r="4430" spans="1:11" x14ac:dyDescent="0.3">
      <c r="A4430">
        <v>7</v>
      </c>
      <c r="B4430">
        <v>3</v>
      </c>
      <c r="C4430">
        <v>19</v>
      </c>
      <c r="D4430">
        <v>30</v>
      </c>
      <c r="E4430">
        <v>13</v>
      </c>
      <c r="F4430">
        <v>17.8</v>
      </c>
      <c r="G4430">
        <v>7.2</v>
      </c>
      <c r="H4430">
        <v>11.885999999999999</v>
      </c>
      <c r="I4430">
        <v>16.884</v>
      </c>
      <c r="J4430">
        <v>10.512</v>
      </c>
      <c r="K4430">
        <v>4.7549999999999999</v>
      </c>
    </row>
    <row r="4431" spans="1:11" x14ac:dyDescent="0.3">
      <c r="A4431">
        <v>7</v>
      </c>
      <c r="B4431">
        <v>3</v>
      </c>
      <c r="C4431">
        <v>20</v>
      </c>
      <c r="D4431">
        <v>0</v>
      </c>
      <c r="E4431">
        <v>0</v>
      </c>
      <c r="F4431">
        <v>16.7</v>
      </c>
      <c r="G4431">
        <v>6.7</v>
      </c>
      <c r="H4431">
        <v>0</v>
      </c>
      <c r="I4431">
        <v>16.7</v>
      </c>
      <c r="J4431">
        <v>0</v>
      </c>
      <c r="K4431">
        <v>0</v>
      </c>
    </row>
    <row r="4432" spans="1:11" x14ac:dyDescent="0.3">
      <c r="A4432">
        <v>7</v>
      </c>
      <c r="B4432">
        <v>3</v>
      </c>
      <c r="C4432">
        <v>21</v>
      </c>
      <c r="D4432">
        <v>0</v>
      </c>
      <c r="E4432">
        <v>0</v>
      </c>
      <c r="F4432">
        <v>15.6</v>
      </c>
      <c r="G4432">
        <v>6.2</v>
      </c>
      <c r="H4432">
        <v>0</v>
      </c>
      <c r="I4432">
        <v>15.6</v>
      </c>
      <c r="J4432">
        <v>0</v>
      </c>
      <c r="K4432">
        <v>0</v>
      </c>
    </row>
    <row r="4433" spans="1:11" x14ac:dyDescent="0.3">
      <c r="A4433">
        <v>7</v>
      </c>
      <c r="B4433">
        <v>3</v>
      </c>
      <c r="C4433">
        <v>22</v>
      </c>
      <c r="D4433">
        <v>0</v>
      </c>
      <c r="E4433">
        <v>0</v>
      </c>
      <c r="F4433">
        <v>15</v>
      </c>
      <c r="G4433">
        <v>5.9</v>
      </c>
      <c r="H4433">
        <v>0</v>
      </c>
      <c r="I4433">
        <v>15</v>
      </c>
      <c r="J4433">
        <v>0</v>
      </c>
      <c r="K4433">
        <v>0</v>
      </c>
    </row>
    <row r="4434" spans="1:11" x14ac:dyDescent="0.3">
      <c r="A4434">
        <v>7</v>
      </c>
      <c r="B4434">
        <v>3</v>
      </c>
      <c r="C4434">
        <v>23</v>
      </c>
      <c r="D4434">
        <v>0</v>
      </c>
      <c r="E4434">
        <v>0</v>
      </c>
      <c r="F4434">
        <v>14.5</v>
      </c>
      <c r="G4434">
        <v>5.5</v>
      </c>
      <c r="H4434">
        <v>0</v>
      </c>
      <c r="I4434">
        <v>14.5</v>
      </c>
      <c r="J4434">
        <v>0</v>
      </c>
      <c r="K4434">
        <v>0</v>
      </c>
    </row>
    <row r="4435" spans="1:11" x14ac:dyDescent="0.3">
      <c r="A4435">
        <v>7</v>
      </c>
      <c r="B4435">
        <v>4</v>
      </c>
      <c r="C4435">
        <v>0</v>
      </c>
      <c r="D4435">
        <v>0</v>
      </c>
      <c r="E4435">
        <v>0</v>
      </c>
      <c r="F4435">
        <v>13.9</v>
      </c>
      <c r="G4435">
        <v>5.2</v>
      </c>
      <c r="H4435">
        <v>0</v>
      </c>
      <c r="I4435">
        <v>13.9</v>
      </c>
      <c r="J4435">
        <v>0</v>
      </c>
      <c r="K4435">
        <v>0</v>
      </c>
    </row>
    <row r="4436" spans="1:11" x14ac:dyDescent="0.3">
      <c r="A4436">
        <v>7</v>
      </c>
      <c r="B4436">
        <v>4</v>
      </c>
      <c r="C4436">
        <v>1</v>
      </c>
      <c r="D4436">
        <v>0</v>
      </c>
      <c r="E4436">
        <v>0</v>
      </c>
      <c r="F4436">
        <v>13.7</v>
      </c>
      <c r="G4436">
        <v>4.7</v>
      </c>
      <c r="H4436">
        <v>0</v>
      </c>
      <c r="I4436">
        <v>13.7</v>
      </c>
      <c r="J4436">
        <v>0</v>
      </c>
      <c r="K4436">
        <v>0</v>
      </c>
    </row>
    <row r="4437" spans="1:11" x14ac:dyDescent="0.3">
      <c r="A4437">
        <v>7</v>
      </c>
      <c r="B4437">
        <v>4</v>
      </c>
      <c r="C4437">
        <v>2</v>
      </c>
      <c r="D4437">
        <v>0</v>
      </c>
      <c r="E4437">
        <v>0</v>
      </c>
      <c r="F4437">
        <v>13.5</v>
      </c>
      <c r="G4437">
        <v>4.0999999999999996</v>
      </c>
      <c r="H4437">
        <v>0</v>
      </c>
      <c r="I4437">
        <v>13.5</v>
      </c>
      <c r="J4437">
        <v>0</v>
      </c>
      <c r="K4437">
        <v>0</v>
      </c>
    </row>
    <row r="4438" spans="1:11" x14ac:dyDescent="0.3">
      <c r="A4438">
        <v>7</v>
      </c>
      <c r="B4438">
        <v>4</v>
      </c>
      <c r="C4438">
        <v>3</v>
      </c>
      <c r="D4438">
        <v>0</v>
      </c>
      <c r="E4438">
        <v>0</v>
      </c>
      <c r="F4438">
        <v>13.3</v>
      </c>
      <c r="G4438">
        <v>3.6</v>
      </c>
      <c r="H4438">
        <v>0</v>
      </c>
      <c r="I4438">
        <v>13.3</v>
      </c>
      <c r="J4438">
        <v>0</v>
      </c>
      <c r="K4438">
        <v>0</v>
      </c>
    </row>
    <row r="4439" spans="1:11" x14ac:dyDescent="0.3">
      <c r="A4439">
        <v>7</v>
      </c>
      <c r="B4439">
        <v>4</v>
      </c>
      <c r="C4439">
        <v>4</v>
      </c>
      <c r="D4439">
        <v>4</v>
      </c>
      <c r="E4439">
        <v>1</v>
      </c>
      <c r="F4439">
        <v>13.9</v>
      </c>
      <c r="G4439">
        <v>3.9</v>
      </c>
      <c r="H4439">
        <v>0.97</v>
      </c>
      <c r="I4439">
        <v>12.082000000000001</v>
      </c>
      <c r="J4439">
        <v>0.872</v>
      </c>
      <c r="K4439">
        <v>0</v>
      </c>
    </row>
    <row r="4440" spans="1:11" x14ac:dyDescent="0.3">
      <c r="A4440">
        <v>7</v>
      </c>
      <c r="B4440">
        <v>4</v>
      </c>
      <c r="C4440">
        <v>5</v>
      </c>
      <c r="D4440">
        <v>275</v>
      </c>
      <c r="E4440">
        <v>26</v>
      </c>
      <c r="F4440">
        <v>14.4</v>
      </c>
      <c r="G4440">
        <v>4.3</v>
      </c>
      <c r="H4440">
        <v>19.655999999999999</v>
      </c>
      <c r="I4440">
        <v>13.121</v>
      </c>
      <c r="J4440">
        <v>17.606999999999999</v>
      </c>
      <c r="K4440">
        <v>11.718999999999999</v>
      </c>
    </row>
    <row r="4441" spans="1:11" x14ac:dyDescent="0.3">
      <c r="A4441">
        <v>7</v>
      </c>
      <c r="B4441">
        <v>4</v>
      </c>
      <c r="C4441">
        <v>6</v>
      </c>
      <c r="D4441">
        <v>599</v>
      </c>
      <c r="E4441">
        <v>49</v>
      </c>
      <c r="F4441">
        <v>15</v>
      </c>
      <c r="G4441">
        <v>4.5999999999999996</v>
      </c>
      <c r="H4441">
        <v>155.036</v>
      </c>
      <c r="I4441">
        <v>17.065000000000001</v>
      </c>
      <c r="J4441">
        <v>106.791</v>
      </c>
      <c r="K4441">
        <v>99.111000000000004</v>
      </c>
    </row>
    <row r="4442" spans="1:11" x14ac:dyDescent="0.3">
      <c r="A4442">
        <v>7</v>
      </c>
      <c r="B4442">
        <v>4</v>
      </c>
      <c r="C4442">
        <v>7</v>
      </c>
      <c r="D4442">
        <v>750</v>
      </c>
      <c r="E4442">
        <v>70</v>
      </c>
      <c r="F4442">
        <v>16.100000000000001</v>
      </c>
      <c r="G4442">
        <v>5.8</v>
      </c>
      <c r="H4442">
        <v>376.596</v>
      </c>
      <c r="I4442">
        <v>22.827000000000002</v>
      </c>
      <c r="J4442">
        <v>306.13400000000001</v>
      </c>
      <c r="K4442">
        <v>293.46600000000001</v>
      </c>
    </row>
    <row r="4443" spans="1:11" x14ac:dyDescent="0.3">
      <c r="A4443">
        <v>7</v>
      </c>
      <c r="B4443">
        <v>4</v>
      </c>
      <c r="C4443">
        <v>8</v>
      </c>
      <c r="D4443">
        <v>832</v>
      </c>
      <c r="E4443">
        <v>87</v>
      </c>
      <c r="F4443">
        <v>17.2</v>
      </c>
      <c r="G4443">
        <v>7</v>
      </c>
      <c r="H4443">
        <v>601.40700000000004</v>
      </c>
      <c r="I4443">
        <v>27.75</v>
      </c>
      <c r="J4443">
        <v>504.06799999999998</v>
      </c>
      <c r="K4443">
        <v>485.10700000000003</v>
      </c>
    </row>
    <row r="4444" spans="1:11" x14ac:dyDescent="0.3">
      <c r="A4444">
        <v>7</v>
      </c>
      <c r="B4444">
        <v>4</v>
      </c>
      <c r="C4444">
        <v>9</v>
      </c>
      <c r="D4444">
        <v>877</v>
      </c>
      <c r="E4444">
        <v>100</v>
      </c>
      <c r="F4444">
        <v>18.3</v>
      </c>
      <c r="G4444">
        <v>8.1999999999999993</v>
      </c>
      <c r="H4444">
        <v>794.33199999999999</v>
      </c>
      <c r="I4444">
        <v>31.407</v>
      </c>
      <c r="J4444">
        <v>665.30600000000004</v>
      </c>
      <c r="K4444">
        <v>640.23199999999997</v>
      </c>
    </row>
    <row r="4445" spans="1:11" x14ac:dyDescent="0.3">
      <c r="A4445">
        <v>7</v>
      </c>
      <c r="B4445">
        <v>4</v>
      </c>
      <c r="C4445">
        <v>10</v>
      </c>
      <c r="D4445">
        <v>905</v>
      </c>
      <c r="E4445">
        <v>108</v>
      </c>
      <c r="F4445">
        <v>18.899999999999999</v>
      </c>
      <c r="G4445">
        <v>8.6999999999999993</v>
      </c>
      <c r="H4445">
        <v>939.56299999999999</v>
      </c>
      <c r="I4445">
        <v>34.116999999999997</v>
      </c>
      <c r="J4445">
        <v>781.69</v>
      </c>
      <c r="K4445">
        <v>751.65300000000002</v>
      </c>
    </row>
    <row r="4446" spans="1:11" x14ac:dyDescent="0.3">
      <c r="A4446">
        <v>7</v>
      </c>
      <c r="B4446">
        <v>4</v>
      </c>
      <c r="C4446">
        <v>11</v>
      </c>
      <c r="D4446">
        <v>921</v>
      </c>
      <c r="E4446">
        <v>113</v>
      </c>
      <c r="F4446">
        <v>19.399999999999999</v>
      </c>
      <c r="G4446">
        <v>9.3000000000000007</v>
      </c>
      <c r="H4446">
        <v>1026.0619999999999</v>
      </c>
      <c r="I4446">
        <v>35.481999999999999</v>
      </c>
      <c r="J4446">
        <v>849.97199999999998</v>
      </c>
      <c r="K4446">
        <v>816.80799999999999</v>
      </c>
    </row>
    <row r="4447" spans="1:11" x14ac:dyDescent="0.3">
      <c r="A4447">
        <v>7</v>
      </c>
      <c r="B4447">
        <v>4</v>
      </c>
      <c r="C4447">
        <v>12</v>
      </c>
      <c r="D4447">
        <v>923</v>
      </c>
      <c r="E4447">
        <v>113</v>
      </c>
      <c r="F4447">
        <v>20</v>
      </c>
      <c r="G4447">
        <v>9.8000000000000007</v>
      </c>
      <c r="H4447">
        <v>1040.721</v>
      </c>
      <c r="I4447">
        <v>35.850999999999999</v>
      </c>
      <c r="J4447">
        <v>861.00900000000001</v>
      </c>
      <c r="K4447">
        <v>827.32500000000005</v>
      </c>
    </row>
    <row r="4448" spans="1:11" x14ac:dyDescent="0.3">
      <c r="A4448">
        <v>7</v>
      </c>
      <c r="B4448">
        <v>4</v>
      </c>
      <c r="C4448">
        <v>13</v>
      </c>
      <c r="D4448">
        <v>917</v>
      </c>
      <c r="E4448">
        <v>111</v>
      </c>
      <c r="F4448">
        <v>19.3</v>
      </c>
      <c r="G4448">
        <v>10.7</v>
      </c>
      <c r="H4448">
        <v>990.827</v>
      </c>
      <c r="I4448">
        <v>33.524999999999999</v>
      </c>
      <c r="J4448">
        <v>826.45299999999997</v>
      </c>
      <c r="K4448">
        <v>794.38400000000001</v>
      </c>
    </row>
    <row r="4449" spans="1:11" x14ac:dyDescent="0.3">
      <c r="A4449">
        <v>7</v>
      </c>
      <c r="B4449">
        <v>4</v>
      </c>
      <c r="C4449">
        <v>14</v>
      </c>
      <c r="D4449">
        <v>899</v>
      </c>
      <c r="E4449">
        <v>104</v>
      </c>
      <c r="F4449">
        <v>18.5</v>
      </c>
      <c r="G4449">
        <v>11.5</v>
      </c>
      <c r="H4449">
        <v>874.15599999999995</v>
      </c>
      <c r="I4449">
        <v>30.385000000000002</v>
      </c>
      <c r="J4449">
        <v>736.27499999999998</v>
      </c>
      <c r="K4449">
        <v>708.22900000000004</v>
      </c>
    </row>
    <row r="4450" spans="1:11" x14ac:dyDescent="0.3">
      <c r="A4450">
        <v>7</v>
      </c>
      <c r="B4450">
        <v>4</v>
      </c>
      <c r="C4450">
        <v>15</v>
      </c>
      <c r="D4450">
        <v>863</v>
      </c>
      <c r="E4450">
        <v>93</v>
      </c>
      <c r="F4450">
        <v>17.8</v>
      </c>
      <c r="G4450">
        <v>12.4</v>
      </c>
      <c r="H4450">
        <v>699.97</v>
      </c>
      <c r="I4450">
        <v>26.706</v>
      </c>
      <c r="J4450">
        <v>593.39599999999996</v>
      </c>
      <c r="K4450">
        <v>571.15700000000004</v>
      </c>
    </row>
    <row r="4451" spans="1:11" x14ac:dyDescent="0.3">
      <c r="A4451">
        <v>7</v>
      </c>
      <c r="B4451">
        <v>4</v>
      </c>
      <c r="C4451">
        <v>16</v>
      </c>
      <c r="D4451">
        <v>802</v>
      </c>
      <c r="E4451">
        <v>78</v>
      </c>
      <c r="F4451">
        <v>16.7</v>
      </c>
      <c r="G4451">
        <v>11.2</v>
      </c>
      <c r="H4451">
        <v>486.315</v>
      </c>
      <c r="I4451">
        <v>23.13</v>
      </c>
      <c r="J4451">
        <v>406.904</v>
      </c>
      <c r="K4451">
        <v>391.19900000000001</v>
      </c>
    </row>
    <row r="4452" spans="1:11" x14ac:dyDescent="0.3">
      <c r="A4452">
        <v>7</v>
      </c>
      <c r="B4452">
        <v>4</v>
      </c>
      <c r="C4452">
        <v>17</v>
      </c>
      <c r="D4452">
        <v>693</v>
      </c>
      <c r="E4452">
        <v>59</v>
      </c>
      <c r="F4452">
        <v>15.5</v>
      </c>
      <c r="G4452">
        <v>10</v>
      </c>
      <c r="H4452">
        <v>257.04599999999999</v>
      </c>
      <c r="I4452">
        <v>18.812000000000001</v>
      </c>
      <c r="J4452">
        <v>197.36</v>
      </c>
      <c r="K4452">
        <v>187.58099999999999</v>
      </c>
    </row>
    <row r="4453" spans="1:11" x14ac:dyDescent="0.3">
      <c r="A4453">
        <v>7</v>
      </c>
      <c r="B4453">
        <v>4</v>
      </c>
      <c r="C4453">
        <v>18</v>
      </c>
      <c r="D4453">
        <v>465</v>
      </c>
      <c r="E4453">
        <v>38</v>
      </c>
      <c r="F4453">
        <v>14.4</v>
      </c>
      <c r="G4453">
        <v>8.8000000000000007</v>
      </c>
      <c r="H4453">
        <v>57.661000000000001</v>
      </c>
      <c r="I4453">
        <v>14.523</v>
      </c>
      <c r="J4453">
        <v>35.037999999999997</v>
      </c>
      <c r="K4453">
        <v>28.821999999999999</v>
      </c>
    </row>
    <row r="4454" spans="1:11" x14ac:dyDescent="0.3">
      <c r="A4454">
        <v>7</v>
      </c>
      <c r="B4454">
        <v>4</v>
      </c>
      <c r="C4454">
        <v>19</v>
      </c>
      <c r="D4454">
        <v>67</v>
      </c>
      <c r="E4454">
        <v>12</v>
      </c>
      <c r="F4454">
        <v>13.7</v>
      </c>
      <c r="G4454">
        <v>8.3000000000000007</v>
      </c>
      <c r="H4454">
        <v>9.2759999999999998</v>
      </c>
      <c r="I4454">
        <v>12.765000000000001</v>
      </c>
      <c r="J4454">
        <v>8.3190000000000008</v>
      </c>
      <c r="K4454">
        <v>2.6019999999999999</v>
      </c>
    </row>
    <row r="4455" spans="1:11" x14ac:dyDescent="0.3">
      <c r="A4455">
        <v>7</v>
      </c>
      <c r="B4455">
        <v>4</v>
      </c>
      <c r="C4455">
        <v>20</v>
      </c>
      <c r="D4455">
        <v>0</v>
      </c>
      <c r="E4455">
        <v>0</v>
      </c>
      <c r="F4455">
        <v>12.9</v>
      </c>
      <c r="G4455">
        <v>7.7</v>
      </c>
      <c r="H4455">
        <v>0</v>
      </c>
      <c r="I4455">
        <v>12.9</v>
      </c>
      <c r="J4455">
        <v>0</v>
      </c>
      <c r="K4455">
        <v>0</v>
      </c>
    </row>
    <row r="4456" spans="1:11" x14ac:dyDescent="0.3">
      <c r="A4456">
        <v>7</v>
      </c>
      <c r="B4456">
        <v>4</v>
      </c>
      <c r="C4456">
        <v>21</v>
      </c>
      <c r="D4456">
        <v>0</v>
      </c>
      <c r="E4456">
        <v>0</v>
      </c>
      <c r="F4456">
        <v>12.2</v>
      </c>
      <c r="G4456">
        <v>7.2</v>
      </c>
      <c r="H4456">
        <v>0</v>
      </c>
      <c r="I4456">
        <v>12.2</v>
      </c>
      <c r="J4456">
        <v>0</v>
      </c>
      <c r="K4456">
        <v>0</v>
      </c>
    </row>
    <row r="4457" spans="1:11" x14ac:dyDescent="0.3">
      <c r="A4457">
        <v>7</v>
      </c>
      <c r="B4457">
        <v>4</v>
      </c>
      <c r="C4457">
        <v>22</v>
      </c>
      <c r="D4457">
        <v>0</v>
      </c>
      <c r="E4457">
        <v>0</v>
      </c>
      <c r="F4457">
        <v>12</v>
      </c>
      <c r="G4457">
        <v>6.2</v>
      </c>
      <c r="H4457">
        <v>0</v>
      </c>
      <c r="I4457">
        <v>12</v>
      </c>
      <c r="J4457">
        <v>0</v>
      </c>
      <c r="K4457">
        <v>0</v>
      </c>
    </row>
    <row r="4458" spans="1:11" x14ac:dyDescent="0.3">
      <c r="A4458">
        <v>7</v>
      </c>
      <c r="B4458">
        <v>4</v>
      </c>
      <c r="C4458">
        <v>23</v>
      </c>
      <c r="D4458">
        <v>0</v>
      </c>
      <c r="E4458">
        <v>0</v>
      </c>
      <c r="F4458">
        <v>11.9</v>
      </c>
      <c r="G4458">
        <v>5.0999999999999996</v>
      </c>
      <c r="H4458">
        <v>0</v>
      </c>
      <c r="I4458">
        <v>11.9</v>
      </c>
      <c r="J4458">
        <v>0</v>
      </c>
      <c r="K4458">
        <v>0</v>
      </c>
    </row>
    <row r="4459" spans="1:11" x14ac:dyDescent="0.3">
      <c r="A4459">
        <v>7</v>
      </c>
      <c r="B4459">
        <v>5</v>
      </c>
      <c r="C4459">
        <v>0</v>
      </c>
      <c r="D4459">
        <v>0</v>
      </c>
      <c r="E4459">
        <v>0</v>
      </c>
      <c r="F4459">
        <v>11.7</v>
      </c>
      <c r="G4459">
        <v>4.0999999999999996</v>
      </c>
      <c r="H4459">
        <v>0</v>
      </c>
      <c r="I4459">
        <v>11.7</v>
      </c>
      <c r="J4459">
        <v>0</v>
      </c>
      <c r="K4459">
        <v>0</v>
      </c>
    </row>
    <row r="4460" spans="1:11" x14ac:dyDescent="0.3">
      <c r="A4460">
        <v>7</v>
      </c>
      <c r="B4460">
        <v>5</v>
      </c>
      <c r="C4460">
        <v>1</v>
      </c>
      <c r="D4460">
        <v>0</v>
      </c>
      <c r="E4460">
        <v>0</v>
      </c>
      <c r="F4460">
        <v>11.7</v>
      </c>
      <c r="G4460">
        <v>4.0999999999999996</v>
      </c>
      <c r="H4460">
        <v>0</v>
      </c>
      <c r="I4460">
        <v>11.7</v>
      </c>
      <c r="J4460">
        <v>0</v>
      </c>
      <c r="K4460">
        <v>0</v>
      </c>
    </row>
    <row r="4461" spans="1:11" x14ac:dyDescent="0.3">
      <c r="A4461">
        <v>7</v>
      </c>
      <c r="B4461">
        <v>5</v>
      </c>
      <c r="C4461">
        <v>2</v>
      </c>
      <c r="D4461">
        <v>0</v>
      </c>
      <c r="E4461">
        <v>0</v>
      </c>
      <c r="F4461">
        <v>11.7</v>
      </c>
      <c r="G4461">
        <v>4.0999999999999996</v>
      </c>
      <c r="H4461">
        <v>0</v>
      </c>
      <c r="I4461">
        <v>11.7</v>
      </c>
      <c r="J4461">
        <v>0</v>
      </c>
      <c r="K4461">
        <v>0</v>
      </c>
    </row>
    <row r="4462" spans="1:11" x14ac:dyDescent="0.3">
      <c r="A4462">
        <v>7</v>
      </c>
      <c r="B4462">
        <v>5</v>
      </c>
      <c r="C4462">
        <v>3</v>
      </c>
      <c r="D4462">
        <v>0</v>
      </c>
      <c r="E4462">
        <v>0</v>
      </c>
      <c r="F4462">
        <v>11.7</v>
      </c>
      <c r="G4462">
        <v>4.0999999999999996</v>
      </c>
      <c r="H4462">
        <v>0</v>
      </c>
      <c r="I4462">
        <v>11.7</v>
      </c>
      <c r="J4462">
        <v>0</v>
      </c>
      <c r="K4462">
        <v>0</v>
      </c>
    </row>
    <row r="4463" spans="1:11" x14ac:dyDescent="0.3">
      <c r="A4463">
        <v>7</v>
      </c>
      <c r="B4463">
        <v>5</v>
      </c>
      <c r="C4463">
        <v>4</v>
      </c>
      <c r="D4463">
        <v>0</v>
      </c>
      <c r="E4463">
        <v>0</v>
      </c>
      <c r="F4463">
        <v>11.9</v>
      </c>
      <c r="G4463">
        <v>3.2</v>
      </c>
      <c r="H4463">
        <v>0</v>
      </c>
      <c r="I4463">
        <v>11.9</v>
      </c>
      <c r="J4463">
        <v>0</v>
      </c>
      <c r="K4463">
        <v>0</v>
      </c>
    </row>
    <row r="4464" spans="1:11" x14ac:dyDescent="0.3">
      <c r="A4464">
        <v>7</v>
      </c>
      <c r="B4464">
        <v>5</v>
      </c>
      <c r="C4464">
        <v>5</v>
      </c>
      <c r="D4464">
        <v>4</v>
      </c>
      <c r="E4464">
        <v>25</v>
      </c>
      <c r="F4464">
        <v>12</v>
      </c>
      <c r="G4464">
        <v>2.4</v>
      </c>
      <c r="H4464">
        <v>23.716999999999999</v>
      </c>
      <c r="I4464">
        <v>10.429</v>
      </c>
      <c r="J4464">
        <v>21.436</v>
      </c>
      <c r="K4464">
        <v>15.477</v>
      </c>
    </row>
    <row r="4465" spans="1:11" x14ac:dyDescent="0.3">
      <c r="A4465">
        <v>7</v>
      </c>
      <c r="B4465">
        <v>5</v>
      </c>
      <c r="C4465">
        <v>6</v>
      </c>
      <c r="D4465">
        <v>101</v>
      </c>
      <c r="E4465">
        <v>90</v>
      </c>
      <c r="F4465">
        <v>12.2</v>
      </c>
      <c r="G4465">
        <v>1.5</v>
      </c>
      <c r="H4465">
        <v>101.461</v>
      </c>
      <c r="I4465">
        <v>13.206</v>
      </c>
      <c r="J4465">
        <v>85.688000000000002</v>
      </c>
      <c r="K4465">
        <v>78.456000000000003</v>
      </c>
    </row>
    <row r="4466" spans="1:11" x14ac:dyDescent="0.3">
      <c r="A4466">
        <v>7</v>
      </c>
      <c r="B4466">
        <v>5</v>
      </c>
      <c r="C4466">
        <v>7</v>
      </c>
      <c r="D4466">
        <v>274</v>
      </c>
      <c r="E4466">
        <v>176</v>
      </c>
      <c r="F4466">
        <v>12.9</v>
      </c>
      <c r="G4466">
        <v>2.9</v>
      </c>
      <c r="H4466">
        <v>280.04599999999999</v>
      </c>
      <c r="I4466">
        <v>19.155999999999999</v>
      </c>
      <c r="J4466">
        <v>238.26499999999999</v>
      </c>
      <c r="K4466">
        <v>227.447</v>
      </c>
    </row>
    <row r="4467" spans="1:11" x14ac:dyDescent="0.3">
      <c r="A4467">
        <v>7</v>
      </c>
      <c r="B4467">
        <v>5</v>
      </c>
      <c r="C4467">
        <v>8</v>
      </c>
      <c r="D4467">
        <v>408</v>
      </c>
      <c r="E4467">
        <v>239</v>
      </c>
      <c r="F4467">
        <v>13.7</v>
      </c>
      <c r="G4467">
        <v>4.3</v>
      </c>
      <c r="H4467">
        <v>488.75200000000001</v>
      </c>
      <c r="I4467">
        <v>24.736999999999998</v>
      </c>
      <c r="J4467">
        <v>416.65199999999999</v>
      </c>
      <c r="K4467">
        <v>400.63400000000001</v>
      </c>
    </row>
    <row r="4468" spans="1:11" x14ac:dyDescent="0.3">
      <c r="A4468">
        <v>7</v>
      </c>
      <c r="B4468">
        <v>5</v>
      </c>
      <c r="C4468">
        <v>9</v>
      </c>
      <c r="D4468">
        <v>472</v>
      </c>
      <c r="E4468">
        <v>263</v>
      </c>
      <c r="F4468">
        <v>14.4</v>
      </c>
      <c r="G4468">
        <v>5.7</v>
      </c>
      <c r="H4468">
        <v>640.52</v>
      </c>
      <c r="I4468">
        <v>27.37</v>
      </c>
      <c r="J4468">
        <v>544.90800000000002</v>
      </c>
      <c r="K4468">
        <v>524.48299999999995</v>
      </c>
    </row>
    <row r="4469" spans="1:11" x14ac:dyDescent="0.3">
      <c r="A4469">
        <v>7</v>
      </c>
      <c r="B4469">
        <v>5</v>
      </c>
      <c r="C4469">
        <v>10</v>
      </c>
      <c r="D4469">
        <v>432</v>
      </c>
      <c r="E4469">
        <v>253</v>
      </c>
      <c r="F4469">
        <v>15.2</v>
      </c>
      <c r="G4469">
        <v>6.7</v>
      </c>
      <c r="H4469">
        <v>659.62900000000002</v>
      </c>
      <c r="I4469">
        <v>27.556999999999999</v>
      </c>
      <c r="J4469">
        <v>561.93299999999999</v>
      </c>
      <c r="K4469">
        <v>540.88</v>
      </c>
    </row>
    <row r="4470" spans="1:11" x14ac:dyDescent="0.3">
      <c r="A4470">
        <v>7</v>
      </c>
      <c r="B4470">
        <v>5</v>
      </c>
      <c r="C4470">
        <v>11</v>
      </c>
      <c r="D4470">
        <v>617</v>
      </c>
      <c r="E4470">
        <v>276</v>
      </c>
      <c r="F4470">
        <v>15.9</v>
      </c>
      <c r="G4470">
        <v>7.8</v>
      </c>
      <c r="H4470">
        <v>901.68</v>
      </c>
      <c r="I4470">
        <v>31.347999999999999</v>
      </c>
      <c r="J4470">
        <v>758.16899999999998</v>
      </c>
      <c r="K4470">
        <v>729.17200000000003</v>
      </c>
    </row>
    <row r="4471" spans="1:11" x14ac:dyDescent="0.3">
      <c r="A4471">
        <v>7</v>
      </c>
      <c r="B4471">
        <v>5</v>
      </c>
      <c r="C4471">
        <v>12</v>
      </c>
      <c r="D4471">
        <v>669</v>
      </c>
      <c r="E4471">
        <v>239</v>
      </c>
      <c r="F4471">
        <v>16.7</v>
      </c>
      <c r="G4471">
        <v>8.8000000000000007</v>
      </c>
      <c r="H4471">
        <v>926.02200000000005</v>
      </c>
      <c r="I4471">
        <v>31.673999999999999</v>
      </c>
      <c r="J4471">
        <v>777.76300000000003</v>
      </c>
      <c r="K4471">
        <v>747.90099999999995</v>
      </c>
    </row>
    <row r="4472" spans="1:11" x14ac:dyDescent="0.3">
      <c r="A4472">
        <v>7</v>
      </c>
      <c r="B4472">
        <v>5</v>
      </c>
      <c r="C4472">
        <v>13</v>
      </c>
      <c r="D4472">
        <v>749</v>
      </c>
      <c r="E4472">
        <v>214</v>
      </c>
      <c r="F4472">
        <v>16.3</v>
      </c>
      <c r="G4472">
        <v>8.4</v>
      </c>
      <c r="H4472">
        <v>944.35400000000004</v>
      </c>
      <c r="I4472">
        <v>32.070999999999998</v>
      </c>
      <c r="J4472">
        <v>791.85599999999999</v>
      </c>
      <c r="K4472">
        <v>761.36300000000006</v>
      </c>
    </row>
    <row r="4473" spans="1:11" x14ac:dyDescent="0.3">
      <c r="A4473">
        <v>7</v>
      </c>
      <c r="B4473">
        <v>5</v>
      </c>
      <c r="C4473">
        <v>14</v>
      </c>
      <c r="D4473">
        <v>622</v>
      </c>
      <c r="E4473">
        <v>230</v>
      </c>
      <c r="F4473">
        <v>16</v>
      </c>
      <c r="G4473">
        <v>8.1</v>
      </c>
      <c r="H4473">
        <v>771.20299999999997</v>
      </c>
      <c r="I4473">
        <v>29.225000000000001</v>
      </c>
      <c r="J4473">
        <v>652.50699999999995</v>
      </c>
      <c r="K4473">
        <v>627.95000000000005</v>
      </c>
    </row>
    <row r="4474" spans="1:11" x14ac:dyDescent="0.3">
      <c r="A4474">
        <v>7</v>
      </c>
      <c r="B4474">
        <v>5</v>
      </c>
      <c r="C4474">
        <v>15</v>
      </c>
      <c r="D4474">
        <v>518</v>
      </c>
      <c r="E4474">
        <v>232</v>
      </c>
      <c r="F4474">
        <v>15.6</v>
      </c>
      <c r="G4474">
        <v>7.7</v>
      </c>
      <c r="H4474">
        <v>597.42399999999998</v>
      </c>
      <c r="I4474">
        <v>25.984999999999999</v>
      </c>
      <c r="J4474">
        <v>509.02300000000002</v>
      </c>
      <c r="K4474">
        <v>489.88799999999998</v>
      </c>
    </row>
    <row r="4475" spans="1:11" x14ac:dyDescent="0.3">
      <c r="A4475">
        <v>7</v>
      </c>
      <c r="B4475">
        <v>5</v>
      </c>
      <c r="C4475">
        <v>16</v>
      </c>
      <c r="D4475">
        <v>371</v>
      </c>
      <c r="E4475">
        <v>155</v>
      </c>
      <c r="F4475">
        <v>14.7</v>
      </c>
      <c r="G4475">
        <v>7.7</v>
      </c>
      <c r="H4475">
        <v>341.58600000000001</v>
      </c>
      <c r="I4475">
        <v>20.334</v>
      </c>
      <c r="J4475">
        <v>292.00400000000002</v>
      </c>
      <c r="K4475">
        <v>279.73399999999998</v>
      </c>
    </row>
    <row r="4476" spans="1:11" x14ac:dyDescent="0.3">
      <c r="A4476">
        <v>7</v>
      </c>
      <c r="B4476">
        <v>5</v>
      </c>
      <c r="C4476">
        <v>17</v>
      </c>
      <c r="D4476">
        <v>167</v>
      </c>
      <c r="E4476">
        <v>145</v>
      </c>
      <c r="F4476">
        <v>13.7</v>
      </c>
      <c r="G4476">
        <v>7.7</v>
      </c>
      <c r="H4476">
        <v>183.66499999999999</v>
      </c>
      <c r="I4476">
        <v>16.187000000000001</v>
      </c>
      <c r="J4476">
        <v>155.904</v>
      </c>
      <c r="K4476">
        <v>147.12</v>
      </c>
    </row>
    <row r="4477" spans="1:11" x14ac:dyDescent="0.3">
      <c r="A4477">
        <v>7</v>
      </c>
      <c r="B4477">
        <v>5</v>
      </c>
      <c r="C4477">
        <v>18</v>
      </c>
      <c r="D4477">
        <v>45</v>
      </c>
      <c r="E4477">
        <v>57</v>
      </c>
      <c r="F4477">
        <v>12.8</v>
      </c>
      <c r="G4477">
        <v>7.7</v>
      </c>
      <c r="H4477">
        <v>54.78</v>
      </c>
      <c r="I4477">
        <v>12.787000000000001</v>
      </c>
      <c r="J4477">
        <v>47.527999999999999</v>
      </c>
      <c r="K4477">
        <v>41.069000000000003</v>
      </c>
    </row>
    <row r="4478" spans="1:11" x14ac:dyDescent="0.3">
      <c r="A4478">
        <v>7</v>
      </c>
      <c r="B4478">
        <v>5</v>
      </c>
      <c r="C4478">
        <v>19</v>
      </c>
      <c r="D4478">
        <v>2</v>
      </c>
      <c r="E4478">
        <v>10</v>
      </c>
      <c r="F4478">
        <v>12.6</v>
      </c>
      <c r="G4478">
        <v>7</v>
      </c>
      <c r="H4478">
        <v>9.4700000000000006</v>
      </c>
      <c r="I4478">
        <v>11.545999999999999</v>
      </c>
      <c r="J4478">
        <v>8.5269999999999992</v>
      </c>
      <c r="K4478">
        <v>2.8069999999999999</v>
      </c>
    </row>
    <row r="4479" spans="1:11" x14ac:dyDescent="0.3">
      <c r="A4479">
        <v>7</v>
      </c>
      <c r="B4479">
        <v>5</v>
      </c>
      <c r="C4479">
        <v>20</v>
      </c>
      <c r="D4479">
        <v>0</v>
      </c>
      <c r="E4479">
        <v>0</v>
      </c>
      <c r="F4479">
        <v>12.4</v>
      </c>
      <c r="G4479">
        <v>6.4</v>
      </c>
      <c r="H4479">
        <v>0</v>
      </c>
      <c r="I4479">
        <v>12.4</v>
      </c>
      <c r="J4479">
        <v>0</v>
      </c>
      <c r="K4479">
        <v>0</v>
      </c>
    </row>
    <row r="4480" spans="1:11" x14ac:dyDescent="0.3">
      <c r="A4480">
        <v>7</v>
      </c>
      <c r="B4480">
        <v>5</v>
      </c>
      <c r="C4480">
        <v>21</v>
      </c>
      <c r="D4480">
        <v>0</v>
      </c>
      <c r="E4480">
        <v>0</v>
      </c>
      <c r="F4480">
        <v>12.2</v>
      </c>
      <c r="G4480">
        <v>5.7</v>
      </c>
      <c r="H4480">
        <v>0</v>
      </c>
      <c r="I4480">
        <v>12.2</v>
      </c>
      <c r="J4480">
        <v>0</v>
      </c>
      <c r="K4480">
        <v>0</v>
      </c>
    </row>
    <row r="4481" spans="1:11" x14ac:dyDescent="0.3">
      <c r="A4481">
        <v>7</v>
      </c>
      <c r="B4481">
        <v>5</v>
      </c>
      <c r="C4481">
        <v>22</v>
      </c>
      <c r="D4481">
        <v>0</v>
      </c>
      <c r="E4481">
        <v>0</v>
      </c>
      <c r="F4481">
        <v>12</v>
      </c>
      <c r="G4481">
        <v>5.2</v>
      </c>
      <c r="H4481">
        <v>0</v>
      </c>
      <c r="I4481">
        <v>12</v>
      </c>
      <c r="J4481">
        <v>0</v>
      </c>
      <c r="K4481">
        <v>0</v>
      </c>
    </row>
    <row r="4482" spans="1:11" x14ac:dyDescent="0.3">
      <c r="A4482">
        <v>7</v>
      </c>
      <c r="B4482">
        <v>5</v>
      </c>
      <c r="C4482">
        <v>23</v>
      </c>
      <c r="D4482">
        <v>0</v>
      </c>
      <c r="E4482">
        <v>0</v>
      </c>
      <c r="F4482">
        <v>11.9</v>
      </c>
      <c r="G4482">
        <v>4.5999999999999996</v>
      </c>
      <c r="H4482">
        <v>0</v>
      </c>
      <c r="I4482">
        <v>11.9</v>
      </c>
      <c r="J4482">
        <v>0</v>
      </c>
      <c r="K4482">
        <v>0</v>
      </c>
    </row>
    <row r="4483" spans="1:11" x14ac:dyDescent="0.3">
      <c r="A4483">
        <v>7</v>
      </c>
      <c r="B4483">
        <v>6</v>
      </c>
      <c r="C4483">
        <v>0</v>
      </c>
      <c r="D4483">
        <v>0</v>
      </c>
      <c r="E4483">
        <v>0</v>
      </c>
      <c r="F4483">
        <v>11.7</v>
      </c>
      <c r="G4483">
        <v>4.0999999999999996</v>
      </c>
      <c r="H4483">
        <v>0</v>
      </c>
      <c r="I4483">
        <v>11.7</v>
      </c>
      <c r="J4483">
        <v>0</v>
      </c>
      <c r="K4483">
        <v>0</v>
      </c>
    </row>
    <row r="4484" spans="1:11" x14ac:dyDescent="0.3">
      <c r="A4484">
        <v>7</v>
      </c>
      <c r="B4484">
        <v>6</v>
      </c>
      <c r="C4484">
        <v>1</v>
      </c>
      <c r="D4484">
        <v>0</v>
      </c>
      <c r="E4484">
        <v>0</v>
      </c>
      <c r="F4484">
        <v>11.7</v>
      </c>
      <c r="G4484">
        <v>5.0999999999999996</v>
      </c>
      <c r="H4484">
        <v>0</v>
      </c>
      <c r="I4484">
        <v>11.7</v>
      </c>
      <c r="J4484">
        <v>0</v>
      </c>
      <c r="K4484">
        <v>0</v>
      </c>
    </row>
    <row r="4485" spans="1:11" x14ac:dyDescent="0.3">
      <c r="A4485">
        <v>7</v>
      </c>
      <c r="B4485">
        <v>6</v>
      </c>
      <c r="C4485">
        <v>2</v>
      </c>
      <c r="D4485">
        <v>0</v>
      </c>
      <c r="E4485">
        <v>0</v>
      </c>
      <c r="F4485">
        <v>11.7</v>
      </c>
      <c r="G4485">
        <v>6.2</v>
      </c>
      <c r="H4485">
        <v>0</v>
      </c>
      <c r="I4485">
        <v>11.7</v>
      </c>
      <c r="J4485">
        <v>0</v>
      </c>
      <c r="K4485">
        <v>0</v>
      </c>
    </row>
    <row r="4486" spans="1:11" x14ac:dyDescent="0.3">
      <c r="A4486">
        <v>7</v>
      </c>
      <c r="B4486">
        <v>6</v>
      </c>
      <c r="C4486">
        <v>3</v>
      </c>
      <c r="D4486">
        <v>0</v>
      </c>
      <c r="E4486">
        <v>0</v>
      </c>
      <c r="F4486">
        <v>11.7</v>
      </c>
      <c r="G4486">
        <v>7.2</v>
      </c>
      <c r="H4486">
        <v>0</v>
      </c>
      <c r="I4486">
        <v>11.7</v>
      </c>
      <c r="J4486">
        <v>0</v>
      </c>
      <c r="K4486">
        <v>0</v>
      </c>
    </row>
    <row r="4487" spans="1:11" x14ac:dyDescent="0.3">
      <c r="A4487">
        <v>7</v>
      </c>
      <c r="B4487">
        <v>6</v>
      </c>
      <c r="C4487">
        <v>4</v>
      </c>
      <c r="D4487">
        <v>0</v>
      </c>
      <c r="E4487">
        <v>0</v>
      </c>
      <c r="F4487">
        <v>11.5</v>
      </c>
      <c r="G4487">
        <v>7.2</v>
      </c>
      <c r="H4487">
        <v>0</v>
      </c>
      <c r="I4487">
        <v>11.5</v>
      </c>
      <c r="J4487">
        <v>0</v>
      </c>
      <c r="K4487">
        <v>0</v>
      </c>
    </row>
    <row r="4488" spans="1:11" x14ac:dyDescent="0.3">
      <c r="A4488">
        <v>7</v>
      </c>
      <c r="B4488">
        <v>6</v>
      </c>
      <c r="C4488">
        <v>5</v>
      </c>
      <c r="D4488">
        <v>0</v>
      </c>
      <c r="E4488">
        <v>31</v>
      </c>
      <c r="F4488">
        <v>11.3</v>
      </c>
      <c r="G4488">
        <v>7.2</v>
      </c>
      <c r="H4488">
        <v>28.696000000000002</v>
      </c>
      <c r="I4488">
        <v>10.521000000000001</v>
      </c>
      <c r="J4488">
        <v>25.928999999999998</v>
      </c>
      <c r="K4488">
        <v>19.885999999999999</v>
      </c>
    </row>
    <row r="4489" spans="1:11" x14ac:dyDescent="0.3">
      <c r="A4489">
        <v>7</v>
      </c>
      <c r="B4489">
        <v>6</v>
      </c>
      <c r="C4489">
        <v>6</v>
      </c>
      <c r="D4489">
        <v>0</v>
      </c>
      <c r="E4489">
        <v>58</v>
      </c>
      <c r="F4489">
        <v>11.1</v>
      </c>
      <c r="G4489">
        <v>7.2</v>
      </c>
      <c r="H4489">
        <v>55.069000000000003</v>
      </c>
      <c r="I4489">
        <v>10.847</v>
      </c>
      <c r="J4489">
        <v>49.704999999999998</v>
      </c>
      <c r="K4489">
        <v>43.203000000000003</v>
      </c>
    </row>
    <row r="4490" spans="1:11" x14ac:dyDescent="0.3">
      <c r="A4490">
        <v>7</v>
      </c>
      <c r="B4490">
        <v>6</v>
      </c>
      <c r="C4490">
        <v>7</v>
      </c>
      <c r="D4490">
        <v>2</v>
      </c>
      <c r="E4490">
        <v>149</v>
      </c>
      <c r="F4490">
        <v>11.5</v>
      </c>
      <c r="G4490">
        <v>6.5</v>
      </c>
      <c r="H4490">
        <v>141.76</v>
      </c>
      <c r="I4490">
        <v>12.97</v>
      </c>
      <c r="J4490">
        <v>126.99</v>
      </c>
      <c r="K4490">
        <v>118.866</v>
      </c>
    </row>
    <row r="4491" spans="1:11" x14ac:dyDescent="0.3">
      <c r="A4491">
        <v>7</v>
      </c>
      <c r="B4491">
        <v>6</v>
      </c>
      <c r="C4491">
        <v>8</v>
      </c>
      <c r="D4491">
        <v>3</v>
      </c>
      <c r="E4491">
        <v>261</v>
      </c>
      <c r="F4491">
        <v>11.8</v>
      </c>
      <c r="G4491">
        <v>5.9</v>
      </c>
      <c r="H4491">
        <v>250.67400000000001</v>
      </c>
      <c r="I4491">
        <v>15.781000000000001</v>
      </c>
      <c r="J4491">
        <v>222.505</v>
      </c>
      <c r="K4491">
        <v>212.09399999999999</v>
      </c>
    </row>
    <row r="4492" spans="1:11" x14ac:dyDescent="0.3">
      <c r="A4492">
        <v>7</v>
      </c>
      <c r="B4492">
        <v>6</v>
      </c>
      <c r="C4492">
        <v>9</v>
      </c>
      <c r="D4492">
        <v>4</v>
      </c>
      <c r="E4492">
        <v>283</v>
      </c>
      <c r="F4492">
        <v>12.2</v>
      </c>
      <c r="G4492">
        <v>5.2</v>
      </c>
      <c r="H4492">
        <v>274.60399999999998</v>
      </c>
      <c r="I4492">
        <v>17.28</v>
      </c>
      <c r="J4492">
        <v>242.52799999999999</v>
      </c>
      <c r="K4492">
        <v>231.59899999999999</v>
      </c>
    </row>
    <row r="4493" spans="1:11" x14ac:dyDescent="0.3">
      <c r="A4493">
        <v>7</v>
      </c>
      <c r="B4493">
        <v>6</v>
      </c>
      <c r="C4493">
        <v>10</v>
      </c>
      <c r="D4493">
        <v>136</v>
      </c>
      <c r="E4493">
        <v>440</v>
      </c>
      <c r="F4493">
        <v>13.1</v>
      </c>
      <c r="G4493">
        <v>5.9</v>
      </c>
      <c r="H4493">
        <v>564.73500000000001</v>
      </c>
      <c r="I4493">
        <v>23.821000000000002</v>
      </c>
      <c r="J4493">
        <v>487.589</v>
      </c>
      <c r="K4493">
        <v>469.20299999999997</v>
      </c>
    </row>
    <row r="4494" spans="1:11" x14ac:dyDescent="0.3">
      <c r="A4494">
        <v>7</v>
      </c>
      <c r="B4494">
        <v>6</v>
      </c>
      <c r="C4494">
        <v>11</v>
      </c>
      <c r="D4494">
        <v>311</v>
      </c>
      <c r="E4494">
        <v>444</v>
      </c>
      <c r="F4494">
        <v>14.1</v>
      </c>
      <c r="G4494">
        <v>6.5</v>
      </c>
      <c r="H4494">
        <v>761.89</v>
      </c>
      <c r="I4494">
        <v>28.538</v>
      </c>
      <c r="J4494">
        <v>647.08699999999999</v>
      </c>
      <c r="K4494">
        <v>622.74800000000005</v>
      </c>
    </row>
    <row r="4495" spans="1:11" x14ac:dyDescent="0.3">
      <c r="A4495">
        <v>7</v>
      </c>
      <c r="B4495">
        <v>6</v>
      </c>
      <c r="C4495">
        <v>12</v>
      </c>
      <c r="D4495">
        <v>494</v>
      </c>
      <c r="E4495">
        <v>378</v>
      </c>
      <c r="F4495">
        <v>15</v>
      </c>
      <c r="G4495">
        <v>7.2</v>
      </c>
      <c r="H4495">
        <v>890.13199999999995</v>
      </c>
      <c r="I4495">
        <v>31.184000000000001</v>
      </c>
      <c r="J4495">
        <v>748.93700000000001</v>
      </c>
      <c r="K4495">
        <v>720.34299999999996</v>
      </c>
    </row>
    <row r="4496" spans="1:11" x14ac:dyDescent="0.3">
      <c r="A4496">
        <v>7</v>
      </c>
      <c r="B4496">
        <v>6</v>
      </c>
      <c r="C4496">
        <v>13</v>
      </c>
      <c r="D4496">
        <v>523</v>
      </c>
      <c r="E4496">
        <v>347</v>
      </c>
      <c r="F4496">
        <v>15.4</v>
      </c>
      <c r="G4496">
        <v>8.1</v>
      </c>
      <c r="H4496">
        <v>861.10599999999999</v>
      </c>
      <c r="I4496">
        <v>30.077000000000002</v>
      </c>
      <c r="J4496">
        <v>727.25900000000001</v>
      </c>
      <c r="K4496">
        <v>699.6</v>
      </c>
    </row>
    <row r="4497" spans="1:11" x14ac:dyDescent="0.3">
      <c r="A4497">
        <v>7</v>
      </c>
      <c r="B4497">
        <v>6</v>
      </c>
      <c r="C4497">
        <v>14</v>
      </c>
      <c r="D4497">
        <v>586</v>
      </c>
      <c r="E4497">
        <v>283</v>
      </c>
      <c r="F4497">
        <v>15.7</v>
      </c>
      <c r="G4497">
        <v>8.9</v>
      </c>
      <c r="H4497">
        <v>791.75400000000002</v>
      </c>
      <c r="I4497">
        <v>28.343</v>
      </c>
      <c r="J4497">
        <v>672.077</v>
      </c>
      <c r="K4497">
        <v>646.72699999999998</v>
      </c>
    </row>
    <row r="4498" spans="1:11" x14ac:dyDescent="0.3">
      <c r="A4498">
        <v>7</v>
      </c>
      <c r="B4498">
        <v>6</v>
      </c>
      <c r="C4498">
        <v>15</v>
      </c>
      <c r="D4498">
        <v>551</v>
      </c>
      <c r="E4498">
        <v>251</v>
      </c>
      <c r="F4498">
        <v>16.100000000000001</v>
      </c>
      <c r="G4498">
        <v>9.8000000000000007</v>
      </c>
      <c r="H4498">
        <v>639.34199999999998</v>
      </c>
      <c r="I4498">
        <v>25.57</v>
      </c>
      <c r="J4498">
        <v>545.56299999999999</v>
      </c>
      <c r="K4498">
        <v>525.11300000000006</v>
      </c>
    </row>
    <row r="4499" spans="1:11" x14ac:dyDescent="0.3">
      <c r="A4499">
        <v>7</v>
      </c>
      <c r="B4499">
        <v>6</v>
      </c>
      <c r="C4499">
        <v>16</v>
      </c>
      <c r="D4499">
        <v>389</v>
      </c>
      <c r="E4499">
        <v>214</v>
      </c>
      <c r="F4499">
        <v>14.8</v>
      </c>
      <c r="G4499">
        <v>9.1</v>
      </c>
      <c r="H4499">
        <v>405.10399999999998</v>
      </c>
      <c r="I4499">
        <v>20.86</v>
      </c>
      <c r="J4499">
        <v>346.58800000000002</v>
      </c>
      <c r="K4499">
        <v>332.74200000000002</v>
      </c>
    </row>
    <row r="4500" spans="1:11" x14ac:dyDescent="0.3">
      <c r="A4500">
        <v>7</v>
      </c>
      <c r="B4500">
        <v>6</v>
      </c>
      <c r="C4500">
        <v>17</v>
      </c>
      <c r="D4500">
        <v>241</v>
      </c>
      <c r="E4500">
        <v>142</v>
      </c>
      <c r="F4500">
        <v>13.5</v>
      </c>
      <c r="G4500">
        <v>8.4</v>
      </c>
      <c r="H4500">
        <v>202.447</v>
      </c>
      <c r="I4500">
        <v>16.224</v>
      </c>
      <c r="J4500">
        <v>169.47399999999999</v>
      </c>
      <c r="K4500">
        <v>160.37100000000001</v>
      </c>
    </row>
    <row r="4501" spans="1:11" x14ac:dyDescent="0.3">
      <c r="A4501">
        <v>7</v>
      </c>
      <c r="B4501">
        <v>6</v>
      </c>
      <c r="C4501">
        <v>18</v>
      </c>
      <c r="D4501">
        <v>18</v>
      </c>
      <c r="E4501">
        <v>61</v>
      </c>
      <c r="F4501">
        <v>12.2</v>
      </c>
      <c r="G4501">
        <v>7.7</v>
      </c>
      <c r="H4501">
        <v>56.459000000000003</v>
      </c>
      <c r="I4501">
        <v>12.236000000000001</v>
      </c>
      <c r="J4501">
        <v>50.082999999999998</v>
      </c>
      <c r="K4501">
        <v>43.573999999999998</v>
      </c>
    </row>
    <row r="4502" spans="1:11" x14ac:dyDescent="0.3">
      <c r="A4502">
        <v>7</v>
      </c>
      <c r="B4502">
        <v>6</v>
      </c>
      <c r="C4502">
        <v>19</v>
      </c>
      <c r="D4502">
        <v>0</v>
      </c>
      <c r="E4502">
        <v>11</v>
      </c>
      <c r="F4502">
        <v>12</v>
      </c>
      <c r="G4502">
        <v>5.8</v>
      </c>
      <c r="H4502">
        <v>10.419</v>
      </c>
      <c r="I4502">
        <v>10.833</v>
      </c>
      <c r="J4502">
        <v>9.4049999999999994</v>
      </c>
      <c r="K4502">
        <v>3.6680000000000001</v>
      </c>
    </row>
    <row r="4503" spans="1:11" x14ac:dyDescent="0.3">
      <c r="A4503">
        <v>7</v>
      </c>
      <c r="B4503">
        <v>6</v>
      </c>
      <c r="C4503">
        <v>20</v>
      </c>
      <c r="D4503">
        <v>0</v>
      </c>
      <c r="E4503">
        <v>0</v>
      </c>
      <c r="F4503">
        <v>11.9</v>
      </c>
      <c r="G4503">
        <v>4</v>
      </c>
      <c r="H4503">
        <v>0</v>
      </c>
      <c r="I4503">
        <v>11.9</v>
      </c>
      <c r="J4503">
        <v>0</v>
      </c>
      <c r="K4503">
        <v>0</v>
      </c>
    </row>
    <row r="4504" spans="1:11" x14ac:dyDescent="0.3">
      <c r="A4504">
        <v>7</v>
      </c>
      <c r="B4504">
        <v>6</v>
      </c>
      <c r="C4504">
        <v>21</v>
      </c>
      <c r="D4504">
        <v>0</v>
      </c>
      <c r="E4504">
        <v>0</v>
      </c>
      <c r="F4504">
        <v>11.7</v>
      </c>
      <c r="G4504">
        <v>2.1</v>
      </c>
      <c r="H4504">
        <v>0</v>
      </c>
      <c r="I4504">
        <v>11.7</v>
      </c>
      <c r="J4504">
        <v>0</v>
      </c>
      <c r="K4504">
        <v>0</v>
      </c>
    </row>
    <row r="4505" spans="1:11" x14ac:dyDescent="0.3">
      <c r="A4505">
        <v>7</v>
      </c>
      <c r="B4505">
        <v>6</v>
      </c>
      <c r="C4505">
        <v>22</v>
      </c>
      <c r="D4505">
        <v>0</v>
      </c>
      <c r="E4505">
        <v>0</v>
      </c>
      <c r="F4505">
        <v>11.3</v>
      </c>
      <c r="G4505">
        <v>2.6</v>
      </c>
      <c r="H4505">
        <v>0</v>
      </c>
      <c r="I4505">
        <v>11.3</v>
      </c>
      <c r="J4505">
        <v>0</v>
      </c>
      <c r="K4505">
        <v>0</v>
      </c>
    </row>
    <row r="4506" spans="1:11" x14ac:dyDescent="0.3">
      <c r="A4506">
        <v>7</v>
      </c>
      <c r="B4506">
        <v>6</v>
      </c>
      <c r="C4506">
        <v>23</v>
      </c>
      <c r="D4506">
        <v>0</v>
      </c>
      <c r="E4506">
        <v>0</v>
      </c>
      <c r="F4506">
        <v>11</v>
      </c>
      <c r="G4506">
        <v>3.1</v>
      </c>
      <c r="H4506">
        <v>0</v>
      </c>
      <c r="I4506">
        <v>11</v>
      </c>
      <c r="J4506">
        <v>0</v>
      </c>
      <c r="K4506">
        <v>0</v>
      </c>
    </row>
    <row r="4507" spans="1:11" x14ac:dyDescent="0.3">
      <c r="A4507">
        <v>7</v>
      </c>
      <c r="B4507">
        <v>7</v>
      </c>
      <c r="C4507">
        <v>0</v>
      </c>
      <c r="D4507">
        <v>0</v>
      </c>
      <c r="E4507">
        <v>0</v>
      </c>
      <c r="F4507">
        <v>10.6</v>
      </c>
      <c r="G4507">
        <v>3.6</v>
      </c>
      <c r="H4507">
        <v>0</v>
      </c>
      <c r="I4507">
        <v>10.6</v>
      </c>
      <c r="J4507">
        <v>0</v>
      </c>
      <c r="K4507">
        <v>0</v>
      </c>
    </row>
    <row r="4508" spans="1:11" x14ac:dyDescent="0.3">
      <c r="A4508">
        <v>7</v>
      </c>
      <c r="B4508">
        <v>7</v>
      </c>
      <c r="C4508">
        <v>1</v>
      </c>
      <c r="D4508">
        <v>0</v>
      </c>
      <c r="E4508">
        <v>0</v>
      </c>
      <c r="F4508">
        <v>10.8</v>
      </c>
      <c r="G4508">
        <v>3.6</v>
      </c>
      <c r="H4508">
        <v>0</v>
      </c>
      <c r="I4508">
        <v>10.8</v>
      </c>
      <c r="J4508">
        <v>0</v>
      </c>
      <c r="K4508">
        <v>0</v>
      </c>
    </row>
    <row r="4509" spans="1:11" x14ac:dyDescent="0.3">
      <c r="A4509">
        <v>7</v>
      </c>
      <c r="B4509">
        <v>7</v>
      </c>
      <c r="C4509">
        <v>2</v>
      </c>
      <c r="D4509">
        <v>0</v>
      </c>
      <c r="E4509">
        <v>0</v>
      </c>
      <c r="F4509">
        <v>10.9</v>
      </c>
      <c r="G4509">
        <v>3.6</v>
      </c>
      <c r="H4509">
        <v>0</v>
      </c>
      <c r="I4509">
        <v>10.9</v>
      </c>
      <c r="J4509">
        <v>0</v>
      </c>
      <c r="K4509">
        <v>0</v>
      </c>
    </row>
    <row r="4510" spans="1:11" x14ac:dyDescent="0.3">
      <c r="A4510">
        <v>7</v>
      </c>
      <c r="B4510">
        <v>7</v>
      </c>
      <c r="C4510">
        <v>3</v>
      </c>
      <c r="D4510">
        <v>0</v>
      </c>
      <c r="E4510">
        <v>0</v>
      </c>
      <c r="F4510">
        <v>11.1</v>
      </c>
      <c r="G4510">
        <v>3.6</v>
      </c>
      <c r="H4510">
        <v>0</v>
      </c>
      <c r="I4510">
        <v>11.1</v>
      </c>
      <c r="J4510">
        <v>0</v>
      </c>
      <c r="K4510">
        <v>0</v>
      </c>
    </row>
    <row r="4511" spans="1:11" x14ac:dyDescent="0.3">
      <c r="A4511">
        <v>7</v>
      </c>
      <c r="B4511">
        <v>7</v>
      </c>
      <c r="C4511">
        <v>4</v>
      </c>
      <c r="D4511">
        <v>0</v>
      </c>
      <c r="E4511">
        <v>1</v>
      </c>
      <c r="F4511">
        <v>11.5</v>
      </c>
      <c r="G4511">
        <v>3.1</v>
      </c>
      <c r="H4511">
        <v>0.97</v>
      </c>
      <c r="I4511">
        <v>9.4619999999999997</v>
      </c>
      <c r="J4511">
        <v>0.879</v>
      </c>
      <c r="K4511">
        <v>0</v>
      </c>
    </row>
    <row r="4512" spans="1:11" x14ac:dyDescent="0.3">
      <c r="A4512">
        <v>7</v>
      </c>
      <c r="B4512">
        <v>7</v>
      </c>
      <c r="C4512">
        <v>5</v>
      </c>
      <c r="D4512">
        <v>0</v>
      </c>
      <c r="E4512">
        <v>25</v>
      </c>
      <c r="F4512">
        <v>11.8</v>
      </c>
      <c r="G4512">
        <v>2.6</v>
      </c>
      <c r="H4512">
        <v>23.67</v>
      </c>
      <c r="I4512">
        <v>10.273</v>
      </c>
      <c r="J4512">
        <v>21.405000000000001</v>
      </c>
      <c r="K4512">
        <v>15.446999999999999</v>
      </c>
    </row>
    <row r="4513" spans="1:11" x14ac:dyDescent="0.3">
      <c r="A4513">
        <v>7</v>
      </c>
      <c r="B4513">
        <v>7</v>
      </c>
      <c r="C4513">
        <v>6</v>
      </c>
      <c r="D4513">
        <v>2</v>
      </c>
      <c r="E4513">
        <v>91</v>
      </c>
      <c r="F4513">
        <v>12.2</v>
      </c>
      <c r="G4513">
        <v>2.1</v>
      </c>
      <c r="H4513">
        <v>85.436000000000007</v>
      </c>
      <c r="I4513">
        <v>12.632999999999999</v>
      </c>
      <c r="J4513">
        <v>76.552999999999997</v>
      </c>
      <c r="K4513">
        <v>69.510000000000005</v>
      </c>
    </row>
    <row r="4514" spans="1:11" x14ac:dyDescent="0.3">
      <c r="A4514">
        <v>7</v>
      </c>
      <c r="B4514">
        <v>7</v>
      </c>
      <c r="C4514">
        <v>7</v>
      </c>
      <c r="D4514">
        <v>65</v>
      </c>
      <c r="E4514">
        <v>189</v>
      </c>
      <c r="F4514">
        <v>13.9</v>
      </c>
      <c r="G4514">
        <v>2.8</v>
      </c>
      <c r="H4514">
        <v>205.06399999999999</v>
      </c>
      <c r="I4514">
        <v>18.035</v>
      </c>
      <c r="J4514">
        <v>178.85499999999999</v>
      </c>
      <c r="K4514">
        <v>169.52699999999999</v>
      </c>
    </row>
    <row r="4515" spans="1:11" x14ac:dyDescent="0.3">
      <c r="A4515">
        <v>7</v>
      </c>
      <c r="B4515">
        <v>7</v>
      </c>
      <c r="C4515">
        <v>8</v>
      </c>
      <c r="D4515">
        <v>423</v>
      </c>
      <c r="E4515">
        <v>214</v>
      </c>
      <c r="F4515">
        <v>15.5</v>
      </c>
      <c r="G4515">
        <v>3.4</v>
      </c>
      <c r="H4515">
        <v>473.404</v>
      </c>
      <c r="I4515">
        <v>26.908999999999999</v>
      </c>
      <c r="J4515">
        <v>400.19499999999999</v>
      </c>
      <c r="K4515">
        <v>384.70299999999997</v>
      </c>
    </row>
    <row r="4516" spans="1:11" x14ac:dyDescent="0.3">
      <c r="A4516">
        <v>7</v>
      </c>
      <c r="B4516">
        <v>7</v>
      </c>
      <c r="C4516">
        <v>9</v>
      </c>
      <c r="D4516">
        <v>713</v>
      </c>
      <c r="E4516">
        <v>201</v>
      </c>
      <c r="F4516">
        <v>17.2</v>
      </c>
      <c r="G4516">
        <v>4.0999999999999996</v>
      </c>
      <c r="H4516">
        <v>770.04300000000001</v>
      </c>
      <c r="I4516">
        <v>35.896000000000001</v>
      </c>
      <c r="J4516">
        <v>634.95699999999999</v>
      </c>
      <c r="K4516">
        <v>611.10199999999998</v>
      </c>
    </row>
    <row r="4517" spans="1:11" x14ac:dyDescent="0.3">
      <c r="A4517">
        <v>7</v>
      </c>
      <c r="B4517">
        <v>7</v>
      </c>
      <c r="C4517">
        <v>10</v>
      </c>
      <c r="D4517">
        <v>754</v>
      </c>
      <c r="E4517">
        <v>219</v>
      </c>
      <c r="F4517">
        <v>18.100000000000001</v>
      </c>
      <c r="G4517">
        <v>5.5</v>
      </c>
      <c r="H4517">
        <v>921.29899999999998</v>
      </c>
      <c r="I4517">
        <v>37.9</v>
      </c>
      <c r="J4517">
        <v>756.08699999999999</v>
      </c>
      <c r="K4517">
        <v>727.18100000000004</v>
      </c>
    </row>
    <row r="4518" spans="1:11" x14ac:dyDescent="0.3">
      <c r="A4518">
        <v>7</v>
      </c>
      <c r="B4518">
        <v>7</v>
      </c>
      <c r="C4518">
        <v>11</v>
      </c>
      <c r="D4518">
        <v>770</v>
      </c>
      <c r="E4518">
        <v>228</v>
      </c>
      <c r="F4518">
        <v>19.100000000000001</v>
      </c>
      <c r="G4518">
        <v>6.8</v>
      </c>
      <c r="H4518">
        <v>1004.609</v>
      </c>
      <c r="I4518">
        <v>38.326000000000001</v>
      </c>
      <c r="J4518">
        <v>823.61099999999999</v>
      </c>
      <c r="K4518">
        <v>791.673</v>
      </c>
    </row>
    <row r="4519" spans="1:11" x14ac:dyDescent="0.3">
      <c r="A4519">
        <v>7</v>
      </c>
      <c r="B4519">
        <v>7</v>
      </c>
      <c r="C4519">
        <v>12</v>
      </c>
      <c r="D4519">
        <v>779</v>
      </c>
      <c r="E4519">
        <v>230</v>
      </c>
      <c r="F4519">
        <v>20</v>
      </c>
      <c r="G4519">
        <v>8.1999999999999993</v>
      </c>
      <c r="H4519">
        <v>1027.385</v>
      </c>
      <c r="I4519">
        <v>37.573999999999998</v>
      </c>
      <c r="J4519">
        <v>844.65200000000004</v>
      </c>
      <c r="K4519">
        <v>811.73699999999997</v>
      </c>
    </row>
    <row r="4520" spans="1:11" x14ac:dyDescent="0.3">
      <c r="A4520">
        <v>7</v>
      </c>
      <c r="B4520">
        <v>7</v>
      </c>
      <c r="C4520">
        <v>13</v>
      </c>
      <c r="D4520">
        <v>769</v>
      </c>
      <c r="E4520">
        <v>224</v>
      </c>
      <c r="F4520">
        <v>20.2</v>
      </c>
      <c r="G4520">
        <v>7.5</v>
      </c>
      <c r="H4520">
        <v>974.29399999999998</v>
      </c>
      <c r="I4520">
        <v>37.902999999999999</v>
      </c>
      <c r="J4520">
        <v>799.86599999999999</v>
      </c>
      <c r="K4520">
        <v>769.01199999999994</v>
      </c>
    </row>
    <row r="4521" spans="1:11" x14ac:dyDescent="0.3">
      <c r="A4521">
        <v>7</v>
      </c>
      <c r="B4521">
        <v>7</v>
      </c>
      <c r="C4521">
        <v>14</v>
      </c>
      <c r="D4521">
        <v>739</v>
      </c>
      <c r="E4521">
        <v>210</v>
      </c>
      <c r="F4521">
        <v>20.399999999999999</v>
      </c>
      <c r="G4521">
        <v>6.9</v>
      </c>
      <c r="H4521">
        <v>851.72299999999996</v>
      </c>
      <c r="I4521">
        <v>36.703000000000003</v>
      </c>
      <c r="J4521">
        <v>701.42399999999998</v>
      </c>
      <c r="K4521">
        <v>674.85900000000004</v>
      </c>
    </row>
    <row r="4522" spans="1:11" x14ac:dyDescent="0.3">
      <c r="A4522">
        <v>7</v>
      </c>
      <c r="B4522">
        <v>7</v>
      </c>
      <c r="C4522">
        <v>15</v>
      </c>
      <c r="D4522">
        <v>688</v>
      </c>
      <c r="E4522">
        <v>187</v>
      </c>
      <c r="F4522">
        <v>20.6</v>
      </c>
      <c r="G4522">
        <v>6.2</v>
      </c>
      <c r="H4522">
        <v>674.81399999999996</v>
      </c>
      <c r="I4522">
        <v>34.320999999999998</v>
      </c>
      <c r="J4522">
        <v>557.57500000000005</v>
      </c>
      <c r="K4522">
        <v>536.68299999999999</v>
      </c>
    </row>
    <row r="4523" spans="1:11" x14ac:dyDescent="0.3">
      <c r="A4523">
        <v>7</v>
      </c>
      <c r="B4523">
        <v>7</v>
      </c>
      <c r="C4523">
        <v>16</v>
      </c>
      <c r="D4523">
        <v>598</v>
      </c>
      <c r="E4523">
        <v>154</v>
      </c>
      <c r="F4523">
        <v>19.3</v>
      </c>
      <c r="G4523">
        <v>6.2</v>
      </c>
      <c r="H4523">
        <v>457.98</v>
      </c>
      <c r="I4523">
        <v>28.375</v>
      </c>
      <c r="J4523">
        <v>378.97</v>
      </c>
      <c r="K4523">
        <v>364.14100000000002</v>
      </c>
    </row>
    <row r="4524" spans="1:11" x14ac:dyDescent="0.3">
      <c r="A4524">
        <v>7</v>
      </c>
      <c r="B4524">
        <v>7</v>
      </c>
      <c r="C4524">
        <v>17</v>
      </c>
      <c r="D4524">
        <v>444</v>
      </c>
      <c r="E4524">
        <v>111</v>
      </c>
      <c r="F4524">
        <v>18</v>
      </c>
      <c r="G4524">
        <v>6.2</v>
      </c>
      <c r="H4524">
        <v>232.89</v>
      </c>
      <c r="I4524">
        <v>22.164999999999999</v>
      </c>
      <c r="J4524">
        <v>184.27099999999999</v>
      </c>
      <c r="K4524">
        <v>174.81299999999999</v>
      </c>
    </row>
    <row r="4525" spans="1:11" x14ac:dyDescent="0.3">
      <c r="A4525">
        <v>7</v>
      </c>
      <c r="B4525">
        <v>7</v>
      </c>
      <c r="C4525">
        <v>18</v>
      </c>
      <c r="D4525">
        <v>189</v>
      </c>
      <c r="E4525">
        <v>62</v>
      </c>
      <c r="F4525">
        <v>16.7</v>
      </c>
      <c r="G4525">
        <v>6.2</v>
      </c>
      <c r="H4525">
        <v>64.346999999999994</v>
      </c>
      <c r="I4525">
        <v>17.052</v>
      </c>
      <c r="J4525">
        <v>50.256999999999998</v>
      </c>
      <c r="K4525">
        <v>43.744</v>
      </c>
    </row>
    <row r="4526" spans="1:11" x14ac:dyDescent="0.3">
      <c r="A4526">
        <v>7</v>
      </c>
      <c r="B4526">
        <v>7</v>
      </c>
      <c r="C4526">
        <v>19</v>
      </c>
      <c r="D4526">
        <v>4</v>
      </c>
      <c r="E4526">
        <v>14</v>
      </c>
      <c r="F4526">
        <v>15.6</v>
      </c>
      <c r="G4526">
        <v>5.7</v>
      </c>
      <c r="H4526">
        <v>13.273999999999999</v>
      </c>
      <c r="I4526">
        <v>14.548999999999999</v>
      </c>
      <c r="J4526">
        <v>11.833</v>
      </c>
      <c r="K4526">
        <v>6.0519999999999996</v>
      </c>
    </row>
    <row r="4527" spans="1:11" x14ac:dyDescent="0.3">
      <c r="A4527">
        <v>7</v>
      </c>
      <c r="B4527">
        <v>7</v>
      </c>
      <c r="C4527">
        <v>20</v>
      </c>
      <c r="D4527">
        <v>0</v>
      </c>
      <c r="E4527">
        <v>0</v>
      </c>
      <c r="F4527">
        <v>14.4</v>
      </c>
      <c r="G4527">
        <v>5.0999999999999996</v>
      </c>
      <c r="H4527">
        <v>0</v>
      </c>
      <c r="I4527">
        <v>14.4</v>
      </c>
      <c r="J4527">
        <v>0</v>
      </c>
      <c r="K4527">
        <v>0</v>
      </c>
    </row>
    <row r="4528" spans="1:11" x14ac:dyDescent="0.3">
      <c r="A4528">
        <v>7</v>
      </c>
      <c r="B4528">
        <v>7</v>
      </c>
      <c r="C4528">
        <v>21</v>
      </c>
      <c r="D4528">
        <v>0</v>
      </c>
      <c r="E4528">
        <v>0</v>
      </c>
      <c r="F4528">
        <v>13.3</v>
      </c>
      <c r="G4528">
        <v>4.5999999999999996</v>
      </c>
      <c r="H4528">
        <v>0</v>
      </c>
      <c r="I4528">
        <v>13.3</v>
      </c>
      <c r="J4528">
        <v>0</v>
      </c>
      <c r="K4528">
        <v>0</v>
      </c>
    </row>
    <row r="4529" spans="1:11" x14ac:dyDescent="0.3">
      <c r="A4529">
        <v>7</v>
      </c>
      <c r="B4529">
        <v>7</v>
      </c>
      <c r="C4529">
        <v>22</v>
      </c>
      <c r="D4529">
        <v>0</v>
      </c>
      <c r="E4529">
        <v>0</v>
      </c>
      <c r="F4529">
        <v>12.8</v>
      </c>
      <c r="G4529">
        <v>4.3</v>
      </c>
      <c r="H4529">
        <v>0</v>
      </c>
      <c r="I4529">
        <v>12.8</v>
      </c>
      <c r="J4529">
        <v>0</v>
      </c>
      <c r="K4529">
        <v>0</v>
      </c>
    </row>
    <row r="4530" spans="1:11" x14ac:dyDescent="0.3">
      <c r="A4530">
        <v>7</v>
      </c>
      <c r="B4530">
        <v>7</v>
      </c>
      <c r="C4530">
        <v>23</v>
      </c>
      <c r="D4530">
        <v>0</v>
      </c>
      <c r="E4530">
        <v>0</v>
      </c>
      <c r="F4530">
        <v>12.2</v>
      </c>
      <c r="G4530">
        <v>3.9</v>
      </c>
      <c r="H4530">
        <v>0</v>
      </c>
      <c r="I4530">
        <v>12.2</v>
      </c>
      <c r="J4530">
        <v>0</v>
      </c>
      <c r="K4530">
        <v>0</v>
      </c>
    </row>
    <row r="4531" spans="1:11" x14ac:dyDescent="0.3">
      <c r="A4531">
        <v>7</v>
      </c>
      <c r="B4531">
        <v>8</v>
      </c>
      <c r="C4531">
        <v>0</v>
      </c>
      <c r="D4531">
        <v>0</v>
      </c>
      <c r="E4531">
        <v>0</v>
      </c>
      <c r="F4531">
        <v>11.7</v>
      </c>
      <c r="G4531">
        <v>3.6</v>
      </c>
      <c r="H4531">
        <v>0</v>
      </c>
      <c r="I4531">
        <v>11.7</v>
      </c>
      <c r="J4531">
        <v>0</v>
      </c>
      <c r="K4531">
        <v>0</v>
      </c>
    </row>
    <row r="4532" spans="1:11" x14ac:dyDescent="0.3">
      <c r="A4532">
        <v>7</v>
      </c>
      <c r="B4532">
        <v>8</v>
      </c>
      <c r="C4532">
        <v>1</v>
      </c>
      <c r="D4532">
        <v>0</v>
      </c>
      <c r="E4532">
        <v>0</v>
      </c>
      <c r="F4532">
        <v>11.7</v>
      </c>
      <c r="G4532">
        <v>3.6</v>
      </c>
      <c r="H4532">
        <v>0</v>
      </c>
      <c r="I4532">
        <v>11.7</v>
      </c>
      <c r="J4532">
        <v>0</v>
      </c>
      <c r="K4532">
        <v>0</v>
      </c>
    </row>
    <row r="4533" spans="1:11" x14ac:dyDescent="0.3">
      <c r="A4533">
        <v>7</v>
      </c>
      <c r="B4533">
        <v>8</v>
      </c>
      <c r="C4533">
        <v>2</v>
      </c>
      <c r="D4533">
        <v>0</v>
      </c>
      <c r="E4533">
        <v>0</v>
      </c>
      <c r="F4533">
        <v>11.7</v>
      </c>
      <c r="G4533">
        <v>3.6</v>
      </c>
      <c r="H4533">
        <v>0</v>
      </c>
      <c r="I4533">
        <v>11.7</v>
      </c>
      <c r="J4533">
        <v>0</v>
      </c>
      <c r="K4533">
        <v>0</v>
      </c>
    </row>
    <row r="4534" spans="1:11" x14ac:dyDescent="0.3">
      <c r="A4534">
        <v>7</v>
      </c>
      <c r="B4534">
        <v>8</v>
      </c>
      <c r="C4534">
        <v>3</v>
      </c>
      <c r="D4534">
        <v>0</v>
      </c>
      <c r="E4534">
        <v>0</v>
      </c>
      <c r="F4534">
        <v>11.7</v>
      </c>
      <c r="G4534">
        <v>3.6</v>
      </c>
      <c r="H4534">
        <v>0</v>
      </c>
      <c r="I4534">
        <v>11.7</v>
      </c>
      <c r="J4534">
        <v>0</v>
      </c>
      <c r="K4534">
        <v>0</v>
      </c>
    </row>
    <row r="4535" spans="1:11" x14ac:dyDescent="0.3">
      <c r="A4535">
        <v>7</v>
      </c>
      <c r="B4535">
        <v>8</v>
      </c>
      <c r="C4535">
        <v>4</v>
      </c>
      <c r="D4535">
        <v>0</v>
      </c>
      <c r="E4535">
        <v>0</v>
      </c>
      <c r="F4535">
        <v>12.1</v>
      </c>
      <c r="G4535">
        <v>3.6</v>
      </c>
      <c r="H4535">
        <v>0</v>
      </c>
      <c r="I4535">
        <v>12.1</v>
      </c>
      <c r="J4535">
        <v>0</v>
      </c>
      <c r="K4535">
        <v>0</v>
      </c>
    </row>
    <row r="4536" spans="1:11" x14ac:dyDescent="0.3">
      <c r="A4536">
        <v>7</v>
      </c>
      <c r="B4536">
        <v>8</v>
      </c>
      <c r="C4536">
        <v>5</v>
      </c>
      <c r="D4536">
        <v>0</v>
      </c>
      <c r="E4536">
        <v>24</v>
      </c>
      <c r="F4536">
        <v>12.4</v>
      </c>
      <c r="G4536">
        <v>3.6</v>
      </c>
      <c r="H4536">
        <v>22.765000000000001</v>
      </c>
      <c r="I4536">
        <v>11.085000000000001</v>
      </c>
      <c r="J4536">
        <v>20.530999999999999</v>
      </c>
      <c r="K4536">
        <v>14.589</v>
      </c>
    </row>
    <row r="4537" spans="1:11" x14ac:dyDescent="0.3">
      <c r="A4537">
        <v>7</v>
      </c>
      <c r="B4537">
        <v>8</v>
      </c>
      <c r="C4537">
        <v>6</v>
      </c>
      <c r="D4537">
        <v>3</v>
      </c>
      <c r="E4537">
        <v>112</v>
      </c>
      <c r="F4537">
        <v>12.8</v>
      </c>
      <c r="G4537">
        <v>3.6</v>
      </c>
      <c r="H4537">
        <v>104.14</v>
      </c>
      <c r="I4537">
        <v>13.707000000000001</v>
      </c>
      <c r="J4537">
        <v>92.947000000000003</v>
      </c>
      <c r="K4537">
        <v>85.561999999999998</v>
      </c>
    </row>
    <row r="4538" spans="1:11" x14ac:dyDescent="0.3">
      <c r="A4538">
        <v>7</v>
      </c>
      <c r="B4538">
        <v>8</v>
      </c>
      <c r="C4538">
        <v>7</v>
      </c>
      <c r="D4538">
        <v>149</v>
      </c>
      <c r="E4538">
        <v>202</v>
      </c>
      <c r="F4538">
        <v>14.3</v>
      </c>
      <c r="G4538">
        <v>4.0999999999999996</v>
      </c>
      <c r="H4538">
        <v>252.054</v>
      </c>
      <c r="I4538">
        <v>19.183</v>
      </c>
      <c r="J4538">
        <v>217.05799999999999</v>
      </c>
      <c r="K4538">
        <v>206.786</v>
      </c>
    </row>
    <row r="4539" spans="1:11" x14ac:dyDescent="0.3">
      <c r="A4539">
        <v>7</v>
      </c>
      <c r="B4539">
        <v>8</v>
      </c>
      <c r="C4539">
        <v>8</v>
      </c>
      <c r="D4539">
        <v>729</v>
      </c>
      <c r="E4539">
        <v>106</v>
      </c>
      <c r="F4539">
        <v>15.7</v>
      </c>
      <c r="G4539">
        <v>4.7</v>
      </c>
      <c r="H4539">
        <v>556.1</v>
      </c>
      <c r="I4539">
        <v>27.707000000000001</v>
      </c>
      <c r="J4539">
        <v>466.45</v>
      </c>
      <c r="K4539">
        <v>448.78699999999998</v>
      </c>
    </row>
    <row r="4540" spans="1:11" x14ac:dyDescent="0.3">
      <c r="A4540">
        <v>7</v>
      </c>
      <c r="B4540">
        <v>8</v>
      </c>
      <c r="C4540">
        <v>9</v>
      </c>
      <c r="D4540">
        <v>881</v>
      </c>
      <c r="E4540">
        <v>97</v>
      </c>
      <c r="F4540">
        <v>17.2</v>
      </c>
      <c r="G4540">
        <v>5.2</v>
      </c>
      <c r="H4540">
        <v>793.07600000000002</v>
      </c>
      <c r="I4540">
        <v>34.405999999999999</v>
      </c>
      <c r="J4540">
        <v>657.06799999999998</v>
      </c>
      <c r="K4540">
        <v>632.32799999999997</v>
      </c>
    </row>
    <row r="4541" spans="1:11" x14ac:dyDescent="0.3">
      <c r="A4541">
        <v>7</v>
      </c>
      <c r="B4541">
        <v>8</v>
      </c>
      <c r="C4541">
        <v>10</v>
      </c>
      <c r="D4541">
        <v>911</v>
      </c>
      <c r="E4541">
        <v>105</v>
      </c>
      <c r="F4541">
        <v>17.899999999999999</v>
      </c>
      <c r="G4541">
        <v>5.9</v>
      </c>
      <c r="H4541">
        <v>941.47199999999998</v>
      </c>
      <c r="I4541">
        <v>37.341000000000001</v>
      </c>
      <c r="J4541">
        <v>774.13699999999994</v>
      </c>
      <c r="K4541">
        <v>744.43600000000004</v>
      </c>
    </row>
    <row r="4542" spans="1:11" x14ac:dyDescent="0.3">
      <c r="A4542">
        <v>7</v>
      </c>
      <c r="B4542">
        <v>8</v>
      </c>
      <c r="C4542">
        <v>11</v>
      </c>
      <c r="D4542">
        <v>920</v>
      </c>
      <c r="E4542">
        <v>110</v>
      </c>
      <c r="F4542">
        <v>18.7</v>
      </c>
      <c r="G4542">
        <v>6.5</v>
      </c>
      <c r="H4542">
        <v>1022.332</v>
      </c>
      <c r="I4542">
        <v>38.841000000000001</v>
      </c>
      <c r="J4542">
        <v>836.548</v>
      </c>
      <c r="K4542">
        <v>804.01199999999994</v>
      </c>
    </row>
    <row r="4543" spans="1:11" x14ac:dyDescent="0.3">
      <c r="A4543">
        <v>7</v>
      </c>
      <c r="B4543">
        <v>8</v>
      </c>
      <c r="C4543">
        <v>12</v>
      </c>
      <c r="D4543">
        <v>928</v>
      </c>
      <c r="E4543">
        <v>111</v>
      </c>
      <c r="F4543">
        <v>19.399999999999999</v>
      </c>
      <c r="G4543">
        <v>7.2</v>
      </c>
      <c r="H4543">
        <v>1044.6489999999999</v>
      </c>
      <c r="I4543">
        <v>38.83</v>
      </c>
      <c r="J4543">
        <v>854.89400000000001</v>
      </c>
      <c r="K4543">
        <v>821.49900000000002</v>
      </c>
    </row>
    <row r="4544" spans="1:11" x14ac:dyDescent="0.3">
      <c r="A4544">
        <v>7</v>
      </c>
      <c r="B4544">
        <v>8</v>
      </c>
      <c r="C4544">
        <v>13</v>
      </c>
      <c r="D4544">
        <v>923</v>
      </c>
      <c r="E4544">
        <v>108</v>
      </c>
      <c r="F4544">
        <v>19.399999999999999</v>
      </c>
      <c r="G4544">
        <v>7.5</v>
      </c>
      <c r="H4544">
        <v>994.91600000000005</v>
      </c>
      <c r="I4544">
        <v>37.482999999999997</v>
      </c>
      <c r="J4544">
        <v>818.02200000000005</v>
      </c>
      <c r="K4544">
        <v>786.34100000000001</v>
      </c>
    </row>
    <row r="4545" spans="1:11" x14ac:dyDescent="0.3">
      <c r="A4545">
        <v>7</v>
      </c>
      <c r="B4545">
        <v>8</v>
      </c>
      <c r="C4545">
        <v>14</v>
      </c>
      <c r="D4545">
        <v>902</v>
      </c>
      <c r="E4545">
        <v>102</v>
      </c>
      <c r="F4545">
        <v>19.399999999999999</v>
      </c>
      <c r="G4545">
        <v>7.9</v>
      </c>
      <c r="H4545">
        <v>876.29899999999998</v>
      </c>
      <c r="I4545">
        <v>34.776000000000003</v>
      </c>
      <c r="J4545">
        <v>726.54100000000005</v>
      </c>
      <c r="K4545">
        <v>698.91300000000001</v>
      </c>
    </row>
    <row r="4546" spans="1:11" x14ac:dyDescent="0.3">
      <c r="A4546">
        <v>7</v>
      </c>
      <c r="B4546">
        <v>8</v>
      </c>
      <c r="C4546">
        <v>15</v>
      </c>
      <c r="D4546">
        <v>866</v>
      </c>
      <c r="E4546">
        <v>91</v>
      </c>
      <c r="F4546">
        <v>19.399999999999999</v>
      </c>
      <c r="G4546">
        <v>8.1999999999999993</v>
      </c>
      <c r="H4546">
        <v>701.62599999999998</v>
      </c>
      <c r="I4546">
        <v>31.303999999999998</v>
      </c>
      <c r="J4546">
        <v>585.22199999999998</v>
      </c>
      <c r="K4546">
        <v>563.29499999999996</v>
      </c>
    </row>
    <row r="4547" spans="1:11" x14ac:dyDescent="0.3">
      <c r="A4547">
        <v>7</v>
      </c>
      <c r="B4547">
        <v>8</v>
      </c>
      <c r="C4547">
        <v>16</v>
      </c>
      <c r="D4547">
        <v>805</v>
      </c>
      <c r="E4547">
        <v>77</v>
      </c>
      <c r="F4547">
        <v>17.899999999999999</v>
      </c>
      <c r="G4547">
        <v>7.5</v>
      </c>
      <c r="H4547">
        <v>488.46699999999998</v>
      </c>
      <c r="I4547">
        <v>26.457000000000001</v>
      </c>
      <c r="J4547">
        <v>404.08100000000002</v>
      </c>
      <c r="K4547">
        <v>388.46600000000001</v>
      </c>
    </row>
    <row r="4548" spans="1:11" x14ac:dyDescent="0.3">
      <c r="A4548">
        <v>7</v>
      </c>
      <c r="B4548">
        <v>8</v>
      </c>
      <c r="C4548">
        <v>17</v>
      </c>
      <c r="D4548">
        <v>699</v>
      </c>
      <c r="E4548">
        <v>57</v>
      </c>
      <c r="F4548">
        <v>16.5</v>
      </c>
      <c r="G4548">
        <v>6.9</v>
      </c>
      <c r="H4548">
        <v>257.66899999999998</v>
      </c>
      <c r="I4548">
        <v>20.856000000000002</v>
      </c>
      <c r="J4548">
        <v>196.35400000000001</v>
      </c>
      <c r="K4548">
        <v>186.6</v>
      </c>
    </row>
    <row r="4549" spans="1:11" x14ac:dyDescent="0.3">
      <c r="A4549">
        <v>7</v>
      </c>
      <c r="B4549">
        <v>8</v>
      </c>
      <c r="C4549">
        <v>18</v>
      </c>
      <c r="D4549">
        <v>472</v>
      </c>
      <c r="E4549">
        <v>37</v>
      </c>
      <c r="F4549">
        <v>15</v>
      </c>
      <c r="G4549">
        <v>6.2</v>
      </c>
      <c r="H4549">
        <v>57.473999999999997</v>
      </c>
      <c r="I4549">
        <v>15.234999999999999</v>
      </c>
      <c r="J4549">
        <v>34.478999999999999</v>
      </c>
      <c r="K4549">
        <v>28.273</v>
      </c>
    </row>
    <row r="4550" spans="1:11" x14ac:dyDescent="0.3">
      <c r="A4550">
        <v>7</v>
      </c>
      <c r="B4550">
        <v>8</v>
      </c>
      <c r="C4550">
        <v>19</v>
      </c>
      <c r="D4550">
        <v>69</v>
      </c>
      <c r="E4550">
        <v>13</v>
      </c>
      <c r="F4550">
        <v>14.3</v>
      </c>
      <c r="G4550">
        <v>5.7</v>
      </c>
      <c r="H4550">
        <v>10.093</v>
      </c>
      <c r="I4550">
        <v>13.148</v>
      </c>
      <c r="J4550">
        <v>9.0399999999999991</v>
      </c>
      <c r="K4550">
        <v>3.31</v>
      </c>
    </row>
    <row r="4551" spans="1:11" x14ac:dyDescent="0.3">
      <c r="A4551">
        <v>7</v>
      </c>
      <c r="B4551">
        <v>8</v>
      </c>
      <c r="C4551">
        <v>20</v>
      </c>
      <c r="D4551">
        <v>0</v>
      </c>
      <c r="E4551">
        <v>0</v>
      </c>
      <c r="F4551">
        <v>13.5</v>
      </c>
      <c r="G4551">
        <v>5.0999999999999996</v>
      </c>
      <c r="H4551">
        <v>0</v>
      </c>
      <c r="I4551">
        <v>13.5</v>
      </c>
      <c r="J4551">
        <v>0</v>
      </c>
      <c r="K4551">
        <v>0</v>
      </c>
    </row>
    <row r="4552" spans="1:11" x14ac:dyDescent="0.3">
      <c r="A4552">
        <v>7</v>
      </c>
      <c r="B4552">
        <v>8</v>
      </c>
      <c r="C4552">
        <v>21</v>
      </c>
      <c r="D4552">
        <v>0</v>
      </c>
      <c r="E4552">
        <v>0</v>
      </c>
      <c r="F4552">
        <v>12.8</v>
      </c>
      <c r="G4552">
        <v>4.5999999999999996</v>
      </c>
      <c r="H4552">
        <v>0</v>
      </c>
      <c r="I4552">
        <v>12.8</v>
      </c>
      <c r="J4552">
        <v>0</v>
      </c>
      <c r="K4552">
        <v>0</v>
      </c>
    </row>
    <row r="4553" spans="1:11" x14ac:dyDescent="0.3">
      <c r="A4553">
        <v>7</v>
      </c>
      <c r="B4553">
        <v>8</v>
      </c>
      <c r="C4553">
        <v>22</v>
      </c>
      <c r="D4553">
        <v>0</v>
      </c>
      <c r="E4553">
        <v>0</v>
      </c>
      <c r="F4553">
        <v>12.4</v>
      </c>
      <c r="G4553">
        <v>4.3</v>
      </c>
      <c r="H4553">
        <v>0</v>
      </c>
      <c r="I4553">
        <v>12.4</v>
      </c>
      <c r="J4553">
        <v>0</v>
      </c>
      <c r="K4553">
        <v>0</v>
      </c>
    </row>
    <row r="4554" spans="1:11" x14ac:dyDescent="0.3">
      <c r="A4554">
        <v>7</v>
      </c>
      <c r="B4554">
        <v>8</v>
      </c>
      <c r="C4554">
        <v>23</v>
      </c>
      <c r="D4554">
        <v>0</v>
      </c>
      <c r="E4554">
        <v>0</v>
      </c>
      <c r="F4554">
        <v>12.1</v>
      </c>
      <c r="G4554">
        <v>3.9</v>
      </c>
      <c r="H4554">
        <v>0</v>
      </c>
      <c r="I4554">
        <v>12.1</v>
      </c>
      <c r="J4554">
        <v>0</v>
      </c>
      <c r="K4554">
        <v>0</v>
      </c>
    </row>
    <row r="4555" spans="1:11" x14ac:dyDescent="0.3">
      <c r="A4555">
        <v>7</v>
      </c>
      <c r="B4555">
        <v>9</v>
      </c>
      <c r="C4555">
        <v>0</v>
      </c>
      <c r="D4555">
        <v>0</v>
      </c>
      <c r="E4555">
        <v>0</v>
      </c>
      <c r="F4555">
        <v>11.7</v>
      </c>
      <c r="G4555">
        <v>3.6</v>
      </c>
      <c r="H4555">
        <v>0</v>
      </c>
      <c r="I4555">
        <v>11.7</v>
      </c>
      <c r="J4555">
        <v>0</v>
      </c>
      <c r="K4555">
        <v>0</v>
      </c>
    </row>
    <row r="4556" spans="1:11" x14ac:dyDescent="0.3">
      <c r="A4556">
        <v>7</v>
      </c>
      <c r="B4556">
        <v>9</v>
      </c>
      <c r="C4556">
        <v>1</v>
      </c>
      <c r="D4556">
        <v>0</v>
      </c>
      <c r="E4556">
        <v>0</v>
      </c>
      <c r="F4556">
        <v>11.7</v>
      </c>
      <c r="G4556">
        <v>3.3</v>
      </c>
      <c r="H4556">
        <v>0</v>
      </c>
      <c r="I4556">
        <v>11.7</v>
      </c>
      <c r="J4556">
        <v>0</v>
      </c>
      <c r="K4556">
        <v>0</v>
      </c>
    </row>
    <row r="4557" spans="1:11" x14ac:dyDescent="0.3">
      <c r="A4557">
        <v>7</v>
      </c>
      <c r="B4557">
        <v>9</v>
      </c>
      <c r="C4557">
        <v>2</v>
      </c>
      <c r="D4557">
        <v>0</v>
      </c>
      <c r="E4557">
        <v>0</v>
      </c>
      <c r="F4557">
        <v>11.7</v>
      </c>
      <c r="G4557">
        <v>2.9</v>
      </c>
      <c r="H4557">
        <v>0</v>
      </c>
      <c r="I4557">
        <v>11.7</v>
      </c>
      <c r="J4557">
        <v>0</v>
      </c>
      <c r="K4557">
        <v>0</v>
      </c>
    </row>
    <row r="4558" spans="1:11" x14ac:dyDescent="0.3">
      <c r="A4558">
        <v>7</v>
      </c>
      <c r="B4558">
        <v>9</v>
      </c>
      <c r="C4558">
        <v>3</v>
      </c>
      <c r="D4558">
        <v>0</v>
      </c>
      <c r="E4558">
        <v>0</v>
      </c>
      <c r="F4558">
        <v>11.7</v>
      </c>
      <c r="G4558">
        <v>2.6</v>
      </c>
      <c r="H4558">
        <v>0</v>
      </c>
      <c r="I4558">
        <v>11.7</v>
      </c>
      <c r="J4558">
        <v>0</v>
      </c>
      <c r="K4558">
        <v>0</v>
      </c>
    </row>
    <row r="4559" spans="1:11" x14ac:dyDescent="0.3">
      <c r="A4559">
        <v>7</v>
      </c>
      <c r="B4559">
        <v>9</v>
      </c>
      <c r="C4559">
        <v>4</v>
      </c>
      <c r="D4559">
        <v>0</v>
      </c>
      <c r="E4559">
        <v>0</v>
      </c>
      <c r="F4559">
        <v>12.1</v>
      </c>
      <c r="G4559">
        <v>2.4</v>
      </c>
      <c r="H4559">
        <v>0</v>
      </c>
      <c r="I4559">
        <v>12.1</v>
      </c>
      <c r="J4559">
        <v>0</v>
      </c>
      <c r="K4559">
        <v>0</v>
      </c>
    </row>
    <row r="4560" spans="1:11" x14ac:dyDescent="0.3">
      <c r="A4560">
        <v>7</v>
      </c>
      <c r="B4560">
        <v>9</v>
      </c>
      <c r="C4560">
        <v>5</v>
      </c>
      <c r="D4560">
        <v>1</v>
      </c>
      <c r="E4560">
        <v>32</v>
      </c>
      <c r="F4560">
        <v>12.4</v>
      </c>
      <c r="G4560">
        <v>2.2999999999999998</v>
      </c>
      <c r="H4560">
        <v>29.382999999999999</v>
      </c>
      <c r="I4560">
        <v>11.037000000000001</v>
      </c>
      <c r="J4560">
        <v>26.504000000000001</v>
      </c>
      <c r="K4560">
        <v>20.45</v>
      </c>
    </row>
    <row r="4561" spans="1:11" x14ac:dyDescent="0.3">
      <c r="A4561">
        <v>7</v>
      </c>
      <c r="B4561">
        <v>9</v>
      </c>
      <c r="C4561">
        <v>6</v>
      </c>
      <c r="D4561">
        <v>1</v>
      </c>
      <c r="E4561">
        <v>87</v>
      </c>
      <c r="F4561">
        <v>12.8</v>
      </c>
      <c r="G4561">
        <v>2.1</v>
      </c>
      <c r="H4561">
        <v>81.638000000000005</v>
      </c>
      <c r="I4561">
        <v>13.154</v>
      </c>
      <c r="J4561">
        <v>73.067999999999998</v>
      </c>
      <c r="K4561">
        <v>66.096999999999994</v>
      </c>
    </row>
    <row r="4562" spans="1:11" x14ac:dyDescent="0.3">
      <c r="A4562">
        <v>7</v>
      </c>
      <c r="B4562">
        <v>9</v>
      </c>
      <c r="C4562">
        <v>7</v>
      </c>
      <c r="D4562">
        <v>109</v>
      </c>
      <c r="E4562">
        <v>170</v>
      </c>
      <c r="F4562">
        <v>14.6</v>
      </c>
      <c r="G4562">
        <v>2.2999999999999998</v>
      </c>
      <c r="H4562">
        <v>206.089</v>
      </c>
      <c r="I4562">
        <v>19.013999999999999</v>
      </c>
      <c r="J4562">
        <v>177.923</v>
      </c>
      <c r="K4562">
        <v>168.61799999999999</v>
      </c>
    </row>
    <row r="4563" spans="1:11" x14ac:dyDescent="0.3">
      <c r="A4563">
        <v>7</v>
      </c>
      <c r="B4563">
        <v>9</v>
      </c>
      <c r="C4563">
        <v>8</v>
      </c>
      <c r="D4563">
        <v>409</v>
      </c>
      <c r="E4563">
        <v>223</v>
      </c>
      <c r="F4563">
        <v>16.5</v>
      </c>
      <c r="G4563">
        <v>2.4</v>
      </c>
      <c r="H4563">
        <v>473.13299999999998</v>
      </c>
      <c r="I4563">
        <v>29.19</v>
      </c>
      <c r="J4563">
        <v>396.85700000000003</v>
      </c>
      <c r="K4563">
        <v>381.47</v>
      </c>
    </row>
    <row r="4564" spans="1:11" x14ac:dyDescent="0.3">
      <c r="A4564">
        <v>7</v>
      </c>
      <c r="B4564">
        <v>9</v>
      </c>
      <c r="C4564">
        <v>9</v>
      </c>
      <c r="D4564">
        <v>465</v>
      </c>
      <c r="E4564">
        <v>229</v>
      </c>
      <c r="F4564">
        <v>18.3</v>
      </c>
      <c r="G4564">
        <v>2.6</v>
      </c>
      <c r="H4564">
        <v>600.85500000000002</v>
      </c>
      <c r="I4564">
        <v>35.220999999999997</v>
      </c>
      <c r="J4564">
        <v>496.916</v>
      </c>
      <c r="K4564">
        <v>478.20600000000002</v>
      </c>
    </row>
    <row r="4565" spans="1:11" x14ac:dyDescent="0.3">
      <c r="A4565">
        <v>7</v>
      </c>
      <c r="B4565">
        <v>9</v>
      </c>
      <c r="C4565">
        <v>10</v>
      </c>
      <c r="D4565">
        <v>351</v>
      </c>
      <c r="E4565">
        <v>356</v>
      </c>
      <c r="F4565">
        <v>18.7</v>
      </c>
      <c r="G4565">
        <v>3.3</v>
      </c>
      <c r="H4565">
        <v>682.86</v>
      </c>
      <c r="I4565">
        <v>36.893999999999998</v>
      </c>
      <c r="J4565">
        <v>562.596</v>
      </c>
      <c r="K4565">
        <v>541.51800000000003</v>
      </c>
    </row>
    <row r="4566" spans="1:11" x14ac:dyDescent="0.3">
      <c r="A4566">
        <v>7</v>
      </c>
      <c r="B4566">
        <v>9</v>
      </c>
      <c r="C4566">
        <v>11</v>
      </c>
      <c r="D4566">
        <v>680</v>
      </c>
      <c r="E4566">
        <v>250</v>
      </c>
      <c r="F4566">
        <v>19</v>
      </c>
      <c r="G4566">
        <v>3.9</v>
      </c>
      <c r="H4566">
        <v>938.41600000000005</v>
      </c>
      <c r="I4566">
        <v>42.603000000000002</v>
      </c>
      <c r="J4566">
        <v>757.26700000000005</v>
      </c>
      <c r="K4566">
        <v>728.30899999999997</v>
      </c>
    </row>
    <row r="4567" spans="1:11" x14ac:dyDescent="0.3">
      <c r="A4567">
        <v>7</v>
      </c>
      <c r="B4567">
        <v>9</v>
      </c>
      <c r="C4567">
        <v>12</v>
      </c>
      <c r="D4567">
        <v>610</v>
      </c>
      <c r="E4567">
        <v>250</v>
      </c>
      <c r="F4567">
        <v>19.399999999999999</v>
      </c>
      <c r="G4567">
        <v>4.5999999999999996</v>
      </c>
      <c r="H4567">
        <v>879.14200000000005</v>
      </c>
      <c r="I4567">
        <v>40.78</v>
      </c>
      <c r="J4567">
        <v>714.29399999999998</v>
      </c>
      <c r="K4567">
        <v>687.18700000000001</v>
      </c>
    </row>
    <row r="4568" spans="1:11" x14ac:dyDescent="0.3">
      <c r="A4568">
        <v>7</v>
      </c>
      <c r="B4568">
        <v>9</v>
      </c>
      <c r="C4568">
        <v>13</v>
      </c>
      <c r="D4568">
        <v>601</v>
      </c>
      <c r="E4568">
        <v>279</v>
      </c>
      <c r="F4568">
        <v>19</v>
      </c>
      <c r="G4568">
        <v>5.8</v>
      </c>
      <c r="H4568">
        <v>869.41800000000001</v>
      </c>
      <c r="I4568">
        <v>37.338999999999999</v>
      </c>
      <c r="J4568">
        <v>715.26599999999996</v>
      </c>
      <c r="K4568">
        <v>688.11800000000005</v>
      </c>
    </row>
    <row r="4569" spans="1:11" x14ac:dyDescent="0.3">
      <c r="A4569">
        <v>7</v>
      </c>
      <c r="B4569">
        <v>9</v>
      </c>
      <c r="C4569">
        <v>14</v>
      </c>
      <c r="D4569">
        <v>623</v>
      </c>
      <c r="E4569">
        <v>246</v>
      </c>
      <c r="F4569">
        <v>18.7</v>
      </c>
      <c r="G4569">
        <v>7</v>
      </c>
      <c r="H4569">
        <v>789.22699999999998</v>
      </c>
      <c r="I4569">
        <v>33.515000000000001</v>
      </c>
      <c r="J4569">
        <v>657.61500000000001</v>
      </c>
      <c r="K4569">
        <v>632.85199999999998</v>
      </c>
    </row>
    <row r="4570" spans="1:11" x14ac:dyDescent="0.3">
      <c r="A4570">
        <v>7</v>
      </c>
      <c r="B4570">
        <v>9</v>
      </c>
      <c r="C4570">
        <v>15</v>
      </c>
      <c r="D4570">
        <v>515</v>
      </c>
      <c r="E4570">
        <v>234</v>
      </c>
      <c r="F4570">
        <v>18.3</v>
      </c>
      <c r="G4570">
        <v>8.1999999999999993</v>
      </c>
      <c r="H4570">
        <v>598.51300000000003</v>
      </c>
      <c r="I4570">
        <v>28.332999999999998</v>
      </c>
      <c r="J4570">
        <v>505.80099999999999</v>
      </c>
      <c r="K4570">
        <v>486.77800000000002</v>
      </c>
    </row>
    <row r="4571" spans="1:11" x14ac:dyDescent="0.3">
      <c r="A4571">
        <v>7</v>
      </c>
      <c r="B4571">
        <v>9</v>
      </c>
      <c r="C4571">
        <v>16</v>
      </c>
      <c r="D4571">
        <v>511</v>
      </c>
      <c r="E4571">
        <v>166</v>
      </c>
      <c r="F4571">
        <v>17.2</v>
      </c>
      <c r="G4571">
        <v>7.5</v>
      </c>
      <c r="H4571">
        <v>424.04399999999998</v>
      </c>
      <c r="I4571">
        <v>24.449000000000002</v>
      </c>
      <c r="J4571">
        <v>356.53300000000002</v>
      </c>
      <c r="K4571">
        <v>342.38900000000001</v>
      </c>
    </row>
    <row r="4572" spans="1:11" x14ac:dyDescent="0.3">
      <c r="A4572">
        <v>7</v>
      </c>
      <c r="B4572">
        <v>9</v>
      </c>
      <c r="C4572">
        <v>17</v>
      </c>
      <c r="D4572">
        <v>234</v>
      </c>
      <c r="E4572">
        <v>117</v>
      </c>
      <c r="F4572">
        <v>16.100000000000001</v>
      </c>
      <c r="G4572">
        <v>6.9</v>
      </c>
      <c r="H4572">
        <v>177.78899999999999</v>
      </c>
      <c r="I4572">
        <v>18.844000000000001</v>
      </c>
      <c r="J4572">
        <v>146.60400000000001</v>
      </c>
      <c r="K4572">
        <v>138.035</v>
      </c>
    </row>
    <row r="4573" spans="1:11" x14ac:dyDescent="0.3">
      <c r="A4573">
        <v>7</v>
      </c>
      <c r="B4573">
        <v>9</v>
      </c>
      <c r="C4573">
        <v>18</v>
      </c>
      <c r="D4573">
        <v>221</v>
      </c>
      <c r="E4573">
        <v>59</v>
      </c>
      <c r="F4573">
        <v>15</v>
      </c>
      <c r="G4573">
        <v>6.2</v>
      </c>
      <c r="H4573">
        <v>61.993000000000002</v>
      </c>
      <c r="I4573">
        <v>15.179</v>
      </c>
      <c r="J4573">
        <v>47.36</v>
      </c>
      <c r="K4573">
        <v>40.904000000000003</v>
      </c>
    </row>
    <row r="4574" spans="1:11" x14ac:dyDescent="0.3">
      <c r="A4574">
        <v>7</v>
      </c>
      <c r="B4574">
        <v>9</v>
      </c>
      <c r="C4574">
        <v>19</v>
      </c>
      <c r="D4574">
        <v>17</v>
      </c>
      <c r="E4574">
        <v>11</v>
      </c>
      <c r="F4574">
        <v>14.3</v>
      </c>
      <c r="G4574">
        <v>5.9</v>
      </c>
      <c r="H4574">
        <v>10.167</v>
      </c>
      <c r="I4574">
        <v>13.182</v>
      </c>
      <c r="J4574">
        <v>9.1050000000000004</v>
      </c>
      <c r="K4574">
        <v>3.375</v>
      </c>
    </row>
    <row r="4575" spans="1:11" x14ac:dyDescent="0.3">
      <c r="A4575">
        <v>7</v>
      </c>
      <c r="B4575">
        <v>9</v>
      </c>
      <c r="C4575">
        <v>20</v>
      </c>
      <c r="D4575">
        <v>0</v>
      </c>
      <c r="E4575">
        <v>0</v>
      </c>
      <c r="F4575">
        <v>13.5</v>
      </c>
      <c r="G4575">
        <v>5.5</v>
      </c>
      <c r="H4575">
        <v>0</v>
      </c>
      <c r="I4575">
        <v>13.5</v>
      </c>
      <c r="J4575">
        <v>0</v>
      </c>
      <c r="K4575">
        <v>0</v>
      </c>
    </row>
    <row r="4576" spans="1:11" x14ac:dyDescent="0.3">
      <c r="A4576">
        <v>7</v>
      </c>
      <c r="B4576">
        <v>9</v>
      </c>
      <c r="C4576">
        <v>21</v>
      </c>
      <c r="D4576">
        <v>0</v>
      </c>
      <c r="E4576">
        <v>0</v>
      </c>
      <c r="F4576">
        <v>12.8</v>
      </c>
      <c r="G4576">
        <v>5.2</v>
      </c>
      <c r="H4576">
        <v>0</v>
      </c>
      <c r="I4576">
        <v>12.8</v>
      </c>
      <c r="J4576">
        <v>0</v>
      </c>
      <c r="K4576">
        <v>0</v>
      </c>
    </row>
    <row r="4577" spans="1:11" x14ac:dyDescent="0.3">
      <c r="A4577">
        <v>7</v>
      </c>
      <c r="B4577">
        <v>9</v>
      </c>
      <c r="C4577">
        <v>22</v>
      </c>
      <c r="D4577">
        <v>0</v>
      </c>
      <c r="E4577">
        <v>0</v>
      </c>
      <c r="F4577">
        <v>12.4</v>
      </c>
      <c r="G4577">
        <v>4.3</v>
      </c>
      <c r="H4577">
        <v>0</v>
      </c>
      <c r="I4577">
        <v>12.4</v>
      </c>
      <c r="J4577">
        <v>0</v>
      </c>
      <c r="K4577">
        <v>0</v>
      </c>
    </row>
    <row r="4578" spans="1:11" x14ac:dyDescent="0.3">
      <c r="A4578">
        <v>7</v>
      </c>
      <c r="B4578">
        <v>9</v>
      </c>
      <c r="C4578">
        <v>23</v>
      </c>
      <c r="D4578">
        <v>0</v>
      </c>
      <c r="E4578">
        <v>0</v>
      </c>
      <c r="F4578">
        <v>12.1</v>
      </c>
      <c r="G4578">
        <v>3.5</v>
      </c>
      <c r="H4578">
        <v>0</v>
      </c>
      <c r="I4578">
        <v>12.1</v>
      </c>
      <c r="J4578">
        <v>0</v>
      </c>
      <c r="K4578">
        <v>0</v>
      </c>
    </row>
    <row r="4579" spans="1:11" x14ac:dyDescent="0.3">
      <c r="A4579">
        <v>7</v>
      </c>
      <c r="B4579">
        <v>10</v>
      </c>
      <c r="C4579">
        <v>0</v>
      </c>
      <c r="D4579">
        <v>0</v>
      </c>
      <c r="E4579">
        <v>0</v>
      </c>
      <c r="F4579">
        <v>11.7</v>
      </c>
      <c r="G4579">
        <v>2.6</v>
      </c>
      <c r="H4579">
        <v>0</v>
      </c>
      <c r="I4579">
        <v>11.7</v>
      </c>
      <c r="J4579">
        <v>0</v>
      </c>
      <c r="K4579">
        <v>0</v>
      </c>
    </row>
    <row r="4580" spans="1:11" x14ac:dyDescent="0.3">
      <c r="A4580">
        <v>7</v>
      </c>
      <c r="B4580">
        <v>10</v>
      </c>
      <c r="C4580">
        <v>1</v>
      </c>
      <c r="D4580">
        <v>0</v>
      </c>
      <c r="E4580">
        <v>0</v>
      </c>
      <c r="F4580">
        <v>12.1</v>
      </c>
      <c r="G4580">
        <v>3.1</v>
      </c>
      <c r="H4580">
        <v>0</v>
      </c>
      <c r="I4580">
        <v>12.1</v>
      </c>
      <c r="J4580">
        <v>0</v>
      </c>
      <c r="K4580">
        <v>0</v>
      </c>
    </row>
    <row r="4581" spans="1:11" x14ac:dyDescent="0.3">
      <c r="A4581">
        <v>7</v>
      </c>
      <c r="B4581">
        <v>10</v>
      </c>
      <c r="C4581">
        <v>2</v>
      </c>
      <c r="D4581">
        <v>0</v>
      </c>
      <c r="E4581">
        <v>0</v>
      </c>
      <c r="F4581">
        <v>12.4</v>
      </c>
      <c r="G4581">
        <v>3.6</v>
      </c>
      <c r="H4581">
        <v>0</v>
      </c>
      <c r="I4581">
        <v>12.4</v>
      </c>
      <c r="J4581">
        <v>0</v>
      </c>
      <c r="K4581">
        <v>0</v>
      </c>
    </row>
    <row r="4582" spans="1:11" x14ac:dyDescent="0.3">
      <c r="A4582">
        <v>7</v>
      </c>
      <c r="B4582">
        <v>10</v>
      </c>
      <c r="C4582">
        <v>3</v>
      </c>
      <c r="D4582">
        <v>0</v>
      </c>
      <c r="E4582">
        <v>0</v>
      </c>
      <c r="F4582">
        <v>12.8</v>
      </c>
      <c r="G4582">
        <v>4.0999999999999996</v>
      </c>
      <c r="H4582">
        <v>0</v>
      </c>
      <c r="I4582">
        <v>12.8</v>
      </c>
      <c r="J4582">
        <v>0</v>
      </c>
      <c r="K4582">
        <v>0</v>
      </c>
    </row>
    <row r="4583" spans="1:11" x14ac:dyDescent="0.3">
      <c r="A4583">
        <v>7</v>
      </c>
      <c r="B4583">
        <v>10</v>
      </c>
      <c r="C4583">
        <v>4</v>
      </c>
      <c r="D4583">
        <v>0</v>
      </c>
      <c r="E4583">
        <v>0</v>
      </c>
      <c r="F4583">
        <v>12.8</v>
      </c>
      <c r="G4583">
        <v>2.7</v>
      </c>
      <c r="H4583">
        <v>0</v>
      </c>
      <c r="I4583">
        <v>12.8</v>
      </c>
      <c r="J4583">
        <v>0</v>
      </c>
      <c r="K4583">
        <v>0</v>
      </c>
    </row>
    <row r="4584" spans="1:11" x14ac:dyDescent="0.3">
      <c r="A4584">
        <v>7</v>
      </c>
      <c r="B4584">
        <v>10</v>
      </c>
      <c r="C4584">
        <v>5</v>
      </c>
      <c r="D4584">
        <v>0</v>
      </c>
      <c r="E4584">
        <v>17</v>
      </c>
      <c r="F4584">
        <v>12.8</v>
      </c>
      <c r="G4584">
        <v>1.4</v>
      </c>
      <c r="H4584">
        <v>16.105</v>
      </c>
      <c r="I4584">
        <v>10.712999999999999</v>
      </c>
      <c r="J4584">
        <v>14.542999999999999</v>
      </c>
      <c r="K4584">
        <v>8.7119999999999997</v>
      </c>
    </row>
    <row r="4585" spans="1:11" x14ac:dyDescent="0.3">
      <c r="A4585">
        <v>7</v>
      </c>
      <c r="B4585">
        <v>10</v>
      </c>
      <c r="C4585">
        <v>6</v>
      </c>
      <c r="D4585">
        <v>2</v>
      </c>
      <c r="E4585">
        <v>58</v>
      </c>
      <c r="F4585">
        <v>12.8</v>
      </c>
      <c r="G4585">
        <v>0</v>
      </c>
      <c r="H4585">
        <v>55.421999999999997</v>
      </c>
      <c r="I4585">
        <v>11.161</v>
      </c>
      <c r="J4585">
        <v>49.868000000000002</v>
      </c>
      <c r="K4585">
        <v>43.363</v>
      </c>
    </row>
    <row r="4586" spans="1:11" x14ac:dyDescent="0.3">
      <c r="A4586">
        <v>7</v>
      </c>
      <c r="B4586">
        <v>10</v>
      </c>
      <c r="C4586">
        <v>7</v>
      </c>
      <c r="D4586">
        <v>77</v>
      </c>
      <c r="E4586">
        <v>199</v>
      </c>
      <c r="F4586">
        <v>14.1</v>
      </c>
      <c r="G4586">
        <v>1.4</v>
      </c>
      <c r="H4586">
        <v>219.04400000000001</v>
      </c>
      <c r="I4586">
        <v>19.45</v>
      </c>
      <c r="J4586">
        <v>189.89400000000001</v>
      </c>
      <c r="K4586">
        <v>180.29900000000001</v>
      </c>
    </row>
    <row r="4587" spans="1:11" x14ac:dyDescent="0.3">
      <c r="A4587">
        <v>7</v>
      </c>
      <c r="B4587">
        <v>10</v>
      </c>
      <c r="C4587">
        <v>8</v>
      </c>
      <c r="D4587">
        <v>307</v>
      </c>
      <c r="E4587">
        <v>266</v>
      </c>
      <c r="F4587">
        <v>15.4</v>
      </c>
      <c r="G4587">
        <v>2.7</v>
      </c>
      <c r="H4587">
        <v>449.11099999999999</v>
      </c>
      <c r="I4587">
        <v>27.039000000000001</v>
      </c>
      <c r="J4587">
        <v>380.38900000000001</v>
      </c>
      <c r="K4587">
        <v>365.517</v>
      </c>
    </row>
    <row r="4588" spans="1:11" x14ac:dyDescent="0.3">
      <c r="A4588">
        <v>7</v>
      </c>
      <c r="B4588">
        <v>10</v>
      </c>
      <c r="C4588">
        <v>9</v>
      </c>
      <c r="D4588">
        <v>658</v>
      </c>
      <c r="E4588">
        <v>194</v>
      </c>
      <c r="F4588">
        <v>16.7</v>
      </c>
      <c r="G4588">
        <v>4.0999999999999996</v>
      </c>
      <c r="H4588">
        <v>719.40899999999999</v>
      </c>
      <c r="I4588">
        <v>34.119999999999997</v>
      </c>
      <c r="J4588">
        <v>597.04399999999998</v>
      </c>
      <c r="K4588">
        <v>574.66600000000005</v>
      </c>
    </row>
    <row r="4589" spans="1:11" x14ac:dyDescent="0.3">
      <c r="A4589">
        <v>7</v>
      </c>
      <c r="B4589">
        <v>10</v>
      </c>
      <c r="C4589">
        <v>10</v>
      </c>
      <c r="D4589">
        <v>776</v>
      </c>
      <c r="E4589">
        <v>160</v>
      </c>
      <c r="F4589">
        <v>18.2</v>
      </c>
      <c r="G4589">
        <v>4.5</v>
      </c>
      <c r="H4589">
        <v>878.65899999999999</v>
      </c>
      <c r="I4589">
        <v>39.286000000000001</v>
      </c>
      <c r="J4589">
        <v>717.39200000000005</v>
      </c>
      <c r="K4589">
        <v>690.154</v>
      </c>
    </row>
    <row r="4590" spans="1:11" x14ac:dyDescent="0.3">
      <c r="A4590">
        <v>7</v>
      </c>
      <c r="B4590">
        <v>10</v>
      </c>
      <c r="C4590">
        <v>11</v>
      </c>
      <c r="D4590">
        <v>832</v>
      </c>
      <c r="E4590">
        <v>123</v>
      </c>
      <c r="F4590">
        <v>19.600000000000001</v>
      </c>
      <c r="G4590">
        <v>4.8</v>
      </c>
      <c r="H4590">
        <v>948.86500000000001</v>
      </c>
      <c r="I4590">
        <v>41.892000000000003</v>
      </c>
      <c r="J4590">
        <v>767.72</v>
      </c>
      <c r="K4590">
        <v>738.303</v>
      </c>
    </row>
    <row r="4591" spans="1:11" x14ac:dyDescent="0.3">
      <c r="A4591">
        <v>7</v>
      </c>
      <c r="B4591">
        <v>10</v>
      </c>
      <c r="C4591">
        <v>12</v>
      </c>
      <c r="D4591">
        <v>894</v>
      </c>
      <c r="E4591">
        <v>136</v>
      </c>
      <c r="F4591">
        <v>21.1</v>
      </c>
      <c r="G4591">
        <v>5.2</v>
      </c>
      <c r="H4591">
        <v>1036.123</v>
      </c>
      <c r="I4591">
        <v>44.426000000000002</v>
      </c>
      <c r="J4591">
        <v>830.46799999999996</v>
      </c>
      <c r="K4591">
        <v>798.21299999999997</v>
      </c>
    </row>
    <row r="4592" spans="1:11" x14ac:dyDescent="0.3">
      <c r="A4592">
        <v>7</v>
      </c>
      <c r="B4592">
        <v>10</v>
      </c>
      <c r="C4592">
        <v>13</v>
      </c>
      <c r="D4592">
        <v>882</v>
      </c>
      <c r="E4592">
        <v>133</v>
      </c>
      <c r="F4592">
        <v>20.7</v>
      </c>
      <c r="G4592">
        <v>6.2</v>
      </c>
      <c r="H4592">
        <v>981.5</v>
      </c>
      <c r="I4592">
        <v>40.808999999999997</v>
      </c>
      <c r="J4592">
        <v>797.178</v>
      </c>
      <c r="K4592">
        <v>766.44500000000005</v>
      </c>
    </row>
    <row r="4593" spans="1:11" x14ac:dyDescent="0.3">
      <c r="A4593">
        <v>7</v>
      </c>
      <c r="B4593">
        <v>10</v>
      </c>
      <c r="C4593">
        <v>14</v>
      </c>
      <c r="D4593">
        <v>873</v>
      </c>
      <c r="E4593">
        <v>125</v>
      </c>
      <c r="F4593">
        <v>20.399999999999999</v>
      </c>
      <c r="G4593">
        <v>7.2</v>
      </c>
      <c r="H4593">
        <v>875.39800000000002</v>
      </c>
      <c r="I4593">
        <v>36.707000000000001</v>
      </c>
      <c r="J4593">
        <v>720.76599999999996</v>
      </c>
      <c r="K4593">
        <v>693.38400000000001</v>
      </c>
    </row>
    <row r="4594" spans="1:11" x14ac:dyDescent="0.3">
      <c r="A4594">
        <v>7</v>
      </c>
      <c r="B4594">
        <v>10</v>
      </c>
      <c r="C4594">
        <v>15</v>
      </c>
      <c r="D4594">
        <v>828</v>
      </c>
      <c r="E4594">
        <v>112</v>
      </c>
      <c r="F4594">
        <v>20</v>
      </c>
      <c r="G4594">
        <v>8.1999999999999993</v>
      </c>
      <c r="H4594">
        <v>698.45100000000002</v>
      </c>
      <c r="I4594">
        <v>31.858000000000001</v>
      </c>
      <c r="J4594">
        <v>581.63</v>
      </c>
      <c r="K4594">
        <v>559.83900000000006</v>
      </c>
    </row>
    <row r="4595" spans="1:11" x14ac:dyDescent="0.3">
      <c r="A4595">
        <v>7</v>
      </c>
      <c r="B4595">
        <v>10</v>
      </c>
      <c r="C4595">
        <v>16</v>
      </c>
      <c r="D4595">
        <v>759</v>
      </c>
      <c r="E4595">
        <v>94</v>
      </c>
      <c r="F4595">
        <v>18.7</v>
      </c>
      <c r="G4595">
        <v>7.4</v>
      </c>
      <c r="H4595">
        <v>482.35899999999998</v>
      </c>
      <c r="I4595">
        <v>27.231999999999999</v>
      </c>
      <c r="J4595">
        <v>398.58800000000002</v>
      </c>
      <c r="K4595">
        <v>383.14600000000002</v>
      </c>
    </row>
    <row r="4596" spans="1:11" x14ac:dyDescent="0.3">
      <c r="A4596">
        <v>7</v>
      </c>
      <c r="B4596">
        <v>10</v>
      </c>
      <c r="C4596">
        <v>17</v>
      </c>
      <c r="D4596">
        <v>634</v>
      </c>
      <c r="E4596">
        <v>70</v>
      </c>
      <c r="F4596">
        <v>17.399999999999999</v>
      </c>
      <c r="G4596">
        <v>6.5</v>
      </c>
      <c r="H4596">
        <v>250.39099999999999</v>
      </c>
      <c r="I4596">
        <v>21.803000000000001</v>
      </c>
      <c r="J4596">
        <v>192.036</v>
      </c>
      <c r="K4596">
        <v>182.38800000000001</v>
      </c>
    </row>
    <row r="4597" spans="1:11" x14ac:dyDescent="0.3">
      <c r="A4597">
        <v>7</v>
      </c>
      <c r="B4597">
        <v>10</v>
      </c>
      <c r="C4597">
        <v>18</v>
      </c>
      <c r="D4597">
        <v>390</v>
      </c>
      <c r="E4597">
        <v>44</v>
      </c>
      <c r="F4597">
        <v>16.100000000000001</v>
      </c>
      <c r="G4597">
        <v>5.7</v>
      </c>
      <c r="H4597">
        <v>58.953000000000003</v>
      </c>
      <c r="I4597">
        <v>16.401</v>
      </c>
      <c r="J4597">
        <v>38.558</v>
      </c>
      <c r="K4597">
        <v>32.274000000000001</v>
      </c>
    </row>
    <row r="4598" spans="1:11" x14ac:dyDescent="0.3">
      <c r="A4598">
        <v>7</v>
      </c>
      <c r="B4598">
        <v>10</v>
      </c>
      <c r="C4598">
        <v>19</v>
      </c>
      <c r="D4598">
        <v>38</v>
      </c>
      <c r="E4598">
        <v>13</v>
      </c>
      <c r="F4598">
        <v>15.2</v>
      </c>
      <c r="G4598">
        <v>5.3</v>
      </c>
      <c r="H4598">
        <v>11.121</v>
      </c>
      <c r="I4598">
        <v>14.038</v>
      </c>
      <c r="J4598">
        <v>9.9309999999999992</v>
      </c>
      <c r="K4598">
        <v>4.1849999999999996</v>
      </c>
    </row>
    <row r="4599" spans="1:11" x14ac:dyDescent="0.3">
      <c r="A4599">
        <v>7</v>
      </c>
      <c r="B4599">
        <v>10</v>
      </c>
      <c r="C4599">
        <v>20</v>
      </c>
      <c r="D4599">
        <v>0</v>
      </c>
      <c r="E4599">
        <v>0</v>
      </c>
      <c r="F4599">
        <v>14.2</v>
      </c>
      <c r="G4599">
        <v>5</v>
      </c>
      <c r="H4599">
        <v>0</v>
      </c>
      <c r="I4599">
        <v>14.2</v>
      </c>
      <c r="J4599">
        <v>0</v>
      </c>
      <c r="K4599">
        <v>0</v>
      </c>
    </row>
    <row r="4600" spans="1:11" x14ac:dyDescent="0.3">
      <c r="A4600">
        <v>7</v>
      </c>
      <c r="B4600">
        <v>10</v>
      </c>
      <c r="C4600">
        <v>21</v>
      </c>
      <c r="D4600">
        <v>0</v>
      </c>
      <c r="E4600">
        <v>0</v>
      </c>
      <c r="F4600">
        <v>13.3</v>
      </c>
      <c r="G4600">
        <v>4.5999999999999996</v>
      </c>
      <c r="H4600">
        <v>0</v>
      </c>
      <c r="I4600">
        <v>13.3</v>
      </c>
      <c r="J4600">
        <v>0</v>
      </c>
      <c r="K4600">
        <v>0</v>
      </c>
    </row>
    <row r="4601" spans="1:11" x14ac:dyDescent="0.3">
      <c r="A4601">
        <v>7</v>
      </c>
      <c r="B4601">
        <v>10</v>
      </c>
      <c r="C4601">
        <v>22</v>
      </c>
      <c r="D4601">
        <v>0</v>
      </c>
      <c r="E4601">
        <v>0</v>
      </c>
      <c r="F4601">
        <v>13.3</v>
      </c>
      <c r="G4601">
        <v>4.3</v>
      </c>
      <c r="H4601">
        <v>0</v>
      </c>
      <c r="I4601">
        <v>13.3</v>
      </c>
      <c r="J4601">
        <v>0</v>
      </c>
      <c r="K4601">
        <v>0</v>
      </c>
    </row>
    <row r="4602" spans="1:11" x14ac:dyDescent="0.3">
      <c r="A4602">
        <v>7</v>
      </c>
      <c r="B4602">
        <v>10</v>
      </c>
      <c r="C4602">
        <v>23</v>
      </c>
      <c r="D4602">
        <v>0</v>
      </c>
      <c r="E4602">
        <v>0</v>
      </c>
      <c r="F4602">
        <v>13.3</v>
      </c>
      <c r="G4602">
        <v>3.9</v>
      </c>
      <c r="H4602">
        <v>0</v>
      </c>
      <c r="I4602">
        <v>13.3</v>
      </c>
      <c r="J4602">
        <v>0</v>
      </c>
      <c r="K4602">
        <v>0</v>
      </c>
    </row>
    <row r="4603" spans="1:11" x14ac:dyDescent="0.3">
      <c r="A4603">
        <v>7</v>
      </c>
      <c r="B4603">
        <v>11</v>
      </c>
      <c r="C4603">
        <v>0</v>
      </c>
      <c r="D4603">
        <v>0</v>
      </c>
      <c r="E4603">
        <v>0</v>
      </c>
      <c r="F4603">
        <v>13.3</v>
      </c>
      <c r="G4603">
        <v>3.6</v>
      </c>
      <c r="H4603">
        <v>0</v>
      </c>
      <c r="I4603">
        <v>13.3</v>
      </c>
      <c r="J4603">
        <v>0</v>
      </c>
      <c r="K4603">
        <v>0</v>
      </c>
    </row>
    <row r="4604" spans="1:11" x14ac:dyDescent="0.3">
      <c r="A4604">
        <v>7</v>
      </c>
      <c r="B4604">
        <v>11</v>
      </c>
      <c r="C4604">
        <v>1</v>
      </c>
      <c r="D4604">
        <v>0</v>
      </c>
      <c r="E4604">
        <v>0</v>
      </c>
      <c r="F4604">
        <v>13.1</v>
      </c>
      <c r="G4604">
        <v>3.9</v>
      </c>
      <c r="H4604">
        <v>0</v>
      </c>
      <c r="I4604">
        <v>13.1</v>
      </c>
      <c r="J4604">
        <v>0</v>
      </c>
      <c r="K4604">
        <v>0</v>
      </c>
    </row>
    <row r="4605" spans="1:11" x14ac:dyDescent="0.3">
      <c r="A4605">
        <v>7</v>
      </c>
      <c r="B4605">
        <v>11</v>
      </c>
      <c r="C4605">
        <v>2</v>
      </c>
      <c r="D4605">
        <v>0</v>
      </c>
      <c r="E4605">
        <v>0</v>
      </c>
      <c r="F4605">
        <v>13</v>
      </c>
      <c r="G4605">
        <v>4.3</v>
      </c>
      <c r="H4605">
        <v>0</v>
      </c>
      <c r="I4605">
        <v>13</v>
      </c>
      <c r="J4605">
        <v>0</v>
      </c>
      <c r="K4605">
        <v>0</v>
      </c>
    </row>
    <row r="4606" spans="1:11" x14ac:dyDescent="0.3">
      <c r="A4606">
        <v>7</v>
      </c>
      <c r="B4606">
        <v>11</v>
      </c>
      <c r="C4606">
        <v>3</v>
      </c>
      <c r="D4606">
        <v>0</v>
      </c>
      <c r="E4606">
        <v>0</v>
      </c>
      <c r="F4606">
        <v>12.8</v>
      </c>
      <c r="G4606">
        <v>4.5999999999999996</v>
      </c>
      <c r="H4606">
        <v>0</v>
      </c>
      <c r="I4606">
        <v>12.8</v>
      </c>
      <c r="J4606">
        <v>0</v>
      </c>
      <c r="K4606">
        <v>0</v>
      </c>
    </row>
    <row r="4607" spans="1:11" x14ac:dyDescent="0.3">
      <c r="A4607">
        <v>7</v>
      </c>
      <c r="B4607">
        <v>11</v>
      </c>
      <c r="C4607">
        <v>4</v>
      </c>
      <c r="D4607">
        <v>0</v>
      </c>
      <c r="E4607">
        <v>0</v>
      </c>
      <c r="F4607">
        <v>13</v>
      </c>
      <c r="G4607">
        <v>4.4000000000000004</v>
      </c>
      <c r="H4607">
        <v>0</v>
      </c>
      <c r="I4607">
        <v>13</v>
      </c>
      <c r="J4607">
        <v>0</v>
      </c>
      <c r="K4607">
        <v>0</v>
      </c>
    </row>
    <row r="4608" spans="1:11" x14ac:dyDescent="0.3">
      <c r="A4608">
        <v>7</v>
      </c>
      <c r="B4608">
        <v>11</v>
      </c>
      <c r="C4608">
        <v>5</v>
      </c>
      <c r="D4608">
        <v>0</v>
      </c>
      <c r="E4608">
        <v>18</v>
      </c>
      <c r="F4608">
        <v>13.1</v>
      </c>
      <c r="G4608">
        <v>4.3</v>
      </c>
      <c r="H4608">
        <v>17.056000000000001</v>
      </c>
      <c r="I4608">
        <v>11.763999999999999</v>
      </c>
      <c r="J4608">
        <v>15.347</v>
      </c>
      <c r="K4608">
        <v>9.5020000000000007</v>
      </c>
    </row>
    <row r="4609" spans="1:11" x14ac:dyDescent="0.3">
      <c r="A4609">
        <v>7</v>
      </c>
      <c r="B4609">
        <v>11</v>
      </c>
      <c r="C4609">
        <v>6</v>
      </c>
      <c r="D4609">
        <v>5</v>
      </c>
      <c r="E4609">
        <v>68</v>
      </c>
      <c r="F4609">
        <v>13.3</v>
      </c>
      <c r="G4609">
        <v>4.0999999999999996</v>
      </c>
      <c r="H4609">
        <v>65.119</v>
      </c>
      <c r="I4609">
        <v>13.167999999999999</v>
      </c>
      <c r="J4609">
        <v>58.064999999999998</v>
      </c>
      <c r="K4609">
        <v>51.396999999999998</v>
      </c>
    </row>
    <row r="4610" spans="1:11" x14ac:dyDescent="0.3">
      <c r="A4610">
        <v>7</v>
      </c>
      <c r="B4610">
        <v>11</v>
      </c>
      <c r="C4610">
        <v>7</v>
      </c>
      <c r="D4610">
        <v>211</v>
      </c>
      <c r="E4610">
        <v>180</v>
      </c>
      <c r="F4610">
        <v>14.6</v>
      </c>
      <c r="G4610">
        <v>4.8</v>
      </c>
      <c r="H4610">
        <v>257.24200000000002</v>
      </c>
      <c r="I4610">
        <v>19.100999999999999</v>
      </c>
      <c r="J4610">
        <v>219.89599999999999</v>
      </c>
      <c r="K4610">
        <v>209.55099999999999</v>
      </c>
    </row>
    <row r="4611" spans="1:11" x14ac:dyDescent="0.3">
      <c r="A4611">
        <v>7</v>
      </c>
      <c r="B4611">
        <v>11</v>
      </c>
      <c r="C4611">
        <v>8</v>
      </c>
      <c r="D4611">
        <v>744</v>
      </c>
      <c r="E4611">
        <v>102</v>
      </c>
      <c r="F4611">
        <v>15.9</v>
      </c>
      <c r="G4611">
        <v>5.5</v>
      </c>
      <c r="H4611">
        <v>559.96</v>
      </c>
      <c r="I4611">
        <v>26.97</v>
      </c>
      <c r="J4611">
        <v>470.72899999999998</v>
      </c>
      <c r="K4611">
        <v>452.92099999999999</v>
      </c>
    </row>
    <row r="4612" spans="1:11" x14ac:dyDescent="0.3">
      <c r="A4612">
        <v>7</v>
      </c>
      <c r="B4612">
        <v>11</v>
      </c>
      <c r="C4612">
        <v>9</v>
      </c>
      <c r="D4612">
        <v>851</v>
      </c>
      <c r="E4612">
        <v>113</v>
      </c>
      <c r="F4612">
        <v>17.2</v>
      </c>
      <c r="G4612">
        <v>6.2</v>
      </c>
      <c r="H4612">
        <v>784.79399999999998</v>
      </c>
      <c r="I4612">
        <v>32.543999999999997</v>
      </c>
      <c r="J4612">
        <v>654.62300000000005</v>
      </c>
      <c r="K4612">
        <v>629.98099999999999</v>
      </c>
    </row>
    <row r="4613" spans="1:11" x14ac:dyDescent="0.3">
      <c r="A4613">
        <v>7</v>
      </c>
      <c r="B4613">
        <v>11</v>
      </c>
      <c r="C4613">
        <v>10</v>
      </c>
      <c r="D4613">
        <v>885</v>
      </c>
      <c r="E4613">
        <v>122</v>
      </c>
      <c r="F4613">
        <v>17.600000000000001</v>
      </c>
      <c r="G4613">
        <v>6.9</v>
      </c>
      <c r="H4613">
        <v>934.64200000000005</v>
      </c>
      <c r="I4613">
        <v>35.119999999999997</v>
      </c>
      <c r="J4613">
        <v>774.77200000000005</v>
      </c>
      <c r="K4613">
        <v>745.04200000000003</v>
      </c>
    </row>
    <row r="4614" spans="1:11" x14ac:dyDescent="0.3">
      <c r="A4614">
        <v>7</v>
      </c>
      <c r="B4614">
        <v>11</v>
      </c>
      <c r="C4614">
        <v>11</v>
      </c>
      <c r="D4614">
        <v>894</v>
      </c>
      <c r="E4614">
        <v>128</v>
      </c>
      <c r="F4614">
        <v>17.899999999999999</v>
      </c>
      <c r="G4614">
        <v>7.5</v>
      </c>
      <c r="H4614">
        <v>1015.099</v>
      </c>
      <c r="I4614">
        <v>36.167999999999999</v>
      </c>
      <c r="J4614">
        <v>838.798</v>
      </c>
      <c r="K4614">
        <v>806.15599999999995</v>
      </c>
    </row>
    <row r="4615" spans="1:11" x14ac:dyDescent="0.3">
      <c r="A4615">
        <v>7</v>
      </c>
      <c r="B4615">
        <v>11</v>
      </c>
      <c r="C4615">
        <v>12</v>
      </c>
      <c r="D4615">
        <v>903</v>
      </c>
      <c r="E4615">
        <v>129</v>
      </c>
      <c r="F4615">
        <v>18.3</v>
      </c>
      <c r="G4615">
        <v>8.1999999999999993</v>
      </c>
      <c r="H4615">
        <v>1038.4490000000001</v>
      </c>
      <c r="I4615">
        <v>36.049999999999997</v>
      </c>
      <c r="J4615">
        <v>858.51400000000001</v>
      </c>
      <c r="K4615">
        <v>824.94799999999998</v>
      </c>
    </row>
    <row r="4616" spans="1:11" x14ac:dyDescent="0.3">
      <c r="A4616">
        <v>7</v>
      </c>
      <c r="B4616">
        <v>11</v>
      </c>
      <c r="C4616">
        <v>13</v>
      </c>
      <c r="D4616">
        <v>848</v>
      </c>
      <c r="E4616">
        <v>119</v>
      </c>
      <c r="F4616">
        <v>18.100000000000001</v>
      </c>
      <c r="G4616">
        <v>8.9</v>
      </c>
      <c r="H4616">
        <v>935.36599999999999</v>
      </c>
      <c r="I4616">
        <v>33.289000000000001</v>
      </c>
      <c r="J4616">
        <v>780.87400000000002</v>
      </c>
      <c r="K4616">
        <v>750.87300000000005</v>
      </c>
    </row>
    <row r="4617" spans="1:11" x14ac:dyDescent="0.3">
      <c r="A4617">
        <v>7</v>
      </c>
      <c r="B4617">
        <v>11</v>
      </c>
      <c r="C4617">
        <v>14</v>
      </c>
      <c r="D4617">
        <v>811</v>
      </c>
      <c r="E4617">
        <v>113</v>
      </c>
      <c r="F4617">
        <v>18</v>
      </c>
      <c r="G4617">
        <v>9.6</v>
      </c>
      <c r="H4617">
        <v>810.85699999999997</v>
      </c>
      <c r="I4617">
        <v>30.416</v>
      </c>
      <c r="J4617">
        <v>682.95500000000004</v>
      </c>
      <c r="K4617">
        <v>657.15800000000002</v>
      </c>
    </row>
    <row r="4618" spans="1:11" x14ac:dyDescent="0.3">
      <c r="A4618">
        <v>7</v>
      </c>
      <c r="B4618">
        <v>11</v>
      </c>
      <c r="C4618">
        <v>15</v>
      </c>
      <c r="D4618">
        <v>479</v>
      </c>
      <c r="E4618">
        <v>164</v>
      </c>
      <c r="F4618">
        <v>17.8</v>
      </c>
      <c r="G4618">
        <v>10.3</v>
      </c>
      <c r="H4618">
        <v>506.99099999999999</v>
      </c>
      <c r="I4618">
        <v>25.047000000000001</v>
      </c>
      <c r="J4618">
        <v>433.20800000000003</v>
      </c>
      <c r="K4618">
        <v>416.65300000000002</v>
      </c>
    </row>
    <row r="4619" spans="1:11" x14ac:dyDescent="0.3">
      <c r="A4619">
        <v>7</v>
      </c>
      <c r="B4619">
        <v>11</v>
      </c>
      <c r="C4619">
        <v>16</v>
      </c>
      <c r="D4619">
        <v>682</v>
      </c>
      <c r="E4619">
        <v>111</v>
      </c>
      <c r="F4619">
        <v>16.5</v>
      </c>
      <c r="G4619">
        <v>9.8000000000000007</v>
      </c>
      <c r="H4619">
        <v>459.572</v>
      </c>
      <c r="I4619">
        <v>22.965</v>
      </c>
      <c r="J4619">
        <v>386.202</v>
      </c>
      <c r="K4619">
        <v>371.149</v>
      </c>
    </row>
    <row r="4620" spans="1:11" x14ac:dyDescent="0.3">
      <c r="A4620">
        <v>7</v>
      </c>
      <c r="B4620">
        <v>11</v>
      </c>
      <c r="C4620">
        <v>17</v>
      </c>
      <c r="D4620">
        <v>405</v>
      </c>
      <c r="E4620">
        <v>129</v>
      </c>
      <c r="F4620">
        <v>15.2</v>
      </c>
      <c r="G4620">
        <v>9.3000000000000007</v>
      </c>
      <c r="H4620">
        <v>238.751</v>
      </c>
      <c r="I4620">
        <v>18.373000000000001</v>
      </c>
      <c r="J4620">
        <v>193.471</v>
      </c>
      <c r="K4620">
        <v>183.78800000000001</v>
      </c>
    </row>
    <row r="4621" spans="1:11" x14ac:dyDescent="0.3">
      <c r="A4621">
        <v>7</v>
      </c>
      <c r="B4621">
        <v>11</v>
      </c>
      <c r="C4621">
        <v>18</v>
      </c>
      <c r="D4621">
        <v>274</v>
      </c>
      <c r="E4621">
        <v>56</v>
      </c>
      <c r="F4621">
        <v>13.9</v>
      </c>
      <c r="G4621">
        <v>8.8000000000000007</v>
      </c>
      <c r="H4621">
        <v>62.508000000000003</v>
      </c>
      <c r="I4621">
        <v>14.074999999999999</v>
      </c>
      <c r="J4621">
        <v>46.152999999999999</v>
      </c>
      <c r="K4621">
        <v>39.720999999999997</v>
      </c>
    </row>
    <row r="4622" spans="1:11" x14ac:dyDescent="0.3">
      <c r="A4622">
        <v>7</v>
      </c>
      <c r="B4622">
        <v>11</v>
      </c>
      <c r="C4622">
        <v>19</v>
      </c>
      <c r="D4622">
        <v>24</v>
      </c>
      <c r="E4622">
        <v>12</v>
      </c>
      <c r="F4622">
        <v>13.3</v>
      </c>
      <c r="G4622">
        <v>8.1</v>
      </c>
      <c r="H4622">
        <v>11.013999999999999</v>
      </c>
      <c r="I4622">
        <v>12.382999999999999</v>
      </c>
      <c r="J4622">
        <v>9.891</v>
      </c>
      <c r="K4622">
        <v>4.1449999999999996</v>
      </c>
    </row>
    <row r="4623" spans="1:11" x14ac:dyDescent="0.3">
      <c r="A4623">
        <v>7</v>
      </c>
      <c r="B4623">
        <v>11</v>
      </c>
      <c r="C4623">
        <v>20</v>
      </c>
      <c r="D4623">
        <v>0</v>
      </c>
      <c r="E4623">
        <v>0</v>
      </c>
      <c r="F4623">
        <v>12.8</v>
      </c>
      <c r="G4623">
        <v>7.4</v>
      </c>
      <c r="H4623">
        <v>0</v>
      </c>
      <c r="I4623">
        <v>12.8</v>
      </c>
      <c r="J4623">
        <v>0</v>
      </c>
      <c r="K4623">
        <v>0</v>
      </c>
    </row>
    <row r="4624" spans="1:11" x14ac:dyDescent="0.3">
      <c r="A4624">
        <v>7</v>
      </c>
      <c r="B4624">
        <v>11</v>
      </c>
      <c r="C4624">
        <v>21</v>
      </c>
      <c r="D4624">
        <v>0</v>
      </c>
      <c r="E4624">
        <v>0</v>
      </c>
      <c r="F4624">
        <v>12.2</v>
      </c>
      <c r="G4624">
        <v>6.7</v>
      </c>
      <c r="H4624">
        <v>0</v>
      </c>
      <c r="I4624">
        <v>12.2</v>
      </c>
      <c r="J4624">
        <v>0</v>
      </c>
      <c r="K4624">
        <v>0</v>
      </c>
    </row>
    <row r="4625" spans="1:11" x14ac:dyDescent="0.3">
      <c r="A4625">
        <v>7</v>
      </c>
      <c r="B4625">
        <v>11</v>
      </c>
      <c r="C4625">
        <v>22</v>
      </c>
      <c r="D4625">
        <v>0</v>
      </c>
      <c r="E4625">
        <v>0</v>
      </c>
      <c r="F4625">
        <v>11.8</v>
      </c>
      <c r="G4625">
        <v>6</v>
      </c>
      <c r="H4625">
        <v>0</v>
      </c>
      <c r="I4625">
        <v>11.8</v>
      </c>
      <c r="J4625">
        <v>0</v>
      </c>
      <c r="K4625">
        <v>0</v>
      </c>
    </row>
    <row r="4626" spans="1:11" x14ac:dyDescent="0.3">
      <c r="A4626">
        <v>7</v>
      </c>
      <c r="B4626">
        <v>11</v>
      </c>
      <c r="C4626">
        <v>23</v>
      </c>
      <c r="D4626">
        <v>0</v>
      </c>
      <c r="E4626">
        <v>0</v>
      </c>
      <c r="F4626">
        <v>11.5</v>
      </c>
      <c r="G4626">
        <v>5.3</v>
      </c>
      <c r="H4626">
        <v>0</v>
      </c>
      <c r="I4626">
        <v>11.5</v>
      </c>
      <c r="J4626">
        <v>0</v>
      </c>
      <c r="K4626">
        <v>0</v>
      </c>
    </row>
    <row r="4627" spans="1:11" x14ac:dyDescent="0.3">
      <c r="A4627">
        <v>7</v>
      </c>
      <c r="B4627">
        <v>12</v>
      </c>
      <c r="C4627">
        <v>0</v>
      </c>
      <c r="D4627">
        <v>0</v>
      </c>
      <c r="E4627">
        <v>0</v>
      </c>
      <c r="F4627">
        <v>11.1</v>
      </c>
      <c r="G4627">
        <v>4.5999999999999996</v>
      </c>
      <c r="H4627">
        <v>0</v>
      </c>
      <c r="I4627">
        <v>11.1</v>
      </c>
      <c r="J4627">
        <v>0</v>
      </c>
      <c r="K4627">
        <v>0</v>
      </c>
    </row>
    <row r="4628" spans="1:11" x14ac:dyDescent="0.3">
      <c r="A4628">
        <v>7</v>
      </c>
      <c r="B4628">
        <v>12</v>
      </c>
      <c r="C4628">
        <v>1</v>
      </c>
      <c r="D4628">
        <v>0</v>
      </c>
      <c r="E4628">
        <v>0</v>
      </c>
      <c r="F4628">
        <v>11.3</v>
      </c>
      <c r="G4628">
        <v>4.0999999999999996</v>
      </c>
      <c r="H4628">
        <v>0</v>
      </c>
      <c r="I4628">
        <v>11.3</v>
      </c>
      <c r="J4628">
        <v>0</v>
      </c>
      <c r="K4628">
        <v>0</v>
      </c>
    </row>
    <row r="4629" spans="1:11" x14ac:dyDescent="0.3">
      <c r="A4629">
        <v>7</v>
      </c>
      <c r="B4629">
        <v>12</v>
      </c>
      <c r="C4629">
        <v>2</v>
      </c>
      <c r="D4629">
        <v>0</v>
      </c>
      <c r="E4629">
        <v>0</v>
      </c>
      <c r="F4629">
        <v>11.5</v>
      </c>
      <c r="G4629">
        <v>3.6</v>
      </c>
      <c r="H4629">
        <v>0</v>
      </c>
      <c r="I4629">
        <v>11.5</v>
      </c>
      <c r="J4629">
        <v>0</v>
      </c>
      <c r="K4629">
        <v>0</v>
      </c>
    </row>
    <row r="4630" spans="1:11" x14ac:dyDescent="0.3">
      <c r="A4630">
        <v>7</v>
      </c>
      <c r="B4630">
        <v>12</v>
      </c>
      <c r="C4630">
        <v>3</v>
      </c>
      <c r="D4630">
        <v>0</v>
      </c>
      <c r="E4630">
        <v>0</v>
      </c>
      <c r="F4630">
        <v>11.7</v>
      </c>
      <c r="G4630">
        <v>3.1</v>
      </c>
      <c r="H4630">
        <v>0</v>
      </c>
      <c r="I4630">
        <v>11.7</v>
      </c>
      <c r="J4630">
        <v>0</v>
      </c>
      <c r="K4630">
        <v>0</v>
      </c>
    </row>
    <row r="4631" spans="1:11" x14ac:dyDescent="0.3">
      <c r="A4631">
        <v>7</v>
      </c>
      <c r="B4631">
        <v>12</v>
      </c>
      <c r="C4631">
        <v>4</v>
      </c>
      <c r="D4631">
        <v>0</v>
      </c>
      <c r="E4631">
        <v>0</v>
      </c>
      <c r="F4631">
        <v>12.1</v>
      </c>
      <c r="G4631">
        <v>3.4</v>
      </c>
      <c r="H4631">
        <v>0</v>
      </c>
      <c r="I4631">
        <v>12.1</v>
      </c>
      <c r="J4631">
        <v>0</v>
      </c>
      <c r="K4631">
        <v>0</v>
      </c>
    </row>
    <row r="4632" spans="1:11" x14ac:dyDescent="0.3">
      <c r="A4632">
        <v>7</v>
      </c>
      <c r="B4632">
        <v>12</v>
      </c>
      <c r="C4632">
        <v>5</v>
      </c>
      <c r="D4632">
        <v>1</v>
      </c>
      <c r="E4632">
        <v>7</v>
      </c>
      <c r="F4632">
        <v>12.4</v>
      </c>
      <c r="G4632">
        <v>3.8</v>
      </c>
      <c r="H4632">
        <v>6.62</v>
      </c>
      <c r="I4632">
        <v>10.678000000000001</v>
      </c>
      <c r="J4632">
        <v>5.9779999999999998</v>
      </c>
      <c r="K4632">
        <v>0.30499999999999999</v>
      </c>
    </row>
    <row r="4633" spans="1:11" x14ac:dyDescent="0.3">
      <c r="A4633">
        <v>7</v>
      </c>
      <c r="B4633">
        <v>12</v>
      </c>
      <c r="C4633">
        <v>6</v>
      </c>
      <c r="D4633">
        <v>4</v>
      </c>
      <c r="E4633">
        <v>55</v>
      </c>
      <c r="F4633">
        <v>12.8</v>
      </c>
      <c r="G4633">
        <v>4.0999999999999996</v>
      </c>
      <c r="H4633">
        <v>52.905999999999999</v>
      </c>
      <c r="I4633">
        <v>12.317</v>
      </c>
      <c r="J4633">
        <v>47.313000000000002</v>
      </c>
      <c r="K4633">
        <v>40.857999999999997</v>
      </c>
    </row>
    <row r="4634" spans="1:11" x14ac:dyDescent="0.3">
      <c r="A4634">
        <v>7</v>
      </c>
      <c r="B4634">
        <v>12</v>
      </c>
      <c r="C4634">
        <v>7</v>
      </c>
      <c r="D4634">
        <v>79</v>
      </c>
      <c r="E4634">
        <v>202</v>
      </c>
      <c r="F4634">
        <v>14.3</v>
      </c>
      <c r="G4634">
        <v>4.3</v>
      </c>
      <c r="H4634">
        <v>222.53700000000001</v>
      </c>
      <c r="I4634">
        <v>18.184999999999999</v>
      </c>
      <c r="J4634">
        <v>193.72300000000001</v>
      </c>
      <c r="K4634">
        <v>184.03399999999999</v>
      </c>
    </row>
    <row r="4635" spans="1:11" x14ac:dyDescent="0.3">
      <c r="A4635">
        <v>7</v>
      </c>
      <c r="B4635">
        <v>12</v>
      </c>
      <c r="C4635">
        <v>8</v>
      </c>
      <c r="D4635">
        <v>628</v>
      </c>
      <c r="E4635">
        <v>164</v>
      </c>
      <c r="F4635">
        <v>15.7</v>
      </c>
      <c r="G4635">
        <v>4.4000000000000004</v>
      </c>
      <c r="H4635">
        <v>550.43799999999999</v>
      </c>
      <c r="I4635">
        <v>27.937999999999999</v>
      </c>
      <c r="J4635">
        <v>462.16399999999999</v>
      </c>
      <c r="K4635">
        <v>444.64600000000002</v>
      </c>
    </row>
    <row r="4636" spans="1:11" x14ac:dyDescent="0.3">
      <c r="A4636">
        <v>7</v>
      </c>
      <c r="B4636">
        <v>12</v>
      </c>
      <c r="C4636">
        <v>9</v>
      </c>
      <c r="D4636">
        <v>758</v>
      </c>
      <c r="E4636">
        <v>149</v>
      </c>
      <c r="F4636">
        <v>17.2</v>
      </c>
      <c r="G4636">
        <v>4.5999999999999996</v>
      </c>
      <c r="H4636">
        <v>750.84400000000005</v>
      </c>
      <c r="I4636">
        <v>34.655999999999999</v>
      </c>
      <c r="J4636">
        <v>621.70399999999995</v>
      </c>
      <c r="K4636">
        <v>598.37</v>
      </c>
    </row>
    <row r="4637" spans="1:11" x14ac:dyDescent="0.3">
      <c r="A4637">
        <v>7</v>
      </c>
      <c r="B4637">
        <v>12</v>
      </c>
      <c r="C4637">
        <v>10</v>
      </c>
      <c r="D4637">
        <v>830</v>
      </c>
      <c r="E4637">
        <v>163</v>
      </c>
      <c r="F4637">
        <v>17.8</v>
      </c>
      <c r="G4637">
        <v>6</v>
      </c>
      <c r="H4637">
        <v>930.86800000000005</v>
      </c>
      <c r="I4637">
        <v>36.753999999999998</v>
      </c>
      <c r="J4637">
        <v>767.1</v>
      </c>
      <c r="K4637">
        <v>737.71</v>
      </c>
    </row>
    <row r="4638" spans="1:11" x14ac:dyDescent="0.3">
      <c r="A4638">
        <v>7</v>
      </c>
      <c r="B4638">
        <v>12</v>
      </c>
      <c r="C4638">
        <v>11</v>
      </c>
      <c r="D4638">
        <v>853</v>
      </c>
      <c r="E4638">
        <v>169</v>
      </c>
      <c r="F4638">
        <v>18.3</v>
      </c>
      <c r="G4638">
        <v>7.4</v>
      </c>
      <c r="H4638">
        <v>1022.928</v>
      </c>
      <c r="I4638">
        <v>36.863999999999997</v>
      </c>
      <c r="J4638">
        <v>843.12699999999995</v>
      </c>
      <c r="K4638">
        <v>810.28399999999999</v>
      </c>
    </row>
    <row r="4639" spans="1:11" x14ac:dyDescent="0.3">
      <c r="A4639">
        <v>7</v>
      </c>
      <c r="B4639">
        <v>12</v>
      </c>
      <c r="C4639">
        <v>12</v>
      </c>
      <c r="D4639">
        <v>853</v>
      </c>
      <c r="E4639">
        <v>171</v>
      </c>
      <c r="F4639">
        <v>18.899999999999999</v>
      </c>
      <c r="G4639">
        <v>8.8000000000000007</v>
      </c>
      <c r="H4639">
        <v>1038.212</v>
      </c>
      <c r="I4639">
        <v>35.862000000000002</v>
      </c>
      <c r="J4639">
        <v>858.90599999999995</v>
      </c>
      <c r="K4639">
        <v>825.32100000000003</v>
      </c>
    </row>
    <row r="4640" spans="1:11" x14ac:dyDescent="0.3">
      <c r="A4640">
        <v>7</v>
      </c>
      <c r="B4640">
        <v>12</v>
      </c>
      <c r="C4640">
        <v>13</v>
      </c>
      <c r="D4640">
        <v>847</v>
      </c>
      <c r="E4640">
        <v>167</v>
      </c>
      <c r="F4640">
        <v>18.3</v>
      </c>
      <c r="G4640">
        <v>9.5</v>
      </c>
      <c r="H4640">
        <v>989.12</v>
      </c>
      <c r="I4640">
        <v>33.670999999999999</v>
      </c>
      <c r="J4640">
        <v>824.62599999999998</v>
      </c>
      <c r="K4640">
        <v>792.64099999999996</v>
      </c>
    </row>
    <row r="4641" spans="1:11" x14ac:dyDescent="0.3">
      <c r="A4641">
        <v>7</v>
      </c>
      <c r="B4641">
        <v>12</v>
      </c>
      <c r="C4641">
        <v>14</v>
      </c>
      <c r="D4641">
        <v>774</v>
      </c>
      <c r="E4641">
        <v>148</v>
      </c>
      <c r="F4641">
        <v>17.8</v>
      </c>
      <c r="G4641">
        <v>10.1</v>
      </c>
      <c r="H4641">
        <v>818.827</v>
      </c>
      <c r="I4641">
        <v>29.96</v>
      </c>
      <c r="J4641">
        <v>690.85799999999995</v>
      </c>
      <c r="K4641">
        <v>664.73299999999995</v>
      </c>
    </row>
    <row r="4642" spans="1:11" x14ac:dyDescent="0.3">
      <c r="A4642">
        <v>7</v>
      </c>
      <c r="B4642">
        <v>12</v>
      </c>
      <c r="C4642">
        <v>15</v>
      </c>
      <c r="D4642">
        <v>713</v>
      </c>
      <c r="E4642">
        <v>149</v>
      </c>
      <c r="F4642">
        <v>17.2</v>
      </c>
      <c r="G4642">
        <v>10.8</v>
      </c>
      <c r="H4642">
        <v>656.173</v>
      </c>
      <c r="I4642">
        <v>26.331</v>
      </c>
      <c r="J4642">
        <v>557.63800000000003</v>
      </c>
      <c r="K4642">
        <v>536.74400000000003</v>
      </c>
    </row>
    <row r="4643" spans="1:11" x14ac:dyDescent="0.3">
      <c r="A4643">
        <v>7</v>
      </c>
      <c r="B4643">
        <v>12</v>
      </c>
      <c r="C4643">
        <v>16</v>
      </c>
      <c r="D4643">
        <v>645</v>
      </c>
      <c r="E4643">
        <v>113</v>
      </c>
      <c r="F4643">
        <v>16.3</v>
      </c>
      <c r="G4643">
        <v>10.5</v>
      </c>
      <c r="H4643">
        <v>442.93299999999999</v>
      </c>
      <c r="I4643">
        <v>22.356000000000002</v>
      </c>
      <c r="J4643">
        <v>373.22800000000001</v>
      </c>
      <c r="K4643">
        <v>358.57600000000002</v>
      </c>
    </row>
    <row r="4644" spans="1:11" x14ac:dyDescent="0.3">
      <c r="A4644">
        <v>7</v>
      </c>
      <c r="B4644">
        <v>12</v>
      </c>
      <c r="C4644">
        <v>17</v>
      </c>
      <c r="D4644">
        <v>431</v>
      </c>
      <c r="E4644">
        <v>117</v>
      </c>
      <c r="F4644">
        <v>15.3</v>
      </c>
      <c r="G4644">
        <v>10.1</v>
      </c>
      <c r="H4644">
        <v>235.2</v>
      </c>
      <c r="I4644">
        <v>18.219000000000001</v>
      </c>
      <c r="J4644">
        <v>189.37799999999999</v>
      </c>
      <c r="K4644">
        <v>179.79499999999999</v>
      </c>
    </row>
    <row r="4645" spans="1:11" x14ac:dyDescent="0.3">
      <c r="A4645">
        <v>7</v>
      </c>
      <c r="B4645">
        <v>12</v>
      </c>
      <c r="C4645">
        <v>18</v>
      </c>
      <c r="D4645">
        <v>149</v>
      </c>
      <c r="E4645">
        <v>64</v>
      </c>
      <c r="F4645">
        <v>14.4</v>
      </c>
      <c r="G4645">
        <v>9.8000000000000007</v>
      </c>
      <c r="H4645">
        <v>63.585999999999999</v>
      </c>
      <c r="I4645">
        <v>14.567</v>
      </c>
      <c r="J4645">
        <v>51.451000000000001</v>
      </c>
      <c r="K4645">
        <v>44.914999999999999</v>
      </c>
    </row>
    <row r="4646" spans="1:11" x14ac:dyDescent="0.3">
      <c r="A4646">
        <v>7</v>
      </c>
      <c r="B4646">
        <v>12</v>
      </c>
      <c r="C4646">
        <v>19</v>
      </c>
      <c r="D4646">
        <v>10</v>
      </c>
      <c r="E4646">
        <v>10</v>
      </c>
      <c r="F4646">
        <v>14</v>
      </c>
      <c r="G4646">
        <v>8.4</v>
      </c>
      <c r="H4646">
        <v>9.5730000000000004</v>
      </c>
      <c r="I4646">
        <v>13.087999999999999</v>
      </c>
      <c r="J4646">
        <v>8.5760000000000005</v>
      </c>
      <c r="K4646">
        <v>2.855</v>
      </c>
    </row>
    <row r="4647" spans="1:11" x14ac:dyDescent="0.3">
      <c r="A4647">
        <v>7</v>
      </c>
      <c r="B4647">
        <v>12</v>
      </c>
      <c r="C4647">
        <v>20</v>
      </c>
      <c r="D4647">
        <v>0</v>
      </c>
      <c r="E4647">
        <v>0</v>
      </c>
      <c r="F4647">
        <v>13.7</v>
      </c>
      <c r="G4647">
        <v>7.1</v>
      </c>
      <c r="H4647">
        <v>0</v>
      </c>
      <c r="I4647">
        <v>13.7</v>
      </c>
      <c r="J4647">
        <v>0</v>
      </c>
      <c r="K4647">
        <v>0</v>
      </c>
    </row>
    <row r="4648" spans="1:11" x14ac:dyDescent="0.3">
      <c r="A4648">
        <v>7</v>
      </c>
      <c r="B4648">
        <v>12</v>
      </c>
      <c r="C4648">
        <v>21</v>
      </c>
      <c r="D4648">
        <v>0</v>
      </c>
      <c r="E4648">
        <v>0</v>
      </c>
      <c r="F4648">
        <v>13.3</v>
      </c>
      <c r="G4648">
        <v>5.7</v>
      </c>
      <c r="H4648">
        <v>0</v>
      </c>
      <c r="I4648">
        <v>13.3</v>
      </c>
      <c r="J4648">
        <v>0</v>
      </c>
      <c r="K4648">
        <v>0</v>
      </c>
    </row>
    <row r="4649" spans="1:11" x14ac:dyDescent="0.3">
      <c r="A4649">
        <v>7</v>
      </c>
      <c r="B4649">
        <v>12</v>
      </c>
      <c r="C4649">
        <v>22</v>
      </c>
      <c r="D4649">
        <v>0</v>
      </c>
      <c r="E4649">
        <v>0</v>
      </c>
      <c r="F4649">
        <v>12.9</v>
      </c>
      <c r="G4649">
        <v>5.2</v>
      </c>
      <c r="H4649">
        <v>0</v>
      </c>
      <c r="I4649">
        <v>12.9</v>
      </c>
      <c r="J4649">
        <v>0</v>
      </c>
      <c r="K4649">
        <v>0</v>
      </c>
    </row>
    <row r="4650" spans="1:11" x14ac:dyDescent="0.3">
      <c r="A4650">
        <v>7</v>
      </c>
      <c r="B4650">
        <v>12</v>
      </c>
      <c r="C4650">
        <v>23</v>
      </c>
      <c r="D4650">
        <v>0</v>
      </c>
      <c r="E4650">
        <v>0</v>
      </c>
      <c r="F4650">
        <v>12.6</v>
      </c>
      <c r="G4650">
        <v>4.5999999999999996</v>
      </c>
      <c r="H4650">
        <v>0</v>
      </c>
      <c r="I4650">
        <v>12.6</v>
      </c>
      <c r="J4650">
        <v>0</v>
      </c>
      <c r="K4650">
        <v>0</v>
      </c>
    </row>
    <row r="4651" spans="1:11" x14ac:dyDescent="0.3">
      <c r="A4651">
        <v>7</v>
      </c>
      <c r="B4651">
        <v>13</v>
      </c>
      <c r="C4651">
        <v>0</v>
      </c>
      <c r="D4651">
        <v>0</v>
      </c>
      <c r="E4651">
        <v>0</v>
      </c>
      <c r="F4651">
        <v>12.2</v>
      </c>
      <c r="G4651">
        <v>4.0999999999999996</v>
      </c>
      <c r="H4651">
        <v>0</v>
      </c>
      <c r="I4651">
        <v>12.2</v>
      </c>
      <c r="J4651">
        <v>0</v>
      </c>
      <c r="K4651">
        <v>0</v>
      </c>
    </row>
    <row r="4652" spans="1:11" x14ac:dyDescent="0.3">
      <c r="A4652">
        <v>7</v>
      </c>
      <c r="B4652">
        <v>13</v>
      </c>
      <c r="C4652">
        <v>1</v>
      </c>
      <c r="D4652">
        <v>0</v>
      </c>
      <c r="E4652">
        <v>0</v>
      </c>
      <c r="F4652">
        <v>11.8</v>
      </c>
      <c r="G4652">
        <v>3.9</v>
      </c>
      <c r="H4652">
        <v>0</v>
      </c>
      <c r="I4652">
        <v>11.8</v>
      </c>
      <c r="J4652">
        <v>0</v>
      </c>
      <c r="K4652">
        <v>0</v>
      </c>
    </row>
    <row r="4653" spans="1:11" x14ac:dyDescent="0.3">
      <c r="A4653">
        <v>7</v>
      </c>
      <c r="B4653">
        <v>13</v>
      </c>
      <c r="C4653">
        <v>2</v>
      </c>
      <c r="D4653">
        <v>0</v>
      </c>
      <c r="E4653">
        <v>0</v>
      </c>
      <c r="F4653">
        <v>11.5</v>
      </c>
      <c r="G4653">
        <v>3.8</v>
      </c>
      <c r="H4653">
        <v>0</v>
      </c>
      <c r="I4653">
        <v>11.5</v>
      </c>
      <c r="J4653">
        <v>0</v>
      </c>
      <c r="K4653">
        <v>0</v>
      </c>
    </row>
    <row r="4654" spans="1:11" x14ac:dyDescent="0.3">
      <c r="A4654">
        <v>7</v>
      </c>
      <c r="B4654">
        <v>13</v>
      </c>
      <c r="C4654">
        <v>3</v>
      </c>
      <c r="D4654">
        <v>0</v>
      </c>
      <c r="E4654">
        <v>0</v>
      </c>
      <c r="F4654">
        <v>11.1</v>
      </c>
      <c r="G4654">
        <v>3.6</v>
      </c>
      <c r="H4654">
        <v>0</v>
      </c>
      <c r="I4654">
        <v>11.1</v>
      </c>
      <c r="J4654">
        <v>0</v>
      </c>
      <c r="K4654">
        <v>0</v>
      </c>
    </row>
    <row r="4655" spans="1:11" x14ac:dyDescent="0.3">
      <c r="A4655">
        <v>7</v>
      </c>
      <c r="B4655">
        <v>13</v>
      </c>
      <c r="C4655">
        <v>4</v>
      </c>
      <c r="D4655">
        <v>0</v>
      </c>
      <c r="E4655">
        <v>0</v>
      </c>
      <c r="F4655">
        <v>11.8</v>
      </c>
      <c r="G4655">
        <v>2.9</v>
      </c>
      <c r="H4655">
        <v>0</v>
      </c>
      <c r="I4655">
        <v>11.8</v>
      </c>
      <c r="J4655">
        <v>0</v>
      </c>
      <c r="K4655">
        <v>0</v>
      </c>
    </row>
    <row r="4656" spans="1:11" x14ac:dyDescent="0.3">
      <c r="A4656">
        <v>7</v>
      </c>
      <c r="B4656">
        <v>13</v>
      </c>
      <c r="C4656">
        <v>5</v>
      </c>
      <c r="D4656">
        <v>17</v>
      </c>
      <c r="E4656">
        <v>16</v>
      </c>
      <c r="F4656">
        <v>12.6</v>
      </c>
      <c r="G4656">
        <v>2.2000000000000002</v>
      </c>
      <c r="H4656">
        <v>14.756</v>
      </c>
      <c r="I4656">
        <v>10.757999999999999</v>
      </c>
      <c r="J4656">
        <v>13.323</v>
      </c>
      <c r="K4656">
        <v>7.5140000000000002</v>
      </c>
    </row>
    <row r="4657" spans="1:11" x14ac:dyDescent="0.3">
      <c r="A4657">
        <v>7</v>
      </c>
      <c r="B4657">
        <v>13</v>
      </c>
      <c r="C4657">
        <v>6</v>
      </c>
      <c r="D4657">
        <v>2</v>
      </c>
      <c r="E4657">
        <v>81</v>
      </c>
      <c r="F4657">
        <v>13.3</v>
      </c>
      <c r="G4657">
        <v>1.5</v>
      </c>
      <c r="H4657">
        <v>76.344999999999999</v>
      </c>
      <c r="I4657">
        <v>13.401</v>
      </c>
      <c r="J4657">
        <v>68.22</v>
      </c>
      <c r="K4657">
        <v>61.347999999999999</v>
      </c>
    </row>
    <row r="4658" spans="1:11" x14ac:dyDescent="0.3">
      <c r="A4658">
        <v>7</v>
      </c>
      <c r="B4658">
        <v>13</v>
      </c>
      <c r="C4658">
        <v>7</v>
      </c>
      <c r="D4658">
        <v>59</v>
      </c>
      <c r="E4658">
        <v>190</v>
      </c>
      <c r="F4658">
        <v>15</v>
      </c>
      <c r="G4658">
        <v>2.2000000000000002</v>
      </c>
      <c r="H4658">
        <v>203.358</v>
      </c>
      <c r="I4658">
        <v>19.369</v>
      </c>
      <c r="J4658">
        <v>176.67500000000001</v>
      </c>
      <c r="K4658">
        <v>167.4</v>
      </c>
    </row>
    <row r="4659" spans="1:11" x14ac:dyDescent="0.3">
      <c r="A4659">
        <v>7</v>
      </c>
      <c r="B4659">
        <v>13</v>
      </c>
      <c r="C4659">
        <v>8</v>
      </c>
      <c r="D4659">
        <v>469</v>
      </c>
      <c r="E4659">
        <v>196</v>
      </c>
      <c r="F4659">
        <v>16.600000000000001</v>
      </c>
      <c r="G4659">
        <v>2.9</v>
      </c>
      <c r="H4659">
        <v>482.69900000000001</v>
      </c>
      <c r="I4659">
        <v>28.837</v>
      </c>
      <c r="J4659">
        <v>404.80700000000002</v>
      </c>
      <c r="K4659">
        <v>389.16800000000001</v>
      </c>
    </row>
    <row r="4660" spans="1:11" x14ac:dyDescent="0.3">
      <c r="A4660">
        <v>7</v>
      </c>
      <c r="B4660">
        <v>13</v>
      </c>
      <c r="C4660">
        <v>9</v>
      </c>
      <c r="D4660">
        <v>774</v>
      </c>
      <c r="E4660">
        <v>164</v>
      </c>
      <c r="F4660">
        <v>18.3</v>
      </c>
      <c r="G4660">
        <v>3.6</v>
      </c>
      <c r="H4660">
        <v>778.07</v>
      </c>
      <c r="I4660">
        <v>38.006999999999998</v>
      </c>
      <c r="J4660">
        <v>636.45500000000004</v>
      </c>
      <c r="K4660">
        <v>612.54</v>
      </c>
    </row>
    <row r="4661" spans="1:11" x14ac:dyDescent="0.3">
      <c r="A4661">
        <v>7</v>
      </c>
      <c r="B4661">
        <v>13</v>
      </c>
      <c r="C4661">
        <v>10</v>
      </c>
      <c r="D4661">
        <v>811</v>
      </c>
      <c r="E4661">
        <v>179</v>
      </c>
      <c r="F4661">
        <v>19.2</v>
      </c>
      <c r="G4661">
        <v>5.0999999999999996</v>
      </c>
      <c r="H4661">
        <v>929.58699999999999</v>
      </c>
      <c r="I4661">
        <v>40.091999999999999</v>
      </c>
      <c r="J4661">
        <v>756.721</v>
      </c>
      <c r="K4661">
        <v>727.78800000000001</v>
      </c>
    </row>
    <row r="4662" spans="1:11" x14ac:dyDescent="0.3">
      <c r="A4662">
        <v>7</v>
      </c>
      <c r="B4662">
        <v>13</v>
      </c>
      <c r="C4662">
        <v>11</v>
      </c>
      <c r="D4662">
        <v>833</v>
      </c>
      <c r="E4662">
        <v>186</v>
      </c>
      <c r="F4662">
        <v>20.2</v>
      </c>
      <c r="G4662">
        <v>6.7</v>
      </c>
      <c r="H4662">
        <v>1020.516</v>
      </c>
      <c r="I4662">
        <v>39.929000000000002</v>
      </c>
      <c r="J4662">
        <v>831.72699999999998</v>
      </c>
      <c r="K4662">
        <v>799.41399999999999</v>
      </c>
    </row>
    <row r="4663" spans="1:11" x14ac:dyDescent="0.3">
      <c r="A4663">
        <v>7</v>
      </c>
      <c r="B4663">
        <v>13</v>
      </c>
      <c r="C4663">
        <v>12</v>
      </c>
      <c r="D4663">
        <v>836</v>
      </c>
      <c r="E4663">
        <v>188</v>
      </c>
      <c r="F4663">
        <v>21.1</v>
      </c>
      <c r="G4663">
        <v>8.1999999999999993</v>
      </c>
      <c r="H4663">
        <v>1038.6300000000001</v>
      </c>
      <c r="I4663">
        <v>38.9</v>
      </c>
      <c r="J4663">
        <v>849.755</v>
      </c>
      <c r="K4663">
        <v>816.60199999999998</v>
      </c>
    </row>
    <row r="4664" spans="1:11" x14ac:dyDescent="0.3">
      <c r="A4664">
        <v>7</v>
      </c>
      <c r="B4664">
        <v>13</v>
      </c>
      <c r="C4664">
        <v>13</v>
      </c>
      <c r="D4664">
        <v>823</v>
      </c>
      <c r="E4664">
        <v>183</v>
      </c>
      <c r="F4664">
        <v>20.5</v>
      </c>
      <c r="G4664">
        <v>8.9</v>
      </c>
      <c r="H4664">
        <v>982.61400000000003</v>
      </c>
      <c r="I4664">
        <v>36.485999999999997</v>
      </c>
      <c r="J4664">
        <v>810.88400000000001</v>
      </c>
      <c r="K4664">
        <v>779.529</v>
      </c>
    </row>
    <row r="4665" spans="1:11" x14ac:dyDescent="0.3">
      <c r="A4665">
        <v>7</v>
      </c>
      <c r="B4665">
        <v>13</v>
      </c>
      <c r="C4665">
        <v>14</v>
      </c>
      <c r="D4665">
        <v>799</v>
      </c>
      <c r="E4665">
        <v>172</v>
      </c>
      <c r="F4665">
        <v>20</v>
      </c>
      <c r="G4665">
        <v>9.6</v>
      </c>
      <c r="H4665">
        <v>864.54</v>
      </c>
      <c r="I4665">
        <v>33.322000000000003</v>
      </c>
      <c r="J4665">
        <v>720.72299999999996</v>
      </c>
      <c r="K4665">
        <v>693.34299999999996</v>
      </c>
    </row>
    <row r="4666" spans="1:11" x14ac:dyDescent="0.3">
      <c r="A4666">
        <v>7</v>
      </c>
      <c r="B4666">
        <v>13</v>
      </c>
      <c r="C4666">
        <v>15</v>
      </c>
      <c r="D4666">
        <v>745</v>
      </c>
      <c r="E4666">
        <v>154</v>
      </c>
      <c r="F4666">
        <v>19.399999999999999</v>
      </c>
      <c r="G4666">
        <v>10.3</v>
      </c>
      <c r="H4666">
        <v>683.90200000000004</v>
      </c>
      <c r="I4666">
        <v>29.323</v>
      </c>
      <c r="J4666">
        <v>575.08500000000004</v>
      </c>
      <c r="K4666">
        <v>553.54</v>
      </c>
    </row>
    <row r="4667" spans="1:11" x14ac:dyDescent="0.3">
      <c r="A4667">
        <v>7</v>
      </c>
      <c r="B4667">
        <v>13</v>
      </c>
      <c r="C4667">
        <v>16</v>
      </c>
      <c r="D4667">
        <v>666</v>
      </c>
      <c r="E4667">
        <v>128</v>
      </c>
      <c r="F4667">
        <v>17.600000000000001</v>
      </c>
      <c r="G4667">
        <v>10.3</v>
      </c>
      <c r="H4667">
        <v>468.52699999999999</v>
      </c>
      <c r="I4667">
        <v>24.16</v>
      </c>
      <c r="J4667">
        <v>392.61200000000002</v>
      </c>
      <c r="K4667">
        <v>377.358</v>
      </c>
    </row>
    <row r="4668" spans="1:11" x14ac:dyDescent="0.3">
      <c r="A4668">
        <v>7</v>
      </c>
      <c r="B4668">
        <v>13</v>
      </c>
      <c r="C4668">
        <v>17</v>
      </c>
      <c r="D4668">
        <v>521</v>
      </c>
      <c r="E4668">
        <v>93</v>
      </c>
      <c r="F4668">
        <v>15.7</v>
      </c>
      <c r="G4668">
        <v>10.3</v>
      </c>
      <c r="H4668">
        <v>239.93299999999999</v>
      </c>
      <c r="I4668">
        <v>18.675999999999998</v>
      </c>
      <c r="J4668">
        <v>189.55</v>
      </c>
      <c r="K4668">
        <v>179.96299999999999</v>
      </c>
    </row>
    <row r="4669" spans="1:11" x14ac:dyDescent="0.3">
      <c r="A4669">
        <v>7</v>
      </c>
      <c r="B4669">
        <v>13</v>
      </c>
      <c r="C4669">
        <v>18</v>
      </c>
      <c r="D4669">
        <v>257</v>
      </c>
      <c r="E4669">
        <v>54</v>
      </c>
      <c r="F4669">
        <v>13.9</v>
      </c>
      <c r="G4669">
        <v>10.3</v>
      </c>
      <c r="H4669">
        <v>59.720999999999997</v>
      </c>
      <c r="I4669">
        <v>13.999000000000001</v>
      </c>
      <c r="J4669">
        <v>44.331000000000003</v>
      </c>
      <c r="K4669">
        <v>37.933999999999997</v>
      </c>
    </row>
    <row r="4670" spans="1:11" x14ac:dyDescent="0.3">
      <c r="A4670">
        <v>7</v>
      </c>
      <c r="B4670">
        <v>13</v>
      </c>
      <c r="C4670">
        <v>19</v>
      </c>
      <c r="D4670">
        <v>10</v>
      </c>
      <c r="E4670">
        <v>13</v>
      </c>
      <c r="F4670">
        <v>13.5</v>
      </c>
      <c r="G4670">
        <v>8.8000000000000007</v>
      </c>
      <c r="H4670">
        <v>12.368</v>
      </c>
      <c r="I4670">
        <v>12.65</v>
      </c>
      <c r="J4670">
        <v>11.097</v>
      </c>
      <c r="K4670">
        <v>5.3289999999999997</v>
      </c>
    </row>
    <row r="4671" spans="1:11" x14ac:dyDescent="0.3">
      <c r="A4671">
        <v>7</v>
      </c>
      <c r="B4671">
        <v>13</v>
      </c>
      <c r="C4671">
        <v>20</v>
      </c>
      <c r="D4671">
        <v>0</v>
      </c>
      <c r="E4671">
        <v>0</v>
      </c>
      <c r="F4671">
        <v>13.2</v>
      </c>
      <c r="G4671">
        <v>7.2</v>
      </c>
      <c r="H4671">
        <v>0</v>
      </c>
      <c r="I4671">
        <v>13.2</v>
      </c>
      <c r="J4671">
        <v>0</v>
      </c>
      <c r="K4671">
        <v>0</v>
      </c>
    </row>
    <row r="4672" spans="1:11" x14ac:dyDescent="0.3">
      <c r="A4672">
        <v>7</v>
      </c>
      <c r="B4672">
        <v>13</v>
      </c>
      <c r="C4672">
        <v>21</v>
      </c>
      <c r="D4672">
        <v>0</v>
      </c>
      <c r="E4672">
        <v>0</v>
      </c>
      <c r="F4672">
        <v>12.8</v>
      </c>
      <c r="G4672">
        <v>5.7</v>
      </c>
      <c r="H4672">
        <v>0</v>
      </c>
      <c r="I4672">
        <v>12.8</v>
      </c>
      <c r="J4672">
        <v>0</v>
      </c>
      <c r="K4672">
        <v>0</v>
      </c>
    </row>
    <row r="4673" spans="1:11" x14ac:dyDescent="0.3">
      <c r="A4673">
        <v>7</v>
      </c>
      <c r="B4673">
        <v>13</v>
      </c>
      <c r="C4673">
        <v>22</v>
      </c>
      <c r="D4673">
        <v>0</v>
      </c>
      <c r="E4673">
        <v>0</v>
      </c>
      <c r="F4673">
        <v>12.4</v>
      </c>
      <c r="G4673">
        <v>5.7</v>
      </c>
      <c r="H4673">
        <v>0</v>
      </c>
      <c r="I4673">
        <v>12.4</v>
      </c>
      <c r="J4673">
        <v>0</v>
      </c>
      <c r="K4673">
        <v>0</v>
      </c>
    </row>
    <row r="4674" spans="1:11" x14ac:dyDescent="0.3">
      <c r="A4674">
        <v>7</v>
      </c>
      <c r="B4674">
        <v>13</v>
      </c>
      <c r="C4674">
        <v>23</v>
      </c>
      <c r="D4674">
        <v>0</v>
      </c>
      <c r="E4674">
        <v>0</v>
      </c>
      <c r="F4674">
        <v>12.1</v>
      </c>
      <c r="G4674">
        <v>5.7</v>
      </c>
      <c r="H4674">
        <v>0</v>
      </c>
      <c r="I4674">
        <v>12.1</v>
      </c>
      <c r="J4674">
        <v>0</v>
      </c>
      <c r="K4674">
        <v>0</v>
      </c>
    </row>
    <row r="4675" spans="1:11" x14ac:dyDescent="0.3">
      <c r="A4675">
        <v>7</v>
      </c>
      <c r="B4675">
        <v>14</v>
      </c>
      <c r="C4675">
        <v>0</v>
      </c>
      <c r="D4675">
        <v>0</v>
      </c>
      <c r="E4675">
        <v>0</v>
      </c>
      <c r="F4675">
        <v>11.7</v>
      </c>
      <c r="G4675">
        <v>5.7</v>
      </c>
      <c r="H4675">
        <v>0</v>
      </c>
      <c r="I4675">
        <v>11.7</v>
      </c>
      <c r="J4675">
        <v>0</v>
      </c>
      <c r="K4675">
        <v>0</v>
      </c>
    </row>
    <row r="4676" spans="1:11" x14ac:dyDescent="0.3">
      <c r="A4676">
        <v>7</v>
      </c>
      <c r="B4676">
        <v>14</v>
      </c>
      <c r="C4676">
        <v>1</v>
      </c>
      <c r="D4676">
        <v>0</v>
      </c>
      <c r="E4676">
        <v>0</v>
      </c>
      <c r="F4676">
        <v>11.7</v>
      </c>
      <c r="G4676">
        <v>5</v>
      </c>
      <c r="H4676">
        <v>0</v>
      </c>
      <c r="I4676">
        <v>11.7</v>
      </c>
      <c r="J4676">
        <v>0</v>
      </c>
      <c r="K4676">
        <v>0</v>
      </c>
    </row>
    <row r="4677" spans="1:11" x14ac:dyDescent="0.3">
      <c r="A4677">
        <v>7</v>
      </c>
      <c r="B4677">
        <v>14</v>
      </c>
      <c r="C4677">
        <v>2</v>
      </c>
      <c r="D4677">
        <v>0</v>
      </c>
      <c r="E4677">
        <v>0</v>
      </c>
      <c r="F4677">
        <v>11.7</v>
      </c>
      <c r="G4677">
        <v>4.3</v>
      </c>
      <c r="H4677">
        <v>0</v>
      </c>
      <c r="I4677">
        <v>11.7</v>
      </c>
      <c r="J4677">
        <v>0</v>
      </c>
      <c r="K4677">
        <v>0</v>
      </c>
    </row>
    <row r="4678" spans="1:11" x14ac:dyDescent="0.3">
      <c r="A4678">
        <v>7</v>
      </c>
      <c r="B4678">
        <v>14</v>
      </c>
      <c r="C4678">
        <v>3</v>
      </c>
      <c r="D4678">
        <v>0</v>
      </c>
      <c r="E4678">
        <v>0</v>
      </c>
      <c r="F4678">
        <v>11.7</v>
      </c>
      <c r="G4678">
        <v>3.6</v>
      </c>
      <c r="H4678">
        <v>0</v>
      </c>
      <c r="I4678">
        <v>11.7</v>
      </c>
      <c r="J4678">
        <v>0</v>
      </c>
      <c r="K4678">
        <v>0</v>
      </c>
    </row>
    <row r="4679" spans="1:11" x14ac:dyDescent="0.3">
      <c r="A4679">
        <v>7</v>
      </c>
      <c r="B4679">
        <v>14</v>
      </c>
      <c r="C4679">
        <v>4</v>
      </c>
      <c r="D4679">
        <v>0</v>
      </c>
      <c r="E4679">
        <v>0</v>
      </c>
      <c r="F4679">
        <v>12.4</v>
      </c>
      <c r="G4679">
        <v>2.9</v>
      </c>
      <c r="H4679">
        <v>0</v>
      </c>
      <c r="I4679">
        <v>12.4</v>
      </c>
      <c r="J4679">
        <v>0</v>
      </c>
      <c r="K4679">
        <v>0</v>
      </c>
    </row>
    <row r="4680" spans="1:11" x14ac:dyDescent="0.3">
      <c r="A4680">
        <v>7</v>
      </c>
      <c r="B4680">
        <v>14</v>
      </c>
      <c r="C4680">
        <v>5</v>
      </c>
      <c r="D4680">
        <v>189</v>
      </c>
      <c r="E4680">
        <v>25</v>
      </c>
      <c r="F4680">
        <v>13.2</v>
      </c>
      <c r="G4680">
        <v>2.2000000000000002</v>
      </c>
      <c r="H4680">
        <v>19.274000000000001</v>
      </c>
      <c r="I4680">
        <v>11.528</v>
      </c>
      <c r="J4680">
        <v>17.356999999999999</v>
      </c>
      <c r="K4680">
        <v>11.474</v>
      </c>
    </row>
    <row r="4681" spans="1:11" x14ac:dyDescent="0.3">
      <c r="A4681">
        <v>7</v>
      </c>
      <c r="B4681">
        <v>14</v>
      </c>
      <c r="C4681">
        <v>6</v>
      </c>
      <c r="D4681">
        <v>553</v>
      </c>
      <c r="E4681">
        <v>53</v>
      </c>
      <c r="F4681">
        <v>13.9</v>
      </c>
      <c r="G4681">
        <v>1.5</v>
      </c>
      <c r="H4681">
        <v>142.935</v>
      </c>
      <c r="I4681">
        <v>16.347999999999999</v>
      </c>
      <c r="J4681">
        <v>98.483000000000004</v>
      </c>
      <c r="K4681">
        <v>90.980999999999995</v>
      </c>
    </row>
    <row r="4682" spans="1:11" x14ac:dyDescent="0.3">
      <c r="A4682">
        <v>7</v>
      </c>
      <c r="B4682">
        <v>14</v>
      </c>
      <c r="C4682">
        <v>7</v>
      </c>
      <c r="D4682">
        <v>721</v>
      </c>
      <c r="E4682">
        <v>77</v>
      </c>
      <c r="F4682">
        <v>15.6</v>
      </c>
      <c r="G4682">
        <v>2.2000000000000002</v>
      </c>
      <c r="H4682">
        <v>365.64100000000002</v>
      </c>
      <c r="I4682">
        <v>25.169</v>
      </c>
      <c r="J4682">
        <v>294.32499999999999</v>
      </c>
      <c r="K4682">
        <v>281.99</v>
      </c>
    </row>
    <row r="4683" spans="1:11" x14ac:dyDescent="0.3">
      <c r="A4683">
        <v>7</v>
      </c>
      <c r="B4683">
        <v>14</v>
      </c>
      <c r="C4683">
        <v>8</v>
      </c>
      <c r="D4683">
        <v>809</v>
      </c>
      <c r="E4683">
        <v>96</v>
      </c>
      <c r="F4683">
        <v>17.2</v>
      </c>
      <c r="G4683">
        <v>2.9</v>
      </c>
      <c r="H4683">
        <v>592.17100000000005</v>
      </c>
      <c r="I4683">
        <v>32.966999999999999</v>
      </c>
      <c r="J4683">
        <v>486.983</v>
      </c>
      <c r="K4683">
        <v>468.61700000000002</v>
      </c>
    </row>
    <row r="4684" spans="1:11" x14ac:dyDescent="0.3">
      <c r="A4684">
        <v>7</v>
      </c>
      <c r="B4684">
        <v>14</v>
      </c>
      <c r="C4684">
        <v>9</v>
      </c>
      <c r="D4684">
        <v>860</v>
      </c>
      <c r="E4684">
        <v>111</v>
      </c>
      <c r="F4684">
        <v>18.899999999999999</v>
      </c>
      <c r="G4684">
        <v>3.6</v>
      </c>
      <c r="H4684">
        <v>789.11</v>
      </c>
      <c r="I4684">
        <v>39.189</v>
      </c>
      <c r="J4684">
        <v>642.46500000000003</v>
      </c>
      <c r="K4684">
        <v>618.30999999999995</v>
      </c>
    </row>
    <row r="4685" spans="1:11" x14ac:dyDescent="0.3">
      <c r="A4685">
        <v>7</v>
      </c>
      <c r="B4685">
        <v>14</v>
      </c>
      <c r="C4685">
        <v>10</v>
      </c>
      <c r="D4685">
        <v>890</v>
      </c>
      <c r="E4685">
        <v>121</v>
      </c>
      <c r="F4685">
        <v>19.5</v>
      </c>
      <c r="G4685">
        <v>5.5</v>
      </c>
      <c r="H4685">
        <v>938.09</v>
      </c>
      <c r="I4685">
        <v>39.698999999999998</v>
      </c>
      <c r="J4685">
        <v>764.70600000000002</v>
      </c>
      <c r="K4685">
        <v>735.42200000000003</v>
      </c>
    </row>
    <row r="4686" spans="1:11" x14ac:dyDescent="0.3">
      <c r="A4686">
        <v>7</v>
      </c>
      <c r="B4686">
        <v>14</v>
      </c>
      <c r="C4686">
        <v>11</v>
      </c>
      <c r="D4686">
        <v>905</v>
      </c>
      <c r="E4686">
        <v>125</v>
      </c>
      <c r="F4686">
        <v>20</v>
      </c>
      <c r="G4686">
        <v>7.4</v>
      </c>
      <c r="H4686">
        <v>1023.3869999999999</v>
      </c>
      <c r="I4686">
        <v>38.603999999999999</v>
      </c>
      <c r="J4686">
        <v>838.14499999999998</v>
      </c>
      <c r="K4686">
        <v>805.53399999999999</v>
      </c>
    </row>
    <row r="4687" spans="1:11" x14ac:dyDescent="0.3">
      <c r="A4687">
        <v>7</v>
      </c>
      <c r="B4687">
        <v>14</v>
      </c>
      <c r="C4687">
        <v>12</v>
      </c>
      <c r="D4687">
        <v>908</v>
      </c>
      <c r="E4687">
        <v>127</v>
      </c>
      <c r="F4687">
        <v>20.6</v>
      </c>
      <c r="G4687">
        <v>9.3000000000000007</v>
      </c>
      <c r="H4687">
        <v>1042.287</v>
      </c>
      <c r="I4687">
        <v>37.045999999999999</v>
      </c>
      <c r="J4687">
        <v>858.56500000000005</v>
      </c>
      <c r="K4687">
        <v>824.99599999999998</v>
      </c>
    </row>
    <row r="4688" spans="1:11" x14ac:dyDescent="0.3">
      <c r="A4688">
        <v>7</v>
      </c>
      <c r="B4688">
        <v>14</v>
      </c>
      <c r="C4688">
        <v>13</v>
      </c>
      <c r="D4688">
        <v>899</v>
      </c>
      <c r="E4688">
        <v>124</v>
      </c>
      <c r="F4688">
        <v>20.2</v>
      </c>
      <c r="G4688">
        <v>9.8000000000000007</v>
      </c>
      <c r="H4688">
        <v>990.11199999999997</v>
      </c>
      <c r="I4688">
        <v>35.304000000000002</v>
      </c>
      <c r="J4688">
        <v>820.57899999999995</v>
      </c>
      <c r="K4688">
        <v>788.78</v>
      </c>
    </row>
    <row r="4689" spans="1:11" x14ac:dyDescent="0.3">
      <c r="A4689">
        <v>7</v>
      </c>
      <c r="B4689">
        <v>14</v>
      </c>
      <c r="C4689">
        <v>14</v>
      </c>
      <c r="D4689">
        <v>878</v>
      </c>
      <c r="E4689">
        <v>116</v>
      </c>
      <c r="F4689">
        <v>19.8</v>
      </c>
      <c r="G4689">
        <v>10.3</v>
      </c>
      <c r="H4689">
        <v>872</v>
      </c>
      <c r="I4689">
        <v>32.613</v>
      </c>
      <c r="J4689">
        <v>728.70100000000002</v>
      </c>
      <c r="K4689">
        <v>700.98099999999999</v>
      </c>
    </row>
    <row r="4690" spans="1:11" x14ac:dyDescent="0.3">
      <c r="A4690">
        <v>7</v>
      </c>
      <c r="B4690">
        <v>14</v>
      </c>
      <c r="C4690">
        <v>15</v>
      </c>
      <c r="D4690">
        <v>839</v>
      </c>
      <c r="E4690">
        <v>104</v>
      </c>
      <c r="F4690">
        <v>19.399999999999999</v>
      </c>
      <c r="G4690">
        <v>10.8</v>
      </c>
      <c r="H4690">
        <v>697.48900000000003</v>
      </c>
      <c r="I4690">
        <v>29.202999999999999</v>
      </c>
      <c r="J4690">
        <v>586.32500000000005</v>
      </c>
      <c r="K4690">
        <v>564.35599999999999</v>
      </c>
    </row>
    <row r="4691" spans="1:11" x14ac:dyDescent="0.3">
      <c r="A4691">
        <v>7</v>
      </c>
      <c r="B4691">
        <v>14</v>
      </c>
      <c r="C4691">
        <v>16</v>
      </c>
      <c r="D4691">
        <v>772</v>
      </c>
      <c r="E4691">
        <v>87</v>
      </c>
      <c r="F4691">
        <v>18.100000000000001</v>
      </c>
      <c r="G4691">
        <v>10.5</v>
      </c>
      <c r="H4691">
        <v>482.60199999999998</v>
      </c>
      <c r="I4691">
        <v>24.795999999999999</v>
      </c>
      <c r="J4691">
        <v>402.03100000000001</v>
      </c>
      <c r="K4691">
        <v>386.48</v>
      </c>
    </row>
    <row r="4692" spans="1:11" x14ac:dyDescent="0.3">
      <c r="A4692">
        <v>7</v>
      </c>
      <c r="B4692">
        <v>14</v>
      </c>
      <c r="C4692">
        <v>17</v>
      </c>
      <c r="D4692">
        <v>654</v>
      </c>
      <c r="E4692">
        <v>65</v>
      </c>
      <c r="F4692">
        <v>16.899999999999999</v>
      </c>
      <c r="G4692">
        <v>10.1</v>
      </c>
      <c r="H4692">
        <v>252.77</v>
      </c>
      <c r="I4692">
        <v>20.138000000000002</v>
      </c>
      <c r="J4692">
        <v>194.392</v>
      </c>
      <c r="K4692">
        <v>184.68600000000001</v>
      </c>
    </row>
    <row r="4693" spans="1:11" x14ac:dyDescent="0.3">
      <c r="A4693">
        <v>7</v>
      </c>
      <c r="B4693">
        <v>14</v>
      </c>
      <c r="C4693">
        <v>18</v>
      </c>
      <c r="D4693">
        <v>409</v>
      </c>
      <c r="E4693">
        <v>41</v>
      </c>
      <c r="F4693">
        <v>15.6</v>
      </c>
      <c r="G4693">
        <v>9.8000000000000007</v>
      </c>
      <c r="H4693">
        <v>57.036000000000001</v>
      </c>
      <c r="I4693">
        <v>15.698</v>
      </c>
      <c r="J4693">
        <v>36.453000000000003</v>
      </c>
      <c r="K4693">
        <v>30.209</v>
      </c>
    </row>
    <row r="4694" spans="1:11" x14ac:dyDescent="0.3">
      <c r="A4694">
        <v>7</v>
      </c>
      <c r="B4694">
        <v>14</v>
      </c>
      <c r="C4694">
        <v>19</v>
      </c>
      <c r="D4694">
        <v>42</v>
      </c>
      <c r="E4694">
        <v>12</v>
      </c>
      <c r="F4694">
        <v>15</v>
      </c>
      <c r="G4694">
        <v>8.3000000000000007</v>
      </c>
      <c r="H4694">
        <v>10.295999999999999</v>
      </c>
      <c r="I4694">
        <v>14.096</v>
      </c>
      <c r="J4694">
        <v>9.1920000000000002</v>
      </c>
      <c r="K4694">
        <v>3.46</v>
      </c>
    </row>
    <row r="4695" spans="1:11" x14ac:dyDescent="0.3">
      <c r="A4695">
        <v>7</v>
      </c>
      <c r="B4695">
        <v>14</v>
      </c>
      <c r="C4695">
        <v>20</v>
      </c>
      <c r="D4695">
        <v>0</v>
      </c>
      <c r="E4695">
        <v>0</v>
      </c>
      <c r="F4695">
        <v>14.5</v>
      </c>
      <c r="G4695">
        <v>6.7</v>
      </c>
      <c r="H4695">
        <v>0</v>
      </c>
      <c r="I4695">
        <v>14.5</v>
      </c>
      <c r="J4695">
        <v>0</v>
      </c>
      <c r="K4695">
        <v>0</v>
      </c>
    </row>
    <row r="4696" spans="1:11" x14ac:dyDescent="0.3">
      <c r="A4696">
        <v>7</v>
      </c>
      <c r="B4696">
        <v>14</v>
      </c>
      <c r="C4696">
        <v>21</v>
      </c>
      <c r="D4696">
        <v>0</v>
      </c>
      <c r="E4696">
        <v>0</v>
      </c>
      <c r="F4696">
        <v>13.9</v>
      </c>
      <c r="G4696">
        <v>5.2</v>
      </c>
      <c r="H4696">
        <v>0</v>
      </c>
      <c r="I4696">
        <v>13.9</v>
      </c>
      <c r="J4696">
        <v>0</v>
      </c>
      <c r="K4696">
        <v>0</v>
      </c>
    </row>
    <row r="4697" spans="1:11" x14ac:dyDescent="0.3">
      <c r="A4697">
        <v>7</v>
      </c>
      <c r="B4697">
        <v>14</v>
      </c>
      <c r="C4697">
        <v>22</v>
      </c>
      <c r="D4697">
        <v>0</v>
      </c>
      <c r="E4697">
        <v>0</v>
      </c>
      <c r="F4697">
        <v>13.5</v>
      </c>
      <c r="G4697">
        <v>5</v>
      </c>
      <c r="H4697">
        <v>0</v>
      </c>
      <c r="I4697">
        <v>13.5</v>
      </c>
      <c r="J4697">
        <v>0</v>
      </c>
      <c r="K4697">
        <v>0</v>
      </c>
    </row>
    <row r="4698" spans="1:11" x14ac:dyDescent="0.3">
      <c r="A4698">
        <v>7</v>
      </c>
      <c r="B4698">
        <v>14</v>
      </c>
      <c r="C4698">
        <v>23</v>
      </c>
      <c r="D4698">
        <v>0</v>
      </c>
      <c r="E4698">
        <v>0</v>
      </c>
      <c r="F4698">
        <v>13.2</v>
      </c>
      <c r="G4698">
        <v>4.8</v>
      </c>
      <c r="H4698">
        <v>0</v>
      </c>
      <c r="I4698">
        <v>13.2</v>
      </c>
      <c r="J4698">
        <v>0</v>
      </c>
      <c r="K4698">
        <v>0</v>
      </c>
    </row>
    <row r="4699" spans="1:11" x14ac:dyDescent="0.3">
      <c r="A4699">
        <v>7</v>
      </c>
      <c r="B4699">
        <v>15</v>
      </c>
      <c r="C4699">
        <v>0</v>
      </c>
      <c r="D4699">
        <v>0</v>
      </c>
      <c r="E4699">
        <v>0</v>
      </c>
      <c r="F4699">
        <v>12.8</v>
      </c>
      <c r="G4699">
        <v>4.5999999999999996</v>
      </c>
      <c r="H4699">
        <v>0</v>
      </c>
      <c r="I4699">
        <v>12.8</v>
      </c>
      <c r="J4699">
        <v>0</v>
      </c>
      <c r="K4699">
        <v>0</v>
      </c>
    </row>
    <row r="4700" spans="1:11" x14ac:dyDescent="0.3">
      <c r="A4700">
        <v>7</v>
      </c>
      <c r="B4700">
        <v>15</v>
      </c>
      <c r="C4700">
        <v>1</v>
      </c>
      <c r="D4700">
        <v>0</v>
      </c>
      <c r="E4700">
        <v>0</v>
      </c>
      <c r="F4700">
        <v>12.8</v>
      </c>
      <c r="G4700">
        <v>3.9</v>
      </c>
      <c r="H4700">
        <v>0</v>
      </c>
      <c r="I4700">
        <v>12.8</v>
      </c>
      <c r="J4700">
        <v>0</v>
      </c>
      <c r="K4700">
        <v>0</v>
      </c>
    </row>
    <row r="4701" spans="1:11" x14ac:dyDescent="0.3">
      <c r="A4701">
        <v>7</v>
      </c>
      <c r="B4701">
        <v>15</v>
      </c>
      <c r="C4701">
        <v>2</v>
      </c>
      <c r="D4701">
        <v>0</v>
      </c>
      <c r="E4701">
        <v>0</v>
      </c>
      <c r="F4701">
        <v>12.8</v>
      </c>
      <c r="G4701">
        <v>3.3</v>
      </c>
      <c r="H4701">
        <v>0</v>
      </c>
      <c r="I4701">
        <v>12.8</v>
      </c>
      <c r="J4701">
        <v>0</v>
      </c>
      <c r="K4701">
        <v>0</v>
      </c>
    </row>
    <row r="4702" spans="1:11" x14ac:dyDescent="0.3">
      <c r="A4702">
        <v>7</v>
      </c>
      <c r="B4702">
        <v>15</v>
      </c>
      <c r="C4702">
        <v>3</v>
      </c>
      <c r="D4702">
        <v>0</v>
      </c>
      <c r="E4702">
        <v>0</v>
      </c>
      <c r="F4702">
        <v>12.8</v>
      </c>
      <c r="G4702">
        <v>2.6</v>
      </c>
      <c r="H4702">
        <v>0</v>
      </c>
      <c r="I4702">
        <v>12.8</v>
      </c>
      <c r="J4702">
        <v>0</v>
      </c>
      <c r="K4702">
        <v>0</v>
      </c>
    </row>
    <row r="4703" spans="1:11" x14ac:dyDescent="0.3">
      <c r="A4703">
        <v>7</v>
      </c>
      <c r="B4703">
        <v>15</v>
      </c>
      <c r="C4703">
        <v>4</v>
      </c>
      <c r="D4703">
        <v>0</v>
      </c>
      <c r="E4703">
        <v>0</v>
      </c>
      <c r="F4703">
        <v>13.3</v>
      </c>
      <c r="G4703">
        <v>2.4</v>
      </c>
      <c r="H4703">
        <v>0</v>
      </c>
      <c r="I4703">
        <v>13.3</v>
      </c>
      <c r="J4703">
        <v>0</v>
      </c>
      <c r="K4703">
        <v>0</v>
      </c>
    </row>
    <row r="4704" spans="1:11" x14ac:dyDescent="0.3">
      <c r="A4704">
        <v>7</v>
      </c>
      <c r="B4704">
        <v>15</v>
      </c>
      <c r="C4704">
        <v>5</v>
      </c>
      <c r="D4704">
        <v>17</v>
      </c>
      <c r="E4704">
        <v>28</v>
      </c>
      <c r="F4704">
        <v>13.9</v>
      </c>
      <c r="G4704">
        <v>2.2999999999999998</v>
      </c>
      <c r="H4704">
        <v>25.597000000000001</v>
      </c>
      <c r="I4704">
        <v>12.458</v>
      </c>
      <c r="J4704">
        <v>22.98</v>
      </c>
      <c r="K4704">
        <v>16.992000000000001</v>
      </c>
    </row>
    <row r="4705" spans="1:11" x14ac:dyDescent="0.3">
      <c r="A4705">
        <v>7</v>
      </c>
      <c r="B4705">
        <v>15</v>
      </c>
      <c r="C4705">
        <v>6</v>
      </c>
      <c r="D4705">
        <v>34</v>
      </c>
      <c r="E4705">
        <v>81</v>
      </c>
      <c r="F4705">
        <v>14.4</v>
      </c>
      <c r="G4705">
        <v>2.1</v>
      </c>
      <c r="H4705">
        <v>81.375</v>
      </c>
      <c r="I4705">
        <v>14.762</v>
      </c>
      <c r="J4705">
        <v>70.748000000000005</v>
      </c>
      <c r="K4705">
        <v>63.825000000000003</v>
      </c>
    </row>
    <row r="4706" spans="1:11" x14ac:dyDescent="0.3">
      <c r="A4706">
        <v>7</v>
      </c>
      <c r="B4706">
        <v>15</v>
      </c>
      <c r="C4706">
        <v>7</v>
      </c>
      <c r="D4706">
        <v>352</v>
      </c>
      <c r="E4706">
        <v>129</v>
      </c>
      <c r="F4706">
        <v>15.9</v>
      </c>
      <c r="G4706">
        <v>3.5</v>
      </c>
      <c r="H4706">
        <v>266.08199999999999</v>
      </c>
      <c r="I4706">
        <v>21.375</v>
      </c>
      <c r="J4706">
        <v>221.83699999999999</v>
      </c>
      <c r="K4706">
        <v>211.44300000000001</v>
      </c>
    </row>
    <row r="4707" spans="1:11" x14ac:dyDescent="0.3">
      <c r="A4707">
        <v>7</v>
      </c>
      <c r="B4707">
        <v>15</v>
      </c>
      <c r="C4707">
        <v>8</v>
      </c>
      <c r="D4707">
        <v>596</v>
      </c>
      <c r="E4707">
        <v>154</v>
      </c>
      <c r="F4707">
        <v>17.399999999999999</v>
      </c>
      <c r="G4707">
        <v>4.8</v>
      </c>
      <c r="H4707">
        <v>520.34299999999996</v>
      </c>
      <c r="I4707">
        <v>28.498999999999999</v>
      </c>
      <c r="J4707">
        <v>435.94499999999999</v>
      </c>
      <c r="K4707">
        <v>419.3</v>
      </c>
    </row>
    <row r="4708" spans="1:11" x14ac:dyDescent="0.3">
      <c r="A4708">
        <v>7</v>
      </c>
      <c r="B4708">
        <v>15</v>
      </c>
      <c r="C4708">
        <v>9</v>
      </c>
      <c r="D4708">
        <v>874</v>
      </c>
      <c r="E4708">
        <v>102</v>
      </c>
      <c r="F4708">
        <v>18.899999999999999</v>
      </c>
      <c r="G4708">
        <v>6.2</v>
      </c>
      <c r="H4708">
        <v>790.77599999999995</v>
      </c>
      <c r="I4708">
        <v>34.311</v>
      </c>
      <c r="J4708">
        <v>655.34500000000003</v>
      </c>
      <c r="K4708">
        <v>630.67399999999998</v>
      </c>
    </row>
    <row r="4709" spans="1:11" x14ac:dyDescent="0.3">
      <c r="A4709">
        <v>7</v>
      </c>
      <c r="B4709">
        <v>15</v>
      </c>
      <c r="C4709">
        <v>10</v>
      </c>
      <c r="D4709">
        <v>900</v>
      </c>
      <c r="E4709">
        <v>111</v>
      </c>
      <c r="F4709">
        <v>19.3</v>
      </c>
      <c r="G4709">
        <v>6.5</v>
      </c>
      <c r="H4709">
        <v>937.11500000000001</v>
      </c>
      <c r="I4709">
        <v>37.555999999999997</v>
      </c>
      <c r="J4709">
        <v>769.94399999999996</v>
      </c>
      <c r="K4709">
        <v>740.42899999999997</v>
      </c>
    </row>
    <row r="4710" spans="1:11" x14ac:dyDescent="0.3">
      <c r="A4710">
        <v>7</v>
      </c>
      <c r="B4710">
        <v>15</v>
      </c>
      <c r="C4710">
        <v>11</v>
      </c>
      <c r="D4710">
        <v>922</v>
      </c>
      <c r="E4710">
        <v>116</v>
      </c>
      <c r="F4710">
        <v>19.600000000000001</v>
      </c>
      <c r="G4710">
        <v>6.9</v>
      </c>
      <c r="H4710">
        <v>1031.268</v>
      </c>
      <c r="I4710">
        <v>39.177999999999997</v>
      </c>
      <c r="J4710">
        <v>842.81600000000003</v>
      </c>
      <c r="K4710">
        <v>809.98699999999997</v>
      </c>
    </row>
    <row r="4711" spans="1:11" x14ac:dyDescent="0.3">
      <c r="A4711">
        <v>7</v>
      </c>
      <c r="B4711">
        <v>15</v>
      </c>
      <c r="C4711">
        <v>12</v>
      </c>
      <c r="D4711">
        <v>917</v>
      </c>
      <c r="E4711">
        <v>117</v>
      </c>
      <c r="F4711">
        <v>20</v>
      </c>
      <c r="G4711">
        <v>7.2</v>
      </c>
      <c r="H4711">
        <v>1041.547</v>
      </c>
      <c r="I4711">
        <v>39.393999999999998</v>
      </c>
      <c r="J4711">
        <v>850.59299999999996</v>
      </c>
      <c r="K4711">
        <v>817.4</v>
      </c>
    </row>
    <row r="4712" spans="1:11" x14ac:dyDescent="0.3">
      <c r="A4712">
        <v>7</v>
      </c>
      <c r="B4712">
        <v>15</v>
      </c>
      <c r="C4712">
        <v>13</v>
      </c>
      <c r="D4712">
        <v>776</v>
      </c>
      <c r="E4712">
        <v>163</v>
      </c>
      <c r="F4712">
        <v>19.399999999999999</v>
      </c>
      <c r="G4712">
        <v>8.1999999999999993</v>
      </c>
      <c r="H4712">
        <v>918.18799999999999</v>
      </c>
      <c r="I4712">
        <v>35.17</v>
      </c>
      <c r="J4712">
        <v>761.35500000000002</v>
      </c>
      <c r="K4712">
        <v>732.21900000000005</v>
      </c>
    </row>
    <row r="4713" spans="1:11" x14ac:dyDescent="0.3">
      <c r="A4713">
        <v>7</v>
      </c>
      <c r="B4713">
        <v>15</v>
      </c>
      <c r="C4713">
        <v>14</v>
      </c>
      <c r="D4713">
        <v>811</v>
      </c>
      <c r="E4713">
        <v>121</v>
      </c>
      <c r="F4713">
        <v>18.899999999999999</v>
      </c>
      <c r="G4713">
        <v>9.3000000000000007</v>
      </c>
      <c r="H4713">
        <v>820.06200000000001</v>
      </c>
      <c r="I4713">
        <v>31.727</v>
      </c>
      <c r="J4713">
        <v>687.50699999999995</v>
      </c>
      <c r="K4713">
        <v>661.52200000000005</v>
      </c>
    </row>
    <row r="4714" spans="1:11" x14ac:dyDescent="0.3">
      <c r="A4714">
        <v>7</v>
      </c>
      <c r="B4714">
        <v>15</v>
      </c>
      <c r="C4714">
        <v>15</v>
      </c>
      <c r="D4714">
        <v>654</v>
      </c>
      <c r="E4714">
        <v>171</v>
      </c>
      <c r="F4714">
        <v>18.3</v>
      </c>
      <c r="G4714">
        <v>10.3</v>
      </c>
      <c r="H4714">
        <v>637.57100000000003</v>
      </c>
      <c r="I4714">
        <v>27.483000000000001</v>
      </c>
      <c r="J4714">
        <v>539.87</v>
      </c>
      <c r="K4714">
        <v>519.62800000000004</v>
      </c>
    </row>
    <row r="4715" spans="1:11" x14ac:dyDescent="0.3">
      <c r="A4715">
        <v>7</v>
      </c>
      <c r="B4715">
        <v>15</v>
      </c>
      <c r="C4715">
        <v>16</v>
      </c>
      <c r="D4715">
        <v>375</v>
      </c>
      <c r="E4715">
        <v>182</v>
      </c>
      <c r="F4715">
        <v>17.600000000000001</v>
      </c>
      <c r="G4715">
        <v>9.3000000000000007</v>
      </c>
      <c r="H4715">
        <v>371.27699999999999</v>
      </c>
      <c r="I4715">
        <v>23.073</v>
      </c>
      <c r="J4715">
        <v>314.95100000000002</v>
      </c>
      <c r="K4715">
        <v>302.02999999999997</v>
      </c>
    </row>
    <row r="4716" spans="1:11" x14ac:dyDescent="0.3">
      <c r="A4716">
        <v>7</v>
      </c>
      <c r="B4716">
        <v>15</v>
      </c>
      <c r="C4716">
        <v>17</v>
      </c>
      <c r="D4716">
        <v>101</v>
      </c>
      <c r="E4716">
        <v>128</v>
      </c>
      <c r="F4716">
        <v>16.8</v>
      </c>
      <c r="G4716">
        <v>8.1999999999999993</v>
      </c>
      <c r="H4716">
        <v>149.68199999999999</v>
      </c>
      <c r="I4716">
        <v>18.675999999999998</v>
      </c>
      <c r="J4716">
        <v>127.431</v>
      </c>
      <c r="K4716">
        <v>119.297</v>
      </c>
    </row>
    <row r="4717" spans="1:11" x14ac:dyDescent="0.3">
      <c r="A4717">
        <v>7</v>
      </c>
      <c r="B4717">
        <v>15</v>
      </c>
      <c r="C4717">
        <v>18</v>
      </c>
      <c r="D4717">
        <v>25</v>
      </c>
      <c r="E4717">
        <v>44</v>
      </c>
      <c r="F4717">
        <v>16.100000000000001</v>
      </c>
      <c r="G4717">
        <v>7.2</v>
      </c>
      <c r="H4717">
        <v>42.515999999999998</v>
      </c>
      <c r="I4717">
        <v>15.859</v>
      </c>
      <c r="J4717">
        <v>36.871000000000002</v>
      </c>
      <c r="K4717">
        <v>30.619</v>
      </c>
    </row>
    <row r="4718" spans="1:11" x14ac:dyDescent="0.3">
      <c r="A4718">
        <v>7</v>
      </c>
      <c r="B4718">
        <v>15</v>
      </c>
      <c r="C4718">
        <v>19</v>
      </c>
      <c r="D4718">
        <v>0</v>
      </c>
      <c r="E4718">
        <v>5</v>
      </c>
      <c r="F4718">
        <v>15.9</v>
      </c>
      <c r="G4718">
        <v>6.2</v>
      </c>
      <c r="H4718">
        <v>4.7279999999999998</v>
      </c>
      <c r="I4718">
        <v>14.692</v>
      </c>
      <c r="J4718">
        <v>4.2119999999999997</v>
      </c>
      <c r="K4718">
        <v>0</v>
      </c>
    </row>
    <row r="4719" spans="1:11" x14ac:dyDescent="0.3">
      <c r="A4719">
        <v>7</v>
      </c>
      <c r="B4719">
        <v>15</v>
      </c>
      <c r="C4719">
        <v>20</v>
      </c>
      <c r="D4719">
        <v>0</v>
      </c>
      <c r="E4719">
        <v>0</v>
      </c>
      <c r="F4719">
        <v>15.8</v>
      </c>
      <c r="G4719">
        <v>5.0999999999999996</v>
      </c>
      <c r="H4719">
        <v>0</v>
      </c>
      <c r="I4719">
        <v>15.8</v>
      </c>
      <c r="J4719">
        <v>0</v>
      </c>
      <c r="K4719">
        <v>0</v>
      </c>
    </row>
    <row r="4720" spans="1:11" x14ac:dyDescent="0.3">
      <c r="A4720">
        <v>7</v>
      </c>
      <c r="B4720">
        <v>15</v>
      </c>
      <c r="C4720">
        <v>21</v>
      </c>
      <c r="D4720">
        <v>0</v>
      </c>
      <c r="E4720">
        <v>0</v>
      </c>
      <c r="F4720">
        <v>15.6</v>
      </c>
      <c r="G4720">
        <v>4.0999999999999996</v>
      </c>
      <c r="H4720">
        <v>0</v>
      </c>
      <c r="I4720">
        <v>15.6</v>
      </c>
      <c r="J4720">
        <v>0</v>
      </c>
      <c r="K4720">
        <v>0</v>
      </c>
    </row>
    <row r="4721" spans="1:11" x14ac:dyDescent="0.3">
      <c r="A4721">
        <v>7</v>
      </c>
      <c r="B4721">
        <v>15</v>
      </c>
      <c r="C4721">
        <v>22</v>
      </c>
      <c r="D4721">
        <v>0</v>
      </c>
      <c r="E4721">
        <v>0</v>
      </c>
      <c r="F4721">
        <v>15.6</v>
      </c>
      <c r="G4721">
        <v>4.0999999999999996</v>
      </c>
      <c r="H4721">
        <v>0</v>
      </c>
      <c r="I4721">
        <v>15.6</v>
      </c>
      <c r="J4721">
        <v>0</v>
      </c>
      <c r="K4721">
        <v>0</v>
      </c>
    </row>
    <row r="4722" spans="1:11" x14ac:dyDescent="0.3">
      <c r="A4722">
        <v>7</v>
      </c>
      <c r="B4722">
        <v>15</v>
      </c>
      <c r="C4722">
        <v>23</v>
      </c>
      <c r="D4722">
        <v>0</v>
      </c>
      <c r="E4722">
        <v>0</v>
      </c>
      <c r="F4722">
        <v>15.6</v>
      </c>
      <c r="G4722">
        <v>4.0999999999999996</v>
      </c>
      <c r="H4722">
        <v>0</v>
      </c>
      <c r="I4722">
        <v>15.6</v>
      </c>
      <c r="J4722">
        <v>0</v>
      </c>
      <c r="K4722">
        <v>0</v>
      </c>
    </row>
    <row r="4723" spans="1:11" x14ac:dyDescent="0.3">
      <c r="A4723">
        <v>7</v>
      </c>
      <c r="B4723">
        <v>16</v>
      </c>
      <c r="C4723">
        <v>0</v>
      </c>
      <c r="D4723">
        <v>0</v>
      </c>
      <c r="E4723">
        <v>0</v>
      </c>
      <c r="F4723">
        <v>15.6</v>
      </c>
      <c r="G4723">
        <v>4.0999999999999996</v>
      </c>
      <c r="H4723">
        <v>0</v>
      </c>
      <c r="I4723">
        <v>15.6</v>
      </c>
      <c r="J4723">
        <v>0</v>
      </c>
      <c r="K4723">
        <v>0</v>
      </c>
    </row>
    <row r="4724" spans="1:11" x14ac:dyDescent="0.3">
      <c r="A4724">
        <v>7</v>
      </c>
      <c r="B4724">
        <v>16</v>
      </c>
      <c r="C4724">
        <v>1</v>
      </c>
      <c r="D4724">
        <v>0</v>
      </c>
      <c r="E4724">
        <v>0</v>
      </c>
      <c r="F4724">
        <v>15.6</v>
      </c>
      <c r="G4724">
        <v>4.0999999999999996</v>
      </c>
      <c r="H4724">
        <v>0</v>
      </c>
      <c r="I4724">
        <v>15.6</v>
      </c>
      <c r="J4724">
        <v>0</v>
      </c>
      <c r="K4724">
        <v>0</v>
      </c>
    </row>
    <row r="4725" spans="1:11" x14ac:dyDescent="0.3">
      <c r="A4725">
        <v>7</v>
      </c>
      <c r="B4725">
        <v>16</v>
      </c>
      <c r="C4725">
        <v>2</v>
      </c>
      <c r="D4725">
        <v>0</v>
      </c>
      <c r="E4725">
        <v>0</v>
      </c>
      <c r="F4725">
        <v>15.6</v>
      </c>
      <c r="G4725">
        <v>4.0999999999999996</v>
      </c>
      <c r="H4725">
        <v>0</v>
      </c>
      <c r="I4725">
        <v>15.6</v>
      </c>
      <c r="J4725">
        <v>0</v>
      </c>
      <c r="K4725">
        <v>0</v>
      </c>
    </row>
    <row r="4726" spans="1:11" x14ac:dyDescent="0.3">
      <c r="A4726">
        <v>7</v>
      </c>
      <c r="B4726">
        <v>16</v>
      </c>
      <c r="C4726">
        <v>3</v>
      </c>
      <c r="D4726">
        <v>0</v>
      </c>
      <c r="E4726">
        <v>0</v>
      </c>
      <c r="F4726">
        <v>15.6</v>
      </c>
      <c r="G4726">
        <v>4.0999999999999996</v>
      </c>
      <c r="H4726">
        <v>0</v>
      </c>
      <c r="I4726">
        <v>15.6</v>
      </c>
      <c r="J4726">
        <v>0</v>
      </c>
      <c r="K4726">
        <v>0</v>
      </c>
    </row>
    <row r="4727" spans="1:11" x14ac:dyDescent="0.3">
      <c r="A4727">
        <v>7</v>
      </c>
      <c r="B4727">
        <v>16</v>
      </c>
      <c r="C4727">
        <v>4</v>
      </c>
      <c r="D4727">
        <v>0</v>
      </c>
      <c r="E4727">
        <v>0</v>
      </c>
      <c r="F4727">
        <v>15.4</v>
      </c>
      <c r="G4727">
        <v>4.3</v>
      </c>
      <c r="H4727">
        <v>0</v>
      </c>
      <c r="I4727">
        <v>15.4</v>
      </c>
      <c r="J4727">
        <v>0</v>
      </c>
      <c r="K4727">
        <v>0</v>
      </c>
    </row>
    <row r="4728" spans="1:11" x14ac:dyDescent="0.3">
      <c r="A4728">
        <v>7</v>
      </c>
      <c r="B4728">
        <v>16</v>
      </c>
      <c r="C4728">
        <v>5</v>
      </c>
      <c r="D4728">
        <v>0</v>
      </c>
      <c r="E4728">
        <v>20</v>
      </c>
      <c r="F4728">
        <v>15.2</v>
      </c>
      <c r="G4728">
        <v>4.4000000000000004</v>
      </c>
      <c r="H4728">
        <v>18.96</v>
      </c>
      <c r="I4728">
        <v>13.949</v>
      </c>
      <c r="J4728">
        <v>16.936</v>
      </c>
      <c r="K4728">
        <v>11.061</v>
      </c>
    </row>
    <row r="4729" spans="1:11" x14ac:dyDescent="0.3">
      <c r="A4729">
        <v>7</v>
      </c>
      <c r="B4729">
        <v>16</v>
      </c>
      <c r="C4729">
        <v>6</v>
      </c>
      <c r="D4729">
        <v>1</v>
      </c>
      <c r="E4729">
        <v>59</v>
      </c>
      <c r="F4729">
        <v>15</v>
      </c>
      <c r="G4729">
        <v>4.5999999999999996</v>
      </c>
      <c r="H4729">
        <v>56.116999999999997</v>
      </c>
      <c r="I4729">
        <v>14.705</v>
      </c>
      <c r="J4729">
        <v>49.948</v>
      </c>
      <c r="K4729">
        <v>43.441000000000003</v>
      </c>
    </row>
    <row r="4730" spans="1:11" x14ac:dyDescent="0.3">
      <c r="A4730">
        <v>7</v>
      </c>
      <c r="B4730">
        <v>16</v>
      </c>
      <c r="C4730">
        <v>7</v>
      </c>
      <c r="D4730">
        <v>2</v>
      </c>
      <c r="E4730">
        <v>126</v>
      </c>
      <c r="F4730">
        <v>15.4</v>
      </c>
      <c r="G4730">
        <v>5</v>
      </c>
      <c r="H4730">
        <v>120.196</v>
      </c>
      <c r="I4730">
        <v>16.678999999999998</v>
      </c>
      <c r="J4730">
        <v>106.322</v>
      </c>
      <c r="K4730">
        <v>98.650999999999996</v>
      </c>
    </row>
    <row r="4731" spans="1:11" x14ac:dyDescent="0.3">
      <c r="A4731">
        <v>7</v>
      </c>
      <c r="B4731">
        <v>16</v>
      </c>
      <c r="C4731">
        <v>8</v>
      </c>
      <c r="D4731">
        <v>4</v>
      </c>
      <c r="E4731">
        <v>219</v>
      </c>
      <c r="F4731">
        <v>15.7</v>
      </c>
      <c r="G4731">
        <v>5.3</v>
      </c>
      <c r="H4731">
        <v>211.28200000000001</v>
      </c>
      <c r="I4731">
        <v>19.087</v>
      </c>
      <c r="J4731">
        <v>185.42099999999999</v>
      </c>
      <c r="K4731">
        <v>175.935</v>
      </c>
    </row>
    <row r="4732" spans="1:11" x14ac:dyDescent="0.3">
      <c r="A4732">
        <v>7</v>
      </c>
      <c r="B4732">
        <v>16</v>
      </c>
      <c r="C4732">
        <v>9</v>
      </c>
      <c r="D4732">
        <v>3</v>
      </c>
      <c r="E4732">
        <v>376</v>
      </c>
      <c r="F4732">
        <v>16.100000000000001</v>
      </c>
      <c r="G4732">
        <v>5.7</v>
      </c>
      <c r="H4732">
        <v>364.77600000000001</v>
      </c>
      <c r="I4732">
        <v>22.760999999999999</v>
      </c>
      <c r="J4732">
        <v>316.15600000000001</v>
      </c>
      <c r="K4732">
        <v>303.20100000000002</v>
      </c>
    </row>
    <row r="4733" spans="1:11" x14ac:dyDescent="0.3">
      <c r="A4733">
        <v>7</v>
      </c>
      <c r="B4733">
        <v>16</v>
      </c>
      <c r="C4733">
        <v>10</v>
      </c>
      <c r="D4733">
        <v>136</v>
      </c>
      <c r="E4733">
        <v>404</v>
      </c>
      <c r="F4733">
        <v>17</v>
      </c>
      <c r="G4733">
        <v>6</v>
      </c>
      <c r="H4733">
        <v>529.68100000000004</v>
      </c>
      <c r="I4733">
        <v>27.116</v>
      </c>
      <c r="J4733">
        <v>452.06400000000002</v>
      </c>
      <c r="K4733">
        <v>434.88600000000002</v>
      </c>
    </row>
    <row r="4734" spans="1:11" x14ac:dyDescent="0.3">
      <c r="A4734">
        <v>7</v>
      </c>
      <c r="B4734">
        <v>16</v>
      </c>
      <c r="C4734">
        <v>11</v>
      </c>
      <c r="D4734">
        <v>537</v>
      </c>
      <c r="E4734">
        <v>328</v>
      </c>
      <c r="F4734">
        <v>18</v>
      </c>
      <c r="G4734">
        <v>6.4</v>
      </c>
      <c r="H4734">
        <v>876.25199999999995</v>
      </c>
      <c r="I4734">
        <v>34.789000000000001</v>
      </c>
      <c r="J4734">
        <v>727.72199999999998</v>
      </c>
      <c r="K4734">
        <v>700.04399999999998</v>
      </c>
    </row>
    <row r="4735" spans="1:11" x14ac:dyDescent="0.3">
      <c r="A4735">
        <v>7</v>
      </c>
      <c r="B4735">
        <v>16</v>
      </c>
      <c r="C4735">
        <v>12</v>
      </c>
      <c r="D4735">
        <v>638</v>
      </c>
      <c r="E4735">
        <v>302</v>
      </c>
      <c r="F4735">
        <v>18.899999999999999</v>
      </c>
      <c r="G4735">
        <v>6.7</v>
      </c>
      <c r="H4735">
        <v>961.00900000000001</v>
      </c>
      <c r="I4735">
        <v>37.405000000000001</v>
      </c>
      <c r="J4735">
        <v>790.57799999999997</v>
      </c>
      <c r="K4735">
        <v>760.14300000000003</v>
      </c>
    </row>
    <row r="4736" spans="1:11" x14ac:dyDescent="0.3">
      <c r="A4736">
        <v>7</v>
      </c>
      <c r="B4736">
        <v>16</v>
      </c>
      <c r="C4736">
        <v>13</v>
      </c>
      <c r="D4736">
        <v>665</v>
      </c>
      <c r="E4736">
        <v>263</v>
      </c>
      <c r="F4736">
        <v>18.899999999999999</v>
      </c>
      <c r="G4736">
        <v>8.1999999999999993</v>
      </c>
      <c r="H4736">
        <v>917.25800000000004</v>
      </c>
      <c r="I4736">
        <v>34.545999999999999</v>
      </c>
      <c r="J4736">
        <v>762.33399999999995</v>
      </c>
      <c r="K4736">
        <v>733.154</v>
      </c>
    </row>
    <row r="4737" spans="1:11" x14ac:dyDescent="0.3">
      <c r="A4737">
        <v>7</v>
      </c>
      <c r="B4737">
        <v>16</v>
      </c>
      <c r="C4737">
        <v>14</v>
      </c>
      <c r="D4737">
        <v>650</v>
      </c>
      <c r="E4737">
        <v>216</v>
      </c>
      <c r="F4737">
        <v>18.899999999999999</v>
      </c>
      <c r="G4737">
        <v>9.8000000000000007</v>
      </c>
      <c r="H4737">
        <v>784.93700000000001</v>
      </c>
      <c r="I4737">
        <v>30.745999999999999</v>
      </c>
      <c r="J4737">
        <v>660.553</v>
      </c>
      <c r="K4737">
        <v>635.67100000000005</v>
      </c>
    </row>
    <row r="4738" spans="1:11" x14ac:dyDescent="0.3">
      <c r="A4738">
        <v>7</v>
      </c>
      <c r="B4738">
        <v>16</v>
      </c>
      <c r="C4738">
        <v>15</v>
      </c>
      <c r="D4738">
        <v>644</v>
      </c>
      <c r="E4738">
        <v>194</v>
      </c>
      <c r="F4738">
        <v>18.899999999999999</v>
      </c>
      <c r="G4738">
        <v>11.3</v>
      </c>
      <c r="H4738">
        <v>653.48599999999999</v>
      </c>
      <c r="I4738">
        <v>27.707999999999998</v>
      </c>
      <c r="J4738">
        <v>553.05799999999999</v>
      </c>
      <c r="K4738">
        <v>532.33299999999997</v>
      </c>
    </row>
    <row r="4739" spans="1:11" x14ac:dyDescent="0.3">
      <c r="A4739">
        <v>7</v>
      </c>
      <c r="B4739">
        <v>16</v>
      </c>
      <c r="C4739">
        <v>16</v>
      </c>
      <c r="D4739">
        <v>567</v>
      </c>
      <c r="E4739">
        <v>159</v>
      </c>
      <c r="F4739">
        <v>18</v>
      </c>
      <c r="G4739">
        <v>9.8000000000000007</v>
      </c>
      <c r="H4739">
        <v>446.77100000000002</v>
      </c>
      <c r="I4739">
        <v>24.439</v>
      </c>
      <c r="J4739">
        <v>375.19299999999998</v>
      </c>
      <c r="K4739">
        <v>360.48099999999999</v>
      </c>
    </row>
    <row r="4740" spans="1:11" x14ac:dyDescent="0.3">
      <c r="A4740">
        <v>7</v>
      </c>
      <c r="B4740">
        <v>16</v>
      </c>
      <c r="C4740">
        <v>17</v>
      </c>
      <c r="D4740">
        <v>383</v>
      </c>
      <c r="E4740">
        <v>113</v>
      </c>
      <c r="F4740">
        <v>17</v>
      </c>
      <c r="G4740">
        <v>8.1999999999999993</v>
      </c>
      <c r="H4740">
        <v>217.65799999999999</v>
      </c>
      <c r="I4740">
        <v>20.128</v>
      </c>
      <c r="J4740">
        <v>174.72900000000001</v>
      </c>
      <c r="K4740">
        <v>165.5</v>
      </c>
    </row>
    <row r="4741" spans="1:11" x14ac:dyDescent="0.3">
      <c r="A4741">
        <v>7</v>
      </c>
      <c r="B4741">
        <v>16</v>
      </c>
      <c r="C4741">
        <v>18</v>
      </c>
      <c r="D4741">
        <v>151</v>
      </c>
      <c r="E4741">
        <v>54</v>
      </c>
      <c r="F4741">
        <v>16.100000000000001</v>
      </c>
      <c r="G4741">
        <v>6.7</v>
      </c>
      <c r="H4741">
        <v>55.238999999999997</v>
      </c>
      <c r="I4741">
        <v>16.212</v>
      </c>
      <c r="J4741">
        <v>43.790999999999997</v>
      </c>
      <c r="K4741">
        <v>37.405000000000001</v>
      </c>
    </row>
    <row r="4742" spans="1:11" x14ac:dyDescent="0.3">
      <c r="A4742">
        <v>7</v>
      </c>
      <c r="B4742">
        <v>16</v>
      </c>
      <c r="C4742">
        <v>19</v>
      </c>
      <c r="D4742">
        <v>1</v>
      </c>
      <c r="E4742">
        <v>9</v>
      </c>
      <c r="F4742">
        <v>15.4</v>
      </c>
      <c r="G4742">
        <v>6.5</v>
      </c>
      <c r="H4742">
        <v>8.5210000000000008</v>
      </c>
      <c r="I4742">
        <v>14.316000000000001</v>
      </c>
      <c r="J4742">
        <v>7.6020000000000003</v>
      </c>
      <c r="K4742">
        <v>1.899</v>
      </c>
    </row>
    <row r="4743" spans="1:11" x14ac:dyDescent="0.3">
      <c r="A4743">
        <v>7</v>
      </c>
      <c r="B4743">
        <v>16</v>
      </c>
      <c r="C4743">
        <v>20</v>
      </c>
      <c r="D4743">
        <v>0</v>
      </c>
      <c r="E4743">
        <v>0</v>
      </c>
      <c r="F4743">
        <v>14.6</v>
      </c>
      <c r="G4743">
        <v>6.4</v>
      </c>
      <c r="H4743">
        <v>0</v>
      </c>
      <c r="I4743">
        <v>14.6</v>
      </c>
      <c r="J4743">
        <v>0</v>
      </c>
      <c r="K4743">
        <v>0</v>
      </c>
    </row>
    <row r="4744" spans="1:11" x14ac:dyDescent="0.3">
      <c r="A4744">
        <v>7</v>
      </c>
      <c r="B4744">
        <v>16</v>
      </c>
      <c r="C4744">
        <v>21</v>
      </c>
      <c r="D4744">
        <v>0</v>
      </c>
      <c r="E4744">
        <v>0</v>
      </c>
      <c r="F4744">
        <v>13.9</v>
      </c>
      <c r="G4744">
        <v>6.2</v>
      </c>
      <c r="H4744">
        <v>0</v>
      </c>
      <c r="I4744">
        <v>13.9</v>
      </c>
      <c r="J4744">
        <v>0</v>
      </c>
      <c r="K4744">
        <v>0</v>
      </c>
    </row>
    <row r="4745" spans="1:11" x14ac:dyDescent="0.3">
      <c r="A4745">
        <v>7</v>
      </c>
      <c r="B4745">
        <v>16</v>
      </c>
      <c r="C4745">
        <v>22</v>
      </c>
      <c r="D4745">
        <v>0</v>
      </c>
      <c r="E4745">
        <v>0</v>
      </c>
      <c r="F4745">
        <v>13.7</v>
      </c>
      <c r="G4745">
        <v>6</v>
      </c>
      <c r="H4745">
        <v>0</v>
      </c>
      <c r="I4745">
        <v>13.7</v>
      </c>
      <c r="J4745">
        <v>0</v>
      </c>
      <c r="K4745">
        <v>0</v>
      </c>
    </row>
    <row r="4746" spans="1:11" x14ac:dyDescent="0.3">
      <c r="A4746">
        <v>7</v>
      </c>
      <c r="B4746">
        <v>16</v>
      </c>
      <c r="C4746">
        <v>23</v>
      </c>
      <c r="D4746">
        <v>0</v>
      </c>
      <c r="E4746">
        <v>0</v>
      </c>
      <c r="F4746">
        <v>13.5</v>
      </c>
      <c r="G4746">
        <v>5.9</v>
      </c>
      <c r="H4746">
        <v>0</v>
      </c>
      <c r="I4746">
        <v>13.5</v>
      </c>
      <c r="J4746">
        <v>0</v>
      </c>
      <c r="K4746">
        <v>0</v>
      </c>
    </row>
    <row r="4747" spans="1:11" x14ac:dyDescent="0.3">
      <c r="A4747">
        <v>7</v>
      </c>
      <c r="B4747">
        <v>17</v>
      </c>
      <c r="C4747">
        <v>0</v>
      </c>
      <c r="D4747">
        <v>0</v>
      </c>
      <c r="E4747">
        <v>0</v>
      </c>
      <c r="F4747">
        <v>13.3</v>
      </c>
      <c r="G4747">
        <v>5.7</v>
      </c>
      <c r="H4747">
        <v>0</v>
      </c>
      <c r="I4747">
        <v>13.3</v>
      </c>
      <c r="J4747">
        <v>0</v>
      </c>
      <c r="K4747">
        <v>0</v>
      </c>
    </row>
    <row r="4748" spans="1:11" x14ac:dyDescent="0.3">
      <c r="A4748">
        <v>7</v>
      </c>
      <c r="B4748">
        <v>17</v>
      </c>
      <c r="C4748">
        <v>1</v>
      </c>
      <c r="D4748">
        <v>0</v>
      </c>
      <c r="E4748">
        <v>0</v>
      </c>
      <c r="F4748">
        <v>13.1</v>
      </c>
      <c r="G4748">
        <v>5.5</v>
      </c>
      <c r="H4748">
        <v>0</v>
      </c>
      <c r="I4748">
        <v>13.1</v>
      </c>
      <c r="J4748">
        <v>0</v>
      </c>
      <c r="K4748">
        <v>0</v>
      </c>
    </row>
    <row r="4749" spans="1:11" x14ac:dyDescent="0.3">
      <c r="A4749">
        <v>7</v>
      </c>
      <c r="B4749">
        <v>17</v>
      </c>
      <c r="C4749">
        <v>2</v>
      </c>
      <c r="D4749">
        <v>0</v>
      </c>
      <c r="E4749">
        <v>0</v>
      </c>
      <c r="F4749">
        <v>13</v>
      </c>
      <c r="G4749">
        <v>5.4</v>
      </c>
      <c r="H4749">
        <v>0</v>
      </c>
      <c r="I4749">
        <v>13</v>
      </c>
      <c r="J4749">
        <v>0</v>
      </c>
      <c r="K4749">
        <v>0</v>
      </c>
    </row>
    <row r="4750" spans="1:11" x14ac:dyDescent="0.3">
      <c r="A4750">
        <v>7</v>
      </c>
      <c r="B4750">
        <v>17</v>
      </c>
      <c r="C4750">
        <v>3</v>
      </c>
      <c r="D4750">
        <v>0</v>
      </c>
      <c r="E4750">
        <v>0</v>
      </c>
      <c r="F4750">
        <v>12.8</v>
      </c>
      <c r="G4750">
        <v>5.2</v>
      </c>
      <c r="H4750">
        <v>0</v>
      </c>
      <c r="I4750">
        <v>12.8</v>
      </c>
      <c r="J4750">
        <v>0</v>
      </c>
      <c r="K4750">
        <v>0</v>
      </c>
    </row>
    <row r="4751" spans="1:11" x14ac:dyDescent="0.3">
      <c r="A4751">
        <v>7</v>
      </c>
      <c r="B4751">
        <v>17</v>
      </c>
      <c r="C4751">
        <v>4</v>
      </c>
      <c r="D4751">
        <v>0</v>
      </c>
      <c r="E4751">
        <v>0</v>
      </c>
      <c r="F4751">
        <v>12.8</v>
      </c>
      <c r="G4751">
        <v>4.2</v>
      </c>
      <c r="H4751">
        <v>0</v>
      </c>
      <c r="I4751">
        <v>12.8</v>
      </c>
      <c r="J4751">
        <v>0</v>
      </c>
      <c r="K4751">
        <v>0</v>
      </c>
    </row>
    <row r="4752" spans="1:11" x14ac:dyDescent="0.3">
      <c r="A4752">
        <v>7</v>
      </c>
      <c r="B4752">
        <v>17</v>
      </c>
      <c r="C4752">
        <v>5</v>
      </c>
      <c r="D4752">
        <v>0</v>
      </c>
      <c r="E4752">
        <v>10</v>
      </c>
      <c r="F4752">
        <v>12.8</v>
      </c>
      <c r="G4752">
        <v>3.1</v>
      </c>
      <c r="H4752">
        <v>9.4619999999999997</v>
      </c>
      <c r="I4752">
        <v>11.023999999999999</v>
      </c>
      <c r="J4752">
        <v>8.5350000000000001</v>
      </c>
      <c r="K4752">
        <v>2.8149999999999999</v>
      </c>
    </row>
    <row r="4753" spans="1:11" x14ac:dyDescent="0.3">
      <c r="A4753">
        <v>7</v>
      </c>
      <c r="B4753">
        <v>17</v>
      </c>
      <c r="C4753">
        <v>6</v>
      </c>
      <c r="D4753">
        <v>4</v>
      </c>
      <c r="E4753">
        <v>85</v>
      </c>
      <c r="F4753">
        <v>12.8</v>
      </c>
      <c r="G4753">
        <v>2.1</v>
      </c>
      <c r="H4753">
        <v>80.183999999999997</v>
      </c>
      <c r="I4753">
        <v>13.009</v>
      </c>
      <c r="J4753">
        <v>71.646000000000001</v>
      </c>
      <c r="K4753">
        <v>64.703999999999994</v>
      </c>
    </row>
    <row r="4754" spans="1:11" x14ac:dyDescent="0.3">
      <c r="A4754">
        <v>7</v>
      </c>
      <c r="B4754">
        <v>17</v>
      </c>
      <c r="C4754">
        <v>7</v>
      </c>
      <c r="D4754">
        <v>160</v>
      </c>
      <c r="E4754">
        <v>159</v>
      </c>
      <c r="F4754">
        <v>14.3</v>
      </c>
      <c r="G4754">
        <v>3.3</v>
      </c>
      <c r="H4754">
        <v>215.49299999999999</v>
      </c>
      <c r="I4754">
        <v>18.492999999999999</v>
      </c>
      <c r="J4754">
        <v>184.971</v>
      </c>
      <c r="K4754">
        <v>175.49600000000001</v>
      </c>
    </row>
    <row r="4755" spans="1:11" x14ac:dyDescent="0.3">
      <c r="A4755">
        <v>7</v>
      </c>
      <c r="B4755">
        <v>17</v>
      </c>
      <c r="C4755">
        <v>8</v>
      </c>
      <c r="D4755">
        <v>635</v>
      </c>
      <c r="E4755">
        <v>170</v>
      </c>
      <c r="F4755">
        <v>15.7</v>
      </c>
      <c r="G4755">
        <v>4.5</v>
      </c>
      <c r="H4755">
        <v>559.16800000000001</v>
      </c>
      <c r="I4755">
        <v>27.977</v>
      </c>
      <c r="J4755">
        <v>469.35199999999998</v>
      </c>
      <c r="K4755">
        <v>451.59100000000001</v>
      </c>
    </row>
    <row r="4756" spans="1:11" x14ac:dyDescent="0.3">
      <c r="A4756">
        <v>7</v>
      </c>
      <c r="B4756">
        <v>17</v>
      </c>
      <c r="C4756">
        <v>9</v>
      </c>
      <c r="D4756">
        <v>765</v>
      </c>
      <c r="E4756">
        <v>164</v>
      </c>
      <c r="F4756">
        <v>17.2</v>
      </c>
      <c r="G4756">
        <v>5.7</v>
      </c>
      <c r="H4756">
        <v>771.99900000000002</v>
      </c>
      <c r="I4756">
        <v>33.073</v>
      </c>
      <c r="J4756">
        <v>642.89800000000002</v>
      </c>
      <c r="K4756">
        <v>618.726</v>
      </c>
    </row>
    <row r="4757" spans="1:11" x14ac:dyDescent="0.3">
      <c r="A4757">
        <v>7</v>
      </c>
      <c r="B4757">
        <v>17</v>
      </c>
      <c r="C4757">
        <v>10</v>
      </c>
      <c r="D4757">
        <v>766</v>
      </c>
      <c r="E4757">
        <v>178</v>
      </c>
      <c r="F4757">
        <v>18.5</v>
      </c>
      <c r="G4757">
        <v>6.7</v>
      </c>
      <c r="H4757">
        <v>887.77200000000005</v>
      </c>
      <c r="I4757">
        <v>35.445</v>
      </c>
      <c r="J4757">
        <v>735.09400000000005</v>
      </c>
      <c r="K4757">
        <v>707.09900000000005</v>
      </c>
    </row>
    <row r="4758" spans="1:11" x14ac:dyDescent="0.3">
      <c r="A4758">
        <v>7</v>
      </c>
      <c r="B4758">
        <v>17</v>
      </c>
      <c r="C4758">
        <v>11</v>
      </c>
      <c r="D4758">
        <v>818</v>
      </c>
      <c r="E4758">
        <v>187</v>
      </c>
      <c r="F4758">
        <v>19.8</v>
      </c>
      <c r="G4758">
        <v>7.8</v>
      </c>
      <c r="H4758">
        <v>1007.549</v>
      </c>
      <c r="I4758">
        <v>37.447000000000003</v>
      </c>
      <c r="J4758">
        <v>828.68700000000001</v>
      </c>
      <c r="K4758">
        <v>796.51499999999999</v>
      </c>
    </row>
    <row r="4759" spans="1:11" x14ac:dyDescent="0.3">
      <c r="A4759">
        <v>7</v>
      </c>
      <c r="B4759">
        <v>17</v>
      </c>
      <c r="C4759">
        <v>12</v>
      </c>
      <c r="D4759">
        <v>828</v>
      </c>
      <c r="E4759">
        <v>188</v>
      </c>
      <c r="F4759">
        <v>21.1</v>
      </c>
      <c r="G4759">
        <v>8.8000000000000007</v>
      </c>
      <c r="H4759">
        <v>1031.866</v>
      </c>
      <c r="I4759">
        <v>37.976999999999997</v>
      </c>
      <c r="J4759">
        <v>847.09100000000001</v>
      </c>
      <c r="K4759">
        <v>814.06200000000001</v>
      </c>
    </row>
    <row r="4760" spans="1:11" x14ac:dyDescent="0.3">
      <c r="A4760">
        <v>7</v>
      </c>
      <c r="B4760">
        <v>17</v>
      </c>
      <c r="C4760">
        <v>13</v>
      </c>
      <c r="D4760">
        <v>814</v>
      </c>
      <c r="E4760">
        <v>183</v>
      </c>
      <c r="F4760">
        <v>20.5</v>
      </c>
      <c r="G4760">
        <v>9.8000000000000007</v>
      </c>
      <c r="H4760">
        <v>975.37400000000002</v>
      </c>
      <c r="I4760">
        <v>35.375</v>
      </c>
      <c r="J4760">
        <v>808.17700000000002</v>
      </c>
      <c r="K4760">
        <v>776.94500000000005</v>
      </c>
    </row>
    <row r="4761" spans="1:11" x14ac:dyDescent="0.3">
      <c r="A4761">
        <v>7</v>
      </c>
      <c r="B4761">
        <v>17</v>
      </c>
      <c r="C4761">
        <v>14</v>
      </c>
      <c r="D4761">
        <v>790</v>
      </c>
      <c r="E4761">
        <v>172</v>
      </c>
      <c r="F4761">
        <v>20</v>
      </c>
      <c r="G4761">
        <v>10.8</v>
      </c>
      <c r="H4761">
        <v>858.077</v>
      </c>
      <c r="I4761">
        <v>32.195</v>
      </c>
      <c r="J4761">
        <v>718.25699999999995</v>
      </c>
      <c r="K4761">
        <v>690.98199999999997</v>
      </c>
    </row>
    <row r="4762" spans="1:11" x14ac:dyDescent="0.3">
      <c r="A4762">
        <v>7</v>
      </c>
      <c r="B4762">
        <v>17</v>
      </c>
      <c r="C4762">
        <v>15</v>
      </c>
      <c r="D4762">
        <v>741</v>
      </c>
      <c r="E4762">
        <v>154</v>
      </c>
      <c r="F4762">
        <v>19.399999999999999</v>
      </c>
      <c r="G4762">
        <v>11.8</v>
      </c>
      <c r="H4762">
        <v>682.00099999999998</v>
      </c>
      <c r="I4762">
        <v>28.395</v>
      </c>
      <c r="J4762">
        <v>575.40700000000004</v>
      </c>
      <c r="K4762">
        <v>553.85</v>
      </c>
    </row>
    <row r="4763" spans="1:11" x14ac:dyDescent="0.3">
      <c r="A4763">
        <v>7</v>
      </c>
      <c r="B4763">
        <v>17</v>
      </c>
      <c r="C4763">
        <v>16</v>
      </c>
      <c r="D4763">
        <v>660</v>
      </c>
      <c r="E4763">
        <v>127</v>
      </c>
      <c r="F4763">
        <v>17.7</v>
      </c>
      <c r="G4763">
        <v>11</v>
      </c>
      <c r="H4763">
        <v>464.86</v>
      </c>
      <c r="I4763">
        <v>23.91</v>
      </c>
      <c r="J4763">
        <v>389.89100000000002</v>
      </c>
      <c r="K4763">
        <v>374.72300000000001</v>
      </c>
    </row>
    <row r="4764" spans="1:11" x14ac:dyDescent="0.3">
      <c r="A4764">
        <v>7</v>
      </c>
      <c r="B4764">
        <v>17</v>
      </c>
      <c r="C4764">
        <v>17</v>
      </c>
      <c r="D4764">
        <v>448</v>
      </c>
      <c r="E4764">
        <v>104</v>
      </c>
      <c r="F4764">
        <v>16.100000000000001</v>
      </c>
      <c r="G4764">
        <v>10.1</v>
      </c>
      <c r="H4764">
        <v>227.916</v>
      </c>
      <c r="I4764">
        <v>18.942</v>
      </c>
      <c r="J4764">
        <v>181.76900000000001</v>
      </c>
      <c r="K4764">
        <v>172.37100000000001</v>
      </c>
    </row>
    <row r="4765" spans="1:11" x14ac:dyDescent="0.3">
      <c r="A4765">
        <v>7</v>
      </c>
      <c r="B4765">
        <v>17</v>
      </c>
      <c r="C4765">
        <v>18</v>
      </c>
      <c r="D4765">
        <v>195</v>
      </c>
      <c r="E4765">
        <v>55</v>
      </c>
      <c r="F4765">
        <v>14.4</v>
      </c>
      <c r="G4765">
        <v>9.3000000000000007</v>
      </c>
      <c r="H4765">
        <v>58.427999999999997</v>
      </c>
      <c r="I4765">
        <v>14.491</v>
      </c>
      <c r="J4765">
        <v>45.415999999999997</v>
      </c>
      <c r="K4765">
        <v>38.999000000000002</v>
      </c>
    </row>
    <row r="4766" spans="1:11" x14ac:dyDescent="0.3">
      <c r="A4766">
        <v>7</v>
      </c>
      <c r="B4766">
        <v>17</v>
      </c>
      <c r="C4766">
        <v>19</v>
      </c>
      <c r="D4766">
        <v>6</v>
      </c>
      <c r="E4766">
        <v>7</v>
      </c>
      <c r="F4766">
        <v>13.7</v>
      </c>
      <c r="G4766">
        <v>8.8000000000000007</v>
      </c>
      <c r="H4766">
        <v>6.7889999999999997</v>
      </c>
      <c r="I4766">
        <v>12.76</v>
      </c>
      <c r="J4766">
        <v>6.0890000000000004</v>
      </c>
      <c r="K4766">
        <v>0.41299999999999998</v>
      </c>
    </row>
    <row r="4767" spans="1:11" x14ac:dyDescent="0.3">
      <c r="A4767">
        <v>7</v>
      </c>
      <c r="B4767">
        <v>17</v>
      </c>
      <c r="C4767">
        <v>20</v>
      </c>
      <c r="D4767">
        <v>0</v>
      </c>
      <c r="E4767">
        <v>0</v>
      </c>
      <c r="F4767">
        <v>12.9</v>
      </c>
      <c r="G4767">
        <v>8.1999999999999993</v>
      </c>
      <c r="H4767">
        <v>0</v>
      </c>
      <c r="I4767">
        <v>12.9</v>
      </c>
      <c r="J4767">
        <v>0</v>
      </c>
      <c r="K4767">
        <v>0</v>
      </c>
    </row>
    <row r="4768" spans="1:11" x14ac:dyDescent="0.3">
      <c r="A4768">
        <v>7</v>
      </c>
      <c r="B4768">
        <v>17</v>
      </c>
      <c r="C4768">
        <v>21</v>
      </c>
      <c r="D4768">
        <v>0</v>
      </c>
      <c r="E4768">
        <v>0</v>
      </c>
      <c r="F4768">
        <v>12.2</v>
      </c>
      <c r="G4768">
        <v>7.7</v>
      </c>
      <c r="H4768">
        <v>0</v>
      </c>
      <c r="I4768">
        <v>12.2</v>
      </c>
      <c r="J4768">
        <v>0</v>
      </c>
      <c r="K4768">
        <v>0</v>
      </c>
    </row>
    <row r="4769" spans="1:11" x14ac:dyDescent="0.3">
      <c r="A4769">
        <v>7</v>
      </c>
      <c r="B4769">
        <v>17</v>
      </c>
      <c r="C4769">
        <v>22</v>
      </c>
      <c r="D4769">
        <v>0</v>
      </c>
      <c r="E4769">
        <v>0</v>
      </c>
      <c r="F4769">
        <v>12.2</v>
      </c>
      <c r="G4769">
        <v>7.2</v>
      </c>
      <c r="H4769">
        <v>0</v>
      </c>
      <c r="I4769">
        <v>12.2</v>
      </c>
      <c r="J4769">
        <v>0</v>
      </c>
      <c r="K4769">
        <v>0</v>
      </c>
    </row>
    <row r="4770" spans="1:11" x14ac:dyDescent="0.3">
      <c r="A4770">
        <v>7</v>
      </c>
      <c r="B4770">
        <v>17</v>
      </c>
      <c r="C4770">
        <v>23</v>
      </c>
      <c r="D4770">
        <v>0</v>
      </c>
      <c r="E4770">
        <v>0</v>
      </c>
      <c r="F4770">
        <v>12.2</v>
      </c>
      <c r="G4770">
        <v>6.7</v>
      </c>
      <c r="H4770">
        <v>0</v>
      </c>
      <c r="I4770">
        <v>12.2</v>
      </c>
      <c r="J4770">
        <v>0</v>
      </c>
      <c r="K4770">
        <v>0</v>
      </c>
    </row>
    <row r="4771" spans="1:11" x14ac:dyDescent="0.3">
      <c r="A4771">
        <v>7</v>
      </c>
      <c r="B4771">
        <v>18</v>
      </c>
      <c r="C4771">
        <v>0</v>
      </c>
      <c r="D4771">
        <v>0</v>
      </c>
      <c r="E4771">
        <v>0</v>
      </c>
      <c r="F4771">
        <v>12.2</v>
      </c>
      <c r="G4771">
        <v>6.2</v>
      </c>
      <c r="H4771">
        <v>0</v>
      </c>
      <c r="I4771">
        <v>12.2</v>
      </c>
      <c r="J4771">
        <v>0</v>
      </c>
      <c r="K4771">
        <v>0</v>
      </c>
    </row>
    <row r="4772" spans="1:11" x14ac:dyDescent="0.3">
      <c r="A4772">
        <v>7</v>
      </c>
      <c r="B4772">
        <v>18</v>
      </c>
      <c r="C4772">
        <v>1</v>
      </c>
      <c r="D4772">
        <v>0</v>
      </c>
      <c r="E4772">
        <v>0</v>
      </c>
      <c r="F4772">
        <v>11.8</v>
      </c>
      <c r="G4772">
        <v>5.7</v>
      </c>
      <c r="H4772">
        <v>0</v>
      </c>
      <c r="I4772">
        <v>11.8</v>
      </c>
      <c r="J4772">
        <v>0</v>
      </c>
      <c r="K4772">
        <v>0</v>
      </c>
    </row>
    <row r="4773" spans="1:11" x14ac:dyDescent="0.3">
      <c r="A4773">
        <v>7</v>
      </c>
      <c r="B4773">
        <v>18</v>
      </c>
      <c r="C4773">
        <v>2</v>
      </c>
      <c r="D4773">
        <v>0</v>
      </c>
      <c r="E4773">
        <v>0</v>
      </c>
      <c r="F4773">
        <v>11.5</v>
      </c>
      <c r="G4773">
        <v>5.0999999999999996</v>
      </c>
      <c r="H4773">
        <v>0</v>
      </c>
      <c r="I4773">
        <v>11.5</v>
      </c>
      <c r="J4773">
        <v>0</v>
      </c>
      <c r="K4773">
        <v>0</v>
      </c>
    </row>
    <row r="4774" spans="1:11" x14ac:dyDescent="0.3">
      <c r="A4774">
        <v>7</v>
      </c>
      <c r="B4774">
        <v>18</v>
      </c>
      <c r="C4774">
        <v>3</v>
      </c>
      <c r="D4774">
        <v>0</v>
      </c>
      <c r="E4774">
        <v>0</v>
      </c>
      <c r="F4774">
        <v>11.1</v>
      </c>
      <c r="G4774">
        <v>4.5999999999999996</v>
      </c>
      <c r="H4774">
        <v>0</v>
      </c>
      <c r="I4774">
        <v>11.1</v>
      </c>
      <c r="J4774">
        <v>0</v>
      </c>
      <c r="K4774">
        <v>0</v>
      </c>
    </row>
    <row r="4775" spans="1:11" x14ac:dyDescent="0.3">
      <c r="A4775">
        <v>7</v>
      </c>
      <c r="B4775">
        <v>18</v>
      </c>
      <c r="C4775">
        <v>4</v>
      </c>
      <c r="D4775">
        <v>0</v>
      </c>
      <c r="E4775">
        <v>0</v>
      </c>
      <c r="F4775">
        <v>11.5</v>
      </c>
      <c r="G4775">
        <v>4.4000000000000004</v>
      </c>
      <c r="H4775">
        <v>0</v>
      </c>
      <c r="I4775">
        <v>11.5</v>
      </c>
      <c r="J4775">
        <v>0</v>
      </c>
      <c r="K4775">
        <v>0</v>
      </c>
    </row>
    <row r="4776" spans="1:11" x14ac:dyDescent="0.3">
      <c r="A4776">
        <v>7</v>
      </c>
      <c r="B4776">
        <v>18</v>
      </c>
      <c r="C4776">
        <v>5</v>
      </c>
      <c r="D4776">
        <v>38</v>
      </c>
      <c r="E4776">
        <v>24</v>
      </c>
      <c r="F4776">
        <v>11.8</v>
      </c>
      <c r="G4776">
        <v>4.3</v>
      </c>
      <c r="H4776">
        <v>21.382000000000001</v>
      </c>
      <c r="I4776">
        <v>10.537000000000001</v>
      </c>
      <c r="J4776">
        <v>19.318999999999999</v>
      </c>
      <c r="K4776">
        <v>13.398999999999999</v>
      </c>
    </row>
    <row r="4777" spans="1:11" x14ac:dyDescent="0.3">
      <c r="A4777">
        <v>7</v>
      </c>
      <c r="B4777">
        <v>18</v>
      </c>
      <c r="C4777">
        <v>6</v>
      </c>
      <c r="D4777">
        <v>83</v>
      </c>
      <c r="E4777">
        <v>103</v>
      </c>
      <c r="F4777">
        <v>12.2</v>
      </c>
      <c r="G4777">
        <v>4.0999999999999996</v>
      </c>
      <c r="H4777">
        <v>108.08499999999999</v>
      </c>
      <c r="I4777">
        <v>13.156000000000001</v>
      </c>
      <c r="J4777">
        <v>92.528000000000006</v>
      </c>
      <c r="K4777">
        <v>85.152000000000001</v>
      </c>
    </row>
    <row r="4778" spans="1:11" x14ac:dyDescent="0.3">
      <c r="A4778">
        <v>7</v>
      </c>
      <c r="B4778">
        <v>18</v>
      </c>
      <c r="C4778">
        <v>7</v>
      </c>
      <c r="D4778">
        <v>527</v>
      </c>
      <c r="E4778">
        <v>132</v>
      </c>
      <c r="F4778">
        <v>14.1</v>
      </c>
      <c r="G4778">
        <v>5</v>
      </c>
      <c r="H4778">
        <v>337.44499999999999</v>
      </c>
      <c r="I4778">
        <v>20.411000000000001</v>
      </c>
      <c r="J4778">
        <v>279.85300000000001</v>
      </c>
      <c r="K4778">
        <v>267.91899999999998</v>
      </c>
    </row>
    <row r="4779" spans="1:11" x14ac:dyDescent="0.3">
      <c r="A4779">
        <v>7</v>
      </c>
      <c r="B4779">
        <v>18</v>
      </c>
      <c r="C4779">
        <v>8</v>
      </c>
      <c r="D4779">
        <v>523</v>
      </c>
      <c r="E4779">
        <v>171</v>
      </c>
      <c r="F4779">
        <v>15.9</v>
      </c>
      <c r="G4779">
        <v>5.8</v>
      </c>
      <c r="H4779">
        <v>489.98399999999998</v>
      </c>
      <c r="I4779">
        <v>25.337</v>
      </c>
      <c r="J4779">
        <v>415.45100000000002</v>
      </c>
      <c r="K4779">
        <v>399.47199999999998</v>
      </c>
    </row>
    <row r="4780" spans="1:11" x14ac:dyDescent="0.3">
      <c r="A4780">
        <v>7</v>
      </c>
      <c r="B4780">
        <v>18</v>
      </c>
      <c r="C4780">
        <v>9</v>
      </c>
      <c r="D4780">
        <v>771</v>
      </c>
      <c r="E4780">
        <v>158</v>
      </c>
      <c r="F4780">
        <v>17.8</v>
      </c>
      <c r="G4780">
        <v>6.7</v>
      </c>
      <c r="H4780">
        <v>769.06899999999996</v>
      </c>
      <c r="I4780">
        <v>32.026000000000003</v>
      </c>
      <c r="J4780">
        <v>642.84</v>
      </c>
      <c r="K4780">
        <v>618.66999999999996</v>
      </c>
    </row>
    <row r="4781" spans="1:11" x14ac:dyDescent="0.3">
      <c r="A4781">
        <v>7</v>
      </c>
      <c r="B4781">
        <v>18</v>
      </c>
      <c r="C4781">
        <v>10</v>
      </c>
      <c r="D4781">
        <v>820</v>
      </c>
      <c r="E4781">
        <v>173</v>
      </c>
      <c r="F4781">
        <v>18.5</v>
      </c>
      <c r="G4781">
        <v>7.9</v>
      </c>
      <c r="H4781">
        <v>932.02700000000004</v>
      </c>
      <c r="I4781">
        <v>34.527000000000001</v>
      </c>
      <c r="J4781">
        <v>774.30100000000004</v>
      </c>
      <c r="K4781">
        <v>744.59299999999996</v>
      </c>
    </row>
    <row r="4782" spans="1:11" x14ac:dyDescent="0.3">
      <c r="A4782">
        <v>7</v>
      </c>
      <c r="B4782">
        <v>18</v>
      </c>
      <c r="C4782">
        <v>11</v>
      </c>
      <c r="D4782">
        <v>837</v>
      </c>
      <c r="E4782">
        <v>180</v>
      </c>
      <c r="F4782">
        <v>19.3</v>
      </c>
      <c r="G4782">
        <v>9.1</v>
      </c>
      <c r="H4782">
        <v>1019.479</v>
      </c>
      <c r="I4782">
        <v>35.5</v>
      </c>
      <c r="J4782">
        <v>844.47199999999998</v>
      </c>
      <c r="K4782">
        <v>811.56600000000003</v>
      </c>
    </row>
    <row r="4783" spans="1:11" x14ac:dyDescent="0.3">
      <c r="A4783">
        <v>7</v>
      </c>
      <c r="B4783">
        <v>18</v>
      </c>
      <c r="C4783">
        <v>12</v>
      </c>
      <c r="D4783">
        <v>840</v>
      </c>
      <c r="E4783">
        <v>181</v>
      </c>
      <c r="F4783">
        <v>20</v>
      </c>
      <c r="G4783">
        <v>10.3</v>
      </c>
      <c r="H4783">
        <v>1037.1610000000001</v>
      </c>
      <c r="I4783">
        <v>35.271999999999998</v>
      </c>
      <c r="J4783">
        <v>859.88199999999995</v>
      </c>
      <c r="K4783">
        <v>826.25099999999998</v>
      </c>
    </row>
    <row r="4784" spans="1:11" x14ac:dyDescent="0.3">
      <c r="A4784">
        <v>7</v>
      </c>
      <c r="B4784">
        <v>18</v>
      </c>
      <c r="C4784">
        <v>13</v>
      </c>
      <c r="D4784">
        <v>826</v>
      </c>
      <c r="E4784">
        <v>178</v>
      </c>
      <c r="F4784">
        <v>19.3</v>
      </c>
      <c r="G4784">
        <v>10.5</v>
      </c>
      <c r="H4784">
        <v>982.17100000000005</v>
      </c>
      <c r="I4784">
        <v>33.58</v>
      </c>
      <c r="J4784">
        <v>819.11500000000001</v>
      </c>
      <c r="K4784">
        <v>787.38300000000004</v>
      </c>
    </row>
    <row r="4785" spans="1:11" x14ac:dyDescent="0.3">
      <c r="A4785">
        <v>7</v>
      </c>
      <c r="B4785">
        <v>18</v>
      </c>
      <c r="C4785">
        <v>14</v>
      </c>
      <c r="D4785">
        <v>796</v>
      </c>
      <c r="E4785">
        <v>167</v>
      </c>
      <c r="F4785">
        <v>18.5</v>
      </c>
      <c r="G4785">
        <v>10.6</v>
      </c>
      <c r="H4785">
        <v>858.49199999999996</v>
      </c>
      <c r="I4785">
        <v>30.838999999999999</v>
      </c>
      <c r="J4785">
        <v>722.09699999999998</v>
      </c>
      <c r="K4785">
        <v>694.65899999999999</v>
      </c>
    </row>
    <row r="4786" spans="1:11" x14ac:dyDescent="0.3">
      <c r="A4786">
        <v>7</v>
      </c>
      <c r="B4786">
        <v>18</v>
      </c>
      <c r="C4786">
        <v>15</v>
      </c>
      <c r="D4786">
        <v>755</v>
      </c>
      <c r="E4786">
        <v>149</v>
      </c>
      <c r="F4786">
        <v>17.8</v>
      </c>
      <c r="G4786">
        <v>10.8</v>
      </c>
      <c r="H4786">
        <v>686.95100000000002</v>
      </c>
      <c r="I4786">
        <v>27.414000000000001</v>
      </c>
      <c r="J4786">
        <v>581.54899999999998</v>
      </c>
      <c r="K4786">
        <v>559.76099999999997</v>
      </c>
    </row>
    <row r="4787" spans="1:11" x14ac:dyDescent="0.3">
      <c r="A4787">
        <v>7</v>
      </c>
      <c r="B4787">
        <v>18</v>
      </c>
      <c r="C4787">
        <v>16</v>
      </c>
      <c r="D4787">
        <v>671</v>
      </c>
      <c r="E4787">
        <v>123</v>
      </c>
      <c r="F4787">
        <v>16.3</v>
      </c>
      <c r="G4787">
        <v>10.3</v>
      </c>
      <c r="H4787">
        <v>466.53</v>
      </c>
      <c r="I4787">
        <v>22.815000000000001</v>
      </c>
      <c r="J4787">
        <v>392.62799999999999</v>
      </c>
      <c r="K4787">
        <v>377.37400000000002</v>
      </c>
    </row>
    <row r="4788" spans="1:11" x14ac:dyDescent="0.3">
      <c r="A4788">
        <v>7</v>
      </c>
      <c r="B4788">
        <v>18</v>
      </c>
      <c r="C4788">
        <v>17</v>
      </c>
      <c r="D4788">
        <v>462</v>
      </c>
      <c r="E4788">
        <v>89</v>
      </c>
      <c r="F4788">
        <v>14.8</v>
      </c>
      <c r="G4788">
        <v>9.8000000000000007</v>
      </c>
      <c r="H4788">
        <v>218.87299999999999</v>
      </c>
      <c r="I4788">
        <v>17.555</v>
      </c>
      <c r="J4788">
        <v>174.05699999999999</v>
      </c>
      <c r="K4788">
        <v>164.84399999999999</v>
      </c>
    </row>
    <row r="4789" spans="1:11" x14ac:dyDescent="0.3">
      <c r="A4789">
        <v>7</v>
      </c>
      <c r="B4789">
        <v>18</v>
      </c>
      <c r="C4789">
        <v>18</v>
      </c>
      <c r="D4789">
        <v>232</v>
      </c>
      <c r="E4789">
        <v>51</v>
      </c>
      <c r="F4789">
        <v>13.3</v>
      </c>
      <c r="G4789">
        <v>9.3000000000000007</v>
      </c>
      <c r="H4789">
        <v>55.241</v>
      </c>
      <c r="I4789">
        <v>13.32</v>
      </c>
      <c r="J4789">
        <v>41.529000000000003</v>
      </c>
      <c r="K4789">
        <v>35.186999999999998</v>
      </c>
    </row>
    <row r="4790" spans="1:11" x14ac:dyDescent="0.3">
      <c r="A4790">
        <v>7</v>
      </c>
      <c r="B4790">
        <v>18</v>
      </c>
      <c r="C4790">
        <v>19</v>
      </c>
      <c r="D4790">
        <v>9</v>
      </c>
      <c r="E4790">
        <v>11</v>
      </c>
      <c r="F4790">
        <v>12.9</v>
      </c>
      <c r="G4790">
        <v>8.3000000000000007</v>
      </c>
      <c r="H4790">
        <v>10.667999999999999</v>
      </c>
      <c r="I4790">
        <v>11.977</v>
      </c>
      <c r="J4790">
        <v>9.593</v>
      </c>
      <c r="K4790">
        <v>3.8530000000000002</v>
      </c>
    </row>
    <row r="4791" spans="1:11" x14ac:dyDescent="0.3">
      <c r="A4791">
        <v>7</v>
      </c>
      <c r="B4791">
        <v>18</v>
      </c>
      <c r="C4791">
        <v>20</v>
      </c>
      <c r="D4791">
        <v>0</v>
      </c>
      <c r="E4791">
        <v>0</v>
      </c>
      <c r="F4791">
        <v>12.6</v>
      </c>
      <c r="G4791">
        <v>7.2</v>
      </c>
      <c r="H4791">
        <v>0</v>
      </c>
      <c r="I4791">
        <v>12.6</v>
      </c>
      <c r="J4791">
        <v>0</v>
      </c>
      <c r="K4791">
        <v>0</v>
      </c>
    </row>
    <row r="4792" spans="1:11" x14ac:dyDescent="0.3">
      <c r="A4792">
        <v>7</v>
      </c>
      <c r="B4792">
        <v>18</v>
      </c>
      <c r="C4792">
        <v>21</v>
      </c>
      <c r="D4792">
        <v>0</v>
      </c>
      <c r="E4792">
        <v>0</v>
      </c>
      <c r="F4792">
        <v>12.2</v>
      </c>
      <c r="G4792">
        <v>6.2</v>
      </c>
      <c r="H4792">
        <v>0</v>
      </c>
      <c r="I4792">
        <v>12.2</v>
      </c>
      <c r="J4792">
        <v>0</v>
      </c>
      <c r="K4792">
        <v>0</v>
      </c>
    </row>
    <row r="4793" spans="1:11" x14ac:dyDescent="0.3">
      <c r="A4793">
        <v>7</v>
      </c>
      <c r="B4793">
        <v>18</v>
      </c>
      <c r="C4793">
        <v>22</v>
      </c>
      <c r="D4793">
        <v>0</v>
      </c>
      <c r="E4793">
        <v>0</v>
      </c>
      <c r="F4793">
        <v>12</v>
      </c>
      <c r="G4793">
        <v>5.7</v>
      </c>
      <c r="H4793">
        <v>0</v>
      </c>
      <c r="I4793">
        <v>12</v>
      </c>
      <c r="J4793">
        <v>0</v>
      </c>
      <c r="K4793">
        <v>0</v>
      </c>
    </row>
    <row r="4794" spans="1:11" x14ac:dyDescent="0.3">
      <c r="A4794">
        <v>7</v>
      </c>
      <c r="B4794">
        <v>18</v>
      </c>
      <c r="C4794">
        <v>23</v>
      </c>
      <c r="D4794">
        <v>0</v>
      </c>
      <c r="E4794">
        <v>0</v>
      </c>
      <c r="F4794">
        <v>11.9</v>
      </c>
      <c r="G4794">
        <v>5.0999999999999996</v>
      </c>
      <c r="H4794">
        <v>0</v>
      </c>
      <c r="I4794">
        <v>11.9</v>
      </c>
      <c r="J4794">
        <v>0</v>
      </c>
      <c r="K4794">
        <v>0</v>
      </c>
    </row>
    <row r="4795" spans="1:11" x14ac:dyDescent="0.3">
      <c r="A4795">
        <v>7</v>
      </c>
      <c r="B4795">
        <v>19</v>
      </c>
      <c r="C4795">
        <v>0</v>
      </c>
      <c r="D4795">
        <v>0</v>
      </c>
      <c r="E4795">
        <v>0</v>
      </c>
      <c r="F4795">
        <v>11.7</v>
      </c>
      <c r="G4795">
        <v>4.5999999999999996</v>
      </c>
      <c r="H4795">
        <v>0</v>
      </c>
      <c r="I4795">
        <v>11.7</v>
      </c>
      <c r="J4795">
        <v>0</v>
      </c>
      <c r="K4795">
        <v>0</v>
      </c>
    </row>
    <row r="4796" spans="1:11" x14ac:dyDescent="0.3">
      <c r="A4796">
        <v>7</v>
      </c>
      <c r="B4796">
        <v>19</v>
      </c>
      <c r="C4796">
        <v>1</v>
      </c>
      <c r="D4796">
        <v>0</v>
      </c>
      <c r="E4796">
        <v>0</v>
      </c>
      <c r="F4796">
        <v>11.7</v>
      </c>
      <c r="G4796">
        <v>4.4000000000000004</v>
      </c>
      <c r="H4796">
        <v>0</v>
      </c>
      <c r="I4796">
        <v>11.7</v>
      </c>
      <c r="J4796">
        <v>0</v>
      </c>
      <c r="K4796">
        <v>0</v>
      </c>
    </row>
    <row r="4797" spans="1:11" x14ac:dyDescent="0.3">
      <c r="A4797">
        <v>7</v>
      </c>
      <c r="B4797">
        <v>19</v>
      </c>
      <c r="C4797">
        <v>2</v>
      </c>
      <c r="D4797">
        <v>0</v>
      </c>
      <c r="E4797">
        <v>0</v>
      </c>
      <c r="F4797">
        <v>11.7</v>
      </c>
      <c r="G4797">
        <v>4.3</v>
      </c>
      <c r="H4797">
        <v>0</v>
      </c>
      <c r="I4797">
        <v>11.7</v>
      </c>
      <c r="J4797">
        <v>0</v>
      </c>
      <c r="K4797">
        <v>0</v>
      </c>
    </row>
    <row r="4798" spans="1:11" x14ac:dyDescent="0.3">
      <c r="A4798">
        <v>7</v>
      </c>
      <c r="B4798">
        <v>19</v>
      </c>
      <c r="C4798">
        <v>3</v>
      </c>
      <c r="D4798">
        <v>0</v>
      </c>
      <c r="E4798">
        <v>0</v>
      </c>
      <c r="F4798">
        <v>11.7</v>
      </c>
      <c r="G4798">
        <v>4.0999999999999996</v>
      </c>
      <c r="H4798">
        <v>0</v>
      </c>
      <c r="I4798">
        <v>11.7</v>
      </c>
      <c r="J4798">
        <v>0</v>
      </c>
      <c r="K4798">
        <v>0</v>
      </c>
    </row>
    <row r="4799" spans="1:11" x14ac:dyDescent="0.3">
      <c r="A4799">
        <v>7</v>
      </c>
      <c r="B4799">
        <v>19</v>
      </c>
      <c r="C4799">
        <v>4</v>
      </c>
      <c r="D4799">
        <v>0</v>
      </c>
      <c r="E4799">
        <v>0</v>
      </c>
      <c r="F4799">
        <v>12.2</v>
      </c>
      <c r="G4799">
        <v>4.3</v>
      </c>
      <c r="H4799">
        <v>0</v>
      </c>
      <c r="I4799">
        <v>12.2</v>
      </c>
      <c r="J4799">
        <v>0</v>
      </c>
      <c r="K4799">
        <v>0</v>
      </c>
    </row>
    <row r="4800" spans="1:11" x14ac:dyDescent="0.3">
      <c r="A4800">
        <v>7</v>
      </c>
      <c r="B4800">
        <v>19</v>
      </c>
      <c r="C4800">
        <v>5</v>
      </c>
      <c r="D4800">
        <v>11</v>
      </c>
      <c r="E4800">
        <v>29</v>
      </c>
      <c r="F4800">
        <v>12.8</v>
      </c>
      <c r="G4800">
        <v>4.4000000000000004</v>
      </c>
      <c r="H4800">
        <v>26.241</v>
      </c>
      <c r="I4800">
        <v>11.701000000000001</v>
      </c>
      <c r="J4800">
        <v>23.617000000000001</v>
      </c>
      <c r="K4800">
        <v>17.617000000000001</v>
      </c>
    </row>
    <row r="4801" spans="1:11" x14ac:dyDescent="0.3">
      <c r="A4801">
        <v>7</v>
      </c>
      <c r="B4801">
        <v>19</v>
      </c>
      <c r="C4801">
        <v>6</v>
      </c>
      <c r="D4801">
        <v>210</v>
      </c>
      <c r="E4801">
        <v>94</v>
      </c>
      <c r="F4801">
        <v>13.3</v>
      </c>
      <c r="G4801">
        <v>4.5999999999999996</v>
      </c>
      <c r="H4801">
        <v>120.59</v>
      </c>
      <c r="I4801">
        <v>14.535</v>
      </c>
      <c r="J4801">
        <v>96.727999999999994</v>
      </c>
      <c r="K4801">
        <v>89.263999999999996</v>
      </c>
    </row>
    <row r="4802" spans="1:11" x14ac:dyDescent="0.3">
      <c r="A4802">
        <v>7</v>
      </c>
      <c r="B4802">
        <v>19</v>
      </c>
      <c r="C4802">
        <v>7</v>
      </c>
      <c r="D4802">
        <v>411</v>
      </c>
      <c r="E4802">
        <v>155</v>
      </c>
      <c r="F4802">
        <v>15.3</v>
      </c>
      <c r="G4802">
        <v>4.3</v>
      </c>
      <c r="H4802">
        <v>313.16000000000003</v>
      </c>
      <c r="I4802">
        <v>21.617999999999999</v>
      </c>
      <c r="J4802">
        <v>260.81099999999998</v>
      </c>
      <c r="K4802">
        <v>249.39500000000001</v>
      </c>
    </row>
    <row r="4803" spans="1:11" x14ac:dyDescent="0.3">
      <c r="A4803">
        <v>7</v>
      </c>
      <c r="B4803">
        <v>19</v>
      </c>
      <c r="C4803">
        <v>8</v>
      </c>
      <c r="D4803">
        <v>533</v>
      </c>
      <c r="E4803">
        <v>207</v>
      </c>
      <c r="F4803">
        <v>17.399999999999999</v>
      </c>
      <c r="G4803">
        <v>3.9</v>
      </c>
      <c r="H4803">
        <v>531.10799999999995</v>
      </c>
      <c r="I4803">
        <v>30.062000000000001</v>
      </c>
      <c r="J4803">
        <v>443.19400000000002</v>
      </c>
      <c r="K4803">
        <v>426.31</v>
      </c>
    </row>
    <row r="4804" spans="1:11" x14ac:dyDescent="0.3">
      <c r="A4804">
        <v>7</v>
      </c>
      <c r="B4804">
        <v>19</v>
      </c>
      <c r="C4804">
        <v>9</v>
      </c>
      <c r="D4804">
        <v>615</v>
      </c>
      <c r="E4804">
        <v>245</v>
      </c>
      <c r="F4804">
        <v>19.399999999999999</v>
      </c>
      <c r="G4804">
        <v>3.6</v>
      </c>
      <c r="H4804">
        <v>735.07100000000003</v>
      </c>
      <c r="I4804">
        <v>38.158999999999999</v>
      </c>
      <c r="J4804">
        <v>601.25199999999995</v>
      </c>
      <c r="K4804">
        <v>578.71199999999999</v>
      </c>
    </row>
    <row r="4805" spans="1:11" x14ac:dyDescent="0.3">
      <c r="A4805">
        <v>7</v>
      </c>
      <c r="B4805">
        <v>19</v>
      </c>
      <c r="C4805">
        <v>10</v>
      </c>
      <c r="D4805">
        <v>665</v>
      </c>
      <c r="E4805">
        <v>269</v>
      </c>
      <c r="F4805">
        <v>20.5</v>
      </c>
      <c r="G4805">
        <v>4.8</v>
      </c>
      <c r="H4805">
        <v>890.54399999999998</v>
      </c>
      <c r="I4805">
        <v>41.148000000000003</v>
      </c>
      <c r="J4805">
        <v>722.17499999999995</v>
      </c>
      <c r="K4805">
        <v>694.73299999999995</v>
      </c>
    </row>
    <row r="4806" spans="1:11" x14ac:dyDescent="0.3">
      <c r="A4806">
        <v>7</v>
      </c>
      <c r="B4806">
        <v>19</v>
      </c>
      <c r="C4806">
        <v>11</v>
      </c>
      <c r="D4806">
        <v>689</v>
      </c>
      <c r="E4806">
        <v>283</v>
      </c>
      <c r="F4806">
        <v>21.7</v>
      </c>
      <c r="G4806">
        <v>6</v>
      </c>
      <c r="H4806">
        <v>982.43799999999999</v>
      </c>
      <c r="I4806">
        <v>41.976999999999997</v>
      </c>
      <c r="J4806">
        <v>794.649</v>
      </c>
      <c r="K4806">
        <v>764.03</v>
      </c>
    </row>
    <row r="4807" spans="1:11" x14ac:dyDescent="0.3">
      <c r="A4807">
        <v>7</v>
      </c>
      <c r="B4807">
        <v>19</v>
      </c>
      <c r="C4807">
        <v>12</v>
      </c>
      <c r="D4807">
        <v>691</v>
      </c>
      <c r="E4807">
        <v>285</v>
      </c>
      <c r="F4807">
        <v>22.8</v>
      </c>
      <c r="G4807">
        <v>7.2</v>
      </c>
      <c r="H4807">
        <v>998.39099999999996</v>
      </c>
      <c r="I4807">
        <v>41.374000000000002</v>
      </c>
      <c r="J4807">
        <v>809.40200000000004</v>
      </c>
      <c r="K4807">
        <v>778.11500000000001</v>
      </c>
    </row>
    <row r="4808" spans="1:11" x14ac:dyDescent="0.3">
      <c r="A4808">
        <v>7</v>
      </c>
      <c r="B4808">
        <v>19</v>
      </c>
      <c r="C4808">
        <v>13</v>
      </c>
      <c r="D4808">
        <v>677</v>
      </c>
      <c r="E4808">
        <v>278</v>
      </c>
      <c r="F4808">
        <v>21.7</v>
      </c>
      <c r="G4808">
        <v>8.1999999999999993</v>
      </c>
      <c r="H4808">
        <v>944.63</v>
      </c>
      <c r="I4808">
        <v>37.896999999999998</v>
      </c>
      <c r="J4808">
        <v>775.56200000000001</v>
      </c>
      <c r="K4808">
        <v>745.79700000000003</v>
      </c>
    </row>
    <row r="4809" spans="1:11" x14ac:dyDescent="0.3">
      <c r="A4809">
        <v>7</v>
      </c>
      <c r="B4809">
        <v>19</v>
      </c>
      <c r="C4809">
        <v>14</v>
      </c>
      <c r="D4809">
        <v>644</v>
      </c>
      <c r="E4809">
        <v>259</v>
      </c>
      <c r="F4809">
        <v>20.5</v>
      </c>
      <c r="G4809">
        <v>9.3000000000000007</v>
      </c>
      <c r="H4809">
        <v>823.08199999999999</v>
      </c>
      <c r="I4809">
        <v>33.427999999999997</v>
      </c>
      <c r="J4809">
        <v>686.07600000000002</v>
      </c>
      <c r="K4809">
        <v>660.15</v>
      </c>
    </row>
    <row r="4810" spans="1:11" x14ac:dyDescent="0.3">
      <c r="A4810">
        <v>7</v>
      </c>
      <c r="B4810">
        <v>19</v>
      </c>
      <c r="C4810">
        <v>15</v>
      </c>
      <c r="D4810">
        <v>582</v>
      </c>
      <c r="E4810">
        <v>228</v>
      </c>
      <c r="F4810">
        <v>19.399999999999999</v>
      </c>
      <c r="G4810">
        <v>10.3</v>
      </c>
      <c r="H4810">
        <v>641.88699999999994</v>
      </c>
      <c r="I4810">
        <v>28.667000000000002</v>
      </c>
      <c r="J4810">
        <v>541.68799999999999</v>
      </c>
      <c r="K4810">
        <v>521.38</v>
      </c>
    </row>
    <row r="4811" spans="1:11" x14ac:dyDescent="0.3">
      <c r="A4811">
        <v>7</v>
      </c>
      <c r="B4811">
        <v>19</v>
      </c>
      <c r="C4811">
        <v>16</v>
      </c>
      <c r="D4811">
        <v>482</v>
      </c>
      <c r="E4811">
        <v>184</v>
      </c>
      <c r="F4811">
        <v>17.7</v>
      </c>
      <c r="G4811">
        <v>10</v>
      </c>
      <c r="H4811">
        <v>427.84300000000002</v>
      </c>
      <c r="I4811">
        <v>23.748999999999999</v>
      </c>
      <c r="J4811">
        <v>361.20299999999997</v>
      </c>
      <c r="K4811">
        <v>346.91800000000001</v>
      </c>
    </row>
    <row r="4812" spans="1:11" x14ac:dyDescent="0.3">
      <c r="A4812">
        <v>7</v>
      </c>
      <c r="B4812">
        <v>19</v>
      </c>
      <c r="C4812">
        <v>17</v>
      </c>
      <c r="D4812">
        <v>322</v>
      </c>
      <c r="E4812">
        <v>127</v>
      </c>
      <c r="F4812">
        <v>16.100000000000001</v>
      </c>
      <c r="G4812">
        <v>9.6</v>
      </c>
      <c r="H4812">
        <v>212.411</v>
      </c>
      <c r="I4812">
        <v>18.774000000000001</v>
      </c>
      <c r="J4812">
        <v>173.39599999999999</v>
      </c>
      <c r="K4812">
        <v>164.19900000000001</v>
      </c>
    </row>
    <row r="4813" spans="1:11" x14ac:dyDescent="0.3">
      <c r="A4813">
        <v>7</v>
      </c>
      <c r="B4813">
        <v>19</v>
      </c>
      <c r="C4813">
        <v>18</v>
      </c>
      <c r="D4813">
        <v>94</v>
      </c>
      <c r="E4813">
        <v>63</v>
      </c>
      <c r="F4813">
        <v>14.4</v>
      </c>
      <c r="G4813">
        <v>9.3000000000000007</v>
      </c>
      <c r="H4813">
        <v>60.548999999999999</v>
      </c>
      <c r="I4813">
        <v>14.507999999999999</v>
      </c>
      <c r="J4813">
        <v>50.814999999999998</v>
      </c>
      <c r="K4813">
        <v>44.290999999999997</v>
      </c>
    </row>
    <row r="4814" spans="1:11" x14ac:dyDescent="0.3">
      <c r="A4814">
        <v>7</v>
      </c>
      <c r="B4814">
        <v>19</v>
      </c>
      <c r="C4814">
        <v>19</v>
      </c>
      <c r="D4814">
        <v>0</v>
      </c>
      <c r="E4814">
        <v>11</v>
      </c>
      <c r="F4814">
        <v>14</v>
      </c>
      <c r="G4814">
        <v>8.3000000000000007</v>
      </c>
      <c r="H4814">
        <v>10.667999999999999</v>
      </c>
      <c r="I4814">
        <v>13.096</v>
      </c>
      <c r="J4814">
        <v>9.5570000000000004</v>
      </c>
      <c r="K4814">
        <v>3.8180000000000001</v>
      </c>
    </row>
    <row r="4815" spans="1:11" x14ac:dyDescent="0.3">
      <c r="A4815">
        <v>7</v>
      </c>
      <c r="B4815">
        <v>19</v>
      </c>
      <c r="C4815">
        <v>20</v>
      </c>
      <c r="D4815">
        <v>0</v>
      </c>
      <c r="E4815">
        <v>0</v>
      </c>
      <c r="F4815">
        <v>13.7</v>
      </c>
      <c r="G4815">
        <v>7.2</v>
      </c>
      <c r="H4815">
        <v>0</v>
      </c>
      <c r="I4815">
        <v>13.7</v>
      </c>
      <c r="J4815">
        <v>0</v>
      </c>
      <c r="K4815">
        <v>0</v>
      </c>
    </row>
    <row r="4816" spans="1:11" x14ac:dyDescent="0.3">
      <c r="A4816">
        <v>7</v>
      </c>
      <c r="B4816">
        <v>19</v>
      </c>
      <c r="C4816">
        <v>21</v>
      </c>
      <c r="D4816">
        <v>0</v>
      </c>
      <c r="E4816">
        <v>0</v>
      </c>
      <c r="F4816">
        <v>13.3</v>
      </c>
      <c r="G4816">
        <v>6.2</v>
      </c>
      <c r="H4816">
        <v>0</v>
      </c>
      <c r="I4816">
        <v>13.3</v>
      </c>
      <c r="J4816">
        <v>0</v>
      </c>
      <c r="K4816">
        <v>0</v>
      </c>
    </row>
    <row r="4817" spans="1:11" x14ac:dyDescent="0.3">
      <c r="A4817">
        <v>7</v>
      </c>
      <c r="B4817">
        <v>19</v>
      </c>
      <c r="C4817">
        <v>22</v>
      </c>
      <c r="D4817">
        <v>0</v>
      </c>
      <c r="E4817">
        <v>0</v>
      </c>
      <c r="F4817">
        <v>12.9</v>
      </c>
      <c r="G4817">
        <v>6</v>
      </c>
      <c r="H4817">
        <v>0</v>
      </c>
      <c r="I4817">
        <v>12.9</v>
      </c>
      <c r="J4817">
        <v>0</v>
      </c>
      <c r="K4817">
        <v>0</v>
      </c>
    </row>
    <row r="4818" spans="1:11" x14ac:dyDescent="0.3">
      <c r="A4818">
        <v>7</v>
      </c>
      <c r="B4818">
        <v>19</v>
      </c>
      <c r="C4818">
        <v>23</v>
      </c>
      <c r="D4818">
        <v>0</v>
      </c>
      <c r="E4818">
        <v>0</v>
      </c>
      <c r="F4818">
        <v>12.6</v>
      </c>
      <c r="G4818">
        <v>5.9</v>
      </c>
      <c r="H4818">
        <v>0</v>
      </c>
      <c r="I4818">
        <v>12.6</v>
      </c>
      <c r="J4818">
        <v>0</v>
      </c>
      <c r="K4818">
        <v>0</v>
      </c>
    </row>
    <row r="4819" spans="1:11" x14ac:dyDescent="0.3">
      <c r="A4819">
        <v>7</v>
      </c>
      <c r="B4819">
        <v>20</v>
      </c>
      <c r="C4819">
        <v>0</v>
      </c>
      <c r="D4819">
        <v>0</v>
      </c>
      <c r="E4819">
        <v>0</v>
      </c>
      <c r="F4819">
        <v>12.2</v>
      </c>
      <c r="G4819">
        <v>5.7</v>
      </c>
      <c r="H4819">
        <v>0</v>
      </c>
      <c r="I4819">
        <v>12.2</v>
      </c>
      <c r="J4819">
        <v>0</v>
      </c>
      <c r="K4819">
        <v>0</v>
      </c>
    </row>
    <row r="4820" spans="1:11" x14ac:dyDescent="0.3">
      <c r="A4820">
        <v>7</v>
      </c>
      <c r="B4820">
        <v>20</v>
      </c>
      <c r="C4820">
        <v>1</v>
      </c>
      <c r="D4820">
        <v>0</v>
      </c>
      <c r="E4820">
        <v>0</v>
      </c>
      <c r="F4820">
        <v>12.2</v>
      </c>
      <c r="G4820">
        <v>5.9</v>
      </c>
      <c r="H4820">
        <v>0</v>
      </c>
      <c r="I4820">
        <v>12.2</v>
      </c>
      <c r="J4820">
        <v>0</v>
      </c>
      <c r="K4820">
        <v>0</v>
      </c>
    </row>
    <row r="4821" spans="1:11" x14ac:dyDescent="0.3">
      <c r="A4821">
        <v>7</v>
      </c>
      <c r="B4821">
        <v>20</v>
      </c>
      <c r="C4821">
        <v>2</v>
      </c>
      <c r="D4821">
        <v>0</v>
      </c>
      <c r="E4821">
        <v>0</v>
      </c>
      <c r="F4821">
        <v>12.2</v>
      </c>
      <c r="G4821">
        <v>6</v>
      </c>
      <c r="H4821">
        <v>0</v>
      </c>
      <c r="I4821">
        <v>12.2</v>
      </c>
      <c r="J4821">
        <v>0</v>
      </c>
      <c r="K4821">
        <v>0</v>
      </c>
    </row>
    <row r="4822" spans="1:11" x14ac:dyDescent="0.3">
      <c r="A4822">
        <v>7</v>
      </c>
      <c r="B4822">
        <v>20</v>
      </c>
      <c r="C4822">
        <v>3</v>
      </c>
      <c r="D4822">
        <v>0</v>
      </c>
      <c r="E4822">
        <v>0</v>
      </c>
      <c r="F4822">
        <v>12.2</v>
      </c>
      <c r="G4822">
        <v>6.2</v>
      </c>
      <c r="H4822">
        <v>0</v>
      </c>
      <c r="I4822">
        <v>12.2</v>
      </c>
      <c r="J4822">
        <v>0</v>
      </c>
      <c r="K4822">
        <v>0</v>
      </c>
    </row>
    <row r="4823" spans="1:11" x14ac:dyDescent="0.3">
      <c r="A4823">
        <v>7</v>
      </c>
      <c r="B4823">
        <v>20</v>
      </c>
      <c r="C4823">
        <v>4</v>
      </c>
      <c r="D4823">
        <v>0</v>
      </c>
      <c r="E4823">
        <v>0</v>
      </c>
      <c r="F4823">
        <v>12.6</v>
      </c>
      <c r="G4823">
        <v>6.5</v>
      </c>
      <c r="H4823">
        <v>0</v>
      </c>
      <c r="I4823">
        <v>12.6</v>
      </c>
      <c r="J4823">
        <v>0</v>
      </c>
      <c r="K4823">
        <v>0</v>
      </c>
    </row>
    <row r="4824" spans="1:11" x14ac:dyDescent="0.3">
      <c r="A4824">
        <v>7</v>
      </c>
      <c r="B4824">
        <v>20</v>
      </c>
      <c r="C4824">
        <v>5</v>
      </c>
      <c r="D4824">
        <v>22</v>
      </c>
      <c r="E4824">
        <v>22</v>
      </c>
      <c r="F4824">
        <v>12.9</v>
      </c>
      <c r="G4824">
        <v>6.9</v>
      </c>
      <c r="H4824">
        <v>20.648</v>
      </c>
      <c r="I4824">
        <v>11.98</v>
      </c>
      <c r="J4824">
        <v>18.567</v>
      </c>
      <c r="K4824">
        <v>12.661</v>
      </c>
    </row>
    <row r="4825" spans="1:11" x14ac:dyDescent="0.3">
      <c r="A4825">
        <v>7</v>
      </c>
      <c r="B4825">
        <v>20</v>
      </c>
      <c r="C4825">
        <v>6</v>
      </c>
      <c r="D4825">
        <v>202</v>
      </c>
      <c r="E4825">
        <v>93</v>
      </c>
      <c r="F4825">
        <v>13.3</v>
      </c>
      <c r="G4825">
        <v>7.2</v>
      </c>
      <c r="H4825">
        <v>118.17100000000001</v>
      </c>
      <c r="I4825">
        <v>14.218</v>
      </c>
      <c r="J4825">
        <v>95.081999999999994</v>
      </c>
      <c r="K4825">
        <v>87.652000000000001</v>
      </c>
    </row>
    <row r="4826" spans="1:11" x14ac:dyDescent="0.3">
      <c r="A4826">
        <v>7</v>
      </c>
      <c r="B4826">
        <v>20</v>
      </c>
      <c r="C4826">
        <v>7</v>
      </c>
      <c r="D4826">
        <v>351</v>
      </c>
      <c r="E4826">
        <v>144</v>
      </c>
      <c r="F4826">
        <v>14.4</v>
      </c>
      <c r="G4826">
        <v>8.1</v>
      </c>
      <c r="H4826">
        <v>278.86700000000002</v>
      </c>
      <c r="I4826">
        <v>18.141999999999999</v>
      </c>
      <c r="J4826">
        <v>235.44399999999999</v>
      </c>
      <c r="K4826">
        <v>224.69900000000001</v>
      </c>
    </row>
    <row r="4827" spans="1:11" x14ac:dyDescent="0.3">
      <c r="A4827">
        <v>7</v>
      </c>
      <c r="B4827">
        <v>20</v>
      </c>
      <c r="C4827">
        <v>8</v>
      </c>
      <c r="D4827">
        <v>405</v>
      </c>
      <c r="E4827">
        <v>223</v>
      </c>
      <c r="F4827">
        <v>15.6</v>
      </c>
      <c r="G4827">
        <v>8.9</v>
      </c>
      <c r="H4827">
        <v>469.20499999999998</v>
      </c>
      <c r="I4827">
        <v>22.387</v>
      </c>
      <c r="J4827">
        <v>402.92700000000002</v>
      </c>
      <c r="K4827">
        <v>387.34899999999999</v>
      </c>
    </row>
    <row r="4828" spans="1:11" x14ac:dyDescent="0.3">
      <c r="A4828">
        <v>7</v>
      </c>
      <c r="B4828">
        <v>20</v>
      </c>
      <c r="C4828">
        <v>9</v>
      </c>
      <c r="D4828">
        <v>471</v>
      </c>
      <c r="E4828">
        <v>267</v>
      </c>
      <c r="F4828">
        <v>16.7</v>
      </c>
      <c r="G4828">
        <v>9.8000000000000007</v>
      </c>
      <c r="H4828">
        <v>642.96600000000001</v>
      </c>
      <c r="I4828">
        <v>25.91</v>
      </c>
      <c r="J4828">
        <v>549.75099999999998</v>
      </c>
      <c r="K4828">
        <v>529.14800000000002</v>
      </c>
    </row>
    <row r="4829" spans="1:11" x14ac:dyDescent="0.3">
      <c r="A4829">
        <v>7</v>
      </c>
      <c r="B4829">
        <v>20</v>
      </c>
      <c r="C4829">
        <v>10</v>
      </c>
      <c r="D4829">
        <v>683</v>
      </c>
      <c r="E4829">
        <v>234</v>
      </c>
      <c r="F4829">
        <v>17.2</v>
      </c>
      <c r="G4829">
        <v>10</v>
      </c>
      <c r="H4829">
        <v>872.41399999999999</v>
      </c>
      <c r="I4829">
        <v>29.898</v>
      </c>
      <c r="J4829">
        <v>736.97699999999998</v>
      </c>
      <c r="K4829">
        <v>708.90099999999995</v>
      </c>
    </row>
    <row r="4830" spans="1:11" x14ac:dyDescent="0.3">
      <c r="A4830">
        <v>7</v>
      </c>
      <c r="B4830">
        <v>20</v>
      </c>
      <c r="C4830">
        <v>11</v>
      </c>
      <c r="D4830">
        <v>739</v>
      </c>
      <c r="E4830">
        <v>194</v>
      </c>
      <c r="F4830">
        <v>17.8</v>
      </c>
      <c r="G4830">
        <v>10.1</v>
      </c>
      <c r="H4830">
        <v>937.31600000000003</v>
      </c>
      <c r="I4830">
        <v>31.61</v>
      </c>
      <c r="J4830">
        <v>787.39099999999996</v>
      </c>
      <c r="K4830">
        <v>757.09900000000005</v>
      </c>
    </row>
    <row r="4831" spans="1:11" x14ac:dyDescent="0.3">
      <c r="A4831">
        <v>7</v>
      </c>
      <c r="B4831">
        <v>20</v>
      </c>
      <c r="C4831">
        <v>12</v>
      </c>
      <c r="D4831">
        <v>755</v>
      </c>
      <c r="E4831">
        <v>186</v>
      </c>
      <c r="F4831">
        <v>18.3</v>
      </c>
      <c r="G4831">
        <v>10.3</v>
      </c>
      <c r="H4831">
        <v>957.60400000000004</v>
      </c>
      <c r="I4831">
        <v>32.295999999999999</v>
      </c>
      <c r="J4831">
        <v>802.50300000000004</v>
      </c>
      <c r="K4831">
        <v>771.529</v>
      </c>
    </row>
    <row r="4832" spans="1:11" x14ac:dyDescent="0.3">
      <c r="A4832">
        <v>7</v>
      </c>
      <c r="B4832">
        <v>20</v>
      </c>
      <c r="C4832">
        <v>13</v>
      </c>
      <c r="D4832">
        <v>704</v>
      </c>
      <c r="E4832">
        <v>216</v>
      </c>
      <c r="F4832">
        <v>17.899999999999999</v>
      </c>
      <c r="G4832">
        <v>10.1</v>
      </c>
      <c r="H4832">
        <v>908.60299999999995</v>
      </c>
      <c r="I4832">
        <v>31.367000000000001</v>
      </c>
      <c r="J4832">
        <v>763.827</v>
      </c>
      <c r="K4832">
        <v>734.58100000000002</v>
      </c>
    </row>
    <row r="4833" spans="1:11" x14ac:dyDescent="0.3">
      <c r="A4833">
        <v>7</v>
      </c>
      <c r="B4833">
        <v>20</v>
      </c>
      <c r="C4833">
        <v>14</v>
      </c>
      <c r="D4833">
        <v>474</v>
      </c>
      <c r="E4833">
        <v>262</v>
      </c>
      <c r="F4833">
        <v>17.600000000000001</v>
      </c>
      <c r="G4833">
        <v>10</v>
      </c>
      <c r="H4833">
        <v>679.399</v>
      </c>
      <c r="I4833">
        <v>27.675000000000001</v>
      </c>
      <c r="J4833">
        <v>578.14300000000003</v>
      </c>
      <c r="K4833">
        <v>556.48299999999995</v>
      </c>
    </row>
    <row r="4834" spans="1:11" x14ac:dyDescent="0.3">
      <c r="A4834">
        <v>7</v>
      </c>
      <c r="B4834">
        <v>20</v>
      </c>
      <c r="C4834">
        <v>15</v>
      </c>
      <c r="D4834">
        <v>316</v>
      </c>
      <c r="E4834">
        <v>267</v>
      </c>
      <c r="F4834">
        <v>17.2</v>
      </c>
      <c r="G4834">
        <v>9.8000000000000007</v>
      </c>
      <c r="H4834">
        <v>489.23099999999999</v>
      </c>
      <c r="I4834">
        <v>24.297000000000001</v>
      </c>
      <c r="J4834">
        <v>419.98099999999999</v>
      </c>
      <c r="K4834">
        <v>403.85599999999999</v>
      </c>
    </row>
    <row r="4835" spans="1:11" x14ac:dyDescent="0.3">
      <c r="A4835">
        <v>7</v>
      </c>
      <c r="B4835">
        <v>20</v>
      </c>
      <c r="C4835">
        <v>16</v>
      </c>
      <c r="D4835">
        <v>519</v>
      </c>
      <c r="E4835">
        <v>168</v>
      </c>
      <c r="F4835">
        <v>16.5</v>
      </c>
      <c r="G4835">
        <v>8.8000000000000007</v>
      </c>
      <c r="H4835">
        <v>431.209</v>
      </c>
      <c r="I4835">
        <v>22.977</v>
      </c>
      <c r="J4835">
        <v>364.43799999999999</v>
      </c>
      <c r="K4835">
        <v>350.05500000000001</v>
      </c>
    </row>
    <row r="4836" spans="1:11" x14ac:dyDescent="0.3">
      <c r="A4836">
        <v>7</v>
      </c>
      <c r="B4836">
        <v>20</v>
      </c>
      <c r="C4836">
        <v>17</v>
      </c>
      <c r="D4836">
        <v>395</v>
      </c>
      <c r="E4836">
        <v>120</v>
      </c>
      <c r="F4836">
        <v>15.7</v>
      </c>
      <c r="G4836">
        <v>7.7</v>
      </c>
      <c r="H4836">
        <v>227.322</v>
      </c>
      <c r="I4836">
        <v>19.106000000000002</v>
      </c>
      <c r="J4836">
        <v>183.26400000000001</v>
      </c>
      <c r="K4836">
        <v>173.83</v>
      </c>
    </row>
    <row r="4837" spans="1:11" x14ac:dyDescent="0.3">
      <c r="A4837">
        <v>7</v>
      </c>
      <c r="B4837">
        <v>20</v>
      </c>
      <c r="C4837">
        <v>18</v>
      </c>
      <c r="D4837">
        <v>173</v>
      </c>
      <c r="E4837">
        <v>52</v>
      </c>
      <c r="F4837">
        <v>15</v>
      </c>
      <c r="G4837">
        <v>6.7</v>
      </c>
      <c r="H4837">
        <v>54.323</v>
      </c>
      <c r="I4837">
        <v>15.096</v>
      </c>
      <c r="J4837">
        <v>42.57</v>
      </c>
      <c r="K4837">
        <v>36.207000000000001</v>
      </c>
    </row>
    <row r="4838" spans="1:11" x14ac:dyDescent="0.3">
      <c r="A4838">
        <v>7</v>
      </c>
      <c r="B4838">
        <v>20</v>
      </c>
      <c r="C4838">
        <v>19</v>
      </c>
      <c r="D4838">
        <v>4</v>
      </c>
      <c r="E4838">
        <v>7</v>
      </c>
      <c r="F4838">
        <v>14.4</v>
      </c>
      <c r="G4838">
        <v>6.2</v>
      </c>
      <c r="H4838">
        <v>6.7889999999999997</v>
      </c>
      <c r="I4838">
        <v>13.234</v>
      </c>
      <c r="J4838">
        <v>6.0789999999999997</v>
      </c>
      <c r="K4838">
        <v>0.40300000000000002</v>
      </c>
    </row>
    <row r="4839" spans="1:11" x14ac:dyDescent="0.3">
      <c r="A4839">
        <v>7</v>
      </c>
      <c r="B4839">
        <v>20</v>
      </c>
      <c r="C4839">
        <v>20</v>
      </c>
      <c r="D4839">
        <v>0</v>
      </c>
      <c r="E4839">
        <v>0</v>
      </c>
      <c r="F4839">
        <v>13.9</v>
      </c>
      <c r="G4839">
        <v>5.7</v>
      </c>
      <c r="H4839">
        <v>0</v>
      </c>
      <c r="I4839">
        <v>13.9</v>
      </c>
      <c r="J4839">
        <v>0</v>
      </c>
      <c r="K4839">
        <v>0</v>
      </c>
    </row>
    <row r="4840" spans="1:11" x14ac:dyDescent="0.3">
      <c r="A4840">
        <v>7</v>
      </c>
      <c r="B4840">
        <v>20</v>
      </c>
      <c r="C4840">
        <v>21</v>
      </c>
      <c r="D4840">
        <v>0</v>
      </c>
      <c r="E4840">
        <v>0</v>
      </c>
      <c r="F4840">
        <v>13.3</v>
      </c>
      <c r="G4840">
        <v>5.2</v>
      </c>
      <c r="H4840">
        <v>0</v>
      </c>
      <c r="I4840">
        <v>13.3</v>
      </c>
      <c r="J4840">
        <v>0</v>
      </c>
      <c r="K4840">
        <v>0</v>
      </c>
    </row>
    <row r="4841" spans="1:11" x14ac:dyDescent="0.3">
      <c r="A4841">
        <v>7</v>
      </c>
      <c r="B4841">
        <v>20</v>
      </c>
      <c r="C4841">
        <v>22</v>
      </c>
      <c r="D4841">
        <v>0</v>
      </c>
      <c r="E4841">
        <v>0</v>
      </c>
      <c r="F4841">
        <v>13.1</v>
      </c>
      <c r="G4841">
        <v>5</v>
      </c>
      <c r="H4841">
        <v>0</v>
      </c>
      <c r="I4841">
        <v>13.1</v>
      </c>
      <c r="J4841">
        <v>0</v>
      </c>
      <c r="K4841">
        <v>0</v>
      </c>
    </row>
    <row r="4842" spans="1:11" x14ac:dyDescent="0.3">
      <c r="A4842">
        <v>7</v>
      </c>
      <c r="B4842">
        <v>20</v>
      </c>
      <c r="C4842">
        <v>23</v>
      </c>
      <c r="D4842">
        <v>0</v>
      </c>
      <c r="E4842">
        <v>0</v>
      </c>
      <c r="F4842">
        <v>13</v>
      </c>
      <c r="G4842">
        <v>4.8</v>
      </c>
      <c r="H4842">
        <v>0</v>
      </c>
      <c r="I4842">
        <v>13</v>
      </c>
      <c r="J4842">
        <v>0</v>
      </c>
      <c r="K4842">
        <v>0</v>
      </c>
    </row>
    <row r="4843" spans="1:11" x14ac:dyDescent="0.3">
      <c r="A4843">
        <v>7</v>
      </c>
      <c r="B4843">
        <v>21</v>
      </c>
      <c r="C4843">
        <v>0</v>
      </c>
      <c r="D4843">
        <v>0</v>
      </c>
      <c r="E4843">
        <v>0</v>
      </c>
      <c r="F4843">
        <v>12.8</v>
      </c>
      <c r="G4843">
        <v>4.5999999999999996</v>
      </c>
      <c r="H4843">
        <v>0</v>
      </c>
      <c r="I4843">
        <v>12.8</v>
      </c>
      <c r="J4843">
        <v>0</v>
      </c>
      <c r="K4843">
        <v>0</v>
      </c>
    </row>
    <row r="4844" spans="1:11" x14ac:dyDescent="0.3">
      <c r="A4844">
        <v>7</v>
      </c>
      <c r="B4844">
        <v>21</v>
      </c>
      <c r="C4844">
        <v>1</v>
      </c>
      <c r="D4844">
        <v>0</v>
      </c>
      <c r="E4844">
        <v>0</v>
      </c>
      <c r="F4844">
        <v>12.6</v>
      </c>
      <c r="G4844">
        <v>3.8</v>
      </c>
      <c r="H4844">
        <v>0</v>
      </c>
      <c r="I4844">
        <v>12.6</v>
      </c>
      <c r="J4844">
        <v>0</v>
      </c>
      <c r="K4844">
        <v>0</v>
      </c>
    </row>
    <row r="4845" spans="1:11" x14ac:dyDescent="0.3">
      <c r="A4845">
        <v>7</v>
      </c>
      <c r="B4845">
        <v>21</v>
      </c>
      <c r="C4845">
        <v>2</v>
      </c>
      <c r="D4845">
        <v>0</v>
      </c>
      <c r="E4845">
        <v>0</v>
      </c>
      <c r="F4845">
        <v>12.4</v>
      </c>
      <c r="G4845">
        <v>2.9</v>
      </c>
      <c r="H4845">
        <v>0</v>
      </c>
      <c r="I4845">
        <v>12.4</v>
      </c>
      <c r="J4845">
        <v>0</v>
      </c>
      <c r="K4845">
        <v>0</v>
      </c>
    </row>
    <row r="4846" spans="1:11" x14ac:dyDescent="0.3">
      <c r="A4846">
        <v>7</v>
      </c>
      <c r="B4846">
        <v>21</v>
      </c>
      <c r="C4846">
        <v>3</v>
      </c>
      <c r="D4846">
        <v>0</v>
      </c>
      <c r="E4846">
        <v>0</v>
      </c>
      <c r="F4846">
        <v>12.2</v>
      </c>
      <c r="G4846">
        <v>2.1</v>
      </c>
      <c r="H4846">
        <v>0</v>
      </c>
      <c r="I4846">
        <v>12.2</v>
      </c>
      <c r="J4846">
        <v>0</v>
      </c>
      <c r="K4846">
        <v>0</v>
      </c>
    </row>
    <row r="4847" spans="1:11" x14ac:dyDescent="0.3">
      <c r="A4847">
        <v>7</v>
      </c>
      <c r="B4847">
        <v>21</v>
      </c>
      <c r="C4847">
        <v>4</v>
      </c>
      <c r="D4847">
        <v>0</v>
      </c>
      <c r="E4847">
        <v>0</v>
      </c>
      <c r="F4847">
        <v>12.8</v>
      </c>
      <c r="G4847">
        <v>2.6</v>
      </c>
      <c r="H4847">
        <v>0</v>
      </c>
      <c r="I4847">
        <v>12.8</v>
      </c>
      <c r="J4847">
        <v>0</v>
      </c>
      <c r="K4847">
        <v>0</v>
      </c>
    </row>
    <row r="4848" spans="1:11" x14ac:dyDescent="0.3">
      <c r="A4848">
        <v>7</v>
      </c>
      <c r="B4848">
        <v>21</v>
      </c>
      <c r="C4848">
        <v>5</v>
      </c>
      <c r="D4848">
        <v>184</v>
      </c>
      <c r="E4848">
        <v>22</v>
      </c>
      <c r="F4848">
        <v>13.3</v>
      </c>
      <c r="G4848">
        <v>3.1</v>
      </c>
      <c r="H4848">
        <v>16.724</v>
      </c>
      <c r="I4848">
        <v>11.733000000000001</v>
      </c>
      <c r="J4848">
        <v>15.05</v>
      </c>
      <c r="K4848">
        <v>9.2100000000000009</v>
      </c>
    </row>
    <row r="4849" spans="1:11" x14ac:dyDescent="0.3">
      <c r="A4849">
        <v>7</v>
      </c>
      <c r="B4849">
        <v>21</v>
      </c>
      <c r="C4849">
        <v>6</v>
      </c>
      <c r="D4849">
        <v>554</v>
      </c>
      <c r="E4849">
        <v>47</v>
      </c>
      <c r="F4849">
        <v>13.9</v>
      </c>
      <c r="G4849">
        <v>3.6</v>
      </c>
      <c r="H4849">
        <v>134.845</v>
      </c>
      <c r="I4849">
        <v>15.622</v>
      </c>
      <c r="J4849">
        <v>91.433999999999997</v>
      </c>
      <c r="K4849">
        <v>84.081999999999994</v>
      </c>
    </row>
    <row r="4850" spans="1:11" x14ac:dyDescent="0.3">
      <c r="A4850">
        <v>7</v>
      </c>
      <c r="B4850">
        <v>21</v>
      </c>
      <c r="C4850">
        <v>7</v>
      </c>
      <c r="D4850">
        <v>722</v>
      </c>
      <c r="E4850">
        <v>69</v>
      </c>
      <c r="F4850">
        <v>14.8</v>
      </c>
      <c r="G4850">
        <v>5</v>
      </c>
      <c r="H4850">
        <v>354.28699999999998</v>
      </c>
      <c r="I4850">
        <v>21.564</v>
      </c>
      <c r="J4850">
        <v>287.67700000000002</v>
      </c>
      <c r="K4850">
        <v>275.52699999999999</v>
      </c>
    </row>
    <row r="4851" spans="1:11" x14ac:dyDescent="0.3">
      <c r="A4851">
        <v>7</v>
      </c>
      <c r="B4851">
        <v>21</v>
      </c>
      <c r="C4851">
        <v>8</v>
      </c>
      <c r="D4851">
        <v>815</v>
      </c>
      <c r="E4851">
        <v>88</v>
      </c>
      <c r="F4851">
        <v>15.8</v>
      </c>
      <c r="G4851">
        <v>6.3</v>
      </c>
      <c r="H4851">
        <v>584.36300000000006</v>
      </c>
      <c r="I4851">
        <v>26.664999999999999</v>
      </c>
      <c r="J4851">
        <v>491.113</v>
      </c>
      <c r="K4851">
        <v>472.60500000000002</v>
      </c>
    </row>
    <row r="4852" spans="1:11" x14ac:dyDescent="0.3">
      <c r="A4852">
        <v>7</v>
      </c>
      <c r="B4852">
        <v>21</v>
      </c>
      <c r="C4852">
        <v>9</v>
      </c>
      <c r="D4852">
        <v>864</v>
      </c>
      <c r="E4852">
        <v>101</v>
      </c>
      <c r="F4852">
        <v>16.7</v>
      </c>
      <c r="G4852">
        <v>7.7</v>
      </c>
      <c r="H4852">
        <v>780.89599999999996</v>
      </c>
      <c r="I4852">
        <v>30.065000000000001</v>
      </c>
      <c r="J4852">
        <v>657.05700000000002</v>
      </c>
      <c r="K4852">
        <v>632.31700000000001</v>
      </c>
    </row>
    <row r="4853" spans="1:11" x14ac:dyDescent="0.3">
      <c r="A4853">
        <v>7</v>
      </c>
      <c r="B4853">
        <v>21</v>
      </c>
      <c r="C4853">
        <v>10</v>
      </c>
      <c r="D4853">
        <v>892</v>
      </c>
      <c r="E4853">
        <v>110</v>
      </c>
      <c r="F4853">
        <v>17.399999999999999</v>
      </c>
      <c r="G4853">
        <v>7.5</v>
      </c>
      <c r="H4853">
        <v>928.94899999999996</v>
      </c>
      <c r="I4853">
        <v>33.914000000000001</v>
      </c>
      <c r="J4853">
        <v>773.40800000000002</v>
      </c>
      <c r="K4853">
        <v>743.73900000000003</v>
      </c>
    </row>
    <row r="4854" spans="1:11" x14ac:dyDescent="0.3">
      <c r="A4854">
        <v>7</v>
      </c>
      <c r="B4854">
        <v>21</v>
      </c>
      <c r="C4854">
        <v>11</v>
      </c>
      <c r="D4854">
        <v>913</v>
      </c>
      <c r="E4854">
        <v>115</v>
      </c>
      <c r="F4854">
        <v>18.2</v>
      </c>
      <c r="G4854">
        <v>7.4</v>
      </c>
      <c r="H4854">
        <v>1022.467</v>
      </c>
      <c r="I4854">
        <v>36.752000000000002</v>
      </c>
      <c r="J4854">
        <v>843.09199999999998</v>
      </c>
      <c r="K4854">
        <v>810.25</v>
      </c>
    </row>
    <row r="4855" spans="1:11" x14ac:dyDescent="0.3">
      <c r="A4855">
        <v>7</v>
      </c>
      <c r="B4855">
        <v>21</v>
      </c>
      <c r="C4855">
        <v>12</v>
      </c>
      <c r="D4855">
        <v>919</v>
      </c>
      <c r="E4855">
        <v>116</v>
      </c>
      <c r="F4855">
        <v>18.899999999999999</v>
      </c>
      <c r="G4855">
        <v>7.2</v>
      </c>
      <c r="H4855">
        <v>1044.174</v>
      </c>
      <c r="I4855">
        <v>38.316000000000003</v>
      </c>
      <c r="J4855">
        <v>856.12900000000002</v>
      </c>
      <c r="K4855">
        <v>822.67600000000004</v>
      </c>
    </row>
    <row r="4856" spans="1:11" x14ac:dyDescent="0.3">
      <c r="A4856">
        <v>7</v>
      </c>
      <c r="B4856">
        <v>21</v>
      </c>
      <c r="C4856">
        <v>13</v>
      </c>
      <c r="D4856">
        <v>914</v>
      </c>
      <c r="E4856">
        <v>113</v>
      </c>
      <c r="F4856">
        <v>18.899999999999999</v>
      </c>
      <c r="G4856">
        <v>7.4</v>
      </c>
      <c r="H4856">
        <v>995.39</v>
      </c>
      <c r="I4856">
        <v>37.140999999999998</v>
      </c>
      <c r="J4856">
        <v>819.46</v>
      </c>
      <c r="K4856">
        <v>787.71299999999997</v>
      </c>
    </row>
    <row r="4857" spans="1:11" x14ac:dyDescent="0.3">
      <c r="A4857">
        <v>7</v>
      </c>
      <c r="B4857">
        <v>21</v>
      </c>
      <c r="C4857">
        <v>14</v>
      </c>
      <c r="D4857">
        <v>895</v>
      </c>
      <c r="E4857">
        <v>106</v>
      </c>
      <c r="F4857">
        <v>18.899999999999999</v>
      </c>
      <c r="G4857">
        <v>7.5</v>
      </c>
      <c r="H4857">
        <v>878.03399999999999</v>
      </c>
      <c r="I4857">
        <v>34.83</v>
      </c>
      <c r="J4857">
        <v>727.89599999999996</v>
      </c>
      <c r="K4857">
        <v>700.21</v>
      </c>
    </row>
    <row r="4858" spans="1:11" x14ac:dyDescent="0.3">
      <c r="A4858">
        <v>7</v>
      </c>
      <c r="B4858">
        <v>21</v>
      </c>
      <c r="C4858">
        <v>15</v>
      </c>
      <c r="D4858">
        <v>860</v>
      </c>
      <c r="E4858">
        <v>95</v>
      </c>
      <c r="F4858">
        <v>18.899999999999999</v>
      </c>
      <c r="G4858">
        <v>7.7</v>
      </c>
      <c r="H4858">
        <v>703.94</v>
      </c>
      <c r="I4858">
        <v>31.347999999999999</v>
      </c>
      <c r="J4858">
        <v>587.17700000000002</v>
      </c>
      <c r="K4858">
        <v>565.17600000000004</v>
      </c>
    </row>
    <row r="4859" spans="1:11" x14ac:dyDescent="0.3">
      <c r="A4859">
        <v>7</v>
      </c>
      <c r="B4859">
        <v>21</v>
      </c>
      <c r="C4859">
        <v>16</v>
      </c>
      <c r="D4859">
        <v>794</v>
      </c>
      <c r="E4859">
        <v>79</v>
      </c>
      <c r="F4859">
        <v>18.2</v>
      </c>
      <c r="G4859">
        <v>6.7</v>
      </c>
      <c r="H4859">
        <v>485.48899999999998</v>
      </c>
      <c r="I4859">
        <v>27.38</v>
      </c>
      <c r="J4859">
        <v>400.42599999999999</v>
      </c>
      <c r="K4859">
        <v>384.92599999999999</v>
      </c>
    </row>
    <row r="4860" spans="1:11" x14ac:dyDescent="0.3">
      <c r="A4860">
        <v>7</v>
      </c>
      <c r="B4860">
        <v>21</v>
      </c>
      <c r="C4860">
        <v>17</v>
      </c>
      <c r="D4860">
        <v>675</v>
      </c>
      <c r="E4860">
        <v>59</v>
      </c>
      <c r="F4860">
        <v>17.399999999999999</v>
      </c>
      <c r="G4860">
        <v>5.6</v>
      </c>
      <c r="H4860">
        <v>251.608</v>
      </c>
      <c r="I4860">
        <v>22.315000000000001</v>
      </c>
      <c r="J4860">
        <v>190.88499999999999</v>
      </c>
      <c r="K4860">
        <v>181.26499999999999</v>
      </c>
    </row>
    <row r="4861" spans="1:11" x14ac:dyDescent="0.3">
      <c r="A4861">
        <v>7</v>
      </c>
      <c r="B4861">
        <v>21</v>
      </c>
      <c r="C4861">
        <v>18</v>
      </c>
      <c r="D4861">
        <v>424</v>
      </c>
      <c r="E4861">
        <v>37</v>
      </c>
      <c r="F4861">
        <v>16.7</v>
      </c>
      <c r="G4861">
        <v>4.5999999999999996</v>
      </c>
      <c r="H4861">
        <v>52.652000000000001</v>
      </c>
      <c r="I4861">
        <v>16.969000000000001</v>
      </c>
      <c r="J4861">
        <v>32.651000000000003</v>
      </c>
      <c r="K4861">
        <v>26.48</v>
      </c>
    </row>
    <row r="4862" spans="1:11" x14ac:dyDescent="0.3">
      <c r="A4862">
        <v>7</v>
      </c>
      <c r="B4862">
        <v>21</v>
      </c>
      <c r="C4862">
        <v>19</v>
      </c>
      <c r="D4862">
        <v>42</v>
      </c>
      <c r="E4862">
        <v>10</v>
      </c>
      <c r="F4862">
        <v>15.8</v>
      </c>
      <c r="G4862">
        <v>5.3</v>
      </c>
      <c r="H4862">
        <v>9.6980000000000004</v>
      </c>
      <c r="I4862">
        <v>14.603</v>
      </c>
      <c r="J4862">
        <v>8.6440000000000001</v>
      </c>
      <c r="K4862">
        <v>2.9220000000000002</v>
      </c>
    </row>
    <row r="4863" spans="1:11" x14ac:dyDescent="0.3">
      <c r="A4863">
        <v>7</v>
      </c>
      <c r="B4863">
        <v>21</v>
      </c>
      <c r="C4863">
        <v>20</v>
      </c>
      <c r="D4863">
        <v>0</v>
      </c>
      <c r="E4863">
        <v>0</v>
      </c>
      <c r="F4863">
        <v>14.8</v>
      </c>
      <c r="G4863">
        <v>6</v>
      </c>
      <c r="H4863">
        <v>0</v>
      </c>
      <c r="I4863">
        <v>14.8</v>
      </c>
      <c r="J4863">
        <v>0</v>
      </c>
      <c r="K4863">
        <v>0</v>
      </c>
    </row>
    <row r="4864" spans="1:11" x14ac:dyDescent="0.3">
      <c r="A4864">
        <v>7</v>
      </c>
      <c r="B4864">
        <v>21</v>
      </c>
      <c r="C4864">
        <v>21</v>
      </c>
      <c r="D4864">
        <v>0</v>
      </c>
      <c r="E4864">
        <v>0</v>
      </c>
      <c r="F4864">
        <v>13.9</v>
      </c>
      <c r="G4864">
        <v>6.7</v>
      </c>
      <c r="H4864">
        <v>0</v>
      </c>
      <c r="I4864">
        <v>13.9</v>
      </c>
      <c r="J4864">
        <v>0</v>
      </c>
      <c r="K4864">
        <v>0</v>
      </c>
    </row>
    <row r="4865" spans="1:11" x14ac:dyDescent="0.3">
      <c r="A4865">
        <v>7</v>
      </c>
      <c r="B4865">
        <v>21</v>
      </c>
      <c r="C4865">
        <v>22</v>
      </c>
      <c r="D4865">
        <v>0</v>
      </c>
      <c r="E4865">
        <v>0</v>
      </c>
      <c r="F4865">
        <v>13.5</v>
      </c>
      <c r="G4865">
        <v>5.5</v>
      </c>
      <c r="H4865">
        <v>0</v>
      </c>
      <c r="I4865">
        <v>13.5</v>
      </c>
      <c r="J4865">
        <v>0</v>
      </c>
      <c r="K4865">
        <v>0</v>
      </c>
    </row>
    <row r="4866" spans="1:11" x14ac:dyDescent="0.3">
      <c r="A4866">
        <v>7</v>
      </c>
      <c r="B4866">
        <v>21</v>
      </c>
      <c r="C4866">
        <v>23</v>
      </c>
      <c r="D4866">
        <v>0</v>
      </c>
      <c r="E4866">
        <v>0</v>
      </c>
      <c r="F4866">
        <v>13.2</v>
      </c>
      <c r="G4866">
        <v>4.3</v>
      </c>
      <c r="H4866">
        <v>0</v>
      </c>
      <c r="I4866">
        <v>13.2</v>
      </c>
      <c r="J4866">
        <v>0</v>
      </c>
      <c r="K4866">
        <v>0</v>
      </c>
    </row>
    <row r="4867" spans="1:11" x14ac:dyDescent="0.3">
      <c r="A4867">
        <v>7</v>
      </c>
      <c r="B4867">
        <v>22</v>
      </c>
      <c r="C4867">
        <v>0</v>
      </c>
      <c r="D4867">
        <v>0</v>
      </c>
      <c r="E4867">
        <v>0</v>
      </c>
      <c r="F4867">
        <v>12.8</v>
      </c>
      <c r="G4867">
        <v>3.1</v>
      </c>
      <c r="H4867">
        <v>0</v>
      </c>
      <c r="I4867">
        <v>12.8</v>
      </c>
      <c r="J4867">
        <v>0</v>
      </c>
      <c r="K4867">
        <v>0</v>
      </c>
    </row>
    <row r="4868" spans="1:11" x14ac:dyDescent="0.3">
      <c r="A4868">
        <v>7</v>
      </c>
      <c r="B4868">
        <v>22</v>
      </c>
      <c r="C4868">
        <v>1</v>
      </c>
      <c r="D4868">
        <v>0</v>
      </c>
      <c r="E4868">
        <v>0</v>
      </c>
      <c r="F4868">
        <v>12.8</v>
      </c>
      <c r="G4868">
        <v>3.4</v>
      </c>
      <c r="H4868">
        <v>0</v>
      </c>
      <c r="I4868">
        <v>12.8</v>
      </c>
      <c r="J4868">
        <v>0</v>
      </c>
      <c r="K4868">
        <v>0</v>
      </c>
    </row>
    <row r="4869" spans="1:11" x14ac:dyDescent="0.3">
      <c r="A4869">
        <v>7</v>
      </c>
      <c r="B4869">
        <v>22</v>
      </c>
      <c r="C4869">
        <v>2</v>
      </c>
      <c r="D4869">
        <v>0</v>
      </c>
      <c r="E4869">
        <v>0</v>
      </c>
      <c r="F4869">
        <v>12.8</v>
      </c>
      <c r="G4869">
        <v>3.8</v>
      </c>
      <c r="H4869">
        <v>0</v>
      </c>
      <c r="I4869">
        <v>12.8</v>
      </c>
      <c r="J4869">
        <v>0</v>
      </c>
      <c r="K4869">
        <v>0</v>
      </c>
    </row>
    <row r="4870" spans="1:11" x14ac:dyDescent="0.3">
      <c r="A4870">
        <v>7</v>
      </c>
      <c r="B4870">
        <v>22</v>
      </c>
      <c r="C4870">
        <v>3</v>
      </c>
      <c r="D4870">
        <v>0</v>
      </c>
      <c r="E4870">
        <v>0</v>
      </c>
      <c r="F4870">
        <v>12.8</v>
      </c>
      <c r="G4870">
        <v>4.0999999999999996</v>
      </c>
      <c r="H4870">
        <v>0</v>
      </c>
      <c r="I4870">
        <v>12.8</v>
      </c>
      <c r="J4870">
        <v>0</v>
      </c>
      <c r="K4870">
        <v>0</v>
      </c>
    </row>
    <row r="4871" spans="1:11" x14ac:dyDescent="0.3">
      <c r="A4871">
        <v>7</v>
      </c>
      <c r="B4871">
        <v>22</v>
      </c>
      <c r="C4871">
        <v>4</v>
      </c>
      <c r="D4871">
        <v>0</v>
      </c>
      <c r="E4871">
        <v>0</v>
      </c>
      <c r="F4871">
        <v>13.3</v>
      </c>
      <c r="G4871">
        <v>3.2</v>
      </c>
      <c r="H4871">
        <v>0</v>
      </c>
      <c r="I4871">
        <v>13.3</v>
      </c>
      <c r="J4871">
        <v>0</v>
      </c>
      <c r="K4871">
        <v>0</v>
      </c>
    </row>
    <row r="4872" spans="1:11" x14ac:dyDescent="0.3">
      <c r="A4872">
        <v>7</v>
      </c>
      <c r="B4872">
        <v>22</v>
      </c>
      <c r="C4872">
        <v>5</v>
      </c>
      <c r="D4872">
        <v>89</v>
      </c>
      <c r="E4872">
        <v>25</v>
      </c>
      <c r="F4872">
        <v>13.9</v>
      </c>
      <c r="G4872">
        <v>2.4</v>
      </c>
      <c r="H4872">
        <v>20.913</v>
      </c>
      <c r="I4872">
        <v>12.335000000000001</v>
      </c>
      <c r="J4872">
        <v>18.782</v>
      </c>
      <c r="K4872">
        <v>12.872999999999999</v>
      </c>
    </row>
    <row r="4873" spans="1:11" x14ac:dyDescent="0.3">
      <c r="A4873">
        <v>7</v>
      </c>
      <c r="B4873">
        <v>22</v>
      </c>
      <c r="C4873">
        <v>6</v>
      </c>
      <c r="D4873">
        <v>445</v>
      </c>
      <c r="E4873">
        <v>63</v>
      </c>
      <c r="F4873">
        <v>14.4</v>
      </c>
      <c r="G4873">
        <v>1.5</v>
      </c>
      <c r="H4873">
        <v>130.209</v>
      </c>
      <c r="I4873">
        <v>16.431000000000001</v>
      </c>
      <c r="J4873">
        <v>92.635000000000005</v>
      </c>
      <c r="K4873">
        <v>85.257000000000005</v>
      </c>
    </row>
    <row r="4874" spans="1:11" x14ac:dyDescent="0.3">
      <c r="A4874">
        <v>7</v>
      </c>
      <c r="B4874">
        <v>22</v>
      </c>
      <c r="C4874">
        <v>7</v>
      </c>
      <c r="D4874">
        <v>643</v>
      </c>
      <c r="E4874">
        <v>94</v>
      </c>
      <c r="F4874">
        <v>15.9</v>
      </c>
      <c r="G4874">
        <v>2.4</v>
      </c>
      <c r="H4874">
        <v>346.46300000000002</v>
      </c>
      <c r="I4874">
        <v>24.614999999999998</v>
      </c>
      <c r="J4874">
        <v>280.08800000000002</v>
      </c>
      <c r="K4874">
        <v>268.14800000000002</v>
      </c>
    </row>
    <row r="4875" spans="1:11" x14ac:dyDescent="0.3">
      <c r="A4875">
        <v>7</v>
      </c>
      <c r="B4875">
        <v>22</v>
      </c>
      <c r="C4875">
        <v>8</v>
      </c>
      <c r="D4875">
        <v>748</v>
      </c>
      <c r="E4875">
        <v>121</v>
      </c>
      <c r="F4875">
        <v>17.399999999999999</v>
      </c>
      <c r="G4875">
        <v>3.2</v>
      </c>
      <c r="H4875">
        <v>577.65200000000004</v>
      </c>
      <c r="I4875">
        <v>32.24</v>
      </c>
      <c r="J4875">
        <v>476.51400000000001</v>
      </c>
      <c r="K4875">
        <v>458.50799999999998</v>
      </c>
    </row>
    <row r="4876" spans="1:11" x14ac:dyDescent="0.3">
      <c r="A4876">
        <v>7</v>
      </c>
      <c r="B4876">
        <v>22</v>
      </c>
      <c r="C4876">
        <v>9</v>
      </c>
      <c r="D4876">
        <v>809</v>
      </c>
      <c r="E4876">
        <v>140</v>
      </c>
      <c r="F4876">
        <v>18.899999999999999</v>
      </c>
      <c r="G4876">
        <v>4.0999999999999996</v>
      </c>
      <c r="H4876">
        <v>780.32799999999997</v>
      </c>
      <c r="I4876">
        <v>38.091999999999999</v>
      </c>
      <c r="J4876">
        <v>637.95399999999995</v>
      </c>
      <c r="K4876">
        <v>613.97900000000004</v>
      </c>
    </row>
    <row r="4877" spans="1:11" x14ac:dyDescent="0.3">
      <c r="A4877">
        <v>7</v>
      </c>
      <c r="B4877">
        <v>22</v>
      </c>
      <c r="C4877">
        <v>10</v>
      </c>
      <c r="D4877">
        <v>845</v>
      </c>
      <c r="E4877">
        <v>152</v>
      </c>
      <c r="F4877">
        <v>19.600000000000001</v>
      </c>
      <c r="G4877">
        <v>5.7</v>
      </c>
      <c r="H4877">
        <v>933.928</v>
      </c>
      <c r="I4877">
        <v>39.277000000000001</v>
      </c>
      <c r="J4877">
        <v>762.52099999999996</v>
      </c>
      <c r="K4877">
        <v>733.33299999999997</v>
      </c>
    </row>
    <row r="4878" spans="1:11" x14ac:dyDescent="0.3">
      <c r="A4878">
        <v>7</v>
      </c>
      <c r="B4878">
        <v>22</v>
      </c>
      <c r="C4878">
        <v>11</v>
      </c>
      <c r="D4878">
        <v>862</v>
      </c>
      <c r="E4878">
        <v>159</v>
      </c>
      <c r="F4878">
        <v>20.399999999999999</v>
      </c>
      <c r="G4878">
        <v>7.2</v>
      </c>
      <c r="H4878">
        <v>1023.722</v>
      </c>
      <c r="I4878">
        <v>39.332000000000001</v>
      </c>
      <c r="J4878">
        <v>836.18</v>
      </c>
      <c r="K4878">
        <v>803.66099999999994</v>
      </c>
    </row>
    <row r="4879" spans="1:11" x14ac:dyDescent="0.3">
      <c r="A4879">
        <v>7</v>
      </c>
      <c r="B4879">
        <v>22</v>
      </c>
      <c r="C4879">
        <v>12</v>
      </c>
      <c r="D4879">
        <v>868</v>
      </c>
      <c r="E4879">
        <v>161</v>
      </c>
      <c r="F4879">
        <v>21.1</v>
      </c>
      <c r="G4879">
        <v>8.8000000000000007</v>
      </c>
      <c r="H4879">
        <v>1038.1130000000001</v>
      </c>
      <c r="I4879">
        <v>38.095999999999997</v>
      </c>
      <c r="J4879">
        <v>851.84799999999996</v>
      </c>
      <c r="K4879">
        <v>818.596</v>
      </c>
    </row>
    <row r="4880" spans="1:11" x14ac:dyDescent="0.3">
      <c r="A4880">
        <v>7</v>
      </c>
      <c r="B4880">
        <v>22</v>
      </c>
      <c r="C4880">
        <v>13</v>
      </c>
      <c r="D4880">
        <v>858</v>
      </c>
      <c r="E4880">
        <v>157</v>
      </c>
      <c r="F4880">
        <v>20.399999999999999</v>
      </c>
      <c r="G4880">
        <v>9</v>
      </c>
      <c r="H4880">
        <v>992.702</v>
      </c>
      <c r="I4880">
        <v>36.427</v>
      </c>
      <c r="J4880">
        <v>819.39</v>
      </c>
      <c r="K4880">
        <v>787.64599999999996</v>
      </c>
    </row>
    <row r="4881" spans="1:11" x14ac:dyDescent="0.3">
      <c r="A4881">
        <v>7</v>
      </c>
      <c r="B4881">
        <v>22</v>
      </c>
      <c r="C4881">
        <v>14</v>
      </c>
      <c r="D4881">
        <v>835</v>
      </c>
      <c r="E4881">
        <v>147</v>
      </c>
      <c r="F4881">
        <v>19.600000000000001</v>
      </c>
      <c r="G4881">
        <v>9.1</v>
      </c>
      <c r="H4881">
        <v>872.55499999999995</v>
      </c>
      <c r="I4881">
        <v>33.542000000000002</v>
      </c>
      <c r="J4881">
        <v>726.80899999999997</v>
      </c>
      <c r="K4881">
        <v>699.16899999999998</v>
      </c>
    </row>
    <row r="4882" spans="1:11" x14ac:dyDescent="0.3">
      <c r="A4882">
        <v>7</v>
      </c>
      <c r="B4882">
        <v>22</v>
      </c>
      <c r="C4882">
        <v>15</v>
      </c>
      <c r="D4882">
        <v>789</v>
      </c>
      <c r="E4882">
        <v>132</v>
      </c>
      <c r="F4882">
        <v>18.899999999999999</v>
      </c>
      <c r="G4882">
        <v>9.3000000000000007</v>
      </c>
      <c r="H4882">
        <v>693.41800000000001</v>
      </c>
      <c r="I4882">
        <v>29.693999999999999</v>
      </c>
      <c r="J4882">
        <v>582.14599999999996</v>
      </c>
      <c r="K4882">
        <v>560.33500000000004</v>
      </c>
    </row>
    <row r="4883" spans="1:11" x14ac:dyDescent="0.3">
      <c r="A4883">
        <v>7</v>
      </c>
      <c r="B4883">
        <v>22</v>
      </c>
      <c r="C4883">
        <v>16</v>
      </c>
      <c r="D4883">
        <v>712</v>
      </c>
      <c r="E4883">
        <v>109</v>
      </c>
      <c r="F4883">
        <v>17.600000000000001</v>
      </c>
      <c r="G4883">
        <v>8.8000000000000007</v>
      </c>
      <c r="H4883">
        <v>473.178</v>
      </c>
      <c r="I4883">
        <v>25.01</v>
      </c>
      <c r="J4883">
        <v>394.58699999999999</v>
      </c>
      <c r="K4883">
        <v>379.27100000000002</v>
      </c>
    </row>
    <row r="4884" spans="1:11" x14ac:dyDescent="0.3">
      <c r="A4884">
        <v>7</v>
      </c>
      <c r="B4884">
        <v>22</v>
      </c>
      <c r="C4884">
        <v>17</v>
      </c>
      <c r="D4884">
        <v>569</v>
      </c>
      <c r="E4884">
        <v>80</v>
      </c>
      <c r="F4884">
        <v>16.3</v>
      </c>
      <c r="G4884">
        <v>8.1999999999999993</v>
      </c>
      <c r="H4884">
        <v>240.11600000000001</v>
      </c>
      <c r="I4884">
        <v>19.832999999999998</v>
      </c>
      <c r="J4884">
        <v>186.78700000000001</v>
      </c>
      <c r="K4884">
        <v>177.268</v>
      </c>
    </row>
    <row r="4885" spans="1:11" x14ac:dyDescent="0.3">
      <c r="A4885">
        <v>7</v>
      </c>
      <c r="B4885">
        <v>22</v>
      </c>
      <c r="C4885">
        <v>18</v>
      </c>
      <c r="D4885">
        <v>296</v>
      </c>
      <c r="E4885">
        <v>47</v>
      </c>
      <c r="F4885">
        <v>15</v>
      </c>
      <c r="G4885">
        <v>7.7</v>
      </c>
      <c r="H4885">
        <v>54.466999999999999</v>
      </c>
      <c r="I4885">
        <v>15.085000000000001</v>
      </c>
      <c r="J4885">
        <v>38.811</v>
      </c>
      <c r="K4885">
        <v>32.521999999999998</v>
      </c>
    </row>
    <row r="4886" spans="1:11" x14ac:dyDescent="0.3">
      <c r="A4886">
        <v>7</v>
      </c>
      <c r="B4886">
        <v>22</v>
      </c>
      <c r="C4886">
        <v>19</v>
      </c>
      <c r="D4886">
        <v>12</v>
      </c>
      <c r="E4886">
        <v>10</v>
      </c>
      <c r="F4886">
        <v>14.4</v>
      </c>
      <c r="G4886">
        <v>6.7</v>
      </c>
      <c r="H4886">
        <v>9.6980000000000004</v>
      </c>
      <c r="I4886">
        <v>13.343</v>
      </c>
      <c r="J4886">
        <v>8.6809999999999992</v>
      </c>
      <c r="K4886">
        <v>2.9580000000000002</v>
      </c>
    </row>
    <row r="4887" spans="1:11" x14ac:dyDescent="0.3">
      <c r="A4887">
        <v>7</v>
      </c>
      <c r="B4887">
        <v>22</v>
      </c>
      <c r="C4887">
        <v>20</v>
      </c>
      <c r="D4887">
        <v>0</v>
      </c>
      <c r="E4887">
        <v>0</v>
      </c>
      <c r="F4887">
        <v>13.9</v>
      </c>
      <c r="G4887">
        <v>5.6</v>
      </c>
      <c r="H4887">
        <v>0</v>
      </c>
      <c r="I4887">
        <v>13.9</v>
      </c>
      <c r="J4887">
        <v>0</v>
      </c>
      <c r="K4887">
        <v>0</v>
      </c>
    </row>
    <row r="4888" spans="1:11" x14ac:dyDescent="0.3">
      <c r="A4888">
        <v>7</v>
      </c>
      <c r="B4888">
        <v>22</v>
      </c>
      <c r="C4888">
        <v>21</v>
      </c>
      <c r="D4888">
        <v>0</v>
      </c>
      <c r="E4888">
        <v>0</v>
      </c>
      <c r="F4888">
        <v>13.3</v>
      </c>
      <c r="G4888">
        <v>4.5999999999999996</v>
      </c>
      <c r="H4888">
        <v>0</v>
      </c>
      <c r="I4888">
        <v>13.3</v>
      </c>
      <c r="J4888">
        <v>0</v>
      </c>
      <c r="K4888">
        <v>0</v>
      </c>
    </row>
    <row r="4889" spans="1:11" x14ac:dyDescent="0.3">
      <c r="A4889">
        <v>7</v>
      </c>
      <c r="B4889">
        <v>22</v>
      </c>
      <c r="C4889">
        <v>22</v>
      </c>
      <c r="D4889">
        <v>0</v>
      </c>
      <c r="E4889">
        <v>0</v>
      </c>
      <c r="F4889">
        <v>13.1</v>
      </c>
      <c r="G4889">
        <v>4.5999999999999996</v>
      </c>
      <c r="H4889">
        <v>0</v>
      </c>
      <c r="I4889">
        <v>13.1</v>
      </c>
      <c r="J4889">
        <v>0</v>
      </c>
      <c r="K4889">
        <v>0</v>
      </c>
    </row>
    <row r="4890" spans="1:11" x14ac:dyDescent="0.3">
      <c r="A4890">
        <v>7</v>
      </c>
      <c r="B4890">
        <v>22</v>
      </c>
      <c r="C4890">
        <v>23</v>
      </c>
      <c r="D4890">
        <v>0</v>
      </c>
      <c r="E4890">
        <v>0</v>
      </c>
      <c r="F4890">
        <v>13</v>
      </c>
      <c r="G4890">
        <v>4.5999999999999996</v>
      </c>
      <c r="H4890">
        <v>0</v>
      </c>
      <c r="I4890">
        <v>13</v>
      </c>
      <c r="J4890">
        <v>0</v>
      </c>
      <c r="K4890">
        <v>0</v>
      </c>
    </row>
    <row r="4891" spans="1:11" x14ac:dyDescent="0.3">
      <c r="A4891">
        <v>7</v>
      </c>
      <c r="B4891">
        <v>23</v>
      </c>
      <c r="C4891">
        <v>0</v>
      </c>
      <c r="D4891">
        <v>0</v>
      </c>
      <c r="E4891">
        <v>0</v>
      </c>
      <c r="F4891">
        <v>12.8</v>
      </c>
      <c r="G4891">
        <v>4.5999999999999996</v>
      </c>
      <c r="H4891">
        <v>0</v>
      </c>
      <c r="I4891">
        <v>12.8</v>
      </c>
      <c r="J4891">
        <v>0</v>
      </c>
      <c r="K4891">
        <v>0</v>
      </c>
    </row>
    <row r="4892" spans="1:11" x14ac:dyDescent="0.3">
      <c r="A4892">
        <v>7</v>
      </c>
      <c r="B4892">
        <v>23</v>
      </c>
      <c r="C4892">
        <v>1</v>
      </c>
      <c r="D4892">
        <v>0</v>
      </c>
      <c r="E4892">
        <v>0</v>
      </c>
      <c r="F4892">
        <v>12.8</v>
      </c>
      <c r="G4892">
        <v>3.8</v>
      </c>
      <c r="H4892">
        <v>0</v>
      </c>
      <c r="I4892">
        <v>12.8</v>
      </c>
      <c r="J4892">
        <v>0</v>
      </c>
      <c r="K4892">
        <v>0</v>
      </c>
    </row>
    <row r="4893" spans="1:11" x14ac:dyDescent="0.3">
      <c r="A4893">
        <v>7</v>
      </c>
      <c r="B4893">
        <v>23</v>
      </c>
      <c r="C4893">
        <v>2</v>
      </c>
      <c r="D4893">
        <v>0</v>
      </c>
      <c r="E4893">
        <v>0</v>
      </c>
      <c r="F4893">
        <v>12.8</v>
      </c>
      <c r="G4893">
        <v>2.9</v>
      </c>
      <c r="H4893">
        <v>0</v>
      </c>
      <c r="I4893">
        <v>12.8</v>
      </c>
      <c r="J4893">
        <v>0</v>
      </c>
      <c r="K4893">
        <v>0</v>
      </c>
    </row>
    <row r="4894" spans="1:11" x14ac:dyDescent="0.3">
      <c r="A4894">
        <v>7</v>
      </c>
      <c r="B4894">
        <v>23</v>
      </c>
      <c r="C4894">
        <v>3</v>
      </c>
      <c r="D4894">
        <v>0</v>
      </c>
      <c r="E4894">
        <v>0</v>
      </c>
      <c r="F4894">
        <v>12.8</v>
      </c>
      <c r="G4894">
        <v>2.1</v>
      </c>
      <c r="H4894">
        <v>0</v>
      </c>
      <c r="I4894">
        <v>12.8</v>
      </c>
      <c r="J4894">
        <v>0</v>
      </c>
      <c r="K4894">
        <v>0</v>
      </c>
    </row>
    <row r="4895" spans="1:11" x14ac:dyDescent="0.3">
      <c r="A4895">
        <v>7</v>
      </c>
      <c r="B4895">
        <v>23</v>
      </c>
      <c r="C4895">
        <v>4</v>
      </c>
      <c r="D4895">
        <v>0</v>
      </c>
      <c r="E4895">
        <v>0</v>
      </c>
      <c r="F4895">
        <v>13.3</v>
      </c>
      <c r="G4895">
        <v>1.4</v>
      </c>
      <c r="H4895">
        <v>0</v>
      </c>
      <c r="I4895">
        <v>13.3</v>
      </c>
      <c r="J4895">
        <v>0</v>
      </c>
      <c r="K4895">
        <v>0</v>
      </c>
    </row>
    <row r="4896" spans="1:11" x14ac:dyDescent="0.3">
      <c r="A4896">
        <v>7</v>
      </c>
      <c r="B4896">
        <v>23</v>
      </c>
      <c r="C4896">
        <v>5</v>
      </c>
      <c r="D4896">
        <v>88</v>
      </c>
      <c r="E4896">
        <v>23</v>
      </c>
      <c r="F4896">
        <v>13.9</v>
      </c>
      <c r="G4896">
        <v>0.7</v>
      </c>
      <c r="H4896">
        <v>19.324000000000002</v>
      </c>
      <c r="I4896">
        <v>11.509</v>
      </c>
      <c r="J4896">
        <v>17.402999999999999</v>
      </c>
      <c r="K4896">
        <v>11.519</v>
      </c>
    </row>
    <row r="4897" spans="1:11" x14ac:dyDescent="0.3">
      <c r="A4897">
        <v>7</v>
      </c>
      <c r="B4897">
        <v>23</v>
      </c>
      <c r="C4897">
        <v>6</v>
      </c>
      <c r="D4897">
        <v>309</v>
      </c>
      <c r="E4897">
        <v>61</v>
      </c>
      <c r="F4897">
        <v>14.4</v>
      </c>
      <c r="G4897">
        <v>0</v>
      </c>
      <c r="H4897">
        <v>105.48</v>
      </c>
      <c r="I4897">
        <v>15.894</v>
      </c>
      <c r="J4897">
        <v>77.808999999999997</v>
      </c>
      <c r="K4897">
        <v>70.741</v>
      </c>
    </row>
    <row r="4898" spans="1:11" x14ac:dyDescent="0.3">
      <c r="A4898">
        <v>7</v>
      </c>
      <c r="B4898">
        <v>23</v>
      </c>
      <c r="C4898">
        <v>7</v>
      </c>
      <c r="D4898">
        <v>670</v>
      </c>
      <c r="E4898">
        <v>81</v>
      </c>
      <c r="F4898">
        <v>16.100000000000001</v>
      </c>
      <c r="G4898">
        <v>1.5</v>
      </c>
      <c r="H4898">
        <v>343.84100000000001</v>
      </c>
      <c r="I4898">
        <v>25.81</v>
      </c>
      <c r="J4898">
        <v>275.85000000000002</v>
      </c>
      <c r="K4898">
        <v>264.02699999999999</v>
      </c>
    </row>
    <row r="4899" spans="1:11" x14ac:dyDescent="0.3">
      <c r="A4899">
        <v>7</v>
      </c>
      <c r="B4899">
        <v>23</v>
      </c>
      <c r="C4899">
        <v>8</v>
      </c>
      <c r="D4899">
        <v>749</v>
      </c>
      <c r="E4899">
        <v>110</v>
      </c>
      <c r="F4899">
        <v>17.7</v>
      </c>
      <c r="G4899">
        <v>3.1</v>
      </c>
      <c r="H4899">
        <v>566.99</v>
      </c>
      <c r="I4899">
        <v>32.396999999999998</v>
      </c>
      <c r="J4899">
        <v>467.28300000000002</v>
      </c>
      <c r="K4899">
        <v>449.59300000000002</v>
      </c>
    </row>
    <row r="4900" spans="1:11" x14ac:dyDescent="0.3">
      <c r="A4900">
        <v>7</v>
      </c>
      <c r="B4900">
        <v>23</v>
      </c>
      <c r="C4900">
        <v>9</v>
      </c>
      <c r="D4900">
        <v>822</v>
      </c>
      <c r="E4900">
        <v>128</v>
      </c>
      <c r="F4900">
        <v>19.399999999999999</v>
      </c>
      <c r="G4900">
        <v>4.5999999999999996</v>
      </c>
      <c r="H4900">
        <v>778.21199999999999</v>
      </c>
      <c r="I4900">
        <v>37.54</v>
      </c>
      <c r="J4900">
        <v>637.46299999999997</v>
      </c>
      <c r="K4900">
        <v>613.50800000000004</v>
      </c>
    </row>
    <row r="4901" spans="1:11" x14ac:dyDescent="0.3">
      <c r="A4901">
        <v>7</v>
      </c>
      <c r="B4901">
        <v>23</v>
      </c>
      <c r="C4901">
        <v>10</v>
      </c>
      <c r="D4901">
        <v>862</v>
      </c>
      <c r="E4901">
        <v>139</v>
      </c>
      <c r="F4901">
        <v>19.8</v>
      </c>
      <c r="G4901">
        <v>5.0999999999999996</v>
      </c>
      <c r="H4901">
        <v>930.92</v>
      </c>
      <c r="I4901">
        <v>40.722999999999999</v>
      </c>
      <c r="J4901">
        <v>756.00300000000004</v>
      </c>
      <c r="K4901">
        <v>727.1</v>
      </c>
    </row>
    <row r="4902" spans="1:11" x14ac:dyDescent="0.3">
      <c r="A4902">
        <v>7</v>
      </c>
      <c r="B4902">
        <v>23</v>
      </c>
      <c r="C4902">
        <v>11</v>
      </c>
      <c r="D4902">
        <v>871</v>
      </c>
      <c r="E4902">
        <v>145</v>
      </c>
      <c r="F4902">
        <v>20.2</v>
      </c>
      <c r="G4902">
        <v>5.7</v>
      </c>
      <c r="H4902">
        <v>1011.523</v>
      </c>
      <c r="I4902">
        <v>41.77</v>
      </c>
      <c r="J4902">
        <v>818.79200000000003</v>
      </c>
      <c r="K4902">
        <v>787.07600000000002</v>
      </c>
    </row>
    <row r="4903" spans="1:11" x14ac:dyDescent="0.3">
      <c r="A4903">
        <v>7</v>
      </c>
      <c r="B4903">
        <v>23</v>
      </c>
      <c r="C4903">
        <v>12</v>
      </c>
      <c r="D4903">
        <v>884</v>
      </c>
      <c r="E4903">
        <v>147</v>
      </c>
      <c r="F4903">
        <v>20.6</v>
      </c>
      <c r="G4903">
        <v>6.2</v>
      </c>
      <c r="H4903">
        <v>1040.6510000000001</v>
      </c>
      <c r="I4903">
        <v>41.829000000000001</v>
      </c>
      <c r="J4903">
        <v>842.23900000000003</v>
      </c>
      <c r="K4903">
        <v>809.43700000000001</v>
      </c>
    </row>
    <row r="4904" spans="1:11" x14ac:dyDescent="0.3">
      <c r="A4904">
        <v>7</v>
      </c>
      <c r="B4904">
        <v>23</v>
      </c>
      <c r="C4904">
        <v>13</v>
      </c>
      <c r="D4904">
        <v>874</v>
      </c>
      <c r="E4904">
        <v>143</v>
      </c>
      <c r="F4904">
        <v>20</v>
      </c>
      <c r="G4904">
        <v>7.7</v>
      </c>
      <c r="H4904">
        <v>987.65700000000004</v>
      </c>
      <c r="I4904">
        <v>37.655000000000001</v>
      </c>
      <c r="J4904">
        <v>811.57299999999998</v>
      </c>
      <c r="K4904">
        <v>780.18700000000001</v>
      </c>
    </row>
    <row r="4905" spans="1:11" x14ac:dyDescent="0.3">
      <c r="A4905">
        <v>7</v>
      </c>
      <c r="B4905">
        <v>23</v>
      </c>
      <c r="C4905">
        <v>14</v>
      </c>
      <c r="D4905">
        <v>850</v>
      </c>
      <c r="E4905">
        <v>135</v>
      </c>
      <c r="F4905">
        <v>19.5</v>
      </c>
      <c r="G4905">
        <v>9.3000000000000007</v>
      </c>
      <c r="H4905">
        <v>873.27700000000004</v>
      </c>
      <c r="I4905">
        <v>33.244</v>
      </c>
      <c r="J4905">
        <v>728.173</v>
      </c>
      <c r="K4905">
        <v>700.47500000000002</v>
      </c>
    </row>
    <row r="4906" spans="1:11" x14ac:dyDescent="0.3">
      <c r="A4906">
        <v>7</v>
      </c>
      <c r="B4906">
        <v>23</v>
      </c>
      <c r="C4906">
        <v>15</v>
      </c>
      <c r="D4906">
        <v>812</v>
      </c>
      <c r="E4906">
        <v>121</v>
      </c>
      <c r="F4906">
        <v>18.899999999999999</v>
      </c>
      <c r="G4906">
        <v>10.8</v>
      </c>
      <c r="H4906">
        <v>698.45</v>
      </c>
      <c r="I4906">
        <v>28.709</v>
      </c>
      <c r="J4906">
        <v>588.32299999999998</v>
      </c>
      <c r="K4906">
        <v>566.27800000000002</v>
      </c>
    </row>
    <row r="4907" spans="1:11" x14ac:dyDescent="0.3">
      <c r="A4907">
        <v>7</v>
      </c>
      <c r="B4907">
        <v>23</v>
      </c>
      <c r="C4907">
        <v>16</v>
      </c>
      <c r="D4907">
        <v>734</v>
      </c>
      <c r="E4907">
        <v>100</v>
      </c>
      <c r="F4907">
        <v>17</v>
      </c>
      <c r="G4907">
        <v>9.8000000000000007</v>
      </c>
      <c r="H4907">
        <v>475.79399999999998</v>
      </c>
      <c r="I4907">
        <v>23.91</v>
      </c>
      <c r="J4907">
        <v>397.95800000000003</v>
      </c>
      <c r="K4907">
        <v>382.536</v>
      </c>
    </row>
    <row r="4908" spans="1:11" x14ac:dyDescent="0.3">
      <c r="A4908">
        <v>7</v>
      </c>
      <c r="B4908">
        <v>23</v>
      </c>
      <c r="C4908">
        <v>17</v>
      </c>
      <c r="D4908">
        <v>542</v>
      </c>
      <c r="E4908">
        <v>76</v>
      </c>
      <c r="F4908">
        <v>15.2</v>
      </c>
      <c r="G4908">
        <v>8.6999999999999993</v>
      </c>
      <c r="H4908">
        <v>228.274</v>
      </c>
      <c r="I4908">
        <v>18.38</v>
      </c>
      <c r="J4908">
        <v>178.37799999999999</v>
      </c>
      <c r="K4908">
        <v>169.06200000000001</v>
      </c>
    </row>
    <row r="4909" spans="1:11" x14ac:dyDescent="0.3">
      <c r="A4909">
        <v>7</v>
      </c>
      <c r="B4909">
        <v>23</v>
      </c>
      <c r="C4909">
        <v>18</v>
      </c>
      <c r="D4909">
        <v>274</v>
      </c>
      <c r="E4909">
        <v>50</v>
      </c>
      <c r="F4909">
        <v>13.3</v>
      </c>
      <c r="G4909">
        <v>7.7</v>
      </c>
      <c r="H4909">
        <v>55.627000000000002</v>
      </c>
      <c r="I4909">
        <v>13.369</v>
      </c>
      <c r="J4909">
        <v>40.909999999999997</v>
      </c>
      <c r="K4909">
        <v>34.58</v>
      </c>
    </row>
    <row r="4910" spans="1:11" x14ac:dyDescent="0.3">
      <c r="A4910">
        <v>7</v>
      </c>
      <c r="B4910">
        <v>23</v>
      </c>
      <c r="C4910">
        <v>19</v>
      </c>
      <c r="D4910">
        <v>14</v>
      </c>
      <c r="E4910">
        <v>7</v>
      </c>
      <c r="F4910">
        <v>12.8</v>
      </c>
      <c r="G4910">
        <v>6.7</v>
      </c>
      <c r="H4910">
        <v>6.7889999999999997</v>
      </c>
      <c r="I4910">
        <v>11.67</v>
      </c>
      <c r="J4910">
        <v>6.1109999999999998</v>
      </c>
      <c r="K4910">
        <v>0.435</v>
      </c>
    </row>
    <row r="4911" spans="1:11" x14ac:dyDescent="0.3">
      <c r="A4911">
        <v>7</v>
      </c>
      <c r="B4911">
        <v>23</v>
      </c>
      <c r="C4911">
        <v>20</v>
      </c>
      <c r="D4911">
        <v>0</v>
      </c>
      <c r="E4911">
        <v>0</v>
      </c>
      <c r="F4911">
        <v>12.2</v>
      </c>
      <c r="G4911">
        <v>5.6</v>
      </c>
      <c r="H4911">
        <v>0</v>
      </c>
      <c r="I4911">
        <v>12.2</v>
      </c>
      <c r="J4911">
        <v>0</v>
      </c>
      <c r="K4911">
        <v>0</v>
      </c>
    </row>
    <row r="4912" spans="1:11" x14ac:dyDescent="0.3">
      <c r="A4912">
        <v>7</v>
      </c>
      <c r="B4912">
        <v>23</v>
      </c>
      <c r="C4912">
        <v>21</v>
      </c>
      <c r="D4912">
        <v>0</v>
      </c>
      <c r="E4912">
        <v>0</v>
      </c>
      <c r="F4912">
        <v>11.7</v>
      </c>
      <c r="G4912">
        <v>4.5999999999999996</v>
      </c>
      <c r="H4912">
        <v>0</v>
      </c>
      <c r="I4912">
        <v>11.7</v>
      </c>
      <c r="J4912">
        <v>0</v>
      </c>
      <c r="K4912">
        <v>0</v>
      </c>
    </row>
    <row r="4913" spans="1:11" x14ac:dyDescent="0.3">
      <c r="A4913">
        <v>7</v>
      </c>
      <c r="B4913">
        <v>23</v>
      </c>
      <c r="C4913">
        <v>22</v>
      </c>
      <c r="D4913">
        <v>0</v>
      </c>
      <c r="E4913">
        <v>0</v>
      </c>
      <c r="F4913">
        <v>11.9</v>
      </c>
      <c r="G4913">
        <v>3.8</v>
      </c>
      <c r="H4913">
        <v>0</v>
      </c>
      <c r="I4913">
        <v>11.9</v>
      </c>
      <c r="J4913">
        <v>0</v>
      </c>
      <c r="K4913">
        <v>0</v>
      </c>
    </row>
    <row r="4914" spans="1:11" x14ac:dyDescent="0.3">
      <c r="A4914">
        <v>7</v>
      </c>
      <c r="B4914">
        <v>23</v>
      </c>
      <c r="C4914">
        <v>23</v>
      </c>
      <c r="D4914">
        <v>0</v>
      </c>
      <c r="E4914">
        <v>0</v>
      </c>
      <c r="F4914">
        <v>12</v>
      </c>
      <c r="G4914">
        <v>2.9</v>
      </c>
      <c r="H4914">
        <v>0</v>
      </c>
      <c r="I4914">
        <v>12</v>
      </c>
      <c r="J4914">
        <v>0</v>
      </c>
      <c r="K4914">
        <v>0</v>
      </c>
    </row>
    <row r="4915" spans="1:11" x14ac:dyDescent="0.3">
      <c r="A4915">
        <v>7</v>
      </c>
      <c r="B4915">
        <v>24</v>
      </c>
      <c r="C4915">
        <v>0</v>
      </c>
      <c r="D4915">
        <v>0</v>
      </c>
      <c r="E4915">
        <v>0</v>
      </c>
      <c r="F4915">
        <v>12.2</v>
      </c>
      <c r="G4915">
        <v>2.1</v>
      </c>
      <c r="H4915">
        <v>0</v>
      </c>
      <c r="I4915">
        <v>12.2</v>
      </c>
      <c r="J4915">
        <v>0</v>
      </c>
      <c r="K4915">
        <v>0</v>
      </c>
    </row>
    <row r="4916" spans="1:11" x14ac:dyDescent="0.3">
      <c r="A4916">
        <v>7</v>
      </c>
      <c r="B4916">
        <v>24</v>
      </c>
      <c r="C4916">
        <v>1</v>
      </c>
      <c r="D4916">
        <v>0</v>
      </c>
      <c r="E4916">
        <v>0</v>
      </c>
      <c r="F4916">
        <v>12.4</v>
      </c>
      <c r="G4916">
        <v>1.9</v>
      </c>
      <c r="H4916">
        <v>0</v>
      </c>
      <c r="I4916">
        <v>12.4</v>
      </c>
      <c r="J4916">
        <v>0</v>
      </c>
      <c r="K4916">
        <v>0</v>
      </c>
    </row>
    <row r="4917" spans="1:11" x14ac:dyDescent="0.3">
      <c r="A4917">
        <v>7</v>
      </c>
      <c r="B4917">
        <v>24</v>
      </c>
      <c r="C4917">
        <v>2</v>
      </c>
      <c r="D4917">
        <v>0</v>
      </c>
      <c r="E4917">
        <v>0</v>
      </c>
      <c r="F4917">
        <v>12.6</v>
      </c>
      <c r="G4917">
        <v>1.7</v>
      </c>
      <c r="H4917">
        <v>0</v>
      </c>
      <c r="I4917">
        <v>12.6</v>
      </c>
      <c r="J4917">
        <v>0</v>
      </c>
      <c r="K4917">
        <v>0</v>
      </c>
    </row>
    <row r="4918" spans="1:11" x14ac:dyDescent="0.3">
      <c r="A4918">
        <v>7</v>
      </c>
      <c r="B4918">
        <v>24</v>
      </c>
      <c r="C4918">
        <v>3</v>
      </c>
      <c r="D4918">
        <v>0</v>
      </c>
      <c r="E4918">
        <v>0</v>
      </c>
      <c r="F4918">
        <v>12.8</v>
      </c>
      <c r="G4918">
        <v>1.5</v>
      </c>
      <c r="H4918">
        <v>0</v>
      </c>
      <c r="I4918">
        <v>12.8</v>
      </c>
      <c r="J4918">
        <v>0</v>
      </c>
      <c r="K4918">
        <v>0</v>
      </c>
    </row>
    <row r="4919" spans="1:11" x14ac:dyDescent="0.3">
      <c r="A4919">
        <v>7</v>
      </c>
      <c r="B4919">
        <v>24</v>
      </c>
      <c r="C4919">
        <v>4</v>
      </c>
      <c r="D4919">
        <v>0</v>
      </c>
      <c r="E4919">
        <v>0</v>
      </c>
      <c r="F4919">
        <v>13.2</v>
      </c>
      <c r="G4919">
        <v>2.2000000000000002</v>
      </c>
      <c r="H4919">
        <v>0</v>
      </c>
      <c r="I4919">
        <v>13.2</v>
      </c>
      <c r="J4919">
        <v>0</v>
      </c>
      <c r="K4919">
        <v>0</v>
      </c>
    </row>
    <row r="4920" spans="1:11" x14ac:dyDescent="0.3">
      <c r="A4920">
        <v>7</v>
      </c>
      <c r="B4920">
        <v>24</v>
      </c>
      <c r="C4920">
        <v>5</v>
      </c>
      <c r="D4920">
        <v>0</v>
      </c>
      <c r="E4920">
        <v>26</v>
      </c>
      <c r="F4920">
        <v>13.5</v>
      </c>
      <c r="G4920">
        <v>2.9</v>
      </c>
      <c r="H4920">
        <v>24.123000000000001</v>
      </c>
      <c r="I4920">
        <v>12.111000000000001</v>
      </c>
      <c r="J4920">
        <v>21.681999999999999</v>
      </c>
      <c r="K4920">
        <v>15.718</v>
      </c>
    </row>
    <row r="4921" spans="1:11" x14ac:dyDescent="0.3">
      <c r="A4921">
        <v>7</v>
      </c>
      <c r="B4921">
        <v>24</v>
      </c>
      <c r="C4921">
        <v>6</v>
      </c>
      <c r="D4921">
        <v>2</v>
      </c>
      <c r="E4921">
        <v>50</v>
      </c>
      <c r="F4921">
        <v>13.9</v>
      </c>
      <c r="G4921">
        <v>3.6</v>
      </c>
      <c r="H4921">
        <v>47.774999999999999</v>
      </c>
      <c r="I4921">
        <v>13.323</v>
      </c>
      <c r="J4921">
        <v>42.662999999999997</v>
      </c>
      <c r="K4921">
        <v>36.298999999999999</v>
      </c>
    </row>
    <row r="4922" spans="1:11" x14ac:dyDescent="0.3">
      <c r="A4922">
        <v>7</v>
      </c>
      <c r="B4922">
        <v>24</v>
      </c>
      <c r="C4922">
        <v>7</v>
      </c>
      <c r="D4922">
        <v>83</v>
      </c>
      <c r="E4922">
        <v>210</v>
      </c>
      <c r="F4922">
        <v>15.2</v>
      </c>
      <c r="G4922">
        <v>3.6</v>
      </c>
      <c r="H4922">
        <v>231.315</v>
      </c>
      <c r="I4922">
        <v>19.594999999999999</v>
      </c>
      <c r="J4922">
        <v>200.28</v>
      </c>
      <c r="K4922">
        <v>190.429</v>
      </c>
    </row>
    <row r="4923" spans="1:11" x14ac:dyDescent="0.3">
      <c r="A4923">
        <v>7</v>
      </c>
      <c r="B4923">
        <v>24</v>
      </c>
      <c r="C4923">
        <v>8</v>
      </c>
      <c r="D4923">
        <v>246</v>
      </c>
      <c r="E4923">
        <v>309</v>
      </c>
      <c r="F4923">
        <v>16.5</v>
      </c>
      <c r="G4923">
        <v>3.6</v>
      </c>
      <c r="H4923">
        <v>450.12799999999999</v>
      </c>
      <c r="I4923">
        <v>27.181999999999999</v>
      </c>
      <c r="J4923">
        <v>381.57</v>
      </c>
      <c r="K4923">
        <v>366.661</v>
      </c>
    </row>
    <row r="4924" spans="1:11" x14ac:dyDescent="0.3">
      <c r="A4924">
        <v>7</v>
      </c>
      <c r="B4924">
        <v>24</v>
      </c>
      <c r="C4924">
        <v>9</v>
      </c>
      <c r="D4924">
        <v>391</v>
      </c>
      <c r="E4924">
        <v>311</v>
      </c>
      <c r="F4924">
        <v>17.8</v>
      </c>
      <c r="G4924">
        <v>3.6</v>
      </c>
      <c r="H4924">
        <v>619.28800000000001</v>
      </c>
      <c r="I4924">
        <v>33.450000000000003</v>
      </c>
      <c r="J4924">
        <v>515.66399999999999</v>
      </c>
      <c r="K4924">
        <v>496.29199999999997</v>
      </c>
    </row>
    <row r="4925" spans="1:11" x14ac:dyDescent="0.3">
      <c r="A4925">
        <v>7</v>
      </c>
      <c r="B4925">
        <v>24</v>
      </c>
      <c r="C4925">
        <v>10</v>
      </c>
      <c r="D4925">
        <v>503</v>
      </c>
      <c r="E4925">
        <v>333</v>
      </c>
      <c r="F4925">
        <v>19.100000000000001</v>
      </c>
      <c r="G4925">
        <v>3.8</v>
      </c>
      <c r="H4925">
        <v>806.73800000000006</v>
      </c>
      <c r="I4925">
        <v>39.536000000000001</v>
      </c>
      <c r="J4925">
        <v>658.18499999999995</v>
      </c>
      <c r="K4925">
        <v>633.399</v>
      </c>
    </row>
    <row r="4926" spans="1:11" x14ac:dyDescent="0.3">
      <c r="A4926">
        <v>7</v>
      </c>
      <c r="B4926">
        <v>24</v>
      </c>
      <c r="C4926">
        <v>11</v>
      </c>
      <c r="D4926">
        <v>574</v>
      </c>
      <c r="E4926">
        <v>367</v>
      </c>
      <c r="F4926">
        <v>20.399999999999999</v>
      </c>
      <c r="G4926">
        <v>3.9</v>
      </c>
      <c r="H4926">
        <v>954.29300000000001</v>
      </c>
      <c r="I4926">
        <v>44.673000000000002</v>
      </c>
      <c r="J4926">
        <v>764.14700000000005</v>
      </c>
      <c r="K4926">
        <v>734.88699999999994</v>
      </c>
    </row>
    <row r="4927" spans="1:11" x14ac:dyDescent="0.3">
      <c r="A4927">
        <v>7</v>
      </c>
      <c r="B4927">
        <v>24</v>
      </c>
      <c r="C4927">
        <v>12</v>
      </c>
      <c r="D4927">
        <v>692</v>
      </c>
      <c r="E4927">
        <v>287</v>
      </c>
      <c r="F4927">
        <v>21.7</v>
      </c>
      <c r="G4927">
        <v>4.0999999999999996</v>
      </c>
      <c r="H4927">
        <v>1003.123</v>
      </c>
      <c r="I4927">
        <v>47.058999999999997</v>
      </c>
      <c r="J4927">
        <v>796.07600000000002</v>
      </c>
      <c r="K4927">
        <v>765.39300000000003</v>
      </c>
    </row>
    <row r="4928" spans="1:11" x14ac:dyDescent="0.3">
      <c r="A4928">
        <v>7</v>
      </c>
      <c r="B4928">
        <v>24</v>
      </c>
      <c r="C4928">
        <v>13</v>
      </c>
      <c r="D4928">
        <v>677</v>
      </c>
      <c r="E4928">
        <v>279</v>
      </c>
      <c r="F4928">
        <v>21.7</v>
      </c>
      <c r="G4928">
        <v>5.3</v>
      </c>
      <c r="H4928">
        <v>947.24</v>
      </c>
      <c r="I4928">
        <v>42.994</v>
      </c>
      <c r="J4928">
        <v>763.178</v>
      </c>
      <c r="K4928">
        <v>733.96100000000001</v>
      </c>
    </row>
    <row r="4929" spans="1:11" x14ac:dyDescent="0.3">
      <c r="A4929">
        <v>7</v>
      </c>
      <c r="B4929">
        <v>24</v>
      </c>
      <c r="C4929">
        <v>14</v>
      </c>
      <c r="D4929">
        <v>648</v>
      </c>
      <c r="E4929">
        <v>260</v>
      </c>
      <c r="F4929">
        <v>21.7</v>
      </c>
      <c r="G4929">
        <v>6.5</v>
      </c>
      <c r="H4929">
        <v>828.64599999999996</v>
      </c>
      <c r="I4929">
        <v>38.155999999999999</v>
      </c>
      <c r="J4929">
        <v>678.94</v>
      </c>
      <c r="K4929">
        <v>653.30899999999997</v>
      </c>
    </row>
    <row r="4930" spans="1:11" x14ac:dyDescent="0.3">
      <c r="A4930">
        <v>7</v>
      </c>
      <c r="B4930">
        <v>24</v>
      </c>
      <c r="C4930">
        <v>15</v>
      </c>
      <c r="D4930">
        <v>584</v>
      </c>
      <c r="E4930">
        <v>229</v>
      </c>
      <c r="F4930">
        <v>21.7</v>
      </c>
      <c r="G4930">
        <v>7.7</v>
      </c>
      <c r="H4930">
        <v>644.76900000000001</v>
      </c>
      <c r="I4930">
        <v>33.084000000000003</v>
      </c>
      <c r="J4930">
        <v>535.58900000000006</v>
      </c>
      <c r="K4930">
        <v>515.50199999999995</v>
      </c>
    </row>
    <row r="4931" spans="1:11" x14ac:dyDescent="0.3">
      <c r="A4931">
        <v>7</v>
      </c>
      <c r="B4931">
        <v>24</v>
      </c>
      <c r="C4931">
        <v>16</v>
      </c>
      <c r="D4931">
        <v>482</v>
      </c>
      <c r="E4931">
        <v>183</v>
      </c>
      <c r="F4931">
        <v>19.5</v>
      </c>
      <c r="G4931">
        <v>7.7</v>
      </c>
      <c r="H4931">
        <v>426.714</v>
      </c>
      <c r="I4931">
        <v>26.765999999999998</v>
      </c>
      <c r="J4931">
        <v>356.37700000000001</v>
      </c>
      <c r="K4931">
        <v>342.23700000000002</v>
      </c>
    </row>
    <row r="4932" spans="1:11" x14ac:dyDescent="0.3">
      <c r="A4932">
        <v>7</v>
      </c>
      <c r="B4932">
        <v>24</v>
      </c>
      <c r="C4932">
        <v>17</v>
      </c>
      <c r="D4932">
        <v>317</v>
      </c>
      <c r="E4932">
        <v>125</v>
      </c>
      <c r="F4932">
        <v>17.2</v>
      </c>
      <c r="G4932">
        <v>7.7</v>
      </c>
      <c r="H4932">
        <v>208.48099999999999</v>
      </c>
      <c r="I4932">
        <v>20.288</v>
      </c>
      <c r="J4932">
        <v>169.15899999999999</v>
      </c>
      <c r="K4932">
        <v>160.06299999999999</v>
      </c>
    </row>
    <row r="4933" spans="1:11" x14ac:dyDescent="0.3">
      <c r="A4933">
        <v>7</v>
      </c>
      <c r="B4933">
        <v>24</v>
      </c>
      <c r="C4933">
        <v>18</v>
      </c>
      <c r="D4933">
        <v>84</v>
      </c>
      <c r="E4933">
        <v>61</v>
      </c>
      <c r="F4933">
        <v>15</v>
      </c>
      <c r="G4933">
        <v>7.7</v>
      </c>
      <c r="H4933">
        <v>57.753999999999998</v>
      </c>
      <c r="I4933">
        <v>15.099</v>
      </c>
      <c r="J4933">
        <v>48.722000000000001</v>
      </c>
      <c r="K4933">
        <v>42.238999999999997</v>
      </c>
    </row>
    <row r="4934" spans="1:11" x14ac:dyDescent="0.3">
      <c r="A4934">
        <v>7</v>
      </c>
      <c r="B4934">
        <v>24</v>
      </c>
      <c r="C4934">
        <v>19</v>
      </c>
      <c r="D4934">
        <v>0</v>
      </c>
      <c r="E4934">
        <v>9</v>
      </c>
      <c r="F4934">
        <v>14.3</v>
      </c>
      <c r="G4934">
        <v>7</v>
      </c>
      <c r="H4934">
        <v>8.7289999999999992</v>
      </c>
      <c r="I4934">
        <v>13.257</v>
      </c>
      <c r="J4934">
        <v>7.8150000000000004</v>
      </c>
      <c r="K4934">
        <v>2.1080000000000001</v>
      </c>
    </row>
    <row r="4935" spans="1:11" x14ac:dyDescent="0.3">
      <c r="A4935">
        <v>7</v>
      </c>
      <c r="B4935">
        <v>24</v>
      </c>
      <c r="C4935">
        <v>20</v>
      </c>
      <c r="D4935">
        <v>0</v>
      </c>
      <c r="E4935">
        <v>0</v>
      </c>
      <c r="F4935">
        <v>13.5</v>
      </c>
      <c r="G4935">
        <v>6.4</v>
      </c>
      <c r="H4935">
        <v>0</v>
      </c>
      <c r="I4935">
        <v>13.5</v>
      </c>
      <c r="J4935">
        <v>0</v>
      </c>
      <c r="K4935">
        <v>0</v>
      </c>
    </row>
    <row r="4936" spans="1:11" x14ac:dyDescent="0.3">
      <c r="A4936">
        <v>7</v>
      </c>
      <c r="B4936">
        <v>24</v>
      </c>
      <c r="C4936">
        <v>21</v>
      </c>
      <c r="D4936">
        <v>0</v>
      </c>
      <c r="E4936">
        <v>0</v>
      </c>
      <c r="F4936">
        <v>12.8</v>
      </c>
      <c r="G4936">
        <v>5.7</v>
      </c>
      <c r="H4936">
        <v>0</v>
      </c>
      <c r="I4936">
        <v>12.8</v>
      </c>
      <c r="J4936">
        <v>0</v>
      </c>
      <c r="K4936">
        <v>0</v>
      </c>
    </row>
    <row r="4937" spans="1:11" x14ac:dyDescent="0.3">
      <c r="A4937">
        <v>7</v>
      </c>
      <c r="B4937">
        <v>24</v>
      </c>
      <c r="C4937">
        <v>22</v>
      </c>
      <c r="D4937">
        <v>0</v>
      </c>
      <c r="E4937">
        <v>0</v>
      </c>
      <c r="F4937">
        <v>12.4</v>
      </c>
      <c r="G4937">
        <v>5.3</v>
      </c>
      <c r="H4937">
        <v>0</v>
      </c>
      <c r="I4937">
        <v>12.4</v>
      </c>
      <c r="J4937">
        <v>0</v>
      </c>
      <c r="K4937">
        <v>0</v>
      </c>
    </row>
    <row r="4938" spans="1:11" x14ac:dyDescent="0.3">
      <c r="A4938">
        <v>7</v>
      </c>
      <c r="B4938">
        <v>24</v>
      </c>
      <c r="C4938">
        <v>23</v>
      </c>
      <c r="D4938">
        <v>0</v>
      </c>
      <c r="E4938">
        <v>0</v>
      </c>
      <c r="F4938">
        <v>12.1</v>
      </c>
      <c r="G4938">
        <v>5</v>
      </c>
      <c r="H4938">
        <v>0</v>
      </c>
      <c r="I4938">
        <v>12.1</v>
      </c>
      <c r="J4938">
        <v>0</v>
      </c>
      <c r="K4938">
        <v>0</v>
      </c>
    </row>
    <row r="4939" spans="1:11" x14ac:dyDescent="0.3">
      <c r="A4939">
        <v>7</v>
      </c>
      <c r="B4939">
        <v>25</v>
      </c>
      <c r="C4939">
        <v>0</v>
      </c>
      <c r="D4939">
        <v>0</v>
      </c>
      <c r="E4939">
        <v>0</v>
      </c>
      <c r="F4939">
        <v>11.7</v>
      </c>
      <c r="G4939">
        <v>4.5999999999999996</v>
      </c>
      <c r="H4939">
        <v>0</v>
      </c>
      <c r="I4939">
        <v>11.7</v>
      </c>
      <c r="J4939">
        <v>0</v>
      </c>
      <c r="K4939">
        <v>0</v>
      </c>
    </row>
    <row r="4940" spans="1:11" x14ac:dyDescent="0.3">
      <c r="A4940">
        <v>7</v>
      </c>
      <c r="B4940">
        <v>25</v>
      </c>
      <c r="C4940">
        <v>1</v>
      </c>
      <c r="D4940">
        <v>0</v>
      </c>
      <c r="E4940">
        <v>0</v>
      </c>
      <c r="F4940">
        <v>12.2</v>
      </c>
      <c r="G4940">
        <v>3.1</v>
      </c>
      <c r="H4940">
        <v>0</v>
      </c>
      <c r="I4940">
        <v>12.2</v>
      </c>
      <c r="J4940">
        <v>0</v>
      </c>
      <c r="K4940">
        <v>0</v>
      </c>
    </row>
    <row r="4941" spans="1:11" x14ac:dyDescent="0.3">
      <c r="A4941">
        <v>7</v>
      </c>
      <c r="B4941">
        <v>25</v>
      </c>
      <c r="C4941">
        <v>2</v>
      </c>
      <c r="D4941">
        <v>0</v>
      </c>
      <c r="E4941">
        <v>0</v>
      </c>
      <c r="F4941">
        <v>12.8</v>
      </c>
      <c r="G4941">
        <v>1.5</v>
      </c>
      <c r="H4941">
        <v>0</v>
      </c>
      <c r="I4941">
        <v>12.8</v>
      </c>
      <c r="J4941">
        <v>0</v>
      </c>
      <c r="K4941">
        <v>0</v>
      </c>
    </row>
    <row r="4942" spans="1:11" x14ac:dyDescent="0.3">
      <c r="A4942">
        <v>7</v>
      </c>
      <c r="B4942">
        <v>25</v>
      </c>
      <c r="C4942">
        <v>3</v>
      </c>
      <c r="D4942">
        <v>0</v>
      </c>
      <c r="E4942">
        <v>0</v>
      </c>
      <c r="F4942">
        <v>13.3</v>
      </c>
      <c r="G4942">
        <v>0</v>
      </c>
      <c r="H4942">
        <v>0</v>
      </c>
      <c r="I4942">
        <v>13.3</v>
      </c>
      <c r="J4942">
        <v>0</v>
      </c>
      <c r="K4942">
        <v>0</v>
      </c>
    </row>
    <row r="4943" spans="1:11" x14ac:dyDescent="0.3">
      <c r="A4943">
        <v>7</v>
      </c>
      <c r="B4943">
        <v>25</v>
      </c>
      <c r="C4943">
        <v>4</v>
      </c>
      <c r="D4943">
        <v>0</v>
      </c>
      <c r="E4943">
        <v>0</v>
      </c>
      <c r="F4943">
        <v>13.5</v>
      </c>
      <c r="G4943">
        <v>0.9</v>
      </c>
      <c r="H4943">
        <v>0</v>
      </c>
      <c r="I4943">
        <v>13.5</v>
      </c>
      <c r="J4943">
        <v>0</v>
      </c>
      <c r="K4943">
        <v>0</v>
      </c>
    </row>
    <row r="4944" spans="1:11" x14ac:dyDescent="0.3">
      <c r="A4944">
        <v>7</v>
      </c>
      <c r="B4944">
        <v>25</v>
      </c>
      <c r="C4944">
        <v>5</v>
      </c>
      <c r="D4944">
        <v>12</v>
      </c>
      <c r="E4944">
        <v>20</v>
      </c>
      <c r="F4944">
        <v>13.7</v>
      </c>
      <c r="G4944">
        <v>1.7</v>
      </c>
      <c r="H4944">
        <v>18.875</v>
      </c>
      <c r="I4944">
        <v>11.853</v>
      </c>
      <c r="J4944">
        <v>16.978999999999999</v>
      </c>
      <c r="K4944">
        <v>11.103</v>
      </c>
    </row>
    <row r="4945" spans="1:11" x14ac:dyDescent="0.3">
      <c r="A4945">
        <v>7</v>
      </c>
      <c r="B4945">
        <v>25</v>
      </c>
      <c r="C4945">
        <v>6</v>
      </c>
      <c r="D4945">
        <v>41</v>
      </c>
      <c r="E4945">
        <v>101</v>
      </c>
      <c r="F4945">
        <v>13.9</v>
      </c>
      <c r="G4945">
        <v>2.6</v>
      </c>
      <c r="H4945">
        <v>99.343999999999994</v>
      </c>
      <c r="I4945">
        <v>14.746</v>
      </c>
      <c r="J4945">
        <v>86.397999999999996</v>
      </c>
      <c r="K4945">
        <v>79.152000000000001</v>
      </c>
    </row>
    <row r="4946" spans="1:11" x14ac:dyDescent="0.3">
      <c r="A4946">
        <v>7</v>
      </c>
      <c r="B4946">
        <v>25</v>
      </c>
      <c r="C4946">
        <v>7</v>
      </c>
      <c r="D4946">
        <v>462</v>
      </c>
      <c r="E4946">
        <v>116</v>
      </c>
      <c r="F4946">
        <v>15.4</v>
      </c>
      <c r="G4946">
        <v>3.1</v>
      </c>
      <c r="H4946">
        <v>294.471</v>
      </c>
      <c r="I4946">
        <v>21.927</v>
      </c>
      <c r="J4946">
        <v>242.602</v>
      </c>
      <c r="K4946">
        <v>231.67099999999999</v>
      </c>
    </row>
    <row r="4947" spans="1:11" x14ac:dyDescent="0.3">
      <c r="A4947">
        <v>7</v>
      </c>
      <c r="B4947">
        <v>25</v>
      </c>
      <c r="C4947">
        <v>8</v>
      </c>
      <c r="D4947">
        <v>668</v>
      </c>
      <c r="E4947">
        <v>132</v>
      </c>
      <c r="F4947">
        <v>16.8</v>
      </c>
      <c r="G4947">
        <v>3.6</v>
      </c>
      <c r="H4947">
        <v>539.81700000000001</v>
      </c>
      <c r="I4947">
        <v>29.971</v>
      </c>
      <c r="J4947">
        <v>449.19799999999998</v>
      </c>
      <c r="K4947">
        <v>432.11500000000001</v>
      </c>
    </row>
    <row r="4948" spans="1:11" x14ac:dyDescent="0.3">
      <c r="A4948">
        <v>7</v>
      </c>
      <c r="B4948">
        <v>25</v>
      </c>
      <c r="C4948">
        <v>9</v>
      </c>
      <c r="D4948">
        <v>873</v>
      </c>
      <c r="E4948">
        <v>104</v>
      </c>
      <c r="F4948">
        <v>18.3</v>
      </c>
      <c r="G4948">
        <v>4.0999999999999996</v>
      </c>
      <c r="H4948">
        <v>790.50400000000002</v>
      </c>
      <c r="I4948">
        <v>37.645000000000003</v>
      </c>
      <c r="J4948">
        <v>647.16099999999994</v>
      </c>
      <c r="K4948">
        <v>622.81899999999996</v>
      </c>
    </row>
    <row r="4949" spans="1:11" x14ac:dyDescent="0.3">
      <c r="A4949">
        <v>7</v>
      </c>
      <c r="B4949">
        <v>25</v>
      </c>
      <c r="C4949">
        <v>10</v>
      </c>
      <c r="D4949">
        <v>900</v>
      </c>
      <c r="E4949">
        <v>113</v>
      </c>
      <c r="F4949">
        <v>19.2</v>
      </c>
      <c r="G4949">
        <v>4.5999999999999996</v>
      </c>
      <c r="H4949">
        <v>939.56100000000004</v>
      </c>
      <c r="I4949">
        <v>41.601999999999997</v>
      </c>
      <c r="J4949">
        <v>760.51700000000005</v>
      </c>
      <c r="K4949">
        <v>731.41700000000003</v>
      </c>
    </row>
    <row r="4950" spans="1:11" x14ac:dyDescent="0.3">
      <c r="A4950">
        <v>7</v>
      </c>
      <c r="B4950">
        <v>25</v>
      </c>
      <c r="C4950">
        <v>11</v>
      </c>
      <c r="D4950">
        <v>914</v>
      </c>
      <c r="E4950">
        <v>118</v>
      </c>
      <c r="F4950">
        <v>20.2</v>
      </c>
      <c r="G4950">
        <v>5.2</v>
      </c>
      <c r="H4950">
        <v>1027.29</v>
      </c>
      <c r="I4950">
        <v>43.314999999999998</v>
      </c>
      <c r="J4950">
        <v>826.77800000000002</v>
      </c>
      <c r="K4950">
        <v>794.69399999999996</v>
      </c>
    </row>
    <row r="4951" spans="1:11" x14ac:dyDescent="0.3">
      <c r="A4951">
        <v>7</v>
      </c>
      <c r="B4951">
        <v>25</v>
      </c>
      <c r="C4951">
        <v>12</v>
      </c>
      <c r="D4951">
        <v>921</v>
      </c>
      <c r="E4951">
        <v>119</v>
      </c>
      <c r="F4951">
        <v>21.1</v>
      </c>
      <c r="G4951">
        <v>5.7</v>
      </c>
      <c r="H4951">
        <v>1050.2180000000001</v>
      </c>
      <c r="I4951">
        <v>43.655000000000001</v>
      </c>
      <c r="J4951">
        <v>844.21</v>
      </c>
      <c r="K4951">
        <v>811.31600000000003</v>
      </c>
    </row>
    <row r="4952" spans="1:11" x14ac:dyDescent="0.3">
      <c r="A4952">
        <v>7</v>
      </c>
      <c r="B4952">
        <v>25</v>
      </c>
      <c r="C4952">
        <v>13</v>
      </c>
      <c r="D4952">
        <v>909</v>
      </c>
      <c r="E4952">
        <v>116</v>
      </c>
      <c r="F4952">
        <v>20.5</v>
      </c>
      <c r="G4952">
        <v>7.1</v>
      </c>
      <c r="H4952">
        <v>994.48299999999995</v>
      </c>
      <c r="I4952">
        <v>39.238999999999997</v>
      </c>
      <c r="J4952">
        <v>812.43700000000001</v>
      </c>
      <c r="K4952">
        <v>781.01099999999997</v>
      </c>
    </row>
    <row r="4953" spans="1:11" x14ac:dyDescent="0.3">
      <c r="A4953">
        <v>7</v>
      </c>
      <c r="B4953">
        <v>25</v>
      </c>
      <c r="C4953">
        <v>14</v>
      </c>
      <c r="D4953">
        <v>890</v>
      </c>
      <c r="E4953">
        <v>109</v>
      </c>
      <c r="F4953">
        <v>20</v>
      </c>
      <c r="G4953">
        <v>8.4</v>
      </c>
      <c r="H4953">
        <v>877.19100000000003</v>
      </c>
      <c r="I4953">
        <v>34.790999999999997</v>
      </c>
      <c r="J4953">
        <v>727.30799999999999</v>
      </c>
      <c r="K4953">
        <v>699.64700000000005</v>
      </c>
    </row>
    <row r="4954" spans="1:11" x14ac:dyDescent="0.3">
      <c r="A4954">
        <v>7</v>
      </c>
      <c r="B4954">
        <v>25</v>
      </c>
      <c r="C4954">
        <v>15</v>
      </c>
      <c r="D4954">
        <v>854</v>
      </c>
      <c r="E4954">
        <v>97</v>
      </c>
      <c r="F4954">
        <v>19.399999999999999</v>
      </c>
      <c r="G4954">
        <v>9.8000000000000007</v>
      </c>
      <c r="H4954">
        <v>701.46699999999998</v>
      </c>
      <c r="I4954">
        <v>29.949000000000002</v>
      </c>
      <c r="J4954">
        <v>588.04</v>
      </c>
      <c r="K4954">
        <v>566.005</v>
      </c>
    </row>
    <row r="4955" spans="1:11" x14ac:dyDescent="0.3">
      <c r="A4955">
        <v>7</v>
      </c>
      <c r="B4955">
        <v>25</v>
      </c>
      <c r="C4955">
        <v>16</v>
      </c>
      <c r="D4955">
        <v>784</v>
      </c>
      <c r="E4955">
        <v>81</v>
      </c>
      <c r="F4955">
        <v>18.3</v>
      </c>
      <c r="G4955">
        <v>9.5</v>
      </c>
      <c r="H4955">
        <v>481.464</v>
      </c>
      <c r="I4955">
        <v>25.472000000000001</v>
      </c>
      <c r="J4955">
        <v>399.73200000000003</v>
      </c>
      <c r="K4955">
        <v>384.25400000000002</v>
      </c>
    </row>
    <row r="4956" spans="1:11" x14ac:dyDescent="0.3">
      <c r="A4956">
        <v>7</v>
      </c>
      <c r="B4956">
        <v>25</v>
      </c>
      <c r="C4956">
        <v>17</v>
      </c>
      <c r="D4956">
        <v>663</v>
      </c>
      <c r="E4956">
        <v>60</v>
      </c>
      <c r="F4956">
        <v>17.2</v>
      </c>
      <c r="G4956">
        <v>9.1</v>
      </c>
      <c r="H4956">
        <v>247.55099999999999</v>
      </c>
      <c r="I4956">
        <v>20.614000000000001</v>
      </c>
      <c r="J4956">
        <v>188.75299999999999</v>
      </c>
      <c r="K4956">
        <v>179.18600000000001</v>
      </c>
    </row>
    <row r="4957" spans="1:11" x14ac:dyDescent="0.3">
      <c r="A4957">
        <v>7</v>
      </c>
      <c r="B4957">
        <v>25</v>
      </c>
      <c r="C4957">
        <v>18</v>
      </c>
      <c r="D4957">
        <v>401</v>
      </c>
      <c r="E4957">
        <v>37</v>
      </c>
      <c r="F4957">
        <v>16.100000000000001</v>
      </c>
      <c r="G4957">
        <v>8.8000000000000007</v>
      </c>
      <c r="H4957">
        <v>49.960999999999999</v>
      </c>
      <c r="I4957">
        <v>16.106999999999999</v>
      </c>
      <c r="J4957">
        <v>31.803999999999998</v>
      </c>
      <c r="K4957">
        <v>25.649000000000001</v>
      </c>
    </row>
    <row r="4958" spans="1:11" x14ac:dyDescent="0.3">
      <c r="A4958">
        <v>7</v>
      </c>
      <c r="B4958">
        <v>25</v>
      </c>
      <c r="C4958">
        <v>19</v>
      </c>
      <c r="D4958">
        <v>32</v>
      </c>
      <c r="E4958">
        <v>9</v>
      </c>
      <c r="F4958">
        <v>15.5</v>
      </c>
      <c r="G4958">
        <v>7.9</v>
      </c>
      <c r="H4958">
        <v>8.7289999999999992</v>
      </c>
      <c r="I4958">
        <v>14.537000000000001</v>
      </c>
      <c r="J4958">
        <v>7.782</v>
      </c>
      <c r="K4958">
        <v>2.0750000000000002</v>
      </c>
    </row>
    <row r="4959" spans="1:11" x14ac:dyDescent="0.3">
      <c r="A4959">
        <v>7</v>
      </c>
      <c r="B4959">
        <v>25</v>
      </c>
      <c r="C4959">
        <v>20</v>
      </c>
      <c r="D4959">
        <v>0</v>
      </c>
      <c r="E4959">
        <v>0</v>
      </c>
      <c r="F4959">
        <v>15</v>
      </c>
      <c r="G4959">
        <v>7.1</v>
      </c>
      <c r="H4959">
        <v>0</v>
      </c>
      <c r="I4959">
        <v>15</v>
      </c>
      <c r="J4959">
        <v>0</v>
      </c>
      <c r="K4959">
        <v>0</v>
      </c>
    </row>
    <row r="4960" spans="1:11" x14ac:dyDescent="0.3">
      <c r="A4960">
        <v>7</v>
      </c>
      <c r="B4960">
        <v>25</v>
      </c>
      <c r="C4960">
        <v>21</v>
      </c>
      <c r="D4960">
        <v>0</v>
      </c>
      <c r="E4960">
        <v>0</v>
      </c>
      <c r="F4960">
        <v>14.4</v>
      </c>
      <c r="G4960">
        <v>6.2</v>
      </c>
      <c r="H4960">
        <v>0</v>
      </c>
      <c r="I4960">
        <v>14.4</v>
      </c>
      <c r="J4960">
        <v>0</v>
      </c>
      <c r="K4960">
        <v>0</v>
      </c>
    </row>
    <row r="4961" spans="1:11" x14ac:dyDescent="0.3">
      <c r="A4961">
        <v>7</v>
      </c>
      <c r="B4961">
        <v>25</v>
      </c>
      <c r="C4961">
        <v>22</v>
      </c>
      <c r="D4961">
        <v>0</v>
      </c>
      <c r="E4961">
        <v>0</v>
      </c>
      <c r="F4961">
        <v>13.9</v>
      </c>
      <c r="G4961">
        <v>5.5</v>
      </c>
      <c r="H4961">
        <v>0</v>
      </c>
      <c r="I4961">
        <v>13.9</v>
      </c>
      <c r="J4961">
        <v>0</v>
      </c>
      <c r="K4961">
        <v>0</v>
      </c>
    </row>
    <row r="4962" spans="1:11" x14ac:dyDescent="0.3">
      <c r="A4962">
        <v>7</v>
      </c>
      <c r="B4962">
        <v>25</v>
      </c>
      <c r="C4962">
        <v>23</v>
      </c>
      <c r="D4962">
        <v>0</v>
      </c>
      <c r="E4962">
        <v>0</v>
      </c>
      <c r="F4962">
        <v>13.3</v>
      </c>
      <c r="G4962">
        <v>4.8</v>
      </c>
      <c r="H4962">
        <v>0</v>
      </c>
      <c r="I4962">
        <v>13.3</v>
      </c>
      <c r="J4962">
        <v>0</v>
      </c>
      <c r="K4962">
        <v>0</v>
      </c>
    </row>
    <row r="4963" spans="1:11" x14ac:dyDescent="0.3">
      <c r="A4963">
        <v>7</v>
      </c>
      <c r="B4963">
        <v>26</v>
      </c>
      <c r="C4963">
        <v>0</v>
      </c>
      <c r="D4963">
        <v>0</v>
      </c>
      <c r="E4963">
        <v>0</v>
      </c>
      <c r="F4963">
        <v>12.8</v>
      </c>
      <c r="G4963">
        <v>4.0999999999999996</v>
      </c>
      <c r="H4963">
        <v>0</v>
      </c>
      <c r="I4963">
        <v>12.8</v>
      </c>
      <c r="J4963">
        <v>0</v>
      </c>
      <c r="K4963">
        <v>0</v>
      </c>
    </row>
    <row r="4964" spans="1:11" x14ac:dyDescent="0.3">
      <c r="A4964">
        <v>7</v>
      </c>
      <c r="B4964">
        <v>26</v>
      </c>
      <c r="C4964">
        <v>1</v>
      </c>
      <c r="D4964">
        <v>0</v>
      </c>
      <c r="E4964">
        <v>0</v>
      </c>
      <c r="F4964">
        <v>13</v>
      </c>
      <c r="G4964">
        <v>3.6</v>
      </c>
      <c r="H4964">
        <v>0</v>
      </c>
      <c r="I4964">
        <v>13</v>
      </c>
      <c r="J4964">
        <v>0</v>
      </c>
      <c r="K4964">
        <v>0</v>
      </c>
    </row>
    <row r="4965" spans="1:11" x14ac:dyDescent="0.3">
      <c r="A4965">
        <v>7</v>
      </c>
      <c r="B4965">
        <v>26</v>
      </c>
      <c r="C4965">
        <v>2</v>
      </c>
      <c r="D4965">
        <v>0</v>
      </c>
      <c r="E4965">
        <v>0</v>
      </c>
      <c r="F4965">
        <v>13.1</v>
      </c>
      <c r="G4965">
        <v>3.1</v>
      </c>
      <c r="H4965">
        <v>0</v>
      </c>
      <c r="I4965">
        <v>13.1</v>
      </c>
      <c r="J4965">
        <v>0</v>
      </c>
      <c r="K4965">
        <v>0</v>
      </c>
    </row>
    <row r="4966" spans="1:11" x14ac:dyDescent="0.3">
      <c r="A4966">
        <v>7</v>
      </c>
      <c r="B4966">
        <v>26</v>
      </c>
      <c r="C4966">
        <v>3</v>
      </c>
      <c r="D4966">
        <v>0</v>
      </c>
      <c r="E4966">
        <v>0</v>
      </c>
      <c r="F4966">
        <v>13.3</v>
      </c>
      <c r="G4966">
        <v>2.6</v>
      </c>
      <c r="H4966">
        <v>0</v>
      </c>
      <c r="I4966">
        <v>13.3</v>
      </c>
      <c r="J4966">
        <v>0</v>
      </c>
      <c r="K4966">
        <v>0</v>
      </c>
    </row>
    <row r="4967" spans="1:11" x14ac:dyDescent="0.3">
      <c r="A4967">
        <v>7</v>
      </c>
      <c r="B4967">
        <v>26</v>
      </c>
      <c r="C4967">
        <v>4</v>
      </c>
      <c r="D4967">
        <v>0</v>
      </c>
      <c r="E4967">
        <v>0</v>
      </c>
      <c r="F4967">
        <v>13.5</v>
      </c>
      <c r="G4967">
        <v>2.9</v>
      </c>
      <c r="H4967">
        <v>0</v>
      </c>
      <c r="I4967">
        <v>13.5</v>
      </c>
      <c r="J4967">
        <v>0</v>
      </c>
      <c r="K4967">
        <v>0</v>
      </c>
    </row>
    <row r="4968" spans="1:11" x14ac:dyDescent="0.3">
      <c r="A4968">
        <v>7</v>
      </c>
      <c r="B4968">
        <v>26</v>
      </c>
      <c r="C4968">
        <v>5</v>
      </c>
      <c r="D4968">
        <v>0</v>
      </c>
      <c r="E4968">
        <v>20</v>
      </c>
      <c r="F4968">
        <v>13.7</v>
      </c>
      <c r="G4968">
        <v>3.3</v>
      </c>
      <c r="H4968">
        <v>18.966000000000001</v>
      </c>
      <c r="I4968">
        <v>12.247</v>
      </c>
      <c r="J4968">
        <v>17.039000000000001</v>
      </c>
      <c r="K4968">
        <v>11.162000000000001</v>
      </c>
    </row>
    <row r="4969" spans="1:11" x14ac:dyDescent="0.3">
      <c r="A4969">
        <v>7</v>
      </c>
      <c r="B4969">
        <v>26</v>
      </c>
      <c r="C4969">
        <v>6</v>
      </c>
      <c r="D4969">
        <v>3</v>
      </c>
      <c r="E4969">
        <v>61</v>
      </c>
      <c r="F4969">
        <v>13.9</v>
      </c>
      <c r="G4969">
        <v>3.6</v>
      </c>
      <c r="H4969">
        <v>58.143000000000001</v>
      </c>
      <c r="I4969">
        <v>13.583</v>
      </c>
      <c r="J4969">
        <v>51.845999999999997</v>
      </c>
      <c r="K4969">
        <v>45.302</v>
      </c>
    </row>
    <row r="4970" spans="1:11" x14ac:dyDescent="0.3">
      <c r="A4970">
        <v>7</v>
      </c>
      <c r="B4970">
        <v>26</v>
      </c>
      <c r="C4970">
        <v>7</v>
      </c>
      <c r="D4970">
        <v>138</v>
      </c>
      <c r="E4970">
        <v>118</v>
      </c>
      <c r="F4970">
        <v>15.4</v>
      </c>
      <c r="G4970">
        <v>3.4</v>
      </c>
      <c r="H4970">
        <v>167.464</v>
      </c>
      <c r="I4970">
        <v>18.199000000000002</v>
      </c>
      <c r="J4970">
        <v>143.392</v>
      </c>
      <c r="K4970">
        <v>134.898</v>
      </c>
    </row>
    <row r="4971" spans="1:11" x14ac:dyDescent="0.3">
      <c r="A4971">
        <v>7</v>
      </c>
      <c r="B4971">
        <v>26</v>
      </c>
      <c r="C4971">
        <v>8</v>
      </c>
      <c r="D4971">
        <v>489</v>
      </c>
      <c r="E4971">
        <v>177</v>
      </c>
      <c r="F4971">
        <v>16.8</v>
      </c>
      <c r="G4971">
        <v>3.3</v>
      </c>
      <c r="H4971">
        <v>474.40100000000001</v>
      </c>
      <c r="I4971">
        <v>28.213000000000001</v>
      </c>
      <c r="J4971">
        <v>398.25200000000001</v>
      </c>
      <c r="K4971">
        <v>382.82100000000003</v>
      </c>
    </row>
    <row r="4972" spans="1:11" x14ac:dyDescent="0.3">
      <c r="A4972">
        <v>7</v>
      </c>
      <c r="B4972">
        <v>26</v>
      </c>
      <c r="C4972">
        <v>9</v>
      </c>
      <c r="D4972">
        <v>774</v>
      </c>
      <c r="E4972">
        <v>155</v>
      </c>
      <c r="F4972">
        <v>18.3</v>
      </c>
      <c r="G4972">
        <v>3.1</v>
      </c>
      <c r="H4972">
        <v>767.96100000000001</v>
      </c>
      <c r="I4972">
        <v>38.664000000000001</v>
      </c>
      <c r="J4972">
        <v>626.57500000000005</v>
      </c>
      <c r="K4972">
        <v>603.04999999999995</v>
      </c>
    </row>
    <row r="4973" spans="1:11" x14ac:dyDescent="0.3">
      <c r="A4973">
        <v>7</v>
      </c>
      <c r="B4973">
        <v>26</v>
      </c>
      <c r="C4973">
        <v>10</v>
      </c>
      <c r="D4973">
        <v>814</v>
      </c>
      <c r="E4973">
        <v>170</v>
      </c>
      <c r="F4973">
        <v>19.399999999999999</v>
      </c>
      <c r="G4973">
        <v>3.3</v>
      </c>
      <c r="H4973">
        <v>924.48800000000006</v>
      </c>
      <c r="I4973">
        <v>44.177</v>
      </c>
      <c r="J4973">
        <v>741.20100000000002</v>
      </c>
      <c r="K4973">
        <v>712.94299999999998</v>
      </c>
    </row>
    <row r="4974" spans="1:11" x14ac:dyDescent="0.3">
      <c r="A4974">
        <v>7</v>
      </c>
      <c r="B4974">
        <v>26</v>
      </c>
      <c r="C4974">
        <v>11</v>
      </c>
      <c r="D4974">
        <v>830</v>
      </c>
      <c r="E4974">
        <v>177</v>
      </c>
      <c r="F4974">
        <v>20.6</v>
      </c>
      <c r="G4974">
        <v>3.4</v>
      </c>
      <c r="H4974">
        <v>1011.504</v>
      </c>
      <c r="I4974">
        <v>47.692999999999998</v>
      </c>
      <c r="J4974">
        <v>800.74900000000002</v>
      </c>
      <c r="K4974">
        <v>769.85500000000002</v>
      </c>
    </row>
    <row r="4975" spans="1:11" x14ac:dyDescent="0.3">
      <c r="A4975">
        <v>7</v>
      </c>
      <c r="B4975">
        <v>26</v>
      </c>
      <c r="C4975">
        <v>12</v>
      </c>
      <c r="D4975">
        <v>837</v>
      </c>
      <c r="E4975">
        <v>179</v>
      </c>
      <c r="F4975">
        <v>21.7</v>
      </c>
      <c r="G4975">
        <v>3.6</v>
      </c>
      <c r="H4975">
        <v>1034.538</v>
      </c>
      <c r="I4975">
        <v>49.058999999999997</v>
      </c>
      <c r="J4975">
        <v>814.77800000000002</v>
      </c>
      <c r="K4975">
        <v>783.245</v>
      </c>
    </row>
    <row r="4976" spans="1:11" x14ac:dyDescent="0.3">
      <c r="A4976">
        <v>7</v>
      </c>
      <c r="B4976">
        <v>26</v>
      </c>
      <c r="C4976">
        <v>13</v>
      </c>
      <c r="D4976">
        <v>828</v>
      </c>
      <c r="E4976">
        <v>175</v>
      </c>
      <c r="F4976">
        <v>21.3</v>
      </c>
      <c r="G4976">
        <v>5</v>
      </c>
      <c r="H4976">
        <v>983.23900000000003</v>
      </c>
      <c r="I4976">
        <v>44.183999999999997</v>
      </c>
      <c r="J4976">
        <v>788.63400000000001</v>
      </c>
      <c r="K4976">
        <v>758.28599999999994</v>
      </c>
    </row>
    <row r="4977" spans="1:11" x14ac:dyDescent="0.3">
      <c r="A4977">
        <v>7</v>
      </c>
      <c r="B4977">
        <v>26</v>
      </c>
      <c r="C4977">
        <v>14</v>
      </c>
      <c r="D4977">
        <v>803</v>
      </c>
      <c r="E4977">
        <v>164</v>
      </c>
      <c r="F4977">
        <v>21</v>
      </c>
      <c r="G4977">
        <v>6.3</v>
      </c>
      <c r="H4977">
        <v>862.84500000000003</v>
      </c>
      <c r="I4977">
        <v>38.505000000000003</v>
      </c>
      <c r="J4977">
        <v>705.88199999999995</v>
      </c>
      <c r="K4977">
        <v>679.13</v>
      </c>
    </row>
    <row r="4978" spans="1:11" x14ac:dyDescent="0.3">
      <c r="A4978">
        <v>7</v>
      </c>
      <c r="B4978">
        <v>26</v>
      </c>
      <c r="C4978">
        <v>15</v>
      </c>
      <c r="D4978">
        <v>758</v>
      </c>
      <c r="E4978">
        <v>146</v>
      </c>
      <c r="F4978">
        <v>20.6</v>
      </c>
      <c r="G4978">
        <v>7.7</v>
      </c>
      <c r="H4978">
        <v>686.31500000000005</v>
      </c>
      <c r="I4978">
        <v>32.743000000000002</v>
      </c>
      <c r="J4978">
        <v>570.03300000000002</v>
      </c>
      <c r="K4978">
        <v>548.67700000000002</v>
      </c>
    </row>
    <row r="4979" spans="1:11" x14ac:dyDescent="0.3">
      <c r="A4979">
        <v>7</v>
      </c>
      <c r="B4979">
        <v>26</v>
      </c>
      <c r="C4979">
        <v>16</v>
      </c>
      <c r="D4979">
        <v>674</v>
      </c>
      <c r="E4979">
        <v>120</v>
      </c>
      <c r="F4979">
        <v>19.3</v>
      </c>
      <c r="G4979">
        <v>7.4</v>
      </c>
      <c r="H4979">
        <v>464.02800000000002</v>
      </c>
      <c r="I4979">
        <v>27.492999999999999</v>
      </c>
      <c r="J4979">
        <v>383.90600000000001</v>
      </c>
      <c r="K4979">
        <v>368.92399999999998</v>
      </c>
    </row>
    <row r="4980" spans="1:11" x14ac:dyDescent="0.3">
      <c r="A4980">
        <v>7</v>
      </c>
      <c r="B4980">
        <v>26</v>
      </c>
      <c r="C4980">
        <v>17</v>
      </c>
      <c r="D4980">
        <v>520</v>
      </c>
      <c r="E4980">
        <v>87</v>
      </c>
      <c r="F4980">
        <v>18</v>
      </c>
      <c r="G4980">
        <v>7</v>
      </c>
      <c r="H4980">
        <v>231.63</v>
      </c>
      <c r="I4980">
        <v>21.81</v>
      </c>
      <c r="J4980">
        <v>179.96899999999999</v>
      </c>
      <c r="K4980">
        <v>170.61500000000001</v>
      </c>
    </row>
    <row r="4981" spans="1:11" x14ac:dyDescent="0.3">
      <c r="A4981">
        <v>7</v>
      </c>
      <c r="B4981">
        <v>26</v>
      </c>
      <c r="C4981">
        <v>18</v>
      </c>
      <c r="D4981">
        <v>237</v>
      </c>
      <c r="E4981">
        <v>49</v>
      </c>
      <c r="F4981">
        <v>16.7</v>
      </c>
      <c r="G4981">
        <v>6.7</v>
      </c>
      <c r="H4981">
        <v>52.116</v>
      </c>
      <c r="I4981">
        <v>16.783999999999999</v>
      </c>
      <c r="J4981">
        <v>38.860999999999997</v>
      </c>
      <c r="K4981">
        <v>32.57</v>
      </c>
    </row>
    <row r="4982" spans="1:11" x14ac:dyDescent="0.3">
      <c r="A4982">
        <v>7</v>
      </c>
      <c r="B4982">
        <v>26</v>
      </c>
      <c r="C4982">
        <v>19</v>
      </c>
      <c r="D4982">
        <v>5</v>
      </c>
      <c r="E4982">
        <v>8</v>
      </c>
      <c r="F4982">
        <v>15.8</v>
      </c>
      <c r="G4982">
        <v>6</v>
      </c>
      <c r="H4982">
        <v>7.7590000000000003</v>
      </c>
      <c r="I4982">
        <v>14.647</v>
      </c>
      <c r="J4982">
        <v>6.9139999999999997</v>
      </c>
      <c r="K4982">
        <v>1.2230000000000001</v>
      </c>
    </row>
    <row r="4983" spans="1:11" x14ac:dyDescent="0.3">
      <c r="A4983">
        <v>7</v>
      </c>
      <c r="B4983">
        <v>26</v>
      </c>
      <c r="C4983">
        <v>20</v>
      </c>
      <c r="D4983">
        <v>0</v>
      </c>
      <c r="E4983">
        <v>0</v>
      </c>
      <c r="F4983">
        <v>14.8</v>
      </c>
      <c r="G4983">
        <v>5.3</v>
      </c>
      <c r="H4983">
        <v>0</v>
      </c>
      <c r="I4983">
        <v>14.8</v>
      </c>
      <c r="J4983">
        <v>0</v>
      </c>
      <c r="K4983">
        <v>0</v>
      </c>
    </row>
    <row r="4984" spans="1:11" x14ac:dyDescent="0.3">
      <c r="A4984">
        <v>7</v>
      </c>
      <c r="B4984">
        <v>26</v>
      </c>
      <c r="C4984">
        <v>21</v>
      </c>
      <c r="D4984">
        <v>0</v>
      </c>
      <c r="E4984">
        <v>0</v>
      </c>
      <c r="F4984">
        <v>13.9</v>
      </c>
      <c r="G4984">
        <v>4.5999999999999996</v>
      </c>
      <c r="H4984">
        <v>0</v>
      </c>
      <c r="I4984">
        <v>13.9</v>
      </c>
      <c r="J4984">
        <v>0</v>
      </c>
      <c r="K4984">
        <v>0</v>
      </c>
    </row>
    <row r="4985" spans="1:11" x14ac:dyDescent="0.3">
      <c r="A4985">
        <v>7</v>
      </c>
      <c r="B4985">
        <v>26</v>
      </c>
      <c r="C4985">
        <v>22</v>
      </c>
      <c r="D4985">
        <v>0</v>
      </c>
      <c r="E4985">
        <v>0</v>
      </c>
      <c r="F4985">
        <v>13.7</v>
      </c>
      <c r="G4985">
        <v>4.4000000000000004</v>
      </c>
      <c r="H4985">
        <v>0</v>
      </c>
      <c r="I4985">
        <v>13.7</v>
      </c>
      <c r="J4985">
        <v>0</v>
      </c>
      <c r="K4985">
        <v>0</v>
      </c>
    </row>
    <row r="4986" spans="1:11" x14ac:dyDescent="0.3">
      <c r="A4986">
        <v>7</v>
      </c>
      <c r="B4986">
        <v>26</v>
      </c>
      <c r="C4986">
        <v>23</v>
      </c>
      <c r="D4986">
        <v>0</v>
      </c>
      <c r="E4986">
        <v>0</v>
      </c>
      <c r="F4986">
        <v>13.5</v>
      </c>
      <c r="G4986">
        <v>4.3</v>
      </c>
      <c r="H4986">
        <v>0</v>
      </c>
      <c r="I4986">
        <v>13.5</v>
      </c>
      <c r="J4986">
        <v>0</v>
      </c>
      <c r="K4986">
        <v>0</v>
      </c>
    </row>
    <row r="4987" spans="1:11" x14ac:dyDescent="0.3">
      <c r="A4987">
        <v>7</v>
      </c>
      <c r="B4987">
        <v>27</v>
      </c>
      <c r="C4987">
        <v>0</v>
      </c>
      <c r="D4987">
        <v>0</v>
      </c>
      <c r="E4987">
        <v>0</v>
      </c>
      <c r="F4987">
        <v>13.3</v>
      </c>
      <c r="G4987">
        <v>4.0999999999999996</v>
      </c>
      <c r="H4987">
        <v>0</v>
      </c>
      <c r="I4987">
        <v>13.3</v>
      </c>
      <c r="J4987">
        <v>0</v>
      </c>
      <c r="K4987">
        <v>0</v>
      </c>
    </row>
    <row r="4988" spans="1:11" x14ac:dyDescent="0.3">
      <c r="A4988">
        <v>7</v>
      </c>
      <c r="B4988">
        <v>27</v>
      </c>
      <c r="C4988">
        <v>1</v>
      </c>
      <c r="D4988">
        <v>0</v>
      </c>
      <c r="E4988">
        <v>0</v>
      </c>
      <c r="F4988">
        <v>13.5</v>
      </c>
      <c r="G4988">
        <v>3.9</v>
      </c>
      <c r="H4988">
        <v>0</v>
      </c>
      <c r="I4988">
        <v>13.5</v>
      </c>
      <c r="J4988">
        <v>0</v>
      </c>
      <c r="K4988">
        <v>0</v>
      </c>
    </row>
    <row r="4989" spans="1:11" x14ac:dyDescent="0.3">
      <c r="A4989">
        <v>7</v>
      </c>
      <c r="B4989">
        <v>27</v>
      </c>
      <c r="C4989">
        <v>2</v>
      </c>
      <c r="D4989">
        <v>0</v>
      </c>
      <c r="E4989">
        <v>0</v>
      </c>
      <c r="F4989">
        <v>13.7</v>
      </c>
      <c r="G4989">
        <v>3.8</v>
      </c>
      <c r="H4989">
        <v>0</v>
      </c>
      <c r="I4989">
        <v>13.7</v>
      </c>
      <c r="J4989">
        <v>0</v>
      </c>
      <c r="K4989">
        <v>0</v>
      </c>
    </row>
    <row r="4990" spans="1:11" x14ac:dyDescent="0.3">
      <c r="A4990">
        <v>7</v>
      </c>
      <c r="B4990">
        <v>27</v>
      </c>
      <c r="C4990">
        <v>3</v>
      </c>
      <c r="D4990">
        <v>0</v>
      </c>
      <c r="E4990">
        <v>0</v>
      </c>
      <c r="F4990">
        <v>13.9</v>
      </c>
      <c r="G4990">
        <v>3.6</v>
      </c>
      <c r="H4990">
        <v>0</v>
      </c>
      <c r="I4990">
        <v>13.9</v>
      </c>
      <c r="J4990">
        <v>0</v>
      </c>
      <c r="K4990">
        <v>0</v>
      </c>
    </row>
    <row r="4991" spans="1:11" x14ac:dyDescent="0.3">
      <c r="A4991">
        <v>7</v>
      </c>
      <c r="B4991">
        <v>27</v>
      </c>
      <c r="C4991">
        <v>4</v>
      </c>
      <c r="D4991">
        <v>0</v>
      </c>
      <c r="E4991">
        <v>0</v>
      </c>
      <c r="F4991">
        <v>14.1</v>
      </c>
      <c r="G4991">
        <v>3.6</v>
      </c>
      <c r="H4991">
        <v>0</v>
      </c>
      <c r="I4991">
        <v>14.1</v>
      </c>
      <c r="J4991">
        <v>0</v>
      </c>
      <c r="K4991">
        <v>0</v>
      </c>
    </row>
    <row r="4992" spans="1:11" x14ac:dyDescent="0.3">
      <c r="A4992">
        <v>7</v>
      </c>
      <c r="B4992">
        <v>27</v>
      </c>
      <c r="C4992">
        <v>5</v>
      </c>
      <c r="D4992">
        <v>1</v>
      </c>
      <c r="E4992">
        <v>8</v>
      </c>
      <c r="F4992">
        <v>14.2</v>
      </c>
      <c r="G4992">
        <v>3.6</v>
      </c>
      <c r="H4992">
        <v>7.5679999999999996</v>
      </c>
      <c r="I4992">
        <v>12.497</v>
      </c>
      <c r="J4992">
        <v>6.7930000000000001</v>
      </c>
      <c r="K4992">
        <v>1.1040000000000001</v>
      </c>
    </row>
    <row r="4993" spans="1:11" x14ac:dyDescent="0.3">
      <c r="A4993">
        <v>7</v>
      </c>
      <c r="B4993">
        <v>27</v>
      </c>
      <c r="C4993">
        <v>6</v>
      </c>
      <c r="D4993">
        <v>7</v>
      </c>
      <c r="E4993">
        <v>80</v>
      </c>
      <c r="F4993">
        <v>14.4</v>
      </c>
      <c r="G4993">
        <v>3.6</v>
      </c>
      <c r="H4993">
        <v>75.936000000000007</v>
      </c>
      <c r="I4993">
        <v>14.529</v>
      </c>
      <c r="J4993">
        <v>67.338999999999999</v>
      </c>
      <c r="K4993">
        <v>60.484999999999999</v>
      </c>
    </row>
    <row r="4994" spans="1:11" x14ac:dyDescent="0.3">
      <c r="A4994">
        <v>7</v>
      </c>
      <c r="B4994">
        <v>27</v>
      </c>
      <c r="C4994">
        <v>7</v>
      </c>
      <c r="D4994">
        <v>253</v>
      </c>
      <c r="E4994">
        <v>127</v>
      </c>
      <c r="F4994">
        <v>15.7</v>
      </c>
      <c r="G4994">
        <v>3.4</v>
      </c>
      <c r="H4994">
        <v>221.667</v>
      </c>
      <c r="I4994">
        <v>20.018999999999998</v>
      </c>
      <c r="J4994">
        <v>186.54900000000001</v>
      </c>
      <c r="K4994">
        <v>177.035</v>
      </c>
    </row>
    <row r="4995" spans="1:11" x14ac:dyDescent="0.3">
      <c r="A4995">
        <v>7</v>
      </c>
      <c r="B4995">
        <v>27</v>
      </c>
      <c r="C4995">
        <v>8</v>
      </c>
      <c r="D4995">
        <v>520</v>
      </c>
      <c r="E4995">
        <v>165</v>
      </c>
      <c r="F4995">
        <v>17</v>
      </c>
      <c r="G4995">
        <v>3.3</v>
      </c>
      <c r="H4995">
        <v>481.07</v>
      </c>
      <c r="I4995">
        <v>28.768000000000001</v>
      </c>
      <c r="J4995">
        <v>402.79</v>
      </c>
      <c r="K4995">
        <v>387.21600000000001</v>
      </c>
    </row>
    <row r="4996" spans="1:11" x14ac:dyDescent="0.3">
      <c r="A4996">
        <v>7</v>
      </c>
      <c r="B4996">
        <v>27</v>
      </c>
      <c r="C4996">
        <v>9</v>
      </c>
      <c r="D4996">
        <v>825</v>
      </c>
      <c r="E4996">
        <v>106</v>
      </c>
      <c r="F4996">
        <v>18.3</v>
      </c>
      <c r="G4996">
        <v>3.1</v>
      </c>
      <c r="H4996">
        <v>755.01099999999997</v>
      </c>
      <c r="I4996">
        <v>38.350999999999999</v>
      </c>
      <c r="J4996">
        <v>616.524</v>
      </c>
      <c r="K4996">
        <v>593.39300000000003</v>
      </c>
    </row>
    <row r="4997" spans="1:11" x14ac:dyDescent="0.3">
      <c r="A4997">
        <v>7</v>
      </c>
      <c r="B4997">
        <v>27</v>
      </c>
      <c r="C4997">
        <v>10</v>
      </c>
      <c r="D4997">
        <v>847</v>
      </c>
      <c r="E4997">
        <v>118</v>
      </c>
      <c r="F4997">
        <v>19.600000000000001</v>
      </c>
      <c r="G4997">
        <v>4.5</v>
      </c>
      <c r="H4997">
        <v>896.57100000000003</v>
      </c>
      <c r="I4997">
        <v>41.19</v>
      </c>
      <c r="J4997">
        <v>726.83699999999999</v>
      </c>
      <c r="K4997">
        <v>699.197</v>
      </c>
    </row>
    <row r="4998" spans="1:11" x14ac:dyDescent="0.3">
      <c r="A4998">
        <v>7</v>
      </c>
      <c r="B4998">
        <v>27</v>
      </c>
      <c r="C4998">
        <v>11</v>
      </c>
      <c r="D4998">
        <v>880</v>
      </c>
      <c r="E4998">
        <v>94</v>
      </c>
      <c r="F4998">
        <v>20.9</v>
      </c>
      <c r="G4998">
        <v>5.8</v>
      </c>
      <c r="H4998">
        <v>969.50400000000002</v>
      </c>
      <c r="I4998">
        <v>41.332000000000001</v>
      </c>
      <c r="J4998">
        <v>786.05799999999999</v>
      </c>
      <c r="K4998">
        <v>755.82500000000005</v>
      </c>
    </row>
    <row r="4999" spans="1:11" x14ac:dyDescent="0.3">
      <c r="A4999">
        <v>7</v>
      </c>
      <c r="B4999">
        <v>27</v>
      </c>
      <c r="C4999">
        <v>12</v>
      </c>
      <c r="D4999">
        <v>925</v>
      </c>
      <c r="E4999">
        <v>114</v>
      </c>
      <c r="F4999">
        <v>22.2</v>
      </c>
      <c r="G4999">
        <v>7.2</v>
      </c>
      <c r="H4999">
        <v>1049.5930000000001</v>
      </c>
      <c r="I4999">
        <v>41.676000000000002</v>
      </c>
      <c r="J4999">
        <v>849.96</v>
      </c>
      <c r="K4999">
        <v>816.79600000000005</v>
      </c>
    </row>
    <row r="5000" spans="1:11" x14ac:dyDescent="0.3">
      <c r="A5000">
        <v>7</v>
      </c>
      <c r="B5000">
        <v>27</v>
      </c>
      <c r="C5000">
        <v>13</v>
      </c>
      <c r="D5000">
        <v>896</v>
      </c>
      <c r="E5000">
        <v>111</v>
      </c>
      <c r="F5000">
        <v>21.8</v>
      </c>
      <c r="G5000">
        <v>8.1999999999999993</v>
      </c>
      <c r="H5000">
        <v>977.23</v>
      </c>
      <c r="I5000">
        <v>38.612000000000002</v>
      </c>
      <c r="J5000">
        <v>800.18499999999995</v>
      </c>
      <c r="K5000">
        <v>769.31700000000001</v>
      </c>
    </row>
    <row r="5001" spans="1:11" x14ac:dyDescent="0.3">
      <c r="A5001">
        <v>7</v>
      </c>
      <c r="B5001">
        <v>27</v>
      </c>
      <c r="C5001">
        <v>14</v>
      </c>
      <c r="D5001">
        <v>904</v>
      </c>
      <c r="E5001">
        <v>105</v>
      </c>
      <c r="F5001">
        <v>21.5</v>
      </c>
      <c r="G5001">
        <v>9.3000000000000007</v>
      </c>
      <c r="H5001">
        <v>885.10400000000004</v>
      </c>
      <c r="I5001">
        <v>35.451000000000001</v>
      </c>
      <c r="J5001">
        <v>732.10199999999998</v>
      </c>
      <c r="K5001">
        <v>704.23599999999999</v>
      </c>
    </row>
    <row r="5002" spans="1:11" x14ac:dyDescent="0.3">
      <c r="A5002">
        <v>7</v>
      </c>
      <c r="B5002">
        <v>27</v>
      </c>
      <c r="C5002">
        <v>15</v>
      </c>
      <c r="D5002">
        <v>856</v>
      </c>
      <c r="E5002">
        <v>93</v>
      </c>
      <c r="F5002">
        <v>21.1</v>
      </c>
      <c r="G5002">
        <v>10.3</v>
      </c>
      <c r="H5002">
        <v>698.43600000000004</v>
      </c>
      <c r="I5002">
        <v>31.285</v>
      </c>
      <c r="J5002">
        <v>582.66099999999994</v>
      </c>
      <c r="K5002">
        <v>560.83000000000004</v>
      </c>
    </row>
    <row r="5003" spans="1:11" x14ac:dyDescent="0.3">
      <c r="A5003">
        <v>7</v>
      </c>
      <c r="B5003">
        <v>27</v>
      </c>
      <c r="C5003">
        <v>16</v>
      </c>
      <c r="D5003">
        <v>791</v>
      </c>
      <c r="E5003">
        <v>78</v>
      </c>
      <c r="F5003">
        <v>19.600000000000001</v>
      </c>
      <c r="G5003">
        <v>8.8000000000000007</v>
      </c>
      <c r="H5003">
        <v>481.20699999999999</v>
      </c>
      <c r="I5003">
        <v>27.175999999999998</v>
      </c>
      <c r="J5003">
        <v>396.92899999999997</v>
      </c>
      <c r="K5003">
        <v>381.53899999999999</v>
      </c>
    </row>
    <row r="5004" spans="1:11" x14ac:dyDescent="0.3">
      <c r="A5004">
        <v>7</v>
      </c>
      <c r="B5004">
        <v>27</v>
      </c>
      <c r="C5004">
        <v>17</v>
      </c>
      <c r="D5004">
        <v>669</v>
      </c>
      <c r="E5004">
        <v>57</v>
      </c>
      <c r="F5004">
        <v>18.2</v>
      </c>
      <c r="G5004">
        <v>7.2</v>
      </c>
      <c r="H5004">
        <v>245.23</v>
      </c>
      <c r="I5004">
        <v>22.213000000000001</v>
      </c>
      <c r="J5004">
        <v>185.32</v>
      </c>
      <c r="K5004">
        <v>175.83600000000001</v>
      </c>
    </row>
    <row r="5005" spans="1:11" x14ac:dyDescent="0.3">
      <c r="A5005">
        <v>7</v>
      </c>
      <c r="B5005">
        <v>27</v>
      </c>
      <c r="C5005">
        <v>18</v>
      </c>
      <c r="D5005">
        <v>406</v>
      </c>
      <c r="E5005">
        <v>35</v>
      </c>
      <c r="F5005">
        <v>16.7</v>
      </c>
      <c r="G5005">
        <v>5.7</v>
      </c>
      <c r="H5005">
        <v>47.475999999999999</v>
      </c>
      <c r="I5005">
        <v>16.757999999999999</v>
      </c>
      <c r="J5005">
        <v>29.818000000000001</v>
      </c>
      <c r="K5005">
        <v>23.701000000000001</v>
      </c>
    </row>
    <row r="5006" spans="1:11" x14ac:dyDescent="0.3">
      <c r="A5006">
        <v>7</v>
      </c>
      <c r="B5006">
        <v>27</v>
      </c>
      <c r="C5006">
        <v>19</v>
      </c>
      <c r="D5006">
        <v>31</v>
      </c>
      <c r="E5006">
        <v>8</v>
      </c>
      <c r="F5006">
        <v>16.100000000000001</v>
      </c>
      <c r="G5006">
        <v>5.7</v>
      </c>
      <c r="H5006">
        <v>7.7590000000000003</v>
      </c>
      <c r="I5006">
        <v>14.906000000000001</v>
      </c>
      <c r="J5006">
        <v>6.9080000000000004</v>
      </c>
      <c r="K5006">
        <v>1.218</v>
      </c>
    </row>
    <row r="5007" spans="1:11" x14ac:dyDescent="0.3">
      <c r="A5007">
        <v>7</v>
      </c>
      <c r="B5007">
        <v>27</v>
      </c>
      <c r="C5007">
        <v>20</v>
      </c>
      <c r="D5007">
        <v>0</v>
      </c>
      <c r="E5007">
        <v>0</v>
      </c>
      <c r="F5007">
        <v>15.6</v>
      </c>
      <c r="G5007">
        <v>5.7</v>
      </c>
      <c r="H5007">
        <v>0</v>
      </c>
      <c r="I5007">
        <v>15.6</v>
      </c>
      <c r="J5007">
        <v>0</v>
      </c>
      <c r="K5007">
        <v>0</v>
      </c>
    </row>
    <row r="5008" spans="1:11" x14ac:dyDescent="0.3">
      <c r="A5008">
        <v>7</v>
      </c>
      <c r="B5008">
        <v>27</v>
      </c>
      <c r="C5008">
        <v>21</v>
      </c>
      <c r="D5008">
        <v>0</v>
      </c>
      <c r="E5008">
        <v>0</v>
      </c>
      <c r="F5008">
        <v>15</v>
      </c>
      <c r="G5008">
        <v>5.7</v>
      </c>
      <c r="H5008">
        <v>0</v>
      </c>
      <c r="I5008">
        <v>15</v>
      </c>
      <c r="J5008">
        <v>0</v>
      </c>
      <c r="K5008">
        <v>0</v>
      </c>
    </row>
    <row r="5009" spans="1:11" x14ac:dyDescent="0.3">
      <c r="A5009">
        <v>7</v>
      </c>
      <c r="B5009">
        <v>27</v>
      </c>
      <c r="C5009">
        <v>22</v>
      </c>
      <c r="D5009">
        <v>0</v>
      </c>
      <c r="E5009">
        <v>0</v>
      </c>
      <c r="F5009">
        <v>14.6</v>
      </c>
      <c r="G5009">
        <v>5</v>
      </c>
      <c r="H5009">
        <v>0</v>
      </c>
      <c r="I5009">
        <v>14.6</v>
      </c>
      <c r="J5009">
        <v>0</v>
      </c>
      <c r="K5009">
        <v>0</v>
      </c>
    </row>
    <row r="5010" spans="1:11" x14ac:dyDescent="0.3">
      <c r="A5010">
        <v>7</v>
      </c>
      <c r="B5010">
        <v>27</v>
      </c>
      <c r="C5010">
        <v>23</v>
      </c>
      <c r="D5010">
        <v>0</v>
      </c>
      <c r="E5010">
        <v>0</v>
      </c>
      <c r="F5010">
        <v>14.3</v>
      </c>
      <c r="G5010">
        <v>4.3</v>
      </c>
      <c r="H5010">
        <v>0</v>
      </c>
      <c r="I5010">
        <v>14.3</v>
      </c>
      <c r="J5010">
        <v>0</v>
      </c>
      <c r="K5010">
        <v>0</v>
      </c>
    </row>
    <row r="5011" spans="1:11" x14ac:dyDescent="0.3">
      <c r="A5011">
        <v>7</v>
      </c>
      <c r="B5011">
        <v>28</v>
      </c>
      <c r="C5011">
        <v>0</v>
      </c>
      <c r="D5011">
        <v>0</v>
      </c>
      <c r="E5011">
        <v>0</v>
      </c>
      <c r="F5011">
        <v>13.9</v>
      </c>
      <c r="G5011">
        <v>3.6</v>
      </c>
      <c r="H5011">
        <v>0</v>
      </c>
      <c r="I5011">
        <v>13.9</v>
      </c>
      <c r="J5011">
        <v>0</v>
      </c>
      <c r="K5011">
        <v>0</v>
      </c>
    </row>
    <row r="5012" spans="1:11" x14ac:dyDescent="0.3">
      <c r="A5012">
        <v>7</v>
      </c>
      <c r="B5012">
        <v>28</v>
      </c>
      <c r="C5012">
        <v>1</v>
      </c>
      <c r="D5012">
        <v>0</v>
      </c>
      <c r="E5012">
        <v>0</v>
      </c>
      <c r="F5012">
        <v>13.7</v>
      </c>
      <c r="G5012">
        <v>3.3</v>
      </c>
      <c r="H5012">
        <v>0</v>
      </c>
      <c r="I5012">
        <v>13.7</v>
      </c>
      <c r="J5012">
        <v>0</v>
      </c>
      <c r="K5012">
        <v>0</v>
      </c>
    </row>
    <row r="5013" spans="1:11" x14ac:dyDescent="0.3">
      <c r="A5013">
        <v>7</v>
      </c>
      <c r="B5013">
        <v>28</v>
      </c>
      <c r="C5013">
        <v>2</v>
      </c>
      <c r="D5013">
        <v>0</v>
      </c>
      <c r="E5013">
        <v>0</v>
      </c>
      <c r="F5013">
        <v>13.5</v>
      </c>
      <c r="G5013">
        <v>2.9</v>
      </c>
      <c r="H5013">
        <v>0</v>
      </c>
      <c r="I5013">
        <v>13.5</v>
      </c>
      <c r="J5013">
        <v>0</v>
      </c>
      <c r="K5013">
        <v>0</v>
      </c>
    </row>
    <row r="5014" spans="1:11" x14ac:dyDescent="0.3">
      <c r="A5014">
        <v>7</v>
      </c>
      <c r="B5014">
        <v>28</v>
      </c>
      <c r="C5014">
        <v>3</v>
      </c>
      <c r="D5014">
        <v>0</v>
      </c>
      <c r="E5014">
        <v>0</v>
      </c>
      <c r="F5014">
        <v>13.3</v>
      </c>
      <c r="G5014">
        <v>2.6</v>
      </c>
      <c r="H5014">
        <v>0</v>
      </c>
      <c r="I5014">
        <v>13.3</v>
      </c>
      <c r="J5014">
        <v>0</v>
      </c>
      <c r="K5014">
        <v>0</v>
      </c>
    </row>
    <row r="5015" spans="1:11" x14ac:dyDescent="0.3">
      <c r="A5015">
        <v>7</v>
      </c>
      <c r="B5015">
        <v>28</v>
      </c>
      <c r="C5015">
        <v>4</v>
      </c>
      <c r="D5015">
        <v>0</v>
      </c>
      <c r="E5015">
        <v>0</v>
      </c>
      <c r="F5015">
        <v>14.2</v>
      </c>
      <c r="G5015">
        <v>1.7</v>
      </c>
      <c r="H5015">
        <v>0</v>
      </c>
      <c r="I5015">
        <v>14.2</v>
      </c>
      <c r="J5015">
        <v>0</v>
      </c>
      <c r="K5015">
        <v>0</v>
      </c>
    </row>
    <row r="5016" spans="1:11" x14ac:dyDescent="0.3">
      <c r="A5016">
        <v>7</v>
      </c>
      <c r="B5016">
        <v>28</v>
      </c>
      <c r="C5016">
        <v>5</v>
      </c>
      <c r="D5016">
        <v>115</v>
      </c>
      <c r="E5016">
        <v>23</v>
      </c>
      <c r="F5016">
        <v>15.2</v>
      </c>
      <c r="G5016">
        <v>0.9</v>
      </c>
      <c r="H5016">
        <v>17.856999999999999</v>
      </c>
      <c r="I5016">
        <v>12.951000000000001</v>
      </c>
      <c r="J5016">
        <v>16.004999999999999</v>
      </c>
      <c r="K5016">
        <v>10.147</v>
      </c>
    </row>
    <row r="5017" spans="1:11" x14ac:dyDescent="0.3">
      <c r="A5017">
        <v>7</v>
      </c>
      <c r="B5017">
        <v>28</v>
      </c>
      <c r="C5017">
        <v>6</v>
      </c>
      <c r="D5017">
        <v>561</v>
      </c>
      <c r="E5017">
        <v>44</v>
      </c>
      <c r="F5017">
        <v>16.100000000000001</v>
      </c>
      <c r="G5017">
        <v>0</v>
      </c>
      <c r="H5017">
        <v>129.285</v>
      </c>
      <c r="I5017">
        <v>18.981000000000002</v>
      </c>
      <c r="J5017">
        <v>85.162000000000006</v>
      </c>
      <c r="K5017">
        <v>77.941000000000003</v>
      </c>
    </row>
    <row r="5018" spans="1:11" x14ac:dyDescent="0.3">
      <c r="A5018">
        <v>7</v>
      </c>
      <c r="B5018">
        <v>28</v>
      </c>
      <c r="C5018">
        <v>7</v>
      </c>
      <c r="D5018">
        <v>729</v>
      </c>
      <c r="E5018">
        <v>64</v>
      </c>
      <c r="F5018">
        <v>17.600000000000001</v>
      </c>
      <c r="G5018">
        <v>1.2</v>
      </c>
      <c r="H5018">
        <v>348.71800000000002</v>
      </c>
      <c r="I5018">
        <v>28.167000000000002</v>
      </c>
      <c r="J5018">
        <v>275.77100000000002</v>
      </c>
      <c r="K5018">
        <v>263.94900000000001</v>
      </c>
    </row>
    <row r="5019" spans="1:11" x14ac:dyDescent="0.3">
      <c r="A5019">
        <v>7</v>
      </c>
      <c r="B5019">
        <v>28</v>
      </c>
      <c r="C5019">
        <v>8</v>
      </c>
      <c r="D5019">
        <v>822</v>
      </c>
      <c r="E5019">
        <v>82</v>
      </c>
      <c r="F5019">
        <v>19.100000000000001</v>
      </c>
      <c r="G5019">
        <v>2.4</v>
      </c>
      <c r="H5019">
        <v>580.38</v>
      </c>
      <c r="I5019">
        <v>35.366</v>
      </c>
      <c r="J5019">
        <v>472.54899999999998</v>
      </c>
      <c r="K5019">
        <v>454.67899999999997</v>
      </c>
    </row>
    <row r="5020" spans="1:11" x14ac:dyDescent="0.3">
      <c r="A5020">
        <v>7</v>
      </c>
      <c r="B5020">
        <v>28</v>
      </c>
      <c r="C5020">
        <v>9</v>
      </c>
      <c r="D5020">
        <v>878</v>
      </c>
      <c r="E5020">
        <v>95</v>
      </c>
      <c r="F5020">
        <v>20.6</v>
      </c>
      <c r="G5020">
        <v>3.6</v>
      </c>
      <c r="H5020">
        <v>784.98699999999997</v>
      </c>
      <c r="I5020">
        <v>40.710999999999999</v>
      </c>
      <c r="J5020">
        <v>635.38400000000001</v>
      </c>
      <c r="K5020">
        <v>611.51099999999997</v>
      </c>
    </row>
    <row r="5021" spans="1:11" x14ac:dyDescent="0.3">
      <c r="A5021">
        <v>7</v>
      </c>
      <c r="B5021">
        <v>28</v>
      </c>
      <c r="C5021">
        <v>10</v>
      </c>
      <c r="D5021">
        <v>905</v>
      </c>
      <c r="E5021">
        <v>104</v>
      </c>
      <c r="F5021">
        <v>20.6</v>
      </c>
      <c r="G5021">
        <v>4.5999999999999996</v>
      </c>
      <c r="H5021">
        <v>935.18899999999996</v>
      </c>
      <c r="I5021">
        <v>42.887999999999998</v>
      </c>
      <c r="J5021">
        <v>753.35699999999997</v>
      </c>
      <c r="K5021">
        <v>724.57</v>
      </c>
    </row>
    <row r="5022" spans="1:11" x14ac:dyDescent="0.3">
      <c r="A5022">
        <v>7</v>
      </c>
      <c r="B5022">
        <v>28</v>
      </c>
      <c r="C5022">
        <v>11</v>
      </c>
      <c r="D5022">
        <v>926</v>
      </c>
      <c r="E5022">
        <v>109</v>
      </c>
      <c r="F5022">
        <v>20.6</v>
      </c>
      <c r="G5022">
        <v>5.7</v>
      </c>
      <c r="H5022">
        <v>1030.5440000000001</v>
      </c>
      <c r="I5022">
        <v>42.572000000000003</v>
      </c>
      <c r="J5022">
        <v>831.70399999999995</v>
      </c>
      <c r="K5022">
        <v>799.39200000000005</v>
      </c>
    </row>
    <row r="5023" spans="1:11" x14ac:dyDescent="0.3">
      <c r="A5023">
        <v>7</v>
      </c>
      <c r="B5023">
        <v>28</v>
      </c>
      <c r="C5023">
        <v>12</v>
      </c>
      <c r="D5023">
        <v>930</v>
      </c>
      <c r="E5023">
        <v>110</v>
      </c>
      <c r="F5023">
        <v>20.6</v>
      </c>
      <c r="G5023">
        <v>6.7</v>
      </c>
      <c r="H5023">
        <v>1050.7260000000001</v>
      </c>
      <c r="I5023">
        <v>41.064999999999998</v>
      </c>
      <c r="J5023">
        <v>852.81</v>
      </c>
      <c r="K5023">
        <v>819.51300000000003</v>
      </c>
    </row>
    <row r="5024" spans="1:11" x14ac:dyDescent="0.3">
      <c r="A5024">
        <v>7</v>
      </c>
      <c r="B5024">
        <v>28</v>
      </c>
      <c r="C5024">
        <v>13</v>
      </c>
      <c r="D5024">
        <v>925</v>
      </c>
      <c r="E5024">
        <v>107</v>
      </c>
      <c r="F5024">
        <v>20.2</v>
      </c>
      <c r="G5024">
        <v>7.6</v>
      </c>
      <c r="H5024">
        <v>1001.05</v>
      </c>
      <c r="I5024">
        <v>38.256999999999998</v>
      </c>
      <c r="J5024">
        <v>820.76</v>
      </c>
      <c r="K5024">
        <v>788.95299999999997</v>
      </c>
    </row>
    <row r="5025" spans="1:11" x14ac:dyDescent="0.3">
      <c r="A5025">
        <v>7</v>
      </c>
      <c r="B5025">
        <v>28</v>
      </c>
      <c r="C5025">
        <v>14</v>
      </c>
      <c r="D5025">
        <v>909</v>
      </c>
      <c r="E5025">
        <v>101</v>
      </c>
      <c r="F5025">
        <v>19.8</v>
      </c>
      <c r="G5025">
        <v>8.4</v>
      </c>
      <c r="H5025">
        <v>885.24099999999999</v>
      </c>
      <c r="I5025">
        <v>34.729999999999997</v>
      </c>
      <c r="J5025">
        <v>734.125</v>
      </c>
      <c r="K5025">
        <v>706.17200000000003</v>
      </c>
    </row>
    <row r="5026" spans="1:11" x14ac:dyDescent="0.3">
      <c r="A5026">
        <v>7</v>
      </c>
      <c r="B5026">
        <v>28</v>
      </c>
      <c r="C5026">
        <v>15</v>
      </c>
      <c r="D5026">
        <v>874</v>
      </c>
      <c r="E5026">
        <v>90</v>
      </c>
      <c r="F5026">
        <v>19.399999999999999</v>
      </c>
      <c r="G5026">
        <v>9.3000000000000007</v>
      </c>
      <c r="H5026">
        <v>707.726</v>
      </c>
      <c r="I5026">
        <v>30.44</v>
      </c>
      <c r="J5026">
        <v>592.14599999999996</v>
      </c>
      <c r="K5026">
        <v>569.95500000000004</v>
      </c>
    </row>
    <row r="5027" spans="1:11" x14ac:dyDescent="0.3">
      <c r="A5027">
        <v>7</v>
      </c>
      <c r="B5027">
        <v>28</v>
      </c>
      <c r="C5027">
        <v>16</v>
      </c>
      <c r="D5027">
        <v>805</v>
      </c>
      <c r="E5027">
        <v>75</v>
      </c>
      <c r="F5027">
        <v>18.5</v>
      </c>
      <c r="G5027">
        <v>8.6</v>
      </c>
      <c r="H5027">
        <v>484.75900000000001</v>
      </c>
      <c r="I5027">
        <v>26.25</v>
      </c>
      <c r="J5027">
        <v>400.97899999999998</v>
      </c>
      <c r="K5027">
        <v>385.46199999999999</v>
      </c>
    </row>
    <row r="5028" spans="1:11" x14ac:dyDescent="0.3">
      <c r="A5028">
        <v>7</v>
      </c>
      <c r="B5028">
        <v>28</v>
      </c>
      <c r="C5028">
        <v>17</v>
      </c>
      <c r="D5028">
        <v>684</v>
      </c>
      <c r="E5028">
        <v>55</v>
      </c>
      <c r="F5028">
        <v>17.600000000000001</v>
      </c>
      <c r="G5028">
        <v>7.9</v>
      </c>
      <c r="H5028">
        <v>246.864</v>
      </c>
      <c r="I5028">
        <v>21.38</v>
      </c>
      <c r="J5028">
        <v>186.583</v>
      </c>
      <c r="K5028">
        <v>177.06800000000001</v>
      </c>
    </row>
    <row r="5029" spans="1:11" x14ac:dyDescent="0.3">
      <c r="A5029">
        <v>7</v>
      </c>
      <c r="B5029">
        <v>28</v>
      </c>
      <c r="C5029">
        <v>18</v>
      </c>
      <c r="D5029">
        <v>419</v>
      </c>
      <c r="E5029">
        <v>34</v>
      </c>
      <c r="F5029">
        <v>16.7</v>
      </c>
      <c r="G5029">
        <v>7.2</v>
      </c>
      <c r="H5029">
        <v>46.658999999999999</v>
      </c>
      <c r="I5029">
        <v>16.690999999999999</v>
      </c>
      <c r="J5029">
        <v>28.963000000000001</v>
      </c>
      <c r="K5029">
        <v>22.861999999999998</v>
      </c>
    </row>
    <row r="5030" spans="1:11" x14ac:dyDescent="0.3">
      <c r="A5030">
        <v>7</v>
      </c>
      <c r="B5030">
        <v>28</v>
      </c>
      <c r="C5030">
        <v>19</v>
      </c>
      <c r="D5030">
        <v>32</v>
      </c>
      <c r="E5030">
        <v>7</v>
      </c>
      <c r="F5030">
        <v>15.9</v>
      </c>
      <c r="G5030">
        <v>6.5</v>
      </c>
      <c r="H5030">
        <v>6.7889999999999997</v>
      </c>
      <c r="I5030">
        <v>14.773999999999999</v>
      </c>
      <c r="J5030">
        <v>6.0469999999999997</v>
      </c>
      <c r="K5030">
        <v>0.372</v>
      </c>
    </row>
    <row r="5031" spans="1:11" x14ac:dyDescent="0.3">
      <c r="A5031">
        <v>7</v>
      </c>
      <c r="B5031">
        <v>28</v>
      </c>
      <c r="C5031">
        <v>20</v>
      </c>
      <c r="D5031">
        <v>0</v>
      </c>
      <c r="E5031">
        <v>0</v>
      </c>
      <c r="F5031">
        <v>15.2</v>
      </c>
      <c r="G5031">
        <v>5.9</v>
      </c>
      <c r="H5031">
        <v>0</v>
      </c>
      <c r="I5031">
        <v>15.2</v>
      </c>
      <c r="J5031">
        <v>0</v>
      </c>
      <c r="K5031">
        <v>0</v>
      </c>
    </row>
    <row r="5032" spans="1:11" x14ac:dyDescent="0.3">
      <c r="A5032">
        <v>7</v>
      </c>
      <c r="B5032">
        <v>28</v>
      </c>
      <c r="C5032">
        <v>21</v>
      </c>
      <c r="D5032">
        <v>0</v>
      </c>
      <c r="E5032">
        <v>0</v>
      </c>
      <c r="F5032">
        <v>14.4</v>
      </c>
      <c r="G5032">
        <v>5.2</v>
      </c>
      <c r="H5032">
        <v>0</v>
      </c>
      <c r="I5032">
        <v>14.4</v>
      </c>
      <c r="J5032">
        <v>0</v>
      </c>
      <c r="K5032">
        <v>0</v>
      </c>
    </row>
    <row r="5033" spans="1:11" x14ac:dyDescent="0.3">
      <c r="A5033">
        <v>7</v>
      </c>
      <c r="B5033">
        <v>28</v>
      </c>
      <c r="C5033">
        <v>22</v>
      </c>
      <c r="D5033">
        <v>0</v>
      </c>
      <c r="E5033">
        <v>0</v>
      </c>
      <c r="F5033">
        <v>14</v>
      </c>
      <c r="G5033">
        <v>5</v>
      </c>
      <c r="H5033">
        <v>0</v>
      </c>
      <c r="I5033">
        <v>14</v>
      </c>
      <c r="J5033">
        <v>0</v>
      </c>
      <c r="K5033">
        <v>0</v>
      </c>
    </row>
    <row r="5034" spans="1:11" x14ac:dyDescent="0.3">
      <c r="A5034">
        <v>7</v>
      </c>
      <c r="B5034">
        <v>28</v>
      </c>
      <c r="C5034">
        <v>23</v>
      </c>
      <c r="D5034">
        <v>0</v>
      </c>
      <c r="E5034">
        <v>0</v>
      </c>
      <c r="F5034">
        <v>13.7</v>
      </c>
      <c r="G5034">
        <v>4.8</v>
      </c>
      <c r="H5034">
        <v>0</v>
      </c>
      <c r="I5034">
        <v>13.7</v>
      </c>
      <c r="J5034">
        <v>0</v>
      </c>
      <c r="K5034">
        <v>0</v>
      </c>
    </row>
    <row r="5035" spans="1:11" x14ac:dyDescent="0.3">
      <c r="A5035">
        <v>7</v>
      </c>
      <c r="B5035">
        <v>29</v>
      </c>
      <c r="C5035">
        <v>0</v>
      </c>
      <c r="D5035">
        <v>0</v>
      </c>
      <c r="E5035">
        <v>0</v>
      </c>
      <c r="F5035">
        <v>13.3</v>
      </c>
      <c r="G5035">
        <v>4.5999999999999996</v>
      </c>
      <c r="H5035">
        <v>0</v>
      </c>
      <c r="I5035">
        <v>13.3</v>
      </c>
      <c r="J5035">
        <v>0</v>
      </c>
      <c r="K5035">
        <v>0</v>
      </c>
    </row>
    <row r="5036" spans="1:11" x14ac:dyDescent="0.3">
      <c r="A5036">
        <v>7</v>
      </c>
      <c r="B5036">
        <v>29</v>
      </c>
      <c r="C5036">
        <v>1</v>
      </c>
      <c r="D5036">
        <v>0</v>
      </c>
      <c r="E5036">
        <v>0</v>
      </c>
      <c r="F5036">
        <v>13.1</v>
      </c>
      <c r="G5036">
        <v>4.4000000000000004</v>
      </c>
      <c r="H5036">
        <v>0</v>
      </c>
      <c r="I5036">
        <v>13.1</v>
      </c>
      <c r="J5036">
        <v>0</v>
      </c>
      <c r="K5036">
        <v>0</v>
      </c>
    </row>
    <row r="5037" spans="1:11" x14ac:dyDescent="0.3">
      <c r="A5037">
        <v>7</v>
      </c>
      <c r="B5037">
        <v>29</v>
      </c>
      <c r="C5037">
        <v>2</v>
      </c>
      <c r="D5037">
        <v>0</v>
      </c>
      <c r="E5037">
        <v>0</v>
      </c>
      <c r="F5037">
        <v>13</v>
      </c>
      <c r="G5037">
        <v>4.3</v>
      </c>
      <c r="H5037">
        <v>0</v>
      </c>
      <c r="I5037">
        <v>13</v>
      </c>
      <c r="J5037">
        <v>0</v>
      </c>
      <c r="K5037">
        <v>0</v>
      </c>
    </row>
    <row r="5038" spans="1:11" x14ac:dyDescent="0.3">
      <c r="A5038">
        <v>7</v>
      </c>
      <c r="B5038">
        <v>29</v>
      </c>
      <c r="C5038">
        <v>3</v>
      </c>
      <c r="D5038">
        <v>0</v>
      </c>
      <c r="E5038">
        <v>0</v>
      </c>
      <c r="F5038">
        <v>12.8</v>
      </c>
      <c r="G5038">
        <v>4.0999999999999996</v>
      </c>
      <c r="H5038">
        <v>0</v>
      </c>
      <c r="I5038">
        <v>12.8</v>
      </c>
      <c r="J5038">
        <v>0</v>
      </c>
      <c r="K5038">
        <v>0</v>
      </c>
    </row>
    <row r="5039" spans="1:11" x14ac:dyDescent="0.3">
      <c r="A5039">
        <v>7</v>
      </c>
      <c r="B5039">
        <v>29</v>
      </c>
      <c r="C5039">
        <v>4</v>
      </c>
      <c r="D5039">
        <v>0</v>
      </c>
      <c r="E5039">
        <v>0</v>
      </c>
      <c r="F5039">
        <v>13.5</v>
      </c>
      <c r="G5039">
        <v>2.7</v>
      </c>
      <c r="H5039">
        <v>0</v>
      </c>
      <c r="I5039">
        <v>13.5</v>
      </c>
      <c r="J5039">
        <v>0</v>
      </c>
      <c r="K5039">
        <v>0</v>
      </c>
    </row>
    <row r="5040" spans="1:11" x14ac:dyDescent="0.3">
      <c r="A5040">
        <v>7</v>
      </c>
      <c r="B5040">
        <v>29</v>
      </c>
      <c r="C5040">
        <v>5</v>
      </c>
      <c r="D5040">
        <v>103</v>
      </c>
      <c r="E5040">
        <v>22</v>
      </c>
      <c r="F5040">
        <v>14.3</v>
      </c>
      <c r="G5040">
        <v>1.4</v>
      </c>
      <c r="H5040">
        <v>17.055</v>
      </c>
      <c r="I5040">
        <v>12.273999999999999</v>
      </c>
      <c r="J5040">
        <v>15.32</v>
      </c>
      <c r="K5040">
        <v>9.4749999999999996</v>
      </c>
    </row>
    <row r="5041" spans="1:11" x14ac:dyDescent="0.3">
      <c r="A5041">
        <v>7</v>
      </c>
      <c r="B5041">
        <v>29</v>
      </c>
      <c r="C5041">
        <v>6</v>
      </c>
      <c r="D5041">
        <v>489</v>
      </c>
      <c r="E5041">
        <v>53</v>
      </c>
      <c r="F5041">
        <v>15</v>
      </c>
      <c r="G5041">
        <v>0</v>
      </c>
      <c r="H5041">
        <v>124.77800000000001</v>
      </c>
      <c r="I5041">
        <v>17.582999999999998</v>
      </c>
      <c r="J5041">
        <v>85.256</v>
      </c>
      <c r="K5041">
        <v>78.033000000000001</v>
      </c>
    </row>
    <row r="5042" spans="1:11" x14ac:dyDescent="0.3">
      <c r="A5042">
        <v>7</v>
      </c>
      <c r="B5042">
        <v>29</v>
      </c>
      <c r="C5042">
        <v>7</v>
      </c>
      <c r="D5042">
        <v>686</v>
      </c>
      <c r="E5042">
        <v>79</v>
      </c>
      <c r="F5042">
        <v>16.899999999999999</v>
      </c>
      <c r="G5042">
        <v>2.2000000000000002</v>
      </c>
      <c r="H5042">
        <v>346.65899999999999</v>
      </c>
      <c r="I5042">
        <v>25.824999999999999</v>
      </c>
      <c r="J5042">
        <v>277.47800000000001</v>
      </c>
      <c r="K5042">
        <v>265.61</v>
      </c>
    </row>
    <row r="5043" spans="1:11" x14ac:dyDescent="0.3">
      <c r="A5043">
        <v>7</v>
      </c>
      <c r="B5043">
        <v>29</v>
      </c>
      <c r="C5043">
        <v>8</v>
      </c>
      <c r="D5043">
        <v>788</v>
      </c>
      <c r="E5043">
        <v>101</v>
      </c>
      <c r="F5043">
        <v>18.7</v>
      </c>
      <c r="G5043">
        <v>4.5</v>
      </c>
      <c r="H5043">
        <v>579.947</v>
      </c>
      <c r="I5043">
        <v>31.838999999999999</v>
      </c>
      <c r="J5043">
        <v>478.57499999999999</v>
      </c>
      <c r="K5043">
        <v>460.49900000000002</v>
      </c>
    </row>
    <row r="5044" spans="1:11" x14ac:dyDescent="0.3">
      <c r="A5044">
        <v>7</v>
      </c>
      <c r="B5044">
        <v>29</v>
      </c>
      <c r="C5044">
        <v>9</v>
      </c>
      <c r="D5044">
        <v>844</v>
      </c>
      <c r="E5044">
        <v>118</v>
      </c>
      <c r="F5044">
        <v>20.6</v>
      </c>
      <c r="G5044">
        <v>6.7</v>
      </c>
      <c r="H5044">
        <v>781.82299999999998</v>
      </c>
      <c r="I5044">
        <v>35.250999999999998</v>
      </c>
      <c r="J5044">
        <v>645.70899999999995</v>
      </c>
      <c r="K5044">
        <v>621.42600000000004</v>
      </c>
    </row>
    <row r="5045" spans="1:11" x14ac:dyDescent="0.3">
      <c r="A5045">
        <v>7</v>
      </c>
      <c r="B5045">
        <v>29</v>
      </c>
      <c r="C5045">
        <v>10</v>
      </c>
      <c r="D5045">
        <v>877</v>
      </c>
      <c r="E5045">
        <v>129</v>
      </c>
      <c r="F5045">
        <v>21</v>
      </c>
      <c r="G5045">
        <v>7.6</v>
      </c>
      <c r="H5045">
        <v>935.21900000000005</v>
      </c>
      <c r="I5045">
        <v>37.536999999999999</v>
      </c>
      <c r="J5045">
        <v>768.45</v>
      </c>
      <c r="K5045">
        <v>739.00099999999998</v>
      </c>
    </row>
    <row r="5046" spans="1:11" x14ac:dyDescent="0.3">
      <c r="A5046">
        <v>7</v>
      </c>
      <c r="B5046">
        <v>29</v>
      </c>
      <c r="C5046">
        <v>11</v>
      </c>
      <c r="D5046">
        <v>896</v>
      </c>
      <c r="E5046">
        <v>134</v>
      </c>
      <c r="F5046">
        <v>21.3</v>
      </c>
      <c r="G5046">
        <v>8.4</v>
      </c>
      <c r="H5046">
        <v>1026.4960000000001</v>
      </c>
      <c r="I5046">
        <v>38.521999999999998</v>
      </c>
      <c r="J5046">
        <v>840.95</v>
      </c>
      <c r="K5046">
        <v>808.20799999999997</v>
      </c>
    </row>
    <row r="5047" spans="1:11" x14ac:dyDescent="0.3">
      <c r="A5047">
        <v>7</v>
      </c>
      <c r="B5047">
        <v>29</v>
      </c>
      <c r="C5047">
        <v>12</v>
      </c>
      <c r="D5047">
        <v>899</v>
      </c>
      <c r="E5047">
        <v>136</v>
      </c>
      <c r="F5047">
        <v>21.7</v>
      </c>
      <c r="G5047">
        <v>9.3000000000000007</v>
      </c>
      <c r="H5047">
        <v>1046.1679999999999</v>
      </c>
      <c r="I5047">
        <v>38.228000000000002</v>
      </c>
      <c r="J5047">
        <v>858.04399999999998</v>
      </c>
      <c r="K5047">
        <v>824.5</v>
      </c>
    </row>
    <row r="5048" spans="1:11" x14ac:dyDescent="0.3">
      <c r="A5048">
        <v>7</v>
      </c>
      <c r="B5048">
        <v>29</v>
      </c>
      <c r="C5048">
        <v>13</v>
      </c>
      <c r="D5048">
        <v>892</v>
      </c>
      <c r="E5048">
        <v>132</v>
      </c>
      <c r="F5048">
        <v>20.8</v>
      </c>
      <c r="G5048">
        <v>9.3000000000000007</v>
      </c>
      <c r="H5048">
        <v>994.92399999999998</v>
      </c>
      <c r="I5048">
        <v>36.531999999999996</v>
      </c>
      <c r="J5048">
        <v>820.90599999999995</v>
      </c>
      <c r="K5048">
        <v>789.09199999999998</v>
      </c>
    </row>
    <row r="5049" spans="1:11" x14ac:dyDescent="0.3">
      <c r="A5049">
        <v>7</v>
      </c>
      <c r="B5049">
        <v>29</v>
      </c>
      <c r="C5049">
        <v>14</v>
      </c>
      <c r="D5049">
        <v>871</v>
      </c>
      <c r="E5049">
        <v>124</v>
      </c>
      <c r="F5049">
        <v>19.8</v>
      </c>
      <c r="G5049">
        <v>9.3000000000000007</v>
      </c>
      <c r="H5049">
        <v>876.07100000000003</v>
      </c>
      <c r="I5049">
        <v>33.600999999999999</v>
      </c>
      <c r="J5049">
        <v>729.53099999999995</v>
      </c>
      <c r="K5049">
        <v>701.77499999999998</v>
      </c>
    </row>
    <row r="5050" spans="1:11" x14ac:dyDescent="0.3">
      <c r="A5050">
        <v>7</v>
      </c>
      <c r="B5050">
        <v>29</v>
      </c>
      <c r="C5050">
        <v>15</v>
      </c>
      <c r="D5050">
        <v>828</v>
      </c>
      <c r="E5050">
        <v>111</v>
      </c>
      <c r="F5050">
        <v>18.899999999999999</v>
      </c>
      <c r="G5050">
        <v>9.3000000000000007</v>
      </c>
      <c r="H5050">
        <v>698.61800000000005</v>
      </c>
      <c r="I5050">
        <v>29.779</v>
      </c>
      <c r="J5050">
        <v>586.08500000000004</v>
      </c>
      <c r="K5050">
        <v>564.125</v>
      </c>
    </row>
    <row r="5051" spans="1:11" x14ac:dyDescent="0.3">
      <c r="A5051">
        <v>7</v>
      </c>
      <c r="B5051">
        <v>29</v>
      </c>
      <c r="C5051">
        <v>16</v>
      </c>
      <c r="D5051">
        <v>755</v>
      </c>
      <c r="E5051">
        <v>92</v>
      </c>
      <c r="F5051">
        <v>17.8</v>
      </c>
      <c r="G5051">
        <v>8.6</v>
      </c>
      <c r="H5051">
        <v>476.34800000000001</v>
      </c>
      <c r="I5051">
        <v>25.39</v>
      </c>
      <c r="J5051">
        <v>395.8</v>
      </c>
      <c r="K5051">
        <v>380.44600000000003</v>
      </c>
    </row>
    <row r="5052" spans="1:11" x14ac:dyDescent="0.3">
      <c r="A5052">
        <v>7</v>
      </c>
      <c r="B5052">
        <v>29</v>
      </c>
      <c r="C5052">
        <v>17</v>
      </c>
      <c r="D5052">
        <v>619</v>
      </c>
      <c r="E5052">
        <v>67</v>
      </c>
      <c r="F5052">
        <v>16.7</v>
      </c>
      <c r="G5052">
        <v>7.9</v>
      </c>
      <c r="H5052">
        <v>238.654</v>
      </c>
      <c r="I5052">
        <v>20.314</v>
      </c>
      <c r="J5052">
        <v>182.732</v>
      </c>
      <c r="K5052">
        <v>173.31100000000001</v>
      </c>
    </row>
    <row r="5053" spans="1:11" x14ac:dyDescent="0.3">
      <c r="A5053">
        <v>7</v>
      </c>
      <c r="B5053">
        <v>29</v>
      </c>
      <c r="C5053">
        <v>18</v>
      </c>
      <c r="D5053">
        <v>334</v>
      </c>
      <c r="E5053">
        <v>40</v>
      </c>
      <c r="F5053">
        <v>15.6</v>
      </c>
      <c r="G5053">
        <v>7.2</v>
      </c>
      <c r="H5053">
        <v>47.908000000000001</v>
      </c>
      <c r="I5053">
        <v>15.586</v>
      </c>
      <c r="J5053">
        <v>32.908999999999999</v>
      </c>
      <c r="K5053">
        <v>26.733000000000001</v>
      </c>
    </row>
    <row r="5054" spans="1:11" x14ac:dyDescent="0.3">
      <c r="A5054">
        <v>7</v>
      </c>
      <c r="B5054">
        <v>29</v>
      </c>
      <c r="C5054">
        <v>19</v>
      </c>
      <c r="D5054">
        <v>15</v>
      </c>
      <c r="E5054">
        <v>7</v>
      </c>
      <c r="F5054">
        <v>15.2</v>
      </c>
      <c r="G5054">
        <v>6.3</v>
      </c>
      <c r="H5054">
        <v>6.7889999999999997</v>
      </c>
      <c r="I5054">
        <v>14.044</v>
      </c>
      <c r="J5054">
        <v>6.0620000000000003</v>
      </c>
      <c r="K5054">
        <v>0.38700000000000001</v>
      </c>
    </row>
    <row r="5055" spans="1:11" x14ac:dyDescent="0.3">
      <c r="A5055">
        <v>7</v>
      </c>
      <c r="B5055">
        <v>29</v>
      </c>
      <c r="C5055">
        <v>20</v>
      </c>
      <c r="D5055">
        <v>0</v>
      </c>
      <c r="E5055">
        <v>0</v>
      </c>
      <c r="F5055">
        <v>14.8</v>
      </c>
      <c r="G5055">
        <v>5.5</v>
      </c>
      <c r="H5055">
        <v>0</v>
      </c>
      <c r="I5055">
        <v>14.8</v>
      </c>
      <c r="J5055">
        <v>0</v>
      </c>
      <c r="K5055">
        <v>0</v>
      </c>
    </row>
    <row r="5056" spans="1:11" x14ac:dyDescent="0.3">
      <c r="A5056">
        <v>7</v>
      </c>
      <c r="B5056">
        <v>29</v>
      </c>
      <c r="C5056">
        <v>21</v>
      </c>
      <c r="D5056">
        <v>0</v>
      </c>
      <c r="E5056">
        <v>0</v>
      </c>
      <c r="F5056">
        <v>14.4</v>
      </c>
      <c r="G5056">
        <v>4.5999999999999996</v>
      </c>
      <c r="H5056">
        <v>0</v>
      </c>
      <c r="I5056">
        <v>14.4</v>
      </c>
      <c r="J5056">
        <v>0</v>
      </c>
      <c r="K5056">
        <v>0</v>
      </c>
    </row>
    <row r="5057" spans="1:11" x14ac:dyDescent="0.3">
      <c r="A5057">
        <v>7</v>
      </c>
      <c r="B5057">
        <v>29</v>
      </c>
      <c r="C5057">
        <v>22</v>
      </c>
      <c r="D5057">
        <v>0</v>
      </c>
      <c r="E5057">
        <v>0</v>
      </c>
      <c r="F5057">
        <v>14.2</v>
      </c>
      <c r="G5057">
        <v>4.8</v>
      </c>
      <c r="H5057">
        <v>0</v>
      </c>
      <c r="I5057">
        <v>14.2</v>
      </c>
      <c r="J5057">
        <v>0</v>
      </c>
      <c r="K5057">
        <v>0</v>
      </c>
    </row>
    <row r="5058" spans="1:11" x14ac:dyDescent="0.3">
      <c r="A5058">
        <v>7</v>
      </c>
      <c r="B5058">
        <v>29</v>
      </c>
      <c r="C5058">
        <v>23</v>
      </c>
      <c r="D5058">
        <v>0</v>
      </c>
      <c r="E5058">
        <v>0</v>
      </c>
      <c r="F5058">
        <v>14.1</v>
      </c>
      <c r="G5058">
        <v>5</v>
      </c>
      <c r="H5058">
        <v>0</v>
      </c>
      <c r="I5058">
        <v>14.1</v>
      </c>
      <c r="J5058">
        <v>0</v>
      </c>
      <c r="K5058">
        <v>0</v>
      </c>
    </row>
    <row r="5059" spans="1:11" x14ac:dyDescent="0.3">
      <c r="A5059">
        <v>7</v>
      </c>
      <c r="B5059">
        <v>30</v>
      </c>
      <c r="C5059">
        <v>0</v>
      </c>
      <c r="D5059">
        <v>0</v>
      </c>
      <c r="E5059">
        <v>0</v>
      </c>
      <c r="F5059">
        <v>13.9</v>
      </c>
      <c r="G5059">
        <v>5.2</v>
      </c>
      <c r="H5059">
        <v>0</v>
      </c>
      <c r="I5059">
        <v>13.9</v>
      </c>
      <c r="J5059">
        <v>0</v>
      </c>
      <c r="K5059">
        <v>0</v>
      </c>
    </row>
    <row r="5060" spans="1:11" x14ac:dyDescent="0.3">
      <c r="A5060">
        <v>7</v>
      </c>
      <c r="B5060">
        <v>30</v>
      </c>
      <c r="C5060">
        <v>1</v>
      </c>
      <c r="D5060">
        <v>0</v>
      </c>
      <c r="E5060">
        <v>0</v>
      </c>
      <c r="F5060">
        <v>13.7</v>
      </c>
      <c r="G5060">
        <v>4.2</v>
      </c>
      <c r="H5060">
        <v>0</v>
      </c>
      <c r="I5060">
        <v>13.7</v>
      </c>
      <c r="J5060">
        <v>0</v>
      </c>
      <c r="K5060">
        <v>0</v>
      </c>
    </row>
    <row r="5061" spans="1:11" x14ac:dyDescent="0.3">
      <c r="A5061">
        <v>7</v>
      </c>
      <c r="B5061">
        <v>30</v>
      </c>
      <c r="C5061">
        <v>2</v>
      </c>
      <c r="D5061">
        <v>0</v>
      </c>
      <c r="E5061">
        <v>0</v>
      </c>
      <c r="F5061">
        <v>13.5</v>
      </c>
      <c r="G5061">
        <v>3.1</v>
      </c>
      <c r="H5061">
        <v>0</v>
      </c>
      <c r="I5061">
        <v>13.5</v>
      </c>
      <c r="J5061">
        <v>0</v>
      </c>
      <c r="K5061">
        <v>0</v>
      </c>
    </row>
    <row r="5062" spans="1:11" x14ac:dyDescent="0.3">
      <c r="A5062">
        <v>7</v>
      </c>
      <c r="B5062">
        <v>30</v>
      </c>
      <c r="C5062">
        <v>3</v>
      </c>
      <c r="D5062">
        <v>0</v>
      </c>
      <c r="E5062">
        <v>0</v>
      </c>
      <c r="F5062">
        <v>13.3</v>
      </c>
      <c r="G5062">
        <v>2.1</v>
      </c>
      <c r="H5062">
        <v>0</v>
      </c>
      <c r="I5062">
        <v>13.3</v>
      </c>
      <c r="J5062">
        <v>0</v>
      </c>
      <c r="K5062">
        <v>0</v>
      </c>
    </row>
    <row r="5063" spans="1:11" x14ac:dyDescent="0.3">
      <c r="A5063">
        <v>7</v>
      </c>
      <c r="B5063">
        <v>30</v>
      </c>
      <c r="C5063">
        <v>4</v>
      </c>
      <c r="D5063">
        <v>0</v>
      </c>
      <c r="E5063">
        <v>0</v>
      </c>
      <c r="F5063">
        <v>13.9</v>
      </c>
      <c r="G5063">
        <v>2.4</v>
      </c>
      <c r="H5063">
        <v>0</v>
      </c>
      <c r="I5063">
        <v>13.9</v>
      </c>
      <c r="J5063">
        <v>0</v>
      </c>
      <c r="K5063">
        <v>0</v>
      </c>
    </row>
    <row r="5064" spans="1:11" x14ac:dyDescent="0.3">
      <c r="A5064">
        <v>7</v>
      </c>
      <c r="B5064">
        <v>30</v>
      </c>
      <c r="C5064">
        <v>5</v>
      </c>
      <c r="D5064">
        <v>64</v>
      </c>
      <c r="E5064">
        <v>20</v>
      </c>
      <c r="F5064">
        <v>14.4</v>
      </c>
      <c r="G5064">
        <v>2.8</v>
      </c>
      <c r="H5064">
        <v>16.888000000000002</v>
      </c>
      <c r="I5064">
        <v>12.804</v>
      </c>
      <c r="J5064">
        <v>15.144</v>
      </c>
      <c r="K5064">
        <v>9.3019999999999996</v>
      </c>
    </row>
    <row r="5065" spans="1:11" x14ac:dyDescent="0.3">
      <c r="A5065">
        <v>7</v>
      </c>
      <c r="B5065">
        <v>30</v>
      </c>
      <c r="C5065">
        <v>6</v>
      </c>
      <c r="D5065">
        <v>417</v>
      </c>
      <c r="E5065">
        <v>59</v>
      </c>
      <c r="F5065">
        <v>15</v>
      </c>
      <c r="G5065">
        <v>3.1</v>
      </c>
      <c r="H5065">
        <v>118.944</v>
      </c>
      <c r="I5065">
        <v>16.373000000000001</v>
      </c>
      <c r="J5065">
        <v>84.116</v>
      </c>
      <c r="K5065">
        <v>76.917000000000002</v>
      </c>
    </row>
    <row r="5066" spans="1:11" x14ac:dyDescent="0.3">
      <c r="A5066">
        <v>7</v>
      </c>
      <c r="B5066">
        <v>30</v>
      </c>
      <c r="C5066">
        <v>7</v>
      </c>
      <c r="D5066">
        <v>644</v>
      </c>
      <c r="E5066">
        <v>90</v>
      </c>
      <c r="F5066">
        <v>15.7</v>
      </c>
      <c r="G5066">
        <v>5.2</v>
      </c>
      <c r="H5066">
        <v>339.98</v>
      </c>
      <c r="I5066">
        <v>21.974</v>
      </c>
      <c r="J5066">
        <v>276.60500000000002</v>
      </c>
      <c r="K5066">
        <v>264.76</v>
      </c>
    </row>
    <row r="5067" spans="1:11" x14ac:dyDescent="0.3">
      <c r="A5067">
        <v>7</v>
      </c>
      <c r="B5067">
        <v>30</v>
      </c>
      <c r="C5067">
        <v>8</v>
      </c>
      <c r="D5067">
        <v>754</v>
      </c>
      <c r="E5067">
        <v>116</v>
      </c>
      <c r="F5067">
        <v>16.5</v>
      </c>
      <c r="G5067">
        <v>7.2</v>
      </c>
      <c r="H5067">
        <v>574.52300000000002</v>
      </c>
      <c r="I5067">
        <v>26.309000000000001</v>
      </c>
      <c r="J5067">
        <v>483.767</v>
      </c>
      <c r="K5067">
        <v>465.51299999999998</v>
      </c>
    </row>
    <row r="5068" spans="1:11" x14ac:dyDescent="0.3">
      <c r="A5068">
        <v>7</v>
      </c>
      <c r="B5068">
        <v>30</v>
      </c>
      <c r="C5068">
        <v>9</v>
      </c>
      <c r="D5068">
        <v>810</v>
      </c>
      <c r="E5068">
        <v>136</v>
      </c>
      <c r="F5068">
        <v>17.2</v>
      </c>
      <c r="G5068">
        <v>9.3000000000000007</v>
      </c>
      <c r="H5068">
        <v>776.85500000000002</v>
      </c>
      <c r="I5068">
        <v>28.954000000000001</v>
      </c>
      <c r="J5068">
        <v>656.35699999999997</v>
      </c>
      <c r="K5068">
        <v>631.64599999999996</v>
      </c>
    </row>
    <row r="5069" spans="1:11" x14ac:dyDescent="0.3">
      <c r="A5069">
        <v>7</v>
      </c>
      <c r="B5069">
        <v>30</v>
      </c>
      <c r="C5069">
        <v>10</v>
      </c>
      <c r="D5069">
        <v>847</v>
      </c>
      <c r="E5069">
        <v>148</v>
      </c>
      <c r="F5069">
        <v>17.399999999999999</v>
      </c>
      <c r="G5069">
        <v>9.3000000000000007</v>
      </c>
      <c r="H5069">
        <v>932.75300000000004</v>
      </c>
      <c r="I5069">
        <v>31.815000000000001</v>
      </c>
      <c r="J5069">
        <v>782.49400000000003</v>
      </c>
      <c r="K5069">
        <v>752.42</v>
      </c>
    </row>
    <row r="5070" spans="1:11" x14ac:dyDescent="0.3">
      <c r="A5070">
        <v>7</v>
      </c>
      <c r="B5070">
        <v>30</v>
      </c>
      <c r="C5070">
        <v>11</v>
      </c>
      <c r="D5070">
        <v>867</v>
      </c>
      <c r="E5070">
        <v>155</v>
      </c>
      <c r="F5070">
        <v>17.600000000000001</v>
      </c>
      <c r="G5070">
        <v>9.3000000000000007</v>
      </c>
      <c r="H5070">
        <v>1019.03</v>
      </c>
      <c r="I5070">
        <v>33.536000000000001</v>
      </c>
      <c r="J5070">
        <v>850.12800000000004</v>
      </c>
      <c r="K5070">
        <v>816.95600000000002</v>
      </c>
    </row>
    <row r="5071" spans="1:11" x14ac:dyDescent="0.3">
      <c r="A5071">
        <v>7</v>
      </c>
      <c r="B5071">
        <v>30</v>
      </c>
      <c r="C5071">
        <v>12</v>
      </c>
      <c r="D5071">
        <v>871</v>
      </c>
      <c r="E5071">
        <v>156</v>
      </c>
      <c r="F5071">
        <v>17.8</v>
      </c>
      <c r="G5071">
        <v>9.3000000000000007</v>
      </c>
      <c r="H5071">
        <v>1038.2059999999999</v>
      </c>
      <c r="I5071">
        <v>34.131999999999998</v>
      </c>
      <c r="J5071">
        <v>864.31700000000001</v>
      </c>
      <c r="K5071">
        <v>830.476</v>
      </c>
    </row>
    <row r="5072" spans="1:11" x14ac:dyDescent="0.3">
      <c r="A5072">
        <v>7</v>
      </c>
      <c r="B5072">
        <v>30</v>
      </c>
      <c r="C5072">
        <v>13</v>
      </c>
      <c r="D5072">
        <v>766</v>
      </c>
      <c r="E5072">
        <v>192</v>
      </c>
      <c r="F5072">
        <v>17.399999999999999</v>
      </c>
      <c r="G5072">
        <v>9.5</v>
      </c>
      <c r="H5072">
        <v>941.62400000000002</v>
      </c>
      <c r="I5072">
        <v>32.023000000000003</v>
      </c>
      <c r="J5072">
        <v>789.72199999999998</v>
      </c>
      <c r="K5072">
        <v>759.32500000000005</v>
      </c>
    </row>
    <row r="5073" spans="1:11" x14ac:dyDescent="0.3">
      <c r="A5073">
        <v>7</v>
      </c>
      <c r="B5073">
        <v>30</v>
      </c>
      <c r="C5073">
        <v>14</v>
      </c>
      <c r="D5073">
        <v>646</v>
      </c>
      <c r="E5073">
        <v>194</v>
      </c>
      <c r="F5073">
        <v>17.100000000000001</v>
      </c>
      <c r="G5073">
        <v>9.6</v>
      </c>
      <c r="H5073">
        <v>761.88099999999997</v>
      </c>
      <c r="I5073">
        <v>28.756</v>
      </c>
      <c r="J5073">
        <v>645.68700000000001</v>
      </c>
      <c r="K5073">
        <v>621.404</v>
      </c>
    </row>
    <row r="5074" spans="1:11" x14ac:dyDescent="0.3">
      <c r="A5074">
        <v>7</v>
      </c>
      <c r="B5074">
        <v>30</v>
      </c>
      <c r="C5074">
        <v>15</v>
      </c>
      <c r="D5074">
        <v>561</v>
      </c>
      <c r="E5074">
        <v>207</v>
      </c>
      <c r="F5074">
        <v>16.7</v>
      </c>
      <c r="G5074">
        <v>9.8000000000000007</v>
      </c>
      <c r="H5074">
        <v>606.62199999999996</v>
      </c>
      <c r="I5074">
        <v>25.652999999999999</v>
      </c>
      <c r="J5074">
        <v>517.27700000000004</v>
      </c>
      <c r="K5074">
        <v>497.84899999999999</v>
      </c>
    </row>
    <row r="5075" spans="1:11" x14ac:dyDescent="0.3">
      <c r="A5075">
        <v>7</v>
      </c>
      <c r="B5075">
        <v>30</v>
      </c>
      <c r="C5075">
        <v>16</v>
      </c>
      <c r="D5075">
        <v>375</v>
      </c>
      <c r="E5075">
        <v>169</v>
      </c>
      <c r="F5075">
        <v>15.8</v>
      </c>
      <c r="G5075">
        <v>9.1</v>
      </c>
      <c r="H5075">
        <v>358.39800000000002</v>
      </c>
      <c r="I5075">
        <v>21.094999999999999</v>
      </c>
      <c r="J5075">
        <v>305.70499999999998</v>
      </c>
      <c r="K5075">
        <v>293.04899999999998</v>
      </c>
    </row>
    <row r="5076" spans="1:11" x14ac:dyDescent="0.3">
      <c r="A5076">
        <v>7</v>
      </c>
      <c r="B5076">
        <v>30</v>
      </c>
      <c r="C5076">
        <v>17</v>
      </c>
      <c r="D5076">
        <v>54</v>
      </c>
      <c r="E5076">
        <v>145</v>
      </c>
      <c r="F5076">
        <v>14.8</v>
      </c>
      <c r="G5076">
        <v>8.4</v>
      </c>
      <c r="H5076">
        <v>151.148</v>
      </c>
      <c r="I5076">
        <v>16.625</v>
      </c>
      <c r="J5076">
        <v>131.50399999999999</v>
      </c>
      <c r="K5076">
        <v>123.279</v>
      </c>
    </row>
    <row r="5077" spans="1:11" x14ac:dyDescent="0.3">
      <c r="A5077">
        <v>7</v>
      </c>
      <c r="B5077">
        <v>30</v>
      </c>
      <c r="C5077">
        <v>18</v>
      </c>
      <c r="D5077">
        <v>31</v>
      </c>
      <c r="E5077">
        <v>55</v>
      </c>
      <c r="F5077">
        <v>13.9</v>
      </c>
      <c r="G5077">
        <v>7.7</v>
      </c>
      <c r="H5077">
        <v>50.68</v>
      </c>
      <c r="I5077">
        <v>13.782</v>
      </c>
      <c r="J5077">
        <v>44.417000000000002</v>
      </c>
      <c r="K5077">
        <v>38.018999999999998</v>
      </c>
    </row>
    <row r="5078" spans="1:11" x14ac:dyDescent="0.3">
      <c r="A5078">
        <v>7</v>
      </c>
      <c r="B5078">
        <v>30</v>
      </c>
      <c r="C5078">
        <v>19</v>
      </c>
      <c r="D5078">
        <v>1</v>
      </c>
      <c r="E5078">
        <v>4</v>
      </c>
      <c r="F5078">
        <v>13.7</v>
      </c>
      <c r="G5078">
        <v>7.4</v>
      </c>
      <c r="H5078">
        <v>3.879</v>
      </c>
      <c r="I5078">
        <v>12.587999999999999</v>
      </c>
      <c r="J5078">
        <v>3.4809999999999999</v>
      </c>
      <c r="K5078">
        <v>0</v>
      </c>
    </row>
    <row r="5079" spans="1:11" x14ac:dyDescent="0.3">
      <c r="A5079">
        <v>7</v>
      </c>
      <c r="B5079">
        <v>30</v>
      </c>
      <c r="C5079">
        <v>20</v>
      </c>
      <c r="D5079">
        <v>0</v>
      </c>
      <c r="E5079">
        <v>0</v>
      </c>
      <c r="F5079">
        <v>13.5</v>
      </c>
      <c r="G5079">
        <v>7</v>
      </c>
      <c r="H5079">
        <v>0</v>
      </c>
      <c r="I5079">
        <v>13.5</v>
      </c>
      <c r="J5079">
        <v>0</v>
      </c>
      <c r="K5079">
        <v>0</v>
      </c>
    </row>
    <row r="5080" spans="1:11" x14ac:dyDescent="0.3">
      <c r="A5080">
        <v>7</v>
      </c>
      <c r="B5080">
        <v>30</v>
      </c>
      <c r="C5080">
        <v>21</v>
      </c>
      <c r="D5080">
        <v>0</v>
      </c>
      <c r="E5080">
        <v>0</v>
      </c>
      <c r="F5080">
        <v>13.3</v>
      </c>
      <c r="G5080">
        <v>6.7</v>
      </c>
      <c r="H5080">
        <v>0</v>
      </c>
      <c r="I5080">
        <v>13.3</v>
      </c>
      <c r="J5080">
        <v>0</v>
      </c>
      <c r="K5080">
        <v>0</v>
      </c>
    </row>
    <row r="5081" spans="1:11" x14ac:dyDescent="0.3">
      <c r="A5081">
        <v>7</v>
      </c>
      <c r="B5081">
        <v>30</v>
      </c>
      <c r="C5081">
        <v>22</v>
      </c>
      <c r="D5081">
        <v>0</v>
      </c>
      <c r="E5081">
        <v>0</v>
      </c>
      <c r="F5081">
        <v>13.1</v>
      </c>
      <c r="G5081">
        <v>6.4</v>
      </c>
      <c r="H5081">
        <v>0</v>
      </c>
      <c r="I5081">
        <v>13.1</v>
      </c>
      <c r="J5081">
        <v>0</v>
      </c>
      <c r="K5081">
        <v>0</v>
      </c>
    </row>
    <row r="5082" spans="1:11" x14ac:dyDescent="0.3">
      <c r="A5082">
        <v>7</v>
      </c>
      <c r="B5082">
        <v>30</v>
      </c>
      <c r="C5082">
        <v>23</v>
      </c>
      <c r="D5082">
        <v>0</v>
      </c>
      <c r="E5082">
        <v>0</v>
      </c>
      <c r="F5082">
        <v>13</v>
      </c>
      <c r="G5082">
        <v>6</v>
      </c>
      <c r="H5082">
        <v>0</v>
      </c>
      <c r="I5082">
        <v>13</v>
      </c>
      <c r="J5082">
        <v>0</v>
      </c>
      <c r="K5082">
        <v>0</v>
      </c>
    </row>
    <row r="5083" spans="1:11" x14ac:dyDescent="0.3">
      <c r="A5083">
        <v>7</v>
      </c>
      <c r="B5083">
        <v>31</v>
      </c>
      <c r="C5083">
        <v>0</v>
      </c>
      <c r="D5083">
        <v>0</v>
      </c>
      <c r="E5083">
        <v>0</v>
      </c>
      <c r="F5083">
        <v>12.8</v>
      </c>
      <c r="G5083">
        <v>5.7</v>
      </c>
      <c r="H5083">
        <v>0</v>
      </c>
      <c r="I5083">
        <v>12.8</v>
      </c>
      <c r="J5083">
        <v>0</v>
      </c>
      <c r="K5083">
        <v>0</v>
      </c>
    </row>
    <row r="5084" spans="1:11" x14ac:dyDescent="0.3">
      <c r="A5084">
        <v>7</v>
      </c>
      <c r="B5084">
        <v>31</v>
      </c>
      <c r="C5084">
        <v>1</v>
      </c>
      <c r="D5084">
        <v>0</v>
      </c>
      <c r="E5084">
        <v>0</v>
      </c>
      <c r="F5084">
        <v>12.8</v>
      </c>
      <c r="G5084">
        <v>5.3</v>
      </c>
      <c r="H5084">
        <v>0</v>
      </c>
      <c r="I5084">
        <v>12.8</v>
      </c>
      <c r="J5084">
        <v>0</v>
      </c>
      <c r="K5084">
        <v>0</v>
      </c>
    </row>
    <row r="5085" spans="1:11" x14ac:dyDescent="0.3">
      <c r="A5085">
        <v>7</v>
      </c>
      <c r="B5085">
        <v>31</v>
      </c>
      <c r="C5085">
        <v>2</v>
      </c>
      <c r="D5085">
        <v>0</v>
      </c>
      <c r="E5085">
        <v>0</v>
      </c>
      <c r="F5085">
        <v>12.8</v>
      </c>
      <c r="G5085">
        <v>5</v>
      </c>
      <c r="H5085">
        <v>0</v>
      </c>
      <c r="I5085">
        <v>12.8</v>
      </c>
      <c r="J5085">
        <v>0</v>
      </c>
      <c r="K5085">
        <v>0</v>
      </c>
    </row>
    <row r="5086" spans="1:11" x14ac:dyDescent="0.3">
      <c r="A5086">
        <v>7</v>
      </c>
      <c r="B5086">
        <v>31</v>
      </c>
      <c r="C5086">
        <v>3</v>
      </c>
      <c r="D5086">
        <v>0</v>
      </c>
      <c r="E5086">
        <v>0</v>
      </c>
      <c r="F5086">
        <v>12.8</v>
      </c>
      <c r="G5086">
        <v>4.5999999999999996</v>
      </c>
      <c r="H5086">
        <v>0</v>
      </c>
      <c r="I5086">
        <v>12.8</v>
      </c>
      <c r="J5086">
        <v>0</v>
      </c>
      <c r="K5086">
        <v>0</v>
      </c>
    </row>
    <row r="5087" spans="1:11" x14ac:dyDescent="0.3">
      <c r="A5087">
        <v>7</v>
      </c>
      <c r="B5087">
        <v>31</v>
      </c>
      <c r="C5087">
        <v>4</v>
      </c>
      <c r="D5087">
        <v>0</v>
      </c>
      <c r="E5087">
        <v>0</v>
      </c>
      <c r="F5087">
        <v>12.8</v>
      </c>
      <c r="G5087">
        <v>4.8</v>
      </c>
      <c r="H5087">
        <v>0</v>
      </c>
      <c r="I5087">
        <v>12.8</v>
      </c>
      <c r="J5087">
        <v>0</v>
      </c>
      <c r="K5087">
        <v>0</v>
      </c>
    </row>
    <row r="5088" spans="1:11" x14ac:dyDescent="0.3">
      <c r="A5088">
        <v>7</v>
      </c>
      <c r="B5088">
        <v>31</v>
      </c>
      <c r="C5088">
        <v>5</v>
      </c>
      <c r="D5088">
        <v>0</v>
      </c>
      <c r="E5088">
        <v>15</v>
      </c>
      <c r="F5088">
        <v>12.8</v>
      </c>
      <c r="G5088">
        <v>5</v>
      </c>
      <c r="H5088">
        <v>14.212</v>
      </c>
      <c r="I5088">
        <v>11.497999999999999</v>
      </c>
      <c r="J5088">
        <v>12.8</v>
      </c>
      <c r="K5088">
        <v>7.0010000000000003</v>
      </c>
    </row>
    <row r="5089" spans="1:11" x14ac:dyDescent="0.3">
      <c r="A5089">
        <v>7</v>
      </c>
      <c r="B5089">
        <v>31</v>
      </c>
      <c r="C5089">
        <v>6</v>
      </c>
      <c r="D5089">
        <v>6</v>
      </c>
      <c r="E5089">
        <v>38</v>
      </c>
      <c r="F5089">
        <v>12.8</v>
      </c>
      <c r="G5089">
        <v>5.2</v>
      </c>
      <c r="H5089">
        <v>36.954999999999998</v>
      </c>
      <c r="I5089">
        <v>12.061</v>
      </c>
      <c r="J5089">
        <v>32.909999999999997</v>
      </c>
      <c r="K5089">
        <v>26.734000000000002</v>
      </c>
    </row>
    <row r="5090" spans="1:11" x14ac:dyDescent="0.3">
      <c r="A5090">
        <v>7</v>
      </c>
      <c r="B5090">
        <v>31</v>
      </c>
      <c r="C5090">
        <v>7</v>
      </c>
      <c r="D5090">
        <v>4</v>
      </c>
      <c r="E5090">
        <v>135</v>
      </c>
      <c r="F5090">
        <v>13.3</v>
      </c>
      <c r="G5090">
        <v>5.2</v>
      </c>
      <c r="H5090">
        <v>129.53899999999999</v>
      </c>
      <c r="I5090">
        <v>14.683</v>
      </c>
      <c r="J5090">
        <v>115.306</v>
      </c>
      <c r="K5090">
        <v>107.44</v>
      </c>
    </row>
    <row r="5091" spans="1:11" x14ac:dyDescent="0.3">
      <c r="A5091">
        <v>7</v>
      </c>
      <c r="B5091">
        <v>31</v>
      </c>
      <c r="C5091">
        <v>8</v>
      </c>
      <c r="D5091">
        <v>1</v>
      </c>
      <c r="E5091">
        <v>189</v>
      </c>
      <c r="F5091">
        <v>13.9</v>
      </c>
      <c r="G5091">
        <v>5.2</v>
      </c>
      <c r="H5091">
        <v>181.07300000000001</v>
      </c>
      <c r="I5091">
        <v>16.649999999999999</v>
      </c>
      <c r="J5091">
        <v>160.26300000000001</v>
      </c>
      <c r="K5091">
        <v>151.37700000000001</v>
      </c>
    </row>
    <row r="5092" spans="1:11" x14ac:dyDescent="0.3">
      <c r="A5092">
        <v>7</v>
      </c>
      <c r="B5092">
        <v>31</v>
      </c>
      <c r="C5092">
        <v>9</v>
      </c>
      <c r="D5092">
        <v>2</v>
      </c>
      <c r="E5092">
        <v>271</v>
      </c>
      <c r="F5092">
        <v>14.4</v>
      </c>
      <c r="G5092">
        <v>5.2</v>
      </c>
      <c r="H5092">
        <v>262.27699999999999</v>
      </c>
      <c r="I5092">
        <v>19.076000000000001</v>
      </c>
      <c r="J5092">
        <v>230.22900000000001</v>
      </c>
      <c r="K5092">
        <v>219.619</v>
      </c>
    </row>
    <row r="5093" spans="1:11" x14ac:dyDescent="0.3">
      <c r="A5093">
        <v>7</v>
      </c>
      <c r="B5093">
        <v>31</v>
      </c>
      <c r="C5093">
        <v>10</v>
      </c>
      <c r="D5093">
        <v>2</v>
      </c>
      <c r="E5093">
        <v>349</v>
      </c>
      <c r="F5093">
        <v>15.3</v>
      </c>
      <c r="G5093">
        <v>5.4</v>
      </c>
      <c r="H5093">
        <v>340.00200000000001</v>
      </c>
      <c r="I5093">
        <v>21.742999999999999</v>
      </c>
      <c r="J5093">
        <v>295.73399999999998</v>
      </c>
      <c r="K5093">
        <v>283.35899999999998</v>
      </c>
    </row>
    <row r="5094" spans="1:11" x14ac:dyDescent="0.3">
      <c r="A5094">
        <v>7</v>
      </c>
      <c r="B5094">
        <v>31</v>
      </c>
      <c r="C5094">
        <v>11</v>
      </c>
      <c r="D5094">
        <v>5</v>
      </c>
      <c r="E5094">
        <v>396</v>
      </c>
      <c r="F5094">
        <v>16.3</v>
      </c>
      <c r="G5094">
        <v>5.5</v>
      </c>
      <c r="H5094">
        <v>390.48399999999998</v>
      </c>
      <c r="I5094">
        <v>23.928999999999998</v>
      </c>
      <c r="J5094">
        <v>337.07499999999999</v>
      </c>
      <c r="K5094">
        <v>323.51100000000002</v>
      </c>
    </row>
    <row r="5095" spans="1:11" x14ac:dyDescent="0.3">
      <c r="A5095">
        <v>7</v>
      </c>
      <c r="B5095">
        <v>31</v>
      </c>
      <c r="C5095">
        <v>12</v>
      </c>
      <c r="D5095">
        <v>101</v>
      </c>
      <c r="E5095">
        <v>421</v>
      </c>
      <c r="F5095">
        <v>17.2</v>
      </c>
      <c r="G5095">
        <v>5.7</v>
      </c>
      <c r="H5095">
        <v>531.56799999999998</v>
      </c>
      <c r="I5095">
        <v>27.728999999999999</v>
      </c>
      <c r="J5095">
        <v>452.78100000000001</v>
      </c>
      <c r="K5095">
        <v>435.57900000000001</v>
      </c>
    </row>
    <row r="5096" spans="1:11" x14ac:dyDescent="0.3">
      <c r="A5096">
        <v>7</v>
      </c>
      <c r="B5096">
        <v>31</v>
      </c>
      <c r="C5096">
        <v>13</v>
      </c>
      <c r="D5096">
        <v>407</v>
      </c>
      <c r="E5096">
        <v>305</v>
      </c>
      <c r="F5096">
        <v>17.399999999999999</v>
      </c>
      <c r="G5096">
        <v>6.5</v>
      </c>
      <c r="H5096">
        <v>715.26</v>
      </c>
      <c r="I5096">
        <v>30.917000000000002</v>
      </c>
      <c r="J5096">
        <v>602.29499999999996</v>
      </c>
      <c r="K5096">
        <v>579.71600000000001</v>
      </c>
    </row>
    <row r="5097" spans="1:11" x14ac:dyDescent="0.3">
      <c r="A5097">
        <v>7</v>
      </c>
      <c r="B5097">
        <v>31</v>
      </c>
      <c r="C5097">
        <v>14</v>
      </c>
      <c r="D5097">
        <v>574</v>
      </c>
      <c r="E5097">
        <v>260</v>
      </c>
      <c r="F5097">
        <v>17.600000000000001</v>
      </c>
      <c r="G5097">
        <v>7.4</v>
      </c>
      <c r="H5097">
        <v>764.62099999999998</v>
      </c>
      <c r="I5097">
        <v>31.216000000000001</v>
      </c>
      <c r="J5097">
        <v>642.45799999999997</v>
      </c>
      <c r="K5097">
        <v>618.30399999999997</v>
      </c>
    </row>
    <row r="5098" spans="1:11" x14ac:dyDescent="0.3">
      <c r="A5098">
        <v>7</v>
      </c>
      <c r="B5098">
        <v>31</v>
      </c>
      <c r="C5098">
        <v>15</v>
      </c>
      <c r="D5098">
        <v>673</v>
      </c>
      <c r="E5098">
        <v>146</v>
      </c>
      <c r="F5098">
        <v>17.8</v>
      </c>
      <c r="G5098">
        <v>8.1999999999999993</v>
      </c>
      <c r="H5098">
        <v>626.08399999999995</v>
      </c>
      <c r="I5098">
        <v>28.260999999999999</v>
      </c>
      <c r="J5098">
        <v>528.43799999999999</v>
      </c>
      <c r="K5098">
        <v>508.61</v>
      </c>
    </row>
    <row r="5099" spans="1:11" x14ac:dyDescent="0.3">
      <c r="A5099">
        <v>7</v>
      </c>
      <c r="B5099">
        <v>31</v>
      </c>
      <c r="C5099">
        <v>16</v>
      </c>
      <c r="D5099">
        <v>683</v>
      </c>
      <c r="E5099">
        <v>136</v>
      </c>
      <c r="F5099">
        <v>16.5</v>
      </c>
      <c r="G5099">
        <v>7.5</v>
      </c>
      <c r="H5099">
        <v>482.52</v>
      </c>
      <c r="I5099">
        <v>24.824000000000002</v>
      </c>
      <c r="J5099">
        <v>403.07499999999999</v>
      </c>
      <c r="K5099">
        <v>387.49099999999999</v>
      </c>
    </row>
    <row r="5100" spans="1:11" x14ac:dyDescent="0.3">
      <c r="A5100">
        <v>7</v>
      </c>
      <c r="B5100">
        <v>31</v>
      </c>
      <c r="C5100">
        <v>17</v>
      </c>
      <c r="D5100">
        <v>393</v>
      </c>
      <c r="E5100">
        <v>94</v>
      </c>
      <c r="F5100">
        <v>15.2</v>
      </c>
      <c r="G5100">
        <v>6.9</v>
      </c>
      <c r="H5100">
        <v>199.54400000000001</v>
      </c>
      <c r="I5100">
        <v>18.434999999999999</v>
      </c>
      <c r="J5100">
        <v>158.916</v>
      </c>
      <c r="K5100">
        <v>150.06200000000001</v>
      </c>
    </row>
    <row r="5101" spans="1:11" x14ac:dyDescent="0.3">
      <c r="A5101">
        <v>7</v>
      </c>
      <c r="B5101">
        <v>31</v>
      </c>
      <c r="C5101">
        <v>18</v>
      </c>
      <c r="D5101">
        <v>134</v>
      </c>
      <c r="E5101">
        <v>52</v>
      </c>
      <c r="F5101">
        <v>13.7</v>
      </c>
      <c r="G5101">
        <v>5.9</v>
      </c>
      <c r="H5101">
        <v>50.107999999999997</v>
      </c>
      <c r="I5101">
        <v>13.67</v>
      </c>
      <c r="J5101">
        <v>41.1</v>
      </c>
      <c r="K5101">
        <v>34.765999999999998</v>
      </c>
    </row>
    <row r="5102" spans="1:11" x14ac:dyDescent="0.3">
      <c r="A5102">
        <v>7</v>
      </c>
      <c r="B5102">
        <v>31</v>
      </c>
      <c r="C5102">
        <v>19</v>
      </c>
      <c r="D5102">
        <v>4</v>
      </c>
      <c r="E5102">
        <v>4</v>
      </c>
      <c r="F5102">
        <v>13.1</v>
      </c>
      <c r="G5102">
        <v>5.6</v>
      </c>
      <c r="H5102">
        <v>3.879</v>
      </c>
      <c r="I5102">
        <v>11.77</v>
      </c>
      <c r="J5102">
        <v>3.4910000000000001</v>
      </c>
      <c r="K5102">
        <v>0</v>
      </c>
    </row>
    <row r="5103" spans="1:11" x14ac:dyDescent="0.3">
      <c r="A5103">
        <v>7</v>
      </c>
      <c r="B5103">
        <v>31</v>
      </c>
      <c r="C5103">
        <v>20</v>
      </c>
      <c r="D5103">
        <v>0</v>
      </c>
      <c r="E5103">
        <v>0</v>
      </c>
      <c r="F5103">
        <v>12.8</v>
      </c>
      <c r="G5103">
        <v>5.3</v>
      </c>
      <c r="H5103">
        <v>0</v>
      </c>
      <c r="I5103">
        <v>12.8</v>
      </c>
      <c r="J5103">
        <v>0</v>
      </c>
      <c r="K5103">
        <v>0</v>
      </c>
    </row>
    <row r="5104" spans="1:11" x14ac:dyDescent="0.3">
      <c r="A5104">
        <v>7</v>
      </c>
      <c r="B5104">
        <v>31</v>
      </c>
      <c r="C5104">
        <v>21</v>
      </c>
      <c r="D5104">
        <v>0</v>
      </c>
      <c r="E5104">
        <v>0</v>
      </c>
      <c r="F5104">
        <v>12.5</v>
      </c>
      <c r="G5104">
        <v>5</v>
      </c>
      <c r="H5104">
        <v>0</v>
      </c>
      <c r="I5104">
        <v>12.5</v>
      </c>
      <c r="J5104">
        <v>0</v>
      </c>
      <c r="K5104">
        <v>0</v>
      </c>
    </row>
    <row r="5105" spans="1:11" x14ac:dyDescent="0.3">
      <c r="A5105">
        <v>7</v>
      </c>
      <c r="B5105">
        <v>31</v>
      </c>
      <c r="C5105">
        <v>22</v>
      </c>
      <c r="D5105">
        <v>0</v>
      </c>
      <c r="E5105">
        <v>0</v>
      </c>
      <c r="F5105">
        <v>12.4</v>
      </c>
      <c r="G5105">
        <v>4.4000000000000004</v>
      </c>
      <c r="H5105">
        <v>0</v>
      </c>
      <c r="I5105">
        <v>12.4</v>
      </c>
      <c r="J5105">
        <v>0</v>
      </c>
      <c r="K5105">
        <v>0</v>
      </c>
    </row>
    <row r="5106" spans="1:11" x14ac:dyDescent="0.3">
      <c r="A5106">
        <v>7</v>
      </c>
      <c r="B5106">
        <v>31</v>
      </c>
      <c r="C5106">
        <v>23</v>
      </c>
      <c r="D5106">
        <v>0</v>
      </c>
      <c r="E5106">
        <v>0</v>
      </c>
      <c r="F5106">
        <v>12.3</v>
      </c>
      <c r="G5106">
        <v>4.0999999999999996</v>
      </c>
      <c r="H5106">
        <v>0</v>
      </c>
      <c r="I5106">
        <v>12.3</v>
      </c>
      <c r="J5106">
        <v>0</v>
      </c>
      <c r="K5106">
        <v>0</v>
      </c>
    </row>
    <row r="5107" spans="1:11" x14ac:dyDescent="0.3">
      <c r="A5107">
        <v>8</v>
      </c>
      <c r="B5107">
        <v>1</v>
      </c>
      <c r="C5107">
        <v>0</v>
      </c>
      <c r="D5107">
        <v>0</v>
      </c>
      <c r="E5107">
        <v>0</v>
      </c>
      <c r="F5107">
        <v>12.2</v>
      </c>
      <c r="G5107">
        <v>4</v>
      </c>
      <c r="H5107">
        <v>0</v>
      </c>
      <c r="I5107">
        <v>12.2</v>
      </c>
      <c r="J5107">
        <v>0</v>
      </c>
      <c r="K5107">
        <v>0</v>
      </c>
    </row>
    <row r="5108" spans="1:11" x14ac:dyDescent="0.3">
      <c r="A5108">
        <v>8</v>
      </c>
      <c r="B5108">
        <v>1</v>
      </c>
      <c r="C5108">
        <v>1</v>
      </c>
      <c r="D5108">
        <v>0</v>
      </c>
      <c r="E5108">
        <v>0</v>
      </c>
      <c r="F5108">
        <v>12.1</v>
      </c>
      <c r="G5108">
        <v>3.8</v>
      </c>
      <c r="H5108">
        <v>0</v>
      </c>
      <c r="I5108">
        <v>12.1</v>
      </c>
      <c r="J5108">
        <v>0</v>
      </c>
      <c r="K5108">
        <v>0</v>
      </c>
    </row>
    <row r="5109" spans="1:11" x14ac:dyDescent="0.3">
      <c r="A5109">
        <v>8</v>
      </c>
      <c r="B5109">
        <v>1</v>
      </c>
      <c r="C5109">
        <v>2</v>
      </c>
      <c r="D5109">
        <v>0</v>
      </c>
      <c r="E5109">
        <v>0</v>
      </c>
      <c r="F5109">
        <v>12</v>
      </c>
      <c r="G5109">
        <v>3.4</v>
      </c>
      <c r="H5109">
        <v>0</v>
      </c>
      <c r="I5109">
        <v>12</v>
      </c>
      <c r="J5109">
        <v>0</v>
      </c>
      <c r="K5109">
        <v>0</v>
      </c>
    </row>
    <row r="5110" spans="1:11" x14ac:dyDescent="0.3">
      <c r="A5110">
        <v>8</v>
      </c>
      <c r="B5110">
        <v>1</v>
      </c>
      <c r="C5110">
        <v>3</v>
      </c>
      <c r="D5110">
        <v>0</v>
      </c>
      <c r="E5110">
        <v>0</v>
      </c>
      <c r="F5110">
        <v>11.6</v>
      </c>
      <c r="G5110">
        <v>2.9</v>
      </c>
      <c r="H5110">
        <v>0</v>
      </c>
      <c r="I5110">
        <v>11.6</v>
      </c>
      <c r="J5110">
        <v>0</v>
      </c>
      <c r="K5110">
        <v>0</v>
      </c>
    </row>
    <row r="5111" spans="1:11" x14ac:dyDescent="0.3">
      <c r="A5111">
        <v>8</v>
      </c>
      <c r="B5111">
        <v>1</v>
      </c>
      <c r="C5111">
        <v>4</v>
      </c>
      <c r="D5111">
        <v>0</v>
      </c>
      <c r="E5111">
        <v>0</v>
      </c>
      <c r="F5111">
        <v>10.6</v>
      </c>
      <c r="G5111">
        <v>2.7</v>
      </c>
      <c r="H5111">
        <v>0</v>
      </c>
      <c r="I5111">
        <v>10.6</v>
      </c>
      <c r="J5111">
        <v>0</v>
      </c>
      <c r="K5111">
        <v>0</v>
      </c>
    </row>
    <row r="5112" spans="1:11" x14ac:dyDescent="0.3">
      <c r="A5112">
        <v>8</v>
      </c>
      <c r="B5112">
        <v>1</v>
      </c>
      <c r="C5112">
        <v>5</v>
      </c>
      <c r="D5112">
        <v>150</v>
      </c>
      <c r="E5112">
        <v>19</v>
      </c>
      <c r="F5112">
        <v>11.8</v>
      </c>
      <c r="G5112">
        <v>0.6</v>
      </c>
      <c r="H5112">
        <v>14.689</v>
      </c>
      <c r="I5112">
        <v>8.9649999999999999</v>
      </c>
      <c r="J5112">
        <v>13.340999999999999</v>
      </c>
      <c r="K5112">
        <v>7.532</v>
      </c>
    </row>
    <row r="5113" spans="1:11" x14ac:dyDescent="0.3">
      <c r="A5113">
        <v>8</v>
      </c>
      <c r="B5113">
        <v>1</v>
      </c>
      <c r="C5113">
        <v>6</v>
      </c>
      <c r="D5113">
        <v>567</v>
      </c>
      <c r="E5113">
        <v>42</v>
      </c>
      <c r="F5113">
        <v>13.9</v>
      </c>
      <c r="G5113">
        <v>0</v>
      </c>
      <c r="H5113">
        <v>126.461</v>
      </c>
      <c r="I5113">
        <v>16.427</v>
      </c>
      <c r="J5113">
        <v>83.125</v>
      </c>
      <c r="K5113">
        <v>75.947000000000003</v>
      </c>
    </row>
    <row r="5114" spans="1:11" x14ac:dyDescent="0.3">
      <c r="A5114">
        <v>8</v>
      </c>
      <c r="B5114">
        <v>1</v>
      </c>
      <c r="C5114">
        <v>7</v>
      </c>
      <c r="D5114">
        <v>752</v>
      </c>
      <c r="E5114">
        <v>63</v>
      </c>
      <c r="F5114">
        <v>16.100000000000001</v>
      </c>
      <c r="G5114">
        <v>2.1</v>
      </c>
      <c r="H5114">
        <v>355.11099999999999</v>
      </c>
      <c r="I5114">
        <v>25.405999999999999</v>
      </c>
      <c r="J5114">
        <v>283.09800000000001</v>
      </c>
      <c r="K5114">
        <v>271.07499999999999</v>
      </c>
    </row>
    <row r="5115" spans="1:11" x14ac:dyDescent="0.3">
      <c r="A5115">
        <v>8</v>
      </c>
      <c r="B5115">
        <v>1</v>
      </c>
      <c r="C5115">
        <v>8</v>
      </c>
      <c r="D5115">
        <v>844</v>
      </c>
      <c r="E5115">
        <v>80</v>
      </c>
      <c r="F5115">
        <v>17.8</v>
      </c>
      <c r="G5115">
        <v>3.1</v>
      </c>
      <c r="H5115">
        <v>590.66499999999996</v>
      </c>
      <c r="I5115">
        <v>33.156999999999996</v>
      </c>
      <c r="J5115">
        <v>484.63799999999998</v>
      </c>
      <c r="K5115">
        <v>466.35300000000001</v>
      </c>
    </row>
    <row r="5116" spans="1:11" x14ac:dyDescent="0.3">
      <c r="A5116">
        <v>8</v>
      </c>
      <c r="B5116">
        <v>1</v>
      </c>
      <c r="C5116">
        <v>9</v>
      </c>
      <c r="D5116">
        <v>893</v>
      </c>
      <c r="E5116">
        <v>93</v>
      </c>
      <c r="F5116">
        <v>18.899999999999999</v>
      </c>
      <c r="G5116">
        <v>2.6</v>
      </c>
      <c r="H5116">
        <v>794.44899999999996</v>
      </c>
      <c r="I5116">
        <v>41.472999999999999</v>
      </c>
      <c r="J5116">
        <v>641.20299999999997</v>
      </c>
      <c r="K5116">
        <v>617.09900000000005</v>
      </c>
    </row>
    <row r="5117" spans="1:11" x14ac:dyDescent="0.3">
      <c r="A5117">
        <v>8</v>
      </c>
      <c r="B5117">
        <v>1</v>
      </c>
      <c r="C5117">
        <v>10</v>
      </c>
      <c r="D5117">
        <v>920</v>
      </c>
      <c r="E5117">
        <v>102</v>
      </c>
      <c r="F5117">
        <v>21.1</v>
      </c>
      <c r="G5117">
        <v>3.6</v>
      </c>
      <c r="H5117">
        <v>947.173</v>
      </c>
      <c r="I5117">
        <v>45.773000000000003</v>
      </c>
      <c r="J5117">
        <v>754.79</v>
      </c>
      <c r="K5117">
        <v>725.94100000000003</v>
      </c>
    </row>
    <row r="5118" spans="1:11" x14ac:dyDescent="0.3">
      <c r="A5118">
        <v>8</v>
      </c>
      <c r="B5118">
        <v>1</v>
      </c>
      <c r="C5118">
        <v>11</v>
      </c>
      <c r="D5118">
        <v>935</v>
      </c>
      <c r="E5118">
        <v>107</v>
      </c>
      <c r="F5118">
        <v>22.8</v>
      </c>
      <c r="G5118">
        <v>5.7</v>
      </c>
      <c r="H5118">
        <v>1038.038</v>
      </c>
      <c r="I5118">
        <v>44.960999999999999</v>
      </c>
      <c r="J5118">
        <v>830.28800000000001</v>
      </c>
      <c r="K5118">
        <v>798.04200000000003</v>
      </c>
    </row>
    <row r="5119" spans="1:11" x14ac:dyDescent="0.3">
      <c r="A5119">
        <v>8</v>
      </c>
      <c r="B5119">
        <v>1</v>
      </c>
      <c r="C5119">
        <v>12</v>
      </c>
      <c r="D5119">
        <v>938</v>
      </c>
      <c r="E5119">
        <v>108</v>
      </c>
      <c r="F5119">
        <v>23.3</v>
      </c>
      <c r="G5119">
        <v>6.2</v>
      </c>
      <c r="H5119">
        <v>1057.306</v>
      </c>
      <c r="I5119">
        <v>44.923999999999999</v>
      </c>
      <c r="J5119">
        <v>845.87</v>
      </c>
      <c r="K5119">
        <v>812.899</v>
      </c>
    </row>
    <row r="5120" spans="1:11" x14ac:dyDescent="0.3">
      <c r="A5120">
        <v>8</v>
      </c>
      <c r="B5120">
        <v>1</v>
      </c>
      <c r="C5120">
        <v>13</v>
      </c>
      <c r="D5120">
        <v>928</v>
      </c>
      <c r="E5120">
        <v>105</v>
      </c>
      <c r="F5120">
        <v>23.3</v>
      </c>
      <c r="G5120">
        <v>3.6</v>
      </c>
      <c r="H5120">
        <v>1002.056</v>
      </c>
      <c r="I5120">
        <v>49.942</v>
      </c>
      <c r="J5120">
        <v>786.34500000000003</v>
      </c>
      <c r="K5120">
        <v>756.1</v>
      </c>
    </row>
    <row r="5121" spans="1:11" x14ac:dyDescent="0.3">
      <c r="A5121">
        <v>8</v>
      </c>
      <c r="B5121">
        <v>1</v>
      </c>
      <c r="C5121">
        <v>14</v>
      </c>
      <c r="D5121">
        <v>909</v>
      </c>
      <c r="E5121">
        <v>98</v>
      </c>
      <c r="F5121">
        <v>20</v>
      </c>
      <c r="G5121">
        <v>8.1999999999999993</v>
      </c>
      <c r="H5121">
        <v>881.65899999999999</v>
      </c>
      <c r="I5121">
        <v>35.113</v>
      </c>
      <c r="J5121">
        <v>730.12199999999996</v>
      </c>
      <c r="K5121">
        <v>702.34</v>
      </c>
    </row>
    <row r="5122" spans="1:11" x14ac:dyDescent="0.3">
      <c r="A5122">
        <v>8</v>
      </c>
      <c r="B5122">
        <v>1</v>
      </c>
      <c r="C5122">
        <v>15</v>
      </c>
      <c r="D5122">
        <v>869</v>
      </c>
      <c r="E5122">
        <v>88</v>
      </c>
      <c r="F5122">
        <v>20</v>
      </c>
      <c r="G5122">
        <v>8.1999999999999993</v>
      </c>
      <c r="H5122">
        <v>700.84699999999998</v>
      </c>
      <c r="I5122">
        <v>31.907</v>
      </c>
      <c r="J5122">
        <v>583.23900000000003</v>
      </c>
      <c r="K5122">
        <v>561.38699999999994</v>
      </c>
    </row>
    <row r="5123" spans="1:11" x14ac:dyDescent="0.3">
      <c r="A5123">
        <v>8</v>
      </c>
      <c r="B5123">
        <v>1</v>
      </c>
      <c r="C5123">
        <v>16</v>
      </c>
      <c r="D5123">
        <v>804</v>
      </c>
      <c r="E5123">
        <v>72</v>
      </c>
      <c r="F5123">
        <v>20.6</v>
      </c>
      <c r="G5123">
        <v>3.6</v>
      </c>
      <c r="H5123">
        <v>479.02499999999998</v>
      </c>
      <c r="I5123">
        <v>33.447000000000003</v>
      </c>
      <c r="J5123">
        <v>385.87</v>
      </c>
      <c r="K5123">
        <v>370.827</v>
      </c>
    </row>
    <row r="5124" spans="1:11" x14ac:dyDescent="0.3">
      <c r="A5124">
        <v>8</v>
      </c>
      <c r="B5124">
        <v>1</v>
      </c>
      <c r="C5124">
        <v>17</v>
      </c>
      <c r="D5124">
        <v>681</v>
      </c>
      <c r="E5124">
        <v>53</v>
      </c>
      <c r="F5124">
        <v>16.7</v>
      </c>
      <c r="G5124">
        <v>8.1999999999999993</v>
      </c>
      <c r="H5124">
        <v>241.386</v>
      </c>
      <c r="I5124">
        <v>20.266999999999999</v>
      </c>
      <c r="J5124">
        <v>182.31800000000001</v>
      </c>
      <c r="K5124">
        <v>172.90700000000001</v>
      </c>
    </row>
    <row r="5125" spans="1:11" x14ac:dyDescent="0.3">
      <c r="A5125">
        <v>8</v>
      </c>
      <c r="B5125">
        <v>1</v>
      </c>
      <c r="C5125">
        <v>18</v>
      </c>
      <c r="D5125">
        <v>406</v>
      </c>
      <c r="E5125">
        <v>32</v>
      </c>
      <c r="F5125">
        <v>15</v>
      </c>
      <c r="G5125">
        <v>7.2</v>
      </c>
      <c r="H5125">
        <v>42.139000000000003</v>
      </c>
      <c r="I5125">
        <v>14.875999999999999</v>
      </c>
      <c r="J5125">
        <v>26.584</v>
      </c>
      <c r="K5125">
        <v>20.527999999999999</v>
      </c>
    </row>
    <row r="5126" spans="1:11" x14ac:dyDescent="0.3">
      <c r="A5126">
        <v>8</v>
      </c>
      <c r="B5126">
        <v>1</v>
      </c>
      <c r="C5126">
        <v>19</v>
      </c>
      <c r="D5126">
        <v>26</v>
      </c>
      <c r="E5126">
        <v>6</v>
      </c>
      <c r="F5126">
        <v>13.3</v>
      </c>
      <c r="G5126">
        <v>5.2</v>
      </c>
      <c r="H5126">
        <v>5.819</v>
      </c>
      <c r="I5126">
        <v>11.939</v>
      </c>
      <c r="J5126">
        <v>5.2329999999999997</v>
      </c>
      <c r="K5126">
        <v>0</v>
      </c>
    </row>
    <row r="5127" spans="1:11" x14ac:dyDescent="0.3">
      <c r="A5127">
        <v>8</v>
      </c>
      <c r="B5127">
        <v>1</v>
      </c>
      <c r="C5127">
        <v>20</v>
      </c>
      <c r="D5127">
        <v>0</v>
      </c>
      <c r="E5127">
        <v>0</v>
      </c>
      <c r="F5127">
        <v>12.8</v>
      </c>
      <c r="G5127">
        <v>4.5999999999999996</v>
      </c>
      <c r="H5127">
        <v>0</v>
      </c>
      <c r="I5127">
        <v>12.8</v>
      </c>
      <c r="J5127">
        <v>0</v>
      </c>
      <c r="K5127">
        <v>0</v>
      </c>
    </row>
    <row r="5128" spans="1:11" x14ac:dyDescent="0.3">
      <c r="A5128">
        <v>8</v>
      </c>
      <c r="B5128">
        <v>1</v>
      </c>
      <c r="C5128">
        <v>21</v>
      </c>
      <c r="D5128">
        <v>0</v>
      </c>
      <c r="E5128">
        <v>0</v>
      </c>
      <c r="F5128">
        <v>12.8</v>
      </c>
      <c r="G5128">
        <v>4.0999999999999996</v>
      </c>
      <c r="H5128">
        <v>0</v>
      </c>
      <c r="I5128">
        <v>12.8</v>
      </c>
      <c r="J5128">
        <v>0</v>
      </c>
      <c r="K5128">
        <v>0</v>
      </c>
    </row>
    <row r="5129" spans="1:11" x14ac:dyDescent="0.3">
      <c r="A5129">
        <v>8</v>
      </c>
      <c r="B5129">
        <v>1</v>
      </c>
      <c r="C5129">
        <v>22</v>
      </c>
      <c r="D5129">
        <v>0</v>
      </c>
      <c r="E5129">
        <v>0</v>
      </c>
      <c r="F5129">
        <v>12.8</v>
      </c>
      <c r="G5129">
        <v>3.1</v>
      </c>
      <c r="H5129">
        <v>0</v>
      </c>
      <c r="I5129">
        <v>12.8</v>
      </c>
      <c r="J5129">
        <v>0</v>
      </c>
      <c r="K5129">
        <v>0</v>
      </c>
    </row>
    <row r="5130" spans="1:11" x14ac:dyDescent="0.3">
      <c r="A5130">
        <v>8</v>
      </c>
      <c r="B5130">
        <v>1</v>
      </c>
      <c r="C5130">
        <v>23</v>
      </c>
      <c r="D5130">
        <v>0</v>
      </c>
      <c r="E5130">
        <v>0</v>
      </c>
      <c r="F5130">
        <v>11.7</v>
      </c>
      <c r="G5130">
        <v>2.6</v>
      </c>
      <c r="H5130">
        <v>0</v>
      </c>
      <c r="I5130">
        <v>11.7</v>
      </c>
      <c r="J5130">
        <v>0</v>
      </c>
      <c r="K5130">
        <v>0</v>
      </c>
    </row>
    <row r="5131" spans="1:11" x14ac:dyDescent="0.3">
      <c r="A5131">
        <v>8</v>
      </c>
      <c r="B5131">
        <v>2</v>
      </c>
      <c r="C5131">
        <v>0</v>
      </c>
      <c r="D5131">
        <v>0</v>
      </c>
      <c r="E5131">
        <v>0</v>
      </c>
      <c r="F5131">
        <v>11.7</v>
      </c>
      <c r="G5131">
        <v>1.5</v>
      </c>
      <c r="H5131">
        <v>0</v>
      </c>
      <c r="I5131">
        <v>11.7</v>
      </c>
      <c r="J5131">
        <v>0</v>
      </c>
      <c r="K5131">
        <v>0</v>
      </c>
    </row>
    <row r="5132" spans="1:11" x14ac:dyDescent="0.3">
      <c r="A5132">
        <v>8</v>
      </c>
      <c r="B5132">
        <v>2</v>
      </c>
      <c r="C5132">
        <v>1</v>
      </c>
      <c r="D5132">
        <v>0</v>
      </c>
      <c r="E5132">
        <v>0</v>
      </c>
      <c r="F5132">
        <v>12.2</v>
      </c>
      <c r="G5132">
        <v>2.6</v>
      </c>
      <c r="H5132">
        <v>0</v>
      </c>
      <c r="I5132">
        <v>12.2</v>
      </c>
      <c r="J5132">
        <v>0</v>
      </c>
      <c r="K5132">
        <v>0</v>
      </c>
    </row>
    <row r="5133" spans="1:11" x14ac:dyDescent="0.3">
      <c r="A5133">
        <v>8</v>
      </c>
      <c r="B5133">
        <v>2</v>
      </c>
      <c r="C5133">
        <v>2</v>
      </c>
      <c r="D5133">
        <v>0</v>
      </c>
      <c r="E5133">
        <v>0</v>
      </c>
      <c r="F5133">
        <v>12.2</v>
      </c>
      <c r="G5133">
        <v>2.6</v>
      </c>
      <c r="H5133">
        <v>0</v>
      </c>
      <c r="I5133">
        <v>12.2</v>
      </c>
      <c r="J5133">
        <v>0</v>
      </c>
      <c r="K5133">
        <v>0</v>
      </c>
    </row>
    <row r="5134" spans="1:11" x14ac:dyDescent="0.3">
      <c r="A5134">
        <v>8</v>
      </c>
      <c r="B5134">
        <v>2</v>
      </c>
      <c r="C5134">
        <v>3</v>
      </c>
      <c r="D5134">
        <v>0</v>
      </c>
      <c r="E5134">
        <v>0</v>
      </c>
      <c r="F5134">
        <v>12.2</v>
      </c>
      <c r="G5134">
        <v>2.6</v>
      </c>
      <c r="H5134">
        <v>0</v>
      </c>
      <c r="I5134">
        <v>12.2</v>
      </c>
      <c r="J5134">
        <v>0</v>
      </c>
      <c r="K5134">
        <v>0</v>
      </c>
    </row>
    <row r="5135" spans="1:11" x14ac:dyDescent="0.3">
      <c r="A5135">
        <v>8</v>
      </c>
      <c r="B5135">
        <v>2</v>
      </c>
      <c r="C5135">
        <v>4</v>
      </c>
      <c r="D5135">
        <v>0</v>
      </c>
      <c r="E5135">
        <v>0</v>
      </c>
      <c r="F5135">
        <v>12.8</v>
      </c>
      <c r="G5135">
        <v>3.1</v>
      </c>
      <c r="H5135">
        <v>0</v>
      </c>
      <c r="I5135">
        <v>12.8</v>
      </c>
      <c r="J5135">
        <v>0</v>
      </c>
      <c r="K5135">
        <v>0</v>
      </c>
    </row>
    <row r="5136" spans="1:11" x14ac:dyDescent="0.3">
      <c r="A5136">
        <v>8</v>
      </c>
      <c r="B5136">
        <v>2</v>
      </c>
      <c r="C5136">
        <v>5</v>
      </c>
      <c r="D5136">
        <v>0</v>
      </c>
      <c r="E5136">
        <v>10</v>
      </c>
      <c r="F5136">
        <v>12.8</v>
      </c>
      <c r="G5136">
        <v>2.1</v>
      </c>
      <c r="H5136">
        <v>9.4640000000000004</v>
      </c>
      <c r="I5136">
        <v>10.744999999999999</v>
      </c>
      <c r="J5136">
        <v>8.5449999999999999</v>
      </c>
      <c r="K5136">
        <v>2.8239999999999998</v>
      </c>
    </row>
    <row r="5137" spans="1:11" x14ac:dyDescent="0.3">
      <c r="A5137">
        <v>8</v>
      </c>
      <c r="B5137">
        <v>2</v>
      </c>
      <c r="C5137">
        <v>6</v>
      </c>
      <c r="D5137">
        <v>5</v>
      </c>
      <c r="E5137">
        <v>50</v>
      </c>
      <c r="F5137">
        <v>13.9</v>
      </c>
      <c r="G5137">
        <v>4.0999999999999996</v>
      </c>
      <c r="H5137">
        <v>48.219000000000001</v>
      </c>
      <c r="I5137">
        <v>13.324999999999999</v>
      </c>
      <c r="J5137">
        <v>42.905999999999999</v>
      </c>
      <c r="K5137">
        <v>36.536999999999999</v>
      </c>
    </row>
    <row r="5138" spans="1:11" x14ac:dyDescent="0.3">
      <c r="A5138">
        <v>8</v>
      </c>
      <c r="B5138">
        <v>2</v>
      </c>
      <c r="C5138">
        <v>7</v>
      </c>
      <c r="D5138">
        <v>6</v>
      </c>
      <c r="E5138">
        <v>134</v>
      </c>
      <c r="F5138">
        <v>14.4</v>
      </c>
      <c r="G5138">
        <v>5.2</v>
      </c>
      <c r="H5138">
        <v>129.38900000000001</v>
      </c>
      <c r="I5138">
        <v>15.821999999999999</v>
      </c>
      <c r="J5138">
        <v>114.66800000000001</v>
      </c>
      <c r="K5138">
        <v>106.816</v>
      </c>
    </row>
    <row r="5139" spans="1:11" x14ac:dyDescent="0.3">
      <c r="A5139">
        <v>8</v>
      </c>
      <c r="B5139">
        <v>2</v>
      </c>
      <c r="C5139">
        <v>8</v>
      </c>
      <c r="D5139">
        <v>3</v>
      </c>
      <c r="E5139">
        <v>241</v>
      </c>
      <c r="F5139">
        <v>15.6</v>
      </c>
      <c r="G5139">
        <v>3.6</v>
      </c>
      <c r="H5139">
        <v>232.49</v>
      </c>
      <c r="I5139">
        <v>20.3</v>
      </c>
      <c r="J5139">
        <v>203.19800000000001</v>
      </c>
      <c r="K5139">
        <v>193.274</v>
      </c>
    </row>
    <row r="5140" spans="1:11" x14ac:dyDescent="0.3">
      <c r="A5140">
        <v>8</v>
      </c>
      <c r="B5140">
        <v>2</v>
      </c>
      <c r="C5140">
        <v>9</v>
      </c>
      <c r="D5140">
        <v>65</v>
      </c>
      <c r="E5140">
        <v>292</v>
      </c>
      <c r="F5140">
        <v>15.6</v>
      </c>
      <c r="G5140">
        <v>6.2</v>
      </c>
      <c r="H5140">
        <v>337.01499999999999</v>
      </c>
      <c r="I5140">
        <v>21.405999999999999</v>
      </c>
      <c r="J5140">
        <v>293.27300000000002</v>
      </c>
      <c r="K5140">
        <v>280.96699999999998</v>
      </c>
    </row>
    <row r="5141" spans="1:11" x14ac:dyDescent="0.3">
      <c r="A5141">
        <v>8</v>
      </c>
      <c r="B5141">
        <v>2</v>
      </c>
      <c r="C5141">
        <v>10</v>
      </c>
      <c r="D5141">
        <v>616</v>
      </c>
      <c r="E5141">
        <v>243</v>
      </c>
      <c r="F5141">
        <v>17.2</v>
      </c>
      <c r="G5141">
        <v>6.2</v>
      </c>
      <c r="H5141">
        <v>823.07</v>
      </c>
      <c r="I5141">
        <v>32.905999999999999</v>
      </c>
      <c r="J5141">
        <v>687.86400000000003</v>
      </c>
      <c r="K5141">
        <v>661.86300000000006</v>
      </c>
    </row>
    <row r="5142" spans="1:11" x14ac:dyDescent="0.3">
      <c r="A5142">
        <v>8</v>
      </c>
      <c r="B5142">
        <v>2</v>
      </c>
      <c r="C5142">
        <v>11</v>
      </c>
      <c r="D5142">
        <v>643</v>
      </c>
      <c r="E5142">
        <v>230</v>
      </c>
      <c r="F5142">
        <v>17.8</v>
      </c>
      <c r="G5142">
        <v>5.2</v>
      </c>
      <c r="H5142">
        <v>887.67600000000004</v>
      </c>
      <c r="I5142">
        <v>37.645000000000003</v>
      </c>
      <c r="J5142">
        <v>729.57600000000002</v>
      </c>
      <c r="K5142">
        <v>701.81799999999998</v>
      </c>
    </row>
    <row r="5143" spans="1:11" x14ac:dyDescent="0.3">
      <c r="A5143">
        <v>8</v>
      </c>
      <c r="B5143">
        <v>2</v>
      </c>
      <c r="C5143">
        <v>12</v>
      </c>
      <c r="D5143">
        <v>883</v>
      </c>
      <c r="E5143">
        <v>136</v>
      </c>
      <c r="F5143">
        <v>19.399999999999999</v>
      </c>
      <c r="G5143">
        <v>6.2</v>
      </c>
      <c r="H5143">
        <v>1030.7449999999999</v>
      </c>
      <c r="I5143">
        <v>40.207999999999998</v>
      </c>
      <c r="J5143">
        <v>839.25400000000002</v>
      </c>
      <c r="K5143">
        <v>806.59100000000001</v>
      </c>
    </row>
    <row r="5144" spans="1:11" x14ac:dyDescent="0.3">
      <c r="A5144">
        <v>8</v>
      </c>
      <c r="B5144">
        <v>2</v>
      </c>
      <c r="C5144">
        <v>13</v>
      </c>
      <c r="D5144">
        <v>815</v>
      </c>
      <c r="E5144">
        <v>139</v>
      </c>
      <c r="F5144">
        <v>17.2</v>
      </c>
      <c r="G5144">
        <v>7.2</v>
      </c>
      <c r="H5144">
        <v>928.38300000000004</v>
      </c>
      <c r="I5144">
        <v>34.503999999999998</v>
      </c>
      <c r="J5144">
        <v>771.67</v>
      </c>
      <c r="K5144">
        <v>742.07899999999995</v>
      </c>
    </row>
    <row r="5145" spans="1:11" x14ac:dyDescent="0.3">
      <c r="A5145">
        <v>8</v>
      </c>
      <c r="B5145">
        <v>2</v>
      </c>
      <c r="C5145">
        <v>14</v>
      </c>
      <c r="D5145">
        <v>766</v>
      </c>
      <c r="E5145">
        <v>136</v>
      </c>
      <c r="F5145">
        <v>16.7</v>
      </c>
      <c r="G5145">
        <v>7.7</v>
      </c>
      <c r="H5145">
        <v>802.54600000000005</v>
      </c>
      <c r="I5145">
        <v>30.916</v>
      </c>
      <c r="J5145">
        <v>674.81</v>
      </c>
      <c r="K5145">
        <v>649.34699999999998</v>
      </c>
    </row>
    <row r="5146" spans="1:11" x14ac:dyDescent="0.3">
      <c r="A5146">
        <v>8</v>
      </c>
      <c r="B5146">
        <v>2</v>
      </c>
      <c r="C5146">
        <v>15</v>
      </c>
      <c r="D5146">
        <v>336</v>
      </c>
      <c r="E5146">
        <v>215</v>
      </c>
      <c r="F5146">
        <v>15.6</v>
      </c>
      <c r="G5146">
        <v>8.1999999999999993</v>
      </c>
      <c r="H5146">
        <v>457.30700000000002</v>
      </c>
      <c r="I5146">
        <v>23.222000000000001</v>
      </c>
      <c r="J5146">
        <v>393.762</v>
      </c>
      <c r="K5146">
        <v>378.47199999999998</v>
      </c>
    </row>
    <row r="5147" spans="1:11" x14ac:dyDescent="0.3">
      <c r="A5147">
        <v>8</v>
      </c>
      <c r="B5147">
        <v>2</v>
      </c>
      <c r="C5147">
        <v>16</v>
      </c>
      <c r="D5147">
        <v>42</v>
      </c>
      <c r="E5147">
        <v>242</v>
      </c>
      <c r="F5147">
        <v>15</v>
      </c>
      <c r="G5147">
        <v>6.2</v>
      </c>
      <c r="H5147">
        <v>254.05099999999999</v>
      </c>
      <c r="I5147">
        <v>19.545000000000002</v>
      </c>
      <c r="J5147">
        <v>221.88900000000001</v>
      </c>
      <c r="K5147">
        <v>211.49299999999999</v>
      </c>
    </row>
    <row r="5148" spans="1:11" x14ac:dyDescent="0.3">
      <c r="A5148">
        <v>8</v>
      </c>
      <c r="B5148">
        <v>2</v>
      </c>
      <c r="C5148">
        <v>17</v>
      </c>
      <c r="D5148">
        <v>7</v>
      </c>
      <c r="E5148">
        <v>73</v>
      </c>
      <c r="F5148">
        <v>14.4</v>
      </c>
      <c r="G5148">
        <v>6.2</v>
      </c>
      <c r="H5148">
        <v>71.19</v>
      </c>
      <c r="I5148">
        <v>14.895</v>
      </c>
      <c r="J5148">
        <v>63.087000000000003</v>
      </c>
      <c r="K5148">
        <v>56.319000000000003</v>
      </c>
    </row>
    <row r="5149" spans="1:11" x14ac:dyDescent="0.3">
      <c r="A5149">
        <v>8</v>
      </c>
      <c r="B5149">
        <v>2</v>
      </c>
      <c r="C5149">
        <v>18</v>
      </c>
      <c r="D5149">
        <v>0</v>
      </c>
      <c r="E5149">
        <v>23</v>
      </c>
      <c r="F5149">
        <v>13.9</v>
      </c>
      <c r="G5149">
        <v>6.7</v>
      </c>
      <c r="H5149">
        <v>21.792999999999999</v>
      </c>
      <c r="I5149">
        <v>13.097</v>
      </c>
      <c r="J5149">
        <v>19.523</v>
      </c>
      <c r="K5149">
        <v>13.6</v>
      </c>
    </row>
    <row r="5150" spans="1:11" x14ac:dyDescent="0.3">
      <c r="A5150">
        <v>8</v>
      </c>
      <c r="B5150">
        <v>2</v>
      </c>
      <c r="C5150">
        <v>19</v>
      </c>
      <c r="D5150">
        <v>0</v>
      </c>
      <c r="E5150">
        <v>2</v>
      </c>
      <c r="F5150">
        <v>13.3</v>
      </c>
      <c r="G5150">
        <v>5.7</v>
      </c>
      <c r="H5150">
        <v>1.94</v>
      </c>
      <c r="I5150">
        <v>11.888</v>
      </c>
      <c r="J5150">
        <v>1.7450000000000001</v>
      </c>
      <c r="K5150">
        <v>0</v>
      </c>
    </row>
    <row r="5151" spans="1:11" x14ac:dyDescent="0.3">
      <c r="A5151">
        <v>8</v>
      </c>
      <c r="B5151">
        <v>2</v>
      </c>
      <c r="C5151">
        <v>20</v>
      </c>
      <c r="D5151">
        <v>0</v>
      </c>
      <c r="E5151">
        <v>0</v>
      </c>
      <c r="F5151">
        <v>13.3</v>
      </c>
      <c r="G5151">
        <v>5.7</v>
      </c>
      <c r="H5151">
        <v>0</v>
      </c>
      <c r="I5151">
        <v>13.3</v>
      </c>
      <c r="J5151">
        <v>0</v>
      </c>
      <c r="K5151">
        <v>0</v>
      </c>
    </row>
    <row r="5152" spans="1:11" x14ac:dyDescent="0.3">
      <c r="A5152">
        <v>8</v>
      </c>
      <c r="B5152">
        <v>2</v>
      </c>
      <c r="C5152">
        <v>21</v>
      </c>
      <c r="D5152">
        <v>0</v>
      </c>
      <c r="E5152">
        <v>0</v>
      </c>
      <c r="F5152">
        <v>13.9</v>
      </c>
      <c r="G5152">
        <v>5.2</v>
      </c>
      <c r="H5152">
        <v>0</v>
      </c>
      <c r="I5152">
        <v>13.9</v>
      </c>
      <c r="J5152">
        <v>0</v>
      </c>
      <c r="K5152">
        <v>0</v>
      </c>
    </row>
    <row r="5153" spans="1:11" x14ac:dyDescent="0.3">
      <c r="A5153">
        <v>8</v>
      </c>
      <c r="B5153">
        <v>2</v>
      </c>
      <c r="C5153">
        <v>22</v>
      </c>
      <c r="D5153">
        <v>0</v>
      </c>
      <c r="E5153">
        <v>0</v>
      </c>
      <c r="F5153">
        <v>13.9</v>
      </c>
      <c r="G5153">
        <v>5.2</v>
      </c>
      <c r="H5153">
        <v>0</v>
      </c>
      <c r="I5153">
        <v>13.9</v>
      </c>
      <c r="J5153">
        <v>0</v>
      </c>
      <c r="K5153">
        <v>0</v>
      </c>
    </row>
    <row r="5154" spans="1:11" x14ac:dyDescent="0.3">
      <c r="A5154">
        <v>8</v>
      </c>
      <c r="B5154">
        <v>2</v>
      </c>
      <c r="C5154">
        <v>23</v>
      </c>
      <c r="D5154">
        <v>0</v>
      </c>
      <c r="E5154">
        <v>0</v>
      </c>
      <c r="F5154">
        <v>13.9</v>
      </c>
      <c r="G5154">
        <v>5.2</v>
      </c>
      <c r="H5154">
        <v>0</v>
      </c>
      <c r="I5154">
        <v>13.9</v>
      </c>
      <c r="J5154">
        <v>0</v>
      </c>
      <c r="K5154">
        <v>0</v>
      </c>
    </row>
    <row r="5155" spans="1:11" x14ac:dyDescent="0.3">
      <c r="A5155">
        <v>8</v>
      </c>
      <c r="B5155">
        <v>3</v>
      </c>
      <c r="C5155">
        <v>0</v>
      </c>
      <c r="D5155">
        <v>0</v>
      </c>
      <c r="E5155">
        <v>0</v>
      </c>
      <c r="F5155">
        <v>13.9</v>
      </c>
      <c r="G5155">
        <v>5.7</v>
      </c>
      <c r="H5155">
        <v>0</v>
      </c>
      <c r="I5155">
        <v>13.9</v>
      </c>
      <c r="J5155">
        <v>0</v>
      </c>
      <c r="K5155">
        <v>0</v>
      </c>
    </row>
    <row r="5156" spans="1:11" x14ac:dyDescent="0.3">
      <c r="A5156">
        <v>8</v>
      </c>
      <c r="B5156">
        <v>3</v>
      </c>
      <c r="C5156">
        <v>1</v>
      </c>
      <c r="D5156">
        <v>0</v>
      </c>
      <c r="E5156">
        <v>0</v>
      </c>
      <c r="F5156">
        <v>13.9</v>
      </c>
      <c r="G5156">
        <v>5.2</v>
      </c>
      <c r="H5156">
        <v>0</v>
      </c>
      <c r="I5156">
        <v>13.9</v>
      </c>
      <c r="J5156">
        <v>0</v>
      </c>
      <c r="K5156">
        <v>0</v>
      </c>
    </row>
    <row r="5157" spans="1:11" x14ac:dyDescent="0.3">
      <c r="A5157">
        <v>8</v>
      </c>
      <c r="B5157">
        <v>3</v>
      </c>
      <c r="C5157">
        <v>2</v>
      </c>
      <c r="D5157">
        <v>0</v>
      </c>
      <c r="E5157">
        <v>0</v>
      </c>
      <c r="F5157">
        <v>13.9</v>
      </c>
      <c r="G5157">
        <v>4.0999999999999996</v>
      </c>
      <c r="H5157">
        <v>0</v>
      </c>
      <c r="I5157">
        <v>13.9</v>
      </c>
      <c r="J5157">
        <v>0</v>
      </c>
      <c r="K5157">
        <v>0</v>
      </c>
    </row>
    <row r="5158" spans="1:11" x14ac:dyDescent="0.3">
      <c r="A5158">
        <v>8</v>
      </c>
      <c r="B5158">
        <v>3</v>
      </c>
      <c r="C5158">
        <v>3</v>
      </c>
      <c r="D5158">
        <v>0</v>
      </c>
      <c r="E5158">
        <v>0</v>
      </c>
      <c r="F5158">
        <v>13.3</v>
      </c>
      <c r="G5158">
        <v>3.6</v>
      </c>
      <c r="H5158">
        <v>0</v>
      </c>
      <c r="I5158">
        <v>13.3</v>
      </c>
      <c r="J5158">
        <v>0</v>
      </c>
      <c r="K5158">
        <v>0</v>
      </c>
    </row>
    <row r="5159" spans="1:11" x14ac:dyDescent="0.3">
      <c r="A5159">
        <v>8</v>
      </c>
      <c r="B5159">
        <v>3</v>
      </c>
      <c r="C5159">
        <v>4</v>
      </c>
      <c r="D5159">
        <v>0</v>
      </c>
      <c r="E5159">
        <v>0</v>
      </c>
      <c r="F5159">
        <v>13.9</v>
      </c>
      <c r="G5159">
        <v>4.0999999999999996</v>
      </c>
      <c r="H5159">
        <v>0</v>
      </c>
      <c r="I5159">
        <v>13.9</v>
      </c>
      <c r="J5159">
        <v>0</v>
      </c>
      <c r="K5159">
        <v>0</v>
      </c>
    </row>
    <row r="5160" spans="1:11" x14ac:dyDescent="0.3">
      <c r="A5160">
        <v>8</v>
      </c>
      <c r="B5160">
        <v>3</v>
      </c>
      <c r="C5160">
        <v>5</v>
      </c>
      <c r="D5160">
        <v>0</v>
      </c>
      <c r="E5160">
        <v>7</v>
      </c>
      <c r="F5160">
        <v>13.3</v>
      </c>
      <c r="G5160">
        <v>3.6</v>
      </c>
      <c r="H5160">
        <v>6.62</v>
      </c>
      <c r="I5160">
        <v>11.531000000000001</v>
      </c>
      <c r="J5160">
        <v>5.9619999999999997</v>
      </c>
      <c r="K5160">
        <v>0.28799999999999998</v>
      </c>
    </row>
    <row r="5161" spans="1:11" x14ac:dyDescent="0.3">
      <c r="A5161">
        <v>8</v>
      </c>
      <c r="B5161">
        <v>3</v>
      </c>
      <c r="C5161">
        <v>6</v>
      </c>
      <c r="D5161">
        <v>2</v>
      </c>
      <c r="E5161">
        <v>39</v>
      </c>
      <c r="F5161">
        <v>13.3</v>
      </c>
      <c r="G5161">
        <v>5.2</v>
      </c>
      <c r="H5161">
        <v>37.289000000000001</v>
      </c>
      <c r="I5161">
        <v>12.558</v>
      </c>
      <c r="J5161">
        <v>33.362000000000002</v>
      </c>
      <c r="K5161">
        <v>27.177</v>
      </c>
    </row>
    <row r="5162" spans="1:11" x14ac:dyDescent="0.3">
      <c r="A5162">
        <v>8</v>
      </c>
      <c r="B5162">
        <v>3</v>
      </c>
      <c r="C5162">
        <v>7</v>
      </c>
      <c r="D5162">
        <v>5</v>
      </c>
      <c r="E5162">
        <v>88</v>
      </c>
      <c r="F5162">
        <v>13.3</v>
      </c>
      <c r="G5162">
        <v>4.5999999999999996</v>
      </c>
      <c r="H5162">
        <v>85.516000000000005</v>
      </c>
      <c r="I5162">
        <v>13.727</v>
      </c>
      <c r="J5162">
        <v>76.293999999999997</v>
      </c>
      <c r="K5162">
        <v>69.257000000000005</v>
      </c>
    </row>
    <row r="5163" spans="1:11" x14ac:dyDescent="0.3">
      <c r="A5163">
        <v>8</v>
      </c>
      <c r="B5163">
        <v>3</v>
      </c>
      <c r="C5163">
        <v>8</v>
      </c>
      <c r="D5163">
        <v>3</v>
      </c>
      <c r="E5163">
        <v>242</v>
      </c>
      <c r="F5163">
        <v>13.3</v>
      </c>
      <c r="G5163">
        <v>4.0999999999999996</v>
      </c>
      <c r="H5163">
        <v>233.52099999999999</v>
      </c>
      <c r="I5163">
        <v>17.646000000000001</v>
      </c>
      <c r="J5163">
        <v>205.964</v>
      </c>
      <c r="K5163">
        <v>195.971</v>
      </c>
    </row>
    <row r="5164" spans="1:11" x14ac:dyDescent="0.3">
      <c r="A5164">
        <v>8</v>
      </c>
      <c r="B5164">
        <v>3</v>
      </c>
      <c r="C5164">
        <v>9</v>
      </c>
      <c r="D5164">
        <v>0</v>
      </c>
      <c r="E5164">
        <v>325</v>
      </c>
      <c r="F5164">
        <v>14.4</v>
      </c>
      <c r="G5164">
        <v>3.1</v>
      </c>
      <c r="H5164">
        <v>313.88</v>
      </c>
      <c r="I5164">
        <v>21.937999999999999</v>
      </c>
      <c r="J5164">
        <v>272.83</v>
      </c>
      <c r="K5164">
        <v>261.089</v>
      </c>
    </row>
    <row r="5165" spans="1:11" x14ac:dyDescent="0.3">
      <c r="A5165">
        <v>8</v>
      </c>
      <c r="B5165">
        <v>3</v>
      </c>
      <c r="C5165">
        <v>10</v>
      </c>
      <c r="D5165">
        <v>230</v>
      </c>
      <c r="E5165">
        <v>347</v>
      </c>
      <c r="F5165">
        <v>15.6</v>
      </c>
      <c r="G5165">
        <v>4.0999999999999996</v>
      </c>
      <c r="H5165">
        <v>567.98800000000006</v>
      </c>
      <c r="I5165">
        <v>28.971</v>
      </c>
      <c r="J5165">
        <v>481.53300000000002</v>
      </c>
      <c r="K5165">
        <v>463.35599999999999</v>
      </c>
    </row>
    <row r="5166" spans="1:11" x14ac:dyDescent="0.3">
      <c r="A5166">
        <v>8</v>
      </c>
      <c r="B5166">
        <v>3</v>
      </c>
      <c r="C5166">
        <v>11</v>
      </c>
      <c r="D5166">
        <v>794</v>
      </c>
      <c r="E5166">
        <v>175</v>
      </c>
      <c r="F5166">
        <v>18.3</v>
      </c>
      <c r="G5166">
        <v>5.7</v>
      </c>
      <c r="H5166">
        <v>975.79899999999998</v>
      </c>
      <c r="I5166">
        <v>38.418999999999997</v>
      </c>
      <c r="J5166">
        <v>799.72299999999996</v>
      </c>
      <c r="K5166">
        <v>768.87599999999998</v>
      </c>
    </row>
    <row r="5167" spans="1:11" x14ac:dyDescent="0.3">
      <c r="A5167">
        <v>8</v>
      </c>
      <c r="B5167">
        <v>3</v>
      </c>
      <c r="C5167">
        <v>12</v>
      </c>
      <c r="D5167">
        <v>755</v>
      </c>
      <c r="E5167">
        <v>128</v>
      </c>
      <c r="F5167">
        <v>18.899999999999999</v>
      </c>
      <c r="G5167">
        <v>5.2</v>
      </c>
      <c r="H5167">
        <v>894.28700000000003</v>
      </c>
      <c r="I5167">
        <v>39.222000000000001</v>
      </c>
      <c r="J5167">
        <v>730.80100000000004</v>
      </c>
      <c r="K5167">
        <v>702.99099999999999</v>
      </c>
    </row>
    <row r="5168" spans="1:11" x14ac:dyDescent="0.3">
      <c r="A5168">
        <v>8</v>
      </c>
      <c r="B5168">
        <v>3</v>
      </c>
      <c r="C5168">
        <v>13</v>
      </c>
      <c r="D5168">
        <v>894</v>
      </c>
      <c r="E5168">
        <v>126</v>
      </c>
      <c r="F5168">
        <v>20</v>
      </c>
      <c r="G5168">
        <v>7.2</v>
      </c>
      <c r="H5168">
        <v>990.947</v>
      </c>
      <c r="I5168">
        <v>38.274000000000001</v>
      </c>
      <c r="J5168">
        <v>812.42700000000002</v>
      </c>
      <c r="K5168">
        <v>781.00199999999995</v>
      </c>
    </row>
    <row r="5169" spans="1:11" x14ac:dyDescent="0.3">
      <c r="A5169">
        <v>8</v>
      </c>
      <c r="B5169">
        <v>3</v>
      </c>
      <c r="C5169">
        <v>14</v>
      </c>
      <c r="D5169">
        <v>868</v>
      </c>
      <c r="E5169">
        <v>119</v>
      </c>
      <c r="F5169">
        <v>18.3</v>
      </c>
      <c r="G5169">
        <v>7.2</v>
      </c>
      <c r="H5169">
        <v>867.726</v>
      </c>
      <c r="I5169">
        <v>34.454999999999998</v>
      </c>
      <c r="J5169">
        <v>720.327</v>
      </c>
      <c r="K5169">
        <v>692.96400000000006</v>
      </c>
    </row>
    <row r="5170" spans="1:11" x14ac:dyDescent="0.3">
      <c r="A5170">
        <v>8</v>
      </c>
      <c r="B5170">
        <v>3</v>
      </c>
      <c r="C5170">
        <v>15</v>
      </c>
      <c r="D5170">
        <v>819</v>
      </c>
      <c r="E5170">
        <v>106</v>
      </c>
      <c r="F5170">
        <v>17.8</v>
      </c>
      <c r="G5170">
        <v>5.7</v>
      </c>
      <c r="H5170">
        <v>685.49800000000005</v>
      </c>
      <c r="I5170">
        <v>32.488999999999997</v>
      </c>
      <c r="J5170">
        <v>569.40599999999995</v>
      </c>
      <c r="K5170">
        <v>548.07500000000005</v>
      </c>
    </row>
    <row r="5171" spans="1:11" x14ac:dyDescent="0.3">
      <c r="A5171">
        <v>8</v>
      </c>
      <c r="B5171">
        <v>3</v>
      </c>
      <c r="C5171">
        <v>16</v>
      </c>
      <c r="D5171">
        <v>693</v>
      </c>
      <c r="E5171">
        <v>107</v>
      </c>
      <c r="F5171">
        <v>16.100000000000001</v>
      </c>
      <c r="G5171">
        <v>6.7</v>
      </c>
      <c r="H5171">
        <v>457.28500000000003</v>
      </c>
      <c r="I5171">
        <v>24.683</v>
      </c>
      <c r="J5171">
        <v>381.21800000000002</v>
      </c>
      <c r="K5171">
        <v>366.32</v>
      </c>
    </row>
    <row r="5172" spans="1:11" x14ac:dyDescent="0.3">
      <c r="A5172">
        <v>8</v>
      </c>
      <c r="B5172">
        <v>3</v>
      </c>
      <c r="C5172">
        <v>17</v>
      </c>
      <c r="D5172">
        <v>49</v>
      </c>
      <c r="E5172">
        <v>134</v>
      </c>
      <c r="F5172">
        <v>14.4</v>
      </c>
      <c r="G5172">
        <v>6.7</v>
      </c>
      <c r="H5172">
        <v>139.572</v>
      </c>
      <c r="I5172">
        <v>16.504999999999999</v>
      </c>
      <c r="J5172">
        <v>121.494</v>
      </c>
      <c r="K5172">
        <v>113.492</v>
      </c>
    </row>
    <row r="5173" spans="1:11" x14ac:dyDescent="0.3">
      <c r="A5173">
        <v>8</v>
      </c>
      <c r="B5173">
        <v>3</v>
      </c>
      <c r="C5173">
        <v>18</v>
      </c>
      <c r="D5173">
        <v>18</v>
      </c>
      <c r="E5173">
        <v>34</v>
      </c>
      <c r="F5173">
        <v>13.3</v>
      </c>
      <c r="G5173">
        <v>7.2</v>
      </c>
      <c r="H5173">
        <v>32.530999999999999</v>
      </c>
      <c r="I5173">
        <v>12.824999999999999</v>
      </c>
      <c r="J5173">
        <v>28.712</v>
      </c>
      <c r="K5173">
        <v>22.614999999999998</v>
      </c>
    </row>
    <row r="5174" spans="1:11" x14ac:dyDescent="0.3">
      <c r="A5174">
        <v>8</v>
      </c>
      <c r="B5174">
        <v>3</v>
      </c>
      <c r="C5174">
        <v>19</v>
      </c>
      <c r="D5174">
        <v>3</v>
      </c>
      <c r="E5174">
        <v>4</v>
      </c>
      <c r="F5174">
        <v>13.3</v>
      </c>
      <c r="G5174">
        <v>5.7</v>
      </c>
      <c r="H5174">
        <v>3.879</v>
      </c>
      <c r="I5174">
        <v>11.951000000000001</v>
      </c>
      <c r="J5174">
        <v>3.4889999999999999</v>
      </c>
      <c r="K5174">
        <v>0</v>
      </c>
    </row>
    <row r="5175" spans="1:11" x14ac:dyDescent="0.3">
      <c r="A5175">
        <v>8</v>
      </c>
      <c r="B5175">
        <v>3</v>
      </c>
      <c r="C5175">
        <v>20</v>
      </c>
      <c r="D5175">
        <v>0</v>
      </c>
      <c r="E5175">
        <v>0</v>
      </c>
      <c r="F5175">
        <v>13.3</v>
      </c>
      <c r="G5175">
        <v>5.2</v>
      </c>
      <c r="H5175">
        <v>0</v>
      </c>
      <c r="I5175">
        <v>13.3</v>
      </c>
      <c r="J5175">
        <v>0</v>
      </c>
      <c r="K5175">
        <v>0</v>
      </c>
    </row>
    <row r="5176" spans="1:11" x14ac:dyDescent="0.3">
      <c r="A5176">
        <v>8</v>
      </c>
      <c r="B5176">
        <v>3</v>
      </c>
      <c r="C5176">
        <v>21</v>
      </c>
      <c r="D5176">
        <v>0</v>
      </c>
      <c r="E5176">
        <v>0</v>
      </c>
      <c r="F5176">
        <v>13.3</v>
      </c>
      <c r="G5176">
        <v>4.5999999999999996</v>
      </c>
      <c r="H5176">
        <v>0</v>
      </c>
      <c r="I5176">
        <v>13.3</v>
      </c>
      <c r="J5176">
        <v>0</v>
      </c>
      <c r="K5176">
        <v>0</v>
      </c>
    </row>
    <row r="5177" spans="1:11" x14ac:dyDescent="0.3">
      <c r="A5177">
        <v>8</v>
      </c>
      <c r="B5177">
        <v>3</v>
      </c>
      <c r="C5177">
        <v>22</v>
      </c>
      <c r="D5177">
        <v>0</v>
      </c>
      <c r="E5177">
        <v>0</v>
      </c>
      <c r="F5177">
        <v>12.8</v>
      </c>
      <c r="G5177">
        <v>2.6</v>
      </c>
      <c r="H5177">
        <v>0</v>
      </c>
      <c r="I5177">
        <v>12.8</v>
      </c>
      <c r="J5177">
        <v>0</v>
      </c>
      <c r="K5177">
        <v>0</v>
      </c>
    </row>
    <row r="5178" spans="1:11" x14ac:dyDescent="0.3">
      <c r="A5178">
        <v>8</v>
      </c>
      <c r="B5178">
        <v>3</v>
      </c>
      <c r="C5178">
        <v>23</v>
      </c>
      <c r="D5178">
        <v>0</v>
      </c>
      <c r="E5178">
        <v>0</v>
      </c>
      <c r="F5178">
        <v>12.8</v>
      </c>
      <c r="G5178">
        <v>2.6</v>
      </c>
      <c r="H5178">
        <v>0</v>
      </c>
      <c r="I5178">
        <v>12.8</v>
      </c>
      <c r="J5178">
        <v>0</v>
      </c>
      <c r="K5178">
        <v>0</v>
      </c>
    </row>
    <row r="5179" spans="1:11" x14ac:dyDescent="0.3">
      <c r="A5179">
        <v>8</v>
      </c>
      <c r="B5179">
        <v>4</v>
      </c>
      <c r="C5179">
        <v>0</v>
      </c>
      <c r="D5179">
        <v>0</v>
      </c>
      <c r="E5179">
        <v>0</v>
      </c>
      <c r="F5179">
        <v>12.8</v>
      </c>
      <c r="G5179">
        <v>3.1</v>
      </c>
      <c r="H5179">
        <v>0</v>
      </c>
      <c r="I5179">
        <v>12.8</v>
      </c>
      <c r="J5179">
        <v>0</v>
      </c>
      <c r="K5179">
        <v>0</v>
      </c>
    </row>
    <row r="5180" spans="1:11" x14ac:dyDescent="0.3">
      <c r="A5180">
        <v>8</v>
      </c>
      <c r="B5180">
        <v>4</v>
      </c>
      <c r="C5180">
        <v>1</v>
      </c>
      <c r="D5180">
        <v>0</v>
      </c>
      <c r="E5180">
        <v>0</v>
      </c>
      <c r="F5180">
        <v>12.8</v>
      </c>
      <c r="G5180">
        <v>2.6</v>
      </c>
      <c r="H5180">
        <v>0</v>
      </c>
      <c r="I5180">
        <v>12.8</v>
      </c>
      <c r="J5180">
        <v>0</v>
      </c>
      <c r="K5180">
        <v>0</v>
      </c>
    </row>
    <row r="5181" spans="1:11" x14ac:dyDescent="0.3">
      <c r="A5181">
        <v>8</v>
      </c>
      <c r="B5181">
        <v>4</v>
      </c>
      <c r="C5181">
        <v>2</v>
      </c>
      <c r="D5181">
        <v>0</v>
      </c>
      <c r="E5181">
        <v>0</v>
      </c>
      <c r="F5181">
        <v>12.8</v>
      </c>
      <c r="G5181">
        <v>0</v>
      </c>
      <c r="H5181">
        <v>0</v>
      </c>
      <c r="I5181">
        <v>12.8</v>
      </c>
      <c r="J5181">
        <v>0</v>
      </c>
      <c r="K5181">
        <v>0</v>
      </c>
    </row>
    <row r="5182" spans="1:11" x14ac:dyDescent="0.3">
      <c r="A5182">
        <v>8</v>
      </c>
      <c r="B5182">
        <v>4</v>
      </c>
      <c r="C5182">
        <v>3</v>
      </c>
      <c r="D5182">
        <v>0</v>
      </c>
      <c r="E5182">
        <v>0</v>
      </c>
      <c r="F5182">
        <v>12.8</v>
      </c>
      <c r="G5182">
        <v>2.1</v>
      </c>
      <c r="H5182">
        <v>0</v>
      </c>
      <c r="I5182">
        <v>12.8</v>
      </c>
      <c r="J5182">
        <v>0</v>
      </c>
      <c r="K5182">
        <v>0</v>
      </c>
    </row>
    <row r="5183" spans="1:11" x14ac:dyDescent="0.3">
      <c r="A5183">
        <v>8</v>
      </c>
      <c r="B5183">
        <v>4</v>
      </c>
      <c r="C5183">
        <v>4</v>
      </c>
      <c r="D5183">
        <v>0</v>
      </c>
      <c r="E5183">
        <v>0</v>
      </c>
      <c r="F5183">
        <v>12.8</v>
      </c>
      <c r="G5183">
        <v>2.6</v>
      </c>
      <c r="H5183">
        <v>0</v>
      </c>
      <c r="I5183">
        <v>12.8</v>
      </c>
      <c r="J5183">
        <v>0</v>
      </c>
      <c r="K5183">
        <v>0</v>
      </c>
    </row>
    <row r="5184" spans="1:11" x14ac:dyDescent="0.3">
      <c r="A5184">
        <v>8</v>
      </c>
      <c r="B5184">
        <v>4</v>
      </c>
      <c r="C5184">
        <v>5</v>
      </c>
      <c r="D5184">
        <v>3</v>
      </c>
      <c r="E5184">
        <v>16</v>
      </c>
      <c r="F5184">
        <v>12.8</v>
      </c>
      <c r="G5184">
        <v>2.6</v>
      </c>
      <c r="H5184">
        <v>15.166</v>
      </c>
      <c r="I5184">
        <v>11.055999999999999</v>
      </c>
      <c r="J5184">
        <v>13.679</v>
      </c>
      <c r="K5184">
        <v>7.8639999999999999</v>
      </c>
    </row>
    <row r="5185" spans="1:11" x14ac:dyDescent="0.3">
      <c r="A5185">
        <v>8</v>
      </c>
      <c r="B5185">
        <v>4</v>
      </c>
      <c r="C5185">
        <v>6</v>
      </c>
      <c r="D5185">
        <v>7</v>
      </c>
      <c r="E5185">
        <v>77</v>
      </c>
      <c r="F5185">
        <v>12.8</v>
      </c>
      <c r="G5185">
        <v>3.1</v>
      </c>
      <c r="H5185">
        <v>73.055000000000007</v>
      </c>
      <c r="I5185">
        <v>12.84</v>
      </c>
      <c r="J5185">
        <v>65.14</v>
      </c>
      <c r="K5185">
        <v>58.331000000000003</v>
      </c>
    </row>
    <row r="5186" spans="1:11" x14ac:dyDescent="0.3">
      <c r="A5186">
        <v>8</v>
      </c>
      <c r="B5186">
        <v>4</v>
      </c>
      <c r="C5186">
        <v>7</v>
      </c>
      <c r="D5186">
        <v>1</v>
      </c>
      <c r="E5186">
        <v>132</v>
      </c>
      <c r="F5186">
        <v>13.9</v>
      </c>
      <c r="G5186">
        <v>2.1</v>
      </c>
      <c r="H5186">
        <v>125.611</v>
      </c>
      <c r="I5186">
        <v>15.875999999999999</v>
      </c>
      <c r="J5186">
        <v>111.44499999999999</v>
      </c>
      <c r="K5186">
        <v>103.664</v>
      </c>
    </row>
    <row r="5187" spans="1:11" x14ac:dyDescent="0.3">
      <c r="A5187">
        <v>8</v>
      </c>
      <c r="B5187">
        <v>4</v>
      </c>
      <c r="C5187">
        <v>8</v>
      </c>
      <c r="D5187">
        <v>5</v>
      </c>
      <c r="E5187">
        <v>212</v>
      </c>
      <c r="F5187">
        <v>15.6</v>
      </c>
      <c r="G5187">
        <v>3.6</v>
      </c>
      <c r="H5187">
        <v>205.76900000000001</v>
      </c>
      <c r="I5187">
        <v>19.585000000000001</v>
      </c>
      <c r="J5187">
        <v>180.26</v>
      </c>
      <c r="K5187">
        <v>170.899</v>
      </c>
    </row>
    <row r="5188" spans="1:11" x14ac:dyDescent="0.3">
      <c r="A5188">
        <v>8</v>
      </c>
      <c r="B5188">
        <v>4</v>
      </c>
      <c r="C5188">
        <v>9</v>
      </c>
      <c r="D5188">
        <v>828</v>
      </c>
      <c r="E5188">
        <v>84</v>
      </c>
      <c r="F5188">
        <v>16.7</v>
      </c>
      <c r="G5188">
        <v>4.5999999999999996</v>
      </c>
      <c r="H5188">
        <v>734.50599999999997</v>
      </c>
      <c r="I5188">
        <v>32.906999999999996</v>
      </c>
      <c r="J5188">
        <v>611.66999999999996</v>
      </c>
      <c r="K5188">
        <v>588.72699999999998</v>
      </c>
    </row>
    <row r="5189" spans="1:11" x14ac:dyDescent="0.3">
      <c r="A5189">
        <v>8</v>
      </c>
      <c r="B5189">
        <v>4</v>
      </c>
      <c r="C5189">
        <v>10</v>
      </c>
      <c r="D5189">
        <v>775</v>
      </c>
      <c r="E5189">
        <v>103</v>
      </c>
      <c r="F5189">
        <v>18.899999999999999</v>
      </c>
      <c r="G5189">
        <v>4.0999999999999996</v>
      </c>
      <c r="H5189">
        <v>816.50300000000004</v>
      </c>
      <c r="I5189">
        <v>39.378999999999998</v>
      </c>
      <c r="J5189">
        <v>666.37400000000002</v>
      </c>
      <c r="K5189">
        <v>641.25699999999995</v>
      </c>
    </row>
    <row r="5190" spans="1:11" x14ac:dyDescent="0.3">
      <c r="A5190">
        <v>8</v>
      </c>
      <c r="B5190">
        <v>4</v>
      </c>
      <c r="C5190">
        <v>11</v>
      </c>
      <c r="D5190">
        <v>921</v>
      </c>
      <c r="E5190">
        <v>109</v>
      </c>
      <c r="F5190">
        <v>20.6</v>
      </c>
      <c r="G5190">
        <v>4.5999999999999996</v>
      </c>
      <c r="H5190">
        <v>1026.7239999999999</v>
      </c>
      <c r="I5190">
        <v>45.054000000000002</v>
      </c>
      <c r="J5190">
        <v>820.95299999999997</v>
      </c>
      <c r="K5190">
        <v>789.13699999999994</v>
      </c>
    </row>
    <row r="5191" spans="1:11" x14ac:dyDescent="0.3">
      <c r="A5191">
        <v>8</v>
      </c>
      <c r="B5191">
        <v>4</v>
      </c>
      <c r="C5191">
        <v>12</v>
      </c>
      <c r="D5191">
        <v>926</v>
      </c>
      <c r="E5191">
        <v>110</v>
      </c>
      <c r="F5191">
        <v>20.6</v>
      </c>
      <c r="G5191">
        <v>7.7</v>
      </c>
      <c r="H5191">
        <v>1047.636</v>
      </c>
      <c r="I5191">
        <v>39.292999999999999</v>
      </c>
      <c r="J5191">
        <v>855.89200000000005</v>
      </c>
      <c r="K5191">
        <v>822.45</v>
      </c>
    </row>
    <row r="5192" spans="1:11" x14ac:dyDescent="0.3">
      <c r="A5192">
        <v>8</v>
      </c>
      <c r="B5192">
        <v>4</v>
      </c>
      <c r="C5192">
        <v>13</v>
      </c>
      <c r="D5192">
        <v>923</v>
      </c>
      <c r="E5192">
        <v>107</v>
      </c>
      <c r="F5192">
        <v>20</v>
      </c>
      <c r="G5192">
        <v>9.3000000000000007</v>
      </c>
      <c r="H5192">
        <v>999.21900000000005</v>
      </c>
      <c r="I5192">
        <v>35.787999999999997</v>
      </c>
      <c r="J5192">
        <v>826.678</v>
      </c>
      <c r="K5192">
        <v>794.59900000000005</v>
      </c>
    </row>
    <row r="5193" spans="1:11" x14ac:dyDescent="0.3">
      <c r="A5193">
        <v>8</v>
      </c>
      <c r="B5193">
        <v>4</v>
      </c>
      <c r="C5193">
        <v>14</v>
      </c>
      <c r="D5193">
        <v>901</v>
      </c>
      <c r="E5193">
        <v>100</v>
      </c>
      <c r="F5193">
        <v>20</v>
      </c>
      <c r="G5193">
        <v>9.3000000000000007</v>
      </c>
      <c r="H5193">
        <v>876.15300000000002</v>
      </c>
      <c r="I5193">
        <v>33.81</v>
      </c>
      <c r="J5193">
        <v>728.97900000000004</v>
      </c>
      <c r="K5193">
        <v>701.24699999999996</v>
      </c>
    </row>
    <row r="5194" spans="1:11" x14ac:dyDescent="0.3">
      <c r="A5194">
        <v>8</v>
      </c>
      <c r="B5194">
        <v>4</v>
      </c>
      <c r="C5194">
        <v>15</v>
      </c>
      <c r="D5194">
        <v>858</v>
      </c>
      <c r="E5194">
        <v>89</v>
      </c>
      <c r="F5194">
        <v>18.3</v>
      </c>
      <c r="G5194">
        <v>10.3</v>
      </c>
      <c r="H5194">
        <v>692.73099999999999</v>
      </c>
      <c r="I5194">
        <v>28.346</v>
      </c>
      <c r="J5194">
        <v>583.78300000000002</v>
      </c>
      <c r="K5194">
        <v>561.91099999999994</v>
      </c>
    </row>
    <row r="5195" spans="1:11" x14ac:dyDescent="0.3">
      <c r="A5195">
        <v>8</v>
      </c>
      <c r="B5195">
        <v>4</v>
      </c>
      <c r="C5195">
        <v>16</v>
      </c>
      <c r="D5195">
        <v>793</v>
      </c>
      <c r="E5195">
        <v>74</v>
      </c>
      <c r="F5195">
        <v>16.100000000000001</v>
      </c>
      <c r="G5195">
        <v>9.8000000000000007</v>
      </c>
      <c r="H5195">
        <v>473.51400000000001</v>
      </c>
      <c r="I5195">
        <v>22.957000000000001</v>
      </c>
      <c r="J5195">
        <v>395.69200000000001</v>
      </c>
      <c r="K5195">
        <v>380.34199999999998</v>
      </c>
    </row>
    <row r="5196" spans="1:11" x14ac:dyDescent="0.3">
      <c r="A5196">
        <v>8</v>
      </c>
      <c r="B5196">
        <v>4</v>
      </c>
      <c r="C5196">
        <v>17</v>
      </c>
      <c r="D5196">
        <v>664</v>
      </c>
      <c r="E5196">
        <v>54</v>
      </c>
      <c r="F5196">
        <v>15</v>
      </c>
      <c r="G5196">
        <v>7.2</v>
      </c>
      <c r="H5196">
        <v>235.18899999999999</v>
      </c>
      <c r="I5196">
        <v>18.771999999999998</v>
      </c>
      <c r="J5196">
        <v>178.23599999999999</v>
      </c>
      <c r="K5196">
        <v>168.92400000000001</v>
      </c>
    </row>
    <row r="5197" spans="1:11" x14ac:dyDescent="0.3">
      <c r="A5197">
        <v>8</v>
      </c>
      <c r="B5197">
        <v>4</v>
      </c>
      <c r="C5197">
        <v>18</v>
      </c>
      <c r="D5197">
        <v>331</v>
      </c>
      <c r="E5197">
        <v>32</v>
      </c>
      <c r="F5197">
        <v>13.3</v>
      </c>
      <c r="G5197">
        <v>6.7</v>
      </c>
      <c r="H5197">
        <v>37.542999999999999</v>
      </c>
      <c r="I5197">
        <v>13.065</v>
      </c>
      <c r="J5197">
        <v>25.552</v>
      </c>
      <c r="K5197">
        <v>19.515999999999998</v>
      </c>
    </row>
    <row r="5198" spans="1:11" x14ac:dyDescent="0.3">
      <c r="A5198">
        <v>8</v>
      </c>
      <c r="B5198">
        <v>4</v>
      </c>
      <c r="C5198">
        <v>19</v>
      </c>
      <c r="D5198">
        <v>2</v>
      </c>
      <c r="E5198">
        <v>0</v>
      </c>
      <c r="F5198">
        <v>12.2</v>
      </c>
      <c r="G5198">
        <v>6.7</v>
      </c>
      <c r="H5198">
        <v>0</v>
      </c>
      <c r="I5198">
        <v>12.2</v>
      </c>
      <c r="J5198">
        <v>0</v>
      </c>
      <c r="K5198">
        <v>0</v>
      </c>
    </row>
    <row r="5199" spans="1:11" x14ac:dyDescent="0.3">
      <c r="A5199">
        <v>8</v>
      </c>
      <c r="B5199">
        <v>4</v>
      </c>
      <c r="C5199">
        <v>20</v>
      </c>
      <c r="D5199">
        <v>0</v>
      </c>
      <c r="E5199">
        <v>0</v>
      </c>
      <c r="F5199">
        <v>12.2</v>
      </c>
      <c r="G5199">
        <v>6.2</v>
      </c>
      <c r="H5199">
        <v>0</v>
      </c>
      <c r="I5199">
        <v>12.2</v>
      </c>
      <c r="J5199">
        <v>0</v>
      </c>
      <c r="K5199">
        <v>0</v>
      </c>
    </row>
    <row r="5200" spans="1:11" x14ac:dyDescent="0.3">
      <c r="A5200">
        <v>8</v>
      </c>
      <c r="B5200">
        <v>4</v>
      </c>
      <c r="C5200">
        <v>21</v>
      </c>
      <c r="D5200">
        <v>0</v>
      </c>
      <c r="E5200">
        <v>0</v>
      </c>
      <c r="F5200">
        <v>12.2</v>
      </c>
      <c r="G5200">
        <v>5.2</v>
      </c>
      <c r="H5200">
        <v>0</v>
      </c>
      <c r="I5200">
        <v>12.2</v>
      </c>
      <c r="J5200">
        <v>0</v>
      </c>
      <c r="K5200">
        <v>0</v>
      </c>
    </row>
    <row r="5201" spans="1:11" x14ac:dyDescent="0.3">
      <c r="A5201">
        <v>8</v>
      </c>
      <c r="B5201">
        <v>4</v>
      </c>
      <c r="C5201">
        <v>22</v>
      </c>
      <c r="D5201">
        <v>0</v>
      </c>
      <c r="E5201">
        <v>0</v>
      </c>
      <c r="F5201">
        <v>11.7</v>
      </c>
      <c r="G5201">
        <v>3.6</v>
      </c>
      <c r="H5201">
        <v>0</v>
      </c>
      <c r="I5201">
        <v>11.7</v>
      </c>
      <c r="J5201">
        <v>0</v>
      </c>
      <c r="K5201">
        <v>0</v>
      </c>
    </row>
    <row r="5202" spans="1:11" x14ac:dyDescent="0.3">
      <c r="A5202">
        <v>8</v>
      </c>
      <c r="B5202">
        <v>4</v>
      </c>
      <c r="C5202">
        <v>23</v>
      </c>
      <c r="D5202">
        <v>0</v>
      </c>
      <c r="E5202">
        <v>0</v>
      </c>
      <c r="F5202">
        <v>11.7</v>
      </c>
      <c r="G5202">
        <v>4.0999999999999996</v>
      </c>
      <c r="H5202">
        <v>0</v>
      </c>
      <c r="I5202">
        <v>11.7</v>
      </c>
      <c r="J5202">
        <v>0</v>
      </c>
      <c r="K5202">
        <v>0</v>
      </c>
    </row>
    <row r="5203" spans="1:11" x14ac:dyDescent="0.3">
      <c r="A5203">
        <v>8</v>
      </c>
      <c r="B5203">
        <v>5</v>
      </c>
      <c r="C5203">
        <v>0</v>
      </c>
      <c r="D5203">
        <v>0</v>
      </c>
      <c r="E5203">
        <v>0</v>
      </c>
      <c r="F5203">
        <v>11.7</v>
      </c>
      <c r="G5203">
        <v>2.1</v>
      </c>
      <c r="H5203">
        <v>0</v>
      </c>
      <c r="I5203">
        <v>11.7</v>
      </c>
      <c r="J5203">
        <v>0</v>
      </c>
      <c r="K5203">
        <v>0</v>
      </c>
    </row>
    <row r="5204" spans="1:11" x14ac:dyDescent="0.3">
      <c r="A5204">
        <v>8</v>
      </c>
      <c r="B5204">
        <v>5</v>
      </c>
      <c r="C5204">
        <v>1</v>
      </c>
      <c r="D5204">
        <v>0</v>
      </c>
      <c r="E5204">
        <v>0</v>
      </c>
      <c r="F5204">
        <v>11.7</v>
      </c>
      <c r="G5204">
        <v>3.6</v>
      </c>
      <c r="H5204">
        <v>0</v>
      </c>
      <c r="I5204">
        <v>11.7</v>
      </c>
      <c r="J5204">
        <v>0</v>
      </c>
      <c r="K5204">
        <v>0</v>
      </c>
    </row>
    <row r="5205" spans="1:11" x14ac:dyDescent="0.3">
      <c r="A5205">
        <v>8</v>
      </c>
      <c r="B5205">
        <v>5</v>
      </c>
      <c r="C5205">
        <v>2</v>
      </c>
      <c r="D5205">
        <v>0</v>
      </c>
      <c r="E5205">
        <v>0</v>
      </c>
      <c r="F5205">
        <v>11.7</v>
      </c>
      <c r="G5205">
        <v>3.6</v>
      </c>
      <c r="H5205">
        <v>0</v>
      </c>
      <c r="I5205">
        <v>11.7</v>
      </c>
      <c r="J5205">
        <v>0</v>
      </c>
      <c r="K5205">
        <v>0</v>
      </c>
    </row>
    <row r="5206" spans="1:11" x14ac:dyDescent="0.3">
      <c r="A5206">
        <v>8</v>
      </c>
      <c r="B5206">
        <v>5</v>
      </c>
      <c r="C5206">
        <v>3</v>
      </c>
      <c r="D5206">
        <v>0</v>
      </c>
      <c r="E5206">
        <v>0</v>
      </c>
      <c r="F5206">
        <v>11.7</v>
      </c>
      <c r="G5206">
        <v>4.0999999999999996</v>
      </c>
      <c r="H5206">
        <v>0</v>
      </c>
      <c r="I5206">
        <v>11.7</v>
      </c>
      <c r="J5206">
        <v>0</v>
      </c>
      <c r="K5206">
        <v>0</v>
      </c>
    </row>
    <row r="5207" spans="1:11" x14ac:dyDescent="0.3">
      <c r="A5207">
        <v>8</v>
      </c>
      <c r="B5207">
        <v>5</v>
      </c>
      <c r="C5207">
        <v>4</v>
      </c>
      <c r="D5207">
        <v>0</v>
      </c>
      <c r="E5207">
        <v>0</v>
      </c>
      <c r="F5207">
        <v>11.7</v>
      </c>
      <c r="G5207">
        <v>2.1</v>
      </c>
      <c r="H5207">
        <v>0</v>
      </c>
      <c r="I5207">
        <v>11.7</v>
      </c>
      <c r="J5207">
        <v>0</v>
      </c>
      <c r="K5207">
        <v>0</v>
      </c>
    </row>
    <row r="5208" spans="1:11" x14ac:dyDescent="0.3">
      <c r="A5208">
        <v>8</v>
      </c>
      <c r="B5208">
        <v>5</v>
      </c>
      <c r="C5208">
        <v>5</v>
      </c>
      <c r="D5208">
        <v>0</v>
      </c>
      <c r="E5208">
        <v>10</v>
      </c>
      <c r="F5208">
        <v>12.2</v>
      </c>
      <c r="G5208">
        <v>3.1</v>
      </c>
      <c r="H5208">
        <v>9.4649999999999999</v>
      </c>
      <c r="I5208">
        <v>10.377000000000001</v>
      </c>
      <c r="J5208">
        <v>8.5559999999999992</v>
      </c>
      <c r="K5208">
        <v>2.835</v>
      </c>
    </row>
    <row r="5209" spans="1:11" x14ac:dyDescent="0.3">
      <c r="A5209">
        <v>8</v>
      </c>
      <c r="B5209">
        <v>5</v>
      </c>
      <c r="C5209">
        <v>6</v>
      </c>
      <c r="D5209">
        <v>3</v>
      </c>
      <c r="E5209">
        <v>61</v>
      </c>
      <c r="F5209">
        <v>12.8</v>
      </c>
      <c r="G5209">
        <v>2.1</v>
      </c>
      <c r="H5209">
        <v>57.984000000000002</v>
      </c>
      <c r="I5209">
        <v>12.304</v>
      </c>
      <c r="J5209">
        <v>51.927999999999997</v>
      </c>
      <c r="K5209">
        <v>45.381999999999998</v>
      </c>
    </row>
    <row r="5210" spans="1:11" x14ac:dyDescent="0.3">
      <c r="A5210">
        <v>8</v>
      </c>
      <c r="B5210">
        <v>5</v>
      </c>
      <c r="C5210">
        <v>7</v>
      </c>
      <c r="D5210">
        <v>1</v>
      </c>
      <c r="E5210">
        <v>123</v>
      </c>
      <c r="F5210">
        <v>13.3</v>
      </c>
      <c r="G5210">
        <v>2.1</v>
      </c>
      <c r="H5210">
        <v>117.119</v>
      </c>
      <c r="I5210">
        <v>14.925000000000001</v>
      </c>
      <c r="J5210">
        <v>104.24299999999999</v>
      </c>
      <c r="K5210">
        <v>96.617999999999995</v>
      </c>
    </row>
    <row r="5211" spans="1:11" x14ac:dyDescent="0.3">
      <c r="A5211">
        <v>8</v>
      </c>
      <c r="B5211">
        <v>5</v>
      </c>
      <c r="C5211">
        <v>8</v>
      </c>
      <c r="D5211">
        <v>5</v>
      </c>
      <c r="E5211">
        <v>232</v>
      </c>
      <c r="F5211">
        <v>15</v>
      </c>
      <c r="G5211">
        <v>2.1</v>
      </c>
      <c r="H5211">
        <v>225.16200000000001</v>
      </c>
      <c r="I5211">
        <v>20.295000000000002</v>
      </c>
      <c r="J5211">
        <v>196.773</v>
      </c>
      <c r="K5211">
        <v>187.00899999999999</v>
      </c>
    </row>
    <row r="5212" spans="1:11" x14ac:dyDescent="0.3">
      <c r="A5212">
        <v>8</v>
      </c>
      <c r="B5212">
        <v>5</v>
      </c>
      <c r="C5212">
        <v>9</v>
      </c>
      <c r="D5212">
        <v>657</v>
      </c>
      <c r="E5212">
        <v>211</v>
      </c>
      <c r="F5212">
        <v>16.7</v>
      </c>
      <c r="G5212">
        <v>5.2</v>
      </c>
      <c r="H5212">
        <v>735.79300000000001</v>
      </c>
      <c r="I5212">
        <v>31.927</v>
      </c>
      <c r="J5212">
        <v>615.428</v>
      </c>
      <c r="K5212">
        <v>592.34</v>
      </c>
    </row>
    <row r="5213" spans="1:11" x14ac:dyDescent="0.3">
      <c r="A5213">
        <v>8</v>
      </c>
      <c r="B5213">
        <v>5</v>
      </c>
      <c r="C5213">
        <v>10</v>
      </c>
      <c r="D5213">
        <v>686</v>
      </c>
      <c r="E5213">
        <v>233</v>
      </c>
      <c r="F5213">
        <v>18.3</v>
      </c>
      <c r="G5213">
        <v>5.7</v>
      </c>
      <c r="H5213">
        <v>877.49400000000003</v>
      </c>
      <c r="I5213">
        <v>36.715000000000003</v>
      </c>
      <c r="J5213">
        <v>723.274</v>
      </c>
      <c r="K5213">
        <v>695.78499999999997</v>
      </c>
    </row>
    <row r="5214" spans="1:11" x14ac:dyDescent="0.3">
      <c r="A5214">
        <v>8</v>
      </c>
      <c r="B5214">
        <v>5</v>
      </c>
      <c r="C5214">
        <v>11</v>
      </c>
      <c r="D5214">
        <v>740</v>
      </c>
      <c r="E5214">
        <v>245</v>
      </c>
      <c r="F5214">
        <v>20</v>
      </c>
      <c r="G5214">
        <v>4.5999999999999996</v>
      </c>
      <c r="H5214">
        <v>999.66099999999994</v>
      </c>
      <c r="I5214">
        <v>43.985999999999997</v>
      </c>
      <c r="J5214">
        <v>802.53300000000002</v>
      </c>
      <c r="K5214">
        <v>771.55799999999999</v>
      </c>
    </row>
    <row r="5215" spans="1:11" x14ac:dyDescent="0.3">
      <c r="A5215">
        <v>8</v>
      </c>
      <c r="B5215">
        <v>5</v>
      </c>
      <c r="C5215">
        <v>12</v>
      </c>
      <c r="D5215">
        <v>735</v>
      </c>
      <c r="E5215">
        <v>247</v>
      </c>
      <c r="F5215">
        <v>20</v>
      </c>
      <c r="G5215">
        <v>7.7</v>
      </c>
      <c r="H5215">
        <v>1009.4349999999999</v>
      </c>
      <c r="I5215">
        <v>37.979999999999997</v>
      </c>
      <c r="J5215">
        <v>828.67100000000005</v>
      </c>
      <c r="K5215">
        <v>796.5</v>
      </c>
    </row>
    <row r="5216" spans="1:11" x14ac:dyDescent="0.3">
      <c r="A5216">
        <v>8</v>
      </c>
      <c r="B5216">
        <v>5</v>
      </c>
      <c r="C5216">
        <v>13</v>
      </c>
      <c r="D5216">
        <v>730</v>
      </c>
      <c r="E5216">
        <v>240</v>
      </c>
      <c r="F5216">
        <v>20</v>
      </c>
      <c r="G5216">
        <v>8.8000000000000007</v>
      </c>
      <c r="H5216">
        <v>961.35599999999999</v>
      </c>
      <c r="I5216">
        <v>35.720999999999997</v>
      </c>
      <c r="J5216">
        <v>795.58100000000002</v>
      </c>
      <c r="K5216">
        <v>764.92</v>
      </c>
    </row>
    <row r="5217" spans="1:11" x14ac:dyDescent="0.3">
      <c r="A5217">
        <v>8</v>
      </c>
      <c r="B5217">
        <v>5</v>
      </c>
      <c r="C5217">
        <v>14</v>
      </c>
      <c r="D5217">
        <v>697</v>
      </c>
      <c r="E5217">
        <v>224</v>
      </c>
      <c r="F5217">
        <v>18.3</v>
      </c>
      <c r="G5217">
        <v>9.3000000000000007</v>
      </c>
      <c r="H5217">
        <v>835.49</v>
      </c>
      <c r="I5217">
        <v>31.405000000000001</v>
      </c>
      <c r="J5217">
        <v>701.41</v>
      </c>
      <c r="K5217">
        <v>674.84500000000003</v>
      </c>
    </row>
    <row r="5218" spans="1:11" x14ac:dyDescent="0.3">
      <c r="A5218">
        <v>8</v>
      </c>
      <c r="B5218">
        <v>5</v>
      </c>
      <c r="C5218">
        <v>15</v>
      </c>
      <c r="D5218">
        <v>631</v>
      </c>
      <c r="E5218">
        <v>197</v>
      </c>
      <c r="F5218">
        <v>16.7</v>
      </c>
      <c r="G5218">
        <v>11.3</v>
      </c>
      <c r="H5218">
        <v>646.596</v>
      </c>
      <c r="I5218">
        <v>25.42</v>
      </c>
      <c r="J5218">
        <v>551.529</v>
      </c>
      <c r="K5218">
        <v>530.86</v>
      </c>
    </row>
    <row r="5219" spans="1:11" x14ac:dyDescent="0.3">
      <c r="A5219">
        <v>8</v>
      </c>
      <c r="B5219">
        <v>5</v>
      </c>
      <c r="C5219">
        <v>16</v>
      </c>
      <c r="D5219">
        <v>529</v>
      </c>
      <c r="E5219">
        <v>157</v>
      </c>
      <c r="F5219">
        <v>15.6</v>
      </c>
      <c r="G5219">
        <v>10.3</v>
      </c>
      <c r="H5219">
        <v>421.85599999999999</v>
      </c>
      <c r="I5219">
        <v>21.411999999999999</v>
      </c>
      <c r="J5219">
        <v>357.61599999999999</v>
      </c>
      <c r="K5219">
        <v>343.44</v>
      </c>
    </row>
    <row r="5220" spans="1:11" x14ac:dyDescent="0.3">
      <c r="A5220">
        <v>8</v>
      </c>
      <c r="B5220">
        <v>5</v>
      </c>
      <c r="C5220">
        <v>17</v>
      </c>
      <c r="D5220">
        <v>353</v>
      </c>
      <c r="E5220">
        <v>106</v>
      </c>
      <c r="F5220">
        <v>13.9</v>
      </c>
      <c r="G5220">
        <v>7.7</v>
      </c>
      <c r="H5220">
        <v>197.917</v>
      </c>
      <c r="I5220">
        <v>16.751999999999999</v>
      </c>
      <c r="J5220">
        <v>159.84299999999999</v>
      </c>
      <c r="K5220">
        <v>150.96700000000001</v>
      </c>
    </row>
    <row r="5221" spans="1:11" x14ac:dyDescent="0.3">
      <c r="A5221">
        <v>8</v>
      </c>
      <c r="B5221">
        <v>5</v>
      </c>
      <c r="C5221">
        <v>18</v>
      </c>
      <c r="D5221">
        <v>83</v>
      </c>
      <c r="E5221">
        <v>48</v>
      </c>
      <c r="F5221">
        <v>12.2</v>
      </c>
      <c r="G5221">
        <v>7.7</v>
      </c>
      <c r="H5221">
        <v>44.914999999999999</v>
      </c>
      <c r="I5221">
        <v>12.026</v>
      </c>
      <c r="J5221">
        <v>38.432000000000002</v>
      </c>
      <c r="K5221">
        <v>32.15</v>
      </c>
    </row>
    <row r="5222" spans="1:11" x14ac:dyDescent="0.3">
      <c r="A5222">
        <v>8</v>
      </c>
      <c r="B5222">
        <v>5</v>
      </c>
      <c r="C5222">
        <v>19</v>
      </c>
      <c r="D5222">
        <v>0</v>
      </c>
      <c r="E5222">
        <v>4</v>
      </c>
      <c r="F5222">
        <v>12.2</v>
      </c>
      <c r="G5222">
        <v>7.2</v>
      </c>
      <c r="H5222">
        <v>3.879</v>
      </c>
      <c r="I5222">
        <v>11.042999999999999</v>
      </c>
      <c r="J5222">
        <v>3.4990000000000001</v>
      </c>
      <c r="K5222">
        <v>0</v>
      </c>
    </row>
    <row r="5223" spans="1:11" x14ac:dyDescent="0.3">
      <c r="A5223">
        <v>8</v>
      </c>
      <c r="B5223">
        <v>5</v>
      </c>
      <c r="C5223">
        <v>20</v>
      </c>
      <c r="D5223">
        <v>0</v>
      </c>
      <c r="E5223">
        <v>0</v>
      </c>
      <c r="F5223">
        <v>11.7</v>
      </c>
      <c r="G5223">
        <v>5.7</v>
      </c>
      <c r="H5223">
        <v>0</v>
      </c>
      <c r="I5223">
        <v>11.7</v>
      </c>
      <c r="J5223">
        <v>0</v>
      </c>
      <c r="K5223">
        <v>0</v>
      </c>
    </row>
    <row r="5224" spans="1:11" x14ac:dyDescent="0.3">
      <c r="A5224">
        <v>8</v>
      </c>
      <c r="B5224">
        <v>5</v>
      </c>
      <c r="C5224">
        <v>21</v>
      </c>
      <c r="D5224">
        <v>0</v>
      </c>
      <c r="E5224">
        <v>0</v>
      </c>
      <c r="F5224">
        <v>11.7</v>
      </c>
      <c r="G5224">
        <v>6.2</v>
      </c>
      <c r="H5224">
        <v>0</v>
      </c>
      <c r="I5224">
        <v>11.7</v>
      </c>
      <c r="J5224">
        <v>0</v>
      </c>
      <c r="K5224">
        <v>0</v>
      </c>
    </row>
    <row r="5225" spans="1:11" x14ac:dyDescent="0.3">
      <c r="A5225">
        <v>8</v>
      </c>
      <c r="B5225">
        <v>5</v>
      </c>
      <c r="C5225">
        <v>22</v>
      </c>
      <c r="D5225">
        <v>0</v>
      </c>
      <c r="E5225">
        <v>0</v>
      </c>
      <c r="F5225">
        <v>11.7</v>
      </c>
      <c r="G5225">
        <v>5.2</v>
      </c>
      <c r="H5225">
        <v>0</v>
      </c>
      <c r="I5225">
        <v>11.7</v>
      </c>
      <c r="J5225">
        <v>0</v>
      </c>
      <c r="K5225">
        <v>0</v>
      </c>
    </row>
    <row r="5226" spans="1:11" x14ac:dyDescent="0.3">
      <c r="A5226">
        <v>8</v>
      </c>
      <c r="B5226">
        <v>5</v>
      </c>
      <c r="C5226">
        <v>23</v>
      </c>
      <c r="D5226">
        <v>0</v>
      </c>
      <c r="E5226">
        <v>0</v>
      </c>
      <c r="F5226">
        <v>11.7</v>
      </c>
      <c r="G5226">
        <v>3.6</v>
      </c>
      <c r="H5226">
        <v>0</v>
      </c>
      <c r="I5226">
        <v>11.7</v>
      </c>
      <c r="J5226">
        <v>0</v>
      </c>
      <c r="K5226">
        <v>0</v>
      </c>
    </row>
    <row r="5227" spans="1:11" x14ac:dyDescent="0.3">
      <c r="A5227">
        <v>8</v>
      </c>
      <c r="B5227">
        <v>6</v>
      </c>
      <c r="C5227">
        <v>0</v>
      </c>
      <c r="D5227">
        <v>0</v>
      </c>
      <c r="E5227">
        <v>0</v>
      </c>
      <c r="F5227">
        <v>11.1</v>
      </c>
      <c r="G5227">
        <v>3.6</v>
      </c>
      <c r="H5227">
        <v>0</v>
      </c>
      <c r="I5227">
        <v>11.1</v>
      </c>
      <c r="J5227">
        <v>0</v>
      </c>
      <c r="K5227">
        <v>0</v>
      </c>
    </row>
    <row r="5228" spans="1:11" x14ac:dyDescent="0.3">
      <c r="A5228">
        <v>8</v>
      </c>
      <c r="B5228">
        <v>6</v>
      </c>
      <c r="C5228">
        <v>1</v>
      </c>
      <c r="D5228">
        <v>0</v>
      </c>
      <c r="E5228">
        <v>0</v>
      </c>
      <c r="F5228">
        <v>11.1</v>
      </c>
      <c r="G5228">
        <v>0</v>
      </c>
      <c r="H5228">
        <v>0</v>
      </c>
      <c r="I5228">
        <v>11.1</v>
      </c>
      <c r="J5228">
        <v>0</v>
      </c>
      <c r="K5228">
        <v>0</v>
      </c>
    </row>
    <row r="5229" spans="1:11" x14ac:dyDescent="0.3">
      <c r="A5229">
        <v>8</v>
      </c>
      <c r="B5229">
        <v>6</v>
      </c>
      <c r="C5229">
        <v>2</v>
      </c>
      <c r="D5229">
        <v>0</v>
      </c>
      <c r="E5229">
        <v>0</v>
      </c>
      <c r="F5229">
        <v>11.7</v>
      </c>
      <c r="G5229">
        <v>1.5</v>
      </c>
      <c r="H5229">
        <v>0</v>
      </c>
      <c r="I5229">
        <v>11.7</v>
      </c>
      <c r="J5229">
        <v>0</v>
      </c>
      <c r="K5229">
        <v>0</v>
      </c>
    </row>
    <row r="5230" spans="1:11" x14ac:dyDescent="0.3">
      <c r="A5230">
        <v>8</v>
      </c>
      <c r="B5230">
        <v>6</v>
      </c>
      <c r="C5230">
        <v>3</v>
      </c>
      <c r="D5230">
        <v>0</v>
      </c>
      <c r="E5230">
        <v>0</v>
      </c>
      <c r="F5230">
        <v>11.7</v>
      </c>
      <c r="G5230">
        <v>2.6</v>
      </c>
      <c r="H5230">
        <v>0</v>
      </c>
      <c r="I5230">
        <v>11.7</v>
      </c>
      <c r="J5230">
        <v>0</v>
      </c>
      <c r="K5230">
        <v>0</v>
      </c>
    </row>
    <row r="5231" spans="1:11" x14ac:dyDescent="0.3">
      <c r="A5231">
        <v>8</v>
      </c>
      <c r="B5231">
        <v>6</v>
      </c>
      <c r="C5231">
        <v>4</v>
      </c>
      <c r="D5231">
        <v>0</v>
      </c>
      <c r="E5231">
        <v>0</v>
      </c>
      <c r="F5231">
        <v>11.7</v>
      </c>
      <c r="G5231">
        <v>2.1</v>
      </c>
      <c r="H5231">
        <v>0</v>
      </c>
      <c r="I5231">
        <v>11.7</v>
      </c>
      <c r="J5231">
        <v>0</v>
      </c>
      <c r="K5231">
        <v>0</v>
      </c>
    </row>
    <row r="5232" spans="1:11" x14ac:dyDescent="0.3">
      <c r="A5232">
        <v>8</v>
      </c>
      <c r="B5232">
        <v>6</v>
      </c>
      <c r="C5232">
        <v>5</v>
      </c>
      <c r="D5232">
        <v>4</v>
      </c>
      <c r="E5232">
        <v>14</v>
      </c>
      <c r="F5232">
        <v>11.7</v>
      </c>
      <c r="G5232">
        <v>2.6</v>
      </c>
      <c r="H5232">
        <v>13.265000000000001</v>
      </c>
      <c r="I5232">
        <v>9.8729999999999993</v>
      </c>
      <c r="J5232">
        <v>12.012</v>
      </c>
      <c r="K5232">
        <v>6.2279999999999998</v>
      </c>
    </row>
    <row r="5233" spans="1:11" x14ac:dyDescent="0.3">
      <c r="A5233">
        <v>8</v>
      </c>
      <c r="B5233">
        <v>6</v>
      </c>
      <c r="C5233">
        <v>6</v>
      </c>
      <c r="D5233">
        <v>2</v>
      </c>
      <c r="E5233">
        <v>68</v>
      </c>
      <c r="F5233">
        <v>12.8</v>
      </c>
      <c r="G5233">
        <v>2.6</v>
      </c>
      <c r="H5233">
        <v>64.174000000000007</v>
      </c>
      <c r="I5233">
        <v>12.555</v>
      </c>
      <c r="J5233">
        <v>57.49</v>
      </c>
      <c r="K5233">
        <v>50.834000000000003</v>
      </c>
    </row>
    <row r="5234" spans="1:11" x14ac:dyDescent="0.3">
      <c r="A5234">
        <v>8</v>
      </c>
      <c r="B5234">
        <v>6</v>
      </c>
      <c r="C5234">
        <v>7</v>
      </c>
      <c r="D5234">
        <v>8</v>
      </c>
      <c r="E5234">
        <v>139</v>
      </c>
      <c r="F5234">
        <v>13.9</v>
      </c>
      <c r="G5234">
        <v>0</v>
      </c>
      <c r="H5234">
        <v>134.946</v>
      </c>
      <c r="I5234">
        <v>17.783999999999999</v>
      </c>
      <c r="J5234">
        <v>118.74299999999999</v>
      </c>
      <c r="K5234">
        <v>110.801</v>
      </c>
    </row>
    <row r="5235" spans="1:11" x14ac:dyDescent="0.3">
      <c r="A5235">
        <v>8</v>
      </c>
      <c r="B5235">
        <v>6</v>
      </c>
      <c r="C5235">
        <v>8</v>
      </c>
      <c r="D5235">
        <v>646</v>
      </c>
      <c r="E5235">
        <v>136</v>
      </c>
      <c r="F5235">
        <v>16.100000000000001</v>
      </c>
      <c r="G5235">
        <v>2.6</v>
      </c>
      <c r="H5235">
        <v>529.58799999999997</v>
      </c>
      <c r="I5235">
        <v>29.803999999999998</v>
      </c>
      <c r="J5235">
        <v>440.88400000000001</v>
      </c>
      <c r="K5235">
        <v>424.07600000000002</v>
      </c>
    </row>
    <row r="5236" spans="1:11" x14ac:dyDescent="0.3">
      <c r="A5236">
        <v>8</v>
      </c>
      <c r="B5236">
        <v>6</v>
      </c>
      <c r="C5236">
        <v>9</v>
      </c>
      <c r="D5236">
        <v>764</v>
      </c>
      <c r="E5236">
        <v>156</v>
      </c>
      <c r="F5236">
        <v>18.3</v>
      </c>
      <c r="G5236">
        <v>3.6</v>
      </c>
      <c r="H5236">
        <v>763.39</v>
      </c>
      <c r="I5236">
        <v>37.780999999999999</v>
      </c>
      <c r="J5236">
        <v>624.85299999999995</v>
      </c>
      <c r="K5236">
        <v>601.39599999999996</v>
      </c>
    </row>
    <row r="5237" spans="1:11" x14ac:dyDescent="0.3">
      <c r="A5237">
        <v>8</v>
      </c>
      <c r="B5237">
        <v>6</v>
      </c>
      <c r="C5237">
        <v>10</v>
      </c>
      <c r="D5237">
        <v>807</v>
      </c>
      <c r="E5237">
        <v>171</v>
      </c>
      <c r="F5237">
        <v>18.3</v>
      </c>
      <c r="G5237">
        <v>3.6</v>
      </c>
      <c r="H5237">
        <v>920.99900000000002</v>
      </c>
      <c r="I5237">
        <v>42.345999999999997</v>
      </c>
      <c r="J5237">
        <v>743.47699999999998</v>
      </c>
      <c r="K5237">
        <v>715.12</v>
      </c>
    </row>
    <row r="5238" spans="1:11" x14ac:dyDescent="0.3">
      <c r="A5238">
        <v>8</v>
      </c>
      <c r="B5238">
        <v>6</v>
      </c>
      <c r="C5238">
        <v>11</v>
      </c>
      <c r="D5238">
        <v>824</v>
      </c>
      <c r="E5238">
        <v>179</v>
      </c>
      <c r="F5238">
        <v>20</v>
      </c>
      <c r="G5238">
        <v>4.0999999999999996</v>
      </c>
      <c r="H5238">
        <v>1010.145</v>
      </c>
      <c r="I5238">
        <v>45.497999999999998</v>
      </c>
      <c r="J5238">
        <v>806.351</v>
      </c>
      <c r="K5238">
        <v>775.202</v>
      </c>
    </row>
    <row r="5239" spans="1:11" x14ac:dyDescent="0.3">
      <c r="A5239">
        <v>8</v>
      </c>
      <c r="B5239">
        <v>6</v>
      </c>
      <c r="C5239">
        <v>12</v>
      </c>
      <c r="D5239">
        <v>826</v>
      </c>
      <c r="E5239">
        <v>181</v>
      </c>
      <c r="F5239">
        <v>21.1</v>
      </c>
      <c r="G5239">
        <v>5.7</v>
      </c>
      <c r="H5239">
        <v>1027.7929999999999</v>
      </c>
      <c r="I5239">
        <v>43.161999999999999</v>
      </c>
      <c r="J5239">
        <v>827.71100000000001</v>
      </c>
      <c r="K5239">
        <v>795.58399999999995</v>
      </c>
    </row>
    <row r="5240" spans="1:11" x14ac:dyDescent="0.3">
      <c r="A5240">
        <v>8</v>
      </c>
      <c r="B5240">
        <v>6</v>
      </c>
      <c r="C5240">
        <v>13</v>
      </c>
      <c r="D5240">
        <v>817</v>
      </c>
      <c r="E5240">
        <v>176</v>
      </c>
      <c r="F5240">
        <v>20.6</v>
      </c>
      <c r="G5240">
        <v>8.8000000000000007</v>
      </c>
      <c r="H5240">
        <v>974.74</v>
      </c>
      <c r="I5240">
        <v>36.567999999999998</v>
      </c>
      <c r="J5240">
        <v>804.15300000000002</v>
      </c>
      <c r="K5240">
        <v>773.10500000000002</v>
      </c>
    </row>
    <row r="5241" spans="1:11" x14ac:dyDescent="0.3">
      <c r="A5241">
        <v>8</v>
      </c>
      <c r="B5241">
        <v>6</v>
      </c>
      <c r="C5241">
        <v>14</v>
      </c>
      <c r="D5241">
        <v>788</v>
      </c>
      <c r="E5241">
        <v>165</v>
      </c>
      <c r="F5241">
        <v>19.399999999999999</v>
      </c>
      <c r="G5241">
        <v>9.3000000000000007</v>
      </c>
      <c r="H5241">
        <v>850.13499999999999</v>
      </c>
      <c r="I5241">
        <v>32.765999999999998</v>
      </c>
      <c r="J5241">
        <v>710.10599999999999</v>
      </c>
      <c r="K5241">
        <v>683.17600000000004</v>
      </c>
    </row>
    <row r="5242" spans="1:11" x14ac:dyDescent="0.3">
      <c r="A5242">
        <v>8</v>
      </c>
      <c r="B5242">
        <v>6</v>
      </c>
      <c r="C5242">
        <v>15</v>
      </c>
      <c r="D5242">
        <v>739</v>
      </c>
      <c r="E5242">
        <v>146</v>
      </c>
      <c r="F5242">
        <v>18.3</v>
      </c>
      <c r="G5242">
        <v>9.3000000000000007</v>
      </c>
      <c r="H5242">
        <v>670.10199999999998</v>
      </c>
      <c r="I5242">
        <v>28.695</v>
      </c>
      <c r="J5242">
        <v>564.49599999999998</v>
      </c>
      <c r="K5242">
        <v>543.34699999999998</v>
      </c>
    </row>
    <row r="5243" spans="1:11" x14ac:dyDescent="0.3">
      <c r="A5243">
        <v>8</v>
      </c>
      <c r="B5243">
        <v>6</v>
      </c>
      <c r="C5243">
        <v>16</v>
      </c>
      <c r="D5243">
        <v>647</v>
      </c>
      <c r="E5243">
        <v>118</v>
      </c>
      <c r="F5243">
        <v>16.7</v>
      </c>
      <c r="G5243">
        <v>10.3</v>
      </c>
      <c r="H5243">
        <v>443.553</v>
      </c>
      <c r="I5243">
        <v>22.867000000000001</v>
      </c>
      <c r="J5243">
        <v>372.38900000000001</v>
      </c>
      <c r="K5243">
        <v>357.762</v>
      </c>
    </row>
    <row r="5244" spans="1:11" x14ac:dyDescent="0.3">
      <c r="A5244">
        <v>8</v>
      </c>
      <c r="B5244">
        <v>6</v>
      </c>
      <c r="C5244">
        <v>17</v>
      </c>
      <c r="D5244">
        <v>486</v>
      </c>
      <c r="E5244">
        <v>83</v>
      </c>
      <c r="F5244">
        <v>14.4</v>
      </c>
      <c r="G5244">
        <v>10.3</v>
      </c>
      <c r="H5244">
        <v>212.71100000000001</v>
      </c>
      <c r="I5244">
        <v>16.937999999999999</v>
      </c>
      <c r="J5244">
        <v>166.989</v>
      </c>
      <c r="K5244">
        <v>157.94499999999999</v>
      </c>
    </row>
    <row r="5245" spans="1:11" x14ac:dyDescent="0.3">
      <c r="A5245">
        <v>8</v>
      </c>
      <c r="B5245">
        <v>6</v>
      </c>
      <c r="C5245">
        <v>18</v>
      </c>
      <c r="D5245">
        <v>173</v>
      </c>
      <c r="E5245">
        <v>42</v>
      </c>
      <c r="F5245">
        <v>12.8</v>
      </c>
      <c r="G5245">
        <v>8.1999999999999993</v>
      </c>
      <c r="H5245">
        <v>40.034999999999997</v>
      </c>
      <c r="I5245">
        <v>12.568</v>
      </c>
      <c r="J5245">
        <v>32.058</v>
      </c>
      <c r="K5245">
        <v>25.899000000000001</v>
      </c>
    </row>
    <row r="5246" spans="1:11" x14ac:dyDescent="0.3">
      <c r="A5246">
        <v>8</v>
      </c>
      <c r="B5246">
        <v>6</v>
      </c>
      <c r="C5246">
        <v>19</v>
      </c>
      <c r="D5246">
        <v>1</v>
      </c>
      <c r="E5246">
        <v>3</v>
      </c>
      <c r="F5246">
        <v>12.2</v>
      </c>
      <c r="G5246">
        <v>7.2</v>
      </c>
      <c r="H5246">
        <v>2.91</v>
      </c>
      <c r="I5246">
        <v>11.016999999999999</v>
      </c>
      <c r="J5246">
        <v>2.625</v>
      </c>
      <c r="K5246">
        <v>0</v>
      </c>
    </row>
    <row r="5247" spans="1:11" x14ac:dyDescent="0.3">
      <c r="A5247">
        <v>8</v>
      </c>
      <c r="B5247">
        <v>6</v>
      </c>
      <c r="C5247">
        <v>20</v>
      </c>
      <c r="D5247">
        <v>0</v>
      </c>
      <c r="E5247">
        <v>0</v>
      </c>
      <c r="F5247">
        <v>12.2</v>
      </c>
      <c r="G5247">
        <v>7.2</v>
      </c>
      <c r="H5247">
        <v>0</v>
      </c>
      <c r="I5247">
        <v>12.2</v>
      </c>
      <c r="J5247">
        <v>0</v>
      </c>
      <c r="K5247">
        <v>0</v>
      </c>
    </row>
    <row r="5248" spans="1:11" x14ac:dyDescent="0.3">
      <c r="A5248">
        <v>8</v>
      </c>
      <c r="B5248">
        <v>6</v>
      </c>
      <c r="C5248">
        <v>21</v>
      </c>
      <c r="D5248">
        <v>0</v>
      </c>
      <c r="E5248">
        <v>0</v>
      </c>
      <c r="F5248">
        <v>11.7</v>
      </c>
      <c r="G5248">
        <v>5.2</v>
      </c>
      <c r="H5248">
        <v>0</v>
      </c>
      <c r="I5248">
        <v>11.7</v>
      </c>
      <c r="J5248">
        <v>0</v>
      </c>
      <c r="K5248">
        <v>0</v>
      </c>
    </row>
    <row r="5249" spans="1:11" x14ac:dyDescent="0.3">
      <c r="A5249">
        <v>8</v>
      </c>
      <c r="B5249">
        <v>6</v>
      </c>
      <c r="C5249">
        <v>22</v>
      </c>
      <c r="D5249">
        <v>0</v>
      </c>
      <c r="E5249">
        <v>0</v>
      </c>
      <c r="F5249">
        <v>11.7</v>
      </c>
      <c r="G5249">
        <v>5.2</v>
      </c>
      <c r="H5249">
        <v>0</v>
      </c>
      <c r="I5249">
        <v>11.7</v>
      </c>
      <c r="J5249">
        <v>0</v>
      </c>
      <c r="K5249">
        <v>0</v>
      </c>
    </row>
    <row r="5250" spans="1:11" x14ac:dyDescent="0.3">
      <c r="A5250">
        <v>8</v>
      </c>
      <c r="B5250">
        <v>6</v>
      </c>
      <c r="C5250">
        <v>23</v>
      </c>
      <c r="D5250">
        <v>0</v>
      </c>
      <c r="E5250">
        <v>0</v>
      </c>
      <c r="F5250">
        <v>11.7</v>
      </c>
      <c r="G5250">
        <v>5.7</v>
      </c>
      <c r="H5250">
        <v>0</v>
      </c>
      <c r="I5250">
        <v>11.7</v>
      </c>
      <c r="J5250">
        <v>0</v>
      </c>
      <c r="K5250">
        <v>0</v>
      </c>
    </row>
    <row r="5251" spans="1:11" x14ac:dyDescent="0.3">
      <c r="A5251">
        <v>8</v>
      </c>
      <c r="B5251">
        <v>7</v>
      </c>
      <c r="C5251">
        <v>0</v>
      </c>
      <c r="D5251">
        <v>0</v>
      </c>
      <c r="E5251">
        <v>0</v>
      </c>
      <c r="F5251">
        <v>11.1</v>
      </c>
      <c r="G5251">
        <v>5.2</v>
      </c>
      <c r="H5251">
        <v>0</v>
      </c>
      <c r="I5251">
        <v>11.1</v>
      </c>
      <c r="J5251">
        <v>0</v>
      </c>
      <c r="K5251">
        <v>0</v>
      </c>
    </row>
    <row r="5252" spans="1:11" x14ac:dyDescent="0.3">
      <c r="A5252">
        <v>8</v>
      </c>
      <c r="B5252">
        <v>7</v>
      </c>
      <c r="C5252">
        <v>1</v>
      </c>
      <c r="D5252">
        <v>0</v>
      </c>
      <c r="E5252">
        <v>0</v>
      </c>
      <c r="F5252">
        <v>11.1</v>
      </c>
      <c r="G5252">
        <v>5.2</v>
      </c>
      <c r="H5252">
        <v>0</v>
      </c>
      <c r="I5252">
        <v>11.1</v>
      </c>
      <c r="J5252">
        <v>0</v>
      </c>
      <c r="K5252">
        <v>0</v>
      </c>
    </row>
    <row r="5253" spans="1:11" x14ac:dyDescent="0.3">
      <c r="A5253">
        <v>8</v>
      </c>
      <c r="B5253">
        <v>7</v>
      </c>
      <c r="C5253">
        <v>2</v>
      </c>
      <c r="D5253">
        <v>0</v>
      </c>
      <c r="E5253">
        <v>0</v>
      </c>
      <c r="F5253">
        <v>10.6</v>
      </c>
      <c r="G5253">
        <v>3.6</v>
      </c>
      <c r="H5253">
        <v>0</v>
      </c>
      <c r="I5253">
        <v>10.6</v>
      </c>
      <c r="J5253">
        <v>0</v>
      </c>
      <c r="K5253">
        <v>0</v>
      </c>
    </row>
    <row r="5254" spans="1:11" x14ac:dyDescent="0.3">
      <c r="A5254">
        <v>8</v>
      </c>
      <c r="B5254">
        <v>7</v>
      </c>
      <c r="C5254">
        <v>3</v>
      </c>
      <c r="D5254">
        <v>0</v>
      </c>
      <c r="E5254">
        <v>0</v>
      </c>
      <c r="F5254">
        <v>11.1</v>
      </c>
      <c r="G5254">
        <v>1.5</v>
      </c>
      <c r="H5254">
        <v>0</v>
      </c>
      <c r="I5254">
        <v>11.1</v>
      </c>
      <c r="J5254">
        <v>0</v>
      </c>
      <c r="K5254">
        <v>0</v>
      </c>
    </row>
    <row r="5255" spans="1:11" x14ac:dyDescent="0.3">
      <c r="A5255">
        <v>8</v>
      </c>
      <c r="B5255">
        <v>7</v>
      </c>
      <c r="C5255">
        <v>4</v>
      </c>
      <c r="D5255">
        <v>0</v>
      </c>
      <c r="E5255">
        <v>0</v>
      </c>
      <c r="F5255">
        <v>11.1</v>
      </c>
      <c r="G5255">
        <v>2.6</v>
      </c>
      <c r="H5255">
        <v>0</v>
      </c>
      <c r="I5255">
        <v>11.1</v>
      </c>
      <c r="J5255">
        <v>0</v>
      </c>
      <c r="K5255">
        <v>0</v>
      </c>
    </row>
    <row r="5256" spans="1:11" x14ac:dyDescent="0.3">
      <c r="A5256">
        <v>8</v>
      </c>
      <c r="B5256">
        <v>7</v>
      </c>
      <c r="C5256">
        <v>5</v>
      </c>
      <c r="D5256">
        <v>0</v>
      </c>
      <c r="E5256">
        <v>17</v>
      </c>
      <c r="F5256">
        <v>11.1</v>
      </c>
      <c r="G5256">
        <v>2.6</v>
      </c>
      <c r="H5256">
        <v>16.117999999999999</v>
      </c>
      <c r="I5256">
        <v>9.3409999999999993</v>
      </c>
      <c r="J5256">
        <v>14.622</v>
      </c>
      <c r="K5256">
        <v>8.7889999999999997</v>
      </c>
    </row>
    <row r="5257" spans="1:11" x14ac:dyDescent="0.3">
      <c r="A5257">
        <v>8</v>
      </c>
      <c r="B5257">
        <v>7</v>
      </c>
      <c r="C5257">
        <v>6</v>
      </c>
      <c r="D5257">
        <v>1</v>
      </c>
      <c r="E5257">
        <v>65</v>
      </c>
      <c r="F5257">
        <v>12.2</v>
      </c>
      <c r="G5257">
        <v>0</v>
      </c>
      <c r="H5257">
        <v>61.293999999999997</v>
      </c>
      <c r="I5257">
        <v>10.82</v>
      </c>
      <c r="J5257">
        <v>55.277000000000001</v>
      </c>
      <c r="K5257">
        <v>48.664999999999999</v>
      </c>
    </row>
    <row r="5258" spans="1:11" x14ac:dyDescent="0.3">
      <c r="A5258">
        <v>8</v>
      </c>
      <c r="B5258">
        <v>7</v>
      </c>
      <c r="C5258">
        <v>7</v>
      </c>
      <c r="D5258">
        <v>1</v>
      </c>
      <c r="E5258">
        <v>102</v>
      </c>
      <c r="F5258">
        <v>13.9</v>
      </c>
      <c r="G5258">
        <v>0</v>
      </c>
      <c r="H5258">
        <v>97.254999999999995</v>
      </c>
      <c r="I5258">
        <v>15.695</v>
      </c>
      <c r="J5258">
        <v>86.332999999999998</v>
      </c>
      <c r="K5258">
        <v>79.087000000000003</v>
      </c>
    </row>
    <row r="5259" spans="1:11" x14ac:dyDescent="0.3">
      <c r="A5259">
        <v>8</v>
      </c>
      <c r="B5259">
        <v>7</v>
      </c>
      <c r="C5259">
        <v>8</v>
      </c>
      <c r="D5259">
        <v>2</v>
      </c>
      <c r="E5259">
        <v>174</v>
      </c>
      <c r="F5259">
        <v>15.6</v>
      </c>
      <c r="G5259">
        <v>2.6</v>
      </c>
      <c r="H5259">
        <v>167.42</v>
      </c>
      <c r="I5259">
        <v>18.805</v>
      </c>
      <c r="J5259">
        <v>147.08099999999999</v>
      </c>
      <c r="K5259">
        <v>138.50200000000001</v>
      </c>
    </row>
    <row r="5260" spans="1:11" x14ac:dyDescent="0.3">
      <c r="A5260">
        <v>8</v>
      </c>
      <c r="B5260">
        <v>7</v>
      </c>
      <c r="C5260">
        <v>9</v>
      </c>
      <c r="D5260">
        <v>418</v>
      </c>
      <c r="E5260">
        <v>310</v>
      </c>
      <c r="F5260">
        <v>17.2</v>
      </c>
      <c r="G5260">
        <v>3.6</v>
      </c>
      <c r="H5260">
        <v>646.779</v>
      </c>
      <c r="I5260">
        <v>32.688000000000002</v>
      </c>
      <c r="J5260">
        <v>539.98400000000004</v>
      </c>
      <c r="K5260">
        <v>519.73800000000006</v>
      </c>
    </row>
    <row r="5261" spans="1:11" x14ac:dyDescent="0.3">
      <c r="A5261">
        <v>8</v>
      </c>
      <c r="B5261">
        <v>7</v>
      </c>
      <c r="C5261">
        <v>10</v>
      </c>
      <c r="D5261">
        <v>454</v>
      </c>
      <c r="E5261">
        <v>317</v>
      </c>
      <c r="F5261">
        <v>18.3</v>
      </c>
      <c r="G5261">
        <v>4.0999999999999996</v>
      </c>
      <c r="H5261">
        <v>749.79100000000005</v>
      </c>
      <c r="I5261">
        <v>36.963999999999999</v>
      </c>
      <c r="J5261">
        <v>617.53599999999994</v>
      </c>
      <c r="K5261">
        <v>594.36500000000001</v>
      </c>
    </row>
    <row r="5262" spans="1:11" x14ac:dyDescent="0.3">
      <c r="A5262">
        <v>8</v>
      </c>
      <c r="B5262">
        <v>7</v>
      </c>
      <c r="C5262">
        <v>11</v>
      </c>
      <c r="D5262">
        <v>164</v>
      </c>
      <c r="E5262">
        <v>446</v>
      </c>
      <c r="F5262">
        <v>20.6</v>
      </c>
      <c r="G5262">
        <v>3.6</v>
      </c>
      <c r="H5262">
        <v>618.96199999999999</v>
      </c>
      <c r="I5262">
        <v>37.098999999999997</v>
      </c>
      <c r="J5262">
        <v>509.75599999999997</v>
      </c>
      <c r="K5262">
        <v>490.59500000000003</v>
      </c>
    </row>
    <row r="5263" spans="1:11" x14ac:dyDescent="0.3">
      <c r="A5263">
        <v>8</v>
      </c>
      <c r="B5263">
        <v>7</v>
      </c>
      <c r="C5263">
        <v>12</v>
      </c>
      <c r="D5263">
        <v>244</v>
      </c>
      <c r="E5263">
        <v>425</v>
      </c>
      <c r="F5263">
        <v>20.6</v>
      </c>
      <c r="G5263">
        <v>4.0999999999999996</v>
      </c>
      <c r="H5263">
        <v>689.85699999999997</v>
      </c>
      <c r="I5263">
        <v>37.71</v>
      </c>
      <c r="J5263">
        <v>566.88300000000004</v>
      </c>
      <c r="K5263">
        <v>545.64599999999996</v>
      </c>
    </row>
    <row r="5264" spans="1:11" x14ac:dyDescent="0.3">
      <c r="A5264">
        <v>8</v>
      </c>
      <c r="B5264">
        <v>7</v>
      </c>
      <c r="C5264">
        <v>13</v>
      </c>
      <c r="D5264">
        <v>449</v>
      </c>
      <c r="E5264">
        <v>358</v>
      </c>
      <c r="F5264">
        <v>21.7</v>
      </c>
      <c r="G5264">
        <v>4.0999999999999996</v>
      </c>
      <c r="H5264">
        <v>810.495</v>
      </c>
      <c r="I5264">
        <v>41.85</v>
      </c>
      <c r="J5264">
        <v>655.81899999999996</v>
      </c>
      <c r="K5264">
        <v>631.12900000000002</v>
      </c>
    </row>
    <row r="5265" spans="1:11" x14ac:dyDescent="0.3">
      <c r="A5265">
        <v>8</v>
      </c>
      <c r="B5265">
        <v>7</v>
      </c>
      <c r="C5265">
        <v>14</v>
      </c>
      <c r="D5265">
        <v>288</v>
      </c>
      <c r="E5265">
        <v>356</v>
      </c>
      <c r="F5265">
        <v>20</v>
      </c>
      <c r="G5265">
        <v>5.7</v>
      </c>
      <c r="H5265">
        <v>611.58600000000001</v>
      </c>
      <c r="I5265">
        <v>33.063000000000002</v>
      </c>
      <c r="J5265">
        <v>510.70299999999997</v>
      </c>
      <c r="K5265">
        <v>491.50700000000001</v>
      </c>
    </row>
    <row r="5266" spans="1:11" x14ac:dyDescent="0.3">
      <c r="A5266">
        <v>8</v>
      </c>
      <c r="B5266">
        <v>7</v>
      </c>
      <c r="C5266">
        <v>15</v>
      </c>
      <c r="D5266">
        <v>103</v>
      </c>
      <c r="E5266">
        <v>249</v>
      </c>
      <c r="F5266">
        <v>20.6</v>
      </c>
      <c r="G5266">
        <v>3.6</v>
      </c>
      <c r="H5266">
        <v>319.42899999999997</v>
      </c>
      <c r="I5266">
        <v>29.123000000000001</v>
      </c>
      <c r="J5266">
        <v>270.137</v>
      </c>
      <c r="K5266">
        <v>258.47000000000003</v>
      </c>
    </row>
    <row r="5267" spans="1:11" x14ac:dyDescent="0.3">
      <c r="A5267">
        <v>8</v>
      </c>
      <c r="B5267">
        <v>7</v>
      </c>
      <c r="C5267">
        <v>16</v>
      </c>
      <c r="D5267">
        <v>263</v>
      </c>
      <c r="E5267">
        <v>201</v>
      </c>
      <c r="F5267">
        <v>20</v>
      </c>
      <c r="G5267">
        <v>6.7</v>
      </c>
      <c r="H5267">
        <v>329.21899999999999</v>
      </c>
      <c r="I5267">
        <v>25.591000000000001</v>
      </c>
      <c r="J5267">
        <v>277.71800000000002</v>
      </c>
      <c r="K5267">
        <v>265.84300000000002</v>
      </c>
    </row>
    <row r="5268" spans="1:11" x14ac:dyDescent="0.3">
      <c r="A5268">
        <v>8</v>
      </c>
      <c r="B5268">
        <v>7</v>
      </c>
      <c r="C5268">
        <v>17</v>
      </c>
      <c r="D5268">
        <v>94</v>
      </c>
      <c r="E5268">
        <v>126</v>
      </c>
      <c r="F5268">
        <v>18.899999999999999</v>
      </c>
      <c r="G5268">
        <v>2.6</v>
      </c>
      <c r="H5268">
        <v>144.767</v>
      </c>
      <c r="I5268">
        <v>22.446000000000002</v>
      </c>
      <c r="J5268">
        <v>121.59099999999999</v>
      </c>
      <c r="K5268">
        <v>113.587</v>
      </c>
    </row>
    <row r="5269" spans="1:11" x14ac:dyDescent="0.3">
      <c r="A5269">
        <v>8</v>
      </c>
      <c r="B5269">
        <v>7</v>
      </c>
      <c r="C5269">
        <v>18</v>
      </c>
      <c r="D5269">
        <v>6</v>
      </c>
      <c r="E5269">
        <v>37</v>
      </c>
      <c r="F5269">
        <v>16.100000000000001</v>
      </c>
      <c r="G5269">
        <v>5.2</v>
      </c>
      <c r="H5269">
        <v>34.709000000000003</v>
      </c>
      <c r="I5269">
        <v>15.662000000000001</v>
      </c>
      <c r="J5269">
        <v>30.7</v>
      </c>
      <c r="K5269">
        <v>24.565999999999999</v>
      </c>
    </row>
    <row r="5270" spans="1:11" x14ac:dyDescent="0.3">
      <c r="A5270">
        <v>8</v>
      </c>
      <c r="B5270">
        <v>7</v>
      </c>
      <c r="C5270">
        <v>19</v>
      </c>
      <c r="D5270">
        <v>0</v>
      </c>
      <c r="E5270">
        <v>2</v>
      </c>
      <c r="F5270">
        <v>15</v>
      </c>
      <c r="G5270">
        <v>5.2</v>
      </c>
      <c r="H5270">
        <v>1.94</v>
      </c>
      <c r="I5270">
        <v>13.561999999999999</v>
      </c>
      <c r="J5270">
        <v>1.7350000000000001</v>
      </c>
      <c r="K5270">
        <v>0</v>
      </c>
    </row>
    <row r="5271" spans="1:11" x14ac:dyDescent="0.3">
      <c r="A5271">
        <v>8</v>
      </c>
      <c r="B5271">
        <v>7</v>
      </c>
      <c r="C5271">
        <v>20</v>
      </c>
      <c r="D5271">
        <v>0</v>
      </c>
      <c r="E5271">
        <v>0</v>
      </c>
      <c r="F5271">
        <v>14.4</v>
      </c>
      <c r="G5271">
        <v>5.2</v>
      </c>
      <c r="H5271">
        <v>0</v>
      </c>
      <c r="I5271">
        <v>14.4</v>
      </c>
      <c r="J5271">
        <v>0</v>
      </c>
      <c r="K5271">
        <v>0</v>
      </c>
    </row>
    <row r="5272" spans="1:11" x14ac:dyDescent="0.3">
      <c r="A5272">
        <v>8</v>
      </c>
      <c r="B5272">
        <v>7</v>
      </c>
      <c r="C5272">
        <v>21</v>
      </c>
      <c r="D5272">
        <v>0</v>
      </c>
      <c r="E5272">
        <v>0</v>
      </c>
      <c r="F5272">
        <v>14.4</v>
      </c>
      <c r="G5272">
        <v>4.0999999999999996</v>
      </c>
      <c r="H5272">
        <v>0</v>
      </c>
      <c r="I5272">
        <v>14.4</v>
      </c>
      <c r="J5272">
        <v>0</v>
      </c>
      <c r="K5272">
        <v>0</v>
      </c>
    </row>
    <row r="5273" spans="1:11" x14ac:dyDescent="0.3">
      <c r="A5273">
        <v>8</v>
      </c>
      <c r="B5273">
        <v>7</v>
      </c>
      <c r="C5273">
        <v>22</v>
      </c>
      <c r="D5273">
        <v>0</v>
      </c>
      <c r="E5273">
        <v>0</v>
      </c>
      <c r="F5273">
        <v>13.9</v>
      </c>
      <c r="G5273">
        <v>4.0999999999999996</v>
      </c>
      <c r="H5273">
        <v>0</v>
      </c>
      <c r="I5273">
        <v>13.9</v>
      </c>
      <c r="J5273">
        <v>0</v>
      </c>
      <c r="K5273">
        <v>0</v>
      </c>
    </row>
    <row r="5274" spans="1:11" x14ac:dyDescent="0.3">
      <c r="A5274">
        <v>8</v>
      </c>
      <c r="B5274">
        <v>7</v>
      </c>
      <c r="C5274">
        <v>23</v>
      </c>
      <c r="D5274">
        <v>0</v>
      </c>
      <c r="E5274">
        <v>0</v>
      </c>
      <c r="F5274">
        <v>13.9</v>
      </c>
      <c r="G5274">
        <v>3.6</v>
      </c>
      <c r="H5274">
        <v>0</v>
      </c>
      <c r="I5274">
        <v>13.9</v>
      </c>
      <c r="J5274">
        <v>0</v>
      </c>
      <c r="K5274">
        <v>0</v>
      </c>
    </row>
    <row r="5275" spans="1:11" x14ac:dyDescent="0.3">
      <c r="A5275">
        <v>8</v>
      </c>
      <c r="B5275">
        <v>8</v>
      </c>
      <c r="C5275">
        <v>0</v>
      </c>
      <c r="D5275">
        <v>0</v>
      </c>
      <c r="E5275">
        <v>0</v>
      </c>
      <c r="F5275">
        <v>13.9</v>
      </c>
      <c r="G5275">
        <v>5.7</v>
      </c>
      <c r="H5275">
        <v>0</v>
      </c>
      <c r="I5275">
        <v>13.9</v>
      </c>
      <c r="J5275">
        <v>0</v>
      </c>
      <c r="K5275">
        <v>0</v>
      </c>
    </row>
    <row r="5276" spans="1:11" x14ac:dyDescent="0.3">
      <c r="A5276">
        <v>8</v>
      </c>
      <c r="B5276">
        <v>8</v>
      </c>
      <c r="C5276">
        <v>1</v>
      </c>
      <c r="D5276">
        <v>0</v>
      </c>
      <c r="E5276">
        <v>0</v>
      </c>
      <c r="F5276">
        <v>13.9</v>
      </c>
      <c r="G5276">
        <v>5.2</v>
      </c>
      <c r="H5276">
        <v>0</v>
      </c>
      <c r="I5276">
        <v>13.9</v>
      </c>
      <c r="J5276">
        <v>0</v>
      </c>
      <c r="K5276">
        <v>0</v>
      </c>
    </row>
    <row r="5277" spans="1:11" x14ac:dyDescent="0.3">
      <c r="A5277">
        <v>8</v>
      </c>
      <c r="B5277">
        <v>8</v>
      </c>
      <c r="C5277">
        <v>2</v>
      </c>
      <c r="D5277">
        <v>0</v>
      </c>
      <c r="E5277">
        <v>0</v>
      </c>
      <c r="F5277">
        <v>13.3</v>
      </c>
      <c r="G5277">
        <v>5.2</v>
      </c>
      <c r="H5277">
        <v>0</v>
      </c>
      <c r="I5277">
        <v>13.3</v>
      </c>
      <c r="J5277">
        <v>0</v>
      </c>
      <c r="K5277">
        <v>0</v>
      </c>
    </row>
    <row r="5278" spans="1:11" x14ac:dyDescent="0.3">
      <c r="A5278">
        <v>8</v>
      </c>
      <c r="B5278">
        <v>8</v>
      </c>
      <c r="C5278">
        <v>3</v>
      </c>
      <c r="D5278">
        <v>0</v>
      </c>
      <c r="E5278">
        <v>0</v>
      </c>
      <c r="F5278">
        <v>13.3</v>
      </c>
      <c r="G5278">
        <v>5.2</v>
      </c>
      <c r="H5278">
        <v>0</v>
      </c>
      <c r="I5278">
        <v>13.3</v>
      </c>
      <c r="J5278">
        <v>0</v>
      </c>
      <c r="K5278">
        <v>0</v>
      </c>
    </row>
    <row r="5279" spans="1:11" x14ac:dyDescent="0.3">
      <c r="A5279">
        <v>8</v>
      </c>
      <c r="B5279">
        <v>8</v>
      </c>
      <c r="C5279">
        <v>4</v>
      </c>
      <c r="D5279">
        <v>0</v>
      </c>
      <c r="E5279">
        <v>0</v>
      </c>
      <c r="F5279">
        <v>13.3</v>
      </c>
      <c r="G5279">
        <v>3.1</v>
      </c>
      <c r="H5279">
        <v>0</v>
      </c>
      <c r="I5279">
        <v>13.3</v>
      </c>
      <c r="J5279">
        <v>0</v>
      </c>
      <c r="K5279">
        <v>0</v>
      </c>
    </row>
    <row r="5280" spans="1:11" x14ac:dyDescent="0.3">
      <c r="A5280">
        <v>8</v>
      </c>
      <c r="B5280">
        <v>8</v>
      </c>
      <c r="C5280">
        <v>5</v>
      </c>
      <c r="D5280">
        <v>1</v>
      </c>
      <c r="E5280">
        <v>4</v>
      </c>
      <c r="F5280">
        <v>13.9</v>
      </c>
      <c r="G5280">
        <v>2.6</v>
      </c>
      <c r="H5280">
        <v>3.7810000000000001</v>
      </c>
      <c r="I5280">
        <v>11.837</v>
      </c>
      <c r="J5280">
        <v>3.4009999999999998</v>
      </c>
      <c r="K5280">
        <v>0</v>
      </c>
    </row>
    <row r="5281" spans="1:11" x14ac:dyDescent="0.3">
      <c r="A5281">
        <v>8</v>
      </c>
      <c r="B5281">
        <v>8</v>
      </c>
      <c r="C5281">
        <v>6</v>
      </c>
      <c r="D5281">
        <v>8</v>
      </c>
      <c r="E5281">
        <v>50</v>
      </c>
      <c r="F5281">
        <v>14.4</v>
      </c>
      <c r="G5281">
        <v>3.6</v>
      </c>
      <c r="H5281">
        <v>48.585000000000001</v>
      </c>
      <c r="I5281">
        <v>13.785</v>
      </c>
      <c r="J5281">
        <v>43.012999999999998</v>
      </c>
      <c r="K5281">
        <v>36.642000000000003</v>
      </c>
    </row>
    <row r="5282" spans="1:11" x14ac:dyDescent="0.3">
      <c r="A5282">
        <v>8</v>
      </c>
      <c r="B5282">
        <v>8</v>
      </c>
      <c r="C5282">
        <v>7</v>
      </c>
      <c r="D5282">
        <v>4</v>
      </c>
      <c r="E5282">
        <v>138</v>
      </c>
      <c r="F5282">
        <v>15</v>
      </c>
      <c r="G5282">
        <v>3.1</v>
      </c>
      <c r="H5282">
        <v>132.517</v>
      </c>
      <c r="I5282">
        <v>16.869</v>
      </c>
      <c r="J5282">
        <v>117.086</v>
      </c>
      <c r="K5282">
        <v>109.181</v>
      </c>
    </row>
    <row r="5283" spans="1:11" x14ac:dyDescent="0.3">
      <c r="A5283">
        <v>8</v>
      </c>
      <c r="B5283">
        <v>8</v>
      </c>
      <c r="C5283">
        <v>8</v>
      </c>
      <c r="D5283">
        <v>9</v>
      </c>
      <c r="E5283">
        <v>293</v>
      </c>
      <c r="F5283">
        <v>15.6</v>
      </c>
      <c r="G5283">
        <v>3.6</v>
      </c>
      <c r="H5283">
        <v>287.13799999999998</v>
      </c>
      <c r="I5283">
        <v>21.741</v>
      </c>
      <c r="J5283">
        <v>249.65700000000001</v>
      </c>
      <c r="K5283">
        <v>238.53899999999999</v>
      </c>
    </row>
    <row r="5284" spans="1:11" x14ac:dyDescent="0.3">
      <c r="A5284">
        <v>8</v>
      </c>
      <c r="B5284">
        <v>8</v>
      </c>
      <c r="C5284">
        <v>9</v>
      </c>
      <c r="D5284">
        <v>6</v>
      </c>
      <c r="E5284">
        <v>158</v>
      </c>
      <c r="F5284">
        <v>16.100000000000001</v>
      </c>
      <c r="G5284">
        <v>5.7</v>
      </c>
      <c r="H5284">
        <v>155.78100000000001</v>
      </c>
      <c r="I5284">
        <v>18.518999999999998</v>
      </c>
      <c r="J5284">
        <v>136.99100000000001</v>
      </c>
      <c r="K5284">
        <v>128.642</v>
      </c>
    </row>
    <row r="5285" spans="1:11" x14ac:dyDescent="0.3">
      <c r="A5285">
        <v>8</v>
      </c>
      <c r="B5285">
        <v>8</v>
      </c>
      <c r="C5285">
        <v>10</v>
      </c>
      <c r="D5285">
        <v>1</v>
      </c>
      <c r="E5285">
        <v>326</v>
      </c>
      <c r="F5285">
        <v>16.7</v>
      </c>
      <c r="G5285">
        <v>5.2</v>
      </c>
      <c r="H5285">
        <v>316.95100000000002</v>
      </c>
      <c r="I5285">
        <v>22.562000000000001</v>
      </c>
      <c r="J5285">
        <v>274.90300000000002</v>
      </c>
      <c r="K5285">
        <v>263.10599999999999</v>
      </c>
    </row>
    <row r="5286" spans="1:11" x14ac:dyDescent="0.3">
      <c r="A5286">
        <v>8</v>
      </c>
      <c r="B5286">
        <v>8</v>
      </c>
      <c r="C5286">
        <v>11</v>
      </c>
      <c r="D5286">
        <v>4</v>
      </c>
      <c r="E5286">
        <v>374</v>
      </c>
      <c r="F5286">
        <v>18.3</v>
      </c>
      <c r="G5286">
        <v>5.7</v>
      </c>
      <c r="H5286">
        <v>368.28899999999999</v>
      </c>
      <c r="I5286">
        <v>25.279</v>
      </c>
      <c r="J5286">
        <v>316.41899999999998</v>
      </c>
      <c r="K5286">
        <v>303.45699999999999</v>
      </c>
    </row>
    <row r="5287" spans="1:11" x14ac:dyDescent="0.3">
      <c r="A5287">
        <v>8</v>
      </c>
      <c r="B5287">
        <v>8</v>
      </c>
      <c r="C5287">
        <v>12</v>
      </c>
      <c r="D5287">
        <v>181</v>
      </c>
      <c r="E5287">
        <v>327</v>
      </c>
      <c r="F5287">
        <v>21.1</v>
      </c>
      <c r="G5287">
        <v>5.2</v>
      </c>
      <c r="H5287">
        <v>525.08000000000004</v>
      </c>
      <c r="I5287">
        <v>32.082000000000001</v>
      </c>
      <c r="J5287">
        <v>440.375</v>
      </c>
      <c r="K5287">
        <v>423.584</v>
      </c>
    </row>
    <row r="5288" spans="1:11" x14ac:dyDescent="0.3">
      <c r="A5288">
        <v>8</v>
      </c>
      <c r="B5288">
        <v>8</v>
      </c>
      <c r="C5288">
        <v>13</v>
      </c>
      <c r="D5288">
        <v>15</v>
      </c>
      <c r="E5288">
        <v>344</v>
      </c>
      <c r="F5288">
        <v>20</v>
      </c>
      <c r="G5288">
        <v>5.2</v>
      </c>
      <c r="H5288">
        <v>348.553</v>
      </c>
      <c r="I5288">
        <v>27.436</v>
      </c>
      <c r="J5288">
        <v>297.19600000000003</v>
      </c>
      <c r="K5288">
        <v>284.77999999999997</v>
      </c>
    </row>
    <row r="5289" spans="1:11" x14ac:dyDescent="0.3">
      <c r="A5289">
        <v>8</v>
      </c>
      <c r="B5289">
        <v>8</v>
      </c>
      <c r="C5289">
        <v>14</v>
      </c>
      <c r="D5289">
        <v>10</v>
      </c>
      <c r="E5289">
        <v>238</v>
      </c>
      <c r="F5289">
        <v>19.399999999999999</v>
      </c>
      <c r="G5289">
        <v>4.0999999999999996</v>
      </c>
      <c r="H5289">
        <v>237.62100000000001</v>
      </c>
      <c r="I5289">
        <v>24.710999999999999</v>
      </c>
      <c r="J5289">
        <v>204.54599999999999</v>
      </c>
      <c r="K5289">
        <v>194.58799999999999</v>
      </c>
    </row>
    <row r="5290" spans="1:11" x14ac:dyDescent="0.3">
      <c r="A5290">
        <v>8</v>
      </c>
      <c r="B5290">
        <v>8</v>
      </c>
      <c r="C5290">
        <v>15</v>
      </c>
      <c r="D5290">
        <v>6</v>
      </c>
      <c r="E5290">
        <v>243</v>
      </c>
      <c r="F5290">
        <v>18.3</v>
      </c>
      <c r="G5290">
        <v>6.7</v>
      </c>
      <c r="H5290">
        <v>237.65899999999999</v>
      </c>
      <c r="I5290">
        <v>21.977</v>
      </c>
      <c r="J5290">
        <v>206.51300000000001</v>
      </c>
      <c r="K5290">
        <v>196.50700000000001</v>
      </c>
    </row>
    <row r="5291" spans="1:11" x14ac:dyDescent="0.3">
      <c r="A5291">
        <v>8</v>
      </c>
      <c r="B5291">
        <v>8</v>
      </c>
      <c r="C5291">
        <v>16</v>
      </c>
      <c r="D5291">
        <v>3</v>
      </c>
      <c r="E5291">
        <v>117</v>
      </c>
      <c r="F5291">
        <v>16.7</v>
      </c>
      <c r="G5291">
        <v>5.2</v>
      </c>
      <c r="H5291">
        <v>112.831</v>
      </c>
      <c r="I5291">
        <v>18.222000000000001</v>
      </c>
      <c r="J5291">
        <v>99.278999999999996</v>
      </c>
      <c r="K5291">
        <v>91.76</v>
      </c>
    </row>
    <row r="5292" spans="1:11" x14ac:dyDescent="0.3">
      <c r="A5292">
        <v>8</v>
      </c>
      <c r="B5292">
        <v>8</v>
      </c>
      <c r="C5292">
        <v>17</v>
      </c>
      <c r="D5292">
        <v>1</v>
      </c>
      <c r="E5292">
        <v>123</v>
      </c>
      <c r="F5292">
        <v>15.6</v>
      </c>
      <c r="G5292">
        <v>5.2</v>
      </c>
      <c r="H5292">
        <v>116.104</v>
      </c>
      <c r="I5292">
        <v>16.893000000000001</v>
      </c>
      <c r="J5292">
        <v>102.639</v>
      </c>
      <c r="K5292">
        <v>95.048000000000002</v>
      </c>
    </row>
    <row r="5293" spans="1:11" x14ac:dyDescent="0.3">
      <c r="A5293">
        <v>8</v>
      </c>
      <c r="B5293">
        <v>8</v>
      </c>
      <c r="C5293">
        <v>18</v>
      </c>
      <c r="D5293">
        <v>0</v>
      </c>
      <c r="E5293">
        <v>39</v>
      </c>
      <c r="F5293">
        <v>16.100000000000001</v>
      </c>
      <c r="G5293">
        <v>3.1</v>
      </c>
      <c r="H5293">
        <v>36.131999999999998</v>
      </c>
      <c r="I5293">
        <v>15.555</v>
      </c>
      <c r="J5293">
        <v>32.100999999999999</v>
      </c>
      <c r="K5293">
        <v>25.94</v>
      </c>
    </row>
    <row r="5294" spans="1:11" x14ac:dyDescent="0.3">
      <c r="A5294">
        <v>8</v>
      </c>
      <c r="B5294">
        <v>8</v>
      </c>
      <c r="C5294">
        <v>19</v>
      </c>
      <c r="D5294">
        <v>0</v>
      </c>
      <c r="E5294">
        <v>1</v>
      </c>
      <c r="F5294">
        <v>15</v>
      </c>
      <c r="G5294">
        <v>4.5999999999999996</v>
      </c>
      <c r="H5294">
        <v>0.97</v>
      </c>
      <c r="I5294">
        <v>13.433999999999999</v>
      </c>
      <c r="J5294">
        <v>0.86799999999999999</v>
      </c>
      <c r="K5294">
        <v>0</v>
      </c>
    </row>
    <row r="5295" spans="1:11" x14ac:dyDescent="0.3">
      <c r="A5295">
        <v>8</v>
      </c>
      <c r="B5295">
        <v>8</v>
      </c>
      <c r="C5295">
        <v>20</v>
      </c>
      <c r="D5295">
        <v>0</v>
      </c>
      <c r="E5295">
        <v>0</v>
      </c>
      <c r="F5295">
        <v>15</v>
      </c>
      <c r="G5295">
        <v>4.5999999999999996</v>
      </c>
      <c r="H5295">
        <v>0</v>
      </c>
      <c r="I5295">
        <v>15</v>
      </c>
      <c r="J5295">
        <v>0</v>
      </c>
      <c r="K5295">
        <v>0</v>
      </c>
    </row>
    <row r="5296" spans="1:11" x14ac:dyDescent="0.3">
      <c r="A5296">
        <v>8</v>
      </c>
      <c r="B5296">
        <v>8</v>
      </c>
      <c r="C5296">
        <v>21</v>
      </c>
      <c r="D5296">
        <v>0</v>
      </c>
      <c r="E5296">
        <v>0</v>
      </c>
      <c r="F5296">
        <v>14.4</v>
      </c>
      <c r="G5296">
        <v>5.2</v>
      </c>
      <c r="H5296">
        <v>0</v>
      </c>
      <c r="I5296">
        <v>14.4</v>
      </c>
      <c r="J5296">
        <v>0</v>
      </c>
      <c r="K5296">
        <v>0</v>
      </c>
    </row>
    <row r="5297" spans="1:11" x14ac:dyDescent="0.3">
      <c r="A5297">
        <v>8</v>
      </c>
      <c r="B5297">
        <v>8</v>
      </c>
      <c r="C5297">
        <v>22</v>
      </c>
      <c r="D5297">
        <v>0</v>
      </c>
      <c r="E5297">
        <v>0</v>
      </c>
      <c r="F5297">
        <v>14.4</v>
      </c>
      <c r="G5297">
        <v>5.2</v>
      </c>
      <c r="H5297">
        <v>0</v>
      </c>
      <c r="I5297">
        <v>14.4</v>
      </c>
      <c r="J5297">
        <v>0</v>
      </c>
      <c r="K5297">
        <v>0</v>
      </c>
    </row>
    <row r="5298" spans="1:11" x14ac:dyDescent="0.3">
      <c r="A5298">
        <v>8</v>
      </c>
      <c r="B5298">
        <v>8</v>
      </c>
      <c r="C5298">
        <v>23</v>
      </c>
      <c r="D5298">
        <v>0</v>
      </c>
      <c r="E5298">
        <v>0</v>
      </c>
      <c r="F5298">
        <v>14.4</v>
      </c>
      <c r="G5298">
        <v>4.0999999999999996</v>
      </c>
      <c r="H5298">
        <v>0</v>
      </c>
      <c r="I5298">
        <v>14.4</v>
      </c>
      <c r="J5298">
        <v>0</v>
      </c>
      <c r="K5298">
        <v>0</v>
      </c>
    </row>
    <row r="5299" spans="1:11" x14ac:dyDescent="0.3">
      <c r="A5299">
        <v>8</v>
      </c>
      <c r="B5299">
        <v>9</v>
      </c>
      <c r="C5299">
        <v>0</v>
      </c>
      <c r="D5299">
        <v>0</v>
      </c>
      <c r="E5299">
        <v>0</v>
      </c>
      <c r="F5299">
        <v>14.4</v>
      </c>
      <c r="G5299">
        <v>4.0999999999999996</v>
      </c>
      <c r="H5299">
        <v>0</v>
      </c>
      <c r="I5299">
        <v>14.4</v>
      </c>
      <c r="J5299">
        <v>0</v>
      </c>
      <c r="K5299">
        <v>0</v>
      </c>
    </row>
    <row r="5300" spans="1:11" x14ac:dyDescent="0.3">
      <c r="A5300">
        <v>8</v>
      </c>
      <c r="B5300">
        <v>9</v>
      </c>
      <c r="C5300">
        <v>1</v>
      </c>
      <c r="D5300">
        <v>0</v>
      </c>
      <c r="E5300">
        <v>0</v>
      </c>
      <c r="F5300">
        <v>14.4</v>
      </c>
      <c r="G5300">
        <v>4.0999999999999996</v>
      </c>
      <c r="H5300">
        <v>0</v>
      </c>
      <c r="I5300">
        <v>14.4</v>
      </c>
      <c r="J5300">
        <v>0</v>
      </c>
      <c r="K5300">
        <v>0</v>
      </c>
    </row>
    <row r="5301" spans="1:11" x14ac:dyDescent="0.3">
      <c r="A5301">
        <v>8</v>
      </c>
      <c r="B5301">
        <v>9</v>
      </c>
      <c r="C5301">
        <v>2</v>
      </c>
      <c r="D5301">
        <v>0</v>
      </c>
      <c r="E5301">
        <v>0</v>
      </c>
      <c r="F5301">
        <v>13.9</v>
      </c>
      <c r="G5301">
        <v>3.1</v>
      </c>
      <c r="H5301">
        <v>0</v>
      </c>
      <c r="I5301">
        <v>13.9</v>
      </c>
      <c r="J5301">
        <v>0</v>
      </c>
      <c r="K5301">
        <v>0</v>
      </c>
    </row>
    <row r="5302" spans="1:11" x14ac:dyDescent="0.3">
      <c r="A5302">
        <v>8</v>
      </c>
      <c r="B5302">
        <v>9</v>
      </c>
      <c r="C5302">
        <v>3</v>
      </c>
      <c r="D5302">
        <v>0</v>
      </c>
      <c r="E5302">
        <v>0</v>
      </c>
      <c r="F5302">
        <v>14.4</v>
      </c>
      <c r="G5302">
        <v>2.6</v>
      </c>
      <c r="H5302">
        <v>0</v>
      </c>
      <c r="I5302">
        <v>14.4</v>
      </c>
      <c r="J5302">
        <v>0</v>
      </c>
      <c r="K5302">
        <v>0</v>
      </c>
    </row>
    <row r="5303" spans="1:11" x14ac:dyDescent="0.3">
      <c r="A5303">
        <v>8</v>
      </c>
      <c r="B5303">
        <v>9</v>
      </c>
      <c r="C5303">
        <v>4</v>
      </c>
      <c r="D5303">
        <v>0</v>
      </c>
      <c r="E5303">
        <v>0</v>
      </c>
      <c r="F5303">
        <v>15</v>
      </c>
      <c r="G5303">
        <v>3.1</v>
      </c>
      <c r="H5303">
        <v>0</v>
      </c>
      <c r="I5303">
        <v>15</v>
      </c>
      <c r="J5303">
        <v>0</v>
      </c>
      <c r="K5303">
        <v>0</v>
      </c>
    </row>
    <row r="5304" spans="1:11" x14ac:dyDescent="0.3">
      <c r="A5304">
        <v>8</v>
      </c>
      <c r="B5304">
        <v>9</v>
      </c>
      <c r="C5304">
        <v>5</v>
      </c>
      <c r="D5304">
        <v>1</v>
      </c>
      <c r="E5304">
        <v>16</v>
      </c>
      <c r="F5304">
        <v>14.4</v>
      </c>
      <c r="G5304">
        <v>2.1</v>
      </c>
      <c r="H5304">
        <v>15.167999999999999</v>
      </c>
      <c r="I5304">
        <v>12.547000000000001</v>
      </c>
      <c r="J5304">
        <v>13.613</v>
      </c>
      <c r="K5304">
        <v>7.8</v>
      </c>
    </row>
    <row r="5305" spans="1:11" x14ac:dyDescent="0.3">
      <c r="A5305">
        <v>8</v>
      </c>
      <c r="B5305">
        <v>9</v>
      </c>
      <c r="C5305">
        <v>6</v>
      </c>
      <c r="D5305">
        <v>28</v>
      </c>
      <c r="E5305">
        <v>86</v>
      </c>
      <c r="F5305">
        <v>16.7</v>
      </c>
      <c r="G5305">
        <v>0</v>
      </c>
      <c r="H5305">
        <v>83.688000000000002</v>
      </c>
      <c r="I5305">
        <v>16.66</v>
      </c>
      <c r="J5305">
        <v>72.650999999999996</v>
      </c>
      <c r="K5305">
        <v>65.688999999999993</v>
      </c>
    </row>
    <row r="5306" spans="1:11" x14ac:dyDescent="0.3">
      <c r="A5306">
        <v>8</v>
      </c>
      <c r="B5306">
        <v>9</v>
      </c>
      <c r="C5306">
        <v>7</v>
      </c>
      <c r="D5306">
        <v>150</v>
      </c>
      <c r="E5306">
        <v>121</v>
      </c>
      <c r="F5306">
        <v>18.3</v>
      </c>
      <c r="G5306">
        <v>0</v>
      </c>
      <c r="H5306">
        <v>174.489</v>
      </c>
      <c r="I5306">
        <v>24.501999999999999</v>
      </c>
      <c r="J5306">
        <v>145.87100000000001</v>
      </c>
      <c r="K5306">
        <v>137.31899999999999</v>
      </c>
    </row>
    <row r="5307" spans="1:11" x14ac:dyDescent="0.3">
      <c r="A5307">
        <v>8</v>
      </c>
      <c r="B5307">
        <v>9</v>
      </c>
      <c r="C5307">
        <v>8</v>
      </c>
      <c r="D5307">
        <v>225</v>
      </c>
      <c r="E5307">
        <v>257</v>
      </c>
      <c r="F5307">
        <v>18.899999999999999</v>
      </c>
      <c r="G5307">
        <v>2.1</v>
      </c>
      <c r="H5307">
        <v>388.17099999999999</v>
      </c>
      <c r="I5307">
        <v>29.414999999999999</v>
      </c>
      <c r="J5307">
        <v>326.24799999999999</v>
      </c>
      <c r="K5307">
        <v>313.00099999999998</v>
      </c>
    </row>
    <row r="5308" spans="1:11" x14ac:dyDescent="0.3">
      <c r="A5308">
        <v>8</v>
      </c>
      <c r="B5308">
        <v>9</v>
      </c>
      <c r="C5308">
        <v>9</v>
      </c>
      <c r="D5308">
        <v>94</v>
      </c>
      <c r="E5308">
        <v>270</v>
      </c>
      <c r="F5308">
        <v>20</v>
      </c>
      <c r="G5308">
        <v>2.1</v>
      </c>
      <c r="H5308">
        <v>344.13099999999997</v>
      </c>
      <c r="I5308">
        <v>30.140999999999998</v>
      </c>
      <c r="J5308">
        <v>290.33699999999999</v>
      </c>
      <c r="K5308">
        <v>278.113</v>
      </c>
    </row>
    <row r="5309" spans="1:11" x14ac:dyDescent="0.3">
      <c r="A5309">
        <v>8</v>
      </c>
      <c r="B5309">
        <v>9</v>
      </c>
      <c r="C5309">
        <v>10</v>
      </c>
      <c r="D5309">
        <v>858</v>
      </c>
      <c r="E5309">
        <v>108</v>
      </c>
      <c r="F5309">
        <v>22.2</v>
      </c>
      <c r="G5309">
        <v>3.1</v>
      </c>
      <c r="H5309">
        <v>897.71400000000006</v>
      </c>
      <c r="I5309">
        <v>45.366</v>
      </c>
      <c r="J5309">
        <v>716.48299999999995</v>
      </c>
      <c r="K5309">
        <v>689.28300000000002</v>
      </c>
    </row>
    <row r="5310" spans="1:11" x14ac:dyDescent="0.3">
      <c r="A5310">
        <v>8</v>
      </c>
      <c r="B5310">
        <v>9</v>
      </c>
      <c r="C5310">
        <v>11</v>
      </c>
      <c r="D5310">
        <v>681</v>
      </c>
      <c r="E5310">
        <v>209</v>
      </c>
      <c r="F5310">
        <v>23.3</v>
      </c>
      <c r="G5310">
        <v>3.1</v>
      </c>
      <c r="H5310">
        <v>905.22299999999996</v>
      </c>
      <c r="I5310">
        <v>48.325000000000003</v>
      </c>
      <c r="J5310">
        <v>714.89599999999996</v>
      </c>
      <c r="K5310">
        <v>687.76300000000003</v>
      </c>
    </row>
    <row r="5311" spans="1:11" x14ac:dyDescent="0.3">
      <c r="A5311">
        <v>8</v>
      </c>
      <c r="B5311">
        <v>9</v>
      </c>
      <c r="C5311">
        <v>12</v>
      </c>
      <c r="D5311">
        <v>835</v>
      </c>
      <c r="E5311">
        <v>178</v>
      </c>
      <c r="F5311">
        <v>21.1</v>
      </c>
      <c r="G5311">
        <v>6.7</v>
      </c>
      <c r="H5311">
        <v>1034.0329999999999</v>
      </c>
      <c r="I5311">
        <v>41.055</v>
      </c>
      <c r="J5311">
        <v>839.29300000000001</v>
      </c>
      <c r="K5311">
        <v>806.62900000000002</v>
      </c>
    </row>
    <row r="5312" spans="1:11" x14ac:dyDescent="0.3">
      <c r="A5312">
        <v>8</v>
      </c>
      <c r="B5312">
        <v>9</v>
      </c>
      <c r="C5312">
        <v>13</v>
      </c>
      <c r="D5312">
        <v>792</v>
      </c>
      <c r="E5312">
        <v>167</v>
      </c>
      <c r="F5312">
        <v>22.8</v>
      </c>
      <c r="G5312">
        <v>7.2</v>
      </c>
      <c r="H5312">
        <v>941.38800000000003</v>
      </c>
      <c r="I5312">
        <v>40.415999999999997</v>
      </c>
      <c r="J5312">
        <v>765.73199999999997</v>
      </c>
      <c r="K5312">
        <v>736.40200000000004</v>
      </c>
    </row>
    <row r="5313" spans="1:11" x14ac:dyDescent="0.3">
      <c r="A5313">
        <v>8</v>
      </c>
      <c r="B5313">
        <v>9</v>
      </c>
      <c r="C5313">
        <v>14</v>
      </c>
      <c r="D5313">
        <v>548</v>
      </c>
      <c r="E5313">
        <v>161</v>
      </c>
      <c r="F5313">
        <v>22.2</v>
      </c>
      <c r="G5313">
        <v>8.1999999999999993</v>
      </c>
      <c r="H5313">
        <v>643.54200000000003</v>
      </c>
      <c r="I5313">
        <v>33.247999999999998</v>
      </c>
      <c r="J5313">
        <v>536.66200000000003</v>
      </c>
      <c r="K5313">
        <v>516.53599999999994</v>
      </c>
    </row>
    <row r="5314" spans="1:11" x14ac:dyDescent="0.3">
      <c r="A5314">
        <v>8</v>
      </c>
      <c r="B5314">
        <v>9</v>
      </c>
      <c r="C5314">
        <v>15</v>
      </c>
      <c r="D5314">
        <v>838</v>
      </c>
      <c r="E5314">
        <v>85</v>
      </c>
      <c r="F5314">
        <v>20</v>
      </c>
      <c r="G5314">
        <v>9.3000000000000007</v>
      </c>
      <c r="H5314">
        <v>671.41099999999994</v>
      </c>
      <c r="I5314">
        <v>30.221</v>
      </c>
      <c r="J5314">
        <v>561.87400000000002</v>
      </c>
      <c r="K5314">
        <v>540.82299999999998</v>
      </c>
    </row>
    <row r="5315" spans="1:11" x14ac:dyDescent="0.3">
      <c r="A5315">
        <v>8</v>
      </c>
      <c r="B5315">
        <v>9</v>
      </c>
      <c r="C5315">
        <v>16</v>
      </c>
      <c r="D5315">
        <v>770</v>
      </c>
      <c r="E5315">
        <v>70</v>
      </c>
      <c r="F5315">
        <v>18.899999999999999</v>
      </c>
      <c r="G5315">
        <v>9.8000000000000007</v>
      </c>
      <c r="H5315">
        <v>453.61700000000002</v>
      </c>
      <c r="I5315">
        <v>25.475000000000001</v>
      </c>
      <c r="J5315">
        <v>375.15499999999997</v>
      </c>
      <c r="K5315">
        <v>360.44400000000002</v>
      </c>
    </row>
    <row r="5316" spans="1:11" x14ac:dyDescent="0.3">
      <c r="A5316">
        <v>8</v>
      </c>
      <c r="B5316">
        <v>9</v>
      </c>
      <c r="C5316">
        <v>17</v>
      </c>
      <c r="D5316">
        <v>640</v>
      </c>
      <c r="E5316">
        <v>50</v>
      </c>
      <c r="F5316">
        <v>17.2</v>
      </c>
      <c r="G5316">
        <v>10.3</v>
      </c>
      <c r="H5316">
        <v>219.85300000000001</v>
      </c>
      <c r="I5316">
        <v>19.885999999999999</v>
      </c>
      <c r="J5316">
        <v>164.602</v>
      </c>
      <c r="K5316">
        <v>155.614</v>
      </c>
    </row>
    <row r="5317" spans="1:11" x14ac:dyDescent="0.3">
      <c r="A5317">
        <v>8</v>
      </c>
      <c r="B5317">
        <v>9</v>
      </c>
      <c r="C5317">
        <v>18</v>
      </c>
      <c r="D5317">
        <v>344</v>
      </c>
      <c r="E5317">
        <v>29</v>
      </c>
      <c r="F5317">
        <v>15.6</v>
      </c>
      <c r="G5317">
        <v>8.8000000000000007</v>
      </c>
      <c r="H5317">
        <v>32.003</v>
      </c>
      <c r="I5317">
        <v>15.276999999999999</v>
      </c>
      <c r="J5317">
        <v>22.081</v>
      </c>
      <c r="K5317">
        <v>16.11</v>
      </c>
    </row>
    <row r="5318" spans="1:11" x14ac:dyDescent="0.3">
      <c r="A5318">
        <v>8</v>
      </c>
      <c r="B5318">
        <v>9</v>
      </c>
      <c r="C5318">
        <v>19</v>
      </c>
      <c r="D5318">
        <v>10</v>
      </c>
      <c r="E5318">
        <v>2</v>
      </c>
      <c r="F5318">
        <v>14.4</v>
      </c>
      <c r="G5318">
        <v>7.7</v>
      </c>
      <c r="H5318">
        <v>1.94</v>
      </c>
      <c r="I5318">
        <v>13.263</v>
      </c>
      <c r="J5318">
        <v>1.7370000000000001</v>
      </c>
      <c r="K5318">
        <v>0</v>
      </c>
    </row>
    <row r="5319" spans="1:11" x14ac:dyDescent="0.3">
      <c r="A5319">
        <v>8</v>
      </c>
      <c r="B5319">
        <v>9</v>
      </c>
      <c r="C5319">
        <v>20</v>
      </c>
      <c r="D5319">
        <v>0</v>
      </c>
      <c r="E5319">
        <v>0</v>
      </c>
      <c r="F5319">
        <v>13.9</v>
      </c>
      <c r="G5319">
        <v>6.7</v>
      </c>
      <c r="H5319">
        <v>0</v>
      </c>
      <c r="I5319">
        <v>13.9</v>
      </c>
      <c r="J5319">
        <v>0</v>
      </c>
      <c r="K5319">
        <v>0</v>
      </c>
    </row>
    <row r="5320" spans="1:11" x14ac:dyDescent="0.3">
      <c r="A5320">
        <v>8</v>
      </c>
      <c r="B5320">
        <v>9</v>
      </c>
      <c r="C5320">
        <v>21</v>
      </c>
      <c r="D5320">
        <v>0</v>
      </c>
      <c r="E5320">
        <v>0</v>
      </c>
      <c r="F5320">
        <v>13.9</v>
      </c>
      <c r="G5320">
        <v>5.7</v>
      </c>
      <c r="H5320">
        <v>0</v>
      </c>
      <c r="I5320">
        <v>13.9</v>
      </c>
      <c r="J5320">
        <v>0</v>
      </c>
      <c r="K5320">
        <v>0</v>
      </c>
    </row>
    <row r="5321" spans="1:11" x14ac:dyDescent="0.3">
      <c r="A5321">
        <v>8</v>
      </c>
      <c r="B5321">
        <v>9</v>
      </c>
      <c r="C5321">
        <v>22</v>
      </c>
      <c r="D5321">
        <v>0</v>
      </c>
      <c r="E5321">
        <v>0</v>
      </c>
      <c r="F5321">
        <v>13.9</v>
      </c>
      <c r="G5321">
        <v>4.0999999999999996</v>
      </c>
      <c r="H5321">
        <v>0</v>
      </c>
      <c r="I5321">
        <v>13.9</v>
      </c>
      <c r="J5321">
        <v>0</v>
      </c>
      <c r="K5321">
        <v>0</v>
      </c>
    </row>
    <row r="5322" spans="1:11" x14ac:dyDescent="0.3">
      <c r="A5322">
        <v>8</v>
      </c>
      <c r="B5322">
        <v>9</v>
      </c>
      <c r="C5322">
        <v>23</v>
      </c>
      <c r="D5322">
        <v>0</v>
      </c>
      <c r="E5322">
        <v>0</v>
      </c>
      <c r="F5322">
        <v>13.3</v>
      </c>
      <c r="G5322">
        <v>4.0999999999999996</v>
      </c>
      <c r="H5322">
        <v>0</v>
      </c>
      <c r="I5322">
        <v>13.3</v>
      </c>
      <c r="J5322">
        <v>0</v>
      </c>
      <c r="K5322">
        <v>0</v>
      </c>
    </row>
    <row r="5323" spans="1:11" x14ac:dyDescent="0.3">
      <c r="A5323">
        <v>8</v>
      </c>
      <c r="B5323">
        <v>10</v>
      </c>
      <c r="C5323">
        <v>0</v>
      </c>
      <c r="D5323">
        <v>0</v>
      </c>
      <c r="E5323">
        <v>0</v>
      </c>
      <c r="F5323">
        <v>13.3</v>
      </c>
      <c r="G5323">
        <v>3.6</v>
      </c>
      <c r="H5323">
        <v>0</v>
      </c>
      <c r="I5323">
        <v>13.3</v>
      </c>
      <c r="J5323">
        <v>0</v>
      </c>
      <c r="K5323">
        <v>0</v>
      </c>
    </row>
    <row r="5324" spans="1:11" x14ac:dyDescent="0.3">
      <c r="A5324">
        <v>8</v>
      </c>
      <c r="B5324">
        <v>10</v>
      </c>
      <c r="C5324">
        <v>1</v>
      </c>
      <c r="D5324">
        <v>0</v>
      </c>
      <c r="E5324">
        <v>0</v>
      </c>
      <c r="F5324">
        <v>13.3</v>
      </c>
      <c r="G5324">
        <v>4.0999999999999996</v>
      </c>
      <c r="H5324">
        <v>0</v>
      </c>
      <c r="I5324">
        <v>13.3</v>
      </c>
      <c r="J5324">
        <v>0</v>
      </c>
      <c r="K5324">
        <v>0</v>
      </c>
    </row>
    <row r="5325" spans="1:11" x14ac:dyDescent="0.3">
      <c r="A5325">
        <v>8</v>
      </c>
      <c r="B5325">
        <v>10</v>
      </c>
      <c r="C5325">
        <v>2</v>
      </c>
      <c r="D5325">
        <v>0</v>
      </c>
      <c r="E5325">
        <v>0</v>
      </c>
      <c r="F5325">
        <v>12.8</v>
      </c>
      <c r="G5325">
        <v>5.7</v>
      </c>
      <c r="H5325">
        <v>0</v>
      </c>
      <c r="I5325">
        <v>12.8</v>
      </c>
      <c r="J5325">
        <v>0</v>
      </c>
      <c r="K5325">
        <v>0</v>
      </c>
    </row>
    <row r="5326" spans="1:11" x14ac:dyDescent="0.3">
      <c r="A5326">
        <v>8</v>
      </c>
      <c r="B5326">
        <v>10</v>
      </c>
      <c r="C5326">
        <v>3</v>
      </c>
      <c r="D5326">
        <v>0</v>
      </c>
      <c r="E5326">
        <v>0</v>
      </c>
      <c r="F5326">
        <v>12.2</v>
      </c>
      <c r="G5326">
        <v>4.5999999999999996</v>
      </c>
      <c r="H5326">
        <v>0</v>
      </c>
      <c r="I5326">
        <v>12.2</v>
      </c>
      <c r="J5326">
        <v>0</v>
      </c>
      <c r="K5326">
        <v>0</v>
      </c>
    </row>
    <row r="5327" spans="1:11" x14ac:dyDescent="0.3">
      <c r="A5327">
        <v>8</v>
      </c>
      <c r="B5327">
        <v>10</v>
      </c>
      <c r="C5327">
        <v>4</v>
      </c>
      <c r="D5327">
        <v>0</v>
      </c>
      <c r="E5327">
        <v>0</v>
      </c>
      <c r="F5327">
        <v>11.7</v>
      </c>
      <c r="G5327">
        <v>3.1</v>
      </c>
      <c r="H5327">
        <v>0</v>
      </c>
      <c r="I5327">
        <v>11.7</v>
      </c>
      <c r="J5327">
        <v>0</v>
      </c>
      <c r="K5327">
        <v>0</v>
      </c>
    </row>
    <row r="5328" spans="1:11" x14ac:dyDescent="0.3">
      <c r="A5328">
        <v>8</v>
      </c>
      <c r="B5328">
        <v>10</v>
      </c>
      <c r="C5328">
        <v>5</v>
      </c>
      <c r="D5328">
        <v>13</v>
      </c>
      <c r="E5328">
        <v>18</v>
      </c>
      <c r="F5328">
        <v>12.2</v>
      </c>
      <c r="G5328">
        <v>3.1</v>
      </c>
      <c r="H5328">
        <v>16.850000000000001</v>
      </c>
      <c r="I5328">
        <v>10.593999999999999</v>
      </c>
      <c r="J5328">
        <v>15.222</v>
      </c>
      <c r="K5328">
        <v>9.3780000000000001</v>
      </c>
    </row>
    <row r="5329" spans="1:11" x14ac:dyDescent="0.3">
      <c r="A5329">
        <v>8</v>
      </c>
      <c r="B5329">
        <v>10</v>
      </c>
      <c r="C5329">
        <v>6</v>
      </c>
      <c r="D5329">
        <v>266</v>
      </c>
      <c r="E5329">
        <v>61</v>
      </c>
      <c r="F5329">
        <v>13.9</v>
      </c>
      <c r="G5329">
        <v>2.6</v>
      </c>
      <c r="H5329">
        <v>95.084000000000003</v>
      </c>
      <c r="I5329">
        <v>14.611000000000001</v>
      </c>
      <c r="J5329">
        <v>71.159000000000006</v>
      </c>
      <c r="K5329">
        <v>64.227000000000004</v>
      </c>
    </row>
    <row r="5330" spans="1:11" x14ac:dyDescent="0.3">
      <c r="A5330">
        <v>8</v>
      </c>
      <c r="B5330">
        <v>10</v>
      </c>
      <c r="C5330">
        <v>7</v>
      </c>
      <c r="D5330">
        <v>486</v>
      </c>
      <c r="E5330">
        <v>108</v>
      </c>
      <c r="F5330">
        <v>16.100000000000001</v>
      </c>
      <c r="G5330">
        <v>4.5999999999999996</v>
      </c>
      <c r="H5330">
        <v>293.15800000000002</v>
      </c>
      <c r="I5330">
        <v>21.658999999999999</v>
      </c>
      <c r="J5330">
        <v>240.471</v>
      </c>
      <c r="K5330">
        <v>229.595</v>
      </c>
    </row>
    <row r="5331" spans="1:11" x14ac:dyDescent="0.3">
      <c r="A5331">
        <v>8</v>
      </c>
      <c r="B5331">
        <v>10</v>
      </c>
      <c r="C5331">
        <v>8</v>
      </c>
      <c r="D5331">
        <v>524</v>
      </c>
      <c r="E5331">
        <v>180</v>
      </c>
      <c r="F5331">
        <v>17.2</v>
      </c>
      <c r="G5331">
        <v>6.2</v>
      </c>
      <c r="H5331">
        <v>498.30399999999997</v>
      </c>
      <c r="I5331">
        <v>26.363</v>
      </c>
      <c r="J5331">
        <v>420.79199999999997</v>
      </c>
      <c r="K5331">
        <v>404.64100000000002</v>
      </c>
    </row>
    <row r="5332" spans="1:11" x14ac:dyDescent="0.3">
      <c r="A5332">
        <v>8</v>
      </c>
      <c r="B5332">
        <v>10</v>
      </c>
      <c r="C5332">
        <v>9</v>
      </c>
      <c r="D5332">
        <v>649</v>
      </c>
      <c r="E5332">
        <v>193</v>
      </c>
      <c r="F5332">
        <v>20.6</v>
      </c>
      <c r="G5332">
        <v>4.0999999999999996</v>
      </c>
      <c r="H5332">
        <v>712.34799999999996</v>
      </c>
      <c r="I5332">
        <v>37.92</v>
      </c>
      <c r="J5332">
        <v>582.96299999999997</v>
      </c>
      <c r="K5332">
        <v>561.12099999999998</v>
      </c>
    </row>
    <row r="5333" spans="1:11" x14ac:dyDescent="0.3">
      <c r="A5333">
        <v>8</v>
      </c>
      <c r="B5333">
        <v>10</v>
      </c>
      <c r="C5333">
        <v>10</v>
      </c>
      <c r="D5333">
        <v>758</v>
      </c>
      <c r="E5333">
        <v>195</v>
      </c>
      <c r="F5333">
        <v>22.2</v>
      </c>
      <c r="G5333">
        <v>3.6</v>
      </c>
      <c r="H5333">
        <v>905.32299999999998</v>
      </c>
      <c r="I5333">
        <v>45.59</v>
      </c>
      <c r="J5333">
        <v>722.01099999999997</v>
      </c>
      <c r="K5333">
        <v>694.57600000000002</v>
      </c>
    </row>
    <row r="5334" spans="1:11" x14ac:dyDescent="0.3">
      <c r="A5334">
        <v>8</v>
      </c>
      <c r="B5334">
        <v>10</v>
      </c>
      <c r="C5334">
        <v>11</v>
      </c>
      <c r="D5334">
        <v>767</v>
      </c>
      <c r="E5334">
        <v>205</v>
      </c>
      <c r="F5334">
        <v>24.4</v>
      </c>
      <c r="G5334">
        <v>3.6</v>
      </c>
      <c r="H5334">
        <v>986.16</v>
      </c>
      <c r="I5334">
        <v>50.201999999999998</v>
      </c>
      <c r="J5334">
        <v>773.24300000000005</v>
      </c>
      <c r="K5334">
        <v>743.58100000000002</v>
      </c>
    </row>
    <row r="5335" spans="1:11" x14ac:dyDescent="0.3">
      <c r="A5335">
        <v>8</v>
      </c>
      <c r="B5335">
        <v>10</v>
      </c>
      <c r="C5335">
        <v>12</v>
      </c>
      <c r="D5335">
        <v>786</v>
      </c>
      <c r="E5335">
        <v>203</v>
      </c>
      <c r="F5335">
        <v>23.9</v>
      </c>
      <c r="G5335">
        <v>7.2</v>
      </c>
      <c r="H5335">
        <v>1010.309</v>
      </c>
      <c r="I5335">
        <v>42.710999999999999</v>
      </c>
      <c r="J5335">
        <v>815.00099999999998</v>
      </c>
      <c r="K5335">
        <v>783.45799999999997</v>
      </c>
    </row>
    <row r="5336" spans="1:11" x14ac:dyDescent="0.3">
      <c r="A5336">
        <v>8</v>
      </c>
      <c r="B5336">
        <v>10</v>
      </c>
      <c r="C5336">
        <v>13</v>
      </c>
      <c r="D5336">
        <v>770</v>
      </c>
      <c r="E5336">
        <v>198</v>
      </c>
      <c r="F5336">
        <v>21.7</v>
      </c>
      <c r="G5336">
        <v>9.3000000000000007</v>
      </c>
      <c r="H5336">
        <v>956.30100000000004</v>
      </c>
      <c r="I5336">
        <v>36.805</v>
      </c>
      <c r="J5336">
        <v>788.25900000000001</v>
      </c>
      <c r="K5336">
        <v>757.928</v>
      </c>
    </row>
    <row r="5337" spans="1:11" x14ac:dyDescent="0.3">
      <c r="A5337">
        <v>8</v>
      </c>
      <c r="B5337">
        <v>10</v>
      </c>
      <c r="C5337">
        <v>14</v>
      </c>
      <c r="D5337">
        <v>746</v>
      </c>
      <c r="E5337">
        <v>184</v>
      </c>
      <c r="F5337">
        <v>21.1</v>
      </c>
      <c r="G5337">
        <v>9.3000000000000007</v>
      </c>
      <c r="H5337">
        <v>835.41200000000003</v>
      </c>
      <c r="I5337">
        <v>34.244</v>
      </c>
      <c r="J5337">
        <v>694.10699999999997</v>
      </c>
      <c r="K5337">
        <v>667.84699999999998</v>
      </c>
    </row>
    <row r="5338" spans="1:11" x14ac:dyDescent="0.3">
      <c r="A5338">
        <v>8</v>
      </c>
      <c r="B5338">
        <v>10</v>
      </c>
      <c r="C5338">
        <v>15</v>
      </c>
      <c r="D5338">
        <v>689</v>
      </c>
      <c r="E5338">
        <v>162</v>
      </c>
      <c r="F5338">
        <v>20.6</v>
      </c>
      <c r="G5338">
        <v>8.1999999999999993</v>
      </c>
      <c r="H5338">
        <v>649.67200000000003</v>
      </c>
      <c r="I5338">
        <v>31.591999999999999</v>
      </c>
      <c r="J5338">
        <v>541.71500000000003</v>
      </c>
      <c r="K5338">
        <v>521.40599999999995</v>
      </c>
    </row>
    <row r="5339" spans="1:11" x14ac:dyDescent="0.3">
      <c r="A5339">
        <v>8</v>
      </c>
      <c r="B5339">
        <v>10</v>
      </c>
      <c r="C5339">
        <v>16</v>
      </c>
      <c r="D5339">
        <v>590</v>
      </c>
      <c r="E5339">
        <v>130</v>
      </c>
      <c r="F5339">
        <v>20</v>
      </c>
      <c r="G5339">
        <v>10.3</v>
      </c>
      <c r="H5339">
        <v>424.61599999999999</v>
      </c>
      <c r="I5339">
        <v>25.917999999999999</v>
      </c>
      <c r="J5339">
        <v>352.97800000000001</v>
      </c>
      <c r="K5339">
        <v>338.94</v>
      </c>
    </row>
    <row r="5340" spans="1:11" x14ac:dyDescent="0.3">
      <c r="A5340">
        <v>8</v>
      </c>
      <c r="B5340">
        <v>10</v>
      </c>
      <c r="C5340">
        <v>17</v>
      </c>
      <c r="D5340">
        <v>319</v>
      </c>
      <c r="E5340">
        <v>98</v>
      </c>
      <c r="F5340">
        <v>17.2</v>
      </c>
      <c r="G5340">
        <v>6.7</v>
      </c>
      <c r="H5340">
        <v>178.917</v>
      </c>
      <c r="I5340">
        <v>20.042999999999999</v>
      </c>
      <c r="J5340">
        <v>142.6</v>
      </c>
      <c r="K5340">
        <v>134.124</v>
      </c>
    </row>
    <row r="5341" spans="1:11" x14ac:dyDescent="0.3">
      <c r="A5341">
        <v>8</v>
      </c>
      <c r="B5341">
        <v>10</v>
      </c>
      <c r="C5341">
        <v>18</v>
      </c>
      <c r="D5341">
        <v>76</v>
      </c>
      <c r="E5341">
        <v>38</v>
      </c>
      <c r="F5341">
        <v>15</v>
      </c>
      <c r="G5341">
        <v>7.2</v>
      </c>
      <c r="H5341">
        <v>35.396999999999998</v>
      </c>
      <c r="I5341">
        <v>14.657999999999999</v>
      </c>
      <c r="J5341">
        <v>30.234000000000002</v>
      </c>
      <c r="K5341">
        <v>24.109000000000002</v>
      </c>
    </row>
    <row r="5342" spans="1:11" x14ac:dyDescent="0.3">
      <c r="A5342">
        <v>8</v>
      </c>
      <c r="B5342">
        <v>10</v>
      </c>
      <c r="C5342">
        <v>19</v>
      </c>
      <c r="D5342">
        <v>0</v>
      </c>
      <c r="E5342">
        <v>1</v>
      </c>
      <c r="F5342">
        <v>13.9</v>
      </c>
      <c r="G5342">
        <v>7.2</v>
      </c>
      <c r="H5342">
        <v>0.97</v>
      </c>
      <c r="I5342">
        <v>12.694000000000001</v>
      </c>
      <c r="J5342">
        <v>0.87</v>
      </c>
      <c r="K5342">
        <v>0</v>
      </c>
    </row>
    <row r="5343" spans="1:11" x14ac:dyDescent="0.3">
      <c r="A5343">
        <v>8</v>
      </c>
      <c r="B5343">
        <v>10</v>
      </c>
      <c r="C5343">
        <v>20</v>
      </c>
      <c r="D5343">
        <v>0</v>
      </c>
      <c r="E5343">
        <v>0</v>
      </c>
      <c r="F5343">
        <v>13.3</v>
      </c>
      <c r="G5343">
        <v>5.7</v>
      </c>
      <c r="H5343">
        <v>0</v>
      </c>
      <c r="I5343">
        <v>13.3</v>
      </c>
      <c r="J5343">
        <v>0</v>
      </c>
      <c r="K5343">
        <v>0</v>
      </c>
    </row>
    <row r="5344" spans="1:11" x14ac:dyDescent="0.3">
      <c r="A5344">
        <v>8</v>
      </c>
      <c r="B5344">
        <v>10</v>
      </c>
      <c r="C5344">
        <v>21</v>
      </c>
      <c r="D5344">
        <v>0</v>
      </c>
      <c r="E5344">
        <v>0</v>
      </c>
      <c r="F5344">
        <v>12.8</v>
      </c>
      <c r="G5344">
        <v>5.2</v>
      </c>
      <c r="H5344">
        <v>0</v>
      </c>
      <c r="I5344">
        <v>12.8</v>
      </c>
      <c r="J5344">
        <v>0</v>
      </c>
      <c r="K5344">
        <v>0</v>
      </c>
    </row>
    <row r="5345" spans="1:11" x14ac:dyDescent="0.3">
      <c r="A5345">
        <v>8</v>
      </c>
      <c r="B5345">
        <v>10</v>
      </c>
      <c r="C5345">
        <v>22</v>
      </c>
      <c r="D5345">
        <v>0</v>
      </c>
      <c r="E5345">
        <v>0</v>
      </c>
      <c r="F5345">
        <v>12.8</v>
      </c>
      <c r="G5345">
        <v>6.2</v>
      </c>
      <c r="H5345">
        <v>0</v>
      </c>
      <c r="I5345">
        <v>12.8</v>
      </c>
      <c r="J5345">
        <v>0</v>
      </c>
      <c r="K5345">
        <v>0</v>
      </c>
    </row>
    <row r="5346" spans="1:11" x14ac:dyDescent="0.3">
      <c r="A5346">
        <v>8</v>
      </c>
      <c r="B5346">
        <v>10</v>
      </c>
      <c r="C5346">
        <v>23</v>
      </c>
      <c r="D5346">
        <v>0</v>
      </c>
      <c r="E5346">
        <v>0</v>
      </c>
      <c r="F5346">
        <v>12.2</v>
      </c>
      <c r="G5346">
        <v>6.7</v>
      </c>
      <c r="H5346">
        <v>0</v>
      </c>
      <c r="I5346">
        <v>12.2</v>
      </c>
      <c r="J5346">
        <v>0</v>
      </c>
      <c r="K5346">
        <v>0</v>
      </c>
    </row>
    <row r="5347" spans="1:11" x14ac:dyDescent="0.3">
      <c r="A5347">
        <v>8</v>
      </c>
      <c r="B5347">
        <v>11</v>
      </c>
      <c r="C5347">
        <v>0</v>
      </c>
      <c r="D5347">
        <v>0</v>
      </c>
      <c r="E5347">
        <v>0</v>
      </c>
      <c r="F5347">
        <v>12.2</v>
      </c>
      <c r="G5347">
        <v>6.2</v>
      </c>
      <c r="H5347">
        <v>0</v>
      </c>
      <c r="I5347">
        <v>12.2</v>
      </c>
      <c r="J5347">
        <v>0</v>
      </c>
      <c r="K5347">
        <v>0</v>
      </c>
    </row>
    <row r="5348" spans="1:11" x14ac:dyDescent="0.3">
      <c r="A5348">
        <v>8</v>
      </c>
      <c r="B5348">
        <v>11</v>
      </c>
      <c r="C5348">
        <v>1</v>
      </c>
      <c r="D5348">
        <v>0</v>
      </c>
      <c r="E5348">
        <v>0</v>
      </c>
      <c r="F5348">
        <v>12.2</v>
      </c>
      <c r="G5348">
        <v>6.2</v>
      </c>
      <c r="H5348">
        <v>0</v>
      </c>
      <c r="I5348">
        <v>12.2</v>
      </c>
      <c r="J5348">
        <v>0</v>
      </c>
      <c r="K5348">
        <v>0</v>
      </c>
    </row>
    <row r="5349" spans="1:11" x14ac:dyDescent="0.3">
      <c r="A5349">
        <v>8</v>
      </c>
      <c r="B5349">
        <v>11</v>
      </c>
      <c r="C5349">
        <v>2</v>
      </c>
      <c r="D5349">
        <v>0</v>
      </c>
      <c r="E5349">
        <v>0</v>
      </c>
      <c r="F5349">
        <v>12.2</v>
      </c>
      <c r="G5349">
        <v>6.7</v>
      </c>
      <c r="H5349">
        <v>0</v>
      </c>
      <c r="I5349">
        <v>12.2</v>
      </c>
      <c r="J5349">
        <v>0</v>
      </c>
      <c r="K5349">
        <v>0</v>
      </c>
    </row>
    <row r="5350" spans="1:11" x14ac:dyDescent="0.3">
      <c r="A5350">
        <v>8</v>
      </c>
      <c r="B5350">
        <v>11</v>
      </c>
      <c r="C5350">
        <v>3</v>
      </c>
      <c r="D5350">
        <v>0</v>
      </c>
      <c r="E5350">
        <v>0</v>
      </c>
      <c r="F5350">
        <v>12.2</v>
      </c>
      <c r="G5350">
        <v>5.2</v>
      </c>
      <c r="H5350">
        <v>0</v>
      </c>
      <c r="I5350">
        <v>12.2</v>
      </c>
      <c r="J5350">
        <v>0</v>
      </c>
      <c r="K5350">
        <v>0</v>
      </c>
    </row>
    <row r="5351" spans="1:11" x14ac:dyDescent="0.3">
      <c r="A5351">
        <v>8</v>
      </c>
      <c r="B5351">
        <v>11</v>
      </c>
      <c r="C5351">
        <v>4</v>
      </c>
      <c r="D5351">
        <v>0</v>
      </c>
      <c r="E5351">
        <v>0</v>
      </c>
      <c r="F5351">
        <v>12.2</v>
      </c>
      <c r="G5351">
        <v>4.0999999999999996</v>
      </c>
      <c r="H5351">
        <v>0</v>
      </c>
      <c r="I5351">
        <v>12.2</v>
      </c>
      <c r="J5351">
        <v>0</v>
      </c>
      <c r="K5351">
        <v>0</v>
      </c>
    </row>
    <row r="5352" spans="1:11" x14ac:dyDescent="0.3">
      <c r="A5352">
        <v>8</v>
      </c>
      <c r="B5352">
        <v>11</v>
      </c>
      <c r="C5352">
        <v>5</v>
      </c>
      <c r="D5352">
        <v>3</v>
      </c>
      <c r="E5352">
        <v>8</v>
      </c>
      <c r="F5352">
        <v>12.2</v>
      </c>
      <c r="G5352">
        <v>3.6</v>
      </c>
      <c r="H5352">
        <v>7.6520000000000001</v>
      </c>
      <c r="I5352">
        <v>10.432</v>
      </c>
      <c r="J5352">
        <v>6.9160000000000004</v>
      </c>
      <c r="K5352">
        <v>1.2250000000000001</v>
      </c>
    </row>
    <row r="5353" spans="1:11" x14ac:dyDescent="0.3">
      <c r="A5353">
        <v>8</v>
      </c>
      <c r="B5353">
        <v>11</v>
      </c>
      <c r="C5353">
        <v>6</v>
      </c>
      <c r="D5353">
        <v>157</v>
      </c>
      <c r="E5353">
        <v>81</v>
      </c>
      <c r="F5353">
        <v>12.8</v>
      </c>
      <c r="G5353">
        <v>4.0999999999999996</v>
      </c>
      <c r="H5353">
        <v>97.590999999999994</v>
      </c>
      <c r="I5353">
        <v>13.457000000000001</v>
      </c>
      <c r="J5353">
        <v>79.272999999999996</v>
      </c>
      <c r="K5353">
        <v>72.174999999999997</v>
      </c>
    </row>
    <row r="5354" spans="1:11" x14ac:dyDescent="0.3">
      <c r="A5354">
        <v>8</v>
      </c>
      <c r="B5354">
        <v>11</v>
      </c>
      <c r="C5354">
        <v>7</v>
      </c>
      <c r="D5354">
        <v>8</v>
      </c>
      <c r="E5354">
        <v>109</v>
      </c>
      <c r="F5354">
        <v>14.4</v>
      </c>
      <c r="G5354">
        <v>5.7</v>
      </c>
      <c r="H5354">
        <v>106.587</v>
      </c>
      <c r="I5354">
        <v>15.37</v>
      </c>
      <c r="J5354">
        <v>94.509</v>
      </c>
      <c r="K5354">
        <v>87.090999999999994</v>
      </c>
    </row>
    <row r="5355" spans="1:11" x14ac:dyDescent="0.3">
      <c r="A5355">
        <v>8</v>
      </c>
      <c r="B5355">
        <v>11</v>
      </c>
      <c r="C5355">
        <v>8</v>
      </c>
      <c r="D5355">
        <v>734</v>
      </c>
      <c r="E5355">
        <v>87</v>
      </c>
      <c r="F5355">
        <v>16.100000000000001</v>
      </c>
      <c r="G5355">
        <v>5.7</v>
      </c>
      <c r="H5355">
        <v>531.74300000000005</v>
      </c>
      <c r="I5355">
        <v>26.052</v>
      </c>
      <c r="J5355">
        <v>447.60300000000001</v>
      </c>
      <c r="K5355">
        <v>430.57299999999998</v>
      </c>
    </row>
    <row r="5356" spans="1:11" x14ac:dyDescent="0.3">
      <c r="A5356">
        <v>8</v>
      </c>
      <c r="B5356">
        <v>11</v>
      </c>
      <c r="C5356">
        <v>9</v>
      </c>
      <c r="D5356">
        <v>854</v>
      </c>
      <c r="E5356">
        <v>90</v>
      </c>
      <c r="F5356">
        <v>17.8</v>
      </c>
      <c r="G5356">
        <v>6.7</v>
      </c>
      <c r="H5356">
        <v>760.93499999999995</v>
      </c>
      <c r="I5356">
        <v>31.939</v>
      </c>
      <c r="J5356">
        <v>635.87900000000002</v>
      </c>
      <c r="K5356">
        <v>611.98699999999997</v>
      </c>
    </row>
    <row r="5357" spans="1:11" x14ac:dyDescent="0.3">
      <c r="A5357">
        <v>8</v>
      </c>
      <c r="B5357">
        <v>11</v>
      </c>
      <c r="C5357">
        <v>10</v>
      </c>
      <c r="D5357">
        <v>817</v>
      </c>
      <c r="E5357">
        <v>130</v>
      </c>
      <c r="F5357">
        <v>18.899999999999999</v>
      </c>
      <c r="G5357">
        <v>7.7</v>
      </c>
      <c r="H5357">
        <v>883.15300000000002</v>
      </c>
      <c r="I5357">
        <v>34.33</v>
      </c>
      <c r="J5357">
        <v>734.19200000000001</v>
      </c>
      <c r="K5357">
        <v>706.23599999999999</v>
      </c>
    </row>
    <row r="5358" spans="1:11" x14ac:dyDescent="0.3">
      <c r="A5358">
        <v>8</v>
      </c>
      <c r="B5358">
        <v>11</v>
      </c>
      <c r="C5358">
        <v>11</v>
      </c>
      <c r="D5358">
        <v>894</v>
      </c>
      <c r="E5358">
        <v>120</v>
      </c>
      <c r="F5358">
        <v>18.899999999999999</v>
      </c>
      <c r="G5358">
        <v>8.1999999999999993</v>
      </c>
      <c r="H5358">
        <v>1012.071</v>
      </c>
      <c r="I5358">
        <v>36.048000000000002</v>
      </c>
      <c r="J5358">
        <v>836.66899999999998</v>
      </c>
      <c r="K5358">
        <v>804.12699999999995</v>
      </c>
    </row>
    <row r="5359" spans="1:11" x14ac:dyDescent="0.3">
      <c r="A5359">
        <v>8</v>
      </c>
      <c r="B5359">
        <v>11</v>
      </c>
      <c r="C5359">
        <v>12</v>
      </c>
      <c r="D5359">
        <v>903</v>
      </c>
      <c r="E5359">
        <v>121</v>
      </c>
      <c r="F5359">
        <v>19.399999999999999</v>
      </c>
      <c r="G5359">
        <v>9.8000000000000007</v>
      </c>
      <c r="H5359">
        <v>1035.9100000000001</v>
      </c>
      <c r="I5359">
        <v>35.154000000000003</v>
      </c>
      <c r="J5359">
        <v>859.21299999999997</v>
      </c>
      <c r="K5359">
        <v>825.61400000000003</v>
      </c>
    </row>
    <row r="5360" spans="1:11" x14ac:dyDescent="0.3">
      <c r="A5360">
        <v>8</v>
      </c>
      <c r="B5360">
        <v>11</v>
      </c>
      <c r="C5360">
        <v>13</v>
      </c>
      <c r="D5360">
        <v>887</v>
      </c>
      <c r="E5360">
        <v>118</v>
      </c>
      <c r="F5360">
        <v>19.399999999999999</v>
      </c>
      <c r="G5360">
        <v>8.8000000000000007</v>
      </c>
      <c r="H5360">
        <v>974.84100000000001</v>
      </c>
      <c r="I5360">
        <v>35.36</v>
      </c>
      <c r="J5360">
        <v>807.75400000000002</v>
      </c>
      <c r="K5360">
        <v>776.54200000000003</v>
      </c>
    </row>
    <row r="5361" spans="1:11" x14ac:dyDescent="0.3">
      <c r="A5361">
        <v>8</v>
      </c>
      <c r="B5361">
        <v>11</v>
      </c>
      <c r="C5361">
        <v>14</v>
      </c>
      <c r="D5361">
        <v>866</v>
      </c>
      <c r="E5361">
        <v>110</v>
      </c>
      <c r="F5361">
        <v>19.399999999999999</v>
      </c>
      <c r="G5361">
        <v>8.1999999999999993</v>
      </c>
      <c r="H5361">
        <v>853.678</v>
      </c>
      <c r="I5361">
        <v>33.997</v>
      </c>
      <c r="J5361">
        <v>709.75099999999998</v>
      </c>
      <c r="K5361">
        <v>682.83600000000001</v>
      </c>
    </row>
    <row r="5362" spans="1:11" x14ac:dyDescent="0.3">
      <c r="A5362">
        <v>8</v>
      </c>
      <c r="B5362">
        <v>11</v>
      </c>
      <c r="C5362">
        <v>15</v>
      </c>
      <c r="D5362">
        <v>818</v>
      </c>
      <c r="E5362">
        <v>97</v>
      </c>
      <c r="F5362">
        <v>17.8</v>
      </c>
      <c r="G5362">
        <v>9.3000000000000007</v>
      </c>
      <c r="H5362">
        <v>670.43200000000002</v>
      </c>
      <c r="I5362">
        <v>28.196000000000002</v>
      </c>
      <c r="J5362">
        <v>565.14300000000003</v>
      </c>
      <c r="K5362">
        <v>543.971</v>
      </c>
    </row>
    <row r="5363" spans="1:11" x14ac:dyDescent="0.3">
      <c r="A5363">
        <v>8</v>
      </c>
      <c r="B5363">
        <v>11</v>
      </c>
      <c r="C5363">
        <v>16</v>
      </c>
      <c r="D5363">
        <v>742</v>
      </c>
      <c r="E5363">
        <v>79</v>
      </c>
      <c r="F5363">
        <v>17.2</v>
      </c>
      <c r="G5363">
        <v>7.7</v>
      </c>
      <c r="H5363">
        <v>447.15699999999998</v>
      </c>
      <c r="I5363">
        <v>24.827000000000002</v>
      </c>
      <c r="J5363">
        <v>370.78199999999998</v>
      </c>
      <c r="K5363">
        <v>356.20499999999998</v>
      </c>
    </row>
    <row r="5364" spans="1:11" x14ac:dyDescent="0.3">
      <c r="A5364">
        <v>8</v>
      </c>
      <c r="B5364">
        <v>11</v>
      </c>
      <c r="C5364">
        <v>17</v>
      </c>
      <c r="D5364">
        <v>604</v>
      </c>
      <c r="E5364">
        <v>57</v>
      </c>
      <c r="F5364">
        <v>15.6</v>
      </c>
      <c r="G5364">
        <v>7.2</v>
      </c>
      <c r="H5364">
        <v>214.245</v>
      </c>
      <c r="I5364">
        <v>18.956</v>
      </c>
      <c r="J5364">
        <v>161.541</v>
      </c>
      <c r="K5364">
        <v>152.625</v>
      </c>
    </row>
    <row r="5365" spans="1:11" x14ac:dyDescent="0.3">
      <c r="A5365">
        <v>8</v>
      </c>
      <c r="B5365">
        <v>11</v>
      </c>
      <c r="C5365">
        <v>18</v>
      </c>
      <c r="D5365">
        <v>278</v>
      </c>
      <c r="E5365">
        <v>31</v>
      </c>
      <c r="F5365">
        <v>14.4</v>
      </c>
      <c r="G5365">
        <v>6.2</v>
      </c>
      <c r="H5365">
        <v>31.05</v>
      </c>
      <c r="I5365">
        <v>14.015000000000001</v>
      </c>
      <c r="J5365">
        <v>23.331</v>
      </c>
      <c r="K5365">
        <v>17.335999999999999</v>
      </c>
    </row>
    <row r="5366" spans="1:11" x14ac:dyDescent="0.3">
      <c r="A5366">
        <v>8</v>
      </c>
      <c r="B5366">
        <v>11</v>
      </c>
      <c r="C5366">
        <v>19</v>
      </c>
      <c r="D5366">
        <v>3</v>
      </c>
      <c r="E5366">
        <v>1</v>
      </c>
      <c r="F5366">
        <v>13.9</v>
      </c>
      <c r="G5366">
        <v>6.7</v>
      </c>
      <c r="H5366">
        <v>0.97</v>
      </c>
      <c r="I5366">
        <v>12.63</v>
      </c>
      <c r="J5366">
        <v>0.87</v>
      </c>
      <c r="K5366">
        <v>0</v>
      </c>
    </row>
    <row r="5367" spans="1:11" x14ac:dyDescent="0.3">
      <c r="A5367">
        <v>8</v>
      </c>
      <c r="B5367">
        <v>11</v>
      </c>
      <c r="C5367">
        <v>20</v>
      </c>
      <c r="D5367">
        <v>0</v>
      </c>
      <c r="E5367">
        <v>0</v>
      </c>
      <c r="F5367">
        <v>13.9</v>
      </c>
      <c r="G5367">
        <v>5.7</v>
      </c>
      <c r="H5367">
        <v>0</v>
      </c>
      <c r="I5367">
        <v>13.9</v>
      </c>
      <c r="J5367">
        <v>0</v>
      </c>
      <c r="K5367">
        <v>0</v>
      </c>
    </row>
    <row r="5368" spans="1:11" x14ac:dyDescent="0.3">
      <c r="A5368">
        <v>8</v>
      </c>
      <c r="B5368">
        <v>11</v>
      </c>
      <c r="C5368">
        <v>21</v>
      </c>
      <c r="D5368">
        <v>0</v>
      </c>
      <c r="E5368">
        <v>0</v>
      </c>
      <c r="F5368">
        <v>13.3</v>
      </c>
      <c r="G5368">
        <v>4.5999999999999996</v>
      </c>
      <c r="H5368">
        <v>0</v>
      </c>
      <c r="I5368">
        <v>13.3</v>
      </c>
      <c r="J5368">
        <v>0</v>
      </c>
      <c r="K5368">
        <v>0</v>
      </c>
    </row>
    <row r="5369" spans="1:11" x14ac:dyDescent="0.3">
      <c r="A5369">
        <v>8</v>
      </c>
      <c r="B5369">
        <v>11</v>
      </c>
      <c r="C5369">
        <v>22</v>
      </c>
      <c r="D5369">
        <v>0</v>
      </c>
      <c r="E5369">
        <v>0</v>
      </c>
      <c r="F5369">
        <v>13.3</v>
      </c>
      <c r="G5369">
        <v>4.5999999999999996</v>
      </c>
      <c r="H5369">
        <v>0</v>
      </c>
      <c r="I5369">
        <v>13.3</v>
      </c>
      <c r="J5369">
        <v>0</v>
      </c>
      <c r="K5369">
        <v>0</v>
      </c>
    </row>
    <row r="5370" spans="1:11" x14ac:dyDescent="0.3">
      <c r="A5370">
        <v>8</v>
      </c>
      <c r="B5370">
        <v>11</v>
      </c>
      <c r="C5370">
        <v>23</v>
      </c>
      <c r="D5370">
        <v>0</v>
      </c>
      <c r="E5370">
        <v>0</v>
      </c>
      <c r="F5370">
        <v>12.8</v>
      </c>
      <c r="G5370">
        <v>4.5999999999999996</v>
      </c>
      <c r="H5370">
        <v>0</v>
      </c>
      <c r="I5370">
        <v>12.8</v>
      </c>
      <c r="J5370">
        <v>0</v>
      </c>
      <c r="K5370">
        <v>0</v>
      </c>
    </row>
    <row r="5371" spans="1:11" x14ac:dyDescent="0.3">
      <c r="A5371">
        <v>8</v>
      </c>
      <c r="B5371">
        <v>12</v>
      </c>
      <c r="C5371">
        <v>0</v>
      </c>
      <c r="D5371">
        <v>0</v>
      </c>
      <c r="E5371">
        <v>0</v>
      </c>
      <c r="F5371">
        <v>12.8</v>
      </c>
      <c r="G5371">
        <v>4.0999999999999996</v>
      </c>
      <c r="H5371">
        <v>0</v>
      </c>
      <c r="I5371">
        <v>12.8</v>
      </c>
      <c r="J5371">
        <v>0</v>
      </c>
      <c r="K5371">
        <v>0</v>
      </c>
    </row>
    <row r="5372" spans="1:11" x14ac:dyDescent="0.3">
      <c r="A5372">
        <v>8</v>
      </c>
      <c r="B5372">
        <v>12</v>
      </c>
      <c r="C5372">
        <v>1</v>
      </c>
      <c r="D5372">
        <v>0</v>
      </c>
      <c r="E5372">
        <v>0</v>
      </c>
      <c r="F5372">
        <v>12.8</v>
      </c>
      <c r="G5372">
        <v>3.1</v>
      </c>
      <c r="H5372">
        <v>0</v>
      </c>
      <c r="I5372">
        <v>12.8</v>
      </c>
      <c r="J5372">
        <v>0</v>
      </c>
      <c r="K5372">
        <v>0</v>
      </c>
    </row>
    <row r="5373" spans="1:11" x14ac:dyDescent="0.3">
      <c r="A5373">
        <v>8</v>
      </c>
      <c r="B5373">
        <v>12</v>
      </c>
      <c r="C5373">
        <v>2</v>
      </c>
      <c r="D5373">
        <v>0</v>
      </c>
      <c r="E5373">
        <v>0</v>
      </c>
      <c r="F5373">
        <v>12.8</v>
      </c>
      <c r="G5373">
        <v>4.0999999999999996</v>
      </c>
      <c r="H5373">
        <v>0</v>
      </c>
      <c r="I5373">
        <v>12.8</v>
      </c>
      <c r="J5373">
        <v>0</v>
      </c>
      <c r="K5373">
        <v>0</v>
      </c>
    </row>
    <row r="5374" spans="1:11" x14ac:dyDescent="0.3">
      <c r="A5374">
        <v>8</v>
      </c>
      <c r="B5374">
        <v>12</v>
      </c>
      <c r="C5374">
        <v>3</v>
      </c>
      <c r="D5374">
        <v>0</v>
      </c>
      <c r="E5374">
        <v>0</v>
      </c>
      <c r="F5374">
        <v>12.2</v>
      </c>
      <c r="G5374">
        <v>4.0999999999999996</v>
      </c>
      <c r="H5374">
        <v>0</v>
      </c>
      <c r="I5374">
        <v>12.2</v>
      </c>
      <c r="J5374">
        <v>0</v>
      </c>
      <c r="K5374">
        <v>0</v>
      </c>
    </row>
    <row r="5375" spans="1:11" x14ac:dyDescent="0.3">
      <c r="A5375">
        <v>8</v>
      </c>
      <c r="B5375">
        <v>12</v>
      </c>
      <c r="C5375">
        <v>4</v>
      </c>
      <c r="D5375">
        <v>0</v>
      </c>
      <c r="E5375">
        <v>0</v>
      </c>
      <c r="F5375">
        <v>12.2</v>
      </c>
      <c r="G5375">
        <v>3.6</v>
      </c>
      <c r="H5375">
        <v>0</v>
      </c>
      <c r="I5375">
        <v>12.2</v>
      </c>
      <c r="J5375">
        <v>0</v>
      </c>
      <c r="K5375">
        <v>0</v>
      </c>
    </row>
    <row r="5376" spans="1:11" x14ac:dyDescent="0.3">
      <c r="A5376">
        <v>8</v>
      </c>
      <c r="B5376">
        <v>12</v>
      </c>
      <c r="C5376">
        <v>5</v>
      </c>
      <c r="D5376">
        <v>72</v>
      </c>
      <c r="E5376">
        <v>16</v>
      </c>
      <c r="F5376">
        <v>12.8</v>
      </c>
      <c r="G5376">
        <v>3.1</v>
      </c>
      <c r="H5376">
        <v>12.4</v>
      </c>
      <c r="I5376">
        <v>11.077</v>
      </c>
      <c r="J5376">
        <v>11.183999999999999</v>
      </c>
      <c r="K5376">
        <v>5.415</v>
      </c>
    </row>
    <row r="5377" spans="1:11" x14ac:dyDescent="0.3">
      <c r="A5377">
        <v>8</v>
      </c>
      <c r="B5377">
        <v>12</v>
      </c>
      <c r="C5377">
        <v>6</v>
      </c>
      <c r="D5377">
        <v>263</v>
      </c>
      <c r="E5377">
        <v>62</v>
      </c>
      <c r="F5377">
        <v>13.9</v>
      </c>
      <c r="G5377">
        <v>5.2</v>
      </c>
      <c r="H5377">
        <v>95.32</v>
      </c>
      <c r="I5377">
        <v>14.474</v>
      </c>
      <c r="J5377">
        <v>71.570999999999998</v>
      </c>
      <c r="K5377">
        <v>64.63</v>
      </c>
    </row>
    <row r="5378" spans="1:11" x14ac:dyDescent="0.3">
      <c r="A5378">
        <v>8</v>
      </c>
      <c r="B5378">
        <v>12</v>
      </c>
      <c r="C5378">
        <v>7</v>
      </c>
      <c r="D5378">
        <v>265</v>
      </c>
      <c r="E5378">
        <v>160</v>
      </c>
      <c r="F5378">
        <v>14.4</v>
      </c>
      <c r="G5378">
        <v>5.2</v>
      </c>
      <c r="H5378">
        <v>257.35500000000002</v>
      </c>
      <c r="I5378">
        <v>18.771999999999998</v>
      </c>
      <c r="J5378">
        <v>218.083</v>
      </c>
      <c r="K5378">
        <v>207.785</v>
      </c>
    </row>
    <row r="5379" spans="1:11" x14ac:dyDescent="0.3">
      <c r="A5379">
        <v>8</v>
      </c>
      <c r="B5379">
        <v>12</v>
      </c>
      <c r="C5379">
        <v>8</v>
      </c>
      <c r="D5379">
        <v>13</v>
      </c>
      <c r="E5379">
        <v>217</v>
      </c>
      <c r="F5379">
        <v>14.4</v>
      </c>
      <c r="G5379">
        <v>5.7</v>
      </c>
      <c r="H5379">
        <v>215.81200000000001</v>
      </c>
      <c r="I5379">
        <v>17.998999999999999</v>
      </c>
      <c r="J5379">
        <v>190</v>
      </c>
      <c r="K5379">
        <v>180.40199999999999</v>
      </c>
    </row>
    <row r="5380" spans="1:11" x14ac:dyDescent="0.3">
      <c r="A5380">
        <v>8</v>
      </c>
      <c r="B5380">
        <v>12</v>
      </c>
      <c r="C5380">
        <v>9</v>
      </c>
      <c r="D5380">
        <v>25</v>
      </c>
      <c r="E5380">
        <v>351</v>
      </c>
      <c r="F5380">
        <v>15.6</v>
      </c>
      <c r="G5380">
        <v>7.2</v>
      </c>
      <c r="H5380">
        <v>360.10300000000001</v>
      </c>
      <c r="I5380">
        <v>21.283000000000001</v>
      </c>
      <c r="J5380">
        <v>313.63799999999998</v>
      </c>
      <c r="K5380">
        <v>300.755</v>
      </c>
    </row>
    <row r="5381" spans="1:11" x14ac:dyDescent="0.3">
      <c r="A5381">
        <v>8</v>
      </c>
      <c r="B5381">
        <v>12</v>
      </c>
      <c r="C5381">
        <v>10</v>
      </c>
      <c r="D5381">
        <v>535</v>
      </c>
      <c r="E5381">
        <v>189</v>
      </c>
      <c r="F5381">
        <v>17.2</v>
      </c>
      <c r="G5381">
        <v>7.2</v>
      </c>
      <c r="H5381">
        <v>696.55200000000002</v>
      </c>
      <c r="I5381">
        <v>29.28</v>
      </c>
      <c r="J5381">
        <v>589.71600000000001</v>
      </c>
      <c r="K5381">
        <v>567.61800000000005</v>
      </c>
    </row>
    <row r="5382" spans="1:11" x14ac:dyDescent="0.3">
      <c r="A5382">
        <v>8</v>
      </c>
      <c r="B5382">
        <v>12</v>
      </c>
      <c r="C5382">
        <v>11</v>
      </c>
      <c r="D5382">
        <v>839</v>
      </c>
      <c r="E5382">
        <v>127</v>
      </c>
      <c r="F5382">
        <v>17.8</v>
      </c>
      <c r="G5382">
        <v>8.1999999999999993</v>
      </c>
      <c r="H5382">
        <v>965.01599999999996</v>
      </c>
      <c r="I5382">
        <v>33.902999999999999</v>
      </c>
      <c r="J5382">
        <v>803.99900000000002</v>
      </c>
      <c r="K5382">
        <v>772.95699999999999</v>
      </c>
    </row>
    <row r="5383" spans="1:11" x14ac:dyDescent="0.3">
      <c r="A5383">
        <v>8</v>
      </c>
      <c r="B5383">
        <v>12</v>
      </c>
      <c r="C5383">
        <v>12</v>
      </c>
      <c r="D5383">
        <v>900</v>
      </c>
      <c r="E5383">
        <v>120</v>
      </c>
      <c r="F5383">
        <v>18.899999999999999</v>
      </c>
      <c r="G5383">
        <v>9.3000000000000007</v>
      </c>
      <c r="H5383">
        <v>1031.779</v>
      </c>
      <c r="I5383">
        <v>35.091000000000001</v>
      </c>
      <c r="J5383">
        <v>855.98400000000004</v>
      </c>
      <c r="K5383">
        <v>822.53700000000003</v>
      </c>
    </row>
    <row r="5384" spans="1:11" x14ac:dyDescent="0.3">
      <c r="A5384">
        <v>8</v>
      </c>
      <c r="B5384">
        <v>12</v>
      </c>
      <c r="C5384">
        <v>13</v>
      </c>
      <c r="D5384">
        <v>892</v>
      </c>
      <c r="E5384">
        <v>117</v>
      </c>
      <c r="F5384">
        <v>20</v>
      </c>
      <c r="G5384">
        <v>7.7</v>
      </c>
      <c r="H5384">
        <v>978.27499999999998</v>
      </c>
      <c r="I5384">
        <v>37.478999999999999</v>
      </c>
      <c r="J5384">
        <v>804.35699999999997</v>
      </c>
      <c r="K5384">
        <v>773.3</v>
      </c>
    </row>
    <row r="5385" spans="1:11" x14ac:dyDescent="0.3">
      <c r="A5385">
        <v>8</v>
      </c>
      <c r="B5385">
        <v>12</v>
      </c>
      <c r="C5385">
        <v>14</v>
      </c>
      <c r="D5385">
        <v>870</v>
      </c>
      <c r="E5385">
        <v>110</v>
      </c>
      <c r="F5385">
        <v>20</v>
      </c>
      <c r="G5385">
        <v>8.1999999999999993</v>
      </c>
      <c r="H5385">
        <v>856.48699999999997</v>
      </c>
      <c r="I5385">
        <v>34.658000000000001</v>
      </c>
      <c r="J5385">
        <v>710.37199999999996</v>
      </c>
      <c r="K5385">
        <v>683.43100000000004</v>
      </c>
    </row>
    <row r="5386" spans="1:11" x14ac:dyDescent="0.3">
      <c r="A5386">
        <v>8</v>
      </c>
      <c r="B5386">
        <v>12</v>
      </c>
      <c r="C5386">
        <v>15</v>
      </c>
      <c r="D5386">
        <v>829</v>
      </c>
      <c r="E5386">
        <v>97</v>
      </c>
      <c r="F5386">
        <v>20</v>
      </c>
      <c r="G5386">
        <v>8.1999999999999993</v>
      </c>
      <c r="H5386">
        <v>675.096</v>
      </c>
      <c r="I5386">
        <v>31.439</v>
      </c>
      <c r="J5386">
        <v>562.471</v>
      </c>
      <c r="K5386">
        <v>541.39800000000002</v>
      </c>
    </row>
    <row r="5387" spans="1:11" x14ac:dyDescent="0.3">
      <c r="A5387">
        <v>8</v>
      </c>
      <c r="B5387">
        <v>12</v>
      </c>
      <c r="C5387">
        <v>16</v>
      </c>
      <c r="D5387">
        <v>752</v>
      </c>
      <c r="E5387">
        <v>79</v>
      </c>
      <c r="F5387">
        <v>18.899999999999999</v>
      </c>
      <c r="G5387">
        <v>7.7</v>
      </c>
      <c r="H5387">
        <v>450.97699999999998</v>
      </c>
      <c r="I5387">
        <v>26.625</v>
      </c>
      <c r="J5387">
        <v>371.428</v>
      </c>
      <c r="K5387">
        <v>356.83100000000002</v>
      </c>
    </row>
    <row r="5388" spans="1:11" x14ac:dyDescent="0.3">
      <c r="A5388">
        <v>8</v>
      </c>
      <c r="B5388">
        <v>12</v>
      </c>
      <c r="C5388">
        <v>17</v>
      </c>
      <c r="D5388">
        <v>607</v>
      </c>
      <c r="E5388">
        <v>56</v>
      </c>
      <c r="F5388">
        <v>17.2</v>
      </c>
      <c r="G5388">
        <v>8.1999999999999993</v>
      </c>
      <c r="H5388">
        <v>213.93700000000001</v>
      </c>
      <c r="I5388">
        <v>20.273</v>
      </c>
      <c r="J5388">
        <v>160.28899999999999</v>
      </c>
      <c r="K5388">
        <v>151.40299999999999</v>
      </c>
    </row>
    <row r="5389" spans="1:11" x14ac:dyDescent="0.3">
      <c r="A5389">
        <v>8</v>
      </c>
      <c r="B5389">
        <v>12</v>
      </c>
      <c r="C5389">
        <v>18</v>
      </c>
      <c r="D5389">
        <v>274</v>
      </c>
      <c r="E5389">
        <v>30</v>
      </c>
      <c r="F5389">
        <v>15.6</v>
      </c>
      <c r="G5389">
        <v>6.7</v>
      </c>
      <c r="H5389">
        <v>29.436</v>
      </c>
      <c r="I5389">
        <v>15.204000000000001</v>
      </c>
      <c r="J5389">
        <v>22.280999999999999</v>
      </c>
      <c r="K5389">
        <v>16.306999999999999</v>
      </c>
    </row>
    <row r="5390" spans="1:11" x14ac:dyDescent="0.3">
      <c r="A5390">
        <v>8</v>
      </c>
      <c r="B5390">
        <v>12</v>
      </c>
      <c r="C5390">
        <v>19</v>
      </c>
      <c r="D5390">
        <v>2</v>
      </c>
      <c r="E5390">
        <v>1</v>
      </c>
      <c r="F5390">
        <v>15</v>
      </c>
      <c r="G5390">
        <v>7.2</v>
      </c>
      <c r="H5390">
        <v>0.97</v>
      </c>
      <c r="I5390">
        <v>13.798999999999999</v>
      </c>
      <c r="J5390">
        <v>0.86699999999999999</v>
      </c>
      <c r="K5390">
        <v>0</v>
      </c>
    </row>
    <row r="5391" spans="1:11" x14ac:dyDescent="0.3">
      <c r="A5391">
        <v>8</v>
      </c>
      <c r="B5391">
        <v>12</v>
      </c>
      <c r="C5391">
        <v>20</v>
      </c>
      <c r="D5391">
        <v>0</v>
      </c>
      <c r="E5391">
        <v>0</v>
      </c>
      <c r="F5391">
        <v>15</v>
      </c>
      <c r="G5391">
        <v>6.7</v>
      </c>
      <c r="H5391">
        <v>0</v>
      </c>
      <c r="I5391">
        <v>15</v>
      </c>
      <c r="J5391">
        <v>0</v>
      </c>
      <c r="K5391">
        <v>0</v>
      </c>
    </row>
    <row r="5392" spans="1:11" x14ac:dyDescent="0.3">
      <c r="A5392">
        <v>8</v>
      </c>
      <c r="B5392">
        <v>12</v>
      </c>
      <c r="C5392">
        <v>21</v>
      </c>
      <c r="D5392">
        <v>0</v>
      </c>
      <c r="E5392">
        <v>0</v>
      </c>
      <c r="F5392">
        <v>14.4</v>
      </c>
      <c r="G5392">
        <v>6.2</v>
      </c>
      <c r="H5392">
        <v>0</v>
      </c>
      <c r="I5392">
        <v>14.4</v>
      </c>
      <c r="J5392">
        <v>0</v>
      </c>
      <c r="K5392">
        <v>0</v>
      </c>
    </row>
    <row r="5393" spans="1:11" x14ac:dyDescent="0.3">
      <c r="A5393">
        <v>8</v>
      </c>
      <c r="B5393">
        <v>12</v>
      </c>
      <c r="C5393">
        <v>22</v>
      </c>
      <c r="D5393">
        <v>0</v>
      </c>
      <c r="E5393">
        <v>0</v>
      </c>
      <c r="F5393">
        <v>14.4</v>
      </c>
      <c r="G5393">
        <v>5.7</v>
      </c>
      <c r="H5393">
        <v>0</v>
      </c>
      <c r="I5393">
        <v>14.4</v>
      </c>
      <c r="J5393">
        <v>0</v>
      </c>
      <c r="K5393">
        <v>0</v>
      </c>
    </row>
    <row r="5394" spans="1:11" x14ac:dyDescent="0.3">
      <c r="A5394">
        <v>8</v>
      </c>
      <c r="B5394">
        <v>12</v>
      </c>
      <c r="C5394">
        <v>23</v>
      </c>
      <c r="D5394">
        <v>0</v>
      </c>
      <c r="E5394">
        <v>0</v>
      </c>
      <c r="F5394">
        <v>13.9</v>
      </c>
      <c r="G5394">
        <v>3.1</v>
      </c>
      <c r="H5394">
        <v>0</v>
      </c>
      <c r="I5394">
        <v>13.9</v>
      </c>
      <c r="J5394">
        <v>0</v>
      </c>
      <c r="K5394">
        <v>0</v>
      </c>
    </row>
    <row r="5395" spans="1:11" x14ac:dyDescent="0.3">
      <c r="A5395">
        <v>8</v>
      </c>
      <c r="B5395">
        <v>13</v>
      </c>
      <c r="C5395">
        <v>0</v>
      </c>
      <c r="D5395">
        <v>0</v>
      </c>
      <c r="E5395">
        <v>0</v>
      </c>
      <c r="F5395">
        <v>13.3</v>
      </c>
      <c r="G5395">
        <v>4.5999999999999996</v>
      </c>
      <c r="H5395">
        <v>0</v>
      </c>
      <c r="I5395">
        <v>13.3</v>
      </c>
      <c r="J5395">
        <v>0</v>
      </c>
      <c r="K5395">
        <v>0</v>
      </c>
    </row>
    <row r="5396" spans="1:11" x14ac:dyDescent="0.3">
      <c r="A5396">
        <v>8</v>
      </c>
      <c r="B5396">
        <v>13</v>
      </c>
      <c r="C5396">
        <v>1</v>
      </c>
      <c r="D5396">
        <v>0</v>
      </c>
      <c r="E5396">
        <v>0</v>
      </c>
      <c r="F5396">
        <v>12.8</v>
      </c>
      <c r="G5396">
        <v>3.1</v>
      </c>
      <c r="H5396">
        <v>0</v>
      </c>
      <c r="I5396">
        <v>12.8</v>
      </c>
      <c r="J5396">
        <v>0</v>
      </c>
      <c r="K5396">
        <v>0</v>
      </c>
    </row>
    <row r="5397" spans="1:11" x14ac:dyDescent="0.3">
      <c r="A5397">
        <v>8</v>
      </c>
      <c r="B5397">
        <v>13</v>
      </c>
      <c r="C5397">
        <v>2</v>
      </c>
      <c r="D5397">
        <v>0</v>
      </c>
      <c r="E5397">
        <v>0</v>
      </c>
      <c r="F5397">
        <v>12.2</v>
      </c>
      <c r="G5397">
        <v>2.1</v>
      </c>
      <c r="H5397">
        <v>0</v>
      </c>
      <c r="I5397">
        <v>12.2</v>
      </c>
      <c r="J5397">
        <v>0</v>
      </c>
      <c r="K5397">
        <v>0</v>
      </c>
    </row>
    <row r="5398" spans="1:11" x14ac:dyDescent="0.3">
      <c r="A5398">
        <v>8</v>
      </c>
      <c r="B5398">
        <v>13</v>
      </c>
      <c r="C5398">
        <v>3</v>
      </c>
      <c r="D5398">
        <v>0</v>
      </c>
      <c r="E5398">
        <v>0</v>
      </c>
      <c r="F5398">
        <v>12.2</v>
      </c>
      <c r="G5398">
        <v>3.1</v>
      </c>
      <c r="H5398">
        <v>0</v>
      </c>
      <c r="I5398">
        <v>12.2</v>
      </c>
      <c r="J5398">
        <v>0</v>
      </c>
      <c r="K5398">
        <v>0</v>
      </c>
    </row>
    <row r="5399" spans="1:11" x14ac:dyDescent="0.3">
      <c r="A5399">
        <v>8</v>
      </c>
      <c r="B5399">
        <v>13</v>
      </c>
      <c r="C5399">
        <v>4</v>
      </c>
      <c r="D5399">
        <v>0</v>
      </c>
      <c r="E5399">
        <v>0</v>
      </c>
      <c r="F5399">
        <v>12.8</v>
      </c>
      <c r="G5399">
        <v>5.2</v>
      </c>
      <c r="H5399">
        <v>0</v>
      </c>
      <c r="I5399">
        <v>12.8</v>
      </c>
      <c r="J5399">
        <v>0</v>
      </c>
      <c r="K5399">
        <v>0</v>
      </c>
    </row>
    <row r="5400" spans="1:11" x14ac:dyDescent="0.3">
      <c r="A5400">
        <v>8</v>
      </c>
      <c r="B5400">
        <v>13</v>
      </c>
      <c r="C5400">
        <v>5</v>
      </c>
      <c r="D5400">
        <v>40</v>
      </c>
      <c r="E5400">
        <v>16</v>
      </c>
      <c r="F5400">
        <v>12.8</v>
      </c>
      <c r="G5400">
        <v>5.2</v>
      </c>
      <c r="H5400">
        <v>13.598000000000001</v>
      </c>
      <c r="I5400">
        <v>11.51</v>
      </c>
      <c r="J5400">
        <v>12.247</v>
      </c>
      <c r="K5400">
        <v>6.4580000000000002</v>
      </c>
    </row>
    <row r="5401" spans="1:11" x14ac:dyDescent="0.3">
      <c r="A5401">
        <v>8</v>
      </c>
      <c r="B5401">
        <v>13</v>
      </c>
      <c r="C5401">
        <v>6</v>
      </c>
      <c r="D5401">
        <v>351</v>
      </c>
      <c r="E5401">
        <v>53</v>
      </c>
      <c r="F5401">
        <v>13.9</v>
      </c>
      <c r="G5401">
        <v>6.2</v>
      </c>
      <c r="H5401">
        <v>100.09699999999999</v>
      </c>
      <c r="I5401">
        <v>14.528</v>
      </c>
      <c r="J5401">
        <v>71.335999999999999</v>
      </c>
      <c r="K5401">
        <v>64.400999999999996</v>
      </c>
    </row>
    <row r="5402" spans="1:11" x14ac:dyDescent="0.3">
      <c r="A5402">
        <v>8</v>
      </c>
      <c r="B5402">
        <v>13</v>
      </c>
      <c r="C5402">
        <v>7</v>
      </c>
      <c r="D5402">
        <v>640</v>
      </c>
      <c r="E5402">
        <v>81</v>
      </c>
      <c r="F5402">
        <v>15.6</v>
      </c>
      <c r="G5402">
        <v>6.7</v>
      </c>
      <c r="H5402">
        <v>326.28500000000003</v>
      </c>
      <c r="I5402">
        <v>20.707000000000001</v>
      </c>
      <c r="J5402">
        <v>265.435</v>
      </c>
      <c r="K5402">
        <v>253.89500000000001</v>
      </c>
    </row>
    <row r="5403" spans="1:11" x14ac:dyDescent="0.3">
      <c r="A5403">
        <v>8</v>
      </c>
      <c r="B5403">
        <v>13</v>
      </c>
      <c r="C5403">
        <v>8</v>
      </c>
      <c r="D5403">
        <v>754</v>
      </c>
      <c r="E5403">
        <v>107</v>
      </c>
      <c r="F5403">
        <v>16.7</v>
      </c>
      <c r="G5403">
        <v>7.7</v>
      </c>
      <c r="H5403">
        <v>564.12400000000002</v>
      </c>
      <c r="I5403">
        <v>25.902999999999999</v>
      </c>
      <c r="J5403">
        <v>475.35399999999998</v>
      </c>
      <c r="K5403">
        <v>457.38799999999998</v>
      </c>
    </row>
    <row r="5404" spans="1:11" x14ac:dyDescent="0.3">
      <c r="A5404">
        <v>8</v>
      </c>
      <c r="B5404">
        <v>13</v>
      </c>
      <c r="C5404">
        <v>9</v>
      </c>
      <c r="D5404">
        <v>828</v>
      </c>
      <c r="E5404">
        <v>126</v>
      </c>
      <c r="F5404">
        <v>16.7</v>
      </c>
      <c r="G5404">
        <v>7.7</v>
      </c>
      <c r="H5404">
        <v>781.37199999999996</v>
      </c>
      <c r="I5404">
        <v>30.045999999999999</v>
      </c>
      <c r="J5404">
        <v>657.53800000000001</v>
      </c>
      <c r="K5404">
        <v>632.779</v>
      </c>
    </row>
    <row r="5405" spans="1:11" x14ac:dyDescent="0.3">
      <c r="A5405">
        <v>8</v>
      </c>
      <c r="B5405">
        <v>13</v>
      </c>
      <c r="C5405">
        <v>10</v>
      </c>
      <c r="D5405">
        <v>859</v>
      </c>
      <c r="E5405">
        <v>138</v>
      </c>
      <c r="F5405">
        <v>18.3</v>
      </c>
      <c r="G5405">
        <v>9.3000000000000007</v>
      </c>
      <c r="H5405">
        <v>929.67700000000002</v>
      </c>
      <c r="I5405">
        <v>32.686</v>
      </c>
      <c r="J5405">
        <v>777.46500000000003</v>
      </c>
      <c r="K5405">
        <v>747.61599999999999</v>
      </c>
    </row>
    <row r="5406" spans="1:11" x14ac:dyDescent="0.3">
      <c r="A5406">
        <v>8</v>
      </c>
      <c r="B5406">
        <v>13</v>
      </c>
      <c r="C5406">
        <v>11</v>
      </c>
      <c r="D5406">
        <v>874</v>
      </c>
      <c r="E5406">
        <v>145</v>
      </c>
      <c r="F5406">
        <v>19.399999999999999</v>
      </c>
      <c r="G5406">
        <v>7.7</v>
      </c>
      <c r="H5406">
        <v>1017.943</v>
      </c>
      <c r="I5406">
        <v>37.426000000000002</v>
      </c>
      <c r="J5406">
        <v>837.30100000000004</v>
      </c>
      <c r="K5406">
        <v>804.72900000000004</v>
      </c>
    </row>
    <row r="5407" spans="1:11" x14ac:dyDescent="0.3">
      <c r="A5407">
        <v>8</v>
      </c>
      <c r="B5407">
        <v>13</v>
      </c>
      <c r="C5407">
        <v>12</v>
      </c>
      <c r="D5407">
        <v>879</v>
      </c>
      <c r="E5407">
        <v>146</v>
      </c>
      <c r="F5407">
        <v>20.6</v>
      </c>
      <c r="G5407">
        <v>8.8000000000000007</v>
      </c>
      <c r="H5407">
        <v>1037.192</v>
      </c>
      <c r="I5407">
        <v>37.567</v>
      </c>
      <c r="J5407">
        <v>852.74400000000003</v>
      </c>
      <c r="K5407">
        <v>819.44899999999996</v>
      </c>
    </row>
    <row r="5408" spans="1:11" x14ac:dyDescent="0.3">
      <c r="A5408">
        <v>8</v>
      </c>
      <c r="B5408">
        <v>13</v>
      </c>
      <c r="C5408">
        <v>13</v>
      </c>
      <c r="D5408">
        <v>868</v>
      </c>
      <c r="E5408">
        <v>142</v>
      </c>
      <c r="F5408">
        <v>21.7</v>
      </c>
      <c r="G5408">
        <v>9.3000000000000007</v>
      </c>
      <c r="H5408">
        <v>980.59900000000005</v>
      </c>
      <c r="I5408">
        <v>37.213999999999999</v>
      </c>
      <c r="J5408">
        <v>807.053</v>
      </c>
      <c r="K5408">
        <v>775.87300000000005</v>
      </c>
    </row>
    <row r="5409" spans="1:11" x14ac:dyDescent="0.3">
      <c r="A5409">
        <v>8</v>
      </c>
      <c r="B5409">
        <v>13</v>
      </c>
      <c r="C5409">
        <v>14</v>
      </c>
      <c r="D5409">
        <v>843</v>
      </c>
      <c r="E5409">
        <v>133</v>
      </c>
      <c r="F5409">
        <v>21.1</v>
      </c>
      <c r="G5409">
        <v>10.8</v>
      </c>
      <c r="H5409">
        <v>861.17499999999995</v>
      </c>
      <c r="I5409">
        <v>33.363999999999997</v>
      </c>
      <c r="J5409">
        <v>717.64499999999998</v>
      </c>
      <c r="K5409">
        <v>690.39599999999996</v>
      </c>
    </row>
    <row r="5410" spans="1:11" x14ac:dyDescent="0.3">
      <c r="A5410">
        <v>8</v>
      </c>
      <c r="B5410">
        <v>13</v>
      </c>
      <c r="C5410">
        <v>15</v>
      </c>
      <c r="D5410">
        <v>797</v>
      </c>
      <c r="E5410">
        <v>117</v>
      </c>
      <c r="F5410">
        <v>20.6</v>
      </c>
      <c r="G5410">
        <v>9.3000000000000007</v>
      </c>
      <c r="H5410">
        <v>675.06200000000001</v>
      </c>
      <c r="I5410">
        <v>31.122</v>
      </c>
      <c r="J5410">
        <v>563.23599999999999</v>
      </c>
      <c r="K5410">
        <v>542.13499999999999</v>
      </c>
    </row>
    <row r="5411" spans="1:11" x14ac:dyDescent="0.3">
      <c r="A5411">
        <v>8</v>
      </c>
      <c r="B5411">
        <v>13</v>
      </c>
      <c r="C5411">
        <v>16</v>
      </c>
      <c r="D5411">
        <v>709</v>
      </c>
      <c r="E5411">
        <v>95</v>
      </c>
      <c r="F5411">
        <v>20</v>
      </c>
      <c r="G5411">
        <v>8.1999999999999993</v>
      </c>
      <c r="H5411">
        <v>444.91500000000002</v>
      </c>
      <c r="I5411">
        <v>27.314</v>
      </c>
      <c r="J5411">
        <v>366.06700000000001</v>
      </c>
      <c r="K5411">
        <v>351.63400000000001</v>
      </c>
    </row>
    <row r="5412" spans="1:11" x14ac:dyDescent="0.3">
      <c r="A5412">
        <v>8</v>
      </c>
      <c r="B5412">
        <v>13</v>
      </c>
      <c r="C5412">
        <v>17</v>
      </c>
      <c r="D5412">
        <v>544</v>
      </c>
      <c r="E5412">
        <v>67</v>
      </c>
      <c r="F5412">
        <v>18.899999999999999</v>
      </c>
      <c r="G5412">
        <v>8.1999999999999993</v>
      </c>
      <c r="H5412">
        <v>206.49100000000001</v>
      </c>
      <c r="I5412">
        <v>21.863</v>
      </c>
      <c r="J5412">
        <v>155.58699999999999</v>
      </c>
      <c r="K5412">
        <v>146.81</v>
      </c>
    </row>
    <row r="5413" spans="1:11" x14ac:dyDescent="0.3">
      <c r="A5413">
        <v>8</v>
      </c>
      <c r="B5413">
        <v>13</v>
      </c>
      <c r="C5413">
        <v>18</v>
      </c>
      <c r="D5413">
        <v>195</v>
      </c>
      <c r="E5413">
        <v>32</v>
      </c>
      <c r="F5413">
        <v>17.2</v>
      </c>
      <c r="G5413">
        <v>8.1999999999999993</v>
      </c>
      <c r="H5413">
        <v>29.01</v>
      </c>
      <c r="I5413">
        <v>16.824999999999999</v>
      </c>
      <c r="J5413">
        <v>23.212</v>
      </c>
      <c r="K5413">
        <v>17.22</v>
      </c>
    </row>
    <row r="5414" spans="1:11" x14ac:dyDescent="0.3">
      <c r="A5414">
        <v>8</v>
      </c>
      <c r="B5414">
        <v>13</v>
      </c>
      <c r="C5414">
        <v>19</v>
      </c>
      <c r="D5414">
        <v>1</v>
      </c>
      <c r="E5414">
        <v>1</v>
      </c>
      <c r="F5414">
        <v>16.100000000000001</v>
      </c>
      <c r="G5414">
        <v>8.8000000000000007</v>
      </c>
      <c r="H5414">
        <v>0.97</v>
      </c>
      <c r="I5414">
        <v>15.058</v>
      </c>
      <c r="J5414">
        <v>0.86299999999999999</v>
      </c>
      <c r="K5414">
        <v>0</v>
      </c>
    </row>
    <row r="5415" spans="1:11" x14ac:dyDescent="0.3">
      <c r="A5415">
        <v>8</v>
      </c>
      <c r="B5415">
        <v>13</v>
      </c>
      <c r="C5415">
        <v>20</v>
      </c>
      <c r="D5415">
        <v>0</v>
      </c>
      <c r="E5415">
        <v>0</v>
      </c>
      <c r="F5415">
        <v>15</v>
      </c>
      <c r="G5415">
        <v>5.2</v>
      </c>
      <c r="H5415">
        <v>0</v>
      </c>
      <c r="I5415">
        <v>15</v>
      </c>
      <c r="J5415">
        <v>0</v>
      </c>
      <c r="K5415">
        <v>0</v>
      </c>
    </row>
    <row r="5416" spans="1:11" x14ac:dyDescent="0.3">
      <c r="A5416">
        <v>8</v>
      </c>
      <c r="B5416">
        <v>13</v>
      </c>
      <c r="C5416">
        <v>21</v>
      </c>
      <c r="D5416">
        <v>0</v>
      </c>
      <c r="E5416">
        <v>0</v>
      </c>
      <c r="F5416">
        <v>14.4</v>
      </c>
      <c r="G5416">
        <v>9.3000000000000007</v>
      </c>
      <c r="H5416">
        <v>0</v>
      </c>
      <c r="I5416">
        <v>14.4</v>
      </c>
      <c r="J5416">
        <v>0</v>
      </c>
      <c r="K5416">
        <v>0</v>
      </c>
    </row>
    <row r="5417" spans="1:11" x14ac:dyDescent="0.3">
      <c r="A5417">
        <v>8</v>
      </c>
      <c r="B5417">
        <v>13</v>
      </c>
      <c r="C5417">
        <v>22</v>
      </c>
      <c r="D5417">
        <v>0</v>
      </c>
      <c r="E5417">
        <v>0</v>
      </c>
      <c r="F5417">
        <v>13.3</v>
      </c>
      <c r="G5417">
        <v>5.2</v>
      </c>
      <c r="H5417">
        <v>0</v>
      </c>
      <c r="I5417">
        <v>13.3</v>
      </c>
      <c r="J5417">
        <v>0</v>
      </c>
      <c r="K5417">
        <v>0</v>
      </c>
    </row>
    <row r="5418" spans="1:11" x14ac:dyDescent="0.3">
      <c r="A5418">
        <v>8</v>
      </c>
      <c r="B5418">
        <v>13</v>
      </c>
      <c r="C5418">
        <v>23</v>
      </c>
      <c r="D5418">
        <v>0</v>
      </c>
      <c r="E5418">
        <v>0</v>
      </c>
      <c r="F5418">
        <v>13.3</v>
      </c>
      <c r="G5418">
        <v>3.6</v>
      </c>
      <c r="H5418">
        <v>0</v>
      </c>
      <c r="I5418">
        <v>13.3</v>
      </c>
      <c r="J5418">
        <v>0</v>
      </c>
      <c r="K5418">
        <v>0</v>
      </c>
    </row>
    <row r="5419" spans="1:11" x14ac:dyDescent="0.3">
      <c r="A5419">
        <v>8</v>
      </c>
      <c r="B5419">
        <v>14</v>
      </c>
      <c r="C5419">
        <v>0</v>
      </c>
      <c r="D5419">
        <v>0</v>
      </c>
      <c r="E5419">
        <v>0</v>
      </c>
      <c r="F5419">
        <v>12.8</v>
      </c>
      <c r="G5419">
        <v>2.6</v>
      </c>
      <c r="H5419">
        <v>0</v>
      </c>
      <c r="I5419">
        <v>12.8</v>
      </c>
      <c r="J5419">
        <v>0</v>
      </c>
      <c r="K5419">
        <v>0</v>
      </c>
    </row>
    <row r="5420" spans="1:11" x14ac:dyDescent="0.3">
      <c r="A5420">
        <v>8</v>
      </c>
      <c r="B5420">
        <v>14</v>
      </c>
      <c r="C5420">
        <v>1</v>
      </c>
      <c r="D5420">
        <v>0</v>
      </c>
      <c r="E5420">
        <v>0</v>
      </c>
      <c r="F5420">
        <v>12.2</v>
      </c>
      <c r="G5420">
        <v>3.1</v>
      </c>
      <c r="H5420">
        <v>0</v>
      </c>
      <c r="I5420">
        <v>12.2</v>
      </c>
      <c r="J5420">
        <v>0</v>
      </c>
      <c r="K5420">
        <v>0</v>
      </c>
    </row>
    <row r="5421" spans="1:11" x14ac:dyDescent="0.3">
      <c r="A5421">
        <v>8</v>
      </c>
      <c r="B5421">
        <v>14</v>
      </c>
      <c r="C5421">
        <v>2</v>
      </c>
      <c r="D5421">
        <v>0</v>
      </c>
      <c r="E5421">
        <v>0</v>
      </c>
      <c r="F5421">
        <v>12.2</v>
      </c>
      <c r="G5421">
        <v>2.6</v>
      </c>
      <c r="H5421">
        <v>0</v>
      </c>
      <c r="I5421">
        <v>12.2</v>
      </c>
      <c r="J5421">
        <v>0</v>
      </c>
      <c r="K5421">
        <v>0</v>
      </c>
    </row>
    <row r="5422" spans="1:11" x14ac:dyDescent="0.3">
      <c r="A5422">
        <v>8</v>
      </c>
      <c r="B5422">
        <v>14</v>
      </c>
      <c r="C5422">
        <v>3</v>
      </c>
      <c r="D5422">
        <v>0</v>
      </c>
      <c r="E5422">
        <v>0</v>
      </c>
      <c r="F5422">
        <v>11.7</v>
      </c>
      <c r="G5422">
        <v>2.6</v>
      </c>
      <c r="H5422">
        <v>0</v>
      </c>
      <c r="I5422">
        <v>11.7</v>
      </c>
      <c r="J5422">
        <v>0</v>
      </c>
      <c r="K5422">
        <v>0</v>
      </c>
    </row>
    <row r="5423" spans="1:11" x14ac:dyDescent="0.3">
      <c r="A5423">
        <v>8</v>
      </c>
      <c r="B5423">
        <v>14</v>
      </c>
      <c r="C5423">
        <v>4</v>
      </c>
      <c r="D5423">
        <v>0</v>
      </c>
      <c r="E5423">
        <v>0</v>
      </c>
      <c r="F5423">
        <v>11.7</v>
      </c>
      <c r="G5423">
        <v>1.5</v>
      </c>
      <c r="H5423">
        <v>0</v>
      </c>
      <c r="I5423">
        <v>11.7</v>
      </c>
      <c r="J5423">
        <v>0</v>
      </c>
      <c r="K5423">
        <v>0</v>
      </c>
    </row>
    <row r="5424" spans="1:11" x14ac:dyDescent="0.3">
      <c r="A5424">
        <v>8</v>
      </c>
      <c r="B5424">
        <v>14</v>
      </c>
      <c r="C5424">
        <v>5</v>
      </c>
      <c r="D5424">
        <v>63</v>
      </c>
      <c r="E5424">
        <v>15</v>
      </c>
      <c r="F5424">
        <v>11.7</v>
      </c>
      <c r="G5424">
        <v>3.1</v>
      </c>
      <c r="H5424">
        <v>12.79</v>
      </c>
      <c r="I5424">
        <v>9.9649999999999999</v>
      </c>
      <c r="J5424">
        <v>11.577999999999999</v>
      </c>
      <c r="K5424">
        <v>5.8019999999999996</v>
      </c>
    </row>
    <row r="5425" spans="1:11" x14ac:dyDescent="0.3">
      <c r="A5425">
        <v>8</v>
      </c>
      <c r="B5425">
        <v>14</v>
      </c>
      <c r="C5425">
        <v>6</v>
      </c>
      <c r="D5425">
        <v>465</v>
      </c>
      <c r="E5425">
        <v>45</v>
      </c>
      <c r="F5425">
        <v>13.9</v>
      </c>
      <c r="G5425">
        <v>2.6</v>
      </c>
      <c r="H5425">
        <v>108.386</v>
      </c>
      <c r="I5425">
        <v>14.986000000000001</v>
      </c>
      <c r="J5425">
        <v>72.811999999999998</v>
      </c>
      <c r="K5425">
        <v>65.846999999999994</v>
      </c>
    </row>
    <row r="5426" spans="1:11" x14ac:dyDescent="0.3">
      <c r="A5426">
        <v>8</v>
      </c>
      <c r="B5426">
        <v>14</v>
      </c>
      <c r="C5426">
        <v>7</v>
      </c>
      <c r="D5426">
        <v>690</v>
      </c>
      <c r="E5426">
        <v>69</v>
      </c>
      <c r="F5426">
        <v>17.8</v>
      </c>
      <c r="G5426">
        <v>1.5</v>
      </c>
      <c r="H5426">
        <v>333.66899999999998</v>
      </c>
      <c r="I5426">
        <v>27.193000000000001</v>
      </c>
      <c r="J5426">
        <v>264.28399999999999</v>
      </c>
      <c r="K5426">
        <v>252.77500000000001</v>
      </c>
    </row>
    <row r="5427" spans="1:11" x14ac:dyDescent="0.3">
      <c r="A5427">
        <v>8</v>
      </c>
      <c r="B5427">
        <v>14</v>
      </c>
      <c r="C5427">
        <v>8</v>
      </c>
      <c r="D5427">
        <v>798</v>
      </c>
      <c r="E5427">
        <v>91</v>
      </c>
      <c r="F5427">
        <v>19.399999999999999</v>
      </c>
      <c r="G5427">
        <v>2.6</v>
      </c>
      <c r="H5427">
        <v>573.79600000000005</v>
      </c>
      <c r="I5427">
        <v>35.042999999999999</v>
      </c>
      <c r="J5427">
        <v>467.64699999999999</v>
      </c>
      <c r="K5427">
        <v>449.94400000000002</v>
      </c>
    </row>
    <row r="5428" spans="1:11" x14ac:dyDescent="0.3">
      <c r="A5428">
        <v>8</v>
      </c>
      <c r="B5428">
        <v>14</v>
      </c>
      <c r="C5428">
        <v>9</v>
      </c>
      <c r="D5428">
        <v>856</v>
      </c>
      <c r="E5428">
        <v>106</v>
      </c>
      <c r="F5428">
        <v>21.1</v>
      </c>
      <c r="G5428">
        <v>3.1</v>
      </c>
      <c r="H5428">
        <v>779.10500000000002</v>
      </c>
      <c r="I5428">
        <v>41.997</v>
      </c>
      <c r="J5428">
        <v>627.62099999999998</v>
      </c>
      <c r="K5428">
        <v>604.05499999999995</v>
      </c>
    </row>
    <row r="5429" spans="1:11" x14ac:dyDescent="0.3">
      <c r="A5429">
        <v>8</v>
      </c>
      <c r="B5429">
        <v>14</v>
      </c>
      <c r="C5429">
        <v>10</v>
      </c>
      <c r="D5429">
        <v>891</v>
      </c>
      <c r="E5429">
        <v>117</v>
      </c>
      <c r="F5429">
        <v>23.9</v>
      </c>
      <c r="G5429">
        <v>3.1</v>
      </c>
      <c r="H5429">
        <v>937.39499999999998</v>
      </c>
      <c r="I5429">
        <v>49.347000000000001</v>
      </c>
      <c r="J5429">
        <v>736.928</v>
      </c>
      <c r="K5429">
        <v>708.85500000000002</v>
      </c>
    </row>
    <row r="5430" spans="1:11" x14ac:dyDescent="0.3">
      <c r="A5430">
        <v>8</v>
      </c>
      <c r="B5430">
        <v>14</v>
      </c>
      <c r="C5430">
        <v>11</v>
      </c>
      <c r="D5430">
        <v>910</v>
      </c>
      <c r="E5430">
        <v>122</v>
      </c>
      <c r="F5430">
        <v>25.6</v>
      </c>
      <c r="G5430">
        <v>3.1</v>
      </c>
      <c r="H5430">
        <v>1029.9849999999999</v>
      </c>
      <c r="I5430">
        <v>53.746000000000002</v>
      </c>
      <c r="J5430">
        <v>796.61</v>
      </c>
      <c r="K5430">
        <v>765.90300000000002</v>
      </c>
    </row>
    <row r="5431" spans="1:11" x14ac:dyDescent="0.3">
      <c r="A5431">
        <v>8</v>
      </c>
      <c r="B5431">
        <v>14</v>
      </c>
      <c r="C5431">
        <v>12</v>
      </c>
      <c r="D5431">
        <v>912</v>
      </c>
      <c r="E5431">
        <v>123</v>
      </c>
      <c r="F5431">
        <v>28.3</v>
      </c>
      <c r="G5431">
        <v>5.2</v>
      </c>
      <c r="H5431">
        <v>1046.627</v>
      </c>
      <c r="I5431">
        <v>52.042000000000002</v>
      </c>
      <c r="J5431">
        <v>814.899</v>
      </c>
      <c r="K5431">
        <v>783.36099999999999</v>
      </c>
    </row>
    <row r="5432" spans="1:11" x14ac:dyDescent="0.3">
      <c r="A5432">
        <v>8</v>
      </c>
      <c r="B5432">
        <v>14</v>
      </c>
      <c r="C5432">
        <v>13</v>
      </c>
      <c r="D5432">
        <v>901</v>
      </c>
      <c r="E5432">
        <v>120</v>
      </c>
      <c r="F5432">
        <v>26.7</v>
      </c>
      <c r="G5432">
        <v>7.7</v>
      </c>
      <c r="H5432">
        <v>989.22199999999998</v>
      </c>
      <c r="I5432">
        <v>44.49</v>
      </c>
      <c r="J5432">
        <v>792.48199999999997</v>
      </c>
      <c r="K5432">
        <v>761.96100000000001</v>
      </c>
    </row>
    <row r="5433" spans="1:11" x14ac:dyDescent="0.3">
      <c r="A5433">
        <v>8</v>
      </c>
      <c r="B5433">
        <v>14</v>
      </c>
      <c r="C5433">
        <v>14</v>
      </c>
      <c r="D5433">
        <v>879</v>
      </c>
      <c r="E5433">
        <v>112</v>
      </c>
      <c r="F5433">
        <v>23.9</v>
      </c>
      <c r="G5433">
        <v>9.8000000000000007</v>
      </c>
      <c r="H5433">
        <v>864.86400000000003</v>
      </c>
      <c r="I5433">
        <v>37.118000000000002</v>
      </c>
      <c r="J5433">
        <v>710.90099999999995</v>
      </c>
      <c r="K5433">
        <v>683.93799999999999</v>
      </c>
    </row>
    <row r="5434" spans="1:11" x14ac:dyDescent="0.3">
      <c r="A5434">
        <v>8</v>
      </c>
      <c r="B5434">
        <v>14</v>
      </c>
      <c r="C5434">
        <v>15</v>
      </c>
      <c r="D5434">
        <v>833</v>
      </c>
      <c r="E5434">
        <v>99</v>
      </c>
      <c r="F5434">
        <v>22.2</v>
      </c>
      <c r="G5434">
        <v>10.8</v>
      </c>
      <c r="H5434">
        <v>680.178</v>
      </c>
      <c r="I5434">
        <v>31.797000000000001</v>
      </c>
      <c r="J5434">
        <v>565.90700000000004</v>
      </c>
      <c r="K5434">
        <v>544.70600000000002</v>
      </c>
    </row>
    <row r="5435" spans="1:11" x14ac:dyDescent="0.3">
      <c r="A5435">
        <v>8</v>
      </c>
      <c r="B5435">
        <v>14</v>
      </c>
      <c r="C5435">
        <v>16</v>
      </c>
      <c r="D5435">
        <v>752</v>
      </c>
      <c r="E5435">
        <v>80</v>
      </c>
      <c r="F5435">
        <v>22.2</v>
      </c>
      <c r="G5435">
        <v>3.6</v>
      </c>
      <c r="H5435">
        <v>449.73599999999999</v>
      </c>
      <c r="I5435">
        <v>34.234999999999999</v>
      </c>
      <c r="J5435">
        <v>360.23599999999999</v>
      </c>
      <c r="K5435">
        <v>345.98</v>
      </c>
    </row>
    <row r="5436" spans="1:11" x14ac:dyDescent="0.3">
      <c r="A5436">
        <v>8</v>
      </c>
      <c r="B5436">
        <v>14</v>
      </c>
      <c r="C5436">
        <v>17</v>
      </c>
      <c r="D5436">
        <v>599</v>
      </c>
      <c r="E5436">
        <v>57</v>
      </c>
      <c r="F5436">
        <v>21.1</v>
      </c>
      <c r="G5436">
        <v>7.7</v>
      </c>
      <c r="H5436">
        <v>209.61</v>
      </c>
      <c r="I5436">
        <v>24.3</v>
      </c>
      <c r="J5436">
        <v>154.43799999999999</v>
      </c>
      <c r="K5436">
        <v>145.68799999999999</v>
      </c>
    </row>
    <row r="5437" spans="1:11" x14ac:dyDescent="0.3">
      <c r="A5437">
        <v>8</v>
      </c>
      <c r="B5437">
        <v>14</v>
      </c>
      <c r="C5437">
        <v>18</v>
      </c>
      <c r="D5437">
        <v>249</v>
      </c>
      <c r="E5437">
        <v>29</v>
      </c>
      <c r="F5437">
        <v>18.3</v>
      </c>
      <c r="G5437">
        <v>7.2</v>
      </c>
      <c r="H5437">
        <v>27.001999999999999</v>
      </c>
      <c r="I5437">
        <v>17.896000000000001</v>
      </c>
      <c r="J5437">
        <v>21.047999999999998</v>
      </c>
      <c r="K5437">
        <v>15.096</v>
      </c>
    </row>
    <row r="5438" spans="1:11" x14ac:dyDescent="0.3">
      <c r="A5438">
        <v>8</v>
      </c>
      <c r="B5438">
        <v>14</v>
      </c>
      <c r="C5438">
        <v>19</v>
      </c>
      <c r="D5438">
        <v>1</v>
      </c>
      <c r="E5438">
        <v>1</v>
      </c>
      <c r="F5438">
        <v>16.100000000000001</v>
      </c>
      <c r="G5438">
        <v>6.7</v>
      </c>
      <c r="H5438">
        <v>0</v>
      </c>
      <c r="I5438">
        <v>16.100000000000001</v>
      </c>
      <c r="J5438">
        <v>0</v>
      </c>
      <c r="K5438">
        <v>0</v>
      </c>
    </row>
    <row r="5439" spans="1:11" x14ac:dyDescent="0.3">
      <c r="A5439">
        <v>8</v>
      </c>
      <c r="B5439">
        <v>14</v>
      </c>
      <c r="C5439">
        <v>20</v>
      </c>
      <c r="D5439">
        <v>0</v>
      </c>
      <c r="E5439">
        <v>0</v>
      </c>
      <c r="F5439">
        <v>15</v>
      </c>
      <c r="G5439">
        <v>6.2</v>
      </c>
      <c r="H5439">
        <v>0</v>
      </c>
      <c r="I5439">
        <v>15</v>
      </c>
      <c r="J5439">
        <v>0</v>
      </c>
      <c r="K5439">
        <v>0</v>
      </c>
    </row>
    <row r="5440" spans="1:11" x14ac:dyDescent="0.3">
      <c r="A5440">
        <v>8</v>
      </c>
      <c r="B5440">
        <v>14</v>
      </c>
      <c r="C5440">
        <v>21</v>
      </c>
      <c r="D5440">
        <v>0</v>
      </c>
      <c r="E5440">
        <v>0</v>
      </c>
      <c r="F5440">
        <v>15</v>
      </c>
      <c r="G5440">
        <v>4.0999999999999996</v>
      </c>
      <c r="H5440">
        <v>0</v>
      </c>
      <c r="I5440">
        <v>15</v>
      </c>
      <c r="J5440">
        <v>0</v>
      </c>
      <c r="K5440">
        <v>0</v>
      </c>
    </row>
    <row r="5441" spans="1:11" x14ac:dyDescent="0.3">
      <c r="A5441">
        <v>8</v>
      </c>
      <c r="B5441">
        <v>14</v>
      </c>
      <c r="C5441">
        <v>22</v>
      </c>
      <c r="D5441">
        <v>0</v>
      </c>
      <c r="E5441">
        <v>0</v>
      </c>
      <c r="F5441">
        <v>13.9</v>
      </c>
      <c r="G5441">
        <v>4.0999999999999996</v>
      </c>
      <c r="H5441">
        <v>0</v>
      </c>
      <c r="I5441">
        <v>13.9</v>
      </c>
      <c r="J5441">
        <v>0</v>
      </c>
      <c r="K5441">
        <v>0</v>
      </c>
    </row>
    <row r="5442" spans="1:11" x14ac:dyDescent="0.3">
      <c r="A5442">
        <v>8</v>
      </c>
      <c r="B5442">
        <v>14</v>
      </c>
      <c r="C5442">
        <v>23</v>
      </c>
      <c r="D5442">
        <v>0</v>
      </c>
      <c r="E5442">
        <v>0</v>
      </c>
      <c r="F5442">
        <v>13.3</v>
      </c>
      <c r="G5442">
        <v>3.1</v>
      </c>
      <c r="H5442">
        <v>0</v>
      </c>
      <c r="I5442">
        <v>13.3</v>
      </c>
      <c r="J5442">
        <v>0</v>
      </c>
      <c r="K5442">
        <v>0</v>
      </c>
    </row>
    <row r="5443" spans="1:11" x14ac:dyDescent="0.3">
      <c r="A5443">
        <v>8</v>
      </c>
      <c r="B5443">
        <v>15</v>
      </c>
      <c r="C5443">
        <v>0</v>
      </c>
      <c r="D5443">
        <v>0</v>
      </c>
      <c r="E5443">
        <v>0</v>
      </c>
      <c r="F5443">
        <v>12.8</v>
      </c>
      <c r="G5443">
        <v>3.6</v>
      </c>
      <c r="H5443">
        <v>0</v>
      </c>
      <c r="I5443">
        <v>12.8</v>
      </c>
      <c r="J5443">
        <v>0</v>
      </c>
      <c r="K5443">
        <v>0</v>
      </c>
    </row>
    <row r="5444" spans="1:11" x14ac:dyDescent="0.3">
      <c r="A5444">
        <v>8</v>
      </c>
      <c r="B5444">
        <v>15</v>
      </c>
      <c r="C5444">
        <v>1</v>
      </c>
      <c r="D5444">
        <v>0</v>
      </c>
      <c r="E5444">
        <v>0</v>
      </c>
      <c r="F5444">
        <v>13.3</v>
      </c>
      <c r="G5444">
        <v>2.1</v>
      </c>
      <c r="H5444">
        <v>0</v>
      </c>
      <c r="I5444">
        <v>13.3</v>
      </c>
      <c r="J5444">
        <v>0</v>
      </c>
      <c r="K5444">
        <v>0</v>
      </c>
    </row>
    <row r="5445" spans="1:11" x14ac:dyDescent="0.3">
      <c r="A5445">
        <v>8</v>
      </c>
      <c r="B5445">
        <v>15</v>
      </c>
      <c r="C5445">
        <v>2</v>
      </c>
      <c r="D5445">
        <v>0</v>
      </c>
      <c r="E5445">
        <v>0</v>
      </c>
      <c r="F5445">
        <v>12.2</v>
      </c>
      <c r="G5445">
        <v>2.6</v>
      </c>
      <c r="H5445">
        <v>0</v>
      </c>
      <c r="I5445">
        <v>12.2</v>
      </c>
      <c r="J5445">
        <v>0</v>
      </c>
      <c r="K5445">
        <v>0</v>
      </c>
    </row>
    <row r="5446" spans="1:11" x14ac:dyDescent="0.3">
      <c r="A5446">
        <v>8</v>
      </c>
      <c r="B5446">
        <v>15</v>
      </c>
      <c r="C5446">
        <v>3</v>
      </c>
      <c r="D5446">
        <v>0</v>
      </c>
      <c r="E5446">
        <v>0</v>
      </c>
      <c r="F5446">
        <v>12.2</v>
      </c>
      <c r="G5446">
        <v>2.6</v>
      </c>
      <c r="H5446">
        <v>0</v>
      </c>
      <c r="I5446">
        <v>12.2</v>
      </c>
      <c r="J5446">
        <v>0</v>
      </c>
      <c r="K5446">
        <v>0</v>
      </c>
    </row>
    <row r="5447" spans="1:11" x14ac:dyDescent="0.3">
      <c r="A5447">
        <v>8</v>
      </c>
      <c r="B5447">
        <v>15</v>
      </c>
      <c r="C5447">
        <v>4</v>
      </c>
      <c r="D5447">
        <v>0</v>
      </c>
      <c r="E5447">
        <v>0</v>
      </c>
      <c r="F5447">
        <v>12.2</v>
      </c>
      <c r="G5447">
        <v>3.1</v>
      </c>
      <c r="H5447">
        <v>0</v>
      </c>
      <c r="I5447">
        <v>12.2</v>
      </c>
      <c r="J5447">
        <v>0</v>
      </c>
      <c r="K5447">
        <v>0</v>
      </c>
    </row>
    <row r="5448" spans="1:11" x14ac:dyDescent="0.3">
      <c r="A5448">
        <v>8</v>
      </c>
      <c r="B5448">
        <v>15</v>
      </c>
      <c r="C5448">
        <v>5</v>
      </c>
      <c r="D5448">
        <v>15</v>
      </c>
      <c r="E5448">
        <v>15</v>
      </c>
      <c r="F5448">
        <v>12.8</v>
      </c>
      <c r="G5448">
        <v>2.1</v>
      </c>
      <c r="H5448">
        <v>14.228999999999999</v>
      </c>
      <c r="I5448">
        <v>11.007</v>
      </c>
      <c r="J5448">
        <v>12.836</v>
      </c>
      <c r="K5448">
        <v>7.0369999999999999</v>
      </c>
    </row>
    <row r="5449" spans="1:11" x14ac:dyDescent="0.3">
      <c r="A5449">
        <v>8</v>
      </c>
      <c r="B5449">
        <v>15</v>
      </c>
      <c r="C5449">
        <v>6</v>
      </c>
      <c r="D5449">
        <v>303</v>
      </c>
      <c r="E5449">
        <v>59</v>
      </c>
      <c r="F5449">
        <v>15.6</v>
      </c>
      <c r="G5449">
        <v>1.5</v>
      </c>
      <c r="H5449">
        <v>97.852000000000004</v>
      </c>
      <c r="I5449">
        <v>16.501000000000001</v>
      </c>
      <c r="J5449">
        <v>71.322999999999993</v>
      </c>
      <c r="K5449">
        <v>64.388000000000005</v>
      </c>
    </row>
    <row r="5450" spans="1:11" x14ac:dyDescent="0.3">
      <c r="A5450">
        <v>8</v>
      </c>
      <c r="B5450">
        <v>15</v>
      </c>
      <c r="C5450">
        <v>7</v>
      </c>
      <c r="D5450">
        <v>555</v>
      </c>
      <c r="E5450">
        <v>99</v>
      </c>
      <c r="F5450">
        <v>20.6</v>
      </c>
      <c r="G5450">
        <v>1.5</v>
      </c>
      <c r="H5450">
        <v>311.81400000000002</v>
      </c>
      <c r="I5450">
        <v>29.239000000000001</v>
      </c>
      <c r="J5450">
        <v>247.809</v>
      </c>
      <c r="K5450">
        <v>236.74</v>
      </c>
    </row>
    <row r="5451" spans="1:11" x14ac:dyDescent="0.3">
      <c r="A5451">
        <v>8</v>
      </c>
      <c r="B5451">
        <v>15</v>
      </c>
      <c r="C5451">
        <v>8</v>
      </c>
      <c r="D5451">
        <v>687</v>
      </c>
      <c r="E5451">
        <v>132</v>
      </c>
      <c r="F5451">
        <v>21.7</v>
      </c>
      <c r="G5451">
        <v>2.6</v>
      </c>
      <c r="H5451">
        <v>550.00900000000001</v>
      </c>
      <c r="I5451">
        <v>36.582000000000001</v>
      </c>
      <c r="J5451">
        <v>446.57100000000003</v>
      </c>
      <c r="K5451">
        <v>429.57499999999999</v>
      </c>
    </row>
    <row r="5452" spans="1:11" x14ac:dyDescent="0.3">
      <c r="A5452">
        <v>8</v>
      </c>
      <c r="B5452">
        <v>15</v>
      </c>
      <c r="C5452">
        <v>9</v>
      </c>
      <c r="D5452">
        <v>762</v>
      </c>
      <c r="E5452">
        <v>156</v>
      </c>
      <c r="F5452">
        <v>23.9</v>
      </c>
      <c r="G5452">
        <v>2.6</v>
      </c>
      <c r="H5452">
        <v>762.93299999999999</v>
      </c>
      <c r="I5452">
        <v>45.338000000000001</v>
      </c>
      <c r="J5452">
        <v>607.17200000000003</v>
      </c>
      <c r="K5452">
        <v>584.404</v>
      </c>
    </row>
    <row r="5453" spans="1:11" x14ac:dyDescent="0.3">
      <c r="A5453">
        <v>8</v>
      </c>
      <c r="B5453">
        <v>15</v>
      </c>
      <c r="C5453">
        <v>10</v>
      </c>
      <c r="D5453">
        <v>805</v>
      </c>
      <c r="E5453">
        <v>172</v>
      </c>
      <c r="F5453">
        <v>27.8</v>
      </c>
      <c r="G5453">
        <v>2.6</v>
      </c>
      <c r="H5453">
        <v>921.60199999999998</v>
      </c>
      <c r="I5453">
        <v>53.978000000000002</v>
      </c>
      <c r="J5453">
        <v>711.71600000000001</v>
      </c>
      <c r="K5453">
        <v>684.71799999999996</v>
      </c>
    </row>
    <row r="5454" spans="1:11" x14ac:dyDescent="0.3">
      <c r="A5454">
        <v>8</v>
      </c>
      <c r="B5454">
        <v>15</v>
      </c>
      <c r="C5454">
        <v>11</v>
      </c>
      <c r="D5454">
        <v>825</v>
      </c>
      <c r="E5454">
        <v>181</v>
      </c>
      <c r="F5454">
        <v>28.9</v>
      </c>
      <c r="G5454">
        <v>6.2</v>
      </c>
      <c r="H5454">
        <v>1014.401</v>
      </c>
      <c r="I5454">
        <v>49.539000000000001</v>
      </c>
      <c r="J5454">
        <v>797.40599999999995</v>
      </c>
      <c r="K5454">
        <v>766.66300000000001</v>
      </c>
    </row>
    <row r="5455" spans="1:11" x14ac:dyDescent="0.3">
      <c r="A5455">
        <v>8</v>
      </c>
      <c r="B5455">
        <v>15</v>
      </c>
      <c r="C5455">
        <v>12</v>
      </c>
      <c r="D5455">
        <v>830</v>
      </c>
      <c r="E5455">
        <v>182</v>
      </c>
      <c r="F5455">
        <v>27.2</v>
      </c>
      <c r="G5455">
        <v>8.8000000000000007</v>
      </c>
      <c r="H5455">
        <v>1033.021</v>
      </c>
      <c r="I5455">
        <v>44.209000000000003</v>
      </c>
      <c r="J5455">
        <v>828.66099999999994</v>
      </c>
      <c r="K5455">
        <v>796.49</v>
      </c>
    </row>
    <row r="5456" spans="1:11" x14ac:dyDescent="0.3">
      <c r="A5456">
        <v>8</v>
      </c>
      <c r="B5456">
        <v>15</v>
      </c>
      <c r="C5456">
        <v>13</v>
      </c>
      <c r="D5456">
        <v>817</v>
      </c>
      <c r="E5456">
        <v>177</v>
      </c>
      <c r="F5456">
        <v>23.3</v>
      </c>
      <c r="G5456">
        <v>10.3</v>
      </c>
      <c r="H5456">
        <v>974.16700000000003</v>
      </c>
      <c r="I5456">
        <v>37.718000000000004</v>
      </c>
      <c r="J5456">
        <v>800.28499999999997</v>
      </c>
      <c r="K5456">
        <v>769.41200000000003</v>
      </c>
    </row>
    <row r="5457" spans="1:11" x14ac:dyDescent="0.3">
      <c r="A5457">
        <v>8</v>
      </c>
      <c r="B5457">
        <v>15</v>
      </c>
      <c r="C5457">
        <v>14</v>
      </c>
      <c r="D5457">
        <v>786</v>
      </c>
      <c r="E5457">
        <v>165</v>
      </c>
      <c r="F5457">
        <v>22.2</v>
      </c>
      <c r="G5457">
        <v>9.3000000000000007</v>
      </c>
      <c r="H5457">
        <v>844.62099999999998</v>
      </c>
      <c r="I5457">
        <v>35.526000000000003</v>
      </c>
      <c r="J5457">
        <v>698.39700000000005</v>
      </c>
      <c r="K5457">
        <v>671.95899999999995</v>
      </c>
    </row>
    <row r="5458" spans="1:11" x14ac:dyDescent="0.3">
      <c r="A5458">
        <v>8</v>
      </c>
      <c r="B5458">
        <v>15</v>
      </c>
      <c r="C5458">
        <v>15</v>
      </c>
      <c r="D5458">
        <v>730</v>
      </c>
      <c r="E5458">
        <v>145</v>
      </c>
      <c r="F5458">
        <v>20</v>
      </c>
      <c r="G5458">
        <v>10.8</v>
      </c>
      <c r="H5458">
        <v>657.06299999999999</v>
      </c>
      <c r="I5458">
        <v>29.212</v>
      </c>
      <c r="J5458">
        <v>552.16499999999996</v>
      </c>
      <c r="K5458">
        <v>531.47299999999996</v>
      </c>
    </row>
    <row r="5459" spans="1:11" x14ac:dyDescent="0.3">
      <c r="A5459">
        <v>8</v>
      </c>
      <c r="B5459">
        <v>15</v>
      </c>
      <c r="C5459">
        <v>16</v>
      </c>
      <c r="D5459">
        <v>628</v>
      </c>
      <c r="E5459">
        <v>116</v>
      </c>
      <c r="F5459">
        <v>19.399999999999999</v>
      </c>
      <c r="G5459">
        <v>8.8000000000000007</v>
      </c>
      <c r="H5459">
        <v>424.93700000000001</v>
      </c>
      <c r="I5459">
        <v>26.012</v>
      </c>
      <c r="J5459">
        <v>351.98500000000001</v>
      </c>
      <c r="K5459">
        <v>337.97800000000001</v>
      </c>
    </row>
    <row r="5460" spans="1:11" x14ac:dyDescent="0.3">
      <c r="A5460">
        <v>8</v>
      </c>
      <c r="B5460">
        <v>15</v>
      </c>
      <c r="C5460">
        <v>17</v>
      </c>
      <c r="D5460">
        <v>444</v>
      </c>
      <c r="E5460">
        <v>79</v>
      </c>
      <c r="F5460">
        <v>15.6</v>
      </c>
      <c r="G5460">
        <v>8.8000000000000007</v>
      </c>
      <c r="H5460">
        <v>189.55199999999999</v>
      </c>
      <c r="I5460">
        <v>18.071000000000002</v>
      </c>
      <c r="J5460">
        <v>146.97800000000001</v>
      </c>
      <c r="K5460">
        <v>138.40100000000001</v>
      </c>
    </row>
    <row r="5461" spans="1:11" x14ac:dyDescent="0.3">
      <c r="A5461">
        <v>8</v>
      </c>
      <c r="B5461">
        <v>15</v>
      </c>
      <c r="C5461">
        <v>18</v>
      </c>
      <c r="D5461">
        <v>106</v>
      </c>
      <c r="E5461">
        <v>33</v>
      </c>
      <c r="F5461">
        <v>13.3</v>
      </c>
      <c r="G5461">
        <v>8.8000000000000007</v>
      </c>
      <c r="H5461">
        <v>29.518000000000001</v>
      </c>
      <c r="I5461">
        <v>12.877000000000001</v>
      </c>
      <c r="J5461">
        <v>25.266999999999999</v>
      </c>
      <c r="K5461">
        <v>19.236000000000001</v>
      </c>
    </row>
    <row r="5462" spans="1:11" x14ac:dyDescent="0.3">
      <c r="A5462">
        <v>8</v>
      </c>
      <c r="B5462">
        <v>15</v>
      </c>
      <c r="C5462">
        <v>19</v>
      </c>
      <c r="D5462">
        <v>0</v>
      </c>
      <c r="E5462">
        <v>0</v>
      </c>
      <c r="F5462">
        <v>12.8</v>
      </c>
      <c r="G5462">
        <v>8.8000000000000007</v>
      </c>
      <c r="H5462">
        <v>0</v>
      </c>
      <c r="I5462">
        <v>12.8</v>
      </c>
      <c r="J5462">
        <v>0</v>
      </c>
      <c r="K5462">
        <v>0</v>
      </c>
    </row>
    <row r="5463" spans="1:11" x14ac:dyDescent="0.3">
      <c r="A5463">
        <v>8</v>
      </c>
      <c r="B5463">
        <v>15</v>
      </c>
      <c r="C5463">
        <v>20</v>
      </c>
      <c r="D5463">
        <v>0</v>
      </c>
      <c r="E5463">
        <v>0</v>
      </c>
      <c r="F5463">
        <v>12.8</v>
      </c>
      <c r="G5463">
        <v>7.2</v>
      </c>
      <c r="H5463">
        <v>0</v>
      </c>
      <c r="I5463">
        <v>12.8</v>
      </c>
      <c r="J5463">
        <v>0</v>
      </c>
      <c r="K5463">
        <v>0</v>
      </c>
    </row>
    <row r="5464" spans="1:11" x14ac:dyDescent="0.3">
      <c r="A5464">
        <v>8</v>
      </c>
      <c r="B5464">
        <v>15</v>
      </c>
      <c r="C5464">
        <v>21</v>
      </c>
      <c r="D5464">
        <v>0</v>
      </c>
      <c r="E5464">
        <v>0</v>
      </c>
      <c r="F5464">
        <v>12.2</v>
      </c>
      <c r="G5464">
        <v>6.7</v>
      </c>
      <c r="H5464">
        <v>0</v>
      </c>
      <c r="I5464">
        <v>12.2</v>
      </c>
      <c r="J5464">
        <v>0</v>
      </c>
      <c r="K5464">
        <v>0</v>
      </c>
    </row>
    <row r="5465" spans="1:11" x14ac:dyDescent="0.3">
      <c r="A5465">
        <v>8</v>
      </c>
      <c r="B5465">
        <v>15</v>
      </c>
      <c r="C5465">
        <v>22</v>
      </c>
      <c r="D5465">
        <v>0</v>
      </c>
      <c r="E5465">
        <v>0</v>
      </c>
      <c r="F5465">
        <v>12.2</v>
      </c>
      <c r="G5465">
        <v>4.5999999999999996</v>
      </c>
      <c r="H5465">
        <v>0</v>
      </c>
      <c r="I5465">
        <v>12.2</v>
      </c>
      <c r="J5465">
        <v>0</v>
      </c>
      <c r="K5465">
        <v>0</v>
      </c>
    </row>
    <row r="5466" spans="1:11" x14ac:dyDescent="0.3">
      <c r="A5466">
        <v>8</v>
      </c>
      <c r="B5466">
        <v>15</v>
      </c>
      <c r="C5466">
        <v>23</v>
      </c>
      <c r="D5466">
        <v>0</v>
      </c>
      <c r="E5466">
        <v>0</v>
      </c>
      <c r="F5466">
        <v>12.2</v>
      </c>
      <c r="G5466">
        <v>5.7</v>
      </c>
      <c r="H5466">
        <v>0</v>
      </c>
      <c r="I5466">
        <v>12.2</v>
      </c>
      <c r="J5466">
        <v>0</v>
      </c>
      <c r="K5466">
        <v>0</v>
      </c>
    </row>
    <row r="5467" spans="1:11" x14ac:dyDescent="0.3">
      <c r="A5467">
        <v>8</v>
      </c>
      <c r="B5467">
        <v>16</v>
      </c>
      <c r="C5467">
        <v>0</v>
      </c>
      <c r="D5467">
        <v>0</v>
      </c>
      <c r="E5467">
        <v>0</v>
      </c>
      <c r="F5467">
        <v>11.7</v>
      </c>
      <c r="G5467">
        <v>5.7</v>
      </c>
      <c r="H5467">
        <v>0</v>
      </c>
      <c r="I5467">
        <v>11.7</v>
      </c>
      <c r="J5467">
        <v>0</v>
      </c>
      <c r="K5467">
        <v>0</v>
      </c>
    </row>
    <row r="5468" spans="1:11" x14ac:dyDescent="0.3">
      <c r="A5468">
        <v>8</v>
      </c>
      <c r="B5468">
        <v>16</v>
      </c>
      <c r="C5468">
        <v>1</v>
      </c>
      <c r="D5468">
        <v>0</v>
      </c>
      <c r="E5468">
        <v>0</v>
      </c>
      <c r="F5468">
        <v>11.7</v>
      </c>
      <c r="G5468">
        <v>5.2</v>
      </c>
      <c r="H5468">
        <v>0</v>
      </c>
      <c r="I5468">
        <v>11.7</v>
      </c>
      <c r="J5468">
        <v>0</v>
      </c>
      <c r="K5468">
        <v>0</v>
      </c>
    </row>
    <row r="5469" spans="1:11" x14ac:dyDescent="0.3">
      <c r="A5469">
        <v>8</v>
      </c>
      <c r="B5469">
        <v>16</v>
      </c>
      <c r="C5469">
        <v>2</v>
      </c>
      <c r="D5469">
        <v>0</v>
      </c>
      <c r="E5469">
        <v>0</v>
      </c>
      <c r="F5469">
        <v>11.7</v>
      </c>
      <c r="G5469">
        <v>3.6</v>
      </c>
      <c r="H5469">
        <v>0</v>
      </c>
      <c r="I5469">
        <v>11.7</v>
      </c>
      <c r="J5469">
        <v>0</v>
      </c>
      <c r="K5469">
        <v>0</v>
      </c>
    </row>
    <row r="5470" spans="1:11" x14ac:dyDescent="0.3">
      <c r="A5470">
        <v>8</v>
      </c>
      <c r="B5470">
        <v>16</v>
      </c>
      <c r="C5470">
        <v>3</v>
      </c>
      <c r="D5470">
        <v>0</v>
      </c>
      <c r="E5470">
        <v>0</v>
      </c>
      <c r="F5470">
        <v>11.1</v>
      </c>
      <c r="G5470">
        <v>4.5999999999999996</v>
      </c>
      <c r="H5470">
        <v>0</v>
      </c>
      <c r="I5470">
        <v>11.1</v>
      </c>
      <c r="J5470">
        <v>0</v>
      </c>
      <c r="K5470">
        <v>0</v>
      </c>
    </row>
    <row r="5471" spans="1:11" x14ac:dyDescent="0.3">
      <c r="A5471">
        <v>8</v>
      </c>
      <c r="B5471">
        <v>16</v>
      </c>
      <c r="C5471">
        <v>4</v>
      </c>
      <c r="D5471">
        <v>0</v>
      </c>
      <c r="E5471">
        <v>0</v>
      </c>
      <c r="F5471">
        <v>11.7</v>
      </c>
      <c r="G5471">
        <v>2.1</v>
      </c>
      <c r="H5471">
        <v>0</v>
      </c>
      <c r="I5471">
        <v>11.7</v>
      </c>
      <c r="J5471">
        <v>0</v>
      </c>
      <c r="K5471">
        <v>0</v>
      </c>
    </row>
    <row r="5472" spans="1:11" x14ac:dyDescent="0.3">
      <c r="A5472">
        <v>8</v>
      </c>
      <c r="B5472">
        <v>16</v>
      </c>
      <c r="C5472">
        <v>5</v>
      </c>
      <c r="D5472">
        <v>76</v>
      </c>
      <c r="E5472">
        <v>12</v>
      </c>
      <c r="F5472">
        <v>11.7</v>
      </c>
      <c r="G5472">
        <v>3.1</v>
      </c>
      <c r="H5472">
        <v>9.2379999999999995</v>
      </c>
      <c r="I5472">
        <v>9.9740000000000002</v>
      </c>
      <c r="J5472">
        <v>8.3629999999999995</v>
      </c>
      <c r="K5472">
        <v>2.6459999999999999</v>
      </c>
    </row>
    <row r="5473" spans="1:11" x14ac:dyDescent="0.3">
      <c r="A5473">
        <v>8</v>
      </c>
      <c r="B5473">
        <v>16</v>
      </c>
      <c r="C5473">
        <v>6</v>
      </c>
      <c r="D5473">
        <v>435</v>
      </c>
      <c r="E5473">
        <v>46</v>
      </c>
      <c r="F5473">
        <v>13.3</v>
      </c>
      <c r="G5473">
        <v>3.1</v>
      </c>
      <c r="H5473">
        <v>104.67</v>
      </c>
      <c r="I5473">
        <v>14.214</v>
      </c>
      <c r="J5473">
        <v>71.244</v>
      </c>
      <c r="K5473">
        <v>64.311000000000007</v>
      </c>
    </row>
    <row r="5474" spans="1:11" x14ac:dyDescent="0.3">
      <c r="A5474">
        <v>8</v>
      </c>
      <c r="B5474">
        <v>16</v>
      </c>
      <c r="C5474">
        <v>7</v>
      </c>
      <c r="D5474">
        <v>727</v>
      </c>
      <c r="E5474">
        <v>56</v>
      </c>
      <c r="F5474">
        <v>15.6</v>
      </c>
      <c r="G5474">
        <v>3.1</v>
      </c>
      <c r="H5474">
        <v>333.94</v>
      </c>
      <c r="I5474">
        <v>23.225000000000001</v>
      </c>
      <c r="J5474">
        <v>267.03199999999998</v>
      </c>
      <c r="K5474">
        <v>255.44900000000001</v>
      </c>
    </row>
    <row r="5475" spans="1:11" x14ac:dyDescent="0.3">
      <c r="A5475">
        <v>8</v>
      </c>
      <c r="B5475">
        <v>16</v>
      </c>
      <c r="C5475">
        <v>8</v>
      </c>
      <c r="D5475">
        <v>674</v>
      </c>
      <c r="E5475">
        <v>96</v>
      </c>
      <c r="F5475">
        <v>16.100000000000001</v>
      </c>
      <c r="G5475">
        <v>6.2</v>
      </c>
      <c r="H5475">
        <v>505.18700000000001</v>
      </c>
      <c r="I5475">
        <v>25.459</v>
      </c>
      <c r="J5475">
        <v>426.33800000000002</v>
      </c>
      <c r="K5475">
        <v>410.00700000000001</v>
      </c>
    </row>
    <row r="5476" spans="1:11" x14ac:dyDescent="0.3">
      <c r="A5476">
        <v>8</v>
      </c>
      <c r="B5476">
        <v>16</v>
      </c>
      <c r="C5476">
        <v>9</v>
      </c>
      <c r="D5476">
        <v>864</v>
      </c>
      <c r="E5476">
        <v>90</v>
      </c>
      <c r="F5476">
        <v>17.2</v>
      </c>
      <c r="G5476">
        <v>6.2</v>
      </c>
      <c r="H5476">
        <v>768.697</v>
      </c>
      <c r="I5476">
        <v>32.127000000000002</v>
      </c>
      <c r="J5476">
        <v>641.91399999999999</v>
      </c>
      <c r="K5476">
        <v>617.78200000000004</v>
      </c>
    </row>
    <row r="5477" spans="1:11" x14ac:dyDescent="0.3">
      <c r="A5477">
        <v>8</v>
      </c>
      <c r="B5477">
        <v>16</v>
      </c>
      <c r="C5477">
        <v>10</v>
      </c>
      <c r="D5477">
        <v>887</v>
      </c>
      <c r="E5477">
        <v>98</v>
      </c>
      <c r="F5477">
        <v>19.399999999999999</v>
      </c>
      <c r="G5477">
        <v>7.7</v>
      </c>
      <c r="H5477">
        <v>914.02099999999996</v>
      </c>
      <c r="I5477">
        <v>35.387999999999998</v>
      </c>
      <c r="J5477">
        <v>756.91399999999999</v>
      </c>
      <c r="K5477">
        <v>727.97199999999998</v>
      </c>
    </row>
    <row r="5478" spans="1:11" x14ac:dyDescent="0.3">
      <c r="A5478">
        <v>8</v>
      </c>
      <c r="B5478">
        <v>16</v>
      </c>
      <c r="C5478">
        <v>11</v>
      </c>
      <c r="D5478">
        <v>922</v>
      </c>
      <c r="E5478">
        <v>103</v>
      </c>
      <c r="F5478">
        <v>19.399999999999999</v>
      </c>
      <c r="G5478">
        <v>8.1999999999999993</v>
      </c>
      <c r="H5478">
        <v>1021.956</v>
      </c>
      <c r="I5478">
        <v>36.76</v>
      </c>
      <c r="J5478">
        <v>842.64400000000001</v>
      </c>
      <c r="K5478">
        <v>809.82299999999998</v>
      </c>
    </row>
    <row r="5479" spans="1:11" x14ac:dyDescent="0.3">
      <c r="A5479">
        <v>8</v>
      </c>
      <c r="B5479">
        <v>16</v>
      </c>
      <c r="C5479">
        <v>12</v>
      </c>
      <c r="D5479">
        <v>931</v>
      </c>
      <c r="E5479">
        <v>104</v>
      </c>
      <c r="F5479">
        <v>19.399999999999999</v>
      </c>
      <c r="G5479">
        <v>8.8000000000000007</v>
      </c>
      <c r="H5479">
        <v>1045.4559999999999</v>
      </c>
      <c r="I5479">
        <v>36.485999999999997</v>
      </c>
      <c r="J5479">
        <v>862.93499999999995</v>
      </c>
      <c r="K5479">
        <v>829.15899999999999</v>
      </c>
    </row>
    <row r="5480" spans="1:11" x14ac:dyDescent="0.3">
      <c r="A5480">
        <v>8</v>
      </c>
      <c r="B5480">
        <v>16</v>
      </c>
      <c r="C5480">
        <v>13</v>
      </c>
      <c r="D5480">
        <v>923</v>
      </c>
      <c r="E5480">
        <v>101</v>
      </c>
      <c r="F5480">
        <v>18.3</v>
      </c>
      <c r="G5480">
        <v>8.8000000000000007</v>
      </c>
      <c r="H5480">
        <v>989.47</v>
      </c>
      <c r="I5480">
        <v>34.491</v>
      </c>
      <c r="J5480">
        <v>822.44</v>
      </c>
      <c r="K5480">
        <v>790.55499999999995</v>
      </c>
    </row>
    <row r="5481" spans="1:11" x14ac:dyDescent="0.3">
      <c r="A5481">
        <v>8</v>
      </c>
      <c r="B5481">
        <v>16</v>
      </c>
      <c r="C5481">
        <v>14</v>
      </c>
      <c r="D5481">
        <v>900</v>
      </c>
      <c r="E5481">
        <v>94</v>
      </c>
      <c r="F5481">
        <v>18.3</v>
      </c>
      <c r="G5481">
        <v>7.7</v>
      </c>
      <c r="H5481">
        <v>862.33699999999999</v>
      </c>
      <c r="I5481">
        <v>33.668999999999997</v>
      </c>
      <c r="J5481">
        <v>717.69100000000003</v>
      </c>
      <c r="K5481">
        <v>690.44</v>
      </c>
    </row>
    <row r="5482" spans="1:11" x14ac:dyDescent="0.3">
      <c r="A5482">
        <v>8</v>
      </c>
      <c r="B5482">
        <v>16</v>
      </c>
      <c r="C5482">
        <v>15</v>
      </c>
      <c r="D5482">
        <v>862</v>
      </c>
      <c r="E5482">
        <v>83</v>
      </c>
      <c r="F5482">
        <v>17.8</v>
      </c>
      <c r="G5482">
        <v>6.7</v>
      </c>
      <c r="H5482">
        <v>679.16200000000003</v>
      </c>
      <c r="I5482">
        <v>30.922000000000001</v>
      </c>
      <c r="J5482">
        <v>566.548</v>
      </c>
      <c r="K5482">
        <v>545.32299999999998</v>
      </c>
    </row>
    <row r="5483" spans="1:11" x14ac:dyDescent="0.3">
      <c r="A5483">
        <v>8</v>
      </c>
      <c r="B5483">
        <v>16</v>
      </c>
      <c r="C5483">
        <v>16</v>
      </c>
      <c r="D5483">
        <v>787</v>
      </c>
      <c r="E5483">
        <v>67</v>
      </c>
      <c r="F5483">
        <v>16.7</v>
      </c>
      <c r="G5483">
        <v>6.7</v>
      </c>
      <c r="H5483">
        <v>450.637</v>
      </c>
      <c r="I5483">
        <v>25.152999999999999</v>
      </c>
      <c r="J5483">
        <v>371.92200000000003</v>
      </c>
      <c r="K5483">
        <v>357.31</v>
      </c>
    </row>
    <row r="5484" spans="1:11" x14ac:dyDescent="0.3">
      <c r="A5484">
        <v>8</v>
      </c>
      <c r="B5484">
        <v>16</v>
      </c>
      <c r="C5484">
        <v>17</v>
      </c>
      <c r="D5484">
        <v>587</v>
      </c>
      <c r="E5484">
        <v>51</v>
      </c>
      <c r="F5484">
        <v>15</v>
      </c>
      <c r="G5484">
        <v>7.2</v>
      </c>
      <c r="H5484">
        <v>199.15899999999999</v>
      </c>
      <c r="I5484">
        <v>18.076000000000001</v>
      </c>
      <c r="J5484">
        <v>148.87</v>
      </c>
      <c r="K5484">
        <v>140.249</v>
      </c>
    </row>
    <row r="5485" spans="1:11" x14ac:dyDescent="0.3">
      <c r="A5485">
        <v>8</v>
      </c>
      <c r="B5485">
        <v>16</v>
      </c>
      <c r="C5485">
        <v>18</v>
      </c>
      <c r="D5485">
        <v>232</v>
      </c>
      <c r="E5485">
        <v>27</v>
      </c>
      <c r="F5485">
        <v>13.9</v>
      </c>
      <c r="G5485">
        <v>6.2</v>
      </c>
      <c r="H5485">
        <v>25.094999999999999</v>
      </c>
      <c r="I5485">
        <v>13.361000000000001</v>
      </c>
      <c r="J5485">
        <v>19.84</v>
      </c>
      <c r="K5485">
        <v>13.911</v>
      </c>
    </row>
    <row r="5486" spans="1:11" x14ac:dyDescent="0.3">
      <c r="A5486">
        <v>8</v>
      </c>
      <c r="B5486">
        <v>16</v>
      </c>
      <c r="C5486">
        <v>19</v>
      </c>
      <c r="D5486">
        <v>0</v>
      </c>
      <c r="E5486">
        <v>0</v>
      </c>
      <c r="F5486">
        <v>13.3</v>
      </c>
      <c r="G5486">
        <v>5.2</v>
      </c>
      <c r="H5486">
        <v>0</v>
      </c>
      <c r="I5486">
        <v>13.3</v>
      </c>
      <c r="J5486">
        <v>0</v>
      </c>
      <c r="K5486">
        <v>0</v>
      </c>
    </row>
    <row r="5487" spans="1:11" x14ac:dyDescent="0.3">
      <c r="A5487">
        <v>8</v>
      </c>
      <c r="B5487">
        <v>16</v>
      </c>
      <c r="C5487">
        <v>20</v>
      </c>
      <c r="D5487">
        <v>0</v>
      </c>
      <c r="E5487">
        <v>0</v>
      </c>
      <c r="F5487">
        <v>13.3</v>
      </c>
      <c r="G5487">
        <v>4.5999999999999996</v>
      </c>
      <c r="H5487">
        <v>0</v>
      </c>
      <c r="I5487">
        <v>13.3</v>
      </c>
      <c r="J5487">
        <v>0</v>
      </c>
      <c r="K5487">
        <v>0</v>
      </c>
    </row>
    <row r="5488" spans="1:11" x14ac:dyDescent="0.3">
      <c r="A5488">
        <v>8</v>
      </c>
      <c r="B5488">
        <v>16</v>
      </c>
      <c r="C5488">
        <v>21</v>
      </c>
      <c r="D5488">
        <v>0</v>
      </c>
      <c r="E5488">
        <v>0</v>
      </c>
      <c r="F5488">
        <v>12.8</v>
      </c>
      <c r="G5488">
        <v>5.2</v>
      </c>
      <c r="H5488">
        <v>0</v>
      </c>
      <c r="I5488">
        <v>12.8</v>
      </c>
      <c r="J5488">
        <v>0</v>
      </c>
      <c r="K5488">
        <v>0</v>
      </c>
    </row>
    <row r="5489" spans="1:11" x14ac:dyDescent="0.3">
      <c r="A5489">
        <v>8</v>
      </c>
      <c r="B5489">
        <v>16</v>
      </c>
      <c r="C5489">
        <v>22</v>
      </c>
      <c r="D5489">
        <v>0</v>
      </c>
      <c r="E5489">
        <v>0</v>
      </c>
      <c r="F5489">
        <v>13.3</v>
      </c>
      <c r="G5489">
        <v>3.1</v>
      </c>
      <c r="H5489">
        <v>0</v>
      </c>
      <c r="I5489">
        <v>13.3</v>
      </c>
      <c r="J5489">
        <v>0</v>
      </c>
      <c r="K5489">
        <v>0</v>
      </c>
    </row>
    <row r="5490" spans="1:11" x14ac:dyDescent="0.3">
      <c r="A5490">
        <v>8</v>
      </c>
      <c r="B5490">
        <v>16</v>
      </c>
      <c r="C5490">
        <v>23</v>
      </c>
      <c r="D5490">
        <v>0</v>
      </c>
      <c r="E5490">
        <v>0</v>
      </c>
      <c r="F5490">
        <v>12.8</v>
      </c>
      <c r="G5490">
        <v>3.6</v>
      </c>
      <c r="H5490">
        <v>0</v>
      </c>
      <c r="I5490">
        <v>12.8</v>
      </c>
      <c r="J5490">
        <v>0</v>
      </c>
      <c r="K5490">
        <v>0</v>
      </c>
    </row>
    <row r="5491" spans="1:11" x14ac:dyDescent="0.3">
      <c r="A5491">
        <v>8</v>
      </c>
      <c r="B5491">
        <v>17</v>
      </c>
      <c r="C5491">
        <v>0</v>
      </c>
      <c r="D5491">
        <v>0</v>
      </c>
      <c r="E5491">
        <v>0</v>
      </c>
      <c r="F5491">
        <v>12.2</v>
      </c>
      <c r="G5491">
        <v>3.6</v>
      </c>
      <c r="H5491">
        <v>0</v>
      </c>
      <c r="I5491">
        <v>12.2</v>
      </c>
      <c r="J5491">
        <v>0</v>
      </c>
      <c r="K5491">
        <v>0</v>
      </c>
    </row>
    <row r="5492" spans="1:11" x14ac:dyDescent="0.3">
      <c r="A5492">
        <v>8</v>
      </c>
      <c r="B5492">
        <v>17</v>
      </c>
      <c r="C5492">
        <v>1</v>
      </c>
      <c r="D5492">
        <v>0</v>
      </c>
      <c r="E5492">
        <v>0</v>
      </c>
      <c r="F5492">
        <v>12.2</v>
      </c>
      <c r="G5492">
        <v>2.1</v>
      </c>
      <c r="H5492">
        <v>0</v>
      </c>
      <c r="I5492">
        <v>12.2</v>
      </c>
      <c r="J5492">
        <v>0</v>
      </c>
      <c r="K5492">
        <v>0</v>
      </c>
    </row>
    <row r="5493" spans="1:11" x14ac:dyDescent="0.3">
      <c r="A5493">
        <v>8</v>
      </c>
      <c r="B5493">
        <v>17</v>
      </c>
      <c r="C5493">
        <v>2</v>
      </c>
      <c r="D5493">
        <v>0</v>
      </c>
      <c r="E5493">
        <v>0</v>
      </c>
      <c r="F5493">
        <v>12.2</v>
      </c>
      <c r="G5493">
        <v>0</v>
      </c>
      <c r="H5493">
        <v>0</v>
      </c>
      <c r="I5493">
        <v>12.2</v>
      </c>
      <c r="J5493">
        <v>0</v>
      </c>
      <c r="K5493">
        <v>0</v>
      </c>
    </row>
    <row r="5494" spans="1:11" x14ac:dyDescent="0.3">
      <c r="A5494">
        <v>8</v>
      </c>
      <c r="B5494">
        <v>17</v>
      </c>
      <c r="C5494">
        <v>3</v>
      </c>
      <c r="D5494">
        <v>0</v>
      </c>
      <c r="E5494">
        <v>0</v>
      </c>
      <c r="F5494">
        <v>11.7</v>
      </c>
      <c r="G5494">
        <v>2.6</v>
      </c>
      <c r="H5494">
        <v>0</v>
      </c>
      <c r="I5494">
        <v>11.7</v>
      </c>
      <c r="J5494">
        <v>0</v>
      </c>
      <c r="K5494">
        <v>0</v>
      </c>
    </row>
    <row r="5495" spans="1:11" x14ac:dyDescent="0.3">
      <c r="A5495">
        <v>8</v>
      </c>
      <c r="B5495">
        <v>17</v>
      </c>
      <c r="C5495">
        <v>4</v>
      </c>
      <c r="D5495">
        <v>0</v>
      </c>
      <c r="E5495">
        <v>0</v>
      </c>
      <c r="F5495">
        <v>11.7</v>
      </c>
      <c r="G5495">
        <v>2.6</v>
      </c>
      <c r="H5495">
        <v>0</v>
      </c>
      <c r="I5495">
        <v>11.7</v>
      </c>
      <c r="J5495">
        <v>0</v>
      </c>
      <c r="K5495">
        <v>0</v>
      </c>
    </row>
    <row r="5496" spans="1:11" x14ac:dyDescent="0.3">
      <c r="A5496">
        <v>8</v>
      </c>
      <c r="B5496">
        <v>17</v>
      </c>
      <c r="C5496">
        <v>5</v>
      </c>
      <c r="D5496">
        <v>63</v>
      </c>
      <c r="E5496">
        <v>13</v>
      </c>
      <c r="F5496">
        <v>11.7</v>
      </c>
      <c r="G5496">
        <v>0</v>
      </c>
      <c r="H5496">
        <v>10.045</v>
      </c>
      <c r="I5496">
        <v>7.86</v>
      </c>
      <c r="J5496">
        <v>9.157</v>
      </c>
      <c r="K5496">
        <v>3.4249999999999998</v>
      </c>
    </row>
    <row r="5497" spans="1:11" x14ac:dyDescent="0.3">
      <c r="A5497">
        <v>8</v>
      </c>
      <c r="B5497">
        <v>17</v>
      </c>
      <c r="C5497">
        <v>6</v>
      </c>
      <c r="D5497">
        <v>421</v>
      </c>
      <c r="E5497">
        <v>45</v>
      </c>
      <c r="F5497">
        <v>13.3</v>
      </c>
      <c r="G5497">
        <v>4.0999999999999996</v>
      </c>
      <c r="H5497">
        <v>101.556</v>
      </c>
      <c r="I5497">
        <v>14.073</v>
      </c>
      <c r="J5497">
        <v>69.224999999999994</v>
      </c>
      <c r="K5497">
        <v>62.332999999999998</v>
      </c>
    </row>
    <row r="5498" spans="1:11" x14ac:dyDescent="0.3">
      <c r="A5498">
        <v>8</v>
      </c>
      <c r="B5498">
        <v>17</v>
      </c>
      <c r="C5498">
        <v>7</v>
      </c>
      <c r="D5498">
        <v>562</v>
      </c>
      <c r="E5498">
        <v>60</v>
      </c>
      <c r="F5498">
        <v>15</v>
      </c>
      <c r="G5498">
        <v>4.0999999999999996</v>
      </c>
      <c r="H5498">
        <v>275.678</v>
      </c>
      <c r="I5498">
        <v>20.481000000000002</v>
      </c>
      <c r="J5498">
        <v>223.68299999999999</v>
      </c>
      <c r="K5498">
        <v>213.24199999999999</v>
      </c>
    </row>
    <row r="5499" spans="1:11" x14ac:dyDescent="0.3">
      <c r="A5499">
        <v>8</v>
      </c>
      <c r="B5499">
        <v>17</v>
      </c>
      <c r="C5499">
        <v>8</v>
      </c>
      <c r="D5499">
        <v>810</v>
      </c>
      <c r="E5499">
        <v>83</v>
      </c>
      <c r="F5499">
        <v>16.7</v>
      </c>
      <c r="G5499">
        <v>3.1</v>
      </c>
      <c r="H5499">
        <v>572.40300000000002</v>
      </c>
      <c r="I5499">
        <v>31.32</v>
      </c>
      <c r="J5499">
        <v>472.62599999999998</v>
      </c>
      <c r="K5499">
        <v>454.75400000000002</v>
      </c>
    </row>
    <row r="5500" spans="1:11" x14ac:dyDescent="0.3">
      <c r="A5500">
        <v>8</v>
      </c>
      <c r="B5500">
        <v>17</v>
      </c>
      <c r="C5500">
        <v>9</v>
      </c>
      <c r="D5500">
        <v>862</v>
      </c>
      <c r="E5500">
        <v>98</v>
      </c>
      <c r="F5500">
        <v>17.8</v>
      </c>
      <c r="G5500">
        <v>6.2</v>
      </c>
      <c r="H5500">
        <v>775.49699999999996</v>
      </c>
      <c r="I5500">
        <v>32.988</v>
      </c>
      <c r="J5500">
        <v>645.61699999999996</v>
      </c>
      <c r="K5500">
        <v>621.33699999999999</v>
      </c>
    </row>
    <row r="5501" spans="1:11" x14ac:dyDescent="0.3">
      <c r="A5501">
        <v>8</v>
      </c>
      <c r="B5501">
        <v>17</v>
      </c>
      <c r="C5501">
        <v>10</v>
      </c>
      <c r="D5501">
        <v>892</v>
      </c>
      <c r="E5501">
        <v>108</v>
      </c>
      <c r="F5501">
        <v>19.399999999999999</v>
      </c>
      <c r="G5501">
        <v>6.7</v>
      </c>
      <c r="H5501">
        <v>929.04</v>
      </c>
      <c r="I5501">
        <v>37.143000000000001</v>
      </c>
      <c r="J5501">
        <v>764.45399999999995</v>
      </c>
      <c r="K5501">
        <v>735.18100000000004</v>
      </c>
    </row>
    <row r="5502" spans="1:11" x14ac:dyDescent="0.3">
      <c r="A5502">
        <v>8</v>
      </c>
      <c r="B5502">
        <v>17</v>
      </c>
      <c r="C5502">
        <v>11</v>
      </c>
      <c r="D5502">
        <v>909</v>
      </c>
      <c r="E5502">
        <v>113</v>
      </c>
      <c r="F5502">
        <v>19.399999999999999</v>
      </c>
      <c r="G5502">
        <v>8.1999999999999993</v>
      </c>
      <c r="H5502">
        <v>1019.511</v>
      </c>
      <c r="I5502">
        <v>36.738</v>
      </c>
      <c r="J5502">
        <v>840.69600000000003</v>
      </c>
      <c r="K5502">
        <v>807.96600000000001</v>
      </c>
    </row>
    <row r="5503" spans="1:11" x14ac:dyDescent="0.3">
      <c r="A5503">
        <v>8</v>
      </c>
      <c r="B5503">
        <v>17</v>
      </c>
      <c r="C5503">
        <v>12</v>
      </c>
      <c r="D5503">
        <v>912</v>
      </c>
      <c r="E5503">
        <v>114</v>
      </c>
      <c r="F5503">
        <v>18.899999999999999</v>
      </c>
      <c r="G5503">
        <v>10.3</v>
      </c>
      <c r="H5503">
        <v>1036.6310000000001</v>
      </c>
      <c r="I5503">
        <v>34.145000000000003</v>
      </c>
      <c r="J5503">
        <v>862.95500000000004</v>
      </c>
      <c r="K5503">
        <v>829.178</v>
      </c>
    </row>
    <row r="5504" spans="1:11" x14ac:dyDescent="0.3">
      <c r="A5504">
        <v>8</v>
      </c>
      <c r="B5504">
        <v>17</v>
      </c>
      <c r="C5504">
        <v>13</v>
      </c>
      <c r="D5504">
        <v>904</v>
      </c>
      <c r="E5504">
        <v>111</v>
      </c>
      <c r="F5504">
        <v>19.399999999999999</v>
      </c>
      <c r="G5504">
        <v>8.1999999999999993</v>
      </c>
      <c r="H5504">
        <v>981.31700000000001</v>
      </c>
      <c r="I5504">
        <v>36.228999999999999</v>
      </c>
      <c r="J5504">
        <v>810.52700000000004</v>
      </c>
      <c r="K5504">
        <v>779.18899999999996</v>
      </c>
    </row>
    <row r="5505" spans="1:11" x14ac:dyDescent="0.3">
      <c r="A5505">
        <v>8</v>
      </c>
      <c r="B5505">
        <v>17</v>
      </c>
      <c r="C5505">
        <v>14</v>
      </c>
      <c r="D5505">
        <v>883</v>
      </c>
      <c r="E5505">
        <v>103</v>
      </c>
      <c r="F5505">
        <v>19.399999999999999</v>
      </c>
      <c r="G5505">
        <v>9.8000000000000007</v>
      </c>
      <c r="H5505">
        <v>856.57899999999995</v>
      </c>
      <c r="I5505">
        <v>32.405000000000001</v>
      </c>
      <c r="J5505">
        <v>716.15099999999995</v>
      </c>
      <c r="K5505">
        <v>688.96500000000003</v>
      </c>
    </row>
    <row r="5506" spans="1:11" x14ac:dyDescent="0.3">
      <c r="A5506">
        <v>8</v>
      </c>
      <c r="B5506">
        <v>17</v>
      </c>
      <c r="C5506">
        <v>15</v>
      </c>
      <c r="D5506">
        <v>843</v>
      </c>
      <c r="E5506">
        <v>91</v>
      </c>
      <c r="F5506">
        <v>19.399999999999999</v>
      </c>
      <c r="G5506">
        <v>7.7</v>
      </c>
      <c r="H5506">
        <v>673.39200000000005</v>
      </c>
      <c r="I5506">
        <v>31.29</v>
      </c>
      <c r="J5506">
        <v>561.01800000000003</v>
      </c>
      <c r="K5506">
        <v>539.99900000000002</v>
      </c>
    </row>
    <row r="5507" spans="1:11" x14ac:dyDescent="0.3">
      <c r="A5507">
        <v>8</v>
      </c>
      <c r="B5507">
        <v>17</v>
      </c>
      <c r="C5507">
        <v>16</v>
      </c>
      <c r="D5507">
        <v>766</v>
      </c>
      <c r="E5507">
        <v>73</v>
      </c>
      <c r="F5507">
        <v>18.899999999999999</v>
      </c>
      <c r="G5507">
        <v>9.3000000000000007</v>
      </c>
      <c r="H5507">
        <v>445.46899999999999</v>
      </c>
      <c r="I5507">
        <v>25.594000000000001</v>
      </c>
      <c r="J5507">
        <v>367.19600000000003</v>
      </c>
      <c r="K5507">
        <v>352.72899999999998</v>
      </c>
    </row>
    <row r="5508" spans="1:11" x14ac:dyDescent="0.3">
      <c r="A5508">
        <v>8</v>
      </c>
      <c r="B5508">
        <v>17</v>
      </c>
      <c r="C5508">
        <v>17</v>
      </c>
      <c r="D5508">
        <v>611</v>
      </c>
      <c r="E5508">
        <v>51</v>
      </c>
      <c r="F5508">
        <v>18.3</v>
      </c>
      <c r="G5508">
        <v>6.7</v>
      </c>
      <c r="H5508">
        <v>203.863</v>
      </c>
      <c r="I5508">
        <v>21.672000000000001</v>
      </c>
      <c r="J5508">
        <v>149.92599999999999</v>
      </c>
      <c r="K5508">
        <v>141.28100000000001</v>
      </c>
    </row>
    <row r="5509" spans="1:11" x14ac:dyDescent="0.3">
      <c r="A5509">
        <v>8</v>
      </c>
      <c r="B5509">
        <v>17</v>
      </c>
      <c r="C5509">
        <v>18</v>
      </c>
      <c r="D5509">
        <v>251</v>
      </c>
      <c r="E5509">
        <v>26</v>
      </c>
      <c r="F5509">
        <v>16.7</v>
      </c>
      <c r="G5509">
        <v>6.7</v>
      </c>
      <c r="H5509">
        <v>24.535</v>
      </c>
      <c r="I5509">
        <v>16.209</v>
      </c>
      <c r="J5509">
        <v>18.936</v>
      </c>
      <c r="K5509">
        <v>13.023</v>
      </c>
    </row>
    <row r="5510" spans="1:11" x14ac:dyDescent="0.3">
      <c r="A5510">
        <v>8</v>
      </c>
      <c r="B5510">
        <v>17</v>
      </c>
      <c r="C5510">
        <v>19</v>
      </c>
      <c r="D5510">
        <v>0</v>
      </c>
      <c r="E5510">
        <v>0</v>
      </c>
      <c r="F5510">
        <v>15.6</v>
      </c>
      <c r="G5510">
        <v>5.7</v>
      </c>
      <c r="H5510">
        <v>0</v>
      </c>
      <c r="I5510">
        <v>15.6</v>
      </c>
      <c r="J5510">
        <v>0</v>
      </c>
      <c r="K5510">
        <v>0</v>
      </c>
    </row>
    <row r="5511" spans="1:11" x14ac:dyDescent="0.3">
      <c r="A5511">
        <v>8</v>
      </c>
      <c r="B5511">
        <v>17</v>
      </c>
      <c r="C5511">
        <v>20</v>
      </c>
      <c r="D5511">
        <v>0</v>
      </c>
      <c r="E5511">
        <v>0</v>
      </c>
      <c r="F5511">
        <v>15</v>
      </c>
      <c r="G5511">
        <v>6.7</v>
      </c>
      <c r="H5511">
        <v>0</v>
      </c>
      <c r="I5511">
        <v>15</v>
      </c>
      <c r="J5511">
        <v>0</v>
      </c>
      <c r="K5511">
        <v>0</v>
      </c>
    </row>
    <row r="5512" spans="1:11" x14ac:dyDescent="0.3">
      <c r="A5512">
        <v>8</v>
      </c>
      <c r="B5512">
        <v>17</v>
      </c>
      <c r="C5512">
        <v>21</v>
      </c>
      <c r="D5512">
        <v>0</v>
      </c>
      <c r="E5512">
        <v>0</v>
      </c>
      <c r="F5512">
        <v>14.4</v>
      </c>
      <c r="G5512">
        <v>7.7</v>
      </c>
      <c r="H5512">
        <v>0</v>
      </c>
      <c r="I5512">
        <v>14.4</v>
      </c>
      <c r="J5512">
        <v>0</v>
      </c>
      <c r="K5512">
        <v>0</v>
      </c>
    </row>
    <row r="5513" spans="1:11" x14ac:dyDescent="0.3">
      <c r="A5513">
        <v>8</v>
      </c>
      <c r="B5513">
        <v>17</v>
      </c>
      <c r="C5513">
        <v>22</v>
      </c>
      <c r="D5513">
        <v>0</v>
      </c>
      <c r="E5513">
        <v>0</v>
      </c>
      <c r="F5513">
        <v>14.4</v>
      </c>
      <c r="G5513">
        <v>5.2</v>
      </c>
      <c r="H5513">
        <v>0</v>
      </c>
      <c r="I5513">
        <v>14.4</v>
      </c>
      <c r="J5513">
        <v>0</v>
      </c>
      <c r="K5513">
        <v>0</v>
      </c>
    </row>
    <row r="5514" spans="1:11" x14ac:dyDescent="0.3">
      <c r="A5514">
        <v>8</v>
      </c>
      <c r="B5514">
        <v>17</v>
      </c>
      <c r="C5514">
        <v>23</v>
      </c>
      <c r="D5514">
        <v>0</v>
      </c>
      <c r="E5514">
        <v>0</v>
      </c>
      <c r="F5514">
        <v>14.4</v>
      </c>
      <c r="G5514">
        <v>5.2</v>
      </c>
      <c r="H5514">
        <v>0</v>
      </c>
      <c r="I5514">
        <v>14.4</v>
      </c>
      <c r="J5514">
        <v>0</v>
      </c>
      <c r="K5514">
        <v>0</v>
      </c>
    </row>
    <row r="5515" spans="1:11" x14ac:dyDescent="0.3">
      <c r="A5515">
        <v>8</v>
      </c>
      <c r="B5515">
        <v>18</v>
      </c>
      <c r="C5515">
        <v>0</v>
      </c>
      <c r="D5515">
        <v>0</v>
      </c>
      <c r="E5515">
        <v>0</v>
      </c>
      <c r="F5515">
        <v>13.3</v>
      </c>
      <c r="G5515">
        <v>4.0999999999999996</v>
      </c>
      <c r="H5515">
        <v>0</v>
      </c>
      <c r="I5515">
        <v>13.3</v>
      </c>
      <c r="J5515">
        <v>0</v>
      </c>
      <c r="K5515">
        <v>0</v>
      </c>
    </row>
    <row r="5516" spans="1:11" x14ac:dyDescent="0.3">
      <c r="A5516">
        <v>8</v>
      </c>
      <c r="B5516">
        <v>18</v>
      </c>
      <c r="C5516">
        <v>1</v>
      </c>
      <c r="D5516">
        <v>0</v>
      </c>
      <c r="E5516">
        <v>0</v>
      </c>
      <c r="F5516">
        <v>13.3</v>
      </c>
      <c r="G5516">
        <v>6.2</v>
      </c>
      <c r="H5516">
        <v>0</v>
      </c>
      <c r="I5516">
        <v>13.3</v>
      </c>
      <c r="J5516">
        <v>0</v>
      </c>
      <c r="K5516">
        <v>0</v>
      </c>
    </row>
    <row r="5517" spans="1:11" x14ac:dyDescent="0.3">
      <c r="A5517">
        <v>8</v>
      </c>
      <c r="B5517">
        <v>18</v>
      </c>
      <c r="C5517">
        <v>2</v>
      </c>
      <c r="D5517">
        <v>0</v>
      </c>
      <c r="E5517">
        <v>0</v>
      </c>
      <c r="F5517">
        <v>13.3</v>
      </c>
      <c r="G5517">
        <v>5.2</v>
      </c>
      <c r="H5517">
        <v>0</v>
      </c>
      <c r="I5517">
        <v>13.3</v>
      </c>
      <c r="J5517">
        <v>0</v>
      </c>
      <c r="K5517">
        <v>0</v>
      </c>
    </row>
    <row r="5518" spans="1:11" x14ac:dyDescent="0.3">
      <c r="A5518">
        <v>8</v>
      </c>
      <c r="B5518">
        <v>18</v>
      </c>
      <c r="C5518">
        <v>3</v>
      </c>
      <c r="D5518">
        <v>0</v>
      </c>
      <c r="E5518">
        <v>0</v>
      </c>
      <c r="F5518">
        <v>13.3</v>
      </c>
      <c r="G5518">
        <v>5.7</v>
      </c>
      <c r="H5518">
        <v>0</v>
      </c>
      <c r="I5518">
        <v>13.3</v>
      </c>
      <c r="J5518">
        <v>0</v>
      </c>
      <c r="K5518">
        <v>0</v>
      </c>
    </row>
    <row r="5519" spans="1:11" x14ac:dyDescent="0.3">
      <c r="A5519">
        <v>8</v>
      </c>
      <c r="B5519">
        <v>18</v>
      </c>
      <c r="C5519">
        <v>4</v>
      </c>
      <c r="D5519">
        <v>0</v>
      </c>
      <c r="E5519">
        <v>0</v>
      </c>
      <c r="F5519">
        <v>12.8</v>
      </c>
      <c r="G5519">
        <v>6.7</v>
      </c>
      <c r="H5519">
        <v>0</v>
      </c>
      <c r="I5519">
        <v>12.8</v>
      </c>
      <c r="J5519">
        <v>0</v>
      </c>
      <c r="K5519">
        <v>0</v>
      </c>
    </row>
    <row r="5520" spans="1:11" x14ac:dyDescent="0.3">
      <c r="A5520">
        <v>8</v>
      </c>
      <c r="B5520">
        <v>18</v>
      </c>
      <c r="C5520">
        <v>5</v>
      </c>
      <c r="D5520">
        <v>4</v>
      </c>
      <c r="E5520">
        <v>14</v>
      </c>
      <c r="F5520">
        <v>12.8</v>
      </c>
      <c r="G5520">
        <v>4.0999999999999996</v>
      </c>
      <c r="H5520">
        <v>13.272</v>
      </c>
      <c r="I5520">
        <v>11.363</v>
      </c>
      <c r="J5520">
        <v>11.959</v>
      </c>
      <c r="K5520">
        <v>6.1760000000000002</v>
      </c>
    </row>
    <row r="5521" spans="1:11" x14ac:dyDescent="0.3">
      <c r="A5521">
        <v>8</v>
      </c>
      <c r="B5521">
        <v>18</v>
      </c>
      <c r="C5521">
        <v>6</v>
      </c>
      <c r="D5521">
        <v>201</v>
      </c>
      <c r="E5521">
        <v>65</v>
      </c>
      <c r="F5521">
        <v>15</v>
      </c>
      <c r="G5521">
        <v>5.2</v>
      </c>
      <c r="H5521">
        <v>88.849000000000004</v>
      </c>
      <c r="I5521">
        <v>15.449</v>
      </c>
      <c r="J5521">
        <v>68.775999999999996</v>
      </c>
      <c r="K5521">
        <v>61.893000000000001</v>
      </c>
    </row>
    <row r="5522" spans="1:11" x14ac:dyDescent="0.3">
      <c r="A5522">
        <v>8</v>
      </c>
      <c r="B5522">
        <v>18</v>
      </c>
      <c r="C5522">
        <v>7</v>
      </c>
      <c r="D5522">
        <v>456</v>
      </c>
      <c r="E5522">
        <v>117</v>
      </c>
      <c r="F5522">
        <v>16.7</v>
      </c>
      <c r="G5522">
        <v>4.0999999999999996</v>
      </c>
      <c r="H5522">
        <v>290.10300000000001</v>
      </c>
      <c r="I5522">
        <v>22.530999999999999</v>
      </c>
      <c r="J5522">
        <v>237.80600000000001</v>
      </c>
      <c r="K5522">
        <v>227</v>
      </c>
    </row>
    <row r="5523" spans="1:11" x14ac:dyDescent="0.3">
      <c r="A5523">
        <v>8</v>
      </c>
      <c r="B5523">
        <v>18</v>
      </c>
      <c r="C5523">
        <v>8</v>
      </c>
      <c r="D5523">
        <v>601</v>
      </c>
      <c r="E5523">
        <v>161</v>
      </c>
      <c r="F5523">
        <v>18.899999999999999</v>
      </c>
      <c r="G5523">
        <v>6.2</v>
      </c>
      <c r="H5523">
        <v>528.18100000000004</v>
      </c>
      <c r="I5523">
        <v>28.677</v>
      </c>
      <c r="J5523">
        <v>441.82600000000002</v>
      </c>
      <c r="K5523">
        <v>424.98700000000002</v>
      </c>
    </row>
    <row r="5524" spans="1:11" x14ac:dyDescent="0.3">
      <c r="A5524">
        <v>8</v>
      </c>
      <c r="B5524">
        <v>18</v>
      </c>
      <c r="C5524">
        <v>9</v>
      </c>
      <c r="D5524">
        <v>686</v>
      </c>
      <c r="E5524">
        <v>193</v>
      </c>
      <c r="F5524">
        <v>19.399999999999999</v>
      </c>
      <c r="G5524">
        <v>7.7</v>
      </c>
      <c r="H5524">
        <v>742.34799999999996</v>
      </c>
      <c r="I5524">
        <v>32.051000000000002</v>
      </c>
      <c r="J5524">
        <v>620.53499999999997</v>
      </c>
      <c r="K5524">
        <v>597.24699999999996</v>
      </c>
    </row>
    <row r="5525" spans="1:11" x14ac:dyDescent="0.3">
      <c r="A5525">
        <v>8</v>
      </c>
      <c r="B5525">
        <v>18</v>
      </c>
      <c r="C5525">
        <v>10</v>
      </c>
      <c r="D5525">
        <v>733</v>
      </c>
      <c r="E5525">
        <v>214</v>
      </c>
      <c r="F5525">
        <v>20</v>
      </c>
      <c r="G5525">
        <v>8.8000000000000007</v>
      </c>
      <c r="H5525">
        <v>903.72400000000005</v>
      </c>
      <c r="I5525">
        <v>34.481000000000002</v>
      </c>
      <c r="J5525">
        <v>750.94299999999998</v>
      </c>
      <c r="K5525">
        <v>722.26199999999994</v>
      </c>
    </row>
    <row r="5526" spans="1:11" x14ac:dyDescent="0.3">
      <c r="A5526">
        <v>8</v>
      </c>
      <c r="B5526">
        <v>18</v>
      </c>
      <c r="C5526">
        <v>11</v>
      </c>
      <c r="D5526">
        <v>759</v>
      </c>
      <c r="E5526">
        <v>224</v>
      </c>
      <c r="F5526">
        <v>20.6</v>
      </c>
      <c r="G5526">
        <v>8.1999999999999993</v>
      </c>
      <c r="H5526">
        <v>999.22</v>
      </c>
      <c r="I5526">
        <v>37.582000000000001</v>
      </c>
      <c r="J5526">
        <v>821.43499999999995</v>
      </c>
      <c r="K5526">
        <v>789.59699999999998</v>
      </c>
    </row>
    <row r="5527" spans="1:11" x14ac:dyDescent="0.3">
      <c r="A5527">
        <v>8</v>
      </c>
      <c r="B5527">
        <v>18</v>
      </c>
      <c r="C5527">
        <v>12</v>
      </c>
      <c r="D5527">
        <v>762</v>
      </c>
      <c r="E5527">
        <v>226</v>
      </c>
      <c r="F5527">
        <v>21.1</v>
      </c>
      <c r="G5527">
        <v>10.3</v>
      </c>
      <c r="H5527">
        <v>1015.7430000000001</v>
      </c>
      <c r="I5527">
        <v>36.058</v>
      </c>
      <c r="J5527">
        <v>839.71900000000005</v>
      </c>
      <c r="K5527">
        <v>807.03399999999999</v>
      </c>
    </row>
    <row r="5528" spans="1:11" x14ac:dyDescent="0.3">
      <c r="A5528">
        <v>8</v>
      </c>
      <c r="B5528">
        <v>18</v>
      </c>
      <c r="C5528">
        <v>13</v>
      </c>
      <c r="D5528">
        <v>747</v>
      </c>
      <c r="E5528">
        <v>220</v>
      </c>
      <c r="F5528">
        <v>21.1</v>
      </c>
      <c r="G5528">
        <v>10.3</v>
      </c>
      <c r="H5528">
        <v>955.54499999999996</v>
      </c>
      <c r="I5528">
        <v>35.188000000000002</v>
      </c>
      <c r="J5528">
        <v>792.26400000000001</v>
      </c>
      <c r="K5528">
        <v>761.75300000000004</v>
      </c>
    </row>
    <row r="5529" spans="1:11" x14ac:dyDescent="0.3">
      <c r="A5529">
        <v>8</v>
      </c>
      <c r="B5529">
        <v>18</v>
      </c>
      <c r="C5529">
        <v>14</v>
      </c>
      <c r="D5529">
        <v>711</v>
      </c>
      <c r="E5529">
        <v>204</v>
      </c>
      <c r="F5529">
        <v>21.1</v>
      </c>
      <c r="G5529">
        <v>7.7</v>
      </c>
      <c r="H5529">
        <v>822.61900000000003</v>
      </c>
      <c r="I5529">
        <v>35.767000000000003</v>
      </c>
      <c r="J5529">
        <v>679.654</v>
      </c>
      <c r="K5529">
        <v>653.99300000000005</v>
      </c>
    </row>
    <row r="5530" spans="1:11" x14ac:dyDescent="0.3">
      <c r="A5530">
        <v>8</v>
      </c>
      <c r="B5530">
        <v>18</v>
      </c>
      <c r="C5530">
        <v>15</v>
      </c>
      <c r="D5530">
        <v>645</v>
      </c>
      <c r="E5530">
        <v>177</v>
      </c>
      <c r="F5530">
        <v>20</v>
      </c>
      <c r="G5530">
        <v>12.9</v>
      </c>
      <c r="H5530">
        <v>629.06799999999998</v>
      </c>
      <c r="I5530">
        <v>27.757999999999999</v>
      </c>
      <c r="J5530">
        <v>531.58799999999997</v>
      </c>
      <c r="K5530">
        <v>511.64600000000002</v>
      </c>
    </row>
    <row r="5531" spans="1:11" x14ac:dyDescent="0.3">
      <c r="A5531">
        <v>8</v>
      </c>
      <c r="B5531">
        <v>18</v>
      </c>
      <c r="C5531">
        <v>16</v>
      </c>
      <c r="D5531">
        <v>534</v>
      </c>
      <c r="E5531">
        <v>138</v>
      </c>
      <c r="F5531">
        <v>20</v>
      </c>
      <c r="G5531">
        <v>10.3</v>
      </c>
      <c r="H5531">
        <v>396.66399999999999</v>
      </c>
      <c r="I5531">
        <v>25.488</v>
      </c>
      <c r="J5531">
        <v>329.91899999999998</v>
      </c>
      <c r="K5531">
        <v>316.565</v>
      </c>
    </row>
    <row r="5532" spans="1:11" x14ac:dyDescent="0.3">
      <c r="A5532">
        <v>8</v>
      </c>
      <c r="B5532">
        <v>18</v>
      </c>
      <c r="C5532">
        <v>17</v>
      </c>
      <c r="D5532">
        <v>335</v>
      </c>
      <c r="E5532">
        <v>90</v>
      </c>
      <c r="F5532">
        <v>18.3</v>
      </c>
      <c r="G5532">
        <v>11.3</v>
      </c>
      <c r="H5532">
        <v>170.60599999999999</v>
      </c>
      <c r="I5532">
        <v>20.091999999999999</v>
      </c>
      <c r="J5532">
        <v>134.04</v>
      </c>
      <c r="K5532">
        <v>125.75700000000001</v>
      </c>
    </row>
    <row r="5533" spans="1:11" x14ac:dyDescent="0.3">
      <c r="A5533">
        <v>8</v>
      </c>
      <c r="B5533">
        <v>18</v>
      </c>
      <c r="C5533">
        <v>18</v>
      </c>
      <c r="D5533">
        <v>44</v>
      </c>
      <c r="E5533">
        <v>33</v>
      </c>
      <c r="F5533">
        <v>17.2</v>
      </c>
      <c r="G5533">
        <v>9.3000000000000007</v>
      </c>
      <c r="H5533">
        <v>29.667000000000002</v>
      </c>
      <c r="I5533">
        <v>16.811</v>
      </c>
      <c r="J5533">
        <v>25.751999999999999</v>
      </c>
      <c r="K5533">
        <v>19.712</v>
      </c>
    </row>
    <row r="5534" spans="1:11" x14ac:dyDescent="0.3">
      <c r="A5534">
        <v>8</v>
      </c>
      <c r="B5534">
        <v>18</v>
      </c>
      <c r="C5534">
        <v>19</v>
      </c>
      <c r="D5534">
        <v>0</v>
      </c>
      <c r="E5534">
        <v>0</v>
      </c>
      <c r="F5534">
        <v>16.100000000000001</v>
      </c>
      <c r="G5534">
        <v>9.8000000000000007</v>
      </c>
      <c r="H5534">
        <v>0</v>
      </c>
      <c r="I5534">
        <v>16.100000000000001</v>
      </c>
      <c r="J5534">
        <v>0</v>
      </c>
      <c r="K5534">
        <v>0</v>
      </c>
    </row>
    <row r="5535" spans="1:11" x14ac:dyDescent="0.3">
      <c r="A5535">
        <v>8</v>
      </c>
      <c r="B5535">
        <v>18</v>
      </c>
      <c r="C5535">
        <v>20</v>
      </c>
      <c r="D5535">
        <v>0</v>
      </c>
      <c r="E5535">
        <v>0</v>
      </c>
      <c r="F5535">
        <v>15.6</v>
      </c>
      <c r="G5535">
        <v>7.7</v>
      </c>
      <c r="H5535">
        <v>0</v>
      </c>
      <c r="I5535">
        <v>15.6</v>
      </c>
      <c r="J5535">
        <v>0</v>
      </c>
      <c r="K5535">
        <v>0</v>
      </c>
    </row>
    <row r="5536" spans="1:11" x14ac:dyDescent="0.3">
      <c r="A5536">
        <v>8</v>
      </c>
      <c r="B5536">
        <v>18</v>
      </c>
      <c r="C5536">
        <v>21</v>
      </c>
      <c r="D5536">
        <v>0</v>
      </c>
      <c r="E5536">
        <v>0</v>
      </c>
      <c r="F5536">
        <v>15</v>
      </c>
      <c r="G5536">
        <v>7.7</v>
      </c>
      <c r="H5536">
        <v>0</v>
      </c>
      <c r="I5536">
        <v>15</v>
      </c>
      <c r="J5536">
        <v>0</v>
      </c>
      <c r="K5536">
        <v>0</v>
      </c>
    </row>
    <row r="5537" spans="1:11" x14ac:dyDescent="0.3">
      <c r="A5537">
        <v>8</v>
      </c>
      <c r="B5537">
        <v>18</v>
      </c>
      <c r="C5537">
        <v>22</v>
      </c>
      <c r="D5537">
        <v>0</v>
      </c>
      <c r="E5537">
        <v>0</v>
      </c>
      <c r="F5537">
        <v>14.4</v>
      </c>
      <c r="G5537">
        <v>6.7</v>
      </c>
      <c r="H5537">
        <v>0</v>
      </c>
      <c r="I5537">
        <v>14.4</v>
      </c>
      <c r="J5537">
        <v>0</v>
      </c>
      <c r="K5537">
        <v>0</v>
      </c>
    </row>
    <row r="5538" spans="1:11" x14ac:dyDescent="0.3">
      <c r="A5538">
        <v>8</v>
      </c>
      <c r="B5538">
        <v>18</v>
      </c>
      <c r="C5538">
        <v>23</v>
      </c>
      <c r="D5538">
        <v>0</v>
      </c>
      <c r="E5538">
        <v>0</v>
      </c>
      <c r="F5538">
        <v>13.9</v>
      </c>
      <c r="G5538">
        <v>6.2</v>
      </c>
      <c r="H5538">
        <v>0</v>
      </c>
      <c r="I5538">
        <v>13.9</v>
      </c>
      <c r="J5538">
        <v>0</v>
      </c>
      <c r="K5538">
        <v>0</v>
      </c>
    </row>
    <row r="5539" spans="1:11" x14ac:dyDescent="0.3">
      <c r="A5539">
        <v>8</v>
      </c>
      <c r="B5539">
        <v>19</v>
      </c>
      <c r="C5539">
        <v>0</v>
      </c>
      <c r="D5539">
        <v>0</v>
      </c>
      <c r="E5539">
        <v>0</v>
      </c>
      <c r="F5539">
        <v>13.9</v>
      </c>
      <c r="G5539">
        <v>5.2</v>
      </c>
      <c r="H5539">
        <v>0</v>
      </c>
      <c r="I5539">
        <v>13.9</v>
      </c>
      <c r="J5539">
        <v>0</v>
      </c>
      <c r="K5539">
        <v>0</v>
      </c>
    </row>
    <row r="5540" spans="1:11" x14ac:dyDescent="0.3">
      <c r="A5540">
        <v>8</v>
      </c>
      <c r="B5540">
        <v>19</v>
      </c>
      <c r="C5540">
        <v>1</v>
      </c>
      <c r="D5540">
        <v>0</v>
      </c>
      <c r="E5540">
        <v>0</v>
      </c>
      <c r="F5540">
        <v>13.3</v>
      </c>
      <c r="G5540">
        <v>4.5999999999999996</v>
      </c>
      <c r="H5540">
        <v>0</v>
      </c>
      <c r="I5540">
        <v>13.3</v>
      </c>
      <c r="J5540">
        <v>0</v>
      </c>
      <c r="K5540">
        <v>0</v>
      </c>
    </row>
    <row r="5541" spans="1:11" x14ac:dyDescent="0.3">
      <c r="A5541">
        <v>8</v>
      </c>
      <c r="B5541">
        <v>19</v>
      </c>
      <c r="C5541">
        <v>2</v>
      </c>
      <c r="D5541">
        <v>0</v>
      </c>
      <c r="E5541">
        <v>0</v>
      </c>
      <c r="F5541">
        <v>12.2</v>
      </c>
      <c r="G5541">
        <v>3.6</v>
      </c>
      <c r="H5541">
        <v>0</v>
      </c>
      <c r="I5541">
        <v>12.2</v>
      </c>
      <c r="J5541">
        <v>0</v>
      </c>
      <c r="K5541">
        <v>0</v>
      </c>
    </row>
    <row r="5542" spans="1:11" x14ac:dyDescent="0.3">
      <c r="A5542">
        <v>8</v>
      </c>
      <c r="B5542">
        <v>19</v>
      </c>
      <c r="C5542">
        <v>3</v>
      </c>
      <c r="D5542">
        <v>0</v>
      </c>
      <c r="E5542">
        <v>0</v>
      </c>
      <c r="F5542">
        <v>11.7</v>
      </c>
      <c r="G5542">
        <v>2.6</v>
      </c>
      <c r="H5542">
        <v>0</v>
      </c>
      <c r="I5542">
        <v>11.7</v>
      </c>
      <c r="J5542">
        <v>0</v>
      </c>
      <c r="K5542">
        <v>0</v>
      </c>
    </row>
    <row r="5543" spans="1:11" x14ac:dyDescent="0.3">
      <c r="A5543">
        <v>8</v>
      </c>
      <c r="B5543">
        <v>19</v>
      </c>
      <c r="C5543">
        <v>4</v>
      </c>
      <c r="D5543">
        <v>0</v>
      </c>
      <c r="E5543">
        <v>0</v>
      </c>
      <c r="F5543">
        <v>12.2</v>
      </c>
      <c r="G5543">
        <v>0</v>
      </c>
      <c r="H5543">
        <v>0</v>
      </c>
      <c r="I5543">
        <v>12.2</v>
      </c>
      <c r="J5543">
        <v>0</v>
      </c>
      <c r="K5543">
        <v>0</v>
      </c>
    </row>
    <row r="5544" spans="1:11" x14ac:dyDescent="0.3">
      <c r="A5544">
        <v>8</v>
      </c>
      <c r="B5544">
        <v>19</v>
      </c>
      <c r="C5544">
        <v>5</v>
      </c>
      <c r="D5544">
        <v>56</v>
      </c>
      <c r="E5544">
        <v>13</v>
      </c>
      <c r="F5544">
        <v>11.1</v>
      </c>
      <c r="G5544">
        <v>3.1</v>
      </c>
      <c r="H5544">
        <v>11.135</v>
      </c>
      <c r="I5544">
        <v>9.4169999999999998</v>
      </c>
      <c r="J5544">
        <v>10.099</v>
      </c>
      <c r="K5544">
        <v>4.3499999999999996</v>
      </c>
    </row>
    <row r="5545" spans="1:11" x14ac:dyDescent="0.3">
      <c r="A5545">
        <v>8</v>
      </c>
      <c r="B5545">
        <v>19</v>
      </c>
      <c r="C5545">
        <v>6</v>
      </c>
      <c r="D5545">
        <v>466</v>
      </c>
      <c r="E5545">
        <v>41</v>
      </c>
      <c r="F5545">
        <v>15</v>
      </c>
      <c r="G5545">
        <v>1.5</v>
      </c>
      <c r="H5545">
        <v>103.547</v>
      </c>
      <c r="I5545">
        <v>16.062000000000001</v>
      </c>
      <c r="J5545">
        <v>68.28</v>
      </c>
      <c r="K5545">
        <v>61.405999999999999</v>
      </c>
    </row>
    <row r="5546" spans="1:11" x14ac:dyDescent="0.3">
      <c r="A5546">
        <v>8</v>
      </c>
      <c r="B5546">
        <v>19</v>
      </c>
      <c r="C5546">
        <v>7</v>
      </c>
      <c r="D5546">
        <v>700</v>
      </c>
      <c r="E5546">
        <v>64</v>
      </c>
      <c r="F5546">
        <v>18.899999999999999</v>
      </c>
      <c r="G5546">
        <v>2.1</v>
      </c>
      <c r="H5546">
        <v>331.416</v>
      </c>
      <c r="I5546">
        <v>27.396999999999998</v>
      </c>
      <c r="J5546">
        <v>261.709</v>
      </c>
      <c r="K5546">
        <v>250.27</v>
      </c>
    </row>
    <row r="5547" spans="1:11" x14ac:dyDescent="0.3">
      <c r="A5547">
        <v>8</v>
      </c>
      <c r="B5547">
        <v>19</v>
      </c>
      <c r="C5547">
        <v>8</v>
      </c>
      <c r="D5547">
        <v>809</v>
      </c>
      <c r="E5547">
        <v>84</v>
      </c>
      <c r="F5547">
        <v>20.6</v>
      </c>
      <c r="G5547">
        <v>2.1</v>
      </c>
      <c r="H5547">
        <v>572.75</v>
      </c>
      <c r="I5547">
        <v>37.183</v>
      </c>
      <c r="J5547">
        <v>462.98200000000003</v>
      </c>
      <c r="K5547">
        <v>445.43599999999998</v>
      </c>
    </row>
    <row r="5548" spans="1:11" x14ac:dyDescent="0.3">
      <c r="A5548">
        <v>8</v>
      </c>
      <c r="B5548">
        <v>19</v>
      </c>
      <c r="C5548">
        <v>9</v>
      </c>
      <c r="D5548">
        <v>866</v>
      </c>
      <c r="E5548">
        <v>99</v>
      </c>
      <c r="F5548">
        <v>22.2</v>
      </c>
      <c r="G5548">
        <v>3.1</v>
      </c>
      <c r="H5548">
        <v>779.62</v>
      </c>
      <c r="I5548">
        <v>43.078000000000003</v>
      </c>
      <c r="J5548">
        <v>625.46400000000006</v>
      </c>
      <c r="K5548">
        <v>601.98299999999995</v>
      </c>
    </row>
    <row r="5549" spans="1:11" x14ac:dyDescent="0.3">
      <c r="A5549">
        <v>8</v>
      </c>
      <c r="B5549">
        <v>19</v>
      </c>
      <c r="C5549">
        <v>10</v>
      </c>
      <c r="D5549">
        <v>900</v>
      </c>
      <c r="E5549">
        <v>109</v>
      </c>
      <c r="F5549">
        <v>23.9</v>
      </c>
      <c r="G5549">
        <v>6.2</v>
      </c>
      <c r="H5549">
        <v>937.32399999999996</v>
      </c>
      <c r="I5549">
        <v>42.720999999999997</v>
      </c>
      <c r="J5549">
        <v>755.53800000000001</v>
      </c>
      <c r="K5549">
        <v>726.65700000000004</v>
      </c>
    </row>
    <row r="5550" spans="1:11" x14ac:dyDescent="0.3">
      <c r="A5550">
        <v>8</v>
      </c>
      <c r="B5550">
        <v>19</v>
      </c>
      <c r="C5550">
        <v>11</v>
      </c>
      <c r="D5550">
        <v>915</v>
      </c>
      <c r="E5550">
        <v>115</v>
      </c>
      <c r="F5550">
        <v>23.3</v>
      </c>
      <c r="G5550">
        <v>8.8000000000000007</v>
      </c>
      <c r="H5550">
        <v>1027.278</v>
      </c>
      <c r="I5550">
        <v>40.058999999999997</v>
      </c>
      <c r="J5550">
        <v>836.83299999999997</v>
      </c>
      <c r="K5550">
        <v>804.28300000000002</v>
      </c>
    </row>
    <row r="5551" spans="1:11" x14ac:dyDescent="0.3">
      <c r="A5551">
        <v>8</v>
      </c>
      <c r="B5551">
        <v>19</v>
      </c>
      <c r="C5551">
        <v>12</v>
      </c>
      <c r="D5551">
        <v>919</v>
      </c>
      <c r="E5551">
        <v>115</v>
      </c>
      <c r="F5551">
        <v>22.8</v>
      </c>
      <c r="G5551">
        <v>9.8000000000000007</v>
      </c>
      <c r="H5551">
        <v>1044.05</v>
      </c>
      <c r="I5551">
        <v>38.752000000000002</v>
      </c>
      <c r="J5551">
        <v>854.64800000000002</v>
      </c>
      <c r="K5551">
        <v>821.26499999999999</v>
      </c>
    </row>
    <row r="5552" spans="1:11" x14ac:dyDescent="0.3">
      <c r="A5552">
        <v>8</v>
      </c>
      <c r="B5552">
        <v>19</v>
      </c>
      <c r="C5552">
        <v>13</v>
      </c>
      <c r="D5552">
        <v>912</v>
      </c>
      <c r="E5552">
        <v>112</v>
      </c>
      <c r="F5552">
        <v>22.8</v>
      </c>
      <c r="G5552">
        <v>8.8000000000000007</v>
      </c>
      <c r="H5552">
        <v>988.79300000000001</v>
      </c>
      <c r="I5552">
        <v>39.049999999999997</v>
      </c>
      <c r="J5552">
        <v>808.298</v>
      </c>
      <c r="K5552">
        <v>777.06100000000004</v>
      </c>
    </row>
    <row r="5553" spans="1:11" x14ac:dyDescent="0.3">
      <c r="A5553">
        <v>8</v>
      </c>
      <c r="B5553">
        <v>19</v>
      </c>
      <c r="C5553">
        <v>14</v>
      </c>
      <c r="D5553">
        <v>887</v>
      </c>
      <c r="E5553">
        <v>104</v>
      </c>
      <c r="F5553">
        <v>22.8</v>
      </c>
      <c r="G5553">
        <v>10.3</v>
      </c>
      <c r="H5553">
        <v>859.18799999999999</v>
      </c>
      <c r="I5553">
        <v>35.476999999999997</v>
      </c>
      <c r="J5553">
        <v>710.36500000000001</v>
      </c>
      <c r="K5553">
        <v>683.42399999999998</v>
      </c>
    </row>
    <row r="5554" spans="1:11" x14ac:dyDescent="0.3">
      <c r="A5554">
        <v>8</v>
      </c>
      <c r="B5554">
        <v>19</v>
      </c>
      <c r="C5554">
        <v>15</v>
      </c>
      <c r="D5554">
        <v>842</v>
      </c>
      <c r="E5554">
        <v>92</v>
      </c>
      <c r="F5554">
        <v>21.1</v>
      </c>
      <c r="G5554">
        <v>10.8</v>
      </c>
      <c r="H5554">
        <v>671.351</v>
      </c>
      <c r="I5554">
        <v>30.547000000000001</v>
      </c>
      <c r="J5554">
        <v>560.68299999999999</v>
      </c>
      <c r="K5554">
        <v>539.67600000000004</v>
      </c>
    </row>
    <row r="5555" spans="1:11" x14ac:dyDescent="0.3">
      <c r="A5555">
        <v>8</v>
      </c>
      <c r="B5555">
        <v>19</v>
      </c>
      <c r="C5555">
        <v>16</v>
      </c>
      <c r="D5555">
        <v>760</v>
      </c>
      <c r="E5555">
        <v>74</v>
      </c>
      <c r="F5555">
        <v>20.6</v>
      </c>
      <c r="G5555">
        <v>12.9</v>
      </c>
      <c r="H5555">
        <v>440.87799999999999</v>
      </c>
      <c r="I5555">
        <v>25.87</v>
      </c>
      <c r="J5555">
        <v>362.75799999999998</v>
      </c>
      <c r="K5555">
        <v>348.42599999999999</v>
      </c>
    </row>
    <row r="5556" spans="1:11" x14ac:dyDescent="0.3">
      <c r="A5556">
        <v>8</v>
      </c>
      <c r="B5556">
        <v>19</v>
      </c>
      <c r="C5556">
        <v>17</v>
      </c>
      <c r="D5556">
        <v>598</v>
      </c>
      <c r="E5556">
        <v>51</v>
      </c>
      <c r="F5556">
        <v>19.399999999999999</v>
      </c>
      <c r="G5556">
        <v>9.8000000000000007</v>
      </c>
      <c r="H5556">
        <v>198.00200000000001</v>
      </c>
      <c r="I5556">
        <v>21.872</v>
      </c>
      <c r="J5556">
        <v>145.04</v>
      </c>
      <c r="K5556">
        <v>136.50700000000001</v>
      </c>
    </row>
    <row r="5557" spans="1:11" x14ac:dyDescent="0.3">
      <c r="A5557">
        <v>8</v>
      </c>
      <c r="B5557">
        <v>19</v>
      </c>
      <c r="C5557">
        <v>18</v>
      </c>
      <c r="D5557">
        <v>226</v>
      </c>
      <c r="E5557">
        <v>26</v>
      </c>
      <c r="F5557">
        <v>18.899999999999999</v>
      </c>
      <c r="G5557">
        <v>7.7</v>
      </c>
      <c r="H5557">
        <v>24.385000000000002</v>
      </c>
      <c r="I5557">
        <v>18.449000000000002</v>
      </c>
      <c r="J5557">
        <v>18.934999999999999</v>
      </c>
      <c r="K5557">
        <v>13.022</v>
      </c>
    </row>
    <row r="5558" spans="1:11" x14ac:dyDescent="0.3">
      <c r="A5558">
        <v>8</v>
      </c>
      <c r="B5558">
        <v>19</v>
      </c>
      <c r="C5558">
        <v>19</v>
      </c>
      <c r="D5558">
        <v>0</v>
      </c>
      <c r="E5558">
        <v>0</v>
      </c>
      <c r="F5558">
        <v>17.2</v>
      </c>
      <c r="G5558">
        <v>4.0999999999999996</v>
      </c>
      <c r="H5558">
        <v>0</v>
      </c>
      <c r="I5558">
        <v>17.2</v>
      </c>
      <c r="J5558">
        <v>0</v>
      </c>
      <c r="K5558">
        <v>0</v>
      </c>
    </row>
    <row r="5559" spans="1:11" x14ac:dyDescent="0.3">
      <c r="A5559">
        <v>8</v>
      </c>
      <c r="B5559">
        <v>19</v>
      </c>
      <c r="C5559">
        <v>20</v>
      </c>
      <c r="D5559">
        <v>0</v>
      </c>
      <c r="E5559">
        <v>0</v>
      </c>
      <c r="F5559">
        <v>15.6</v>
      </c>
      <c r="G5559">
        <v>7.7</v>
      </c>
      <c r="H5559">
        <v>0</v>
      </c>
      <c r="I5559">
        <v>15.6</v>
      </c>
      <c r="J5559">
        <v>0</v>
      </c>
      <c r="K5559">
        <v>0</v>
      </c>
    </row>
    <row r="5560" spans="1:11" x14ac:dyDescent="0.3">
      <c r="A5560">
        <v>8</v>
      </c>
      <c r="B5560">
        <v>19</v>
      </c>
      <c r="C5560">
        <v>21</v>
      </c>
      <c r="D5560">
        <v>0</v>
      </c>
      <c r="E5560">
        <v>0</v>
      </c>
      <c r="F5560">
        <v>15</v>
      </c>
      <c r="G5560">
        <v>9.3000000000000007</v>
      </c>
      <c r="H5560">
        <v>0</v>
      </c>
      <c r="I5560">
        <v>15</v>
      </c>
      <c r="J5560">
        <v>0</v>
      </c>
      <c r="K5560">
        <v>0</v>
      </c>
    </row>
    <row r="5561" spans="1:11" x14ac:dyDescent="0.3">
      <c r="A5561">
        <v>8</v>
      </c>
      <c r="B5561">
        <v>19</v>
      </c>
      <c r="C5561">
        <v>22</v>
      </c>
      <c r="D5561">
        <v>0</v>
      </c>
      <c r="E5561">
        <v>0</v>
      </c>
      <c r="F5561">
        <v>15</v>
      </c>
      <c r="G5561">
        <v>6.7</v>
      </c>
      <c r="H5561">
        <v>0</v>
      </c>
      <c r="I5561">
        <v>15</v>
      </c>
      <c r="J5561">
        <v>0</v>
      </c>
      <c r="K5561">
        <v>0</v>
      </c>
    </row>
    <row r="5562" spans="1:11" x14ac:dyDescent="0.3">
      <c r="A5562">
        <v>8</v>
      </c>
      <c r="B5562">
        <v>19</v>
      </c>
      <c r="C5562">
        <v>23</v>
      </c>
      <c r="D5562">
        <v>0</v>
      </c>
      <c r="E5562">
        <v>0</v>
      </c>
      <c r="F5562">
        <v>14.4</v>
      </c>
      <c r="G5562">
        <v>7.2</v>
      </c>
      <c r="H5562">
        <v>0</v>
      </c>
      <c r="I5562">
        <v>14.4</v>
      </c>
      <c r="J5562">
        <v>0</v>
      </c>
      <c r="K5562">
        <v>0</v>
      </c>
    </row>
    <row r="5563" spans="1:11" x14ac:dyDescent="0.3">
      <c r="A5563">
        <v>8</v>
      </c>
      <c r="B5563">
        <v>20</v>
      </c>
      <c r="C5563">
        <v>0</v>
      </c>
      <c r="D5563">
        <v>0</v>
      </c>
      <c r="E5563">
        <v>0</v>
      </c>
      <c r="F5563">
        <v>14.4</v>
      </c>
      <c r="G5563">
        <v>7.2</v>
      </c>
      <c r="H5563">
        <v>0</v>
      </c>
      <c r="I5563">
        <v>14.4</v>
      </c>
      <c r="J5563">
        <v>0</v>
      </c>
      <c r="K5563">
        <v>0</v>
      </c>
    </row>
    <row r="5564" spans="1:11" x14ac:dyDescent="0.3">
      <c r="A5564">
        <v>8</v>
      </c>
      <c r="B5564">
        <v>20</v>
      </c>
      <c r="C5564">
        <v>1</v>
      </c>
      <c r="D5564">
        <v>0</v>
      </c>
      <c r="E5564">
        <v>0</v>
      </c>
      <c r="F5564">
        <v>14.4</v>
      </c>
      <c r="G5564">
        <v>5.2</v>
      </c>
      <c r="H5564">
        <v>0</v>
      </c>
      <c r="I5564">
        <v>14.4</v>
      </c>
      <c r="J5564">
        <v>0</v>
      </c>
      <c r="K5564">
        <v>0</v>
      </c>
    </row>
    <row r="5565" spans="1:11" x14ac:dyDescent="0.3">
      <c r="A5565">
        <v>8</v>
      </c>
      <c r="B5565">
        <v>20</v>
      </c>
      <c r="C5565">
        <v>2</v>
      </c>
      <c r="D5565">
        <v>0</v>
      </c>
      <c r="E5565">
        <v>0</v>
      </c>
      <c r="F5565">
        <v>13.9</v>
      </c>
      <c r="G5565">
        <v>5.7</v>
      </c>
      <c r="H5565">
        <v>0</v>
      </c>
      <c r="I5565">
        <v>13.9</v>
      </c>
      <c r="J5565">
        <v>0</v>
      </c>
      <c r="K5565">
        <v>0</v>
      </c>
    </row>
    <row r="5566" spans="1:11" x14ac:dyDescent="0.3">
      <c r="A5566">
        <v>8</v>
      </c>
      <c r="B5566">
        <v>20</v>
      </c>
      <c r="C5566">
        <v>3</v>
      </c>
      <c r="D5566">
        <v>0</v>
      </c>
      <c r="E5566">
        <v>0</v>
      </c>
      <c r="F5566">
        <v>13.3</v>
      </c>
      <c r="G5566">
        <v>5.2</v>
      </c>
      <c r="H5566">
        <v>0</v>
      </c>
      <c r="I5566">
        <v>13.3</v>
      </c>
      <c r="J5566">
        <v>0</v>
      </c>
      <c r="K5566">
        <v>0</v>
      </c>
    </row>
    <row r="5567" spans="1:11" x14ac:dyDescent="0.3">
      <c r="A5567">
        <v>8</v>
      </c>
      <c r="B5567">
        <v>20</v>
      </c>
      <c r="C5567">
        <v>4</v>
      </c>
      <c r="D5567">
        <v>0</v>
      </c>
      <c r="E5567">
        <v>0</v>
      </c>
      <c r="F5567">
        <v>13.3</v>
      </c>
      <c r="G5567">
        <v>6.7</v>
      </c>
      <c r="H5567">
        <v>0</v>
      </c>
      <c r="I5567">
        <v>13.3</v>
      </c>
      <c r="J5567">
        <v>0</v>
      </c>
      <c r="K5567">
        <v>0</v>
      </c>
    </row>
    <row r="5568" spans="1:11" x14ac:dyDescent="0.3">
      <c r="A5568">
        <v>8</v>
      </c>
      <c r="B5568">
        <v>20</v>
      </c>
      <c r="C5568">
        <v>5</v>
      </c>
      <c r="D5568">
        <v>7</v>
      </c>
      <c r="E5568">
        <v>12</v>
      </c>
      <c r="F5568">
        <v>12.8</v>
      </c>
      <c r="G5568">
        <v>4.0999999999999996</v>
      </c>
      <c r="H5568">
        <v>11.492000000000001</v>
      </c>
      <c r="I5568">
        <v>11.318</v>
      </c>
      <c r="J5568">
        <v>10.356999999999999</v>
      </c>
      <c r="K5568">
        <v>4.6029999999999998</v>
      </c>
    </row>
    <row r="5569" spans="1:11" x14ac:dyDescent="0.3">
      <c r="A5569">
        <v>8</v>
      </c>
      <c r="B5569">
        <v>20</v>
      </c>
      <c r="C5569">
        <v>6</v>
      </c>
      <c r="D5569">
        <v>256</v>
      </c>
      <c r="E5569">
        <v>59</v>
      </c>
      <c r="F5569">
        <v>15</v>
      </c>
      <c r="G5569">
        <v>3.6</v>
      </c>
      <c r="H5569">
        <v>90.852999999999994</v>
      </c>
      <c r="I5569">
        <v>15.552</v>
      </c>
      <c r="J5569">
        <v>67.762</v>
      </c>
      <c r="K5569">
        <v>60.9</v>
      </c>
    </row>
    <row r="5570" spans="1:11" x14ac:dyDescent="0.3">
      <c r="A5570">
        <v>8</v>
      </c>
      <c r="B5570">
        <v>20</v>
      </c>
      <c r="C5570">
        <v>7</v>
      </c>
      <c r="D5570">
        <v>512</v>
      </c>
      <c r="E5570">
        <v>104</v>
      </c>
      <c r="F5570">
        <v>18.3</v>
      </c>
      <c r="G5570">
        <v>5.2</v>
      </c>
      <c r="H5570">
        <v>300.245</v>
      </c>
      <c r="I5570">
        <v>23.670999999999999</v>
      </c>
      <c r="J5570">
        <v>243.887</v>
      </c>
      <c r="K5570">
        <v>232.922</v>
      </c>
    </row>
    <row r="5571" spans="1:11" x14ac:dyDescent="0.3">
      <c r="A5571">
        <v>8</v>
      </c>
      <c r="B5571">
        <v>20</v>
      </c>
      <c r="C5571">
        <v>8</v>
      </c>
      <c r="D5571">
        <v>659</v>
      </c>
      <c r="E5571">
        <v>139</v>
      </c>
      <c r="F5571">
        <v>21.1</v>
      </c>
      <c r="G5571">
        <v>5.7</v>
      </c>
      <c r="H5571">
        <v>540.69399999999996</v>
      </c>
      <c r="I5571">
        <v>31.693999999999999</v>
      </c>
      <c r="J5571">
        <v>446.964</v>
      </c>
      <c r="K5571">
        <v>429.95499999999998</v>
      </c>
    </row>
    <row r="5572" spans="1:11" x14ac:dyDescent="0.3">
      <c r="A5572">
        <v>8</v>
      </c>
      <c r="B5572">
        <v>20</v>
      </c>
      <c r="C5572">
        <v>9</v>
      </c>
      <c r="D5572">
        <v>740</v>
      </c>
      <c r="E5572">
        <v>165</v>
      </c>
      <c r="F5572">
        <v>21.7</v>
      </c>
      <c r="G5572">
        <v>5.7</v>
      </c>
      <c r="H5572">
        <v>755.82</v>
      </c>
      <c r="I5572">
        <v>37.247</v>
      </c>
      <c r="J5572">
        <v>619.88099999999997</v>
      </c>
      <c r="K5572">
        <v>596.61800000000005</v>
      </c>
    </row>
    <row r="5573" spans="1:11" x14ac:dyDescent="0.3">
      <c r="A5573">
        <v>8</v>
      </c>
      <c r="B5573">
        <v>20</v>
      </c>
      <c r="C5573">
        <v>10</v>
      </c>
      <c r="D5573">
        <v>779</v>
      </c>
      <c r="E5573">
        <v>186</v>
      </c>
      <c r="F5573">
        <v>21.7</v>
      </c>
      <c r="G5573">
        <v>7.2</v>
      </c>
      <c r="H5573">
        <v>916.67499999999995</v>
      </c>
      <c r="I5573">
        <v>38.442</v>
      </c>
      <c r="J5573">
        <v>750.755</v>
      </c>
      <c r="K5573">
        <v>722.08199999999999</v>
      </c>
    </row>
    <row r="5574" spans="1:11" x14ac:dyDescent="0.3">
      <c r="A5574">
        <v>8</v>
      </c>
      <c r="B5574">
        <v>20</v>
      </c>
      <c r="C5574">
        <v>11</v>
      </c>
      <c r="D5574">
        <v>800</v>
      </c>
      <c r="E5574">
        <v>196</v>
      </c>
      <c r="F5574">
        <v>21.1</v>
      </c>
      <c r="G5574">
        <v>7.7</v>
      </c>
      <c r="H5574">
        <v>1005.079</v>
      </c>
      <c r="I5574">
        <v>38.906999999999996</v>
      </c>
      <c r="J5574">
        <v>822.23800000000006</v>
      </c>
      <c r="K5574">
        <v>790.36400000000003</v>
      </c>
    </row>
    <row r="5575" spans="1:11" x14ac:dyDescent="0.3">
      <c r="A5575">
        <v>8</v>
      </c>
      <c r="B5575">
        <v>20</v>
      </c>
      <c r="C5575">
        <v>12</v>
      </c>
      <c r="D5575">
        <v>812</v>
      </c>
      <c r="E5575">
        <v>193</v>
      </c>
      <c r="F5575">
        <v>20.6</v>
      </c>
      <c r="G5575">
        <v>9.3000000000000007</v>
      </c>
      <c r="H5575">
        <v>1025.422</v>
      </c>
      <c r="I5575">
        <v>36.762</v>
      </c>
      <c r="J5575">
        <v>845.54200000000003</v>
      </c>
      <c r="K5575">
        <v>812.58600000000001</v>
      </c>
    </row>
    <row r="5576" spans="1:11" x14ac:dyDescent="0.3">
      <c r="A5576">
        <v>8</v>
      </c>
      <c r="B5576">
        <v>20</v>
      </c>
      <c r="C5576">
        <v>13</v>
      </c>
      <c r="D5576">
        <v>789</v>
      </c>
      <c r="E5576">
        <v>191</v>
      </c>
      <c r="F5576">
        <v>20.6</v>
      </c>
      <c r="G5576">
        <v>8.1999999999999993</v>
      </c>
      <c r="H5576">
        <v>959.69399999999996</v>
      </c>
      <c r="I5576">
        <v>37.067999999999998</v>
      </c>
      <c r="J5576">
        <v>790.25599999999997</v>
      </c>
      <c r="K5576">
        <v>759.83500000000004</v>
      </c>
    </row>
    <row r="5577" spans="1:11" x14ac:dyDescent="0.3">
      <c r="A5577">
        <v>8</v>
      </c>
      <c r="B5577">
        <v>20</v>
      </c>
      <c r="C5577">
        <v>14</v>
      </c>
      <c r="D5577">
        <v>734</v>
      </c>
      <c r="E5577">
        <v>197</v>
      </c>
      <c r="F5577">
        <v>20</v>
      </c>
      <c r="G5577">
        <v>9.3000000000000007</v>
      </c>
      <c r="H5577">
        <v>833.49099999999999</v>
      </c>
      <c r="I5577">
        <v>33.098999999999997</v>
      </c>
      <c r="J5577">
        <v>695.26199999999994</v>
      </c>
      <c r="K5577">
        <v>668.95500000000004</v>
      </c>
    </row>
    <row r="5578" spans="1:11" x14ac:dyDescent="0.3">
      <c r="A5578">
        <v>8</v>
      </c>
      <c r="B5578">
        <v>20</v>
      </c>
      <c r="C5578">
        <v>15</v>
      </c>
      <c r="D5578">
        <v>688</v>
      </c>
      <c r="E5578">
        <v>160</v>
      </c>
      <c r="F5578">
        <v>19.399999999999999</v>
      </c>
      <c r="G5578">
        <v>10.3</v>
      </c>
      <c r="H5578">
        <v>639.32100000000003</v>
      </c>
      <c r="I5578">
        <v>28.638999999999999</v>
      </c>
      <c r="J5578">
        <v>538.26499999999999</v>
      </c>
      <c r="K5578">
        <v>518.08100000000002</v>
      </c>
    </row>
    <row r="5579" spans="1:11" x14ac:dyDescent="0.3">
      <c r="A5579">
        <v>8</v>
      </c>
      <c r="B5579">
        <v>20</v>
      </c>
      <c r="C5579">
        <v>16</v>
      </c>
      <c r="D5579">
        <v>569</v>
      </c>
      <c r="E5579">
        <v>130</v>
      </c>
      <c r="F5579">
        <v>19.399999999999999</v>
      </c>
      <c r="G5579">
        <v>7.7</v>
      </c>
      <c r="H5579">
        <v>405.654</v>
      </c>
      <c r="I5579">
        <v>26.286000000000001</v>
      </c>
      <c r="J5579">
        <v>335.79199999999997</v>
      </c>
      <c r="K5579">
        <v>322.26600000000002</v>
      </c>
    </row>
    <row r="5580" spans="1:11" x14ac:dyDescent="0.3">
      <c r="A5580">
        <v>8</v>
      </c>
      <c r="B5580">
        <v>20</v>
      </c>
      <c r="C5580">
        <v>17</v>
      </c>
      <c r="D5580">
        <v>380</v>
      </c>
      <c r="E5580">
        <v>83</v>
      </c>
      <c r="F5580">
        <v>18.3</v>
      </c>
      <c r="G5580">
        <v>7.7</v>
      </c>
      <c r="H5580">
        <v>173.30799999999999</v>
      </c>
      <c r="I5580">
        <v>20.754999999999999</v>
      </c>
      <c r="J5580">
        <v>133.881</v>
      </c>
      <c r="K5580">
        <v>125.602</v>
      </c>
    </row>
    <row r="5581" spans="1:11" x14ac:dyDescent="0.3">
      <c r="A5581">
        <v>8</v>
      </c>
      <c r="B5581">
        <v>20</v>
      </c>
      <c r="C5581">
        <v>18</v>
      </c>
      <c r="D5581">
        <v>63</v>
      </c>
      <c r="E5581">
        <v>33</v>
      </c>
      <c r="F5581">
        <v>16.100000000000001</v>
      </c>
      <c r="G5581">
        <v>2.6</v>
      </c>
      <c r="H5581">
        <v>29.866</v>
      </c>
      <c r="I5581">
        <v>15.597</v>
      </c>
      <c r="J5581">
        <v>25.821000000000002</v>
      </c>
      <c r="K5581">
        <v>19.78</v>
      </c>
    </row>
    <row r="5582" spans="1:11" x14ac:dyDescent="0.3">
      <c r="A5582">
        <v>8</v>
      </c>
      <c r="B5582">
        <v>20</v>
      </c>
      <c r="C5582">
        <v>19</v>
      </c>
      <c r="D5582">
        <v>0</v>
      </c>
      <c r="E5582">
        <v>0</v>
      </c>
      <c r="F5582">
        <v>15.6</v>
      </c>
      <c r="G5582">
        <v>7.2</v>
      </c>
      <c r="H5582">
        <v>0</v>
      </c>
      <c r="I5582">
        <v>15.6</v>
      </c>
      <c r="J5582">
        <v>0</v>
      </c>
      <c r="K5582">
        <v>0</v>
      </c>
    </row>
    <row r="5583" spans="1:11" x14ac:dyDescent="0.3">
      <c r="A5583">
        <v>8</v>
      </c>
      <c r="B5583">
        <v>20</v>
      </c>
      <c r="C5583">
        <v>20</v>
      </c>
      <c r="D5583">
        <v>0</v>
      </c>
      <c r="E5583">
        <v>0</v>
      </c>
      <c r="F5583">
        <v>15</v>
      </c>
      <c r="G5583">
        <v>8.1999999999999993</v>
      </c>
      <c r="H5583">
        <v>0</v>
      </c>
      <c r="I5583">
        <v>15</v>
      </c>
      <c r="J5583">
        <v>0</v>
      </c>
      <c r="K5583">
        <v>0</v>
      </c>
    </row>
    <row r="5584" spans="1:11" x14ac:dyDescent="0.3">
      <c r="A5584">
        <v>8</v>
      </c>
      <c r="B5584">
        <v>20</v>
      </c>
      <c r="C5584">
        <v>21</v>
      </c>
      <c r="D5584">
        <v>0</v>
      </c>
      <c r="E5584">
        <v>0</v>
      </c>
      <c r="F5584">
        <v>14.4</v>
      </c>
      <c r="G5584">
        <v>7.2</v>
      </c>
      <c r="H5584">
        <v>0</v>
      </c>
      <c r="I5584">
        <v>14.4</v>
      </c>
      <c r="J5584">
        <v>0</v>
      </c>
      <c r="K5584">
        <v>0</v>
      </c>
    </row>
    <row r="5585" spans="1:11" x14ac:dyDescent="0.3">
      <c r="A5585">
        <v>8</v>
      </c>
      <c r="B5585">
        <v>20</v>
      </c>
      <c r="C5585">
        <v>22</v>
      </c>
      <c r="D5585">
        <v>0</v>
      </c>
      <c r="E5585">
        <v>0</v>
      </c>
      <c r="F5585">
        <v>13.9</v>
      </c>
      <c r="G5585">
        <v>4.5999999999999996</v>
      </c>
      <c r="H5585">
        <v>0</v>
      </c>
      <c r="I5585">
        <v>13.9</v>
      </c>
      <c r="J5585">
        <v>0</v>
      </c>
      <c r="K5585">
        <v>0</v>
      </c>
    </row>
    <row r="5586" spans="1:11" x14ac:dyDescent="0.3">
      <c r="A5586">
        <v>8</v>
      </c>
      <c r="B5586">
        <v>20</v>
      </c>
      <c r="C5586">
        <v>23</v>
      </c>
      <c r="D5586">
        <v>0</v>
      </c>
      <c r="E5586">
        <v>0</v>
      </c>
      <c r="F5586">
        <v>13.9</v>
      </c>
      <c r="G5586">
        <v>6.7</v>
      </c>
      <c r="H5586">
        <v>0</v>
      </c>
      <c r="I5586">
        <v>13.9</v>
      </c>
      <c r="J5586">
        <v>0</v>
      </c>
      <c r="K5586">
        <v>0</v>
      </c>
    </row>
    <row r="5587" spans="1:11" x14ac:dyDescent="0.3">
      <c r="A5587">
        <v>8</v>
      </c>
      <c r="B5587">
        <v>21</v>
      </c>
      <c r="C5587">
        <v>0</v>
      </c>
      <c r="D5587">
        <v>0</v>
      </c>
      <c r="E5587">
        <v>0</v>
      </c>
      <c r="F5587">
        <v>13.9</v>
      </c>
      <c r="G5587">
        <v>2.6</v>
      </c>
      <c r="H5587">
        <v>0</v>
      </c>
      <c r="I5587">
        <v>13.9</v>
      </c>
      <c r="J5587">
        <v>0</v>
      </c>
      <c r="K5587">
        <v>0</v>
      </c>
    </row>
    <row r="5588" spans="1:11" x14ac:dyDescent="0.3">
      <c r="A5588">
        <v>8</v>
      </c>
      <c r="B5588">
        <v>21</v>
      </c>
      <c r="C5588">
        <v>1</v>
      </c>
      <c r="D5588">
        <v>0</v>
      </c>
      <c r="E5588">
        <v>0</v>
      </c>
      <c r="F5588">
        <v>13.9</v>
      </c>
      <c r="G5588">
        <v>3.6</v>
      </c>
      <c r="H5588">
        <v>0</v>
      </c>
      <c r="I5588">
        <v>13.9</v>
      </c>
      <c r="J5588">
        <v>0</v>
      </c>
      <c r="K5588">
        <v>0</v>
      </c>
    </row>
    <row r="5589" spans="1:11" x14ac:dyDescent="0.3">
      <c r="A5589">
        <v>8</v>
      </c>
      <c r="B5589">
        <v>21</v>
      </c>
      <c r="C5589">
        <v>2</v>
      </c>
      <c r="D5589">
        <v>0</v>
      </c>
      <c r="E5589">
        <v>0</v>
      </c>
      <c r="F5589">
        <v>13.3</v>
      </c>
      <c r="G5589">
        <v>6.7</v>
      </c>
      <c r="H5589">
        <v>0</v>
      </c>
      <c r="I5589">
        <v>13.3</v>
      </c>
      <c r="J5589">
        <v>0</v>
      </c>
      <c r="K5589">
        <v>0</v>
      </c>
    </row>
    <row r="5590" spans="1:11" x14ac:dyDescent="0.3">
      <c r="A5590">
        <v>8</v>
      </c>
      <c r="B5590">
        <v>21</v>
      </c>
      <c r="C5590">
        <v>3</v>
      </c>
      <c r="D5590">
        <v>0</v>
      </c>
      <c r="E5590">
        <v>0</v>
      </c>
      <c r="F5590">
        <v>12.8</v>
      </c>
      <c r="G5590">
        <v>3.1</v>
      </c>
      <c r="H5590">
        <v>0</v>
      </c>
      <c r="I5590">
        <v>12.8</v>
      </c>
      <c r="J5590">
        <v>0</v>
      </c>
      <c r="K5590">
        <v>0</v>
      </c>
    </row>
    <row r="5591" spans="1:11" x14ac:dyDescent="0.3">
      <c r="A5591">
        <v>8</v>
      </c>
      <c r="B5591">
        <v>21</v>
      </c>
      <c r="C5591">
        <v>4</v>
      </c>
      <c r="D5591">
        <v>0</v>
      </c>
      <c r="E5591">
        <v>0</v>
      </c>
      <c r="F5591">
        <v>12.2</v>
      </c>
      <c r="G5591">
        <v>2.1</v>
      </c>
      <c r="H5591">
        <v>0</v>
      </c>
      <c r="I5591">
        <v>12.2</v>
      </c>
      <c r="J5591">
        <v>0</v>
      </c>
      <c r="K5591">
        <v>0</v>
      </c>
    </row>
    <row r="5592" spans="1:11" x14ac:dyDescent="0.3">
      <c r="A5592">
        <v>8</v>
      </c>
      <c r="B5592">
        <v>21</v>
      </c>
      <c r="C5592">
        <v>5</v>
      </c>
      <c r="D5592">
        <v>18</v>
      </c>
      <c r="E5592">
        <v>13</v>
      </c>
      <c r="F5592">
        <v>11.7</v>
      </c>
      <c r="G5592">
        <v>2.1</v>
      </c>
      <c r="H5592">
        <v>11.864000000000001</v>
      </c>
      <c r="I5592">
        <v>9.8170000000000002</v>
      </c>
      <c r="J5592">
        <v>10.744999999999999</v>
      </c>
      <c r="K5592">
        <v>4.9850000000000003</v>
      </c>
    </row>
    <row r="5593" spans="1:11" x14ac:dyDescent="0.3">
      <c r="A5593">
        <v>8</v>
      </c>
      <c r="B5593">
        <v>21</v>
      </c>
      <c r="C5593">
        <v>6</v>
      </c>
      <c r="D5593">
        <v>280</v>
      </c>
      <c r="E5593">
        <v>55</v>
      </c>
      <c r="F5593">
        <v>13.9</v>
      </c>
      <c r="G5593">
        <v>2.1</v>
      </c>
      <c r="H5593">
        <v>90.340999999999994</v>
      </c>
      <c r="I5593">
        <v>14.465</v>
      </c>
      <c r="J5593">
        <v>66.346000000000004</v>
      </c>
      <c r="K5593">
        <v>59.512</v>
      </c>
    </row>
    <row r="5594" spans="1:11" x14ac:dyDescent="0.3">
      <c r="A5594">
        <v>8</v>
      </c>
      <c r="B5594">
        <v>21</v>
      </c>
      <c r="C5594">
        <v>7</v>
      </c>
      <c r="D5594">
        <v>257</v>
      </c>
      <c r="E5594">
        <v>140</v>
      </c>
      <c r="F5594">
        <v>17.2</v>
      </c>
      <c r="G5594">
        <v>2.1</v>
      </c>
      <c r="H5594">
        <v>235.38300000000001</v>
      </c>
      <c r="I5594">
        <v>22.706</v>
      </c>
      <c r="J5594">
        <v>196.22499999999999</v>
      </c>
      <c r="K5594">
        <v>186.47399999999999</v>
      </c>
    </row>
    <row r="5595" spans="1:11" x14ac:dyDescent="0.3">
      <c r="A5595">
        <v>8</v>
      </c>
      <c r="B5595">
        <v>21</v>
      </c>
      <c r="C5595">
        <v>8</v>
      </c>
      <c r="D5595">
        <v>302</v>
      </c>
      <c r="E5595">
        <v>234</v>
      </c>
      <c r="F5595">
        <v>17.2</v>
      </c>
      <c r="G5595">
        <v>2.6</v>
      </c>
      <c r="H5595">
        <v>417.07799999999997</v>
      </c>
      <c r="I5595">
        <v>28.126000000000001</v>
      </c>
      <c r="J5595">
        <v>351.44499999999999</v>
      </c>
      <c r="K5595">
        <v>337.45400000000001</v>
      </c>
    </row>
    <row r="5596" spans="1:11" x14ac:dyDescent="0.3">
      <c r="A5596">
        <v>8</v>
      </c>
      <c r="B5596">
        <v>21</v>
      </c>
      <c r="C5596">
        <v>9</v>
      </c>
      <c r="D5596">
        <v>529</v>
      </c>
      <c r="E5596">
        <v>227</v>
      </c>
      <c r="F5596">
        <v>19.399999999999999</v>
      </c>
      <c r="G5596">
        <v>2.6</v>
      </c>
      <c r="H5596">
        <v>652.84400000000005</v>
      </c>
      <c r="I5596">
        <v>37.512999999999998</v>
      </c>
      <c r="J5596">
        <v>535.24</v>
      </c>
      <c r="K5596">
        <v>515.16600000000005</v>
      </c>
    </row>
    <row r="5597" spans="1:11" x14ac:dyDescent="0.3">
      <c r="A5597">
        <v>8</v>
      </c>
      <c r="B5597">
        <v>21</v>
      </c>
      <c r="C5597">
        <v>10</v>
      </c>
      <c r="D5597">
        <v>445</v>
      </c>
      <c r="E5597">
        <v>280</v>
      </c>
      <c r="F5597">
        <v>21.7</v>
      </c>
      <c r="G5597">
        <v>2.6</v>
      </c>
      <c r="H5597">
        <v>707.58900000000006</v>
      </c>
      <c r="I5597">
        <v>42.081000000000003</v>
      </c>
      <c r="J5597">
        <v>571.86599999999999</v>
      </c>
      <c r="K5597">
        <v>550.44200000000001</v>
      </c>
    </row>
    <row r="5598" spans="1:11" x14ac:dyDescent="0.3">
      <c r="A5598">
        <v>8</v>
      </c>
      <c r="B5598">
        <v>21</v>
      </c>
      <c r="C5598">
        <v>11</v>
      </c>
      <c r="D5598">
        <v>637</v>
      </c>
      <c r="E5598">
        <v>221</v>
      </c>
      <c r="F5598">
        <v>23.3</v>
      </c>
      <c r="G5598">
        <v>5.7</v>
      </c>
      <c r="H5598">
        <v>876.05700000000002</v>
      </c>
      <c r="I5598">
        <v>41.673999999999999</v>
      </c>
      <c r="J5598">
        <v>709.39400000000001</v>
      </c>
      <c r="K5598">
        <v>682.495</v>
      </c>
    </row>
    <row r="5599" spans="1:11" x14ac:dyDescent="0.3">
      <c r="A5599">
        <v>8</v>
      </c>
      <c r="B5599">
        <v>21</v>
      </c>
      <c r="C5599">
        <v>12</v>
      </c>
      <c r="D5599">
        <v>747</v>
      </c>
      <c r="E5599">
        <v>175</v>
      </c>
      <c r="F5599">
        <v>24.4</v>
      </c>
      <c r="G5599">
        <v>7.7</v>
      </c>
      <c r="H5599">
        <v>941.79300000000001</v>
      </c>
      <c r="I5599">
        <v>41.094999999999999</v>
      </c>
      <c r="J5599">
        <v>764.3</v>
      </c>
      <c r="K5599">
        <v>735.03399999999999</v>
      </c>
    </row>
    <row r="5600" spans="1:11" x14ac:dyDescent="0.3">
      <c r="A5600">
        <v>8</v>
      </c>
      <c r="B5600">
        <v>21</v>
      </c>
      <c r="C5600">
        <v>13</v>
      </c>
      <c r="D5600">
        <v>842</v>
      </c>
      <c r="E5600">
        <v>149</v>
      </c>
      <c r="F5600">
        <v>22.2</v>
      </c>
      <c r="G5600">
        <v>8.8000000000000007</v>
      </c>
      <c r="H5600">
        <v>966.154</v>
      </c>
      <c r="I5600">
        <v>37.957000000000001</v>
      </c>
      <c r="J5600">
        <v>792.97299999999996</v>
      </c>
      <c r="K5600">
        <v>762.43</v>
      </c>
    </row>
    <row r="5601" spans="1:11" x14ac:dyDescent="0.3">
      <c r="A5601">
        <v>8</v>
      </c>
      <c r="B5601">
        <v>21</v>
      </c>
      <c r="C5601">
        <v>14</v>
      </c>
      <c r="D5601">
        <v>800</v>
      </c>
      <c r="E5601">
        <v>138</v>
      </c>
      <c r="F5601">
        <v>22.2</v>
      </c>
      <c r="G5601">
        <v>8.8000000000000007</v>
      </c>
      <c r="H5601">
        <v>824.26199999999994</v>
      </c>
      <c r="I5601">
        <v>35.688000000000002</v>
      </c>
      <c r="J5601">
        <v>681.01099999999997</v>
      </c>
      <c r="K5601">
        <v>655.29399999999998</v>
      </c>
    </row>
    <row r="5602" spans="1:11" x14ac:dyDescent="0.3">
      <c r="A5602">
        <v>8</v>
      </c>
      <c r="B5602">
        <v>21</v>
      </c>
      <c r="C5602">
        <v>15</v>
      </c>
      <c r="D5602">
        <v>764</v>
      </c>
      <c r="E5602">
        <v>121</v>
      </c>
      <c r="F5602">
        <v>19.399999999999999</v>
      </c>
      <c r="G5602">
        <v>7.7</v>
      </c>
      <c r="H5602">
        <v>648.52300000000002</v>
      </c>
      <c r="I5602">
        <v>30.809000000000001</v>
      </c>
      <c r="J5602">
        <v>541.322</v>
      </c>
      <c r="K5602">
        <v>521.02700000000004</v>
      </c>
    </row>
    <row r="5603" spans="1:11" x14ac:dyDescent="0.3">
      <c r="A5603">
        <v>8</v>
      </c>
      <c r="B5603">
        <v>21</v>
      </c>
      <c r="C5603">
        <v>16</v>
      </c>
      <c r="D5603">
        <v>661</v>
      </c>
      <c r="E5603">
        <v>96</v>
      </c>
      <c r="F5603">
        <v>18.3</v>
      </c>
      <c r="G5603">
        <v>9.3000000000000007</v>
      </c>
      <c r="H5603">
        <v>413.70400000000001</v>
      </c>
      <c r="I5603">
        <v>24.46</v>
      </c>
      <c r="J5603">
        <v>342.88499999999999</v>
      </c>
      <c r="K5603">
        <v>329.149</v>
      </c>
    </row>
    <row r="5604" spans="1:11" x14ac:dyDescent="0.3">
      <c r="A5604">
        <v>8</v>
      </c>
      <c r="B5604">
        <v>21</v>
      </c>
      <c r="C5604">
        <v>17</v>
      </c>
      <c r="D5604">
        <v>475</v>
      </c>
      <c r="E5604">
        <v>65</v>
      </c>
      <c r="F5604">
        <v>17.2</v>
      </c>
      <c r="G5604">
        <v>6.7</v>
      </c>
      <c r="H5604">
        <v>178.947</v>
      </c>
      <c r="I5604">
        <v>20.026</v>
      </c>
      <c r="J5604">
        <v>134.68600000000001</v>
      </c>
      <c r="K5604">
        <v>126.389</v>
      </c>
    </row>
    <row r="5605" spans="1:11" x14ac:dyDescent="0.3">
      <c r="A5605">
        <v>8</v>
      </c>
      <c r="B5605">
        <v>21</v>
      </c>
      <c r="C5605">
        <v>18</v>
      </c>
      <c r="D5605">
        <v>113</v>
      </c>
      <c r="E5605">
        <v>28</v>
      </c>
      <c r="F5605">
        <v>15.6</v>
      </c>
      <c r="G5605">
        <v>6.7</v>
      </c>
      <c r="H5605">
        <v>25.620999999999999</v>
      </c>
      <c r="I5605">
        <v>15.071999999999999</v>
      </c>
      <c r="J5605">
        <v>21.529</v>
      </c>
      <c r="K5605">
        <v>15.568</v>
      </c>
    </row>
    <row r="5606" spans="1:11" x14ac:dyDescent="0.3">
      <c r="A5606">
        <v>8</v>
      </c>
      <c r="B5606">
        <v>21</v>
      </c>
      <c r="C5606">
        <v>19</v>
      </c>
      <c r="D5606">
        <v>0</v>
      </c>
      <c r="E5606">
        <v>0</v>
      </c>
      <c r="F5606">
        <v>15</v>
      </c>
      <c r="G5606">
        <v>5.2</v>
      </c>
      <c r="H5606">
        <v>0</v>
      </c>
      <c r="I5606">
        <v>15</v>
      </c>
      <c r="J5606">
        <v>0</v>
      </c>
      <c r="K5606">
        <v>0</v>
      </c>
    </row>
    <row r="5607" spans="1:11" x14ac:dyDescent="0.3">
      <c r="A5607">
        <v>8</v>
      </c>
      <c r="B5607">
        <v>21</v>
      </c>
      <c r="C5607">
        <v>20</v>
      </c>
      <c r="D5607">
        <v>0</v>
      </c>
      <c r="E5607">
        <v>0</v>
      </c>
      <c r="F5607">
        <v>14.4</v>
      </c>
      <c r="G5607">
        <v>6.2</v>
      </c>
      <c r="H5607">
        <v>0</v>
      </c>
      <c r="I5607">
        <v>14.4</v>
      </c>
      <c r="J5607">
        <v>0</v>
      </c>
      <c r="K5607">
        <v>0</v>
      </c>
    </row>
    <row r="5608" spans="1:11" x14ac:dyDescent="0.3">
      <c r="A5608">
        <v>8</v>
      </c>
      <c r="B5608">
        <v>21</v>
      </c>
      <c r="C5608">
        <v>21</v>
      </c>
      <c r="D5608">
        <v>0</v>
      </c>
      <c r="E5608">
        <v>0</v>
      </c>
      <c r="F5608">
        <v>13.9</v>
      </c>
      <c r="G5608">
        <v>4.5999999999999996</v>
      </c>
      <c r="H5608">
        <v>0</v>
      </c>
      <c r="I5608">
        <v>13.9</v>
      </c>
      <c r="J5608">
        <v>0</v>
      </c>
      <c r="K5608">
        <v>0</v>
      </c>
    </row>
    <row r="5609" spans="1:11" x14ac:dyDescent="0.3">
      <c r="A5609">
        <v>8</v>
      </c>
      <c r="B5609">
        <v>21</v>
      </c>
      <c r="C5609">
        <v>22</v>
      </c>
      <c r="D5609">
        <v>0</v>
      </c>
      <c r="E5609">
        <v>0</v>
      </c>
      <c r="F5609">
        <v>13.9</v>
      </c>
      <c r="G5609">
        <v>0</v>
      </c>
      <c r="H5609">
        <v>0</v>
      </c>
      <c r="I5609">
        <v>13.9</v>
      </c>
      <c r="J5609">
        <v>0</v>
      </c>
      <c r="K5609">
        <v>0</v>
      </c>
    </row>
    <row r="5610" spans="1:11" x14ac:dyDescent="0.3">
      <c r="A5610">
        <v>8</v>
      </c>
      <c r="B5610">
        <v>21</v>
      </c>
      <c r="C5610">
        <v>23</v>
      </c>
      <c r="D5610">
        <v>0</v>
      </c>
      <c r="E5610">
        <v>0</v>
      </c>
      <c r="F5610">
        <v>13.9</v>
      </c>
      <c r="G5610">
        <v>3.6</v>
      </c>
      <c r="H5610">
        <v>0</v>
      </c>
      <c r="I5610">
        <v>13.9</v>
      </c>
      <c r="J5610">
        <v>0</v>
      </c>
      <c r="K5610">
        <v>0</v>
      </c>
    </row>
    <row r="5611" spans="1:11" x14ac:dyDescent="0.3">
      <c r="A5611">
        <v>8</v>
      </c>
      <c r="B5611">
        <v>22</v>
      </c>
      <c r="C5611">
        <v>0</v>
      </c>
      <c r="D5611">
        <v>0</v>
      </c>
      <c r="E5611">
        <v>0</v>
      </c>
      <c r="F5611">
        <v>13.3</v>
      </c>
      <c r="G5611">
        <v>0</v>
      </c>
      <c r="H5611">
        <v>0</v>
      </c>
      <c r="I5611">
        <v>13.3</v>
      </c>
      <c r="J5611">
        <v>0</v>
      </c>
      <c r="K5611">
        <v>0</v>
      </c>
    </row>
    <row r="5612" spans="1:11" x14ac:dyDescent="0.3">
      <c r="A5612">
        <v>8</v>
      </c>
      <c r="B5612">
        <v>22</v>
      </c>
      <c r="C5612">
        <v>1</v>
      </c>
      <c r="D5612">
        <v>0</v>
      </c>
      <c r="E5612">
        <v>0</v>
      </c>
      <c r="F5612">
        <v>13.3</v>
      </c>
      <c r="G5612">
        <v>3.1</v>
      </c>
      <c r="H5612">
        <v>0</v>
      </c>
      <c r="I5612">
        <v>13.3</v>
      </c>
      <c r="J5612">
        <v>0</v>
      </c>
      <c r="K5612">
        <v>0</v>
      </c>
    </row>
    <row r="5613" spans="1:11" x14ac:dyDescent="0.3">
      <c r="A5613">
        <v>8</v>
      </c>
      <c r="B5613">
        <v>22</v>
      </c>
      <c r="C5613">
        <v>2</v>
      </c>
      <c r="D5613">
        <v>0</v>
      </c>
      <c r="E5613">
        <v>0</v>
      </c>
      <c r="F5613">
        <v>13.9</v>
      </c>
      <c r="G5613">
        <v>2.6</v>
      </c>
      <c r="H5613">
        <v>0</v>
      </c>
      <c r="I5613">
        <v>13.9</v>
      </c>
      <c r="J5613">
        <v>0</v>
      </c>
      <c r="K5613">
        <v>0</v>
      </c>
    </row>
    <row r="5614" spans="1:11" x14ac:dyDescent="0.3">
      <c r="A5614">
        <v>8</v>
      </c>
      <c r="B5614">
        <v>22</v>
      </c>
      <c r="C5614">
        <v>3</v>
      </c>
      <c r="D5614">
        <v>0</v>
      </c>
      <c r="E5614">
        <v>0</v>
      </c>
      <c r="F5614">
        <v>13.9</v>
      </c>
      <c r="G5614">
        <v>2.1</v>
      </c>
      <c r="H5614">
        <v>0</v>
      </c>
      <c r="I5614">
        <v>13.9</v>
      </c>
      <c r="J5614">
        <v>0</v>
      </c>
      <c r="K5614">
        <v>0</v>
      </c>
    </row>
    <row r="5615" spans="1:11" x14ac:dyDescent="0.3">
      <c r="A5615">
        <v>8</v>
      </c>
      <c r="B5615">
        <v>22</v>
      </c>
      <c r="C5615">
        <v>4</v>
      </c>
      <c r="D5615">
        <v>0</v>
      </c>
      <c r="E5615">
        <v>0</v>
      </c>
      <c r="F5615">
        <v>13.3</v>
      </c>
      <c r="G5615">
        <v>3.6</v>
      </c>
      <c r="H5615">
        <v>0</v>
      </c>
      <c r="I5615">
        <v>13.3</v>
      </c>
      <c r="J5615">
        <v>0</v>
      </c>
      <c r="K5615">
        <v>0</v>
      </c>
    </row>
    <row r="5616" spans="1:11" x14ac:dyDescent="0.3">
      <c r="A5616">
        <v>8</v>
      </c>
      <c r="B5616">
        <v>22</v>
      </c>
      <c r="C5616">
        <v>5</v>
      </c>
      <c r="D5616">
        <v>3</v>
      </c>
      <c r="E5616">
        <v>9</v>
      </c>
      <c r="F5616">
        <v>13.3</v>
      </c>
      <c r="G5616">
        <v>2.6</v>
      </c>
      <c r="H5616">
        <v>8.6120000000000001</v>
      </c>
      <c r="I5616">
        <v>11.468</v>
      </c>
      <c r="J5616">
        <v>7.7569999999999997</v>
      </c>
      <c r="K5616">
        <v>2.0510000000000002</v>
      </c>
    </row>
    <row r="5617" spans="1:11" x14ac:dyDescent="0.3">
      <c r="A5617">
        <v>8</v>
      </c>
      <c r="B5617">
        <v>22</v>
      </c>
      <c r="C5617">
        <v>6</v>
      </c>
      <c r="D5617">
        <v>6</v>
      </c>
      <c r="E5617">
        <v>61</v>
      </c>
      <c r="F5617">
        <v>13.9</v>
      </c>
      <c r="G5617">
        <v>3.1</v>
      </c>
      <c r="H5617">
        <v>58.173999999999999</v>
      </c>
      <c r="I5617">
        <v>13.519</v>
      </c>
      <c r="J5617">
        <v>51.734999999999999</v>
      </c>
      <c r="K5617">
        <v>45.192999999999998</v>
      </c>
    </row>
    <row r="5618" spans="1:11" x14ac:dyDescent="0.3">
      <c r="A5618">
        <v>8</v>
      </c>
      <c r="B5618">
        <v>22</v>
      </c>
      <c r="C5618">
        <v>7</v>
      </c>
      <c r="D5618">
        <v>51</v>
      </c>
      <c r="E5618">
        <v>147</v>
      </c>
      <c r="F5618">
        <v>14.4</v>
      </c>
      <c r="G5618">
        <v>3.6</v>
      </c>
      <c r="H5618">
        <v>160.84800000000001</v>
      </c>
      <c r="I5618">
        <v>16.96</v>
      </c>
      <c r="J5618">
        <v>140.63499999999999</v>
      </c>
      <c r="K5618">
        <v>132.203</v>
      </c>
    </row>
    <row r="5619" spans="1:11" x14ac:dyDescent="0.3">
      <c r="A5619">
        <v>8</v>
      </c>
      <c r="B5619">
        <v>22</v>
      </c>
      <c r="C5619">
        <v>8</v>
      </c>
      <c r="D5619">
        <v>43</v>
      </c>
      <c r="E5619">
        <v>134</v>
      </c>
      <c r="F5619">
        <v>16.100000000000001</v>
      </c>
      <c r="G5619">
        <v>3.6</v>
      </c>
      <c r="H5619">
        <v>155.648</v>
      </c>
      <c r="I5619">
        <v>18.888000000000002</v>
      </c>
      <c r="J5619">
        <v>136.232</v>
      </c>
      <c r="K5619">
        <v>127.9</v>
      </c>
    </row>
    <row r="5620" spans="1:11" x14ac:dyDescent="0.3">
      <c r="A5620">
        <v>8</v>
      </c>
      <c r="B5620">
        <v>22</v>
      </c>
      <c r="C5620">
        <v>9</v>
      </c>
      <c r="D5620">
        <v>70</v>
      </c>
      <c r="E5620">
        <v>258</v>
      </c>
      <c r="F5620">
        <v>17.2</v>
      </c>
      <c r="G5620">
        <v>5.2</v>
      </c>
      <c r="H5620">
        <v>309.315</v>
      </c>
      <c r="I5620">
        <v>22.9</v>
      </c>
      <c r="J5620">
        <v>267.74</v>
      </c>
      <c r="K5620">
        <v>256.13799999999998</v>
      </c>
    </row>
    <row r="5621" spans="1:11" x14ac:dyDescent="0.3">
      <c r="A5621">
        <v>8</v>
      </c>
      <c r="B5621">
        <v>22</v>
      </c>
      <c r="C5621">
        <v>10</v>
      </c>
      <c r="D5621">
        <v>527</v>
      </c>
      <c r="E5621">
        <v>193</v>
      </c>
      <c r="F5621">
        <v>19.399999999999999</v>
      </c>
      <c r="G5621">
        <v>5.7</v>
      </c>
      <c r="H5621">
        <v>695.3</v>
      </c>
      <c r="I5621">
        <v>33.209000000000003</v>
      </c>
      <c r="J5621">
        <v>580.43299999999999</v>
      </c>
      <c r="K5621">
        <v>558.68700000000001</v>
      </c>
    </row>
    <row r="5622" spans="1:11" x14ac:dyDescent="0.3">
      <c r="A5622">
        <v>8</v>
      </c>
      <c r="B5622">
        <v>22</v>
      </c>
      <c r="C5622">
        <v>11</v>
      </c>
      <c r="D5622">
        <v>906</v>
      </c>
      <c r="E5622">
        <v>108</v>
      </c>
      <c r="F5622">
        <v>20</v>
      </c>
      <c r="G5622">
        <v>6.2</v>
      </c>
      <c r="H5622">
        <v>1010.511</v>
      </c>
      <c r="I5622">
        <v>40.076000000000001</v>
      </c>
      <c r="J5622">
        <v>823.11599999999999</v>
      </c>
      <c r="K5622">
        <v>791.2</v>
      </c>
    </row>
    <row r="5623" spans="1:11" x14ac:dyDescent="0.3">
      <c r="A5623">
        <v>8</v>
      </c>
      <c r="B5623">
        <v>22</v>
      </c>
      <c r="C5623">
        <v>12</v>
      </c>
      <c r="D5623">
        <v>916</v>
      </c>
      <c r="E5623">
        <v>109</v>
      </c>
      <c r="F5623">
        <v>20</v>
      </c>
      <c r="G5623">
        <v>7.2</v>
      </c>
      <c r="H5623">
        <v>1033.5409999999999</v>
      </c>
      <c r="I5623">
        <v>39.218000000000004</v>
      </c>
      <c r="J5623">
        <v>844.59</v>
      </c>
      <c r="K5623">
        <v>811.67899999999997</v>
      </c>
    </row>
    <row r="5624" spans="1:11" x14ac:dyDescent="0.3">
      <c r="A5624">
        <v>8</v>
      </c>
      <c r="B5624">
        <v>22</v>
      </c>
      <c r="C5624">
        <v>13</v>
      </c>
      <c r="D5624">
        <v>906</v>
      </c>
      <c r="E5624">
        <v>105</v>
      </c>
      <c r="F5624">
        <v>18.3</v>
      </c>
      <c r="G5624">
        <v>7.7</v>
      </c>
      <c r="H5624">
        <v>973.65499999999997</v>
      </c>
      <c r="I5624">
        <v>35.677999999999997</v>
      </c>
      <c r="J5624">
        <v>805.78300000000002</v>
      </c>
      <c r="K5624">
        <v>774.66</v>
      </c>
    </row>
    <row r="5625" spans="1:11" x14ac:dyDescent="0.3">
      <c r="A5625">
        <v>8</v>
      </c>
      <c r="B5625">
        <v>22</v>
      </c>
      <c r="C5625">
        <v>14</v>
      </c>
      <c r="D5625">
        <v>843</v>
      </c>
      <c r="E5625">
        <v>79</v>
      </c>
      <c r="F5625">
        <v>18.3</v>
      </c>
      <c r="G5625">
        <v>7.2</v>
      </c>
      <c r="H5625">
        <v>792.83199999999999</v>
      </c>
      <c r="I5625">
        <v>33.064999999999998</v>
      </c>
      <c r="J5625">
        <v>661.14599999999996</v>
      </c>
      <c r="K5625">
        <v>636.24099999999999</v>
      </c>
    </row>
    <row r="5626" spans="1:11" x14ac:dyDescent="0.3">
      <c r="A5626">
        <v>8</v>
      </c>
      <c r="B5626">
        <v>22</v>
      </c>
      <c r="C5626">
        <v>15</v>
      </c>
      <c r="D5626">
        <v>92</v>
      </c>
      <c r="E5626">
        <v>266</v>
      </c>
      <c r="F5626">
        <v>15</v>
      </c>
      <c r="G5626">
        <v>6.2</v>
      </c>
      <c r="H5626">
        <v>324.399</v>
      </c>
      <c r="I5626">
        <v>21.564</v>
      </c>
      <c r="J5626">
        <v>281.7</v>
      </c>
      <c r="K5626">
        <v>269.71499999999997</v>
      </c>
    </row>
    <row r="5627" spans="1:11" x14ac:dyDescent="0.3">
      <c r="A5627">
        <v>8</v>
      </c>
      <c r="B5627">
        <v>22</v>
      </c>
      <c r="C5627">
        <v>16</v>
      </c>
      <c r="D5627">
        <v>30</v>
      </c>
      <c r="E5627">
        <v>170</v>
      </c>
      <c r="F5627">
        <v>15</v>
      </c>
      <c r="G5627">
        <v>6.2</v>
      </c>
      <c r="H5627">
        <v>179.09100000000001</v>
      </c>
      <c r="I5627">
        <v>17.8</v>
      </c>
      <c r="J5627">
        <v>157.26300000000001</v>
      </c>
      <c r="K5627">
        <v>148.44800000000001</v>
      </c>
    </row>
    <row r="5628" spans="1:11" x14ac:dyDescent="0.3">
      <c r="A5628">
        <v>8</v>
      </c>
      <c r="B5628">
        <v>22</v>
      </c>
      <c r="C5628">
        <v>17</v>
      </c>
      <c r="D5628">
        <v>4</v>
      </c>
      <c r="E5628">
        <v>73</v>
      </c>
      <c r="F5628">
        <v>15.6</v>
      </c>
      <c r="G5628">
        <v>6.2</v>
      </c>
      <c r="H5628">
        <v>70.147000000000006</v>
      </c>
      <c r="I5628">
        <v>15.954000000000001</v>
      </c>
      <c r="J5628">
        <v>62.048999999999999</v>
      </c>
      <c r="K5628">
        <v>55.302</v>
      </c>
    </row>
    <row r="5629" spans="1:11" x14ac:dyDescent="0.3">
      <c r="A5629">
        <v>8</v>
      </c>
      <c r="B5629">
        <v>22</v>
      </c>
      <c r="C5629">
        <v>18</v>
      </c>
      <c r="D5629">
        <v>2</v>
      </c>
      <c r="E5629">
        <v>17</v>
      </c>
      <c r="F5629">
        <v>15.6</v>
      </c>
      <c r="G5629">
        <v>7.7</v>
      </c>
      <c r="H5629">
        <v>16.137</v>
      </c>
      <c r="I5629">
        <v>14.781000000000001</v>
      </c>
      <c r="J5629">
        <v>14.351000000000001</v>
      </c>
      <c r="K5629">
        <v>8.5239999999999991</v>
      </c>
    </row>
    <row r="5630" spans="1:11" x14ac:dyDescent="0.3">
      <c r="A5630">
        <v>8</v>
      </c>
      <c r="B5630">
        <v>22</v>
      </c>
      <c r="C5630">
        <v>19</v>
      </c>
      <c r="D5630">
        <v>0</v>
      </c>
      <c r="E5630">
        <v>0</v>
      </c>
      <c r="F5630">
        <v>15.6</v>
      </c>
      <c r="G5630">
        <v>6.2</v>
      </c>
      <c r="H5630">
        <v>0</v>
      </c>
      <c r="I5630">
        <v>15.6</v>
      </c>
      <c r="J5630">
        <v>0</v>
      </c>
      <c r="K5630">
        <v>0</v>
      </c>
    </row>
    <row r="5631" spans="1:11" x14ac:dyDescent="0.3">
      <c r="A5631">
        <v>8</v>
      </c>
      <c r="B5631">
        <v>22</v>
      </c>
      <c r="C5631">
        <v>20</v>
      </c>
      <c r="D5631">
        <v>0</v>
      </c>
      <c r="E5631">
        <v>0</v>
      </c>
      <c r="F5631">
        <v>15</v>
      </c>
      <c r="G5631">
        <v>5.2</v>
      </c>
      <c r="H5631">
        <v>0</v>
      </c>
      <c r="I5631">
        <v>15</v>
      </c>
      <c r="J5631">
        <v>0</v>
      </c>
      <c r="K5631">
        <v>0</v>
      </c>
    </row>
    <row r="5632" spans="1:11" x14ac:dyDescent="0.3">
      <c r="A5632">
        <v>8</v>
      </c>
      <c r="B5632">
        <v>22</v>
      </c>
      <c r="C5632">
        <v>21</v>
      </c>
      <c r="D5632">
        <v>0</v>
      </c>
      <c r="E5632">
        <v>0</v>
      </c>
      <c r="F5632">
        <v>15</v>
      </c>
      <c r="G5632">
        <v>7.2</v>
      </c>
      <c r="H5632">
        <v>0</v>
      </c>
      <c r="I5632">
        <v>15</v>
      </c>
      <c r="J5632">
        <v>0</v>
      </c>
      <c r="K5632">
        <v>0</v>
      </c>
    </row>
    <row r="5633" spans="1:11" x14ac:dyDescent="0.3">
      <c r="A5633">
        <v>8</v>
      </c>
      <c r="B5633">
        <v>22</v>
      </c>
      <c r="C5633">
        <v>22</v>
      </c>
      <c r="D5633">
        <v>0</v>
      </c>
      <c r="E5633">
        <v>0</v>
      </c>
      <c r="F5633">
        <v>15</v>
      </c>
      <c r="G5633">
        <v>5.2</v>
      </c>
      <c r="H5633">
        <v>0</v>
      </c>
      <c r="I5633">
        <v>15</v>
      </c>
      <c r="J5633">
        <v>0</v>
      </c>
      <c r="K5633">
        <v>0</v>
      </c>
    </row>
    <row r="5634" spans="1:11" x14ac:dyDescent="0.3">
      <c r="A5634">
        <v>8</v>
      </c>
      <c r="B5634">
        <v>22</v>
      </c>
      <c r="C5634">
        <v>23</v>
      </c>
      <c r="D5634">
        <v>0</v>
      </c>
      <c r="E5634">
        <v>0</v>
      </c>
      <c r="F5634">
        <v>14.4</v>
      </c>
      <c r="G5634">
        <v>4.0999999999999996</v>
      </c>
      <c r="H5634">
        <v>0</v>
      </c>
      <c r="I5634">
        <v>14.4</v>
      </c>
      <c r="J5634">
        <v>0</v>
      </c>
      <c r="K5634">
        <v>0</v>
      </c>
    </row>
    <row r="5635" spans="1:11" x14ac:dyDescent="0.3">
      <c r="A5635">
        <v>8</v>
      </c>
      <c r="B5635">
        <v>23</v>
      </c>
      <c r="C5635">
        <v>0</v>
      </c>
      <c r="D5635">
        <v>0</v>
      </c>
      <c r="E5635">
        <v>0</v>
      </c>
      <c r="F5635">
        <v>14.4</v>
      </c>
      <c r="G5635">
        <v>3.6</v>
      </c>
      <c r="H5635">
        <v>0</v>
      </c>
      <c r="I5635">
        <v>14.4</v>
      </c>
      <c r="J5635">
        <v>0</v>
      </c>
      <c r="K5635">
        <v>0</v>
      </c>
    </row>
    <row r="5636" spans="1:11" x14ac:dyDescent="0.3">
      <c r="A5636">
        <v>8</v>
      </c>
      <c r="B5636">
        <v>23</v>
      </c>
      <c r="C5636">
        <v>1</v>
      </c>
      <c r="D5636">
        <v>0</v>
      </c>
      <c r="E5636">
        <v>0</v>
      </c>
      <c r="F5636">
        <v>14.4</v>
      </c>
      <c r="G5636">
        <v>4.0999999999999996</v>
      </c>
      <c r="H5636">
        <v>0</v>
      </c>
      <c r="I5636">
        <v>14.4</v>
      </c>
      <c r="J5636">
        <v>0</v>
      </c>
      <c r="K5636">
        <v>0</v>
      </c>
    </row>
    <row r="5637" spans="1:11" x14ac:dyDescent="0.3">
      <c r="A5637">
        <v>8</v>
      </c>
      <c r="B5637">
        <v>23</v>
      </c>
      <c r="C5637">
        <v>2</v>
      </c>
      <c r="D5637">
        <v>0</v>
      </c>
      <c r="E5637">
        <v>0</v>
      </c>
      <c r="F5637">
        <v>13.9</v>
      </c>
      <c r="G5637">
        <v>4.0999999999999996</v>
      </c>
      <c r="H5637">
        <v>0</v>
      </c>
      <c r="I5637">
        <v>13.9</v>
      </c>
      <c r="J5637">
        <v>0</v>
      </c>
      <c r="K5637">
        <v>0</v>
      </c>
    </row>
    <row r="5638" spans="1:11" x14ac:dyDescent="0.3">
      <c r="A5638">
        <v>8</v>
      </c>
      <c r="B5638">
        <v>23</v>
      </c>
      <c r="C5638">
        <v>3</v>
      </c>
      <c r="D5638">
        <v>0</v>
      </c>
      <c r="E5638">
        <v>0</v>
      </c>
      <c r="F5638">
        <v>13.9</v>
      </c>
      <c r="G5638">
        <v>5.2</v>
      </c>
      <c r="H5638">
        <v>0</v>
      </c>
      <c r="I5638">
        <v>13.9</v>
      </c>
      <c r="J5638">
        <v>0</v>
      </c>
      <c r="K5638">
        <v>0</v>
      </c>
    </row>
    <row r="5639" spans="1:11" x14ac:dyDescent="0.3">
      <c r="A5639">
        <v>8</v>
      </c>
      <c r="B5639">
        <v>23</v>
      </c>
      <c r="C5639">
        <v>4</v>
      </c>
      <c r="D5639">
        <v>0</v>
      </c>
      <c r="E5639">
        <v>0</v>
      </c>
      <c r="F5639">
        <v>13.9</v>
      </c>
      <c r="G5639">
        <v>4.5999999999999996</v>
      </c>
      <c r="H5639">
        <v>0</v>
      </c>
      <c r="I5639">
        <v>13.9</v>
      </c>
      <c r="J5639">
        <v>0</v>
      </c>
      <c r="K5639">
        <v>0</v>
      </c>
    </row>
    <row r="5640" spans="1:11" x14ac:dyDescent="0.3">
      <c r="A5640">
        <v>8</v>
      </c>
      <c r="B5640">
        <v>23</v>
      </c>
      <c r="C5640">
        <v>5</v>
      </c>
      <c r="D5640">
        <v>0</v>
      </c>
      <c r="E5640">
        <v>7</v>
      </c>
      <c r="F5640">
        <v>13.9</v>
      </c>
      <c r="G5640">
        <v>5.7</v>
      </c>
      <c r="H5640">
        <v>6.6230000000000002</v>
      </c>
      <c r="I5640">
        <v>12.584</v>
      </c>
      <c r="J5640">
        <v>5.9429999999999996</v>
      </c>
      <c r="K5640">
        <v>0.27</v>
      </c>
    </row>
    <row r="5641" spans="1:11" x14ac:dyDescent="0.3">
      <c r="A5641">
        <v>8</v>
      </c>
      <c r="B5641">
        <v>23</v>
      </c>
      <c r="C5641">
        <v>6</v>
      </c>
      <c r="D5641">
        <v>1</v>
      </c>
      <c r="E5641">
        <v>50</v>
      </c>
      <c r="F5641">
        <v>13.9</v>
      </c>
      <c r="G5641">
        <v>6.7</v>
      </c>
      <c r="H5641">
        <v>47.395000000000003</v>
      </c>
      <c r="I5641">
        <v>13.481</v>
      </c>
      <c r="J5641">
        <v>42.351999999999997</v>
      </c>
      <c r="K5641">
        <v>35.994</v>
      </c>
    </row>
    <row r="5642" spans="1:11" x14ac:dyDescent="0.3">
      <c r="A5642">
        <v>8</v>
      </c>
      <c r="B5642">
        <v>23</v>
      </c>
      <c r="C5642">
        <v>7</v>
      </c>
      <c r="D5642">
        <v>5</v>
      </c>
      <c r="E5642">
        <v>126</v>
      </c>
      <c r="F5642">
        <v>14.4</v>
      </c>
      <c r="G5642">
        <v>6.7</v>
      </c>
      <c r="H5642">
        <v>121.937</v>
      </c>
      <c r="I5642">
        <v>15.486000000000001</v>
      </c>
      <c r="J5642">
        <v>108.20099999999999</v>
      </c>
      <c r="K5642">
        <v>100.49</v>
      </c>
    </row>
    <row r="5643" spans="1:11" x14ac:dyDescent="0.3">
      <c r="A5643">
        <v>8</v>
      </c>
      <c r="B5643">
        <v>23</v>
      </c>
      <c r="C5643">
        <v>8</v>
      </c>
      <c r="D5643">
        <v>5</v>
      </c>
      <c r="E5643">
        <v>214</v>
      </c>
      <c r="F5643">
        <v>15.6</v>
      </c>
      <c r="G5643">
        <v>7.7</v>
      </c>
      <c r="H5643">
        <v>208.94200000000001</v>
      </c>
      <c r="I5643">
        <v>18.251999999999999</v>
      </c>
      <c r="J5643">
        <v>183.87700000000001</v>
      </c>
      <c r="K5643">
        <v>174.428</v>
      </c>
    </row>
    <row r="5644" spans="1:11" x14ac:dyDescent="0.3">
      <c r="A5644">
        <v>8</v>
      </c>
      <c r="B5644">
        <v>23</v>
      </c>
      <c r="C5644">
        <v>9</v>
      </c>
      <c r="D5644">
        <v>356</v>
      </c>
      <c r="E5644">
        <v>269</v>
      </c>
      <c r="F5644">
        <v>17.2</v>
      </c>
      <c r="G5644">
        <v>7.2</v>
      </c>
      <c r="H5644">
        <v>555.15700000000004</v>
      </c>
      <c r="I5644">
        <v>26.468</v>
      </c>
      <c r="J5644">
        <v>473.846</v>
      </c>
      <c r="K5644">
        <v>455.93099999999998</v>
      </c>
    </row>
    <row r="5645" spans="1:11" x14ac:dyDescent="0.3">
      <c r="A5645">
        <v>8</v>
      </c>
      <c r="B5645">
        <v>23</v>
      </c>
      <c r="C5645">
        <v>10</v>
      </c>
      <c r="D5645">
        <v>135</v>
      </c>
      <c r="E5645">
        <v>384</v>
      </c>
      <c r="F5645">
        <v>17.8</v>
      </c>
      <c r="G5645">
        <v>7.7</v>
      </c>
      <c r="H5645">
        <v>517.524</v>
      </c>
      <c r="I5645">
        <v>26.513999999999999</v>
      </c>
      <c r="J5645">
        <v>442.62099999999998</v>
      </c>
      <c r="K5645">
        <v>425.75599999999997</v>
      </c>
    </row>
    <row r="5646" spans="1:11" x14ac:dyDescent="0.3">
      <c r="A5646">
        <v>8</v>
      </c>
      <c r="B5646">
        <v>23</v>
      </c>
      <c r="C5646">
        <v>11</v>
      </c>
      <c r="D5646">
        <v>24</v>
      </c>
      <c r="E5646">
        <v>295</v>
      </c>
      <c r="F5646">
        <v>17.8</v>
      </c>
      <c r="G5646">
        <v>6.7</v>
      </c>
      <c r="H5646">
        <v>318.74299999999999</v>
      </c>
      <c r="I5646">
        <v>23.483000000000001</v>
      </c>
      <c r="J5646">
        <v>275.57299999999998</v>
      </c>
      <c r="K5646">
        <v>263.75700000000001</v>
      </c>
    </row>
    <row r="5647" spans="1:11" x14ac:dyDescent="0.3">
      <c r="A5647">
        <v>8</v>
      </c>
      <c r="B5647">
        <v>23</v>
      </c>
      <c r="C5647">
        <v>12</v>
      </c>
      <c r="D5647">
        <v>229</v>
      </c>
      <c r="E5647">
        <v>414</v>
      </c>
      <c r="F5647">
        <v>18.3</v>
      </c>
      <c r="G5647">
        <v>7.7</v>
      </c>
      <c r="H5647">
        <v>667.69600000000003</v>
      </c>
      <c r="I5647">
        <v>29.335999999999999</v>
      </c>
      <c r="J5647">
        <v>565.49699999999996</v>
      </c>
      <c r="K5647">
        <v>544.31100000000004</v>
      </c>
    </row>
    <row r="5648" spans="1:11" x14ac:dyDescent="0.3">
      <c r="A5648">
        <v>8</v>
      </c>
      <c r="B5648">
        <v>23</v>
      </c>
      <c r="C5648">
        <v>13</v>
      </c>
      <c r="D5648">
        <v>426</v>
      </c>
      <c r="E5648">
        <v>258</v>
      </c>
      <c r="F5648">
        <v>18.899999999999999</v>
      </c>
      <c r="G5648">
        <v>8.1999999999999993</v>
      </c>
      <c r="H5648">
        <v>685.91600000000005</v>
      </c>
      <c r="I5648">
        <v>30.266999999999999</v>
      </c>
      <c r="J5648">
        <v>578.88300000000004</v>
      </c>
      <c r="K5648">
        <v>557.19500000000005</v>
      </c>
    </row>
    <row r="5649" spans="1:11" x14ac:dyDescent="0.3">
      <c r="A5649">
        <v>8</v>
      </c>
      <c r="B5649">
        <v>23</v>
      </c>
      <c r="C5649">
        <v>14</v>
      </c>
      <c r="D5649">
        <v>137</v>
      </c>
      <c r="E5649">
        <v>349</v>
      </c>
      <c r="F5649">
        <v>19.399999999999999</v>
      </c>
      <c r="G5649">
        <v>8.8000000000000007</v>
      </c>
      <c r="H5649">
        <v>471.03300000000002</v>
      </c>
      <c r="I5649">
        <v>26.794</v>
      </c>
      <c r="J5649">
        <v>402.30200000000002</v>
      </c>
      <c r="K5649">
        <v>386.74299999999999</v>
      </c>
    </row>
    <row r="5650" spans="1:11" x14ac:dyDescent="0.3">
      <c r="A5650">
        <v>8</v>
      </c>
      <c r="B5650">
        <v>23</v>
      </c>
      <c r="C5650">
        <v>15</v>
      </c>
      <c r="D5650">
        <v>144</v>
      </c>
      <c r="E5650">
        <v>181</v>
      </c>
      <c r="F5650">
        <v>18.899999999999999</v>
      </c>
      <c r="G5650">
        <v>6.7</v>
      </c>
      <c r="H5650">
        <v>278.53800000000001</v>
      </c>
      <c r="I5650">
        <v>23.753</v>
      </c>
      <c r="J5650">
        <v>239.58500000000001</v>
      </c>
      <c r="K5650">
        <v>228.732</v>
      </c>
    </row>
    <row r="5651" spans="1:11" x14ac:dyDescent="0.3">
      <c r="A5651">
        <v>8</v>
      </c>
      <c r="B5651">
        <v>23</v>
      </c>
      <c r="C5651">
        <v>16</v>
      </c>
      <c r="D5651">
        <v>411</v>
      </c>
      <c r="E5651">
        <v>153</v>
      </c>
      <c r="F5651">
        <v>18.899999999999999</v>
      </c>
      <c r="G5651">
        <v>7.7</v>
      </c>
      <c r="H5651">
        <v>349.39699999999999</v>
      </c>
      <c r="I5651">
        <v>24.291</v>
      </c>
      <c r="J5651">
        <v>292.61799999999999</v>
      </c>
      <c r="K5651">
        <v>280.33100000000002</v>
      </c>
    </row>
    <row r="5652" spans="1:11" x14ac:dyDescent="0.3">
      <c r="A5652">
        <v>8</v>
      </c>
      <c r="B5652">
        <v>23</v>
      </c>
      <c r="C5652">
        <v>17</v>
      </c>
      <c r="D5652">
        <v>117</v>
      </c>
      <c r="E5652">
        <v>101</v>
      </c>
      <c r="F5652">
        <v>17.8</v>
      </c>
      <c r="G5652">
        <v>7.7</v>
      </c>
      <c r="H5652">
        <v>124.345</v>
      </c>
      <c r="I5652">
        <v>19.306000000000001</v>
      </c>
      <c r="J5652">
        <v>103.608</v>
      </c>
      <c r="K5652">
        <v>95.995999999999995</v>
      </c>
    </row>
    <row r="5653" spans="1:11" x14ac:dyDescent="0.3">
      <c r="A5653">
        <v>8</v>
      </c>
      <c r="B5653">
        <v>23</v>
      </c>
      <c r="C5653">
        <v>18</v>
      </c>
      <c r="D5653">
        <v>120</v>
      </c>
      <c r="E5653">
        <v>31</v>
      </c>
      <c r="F5653">
        <v>16.100000000000001</v>
      </c>
      <c r="G5653">
        <v>7.2</v>
      </c>
      <c r="H5653">
        <v>28.102</v>
      </c>
      <c r="I5653">
        <v>15.555999999999999</v>
      </c>
      <c r="J5653">
        <v>23.626000000000001</v>
      </c>
      <c r="K5653">
        <v>17.626000000000001</v>
      </c>
    </row>
    <row r="5654" spans="1:11" x14ac:dyDescent="0.3">
      <c r="A5654">
        <v>8</v>
      </c>
      <c r="B5654">
        <v>23</v>
      </c>
      <c r="C5654">
        <v>19</v>
      </c>
      <c r="D5654">
        <v>0</v>
      </c>
      <c r="E5654">
        <v>0</v>
      </c>
      <c r="F5654">
        <v>16.100000000000001</v>
      </c>
      <c r="G5654">
        <v>7.7</v>
      </c>
      <c r="H5654">
        <v>0</v>
      </c>
      <c r="I5654">
        <v>16.100000000000001</v>
      </c>
      <c r="J5654">
        <v>0</v>
      </c>
      <c r="K5654">
        <v>0</v>
      </c>
    </row>
    <row r="5655" spans="1:11" x14ac:dyDescent="0.3">
      <c r="A5655">
        <v>8</v>
      </c>
      <c r="B5655">
        <v>23</v>
      </c>
      <c r="C5655">
        <v>20</v>
      </c>
      <c r="D5655">
        <v>0</v>
      </c>
      <c r="E5655">
        <v>0</v>
      </c>
      <c r="F5655">
        <v>15.6</v>
      </c>
      <c r="G5655">
        <v>7.2</v>
      </c>
      <c r="H5655">
        <v>0</v>
      </c>
      <c r="I5655">
        <v>15.6</v>
      </c>
      <c r="J5655">
        <v>0</v>
      </c>
      <c r="K5655">
        <v>0</v>
      </c>
    </row>
    <row r="5656" spans="1:11" x14ac:dyDescent="0.3">
      <c r="A5656">
        <v>8</v>
      </c>
      <c r="B5656">
        <v>23</v>
      </c>
      <c r="C5656">
        <v>21</v>
      </c>
      <c r="D5656">
        <v>0</v>
      </c>
      <c r="E5656">
        <v>0</v>
      </c>
      <c r="F5656">
        <v>15</v>
      </c>
      <c r="G5656">
        <v>7.2</v>
      </c>
      <c r="H5656">
        <v>0</v>
      </c>
      <c r="I5656">
        <v>15</v>
      </c>
      <c r="J5656">
        <v>0</v>
      </c>
      <c r="K5656">
        <v>0</v>
      </c>
    </row>
    <row r="5657" spans="1:11" x14ac:dyDescent="0.3">
      <c r="A5657">
        <v>8</v>
      </c>
      <c r="B5657">
        <v>23</v>
      </c>
      <c r="C5657">
        <v>22</v>
      </c>
      <c r="D5657">
        <v>0</v>
      </c>
      <c r="E5657">
        <v>0</v>
      </c>
      <c r="F5657">
        <v>15</v>
      </c>
      <c r="G5657">
        <v>7.2</v>
      </c>
      <c r="H5657">
        <v>0</v>
      </c>
      <c r="I5657">
        <v>15</v>
      </c>
      <c r="J5657">
        <v>0</v>
      </c>
      <c r="K5657">
        <v>0</v>
      </c>
    </row>
    <row r="5658" spans="1:11" x14ac:dyDescent="0.3">
      <c r="A5658">
        <v>8</v>
      </c>
      <c r="B5658">
        <v>23</v>
      </c>
      <c r="C5658">
        <v>23</v>
      </c>
      <c r="D5658">
        <v>0</v>
      </c>
      <c r="E5658">
        <v>0</v>
      </c>
      <c r="F5658">
        <v>14.4</v>
      </c>
      <c r="G5658">
        <v>5.2</v>
      </c>
      <c r="H5658">
        <v>0</v>
      </c>
      <c r="I5658">
        <v>14.4</v>
      </c>
      <c r="J5658">
        <v>0</v>
      </c>
      <c r="K5658">
        <v>0</v>
      </c>
    </row>
    <row r="5659" spans="1:11" x14ac:dyDescent="0.3">
      <c r="A5659">
        <v>8</v>
      </c>
      <c r="B5659">
        <v>24</v>
      </c>
      <c r="C5659">
        <v>0</v>
      </c>
      <c r="D5659">
        <v>0</v>
      </c>
      <c r="E5659">
        <v>0</v>
      </c>
      <c r="F5659">
        <v>14.4</v>
      </c>
      <c r="G5659">
        <v>5.7</v>
      </c>
      <c r="H5659">
        <v>0</v>
      </c>
      <c r="I5659">
        <v>14.4</v>
      </c>
      <c r="J5659">
        <v>0</v>
      </c>
      <c r="K5659">
        <v>0</v>
      </c>
    </row>
    <row r="5660" spans="1:11" x14ac:dyDescent="0.3">
      <c r="A5660">
        <v>8</v>
      </c>
      <c r="B5660">
        <v>24</v>
      </c>
      <c r="C5660">
        <v>1</v>
      </c>
      <c r="D5660">
        <v>0</v>
      </c>
      <c r="E5660">
        <v>0</v>
      </c>
      <c r="F5660">
        <v>13.9</v>
      </c>
      <c r="G5660">
        <v>4.0999999999999996</v>
      </c>
      <c r="H5660">
        <v>0</v>
      </c>
      <c r="I5660">
        <v>13.9</v>
      </c>
      <c r="J5660">
        <v>0</v>
      </c>
      <c r="K5660">
        <v>0</v>
      </c>
    </row>
    <row r="5661" spans="1:11" x14ac:dyDescent="0.3">
      <c r="A5661">
        <v>8</v>
      </c>
      <c r="B5661">
        <v>24</v>
      </c>
      <c r="C5661">
        <v>2</v>
      </c>
      <c r="D5661">
        <v>0</v>
      </c>
      <c r="E5661">
        <v>0</v>
      </c>
      <c r="F5661">
        <v>12.8</v>
      </c>
      <c r="G5661">
        <v>3.1</v>
      </c>
      <c r="H5661">
        <v>0</v>
      </c>
      <c r="I5661">
        <v>12.8</v>
      </c>
      <c r="J5661">
        <v>0</v>
      </c>
      <c r="K5661">
        <v>0</v>
      </c>
    </row>
    <row r="5662" spans="1:11" x14ac:dyDescent="0.3">
      <c r="A5662">
        <v>8</v>
      </c>
      <c r="B5662">
        <v>24</v>
      </c>
      <c r="C5662">
        <v>3</v>
      </c>
      <c r="D5662">
        <v>0</v>
      </c>
      <c r="E5662">
        <v>0</v>
      </c>
      <c r="F5662">
        <v>12.2</v>
      </c>
      <c r="G5662">
        <v>0</v>
      </c>
      <c r="H5662">
        <v>0</v>
      </c>
      <c r="I5662">
        <v>12.2</v>
      </c>
      <c r="J5662">
        <v>0</v>
      </c>
      <c r="K5662">
        <v>0</v>
      </c>
    </row>
    <row r="5663" spans="1:11" x14ac:dyDescent="0.3">
      <c r="A5663">
        <v>8</v>
      </c>
      <c r="B5663">
        <v>24</v>
      </c>
      <c r="C5663">
        <v>4</v>
      </c>
      <c r="D5663">
        <v>0</v>
      </c>
      <c r="E5663">
        <v>0</v>
      </c>
      <c r="F5663">
        <v>11.7</v>
      </c>
      <c r="G5663">
        <v>2.6</v>
      </c>
      <c r="H5663">
        <v>0</v>
      </c>
      <c r="I5663">
        <v>11.7</v>
      </c>
      <c r="J5663">
        <v>0</v>
      </c>
      <c r="K5663">
        <v>0</v>
      </c>
    </row>
    <row r="5664" spans="1:11" x14ac:dyDescent="0.3">
      <c r="A5664">
        <v>8</v>
      </c>
      <c r="B5664">
        <v>24</v>
      </c>
      <c r="C5664">
        <v>5</v>
      </c>
      <c r="D5664">
        <v>7</v>
      </c>
      <c r="E5664">
        <v>11</v>
      </c>
      <c r="F5664">
        <v>12.2</v>
      </c>
      <c r="G5664">
        <v>2.1</v>
      </c>
      <c r="H5664">
        <v>10.532999999999999</v>
      </c>
      <c r="I5664">
        <v>10.278</v>
      </c>
      <c r="J5664">
        <v>9.5250000000000004</v>
      </c>
      <c r="K5664">
        <v>3.7869999999999999</v>
      </c>
    </row>
    <row r="5665" spans="1:11" x14ac:dyDescent="0.3">
      <c r="A5665">
        <v>8</v>
      </c>
      <c r="B5665">
        <v>24</v>
      </c>
      <c r="C5665">
        <v>6</v>
      </c>
      <c r="D5665">
        <v>94</v>
      </c>
      <c r="E5665">
        <v>59</v>
      </c>
      <c r="F5665">
        <v>13.3</v>
      </c>
      <c r="G5665">
        <v>5.2</v>
      </c>
      <c r="H5665">
        <v>68.48</v>
      </c>
      <c r="I5665">
        <v>13.263</v>
      </c>
      <c r="J5665">
        <v>56.531999999999996</v>
      </c>
      <c r="K5665">
        <v>49.895000000000003</v>
      </c>
    </row>
    <row r="5666" spans="1:11" x14ac:dyDescent="0.3">
      <c r="A5666">
        <v>8</v>
      </c>
      <c r="B5666">
        <v>24</v>
      </c>
      <c r="C5666">
        <v>7</v>
      </c>
      <c r="D5666">
        <v>158</v>
      </c>
      <c r="E5666">
        <v>127</v>
      </c>
      <c r="F5666">
        <v>13.9</v>
      </c>
      <c r="G5666">
        <v>4.5999999999999996</v>
      </c>
      <c r="H5666">
        <v>183.672</v>
      </c>
      <c r="I5666">
        <v>16.757999999999999</v>
      </c>
      <c r="J5666">
        <v>157.58099999999999</v>
      </c>
      <c r="K5666">
        <v>148.75800000000001</v>
      </c>
    </row>
    <row r="5667" spans="1:11" x14ac:dyDescent="0.3">
      <c r="A5667">
        <v>8</v>
      </c>
      <c r="B5667">
        <v>24</v>
      </c>
      <c r="C5667">
        <v>8</v>
      </c>
      <c r="D5667">
        <v>131</v>
      </c>
      <c r="E5667">
        <v>275</v>
      </c>
      <c r="F5667">
        <v>15.6</v>
      </c>
      <c r="G5667">
        <v>6.2</v>
      </c>
      <c r="H5667">
        <v>353.19499999999999</v>
      </c>
      <c r="I5667">
        <v>21.640999999999998</v>
      </c>
      <c r="J5667">
        <v>305.84100000000001</v>
      </c>
      <c r="K5667">
        <v>293.18</v>
      </c>
    </row>
    <row r="5668" spans="1:11" x14ac:dyDescent="0.3">
      <c r="A5668">
        <v>8</v>
      </c>
      <c r="B5668">
        <v>24</v>
      </c>
      <c r="C5668">
        <v>9</v>
      </c>
      <c r="D5668">
        <v>107</v>
      </c>
      <c r="E5668">
        <v>263</v>
      </c>
      <c r="F5668">
        <v>16.100000000000001</v>
      </c>
      <c r="G5668">
        <v>6.2</v>
      </c>
      <c r="H5668">
        <v>349.846</v>
      </c>
      <c r="I5668">
        <v>22.388999999999999</v>
      </c>
      <c r="J5668">
        <v>303.27</v>
      </c>
      <c r="K5668">
        <v>290.68299999999999</v>
      </c>
    </row>
    <row r="5669" spans="1:11" x14ac:dyDescent="0.3">
      <c r="A5669">
        <v>8</v>
      </c>
      <c r="B5669">
        <v>24</v>
      </c>
      <c r="C5669">
        <v>10</v>
      </c>
      <c r="D5669">
        <v>420</v>
      </c>
      <c r="E5669">
        <v>295</v>
      </c>
      <c r="F5669">
        <v>17.2</v>
      </c>
      <c r="G5669">
        <v>6.2</v>
      </c>
      <c r="H5669">
        <v>700.98900000000003</v>
      </c>
      <c r="I5669">
        <v>30.504000000000001</v>
      </c>
      <c r="J5669">
        <v>590.95799999999997</v>
      </c>
      <c r="K5669">
        <v>568.81299999999999</v>
      </c>
    </row>
    <row r="5670" spans="1:11" x14ac:dyDescent="0.3">
      <c r="A5670">
        <v>8</v>
      </c>
      <c r="B5670">
        <v>24</v>
      </c>
      <c r="C5670">
        <v>11</v>
      </c>
      <c r="D5670">
        <v>688</v>
      </c>
      <c r="E5670">
        <v>252</v>
      </c>
      <c r="F5670">
        <v>17.8</v>
      </c>
      <c r="G5670">
        <v>6.7</v>
      </c>
      <c r="H5670">
        <v>958.35500000000002</v>
      </c>
      <c r="I5670">
        <v>35.96</v>
      </c>
      <c r="J5670">
        <v>792.51400000000001</v>
      </c>
      <c r="K5670">
        <v>761.99099999999999</v>
      </c>
    </row>
    <row r="5671" spans="1:11" x14ac:dyDescent="0.3">
      <c r="A5671">
        <v>8</v>
      </c>
      <c r="B5671">
        <v>24</v>
      </c>
      <c r="C5671">
        <v>12</v>
      </c>
      <c r="D5671">
        <v>828</v>
      </c>
      <c r="E5671">
        <v>178</v>
      </c>
      <c r="F5671">
        <v>18.3</v>
      </c>
      <c r="G5671">
        <v>7.2</v>
      </c>
      <c r="H5671">
        <v>1024.721</v>
      </c>
      <c r="I5671">
        <v>37.262</v>
      </c>
      <c r="J5671">
        <v>843.41600000000005</v>
      </c>
      <c r="K5671">
        <v>810.55899999999997</v>
      </c>
    </row>
    <row r="5672" spans="1:11" x14ac:dyDescent="0.3">
      <c r="A5672">
        <v>8</v>
      </c>
      <c r="B5672">
        <v>24</v>
      </c>
      <c r="C5672">
        <v>13</v>
      </c>
      <c r="D5672">
        <v>820</v>
      </c>
      <c r="E5672">
        <v>172</v>
      </c>
      <c r="F5672">
        <v>18.899999999999999</v>
      </c>
      <c r="G5672">
        <v>8.1999999999999993</v>
      </c>
      <c r="H5672">
        <v>967.32600000000002</v>
      </c>
      <c r="I5672">
        <v>35.470999999999997</v>
      </c>
      <c r="J5672">
        <v>801.15800000000002</v>
      </c>
      <c r="K5672">
        <v>770.24599999999998</v>
      </c>
    </row>
    <row r="5673" spans="1:11" x14ac:dyDescent="0.3">
      <c r="A5673">
        <v>8</v>
      </c>
      <c r="B5673">
        <v>24</v>
      </c>
      <c r="C5673">
        <v>14</v>
      </c>
      <c r="D5673">
        <v>782</v>
      </c>
      <c r="E5673">
        <v>159</v>
      </c>
      <c r="F5673">
        <v>18.3</v>
      </c>
      <c r="G5673">
        <v>9.8000000000000007</v>
      </c>
      <c r="H5673">
        <v>828.04899999999998</v>
      </c>
      <c r="I5673">
        <v>30.84</v>
      </c>
      <c r="J5673">
        <v>696.173</v>
      </c>
      <c r="K5673">
        <v>669.82799999999997</v>
      </c>
    </row>
    <row r="5674" spans="1:11" x14ac:dyDescent="0.3">
      <c r="A5674">
        <v>8</v>
      </c>
      <c r="B5674">
        <v>24</v>
      </c>
      <c r="C5674">
        <v>15</v>
      </c>
      <c r="D5674">
        <v>720</v>
      </c>
      <c r="E5674">
        <v>139</v>
      </c>
      <c r="F5674">
        <v>17.8</v>
      </c>
      <c r="G5674">
        <v>9.3000000000000007</v>
      </c>
      <c r="H5674">
        <v>635.02599999999995</v>
      </c>
      <c r="I5674">
        <v>27.614000000000001</v>
      </c>
      <c r="J5674">
        <v>536.11900000000003</v>
      </c>
      <c r="K5674">
        <v>516.01300000000003</v>
      </c>
    </row>
    <row r="5675" spans="1:11" x14ac:dyDescent="0.3">
      <c r="A5675">
        <v>8</v>
      </c>
      <c r="B5675">
        <v>24</v>
      </c>
      <c r="C5675">
        <v>16</v>
      </c>
      <c r="D5675">
        <v>616</v>
      </c>
      <c r="E5675">
        <v>109</v>
      </c>
      <c r="F5675">
        <v>16.7</v>
      </c>
      <c r="G5675">
        <v>7.7</v>
      </c>
      <c r="H5675">
        <v>402.06200000000001</v>
      </c>
      <c r="I5675">
        <v>23.477</v>
      </c>
      <c r="J5675">
        <v>334.54500000000002</v>
      </c>
      <c r="K5675">
        <v>321.05500000000001</v>
      </c>
    </row>
    <row r="5676" spans="1:11" x14ac:dyDescent="0.3">
      <c r="A5676">
        <v>8</v>
      </c>
      <c r="B5676">
        <v>24</v>
      </c>
      <c r="C5676">
        <v>17</v>
      </c>
      <c r="D5676">
        <v>406</v>
      </c>
      <c r="E5676">
        <v>71</v>
      </c>
      <c r="F5676">
        <v>15.6</v>
      </c>
      <c r="G5676">
        <v>7.7</v>
      </c>
      <c r="H5676">
        <v>164.18</v>
      </c>
      <c r="I5676">
        <v>17.850999999999999</v>
      </c>
      <c r="J5676">
        <v>125.592</v>
      </c>
      <c r="K5676">
        <v>117.499</v>
      </c>
    </row>
    <row r="5677" spans="1:11" x14ac:dyDescent="0.3">
      <c r="A5677">
        <v>8</v>
      </c>
      <c r="B5677">
        <v>24</v>
      </c>
      <c r="C5677">
        <v>18</v>
      </c>
      <c r="D5677">
        <v>60</v>
      </c>
      <c r="E5677">
        <v>23</v>
      </c>
      <c r="F5677">
        <v>14.4</v>
      </c>
      <c r="G5677">
        <v>5.7</v>
      </c>
      <c r="H5677">
        <v>20.719000000000001</v>
      </c>
      <c r="I5677">
        <v>13.692</v>
      </c>
      <c r="J5677">
        <v>17.850999999999999</v>
      </c>
      <c r="K5677">
        <v>11.959</v>
      </c>
    </row>
    <row r="5678" spans="1:11" x14ac:dyDescent="0.3">
      <c r="A5678">
        <v>8</v>
      </c>
      <c r="B5678">
        <v>24</v>
      </c>
      <c r="C5678">
        <v>19</v>
      </c>
      <c r="D5678">
        <v>0</v>
      </c>
      <c r="E5678">
        <v>0</v>
      </c>
      <c r="F5678">
        <v>13.9</v>
      </c>
      <c r="G5678">
        <v>5.7</v>
      </c>
      <c r="H5678">
        <v>0</v>
      </c>
      <c r="I5678">
        <v>13.9</v>
      </c>
      <c r="J5678">
        <v>0</v>
      </c>
      <c r="K5678">
        <v>0</v>
      </c>
    </row>
    <row r="5679" spans="1:11" x14ac:dyDescent="0.3">
      <c r="A5679">
        <v>8</v>
      </c>
      <c r="B5679">
        <v>24</v>
      </c>
      <c r="C5679">
        <v>20</v>
      </c>
      <c r="D5679">
        <v>0</v>
      </c>
      <c r="E5679">
        <v>0</v>
      </c>
      <c r="F5679">
        <v>13.9</v>
      </c>
      <c r="G5679">
        <v>5.2</v>
      </c>
      <c r="H5679">
        <v>0</v>
      </c>
      <c r="I5679">
        <v>13.9</v>
      </c>
      <c r="J5679">
        <v>0</v>
      </c>
      <c r="K5679">
        <v>0</v>
      </c>
    </row>
    <row r="5680" spans="1:11" x14ac:dyDescent="0.3">
      <c r="A5680">
        <v>8</v>
      </c>
      <c r="B5680">
        <v>24</v>
      </c>
      <c r="C5680">
        <v>21</v>
      </c>
      <c r="D5680">
        <v>0</v>
      </c>
      <c r="E5680">
        <v>0</v>
      </c>
      <c r="F5680">
        <v>13.9</v>
      </c>
      <c r="G5680">
        <v>5.2</v>
      </c>
      <c r="H5680">
        <v>0</v>
      </c>
      <c r="I5680">
        <v>13.9</v>
      </c>
      <c r="J5680">
        <v>0</v>
      </c>
      <c r="K5680">
        <v>0</v>
      </c>
    </row>
    <row r="5681" spans="1:11" x14ac:dyDescent="0.3">
      <c r="A5681">
        <v>8</v>
      </c>
      <c r="B5681">
        <v>24</v>
      </c>
      <c r="C5681">
        <v>22</v>
      </c>
      <c r="D5681">
        <v>0</v>
      </c>
      <c r="E5681">
        <v>0</v>
      </c>
      <c r="F5681">
        <v>13.9</v>
      </c>
      <c r="G5681">
        <v>5.2</v>
      </c>
      <c r="H5681">
        <v>0</v>
      </c>
      <c r="I5681">
        <v>13.9</v>
      </c>
      <c r="J5681">
        <v>0</v>
      </c>
      <c r="K5681">
        <v>0</v>
      </c>
    </row>
    <row r="5682" spans="1:11" x14ac:dyDescent="0.3">
      <c r="A5682">
        <v>8</v>
      </c>
      <c r="B5682">
        <v>24</v>
      </c>
      <c r="C5682">
        <v>23</v>
      </c>
      <c r="D5682">
        <v>0</v>
      </c>
      <c r="E5682">
        <v>0</v>
      </c>
      <c r="F5682">
        <v>13.9</v>
      </c>
      <c r="G5682">
        <v>3.6</v>
      </c>
      <c r="H5682">
        <v>0</v>
      </c>
      <c r="I5682">
        <v>13.9</v>
      </c>
      <c r="J5682">
        <v>0</v>
      </c>
      <c r="K5682">
        <v>0</v>
      </c>
    </row>
    <row r="5683" spans="1:11" x14ac:dyDescent="0.3">
      <c r="A5683">
        <v>8</v>
      </c>
      <c r="B5683">
        <v>25</v>
      </c>
      <c r="C5683">
        <v>0</v>
      </c>
      <c r="D5683">
        <v>0</v>
      </c>
      <c r="E5683">
        <v>0</v>
      </c>
      <c r="F5683">
        <v>12.8</v>
      </c>
      <c r="G5683">
        <v>3.6</v>
      </c>
      <c r="H5683">
        <v>0</v>
      </c>
      <c r="I5683">
        <v>12.8</v>
      </c>
      <c r="J5683">
        <v>0</v>
      </c>
      <c r="K5683">
        <v>0</v>
      </c>
    </row>
    <row r="5684" spans="1:11" x14ac:dyDescent="0.3">
      <c r="A5684">
        <v>8</v>
      </c>
      <c r="B5684">
        <v>25</v>
      </c>
      <c r="C5684">
        <v>1</v>
      </c>
      <c r="D5684">
        <v>0</v>
      </c>
      <c r="E5684">
        <v>0</v>
      </c>
      <c r="F5684">
        <v>12.2</v>
      </c>
      <c r="G5684">
        <v>2.6</v>
      </c>
      <c r="H5684">
        <v>0</v>
      </c>
      <c r="I5684">
        <v>12.2</v>
      </c>
      <c r="J5684">
        <v>0</v>
      </c>
      <c r="K5684">
        <v>0</v>
      </c>
    </row>
    <row r="5685" spans="1:11" x14ac:dyDescent="0.3">
      <c r="A5685">
        <v>8</v>
      </c>
      <c r="B5685">
        <v>25</v>
      </c>
      <c r="C5685">
        <v>2</v>
      </c>
      <c r="D5685">
        <v>0</v>
      </c>
      <c r="E5685">
        <v>0</v>
      </c>
      <c r="F5685">
        <v>11.7</v>
      </c>
      <c r="G5685">
        <v>2.6</v>
      </c>
      <c r="H5685">
        <v>0</v>
      </c>
      <c r="I5685">
        <v>11.7</v>
      </c>
      <c r="J5685">
        <v>0</v>
      </c>
      <c r="K5685">
        <v>0</v>
      </c>
    </row>
    <row r="5686" spans="1:11" x14ac:dyDescent="0.3">
      <c r="A5686">
        <v>8</v>
      </c>
      <c r="B5686">
        <v>25</v>
      </c>
      <c r="C5686">
        <v>3</v>
      </c>
      <c r="D5686">
        <v>0</v>
      </c>
      <c r="E5686">
        <v>0</v>
      </c>
      <c r="F5686">
        <v>11.1</v>
      </c>
      <c r="G5686">
        <v>3.1</v>
      </c>
      <c r="H5686">
        <v>0</v>
      </c>
      <c r="I5686">
        <v>11.1</v>
      </c>
      <c r="J5686">
        <v>0</v>
      </c>
      <c r="K5686">
        <v>0</v>
      </c>
    </row>
    <row r="5687" spans="1:11" x14ac:dyDescent="0.3">
      <c r="A5687">
        <v>8</v>
      </c>
      <c r="B5687">
        <v>25</v>
      </c>
      <c r="C5687">
        <v>4</v>
      </c>
      <c r="D5687">
        <v>0</v>
      </c>
      <c r="E5687">
        <v>0</v>
      </c>
      <c r="F5687">
        <v>11.7</v>
      </c>
      <c r="G5687">
        <v>3.6</v>
      </c>
      <c r="H5687">
        <v>0</v>
      </c>
      <c r="I5687">
        <v>11.7</v>
      </c>
      <c r="J5687">
        <v>0</v>
      </c>
      <c r="K5687">
        <v>0</v>
      </c>
    </row>
    <row r="5688" spans="1:11" x14ac:dyDescent="0.3">
      <c r="A5688">
        <v>8</v>
      </c>
      <c r="B5688">
        <v>25</v>
      </c>
      <c r="C5688">
        <v>5</v>
      </c>
      <c r="D5688">
        <v>1</v>
      </c>
      <c r="E5688">
        <v>7</v>
      </c>
      <c r="F5688">
        <v>11.1</v>
      </c>
      <c r="G5688">
        <v>2.6</v>
      </c>
      <c r="H5688">
        <v>6.7889999999999997</v>
      </c>
      <c r="I5688">
        <v>9.141</v>
      </c>
      <c r="J5688">
        <v>6.1630000000000003</v>
      </c>
      <c r="K5688">
        <v>0.48499999999999999</v>
      </c>
    </row>
    <row r="5689" spans="1:11" x14ac:dyDescent="0.3">
      <c r="A5689">
        <v>8</v>
      </c>
      <c r="B5689">
        <v>25</v>
      </c>
      <c r="C5689">
        <v>6</v>
      </c>
      <c r="D5689">
        <v>43</v>
      </c>
      <c r="E5689">
        <v>49</v>
      </c>
      <c r="F5689">
        <v>13.3</v>
      </c>
      <c r="G5689">
        <v>0</v>
      </c>
      <c r="H5689">
        <v>52.411999999999999</v>
      </c>
      <c r="I5689">
        <v>11.3</v>
      </c>
      <c r="J5689">
        <v>45.034999999999997</v>
      </c>
      <c r="K5689">
        <v>38.625</v>
      </c>
    </row>
    <row r="5690" spans="1:11" x14ac:dyDescent="0.3">
      <c r="A5690">
        <v>8</v>
      </c>
      <c r="B5690">
        <v>25</v>
      </c>
      <c r="C5690">
        <v>7</v>
      </c>
      <c r="D5690">
        <v>2</v>
      </c>
      <c r="E5690">
        <v>111</v>
      </c>
      <c r="F5690">
        <v>13.9</v>
      </c>
      <c r="G5690">
        <v>0</v>
      </c>
      <c r="H5690">
        <v>106.48399999999999</v>
      </c>
      <c r="I5690">
        <v>16.059000000000001</v>
      </c>
      <c r="J5690">
        <v>94.38</v>
      </c>
      <c r="K5690">
        <v>86.965000000000003</v>
      </c>
    </row>
    <row r="5691" spans="1:11" x14ac:dyDescent="0.3">
      <c r="A5691">
        <v>8</v>
      </c>
      <c r="B5691">
        <v>25</v>
      </c>
      <c r="C5691">
        <v>8</v>
      </c>
      <c r="D5691">
        <v>674</v>
      </c>
      <c r="E5691">
        <v>129</v>
      </c>
      <c r="F5691">
        <v>16.100000000000001</v>
      </c>
      <c r="G5691">
        <v>2.6</v>
      </c>
      <c r="H5691">
        <v>539.64499999999998</v>
      </c>
      <c r="I5691">
        <v>29.975000000000001</v>
      </c>
      <c r="J5691">
        <v>448.61700000000002</v>
      </c>
      <c r="K5691">
        <v>431.553</v>
      </c>
    </row>
    <row r="5692" spans="1:11" x14ac:dyDescent="0.3">
      <c r="A5692">
        <v>8</v>
      </c>
      <c r="B5692">
        <v>25</v>
      </c>
      <c r="C5692">
        <v>9</v>
      </c>
      <c r="D5692">
        <v>732</v>
      </c>
      <c r="E5692">
        <v>154</v>
      </c>
      <c r="F5692">
        <v>16.7</v>
      </c>
      <c r="G5692">
        <v>3.1</v>
      </c>
      <c r="H5692">
        <v>738.62</v>
      </c>
      <c r="I5692">
        <v>36.561</v>
      </c>
      <c r="J5692">
        <v>607.24900000000002</v>
      </c>
      <c r="K5692">
        <v>584.47799999999995</v>
      </c>
    </row>
    <row r="5693" spans="1:11" x14ac:dyDescent="0.3">
      <c r="A5693">
        <v>8</v>
      </c>
      <c r="B5693">
        <v>25</v>
      </c>
      <c r="C5693">
        <v>10</v>
      </c>
      <c r="D5693">
        <v>792</v>
      </c>
      <c r="E5693">
        <v>171</v>
      </c>
      <c r="F5693">
        <v>20</v>
      </c>
      <c r="G5693">
        <v>5.2</v>
      </c>
      <c r="H5693">
        <v>909.26</v>
      </c>
      <c r="I5693">
        <v>40.139000000000003</v>
      </c>
      <c r="J5693">
        <v>740.01800000000003</v>
      </c>
      <c r="K5693">
        <v>711.81</v>
      </c>
    </row>
    <row r="5694" spans="1:11" x14ac:dyDescent="0.3">
      <c r="A5694">
        <v>8</v>
      </c>
      <c r="B5694">
        <v>25</v>
      </c>
      <c r="C5694">
        <v>11</v>
      </c>
      <c r="D5694">
        <v>821</v>
      </c>
      <c r="E5694">
        <v>179</v>
      </c>
      <c r="F5694">
        <v>20.6</v>
      </c>
      <c r="G5694">
        <v>6.2</v>
      </c>
      <c r="H5694">
        <v>1007.8049999999999</v>
      </c>
      <c r="I5694">
        <v>41.003999999999998</v>
      </c>
      <c r="J5694">
        <v>818.09900000000005</v>
      </c>
      <c r="K5694">
        <v>786.41399999999999</v>
      </c>
    </row>
    <row r="5695" spans="1:11" x14ac:dyDescent="0.3">
      <c r="A5695">
        <v>8</v>
      </c>
      <c r="B5695">
        <v>25</v>
      </c>
      <c r="C5695">
        <v>12</v>
      </c>
      <c r="D5695">
        <v>821</v>
      </c>
      <c r="E5695">
        <v>180</v>
      </c>
      <c r="F5695">
        <v>21.7</v>
      </c>
      <c r="G5695">
        <v>7.2</v>
      </c>
      <c r="H5695">
        <v>1019.404</v>
      </c>
      <c r="I5695">
        <v>40.679000000000002</v>
      </c>
      <c r="J5695">
        <v>828.553</v>
      </c>
      <c r="K5695">
        <v>796.38699999999994</v>
      </c>
    </row>
    <row r="5696" spans="1:11" x14ac:dyDescent="0.3">
      <c r="A5696">
        <v>8</v>
      </c>
      <c r="B5696">
        <v>25</v>
      </c>
      <c r="C5696">
        <v>13</v>
      </c>
      <c r="D5696">
        <v>811</v>
      </c>
      <c r="E5696">
        <v>175</v>
      </c>
      <c r="F5696">
        <v>21.7</v>
      </c>
      <c r="G5696">
        <v>9.8000000000000007</v>
      </c>
      <c r="H5696">
        <v>961.20299999999997</v>
      </c>
      <c r="I5696">
        <v>36.369</v>
      </c>
      <c r="J5696">
        <v>793.48299999999995</v>
      </c>
      <c r="K5696">
        <v>762.91700000000003</v>
      </c>
    </row>
    <row r="5697" spans="1:11" x14ac:dyDescent="0.3">
      <c r="A5697">
        <v>8</v>
      </c>
      <c r="B5697">
        <v>25</v>
      </c>
      <c r="C5697">
        <v>14</v>
      </c>
      <c r="D5697">
        <v>774</v>
      </c>
      <c r="E5697">
        <v>162</v>
      </c>
      <c r="F5697">
        <v>20</v>
      </c>
      <c r="G5697">
        <v>9.3000000000000007</v>
      </c>
      <c r="H5697">
        <v>826.28</v>
      </c>
      <c r="I5697">
        <v>32.988</v>
      </c>
      <c r="J5697">
        <v>689.34400000000005</v>
      </c>
      <c r="K5697">
        <v>663.28200000000004</v>
      </c>
    </row>
    <row r="5698" spans="1:11" x14ac:dyDescent="0.3">
      <c r="A5698">
        <v>8</v>
      </c>
      <c r="B5698">
        <v>25</v>
      </c>
      <c r="C5698">
        <v>15</v>
      </c>
      <c r="D5698">
        <v>713</v>
      </c>
      <c r="E5698">
        <v>140</v>
      </c>
      <c r="F5698">
        <v>18.899999999999999</v>
      </c>
      <c r="G5698">
        <v>9.3000000000000007</v>
      </c>
      <c r="H5698">
        <v>630.17999999999995</v>
      </c>
      <c r="I5698">
        <v>28.652999999999999</v>
      </c>
      <c r="J5698">
        <v>530.02300000000002</v>
      </c>
      <c r="K5698">
        <v>510.137</v>
      </c>
    </row>
    <row r="5699" spans="1:11" x14ac:dyDescent="0.3">
      <c r="A5699">
        <v>8</v>
      </c>
      <c r="B5699">
        <v>25</v>
      </c>
      <c r="C5699">
        <v>16</v>
      </c>
      <c r="D5699">
        <v>602</v>
      </c>
      <c r="E5699">
        <v>110</v>
      </c>
      <c r="F5699">
        <v>18.3</v>
      </c>
      <c r="G5699">
        <v>8.1999999999999993</v>
      </c>
      <c r="H5699">
        <v>395.31400000000002</v>
      </c>
      <c r="I5699">
        <v>24.690999999999999</v>
      </c>
      <c r="J5699">
        <v>327.488</v>
      </c>
      <c r="K5699">
        <v>314.20499999999998</v>
      </c>
    </row>
    <row r="5700" spans="1:11" x14ac:dyDescent="0.3">
      <c r="A5700">
        <v>8</v>
      </c>
      <c r="B5700">
        <v>25</v>
      </c>
      <c r="C5700">
        <v>17</v>
      </c>
      <c r="D5700">
        <v>393</v>
      </c>
      <c r="E5700">
        <v>71</v>
      </c>
      <c r="F5700">
        <v>17.8</v>
      </c>
      <c r="G5700">
        <v>8.1999999999999993</v>
      </c>
      <c r="H5700">
        <v>160.21199999999999</v>
      </c>
      <c r="I5700">
        <v>19.899000000000001</v>
      </c>
      <c r="J5700">
        <v>121.756</v>
      </c>
      <c r="K5700">
        <v>113.748</v>
      </c>
    </row>
    <row r="5701" spans="1:11" x14ac:dyDescent="0.3">
      <c r="A5701">
        <v>8</v>
      </c>
      <c r="B5701">
        <v>25</v>
      </c>
      <c r="C5701">
        <v>18</v>
      </c>
      <c r="D5701">
        <v>56</v>
      </c>
      <c r="E5701">
        <v>27</v>
      </c>
      <c r="F5701">
        <v>16.100000000000001</v>
      </c>
      <c r="G5701">
        <v>8.1999999999999993</v>
      </c>
      <c r="H5701">
        <v>24.794</v>
      </c>
      <c r="I5701">
        <v>15.58</v>
      </c>
      <c r="J5701">
        <v>21.405999999999999</v>
      </c>
      <c r="K5701">
        <v>15.446999999999999</v>
      </c>
    </row>
    <row r="5702" spans="1:11" x14ac:dyDescent="0.3">
      <c r="A5702">
        <v>8</v>
      </c>
      <c r="B5702">
        <v>25</v>
      </c>
      <c r="C5702">
        <v>19</v>
      </c>
      <c r="D5702">
        <v>0</v>
      </c>
      <c r="E5702">
        <v>0</v>
      </c>
      <c r="F5702">
        <v>15.6</v>
      </c>
      <c r="G5702">
        <v>7.7</v>
      </c>
      <c r="H5702">
        <v>0</v>
      </c>
      <c r="I5702">
        <v>15.6</v>
      </c>
      <c r="J5702">
        <v>0</v>
      </c>
      <c r="K5702">
        <v>0</v>
      </c>
    </row>
    <row r="5703" spans="1:11" x14ac:dyDescent="0.3">
      <c r="A5703">
        <v>8</v>
      </c>
      <c r="B5703">
        <v>25</v>
      </c>
      <c r="C5703">
        <v>20</v>
      </c>
      <c r="D5703">
        <v>0</v>
      </c>
      <c r="E5703">
        <v>0</v>
      </c>
      <c r="F5703">
        <v>15</v>
      </c>
      <c r="G5703">
        <v>5.7</v>
      </c>
      <c r="H5703">
        <v>0</v>
      </c>
      <c r="I5703">
        <v>15</v>
      </c>
      <c r="J5703">
        <v>0</v>
      </c>
      <c r="K5703">
        <v>0</v>
      </c>
    </row>
    <row r="5704" spans="1:11" x14ac:dyDescent="0.3">
      <c r="A5704">
        <v>8</v>
      </c>
      <c r="B5704">
        <v>25</v>
      </c>
      <c r="C5704">
        <v>21</v>
      </c>
      <c r="D5704">
        <v>0</v>
      </c>
      <c r="E5704">
        <v>0</v>
      </c>
      <c r="F5704">
        <v>14.4</v>
      </c>
      <c r="G5704">
        <v>4.0999999999999996</v>
      </c>
      <c r="H5704">
        <v>0</v>
      </c>
      <c r="I5704">
        <v>14.4</v>
      </c>
      <c r="J5704">
        <v>0</v>
      </c>
      <c r="K5704">
        <v>0</v>
      </c>
    </row>
    <row r="5705" spans="1:11" x14ac:dyDescent="0.3">
      <c r="A5705">
        <v>8</v>
      </c>
      <c r="B5705">
        <v>25</v>
      </c>
      <c r="C5705">
        <v>22</v>
      </c>
      <c r="D5705">
        <v>0</v>
      </c>
      <c r="E5705">
        <v>0</v>
      </c>
      <c r="F5705">
        <v>13.3</v>
      </c>
      <c r="G5705">
        <v>3.1</v>
      </c>
      <c r="H5705">
        <v>0</v>
      </c>
      <c r="I5705">
        <v>13.3</v>
      </c>
      <c r="J5705">
        <v>0</v>
      </c>
      <c r="K5705">
        <v>0</v>
      </c>
    </row>
    <row r="5706" spans="1:11" x14ac:dyDescent="0.3">
      <c r="A5706">
        <v>8</v>
      </c>
      <c r="B5706">
        <v>25</v>
      </c>
      <c r="C5706">
        <v>23</v>
      </c>
      <c r="D5706">
        <v>0</v>
      </c>
      <c r="E5706">
        <v>0</v>
      </c>
      <c r="F5706">
        <v>12.8</v>
      </c>
      <c r="G5706">
        <v>3.6</v>
      </c>
      <c r="H5706">
        <v>0</v>
      </c>
      <c r="I5706">
        <v>12.8</v>
      </c>
      <c r="J5706">
        <v>0</v>
      </c>
      <c r="K5706">
        <v>0</v>
      </c>
    </row>
    <row r="5707" spans="1:11" x14ac:dyDescent="0.3">
      <c r="A5707">
        <v>8</v>
      </c>
      <c r="B5707">
        <v>26</v>
      </c>
      <c r="C5707">
        <v>0</v>
      </c>
      <c r="D5707">
        <v>0</v>
      </c>
      <c r="E5707">
        <v>0</v>
      </c>
      <c r="F5707">
        <v>12.8</v>
      </c>
      <c r="G5707">
        <v>3.1</v>
      </c>
      <c r="H5707">
        <v>0</v>
      </c>
      <c r="I5707">
        <v>12.8</v>
      </c>
      <c r="J5707">
        <v>0</v>
      </c>
      <c r="K5707">
        <v>0</v>
      </c>
    </row>
    <row r="5708" spans="1:11" x14ac:dyDescent="0.3">
      <c r="A5708">
        <v>8</v>
      </c>
      <c r="B5708">
        <v>26</v>
      </c>
      <c r="C5708">
        <v>1</v>
      </c>
      <c r="D5708">
        <v>0</v>
      </c>
      <c r="E5708">
        <v>0</v>
      </c>
      <c r="F5708">
        <v>12.8</v>
      </c>
      <c r="G5708">
        <v>2.6</v>
      </c>
      <c r="H5708">
        <v>0</v>
      </c>
      <c r="I5708">
        <v>12.8</v>
      </c>
      <c r="J5708">
        <v>0</v>
      </c>
      <c r="K5708">
        <v>0</v>
      </c>
    </row>
    <row r="5709" spans="1:11" x14ac:dyDescent="0.3">
      <c r="A5709">
        <v>8</v>
      </c>
      <c r="B5709">
        <v>26</v>
      </c>
      <c r="C5709">
        <v>2</v>
      </c>
      <c r="D5709">
        <v>0</v>
      </c>
      <c r="E5709">
        <v>0</v>
      </c>
      <c r="F5709">
        <v>12.2</v>
      </c>
      <c r="G5709">
        <v>1.5</v>
      </c>
      <c r="H5709">
        <v>0</v>
      </c>
      <c r="I5709">
        <v>12.2</v>
      </c>
      <c r="J5709">
        <v>0</v>
      </c>
      <c r="K5709">
        <v>0</v>
      </c>
    </row>
    <row r="5710" spans="1:11" x14ac:dyDescent="0.3">
      <c r="A5710">
        <v>8</v>
      </c>
      <c r="B5710">
        <v>26</v>
      </c>
      <c r="C5710">
        <v>3</v>
      </c>
      <c r="D5710">
        <v>0</v>
      </c>
      <c r="E5710">
        <v>0</v>
      </c>
      <c r="F5710">
        <v>11.7</v>
      </c>
      <c r="G5710">
        <v>2.1</v>
      </c>
      <c r="H5710">
        <v>0</v>
      </c>
      <c r="I5710">
        <v>11.7</v>
      </c>
      <c r="J5710">
        <v>0</v>
      </c>
      <c r="K5710">
        <v>0</v>
      </c>
    </row>
    <row r="5711" spans="1:11" x14ac:dyDescent="0.3">
      <c r="A5711">
        <v>8</v>
      </c>
      <c r="B5711">
        <v>26</v>
      </c>
      <c r="C5711">
        <v>4</v>
      </c>
      <c r="D5711">
        <v>0</v>
      </c>
      <c r="E5711">
        <v>0</v>
      </c>
      <c r="F5711">
        <v>11.1</v>
      </c>
      <c r="G5711">
        <v>2.1</v>
      </c>
      <c r="H5711">
        <v>0</v>
      </c>
      <c r="I5711">
        <v>11.1</v>
      </c>
      <c r="J5711">
        <v>0</v>
      </c>
      <c r="K5711">
        <v>0</v>
      </c>
    </row>
    <row r="5712" spans="1:11" x14ac:dyDescent="0.3">
      <c r="A5712">
        <v>8</v>
      </c>
      <c r="B5712">
        <v>26</v>
      </c>
      <c r="C5712">
        <v>5</v>
      </c>
      <c r="D5712">
        <v>43</v>
      </c>
      <c r="E5712">
        <v>10</v>
      </c>
      <c r="F5712">
        <v>12.2</v>
      </c>
      <c r="G5712">
        <v>2.1</v>
      </c>
      <c r="H5712">
        <v>9.6980000000000004</v>
      </c>
      <c r="I5712">
        <v>10.234999999999999</v>
      </c>
      <c r="J5712">
        <v>8.7720000000000002</v>
      </c>
      <c r="K5712">
        <v>3.0470000000000002</v>
      </c>
    </row>
    <row r="5713" spans="1:11" x14ac:dyDescent="0.3">
      <c r="A5713">
        <v>8</v>
      </c>
      <c r="B5713">
        <v>26</v>
      </c>
      <c r="C5713">
        <v>6</v>
      </c>
      <c r="D5713">
        <v>457</v>
      </c>
      <c r="E5713">
        <v>37</v>
      </c>
      <c r="F5713">
        <v>15.6</v>
      </c>
      <c r="G5713">
        <v>0</v>
      </c>
      <c r="H5713">
        <v>97.228999999999999</v>
      </c>
      <c r="I5713">
        <v>16.350999999999999</v>
      </c>
      <c r="J5713">
        <v>63.177999999999997</v>
      </c>
      <c r="K5713">
        <v>56.408000000000001</v>
      </c>
    </row>
    <row r="5714" spans="1:11" x14ac:dyDescent="0.3">
      <c r="A5714">
        <v>8</v>
      </c>
      <c r="B5714">
        <v>26</v>
      </c>
      <c r="C5714">
        <v>7</v>
      </c>
      <c r="D5714">
        <v>703</v>
      </c>
      <c r="E5714">
        <v>59</v>
      </c>
      <c r="F5714">
        <v>18.899999999999999</v>
      </c>
      <c r="G5714">
        <v>2.1</v>
      </c>
      <c r="H5714">
        <v>326.33100000000002</v>
      </c>
      <c r="I5714">
        <v>27.216000000000001</v>
      </c>
      <c r="J5714">
        <v>257.23599999999999</v>
      </c>
      <c r="K5714">
        <v>245.917</v>
      </c>
    </row>
    <row r="5715" spans="1:11" x14ac:dyDescent="0.3">
      <c r="A5715">
        <v>8</v>
      </c>
      <c r="B5715">
        <v>26</v>
      </c>
      <c r="C5715">
        <v>8</v>
      </c>
      <c r="D5715">
        <v>816</v>
      </c>
      <c r="E5715">
        <v>78</v>
      </c>
      <c r="F5715">
        <v>20</v>
      </c>
      <c r="G5715">
        <v>2.6</v>
      </c>
      <c r="H5715">
        <v>568.678</v>
      </c>
      <c r="I5715">
        <v>35.466999999999999</v>
      </c>
      <c r="J5715">
        <v>462.35399999999998</v>
      </c>
      <c r="K5715">
        <v>444.83</v>
      </c>
    </row>
    <row r="5716" spans="1:11" x14ac:dyDescent="0.3">
      <c r="A5716">
        <v>8</v>
      </c>
      <c r="B5716">
        <v>26</v>
      </c>
      <c r="C5716">
        <v>9</v>
      </c>
      <c r="D5716">
        <v>876</v>
      </c>
      <c r="E5716">
        <v>93</v>
      </c>
      <c r="F5716">
        <v>20.6</v>
      </c>
      <c r="G5716">
        <v>3.1</v>
      </c>
      <c r="H5716">
        <v>780.68</v>
      </c>
      <c r="I5716">
        <v>41.533999999999999</v>
      </c>
      <c r="J5716">
        <v>629.86800000000005</v>
      </c>
      <c r="K5716">
        <v>606.21299999999997</v>
      </c>
    </row>
    <row r="5717" spans="1:11" x14ac:dyDescent="0.3">
      <c r="A5717">
        <v>8</v>
      </c>
      <c r="B5717">
        <v>26</v>
      </c>
      <c r="C5717">
        <v>10</v>
      </c>
      <c r="D5717">
        <v>912</v>
      </c>
      <c r="E5717">
        <v>102</v>
      </c>
      <c r="F5717">
        <v>24.4</v>
      </c>
      <c r="G5717">
        <v>2.6</v>
      </c>
      <c r="H5717">
        <v>940.09400000000005</v>
      </c>
      <c r="I5717">
        <v>51.25</v>
      </c>
      <c r="J5717">
        <v>733.63300000000004</v>
      </c>
      <c r="K5717">
        <v>705.70100000000002</v>
      </c>
    </row>
    <row r="5718" spans="1:11" x14ac:dyDescent="0.3">
      <c r="A5718">
        <v>8</v>
      </c>
      <c r="B5718">
        <v>26</v>
      </c>
      <c r="C5718">
        <v>11</v>
      </c>
      <c r="D5718">
        <v>926</v>
      </c>
      <c r="E5718">
        <v>107</v>
      </c>
      <c r="F5718">
        <v>25</v>
      </c>
      <c r="G5718">
        <v>3.6</v>
      </c>
      <c r="H5718">
        <v>1027.912</v>
      </c>
      <c r="I5718">
        <v>51.871000000000002</v>
      </c>
      <c r="J5718">
        <v>800.79</v>
      </c>
      <c r="K5718">
        <v>769.89400000000001</v>
      </c>
    </row>
    <row r="5719" spans="1:11" x14ac:dyDescent="0.3">
      <c r="A5719">
        <v>8</v>
      </c>
      <c r="B5719">
        <v>26</v>
      </c>
      <c r="C5719">
        <v>12</v>
      </c>
      <c r="D5719">
        <v>930</v>
      </c>
      <c r="E5719">
        <v>108</v>
      </c>
      <c r="F5719">
        <v>27.8</v>
      </c>
      <c r="G5719">
        <v>5.7</v>
      </c>
      <c r="H5719">
        <v>1044.2190000000001</v>
      </c>
      <c r="I5719">
        <v>50.274000000000001</v>
      </c>
      <c r="J5719">
        <v>818.55700000000002</v>
      </c>
      <c r="K5719">
        <v>786.85199999999998</v>
      </c>
    </row>
    <row r="5720" spans="1:11" x14ac:dyDescent="0.3">
      <c r="A5720">
        <v>8</v>
      </c>
      <c r="B5720">
        <v>26</v>
      </c>
      <c r="C5720">
        <v>13</v>
      </c>
      <c r="D5720">
        <v>919</v>
      </c>
      <c r="E5720">
        <v>105</v>
      </c>
      <c r="F5720">
        <v>26.7</v>
      </c>
      <c r="G5720">
        <v>8.8000000000000007</v>
      </c>
      <c r="H5720">
        <v>982.47500000000002</v>
      </c>
      <c r="I5720">
        <v>42.917000000000002</v>
      </c>
      <c r="J5720">
        <v>791.65</v>
      </c>
      <c r="K5720">
        <v>761.16700000000003</v>
      </c>
    </row>
    <row r="5721" spans="1:11" x14ac:dyDescent="0.3">
      <c r="A5721">
        <v>8</v>
      </c>
      <c r="B5721">
        <v>26</v>
      </c>
      <c r="C5721">
        <v>14</v>
      </c>
      <c r="D5721">
        <v>894</v>
      </c>
      <c r="E5721">
        <v>97</v>
      </c>
      <c r="F5721">
        <v>25.6</v>
      </c>
      <c r="G5721">
        <v>8.8000000000000007</v>
      </c>
      <c r="H5721">
        <v>849.78800000000001</v>
      </c>
      <c r="I5721">
        <v>39.58</v>
      </c>
      <c r="J5721">
        <v>691.93</v>
      </c>
      <c r="K5721">
        <v>665.76099999999997</v>
      </c>
    </row>
    <row r="5722" spans="1:11" x14ac:dyDescent="0.3">
      <c r="A5722">
        <v>8</v>
      </c>
      <c r="B5722">
        <v>26</v>
      </c>
      <c r="C5722">
        <v>15</v>
      </c>
      <c r="D5722">
        <v>846</v>
      </c>
      <c r="E5722">
        <v>85</v>
      </c>
      <c r="F5722">
        <v>23.3</v>
      </c>
      <c r="G5722">
        <v>8.8000000000000007</v>
      </c>
      <c r="H5722">
        <v>656.76700000000005</v>
      </c>
      <c r="I5722">
        <v>33.96</v>
      </c>
      <c r="J5722">
        <v>541.21</v>
      </c>
      <c r="K5722">
        <v>520.91899999999998</v>
      </c>
    </row>
    <row r="5723" spans="1:11" x14ac:dyDescent="0.3">
      <c r="A5723">
        <v>8</v>
      </c>
      <c r="B5723">
        <v>26</v>
      </c>
      <c r="C5723">
        <v>16</v>
      </c>
      <c r="D5723">
        <v>759</v>
      </c>
      <c r="E5723">
        <v>67</v>
      </c>
      <c r="F5723">
        <v>22.8</v>
      </c>
      <c r="G5723">
        <v>8.8000000000000007</v>
      </c>
      <c r="H5723">
        <v>422.07799999999997</v>
      </c>
      <c r="I5723">
        <v>29.420999999999999</v>
      </c>
      <c r="J5723">
        <v>341.26900000000001</v>
      </c>
      <c r="K5723">
        <v>327.58100000000002</v>
      </c>
    </row>
    <row r="5724" spans="1:11" x14ac:dyDescent="0.3">
      <c r="A5724">
        <v>8</v>
      </c>
      <c r="B5724">
        <v>26</v>
      </c>
      <c r="C5724">
        <v>17</v>
      </c>
      <c r="D5724">
        <v>583</v>
      </c>
      <c r="E5724">
        <v>46</v>
      </c>
      <c r="F5724">
        <v>21.7</v>
      </c>
      <c r="G5724">
        <v>7.2</v>
      </c>
      <c r="H5724">
        <v>179.29599999999999</v>
      </c>
      <c r="I5724">
        <v>24.471</v>
      </c>
      <c r="J5724">
        <v>127.355</v>
      </c>
      <c r="K5724">
        <v>119.223</v>
      </c>
    </row>
    <row r="5725" spans="1:11" x14ac:dyDescent="0.3">
      <c r="A5725">
        <v>8</v>
      </c>
      <c r="B5725">
        <v>26</v>
      </c>
      <c r="C5725">
        <v>18</v>
      </c>
      <c r="D5725">
        <v>173</v>
      </c>
      <c r="E5725">
        <v>22</v>
      </c>
      <c r="F5725">
        <v>18.3</v>
      </c>
      <c r="G5725">
        <v>6.7</v>
      </c>
      <c r="H5725">
        <v>20.302</v>
      </c>
      <c r="I5725">
        <v>17.710999999999999</v>
      </c>
      <c r="J5725">
        <v>16.010999999999999</v>
      </c>
      <c r="K5725">
        <v>10.153</v>
      </c>
    </row>
    <row r="5726" spans="1:11" x14ac:dyDescent="0.3">
      <c r="A5726">
        <v>8</v>
      </c>
      <c r="B5726">
        <v>26</v>
      </c>
      <c r="C5726">
        <v>19</v>
      </c>
      <c r="D5726">
        <v>0</v>
      </c>
      <c r="E5726">
        <v>0</v>
      </c>
      <c r="F5726">
        <v>16.7</v>
      </c>
      <c r="G5726">
        <v>6.2</v>
      </c>
      <c r="H5726">
        <v>0</v>
      </c>
      <c r="I5726">
        <v>16.7</v>
      </c>
      <c r="J5726">
        <v>0</v>
      </c>
      <c r="K5726">
        <v>0</v>
      </c>
    </row>
    <row r="5727" spans="1:11" x14ac:dyDescent="0.3">
      <c r="A5727">
        <v>8</v>
      </c>
      <c r="B5727">
        <v>26</v>
      </c>
      <c r="C5727">
        <v>20</v>
      </c>
      <c r="D5727">
        <v>0</v>
      </c>
      <c r="E5727">
        <v>0</v>
      </c>
      <c r="F5727">
        <v>15.6</v>
      </c>
      <c r="G5727">
        <v>5.2</v>
      </c>
      <c r="H5727">
        <v>0</v>
      </c>
      <c r="I5727">
        <v>15.6</v>
      </c>
      <c r="J5727">
        <v>0</v>
      </c>
      <c r="K5727">
        <v>0</v>
      </c>
    </row>
    <row r="5728" spans="1:11" x14ac:dyDescent="0.3">
      <c r="A5728">
        <v>8</v>
      </c>
      <c r="B5728">
        <v>26</v>
      </c>
      <c r="C5728">
        <v>21</v>
      </c>
      <c r="D5728">
        <v>0</v>
      </c>
      <c r="E5728">
        <v>0</v>
      </c>
      <c r="F5728">
        <v>15</v>
      </c>
      <c r="G5728">
        <v>4.5999999999999996</v>
      </c>
      <c r="H5728">
        <v>0</v>
      </c>
      <c r="I5728">
        <v>15</v>
      </c>
      <c r="J5728">
        <v>0</v>
      </c>
      <c r="K5728">
        <v>0</v>
      </c>
    </row>
    <row r="5729" spans="1:11" x14ac:dyDescent="0.3">
      <c r="A5729">
        <v>8</v>
      </c>
      <c r="B5729">
        <v>26</v>
      </c>
      <c r="C5729">
        <v>22</v>
      </c>
      <c r="D5729">
        <v>0</v>
      </c>
      <c r="E5729">
        <v>0</v>
      </c>
      <c r="F5729">
        <v>14.4</v>
      </c>
      <c r="G5729">
        <v>4.0999999999999996</v>
      </c>
      <c r="H5729">
        <v>0</v>
      </c>
      <c r="I5729">
        <v>14.4</v>
      </c>
      <c r="J5729">
        <v>0</v>
      </c>
      <c r="K5729">
        <v>0</v>
      </c>
    </row>
    <row r="5730" spans="1:11" x14ac:dyDescent="0.3">
      <c r="A5730">
        <v>8</v>
      </c>
      <c r="B5730">
        <v>26</v>
      </c>
      <c r="C5730">
        <v>23</v>
      </c>
      <c r="D5730">
        <v>0</v>
      </c>
      <c r="E5730">
        <v>0</v>
      </c>
      <c r="F5730">
        <v>13.9</v>
      </c>
      <c r="G5730">
        <v>3.1</v>
      </c>
      <c r="H5730">
        <v>0</v>
      </c>
      <c r="I5730">
        <v>13.9</v>
      </c>
      <c r="J5730">
        <v>0</v>
      </c>
      <c r="K5730">
        <v>0</v>
      </c>
    </row>
    <row r="5731" spans="1:11" x14ac:dyDescent="0.3">
      <c r="A5731">
        <v>8</v>
      </c>
      <c r="B5731">
        <v>27</v>
      </c>
      <c r="C5731">
        <v>0</v>
      </c>
      <c r="D5731">
        <v>0</v>
      </c>
      <c r="E5731">
        <v>0</v>
      </c>
      <c r="F5731">
        <v>13.9</v>
      </c>
      <c r="G5731">
        <v>2.6</v>
      </c>
      <c r="H5731">
        <v>0</v>
      </c>
      <c r="I5731">
        <v>13.9</v>
      </c>
      <c r="J5731">
        <v>0</v>
      </c>
      <c r="K5731">
        <v>0</v>
      </c>
    </row>
    <row r="5732" spans="1:11" x14ac:dyDescent="0.3">
      <c r="A5732">
        <v>8</v>
      </c>
      <c r="B5732">
        <v>27</v>
      </c>
      <c r="C5732">
        <v>1</v>
      </c>
      <c r="D5732">
        <v>0</v>
      </c>
      <c r="E5732">
        <v>0</v>
      </c>
      <c r="F5732">
        <v>13.9</v>
      </c>
      <c r="G5732">
        <v>3.6</v>
      </c>
      <c r="H5732">
        <v>0</v>
      </c>
      <c r="I5732">
        <v>13.9</v>
      </c>
      <c r="J5732">
        <v>0</v>
      </c>
      <c r="K5732">
        <v>0</v>
      </c>
    </row>
    <row r="5733" spans="1:11" x14ac:dyDescent="0.3">
      <c r="A5733">
        <v>8</v>
      </c>
      <c r="B5733">
        <v>27</v>
      </c>
      <c r="C5733">
        <v>2</v>
      </c>
      <c r="D5733">
        <v>0</v>
      </c>
      <c r="E5733">
        <v>0</v>
      </c>
      <c r="F5733">
        <v>13.9</v>
      </c>
      <c r="G5733">
        <v>2.6</v>
      </c>
      <c r="H5733">
        <v>0</v>
      </c>
      <c r="I5733">
        <v>13.9</v>
      </c>
      <c r="J5733">
        <v>0</v>
      </c>
      <c r="K5733">
        <v>0</v>
      </c>
    </row>
    <row r="5734" spans="1:11" x14ac:dyDescent="0.3">
      <c r="A5734">
        <v>8</v>
      </c>
      <c r="B5734">
        <v>27</v>
      </c>
      <c r="C5734">
        <v>3</v>
      </c>
      <c r="D5734">
        <v>0</v>
      </c>
      <c r="E5734">
        <v>0</v>
      </c>
      <c r="F5734">
        <v>13.3</v>
      </c>
      <c r="G5734">
        <v>3.1</v>
      </c>
      <c r="H5734">
        <v>0</v>
      </c>
      <c r="I5734">
        <v>13.3</v>
      </c>
      <c r="J5734">
        <v>0</v>
      </c>
      <c r="K5734">
        <v>0</v>
      </c>
    </row>
    <row r="5735" spans="1:11" x14ac:dyDescent="0.3">
      <c r="A5735">
        <v>8</v>
      </c>
      <c r="B5735">
        <v>27</v>
      </c>
      <c r="C5735">
        <v>4</v>
      </c>
      <c r="D5735">
        <v>0</v>
      </c>
      <c r="E5735">
        <v>0</v>
      </c>
      <c r="F5735">
        <v>13.9</v>
      </c>
      <c r="G5735">
        <v>4.5999999999999996</v>
      </c>
      <c r="H5735">
        <v>0</v>
      </c>
      <c r="I5735">
        <v>13.9</v>
      </c>
      <c r="J5735">
        <v>0</v>
      </c>
      <c r="K5735">
        <v>0</v>
      </c>
    </row>
    <row r="5736" spans="1:11" x14ac:dyDescent="0.3">
      <c r="A5736">
        <v>8</v>
      </c>
      <c r="B5736">
        <v>27</v>
      </c>
      <c r="C5736">
        <v>5</v>
      </c>
      <c r="D5736">
        <v>21</v>
      </c>
      <c r="E5736">
        <v>9</v>
      </c>
      <c r="F5736">
        <v>13.3</v>
      </c>
      <c r="G5736">
        <v>4.5999999999999996</v>
      </c>
      <c r="H5736">
        <v>8.7289999999999992</v>
      </c>
      <c r="I5736">
        <v>11.848000000000001</v>
      </c>
      <c r="J5736">
        <v>7.8520000000000003</v>
      </c>
      <c r="K5736">
        <v>2.1440000000000001</v>
      </c>
    </row>
    <row r="5737" spans="1:11" x14ac:dyDescent="0.3">
      <c r="A5737">
        <v>8</v>
      </c>
      <c r="B5737">
        <v>27</v>
      </c>
      <c r="C5737">
        <v>6</v>
      </c>
      <c r="D5737">
        <v>380</v>
      </c>
      <c r="E5737">
        <v>43</v>
      </c>
      <c r="F5737">
        <v>15.6</v>
      </c>
      <c r="G5737">
        <v>3.6</v>
      </c>
      <c r="H5737">
        <v>92.706000000000003</v>
      </c>
      <c r="I5737">
        <v>16.204000000000001</v>
      </c>
      <c r="J5737">
        <v>63.085999999999999</v>
      </c>
      <c r="K5737">
        <v>56.317999999999998</v>
      </c>
    </row>
    <row r="5738" spans="1:11" x14ac:dyDescent="0.3">
      <c r="A5738">
        <v>8</v>
      </c>
      <c r="B5738">
        <v>27</v>
      </c>
      <c r="C5738">
        <v>7</v>
      </c>
      <c r="D5738">
        <v>645</v>
      </c>
      <c r="E5738">
        <v>70</v>
      </c>
      <c r="F5738">
        <v>18.3</v>
      </c>
      <c r="G5738">
        <v>3.1</v>
      </c>
      <c r="H5738">
        <v>315.42399999999998</v>
      </c>
      <c r="I5738">
        <v>25.395</v>
      </c>
      <c r="J5738">
        <v>251.25700000000001</v>
      </c>
      <c r="K5738">
        <v>240.09700000000001</v>
      </c>
    </row>
    <row r="5739" spans="1:11" x14ac:dyDescent="0.3">
      <c r="A5739">
        <v>8</v>
      </c>
      <c r="B5739">
        <v>27</v>
      </c>
      <c r="C5739">
        <v>8</v>
      </c>
      <c r="D5739">
        <v>768</v>
      </c>
      <c r="E5739">
        <v>94</v>
      </c>
      <c r="F5739">
        <v>19.399999999999999</v>
      </c>
      <c r="G5739">
        <v>6.7</v>
      </c>
      <c r="H5739">
        <v>558.56899999999996</v>
      </c>
      <c r="I5739">
        <v>29.355</v>
      </c>
      <c r="J5739">
        <v>464.57499999999999</v>
      </c>
      <c r="K5739">
        <v>446.976</v>
      </c>
    </row>
    <row r="5740" spans="1:11" x14ac:dyDescent="0.3">
      <c r="A5740">
        <v>8</v>
      </c>
      <c r="B5740">
        <v>27</v>
      </c>
      <c r="C5740">
        <v>9</v>
      </c>
      <c r="D5740">
        <v>833</v>
      </c>
      <c r="E5740">
        <v>111</v>
      </c>
      <c r="F5740">
        <v>20.6</v>
      </c>
      <c r="G5740">
        <v>6.7</v>
      </c>
      <c r="H5740">
        <v>769.86199999999997</v>
      </c>
      <c r="I5740">
        <v>34.988999999999997</v>
      </c>
      <c r="J5740">
        <v>636.33299999999997</v>
      </c>
      <c r="K5740">
        <v>612.423</v>
      </c>
    </row>
    <row r="5741" spans="1:11" x14ac:dyDescent="0.3">
      <c r="A5741">
        <v>8</v>
      </c>
      <c r="B5741">
        <v>27</v>
      </c>
      <c r="C5741">
        <v>10</v>
      </c>
      <c r="D5741">
        <v>869</v>
      </c>
      <c r="E5741">
        <v>123</v>
      </c>
      <c r="F5741">
        <v>21.1</v>
      </c>
      <c r="G5741">
        <v>7.2</v>
      </c>
      <c r="H5741">
        <v>922.97500000000002</v>
      </c>
      <c r="I5741">
        <v>37.969000000000001</v>
      </c>
      <c r="J5741">
        <v>757.154</v>
      </c>
      <c r="K5741">
        <v>728.202</v>
      </c>
    </row>
    <row r="5742" spans="1:11" x14ac:dyDescent="0.3">
      <c r="A5742">
        <v>8</v>
      </c>
      <c r="B5742">
        <v>27</v>
      </c>
      <c r="C5742">
        <v>11</v>
      </c>
      <c r="D5742">
        <v>885</v>
      </c>
      <c r="E5742">
        <v>129</v>
      </c>
      <c r="F5742">
        <v>22.8</v>
      </c>
      <c r="G5742">
        <v>7.7</v>
      </c>
      <c r="H5742">
        <v>1010.394</v>
      </c>
      <c r="I5742">
        <v>40.732999999999997</v>
      </c>
      <c r="J5742">
        <v>821.01599999999996</v>
      </c>
      <c r="K5742">
        <v>789.197</v>
      </c>
    </row>
    <row r="5743" spans="1:11" x14ac:dyDescent="0.3">
      <c r="A5743">
        <v>8</v>
      </c>
      <c r="B5743">
        <v>27</v>
      </c>
      <c r="C5743">
        <v>12</v>
      </c>
      <c r="D5743">
        <v>887</v>
      </c>
      <c r="E5743">
        <v>130</v>
      </c>
      <c r="F5743">
        <v>20.6</v>
      </c>
      <c r="G5743">
        <v>8.1999999999999993</v>
      </c>
      <c r="H5743">
        <v>1023.952</v>
      </c>
      <c r="I5743">
        <v>38.133000000000003</v>
      </c>
      <c r="J5743">
        <v>840.08900000000006</v>
      </c>
      <c r="K5743">
        <v>807.38699999999994</v>
      </c>
    </row>
    <row r="5744" spans="1:11" x14ac:dyDescent="0.3">
      <c r="A5744">
        <v>8</v>
      </c>
      <c r="B5744">
        <v>27</v>
      </c>
      <c r="C5744">
        <v>13</v>
      </c>
      <c r="D5744">
        <v>876</v>
      </c>
      <c r="E5744">
        <v>126</v>
      </c>
      <c r="F5744">
        <v>22.8</v>
      </c>
      <c r="G5744">
        <v>8.8000000000000007</v>
      </c>
      <c r="H5744">
        <v>963.07399999999996</v>
      </c>
      <c r="I5744">
        <v>38.610999999999997</v>
      </c>
      <c r="J5744">
        <v>788.495</v>
      </c>
      <c r="K5744">
        <v>758.15300000000002</v>
      </c>
    </row>
    <row r="5745" spans="1:11" x14ac:dyDescent="0.3">
      <c r="A5745">
        <v>8</v>
      </c>
      <c r="B5745">
        <v>27</v>
      </c>
      <c r="C5745">
        <v>14</v>
      </c>
      <c r="D5745">
        <v>845</v>
      </c>
      <c r="E5745">
        <v>116</v>
      </c>
      <c r="F5745">
        <v>21.1</v>
      </c>
      <c r="G5745">
        <v>10.3</v>
      </c>
      <c r="H5745">
        <v>827.798</v>
      </c>
      <c r="I5745">
        <v>33.26</v>
      </c>
      <c r="J5745">
        <v>689.75599999999997</v>
      </c>
      <c r="K5745">
        <v>663.67700000000002</v>
      </c>
    </row>
    <row r="5746" spans="1:11" x14ac:dyDescent="0.3">
      <c r="A5746">
        <v>8</v>
      </c>
      <c r="B5746">
        <v>27</v>
      </c>
      <c r="C5746">
        <v>15</v>
      </c>
      <c r="D5746">
        <v>791</v>
      </c>
      <c r="E5746">
        <v>101</v>
      </c>
      <c r="F5746">
        <v>20.6</v>
      </c>
      <c r="G5746">
        <v>9.8000000000000007</v>
      </c>
      <c r="H5746">
        <v>637.81200000000001</v>
      </c>
      <c r="I5746">
        <v>30.152999999999999</v>
      </c>
      <c r="J5746">
        <v>532.96100000000001</v>
      </c>
      <c r="K5746">
        <v>512.96900000000005</v>
      </c>
    </row>
    <row r="5747" spans="1:11" x14ac:dyDescent="0.3">
      <c r="A5747">
        <v>8</v>
      </c>
      <c r="B5747">
        <v>27</v>
      </c>
      <c r="C5747">
        <v>16</v>
      </c>
      <c r="D5747">
        <v>695</v>
      </c>
      <c r="E5747">
        <v>80</v>
      </c>
      <c r="F5747">
        <v>21.1</v>
      </c>
      <c r="G5747">
        <v>9.8000000000000007</v>
      </c>
      <c r="H5747">
        <v>404.63200000000001</v>
      </c>
      <c r="I5747">
        <v>26.931999999999999</v>
      </c>
      <c r="J5747">
        <v>330.59699999999998</v>
      </c>
      <c r="K5747">
        <v>317.22300000000001</v>
      </c>
    </row>
    <row r="5748" spans="1:11" x14ac:dyDescent="0.3">
      <c r="A5748">
        <v>8</v>
      </c>
      <c r="B5748">
        <v>27</v>
      </c>
      <c r="C5748">
        <v>17</v>
      </c>
      <c r="D5748">
        <v>503</v>
      </c>
      <c r="E5748">
        <v>54</v>
      </c>
      <c r="F5748">
        <v>20.6</v>
      </c>
      <c r="G5748">
        <v>8.1999999999999993</v>
      </c>
      <c r="H5748">
        <v>167.24199999999999</v>
      </c>
      <c r="I5748">
        <v>22.873000000000001</v>
      </c>
      <c r="J5748">
        <v>121.25</v>
      </c>
      <c r="K5748">
        <v>113.253</v>
      </c>
    </row>
    <row r="5749" spans="1:11" x14ac:dyDescent="0.3">
      <c r="A5749">
        <v>8</v>
      </c>
      <c r="B5749">
        <v>27</v>
      </c>
      <c r="C5749">
        <v>18</v>
      </c>
      <c r="D5749">
        <v>110</v>
      </c>
      <c r="E5749">
        <v>23</v>
      </c>
      <c r="F5749">
        <v>19.399999999999999</v>
      </c>
      <c r="G5749">
        <v>4.0999999999999996</v>
      </c>
      <c r="H5749">
        <v>20.277999999999999</v>
      </c>
      <c r="I5749">
        <v>18.707999999999998</v>
      </c>
      <c r="J5749">
        <v>16.629000000000001</v>
      </c>
      <c r="K5749">
        <v>10.76</v>
      </c>
    </row>
    <row r="5750" spans="1:11" x14ac:dyDescent="0.3">
      <c r="A5750">
        <v>8</v>
      </c>
      <c r="B5750">
        <v>27</v>
      </c>
      <c r="C5750">
        <v>19</v>
      </c>
      <c r="D5750">
        <v>0</v>
      </c>
      <c r="E5750">
        <v>0</v>
      </c>
      <c r="F5750">
        <v>17.2</v>
      </c>
      <c r="G5750">
        <v>5.7</v>
      </c>
      <c r="H5750">
        <v>0</v>
      </c>
      <c r="I5750">
        <v>17.2</v>
      </c>
      <c r="J5750">
        <v>0</v>
      </c>
      <c r="K5750">
        <v>0</v>
      </c>
    </row>
    <row r="5751" spans="1:11" x14ac:dyDescent="0.3">
      <c r="A5751">
        <v>8</v>
      </c>
      <c r="B5751">
        <v>27</v>
      </c>
      <c r="C5751">
        <v>20</v>
      </c>
      <c r="D5751">
        <v>0</v>
      </c>
      <c r="E5751">
        <v>0</v>
      </c>
      <c r="F5751">
        <v>16.7</v>
      </c>
      <c r="G5751">
        <v>5.7</v>
      </c>
      <c r="H5751">
        <v>0</v>
      </c>
      <c r="I5751">
        <v>16.7</v>
      </c>
      <c r="J5751">
        <v>0</v>
      </c>
      <c r="K5751">
        <v>0</v>
      </c>
    </row>
    <row r="5752" spans="1:11" x14ac:dyDescent="0.3">
      <c r="A5752">
        <v>8</v>
      </c>
      <c r="B5752">
        <v>27</v>
      </c>
      <c r="C5752">
        <v>21</v>
      </c>
      <c r="D5752">
        <v>0</v>
      </c>
      <c r="E5752">
        <v>0</v>
      </c>
      <c r="F5752">
        <v>16.7</v>
      </c>
      <c r="G5752">
        <v>5.7</v>
      </c>
      <c r="H5752">
        <v>0</v>
      </c>
      <c r="I5752">
        <v>16.7</v>
      </c>
      <c r="J5752">
        <v>0</v>
      </c>
      <c r="K5752">
        <v>0</v>
      </c>
    </row>
    <row r="5753" spans="1:11" x14ac:dyDescent="0.3">
      <c r="A5753">
        <v>8</v>
      </c>
      <c r="B5753">
        <v>27</v>
      </c>
      <c r="C5753">
        <v>22</v>
      </c>
      <c r="D5753">
        <v>0</v>
      </c>
      <c r="E5753">
        <v>0</v>
      </c>
      <c r="F5753">
        <v>16.100000000000001</v>
      </c>
      <c r="G5753">
        <v>5.7</v>
      </c>
      <c r="H5753">
        <v>0</v>
      </c>
      <c r="I5753">
        <v>16.100000000000001</v>
      </c>
      <c r="J5753">
        <v>0</v>
      </c>
      <c r="K5753">
        <v>0</v>
      </c>
    </row>
    <row r="5754" spans="1:11" x14ac:dyDescent="0.3">
      <c r="A5754">
        <v>8</v>
      </c>
      <c r="B5754">
        <v>27</v>
      </c>
      <c r="C5754">
        <v>23</v>
      </c>
      <c r="D5754">
        <v>0</v>
      </c>
      <c r="E5754">
        <v>0</v>
      </c>
      <c r="F5754">
        <v>15</v>
      </c>
      <c r="G5754">
        <v>5.2</v>
      </c>
      <c r="H5754">
        <v>0</v>
      </c>
      <c r="I5754">
        <v>15</v>
      </c>
      <c r="J5754">
        <v>0</v>
      </c>
      <c r="K5754">
        <v>0</v>
      </c>
    </row>
    <row r="5755" spans="1:11" x14ac:dyDescent="0.3">
      <c r="A5755">
        <v>8</v>
      </c>
      <c r="B5755">
        <v>28</v>
      </c>
      <c r="C5755">
        <v>0</v>
      </c>
      <c r="D5755">
        <v>0</v>
      </c>
      <c r="E5755">
        <v>0</v>
      </c>
      <c r="F5755">
        <v>14.4</v>
      </c>
      <c r="G5755">
        <v>7.2</v>
      </c>
      <c r="H5755">
        <v>0</v>
      </c>
      <c r="I5755">
        <v>14.4</v>
      </c>
      <c r="J5755">
        <v>0</v>
      </c>
      <c r="K5755">
        <v>0</v>
      </c>
    </row>
    <row r="5756" spans="1:11" x14ac:dyDescent="0.3">
      <c r="A5756">
        <v>8</v>
      </c>
      <c r="B5756">
        <v>28</v>
      </c>
      <c r="C5756">
        <v>1</v>
      </c>
      <c r="D5756">
        <v>0</v>
      </c>
      <c r="E5756">
        <v>0</v>
      </c>
      <c r="F5756">
        <v>13.3</v>
      </c>
      <c r="G5756">
        <v>7.2</v>
      </c>
      <c r="H5756">
        <v>0</v>
      </c>
      <c r="I5756">
        <v>13.3</v>
      </c>
      <c r="J5756">
        <v>0</v>
      </c>
      <c r="K5756">
        <v>0</v>
      </c>
    </row>
    <row r="5757" spans="1:11" x14ac:dyDescent="0.3">
      <c r="A5757">
        <v>8</v>
      </c>
      <c r="B5757">
        <v>28</v>
      </c>
      <c r="C5757">
        <v>2</v>
      </c>
      <c r="D5757">
        <v>0</v>
      </c>
      <c r="E5757">
        <v>0</v>
      </c>
      <c r="F5757">
        <v>13.3</v>
      </c>
      <c r="G5757">
        <v>6.2</v>
      </c>
      <c r="H5757">
        <v>0</v>
      </c>
      <c r="I5757">
        <v>13.3</v>
      </c>
      <c r="J5757">
        <v>0</v>
      </c>
      <c r="K5757">
        <v>0</v>
      </c>
    </row>
    <row r="5758" spans="1:11" x14ac:dyDescent="0.3">
      <c r="A5758">
        <v>8</v>
      </c>
      <c r="B5758">
        <v>28</v>
      </c>
      <c r="C5758">
        <v>3</v>
      </c>
      <c r="D5758">
        <v>0</v>
      </c>
      <c r="E5758">
        <v>0</v>
      </c>
      <c r="F5758">
        <v>12.8</v>
      </c>
      <c r="G5758">
        <v>6.2</v>
      </c>
      <c r="H5758">
        <v>0</v>
      </c>
      <c r="I5758">
        <v>12.8</v>
      </c>
      <c r="J5758">
        <v>0</v>
      </c>
      <c r="K5758">
        <v>0</v>
      </c>
    </row>
    <row r="5759" spans="1:11" x14ac:dyDescent="0.3">
      <c r="A5759">
        <v>8</v>
      </c>
      <c r="B5759">
        <v>28</v>
      </c>
      <c r="C5759">
        <v>4</v>
      </c>
      <c r="D5759">
        <v>0</v>
      </c>
      <c r="E5759">
        <v>0</v>
      </c>
      <c r="F5759">
        <v>12.8</v>
      </c>
      <c r="G5759">
        <v>7.2</v>
      </c>
      <c r="H5759">
        <v>0</v>
      </c>
      <c r="I5759">
        <v>12.8</v>
      </c>
      <c r="J5759">
        <v>0</v>
      </c>
      <c r="K5759">
        <v>0</v>
      </c>
    </row>
    <row r="5760" spans="1:11" x14ac:dyDescent="0.3">
      <c r="A5760">
        <v>8</v>
      </c>
      <c r="B5760">
        <v>28</v>
      </c>
      <c r="C5760">
        <v>5</v>
      </c>
      <c r="D5760">
        <v>14</v>
      </c>
      <c r="E5760">
        <v>8</v>
      </c>
      <c r="F5760">
        <v>12.2</v>
      </c>
      <c r="G5760">
        <v>6.2</v>
      </c>
      <c r="H5760">
        <v>7.7590000000000003</v>
      </c>
      <c r="I5760">
        <v>10.962</v>
      </c>
      <c r="J5760">
        <v>7</v>
      </c>
      <c r="K5760">
        <v>1.3080000000000001</v>
      </c>
    </row>
    <row r="5761" spans="1:11" x14ac:dyDescent="0.3">
      <c r="A5761">
        <v>8</v>
      </c>
      <c r="B5761">
        <v>28</v>
      </c>
      <c r="C5761">
        <v>6</v>
      </c>
      <c r="D5761">
        <v>365</v>
      </c>
      <c r="E5761">
        <v>40</v>
      </c>
      <c r="F5761">
        <v>13.3</v>
      </c>
      <c r="G5761">
        <v>5.2</v>
      </c>
      <c r="H5761">
        <v>87.703999999999994</v>
      </c>
      <c r="I5761">
        <v>13.685</v>
      </c>
      <c r="J5761">
        <v>59.926000000000002</v>
      </c>
      <c r="K5761">
        <v>53.222000000000001</v>
      </c>
    </row>
    <row r="5762" spans="1:11" x14ac:dyDescent="0.3">
      <c r="A5762">
        <v>8</v>
      </c>
      <c r="B5762">
        <v>28</v>
      </c>
      <c r="C5762">
        <v>7</v>
      </c>
      <c r="D5762">
        <v>562</v>
      </c>
      <c r="E5762">
        <v>74</v>
      </c>
      <c r="F5762">
        <v>15.6</v>
      </c>
      <c r="G5762">
        <v>5.2</v>
      </c>
      <c r="H5762">
        <v>288.548</v>
      </c>
      <c r="I5762">
        <v>20.663</v>
      </c>
      <c r="J5762">
        <v>234.505</v>
      </c>
      <c r="K5762">
        <v>223.785</v>
      </c>
    </row>
    <row r="5763" spans="1:11" x14ac:dyDescent="0.3">
      <c r="A5763">
        <v>8</v>
      </c>
      <c r="B5763">
        <v>28</v>
      </c>
      <c r="C5763">
        <v>8</v>
      </c>
      <c r="D5763">
        <v>770</v>
      </c>
      <c r="E5763">
        <v>83</v>
      </c>
      <c r="F5763">
        <v>17.2</v>
      </c>
      <c r="G5763">
        <v>5.2</v>
      </c>
      <c r="H5763">
        <v>548.12</v>
      </c>
      <c r="I5763">
        <v>28.46</v>
      </c>
      <c r="J5763">
        <v>457.14</v>
      </c>
      <c r="K5763">
        <v>439.791</v>
      </c>
    </row>
    <row r="5764" spans="1:11" x14ac:dyDescent="0.3">
      <c r="A5764">
        <v>8</v>
      </c>
      <c r="B5764">
        <v>28</v>
      </c>
      <c r="C5764">
        <v>9</v>
      </c>
      <c r="D5764">
        <v>849</v>
      </c>
      <c r="E5764">
        <v>98</v>
      </c>
      <c r="F5764">
        <v>18.3</v>
      </c>
      <c r="G5764">
        <v>6.2</v>
      </c>
      <c r="H5764">
        <v>764.851</v>
      </c>
      <c r="I5764">
        <v>33.238999999999997</v>
      </c>
      <c r="J5764">
        <v>636.12900000000002</v>
      </c>
      <c r="K5764">
        <v>612.226</v>
      </c>
    </row>
    <row r="5765" spans="1:11" x14ac:dyDescent="0.3">
      <c r="A5765">
        <v>8</v>
      </c>
      <c r="B5765">
        <v>28</v>
      </c>
      <c r="C5765">
        <v>10</v>
      </c>
      <c r="D5765">
        <v>883</v>
      </c>
      <c r="E5765">
        <v>108</v>
      </c>
      <c r="F5765">
        <v>20.6</v>
      </c>
      <c r="G5765">
        <v>7.7</v>
      </c>
      <c r="H5765">
        <v>919.73099999999999</v>
      </c>
      <c r="I5765">
        <v>36.700000000000003</v>
      </c>
      <c r="J5765">
        <v>757.98800000000006</v>
      </c>
      <c r="K5765">
        <v>728.99900000000002</v>
      </c>
    </row>
    <row r="5766" spans="1:11" x14ac:dyDescent="0.3">
      <c r="A5766">
        <v>8</v>
      </c>
      <c r="B5766">
        <v>28</v>
      </c>
      <c r="C5766">
        <v>11</v>
      </c>
      <c r="D5766">
        <v>905</v>
      </c>
      <c r="E5766">
        <v>113</v>
      </c>
      <c r="F5766">
        <v>20.6</v>
      </c>
      <c r="G5766">
        <v>8.8000000000000007</v>
      </c>
      <c r="H5766">
        <v>1012.846</v>
      </c>
      <c r="I5766">
        <v>37.06</v>
      </c>
      <c r="J5766">
        <v>834.19899999999996</v>
      </c>
      <c r="K5766">
        <v>801.77099999999996</v>
      </c>
    </row>
    <row r="5767" spans="1:11" x14ac:dyDescent="0.3">
      <c r="A5767">
        <v>8</v>
      </c>
      <c r="B5767">
        <v>28</v>
      </c>
      <c r="C5767">
        <v>12</v>
      </c>
      <c r="D5767">
        <v>911</v>
      </c>
      <c r="E5767">
        <v>114</v>
      </c>
      <c r="F5767">
        <v>20</v>
      </c>
      <c r="G5767">
        <v>9.3000000000000007</v>
      </c>
      <c r="H5767">
        <v>1030.345</v>
      </c>
      <c r="I5767">
        <v>36.238</v>
      </c>
      <c r="J5767">
        <v>851.20699999999999</v>
      </c>
      <c r="K5767">
        <v>817.98500000000001</v>
      </c>
    </row>
    <row r="5768" spans="1:11" x14ac:dyDescent="0.3">
      <c r="A5768">
        <v>8</v>
      </c>
      <c r="B5768">
        <v>28</v>
      </c>
      <c r="C5768">
        <v>13</v>
      </c>
      <c r="D5768">
        <v>892</v>
      </c>
      <c r="E5768">
        <v>111</v>
      </c>
      <c r="F5768">
        <v>20</v>
      </c>
      <c r="G5768">
        <v>8.1999999999999993</v>
      </c>
      <c r="H5768">
        <v>961.41700000000003</v>
      </c>
      <c r="I5768">
        <v>36.494</v>
      </c>
      <c r="J5768">
        <v>793.24599999999998</v>
      </c>
      <c r="K5768">
        <v>762.69100000000003</v>
      </c>
    </row>
    <row r="5769" spans="1:11" x14ac:dyDescent="0.3">
      <c r="A5769">
        <v>8</v>
      </c>
      <c r="B5769">
        <v>28</v>
      </c>
      <c r="C5769">
        <v>14</v>
      </c>
      <c r="D5769">
        <v>872</v>
      </c>
      <c r="E5769">
        <v>103</v>
      </c>
      <c r="F5769">
        <v>18.899999999999999</v>
      </c>
      <c r="G5769">
        <v>10.3</v>
      </c>
      <c r="H5769">
        <v>835.226</v>
      </c>
      <c r="I5769">
        <v>31.13</v>
      </c>
      <c r="J5769">
        <v>701.22199999999998</v>
      </c>
      <c r="K5769">
        <v>674.66600000000005</v>
      </c>
    </row>
    <row r="5770" spans="1:11" x14ac:dyDescent="0.3">
      <c r="A5770">
        <v>8</v>
      </c>
      <c r="B5770">
        <v>28</v>
      </c>
      <c r="C5770">
        <v>15</v>
      </c>
      <c r="D5770">
        <v>820</v>
      </c>
      <c r="E5770">
        <v>89</v>
      </c>
      <c r="F5770">
        <v>18.899999999999999</v>
      </c>
      <c r="G5770">
        <v>7.7</v>
      </c>
      <c r="H5770">
        <v>642.73800000000006</v>
      </c>
      <c r="I5770">
        <v>30.215</v>
      </c>
      <c r="J5770">
        <v>536.71500000000003</v>
      </c>
      <c r="K5770">
        <v>516.58799999999997</v>
      </c>
    </row>
    <row r="5771" spans="1:11" x14ac:dyDescent="0.3">
      <c r="A5771">
        <v>8</v>
      </c>
      <c r="B5771">
        <v>28</v>
      </c>
      <c r="C5771">
        <v>16</v>
      </c>
      <c r="D5771">
        <v>730</v>
      </c>
      <c r="E5771">
        <v>70</v>
      </c>
      <c r="F5771">
        <v>18.3</v>
      </c>
      <c r="G5771">
        <v>8.1999999999999993</v>
      </c>
      <c r="H5771">
        <v>408.52499999999998</v>
      </c>
      <c r="I5771">
        <v>24.931000000000001</v>
      </c>
      <c r="J5771">
        <v>335.34300000000002</v>
      </c>
      <c r="K5771">
        <v>321.82900000000001</v>
      </c>
    </row>
    <row r="5772" spans="1:11" x14ac:dyDescent="0.3">
      <c r="A5772">
        <v>8</v>
      </c>
      <c r="B5772">
        <v>28</v>
      </c>
      <c r="C5772">
        <v>17</v>
      </c>
      <c r="D5772">
        <v>544</v>
      </c>
      <c r="E5772">
        <v>47</v>
      </c>
      <c r="F5772">
        <v>17.8</v>
      </c>
      <c r="G5772">
        <v>8.8000000000000007</v>
      </c>
      <c r="H5772">
        <v>167.9</v>
      </c>
      <c r="I5772">
        <v>19.928999999999998</v>
      </c>
      <c r="J5772">
        <v>120.994</v>
      </c>
      <c r="K5772">
        <v>113.003</v>
      </c>
    </row>
    <row r="5773" spans="1:11" x14ac:dyDescent="0.3">
      <c r="A5773">
        <v>8</v>
      </c>
      <c r="B5773">
        <v>28</v>
      </c>
      <c r="C5773">
        <v>18</v>
      </c>
      <c r="D5773">
        <v>133</v>
      </c>
      <c r="E5773">
        <v>21</v>
      </c>
      <c r="F5773">
        <v>16.100000000000001</v>
      </c>
      <c r="G5773">
        <v>5.7</v>
      </c>
      <c r="H5773">
        <v>18.919</v>
      </c>
      <c r="I5773">
        <v>15.388</v>
      </c>
      <c r="J5773">
        <v>15.367000000000001</v>
      </c>
      <c r="K5773">
        <v>9.5210000000000008</v>
      </c>
    </row>
    <row r="5774" spans="1:11" x14ac:dyDescent="0.3">
      <c r="A5774">
        <v>8</v>
      </c>
      <c r="B5774">
        <v>28</v>
      </c>
      <c r="C5774">
        <v>19</v>
      </c>
      <c r="D5774">
        <v>0</v>
      </c>
      <c r="E5774">
        <v>0</v>
      </c>
      <c r="F5774">
        <v>15.6</v>
      </c>
      <c r="G5774">
        <v>4.0999999999999996</v>
      </c>
      <c r="H5774">
        <v>0</v>
      </c>
      <c r="I5774">
        <v>15.6</v>
      </c>
      <c r="J5774">
        <v>0</v>
      </c>
      <c r="K5774">
        <v>0</v>
      </c>
    </row>
    <row r="5775" spans="1:11" x14ac:dyDescent="0.3">
      <c r="A5775">
        <v>8</v>
      </c>
      <c r="B5775">
        <v>28</v>
      </c>
      <c r="C5775">
        <v>20</v>
      </c>
      <c r="D5775">
        <v>0</v>
      </c>
      <c r="E5775">
        <v>0</v>
      </c>
      <c r="F5775">
        <v>15.6</v>
      </c>
      <c r="G5775">
        <v>5.2</v>
      </c>
      <c r="H5775">
        <v>0</v>
      </c>
      <c r="I5775">
        <v>15.6</v>
      </c>
      <c r="J5775">
        <v>0</v>
      </c>
      <c r="K5775">
        <v>0</v>
      </c>
    </row>
    <row r="5776" spans="1:11" x14ac:dyDescent="0.3">
      <c r="A5776">
        <v>8</v>
      </c>
      <c r="B5776">
        <v>28</v>
      </c>
      <c r="C5776">
        <v>21</v>
      </c>
      <c r="D5776">
        <v>0</v>
      </c>
      <c r="E5776">
        <v>0</v>
      </c>
      <c r="F5776">
        <v>15</v>
      </c>
      <c r="G5776">
        <v>6.2</v>
      </c>
      <c r="H5776">
        <v>0</v>
      </c>
      <c r="I5776">
        <v>15</v>
      </c>
      <c r="J5776">
        <v>0</v>
      </c>
      <c r="K5776">
        <v>0</v>
      </c>
    </row>
    <row r="5777" spans="1:11" x14ac:dyDescent="0.3">
      <c r="A5777">
        <v>8</v>
      </c>
      <c r="B5777">
        <v>28</v>
      </c>
      <c r="C5777">
        <v>22</v>
      </c>
      <c r="D5777">
        <v>0</v>
      </c>
      <c r="E5777">
        <v>0</v>
      </c>
      <c r="F5777">
        <v>14.4</v>
      </c>
      <c r="G5777">
        <v>5.7</v>
      </c>
      <c r="H5777">
        <v>0</v>
      </c>
      <c r="I5777">
        <v>14.4</v>
      </c>
      <c r="J5777">
        <v>0</v>
      </c>
      <c r="K5777">
        <v>0</v>
      </c>
    </row>
    <row r="5778" spans="1:11" x14ac:dyDescent="0.3">
      <c r="A5778">
        <v>8</v>
      </c>
      <c r="B5778">
        <v>28</v>
      </c>
      <c r="C5778">
        <v>23</v>
      </c>
      <c r="D5778">
        <v>0</v>
      </c>
      <c r="E5778">
        <v>0</v>
      </c>
      <c r="F5778">
        <v>14.4</v>
      </c>
      <c r="G5778">
        <v>5.2</v>
      </c>
      <c r="H5778">
        <v>0</v>
      </c>
      <c r="I5778">
        <v>14.4</v>
      </c>
      <c r="J5778">
        <v>0</v>
      </c>
      <c r="K5778">
        <v>0</v>
      </c>
    </row>
    <row r="5779" spans="1:11" x14ac:dyDescent="0.3">
      <c r="A5779">
        <v>8</v>
      </c>
      <c r="B5779">
        <v>29</v>
      </c>
      <c r="C5779">
        <v>0</v>
      </c>
      <c r="D5779">
        <v>0</v>
      </c>
      <c r="E5779">
        <v>0</v>
      </c>
      <c r="F5779">
        <v>13.9</v>
      </c>
      <c r="G5779">
        <v>5.2</v>
      </c>
      <c r="H5779">
        <v>0</v>
      </c>
      <c r="I5779">
        <v>13.9</v>
      </c>
      <c r="J5779">
        <v>0</v>
      </c>
      <c r="K5779">
        <v>0</v>
      </c>
    </row>
    <row r="5780" spans="1:11" x14ac:dyDescent="0.3">
      <c r="A5780">
        <v>8</v>
      </c>
      <c r="B5780">
        <v>29</v>
      </c>
      <c r="C5780">
        <v>1</v>
      </c>
      <c r="D5780">
        <v>0</v>
      </c>
      <c r="E5780">
        <v>0</v>
      </c>
      <c r="F5780">
        <v>13.9</v>
      </c>
      <c r="G5780">
        <v>5.2</v>
      </c>
      <c r="H5780">
        <v>0</v>
      </c>
      <c r="I5780">
        <v>13.9</v>
      </c>
      <c r="J5780">
        <v>0</v>
      </c>
      <c r="K5780">
        <v>0</v>
      </c>
    </row>
    <row r="5781" spans="1:11" x14ac:dyDescent="0.3">
      <c r="A5781">
        <v>8</v>
      </c>
      <c r="B5781">
        <v>29</v>
      </c>
      <c r="C5781">
        <v>2</v>
      </c>
      <c r="D5781">
        <v>0</v>
      </c>
      <c r="E5781">
        <v>0</v>
      </c>
      <c r="F5781">
        <v>13.3</v>
      </c>
      <c r="G5781">
        <v>5.7</v>
      </c>
      <c r="H5781">
        <v>0</v>
      </c>
      <c r="I5781">
        <v>13.3</v>
      </c>
      <c r="J5781">
        <v>0</v>
      </c>
      <c r="K5781">
        <v>0</v>
      </c>
    </row>
    <row r="5782" spans="1:11" x14ac:dyDescent="0.3">
      <c r="A5782">
        <v>8</v>
      </c>
      <c r="B5782">
        <v>29</v>
      </c>
      <c r="C5782">
        <v>3</v>
      </c>
      <c r="D5782">
        <v>0</v>
      </c>
      <c r="E5782">
        <v>0</v>
      </c>
      <c r="F5782">
        <v>13.3</v>
      </c>
      <c r="G5782">
        <v>5.7</v>
      </c>
      <c r="H5782">
        <v>0</v>
      </c>
      <c r="I5782">
        <v>13.3</v>
      </c>
      <c r="J5782">
        <v>0</v>
      </c>
      <c r="K5782">
        <v>0</v>
      </c>
    </row>
    <row r="5783" spans="1:11" x14ac:dyDescent="0.3">
      <c r="A5783">
        <v>8</v>
      </c>
      <c r="B5783">
        <v>29</v>
      </c>
      <c r="C5783">
        <v>4</v>
      </c>
      <c r="D5783">
        <v>0</v>
      </c>
      <c r="E5783">
        <v>0</v>
      </c>
      <c r="F5783">
        <v>13.3</v>
      </c>
      <c r="G5783">
        <v>6.2</v>
      </c>
      <c r="H5783">
        <v>0</v>
      </c>
      <c r="I5783">
        <v>13.3</v>
      </c>
      <c r="J5783">
        <v>0</v>
      </c>
      <c r="K5783">
        <v>0</v>
      </c>
    </row>
    <row r="5784" spans="1:11" x14ac:dyDescent="0.3">
      <c r="A5784">
        <v>8</v>
      </c>
      <c r="B5784">
        <v>29</v>
      </c>
      <c r="C5784">
        <v>5</v>
      </c>
      <c r="D5784">
        <v>1</v>
      </c>
      <c r="E5784">
        <v>6</v>
      </c>
      <c r="F5784">
        <v>13.3</v>
      </c>
      <c r="G5784">
        <v>4.0999999999999996</v>
      </c>
      <c r="H5784">
        <v>5.819</v>
      </c>
      <c r="I5784">
        <v>11.664999999999999</v>
      </c>
      <c r="J5784">
        <v>5.2380000000000004</v>
      </c>
      <c r="K5784">
        <v>0</v>
      </c>
    </row>
    <row r="5785" spans="1:11" x14ac:dyDescent="0.3">
      <c r="A5785">
        <v>8</v>
      </c>
      <c r="B5785">
        <v>29</v>
      </c>
      <c r="C5785">
        <v>6</v>
      </c>
      <c r="D5785">
        <v>143</v>
      </c>
      <c r="E5785">
        <v>57</v>
      </c>
      <c r="F5785">
        <v>13.3</v>
      </c>
      <c r="G5785">
        <v>5.7</v>
      </c>
      <c r="H5785">
        <v>73.337999999999994</v>
      </c>
      <c r="I5785">
        <v>13.365</v>
      </c>
      <c r="J5785">
        <v>58.393999999999998</v>
      </c>
      <c r="K5785">
        <v>51.72</v>
      </c>
    </row>
    <row r="5786" spans="1:11" x14ac:dyDescent="0.3">
      <c r="A5786">
        <v>8</v>
      </c>
      <c r="B5786">
        <v>29</v>
      </c>
      <c r="C5786">
        <v>7</v>
      </c>
      <c r="D5786">
        <v>399</v>
      </c>
      <c r="E5786">
        <v>115</v>
      </c>
      <c r="F5786">
        <v>15</v>
      </c>
      <c r="G5786">
        <v>5.2</v>
      </c>
      <c r="H5786">
        <v>267.00900000000001</v>
      </c>
      <c r="I5786">
        <v>19.545000000000002</v>
      </c>
      <c r="J5786">
        <v>221.58500000000001</v>
      </c>
      <c r="K5786">
        <v>211.19800000000001</v>
      </c>
    </row>
    <row r="5787" spans="1:11" x14ac:dyDescent="0.3">
      <c r="A5787">
        <v>8</v>
      </c>
      <c r="B5787">
        <v>29</v>
      </c>
      <c r="C5787">
        <v>8</v>
      </c>
      <c r="D5787">
        <v>579</v>
      </c>
      <c r="E5787">
        <v>135</v>
      </c>
      <c r="F5787">
        <v>17.2</v>
      </c>
      <c r="G5787">
        <v>4.0999999999999996</v>
      </c>
      <c r="H5787">
        <v>489.80599999999998</v>
      </c>
      <c r="I5787">
        <v>28.507000000000001</v>
      </c>
      <c r="J5787">
        <v>409.637</v>
      </c>
      <c r="K5787">
        <v>393.84399999999999</v>
      </c>
    </row>
    <row r="5788" spans="1:11" x14ac:dyDescent="0.3">
      <c r="A5788">
        <v>8</v>
      </c>
      <c r="B5788">
        <v>29</v>
      </c>
      <c r="C5788">
        <v>9</v>
      </c>
      <c r="D5788">
        <v>640</v>
      </c>
      <c r="E5788">
        <v>169</v>
      </c>
      <c r="F5788">
        <v>20</v>
      </c>
      <c r="G5788">
        <v>5.2</v>
      </c>
      <c r="H5788">
        <v>683.36400000000003</v>
      </c>
      <c r="I5788">
        <v>34.695</v>
      </c>
      <c r="J5788">
        <v>565.74199999999996</v>
      </c>
      <c r="K5788">
        <v>544.54700000000003</v>
      </c>
    </row>
    <row r="5789" spans="1:11" x14ac:dyDescent="0.3">
      <c r="A5789">
        <v>8</v>
      </c>
      <c r="B5789">
        <v>29</v>
      </c>
      <c r="C5789">
        <v>10</v>
      </c>
      <c r="D5789">
        <v>627</v>
      </c>
      <c r="E5789">
        <v>241</v>
      </c>
      <c r="F5789">
        <v>22.2</v>
      </c>
      <c r="G5789">
        <v>7.7</v>
      </c>
      <c r="H5789">
        <v>836.10900000000004</v>
      </c>
      <c r="I5789">
        <v>36.749000000000002</v>
      </c>
      <c r="J5789">
        <v>689.06299999999999</v>
      </c>
      <c r="K5789">
        <v>663.01300000000003</v>
      </c>
    </row>
    <row r="5790" spans="1:11" x14ac:dyDescent="0.3">
      <c r="A5790">
        <v>8</v>
      </c>
      <c r="B5790">
        <v>29</v>
      </c>
      <c r="C5790">
        <v>11</v>
      </c>
      <c r="D5790">
        <v>638</v>
      </c>
      <c r="E5790">
        <v>238</v>
      </c>
      <c r="F5790">
        <v>21.1</v>
      </c>
      <c r="G5790">
        <v>7.2</v>
      </c>
      <c r="H5790">
        <v>894.44299999999998</v>
      </c>
      <c r="I5790">
        <v>37.548000000000002</v>
      </c>
      <c r="J5790">
        <v>735.37900000000002</v>
      </c>
      <c r="K5790">
        <v>707.37199999999996</v>
      </c>
    </row>
    <row r="5791" spans="1:11" x14ac:dyDescent="0.3">
      <c r="A5791">
        <v>8</v>
      </c>
      <c r="B5791">
        <v>29</v>
      </c>
      <c r="C5791">
        <v>12</v>
      </c>
      <c r="D5791">
        <v>104</v>
      </c>
      <c r="E5791">
        <v>332</v>
      </c>
      <c r="F5791">
        <v>20</v>
      </c>
      <c r="G5791">
        <v>8.8000000000000007</v>
      </c>
      <c r="H5791">
        <v>447.923</v>
      </c>
      <c r="I5791">
        <v>27.268999999999998</v>
      </c>
      <c r="J5791">
        <v>382.149</v>
      </c>
      <c r="K5791">
        <v>367.22199999999998</v>
      </c>
    </row>
    <row r="5792" spans="1:11" x14ac:dyDescent="0.3">
      <c r="A5792">
        <v>8</v>
      </c>
      <c r="B5792">
        <v>29</v>
      </c>
      <c r="C5792">
        <v>13</v>
      </c>
      <c r="D5792">
        <v>316</v>
      </c>
      <c r="E5792">
        <v>390</v>
      </c>
      <c r="F5792">
        <v>19.399999999999999</v>
      </c>
      <c r="G5792">
        <v>13.4</v>
      </c>
      <c r="H5792">
        <v>710.48299999999995</v>
      </c>
      <c r="I5792">
        <v>27.704000000000001</v>
      </c>
      <c r="J5792">
        <v>605.11699999999996</v>
      </c>
      <c r="K5792">
        <v>582.428</v>
      </c>
    </row>
    <row r="5793" spans="1:11" x14ac:dyDescent="0.3">
      <c r="A5793">
        <v>8</v>
      </c>
      <c r="B5793">
        <v>29</v>
      </c>
      <c r="C5793">
        <v>14</v>
      </c>
      <c r="D5793">
        <v>85</v>
      </c>
      <c r="E5793">
        <v>211</v>
      </c>
      <c r="F5793">
        <v>17.2</v>
      </c>
      <c r="G5793">
        <v>11.3</v>
      </c>
      <c r="H5793">
        <v>285.54599999999999</v>
      </c>
      <c r="I5793">
        <v>20.827999999999999</v>
      </c>
      <c r="J5793">
        <v>248.98500000000001</v>
      </c>
      <c r="K5793">
        <v>237.88499999999999</v>
      </c>
    </row>
    <row r="5794" spans="1:11" x14ac:dyDescent="0.3">
      <c r="A5794">
        <v>8</v>
      </c>
      <c r="B5794">
        <v>29</v>
      </c>
      <c r="C5794">
        <v>15</v>
      </c>
      <c r="D5794">
        <v>67</v>
      </c>
      <c r="E5794">
        <v>220</v>
      </c>
      <c r="F5794">
        <v>17.2</v>
      </c>
      <c r="G5794">
        <v>10.3</v>
      </c>
      <c r="H5794">
        <v>261.16000000000003</v>
      </c>
      <c r="I5794">
        <v>20.334</v>
      </c>
      <c r="J5794">
        <v>227.756</v>
      </c>
      <c r="K5794">
        <v>217.21</v>
      </c>
    </row>
    <row r="5795" spans="1:11" x14ac:dyDescent="0.3">
      <c r="A5795">
        <v>8</v>
      </c>
      <c r="B5795">
        <v>29</v>
      </c>
      <c r="C5795">
        <v>16</v>
      </c>
      <c r="D5795">
        <v>40</v>
      </c>
      <c r="E5795">
        <v>192</v>
      </c>
      <c r="F5795">
        <v>17.2</v>
      </c>
      <c r="G5795">
        <v>5.2</v>
      </c>
      <c r="H5795">
        <v>205.90199999999999</v>
      </c>
      <c r="I5795">
        <v>20.849</v>
      </c>
      <c r="J5795">
        <v>178.745</v>
      </c>
      <c r="K5795">
        <v>169.42099999999999</v>
      </c>
    </row>
    <row r="5796" spans="1:11" x14ac:dyDescent="0.3">
      <c r="A5796">
        <v>8</v>
      </c>
      <c r="B5796">
        <v>29</v>
      </c>
      <c r="C5796">
        <v>17</v>
      </c>
      <c r="D5796">
        <v>144</v>
      </c>
      <c r="E5796">
        <v>84</v>
      </c>
      <c r="F5796">
        <v>16.7</v>
      </c>
      <c r="G5796">
        <v>7.7</v>
      </c>
      <c r="H5796">
        <v>112.45</v>
      </c>
      <c r="I5796">
        <v>17.782</v>
      </c>
      <c r="J5796">
        <v>92.194000000000003</v>
      </c>
      <c r="K5796">
        <v>84.825000000000003</v>
      </c>
    </row>
    <row r="5797" spans="1:11" x14ac:dyDescent="0.3">
      <c r="A5797">
        <v>8</v>
      </c>
      <c r="B5797">
        <v>29</v>
      </c>
      <c r="C5797">
        <v>18</v>
      </c>
      <c r="D5797">
        <v>0</v>
      </c>
      <c r="E5797">
        <v>18</v>
      </c>
      <c r="F5797">
        <v>15.6</v>
      </c>
      <c r="G5797">
        <v>7.2</v>
      </c>
      <c r="H5797">
        <v>17.067</v>
      </c>
      <c r="I5797">
        <v>14.827999999999999</v>
      </c>
      <c r="J5797">
        <v>15.201000000000001</v>
      </c>
      <c r="K5797">
        <v>9.3580000000000005</v>
      </c>
    </row>
    <row r="5798" spans="1:11" x14ac:dyDescent="0.3">
      <c r="A5798">
        <v>8</v>
      </c>
      <c r="B5798">
        <v>29</v>
      </c>
      <c r="C5798">
        <v>19</v>
      </c>
      <c r="D5798">
        <v>0</v>
      </c>
      <c r="E5798">
        <v>0</v>
      </c>
      <c r="F5798">
        <v>15.6</v>
      </c>
      <c r="G5798">
        <v>4.0999999999999996</v>
      </c>
      <c r="H5798">
        <v>0</v>
      </c>
      <c r="I5798">
        <v>15.6</v>
      </c>
      <c r="J5798">
        <v>0</v>
      </c>
      <c r="K5798">
        <v>0</v>
      </c>
    </row>
    <row r="5799" spans="1:11" x14ac:dyDescent="0.3">
      <c r="A5799">
        <v>8</v>
      </c>
      <c r="B5799">
        <v>29</v>
      </c>
      <c r="C5799">
        <v>20</v>
      </c>
      <c r="D5799">
        <v>0</v>
      </c>
      <c r="E5799">
        <v>0</v>
      </c>
      <c r="F5799">
        <v>15.6</v>
      </c>
      <c r="G5799">
        <v>7.2</v>
      </c>
      <c r="H5799">
        <v>0</v>
      </c>
      <c r="I5799">
        <v>15.6</v>
      </c>
      <c r="J5799">
        <v>0</v>
      </c>
      <c r="K5799">
        <v>0</v>
      </c>
    </row>
    <row r="5800" spans="1:11" x14ac:dyDescent="0.3">
      <c r="A5800">
        <v>8</v>
      </c>
      <c r="B5800">
        <v>29</v>
      </c>
      <c r="C5800">
        <v>21</v>
      </c>
      <c r="D5800">
        <v>0</v>
      </c>
      <c r="E5800">
        <v>0</v>
      </c>
      <c r="F5800">
        <v>15.6</v>
      </c>
      <c r="G5800">
        <v>5.2</v>
      </c>
      <c r="H5800">
        <v>0</v>
      </c>
      <c r="I5800">
        <v>15.6</v>
      </c>
      <c r="J5800">
        <v>0</v>
      </c>
      <c r="K5800">
        <v>0</v>
      </c>
    </row>
    <row r="5801" spans="1:11" x14ac:dyDescent="0.3">
      <c r="A5801">
        <v>8</v>
      </c>
      <c r="B5801">
        <v>29</v>
      </c>
      <c r="C5801">
        <v>22</v>
      </c>
      <c r="D5801">
        <v>0</v>
      </c>
      <c r="E5801">
        <v>0</v>
      </c>
      <c r="F5801">
        <v>15.6</v>
      </c>
      <c r="G5801">
        <v>5.2</v>
      </c>
      <c r="H5801">
        <v>0</v>
      </c>
      <c r="I5801">
        <v>15.6</v>
      </c>
      <c r="J5801">
        <v>0</v>
      </c>
      <c r="K5801">
        <v>0</v>
      </c>
    </row>
    <row r="5802" spans="1:11" x14ac:dyDescent="0.3">
      <c r="A5802">
        <v>8</v>
      </c>
      <c r="B5802">
        <v>29</v>
      </c>
      <c r="C5802">
        <v>23</v>
      </c>
      <c r="D5802">
        <v>0</v>
      </c>
      <c r="E5802">
        <v>0</v>
      </c>
      <c r="F5802">
        <v>15.6</v>
      </c>
      <c r="G5802">
        <v>5.2</v>
      </c>
      <c r="H5802">
        <v>0</v>
      </c>
      <c r="I5802">
        <v>15.6</v>
      </c>
      <c r="J5802">
        <v>0</v>
      </c>
      <c r="K5802">
        <v>0</v>
      </c>
    </row>
    <row r="5803" spans="1:11" x14ac:dyDescent="0.3">
      <c r="A5803">
        <v>8</v>
      </c>
      <c r="B5803">
        <v>30</v>
      </c>
      <c r="C5803">
        <v>0</v>
      </c>
      <c r="D5803">
        <v>0</v>
      </c>
      <c r="E5803">
        <v>0</v>
      </c>
      <c r="F5803">
        <v>15.6</v>
      </c>
      <c r="G5803">
        <v>5.7</v>
      </c>
      <c r="H5803">
        <v>0</v>
      </c>
      <c r="I5803">
        <v>15.6</v>
      </c>
      <c r="J5803">
        <v>0</v>
      </c>
      <c r="K5803">
        <v>0</v>
      </c>
    </row>
    <row r="5804" spans="1:11" x14ac:dyDescent="0.3">
      <c r="A5804">
        <v>8</v>
      </c>
      <c r="B5804">
        <v>30</v>
      </c>
      <c r="C5804">
        <v>1</v>
      </c>
      <c r="D5804">
        <v>0</v>
      </c>
      <c r="E5804">
        <v>0</v>
      </c>
      <c r="F5804">
        <v>15</v>
      </c>
      <c r="G5804">
        <v>6.2</v>
      </c>
      <c r="H5804">
        <v>0</v>
      </c>
      <c r="I5804">
        <v>15</v>
      </c>
      <c r="J5804">
        <v>0</v>
      </c>
      <c r="K5804">
        <v>0</v>
      </c>
    </row>
    <row r="5805" spans="1:11" x14ac:dyDescent="0.3">
      <c r="A5805">
        <v>8</v>
      </c>
      <c r="B5805">
        <v>30</v>
      </c>
      <c r="C5805">
        <v>2</v>
      </c>
      <c r="D5805">
        <v>0</v>
      </c>
      <c r="E5805">
        <v>0</v>
      </c>
      <c r="F5805">
        <v>15</v>
      </c>
      <c r="G5805">
        <v>5.7</v>
      </c>
      <c r="H5805">
        <v>0</v>
      </c>
      <c r="I5805">
        <v>15</v>
      </c>
      <c r="J5805">
        <v>0</v>
      </c>
      <c r="K5805">
        <v>0</v>
      </c>
    </row>
    <row r="5806" spans="1:11" x14ac:dyDescent="0.3">
      <c r="A5806">
        <v>8</v>
      </c>
      <c r="B5806">
        <v>30</v>
      </c>
      <c r="C5806">
        <v>3</v>
      </c>
      <c r="D5806">
        <v>0</v>
      </c>
      <c r="E5806">
        <v>0</v>
      </c>
      <c r="F5806">
        <v>15</v>
      </c>
      <c r="G5806">
        <v>4.5999999999999996</v>
      </c>
      <c r="H5806">
        <v>0</v>
      </c>
      <c r="I5806">
        <v>15</v>
      </c>
      <c r="J5806">
        <v>0</v>
      </c>
      <c r="K5806">
        <v>0</v>
      </c>
    </row>
    <row r="5807" spans="1:11" x14ac:dyDescent="0.3">
      <c r="A5807">
        <v>8</v>
      </c>
      <c r="B5807">
        <v>30</v>
      </c>
      <c r="C5807">
        <v>4</v>
      </c>
      <c r="D5807">
        <v>0</v>
      </c>
      <c r="E5807">
        <v>0</v>
      </c>
      <c r="F5807">
        <v>15</v>
      </c>
      <c r="G5807">
        <v>3.6</v>
      </c>
      <c r="H5807">
        <v>0</v>
      </c>
      <c r="I5807">
        <v>15</v>
      </c>
      <c r="J5807">
        <v>0</v>
      </c>
      <c r="K5807">
        <v>0</v>
      </c>
    </row>
    <row r="5808" spans="1:11" x14ac:dyDescent="0.3">
      <c r="A5808">
        <v>8</v>
      </c>
      <c r="B5808">
        <v>30</v>
      </c>
      <c r="C5808">
        <v>5</v>
      </c>
      <c r="D5808">
        <v>0</v>
      </c>
      <c r="E5808">
        <v>4</v>
      </c>
      <c r="F5808">
        <v>15</v>
      </c>
      <c r="G5808">
        <v>4.5999999999999996</v>
      </c>
      <c r="H5808">
        <v>3.879</v>
      </c>
      <c r="I5808">
        <v>13.452</v>
      </c>
      <c r="J5808">
        <v>3.4710000000000001</v>
      </c>
      <c r="K5808">
        <v>0</v>
      </c>
    </row>
    <row r="5809" spans="1:11" x14ac:dyDescent="0.3">
      <c r="A5809">
        <v>8</v>
      </c>
      <c r="B5809">
        <v>30</v>
      </c>
      <c r="C5809">
        <v>6</v>
      </c>
      <c r="D5809">
        <v>2</v>
      </c>
      <c r="E5809">
        <v>53</v>
      </c>
      <c r="F5809">
        <v>15</v>
      </c>
      <c r="G5809">
        <v>5.2</v>
      </c>
      <c r="H5809">
        <v>50.276000000000003</v>
      </c>
      <c r="I5809">
        <v>14.568</v>
      </c>
      <c r="J5809">
        <v>44.715000000000003</v>
      </c>
      <c r="K5809">
        <v>38.311</v>
      </c>
    </row>
    <row r="5810" spans="1:11" x14ac:dyDescent="0.3">
      <c r="A5810">
        <v>8</v>
      </c>
      <c r="B5810">
        <v>30</v>
      </c>
      <c r="C5810">
        <v>7</v>
      </c>
      <c r="D5810">
        <v>9</v>
      </c>
      <c r="E5810">
        <v>123</v>
      </c>
      <c r="F5810">
        <v>15.6</v>
      </c>
      <c r="G5810">
        <v>5.2</v>
      </c>
      <c r="H5810">
        <v>120.845</v>
      </c>
      <c r="I5810">
        <v>16.855</v>
      </c>
      <c r="J5810">
        <v>106.60599999999999</v>
      </c>
      <c r="K5810">
        <v>98.93</v>
      </c>
    </row>
    <row r="5811" spans="1:11" x14ac:dyDescent="0.3">
      <c r="A5811">
        <v>8</v>
      </c>
      <c r="B5811">
        <v>30</v>
      </c>
      <c r="C5811">
        <v>8</v>
      </c>
      <c r="D5811">
        <v>1</v>
      </c>
      <c r="E5811">
        <v>219</v>
      </c>
      <c r="F5811">
        <v>15.6</v>
      </c>
      <c r="G5811">
        <v>6.7</v>
      </c>
      <c r="H5811">
        <v>212.202</v>
      </c>
      <c r="I5811">
        <v>18.556000000000001</v>
      </c>
      <c r="J5811">
        <v>186.59800000000001</v>
      </c>
      <c r="K5811">
        <v>177.083</v>
      </c>
    </row>
    <row r="5812" spans="1:11" x14ac:dyDescent="0.3">
      <c r="A5812">
        <v>8</v>
      </c>
      <c r="B5812">
        <v>30</v>
      </c>
      <c r="C5812">
        <v>9</v>
      </c>
      <c r="D5812">
        <v>0</v>
      </c>
      <c r="E5812">
        <v>253</v>
      </c>
      <c r="F5812">
        <v>15.6</v>
      </c>
      <c r="G5812">
        <v>8.1999999999999993</v>
      </c>
      <c r="H5812">
        <v>245.22499999999999</v>
      </c>
      <c r="I5812">
        <v>18.878</v>
      </c>
      <c r="J5812">
        <v>215.41300000000001</v>
      </c>
      <c r="K5812">
        <v>205.18199999999999</v>
      </c>
    </row>
    <row r="5813" spans="1:11" x14ac:dyDescent="0.3">
      <c r="A5813">
        <v>8</v>
      </c>
      <c r="B5813">
        <v>30</v>
      </c>
      <c r="C5813">
        <v>10</v>
      </c>
      <c r="D5813">
        <v>6</v>
      </c>
      <c r="E5813">
        <v>353</v>
      </c>
      <c r="F5813">
        <v>18.3</v>
      </c>
      <c r="G5813">
        <v>8.1999999999999993</v>
      </c>
      <c r="H5813">
        <v>351.20299999999997</v>
      </c>
      <c r="I5813">
        <v>23.454000000000001</v>
      </c>
      <c r="J5813">
        <v>303.66399999999999</v>
      </c>
      <c r="K5813">
        <v>291.06599999999997</v>
      </c>
    </row>
    <row r="5814" spans="1:11" x14ac:dyDescent="0.3">
      <c r="A5814">
        <v>8</v>
      </c>
      <c r="B5814">
        <v>30</v>
      </c>
      <c r="C5814">
        <v>11</v>
      </c>
      <c r="D5814">
        <v>3</v>
      </c>
      <c r="E5814">
        <v>369</v>
      </c>
      <c r="F5814">
        <v>18.3</v>
      </c>
      <c r="G5814">
        <v>8.1999999999999993</v>
      </c>
      <c r="H5814">
        <v>365.02</v>
      </c>
      <c r="I5814">
        <v>23.823</v>
      </c>
      <c r="J5814">
        <v>315.20999999999998</v>
      </c>
      <c r="K5814">
        <v>302.28199999999998</v>
      </c>
    </row>
    <row r="5815" spans="1:11" x14ac:dyDescent="0.3">
      <c r="A5815">
        <v>8</v>
      </c>
      <c r="B5815">
        <v>30</v>
      </c>
      <c r="C5815">
        <v>12</v>
      </c>
      <c r="D5815">
        <v>581</v>
      </c>
      <c r="E5815">
        <v>232</v>
      </c>
      <c r="F5815">
        <v>19.399999999999999</v>
      </c>
      <c r="G5815">
        <v>7.2</v>
      </c>
      <c r="H5815">
        <v>839.14400000000001</v>
      </c>
      <c r="I5815">
        <v>34.121000000000002</v>
      </c>
      <c r="J5815">
        <v>698.59799999999996</v>
      </c>
      <c r="K5815">
        <v>672.15099999999995</v>
      </c>
    </row>
    <row r="5816" spans="1:11" x14ac:dyDescent="0.3">
      <c r="A5816">
        <v>8</v>
      </c>
      <c r="B5816">
        <v>30</v>
      </c>
      <c r="C5816">
        <v>13</v>
      </c>
      <c r="D5816">
        <v>711</v>
      </c>
      <c r="E5816">
        <v>196</v>
      </c>
      <c r="F5816">
        <v>20</v>
      </c>
      <c r="G5816">
        <v>8.1999999999999993</v>
      </c>
      <c r="H5816">
        <v>889.86900000000003</v>
      </c>
      <c r="I5816">
        <v>35.045999999999999</v>
      </c>
      <c r="J5816">
        <v>738.11400000000003</v>
      </c>
      <c r="K5816">
        <v>709.98900000000003</v>
      </c>
    </row>
    <row r="5817" spans="1:11" x14ac:dyDescent="0.3">
      <c r="A5817">
        <v>8</v>
      </c>
      <c r="B5817">
        <v>30</v>
      </c>
      <c r="C5817">
        <v>14</v>
      </c>
      <c r="D5817">
        <v>773</v>
      </c>
      <c r="E5817">
        <v>121</v>
      </c>
      <c r="F5817">
        <v>20</v>
      </c>
      <c r="G5817">
        <v>7.7</v>
      </c>
      <c r="H5817">
        <v>774.33500000000004</v>
      </c>
      <c r="I5817">
        <v>33.715000000000003</v>
      </c>
      <c r="J5817">
        <v>644.10299999999995</v>
      </c>
      <c r="K5817">
        <v>619.88300000000004</v>
      </c>
    </row>
    <row r="5818" spans="1:11" x14ac:dyDescent="0.3">
      <c r="A5818">
        <v>8</v>
      </c>
      <c r="B5818">
        <v>30</v>
      </c>
      <c r="C5818">
        <v>15</v>
      </c>
      <c r="D5818">
        <v>744</v>
      </c>
      <c r="E5818">
        <v>103</v>
      </c>
      <c r="F5818">
        <v>19.399999999999999</v>
      </c>
      <c r="G5818">
        <v>6.7</v>
      </c>
      <c r="H5818">
        <v>604.35</v>
      </c>
      <c r="I5818">
        <v>30.975999999999999</v>
      </c>
      <c r="J5818">
        <v>503.334</v>
      </c>
      <c r="K5818">
        <v>484.399</v>
      </c>
    </row>
    <row r="5819" spans="1:11" x14ac:dyDescent="0.3">
      <c r="A5819">
        <v>8</v>
      </c>
      <c r="B5819">
        <v>30</v>
      </c>
      <c r="C5819">
        <v>16</v>
      </c>
      <c r="D5819">
        <v>621</v>
      </c>
      <c r="E5819">
        <v>84</v>
      </c>
      <c r="F5819">
        <v>18.899999999999999</v>
      </c>
      <c r="G5819">
        <v>7.7</v>
      </c>
      <c r="H5819">
        <v>370.43400000000003</v>
      </c>
      <c r="I5819">
        <v>25.11</v>
      </c>
      <c r="J5819">
        <v>304.47800000000001</v>
      </c>
      <c r="K5819">
        <v>291.85700000000003</v>
      </c>
    </row>
    <row r="5820" spans="1:11" x14ac:dyDescent="0.3">
      <c r="A5820">
        <v>8</v>
      </c>
      <c r="B5820">
        <v>30</v>
      </c>
      <c r="C5820">
        <v>17</v>
      </c>
      <c r="D5820">
        <v>485</v>
      </c>
      <c r="E5820">
        <v>46</v>
      </c>
      <c r="F5820">
        <v>17.8</v>
      </c>
      <c r="G5820">
        <v>6.2</v>
      </c>
      <c r="H5820">
        <v>151.30500000000001</v>
      </c>
      <c r="I5820">
        <v>20.167000000000002</v>
      </c>
      <c r="J5820">
        <v>108.979</v>
      </c>
      <c r="K5820">
        <v>101.251</v>
      </c>
    </row>
    <row r="5821" spans="1:11" x14ac:dyDescent="0.3">
      <c r="A5821">
        <v>8</v>
      </c>
      <c r="B5821">
        <v>30</v>
      </c>
      <c r="C5821">
        <v>18</v>
      </c>
      <c r="D5821">
        <v>109</v>
      </c>
      <c r="E5821">
        <v>18</v>
      </c>
      <c r="F5821">
        <v>16.7</v>
      </c>
      <c r="G5821">
        <v>6.2</v>
      </c>
      <c r="H5821">
        <v>16.082000000000001</v>
      </c>
      <c r="I5821">
        <v>15.932</v>
      </c>
      <c r="J5821">
        <v>13.099</v>
      </c>
      <c r="K5821">
        <v>7.2949999999999999</v>
      </c>
    </row>
    <row r="5822" spans="1:11" x14ac:dyDescent="0.3">
      <c r="A5822">
        <v>8</v>
      </c>
      <c r="B5822">
        <v>30</v>
      </c>
      <c r="C5822">
        <v>19</v>
      </c>
      <c r="D5822">
        <v>0</v>
      </c>
      <c r="E5822">
        <v>0</v>
      </c>
      <c r="F5822">
        <v>16.7</v>
      </c>
      <c r="G5822">
        <v>5.2</v>
      </c>
      <c r="H5822">
        <v>0</v>
      </c>
      <c r="I5822">
        <v>16.7</v>
      </c>
      <c r="J5822">
        <v>0</v>
      </c>
      <c r="K5822">
        <v>0</v>
      </c>
    </row>
    <row r="5823" spans="1:11" x14ac:dyDescent="0.3">
      <c r="A5823">
        <v>8</v>
      </c>
      <c r="B5823">
        <v>30</v>
      </c>
      <c r="C5823">
        <v>20</v>
      </c>
      <c r="D5823">
        <v>0</v>
      </c>
      <c r="E5823">
        <v>0</v>
      </c>
      <c r="F5823">
        <v>16.7</v>
      </c>
      <c r="G5823">
        <v>6.2</v>
      </c>
      <c r="H5823">
        <v>0</v>
      </c>
      <c r="I5823">
        <v>16.7</v>
      </c>
      <c r="J5823">
        <v>0</v>
      </c>
      <c r="K5823">
        <v>0</v>
      </c>
    </row>
    <row r="5824" spans="1:11" x14ac:dyDescent="0.3">
      <c r="A5824">
        <v>8</v>
      </c>
      <c r="B5824">
        <v>30</v>
      </c>
      <c r="C5824">
        <v>21</v>
      </c>
      <c r="D5824">
        <v>0</v>
      </c>
      <c r="E5824">
        <v>0</v>
      </c>
      <c r="F5824">
        <v>16.7</v>
      </c>
      <c r="G5824">
        <v>6.2</v>
      </c>
      <c r="H5824">
        <v>0</v>
      </c>
      <c r="I5824">
        <v>16.7</v>
      </c>
      <c r="J5824">
        <v>0</v>
      </c>
      <c r="K5824">
        <v>0</v>
      </c>
    </row>
    <row r="5825" spans="1:11" x14ac:dyDescent="0.3">
      <c r="A5825">
        <v>8</v>
      </c>
      <c r="B5825">
        <v>30</v>
      </c>
      <c r="C5825">
        <v>22</v>
      </c>
      <c r="D5825">
        <v>0</v>
      </c>
      <c r="E5825">
        <v>0</v>
      </c>
      <c r="F5825">
        <v>16.100000000000001</v>
      </c>
      <c r="G5825">
        <v>6.2</v>
      </c>
      <c r="H5825">
        <v>0</v>
      </c>
      <c r="I5825">
        <v>16.100000000000001</v>
      </c>
      <c r="J5825">
        <v>0</v>
      </c>
      <c r="K5825">
        <v>0</v>
      </c>
    </row>
    <row r="5826" spans="1:11" x14ac:dyDescent="0.3">
      <c r="A5826">
        <v>8</v>
      </c>
      <c r="B5826">
        <v>30</v>
      </c>
      <c r="C5826">
        <v>23</v>
      </c>
      <c r="D5826">
        <v>0</v>
      </c>
      <c r="E5826">
        <v>0</v>
      </c>
      <c r="F5826">
        <v>16.100000000000001</v>
      </c>
      <c r="G5826">
        <v>5.2</v>
      </c>
      <c r="H5826">
        <v>0</v>
      </c>
      <c r="I5826">
        <v>16.100000000000001</v>
      </c>
      <c r="J5826">
        <v>0</v>
      </c>
      <c r="K5826">
        <v>0</v>
      </c>
    </row>
    <row r="5827" spans="1:11" x14ac:dyDescent="0.3">
      <c r="A5827">
        <v>8</v>
      </c>
      <c r="B5827">
        <v>31</v>
      </c>
      <c r="C5827">
        <v>0</v>
      </c>
      <c r="D5827">
        <v>0</v>
      </c>
      <c r="E5827">
        <v>0</v>
      </c>
      <c r="F5827">
        <v>15.6</v>
      </c>
      <c r="G5827">
        <v>5.2</v>
      </c>
      <c r="H5827">
        <v>0</v>
      </c>
      <c r="I5827">
        <v>15.6</v>
      </c>
      <c r="J5827">
        <v>0</v>
      </c>
      <c r="K5827">
        <v>0</v>
      </c>
    </row>
    <row r="5828" spans="1:11" x14ac:dyDescent="0.3">
      <c r="A5828">
        <v>8</v>
      </c>
      <c r="B5828">
        <v>31</v>
      </c>
      <c r="C5828">
        <v>1</v>
      </c>
      <c r="D5828">
        <v>0</v>
      </c>
      <c r="E5828">
        <v>0</v>
      </c>
      <c r="F5828">
        <v>15.6</v>
      </c>
      <c r="G5828">
        <v>5.7</v>
      </c>
      <c r="H5828">
        <v>0</v>
      </c>
      <c r="I5828">
        <v>15.6</v>
      </c>
      <c r="J5828">
        <v>0</v>
      </c>
      <c r="K5828">
        <v>0</v>
      </c>
    </row>
    <row r="5829" spans="1:11" x14ac:dyDescent="0.3">
      <c r="A5829">
        <v>8</v>
      </c>
      <c r="B5829">
        <v>31</v>
      </c>
      <c r="C5829">
        <v>2</v>
      </c>
      <c r="D5829">
        <v>0</v>
      </c>
      <c r="E5829">
        <v>0</v>
      </c>
      <c r="F5829">
        <v>15.6</v>
      </c>
      <c r="G5829">
        <v>4.0999999999999996</v>
      </c>
      <c r="H5829">
        <v>0</v>
      </c>
      <c r="I5829">
        <v>15.6</v>
      </c>
      <c r="J5829">
        <v>0</v>
      </c>
      <c r="K5829">
        <v>0</v>
      </c>
    </row>
    <row r="5830" spans="1:11" x14ac:dyDescent="0.3">
      <c r="A5830">
        <v>8</v>
      </c>
      <c r="B5830">
        <v>31</v>
      </c>
      <c r="C5830">
        <v>3</v>
      </c>
      <c r="D5830">
        <v>0</v>
      </c>
      <c r="E5830">
        <v>0</v>
      </c>
      <c r="F5830">
        <v>15</v>
      </c>
      <c r="G5830">
        <v>5.7</v>
      </c>
      <c r="H5830">
        <v>0</v>
      </c>
      <c r="I5830">
        <v>15</v>
      </c>
      <c r="J5830">
        <v>0</v>
      </c>
      <c r="K5830">
        <v>0</v>
      </c>
    </row>
    <row r="5831" spans="1:11" x14ac:dyDescent="0.3">
      <c r="A5831">
        <v>8</v>
      </c>
      <c r="B5831">
        <v>31</v>
      </c>
      <c r="C5831">
        <v>4</v>
      </c>
      <c r="D5831">
        <v>0</v>
      </c>
      <c r="E5831">
        <v>0</v>
      </c>
      <c r="F5831">
        <v>14.4</v>
      </c>
      <c r="G5831">
        <v>3.6</v>
      </c>
      <c r="H5831">
        <v>0</v>
      </c>
      <c r="I5831">
        <v>14.4</v>
      </c>
      <c r="J5831">
        <v>0</v>
      </c>
      <c r="K5831">
        <v>0</v>
      </c>
    </row>
    <row r="5832" spans="1:11" x14ac:dyDescent="0.3">
      <c r="A5832">
        <v>8</v>
      </c>
      <c r="B5832">
        <v>31</v>
      </c>
      <c r="C5832">
        <v>5</v>
      </c>
      <c r="D5832">
        <v>0</v>
      </c>
      <c r="E5832">
        <v>1</v>
      </c>
      <c r="F5832">
        <v>14.4</v>
      </c>
      <c r="G5832">
        <v>4.0999999999999996</v>
      </c>
      <c r="H5832">
        <v>0.97</v>
      </c>
      <c r="I5832">
        <v>12.654</v>
      </c>
      <c r="J5832">
        <v>0.87</v>
      </c>
      <c r="K5832">
        <v>0</v>
      </c>
    </row>
    <row r="5833" spans="1:11" x14ac:dyDescent="0.3">
      <c r="A5833">
        <v>8</v>
      </c>
      <c r="B5833">
        <v>31</v>
      </c>
      <c r="C5833">
        <v>6</v>
      </c>
      <c r="D5833">
        <v>7</v>
      </c>
      <c r="E5833">
        <v>27</v>
      </c>
      <c r="F5833">
        <v>14.4</v>
      </c>
      <c r="G5833">
        <v>3.1</v>
      </c>
      <c r="H5833">
        <v>26.786000000000001</v>
      </c>
      <c r="I5833">
        <v>13.119</v>
      </c>
      <c r="J5833">
        <v>23.638999999999999</v>
      </c>
      <c r="K5833">
        <v>17.638999999999999</v>
      </c>
    </row>
    <row r="5834" spans="1:11" x14ac:dyDescent="0.3">
      <c r="A5834">
        <v>8</v>
      </c>
      <c r="B5834">
        <v>31</v>
      </c>
      <c r="C5834">
        <v>7</v>
      </c>
      <c r="D5834">
        <v>8</v>
      </c>
      <c r="E5834">
        <v>106</v>
      </c>
      <c r="F5834">
        <v>15</v>
      </c>
      <c r="G5834">
        <v>3.6</v>
      </c>
      <c r="H5834">
        <v>104.07899999999999</v>
      </c>
      <c r="I5834">
        <v>15.956</v>
      </c>
      <c r="J5834">
        <v>92.087999999999994</v>
      </c>
      <c r="K5834">
        <v>84.721999999999994</v>
      </c>
    </row>
    <row r="5835" spans="1:11" x14ac:dyDescent="0.3">
      <c r="A5835">
        <v>8</v>
      </c>
      <c r="B5835">
        <v>31</v>
      </c>
      <c r="C5835">
        <v>8</v>
      </c>
      <c r="D5835">
        <v>7</v>
      </c>
      <c r="E5835">
        <v>237</v>
      </c>
      <c r="F5835">
        <v>16.100000000000001</v>
      </c>
      <c r="G5835">
        <v>3.6</v>
      </c>
      <c r="H5835">
        <v>233.77799999999999</v>
      </c>
      <c r="I5835">
        <v>20.754999999999999</v>
      </c>
      <c r="J5835">
        <v>203.95599999999999</v>
      </c>
      <c r="K5835">
        <v>194.01300000000001</v>
      </c>
    </row>
    <row r="5836" spans="1:11" x14ac:dyDescent="0.3">
      <c r="A5836">
        <v>8</v>
      </c>
      <c r="B5836">
        <v>31</v>
      </c>
      <c r="C5836">
        <v>9</v>
      </c>
      <c r="D5836">
        <v>3</v>
      </c>
      <c r="E5836">
        <v>256</v>
      </c>
      <c r="F5836">
        <v>16.7</v>
      </c>
      <c r="G5836">
        <v>4.0999999999999996</v>
      </c>
      <c r="H5836">
        <v>250.63499999999999</v>
      </c>
      <c r="I5836">
        <v>21.971</v>
      </c>
      <c r="J5836">
        <v>217.822</v>
      </c>
      <c r="K5836">
        <v>207.53</v>
      </c>
    </row>
    <row r="5837" spans="1:11" x14ac:dyDescent="0.3">
      <c r="A5837">
        <v>8</v>
      </c>
      <c r="B5837">
        <v>31</v>
      </c>
      <c r="C5837">
        <v>10</v>
      </c>
      <c r="D5837">
        <v>686</v>
      </c>
      <c r="E5837">
        <v>188</v>
      </c>
      <c r="F5837">
        <v>19.399999999999999</v>
      </c>
      <c r="G5837">
        <v>3.6</v>
      </c>
      <c r="H5837">
        <v>834.625</v>
      </c>
      <c r="I5837">
        <v>39.798000000000002</v>
      </c>
      <c r="J5837">
        <v>680.13900000000001</v>
      </c>
      <c r="K5837">
        <v>654.45699999999999</v>
      </c>
    </row>
    <row r="5838" spans="1:11" x14ac:dyDescent="0.3">
      <c r="A5838">
        <v>8</v>
      </c>
      <c r="B5838">
        <v>31</v>
      </c>
      <c r="C5838">
        <v>11</v>
      </c>
      <c r="D5838">
        <v>851</v>
      </c>
      <c r="E5838">
        <v>104</v>
      </c>
      <c r="F5838">
        <v>21.1</v>
      </c>
      <c r="G5838">
        <v>6.2</v>
      </c>
      <c r="H5838">
        <v>948.971</v>
      </c>
      <c r="I5838">
        <v>40.218000000000004</v>
      </c>
      <c r="J5838">
        <v>772.56200000000001</v>
      </c>
      <c r="K5838">
        <v>742.93100000000004</v>
      </c>
    </row>
    <row r="5839" spans="1:11" x14ac:dyDescent="0.3">
      <c r="A5839">
        <v>8</v>
      </c>
      <c r="B5839">
        <v>31</v>
      </c>
      <c r="C5839">
        <v>12</v>
      </c>
      <c r="D5839">
        <v>862</v>
      </c>
      <c r="E5839">
        <v>101</v>
      </c>
      <c r="F5839">
        <v>20</v>
      </c>
      <c r="G5839">
        <v>7.2</v>
      </c>
      <c r="H5839">
        <v>965.702</v>
      </c>
      <c r="I5839">
        <v>37.896000000000001</v>
      </c>
      <c r="J5839">
        <v>792.97299999999996</v>
      </c>
      <c r="K5839">
        <v>762.43</v>
      </c>
    </row>
    <row r="5840" spans="1:11" x14ac:dyDescent="0.3">
      <c r="A5840">
        <v>8</v>
      </c>
      <c r="B5840">
        <v>31</v>
      </c>
      <c r="C5840">
        <v>13</v>
      </c>
      <c r="D5840">
        <v>892</v>
      </c>
      <c r="E5840">
        <v>111</v>
      </c>
      <c r="F5840">
        <v>20</v>
      </c>
      <c r="G5840">
        <v>6.7</v>
      </c>
      <c r="H5840">
        <v>958.15200000000004</v>
      </c>
      <c r="I5840">
        <v>38.606000000000002</v>
      </c>
      <c r="J5840">
        <v>784.43200000000002</v>
      </c>
      <c r="K5840">
        <v>754.27300000000002</v>
      </c>
    </row>
    <row r="5841" spans="1:11" x14ac:dyDescent="0.3">
      <c r="A5841">
        <v>8</v>
      </c>
      <c r="B5841">
        <v>31</v>
      </c>
      <c r="C5841">
        <v>14</v>
      </c>
      <c r="D5841">
        <v>859</v>
      </c>
      <c r="E5841">
        <v>102</v>
      </c>
      <c r="F5841">
        <v>19.399999999999999</v>
      </c>
      <c r="G5841">
        <v>7.2</v>
      </c>
      <c r="H5841">
        <v>819.19200000000001</v>
      </c>
      <c r="I5841">
        <v>34.636000000000003</v>
      </c>
      <c r="J5841">
        <v>679.03599999999994</v>
      </c>
      <c r="K5841">
        <v>653.4</v>
      </c>
    </row>
    <row r="5842" spans="1:11" x14ac:dyDescent="0.3">
      <c r="A5842">
        <v>8</v>
      </c>
      <c r="B5842">
        <v>31</v>
      </c>
      <c r="C5842">
        <v>15</v>
      </c>
      <c r="D5842">
        <v>816</v>
      </c>
      <c r="E5842">
        <v>89</v>
      </c>
      <c r="F5842">
        <v>19.399999999999999</v>
      </c>
      <c r="G5842">
        <v>7.7</v>
      </c>
      <c r="H5842">
        <v>635.08600000000001</v>
      </c>
      <c r="I5842">
        <v>30.565999999999999</v>
      </c>
      <c r="J5842">
        <v>529.36599999999999</v>
      </c>
      <c r="K5842">
        <v>509.505</v>
      </c>
    </row>
    <row r="5843" spans="1:11" x14ac:dyDescent="0.3">
      <c r="A5843">
        <v>8</v>
      </c>
      <c r="B5843">
        <v>31</v>
      </c>
      <c r="C5843">
        <v>16</v>
      </c>
      <c r="D5843">
        <v>716</v>
      </c>
      <c r="E5843">
        <v>69</v>
      </c>
      <c r="F5843">
        <v>18.899999999999999</v>
      </c>
      <c r="G5843">
        <v>10.3</v>
      </c>
      <c r="H5843">
        <v>395.86700000000002</v>
      </c>
      <c r="I5843">
        <v>24.364999999999998</v>
      </c>
      <c r="J5843">
        <v>324.86599999999999</v>
      </c>
      <c r="K5843">
        <v>311.65899999999999</v>
      </c>
    </row>
    <row r="5844" spans="1:11" x14ac:dyDescent="0.3">
      <c r="A5844">
        <v>8</v>
      </c>
      <c r="B5844">
        <v>31</v>
      </c>
      <c r="C5844">
        <v>17</v>
      </c>
      <c r="D5844">
        <v>524</v>
      </c>
      <c r="E5844">
        <v>46</v>
      </c>
      <c r="F5844">
        <v>18.3</v>
      </c>
      <c r="G5844">
        <v>8.8000000000000007</v>
      </c>
      <c r="H5844">
        <v>158.16900000000001</v>
      </c>
      <c r="I5844">
        <v>20.263999999999999</v>
      </c>
      <c r="J5844">
        <v>112.953</v>
      </c>
      <c r="K5844">
        <v>105.139</v>
      </c>
    </row>
    <row r="5845" spans="1:11" x14ac:dyDescent="0.3">
      <c r="A5845">
        <v>8</v>
      </c>
      <c r="B5845">
        <v>31</v>
      </c>
      <c r="C5845">
        <v>18</v>
      </c>
      <c r="D5845">
        <v>106</v>
      </c>
      <c r="E5845">
        <v>19</v>
      </c>
      <c r="F5845">
        <v>15.8</v>
      </c>
      <c r="G5845">
        <v>3.6</v>
      </c>
      <c r="H5845">
        <v>16.888999999999999</v>
      </c>
      <c r="I5845">
        <v>14.893000000000001</v>
      </c>
      <c r="J5845">
        <v>13.904999999999999</v>
      </c>
      <c r="K5845">
        <v>8.0860000000000003</v>
      </c>
    </row>
    <row r="5846" spans="1:11" x14ac:dyDescent="0.3">
      <c r="A5846">
        <v>8</v>
      </c>
      <c r="B5846">
        <v>31</v>
      </c>
      <c r="C5846">
        <v>19</v>
      </c>
      <c r="D5846">
        <v>0</v>
      </c>
      <c r="E5846">
        <v>0</v>
      </c>
      <c r="F5846">
        <v>15.6</v>
      </c>
      <c r="G5846">
        <v>5.5</v>
      </c>
      <c r="H5846">
        <v>0</v>
      </c>
      <c r="I5846">
        <v>15.6</v>
      </c>
      <c r="J5846">
        <v>0</v>
      </c>
      <c r="K5846">
        <v>0</v>
      </c>
    </row>
    <row r="5847" spans="1:11" x14ac:dyDescent="0.3">
      <c r="A5847">
        <v>8</v>
      </c>
      <c r="B5847">
        <v>31</v>
      </c>
      <c r="C5847">
        <v>20</v>
      </c>
      <c r="D5847">
        <v>0</v>
      </c>
      <c r="E5847">
        <v>0</v>
      </c>
      <c r="F5847">
        <v>15.3</v>
      </c>
      <c r="G5847">
        <v>6.6</v>
      </c>
      <c r="H5847">
        <v>0</v>
      </c>
      <c r="I5847">
        <v>15.3</v>
      </c>
      <c r="J5847">
        <v>0</v>
      </c>
      <c r="K5847">
        <v>0</v>
      </c>
    </row>
    <row r="5848" spans="1:11" x14ac:dyDescent="0.3">
      <c r="A5848">
        <v>8</v>
      </c>
      <c r="B5848">
        <v>31</v>
      </c>
      <c r="C5848">
        <v>21</v>
      </c>
      <c r="D5848">
        <v>0</v>
      </c>
      <c r="E5848">
        <v>0</v>
      </c>
      <c r="F5848">
        <v>15</v>
      </c>
      <c r="G5848">
        <v>5.6</v>
      </c>
      <c r="H5848">
        <v>0</v>
      </c>
      <c r="I5848">
        <v>15</v>
      </c>
      <c r="J5848">
        <v>0</v>
      </c>
      <c r="K5848">
        <v>0</v>
      </c>
    </row>
    <row r="5849" spans="1:11" x14ac:dyDescent="0.3">
      <c r="A5849">
        <v>8</v>
      </c>
      <c r="B5849">
        <v>31</v>
      </c>
      <c r="C5849">
        <v>22</v>
      </c>
      <c r="D5849">
        <v>0</v>
      </c>
      <c r="E5849">
        <v>0</v>
      </c>
      <c r="F5849">
        <v>14.7</v>
      </c>
      <c r="G5849">
        <v>4.3</v>
      </c>
      <c r="H5849">
        <v>0</v>
      </c>
      <c r="I5849">
        <v>14.7</v>
      </c>
      <c r="J5849">
        <v>0</v>
      </c>
      <c r="K5849">
        <v>0</v>
      </c>
    </row>
    <row r="5850" spans="1:11" x14ac:dyDescent="0.3">
      <c r="A5850">
        <v>8</v>
      </c>
      <c r="B5850">
        <v>31</v>
      </c>
      <c r="C5850">
        <v>23</v>
      </c>
      <c r="D5850">
        <v>0</v>
      </c>
      <c r="E5850">
        <v>0</v>
      </c>
      <c r="F5850">
        <v>14.4</v>
      </c>
      <c r="G5850">
        <v>3.9</v>
      </c>
      <c r="H5850">
        <v>0</v>
      </c>
      <c r="I5850">
        <v>14.4</v>
      </c>
      <c r="J5850">
        <v>0</v>
      </c>
      <c r="K5850">
        <v>0</v>
      </c>
    </row>
    <row r="5851" spans="1:11" x14ac:dyDescent="0.3">
      <c r="A5851">
        <v>9</v>
      </c>
      <c r="B5851">
        <v>1</v>
      </c>
      <c r="C5851">
        <v>0</v>
      </c>
      <c r="D5851">
        <v>0</v>
      </c>
      <c r="E5851">
        <v>0</v>
      </c>
      <c r="F5851">
        <v>14</v>
      </c>
      <c r="G5851">
        <v>3.3</v>
      </c>
      <c r="H5851">
        <v>0</v>
      </c>
      <c r="I5851">
        <v>14</v>
      </c>
      <c r="J5851">
        <v>0</v>
      </c>
      <c r="K5851">
        <v>0</v>
      </c>
    </row>
    <row r="5852" spans="1:11" x14ac:dyDescent="0.3">
      <c r="A5852">
        <v>9</v>
      </c>
      <c r="B5852">
        <v>1</v>
      </c>
      <c r="C5852">
        <v>1</v>
      </c>
      <c r="D5852">
        <v>0</v>
      </c>
      <c r="E5852">
        <v>0</v>
      </c>
      <c r="F5852">
        <v>13.6</v>
      </c>
      <c r="G5852">
        <v>2.9</v>
      </c>
      <c r="H5852">
        <v>0</v>
      </c>
      <c r="I5852">
        <v>13.6</v>
      </c>
      <c r="J5852">
        <v>0</v>
      </c>
      <c r="K5852">
        <v>0</v>
      </c>
    </row>
    <row r="5853" spans="1:11" x14ac:dyDescent="0.3">
      <c r="A5853">
        <v>9</v>
      </c>
      <c r="B5853">
        <v>1</v>
      </c>
      <c r="C5853">
        <v>2</v>
      </c>
      <c r="D5853">
        <v>0</v>
      </c>
      <c r="E5853">
        <v>0</v>
      </c>
      <c r="F5853">
        <v>13.1</v>
      </c>
      <c r="G5853">
        <v>2.7</v>
      </c>
      <c r="H5853">
        <v>0</v>
      </c>
      <c r="I5853">
        <v>13.1</v>
      </c>
      <c r="J5853">
        <v>0</v>
      </c>
      <c r="K5853">
        <v>0</v>
      </c>
    </row>
    <row r="5854" spans="1:11" x14ac:dyDescent="0.3">
      <c r="A5854">
        <v>9</v>
      </c>
      <c r="B5854">
        <v>1</v>
      </c>
      <c r="C5854">
        <v>3</v>
      </c>
      <c r="D5854">
        <v>0</v>
      </c>
      <c r="E5854">
        <v>0</v>
      </c>
      <c r="F5854">
        <v>13.1</v>
      </c>
      <c r="G5854">
        <v>2.4</v>
      </c>
      <c r="H5854">
        <v>0</v>
      </c>
      <c r="I5854">
        <v>13.1</v>
      </c>
      <c r="J5854">
        <v>0</v>
      </c>
      <c r="K5854">
        <v>0</v>
      </c>
    </row>
    <row r="5855" spans="1:11" x14ac:dyDescent="0.3">
      <c r="A5855">
        <v>9</v>
      </c>
      <c r="B5855">
        <v>1</v>
      </c>
      <c r="C5855">
        <v>4</v>
      </c>
      <c r="D5855">
        <v>0</v>
      </c>
      <c r="E5855">
        <v>0</v>
      </c>
      <c r="F5855">
        <v>12.8</v>
      </c>
      <c r="G5855">
        <v>3.2</v>
      </c>
      <c r="H5855">
        <v>0</v>
      </c>
      <c r="I5855">
        <v>12.8</v>
      </c>
      <c r="J5855">
        <v>0</v>
      </c>
      <c r="K5855">
        <v>0</v>
      </c>
    </row>
    <row r="5856" spans="1:11" x14ac:dyDescent="0.3">
      <c r="A5856">
        <v>9</v>
      </c>
      <c r="B5856">
        <v>1</v>
      </c>
      <c r="C5856">
        <v>5</v>
      </c>
      <c r="D5856">
        <v>0</v>
      </c>
      <c r="E5856">
        <v>4</v>
      </c>
      <c r="F5856">
        <v>13</v>
      </c>
      <c r="G5856">
        <v>1.8</v>
      </c>
      <c r="H5856">
        <v>3.879</v>
      </c>
      <c r="I5856">
        <v>10.718</v>
      </c>
      <c r="J5856">
        <v>3.5030000000000001</v>
      </c>
      <c r="K5856">
        <v>0</v>
      </c>
    </row>
    <row r="5857" spans="1:11" x14ac:dyDescent="0.3">
      <c r="A5857">
        <v>9</v>
      </c>
      <c r="B5857">
        <v>1</v>
      </c>
      <c r="C5857">
        <v>6</v>
      </c>
      <c r="D5857">
        <v>1</v>
      </c>
      <c r="E5857">
        <v>40</v>
      </c>
      <c r="F5857">
        <v>13.9</v>
      </c>
      <c r="G5857">
        <v>0</v>
      </c>
      <c r="H5857">
        <v>38.048000000000002</v>
      </c>
      <c r="I5857">
        <v>11.161</v>
      </c>
      <c r="J5857">
        <v>34.255000000000003</v>
      </c>
      <c r="K5857">
        <v>28.053000000000001</v>
      </c>
    </row>
    <row r="5858" spans="1:11" x14ac:dyDescent="0.3">
      <c r="A5858">
        <v>9</v>
      </c>
      <c r="B5858">
        <v>1</v>
      </c>
      <c r="C5858">
        <v>7</v>
      </c>
      <c r="D5858">
        <v>3</v>
      </c>
      <c r="E5858">
        <v>108</v>
      </c>
      <c r="F5858">
        <v>14.4</v>
      </c>
      <c r="G5858">
        <v>0</v>
      </c>
      <c r="H5858">
        <v>104.199</v>
      </c>
      <c r="I5858">
        <v>16.170000000000002</v>
      </c>
      <c r="J5858">
        <v>92.286000000000001</v>
      </c>
      <c r="K5858">
        <v>84.915000000000006</v>
      </c>
    </row>
    <row r="5859" spans="1:11" x14ac:dyDescent="0.3">
      <c r="A5859">
        <v>9</v>
      </c>
      <c r="B5859">
        <v>1</v>
      </c>
      <c r="C5859">
        <v>8</v>
      </c>
      <c r="D5859">
        <v>412</v>
      </c>
      <c r="E5859">
        <v>154</v>
      </c>
      <c r="F5859">
        <v>16.100000000000001</v>
      </c>
      <c r="G5859">
        <v>2.1</v>
      </c>
      <c r="H5859">
        <v>407.89100000000002</v>
      </c>
      <c r="I5859">
        <v>26.893999999999998</v>
      </c>
      <c r="J5859">
        <v>343.83600000000001</v>
      </c>
      <c r="K5859">
        <v>330.072</v>
      </c>
    </row>
    <row r="5860" spans="1:11" x14ac:dyDescent="0.3">
      <c r="A5860">
        <v>9</v>
      </c>
      <c r="B5860">
        <v>1</v>
      </c>
      <c r="C5860">
        <v>9</v>
      </c>
      <c r="D5860">
        <v>851</v>
      </c>
      <c r="E5860">
        <v>98</v>
      </c>
      <c r="F5860">
        <v>17.8</v>
      </c>
      <c r="G5860">
        <v>3.1</v>
      </c>
      <c r="H5860">
        <v>765.71299999999997</v>
      </c>
      <c r="I5860">
        <v>37.902000000000001</v>
      </c>
      <c r="J5860">
        <v>626.10699999999997</v>
      </c>
      <c r="K5860">
        <v>602.6</v>
      </c>
    </row>
    <row r="5861" spans="1:11" x14ac:dyDescent="0.3">
      <c r="A5861">
        <v>9</v>
      </c>
      <c r="B5861">
        <v>1</v>
      </c>
      <c r="C5861">
        <v>10</v>
      </c>
      <c r="D5861">
        <v>865</v>
      </c>
      <c r="E5861">
        <v>108</v>
      </c>
      <c r="F5861">
        <v>20.6</v>
      </c>
      <c r="G5861">
        <v>2.6</v>
      </c>
      <c r="H5861">
        <v>902.24</v>
      </c>
      <c r="I5861">
        <v>46.573999999999998</v>
      </c>
      <c r="J5861">
        <v>716.76</v>
      </c>
      <c r="K5861">
        <v>689.548</v>
      </c>
    </row>
    <row r="5862" spans="1:11" x14ac:dyDescent="0.3">
      <c r="A5862">
        <v>9</v>
      </c>
      <c r="B5862">
        <v>1</v>
      </c>
      <c r="C5862">
        <v>11</v>
      </c>
      <c r="D5862">
        <v>907</v>
      </c>
      <c r="E5862">
        <v>114</v>
      </c>
      <c r="F5862">
        <v>22.2</v>
      </c>
      <c r="G5862">
        <v>3.6</v>
      </c>
      <c r="H5862">
        <v>1013.72</v>
      </c>
      <c r="I5862">
        <v>48.737000000000002</v>
      </c>
      <c r="J5862">
        <v>799.27800000000002</v>
      </c>
      <c r="K5862">
        <v>768.45100000000002</v>
      </c>
    </row>
    <row r="5863" spans="1:11" x14ac:dyDescent="0.3">
      <c r="A5863">
        <v>9</v>
      </c>
      <c r="B5863">
        <v>1</v>
      </c>
      <c r="C5863">
        <v>12</v>
      </c>
      <c r="D5863">
        <v>902</v>
      </c>
      <c r="E5863">
        <v>115</v>
      </c>
      <c r="F5863">
        <v>21.1</v>
      </c>
      <c r="G5863">
        <v>6.7</v>
      </c>
      <c r="H5863">
        <v>1019.123</v>
      </c>
      <c r="I5863">
        <v>40.947000000000003</v>
      </c>
      <c r="J5863">
        <v>827.47500000000002</v>
      </c>
      <c r="K5863">
        <v>795.35900000000004</v>
      </c>
    </row>
    <row r="5864" spans="1:11" x14ac:dyDescent="0.3">
      <c r="A5864">
        <v>9</v>
      </c>
      <c r="B5864">
        <v>1</v>
      </c>
      <c r="C5864">
        <v>13</v>
      </c>
      <c r="D5864">
        <v>898</v>
      </c>
      <c r="E5864">
        <v>111</v>
      </c>
      <c r="F5864">
        <v>20.6</v>
      </c>
      <c r="G5864">
        <v>9.3000000000000007</v>
      </c>
      <c r="H5864">
        <v>962.245</v>
      </c>
      <c r="I5864">
        <v>35.789000000000001</v>
      </c>
      <c r="J5864">
        <v>795.92600000000004</v>
      </c>
      <c r="K5864">
        <v>765.25</v>
      </c>
    </row>
    <row r="5865" spans="1:11" x14ac:dyDescent="0.3">
      <c r="A5865">
        <v>9</v>
      </c>
      <c r="B5865">
        <v>1</v>
      </c>
      <c r="C5865">
        <v>14</v>
      </c>
      <c r="D5865">
        <v>875</v>
      </c>
      <c r="E5865">
        <v>102</v>
      </c>
      <c r="F5865">
        <v>19.399999999999999</v>
      </c>
      <c r="G5865">
        <v>9.8000000000000007</v>
      </c>
      <c r="H5865">
        <v>830.38300000000004</v>
      </c>
      <c r="I5865">
        <v>31.989000000000001</v>
      </c>
      <c r="J5865">
        <v>694.86</v>
      </c>
      <c r="K5865">
        <v>668.56899999999996</v>
      </c>
    </row>
    <row r="5866" spans="1:11" x14ac:dyDescent="0.3">
      <c r="A5866">
        <v>9</v>
      </c>
      <c r="B5866">
        <v>1</v>
      </c>
      <c r="C5866">
        <v>15</v>
      </c>
      <c r="D5866">
        <v>793</v>
      </c>
      <c r="E5866">
        <v>82</v>
      </c>
      <c r="F5866">
        <v>18.3</v>
      </c>
      <c r="G5866">
        <v>10.3</v>
      </c>
      <c r="H5866">
        <v>610.32799999999997</v>
      </c>
      <c r="I5866">
        <v>27.091999999999999</v>
      </c>
      <c r="J5866">
        <v>514.85699999999997</v>
      </c>
      <c r="K5866">
        <v>495.51499999999999</v>
      </c>
    </row>
    <row r="5867" spans="1:11" x14ac:dyDescent="0.3">
      <c r="A5867">
        <v>9</v>
      </c>
      <c r="B5867">
        <v>1</v>
      </c>
      <c r="C5867">
        <v>16</v>
      </c>
      <c r="D5867">
        <v>682</v>
      </c>
      <c r="E5867">
        <v>66</v>
      </c>
      <c r="F5867">
        <v>18.3</v>
      </c>
      <c r="G5867">
        <v>8.8000000000000007</v>
      </c>
      <c r="H5867">
        <v>375.34500000000003</v>
      </c>
      <c r="I5867">
        <v>24.036999999999999</v>
      </c>
      <c r="J5867">
        <v>308.07799999999997</v>
      </c>
      <c r="K5867">
        <v>295.35399999999998</v>
      </c>
    </row>
    <row r="5868" spans="1:11" x14ac:dyDescent="0.3">
      <c r="A5868">
        <v>9</v>
      </c>
      <c r="B5868">
        <v>1</v>
      </c>
      <c r="C5868">
        <v>17</v>
      </c>
      <c r="D5868">
        <v>443</v>
      </c>
      <c r="E5868">
        <v>50</v>
      </c>
      <c r="F5868">
        <v>16.7</v>
      </c>
      <c r="G5868">
        <v>7.7</v>
      </c>
      <c r="H5868">
        <v>143.53700000000001</v>
      </c>
      <c r="I5868">
        <v>18.565000000000001</v>
      </c>
      <c r="J5868">
        <v>104.566</v>
      </c>
      <c r="K5868">
        <v>96.933000000000007</v>
      </c>
    </row>
    <row r="5869" spans="1:11" x14ac:dyDescent="0.3">
      <c r="A5869">
        <v>9</v>
      </c>
      <c r="B5869">
        <v>1</v>
      </c>
      <c r="C5869">
        <v>18</v>
      </c>
      <c r="D5869">
        <v>84</v>
      </c>
      <c r="E5869">
        <v>19</v>
      </c>
      <c r="F5869">
        <v>15</v>
      </c>
      <c r="G5869">
        <v>6.2</v>
      </c>
      <c r="H5869">
        <v>16.608000000000001</v>
      </c>
      <c r="I5869">
        <v>14.202999999999999</v>
      </c>
      <c r="J5869">
        <v>13.930999999999999</v>
      </c>
      <c r="K5869">
        <v>8.1120000000000001</v>
      </c>
    </row>
    <row r="5870" spans="1:11" x14ac:dyDescent="0.3">
      <c r="A5870">
        <v>9</v>
      </c>
      <c r="B5870">
        <v>1</v>
      </c>
      <c r="C5870">
        <v>19</v>
      </c>
      <c r="D5870">
        <v>0</v>
      </c>
      <c r="E5870">
        <v>0</v>
      </c>
      <c r="F5870">
        <v>13.9</v>
      </c>
      <c r="G5870">
        <v>2.6</v>
      </c>
      <c r="H5870">
        <v>0</v>
      </c>
      <c r="I5870">
        <v>13.9</v>
      </c>
      <c r="J5870">
        <v>0</v>
      </c>
      <c r="K5870">
        <v>0</v>
      </c>
    </row>
    <row r="5871" spans="1:11" x14ac:dyDescent="0.3">
      <c r="A5871">
        <v>9</v>
      </c>
      <c r="B5871">
        <v>1</v>
      </c>
      <c r="C5871">
        <v>20</v>
      </c>
      <c r="D5871">
        <v>0</v>
      </c>
      <c r="E5871">
        <v>0</v>
      </c>
      <c r="F5871">
        <v>13.3</v>
      </c>
      <c r="G5871">
        <v>4.5999999999999996</v>
      </c>
      <c r="H5871">
        <v>0</v>
      </c>
      <c r="I5871">
        <v>13.3</v>
      </c>
      <c r="J5871">
        <v>0</v>
      </c>
      <c r="K5871">
        <v>0</v>
      </c>
    </row>
    <row r="5872" spans="1:11" x14ac:dyDescent="0.3">
      <c r="A5872">
        <v>9</v>
      </c>
      <c r="B5872">
        <v>1</v>
      </c>
      <c r="C5872">
        <v>21</v>
      </c>
      <c r="D5872">
        <v>0</v>
      </c>
      <c r="E5872">
        <v>0</v>
      </c>
      <c r="F5872">
        <v>12.8</v>
      </c>
      <c r="G5872">
        <v>4.5999999999999996</v>
      </c>
      <c r="H5872">
        <v>0</v>
      </c>
      <c r="I5872">
        <v>12.8</v>
      </c>
      <c r="J5872">
        <v>0</v>
      </c>
      <c r="K5872">
        <v>0</v>
      </c>
    </row>
    <row r="5873" spans="1:11" x14ac:dyDescent="0.3">
      <c r="A5873">
        <v>9</v>
      </c>
      <c r="B5873">
        <v>1</v>
      </c>
      <c r="C5873">
        <v>22</v>
      </c>
      <c r="D5873">
        <v>0</v>
      </c>
      <c r="E5873">
        <v>0</v>
      </c>
      <c r="F5873">
        <v>12.8</v>
      </c>
      <c r="G5873">
        <v>4.0999999999999996</v>
      </c>
      <c r="H5873">
        <v>0</v>
      </c>
      <c r="I5873">
        <v>12.8</v>
      </c>
      <c r="J5873">
        <v>0</v>
      </c>
      <c r="K5873">
        <v>0</v>
      </c>
    </row>
    <row r="5874" spans="1:11" x14ac:dyDescent="0.3">
      <c r="A5874">
        <v>9</v>
      </c>
      <c r="B5874">
        <v>1</v>
      </c>
      <c r="C5874">
        <v>23</v>
      </c>
      <c r="D5874">
        <v>0</v>
      </c>
      <c r="E5874">
        <v>0</v>
      </c>
      <c r="F5874">
        <v>12.2</v>
      </c>
      <c r="G5874">
        <v>4.0999999999999996</v>
      </c>
      <c r="H5874">
        <v>0</v>
      </c>
      <c r="I5874">
        <v>12.2</v>
      </c>
      <c r="J5874">
        <v>0</v>
      </c>
      <c r="K5874">
        <v>0</v>
      </c>
    </row>
    <row r="5875" spans="1:11" x14ac:dyDescent="0.3">
      <c r="A5875">
        <v>9</v>
      </c>
      <c r="B5875">
        <v>2</v>
      </c>
      <c r="C5875">
        <v>0</v>
      </c>
      <c r="D5875">
        <v>0</v>
      </c>
      <c r="E5875">
        <v>0</v>
      </c>
      <c r="F5875">
        <v>12.2</v>
      </c>
      <c r="G5875">
        <v>5.2</v>
      </c>
      <c r="H5875">
        <v>0</v>
      </c>
      <c r="I5875">
        <v>12.2</v>
      </c>
      <c r="J5875">
        <v>0</v>
      </c>
      <c r="K5875">
        <v>0</v>
      </c>
    </row>
    <row r="5876" spans="1:11" x14ac:dyDescent="0.3">
      <c r="A5876">
        <v>9</v>
      </c>
      <c r="B5876">
        <v>2</v>
      </c>
      <c r="C5876">
        <v>1</v>
      </c>
      <c r="D5876">
        <v>0</v>
      </c>
      <c r="E5876">
        <v>0</v>
      </c>
      <c r="F5876">
        <v>11.7</v>
      </c>
      <c r="G5876">
        <v>4.0999999999999996</v>
      </c>
      <c r="H5876">
        <v>0</v>
      </c>
      <c r="I5876">
        <v>11.7</v>
      </c>
      <c r="J5876">
        <v>0</v>
      </c>
      <c r="K5876">
        <v>0</v>
      </c>
    </row>
    <row r="5877" spans="1:11" x14ac:dyDescent="0.3">
      <c r="A5877">
        <v>9</v>
      </c>
      <c r="B5877">
        <v>2</v>
      </c>
      <c r="C5877">
        <v>2</v>
      </c>
      <c r="D5877">
        <v>0</v>
      </c>
      <c r="E5877">
        <v>0</v>
      </c>
      <c r="F5877">
        <v>11.7</v>
      </c>
      <c r="G5877">
        <v>3.6</v>
      </c>
      <c r="H5877">
        <v>0</v>
      </c>
      <c r="I5877">
        <v>11.7</v>
      </c>
      <c r="J5877">
        <v>0</v>
      </c>
      <c r="K5877">
        <v>0</v>
      </c>
    </row>
    <row r="5878" spans="1:11" x14ac:dyDescent="0.3">
      <c r="A5878">
        <v>9</v>
      </c>
      <c r="B5878">
        <v>2</v>
      </c>
      <c r="C5878">
        <v>3</v>
      </c>
      <c r="D5878">
        <v>0</v>
      </c>
      <c r="E5878">
        <v>0</v>
      </c>
      <c r="F5878">
        <v>11.1</v>
      </c>
      <c r="G5878">
        <v>3.1</v>
      </c>
      <c r="H5878">
        <v>0</v>
      </c>
      <c r="I5878">
        <v>11.1</v>
      </c>
      <c r="J5878">
        <v>0</v>
      </c>
      <c r="K5878">
        <v>0</v>
      </c>
    </row>
    <row r="5879" spans="1:11" x14ac:dyDescent="0.3">
      <c r="A5879">
        <v>9</v>
      </c>
      <c r="B5879">
        <v>2</v>
      </c>
      <c r="C5879">
        <v>4</v>
      </c>
      <c r="D5879">
        <v>0</v>
      </c>
      <c r="E5879">
        <v>0</v>
      </c>
      <c r="F5879">
        <v>11.1</v>
      </c>
      <c r="G5879">
        <v>1</v>
      </c>
      <c r="H5879">
        <v>0</v>
      </c>
      <c r="I5879">
        <v>11.1</v>
      </c>
      <c r="J5879">
        <v>0</v>
      </c>
      <c r="K5879">
        <v>0</v>
      </c>
    </row>
    <row r="5880" spans="1:11" x14ac:dyDescent="0.3">
      <c r="A5880">
        <v>9</v>
      </c>
      <c r="B5880">
        <v>2</v>
      </c>
      <c r="C5880">
        <v>5</v>
      </c>
      <c r="D5880">
        <v>5</v>
      </c>
      <c r="E5880">
        <v>6</v>
      </c>
      <c r="F5880">
        <v>10.6</v>
      </c>
      <c r="G5880">
        <v>1</v>
      </c>
      <c r="H5880">
        <v>5.819</v>
      </c>
      <c r="I5880">
        <v>7.87</v>
      </c>
      <c r="J5880">
        <v>5.3040000000000003</v>
      </c>
      <c r="K5880">
        <v>0</v>
      </c>
    </row>
    <row r="5881" spans="1:11" x14ac:dyDescent="0.3">
      <c r="A5881">
        <v>9</v>
      </c>
      <c r="B5881">
        <v>2</v>
      </c>
      <c r="C5881">
        <v>6</v>
      </c>
      <c r="D5881">
        <v>253</v>
      </c>
      <c r="E5881">
        <v>47</v>
      </c>
      <c r="F5881">
        <v>12.8</v>
      </c>
      <c r="G5881">
        <v>2.1</v>
      </c>
      <c r="H5881">
        <v>78.787999999999997</v>
      </c>
      <c r="I5881">
        <v>12.944000000000001</v>
      </c>
      <c r="J5881">
        <v>57.82</v>
      </c>
      <c r="K5881">
        <v>51.156999999999996</v>
      </c>
    </row>
    <row r="5882" spans="1:11" x14ac:dyDescent="0.3">
      <c r="A5882">
        <v>9</v>
      </c>
      <c r="B5882">
        <v>2</v>
      </c>
      <c r="C5882">
        <v>7</v>
      </c>
      <c r="D5882">
        <v>465</v>
      </c>
      <c r="E5882">
        <v>106</v>
      </c>
      <c r="F5882">
        <v>14.4</v>
      </c>
      <c r="G5882">
        <v>0</v>
      </c>
      <c r="H5882">
        <v>282.67700000000002</v>
      </c>
      <c r="I5882">
        <v>25.39</v>
      </c>
      <c r="J5882">
        <v>228.495</v>
      </c>
      <c r="K5882">
        <v>217.93100000000001</v>
      </c>
    </row>
    <row r="5883" spans="1:11" x14ac:dyDescent="0.3">
      <c r="A5883">
        <v>9</v>
      </c>
      <c r="B5883">
        <v>2</v>
      </c>
      <c r="C5883">
        <v>8</v>
      </c>
      <c r="D5883">
        <v>688</v>
      </c>
      <c r="E5883">
        <v>117</v>
      </c>
      <c r="F5883">
        <v>16.100000000000001</v>
      </c>
      <c r="G5883">
        <v>2.6</v>
      </c>
      <c r="H5883">
        <v>535.62</v>
      </c>
      <c r="I5883">
        <v>30.54</v>
      </c>
      <c r="J5883">
        <v>444.06299999999999</v>
      </c>
      <c r="K5883">
        <v>427.15</v>
      </c>
    </row>
    <row r="5884" spans="1:11" x14ac:dyDescent="0.3">
      <c r="A5884">
        <v>9</v>
      </c>
      <c r="B5884">
        <v>2</v>
      </c>
      <c r="C5884">
        <v>9</v>
      </c>
      <c r="D5884">
        <v>768</v>
      </c>
      <c r="E5884">
        <v>138</v>
      </c>
      <c r="F5884">
        <v>17.8</v>
      </c>
      <c r="G5884">
        <v>3.1</v>
      </c>
      <c r="H5884">
        <v>747.447</v>
      </c>
      <c r="I5884">
        <v>37.847000000000001</v>
      </c>
      <c r="J5884">
        <v>611.48400000000004</v>
      </c>
      <c r="K5884">
        <v>588.54899999999998</v>
      </c>
    </row>
    <row r="5885" spans="1:11" x14ac:dyDescent="0.3">
      <c r="A5885">
        <v>9</v>
      </c>
      <c r="B5885">
        <v>2</v>
      </c>
      <c r="C5885">
        <v>10</v>
      </c>
      <c r="D5885">
        <v>818</v>
      </c>
      <c r="E5885">
        <v>152</v>
      </c>
      <c r="F5885">
        <v>18.899999999999999</v>
      </c>
      <c r="G5885">
        <v>3.6</v>
      </c>
      <c r="H5885">
        <v>911.91200000000003</v>
      </c>
      <c r="I5885">
        <v>42.656999999999996</v>
      </c>
      <c r="J5885">
        <v>735.21900000000005</v>
      </c>
      <c r="K5885">
        <v>707.21900000000005</v>
      </c>
    </row>
    <row r="5886" spans="1:11" x14ac:dyDescent="0.3">
      <c r="A5886">
        <v>9</v>
      </c>
      <c r="B5886">
        <v>2</v>
      </c>
      <c r="C5886">
        <v>11</v>
      </c>
      <c r="D5886">
        <v>842</v>
      </c>
      <c r="E5886">
        <v>160</v>
      </c>
      <c r="F5886">
        <v>21.1</v>
      </c>
      <c r="G5886">
        <v>5.7</v>
      </c>
      <c r="H5886">
        <v>1005.729</v>
      </c>
      <c r="I5886">
        <v>42.52</v>
      </c>
      <c r="J5886">
        <v>811.8</v>
      </c>
      <c r="K5886">
        <v>780.404</v>
      </c>
    </row>
    <row r="5887" spans="1:11" x14ac:dyDescent="0.3">
      <c r="A5887">
        <v>9</v>
      </c>
      <c r="B5887">
        <v>2</v>
      </c>
      <c r="C5887">
        <v>12</v>
      </c>
      <c r="D5887">
        <v>844</v>
      </c>
      <c r="E5887">
        <v>161</v>
      </c>
      <c r="F5887">
        <v>21.7</v>
      </c>
      <c r="G5887">
        <v>7.2</v>
      </c>
      <c r="H5887">
        <v>1017.326</v>
      </c>
      <c r="I5887">
        <v>40.637999999999998</v>
      </c>
      <c r="J5887">
        <v>826.96100000000001</v>
      </c>
      <c r="K5887">
        <v>794.86900000000003</v>
      </c>
    </row>
    <row r="5888" spans="1:11" x14ac:dyDescent="0.3">
      <c r="A5888">
        <v>9</v>
      </c>
      <c r="B5888">
        <v>2</v>
      </c>
      <c r="C5888">
        <v>13</v>
      </c>
      <c r="D5888">
        <v>833</v>
      </c>
      <c r="E5888">
        <v>155</v>
      </c>
      <c r="F5888">
        <v>21.1</v>
      </c>
      <c r="G5888">
        <v>8.1999999999999993</v>
      </c>
      <c r="H5888">
        <v>953.44799999999998</v>
      </c>
      <c r="I5888">
        <v>37.46</v>
      </c>
      <c r="J5888">
        <v>783.86599999999999</v>
      </c>
      <c r="K5888">
        <v>753.73199999999997</v>
      </c>
    </row>
    <row r="5889" spans="1:11" x14ac:dyDescent="0.3">
      <c r="A5889">
        <v>9</v>
      </c>
      <c r="B5889">
        <v>2</v>
      </c>
      <c r="C5889">
        <v>14</v>
      </c>
      <c r="D5889">
        <v>795</v>
      </c>
      <c r="E5889">
        <v>143</v>
      </c>
      <c r="F5889">
        <v>20.6</v>
      </c>
      <c r="G5889">
        <v>9.8000000000000007</v>
      </c>
      <c r="H5889">
        <v>811.18399999999997</v>
      </c>
      <c r="I5889">
        <v>32.908999999999999</v>
      </c>
      <c r="J5889">
        <v>676.64200000000005</v>
      </c>
      <c r="K5889">
        <v>651.10500000000002</v>
      </c>
    </row>
    <row r="5890" spans="1:11" x14ac:dyDescent="0.3">
      <c r="A5890">
        <v>9</v>
      </c>
      <c r="B5890">
        <v>2</v>
      </c>
      <c r="C5890">
        <v>15</v>
      </c>
      <c r="D5890">
        <v>732</v>
      </c>
      <c r="E5890">
        <v>123</v>
      </c>
      <c r="F5890">
        <v>18.899999999999999</v>
      </c>
      <c r="G5890">
        <v>10.3</v>
      </c>
      <c r="H5890">
        <v>613.32299999999998</v>
      </c>
      <c r="I5890">
        <v>27.727</v>
      </c>
      <c r="J5890">
        <v>516.64400000000001</v>
      </c>
      <c r="K5890">
        <v>497.238</v>
      </c>
    </row>
    <row r="5891" spans="1:11" x14ac:dyDescent="0.3">
      <c r="A5891">
        <v>9</v>
      </c>
      <c r="B5891">
        <v>2</v>
      </c>
      <c r="C5891">
        <v>16</v>
      </c>
      <c r="D5891">
        <v>616</v>
      </c>
      <c r="E5891">
        <v>95</v>
      </c>
      <c r="F5891">
        <v>17.2</v>
      </c>
      <c r="G5891">
        <v>8.8000000000000007</v>
      </c>
      <c r="H5891">
        <v>374.53699999999998</v>
      </c>
      <c r="I5891">
        <v>22.911000000000001</v>
      </c>
      <c r="J5891">
        <v>309.95499999999998</v>
      </c>
      <c r="K5891">
        <v>297.178</v>
      </c>
    </row>
    <row r="5892" spans="1:11" x14ac:dyDescent="0.3">
      <c r="A5892">
        <v>9</v>
      </c>
      <c r="B5892">
        <v>2</v>
      </c>
      <c r="C5892">
        <v>17</v>
      </c>
      <c r="D5892">
        <v>379</v>
      </c>
      <c r="E5892">
        <v>60</v>
      </c>
      <c r="F5892">
        <v>15</v>
      </c>
      <c r="G5892">
        <v>9.8000000000000007</v>
      </c>
      <c r="H5892">
        <v>137.887</v>
      </c>
      <c r="I5892">
        <v>16.437999999999999</v>
      </c>
      <c r="J5892">
        <v>103.39700000000001</v>
      </c>
      <c r="K5892">
        <v>95.789000000000001</v>
      </c>
    </row>
    <row r="5893" spans="1:11" x14ac:dyDescent="0.3">
      <c r="A5893">
        <v>9</v>
      </c>
      <c r="B5893">
        <v>2</v>
      </c>
      <c r="C5893">
        <v>18</v>
      </c>
      <c r="D5893">
        <v>37</v>
      </c>
      <c r="E5893">
        <v>20</v>
      </c>
      <c r="F5893">
        <v>13.9</v>
      </c>
      <c r="G5893">
        <v>7.7</v>
      </c>
      <c r="H5893">
        <v>18.477</v>
      </c>
      <c r="I5893">
        <v>13.196</v>
      </c>
      <c r="J5893">
        <v>16.155999999999999</v>
      </c>
      <c r="K5893">
        <v>10.295999999999999</v>
      </c>
    </row>
    <row r="5894" spans="1:11" x14ac:dyDescent="0.3">
      <c r="A5894">
        <v>9</v>
      </c>
      <c r="B5894">
        <v>2</v>
      </c>
      <c r="C5894">
        <v>19</v>
      </c>
      <c r="D5894">
        <v>0</v>
      </c>
      <c r="E5894">
        <v>0</v>
      </c>
      <c r="F5894">
        <v>13.3</v>
      </c>
      <c r="G5894">
        <v>8.1999999999999993</v>
      </c>
      <c r="H5894">
        <v>0</v>
      </c>
      <c r="I5894">
        <v>13.3</v>
      </c>
      <c r="J5894">
        <v>0</v>
      </c>
      <c r="K5894">
        <v>0</v>
      </c>
    </row>
    <row r="5895" spans="1:11" x14ac:dyDescent="0.3">
      <c r="A5895">
        <v>9</v>
      </c>
      <c r="B5895">
        <v>2</v>
      </c>
      <c r="C5895">
        <v>20</v>
      </c>
      <c r="D5895">
        <v>0</v>
      </c>
      <c r="E5895">
        <v>0</v>
      </c>
      <c r="F5895">
        <v>12.8</v>
      </c>
      <c r="G5895">
        <v>4.0999999999999996</v>
      </c>
      <c r="H5895">
        <v>0</v>
      </c>
      <c r="I5895">
        <v>12.8</v>
      </c>
      <c r="J5895">
        <v>0</v>
      </c>
      <c r="K5895">
        <v>0</v>
      </c>
    </row>
    <row r="5896" spans="1:11" x14ac:dyDescent="0.3">
      <c r="A5896">
        <v>9</v>
      </c>
      <c r="B5896">
        <v>2</v>
      </c>
      <c r="C5896">
        <v>21</v>
      </c>
      <c r="D5896">
        <v>0</v>
      </c>
      <c r="E5896">
        <v>0</v>
      </c>
      <c r="F5896">
        <v>12.8</v>
      </c>
      <c r="G5896">
        <v>3.6</v>
      </c>
      <c r="H5896">
        <v>0</v>
      </c>
      <c r="I5896">
        <v>12.8</v>
      </c>
      <c r="J5896">
        <v>0</v>
      </c>
      <c r="K5896">
        <v>0</v>
      </c>
    </row>
    <row r="5897" spans="1:11" x14ac:dyDescent="0.3">
      <c r="A5897">
        <v>9</v>
      </c>
      <c r="B5897">
        <v>2</v>
      </c>
      <c r="C5897">
        <v>22</v>
      </c>
      <c r="D5897">
        <v>0</v>
      </c>
      <c r="E5897">
        <v>0</v>
      </c>
      <c r="F5897">
        <v>12.2</v>
      </c>
      <c r="G5897">
        <v>3.1</v>
      </c>
      <c r="H5897">
        <v>0</v>
      </c>
      <c r="I5897">
        <v>12.2</v>
      </c>
      <c r="J5897">
        <v>0</v>
      </c>
      <c r="K5897">
        <v>0</v>
      </c>
    </row>
    <row r="5898" spans="1:11" x14ac:dyDescent="0.3">
      <c r="A5898">
        <v>9</v>
      </c>
      <c r="B5898">
        <v>2</v>
      </c>
      <c r="C5898">
        <v>23</v>
      </c>
      <c r="D5898">
        <v>0</v>
      </c>
      <c r="E5898">
        <v>0</v>
      </c>
      <c r="F5898">
        <v>12.2</v>
      </c>
      <c r="G5898">
        <v>3.1</v>
      </c>
      <c r="H5898">
        <v>0</v>
      </c>
      <c r="I5898">
        <v>12.2</v>
      </c>
      <c r="J5898">
        <v>0</v>
      </c>
      <c r="K5898">
        <v>0</v>
      </c>
    </row>
    <row r="5899" spans="1:11" x14ac:dyDescent="0.3">
      <c r="A5899">
        <v>9</v>
      </c>
      <c r="B5899">
        <v>3</v>
      </c>
      <c r="C5899">
        <v>0</v>
      </c>
      <c r="D5899">
        <v>0</v>
      </c>
      <c r="E5899">
        <v>0</v>
      </c>
      <c r="F5899">
        <v>11.7</v>
      </c>
      <c r="G5899">
        <v>4.5999999999999996</v>
      </c>
      <c r="H5899">
        <v>0</v>
      </c>
      <c r="I5899">
        <v>11.7</v>
      </c>
      <c r="J5899">
        <v>0</v>
      </c>
      <c r="K5899">
        <v>0</v>
      </c>
    </row>
    <row r="5900" spans="1:11" x14ac:dyDescent="0.3">
      <c r="A5900">
        <v>9</v>
      </c>
      <c r="B5900">
        <v>3</v>
      </c>
      <c r="C5900">
        <v>1</v>
      </c>
      <c r="D5900">
        <v>0</v>
      </c>
      <c r="E5900">
        <v>0</v>
      </c>
      <c r="F5900">
        <v>11.7</v>
      </c>
      <c r="G5900">
        <v>5.2</v>
      </c>
      <c r="H5900">
        <v>0</v>
      </c>
      <c r="I5900">
        <v>11.7</v>
      </c>
      <c r="J5900">
        <v>0</v>
      </c>
      <c r="K5900">
        <v>0</v>
      </c>
    </row>
    <row r="5901" spans="1:11" x14ac:dyDescent="0.3">
      <c r="A5901">
        <v>9</v>
      </c>
      <c r="B5901">
        <v>3</v>
      </c>
      <c r="C5901">
        <v>2</v>
      </c>
      <c r="D5901">
        <v>0</v>
      </c>
      <c r="E5901">
        <v>0</v>
      </c>
      <c r="F5901">
        <v>11.1</v>
      </c>
      <c r="G5901">
        <v>3.6</v>
      </c>
      <c r="H5901">
        <v>0</v>
      </c>
      <c r="I5901">
        <v>11.1</v>
      </c>
      <c r="J5901">
        <v>0</v>
      </c>
      <c r="K5901">
        <v>0</v>
      </c>
    </row>
    <row r="5902" spans="1:11" x14ac:dyDescent="0.3">
      <c r="A5902">
        <v>9</v>
      </c>
      <c r="B5902">
        <v>3</v>
      </c>
      <c r="C5902">
        <v>3</v>
      </c>
      <c r="D5902">
        <v>0</v>
      </c>
      <c r="E5902">
        <v>0</v>
      </c>
      <c r="F5902">
        <v>11.7</v>
      </c>
      <c r="G5902">
        <v>4.0999999999999996</v>
      </c>
      <c r="H5902">
        <v>0</v>
      </c>
      <c r="I5902">
        <v>11.7</v>
      </c>
      <c r="J5902">
        <v>0</v>
      </c>
      <c r="K5902">
        <v>0</v>
      </c>
    </row>
    <row r="5903" spans="1:11" x14ac:dyDescent="0.3">
      <c r="A5903">
        <v>9</v>
      </c>
      <c r="B5903">
        <v>3</v>
      </c>
      <c r="C5903">
        <v>4</v>
      </c>
      <c r="D5903">
        <v>0</v>
      </c>
      <c r="E5903">
        <v>0</v>
      </c>
      <c r="F5903">
        <v>11.7</v>
      </c>
      <c r="G5903">
        <v>4.0999999999999996</v>
      </c>
      <c r="H5903">
        <v>0</v>
      </c>
      <c r="I5903">
        <v>11.7</v>
      </c>
      <c r="J5903">
        <v>0</v>
      </c>
      <c r="K5903">
        <v>0</v>
      </c>
    </row>
    <row r="5904" spans="1:11" x14ac:dyDescent="0.3">
      <c r="A5904">
        <v>9</v>
      </c>
      <c r="B5904">
        <v>3</v>
      </c>
      <c r="C5904">
        <v>5</v>
      </c>
      <c r="D5904">
        <v>0</v>
      </c>
      <c r="E5904">
        <v>6</v>
      </c>
      <c r="F5904">
        <v>11.7</v>
      </c>
      <c r="G5904">
        <v>3.6</v>
      </c>
      <c r="H5904">
        <v>5.819</v>
      </c>
      <c r="I5904">
        <v>9.9329999999999998</v>
      </c>
      <c r="J5904">
        <v>5.2679999999999998</v>
      </c>
      <c r="K5904">
        <v>0</v>
      </c>
    </row>
    <row r="5905" spans="1:11" x14ac:dyDescent="0.3">
      <c r="A5905">
        <v>9</v>
      </c>
      <c r="B5905">
        <v>3</v>
      </c>
      <c r="C5905">
        <v>6</v>
      </c>
      <c r="D5905">
        <v>0</v>
      </c>
      <c r="E5905">
        <v>41</v>
      </c>
      <c r="F5905">
        <v>12.2</v>
      </c>
      <c r="G5905">
        <v>2.6</v>
      </c>
      <c r="H5905">
        <v>38.848999999999997</v>
      </c>
      <c r="I5905">
        <v>11.156000000000001</v>
      </c>
      <c r="J5905">
        <v>35.029000000000003</v>
      </c>
      <c r="K5905">
        <v>28.812999999999999</v>
      </c>
    </row>
    <row r="5906" spans="1:11" x14ac:dyDescent="0.3">
      <c r="A5906">
        <v>9</v>
      </c>
      <c r="B5906">
        <v>3</v>
      </c>
      <c r="C5906">
        <v>7</v>
      </c>
      <c r="D5906">
        <v>4</v>
      </c>
      <c r="E5906">
        <v>113</v>
      </c>
      <c r="F5906">
        <v>12.8</v>
      </c>
      <c r="G5906">
        <v>3.1</v>
      </c>
      <c r="H5906">
        <v>109.5</v>
      </c>
      <c r="I5906">
        <v>13.954000000000001</v>
      </c>
      <c r="J5906">
        <v>97.683000000000007</v>
      </c>
      <c r="K5906">
        <v>90.197999999999993</v>
      </c>
    </row>
    <row r="5907" spans="1:11" x14ac:dyDescent="0.3">
      <c r="A5907">
        <v>9</v>
      </c>
      <c r="B5907">
        <v>3</v>
      </c>
      <c r="C5907">
        <v>8</v>
      </c>
      <c r="D5907">
        <v>4</v>
      </c>
      <c r="E5907">
        <v>159</v>
      </c>
      <c r="F5907">
        <v>13.3</v>
      </c>
      <c r="G5907">
        <v>2.1</v>
      </c>
      <c r="H5907">
        <v>155.07</v>
      </c>
      <c r="I5907">
        <v>16.366</v>
      </c>
      <c r="J5907">
        <v>137.34299999999999</v>
      </c>
      <c r="K5907">
        <v>128.98599999999999</v>
      </c>
    </row>
    <row r="5908" spans="1:11" x14ac:dyDescent="0.3">
      <c r="A5908">
        <v>9</v>
      </c>
      <c r="B5908">
        <v>3</v>
      </c>
      <c r="C5908">
        <v>9</v>
      </c>
      <c r="D5908">
        <v>583</v>
      </c>
      <c r="E5908">
        <v>225</v>
      </c>
      <c r="F5908">
        <v>16.100000000000001</v>
      </c>
      <c r="G5908">
        <v>2.6</v>
      </c>
      <c r="H5908">
        <v>694.17600000000004</v>
      </c>
      <c r="I5908">
        <v>34.445999999999998</v>
      </c>
      <c r="J5908">
        <v>575.38900000000001</v>
      </c>
      <c r="K5908">
        <v>553.83299999999997</v>
      </c>
    </row>
    <row r="5909" spans="1:11" x14ac:dyDescent="0.3">
      <c r="A5909">
        <v>9</v>
      </c>
      <c r="B5909">
        <v>3</v>
      </c>
      <c r="C5909">
        <v>10</v>
      </c>
      <c r="D5909">
        <v>645</v>
      </c>
      <c r="E5909">
        <v>253</v>
      </c>
      <c r="F5909">
        <v>18.899999999999999</v>
      </c>
      <c r="G5909">
        <v>2.6</v>
      </c>
      <c r="H5909">
        <v>864.24699999999996</v>
      </c>
      <c r="I5909">
        <v>43.695999999999998</v>
      </c>
      <c r="J5909">
        <v>694.17399999999998</v>
      </c>
      <c r="K5909">
        <v>667.91200000000003</v>
      </c>
    </row>
    <row r="5910" spans="1:11" x14ac:dyDescent="0.3">
      <c r="A5910">
        <v>9</v>
      </c>
      <c r="B5910">
        <v>3</v>
      </c>
      <c r="C5910">
        <v>11</v>
      </c>
      <c r="D5910">
        <v>666</v>
      </c>
      <c r="E5910">
        <v>267</v>
      </c>
      <c r="F5910">
        <v>20.6</v>
      </c>
      <c r="G5910">
        <v>4.0999999999999996</v>
      </c>
      <c r="H5910">
        <v>950.43299999999999</v>
      </c>
      <c r="I5910">
        <v>44.533999999999999</v>
      </c>
      <c r="J5910">
        <v>761.41700000000003</v>
      </c>
      <c r="K5910">
        <v>732.27800000000002</v>
      </c>
    </row>
    <row r="5911" spans="1:11" x14ac:dyDescent="0.3">
      <c r="A5911">
        <v>9</v>
      </c>
      <c r="B5911">
        <v>3</v>
      </c>
      <c r="C5911">
        <v>12</v>
      </c>
      <c r="D5911">
        <v>669</v>
      </c>
      <c r="E5911">
        <v>269</v>
      </c>
      <c r="F5911">
        <v>21.1</v>
      </c>
      <c r="G5911">
        <v>6.7</v>
      </c>
      <c r="H5911">
        <v>962.36500000000001</v>
      </c>
      <c r="I5911">
        <v>39.774000000000001</v>
      </c>
      <c r="J5911">
        <v>784.79399999999998</v>
      </c>
      <c r="K5911">
        <v>754.61800000000005</v>
      </c>
    </row>
    <row r="5912" spans="1:11" x14ac:dyDescent="0.3">
      <c r="A5912">
        <v>9</v>
      </c>
      <c r="B5912">
        <v>3</v>
      </c>
      <c r="C5912">
        <v>13</v>
      </c>
      <c r="D5912">
        <v>654</v>
      </c>
      <c r="E5912">
        <v>259</v>
      </c>
      <c r="F5912">
        <v>20</v>
      </c>
      <c r="G5912">
        <v>7.7</v>
      </c>
      <c r="H5912">
        <v>898.32299999999998</v>
      </c>
      <c r="I5912">
        <v>35.985999999999997</v>
      </c>
      <c r="J5912">
        <v>742.57500000000005</v>
      </c>
      <c r="K5912">
        <v>714.25699999999995</v>
      </c>
    </row>
    <row r="5913" spans="1:11" x14ac:dyDescent="0.3">
      <c r="A5913">
        <v>9</v>
      </c>
      <c r="B5913">
        <v>3</v>
      </c>
      <c r="C5913">
        <v>14</v>
      </c>
      <c r="D5913">
        <v>611</v>
      </c>
      <c r="E5913">
        <v>235</v>
      </c>
      <c r="F5913">
        <v>19.399999999999999</v>
      </c>
      <c r="G5913">
        <v>9.8000000000000007</v>
      </c>
      <c r="H5913">
        <v>755.11199999999997</v>
      </c>
      <c r="I5913">
        <v>30.783000000000001</v>
      </c>
      <c r="J5913">
        <v>634.93600000000004</v>
      </c>
      <c r="K5913">
        <v>611.08100000000002</v>
      </c>
    </row>
    <row r="5914" spans="1:11" x14ac:dyDescent="0.3">
      <c r="A5914">
        <v>9</v>
      </c>
      <c r="B5914">
        <v>3</v>
      </c>
      <c r="C5914">
        <v>15</v>
      </c>
      <c r="D5914">
        <v>528</v>
      </c>
      <c r="E5914">
        <v>197</v>
      </c>
      <c r="F5914">
        <v>18.3</v>
      </c>
      <c r="G5914">
        <v>10.3</v>
      </c>
      <c r="H5914">
        <v>552.97199999999998</v>
      </c>
      <c r="I5914">
        <v>26.178000000000001</v>
      </c>
      <c r="J5914">
        <v>469.34</v>
      </c>
      <c r="K5914">
        <v>451.57900000000001</v>
      </c>
    </row>
    <row r="5915" spans="1:11" x14ac:dyDescent="0.3">
      <c r="A5915">
        <v>9</v>
      </c>
      <c r="B5915">
        <v>3</v>
      </c>
      <c r="C5915">
        <v>16</v>
      </c>
      <c r="D5915">
        <v>386</v>
      </c>
      <c r="E5915">
        <v>144</v>
      </c>
      <c r="F5915">
        <v>16.7</v>
      </c>
      <c r="G5915">
        <v>9.3000000000000007</v>
      </c>
      <c r="H5915">
        <v>319.49299999999999</v>
      </c>
      <c r="I5915">
        <v>21.257999999999999</v>
      </c>
      <c r="J5915">
        <v>269.11399999999998</v>
      </c>
      <c r="K5915">
        <v>257.47500000000002</v>
      </c>
    </row>
    <row r="5916" spans="1:11" x14ac:dyDescent="0.3">
      <c r="A5916">
        <v>9</v>
      </c>
      <c r="B5916">
        <v>3</v>
      </c>
      <c r="C5916">
        <v>17</v>
      </c>
      <c r="D5916">
        <v>157</v>
      </c>
      <c r="E5916">
        <v>79</v>
      </c>
      <c r="F5916">
        <v>15</v>
      </c>
      <c r="G5916">
        <v>9.3000000000000007</v>
      </c>
      <c r="H5916">
        <v>109.41200000000001</v>
      </c>
      <c r="I5916">
        <v>15.994999999999999</v>
      </c>
      <c r="J5916">
        <v>89.254000000000005</v>
      </c>
      <c r="K5916">
        <v>81.947000000000003</v>
      </c>
    </row>
    <row r="5917" spans="1:11" x14ac:dyDescent="0.3">
      <c r="A5917">
        <v>9</v>
      </c>
      <c r="B5917">
        <v>3</v>
      </c>
      <c r="C5917">
        <v>18</v>
      </c>
      <c r="D5917">
        <v>2</v>
      </c>
      <c r="E5917">
        <v>19</v>
      </c>
      <c r="F5917">
        <v>13.3</v>
      </c>
      <c r="G5917">
        <v>8.1999999999999993</v>
      </c>
      <c r="H5917">
        <v>17.837</v>
      </c>
      <c r="I5917">
        <v>12.565</v>
      </c>
      <c r="J5917">
        <v>15.986000000000001</v>
      </c>
      <c r="K5917">
        <v>10.129</v>
      </c>
    </row>
    <row r="5918" spans="1:11" x14ac:dyDescent="0.3">
      <c r="A5918">
        <v>9</v>
      </c>
      <c r="B5918">
        <v>3</v>
      </c>
      <c r="C5918">
        <v>19</v>
      </c>
      <c r="D5918">
        <v>0</v>
      </c>
      <c r="E5918">
        <v>0</v>
      </c>
      <c r="F5918">
        <v>13.3</v>
      </c>
      <c r="G5918">
        <v>6.2</v>
      </c>
      <c r="H5918">
        <v>0</v>
      </c>
      <c r="I5918">
        <v>13.3</v>
      </c>
      <c r="J5918">
        <v>0</v>
      </c>
      <c r="K5918">
        <v>0</v>
      </c>
    </row>
    <row r="5919" spans="1:11" x14ac:dyDescent="0.3">
      <c r="A5919">
        <v>9</v>
      </c>
      <c r="B5919">
        <v>3</v>
      </c>
      <c r="C5919">
        <v>20</v>
      </c>
      <c r="D5919">
        <v>0</v>
      </c>
      <c r="E5919">
        <v>0</v>
      </c>
      <c r="F5919">
        <v>12.8</v>
      </c>
      <c r="G5919">
        <v>6.2</v>
      </c>
      <c r="H5919">
        <v>0</v>
      </c>
      <c r="I5919">
        <v>12.8</v>
      </c>
      <c r="J5919">
        <v>0</v>
      </c>
      <c r="K5919">
        <v>0</v>
      </c>
    </row>
    <row r="5920" spans="1:11" x14ac:dyDescent="0.3">
      <c r="A5920">
        <v>9</v>
      </c>
      <c r="B5920">
        <v>3</v>
      </c>
      <c r="C5920">
        <v>21</v>
      </c>
      <c r="D5920">
        <v>0</v>
      </c>
      <c r="E5920">
        <v>0</v>
      </c>
      <c r="F5920">
        <v>12.2</v>
      </c>
      <c r="G5920">
        <v>5.7</v>
      </c>
      <c r="H5920">
        <v>0</v>
      </c>
      <c r="I5920">
        <v>12.2</v>
      </c>
      <c r="J5920">
        <v>0</v>
      </c>
      <c r="K5920">
        <v>0</v>
      </c>
    </row>
    <row r="5921" spans="1:11" x14ac:dyDescent="0.3">
      <c r="A5921">
        <v>9</v>
      </c>
      <c r="B5921">
        <v>3</v>
      </c>
      <c r="C5921">
        <v>22</v>
      </c>
      <c r="D5921">
        <v>0</v>
      </c>
      <c r="E5921">
        <v>0</v>
      </c>
      <c r="F5921">
        <v>12.2</v>
      </c>
      <c r="G5921">
        <v>5.2</v>
      </c>
      <c r="H5921">
        <v>0</v>
      </c>
      <c r="I5921">
        <v>12.2</v>
      </c>
      <c r="J5921">
        <v>0</v>
      </c>
      <c r="K5921">
        <v>0</v>
      </c>
    </row>
    <row r="5922" spans="1:11" x14ac:dyDescent="0.3">
      <c r="A5922">
        <v>9</v>
      </c>
      <c r="B5922">
        <v>3</v>
      </c>
      <c r="C5922">
        <v>23</v>
      </c>
      <c r="D5922">
        <v>0</v>
      </c>
      <c r="E5922">
        <v>0</v>
      </c>
      <c r="F5922">
        <v>12.2</v>
      </c>
      <c r="G5922">
        <v>4.5999999999999996</v>
      </c>
      <c r="H5922">
        <v>0</v>
      </c>
      <c r="I5922">
        <v>12.2</v>
      </c>
      <c r="J5922">
        <v>0</v>
      </c>
      <c r="K5922">
        <v>0</v>
      </c>
    </row>
    <row r="5923" spans="1:11" x14ac:dyDescent="0.3">
      <c r="A5923">
        <v>9</v>
      </c>
      <c r="B5923">
        <v>4</v>
      </c>
      <c r="C5923">
        <v>0</v>
      </c>
      <c r="D5923">
        <v>0</v>
      </c>
      <c r="E5923">
        <v>0</v>
      </c>
      <c r="F5923">
        <v>12.2</v>
      </c>
      <c r="G5923">
        <v>4.0999999999999996</v>
      </c>
      <c r="H5923">
        <v>0</v>
      </c>
      <c r="I5923">
        <v>12.2</v>
      </c>
      <c r="J5923">
        <v>0</v>
      </c>
      <c r="K5923">
        <v>0</v>
      </c>
    </row>
    <row r="5924" spans="1:11" x14ac:dyDescent="0.3">
      <c r="A5924">
        <v>9</v>
      </c>
      <c r="B5924">
        <v>4</v>
      </c>
      <c r="C5924">
        <v>1</v>
      </c>
      <c r="D5924">
        <v>0</v>
      </c>
      <c r="E5924">
        <v>0</v>
      </c>
      <c r="F5924">
        <v>12.2</v>
      </c>
      <c r="G5924">
        <v>4.5999999999999996</v>
      </c>
      <c r="H5924">
        <v>0</v>
      </c>
      <c r="I5924">
        <v>12.2</v>
      </c>
      <c r="J5924">
        <v>0</v>
      </c>
      <c r="K5924">
        <v>0</v>
      </c>
    </row>
    <row r="5925" spans="1:11" x14ac:dyDescent="0.3">
      <c r="A5925">
        <v>9</v>
      </c>
      <c r="B5925">
        <v>4</v>
      </c>
      <c r="C5925">
        <v>2</v>
      </c>
      <c r="D5925">
        <v>0</v>
      </c>
      <c r="E5925">
        <v>0</v>
      </c>
      <c r="F5925">
        <v>11.7</v>
      </c>
      <c r="G5925">
        <v>4.0999999999999996</v>
      </c>
      <c r="H5925">
        <v>0</v>
      </c>
      <c r="I5925">
        <v>11.7</v>
      </c>
      <c r="J5925">
        <v>0</v>
      </c>
      <c r="K5925">
        <v>0</v>
      </c>
    </row>
    <row r="5926" spans="1:11" x14ac:dyDescent="0.3">
      <c r="A5926">
        <v>9</v>
      </c>
      <c r="B5926">
        <v>4</v>
      </c>
      <c r="C5926">
        <v>3</v>
      </c>
      <c r="D5926">
        <v>0</v>
      </c>
      <c r="E5926">
        <v>0</v>
      </c>
      <c r="F5926">
        <v>11.7</v>
      </c>
      <c r="G5926">
        <v>4.5999999999999996</v>
      </c>
      <c r="H5926">
        <v>0</v>
      </c>
      <c r="I5926">
        <v>11.7</v>
      </c>
      <c r="J5926">
        <v>0</v>
      </c>
      <c r="K5926">
        <v>0</v>
      </c>
    </row>
    <row r="5927" spans="1:11" x14ac:dyDescent="0.3">
      <c r="A5927">
        <v>9</v>
      </c>
      <c r="B5927">
        <v>4</v>
      </c>
      <c r="C5927">
        <v>4</v>
      </c>
      <c r="D5927">
        <v>0</v>
      </c>
      <c r="E5927">
        <v>0</v>
      </c>
      <c r="F5927">
        <v>11.7</v>
      </c>
      <c r="G5927">
        <v>2.6</v>
      </c>
      <c r="H5927">
        <v>0</v>
      </c>
      <c r="I5927">
        <v>11.7</v>
      </c>
      <c r="J5927">
        <v>0</v>
      </c>
      <c r="K5927">
        <v>0</v>
      </c>
    </row>
    <row r="5928" spans="1:11" x14ac:dyDescent="0.3">
      <c r="A5928">
        <v>9</v>
      </c>
      <c r="B5928">
        <v>4</v>
      </c>
      <c r="C5928">
        <v>5</v>
      </c>
      <c r="D5928">
        <v>0</v>
      </c>
      <c r="E5928">
        <v>3</v>
      </c>
      <c r="F5928">
        <v>12.2</v>
      </c>
      <c r="G5928">
        <v>2.1</v>
      </c>
      <c r="H5928">
        <v>2.91</v>
      </c>
      <c r="I5928">
        <v>9.9819999999999993</v>
      </c>
      <c r="J5928">
        <v>2.6339999999999999</v>
      </c>
      <c r="K5928">
        <v>0</v>
      </c>
    </row>
    <row r="5929" spans="1:11" x14ac:dyDescent="0.3">
      <c r="A5929">
        <v>9</v>
      </c>
      <c r="B5929">
        <v>4</v>
      </c>
      <c r="C5929">
        <v>6</v>
      </c>
      <c r="D5929">
        <v>1</v>
      </c>
      <c r="E5929">
        <v>34</v>
      </c>
      <c r="F5929">
        <v>12.2</v>
      </c>
      <c r="G5929">
        <v>2.1</v>
      </c>
      <c r="H5929">
        <v>32.384</v>
      </c>
      <c r="I5929">
        <v>10.843</v>
      </c>
      <c r="J5929">
        <v>29.18</v>
      </c>
      <c r="K5929">
        <v>23.074999999999999</v>
      </c>
    </row>
    <row r="5930" spans="1:11" x14ac:dyDescent="0.3">
      <c r="A5930">
        <v>9</v>
      </c>
      <c r="B5930">
        <v>4</v>
      </c>
      <c r="C5930">
        <v>7</v>
      </c>
      <c r="D5930">
        <v>2</v>
      </c>
      <c r="E5930">
        <v>144</v>
      </c>
      <c r="F5930">
        <v>12.8</v>
      </c>
      <c r="G5930">
        <v>0</v>
      </c>
      <c r="H5930">
        <v>139.11099999999999</v>
      </c>
      <c r="I5930">
        <v>16.344000000000001</v>
      </c>
      <c r="J5930">
        <v>123.196</v>
      </c>
      <c r="K5930">
        <v>115.15600000000001</v>
      </c>
    </row>
    <row r="5931" spans="1:11" x14ac:dyDescent="0.3">
      <c r="A5931">
        <v>9</v>
      </c>
      <c r="B5931">
        <v>4</v>
      </c>
      <c r="C5931">
        <v>8</v>
      </c>
      <c r="D5931">
        <v>11</v>
      </c>
      <c r="E5931">
        <v>260</v>
      </c>
      <c r="F5931">
        <v>14.4</v>
      </c>
      <c r="G5931">
        <v>0</v>
      </c>
      <c r="H5931">
        <v>259.95499999999998</v>
      </c>
      <c r="I5931">
        <v>25.135999999999999</v>
      </c>
      <c r="J5931">
        <v>223.33</v>
      </c>
      <c r="K5931">
        <v>212.898</v>
      </c>
    </row>
    <row r="5932" spans="1:11" x14ac:dyDescent="0.3">
      <c r="A5932">
        <v>9</v>
      </c>
      <c r="B5932">
        <v>4</v>
      </c>
      <c r="C5932">
        <v>9</v>
      </c>
      <c r="D5932">
        <v>874</v>
      </c>
      <c r="E5932">
        <v>86</v>
      </c>
      <c r="F5932">
        <v>16.7</v>
      </c>
      <c r="G5932">
        <v>2.1</v>
      </c>
      <c r="H5932">
        <v>769.90200000000004</v>
      </c>
      <c r="I5932">
        <v>38.741</v>
      </c>
      <c r="J5932">
        <v>627.50800000000004</v>
      </c>
      <c r="K5932">
        <v>603.947</v>
      </c>
    </row>
    <row r="5933" spans="1:11" x14ac:dyDescent="0.3">
      <c r="A5933">
        <v>9</v>
      </c>
      <c r="B5933">
        <v>4</v>
      </c>
      <c r="C5933">
        <v>10</v>
      </c>
      <c r="D5933">
        <v>909</v>
      </c>
      <c r="E5933">
        <v>95</v>
      </c>
      <c r="F5933">
        <v>18.899999999999999</v>
      </c>
      <c r="G5933">
        <v>3.1</v>
      </c>
      <c r="H5933">
        <v>926.85799999999995</v>
      </c>
      <c r="I5933">
        <v>44.246000000000002</v>
      </c>
      <c r="J5933">
        <v>742.774</v>
      </c>
      <c r="K5933">
        <v>714.44799999999998</v>
      </c>
    </row>
    <row r="5934" spans="1:11" x14ac:dyDescent="0.3">
      <c r="A5934">
        <v>9</v>
      </c>
      <c r="B5934">
        <v>4</v>
      </c>
      <c r="C5934">
        <v>11</v>
      </c>
      <c r="D5934">
        <v>917</v>
      </c>
      <c r="E5934">
        <v>100</v>
      </c>
      <c r="F5934">
        <v>20.6</v>
      </c>
      <c r="G5934">
        <v>3.6</v>
      </c>
      <c r="H5934">
        <v>1006.546</v>
      </c>
      <c r="I5934">
        <v>47.097999999999999</v>
      </c>
      <c r="J5934">
        <v>798.57600000000002</v>
      </c>
      <c r="K5934">
        <v>767.78</v>
      </c>
    </row>
    <row r="5935" spans="1:11" x14ac:dyDescent="0.3">
      <c r="A5935">
        <v>9</v>
      </c>
      <c r="B5935">
        <v>4</v>
      </c>
      <c r="C5935">
        <v>12</v>
      </c>
      <c r="D5935">
        <v>927</v>
      </c>
      <c r="E5935">
        <v>101</v>
      </c>
      <c r="F5935">
        <v>21.7</v>
      </c>
      <c r="G5935">
        <v>5.7</v>
      </c>
      <c r="H5935">
        <v>1025.905</v>
      </c>
      <c r="I5935">
        <v>43.719000000000001</v>
      </c>
      <c r="J5935">
        <v>824.40599999999995</v>
      </c>
      <c r="K5935">
        <v>792.43100000000004</v>
      </c>
    </row>
    <row r="5936" spans="1:11" x14ac:dyDescent="0.3">
      <c r="A5936">
        <v>9</v>
      </c>
      <c r="B5936">
        <v>4</v>
      </c>
      <c r="C5936">
        <v>13</v>
      </c>
      <c r="D5936">
        <v>921</v>
      </c>
      <c r="E5936">
        <v>97</v>
      </c>
      <c r="F5936">
        <v>20.6</v>
      </c>
      <c r="G5936">
        <v>7.2</v>
      </c>
      <c r="H5936">
        <v>964.71199999999999</v>
      </c>
      <c r="I5936">
        <v>38.598999999999997</v>
      </c>
      <c r="J5936">
        <v>789.76400000000001</v>
      </c>
      <c r="K5936">
        <v>759.36500000000001</v>
      </c>
    </row>
    <row r="5937" spans="1:11" x14ac:dyDescent="0.3">
      <c r="A5937">
        <v>9</v>
      </c>
      <c r="B5937">
        <v>4</v>
      </c>
      <c r="C5937">
        <v>14</v>
      </c>
      <c r="D5937">
        <v>887</v>
      </c>
      <c r="E5937">
        <v>89</v>
      </c>
      <c r="F5937">
        <v>20.6</v>
      </c>
      <c r="G5937">
        <v>8.1999999999999993</v>
      </c>
      <c r="H5937">
        <v>821.30399999999997</v>
      </c>
      <c r="I5937">
        <v>34.655999999999999</v>
      </c>
      <c r="J5937">
        <v>680.52700000000004</v>
      </c>
      <c r="K5937">
        <v>654.83000000000004</v>
      </c>
    </row>
    <row r="5938" spans="1:11" x14ac:dyDescent="0.3">
      <c r="A5938">
        <v>9</v>
      </c>
      <c r="B5938">
        <v>4</v>
      </c>
      <c r="C5938">
        <v>15</v>
      </c>
      <c r="D5938">
        <v>841</v>
      </c>
      <c r="E5938">
        <v>77</v>
      </c>
      <c r="F5938">
        <v>18.3</v>
      </c>
      <c r="G5938">
        <v>8.8000000000000007</v>
      </c>
      <c r="H5938">
        <v>628.25699999999995</v>
      </c>
      <c r="I5938">
        <v>28.382999999999999</v>
      </c>
      <c r="J5938">
        <v>527.07600000000002</v>
      </c>
      <c r="K5938">
        <v>507.29599999999999</v>
      </c>
    </row>
    <row r="5939" spans="1:11" x14ac:dyDescent="0.3">
      <c r="A5939">
        <v>9</v>
      </c>
      <c r="B5939">
        <v>4</v>
      </c>
      <c r="C5939">
        <v>16</v>
      </c>
      <c r="D5939">
        <v>748</v>
      </c>
      <c r="E5939">
        <v>60</v>
      </c>
      <c r="F5939">
        <v>16.7</v>
      </c>
      <c r="G5939">
        <v>10.3</v>
      </c>
      <c r="H5939">
        <v>392.23</v>
      </c>
      <c r="I5939">
        <v>22.074000000000002</v>
      </c>
      <c r="J5939">
        <v>322.68799999999999</v>
      </c>
      <c r="K5939">
        <v>309.54399999999998</v>
      </c>
    </row>
    <row r="5940" spans="1:11" x14ac:dyDescent="0.3">
      <c r="A5940">
        <v>9</v>
      </c>
      <c r="B5940">
        <v>4</v>
      </c>
      <c r="C5940">
        <v>17</v>
      </c>
      <c r="D5940">
        <v>540</v>
      </c>
      <c r="E5940">
        <v>39</v>
      </c>
      <c r="F5940">
        <v>15</v>
      </c>
      <c r="G5940">
        <v>9.3000000000000007</v>
      </c>
      <c r="H5940">
        <v>148.28800000000001</v>
      </c>
      <c r="I5940">
        <v>16.681999999999999</v>
      </c>
      <c r="J5940">
        <v>104.35299999999999</v>
      </c>
      <c r="K5940">
        <v>96.724999999999994</v>
      </c>
    </row>
    <row r="5941" spans="1:11" x14ac:dyDescent="0.3">
      <c r="A5941">
        <v>9</v>
      </c>
      <c r="B5941">
        <v>4</v>
      </c>
      <c r="C5941">
        <v>18</v>
      </c>
      <c r="D5941">
        <v>100</v>
      </c>
      <c r="E5941">
        <v>15</v>
      </c>
      <c r="F5941">
        <v>13.3</v>
      </c>
      <c r="G5941">
        <v>9.3000000000000007</v>
      </c>
      <c r="H5941">
        <v>13.47</v>
      </c>
      <c r="I5941">
        <v>12.590999999999999</v>
      </c>
      <c r="J5941">
        <v>11.048</v>
      </c>
      <c r="K5941">
        <v>5.282</v>
      </c>
    </row>
    <row r="5942" spans="1:11" x14ac:dyDescent="0.3">
      <c r="A5942">
        <v>9</v>
      </c>
      <c r="B5942">
        <v>4</v>
      </c>
      <c r="C5942">
        <v>19</v>
      </c>
      <c r="D5942">
        <v>0</v>
      </c>
      <c r="E5942">
        <v>0</v>
      </c>
      <c r="F5942">
        <v>13.3</v>
      </c>
      <c r="G5942">
        <v>8.8000000000000007</v>
      </c>
      <c r="H5942">
        <v>0</v>
      </c>
      <c r="I5942">
        <v>13.3</v>
      </c>
      <c r="J5942">
        <v>0</v>
      </c>
      <c r="K5942">
        <v>0</v>
      </c>
    </row>
    <row r="5943" spans="1:11" x14ac:dyDescent="0.3">
      <c r="A5943">
        <v>9</v>
      </c>
      <c r="B5943">
        <v>4</v>
      </c>
      <c r="C5943">
        <v>20</v>
      </c>
      <c r="D5943">
        <v>0</v>
      </c>
      <c r="E5943">
        <v>0</v>
      </c>
      <c r="F5943">
        <v>12.8</v>
      </c>
      <c r="G5943">
        <v>8.1999999999999993</v>
      </c>
      <c r="H5943">
        <v>0</v>
      </c>
      <c r="I5943">
        <v>12.8</v>
      </c>
      <c r="J5943">
        <v>0</v>
      </c>
      <c r="K5943">
        <v>0</v>
      </c>
    </row>
    <row r="5944" spans="1:11" x14ac:dyDescent="0.3">
      <c r="A5944">
        <v>9</v>
      </c>
      <c r="B5944">
        <v>4</v>
      </c>
      <c r="C5944">
        <v>21</v>
      </c>
      <c r="D5944">
        <v>0</v>
      </c>
      <c r="E5944">
        <v>0</v>
      </c>
      <c r="F5944">
        <v>12.8</v>
      </c>
      <c r="G5944">
        <v>6.7</v>
      </c>
      <c r="H5944">
        <v>0</v>
      </c>
      <c r="I5944">
        <v>12.8</v>
      </c>
      <c r="J5944">
        <v>0</v>
      </c>
      <c r="K5944">
        <v>0</v>
      </c>
    </row>
    <row r="5945" spans="1:11" x14ac:dyDescent="0.3">
      <c r="A5945">
        <v>9</v>
      </c>
      <c r="B5945">
        <v>4</v>
      </c>
      <c r="C5945">
        <v>22</v>
      </c>
      <c r="D5945">
        <v>0</v>
      </c>
      <c r="E5945">
        <v>0</v>
      </c>
      <c r="F5945">
        <v>12.8</v>
      </c>
      <c r="G5945">
        <v>5.7</v>
      </c>
      <c r="H5945">
        <v>0</v>
      </c>
      <c r="I5945">
        <v>12.8</v>
      </c>
      <c r="J5945">
        <v>0</v>
      </c>
      <c r="K5945">
        <v>0</v>
      </c>
    </row>
    <row r="5946" spans="1:11" x14ac:dyDescent="0.3">
      <c r="A5946">
        <v>9</v>
      </c>
      <c r="B5946">
        <v>4</v>
      </c>
      <c r="C5946">
        <v>23</v>
      </c>
      <c r="D5946">
        <v>0</v>
      </c>
      <c r="E5946">
        <v>0</v>
      </c>
      <c r="F5946">
        <v>12.2</v>
      </c>
      <c r="G5946">
        <v>4.5999999999999996</v>
      </c>
      <c r="H5946">
        <v>0</v>
      </c>
      <c r="I5946">
        <v>12.2</v>
      </c>
      <c r="J5946">
        <v>0</v>
      </c>
      <c r="K5946">
        <v>0</v>
      </c>
    </row>
    <row r="5947" spans="1:11" x14ac:dyDescent="0.3">
      <c r="A5947">
        <v>9</v>
      </c>
      <c r="B5947">
        <v>5</v>
      </c>
      <c r="C5947">
        <v>0</v>
      </c>
      <c r="D5947">
        <v>0</v>
      </c>
      <c r="E5947">
        <v>0</v>
      </c>
      <c r="F5947">
        <v>12.2</v>
      </c>
      <c r="G5947">
        <v>4.5999999999999996</v>
      </c>
      <c r="H5947">
        <v>0</v>
      </c>
      <c r="I5947">
        <v>12.2</v>
      </c>
      <c r="J5947">
        <v>0</v>
      </c>
      <c r="K5947">
        <v>0</v>
      </c>
    </row>
    <row r="5948" spans="1:11" x14ac:dyDescent="0.3">
      <c r="A5948">
        <v>9</v>
      </c>
      <c r="B5948">
        <v>5</v>
      </c>
      <c r="C5948">
        <v>1</v>
      </c>
      <c r="D5948">
        <v>0</v>
      </c>
      <c r="E5948">
        <v>0</v>
      </c>
      <c r="F5948">
        <v>11.7</v>
      </c>
      <c r="G5948">
        <v>4.0999999999999996</v>
      </c>
      <c r="H5948">
        <v>0</v>
      </c>
      <c r="I5948">
        <v>11.7</v>
      </c>
      <c r="J5948">
        <v>0</v>
      </c>
      <c r="K5948">
        <v>0</v>
      </c>
    </row>
    <row r="5949" spans="1:11" x14ac:dyDescent="0.3">
      <c r="A5949">
        <v>9</v>
      </c>
      <c r="B5949">
        <v>5</v>
      </c>
      <c r="C5949">
        <v>2</v>
      </c>
      <c r="D5949">
        <v>0</v>
      </c>
      <c r="E5949">
        <v>0</v>
      </c>
      <c r="F5949">
        <v>11.7</v>
      </c>
      <c r="G5949">
        <v>4.5999999999999996</v>
      </c>
      <c r="H5949">
        <v>0</v>
      </c>
      <c r="I5949">
        <v>11.7</v>
      </c>
      <c r="J5949">
        <v>0</v>
      </c>
      <c r="K5949">
        <v>0</v>
      </c>
    </row>
    <row r="5950" spans="1:11" x14ac:dyDescent="0.3">
      <c r="A5950">
        <v>9</v>
      </c>
      <c r="B5950">
        <v>5</v>
      </c>
      <c r="C5950">
        <v>3</v>
      </c>
      <c r="D5950">
        <v>0</v>
      </c>
      <c r="E5950">
        <v>0</v>
      </c>
      <c r="F5950">
        <v>11.7</v>
      </c>
      <c r="G5950">
        <v>3.6</v>
      </c>
      <c r="H5950">
        <v>0</v>
      </c>
      <c r="I5950">
        <v>11.7</v>
      </c>
      <c r="J5950">
        <v>0</v>
      </c>
      <c r="K5950">
        <v>0</v>
      </c>
    </row>
    <row r="5951" spans="1:11" x14ac:dyDescent="0.3">
      <c r="A5951">
        <v>9</v>
      </c>
      <c r="B5951">
        <v>5</v>
      </c>
      <c r="C5951">
        <v>4</v>
      </c>
      <c r="D5951">
        <v>0</v>
      </c>
      <c r="E5951">
        <v>0</v>
      </c>
      <c r="F5951">
        <v>11.7</v>
      </c>
      <c r="G5951">
        <v>3.6</v>
      </c>
      <c r="H5951">
        <v>0</v>
      </c>
      <c r="I5951">
        <v>11.7</v>
      </c>
      <c r="J5951">
        <v>0</v>
      </c>
      <c r="K5951">
        <v>0</v>
      </c>
    </row>
    <row r="5952" spans="1:11" x14ac:dyDescent="0.3">
      <c r="A5952">
        <v>9</v>
      </c>
      <c r="B5952">
        <v>5</v>
      </c>
      <c r="C5952">
        <v>5</v>
      </c>
      <c r="D5952">
        <v>15</v>
      </c>
      <c r="E5952">
        <v>5</v>
      </c>
      <c r="F5952">
        <v>11.7</v>
      </c>
      <c r="G5952">
        <v>3.6</v>
      </c>
      <c r="H5952">
        <v>4.8490000000000002</v>
      </c>
      <c r="I5952">
        <v>9.89</v>
      </c>
      <c r="J5952">
        <v>4.391</v>
      </c>
      <c r="K5952">
        <v>0</v>
      </c>
    </row>
    <row r="5953" spans="1:11" x14ac:dyDescent="0.3">
      <c r="A5953">
        <v>9</v>
      </c>
      <c r="B5953">
        <v>5</v>
      </c>
      <c r="C5953">
        <v>6</v>
      </c>
      <c r="D5953">
        <v>46</v>
      </c>
      <c r="E5953">
        <v>51</v>
      </c>
      <c r="F5953">
        <v>12.2</v>
      </c>
      <c r="G5953">
        <v>4.5999999999999996</v>
      </c>
      <c r="H5953">
        <v>54.430999999999997</v>
      </c>
      <c r="I5953">
        <v>11.781000000000001</v>
      </c>
      <c r="J5953">
        <v>46.646000000000001</v>
      </c>
      <c r="K5953">
        <v>40.204000000000001</v>
      </c>
    </row>
    <row r="5954" spans="1:11" x14ac:dyDescent="0.3">
      <c r="A5954">
        <v>9</v>
      </c>
      <c r="B5954">
        <v>5</v>
      </c>
      <c r="C5954">
        <v>7</v>
      </c>
      <c r="D5954">
        <v>368</v>
      </c>
      <c r="E5954">
        <v>122</v>
      </c>
      <c r="F5954">
        <v>13.9</v>
      </c>
      <c r="G5954">
        <v>1</v>
      </c>
      <c r="H5954">
        <v>262.92399999999998</v>
      </c>
      <c r="I5954">
        <v>21.302</v>
      </c>
      <c r="J5954">
        <v>217.53299999999999</v>
      </c>
      <c r="K5954">
        <v>207.24799999999999</v>
      </c>
    </row>
    <row r="5955" spans="1:11" x14ac:dyDescent="0.3">
      <c r="A5955">
        <v>9</v>
      </c>
      <c r="B5955">
        <v>5</v>
      </c>
      <c r="C5955">
        <v>8</v>
      </c>
      <c r="D5955">
        <v>773</v>
      </c>
      <c r="E5955">
        <v>83</v>
      </c>
      <c r="F5955">
        <v>17.2</v>
      </c>
      <c r="G5955">
        <v>1.5</v>
      </c>
      <c r="H5955">
        <v>549.04700000000003</v>
      </c>
      <c r="I5955">
        <v>34.316000000000003</v>
      </c>
      <c r="J5955">
        <v>448.26499999999999</v>
      </c>
      <c r="K5955">
        <v>431.21300000000002</v>
      </c>
    </row>
    <row r="5956" spans="1:11" x14ac:dyDescent="0.3">
      <c r="A5956">
        <v>9</v>
      </c>
      <c r="B5956">
        <v>5</v>
      </c>
      <c r="C5956">
        <v>9</v>
      </c>
      <c r="D5956">
        <v>838</v>
      </c>
      <c r="E5956">
        <v>99</v>
      </c>
      <c r="F5956">
        <v>18.3</v>
      </c>
      <c r="G5956">
        <v>4.5999999999999996</v>
      </c>
      <c r="H5956">
        <v>755.80499999999995</v>
      </c>
      <c r="I5956">
        <v>35.872</v>
      </c>
      <c r="J5956">
        <v>622.56799999999998</v>
      </c>
      <c r="K5956">
        <v>599.20100000000002</v>
      </c>
    </row>
    <row r="5957" spans="1:11" x14ac:dyDescent="0.3">
      <c r="A5957">
        <v>9</v>
      </c>
      <c r="B5957">
        <v>5</v>
      </c>
      <c r="C5957">
        <v>10</v>
      </c>
      <c r="D5957">
        <v>885</v>
      </c>
      <c r="E5957">
        <v>109</v>
      </c>
      <c r="F5957">
        <v>18.899999999999999</v>
      </c>
      <c r="G5957">
        <v>5.7</v>
      </c>
      <c r="H5957">
        <v>919.75400000000002</v>
      </c>
      <c r="I5957">
        <v>38.231999999999999</v>
      </c>
      <c r="J5957">
        <v>753.72299999999996</v>
      </c>
      <c r="K5957">
        <v>724.92</v>
      </c>
    </row>
    <row r="5958" spans="1:11" x14ac:dyDescent="0.3">
      <c r="A5958">
        <v>9</v>
      </c>
      <c r="B5958">
        <v>5</v>
      </c>
      <c r="C5958">
        <v>11</v>
      </c>
      <c r="D5958">
        <v>894</v>
      </c>
      <c r="E5958">
        <v>115</v>
      </c>
      <c r="F5958">
        <v>20</v>
      </c>
      <c r="G5958">
        <v>7.2</v>
      </c>
      <c r="H5958">
        <v>999.48</v>
      </c>
      <c r="I5958">
        <v>38.466000000000001</v>
      </c>
      <c r="J5958">
        <v>818.93100000000004</v>
      </c>
      <c r="K5958">
        <v>787.20799999999997</v>
      </c>
    </row>
    <row r="5959" spans="1:11" x14ac:dyDescent="0.3">
      <c r="A5959">
        <v>9</v>
      </c>
      <c r="B5959">
        <v>5</v>
      </c>
      <c r="C5959">
        <v>12</v>
      </c>
      <c r="D5959">
        <v>898</v>
      </c>
      <c r="E5959">
        <v>115</v>
      </c>
      <c r="F5959">
        <v>20</v>
      </c>
      <c r="G5959">
        <v>9.8000000000000007</v>
      </c>
      <c r="H5959">
        <v>1011.331</v>
      </c>
      <c r="I5959">
        <v>35.378999999999998</v>
      </c>
      <c r="J5959">
        <v>838.07600000000002</v>
      </c>
      <c r="K5959">
        <v>805.46799999999996</v>
      </c>
    </row>
    <row r="5960" spans="1:11" x14ac:dyDescent="0.3">
      <c r="A5960">
        <v>9</v>
      </c>
      <c r="B5960">
        <v>5</v>
      </c>
      <c r="C5960">
        <v>13</v>
      </c>
      <c r="D5960">
        <v>885</v>
      </c>
      <c r="E5960">
        <v>111</v>
      </c>
      <c r="F5960">
        <v>19.399999999999999</v>
      </c>
      <c r="G5960">
        <v>10.3</v>
      </c>
      <c r="H5960">
        <v>944.9</v>
      </c>
      <c r="I5960">
        <v>33.298000000000002</v>
      </c>
      <c r="J5960">
        <v>788.60699999999997</v>
      </c>
      <c r="K5960">
        <v>758.26</v>
      </c>
    </row>
    <row r="5961" spans="1:11" x14ac:dyDescent="0.3">
      <c r="A5961">
        <v>9</v>
      </c>
      <c r="B5961">
        <v>5</v>
      </c>
      <c r="C5961">
        <v>14</v>
      </c>
      <c r="D5961">
        <v>863</v>
      </c>
      <c r="E5961">
        <v>102</v>
      </c>
      <c r="F5961">
        <v>18.3</v>
      </c>
      <c r="G5961">
        <v>10.3</v>
      </c>
      <c r="H5961">
        <v>814.00300000000004</v>
      </c>
      <c r="I5961">
        <v>30.193000000000001</v>
      </c>
      <c r="J5961">
        <v>685.37699999999995</v>
      </c>
      <c r="K5961">
        <v>659.48</v>
      </c>
    </row>
    <row r="5962" spans="1:11" x14ac:dyDescent="0.3">
      <c r="A5962">
        <v>9</v>
      </c>
      <c r="B5962">
        <v>5</v>
      </c>
      <c r="C5962">
        <v>15</v>
      </c>
      <c r="D5962">
        <v>806</v>
      </c>
      <c r="E5962">
        <v>88</v>
      </c>
      <c r="F5962">
        <v>17.8</v>
      </c>
      <c r="G5962">
        <v>10.3</v>
      </c>
      <c r="H5962">
        <v>617.86300000000006</v>
      </c>
      <c r="I5962">
        <v>26.68</v>
      </c>
      <c r="J5962">
        <v>521.55200000000002</v>
      </c>
      <c r="K5962">
        <v>501.97</v>
      </c>
    </row>
    <row r="5963" spans="1:11" x14ac:dyDescent="0.3">
      <c r="A5963">
        <v>9</v>
      </c>
      <c r="B5963">
        <v>5</v>
      </c>
      <c r="C5963">
        <v>16</v>
      </c>
      <c r="D5963">
        <v>704</v>
      </c>
      <c r="E5963">
        <v>68</v>
      </c>
      <c r="F5963">
        <v>16.7</v>
      </c>
      <c r="G5963">
        <v>9.8000000000000007</v>
      </c>
      <c r="H5963">
        <v>379.649</v>
      </c>
      <c r="I5963">
        <v>22.067</v>
      </c>
      <c r="J5963">
        <v>312.62200000000001</v>
      </c>
      <c r="K5963">
        <v>299.76900000000001</v>
      </c>
    </row>
    <row r="5964" spans="1:11" x14ac:dyDescent="0.3">
      <c r="A5964">
        <v>9</v>
      </c>
      <c r="B5964">
        <v>5</v>
      </c>
      <c r="C5964">
        <v>17</v>
      </c>
      <c r="D5964">
        <v>482</v>
      </c>
      <c r="E5964">
        <v>44</v>
      </c>
      <c r="F5964">
        <v>15.6</v>
      </c>
      <c r="G5964">
        <v>8.1999999999999993</v>
      </c>
      <c r="H5964">
        <v>139.91300000000001</v>
      </c>
      <c r="I5964">
        <v>17.306000000000001</v>
      </c>
      <c r="J5964">
        <v>99.531000000000006</v>
      </c>
      <c r="K5964">
        <v>92.007000000000005</v>
      </c>
    </row>
    <row r="5965" spans="1:11" x14ac:dyDescent="0.3">
      <c r="A5965">
        <v>9</v>
      </c>
      <c r="B5965">
        <v>5</v>
      </c>
      <c r="C5965">
        <v>18</v>
      </c>
      <c r="D5965">
        <v>69</v>
      </c>
      <c r="E5965">
        <v>16</v>
      </c>
      <c r="F5965">
        <v>14.4</v>
      </c>
      <c r="G5965">
        <v>6.2</v>
      </c>
      <c r="H5965">
        <v>14.798</v>
      </c>
      <c r="I5965">
        <v>13.552</v>
      </c>
      <c r="J5965">
        <v>12.526999999999999</v>
      </c>
      <c r="K5965">
        <v>6.734</v>
      </c>
    </row>
    <row r="5966" spans="1:11" x14ac:dyDescent="0.3">
      <c r="A5966">
        <v>9</v>
      </c>
      <c r="B5966">
        <v>5</v>
      </c>
      <c r="C5966">
        <v>19</v>
      </c>
      <c r="D5966">
        <v>0</v>
      </c>
      <c r="E5966">
        <v>0</v>
      </c>
      <c r="F5966">
        <v>13.9</v>
      </c>
      <c r="G5966">
        <v>5.2</v>
      </c>
      <c r="H5966">
        <v>0</v>
      </c>
      <c r="I5966">
        <v>13.9</v>
      </c>
      <c r="J5966">
        <v>0</v>
      </c>
      <c r="K5966">
        <v>0</v>
      </c>
    </row>
    <row r="5967" spans="1:11" x14ac:dyDescent="0.3">
      <c r="A5967">
        <v>9</v>
      </c>
      <c r="B5967">
        <v>5</v>
      </c>
      <c r="C5967">
        <v>20</v>
      </c>
      <c r="D5967">
        <v>0</v>
      </c>
      <c r="E5967">
        <v>0</v>
      </c>
      <c r="F5967">
        <v>13.9</v>
      </c>
      <c r="G5967">
        <v>4.0999999999999996</v>
      </c>
      <c r="H5967">
        <v>0</v>
      </c>
      <c r="I5967">
        <v>13.9</v>
      </c>
      <c r="J5967">
        <v>0</v>
      </c>
      <c r="K5967">
        <v>0</v>
      </c>
    </row>
    <row r="5968" spans="1:11" x14ac:dyDescent="0.3">
      <c r="A5968">
        <v>9</v>
      </c>
      <c r="B5968">
        <v>5</v>
      </c>
      <c r="C5968">
        <v>21</v>
      </c>
      <c r="D5968">
        <v>0</v>
      </c>
      <c r="E5968">
        <v>0</v>
      </c>
      <c r="F5968">
        <v>13.9</v>
      </c>
      <c r="G5968">
        <v>3.1</v>
      </c>
      <c r="H5968">
        <v>0</v>
      </c>
      <c r="I5968">
        <v>13.9</v>
      </c>
      <c r="J5968">
        <v>0</v>
      </c>
      <c r="K5968">
        <v>0</v>
      </c>
    </row>
    <row r="5969" spans="1:11" x14ac:dyDescent="0.3">
      <c r="A5969">
        <v>9</v>
      </c>
      <c r="B5969">
        <v>5</v>
      </c>
      <c r="C5969">
        <v>22</v>
      </c>
      <c r="D5969">
        <v>0</v>
      </c>
      <c r="E5969">
        <v>0</v>
      </c>
      <c r="F5969">
        <v>13.3</v>
      </c>
      <c r="G5969">
        <v>2.6</v>
      </c>
      <c r="H5969">
        <v>0</v>
      </c>
      <c r="I5969">
        <v>13.3</v>
      </c>
      <c r="J5969">
        <v>0</v>
      </c>
      <c r="K5969">
        <v>0</v>
      </c>
    </row>
    <row r="5970" spans="1:11" x14ac:dyDescent="0.3">
      <c r="A5970">
        <v>9</v>
      </c>
      <c r="B5970">
        <v>5</v>
      </c>
      <c r="C5970">
        <v>23</v>
      </c>
      <c r="D5970">
        <v>0</v>
      </c>
      <c r="E5970">
        <v>0</v>
      </c>
      <c r="F5970">
        <v>12.8</v>
      </c>
      <c r="G5970">
        <v>1.5</v>
      </c>
      <c r="H5970">
        <v>0</v>
      </c>
      <c r="I5970">
        <v>12.8</v>
      </c>
      <c r="J5970">
        <v>0</v>
      </c>
      <c r="K5970">
        <v>0</v>
      </c>
    </row>
    <row r="5971" spans="1:11" x14ac:dyDescent="0.3">
      <c r="A5971">
        <v>9</v>
      </c>
      <c r="B5971">
        <v>6</v>
      </c>
      <c r="C5971">
        <v>0</v>
      </c>
      <c r="D5971">
        <v>0</v>
      </c>
      <c r="E5971">
        <v>0</v>
      </c>
      <c r="F5971">
        <v>12.8</v>
      </c>
      <c r="G5971">
        <v>2.6</v>
      </c>
      <c r="H5971">
        <v>0</v>
      </c>
      <c r="I5971">
        <v>12.8</v>
      </c>
      <c r="J5971">
        <v>0</v>
      </c>
      <c r="K5971">
        <v>0</v>
      </c>
    </row>
    <row r="5972" spans="1:11" x14ac:dyDescent="0.3">
      <c r="A5972">
        <v>9</v>
      </c>
      <c r="B5972">
        <v>6</v>
      </c>
      <c r="C5972">
        <v>1</v>
      </c>
      <c r="D5972">
        <v>0</v>
      </c>
      <c r="E5972">
        <v>0</v>
      </c>
      <c r="F5972">
        <v>12.8</v>
      </c>
      <c r="G5972">
        <v>2.1</v>
      </c>
      <c r="H5972">
        <v>0</v>
      </c>
      <c r="I5972">
        <v>12.8</v>
      </c>
      <c r="J5972">
        <v>0</v>
      </c>
      <c r="K5972">
        <v>0</v>
      </c>
    </row>
    <row r="5973" spans="1:11" x14ac:dyDescent="0.3">
      <c r="A5973">
        <v>9</v>
      </c>
      <c r="B5973">
        <v>6</v>
      </c>
      <c r="C5973">
        <v>2</v>
      </c>
      <c r="D5973">
        <v>0</v>
      </c>
      <c r="E5973">
        <v>0</v>
      </c>
      <c r="F5973">
        <v>12.8</v>
      </c>
      <c r="G5973">
        <v>2.1</v>
      </c>
      <c r="H5973">
        <v>0</v>
      </c>
      <c r="I5973">
        <v>12.8</v>
      </c>
      <c r="J5973">
        <v>0</v>
      </c>
      <c r="K5973">
        <v>0</v>
      </c>
    </row>
    <row r="5974" spans="1:11" x14ac:dyDescent="0.3">
      <c r="A5974">
        <v>9</v>
      </c>
      <c r="B5974">
        <v>6</v>
      </c>
      <c r="C5974">
        <v>3</v>
      </c>
      <c r="D5974">
        <v>0</v>
      </c>
      <c r="E5974">
        <v>0</v>
      </c>
      <c r="F5974">
        <v>12.2</v>
      </c>
      <c r="G5974">
        <v>0</v>
      </c>
      <c r="H5974">
        <v>0</v>
      </c>
      <c r="I5974">
        <v>12.2</v>
      </c>
      <c r="J5974">
        <v>0</v>
      </c>
      <c r="K5974">
        <v>0</v>
      </c>
    </row>
    <row r="5975" spans="1:11" x14ac:dyDescent="0.3">
      <c r="A5975">
        <v>9</v>
      </c>
      <c r="B5975">
        <v>6</v>
      </c>
      <c r="C5975">
        <v>4</v>
      </c>
      <c r="D5975">
        <v>0</v>
      </c>
      <c r="E5975">
        <v>0</v>
      </c>
      <c r="F5975">
        <v>12.2</v>
      </c>
      <c r="G5975">
        <v>2.6</v>
      </c>
      <c r="H5975">
        <v>0</v>
      </c>
      <c r="I5975">
        <v>12.2</v>
      </c>
      <c r="J5975">
        <v>0</v>
      </c>
      <c r="K5975">
        <v>0</v>
      </c>
    </row>
    <row r="5976" spans="1:11" x14ac:dyDescent="0.3">
      <c r="A5976">
        <v>9</v>
      </c>
      <c r="B5976">
        <v>6</v>
      </c>
      <c r="C5976">
        <v>5</v>
      </c>
      <c r="D5976">
        <v>0</v>
      </c>
      <c r="E5976">
        <v>2</v>
      </c>
      <c r="F5976">
        <v>12.8</v>
      </c>
      <c r="G5976">
        <v>1</v>
      </c>
      <c r="H5976">
        <v>1.94</v>
      </c>
      <c r="I5976">
        <v>9.9730000000000008</v>
      </c>
      <c r="J5976">
        <v>1.756</v>
      </c>
      <c r="K5976">
        <v>0</v>
      </c>
    </row>
    <row r="5977" spans="1:11" x14ac:dyDescent="0.3">
      <c r="A5977">
        <v>9</v>
      </c>
      <c r="B5977">
        <v>6</v>
      </c>
      <c r="C5977">
        <v>6</v>
      </c>
      <c r="D5977">
        <v>128</v>
      </c>
      <c r="E5977">
        <v>46</v>
      </c>
      <c r="F5977">
        <v>13.3</v>
      </c>
      <c r="G5977">
        <v>0</v>
      </c>
      <c r="H5977">
        <v>61.207999999999998</v>
      </c>
      <c r="I5977">
        <v>11.702</v>
      </c>
      <c r="J5977">
        <v>48.606000000000002</v>
      </c>
      <c r="K5977">
        <v>42.125999999999998</v>
      </c>
    </row>
    <row r="5978" spans="1:11" x14ac:dyDescent="0.3">
      <c r="A5978">
        <v>9</v>
      </c>
      <c r="B5978">
        <v>6</v>
      </c>
      <c r="C5978">
        <v>7</v>
      </c>
      <c r="D5978">
        <v>0</v>
      </c>
      <c r="E5978">
        <v>84</v>
      </c>
      <c r="F5978">
        <v>15</v>
      </c>
      <c r="G5978">
        <v>0</v>
      </c>
      <c r="H5978">
        <v>80.010000000000005</v>
      </c>
      <c r="I5978">
        <v>15.842000000000001</v>
      </c>
      <c r="J5978">
        <v>71.013999999999996</v>
      </c>
      <c r="K5978">
        <v>64.085999999999999</v>
      </c>
    </row>
    <row r="5979" spans="1:11" x14ac:dyDescent="0.3">
      <c r="A5979">
        <v>9</v>
      </c>
      <c r="B5979">
        <v>6</v>
      </c>
      <c r="C5979">
        <v>8</v>
      </c>
      <c r="D5979">
        <v>59</v>
      </c>
      <c r="E5979">
        <v>207</v>
      </c>
      <c r="F5979">
        <v>16.100000000000001</v>
      </c>
      <c r="G5979">
        <v>1.5</v>
      </c>
      <c r="H5979">
        <v>239.62200000000001</v>
      </c>
      <c r="I5979">
        <v>22.216000000000001</v>
      </c>
      <c r="J5979">
        <v>207.40299999999999</v>
      </c>
      <c r="K5979">
        <v>197.374</v>
      </c>
    </row>
    <row r="5980" spans="1:11" x14ac:dyDescent="0.3">
      <c r="A5980">
        <v>9</v>
      </c>
      <c r="B5980">
        <v>6</v>
      </c>
      <c r="C5980">
        <v>9</v>
      </c>
      <c r="D5980">
        <v>82</v>
      </c>
      <c r="E5980">
        <v>228</v>
      </c>
      <c r="F5980">
        <v>17.2</v>
      </c>
      <c r="G5980">
        <v>2.1</v>
      </c>
      <c r="H5980">
        <v>289.86799999999999</v>
      </c>
      <c r="I5980">
        <v>25.052</v>
      </c>
      <c r="J5980">
        <v>248.96700000000001</v>
      </c>
      <c r="K5980">
        <v>237.86699999999999</v>
      </c>
    </row>
    <row r="5981" spans="1:11" x14ac:dyDescent="0.3">
      <c r="A5981">
        <v>9</v>
      </c>
      <c r="B5981">
        <v>6</v>
      </c>
      <c r="C5981">
        <v>10</v>
      </c>
      <c r="D5981">
        <v>653</v>
      </c>
      <c r="E5981">
        <v>204</v>
      </c>
      <c r="F5981">
        <v>18.899999999999999</v>
      </c>
      <c r="G5981">
        <v>2.1</v>
      </c>
      <c r="H5981">
        <v>820.81799999999998</v>
      </c>
      <c r="I5981">
        <v>42.432000000000002</v>
      </c>
      <c r="J5981">
        <v>662.37</v>
      </c>
      <c r="K5981">
        <v>637.41499999999996</v>
      </c>
    </row>
    <row r="5982" spans="1:11" x14ac:dyDescent="0.3">
      <c r="A5982">
        <v>9</v>
      </c>
      <c r="B5982">
        <v>6</v>
      </c>
      <c r="C5982">
        <v>11</v>
      </c>
      <c r="D5982">
        <v>599</v>
      </c>
      <c r="E5982">
        <v>259</v>
      </c>
      <c r="F5982">
        <v>20.6</v>
      </c>
      <c r="G5982">
        <v>1.5</v>
      </c>
      <c r="H5982">
        <v>876.04300000000001</v>
      </c>
      <c r="I5982">
        <v>50.076999999999998</v>
      </c>
      <c r="J5982">
        <v>687.19799999999998</v>
      </c>
      <c r="K5982">
        <v>661.22500000000002</v>
      </c>
    </row>
    <row r="5983" spans="1:11" x14ac:dyDescent="0.3">
      <c r="A5983">
        <v>9</v>
      </c>
      <c r="B5983">
        <v>6</v>
      </c>
      <c r="C5983">
        <v>12</v>
      </c>
      <c r="D5983">
        <v>697</v>
      </c>
      <c r="E5983">
        <v>212</v>
      </c>
      <c r="F5983">
        <v>20.6</v>
      </c>
      <c r="G5983">
        <v>2.6</v>
      </c>
      <c r="H5983">
        <v>928.81899999999996</v>
      </c>
      <c r="I5983">
        <v>47.648000000000003</v>
      </c>
      <c r="J5983">
        <v>735.40899999999999</v>
      </c>
      <c r="K5983">
        <v>707.40099999999995</v>
      </c>
    </row>
    <row r="5984" spans="1:11" x14ac:dyDescent="0.3">
      <c r="A5984">
        <v>9</v>
      </c>
      <c r="B5984">
        <v>6</v>
      </c>
      <c r="C5984">
        <v>13</v>
      </c>
      <c r="D5984">
        <v>738</v>
      </c>
      <c r="E5984">
        <v>197</v>
      </c>
      <c r="F5984">
        <v>20.6</v>
      </c>
      <c r="G5984">
        <v>3.1</v>
      </c>
      <c r="H5984">
        <v>909.399</v>
      </c>
      <c r="I5984">
        <v>45.932000000000002</v>
      </c>
      <c r="J5984">
        <v>724.45100000000002</v>
      </c>
      <c r="K5984">
        <v>696.91200000000003</v>
      </c>
    </row>
    <row r="5985" spans="1:11" x14ac:dyDescent="0.3">
      <c r="A5985">
        <v>9</v>
      </c>
      <c r="B5985">
        <v>6</v>
      </c>
      <c r="C5985">
        <v>14</v>
      </c>
      <c r="D5985">
        <v>706</v>
      </c>
      <c r="E5985">
        <v>180</v>
      </c>
      <c r="F5985">
        <v>18.899999999999999</v>
      </c>
      <c r="G5985">
        <v>5.2</v>
      </c>
      <c r="H5985">
        <v>774.92700000000002</v>
      </c>
      <c r="I5985">
        <v>36.491999999999997</v>
      </c>
      <c r="J5985">
        <v>638.04499999999996</v>
      </c>
      <c r="K5985">
        <v>614.06700000000001</v>
      </c>
    </row>
    <row r="5986" spans="1:11" x14ac:dyDescent="0.3">
      <c r="A5986">
        <v>9</v>
      </c>
      <c r="B5986">
        <v>6</v>
      </c>
      <c r="C5986">
        <v>15</v>
      </c>
      <c r="D5986">
        <v>625</v>
      </c>
      <c r="E5986">
        <v>152</v>
      </c>
      <c r="F5986">
        <v>19.399999999999999</v>
      </c>
      <c r="G5986">
        <v>4.5999999999999996</v>
      </c>
      <c r="H5986">
        <v>568.37300000000005</v>
      </c>
      <c r="I5986">
        <v>33.198999999999998</v>
      </c>
      <c r="J5986">
        <v>469.62700000000001</v>
      </c>
      <c r="K5986">
        <v>451.85700000000003</v>
      </c>
    </row>
    <row r="5987" spans="1:11" x14ac:dyDescent="0.3">
      <c r="A5987">
        <v>9</v>
      </c>
      <c r="B5987">
        <v>6</v>
      </c>
      <c r="C5987">
        <v>16</v>
      </c>
      <c r="D5987">
        <v>490</v>
      </c>
      <c r="E5987">
        <v>113</v>
      </c>
      <c r="F5987">
        <v>17.8</v>
      </c>
      <c r="G5987">
        <v>4.5999999999999996</v>
      </c>
      <c r="H5987">
        <v>329.899</v>
      </c>
      <c r="I5987">
        <v>25.478000000000002</v>
      </c>
      <c r="J5987">
        <v>271.24400000000003</v>
      </c>
      <c r="K5987">
        <v>259.54700000000003</v>
      </c>
    </row>
    <row r="5988" spans="1:11" x14ac:dyDescent="0.3">
      <c r="A5988">
        <v>9</v>
      </c>
      <c r="B5988">
        <v>6</v>
      </c>
      <c r="C5988">
        <v>17</v>
      </c>
      <c r="D5988">
        <v>241</v>
      </c>
      <c r="E5988">
        <v>66</v>
      </c>
      <c r="F5988">
        <v>16.7</v>
      </c>
      <c r="G5988">
        <v>4.0999999999999996</v>
      </c>
      <c r="H5988">
        <v>112.96599999999999</v>
      </c>
      <c r="I5988">
        <v>18.79</v>
      </c>
      <c r="J5988">
        <v>87.266000000000005</v>
      </c>
      <c r="K5988">
        <v>80.001000000000005</v>
      </c>
    </row>
    <row r="5989" spans="1:11" x14ac:dyDescent="0.3">
      <c r="A5989">
        <v>9</v>
      </c>
      <c r="B5989">
        <v>6</v>
      </c>
      <c r="C5989">
        <v>18</v>
      </c>
      <c r="D5989">
        <v>7</v>
      </c>
      <c r="E5989">
        <v>16</v>
      </c>
      <c r="F5989">
        <v>15.6</v>
      </c>
      <c r="G5989">
        <v>2.6</v>
      </c>
      <c r="H5989">
        <v>15.101000000000001</v>
      </c>
      <c r="I5989">
        <v>14.393000000000001</v>
      </c>
      <c r="J5989">
        <v>13.398</v>
      </c>
      <c r="K5989">
        <v>7.5880000000000001</v>
      </c>
    </row>
    <row r="5990" spans="1:11" x14ac:dyDescent="0.3">
      <c r="A5990">
        <v>9</v>
      </c>
      <c r="B5990">
        <v>6</v>
      </c>
      <c r="C5990">
        <v>19</v>
      </c>
      <c r="D5990">
        <v>0</v>
      </c>
      <c r="E5990">
        <v>0</v>
      </c>
      <c r="F5990">
        <v>15.6</v>
      </c>
      <c r="G5990">
        <v>1.5</v>
      </c>
      <c r="H5990">
        <v>0</v>
      </c>
      <c r="I5990">
        <v>15.6</v>
      </c>
      <c r="J5990">
        <v>0</v>
      </c>
      <c r="K5990">
        <v>0</v>
      </c>
    </row>
    <row r="5991" spans="1:11" x14ac:dyDescent="0.3">
      <c r="A5991">
        <v>9</v>
      </c>
      <c r="B5991">
        <v>6</v>
      </c>
      <c r="C5991">
        <v>20</v>
      </c>
      <c r="D5991">
        <v>0</v>
      </c>
      <c r="E5991">
        <v>0</v>
      </c>
      <c r="F5991">
        <v>15</v>
      </c>
      <c r="G5991">
        <v>4.0999999999999996</v>
      </c>
      <c r="H5991">
        <v>0</v>
      </c>
      <c r="I5991">
        <v>15</v>
      </c>
      <c r="J5991">
        <v>0</v>
      </c>
      <c r="K5991">
        <v>0</v>
      </c>
    </row>
    <row r="5992" spans="1:11" x14ac:dyDescent="0.3">
      <c r="A5992">
        <v>9</v>
      </c>
      <c r="B5992">
        <v>6</v>
      </c>
      <c r="C5992">
        <v>21</v>
      </c>
      <c r="D5992">
        <v>0</v>
      </c>
      <c r="E5992">
        <v>0</v>
      </c>
      <c r="F5992">
        <v>15</v>
      </c>
      <c r="G5992">
        <v>2.1</v>
      </c>
      <c r="H5992">
        <v>0</v>
      </c>
      <c r="I5992">
        <v>15</v>
      </c>
      <c r="J5992">
        <v>0</v>
      </c>
      <c r="K5992">
        <v>0</v>
      </c>
    </row>
    <row r="5993" spans="1:11" x14ac:dyDescent="0.3">
      <c r="A5993">
        <v>9</v>
      </c>
      <c r="B5993">
        <v>6</v>
      </c>
      <c r="C5993">
        <v>22</v>
      </c>
      <c r="D5993">
        <v>0</v>
      </c>
      <c r="E5993">
        <v>0</v>
      </c>
      <c r="F5993">
        <v>15</v>
      </c>
      <c r="G5993">
        <v>3.6</v>
      </c>
      <c r="H5993">
        <v>0</v>
      </c>
      <c r="I5993">
        <v>15</v>
      </c>
      <c r="J5993">
        <v>0</v>
      </c>
      <c r="K5993">
        <v>0</v>
      </c>
    </row>
    <row r="5994" spans="1:11" x14ac:dyDescent="0.3">
      <c r="A5994">
        <v>9</v>
      </c>
      <c r="B5994">
        <v>6</v>
      </c>
      <c r="C5994">
        <v>23</v>
      </c>
      <c r="D5994">
        <v>0</v>
      </c>
      <c r="E5994">
        <v>0</v>
      </c>
      <c r="F5994">
        <v>14.4</v>
      </c>
      <c r="G5994">
        <v>4.0999999999999996</v>
      </c>
      <c r="H5994">
        <v>0</v>
      </c>
      <c r="I5994">
        <v>14.4</v>
      </c>
      <c r="J5994">
        <v>0</v>
      </c>
      <c r="K5994">
        <v>0</v>
      </c>
    </row>
    <row r="5995" spans="1:11" x14ac:dyDescent="0.3">
      <c r="A5995">
        <v>9</v>
      </c>
      <c r="B5995">
        <v>7</v>
      </c>
      <c r="C5995">
        <v>0</v>
      </c>
      <c r="D5995">
        <v>0</v>
      </c>
      <c r="E5995">
        <v>0</v>
      </c>
      <c r="F5995">
        <v>14.4</v>
      </c>
      <c r="G5995">
        <v>2.6</v>
      </c>
      <c r="H5995">
        <v>0</v>
      </c>
      <c r="I5995">
        <v>14.4</v>
      </c>
      <c r="J5995">
        <v>0</v>
      </c>
      <c r="K5995">
        <v>0</v>
      </c>
    </row>
    <row r="5996" spans="1:11" x14ac:dyDescent="0.3">
      <c r="A5996">
        <v>9</v>
      </c>
      <c r="B5996">
        <v>7</v>
      </c>
      <c r="C5996">
        <v>1</v>
      </c>
      <c r="D5996">
        <v>0</v>
      </c>
      <c r="E5996">
        <v>0</v>
      </c>
      <c r="F5996">
        <v>15</v>
      </c>
      <c r="G5996">
        <v>3.6</v>
      </c>
      <c r="H5996">
        <v>0</v>
      </c>
      <c r="I5996">
        <v>15</v>
      </c>
      <c r="J5996">
        <v>0</v>
      </c>
      <c r="K5996">
        <v>0</v>
      </c>
    </row>
    <row r="5997" spans="1:11" x14ac:dyDescent="0.3">
      <c r="A5997">
        <v>9</v>
      </c>
      <c r="B5997">
        <v>7</v>
      </c>
      <c r="C5997">
        <v>2</v>
      </c>
      <c r="D5997">
        <v>0</v>
      </c>
      <c r="E5997">
        <v>0</v>
      </c>
      <c r="F5997">
        <v>15</v>
      </c>
      <c r="G5997">
        <v>3.6</v>
      </c>
      <c r="H5997">
        <v>0</v>
      </c>
      <c r="I5997">
        <v>15</v>
      </c>
      <c r="J5997">
        <v>0</v>
      </c>
      <c r="K5997">
        <v>0</v>
      </c>
    </row>
    <row r="5998" spans="1:11" x14ac:dyDescent="0.3">
      <c r="A5998">
        <v>9</v>
      </c>
      <c r="B5998">
        <v>7</v>
      </c>
      <c r="C5998">
        <v>3</v>
      </c>
      <c r="D5998">
        <v>0</v>
      </c>
      <c r="E5998">
        <v>0</v>
      </c>
      <c r="F5998">
        <v>15</v>
      </c>
      <c r="G5998">
        <v>4.5999999999999996</v>
      </c>
      <c r="H5998">
        <v>0</v>
      </c>
      <c r="I5998">
        <v>15</v>
      </c>
      <c r="J5998">
        <v>0</v>
      </c>
      <c r="K5998">
        <v>0</v>
      </c>
    </row>
    <row r="5999" spans="1:11" x14ac:dyDescent="0.3">
      <c r="A5999">
        <v>9</v>
      </c>
      <c r="B5999">
        <v>7</v>
      </c>
      <c r="C5999">
        <v>4</v>
      </c>
      <c r="D5999">
        <v>0</v>
      </c>
      <c r="E5999">
        <v>0</v>
      </c>
      <c r="F5999">
        <v>15</v>
      </c>
      <c r="G5999">
        <v>3.6</v>
      </c>
      <c r="H5999">
        <v>0</v>
      </c>
      <c r="I5999">
        <v>15</v>
      </c>
      <c r="J5999">
        <v>0</v>
      </c>
      <c r="K5999">
        <v>0</v>
      </c>
    </row>
    <row r="6000" spans="1:11" x14ac:dyDescent="0.3">
      <c r="A6000">
        <v>9</v>
      </c>
      <c r="B6000">
        <v>7</v>
      </c>
      <c r="C6000">
        <v>5</v>
      </c>
      <c r="D6000">
        <v>0</v>
      </c>
      <c r="E6000">
        <v>0</v>
      </c>
      <c r="F6000">
        <v>15.6</v>
      </c>
      <c r="G6000">
        <v>2.6</v>
      </c>
      <c r="H6000">
        <v>0</v>
      </c>
      <c r="I6000">
        <v>15.6</v>
      </c>
      <c r="J6000">
        <v>0</v>
      </c>
      <c r="K6000">
        <v>0</v>
      </c>
    </row>
    <row r="6001" spans="1:11" x14ac:dyDescent="0.3">
      <c r="A6001">
        <v>9</v>
      </c>
      <c r="B6001">
        <v>7</v>
      </c>
      <c r="C6001">
        <v>6</v>
      </c>
      <c r="D6001">
        <v>2</v>
      </c>
      <c r="E6001">
        <v>29</v>
      </c>
      <c r="F6001">
        <v>15.6</v>
      </c>
      <c r="G6001">
        <v>3.6</v>
      </c>
      <c r="H6001">
        <v>27.753</v>
      </c>
      <c r="I6001">
        <v>14.443</v>
      </c>
      <c r="J6001">
        <v>24.649000000000001</v>
      </c>
      <c r="K6001">
        <v>18.63</v>
      </c>
    </row>
    <row r="6002" spans="1:11" x14ac:dyDescent="0.3">
      <c r="A6002">
        <v>9</v>
      </c>
      <c r="B6002">
        <v>7</v>
      </c>
      <c r="C6002">
        <v>7</v>
      </c>
      <c r="D6002">
        <v>139</v>
      </c>
      <c r="E6002">
        <v>84</v>
      </c>
      <c r="F6002">
        <v>16.7</v>
      </c>
      <c r="G6002">
        <v>2.6</v>
      </c>
      <c r="H6002">
        <v>137.03299999999999</v>
      </c>
      <c r="I6002">
        <v>18.747</v>
      </c>
      <c r="J6002">
        <v>116.029</v>
      </c>
      <c r="K6002">
        <v>108.14700000000001</v>
      </c>
    </row>
    <row r="6003" spans="1:11" x14ac:dyDescent="0.3">
      <c r="A6003">
        <v>9</v>
      </c>
      <c r="B6003">
        <v>7</v>
      </c>
      <c r="C6003">
        <v>8</v>
      </c>
      <c r="D6003">
        <v>50</v>
      </c>
      <c r="E6003">
        <v>169</v>
      </c>
      <c r="F6003">
        <v>16.100000000000001</v>
      </c>
      <c r="G6003">
        <v>4.0999999999999996</v>
      </c>
      <c r="H6003">
        <v>195.749</v>
      </c>
      <c r="I6003">
        <v>19.690000000000001</v>
      </c>
      <c r="J6003">
        <v>170.89</v>
      </c>
      <c r="K6003">
        <v>161.75299999999999</v>
      </c>
    </row>
    <row r="6004" spans="1:11" x14ac:dyDescent="0.3">
      <c r="A6004">
        <v>9</v>
      </c>
      <c r="B6004">
        <v>7</v>
      </c>
      <c r="C6004">
        <v>9</v>
      </c>
      <c r="D6004">
        <v>5</v>
      </c>
      <c r="E6004">
        <v>324</v>
      </c>
      <c r="F6004">
        <v>19.399999999999999</v>
      </c>
      <c r="G6004">
        <v>5.2</v>
      </c>
      <c r="H6004">
        <v>322.065</v>
      </c>
      <c r="I6004">
        <v>25.507000000000001</v>
      </c>
      <c r="J6004">
        <v>276.46800000000002</v>
      </c>
      <c r="K6004">
        <v>264.62700000000001</v>
      </c>
    </row>
    <row r="6005" spans="1:11" x14ac:dyDescent="0.3">
      <c r="A6005">
        <v>9</v>
      </c>
      <c r="B6005">
        <v>7</v>
      </c>
      <c r="C6005">
        <v>10</v>
      </c>
      <c r="D6005">
        <v>140</v>
      </c>
      <c r="E6005">
        <v>281</v>
      </c>
      <c r="F6005">
        <v>20</v>
      </c>
      <c r="G6005">
        <v>5.7</v>
      </c>
      <c r="H6005">
        <v>417.428</v>
      </c>
      <c r="I6005">
        <v>28.045000000000002</v>
      </c>
      <c r="J6005">
        <v>355.05599999999998</v>
      </c>
      <c r="K6005">
        <v>340.95699999999999</v>
      </c>
    </row>
    <row r="6006" spans="1:11" x14ac:dyDescent="0.3">
      <c r="A6006">
        <v>9</v>
      </c>
      <c r="B6006">
        <v>7</v>
      </c>
      <c r="C6006">
        <v>11</v>
      </c>
      <c r="D6006">
        <v>95</v>
      </c>
      <c r="E6006">
        <v>432</v>
      </c>
      <c r="F6006">
        <v>21.1</v>
      </c>
      <c r="G6006">
        <v>8.1999999999999993</v>
      </c>
      <c r="H6006">
        <v>535.57399999999996</v>
      </c>
      <c r="I6006">
        <v>29.640999999999998</v>
      </c>
      <c r="J6006">
        <v>453.09899999999999</v>
      </c>
      <c r="K6006">
        <v>435.88600000000002</v>
      </c>
    </row>
    <row r="6007" spans="1:11" x14ac:dyDescent="0.3">
      <c r="A6007">
        <v>9</v>
      </c>
      <c r="B6007">
        <v>7</v>
      </c>
      <c r="C6007">
        <v>12</v>
      </c>
      <c r="D6007">
        <v>236</v>
      </c>
      <c r="E6007">
        <v>373</v>
      </c>
      <c r="F6007">
        <v>21.7</v>
      </c>
      <c r="G6007">
        <v>7.2</v>
      </c>
      <c r="H6007">
        <v>633.10400000000004</v>
      </c>
      <c r="I6007">
        <v>32.948999999999998</v>
      </c>
      <c r="J6007">
        <v>529.29899999999998</v>
      </c>
      <c r="K6007">
        <v>509.44</v>
      </c>
    </row>
    <row r="6008" spans="1:11" x14ac:dyDescent="0.3">
      <c r="A6008">
        <v>9</v>
      </c>
      <c r="B6008">
        <v>7</v>
      </c>
      <c r="C6008">
        <v>13</v>
      </c>
      <c r="D6008">
        <v>481</v>
      </c>
      <c r="E6008">
        <v>239</v>
      </c>
      <c r="F6008">
        <v>21.1</v>
      </c>
      <c r="G6008">
        <v>6.2</v>
      </c>
      <c r="H6008">
        <v>711.29700000000003</v>
      </c>
      <c r="I6008">
        <v>35.162999999999997</v>
      </c>
      <c r="J6008">
        <v>589.721</v>
      </c>
      <c r="K6008">
        <v>567.62300000000005</v>
      </c>
    </row>
    <row r="6009" spans="1:11" x14ac:dyDescent="0.3">
      <c r="A6009">
        <v>9</v>
      </c>
      <c r="B6009">
        <v>7</v>
      </c>
      <c r="C6009">
        <v>14</v>
      </c>
      <c r="D6009">
        <v>577</v>
      </c>
      <c r="E6009">
        <v>198</v>
      </c>
      <c r="F6009">
        <v>21.7</v>
      </c>
      <c r="G6009">
        <v>5.7</v>
      </c>
      <c r="H6009">
        <v>688.13</v>
      </c>
      <c r="I6009">
        <v>36.177999999999997</v>
      </c>
      <c r="J6009">
        <v>567.31299999999999</v>
      </c>
      <c r="K6009">
        <v>546.05899999999997</v>
      </c>
    </row>
    <row r="6010" spans="1:11" x14ac:dyDescent="0.3">
      <c r="A6010">
        <v>9</v>
      </c>
      <c r="B6010">
        <v>7</v>
      </c>
      <c r="C6010">
        <v>15</v>
      </c>
      <c r="D6010">
        <v>539</v>
      </c>
      <c r="E6010">
        <v>165</v>
      </c>
      <c r="F6010">
        <v>20.6</v>
      </c>
      <c r="G6010">
        <v>7.7</v>
      </c>
      <c r="H6010">
        <v>522.38800000000003</v>
      </c>
      <c r="I6010">
        <v>29.625</v>
      </c>
      <c r="J6010">
        <v>437.41199999999998</v>
      </c>
      <c r="K6010">
        <v>420.71899999999999</v>
      </c>
    </row>
    <row r="6011" spans="1:11" x14ac:dyDescent="0.3">
      <c r="A6011">
        <v>9</v>
      </c>
      <c r="B6011">
        <v>7</v>
      </c>
      <c r="C6011">
        <v>16</v>
      </c>
      <c r="D6011">
        <v>529</v>
      </c>
      <c r="E6011">
        <v>96</v>
      </c>
      <c r="F6011">
        <v>19.399999999999999</v>
      </c>
      <c r="G6011">
        <v>5.7</v>
      </c>
      <c r="H6011">
        <v>330.29700000000003</v>
      </c>
      <c r="I6011">
        <v>26.010999999999999</v>
      </c>
      <c r="J6011">
        <v>269.96600000000001</v>
      </c>
      <c r="K6011">
        <v>258.303</v>
      </c>
    </row>
    <row r="6012" spans="1:11" x14ac:dyDescent="0.3">
      <c r="A6012">
        <v>9</v>
      </c>
      <c r="B6012">
        <v>7</v>
      </c>
      <c r="C6012">
        <v>17</v>
      </c>
      <c r="D6012">
        <v>300</v>
      </c>
      <c r="E6012">
        <v>56</v>
      </c>
      <c r="F6012">
        <v>17.8</v>
      </c>
      <c r="G6012">
        <v>4.5999999999999996</v>
      </c>
      <c r="H6012">
        <v>113.54300000000001</v>
      </c>
      <c r="I6012">
        <v>19.745000000000001</v>
      </c>
      <c r="J6012">
        <v>84.513000000000005</v>
      </c>
      <c r="K6012">
        <v>77.305000000000007</v>
      </c>
    </row>
    <row r="6013" spans="1:11" x14ac:dyDescent="0.3">
      <c r="A6013">
        <v>9</v>
      </c>
      <c r="B6013">
        <v>7</v>
      </c>
      <c r="C6013">
        <v>18</v>
      </c>
      <c r="D6013">
        <v>15</v>
      </c>
      <c r="E6013">
        <v>14</v>
      </c>
      <c r="F6013">
        <v>17.2</v>
      </c>
      <c r="G6013">
        <v>4.5999999999999996</v>
      </c>
      <c r="H6013">
        <v>13.46</v>
      </c>
      <c r="I6013">
        <v>16.178999999999998</v>
      </c>
      <c r="J6013">
        <v>11.782999999999999</v>
      </c>
      <c r="K6013">
        <v>6.0030000000000001</v>
      </c>
    </row>
    <row r="6014" spans="1:11" x14ac:dyDescent="0.3">
      <c r="A6014">
        <v>9</v>
      </c>
      <c r="B6014">
        <v>7</v>
      </c>
      <c r="C6014">
        <v>19</v>
      </c>
      <c r="D6014">
        <v>0</v>
      </c>
      <c r="E6014">
        <v>0</v>
      </c>
      <c r="F6014">
        <v>16.7</v>
      </c>
      <c r="G6014">
        <v>4.0999999999999996</v>
      </c>
      <c r="H6014">
        <v>0</v>
      </c>
      <c r="I6014">
        <v>16.7</v>
      </c>
      <c r="J6014">
        <v>0</v>
      </c>
      <c r="K6014">
        <v>0</v>
      </c>
    </row>
    <row r="6015" spans="1:11" x14ac:dyDescent="0.3">
      <c r="A6015">
        <v>9</v>
      </c>
      <c r="B6015">
        <v>7</v>
      </c>
      <c r="C6015">
        <v>20</v>
      </c>
      <c r="D6015">
        <v>0</v>
      </c>
      <c r="E6015">
        <v>0</v>
      </c>
      <c r="F6015">
        <v>16.100000000000001</v>
      </c>
      <c r="G6015">
        <v>3.6</v>
      </c>
      <c r="H6015">
        <v>0</v>
      </c>
      <c r="I6015">
        <v>16.100000000000001</v>
      </c>
      <c r="J6015">
        <v>0</v>
      </c>
      <c r="K6015">
        <v>0</v>
      </c>
    </row>
    <row r="6016" spans="1:11" x14ac:dyDescent="0.3">
      <c r="A6016">
        <v>9</v>
      </c>
      <c r="B6016">
        <v>7</v>
      </c>
      <c r="C6016">
        <v>21</v>
      </c>
      <c r="D6016">
        <v>0</v>
      </c>
      <c r="E6016">
        <v>0</v>
      </c>
      <c r="F6016">
        <v>16.100000000000001</v>
      </c>
      <c r="G6016">
        <v>1.5</v>
      </c>
      <c r="H6016">
        <v>0</v>
      </c>
      <c r="I6016">
        <v>16.100000000000001</v>
      </c>
      <c r="J6016">
        <v>0</v>
      </c>
      <c r="K6016">
        <v>0</v>
      </c>
    </row>
    <row r="6017" spans="1:11" x14ac:dyDescent="0.3">
      <c r="A6017">
        <v>9</v>
      </c>
      <c r="B6017">
        <v>7</v>
      </c>
      <c r="C6017">
        <v>22</v>
      </c>
      <c r="D6017">
        <v>0</v>
      </c>
      <c r="E6017">
        <v>0</v>
      </c>
      <c r="F6017">
        <v>15.6</v>
      </c>
      <c r="G6017">
        <v>1.5</v>
      </c>
      <c r="H6017">
        <v>0</v>
      </c>
      <c r="I6017">
        <v>15.6</v>
      </c>
      <c r="J6017">
        <v>0</v>
      </c>
      <c r="K6017">
        <v>0</v>
      </c>
    </row>
    <row r="6018" spans="1:11" x14ac:dyDescent="0.3">
      <c r="A6018">
        <v>9</v>
      </c>
      <c r="B6018">
        <v>7</v>
      </c>
      <c r="C6018">
        <v>23</v>
      </c>
      <c r="D6018">
        <v>0</v>
      </c>
      <c r="E6018">
        <v>0</v>
      </c>
      <c r="F6018">
        <v>15</v>
      </c>
      <c r="G6018">
        <v>2.1</v>
      </c>
      <c r="H6018">
        <v>0</v>
      </c>
      <c r="I6018">
        <v>15</v>
      </c>
      <c r="J6018">
        <v>0</v>
      </c>
      <c r="K6018">
        <v>0</v>
      </c>
    </row>
    <row r="6019" spans="1:11" x14ac:dyDescent="0.3">
      <c r="A6019">
        <v>9</v>
      </c>
      <c r="B6019">
        <v>8</v>
      </c>
      <c r="C6019">
        <v>0</v>
      </c>
      <c r="D6019">
        <v>0</v>
      </c>
      <c r="E6019">
        <v>0</v>
      </c>
      <c r="F6019">
        <v>14.4</v>
      </c>
      <c r="G6019">
        <v>2.6</v>
      </c>
      <c r="H6019">
        <v>0</v>
      </c>
      <c r="I6019">
        <v>14.4</v>
      </c>
      <c r="J6019">
        <v>0</v>
      </c>
      <c r="K6019">
        <v>0</v>
      </c>
    </row>
    <row r="6020" spans="1:11" x14ac:dyDescent="0.3">
      <c r="A6020">
        <v>9</v>
      </c>
      <c r="B6020">
        <v>8</v>
      </c>
      <c r="C6020">
        <v>1</v>
      </c>
      <c r="D6020">
        <v>0</v>
      </c>
      <c r="E6020">
        <v>0</v>
      </c>
      <c r="F6020">
        <v>14.4</v>
      </c>
      <c r="G6020">
        <v>2.1</v>
      </c>
      <c r="H6020">
        <v>0</v>
      </c>
      <c r="I6020">
        <v>14.4</v>
      </c>
      <c r="J6020">
        <v>0</v>
      </c>
      <c r="K6020">
        <v>0</v>
      </c>
    </row>
    <row r="6021" spans="1:11" x14ac:dyDescent="0.3">
      <c r="A6021">
        <v>9</v>
      </c>
      <c r="B6021">
        <v>8</v>
      </c>
      <c r="C6021">
        <v>2</v>
      </c>
      <c r="D6021">
        <v>0</v>
      </c>
      <c r="E6021">
        <v>0</v>
      </c>
      <c r="F6021">
        <v>13.3</v>
      </c>
      <c r="G6021">
        <v>1.5</v>
      </c>
      <c r="H6021">
        <v>0</v>
      </c>
      <c r="I6021">
        <v>13.3</v>
      </c>
      <c r="J6021">
        <v>0</v>
      </c>
      <c r="K6021">
        <v>0</v>
      </c>
    </row>
    <row r="6022" spans="1:11" x14ac:dyDescent="0.3">
      <c r="A6022">
        <v>9</v>
      </c>
      <c r="B6022">
        <v>8</v>
      </c>
      <c r="C6022">
        <v>3</v>
      </c>
      <c r="D6022">
        <v>0</v>
      </c>
      <c r="E6022">
        <v>0</v>
      </c>
      <c r="F6022">
        <v>12.8</v>
      </c>
      <c r="G6022">
        <v>2.1</v>
      </c>
      <c r="H6022">
        <v>0</v>
      </c>
      <c r="I6022">
        <v>12.8</v>
      </c>
      <c r="J6022">
        <v>0</v>
      </c>
      <c r="K6022">
        <v>0</v>
      </c>
    </row>
    <row r="6023" spans="1:11" x14ac:dyDescent="0.3">
      <c r="A6023">
        <v>9</v>
      </c>
      <c r="B6023">
        <v>8</v>
      </c>
      <c r="C6023">
        <v>4</v>
      </c>
      <c r="D6023">
        <v>0</v>
      </c>
      <c r="E6023">
        <v>0</v>
      </c>
      <c r="F6023">
        <v>12.8</v>
      </c>
      <c r="G6023">
        <v>1</v>
      </c>
      <c r="H6023">
        <v>0</v>
      </c>
      <c r="I6023">
        <v>12.8</v>
      </c>
      <c r="J6023">
        <v>0</v>
      </c>
      <c r="K6023">
        <v>0</v>
      </c>
    </row>
    <row r="6024" spans="1:11" x14ac:dyDescent="0.3">
      <c r="A6024">
        <v>9</v>
      </c>
      <c r="B6024">
        <v>8</v>
      </c>
      <c r="C6024">
        <v>5</v>
      </c>
      <c r="D6024">
        <v>0</v>
      </c>
      <c r="E6024">
        <v>3</v>
      </c>
      <c r="F6024">
        <v>12.8</v>
      </c>
      <c r="G6024">
        <v>2.1</v>
      </c>
      <c r="H6024">
        <v>2.91</v>
      </c>
      <c r="I6024">
        <v>10.577999999999999</v>
      </c>
      <c r="J6024">
        <v>2.629</v>
      </c>
      <c r="K6024">
        <v>0</v>
      </c>
    </row>
    <row r="6025" spans="1:11" x14ac:dyDescent="0.3">
      <c r="A6025">
        <v>9</v>
      </c>
      <c r="B6025">
        <v>8</v>
      </c>
      <c r="C6025">
        <v>6</v>
      </c>
      <c r="D6025">
        <v>38</v>
      </c>
      <c r="E6025">
        <v>42</v>
      </c>
      <c r="F6025">
        <v>15.6</v>
      </c>
      <c r="G6025">
        <v>1</v>
      </c>
      <c r="H6025">
        <v>44.954999999999998</v>
      </c>
      <c r="I6025">
        <v>14.427</v>
      </c>
      <c r="J6025">
        <v>38.188000000000002</v>
      </c>
      <c r="K6025">
        <v>31.91</v>
      </c>
    </row>
    <row r="6026" spans="1:11" x14ac:dyDescent="0.3">
      <c r="A6026">
        <v>9</v>
      </c>
      <c r="B6026">
        <v>8</v>
      </c>
      <c r="C6026">
        <v>7</v>
      </c>
      <c r="D6026">
        <v>284</v>
      </c>
      <c r="E6026">
        <v>118</v>
      </c>
      <c r="F6026">
        <v>17.8</v>
      </c>
      <c r="G6026">
        <v>1.5</v>
      </c>
      <c r="H6026">
        <v>224.96700000000001</v>
      </c>
      <c r="I6026">
        <v>23.247</v>
      </c>
      <c r="J6026">
        <v>185.798</v>
      </c>
      <c r="K6026">
        <v>176.30199999999999</v>
      </c>
    </row>
    <row r="6027" spans="1:11" x14ac:dyDescent="0.3">
      <c r="A6027">
        <v>9</v>
      </c>
      <c r="B6027">
        <v>8</v>
      </c>
      <c r="C6027">
        <v>8</v>
      </c>
      <c r="D6027">
        <v>394</v>
      </c>
      <c r="E6027">
        <v>179</v>
      </c>
      <c r="F6027">
        <v>18.3</v>
      </c>
      <c r="G6027">
        <v>2.1</v>
      </c>
      <c r="H6027">
        <v>423.61900000000003</v>
      </c>
      <c r="I6027">
        <v>30.091000000000001</v>
      </c>
      <c r="J6027">
        <v>353.38</v>
      </c>
      <c r="K6027">
        <v>339.33100000000002</v>
      </c>
    </row>
    <row r="6028" spans="1:11" x14ac:dyDescent="0.3">
      <c r="A6028">
        <v>9</v>
      </c>
      <c r="B6028">
        <v>8</v>
      </c>
      <c r="C6028">
        <v>9</v>
      </c>
      <c r="D6028">
        <v>534</v>
      </c>
      <c r="E6028">
        <v>225</v>
      </c>
      <c r="F6028">
        <v>18.3</v>
      </c>
      <c r="G6028">
        <v>3.1</v>
      </c>
      <c r="H6028">
        <v>656.54300000000001</v>
      </c>
      <c r="I6028">
        <v>35.604999999999997</v>
      </c>
      <c r="J6028">
        <v>541.92999999999995</v>
      </c>
      <c r="K6028">
        <v>521.61300000000006</v>
      </c>
    </row>
    <row r="6029" spans="1:11" x14ac:dyDescent="0.3">
      <c r="A6029">
        <v>9</v>
      </c>
      <c r="B6029">
        <v>8</v>
      </c>
      <c r="C6029">
        <v>10</v>
      </c>
      <c r="D6029">
        <v>513</v>
      </c>
      <c r="E6029">
        <v>270</v>
      </c>
      <c r="F6029">
        <v>18.899999999999999</v>
      </c>
      <c r="G6029">
        <v>2.6</v>
      </c>
      <c r="H6029">
        <v>760.29</v>
      </c>
      <c r="I6029">
        <v>40.792000000000002</v>
      </c>
      <c r="J6029">
        <v>617.33100000000002</v>
      </c>
      <c r="K6029">
        <v>594.16800000000001</v>
      </c>
    </row>
    <row r="6030" spans="1:11" x14ac:dyDescent="0.3">
      <c r="A6030">
        <v>9</v>
      </c>
      <c r="B6030">
        <v>8</v>
      </c>
      <c r="C6030">
        <v>11</v>
      </c>
      <c r="D6030">
        <v>583</v>
      </c>
      <c r="E6030">
        <v>273</v>
      </c>
      <c r="F6030">
        <v>20</v>
      </c>
      <c r="G6030">
        <v>3.6</v>
      </c>
      <c r="H6030">
        <v>871.77200000000005</v>
      </c>
      <c r="I6030">
        <v>42.777999999999999</v>
      </c>
      <c r="J6030">
        <v>702.99400000000003</v>
      </c>
      <c r="K6030">
        <v>676.36300000000006</v>
      </c>
    </row>
    <row r="6031" spans="1:11" x14ac:dyDescent="0.3">
      <c r="A6031">
        <v>9</v>
      </c>
      <c r="B6031">
        <v>8</v>
      </c>
      <c r="C6031">
        <v>12</v>
      </c>
      <c r="D6031">
        <v>708</v>
      </c>
      <c r="E6031">
        <v>213</v>
      </c>
      <c r="F6031">
        <v>20.6</v>
      </c>
      <c r="G6031">
        <v>5.7</v>
      </c>
      <c r="H6031">
        <v>939.15599999999995</v>
      </c>
      <c r="I6031">
        <v>40.569000000000003</v>
      </c>
      <c r="J6031">
        <v>763.59199999999998</v>
      </c>
      <c r="K6031">
        <v>734.35699999999997</v>
      </c>
    </row>
    <row r="6032" spans="1:11" x14ac:dyDescent="0.3">
      <c r="A6032">
        <v>9</v>
      </c>
      <c r="B6032">
        <v>8</v>
      </c>
      <c r="C6032">
        <v>13</v>
      </c>
      <c r="D6032">
        <v>728</v>
      </c>
      <c r="E6032">
        <v>206</v>
      </c>
      <c r="F6032">
        <v>20.6</v>
      </c>
      <c r="G6032">
        <v>6.2</v>
      </c>
      <c r="H6032">
        <v>907.43399999999997</v>
      </c>
      <c r="I6032">
        <v>39.078000000000003</v>
      </c>
      <c r="J6032">
        <v>741.57600000000002</v>
      </c>
      <c r="K6032">
        <v>713.30200000000002</v>
      </c>
    </row>
    <row r="6033" spans="1:11" x14ac:dyDescent="0.3">
      <c r="A6033">
        <v>9</v>
      </c>
      <c r="B6033">
        <v>8</v>
      </c>
      <c r="C6033">
        <v>14</v>
      </c>
      <c r="D6033">
        <v>690</v>
      </c>
      <c r="E6033">
        <v>187</v>
      </c>
      <c r="F6033">
        <v>20</v>
      </c>
      <c r="G6033">
        <v>6.2</v>
      </c>
      <c r="H6033">
        <v>766.55100000000004</v>
      </c>
      <c r="I6033">
        <v>35.631</v>
      </c>
      <c r="J6033">
        <v>633.08000000000004</v>
      </c>
      <c r="K6033">
        <v>609.298</v>
      </c>
    </row>
    <row r="6034" spans="1:11" x14ac:dyDescent="0.3">
      <c r="A6034">
        <v>9</v>
      </c>
      <c r="B6034">
        <v>8</v>
      </c>
      <c r="C6034">
        <v>15</v>
      </c>
      <c r="D6034">
        <v>603</v>
      </c>
      <c r="E6034">
        <v>157</v>
      </c>
      <c r="F6034">
        <v>19.399999999999999</v>
      </c>
      <c r="G6034">
        <v>8.1999999999999993</v>
      </c>
      <c r="H6034">
        <v>556.51700000000005</v>
      </c>
      <c r="I6034">
        <v>28.71</v>
      </c>
      <c r="J6034">
        <v>467.17700000000002</v>
      </c>
      <c r="K6034">
        <v>449.49</v>
      </c>
    </row>
    <row r="6035" spans="1:11" x14ac:dyDescent="0.3">
      <c r="A6035">
        <v>9</v>
      </c>
      <c r="B6035">
        <v>8</v>
      </c>
      <c r="C6035">
        <v>16</v>
      </c>
      <c r="D6035">
        <v>381</v>
      </c>
      <c r="E6035">
        <v>132</v>
      </c>
      <c r="F6035">
        <v>18.899999999999999</v>
      </c>
      <c r="G6035">
        <v>8.1999999999999993</v>
      </c>
      <c r="H6035">
        <v>300.47800000000001</v>
      </c>
      <c r="I6035">
        <v>23.599</v>
      </c>
      <c r="J6035">
        <v>250.05699999999999</v>
      </c>
      <c r="K6035">
        <v>238.928</v>
      </c>
    </row>
    <row r="6036" spans="1:11" x14ac:dyDescent="0.3">
      <c r="A6036">
        <v>9</v>
      </c>
      <c r="B6036">
        <v>8</v>
      </c>
      <c r="C6036">
        <v>17</v>
      </c>
      <c r="D6036">
        <v>126</v>
      </c>
      <c r="E6036">
        <v>73</v>
      </c>
      <c r="F6036">
        <v>17.2</v>
      </c>
      <c r="G6036">
        <v>8.8000000000000007</v>
      </c>
      <c r="H6036">
        <v>94.647999999999996</v>
      </c>
      <c r="I6036">
        <v>18.007000000000001</v>
      </c>
      <c r="J6036">
        <v>77.063999999999993</v>
      </c>
      <c r="K6036">
        <v>70.010999999999996</v>
      </c>
    </row>
    <row r="6037" spans="1:11" x14ac:dyDescent="0.3">
      <c r="A6037">
        <v>9</v>
      </c>
      <c r="B6037">
        <v>8</v>
      </c>
      <c r="C6037">
        <v>18</v>
      </c>
      <c r="D6037">
        <v>2</v>
      </c>
      <c r="E6037">
        <v>13</v>
      </c>
      <c r="F6037">
        <v>16.100000000000001</v>
      </c>
      <c r="G6037">
        <v>6.2</v>
      </c>
      <c r="H6037">
        <v>12.348000000000001</v>
      </c>
      <c r="I6037">
        <v>15.144</v>
      </c>
      <c r="J6037">
        <v>10.965</v>
      </c>
      <c r="K6037">
        <v>5.2</v>
      </c>
    </row>
    <row r="6038" spans="1:11" x14ac:dyDescent="0.3">
      <c r="A6038">
        <v>9</v>
      </c>
      <c r="B6038">
        <v>8</v>
      </c>
      <c r="C6038">
        <v>19</v>
      </c>
      <c r="D6038">
        <v>0</v>
      </c>
      <c r="E6038">
        <v>0</v>
      </c>
      <c r="F6038">
        <v>15.6</v>
      </c>
      <c r="G6038">
        <v>6.2</v>
      </c>
      <c r="H6038">
        <v>0</v>
      </c>
      <c r="I6038">
        <v>15.6</v>
      </c>
      <c r="J6038">
        <v>0</v>
      </c>
      <c r="K6038">
        <v>0</v>
      </c>
    </row>
    <row r="6039" spans="1:11" x14ac:dyDescent="0.3">
      <c r="A6039">
        <v>9</v>
      </c>
      <c r="B6039">
        <v>8</v>
      </c>
      <c r="C6039">
        <v>20</v>
      </c>
      <c r="D6039">
        <v>0</v>
      </c>
      <c r="E6039">
        <v>0</v>
      </c>
      <c r="F6039">
        <v>15</v>
      </c>
      <c r="G6039">
        <v>6.2</v>
      </c>
      <c r="H6039">
        <v>0</v>
      </c>
      <c r="I6039">
        <v>15</v>
      </c>
      <c r="J6039">
        <v>0</v>
      </c>
      <c r="K6039">
        <v>0</v>
      </c>
    </row>
    <row r="6040" spans="1:11" x14ac:dyDescent="0.3">
      <c r="A6040">
        <v>9</v>
      </c>
      <c r="B6040">
        <v>8</v>
      </c>
      <c r="C6040">
        <v>21</v>
      </c>
      <c r="D6040">
        <v>0</v>
      </c>
      <c r="E6040">
        <v>0</v>
      </c>
      <c r="F6040">
        <v>14.4</v>
      </c>
      <c r="G6040">
        <v>5.7</v>
      </c>
      <c r="H6040">
        <v>0</v>
      </c>
      <c r="I6040">
        <v>14.4</v>
      </c>
      <c r="J6040">
        <v>0</v>
      </c>
      <c r="K6040">
        <v>0</v>
      </c>
    </row>
    <row r="6041" spans="1:11" x14ac:dyDescent="0.3">
      <c r="A6041">
        <v>9</v>
      </c>
      <c r="B6041">
        <v>8</v>
      </c>
      <c r="C6041">
        <v>22</v>
      </c>
      <c r="D6041">
        <v>0</v>
      </c>
      <c r="E6041">
        <v>0</v>
      </c>
      <c r="F6041">
        <v>14.4</v>
      </c>
      <c r="G6041">
        <v>4.5999999999999996</v>
      </c>
      <c r="H6041">
        <v>0</v>
      </c>
      <c r="I6041">
        <v>14.4</v>
      </c>
      <c r="J6041">
        <v>0</v>
      </c>
      <c r="K6041">
        <v>0</v>
      </c>
    </row>
    <row r="6042" spans="1:11" x14ac:dyDescent="0.3">
      <c r="A6042">
        <v>9</v>
      </c>
      <c r="B6042">
        <v>8</v>
      </c>
      <c r="C6042">
        <v>23</v>
      </c>
      <c r="D6042">
        <v>0</v>
      </c>
      <c r="E6042">
        <v>0</v>
      </c>
      <c r="F6042">
        <v>13.9</v>
      </c>
      <c r="G6042">
        <v>4.5999999999999996</v>
      </c>
      <c r="H6042">
        <v>0</v>
      </c>
      <c r="I6042">
        <v>13.9</v>
      </c>
      <c r="J6042">
        <v>0</v>
      </c>
      <c r="K6042">
        <v>0</v>
      </c>
    </row>
    <row r="6043" spans="1:11" x14ac:dyDescent="0.3">
      <c r="A6043">
        <v>9</v>
      </c>
      <c r="B6043">
        <v>9</v>
      </c>
      <c r="C6043">
        <v>0</v>
      </c>
      <c r="D6043">
        <v>0</v>
      </c>
      <c r="E6043">
        <v>0</v>
      </c>
      <c r="F6043">
        <v>13.9</v>
      </c>
      <c r="G6043">
        <v>3.6</v>
      </c>
      <c r="H6043">
        <v>0</v>
      </c>
      <c r="I6043">
        <v>13.9</v>
      </c>
      <c r="J6043">
        <v>0</v>
      </c>
      <c r="K6043">
        <v>0</v>
      </c>
    </row>
    <row r="6044" spans="1:11" x14ac:dyDescent="0.3">
      <c r="A6044">
        <v>9</v>
      </c>
      <c r="B6044">
        <v>9</v>
      </c>
      <c r="C6044">
        <v>1</v>
      </c>
      <c r="D6044">
        <v>0</v>
      </c>
      <c r="E6044">
        <v>0</v>
      </c>
      <c r="F6044">
        <v>12.8</v>
      </c>
      <c r="G6044">
        <v>5.7</v>
      </c>
      <c r="H6044">
        <v>0</v>
      </c>
      <c r="I6044">
        <v>12.8</v>
      </c>
      <c r="J6044">
        <v>0</v>
      </c>
      <c r="K6044">
        <v>0</v>
      </c>
    </row>
    <row r="6045" spans="1:11" x14ac:dyDescent="0.3">
      <c r="A6045">
        <v>9</v>
      </c>
      <c r="B6045">
        <v>9</v>
      </c>
      <c r="C6045">
        <v>2</v>
      </c>
      <c r="D6045">
        <v>0</v>
      </c>
      <c r="E6045">
        <v>0</v>
      </c>
      <c r="F6045">
        <v>11.7</v>
      </c>
      <c r="G6045">
        <v>5.7</v>
      </c>
      <c r="H6045">
        <v>0</v>
      </c>
      <c r="I6045">
        <v>11.7</v>
      </c>
      <c r="J6045">
        <v>0</v>
      </c>
      <c r="K6045">
        <v>0</v>
      </c>
    </row>
    <row r="6046" spans="1:11" x14ac:dyDescent="0.3">
      <c r="A6046">
        <v>9</v>
      </c>
      <c r="B6046">
        <v>9</v>
      </c>
      <c r="C6046">
        <v>3</v>
      </c>
      <c r="D6046">
        <v>0</v>
      </c>
      <c r="E6046">
        <v>0</v>
      </c>
      <c r="F6046">
        <v>11.7</v>
      </c>
      <c r="G6046">
        <v>6.2</v>
      </c>
      <c r="H6046">
        <v>0</v>
      </c>
      <c r="I6046">
        <v>11.7</v>
      </c>
      <c r="J6046">
        <v>0</v>
      </c>
      <c r="K6046">
        <v>0</v>
      </c>
    </row>
    <row r="6047" spans="1:11" x14ac:dyDescent="0.3">
      <c r="A6047">
        <v>9</v>
      </c>
      <c r="B6047">
        <v>9</v>
      </c>
      <c r="C6047">
        <v>4</v>
      </c>
      <c r="D6047">
        <v>0</v>
      </c>
      <c r="E6047">
        <v>0</v>
      </c>
      <c r="F6047">
        <v>11.7</v>
      </c>
      <c r="G6047">
        <v>5.2</v>
      </c>
      <c r="H6047">
        <v>0</v>
      </c>
      <c r="I6047">
        <v>11.7</v>
      </c>
      <c r="J6047">
        <v>0</v>
      </c>
      <c r="K6047">
        <v>0</v>
      </c>
    </row>
    <row r="6048" spans="1:11" x14ac:dyDescent="0.3">
      <c r="A6048">
        <v>9</v>
      </c>
      <c r="B6048">
        <v>9</v>
      </c>
      <c r="C6048">
        <v>5</v>
      </c>
      <c r="D6048">
        <v>0</v>
      </c>
      <c r="E6048">
        <v>1</v>
      </c>
      <c r="F6048">
        <v>11.7</v>
      </c>
      <c r="G6048">
        <v>4.0999999999999996</v>
      </c>
      <c r="H6048">
        <v>0.97</v>
      </c>
      <c r="I6048">
        <v>9.8940000000000001</v>
      </c>
      <c r="J6048">
        <v>0.878</v>
      </c>
      <c r="K6048">
        <v>0</v>
      </c>
    </row>
    <row r="6049" spans="1:11" x14ac:dyDescent="0.3">
      <c r="A6049">
        <v>9</v>
      </c>
      <c r="B6049">
        <v>9</v>
      </c>
      <c r="C6049">
        <v>6</v>
      </c>
      <c r="D6049">
        <v>6</v>
      </c>
      <c r="E6049">
        <v>26</v>
      </c>
      <c r="F6049">
        <v>11.7</v>
      </c>
      <c r="G6049">
        <v>3.1</v>
      </c>
      <c r="H6049">
        <v>25.404</v>
      </c>
      <c r="I6049">
        <v>10.32</v>
      </c>
      <c r="J6049">
        <v>22.664999999999999</v>
      </c>
      <c r="K6049">
        <v>16.683</v>
      </c>
    </row>
    <row r="6050" spans="1:11" x14ac:dyDescent="0.3">
      <c r="A6050">
        <v>9</v>
      </c>
      <c r="B6050">
        <v>9</v>
      </c>
      <c r="C6050">
        <v>7</v>
      </c>
      <c r="D6050">
        <v>30</v>
      </c>
      <c r="E6050">
        <v>74</v>
      </c>
      <c r="F6050">
        <v>12.8</v>
      </c>
      <c r="G6050">
        <v>1.5</v>
      </c>
      <c r="H6050">
        <v>82.572000000000003</v>
      </c>
      <c r="I6050">
        <v>13.170999999999999</v>
      </c>
      <c r="J6050">
        <v>72.980999999999995</v>
      </c>
      <c r="K6050">
        <v>66.012</v>
      </c>
    </row>
    <row r="6051" spans="1:11" x14ac:dyDescent="0.3">
      <c r="A6051">
        <v>9</v>
      </c>
      <c r="B6051">
        <v>9</v>
      </c>
      <c r="C6051">
        <v>8</v>
      </c>
      <c r="D6051">
        <v>329</v>
      </c>
      <c r="E6051">
        <v>226</v>
      </c>
      <c r="F6051">
        <v>15.6</v>
      </c>
      <c r="G6051">
        <v>1.5</v>
      </c>
      <c r="H6051">
        <v>428.47</v>
      </c>
      <c r="I6051">
        <v>27.946000000000002</v>
      </c>
      <c r="J6051">
        <v>360.94</v>
      </c>
      <c r="K6051">
        <v>346.66199999999998</v>
      </c>
    </row>
    <row r="6052" spans="1:11" x14ac:dyDescent="0.3">
      <c r="A6052">
        <v>9</v>
      </c>
      <c r="B6052">
        <v>9</v>
      </c>
      <c r="C6052">
        <v>9</v>
      </c>
      <c r="D6052">
        <v>520</v>
      </c>
      <c r="E6052">
        <v>227</v>
      </c>
      <c r="F6052">
        <v>17.2</v>
      </c>
      <c r="G6052">
        <v>2.6</v>
      </c>
      <c r="H6052">
        <v>647.85900000000004</v>
      </c>
      <c r="I6052">
        <v>35.267000000000003</v>
      </c>
      <c r="J6052">
        <v>535.43200000000002</v>
      </c>
      <c r="K6052">
        <v>515.351</v>
      </c>
    </row>
    <row r="6053" spans="1:11" x14ac:dyDescent="0.3">
      <c r="A6053">
        <v>9</v>
      </c>
      <c r="B6053">
        <v>9</v>
      </c>
      <c r="C6053">
        <v>10</v>
      </c>
      <c r="D6053">
        <v>653</v>
      </c>
      <c r="E6053">
        <v>242</v>
      </c>
      <c r="F6053">
        <v>18.3</v>
      </c>
      <c r="G6053">
        <v>2.1</v>
      </c>
      <c r="H6053">
        <v>859.21699999999998</v>
      </c>
      <c r="I6053">
        <v>44.343000000000004</v>
      </c>
      <c r="J6053">
        <v>688.41899999999998</v>
      </c>
      <c r="K6053">
        <v>662.39599999999996</v>
      </c>
    </row>
    <row r="6054" spans="1:11" x14ac:dyDescent="0.3">
      <c r="A6054">
        <v>9</v>
      </c>
      <c r="B6054">
        <v>9</v>
      </c>
      <c r="C6054">
        <v>11</v>
      </c>
      <c r="D6054">
        <v>671</v>
      </c>
      <c r="E6054">
        <v>255</v>
      </c>
      <c r="F6054">
        <v>20.6</v>
      </c>
      <c r="G6054">
        <v>6.2</v>
      </c>
      <c r="H6054">
        <v>940.64499999999998</v>
      </c>
      <c r="I6054">
        <v>39.591999999999999</v>
      </c>
      <c r="J6054">
        <v>767.54100000000005</v>
      </c>
      <c r="K6054">
        <v>738.13199999999995</v>
      </c>
    </row>
    <row r="6055" spans="1:11" x14ac:dyDescent="0.3">
      <c r="A6055">
        <v>9</v>
      </c>
      <c r="B6055">
        <v>9</v>
      </c>
      <c r="C6055">
        <v>12</v>
      </c>
      <c r="D6055">
        <v>682</v>
      </c>
      <c r="E6055">
        <v>256</v>
      </c>
      <c r="F6055">
        <v>21.1</v>
      </c>
      <c r="G6055">
        <v>6.7</v>
      </c>
      <c r="H6055">
        <v>957.81</v>
      </c>
      <c r="I6055">
        <v>39.671999999999997</v>
      </c>
      <c r="J6055">
        <v>781.34500000000003</v>
      </c>
      <c r="K6055">
        <v>751.32299999999998</v>
      </c>
    </row>
    <row r="6056" spans="1:11" x14ac:dyDescent="0.3">
      <c r="A6056">
        <v>9</v>
      </c>
      <c r="B6056">
        <v>9</v>
      </c>
      <c r="C6056">
        <v>13</v>
      </c>
      <c r="D6056">
        <v>664</v>
      </c>
      <c r="E6056">
        <v>246</v>
      </c>
      <c r="F6056">
        <v>20</v>
      </c>
      <c r="G6056">
        <v>8.8000000000000007</v>
      </c>
      <c r="H6056">
        <v>888.73900000000003</v>
      </c>
      <c r="I6056">
        <v>34.485999999999997</v>
      </c>
      <c r="J6056">
        <v>738.58799999999997</v>
      </c>
      <c r="K6056">
        <v>710.44299999999998</v>
      </c>
    </row>
    <row r="6057" spans="1:11" x14ac:dyDescent="0.3">
      <c r="A6057">
        <v>9</v>
      </c>
      <c r="B6057">
        <v>9</v>
      </c>
      <c r="C6057">
        <v>14</v>
      </c>
      <c r="D6057">
        <v>613</v>
      </c>
      <c r="E6057">
        <v>223</v>
      </c>
      <c r="F6057">
        <v>18.899999999999999</v>
      </c>
      <c r="G6057">
        <v>9.3000000000000007</v>
      </c>
      <c r="H6057">
        <v>737.49900000000002</v>
      </c>
      <c r="I6057">
        <v>30.402000000000001</v>
      </c>
      <c r="J6057">
        <v>620.75300000000004</v>
      </c>
      <c r="K6057">
        <v>597.45600000000002</v>
      </c>
    </row>
    <row r="6058" spans="1:11" x14ac:dyDescent="0.3">
      <c r="A6058">
        <v>9</v>
      </c>
      <c r="B6058">
        <v>9</v>
      </c>
      <c r="C6058">
        <v>15</v>
      </c>
      <c r="D6058">
        <v>522</v>
      </c>
      <c r="E6058">
        <v>185</v>
      </c>
      <c r="F6058">
        <v>18.3</v>
      </c>
      <c r="G6058">
        <v>10.3</v>
      </c>
      <c r="H6058">
        <v>529.84400000000005</v>
      </c>
      <c r="I6058">
        <v>25.821999999999999</v>
      </c>
      <c r="J6058">
        <v>449.72199999999998</v>
      </c>
      <c r="K6058">
        <v>432.62099999999998</v>
      </c>
    </row>
    <row r="6059" spans="1:11" x14ac:dyDescent="0.3">
      <c r="A6059">
        <v>9</v>
      </c>
      <c r="B6059">
        <v>9</v>
      </c>
      <c r="C6059">
        <v>16</v>
      </c>
      <c r="D6059">
        <v>372</v>
      </c>
      <c r="E6059">
        <v>132</v>
      </c>
      <c r="F6059">
        <v>18.3</v>
      </c>
      <c r="G6059">
        <v>7.7</v>
      </c>
      <c r="H6059">
        <v>295.69499999999999</v>
      </c>
      <c r="I6059">
        <v>23.082999999999998</v>
      </c>
      <c r="J6059">
        <v>246.476</v>
      </c>
      <c r="K6059">
        <v>235.44200000000001</v>
      </c>
    </row>
    <row r="6060" spans="1:11" x14ac:dyDescent="0.3">
      <c r="A6060">
        <v>9</v>
      </c>
      <c r="B6060">
        <v>9</v>
      </c>
      <c r="C6060">
        <v>17</v>
      </c>
      <c r="D6060">
        <v>129</v>
      </c>
      <c r="E6060">
        <v>69</v>
      </c>
      <c r="F6060">
        <v>16.7</v>
      </c>
      <c r="G6060">
        <v>9.8000000000000007</v>
      </c>
      <c r="H6060">
        <v>90.97</v>
      </c>
      <c r="I6060">
        <v>17.367999999999999</v>
      </c>
      <c r="J6060">
        <v>73.816000000000003</v>
      </c>
      <c r="K6060">
        <v>66.83</v>
      </c>
    </row>
    <row r="6061" spans="1:11" x14ac:dyDescent="0.3">
      <c r="A6061">
        <v>9</v>
      </c>
      <c r="B6061">
        <v>9</v>
      </c>
      <c r="C6061">
        <v>18</v>
      </c>
      <c r="D6061">
        <v>1</v>
      </c>
      <c r="E6061">
        <v>13</v>
      </c>
      <c r="F6061">
        <v>15</v>
      </c>
      <c r="G6061">
        <v>8.8000000000000007</v>
      </c>
      <c r="H6061">
        <v>12.62</v>
      </c>
      <c r="I6061">
        <v>14.206</v>
      </c>
      <c r="J6061">
        <v>11.253</v>
      </c>
      <c r="K6061">
        <v>5.4829999999999997</v>
      </c>
    </row>
    <row r="6062" spans="1:11" x14ac:dyDescent="0.3">
      <c r="A6062">
        <v>9</v>
      </c>
      <c r="B6062">
        <v>9</v>
      </c>
      <c r="C6062">
        <v>19</v>
      </c>
      <c r="D6062">
        <v>0</v>
      </c>
      <c r="E6062">
        <v>0</v>
      </c>
      <c r="F6062">
        <v>14.4</v>
      </c>
      <c r="G6062">
        <v>8.1999999999999993</v>
      </c>
      <c r="H6062">
        <v>0</v>
      </c>
      <c r="I6062">
        <v>14.4</v>
      </c>
      <c r="J6062">
        <v>0</v>
      </c>
      <c r="K6062">
        <v>0</v>
      </c>
    </row>
    <row r="6063" spans="1:11" x14ac:dyDescent="0.3">
      <c r="A6063">
        <v>9</v>
      </c>
      <c r="B6063">
        <v>9</v>
      </c>
      <c r="C6063">
        <v>20</v>
      </c>
      <c r="D6063">
        <v>0</v>
      </c>
      <c r="E6063">
        <v>0</v>
      </c>
      <c r="F6063">
        <v>14.4</v>
      </c>
      <c r="G6063">
        <v>6.2</v>
      </c>
      <c r="H6063">
        <v>0</v>
      </c>
      <c r="I6063">
        <v>14.4</v>
      </c>
      <c r="J6063">
        <v>0</v>
      </c>
      <c r="K6063">
        <v>0</v>
      </c>
    </row>
    <row r="6064" spans="1:11" x14ac:dyDescent="0.3">
      <c r="A6064">
        <v>9</v>
      </c>
      <c r="B6064">
        <v>9</v>
      </c>
      <c r="C6064">
        <v>21</v>
      </c>
      <c r="D6064">
        <v>0</v>
      </c>
      <c r="E6064">
        <v>0</v>
      </c>
      <c r="F6064">
        <v>13.9</v>
      </c>
      <c r="G6064">
        <v>6.2</v>
      </c>
      <c r="H6064">
        <v>0</v>
      </c>
      <c r="I6064">
        <v>13.9</v>
      </c>
      <c r="J6064">
        <v>0</v>
      </c>
      <c r="K6064">
        <v>0</v>
      </c>
    </row>
    <row r="6065" spans="1:11" x14ac:dyDescent="0.3">
      <c r="A6065">
        <v>9</v>
      </c>
      <c r="B6065">
        <v>9</v>
      </c>
      <c r="C6065">
        <v>22</v>
      </c>
      <c r="D6065">
        <v>0</v>
      </c>
      <c r="E6065">
        <v>0</v>
      </c>
      <c r="F6065">
        <v>13.9</v>
      </c>
      <c r="G6065">
        <v>4.5999999999999996</v>
      </c>
      <c r="H6065">
        <v>0</v>
      </c>
      <c r="I6065">
        <v>13.9</v>
      </c>
      <c r="J6065">
        <v>0</v>
      </c>
      <c r="K6065">
        <v>0</v>
      </c>
    </row>
    <row r="6066" spans="1:11" x14ac:dyDescent="0.3">
      <c r="A6066">
        <v>9</v>
      </c>
      <c r="B6066">
        <v>9</v>
      </c>
      <c r="C6066">
        <v>23</v>
      </c>
      <c r="D6066">
        <v>0</v>
      </c>
      <c r="E6066">
        <v>0</v>
      </c>
      <c r="F6066">
        <v>13.9</v>
      </c>
      <c r="G6066">
        <v>4.5999999999999996</v>
      </c>
      <c r="H6066">
        <v>0</v>
      </c>
      <c r="I6066">
        <v>13.9</v>
      </c>
      <c r="J6066">
        <v>0</v>
      </c>
      <c r="K6066">
        <v>0</v>
      </c>
    </row>
    <row r="6067" spans="1:11" x14ac:dyDescent="0.3">
      <c r="A6067">
        <v>9</v>
      </c>
      <c r="B6067">
        <v>10</v>
      </c>
      <c r="C6067">
        <v>0</v>
      </c>
      <c r="D6067">
        <v>0</v>
      </c>
      <c r="E6067">
        <v>0</v>
      </c>
      <c r="F6067">
        <v>13.3</v>
      </c>
      <c r="G6067">
        <v>5.2</v>
      </c>
      <c r="H6067">
        <v>0</v>
      </c>
      <c r="I6067">
        <v>13.3</v>
      </c>
      <c r="J6067">
        <v>0</v>
      </c>
      <c r="K6067">
        <v>0</v>
      </c>
    </row>
    <row r="6068" spans="1:11" x14ac:dyDescent="0.3">
      <c r="A6068">
        <v>9</v>
      </c>
      <c r="B6068">
        <v>10</v>
      </c>
      <c r="C6068">
        <v>1</v>
      </c>
      <c r="D6068">
        <v>0</v>
      </c>
      <c r="E6068">
        <v>0</v>
      </c>
      <c r="F6068">
        <v>13.3</v>
      </c>
      <c r="G6068">
        <v>5.7</v>
      </c>
      <c r="H6068">
        <v>0</v>
      </c>
      <c r="I6068">
        <v>13.3</v>
      </c>
      <c r="J6068">
        <v>0</v>
      </c>
      <c r="K6068">
        <v>0</v>
      </c>
    </row>
    <row r="6069" spans="1:11" x14ac:dyDescent="0.3">
      <c r="A6069">
        <v>9</v>
      </c>
      <c r="B6069">
        <v>10</v>
      </c>
      <c r="C6069">
        <v>2</v>
      </c>
      <c r="D6069">
        <v>0</v>
      </c>
      <c r="E6069">
        <v>0</v>
      </c>
      <c r="F6069">
        <v>13.3</v>
      </c>
      <c r="G6069">
        <v>5.2</v>
      </c>
      <c r="H6069">
        <v>0</v>
      </c>
      <c r="I6069">
        <v>13.3</v>
      </c>
      <c r="J6069">
        <v>0</v>
      </c>
      <c r="K6069">
        <v>0</v>
      </c>
    </row>
    <row r="6070" spans="1:11" x14ac:dyDescent="0.3">
      <c r="A6070">
        <v>9</v>
      </c>
      <c r="B6070">
        <v>10</v>
      </c>
      <c r="C6070">
        <v>3</v>
      </c>
      <c r="D6070">
        <v>0</v>
      </c>
      <c r="E6070">
        <v>0</v>
      </c>
      <c r="F6070">
        <v>13.3</v>
      </c>
      <c r="G6070">
        <v>4.0999999999999996</v>
      </c>
      <c r="H6070">
        <v>0</v>
      </c>
      <c r="I6070">
        <v>13.3</v>
      </c>
      <c r="J6070">
        <v>0</v>
      </c>
      <c r="K6070">
        <v>0</v>
      </c>
    </row>
    <row r="6071" spans="1:11" x14ac:dyDescent="0.3">
      <c r="A6071">
        <v>9</v>
      </c>
      <c r="B6071">
        <v>10</v>
      </c>
      <c r="C6071">
        <v>4</v>
      </c>
      <c r="D6071">
        <v>0</v>
      </c>
      <c r="E6071">
        <v>0</v>
      </c>
      <c r="F6071">
        <v>13.3</v>
      </c>
      <c r="G6071">
        <v>5.2</v>
      </c>
      <c r="H6071">
        <v>0</v>
      </c>
      <c r="I6071">
        <v>13.3</v>
      </c>
      <c r="J6071">
        <v>0</v>
      </c>
      <c r="K6071">
        <v>0</v>
      </c>
    </row>
    <row r="6072" spans="1:11" x14ac:dyDescent="0.3">
      <c r="A6072">
        <v>9</v>
      </c>
      <c r="B6072">
        <v>10</v>
      </c>
      <c r="C6072">
        <v>5</v>
      </c>
      <c r="D6072">
        <v>0</v>
      </c>
      <c r="E6072">
        <v>0</v>
      </c>
      <c r="F6072">
        <v>13.3</v>
      </c>
      <c r="G6072">
        <v>7.2</v>
      </c>
      <c r="H6072">
        <v>0</v>
      </c>
      <c r="I6072">
        <v>13.3</v>
      </c>
      <c r="J6072">
        <v>0</v>
      </c>
      <c r="K6072">
        <v>0</v>
      </c>
    </row>
    <row r="6073" spans="1:11" x14ac:dyDescent="0.3">
      <c r="A6073">
        <v>9</v>
      </c>
      <c r="B6073">
        <v>10</v>
      </c>
      <c r="C6073">
        <v>6</v>
      </c>
      <c r="D6073">
        <v>6</v>
      </c>
      <c r="E6073">
        <v>46</v>
      </c>
      <c r="F6073">
        <v>13.3</v>
      </c>
      <c r="G6073">
        <v>6.2</v>
      </c>
      <c r="H6073">
        <v>44.387999999999998</v>
      </c>
      <c r="I6073">
        <v>12.775</v>
      </c>
      <c r="J6073">
        <v>39.506</v>
      </c>
      <c r="K6073">
        <v>33.203000000000003</v>
      </c>
    </row>
    <row r="6074" spans="1:11" x14ac:dyDescent="0.3">
      <c r="A6074">
        <v>9</v>
      </c>
      <c r="B6074">
        <v>10</v>
      </c>
      <c r="C6074">
        <v>7</v>
      </c>
      <c r="D6074">
        <v>3</v>
      </c>
      <c r="E6074">
        <v>104</v>
      </c>
      <c r="F6074">
        <v>13.9</v>
      </c>
      <c r="G6074">
        <v>7.7</v>
      </c>
      <c r="H6074">
        <v>100.69199999999999</v>
      </c>
      <c r="I6074">
        <v>14.515000000000001</v>
      </c>
      <c r="J6074">
        <v>89.676000000000002</v>
      </c>
      <c r="K6074">
        <v>82.361000000000004</v>
      </c>
    </row>
    <row r="6075" spans="1:11" x14ac:dyDescent="0.3">
      <c r="A6075">
        <v>9</v>
      </c>
      <c r="B6075">
        <v>10</v>
      </c>
      <c r="C6075">
        <v>8</v>
      </c>
      <c r="D6075">
        <v>44</v>
      </c>
      <c r="E6075">
        <v>140</v>
      </c>
      <c r="F6075">
        <v>15.6</v>
      </c>
      <c r="G6075">
        <v>5.7</v>
      </c>
      <c r="H6075">
        <v>163.15899999999999</v>
      </c>
      <c r="I6075">
        <v>17.788</v>
      </c>
      <c r="J6075">
        <v>143.33799999999999</v>
      </c>
      <c r="K6075">
        <v>134.84399999999999</v>
      </c>
    </row>
    <row r="6076" spans="1:11" x14ac:dyDescent="0.3">
      <c r="A6076">
        <v>9</v>
      </c>
      <c r="B6076">
        <v>10</v>
      </c>
      <c r="C6076">
        <v>9</v>
      </c>
      <c r="D6076">
        <v>62</v>
      </c>
      <c r="E6076">
        <v>341</v>
      </c>
      <c r="F6076">
        <v>15.6</v>
      </c>
      <c r="G6076">
        <v>6.2</v>
      </c>
      <c r="H6076">
        <v>393.75700000000001</v>
      </c>
      <c r="I6076">
        <v>22.416</v>
      </c>
      <c r="J6076">
        <v>341.47899999999998</v>
      </c>
      <c r="K6076">
        <v>327.78500000000003</v>
      </c>
    </row>
    <row r="6077" spans="1:11" x14ac:dyDescent="0.3">
      <c r="A6077">
        <v>9</v>
      </c>
      <c r="B6077">
        <v>10</v>
      </c>
      <c r="C6077">
        <v>10</v>
      </c>
      <c r="D6077">
        <v>83</v>
      </c>
      <c r="E6077">
        <v>396</v>
      </c>
      <c r="F6077">
        <v>15.6</v>
      </c>
      <c r="G6077">
        <v>6.2</v>
      </c>
      <c r="H6077">
        <v>479.68400000000003</v>
      </c>
      <c r="I6077">
        <v>24.552</v>
      </c>
      <c r="J6077">
        <v>413.108</v>
      </c>
      <c r="K6077">
        <v>397.20499999999998</v>
      </c>
    </row>
    <row r="6078" spans="1:11" x14ac:dyDescent="0.3">
      <c r="A6078">
        <v>9</v>
      </c>
      <c r="B6078">
        <v>10</v>
      </c>
      <c r="C6078">
        <v>11</v>
      </c>
      <c r="D6078">
        <v>3</v>
      </c>
      <c r="E6078">
        <v>336</v>
      </c>
      <c r="F6078">
        <v>16.100000000000001</v>
      </c>
      <c r="G6078">
        <v>8.8000000000000007</v>
      </c>
      <c r="H6078">
        <v>333.08</v>
      </c>
      <c r="I6078">
        <v>20.969000000000001</v>
      </c>
      <c r="J6078">
        <v>290.49</v>
      </c>
      <c r="K6078">
        <v>278.262</v>
      </c>
    </row>
    <row r="6079" spans="1:11" x14ac:dyDescent="0.3">
      <c r="A6079">
        <v>9</v>
      </c>
      <c r="B6079">
        <v>10</v>
      </c>
      <c r="C6079">
        <v>12</v>
      </c>
      <c r="D6079">
        <v>454</v>
      </c>
      <c r="E6079">
        <v>335</v>
      </c>
      <c r="F6079">
        <v>17.2</v>
      </c>
      <c r="G6079">
        <v>8.1999999999999993</v>
      </c>
      <c r="H6079">
        <v>815.07899999999995</v>
      </c>
      <c r="I6079">
        <v>30.303000000000001</v>
      </c>
      <c r="J6079">
        <v>687.90499999999997</v>
      </c>
      <c r="K6079">
        <v>661.90300000000002</v>
      </c>
    </row>
    <row r="6080" spans="1:11" x14ac:dyDescent="0.3">
      <c r="A6080">
        <v>9</v>
      </c>
      <c r="B6080">
        <v>10</v>
      </c>
      <c r="C6080">
        <v>13</v>
      </c>
      <c r="D6080">
        <v>537</v>
      </c>
      <c r="E6080">
        <v>281</v>
      </c>
      <c r="F6080">
        <v>17.8</v>
      </c>
      <c r="G6080">
        <v>7.7</v>
      </c>
      <c r="H6080">
        <v>805.23</v>
      </c>
      <c r="I6080">
        <v>31.922999999999998</v>
      </c>
      <c r="J6080">
        <v>675.42100000000005</v>
      </c>
      <c r="K6080">
        <v>649.93399999999997</v>
      </c>
    </row>
    <row r="6081" spans="1:11" x14ac:dyDescent="0.3">
      <c r="A6081">
        <v>9</v>
      </c>
      <c r="B6081">
        <v>10</v>
      </c>
      <c r="C6081">
        <v>14</v>
      </c>
      <c r="D6081">
        <v>655</v>
      </c>
      <c r="E6081">
        <v>194</v>
      </c>
      <c r="F6081">
        <v>17.2</v>
      </c>
      <c r="G6081">
        <v>11.3</v>
      </c>
      <c r="H6081">
        <v>742.93</v>
      </c>
      <c r="I6081">
        <v>27.236999999999998</v>
      </c>
      <c r="J6081">
        <v>632.255</v>
      </c>
      <c r="K6081">
        <v>608.50599999999997</v>
      </c>
    </row>
    <row r="6082" spans="1:11" x14ac:dyDescent="0.3">
      <c r="A6082">
        <v>9</v>
      </c>
      <c r="B6082">
        <v>10</v>
      </c>
      <c r="C6082">
        <v>15</v>
      </c>
      <c r="D6082">
        <v>537</v>
      </c>
      <c r="E6082">
        <v>180</v>
      </c>
      <c r="F6082">
        <v>17.2</v>
      </c>
      <c r="G6082">
        <v>7.7</v>
      </c>
      <c r="H6082">
        <v>532.86699999999996</v>
      </c>
      <c r="I6082">
        <v>26.434000000000001</v>
      </c>
      <c r="J6082">
        <v>451.13099999999997</v>
      </c>
      <c r="K6082">
        <v>433.983</v>
      </c>
    </row>
    <row r="6083" spans="1:11" x14ac:dyDescent="0.3">
      <c r="A6083">
        <v>9</v>
      </c>
      <c r="B6083">
        <v>10</v>
      </c>
      <c r="C6083">
        <v>16</v>
      </c>
      <c r="D6083">
        <v>184</v>
      </c>
      <c r="E6083">
        <v>148</v>
      </c>
      <c r="F6083">
        <v>16.7</v>
      </c>
      <c r="G6083">
        <v>8.8000000000000007</v>
      </c>
      <c r="H6083">
        <v>225.48599999999999</v>
      </c>
      <c r="I6083">
        <v>19.893000000000001</v>
      </c>
      <c r="J6083">
        <v>192.55799999999999</v>
      </c>
      <c r="K6083">
        <v>182.898</v>
      </c>
    </row>
    <row r="6084" spans="1:11" x14ac:dyDescent="0.3">
      <c r="A6084">
        <v>9</v>
      </c>
      <c r="B6084">
        <v>10</v>
      </c>
      <c r="C6084">
        <v>17</v>
      </c>
      <c r="D6084">
        <v>122</v>
      </c>
      <c r="E6084">
        <v>59</v>
      </c>
      <c r="F6084">
        <v>16.100000000000001</v>
      </c>
      <c r="G6084">
        <v>10.3</v>
      </c>
      <c r="H6084">
        <v>80.706999999999994</v>
      </c>
      <c r="I6084">
        <v>16.515999999999998</v>
      </c>
      <c r="J6084">
        <v>65.283000000000001</v>
      </c>
      <c r="K6084">
        <v>58.470999999999997</v>
      </c>
    </row>
    <row r="6085" spans="1:11" x14ac:dyDescent="0.3">
      <c r="A6085">
        <v>9</v>
      </c>
      <c r="B6085">
        <v>10</v>
      </c>
      <c r="C6085">
        <v>18</v>
      </c>
      <c r="D6085">
        <v>1</v>
      </c>
      <c r="E6085">
        <v>8</v>
      </c>
      <c r="F6085">
        <v>15.6</v>
      </c>
      <c r="G6085">
        <v>12.9</v>
      </c>
      <c r="H6085">
        <v>7.7709999999999999</v>
      </c>
      <c r="I6085">
        <v>14.913</v>
      </c>
      <c r="J6085">
        <v>6.9089999999999998</v>
      </c>
      <c r="K6085">
        <v>1.218</v>
      </c>
    </row>
    <row r="6086" spans="1:11" x14ac:dyDescent="0.3">
      <c r="A6086">
        <v>9</v>
      </c>
      <c r="B6086">
        <v>10</v>
      </c>
      <c r="C6086">
        <v>19</v>
      </c>
      <c r="D6086">
        <v>0</v>
      </c>
      <c r="E6086">
        <v>0</v>
      </c>
      <c r="F6086">
        <v>15</v>
      </c>
      <c r="G6086">
        <v>9.8000000000000007</v>
      </c>
      <c r="H6086">
        <v>0</v>
      </c>
      <c r="I6086">
        <v>15</v>
      </c>
      <c r="J6086">
        <v>0</v>
      </c>
      <c r="K6086">
        <v>0</v>
      </c>
    </row>
    <row r="6087" spans="1:11" x14ac:dyDescent="0.3">
      <c r="A6087">
        <v>9</v>
      </c>
      <c r="B6087">
        <v>10</v>
      </c>
      <c r="C6087">
        <v>20</v>
      </c>
      <c r="D6087">
        <v>0</v>
      </c>
      <c r="E6087">
        <v>0</v>
      </c>
      <c r="F6087">
        <v>15</v>
      </c>
      <c r="G6087">
        <v>6.7</v>
      </c>
      <c r="H6087">
        <v>0</v>
      </c>
      <c r="I6087">
        <v>15</v>
      </c>
      <c r="J6087">
        <v>0</v>
      </c>
      <c r="K6087">
        <v>0</v>
      </c>
    </row>
    <row r="6088" spans="1:11" x14ac:dyDescent="0.3">
      <c r="A6088">
        <v>9</v>
      </c>
      <c r="B6088">
        <v>10</v>
      </c>
      <c r="C6088">
        <v>21</v>
      </c>
      <c r="D6088">
        <v>0</v>
      </c>
      <c r="E6088">
        <v>0</v>
      </c>
      <c r="F6088">
        <v>13.9</v>
      </c>
      <c r="G6088">
        <v>7.7</v>
      </c>
      <c r="H6088">
        <v>0</v>
      </c>
      <c r="I6088">
        <v>13.9</v>
      </c>
      <c r="J6088">
        <v>0</v>
      </c>
      <c r="K6088">
        <v>0</v>
      </c>
    </row>
    <row r="6089" spans="1:11" x14ac:dyDescent="0.3">
      <c r="A6089">
        <v>9</v>
      </c>
      <c r="B6089">
        <v>10</v>
      </c>
      <c r="C6089">
        <v>22</v>
      </c>
      <c r="D6089">
        <v>0</v>
      </c>
      <c r="E6089">
        <v>0</v>
      </c>
      <c r="F6089">
        <v>13.9</v>
      </c>
      <c r="G6089">
        <v>8.8000000000000007</v>
      </c>
      <c r="H6089">
        <v>0</v>
      </c>
      <c r="I6089">
        <v>13.9</v>
      </c>
      <c r="J6089">
        <v>0</v>
      </c>
      <c r="K6089">
        <v>0</v>
      </c>
    </row>
    <row r="6090" spans="1:11" x14ac:dyDescent="0.3">
      <c r="A6090">
        <v>9</v>
      </c>
      <c r="B6090">
        <v>10</v>
      </c>
      <c r="C6090">
        <v>23</v>
      </c>
      <c r="D6090">
        <v>0</v>
      </c>
      <c r="E6090">
        <v>0</v>
      </c>
      <c r="F6090">
        <v>13.9</v>
      </c>
      <c r="G6090">
        <v>7.2</v>
      </c>
      <c r="H6090">
        <v>0</v>
      </c>
      <c r="I6090">
        <v>13.9</v>
      </c>
      <c r="J6090">
        <v>0</v>
      </c>
      <c r="K6090">
        <v>0</v>
      </c>
    </row>
    <row r="6091" spans="1:11" x14ac:dyDescent="0.3">
      <c r="A6091">
        <v>9</v>
      </c>
      <c r="B6091">
        <v>11</v>
      </c>
      <c r="C6091">
        <v>0</v>
      </c>
      <c r="D6091">
        <v>0</v>
      </c>
      <c r="E6091">
        <v>0</v>
      </c>
      <c r="F6091">
        <v>13.3</v>
      </c>
      <c r="G6091">
        <v>7.7</v>
      </c>
      <c r="H6091">
        <v>0</v>
      </c>
      <c r="I6091">
        <v>13.3</v>
      </c>
      <c r="J6091">
        <v>0</v>
      </c>
      <c r="K6091">
        <v>0</v>
      </c>
    </row>
    <row r="6092" spans="1:11" x14ac:dyDescent="0.3">
      <c r="A6092">
        <v>9</v>
      </c>
      <c r="B6092">
        <v>11</v>
      </c>
      <c r="C6092">
        <v>1</v>
      </c>
      <c r="D6092">
        <v>0</v>
      </c>
      <c r="E6092">
        <v>0</v>
      </c>
      <c r="F6092">
        <v>13.3</v>
      </c>
      <c r="G6092">
        <v>8.8000000000000007</v>
      </c>
      <c r="H6092">
        <v>0</v>
      </c>
      <c r="I6092">
        <v>13.3</v>
      </c>
      <c r="J6092">
        <v>0</v>
      </c>
      <c r="K6092">
        <v>0</v>
      </c>
    </row>
    <row r="6093" spans="1:11" x14ac:dyDescent="0.3">
      <c r="A6093">
        <v>9</v>
      </c>
      <c r="B6093">
        <v>11</v>
      </c>
      <c r="C6093">
        <v>2</v>
      </c>
      <c r="D6093">
        <v>0</v>
      </c>
      <c r="E6093">
        <v>0</v>
      </c>
      <c r="F6093">
        <v>13.3</v>
      </c>
      <c r="G6093">
        <v>6.7</v>
      </c>
      <c r="H6093">
        <v>0</v>
      </c>
      <c r="I6093">
        <v>13.3</v>
      </c>
      <c r="J6093">
        <v>0</v>
      </c>
      <c r="K6093">
        <v>0</v>
      </c>
    </row>
    <row r="6094" spans="1:11" x14ac:dyDescent="0.3">
      <c r="A6094">
        <v>9</v>
      </c>
      <c r="B6094">
        <v>11</v>
      </c>
      <c r="C6094">
        <v>3</v>
      </c>
      <c r="D6094">
        <v>0</v>
      </c>
      <c r="E6094">
        <v>0</v>
      </c>
      <c r="F6094">
        <v>13.3</v>
      </c>
      <c r="G6094">
        <v>7.2</v>
      </c>
      <c r="H6094">
        <v>0</v>
      </c>
      <c r="I6094">
        <v>13.3</v>
      </c>
      <c r="J6094">
        <v>0</v>
      </c>
      <c r="K6094">
        <v>0</v>
      </c>
    </row>
    <row r="6095" spans="1:11" x14ac:dyDescent="0.3">
      <c r="A6095">
        <v>9</v>
      </c>
      <c r="B6095">
        <v>11</v>
      </c>
      <c r="C6095">
        <v>4</v>
      </c>
      <c r="D6095">
        <v>0</v>
      </c>
      <c r="E6095">
        <v>0</v>
      </c>
      <c r="F6095">
        <v>13.3</v>
      </c>
      <c r="G6095">
        <v>11.8</v>
      </c>
      <c r="H6095">
        <v>0</v>
      </c>
      <c r="I6095">
        <v>13.3</v>
      </c>
      <c r="J6095">
        <v>0</v>
      </c>
      <c r="K6095">
        <v>0</v>
      </c>
    </row>
    <row r="6096" spans="1:11" x14ac:dyDescent="0.3">
      <c r="A6096">
        <v>9</v>
      </c>
      <c r="B6096">
        <v>11</v>
      </c>
      <c r="C6096">
        <v>5</v>
      </c>
      <c r="D6096">
        <v>0</v>
      </c>
      <c r="E6096">
        <v>0</v>
      </c>
      <c r="F6096">
        <v>12.8</v>
      </c>
      <c r="G6096">
        <v>11.8</v>
      </c>
      <c r="H6096">
        <v>0</v>
      </c>
      <c r="I6096">
        <v>12.8</v>
      </c>
      <c r="J6096">
        <v>0</v>
      </c>
      <c r="K6096">
        <v>0</v>
      </c>
    </row>
    <row r="6097" spans="1:11" x14ac:dyDescent="0.3">
      <c r="A6097">
        <v>9</v>
      </c>
      <c r="B6097">
        <v>11</v>
      </c>
      <c r="C6097">
        <v>6</v>
      </c>
      <c r="D6097">
        <v>198</v>
      </c>
      <c r="E6097">
        <v>43</v>
      </c>
      <c r="F6097">
        <v>13.3</v>
      </c>
      <c r="G6097">
        <v>10.3</v>
      </c>
      <c r="H6097">
        <v>68.210999999999999</v>
      </c>
      <c r="I6097">
        <v>13.292</v>
      </c>
      <c r="J6097">
        <v>51.128999999999998</v>
      </c>
      <c r="K6097">
        <v>44.6</v>
      </c>
    </row>
    <row r="6098" spans="1:11" x14ac:dyDescent="0.3">
      <c r="A6098">
        <v>9</v>
      </c>
      <c r="B6098">
        <v>11</v>
      </c>
      <c r="C6098">
        <v>7</v>
      </c>
      <c r="D6098">
        <v>520</v>
      </c>
      <c r="E6098">
        <v>83</v>
      </c>
      <c r="F6098">
        <v>14.4</v>
      </c>
      <c r="G6098">
        <v>10.3</v>
      </c>
      <c r="H6098">
        <v>281.72300000000001</v>
      </c>
      <c r="I6098">
        <v>17.597000000000001</v>
      </c>
      <c r="J6098">
        <v>231.93600000000001</v>
      </c>
      <c r="K6098">
        <v>221.28299999999999</v>
      </c>
    </row>
    <row r="6099" spans="1:11" x14ac:dyDescent="0.3">
      <c r="A6099">
        <v>9</v>
      </c>
      <c r="B6099">
        <v>11</v>
      </c>
      <c r="C6099">
        <v>8</v>
      </c>
      <c r="D6099">
        <v>677</v>
      </c>
      <c r="E6099">
        <v>116</v>
      </c>
      <c r="F6099">
        <v>15.6</v>
      </c>
      <c r="G6099">
        <v>10.3</v>
      </c>
      <c r="H6099">
        <v>527.45100000000002</v>
      </c>
      <c r="I6099">
        <v>22.619</v>
      </c>
      <c r="J6099">
        <v>449.49099999999999</v>
      </c>
      <c r="K6099">
        <v>432.39800000000002</v>
      </c>
    </row>
    <row r="6100" spans="1:11" x14ac:dyDescent="0.3">
      <c r="A6100">
        <v>9</v>
      </c>
      <c r="B6100">
        <v>11</v>
      </c>
      <c r="C6100">
        <v>9</v>
      </c>
      <c r="D6100">
        <v>756</v>
      </c>
      <c r="E6100">
        <v>140</v>
      </c>
      <c r="F6100">
        <v>17.2</v>
      </c>
      <c r="G6100">
        <v>10.3</v>
      </c>
      <c r="H6100">
        <v>740.78</v>
      </c>
      <c r="I6100">
        <v>27.606999999999999</v>
      </c>
      <c r="J6100">
        <v>628.68100000000004</v>
      </c>
      <c r="K6100">
        <v>605.07299999999998</v>
      </c>
    </row>
    <row r="6101" spans="1:11" x14ac:dyDescent="0.3">
      <c r="A6101">
        <v>9</v>
      </c>
      <c r="B6101">
        <v>11</v>
      </c>
      <c r="C6101">
        <v>10</v>
      </c>
      <c r="D6101">
        <v>806</v>
      </c>
      <c r="E6101">
        <v>156</v>
      </c>
      <c r="F6101">
        <v>17.8</v>
      </c>
      <c r="G6101">
        <v>13.4</v>
      </c>
      <c r="H6101">
        <v>901.65300000000002</v>
      </c>
      <c r="I6101">
        <v>28.640999999999998</v>
      </c>
      <c r="J6101">
        <v>764.89499999999998</v>
      </c>
      <c r="K6101">
        <v>735.60299999999995</v>
      </c>
    </row>
    <row r="6102" spans="1:11" x14ac:dyDescent="0.3">
      <c r="A6102">
        <v>9</v>
      </c>
      <c r="B6102">
        <v>11</v>
      </c>
      <c r="C6102">
        <v>11</v>
      </c>
      <c r="D6102">
        <v>828</v>
      </c>
      <c r="E6102">
        <v>164</v>
      </c>
      <c r="F6102">
        <v>18.3</v>
      </c>
      <c r="G6102">
        <v>12.9</v>
      </c>
      <c r="H6102">
        <v>990.32500000000005</v>
      </c>
      <c r="I6102">
        <v>30.678999999999998</v>
      </c>
      <c r="J6102">
        <v>834.61400000000003</v>
      </c>
      <c r="K6102">
        <v>802.16700000000003</v>
      </c>
    </row>
    <row r="6103" spans="1:11" x14ac:dyDescent="0.3">
      <c r="A6103">
        <v>9</v>
      </c>
      <c r="B6103">
        <v>11</v>
      </c>
      <c r="C6103">
        <v>12</v>
      </c>
      <c r="D6103">
        <v>828</v>
      </c>
      <c r="E6103">
        <v>165</v>
      </c>
      <c r="F6103">
        <v>18.3</v>
      </c>
      <c r="G6103">
        <v>12.4</v>
      </c>
      <c r="H6103">
        <v>997.04899999999998</v>
      </c>
      <c r="I6103">
        <v>31.175999999999998</v>
      </c>
      <c r="J6103">
        <v>838.82100000000003</v>
      </c>
      <c r="K6103">
        <v>806.178</v>
      </c>
    </row>
    <row r="6104" spans="1:11" x14ac:dyDescent="0.3">
      <c r="A6104">
        <v>9</v>
      </c>
      <c r="B6104">
        <v>11</v>
      </c>
      <c r="C6104">
        <v>13</v>
      </c>
      <c r="D6104">
        <v>814</v>
      </c>
      <c r="E6104">
        <v>159</v>
      </c>
      <c r="F6104">
        <v>18.3</v>
      </c>
      <c r="G6104">
        <v>13.4</v>
      </c>
      <c r="H6104">
        <v>928.30200000000002</v>
      </c>
      <c r="I6104">
        <v>29.649000000000001</v>
      </c>
      <c r="J6104">
        <v>784.87900000000002</v>
      </c>
      <c r="K6104">
        <v>754.69899999999996</v>
      </c>
    </row>
    <row r="6105" spans="1:11" x14ac:dyDescent="0.3">
      <c r="A6105">
        <v>9</v>
      </c>
      <c r="B6105">
        <v>11</v>
      </c>
      <c r="C6105">
        <v>14</v>
      </c>
      <c r="D6105">
        <v>772</v>
      </c>
      <c r="E6105">
        <v>145</v>
      </c>
      <c r="F6105">
        <v>17.8</v>
      </c>
      <c r="G6105">
        <v>14.9</v>
      </c>
      <c r="H6105">
        <v>783.15499999999997</v>
      </c>
      <c r="I6105">
        <v>26.600999999999999</v>
      </c>
      <c r="J6105">
        <v>667.72799999999995</v>
      </c>
      <c r="K6105">
        <v>642.55499999999995</v>
      </c>
    </row>
    <row r="6106" spans="1:11" x14ac:dyDescent="0.3">
      <c r="A6106">
        <v>9</v>
      </c>
      <c r="B6106">
        <v>11</v>
      </c>
      <c r="C6106">
        <v>15</v>
      </c>
      <c r="D6106">
        <v>699</v>
      </c>
      <c r="E6106">
        <v>122</v>
      </c>
      <c r="F6106">
        <v>17.2</v>
      </c>
      <c r="G6106">
        <v>11.8</v>
      </c>
      <c r="H6106">
        <v>575.84500000000003</v>
      </c>
      <c r="I6106">
        <v>24.672000000000001</v>
      </c>
      <c r="J6106">
        <v>489.35500000000002</v>
      </c>
      <c r="K6106">
        <v>470.90800000000002</v>
      </c>
    </row>
    <row r="6107" spans="1:11" x14ac:dyDescent="0.3">
      <c r="A6107">
        <v>9</v>
      </c>
      <c r="B6107">
        <v>11</v>
      </c>
      <c r="C6107">
        <v>16</v>
      </c>
      <c r="D6107">
        <v>562</v>
      </c>
      <c r="E6107">
        <v>91</v>
      </c>
      <c r="F6107">
        <v>16.7</v>
      </c>
      <c r="G6107">
        <v>14.9</v>
      </c>
      <c r="H6107">
        <v>332.81799999999998</v>
      </c>
      <c r="I6107">
        <v>20.096</v>
      </c>
      <c r="J6107">
        <v>276.221</v>
      </c>
      <c r="K6107">
        <v>264.38799999999998</v>
      </c>
    </row>
    <row r="6108" spans="1:11" x14ac:dyDescent="0.3">
      <c r="A6108">
        <v>9</v>
      </c>
      <c r="B6108">
        <v>11</v>
      </c>
      <c r="C6108">
        <v>17</v>
      </c>
      <c r="D6108">
        <v>284</v>
      </c>
      <c r="E6108">
        <v>53</v>
      </c>
      <c r="F6108">
        <v>15</v>
      </c>
      <c r="G6108">
        <v>11.8</v>
      </c>
      <c r="H6108">
        <v>104.19799999999999</v>
      </c>
      <c r="I6108">
        <v>15.755000000000001</v>
      </c>
      <c r="J6108">
        <v>78.043999999999997</v>
      </c>
      <c r="K6108">
        <v>70.971000000000004</v>
      </c>
    </row>
    <row r="6109" spans="1:11" x14ac:dyDescent="0.3">
      <c r="A6109">
        <v>9</v>
      </c>
      <c r="B6109">
        <v>11</v>
      </c>
      <c r="C6109">
        <v>18</v>
      </c>
      <c r="D6109">
        <v>9</v>
      </c>
      <c r="E6109">
        <v>11</v>
      </c>
      <c r="F6109">
        <v>13.9</v>
      </c>
      <c r="G6109">
        <v>11.3</v>
      </c>
      <c r="H6109">
        <v>10.773999999999999</v>
      </c>
      <c r="I6109">
        <v>13.196</v>
      </c>
      <c r="J6109">
        <v>9.5609999999999999</v>
      </c>
      <c r="K6109">
        <v>3.8220000000000001</v>
      </c>
    </row>
    <row r="6110" spans="1:11" x14ac:dyDescent="0.3">
      <c r="A6110">
        <v>9</v>
      </c>
      <c r="B6110">
        <v>11</v>
      </c>
      <c r="C6110">
        <v>19</v>
      </c>
      <c r="D6110">
        <v>0</v>
      </c>
      <c r="E6110">
        <v>0</v>
      </c>
      <c r="F6110">
        <v>13.3</v>
      </c>
      <c r="G6110">
        <v>10.8</v>
      </c>
      <c r="H6110">
        <v>0</v>
      </c>
      <c r="I6110">
        <v>13.3</v>
      </c>
      <c r="J6110">
        <v>0</v>
      </c>
      <c r="K6110">
        <v>0</v>
      </c>
    </row>
    <row r="6111" spans="1:11" x14ac:dyDescent="0.3">
      <c r="A6111">
        <v>9</v>
      </c>
      <c r="B6111">
        <v>11</v>
      </c>
      <c r="C6111">
        <v>20</v>
      </c>
      <c r="D6111">
        <v>0</v>
      </c>
      <c r="E6111">
        <v>0</v>
      </c>
      <c r="F6111">
        <v>13.3</v>
      </c>
      <c r="G6111">
        <v>9.3000000000000007</v>
      </c>
      <c r="H6111">
        <v>0</v>
      </c>
      <c r="I6111">
        <v>13.3</v>
      </c>
      <c r="J6111">
        <v>0</v>
      </c>
      <c r="K6111">
        <v>0</v>
      </c>
    </row>
    <row r="6112" spans="1:11" x14ac:dyDescent="0.3">
      <c r="A6112">
        <v>9</v>
      </c>
      <c r="B6112">
        <v>11</v>
      </c>
      <c r="C6112">
        <v>21</v>
      </c>
      <c r="D6112">
        <v>0</v>
      </c>
      <c r="E6112">
        <v>0</v>
      </c>
      <c r="F6112">
        <v>13.3</v>
      </c>
      <c r="G6112">
        <v>7.7</v>
      </c>
      <c r="H6112">
        <v>0</v>
      </c>
      <c r="I6112">
        <v>13.3</v>
      </c>
      <c r="J6112">
        <v>0</v>
      </c>
      <c r="K6112">
        <v>0</v>
      </c>
    </row>
    <row r="6113" spans="1:11" x14ac:dyDescent="0.3">
      <c r="A6113">
        <v>9</v>
      </c>
      <c r="B6113">
        <v>11</v>
      </c>
      <c r="C6113">
        <v>22</v>
      </c>
      <c r="D6113">
        <v>0</v>
      </c>
      <c r="E6113">
        <v>0</v>
      </c>
      <c r="F6113">
        <v>12.8</v>
      </c>
      <c r="G6113">
        <v>9.3000000000000007</v>
      </c>
      <c r="H6113">
        <v>0</v>
      </c>
      <c r="I6113">
        <v>12.8</v>
      </c>
      <c r="J6113">
        <v>0</v>
      </c>
      <c r="K6113">
        <v>0</v>
      </c>
    </row>
    <row r="6114" spans="1:11" x14ac:dyDescent="0.3">
      <c r="A6114">
        <v>9</v>
      </c>
      <c r="B6114">
        <v>11</v>
      </c>
      <c r="C6114">
        <v>23</v>
      </c>
      <c r="D6114">
        <v>0</v>
      </c>
      <c r="E6114">
        <v>0</v>
      </c>
      <c r="F6114">
        <v>12.2</v>
      </c>
      <c r="G6114">
        <v>8.8000000000000007</v>
      </c>
      <c r="H6114">
        <v>0</v>
      </c>
      <c r="I6114">
        <v>12.2</v>
      </c>
      <c r="J6114">
        <v>0</v>
      </c>
      <c r="K6114">
        <v>0</v>
      </c>
    </row>
    <row r="6115" spans="1:11" x14ac:dyDescent="0.3">
      <c r="A6115">
        <v>9</v>
      </c>
      <c r="B6115">
        <v>12</v>
      </c>
      <c r="C6115">
        <v>0</v>
      </c>
      <c r="D6115">
        <v>0</v>
      </c>
      <c r="E6115">
        <v>0</v>
      </c>
      <c r="F6115">
        <v>11.7</v>
      </c>
      <c r="G6115">
        <v>9.3000000000000007</v>
      </c>
      <c r="H6115">
        <v>0</v>
      </c>
      <c r="I6115">
        <v>11.7</v>
      </c>
      <c r="J6115">
        <v>0</v>
      </c>
      <c r="K6115">
        <v>0</v>
      </c>
    </row>
    <row r="6116" spans="1:11" x14ac:dyDescent="0.3">
      <c r="A6116">
        <v>9</v>
      </c>
      <c r="B6116">
        <v>12</v>
      </c>
      <c r="C6116">
        <v>1</v>
      </c>
      <c r="D6116">
        <v>0</v>
      </c>
      <c r="E6116">
        <v>0</v>
      </c>
      <c r="F6116">
        <v>11.7</v>
      </c>
      <c r="G6116">
        <v>8.8000000000000007</v>
      </c>
      <c r="H6116">
        <v>0</v>
      </c>
      <c r="I6116">
        <v>11.7</v>
      </c>
      <c r="J6116">
        <v>0</v>
      </c>
      <c r="K6116">
        <v>0</v>
      </c>
    </row>
    <row r="6117" spans="1:11" x14ac:dyDescent="0.3">
      <c r="A6117">
        <v>9</v>
      </c>
      <c r="B6117">
        <v>12</v>
      </c>
      <c r="C6117">
        <v>2</v>
      </c>
      <c r="D6117">
        <v>0</v>
      </c>
      <c r="E6117">
        <v>0</v>
      </c>
      <c r="F6117">
        <v>11.7</v>
      </c>
      <c r="G6117">
        <v>5.2</v>
      </c>
      <c r="H6117">
        <v>0</v>
      </c>
      <c r="I6117">
        <v>11.7</v>
      </c>
      <c r="J6117">
        <v>0</v>
      </c>
      <c r="K6117">
        <v>0</v>
      </c>
    </row>
    <row r="6118" spans="1:11" x14ac:dyDescent="0.3">
      <c r="A6118">
        <v>9</v>
      </c>
      <c r="B6118">
        <v>12</v>
      </c>
      <c r="C6118">
        <v>3</v>
      </c>
      <c r="D6118">
        <v>0</v>
      </c>
      <c r="E6118">
        <v>0</v>
      </c>
      <c r="F6118">
        <v>11.7</v>
      </c>
      <c r="G6118">
        <v>3.6</v>
      </c>
      <c r="H6118">
        <v>0</v>
      </c>
      <c r="I6118">
        <v>11.7</v>
      </c>
      <c r="J6118">
        <v>0</v>
      </c>
      <c r="K6118">
        <v>0</v>
      </c>
    </row>
    <row r="6119" spans="1:11" x14ac:dyDescent="0.3">
      <c r="A6119">
        <v>9</v>
      </c>
      <c r="B6119">
        <v>12</v>
      </c>
      <c r="C6119">
        <v>4</v>
      </c>
      <c r="D6119">
        <v>0</v>
      </c>
      <c r="E6119">
        <v>0</v>
      </c>
      <c r="F6119">
        <v>11.7</v>
      </c>
      <c r="G6119">
        <v>6.2</v>
      </c>
      <c r="H6119">
        <v>0</v>
      </c>
      <c r="I6119">
        <v>11.7</v>
      </c>
      <c r="J6119">
        <v>0</v>
      </c>
      <c r="K6119">
        <v>0</v>
      </c>
    </row>
    <row r="6120" spans="1:11" x14ac:dyDescent="0.3">
      <c r="A6120">
        <v>9</v>
      </c>
      <c r="B6120">
        <v>12</v>
      </c>
      <c r="C6120">
        <v>5</v>
      </c>
      <c r="D6120">
        <v>2</v>
      </c>
      <c r="E6120">
        <v>2</v>
      </c>
      <c r="F6120">
        <v>11.7</v>
      </c>
      <c r="G6120">
        <v>6.7</v>
      </c>
      <c r="H6120">
        <v>1.94</v>
      </c>
      <c r="I6120">
        <v>10.388999999999999</v>
      </c>
      <c r="J6120">
        <v>1.7529999999999999</v>
      </c>
      <c r="K6120">
        <v>0</v>
      </c>
    </row>
    <row r="6121" spans="1:11" x14ac:dyDescent="0.3">
      <c r="A6121">
        <v>9</v>
      </c>
      <c r="B6121">
        <v>12</v>
      </c>
      <c r="C6121">
        <v>6</v>
      </c>
      <c r="D6121">
        <v>256</v>
      </c>
      <c r="E6121">
        <v>39</v>
      </c>
      <c r="F6121">
        <v>12.2</v>
      </c>
      <c r="G6121">
        <v>5.2</v>
      </c>
      <c r="H6121">
        <v>71.578999999999994</v>
      </c>
      <c r="I6121">
        <v>12.196</v>
      </c>
      <c r="J6121">
        <v>51.433999999999997</v>
      </c>
      <c r="K6121">
        <v>44.898000000000003</v>
      </c>
    </row>
    <row r="6122" spans="1:11" x14ac:dyDescent="0.3">
      <c r="A6122">
        <v>9</v>
      </c>
      <c r="B6122">
        <v>12</v>
      </c>
      <c r="C6122">
        <v>7</v>
      </c>
      <c r="D6122">
        <v>585</v>
      </c>
      <c r="E6122">
        <v>72</v>
      </c>
      <c r="F6122">
        <v>13.9</v>
      </c>
      <c r="G6122">
        <v>5.2</v>
      </c>
      <c r="H6122">
        <v>294.13200000000001</v>
      </c>
      <c r="I6122">
        <v>19.027000000000001</v>
      </c>
      <c r="J6122">
        <v>239.6</v>
      </c>
      <c r="K6122">
        <v>228.74700000000001</v>
      </c>
    </row>
    <row r="6123" spans="1:11" x14ac:dyDescent="0.3">
      <c r="A6123">
        <v>9</v>
      </c>
      <c r="B6123">
        <v>12</v>
      </c>
      <c r="C6123">
        <v>8</v>
      </c>
      <c r="D6123">
        <v>735</v>
      </c>
      <c r="E6123">
        <v>99</v>
      </c>
      <c r="F6123">
        <v>15</v>
      </c>
      <c r="G6123">
        <v>5.2</v>
      </c>
      <c r="H6123">
        <v>543.14300000000003</v>
      </c>
      <c r="I6123">
        <v>26.138999999999999</v>
      </c>
      <c r="J6123">
        <v>456.74599999999998</v>
      </c>
      <c r="K6123">
        <v>439.411</v>
      </c>
    </row>
    <row r="6124" spans="1:11" x14ac:dyDescent="0.3">
      <c r="A6124">
        <v>9</v>
      </c>
      <c r="B6124">
        <v>12</v>
      </c>
      <c r="C6124">
        <v>9</v>
      </c>
      <c r="D6124">
        <v>818</v>
      </c>
      <c r="E6124">
        <v>120</v>
      </c>
      <c r="F6124">
        <v>16.100000000000001</v>
      </c>
      <c r="G6124">
        <v>5.7</v>
      </c>
      <c r="H6124">
        <v>764.47900000000004</v>
      </c>
      <c r="I6124">
        <v>31.774999999999999</v>
      </c>
      <c r="J6124">
        <v>639.09900000000005</v>
      </c>
      <c r="K6124">
        <v>615.07799999999997</v>
      </c>
    </row>
    <row r="6125" spans="1:11" x14ac:dyDescent="0.3">
      <c r="A6125">
        <v>9</v>
      </c>
      <c r="B6125">
        <v>12</v>
      </c>
      <c r="C6125">
        <v>10</v>
      </c>
      <c r="D6125">
        <v>859</v>
      </c>
      <c r="E6125">
        <v>133</v>
      </c>
      <c r="F6125">
        <v>16.7</v>
      </c>
      <c r="G6125">
        <v>5.7</v>
      </c>
      <c r="H6125">
        <v>924.10400000000004</v>
      </c>
      <c r="I6125">
        <v>36.124000000000002</v>
      </c>
      <c r="J6125">
        <v>763.10599999999999</v>
      </c>
      <c r="K6125">
        <v>733.89300000000003</v>
      </c>
    </row>
    <row r="6126" spans="1:11" x14ac:dyDescent="0.3">
      <c r="A6126">
        <v>9</v>
      </c>
      <c r="B6126">
        <v>12</v>
      </c>
      <c r="C6126">
        <v>11</v>
      </c>
      <c r="D6126">
        <v>878</v>
      </c>
      <c r="E6126">
        <v>140</v>
      </c>
      <c r="F6126">
        <v>17.8</v>
      </c>
      <c r="G6126">
        <v>7.2</v>
      </c>
      <c r="H6126">
        <v>1012.073</v>
      </c>
      <c r="I6126">
        <v>36.475999999999999</v>
      </c>
      <c r="J6126">
        <v>835.27700000000004</v>
      </c>
      <c r="K6126">
        <v>802.79899999999998</v>
      </c>
    </row>
    <row r="6127" spans="1:11" x14ac:dyDescent="0.3">
      <c r="A6127">
        <v>9</v>
      </c>
      <c r="B6127">
        <v>12</v>
      </c>
      <c r="C6127">
        <v>12</v>
      </c>
      <c r="D6127">
        <v>880</v>
      </c>
      <c r="E6127">
        <v>140</v>
      </c>
      <c r="F6127">
        <v>17.2</v>
      </c>
      <c r="G6127">
        <v>9.3000000000000007</v>
      </c>
      <c r="H6127">
        <v>1019.6369999999999</v>
      </c>
      <c r="I6127">
        <v>33.223999999999997</v>
      </c>
      <c r="J6127">
        <v>851.52800000000002</v>
      </c>
      <c r="K6127">
        <v>818.29100000000005</v>
      </c>
    </row>
    <row r="6128" spans="1:11" x14ac:dyDescent="0.3">
      <c r="A6128">
        <v>9</v>
      </c>
      <c r="B6128">
        <v>12</v>
      </c>
      <c r="C6128">
        <v>13</v>
      </c>
      <c r="D6128">
        <v>865</v>
      </c>
      <c r="E6128">
        <v>135</v>
      </c>
      <c r="F6128">
        <v>17.2</v>
      </c>
      <c r="G6128">
        <v>7.7</v>
      </c>
      <c r="H6128">
        <v>947.85599999999999</v>
      </c>
      <c r="I6128">
        <v>34.093000000000004</v>
      </c>
      <c r="J6128">
        <v>788.70100000000002</v>
      </c>
      <c r="K6128">
        <v>758.35</v>
      </c>
    </row>
    <row r="6129" spans="1:11" x14ac:dyDescent="0.3">
      <c r="A6129">
        <v>9</v>
      </c>
      <c r="B6129">
        <v>12</v>
      </c>
      <c r="C6129">
        <v>14</v>
      </c>
      <c r="D6129">
        <v>776</v>
      </c>
      <c r="E6129">
        <v>130</v>
      </c>
      <c r="F6129">
        <v>16.7</v>
      </c>
      <c r="G6129">
        <v>9.8000000000000007</v>
      </c>
      <c r="H6129">
        <v>766.15200000000004</v>
      </c>
      <c r="I6129">
        <v>28.257000000000001</v>
      </c>
      <c r="J6129">
        <v>649.32299999999998</v>
      </c>
      <c r="K6129">
        <v>624.89400000000001</v>
      </c>
    </row>
    <row r="6130" spans="1:11" x14ac:dyDescent="0.3">
      <c r="A6130">
        <v>9</v>
      </c>
      <c r="B6130">
        <v>12</v>
      </c>
      <c r="C6130">
        <v>15</v>
      </c>
      <c r="D6130">
        <v>658</v>
      </c>
      <c r="E6130">
        <v>125</v>
      </c>
      <c r="F6130">
        <v>16.7</v>
      </c>
      <c r="G6130">
        <v>10.3</v>
      </c>
      <c r="H6130">
        <v>551.65599999999995</v>
      </c>
      <c r="I6130">
        <v>24.545000000000002</v>
      </c>
      <c r="J6130">
        <v>469.01100000000002</v>
      </c>
      <c r="K6130">
        <v>451.26100000000002</v>
      </c>
    </row>
    <row r="6131" spans="1:11" x14ac:dyDescent="0.3">
      <c r="A6131">
        <v>9</v>
      </c>
      <c r="B6131">
        <v>12</v>
      </c>
      <c r="C6131">
        <v>16</v>
      </c>
      <c r="D6131">
        <v>566</v>
      </c>
      <c r="E6131">
        <v>91</v>
      </c>
      <c r="F6131">
        <v>15.6</v>
      </c>
      <c r="G6131">
        <v>8.8000000000000007</v>
      </c>
      <c r="H6131">
        <v>332.80399999999997</v>
      </c>
      <c r="I6131">
        <v>20.541</v>
      </c>
      <c r="J6131">
        <v>275.49099999999999</v>
      </c>
      <c r="K6131">
        <v>263.67700000000002</v>
      </c>
    </row>
    <row r="6132" spans="1:11" x14ac:dyDescent="0.3">
      <c r="A6132">
        <v>9</v>
      </c>
      <c r="B6132">
        <v>12</v>
      </c>
      <c r="C6132">
        <v>17</v>
      </c>
      <c r="D6132">
        <v>182</v>
      </c>
      <c r="E6132">
        <v>58</v>
      </c>
      <c r="F6132">
        <v>15</v>
      </c>
      <c r="G6132">
        <v>6.2</v>
      </c>
      <c r="H6132">
        <v>89.385000000000005</v>
      </c>
      <c r="I6132">
        <v>16.013999999999999</v>
      </c>
      <c r="J6132">
        <v>70.012</v>
      </c>
      <c r="K6132">
        <v>63.103000000000002</v>
      </c>
    </row>
    <row r="6133" spans="1:11" x14ac:dyDescent="0.3">
      <c r="A6133">
        <v>9</v>
      </c>
      <c r="B6133">
        <v>12</v>
      </c>
      <c r="C6133">
        <v>18</v>
      </c>
      <c r="D6133">
        <v>5</v>
      </c>
      <c r="E6133">
        <v>7</v>
      </c>
      <c r="F6133">
        <v>13.9</v>
      </c>
      <c r="G6133">
        <v>5.7</v>
      </c>
      <c r="H6133">
        <v>6.8470000000000004</v>
      </c>
      <c r="I6133">
        <v>12.739000000000001</v>
      </c>
      <c r="J6133">
        <v>6.093</v>
      </c>
      <c r="K6133">
        <v>0.41699999999999998</v>
      </c>
    </row>
    <row r="6134" spans="1:11" x14ac:dyDescent="0.3">
      <c r="A6134">
        <v>9</v>
      </c>
      <c r="B6134">
        <v>12</v>
      </c>
      <c r="C6134">
        <v>19</v>
      </c>
      <c r="D6134">
        <v>0</v>
      </c>
      <c r="E6134">
        <v>0</v>
      </c>
      <c r="F6134">
        <v>13.9</v>
      </c>
      <c r="G6134">
        <v>5.2</v>
      </c>
      <c r="H6134">
        <v>0</v>
      </c>
      <c r="I6134">
        <v>13.9</v>
      </c>
      <c r="J6134">
        <v>0</v>
      </c>
      <c r="K6134">
        <v>0</v>
      </c>
    </row>
    <row r="6135" spans="1:11" x14ac:dyDescent="0.3">
      <c r="A6135">
        <v>9</v>
      </c>
      <c r="B6135">
        <v>12</v>
      </c>
      <c r="C6135">
        <v>20</v>
      </c>
      <c r="D6135">
        <v>0</v>
      </c>
      <c r="E6135">
        <v>0</v>
      </c>
      <c r="F6135">
        <v>13.9</v>
      </c>
      <c r="G6135">
        <v>4.5999999999999996</v>
      </c>
      <c r="H6135">
        <v>0</v>
      </c>
      <c r="I6135">
        <v>13.9</v>
      </c>
      <c r="J6135">
        <v>0</v>
      </c>
      <c r="K6135">
        <v>0</v>
      </c>
    </row>
    <row r="6136" spans="1:11" x14ac:dyDescent="0.3">
      <c r="A6136">
        <v>9</v>
      </c>
      <c r="B6136">
        <v>12</v>
      </c>
      <c r="C6136">
        <v>21</v>
      </c>
      <c r="D6136">
        <v>0</v>
      </c>
      <c r="E6136">
        <v>0</v>
      </c>
      <c r="F6136">
        <v>13.9</v>
      </c>
      <c r="G6136">
        <v>5.7</v>
      </c>
      <c r="H6136">
        <v>0</v>
      </c>
      <c r="I6136">
        <v>13.9</v>
      </c>
      <c r="J6136">
        <v>0</v>
      </c>
      <c r="K6136">
        <v>0</v>
      </c>
    </row>
    <row r="6137" spans="1:11" x14ac:dyDescent="0.3">
      <c r="A6137">
        <v>9</v>
      </c>
      <c r="B6137">
        <v>12</v>
      </c>
      <c r="C6137">
        <v>22</v>
      </c>
      <c r="D6137">
        <v>0</v>
      </c>
      <c r="E6137">
        <v>0</v>
      </c>
      <c r="F6137">
        <v>13.9</v>
      </c>
      <c r="G6137">
        <v>6.2</v>
      </c>
      <c r="H6137">
        <v>0</v>
      </c>
      <c r="I6137">
        <v>13.9</v>
      </c>
      <c r="J6137">
        <v>0</v>
      </c>
      <c r="K6137">
        <v>0</v>
      </c>
    </row>
    <row r="6138" spans="1:11" x14ac:dyDescent="0.3">
      <c r="A6138">
        <v>9</v>
      </c>
      <c r="B6138">
        <v>12</v>
      </c>
      <c r="C6138">
        <v>23</v>
      </c>
      <c r="D6138">
        <v>0</v>
      </c>
      <c r="E6138">
        <v>0</v>
      </c>
      <c r="F6138">
        <v>13.9</v>
      </c>
      <c r="G6138">
        <v>4.5999999999999996</v>
      </c>
      <c r="H6138">
        <v>0</v>
      </c>
      <c r="I6138">
        <v>13.9</v>
      </c>
      <c r="J6138">
        <v>0</v>
      </c>
      <c r="K6138">
        <v>0</v>
      </c>
    </row>
    <row r="6139" spans="1:11" x14ac:dyDescent="0.3">
      <c r="A6139">
        <v>9</v>
      </c>
      <c r="B6139">
        <v>13</v>
      </c>
      <c r="C6139">
        <v>0</v>
      </c>
      <c r="D6139">
        <v>0</v>
      </c>
      <c r="E6139">
        <v>0</v>
      </c>
      <c r="F6139">
        <v>13.9</v>
      </c>
      <c r="G6139">
        <v>4.0999999999999996</v>
      </c>
      <c r="H6139">
        <v>0</v>
      </c>
      <c r="I6139">
        <v>13.9</v>
      </c>
      <c r="J6139">
        <v>0</v>
      </c>
      <c r="K6139">
        <v>0</v>
      </c>
    </row>
    <row r="6140" spans="1:11" x14ac:dyDescent="0.3">
      <c r="A6140">
        <v>9</v>
      </c>
      <c r="B6140">
        <v>13</v>
      </c>
      <c r="C6140">
        <v>1</v>
      </c>
      <c r="D6140">
        <v>0</v>
      </c>
      <c r="E6140">
        <v>0</v>
      </c>
      <c r="F6140">
        <v>13.3</v>
      </c>
      <c r="G6140">
        <v>5.7</v>
      </c>
      <c r="H6140">
        <v>0</v>
      </c>
      <c r="I6140">
        <v>13.3</v>
      </c>
      <c r="J6140">
        <v>0</v>
      </c>
      <c r="K6140">
        <v>0</v>
      </c>
    </row>
    <row r="6141" spans="1:11" x14ac:dyDescent="0.3">
      <c r="A6141">
        <v>9</v>
      </c>
      <c r="B6141">
        <v>13</v>
      </c>
      <c r="C6141">
        <v>2</v>
      </c>
      <c r="D6141">
        <v>0</v>
      </c>
      <c r="E6141">
        <v>0</v>
      </c>
      <c r="F6141">
        <v>13.3</v>
      </c>
      <c r="G6141">
        <v>3.6</v>
      </c>
      <c r="H6141">
        <v>0</v>
      </c>
      <c r="I6141">
        <v>13.3</v>
      </c>
      <c r="J6141">
        <v>0</v>
      </c>
      <c r="K6141">
        <v>0</v>
      </c>
    </row>
    <row r="6142" spans="1:11" x14ac:dyDescent="0.3">
      <c r="A6142">
        <v>9</v>
      </c>
      <c r="B6142">
        <v>13</v>
      </c>
      <c r="C6142">
        <v>3</v>
      </c>
      <c r="D6142">
        <v>0</v>
      </c>
      <c r="E6142">
        <v>0</v>
      </c>
      <c r="F6142">
        <v>13.3</v>
      </c>
      <c r="G6142">
        <v>2.6</v>
      </c>
      <c r="H6142">
        <v>0</v>
      </c>
      <c r="I6142">
        <v>13.3</v>
      </c>
      <c r="J6142">
        <v>0</v>
      </c>
      <c r="K6142">
        <v>0</v>
      </c>
    </row>
    <row r="6143" spans="1:11" x14ac:dyDescent="0.3">
      <c r="A6143">
        <v>9</v>
      </c>
      <c r="B6143">
        <v>13</v>
      </c>
      <c r="C6143">
        <v>4</v>
      </c>
      <c r="D6143">
        <v>0</v>
      </c>
      <c r="E6143">
        <v>0</v>
      </c>
      <c r="F6143">
        <v>12.8</v>
      </c>
      <c r="G6143">
        <v>2.6</v>
      </c>
      <c r="H6143">
        <v>0</v>
      </c>
      <c r="I6143">
        <v>12.8</v>
      </c>
      <c r="J6143">
        <v>0</v>
      </c>
      <c r="K6143">
        <v>0</v>
      </c>
    </row>
    <row r="6144" spans="1:11" x14ac:dyDescent="0.3">
      <c r="A6144">
        <v>9</v>
      </c>
      <c r="B6144">
        <v>13</v>
      </c>
      <c r="C6144">
        <v>5</v>
      </c>
      <c r="D6144">
        <v>0</v>
      </c>
      <c r="E6144">
        <v>0</v>
      </c>
      <c r="F6144">
        <v>12.8</v>
      </c>
      <c r="G6144">
        <v>2.6</v>
      </c>
      <c r="H6144">
        <v>0</v>
      </c>
      <c r="I6144">
        <v>12.8</v>
      </c>
      <c r="J6144">
        <v>0</v>
      </c>
      <c r="K6144">
        <v>0</v>
      </c>
    </row>
    <row r="6145" spans="1:11" x14ac:dyDescent="0.3">
      <c r="A6145">
        <v>9</v>
      </c>
      <c r="B6145">
        <v>13</v>
      </c>
      <c r="C6145">
        <v>6</v>
      </c>
      <c r="D6145">
        <v>151</v>
      </c>
      <c r="E6145">
        <v>41</v>
      </c>
      <c r="F6145">
        <v>13.3</v>
      </c>
      <c r="G6145">
        <v>1</v>
      </c>
      <c r="H6145">
        <v>59.555</v>
      </c>
      <c r="I6145">
        <v>12.601000000000001</v>
      </c>
      <c r="J6145">
        <v>45.856999999999999</v>
      </c>
      <c r="K6145">
        <v>39.430999999999997</v>
      </c>
    </row>
    <row r="6146" spans="1:11" x14ac:dyDescent="0.3">
      <c r="A6146">
        <v>9</v>
      </c>
      <c r="B6146">
        <v>13</v>
      </c>
      <c r="C6146">
        <v>7</v>
      </c>
      <c r="D6146">
        <v>364</v>
      </c>
      <c r="E6146">
        <v>95</v>
      </c>
      <c r="F6146">
        <v>15.6</v>
      </c>
      <c r="G6146">
        <v>2.6</v>
      </c>
      <c r="H6146">
        <v>234.654</v>
      </c>
      <c r="I6146">
        <v>20.603000000000002</v>
      </c>
      <c r="J6146">
        <v>193.352</v>
      </c>
      <c r="K6146">
        <v>183.672</v>
      </c>
    </row>
    <row r="6147" spans="1:11" x14ac:dyDescent="0.3">
      <c r="A6147">
        <v>9</v>
      </c>
      <c r="B6147">
        <v>13</v>
      </c>
      <c r="C6147">
        <v>8</v>
      </c>
      <c r="D6147">
        <v>275</v>
      </c>
      <c r="E6147">
        <v>199</v>
      </c>
      <c r="F6147">
        <v>17.8</v>
      </c>
      <c r="G6147">
        <v>4.5999999999999996</v>
      </c>
      <c r="H6147">
        <v>369.38</v>
      </c>
      <c r="I6147">
        <v>25.545999999999999</v>
      </c>
      <c r="J6147">
        <v>313.86500000000001</v>
      </c>
      <c r="K6147">
        <v>300.976</v>
      </c>
    </row>
    <row r="6148" spans="1:11" x14ac:dyDescent="0.3">
      <c r="A6148">
        <v>9</v>
      </c>
      <c r="B6148">
        <v>13</v>
      </c>
      <c r="C6148">
        <v>9</v>
      </c>
      <c r="D6148">
        <v>300</v>
      </c>
      <c r="E6148">
        <v>246</v>
      </c>
      <c r="F6148">
        <v>17.2</v>
      </c>
      <c r="G6148">
        <v>4.0999999999999996</v>
      </c>
      <c r="H6148">
        <v>491.226</v>
      </c>
      <c r="I6148">
        <v>28.835000000000001</v>
      </c>
      <c r="J6148">
        <v>415.75299999999999</v>
      </c>
      <c r="K6148">
        <v>399.76400000000001</v>
      </c>
    </row>
    <row r="6149" spans="1:11" x14ac:dyDescent="0.3">
      <c r="A6149">
        <v>9</v>
      </c>
      <c r="B6149">
        <v>13</v>
      </c>
      <c r="C6149">
        <v>10</v>
      </c>
      <c r="D6149">
        <v>621</v>
      </c>
      <c r="E6149">
        <v>204</v>
      </c>
      <c r="F6149">
        <v>17.8</v>
      </c>
      <c r="G6149">
        <v>4.5999999999999996</v>
      </c>
      <c r="H6149">
        <v>790.11199999999997</v>
      </c>
      <c r="I6149">
        <v>36.020000000000003</v>
      </c>
      <c r="J6149">
        <v>652.79</v>
      </c>
      <c r="K6149">
        <v>628.22199999999998</v>
      </c>
    </row>
    <row r="6150" spans="1:11" x14ac:dyDescent="0.3">
      <c r="A6150">
        <v>9</v>
      </c>
      <c r="B6150">
        <v>13</v>
      </c>
      <c r="C6150">
        <v>11</v>
      </c>
      <c r="D6150">
        <v>559</v>
      </c>
      <c r="E6150">
        <v>272</v>
      </c>
      <c r="F6150">
        <v>19.399999999999999</v>
      </c>
      <c r="G6150">
        <v>5.2</v>
      </c>
      <c r="H6150">
        <v>845.45399999999995</v>
      </c>
      <c r="I6150">
        <v>38.265999999999998</v>
      </c>
      <c r="J6150">
        <v>693.23199999999997</v>
      </c>
      <c r="K6150">
        <v>667.00900000000001</v>
      </c>
    </row>
    <row r="6151" spans="1:11" x14ac:dyDescent="0.3">
      <c r="A6151">
        <v>9</v>
      </c>
      <c r="B6151">
        <v>13</v>
      </c>
      <c r="C6151">
        <v>12</v>
      </c>
      <c r="D6151">
        <v>763</v>
      </c>
      <c r="E6151">
        <v>157</v>
      </c>
      <c r="F6151">
        <v>19.399999999999999</v>
      </c>
      <c r="G6151">
        <v>5.2</v>
      </c>
      <c r="H6151">
        <v>923.07399999999996</v>
      </c>
      <c r="I6151">
        <v>40.064999999999998</v>
      </c>
      <c r="J6151">
        <v>751.87900000000002</v>
      </c>
      <c r="K6151">
        <v>723.15700000000004</v>
      </c>
    </row>
    <row r="6152" spans="1:11" x14ac:dyDescent="0.3">
      <c r="A6152">
        <v>9</v>
      </c>
      <c r="B6152">
        <v>13</v>
      </c>
      <c r="C6152">
        <v>13</v>
      </c>
      <c r="D6152">
        <v>837</v>
      </c>
      <c r="E6152">
        <v>138</v>
      </c>
      <c r="F6152">
        <v>18.899999999999999</v>
      </c>
      <c r="G6152">
        <v>5.7</v>
      </c>
      <c r="H6152">
        <v>923.90200000000004</v>
      </c>
      <c r="I6152">
        <v>38.643000000000001</v>
      </c>
      <c r="J6152">
        <v>756.11</v>
      </c>
      <c r="K6152">
        <v>727.20299999999997</v>
      </c>
    </row>
    <row r="6153" spans="1:11" x14ac:dyDescent="0.3">
      <c r="A6153">
        <v>9</v>
      </c>
      <c r="B6153">
        <v>13</v>
      </c>
      <c r="C6153">
        <v>14</v>
      </c>
      <c r="D6153">
        <v>790</v>
      </c>
      <c r="E6153">
        <v>126</v>
      </c>
      <c r="F6153">
        <v>18.3</v>
      </c>
      <c r="G6153">
        <v>7.7</v>
      </c>
      <c r="H6153">
        <v>771.19600000000003</v>
      </c>
      <c r="I6153">
        <v>31.981999999999999</v>
      </c>
      <c r="J6153">
        <v>644.90700000000004</v>
      </c>
      <c r="K6153">
        <v>620.65599999999995</v>
      </c>
    </row>
    <row r="6154" spans="1:11" x14ac:dyDescent="0.3">
      <c r="A6154">
        <v>9</v>
      </c>
      <c r="B6154">
        <v>13</v>
      </c>
      <c r="C6154">
        <v>15</v>
      </c>
      <c r="D6154">
        <v>726</v>
      </c>
      <c r="E6154">
        <v>106</v>
      </c>
      <c r="F6154">
        <v>18.3</v>
      </c>
      <c r="G6154">
        <v>7.7</v>
      </c>
      <c r="H6154">
        <v>571.82299999999998</v>
      </c>
      <c r="I6154">
        <v>28.273</v>
      </c>
      <c r="J6154">
        <v>479.30200000000002</v>
      </c>
      <c r="K6154">
        <v>461.20100000000002</v>
      </c>
    </row>
    <row r="6155" spans="1:11" x14ac:dyDescent="0.3">
      <c r="A6155">
        <v>9</v>
      </c>
      <c r="B6155">
        <v>13</v>
      </c>
      <c r="C6155">
        <v>16</v>
      </c>
      <c r="D6155">
        <v>599</v>
      </c>
      <c r="E6155">
        <v>79</v>
      </c>
      <c r="F6155">
        <v>17.8</v>
      </c>
      <c r="G6155">
        <v>6.2</v>
      </c>
      <c r="H6155">
        <v>332.13400000000001</v>
      </c>
      <c r="I6155">
        <v>24.155000000000001</v>
      </c>
      <c r="J6155">
        <v>270.40499999999997</v>
      </c>
      <c r="K6155">
        <v>258.73</v>
      </c>
    </row>
    <row r="6156" spans="1:11" x14ac:dyDescent="0.3">
      <c r="A6156">
        <v>9</v>
      </c>
      <c r="B6156">
        <v>13</v>
      </c>
      <c r="C6156">
        <v>17</v>
      </c>
      <c r="D6156">
        <v>317</v>
      </c>
      <c r="E6156">
        <v>47</v>
      </c>
      <c r="F6156">
        <v>16.7</v>
      </c>
      <c r="G6156">
        <v>6.2</v>
      </c>
      <c r="H6156">
        <v>102.05</v>
      </c>
      <c r="I6156">
        <v>17.991</v>
      </c>
      <c r="J6156">
        <v>73.846999999999994</v>
      </c>
      <c r="K6156">
        <v>66.86</v>
      </c>
    </row>
    <row r="6157" spans="1:11" x14ac:dyDescent="0.3">
      <c r="A6157">
        <v>9</v>
      </c>
      <c r="B6157">
        <v>13</v>
      </c>
      <c r="C6157">
        <v>18</v>
      </c>
      <c r="D6157">
        <v>10</v>
      </c>
      <c r="E6157">
        <v>8</v>
      </c>
      <c r="F6157">
        <v>15</v>
      </c>
      <c r="G6157">
        <v>7.2</v>
      </c>
      <c r="H6157">
        <v>7.875</v>
      </c>
      <c r="I6157">
        <v>14.036</v>
      </c>
      <c r="J6157">
        <v>6.9359999999999999</v>
      </c>
      <c r="K6157">
        <v>1.2450000000000001</v>
      </c>
    </row>
    <row r="6158" spans="1:11" x14ac:dyDescent="0.3">
      <c r="A6158">
        <v>9</v>
      </c>
      <c r="B6158">
        <v>13</v>
      </c>
      <c r="C6158">
        <v>19</v>
      </c>
      <c r="D6158">
        <v>0</v>
      </c>
      <c r="E6158">
        <v>0</v>
      </c>
      <c r="F6158">
        <v>14.4</v>
      </c>
      <c r="G6158">
        <v>6.7</v>
      </c>
      <c r="H6158">
        <v>0</v>
      </c>
      <c r="I6158">
        <v>14.4</v>
      </c>
      <c r="J6158">
        <v>0</v>
      </c>
      <c r="K6158">
        <v>0</v>
      </c>
    </row>
    <row r="6159" spans="1:11" x14ac:dyDescent="0.3">
      <c r="A6159">
        <v>9</v>
      </c>
      <c r="B6159">
        <v>13</v>
      </c>
      <c r="C6159">
        <v>20</v>
      </c>
      <c r="D6159">
        <v>0</v>
      </c>
      <c r="E6159">
        <v>0</v>
      </c>
      <c r="F6159">
        <v>13.9</v>
      </c>
      <c r="G6159">
        <v>5.2</v>
      </c>
      <c r="H6159">
        <v>0</v>
      </c>
      <c r="I6159">
        <v>13.9</v>
      </c>
      <c r="J6159">
        <v>0</v>
      </c>
      <c r="K6159">
        <v>0</v>
      </c>
    </row>
    <row r="6160" spans="1:11" x14ac:dyDescent="0.3">
      <c r="A6160">
        <v>9</v>
      </c>
      <c r="B6160">
        <v>13</v>
      </c>
      <c r="C6160">
        <v>21</v>
      </c>
      <c r="D6160">
        <v>0</v>
      </c>
      <c r="E6160">
        <v>0</v>
      </c>
      <c r="F6160">
        <v>13.9</v>
      </c>
      <c r="G6160">
        <v>5.2</v>
      </c>
      <c r="H6160">
        <v>0</v>
      </c>
      <c r="I6160">
        <v>13.9</v>
      </c>
      <c r="J6160">
        <v>0</v>
      </c>
      <c r="K6160">
        <v>0</v>
      </c>
    </row>
    <row r="6161" spans="1:11" x14ac:dyDescent="0.3">
      <c r="A6161">
        <v>9</v>
      </c>
      <c r="B6161">
        <v>13</v>
      </c>
      <c r="C6161">
        <v>22</v>
      </c>
      <c r="D6161">
        <v>0</v>
      </c>
      <c r="E6161">
        <v>0</v>
      </c>
      <c r="F6161">
        <v>13.9</v>
      </c>
      <c r="G6161">
        <v>5.2</v>
      </c>
      <c r="H6161">
        <v>0</v>
      </c>
      <c r="I6161">
        <v>13.9</v>
      </c>
      <c r="J6161">
        <v>0</v>
      </c>
      <c r="K6161">
        <v>0</v>
      </c>
    </row>
    <row r="6162" spans="1:11" x14ac:dyDescent="0.3">
      <c r="A6162">
        <v>9</v>
      </c>
      <c r="B6162">
        <v>13</v>
      </c>
      <c r="C6162">
        <v>23</v>
      </c>
      <c r="D6162">
        <v>0</v>
      </c>
      <c r="E6162">
        <v>0</v>
      </c>
      <c r="F6162">
        <v>12.8</v>
      </c>
      <c r="G6162">
        <v>3.6</v>
      </c>
      <c r="H6162">
        <v>0</v>
      </c>
      <c r="I6162">
        <v>12.8</v>
      </c>
      <c r="J6162">
        <v>0</v>
      </c>
      <c r="K6162">
        <v>0</v>
      </c>
    </row>
    <row r="6163" spans="1:11" x14ac:dyDescent="0.3">
      <c r="A6163">
        <v>9</v>
      </c>
      <c r="B6163">
        <v>14</v>
      </c>
      <c r="C6163">
        <v>0</v>
      </c>
      <c r="D6163">
        <v>0</v>
      </c>
      <c r="E6163">
        <v>0</v>
      </c>
      <c r="F6163">
        <v>12.2</v>
      </c>
      <c r="G6163">
        <v>4.0999999999999996</v>
      </c>
      <c r="H6163">
        <v>0</v>
      </c>
      <c r="I6163">
        <v>12.2</v>
      </c>
      <c r="J6163">
        <v>0</v>
      </c>
      <c r="K6163">
        <v>0</v>
      </c>
    </row>
    <row r="6164" spans="1:11" x14ac:dyDescent="0.3">
      <c r="A6164">
        <v>9</v>
      </c>
      <c r="B6164">
        <v>14</v>
      </c>
      <c r="C6164">
        <v>1</v>
      </c>
      <c r="D6164">
        <v>0</v>
      </c>
      <c r="E6164">
        <v>0</v>
      </c>
      <c r="F6164">
        <v>11.7</v>
      </c>
      <c r="G6164">
        <v>4.5999999999999996</v>
      </c>
      <c r="H6164">
        <v>0</v>
      </c>
      <c r="I6164">
        <v>11.7</v>
      </c>
      <c r="J6164">
        <v>0</v>
      </c>
      <c r="K6164">
        <v>0</v>
      </c>
    </row>
    <row r="6165" spans="1:11" x14ac:dyDescent="0.3">
      <c r="A6165">
        <v>9</v>
      </c>
      <c r="B6165">
        <v>14</v>
      </c>
      <c r="C6165">
        <v>2</v>
      </c>
      <c r="D6165">
        <v>0</v>
      </c>
      <c r="E6165">
        <v>0</v>
      </c>
      <c r="F6165">
        <v>11.7</v>
      </c>
      <c r="G6165">
        <v>3.6</v>
      </c>
      <c r="H6165">
        <v>0</v>
      </c>
      <c r="I6165">
        <v>11.7</v>
      </c>
      <c r="J6165">
        <v>0</v>
      </c>
      <c r="K6165">
        <v>0</v>
      </c>
    </row>
    <row r="6166" spans="1:11" x14ac:dyDescent="0.3">
      <c r="A6166">
        <v>9</v>
      </c>
      <c r="B6166">
        <v>14</v>
      </c>
      <c r="C6166">
        <v>3</v>
      </c>
      <c r="D6166">
        <v>0</v>
      </c>
      <c r="E6166">
        <v>0</v>
      </c>
      <c r="F6166">
        <v>11.1</v>
      </c>
      <c r="G6166">
        <v>2.6</v>
      </c>
      <c r="H6166">
        <v>0</v>
      </c>
      <c r="I6166">
        <v>11.1</v>
      </c>
      <c r="J6166">
        <v>0</v>
      </c>
      <c r="K6166">
        <v>0</v>
      </c>
    </row>
    <row r="6167" spans="1:11" x14ac:dyDescent="0.3">
      <c r="A6167">
        <v>9</v>
      </c>
      <c r="B6167">
        <v>14</v>
      </c>
      <c r="C6167">
        <v>4</v>
      </c>
      <c r="D6167">
        <v>0</v>
      </c>
      <c r="E6167">
        <v>0</v>
      </c>
      <c r="F6167">
        <v>10.6</v>
      </c>
      <c r="G6167">
        <v>2.6</v>
      </c>
      <c r="H6167">
        <v>0</v>
      </c>
      <c r="I6167">
        <v>10.6</v>
      </c>
      <c r="J6167">
        <v>0</v>
      </c>
      <c r="K6167">
        <v>0</v>
      </c>
    </row>
    <row r="6168" spans="1:11" x14ac:dyDescent="0.3">
      <c r="A6168">
        <v>9</v>
      </c>
      <c r="B6168">
        <v>14</v>
      </c>
      <c r="C6168">
        <v>5</v>
      </c>
      <c r="D6168">
        <v>1</v>
      </c>
      <c r="E6168">
        <v>1</v>
      </c>
      <c r="F6168">
        <v>10.6</v>
      </c>
      <c r="G6168">
        <v>1.5</v>
      </c>
      <c r="H6168">
        <v>0.97</v>
      </c>
      <c r="I6168">
        <v>7.9539999999999997</v>
      </c>
      <c r="J6168">
        <v>0.88400000000000001</v>
      </c>
      <c r="K6168">
        <v>0</v>
      </c>
    </row>
    <row r="6169" spans="1:11" x14ac:dyDescent="0.3">
      <c r="A6169">
        <v>9</v>
      </c>
      <c r="B6169">
        <v>14</v>
      </c>
      <c r="C6169">
        <v>6</v>
      </c>
      <c r="D6169">
        <v>220</v>
      </c>
      <c r="E6169">
        <v>39</v>
      </c>
      <c r="F6169">
        <v>12.8</v>
      </c>
      <c r="G6169">
        <v>0</v>
      </c>
      <c r="H6169">
        <v>67.186999999999998</v>
      </c>
      <c r="I6169">
        <v>11.423999999999999</v>
      </c>
      <c r="J6169">
        <v>49.445</v>
      </c>
      <c r="K6169">
        <v>42.948</v>
      </c>
    </row>
    <row r="6170" spans="1:11" x14ac:dyDescent="0.3">
      <c r="A6170">
        <v>9</v>
      </c>
      <c r="B6170">
        <v>14</v>
      </c>
      <c r="C6170">
        <v>7</v>
      </c>
      <c r="D6170">
        <v>553</v>
      </c>
      <c r="E6170">
        <v>74</v>
      </c>
      <c r="F6170">
        <v>15</v>
      </c>
      <c r="G6170">
        <v>1.5</v>
      </c>
      <c r="H6170">
        <v>284.322</v>
      </c>
      <c r="I6170">
        <v>22.521999999999998</v>
      </c>
      <c r="J6170">
        <v>229.16499999999999</v>
      </c>
      <c r="K6170">
        <v>218.583</v>
      </c>
    </row>
    <row r="6171" spans="1:11" x14ac:dyDescent="0.3">
      <c r="A6171">
        <v>9</v>
      </c>
      <c r="B6171">
        <v>14</v>
      </c>
      <c r="C6171">
        <v>8</v>
      </c>
      <c r="D6171">
        <v>708</v>
      </c>
      <c r="E6171">
        <v>103</v>
      </c>
      <c r="F6171">
        <v>16.7</v>
      </c>
      <c r="G6171">
        <v>1.5</v>
      </c>
      <c r="H6171">
        <v>531.24800000000005</v>
      </c>
      <c r="I6171">
        <v>33.377000000000002</v>
      </c>
      <c r="J6171">
        <v>435.45299999999997</v>
      </c>
      <c r="K6171">
        <v>418.82400000000001</v>
      </c>
    </row>
    <row r="6172" spans="1:11" x14ac:dyDescent="0.3">
      <c r="A6172">
        <v>9</v>
      </c>
      <c r="B6172">
        <v>14</v>
      </c>
      <c r="C6172">
        <v>9</v>
      </c>
      <c r="D6172">
        <v>790</v>
      </c>
      <c r="E6172">
        <v>125</v>
      </c>
      <c r="F6172">
        <v>17.8</v>
      </c>
      <c r="G6172">
        <v>1.5</v>
      </c>
      <c r="H6172">
        <v>747.52200000000005</v>
      </c>
      <c r="I6172">
        <v>42.311999999999998</v>
      </c>
      <c r="J6172">
        <v>601.31500000000005</v>
      </c>
      <c r="K6172">
        <v>578.77300000000002</v>
      </c>
    </row>
    <row r="6173" spans="1:11" x14ac:dyDescent="0.3">
      <c r="A6173">
        <v>9</v>
      </c>
      <c r="B6173">
        <v>14</v>
      </c>
      <c r="C6173">
        <v>10</v>
      </c>
      <c r="D6173">
        <v>834</v>
      </c>
      <c r="E6173">
        <v>139</v>
      </c>
      <c r="F6173">
        <v>18.899999999999999</v>
      </c>
      <c r="G6173">
        <v>3.1</v>
      </c>
      <c r="H6173">
        <v>906.84400000000005</v>
      </c>
      <c r="I6173">
        <v>43.67</v>
      </c>
      <c r="J6173">
        <v>728.26</v>
      </c>
      <c r="K6173">
        <v>700.55899999999997</v>
      </c>
    </row>
    <row r="6174" spans="1:11" x14ac:dyDescent="0.3">
      <c r="A6174">
        <v>9</v>
      </c>
      <c r="B6174">
        <v>14</v>
      </c>
      <c r="C6174">
        <v>11</v>
      </c>
      <c r="D6174">
        <v>854</v>
      </c>
      <c r="E6174">
        <v>146</v>
      </c>
      <c r="F6174">
        <v>21.7</v>
      </c>
      <c r="G6174">
        <v>1.5</v>
      </c>
      <c r="H6174">
        <v>993.44600000000003</v>
      </c>
      <c r="I6174">
        <v>54.847000000000001</v>
      </c>
      <c r="J6174">
        <v>764.96600000000001</v>
      </c>
      <c r="K6174">
        <v>735.67</v>
      </c>
    </row>
    <row r="6175" spans="1:11" x14ac:dyDescent="0.3">
      <c r="A6175">
        <v>9</v>
      </c>
      <c r="B6175">
        <v>14</v>
      </c>
      <c r="C6175">
        <v>12</v>
      </c>
      <c r="D6175">
        <v>856</v>
      </c>
      <c r="E6175">
        <v>146</v>
      </c>
      <c r="F6175">
        <v>22.8</v>
      </c>
      <c r="G6175">
        <v>3.1</v>
      </c>
      <c r="H6175">
        <v>1000.19</v>
      </c>
      <c r="I6175">
        <v>50.502000000000002</v>
      </c>
      <c r="J6175">
        <v>783.26400000000001</v>
      </c>
      <c r="K6175">
        <v>753.15700000000004</v>
      </c>
    </row>
    <row r="6176" spans="1:11" x14ac:dyDescent="0.3">
      <c r="A6176">
        <v>9</v>
      </c>
      <c r="B6176">
        <v>14</v>
      </c>
      <c r="C6176">
        <v>13</v>
      </c>
      <c r="D6176">
        <v>676</v>
      </c>
      <c r="E6176">
        <v>204</v>
      </c>
      <c r="F6176">
        <v>21.7</v>
      </c>
      <c r="G6176">
        <v>7.2</v>
      </c>
      <c r="H6176">
        <v>850.44200000000001</v>
      </c>
      <c r="I6176">
        <v>37.597999999999999</v>
      </c>
      <c r="J6176">
        <v>698.70500000000004</v>
      </c>
      <c r="K6176">
        <v>672.25400000000002</v>
      </c>
    </row>
    <row r="6177" spans="1:11" x14ac:dyDescent="0.3">
      <c r="A6177">
        <v>9</v>
      </c>
      <c r="B6177">
        <v>14</v>
      </c>
      <c r="C6177">
        <v>14</v>
      </c>
      <c r="D6177">
        <v>733</v>
      </c>
      <c r="E6177">
        <v>119</v>
      </c>
      <c r="F6177">
        <v>21.7</v>
      </c>
      <c r="G6177">
        <v>7.2</v>
      </c>
      <c r="H6177">
        <v>716.86199999999997</v>
      </c>
      <c r="I6177">
        <v>34.944000000000003</v>
      </c>
      <c r="J6177">
        <v>593.05600000000004</v>
      </c>
      <c r="K6177">
        <v>570.83100000000002</v>
      </c>
    </row>
    <row r="6178" spans="1:11" x14ac:dyDescent="0.3">
      <c r="A6178">
        <v>9</v>
      </c>
      <c r="B6178">
        <v>14</v>
      </c>
      <c r="C6178">
        <v>15</v>
      </c>
      <c r="D6178">
        <v>629</v>
      </c>
      <c r="E6178">
        <v>120</v>
      </c>
      <c r="F6178">
        <v>21.7</v>
      </c>
      <c r="G6178">
        <v>8.1999999999999993</v>
      </c>
      <c r="H6178">
        <v>524.99599999999998</v>
      </c>
      <c r="I6178">
        <v>30.451000000000001</v>
      </c>
      <c r="J6178">
        <v>436.90699999999998</v>
      </c>
      <c r="K6178">
        <v>420.23099999999999</v>
      </c>
    </row>
    <row r="6179" spans="1:11" x14ac:dyDescent="0.3">
      <c r="A6179">
        <v>9</v>
      </c>
      <c r="B6179">
        <v>14</v>
      </c>
      <c r="C6179">
        <v>16</v>
      </c>
      <c r="D6179">
        <v>516</v>
      </c>
      <c r="E6179">
        <v>79</v>
      </c>
      <c r="F6179">
        <v>18.899999999999999</v>
      </c>
      <c r="G6179">
        <v>7.2</v>
      </c>
      <c r="H6179">
        <v>296.85300000000001</v>
      </c>
      <c r="I6179">
        <v>23.936</v>
      </c>
      <c r="J6179">
        <v>242.209</v>
      </c>
      <c r="K6179">
        <v>231.28700000000001</v>
      </c>
    </row>
    <row r="6180" spans="1:11" x14ac:dyDescent="0.3">
      <c r="A6180">
        <v>9</v>
      </c>
      <c r="B6180">
        <v>14</v>
      </c>
      <c r="C6180">
        <v>17</v>
      </c>
      <c r="D6180">
        <v>297</v>
      </c>
      <c r="E6180">
        <v>46</v>
      </c>
      <c r="F6180">
        <v>17.2</v>
      </c>
      <c r="G6180">
        <v>8.8000000000000007</v>
      </c>
      <c r="H6180">
        <v>96.784999999999997</v>
      </c>
      <c r="I6180">
        <v>18.036999999999999</v>
      </c>
      <c r="J6180">
        <v>70.198999999999998</v>
      </c>
      <c r="K6180">
        <v>63.286999999999999</v>
      </c>
    </row>
    <row r="6181" spans="1:11" x14ac:dyDescent="0.3">
      <c r="A6181">
        <v>9</v>
      </c>
      <c r="B6181">
        <v>14</v>
      </c>
      <c r="C6181">
        <v>18</v>
      </c>
      <c r="D6181">
        <v>8</v>
      </c>
      <c r="E6181">
        <v>8</v>
      </c>
      <c r="F6181">
        <v>14.4</v>
      </c>
      <c r="G6181">
        <v>8.8000000000000007</v>
      </c>
      <c r="H6181">
        <v>7.851</v>
      </c>
      <c r="I6181">
        <v>13.529</v>
      </c>
      <c r="J6181">
        <v>6.9459999999999997</v>
      </c>
      <c r="K6181">
        <v>1.2549999999999999</v>
      </c>
    </row>
    <row r="6182" spans="1:11" x14ac:dyDescent="0.3">
      <c r="A6182">
        <v>9</v>
      </c>
      <c r="B6182">
        <v>14</v>
      </c>
      <c r="C6182">
        <v>19</v>
      </c>
      <c r="D6182">
        <v>0</v>
      </c>
      <c r="E6182">
        <v>0</v>
      </c>
      <c r="F6182">
        <v>13.9</v>
      </c>
      <c r="G6182">
        <v>8.1999999999999993</v>
      </c>
      <c r="H6182">
        <v>0</v>
      </c>
      <c r="I6182">
        <v>13.9</v>
      </c>
      <c r="J6182">
        <v>0</v>
      </c>
      <c r="K6182">
        <v>0</v>
      </c>
    </row>
    <row r="6183" spans="1:11" x14ac:dyDescent="0.3">
      <c r="A6183">
        <v>9</v>
      </c>
      <c r="B6183">
        <v>14</v>
      </c>
      <c r="C6183">
        <v>20</v>
      </c>
      <c r="D6183">
        <v>0</v>
      </c>
      <c r="E6183">
        <v>0</v>
      </c>
      <c r="F6183">
        <v>13.9</v>
      </c>
      <c r="G6183">
        <v>6.2</v>
      </c>
      <c r="H6183">
        <v>0</v>
      </c>
      <c r="I6183">
        <v>13.9</v>
      </c>
      <c r="J6183">
        <v>0</v>
      </c>
      <c r="K6183">
        <v>0</v>
      </c>
    </row>
    <row r="6184" spans="1:11" x14ac:dyDescent="0.3">
      <c r="A6184">
        <v>9</v>
      </c>
      <c r="B6184">
        <v>14</v>
      </c>
      <c r="C6184">
        <v>21</v>
      </c>
      <c r="D6184">
        <v>0</v>
      </c>
      <c r="E6184">
        <v>0</v>
      </c>
      <c r="F6184">
        <v>13.9</v>
      </c>
      <c r="G6184">
        <v>3.1</v>
      </c>
      <c r="H6184">
        <v>0</v>
      </c>
      <c r="I6184">
        <v>13.9</v>
      </c>
      <c r="J6184">
        <v>0</v>
      </c>
      <c r="K6184">
        <v>0</v>
      </c>
    </row>
    <row r="6185" spans="1:11" x14ac:dyDescent="0.3">
      <c r="A6185">
        <v>9</v>
      </c>
      <c r="B6185">
        <v>14</v>
      </c>
      <c r="C6185">
        <v>22</v>
      </c>
      <c r="D6185">
        <v>0</v>
      </c>
      <c r="E6185">
        <v>0</v>
      </c>
      <c r="F6185">
        <v>13.3</v>
      </c>
      <c r="G6185">
        <v>1.5</v>
      </c>
      <c r="H6185">
        <v>0</v>
      </c>
      <c r="I6185">
        <v>13.3</v>
      </c>
      <c r="J6185">
        <v>0</v>
      </c>
      <c r="K6185">
        <v>0</v>
      </c>
    </row>
    <row r="6186" spans="1:11" x14ac:dyDescent="0.3">
      <c r="A6186">
        <v>9</v>
      </c>
      <c r="B6186">
        <v>14</v>
      </c>
      <c r="C6186">
        <v>23</v>
      </c>
      <c r="D6186">
        <v>0</v>
      </c>
      <c r="E6186">
        <v>0</v>
      </c>
      <c r="F6186">
        <v>12.2</v>
      </c>
      <c r="G6186">
        <v>3.1</v>
      </c>
      <c r="H6186">
        <v>0</v>
      </c>
      <c r="I6186">
        <v>12.2</v>
      </c>
      <c r="J6186">
        <v>0</v>
      </c>
      <c r="K6186">
        <v>0</v>
      </c>
    </row>
    <row r="6187" spans="1:11" x14ac:dyDescent="0.3">
      <c r="A6187">
        <v>9</v>
      </c>
      <c r="B6187">
        <v>15</v>
      </c>
      <c r="C6187">
        <v>0</v>
      </c>
      <c r="D6187">
        <v>0</v>
      </c>
      <c r="E6187">
        <v>0</v>
      </c>
      <c r="F6187">
        <v>12.2</v>
      </c>
      <c r="G6187">
        <v>0</v>
      </c>
      <c r="H6187">
        <v>0</v>
      </c>
      <c r="I6187">
        <v>12.2</v>
      </c>
      <c r="J6187">
        <v>0</v>
      </c>
      <c r="K6187">
        <v>0</v>
      </c>
    </row>
    <row r="6188" spans="1:11" x14ac:dyDescent="0.3">
      <c r="A6188">
        <v>9</v>
      </c>
      <c r="B6188">
        <v>15</v>
      </c>
      <c r="C6188">
        <v>1</v>
      </c>
      <c r="D6188">
        <v>0</v>
      </c>
      <c r="E6188">
        <v>0</v>
      </c>
      <c r="F6188">
        <v>12.2</v>
      </c>
      <c r="G6188">
        <v>1.5</v>
      </c>
      <c r="H6188">
        <v>0</v>
      </c>
      <c r="I6188">
        <v>12.2</v>
      </c>
      <c r="J6188">
        <v>0</v>
      </c>
      <c r="K6188">
        <v>0</v>
      </c>
    </row>
    <row r="6189" spans="1:11" x14ac:dyDescent="0.3">
      <c r="A6189">
        <v>9</v>
      </c>
      <c r="B6189">
        <v>15</v>
      </c>
      <c r="C6189">
        <v>2</v>
      </c>
      <c r="D6189">
        <v>0</v>
      </c>
      <c r="E6189">
        <v>0</v>
      </c>
      <c r="F6189">
        <v>11.7</v>
      </c>
      <c r="G6189">
        <v>1.5</v>
      </c>
      <c r="H6189">
        <v>0</v>
      </c>
      <c r="I6189">
        <v>11.7</v>
      </c>
      <c r="J6189">
        <v>0</v>
      </c>
      <c r="K6189">
        <v>0</v>
      </c>
    </row>
    <row r="6190" spans="1:11" x14ac:dyDescent="0.3">
      <c r="A6190">
        <v>9</v>
      </c>
      <c r="B6190">
        <v>15</v>
      </c>
      <c r="C6190">
        <v>3</v>
      </c>
      <c r="D6190">
        <v>0</v>
      </c>
      <c r="E6190">
        <v>0</v>
      </c>
      <c r="F6190">
        <v>10.6</v>
      </c>
      <c r="G6190">
        <v>1.5</v>
      </c>
      <c r="H6190">
        <v>0</v>
      </c>
      <c r="I6190">
        <v>10.6</v>
      </c>
      <c r="J6190">
        <v>0</v>
      </c>
      <c r="K6190">
        <v>0</v>
      </c>
    </row>
    <row r="6191" spans="1:11" x14ac:dyDescent="0.3">
      <c r="A6191">
        <v>9</v>
      </c>
      <c r="B6191">
        <v>15</v>
      </c>
      <c r="C6191">
        <v>4</v>
      </c>
      <c r="D6191">
        <v>0</v>
      </c>
      <c r="E6191">
        <v>0</v>
      </c>
      <c r="F6191">
        <v>10</v>
      </c>
      <c r="G6191">
        <v>1.5</v>
      </c>
      <c r="H6191">
        <v>0</v>
      </c>
      <c r="I6191">
        <v>10</v>
      </c>
      <c r="J6191">
        <v>0</v>
      </c>
      <c r="K6191">
        <v>0</v>
      </c>
    </row>
    <row r="6192" spans="1:11" x14ac:dyDescent="0.3">
      <c r="A6192">
        <v>9</v>
      </c>
      <c r="B6192">
        <v>15</v>
      </c>
      <c r="C6192">
        <v>5</v>
      </c>
      <c r="D6192">
        <v>1</v>
      </c>
      <c r="E6192">
        <v>1</v>
      </c>
      <c r="F6192">
        <v>10.6</v>
      </c>
      <c r="G6192">
        <v>1.5</v>
      </c>
      <c r="H6192">
        <v>0.97</v>
      </c>
      <c r="I6192">
        <v>7.9530000000000003</v>
      </c>
      <c r="J6192">
        <v>0.88400000000000001</v>
      </c>
      <c r="K6192">
        <v>0</v>
      </c>
    </row>
    <row r="6193" spans="1:11" x14ac:dyDescent="0.3">
      <c r="A6193">
        <v>9</v>
      </c>
      <c r="B6193">
        <v>15</v>
      </c>
      <c r="C6193">
        <v>6</v>
      </c>
      <c r="D6193">
        <v>195</v>
      </c>
      <c r="E6193">
        <v>39</v>
      </c>
      <c r="F6193">
        <v>13.9</v>
      </c>
      <c r="G6193">
        <v>0</v>
      </c>
      <c r="H6193">
        <v>64.159000000000006</v>
      </c>
      <c r="I6193">
        <v>12.395</v>
      </c>
      <c r="J6193">
        <v>47.829000000000001</v>
      </c>
      <c r="K6193">
        <v>41.363999999999997</v>
      </c>
    </row>
    <row r="6194" spans="1:11" x14ac:dyDescent="0.3">
      <c r="A6194">
        <v>9</v>
      </c>
      <c r="B6194">
        <v>15</v>
      </c>
      <c r="C6194">
        <v>7</v>
      </c>
      <c r="D6194">
        <v>527</v>
      </c>
      <c r="E6194">
        <v>77</v>
      </c>
      <c r="F6194">
        <v>16.7</v>
      </c>
      <c r="G6194">
        <v>0</v>
      </c>
      <c r="H6194">
        <v>277.84800000000001</v>
      </c>
      <c r="I6194">
        <v>27.289000000000001</v>
      </c>
      <c r="J6194">
        <v>220.62899999999999</v>
      </c>
      <c r="K6194">
        <v>210.26499999999999</v>
      </c>
    </row>
    <row r="6195" spans="1:11" x14ac:dyDescent="0.3">
      <c r="A6195">
        <v>9</v>
      </c>
      <c r="B6195">
        <v>15</v>
      </c>
      <c r="C6195">
        <v>8</v>
      </c>
      <c r="D6195">
        <v>683</v>
      </c>
      <c r="E6195">
        <v>108</v>
      </c>
      <c r="F6195">
        <v>17.8</v>
      </c>
      <c r="G6195">
        <v>2.1</v>
      </c>
      <c r="H6195">
        <v>521.79</v>
      </c>
      <c r="I6195">
        <v>32.72</v>
      </c>
      <c r="J6195">
        <v>428.82799999999997</v>
      </c>
      <c r="K6195">
        <v>412.416</v>
      </c>
    </row>
    <row r="6196" spans="1:11" x14ac:dyDescent="0.3">
      <c r="A6196">
        <v>9</v>
      </c>
      <c r="B6196">
        <v>15</v>
      </c>
      <c r="C6196">
        <v>9</v>
      </c>
      <c r="D6196">
        <v>769</v>
      </c>
      <c r="E6196">
        <v>131</v>
      </c>
      <c r="F6196">
        <v>19.399999999999999</v>
      </c>
      <c r="G6196">
        <v>2.1</v>
      </c>
      <c r="H6196">
        <v>737.35400000000004</v>
      </c>
      <c r="I6196">
        <v>41.487000000000002</v>
      </c>
      <c r="J6196">
        <v>594.97500000000002</v>
      </c>
      <c r="K6196">
        <v>572.67600000000004</v>
      </c>
    </row>
    <row r="6197" spans="1:11" x14ac:dyDescent="0.3">
      <c r="A6197">
        <v>9</v>
      </c>
      <c r="B6197">
        <v>15</v>
      </c>
      <c r="C6197">
        <v>10</v>
      </c>
      <c r="D6197">
        <v>812</v>
      </c>
      <c r="E6197">
        <v>145</v>
      </c>
      <c r="F6197">
        <v>22.2</v>
      </c>
      <c r="G6197">
        <v>2.1</v>
      </c>
      <c r="H6197">
        <v>892.90300000000002</v>
      </c>
      <c r="I6197">
        <v>49.332000000000001</v>
      </c>
      <c r="J6197">
        <v>701.85799999999995</v>
      </c>
      <c r="K6197">
        <v>675.27499999999998</v>
      </c>
    </row>
    <row r="6198" spans="1:11" x14ac:dyDescent="0.3">
      <c r="A6198">
        <v>9</v>
      </c>
      <c r="B6198">
        <v>15</v>
      </c>
      <c r="C6198">
        <v>11</v>
      </c>
      <c r="D6198">
        <v>835</v>
      </c>
      <c r="E6198">
        <v>152</v>
      </c>
      <c r="F6198">
        <v>23.3</v>
      </c>
      <c r="G6198">
        <v>3.6</v>
      </c>
      <c r="H6198">
        <v>980.59500000000003</v>
      </c>
      <c r="I6198">
        <v>48.975000000000001</v>
      </c>
      <c r="J6198">
        <v>772.39300000000003</v>
      </c>
      <c r="K6198">
        <v>742.76900000000001</v>
      </c>
    </row>
    <row r="6199" spans="1:11" x14ac:dyDescent="0.3">
      <c r="A6199">
        <v>9</v>
      </c>
      <c r="B6199">
        <v>15</v>
      </c>
      <c r="C6199">
        <v>12</v>
      </c>
      <c r="D6199">
        <v>723</v>
      </c>
      <c r="E6199">
        <v>195</v>
      </c>
      <c r="F6199">
        <v>25.6</v>
      </c>
      <c r="G6199">
        <v>4.0999999999999996</v>
      </c>
      <c r="H6199">
        <v>927.82600000000002</v>
      </c>
      <c r="I6199">
        <v>49.152999999999999</v>
      </c>
      <c r="J6199">
        <v>730.36199999999997</v>
      </c>
      <c r="K6199">
        <v>702.57100000000003</v>
      </c>
    </row>
    <row r="6200" spans="1:11" x14ac:dyDescent="0.3">
      <c r="A6200">
        <v>9</v>
      </c>
      <c r="B6200">
        <v>15</v>
      </c>
      <c r="C6200">
        <v>13</v>
      </c>
      <c r="D6200">
        <v>760</v>
      </c>
      <c r="E6200">
        <v>134</v>
      </c>
      <c r="F6200">
        <v>22.8</v>
      </c>
      <c r="G6200">
        <v>9.3000000000000007</v>
      </c>
      <c r="H6200">
        <v>846.40899999999999</v>
      </c>
      <c r="I6200">
        <v>36.115000000000002</v>
      </c>
      <c r="J6200">
        <v>699.09400000000005</v>
      </c>
      <c r="K6200">
        <v>672.62699999999995</v>
      </c>
    </row>
    <row r="6201" spans="1:11" x14ac:dyDescent="0.3">
      <c r="A6201">
        <v>9</v>
      </c>
      <c r="B6201">
        <v>15</v>
      </c>
      <c r="C6201">
        <v>14</v>
      </c>
      <c r="D6201">
        <v>766</v>
      </c>
      <c r="E6201">
        <v>136</v>
      </c>
      <c r="F6201">
        <v>22.2</v>
      </c>
      <c r="G6201">
        <v>9.3000000000000007</v>
      </c>
      <c r="H6201">
        <v>761.56200000000001</v>
      </c>
      <c r="I6201">
        <v>34.088000000000001</v>
      </c>
      <c r="J6201">
        <v>631.97699999999998</v>
      </c>
      <c r="K6201">
        <v>608.23900000000003</v>
      </c>
    </row>
    <row r="6202" spans="1:11" x14ac:dyDescent="0.3">
      <c r="A6202">
        <v>9</v>
      </c>
      <c r="B6202">
        <v>15</v>
      </c>
      <c r="C6202">
        <v>15</v>
      </c>
      <c r="D6202">
        <v>695</v>
      </c>
      <c r="E6202">
        <v>112</v>
      </c>
      <c r="F6202">
        <v>21.1</v>
      </c>
      <c r="G6202">
        <v>9.8000000000000007</v>
      </c>
      <c r="H6202">
        <v>555.28700000000003</v>
      </c>
      <c r="I6202">
        <v>29.343</v>
      </c>
      <c r="J6202">
        <v>463.54399999999998</v>
      </c>
      <c r="K6202">
        <v>445.98</v>
      </c>
    </row>
    <row r="6203" spans="1:11" x14ac:dyDescent="0.3">
      <c r="A6203">
        <v>9</v>
      </c>
      <c r="B6203">
        <v>15</v>
      </c>
      <c r="C6203">
        <v>16</v>
      </c>
      <c r="D6203">
        <v>561</v>
      </c>
      <c r="E6203">
        <v>82</v>
      </c>
      <c r="F6203">
        <v>18.899999999999999</v>
      </c>
      <c r="G6203">
        <v>10.3</v>
      </c>
      <c r="H6203">
        <v>316.43599999999998</v>
      </c>
      <c r="I6203">
        <v>23.123000000000001</v>
      </c>
      <c r="J6203">
        <v>258.42399999999998</v>
      </c>
      <c r="K6203">
        <v>247.072</v>
      </c>
    </row>
    <row r="6204" spans="1:11" x14ac:dyDescent="0.3">
      <c r="A6204">
        <v>9</v>
      </c>
      <c r="B6204">
        <v>15</v>
      </c>
      <c r="C6204">
        <v>17</v>
      </c>
      <c r="D6204">
        <v>266</v>
      </c>
      <c r="E6204">
        <v>47</v>
      </c>
      <c r="F6204">
        <v>18.3</v>
      </c>
      <c r="G6204">
        <v>8.1999999999999993</v>
      </c>
      <c r="H6204">
        <v>91.887</v>
      </c>
      <c r="I6204">
        <v>19.146999999999998</v>
      </c>
      <c r="J6204">
        <v>67.195999999999998</v>
      </c>
      <c r="K6204">
        <v>60.344999999999999</v>
      </c>
    </row>
    <row r="6205" spans="1:11" x14ac:dyDescent="0.3">
      <c r="A6205">
        <v>9</v>
      </c>
      <c r="B6205">
        <v>15</v>
      </c>
      <c r="C6205">
        <v>18</v>
      </c>
      <c r="D6205">
        <v>5</v>
      </c>
      <c r="E6205">
        <v>7</v>
      </c>
      <c r="F6205">
        <v>17.2</v>
      </c>
      <c r="G6205">
        <v>6.7</v>
      </c>
      <c r="H6205">
        <v>6.8470000000000004</v>
      </c>
      <c r="I6205">
        <v>16.190999999999999</v>
      </c>
      <c r="J6205">
        <v>6.0220000000000002</v>
      </c>
      <c r="K6205">
        <v>0.34799999999999998</v>
      </c>
    </row>
    <row r="6206" spans="1:11" x14ac:dyDescent="0.3">
      <c r="A6206">
        <v>9</v>
      </c>
      <c r="B6206">
        <v>15</v>
      </c>
      <c r="C6206">
        <v>19</v>
      </c>
      <c r="D6206">
        <v>0</v>
      </c>
      <c r="E6206">
        <v>0</v>
      </c>
      <c r="F6206">
        <v>16.100000000000001</v>
      </c>
      <c r="G6206">
        <v>6.2</v>
      </c>
      <c r="H6206">
        <v>0</v>
      </c>
      <c r="I6206">
        <v>16.100000000000001</v>
      </c>
      <c r="J6206">
        <v>0</v>
      </c>
      <c r="K6206">
        <v>0</v>
      </c>
    </row>
    <row r="6207" spans="1:11" x14ac:dyDescent="0.3">
      <c r="A6207">
        <v>9</v>
      </c>
      <c r="B6207">
        <v>15</v>
      </c>
      <c r="C6207">
        <v>20</v>
      </c>
      <c r="D6207">
        <v>0</v>
      </c>
      <c r="E6207">
        <v>0</v>
      </c>
      <c r="F6207">
        <v>15</v>
      </c>
      <c r="G6207">
        <v>7.2</v>
      </c>
      <c r="H6207">
        <v>0</v>
      </c>
      <c r="I6207">
        <v>15</v>
      </c>
      <c r="J6207">
        <v>0</v>
      </c>
      <c r="K6207">
        <v>0</v>
      </c>
    </row>
    <row r="6208" spans="1:11" x14ac:dyDescent="0.3">
      <c r="A6208">
        <v>9</v>
      </c>
      <c r="B6208">
        <v>15</v>
      </c>
      <c r="C6208">
        <v>21</v>
      </c>
      <c r="D6208">
        <v>0</v>
      </c>
      <c r="E6208">
        <v>0</v>
      </c>
      <c r="F6208">
        <v>15</v>
      </c>
      <c r="G6208">
        <v>5.2</v>
      </c>
      <c r="H6208">
        <v>0</v>
      </c>
      <c r="I6208">
        <v>15</v>
      </c>
      <c r="J6208">
        <v>0</v>
      </c>
      <c r="K6208">
        <v>0</v>
      </c>
    </row>
    <row r="6209" spans="1:11" x14ac:dyDescent="0.3">
      <c r="A6209">
        <v>9</v>
      </c>
      <c r="B6209">
        <v>15</v>
      </c>
      <c r="C6209">
        <v>22</v>
      </c>
      <c r="D6209">
        <v>0</v>
      </c>
      <c r="E6209">
        <v>0</v>
      </c>
      <c r="F6209">
        <v>14.4</v>
      </c>
      <c r="G6209">
        <v>5.7</v>
      </c>
      <c r="H6209">
        <v>0</v>
      </c>
      <c r="I6209">
        <v>14.4</v>
      </c>
      <c r="J6209">
        <v>0</v>
      </c>
      <c r="K6209">
        <v>0</v>
      </c>
    </row>
    <row r="6210" spans="1:11" x14ac:dyDescent="0.3">
      <c r="A6210">
        <v>9</v>
      </c>
      <c r="B6210">
        <v>15</v>
      </c>
      <c r="C6210">
        <v>23</v>
      </c>
      <c r="D6210">
        <v>0</v>
      </c>
      <c r="E6210">
        <v>0</v>
      </c>
      <c r="F6210">
        <v>13.3</v>
      </c>
      <c r="G6210">
        <v>3.1</v>
      </c>
      <c r="H6210">
        <v>0</v>
      </c>
      <c r="I6210">
        <v>13.3</v>
      </c>
      <c r="J6210">
        <v>0</v>
      </c>
      <c r="K6210">
        <v>0</v>
      </c>
    </row>
    <row r="6211" spans="1:11" x14ac:dyDescent="0.3">
      <c r="A6211">
        <v>9</v>
      </c>
      <c r="B6211">
        <v>16</v>
      </c>
      <c r="C6211">
        <v>0</v>
      </c>
      <c r="D6211">
        <v>0</v>
      </c>
      <c r="E6211">
        <v>0</v>
      </c>
      <c r="F6211">
        <v>12.8</v>
      </c>
      <c r="G6211">
        <v>2.6</v>
      </c>
      <c r="H6211">
        <v>0</v>
      </c>
      <c r="I6211">
        <v>12.8</v>
      </c>
      <c r="J6211">
        <v>0</v>
      </c>
      <c r="K6211">
        <v>0</v>
      </c>
    </row>
    <row r="6212" spans="1:11" x14ac:dyDescent="0.3">
      <c r="A6212">
        <v>9</v>
      </c>
      <c r="B6212">
        <v>16</v>
      </c>
      <c r="C6212">
        <v>1</v>
      </c>
      <c r="D6212">
        <v>0</v>
      </c>
      <c r="E6212">
        <v>0</v>
      </c>
      <c r="F6212">
        <v>12.2</v>
      </c>
      <c r="G6212">
        <v>2.6</v>
      </c>
      <c r="H6212">
        <v>0</v>
      </c>
      <c r="I6212">
        <v>12.2</v>
      </c>
      <c r="J6212">
        <v>0</v>
      </c>
      <c r="K6212">
        <v>0</v>
      </c>
    </row>
    <row r="6213" spans="1:11" x14ac:dyDescent="0.3">
      <c r="A6213">
        <v>9</v>
      </c>
      <c r="B6213">
        <v>16</v>
      </c>
      <c r="C6213">
        <v>2</v>
      </c>
      <c r="D6213">
        <v>0</v>
      </c>
      <c r="E6213">
        <v>0</v>
      </c>
      <c r="F6213">
        <v>11.7</v>
      </c>
      <c r="G6213">
        <v>0</v>
      </c>
      <c r="H6213">
        <v>0</v>
      </c>
      <c r="I6213">
        <v>11.7</v>
      </c>
      <c r="J6213">
        <v>0</v>
      </c>
      <c r="K6213">
        <v>0</v>
      </c>
    </row>
    <row r="6214" spans="1:11" x14ac:dyDescent="0.3">
      <c r="A6214">
        <v>9</v>
      </c>
      <c r="B6214">
        <v>16</v>
      </c>
      <c r="C6214">
        <v>3</v>
      </c>
      <c r="D6214">
        <v>0</v>
      </c>
      <c r="E6214">
        <v>0</v>
      </c>
      <c r="F6214">
        <v>11.1</v>
      </c>
      <c r="G6214">
        <v>1</v>
      </c>
      <c r="H6214">
        <v>0</v>
      </c>
      <c r="I6214">
        <v>11.1</v>
      </c>
      <c r="J6214">
        <v>0</v>
      </c>
      <c r="K6214">
        <v>0</v>
      </c>
    </row>
    <row r="6215" spans="1:11" x14ac:dyDescent="0.3">
      <c r="A6215">
        <v>9</v>
      </c>
      <c r="B6215">
        <v>16</v>
      </c>
      <c r="C6215">
        <v>4</v>
      </c>
      <c r="D6215">
        <v>0</v>
      </c>
      <c r="E6215">
        <v>0</v>
      </c>
      <c r="F6215">
        <v>11.7</v>
      </c>
      <c r="G6215">
        <v>3.6</v>
      </c>
      <c r="H6215">
        <v>0</v>
      </c>
      <c r="I6215">
        <v>11.7</v>
      </c>
      <c r="J6215">
        <v>0</v>
      </c>
      <c r="K6215">
        <v>0</v>
      </c>
    </row>
    <row r="6216" spans="1:11" x14ac:dyDescent="0.3">
      <c r="A6216">
        <v>9</v>
      </c>
      <c r="B6216">
        <v>16</v>
      </c>
      <c r="C6216">
        <v>5</v>
      </c>
      <c r="D6216">
        <v>9</v>
      </c>
      <c r="E6216">
        <v>1</v>
      </c>
      <c r="F6216">
        <v>11.1</v>
      </c>
      <c r="G6216">
        <v>3.1</v>
      </c>
      <c r="H6216">
        <v>0.97</v>
      </c>
      <c r="I6216">
        <v>9.0410000000000004</v>
      </c>
      <c r="J6216">
        <v>0.88100000000000001</v>
      </c>
      <c r="K6216">
        <v>0</v>
      </c>
    </row>
    <row r="6217" spans="1:11" x14ac:dyDescent="0.3">
      <c r="A6217">
        <v>9</v>
      </c>
      <c r="B6217">
        <v>16</v>
      </c>
      <c r="C6217">
        <v>6</v>
      </c>
      <c r="D6217">
        <v>377</v>
      </c>
      <c r="E6217">
        <v>28</v>
      </c>
      <c r="F6217">
        <v>12.2</v>
      </c>
      <c r="G6217">
        <v>4.0999999999999996</v>
      </c>
      <c r="H6217">
        <v>76.397999999999996</v>
      </c>
      <c r="I6217">
        <v>12.287000000000001</v>
      </c>
      <c r="J6217">
        <v>49.725000000000001</v>
      </c>
      <c r="K6217">
        <v>43.222999999999999</v>
      </c>
    </row>
    <row r="6218" spans="1:11" x14ac:dyDescent="0.3">
      <c r="A6218">
        <v>9</v>
      </c>
      <c r="B6218">
        <v>16</v>
      </c>
      <c r="C6218">
        <v>7</v>
      </c>
      <c r="D6218">
        <v>685</v>
      </c>
      <c r="E6218">
        <v>49</v>
      </c>
      <c r="F6218">
        <v>14.4</v>
      </c>
      <c r="G6218">
        <v>3.1</v>
      </c>
      <c r="H6218">
        <v>305.72399999999999</v>
      </c>
      <c r="I6218">
        <v>21.146000000000001</v>
      </c>
      <c r="J6218">
        <v>244.64</v>
      </c>
      <c r="K6218">
        <v>233.655</v>
      </c>
    </row>
    <row r="6219" spans="1:11" x14ac:dyDescent="0.3">
      <c r="A6219">
        <v>9</v>
      </c>
      <c r="B6219">
        <v>16</v>
      </c>
      <c r="C6219">
        <v>8</v>
      </c>
      <c r="D6219">
        <v>814</v>
      </c>
      <c r="E6219">
        <v>67</v>
      </c>
      <c r="F6219">
        <v>17.8</v>
      </c>
      <c r="G6219">
        <v>2.1</v>
      </c>
      <c r="H6219">
        <v>550.76199999999994</v>
      </c>
      <c r="I6219">
        <v>33.683</v>
      </c>
      <c r="J6219">
        <v>449.97899999999998</v>
      </c>
      <c r="K6219">
        <v>432.87</v>
      </c>
    </row>
    <row r="6220" spans="1:11" x14ac:dyDescent="0.3">
      <c r="A6220">
        <v>9</v>
      </c>
      <c r="B6220">
        <v>16</v>
      </c>
      <c r="C6220">
        <v>9</v>
      </c>
      <c r="D6220">
        <v>880</v>
      </c>
      <c r="E6220">
        <v>81</v>
      </c>
      <c r="F6220">
        <v>18.899999999999999</v>
      </c>
      <c r="G6220">
        <v>2.6</v>
      </c>
      <c r="H6220">
        <v>763.548</v>
      </c>
      <c r="I6220">
        <v>40.503</v>
      </c>
      <c r="J6220">
        <v>618.06100000000004</v>
      </c>
      <c r="K6220">
        <v>594.87</v>
      </c>
    </row>
    <row r="6221" spans="1:11" x14ac:dyDescent="0.3">
      <c r="A6221">
        <v>9</v>
      </c>
      <c r="B6221">
        <v>16</v>
      </c>
      <c r="C6221">
        <v>10</v>
      </c>
      <c r="D6221">
        <v>913</v>
      </c>
      <c r="E6221">
        <v>90</v>
      </c>
      <c r="F6221">
        <v>21.1</v>
      </c>
      <c r="G6221">
        <v>2.6</v>
      </c>
      <c r="H6221">
        <v>916.63099999999997</v>
      </c>
      <c r="I6221">
        <v>47.423000000000002</v>
      </c>
      <c r="J6221">
        <v>725.69500000000005</v>
      </c>
      <c r="K6221">
        <v>698.10400000000004</v>
      </c>
    </row>
    <row r="6222" spans="1:11" x14ac:dyDescent="0.3">
      <c r="A6222">
        <v>9</v>
      </c>
      <c r="B6222">
        <v>16</v>
      </c>
      <c r="C6222">
        <v>11</v>
      </c>
      <c r="D6222">
        <v>929</v>
      </c>
      <c r="E6222">
        <v>94</v>
      </c>
      <c r="F6222">
        <v>23.9</v>
      </c>
      <c r="G6222">
        <v>2.6</v>
      </c>
      <c r="H6222">
        <v>999.654</v>
      </c>
      <c r="I6222">
        <v>52.759</v>
      </c>
      <c r="J6222">
        <v>775.99900000000002</v>
      </c>
      <c r="K6222">
        <v>746.21500000000003</v>
      </c>
    </row>
    <row r="6223" spans="1:11" x14ac:dyDescent="0.3">
      <c r="A6223">
        <v>9</v>
      </c>
      <c r="B6223">
        <v>16</v>
      </c>
      <c r="C6223">
        <v>12</v>
      </c>
      <c r="D6223">
        <v>928</v>
      </c>
      <c r="E6223">
        <v>95</v>
      </c>
      <c r="F6223">
        <v>22.8</v>
      </c>
      <c r="G6223">
        <v>8.8000000000000007</v>
      </c>
      <c r="H6223">
        <v>1004.167</v>
      </c>
      <c r="I6223">
        <v>39.247999999999998</v>
      </c>
      <c r="J6223">
        <v>820.35799999999995</v>
      </c>
      <c r="K6223">
        <v>788.57</v>
      </c>
    </row>
    <row r="6224" spans="1:11" x14ac:dyDescent="0.3">
      <c r="A6224">
        <v>9</v>
      </c>
      <c r="B6224">
        <v>16</v>
      </c>
      <c r="C6224">
        <v>13</v>
      </c>
      <c r="D6224">
        <v>914</v>
      </c>
      <c r="E6224">
        <v>91</v>
      </c>
      <c r="F6224">
        <v>21.7</v>
      </c>
      <c r="G6224">
        <v>9.3000000000000007</v>
      </c>
      <c r="H6224">
        <v>931.255</v>
      </c>
      <c r="I6224">
        <v>36.405999999999999</v>
      </c>
      <c r="J6224">
        <v>768.28300000000002</v>
      </c>
      <c r="K6224">
        <v>738.84100000000001</v>
      </c>
    </row>
    <row r="6225" spans="1:11" x14ac:dyDescent="0.3">
      <c r="A6225">
        <v>9</v>
      </c>
      <c r="B6225">
        <v>16</v>
      </c>
      <c r="C6225">
        <v>14</v>
      </c>
      <c r="D6225">
        <v>882</v>
      </c>
      <c r="E6225">
        <v>82</v>
      </c>
      <c r="F6225">
        <v>21.7</v>
      </c>
      <c r="G6225">
        <v>10.3</v>
      </c>
      <c r="H6225">
        <v>785.57</v>
      </c>
      <c r="I6225">
        <v>33.22</v>
      </c>
      <c r="J6225">
        <v>653.62900000000002</v>
      </c>
      <c r="K6225">
        <v>629.02800000000002</v>
      </c>
    </row>
    <row r="6226" spans="1:11" x14ac:dyDescent="0.3">
      <c r="A6226">
        <v>9</v>
      </c>
      <c r="B6226">
        <v>16</v>
      </c>
      <c r="C6226">
        <v>15</v>
      </c>
      <c r="D6226">
        <v>824</v>
      </c>
      <c r="E6226">
        <v>70</v>
      </c>
      <c r="F6226">
        <v>21.1</v>
      </c>
      <c r="G6226">
        <v>8.1999999999999993</v>
      </c>
      <c r="H6226">
        <v>583.495</v>
      </c>
      <c r="I6226">
        <v>30.917999999999999</v>
      </c>
      <c r="J6226">
        <v>483.322</v>
      </c>
      <c r="K6226">
        <v>465.08300000000003</v>
      </c>
    </row>
    <row r="6227" spans="1:11" x14ac:dyDescent="0.3">
      <c r="A6227">
        <v>9</v>
      </c>
      <c r="B6227">
        <v>16</v>
      </c>
      <c r="C6227">
        <v>16</v>
      </c>
      <c r="D6227">
        <v>709</v>
      </c>
      <c r="E6227">
        <v>52</v>
      </c>
      <c r="F6227">
        <v>20</v>
      </c>
      <c r="G6227">
        <v>9.8000000000000007</v>
      </c>
      <c r="H6227">
        <v>341.59899999999999</v>
      </c>
      <c r="I6227">
        <v>24.803000000000001</v>
      </c>
      <c r="J6227">
        <v>274.255</v>
      </c>
      <c r="K6227">
        <v>262.47500000000002</v>
      </c>
    </row>
    <row r="6228" spans="1:11" x14ac:dyDescent="0.3">
      <c r="A6228">
        <v>9</v>
      </c>
      <c r="B6228">
        <v>16</v>
      </c>
      <c r="C6228">
        <v>17</v>
      </c>
      <c r="D6228">
        <v>442</v>
      </c>
      <c r="E6228">
        <v>32</v>
      </c>
      <c r="F6228">
        <v>18.3</v>
      </c>
      <c r="G6228">
        <v>9.3000000000000007</v>
      </c>
      <c r="H6228">
        <v>104.732</v>
      </c>
      <c r="I6228">
        <v>19.286000000000001</v>
      </c>
      <c r="J6228">
        <v>69.540000000000006</v>
      </c>
      <c r="K6228">
        <v>62.642000000000003</v>
      </c>
    </row>
    <row r="6229" spans="1:11" x14ac:dyDescent="0.3">
      <c r="A6229">
        <v>9</v>
      </c>
      <c r="B6229">
        <v>16</v>
      </c>
      <c r="C6229">
        <v>18</v>
      </c>
      <c r="D6229">
        <v>29</v>
      </c>
      <c r="E6229">
        <v>5</v>
      </c>
      <c r="F6229">
        <v>16.7</v>
      </c>
      <c r="G6229">
        <v>9.3000000000000007</v>
      </c>
      <c r="H6229">
        <v>5.1829999999999998</v>
      </c>
      <c r="I6229">
        <v>15.85</v>
      </c>
      <c r="J6229">
        <v>4.3250000000000002</v>
      </c>
      <c r="K6229">
        <v>0</v>
      </c>
    </row>
    <row r="6230" spans="1:11" x14ac:dyDescent="0.3">
      <c r="A6230">
        <v>9</v>
      </c>
      <c r="B6230">
        <v>16</v>
      </c>
      <c r="C6230">
        <v>19</v>
      </c>
      <c r="D6230">
        <v>0</v>
      </c>
      <c r="E6230">
        <v>0</v>
      </c>
      <c r="F6230">
        <v>15.6</v>
      </c>
      <c r="G6230">
        <v>8.1999999999999993</v>
      </c>
      <c r="H6230">
        <v>0</v>
      </c>
      <c r="I6230">
        <v>15.6</v>
      </c>
      <c r="J6230">
        <v>0</v>
      </c>
      <c r="K6230">
        <v>0</v>
      </c>
    </row>
    <row r="6231" spans="1:11" x14ac:dyDescent="0.3">
      <c r="A6231">
        <v>9</v>
      </c>
      <c r="B6231">
        <v>16</v>
      </c>
      <c r="C6231">
        <v>20</v>
      </c>
      <c r="D6231">
        <v>0</v>
      </c>
      <c r="E6231">
        <v>0</v>
      </c>
      <c r="F6231">
        <v>15</v>
      </c>
      <c r="G6231">
        <v>8.8000000000000007</v>
      </c>
      <c r="H6231">
        <v>0</v>
      </c>
      <c r="I6231">
        <v>15</v>
      </c>
      <c r="J6231">
        <v>0</v>
      </c>
      <c r="K6231">
        <v>0</v>
      </c>
    </row>
    <row r="6232" spans="1:11" x14ac:dyDescent="0.3">
      <c r="A6232">
        <v>9</v>
      </c>
      <c r="B6232">
        <v>16</v>
      </c>
      <c r="C6232">
        <v>21</v>
      </c>
      <c r="D6232">
        <v>0</v>
      </c>
      <c r="E6232">
        <v>0</v>
      </c>
      <c r="F6232">
        <v>15</v>
      </c>
      <c r="G6232">
        <v>6.7</v>
      </c>
      <c r="H6232">
        <v>0</v>
      </c>
      <c r="I6232">
        <v>15</v>
      </c>
      <c r="J6232">
        <v>0</v>
      </c>
      <c r="K6232">
        <v>0</v>
      </c>
    </row>
    <row r="6233" spans="1:11" x14ac:dyDescent="0.3">
      <c r="A6233">
        <v>9</v>
      </c>
      <c r="B6233">
        <v>16</v>
      </c>
      <c r="C6233">
        <v>22</v>
      </c>
      <c r="D6233">
        <v>0</v>
      </c>
      <c r="E6233">
        <v>0</v>
      </c>
      <c r="F6233">
        <v>14.4</v>
      </c>
      <c r="G6233">
        <v>6.2</v>
      </c>
      <c r="H6233">
        <v>0</v>
      </c>
      <c r="I6233">
        <v>14.4</v>
      </c>
      <c r="J6233">
        <v>0</v>
      </c>
      <c r="K6233">
        <v>0</v>
      </c>
    </row>
    <row r="6234" spans="1:11" x14ac:dyDescent="0.3">
      <c r="A6234">
        <v>9</v>
      </c>
      <c r="B6234">
        <v>16</v>
      </c>
      <c r="C6234">
        <v>23</v>
      </c>
      <c r="D6234">
        <v>0</v>
      </c>
      <c r="E6234">
        <v>0</v>
      </c>
      <c r="F6234">
        <v>14.4</v>
      </c>
      <c r="G6234">
        <v>6.2</v>
      </c>
      <c r="H6234">
        <v>0</v>
      </c>
      <c r="I6234">
        <v>14.4</v>
      </c>
      <c r="J6234">
        <v>0</v>
      </c>
      <c r="K6234">
        <v>0</v>
      </c>
    </row>
    <row r="6235" spans="1:11" x14ac:dyDescent="0.3">
      <c r="A6235">
        <v>9</v>
      </c>
      <c r="B6235">
        <v>17</v>
      </c>
      <c r="C6235">
        <v>0</v>
      </c>
      <c r="D6235">
        <v>0</v>
      </c>
      <c r="E6235">
        <v>0</v>
      </c>
      <c r="F6235">
        <v>13.9</v>
      </c>
      <c r="G6235">
        <v>4.0999999999999996</v>
      </c>
      <c r="H6235">
        <v>0</v>
      </c>
      <c r="I6235">
        <v>13.9</v>
      </c>
      <c r="J6235">
        <v>0</v>
      </c>
      <c r="K6235">
        <v>0</v>
      </c>
    </row>
    <row r="6236" spans="1:11" x14ac:dyDescent="0.3">
      <c r="A6236">
        <v>9</v>
      </c>
      <c r="B6236">
        <v>17</v>
      </c>
      <c r="C6236">
        <v>1</v>
      </c>
      <c r="D6236">
        <v>0</v>
      </c>
      <c r="E6236">
        <v>0</v>
      </c>
      <c r="F6236">
        <v>13.3</v>
      </c>
      <c r="G6236">
        <v>4.0999999999999996</v>
      </c>
      <c r="H6236">
        <v>0</v>
      </c>
      <c r="I6236">
        <v>13.3</v>
      </c>
      <c r="J6236">
        <v>0</v>
      </c>
      <c r="K6236">
        <v>0</v>
      </c>
    </row>
    <row r="6237" spans="1:11" x14ac:dyDescent="0.3">
      <c r="A6237">
        <v>9</v>
      </c>
      <c r="B6237">
        <v>17</v>
      </c>
      <c r="C6237">
        <v>2</v>
      </c>
      <c r="D6237">
        <v>0</v>
      </c>
      <c r="E6237">
        <v>0</v>
      </c>
      <c r="F6237">
        <v>13.3</v>
      </c>
      <c r="G6237">
        <v>3.1</v>
      </c>
      <c r="H6237">
        <v>0</v>
      </c>
      <c r="I6237">
        <v>13.3</v>
      </c>
      <c r="J6237">
        <v>0</v>
      </c>
      <c r="K6237">
        <v>0</v>
      </c>
    </row>
    <row r="6238" spans="1:11" x14ac:dyDescent="0.3">
      <c r="A6238">
        <v>9</v>
      </c>
      <c r="B6238">
        <v>17</v>
      </c>
      <c r="C6238">
        <v>3</v>
      </c>
      <c r="D6238">
        <v>0</v>
      </c>
      <c r="E6238">
        <v>0</v>
      </c>
      <c r="F6238">
        <v>12.8</v>
      </c>
      <c r="G6238">
        <v>2.1</v>
      </c>
      <c r="H6238">
        <v>0</v>
      </c>
      <c r="I6238">
        <v>12.8</v>
      </c>
      <c r="J6238">
        <v>0</v>
      </c>
      <c r="K6238">
        <v>0</v>
      </c>
    </row>
    <row r="6239" spans="1:11" x14ac:dyDescent="0.3">
      <c r="A6239">
        <v>9</v>
      </c>
      <c r="B6239">
        <v>17</v>
      </c>
      <c r="C6239">
        <v>4</v>
      </c>
      <c r="D6239">
        <v>0</v>
      </c>
      <c r="E6239">
        <v>0</v>
      </c>
      <c r="F6239">
        <v>12.8</v>
      </c>
      <c r="G6239">
        <v>4.0999999999999996</v>
      </c>
      <c r="H6239">
        <v>0</v>
      </c>
      <c r="I6239">
        <v>12.8</v>
      </c>
      <c r="J6239">
        <v>0</v>
      </c>
      <c r="K6239">
        <v>0</v>
      </c>
    </row>
    <row r="6240" spans="1:11" x14ac:dyDescent="0.3">
      <c r="A6240">
        <v>9</v>
      </c>
      <c r="B6240">
        <v>17</v>
      </c>
      <c r="C6240">
        <v>5</v>
      </c>
      <c r="D6240">
        <v>1</v>
      </c>
      <c r="E6240">
        <v>0</v>
      </c>
      <c r="F6240">
        <v>12.2</v>
      </c>
      <c r="G6240">
        <v>3.1</v>
      </c>
      <c r="H6240">
        <v>0</v>
      </c>
      <c r="I6240">
        <v>12.2</v>
      </c>
      <c r="J6240">
        <v>0</v>
      </c>
      <c r="K6240">
        <v>0</v>
      </c>
    </row>
    <row r="6241" spans="1:11" x14ac:dyDescent="0.3">
      <c r="A6241">
        <v>9</v>
      </c>
      <c r="B6241">
        <v>17</v>
      </c>
      <c r="C6241">
        <v>6</v>
      </c>
      <c r="D6241">
        <v>119</v>
      </c>
      <c r="E6241">
        <v>36</v>
      </c>
      <c r="F6241">
        <v>13.3</v>
      </c>
      <c r="G6241">
        <v>2.1</v>
      </c>
      <c r="H6241">
        <v>50.88</v>
      </c>
      <c r="I6241">
        <v>12.544</v>
      </c>
      <c r="J6241">
        <v>39.709000000000003</v>
      </c>
      <c r="K6241">
        <v>33.402000000000001</v>
      </c>
    </row>
    <row r="6242" spans="1:11" x14ac:dyDescent="0.3">
      <c r="A6242">
        <v>9</v>
      </c>
      <c r="B6242">
        <v>17</v>
      </c>
      <c r="C6242">
        <v>7</v>
      </c>
      <c r="D6242">
        <v>228</v>
      </c>
      <c r="E6242">
        <v>119</v>
      </c>
      <c r="F6242">
        <v>15</v>
      </c>
      <c r="G6242">
        <v>3.1</v>
      </c>
      <c r="H6242">
        <v>206.30099999999999</v>
      </c>
      <c r="I6242">
        <v>18.922999999999998</v>
      </c>
      <c r="J6242">
        <v>173.85599999999999</v>
      </c>
      <c r="K6242">
        <v>164.649</v>
      </c>
    </row>
    <row r="6243" spans="1:11" x14ac:dyDescent="0.3">
      <c r="A6243">
        <v>9</v>
      </c>
      <c r="B6243">
        <v>17</v>
      </c>
      <c r="C6243">
        <v>8</v>
      </c>
      <c r="D6243">
        <v>371</v>
      </c>
      <c r="E6243">
        <v>155</v>
      </c>
      <c r="F6243">
        <v>16.7</v>
      </c>
      <c r="G6243">
        <v>1.5</v>
      </c>
      <c r="H6243">
        <v>385.84699999999998</v>
      </c>
      <c r="I6243">
        <v>28.324000000000002</v>
      </c>
      <c r="J6243">
        <v>323.63900000000001</v>
      </c>
      <c r="K6243">
        <v>310.46800000000002</v>
      </c>
    </row>
    <row r="6244" spans="1:11" x14ac:dyDescent="0.3">
      <c r="A6244">
        <v>9</v>
      </c>
      <c r="B6244">
        <v>17</v>
      </c>
      <c r="C6244">
        <v>9</v>
      </c>
      <c r="D6244">
        <v>469</v>
      </c>
      <c r="E6244">
        <v>180</v>
      </c>
      <c r="F6244">
        <v>18.899999999999999</v>
      </c>
      <c r="G6244">
        <v>1.5</v>
      </c>
      <c r="H6244">
        <v>558.55399999999997</v>
      </c>
      <c r="I6244">
        <v>36.892000000000003</v>
      </c>
      <c r="J6244">
        <v>458.75400000000002</v>
      </c>
      <c r="K6244">
        <v>441.351</v>
      </c>
    </row>
    <row r="6245" spans="1:11" x14ac:dyDescent="0.3">
      <c r="A6245">
        <v>9</v>
      </c>
      <c r="B6245">
        <v>17</v>
      </c>
      <c r="C6245">
        <v>10</v>
      </c>
      <c r="D6245">
        <v>782</v>
      </c>
      <c r="E6245">
        <v>176</v>
      </c>
      <c r="F6245">
        <v>23.3</v>
      </c>
      <c r="G6245">
        <v>2.6</v>
      </c>
      <c r="H6245">
        <v>901.86900000000003</v>
      </c>
      <c r="I6245">
        <v>48.453000000000003</v>
      </c>
      <c r="J6245">
        <v>711.29700000000003</v>
      </c>
      <c r="K6245">
        <v>684.31600000000003</v>
      </c>
    </row>
    <row r="6246" spans="1:11" x14ac:dyDescent="0.3">
      <c r="A6246">
        <v>9</v>
      </c>
      <c r="B6246">
        <v>17</v>
      </c>
      <c r="C6246">
        <v>11</v>
      </c>
      <c r="D6246">
        <v>899</v>
      </c>
      <c r="E6246">
        <v>112</v>
      </c>
      <c r="F6246">
        <v>22.2</v>
      </c>
      <c r="G6246">
        <v>7.2</v>
      </c>
      <c r="H6246">
        <v>989.274</v>
      </c>
      <c r="I6246">
        <v>40.482999999999997</v>
      </c>
      <c r="J6246">
        <v>804.48400000000004</v>
      </c>
      <c r="K6246">
        <v>773.42</v>
      </c>
    </row>
    <row r="6247" spans="1:11" x14ac:dyDescent="0.3">
      <c r="A6247">
        <v>9</v>
      </c>
      <c r="B6247">
        <v>17</v>
      </c>
      <c r="C6247">
        <v>12</v>
      </c>
      <c r="D6247">
        <v>889</v>
      </c>
      <c r="E6247">
        <v>112</v>
      </c>
      <c r="F6247">
        <v>20.6</v>
      </c>
      <c r="G6247">
        <v>8.8000000000000007</v>
      </c>
      <c r="H6247">
        <v>983.53899999999999</v>
      </c>
      <c r="I6247">
        <v>36.665999999999997</v>
      </c>
      <c r="J6247">
        <v>811.14099999999996</v>
      </c>
      <c r="K6247">
        <v>779.77499999999998</v>
      </c>
    </row>
    <row r="6248" spans="1:11" x14ac:dyDescent="0.3">
      <c r="A6248">
        <v>9</v>
      </c>
      <c r="B6248">
        <v>17</v>
      </c>
      <c r="C6248">
        <v>13</v>
      </c>
      <c r="D6248">
        <v>881</v>
      </c>
      <c r="E6248">
        <v>108</v>
      </c>
      <c r="F6248">
        <v>21.7</v>
      </c>
      <c r="G6248">
        <v>8.1999999999999993</v>
      </c>
      <c r="H6248">
        <v>918.05200000000002</v>
      </c>
      <c r="I6248">
        <v>37.43</v>
      </c>
      <c r="J6248">
        <v>754.55499999999995</v>
      </c>
      <c r="K6248">
        <v>725.71600000000001</v>
      </c>
    </row>
    <row r="6249" spans="1:11" x14ac:dyDescent="0.3">
      <c r="A6249">
        <v>9</v>
      </c>
      <c r="B6249">
        <v>17</v>
      </c>
      <c r="C6249">
        <v>14</v>
      </c>
      <c r="D6249">
        <v>772</v>
      </c>
      <c r="E6249">
        <v>114</v>
      </c>
      <c r="F6249">
        <v>21.7</v>
      </c>
      <c r="G6249">
        <v>9.8000000000000007</v>
      </c>
      <c r="H6249">
        <v>736.55700000000002</v>
      </c>
      <c r="I6249">
        <v>32.860999999999997</v>
      </c>
      <c r="J6249">
        <v>613.74599999999998</v>
      </c>
      <c r="K6249">
        <v>590.72299999999996</v>
      </c>
    </row>
    <row r="6250" spans="1:11" x14ac:dyDescent="0.3">
      <c r="A6250">
        <v>9</v>
      </c>
      <c r="B6250">
        <v>17</v>
      </c>
      <c r="C6250">
        <v>15</v>
      </c>
      <c r="D6250">
        <v>419</v>
      </c>
      <c r="E6250">
        <v>136</v>
      </c>
      <c r="F6250">
        <v>20.6</v>
      </c>
      <c r="G6250">
        <v>9.3000000000000007</v>
      </c>
      <c r="H6250">
        <v>405.40899999999999</v>
      </c>
      <c r="I6250">
        <v>26.760999999999999</v>
      </c>
      <c r="J6250">
        <v>342.25400000000002</v>
      </c>
      <c r="K6250">
        <v>328.53699999999998</v>
      </c>
    </row>
    <row r="6251" spans="1:11" x14ac:dyDescent="0.3">
      <c r="A6251">
        <v>9</v>
      </c>
      <c r="B6251">
        <v>17</v>
      </c>
      <c r="C6251">
        <v>16</v>
      </c>
      <c r="D6251">
        <v>117</v>
      </c>
      <c r="E6251">
        <v>117</v>
      </c>
      <c r="F6251">
        <v>17.8</v>
      </c>
      <c r="G6251">
        <v>9.8000000000000007</v>
      </c>
      <c r="H6251">
        <v>164.447</v>
      </c>
      <c r="I6251">
        <v>19.706</v>
      </c>
      <c r="J6251">
        <v>140.69</v>
      </c>
      <c r="K6251">
        <v>132.25700000000001</v>
      </c>
    </row>
    <row r="6252" spans="1:11" x14ac:dyDescent="0.3">
      <c r="A6252">
        <v>9</v>
      </c>
      <c r="B6252">
        <v>17</v>
      </c>
      <c r="C6252">
        <v>17</v>
      </c>
      <c r="D6252">
        <v>106</v>
      </c>
      <c r="E6252">
        <v>61</v>
      </c>
      <c r="F6252">
        <v>17.2</v>
      </c>
      <c r="G6252">
        <v>8.8000000000000007</v>
      </c>
      <c r="H6252">
        <v>77.007000000000005</v>
      </c>
      <c r="I6252">
        <v>17.562999999999999</v>
      </c>
      <c r="J6252">
        <v>62.566000000000003</v>
      </c>
      <c r="K6252">
        <v>55.808</v>
      </c>
    </row>
    <row r="6253" spans="1:11" x14ac:dyDescent="0.3">
      <c r="A6253">
        <v>9</v>
      </c>
      <c r="B6253">
        <v>17</v>
      </c>
      <c r="C6253">
        <v>18</v>
      </c>
      <c r="D6253">
        <v>0</v>
      </c>
      <c r="E6253">
        <v>1</v>
      </c>
      <c r="F6253">
        <v>16.100000000000001</v>
      </c>
      <c r="G6253">
        <v>5.7</v>
      </c>
      <c r="H6253">
        <v>0.97</v>
      </c>
      <c r="I6253">
        <v>14.823</v>
      </c>
      <c r="J6253">
        <v>0.86399999999999999</v>
      </c>
      <c r="K6253">
        <v>0</v>
      </c>
    </row>
    <row r="6254" spans="1:11" x14ac:dyDescent="0.3">
      <c r="A6254">
        <v>9</v>
      </c>
      <c r="B6254">
        <v>17</v>
      </c>
      <c r="C6254">
        <v>19</v>
      </c>
      <c r="D6254">
        <v>0</v>
      </c>
      <c r="E6254">
        <v>0</v>
      </c>
      <c r="F6254">
        <v>16.100000000000001</v>
      </c>
      <c r="G6254">
        <v>5.7</v>
      </c>
      <c r="H6254">
        <v>0</v>
      </c>
      <c r="I6254">
        <v>16.100000000000001</v>
      </c>
      <c r="J6254">
        <v>0</v>
      </c>
      <c r="K6254">
        <v>0</v>
      </c>
    </row>
    <row r="6255" spans="1:11" x14ac:dyDescent="0.3">
      <c r="A6255">
        <v>9</v>
      </c>
      <c r="B6255">
        <v>17</v>
      </c>
      <c r="C6255">
        <v>20</v>
      </c>
      <c r="D6255">
        <v>0</v>
      </c>
      <c r="E6255">
        <v>0</v>
      </c>
      <c r="F6255">
        <v>16.100000000000001</v>
      </c>
      <c r="G6255">
        <v>4.0999999999999996</v>
      </c>
      <c r="H6255">
        <v>0</v>
      </c>
      <c r="I6255">
        <v>16.100000000000001</v>
      </c>
      <c r="J6255">
        <v>0</v>
      </c>
      <c r="K6255">
        <v>0</v>
      </c>
    </row>
    <row r="6256" spans="1:11" x14ac:dyDescent="0.3">
      <c r="A6256">
        <v>9</v>
      </c>
      <c r="B6256">
        <v>17</v>
      </c>
      <c r="C6256">
        <v>21</v>
      </c>
      <c r="D6256">
        <v>0</v>
      </c>
      <c r="E6256">
        <v>0</v>
      </c>
      <c r="F6256">
        <v>15.6</v>
      </c>
      <c r="G6256">
        <v>3.6</v>
      </c>
      <c r="H6256">
        <v>0</v>
      </c>
      <c r="I6256">
        <v>15.6</v>
      </c>
      <c r="J6256">
        <v>0</v>
      </c>
      <c r="K6256">
        <v>0</v>
      </c>
    </row>
    <row r="6257" spans="1:11" x14ac:dyDescent="0.3">
      <c r="A6257">
        <v>9</v>
      </c>
      <c r="B6257">
        <v>17</v>
      </c>
      <c r="C6257">
        <v>22</v>
      </c>
      <c r="D6257">
        <v>0</v>
      </c>
      <c r="E6257">
        <v>0</v>
      </c>
      <c r="F6257">
        <v>16.7</v>
      </c>
      <c r="G6257">
        <v>4.0999999999999996</v>
      </c>
      <c r="H6257">
        <v>0</v>
      </c>
      <c r="I6257">
        <v>16.7</v>
      </c>
      <c r="J6257">
        <v>0</v>
      </c>
      <c r="K6257">
        <v>0</v>
      </c>
    </row>
    <row r="6258" spans="1:11" x14ac:dyDescent="0.3">
      <c r="A6258">
        <v>9</v>
      </c>
      <c r="B6258">
        <v>17</v>
      </c>
      <c r="C6258">
        <v>23</v>
      </c>
      <c r="D6258">
        <v>0</v>
      </c>
      <c r="E6258">
        <v>0</v>
      </c>
      <c r="F6258">
        <v>16.100000000000001</v>
      </c>
      <c r="G6258">
        <v>4.0999999999999996</v>
      </c>
      <c r="H6258">
        <v>0</v>
      </c>
      <c r="I6258">
        <v>16.100000000000001</v>
      </c>
      <c r="J6258">
        <v>0</v>
      </c>
      <c r="K6258">
        <v>0</v>
      </c>
    </row>
    <row r="6259" spans="1:11" x14ac:dyDescent="0.3">
      <c r="A6259">
        <v>9</v>
      </c>
      <c r="B6259">
        <v>18</v>
      </c>
      <c r="C6259">
        <v>0</v>
      </c>
      <c r="D6259">
        <v>0</v>
      </c>
      <c r="E6259">
        <v>0</v>
      </c>
      <c r="F6259">
        <v>16.100000000000001</v>
      </c>
      <c r="G6259">
        <v>3.1</v>
      </c>
      <c r="H6259">
        <v>0</v>
      </c>
      <c r="I6259">
        <v>16.100000000000001</v>
      </c>
      <c r="J6259">
        <v>0</v>
      </c>
      <c r="K6259">
        <v>0</v>
      </c>
    </row>
    <row r="6260" spans="1:11" x14ac:dyDescent="0.3">
      <c r="A6260">
        <v>9</v>
      </c>
      <c r="B6260">
        <v>18</v>
      </c>
      <c r="C6260">
        <v>1</v>
      </c>
      <c r="D6260">
        <v>0</v>
      </c>
      <c r="E6260">
        <v>0</v>
      </c>
      <c r="F6260">
        <v>16.100000000000001</v>
      </c>
      <c r="G6260">
        <v>1.5</v>
      </c>
      <c r="H6260">
        <v>0</v>
      </c>
      <c r="I6260">
        <v>16.100000000000001</v>
      </c>
      <c r="J6260">
        <v>0</v>
      </c>
      <c r="K6260">
        <v>0</v>
      </c>
    </row>
    <row r="6261" spans="1:11" x14ac:dyDescent="0.3">
      <c r="A6261">
        <v>9</v>
      </c>
      <c r="B6261">
        <v>18</v>
      </c>
      <c r="C6261">
        <v>2</v>
      </c>
      <c r="D6261">
        <v>0</v>
      </c>
      <c r="E6261">
        <v>0</v>
      </c>
      <c r="F6261">
        <v>16.100000000000001</v>
      </c>
      <c r="G6261">
        <v>3.1</v>
      </c>
      <c r="H6261">
        <v>0</v>
      </c>
      <c r="I6261">
        <v>16.100000000000001</v>
      </c>
      <c r="J6261">
        <v>0</v>
      </c>
      <c r="K6261">
        <v>0</v>
      </c>
    </row>
    <row r="6262" spans="1:11" x14ac:dyDescent="0.3">
      <c r="A6262">
        <v>9</v>
      </c>
      <c r="B6262">
        <v>18</v>
      </c>
      <c r="C6262">
        <v>3</v>
      </c>
      <c r="D6262">
        <v>0</v>
      </c>
      <c r="E6262">
        <v>0</v>
      </c>
      <c r="F6262">
        <v>16.100000000000001</v>
      </c>
      <c r="G6262">
        <v>3.1</v>
      </c>
      <c r="H6262">
        <v>0</v>
      </c>
      <c r="I6262">
        <v>16.100000000000001</v>
      </c>
      <c r="J6262">
        <v>0</v>
      </c>
      <c r="K6262">
        <v>0</v>
      </c>
    </row>
    <row r="6263" spans="1:11" x14ac:dyDescent="0.3">
      <c r="A6263">
        <v>9</v>
      </c>
      <c r="B6263">
        <v>18</v>
      </c>
      <c r="C6263">
        <v>4</v>
      </c>
      <c r="D6263">
        <v>0</v>
      </c>
      <c r="E6263">
        <v>0</v>
      </c>
      <c r="F6263">
        <v>16.7</v>
      </c>
      <c r="G6263">
        <v>0</v>
      </c>
      <c r="H6263">
        <v>0</v>
      </c>
      <c r="I6263">
        <v>16.7</v>
      </c>
      <c r="J6263">
        <v>0</v>
      </c>
      <c r="K6263">
        <v>0</v>
      </c>
    </row>
    <row r="6264" spans="1:11" x14ac:dyDescent="0.3">
      <c r="A6264">
        <v>9</v>
      </c>
      <c r="B6264">
        <v>18</v>
      </c>
      <c r="C6264">
        <v>5</v>
      </c>
      <c r="D6264">
        <v>0</v>
      </c>
      <c r="E6264">
        <v>0</v>
      </c>
      <c r="F6264">
        <v>16.7</v>
      </c>
      <c r="G6264">
        <v>4.0999999999999996</v>
      </c>
      <c r="H6264">
        <v>0</v>
      </c>
      <c r="I6264">
        <v>16.7</v>
      </c>
      <c r="J6264">
        <v>0</v>
      </c>
      <c r="K6264">
        <v>0</v>
      </c>
    </row>
    <row r="6265" spans="1:11" x14ac:dyDescent="0.3">
      <c r="A6265">
        <v>9</v>
      </c>
      <c r="B6265">
        <v>18</v>
      </c>
      <c r="C6265">
        <v>6</v>
      </c>
      <c r="D6265">
        <v>3</v>
      </c>
      <c r="E6265">
        <v>14</v>
      </c>
      <c r="F6265">
        <v>15.6</v>
      </c>
      <c r="G6265">
        <v>2.6</v>
      </c>
      <c r="H6265">
        <v>13.618</v>
      </c>
      <c r="I6265">
        <v>13.867000000000001</v>
      </c>
      <c r="J6265">
        <v>12.018000000000001</v>
      </c>
      <c r="K6265">
        <v>6.234</v>
      </c>
    </row>
    <row r="6266" spans="1:11" x14ac:dyDescent="0.3">
      <c r="A6266">
        <v>9</v>
      </c>
      <c r="B6266">
        <v>18</v>
      </c>
      <c r="C6266">
        <v>7</v>
      </c>
      <c r="D6266">
        <v>2</v>
      </c>
      <c r="E6266">
        <v>56</v>
      </c>
      <c r="F6266">
        <v>15.6</v>
      </c>
      <c r="G6266">
        <v>5.7</v>
      </c>
      <c r="H6266">
        <v>53.884</v>
      </c>
      <c r="I6266">
        <v>15.304</v>
      </c>
      <c r="J6266">
        <v>47.847999999999999</v>
      </c>
      <c r="K6266">
        <v>41.381999999999998</v>
      </c>
    </row>
    <row r="6267" spans="1:11" x14ac:dyDescent="0.3">
      <c r="A6267">
        <v>9</v>
      </c>
      <c r="B6267">
        <v>18</v>
      </c>
      <c r="C6267">
        <v>8</v>
      </c>
      <c r="D6267">
        <v>2</v>
      </c>
      <c r="E6267">
        <v>187</v>
      </c>
      <c r="F6267">
        <v>15.6</v>
      </c>
      <c r="G6267">
        <v>8.8000000000000007</v>
      </c>
      <c r="H6267">
        <v>183.029</v>
      </c>
      <c r="I6267">
        <v>17.533999999999999</v>
      </c>
      <c r="J6267">
        <v>161.494</v>
      </c>
      <c r="K6267">
        <v>152.57900000000001</v>
      </c>
    </row>
    <row r="6268" spans="1:11" x14ac:dyDescent="0.3">
      <c r="A6268">
        <v>9</v>
      </c>
      <c r="B6268">
        <v>18</v>
      </c>
      <c r="C6268">
        <v>9</v>
      </c>
      <c r="D6268">
        <v>420</v>
      </c>
      <c r="E6268">
        <v>199</v>
      </c>
      <c r="F6268">
        <v>16.7</v>
      </c>
      <c r="G6268">
        <v>7.7</v>
      </c>
      <c r="H6268">
        <v>541.40599999999995</v>
      </c>
      <c r="I6268">
        <v>25.306000000000001</v>
      </c>
      <c r="J6268">
        <v>463.596</v>
      </c>
      <c r="K6268">
        <v>446.03</v>
      </c>
    </row>
    <row r="6269" spans="1:11" x14ac:dyDescent="0.3">
      <c r="A6269">
        <v>9</v>
      </c>
      <c r="B6269">
        <v>18</v>
      </c>
      <c r="C6269">
        <v>10</v>
      </c>
      <c r="D6269">
        <v>370</v>
      </c>
      <c r="E6269">
        <v>240</v>
      </c>
      <c r="F6269">
        <v>18.3</v>
      </c>
      <c r="G6269">
        <v>7.7</v>
      </c>
      <c r="H6269">
        <v>599.27700000000004</v>
      </c>
      <c r="I6269">
        <v>28.44</v>
      </c>
      <c r="J6269">
        <v>508.84</v>
      </c>
      <c r="K6269">
        <v>489.71100000000001</v>
      </c>
    </row>
    <row r="6270" spans="1:11" x14ac:dyDescent="0.3">
      <c r="A6270">
        <v>9</v>
      </c>
      <c r="B6270">
        <v>18</v>
      </c>
      <c r="C6270">
        <v>11</v>
      </c>
      <c r="D6270">
        <v>737</v>
      </c>
      <c r="E6270">
        <v>203</v>
      </c>
      <c r="F6270">
        <v>17.8</v>
      </c>
      <c r="G6270">
        <v>9.3000000000000007</v>
      </c>
      <c r="H6270">
        <v>943.351</v>
      </c>
      <c r="I6270">
        <v>32.197000000000003</v>
      </c>
      <c r="J6270">
        <v>790.67899999999997</v>
      </c>
      <c r="K6270">
        <v>760.23900000000003</v>
      </c>
    </row>
    <row r="6271" spans="1:11" x14ac:dyDescent="0.3">
      <c r="A6271">
        <v>9</v>
      </c>
      <c r="B6271">
        <v>18</v>
      </c>
      <c r="C6271">
        <v>12</v>
      </c>
      <c r="D6271">
        <v>834</v>
      </c>
      <c r="E6271">
        <v>121</v>
      </c>
      <c r="F6271">
        <v>17.8</v>
      </c>
      <c r="G6271">
        <v>9.3000000000000007</v>
      </c>
      <c r="H6271">
        <v>938.82600000000002</v>
      </c>
      <c r="I6271">
        <v>32.494999999999997</v>
      </c>
      <c r="J6271">
        <v>786.04200000000003</v>
      </c>
      <c r="K6271">
        <v>755.81</v>
      </c>
    </row>
    <row r="6272" spans="1:11" x14ac:dyDescent="0.3">
      <c r="A6272">
        <v>9</v>
      </c>
      <c r="B6272">
        <v>18</v>
      </c>
      <c r="C6272">
        <v>13</v>
      </c>
      <c r="D6272">
        <v>748</v>
      </c>
      <c r="E6272">
        <v>125</v>
      </c>
      <c r="F6272">
        <v>17.8</v>
      </c>
      <c r="G6272">
        <v>11.3</v>
      </c>
      <c r="H6272">
        <v>821.03700000000003</v>
      </c>
      <c r="I6272">
        <v>29.039000000000001</v>
      </c>
      <c r="J6272">
        <v>695.54399999999998</v>
      </c>
      <c r="K6272">
        <v>669.22500000000002</v>
      </c>
    </row>
    <row r="6273" spans="1:11" x14ac:dyDescent="0.3">
      <c r="A6273">
        <v>9</v>
      </c>
      <c r="B6273">
        <v>18</v>
      </c>
      <c r="C6273">
        <v>14</v>
      </c>
      <c r="D6273">
        <v>558</v>
      </c>
      <c r="E6273">
        <v>163</v>
      </c>
      <c r="F6273">
        <v>17.8</v>
      </c>
      <c r="G6273">
        <v>8.8000000000000007</v>
      </c>
      <c r="H6273">
        <v>623.03599999999994</v>
      </c>
      <c r="I6273">
        <v>27.79</v>
      </c>
      <c r="J6273">
        <v>528.87099999999998</v>
      </c>
      <c r="K6273">
        <v>509.02699999999999</v>
      </c>
    </row>
    <row r="6274" spans="1:11" x14ac:dyDescent="0.3">
      <c r="A6274">
        <v>9</v>
      </c>
      <c r="B6274">
        <v>18</v>
      </c>
      <c r="C6274">
        <v>15</v>
      </c>
      <c r="D6274">
        <v>420</v>
      </c>
      <c r="E6274">
        <v>156</v>
      </c>
      <c r="F6274">
        <v>17.2</v>
      </c>
      <c r="G6274">
        <v>11.3</v>
      </c>
      <c r="H6274">
        <v>426.05500000000001</v>
      </c>
      <c r="I6274">
        <v>22.699000000000002</v>
      </c>
      <c r="J6274">
        <v>364.96199999999999</v>
      </c>
      <c r="K6274">
        <v>350.56299999999999</v>
      </c>
    </row>
    <row r="6275" spans="1:11" x14ac:dyDescent="0.3">
      <c r="A6275">
        <v>9</v>
      </c>
      <c r="B6275">
        <v>18</v>
      </c>
      <c r="C6275">
        <v>16</v>
      </c>
      <c r="D6275">
        <v>4</v>
      </c>
      <c r="E6275">
        <v>91</v>
      </c>
      <c r="F6275">
        <v>15.6</v>
      </c>
      <c r="G6275">
        <v>12.4</v>
      </c>
      <c r="H6275">
        <v>88.667000000000002</v>
      </c>
      <c r="I6275">
        <v>16.196000000000002</v>
      </c>
      <c r="J6275">
        <v>78.486000000000004</v>
      </c>
      <c r="K6275">
        <v>71.403999999999996</v>
      </c>
    </row>
    <row r="6276" spans="1:11" x14ac:dyDescent="0.3">
      <c r="A6276">
        <v>9</v>
      </c>
      <c r="B6276">
        <v>18</v>
      </c>
      <c r="C6276">
        <v>17</v>
      </c>
      <c r="D6276">
        <v>41</v>
      </c>
      <c r="E6276">
        <v>52</v>
      </c>
      <c r="F6276">
        <v>15</v>
      </c>
      <c r="G6276">
        <v>10.8</v>
      </c>
      <c r="H6276">
        <v>56.83</v>
      </c>
      <c r="I6276">
        <v>14.927</v>
      </c>
      <c r="J6276">
        <v>48.497</v>
      </c>
      <c r="K6276">
        <v>42.018999999999998</v>
      </c>
    </row>
    <row r="6277" spans="1:11" x14ac:dyDescent="0.3">
      <c r="A6277">
        <v>9</v>
      </c>
      <c r="B6277">
        <v>18</v>
      </c>
      <c r="C6277">
        <v>18</v>
      </c>
      <c r="D6277">
        <v>3</v>
      </c>
      <c r="E6277">
        <v>2</v>
      </c>
      <c r="F6277">
        <v>13.9</v>
      </c>
      <c r="G6277">
        <v>9.3000000000000007</v>
      </c>
      <c r="H6277">
        <v>1.974</v>
      </c>
      <c r="I6277">
        <v>12.917999999999999</v>
      </c>
      <c r="J6277">
        <v>1.7410000000000001</v>
      </c>
      <c r="K6277">
        <v>0</v>
      </c>
    </row>
    <row r="6278" spans="1:11" x14ac:dyDescent="0.3">
      <c r="A6278">
        <v>9</v>
      </c>
      <c r="B6278">
        <v>18</v>
      </c>
      <c r="C6278">
        <v>19</v>
      </c>
      <c r="D6278">
        <v>0</v>
      </c>
      <c r="E6278">
        <v>0</v>
      </c>
      <c r="F6278">
        <v>13.3</v>
      </c>
      <c r="G6278">
        <v>5.7</v>
      </c>
      <c r="H6278">
        <v>0</v>
      </c>
      <c r="I6278">
        <v>13.3</v>
      </c>
      <c r="J6278">
        <v>0</v>
      </c>
      <c r="K6278">
        <v>0</v>
      </c>
    </row>
    <row r="6279" spans="1:11" x14ac:dyDescent="0.3">
      <c r="A6279">
        <v>9</v>
      </c>
      <c r="B6279">
        <v>18</v>
      </c>
      <c r="C6279">
        <v>20</v>
      </c>
      <c r="D6279">
        <v>0</v>
      </c>
      <c r="E6279">
        <v>0</v>
      </c>
      <c r="F6279">
        <v>13.3</v>
      </c>
      <c r="G6279">
        <v>3.1</v>
      </c>
      <c r="H6279">
        <v>0</v>
      </c>
      <c r="I6279">
        <v>13.3</v>
      </c>
      <c r="J6279">
        <v>0</v>
      </c>
      <c r="K6279">
        <v>0</v>
      </c>
    </row>
    <row r="6280" spans="1:11" x14ac:dyDescent="0.3">
      <c r="A6280">
        <v>9</v>
      </c>
      <c r="B6280">
        <v>18</v>
      </c>
      <c r="C6280">
        <v>21</v>
      </c>
      <c r="D6280">
        <v>0</v>
      </c>
      <c r="E6280">
        <v>0</v>
      </c>
      <c r="F6280">
        <v>13.3</v>
      </c>
      <c r="G6280">
        <v>2.1</v>
      </c>
      <c r="H6280">
        <v>0</v>
      </c>
      <c r="I6280">
        <v>13.3</v>
      </c>
      <c r="J6280">
        <v>0</v>
      </c>
      <c r="K6280">
        <v>0</v>
      </c>
    </row>
    <row r="6281" spans="1:11" x14ac:dyDescent="0.3">
      <c r="A6281">
        <v>9</v>
      </c>
      <c r="B6281">
        <v>18</v>
      </c>
      <c r="C6281">
        <v>22</v>
      </c>
      <c r="D6281">
        <v>0</v>
      </c>
      <c r="E6281">
        <v>0</v>
      </c>
      <c r="F6281">
        <v>12.8</v>
      </c>
      <c r="G6281">
        <v>1</v>
      </c>
      <c r="H6281">
        <v>0</v>
      </c>
      <c r="I6281">
        <v>12.8</v>
      </c>
      <c r="J6281">
        <v>0</v>
      </c>
      <c r="K6281">
        <v>0</v>
      </c>
    </row>
    <row r="6282" spans="1:11" x14ac:dyDescent="0.3">
      <c r="A6282">
        <v>9</v>
      </c>
      <c r="B6282">
        <v>18</v>
      </c>
      <c r="C6282">
        <v>23</v>
      </c>
      <c r="D6282">
        <v>0</v>
      </c>
      <c r="E6282">
        <v>0</v>
      </c>
      <c r="F6282">
        <v>12.2</v>
      </c>
      <c r="G6282">
        <v>2.1</v>
      </c>
      <c r="H6282">
        <v>0</v>
      </c>
      <c r="I6282">
        <v>12.2</v>
      </c>
      <c r="J6282">
        <v>0</v>
      </c>
      <c r="K6282">
        <v>0</v>
      </c>
    </row>
    <row r="6283" spans="1:11" x14ac:dyDescent="0.3">
      <c r="A6283">
        <v>9</v>
      </c>
      <c r="B6283">
        <v>19</v>
      </c>
      <c r="C6283">
        <v>0</v>
      </c>
      <c r="D6283">
        <v>0</v>
      </c>
      <c r="E6283">
        <v>0</v>
      </c>
      <c r="F6283">
        <v>12.2</v>
      </c>
      <c r="G6283">
        <v>1.5</v>
      </c>
      <c r="H6283">
        <v>0</v>
      </c>
      <c r="I6283">
        <v>12.2</v>
      </c>
      <c r="J6283">
        <v>0</v>
      </c>
      <c r="K6283">
        <v>0</v>
      </c>
    </row>
    <row r="6284" spans="1:11" x14ac:dyDescent="0.3">
      <c r="A6284">
        <v>9</v>
      </c>
      <c r="B6284">
        <v>19</v>
      </c>
      <c r="C6284">
        <v>1</v>
      </c>
      <c r="D6284">
        <v>0</v>
      </c>
      <c r="E6284">
        <v>0</v>
      </c>
      <c r="F6284">
        <v>12.2</v>
      </c>
      <c r="G6284">
        <v>2.1</v>
      </c>
      <c r="H6284">
        <v>0</v>
      </c>
      <c r="I6284">
        <v>12.2</v>
      </c>
      <c r="J6284">
        <v>0</v>
      </c>
      <c r="K6284">
        <v>0</v>
      </c>
    </row>
    <row r="6285" spans="1:11" x14ac:dyDescent="0.3">
      <c r="A6285">
        <v>9</v>
      </c>
      <c r="B6285">
        <v>19</v>
      </c>
      <c r="C6285">
        <v>2</v>
      </c>
      <c r="D6285">
        <v>0</v>
      </c>
      <c r="E6285">
        <v>0</v>
      </c>
      <c r="F6285">
        <v>12.8</v>
      </c>
      <c r="G6285">
        <v>1.5</v>
      </c>
      <c r="H6285">
        <v>0</v>
      </c>
      <c r="I6285">
        <v>12.8</v>
      </c>
      <c r="J6285">
        <v>0</v>
      </c>
      <c r="K6285">
        <v>0</v>
      </c>
    </row>
    <row r="6286" spans="1:11" x14ac:dyDescent="0.3">
      <c r="A6286">
        <v>9</v>
      </c>
      <c r="B6286">
        <v>19</v>
      </c>
      <c r="C6286">
        <v>3</v>
      </c>
      <c r="D6286">
        <v>0</v>
      </c>
      <c r="E6286">
        <v>0</v>
      </c>
      <c r="F6286">
        <v>13.3</v>
      </c>
      <c r="G6286">
        <v>1.5</v>
      </c>
      <c r="H6286">
        <v>0</v>
      </c>
      <c r="I6286">
        <v>13.3</v>
      </c>
      <c r="J6286">
        <v>0</v>
      </c>
      <c r="K6286">
        <v>0</v>
      </c>
    </row>
    <row r="6287" spans="1:11" x14ac:dyDescent="0.3">
      <c r="A6287">
        <v>9</v>
      </c>
      <c r="B6287">
        <v>19</v>
      </c>
      <c r="C6287">
        <v>4</v>
      </c>
      <c r="D6287">
        <v>0</v>
      </c>
      <c r="E6287">
        <v>0</v>
      </c>
      <c r="F6287">
        <v>13.3</v>
      </c>
      <c r="G6287">
        <v>2.1</v>
      </c>
      <c r="H6287">
        <v>0</v>
      </c>
      <c r="I6287">
        <v>13.3</v>
      </c>
      <c r="J6287">
        <v>0</v>
      </c>
      <c r="K6287">
        <v>0</v>
      </c>
    </row>
    <row r="6288" spans="1:11" x14ac:dyDescent="0.3">
      <c r="A6288">
        <v>9</v>
      </c>
      <c r="B6288">
        <v>19</v>
      </c>
      <c r="C6288">
        <v>5</v>
      </c>
      <c r="D6288">
        <v>0</v>
      </c>
      <c r="E6288">
        <v>1</v>
      </c>
      <c r="F6288">
        <v>13.3</v>
      </c>
      <c r="G6288">
        <v>0</v>
      </c>
      <c r="H6288">
        <v>0.97</v>
      </c>
      <c r="I6288">
        <v>8.6620000000000008</v>
      </c>
      <c r="J6288">
        <v>0.88200000000000001</v>
      </c>
      <c r="K6288">
        <v>0</v>
      </c>
    </row>
    <row r="6289" spans="1:11" x14ac:dyDescent="0.3">
      <c r="A6289">
        <v>9</v>
      </c>
      <c r="B6289">
        <v>19</v>
      </c>
      <c r="C6289">
        <v>6</v>
      </c>
      <c r="D6289">
        <v>4</v>
      </c>
      <c r="E6289">
        <v>30</v>
      </c>
      <c r="F6289">
        <v>14.4</v>
      </c>
      <c r="G6289">
        <v>0</v>
      </c>
      <c r="H6289">
        <v>28.994</v>
      </c>
      <c r="I6289">
        <v>11.114000000000001</v>
      </c>
      <c r="J6289">
        <v>25.946000000000002</v>
      </c>
      <c r="K6289">
        <v>19.902999999999999</v>
      </c>
    </row>
    <row r="6290" spans="1:11" x14ac:dyDescent="0.3">
      <c r="A6290">
        <v>9</v>
      </c>
      <c r="B6290">
        <v>19</v>
      </c>
      <c r="C6290">
        <v>7</v>
      </c>
      <c r="D6290">
        <v>1</v>
      </c>
      <c r="E6290">
        <v>108</v>
      </c>
      <c r="F6290">
        <v>15</v>
      </c>
      <c r="G6290">
        <v>0</v>
      </c>
      <c r="H6290">
        <v>104.53100000000001</v>
      </c>
      <c r="I6290">
        <v>16.626999999999999</v>
      </c>
      <c r="J6290">
        <v>92.498999999999995</v>
      </c>
      <c r="K6290">
        <v>85.123999999999995</v>
      </c>
    </row>
    <row r="6291" spans="1:11" x14ac:dyDescent="0.3">
      <c r="A6291">
        <v>9</v>
      </c>
      <c r="B6291">
        <v>19</v>
      </c>
      <c r="C6291">
        <v>8</v>
      </c>
      <c r="D6291">
        <v>129</v>
      </c>
      <c r="E6291">
        <v>216</v>
      </c>
      <c r="F6291">
        <v>16.100000000000001</v>
      </c>
      <c r="G6291">
        <v>0</v>
      </c>
      <c r="H6291">
        <v>297.59399999999999</v>
      </c>
      <c r="I6291">
        <v>28.048999999999999</v>
      </c>
      <c r="J6291">
        <v>251.68100000000001</v>
      </c>
      <c r="K6291">
        <v>240.50899999999999</v>
      </c>
    </row>
    <row r="6292" spans="1:11" x14ac:dyDescent="0.3">
      <c r="A6292">
        <v>9</v>
      </c>
      <c r="B6292">
        <v>19</v>
      </c>
      <c r="C6292">
        <v>9</v>
      </c>
      <c r="D6292">
        <v>95</v>
      </c>
      <c r="E6292">
        <v>223</v>
      </c>
      <c r="F6292">
        <v>16.7</v>
      </c>
      <c r="G6292">
        <v>1.5</v>
      </c>
      <c r="H6292">
        <v>303.46300000000002</v>
      </c>
      <c r="I6292">
        <v>26.146999999999998</v>
      </c>
      <c r="J6292">
        <v>259.58600000000001</v>
      </c>
      <c r="K6292">
        <v>248.20400000000001</v>
      </c>
    </row>
    <row r="6293" spans="1:11" x14ac:dyDescent="0.3">
      <c r="A6293">
        <v>9</v>
      </c>
      <c r="B6293">
        <v>19</v>
      </c>
      <c r="C6293">
        <v>10</v>
      </c>
      <c r="D6293">
        <v>716</v>
      </c>
      <c r="E6293">
        <v>164</v>
      </c>
      <c r="F6293">
        <v>18.899999999999999</v>
      </c>
      <c r="G6293">
        <v>3.1</v>
      </c>
      <c r="H6293">
        <v>828.83299999999997</v>
      </c>
      <c r="I6293">
        <v>40.265000000000001</v>
      </c>
      <c r="J6293">
        <v>674.08299999999997</v>
      </c>
      <c r="K6293">
        <v>648.65</v>
      </c>
    </row>
    <row r="6294" spans="1:11" x14ac:dyDescent="0.3">
      <c r="A6294">
        <v>9</v>
      </c>
      <c r="B6294">
        <v>19</v>
      </c>
      <c r="C6294">
        <v>11</v>
      </c>
      <c r="D6294">
        <v>631</v>
      </c>
      <c r="E6294">
        <v>122</v>
      </c>
      <c r="F6294">
        <v>18.899999999999999</v>
      </c>
      <c r="G6294">
        <v>3.6</v>
      </c>
      <c r="H6294">
        <v>748.52700000000004</v>
      </c>
      <c r="I6294">
        <v>38.883000000000003</v>
      </c>
      <c r="J6294">
        <v>612.30799999999999</v>
      </c>
      <c r="K6294">
        <v>589.34</v>
      </c>
    </row>
    <row r="6295" spans="1:11" x14ac:dyDescent="0.3">
      <c r="A6295">
        <v>9</v>
      </c>
      <c r="B6295">
        <v>19</v>
      </c>
      <c r="C6295">
        <v>12</v>
      </c>
      <c r="D6295">
        <v>706</v>
      </c>
      <c r="E6295">
        <v>156</v>
      </c>
      <c r="F6295">
        <v>21.7</v>
      </c>
      <c r="G6295">
        <v>3.1</v>
      </c>
      <c r="H6295">
        <v>859.81799999999998</v>
      </c>
      <c r="I6295">
        <v>45.180999999999997</v>
      </c>
      <c r="J6295">
        <v>687.07</v>
      </c>
      <c r="K6295">
        <v>661.10299999999995</v>
      </c>
    </row>
    <row r="6296" spans="1:11" x14ac:dyDescent="0.3">
      <c r="A6296">
        <v>9</v>
      </c>
      <c r="B6296">
        <v>19</v>
      </c>
      <c r="C6296">
        <v>13</v>
      </c>
      <c r="D6296">
        <v>819</v>
      </c>
      <c r="E6296">
        <v>108</v>
      </c>
      <c r="F6296">
        <v>20.6</v>
      </c>
      <c r="G6296">
        <v>6.7</v>
      </c>
      <c r="H6296">
        <v>858.48500000000001</v>
      </c>
      <c r="I6296">
        <v>37.155999999999999</v>
      </c>
      <c r="J6296">
        <v>706.26</v>
      </c>
      <c r="K6296">
        <v>679.49199999999996</v>
      </c>
    </row>
    <row r="6297" spans="1:11" x14ac:dyDescent="0.3">
      <c r="A6297">
        <v>9</v>
      </c>
      <c r="B6297">
        <v>19</v>
      </c>
      <c r="C6297">
        <v>14</v>
      </c>
      <c r="D6297">
        <v>726</v>
      </c>
      <c r="E6297">
        <v>116</v>
      </c>
      <c r="F6297">
        <v>20.6</v>
      </c>
      <c r="G6297">
        <v>7.2</v>
      </c>
      <c r="H6297">
        <v>699.07</v>
      </c>
      <c r="I6297">
        <v>33.515999999999998</v>
      </c>
      <c r="J6297">
        <v>581.04999999999995</v>
      </c>
      <c r="K6297">
        <v>559.28</v>
      </c>
    </row>
    <row r="6298" spans="1:11" x14ac:dyDescent="0.3">
      <c r="A6298">
        <v>9</v>
      </c>
      <c r="B6298">
        <v>19</v>
      </c>
      <c r="C6298">
        <v>15</v>
      </c>
      <c r="D6298">
        <v>679</v>
      </c>
      <c r="E6298">
        <v>101</v>
      </c>
      <c r="F6298">
        <v>22.8</v>
      </c>
      <c r="G6298">
        <v>6.2</v>
      </c>
      <c r="H6298">
        <v>525.97900000000004</v>
      </c>
      <c r="I6298">
        <v>33.325000000000003</v>
      </c>
      <c r="J6298">
        <v>432.19400000000002</v>
      </c>
      <c r="K6298">
        <v>415.673</v>
      </c>
    </row>
    <row r="6299" spans="1:11" x14ac:dyDescent="0.3">
      <c r="A6299">
        <v>9</v>
      </c>
      <c r="B6299">
        <v>19</v>
      </c>
      <c r="C6299">
        <v>16</v>
      </c>
      <c r="D6299">
        <v>90</v>
      </c>
      <c r="E6299">
        <v>97</v>
      </c>
      <c r="F6299">
        <v>19.399999999999999</v>
      </c>
      <c r="G6299">
        <v>3.6</v>
      </c>
      <c r="H6299">
        <v>132.93799999999999</v>
      </c>
      <c r="I6299">
        <v>22.831</v>
      </c>
      <c r="J6299">
        <v>112.57599999999999</v>
      </c>
      <c r="K6299">
        <v>104.77</v>
      </c>
    </row>
    <row r="6300" spans="1:11" x14ac:dyDescent="0.3">
      <c r="A6300">
        <v>9</v>
      </c>
      <c r="B6300">
        <v>19</v>
      </c>
      <c r="C6300">
        <v>17</v>
      </c>
      <c r="D6300">
        <v>27</v>
      </c>
      <c r="E6300">
        <v>37</v>
      </c>
      <c r="F6300">
        <v>18.3</v>
      </c>
      <c r="G6300">
        <v>4.0999999999999996</v>
      </c>
      <c r="H6300">
        <v>39.744999999999997</v>
      </c>
      <c r="I6300">
        <v>17.974</v>
      </c>
      <c r="J6300">
        <v>33.655000000000001</v>
      </c>
      <c r="K6300">
        <v>27.465</v>
      </c>
    </row>
    <row r="6301" spans="1:11" x14ac:dyDescent="0.3">
      <c r="A6301">
        <v>9</v>
      </c>
      <c r="B6301">
        <v>19</v>
      </c>
      <c r="C6301">
        <v>18</v>
      </c>
      <c r="D6301">
        <v>0</v>
      </c>
      <c r="E6301">
        <v>0</v>
      </c>
      <c r="F6301">
        <v>17.8</v>
      </c>
      <c r="G6301">
        <v>4.0999999999999996</v>
      </c>
      <c r="H6301">
        <v>0</v>
      </c>
      <c r="I6301">
        <v>17.8</v>
      </c>
      <c r="J6301">
        <v>0</v>
      </c>
      <c r="K6301">
        <v>0</v>
      </c>
    </row>
    <row r="6302" spans="1:11" x14ac:dyDescent="0.3">
      <c r="A6302">
        <v>9</v>
      </c>
      <c r="B6302">
        <v>19</v>
      </c>
      <c r="C6302">
        <v>19</v>
      </c>
      <c r="D6302">
        <v>0</v>
      </c>
      <c r="E6302">
        <v>0</v>
      </c>
      <c r="F6302">
        <v>17.8</v>
      </c>
      <c r="G6302">
        <v>2.6</v>
      </c>
      <c r="H6302">
        <v>0</v>
      </c>
      <c r="I6302">
        <v>17.8</v>
      </c>
      <c r="J6302">
        <v>0</v>
      </c>
      <c r="K6302">
        <v>0</v>
      </c>
    </row>
    <row r="6303" spans="1:11" x14ac:dyDescent="0.3">
      <c r="A6303">
        <v>9</v>
      </c>
      <c r="B6303">
        <v>19</v>
      </c>
      <c r="C6303">
        <v>20</v>
      </c>
      <c r="D6303">
        <v>0</v>
      </c>
      <c r="E6303">
        <v>0</v>
      </c>
      <c r="F6303">
        <v>17.2</v>
      </c>
      <c r="G6303">
        <v>3.6</v>
      </c>
      <c r="H6303">
        <v>0</v>
      </c>
      <c r="I6303">
        <v>17.2</v>
      </c>
      <c r="J6303">
        <v>0</v>
      </c>
      <c r="K6303">
        <v>0</v>
      </c>
    </row>
    <row r="6304" spans="1:11" x14ac:dyDescent="0.3">
      <c r="A6304">
        <v>9</v>
      </c>
      <c r="B6304">
        <v>19</v>
      </c>
      <c r="C6304">
        <v>21</v>
      </c>
      <c r="D6304">
        <v>0</v>
      </c>
      <c r="E6304">
        <v>0</v>
      </c>
      <c r="F6304">
        <v>17.2</v>
      </c>
      <c r="G6304">
        <v>3.1</v>
      </c>
      <c r="H6304">
        <v>0</v>
      </c>
      <c r="I6304">
        <v>17.2</v>
      </c>
      <c r="J6304">
        <v>0</v>
      </c>
      <c r="K6304">
        <v>0</v>
      </c>
    </row>
    <row r="6305" spans="1:11" x14ac:dyDescent="0.3">
      <c r="A6305">
        <v>9</v>
      </c>
      <c r="B6305">
        <v>19</v>
      </c>
      <c r="C6305">
        <v>22</v>
      </c>
      <c r="D6305">
        <v>0</v>
      </c>
      <c r="E6305">
        <v>0</v>
      </c>
      <c r="F6305">
        <v>15.6</v>
      </c>
      <c r="G6305">
        <v>2.1</v>
      </c>
      <c r="H6305">
        <v>0</v>
      </c>
      <c r="I6305">
        <v>15.6</v>
      </c>
      <c r="J6305">
        <v>0</v>
      </c>
      <c r="K6305">
        <v>0</v>
      </c>
    </row>
    <row r="6306" spans="1:11" x14ac:dyDescent="0.3">
      <c r="A6306">
        <v>9</v>
      </c>
      <c r="B6306">
        <v>19</v>
      </c>
      <c r="C6306">
        <v>23</v>
      </c>
      <c r="D6306">
        <v>0</v>
      </c>
      <c r="E6306">
        <v>0</v>
      </c>
      <c r="F6306">
        <v>14.4</v>
      </c>
      <c r="G6306">
        <v>1.5</v>
      </c>
      <c r="H6306">
        <v>0</v>
      </c>
      <c r="I6306">
        <v>14.4</v>
      </c>
      <c r="J6306">
        <v>0</v>
      </c>
      <c r="K6306">
        <v>0</v>
      </c>
    </row>
    <row r="6307" spans="1:11" x14ac:dyDescent="0.3">
      <c r="A6307">
        <v>9</v>
      </c>
      <c r="B6307">
        <v>20</v>
      </c>
      <c r="C6307">
        <v>0</v>
      </c>
      <c r="D6307">
        <v>0</v>
      </c>
      <c r="E6307">
        <v>0</v>
      </c>
      <c r="F6307">
        <v>14.4</v>
      </c>
      <c r="G6307">
        <v>0</v>
      </c>
      <c r="H6307">
        <v>0</v>
      </c>
      <c r="I6307">
        <v>14.4</v>
      </c>
      <c r="J6307">
        <v>0</v>
      </c>
      <c r="K6307">
        <v>0</v>
      </c>
    </row>
    <row r="6308" spans="1:11" x14ac:dyDescent="0.3">
      <c r="A6308">
        <v>9</v>
      </c>
      <c r="B6308">
        <v>20</v>
      </c>
      <c r="C6308">
        <v>1</v>
      </c>
      <c r="D6308">
        <v>0</v>
      </c>
      <c r="E6308">
        <v>0</v>
      </c>
      <c r="F6308">
        <v>13.9</v>
      </c>
      <c r="G6308">
        <v>1.5</v>
      </c>
      <c r="H6308">
        <v>0</v>
      </c>
      <c r="I6308">
        <v>13.9</v>
      </c>
      <c r="J6308">
        <v>0</v>
      </c>
      <c r="K6308">
        <v>0</v>
      </c>
    </row>
    <row r="6309" spans="1:11" x14ac:dyDescent="0.3">
      <c r="A6309">
        <v>9</v>
      </c>
      <c r="B6309">
        <v>20</v>
      </c>
      <c r="C6309">
        <v>2</v>
      </c>
      <c r="D6309">
        <v>0</v>
      </c>
      <c r="E6309">
        <v>0</v>
      </c>
      <c r="F6309">
        <v>13.3</v>
      </c>
      <c r="G6309">
        <v>1</v>
      </c>
      <c r="H6309">
        <v>0</v>
      </c>
      <c r="I6309">
        <v>13.3</v>
      </c>
      <c r="J6309">
        <v>0</v>
      </c>
      <c r="K6309">
        <v>0</v>
      </c>
    </row>
    <row r="6310" spans="1:11" x14ac:dyDescent="0.3">
      <c r="A6310">
        <v>9</v>
      </c>
      <c r="B6310">
        <v>20</v>
      </c>
      <c r="C6310">
        <v>3</v>
      </c>
      <c r="D6310">
        <v>0</v>
      </c>
      <c r="E6310">
        <v>0</v>
      </c>
      <c r="F6310">
        <v>12.8</v>
      </c>
      <c r="G6310">
        <v>2.6</v>
      </c>
      <c r="H6310">
        <v>0</v>
      </c>
      <c r="I6310">
        <v>12.8</v>
      </c>
      <c r="J6310">
        <v>0</v>
      </c>
      <c r="K6310">
        <v>0</v>
      </c>
    </row>
    <row r="6311" spans="1:11" x14ac:dyDescent="0.3">
      <c r="A6311">
        <v>9</v>
      </c>
      <c r="B6311">
        <v>20</v>
      </c>
      <c r="C6311">
        <v>4</v>
      </c>
      <c r="D6311">
        <v>0</v>
      </c>
      <c r="E6311">
        <v>0</v>
      </c>
      <c r="F6311">
        <v>12.2</v>
      </c>
      <c r="G6311">
        <v>1</v>
      </c>
      <c r="H6311">
        <v>0</v>
      </c>
      <c r="I6311">
        <v>12.2</v>
      </c>
      <c r="J6311">
        <v>0</v>
      </c>
      <c r="K6311">
        <v>0</v>
      </c>
    </row>
    <row r="6312" spans="1:11" x14ac:dyDescent="0.3">
      <c r="A6312">
        <v>9</v>
      </c>
      <c r="B6312">
        <v>20</v>
      </c>
      <c r="C6312">
        <v>5</v>
      </c>
      <c r="D6312">
        <v>1</v>
      </c>
      <c r="E6312">
        <v>1</v>
      </c>
      <c r="F6312">
        <v>14.4</v>
      </c>
      <c r="G6312">
        <v>1.5</v>
      </c>
      <c r="H6312">
        <v>0.97199999999999998</v>
      </c>
      <c r="I6312">
        <v>11.824999999999999</v>
      </c>
      <c r="J6312">
        <v>0.874</v>
      </c>
      <c r="K6312">
        <v>0</v>
      </c>
    </row>
    <row r="6313" spans="1:11" x14ac:dyDescent="0.3">
      <c r="A6313">
        <v>9</v>
      </c>
      <c r="B6313">
        <v>20</v>
      </c>
      <c r="C6313">
        <v>6</v>
      </c>
      <c r="D6313">
        <v>103</v>
      </c>
      <c r="E6313">
        <v>43</v>
      </c>
      <c r="F6313">
        <v>13.3</v>
      </c>
      <c r="G6313">
        <v>1</v>
      </c>
      <c r="H6313">
        <v>56.279000000000003</v>
      </c>
      <c r="I6313">
        <v>12.478999999999999</v>
      </c>
      <c r="J6313">
        <v>45.381</v>
      </c>
      <c r="K6313">
        <v>38.963999999999999</v>
      </c>
    </row>
    <row r="6314" spans="1:11" x14ac:dyDescent="0.3">
      <c r="A6314">
        <v>9</v>
      </c>
      <c r="B6314">
        <v>20</v>
      </c>
      <c r="C6314">
        <v>7</v>
      </c>
      <c r="D6314">
        <v>432</v>
      </c>
      <c r="E6314">
        <v>90</v>
      </c>
      <c r="F6314">
        <v>18.3</v>
      </c>
      <c r="G6314">
        <v>2.6</v>
      </c>
      <c r="H6314">
        <v>254.11</v>
      </c>
      <c r="I6314">
        <v>23.882999999999999</v>
      </c>
      <c r="J6314">
        <v>205.637</v>
      </c>
      <c r="K6314">
        <v>195.65199999999999</v>
      </c>
    </row>
    <row r="6315" spans="1:11" x14ac:dyDescent="0.3">
      <c r="A6315">
        <v>9</v>
      </c>
      <c r="B6315">
        <v>20</v>
      </c>
      <c r="C6315">
        <v>8</v>
      </c>
      <c r="D6315">
        <v>533</v>
      </c>
      <c r="E6315">
        <v>124</v>
      </c>
      <c r="F6315">
        <v>18.3</v>
      </c>
      <c r="G6315">
        <v>2.1</v>
      </c>
      <c r="H6315">
        <v>450.41300000000001</v>
      </c>
      <c r="I6315">
        <v>31.010999999999999</v>
      </c>
      <c r="J6315">
        <v>372.97</v>
      </c>
      <c r="K6315">
        <v>358.32600000000002</v>
      </c>
    </row>
    <row r="6316" spans="1:11" x14ac:dyDescent="0.3">
      <c r="A6316">
        <v>9</v>
      </c>
      <c r="B6316">
        <v>20</v>
      </c>
      <c r="C6316">
        <v>9</v>
      </c>
      <c r="D6316">
        <v>87</v>
      </c>
      <c r="E6316">
        <v>284</v>
      </c>
      <c r="F6316">
        <v>18.3</v>
      </c>
      <c r="G6316">
        <v>2.6</v>
      </c>
      <c r="H6316">
        <v>354.61200000000002</v>
      </c>
      <c r="I6316">
        <v>28.298999999999999</v>
      </c>
      <c r="J6316">
        <v>301.12900000000002</v>
      </c>
      <c r="K6316">
        <v>288.60300000000001</v>
      </c>
    </row>
    <row r="6317" spans="1:11" x14ac:dyDescent="0.3">
      <c r="A6317">
        <v>9</v>
      </c>
      <c r="B6317">
        <v>20</v>
      </c>
      <c r="C6317">
        <v>10</v>
      </c>
      <c r="D6317">
        <v>247</v>
      </c>
      <c r="E6317">
        <v>319</v>
      </c>
      <c r="F6317">
        <v>20</v>
      </c>
      <c r="G6317">
        <v>2.6</v>
      </c>
      <c r="H6317">
        <v>564.65099999999995</v>
      </c>
      <c r="I6317">
        <v>35.460999999999999</v>
      </c>
      <c r="J6317">
        <v>467.59500000000003</v>
      </c>
      <c r="K6317">
        <v>449.89400000000001</v>
      </c>
    </row>
    <row r="6318" spans="1:11" x14ac:dyDescent="0.3">
      <c r="A6318">
        <v>9</v>
      </c>
      <c r="B6318">
        <v>20</v>
      </c>
      <c r="C6318">
        <v>11</v>
      </c>
      <c r="D6318">
        <v>694</v>
      </c>
      <c r="E6318">
        <v>210</v>
      </c>
      <c r="F6318">
        <v>21.7</v>
      </c>
      <c r="G6318">
        <v>3.6</v>
      </c>
      <c r="H6318">
        <v>907.87400000000002</v>
      </c>
      <c r="I6318">
        <v>44.747</v>
      </c>
      <c r="J6318">
        <v>726.64300000000003</v>
      </c>
      <c r="K6318">
        <v>699.01099999999997</v>
      </c>
    </row>
    <row r="6319" spans="1:11" x14ac:dyDescent="0.3">
      <c r="A6319">
        <v>9</v>
      </c>
      <c r="B6319">
        <v>20</v>
      </c>
      <c r="C6319">
        <v>12</v>
      </c>
      <c r="D6319">
        <v>375</v>
      </c>
      <c r="E6319">
        <v>298</v>
      </c>
      <c r="F6319">
        <v>23.3</v>
      </c>
      <c r="G6319">
        <v>3.1</v>
      </c>
      <c r="H6319">
        <v>695.19600000000003</v>
      </c>
      <c r="I6319">
        <v>43.054000000000002</v>
      </c>
      <c r="J6319">
        <v>560.00800000000004</v>
      </c>
      <c r="K6319">
        <v>539.02599999999995</v>
      </c>
    </row>
    <row r="6320" spans="1:11" x14ac:dyDescent="0.3">
      <c r="A6320">
        <v>9</v>
      </c>
      <c r="B6320">
        <v>20</v>
      </c>
      <c r="C6320">
        <v>13</v>
      </c>
      <c r="D6320">
        <v>719</v>
      </c>
      <c r="E6320">
        <v>158</v>
      </c>
      <c r="F6320">
        <v>22.8</v>
      </c>
      <c r="G6320">
        <v>5.2</v>
      </c>
      <c r="H6320">
        <v>831.16099999999994</v>
      </c>
      <c r="I6320">
        <v>41.174999999999997</v>
      </c>
      <c r="J6320">
        <v>673.77</v>
      </c>
      <c r="K6320">
        <v>648.351</v>
      </c>
    </row>
    <row r="6321" spans="1:11" x14ac:dyDescent="0.3">
      <c r="A6321">
        <v>9</v>
      </c>
      <c r="B6321">
        <v>20</v>
      </c>
      <c r="C6321">
        <v>14</v>
      </c>
      <c r="D6321">
        <v>597</v>
      </c>
      <c r="E6321">
        <v>178</v>
      </c>
      <c r="F6321">
        <v>22.2</v>
      </c>
      <c r="G6321">
        <v>6.2</v>
      </c>
      <c r="H6321">
        <v>666.14</v>
      </c>
      <c r="I6321">
        <v>35.734000000000002</v>
      </c>
      <c r="J6321">
        <v>549.49300000000005</v>
      </c>
      <c r="K6321">
        <v>528.9</v>
      </c>
    </row>
    <row r="6322" spans="1:11" x14ac:dyDescent="0.3">
      <c r="A6322">
        <v>9</v>
      </c>
      <c r="B6322">
        <v>20</v>
      </c>
      <c r="C6322">
        <v>15</v>
      </c>
      <c r="D6322">
        <v>507</v>
      </c>
      <c r="E6322">
        <v>153</v>
      </c>
      <c r="F6322">
        <v>21.7</v>
      </c>
      <c r="G6322">
        <v>6.2</v>
      </c>
      <c r="H6322">
        <v>472.71699999999998</v>
      </c>
      <c r="I6322">
        <v>31.088999999999999</v>
      </c>
      <c r="J6322">
        <v>392.53500000000003</v>
      </c>
      <c r="K6322">
        <v>377.28300000000002</v>
      </c>
    </row>
    <row r="6323" spans="1:11" x14ac:dyDescent="0.3">
      <c r="A6323">
        <v>9</v>
      </c>
      <c r="B6323">
        <v>20</v>
      </c>
      <c r="C6323">
        <v>16</v>
      </c>
      <c r="D6323">
        <v>32</v>
      </c>
      <c r="E6323">
        <v>91</v>
      </c>
      <c r="F6323">
        <v>20</v>
      </c>
      <c r="G6323">
        <v>6.2</v>
      </c>
      <c r="H6323">
        <v>101.346</v>
      </c>
      <c r="I6323">
        <v>21.587</v>
      </c>
      <c r="J6323">
        <v>87.251000000000005</v>
      </c>
      <c r="K6323">
        <v>79.986999999999995</v>
      </c>
    </row>
    <row r="6324" spans="1:11" x14ac:dyDescent="0.3">
      <c r="A6324">
        <v>9</v>
      </c>
      <c r="B6324">
        <v>20</v>
      </c>
      <c r="C6324">
        <v>17</v>
      </c>
      <c r="D6324">
        <v>0</v>
      </c>
      <c r="E6324">
        <v>39</v>
      </c>
      <c r="F6324">
        <v>17.8</v>
      </c>
      <c r="G6324">
        <v>5.2</v>
      </c>
      <c r="H6324">
        <v>37.237000000000002</v>
      </c>
      <c r="I6324">
        <v>17.349</v>
      </c>
      <c r="J6324">
        <v>32.881</v>
      </c>
      <c r="K6324">
        <v>26.706</v>
      </c>
    </row>
    <row r="6325" spans="1:11" x14ac:dyDescent="0.3">
      <c r="A6325">
        <v>9</v>
      </c>
      <c r="B6325">
        <v>20</v>
      </c>
      <c r="C6325">
        <v>18</v>
      </c>
      <c r="D6325">
        <v>0</v>
      </c>
      <c r="E6325">
        <v>0</v>
      </c>
      <c r="F6325">
        <v>16.7</v>
      </c>
      <c r="G6325">
        <v>4.0999999999999996</v>
      </c>
      <c r="H6325">
        <v>0</v>
      </c>
      <c r="I6325">
        <v>16.7</v>
      </c>
      <c r="J6325">
        <v>0</v>
      </c>
      <c r="K6325">
        <v>0</v>
      </c>
    </row>
    <row r="6326" spans="1:11" x14ac:dyDescent="0.3">
      <c r="A6326">
        <v>9</v>
      </c>
      <c r="B6326">
        <v>20</v>
      </c>
      <c r="C6326">
        <v>19</v>
      </c>
      <c r="D6326">
        <v>0</v>
      </c>
      <c r="E6326">
        <v>0</v>
      </c>
      <c r="F6326">
        <v>16.7</v>
      </c>
      <c r="G6326">
        <v>4.0999999999999996</v>
      </c>
      <c r="H6326">
        <v>0</v>
      </c>
      <c r="I6326">
        <v>16.7</v>
      </c>
      <c r="J6326">
        <v>0</v>
      </c>
      <c r="K6326">
        <v>0</v>
      </c>
    </row>
    <row r="6327" spans="1:11" x14ac:dyDescent="0.3">
      <c r="A6327">
        <v>9</v>
      </c>
      <c r="B6327">
        <v>20</v>
      </c>
      <c r="C6327">
        <v>20</v>
      </c>
      <c r="D6327">
        <v>0</v>
      </c>
      <c r="E6327">
        <v>0</v>
      </c>
      <c r="F6327">
        <v>16.100000000000001</v>
      </c>
      <c r="G6327">
        <v>3.6</v>
      </c>
      <c r="H6327">
        <v>0</v>
      </c>
      <c r="I6327">
        <v>16.100000000000001</v>
      </c>
      <c r="J6327">
        <v>0</v>
      </c>
      <c r="K6327">
        <v>0</v>
      </c>
    </row>
    <row r="6328" spans="1:11" x14ac:dyDescent="0.3">
      <c r="A6328">
        <v>9</v>
      </c>
      <c r="B6328">
        <v>20</v>
      </c>
      <c r="C6328">
        <v>21</v>
      </c>
      <c r="D6328">
        <v>0</v>
      </c>
      <c r="E6328">
        <v>0</v>
      </c>
      <c r="F6328">
        <v>15.6</v>
      </c>
      <c r="G6328">
        <v>4.0999999999999996</v>
      </c>
      <c r="H6328">
        <v>0</v>
      </c>
      <c r="I6328">
        <v>15.6</v>
      </c>
      <c r="J6328">
        <v>0</v>
      </c>
      <c r="K6328">
        <v>0</v>
      </c>
    </row>
    <row r="6329" spans="1:11" x14ac:dyDescent="0.3">
      <c r="A6329">
        <v>9</v>
      </c>
      <c r="B6329">
        <v>20</v>
      </c>
      <c r="C6329">
        <v>22</v>
      </c>
      <c r="D6329">
        <v>0</v>
      </c>
      <c r="E6329">
        <v>0</v>
      </c>
      <c r="F6329">
        <v>15</v>
      </c>
      <c r="G6329">
        <v>4.0999999999999996</v>
      </c>
      <c r="H6329">
        <v>0</v>
      </c>
      <c r="I6329">
        <v>15</v>
      </c>
      <c r="J6329">
        <v>0</v>
      </c>
      <c r="K6329">
        <v>0</v>
      </c>
    </row>
    <row r="6330" spans="1:11" x14ac:dyDescent="0.3">
      <c r="A6330">
        <v>9</v>
      </c>
      <c r="B6330">
        <v>20</v>
      </c>
      <c r="C6330">
        <v>23</v>
      </c>
      <c r="D6330">
        <v>0</v>
      </c>
      <c r="E6330">
        <v>0</v>
      </c>
      <c r="F6330">
        <v>15</v>
      </c>
      <c r="G6330">
        <v>1.5</v>
      </c>
      <c r="H6330">
        <v>0</v>
      </c>
      <c r="I6330">
        <v>15</v>
      </c>
      <c r="J6330">
        <v>0</v>
      </c>
      <c r="K6330">
        <v>0</v>
      </c>
    </row>
    <row r="6331" spans="1:11" x14ac:dyDescent="0.3">
      <c r="A6331">
        <v>9</v>
      </c>
      <c r="B6331">
        <v>21</v>
      </c>
      <c r="C6331">
        <v>0</v>
      </c>
      <c r="D6331">
        <v>0</v>
      </c>
      <c r="E6331">
        <v>0</v>
      </c>
      <c r="F6331">
        <v>13.9</v>
      </c>
      <c r="G6331">
        <v>1</v>
      </c>
      <c r="H6331">
        <v>0</v>
      </c>
      <c r="I6331">
        <v>13.9</v>
      </c>
      <c r="J6331">
        <v>0</v>
      </c>
      <c r="K6331">
        <v>0</v>
      </c>
    </row>
    <row r="6332" spans="1:11" x14ac:dyDescent="0.3">
      <c r="A6332">
        <v>9</v>
      </c>
      <c r="B6332">
        <v>21</v>
      </c>
      <c r="C6332">
        <v>1</v>
      </c>
      <c r="D6332">
        <v>0</v>
      </c>
      <c r="E6332">
        <v>0</v>
      </c>
      <c r="F6332">
        <v>13.9</v>
      </c>
      <c r="G6332">
        <v>0</v>
      </c>
      <c r="H6332">
        <v>0</v>
      </c>
      <c r="I6332">
        <v>13.9</v>
      </c>
      <c r="J6332">
        <v>0</v>
      </c>
      <c r="K6332">
        <v>0</v>
      </c>
    </row>
    <row r="6333" spans="1:11" x14ac:dyDescent="0.3">
      <c r="A6333">
        <v>9</v>
      </c>
      <c r="B6333">
        <v>21</v>
      </c>
      <c r="C6333">
        <v>2</v>
      </c>
      <c r="D6333">
        <v>0</v>
      </c>
      <c r="E6333">
        <v>0</v>
      </c>
      <c r="F6333">
        <v>13.9</v>
      </c>
      <c r="G6333">
        <v>1</v>
      </c>
      <c r="H6333">
        <v>0</v>
      </c>
      <c r="I6333">
        <v>13.9</v>
      </c>
      <c r="J6333">
        <v>0</v>
      </c>
      <c r="K6333">
        <v>0</v>
      </c>
    </row>
    <row r="6334" spans="1:11" x14ac:dyDescent="0.3">
      <c r="A6334">
        <v>9</v>
      </c>
      <c r="B6334">
        <v>21</v>
      </c>
      <c r="C6334">
        <v>3</v>
      </c>
      <c r="D6334">
        <v>0</v>
      </c>
      <c r="E6334">
        <v>0</v>
      </c>
      <c r="F6334">
        <v>12.8</v>
      </c>
      <c r="G6334">
        <v>1</v>
      </c>
      <c r="H6334">
        <v>0</v>
      </c>
      <c r="I6334">
        <v>12.8</v>
      </c>
      <c r="J6334">
        <v>0</v>
      </c>
      <c r="K6334">
        <v>0</v>
      </c>
    </row>
    <row r="6335" spans="1:11" x14ac:dyDescent="0.3">
      <c r="A6335">
        <v>9</v>
      </c>
      <c r="B6335">
        <v>21</v>
      </c>
      <c r="C6335">
        <v>4</v>
      </c>
      <c r="D6335">
        <v>0</v>
      </c>
      <c r="E6335">
        <v>0</v>
      </c>
      <c r="F6335">
        <v>12.2</v>
      </c>
      <c r="G6335">
        <v>0</v>
      </c>
      <c r="H6335">
        <v>0</v>
      </c>
      <c r="I6335">
        <v>12.2</v>
      </c>
      <c r="J6335">
        <v>0</v>
      </c>
      <c r="K6335">
        <v>0</v>
      </c>
    </row>
    <row r="6336" spans="1:11" x14ac:dyDescent="0.3">
      <c r="A6336">
        <v>9</v>
      </c>
      <c r="B6336">
        <v>21</v>
      </c>
      <c r="C6336">
        <v>5</v>
      </c>
      <c r="D6336">
        <v>1</v>
      </c>
      <c r="E6336">
        <v>1</v>
      </c>
      <c r="F6336">
        <v>12.8</v>
      </c>
      <c r="G6336">
        <v>1.5</v>
      </c>
      <c r="H6336">
        <v>0</v>
      </c>
      <c r="I6336">
        <v>12.8</v>
      </c>
      <c r="J6336">
        <v>0</v>
      </c>
      <c r="K6336">
        <v>0</v>
      </c>
    </row>
    <row r="6337" spans="1:11" x14ac:dyDescent="0.3">
      <c r="A6337">
        <v>9</v>
      </c>
      <c r="B6337">
        <v>21</v>
      </c>
      <c r="C6337">
        <v>6</v>
      </c>
      <c r="D6337">
        <v>280</v>
      </c>
      <c r="E6337">
        <v>29</v>
      </c>
      <c r="F6337">
        <v>14.4</v>
      </c>
      <c r="G6337">
        <v>2.1</v>
      </c>
      <c r="H6337">
        <v>65.947999999999993</v>
      </c>
      <c r="I6337">
        <v>14.151</v>
      </c>
      <c r="J6337">
        <v>44.953000000000003</v>
      </c>
      <c r="K6337">
        <v>38.543999999999997</v>
      </c>
    </row>
    <row r="6338" spans="1:11" x14ac:dyDescent="0.3">
      <c r="A6338">
        <v>9</v>
      </c>
      <c r="B6338">
        <v>21</v>
      </c>
      <c r="C6338">
        <v>7</v>
      </c>
      <c r="D6338">
        <v>616</v>
      </c>
      <c r="E6338">
        <v>55</v>
      </c>
      <c r="F6338">
        <v>16.7</v>
      </c>
      <c r="G6338">
        <v>0</v>
      </c>
      <c r="H6338">
        <v>285.90199999999999</v>
      </c>
      <c r="I6338">
        <v>27.681000000000001</v>
      </c>
      <c r="J6338">
        <v>224.17400000000001</v>
      </c>
      <c r="K6338">
        <v>213.72</v>
      </c>
    </row>
    <row r="6339" spans="1:11" x14ac:dyDescent="0.3">
      <c r="A6339">
        <v>9</v>
      </c>
      <c r="B6339">
        <v>21</v>
      </c>
      <c r="C6339">
        <v>8</v>
      </c>
      <c r="D6339">
        <v>762</v>
      </c>
      <c r="E6339">
        <v>76</v>
      </c>
      <c r="F6339">
        <v>18.899999999999999</v>
      </c>
      <c r="G6339">
        <v>2.1</v>
      </c>
      <c r="H6339">
        <v>530.36400000000003</v>
      </c>
      <c r="I6339">
        <v>34.088999999999999</v>
      </c>
      <c r="J6339">
        <v>432.74799999999999</v>
      </c>
      <c r="K6339">
        <v>416.20800000000003</v>
      </c>
    </row>
    <row r="6340" spans="1:11" x14ac:dyDescent="0.3">
      <c r="A6340">
        <v>9</v>
      </c>
      <c r="B6340">
        <v>21</v>
      </c>
      <c r="C6340">
        <v>9</v>
      </c>
      <c r="D6340">
        <v>832</v>
      </c>
      <c r="E6340">
        <v>92</v>
      </c>
      <c r="F6340">
        <v>19.399999999999999</v>
      </c>
      <c r="G6340">
        <v>2.1</v>
      </c>
      <c r="H6340">
        <v>735.61599999999999</v>
      </c>
      <c r="I6340">
        <v>41.472000000000001</v>
      </c>
      <c r="J6340">
        <v>593.25300000000004</v>
      </c>
      <c r="K6340">
        <v>571.02</v>
      </c>
    </row>
    <row r="6341" spans="1:11" x14ac:dyDescent="0.3">
      <c r="A6341">
        <v>9</v>
      </c>
      <c r="B6341">
        <v>21</v>
      </c>
      <c r="C6341">
        <v>10</v>
      </c>
      <c r="D6341">
        <v>867</v>
      </c>
      <c r="E6341">
        <v>102</v>
      </c>
      <c r="F6341">
        <v>20</v>
      </c>
      <c r="G6341">
        <v>4.0999999999999996</v>
      </c>
      <c r="H6341">
        <v>883.94899999999996</v>
      </c>
      <c r="I6341">
        <v>42.05</v>
      </c>
      <c r="J6341">
        <v>714.04300000000001</v>
      </c>
      <c r="K6341">
        <v>686.947</v>
      </c>
    </row>
    <row r="6342" spans="1:11" x14ac:dyDescent="0.3">
      <c r="A6342">
        <v>9</v>
      </c>
      <c r="B6342">
        <v>21</v>
      </c>
      <c r="C6342">
        <v>11</v>
      </c>
      <c r="D6342">
        <v>888</v>
      </c>
      <c r="E6342">
        <v>107</v>
      </c>
      <c r="F6342">
        <v>21.7</v>
      </c>
      <c r="G6342">
        <v>2.1</v>
      </c>
      <c r="H6342">
        <v>967.99</v>
      </c>
      <c r="I6342">
        <v>51.448</v>
      </c>
      <c r="J6342">
        <v>755.19399999999996</v>
      </c>
      <c r="K6342">
        <v>726.327</v>
      </c>
    </row>
    <row r="6343" spans="1:11" x14ac:dyDescent="0.3">
      <c r="A6343">
        <v>9</v>
      </c>
      <c r="B6343">
        <v>21</v>
      </c>
      <c r="C6343">
        <v>12</v>
      </c>
      <c r="D6343">
        <v>896</v>
      </c>
      <c r="E6343">
        <v>107</v>
      </c>
      <c r="F6343">
        <v>22.2</v>
      </c>
      <c r="G6343">
        <v>4.0999999999999996</v>
      </c>
      <c r="H6343">
        <v>978.08900000000006</v>
      </c>
      <c r="I6343">
        <v>46.994999999999997</v>
      </c>
      <c r="J6343">
        <v>776.19600000000003</v>
      </c>
      <c r="K6343">
        <v>746.40300000000002</v>
      </c>
    </row>
    <row r="6344" spans="1:11" x14ac:dyDescent="0.3">
      <c r="A6344">
        <v>9</v>
      </c>
      <c r="B6344">
        <v>21</v>
      </c>
      <c r="C6344">
        <v>13</v>
      </c>
      <c r="D6344">
        <v>882</v>
      </c>
      <c r="E6344">
        <v>103</v>
      </c>
      <c r="F6344">
        <v>22.8</v>
      </c>
      <c r="G6344">
        <v>6.2</v>
      </c>
      <c r="H6344">
        <v>905.48400000000004</v>
      </c>
      <c r="I6344">
        <v>41.33</v>
      </c>
      <c r="J6344">
        <v>733.49400000000003</v>
      </c>
      <c r="K6344">
        <v>705.56799999999998</v>
      </c>
    </row>
    <row r="6345" spans="1:11" x14ac:dyDescent="0.3">
      <c r="A6345">
        <v>9</v>
      </c>
      <c r="B6345">
        <v>21</v>
      </c>
      <c r="C6345">
        <v>14</v>
      </c>
      <c r="D6345">
        <v>847</v>
      </c>
      <c r="E6345">
        <v>93</v>
      </c>
      <c r="F6345">
        <v>21.7</v>
      </c>
      <c r="G6345">
        <v>5.7</v>
      </c>
      <c r="H6345">
        <v>759.02800000000002</v>
      </c>
      <c r="I6345">
        <v>38.026000000000003</v>
      </c>
      <c r="J6345">
        <v>620.31500000000005</v>
      </c>
      <c r="K6345">
        <v>597.03599999999994</v>
      </c>
    </row>
    <row r="6346" spans="1:11" x14ac:dyDescent="0.3">
      <c r="A6346">
        <v>9</v>
      </c>
      <c r="B6346">
        <v>21</v>
      </c>
      <c r="C6346">
        <v>15</v>
      </c>
      <c r="D6346">
        <v>782</v>
      </c>
      <c r="E6346">
        <v>77</v>
      </c>
      <c r="F6346">
        <v>20</v>
      </c>
      <c r="G6346">
        <v>7.2</v>
      </c>
      <c r="H6346">
        <v>556.36</v>
      </c>
      <c r="I6346">
        <v>30.154</v>
      </c>
      <c r="J6346">
        <v>461.43099999999998</v>
      </c>
      <c r="K6346">
        <v>443.93799999999999</v>
      </c>
    </row>
    <row r="6347" spans="1:11" x14ac:dyDescent="0.3">
      <c r="A6347">
        <v>9</v>
      </c>
      <c r="B6347">
        <v>21</v>
      </c>
      <c r="C6347">
        <v>16</v>
      </c>
      <c r="D6347">
        <v>646</v>
      </c>
      <c r="E6347">
        <v>57</v>
      </c>
      <c r="F6347">
        <v>19.399999999999999</v>
      </c>
      <c r="G6347">
        <v>5.2</v>
      </c>
      <c r="H6347">
        <v>311.71600000000001</v>
      </c>
      <c r="I6347">
        <v>26.085000000000001</v>
      </c>
      <c r="J6347">
        <v>247.99600000000001</v>
      </c>
      <c r="K6347">
        <v>236.922</v>
      </c>
    </row>
    <row r="6348" spans="1:11" x14ac:dyDescent="0.3">
      <c r="A6348">
        <v>9</v>
      </c>
      <c r="B6348">
        <v>21</v>
      </c>
      <c r="C6348">
        <v>17</v>
      </c>
      <c r="D6348">
        <v>328</v>
      </c>
      <c r="E6348">
        <v>32</v>
      </c>
      <c r="F6348">
        <v>18.3</v>
      </c>
      <c r="G6348">
        <v>5.7</v>
      </c>
      <c r="H6348">
        <v>81.603999999999999</v>
      </c>
      <c r="I6348">
        <v>19.239999999999998</v>
      </c>
      <c r="J6348">
        <v>55.146999999999998</v>
      </c>
      <c r="K6348">
        <v>48.537999999999997</v>
      </c>
    </row>
    <row r="6349" spans="1:11" x14ac:dyDescent="0.3">
      <c r="A6349">
        <v>9</v>
      </c>
      <c r="B6349">
        <v>21</v>
      </c>
      <c r="C6349">
        <v>18</v>
      </c>
      <c r="D6349">
        <v>6</v>
      </c>
      <c r="E6349">
        <v>1</v>
      </c>
      <c r="F6349">
        <v>16.100000000000001</v>
      </c>
      <c r="G6349">
        <v>5.2</v>
      </c>
      <c r="H6349">
        <v>1.0409999999999999</v>
      </c>
      <c r="I6349">
        <v>14.768000000000001</v>
      </c>
      <c r="J6349">
        <v>0.86899999999999999</v>
      </c>
      <c r="K6349">
        <v>0</v>
      </c>
    </row>
    <row r="6350" spans="1:11" x14ac:dyDescent="0.3">
      <c r="A6350">
        <v>9</v>
      </c>
      <c r="B6350">
        <v>21</v>
      </c>
      <c r="C6350">
        <v>19</v>
      </c>
      <c r="D6350">
        <v>0</v>
      </c>
      <c r="E6350">
        <v>0</v>
      </c>
      <c r="F6350">
        <v>15.6</v>
      </c>
      <c r="G6350">
        <v>4.5999999999999996</v>
      </c>
      <c r="H6350">
        <v>0</v>
      </c>
      <c r="I6350">
        <v>15.6</v>
      </c>
      <c r="J6350">
        <v>0</v>
      </c>
      <c r="K6350">
        <v>0</v>
      </c>
    </row>
    <row r="6351" spans="1:11" x14ac:dyDescent="0.3">
      <c r="A6351">
        <v>9</v>
      </c>
      <c r="B6351">
        <v>21</v>
      </c>
      <c r="C6351">
        <v>20</v>
      </c>
      <c r="D6351">
        <v>0</v>
      </c>
      <c r="E6351">
        <v>0</v>
      </c>
      <c r="F6351">
        <v>16.100000000000001</v>
      </c>
      <c r="G6351">
        <v>3.6</v>
      </c>
      <c r="H6351">
        <v>0</v>
      </c>
      <c r="I6351">
        <v>16.100000000000001</v>
      </c>
      <c r="J6351">
        <v>0</v>
      </c>
      <c r="K6351">
        <v>0</v>
      </c>
    </row>
    <row r="6352" spans="1:11" x14ac:dyDescent="0.3">
      <c r="A6352">
        <v>9</v>
      </c>
      <c r="B6352">
        <v>21</v>
      </c>
      <c r="C6352">
        <v>21</v>
      </c>
      <c r="D6352">
        <v>0</v>
      </c>
      <c r="E6352">
        <v>0</v>
      </c>
      <c r="F6352">
        <v>15.6</v>
      </c>
      <c r="G6352">
        <v>1</v>
      </c>
      <c r="H6352">
        <v>0</v>
      </c>
      <c r="I6352">
        <v>15.6</v>
      </c>
      <c r="J6352">
        <v>0</v>
      </c>
      <c r="K6352">
        <v>0</v>
      </c>
    </row>
    <row r="6353" spans="1:11" x14ac:dyDescent="0.3">
      <c r="A6353">
        <v>9</v>
      </c>
      <c r="B6353">
        <v>21</v>
      </c>
      <c r="C6353">
        <v>22</v>
      </c>
      <c r="D6353">
        <v>0</v>
      </c>
      <c r="E6353">
        <v>0</v>
      </c>
      <c r="F6353">
        <v>15</v>
      </c>
      <c r="G6353">
        <v>1</v>
      </c>
      <c r="H6353">
        <v>0</v>
      </c>
      <c r="I6353">
        <v>15</v>
      </c>
      <c r="J6353">
        <v>0</v>
      </c>
      <c r="K6353">
        <v>0</v>
      </c>
    </row>
    <row r="6354" spans="1:11" x14ac:dyDescent="0.3">
      <c r="A6354">
        <v>9</v>
      </c>
      <c r="B6354">
        <v>21</v>
      </c>
      <c r="C6354">
        <v>23</v>
      </c>
      <c r="D6354">
        <v>0</v>
      </c>
      <c r="E6354">
        <v>0</v>
      </c>
      <c r="F6354">
        <v>13.9</v>
      </c>
      <c r="G6354">
        <v>2.1</v>
      </c>
      <c r="H6354">
        <v>0</v>
      </c>
      <c r="I6354">
        <v>13.9</v>
      </c>
      <c r="J6354">
        <v>0</v>
      </c>
      <c r="K6354">
        <v>0</v>
      </c>
    </row>
    <row r="6355" spans="1:11" x14ac:dyDescent="0.3">
      <c r="A6355">
        <v>9</v>
      </c>
      <c r="B6355">
        <v>22</v>
      </c>
      <c r="C6355">
        <v>0</v>
      </c>
      <c r="D6355">
        <v>0</v>
      </c>
      <c r="E6355">
        <v>0</v>
      </c>
      <c r="F6355">
        <v>13.9</v>
      </c>
      <c r="G6355">
        <v>1</v>
      </c>
      <c r="H6355">
        <v>0</v>
      </c>
      <c r="I6355">
        <v>13.9</v>
      </c>
      <c r="J6355">
        <v>0</v>
      </c>
      <c r="K6355">
        <v>0</v>
      </c>
    </row>
    <row r="6356" spans="1:11" x14ac:dyDescent="0.3">
      <c r="A6356">
        <v>9</v>
      </c>
      <c r="B6356">
        <v>22</v>
      </c>
      <c r="C6356">
        <v>1</v>
      </c>
      <c r="D6356">
        <v>0</v>
      </c>
      <c r="E6356">
        <v>0</v>
      </c>
      <c r="F6356">
        <v>12.8</v>
      </c>
      <c r="G6356">
        <v>2.1</v>
      </c>
      <c r="H6356">
        <v>0</v>
      </c>
      <c r="I6356">
        <v>12.8</v>
      </c>
      <c r="J6356">
        <v>0</v>
      </c>
      <c r="K6356">
        <v>0</v>
      </c>
    </row>
    <row r="6357" spans="1:11" x14ac:dyDescent="0.3">
      <c r="A6357">
        <v>9</v>
      </c>
      <c r="B6357">
        <v>22</v>
      </c>
      <c r="C6357">
        <v>2</v>
      </c>
      <c r="D6357">
        <v>0</v>
      </c>
      <c r="E6357">
        <v>0</v>
      </c>
      <c r="F6357">
        <v>13.3</v>
      </c>
      <c r="G6357">
        <v>0</v>
      </c>
      <c r="H6357">
        <v>0</v>
      </c>
      <c r="I6357">
        <v>13.3</v>
      </c>
      <c r="J6357">
        <v>0</v>
      </c>
      <c r="K6357">
        <v>0</v>
      </c>
    </row>
    <row r="6358" spans="1:11" x14ac:dyDescent="0.3">
      <c r="A6358">
        <v>9</v>
      </c>
      <c r="B6358">
        <v>22</v>
      </c>
      <c r="C6358">
        <v>3</v>
      </c>
      <c r="D6358">
        <v>0</v>
      </c>
      <c r="E6358">
        <v>0</v>
      </c>
      <c r="F6358">
        <v>14.4</v>
      </c>
      <c r="G6358">
        <v>0</v>
      </c>
      <c r="H6358">
        <v>0</v>
      </c>
      <c r="I6358">
        <v>14.4</v>
      </c>
      <c r="J6358">
        <v>0</v>
      </c>
      <c r="K6358">
        <v>0</v>
      </c>
    </row>
    <row r="6359" spans="1:11" x14ac:dyDescent="0.3">
      <c r="A6359">
        <v>9</v>
      </c>
      <c r="B6359">
        <v>22</v>
      </c>
      <c r="C6359">
        <v>4</v>
      </c>
      <c r="D6359">
        <v>0</v>
      </c>
      <c r="E6359">
        <v>0</v>
      </c>
      <c r="F6359">
        <v>12.2</v>
      </c>
      <c r="G6359">
        <v>1.5</v>
      </c>
      <c r="H6359">
        <v>0</v>
      </c>
      <c r="I6359">
        <v>12.2</v>
      </c>
      <c r="J6359">
        <v>0</v>
      </c>
      <c r="K6359">
        <v>0</v>
      </c>
    </row>
    <row r="6360" spans="1:11" x14ac:dyDescent="0.3">
      <c r="A6360">
        <v>9</v>
      </c>
      <c r="B6360">
        <v>22</v>
      </c>
      <c r="C6360">
        <v>5</v>
      </c>
      <c r="D6360">
        <v>0</v>
      </c>
      <c r="E6360">
        <v>0</v>
      </c>
      <c r="F6360">
        <v>13.3</v>
      </c>
      <c r="G6360">
        <v>2.1</v>
      </c>
      <c r="H6360">
        <v>0</v>
      </c>
      <c r="I6360">
        <v>13.3</v>
      </c>
      <c r="J6360">
        <v>0</v>
      </c>
      <c r="K6360">
        <v>0</v>
      </c>
    </row>
    <row r="6361" spans="1:11" x14ac:dyDescent="0.3">
      <c r="A6361">
        <v>9</v>
      </c>
      <c r="B6361">
        <v>22</v>
      </c>
      <c r="C6361">
        <v>6</v>
      </c>
      <c r="D6361">
        <v>313</v>
      </c>
      <c r="E6361">
        <v>26</v>
      </c>
      <c r="F6361">
        <v>14.4</v>
      </c>
      <c r="G6361">
        <v>0</v>
      </c>
      <c r="H6361">
        <v>67.462999999999994</v>
      </c>
      <c r="I6361">
        <v>13.298999999999999</v>
      </c>
      <c r="J6361">
        <v>44.758000000000003</v>
      </c>
      <c r="K6361">
        <v>38.353000000000002</v>
      </c>
    </row>
    <row r="6362" spans="1:11" x14ac:dyDescent="0.3">
      <c r="A6362">
        <v>9</v>
      </c>
      <c r="B6362">
        <v>22</v>
      </c>
      <c r="C6362">
        <v>7</v>
      </c>
      <c r="D6362">
        <v>653</v>
      </c>
      <c r="E6362">
        <v>50</v>
      </c>
      <c r="F6362">
        <v>17.8</v>
      </c>
      <c r="G6362">
        <v>0</v>
      </c>
      <c r="H6362">
        <v>293.60300000000001</v>
      </c>
      <c r="I6362">
        <v>29.120999999999999</v>
      </c>
      <c r="J6362">
        <v>228.35300000000001</v>
      </c>
      <c r="K6362">
        <v>217.792</v>
      </c>
    </row>
    <row r="6363" spans="1:11" x14ac:dyDescent="0.3">
      <c r="A6363">
        <v>9</v>
      </c>
      <c r="B6363">
        <v>22</v>
      </c>
      <c r="C6363">
        <v>8</v>
      </c>
      <c r="D6363">
        <v>793</v>
      </c>
      <c r="E6363">
        <v>69</v>
      </c>
      <c r="F6363">
        <v>18.899999999999999</v>
      </c>
      <c r="G6363">
        <v>2.1</v>
      </c>
      <c r="H6363">
        <v>540.05999999999995</v>
      </c>
      <c r="I6363">
        <v>34.405000000000001</v>
      </c>
      <c r="J6363">
        <v>439.91500000000002</v>
      </c>
      <c r="K6363">
        <v>423.14</v>
      </c>
    </row>
    <row r="6364" spans="1:11" x14ac:dyDescent="0.3">
      <c r="A6364">
        <v>9</v>
      </c>
      <c r="B6364">
        <v>22</v>
      </c>
      <c r="C6364">
        <v>9</v>
      </c>
      <c r="D6364">
        <v>862</v>
      </c>
      <c r="E6364">
        <v>83</v>
      </c>
      <c r="F6364">
        <v>19.399999999999999</v>
      </c>
      <c r="G6364">
        <v>2.6</v>
      </c>
      <c r="H6364">
        <v>747.62699999999995</v>
      </c>
      <c r="I6364">
        <v>40.521999999999998</v>
      </c>
      <c r="J6364">
        <v>604.98400000000004</v>
      </c>
      <c r="K6364">
        <v>582.29999999999995</v>
      </c>
    </row>
    <row r="6365" spans="1:11" x14ac:dyDescent="0.3">
      <c r="A6365">
        <v>9</v>
      </c>
      <c r="B6365">
        <v>22</v>
      </c>
      <c r="C6365">
        <v>10</v>
      </c>
      <c r="D6365">
        <v>896</v>
      </c>
      <c r="E6365">
        <v>93</v>
      </c>
      <c r="F6365">
        <v>21.7</v>
      </c>
      <c r="G6365">
        <v>3.1</v>
      </c>
      <c r="H6365">
        <v>898.56600000000003</v>
      </c>
      <c r="I6365">
        <v>46.155999999999999</v>
      </c>
      <c r="J6365">
        <v>714.72699999999998</v>
      </c>
      <c r="K6365">
        <v>687.60199999999998</v>
      </c>
    </row>
    <row r="6366" spans="1:11" x14ac:dyDescent="0.3">
      <c r="A6366">
        <v>9</v>
      </c>
      <c r="B6366">
        <v>22</v>
      </c>
      <c r="C6366">
        <v>11</v>
      </c>
      <c r="D6366">
        <v>915</v>
      </c>
      <c r="E6366">
        <v>97</v>
      </c>
      <c r="F6366">
        <v>21.7</v>
      </c>
      <c r="G6366">
        <v>6.7</v>
      </c>
      <c r="H6366">
        <v>981.19399999999996</v>
      </c>
      <c r="I6366">
        <v>40.652999999999999</v>
      </c>
      <c r="J6366">
        <v>797.35299999999995</v>
      </c>
      <c r="K6366">
        <v>766.61300000000006</v>
      </c>
    </row>
    <row r="6367" spans="1:11" x14ac:dyDescent="0.3">
      <c r="A6367">
        <v>9</v>
      </c>
      <c r="B6367">
        <v>22</v>
      </c>
      <c r="C6367">
        <v>12</v>
      </c>
      <c r="D6367">
        <v>915</v>
      </c>
      <c r="E6367">
        <v>97</v>
      </c>
      <c r="F6367">
        <v>21.7</v>
      </c>
      <c r="G6367">
        <v>8.1999999999999993</v>
      </c>
      <c r="H6367">
        <v>983.37599999999998</v>
      </c>
      <c r="I6367">
        <v>38.529000000000003</v>
      </c>
      <c r="J6367">
        <v>805.42899999999997</v>
      </c>
      <c r="K6367">
        <v>774.322</v>
      </c>
    </row>
    <row r="6368" spans="1:11" x14ac:dyDescent="0.3">
      <c r="A6368">
        <v>9</v>
      </c>
      <c r="B6368">
        <v>22</v>
      </c>
      <c r="C6368">
        <v>13</v>
      </c>
      <c r="D6368">
        <v>900</v>
      </c>
      <c r="E6368">
        <v>93</v>
      </c>
      <c r="F6368">
        <v>21.1</v>
      </c>
      <c r="G6368">
        <v>6.2</v>
      </c>
      <c r="H6368">
        <v>908.39300000000003</v>
      </c>
      <c r="I6368">
        <v>39.679000000000002</v>
      </c>
      <c r="J6368">
        <v>740.31799999999998</v>
      </c>
      <c r="K6368">
        <v>712.09799999999996</v>
      </c>
    </row>
    <row r="6369" spans="1:11" x14ac:dyDescent="0.3">
      <c r="A6369">
        <v>9</v>
      </c>
      <c r="B6369">
        <v>22</v>
      </c>
      <c r="C6369">
        <v>14</v>
      </c>
      <c r="D6369">
        <v>869</v>
      </c>
      <c r="E6369">
        <v>84</v>
      </c>
      <c r="F6369">
        <v>22.8</v>
      </c>
      <c r="G6369">
        <v>6.7</v>
      </c>
      <c r="H6369">
        <v>763.68700000000001</v>
      </c>
      <c r="I6369">
        <v>37.667000000000002</v>
      </c>
      <c r="J6369">
        <v>624.82100000000003</v>
      </c>
      <c r="K6369">
        <v>601.36500000000001</v>
      </c>
    </row>
    <row r="6370" spans="1:11" x14ac:dyDescent="0.3">
      <c r="A6370">
        <v>9</v>
      </c>
      <c r="B6370">
        <v>22</v>
      </c>
      <c r="C6370">
        <v>15</v>
      </c>
      <c r="D6370">
        <v>804</v>
      </c>
      <c r="E6370">
        <v>70</v>
      </c>
      <c r="F6370">
        <v>20.6</v>
      </c>
      <c r="G6370">
        <v>6.2</v>
      </c>
      <c r="H6370">
        <v>559.27800000000002</v>
      </c>
      <c r="I6370">
        <v>31.87</v>
      </c>
      <c r="J6370">
        <v>460.66800000000001</v>
      </c>
      <c r="K6370">
        <v>443.20100000000002</v>
      </c>
    </row>
    <row r="6371" spans="1:11" x14ac:dyDescent="0.3">
      <c r="A6371">
        <v>9</v>
      </c>
      <c r="B6371">
        <v>22</v>
      </c>
      <c r="C6371">
        <v>16</v>
      </c>
      <c r="D6371">
        <v>671</v>
      </c>
      <c r="E6371">
        <v>51</v>
      </c>
      <c r="F6371">
        <v>20</v>
      </c>
      <c r="G6371">
        <v>6.7</v>
      </c>
      <c r="H6371">
        <v>312.59899999999999</v>
      </c>
      <c r="I6371">
        <v>25.667000000000002</v>
      </c>
      <c r="J6371">
        <v>248.12799999999999</v>
      </c>
      <c r="K6371">
        <v>237.05</v>
      </c>
    </row>
    <row r="6372" spans="1:11" x14ac:dyDescent="0.3">
      <c r="A6372">
        <v>9</v>
      </c>
      <c r="B6372">
        <v>22</v>
      </c>
      <c r="C6372">
        <v>17</v>
      </c>
      <c r="D6372">
        <v>354</v>
      </c>
      <c r="E6372">
        <v>29</v>
      </c>
      <c r="F6372">
        <v>18.899999999999999</v>
      </c>
      <c r="G6372">
        <v>7.7</v>
      </c>
      <c r="H6372">
        <v>81.072999999999993</v>
      </c>
      <c r="I6372">
        <v>19.608000000000001</v>
      </c>
      <c r="J6372">
        <v>53.366999999999997</v>
      </c>
      <c r="K6372">
        <v>46.792999999999999</v>
      </c>
    </row>
    <row r="6373" spans="1:11" x14ac:dyDescent="0.3">
      <c r="A6373">
        <v>9</v>
      </c>
      <c r="B6373">
        <v>22</v>
      </c>
      <c r="C6373">
        <v>18</v>
      </c>
      <c r="D6373">
        <v>6</v>
      </c>
      <c r="E6373">
        <v>1</v>
      </c>
      <c r="F6373">
        <v>18.3</v>
      </c>
      <c r="G6373">
        <v>6.7</v>
      </c>
      <c r="H6373">
        <v>1.042</v>
      </c>
      <c r="I6373">
        <v>17.178000000000001</v>
      </c>
      <c r="J6373">
        <v>0.86199999999999999</v>
      </c>
      <c r="K6373">
        <v>0</v>
      </c>
    </row>
    <row r="6374" spans="1:11" x14ac:dyDescent="0.3">
      <c r="A6374">
        <v>9</v>
      </c>
      <c r="B6374">
        <v>22</v>
      </c>
      <c r="C6374">
        <v>19</v>
      </c>
      <c r="D6374">
        <v>0</v>
      </c>
      <c r="E6374">
        <v>0</v>
      </c>
      <c r="F6374">
        <v>16.7</v>
      </c>
      <c r="G6374">
        <v>4.0999999999999996</v>
      </c>
      <c r="H6374">
        <v>0</v>
      </c>
      <c r="I6374">
        <v>16.7</v>
      </c>
      <c r="J6374">
        <v>0</v>
      </c>
      <c r="K6374">
        <v>0</v>
      </c>
    </row>
    <row r="6375" spans="1:11" x14ac:dyDescent="0.3">
      <c r="A6375">
        <v>9</v>
      </c>
      <c r="B6375">
        <v>22</v>
      </c>
      <c r="C6375">
        <v>20</v>
      </c>
      <c r="D6375">
        <v>0</v>
      </c>
      <c r="E6375">
        <v>0</v>
      </c>
      <c r="F6375">
        <v>16.100000000000001</v>
      </c>
      <c r="G6375">
        <v>4.0999999999999996</v>
      </c>
      <c r="H6375">
        <v>0</v>
      </c>
      <c r="I6375">
        <v>16.100000000000001</v>
      </c>
      <c r="J6375">
        <v>0</v>
      </c>
      <c r="K6375">
        <v>0</v>
      </c>
    </row>
    <row r="6376" spans="1:11" x14ac:dyDescent="0.3">
      <c r="A6376">
        <v>9</v>
      </c>
      <c r="B6376">
        <v>22</v>
      </c>
      <c r="C6376">
        <v>21</v>
      </c>
      <c r="D6376">
        <v>0</v>
      </c>
      <c r="E6376">
        <v>0</v>
      </c>
      <c r="F6376">
        <v>16.100000000000001</v>
      </c>
      <c r="G6376">
        <v>2.6</v>
      </c>
      <c r="H6376">
        <v>0</v>
      </c>
      <c r="I6376">
        <v>16.100000000000001</v>
      </c>
      <c r="J6376">
        <v>0</v>
      </c>
      <c r="K6376">
        <v>0</v>
      </c>
    </row>
    <row r="6377" spans="1:11" x14ac:dyDescent="0.3">
      <c r="A6377">
        <v>9</v>
      </c>
      <c r="B6377">
        <v>22</v>
      </c>
      <c r="C6377">
        <v>22</v>
      </c>
      <c r="D6377">
        <v>0</v>
      </c>
      <c r="E6377">
        <v>0</v>
      </c>
      <c r="F6377">
        <v>15</v>
      </c>
      <c r="G6377">
        <v>4.0999999999999996</v>
      </c>
      <c r="H6377">
        <v>0</v>
      </c>
      <c r="I6377">
        <v>15</v>
      </c>
      <c r="J6377">
        <v>0</v>
      </c>
      <c r="K6377">
        <v>0</v>
      </c>
    </row>
    <row r="6378" spans="1:11" x14ac:dyDescent="0.3">
      <c r="A6378">
        <v>9</v>
      </c>
      <c r="B6378">
        <v>22</v>
      </c>
      <c r="C6378">
        <v>23</v>
      </c>
      <c r="D6378">
        <v>0</v>
      </c>
      <c r="E6378">
        <v>0</v>
      </c>
      <c r="F6378">
        <v>14.4</v>
      </c>
      <c r="G6378">
        <v>3.6</v>
      </c>
      <c r="H6378">
        <v>0</v>
      </c>
      <c r="I6378">
        <v>14.4</v>
      </c>
      <c r="J6378">
        <v>0</v>
      </c>
      <c r="K6378">
        <v>0</v>
      </c>
    </row>
    <row r="6379" spans="1:11" x14ac:dyDescent="0.3">
      <c r="A6379">
        <v>9</v>
      </c>
      <c r="B6379">
        <v>23</v>
      </c>
      <c r="C6379">
        <v>0</v>
      </c>
      <c r="D6379">
        <v>0</v>
      </c>
      <c r="E6379">
        <v>0</v>
      </c>
      <c r="F6379">
        <v>13.9</v>
      </c>
      <c r="G6379">
        <v>5.2</v>
      </c>
      <c r="H6379">
        <v>0</v>
      </c>
      <c r="I6379">
        <v>13.9</v>
      </c>
      <c r="J6379">
        <v>0</v>
      </c>
      <c r="K6379">
        <v>0</v>
      </c>
    </row>
    <row r="6380" spans="1:11" x14ac:dyDescent="0.3">
      <c r="A6380">
        <v>9</v>
      </c>
      <c r="B6380">
        <v>23</v>
      </c>
      <c r="C6380">
        <v>1</v>
      </c>
      <c r="D6380">
        <v>0</v>
      </c>
      <c r="E6380">
        <v>0</v>
      </c>
      <c r="F6380">
        <v>12.8</v>
      </c>
      <c r="G6380">
        <v>5.2</v>
      </c>
      <c r="H6380">
        <v>0</v>
      </c>
      <c r="I6380">
        <v>12.8</v>
      </c>
      <c r="J6380">
        <v>0</v>
      </c>
      <c r="K6380">
        <v>0</v>
      </c>
    </row>
    <row r="6381" spans="1:11" x14ac:dyDescent="0.3">
      <c r="A6381">
        <v>9</v>
      </c>
      <c r="B6381">
        <v>23</v>
      </c>
      <c r="C6381">
        <v>2</v>
      </c>
      <c r="D6381">
        <v>0</v>
      </c>
      <c r="E6381">
        <v>0</v>
      </c>
      <c r="F6381">
        <v>12.8</v>
      </c>
      <c r="G6381">
        <v>5.2</v>
      </c>
      <c r="H6381">
        <v>0</v>
      </c>
      <c r="I6381">
        <v>12.8</v>
      </c>
      <c r="J6381">
        <v>0</v>
      </c>
      <c r="K6381">
        <v>0</v>
      </c>
    </row>
    <row r="6382" spans="1:11" x14ac:dyDescent="0.3">
      <c r="A6382">
        <v>9</v>
      </c>
      <c r="B6382">
        <v>23</v>
      </c>
      <c r="C6382">
        <v>3</v>
      </c>
      <c r="D6382">
        <v>0</v>
      </c>
      <c r="E6382">
        <v>0</v>
      </c>
      <c r="F6382">
        <v>12.2</v>
      </c>
      <c r="G6382">
        <v>3.6</v>
      </c>
      <c r="H6382">
        <v>0</v>
      </c>
      <c r="I6382">
        <v>12.2</v>
      </c>
      <c r="J6382">
        <v>0</v>
      </c>
      <c r="K6382">
        <v>0</v>
      </c>
    </row>
    <row r="6383" spans="1:11" x14ac:dyDescent="0.3">
      <c r="A6383">
        <v>9</v>
      </c>
      <c r="B6383">
        <v>23</v>
      </c>
      <c r="C6383">
        <v>4</v>
      </c>
      <c r="D6383">
        <v>0</v>
      </c>
      <c r="E6383">
        <v>0</v>
      </c>
      <c r="F6383">
        <v>12.2</v>
      </c>
      <c r="G6383">
        <v>3.6</v>
      </c>
      <c r="H6383">
        <v>0</v>
      </c>
      <c r="I6383">
        <v>12.2</v>
      </c>
      <c r="J6383">
        <v>0</v>
      </c>
      <c r="K6383">
        <v>0</v>
      </c>
    </row>
    <row r="6384" spans="1:11" x14ac:dyDescent="0.3">
      <c r="A6384">
        <v>9</v>
      </c>
      <c r="B6384">
        <v>23</v>
      </c>
      <c r="C6384">
        <v>5</v>
      </c>
      <c r="D6384">
        <v>0</v>
      </c>
      <c r="E6384">
        <v>0</v>
      </c>
      <c r="F6384">
        <v>11.7</v>
      </c>
      <c r="G6384">
        <v>3.6</v>
      </c>
      <c r="H6384">
        <v>0</v>
      </c>
      <c r="I6384">
        <v>11.7</v>
      </c>
      <c r="J6384">
        <v>0</v>
      </c>
      <c r="K6384">
        <v>0</v>
      </c>
    </row>
    <row r="6385" spans="1:11" x14ac:dyDescent="0.3">
      <c r="A6385">
        <v>9</v>
      </c>
      <c r="B6385">
        <v>23</v>
      </c>
      <c r="C6385">
        <v>6</v>
      </c>
      <c r="D6385">
        <v>3</v>
      </c>
      <c r="E6385">
        <v>15</v>
      </c>
      <c r="F6385">
        <v>12.8</v>
      </c>
      <c r="G6385">
        <v>5.2</v>
      </c>
      <c r="H6385">
        <v>14.574</v>
      </c>
      <c r="I6385">
        <v>11.532</v>
      </c>
      <c r="J6385">
        <v>12.974</v>
      </c>
      <c r="K6385">
        <v>7.1719999999999997</v>
      </c>
    </row>
    <row r="6386" spans="1:11" x14ac:dyDescent="0.3">
      <c r="A6386">
        <v>9</v>
      </c>
      <c r="B6386">
        <v>23</v>
      </c>
      <c r="C6386">
        <v>7</v>
      </c>
      <c r="D6386">
        <v>8</v>
      </c>
      <c r="E6386">
        <v>105</v>
      </c>
      <c r="F6386">
        <v>13.3</v>
      </c>
      <c r="G6386">
        <v>5.2</v>
      </c>
      <c r="H6386">
        <v>104.41500000000001</v>
      </c>
      <c r="I6386">
        <v>14.073</v>
      </c>
      <c r="J6386">
        <v>92.965999999999994</v>
      </c>
      <c r="K6386">
        <v>85.581000000000003</v>
      </c>
    </row>
    <row r="6387" spans="1:11" x14ac:dyDescent="0.3">
      <c r="A6387">
        <v>9</v>
      </c>
      <c r="B6387">
        <v>23</v>
      </c>
      <c r="C6387">
        <v>8</v>
      </c>
      <c r="D6387">
        <v>566</v>
      </c>
      <c r="E6387">
        <v>110</v>
      </c>
      <c r="F6387">
        <v>15.6</v>
      </c>
      <c r="G6387">
        <v>4.5999999999999996</v>
      </c>
      <c r="H6387">
        <v>454.01</v>
      </c>
      <c r="I6387">
        <v>24.972999999999999</v>
      </c>
      <c r="J6387">
        <v>383.62700000000001</v>
      </c>
      <c r="K6387">
        <v>368.654</v>
      </c>
    </row>
    <row r="6388" spans="1:11" x14ac:dyDescent="0.3">
      <c r="A6388">
        <v>9</v>
      </c>
      <c r="B6388">
        <v>23</v>
      </c>
      <c r="C6388">
        <v>9</v>
      </c>
      <c r="D6388">
        <v>791</v>
      </c>
      <c r="E6388">
        <v>95</v>
      </c>
      <c r="F6388">
        <v>16.7</v>
      </c>
      <c r="G6388">
        <v>4.0999999999999996</v>
      </c>
      <c r="H6388">
        <v>710.48599999999999</v>
      </c>
      <c r="I6388">
        <v>33.917999999999999</v>
      </c>
      <c r="J6388">
        <v>589.05700000000002</v>
      </c>
      <c r="K6388">
        <v>566.98400000000004</v>
      </c>
    </row>
    <row r="6389" spans="1:11" x14ac:dyDescent="0.3">
      <c r="A6389">
        <v>9</v>
      </c>
      <c r="B6389">
        <v>23</v>
      </c>
      <c r="C6389">
        <v>10</v>
      </c>
      <c r="D6389">
        <v>867</v>
      </c>
      <c r="E6389">
        <v>105</v>
      </c>
      <c r="F6389">
        <v>19.399999999999999</v>
      </c>
      <c r="G6389">
        <v>3.1</v>
      </c>
      <c r="H6389">
        <v>885.02200000000005</v>
      </c>
      <c r="I6389">
        <v>43.481000000000002</v>
      </c>
      <c r="J6389">
        <v>711.07100000000003</v>
      </c>
      <c r="K6389">
        <v>684.1</v>
      </c>
    </row>
    <row r="6390" spans="1:11" x14ac:dyDescent="0.3">
      <c r="A6390">
        <v>9</v>
      </c>
      <c r="B6390">
        <v>23</v>
      </c>
      <c r="C6390">
        <v>11</v>
      </c>
      <c r="D6390">
        <v>891</v>
      </c>
      <c r="E6390">
        <v>111</v>
      </c>
      <c r="F6390">
        <v>20.6</v>
      </c>
      <c r="G6390">
        <v>7.7</v>
      </c>
      <c r="H6390">
        <v>972.3</v>
      </c>
      <c r="I6390">
        <v>37.783999999999999</v>
      </c>
      <c r="J6390">
        <v>798.51300000000003</v>
      </c>
      <c r="K6390">
        <v>767.721</v>
      </c>
    </row>
    <row r="6391" spans="1:11" x14ac:dyDescent="0.3">
      <c r="A6391">
        <v>9</v>
      </c>
      <c r="B6391">
        <v>23</v>
      </c>
      <c r="C6391">
        <v>12</v>
      </c>
      <c r="D6391">
        <v>847</v>
      </c>
      <c r="E6391">
        <v>96</v>
      </c>
      <c r="F6391">
        <v>18.899999999999999</v>
      </c>
      <c r="G6391">
        <v>9.3000000000000007</v>
      </c>
      <c r="H6391">
        <v>915.774</v>
      </c>
      <c r="I6391">
        <v>33.283000000000001</v>
      </c>
      <c r="J6391">
        <v>764.50199999999995</v>
      </c>
      <c r="K6391">
        <v>735.22699999999998</v>
      </c>
    </row>
    <row r="6392" spans="1:11" x14ac:dyDescent="0.3">
      <c r="A6392">
        <v>9</v>
      </c>
      <c r="B6392">
        <v>23</v>
      </c>
      <c r="C6392">
        <v>13</v>
      </c>
      <c r="D6392">
        <v>617</v>
      </c>
      <c r="E6392">
        <v>208</v>
      </c>
      <c r="F6392">
        <v>18.3</v>
      </c>
      <c r="G6392">
        <v>9.8000000000000007</v>
      </c>
      <c r="H6392">
        <v>789.46199999999999</v>
      </c>
      <c r="I6392">
        <v>30.204000000000001</v>
      </c>
      <c r="J6392">
        <v>666.01</v>
      </c>
      <c r="K6392">
        <v>640.90700000000004</v>
      </c>
    </row>
    <row r="6393" spans="1:11" x14ac:dyDescent="0.3">
      <c r="A6393">
        <v>9</v>
      </c>
      <c r="B6393">
        <v>23</v>
      </c>
      <c r="C6393">
        <v>14</v>
      </c>
      <c r="D6393">
        <v>681</v>
      </c>
      <c r="E6393">
        <v>138</v>
      </c>
      <c r="F6393">
        <v>16.7</v>
      </c>
      <c r="G6393">
        <v>11.3</v>
      </c>
      <c r="H6393">
        <v>683.13300000000004</v>
      </c>
      <c r="I6393">
        <v>25.888000000000002</v>
      </c>
      <c r="J6393">
        <v>583.29700000000003</v>
      </c>
      <c r="K6393">
        <v>561.44200000000001</v>
      </c>
    </row>
    <row r="6394" spans="1:11" x14ac:dyDescent="0.3">
      <c r="A6394">
        <v>9</v>
      </c>
      <c r="B6394">
        <v>23</v>
      </c>
      <c r="C6394">
        <v>15</v>
      </c>
      <c r="D6394">
        <v>443</v>
      </c>
      <c r="E6394">
        <v>165</v>
      </c>
      <c r="F6394">
        <v>16.7</v>
      </c>
      <c r="G6394">
        <v>10.3</v>
      </c>
      <c r="H6394">
        <v>443.37</v>
      </c>
      <c r="I6394">
        <v>22.876999999999999</v>
      </c>
      <c r="J6394">
        <v>379.06700000000001</v>
      </c>
      <c r="K6394">
        <v>364.23599999999999</v>
      </c>
    </row>
    <row r="6395" spans="1:11" x14ac:dyDescent="0.3">
      <c r="A6395">
        <v>9</v>
      </c>
      <c r="B6395">
        <v>23</v>
      </c>
      <c r="C6395">
        <v>16</v>
      </c>
      <c r="D6395">
        <v>173</v>
      </c>
      <c r="E6395">
        <v>135</v>
      </c>
      <c r="F6395">
        <v>15.6</v>
      </c>
      <c r="G6395">
        <v>9.3000000000000007</v>
      </c>
      <c r="H6395">
        <v>203.048</v>
      </c>
      <c r="I6395">
        <v>18.202000000000002</v>
      </c>
      <c r="J6395">
        <v>173.39699999999999</v>
      </c>
      <c r="K6395">
        <v>164.2</v>
      </c>
    </row>
    <row r="6396" spans="1:11" x14ac:dyDescent="0.3">
      <c r="A6396">
        <v>9</v>
      </c>
      <c r="B6396">
        <v>23</v>
      </c>
      <c r="C6396">
        <v>17</v>
      </c>
      <c r="D6396">
        <v>40</v>
      </c>
      <c r="E6396">
        <v>23</v>
      </c>
      <c r="F6396">
        <v>14.4</v>
      </c>
      <c r="G6396">
        <v>10.3</v>
      </c>
      <c r="H6396">
        <v>28.28</v>
      </c>
      <c r="I6396">
        <v>14.009</v>
      </c>
      <c r="J6396">
        <v>23.228999999999999</v>
      </c>
      <c r="K6396">
        <v>17.236000000000001</v>
      </c>
    </row>
    <row r="6397" spans="1:11" x14ac:dyDescent="0.3">
      <c r="A6397">
        <v>9</v>
      </c>
      <c r="B6397">
        <v>23</v>
      </c>
      <c r="C6397">
        <v>18</v>
      </c>
      <c r="D6397">
        <v>0</v>
      </c>
      <c r="E6397">
        <v>0</v>
      </c>
      <c r="F6397">
        <v>13.9</v>
      </c>
      <c r="G6397">
        <v>5.7</v>
      </c>
      <c r="H6397">
        <v>0</v>
      </c>
      <c r="I6397">
        <v>13.9</v>
      </c>
      <c r="J6397">
        <v>0</v>
      </c>
      <c r="K6397">
        <v>0</v>
      </c>
    </row>
    <row r="6398" spans="1:11" x14ac:dyDescent="0.3">
      <c r="A6398">
        <v>9</v>
      </c>
      <c r="B6398">
        <v>23</v>
      </c>
      <c r="C6398">
        <v>19</v>
      </c>
      <c r="D6398">
        <v>0</v>
      </c>
      <c r="E6398">
        <v>0</v>
      </c>
      <c r="F6398">
        <v>13.9</v>
      </c>
      <c r="G6398">
        <v>5.2</v>
      </c>
      <c r="H6398">
        <v>0</v>
      </c>
      <c r="I6398">
        <v>13.9</v>
      </c>
      <c r="J6398">
        <v>0</v>
      </c>
      <c r="K6398">
        <v>0</v>
      </c>
    </row>
    <row r="6399" spans="1:11" x14ac:dyDescent="0.3">
      <c r="A6399">
        <v>9</v>
      </c>
      <c r="B6399">
        <v>23</v>
      </c>
      <c r="C6399">
        <v>20</v>
      </c>
      <c r="D6399">
        <v>0</v>
      </c>
      <c r="E6399">
        <v>0</v>
      </c>
      <c r="F6399">
        <v>13.9</v>
      </c>
      <c r="G6399">
        <v>4.0999999999999996</v>
      </c>
      <c r="H6399">
        <v>0</v>
      </c>
      <c r="I6399">
        <v>13.9</v>
      </c>
      <c r="J6399">
        <v>0</v>
      </c>
      <c r="K6399">
        <v>0</v>
      </c>
    </row>
    <row r="6400" spans="1:11" x14ac:dyDescent="0.3">
      <c r="A6400">
        <v>9</v>
      </c>
      <c r="B6400">
        <v>23</v>
      </c>
      <c r="C6400">
        <v>21</v>
      </c>
      <c r="D6400">
        <v>0</v>
      </c>
      <c r="E6400">
        <v>0</v>
      </c>
      <c r="F6400">
        <v>13.9</v>
      </c>
      <c r="G6400">
        <v>3.6</v>
      </c>
      <c r="H6400">
        <v>0</v>
      </c>
      <c r="I6400">
        <v>13.9</v>
      </c>
      <c r="J6400">
        <v>0</v>
      </c>
      <c r="K6400">
        <v>0</v>
      </c>
    </row>
    <row r="6401" spans="1:11" x14ac:dyDescent="0.3">
      <c r="A6401">
        <v>9</v>
      </c>
      <c r="B6401">
        <v>23</v>
      </c>
      <c r="C6401">
        <v>22</v>
      </c>
      <c r="D6401">
        <v>0</v>
      </c>
      <c r="E6401">
        <v>0</v>
      </c>
      <c r="F6401">
        <v>13.3</v>
      </c>
      <c r="G6401">
        <v>3.6</v>
      </c>
      <c r="H6401">
        <v>0</v>
      </c>
      <c r="I6401">
        <v>13.3</v>
      </c>
      <c r="J6401">
        <v>0</v>
      </c>
      <c r="K6401">
        <v>0</v>
      </c>
    </row>
    <row r="6402" spans="1:11" x14ac:dyDescent="0.3">
      <c r="A6402">
        <v>9</v>
      </c>
      <c r="B6402">
        <v>23</v>
      </c>
      <c r="C6402">
        <v>23</v>
      </c>
      <c r="D6402">
        <v>0</v>
      </c>
      <c r="E6402">
        <v>0</v>
      </c>
      <c r="F6402">
        <v>13.9</v>
      </c>
      <c r="G6402">
        <v>4.0999999999999996</v>
      </c>
      <c r="H6402">
        <v>0</v>
      </c>
      <c r="I6402">
        <v>13.9</v>
      </c>
      <c r="J6402">
        <v>0</v>
      </c>
      <c r="K6402">
        <v>0</v>
      </c>
    </row>
    <row r="6403" spans="1:11" x14ac:dyDescent="0.3">
      <c r="A6403">
        <v>9</v>
      </c>
      <c r="B6403">
        <v>24</v>
      </c>
      <c r="C6403">
        <v>0</v>
      </c>
      <c r="D6403">
        <v>0</v>
      </c>
      <c r="E6403">
        <v>0</v>
      </c>
      <c r="F6403">
        <v>13.9</v>
      </c>
      <c r="G6403">
        <v>3.6</v>
      </c>
      <c r="H6403">
        <v>0</v>
      </c>
      <c r="I6403">
        <v>13.9</v>
      </c>
      <c r="J6403">
        <v>0</v>
      </c>
      <c r="K6403">
        <v>0</v>
      </c>
    </row>
    <row r="6404" spans="1:11" x14ac:dyDescent="0.3">
      <c r="A6404">
        <v>9</v>
      </c>
      <c r="B6404">
        <v>24</v>
      </c>
      <c r="C6404">
        <v>1</v>
      </c>
      <c r="D6404">
        <v>0</v>
      </c>
      <c r="E6404">
        <v>0</v>
      </c>
      <c r="F6404">
        <v>13.9</v>
      </c>
      <c r="G6404">
        <v>2.1</v>
      </c>
      <c r="H6404">
        <v>0</v>
      </c>
      <c r="I6404">
        <v>13.9</v>
      </c>
      <c r="J6404">
        <v>0</v>
      </c>
      <c r="K6404">
        <v>0</v>
      </c>
    </row>
    <row r="6405" spans="1:11" x14ac:dyDescent="0.3">
      <c r="A6405">
        <v>9</v>
      </c>
      <c r="B6405">
        <v>24</v>
      </c>
      <c r="C6405">
        <v>2</v>
      </c>
      <c r="D6405">
        <v>0</v>
      </c>
      <c r="E6405">
        <v>0</v>
      </c>
      <c r="F6405">
        <v>14.4</v>
      </c>
      <c r="G6405">
        <v>3.6</v>
      </c>
      <c r="H6405">
        <v>0</v>
      </c>
      <c r="I6405">
        <v>14.4</v>
      </c>
      <c r="J6405">
        <v>0</v>
      </c>
      <c r="K6405">
        <v>0</v>
      </c>
    </row>
    <row r="6406" spans="1:11" x14ac:dyDescent="0.3">
      <c r="A6406">
        <v>9</v>
      </c>
      <c r="B6406">
        <v>24</v>
      </c>
      <c r="C6406">
        <v>3</v>
      </c>
      <c r="D6406">
        <v>0</v>
      </c>
      <c r="E6406">
        <v>0</v>
      </c>
      <c r="F6406">
        <v>14.4</v>
      </c>
      <c r="G6406">
        <v>4.5999999999999996</v>
      </c>
      <c r="H6406">
        <v>0</v>
      </c>
      <c r="I6406">
        <v>14.4</v>
      </c>
      <c r="J6406">
        <v>0</v>
      </c>
      <c r="K6406">
        <v>0</v>
      </c>
    </row>
    <row r="6407" spans="1:11" x14ac:dyDescent="0.3">
      <c r="A6407">
        <v>9</v>
      </c>
      <c r="B6407">
        <v>24</v>
      </c>
      <c r="C6407">
        <v>4</v>
      </c>
      <c r="D6407">
        <v>0</v>
      </c>
      <c r="E6407">
        <v>0</v>
      </c>
      <c r="F6407">
        <v>14.4</v>
      </c>
      <c r="G6407">
        <v>4.0999999999999996</v>
      </c>
      <c r="H6407">
        <v>0</v>
      </c>
      <c r="I6407">
        <v>14.4</v>
      </c>
      <c r="J6407">
        <v>0</v>
      </c>
      <c r="K6407">
        <v>0</v>
      </c>
    </row>
    <row r="6408" spans="1:11" x14ac:dyDescent="0.3">
      <c r="A6408">
        <v>9</v>
      </c>
      <c r="B6408">
        <v>24</v>
      </c>
      <c r="C6408">
        <v>5</v>
      </c>
      <c r="D6408">
        <v>0</v>
      </c>
      <c r="E6408">
        <v>0</v>
      </c>
      <c r="F6408">
        <v>14.4</v>
      </c>
      <c r="G6408">
        <v>2.6</v>
      </c>
      <c r="H6408">
        <v>0</v>
      </c>
      <c r="I6408">
        <v>14.4</v>
      </c>
      <c r="J6408">
        <v>0</v>
      </c>
      <c r="K6408">
        <v>0</v>
      </c>
    </row>
    <row r="6409" spans="1:11" x14ac:dyDescent="0.3">
      <c r="A6409">
        <v>9</v>
      </c>
      <c r="B6409">
        <v>24</v>
      </c>
      <c r="C6409">
        <v>6</v>
      </c>
      <c r="D6409">
        <v>0</v>
      </c>
      <c r="E6409">
        <v>12</v>
      </c>
      <c r="F6409">
        <v>14.4</v>
      </c>
      <c r="G6409">
        <v>2.1</v>
      </c>
      <c r="H6409">
        <v>11.356999999999999</v>
      </c>
      <c r="I6409">
        <v>12.422000000000001</v>
      </c>
      <c r="J6409">
        <v>10.196999999999999</v>
      </c>
      <c r="K6409">
        <v>4.4459999999999997</v>
      </c>
    </row>
    <row r="6410" spans="1:11" x14ac:dyDescent="0.3">
      <c r="A6410">
        <v>9</v>
      </c>
      <c r="B6410">
        <v>24</v>
      </c>
      <c r="C6410">
        <v>7</v>
      </c>
      <c r="D6410">
        <v>6</v>
      </c>
      <c r="E6410">
        <v>83</v>
      </c>
      <c r="F6410">
        <v>15.6</v>
      </c>
      <c r="G6410">
        <v>2.1</v>
      </c>
      <c r="H6410">
        <v>81.744</v>
      </c>
      <c r="I6410">
        <v>15.932</v>
      </c>
      <c r="J6410">
        <v>72.332999999999998</v>
      </c>
      <c r="K6410">
        <v>65.376999999999995</v>
      </c>
    </row>
    <row r="6411" spans="1:11" x14ac:dyDescent="0.3">
      <c r="A6411">
        <v>9</v>
      </c>
      <c r="B6411">
        <v>24</v>
      </c>
      <c r="C6411">
        <v>8</v>
      </c>
      <c r="D6411">
        <v>157</v>
      </c>
      <c r="E6411">
        <v>158</v>
      </c>
      <c r="F6411">
        <v>17.2</v>
      </c>
      <c r="G6411">
        <v>2.6</v>
      </c>
      <c r="H6411">
        <v>253.178</v>
      </c>
      <c r="I6411">
        <v>22.847000000000001</v>
      </c>
      <c r="J6411">
        <v>217.44800000000001</v>
      </c>
      <c r="K6411">
        <v>207.16499999999999</v>
      </c>
    </row>
    <row r="6412" spans="1:11" x14ac:dyDescent="0.3">
      <c r="A6412">
        <v>9</v>
      </c>
      <c r="B6412">
        <v>24</v>
      </c>
      <c r="C6412">
        <v>9</v>
      </c>
      <c r="D6412">
        <v>375</v>
      </c>
      <c r="E6412">
        <v>242</v>
      </c>
      <c r="F6412">
        <v>19.399999999999999</v>
      </c>
      <c r="G6412">
        <v>4.0999999999999996</v>
      </c>
      <c r="H6412">
        <v>543.673</v>
      </c>
      <c r="I6412">
        <v>31.978000000000002</v>
      </c>
      <c r="J6412">
        <v>454.74599999999998</v>
      </c>
      <c r="K6412">
        <v>437.47800000000001</v>
      </c>
    </row>
    <row r="6413" spans="1:11" x14ac:dyDescent="0.3">
      <c r="A6413">
        <v>9</v>
      </c>
      <c r="B6413">
        <v>24</v>
      </c>
      <c r="C6413">
        <v>10</v>
      </c>
      <c r="D6413">
        <v>673</v>
      </c>
      <c r="E6413">
        <v>200</v>
      </c>
      <c r="F6413">
        <v>20</v>
      </c>
      <c r="G6413">
        <v>3.6</v>
      </c>
      <c r="H6413">
        <v>825.74900000000002</v>
      </c>
      <c r="I6413">
        <v>41.021999999999998</v>
      </c>
      <c r="J6413">
        <v>669.66600000000005</v>
      </c>
      <c r="K6413">
        <v>644.41399999999999</v>
      </c>
    </row>
    <row r="6414" spans="1:11" x14ac:dyDescent="0.3">
      <c r="A6414">
        <v>9</v>
      </c>
      <c r="B6414">
        <v>24</v>
      </c>
      <c r="C6414">
        <v>11</v>
      </c>
      <c r="D6414">
        <v>750</v>
      </c>
      <c r="E6414">
        <v>157</v>
      </c>
      <c r="F6414">
        <v>21.1</v>
      </c>
      <c r="G6414">
        <v>5.7</v>
      </c>
      <c r="H6414">
        <v>894.59299999999996</v>
      </c>
      <c r="I6414">
        <v>40.064999999999998</v>
      </c>
      <c r="J6414">
        <v>728.56399999999996</v>
      </c>
      <c r="K6414">
        <v>700.84900000000005</v>
      </c>
    </row>
    <row r="6415" spans="1:11" x14ac:dyDescent="0.3">
      <c r="A6415">
        <v>9</v>
      </c>
      <c r="B6415">
        <v>24</v>
      </c>
      <c r="C6415">
        <v>12</v>
      </c>
      <c r="D6415">
        <v>788</v>
      </c>
      <c r="E6415">
        <v>166</v>
      </c>
      <c r="F6415">
        <v>21.1</v>
      </c>
      <c r="G6415">
        <v>7.2</v>
      </c>
      <c r="H6415">
        <v>941.40300000000002</v>
      </c>
      <c r="I6415">
        <v>38.488</v>
      </c>
      <c r="J6415">
        <v>771.16300000000001</v>
      </c>
      <c r="K6415">
        <v>741.59400000000005</v>
      </c>
    </row>
    <row r="6416" spans="1:11" x14ac:dyDescent="0.3">
      <c r="A6416">
        <v>9</v>
      </c>
      <c r="B6416">
        <v>24</v>
      </c>
      <c r="C6416">
        <v>13</v>
      </c>
      <c r="D6416">
        <v>737</v>
      </c>
      <c r="E6416">
        <v>158</v>
      </c>
      <c r="F6416">
        <v>20.6</v>
      </c>
      <c r="G6416">
        <v>7.7</v>
      </c>
      <c r="H6416">
        <v>840.51499999999999</v>
      </c>
      <c r="I6416">
        <v>35.552999999999997</v>
      </c>
      <c r="J6416">
        <v>695.45899999999995</v>
      </c>
      <c r="K6416">
        <v>669.14400000000001</v>
      </c>
    </row>
    <row r="6417" spans="1:11" x14ac:dyDescent="0.3">
      <c r="A6417">
        <v>9</v>
      </c>
      <c r="B6417">
        <v>24</v>
      </c>
      <c r="C6417">
        <v>14</v>
      </c>
      <c r="D6417">
        <v>722</v>
      </c>
      <c r="E6417">
        <v>142</v>
      </c>
      <c r="F6417">
        <v>20</v>
      </c>
      <c r="G6417">
        <v>7.7</v>
      </c>
      <c r="H6417">
        <v>716.84199999999998</v>
      </c>
      <c r="I6417">
        <v>32.639000000000003</v>
      </c>
      <c r="J6417">
        <v>597.48400000000004</v>
      </c>
      <c r="K6417">
        <v>575.08900000000006</v>
      </c>
    </row>
    <row r="6418" spans="1:11" x14ac:dyDescent="0.3">
      <c r="A6418">
        <v>9</v>
      </c>
      <c r="B6418">
        <v>24</v>
      </c>
      <c r="C6418">
        <v>15</v>
      </c>
      <c r="D6418">
        <v>593</v>
      </c>
      <c r="E6418">
        <v>112</v>
      </c>
      <c r="F6418">
        <v>18.899999999999999</v>
      </c>
      <c r="G6418">
        <v>7.7</v>
      </c>
      <c r="H6418">
        <v>477.459</v>
      </c>
      <c r="I6418">
        <v>27.148</v>
      </c>
      <c r="J6418">
        <v>400.73</v>
      </c>
      <c r="K6418">
        <v>385.22</v>
      </c>
    </row>
    <row r="6419" spans="1:11" x14ac:dyDescent="0.3">
      <c r="A6419">
        <v>9</v>
      </c>
      <c r="B6419">
        <v>24</v>
      </c>
      <c r="C6419">
        <v>16</v>
      </c>
      <c r="D6419">
        <v>92</v>
      </c>
      <c r="E6419">
        <v>145</v>
      </c>
      <c r="F6419">
        <v>17.2</v>
      </c>
      <c r="G6419">
        <v>8.8000000000000007</v>
      </c>
      <c r="H6419">
        <v>180.21899999999999</v>
      </c>
      <c r="I6419">
        <v>19.600999999999999</v>
      </c>
      <c r="J6419">
        <v>155.03399999999999</v>
      </c>
      <c r="K6419">
        <v>146.27099999999999</v>
      </c>
    </row>
    <row r="6420" spans="1:11" x14ac:dyDescent="0.3">
      <c r="A6420">
        <v>9</v>
      </c>
      <c r="B6420">
        <v>24</v>
      </c>
      <c r="C6420">
        <v>17</v>
      </c>
      <c r="D6420">
        <v>60</v>
      </c>
      <c r="E6420">
        <v>38</v>
      </c>
      <c r="F6420">
        <v>16.100000000000001</v>
      </c>
      <c r="G6420">
        <v>8.1999999999999993</v>
      </c>
      <c r="H6420">
        <v>46.212000000000003</v>
      </c>
      <c r="I6420">
        <v>15.968999999999999</v>
      </c>
      <c r="J6420">
        <v>37.991</v>
      </c>
      <c r="K6420">
        <v>31.716999999999999</v>
      </c>
    </row>
    <row r="6421" spans="1:11" x14ac:dyDescent="0.3">
      <c r="A6421">
        <v>9</v>
      </c>
      <c r="B6421">
        <v>24</v>
      </c>
      <c r="C6421">
        <v>18</v>
      </c>
      <c r="D6421">
        <v>0</v>
      </c>
      <c r="E6421">
        <v>0</v>
      </c>
      <c r="F6421">
        <v>15</v>
      </c>
      <c r="G6421">
        <v>9.3000000000000007</v>
      </c>
      <c r="H6421">
        <v>0</v>
      </c>
      <c r="I6421">
        <v>15</v>
      </c>
      <c r="J6421">
        <v>0</v>
      </c>
      <c r="K6421">
        <v>0</v>
      </c>
    </row>
    <row r="6422" spans="1:11" x14ac:dyDescent="0.3">
      <c r="A6422">
        <v>9</v>
      </c>
      <c r="B6422">
        <v>24</v>
      </c>
      <c r="C6422">
        <v>19</v>
      </c>
      <c r="D6422">
        <v>0</v>
      </c>
      <c r="E6422">
        <v>0</v>
      </c>
      <c r="F6422">
        <v>14.4</v>
      </c>
      <c r="G6422">
        <v>5.2</v>
      </c>
      <c r="H6422">
        <v>0</v>
      </c>
      <c r="I6422">
        <v>14.4</v>
      </c>
      <c r="J6422">
        <v>0</v>
      </c>
      <c r="K6422">
        <v>0</v>
      </c>
    </row>
    <row r="6423" spans="1:11" x14ac:dyDescent="0.3">
      <c r="A6423">
        <v>9</v>
      </c>
      <c r="B6423">
        <v>24</v>
      </c>
      <c r="C6423">
        <v>20</v>
      </c>
      <c r="D6423">
        <v>0</v>
      </c>
      <c r="E6423">
        <v>0</v>
      </c>
      <c r="F6423">
        <v>15</v>
      </c>
      <c r="G6423">
        <v>5.2</v>
      </c>
      <c r="H6423">
        <v>0</v>
      </c>
      <c r="I6423">
        <v>15</v>
      </c>
      <c r="J6423">
        <v>0</v>
      </c>
      <c r="K6423">
        <v>0</v>
      </c>
    </row>
    <row r="6424" spans="1:11" x14ac:dyDescent="0.3">
      <c r="A6424">
        <v>9</v>
      </c>
      <c r="B6424">
        <v>24</v>
      </c>
      <c r="C6424">
        <v>21</v>
      </c>
      <c r="D6424">
        <v>0</v>
      </c>
      <c r="E6424">
        <v>0</v>
      </c>
      <c r="F6424">
        <v>15</v>
      </c>
      <c r="G6424">
        <v>4.0999999999999996</v>
      </c>
      <c r="H6424">
        <v>0</v>
      </c>
      <c r="I6424">
        <v>15</v>
      </c>
      <c r="J6424">
        <v>0</v>
      </c>
      <c r="K6424">
        <v>0</v>
      </c>
    </row>
    <row r="6425" spans="1:11" x14ac:dyDescent="0.3">
      <c r="A6425">
        <v>9</v>
      </c>
      <c r="B6425">
        <v>24</v>
      </c>
      <c r="C6425">
        <v>22</v>
      </c>
      <c r="D6425">
        <v>0</v>
      </c>
      <c r="E6425">
        <v>0</v>
      </c>
      <c r="F6425">
        <v>15.6</v>
      </c>
      <c r="G6425">
        <v>4.0999999999999996</v>
      </c>
      <c r="H6425">
        <v>0</v>
      </c>
      <c r="I6425">
        <v>15.6</v>
      </c>
      <c r="J6425">
        <v>0</v>
      </c>
      <c r="K6425">
        <v>0</v>
      </c>
    </row>
    <row r="6426" spans="1:11" x14ac:dyDescent="0.3">
      <c r="A6426">
        <v>9</v>
      </c>
      <c r="B6426">
        <v>24</v>
      </c>
      <c r="C6426">
        <v>23</v>
      </c>
      <c r="D6426">
        <v>0</v>
      </c>
      <c r="E6426">
        <v>0</v>
      </c>
      <c r="F6426">
        <v>15.6</v>
      </c>
      <c r="G6426">
        <v>2.6</v>
      </c>
      <c r="H6426">
        <v>0</v>
      </c>
      <c r="I6426">
        <v>15.6</v>
      </c>
      <c r="J6426">
        <v>0</v>
      </c>
      <c r="K6426">
        <v>0</v>
      </c>
    </row>
    <row r="6427" spans="1:11" x14ac:dyDescent="0.3">
      <c r="A6427">
        <v>9</v>
      </c>
      <c r="B6427">
        <v>25</v>
      </c>
      <c r="C6427">
        <v>0</v>
      </c>
      <c r="D6427">
        <v>0</v>
      </c>
      <c r="E6427">
        <v>0</v>
      </c>
      <c r="F6427">
        <v>15.6</v>
      </c>
      <c r="G6427">
        <v>3.6</v>
      </c>
      <c r="H6427">
        <v>0</v>
      </c>
      <c r="I6427">
        <v>15.6</v>
      </c>
      <c r="J6427">
        <v>0</v>
      </c>
      <c r="K6427">
        <v>0</v>
      </c>
    </row>
    <row r="6428" spans="1:11" x14ac:dyDescent="0.3">
      <c r="A6428">
        <v>9</v>
      </c>
      <c r="B6428">
        <v>25</v>
      </c>
      <c r="C6428">
        <v>1</v>
      </c>
      <c r="D6428">
        <v>0</v>
      </c>
      <c r="E6428">
        <v>0</v>
      </c>
      <c r="F6428">
        <v>15.6</v>
      </c>
      <c r="G6428">
        <v>2.1</v>
      </c>
      <c r="H6428">
        <v>0</v>
      </c>
      <c r="I6428">
        <v>15.6</v>
      </c>
      <c r="J6428">
        <v>0</v>
      </c>
      <c r="K6428">
        <v>0</v>
      </c>
    </row>
    <row r="6429" spans="1:11" x14ac:dyDescent="0.3">
      <c r="A6429">
        <v>9</v>
      </c>
      <c r="B6429">
        <v>25</v>
      </c>
      <c r="C6429">
        <v>2</v>
      </c>
      <c r="D6429">
        <v>0</v>
      </c>
      <c r="E6429">
        <v>0</v>
      </c>
      <c r="F6429">
        <v>15.6</v>
      </c>
      <c r="G6429">
        <v>3.1</v>
      </c>
      <c r="H6429">
        <v>0</v>
      </c>
      <c r="I6429">
        <v>15.6</v>
      </c>
      <c r="J6429">
        <v>0</v>
      </c>
      <c r="K6429">
        <v>0</v>
      </c>
    </row>
    <row r="6430" spans="1:11" x14ac:dyDescent="0.3">
      <c r="A6430">
        <v>9</v>
      </c>
      <c r="B6430">
        <v>25</v>
      </c>
      <c r="C6430">
        <v>3</v>
      </c>
      <c r="D6430">
        <v>0</v>
      </c>
      <c r="E6430">
        <v>0</v>
      </c>
      <c r="F6430">
        <v>15</v>
      </c>
      <c r="G6430">
        <v>5.2</v>
      </c>
      <c r="H6430">
        <v>0</v>
      </c>
      <c r="I6430">
        <v>15</v>
      </c>
      <c r="J6430">
        <v>0</v>
      </c>
      <c r="K6430">
        <v>0</v>
      </c>
    </row>
    <row r="6431" spans="1:11" x14ac:dyDescent="0.3">
      <c r="A6431">
        <v>9</v>
      </c>
      <c r="B6431">
        <v>25</v>
      </c>
      <c r="C6431">
        <v>4</v>
      </c>
      <c r="D6431">
        <v>0</v>
      </c>
      <c r="E6431">
        <v>0</v>
      </c>
      <c r="F6431">
        <v>15.6</v>
      </c>
      <c r="G6431">
        <v>5.2</v>
      </c>
      <c r="H6431">
        <v>0</v>
      </c>
      <c r="I6431">
        <v>15.6</v>
      </c>
      <c r="J6431">
        <v>0</v>
      </c>
      <c r="K6431">
        <v>0</v>
      </c>
    </row>
    <row r="6432" spans="1:11" x14ac:dyDescent="0.3">
      <c r="A6432">
        <v>9</v>
      </c>
      <c r="B6432">
        <v>25</v>
      </c>
      <c r="C6432">
        <v>5</v>
      </c>
      <c r="D6432">
        <v>0</v>
      </c>
      <c r="E6432">
        <v>0</v>
      </c>
      <c r="F6432">
        <v>15.6</v>
      </c>
      <c r="G6432">
        <v>5.2</v>
      </c>
      <c r="H6432">
        <v>0</v>
      </c>
      <c r="I6432">
        <v>15.6</v>
      </c>
      <c r="J6432">
        <v>0</v>
      </c>
      <c r="K6432">
        <v>0</v>
      </c>
    </row>
    <row r="6433" spans="1:11" x14ac:dyDescent="0.3">
      <c r="A6433">
        <v>9</v>
      </c>
      <c r="B6433">
        <v>25</v>
      </c>
      <c r="C6433">
        <v>6</v>
      </c>
      <c r="D6433">
        <v>8</v>
      </c>
      <c r="E6433">
        <v>28</v>
      </c>
      <c r="F6433">
        <v>16.100000000000001</v>
      </c>
      <c r="G6433">
        <v>2.6</v>
      </c>
      <c r="H6433">
        <v>28.157</v>
      </c>
      <c r="I6433">
        <v>15.007</v>
      </c>
      <c r="J6433">
        <v>24.661999999999999</v>
      </c>
      <c r="K6433">
        <v>18.643000000000001</v>
      </c>
    </row>
    <row r="6434" spans="1:11" x14ac:dyDescent="0.3">
      <c r="A6434">
        <v>9</v>
      </c>
      <c r="B6434">
        <v>25</v>
      </c>
      <c r="C6434">
        <v>7</v>
      </c>
      <c r="D6434">
        <v>41</v>
      </c>
      <c r="E6434">
        <v>107</v>
      </c>
      <c r="F6434">
        <v>16.7</v>
      </c>
      <c r="G6434">
        <v>4.5999999999999996</v>
      </c>
      <c r="H6434">
        <v>120.916</v>
      </c>
      <c r="I6434">
        <v>18.004999999999999</v>
      </c>
      <c r="J6434">
        <v>105.185</v>
      </c>
      <c r="K6434">
        <v>97.539000000000001</v>
      </c>
    </row>
    <row r="6435" spans="1:11" x14ac:dyDescent="0.3">
      <c r="A6435">
        <v>9</v>
      </c>
      <c r="B6435">
        <v>25</v>
      </c>
      <c r="C6435">
        <v>8</v>
      </c>
      <c r="D6435">
        <v>279</v>
      </c>
      <c r="E6435">
        <v>195</v>
      </c>
      <c r="F6435">
        <v>17.8</v>
      </c>
      <c r="G6435">
        <v>5.2</v>
      </c>
      <c r="H6435">
        <v>368.53800000000001</v>
      </c>
      <c r="I6435">
        <v>24.74</v>
      </c>
      <c r="J6435">
        <v>313.81299999999999</v>
      </c>
      <c r="K6435">
        <v>300.92500000000001</v>
      </c>
    </row>
    <row r="6436" spans="1:11" x14ac:dyDescent="0.3">
      <c r="A6436">
        <v>9</v>
      </c>
      <c r="B6436">
        <v>25</v>
      </c>
      <c r="C6436">
        <v>9</v>
      </c>
      <c r="D6436">
        <v>227</v>
      </c>
      <c r="E6436">
        <v>244</v>
      </c>
      <c r="F6436">
        <v>18.3</v>
      </c>
      <c r="G6436">
        <v>5.2</v>
      </c>
      <c r="H6436">
        <v>434.35500000000002</v>
      </c>
      <c r="I6436">
        <v>27.251000000000001</v>
      </c>
      <c r="J6436">
        <v>369.73500000000001</v>
      </c>
      <c r="K6436">
        <v>355.19</v>
      </c>
    </row>
    <row r="6437" spans="1:11" x14ac:dyDescent="0.3">
      <c r="A6437">
        <v>9</v>
      </c>
      <c r="B6437">
        <v>25</v>
      </c>
      <c r="C6437">
        <v>10</v>
      </c>
      <c r="D6437">
        <v>518</v>
      </c>
      <c r="E6437">
        <v>208</v>
      </c>
      <c r="F6437">
        <v>18.899999999999999</v>
      </c>
      <c r="G6437">
        <v>5.7</v>
      </c>
      <c r="H6437">
        <v>693.01499999999999</v>
      </c>
      <c r="I6437">
        <v>32.902000000000001</v>
      </c>
      <c r="J6437">
        <v>578.97900000000004</v>
      </c>
      <c r="K6437">
        <v>557.28700000000003</v>
      </c>
    </row>
    <row r="6438" spans="1:11" x14ac:dyDescent="0.3">
      <c r="A6438">
        <v>9</v>
      </c>
      <c r="B6438">
        <v>25</v>
      </c>
      <c r="C6438">
        <v>11</v>
      </c>
      <c r="D6438">
        <v>647</v>
      </c>
      <c r="E6438">
        <v>182</v>
      </c>
      <c r="F6438">
        <v>20</v>
      </c>
      <c r="G6438">
        <v>6.2</v>
      </c>
      <c r="H6438">
        <v>828.12099999999998</v>
      </c>
      <c r="I6438">
        <v>36.47</v>
      </c>
      <c r="J6438">
        <v>683.39200000000005</v>
      </c>
      <c r="K6438">
        <v>657.577</v>
      </c>
    </row>
    <row r="6439" spans="1:11" x14ac:dyDescent="0.3">
      <c r="A6439">
        <v>9</v>
      </c>
      <c r="B6439">
        <v>25</v>
      </c>
      <c r="C6439">
        <v>12</v>
      </c>
      <c r="D6439">
        <v>459</v>
      </c>
      <c r="E6439">
        <v>307</v>
      </c>
      <c r="F6439">
        <v>18.899999999999999</v>
      </c>
      <c r="G6439">
        <v>6.2</v>
      </c>
      <c r="H6439">
        <v>781.41899999999998</v>
      </c>
      <c r="I6439">
        <v>34.673000000000002</v>
      </c>
      <c r="J6439">
        <v>649.12900000000002</v>
      </c>
      <c r="K6439">
        <v>624.70799999999997</v>
      </c>
    </row>
    <row r="6440" spans="1:11" x14ac:dyDescent="0.3">
      <c r="A6440">
        <v>9</v>
      </c>
      <c r="B6440">
        <v>25</v>
      </c>
      <c r="C6440">
        <v>13</v>
      </c>
      <c r="D6440">
        <v>189</v>
      </c>
      <c r="E6440">
        <v>287</v>
      </c>
      <c r="F6440">
        <v>18.3</v>
      </c>
      <c r="G6440">
        <v>6.7</v>
      </c>
      <c r="H6440">
        <v>469.50400000000002</v>
      </c>
      <c r="I6440">
        <v>27.303000000000001</v>
      </c>
      <c r="J6440">
        <v>400.33100000000002</v>
      </c>
      <c r="K6440">
        <v>384.83499999999998</v>
      </c>
    </row>
    <row r="6441" spans="1:11" x14ac:dyDescent="0.3">
      <c r="A6441">
        <v>9</v>
      </c>
      <c r="B6441">
        <v>25</v>
      </c>
      <c r="C6441">
        <v>14</v>
      </c>
      <c r="D6441">
        <v>95</v>
      </c>
      <c r="E6441">
        <v>120</v>
      </c>
      <c r="F6441">
        <v>17.8</v>
      </c>
      <c r="G6441">
        <v>7.2</v>
      </c>
      <c r="H6441">
        <v>195.90199999999999</v>
      </c>
      <c r="I6441">
        <v>20.884</v>
      </c>
      <c r="J6441">
        <v>170.54900000000001</v>
      </c>
      <c r="K6441">
        <v>161.41999999999999</v>
      </c>
    </row>
    <row r="6442" spans="1:11" x14ac:dyDescent="0.3">
      <c r="A6442">
        <v>9</v>
      </c>
      <c r="B6442">
        <v>25</v>
      </c>
      <c r="C6442">
        <v>15</v>
      </c>
      <c r="D6442">
        <v>257</v>
      </c>
      <c r="E6442">
        <v>202</v>
      </c>
      <c r="F6442">
        <v>17.8</v>
      </c>
      <c r="G6442">
        <v>6.7</v>
      </c>
      <c r="H6442">
        <v>365.46100000000001</v>
      </c>
      <c r="I6442">
        <v>23.847000000000001</v>
      </c>
      <c r="J6442">
        <v>312.53100000000001</v>
      </c>
      <c r="K6442">
        <v>299.68</v>
      </c>
    </row>
    <row r="6443" spans="1:11" x14ac:dyDescent="0.3">
      <c r="A6443">
        <v>9</v>
      </c>
      <c r="B6443">
        <v>25</v>
      </c>
      <c r="C6443">
        <v>16</v>
      </c>
      <c r="D6443">
        <v>295</v>
      </c>
      <c r="E6443">
        <v>87</v>
      </c>
      <c r="F6443">
        <v>17.2</v>
      </c>
      <c r="G6443">
        <v>6.2</v>
      </c>
      <c r="H6443">
        <v>204.26400000000001</v>
      </c>
      <c r="I6443">
        <v>20.611000000000001</v>
      </c>
      <c r="J6443">
        <v>169.03899999999999</v>
      </c>
      <c r="K6443">
        <v>159.946</v>
      </c>
    </row>
    <row r="6444" spans="1:11" x14ac:dyDescent="0.3">
      <c r="A6444">
        <v>9</v>
      </c>
      <c r="B6444">
        <v>25</v>
      </c>
      <c r="C6444">
        <v>17</v>
      </c>
      <c r="D6444">
        <v>126</v>
      </c>
      <c r="E6444">
        <v>36</v>
      </c>
      <c r="F6444">
        <v>15.6</v>
      </c>
      <c r="G6444">
        <v>8.8000000000000007</v>
      </c>
      <c r="H6444">
        <v>54.098999999999997</v>
      </c>
      <c r="I6444">
        <v>15.618</v>
      </c>
      <c r="J6444">
        <v>41.731000000000002</v>
      </c>
      <c r="K6444">
        <v>35.384999999999998</v>
      </c>
    </row>
    <row r="6445" spans="1:11" x14ac:dyDescent="0.3">
      <c r="A6445">
        <v>9</v>
      </c>
      <c r="B6445">
        <v>25</v>
      </c>
      <c r="C6445">
        <v>18</v>
      </c>
      <c r="D6445">
        <v>0</v>
      </c>
      <c r="E6445">
        <v>0</v>
      </c>
      <c r="F6445">
        <v>15.6</v>
      </c>
      <c r="G6445">
        <v>6.7</v>
      </c>
      <c r="H6445">
        <v>0</v>
      </c>
      <c r="I6445">
        <v>15.6</v>
      </c>
      <c r="J6445">
        <v>0</v>
      </c>
      <c r="K6445">
        <v>0</v>
      </c>
    </row>
    <row r="6446" spans="1:11" x14ac:dyDescent="0.3">
      <c r="A6446">
        <v>9</v>
      </c>
      <c r="B6446">
        <v>25</v>
      </c>
      <c r="C6446">
        <v>19</v>
      </c>
      <c r="D6446">
        <v>0</v>
      </c>
      <c r="E6446">
        <v>0</v>
      </c>
      <c r="F6446">
        <v>14.4</v>
      </c>
      <c r="G6446">
        <v>8.1999999999999993</v>
      </c>
      <c r="H6446">
        <v>0</v>
      </c>
      <c r="I6446">
        <v>14.4</v>
      </c>
      <c r="J6446">
        <v>0</v>
      </c>
      <c r="K6446">
        <v>0</v>
      </c>
    </row>
    <row r="6447" spans="1:11" x14ac:dyDescent="0.3">
      <c r="A6447">
        <v>9</v>
      </c>
      <c r="B6447">
        <v>25</v>
      </c>
      <c r="C6447">
        <v>20</v>
      </c>
      <c r="D6447">
        <v>0</v>
      </c>
      <c r="E6447">
        <v>0</v>
      </c>
      <c r="F6447">
        <v>15</v>
      </c>
      <c r="G6447">
        <v>7.2</v>
      </c>
      <c r="H6447">
        <v>0</v>
      </c>
      <c r="I6447">
        <v>15</v>
      </c>
      <c r="J6447">
        <v>0</v>
      </c>
      <c r="K6447">
        <v>0</v>
      </c>
    </row>
    <row r="6448" spans="1:11" x14ac:dyDescent="0.3">
      <c r="A6448">
        <v>9</v>
      </c>
      <c r="B6448">
        <v>25</v>
      </c>
      <c r="C6448">
        <v>21</v>
      </c>
      <c r="D6448">
        <v>0</v>
      </c>
      <c r="E6448">
        <v>0</v>
      </c>
      <c r="F6448">
        <v>14.4</v>
      </c>
      <c r="G6448">
        <v>4.0999999999999996</v>
      </c>
      <c r="H6448">
        <v>0</v>
      </c>
      <c r="I6448">
        <v>14.4</v>
      </c>
      <c r="J6448">
        <v>0</v>
      </c>
      <c r="K6448">
        <v>0</v>
      </c>
    </row>
    <row r="6449" spans="1:11" x14ac:dyDescent="0.3">
      <c r="A6449">
        <v>9</v>
      </c>
      <c r="B6449">
        <v>25</v>
      </c>
      <c r="C6449">
        <v>22</v>
      </c>
      <c r="D6449">
        <v>0</v>
      </c>
      <c r="E6449">
        <v>0</v>
      </c>
      <c r="F6449">
        <v>14.4</v>
      </c>
      <c r="G6449">
        <v>3.1</v>
      </c>
      <c r="H6449">
        <v>0</v>
      </c>
      <c r="I6449">
        <v>14.4</v>
      </c>
      <c r="J6449">
        <v>0</v>
      </c>
      <c r="K6449">
        <v>0</v>
      </c>
    </row>
    <row r="6450" spans="1:11" x14ac:dyDescent="0.3">
      <c r="A6450">
        <v>9</v>
      </c>
      <c r="B6450">
        <v>25</v>
      </c>
      <c r="C6450">
        <v>23</v>
      </c>
      <c r="D6450">
        <v>0</v>
      </c>
      <c r="E6450">
        <v>0</v>
      </c>
      <c r="F6450">
        <v>13.9</v>
      </c>
      <c r="G6450">
        <v>4.5999999999999996</v>
      </c>
      <c r="H6450">
        <v>0</v>
      </c>
      <c r="I6450">
        <v>13.9</v>
      </c>
      <c r="J6450">
        <v>0</v>
      </c>
      <c r="K6450">
        <v>0</v>
      </c>
    </row>
    <row r="6451" spans="1:11" x14ac:dyDescent="0.3">
      <c r="A6451">
        <v>9</v>
      </c>
      <c r="B6451">
        <v>26</v>
      </c>
      <c r="C6451">
        <v>0</v>
      </c>
      <c r="D6451">
        <v>0</v>
      </c>
      <c r="E6451">
        <v>0</v>
      </c>
      <c r="F6451">
        <v>13.9</v>
      </c>
      <c r="G6451">
        <v>6.7</v>
      </c>
      <c r="H6451">
        <v>0</v>
      </c>
      <c r="I6451">
        <v>13.9</v>
      </c>
      <c r="J6451">
        <v>0</v>
      </c>
      <c r="K6451">
        <v>0</v>
      </c>
    </row>
    <row r="6452" spans="1:11" x14ac:dyDescent="0.3">
      <c r="A6452">
        <v>9</v>
      </c>
      <c r="B6452">
        <v>26</v>
      </c>
      <c r="C6452">
        <v>1</v>
      </c>
      <c r="D6452">
        <v>0</v>
      </c>
      <c r="E6452">
        <v>0</v>
      </c>
      <c r="F6452">
        <v>13.3</v>
      </c>
      <c r="G6452">
        <v>5.2</v>
      </c>
      <c r="H6452">
        <v>0</v>
      </c>
      <c r="I6452">
        <v>13.3</v>
      </c>
      <c r="J6452">
        <v>0</v>
      </c>
      <c r="K6452">
        <v>0</v>
      </c>
    </row>
    <row r="6453" spans="1:11" x14ac:dyDescent="0.3">
      <c r="A6453">
        <v>9</v>
      </c>
      <c r="B6453">
        <v>26</v>
      </c>
      <c r="C6453">
        <v>2</v>
      </c>
      <c r="D6453">
        <v>0</v>
      </c>
      <c r="E6453">
        <v>0</v>
      </c>
      <c r="F6453">
        <v>13.3</v>
      </c>
      <c r="G6453">
        <v>4.0999999999999996</v>
      </c>
      <c r="H6453">
        <v>0</v>
      </c>
      <c r="I6453">
        <v>13.3</v>
      </c>
      <c r="J6453">
        <v>0</v>
      </c>
      <c r="K6453">
        <v>0</v>
      </c>
    </row>
    <row r="6454" spans="1:11" x14ac:dyDescent="0.3">
      <c r="A6454">
        <v>9</v>
      </c>
      <c r="B6454">
        <v>26</v>
      </c>
      <c r="C6454">
        <v>3</v>
      </c>
      <c r="D6454">
        <v>0</v>
      </c>
      <c r="E6454">
        <v>0</v>
      </c>
      <c r="F6454">
        <v>13.3</v>
      </c>
      <c r="G6454">
        <v>3.1</v>
      </c>
      <c r="H6454">
        <v>0</v>
      </c>
      <c r="I6454">
        <v>13.3</v>
      </c>
      <c r="J6454">
        <v>0</v>
      </c>
      <c r="K6454">
        <v>0</v>
      </c>
    </row>
    <row r="6455" spans="1:11" x14ac:dyDescent="0.3">
      <c r="A6455">
        <v>9</v>
      </c>
      <c r="B6455">
        <v>26</v>
      </c>
      <c r="C6455">
        <v>4</v>
      </c>
      <c r="D6455">
        <v>0</v>
      </c>
      <c r="E6455">
        <v>0</v>
      </c>
      <c r="F6455">
        <v>13.3</v>
      </c>
      <c r="G6455">
        <v>3.1</v>
      </c>
      <c r="H6455">
        <v>0</v>
      </c>
      <c r="I6455">
        <v>13.3</v>
      </c>
      <c r="J6455">
        <v>0</v>
      </c>
      <c r="K6455">
        <v>0</v>
      </c>
    </row>
    <row r="6456" spans="1:11" x14ac:dyDescent="0.3">
      <c r="A6456">
        <v>9</v>
      </c>
      <c r="B6456">
        <v>26</v>
      </c>
      <c r="C6456">
        <v>5</v>
      </c>
      <c r="D6456">
        <v>0</v>
      </c>
      <c r="E6456">
        <v>0</v>
      </c>
      <c r="F6456">
        <v>12.8</v>
      </c>
      <c r="G6456">
        <v>2.1</v>
      </c>
      <c r="H6456">
        <v>0</v>
      </c>
      <c r="I6456">
        <v>12.8</v>
      </c>
      <c r="J6456">
        <v>0</v>
      </c>
      <c r="K6456">
        <v>0</v>
      </c>
    </row>
    <row r="6457" spans="1:11" x14ac:dyDescent="0.3">
      <c r="A6457">
        <v>9</v>
      </c>
      <c r="B6457">
        <v>26</v>
      </c>
      <c r="C6457">
        <v>6</v>
      </c>
      <c r="D6457">
        <v>1</v>
      </c>
      <c r="E6457">
        <v>26</v>
      </c>
      <c r="F6457">
        <v>13.3</v>
      </c>
      <c r="G6457">
        <v>0</v>
      </c>
      <c r="H6457">
        <v>24.835000000000001</v>
      </c>
      <c r="I6457">
        <v>10.849</v>
      </c>
      <c r="J6457">
        <v>22.364999999999998</v>
      </c>
      <c r="K6457">
        <v>16.388999999999999</v>
      </c>
    </row>
    <row r="6458" spans="1:11" x14ac:dyDescent="0.3">
      <c r="A6458">
        <v>9</v>
      </c>
      <c r="B6458">
        <v>26</v>
      </c>
      <c r="C6458">
        <v>7</v>
      </c>
      <c r="D6458">
        <v>5</v>
      </c>
      <c r="E6458">
        <v>79</v>
      </c>
      <c r="F6458">
        <v>14.4</v>
      </c>
      <c r="G6458">
        <v>0</v>
      </c>
      <c r="H6458">
        <v>77.501000000000005</v>
      </c>
      <c r="I6458">
        <v>14.151</v>
      </c>
      <c r="J6458">
        <v>69.013999999999996</v>
      </c>
      <c r="K6458">
        <v>62.125999999999998</v>
      </c>
    </row>
    <row r="6459" spans="1:11" x14ac:dyDescent="0.3">
      <c r="A6459">
        <v>9</v>
      </c>
      <c r="B6459">
        <v>26</v>
      </c>
      <c r="C6459">
        <v>8</v>
      </c>
      <c r="D6459">
        <v>230</v>
      </c>
      <c r="E6459">
        <v>218</v>
      </c>
      <c r="F6459">
        <v>16.100000000000001</v>
      </c>
      <c r="G6459">
        <v>1.5</v>
      </c>
      <c r="H6459">
        <v>359.18700000000001</v>
      </c>
      <c r="I6459">
        <v>26.158000000000001</v>
      </c>
      <c r="J6459">
        <v>304.83</v>
      </c>
      <c r="K6459">
        <v>292.19799999999998</v>
      </c>
    </row>
    <row r="6460" spans="1:11" x14ac:dyDescent="0.3">
      <c r="A6460">
        <v>9</v>
      </c>
      <c r="B6460">
        <v>26</v>
      </c>
      <c r="C6460">
        <v>9</v>
      </c>
      <c r="D6460">
        <v>486</v>
      </c>
      <c r="E6460">
        <v>224</v>
      </c>
      <c r="F6460">
        <v>17.2</v>
      </c>
      <c r="G6460">
        <v>2.6</v>
      </c>
      <c r="H6460">
        <v>615.952</v>
      </c>
      <c r="I6460">
        <v>34.134999999999998</v>
      </c>
      <c r="J6460">
        <v>510.95499999999998</v>
      </c>
      <c r="K6460">
        <v>491.75</v>
      </c>
    </row>
    <row r="6461" spans="1:11" x14ac:dyDescent="0.3">
      <c r="A6461">
        <v>9</v>
      </c>
      <c r="B6461">
        <v>26</v>
      </c>
      <c r="C6461">
        <v>10</v>
      </c>
      <c r="D6461">
        <v>525</v>
      </c>
      <c r="E6461">
        <v>259</v>
      </c>
      <c r="F6461">
        <v>18.899999999999999</v>
      </c>
      <c r="G6461">
        <v>2.6</v>
      </c>
      <c r="H6461">
        <v>753.6</v>
      </c>
      <c r="I6461">
        <v>40.468000000000004</v>
      </c>
      <c r="J6461">
        <v>612.47500000000002</v>
      </c>
      <c r="K6461">
        <v>589.50099999999998</v>
      </c>
    </row>
    <row r="6462" spans="1:11" x14ac:dyDescent="0.3">
      <c r="A6462">
        <v>9</v>
      </c>
      <c r="B6462">
        <v>26</v>
      </c>
      <c r="C6462">
        <v>11</v>
      </c>
      <c r="D6462">
        <v>484</v>
      </c>
      <c r="E6462">
        <v>237</v>
      </c>
      <c r="F6462">
        <v>20</v>
      </c>
      <c r="G6462">
        <v>2.6</v>
      </c>
      <c r="H6462">
        <v>728.423</v>
      </c>
      <c r="I6462">
        <v>41.347000000000001</v>
      </c>
      <c r="J6462">
        <v>590.447</v>
      </c>
      <c r="K6462">
        <v>568.32100000000003</v>
      </c>
    </row>
    <row r="6463" spans="1:11" x14ac:dyDescent="0.3">
      <c r="A6463">
        <v>9</v>
      </c>
      <c r="B6463">
        <v>26</v>
      </c>
      <c r="C6463">
        <v>12</v>
      </c>
      <c r="D6463">
        <v>615</v>
      </c>
      <c r="E6463">
        <v>237</v>
      </c>
      <c r="F6463">
        <v>20.6</v>
      </c>
      <c r="G6463">
        <v>7.2</v>
      </c>
      <c r="H6463">
        <v>856.01400000000001</v>
      </c>
      <c r="I6463">
        <v>36.183</v>
      </c>
      <c r="J6463">
        <v>707.16099999999994</v>
      </c>
      <c r="K6463">
        <v>680.35500000000002</v>
      </c>
    </row>
    <row r="6464" spans="1:11" x14ac:dyDescent="0.3">
      <c r="A6464">
        <v>9</v>
      </c>
      <c r="B6464">
        <v>26</v>
      </c>
      <c r="C6464">
        <v>13</v>
      </c>
      <c r="D6464">
        <v>640</v>
      </c>
      <c r="E6464">
        <v>205</v>
      </c>
      <c r="F6464">
        <v>19.399999999999999</v>
      </c>
      <c r="G6464">
        <v>9.8000000000000007</v>
      </c>
      <c r="H6464">
        <v>802.15700000000004</v>
      </c>
      <c r="I6464">
        <v>31.454000000000001</v>
      </c>
      <c r="J6464">
        <v>673.62099999999998</v>
      </c>
      <c r="K6464">
        <v>648.20699999999999</v>
      </c>
    </row>
    <row r="6465" spans="1:11" x14ac:dyDescent="0.3">
      <c r="A6465">
        <v>9</v>
      </c>
      <c r="B6465">
        <v>26</v>
      </c>
      <c r="C6465">
        <v>14</v>
      </c>
      <c r="D6465">
        <v>498</v>
      </c>
      <c r="E6465">
        <v>213</v>
      </c>
      <c r="F6465">
        <v>18.899999999999999</v>
      </c>
      <c r="G6465">
        <v>8.8000000000000007</v>
      </c>
      <c r="H6465">
        <v>615.53899999999999</v>
      </c>
      <c r="I6465">
        <v>28.763999999999999</v>
      </c>
      <c r="J6465">
        <v>520.54</v>
      </c>
      <c r="K6465">
        <v>500.995</v>
      </c>
    </row>
    <row r="6466" spans="1:11" x14ac:dyDescent="0.3">
      <c r="A6466">
        <v>9</v>
      </c>
      <c r="B6466">
        <v>26</v>
      </c>
      <c r="C6466">
        <v>15</v>
      </c>
      <c r="D6466">
        <v>280</v>
      </c>
      <c r="E6466">
        <v>157</v>
      </c>
      <c r="F6466">
        <v>19.399999999999999</v>
      </c>
      <c r="G6466">
        <v>6.7</v>
      </c>
      <c r="H6466">
        <v>330.12200000000001</v>
      </c>
      <c r="I6466">
        <v>25.484999999999999</v>
      </c>
      <c r="J6466">
        <v>280.077</v>
      </c>
      <c r="K6466">
        <v>268.137</v>
      </c>
    </row>
    <row r="6467" spans="1:11" x14ac:dyDescent="0.3">
      <c r="A6467">
        <v>9</v>
      </c>
      <c r="B6467">
        <v>26</v>
      </c>
      <c r="C6467">
        <v>16</v>
      </c>
      <c r="D6467">
        <v>121</v>
      </c>
      <c r="E6467">
        <v>123</v>
      </c>
      <c r="F6467">
        <v>17.8</v>
      </c>
      <c r="G6467">
        <v>8.1999999999999993</v>
      </c>
      <c r="H6467">
        <v>170.542</v>
      </c>
      <c r="I6467">
        <v>19.992000000000001</v>
      </c>
      <c r="J6467">
        <v>145.35599999999999</v>
      </c>
      <c r="K6467">
        <v>136.816</v>
      </c>
    </row>
    <row r="6468" spans="1:11" x14ac:dyDescent="0.3">
      <c r="A6468">
        <v>9</v>
      </c>
      <c r="B6468">
        <v>26</v>
      </c>
      <c r="C6468">
        <v>17</v>
      </c>
      <c r="D6468">
        <v>30</v>
      </c>
      <c r="E6468">
        <v>33</v>
      </c>
      <c r="F6468">
        <v>16.7</v>
      </c>
      <c r="G6468">
        <v>8.1999999999999993</v>
      </c>
      <c r="H6468">
        <v>36.225000000000001</v>
      </c>
      <c r="I6468">
        <v>16.395</v>
      </c>
      <c r="J6468">
        <v>30.591000000000001</v>
      </c>
      <c r="K6468">
        <v>24.459</v>
      </c>
    </row>
    <row r="6469" spans="1:11" x14ac:dyDescent="0.3">
      <c r="A6469">
        <v>9</v>
      </c>
      <c r="B6469">
        <v>26</v>
      </c>
      <c r="C6469">
        <v>18</v>
      </c>
      <c r="D6469">
        <v>0</v>
      </c>
      <c r="E6469">
        <v>0</v>
      </c>
      <c r="F6469">
        <v>16.100000000000001</v>
      </c>
      <c r="G6469">
        <v>8.1999999999999993</v>
      </c>
      <c r="H6469">
        <v>0</v>
      </c>
      <c r="I6469">
        <v>16.100000000000001</v>
      </c>
      <c r="J6469">
        <v>0</v>
      </c>
      <c r="K6469">
        <v>0</v>
      </c>
    </row>
    <row r="6470" spans="1:11" x14ac:dyDescent="0.3">
      <c r="A6470">
        <v>9</v>
      </c>
      <c r="B6470">
        <v>26</v>
      </c>
      <c r="C6470">
        <v>19</v>
      </c>
      <c r="D6470">
        <v>0</v>
      </c>
      <c r="E6470">
        <v>0</v>
      </c>
      <c r="F6470">
        <v>15.6</v>
      </c>
      <c r="G6470">
        <v>7.7</v>
      </c>
      <c r="H6470">
        <v>0</v>
      </c>
      <c r="I6470">
        <v>15.6</v>
      </c>
      <c r="J6470">
        <v>0</v>
      </c>
      <c r="K6470">
        <v>0</v>
      </c>
    </row>
    <row r="6471" spans="1:11" x14ac:dyDescent="0.3">
      <c r="A6471">
        <v>9</v>
      </c>
      <c r="B6471">
        <v>26</v>
      </c>
      <c r="C6471">
        <v>20</v>
      </c>
      <c r="D6471">
        <v>0</v>
      </c>
      <c r="E6471">
        <v>0</v>
      </c>
      <c r="F6471">
        <v>15.6</v>
      </c>
      <c r="G6471">
        <v>6.7</v>
      </c>
      <c r="H6471">
        <v>0</v>
      </c>
      <c r="I6471">
        <v>15.6</v>
      </c>
      <c r="J6471">
        <v>0</v>
      </c>
      <c r="K6471">
        <v>0</v>
      </c>
    </row>
    <row r="6472" spans="1:11" x14ac:dyDescent="0.3">
      <c r="A6472">
        <v>9</v>
      </c>
      <c r="B6472">
        <v>26</v>
      </c>
      <c r="C6472">
        <v>21</v>
      </c>
      <c r="D6472">
        <v>0</v>
      </c>
      <c r="E6472">
        <v>0</v>
      </c>
      <c r="F6472">
        <v>15</v>
      </c>
      <c r="G6472">
        <v>5.7</v>
      </c>
      <c r="H6472">
        <v>0</v>
      </c>
      <c r="I6472">
        <v>15</v>
      </c>
      <c r="J6472">
        <v>0</v>
      </c>
      <c r="K6472">
        <v>0</v>
      </c>
    </row>
    <row r="6473" spans="1:11" x14ac:dyDescent="0.3">
      <c r="A6473">
        <v>9</v>
      </c>
      <c r="B6473">
        <v>26</v>
      </c>
      <c r="C6473">
        <v>22</v>
      </c>
      <c r="D6473">
        <v>0</v>
      </c>
      <c r="E6473">
        <v>0</v>
      </c>
      <c r="F6473">
        <v>14.4</v>
      </c>
      <c r="G6473">
        <v>4.5999999999999996</v>
      </c>
      <c r="H6473">
        <v>0</v>
      </c>
      <c r="I6473">
        <v>14.4</v>
      </c>
      <c r="J6473">
        <v>0</v>
      </c>
      <c r="K6473">
        <v>0</v>
      </c>
    </row>
    <row r="6474" spans="1:11" x14ac:dyDescent="0.3">
      <c r="A6474">
        <v>9</v>
      </c>
      <c r="B6474">
        <v>26</v>
      </c>
      <c r="C6474">
        <v>23</v>
      </c>
      <c r="D6474">
        <v>0</v>
      </c>
      <c r="E6474">
        <v>0</v>
      </c>
      <c r="F6474">
        <v>13.9</v>
      </c>
      <c r="G6474">
        <v>3.6</v>
      </c>
      <c r="H6474">
        <v>0</v>
      </c>
      <c r="I6474">
        <v>13.9</v>
      </c>
      <c r="J6474">
        <v>0</v>
      </c>
      <c r="K6474">
        <v>0</v>
      </c>
    </row>
    <row r="6475" spans="1:11" x14ac:dyDescent="0.3">
      <c r="A6475">
        <v>9</v>
      </c>
      <c r="B6475">
        <v>27</v>
      </c>
      <c r="C6475">
        <v>0</v>
      </c>
      <c r="D6475">
        <v>0</v>
      </c>
      <c r="E6475">
        <v>0</v>
      </c>
      <c r="F6475">
        <v>13.3</v>
      </c>
      <c r="G6475">
        <v>3.6</v>
      </c>
      <c r="H6475">
        <v>0</v>
      </c>
      <c r="I6475">
        <v>13.3</v>
      </c>
      <c r="J6475">
        <v>0</v>
      </c>
      <c r="K6475">
        <v>0</v>
      </c>
    </row>
    <row r="6476" spans="1:11" x14ac:dyDescent="0.3">
      <c r="A6476">
        <v>9</v>
      </c>
      <c r="B6476">
        <v>27</v>
      </c>
      <c r="C6476">
        <v>1</v>
      </c>
      <c r="D6476">
        <v>0</v>
      </c>
      <c r="E6476">
        <v>0</v>
      </c>
      <c r="F6476">
        <v>13.3</v>
      </c>
      <c r="G6476">
        <v>0</v>
      </c>
      <c r="H6476">
        <v>0</v>
      </c>
      <c r="I6476">
        <v>13.3</v>
      </c>
      <c r="J6476">
        <v>0</v>
      </c>
      <c r="K6476">
        <v>0</v>
      </c>
    </row>
    <row r="6477" spans="1:11" x14ac:dyDescent="0.3">
      <c r="A6477">
        <v>9</v>
      </c>
      <c r="B6477">
        <v>27</v>
      </c>
      <c r="C6477">
        <v>2</v>
      </c>
      <c r="D6477">
        <v>0</v>
      </c>
      <c r="E6477">
        <v>0</v>
      </c>
      <c r="F6477">
        <v>12.2</v>
      </c>
      <c r="G6477">
        <v>1.5</v>
      </c>
      <c r="H6477">
        <v>0</v>
      </c>
      <c r="I6477">
        <v>12.2</v>
      </c>
      <c r="J6477">
        <v>0</v>
      </c>
      <c r="K6477">
        <v>0</v>
      </c>
    </row>
    <row r="6478" spans="1:11" x14ac:dyDescent="0.3">
      <c r="A6478">
        <v>9</v>
      </c>
      <c r="B6478">
        <v>27</v>
      </c>
      <c r="C6478">
        <v>3</v>
      </c>
      <c r="D6478">
        <v>0</v>
      </c>
      <c r="E6478">
        <v>0</v>
      </c>
      <c r="F6478">
        <v>11.7</v>
      </c>
      <c r="G6478">
        <v>1</v>
      </c>
      <c r="H6478">
        <v>0</v>
      </c>
      <c r="I6478">
        <v>11.7</v>
      </c>
      <c r="J6478">
        <v>0</v>
      </c>
      <c r="K6478">
        <v>0</v>
      </c>
    </row>
    <row r="6479" spans="1:11" x14ac:dyDescent="0.3">
      <c r="A6479">
        <v>9</v>
      </c>
      <c r="B6479">
        <v>27</v>
      </c>
      <c r="C6479">
        <v>4</v>
      </c>
      <c r="D6479">
        <v>0</v>
      </c>
      <c r="E6479">
        <v>0</v>
      </c>
      <c r="F6479">
        <v>14.4</v>
      </c>
      <c r="G6479">
        <v>1.5</v>
      </c>
      <c r="H6479">
        <v>0</v>
      </c>
      <c r="I6479">
        <v>14.4</v>
      </c>
      <c r="J6479">
        <v>0</v>
      </c>
      <c r="K6479">
        <v>0</v>
      </c>
    </row>
    <row r="6480" spans="1:11" x14ac:dyDescent="0.3">
      <c r="A6480">
        <v>9</v>
      </c>
      <c r="B6480">
        <v>27</v>
      </c>
      <c r="C6480">
        <v>5</v>
      </c>
      <c r="D6480">
        <v>0</v>
      </c>
      <c r="E6480">
        <v>0</v>
      </c>
      <c r="F6480">
        <v>18.899999999999999</v>
      </c>
      <c r="G6480">
        <v>4.5999999999999996</v>
      </c>
      <c r="H6480">
        <v>0</v>
      </c>
      <c r="I6480">
        <v>18.899999999999999</v>
      </c>
      <c r="J6480">
        <v>0</v>
      </c>
      <c r="K6480">
        <v>0</v>
      </c>
    </row>
    <row r="6481" spans="1:11" x14ac:dyDescent="0.3">
      <c r="A6481">
        <v>9</v>
      </c>
      <c r="B6481">
        <v>27</v>
      </c>
      <c r="C6481">
        <v>6</v>
      </c>
      <c r="D6481">
        <v>157</v>
      </c>
      <c r="E6481">
        <v>30</v>
      </c>
      <c r="F6481">
        <v>21.1</v>
      </c>
      <c r="G6481">
        <v>4.5999999999999996</v>
      </c>
      <c r="H6481">
        <v>53.488</v>
      </c>
      <c r="I6481">
        <v>20.913</v>
      </c>
      <c r="J6481">
        <v>38.941000000000003</v>
      </c>
      <c r="K6481">
        <v>32.649000000000001</v>
      </c>
    </row>
    <row r="6482" spans="1:11" x14ac:dyDescent="0.3">
      <c r="A6482">
        <v>9</v>
      </c>
      <c r="B6482">
        <v>27</v>
      </c>
      <c r="C6482">
        <v>7</v>
      </c>
      <c r="D6482">
        <v>509</v>
      </c>
      <c r="E6482">
        <v>65</v>
      </c>
      <c r="F6482">
        <v>23.3</v>
      </c>
      <c r="G6482">
        <v>7.2</v>
      </c>
      <c r="H6482">
        <v>256.92099999999999</v>
      </c>
      <c r="I6482">
        <v>26.971</v>
      </c>
      <c r="J6482">
        <v>203.10900000000001</v>
      </c>
      <c r="K6482">
        <v>193.18799999999999</v>
      </c>
    </row>
    <row r="6483" spans="1:11" x14ac:dyDescent="0.3">
      <c r="A6483">
        <v>9</v>
      </c>
      <c r="B6483">
        <v>27</v>
      </c>
      <c r="C6483">
        <v>8</v>
      </c>
      <c r="D6483">
        <v>694</v>
      </c>
      <c r="E6483">
        <v>92</v>
      </c>
      <c r="F6483">
        <v>25.6</v>
      </c>
      <c r="G6483">
        <v>6.7</v>
      </c>
      <c r="H6483">
        <v>506.48899999999998</v>
      </c>
      <c r="I6483">
        <v>34.573999999999998</v>
      </c>
      <c r="J6483">
        <v>412.68599999999998</v>
      </c>
      <c r="K6483">
        <v>396.79500000000002</v>
      </c>
    </row>
    <row r="6484" spans="1:11" x14ac:dyDescent="0.3">
      <c r="A6484">
        <v>9</v>
      </c>
      <c r="B6484">
        <v>27</v>
      </c>
      <c r="C6484">
        <v>9</v>
      </c>
      <c r="D6484">
        <v>785</v>
      </c>
      <c r="E6484">
        <v>112</v>
      </c>
      <c r="F6484">
        <v>26.1</v>
      </c>
      <c r="G6484">
        <v>7.7</v>
      </c>
      <c r="H6484">
        <v>721.351</v>
      </c>
      <c r="I6484">
        <v>38.465000000000003</v>
      </c>
      <c r="J6484">
        <v>588.18799999999999</v>
      </c>
      <c r="K6484">
        <v>566.14800000000002</v>
      </c>
    </row>
    <row r="6485" spans="1:11" x14ac:dyDescent="0.3">
      <c r="A6485">
        <v>9</v>
      </c>
      <c r="B6485">
        <v>27</v>
      </c>
      <c r="C6485">
        <v>10</v>
      </c>
      <c r="D6485">
        <v>826</v>
      </c>
      <c r="E6485">
        <v>125</v>
      </c>
      <c r="F6485">
        <v>27.8</v>
      </c>
      <c r="G6485">
        <v>4.5999999999999996</v>
      </c>
      <c r="H6485">
        <v>872.245</v>
      </c>
      <c r="I6485">
        <v>48.517000000000003</v>
      </c>
      <c r="J6485">
        <v>687.55399999999997</v>
      </c>
      <c r="K6485">
        <v>661.56700000000001</v>
      </c>
    </row>
    <row r="6486" spans="1:11" x14ac:dyDescent="0.3">
      <c r="A6486">
        <v>9</v>
      </c>
      <c r="B6486">
        <v>27</v>
      </c>
      <c r="C6486">
        <v>11</v>
      </c>
      <c r="D6486">
        <v>850</v>
      </c>
      <c r="E6486">
        <v>132</v>
      </c>
      <c r="F6486">
        <v>26.7</v>
      </c>
      <c r="G6486">
        <v>4.0999999999999996</v>
      </c>
      <c r="H6486">
        <v>957.61400000000003</v>
      </c>
      <c r="I6486">
        <v>50.636000000000003</v>
      </c>
      <c r="J6486">
        <v>749.37800000000004</v>
      </c>
      <c r="K6486">
        <v>720.76499999999999</v>
      </c>
    </row>
    <row r="6487" spans="1:11" x14ac:dyDescent="0.3">
      <c r="A6487">
        <v>9</v>
      </c>
      <c r="B6487">
        <v>27</v>
      </c>
      <c r="C6487">
        <v>12</v>
      </c>
      <c r="D6487">
        <v>850</v>
      </c>
      <c r="E6487">
        <v>132</v>
      </c>
      <c r="F6487">
        <v>29.4</v>
      </c>
      <c r="G6487">
        <v>3.6</v>
      </c>
      <c r="H6487">
        <v>958.04399999999998</v>
      </c>
      <c r="I6487">
        <v>54.506</v>
      </c>
      <c r="J6487">
        <v>738.56</v>
      </c>
      <c r="K6487">
        <v>710.41600000000005</v>
      </c>
    </row>
    <row r="6488" spans="1:11" x14ac:dyDescent="0.3">
      <c r="A6488">
        <v>9</v>
      </c>
      <c r="B6488">
        <v>27</v>
      </c>
      <c r="C6488">
        <v>13</v>
      </c>
      <c r="D6488">
        <v>835</v>
      </c>
      <c r="E6488">
        <v>125</v>
      </c>
      <c r="F6488">
        <v>30</v>
      </c>
      <c r="G6488">
        <v>4.5999999999999996</v>
      </c>
      <c r="H6488">
        <v>881.35400000000004</v>
      </c>
      <c r="I6488">
        <v>51.469000000000001</v>
      </c>
      <c r="J6488">
        <v>686.928</v>
      </c>
      <c r="K6488">
        <v>660.96699999999998</v>
      </c>
    </row>
    <row r="6489" spans="1:11" x14ac:dyDescent="0.3">
      <c r="A6489">
        <v>9</v>
      </c>
      <c r="B6489">
        <v>27</v>
      </c>
      <c r="C6489">
        <v>14</v>
      </c>
      <c r="D6489">
        <v>791</v>
      </c>
      <c r="E6489">
        <v>112</v>
      </c>
      <c r="F6489">
        <v>30</v>
      </c>
      <c r="G6489">
        <v>4.0999999999999996</v>
      </c>
      <c r="H6489">
        <v>727.69899999999996</v>
      </c>
      <c r="I6489">
        <v>48.555999999999997</v>
      </c>
      <c r="J6489">
        <v>571.42399999999998</v>
      </c>
      <c r="K6489">
        <v>550.01700000000005</v>
      </c>
    </row>
    <row r="6490" spans="1:11" x14ac:dyDescent="0.3">
      <c r="A6490">
        <v>9</v>
      </c>
      <c r="B6490">
        <v>27</v>
      </c>
      <c r="C6490">
        <v>15</v>
      </c>
      <c r="D6490">
        <v>709</v>
      </c>
      <c r="E6490">
        <v>92</v>
      </c>
      <c r="F6490">
        <v>27.8</v>
      </c>
      <c r="G6490">
        <v>6.2</v>
      </c>
      <c r="H6490">
        <v>517.23599999999999</v>
      </c>
      <c r="I6490">
        <v>38.289000000000001</v>
      </c>
      <c r="J6490">
        <v>415.89600000000002</v>
      </c>
      <c r="K6490">
        <v>399.90300000000002</v>
      </c>
    </row>
    <row r="6491" spans="1:11" x14ac:dyDescent="0.3">
      <c r="A6491">
        <v>9</v>
      </c>
      <c r="B6491">
        <v>27</v>
      </c>
      <c r="C6491">
        <v>16</v>
      </c>
      <c r="D6491">
        <v>540</v>
      </c>
      <c r="E6491">
        <v>65</v>
      </c>
      <c r="F6491">
        <v>25.6</v>
      </c>
      <c r="G6491">
        <v>5.7</v>
      </c>
      <c r="H6491">
        <v>269.87900000000002</v>
      </c>
      <c r="I6491">
        <v>31.047000000000001</v>
      </c>
      <c r="J6491">
        <v>210.316</v>
      </c>
      <c r="K6491">
        <v>200.214</v>
      </c>
    </row>
    <row r="6492" spans="1:11" x14ac:dyDescent="0.3">
      <c r="A6492">
        <v>9</v>
      </c>
      <c r="B6492">
        <v>27</v>
      </c>
      <c r="C6492">
        <v>17</v>
      </c>
      <c r="D6492">
        <v>147</v>
      </c>
      <c r="E6492">
        <v>29</v>
      </c>
      <c r="F6492">
        <v>22.8</v>
      </c>
      <c r="G6492">
        <v>4.5999999999999996</v>
      </c>
      <c r="H6492">
        <v>51.436</v>
      </c>
      <c r="I6492">
        <v>23.216000000000001</v>
      </c>
      <c r="J6492">
        <v>37.33</v>
      </c>
      <c r="K6492">
        <v>31.068999999999999</v>
      </c>
    </row>
    <row r="6493" spans="1:11" x14ac:dyDescent="0.3">
      <c r="A6493">
        <v>9</v>
      </c>
      <c r="B6493">
        <v>27</v>
      </c>
      <c r="C6493">
        <v>18</v>
      </c>
      <c r="D6493">
        <v>0</v>
      </c>
      <c r="E6493">
        <v>0</v>
      </c>
      <c r="F6493">
        <v>21.1</v>
      </c>
      <c r="G6493">
        <v>5.2</v>
      </c>
      <c r="H6493">
        <v>0</v>
      </c>
      <c r="I6493">
        <v>21.1</v>
      </c>
      <c r="J6493">
        <v>0</v>
      </c>
      <c r="K6493">
        <v>0</v>
      </c>
    </row>
    <row r="6494" spans="1:11" x14ac:dyDescent="0.3">
      <c r="A6494">
        <v>9</v>
      </c>
      <c r="B6494">
        <v>27</v>
      </c>
      <c r="C6494">
        <v>19</v>
      </c>
      <c r="D6494">
        <v>0</v>
      </c>
      <c r="E6494">
        <v>0</v>
      </c>
      <c r="F6494">
        <v>21.7</v>
      </c>
      <c r="G6494">
        <v>3.6</v>
      </c>
      <c r="H6494">
        <v>0</v>
      </c>
      <c r="I6494">
        <v>21.7</v>
      </c>
      <c r="J6494">
        <v>0</v>
      </c>
      <c r="K6494">
        <v>0</v>
      </c>
    </row>
    <row r="6495" spans="1:11" x14ac:dyDescent="0.3">
      <c r="A6495">
        <v>9</v>
      </c>
      <c r="B6495">
        <v>27</v>
      </c>
      <c r="C6495">
        <v>20</v>
      </c>
      <c r="D6495">
        <v>0</v>
      </c>
      <c r="E6495">
        <v>0</v>
      </c>
      <c r="F6495">
        <v>21.1</v>
      </c>
      <c r="G6495">
        <v>2.6</v>
      </c>
      <c r="H6495">
        <v>0</v>
      </c>
      <c r="I6495">
        <v>21.1</v>
      </c>
      <c r="J6495">
        <v>0</v>
      </c>
      <c r="K6495">
        <v>0</v>
      </c>
    </row>
    <row r="6496" spans="1:11" x14ac:dyDescent="0.3">
      <c r="A6496">
        <v>9</v>
      </c>
      <c r="B6496">
        <v>27</v>
      </c>
      <c r="C6496">
        <v>21</v>
      </c>
      <c r="D6496">
        <v>0</v>
      </c>
      <c r="E6496">
        <v>0</v>
      </c>
      <c r="F6496">
        <v>19.399999999999999</v>
      </c>
      <c r="G6496">
        <v>3.6</v>
      </c>
      <c r="H6496">
        <v>0</v>
      </c>
      <c r="I6496">
        <v>19.399999999999999</v>
      </c>
      <c r="J6496">
        <v>0</v>
      </c>
      <c r="K6496">
        <v>0</v>
      </c>
    </row>
    <row r="6497" spans="1:11" x14ac:dyDescent="0.3">
      <c r="A6497">
        <v>9</v>
      </c>
      <c r="B6497">
        <v>27</v>
      </c>
      <c r="C6497">
        <v>22</v>
      </c>
      <c r="D6497">
        <v>0</v>
      </c>
      <c r="E6497">
        <v>0</v>
      </c>
      <c r="F6497">
        <v>18.3</v>
      </c>
      <c r="G6497">
        <v>0</v>
      </c>
      <c r="H6497">
        <v>0</v>
      </c>
      <c r="I6497">
        <v>18.3</v>
      </c>
      <c r="J6497">
        <v>0</v>
      </c>
      <c r="K6497">
        <v>0</v>
      </c>
    </row>
    <row r="6498" spans="1:11" x14ac:dyDescent="0.3">
      <c r="A6498">
        <v>9</v>
      </c>
      <c r="B6498">
        <v>27</v>
      </c>
      <c r="C6498">
        <v>23</v>
      </c>
      <c r="D6498">
        <v>0</v>
      </c>
      <c r="E6498">
        <v>0</v>
      </c>
      <c r="F6498">
        <v>16.7</v>
      </c>
      <c r="G6498">
        <v>1.5</v>
      </c>
      <c r="H6498">
        <v>0</v>
      </c>
      <c r="I6498">
        <v>16.7</v>
      </c>
      <c r="J6498">
        <v>0</v>
      </c>
      <c r="K6498">
        <v>0</v>
      </c>
    </row>
    <row r="6499" spans="1:11" x14ac:dyDescent="0.3">
      <c r="A6499">
        <v>9</v>
      </c>
      <c r="B6499">
        <v>28</v>
      </c>
      <c r="C6499">
        <v>0</v>
      </c>
      <c r="D6499">
        <v>0</v>
      </c>
      <c r="E6499">
        <v>0</v>
      </c>
      <c r="F6499">
        <v>16.7</v>
      </c>
      <c r="G6499">
        <v>2.1</v>
      </c>
      <c r="H6499">
        <v>0</v>
      </c>
      <c r="I6499">
        <v>16.7</v>
      </c>
      <c r="J6499">
        <v>0</v>
      </c>
      <c r="K6499">
        <v>0</v>
      </c>
    </row>
    <row r="6500" spans="1:11" x14ac:dyDescent="0.3">
      <c r="A6500">
        <v>9</v>
      </c>
      <c r="B6500">
        <v>28</v>
      </c>
      <c r="C6500">
        <v>1</v>
      </c>
      <c r="D6500">
        <v>0</v>
      </c>
      <c r="E6500">
        <v>0</v>
      </c>
      <c r="F6500">
        <v>16.100000000000001</v>
      </c>
      <c r="G6500">
        <v>1</v>
      </c>
      <c r="H6500">
        <v>0</v>
      </c>
      <c r="I6500">
        <v>16.100000000000001</v>
      </c>
      <c r="J6500">
        <v>0</v>
      </c>
      <c r="K6500">
        <v>0</v>
      </c>
    </row>
    <row r="6501" spans="1:11" x14ac:dyDescent="0.3">
      <c r="A6501">
        <v>9</v>
      </c>
      <c r="B6501">
        <v>28</v>
      </c>
      <c r="C6501">
        <v>2</v>
      </c>
      <c r="D6501">
        <v>0</v>
      </c>
      <c r="E6501">
        <v>0</v>
      </c>
      <c r="F6501">
        <v>15.6</v>
      </c>
      <c r="G6501">
        <v>0</v>
      </c>
      <c r="H6501">
        <v>0</v>
      </c>
      <c r="I6501">
        <v>15.6</v>
      </c>
      <c r="J6501">
        <v>0</v>
      </c>
      <c r="K6501">
        <v>0</v>
      </c>
    </row>
    <row r="6502" spans="1:11" x14ac:dyDescent="0.3">
      <c r="A6502">
        <v>9</v>
      </c>
      <c r="B6502">
        <v>28</v>
      </c>
      <c r="C6502">
        <v>3</v>
      </c>
      <c r="D6502">
        <v>0</v>
      </c>
      <c r="E6502">
        <v>0</v>
      </c>
      <c r="F6502">
        <v>14.4</v>
      </c>
      <c r="G6502">
        <v>2.1</v>
      </c>
      <c r="H6502">
        <v>0</v>
      </c>
      <c r="I6502">
        <v>14.4</v>
      </c>
      <c r="J6502">
        <v>0</v>
      </c>
      <c r="K6502">
        <v>0</v>
      </c>
    </row>
    <row r="6503" spans="1:11" x14ac:dyDescent="0.3">
      <c r="A6503">
        <v>9</v>
      </c>
      <c r="B6503">
        <v>28</v>
      </c>
      <c r="C6503">
        <v>4</v>
      </c>
      <c r="D6503">
        <v>0</v>
      </c>
      <c r="E6503">
        <v>0</v>
      </c>
      <c r="F6503">
        <v>15.6</v>
      </c>
      <c r="G6503">
        <v>0</v>
      </c>
      <c r="H6503">
        <v>0</v>
      </c>
      <c r="I6503">
        <v>15.6</v>
      </c>
      <c r="J6503">
        <v>0</v>
      </c>
      <c r="K6503">
        <v>0</v>
      </c>
    </row>
    <row r="6504" spans="1:11" x14ac:dyDescent="0.3">
      <c r="A6504">
        <v>9</v>
      </c>
      <c r="B6504">
        <v>28</v>
      </c>
      <c r="C6504">
        <v>5</v>
      </c>
      <c r="D6504">
        <v>0</v>
      </c>
      <c r="E6504">
        <v>0</v>
      </c>
      <c r="F6504">
        <v>15.6</v>
      </c>
      <c r="G6504">
        <v>0</v>
      </c>
      <c r="H6504">
        <v>0</v>
      </c>
      <c r="I6504">
        <v>15.6</v>
      </c>
      <c r="J6504">
        <v>0</v>
      </c>
      <c r="K6504">
        <v>0</v>
      </c>
    </row>
    <row r="6505" spans="1:11" x14ac:dyDescent="0.3">
      <c r="A6505">
        <v>9</v>
      </c>
      <c r="B6505">
        <v>28</v>
      </c>
      <c r="C6505">
        <v>6</v>
      </c>
      <c r="D6505">
        <v>193</v>
      </c>
      <c r="E6505">
        <v>28</v>
      </c>
      <c r="F6505">
        <v>16.7</v>
      </c>
      <c r="G6505">
        <v>1.5</v>
      </c>
      <c r="H6505">
        <v>56.423999999999999</v>
      </c>
      <c r="I6505">
        <v>16.437999999999999</v>
      </c>
      <c r="J6505">
        <v>40.329000000000001</v>
      </c>
      <c r="K6505">
        <v>34.011000000000003</v>
      </c>
    </row>
    <row r="6506" spans="1:11" x14ac:dyDescent="0.3">
      <c r="A6506">
        <v>9</v>
      </c>
      <c r="B6506">
        <v>28</v>
      </c>
      <c r="C6506">
        <v>7</v>
      </c>
      <c r="D6506">
        <v>566</v>
      </c>
      <c r="E6506">
        <v>58</v>
      </c>
      <c r="F6506">
        <v>20.6</v>
      </c>
      <c r="G6506">
        <v>2.1</v>
      </c>
      <c r="H6506">
        <v>269.44</v>
      </c>
      <c r="I6506">
        <v>27.033000000000001</v>
      </c>
      <c r="J6506">
        <v>211.874</v>
      </c>
      <c r="K6506">
        <v>201.733</v>
      </c>
    </row>
    <row r="6507" spans="1:11" x14ac:dyDescent="0.3">
      <c r="A6507">
        <v>9</v>
      </c>
      <c r="B6507">
        <v>28</v>
      </c>
      <c r="C6507">
        <v>8</v>
      </c>
      <c r="D6507">
        <v>729</v>
      </c>
      <c r="E6507">
        <v>82</v>
      </c>
      <c r="F6507">
        <v>26.1</v>
      </c>
      <c r="G6507">
        <v>0</v>
      </c>
      <c r="H6507">
        <v>514.05700000000002</v>
      </c>
      <c r="I6507">
        <v>47.984999999999999</v>
      </c>
      <c r="J6507">
        <v>398.18099999999998</v>
      </c>
      <c r="K6507">
        <v>382.75200000000001</v>
      </c>
    </row>
    <row r="6508" spans="1:11" x14ac:dyDescent="0.3">
      <c r="A6508">
        <v>9</v>
      </c>
      <c r="B6508">
        <v>28</v>
      </c>
      <c r="C6508">
        <v>9</v>
      </c>
      <c r="D6508">
        <v>808</v>
      </c>
      <c r="E6508">
        <v>100</v>
      </c>
      <c r="F6508">
        <v>27.2</v>
      </c>
      <c r="G6508">
        <v>1.5</v>
      </c>
      <c r="H6508">
        <v>724.55600000000004</v>
      </c>
      <c r="I6508">
        <v>50.58</v>
      </c>
      <c r="J6508">
        <v>564.41</v>
      </c>
      <c r="K6508">
        <v>543.26400000000001</v>
      </c>
    </row>
    <row r="6509" spans="1:11" x14ac:dyDescent="0.3">
      <c r="A6509">
        <v>9</v>
      </c>
      <c r="B6509">
        <v>28</v>
      </c>
      <c r="C6509">
        <v>10</v>
      </c>
      <c r="D6509">
        <v>858</v>
      </c>
      <c r="E6509">
        <v>111</v>
      </c>
      <c r="F6509">
        <v>28.3</v>
      </c>
      <c r="G6509">
        <v>2.1</v>
      </c>
      <c r="H6509">
        <v>883.45699999999999</v>
      </c>
      <c r="I6509">
        <v>54.86</v>
      </c>
      <c r="J6509">
        <v>679.50400000000002</v>
      </c>
      <c r="K6509">
        <v>653.84900000000005</v>
      </c>
    </row>
    <row r="6510" spans="1:11" x14ac:dyDescent="0.3">
      <c r="A6510">
        <v>9</v>
      </c>
      <c r="B6510">
        <v>28</v>
      </c>
      <c r="C6510">
        <v>11</v>
      </c>
      <c r="D6510">
        <v>873</v>
      </c>
      <c r="E6510">
        <v>117</v>
      </c>
      <c r="F6510">
        <v>30</v>
      </c>
      <c r="G6510">
        <v>2.6</v>
      </c>
      <c r="H6510">
        <v>953.96</v>
      </c>
      <c r="I6510">
        <v>57.31</v>
      </c>
      <c r="J6510">
        <v>727.33900000000006</v>
      </c>
      <c r="K6510">
        <v>699.67700000000002</v>
      </c>
    </row>
    <row r="6511" spans="1:11" x14ac:dyDescent="0.3">
      <c r="A6511">
        <v>9</v>
      </c>
      <c r="B6511">
        <v>28</v>
      </c>
      <c r="C6511">
        <v>12</v>
      </c>
      <c r="D6511">
        <v>874</v>
      </c>
      <c r="E6511">
        <v>117</v>
      </c>
      <c r="F6511">
        <v>31.1</v>
      </c>
      <c r="G6511">
        <v>1.5</v>
      </c>
      <c r="H6511">
        <v>955.00699999999995</v>
      </c>
      <c r="I6511">
        <v>62.741999999999997</v>
      </c>
      <c r="J6511">
        <v>712.529</v>
      </c>
      <c r="K6511">
        <v>685.49699999999996</v>
      </c>
    </row>
    <row r="6512" spans="1:11" x14ac:dyDescent="0.3">
      <c r="A6512">
        <v>9</v>
      </c>
      <c r="B6512">
        <v>28</v>
      </c>
      <c r="C6512">
        <v>13</v>
      </c>
      <c r="D6512">
        <v>855</v>
      </c>
      <c r="E6512">
        <v>111</v>
      </c>
      <c r="F6512">
        <v>32.200000000000003</v>
      </c>
      <c r="G6512">
        <v>1.5</v>
      </c>
      <c r="H6512">
        <v>881.154</v>
      </c>
      <c r="I6512">
        <v>61.722000000000001</v>
      </c>
      <c r="J6512">
        <v>659.56100000000004</v>
      </c>
      <c r="K6512">
        <v>634.72</v>
      </c>
    </row>
    <row r="6513" spans="1:11" x14ac:dyDescent="0.3">
      <c r="A6513">
        <v>9</v>
      </c>
      <c r="B6513">
        <v>28</v>
      </c>
      <c r="C6513">
        <v>14</v>
      </c>
      <c r="D6513">
        <v>812</v>
      </c>
      <c r="E6513">
        <v>100</v>
      </c>
      <c r="F6513">
        <v>33.9</v>
      </c>
      <c r="G6513">
        <v>2.1</v>
      </c>
      <c r="H6513">
        <v>728.01700000000005</v>
      </c>
      <c r="I6513">
        <v>56.64</v>
      </c>
      <c r="J6513">
        <v>553.904</v>
      </c>
      <c r="K6513">
        <v>533.14700000000005</v>
      </c>
    </row>
    <row r="6514" spans="1:11" x14ac:dyDescent="0.3">
      <c r="A6514">
        <v>9</v>
      </c>
      <c r="B6514">
        <v>28</v>
      </c>
      <c r="C6514">
        <v>15</v>
      </c>
      <c r="D6514">
        <v>733</v>
      </c>
      <c r="E6514">
        <v>82</v>
      </c>
      <c r="F6514">
        <v>33.299999999999997</v>
      </c>
      <c r="G6514">
        <v>3.6</v>
      </c>
      <c r="H6514">
        <v>516.87300000000005</v>
      </c>
      <c r="I6514">
        <v>47.113999999999997</v>
      </c>
      <c r="J6514">
        <v>401.71899999999999</v>
      </c>
      <c r="K6514">
        <v>386.17899999999997</v>
      </c>
    </row>
    <row r="6515" spans="1:11" x14ac:dyDescent="0.3">
      <c r="A6515">
        <v>9</v>
      </c>
      <c r="B6515">
        <v>28</v>
      </c>
      <c r="C6515">
        <v>16</v>
      </c>
      <c r="D6515">
        <v>572</v>
      </c>
      <c r="E6515">
        <v>58</v>
      </c>
      <c r="F6515">
        <v>30.6</v>
      </c>
      <c r="G6515">
        <v>6.2</v>
      </c>
      <c r="H6515">
        <v>272.04899999999998</v>
      </c>
      <c r="I6515">
        <v>35.905000000000001</v>
      </c>
      <c r="J6515">
        <v>207.26300000000001</v>
      </c>
      <c r="K6515">
        <v>197.23699999999999</v>
      </c>
    </row>
    <row r="6516" spans="1:11" x14ac:dyDescent="0.3">
      <c r="A6516">
        <v>9</v>
      </c>
      <c r="B6516">
        <v>28</v>
      </c>
      <c r="C6516">
        <v>17</v>
      </c>
      <c r="D6516">
        <v>201</v>
      </c>
      <c r="E6516">
        <v>29</v>
      </c>
      <c r="F6516">
        <v>26.1</v>
      </c>
      <c r="G6516">
        <v>7.2</v>
      </c>
      <c r="H6516">
        <v>58.585000000000001</v>
      </c>
      <c r="I6516">
        <v>26.513999999999999</v>
      </c>
      <c r="J6516">
        <v>40.412999999999997</v>
      </c>
      <c r="K6516">
        <v>34.091999999999999</v>
      </c>
    </row>
    <row r="6517" spans="1:11" x14ac:dyDescent="0.3">
      <c r="A6517">
        <v>9</v>
      </c>
      <c r="B6517">
        <v>28</v>
      </c>
      <c r="C6517">
        <v>18</v>
      </c>
      <c r="D6517">
        <v>0</v>
      </c>
      <c r="E6517">
        <v>0</v>
      </c>
      <c r="F6517">
        <v>24.4</v>
      </c>
      <c r="G6517">
        <v>6.2</v>
      </c>
      <c r="H6517">
        <v>0</v>
      </c>
      <c r="I6517">
        <v>24.4</v>
      </c>
      <c r="J6517">
        <v>0</v>
      </c>
      <c r="K6517">
        <v>0</v>
      </c>
    </row>
    <row r="6518" spans="1:11" x14ac:dyDescent="0.3">
      <c r="A6518">
        <v>9</v>
      </c>
      <c r="B6518">
        <v>28</v>
      </c>
      <c r="C6518">
        <v>19</v>
      </c>
      <c r="D6518">
        <v>0</v>
      </c>
      <c r="E6518">
        <v>0</v>
      </c>
      <c r="F6518">
        <v>26.7</v>
      </c>
      <c r="G6518">
        <v>6.2</v>
      </c>
      <c r="H6518">
        <v>0</v>
      </c>
      <c r="I6518">
        <v>26.7</v>
      </c>
      <c r="J6518">
        <v>0</v>
      </c>
      <c r="K6518">
        <v>0</v>
      </c>
    </row>
    <row r="6519" spans="1:11" x14ac:dyDescent="0.3">
      <c r="A6519">
        <v>9</v>
      </c>
      <c r="B6519">
        <v>28</v>
      </c>
      <c r="C6519">
        <v>20</v>
      </c>
      <c r="D6519">
        <v>0</v>
      </c>
      <c r="E6519">
        <v>0</v>
      </c>
      <c r="F6519">
        <v>22.8</v>
      </c>
      <c r="G6519">
        <v>3.1</v>
      </c>
      <c r="H6519">
        <v>0</v>
      </c>
      <c r="I6519">
        <v>22.8</v>
      </c>
      <c r="J6519">
        <v>0</v>
      </c>
      <c r="K6519">
        <v>0</v>
      </c>
    </row>
    <row r="6520" spans="1:11" x14ac:dyDescent="0.3">
      <c r="A6520">
        <v>9</v>
      </c>
      <c r="B6520">
        <v>28</v>
      </c>
      <c r="C6520">
        <v>21</v>
      </c>
      <c r="D6520">
        <v>0</v>
      </c>
      <c r="E6520">
        <v>0</v>
      </c>
      <c r="F6520">
        <v>22.2</v>
      </c>
      <c r="G6520">
        <v>1.5</v>
      </c>
      <c r="H6520">
        <v>0</v>
      </c>
      <c r="I6520">
        <v>22.2</v>
      </c>
      <c r="J6520">
        <v>0</v>
      </c>
      <c r="K6520">
        <v>0</v>
      </c>
    </row>
    <row r="6521" spans="1:11" x14ac:dyDescent="0.3">
      <c r="A6521">
        <v>9</v>
      </c>
      <c r="B6521">
        <v>28</v>
      </c>
      <c r="C6521">
        <v>22</v>
      </c>
      <c r="D6521">
        <v>0</v>
      </c>
      <c r="E6521">
        <v>0</v>
      </c>
      <c r="F6521">
        <v>20</v>
      </c>
      <c r="G6521">
        <v>1.5</v>
      </c>
      <c r="H6521">
        <v>0</v>
      </c>
      <c r="I6521">
        <v>20</v>
      </c>
      <c r="J6521">
        <v>0</v>
      </c>
      <c r="K6521">
        <v>0</v>
      </c>
    </row>
    <row r="6522" spans="1:11" x14ac:dyDescent="0.3">
      <c r="A6522">
        <v>9</v>
      </c>
      <c r="B6522">
        <v>28</v>
      </c>
      <c r="C6522">
        <v>23</v>
      </c>
      <c r="D6522">
        <v>0</v>
      </c>
      <c r="E6522">
        <v>0</v>
      </c>
      <c r="F6522">
        <v>20</v>
      </c>
      <c r="G6522">
        <v>1</v>
      </c>
      <c r="H6522">
        <v>0</v>
      </c>
      <c r="I6522">
        <v>20</v>
      </c>
      <c r="J6522">
        <v>0</v>
      </c>
      <c r="K6522">
        <v>0</v>
      </c>
    </row>
    <row r="6523" spans="1:11" x14ac:dyDescent="0.3">
      <c r="A6523">
        <v>9</v>
      </c>
      <c r="B6523">
        <v>29</v>
      </c>
      <c r="C6523">
        <v>0</v>
      </c>
      <c r="D6523">
        <v>0</v>
      </c>
      <c r="E6523">
        <v>0</v>
      </c>
      <c r="F6523">
        <v>18.899999999999999</v>
      </c>
      <c r="G6523">
        <v>1.5</v>
      </c>
      <c r="H6523">
        <v>0</v>
      </c>
      <c r="I6523">
        <v>18.899999999999999</v>
      </c>
      <c r="J6523">
        <v>0</v>
      </c>
      <c r="K6523">
        <v>0</v>
      </c>
    </row>
    <row r="6524" spans="1:11" x14ac:dyDescent="0.3">
      <c r="A6524">
        <v>9</v>
      </c>
      <c r="B6524">
        <v>29</v>
      </c>
      <c r="C6524">
        <v>1</v>
      </c>
      <c r="D6524">
        <v>0</v>
      </c>
      <c r="E6524">
        <v>0</v>
      </c>
      <c r="F6524">
        <v>17.8</v>
      </c>
      <c r="G6524">
        <v>0</v>
      </c>
      <c r="H6524">
        <v>0</v>
      </c>
      <c r="I6524">
        <v>17.8</v>
      </c>
      <c r="J6524">
        <v>0</v>
      </c>
      <c r="K6524">
        <v>0</v>
      </c>
    </row>
    <row r="6525" spans="1:11" x14ac:dyDescent="0.3">
      <c r="A6525">
        <v>9</v>
      </c>
      <c r="B6525">
        <v>29</v>
      </c>
      <c r="C6525">
        <v>2</v>
      </c>
      <c r="D6525">
        <v>0</v>
      </c>
      <c r="E6525">
        <v>0</v>
      </c>
      <c r="F6525">
        <v>17.2</v>
      </c>
      <c r="G6525">
        <v>0</v>
      </c>
      <c r="H6525">
        <v>0</v>
      </c>
      <c r="I6525">
        <v>17.2</v>
      </c>
      <c r="J6525">
        <v>0</v>
      </c>
      <c r="K6525">
        <v>0</v>
      </c>
    </row>
    <row r="6526" spans="1:11" x14ac:dyDescent="0.3">
      <c r="A6526">
        <v>9</v>
      </c>
      <c r="B6526">
        <v>29</v>
      </c>
      <c r="C6526">
        <v>3</v>
      </c>
      <c r="D6526">
        <v>0</v>
      </c>
      <c r="E6526">
        <v>0</v>
      </c>
      <c r="F6526">
        <v>16.7</v>
      </c>
      <c r="G6526">
        <v>1</v>
      </c>
      <c r="H6526">
        <v>0</v>
      </c>
      <c r="I6526">
        <v>16.7</v>
      </c>
      <c r="J6526">
        <v>0</v>
      </c>
      <c r="K6526">
        <v>0</v>
      </c>
    </row>
    <row r="6527" spans="1:11" x14ac:dyDescent="0.3">
      <c r="A6527">
        <v>9</v>
      </c>
      <c r="B6527">
        <v>29</v>
      </c>
      <c r="C6527">
        <v>4</v>
      </c>
      <c r="D6527">
        <v>0</v>
      </c>
      <c r="E6527">
        <v>0</v>
      </c>
      <c r="F6527">
        <v>17.2</v>
      </c>
      <c r="G6527">
        <v>1</v>
      </c>
      <c r="H6527">
        <v>0</v>
      </c>
      <c r="I6527">
        <v>17.2</v>
      </c>
      <c r="J6527">
        <v>0</v>
      </c>
      <c r="K6527">
        <v>0</v>
      </c>
    </row>
    <row r="6528" spans="1:11" x14ac:dyDescent="0.3">
      <c r="A6528">
        <v>9</v>
      </c>
      <c r="B6528">
        <v>29</v>
      </c>
      <c r="C6528">
        <v>5</v>
      </c>
      <c r="D6528">
        <v>0</v>
      </c>
      <c r="E6528">
        <v>0</v>
      </c>
      <c r="F6528">
        <v>16.7</v>
      </c>
      <c r="G6528">
        <v>1</v>
      </c>
      <c r="H6528">
        <v>0</v>
      </c>
      <c r="I6528">
        <v>16.7</v>
      </c>
      <c r="J6528">
        <v>0</v>
      </c>
      <c r="K6528">
        <v>0</v>
      </c>
    </row>
    <row r="6529" spans="1:11" x14ac:dyDescent="0.3">
      <c r="A6529">
        <v>9</v>
      </c>
      <c r="B6529">
        <v>29</v>
      </c>
      <c r="C6529">
        <v>6</v>
      </c>
      <c r="D6529">
        <v>87</v>
      </c>
      <c r="E6529">
        <v>32</v>
      </c>
      <c r="F6529">
        <v>18.3</v>
      </c>
      <c r="G6529">
        <v>0</v>
      </c>
      <c r="H6529">
        <v>45.503999999999998</v>
      </c>
      <c r="I6529">
        <v>17.582999999999998</v>
      </c>
      <c r="J6529">
        <v>35.808999999999997</v>
      </c>
      <c r="K6529">
        <v>29.577999999999999</v>
      </c>
    </row>
    <row r="6530" spans="1:11" x14ac:dyDescent="0.3">
      <c r="A6530">
        <v>9</v>
      </c>
      <c r="B6530">
        <v>29</v>
      </c>
      <c r="C6530">
        <v>7</v>
      </c>
      <c r="D6530">
        <v>428</v>
      </c>
      <c r="E6530">
        <v>77</v>
      </c>
      <c r="F6530">
        <v>22.2</v>
      </c>
      <c r="G6530">
        <v>0</v>
      </c>
      <c r="H6530">
        <v>237.971</v>
      </c>
      <c r="I6530">
        <v>30.898</v>
      </c>
      <c r="J6530">
        <v>186.81800000000001</v>
      </c>
      <c r="K6530">
        <v>177.297</v>
      </c>
    </row>
    <row r="6531" spans="1:11" x14ac:dyDescent="0.3">
      <c r="A6531">
        <v>9</v>
      </c>
      <c r="B6531">
        <v>29</v>
      </c>
      <c r="C6531">
        <v>8</v>
      </c>
      <c r="D6531">
        <v>615</v>
      </c>
      <c r="E6531">
        <v>113</v>
      </c>
      <c r="F6531">
        <v>22.8</v>
      </c>
      <c r="G6531">
        <v>1.5</v>
      </c>
      <c r="H6531">
        <v>482.97500000000002</v>
      </c>
      <c r="I6531">
        <v>37.637</v>
      </c>
      <c r="J6531">
        <v>389.62900000000002</v>
      </c>
      <c r="K6531">
        <v>374.46899999999999</v>
      </c>
    </row>
    <row r="6532" spans="1:11" x14ac:dyDescent="0.3">
      <c r="A6532">
        <v>9</v>
      </c>
      <c r="B6532">
        <v>29</v>
      </c>
      <c r="C6532">
        <v>9</v>
      </c>
      <c r="D6532">
        <v>712</v>
      </c>
      <c r="E6532">
        <v>140</v>
      </c>
      <c r="F6532">
        <v>25</v>
      </c>
      <c r="G6532">
        <v>2.1</v>
      </c>
      <c r="H6532">
        <v>697.90899999999999</v>
      </c>
      <c r="I6532">
        <v>45.66</v>
      </c>
      <c r="J6532">
        <v>554.149</v>
      </c>
      <c r="K6532">
        <v>533.38400000000001</v>
      </c>
    </row>
    <row r="6533" spans="1:11" x14ac:dyDescent="0.3">
      <c r="A6533">
        <v>9</v>
      </c>
      <c r="B6533">
        <v>29</v>
      </c>
      <c r="C6533">
        <v>10</v>
      </c>
      <c r="D6533">
        <v>763</v>
      </c>
      <c r="E6533">
        <v>157</v>
      </c>
      <c r="F6533">
        <v>29.4</v>
      </c>
      <c r="G6533">
        <v>1.5</v>
      </c>
      <c r="H6533">
        <v>853.46699999999998</v>
      </c>
      <c r="I6533">
        <v>57.222999999999999</v>
      </c>
      <c r="J6533">
        <v>650.42200000000003</v>
      </c>
      <c r="K6533">
        <v>625.94899999999996</v>
      </c>
    </row>
    <row r="6534" spans="1:11" x14ac:dyDescent="0.3">
      <c r="A6534">
        <v>9</v>
      </c>
      <c r="B6534">
        <v>29</v>
      </c>
      <c r="C6534">
        <v>11</v>
      </c>
      <c r="D6534">
        <v>786</v>
      </c>
      <c r="E6534">
        <v>165</v>
      </c>
      <c r="F6534">
        <v>31.7</v>
      </c>
      <c r="G6534">
        <v>3.1</v>
      </c>
      <c r="H6534">
        <v>935.05200000000002</v>
      </c>
      <c r="I6534">
        <v>57.045999999999999</v>
      </c>
      <c r="J6534">
        <v>713.67700000000002</v>
      </c>
      <c r="K6534">
        <v>686.596</v>
      </c>
    </row>
    <row r="6535" spans="1:11" x14ac:dyDescent="0.3">
      <c r="A6535">
        <v>9</v>
      </c>
      <c r="B6535">
        <v>29</v>
      </c>
      <c r="C6535">
        <v>12</v>
      </c>
      <c r="D6535">
        <v>786</v>
      </c>
      <c r="E6535">
        <v>165</v>
      </c>
      <c r="F6535">
        <v>31.1</v>
      </c>
      <c r="G6535">
        <v>9.3000000000000007</v>
      </c>
      <c r="H6535">
        <v>934.86099999999999</v>
      </c>
      <c r="I6535">
        <v>45.969000000000001</v>
      </c>
      <c r="J6535">
        <v>744.68700000000001</v>
      </c>
      <c r="K6535">
        <v>716.27700000000004</v>
      </c>
    </row>
    <row r="6536" spans="1:11" x14ac:dyDescent="0.3">
      <c r="A6536">
        <v>9</v>
      </c>
      <c r="B6536">
        <v>29</v>
      </c>
      <c r="C6536">
        <v>13</v>
      </c>
      <c r="D6536">
        <v>706</v>
      </c>
      <c r="E6536">
        <v>161</v>
      </c>
      <c r="F6536">
        <v>30</v>
      </c>
      <c r="G6536">
        <v>12.4</v>
      </c>
      <c r="H6536">
        <v>807.69399999999996</v>
      </c>
      <c r="I6536">
        <v>40.588000000000001</v>
      </c>
      <c r="J6536">
        <v>655.94299999999998</v>
      </c>
      <c r="K6536">
        <v>631.24800000000005</v>
      </c>
    </row>
    <row r="6537" spans="1:11" x14ac:dyDescent="0.3">
      <c r="A6537">
        <v>9</v>
      </c>
      <c r="B6537">
        <v>29</v>
      </c>
      <c r="C6537">
        <v>14</v>
      </c>
      <c r="D6537">
        <v>564</v>
      </c>
      <c r="E6537">
        <v>168</v>
      </c>
      <c r="F6537">
        <v>30</v>
      </c>
      <c r="G6537">
        <v>13.4</v>
      </c>
      <c r="H6537">
        <v>616.51</v>
      </c>
      <c r="I6537">
        <v>37.567</v>
      </c>
      <c r="J6537">
        <v>504.69200000000001</v>
      </c>
      <c r="K6537">
        <v>485.70800000000003</v>
      </c>
    </row>
    <row r="6538" spans="1:11" x14ac:dyDescent="0.3">
      <c r="A6538">
        <v>9</v>
      </c>
      <c r="B6538">
        <v>29</v>
      </c>
      <c r="C6538">
        <v>15</v>
      </c>
      <c r="D6538">
        <v>569</v>
      </c>
      <c r="E6538">
        <v>120</v>
      </c>
      <c r="F6538">
        <v>27.8</v>
      </c>
      <c r="G6538">
        <v>11.8</v>
      </c>
      <c r="H6538">
        <v>463.22</v>
      </c>
      <c r="I6538">
        <v>33.801000000000002</v>
      </c>
      <c r="J6538">
        <v>379.13600000000002</v>
      </c>
      <c r="K6538">
        <v>364.30200000000002</v>
      </c>
    </row>
    <row r="6539" spans="1:11" x14ac:dyDescent="0.3">
      <c r="A6539">
        <v>9</v>
      </c>
      <c r="B6539">
        <v>29</v>
      </c>
      <c r="C6539">
        <v>16</v>
      </c>
      <c r="D6539">
        <v>381</v>
      </c>
      <c r="E6539">
        <v>79</v>
      </c>
      <c r="F6539">
        <v>25.6</v>
      </c>
      <c r="G6539">
        <v>10.8</v>
      </c>
      <c r="H6539">
        <v>222.773</v>
      </c>
      <c r="I6539">
        <v>28.367000000000001</v>
      </c>
      <c r="J6539">
        <v>177.01900000000001</v>
      </c>
      <c r="K6539">
        <v>167.73599999999999</v>
      </c>
    </row>
    <row r="6540" spans="1:11" x14ac:dyDescent="0.3">
      <c r="A6540">
        <v>9</v>
      </c>
      <c r="B6540">
        <v>29</v>
      </c>
      <c r="C6540">
        <v>17</v>
      </c>
      <c r="D6540">
        <v>35</v>
      </c>
      <c r="E6540">
        <v>31</v>
      </c>
      <c r="F6540">
        <v>23.9</v>
      </c>
      <c r="G6540">
        <v>7.7</v>
      </c>
      <c r="H6540">
        <v>36.311999999999998</v>
      </c>
      <c r="I6540">
        <v>23.779</v>
      </c>
      <c r="J6540">
        <v>29.655999999999999</v>
      </c>
      <c r="K6540">
        <v>23.542000000000002</v>
      </c>
    </row>
    <row r="6541" spans="1:11" x14ac:dyDescent="0.3">
      <c r="A6541">
        <v>9</v>
      </c>
      <c r="B6541">
        <v>29</v>
      </c>
      <c r="C6541">
        <v>18</v>
      </c>
      <c r="D6541">
        <v>0</v>
      </c>
      <c r="E6541">
        <v>0</v>
      </c>
      <c r="F6541">
        <v>22.8</v>
      </c>
      <c r="G6541">
        <v>5.2</v>
      </c>
      <c r="H6541">
        <v>0</v>
      </c>
      <c r="I6541">
        <v>22.8</v>
      </c>
      <c r="J6541">
        <v>0</v>
      </c>
      <c r="K6541">
        <v>0</v>
      </c>
    </row>
    <row r="6542" spans="1:11" x14ac:dyDescent="0.3">
      <c r="A6542">
        <v>9</v>
      </c>
      <c r="B6542">
        <v>29</v>
      </c>
      <c r="C6542">
        <v>19</v>
      </c>
      <c r="D6542">
        <v>0</v>
      </c>
      <c r="E6542">
        <v>0</v>
      </c>
      <c r="F6542">
        <v>21.7</v>
      </c>
      <c r="G6542">
        <v>2.6</v>
      </c>
      <c r="H6542">
        <v>0</v>
      </c>
      <c r="I6542">
        <v>21.7</v>
      </c>
      <c r="J6542">
        <v>0</v>
      </c>
      <c r="K6542">
        <v>0</v>
      </c>
    </row>
    <row r="6543" spans="1:11" x14ac:dyDescent="0.3">
      <c r="A6543">
        <v>9</v>
      </c>
      <c r="B6543">
        <v>29</v>
      </c>
      <c r="C6543">
        <v>20</v>
      </c>
      <c r="D6543">
        <v>0</v>
      </c>
      <c r="E6543">
        <v>0</v>
      </c>
      <c r="F6543">
        <v>20</v>
      </c>
      <c r="G6543">
        <v>4.5999999999999996</v>
      </c>
      <c r="H6543">
        <v>0</v>
      </c>
      <c r="I6543">
        <v>20</v>
      </c>
      <c r="J6543">
        <v>0</v>
      </c>
      <c r="K6543">
        <v>0</v>
      </c>
    </row>
    <row r="6544" spans="1:11" x14ac:dyDescent="0.3">
      <c r="A6544">
        <v>9</v>
      </c>
      <c r="B6544">
        <v>29</v>
      </c>
      <c r="C6544">
        <v>21</v>
      </c>
      <c r="D6544">
        <v>0</v>
      </c>
      <c r="E6544">
        <v>0</v>
      </c>
      <c r="F6544">
        <v>20</v>
      </c>
      <c r="G6544">
        <v>4.0999999999999996</v>
      </c>
      <c r="H6544">
        <v>0</v>
      </c>
      <c r="I6544">
        <v>20</v>
      </c>
      <c r="J6544">
        <v>0</v>
      </c>
      <c r="K6544">
        <v>0</v>
      </c>
    </row>
    <row r="6545" spans="1:11" x14ac:dyDescent="0.3">
      <c r="A6545">
        <v>9</v>
      </c>
      <c r="B6545">
        <v>29</v>
      </c>
      <c r="C6545">
        <v>22</v>
      </c>
      <c r="D6545">
        <v>0</v>
      </c>
      <c r="E6545">
        <v>0</v>
      </c>
      <c r="F6545">
        <v>20</v>
      </c>
      <c r="G6545">
        <v>2.6</v>
      </c>
      <c r="H6545">
        <v>0</v>
      </c>
      <c r="I6545">
        <v>20</v>
      </c>
      <c r="J6545">
        <v>0</v>
      </c>
      <c r="K6545">
        <v>0</v>
      </c>
    </row>
    <row r="6546" spans="1:11" x14ac:dyDescent="0.3">
      <c r="A6546">
        <v>9</v>
      </c>
      <c r="B6546">
        <v>29</v>
      </c>
      <c r="C6546">
        <v>23</v>
      </c>
      <c r="D6546">
        <v>0</v>
      </c>
      <c r="E6546">
        <v>0</v>
      </c>
      <c r="F6546">
        <v>18.899999999999999</v>
      </c>
      <c r="G6546">
        <v>3.1</v>
      </c>
      <c r="H6546">
        <v>0</v>
      </c>
      <c r="I6546">
        <v>18.899999999999999</v>
      </c>
      <c r="J6546">
        <v>0</v>
      </c>
      <c r="K6546">
        <v>0</v>
      </c>
    </row>
    <row r="6547" spans="1:11" x14ac:dyDescent="0.3">
      <c r="A6547">
        <v>9</v>
      </c>
      <c r="B6547">
        <v>30</v>
      </c>
      <c r="C6547">
        <v>0</v>
      </c>
      <c r="D6547">
        <v>0</v>
      </c>
      <c r="E6547">
        <v>0</v>
      </c>
      <c r="F6547">
        <v>18.899999999999999</v>
      </c>
      <c r="G6547">
        <v>4.5999999999999996</v>
      </c>
      <c r="H6547">
        <v>0</v>
      </c>
      <c r="I6547">
        <v>18.899999999999999</v>
      </c>
      <c r="J6547">
        <v>0</v>
      </c>
      <c r="K6547">
        <v>0</v>
      </c>
    </row>
    <row r="6548" spans="1:11" x14ac:dyDescent="0.3">
      <c r="A6548">
        <v>9</v>
      </c>
      <c r="B6548">
        <v>30</v>
      </c>
      <c r="C6548">
        <v>1</v>
      </c>
      <c r="D6548">
        <v>0</v>
      </c>
      <c r="E6548">
        <v>0</v>
      </c>
      <c r="F6548">
        <v>18.3</v>
      </c>
      <c r="G6548">
        <v>2.6</v>
      </c>
      <c r="H6548">
        <v>0</v>
      </c>
      <c r="I6548">
        <v>18.3</v>
      </c>
      <c r="J6548">
        <v>0</v>
      </c>
      <c r="K6548">
        <v>0</v>
      </c>
    </row>
    <row r="6549" spans="1:11" x14ac:dyDescent="0.3">
      <c r="A6549">
        <v>9</v>
      </c>
      <c r="B6549">
        <v>30</v>
      </c>
      <c r="C6549">
        <v>2</v>
      </c>
      <c r="D6549">
        <v>0</v>
      </c>
      <c r="E6549">
        <v>0</v>
      </c>
      <c r="F6549">
        <v>17.8</v>
      </c>
      <c r="G6549">
        <v>2.6</v>
      </c>
      <c r="H6549">
        <v>0</v>
      </c>
      <c r="I6549">
        <v>17.8</v>
      </c>
      <c r="J6549">
        <v>0</v>
      </c>
      <c r="K6549">
        <v>0</v>
      </c>
    </row>
    <row r="6550" spans="1:11" x14ac:dyDescent="0.3">
      <c r="A6550">
        <v>9</v>
      </c>
      <c r="B6550">
        <v>30</v>
      </c>
      <c r="C6550">
        <v>3</v>
      </c>
      <c r="D6550">
        <v>0</v>
      </c>
      <c r="E6550">
        <v>0</v>
      </c>
      <c r="F6550">
        <v>16.7</v>
      </c>
      <c r="G6550">
        <v>4.5999999999999996</v>
      </c>
      <c r="H6550">
        <v>0</v>
      </c>
      <c r="I6550">
        <v>16.7</v>
      </c>
      <c r="J6550">
        <v>0</v>
      </c>
      <c r="K6550">
        <v>0</v>
      </c>
    </row>
    <row r="6551" spans="1:11" x14ac:dyDescent="0.3">
      <c r="A6551">
        <v>9</v>
      </c>
      <c r="B6551">
        <v>30</v>
      </c>
      <c r="C6551">
        <v>4</v>
      </c>
      <c r="D6551">
        <v>0</v>
      </c>
      <c r="E6551">
        <v>0</v>
      </c>
      <c r="F6551">
        <v>16.100000000000001</v>
      </c>
      <c r="G6551">
        <v>0</v>
      </c>
      <c r="H6551">
        <v>0</v>
      </c>
      <c r="I6551">
        <v>16.100000000000001</v>
      </c>
      <c r="J6551">
        <v>0</v>
      </c>
      <c r="K6551">
        <v>0</v>
      </c>
    </row>
    <row r="6552" spans="1:11" x14ac:dyDescent="0.3">
      <c r="A6552">
        <v>9</v>
      </c>
      <c r="B6552">
        <v>30</v>
      </c>
      <c r="C6552">
        <v>5</v>
      </c>
      <c r="D6552">
        <v>0</v>
      </c>
      <c r="E6552">
        <v>0</v>
      </c>
      <c r="F6552">
        <v>16.100000000000001</v>
      </c>
      <c r="G6552">
        <v>1</v>
      </c>
      <c r="H6552">
        <v>0</v>
      </c>
      <c r="I6552">
        <v>16.100000000000001</v>
      </c>
      <c r="J6552">
        <v>0</v>
      </c>
      <c r="K6552">
        <v>0</v>
      </c>
    </row>
    <row r="6553" spans="1:11" x14ac:dyDescent="0.3">
      <c r="A6553">
        <v>9</v>
      </c>
      <c r="B6553">
        <v>30</v>
      </c>
      <c r="C6553">
        <v>6</v>
      </c>
      <c r="D6553">
        <v>243</v>
      </c>
      <c r="E6553">
        <v>24</v>
      </c>
      <c r="F6553">
        <v>17.2</v>
      </c>
      <c r="G6553">
        <v>3.1</v>
      </c>
      <c r="H6553">
        <v>60.619</v>
      </c>
      <c r="I6553">
        <v>17.067</v>
      </c>
      <c r="J6553">
        <v>41.42</v>
      </c>
      <c r="K6553">
        <v>35.08</v>
      </c>
    </row>
    <row r="6554" spans="1:11" x14ac:dyDescent="0.3">
      <c r="A6554">
        <v>9</v>
      </c>
      <c r="B6554">
        <v>30</v>
      </c>
      <c r="C6554">
        <v>7</v>
      </c>
      <c r="D6554">
        <v>621</v>
      </c>
      <c r="E6554">
        <v>46</v>
      </c>
      <c r="F6554">
        <v>18.899999999999999</v>
      </c>
      <c r="G6554">
        <v>2.6</v>
      </c>
      <c r="H6554">
        <v>274.91300000000001</v>
      </c>
      <c r="I6554">
        <v>25.106000000000002</v>
      </c>
      <c r="J6554">
        <v>216.114</v>
      </c>
      <c r="K6554">
        <v>205.86500000000001</v>
      </c>
    </row>
    <row r="6555" spans="1:11" x14ac:dyDescent="0.3">
      <c r="A6555">
        <v>9</v>
      </c>
      <c r="B6555">
        <v>30</v>
      </c>
      <c r="C6555">
        <v>8</v>
      </c>
      <c r="D6555">
        <v>772</v>
      </c>
      <c r="E6555">
        <v>65</v>
      </c>
      <c r="F6555">
        <v>19.399999999999999</v>
      </c>
      <c r="G6555">
        <v>2.6</v>
      </c>
      <c r="H6555">
        <v>518.42200000000003</v>
      </c>
      <c r="I6555">
        <v>33.295000000000002</v>
      </c>
      <c r="J6555">
        <v>423.45699999999999</v>
      </c>
      <c r="K6555">
        <v>407.22</v>
      </c>
    </row>
    <row r="6556" spans="1:11" x14ac:dyDescent="0.3">
      <c r="A6556">
        <v>9</v>
      </c>
      <c r="B6556">
        <v>30</v>
      </c>
      <c r="C6556">
        <v>9</v>
      </c>
      <c r="D6556">
        <v>845</v>
      </c>
      <c r="E6556">
        <v>79</v>
      </c>
      <c r="F6556">
        <v>21.1</v>
      </c>
      <c r="G6556">
        <v>2.6</v>
      </c>
      <c r="H6556">
        <v>722.58299999999997</v>
      </c>
      <c r="I6556">
        <v>41.423999999999999</v>
      </c>
      <c r="J6556">
        <v>582.46400000000006</v>
      </c>
      <c r="K6556">
        <v>560.64099999999996</v>
      </c>
    </row>
    <row r="6557" spans="1:11" x14ac:dyDescent="0.3">
      <c r="A6557">
        <v>9</v>
      </c>
      <c r="B6557">
        <v>30</v>
      </c>
      <c r="C6557">
        <v>10</v>
      </c>
      <c r="D6557">
        <v>888</v>
      </c>
      <c r="E6557">
        <v>88</v>
      </c>
      <c r="F6557">
        <v>22.2</v>
      </c>
      <c r="G6557">
        <v>3.6</v>
      </c>
      <c r="H6557">
        <v>875.38800000000003</v>
      </c>
      <c r="I6557">
        <v>44.892000000000003</v>
      </c>
      <c r="J6557">
        <v>699.447</v>
      </c>
      <c r="K6557">
        <v>672.96400000000006</v>
      </c>
    </row>
    <row r="6558" spans="1:11" x14ac:dyDescent="0.3">
      <c r="A6558">
        <v>9</v>
      </c>
      <c r="B6558">
        <v>30</v>
      </c>
      <c r="C6558">
        <v>11</v>
      </c>
      <c r="D6558">
        <v>907</v>
      </c>
      <c r="E6558">
        <v>93</v>
      </c>
      <c r="F6558">
        <v>23.3</v>
      </c>
      <c r="G6558">
        <v>5.2</v>
      </c>
      <c r="H6558">
        <v>955.70299999999997</v>
      </c>
      <c r="I6558">
        <v>44.749000000000002</v>
      </c>
      <c r="J6558">
        <v>764.745</v>
      </c>
      <c r="K6558">
        <v>735.45899999999995</v>
      </c>
    </row>
    <row r="6559" spans="1:11" x14ac:dyDescent="0.3">
      <c r="A6559">
        <v>9</v>
      </c>
      <c r="B6559">
        <v>30</v>
      </c>
      <c r="C6559">
        <v>12</v>
      </c>
      <c r="D6559">
        <v>909</v>
      </c>
      <c r="E6559">
        <v>93</v>
      </c>
      <c r="F6559">
        <v>23.9</v>
      </c>
      <c r="G6559">
        <v>6.2</v>
      </c>
      <c r="H6559">
        <v>957.024</v>
      </c>
      <c r="I6559">
        <v>43.417000000000002</v>
      </c>
      <c r="J6559">
        <v>769.63300000000004</v>
      </c>
      <c r="K6559">
        <v>740.13099999999997</v>
      </c>
    </row>
    <row r="6560" spans="1:11" x14ac:dyDescent="0.3">
      <c r="A6560">
        <v>9</v>
      </c>
      <c r="B6560">
        <v>30</v>
      </c>
      <c r="C6560">
        <v>13</v>
      </c>
      <c r="D6560">
        <v>889</v>
      </c>
      <c r="E6560">
        <v>88</v>
      </c>
      <c r="F6560">
        <v>22.8</v>
      </c>
      <c r="G6560">
        <v>6.2</v>
      </c>
      <c r="H6560">
        <v>874.68600000000004</v>
      </c>
      <c r="I6560">
        <v>40.686</v>
      </c>
      <c r="J6560">
        <v>709.91700000000003</v>
      </c>
      <c r="K6560">
        <v>682.995</v>
      </c>
    </row>
    <row r="6561" spans="1:11" x14ac:dyDescent="0.3">
      <c r="A6561">
        <v>9</v>
      </c>
      <c r="B6561">
        <v>30</v>
      </c>
      <c r="C6561">
        <v>14</v>
      </c>
      <c r="D6561">
        <v>856</v>
      </c>
      <c r="E6561">
        <v>79</v>
      </c>
      <c r="F6561">
        <v>22.8</v>
      </c>
      <c r="G6561">
        <v>6.2</v>
      </c>
      <c r="H6561">
        <v>728.36</v>
      </c>
      <c r="I6561">
        <v>37.651000000000003</v>
      </c>
      <c r="J6561">
        <v>595.255</v>
      </c>
      <c r="K6561">
        <v>572.94500000000005</v>
      </c>
    </row>
    <row r="6562" spans="1:11" x14ac:dyDescent="0.3">
      <c r="A6562">
        <v>9</v>
      </c>
      <c r="B6562">
        <v>30</v>
      </c>
      <c r="C6562">
        <v>15</v>
      </c>
      <c r="D6562">
        <v>781</v>
      </c>
      <c r="E6562">
        <v>64</v>
      </c>
      <c r="F6562">
        <v>20.6</v>
      </c>
      <c r="G6562">
        <v>7.7</v>
      </c>
      <c r="H6562">
        <v>519.5</v>
      </c>
      <c r="I6562">
        <v>29.629000000000001</v>
      </c>
      <c r="J6562">
        <v>429.65800000000002</v>
      </c>
      <c r="K6562">
        <v>413.21899999999999</v>
      </c>
    </row>
    <row r="6563" spans="1:11" x14ac:dyDescent="0.3">
      <c r="A6563">
        <v>9</v>
      </c>
      <c r="B6563">
        <v>30</v>
      </c>
      <c r="C6563">
        <v>16</v>
      </c>
      <c r="D6563">
        <v>631</v>
      </c>
      <c r="E6563">
        <v>46</v>
      </c>
      <c r="F6563">
        <v>18.3</v>
      </c>
      <c r="G6563">
        <v>7.2</v>
      </c>
      <c r="H6563">
        <v>275.67</v>
      </c>
      <c r="I6563">
        <v>22.93</v>
      </c>
      <c r="J6563">
        <v>217.76900000000001</v>
      </c>
      <c r="K6563">
        <v>207.47900000000001</v>
      </c>
    </row>
    <row r="6564" spans="1:11" x14ac:dyDescent="0.3">
      <c r="A6564">
        <v>9</v>
      </c>
      <c r="B6564">
        <v>30</v>
      </c>
      <c r="C6564">
        <v>17</v>
      </c>
      <c r="D6564">
        <v>248</v>
      </c>
      <c r="E6564">
        <v>23</v>
      </c>
      <c r="F6564">
        <v>16.7</v>
      </c>
      <c r="G6564">
        <v>7.2</v>
      </c>
      <c r="H6564">
        <v>59.572000000000003</v>
      </c>
      <c r="I6564">
        <v>16.971</v>
      </c>
      <c r="J6564">
        <v>40.305999999999997</v>
      </c>
      <c r="K6564">
        <v>33.988</v>
      </c>
    </row>
    <row r="6565" spans="1:11" x14ac:dyDescent="0.3">
      <c r="A6565">
        <v>9</v>
      </c>
      <c r="B6565">
        <v>30</v>
      </c>
      <c r="C6565">
        <v>18</v>
      </c>
      <c r="D6565">
        <v>0</v>
      </c>
      <c r="E6565">
        <v>0</v>
      </c>
      <c r="F6565">
        <v>15.9</v>
      </c>
      <c r="G6565">
        <v>5.6</v>
      </c>
      <c r="H6565">
        <v>0</v>
      </c>
      <c r="I6565">
        <v>15.9</v>
      </c>
      <c r="J6565">
        <v>0</v>
      </c>
      <c r="K6565">
        <v>0</v>
      </c>
    </row>
    <row r="6566" spans="1:11" x14ac:dyDescent="0.3">
      <c r="A6566">
        <v>9</v>
      </c>
      <c r="B6566">
        <v>30</v>
      </c>
      <c r="C6566">
        <v>19</v>
      </c>
      <c r="D6566">
        <v>0</v>
      </c>
      <c r="E6566">
        <v>0</v>
      </c>
      <c r="F6566">
        <v>15.3</v>
      </c>
      <c r="G6566">
        <v>3.9</v>
      </c>
      <c r="H6566">
        <v>0</v>
      </c>
      <c r="I6566">
        <v>15.3</v>
      </c>
      <c r="J6566">
        <v>0</v>
      </c>
      <c r="K6566">
        <v>0</v>
      </c>
    </row>
    <row r="6567" spans="1:11" x14ac:dyDescent="0.3">
      <c r="A6567">
        <v>9</v>
      </c>
      <c r="B6567">
        <v>30</v>
      </c>
      <c r="C6567">
        <v>20</v>
      </c>
      <c r="D6567">
        <v>0</v>
      </c>
      <c r="E6567">
        <v>0</v>
      </c>
      <c r="F6567">
        <v>15.4</v>
      </c>
      <c r="G6567">
        <v>3.3</v>
      </c>
      <c r="H6567">
        <v>0</v>
      </c>
      <c r="I6567">
        <v>15.4</v>
      </c>
      <c r="J6567">
        <v>0</v>
      </c>
      <c r="K6567">
        <v>0</v>
      </c>
    </row>
    <row r="6568" spans="1:11" x14ac:dyDescent="0.3">
      <c r="A6568">
        <v>9</v>
      </c>
      <c r="B6568">
        <v>30</v>
      </c>
      <c r="C6568">
        <v>21</v>
      </c>
      <c r="D6568">
        <v>0</v>
      </c>
      <c r="E6568">
        <v>0</v>
      </c>
      <c r="F6568">
        <v>15.2</v>
      </c>
      <c r="G6568">
        <v>2.9</v>
      </c>
      <c r="H6568">
        <v>0</v>
      </c>
      <c r="I6568">
        <v>15.2</v>
      </c>
      <c r="J6568">
        <v>0</v>
      </c>
      <c r="K6568">
        <v>0</v>
      </c>
    </row>
    <row r="6569" spans="1:11" x14ac:dyDescent="0.3">
      <c r="A6569">
        <v>9</v>
      </c>
      <c r="B6569">
        <v>30</v>
      </c>
      <c r="C6569">
        <v>22</v>
      </c>
      <c r="D6569">
        <v>0</v>
      </c>
      <c r="E6569">
        <v>0</v>
      </c>
      <c r="F6569">
        <v>14.9</v>
      </c>
      <c r="G6569">
        <v>2.8</v>
      </c>
      <c r="H6569">
        <v>0</v>
      </c>
      <c r="I6569">
        <v>14.9</v>
      </c>
      <c r="J6569">
        <v>0</v>
      </c>
      <c r="K6569">
        <v>0</v>
      </c>
    </row>
    <row r="6570" spans="1:11" x14ac:dyDescent="0.3">
      <c r="A6570">
        <v>9</v>
      </c>
      <c r="B6570">
        <v>30</v>
      </c>
      <c r="C6570">
        <v>23</v>
      </c>
      <c r="D6570">
        <v>0</v>
      </c>
      <c r="E6570">
        <v>0</v>
      </c>
      <c r="F6570">
        <v>14.7</v>
      </c>
      <c r="G6570">
        <v>2.4</v>
      </c>
      <c r="H6570">
        <v>0</v>
      </c>
      <c r="I6570">
        <v>14.7</v>
      </c>
      <c r="J6570">
        <v>0</v>
      </c>
      <c r="K6570">
        <v>0</v>
      </c>
    </row>
    <row r="6571" spans="1:11" x14ac:dyDescent="0.3">
      <c r="A6571">
        <v>10</v>
      </c>
      <c r="B6571">
        <v>1</v>
      </c>
      <c r="C6571">
        <v>0</v>
      </c>
      <c r="D6571">
        <v>0</v>
      </c>
      <c r="E6571">
        <v>0</v>
      </c>
      <c r="F6571">
        <v>14.2</v>
      </c>
      <c r="G6571">
        <v>2.2000000000000002</v>
      </c>
      <c r="H6571">
        <v>0</v>
      </c>
      <c r="I6571">
        <v>14.2</v>
      </c>
      <c r="J6571">
        <v>0</v>
      </c>
      <c r="K6571">
        <v>0</v>
      </c>
    </row>
    <row r="6572" spans="1:11" x14ac:dyDescent="0.3">
      <c r="A6572">
        <v>10</v>
      </c>
      <c r="B6572">
        <v>1</v>
      </c>
      <c r="C6572">
        <v>1</v>
      </c>
      <c r="D6572">
        <v>0</v>
      </c>
      <c r="E6572">
        <v>0</v>
      </c>
      <c r="F6572">
        <v>14</v>
      </c>
      <c r="G6572">
        <v>2.2999999999999998</v>
      </c>
      <c r="H6572">
        <v>0</v>
      </c>
      <c r="I6572">
        <v>14</v>
      </c>
      <c r="J6572">
        <v>0</v>
      </c>
      <c r="K6572">
        <v>0</v>
      </c>
    </row>
    <row r="6573" spans="1:11" x14ac:dyDescent="0.3">
      <c r="A6573">
        <v>10</v>
      </c>
      <c r="B6573">
        <v>1</v>
      </c>
      <c r="C6573">
        <v>2</v>
      </c>
      <c r="D6573">
        <v>0</v>
      </c>
      <c r="E6573">
        <v>0</v>
      </c>
      <c r="F6573">
        <v>13.7</v>
      </c>
      <c r="G6573">
        <v>2.6</v>
      </c>
      <c r="H6573">
        <v>0</v>
      </c>
      <c r="I6573">
        <v>13.7</v>
      </c>
      <c r="J6573">
        <v>0</v>
      </c>
      <c r="K6573">
        <v>0</v>
      </c>
    </row>
    <row r="6574" spans="1:11" x14ac:dyDescent="0.3">
      <c r="A6574">
        <v>10</v>
      </c>
      <c r="B6574">
        <v>1</v>
      </c>
      <c r="C6574">
        <v>3</v>
      </c>
      <c r="D6574">
        <v>0</v>
      </c>
      <c r="E6574">
        <v>0</v>
      </c>
      <c r="F6574">
        <v>13.5</v>
      </c>
      <c r="G6574">
        <v>3</v>
      </c>
      <c r="H6574">
        <v>0</v>
      </c>
      <c r="I6574">
        <v>13.5</v>
      </c>
      <c r="J6574">
        <v>0</v>
      </c>
      <c r="K6574">
        <v>0</v>
      </c>
    </row>
    <row r="6575" spans="1:11" x14ac:dyDescent="0.3">
      <c r="A6575">
        <v>10</v>
      </c>
      <c r="B6575">
        <v>1</v>
      </c>
      <c r="C6575">
        <v>4</v>
      </c>
      <c r="D6575">
        <v>0</v>
      </c>
      <c r="E6575">
        <v>0</v>
      </c>
      <c r="F6575">
        <v>13.3</v>
      </c>
      <c r="G6575">
        <v>3.2</v>
      </c>
      <c r="H6575">
        <v>0</v>
      </c>
      <c r="I6575">
        <v>13.3</v>
      </c>
      <c r="J6575">
        <v>0</v>
      </c>
      <c r="K6575">
        <v>0</v>
      </c>
    </row>
    <row r="6576" spans="1:11" x14ac:dyDescent="0.3">
      <c r="A6576">
        <v>10</v>
      </c>
      <c r="B6576">
        <v>1</v>
      </c>
      <c r="C6576">
        <v>5</v>
      </c>
      <c r="D6576">
        <v>0</v>
      </c>
      <c r="E6576">
        <v>0</v>
      </c>
      <c r="F6576">
        <v>13</v>
      </c>
      <c r="G6576">
        <v>3.4</v>
      </c>
      <c r="H6576">
        <v>0</v>
      </c>
      <c r="I6576">
        <v>13</v>
      </c>
      <c r="J6576">
        <v>0</v>
      </c>
      <c r="K6576">
        <v>0</v>
      </c>
    </row>
    <row r="6577" spans="1:11" x14ac:dyDescent="0.3">
      <c r="A6577">
        <v>10</v>
      </c>
      <c r="B6577">
        <v>1</v>
      </c>
      <c r="C6577">
        <v>6</v>
      </c>
      <c r="D6577">
        <v>23</v>
      </c>
      <c r="E6577">
        <v>27</v>
      </c>
      <c r="F6577">
        <v>12.8</v>
      </c>
      <c r="G6577">
        <v>3.6</v>
      </c>
      <c r="H6577">
        <v>29.513000000000002</v>
      </c>
      <c r="I6577">
        <v>11.834</v>
      </c>
      <c r="J6577">
        <v>25.376999999999999</v>
      </c>
      <c r="K6577">
        <v>19.344000000000001</v>
      </c>
    </row>
    <row r="6578" spans="1:11" x14ac:dyDescent="0.3">
      <c r="A6578">
        <v>10</v>
      </c>
      <c r="B6578">
        <v>1</v>
      </c>
      <c r="C6578">
        <v>7</v>
      </c>
      <c r="D6578">
        <v>74</v>
      </c>
      <c r="E6578">
        <v>81</v>
      </c>
      <c r="F6578">
        <v>13.9</v>
      </c>
      <c r="G6578">
        <v>4.3</v>
      </c>
      <c r="H6578">
        <v>109.227</v>
      </c>
      <c r="I6578">
        <v>14.914</v>
      </c>
      <c r="J6578">
        <v>94.745000000000005</v>
      </c>
      <c r="K6578">
        <v>87.322000000000003</v>
      </c>
    </row>
    <row r="6579" spans="1:11" x14ac:dyDescent="0.3">
      <c r="A6579">
        <v>10</v>
      </c>
      <c r="B6579">
        <v>1</v>
      </c>
      <c r="C6579">
        <v>8</v>
      </c>
      <c r="D6579">
        <v>129</v>
      </c>
      <c r="E6579">
        <v>210</v>
      </c>
      <c r="F6579">
        <v>15</v>
      </c>
      <c r="G6579">
        <v>5</v>
      </c>
      <c r="H6579">
        <v>293.73099999999999</v>
      </c>
      <c r="I6579">
        <v>20.337</v>
      </c>
      <c r="J6579">
        <v>255.066</v>
      </c>
      <c r="K6579">
        <v>243.80500000000001</v>
      </c>
    </row>
    <row r="6580" spans="1:11" x14ac:dyDescent="0.3">
      <c r="A6580">
        <v>10</v>
      </c>
      <c r="B6580">
        <v>1</v>
      </c>
      <c r="C6580">
        <v>9</v>
      </c>
      <c r="D6580">
        <v>158</v>
      </c>
      <c r="E6580">
        <v>289</v>
      </c>
      <c r="F6580">
        <v>16.100000000000001</v>
      </c>
      <c r="G6580">
        <v>5.7</v>
      </c>
      <c r="H6580">
        <v>423.84</v>
      </c>
      <c r="I6580">
        <v>24.166</v>
      </c>
      <c r="J6580">
        <v>364.91199999999998</v>
      </c>
      <c r="K6580">
        <v>350.51400000000001</v>
      </c>
    </row>
    <row r="6581" spans="1:11" x14ac:dyDescent="0.3">
      <c r="A6581">
        <v>10</v>
      </c>
      <c r="B6581">
        <v>1</v>
      </c>
      <c r="C6581">
        <v>10</v>
      </c>
      <c r="D6581">
        <v>327</v>
      </c>
      <c r="E6581">
        <v>268</v>
      </c>
      <c r="F6581">
        <v>16.100000000000001</v>
      </c>
      <c r="G6581">
        <v>5.9</v>
      </c>
      <c r="H6581">
        <v>577.89599999999996</v>
      </c>
      <c r="I6581">
        <v>27.411000000000001</v>
      </c>
      <c r="J6581">
        <v>492.40199999999999</v>
      </c>
      <c r="K6581">
        <v>473.84899999999999</v>
      </c>
    </row>
    <row r="6582" spans="1:11" x14ac:dyDescent="0.3">
      <c r="A6582">
        <v>10</v>
      </c>
      <c r="B6582">
        <v>1</v>
      </c>
      <c r="C6582">
        <v>11</v>
      </c>
      <c r="D6582">
        <v>318</v>
      </c>
      <c r="E6582">
        <v>288</v>
      </c>
      <c r="F6582">
        <v>16.100000000000001</v>
      </c>
      <c r="G6582">
        <v>6</v>
      </c>
      <c r="H6582">
        <v>613.83600000000001</v>
      </c>
      <c r="I6582">
        <v>28.312999999999999</v>
      </c>
      <c r="J6582">
        <v>521.64</v>
      </c>
      <c r="K6582">
        <v>502.05500000000001</v>
      </c>
    </row>
    <row r="6583" spans="1:11" x14ac:dyDescent="0.3">
      <c r="A6583">
        <v>10</v>
      </c>
      <c r="B6583">
        <v>1</v>
      </c>
      <c r="C6583">
        <v>12</v>
      </c>
      <c r="D6583">
        <v>465</v>
      </c>
      <c r="E6583">
        <v>202</v>
      </c>
      <c r="F6583">
        <v>16.100000000000001</v>
      </c>
      <c r="G6583">
        <v>6.2</v>
      </c>
      <c r="H6583">
        <v>667.53</v>
      </c>
      <c r="I6583">
        <v>29.199000000000002</v>
      </c>
      <c r="J6583">
        <v>565.43399999999997</v>
      </c>
      <c r="K6583">
        <v>544.25</v>
      </c>
    </row>
    <row r="6584" spans="1:11" x14ac:dyDescent="0.3">
      <c r="A6584">
        <v>10</v>
      </c>
      <c r="B6584">
        <v>1</v>
      </c>
      <c r="C6584">
        <v>13</v>
      </c>
      <c r="D6584">
        <v>656</v>
      </c>
      <c r="E6584">
        <v>180</v>
      </c>
      <c r="F6584">
        <v>15.9</v>
      </c>
      <c r="G6584">
        <v>6.7</v>
      </c>
      <c r="H6584">
        <v>780.88</v>
      </c>
      <c r="I6584">
        <v>30.617000000000001</v>
      </c>
      <c r="J6584">
        <v>657.54</v>
      </c>
      <c r="K6584">
        <v>632.78</v>
      </c>
    </row>
    <row r="6585" spans="1:11" x14ac:dyDescent="0.3">
      <c r="A6585">
        <v>10</v>
      </c>
      <c r="B6585">
        <v>1</v>
      </c>
      <c r="C6585">
        <v>14</v>
      </c>
      <c r="D6585">
        <v>652</v>
      </c>
      <c r="E6585">
        <v>146</v>
      </c>
      <c r="F6585">
        <v>15.8</v>
      </c>
      <c r="G6585">
        <v>7.2</v>
      </c>
      <c r="H6585">
        <v>654.50099999999998</v>
      </c>
      <c r="I6585">
        <v>27.722000000000001</v>
      </c>
      <c r="J6585">
        <v>554.73800000000006</v>
      </c>
      <c r="K6585">
        <v>533.95100000000002</v>
      </c>
    </row>
    <row r="6586" spans="1:11" x14ac:dyDescent="0.3">
      <c r="A6586">
        <v>10</v>
      </c>
      <c r="B6586">
        <v>1</v>
      </c>
      <c r="C6586">
        <v>15</v>
      </c>
      <c r="D6586">
        <v>709</v>
      </c>
      <c r="E6586">
        <v>79</v>
      </c>
      <c r="F6586">
        <v>15.6</v>
      </c>
      <c r="G6586">
        <v>7.7</v>
      </c>
      <c r="H6586">
        <v>492.49599999999998</v>
      </c>
      <c r="I6586">
        <v>23.98</v>
      </c>
      <c r="J6586">
        <v>415.70299999999997</v>
      </c>
      <c r="K6586">
        <v>399.71600000000001</v>
      </c>
    </row>
    <row r="6587" spans="1:11" x14ac:dyDescent="0.3">
      <c r="A6587">
        <v>10</v>
      </c>
      <c r="B6587">
        <v>1</v>
      </c>
      <c r="C6587">
        <v>16</v>
      </c>
      <c r="D6587">
        <v>491</v>
      </c>
      <c r="E6587">
        <v>59</v>
      </c>
      <c r="F6587">
        <v>14.7</v>
      </c>
      <c r="G6587">
        <v>8.4</v>
      </c>
      <c r="H6587">
        <v>239.18</v>
      </c>
      <c r="I6587">
        <v>18.158999999999999</v>
      </c>
      <c r="J6587">
        <v>193.732</v>
      </c>
      <c r="K6587">
        <v>184.04300000000001</v>
      </c>
    </row>
    <row r="6588" spans="1:11" x14ac:dyDescent="0.3">
      <c r="A6588">
        <v>10</v>
      </c>
      <c r="B6588">
        <v>1</v>
      </c>
      <c r="C6588">
        <v>17</v>
      </c>
      <c r="D6588">
        <v>159</v>
      </c>
      <c r="E6588">
        <v>27</v>
      </c>
      <c r="F6588">
        <v>13.7</v>
      </c>
      <c r="G6588">
        <v>9.1</v>
      </c>
      <c r="H6588">
        <v>51.405000000000001</v>
      </c>
      <c r="I6588">
        <v>13.689</v>
      </c>
      <c r="J6588">
        <v>37.945</v>
      </c>
      <c r="K6588">
        <v>31.672000000000001</v>
      </c>
    </row>
    <row r="6589" spans="1:11" x14ac:dyDescent="0.3">
      <c r="A6589">
        <v>10</v>
      </c>
      <c r="B6589">
        <v>1</v>
      </c>
      <c r="C6589">
        <v>18</v>
      </c>
      <c r="D6589">
        <v>0</v>
      </c>
      <c r="E6589">
        <v>0</v>
      </c>
      <c r="F6589">
        <v>12.8</v>
      </c>
      <c r="G6589">
        <v>9.8000000000000007</v>
      </c>
      <c r="H6589">
        <v>0</v>
      </c>
      <c r="I6589">
        <v>12.8</v>
      </c>
      <c r="J6589">
        <v>0</v>
      </c>
      <c r="K6589">
        <v>0</v>
      </c>
    </row>
    <row r="6590" spans="1:11" x14ac:dyDescent="0.3">
      <c r="A6590">
        <v>10</v>
      </c>
      <c r="B6590">
        <v>1</v>
      </c>
      <c r="C6590">
        <v>19</v>
      </c>
      <c r="D6590">
        <v>0</v>
      </c>
      <c r="E6590">
        <v>0</v>
      </c>
      <c r="F6590">
        <v>12.6</v>
      </c>
      <c r="G6590">
        <v>8.8000000000000007</v>
      </c>
      <c r="H6590">
        <v>0</v>
      </c>
      <c r="I6590">
        <v>12.6</v>
      </c>
      <c r="J6590">
        <v>0</v>
      </c>
      <c r="K6590">
        <v>0</v>
      </c>
    </row>
    <row r="6591" spans="1:11" x14ac:dyDescent="0.3">
      <c r="A6591">
        <v>10</v>
      </c>
      <c r="B6591">
        <v>1</v>
      </c>
      <c r="C6591">
        <v>20</v>
      </c>
      <c r="D6591">
        <v>0</v>
      </c>
      <c r="E6591">
        <v>0</v>
      </c>
      <c r="F6591">
        <v>12.4</v>
      </c>
      <c r="G6591">
        <v>7.7</v>
      </c>
      <c r="H6591">
        <v>0</v>
      </c>
      <c r="I6591">
        <v>12.4</v>
      </c>
      <c r="J6591">
        <v>0</v>
      </c>
      <c r="K6591">
        <v>0</v>
      </c>
    </row>
    <row r="6592" spans="1:11" x14ac:dyDescent="0.3">
      <c r="A6592">
        <v>10</v>
      </c>
      <c r="B6592">
        <v>1</v>
      </c>
      <c r="C6592">
        <v>21</v>
      </c>
      <c r="D6592">
        <v>0</v>
      </c>
      <c r="E6592">
        <v>0</v>
      </c>
      <c r="F6592">
        <v>12.2</v>
      </c>
      <c r="G6592">
        <v>6.7</v>
      </c>
      <c r="H6592">
        <v>0</v>
      </c>
      <c r="I6592">
        <v>12.2</v>
      </c>
      <c r="J6592">
        <v>0</v>
      </c>
      <c r="K6592">
        <v>0</v>
      </c>
    </row>
    <row r="6593" spans="1:11" x14ac:dyDescent="0.3">
      <c r="A6593">
        <v>10</v>
      </c>
      <c r="B6593">
        <v>1</v>
      </c>
      <c r="C6593">
        <v>22</v>
      </c>
      <c r="D6593">
        <v>0</v>
      </c>
      <c r="E6593">
        <v>0</v>
      </c>
      <c r="F6593">
        <v>12</v>
      </c>
      <c r="G6593">
        <v>6.5</v>
      </c>
      <c r="H6593">
        <v>0</v>
      </c>
      <c r="I6593">
        <v>12</v>
      </c>
      <c r="J6593">
        <v>0</v>
      </c>
      <c r="K6593">
        <v>0</v>
      </c>
    </row>
    <row r="6594" spans="1:11" x14ac:dyDescent="0.3">
      <c r="A6594">
        <v>10</v>
      </c>
      <c r="B6594">
        <v>1</v>
      </c>
      <c r="C6594">
        <v>23</v>
      </c>
      <c r="D6594">
        <v>0</v>
      </c>
      <c r="E6594">
        <v>0</v>
      </c>
      <c r="F6594">
        <v>11.9</v>
      </c>
      <c r="G6594">
        <v>6.4</v>
      </c>
      <c r="H6594">
        <v>0</v>
      </c>
      <c r="I6594">
        <v>11.9</v>
      </c>
      <c r="J6594">
        <v>0</v>
      </c>
      <c r="K6594">
        <v>0</v>
      </c>
    </row>
    <row r="6595" spans="1:11" x14ac:dyDescent="0.3">
      <c r="A6595">
        <v>10</v>
      </c>
      <c r="B6595">
        <v>2</v>
      </c>
      <c r="C6595">
        <v>0</v>
      </c>
      <c r="D6595">
        <v>0</v>
      </c>
      <c r="E6595">
        <v>0</v>
      </c>
      <c r="F6595">
        <v>11.7</v>
      </c>
      <c r="G6595">
        <v>6.2</v>
      </c>
      <c r="H6595">
        <v>0</v>
      </c>
      <c r="I6595">
        <v>11.7</v>
      </c>
      <c r="J6595">
        <v>0</v>
      </c>
      <c r="K6595">
        <v>0</v>
      </c>
    </row>
    <row r="6596" spans="1:11" x14ac:dyDescent="0.3">
      <c r="A6596">
        <v>10</v>
      </c>
      <c r="B6596">
        <v>2</v>
      </c>
      <c r="C6596">
        <v>1</v>
      </c>
      <c r="D6596">
        <v>0</v>
      </c>
      <c r="E6596">
        <v>0</v>
      </c>
      <c r="F6596">
        <v>11.7</v>
      </c>
      <c r="G6596">
        <v>6</v>
      </c>
      <c r="H6596">
        <v>0</v>
      </c>
      <c r="I6596">
        <v>11.7</v>
      </c>
      <c r="J6596">
        <v>0</v>
      </c>
      <c r="K6596">
        <v>0</v>
      </c>
    </row>
    <row r="6597" spans="1:11" x14ac:dyDescent="0.3">
      <c r="A6597">
        <v>10</v>
      </c>
      <c r="B6597">
        <v>2</v>
      </c>
      <c r="C6597">
        <v>2</v>
      </c>
      <c r="D6597">
        <v>0</v>
      </c>
      <c r="E6597">
        <v>0</v>
      </c>
      <c r="F6597">
        <v>11.7</v>
      </c>
      <c r="G6597">
        <v>5.9</v>
      </c>
      <c r="H6597">
        <v>0</v>
      </c>
      <c r="I6597">
        <v>11.7</v>
      </c>
      <c r="J6597">
        <v>0</v>
      </c>
      <c r="K6597">
        <v>0</v>
      </c>
    </row>
    <row r="6598" spans="1:11" x14ac:dyDescent="0.3">
      <c r="A6598">
        <v>10</v>
      </c>
      <c r="B6598">
        <v>2</v>
      </c>
      <c r="C6598">
        <v>3</v>
      </c>
      <c r="D6598">
        <v>0</v>
      </c>
      <c r="E6598">
        <v>0</v>
      </c>
      <c r="F6598">
        <v>11.7</v>
      </c>
      <c r="G6598">
        <v>5.7</v>
      </c>
      <c r="H6598">
        <v>0</v>
      </c>
      <c r="I6598">
        <v>11.7</v>
      </c>
      <c r="J6598">
        <v>0</v>
      </c>
      <c r="K6598">
        <v>0</v>
      </c>
    </row>
    <row r="6599" spans="1:11" x14ac:dyDescent="0.3">
      <c r="A6599">
        <v>10</v>
      </c>
      <c r="B6599">
        <v>2</v>
      </c>
      <c r="C6599">
        <v>4</v>
      </c>
      <c r="D6599">
        <v>0</v>
      </c>
      <c r="E6599">
        <v>0</v>
      </c>
      <c r="F6599">
        <v>11.7</v>
      </c>
      <c r="G6599">
        <v>5.3</v>
      </c>
      <c r="H6599">
        <v>0</v>
      </c>
      <c r="I6599">
        <v>11.7</v>
      </c>
      <c r="J6599">
        <v>0</v>
      </c>
      <c r="K6599">
        <v>0</v>
      </c>
    </row>
    <row r="6600" spans="1:11" x14ac:dyDescent="0.3">
      <c r="A6600">
        <v>10</v>
      </c>
      <c r="B6600">
        <v>2</v>
      </c>
      <c r="C6600">
        <v>5</v>
      </c>
      <c r="D6600">
        <v>0</v>
      </c>
      <c r="E6600">
        <v>0</v>
      </c>
      <c r="F6600">
        <v>11.7</v>
      </c>
      <c r="G6600">
        <v>5</v>
      </c>
      <c r="H6600">
        <v>0</v>
      </c>
      <c r="I6600">
        <v>11.7</v>
      </c>
      <c r="J6600">
        <v>0</v>
      </c>
      <c r="K6600">
        <v>0</v>
      </c>
    </row>
    <row r="6601" spans="1:11" x14ac:dyDescent="0.3">
      <c r="A6601">
        <v>10</v>
      </c>
      <c r="B6601">
        <v>2</v>
      </c>
      <c r="C6601">
        <v>6</v>
      </c>
      <c r="D6601">
        <v>1</v>
      </c>
      <c r="E6601">
        <v>20</v>
      </c>
      <c r="F6601">
        <v>11.7</v>
      </c>
      <c r="G6601">
        <v>4.5999999999999996</v>
      </c>
      <c r="H6601">
        <v>19.094000000000001</v>
      </c>
      <c r="I6601">
        <v>10.553000000000001</v>
      </c>
      <c r="J6601">
        <v>17.2</v>
      </c>
      <c r="K6601">
        <v>11.32</v>
      </c>
    </row>
    <row r="6602" spans="1:11" x14ac:dyDescent="0.3">
      <c r="A6602">
        <v>10</v>
      </c>
      <c r="B6602">
        <v>2</v>
      </c>
      <c r="C6602">
        <v>7</v>
      </c>
      <c r="D6602">
        <v>59</v>
      </c>
      <c r="E6602">
        <v>94</v>
      </c>
      <c r="F6602">
        <v>12.6</v>
      </c>
      <c r="G6602">
        <v>4.4000000000000004</v>
      </c>
      <c r="H6602">
        <v>114.53700000000001</v>
      </c>
      <c r="I6602">
        <v>13.683</v>
      </c>
      <c r="J6602">
        <v>100.39</v>
      </c>
      <c r="K6602">
        <v>92.846999999999994</v>
      </c>
    </row>
    <row r="6603" spans="1:11" x14ac:dyDescent="0.3">
      <c r="A6603">
        <v>10</v>
      </c>
      <c r="B6603">
        <v>2</v>
      </c>
      <c r="C6603">
        <v>8</v>
      </c>
      <c r="D6603">
        <v>271</v>
      </c>
      <c r="E6603">
        <v>147</v>
      </c>
      <c r="F6603">
        <v>13.5</v>
      </c>
      <c r="G6603">
        <v>4.3</v>
      </c>
      <c r="H6603">
        <v>312.23399999999998</v>
      </c>
      <c r="I6603">
        <v>19.754999999999999</v>
      </c>
      <c r="J6603">
        <v>269.92200000000003</v>
      </c>
      <c r="K6603">
        <v>258.26</v>
      </c>
    </row>
    <row r="6604" spans="1:11" x14ac:dyDescent="0.3">
      <c r="A6604">
        <v>10</v>
      </c>
      <c r="B6604">
        <v>2</v>
      </c>
      <c r="C6604">
        <v>9</v>
      </c>
      <c r="D6604">
        <v>453</v>
      </c>
      <c r="E6604">
        <v>224</v>
      </c>
      <c r="F6604">
        <v>14.4</v>
      </c>
      <c r="G6604">
        <v>4.0999999999999996</v>
      </c>
      <c r="H6604">
        <v>588.86400000000003</v>
      </c>
      <c r="I6604">
        <v>28.29</v>
      </c>
      <c r="J6604">
        <v>498.72</v>
      </c>
      <c r="K6604">
        <v>479.94600000000003</v>
      </c>
    </row>
    <row r="6605" spans="1:11" x14ac:dyDescent="0.3">
      <c r="A6605">
        <v>10</v>
      </c>
      <c r="B6605">
        <v>2</v>
      </c>
      <c r="C6605">
        <v>10</v>
      </c>
      <c r="D6605">
        <v>613</v>
      </c>
      <c r="E6605">
        <v>223</v>
      </c>
      <c r="F6605">
        <v>15.7</v>
      </c>
      <c r="G6605">
        <v>4.5</v>
      </c>
      <c r="H6605">
        <v>786.85900000000004</v>
      </c>
      <c r="I6605">
        <v>34.31</v>
      </c>
      <c r="J6605">
        <v>653.90899999999999</v>
      </c>
      <c r="K6605">
        <v>629.29600000000005</v>
      </c>
    </row>
    <row r="6606" spans="1:11" x14ac:dyDescent="0.3">
      <c r="A6606">
        <v>10</v>
      </c>
      <c r="B6606">
        <v>2</v>
      </c>
      <c r="C6606">
        <v>11</v>
      </c>
      <c r="D6606">
        <v>648</v>
      </c>
      <c r="E6606">
        <v>224</v>
      </c>
      <c r="F6606">
        <v>17</v>
      </c>
      <c r="G6606">
        <v>4.8</v>
      </c>
      <c r="H6606">
        <v>865.51099999999997</v>
      </c>
      <c r="I6606">
        <v>37.198999999999998</v>
      </c>
      <c r="J6606">
        <v>712.27300000000002</v>
      </c>
      <c r="K6606">
        <v>685.25199999999995</v>
      </c>
    </row>
    <row r="6607" spans="1:11" x14ac:dyDescent="0.3">
      <c r="A6607">
        <v>10</v>
      </c>
      <c r="B6607">
        <v>2</v>
      </c>
      <c r="C6607">
        <v>12</v>
      </c>
      <c r="D6607">
        <v>694</v>
      </c>
      <c r="E6607">
        <v>216</v>
      </c>
      <c r="F6607">
        <v>18.3</v>
      </c>
      <c r="G6607">
        <v>5.2</v>
      </c>
      <c r="H6607">
        <v>898.79899999999998</v>
      </c>
      <c r="I6607">
        <v>38.478999999999999</v>
      </c>
      <c r="J6607">
        <v>736.18799999999999</v>
      </c>
      <c r="K6607">
        <v>708.14599999999996</v>
      </c>
    </row>
    <row r="6608" spans="1:11" x14ac:dyDescent="0.3">
      <c r="A6608">
        <v>10</v>
      </c>
      <c r="B6608">
        <v>2</v>
      </c>
      <c r="C6608">
        <v>13</v>
      </c>
      <c r="D6608">
        <v>661</v>
      </c>
      <c r="E6608">
        <v>204</v>
      </c>
      <c r="F6608">
        <v>18.100000000000001</v>
      </c>
      <c r="G6608">
        <v>5.4</v>
      </c>
      <c r="H6608">
        <v>808.79399999999998</v>
      </c>
      <c r="I6608">
        <v>35.988999999999997</v>
      </c>
      <c r="J6608">
        <v>667.97400000000005</v>
      </c>
      <c r="K6608">
        <v>642.79100000000005</v>
      </c>
    </row>
    <row r="6609" spans="1:11" x14ac:dyDescent="0.3">
      <c r="A6609">
        <v>10</v>
      </c>
      <c r="B6609">
        <v>2</v>
      </c>
      <c r="C6609">
        <v>14</v>
      </c>
      <c r="D6609">
        <v>595</v>
      </c>
      <c r="E6609">
        <v>180</v>
      </c>
      <c r="F6609">
        <v>18</v>
      </c>
      <c r="G6609">
        <v>5.5</v>
      </c>
      <c r="H6609">
        <v>643.09</v>
      </c>
      <c r="I6609">
        <v>32.002000000000002</v>
      </c>
      <c r="J6609">
        <v>536.95100000000002</v>
      </c>
      <c r="K6609">
        <v>516.81500000000005</v>
      </c>
    </row>
    <row r="6610" spans="1:11" x14ac:dyDescent="0.3">
      <c r="A6610">
        <v>10</v>
      </c>
      <c r="B6610">
        <v>2</v>
      </c>
      <c r="C6610">
        <v>15</v>
      </c>
      <c r="D6610">
        <v>486</v>
      </c>
      <c r="E6610">
        <v>141</v>
      </c>
      <c r="F6610">
        <v>17.8</v>
      </c>
      <c r="G6610">
        <v>5.7</v>
      </c>
      <c r="H6610">
        <v>430.26799999999997</v>
      </c>
      <c r="I6610">
        <v>26.722999999999999</v>
      </c>
      <c r="J6610">
        <v>361.33600000000001</v>
      </c>
      <c r="K6610">
        <v>347.04700000000003</v>
      </c>
    </row>
    <row r="6611" spans="1:11" x14ac:dyDescent="0.3">
      <c r="A6611">
        <v>10</v>
      </c>
      <c r="B6611">
        <v>2</v>
      </c>
      <c r="C6611">
        <v>16</v>
      </c>
      <c r="D6611">
        <v>282</v>
      </c>
      <c r="E6611">
        <v>90</v>
      </c>
      <c r="F6611">
        <v>16.5</v>
      </c>
      <c r="G6611">
        <v>4.8</v>
      </c>
      <c r="H6611">
        <v>192.78100000000001</v>
      </c>
      <c r="I6611">
        <v>20.446000000000002</v>
      </c>
      <c r="J6611">
        <v>158.69900000000001</v>
      </c>
      <c r="K6611">
        <v>149.85</v>
      </c>
    </row>
    <row r="6612" spans="1:11" x14ac:dyDescent="0.3">
      <c r="A6612">
        <v>10</v>
      </c>
      <c r="B6612">
        <v>2</v>
      </c>
      <c r="C6612">
        <v>17</v>
      </c>
      <c r="D6612">
        <v>24</v>
      </c>
      <c r="E6612">
        <v>31</v>
      </c>
      <c r="F6612">
        <v>15.2</v>
      </c>
      <c r="G6612">
        <v>4</v>
      </c>
      <c r="H6612">
        <v>33.941000000000003</v>
      </c>
      <c r="I6612">
        <v>14.848000000000001</v>
      </c>
      <c r="J6612">
        <v>29.021999999999998</v>
      </c>
      <c r="K6612">
        <v>22.92</v>
      </c>
    </row>
    <row r="6613" spans="1:11" x14ac:dyDescent="0.3">
      <c r="A6613">
        <v>10</v>
      </c>
      <c r="B6613">
        <v>2</v>
      </c>
      <c r="C6613">
        <v>18</v>
      </c>
      <c r="D6613">
        <v>0</v>
      </c>
      <c r="E6613">
        <v>0</v>
      </c>
      <c r="F6613">
        <v>13.9</v>
      </c>
      <c r="G6613">
        <v>3.1</v>
      </c>
      <c r="H6613">
        <v>0</v>
      </c>
      <c r="I6613">
        <v>13.9</v>
      </c>
      <c r="J6613">
        <v>0</v>
      </c>
      <c r="K6613">
        <v>0</v>
      </c>
    </row>
    <row r="6614" spans="1:11" x14ac:dyDescent="0.3">
      <c r="A6614">
        <v>10</v>
      </c>
      <c r="B6614">
        <v>2</v>
      </c>
      <c r="C6614">
        <v>19</v>
      </c>
      <c r="D6614">
        <v>0</v>
      </c>
      <c r="E6614">
        <v>0</v>
      </c>
      <c r="F6614">
        <v>13.2</v>
      </c>
      <c r="G6614">
        <v>3.3</v>
      </c>
      <c r="H6614">
        <v>0</v>
      </c>
      <c r="I6614">
        <v>13.2</v>
      </c>
      <c r="J6614">
        <v>0</v>
      </c>
      <c r="K6614">
        <v>0</v>
      </c>
    </row>
    <row r="6615" spans="1:11" x14ac:dyDescent="0.3">
      <c r="A6615">
        <v>10</v>
      </c>
      <c r="B6615">
        <v>2</v>
      </c>
      <c r="C6615">
        <v>20</v>
      </c>
      <c r="D6615">
        <v>0</v>
      </c>
      <c r="E6615">
        <v>0</v>
      </c>
      <c r="F6615">
        <v>12.4</v>
      </c>
      <c r="G6615">
        <v>3.4</v>
      </c>
      <c r="H6615">
        <v>0</v>
      </c>
      <c r="I6615">
        <v>12.4</v>
      </c>
      <c r="J6615">
        <v>0</v>
      </c>
      <c r="K6615">
        <v>0</v>
      </c>
    </row>
    <row r="6616" spans="1:11" x14ac:dyDescent="0.3">
      <c r="A6616">
        <v>10</v>
      </c>
      <c r="B6616">
        <v>2</v>
      </c>
      <c r="C6616">
        <v>21</v>
      </c>
      <c r="D6616">
        <v>0</v>
      </c>
      <c r="E6616">
        <v>0</v>
      </c>
      <c r="F6616">
        <v>11.7</v>
      </c>
      <c r="G6616">
        <v>3.6</v>
      </c>
      <c r="H6616">
        <v>0</v>
      </c>
      <c r="I6616">
        <v>11.7</v>
      </c>
      <c r="J6616">
        <v>0</v>
      </c>
      <c r="K6616">
        <v>0</v>
      </c>
    </row>
    <row r="6617" spans="1:11" x14ac:dyDescent="0.3">
      <c r="A6617">
        <v>10</v>
      </c>
      <c r="B6617">
        <v>2</v>
      </c>
      <c r="C6617">
        <v>22</v>
      </c>
      <c r="D6617">
        <v>0</v>
      </c>
      <c r="E6617">
        <v>0</v>
      </c>
      <c r="F6617">
        <v>11.5</v>
      </c>
      <c r="G6617">
        <v>3.1</v>
      </c>
      <c r="H6617">
        <v>0</v>
      </c>
      <c r="I6617">
        <v>11.5</v>
      </c>
      <c r="J6617">
        <v>0</v>
      </c>
      <c r="K6617">
        <v>0</v>
      </c>
    </row>
    <row r="6618" spans="1:11" x14ac:dyDescent="0.3">
      <c r="A6618">
        <v>10</v>
      </c>
      <c r="B6618">
        <v>2</v>
      </c>
      <c r="C6618">
        <v>23</v>
      </c>
      <c r="D6618">
        <v>0</v>
      </c>
      <c r="E6618">
        <v>0</v>
      </c>
      <c r="F6618">
        <v>11.3</v>
      </c>
      <c r="G6618">
        <v>2.6</v>
      </c>
      <c r="H6618">
        <v>0</v>
      </c>
      <c r="I6618">
        <v>11.3</v>
      </c>
      <c r="J6618">
        <v>0</v>
      </c>
      <c r="K6618">
        <v>0</v>
      </c>
    </row>
    <row r="6619" spans="1:11" x14ac:dyDescent="0.3">
      <c r="A6619">
        <v>10</v>
      </c>
      <c r="B6619">
        <v>3</v>
      </c>
      <c r="C6619">
        <v>0</v>
      </c>
      <c r="D6619">
        <v>0</v>
      </c>
      <c r="E6619">
        <v>0</v>
      </c>
      <c r="F6619">
        <v>11.1</v>
      </c>
      <c r="G6619">
        <v>2.1</v>
      </c>
      <c r="H6619">
        <v>0</v>
      </c>
      <c r="I6619">
        <v>11.1</v>
      </c>
      <c r="J6619">
        <v>0</v>
      </c>
      <c r="K6619">
        <v>0</v>
      </c>
    </row>
    <row r="6620" spans="1:11" x14ac:dyDescent="0.3">
      <c r="A6620">
        <v>10</v>
      </c>
      <c r="B6620">
        <v>3</v>
      </c>
      <c r="C6620">
        <v>1</v>
      </c>
      <c r="D6620">
        <v>0</v>
      </c>
      <c r="E6620">
        <v>0</v>
      </c>
      <c r="F6620">
        <v>10.7</v>
      </c>
      <c r="G6620">
        <v>1.4</v>
      </c>
      <c r="H6620">
        <v>0</v>
      </c>
      <c r="I6620">
        <v>10.7</v>
      </c>
      <c r="J6620">
        <v>0</v>
      </c>
      <c r="K6620">
        <v>0</v>
      </c>
    </row>
    <row r="6621" spans="1:11" x14ac:dyDescent="0.3">
      <c r="A6621">
        <v>10</v>
      </c>
      <c r="B6621">
        <v>3</v>
      </c>
      <c r="C6621">
        <v>2</v>
      </c>
      <c r="D6621">
        <v>0</v>
      </c>
      <c r="E6621">
        <v>0</v>
      </c>
      <c r="F6621">
        <v>10.4</v>
      </c>
      <c r="G6621">
        <v>0.7</v>
      </c>
      <c r="H6621">
        <v>0</v>
      </c>
      <c r="I6621">
        <v>10.4</v>
      </c>
      <c r="J6621">
        <v>0</v>
      </c>
      <c r="K6621">
        <v>0</v>
      </c>
    </row>
    <row r="6622" spans="1:11" x14ac:dyDescent="0.3">
      <c r="A6622">
        <v>10</v>
      </c>
      <c r="B6622">
        <v>3</v>
      </c>
      <c r="C6622">
        <v>3</v>
      </c>
      <c r="D6622">
        <v>0</v>
      </c>
      <c r="E6622">
        <v>0</v>
      </c>
      <c r="F6622">
        <v>10</v>
      </c>
      <c r="G6622">
        <v>0</v>
      </c>
      <c r="H6622">
        <v>0</v>
      </c>
      <c r="I6622">
        <v>10</v>
      </c>
      <c r="J6622">
        <v>0</v>
      </c>
      <c r="K6622">
        <v>0</v>
      </c>
    </row>
    <row r="6623" spans="1:11" x14ac:dyDescent="0.3">
      <c r="A6623">
        <v>10</v>
      </c>
      <c r="B6623">
        <v>3</v>
      </c>
      <c r="C6623">
        <v>4</v>
      </c>
      <c r="D6623">
        <v>0</v>
      </c>
      <c r="E6623">
        <v>0</v>
      </c>
      <c r="F6623">
        <v>10.199999999999999</v>
      </c>
      <c r="G6623">
        <v>0</v>
      </c>
      <c r="H6623">
        <v>0</v>
      </c>
      <c r="I6623">
        <v>10.199999999999999</v>
      </c>
      <c r="J6623">
        <v>0</v>
      </c>
      <c r="K6623">
        <v>0</v>
      </c>
    </row>
    <row r="6624" spans="1:11" x14ac:dyDescent="0.3">
      <c r="A6624">
        <v>10</v>
      </c>
      <c r="B6624">
        <v>3</v>
      </c>
      <c r="C6624">
        <v>5</v>
      </c>
      <c r="D6624">
        <v>0</v>
      </c>
      <c r="E6624">
        <v>0</v>
      </c>
      <c r="F6624">
        <v>10.4</v>
      </c>
      <c r="G6624">
        <v>0</v>
      </c>
      <c r="H6624">
        <v>0</v>
      </c>
      <c r="I6624">
        <v>10.4</v>
      </c>
      <c r="J6624">
        <v>0</v>
      </c>
      <c r="K6624">
        <v>0</v>
      </c>
    </row>
    <row r="6625" spans="1:11" x14ac:dyDescent="0.3">
      <c r="A6625">
        <v>10</v>
      </c>
      <c r="B6625">
        <v>3</v>
      </c>
      <c r="C6625">
        <v>6</v>
      </c>
      <c r="D6625">
        <v>47</v>
      </c>
      <c r="E6625">
        <v>31</v>
      </c>
      <c r="F6625">
        <v>10.6</v>
      </c>
      <c r="G6625">
        <v>0</v>
      </c>
      <c r="H6625">
        <v>38.673000000000002</v>
      </c>
      <c r="I6625">
        <v>8.4659999999999993</v>
      </c>
      <c r="J6625">
        <v>32.752000000000002</v>
      </c>
      <c r="K6625">
        <v>26.579000000000001</v>
      </c>
    </row>
    <row r="6626" spans="1:11" x14ac:dyDescent="0.3">
      <c r="A6626">
        <v>10</v>
      </c>
      <c r="B6626">
        <v>3</v>
      </c>
      <c r="C6626">
        <v>7</v>
      </c>
      <c r="D6626">
        <v>361</v>
      </c>
      <c r="E6626">
        <v>83</v>
      </c>
      <c r="F6626">
        <v>12.8</v>
      </c>
      <c r="G6626">
        <v>0.7</v>
      </c>
      <c r="H6626">
        <v>220.02099999999999</v>
      </c>
      <c r="I6626">
        <v>18.908000000000001</v>
      </c>
      <c r="J6626">
        <v>181.107</v>
      </c>
      <c r="K6626">
        <v>171.72499999999999</v>
      </c>
    </row>
    <row r="6627" spans="1:11" x14ac:dyDescent="0.3">
      <c r="A6627">
        <v>10</v>
      </c>
      <c r="B6627">
        <v>3</v>
      </c>
      <c r="C6627">
        <v>8</v>
      </c>
      <c r="D6627">
        <v>563</v>
      </c>
      <c r="E6627">
        <v>125</v>
      </c>
      <c r="F6627">
        <v>15</v>
      </c>
      <c r="G6627">
        <v>1.4</v>
      </c>
      <c r="H6627">
        <v>463.73700000000002</v>
      </c>
      <c r="I6627">
        <v>29.475999999999999</v>
      </c>
      <c r="J6627">
        <v>385.43200000000002</v>
      </c>
      <c r="K6627">
        <v>370.40300000000002</v>
      </c>
    </row>
    <row r="6628" spans="1:11" x14ac:dyDescent="0.3">
      <c r="A6628">
        <v>10</v>
      </c>
      <c r="B6628">
        <v>3</v>
      </c>
      <c r="C6628">
        <v>9</v>
      </c>
      <c r="D6628">
        <v>671</v>
      </c>
      <c r="E6628">
        <v>157</v>
      </c>
      <c r="F6628">
        <v>17.2</v>
      </c>
      <c r="G6628">
        <v>2.1</v>
      </c>
      <c r="H6628">
        <v>682.01499999999999</v>
      </c>
      <c r="I6628">
        <v>37.551000000000002</v>
      </c>
      <c r="J6628">
        <v>558.05399999999997</v>
      </c>
      <c r="K6628">
        <v>537.14400000000001</v>
      </c>
    </row>
    <row r="6629" spans="1:11" x14ac:dyDescent="0.3">
      <c r="A6629">
        <v>10</v>
      </c>
      <c r="B6629">
        <v>3</v>
      </c>
      <c r="C6629">
        <v>10</v>
      </c>
      <c r="D6629">
        <v>729</v>
      </c>
      <c r="E6629">
        <v>177</v>
      </c>
      <c r="F6629">
        <v>19.399999999999999</v>
      </c>
      <c r="G6629">
        <v>2.2999999999999998</v>
      </c>
      <c r="H6629">
        <v>840.71400000000006</v>
      </c>
      <c r="I6629">
        <v>44.375</v>
      </c>
      <c r="J6629">
        <v>673.11599999999999</v>
      </c>
      <c r="K6629">
        <v>647.72299999999996</v>
      </c>
    </row>
    <row r="6630" spans="1:11" x14ac:dyDescent="0.3">
      <c r="A6630">
        <v>10</v>
      </c>
      <c r="B6630">
        <v>3</v>
      </c>
      <c r="C6630">
        <v>11</v>
      </c>
      <c r="D6630">
        <v>754</v>
      </c>
      <c r="E6630">
        <v>187</v>
      </c>
      <c r="F6630">
        <v>21.7</v>
      </c>
      <c r="G6630">
        <v>2.4</v>
      </c>
      <c r="H6630">
        <v>922.98400000000004</v>
      </c>
      <c r="I6630">
        <v>49.042999999999999</v>
      </c>
      <c r="J6630">
        <v>726.63800000000003</v>
      </c>
      <c r="K6630">
        <v>699.00599999999997</v>
      </c>
    </row>
    <row r="6631" spans="1:11" x14ac:dyDescent="0.3">
      <c r="A6631">
        <v>10</v>
      </c>
      <c r="B6631">
        <v>3</v>
      </c>
      <c r="C6631">
        <v>12</v>
      </c>
      <c r="D6631">
        <v>754</v>
      </c>
      <c r="E6631">
        <v>187</v>
      </c>
      <c r="F6631">
        <v>23.9</v>
      </c>
      <c r="G6631">
        <v>2.6</v>
      </c>
      <c r="H6631">
        <v>921.60400000000004</v>
      </c>
      <c r="I6631">
        <v>50.765000000000001</v>
      </c>
      <c r="J6631">
        <v>720.76599999999996</v>
      </c>
      <c r="K6631">
        <v>693.38400000000001</v>
      </c>
    </row>
    <row r="6632" spans="1:11" x14ac:dyDescent="0.3">
      <c r="A6632">
        <v>10</v>
      </c>
      <c r="B6632">
        <v>3</v>
      </c>
      <c r="C6632">
        <v>13</v>
      </c>
      <c r="D6632">
        <v>727</v>
      </c>
      <c r="E6632">
        <v>177</v>
      </c>
      <c r="F6632">
        <v>23.2</v>
      </c>
      <c r="G6632">
        <v>4.0999999999999996</v>
      </c>
      <c r="H6632">
        <v>835.08600000000001</v>
      </c>
      <c r="I6632">
        <v>44.505000000000003</v>
      </c>
      <c r="J6632">
        <v>668.22199999999998</v>
      </c>
      <c r="K6632">
        <v>643.029</v>
      </c>
    </row>
    <row r="6633" spans="1:11" x14ac:dyDescent="0.3">
      <c r="A6633">
        <v>10</v>
      </c>
      <c r="B6633">
        <v>3</v>
      </c>
      <c r="C6633">
        <v>14</v>
      </c>
      <c r="D6633">
        <v>666</v>
      </c>
      <c r="E6633">
        <v>156</v>
      </c>
      <c r="F6633">
        <v>22.4</v>
      </c>
      <c r="G6633">
        <v>5.7</v>
      </c>
      <c r="H6633">
        <v>671.55399999999997</v>
      </c>
      <c r="I6633">
        <v>36.784999999999997</v>
      </c>
      <c r="J6633">
        <v>550.83799999999997</v>
      </c>
      <c r="K6633">
        <v>530.19399999999996</v>
      </c>
    </row>
    <row r="6634" spans="1:11" x14ac:dyDescent="0.3">
      <c r="A6634">
        <v>10</v>
      </c>
      <c r="B6634">
        <v>3</v>
      </c>
      <c r="C6634">
        <v>15</v>
      </c>
      <c r="D6634">
        <v>557</v>
      </c>
      <c r="E6634">
        <v>123</v>
      </c>
      <c r="F6634">
        <v>21.7</v>
      </c>
      <c r="G6634">
        <v>7.2</v>
      </c>
      <c r="H6634">
        <v>452.00799999999998</v>
      </c>
      <c r="I6634">
        <v>29.841999999999999</v>
      </c>
      <c r="J6634">
        <v>374.68400000000003</v>
      </c>
      <c r="K6634">
        <v>359.98700000000002</v>
      </c>
    </row>
    <row r="6635" spans="1:11" x14ac:dyDescent="0.3">
      <c r="A6635">
        <v>10</v>
      </c>
      <c r="B6635">
        <v>3</v>
      </c>
      <c r="C6635">
        <v>16</v>
      </c>
      <c r="D6635">
        <v>345</v>
      </c>
      <c r="E6635">
        <v>80</v>
      </c>
      <c r="F6635">
        <v>19.3</v>
      </c>
      <c r="G6635">
        <v>6.9</v>
      </c>
      <c r="H6635">
        <v>206.81700000000001</v>
      </c>
      <c r="I6635">
        <v>22.683</v>
      </c>
      <c r="J6635">
        <v>167.351</v>
      </c>
      <c r="K6635">
        <v>158.29900000000001</v>
      </c>
    </row>
    <row r="6636" spans="1:11" x14ac:dyDescent="0.3">
      <c r="A6636">
        <v>10</v>
      </c>
      <c r="B6636">
        <v>3</v>
      </c>
      <c r="C6636">
        <v>17</v>
      </c>
      <c r="D6636">
        <v>40</v>
      </c>
      <c r="E6636">
        <v>30</v>
      </c>
      <c r="F6636">
        <v>16.8</v>
      </c>
      <c r="G6636">
        <v>6.5</v>
      </c>
      <c r="H6636">
        <v>36.155000000000001</v>
      </c>
      <c r="I6636">
        <v>16.538</v>
      </c>
      <c r="J6636">
        <v>30.018999999999998</v>
      </c>
      <c r="K6636">
        <v>23.898</v>
      </c>
    </row>
    <row r="6637" spans="1:11" x14ac:dyDescent="0.3">
      <c r="A6637">
        <v>10</v>
      </c>
      <c r="B6637">
        <v>3</v>
      </c>
      <c r="C6637">
        <v>18</v>
      </c>
      <c r="D6637">
        <v>0</v>
      </c>
      <c r="E6637">
        <v>0</v>
      </c>
      <c r="F6637">
        <v>14.4</v>
      </c>
      <c r="G6637">
        <v>6.2</v>
      </c>
      <c r="H6637">
        <v>0</v>
      </c>
      <c r="I6637">
        <v>14.4</v>
      </c>
      <c r="J6637">
        <v>0</v>
      </c>
      <c r="K6637">
        <v>0</v>
      </c>
    </row>
    <row r="6638" spans="1:11" x14ac:dyDescent="0.3">
      <c r="A6638">
        <v>10</v>
      </c>
      <c r="B6638">
        <v>3</v>
      </c>
      <c r="C6638">
        <v>19</v>
      </c>
      <c r="D6638">
        <v>0</v>
      </c>
      <c r="E6638">
        <v>0</v>
      </c>
      <c r="F6638">
        <v>14</v>
      </c>
      <c r="G6638">
        <v>5.5</v>
      </c>
      <c r="H6638">
        <v>0</v>
      </c>
      <c r="I6638">
        <v>14</v>
      </c>
      <c r="J6638">
        <v>0</v>
      </c>
      <c r="K6638">
        <v>0</v>
      </c>
    </row>
    <row r="6639" spans="1:11" x14ac:dyDescent="0.3">
      <c r="A6639">
        <v>10</v>
      </c>
      <c r="B6639">
        <v>3</v>
      </c>
      <c r="C6639">
        <v>20</v>
      </c>
      <c r="D6639">
        <v>0</v>
      </c>
      <c r="E6639">
        <v>0</v>
      </c>
      <c r="F6639">
        <v>13.7</v>
      </c>
      <c r="G6639">
        <v>4.8</v>
      </c>
      <c r="H6639">
        <v>0</v>
      </c>
      <c r="I6639">
        <v>13.7</v>
      </c>
      <c r="J6639">
        <v>0</v>
      </c>
      <c r="K6639">
        <v>0</v>
      </c>
    </row>
    <row r="6640" spans="1:11" x14ac:dyDescent="0.3">
      <c r="A6640">
        <v>10</v>
      </c>
      <c r="B6640">
        <v>3</v>
      </c>
      <c r="C6640">
        <v>21</v>
      </c>
      <c r="D6640">
        <v>0</v>
      </c>
      <c r="E6640">
        <v>0</v>
      </c>
      <c r="F6640">
        <v>13.3</v>
      </c>
      <c r="G6640">
        <v>4.0999999999999996</v>
      </c>
      <c r="H6640">
        <v>0</v>
      </c>
      <c r="I6640">
        <v>13.3</v>
      </c>
      <c r="J6640">
        <v>0</v>
      </c>
      <c r="K6640">
        <v>0</v>
      </c>
    </row>
    <row r="6641" spans="1:11" x14ac:dyDescent="0.3">
      <c r="A6641">
        <v>10</v>
      </c>
      <c r="B6641">
        <v>3</v>
      </c>
      <c r="C6641">
        <v>22</v>
      </c>
      <c r="D6641">
        <v>0</v>
      </c>
      <c r="E6641">
        <v>0</v>
      </c>
      <c r="F6641">
        <v>12.8</v>
      </c>
      <c r="G6641">
        <v>3.9</v>
      </c>
      <c r="H6641">
        <v>0</v>
      </c>
      <c r="I6641">
        <v>12.8</v>
      </c>
      <c r="J6641">
        <v>0</v>
      </c>
      <c r="K6641">
        <v>0</v>
      </c>
    </row>
    <row r="6642" spans="1:11" x14ac:dyDescent="0.3">
      <c r="A6642">
        <v>10</v>
      </c>
      <c r="B6642">
        <v>3</v>
      </c>
      <c r="C6642">
        <v>23</v>
      </c>
      <c r="D6642">
        <v>0</v>
      </c>
      <c r="E6642">
        <v>0</v>
      </c>
      <c r="F6642">
        <v>12.2</v>
      </c>
      <c r="G6642">
        <v>3.8</v>
      </c>
      <c r="H6642">
        <v>0</v>
      </c>
      <c r="I6642">
        <v>12.2</v>
      </c>
      <c r="J6642">
        <v>0</v>
      </c>
      <c r="K6642">
        <v>0</v>
      </c>
    </row>
    <row r="6643" spans="1:11" x14ac:dyDescent="0.3">
      <c r="A6643">
        <v>10</v>
      </c>
      <c r="B6643">
        <v>4</v>
      </c>
      <c r="C6643">
        <v>0</v>
      </c>
      <c r="D6643">
        <v>0</v>
      </c>
      <c r="E6643">
        <v>0</v>
      </c>
      <c r="F6643">
        <v>11.7</v>
      </c>
      <c r="G6643">
        <v>3.6</v>
      </c>
      <c r="H6643">
        <v>0</v>
      </c>
      <c r="I6643">
        <v>11.7</v>
      </c>
      <c r="J6643">
        <v>0</v>
      </c>
      <c r="K6643">
        <v>0</v>
      </c>
    </row>
    <row r="6644" spans="1:11" x14ac:dyDescent="0.3">
      <c r="A6644">
        <v>10</v>
      </c>
      <c r="B6644">
        <v>4</v>
      </c>
      <c r="C6644">
        <v>1</v>
      </c>
      <c r="D6644">
        <v>0</v>
      </c>
      <c r="E6644">
        <v>0</v>
      </c>
      <c r="F6644">
        <v>11.3</v>
      </c>
      <c r="G6644">
        <v>3.6</v>
      </c>
      <c r="H6644">
        <v>0</v>
      </c>
      <c r="I6644">
        <v>11.3</v>
      </c>
      <c r="J6644">
        <v>0</v>
      </c>
      <c r="K6644">
        <v>0</v>
      </c>
    </row>
    <row r="6645" spans="1:11" x14ac:dyDescent="0.3">
      <c r="A6645">
        <v>10</v>
      </c>
      <c r="B6645">
        <v>4</v>
      </c>
      <c r="C6645">
        <v>2</v>
      </c>
      <c r="D6645">
        <v>0</v>
      </c>
      <c r="E6645">
        <v>0</v>
      </c>
      <c r="F6645">
        <v>11</v>
      </c>
      <c r="G6645">
        <v>3.6</v>
      </c>
      <c r="H6645">
        <v>0</v>
      </c>
      <c r="I6645">
        <v>11</v>
      </c>
      <c r="J6645">
        <v>0</v>
      </c>
      <c r="K6645">
        <v>0</v>
      </c>
    </row>
    <row r="6646" spans="1:11" x14ac:dyDescent="0.3">
      <c r="A6646">
        <v>10</v>
      </c>
      <c r="B6646">
        <v>4</v>
      </c>
      <c r="C6646">
        <v>3</v>
      </c>
      <c r="D6646">
        <v>0</v>
      </c>
      <c r="E6646">
        <v>0</v>
      </c>
      <c r="F6646">
        <v>10.6</v>
      </c>
      <c r="G6646">
        <v>3.6</v>
      </c>
      <c r="H6646">
        <v>0</v>
      </c>
      <c r="I6646">
        <v>10.6</v>
      </c>
      <c r="J6646">
        <v>0</v>
      </c>
      <c r="K6646">
        <v>0</v>
      </c>
    </row>
    <row r="6647" spans="1:11" x14ac:dyDescent="0.3">
      <c r="A6647">
        <v>10</v>
      </c>
      <c r="B6647">
        <v>4</v>
      </c>
      <c r="C6647">
        <v>4</v>
      </c>
      <c r="D6647">
        <v>0</v>
      </c>
      <c r="E6647">
        <v>0</v>
      </c>
      <c r="F6647">
        <v>10.6</v>
      </c>
      <c r="G6647">
        <v>3.4</v>
      </c>
      <c r="H6647">
        <v>0</v>
      </c>
      <c r="I6647">
        <v>10.6</v>
      </c>
      <c r="J6647">
        <v>0</v>
      </c>
      <c r="K6647">
        <v>0</v>
      </c>
    </row>
    <row r="6648" spans="1:11" x14ac:dyDescent="0.3">
      <c r="A6648">
        <v>10</v>
      </c>
      <c r="B6648">
        <v>4</v>
      </c>
      <c r="C6648">
        <v>5</v>
      </c>
      <c r="D6648">
        <v>0</v>
      </c>
      <c r="E6648">
        <v>0</v>
      </c>
      <c r="F6648">
        <v>10.6</v>
      </c>
      <c r="G6648">
        <v>3.3</v>
      </c>
      <c r="H6648">
        <v>0</v>
      </c>
      <c r="I6648">
        <v>10.6</v>
      </c>
      <c r="J6648">
        <v>0</v>
      </c>
      <c r="K6648">
        <v>0</v>
      </c>
    </row>
    <row r="6649" spans="1:11" x14ac:dyDescent="0.3">
      <c r="A6649">
        <v>10</v>
      </c>
      <c r="B6649">
        <v>4</v>
      </c>
      <c r="C6649">
        <v>6</v>
      </c>
      <c r="D6649">
        <v>137</v>
      </c>
      <c r="E6649">
        <v>27</v>
      </c>
      <c r="F6649">
        <v>10.6</v>
      </c>
      <c r="G6649">
        <v>3.1</v>
      </c>
      <c r="H6649">
        <v>50.216999999999999</v>
      </c>
      <c r="I6649">
        <v>10.038</v>
      </c>
      <c r="J6649">
        <v>38.390999999999998</v>
      </c>
      <c r="K6649">
        <v>32.109000000000002</v>
      </c>
    </row>
    <row r="6650" spans="1:11" x14ac:dyDescent="0.3">
      <c r="A6650">
        <v>10</v>
      </c>
      <c r="B6650">
        <v>4</v>
      </c>
      <c r="C6650">
        <v>7</v>
      </c>
      <c r="D6650">
        <v>533</v>
      </c>
      <c r="E6650">
        <v>59</v>
      </c>
      <c r="F6650">
        <v>13</v>
      </c>
      <c r="G6650">
        <v>2.9</v>
      </c>
      <c r="H6650">
        <v>256.721</v>
      </c>
      <c r="I6650">
        <v>18.402000000000001</v>
      </c>
      <c r="J6650">
        <v>207.85</v>
      </c>
      <c r="K6650">
        <v>197.81</v>
      </c>
    </row>
    <row r="6651" spans="1:11" x14ac:dyDescent="0.3">
      <c r="A6651">
        <v>10</v>
      </c>
      <c r="B6651">
        <v>4</v>
      </c>
      <c r="C6651">
        <v>8</v>
      </c>
      <c r="D6651">
        <v>714</v>
      </c>
      <c r="E6651">
        <v>85</v>
      </c>
      <c r="F6651">
        <v>15.4</v>
      </c>
      <c r="G6651">
        <v>2.8</v>
      </c>
      <c r="H6651">
        <v>505.411</v>
      </c>
      <c r="I6651">
        <v>28.600999999999999</v>
      </c>
      <c r="J6651">
        <v>420.036</v>
      </c>
      <c r="K6651">
        <v>403.90899999999999</v>
      </c>
    </row>
    <row r="6652" spans="1:11" x14ac:dyDescent="0.3">
      <c r="A6652">
        <v>10</v>
      </c>
      <c r="B6652">
        <v>4</v>
      </c>
      <c r="C6652">
        <v>9</v>
      </c>
      <c r="D6652">
        <v>806</v>
      </c>
      <c r="E6652">
        <v>105</v>
      </c>
      <c r="F6652">
        <v>17.8</v>
      </c>
      <c r="G6652">
        <v>2.6</v>
      </c>
      <c r="H6652">
        <v>721.84799999999996</v>
      </c>
      <c r="I6652">
        <v>38.148000000000003</v>
      </c>
      <c r="J6652">
        <v>588.92700000000002</v>
      </c>
      <c r="K6652">
        <v>566.85900000000004</v>
      </c>
    </row>
    <row r="6653" spans="1:11" x14ac:dyDescent="0.3">
      <c r="A6653">
        <v>10</v>
      </c>
      <c r="B6653">
        <v>4</v>
      </c>
      <c r="C6653">
        <v>10</v>
      </c>
      <c r="D6653">
        <v>851</v>
      </c>
      <c r="E6653">
        <v>118</v>
      </c>
      <c r="F6653">
        <v>19.8</v>
      </c>
      <c r="G6653">
        <v>2.6</v>
      </c>
      <c r="H6653">
        <v>876.15899999999999</v>
      </c>
      <c r="I6653">
        <v>44.970999999999997</v>
      </c>
      <c r="J6653">
        <v>699.79100000000005</v>
      </c>
      <c r="K6653">
        <v>673.29499999999996</v>
      </c>
    </row>
    <row r="6654" spans="1:11" x14ac:dyDescent="0.3">
      <c r="A6654">
        <v>10</v>
      </c>
      <c r="B6654">
        <v>4</v>
      </c>
      <c r="C6654">
        <v>11</v>
      </c>
      <c r="D6654">
        <v>872</v>
      </c>
      <c r="E6654">
        <v>124</v>
      </c>
      <c r="F6654">
        <v>21.9</v>
      </c>
      <c r="G6654">
        <v>2.6</v>
      </c>
      <c r="H6654">
        <v>956.57500000000005</v>
      </c>
      <c r="I6654">
        <v>49.607999999999997</v>
      </c>
      <c r="J6654">
        <v>751.39800000000002</v>
      </c>
      <c r="K6654">
        <v>722.69600000000003</v>
      </c>
    </row>
    <row r="6655" spans="1:11" x14ac:dyDescent="0.3">
      <c r="A6655">
        <v>10</v>
      </c>
      <c r="B6655">
        <v>4</v>
      </c>
      <c r="C6655">
        <v>12</v>
      </c>
      <c r="D6655">
        <v>871</v>
      </c>
      <c r="E6655">
        <v>123</v>
      </c>
      <c r="F6655">
        <v>23.9</v>
      </c>
      <c r="G6655">
        <v>2.6</v>
      </c>
      <c r="H6655">
        <v>952.68799999999999</v>
      </c>
      <c r="I6655">
        <v>51.68</v>
      </c>
      <c r="J6655">
        <v>742.39</v>
      </c>
      <c r="K6655">
        <v>714.08</v>
      </c>
    </row>
    <row r="6656" spans="1:11" x14ac:dyDescent="0.3">
      <c r="A6656">
        <v>10</v>
      </c>
      <c r="B6656">
        <v>4</v>
      </c>
      <c r="C6656">
        <v>13</v>
      </c>
      <c r="D6656">
        <v>850</v>
      </c>
      <c r="E6656">
        <v>117</v>
      </c>
      <c r="F6656">
        <v>22</v>
      </c>
      <c r="G6656">
        <v>5</v>
      </c>
      <c r="H6656">
        <v>868.9</v>
      </c>
      <c r="I6656">
        <v>42.194000000000003</v>
      </c>
      <c r="J6656">
        <v>701.15599999999995</v>
      </c>
      <c r="K6656">
        <v>674.60199999999998</v>
      </c>
    </row>
    <row r="6657" spans="1:11" x14ac:dyDescent="0.3">
      <c r="A6657">
        <v>10</v>
      </c>
      <c r="B6657">
        <v>4</v>
      </c>
      <c r="C6657">
        <v>14</v>
      </c>
      <c r="D6657">
        <v>803</v>
      </c>
      <c r="E6657">
        <v>104</v>
      </c>
      <c r="F6657">
        <v>20.2</v>
      </c>
      <c r="G6657">
        <v>7.4</v>
      </c>
      <c r="H6657">
        <v>710.57299999999998</v>
      </c>
      <c r="I6657">
        <v>33.103000000000002</v>
      </c>
      <c r="J6657">
        <v>590.16099999999994</v>
      </c>
      <c r="K6657">
        <v>568.04600000000005</v>
      </c>
    </row>
    <row r="6658" spans="1:11" x14ac:dyDescent="0.3">
      <c r="A6658">
        <v>10</v>
      </c>
      <c r="B6658">
        <v>4</v>
      </c>
      <c r="C6658">
        <v>15</v>
      </c>
      <c r="D6658">
        <v>710</v>
      </c>
      <c r="E6658">
        <v>84</v>
      </c>
      <c r="F6658">
        <v>18.3</v>
      </c>
      <c r="G6658">
        <v>9.8000000000000007</v>
      </c>
      <c r="H6658">
        <v>492.85500000000002</v>
      </c>
      <c r="I6658">
        <v>25.5</v>
      </c>
      <c r="J6658">
        <v>413.29500000000002</v>
      </c>
      <c r="K6658">
        <v>397.38499999999999</v>
      </c>
    </row>
    <row r="6659" spans="1:11" x14ac:dyDescent="0.3">
      <c r="A6659">
        <v>10</v>
      </c>
      <c r="B6659">
        <v>4</v>
      </c>
      <c r="C6659">
        <v>16</v>
      </c>
      <c r="D6659">
        <v>518</v>
      </c>
      <c r="E6659">
        <v>58</v>
      </c>
      <c r="F6659">
        <v>16.600000000000001</v>
      </c>
      <c r="G6659">
        <v>8.4</v>
      </c>
      <c r="H6659">
        <v>242.52199999999999</v>
      </c>
      <c r="I6659">
        <v>20.14</v>
      </c>
      <c r="J6659">
        <v>193.80500000000001</v>
      </c>
      <c r="K6659">
        <v>184.114</v>
      </c>
    </row>
    <row r="6660" spans="1:11" x14ac:dyDescent="0.3">
      <c r="A6660">
        <v>10</v>
      </c>
      <c r="B6660">
        <v>4</v>
      </c>
      <c r="C6660">
        <v>17</v>
      </c>
      <c r="D6660">
        <v>117</v>
      </c>
      <c r="E6660">
        <v>25</v>
      </c>
      <c r="F6660">
        <v>15</v>
      </c>
      <c r="G6660">
        <v>7.1</v>
      </c>
      <c r="H6660">
        <v>43.56</v>
      </c>
      <c r="I6660">
        <v>14.906000000000001</v>
      </c>
      <c r="J6660">
        <v>32.917999999999999</v>
      </c>
      <c r="K6660">
        <v>26.742000000000001</v>
      </c>
    </row>
    <row r="6661" spans="1:11" x14ac:dyDescent="0.3">
      <c r="A6661">
        <v>10</v>
      </c>
      <c r="B6661">
        <v>4</v>
      </c>
      <c r="C6661">
        <v>18</v>
      </c>
      <c r="D6661">
        <v>0</v>
      </c>
      <c r="E6661">
        <v>0</v>
      </c>
      <c r="F6661">
        <v>13.3</v>
      </c>
      <c r="G6661">
        <v>5.7</v>
      </c>
      <c r="H6661">
        <v>0</v>
      </c>
      <c r="I6661">
        <v>13.3</v>
      </c>
      <c r="J6661">
        <v>0</v>
      </c>
      <c r="K6661">
        <v>0</v>
      </c>
    </row>
    <row r="6662" spans="1:11" x14ac:dyDescent="0.3">
      <c r="A6662">
        <v>10</v>
      </c>
      <c r="B6662">
        <v>4</v>
      </c>
      <c r="C6662">
        <v>19</v>
      </c>
      <c r="D6662">
        <v>0</v>
      </c>
      <c r="E6662">
        <v>0</v>
      </c>
      <c r="F6662">
        <v>12.8</v>
      </c>
      <c r="G6662">
        <v>5.9</v>
      </c>
      <c r="H6662">
        <v>0</v>
      </c>
      <c r="I6662">
        <v>12.8</v>
      </c>
      <c r="J6662">
        <v>0</v>
      </c>
      <c r="K6662">
        <v>0</v>
      </c>
    </row>
    <row r="6663" spans="1:11" x14ac:dyDescent="0.3">
      <c r="A6663">
        <v>10</v>
      </c>
      <c r="B6663">
        <v>4</v>
      </c>
      <c r="C6663">
        <v>20</v>
      </c>
      <c r="D6663">
        <v>0</v>
      </c>
      <c r="E6663">
        <v>0</v>
      </c>
      <c r="F6663">
        <v>12.2</v>
      </c>
      <c r="G6663">
        <v>6</v>
      </c>
      <c r="H6663">
        <v>0</v>
      </c>
      <c r="I6663">
        <v>12.2</v>
      </c>
      <c r="J6663">
        <v>0</v>
      </c>
      <c r="K6663">
        <v>0</v>
      </c>
    </row>
    <row r="6664" spans="1:11" x14ac:dyDescent="0.3">
      <c r="A6664">
        <v>10</v>
      </c>
      <c r="B6664">
        <v>4</v>
      </c>
      <c r="C6664">
        <v>21</v>
      </c>
      <c r="D6664">
        <v>0</v>
      </c>
      <c r="E6664">
        <v>0</v>
      </c>
      <c r="F6664">
        <v>11.7</v>
      </c>
      <c r="G6664">
        <v>6.2</v>
      </c>
      <c r="H6664">
        <v>0</v>
      </c>
      <c r="I6664">
        <v>11.7</v>
      </c>
      <c r="J6664">
        <v>0</v>
      </c>
      <c r="K6664">
        <v>0</v>
      </c>
    </row>
    <row r="6665" spans="1:11" x14ac:dyDescent="0.3">
      <c r="A6665">
        <v>10</v>
      </c>
      <c r="B6665">
        <v>4</v>
      </c>
      <c r="C6665">
        <v>22</v>
      </c>
      <c r="D6665">
        <v>0</v>
      </c>
      <c r="E6665">
        <v>0</v>
      </c>
      <c r="F6665">
        <v>11.7</v>
      </c>
      <c r="G6665">
        <v>5.9</v>
      </c>
      <c r="H6665">
        <v>0</v>
      </c>
      <c r="I6665">
        <v>11.7</v>
      </c>
      <c r="J6665">
        <v>0</v>
      </c>
      <c r="K6665">
        <v>0</v>
      </c>
    </row>
    <row r="6666" spans="1:11" x14ac:dyDescent="0.3">
      <c r="A6666">
        <v>10</v>
      </c>
      <c r="B6666">
        <v>4</v>
      </c>
      <c r="C6666">
        <v>23</v>
      </c>
      <c r="D6666">
        <v>0</v>
      </c>
      <c r="E6666">
        <v>0</v>
      </c>
      <c r="F6666">
        <v>11.7</v>
      </c>
      <c r="G6666">
        <v>5.5</v>
      </c>
      <c r="H6666">
        <v>0</v>
      </c>
      <c r="I6666">
        <v>11.7</v>
      </c>
      <c r="J6666">
        <v>0</v>
      </c>
      <c r="K6666">
        <v>0</v>
      </c>
    </row>
    <row r="6667" spans="1:11" x14ac:dyDescent="0.3">
      <c r="A6667">
        <v>10</v>
      </c>
      <c r="B6667">
        <v>5</v>
      </c>
      <c r="C6667">
        <v>0</v>
      </c>
      <c r="D6667">
        <v>0</v>
      </c>
      <c r="E6667">
        <v>0</v>
      </c>
      <c r="F6667">
        <v>11.7</v>
      </c>
      <c r="G6667">
        <v>5.2</v>
      </c>
      <c r="H6667">
        <v>0</v>
      </c>
      <c r="I6667">
        <v>11.7</v>
      </c>
      <c r="J6667">
        <v>0</v>
      </c>
      <c r="K6667">
        <v>0</v>
      </c>
    </row>
    <row r="6668" spans="1:11" x14ac:dyDescent="0.3">
      <c r="A6668">
        <v>10</v>
      </c>
      <c r="B6668">
        <v>5</v>
      </c>
      <c r="C6668">
        <v>1</v>
      </c>
      <c r="D6668">
        <v>0</v>
      </c>
      <c r="E6668">
        <v>0</v>
      </c>
      <c r="F6668">
        <v>11.3</v>
      </c>
      <c r="G6668">
        <v>4.8</v>
      </c>
      <c r="H6668">
        <v>0</v>
      </c>
      <c r="I6668">
        <v>11.3</v>
      </c>
      <c r="J6668">
        <v>0</v>
      </c>
      <c r="K6668">
        <v>0</v>
      </c>
    </row>
    <row r="6669" spans="1:11" x14ac:dyDescent="0.3">
      <c r="A6669">
        <v>10</v>
      </c>
      <c r="B6669">
        <v>5</v>
      </c>
      <c r="C6669">
        <v>2</v>
      </c>
      <c r="D6669">
        <v>0</v>
      </c>
      <c r="E6669">
        <v>0</v>
      </c>
      <c r="F6669">
        <v>11</v>
      </c>
      <c r="G6669">
        <v>4.5</v>
      </c>
      <c r="H6669">
        <v>0</v>
      </c>
      <c r="I6669">
        <v>11</v>
      </c>
      <c r="J6669">
        <v>0</v>
      </c>
      <c r="K6669">
        <v>0</v>
      </c>
    </row>
    <row r="6670" spans="1:11" x14ac:dyDescent="0.3">
      <c r="A6670">
        <v>10</v>
      </c>
      <c r="B6670">
        <v>5</v>
      </c>
      <c r="C6670">
        <v>3</v>
      </c>
      <c r="D6670">
        <v>0</v>
      </c>
      <c r="E6670">
        <v>0</v>
      </c>
      <c r="F6670">
        <v>10.6</v>
      </c>
      <c r="G6670">
        <v>4.0999999999999996</v>
      </c>
      <c r="H6670">
        <v>0</v>
      </c>
      <c r="I6670">
        <v>10.6</v>
      </c>
      <c r="J6670">
        <v>0</v>
      </c>
      <c r="K6670">
        <v>0</v>
      </c>
    </row>
    <row r="6671" spans="1:11" x14ac:dyDescent="0.3">
      <c r="A6671">
        <v>10</v>
      </c>
      <c r="B6671">
        <v>5</v>
      </c>
      <c r="C6671">
        <v>4</v>
      </c>
      <c r="D6671">
        <v>0</v>
      </c>
      <c r="E6671">
        <v>0</v>
      </c>
      <c r="F6671">
        <v>11</v>
      </c>
      <c r="G6671">
        <v>3.4</v>
      </c>
      <c r="H6671">
        <v>0</v>
      </c>
      <c r="I6671">
        <v>11</v>
      </c>
      <c r="J6671">
        <v>0</v>
      </c>
      <c r="K6671">
        <v>0</v>
      </c>
    </row>
    <row r="6672" spans="1:11" x14ac:dyDescent="0.3">
      <c r="A6672">
        <v>10</v>
      </c>
      <c r="B6672">
        <v>5</v>
      </c>
      <c r="C6672">
        <v>5</v>
      </c>
      <c r="D6672">
        <v>0</v>
      </c>
      <c r="E6672">
        <v>0</v>
      </c>
      <c r="F6672">
        <v>11.3</v>
      </c>
      <c r="G6672">
        <v>2.8</v>
      </c>
      <c r="H6672">
        <v>0</v>
      </c>
      <c r="I6672">
        <v>11.3</v>
      </c>
      <c r="J6672">
        <v>0</v>
      </c>
      <c r="K6672">
        <v>0</v>
      </c>
    </row>
    <row r="6673" spans="1:11" x14ac:dyDescent="0.3">
      <c r="A6673">
        <v>10</v>
      </c>
      <c r="B6673">
        <v>5</v>
      </c>
      <c r="C6673">
        <v>6</v>
      </c>
      <c r="D6673">
        <v>116</v>
      </c>
      <c r="E6673">
        <v>26</v>
      </c>
      <c r="F6673">
        <v>11.7</v>
      </c>
      <c r="G6673">
        <v>2.1</v>
      </c>
      <c r="H6673">
        <v>46.418999999999997</v>
      </c>
      <c r="I6673">
        <v>10.986000000000001</v>
      </c>
      <c r="J6673">
        <v>35.915999999999997</v>
      </c>
      <c r="K6673">
        <v>29.681999999999999</v>
      </c>
    </row>
    <row r="6674" spans="1:11" x14ac:dyDescent="0.3">
      <c r="A6674">
        <v>10</v>
      </c>
      <c r="B6674">
        <v>5</v>
      </c>
      <c r="C6674">
        <v>7</v>
      </c>
      <c r="D6674">
        <v>511</v>
      </c>
      <c r="E6674">
        <v>62</v>
      </c>
      <c r="F6674">
        <v>13.9</v>
      </c>
      <c r="G6674">
        <v>2.1</v>
      </c>
      <c r="H6674">
        <v>251.87100000000001</v>
      </c>
      <c r="I6674">
        <v>19.672999999999998</v>
      </c>
      <c r="J6674">
        <v>203.374</v>
      </c>
      <c r="K6674">
        <v>193.446</v>
      </c>
    </row>
    <row r="6675" spans="1:11" x14ac:dyDescent="0.3">
      <c r="A6675">
        <v>10</v>
      </c>
      <c r="B6675">
        <v>5</v>
      </c>
      <c r="C6675">
        <v>8</v>
      </c>
      <c r="D6675">
        <v>699</v>
      </c>
      <c r="E6675">
        <v>89</v>
      </c>
      <c r="F6675">
        <v>16.100000000000001</v>
      </c>
      <c r="G6675">
        <v>2.1</v>
      </c>
      <c r="H6675">
        <v>500.64400000000001</v>
      </c>
      <c r="I6675">
        <v>30.306999999999999</v>
      </c>
      <c r="J6675">
        <v>413.59899999999999</v>
      </c>
      <c r="K6675">
        <v>397.67899999999997</v>
      </c>
    </row>
    <row r="6676" spans="1:11" x14ac:dyDescent="0.3">
      <c r="A6676">
        <v>10</v>
      </c>
      <c r="B6676">
        <v>5</v>
      </c>
      <c r="C6676">
        <v>9</v>
      </c>
      <c r="D6676">
        <v>794</v>
      </c>
      <c r="E6676">
        <v>110</v>
      </c>
      <c r="F6676">
        <v>18.3</v>
      </c>
      <c r="G6676">
        <v>2.1</v>
      </c>
      <c r="H6676">
        <v>717.25</v>
      </c>
      <c r="I6676">
        <v>39.770000000000003</v>
      </c>
      <c r="J6676">
        <v>581.67899999999997</v>
      </c>
      <c r="K6676">
        <v>559.88599999999997</v>
      </c>
    </row>
    <row r="6677" spans="1:11" x14ac:dyDescent="0.3">
      <c r="A6677">
        <v>10</v>
      </c>
      <c r="B6677">
        <v>5</v>
      </c>
      <c r="C6677">
        <v>10</v>
      </c>
      <c r="D6677">
        <v>832</v>
      </c>
      <c r="E6677">
        <v>127</v>
      </c>
      <c r="F6677">
        <v>19.399999999999999</v>
      </c>
      <c r="G6677">
        <v>2.8</v>
      </c>
      <c r="H6677">
        <v>868.17</v>
      </c>
      <c r="I6677">
        <v>43.819000000000003</v>
      </c>
      <c r="J6677">
        <v>696.40300000000002</v>
      </c>
      <c r="K6677">
        <v>670.048</v>
      </c>
    </row>
    <row r="6678" spans="1:11" x14ac:dyDescent="0.3">
      <c r="A6678">
        <v>10</v>
      </c>
      <c r="B6678">
        <v>5</v>
      </c>
      <c r="C6678">
        <v>11</v>
      </c>
      <c r="D6678">
        <v>782</v>
      </c>
      <c r="E6678">
        <v>128</v>
      </c>
      <c r="F6678">
        <v>20.6</v>
      </c>
      <c r="G6678">
        <v>3.4</v>
      </c>
      <c r="H6678">
        <v>876.19299999999998</v>
      </c>
      <c r="I6678">
        <v>44.207000000000001</v>
      </c>
      <c r="J6678">
        <v>702.48400000000004</v>
      </c>
      <c r="K6678">
        <v>675.875</v>
      </c>
    </row>
    <row r="6679" spans="1:11" x14ac:dyDescent="0.3">
      <c r="A6679">
        <v>10</v>
      </c>
      <c r="B6679">
        <v>5</v>
      </c>
      <c r="C6679">
        <v>12</v>
      </c>
      <c r="D6679">
        <v>774</v>
      </c>
      <c r="E6679">
        <v>142</v>
      </c>
      <c r="F6679">
        <v>21.7</v>
      </c>
      <c r="G6679">
        <v>4.0999999999999996</v>
      </c>
      <c r="H6679">
        <v>882.27599999999995</v>
      </c>
      <c r="I6679">
        <v>44.033999999999999</v>
      </c>
      <c r="J6679">
        <v>707.81100000000004</v>
      </c>
      <c r="K6679">
        <v>680.97799999999995</v>
      </c>
    </row>
    <row r="6680" spans="1:11" x14ac:dyDescent="0.3">
      <c r="A6680">
        <v>10</v>
      </c>
      <c r="B6680">
        <v>5</v>
      </c>
      <c r="C6680">
        <v>13</v>
      </c>
      <c r="D6680">
        <v>734</v>
      </c>
      <c r="E6680">
        <v>153</v>
      </c>
      <c r="F6680">
        <v>20.399999999999999</v>
      </c>
      <c r="G6680">
        <v>5.3</v>
      </c>
      <c r="H6680">
        <v>810.88800000000003</v>
      </c>
      <c r="I6680">
        <v>38.515999999999998</v>
      </c>
      <c r="J6680">
        <v>663.34900000000005</v>
      </c>
      <c r="K6680">
        <v>638.35500000000002</v>
      </c>
    </row>
    <row r="6681" spans="1:11" x14ac:dyDescent="0.3">
      <c r="A6681">
        <v>10</v>
      </c>
      <c r="B6681">
        <v>5</v>
      </c>
      <c r="C6681">
        <v>14</v>
      </c>
      <c r="D6681">
        <v>400</v>
      </c>
      <c r="E6681">
        <v>177</v>
      </c>
      <c r="F6681">
        <v>19.100000000000001</v>
      </c>
      <c r="G6681">
        <v>6.5</v>
      </c>
      <c r="H6681">
        <v>493.28699999999998</v>
      </c>
      <c r="I6681">
        <v>28.811</v>
      </c>
      <c r="J6681">
        <v>416.702</v>
      </c>
      <c r="K6681">
        <v>400.68299999999999</v>
      </c>
    </row>
    <row r="6682" spans="1:11" x14ac:dyDescent="0.3">
      <c r="A6682">
        <v>10</v>
      </c>
      <c r="B6682">
        <v>5</v>
      </c>
      <c r="C6682">
        <v>15</v>
      </c>
      <c r="D6682">
        <v>325</v>
      </c>
      <c r="E6682">
        <v>175</v>
      </c>
      <c r="F6682">
        <v>17.8</v>
      </c>
      <c r="G6682">
        <v>7.7</v>
      </c>
      <c r="H6682">
        <v>367.911</v>
      </c>
      <c r="I6682">
        <v>23.797000000000001</v>
      </c>
      <c r="J6682">
        <v>313.137</v>
      </c>
      <c r="K6682">
        <v>300.26799999999997</v>
      </c>
    </row>
    <row r="6683" spans="1:11" x14ac:dyDescent="0.3">
      <c r="A6683">
        <v>10</v>
      </c>
      <c r="B6683">
        <v>5</v>
      </c>
      <c r="C6683">
        <v>16</v>
      </c>
      <c r="D6683">
        <v>168</v>
      </c>
      <c r="E6683">
        <v>79</v>
      </c>
      <c r="F6683">
        <v>16.100000000000001</v>
      </c>
      <c r="G6683">
        <v>7</v>
      </c>
      <c r="H6683">
        <v>140.952</v>
      </c>
      <c r="I6683">
        <v>18.039000000000001</v>
      </c>
      <c r="J6683">
        <v>118.123</v>
      </c>
      <c r="K6683">
        <v>110.196</v>
      </c>
    </row>
    <row r="6684" spans="1:11" x14ac:dyDescent="0.3">
      <c r="A6684">
        <v>10</v>
      </c>
      <c r="B6684">
        <v>5</v>
      </c>
      <c r="C6684">
        <v>17</v>
      </c>
      <c r="D6684">
        <v>35</v>
      </c>
      <c r="E6684">
        <v>30</v>
      </c>
      <c r="F6684">
        <v>14.5</v>
      </c>
      <c r="G6684">
        <v>6.4</v>
      </c>
      <c r="H6684">
        <v>35.552999999999997</v>
      </c>
      <c r="I6684">
        <v>14.077999999999999</v>
      </c>
      <c r="J6684">
        <v>29.984999999999999</v>
      </c>
      <c r="K6684">
        <v>23.864000000000001</v>
      </c>
    </row>
    <row r="6685" spans="1:11" x14ac:dyDescent="0.3">
      <c r="A6685">
        <v>10</v>
      </c>
      <c r="B6685">
        <v>5</v>
      </c>
      <c r="C6685">
        <v>18</v>
      </c>
      <c r="D6685">
        <v>0</v>
      </c>
      <c r="E6685">
        <v>0</v>
      </c>
      <c r="F6685">
        <v>12.8</v>
      </c>
      <c r="G6685">
        <v>5.7</v>
      </c>
      <c r="H6685">
        <v>0</v>
      </c>
      <c r="I6685">
        <v>12.8</v>
      </c>
      <c r="J6685">
        <v>0</v>
      </c>
      <c r="K6685">
        <v>0</v>
      </c>
    </row>
    <row r="6686" spans="1:11" x14ac:dyDescent="0.3">
      <c r="A6686">
        <v>10</v>
      </c>
      <c r="B6686">
        <v>5</v>
      </c>
      <c r="C6686">
        <v>19</v>
      </c>
      <c r="D6686">
        <v>0</v>
      </c>
      <c r="E6686">
        <v>0</v>
      </c>
      <c r="F6686">
        <v>12.6</v>
      </c>
      <c r="G6686">
        <v>4.8</v>
      </c>
      <c r="H6686">
        <v>0</v>
      </c>
      <c r="I6686">
        <v>12.6</v>
      </c>
      <c r="J6686">
        <v>0</v>
      </c>
      <c r="K6686">
        <v>0</v>
      </c>
    </row>
    <row r="6687" spans="1:11" x14ac:dyDescent="0.3">
      <c r="A6687">
        <v>10</v>
      </c>
      <c r="B6687">
        <v>5</v>
      </c>
      <c r="C6687">
        <v>20</v>
      </c>
      <c r="D6687">
        <v>0</v>
      </c>
      <c r="E6687">
        <v>0</v>
      </c>
      <c r="F6687">
        <v>12.4</v>
      </c>
      <c r="G6687">
        <v>4</v>
      </c>
      <c r="H6687">
        <v>0</v>
      </c>
      <c r="I6687">
        <v>12.4</v>
      </c>
      <c r="J6687">
        <v>0</v>
      </c>
      <c r="K6687">
        <v>0</v>
      </c>
    </row>
    <row r="6688" spans="1:11" x14ac:dyDescent="0.3">
      <c r="A6688">
        <v>10</v>
      </c>
      <c r="B6688">
        <v>5</v>
      </c>
      <c r="C6688">
        <v>21</v>
      </c>
      <c r="D6688">
        <v>0</v>
      </c>
      <c r="E6688">
        <v>0</v>
      </c>
      <c r="F6688">
        <v>12.2</v>
      </c>
      <c r="G6688">
        <v>3.1</v>
      </c>
      <c r="H6688">
        <v>0</v>
      </c>
      <c r="I6688">
        <v>12.2</v>
      </c>
      <c r="J6688">
        <v>0</v>
      </c>
      <c r="K6688">
        <v>0</v>
      </c>
    </row>
    <row r="6689" spans="1:11" x14ac:dyDescent="0.3">
      <c r="A6689">
        <v>10</v>
      </c>
      <c r="B6689">
        <v>5</v>
      </c>
      <c r="C6689">
        <v>22</v>
      </c>
      <c r="D6689">
        <v>0</v>
      </c>
      <c r="E6689">
        <v>0</v>
      </c>
      <c r="F6689">
        <v>12.2</v>
      </c>
      <c r="G6689">
        <v>2.9</v>
      </c>
      <c r="H6689">
        <v>0</v>
      </c>
      <c r="I6689">
        <v>12.2</v>
      </c>
      <c r="J6689">
        <v>0</v>
      </c>
      <c r="K6689">
        <v>0</v>
      </c>
    </row>
    <row r="6690" spans="1:11" x14ac:dyDescent="0.3">
      <c r="A6690">
        <v>10</v>
      </c>
      <c r="B6690">
        <v>5</v>
      </c>
      <c r="C6690">
        <v>23</v>
      </c>
      <c r="D6690">
        <v>0</v>
      </c>
      <c r="E6690">
        <v>0</v>
      </c>
      <c r="F6690">
        <v>12.2</v>
      </c>
      <c r="G6690">
        <v>2.8</v>
      </c>
      <c r="H6690">
        <v>0</v>
      </c>
      <c r="I6690">
        <v>12.2</v>
      </c>
      <c r="J6690">
        <v>0</v>
      </c>
      <c r="K6690">
        <v>0</v>
      </c>
    </row>
    <row r="6691" spans="1:11" x14ac:dyDescent="0.3">
      <c r="A6691">
        <v>10</v>
      </c>
      <c r="B6691">
        <v>6</v>
      </c>
      <c r="C6691">
        <v>0</v>
      </c>
      <c r="D6691">
        <v>0</v>
      </c>
      <c r="E6691">
        <v>0</v>
      </c>
      <c r="F6691">
        <v>12.2</v>
      </c>
      <c r="G6691">
        <v>2.6</v>
      </c>
      <c r="H6691">
        <v>0</v>
      </c>
      <c r="I6691">
        <v>12.2</v>
      </c>
      <c r="J6691">
        <v>0</v>
      </c>
      <c r="K6691">
        <v>0</v>
      </c>
    </row>
    <row r="6692" spans="1:11" x14ac:dyDescent="0.3">
      <c r="A6692">
        <v>10</v>
      </c>
      <c r="B6692">
        <v>6</v>
      </c>
      <c r="C6692">
        <v>1</v>
      </c>
      <c r="D6692">
        <v>0</v>
      </c>
      <c r="E6692">
        <v>0</v>
      </c>
      <c r="F6692">
        <v>12.4</v>
      </c>
      <c r="G6692">
        <v>2.8</v>
      </c>
      <c r="H6692">
        <v>0</v>
      </c>
      <c r="I6692">
        <v>12.4</v>
      </c>
      <c r="J6692">
        <v>0</v>
      </c>
      <c r="K6692">
        <v>0</v>
      </c>
    </row>
    <row r="6693" spans="1:11" x14ac:dyDescent="0.3">
      <c r="A6693">
        <v>10</v>
      </c>
      <c r="B6693">
        <v>6</v>
      </c>
      <c r="C6693">
        <v>2</v>
      </c>
      <c r="D6693">
        <v>0</v>
      </c>
      <c r="E6693">
        <v>0</v>
      </c>
      <c r="F6693">
        <v>12.6</v>
      </c>
      <c r="G6693">
        <v>2.9</v>
      </c>
      <c r="H6693">
        <v>0</v>
      </c>
      <c r="I6693">
        <v>12.6</v>
      </c>
      <c r="J6693">
        <v>0</v>
      </c>
      <c r="K6693">
        <v>0</v>
      </c>
    </row>
    <row r="6694" spans="1:11" x14ac:dyDescent="0.3">
      <c r="A6694">
        <v>10</v>
      </c>
      <c r="B6694">
        <v>6</v>
      </c>
      <c r="C6694">
        <v>3</v>
      </c>
      <c r="D6694">
        <v>0</v>
      </c>
      <c r="E6694">
        <v>0</v>
      </c>
      <c r="F6694">
        <v>12.8</v>
      </c>
      <c r="G6694">
        <v>3.1</v>
      </c>
      <c r="H6694">
        <v>0</v>
      </c>
      <c r="I6694">
        <v>12.8</v>
      </c>
      <c r="J6694">
        <v>0</v>
      </c>
      <c r="K6694">
        <v>0</v>
      </c>
    </row>
    <row r="6695" spans="1:11" x14ac:dyDescent="0.3">
      <c r="A6695">
        <v>10</v>
      </c>
      <c r="B6695">
        <v>6</v>
      </c>
      <c r="C6695">
        <v>4</v>
      </c>
      <c r="D6695">
        <v>0</v>
      </c>
      <c r="E6695">
        <v>0</v>
      </c>
      <c r="F6695">
        <v>13.2</v>
      </c>
      <c r="G6695">
        <v>3.1</v>
      </c>
      <c r="H6695">
        <v>0</v>
      </c>
      <c r="I6695">
        <v>13.2</v>
      </c>
      <c r="J6695">
        <v>0</v>
      </c>
      <c r="K6695">
        <v>0</v>
      </c>
    </row>
    <row r="6696" spans="1:11" x14ac:dyDescent="0.3">
      <c r="A6696">
        <v>10</v>
      </c>
      <c r="B6696">
        <v>6</v>
      </c>
      <c r="C6696">
        <v>5</v>
      </c>
      <c r="D6696">
        <v>0</v>
      </c>
      <c r="E6696">
        <v>0</v>
      </c>
      <c r="F6696">
        <v>13.5</v>
      </c>
      <c r="G6696">
        <v>3.1</v>
      </c>
      <c r="H6696">
        <v>0</v>
      </c>
      <c r="I6696">
        <v>13.5</v>
      </c>
      <c r="J6696">
        <v>0</v>
      </c>
      <c r="K6696">
        <v>0</v>
      </c>
    </row>
    <row r="6697" spans="1:11" x14ac:dyDescent="0.3">
      <c r="A6697">
        <v>10</v>
      </c>
      <c r="B6697">
        <v>6</v>
      </c>
      <c r="C6697">
        <v>6</v>
      </c>
      <c r="D6697">
        <v>1</v>
      </c>
      <c r="E6697">
        <v>20</v>
      </c>
      <c r="F6697">
        <v>13.9</v>
      </c>
      <c r="G6697">
        <v>3.1</v>
      </c>
      <c r="H6697">
        <v>19.102</v>
      </c>
      <c r="I6697">
        <v>12.523</v>
      </c>
      <c r="J6697">
        <v>17.094000000000001</v>
      </c>
      <c r="K6697">
        <v>11.215999999999999</v>
      </c>
    </row>
    <row r="6698" spans="1:11" x14ac:dyDescent="0.3">
      <c r="A6698">
        <v>10</v>
      </c>
      <c r="B6698">
        <v>6</v>
      </c>
      <c r="C6698">
        <v>7</v>
      </c>
      <c r="D6698">
        <v>2</v>
      </c>
      <c r="E6698">
        <v>62</v>
      </c>
      <c r="F6698">
        <v>14.8</v>
      </c>
      <c r="G6698">
        <v>3.8</v>
      </c>
      <c r="H6698">
        <v>59.906999999999996</v>
      </c>
      <c r="I6698">
        <v>14.555999999999999</v>
      </c>
      <c r="J6698">
        <v>53.335000000000001</v>
      </c>
      <c r="K6698">
        <v>46.761000000000003</v>
      </c>
    </row>
    <row r="6699" spans="1:11" x14ac:dyDescent="0.3">
      <c r="A6699">
        <v>10</v>
      </c>
      <c r="B6699">
        <v>6</v>
      </c>
      <c r="C6699">
        <v>8</v>
      </c>
      <c r="D6699">
        <v>28</v>
      </c>
      <c r="E6699">
        <v>117</v>
      </c>
      <c r="F6699">
        <v>15.8</v>
      </c>
      <c r="G6699">
        <v>4.5</v>
      </c>
      <c r="H6699">
        <v>131.93299999999999</v>
      </c>
      <c r="I6699">
        <v>17.454000000000001</v>
      </c>
      <c r="J6699">
        <v>116.081</v>
      </c>
      <c r="K6699">
        <v>108.19799999999999</v>
      </c>
    </row>
    <row r="6700" spans="1:11" x14ac:dyDescent="0.3">
      <c r="A6700">
        <v>10</v>
      </c>
      <c r="B6700">
        <v>6</v>
      </c>
      <c r="C6700">
        <v>9</v>
      </c>
      <c r="D6700">
        <v>62</v>
      </c>
      <c r="E6700">
        <v>222</v>
      </c>
      <c r="F6700">
        <v>16.7</v>
      </c>
      <c r="G6700">
        <v>5.2</v>
      </c>
      <c r="H6700">
        <v>271.95800000000003</v>
      </c>
      <c r="I6700">
        <v>21.512</v>
      </c>
      <c r="J6700">
        <v>236.46299999999999</v>
      </c>
      <c r="K6700">
        <v>225.691</v>
      </c>
    </row>
    <row r="6701" spans="1:11" x14ac:dyDescent="0.3">
      <c r="A6701">
        <v>10</v>
      </c>
      <c r="B6701">
        <v>6</v>
      </c>
      <c r="C6701">
        <v>10</v>
      </c>
      <c r="D6701">
        <v>113</v>
      </c>
      <c r="E6701">
        <v>242</v>
      </c>
      <c r="F6701">
        <v>17.399999999999999</v>
      </c>
      <c r="G6701">
        <v>5.5</v>
      </c>
      <c r="H6701">
        <v>353.762</v>
      </c>
      <c r="I6701">
        <v>24.114999999999998</v>
      </c>
      <c r="J6701">
        <v>305.02100000000002</v>
      </c>
      <c r="K6701">
        <v>292.38400000000001</v>
      </c>
    </row>
    <row r="6702" spans="1:11" x14ac:dyDescent="0.3">
      <c r="A6702">
        <v>10</v>
      </c>
      <c r="B6702">
        <v>6</v>
      </c>
      <c r="C6702">
        <v>11</v>
      </c>
      <c r="D6702">
        <v>171</v>
      </c>
      <c r="E6702">
        <v>285</v>
      </c>
      <c r="F6702">
        <v>18.2</v>
      </c>
      <c r="G6702">
        <v>5.9</v>
      </c>
      <c r="H6702">
        <v>461.69900000000001</v>
      </c>
      <c r="I6702">
        <v>27.02</v>
      </c>
      <c r="J6702">
        <v>394.15899999999999</v>
      </c>
      <c r="K6702">
        <v>378.85700000000003</v>
      </c>
    </row>
    <row r="6703" spans="1:11" x14ac:dyDescent="0.3">
      <c r="A6703">
        <v>10</v>
      </c>
      <c r="B6703">
        <v>6</v>
      </c>
      <c r="C6703">
        <v>12</v>
      </c>
      <c r="D6703">
        <v>60</v>
      </c>
      <c r="E6703">
        <v>298</v>
      </c>
      <c r="F6703">
        <v>18.899999999999999</v>
      </c>
      <c r="G6703">
        <v>6.2</v>
      </c>
      <c r="H6703">
        <v>362.51799999999997</v>
      </c>
      <c r="I6703">
        <v>25.68</v>
      </c>
      <c r="J6703">
        <v>310.98899999999998</v>
      </c>
      <c r="K6703">
        <v>298.18200000000002</v>
      </c>
    </row>
    <row r="6704" spans="1:11" x14ac:dyDescent="0.3">
      <c r="A6704">
        <v>10</v>
      </c>
      <c r="B6704">
        <v>6</v>
      </c>
      <c r="C6704">
        <v>13</v>
      </c>
      <c r="D6704">
        <v>93</v>
      </c>
      <c r="E6704">
        <v>200</v>
      </c>
      <c r="F6704">
        <v>18.2</v>
      </c>
      <c r="G6704">
        <v>5</v>
      </c>
      <c r="H6704">
        <v>290.16899999999998</v>
      </c>
      <c r="I6704">
        <v>24.100999999999999</v>
      </c>
      <c r="J6704">
        <v>250.18899999999999</v>
      </c>
      <c r="K6704">
        <v>239.05699999999999</v>
      </c>
    </row>
    <row r="6705" spans="1:11" x14ac:dyDescent="0.3">
      <c r="A6705">
        <v>10</v>
      </c>
      <c r="B6705">
        <v>6</v>
      </c>
      <c r="C6705">
        <v>14</v>
      </c>
      <c r="D6705">
        <v>10</v>
      </c>
      <c r="E6705">
        <v>134</v>
      </c>
      <c r="F6705">
        <v>17.399999999999999</v>
      </c>
      <c r="G6705">
        <v>3.8</v>
      </c>
      <c r="H6705">
        <v>136.20599999999999</v>
      </c>
      <c r="I6705">
        <v>20.059000000000001</v>
      </c>
      <c r="J6705">
        <v>119.113</v>
      </c>
      <c r="K6705">
        <v>111.164</v>
      </c>
    </row>
    <row r="6706" spans="1:11" x14ac:dyDescent="0.3">
      <c r="A6706">
        <v>10</v>
      </c>
      <c r="B6706">
        <v>6</v>
      </c>
      <c r="C6706">
        <v>15</v>
      </c>
      <c r="D6706">
        <v>32</v>
      </c>
      <c r="E6706">
        <v>132</v>
      </c>
      <c r="F6706">
        <v>16.7</v>
      </c>
      <c r="G6706">
        <v>2.6</v>
      </c>
      <c r="H6706">
        <v>149.559</v>
      </c>
      <c r="I6706">
        <v>19.562999999999999</v>
      </c>
      <c r="J6706">
        <v>130.601</v>
      </c>
      <c r="K6706">
        <v>122.396</v>
      </c>
    </row>
    <row r="6707" spans="1:11" x14ac:dyDescent="0.3">
      <c r="A6707">
        <v>10</v>
      </c>
      <c r="B6707">
        <v>6</v>
      </c>
      <c r="C6707">
        <v>16</v>
      </c>
      <c r="D6707">
        <v>19</v>
      </c>
      <c r="E6707">
        <v>75</v>
      </c>
      <c r="F6707">
        <v>16.100000000000001</v>
      </c>
      <c r="G6707">
        <v>2.9</v>
      </c>
      <c r="H6707">
        <v>80.840999999999994</v>
      </c>
      <c r="I6707">
        <v>16.954000000000001</v>
      </c>
      <c r="J6707">
        <v>70.787000000000006</v>
      </c>
      <c r="K6707">
        <v>63.863</v>
      </c>
    </row>
    <row r="6708" spans="1:11" x14ac:dyDescent="0.3">
      <c r="A6708">
        <v>10</v>
      </c>
      <c r="B6708">
        <v>6</v>
      </c>
      <c r="C6708">
        <v>17</v>
      </c>
      <c r="D6708">
        <v>0</v>
      </c>
      <c r="E6708">
        <v>18</v>
      </c>
      <c r="F6708">
        <v>15.6</v>
      </c>
      <c r="G6708">
        <v>3.3</v>
      </c>
      <c r="H6708">
        <v>17.065999999999999</v>
      </c>
      <c r="I6708">
        <v>14.4</v>
      </c>
      <c r="J6708">
        <v>15.221</v>
      </c>
      <c r="K6708">
        <v>9.3780000000000001</v>
      </c>
    </row>
    <row r="6709" spans="1:11" x14ac:dyDescent="0.3">
      <c r="A6709">
        <v>10</v>
      </c>
      <c r="B6709">
        <v>6</v>
      </c>
      <c r="C6709">
        <v>18</v>
      </c>
      <c r="D6709">
        <v>0</v>
      </c>
      <c r="E6709">
        <v>0</v>
      </c>
      <c r="F6709">
        <v>15</v>
      </c>
      <c r="G6709">
        <v>3.6</v>
      </c>
      <c r="H6709">
        <v>0</v>
      </c>
      <c r="I6709">
        <v>15</v>
      </c>
      <c r="J6709">
        <v>0</v>
      </c>
      <c r="K6709">
        <v>0</v>
      </c>
    </row>
    <row r="6710" spans="1:11" x14ac:dyDescent="0.3">
      <c r="A6710">
        <v>10</v>
      </c>
      <c r="B6710">
        <v>6</v>
      </c>
      <c r="C6710">
        <v>19</v>
      </c>
      <c r="D6710">
        <v>0</v>
      </c>
      <c r="E6710">
        <v>0</v>
      </c>
      <c r="F6710">
        <v>14.4</v>
      </c>
      <c r="G6710">
        <v>5</v>
      </c>
      <c r="H6710">
        <v>0</v>
      </c>
      <c r="I6710">
        <v>14.4</v>
      </c>
      <c r="J6710">
        <v>0</v>
      </c>
      <c r="K6710">
        <v>0</v>
      </c>
    </row>
    <row r="6711" spans="1:11" x14ac:dyDescent="0.3">
      <c r="A6711">
        <v>10</v>
      </c>
      <c r="B6711">
        <v>6</v>
      </c>
      <c r="C6711">
        <v>20</v>
      </c>
      <c r="D6711">
        <v>0</v>
      </c>
      <c r="E6711">
        <v>0</v>
      </c>
      <c r="F6711">
        <v>13.9</v>
      </c>
      <c r="G6711">
        <v>6.3</v>
      </c>
      <c r="H6711">
        <v>0</v>
      </c>
      <c r="I6711">
        <v>13.9</v>
      </c>
      <c r="J6711">
        <v>0</v>
      </c>
      <c r="K6711">
        <v>0</v>
      </c>
    </row>
    <row r="6712" spans="1:11" x14ac:dyDescent="0.3">
      <c r="A6712">
        <v>10</v>
      </c>
      <c r="B6712">
        <v>6</v>
      </c>
      <c r="C6712">
        <v>21</v>
      </c>
      <c r="D6712">
        <v>0</v>
      </c>
      <c r="E6712">
        <v>0</v>
      </c>
      <c r="F6712">
        <v>13.3</v>
      </c>
      <c r="G6712">
        <v>7.7</v>
      </c>
      <c r="H6712">
        <v>0</v>
      </c>
      <c r="I6712">
        <v>13.3</v>
      </c>
      <c r="J6712">
        <v>0</v>
      </c>
      <c r="K6712">
        <v>0</v>
      </c>
    </row>
    <row r="6713" spans="1:11" x14ac:dyDescent="0.3">
      <c r="A6713">
        <v>10</v>
      </c>
      <c r="B6713">
        <v>6</v>
      </c>
      <c r="C6713">
        <v>22</v>
      </c>
      <c r="D6713">
        <v>0</v>
      </c>
      <c r="E6713">
        <v>0</v>
      </c>
      <c r="F6713">
        <v>13.5</v>
      </c>
      <c r="G6713">
        <v>7.5</v>
      </c>
      <c r="H6713">
        <v>0</v>
      </c>
      <c r="I6713">
        <v>13.5</v>
      </c>
      <c r="J6713">
        <v>0</v>
      </c>
      <c r="K6713">
        <v>0</v>
      </c>
    </row>
    <row r="6714" spans="1:11" x14ac:dyDescent="0.3">
      <c r="A6714">
        <v>10</v>
      </c>
      <c r="B6714">
        <v>6</v>
      </c>
      <c r="C6714">
        <v>23</v>
      </c>
      <c r="D6714">
        <v>0</v>
      </c>
      <c r="E6714">
        <v>0</v>
      </c>
      <c r="F6714">
        <v>13.7</v>
      </c>
      <c r="G6714">
        <v>7.4</v>
      </c>
      <c r="H6714">
        <v>0</v>
      </c>
      <c r="I6714">
        <v>13.7</v>
      </c>
      <c r="J6714">
        <v>0</v>
      </c>
      <c r="K6714">
        <v>0</v>
      </c>
    </row>
    <row r="6715" spans="1:11" x14ac:dyDescent="0.3">
      <c r="A6715">
        <v>10</v>
      </c>
      <c r="B6715">
        <v>7</v>
      </c>
      <c r="C6715">
        <v>0</v>
      </c>
      <c r="D6715">
        <v>0</v>
      </c>
      <c r="E6715">
        <v>0</v>
      </c>
      <c r="F6715">
        <v>13.9</v>
      </c>
      <c r="G6715">
        <v>7.2</v>
      </c>
      <c r="H6715">
        <v>0</v>
      </c>
      <c r="I6715">
        <v>13.9</v>
      </c>
      <c r="J6715">
        <v>0</v>
      </c>
      <c r="K6715">
        <v>0</v>
      </c>
    </row>
    <row r="6716" spans="1:11" x14ac:dyDescent="0.3">
      <c r="A6716">
        <v>10</v>
      </c>
      <c r="B6716">
        <v>7</v>
      </c>
      <c r="C6716">
        <v>1</v>
      </c>
      <c r="D6716">
        <v>0</v>
      </c>
      <c r="E6716">
        <v>0</v>
      </c>
      <c r="F6716">
        <v>13.7</v>
      </c>
      <c r="G6716">
        <v>6.5</v>
      </c>
      <c r="H6716">
        <v>0</v>
      </c>
      <c r="I6716">
        <v>13.7</v>
      </c>
      <c r="J6716">
        <v>0</v>
      </c>
      <c r="K6716">
        <v>0</v>
      </c>
    </row>
    <row r="6717" spans="1:11" x14ac:dyDescent="0.3">
      <c r="A6717">
        <v>10</v>
      </c>
      <c r="B6717">
        <v>7</v>
      </c>
      <c r="C6717">
        <v>2</v>
      </c>
      <c r="D6717">
        <v>0</v>
      </c>
      <c r="E6717">
        <v>0</v>
      </c>
      <c r="F6717">
        <v>13.5</v>
      </c>
      <c r="G6717">
        <v>5.9</v>
      </c>
      <c r="H6717">
        <v>0</v>
      </c>
      <c r="I6717">
        <v>13.5</v>
      </c>
      <c r="J6717">
        <v>0</v>
      </c>
      <c r="K6717">
        <v>0</v>
      </c>
    </row>
    <row r="6718" spans="1:11" x14ac:dyDescent="0.3">
      <c r="A6718">
        <v>10</v>
      </c>
      <c r="B6718">
        <v>7</v>
      </c>
      <c r="C6718">
        <v>3</v>
      </c>
      <c r="D6718">
        <v>0</v>
      </c>
      <c r="E6718">
        <v>0</v>
      </c>
      <c r="F6718">
        <v>13.3</v>
      </c>
      <c r="G6718">
        <v>5.2</v>
      </c>
      <c r="H6718">
        <v>0</v>
      </c>
      <c r="I6718">
        <v>13.3</v>
      </c>
      <c r="J6718">
        <v>0</v>
      </c>
      <c r="K6718">
        <v>0</v>
      </c>
    </row>
    <row r="6719" spans="1:11" x14ac:dyDescent="0.3">
      <c r="A6719">
        <v>10</v>
      </c>
      <c r="B6719">
        <v>7</v>
      </c>
      <c r="C6719">
        <v>4</v>
      </c>
      <c r="D6719">
        <v>0</v>
      </c>
      <c r="E6719">
        <v>0</v>
      </c>
      <c r="F6719">
        <v>13.1</v>
      </c>
      <c r="G6719">
        <v>4.7</v>
      </c>
      <c r="H6719">
        <v>0</v>
      </c>
      <c r="I6719">
        <v>13.1</v>
      </c>
      <c r="J6719">
        <v>0</v>
      </c>
      <c r="K6719">
        <v>0</v>
      </c>
    </row>
    <row r="6720" spans="1:11" x14ac:dyDescent="0.3">
      <c r="A6720">
        <v>10</v>
      </c>
      <c r="B6720">
        <v>7</v>
      </c>
      <c r="C6720">
        <v>5</v>
      </c>
      <c r="D6720">
        <v>0</v>
      </c>
      <c r="E6720">
        <v>0</v>
      </c>
      <c r="F6720">
        <v>13</v>
      </c>
      <c r="G6720">
        <v>4.0999999999999996</v>
      </c>
      <c r="H6720">
        <v>0</v>
      </c>
      <c r="I6720">
        <v>13</v>
      </c>
      <c r="J6720">
        <v>0</v>
      </c>
      <c r="K6720">
        <v>0</v>
      </c>
    </row>
    <row r="6721" spans="1:11" x14ac:dyDescent="0.3">
      <c r="A6721">
        <v>10</v>
      </c>
      <c r="B6721">
        <v>7</v>
      </c>
      <c r="C6721">
        <v>6</v>
      </c>
      <c r="D6721">
        <v>3</v>
      </c>
      <c r="E6721">
        <v>10</v>
      </c>
      <c r="F6721">
        <v>12.8</v>
      </c>
      <c r="G6721">
        <v>3.6</v>
      </c>
      <c r="H6721">
        <v>9.9819999999999993</v>
      </c>
      <c r="I6721">
        <v>11.163</v>
      </c>
      <c r="J6721">
        <v>8.8460000000000001</v>
      </c>
      <c r="K6721">
        <v>3.1190000000000002</v>
      </c>
    </row>
    <row r="6722" spans="1:11" x14ac:dyDescent="0.3">
      <c r="A6722">
        <v>10</v>
      </c>
      <c r="B6722">
        <v>7</v>
      </c>
      <c r="C6722">
        <v>7</v>
      </c>
      <c r="D6722">
        <v>7</v>
      </c>
      <c r="E6722">
        <v>77</v>
      </c>
      <c r="F6722">
        <v>13.2</v>
      </c>
      <c r="G6722">
        <v>2.9</v>
      </c>
      <c r="H6722">
        <v>76.87</v>
      </c>
      <c r="I6722">
        <v>13.332000000000001</v>
      </c>
      <c r="J6722">
        <v>68.564999999999998</v>
      </c>
      <c r="K6722">
        <v>61.686</v>
      </c>
    </row>
    <row r="6723" spans="1:11" x14ac:dyDescent="0.3">
      <c r="A6723">
        <v>10</v>
      </c>
      <c r="B6723">
        <v>7</v>
      </c>
      <c r="C6723">
        <v>8</v>
      </c>
      <c r="D6723">
        <v>4</v>
      </c>
      <c r="E6723">
        <v>138</v>
      </c>
      <c r="F6723">
        <v>13.5</v>
      </c>
      <c r="G6723">
        <v>2.2000000000000002</v>
      </c>
      <c r="H6723">
        <v>136.45099999999999</v>
      </c>
      <c r="I6723">
        <v>15.795999999999999</v>
      </c>
      <c r="J6723">
        <v>121.074</v>
      </c>
      <c r="K6723">
        <v>113.081</v>
      </c>
    </row>
    <row r="6724" spans="1:11" x14ac:dyDescent="0.3">
      <c r="A6724">
        <v>10</v>
      </c>
      <c r="B6724">
        <v>7</v>
      </c>
      <c r="C6724">
        <v>9</v>
      </c>
      <c r="D6724">
        <v>5</v>
      </c>
      <c r="E6724">
        <v>123</v>
      </c>
      <c r="F6724">
        <v>13.9</v>
      </c>
      <c r="G6724">
        <v>1.5</v>
      </c>
      <c r="H6724">
        <v>121.693</v>
      </c>
      <c r="I6724">
        <v>16.323</v>
      </c>
      <c r="J6724">
        <v>107.81100000000001</v>
      </c>
      <c r="K6724">
        <v>100.10899999999999</v>
      </c>
    </row>
    <row r="6725" spans="1:11" x14ac:dyDescent="0.3">
      <c r="A6725">
        <v>10</v>
      </c>
      <c r="B6725">
        <v>7</v>
      </c>
      <c r="C6725">
        <v>10</v>
      </c>
      <c r="D6725">
        <v>5</v>
      </c>
      <c r="E6725">
        <v>265</v>
      </c>
      <c r="F6725">
        <v>14.1</v>
      </c>
      <c r="G6725">
        <v>1.9</v>
      </c>
      <c r="H6725">
        <v>266.27699999999999</v>
      </c>
      <c r="I6725">
        <v>20.87</v>
      </c>
      <c r="J6725">
        <v>232.30199999999999</v>
      </c>
      <c r="K6725">
        <v>221.63800000000001</v>
      </c>
    </row>
    <row r="6726" spans="1:11" x14ac:dyDescent="0.3">
      <c r="A6726">
        <v>10</v>
      </c>
      <c r="B6726">
        <v>7</v>
      </c>
      <c r="C6726">
        <v>11</v>
      </c>
      <c r="D6726">
        <v>2</v>
      </c>
      <c r="E6726">
        <v>316</v>
      </c>
      <c r="F6726">
        <v>14.2</v>
      </c>
      <c r="G6726">
        <v>2.2000000000000002</v>
      </c>
      <c r="H6726">
        <v>316.637</v>
      </c>
      <c r="I6726">
        <v>22.856000000000002</v>
      </c>
      <c r="J6726">
        <v>274.35000000000002</v>
      </c>
      <c r="K6726">
        <v>262.56700000000001</v>
      </c>
    </row>
    <row r="6727" spans="1:11" x14ac:dyDescent="0.3">
      <c r="A6727">
        <v>10</v>
      </c>
      <c r="B6727">
        <v>7</v>
      </c>
      <c r="C6727">
        <v>12</v>
      </c>
      <c r="D6727">
        <v>3</v>
      </c>
      <c r="E6727">
        <v>302</v>
      </c>
      <c r="F6727">
        <v>14.4</v>
      </c>
      <c r="G6727">
        <v>2.6</v>
      </c>
      <c r="H6727">
        <v>302.80799999999999</v>
      </c>
      <c r="I6727">
        <v>22.408000000000001</v>
      </c>
      <c r="J6727">
        <v>262.77499999999998</v>
      </c>
      <c r="K6727">
        <v>251.30699999999999</v>
      </c>
    </row>
    <row r="6728" spans="1:11" x14ac:dyDescent="0.3">
      <c r="A6728">
        <v>10</v>
      </c>
      <c r="B6728">
        <v>7</v>
      </c>
      <c r="C6728">
        <v>13</v>
      </c>
      <c r="D6728">
        <v>2</v>
      </c>
      <c r="E6728">
        <v>322</v>
      </c>
      <c r="F6728">
        <v>14.2</v>
      </c>
      <c r="G6728">
        <v>3.6</v>
      </c>
      <c r="H6728">
        <v>324.25</v>
      </c>
      <c r="I6728">
        <v>21.859000000000002</v>
      </c>
      <c r="J6728">
        <v>281.91800000000001</v>
      </c>
      <c r="K6728">
        <v>269.92700000000002</v>
      </c>
    </row>
    <row r="6729" spans="1:11" x14ac:dyDescent="0.3">
      <c r="A6729">
        <v>10</v>
      </c>
      <c r="B6729">
        <v>7</v>
      </c>
      <c r="C6729">
        <v>14</v>
      </c>
      <c r="D6729">
        <v>1</v>
      </c>
      <c r="E6729">
        <v>252</v>
      </c>
      <c r="F6729">
        <v>14.1</v>
      </c>
      <c r="G6729">
        <v>4.7</v>
      </c>
      <c r="H6729">
        <v>251.40100000000001</v>
      </c>
      <c r="I6729">
        <v>19.172999999999998</v>
      </c>
      <c r="J6729">
        <v>220.60900000000001</v>
      </c>
      <c r="K6729">
        <v>210.24700000000001</v>
      </c>
    </row>
    <row r="6730" spans="1:11" x14ac:dyDescent="0.3">
      <c r="A6730">
        <v>10</v>
      </c>
      <c r="B6730">
        <v>7</v>
      </c>
      <c r="C6730">
        <v>15</v>
      </c>
      <c r="D6730">
        <v>1</v>
      </c>
      <c r="E6730">
        <v>175</v>
      </c>
      <c r="F6730">
        <v>13.9</v>
      </c>
      <c r="G6730">
        <v>5.7</v>
      </c>
      <c r="H6730">
        <v>173.61600000000001</v>
      </c>
      <c r="I6730">
        <v>16.591000000000001</v>
      </c>
      <c r="J6730">
        <v>153.69</v>
      </c>
      <c r="K6730">
        <v>144.95699999999999</v>
      </c>
    </row>
    <row r="6731" spans="1:11" x14ac:dyDescent="0.3">
      <c r="A6731">
        <v>10</v>
      </c>
      <c r="B6731">
        <v>7</v>
      </c>
      <c r="C6731">
        <v>16</v>
      </c>
      <c r="D6731">
        <v>309</v>
      </c>
      <c r="E6731">
        <v>84</v>
      </c>
      <c r="F6731">
        <v>13.3</v>
      </c>
      <c r="G6731">
        <v>5.9</v>
      </c>
      <c r="H6731">
        <v>195.428</v>
      </c>
      <c r="I6731">
        <v>16.22</v>
      </c>
      <c r="J6731">
        <v>161.79300000000001</v>
      </c>
      <c r="K6731">
        <v>152.87200000000001</v>
      </c>
    </row>
    <row r="6732" spans="1:11" x14ac:dyDescent="0.3">
      <c r="A6732">
        <v>10</v>
      </c>
      <c r="B6732">
        <v>7</v>
      </c>
      <c r="C6732">
        <v>17</v>
      </c>
      <c r="D6732">
        <v>21</v>
      </c>
      <c r="E6732">
        <v>25</v>
      </c>
      <c r="F6732">
        <v>12.8</v>
      </c>
      <c r="G6732">
        <v>6</v>
      </c>
      <c r="H6732">
        <v>27.344999999999999</v>
      </c>
      <c r="I6732">
        <v>12.281000000000001</v>
      </c>
      <c r="J6732">
        <v>23.501999999999999</v>
      </c>
      <c r="K6732">
        <v>17.504000000000001</v>
      </c>
    </row>
    <row r="6733" spans="1:11" x14ac:dyDescent="0.3">
      <c r="A6733">
        <v>10</v>
      </c>
      <c r="B6733">
        <v>7</v>
      </c>
      <c r="C6733">
        <v>18</v>
      </c>
      <c r="D6733">
        <v>0</v>
      </c>
      <c r="E6733">
        <v>0</v>
      </c>
      <c r="F6733">
        <v>12.2</v>
      </c>
      <c r="G6733">
        <v>6.2</v>
      </c>
      <c r="H6733">
        <v>0</v>
      </c>
      <c r="I6733">
        <v>12.2</v>
      </c>
      <c r="J6733">
        <v>0</v>
      </c>
      <c r="K6733">
        <v>0</v>
      </c>
    </row>
    <row r="6734" spans="1:11" x14ac:dyDescent="0.3">
      <c r="A6734">
        <v>10</v>
      </c>
      <c r="B6734">
        <v>7</v>
      </c>
      <c r="C6734">
        <v>19</v>
      </c>
      <c r="D6734">
        <v>0</v>
      </c>
      <c r="E6734">
        <v>0</v>
      </c>
      <c r="F6734">
        <v>12.2</v>
      </c>
      <c r="G6734">
        <v>5.9</v>
      </c>
      <c r="H6734">
        <v>0</v>
      </c>
      <c r="I6734">
        <v>12.2</v>
      </c>
      <c r="J6734">
        <v>0</v>
      </c>
      <c r="K6734">
        <v>0</v>
      </c>
    </row>
    <row r="6735" spans="1:11" x14ac:dyDescent="0.3">
      <c r="A6735">
        <v>10</v>
      </c>
      <c r="B6735">
        <v>7</v>
      </c>
      <c r="C6735">
        <v>20</v>
      </c>
      <c r="D6735">
        <v>0</v>
      </c>
      <c r="E6735">
        <v>0</v>
      </c>
      <c r="F6735">
        <v>12.2</v>
      </c>
      <c r="G6735">
        <v>5.5</v>
      </c>
      <c r="H6735">
        <v>0</v>
      </c>
      <c r="I6735">
        <v>12.2</v>
      </c>
      <c r="J6735">
        <v>0</v>
      </c>
      <c r="K6735">
        <v>0</v>
      </c>
    </row>
    <row r="6736" spans="1:11" x14ac:dyDescent="0.3">
      <c r="A6736">
        <v>10</v>
      </c>
      <c r="B6736">
        <v>7</v>
      </c>
      <c r="C6736">
        <v>21</v>
      </c>
      <c r="D6736">
        <v>0</v>
      </c>
      <c r="E6736">
        <v>0</v>
      </c>
      <c r="F6736">
        <v>12.2</v>
      </c>
      <c r="G6736">
        <v>5.2</v>
      </c>
      <c r="H6736">
        <v>0</v>
      </c>
      <c r="I6736">
        <v>12.2</v>
      </c>
      <c r="J6736">
        <v>0</v>
      </c>
      <c r="K6736">
        <v>0</v>
      </c>
    </row>
    <row r="6737" spans="1:11" x14ac:dyDescent="0.3">
      <c r="A6737">
        <v>10</v>
      </c>
      <c r="B6737">
        <v>7</v>
      </c>
      <c r="C6737">
        <v>22</v>
      </c>
      <c r="D6737">
        <v>0</v>
      </c>
      <c r="E6737">
        <v>0</v>
      </c>
      <c r="F6737">
        <v>12</v>
      </c>
      <c r="G6737">
        <v>5.7</v>
      </c>
      <c r="H6737">
        <v>0</v>
      </c>
      <c r="I6737">
        <v>12</v>
      </c>
      <c r="J6737">
        <v>0</v>
      </c>
      <c r="K6737">
        <v>0</v>
      </c>
    </row>
    <row r="6738" spans="1:11" x14ac:dyDescent="0.3">
      <c r="A6738">
        <v>10</v>
      </c>
      <c r="B6738">
        <v>7</v>
      </c>
      <c r="C6738">
        <v>23</v>
      </c>
      <c r="D6738">
        <v>0</v>
      </c>
      <c r="E6738">
        <v>0</v>
      </c>
      <c r="F6738">
        <v>11.9</v>
      </c>
      <c r="G6738">
        <v>6.2</v>
      </c>
      <c r="H6738">
        <v>0</v>
      </c>
      <c r="I6738">
        <v>11.9</v>
      </c>
      <c r="J6738">
        <v>0</v>
      </c>
      <c r="K6738">
        <v>0</v>
      </c>
    </row>
    <row r="6739" spans="1:11" x14ac:dyDescent="0.3">
      <c r="A6739">
        <v>10</v>
      </c>
      <c r="B6739">
        <v>8</v>
      </c>
      <c r="C6739">
        <v>0</v>
      </c>
      <c r="D6739">
        <v>0</v>
      </c>
      <c r="E6739">
        <v>0</v>
      </c>
      <c r="F6739">
        <v>11.7</v>
      </c>
      <c r="G6739">
        <v>6.7</v>
      </c>
      <c r="H6739">
        <v>0</v>
      </c>
      <c r="I6739">
        <v>11.7</v>
      </c>
      <c r="J6739">
        <v>0</v>
      </c>
      <c r="K6739">
        <v>0</v>
      </c>
    </row>
    <row r="6740" spans="1:11" x14ac:dyDescent="0.3">
      <c r="A6740">
        <v>10</v>
      </c>
      <c r="B6740">
        <v>8</v>
      </c>
      <c r="C6740">
        <v>1</v>
      </c>
      <c r="D6740">
        <v>0</v>
      </c>
      <c r="E6740">
        <v>0</v>
      </c>
      <c r="F6740">
        <v>11.7</v>
      </c>
      <c r="G6740">
        <v>5.8</v>
      </c>
      <c r="H6740">
        <v>0</v>
      </c>
      <c r="I6740">
        <v>11.7</v>
      </c>
      <c r="J6740">
        <v>0</v>
      </c>
      <c r="K6740">
        <v>0</v>
      </c>
    </row>
    <row r="6741" spans="1:11" x14ac:dyDescent="0.3">
      <c r="A6741">
        <v>10</v>
      </c>
      <c r="B6741">
        <v>8</v>
      </c>
      <c r="C6741">
        <v>2</v>
      </c>
      <c r="D6741">
        <v>0</v>
      </c>
      <c r="E6741">
        <v>0</v>
      </c>
      <c r="F6741">
        <v>11.7</v>
      </c>
      <c r="G6741">
        <v>5</v>
      </c>
      <c r="H6741">
        <v>0</v>
      </c>
      <c r="I6741">
        <v>11.7</v>
      </c>
      <c r="J6741">
        <v>0</v>
      </c>
      <c r="K6741">
        <v>0</v>
      </c>
    </row>
    <row r="6742" spans="1:11" x14ac:dyDescent="0.3">
      <c r="A6742">
        <v>10</v>
      </c>
      <c r="B6742">
        <v>8</v>
      </c>
      <c r="C6742">
        <v>3</v>
      </c>
      <c r="D6742">
        <v>0</v>
      </c>
      <c r="E6742">
        <v>0</v>
      </c>
      <c r="F6742">
        <v>11.7</v>
      </c>
      <c r="G6742">
        <v>4.0999999999999996</v>
      </c>
      <c r="H6742">
        <v>0</v>
      </c>
      <c r="I6742">
        <v>11.7</v>
      </c>
      <c r="J6742">
        <v>0</v>
      </c>
      <c r="K6742">
        <v>0</v>
      </c>
    </row>
    <row r="6743" spans="1:11" x14ac:dyDescent="0.3">
      <c r="A6743">
        <v>10</v>
      </c>
      <c r="B6743">
        <v>8</v>
      </c>
      <c r="C6743">
        <v>4</v>
      </c>
      <c r="D6743">
        <v>0</v>
      </c>
      <c r="E6743">
        <v>0</v>
      </c>
      <c r="F6743">
        <v>12.1</v>
      </c>
      <c r="G6743">
        <v>4.0999999999999996</v>
      </c>
      <c r="H6743">
        <v>0</v>
      </c>
      <c r="I6743">
        <v>12.1</v>
      </c>
      <c r="J6743">
        <v>0</v>
      </c>
      <c r="K6743">
        <v>0</v>
      </c>
    </row>
    <row r="6744" spans="1:11" x14ac:dyDescent="0.3">
      <c r="A6744">
        <v>10</v>
      </c>
      <c r="B6744">
        <v>8</v>
      </c>
      <c r="C6744">
        <v>5</v>
      </c>
      <c r="D6744">
        <v>0</v>
      </c>
      <c r="E6744">
        <v>0</v>
      </c>
      <c r="F6744">
        <v>12.4</v>
      </c>
      <c r="G6744">
        <v>4.0999999999999996</v>
      </c>
      <c r="H6744">
        <v>0</v>
      </c>
      <c r="I6744">
        <v>12.4</v>
      </c>
      <c r="J6744">
        <v>0</v>
      </c>
      <c r="K6744">
        <v>0</v>
      </c>
    </row>
    <row r="6745" spans="1:11" x14ac:dyDescent="0.3">
      <c r="A6745">
        <v>10</v>
      </c>
      <c r="B6745">
        <v>8</v>
      </c>
      <c r="C6745">
        <v>6</v>
      </c>
      <c r="D6745">
        <v>2</v>
      </c>
      <c r="E6745">
        <v>17</v>
      </c>
      <c r="F6745">
        <v>12.8</v>
      </c>
      <c r="G6745">
        <v>4.0999999999999996</v>
      </c>
      <c r="H6745">
        <v>16.39</v>
      </c>
      <c r="I6745">
        <v>11.451000000000001</v>
      </c>
      <c r="J6745">
        <v>14.661</v>
      </c>
      <c r="K6745">
        <v>8.8279999999999994</v>
      </c>
    </row>
    <row r="6746" spans="1:11" x14ac:dyDescent="0.3">
      <c r="A6746">
        <v>10</v>
      </c>
      <c r="B6746">
        <v>8</v>
      </c>
      <c r="C6746">
        <v>7</v>
      </c>
      <c r="D6746">
        <v>6</v>
      </c>
      <c r="E6746">
        <v>80</v>
      </c>
      <c r="F6746">
        <v>13</v>
      </c>
      <c r="G6746">
        <v>3.2</v>
      </c>
      <c r="H6746">
        <v>79.700999999999993</v>
      </c>
      <c r="I6746">
        <v>13.234999999999999</v>
      </c>
      <c r="J6746">
        <v>71.155000000000001</v>
      </c>
      <c r="K6746">
        <v>64.224000000000004</v>
      </c>
    </row>
    <row r="6747" spans="1:11" x14ac:dyDescent="0.3">
      <c r="A6747">
        <v>10</v>
      </c>
      <c r="B6747">
        <v>8</v>
      </c>
      <c r="C6747">
        <v>8</v>
      </c>
      <c r="D6747">
        <v>7</v>
      </c>
      <c r="E6747">
        <v>192</v>
      </c>
      <c r="F6747">
        <v>13.1</v>
      </c>
      <c r="G6747">
        <v>2.4</v>
      </c>
      <c r="H6747">
        <v>194.774</v>
      </c>
      <c r="I6747">
        <v>17.094999999999999</v>
      </c>
      <c r="J6747">
        <v>172.04400000000001</v>
      </c>
      <c r="K6747">
        <v>162.88</v>
      </c>
    </row>
    <row r="6748" spans="1:11" x14ac:dyDescent="0.3">
      <c r="A6748">
        <v>10</v>
      </c>
      <c r="B6748">
        <v>8</v>
      </c>
      <c r="C6748">
        <v>9</v>
      </c>
      <c r="D6748">
        <v>6</v>
      </c>
      <c r="E6748">
        <v>135</v>
      </c>
      <c r="F6748">
        <v>13.3</v>
      </c>
      <c r="G6748">
        <v>1.5</v>
      </c>
      <c r="H6748">
        <v>134.39599999999999</v>
      </c>
      <c r="I6748">
        <v>16.498000000000001</v>
      </c>
      <c r="J6748">
        <v>118.992</v>
      </c>
      <c r="K6748">
        <v>111.045</v>
      </c>
    </row>
    <row r="6749" spans="1:11" x14ac:dyDescent="0.3">
      <c r="A6749">
        <v>10</v>
      </c>
      <c r="B6749">
        <v>8</v>
      </c>
      <c r="C6749">
        <v>10</v>
      </c>
      <c r="D6749">
        <v>1</v>
      </c>
      <c r="E6749">
        <v>312</v>
      </c>
      <c r="F6749">
        <v>13.1</v>
      </c>
      <c r="G6749">
        <v>2.7</v>
      </c>
      <c r="H6749">
        <v>312.78500000000003</v>
      </c>
      <c r="I6749">
        <v>20.565999999999999</v>
      </c>
      <c r="J6749">
        <v>273.16800000000001</v>
      </c>
      <c r="K6749">
        <v>261.41800000000001</v>
      </c>
    </row>
    <row r="6750" spans="1:11" x14ac:dyDescent="0.3">
      <c r="A6750">
        <v>10</v>
      </c>
      <c r="B6750">
        <v>8</v>
      </c>
      <c r="C6750">
        <v>11</v>
      </c>
      <c r="D6750">
        <v>4</v>
      </c>
      <c r="E6750">
        <v>271</v>
      </c>
      <c r="F6750">
        <v>13</v>
      </c>
      <c r="G6750">
        <v>4</v>
      </c>
      <c r="H6750">
        <v>271.37799999999999</v>
      </c>
      <c r="I6750">
        <v>19.07</v>
      </c>
      <c r="J6750">
        <v>238.227</v>
      </c>
      <c r="K6750">
        <v>227.40899999999999</v>
      </c>
    </row>
    <row r="6751" spans="1:11" x14ac:dyDescent="0.3">
      <c r="A6751">
        <v>10</v>
      </c>
      <c r="B6751">
        <v>8</v>
      </c>
      <c r="C6751">
        <v>12</v>
      </c>
      <c r="D6751">
        <v>2</v>
      </c>
      <c r="E6751">
        <v>280</v>
      </c>
      <c r="F6751">
        <v>12.8</v>
      </c>
      <c r="G6751">
        <v>5.2</v>
      </c>
      <c r="H6751">
        <v>278.99200000000002</v>
      </c>
      <c r="I6751">
        <v>18.030999999999999</v>
      </c>
      <c r="J6751">
        <v>245.78399999999999</v>
      </c>
      <c r="K6751">
        <v>234.76900000000001</v>
      </c>
    </row>
    <row r="6752" spans="1:11" x14ac:dyDescent="0.3">
      <c r="A6752">
        <v>10</v>
      </c>
      <c r="B6752">
        <v>8</v>
      </c>
      <c r="C6752">
        <v>13</v>
      </c>
      <c r="D6752">
        <v>0</v>
      </c>
      <c r="E6752">
        <v>251</v>
      </c>
      <c r="F6752">
        <v>13.2</v>
      </c>
      <c r="G6752">
        <v>4.8</v>
      </c>
      <c r="H6752">
        <v>247.70699999999999</v>
      </c>
      <c r="I6752">
        <v>17.995999999999999</v>
      </c>
      <c r="J6752">
        <v>218.25</v>
      </c>
      <c r="K6752">
        <v>207.94800000000001</v>
      </c>
    </row>
    <row r="6753" spans="1:11" x14ac:dyDescent="0.3">
      <c r="A6753">
        <v>10</v>
      </c>
      <c r="B6753">
        <v>8</v>
      </c>
      <c r="C6753">
        <v>14</v>
      </c>
      <c r="D6753">
        <v>1</v>
      </c>
      <c r="E6753">
        <v>223</v>
      </c>
      <c r="F6753">
        <v>13.5</v>
      </c>
      <c r="G6753">
        <v>4.5</v>
      </c>
      <c r="H6753">
        <v>221.024</v>
      </c>
      <c r="I6753">
        <v>17.771000000000001</v>
      </c>
      <c r="J6753">
        <v>194.88499999999999</v>
      </c>
      <c r="K6753">
        <v>185.167</v>
      </c>
    </row>
    <row r="6754" spans="1:11" x14ac:dyDescent="0.3">
      <c r="A6754">
        <v>10</v>
      </c>
      <c r="B6754">
        <v>8</v>
      </c>
      <c r="C6754">
        <v>15</v>
      </c>
      <c r="D6754">
        <v>1</v>
      </c>
      <c r="E6754">
        <v>183</v>
      </c>
      <c r="F6754">
        <v>13.9</v>
      </c>
      <c r="G6754">
        <v>4.0999999999999996</v>
      </c>
      <c r="H6754">
        <v>182.40899999999999</v>
      </c>
      <c r="I6754">
        <v>17.372</v>
      </c>
      <c r="J6754">
        <v>161.04400000000001</v>
      </c>
      <c r="K6754">
        <v>152.13999999999999</v>
      </c>
    </row>
    <row r="6755" spans="1:11" x14ac:dyDescent="0.3">
      <c r="A6755">
        <v>10</v>
      </c>
      <c r="B6755">
        <v>8</v>
      </c>
      <c r="C6755">
        <v>16</v>
      </c>
      <c r="D6755">
        <v>0</v>
      </c>
      <c r="E6755">
        <v>90</v>
      </c>
      <c r="F6755">
        <v>14.1</v>
      </c>
      <c r="G6755">
        <v>3.2</v>
      </c>
      <c r="H6755">
        <v>88.659000000000006</v>
      </c>
      <c r="I6755">
        <v>15.217000000000001</v>
      </c>
      <c r="J6755">
        <v>78.858000000000004</v>
      </c>
      <c r="K6755">
        <v>71.768000000000001</v>
      </c>
    </row>
    <row r="6756" spans="1:11" x14ac:dyDescent="0.3">
      <c r="A6756">
        <v>10</v>
      </c>
      <c r="B6756">
        <v>8</v>
      </c>
      <c r="C6756">
        <v>17</v>
      </c>
      <c r="D6756">
        <v>0</v>
      </c>
      <c r="E6756">
        <v>21</v>
      </c>
      <c r="F6756">
        <v>14.2</v>
      </c>
      <c r="G6756">
        <v>2.4</v>
      </c>
      <c r="H6756">
        <v>20.055</v>
      </c>
      <c r="I6756">
        <v>12.975</v>
      </c>
      <c r="J6756">
        <v>17.974</v>
      </c>
      <c r="K6756">
        <v>12.079000000000001</v>
      </c>
    </row>
    <row r="6757" spans="1:11" x14ac:dyDescent="0.3">
      <c r="A6757">
        <v>10</v>
      </c>
      <c r="B6757">
        <v>8</v>
      </c>
      <c r="C6757">
        <v>18</v>
      </c>
      <c r="D6757">
        <v>0</v>
      </c>
      <c r="E6757">
        <v>0</v>
      </c>
      <c r="F6757">
        <v>14.4</v>
      </c>
      <c r="G6757">
        <v>1.5</v>
      </c>
      <c r="H6757">
        <v>0</v>
      </c>
      <c r="I6757">
        <v>14.4</v>
      </c>
      <c r="J6757">
        <v>0</v>
      </c>
      <c r="K6757">
        <v>0</v>
      </c>
    </row>
    <row r="6758" spans="1:11" x14ac:dyDescent="0.3">
      <c r="A6758">
        <v>10</v>
      </c>
      <c r="B6758">
        <v>8</v>
      </c>
      <c r="C6758">
        <v>19</v>
      </c>
      <c r="D6758">
        <v>0</v>
      </c>
      <c r="E6758">
        <v>0</v>
      </c>
      <c r="F6758">
        <v>14.4</v>
      </c>
      <c r="G6758">
        <v>1.7</v>
      </c>
      <c r="H6758">
        <v>0</v>
      </c>
      <c r="I6758">
        <v>14.4</v>
      </c>
      <c r="J6758">
        <v>0</v>
      </c>
      <c r="K6758">
        <v>0</v>
      </c>
    </row>
    <row r="6759" spans="1:11" x14ac:dyDescent="0.3">
      <c r="A6759">
        <v>10</v>
      </c>
      <c r="B6759">
        <v>8</v>
      </c>
      <c r="C6759">
        <v>20</v>
      </c>
      <c r="D6759">
        <v>0</v>
      </c>
      <c r="E6759">
        <v>0</v>
      </c>
      <c r="F6759">
        <v>14.4</v>
      </c>
      <c r="G6759">
        <v>1.9</v>
      </c>
      <c r="H6759">
        <v>0</v>
      </c>
      <c r="I6759">
        <v>14.4</v>
      </c>
      <c r="J6759">
        <v>0</v>
      </c>
      <c r="K6759">
        <v>0</v>
      </c>
    </row>
    <row r="6760" spans="1:11" x14ac:dyDescent="0.3">
      <c r="A6760">
        <v>10</v>
      </c>
      <c r="B6760">
        <v>8</v>
      </c>
      <c r="C6760">
        <v>21</v>
      </c>
      <c r="D6760">
        <v>0</v>
      </c>
      <c r="E6760">
        <v>0</v>
      </c>
      <c r="F6760">
        <v>14.4</v>
      </c>
      <c r="G6760">
        <v>2.1</v>
      </c>
      <c r="H6760">
        <v>0</v>
      </c>
      <c r="I6760">
        <v>14.4</v>
      </c>
      <c r="J6760">
        <v>0</v>
      </c>
      <c r="K6760">
        <v>0</v>
      </c>
    </row>
    <row r="6761" spans="1:11" x14ac:dyDescent="0.3">
      <c r="A6761">
        <v>10</v>
      </c>
      <c r="B6761">
        <v>8</v>
      </c>
      <c r="C6761">
        <v>22</v>
      </c>
      <c r="D6761">
        <v>0</v>
      </c>
      <c r="E6761">
        <v>0</v>
      </c>
      <c r="F6761">
        <v>14</v>
      </c>
      <c r="G6761">
        <v>2.4</v>
      </c>
      <c r="H6761">
        <v>0</v>
      </c>
      <c r="I6761">
        <v>14</v>
      </c>
      <c r="J6761">
        <v>0</v>
      </c>
      <c r="K6761">
        <v>0</v>
      </c>
    </row>
    <row r="6762" spans="1:11" x14ac:dyDescent="0.3">
      <c r="A6762">
        <v>10</v>
      </c>
      <c r="B6762">
        <v>8</v>
      </c>
      <c r="C6762">
        <v>23</v>
      </c>
      <c r="D6762">
        <v>0</v>
      </c>
      <c r="E6762">
        <v>0</v>
      </c>
      <c r="F6762">
        <v>13.7</v>
      </c>
      <c r="G6762">
        <v>2.8</v>
      </c>
      <c r="H6762">
        <v>0</v>
      </c>
      <c r="I6762">
        <v>13.7</v>
      </c>
      <c r="J6762">
        <v>0</v>
      </c>
      <c r="K6762">
        <v>0</v>
      </c>
    </row>
    <row r="6763" spans="1:11" x14ac:dyDescent="0.3">
      <c r="A6763">
        <v>10</v>
      </c>
      <c r="B6763">
        <v>9</v>
      </c>
      <c r="C6763">
        <v>0</v>
      </c>
      <c r="D6763">
        <v>0</v>
      </c>
      <c r="E6763">
        <v>0</v>
      </c>
      <c r="F6763">
        <v>13.3</v>
      </c>
      <c r="G6763">
        <v>3.1</v>
      </c>
      <c r="H6763">
        <v>0</v>
      </c>
      <c r="I6763">
        <v>13.3</v>
      </c>
      <c r="J6763">
        <v>0</v>
      </c>
      <c r="K6763">
        <v>0</v>
      </c>
    </row>
    <row r="6764" spans="1:11" x14ac:dyDescent="0.3">
      <c r="A6764">
        <v>10</v>
      </c>
      <c r="B6764">
        <v>9</v>
      </c>
      <c r="C6764">
        <v>1</v>
      </c>
      <c r="D6764">
        <v>0</v>
      </c>
      <c r="E6764">
        <v>0</v>
      </c>
      <c r="F6764">
        <v>13.1</v>
      </c>
      <c r="G6764">
        <v>2.9</v>
      </c>
      <c r="H6764">
        <v>0</v>
      </c>
      <c r="I6764">
        <v>13.1</v>
      </c>
      <c r="J6764">
        <v>0</v>
      </c>
      <c r="K6764">
        <v>0</v>
      </c>
    </row>
    <row r="6765" spans="1:11" x14ac:dyDescent="0.3">
      <c r="A6765">
        <v>10</v>
      </c>
      <c r="B6765">
        <v>9</v>
      </c>
      <c r="C6765">
        <v>2</v>
      </c>
      <c r="D6765">
        <v>0</v>
      </c>
      <c r="E6765">
        <v>0</v>
      </c>
      <c r="F6765">
        <v>13</v>
      </c>
      <c r="G6765">
        <v>2.8</v>
      </c>
      <c r="H6765">
        <v>0</v>
      </c>
      <c r="I6765">
        <v>13</v>
      </c>
      <c r="J6765">
        <v>0</v>
      </c>
      <c r="K6765">
        <v>0</v>
      </c>
    </row>
    <row r="6766" spans="1:11" x14ac:dyDescent="0.3">
      <c r="A6766">
        <v>10</v>
      </c>
      <c r="B6766">
        <v>9</v>
      </c>
      <c r="C6766">
        <v>3</v>
      </c>
      <c r="D6766">
        <v>0</v>
      </c>
      <c r="E6766">
        <v>0</v>
      </c>
      <c r="F6766">
        <v>12.8</v>
      </c>
      <c r="G6766">
        <v>2.6</v>
      </c>
      <c r="H6766">
        <v>0</v>
      </c>
      <c r="I6766">
        <v>12.8</v>
      </c>
      <c r="J6766">
        <v>0</v>
      </c>
      <c r="K6766">
        <v>0</v>
      </c>
    </row>
    <row r="6767" spans="1:11" x14ac:dyDescent="0.3">
      <c r="A6767">
        <v>10</v>
      </c>
      <c r="B6767">
        <v>9</v>
      </c>
      <c r="C6767">
        <v>4</v>
      </c>
      <c r="D6767">
        <v>0</v>
      </c>
      <c r="E6767">
        <v>0</v>
      </c>
      <c r="F6767">
        <v>13</v>
      </c>
      <c r="G6767">
        <v>2.8</v>
      </c>
      <c r="H6767">
        <v>0</v>
      </c>
      <c r="I6767">
        <v>13</v>
      </c>
      <c r="J6767">
        <v>0</v>
      </c>
      <c r="K6767">
        <v>0</v>
      </c>
    </row>
    <row r="6768" spans="1:11" x14ac:dyDescent="0.3">
      <c r="A6768">
        <v>10</v>
      </c>
      <c r="B6768">
        <v>9</v>
      </c>
      <c r="C6768">
        <v>5</v>
      </c>
      <c r="D6768">
        <v>0</v>
      </c>
      <c r="E6768">
        <v>0</v>
      </c>
      <c r="F6768">
        <v>13.1</v>
      </c>
      <c r="G6768">
        <v>2.9</v>
      </c>
      <c r="H6768">
        <v>0</v>
      </c>
      <c r="I6768">
        <v>13.1</v>
      </c>
      <c r="J6768">
        <v>0</v>
      </c>
      <c r="K6768">
        <v>0</v>
      </c>
    </row>
    <row r="6769" spans="1:11" x14ac:dyDescent="0.3">
      <c r="A6769">
        <v>10</v>
      </c>
      <c r="B6769">
        <v>9</v>
      </c>
      <c r="C6769">
        <v>6</v>
      </c>
      <c r="D6769">
        <v>0</v>
      </c>
      <c r="E6769">
        <v>24</v>
      </c>
      <c r="F6769">
        <v>13.3</v>
      </c>
      <c r="G6769">
        <v>3.1</v>
      </c>
      <c r="H6769">
        <v>23.029</v>
      </c>
      <c r="I6769">
        <v>11.961</v>
      </c>
      <c r="J6769">
        <v>20.707999999999998</v>
      </c>
      <c r="K6769">
        <v>14.763</v>
      </c>
    </row>
    <row r="6770" spans="1:11" x14ac:dyDescent="0.3">
      <c r="A6770">
        <v>10</v>
      </c>
      <c r="B6770">
        <v>9</v>
      </c>
      <c r="C6770">
        <v>7</v>
      </c>
      <c r="D6770">
        <v>109</v>
      </c>
      <c r="E6770">
        <v>87</v>
      </c>
      <c r="F6770">
        <v>14.2</v>
      </c>
      <c r="G6770">
        <v>3.3</v>
      </c>
      <c r="H6770">
        <v>128.501</v>
      </c>
      <c r="I6770">
        <v>15.82</v>
      </c>
      <c r="J6770">
        <v>110.26900000000001</v>
      </c>
      <c r="K6770">
        <v>102.51300000000001</v>
      </c>
    </row>
    <row r="6771" spans="1:11" x14ac:dyDescent="0.3">
      <c r="A6771">
        <v>10</v>
      </c>
      <c r="B6771">
        <v>9</v>
      </c>
      <c r="C6771">
        <v>8</v>
      </c>
      <c r="D6771">
        <v>503</v>
      </c>
      <c r="E6771">
        <v>122</v>
      </c>
      <c r="F6771">
        <v>15.2</v>
      </c>
      <c r="G6771">
        <v>3.4</v>
      </c>
      <c r="H6771">
        <v>420.42099999999999</v>
      </c>
      <c r="I6771">
        <v>24.968</v>
      </c>
      <c r="J6771">
        <v>354.82900000000001</v>
      </c>
      <c r="K6771">
        <v>340.73599999999999</v>
      </c>
    </row>
    <row r="6772" spans="1:11" x14ac:dyDescent="0.3">
      <c r="A6772">
        <v>10</v>
      </c>
      <c r="B6772">
        <v>9</v>
      </c>
      <c r="C6772">
        <v>9</v>
      </c>
      <c r="D6772">
        <v>748</v>
      </c>
      <c r="E6772">
        <v>104</v>
      </c>
      <c r="F6772">
        <v>16.100000000000001</v>
      </c>
      <c r="G6772">
        <v>3.6</v>
      </c>
      <c r="H6772">
        <v>672.06100000000004</v>
      </c>
      <c r="I6772">
        <v>33.015999999999998</v>
      </c>
      <c r="J6772">
        <v>558.42200000000003</v>
      </c>
      <c r="K6772">
        <v>537.49900000000002</v>
      </c>
    </row>
    <row r="6773" spans="1:11" x14ac:dyDescent="0.3">
      <c r="A6773">
        <v>10</v>
      </c>
      <c r="B6773">
        <v>9</v>
      </c>
      <c r="C6773">
        <v>10</v>
      </c>
      <c r="D6773">
        <v>764</v>
      </c>
      <c r="E6773">
        <v>121</v>
      </c>
      <c r="F6773">
        <v>16.7</v>
      </c>
      <c r="G6773">
        <v>4.5</v>
      </c>
      <c r="H6773">
        <v>797.24800000000005</v>
      </c>
      <c r="I6773">
        <v>35.768000000000001</v>
      </c>
      <c r="J6773">
        <v>658.69600000000003</v>
      </c>
      <c r="K6773">
        <v>633.89</v>
      </c>
    </row>
    <row r="6774" spans="1:11" x14ac:dyDescent="0.3">
      <c r="A6774">
        <v>10</v>
      </c>
      <c r="B6774">
        <v>9</v>
      </c>
      <c r="C6774">
        <v>11</v>
      </c>
      <c r="D6774">
        <v>753</v>
      </c>
      <c r="E6774">
        <v>135</v>
      </c>
      <c r="F6774">
        <v>17.2</v>
      </c>
      <c r="G6774">
        <v>5.3</v>
      </c>
      <c r="H6774">
        <v>850.35500000000002</v>
      </c>
      <c r="I6774">
        <v>35.965000000000003</v>
      </c>
      <c r="J6774">
        <v>702.78200000000004</v>
      </c>
      <c r="K6774">
        <v>676.16</v>
      </c>
    </row>
    <row r="6775" spans="1:11" x14ac:dyDescent="0.3">
      <c r="A6775">
        <v>10</v>
      </c>
      <c r="B6775">
        <v>9</v>
      </c>
      <c r="C6775">
        <v>12</v>
      </c>
      <c r="D6775">
        <v>662</v>
      </c>
      <c r="E6775">
        <v>162</v>
      </c>
      <c r="F6775">
        <v>17.8</v>
      </c>
      <c r="G6775">
        <v>6.2</v>
      </c>
      <c r="H6775">
        <v>799.21299999999997</v>
      </c>
      <c r="I6775">
        <v>33.953000000000003</v>
      </c>
      <c r="J6775">
        <v>665.35299999999995</v>
      </c>
      <c r="K6775">
        <v>640.27599999999995</v>
      </c>
    </row>
    <row r="6776" spans="1:11" x14ac:dyDescent="0.3">
      <c r="A6776">
        <v>10</v>
      </c>
      <c r="B6776">
        <v>9</v>
      </c>
      <c r="C6776">
        <v>13</v>
      </c>
      <c r="D6776">
        <v>724</v>
      </c>
      <c r="E6776">
        <v>143</v>
      </c>
      <c r="F6776">
        <v>17.100000000000001</v>
      </c>
      <c r="G6776">
        <v>7.1</v>
      </c>
      <c r="H6776">
        <v>783.12199999999996</v>
      </c>
      <c r="I6776">
        <v>31.542999999999999</v>
      </c>
      <c r="J6776">
        <v>656.87</v>
      </c>
      <c r="K6776">
        <v>632.13800000000003</v>
      </c>
    </row>
    <row r="6777" spans="1:11" x14ac:dyDescent="0.3">
      <c r="A6777">
        <v>10</v>
      </c>
      <c r="B6777">
        <v>9</v>
      </c>
      <c r="C6777">
        <v>14</v>
      </c>
      <c r="D6777">
        <v>759</v>
      </c>
      <c r="E6777">
        <v>108</v>
      </c>
      <c r="F6777">
        <v>16.3</v>
      </c>
      <c r="G6777">
        <v>7.9</v>
      </c>
      <c r="H6777">
        <v>673.47400000000005</v>
      </c>
      <c r="I6777">
        <v>27.847999999999999</v>
      </c>
      <c r="J6777">
        <v>569.505</v>
      </c>
      <c r="K6777">
        <v>548.16899999999998</v>
      </c>
    </row>
    <row r="6778" spans="1:11" x14ac:dyDescent="0.3">
      <c r="A6778">
        <v>10</v>
      </c>
      <c r="B6778">
        <v>9</v>
      </c>
      <c r="C6778">
        <v>15</v>
      </c>
      <c r="D6778">
        <v>641</v>
      </c>
      <c r="E6778">
        <v>85</v>
      </c>
      <c r="F6778">
        <v>15.6</v>
      </c>
      <c r="G6778">
        <v>8.8000000000000007</v>
      </c>
      <c r="H6778">
        <v>446.03699999999998</v>
      </c>
      <c r="I6778">
        <v>22.518999999999998</v>
      </c>
      <c r="J6778">
        <v>377.173</v>
      </c>
      <c r="K6778">
        <v>362.4</v>
      </c>
    </row>
    <row r="6779" spans="1:11" x14ac:dyDescent="0.3">
      <c r="A6779">
        <v>10</v>
      </c>
      <c r="B6779">
        <v>9</v>
      </c>
      <c r="C6779">
        <v>16</v>
      </c>
      <c r="D6779">
        <v>440</v>
      </c>
      <c r="E6779">
        <v>57</v>
      </c>
      <c r="F6779">
        <v>14.8</v>
      </c>
      <c r="G6779">
        <v>7.6</v>
      </c>
      <c r="H6779">
        <v>208.625</v>
      </c>
      <c r="I6779">
        <v>17.914999999999999</v>
      </c>
      <c r="J6779">
        <v>167.32900000000001</v>
      </c>
      <c r="K6779">
        <v>158.27699999999999</v>
      </c>
    </row>
    <row r="6780" spans="1:11" x14ac:dyDescent="0.3">
      <c r="A6780">
        <v>10</v>
      </c>
      <c r="B6780">
        <v>9</v>
      </c>
      <c r="C6780">
        <v>17</v>
      </c>
      <c r="D6780">
        <v>64</v>
      </c>
      <c r="E6780">
        <v>21</v>
      </c>
      <c r="F6780">
        <v>14.1</v>
      </c>
      <c r="G6780">
        <v>6.4</v>
      </c>
      <c r="H6780">
        <v>30.658999999999999</v>
      </c>
      <c r="I6780">
        <v>13.695</v>
      </c>
      <c r="J6780">
        <v>24.192</v>
      </c>
      <c r="K6780">
        <v>18.181000000000001</v>
      </c>
    </row>
    <row r="6781" spans="1:11" x14ac:dyDescent="0.3">
      <c r="A6781">
        <v>10</v>
      </c>
      <c r="B6781">
        <v>9</v>
      </c>
      <c r="C6781">
        <v>18</v>
      </c>
      <c r="D6781">
        <v>0</v>
      </c>
      <c r="E6781">
        <v>0</v>
      </c>
      <c r="F6781">
        <v>13.3</v>
      </c>
      <c r="G6781">
        <v>5.2</v>
      </c>
      <c r="H6781">
        <v>0</v>
      </c>
      <c r="I6781">
        <v>13.3</v>
      </c>
      <c r="J6781">
        <v>0</v>
      </c>
      <c r="K6781">
        <v>0</v>
      </c>
    </row>
    <row r="6782" spans="1:11" x14ac:dyDescent="0.3">
      <c r="A6782">
        <v>10</v>
      </c>
      <c r="B6782">
        <v>9</v>
      </c>
      <c r="C6782">
        <v>19</v>
      </c>
      <c r="D6782">
        <v>0</v>
      </c>
      <c r="E6782">
        <v>0</v>
      </c>
      <c r="F6782">
        <v>12.8</v>
      </c>
      <c r="G6782">
        <v>4.7</v>
      </c>
      <c r="H6782">
        <v>0</v>
      </c>
      <c r="I6782">
        <v>12.8</v>
      </c>
      <c r="J6782">
        <v>0</v>
      </c>
      <c r="K6782">
        <v>0</v>
      </c>
    </row>
    <row r="6783" spans="1:11" x14ac:dyDescent="0.3">
      <c r="A6783">
        <v>10</v>
      </c>
      <c r="B6783">
        <v>9</v>
      </c>
      <c r="C6783">
        <v>20</v>
      </c>
      <c r="D6783">
        <v>0</v>
      </c>
      <c r="E6783">
        <v>0</v>
      </c>
      <c r="F6783">
        <v>12.2</v>
      </c>
      <c r="G6783">
        <v>4.0999999999999996</v>
      </c>
      <c r="H6783">
        <v>0</v>
      </c>
      <c r="I6783">
        <v>12.2</v>
      </c>
      <c r="J6783">
        <v>0</v>
      </c>
      <c r="K6783">
        <v>0</v>
      </c>
    </row>
    <row r="6784" spans="1:11" x14ac:dyDescent="0.3">
      <c r="A6784">
        <v>10</v>
      </c>
      <c r="B6784">
        <v>9</v>
      </c>
      <c r="C6784">
        <v>21</v>
      </c>
      <c r="D6784">
        <v>0</v>
      </c>
      <c r="E6784">
        <v>0</v>
      </c>
      <c r="F6784">
        <v>11.7</v>
      </c>
      <c r="G6784">
        <v>3.6</v>
      </c>
      <c r="H6784">
        <v>0</v>
      </c>
      <c r="I6784">
        <v>11.7</v>
      </c>
      <c r="J6784">
        <v>0</v>
      </c>
      <c r="K6784">
        <v>0</v>
      </c>
    </row>
    <row r="6785" spans="1:11" x14ac:dyDescent="0.3">
      <c r="A6785">
        <v>10</v>
      </c>
      <c r="B6785">
        <v>9</v>
      </c>
      <c r="C6785">
        <v>22</v>
      </c>
      <c r="D6785">
        <v>0</v>
      </c>
      <c r="E6785">
        <v>0</v>
      </c>
      <c r="F6785">
        <v>11.3</v>
      </c>
      <c r="G6785">
        <v>2.4</v>
      </c>
      <c r="H6785">
        <v>0</v>
      </c>
      <c r="I6785">
        <v>11.3</v>
      </c>
      <c r="J6785">
        <v>0</v>
      </c>
      <c r="K6785">
        <v>0</v>
      </c>
    </row>
    <row r="6786" spans="1:11" x14ac:dyDescent="0.3">
      <c r="A6786">
        <v>10</v>
      </c>
      <c r="B6786">
        <v>9</v>
      </c>
      <c r="C6786">
        <v>23</v>
      </c>
      <c r="D6786">
        <v>0</v>
      </c>
      <c r="E6786">
        <v>0</v>
      </c>
      <c r="F6786">
        <v>11</v>
      </c>
      <c r="G6786">
        <v>1.2</v>
      </c>
      <c r="H6786">
        <v>0</v>
      </c>
      <c r="I6786">
        <v>11</v>
      </c>
      <c r="J6786">
        <v>0</v>
      </c>
      <c r="K6786">
        <v>0</v>
      </c>
    </row>
    <row r="6787" spans="1:11" x14ac:dyDescent="0.3">
      <c r="A6787">
        <v>10</v>
      </c>
      <c r="B6787">
        <v>10</v>
      </c>
      <c r="C6787">
        <v>0</v>
      </c>
      <c r="D6787">
        <v>0</v>
      </c>
      <c r="E6787">
        <v>0</v>
      </c>
      <c r="F6787">
        <v>10.6</v>
      </c>
      <c r="G6787">
        <v>0</v>
      </c>
      <c r="H6787">
        <v>0</v>
      </c>
      <c r="I6787">
        <v>10.6</v>
      </c>
      <c r="J6787">
        <v>0</v>
      </c>
      <c r="K6787">
        <v>0</v>
      </c>
    </row>
    <row r="6788" spans="1:11" x14ac:dyDescent="0.3">
      <c r="A6788">
        <v>10</v>
      </c>
      <c r="B6788">
        <v>10</v>
      </c>
      <c r="C6788">
        <v>1</v>
      </c>
      <c r="D6788">
        <v>0</v>
      </c>
      <c r="E6788">
        <v>0</v>
      </c>
      <c r="F6788">
        <v>10.199999999999999</v>
      </c>
      <c r="G6788">
        <v>0</v>
      </c>
      <c r="H6788">
        <v>0</v>
      </c>
      <c r="I6788">
        <v>10.199999999999999</v>
      </c>
      <c r="J6788">
        <v>0</v>
      </c>
      <c r="K6788">
        <v>0</v>
      </c>
    </row>
    <row r="6789" spans="1:11" x14ac:dyDescent="0.3">
      <c r="A6789">
        <v>10</v>
      </c>
      <c r="B6789">
        <v>10</v>
      </c>
      <c r="C6789">
        <v>2</v>
      </c>
      <c r="D6789">
        <v>0</v>
      </c>
      <c r="E6789">
        <v>0</v>
      </c>
      <c r="F6789">
        <v>9.8000000000000007</v>
      </c>
      <c r="G6789">
        <v>0</v>
      </c>
      <c r="H6789">
        <v>0</v>
      </c>
      <c r="I6789">
        <v>9.8000000000000007</v>
      </c>
      <c r="J6789">
        <v>0</v>
      </c>
      <c r="K6789">
        <v>0</v>
      </c>
    </row>
    <row r="6790" spans="1:11" x14ac:dyDescent="0.3">
      <c r="A6790">
        <v>10</v>
      </c>
      <c r="B6790">
        <v>10</v>
      </c>
      <c r="C6790">
        <v>3</v>
      </c>
      <c r="D6790">
        <v>0</v>
      </c>
      <c r="E6790">
        <v>0</v>
      </c>
      <c r="F6790">
        <v>9.4</v>
      </c>
      <c r="G6790">
        <v>0</v>
      </c>
      <c r="H6790">
        <v>0</v>
      </c>
      <c r="I6790">
        <v>9.4</v>
      </c>
      <c r="J6790">
        <v>0</v>
      </c>
      <c r="K6790">
        <v>0</v>
      </c>
    </row>
    <row r="6791" spans="1:11" x14ac:dyDescent="0.3">
      <c r="A6791">
        <v>10</v>
      </c>
      <c r="B6791">
        <v>10</v>
      </c>
      <c r="C6791">
        <v>4</v>
      </c>
      <c r="D6791">
        <v>0</v>
      </c>
      <c r="E6791">
        <v>0</v>
      </c>
      <c r="F6791">
        <v>9.6</v>
      </c>
      <c r="G6791">
        <v>0</v>
      </c>
      <c r="H6791">
        <v>0</v>
      </c>
      <c r="I6791">
        <v>9.6</v>
      </c>
      <c r="J6791">
        <v>0</v>
      </c>
      <c r="K6791">
        <v>0</v>
      </c>
    </row>
    <row r="6792" spans="1:11" x14ac:dyDescent="0.3">
      <c r="A6792">
        <v>10</v>
      </c>
      <c r="B6792">
        <v>10</v>
      </c>
      <c r="C6792">
        <v>5</v>
      </c>
      <c r="D6792">
        <v>0</v>
      </c>
      <c r="E6792">
        <v>0</v>
      </c>
      <c r="F6792">
        <v>9.8000000000000007</v>
      </c>
      <c r="G6792">
        <v>0</v>
      </c>
      <c r="H6792">
        <v>0</v>
      </c>
      <c r="I6792">
        <v>9.8000000000000007</v>
      </c>
      <c r="J6792">
        <v>0</v>
      </c>
      <c r="K6792">
        <v>0</v>
      </c>
    </row>
    <row r="6793" spans="1:11" x14ac:dyDescent="0.3">
      <c r="A6793">
        <v>10</v>
      </c>
      <c r="B6793">
        <v>10</v>
      </c>
      <c r="C6793">
        <v>6</v>
      </c>
      <c r="D6793">
        <v>16</v>
      </c>
      <c r="E6793">
        <v>27</v>
      </c>
      <c r="F6793">
        <v>10</v>
      </c>
      <c r="G6793">
        <v>0</v>
      </c>
      <c r="H6793">
        <v>29.221</v>
      </c>
      <c r="I6793">
        <v>7.2450000000000001</v>
      </c>
      <c r="J6793">
        <v>25.856000000000002</v>
      </c>
      <c r="K6793">
        <v>19.814</v>
      </c>
    </row>
    <row r="6794" spans="1:11" x14ac:dyDescent="0.3">
      <c r="A6794">
        <v>10</v>
      </c>
      <c r="B6794">
        <v>10</v>
      </c>
      <c r="C6794">
        <v>7</v>
      </c>
      <c r="D6794">
        <v>260</v>
      </c>
      <c r="E6794">
        <v>84</v>
      </c>
      <c r="F6794">
        <v>12.2</v>
      </c>
      <c r="G6794">
        <v>0.7</v>
      </c>
      <c r="H6794">
        <v>180.774</v>
      </c>
      <c r="I6794">
        <v>16.635000000000002</v>
      </c>
      <c r="J6794">
        <v>150.95599999999999</v>
      </c>
      <c r="K6794">
        <v>142.28700000000001</v>
      </c>
    </row>
    <row r="6795" spans="1:11" x14ac:dyDescent="0.3">
      <c r="A6795">
        <v>10</v>
      </c>
      <c r="B6795">
        <v>10</v>
      </c>
      <c r="C6795">
        <v>8</v>
      </c>
      <c r="D6795">
        <v>474</v>
      </c>
      <c r="E6795">
        <v>135</v>
      </c>
      <c r="F6795">
        <v>14.5</v>
      </c>
      <c r="G6795">
        <v>1.4</v>
      </c>
      <c r="H6795">
        <v>417.85</v>
      </c>
      <c r="I6795">
        <v>27.263999999999999</v>
      </c>
      <c r="J6795">
        <v>350.11900000000003</v>
      </c>
      <c r="K6795">
        <v>336.16699999999997</v>
      </c>
    </row>
    <row r="6796" spans="1:11" x14ac:dyDescent="0.3">
      <c r="A6796">
        <v>10</v>
      </c>
      <c r="B6796">
        <v>10</v>
      </c>
      <c r="C6796">
        <v>9</v>
      </c>
      <c r="D6796">
        <v>590</v>
      </c>
      <c r="E6796">
        <v>173</v>
      </c>
      <c r="F6796">
        <v>16.7</v>
      </c>
      <c r="G6796">
        <v>2.1</v>
      </c>
      <c r="H6796">
        <v>629.495</v>
      </c>
      <c r="I6796">
        <v>35.365000000000002</v>
      </c>
      <c r="J6796">
        <v>519.07899999999995</v>
      </c>
      <c r="K6796">
        <v>499.58600000000001</v>
      </c>
    </row>
    <row r="6797" spans="1:11" x14ac:dyDescent="0.3">
      <c r="A6797">
        <v>10</v>
      </c>
      <c r="B6797">
        <v>10</v>
      </c>
      <c r="C6797">
        <v>10</v>
      </c>
      <c r="D6797">
        <v>561</v>
      </c>
      <c r="E6797">
        <v>216</v>
      </c>
      <c r="F6797">
        <v>18.399999999999999</v>
      </c>
      <c r="G6797">
        <v>2.8</v>
      </c>
      <c r="H6797">
        <v>726.82399999999996</v>
      </c>
      <c r="I6797">
        <v>38.844999999999999</v>
      </c>
      <c r="J6797">
        <v>593.96199999999999</v>
      </c>
      <c r="K6797">
        <v>571.702</v>
      </c>
    </row>
    <row r="6798" spans="1:11" x14ac:dyDescent="0.3">
      <c r="A6798">
        <v>10</v>
      </c>
      <c r="B6798">
        <v>10</v>
      </c>
      <c r="C6798">
        <v>11</v>
      </c>
      <c r="D6798">
        <v>464</v>
      </c>
      <c r="E6798">
        <v>239</v>
      </c>
      <c r="F6798">
        <v>20</v>
      </c>
      <c r="G6798">
        <v>3.4</v>
      </c>
      <c r="H6798">
        <v>700.06600000000003</v>
      </c>
      <c r="I6798">
        <v>38.811</v>
      </c>
      <c r="J6798">
        <v>572.66200000000003</v>
      </c>
      <c r="K6798">
        <v>551.20899999999995</v>
      </c>
    </row>
    <row r="6799" spans="1:11" x14ac:dyDescent="0.3">
      <c r="A6799">
        <v>10</v>
      </c>
      <c r="B6799">
        <v>10</v>
      </c>
      <c r="C6799">
        <v>12</v>
      </c>
      <c r="D6799">
        <v>628</v>
      </c>
      <c r="E6799">
        <v>224</v>
      </c>
      <c r="F6799">
        <v>21.7</v>
      </c>
      <c r="G6799">
        <v>4.0999999999999996</v>
      </c>
      <c r="H6799">
        <v>833.274</v>
      </c>
      <c r="I6799">
        <v>42.415999999999997</v>
      </c>
      <c r="J6799">
        <v>672.51800000000003</v>
      </c>
      <c r="K6799">
        <v>647.149</v>
      </c>
    </row>
    <row r="6800" spans="1:11" x14ac:dyDescent="0.3">
      <c r="A6800">
        <v>10</v>
      </c>
      <c r="B6800">
        <v>10</v>
      </c>
      <c r="C6800">
        <v>13</v>
      </c>
      <c r="D6800">
        <v>578</v>
      </c>
      <c r="E6800">
        <v>209</v>
      </c>
      <c r="F6800">
        <v>20.2</v>
      </c>
      <c r="G6800">
        <v>5.3</v>
      </c>
      <c r="H6800">
        <v>726.56200000000001</v>
      </c>
      <c r="I6800">
        <v>36.399000000000001</v>
      </c>
      <c r="J6800">
        <v>598.947</v>
      </c>
      <c r="K6800">
        <v>576.49599999999998</v>
      </c>
    </row>
    <row r="6801" spans="1:11" x14ac:dyDescent="0.3">
      <c r="A6801">
        <v>10</v>
      </c>
      <c r="B6801">
        <v>10</v>
      </c>
      <c r="C6801">
        <v>14</v>
      </c>
      <c r="D6801">
        <v>442</v>
      </c>
      <c r="E6801">
        <v>183</v>
      </c>
      <c r="F6801">
        <v>18.7</v>
      </c>
      <c r="G6801">
        <v>6.5</v>
      </c>
      <c r="H6801">
        <v>524.14499999999998</v>
      </c>
      <c r="I6801">
        <v>28.861000000000001</v>
      </c>
      <c r="J6801">
        <v>442.35199999999998</v>
      </c>
      <c r="K6801">
        <v>425.49599999999998</v>
      </c>
    </row>
    <row r="6802" spans="1:11" x14ac:dyDescent="0.3">
      <c r="A6802">
        <v>10</v>
      </c>
      <c r="B6802">
        <v>10</v>
      </c>
      <c r="C6802">
        <v>15</v>
      </c>
      <c r="D6802">
        <v>326</v>
      </c>
      <c r="E6802">
        <v>161</v>
      </c>
      <c r="F6802">
        <v>17.2</v>
      </c>
      <c r="G6802">
        <v>7.7</v>
      </c>
      <c r="H6802">
        <v>349.24099999999999</v>
      </c>
      <c r="I6802">
        <v>22.902000000000001</v>
      </c>
      <c r="J6802">
        <v>297.51799999999997</v>
      </c>
      <c r="K6802">
        <v>285.09300000000002</v>
      </c>
    </row>
    <row r="6803" spans="1:11" x14ac:dyDescent="0.3">
      <c r="A6803">
        <v>10</v>
      </c>
      <c r="B6803">
        <v>10</v>
      </c>
      <c r="C6803">
        <v>16</v>
      </c>
      <c r="D6803">
        <v>135</v>
      </c>
      <c r="E6803">
        <v>84</v>
      </c>
      <c r="F6803">
        <v>15.9</v>
      </c>
      <c r="G6803">
        <v>7</v>
      </c>
      <c r="H6803">
        <v>131.04499999999999</v>
      </c>
      <c r="I6803">
        <v>17.622</v>
      </c>
      <c r="J6803">
        <v>110.47799999999999</v>
      </c>
      <c r="K6803">
        <v>102.717</v>
      </c>
    </row>
    <row r="6804" spans="1:11" x14ac:dyDescent="0.3">
      <c r="A6804">
        <v>10</v>
      </c>
      <c r="B6804">
        <v>10</v>
      </c>
      <c r="C6804">
        <v>17</v>
      </c>
      <c r="D6804">
        <v>5</v>
      </c>
      <c r="E6804">
        <v>14</v>
      </c>
      <c r="F6804">
        <v>14.6</v>
      </c>
      <c r="G6804">
        <v>6.4</v>
      </c>
      <c r="H6804">
        <v>14.04</v>
      </c>
      <c r="I6804">
        <v>13.737</v>
      </c>
      <c r="J6804">
        <v>12.298999999999999</v>
      </c>
      <c r="K6804">
        <v>6.51</v>
      </c>
    </row>
    <row r="6805" spans="1:11" x14ac:dyDescent="0.3">
      <c r="A6805">
        <v>10</v>
      </c>
      <c r="B6805">
        <v>10</v>
      </c>
      <c r="C6805">
        <v>18</v>
      </c>
      <c r="D6805">
        <v>0</v>
      </c>
      <c r="E6805">
        <v>0</v>
      </c>
      <c r="F6805">
        <v>13.3</v>
      </c>
      <c r="G6805">
        <v>5.7</v>
      </c>
      <c r="H6805">
        <v>0</v>
      </c>
      <c r="I6805">
        <v>13.3</v>
      </c>
      <c r="J6805">
        <v>0</v>
      </c>
      <c r="K6805">
        <v>0</v>
      </c>
    </row>
    <row r="6806" spans="1:11" x14ac:dyDescent="0.3">
      <c r="A6806">
        <v>10</v>
      </c>
      <c r="B6806">
        <v>10</v>
      </c>
      <c r="C6806">
        <v>19</v>
      </c>
      <c r="D6806">
        <v>0</v>
      </c>
      <c r="E6806">
        <v>0</v>
      </c>
      <c r="F6806">
        <v>12.9</v>
      </c>
      <c r="G6806">
        <v>5</v>
      </c>
      <c r="H6806">
        <v>0</v>
      </c>
      <c r="I6806">
        <v>12.9</v>
      </c>
      <c r="J6806">
        <v>0</v>
      </c>
      <c r="K6806">
        <v>0</v>
      </c>
    </row>
    <row r="6807" spans="1:11" x14ac:dyDescent="0.3">
      <c r="A6807">
        <v>10</v>
      </c>
      <c r="B6807">
        <v>10</v>
      </c>
      <c r="C6807">
        <v>20</v>
      </c>
      <c r="D6807">
        <v>0</v>
      </c>
      <c r="E6807">
        <v>0</v>
      </c>
      <c r="F6807">
        <v>12.6</v>
      </c>
      <c r="G6807">
        <v>4.3</v>
      </c>
      <c r="H6807">
        <v>0</v>
      </c>
      <c r="I6807">
        <v>12.6</v>
      </c>
      <c r="J6807">
        <v>0</v>
      </c>
      <c r="K6807">
        <v>0</v>
      </c>
    </row>
    <row r="6808" spans="1:11" x14ac:dyDescent="0.3">
      <c r="A6808">
        <v>10</v>
      </c>
      <c r="B6808">
        <v>10</v>
      </c>
      <c r="C6808">
        <v>21</v>
      </c>
      <c r="D6808">
        <v>0</v>
      </c>
      <c r="E6808">
        <v>0</v>
      </c>
      <c r="F6808">
        <v>12.2</v>
      </c>
      <c r="G6808">
        <v>3.6</v>
      </c>
      <c r="H6808">
        <v>0</v>
      </c>
      <c r="I6808">
        <v>12.2</v>
      </c>
      <c r="J6808">
        <v>0</v>
      </c>
      <c r="K6808">
        <v>0</v>
      </c>
    </row>
    <row r="6809" spans="1:11" x14ac:dyDescent="0.3">
      <c r="A6809">
        <v>10</v>
      </c>
      <c r="B6809">
        <v>10</v>
      </c>
      <c r="C6809">
        <v>22</v>
      </c>
      <c r="D6809">
        <v>0</v>
      </c>
      <c r="E6809">
        <v>0</v>
      </c>
      <c r="F6809">
        <v>11.7</v>
      </c>
      <c r="G6809">
        <v>3.4</v>
      </c>
      <c r="H6809">
        <v>0</v>
      </c>
      <c r="I6809">
        <v>11.7</v>
      </c>
      <c r="J6809">
        <v>0</v>
      </c>
      <c r="K6809">
        <v>0</v>
      </c>
    </row>
    <row r="6810" spans="1:11" x14ac:dyDescent="0.3">
      <c r="A6810">
        <v>10</v>
      </c>
      <c r="B6810">
        <v>10</v>
      </c>
      <c r="C6810">
        <v>23</v>
      </c>
      <c r="D6810">
        <v>0</v>
      </c>
      <c r="E6810">
        <v>0</v>
      </c>
      <c r="F6810">
        <v>11.1</v>
      </c>
      <c r="G6810">
        <v>3.3</v>
      </c>
      <c r="H6810">
        <v>0</v>
      </c>
      <c r="I6810">
        <v>11.1</v>
      </c>
      <c r="J6810">
        <v>0</v>
      </c>
      <c r="K6810">
        <v>0</v>
      </c>
    </row>
    <row r="6811" spans="1:11" x14ac:dyDescent="0.3">
      <c r="A6811">
        <v>10</v>
      </c>
      <c r="B6811">
        <v>11</v>
      </c>
      <c r="C6811">
        <v>0</v>
      </c>
      <c r="D6811">
        <v>0</v>
      </c>
      <c r="E6811">
        <v>0</v>
      </c>
      <c r="F6811">
        <v>10.6</v>
      </c>
      <c r="G6811">
        <v>3.1</v>
      </c>
      <c r="H6811">
        <v>0</v>
      </c>
      <c r="I6811">
        <v>10.6</v>
      </c>
      <c r="J6811">
        <v>0</v>
      </c>
      <c r="K6811">
        <v>0</v>
      </c>
    </row>
    <row r="6812" spans="1:11" x14ac:dyDescent="0.3">
      <c r="A6812">
        <v>10</v>
      </c>
      <c r="B6812">
        <v>11</v>
      </c>
      <c r="C6812">
        <v>1</v>
      </c>
      <c r="D6812">
        <v>0</v>
      </c>
      <c r="E6812">
        <v>0</v>
      </c>
      <c r="F6812">
        <v>10.4</v>
      </c>
      <c r="G6812">
        <v>2.6</v>
      </c>
      <c r="H6812">
        <v>0</v>
      </c>
      <c r="I6812">
        <v>10.4</v>
      </c>
      <c r="J6812">
        <v>0</v>
      </c>
      <c r="K6812">
        <v>0</v>
      </c>
    </row>
    <row r="6813" spans="1:11" x14ac:dyDescent="0.3">
      <c r="A6813">
        <v>10</v>
      </c>
      <c r="B6813">
        <v>11</v>
      </c>
      <c r="C6813">
        <v>2</v>
      </c>
      <c r="D6813">
        <v>0</v>
      </c>
      <c r="E6813">
        <v>0</v>
      </c>
      <c r="F6813">
        <v>10.199999999999999</v>
      </c>
      <c r="G6813">
        <v>2</v>
      </c>
      <c r="H6813">
        <v>0</v>
      </c>
      <c r="I6813">
        <v>10.199999999999999</v>
      </c>
      <c r="J6813">
        <v>0</v>
      </c>
      <c r="K6813">
        <v>0</v>
      </c>
    </row>
    <row r="6814" spans="1:11" x14ac:dyDescent="0.3">
      <c r="A6814">
        <v>10</v>
      </c>
      <c r="B6814">
        <v>11</v>
      </c>
      <c r="C6814">
        <v>3</v>
      </c>
      <c r="D6814">
        <v>0</v>
      </c>
      <c r="E6814">
        <v>0</v>
      </c>
      <c r="F6814">
        <v>10</v>
      </c>
      <c r="G6814">
        <v>1.5</v>
      </c>
      <c r="H6814">
        <v>0</v>
      </c>
      <c r="I6814">
        <v>10</v>
      </c>
      <c r="J6814">
        <v>0</v>
      </c>
      <c r="K6814">
        <v>0</v>
      </c>
    </row>
    <row r="6815" spans="1:11" x14ac:dyDescent="0.3">
      <c r="A6815">
        <v>10</v>
      </c>
      <c r="B6815">
        <v>11</v>
      </c>
      <c r="C6815">
        <v>4</v>
      </c>
      <c r="D6815">
        <v>0</v>
      </c>
      <c r="E6815">
        <v>0</v>
      </c>
      <c r="F6815">
        <v>10</v>
      </c>
      <c r="G6815">
        <v>1.3</v>
      </c>
      <c r="H6815">
        <v>0</v>
      </c>
      <c r="I6815">
        <v>10</v>
      </c>
      <c r="J6815">
        <v>0</v>
      </c>
      <c r="K6815">
        <v>0</v>
      </c>
    </row>
    <row r="6816" spans="1:11" x14ac:dyDescent="0.3">
      <c r="A6816">
        <v>10</v>
      </c>
      <c r="B6816">
        <v>11</v>
      </c>
      <c r="C6816">
        <v>5</v>
      </c>
      <c r="D6816">
        <v>0</v>
      </c>
      <c r="E6816">
        <v>0</v>
      </c>
      <c r="F6816">
        <v>10</v>
      </c>
      <c r="G6816">
        <v>1.2</v>
      </c>
      <c r="H6816">
        <v>0</v>
      </c>
      <c r="I6816">
        <v>10</v>
      </c>
      <c r="J6816">
        <v>0</v>
      </c>
      <c r="K6816">
        <v>0</v>
      </c>
    </row>
    <row r="6817" spans="1:11" x14ac:dyDescent="0.3">
      <c r="A6817">
        <v>10</v>
      </c>
      <c r="B6817">
        <v>11</v>
      </c>
      <c r="C6817">
        <v>6</v>
      </c>
      <c r="D6817">
        <v>12</v>
      </c>
      <c r="E6817">
        <v>21</v>
      </c>
      <c r="F6817">
        <v>10</v>
      </c>
      <c r="G6817">
        <v>1</v>
      </c>
      <c r="H6817">
        <v>22.210999999999999</v>
      </c>
      <c r="I6817">
        <v>7.87</v>
      </c>
      <c r="J6817">
        <v>19.62</v>
      </c>
      <c r="K6817">
        <v>13.695</v>
      </c>
    </row>
    <row r="6818" spans="1:11" x14ac:dyDescent="0.3">
      <c r="A6818">
        <v>10</v>
      </c>
      <c r="B6818">
        <v>11</v>
      </c>
      <c r="C6818">
        <v>7</v>
      </c>
      <c r="D6818">
        <v>199</v>
      </c>
      <c r="E6818">
        <v>85</v>
      </c>
      <c r="F6818">
        <v>11.7</v>
      </c>
      <c r="G6818">
        <v>1.2</v>
      </c>
      <c r="H6818">
        <v>160.98599999999999</v>
      </c>
      <c r="I6818">
        <v>14.904</v>
      </c>
      <c r="J6818">
        <v>136.334</v>
      </c>
      <c r="K6818">
        <v>127.999</v>
      </c>
    </row>
    <row r="6819" spans="1:11" x14ac:dyDescent="0.3">
      <c r="A6819">
        <v>10</v>
      </c>
      <c r="B6819">
        <v>11</v>
      </c>
      <c r="C6819">
        <v>8</v>
      </c>
      <c r="D6819">
        <v>186</v>
      </c>
      <c r="E6819">
        <v>174</v>
      </c>
      <c r="F6819">
        <v>13.3</v>
      </c>
      <c r="G6819">
        <v>1.3</v>
      </c>
      <c r="H6819">
        <v>287.31299999999999</v>
      </c>
      <c r="I6819">
        <v>21.77</v>
      </c>
      <c r="J6819">
        <v>247.30699999999999</v>
      </c>
      <c r="K6819">
        <v>236.25200000000001</v>
      </c>
    </row>
    <row r="6820" spans="1:11" x14ac:dyDescent="0.3">
      <c r="A6820">
        <v>10</v>
      </c>
      <c r="B6820">
        <v>11</v>
      </c>
      <c r="C6820">
        <v>9</v>
      </c>
      <c r="D6820">
        <v>229</v>
      </c>
      <c r="E6820">
        <v>191</v>
      </c>
      <c r="F6820">
        <v>15</v>
      </c>
      <c r="G6820">
        <v>1.5</v>
      </c>
      <c r="H6820">
        <v>376.774</v>
      </c>
      <c r="I6820">
        <v>26.783999999999999</v>
      </c>
      <c r="J6820">
        <v>320.928</v>
      </c>
      <c r="K6820">
        <v>307.83499999999998</v>
      </c>
    </row>
    <row r="6821" spans="1:11" x14ac:dyDescent="0.3">
      <c r="A6821">
        <v>10</v>
      </c>
      <c r="B6821">
        <v>11</v>
      </c>
      <c r="C6821">
        <v>10</v>
      </c>
      <c r="D6821">
        <v>476</v>
      </c>
      <c r="E6821">
        <v>250</v>
      </c>
      <c r="F6821">
        <v>15.9</v>
      </c>
      <c r="G6821">
        <v>2.5</v>
      </c>
      <c r="H6821">
        <v>690.76499999999999</v>
      </c>
      <c r="I6821">
        <v>35.203000000000003</v>
      </c>
      <c r="J6821">
        <v>572.12099999999998</v>
      </c>
      <c r="K6821">
        <v>550.68799999999999</v>
      </c>
    </row>
    <row r="6822" spans="1:11" x14ac:dyDescent="0.3">
      <c r="A6822">
        <v>10</v>
      </c>
      <c r="B6822">
        <v>11</v>
      </c>
      <c r="C6822">
        <v>11</v>
      </c>
      <c r="D6822">
        <v>444</v>
      </c>
      <c r="E6822">
        <v>258</v>
      </c>
      <c r="F6822">
        <v>16.899999999999999</v>
      </c>
      <c r="G6822">
        <v>3.6</v>
      </c>
      <c r="H6822">
        <v>701.71199999999999</v>
      </c>
      <c r="I6822">
        <v>35.360999999999997</v>
      </c>
      <c r="J6822">
        <v>581.29200000000003</v>
      </c>
      <c r="K6822">
        <v>559.51300000000003</v>
      </c>
    </row>
    <row r="6823" spans="1:11" x14ac:dyDescent="0.3">
      <c r="A6823">
        <v>10</v>
      </c>
      <c r="B6823">
        <v>11</v>
      </c>
      <c r="C6823">
        <v>12</v>
      </c>
      <c r="D6823">
        <v>590</v>
      </c>
      <c r="E6823">
        <v>232</v>
      </c>
      <c r="F6823">
        <v>17.8</v>
      </c>
      <c r="G6823">
        <v>4.5999999999999996</v>
      </c>
      <c r="H6823">
        <v>802.92100000000005</v>
      </c>
      <c r="I6823">
        <v>36.840000000000003</v>
      </c>
      <c r="J6823">
        <v>661.47699999999998</v>
      </c>
      <c r="K6823">
        <v>636.55899999999997</v>
      </c>
    </row>
    <row r="6824" spans="1:11" x14ac:dyDescent="0.3">
      <c r="A6824">
        <v>10</v>
      </c>
      <c r="B6824">
        <v>11</v>
      </c>
      <c r="C6824">
        <v>13</v>
      </c>
      <c r="D6824">
        <v>447</v>
      </c>
      <c r="E6824">
        <v>261</v>
      </c>
      <c r="F6824">
        <v>17.2</v>
      </c>
      <c r="G6824">
        <v>5.0999999999999996</v>
      </c>
      <c r="H6824">
        <v>671.96199999999999</v>
      </c>
      <c r="I6824">
        <v>32.487000000000002</v>
      </c>
      <c r="J6824">
        <v>561.95799999999997</v>
      </c>
      <c r="K6824">
        <v>540.904</v>
      </c>
    </row>
    <row r="6825" spans="1:11" x14ac:dyDescent="0.3">
      <c r="A6825">
        <v>10</v>
      </c>
      <c r="B6825">
        <v>11</v>
      </c>
      <c r="C6825">
        <v>14</v>
      </c>
      <c r="D6825">
        <v>395</v>
      </c>
      <c r="E6825">
        <v>211</v>
      </c>
      <c r="F6825">
        <v>16.7</v>
      </c>
      <c r="G6825">
        <v>5.7</v>
      </c>
      <c r="H6825">
        <v>511.44</v>
      </c>
      <c r="I6825">
        <v>27.364000000000001</v>
      </c>
      <c r="J6825">
        <v>434.065</v>
      </c>
      <c r="K6825">
        <v>417.48200000000003</v>
      </c>
    </row>
    <row r="6826" spans="1:11" x14ac:dyDescent="0.3">
      <c r="A6826">
        <v>10</v>
      </c>
      <c r="B6826">
        <v>11</v>
      </c>
      <c r="C6826">
        <v>15</v>
      </c>
      <c r="D6826">
        <v>332</v>
      </c>
      <c r="E6826">
        <v>163</v>
      </c>
      <c r="F6826">
        <v>16.100000000000001</v>
      </c>
      <c r="G6826">
        <v>6.2</v>
      </c>
      <c r="H6826">
        <v>353.84100000000001</v>
      </c>
      <c r="I6826">
        <v>22.756</v>
      </c>
      <c r="J6826">
        <v>301.47800000000001</v>
      </c>
      <c r="K6826">
        <v>288.94099999999997</v>
      </c>
    </row>
    <row r="6827" spans="1:11" x14ac:dyDescent="0.3">
      <c r="A6827">
        <v>10</v>
      </c>
      <c r="B6827">
        <v>11</v>
      </c>
      <c r="C6827">
        <v>16</v>
      </c>
      <c r="D6827">
        <v>126</v>
      </c>
      <c r="E6827">
        <v>81</v>
      </c>
      <c r="F6827">
        <v>14.6</v>
      </c>
      <c r="G6827">
        <v>6</v>
      </c>
      <c r="H6827">
        <v>124.777</v>
      </c>
      <c r="I6827">
        <v>16.404</v>
      </c>
      <c r="J6827">
        <v>105.68</v>
      </c>
      <c r="K6827">
        <v>98.022999999999996</v>
      </c>
    </row>
    <row r="6828" spans="1:11" x14ac:dyDescent="0.3">
      <c r="A6828">
        <v>10</v>
      </c>
      <c r="B6828">
        <v>11</v>
      </c>
      <c r="C6828">
        <v>17</v>
      </c>
      <c r="D6828">
        <v>7</v>
      </c>
      <c r="E6828">
        <v>17</v>
      </c>
      <c r="F6828">
        <v>13.2</v>
      </c>
      <c r="G6828">
        <v>5.9</v>
      </c>
      <c r="H6828">
        <v>17.326000000000001</v>
      </c>
      <c r="I6828">
        <v>12.337999999999999</v>
      </c>
      <c r="J6828">
        <v>15.208</v>
      </c>
      <c r="K6828">
        <v>9.3640000000000008</v>
      </c>
    </row>
    <row r="6829" spans="1:11" x14ac:dyDescent="0.3">
      <c r="A6829">
        <v>10</v>
      </c>
      <c r="B6829">
        <v>11</v>
      </c>
      <c r="C6829">
        <v>18</v>
      </c>
      <c r="D6829">
        <v>0</v>
      </c>
      <c r="E6829">
        <v>0</v>
      </c>
      <c r="F6829">
        <v>11.7</v>
      </c>
      <c r="G6829">
        <v>5.7</v>
      </c>
      <c r="H6829">
        <v>0</v>
      </c>
      <c r="I6829">
        <v>11.7</v>
      </c>
      <c r="J6829">
        <v>0</v>
      </c>
      <c r="K6829">
        <v>0</v>
      </c>
    </row>
    <row r="6830" spans="1:11" x14ac:dyDescent="0.3">
      <c r="A6830">
        <v>10</v>
      </c>
      <c r="B6830">
        <v>11</v>
      </c>
      <c r="C6830">
        <v>19</v>
      </c>
      <c r="D6830">
        <v>0</v>
      </c>
      <c r="E6830">
        <v>0</v>
      </c>
      <c r="F6830">
        <v>11.7</v>
      </c>
      <c r="G6830">
        <v>5.3</v>
      </c>
      <c r="H6830">
        <v>0</v>
      </c>
      <c r="I6830">
        <v>11.7</v>
      </c>
      <c r="J6830">
        <v>0</v>
      </c>
      <c r="K6830">
        <v>0</v>
      </c>
    </row>
    <row r="6831" spans="1:11" x14ac:dyDescent="0.3">
      <c r="A6831">
        <v>10</v>
      </c>
      <c r="B6831">
        <v>11</v>
      </c>
      <c r="C6831">
        <v>20</v>
      </c>
      <c r="D6831">
        <v>0</v>
      </c>
      <c r="E6831">
        <v>0</v>
      </c>
      <c r="F6831">
        <v>11.7</v>
      </c>
      <c r="G6831">
        <v>5</v>
      </c>
      <c r="H6831">
        <v>0</v>
      </c>
      <c r="I6831">
        <v>11.7</v>
      </c>
      <c r="J6831">
        <v>0</v>
      </c>
      <c r="K6831">
        <v>0</v>
      </c>
    </row>
    <row r="6832" spans="1:11" x14ac:dyDescent="0.3">
      <c r="A6832">
        <v>10</v>
      </c>
      <c r="B6832">
        <v>11</v>
      </c>
      <c r="C6832">
        <v>21</v>
      </c>
      <c r="D6832">
        <v>0</v>
      </c>
      <c r="E6832">
        <v>0</v>
      </c>
      <c r="F6832">
        <v>11.7</v>
      </c>
      <c r="G6832">
        <v>4.5999999999999996</v>
      </c>
      <c r="H6832">
        <v>0</v>
      </c>
      <c r="I6832">
        <v>11.7</v>
      </c>
      <c r="J6832">
        <v>0</v>
      </c>
      <c r="K6832">
        <v>0</v>
      </c>
    </row>
    <row r="6833" spans="1:11" x14ac:dyDescent="0.3">
      <c r="A6833">
        <v>10</v>
      </c>
      <c r="B6833">
        <v>11</v>
      </c>
      <c r="C6833">
        <v>22</v>
      </c>
      <c r="D6833">
        <v>0</v>
      </c>
      <c r="E6833">
        <v>0</v>
      </c>
      <c r="F6833">
        <v>11.3</v>
      </c>
      <c r="G6833">
        <v>4.0999999999999996</v>
      </c>
      <c r="H6833">
        <v>0</v>
      </c>
      <c r="I6833">
        <v>11.3</v>
      </c>
      <c r="J6833">
        <v>0</v>
      </c>
      <c r="K6833">
        <v>0</v>
      </c>
    </row>
    <row r="6834" spans="1:11" x14ac:dyDescent="0.3">
      <c r="A6834">
        <v>10</v>
      </c>
      <c r="B6834">
        <v>11</v>
      </c>
      <c r="C6834">
        <v>23</v>
      </c>
      <c r="D6834">
        <v>0</v>
      </c>
      <c r="E6834">
        <v>0</v>
      </c>
      <c r="F6834">
        <v>11</v>
      </c>
      <c r="G6834">
        <v>3.6</v>
      </c>
      <c r="H6834">
        <v>0</v>
      </c>
      <c r="I6834">
        <v>11</v>
      </c>
      <c r="J6834">
        <v>0</v>
      </c>
      <c r="K6834">
        <v>0</v>
      </c>
    </row>
    <row r="6835" spans="1:11" x14ac:dyDescent="0.3">
      <c r="A6835">
        <v>10</v>
      </c>
      <c r="B6835">
        <v>12</v>
      </c>
      <c r="C6835">
        <v>0</v>
      </c>
      <c r="D6835">
        <v>0</v>
      </c>
      <c r="E6835">
        <v>0</v>
      </c>
      <c r="F6835">
        <v>10.6</v>
      </c>
      <c r="G6835">
        <v>3.1</v>
      </c>
      <c r="H6835">
        <v>0</v>
      </c>
      <c r="I6835">
        <v>10.6</v>
      </c>
      <c r="J6835">
        <v>0</v>
      </c>
      <c r="K6835">
        <v>0</v>
      </c>
    </row>
    <row r="6836" spans="1:11" x14ac:dyDescent="0.3">
      <c r="A6836">
        <v>10</v>
      </c>
      <c r="B6836">
        <v>12</v>
      </c>
      <c r="C6836">
        <v>1</v>
      </c>
      <c r="D6836">
        <v>0</v>
      </c>
      <c r="E6836">
        <v>0</v>
      </c>
      <c r="F6836">
        <v>10.4</v>
      </c>
      <c r="G6836">
        <v>3.1</v>
      </c>
      <c r="H6836">
        <v>0</v>
      </c>
      <c r="I6836">
        <v>10.4</v>
      </c>
      <c r="J6836">
        <v>0</v>
      </c>
      <c r="K6836">
        <v>0</v>
      </c>
    </row>
    <row r="6837" spans="1:11" x14ac:dyDescent="0.3">
      <c r="A6837">
        <v>10</v>
      </c>
      <c r="B6837">
        <v>12</v>
      </c>
      <c r="C6837">
        <v>2</v>
      </c>
      <c r="D6837">
        <v>0</v>
      </c>
      <c r="E6837">
        <v>0</v>
      </c>
      <c r="F6837">
        <v>10.199999999999999</v>
      </c>
      <c r="G6837">
        <v>3.1</v>
      </c>
      <c r="H6837">
        <v>0</v>
      </c>
      <c r="I6837">
        <v>10.199999999999999</v>
      </c>
      <c r="J6837">
        <v>0</v>
      </c>
      <c r="K6837">
        <v>0</v>
      </c>
    </row>
    <row r="6838" spans="1:11" x14ac:dyDescent="0.3">
      <c r="A6838">
        <v>10</v>
      </c>
      <c r="B6838">
        <v>12</v>
      </c>
      <c r="C6838">
        <v>3</v>
      </c>
      <c r="D6838">
        <v>0</v>
      </c>
      <c r="E6838">
        <v>0</v>
      </c>
      <c r="F6838">
        <v>10</v>
      </c>
      <c r="G6838">
        <v>3.1</v>
      </c>
      <c r="H6838">
        <v>0</v>
      </c>
      <c r="I6838">
        <v>10</v>
      </c>
      <c r="J6838">
        <v>0</v>
      </c>
      <c r="K6838">
        <v>0</v>
      </c>
    </row>
    <row r="6839" spans="1:11" x14ac:dyDescent="0.3">
      <c r="A6839">
        <v>10</v>
      </c>
      <c r="B6839">
        <v>12</v>
      </c>
      <c r="C6839">
        <v>4</v>
      </c>
      <c r="D6839">
        <v>0</v>
      </c>
      <c r="E6839">
        <v>0</v>
      </c>
      <c r="F6839">
        <v>10.199999999999999</v>
      </c>
      <c r="G6839">
        <v>2.4</v>
      </c>
      <c r="H6839">
        <v>0</v>
      </c>
      <c r="I6839">
        <v>10.199999999999999</v>
      </c>
      <c r="J6839">
        <v>0</v>
      </c>
      <c r="K6839">
        <v>0</v>
      </c>
    </row>
    <row r="6840" spans="1:11" x14ac:dyDescent="0.3">
      <c r="A6840">
        <v>10</v>
      </c>
      <c r="B6840">
        <v>12</v>
      </c>
      <c r="C6840">
        <v>5</v>
      </c>
      <c r="D6840">
        <v>0</v>
      </c>
      <c r="E6840">
        <v>0</v>
      </c>
      <c r="F6840">
        <v>10.4</v>
      </c>
      <c r="G6840">
        <v>1.7</v>
      </c>
      <c r="H6840">
        <v>0</v>
      </c>
      <c r="I6840">
        <v>10.4</v>
      </c>
      <c r="J6840">
        <v>0</v>
      </c>
      <c r="K6840">
        <v>0</v>
      </c>
    </row>
    <row r="6841" spans="1:11" x14ac:dyDescent="0.3">
      <c r="A6841">
        <v>10</v>
      </c>
      <c r="B6841">
        <v>12</v>
      </c>
      <c r="C6841">
        <v>6</v>
      </c>
      <c r="D6841">
        <v>148</v>
      </c>
      <c r="E6841">
        <v>21</v>
      </c>
      <c r="F6841">
        <v>10.6</v>
      </c>
      <c r="G6841">
        <v>1</v>
      </c>
      <c r="H6841">
        <v>46.372</v>
      </c>
      <c r="I6841">
        <v>9.4499999999999993</v>
      </c>
      <c r="J6841">
        <v>34.360999999999997</v>
      </c>
      <c r="K6841">
        <v>28.158000000000001</v>
      </c>
    </row>
    <row r="6842" spans="1:11" x14ac:dyDescent="0.3">
      <c r="A6842">
        <v>10</v>
      </c>
      <c r="B6842">
        <v>12</v>
      </c>
      <c r="C6842">
        <v>7</v>
      </c>
      <c r="D6842">
        <v>570</v>
      </c>
      <c r="E6842">
        <v>46</v>
      </c>
      <c r="F6842">
        <v>12.3</v>
      </c>
      <c r="G6842">
        <v>1.5</v>
      </c>
      <c r="H6842">
        <v>250.62100000000001</v>
      </c>
      <c r="I6842">
        <v>18.556000000000001</v>
      </c>
      <c r="J6842">
        <v>200.48599999999999</v>
      </c>
      <c r="K6842">
        <v>190.62899999999999</v>
      </c>
    </row>
    <row r="6843" spans="1:11" x14ac:dyDescent="0.3">
      <c r="A6843">
        <v>10</v>
      </c>
      <c r="B6843">
        <v>12</v>
      </c>
      <c r="C6843">
        <v>8</v>
      </c>
      <c r="D6843">
        <v>746</v>
      </c>
      <c r="E6843">
        <v>66</v>
      </c>
      <c r="F6843">
        <v>13.9</v>
      </c>
      <c r="G6843">
        <v>2.1</v>
      </c>
      <c r="H6843">
        <v>493.52600000000001</v>
      </c>
      <c r="I6843">
        <v>27.922999999999998</v>
      </c>
      <c r="J6843">
        <v>409.89499999999998</v>
      </c>
      <c r="K6843">
        <v>394.09399999999999</v>
      </c>
    </row>
    <row r="6844" spans="1:11" x14ac:dyDescent="0.3">
      <c r="A6844">
        <v>10</v>
      </c>
      <c r="B6844">
        <v>12</v>
      </c>
      <c r="C6844">
        <v>9</v>
      </c>
      <c r="D6844">
        <v>826</v>
      </c>
      <c r="E6844">
        <v>82</v>
      </c>
      <c r="F6844">
        <v>15.6</v>
      </c>
      <c r="G6844">
        <v>2.6</v>
      </c>
      <c r="H6844">
        <v>699.90499999999997</v>
      </c>
      <c r="I6844">
        <v>35.372</v>
      </c>
      <c r="J6844">
        <v>576.25099999999998</v>
      </c>
      <c r="K6844">
        <v>554.66300000000001</v>
      </c>
    </row>
    <row r="6845" spans="1:11" x14ac:dyDescent="0.3">
      <c r="A6845">
        <v>10</v>
      </c>
      <c r="B6845">
        <v>12</v>
      </c>
      <c r="C6845">
        <v>10</v>
      </c>
      <c r="D6845">
        <v>868</v>
      </c>
      <c r="E6845">
        <v>92</v>
      </c>
      <c r="F6845">
        <v>17.600000000000001</v>
      </c>
      <c r="G6845">
        <v>2.6</v>
      </c>
      <c r="H6845">
        <v>841.77700000000004</v>
      </c>
      <c r="I6845">
        <v>41.872</v>
      </c>
      <c r="J6845">
        <v>679.85799999999995</v>
      </c>
      <c r="K6845">
        <v>654.18899999999996</v>
      </c>
    </row>
    <row r="6846" spans="1:11" x14ac:dyDescent="0.3">
      <c r="A6846">
        <v>10</v>
      </c>
      <c r="B6846">
        <v>12</v>
      </c>
      <c r="C6846">
        <v>11</v>
      </c>
      <c r="D6846">
        <v>891</v>
      </c>
      <c r="E6846">
        <v>97</v>
      </c>
      <c r="F6846">
        <v>19.7</v>
      </c>
      <c r="G6846">
        <v>2.6</v>
      </c>
      <c r="H6846">
        <v>920.23400000000004</v>
      </c>
      <c r="I6846">
        <v>46.447000000000003</v>
      </c>
      <c r="J6846">
        <v>731.399</v>
      </c>
      <c r="K6846">
        <v>703.56299999999999</v>
      </c>
    </row>
    <row r="6847" spans="1:11" x14ac:dyDescent="0.3">
      <c r="A6847">
        <v>10</v>
      </c>
      <c r="B6847">
        <v>12</v>
      </c>
      <c r="C6847">
        <v>12</v>
      </c>
      <c r="D6847">
        <v>896</v>
      </c>
      <c r="E6847">
        <v>96</v>
      </c>
      <c r="F6847">
        <v>21.7</v>
      </c>
      <c r="G6847">
        <v>2.6</v>
      </c>
      <c r="H6847">
        <v>919.60900000000004</v>
      </c>
      <c r="I6847">
        <v>48.603999999999999</v>
      </c>
      <c r="J6847">
        <v>724.89</v>
      </c>
      <c r="K6847">
        <v>697.33299999999997</v>
      </c>
    </row>
    <row r="6848" spans="1:11" x14ac:dyDescent="0.3">
      <c r="A6848">
        <v>10</v>
      </c>
      <c r="B6848">
        <v>12</v>
      </c>
      <c r="C6848">
        <v>13</v>
      </c>
      <c r="D6848">
        <v>876</v>
      </c>
      <c r="E6848">
        <v>91</v>
      </c>
      <c r="F6848">
        <v>20.9</v>
      </c>
      <c r="G6848">
        <v>3.5</v>
      </c>
      <c r="H6848">
        <v>835.89700000000005</v>
      </c>
      <c r="I6848">
        <v>43.44</v>
      </c>
      <c r="J6848">
        <v>670.94600000000003</v>
      </c>
      <c r="K6848">
        <v>645.64200000000005</v>
      </c>
    </row>
    <row r="6849" spans="1:11" x14ac:dyDescent="0.3">
      <c r="A6849">
        <v>10</v>
      </c>
      <c r="B6849">
        <v>12</v>
      </c>
      <c r="C6849">
        <v>14</v>
      </c>
      <c r="D6849">
        <v>827</v>
      </c>
      <c r="E6849">
        <v>80</v>
      </c>
      <c r="F6849">
        <v>20.2</v>
      </c>
      <c r="G6849">
        <v>4.3</v>
      </c>
      <c r="H6849">
        <v>680.87800000000004</v>
      </c>
      <c r="I6849">
        <v>37.402000000000001</v>
      </c>
      <c r="J6849">
        <v>555.72799999999995</v>
      </c>
      <c r="K6849">
        <v>534.904</v>
      </c>
    </row>
    <row r="6850" spans="1:11" x14ac:dyDescent="0.3">
      <c r="A6850">
        <v>10</v>
      </c>
      <c r="B6850">
        <v>12</v>
      </c>
      <c r="C6850">
        <v>15</v>
      </c>
      <c r="D6850">
        <v>734</v>
      </c>
      <c r="E6850">
        <v>63</v>
      </c>
      <c r="F6850">
        <v>19.399999999999999</v>
      </c>
      <c r="G6850">
        <v>5.2</v>
      </c>
      <c r="H6850">
        <v>463.3</v>
      </c>
      <c r="I6850">
        <v>29.695</v>
      </c>
      <c r="J6850">
        <v>380.45600000000002</v>
      </c>
      <c r="K6850">
        <v>365.58100000000002</v>
      </c>
    </row>
    <row r="6851" spans="1:11" x14ac:dyDescent="0.3">
      <c r="A6851">
        <v>10</v>
      </c>
      <c r="B6851">
        <v>12</v>
      </c>
      <c r="C6851">
        <v>16</v>
      </c>
      <c r="D6851">
        <v>530</v>
      </c>
      <c r="E6851">
        <v>43</v>
      </c>
      <c r="F6851">
        <v>18.7</v>
      </c>
      <c r="G6851">
        <v>4.5</v>
      </c>
      <c r="H6851">
        <v>217.285</v>
      </c>
      <c r="I6851">
        <v>23.536000000000001</v>
      </c>
      <c r="J6851">
        <v>167.69300000000001</v>
      </c>
      <c r="K6851">
        <v>158.63200000000001</v>
      </c>
    </row>
    <row r="6852" spans="1:11" x14ac:dyDescent="0.3">
      <c r="A6852">
        <v>10</v>
      </c>
      <c r="B6852">
        <v>12</v>
      </c>
      <c r="C6852">
        <v>17</v>
      </c>
      <c r="D6852">
        <v>98</v>
      </c>
      <c r="E6852">
        <v>17</v>
      </c>
      <c r="F6852">
        <v>17.899999999999999</v>
      </c>
      <c r="G6852">
        <v>3.8</v>
      </c>
      <c r="H6852">
        <v>31.928000000000001</v>
      </c>
      <c r="I6852">
        <v>17.63</v>
      </c>
      <c r="J6852">
        <v>23.306000000000001</v>
      </c>
      <c r="K6852">
        <v>17.312000000000001</v>
      </c>
    </row>
    <row r="6853" spans="1:11" x14ac:dyDescent="0.3">
      <c r="A6853">
        <v>10</v>
      </c>
      <c r="B6853">
        <v>12</v>
      </c>
      <c r="C6853">
        <v>18</v>
      </c>
      <c r="D6853">
        <v>0</v>
      </c>
      <c r="E6853">
        <v>0</v>
      </c>
      <c r="F6853">
        <v>17.2</v>
      </c>
      <c r="G6853">
        <v>3.1</v>
      </c>
      <c r="H6853">
        <v>0</v>
      </c>
      <c r="I6853">
        <v>17.2</v>
      </c>
      <c r="J6853">
        <v>0</v>
      </c>
      <c r="K6853">
        <v>0</v>
      </c>
    </row>
    <row r="6854" spans="1:11" x14ac:dyDescent="0.3">
      <c r="A6854">
        <v>10</v>
      </c>
      <c r="B6854">
        <v>12</v>
      </c>
      <c r="C6854">
        <v>19</v>
      </c>
      <c r="D6854">
        <v>0</v>
      </c>
      <c r="E6854">
        <v>0</v>
      </c>
      <c r="F6854">
        <v>16.100000000000001</v>
      </c>
      <c r="G6854">
        <v>2.8</v>
      </c>
      <c r="H6854">
        <v>0</v>
      </c>
      <c r="I6854">
        <v>16.100000000000001</v>
      </c>
      <c r="J6854">
        <v>0</v>
      </c>
      <c r="K6854">
        <v>0</v>
      </c>
    </row>
    <row r="6855" spans="1:11" x14ac:dyDescent="0.3">
      <c r="A6855">
        <v>10</v>
      </c>
      <c r="B6855">
        <v>12</v>
      </c>
      <c r="C6855">
        <v>20</v>
      </c>
      <c r="D6855">
        <v>0</v>
      </c>
      <c r="E6855">
        <v>0</v>
      </c>
      <c r="F6855">
        <v>15</v>
      </c>
      <c r="G6855">
        <v>2.4</v>
      </c>
      <c r="H6855">
        <v>0</v>
      </c>
      <c r="I6855">
        <v>15</v>
      </c>
      <c r="J6855">
        <v>0</v>
      </c>
      <c r="K6855">
        <v>0</v>
      </c>
    </row>
    <row r="6856" spans="1:11" x14ac:dyDescent="0.3">
      <c r="A6856">
        <v>10</v>
      </c>
      <c r="B6856">
        <v>12</v>
      </c>
      <c r="C6856">
        <v>21</v>
      </c>
      <c r="D6856">
        <v>0</v>
      </c>
      <c r="E6856">
        <v>0</v>
      </c>
      <c r="F6856">
        <v>13.9</v>
      </c>
      <c r="G6856">
        <v>2.1</v>
      </c>
      <c r="H6856">
        <v>0</v>
      </c>
      <c r="I6856">
        <v>13.9</v>
      </c>
      <c r="J6856">
        <v>0</v>
      </c>
      <c r="K6856">
        <v>0</v>
      </c>
    </row>
    <row r="6857" spans="1:11" x14ac:dyDescent="0.3">
      <c r="A6857">
        <v>10</v>
      </c>
      <c r="B6857">
        <v>12</v>
      </c>
      <c r="C6857">
        <v>22</v>
      </c>
      <c r="D6857">
        <v>0</v>
      </c>
      <c r="E6857">
        <v>0</v>
      </c>
      <c r="F6857">
        <v>13.3</v>
      </c>
      <c r="G6857">
        <v>1.9</v>
      </c>
      <c r="H6857">
        <v>0</v>
      </c>
      <c r="I6857">
        <v>13.3</v>
      </c>
      <c r="J6857">
        <v>0</v>
      </c>
      <c r="K6857">
        <v>0</v>
      </c>
    </row>
    <row r="6858" spans="1:11" x14ac:dyDescent="0.3">
      <c r="A6858">
        <v>10</v>
      </c>
      <c r="B6858">
        <v>12</v>
      </c>
      <c r="C6858">
        <v>23</v>
      </c>
      <c r="D6858">
        <v>0</v>
      </c>
      <c r="E6858">
        <v>0</v>
      </c>
      <c r="F6858">
        <v>12.8</v>
      </c>
      <c r="G6858">
        <v>1.7</v>
      </c>
      <c r="H6858">
        <v>0</v>
      </c>
      <c r="I6858">
        <v>12.8</v>
      </c>
      <c r="J6858">
        <v>0</v>
      </c>
      <c r="K6858">
        <v>0</v>
      </c>
    </row>
    <row r="6859" spans="1:11" x14ac:dyDescent="0.3">
      <c r="A6859">
        <v>10</v>
      </c>
      <c r="B6859">
        <v>13</v>
      </c>
      <c r="C6859">
        <v>0</v>
      </c>
      <c r="D6859">
        <v>0</v>
      </c>
      <c r="E6859">
        <v>0</v>
      </c>
      <c r="F6859">
        <v>12.2</v>
      </c>
      <c r="G6859">
        <v>1.5</v>
      </c>
      <c r="H6859">
        <v>0</v>
      </c>
      <c r="I6859">
        <v>12.2</v>
      </c>
      <c r="J6859">
        <v>0</v>
      </c>
      <c r="K6859">
        <v>0</v>
      </c>
    </row>
    <row r="6860" spans="1:11" x14ac:dyDescent="0.3">
      <c r="A6860">
        <v>10</v>
      </c>
      <c r="B6860">
        <v>13</v>
      </c>
      <c r="C6860">
        <v>1</v>
      </c>
      <c r="D6860">
        <v>0</v>
      </c>
      <c r="E6860">
        <v>0</v>
      </c>
      <c r="F6860">
        <v>12.4</v>
      </c>
      <c r="G6860">
        <v>1</v>
      </c>
      <c r="H6860">
        <v>0</v>
      </c>
      <c r="I6860">
        <v>12.4</v>
      </c>
      <c r="J6860">
        <v>0</v>
      </c>
      <c r="K6860">
        <v>0</v>
      </c>
    </row>
    <row r="6861" spans="1:11" x14ac:dyDescent="0.3">
      <c r="A6861">
        <v>10</v>
      </c>
      <c r="B6861">
        <v>13</v>
      </c>
      <c r="C6861">
        <v>2</v>
      </c>
      <c r="D6861">
        <v>0</v>
      </c>
      <c r="E6861">
        <v>0</v>
      </c>
      <c r="F6861">
        <v>12.6</v>
      </c>
      <c r="G6861">
        <v>0.5</v>
      </c>
      <c r="H6861">
        <v>0</v>
      </c>
      <c r="I6861">
        <v>12.6</v>
      </c>
      <c r="J6861">
        <v>0</v>
      </c>
      <c r="K6861">
        <v>0</v>
      </c>
    </row>
    <row r="6862" spans="1:11" x14ac:dyDescent="0.3">
      <c r="A6862">
        <v>10</v>
      </c>
      <c r="B6862">
        <v>13</v>
      </c>
      <c r="C6862">
        <v>3</v>
      </c>
      <c r="D6862">
        <v>0</v>
      </c>
      <c r="E6862">
        <v>0</v>
      </c>
      <c r="F6862">
        <v>12.8</v>
      </c>
      <c r="G6862">
        <v>0</v>
      </c>
      <c r="H6862">
        <v>0</v>
      </c>
      <c r="I6862">
        <v>12.8</v>
      </c>
      <c r="J6862">
        <v>0</v>
      </c>
      <c r="K6862">
        <v>0</v>
      </c>
    </row>
    <row r="6863" spans="1:11" x14ac:dyDescent="0.3">
      <c r="A6863">
        <v>10</v>
      </c>
      <c r="B6863">
        <v>13</v>
      </c>
      <c r="C6863">
        <v>4</v>
      </c>
      <c r="D6863">
        <v>0</v>
      </c>
      <c r="E6863">
        <v>0</v>
      </c>
      <c r="F6863">
        <v>12.8</v>
      </c>
      <c r="G6863">
        <v>0</v>
      </c>
      <c r="H6863">
        <v>0</v>
      </c>
      <c r="I6863">
        <v>12.8</v>
      </c>
      <c r="J6863">
        <v>0</v>
      </c>
      <c r="K6863">
        <v>0</v>
      </c>
    </row>
    <row r="6864" spans="1:11" x14ac:dyDescent="0.3">
      <c r="A6864">
        <v>10</v>
      </c>
      <c r="B6864">
        <v>13</v>
      </c>
      <c r="C6864">
        <v>5</v>
      </c>
      <c r="D6864">
        <v>0</v>
      </c>
      <c r="E6864">
        <v>0</v>
      </c>
      <c r="F6864">
        <v>12.8</v>
      </c>
      <c r="G6864">
        <v>0</v>
      </c>
      <c r="H6864">
        <v>0</v>
      </c>
      <c r="I6864">
        <v>12.8</v>
      </c>
      <c r="J6864">
        <v>0</v>
      </c>
      <c r="K6864">
        <v>0</v>
      </c>
    </row>
    <row r="6865" spans="1:11" x14ac:dyDescent="0.3">
      <c r="A6865">
        <v>10</v>
      </c>
      <c r="B6865">
        <v>13</v>
      </c>
      <c r="C6865">
        <v>6</v>
      </c>
      <c r="D6865">
        <v>105</v>
      </c>
      <c r="E6865">
        <v>22</v>
      </c>
      <c r="F6865">
        <v>12.8</v>
      </c>
      <c r="G6865">
        <v>0</v>
      </c>
      <c r="H6865">
        <v>41.424999999999997</v>
      </c>
      <c r="I6865">
        <v>10.904</v>
      </c>
      <c r="J6865">
        <v>31.951000000000001</v>
      </c>
      <c r="K6865">
        <v>25.794</v>
      </c>
    </row>
    <row r="6866" spans="1:11" x14ac:dyDescent="0.3">
      <c r="A6866">
        <v>10</v>
      </c>
      <c r="B6866">
        <v>13</v>
      </c>
      <c r="C6866">
        <v>7</v>
      </c>
      <c r="D6866">
        <v>516</v>
      </c>
      <c r="E6866">
        <v>52</v>
      </c>
      <c r="F6866">
        <v>14.6</v>
      </c>
      <c r="G6866">
        <v>0.7</v>
      </c>
      <c r="H6866">
        <v>239.05500000000001</v>
      </c>
      <c r="I6866">
        <v>21.509</v>
      </c>
      <c r="J6866">
        <v>190.17599999999999</v>
      </c>
      <c r="K6866">
        <v>180.57400000000001</v>
      </c>
    </row>
    <row r="6867" spans="1:11" x14ac:dyDescent="0.3">
      <c r="A6867">
        <v>10</v>
      </c>
      <c r="B6867">
        <v>13</v>
      </c>
      <c r="C6867">
        <v>8</v>
      </c>
      <c r="D6867">
        <v>711</v>
      </c>
      <c r="E6867">
        <v>75</v>
      </c>
      <c r="F6867">
        <v>16.5</v>
      </c>
      <c r="G6867">
        <v>1.4</v>
      </c>
      <c r="H6867">
        <v>483.16500000000002</v>
      </c>
      <c r="I6867">
        <v>31.684000000000001</v>
      </c>
      <c r="J6867">
        <v>396.12700000000001</v>
      </c>
      <c r="K6867">
        <v>380.76299999999998</v>
      </c>
    </row>
    <row r="6868" spans="1:11" x14ac:dyDescent="0.3">
      <c r="A6868">
        <v>10</v>
      </c>
      <c r="B6868">
        <v>13</v>
      </c>
      <c r="C6868">
        <v>9</v>
      </c>
      <c r="D6868">
        <v>802</v>
      </c>
      <c r="E6868">
        <v>94</v>
      </c>
      <c r="F6868">
        <v>18.3</v>
      </c>
      <c r="G6868">
        <v>2.1</v>
      </c>
      <c r="H6868">
        <v>694.64800000000002</v>
      </c>
      <c r="I6868">
        <v>39.057000000000002</v>
      </c>
      <c r="J6868">
        <v>564.29399999999998</v>
      </c>
      <c r="K6868">
        <v>543.15300000000002</v>
      </c>
    </row>
    <row r="6869" spans="1:11" x14ac:dyDescent="0.3">
      <c r="A6869">
        <v>10</v>
      </c>
      <c r="B6869">
        <v>13</v>
      </c>
      <c r="C6869">
        <v>10</v>
      </c>
      <c r="D6869">
        <v>848</v>
      </c>
      <c r="E6869">
        <v>105</v>
      </c>
      <c r="F6869">
        <v>20</v>
      </c>
      <c r="G6869">
        <v>2.2999999999999998</v>
      </c>
      <c r="H6869">
        <v>843.56600000000003</v>
      </c>
      <c r="I6869">
        <v>45.073999999999998</v>
      </c>
      <c r="J6869">
        <v>673.18700000000001</v>
      </c>
      <c r="K6869">
        <v>647.79100000000005</v>
      </c>
    </row>
    <row r="6870" spans="1:11" x14ac:dyDescent="0.3">
      <c r="A6870">
        <v>10</v>
      </c>
      <c r="B6870">
        <v>13</v>
      </c>
      <c r="C6870">
        <v>11</v>
      </c>
      <c r="D6870">
        <v>868</v>
      </c>
      <c r="E6870">
        <v>111</v>
      </c>
      <c r="F6870">
        <v>21.6</v>
      </c>
      <c r="G6870">
        <v>2.4</v>
      </c>
      <c r="H6870">
        <v>919.79300000000001</v>
      </c>
      <c r="I6870">
        <v>48.872999999999998</v>
      </c>
      <c r="J6870">
        <v>724.327</v>
      </c>
      <c r="K6870">
        <v>696.79399999999998</v>
      </c>
    </row>
    <row r="6871" spans="1:11" x14ac:dyDescent="0.3">
      <c r="A6871">
        <v>10</v>
      </c>
      <c r="B6871">
        <v>13</v>
      </c>
      <c r="C6871">
        <v>12</v>
      </c>
      <c r="D6871">
        <v>866</v>
      </c>
      <c r="E6871">
        <v>110</v>
      </c>
      <c r="F6871">
        <v>23.3</v>
      </c>
      <c r="G6871">
        <v>2.6</v>
      </c>
      <c r="H6871">
        <v>912.68899999999996</v>
      </c>
      <c r="I6871">
        <v>49.948999999999998</v>
      </c>
      <c r="J6871">
        <v>715.73</v>
      </c>
      <c r="K6871">
        <v>688.56200000000001</v>
      </c>
    </row>
    <row r="6872" spans="1:11" x14ac:dyDescent="0.3">
      <c r="A6872">
        <v>10</v>
      </c>
      <c r="B6872">
        <v>13</v>
      </c>
      <c r="C6872">
        <v>13</v>
      </c>
      <c r="D6872">
        <v>842</v>
      </c>
      <c r="E6872">
        <v>104</v>
      </c>
      <c r="F6872">
        <v>23.5</v>
      </c>
      <c r="G6872">
        <v>2.8</v>
      </c>
      <c r="H6872">
        <v>825.51700000000005</v>
      </c>
      <c r="I6872">
        <v>47.304000000000002</v>
      </c>
      <c r="J6872">
        <v>653.02499999999998</v>
      </c>
      <c r="K6872">
        <v>628.44799999999998</v>
      </c>
    </row>
    <row r="6873" spans="1:11" x14ac:dyDescent="0.3">
      <c r="A6873">
        <v>10</v>
      </c>
      <c r="B6873">
        <v>13</v>
      </c>
      <c r="C6873">
        <v>14</v>
      </c>
      <c r="D6873">
        <v>791</v>
      </c>
      <c r="E6873">
        <v>91</v>
      </c>
      <c r="F6873">
        <v>23.7</v>
      </c>
      <c r="G6873">
        <v>2.9</v>
      </c>
      <c r="H6873">
        <v>665.6</v>
      </c>
      <c r="I6873">
        <v>42.838999999999999</v>
      </c>
      <c r="J6873">
        <v>532.447</v>
      </c>
      <c r="K6873">
        <v>512.47400000000005</v>
      </c>
    </row>
    <row r="6874" spans="1:11" x14ac:dyDescent="0.3">
      <c r="A6874">
        <v>10</v>
      </c>
      <c r="B6874">
        <v>13</v>
      </c>
      <c r="C6874">
        <v>15</v>
      </c>
      <c r="D6874">
        <v>690</v>
      </c>
      <c r="E6874">
        <v>72</v>
      </c>
      <c r="F6874">
        <v>23.9</v>
      </c>
      <c r="G6874">
        <v>3.1</v>
      </c>
      <c r="H6874">
        <v>448.07</v>
      </c>
      <c r="I6874">
        <v>36.488</v>
      </c>
      <c r="J6874">
        <v>359.18799999999999</v>
      </c>
      <c r="K6874">
        <v>344.964</v>
      </c>
    </row>
    <row r="6875" spans="1:11" x14ac:dyDescent="0.3">
      <c r="A6875">
        <v>10</v>
      </c>
      <c r="B6875">
        <v>13</v>
      </c>
      <c r="C6875">
        <v>16</v>
      </c>
      <c r="D6875">
        <v>469</v>
      </c>
      <c r="E6875">
        <v>48</v>
      </c>
      <c r="F6875">
        <v>22.2</v>
      </c>
      <c r="G6875">
        <v>3.6</v>
      </c>
      <c r="H6875">
        <v>202.667</v>
      </c>
      <c r="I6875">
        <v>27.222999999999999</v>
      </c>
      <c r="J6875">
        <v>155.184</v>
      </c>
      <c r="K6875">
        <v>146.417</v>
      </c>
    </row>
    <row r="6876" spans="1:11" x14ac:dyDescent="0.3">
      <c r="A6876">
        <v>10</v>
      </c>
      <c r="B6876">
        <v>13</v>
      </c>
      <c r="C6876">
        <v>17</v>
      </c>
      <c r="D6876">
        <v>64</v>
      </c>
      <c r="E6876">
        <v>17</v>
      </c>
      <c r="F6876">
        <v>20.6</v>
      </c>
      <c r="G6876">
        <v>4.0999999999999996</v>
      </c>
      <c r="H6876">
        <v>26.291</v>
      </c>
      <c r="I6876">
        <v>20.196000000000002</v>
      </c>
      <c r="J6876">
        <v>19.844999999999999</v>
      </c>
      <c r="K6876">
        <v>13.914999999999999</v>
      </c>
    </row>
    <row r="6877" spans="1:11" x14ac:dyDescent="0.3">
      <c r="A6877">
        <v>10</v>
      </c>
      <c r="B6877">
        <v>13</v>
      </c>
      <c r="C6877">
        <v>18</v>
      </c>
      <c r="D6877">
        <v>0</v>
      </c>
      <c r="E6877">
        <v>0</v>
      </c>
      <c r="F6877">
        <v>18.899999999999999</v>
      </c>
      <c r="G6877">
        <v>4.5999999999999996</v>
      </c>
      <c r="H6877">
        <v>0</v>
      </c>
      <c r="I6877">
        <v>18.899999999999999</v>
      </c>
      <c r="J6877">
        <v>0</v>
      </c>
      <c r="K6877">
        <v>0</v>
      </c>
    </row>
    <row r="6878" spans="1:11" x14ac:dyDescent="0.3">
      <c r="A6878">
        <v>10</v>
      </c>
      <c r="B6878">
        <v>13</v>
      </c>
      <c r="C6878">
        <v>19</v>
      </c>
      <c r="D6878">
        <v>0</v>
      </c>
      <c r="E6878">
        <v>0</v>
      </c>
      <c r="F6878">
        <v>18.3</v>
      </c>
      <c r="G6878">
        <v>3.1</v>
      </c>
      <c r="H6878">
        <v>0</v>
      </c>
      <c r="I6878">
        <v>18.3</v>
      </c>
      <c r="J6878">
        <v>0</v>
      </c>
      <c r="K6878">
        <v>0</v>
      </c>
    </row>
    <row r="6879" spans="1:11" x14ac:dyDescent="0.3">
      <c r="A6879">
        <v>10</v>
      </c>
      <c r="B6879">
        <v>13</v>
      </c>
      <c r="C6879">
        <v>20</v>
      </c>
      <c r="D6879">
        <v>0</v>
      </c>
      <c r="E6879">
        <v>0</v>
      </c>
      <c r="F6879">
        <v>17.8</v>
      </c>
      <c r="G6879">
        <v>1.5</v>
      </c>
      <c r="H6879">
        <v>0</v>
      </c>
      <c r="I6879">
        <v>17.8</v>
      </c>
      <c r="J6879">
        <v>0</v>
      </c>
      <c r="K6879">
        <v>0</v>
      </c>
    </row>
    <row r="6880" spans="1:11" x14ac:dyDescent="0.3">
      <c r="A6880">
        <v>10</v>
      </c>
      <c r="B6880">
        <v>13</v>
      </c>
      <c r="C6880">
        <v>21</v>
      </c>
      <c r="D6880">
        <v>0</v>
      </c>
      <c r="E6880">
        <v>0</v>
      </c>
      <c r="F6880">
        <v>17.2</v>
      </c>
      <c r="G6880">
        <v>0</v>
      </c>
      <c r="H6880">
        <v>0</v>
      </c>
      <c r="I6880">
        <v>17.2</v>
      </c>
      <c r="J6880">
        <v>0</v>
      </c>
      <c r="K6880">
        <v>0</v>
      </c>
    </row>
    <row r="6881" spans="1:11" x14ac:dyDescent="0.3">
      <c r="A6881">
        <v>10</v>
      </c>
      <c r="B6881">
        <v>13</v>
      </c>
      <c r="C6881">
        <v>22</v>
      </c>
      <c r="D6881">
        <v>0</v>
      </c>
      <c r="E6881">
        <v>0</v>
      </c>
      <c r="F6881">
        <v>16.7</v>
      </c>
      <c r="G6881">
        <v>0</v>
      </c>
      <c r="H6881">
        <v>0</v>
      </c>
      <c r="I6881">
        <v>16.7</v>
      </c>
      <c r="J6881">
        <v>0</v>
      </c>
      <c r="K6881">
        <v>0</v>
      </c>
    </row>
    <row r="6882" spans="1:11" x14ac:dyDescent="0.3">
      <c r="A6882">
        <v>10</v>
      </c>
      <c r="B6882">
        <v>13</v>
      </c>
      <c r="C6882">
        <v>23</v>
      </c>
      <c r="D6882">
        <v>0</v>
      </c>
      <c r="E6882">
        <v>0</v>
      </c>
      <c r="F6882">
        <v>16.100000000000001</v>
      </c>
      <c r="G6882">
        <v>0</v>
      </c>
      <c r="H6882">
        <v>0</v>
      </c>
      <c r="I6882">
        <v>16.100000000000001</v>
      </c>
      <c r="J6882">
        <v>0</v>
      </c>
      <c r="K6882">
        <v>0</v>
      </c>
    </row>
    <row r="6883" spans="1:11" x14ac:dyDescent="0.3">
      <c r="A6883">
        <v>10</v>
      </c>
      <c r="B6883">
        <v>14</v>
      </c>
      <c r="C6883">
        <v>0</v>
      </c>
      <c r="D6883">
        <v>0</v>
      </c>
      <c r="E6883">
        <v>0</v>
      </c>
      <c r="F6883">
        <v>15.6</v>
      </c>
      <c r="G6883">
        <v>0</v>
      </c>
      <c r="H6883">
        <v>0</v>
      </c>
      <c r="I6883">
        <v>15.6</v>
      </c>
      <c r="J6883">
        <v>0</v>
      </c>
      <c r="K6883">
        <v>0</v>
      </c>
    </row>
    <row r="6884" spans="1:11" x14ac:dyDescent="0.3">
      <c r="A6884">
        <v>10</v>
      </c>
      <c r="B6884">
        <v>14</v>
      </c>
      <c r="C6884">
        <v>1</v>
      </c>
      <c r="D6884">
        <v>0</v>
      </c>
      <c r="E6884">
        <v>0</v>
      </c>
      <c r="F6884">
        <v>15</v>
      </c>
      <c r="G6884">
        <v>0.7</v>
      </c>
      <c r="H6884">
        <v>0</v>
      </c>
      <c r="I6884">
        <v>15</v>
      </c>
      <c r="J6884">
        <v>0</v>
      </c>
      <c r="K6884">
        <v>0</v>
      </c>
    </row>
    <row r="6885" spans="1:11" x14ac:dyDescent="0.3">
      <c r="A6885">
        <v>10</v>
      </c>
      <c r="B6885">
        <v>14</v>
      </c>
      <c r="C6885">
        <v>2</v>
      </c>
      <c r="D6885">
        <v>0</v>
      </c>
      <c r="E6885">
        <v>0</v>
      </c>
      <c r="F6885">
        <v>14.5</v>
      </c>
      <c r="G6885">
        <v>1.4</v>
      </c>
      <c r="H6885">
        <v>0</v>
      </c>
      <c r="I6885">
        <v>14.5</v>
      </c>
      <c r="J6885">
        <v>0</v>
      </c>
      <c r="K6885">
        <v>0</v>
      </c>
    </row>
    <row r="6886" spans="1:11" x14ac:dyDescent="0.3">
      <c r="A6886">
        <v>10</v>
      </c>
      <c r="B6886">
        <v>14</v>
      </c>
      <c r="C6886">
        <v>3</v>
      </c>
      <c r="D6886">
        <v>0</v>
      </c>
      <c r="E6886">
        <v>0</v>
      </c>
      <c r="F6886">
        <v>13.9</v>
      </c>
      <c r="G6886">
        <v>2.1</v>
      </c>
      <c r="H6886">
        <v>0</v>
      </c>
      <c r="I6886">
        <v>13.9</v>
      </c>
      <c r="J6886">
        <v>0</v>
      </c>
      <c r="K6886">
        <v>0</v>
      </c>
    </row>
    <row r="6887" spans="1:11" x14ac:dyDescent="0.3">
      <c r="A6887">
        <v>10</v>
      </c>
      <c r="B6887">
        <v>14</v>
      </c>
      <c r="C6887">
        <v>4</v>
      </c>
      <c r="D6887">
        <v>0</v>
      </c>
      <c r="E6887">
        <v>0</v>
      </c>
      <c r="F6887">
        <v>13.7</v>
      </c>
      <c r="G6887">
        <v>1.4</v>
      </c>
      <c r="H6887">
        <v>0</v>
      </c>
      <c r="I6887">
        <v>13.7</v>
      </c>
      <c r="J6887">
        <v>0</v>
      </c>
      <c r="K6887">
        <v>0</v>
      </c>
    </row>
    <row r="6888" spans="1:11" x14ac:dyDescent="0.3">
      <c r="A6888">
        <v>10</v>
      </c>
      <c r="B6888">
        <v>14</v>
      </c>
      <c r="C6888">
        <v>5</v>
      </c>
      <c r="D6888">
        <v>0</v>
      </c>
      <c r="E6888">
        <v>0</v>
      </c>
      <c r="F6888">
        <v>13.5</v>
      </c>
      <c r="G6888">
        <v>0.7</v>
      </c>
      <c r="H6888">
        <v>0</v>
      </c>
      <c r="I6888">
        <v>13.5</v>
      </c>
      <c r="J6888">
        <v>0</v>
      </c>
      <c r="K6888">
        <v>0</v>
      </c>
    </row>
    <row r="6889" spans="1:11" x14ac:dyDescent="0.3">
      <c r="A6889">
        <v>10</v>
      </c>
      <c r="B6889">
        <v>14</v>
      </c>
      <c r="C6889">
        <v>6</v>
      </c>
      <c r="D6889">
        <v>74</v>
      </c>
      <c r="E6889">
        <v>22</v>
      </c>
      <c r="F6889">
        <v>13.3</v>
      </c>
      <c r="G6889">
        <v>0</v>
      </c>
      <c r="H6889">
        <v>35.085000000000001</v>
      </c>
      <c r="I6889">
        <v>11.039</v>
      </c>
      <c r="J6889">
        <v>27.818999999999999</v>
      </c>
      <c r="K6889">
        <v>21.74</v>
      </c>
    </row>
    <row r="6890" spans="1:11" x14ac:dyDescent="0.3">
      <c r="A6890">
        <v>10</v>
      </c>
      <c r="B6890">
        <v>14</v>
      </c>
      <c r="C6890">
        <v>7</v>
      </c>
      <c r="D6890">
        <v>486</v>
      </c>
      <c r="E6890">
        <v>47</v>
      </c>
      <c r="F6890">
        <v>15</v>
      </c>
      <c r="G6890">
        <v>0.9</v>
      </c>
      <c r="H6890">
        <v>222.84100000000001</v>
      </c>
      <c r="I6890">
        <v>20.923999999999999</v>
      </c>
      <c r="J6890">
        <v>177.38200000000001</v>
      </c>
      <c r="K6890">
        <v>168.09</v>
      </c>
    </row>
    <row r="6891" spans="1:11" x14ac:dyDescent="0.3">
      <c r="A6891">
        <v>10</v>
      </c>
      <c r="B6891">
        <v>14</v>
      </c>
      <c r="C6891">
        <v>8</v>
      </c>
      <c r="D6891">
        <v>690</v>
      </c>
      <c r="E6891">
        <v>71</v>
      </c>
      <c r="F6891">
        <v>16.600000000000001</v>
      </c>
      <c r="G6891">
        <v>1.7</v>
      </c>
      <c r="H6891">
        <v>466.142</v>
      </c>
      <c r="I6891">
        <v>30.437999999999999</v>
      </c>
      <c r="J6891">
        <v>383.738</v>
      </c>
      <c r="K6891">
        <v>368.76100000000002</v>
      </c>
    </row>
    <row r="6892" spans="1:11" x14ac:dyDescent="0.3">
      <c r="A6892">
        <v>10</v>
      </c>
      <c r="B6892">
        <v>14</v>
      </c>
      <c r="C6892">
        <v>9</v>
      </c>
      <c r="D6892">
        <v>648</v>
      </c>
      <c r="E6892">
        <v>134</v>
      </c>
      <c r="F6892">
        <v>18.3</v>
      </c>
      <c r="G6892">
        <v>2.6</v>
      </c>
      <c r="H6892">
        <v>629.14099999999996</v>
      </c>
      <c r="I6892">
        <v>35.97</v>
      </c>
      <c r="J6892">
        <v>517.20600000000002</v>
      </c>
      <c r="K6892">
        <v>497.78</v>
      </c>
    </row>
    <row r="6893" spans="1:11" x14ac:dyDescent="0.3">
      <c r="A6893">
        <v>10</v>
      </c>
      <c r="B6893">
        <v>14</v>
      </c>
      <c r="C6893">
        <v>10</v>
      </c>
      <c r="D6893">
        <v>790</v>
      </c>
      <c r="E6893">
        <v>119</v>
      </c>
      <c r="F6893">
        <v>19.600000000000001</v>
      </c>
      <c r="G6893">
        <v>3.1</v>
      </c>
      <c r="H6893">
        <v>808.7</v>
      </c>
      <c r="I6893">
        <v>41.472000000000001</v>
      </c>
      <c r="J6893">
        <v>654.11500000000001</v>
      </c>
      <c r="K6893">
        <v>629.49400000000003</v>
      </c>
    </row>
    <row r="6894" spans="1:11" x14ac:dyDescent="0.3">
      <c r="A6894">
        <v>10</v>
      </c>
      <c r="B6894">
        <v>14</v>
      </c>
      <c r="C6894">
        <v>11</v>
      </c>
      <c r="D6894">
        <v>859</v>
      </c>
      <c r="E6894">
        <v>100</v>
      </c>
      <c r="F6894">
        <v>20.9</v>
      </c>
      <c r="G6894">
        <v>3.6</v>
      </c>
      <c r="H6894">
        <v>890.38099999999997</v>
      </c>
      <c r="I6894">
        <v>44.241999999999997</v>
      </c>
      <c r="J6894">
        <v>713.52800000000002</v>
      </c>
      <c r="K6894">
        <v>686.45399999999995</v>
      </c>
    </row>
    <row r="6895" spans="1:11" x14ac:dyDescent="0.3">
      <c r="A6895">
        <v>10</v>
      </c>
      <c r="B6895">
        <v>14</v>
      </c>
      <c r="C6895">
        <v>12</v>
      </c>
      <c r="D6895">
        <v>847</v>
      </c>
      <c r="E6895">
        <v>100</v>
      </c>
      <c r="F6895">
        <v>22.2</v>
      </c>
      <c r="G6895">
        <v>4.0999999999999996</v>
      </c>
      <c r="H6895">
        <v>875.38800000000003</v>
      </c>
      <c r="I6895">
        <v>44.395000000000003</v>
      </c>
      <c r="J6895">
        <v>701.05799999999999</v>
      </c>
      <c r="K6895">
        <v>674.50800000000004</v>
      </c>
    </row>
    <row r="6896" spans="1:11" x14ac:dyDescent="0.3">
      <c r="A6896">
        <v>10</v>
      </c>
      <c r="B6896">
        <v>14</v>
      </c>
      <c r="C6896">
        <v>13</v>
      </c>
      <c r="D6896">
        <v>853</v>
      </c>
      <c r="E6896">
        <v>94</v>
      </c>
      <c r="F6896">
        <v>21.7</v>
      </c>
      <c r="G6896">
        <v>4.8</v>
      </c>
      <c r="H6896">
        <v>815.12900000000002</v>
      </c>
      <c r="I6896">
        <v>40.985999999999997</v>
      </c>
      <c r="J6896">
        <v>660.18299999999999</v>
      </c>
      <c r="K6896">
        <v>635.31700000000001</v>
      </c>
    </row>
    <row r="6897" spans="1:11" x14ac:dyDescent="0.3">
      <c r="A6897">
        <v>10</v>
      </c>
      <c r="B6897">
        <v>14</v>
      </c>
      <c r="C6897">
        <v>14</v>
      </c>
      <c r="D6897">
        <v>806</v>
      </c>
      <c r="E6897">
        <v>83</v>
      </c>
      <c r="F6897">
        <v>21.1</v>
      </c>
      <c r="G6897">
        <v>5.5</v>
      </c>
      <c r="H6897">
        <v>664.59699999999998</v>
      </c>
      <c r="I6897">
        <v>35.601999999999997</v>
      </c>
      <c r="J6897">
        <v>545.81700000000001</v>
      </c>
      <c r="K6897">
        <v>525.35799999999995</v>
      </c>
    </row>
    <row r="6898" spans="1:11" x14ac:dyDescent="0.3">
      <c r="A6898">
        <v>10</v>
      </c>
      <c r="B6898">
        <v>14</v>
      </c>
      <c r="C6898">
        <v>15</v>
      </c>
      <c r="D6898">
        <v>714</v>
      </c>
      <c r="E6898">
        <v>65</v>
      </c>
      <c r="F6898">
        <v>20.6</v>
      </c>
      <c r="G6898">
        <v>6.2</v>
      </c>
      <c r="H6898">
        <v>450.654</v>
      </c>
      <c r="I6898">
        <v>29.53</v>
      </c>
      <c r="J6898">
        <v>369.928</v>
      </c>
      <c r="K6898">
        <v>355.37700000000001</v>
      </c>
    </row>
    <row r="6899" spans="1:11" x14ac:dyDescent="0.3">
      <c r="A6899">
        <v>10</v>
      </c>
      <c r="B6899">
        <v>14</v>
      </c>
      <c r="C6899">
        <v>16</v>
      </c>
      <c r="D6899">
        <v>435</v>
      </c>
      <c r="E6899">
        <v>45</v>
      </c>
      <c r="F6899">
        <v>18.7</v>
      </c>
      <c r="G6899">
        <v>6.2</v>
      </c>
      <c r="H6899">
        <v>187.797</v>
      </c>
      <c r="I6899">
        <v>21.959</v>
      </c>
      <c r="J6899">
        <v>146.29499999999999</v>
      </c>
      <c r="K6899">
        <v>137.73400000000001</v>
      </c>
    </row>
    <row r="6900" spans="1:11" x14ac:dyDescent="0.3">
      <c r="A6900">
        <v>10</v>
      </c>
      <c r="B6900">
        <v>14</v>
      </c>
      <c r="C6900">
        <v>17</v>
      </c>
      <c r="D6900">
        <v>48</v>
      </c>
      <c r="E6900">
        <v>17</v>
      </c>
      <c r="F6900">
        <v>16.899999999999999</v>
      </c>
      <c r="G6900">
        <v>6.2</v>
      </c>
      <c r="H6900">
        <v>24.260999999999999</v>
      </c>
      <c r="I6900">
        <v>16.367000000000001</v>
      </c>
      <c r="J6900">
        <v>19.105</v>
      </c>
      <c r="K6900">
        <v>13.189</v>
      </c>
    </row>
    <row r="6901" spans="1:11" x14ac:dyDescent="0.3">
      <c r="A6901">
        <v>10</v>
      </c>
      <c r="B6901">
        <v>14</v>
      </c>
      <c r="C6901">
        <v>18</v>
      </c>
      <c r="D6901">
        <v>0</v>
      </c>
      <c r="E6901">
        <v>0</v>
      </c>
      <c r="F6901">
        <v>15</v>
      </c>
      <c r="G6901">
        <v>6.2</v>
      </c>
      <c r="H6901">
        <v>0</v>
      </c>
      <c r="I6901">
        <v>15</v>
      </c>
      <c r="J6901">
        <v>0</v>
      </c>
      <c r="K6901">
        <v>0</v>
      </c>
    </row>
    <row r="6902" spans="1:11" x14ac:dyDescent="0.3">
      <c r="A6902">
        <v>10</v>
      </c>
      <c r="B6902">
        <v>14</v>
      </c>
      <c r="C6902">
        <v>19</v>
      </c>
      <c r="D6902">
        <v>0</v>
      </c>
      <c r="E6902">
        <v>0</v>
      </c>
      <c r="F6902">
        <v>13.9</v>
      </c>
      <c r="G6902">
        <v>5.5</v>
      </c>
      <c r="H6902">
        <v>0</v>
      </c>
      <c r="I6902">
        <v>13.9</v>
      </c>
      <c r="J6902">
        <v>0</v>
      </c>
      <c r="K6902">
        <v>0</v>
      </c>
    </row>
    <row r="6903" spans="1:11" x14ac:dyDescent="0.3">
      <c r="A6903">
        <v>10</v>
      </c>
      <c r="B6903">
        <v>14</v>
      </c>
      <c r="C6903">
        <v>20</v>
      </c>
      <c r="D6903">
        <v>0</v>
      </c>
      <c r="E6903">
        <v>0</v>
      </c>
      <c r="F6903">
        <v>12.8</v>
      </c>
      <c r="G6903">
        <v>4.8</v>
      </c>
      <c r="H6903">
        <v>0</v>
      </c>
      <c r="I6903">
        <v>12.8</v>
      </c>
      <c r="J6903">
        <v>0</v>
      </c>
      <c r="K6903">
        <v>0</v>
      </c>
    </row>
    <row r="6904" spans="1:11" x14ac:dyDescent="0.3">
      <c r="A6904">
        <v>10</v>
      </c>
      <c r="B6904">
        <v>14</v>
      </c>
      <c r="C6904">
        <v>21</v>
      </c>
      <c r="D6904">
        <v>0</v>
      </c>
      <c r="E6904">
        <v>0</v>
      </c>
      <c r="F6904">
        <v>11.7</v>
      </c>
      <c r="G6904">
        <v>4.0999999999999996</v>
      </c>
      <c r="H6904">
        <v>0</v>
      </c>
      <c r="I6904">
        <v>11.7</v>
      </c>
      <c r="J6904">
        <v>0</v>
      </c>
      <c r="K6904">
        <v>0</v>
      </c>
    </row>
    <row r="6905" spans="1:11" x14ac:dyDescent="0.3">
      <c r="A6905">
        <v>10</v>
      </c>
      <c r="B6905">
        <v>14</v>
      </c>
      <c r="C6905">
        <v>22</v>
      </c>
      <c r="D6905">
        <v>0</v>
      </c>
      <c r="E6905">
        <v>0</v>
      </c>
      <c r="F6905">
        <v>11.5</v>
      </c>
      <c r="G6905">
        <v>4.5</v>
      </c>
      <c r="H6905">
        <v>0</v>
      </c>
      <c r="I6905">
        <v>11.5</v>
      </c>
      <c r="J6905">
        <v>0</v>
      </c>
      <c r="K6905">
        <v>0</v>
      </c>
    </row>
    <row r="6906" spans="1:11" x14ac:dyDescent="0.3">
      <c r="A6906">
        <v>10</v>
      </c>
      <c r="B6906">
        <v>14</v>
      </c>
      <c r="C6906">
        <v>23</v>
      </c>
      <c r="D6906">
        <v>0</v>
      </c>
      <c r="E6906">
        <v>0</v>
      </c>
      <c r="F6906">
        <v>11.3</v>
      </c>
      <c r="G6906">
        <v>4.8</v>
      </c>
      <c r="H6906">
        <v>0</v>
      </c>
      <c r="I6906">
        <v>11.3</v>
      </c>
      <c r="J6906">
        <v>0</v>
      </c>
      <c r="K6906">
        <v>0</v>
      </c>
    </row>
    <row r="6907" spans="1:11" x14ac:dyDescent="0.3">
      <c r="A6907">
        <v>10</v>
      </c>
      <c r="B6907">
        <v>15</v>
      </c>
      <c r="C6907">
        <v>0</v>
      </c>
      <c r="D6907">
        <v>0</v>
      </c>
      <c r="E6907">
        <v>0</v>
      </c>
      <c r="F6907">
        <v>11.1</v>
      </c>
      <c r="G6907">
        <v>5.2</v>
      </c>
      <c r="H6907">
        <v>0</v>
      </c>
      <c r="I6907">
        <v>11.1</v>
      </c>
      <c r="J6907">
        <v>0</v>
      </c>
      <c r="K6907">
        <v>0</v>
      </c>
    </row>
    <row r="6908" spans="1:11" x14ac:dyDescent="0.3">
      <c r="A6908">
        <v>10</v>
      </c>
      <c r="B6908">
        <v>15</v>
      </c>
      <c r="C6908">
        <v>1</v>
      </c>
      <c r="D6908">
        <v>0</v>
      </c>
      <c r="E6908">
        <v>0</v>
      </c>
      <c r="F6908">
        <v>10.9</v>
      </c>
      <c r="G6908">
        <v>4.8</v>
      </c>
      <c r="H6908">
        <v>0</v>
      </c>
      <c r="I6908">
        <v>10.9</v>
      </c>
      <c r="J6908">
        <v>0</v>
      </c>
      <c r="K6908">
        <v>0</v>
      </c>
    </row>
    <row r="6909" spans="1:11" x14ac:dyDescent="0.3">
      <c r="A6909">
        <v>10</v>
      </c>
      <c r="B6909">
        <v>15</v>
      </c>
      <c r="C6909">
        <v>2</v>
      </c>
      <c r="D6909">
        <v>0</v>
      </c>
      <c r="E6909">
        <v>0</v>
      </c>
      <c r="F6909">
        <v>10.8</v>
      </c>
      <c r="G6909">
        <v>4.5</v>
      </c>
      <c r="H6909">
        <v>0</v>
      </c>
      <c r="I6909">
        <v>10.8</v>
      </c>
      <c r="J6909">
        <v>0</v>
      </c>
      <c r="K6909">
        <v>0</v>
      </c>
    </row>
    <row r="6910" spans="1:11" x14ac:dyDescent="0.3">
      <c r="A6910">
        <v>10</v>
      </c>
      <c r="B6910">
        <v>15</v>
      </c>
      <c r="C6910">
        <v>3</v>
      </c>
      <c r="D6910">
        <v>0</v>
      </c>
      <c r="E6910">
        <v>0</v>
      </c>
      <c r="F6910">
        <v>10.6</v>
      </c>
      <c r="G6910">
        <v>4.0999999999999996</v>
      </c>
      <c r="H6910">
        <v>0</v>
      </c>
      <c r="I6910">
        <v>10.6</v>
      </c>
      <c r="J6910">
        <v>0</v>
      </c>
      <c r="K6910">
        <v>0</v>
      </c>
    </row>
    <row r="6911" spans="1:11" x14ac:dyDescent="0.3">
      <c r="A6911">
        <v>10</v>
      </c>
      <c r="B6911">
        <v>15</v>
      </c>
      <c r="C6911">
        <v>4</v>
      </c>
      <c r="D6911">
        <v>0</v>
      </c>
      <c r="E6911">
        <v>0</v>
      </c>
      <c r="F6911">
        <v>10.6</v>
      </c>
      <c r="G6911">
        <v>3.9</v>
      </c>
      <c r="H6911">
        <v>0</v>
      </c>
      <c r="I6911">
        <v>10.6</v>
      </c>
      <c r="J6911">
        <v>0</v>
      </c>
      <c r="K6911">
        <v>0</v>
      </c>
    </row>
    <row r="6912" spans="1:11" x14ac:dyDescent="0.3">
      <c r="A6912">
        <v>10</v>
      </c>
      <c r="B6912">
        <v>15</v>
      </c>
      <c r="C6912">
        <v>5</v>
      </c>
      <c r="D6912">
        <v>0</v>
      </c>
      <c r="E6912">
        <v>0</v>
      </c>
      <c r="F6912">
        <v>10.6</v>
      </c>
      <c r="G6912">
        <v>3.8</v>
      </c>
      <c r="H6912">
        <v>0</v>
      </c>
      <c r="I6912">
        <v>10.6</v>
      </c>
      <c r="J6912">
        <v>0</v>
      </c>
      <c r="K6912">
        <v>0</v>
      </c>
    </row>
    <row r="6913" spans="1:11" x14ac:dyDescent="0.3">
      <c r="A6913">
        <v>10</v>
      </c>
      <c r="B6913">
        <v>15</v>
      </c>
      <c r="C6913">
        <v>6</v>
      </c>
      <c r="D6913">
        <v>3</v>
      </c>
      <c r="E6913">
        <v>25</v>
      </c>
      <c r="F6913">
        <v>10.6</v>
      </c>
      <c r="G6913">
        <v>3.6</v>
      </c>
      <c r="H6913">
        <v>24.776</v>
      </c>
      <c r="I6913">
        <v>9.3439999999999994</v>
      </c>
      <c r="J6913">
        <v>22.318999999999999</v>
      </c>
      <c r="K6913">
        <v>16.343</v>
      </c>
    </row>
    <row r="6914" spans="1:11" x14ac:dyDescent="0.3">
      <c r="A6914">
        <v>10</v>
      </c>
      <c r="B6914">
        <v>15</v>
      </c>
      <c r="C6914">
        <v>7</v>
      </c>
      <c r="D6914">
        <v>78</v>
      </c>
      <c r="E6914">
        <v>78</v>
      </c>
      <c r="F6914">
        <v>11.7</v>
      </c>
      <c r="G6914">
        <v>3.3</v>
      </c>
      <c r="H6914">
        <v>108.649</v>
      </c>
      <c r="I6914">
        <v>12.741</v>
      </c>
      <c r="J6914">
        <v>94.629000000000005</v>
      </c>
      <c r="K6914">
        <v>87.207999999999998</v>
      </c>
    </row>
    <row r="6915" spans="1:11" x14ac:dyDescent="0.3">
      <c r="A6915">
        <v>10</v>
      </c>
      <c r="B6915">
        <v>15</v>
      </c>
      <c r="C6915">
        <v>8</v>
      </c>
      <c r="D6915">
        <v>98</v>
      </c>
      <c r="E6915">
        <v>176</v>
      </c>
      <c r="F6915">
        <v>12.8</v>
      </c>
      <c r="G6915">
        <v>2.9</v>
      </c>
      <c r="H6915">
        <v>235.49199999999999</v>
      </c>
      <c r="I6915">
        <v>17.829000000000001</v>
      </c>
      <c r="J6915">
        <v>206.18100000000001</v>
      </c>
      <c r="K6915">
        <v>196.18299999999999</v>
      </c>
    </row>
    <row r="6916" spans="1:11" x14ac:dyDescent="0.3">
      <c r="A6916">
        <v>10</v>
      </c>
      <c r="B6916">
        <v>15</v>
      </c>
      <c r="C6916">
        <v>9</v>
      </c>
      <c r="D6916">
        <v>61</v>
      </c>
      <c r="E6916">
        <v>209</v>
      </c>
      <c r="F6916">
        <v>13.9</v>
      </c>
      <c r="G6916">
        <v>2.6</v>
      </c>
      <c r="H6916">
        <v>258.27300000000002</v>
      </c>
      <c r="I6916">
        <v>20.295999999999999</v>
      </c>
      <c r="J6916">
        <v>225.46</v>
      </c>
      <c r="K6916">
        <v>214.97300000000001</v>
      </c>
    </row>
    <row r="6917" spans="1:11" x14ac:dyDescent="0.3">
      <c r="A6917">
        <v>10</v>
      </c>
      <c r="B6917">
        <v>15</v>
      </c>
      <c r="C6917">
        <v>10</v>
      </c>
      <c r="D6917">
        <v>680</v>
      </c>
      <c r="E6917">
        <v>183</v>
      </c>
      <c r="F6917">
        <v>14.6</v>
      </c>
      <c r="G6917">
        <v>4.3</v>
      </c>
      <c r="H6917">
        <v>788.85599999999999</v>
      </c>
      <c r="I6917">
        <v>32.837000000000003</v>
      </c>
      <c r="J6917">
        <v>658.64800000000002</v>
      </c>
      <c r="K6917">
        <v>633.84400000000005</v>
      </c>
    </row>
    <row r="6918" spans="1:11" x14ac:dyDescent="0.3">
      <c r="A6918">
        <v>10</v>
      </c>
      <c r="B6918">
        <v>15</v>
      </c>
      <c r="C6918">
        <v>11</v>
      </c>
      <c r="D6918">
        <v>835</v>
      </c>
      <c r="E6918">
        <v>86</v>
      </c>
      <c r="F6918">
        <v>15.4</v>
      </c>
      <c r="G6918">
        <v>6</v>
      </c>
      <c r="H6918">
        <v>850.73</v>
      </c>
      <c r="I6918">
        <v>32.790999999999997</v>
      </c>
      <c r="J6918">
        <v>711.01</v>
      </c>
      <c r="K6918">
        <v>684.04200000000003</v>
      </c>
    </row>
    <row r="6919" spans="1:11" x14ac:dyDescent="0.3">
      <c r="A6919">
        <v>10</v>
      </c>
      <c r="B6919">
        <v>15</v>
      </c>
      <c r="C6919">
        <v>12</v>
      </c>
      <c r="D6919">
        <v>737</v>
      </c>
      <c r="E6919">
        <v>106</v>
      </c>
      <c r="F6919">
        <v>16.100000000000001</v>
      </c>
      <c r="G6919">
        <v>7.7</v>
      </c>
      <c r="H6919">
        <v>788.47500000000002</v>
      </c>
      <c r="I6919">
        <v>29.954999999999998</v>
      </c>
      <c r="J6919">
        <v>665.68499999999995</v>
      </c>
      <c r="K6919">
        <v>640.596</v>
      </c>
    </row>
    <row r="6920" spans="1:11" x14ac:dyDescent="0.3">
      <c r="A6920">
        <v>10</v>
      </c>
      <c r="B6920">
        <v>15</v>
      </c>
      <c r="C6920">
        <v>13</v>
      </c>
      <c r="D6920">
        <v>847</v>
      </c>
      <c r="E6920">
        <v>101</v>
      </c>
      <c r="F6920">
        <v>15.5</v>
      </c>
      <c r="G6920">
        <v>7.5</v>
      </c>
      <c r="H6920">
        <v>821.21100000000001</v>
      </c>
      <c r="I6920">
        <v>30.082999999999998</v>
      </c>
      <c r="J6920">
        <v>691.96199999999999</v>
      </c>
      <c r="K6920">
        <v>665.79200000000003</v>
      </c>
    </row>
    <row r="6921" spans="1:11" x14ac:dyDescent="0.3">
      <c r="A6921">
        <v>10</v>
      </c>
      <c r="B6921">
        <v>15</v>
      </c>
      <c r="C6921">
        <v>14</v>
      </c>
      <c r="D6921">
        <v>752</v>
      </c>
      <c r="E6921">
        <v>81</v>
      </c>
      <c r="F6921">
        <v>15</v>
      </c>
      <c r="G6921">
        <v>7.4</v>
      </c>
      <c r="H6921">
        <v>622.43399999999997</v>
      </c>
      <c r="I6921">
        <v>26.18</v>
      </c>
      <c r="J6921">
        <v>528.61500000000001</v>
      </c>
      <c r="K6921">
        <v>508.78100000000001</v>
      </c>
    </row>
    <row r="6922" spans="1:11" x14ac:dyDescent="0.3">
      <c r="A6922">
        <v>10</v>
      </c>
      <c r="B6922">
        <v>15</v>
      </c>
      <c r="C6922">
        <v>15</v>
      </c>
      <c r="D6922">
        <v>622</v>
      </c>
      <c r="E6922">
        <v>87</v>
      </c>
      <c r="F6922">
        <v>14.4</v>
      </c>
      <c r="G6922">
        <v>7.2</v>
      </c>
      <c r="H6922">
        <v>426.77</v>
      </c>
      <c r="I6922">
        <v>21.901</v>
      </c>
      <c r="J6922">
        <v>360.56200000000001</v>
      </c>
      <c r="K6922">
        <v>346.29599999999999</v>
      </c>
    </row>
    <row r="6923" spans="1:11" x14ac:dyDescent="0.3">
      <c r="A6923">
        <v>10</v>
      </c>
      <c r="B6923">
        <v>15</v>
      </c>
      <c r="C6923">
        <v>16</v>
      </c>
      <c r="D6923">
        <v>407</v>
      </c>
      <c r="E6923">
        <v>52</v>
      </c>
      <c r="F6923">
        <v>13.7</v>
      </c>
      <c r="G6923">
        <v>6.9</v>
      </c>
      <c r="H6923">
        <v>185.715</v>
      </c>
      <c r="I6923">
        <v>16.567</v>
      </c>
      <c r="J6923">
        <v>148.14699999999999</v>
      </c>
      <c r="K6923">
        <v>139.54300000000001</v>
      </c>
    </row>
    <row r="6924" spans="1:11" x14ac:dyDescent="0.3">
      <c r="A6924">
        <v>10</v>
      </c>
      <c r="B6924">
        <v>15</v>
      </c>
      <c r="C6924">
        <v>17</v>
      </c>
      <c r="D6924">
        <v>55</v>
      </c>
      <c r="E6924">
        <v>15</v>
      </c>
      <c r="F6924">
        <v>12.9</v>
      </c>
      <c r="G6924">
        <v>6.5</v>
      </c>
      <c r="H6924">
        <v>22.988</v>
      </c>
      <c r="I6924">
        <v>12.292</v>
      </c>
      <c r="J6924">
        <v>17.872</v>
      </c>
      <c r="K6924">
        <v>11.978999999999999</v>
      </c>
    </row>
    <row r="6925" spans="1:11" x14ac:dyDescent="0.3">
      <c r="A6925">
        <v>10</v>
      </c>
      <c r="B6925">
        <v>15</v>
      </c>
      <c r="C6925">
        <v>18</v>
      </c>
      <c r="D6925">
        <v>0</v>
      </c>
      <c r="E6925">
        <v>0</v>
      </c>
      <c r="F6925">
        <v>12.2</v>
      </c>
      <c r="G6925">
        <v>6.2</v>
      </c>
      <c r="H6925">
        <v>0</v>
      </c>
      <c r="I6925">
        <v>12.2</v>
      </c>
      <c r="J6925">
        <v>0</v>
      </c>
      <c r="K6925">
        <v>0</v>
      </c>
    </row>
    <row r="6926" spans="1:11" x14ac:dyDescent="0.3">
      <c r="A6926">
        <v>10</v>
      </c>
      <c r="B6926">
        <v>15</v>
      </c>
      <c r="C6926">
        <v>19</v>
      </c>
      <c r="D6926">
        <v>0</v>
      </c>
      <c r="E6926">
        <v>0</v>
      </c>
      <c r="F6926">
        <v>12.2</v>
      </c>
      <c r="G6926">
        <v>5.3</v>
      </c>
      <c r="H6926">
        <v>0</v>
      </c>
      <c r="I6926">
        <v>12.2</v>
      </c>
      <c r="J6926">
        <v>0</v>
      </c>
      <c r="K6926">
        <v>0</v>
      </c>
    </row>
    <row r="6927" spans="1:11" x14ac:dyDescent="0.3">
      <c r="A6927">
        <v>10</v>
      </c>
      <c r="B6927">
        <v>15</v>
      </c>
      <c r="C6927">
        <v>20</v>
      </c>
      <c r="D6927">
        <v>0</v>
      </c>
      <c r="E6927">
        <v>0</v>
      </c>
      <c r="F6927">
        <v>12.2</v>
      </c>
      <c r="G6927">
        <v>4.5</v>
      </c>
      <c r="H6927">
        <v>0</v>
      </c>
      <c r="I6927">
        <v>12.2</v>
      </c>
      <c r="J6927">
        <v>0</v>
      </c>
      <c r="K6927">
        <v>0</v>
      </c>
    </row>
    <row r="6928" spans="1:11" x14ac:dyDescent="0.3">
      <c r="A6928">
        <v>10</v>
      </c>
      <c r="B6928">
        <v>15</v>
      </c>
      <c r="C6928">
        <v>21</v>
      </c>
      <c r="D6928">
        <v>0</v>
      </c>
      <c r="E6928">
        <v>0</v>
      </c>
      <c r="F6928">
        <v>12.2</v>
      </c>
      <c r="G6928">
        <v>3.6</v>
      </c>
      <c r="H6928">
        <v>0</v>
      </c>
      <c r="I6928">
        <v>12.2</v>
      </c>
      <c r="J6928">
        <v>0</v>
      </c>
      <c r="K6928">
        <v>0</v>
      </c>
    </row>
    <row r="6929" spans="1:11" x14ac:dyDescent="0.3">
      <c r="A6929">
        <v>10</v>
      </c>
      <c r="B6929">
        <v>15</v>
      </c>
      <c r="C6929">
        <v>22</v>
      </c>
      <c r="D6929">
        <v>0</v>
      </c>
      <c r="E6929">
        <v>0</v>
      </c>
      <c r="F6929">
        <v>11.8</v>
      </c>
      <c r="G6929">
        <v>2.9</v>
      </c>
      <c r="H6929">
        <v>0</v>
      </c>
      <c r="I6929">
        <v>11.8</v>
      </c>
      <c r="J6929">
        <v>0</v>
      </c>
      <c r="K6929">
        <v>0</v>
      </c>
    </row>
    <row r="6930" spans="1:11" x14ac:dyDescent="0.3">
      <c r="A6930">
        <v>10</v>
      </c>
      <c r="B6930">
        <v>15</v>
      </c>
      <c r="C6930">
        <v>23</v>
      </c>
      <c r="D6930">
        <v>0</v>
      </c>
      <c r="E6930">
        <v>0</v>
      </c>
      <c r="F6930">
        <v>11.5</v>
      </c>
      <c r="G6930">
        <v>2.2000000000000002</v>
      </c>
      <c r="H6930">
        <v>0</v>
      </c>
      <c r="I6930">
        <v>11.5</v>
      </c>
      <c r="J6930">
        <v>0</v>
      </c>
      <c r="K6930">
        <v>0</v>
      </c>
    </row>
    <row r="6931" spans="1:11" x14ac:dyDescent="0.3">
      <c r="A6931">
        <v>10</v>
      </c>
      <c r="B6931">
        <v>16</v>
      </c>
      <c r="C6931">
        <v>0</v>
      </c>
      <c r="D6931">
        <v>0</v>
      </c>
      <c r="E6931">
        <v>0</v>
      </c>
      <c r="F6931">
        <v>11.1</v>
      </c>
      <c r="G6931">
        <v>1.5</v>
      </c>
      <c r="H6931">
        <v>0</v>
      </c>
      <c r="I6931">
        <v>11.1</v>
      </c>
      <c r="J6931">
        <v>0</v>
      </c>
      <c r="K6931">
        <v>0</v>
      </c>
    </row>
    <row r="6932" spans="1:11" x14ac:dyDescent="0.3">
      <c r="A6932">
        <v>10</v>
      </c>
      <c r="B6932">
        <v>16</v>
      </c>
      <c r="C6932">
        <v>1</v>
      </c>
      <c r="D6932">
        <v>0</v>
      </c>
      <c r="E6932">
        <v>0</v>
      </c>
      <c r="F6932">
        <v>10.7</v>
      </c>
      <c r="G6932">
        <v>1.7</v>
      </c>
      <c r="H6932">
        <v>0</v>
      </c>
      <c r="I6932">
        <v>10.7</v>
      </c>
      <c r="J6932">
        <v>0</v>
      </c>
      <c r="K6932">
        <v>0</v>
      </c>
    </row>
    <row r="6933" spans="1:11" x14ac:dyDescent="0.3">
      <c r="A6933">
        <v>10</v>
      </c>
      <c r="B6933">
        <v>16</v>
      </c>
      <c r="C6933">
        <v>2</v>
      </c>
      <c r="D6933">
        <v>0</v>
      </c>
      <c r="E6933">
        <v>0</v>
      </c>
      <c r="F6933">
        <v>10.4</v>
      </c>
      <c r="G6933">
        <v>1.9</v>
      </c>
      <c r="H6933">
        <v>0</v>
      </c>
      <c r="I6933">
        <v>10.4</v>
      </c>
      <c r="J6933">
        <v>0</v>
      </c>
      <c r="K6933">
        <v>0</v>
      </c>
    </row>
    <row r="6934" spans="1:11" x14ac:dyDescent="0.3">
      <c r="A6934">
        <v>10</v>
      </c>
      <c r="B6934">
        <v>16</v>
      </c>
      <c r="C6934">
        <v>3</v>
      </c>
      <c r="D6934">
        <v>0</v>
      </c>
      <c r="E6934">
        <v>0</v>
      </c>
      <c r="F6934">
        <v>10</v>
      </c>
      <c r="G6934">
        <v>2.1</v>
      </c>
      <c r="H6934">
        <v>0</v>
      </c>
      <c r="I6934">
        <v>10</v>
      </c>
      <c r="J6934">
        <v>0</v>
      </c>
      <c r="K6934">
        <v>0</v>
      </c>
    </row>
    <row r="6935" spans="1:11" x14ac:dyDescent="0.3">
      <c r="A6935">
        <v>10</v>
      </c>
      <c r="B6935">
        <v>16</v>
      </c>
      <c r="C6935">
        <v>4</v>
      </c>
      <c r="D6935">
        <v>0</v>
      </c>
      <c r="E6935">
        <v>0</v>
      </c>
      <c r="F6935">
        <v>10.6</v>
      </c>
      <c r="G6935">
        <v>1.4</v>
      </c>
      <c r="H6935">
        <v>0</v>
      </c>
      <c r="I6935">
        <v>10.6</v>
      </c>
      <c r="J6935">
        <v>0</v>
      </c>
      <c r="K6935">
        <v>0</v>
      </c>
    </row>
    <row r="6936" spans="1:11" x14ac:dyDescent="0.3">
      <c r="A6936">
        <v>10</v>
      </c>
      <c r="B6936">
        <v>16</v>
      </c>
      <c r="C6936">
        <v>5</v>
      </c>
      <c r="D6936">
        <v>0</v>
      </c>
      <c r="E6936">
        <v>0</v>
      </c>
      <c r="F6936">
        <v>11.1</v>
      </c>
      <c r="G6936">
        <v>0.7</v>
      </c>
      <c r="H6936">
        <v>0</v>
      </c>
      <c r="I6936">
        <v>11.1</v>
      </c>
      <c r="J6936">
        <v>0</v>
      </c>
      <c r="K6936">
        <v>0</v>
      </c>
    </row>
    <row r="6937" spans="1:11" x14ac:dyDescent="0.3">
      <c r="A6937">
        <v>10</v>
      </c>
      <c r="B6937">
        <v>16</v>
      </c>
      <c r="C6937">
        <v>6</v>
      </c>
      <c r="D6937">
        <v>60</v>
      </c>
      <c r="E6937">
        <v>22</v>
      </c>
      <c r="F6937">
        <v>11.7</v>
      </c>
      <c r="G6937">
        <v>0</v>
      </c>
      <c r="H6937">
        <v>33.207000000000001</v>
      </c>
      <c r="I6937">
        <v>9.0150000000000006</v>
      </c>
      <c r="J6937">
        <v>27.027999999999999</v>
      </c>
      <c r="K6937">
        <v>20.963999999999999</v>
      </c>
    </row>
    <row r="6938" spans="1:11" x14ac:dyDescent="0.3">
      <c r="A6938">
        <v>10</v>
      </c>
      <c r="B6938">
        <v>16</v>
      </c>
      <c r="C6938">
        <v>7</v>
      </c>
      <c r="D6938">
        <v>213</v>
      </c>
      <c r="E6938">
        <v>83</v>
      </c>
      <c r="F6938">
        <v>12.2</v>
      </c>
      <c r="G6938">
        <v>0.7</v>
      </c>
      <c r="H6938">
        <v>163.36199999999999</v>
      </c>
      <c r="I6938">
        <v>15.968999999999999</v>
      </c>
      <c r="J6938">
        <v>137.28200000000001</v>
      </c>
      <c r="K6938">
        <v>128.92699999999999</v>
      </c>
    </row>
    <row r="6939" spans="1:11" x14ac:dyDescent="0.3">
      <c r="A6939">
        <v>10</v>
      </c>
      <c r="B6939">
        <v>16</v>
      </c>
      <c r="C6939">
        <v>8</v>
      </c>
      <c r="D6939">
        <v>302</v>
      </c>
      <c r="E6939">
        <v>148</v>
      </c>
      <c r="F6939">
        <v>12.8</v>
      </c>
      <c r="G6939">
        <v>1.4</v>
      </c>
      <c r="H6939">
        <v>327.92200000000003</v>
      </c>
      <c r="I6939">
        <v>22.491</v>
      </c>
      <c r="J6939">
        <v>280.12599999999998</v>
      </c>
      <c r="K6939">
        <v>268.185</v>
      </c>
    </row>
    <row r="6940" spans="1:11" x14ac:dyDescent="0.3">
      <c r="A6940">
        <v>10</v>
      </c>
      <c r="B6940">
        <v>16</v>
      </c>
      <c r="C6940">
        <v>9</v>
      </c>
      <c r="D6940">
        <v>170</v>
      </c>
      <c r="E6940">
        <v>217</v>
      </c>
      <c r="F6940">
        <v>13.3</v>
      </c>
      <c r="G6940">
        <v>2.1</v>
      </c>
      <c r="H6940">
        <v>353.68200000000002</v>
      </c>
      <c r="I6940">
        <v>23.492000000000001</v>
      </c>
      <c r="J6940">
        <v>304.899</v>
      </c>
      <c r="K6940">
        <v>292.26600000000002</v>
      </c>
    </row>
    <row r="6941" spans="1:11" x14ac:dyDescent="0.3">
      <c r="A6941">
        <v>10</v>
      </c>
      <c r="B6941">
        <v>16</v>
      </c>
      <c r="C6941">
        <v>10</v>
      </c>
      <c r="D6941">
        <v>696</v>
      </c>
      <c r="E6941">
        <v>150</v>
      </c>
      <c r="F6941">
        <v>15.5</v>
      </c>
      <c r="G6941">
        <v>2.1</v>
      </c>
      <c r="H6941">
        <v>764.91300000000001</v>
      </c>
      <c r="I6941">
        <v>37.822000000000003</v>
      </c>
      <c r="J6941">
        <v>627.10599999999999</v>
      </c>
      <c r="K6941">
        <v>603.55999999999995</v>
      </c>
    </row>
    <row r="6942" spans="1:11" x14ac:dyDescent="0.3">
      <c r="A6942">
        <v>10</v>
      </c>
      <c r="B6942">
        <v>16</v>
      </c>
      <c r="C6942">
        <v>11</v>
      </c>
      <c r="D6942">
        <v>697</v>
      </c>
      <c r="E6942">
        <v>159</v>
      </c>
      <c r="F6942">
        <v>17.8</v>
      </c>
      <c r="G6942">
        <v>2.1</v>
      </c>
      <c r="H6942">
        <v>818.51499999999999</v>
      </c>
      <c r="I6942">
        <v>43.192999999999998</v>
      </c>
      <c r="J6942">
        <v>658.54100000000005</v>
      </c>
      <c r="K6942">
        <v>633.74099999999999</v>
      </c>
    </row>
    <row r="6943" spans="1:11" x14ac:dyDescent="0.3">
      <c r="A6943">
        <v>10</v>
      </c>
      <c r="B6943">
        <v>16</v>
      </c>
      <c r="C6943">
        <v>12</v>
      </c>
      <c r="D6943">
        <v>818</v>
      </c>
      <c r="E6943">
        <v>128</v>
      </c>
      <c r="F6943">
        <v>20</v>
      </c>
      <c r="G6943">
        <v>2.1</v>
      </c>
      <c r="H6943">
        <v>883.02499999999998</v>
      </c>
      <c r="I6943">
        <v>47.277999999999999</v>
      </c>
      <c r="J6943">
        <v>699.48900000000003</v>
      </c>
      <c r="K6943">
        <v>673.005</v>
      </c>
    </row>
    <row r="6944" spans="1:11" x14ac:dyDescent="0.3">
      <c r="A6944">
        <v>10</v>
      </c>
      <c r="B6944">
        <v>16</v>
      </c>
      <c r="C6944">
        <v>13</v>
      </c>
      <c r="D6944">
        <v>796</v>
      </c>
      <c r="E6944">
        <v>121</v>
      </c>
      <c r="F6944">
        <v>21.5</v>
      </c>
      <c r="G6944">
        <v>3.1</v>
      </c>
      <c r="H6944">
        <v>799.28300000000002</v>
      </c>
      <c r="I6944">
        <v>43.875</v>
      </c>
      <c r="J6944">
        <v>640.39</v>
      </c>
      <c r="K6944">
        <v>616.31899999999996</v>
      </c>
    </row>
    <row r="6945" spans="1:11" x14ac:dyDescent="0.3">
      <c r="A6945">
        <v>10</v>
      </c>
      <c r="B6945">
        <v>16</v>
      </c>
      <c r="C6945">
        <v>14</v>
      </c>
      <c r="D6945">
        <v>736</v>
      </c>
      <c r="E6945">
        <v>105</v>
      </c>
      <c r="F6945">
        <v>22.9</v>
      </c>
      <c r="G6945">
        <v>4.2</v>
      </c>
      <c r="H6945">
        <v>638.17999999999995</v>
      </c>
      <c r="I6945">
        <v>39.091000000000001</v>
      </c>
      <c r="J6945">
        <v>517.49900000000002</v>
      </c>
      <c r="K6945">
        <v>498.06299999999999</v>
      </c>
    </row>
    <row r="6946" spans="1:11" x14ac:dyDescent="0.3">
      <c r="A6946">
        <v>10</v>
      </c>
      <c r="B6946">
        <v>16</v>
      </c>
      <c r="C6946">
        <v>15</v>
      </c>
      <c r="D6946">
        <v>621</v>
      </c>
      <c r="E6946">
        <v>82</v>
      </c>
      <c r="F6946">
        <v>24.4</v>
      </c>
      <c r="G6946">
        <v>5.2</v>
      </c>
      <c r="H6946">
        <v>418.92</v>
      </c>
      <c r="I6946">
        <v>33.701999999999998</v>
      </c>
      <c r="J6946">
        <v>339.14400000000001</v>
      </c>
      <c r="K6946">
        <v>325.51900000000001</v>
      </c>
    </row>
    <row r="6947" spans="1:11" x14ac:dyDescent="0.3">
      <c r="A6947">
        <v>10</v>
      </c>
      <c r="B6947">
        <v>16</v>
      </c>
      <c r="C6947">
        <v>16</v>
      </c>
      <c r="D6947">
        <v>374</v>
      </c>
      <c r="E6947">
        <v>52</v>
      </c>
      <c r="F6947">
        <v>23.3</v>
      </c>
      <c r="G6947">
        <v>4.8</v>
      </c>
      <c r="H6947">
        <v>174.804</v>
      </c>
      <c r="I6947">
        <v>26.923999999999999</v>
      </c>
      <c r="J6947">
        <v>134.755</v>
      </c>
      <c r="K6947">
        <v>126.45699999999999</v>
      </c>
    </row>
    <row r="6948" spans="1:11" x14ac:dyDescent="0.3">
      <c r="A6948">
        <v>10</v>
      </c>
      <c r="B6948">
        <v>16</v>
      </c>
      <c r="C6948">
        <v>17</v>
      </c>
      <c r="D6948">
        <v>28</v>
      </c>
      <c r="E6948">
        <v>15</v>
      </c>
      <c r="F6948">
        <v>22.2</v>
      </c>
      <c r="G6948">
        <v>4.5</v>
      </c>
      <c r="H6948">
        <v>18.760000000000002</v>
      </c>
      <c r="I6948">
        <v>21.574000000000002</v>
      </c>
      <c r="J6948">
        <v>14.957000000000001</v>
      </c>
      <c r="K6948">
        <v>9.1189999999999998</v>
      </c>
    </row>
    <row r="6949" spans="1:11" x14ac:dyDescent="0.3">
      <c r="A6949">
        <v>10</v>
      </c>
      <c r="B6949">
        <v>16</v>
      </c>
      <c r="C6949">
        <v>18</v>
      </c>
      <c r="D6949">
        <v>0</v>
      </c>
      <c r="E6949">
        <v>0</v>
      </c>
      <c r="F6949">
        <v>21.1</v>
      </c>
      <c r="G6949">
        <v>4.0999999999999996</v>
      </c>
      <c r="H6949">
        <v>0</v>
      </c>
      <c r="I6949">
        <v>21.1</v>
      </c>
      <c r="J6949">
        <v>0</v>
      </c>
      <c r="K6949">
        <v>0</v>
      </c>
    </row>
    <row r="6950" spans="1:11" x14ac:dyDescent="0.3">
      <c r="A6950">
        <v>10</v>
      </c>
      <c r="B6950">
        <v>16</v>
      </c>
      <c r="C6950">
        <v>19</v>
      </c>
      <c r="D6950">
        <v>0</v>
      </c>
      <c r="E6950">
        <v>0</v>
      </c>
      <c r="F6950">
        <v>19.600000000000001</v>
      </c>
      <c r="G6950">
        <v>2.7</v>
      </c>
      <c r="H6950">
        <v>0</v>
      </c>
      <c r="I6950">
        <v>19.600000000000001</v>
      </c>
      <c r="J6950">
        <v>0</v>
      </c>
      <c r="K6950">
        <v>0</v>
      </c>
    </row>
    <row r="6951" spans="1:11" x14ac:dyDescent="0.3">
      <c r="A6951">
        <v>10</v>
      </c>
      <c r="B6951">
        <v>16</v>
      </c>
      <c r="C6951">
        <v>20</v>
      </c>
      <c r="D6951">
        <v>0</v>
      </c>
      <c r="E6951">
        <v>0</v>
      </c>
      <c r="F6951">
        <v>18.2</v>
      </c>
      <c r="G6951">
        <v>1.4</v>
      </c>
      <c r="H6951">
        <v>0</v>
      </c>
      <c r="I6951">
        <v>18.2</v>
      </c>
      <c r="J6951">
        <v>0</v>
      </c>
      <c r="K6951">
        <v>0</v>
      </c>
    </row>
    <row r="6952" spans="1:11" x14ac:dyDescent="0.3">
      <c r="A6952">
        <v>10</v>
      </c>
      <c r="B6952">
        <v>16</v>
      </c>
      <c r="C6952">
        <v>21</v>
      </c>
      <c r="D6952">
        <v>0</v>
      </c>
      <c r="E6952">
        <v>0</v>
      </c>
      <c r="F6952">
        <v>16.7</v>
      </c>
      <c r="G6952">
        <v>0</v>
      </c>
      <c r="H6952">
        <v>0</v>
      </c>
      <c r="I6952">
        <v>16.7</v>
      </c>
      <c r="J6952">
        <v>0</v>
      </c>
      <c r="K6952">
        <v>0</v>
      </c>
    </row>
    <row r="6953" spans="1:11" x14ac:dyDescent="0.3">
      <c r="A6953">
        <v>10</v>
      </c>
      <c r="B6953">
        <v>16</v>
      </c>
      <c r="C6953">
        <v>22</v>
      </c>
      <c r="D6953">
        <v>0</v>
      </c>
      <c r="E6953">
        <v>0</v>
      </c>
      <c r="F6953">
        <v>16.3</v>
      </c>
      <c r="G6953">
        <v>0</v>
      </c>
      <c r="H6953">
        <v>0</v>
      </c>
      <c r="I6953">
        <v>16.3</v>
      </c>
      <c r="J6953">
        <v>0</v>
      </c>
      <c r="K6953">
        <v>0</v>
      </c>
    </row>
    <row r="6954" spans="1:11" x14ac:dyDescent="0.3">
      <c r="A6954">
        <v>10</v>
      </c>
      <c r="B6954">
        <v>16</v>
      </c>
      <c r="C6954">
        <v>23</v>
      </c>
      <c r="D6954">
        <v>0</v>
      </c>
      <c r="E6954">
        <v>0</v>
      </c>
      <c r="F6954">
        <v>16</v>
      </c>
      <c r="G6954">
        <v>0</v>
      </c>
      <c r="H6954">
        <v>0</v>
      </c>
      <c r="I6954">
        <v>16</v>
      </c>
      <c r="J6954">
        <v>0</v>
      </c>
      <c r="K6954">
        <v>0</v>
      </c>
    </row>
    <row r="6955" spans="1:11" x14ac:dyDescent="0.3">
      <c r="A6955">
        <v>10</v>
      </c>
      <c r="B6955">
        <v>17</v>
      </c>
      <c r="C6955">
        <v>0</v>
      </c>
      <c r="D6955">
        <v>0</v>
      </c>
      <c r="E6955">
        <v>0</v>
      </c>
      <c r="F6955">
        <v>15.6</v>
      </c>
      <c r="G6955">
        <v>0</v>
      </c>
      <c r="H6955">
        <v>0</v>
      </c>
      <c r="I6955">
        <v>15.6</v>
      </c>
      <c r="J6955">
        <v>0</v>
      </c>
      <c r="K6955">
        <v>0</v>
      </c>
    </row>
    <row r="6956" spans="1:11" x14ac:dyDescent="0.3">
      <c r="A6956">
        <v>10</v>
      </c>
      <c r="B6956">
        <v>17</v>
      </c>
      <c r="C6956">
        <v>1</v>
      </c>
      <c r="D6956">
        <v>0</v>
      </c>
      <c r="E6956">
        <v>0</v>
      </c>
      <c r="F6956">
        <v>14.8</v>
      </c>
      <c r="G6956">
        <v>0.7</v>
      </c>
      <c r="H6956">
        <v>0</v>
      </c>
      <c r="I6956">
        <v>14.8</v>
      </c>
      <c r="J6956">
        <v>0</v>
      </c>
      <c r="K6956">
        <v>0</v>
      </c>
    </row>
    <row r="6957" spans="1:11" x14ac:dyDescent="0.3">
      <c r="A6957">
        <v>10</v>
      </c>
      <c r="B6957">
        <v>17</v>
      </c>
      <c r="C6957">
        <v>2</v>
      </c>
      <c r="D6957">
        <v>0</v>
      </c>
      <c r="E6957">
        <v>0</v>
      </c>
      <c r="F6957">
        <v>14.1</v>
      </c>
      <c r="G6957">
        <v>1.4</v>
      </c>
      <c r="H6957">
        <v>0</v>
      </c>
      <c r="I6957">
        <v>14.1</v>
      </c>
      <c r="J6957">
        <v>0</v>
      </c>
      <c r="K6957">
        <v>0</v>
      </c>
    </row>
    <row r="6958" spans="1:11" x14ac:dyDescent="0.3">
      <c r="A6958">
        <v>10</v>
      </c>
      <c r="B6958">
        <v>17</v>
      </c>
      <c r="C6958">
        <v>3</v>
      </c>
      <c r="D6958">
        <v>0</v>
      </c>
      <c r="E6958">
        <v>0</v>
      </c>
      <c r="F6958">
        <v>13.3</v>
      </c>
      <c r="G6958">
        <v>2.1</v>
      </c>
      <c r="H6958">
        <v>0</v>
      </c>
      <c r="I6958">
        <v>13.3</v>
      </c>
      <c r="J6958">
        <v>0</v>
      </c>
      <c r="K6958">
        <v>0</v>
      </c>
    </row>
    <row r="6959" spans="1:11" x14ac:dyDescent="0.3">
      <c r="A6959">
        <v>10</v>
      </c>
      <c r="B6959">
        <v>17</v>
      </c>
      <c r="C6959">
        <v>4</v>
      </c>
      <c r="D6959">
        <v>0</v>
      </c>
      <c r="E6959">
        <v>0</v>
      </c>
      <c r="F6959">
        <v>13.5</v>
      </c>
      <c r="G6959">
        <v>1.9</v>
      </c>
      <c r="H6959">
        <v>0</v>
      </c>
      <c r="I6959">
        <v>13.5</v>
      </c>
      <c r="J6959">
        <v>0</v>
      </c>
      <c r="K6959">
        <v>0</v>
      </c>
    </row>
    <row r="6960" spans="1:11" x14ac:dyDescent="0.3">
      <c r="A6960">
        <v>10</v>
      </c>
      <c r="B6960">
        <v>17</v>
      </c>
      <c r="C6960">
        <v>5</v>
      </c>
      <c r="D6960">
        <v>0</v>
      </c>
      <c r="E6960">
        <v>0</v>
      </c>
      <c r="F6960">
        <v>13.7</v>
      </c>
      <c r="G6960">
        <v>1.7</v>
      </c>
      <c r="H6960">
        <v>0</v>
      </c>
      <c r="I6960">
        <v>13.7</v>
      </c>
      <c r="J6960">
        <v>0</v>
      </c>
      <c r="K6960">
        <v>0</v>
      </c>
    </row>
    <row r="6961" spans="1:11" x14ac:dyDescent="0.3">
      <c r="A6961">
        <v>10</v>
      </c>
      <c r="B6961">
        <v>17</v>
      </c>
      <c r="C6961">
        <v>6</v>
      </c>
      <c r="D6961">
        <v>60</v>
      </c>
      <c r="E6961">
        <v>20</v>
      </c>
      <c r="F6961">
        <v>13.9</v>
      </c>
      <c r="G6961">
        <v>1.5</v>
      </c>
      <c r="H6961">
        <v>31.024000000000001</v>
      </c>
      <c r="I6961">
        <v>12.477</v>
      </c>
      <c r="J6961">
        <v>24.757000000000001</v>
      </c>
      <c r="K6961">
        <v>18.736000000000001</v>
      </c>
    </row>
    <row r="6962" spans="1:11" x14ac:dyDescent="0.3">
      <c r="A6962">
        <v>10</v>
      </c>
      <c r="B6962">
        <v>17</v>
      </c>
      <c r="C6962">
        <v>7</v>
      </c>
      <c r="D6962">
        <v>443</v>
      </c>
      <c r="E6962">
        <v>56</v>
      </c>
      <c r="F6962">
        <v>15.6</v>
      </c>
      <c r="G6962">
        <v>1.9</v>
      </c>
      <c r="H6962">
        <v>216.71700000000001</v>
      </c>
      <c r="I6962">
        <v>20.361000000000001</v>
      </c>
      <c r="J6962">
        <v>173.65100000000001</v>
      </c>
      <c r="K6962">
        <v>164.44900000000001</v>
      </c>
    </row>
    <row r="6963" spans="1:11" x14ac:dyDescent="0.3">
      <c r="A6963">
        <v>10</v>
      </c>
      <c r="B6963">
        <v>17</v>
      </c>
      <c r="C6963">
        <v>8</v>
      </c>
      <c r="D6963">
        <v>656</v>
      </c>
      <c r="E6963">
        <v>83</v>
      </c>
      <c r="F6963">
        <v>17.2</v>
      </c>
      <c r="G6963">
        <v>2.2000000000000002</v>
      </c>
      <c r="H6963">
        <v>459.10899999999998</v>
      </c>
      <c r="I6963">
        <v>29.844000000000001</v>
      </c>
      <c r="J6963">
        <v>378.81799999999998</v>
      </c>
      <c r="K6963">
        <v>363.99400000000003</v>
      </c>
    </row>
    <row r="6964" spans="1:11" x14ac:dyDescent="0.3">
      <c r="A6964">
        <v>10</v>
      </c>
      <c r="B6964">
        <v>17</v>
      </c>
      <c r="C6964">
        <v>9</v>
      </c>
      <c r="D6964">
        <v>761</v>
      </c>
      <c r="E6964">
        <v>105</v>
      </c>
      <c r="F6964">
        <v>18.899999999999999</v>
      </c>
      <c r="G6964">
        <v>2.6</v>
      </c>
      <c r="H6964">
        <v>673.67200000000003</v>
      </c>
      <c r="I6964">
        <v>37.744</v>
      </c>
      <c r="J6964">
        <v>549.74699999999996</v>
      </c>
      <c r="K6964">
        <v>529.14400000000001</v>
      </c>
    </row>
    <row r="6965" spans="1:11" x14ac:dyDescent="0.3">
      <c r="A6965">
        <v>10</v>
      </c>
      <c r="B6965">
        <v>17</v>
      </c>
      <c r="C6965">
        <v>10</v>
      </c>
      <c r="D6965">
        <v>815</v>
      </c>
      <c r="E6965">
        <v>118</v>
      </c>
      <c r="F6965">
        <v>20.2</v>
      </c>
      <c r="G6965">
        <v>3.3</v>
      </c>
      <c r="H6965">
        <v>822.92200000000003</v>
      </c>
      <c r="I6965">
        <v>42.125999999999998</v>
      </c>
      <c r="J6965">
        <v>663.875</v>
      </c>
      <c r="K6965">
        <v>638.85900000000004</v>
      </c>
    </row>
    <row r="6966" spans="1:11" x14ac:dyDescent="0.3">
      <c r="A6966">
        <v>10</v>
      </c>
      <c r="B6966">
        <v>17</v>
      </c>
      <c r="C6966">
        <v>11</v>
      </c>
      <c r="D6966">
        <v>838</v>
      </c>
      <c r="E6966">
        <v>124</v>
      </c>
      <c r="F6966">
        <v>21.5</v>
      </c>
      <c r="G6966">
        <v>3.9</v>
      </c>
      <c r="H6966">
        <v>898.79300000000001</v>
      </c>
      <c r="I6966">
        <v>44.463000000000001</v>
      </c>
      <c r="J6966">
        <v>719.61</v>
      </c>
      <c r="K6966">
        <v>692.27800000000002</v>
      </c>
    </row>
    <row r="6967" spans="1:11" x14ac:dyDescent="0.3">
      <c r="A6967">
        <v>10</v>
      </c>
      <c r="B6967">
        <v>17</v>
      </c>
      <c r="C6967">
        <v>12</v>
      </c>
      <c r="D6967">
        <v>836</v>
      </c>
      <c r="E6967">
        <v>124</v>
      </c>
      <c r="F6967">
        <v>22.8</v>
      </c>
      <c r="G6967">
        <v>4.5999999999999996</v>
      </c>
      <c r="H6967">
        <v>892.18</v>
      </c>
      <c r="I6967">
        <v>44.383000000000003</v>
      </c>
      <c r="J6967">
        <v>714.46799999999996</v>
      </c>
      <c r="K6967">
        <v>687.35299999999995</v>
      </c>
    </row>
    <row r="6968" spans="1:11" x14ac:dyDescent="0.3">
      <c r="A6968">
        <v>10</v>
      </c>
      <c r="B6968">
        <v>17</v>
      </c>
      <c r="C6968">
        <v>13</v>
      </c>
      <c r="D6968">
        <v>809</v>
      </c>
      <c r="E6968">
        <v>116</v>
      </c>
      <c r="F6968">
        <v>20.9</v>
      </c>
      <c r="G6968">
        <v>6.2</v>
      </c>
      <c r="H6968">
        <v>802.00199999999995</v>
      </c>
      <c r="I6968">
        <v>37.215000000000003</v>
      </c>
      <c r="J6968">
        <v>658.53200000000004</v>
      </c>
      <c r="K6968">
        <v>633.73299999999995</v>
      </c>
    </row>
    <row r="6969" spans="1:11" x14ac:dyDescent="0.3">
      <c r="A6969">
        <v>10</v>
      </c>
      <c r="B6969">
        <v>17</v>
      </c>
      <c r="C6969">
        <v>14</v>
      </c>
      <c r="D6969">
        <v>750</v>
      </c>
      <c r="E6969">
        <v>101</v>
      </c>
      <c r="F6969">
        <v>19.100000000000001</v>
      </c>
      <c r="G6969">
        <v>7.7</v>
      </c>
      <c r="H6969">
        <v>641.04300000000001</v>
      </c>
      <c r="I6969">
        <v>30.343</v>
      </c>
      <c r="J6969">
        <v>536.40099999999995</v>
      </c>
      <c r="K6969">
        <v>516.28499999999997</v>
      </c>
    </row>
    <row r="6970" spans="1:11" x14ac:dyDescent="0.3">
      <c r="A6970">
        <v>10</v>
      </c>
      <c r="B6970">
        <v>17</v>
      </c>
      <c r="C6970">
        <v>15</v>
      </c>
      <c r="D6970">
        <v>633</v>
      </c>
      <c r="E6970">
        <v>79</v>
      </c>
      <c r="F6970">
        <v>17.2</v>
      </c>
      <c r="G6970">
        <v>9.3000000000000007</v>
      </c>
      <c r="H6970">
        <v>419.87</v>
      </c>
      <c r="I6970">
        <v>23.433</v>
      </c>
      <c r="J6970">
        <v>352.17</v>
      </c>
      <c r="K6970">
        <v>338.15699999999998</v>
      </c>
    </row>
    <row r="6971" spans="1:11" x14ac:dyDescent="0.3">
      <c r="A6971">
        <v>10</v>
      </c>
      <c r="B6971">
        <v>17</v>
      </c>
      <c r="C6971">
        <v>16</v>
      </c>
      <c r="D6971">
        <v>384</v>
      </c>
      <c r="E6971">
        <v>50</v>
      </c>
      <c r="F6971">
        <v>15.7</v>
      </c>
      <c r="G6971">
        <v>8.6</v>
      </c>
      <c r="H6971">
        <v>174.608</v>
      </c>
      <c r="I6971">
        <v>17.963000000000001</v>
      </c>
      <c r="J6971">
        <v>138.30199999999999</v>
      </c>
      <c r="K6971">
        <v>129.923</v>
      </c>
    </row>
    <row r="6972" spans="1:11" x14ac:dyDescent="0.3">
      <c r="A6972">
        <v>10</v>
      </c>
      <c r="B6972">
        <v>17</v>
      </c>
      <c r="C6972">
        <v>17</v>
      </c>
      <c r="D6972">
        <v>30</v>
      </c>
      <c r="E6972">
        <v>14</v>
      </c>
      <c r="F6972">
        <v>14.3</v>
      </c>
      <c r="G6972">
        <v>7.9</v>
      </c>
      <c r="H6972">
        <v>17.975000000000001</v>
      </c>
      <c r="I6972">
        <v>13.65</v>
      </c>
      <c r="J6972">
        <v>14.564</v>
      </c>
      <c r="K6972">
        <v>8.7330000000000005</v>
      </c>
    </row>
    <row r="6973" spans="1:11" x14ac:dyDescent="0.3">
      <c r="A6973">
        <v>10</v>
      </c>
      <c r="B6973">
        <v>17</v>
      </c>
      <c r="C6973">
        <v>18</v>
      </c>
      <c r="D6973">
        <v>0</v>
      </c>
      <c r="E6973">
        <v>0</v>
      </c>
      <c r="F6973">
        <v>12.8</v>
      </c>
      <c r="G6973">
        <v>7.2</v>
      </c>
      <c r="H6973">
        <v>0</v>
      </c>
      <c r="I6973">
        <v>12.8</v>
      </c>
      <c r="J6973">
        <v>0</v>
      </c>
      <c r="K6973">
        <v>0</v>
      </c>
    </row>
    <row r="6974" spans="1:11" x14ac:dyDescent="0.3">
      <c r="A6974">
        <v>10</v>
      </c>
      <c r="B6974">
        <v>17</v>
      </c>
      <c r="C6974">
        <v>19</v>
      </c>
      <c r="D6974">
        <v>0</v>
      </c>
      <c r="E6974">
        <v>0</v>
      </c>
      <c r="F6974">
        <v>12.6</v>
      </c>
      <c r="G6974">
        <v>6</v>
      </c>
      <c r="H6974">
        <v>0</v>
      </c>
      <c r="I6974">
        <v>12.6</v>
      </c>
      <c r="J6974">
        <v>0</v>
      </c>
      <c r="K6974">
        <v>0</v>
      </c>
    </row>
    <row r="6975" spans="1:11" x14ac:dyDescent="0.3">
      <c r="A6975">
        <v>10</v>
      </c>
      <c r="B6975">
        <v>17</v>
      </c>
      <c r="C6975">
        <v>20</v>
      </c>
      <c r="D6975">
        <v>0</v>
      </c>
      <c r="E6975">
        <v>0</v>
      </c>
      <c r="F6975">
        <v>12.4</v>
      </c>
      <c r="G6975">
        <v>4.8</v>
      </c>
      <c r="H6975">
        <v>0</v>
      </c>
      <c r="I6975">
        <v>12.4</v>
      </c>
      <c r="J6975">
        <v>0</v>
      </c>
      <c r="K6975">
        <v>0</v>
      </c>
    </row>
    <row r="6976" spans="1:11" x14ac:dyDescent="0.3">
      <c r="A6976">
        <v>10</v>
      </c>
      <c r="B6976">
        <v>17</v>
      </c>
      <c r="C6976">
        <v>21</v>
      </c>
      <c r="D6976">
        <v>0</v>
      </c>
      <c r="E6976">
        <v>0</v>
      </c>
      <c r="F6976">
        <v>12.2</v>
      </c>
      <c r="G6976">
        <v>3.6</v>
      </c>
      <c r="H6976">
        <v>0</v>
      </c>
      <c r="I6976">
        <v>12.2</v>
      </c>
      <c r="J6976">
        <v>0</v>
      </c>
      <c r="K6976">
        <v>0</v>
      </c>
    </row>
    <row r="6977" spans="1:11" x14ac:dyDescent="0.3">
      <c r="A6977">
        <v>10</v>
      </c>
      <c r="B6977">
        <v>17</v>
      </c>
      <c r="C6977">
        <v>22</v>
      </c>
      <c r="D6977">
        <v>0</v>
      </c>
      <c r="E6977">
        <v>0</v>
      </c>
      <c r="F6977">
        <v>12</v>
      </c>
      <c r="G6977">
        <v>2.9</v>
      </c>
      <c r="H6977">
        <v>0</v>
      </c>
      <c r="I6977">
        <v>12</v>
      </c>
      <c r="J6977">
        <v>0</v>
      </c>
      <c r="K6977">
        <v>0</v>
      </c>
    </row>
    <row r="6978" spans="1:11" x14ac:dyDescent="0.3">
      <c r="A6978">
        <v>10</v>
      </c>
      <c r="B6978">
        <v>17</v>
      </c>
      <c r="C6978">
        <v>23</v>
      </c>
      <c r="D6978">
        <v>0</v>
      </c>
      <c r="E6978">
        <v>0</v>
      </c>
      <c r="F6978">
        <v>11.9</v>
      </c>
      <c r="G6978">
        <v>2.2000000000000002</v>
      </c>
      <c r="H6978">
        <v>0</v>
      </c>
      <c r="I6978">
        <v>11.9</v>
      </c>
      <c r="J6978">
        <v>0</v>
      </c>
      <c r="K6978">
        <v>0</v>
      </c>
    </row>
    <row r="6979" spans="1:11" x14ac:dyDescent="0.3">
      <c r="A6979">
        <v>10</v>
      </c>
      <c r="B6979">
        <v>18</v>
      </c>
      <c r="C6979">
        <v>0</v>
      </c>
      <c r="D6979">
        <v>0</v>
      </c>
      <c r="E6979">
        <v>0</v>
      </c>
      <c r="F6979">
        <v>11.7</v>
      </c>
      <c r="G6979">
        <v>1.5</v>
      </c>
      <c r="H6979">
        <v>0</v>
      </c>
      <c r="I6979">
        <v>11.7</v>
      </c>
      <c r="J6979">
        <v>0</v>
      </c>
      <c r="K6979">
        <v>0</v>
      </c>
    </row>
    <row r="6980" spans="1:11" x14ac:dyDescent="0.3">
      <c r="A6980">
        <v>10</v>
      </c>
      <c r="B6980">
        <v>18</v>
      </c>
      <c r="C6980">
        <v>1</v>
      </c>
      <c r="D6980">
        <v>0</v>
      </c>
      <c r="E6980">
        <v>0</v>
      </c>
      <c r="F6980">
        <v>12.2</v>
      </c>
      <c r="G6980">
        <v>2.2000000000000002</v>
      </c>
      <c r="H6980">
        <v>0</v>
      </c>
      <c r="I6980">
        <v>12.2</v>
      </c>
      <c r="J6980">
        <v>0</v>
      </c>
      <c r="K6980">
        <v>0</v>
      </c>
    </row>
    <row r="6981" spans="1:11" x14ac:dyDescent="0.3">
      <c r="A6981">
        <v>10</v>
      </c>
      <c r="B6981">
        <v>18</v>
      </c>
      <c r="C6981">
        <v>2</v>
      </c>
      <c r="D6981">
        <v>0</v>
      </c>
      <c r="E6981">
        <v>0</v>
      </c>
      <c r="F6981">
        <v>12.8</v>
      </c>
      <c r="G6981">
        <v>2.9</v>
      </c>
      <c r="H6981">
        <v>0</v>
      </c>
      <c r="I6981">
        <v>12.8</v>
      </c>
      <c r="J6981">
        <v>0</v>
      </c>
      <c r="K6981">
        <v>0</v>
      </c>
    </row>
    <row r="6982" spans="1:11" x14ac:dyDescent="0.3">
      <c r="A6982">
        <v>10</v>
      </c>
      <c r="B6982">
        <v>18</v>
      </c>
      <c r="C6982">
        <v>3</v>
      </c>
      <c r="D6982">
        <v>0</v>
      </c>
      <c r="E6982">
        <v>0</v>
      </c>
      <c r="F6982">
        <v>13.3</v>
      </c>
      <c r="G6982">
        <v>3.6</v>
      </c>
      <c r="H6982">
        <v>0</v>
      </c>
      <c r="I6982">
        <v>13.3</v>
      </c>
      <c r="J6982">
        <v>0</v>
      </c>
      <c r="K6982">
        <v>0</v>
      </c>
    </row>
    <row r="6983" spans="1:11" x14ac:dyDescent="0.3">
      <c r="A6983">
        <v>10</v>
      </c>
      <c r="B6983">
        <v>18</v>
      </c>
      <c r="C6983">
        <v>4</v>
      </c>
      <c r="D6983">
        <v>0</v>
      </c>
      <c r="E6983">
        <v>0</v>
      </c>
      <c r="F6983">
        <v>13.1</v>
      </c>
      <c r="G6983">
        <v>2.9</v>
      </c>
      <c r="H6983">
        <v>0</v>
      </c>
      <c r="I6983">
        <v>13.1</v>
      </c>
      <c r="J6983">
        <v>0</v>
      </c>
      <c r="K6983">
        <v>0</v>
      </c>
    </row>
    <row r="6984" spans="1:11" x14ac:dyDescent="0.3">
      <c r="A6984">
        <v>10</v>
      </c>
      <c r="B6984">
        <v>18</v>
      </c>
      <c r="C6984">
        <v>5</v>
      </c>
      <c r="D6984">
        <v>0</v>
      </c>
      <c r="E6984">
        <v>0</v>
      </c>
      <c r="F6984">
        <v>13</v>
      </c>
      <c r="G6984">
        <v>2.2000000000000002</v>
      </c>
      <c r="H6984">
        <v>0</v>
      </c>
      <c r="I6984">
        <v>13</v>
      </c>
      <c r="J6984">
        <v>0</v>
      </c>
      <c r="K6984">
        <v>0</v>
      </c>
    </row>
    <row r="6985" spans="1:11" x14ac:dyDescent="0.3">
      <c r="A6985">
        <v>10</v>
      </c>
      <c r="B6985">
        <v>18</v>
      </c>
      <c r="C6985">
        <v>6</v>
      </c>
      <c r="D6985">
        <v>0</v>
      </c>
      <c r="E6985">
        <v>12</v>
      </c>
      <c r="F6985">
        <v>12.8</v>
      </c>
      <c r="G6985">
        <v>1.5</v>
      </c>
      <c r="H6985">
        <v>11.364000000000001</v>
      </c>
      <c r="I6985">
        <v>10.643000000000001</v>
      </c>
      <c r="J6985">
        <v>10.263999999999999</v>
      </c>
      <c r="K6985">
        <v>4.5119999999999996</v>
      </c>
    </row>
    <row r="6986" spans="1:11" x14ac:dyDescent="0.3">
      <c r="A6986">
        <v>10</v>
      </c>
      <c r="B6986">
        <v>18</v>
      </c>
      <c r="C6986">
        <v>7</v>
      </c>
      <c r="D6986">
        <v>39</v>
      </c>
      <c r="E6986">
        <v>84</v>
      </c>
      <c r="F6986">
        <v>13.5</v>
      </c>
      <c r="G6986">
        <v>1.7</v>
      </c>
      <c r="H6986">
        <v>99.373999999999995</v>
      </c>
      <c r="I6986">
        <v>14.37</v>
      </c>
      <c r="J6986">
        <v>87.218999999999994</v>
      </c>
      <c r="K6986">
        <v>79.954999999999998</v>
      </c>
    </row>
    <row r="6987" spans="1:11" x14ac:dyDescent="0.3">
      <c r="A6987">
        <v>10</v>
      </c>
      <c r="B6987">
        <v>18</v>
      </c>
      <c r="C6987">
        <v>8</v>
      </c>
      <c r="D6987">
        <v>252</v>
      </c>
      <c r="E6987">
        <v>154</v>
      </c>
      <c r="F6987">
        <v>14.3</v>
      </c>
      <c r="G6987">
        <v>1.9</v>
      </c>
      <c r="H6987">
        <v>307.01100000000002</v>
      </c>
      <c r="I6987">
        <v>22.239000000000001</v>
      </c>
      <c r="J6987">
        <v>262.86799999999999</v>
      </c>
      <c r="K6987">
        <v>251.39699999999999</v>
      </c>
    </row>
    <row r="6988" spans="1:11" x14ac:dyDescent="0.3">
      <c r="A6988">
        <v>10</v>
      </c>
      <c r="B6988">
        <v>18</v>
      </c>
      <c r="C6988">
        <v>9</v>
      </c>
      <c r="D6988">
        <v>487</v>
      </c>
      <c r="E6988">
        <v>179</v>
      </c>
      <c r="F6988">
        <v>15</v>
      </c>
      <c r="G6988">
        <v>2.1</v>
      </c>
      <c r="H6988">
        <v>554.803</v>
      </c>
      <c r="I6988">
        <v>31.06</v>
      </c>
      <c r="J6988">
        <v>464.5</v>
      </c>
      <c r="K6988">
        <v>446.904</v>
      </c>
    </row>
    <row r="6989" spans="1:11" x14ac:dyDescent="0.3">
      <c r="A6989">
        <v>10</v>
      </c>
      <c r="B6989">
        <v>18</v>
      </c>
      <c r="C6989">
        <v>10</v>
      </c>
      <c r="D6989">
        <v>437</v>
      </c>
      <c r="E6989">
        <v>200</v>
      </c>
      <c r="F6989">
        <v>15.4</v>
      </c>
      <c r="G6989">
        <v>3.6</v>
      </c>
      <c r="H6989">
        <v>597.43200000000002</v>
      </c>
      <c r="I6989">
        <v>30.858000000000001</v>
      </c>
      <c r="J6989">
        <v>502.44299999999998</v>
      </c>
      <c r="K6989">
        <v>483.53899999999999</v>
      </c>
    </row>
    <row r="6990" spans="1:11" x14ac:dyDescent="0.3">
      <c r="A6990">
        <v>10</v>
      </c>
      <c r="B6990">
        <v>18</v>
      </c>
      <c r="C6990">
        <v>11</v>
      </c>
      <c r="D6990">
        <v>524</v>
      </c>
      <c r="E6990">
        <v>275</v>
      </c>
      <c r="F6990">
        <v>15.7</v>
      </c>
      <c r="G6990">
        <v>5.2</v>
      </c>
      <c r="H6990">
        <v>784.10199999999998</v>
      </c>
      <c r="I6990">
        <v>32.792000000000002</v>
      </c>
      <c r="J6990">
        <v>655.46299999999997</v>
      </c>
      <c r="K6990">
        <v>630.78700000000003</v>
      </c>
    </row>
    <row r="6991" spans="1:11" x14ac:dyDescent="0.3">
      <c r="A6991">
        <v>10</v>
      </c>
      <c r="B6991">
        <v>18</v>
      </c>
      <c r="C6991">
        <v>12</v>
      </c>
      <c r="D6991">
        <v>663</v>
      </c>
      <c r="E6991">
        <v>196</v>
      </c>
      <c r="F6991">
        <v>16.100000000000001</v>
      </c>
      <c r="G6991">
        <v>6.7</v>
      </c>
      <c r="H6991">
        <v>820.93499999999995</v>
      </c>
      <c r="I6991">
        <v>31.77</v>
      </c>
      <c r="J6991">
        <v>688.62099999999998</v>
      </c>
      <c r="K6991">
        <v>662.58900000000006</v>
      </c>
    </row>
    <row r="6992" spans="1:11" x14ac:dyDescent="0.3">
      <c r="A6992">
        <v>10</v>
      </c>
      <c r="B6992">
        <v>18</v>
      </c>
      <c r="C6992">
        <v>13</v>
      </c>
      <c r="D6992">
        <v>630</v>
      </c>
      <c r="E6992">
        <v>182</v>
      </c>
      <c r="F6992">
        <v>15.7</v>
      </c>
      <c r="G6992">
        <v>6.9</v>
      </c>
      <c r="H6992">
        <v>730.072</v>
      </c>
      <c r="I6992">
        <v>29.434999999999999</v>
      </c>
      <c r="J6992">
        <v>616.71</v>
      </c>
      <c r="K6992">
        <v>593.572</v>
      </c>
    </row>
    <row r="6993" spans="1:11" x14ac:dyDescent="0.3">
      <c r="A6993">
        <v>10</v>
      </c>
      <c r="B6993">
        <v>18</v>
      </c>
      <c r="C6993">
        <v>14</v>
      </c>
      <c r="D6993">
        <v>553</v>
      </c>
      <c r="E6993">
        <v>156</v>
      </c>
      <c r="F6993">
        <v>15.4</v>
      </c>
      <c r="G6993">
        <v>7</v>
      </c>
      <c r="H6993">
        <v>560.72900000000004</v>
      </c>
      <c r="I6993">
        <v>25.718</v>
      </c>
      <c r="J6993">
        <v>477.50200000000001</v>
      </c>
      <c r="K6993">
        <v>459.46300000000002</v>
      </c>
    </row>
    <row r="6994" spans="1:11" x14ac:dyDescent="0.3">
      <c r="A6994">
        <v>10</v>
      </c>
      <c r="B6994">
        <v>18</v>
      </c>
      <c r="C6994">
        <v>15</v>
      </c>
      <c r="D6994">
        <v>420</v>
      </c>
      <c r="E6994">
        <v>116</v>
      </c>
      <c r="F6994">
        <v>15</v>
      </c>
      <c r="G6994">
        <v>7.2</v>
      </c>
      <c r="H6994">
        <v>347.59199999999998</v>
      </c>
      <c r="I6994">
        <v>20.965</v>
      </c>
      <c r="J6994">
        <v>295.74700000000001</v>
      </c>
      <c r="K6994">
        <v>283.37200000000001</v>
      </c>
    </row>
    <row r="6995" spans="1:11" x14ac:dyDescent="0.3">
      <c r="A6995">
        <v>10</v>
      </c>
      <c r="B6995">
        <v>18</v>
      </c>
      <c r="C6995">
        <v>16</v>
      </c>
      <c r="D6995">
        <v>172</v>
      </c>
      <c r="E6995">
        <v>66</v>
      </c>
      <c r="F6995">
        <v>14.3</v>
      </c>
      <c r="G6995">
        <v>6.5</v>
      </c>
      <c r="H6995">
        <v>124.127</v>
      </c>
      <c r="I6995">
        <v>15.965</v>
      </c>
      <c r="J6995">
        <v>103.04900000000001</v>
      </c>
      <c r="K6995">
        <v>95.448999999999998</v>
      </c>
    </row>
    <row r="6996" spans="1:11" x14ac:dyDescent="0.3">
      <c r="A6996">
        <v>10</v>
      </c>
      <c r="B6996">
        <v>18</v>
      </c>
      <c r="C6996">
        <v>17</v>
      </c>
      <c r="D6996">
        <v>2</v>
      </c>
      <c r="E6996">
        <v>14</v>
      </c>
      <c r="F6996">
        <v>13.5</v>
      </c>
      <c r="G6996">
        <v>5.9</v>
      </c>
      <c r="H6996">
        <v>13.529</v>
      </c>
      <c r="I6996">
        <v>12.561999999999999</v>
      </c>
      <c r="J6996">
        <v>12.04</v>
      </c>
      <c r="K6996">
        <v>6.2560000000000002</v>
      </c>
    </row>
    <row r="6997" spans="1:11" x14ac:dyDescent="0.3">
      <c r="A6997">
        <v>10</v>
      </c>
      <c r="B6997">
        <v>18</v>
      </c>
      <c r="C6997">
        <v>18</v>
      </c>
      <c r="D6997">
        <v>0</v>
      </c>
      <c r="E6997">
        <v>0</v>
      </c>
      <c r="F6997">
        <v>12.8</v>
      </c>
      <c r="G6997">
        <v>5.2</v>
      </c>
      <c r="H6997">
        <v>0</v>
      </c>
      <c r="I6997">
        <v>12.8</v>
      </c>
      <c r="J6997">
        <v>0</v>
      </c>
      <c r="K6997">
        <v>0</v>
      </c>
    </row>
    <row r="6998" spans="1:11" x14ac:dyDescent="0.3">
      <c r="A6998">
        <v>10</v>
      </c>
      <c r="B6998">
        <v>18</v>
      </c>
      <c r="C6998">
        <v>19</v>
      </c>
      <c r="D6998">
        <v>0</v>
      </c>
      <c r="E6998">
        <v>0</v>
      </c>
      <c r="F6998">
        <v>12.4</v>
      </c>
      <c r="G6998">
        <v>5.5</v>
      </c>
      <c r="H6998">
        <v>0</v>
      </c>
      <c r="I6998">
        <v>12.4</v>
      </c>
      <c r="J6998">
        <v>0</v>
      </c>
      <c r="K6998">
        <v>0</v>
      </c>
    </row>
    <row r="6999" spans="1:11" x14ac:dyDescent="0.3">
      <c r="A6999">
        <v>10</v>
      </c>
      <c r="B6999">
        <v>18</v>
      </c>
      <c r="C6999">
        <v>20</v>
      </c>
      <c r="D6999">
        <v>0</v>
      </c>
      <c r="E6999">
        <v>0</v>
      </c>
      <c r="F6999">
        <v>12.1</v>
      </c>
      <c r="G6999">
        <v>5.9</v>
      </c>
      <c r="H6999">
        <v>0</v>
      </c>
      <c r="I6999">
        <v>12.1</v>
      </c>
      <c r="J6999">
        <v>0</v>
      </c>
      <c r="K6999">
        <v>0</v>
      </c>
    </row>
    <row r="7000" spans="1:11" x14ac:dyDescent="0.3">
      <c r="A7000">
        <v>10</v>
      </c>
      <c r="B7000">
        <v>18</v>
      </c>
      <c r="C7000">
        <v>21</v>
      </c>
      <c r="D7000">
        <v>0</v>
      </c>
      <c r="E7000">
        <v>0</v>
      </c>
      <c r="F7000">
        <v>11.7</v>
      </c>
      <c r="G7000">
        <v>6.2</v>
      </c>
      <c r="H7000">
        <v>0</v>
      </c>
      <c r="I7000">
        <v>11.7</v>
      </c>
      <c r="J7000">
        <v>0</v>
      </c>
      <c r="K7000">
        <v>0</v>
      </c>
    </row>
    <row r="7001" spans="1:11" x14ac:dyDescent="0.3">
      <c r="A7001">
        <v>10</v>
      </c>
      <c r="B7001">
        <v>18</v>
      </c>
      <c r="C7001">
        <v>22</v>
      </c>
      <c r="D7001">
        <v>0</v>
      </c>
      <c r="E7001">
        <v>0</v>
      </c>
      <c r="F7001">
        <v>11.7</v>
      </c>
      <c r="G7001">
        <v>5</v>
      </c>
      <c r="H7001">
        <v>0</v>
      </c>
      <c r="I7001">
        <v>11.7</v>
      </c>
      <c r="J7001">
        <v>0</v>
      </c>
      <c r="K7001">
        <v>0</v>
      </c>
    </row>
    <row r="7002" spans="1:11" x14ac:dyDescent="0.3">
      <c r="A7002">
        <v>10</v>
      </c>
      <c r="B7002">
        <v>18</v>
      </c>
      <c r="C7002">
        <v>23</v>
      </c>
      <c r="D7002">
        <v>0</v>
      </c>
      <c r="E7002">
        <v>0</v>
      </c>
      <c r="F7002">
        <v>11.7</v>
      </c>
      <c r="G7002">
        <v>3.8</v>
      </c>
      <c r="H7002">
        <v>0</v>
      </c>
      <c r="I7002">
        <v>11.7</v>
      </c>
      <c r="J7002">
        <v>0</v>
      </c>
      <c r="K7002">
        <v>0</v>
      </c>
    </row>
    <row r="7003" spans="1:11" x14ac:dyDescent="0.3">
      <c r="A7003">
        <v>10</v>
      </c>
      <c r="B7003">
        <v>19</v>
      </c>
      <c r="C7003">
        <v>0</v>
      </c>
      <c r="D7003">
        <v>0</v>
      </c>
      <c r="E7003">
        <v>0</v>
      </c>
      <c r="F7003">
        <v>11.7</v>
      </c>
      <c r="G7003">
        <v>2.6</v>
      </c>
      <c r="H7003">
        <v>0</v>
      </c>
      <c r="I7003">
        <v>11.7</v>
      </c>
      <c r="J7003">
        <v>0</v>
      </c>
      <c r="K7003">
        <v>0</v>
      </c>
    </row>
    <row r="7004" spans="1:11" x14ac:dyDescent="0.3">
      <c r="A7004">
        <v>10</v>
      </c>
      <c r="B7004">
        <v>19</v>
      </c>
      <c r="C7004">
        <v>1</v>
      </c>
      <c r="D7004">
        <v>0</v>
      </c>
      <c r="E7004">
        <v>0</v>
      </c>
      <c r="F7004">
        <v>11.7</v>
      </c>
      <c r="G7004">
        <v>2.6</v>
      </c>
      <c r="H7004">
        <v>0</v>
      </c>
      <c r="I7004">
        <v>11.7</v>
      </c>
      <c r="J7004">
        <v>0</v>
      </c>
      <c r="K7004">
        <v>0</v>
      </c>
    </row>
    <row r="7005" spans="1:11" x14ac:dyDescent="0.3">
      <c r="A7005">
        <v>10</v>
      </c>
      <c r="B7005">
        <v>19</v>
      </c>
      <c r="C7005">
        <v>2</v>
      </c>
      <c r="D7005">
        <v>0</v>
      </c>
      <c r="E7005">
        <v>0</v>
      </c>
      <c r="F7005">
        <v>11.7</v>
      </c>
      <c r="G7005">
        <v>2.6</v>
      </c>
      <c r="H7005">
        <v>0</v>
      </c>
      <c r="I7005">
        <v>11.7</v>
      </c>
      <c r="J7005">
        <v>0</v>
      </c>
      <c r="K7005">
        <v>0</v>
      </c>
    </row>
    <row r="7006" spans="1:11" x14ac:dyDescent="0.3">
      <c r="A7006">
        <v>10</v>
      </c>
      <c r="B7006">
        <v>19</v>
      </c>
      <c r="C7006">
        <v>3</v>
      </c>
      <c r="D7006">
        <v>0</v>
      </c>
      <c r="E7006">
        <v>0</v>
      </c>
      <c r="F7006">
        <v>11.7</v>
      </c>
      <c r="G7006">
        <v>2.6</v>
      </c>
      <c r="H7006">
        <v>0</v>
      </c>
      <c r="I7006">
        <v>11.7</v>
      </c>
      <c r="J7006">
        <v>0</v>
      </c>
      <c r="K7006">
        <v>0</v>
      </c>
    </row>
    <row r="7007" spans="1:11" x14ac:dyDescent="0.3">
      <c r="A7007">
        <v>10</v>
      </c>
      <c r="B7007">
        <v>19</v>
      </c>
      <c r="C7007">
        <v>4</v>
      </c>
      <c r="D7007">
        <v>0</v>
      </c>
      <c r="E7007">
        <v>0</v>
      </c>
      <c r="F7007">
        <v>12.1</v>
      </c>
      <c r="G7007">
        <v>2.6</v>
      </c>
      <c r="H7007">
        <v>0</v>
      </c>
      <c r="I7007">
        <v>12.1</v>
      </c>
      <c r="J7007">
        <v>0</v>
      </c>
      <c r="K7007">
        <v>0</v>
      </c>
    </row>
    <row r="7008" spans="1:11" x14ac:dyDescent="0.3">
      <c r="A7008">
        <v>10</v>
      </c>
      <c r="B7008">
        <v>19</v>
      </c>
      <c r="C7008">
        <v>5</v>
      </c>
      <c r="D7008">
        <v>0</v>
      </c>
      <c r="E7008">
        <v>0</v>
      </c>
      <c r="F7008">
        <v>12.4</v>
      </c>
      <c r="G7008">
        <v>2.6</v>
      </c>
      <c r="H7008">
        <v>0</v>
      </c>
      <c r="I7008">
        <v>12.4</v>
      </c>
      <c r="J7008">
        <v>0</v>
      </c>
      <c r="K7008">
        <v>0</v>
      </c>
    </row>
    <row r="7009" spans="1:11" x14ac:dyDescent="0.3">
      <c r="A7009">
        <v>10</v>
      </c>
      <c r="B7009">
        <v>19</v>
      </c>
      <c r="C7009">
        <v>6</v>
      </c>
      <c r="D7009">
        <v>2</v>
      </c>
      <c r="E7009">
        <v>11</v>
      </c>
      <c r="F7009">
        <v>12.8</v>
      </c>
      <c r="G7009">
        <v>2.6</v>
      </c>
      <c r="H7009">
        <v>10.712</v>
      </c>
      <c r="I7009">
        <v>10.965999999999999</v>
      </c>
      <c r="J7009">
        <v>9.5609999999999999</v>
      </c>
      <c r="K7009">
        <v>3.8220000000000001</v>
      </c>
    </row>
    <row r="7010" spans="1:11" x14ac:dyDescent="0.3">
      <c r="A7010">
        <v>10</v>
      </c>
      <c r="B7010">
        <v>19</v>
      </c>
      <c r="C7010">
        <v>7</v>
      </c>
      <c r="D7010">
        <v>64</v>
      </c>
      <c r="E7010">
        <v>81</v>
      </c>
      <c r="F7010">
        <v>13.3</v>
      </c>
      <c r="G7010">
        <v>2.4</v>
      </c>
      <c r="H7010">
        <v>104.402</v>
      </c>
      <c r="I7010">
        <v>14.265000000000001</v>
      </c>
      <c r="J7010">
        <v>90.811999999999998</v>
      </c>
      <c r="K7010">
        <v>83.472999999999999</v>
      </c>
    </row>
    <row r="7011" spans="1:11" x14ac:dyDescent="0.3">
      <c r="A7011">
        <v>10</v>
      </c>
      <c r="B7011">
        <v>19</v>
      </c>
      <c r="C7011">
        <v>8</v>
      </c>
      <c r="D7011">
        <v>77</v>
      </c>
      <c r="E7011">
        <v>187</v>
      </c>
      <c r="F7011">
        <v>13.9</v>
      </c>
      <c r="G7011">
        <v>2.2999999999999998</v>
      </c>
      <c r="H7011">
        <v>237.685</v>
      </c>
      <c r="I7011">
        <v>19.361000000000001</v>
      </c>
      <c r="J7011">
        <v>207.286</v>
      </c>
      <c r="K7011">
        <v>197.26</v>
      </c>
    </row>
    <row r="7012" spans="1:11" x14ac:dyDescent="0.3">
      <c r="A7012">
        <v>10</v>
      </c>
      <c r="B7012">
        <v>19</v>
      </c>
      <c r="C7012">
        <v>9</v>
      </c>
      <c r="D7012">
        <v>321</v>
      </c>
      <c r="E7012">
        <v>157</v>
      </c>
      <c r="F7012">
        <v>14.4</v>
      </c>
      <c r="G7012">
        <v>2.1</v>
      </c>
      <c r="H7012">
        <v>412.13400000000001</v>
      </c>
      <c r="I7012">
        <v>25.931000000000001</v>
      </c>
      <c r="J7012">
        <v>351.56700000000001</v>
      </c>
      <c r="K7012">
        <v>337.572</v>
      </c>
    </row>
    <row r="7013" spans="1:11" x14ac:dyDescent="0.3">
      <c r="A7013">
        <v>10</v>
      </c>
      <c r="B7013">
        <v>19</v>
      </c>
      <c r="C7013">
        <v>10</v>
      </c>
      <c r="D7013">
        <v>341</v>
      </c>
      <c r="E7013">
        <v>224</v>
      </c>
      <c r="F7013">
        <v>15.9</v>
      </c>
      <c r="G7013">
        <v>2.2999999999999998</v>
      </c>
      <c r="H7013">
        <v>532.55200000000002</v>
      </c>
      <c r="I7013">
        <v>31.32</v>
      </c>
      <c r="J7013">
        <v>447.21199999999999</v>
      </c>
      <c r="K7013">
        <v>430.19499999999999</v>
      </c>
    </row>
    <row r="7014" spans="1:11" x14ac:dyDescent="0.3">
      <c r="A7014">
        <v>10</v>
      </c>
      <c r="B7014">
        <v>19</v>
      </c>
      <c r="C7014">
        <v>11</v>
      </c>
      <c r="D7014">
        <v>433</v>
      </c>
      <c r="E7014">
        <v>223</v>
      </c>
      <c r="F7014">
        <v>17.399999999999999</v>
      </c>
      <c r="G7014">
        <v>2.4</v>
      </c>
      <c r="H7014">
        <v>645.66899999999998</v>
      </c>
      <c r="I7014">
        <v>36.237000000000002</v>
      </c>
      <c r="J7014">
        <v>533.03200000000004</v>
      </c>
      <c r="K7014">
        <v>513.03800000000001</v>
      </c>
    </row>
    <row r="7015" spans="1:11" x14ac:dyDescent="0.3">
      <c r="A7015">
        <v>10</v>
      </c>
      <c r="B7015">
        <v>19</v>
      </c>
      <c r="C7015">
        <v>12</v>
      </c>
      <c r="D7015">
        <v>471</v>
      </c>
      <c r="E7015">
        <v>160</v>
      </c>
      <c r="F7015">
        <v>18.899999999999999</v>
      </c>
      <c r="G7015">
        <v>2.6</v>
      </c>
      <c r="H7015">
        <v>611.48099999999999</v>
      </c>
      <c r="I7015">
        <v>36.732999999999997</v>
      </c>
      <c r="J7015">
        <v>503.80099999999999</v>
      </c>
      <c r="K7015">
        <v>484.85</v>
      </c>
    </row>
    <row r="7016" spans="1:11" x14ac:dyDescent="0.3">
      <c r="A7016">
        <v>10</v>
      </c>
      <c r="B7016">
        <v>19</v>
      </c>
      <c r="C7016">
        <v>13</v>
      </c>
      <c r="D7016">
        <v>133</v>
      </c>
      <c r="E7016">
        <v>198</v>
      </c>
      <c r="F7016">
        <v>19.100000000000001</v>
      </c>
      <c r="G7016">
        <v>3.8</v>
      </c>
      <c r="H7016">
        <v>319.04700000000003</v>
      </c>
      <c r="I7016">
        <v>27.436</v>
      </c>
      <c r="J7016">
        <v>271.733</v>
      </c>
      <c r="K7016">
        <v>260.02199999999999</v>
      </c>
    </row>
    <row r="7017" spans="1:11" x14ac:dyDescent="0.3">
      <c r="A7017">
        <v>10</v>
      </c>
      <c r="B7017">
        <v>19</v>
      </c>
      <c r="C7017">
        <v>14</v>
      </c>
      <c r="D7017">
        <v>327</v>
      </c>
      <c r="E7017">
        <v>143</v>
      </c>
      <c r="F7017">
        <v>19.2</v>
      </c>
      <c r="G7017">
        <v>5</v>
      </c>
      <c r="H7017">
        <v>391.06099999999998</v>
      </c>
      <c r="I7017">
        <v>27.288</v>
      </c>
      <c r="J7017">
        <v>331.51</v>
      </c>
      <c r="K7017">
        <v>318.10899999999998</v>
      </c>
    </row>
    <row r="7018" spans="1:11" x14ac:dyDescent="0.3">
      <c r="A7018">
        <v>10</v>
      </c>
      <c r="B7018">
        <v>19</v>
      </c>
      <c r="C7018">
        <v>15</v>
      </c>
      <c r="D7018">
        <v>217</v>
      </c>
      <c r="E7018">
        <v>127</v>
      </c>
      <c r="F7018">
        <v>19.399999999999999</v>
      </c>
      <c r="G7018">
        <v>6.2</v>
      </c>
      <c r="H7018">
        <v>249.98599999999999</v>
      </c>
      <c r="I7018">
        <v>23.808</v>
      </c>
      <c r="J7018">
        <v>212.041</v>
      </c>
      <c r="K7018">
        <v>201.89500000000001</v>
      </c>
    </row>
    <row r="7019" spans="1:11" x14ac:dyDescent="0.3">
      <c r="A7019">
        <v>10</v>
      </c>
      <c r="B7019">
        <v>19</v>
      </c>
      <c r="C7019">
        <v>16</v>
      </c>
      <c r="D7019">
        <v>20</v>
      </c>
      <c r="E7019">
        <v>77</v>
      </c>
      <c r="F7019">
        <v>17.7</v>
      </c>
      <c r="G7019">
        <v>6.2</v>
      </c>
      <c r="H7019">
        <v>86.718999999999994</v>
      </c>
      <c r="I7019">
        <v>18.548999999999999</v>
      </c>
      <c r="J7019">
        <v>75.44</v>
      </c>
      <c r="K7019">
        <v>68.421000000000006</v>
      </c>
    </row>
    <row r="7020" spans="1:11" x14ac:dyDescent="0.3">
      <c r="A7020">
        <v>10</v>
      </c>
      <c r="B7020">
        <v>19</v>
      </c>
      <c r="C7020">
        <v>17</v>
      </c>
      <c r="D7020">
        <v>10</v>
      </c>
      <c r="E7020">
        <v>12</v>
      </c>
      <c r="F7020">
        <v>16.100000000000001</v>
      </c>
      <c r="G7020">
        <v>6.2</v>
      </c>
      <c r="H7020">
        <v>12.9</v>
      </c>
      <c r="I7020">
        <v>15.141</v>
      </c>
      <c r="J7020">
        <v>10.976000000000001</v>
      </c>
      <c r="K7020">
        <v>5.2110000000000003</v>
      </c>
    </row>
    <row r="7021" spans="1:11" x14ac:dyDescent="0.3">
      <c r="A7021">
        <v>10</v>
      </c>
      <c r="B7021">
        <v>19</v>
      </c>
      <c r="C7021">
        <v>18</v>
      </c>
      <c r="D7021">
        <v>0</v>
      </c>
      <c r="E7021">
        <v>0</v>
      </c>
      <c r="F7021">
        <v>14.4</v>
      </c>
      <c r="G7021">
        <v>6.2</v>
      </c>
      <c r="H7021">
        <v>0</v>
      </c>
      <c r="I7021">
        <v>14.4</v>
      </c>
      <c r="J7021">
        <v>0</v>
      </c>
      <c r="K7021">
        <v>0</v>
      </c>
    </row>
    <row r="7022" spans="1:11" x14ac:dyDescent="0.3">
      <c r="A7022">
        <v>10</v>
      </c>
      <c r="B7022">
        <v>19</v>
      </c>
      <c r="C7022">
        <v>19</v>
      </c>
      <c r="D7022">
        <v>0</v>
      </c>
      <c r="E7022">
        <v>0</v>
      </c>
      <c r="F7022">
        <v>14.6</v>
      </c>
      <c r="G7022">
        <v>5.9</v>
      </c>
      <c r="H7022">
        <v>0</v>
      </c>
      <c r="I7022">
        <v>14.6</v>
      </c>
      <c r="J7022">
        <v>0</v>
      </c>
      <c r="K7022">
        <v>0</v>
      </c>
    </row>
    <row r="7023" spans="1:11" x14ac:dyDescent="0.3">
      <c r="A7023">
        <v>10</v>
      </c>
      <c r="B7023">
        <v>19</v>
      </c>
      <c r="C7023">
        <v>20</v>
      </c>
      <c r="D7023">
        <v>0</v>
      </c>
      <c r="E7023">
        <v>0</v>
      </c>
      <c r="F7023">
        <v>14.8</v>
      </c>
      <c r="G7023">
        <v>5.5</v>
      </c>
      <c r="H7023">
        <v>0</v>
      </c>
      <c r="I7023">
        <v>14.8</v>
      </c>
      <c r="J7023">
        <v>0</v>
      </c>
      <c r="K7023">
        <v>0</v>
      </c>
    </row>
    <row r="7024" spans="1:11" x14ac:dyDescent="0.3">
      <c r="A7024">
        <v>10</v>
      </c>
      <c r="B7024">
        <v>19</v>
      </c>
      <c r="C7024">
        <v>21</v>
      </c>
      <c r="D7024">
        <v>0</v>
      </c>
      <c r="E7024">
        <v>0</v>
      </c>
      <c r="F7024">
        <v>15</v>
      </c>
      <c r="G7024">
        <v>5.2</v>
      </c>
      <c r="H7024">
        <v>0</v>
      </c>
      <c r="I7024">
        <v>15</v>
      </c>
      <c r="J7024">
        <v>0</v>
      </c>
      <c r="K7024">
        <v>0</v>
      </c>
    </row>
    <row r="7025" spans="1:11" x14ac:dyDescent="0.3">
      <c r="A7025">
        <v>10</v>
      </c>
      <c r="B7025">
        <v>19</v>
      </c>
      <c r="C7025">
        <v>22</v>
      </c>
      <c r="D7025">
        <v>0</v>
      </c>
      <c r="E7025">
        <v>0</v>
      </c>
      <c r="F7025">
        <v>15</v>
      </c>
      <c r="G7025">
        <v>4.7</v>
      </c>
      <c r="H7025">
        <v>0</v>
      </c>
      <c r="I7025">
        <v>15</v>
      </c>
      <c r="J7025">
        <v>0</v>
      </c>
      <c r="K7025">
        <v>0</v>
      </c>
    </row>
    <row r="7026" spans="1:11" x14ac:dyDescent="0.3">
      <c r="A7026">
        <v>10</v>
      </c>
      <c r="B7026">
        <v>19</v>
      </c>
      <c r="C7026">
        <v>23</v>
      </c>
      <c r="D7026">
        <v>0</v>
      </c>
      <c r="E7026">
        <v>0</v>
      </c>
      <c r="F7026">
        <v>15</v>
      </c>
      <c r="G7026">
        <v>4.0999999999999996</v>
      </c>
      <c r="H7026">
        <v>0</v>
      </c>
      <c r="I7026">
        <v>15</v>
      </c>
      <c r="J7026">
        <v>0</v>
      </c>
      <c r="K7026">
        <v>0</v>
      </c>
    </row>
    <row r="7027" spans="1:11" x14ac:dyDescent="0.3">
      <c r="A7027">
        <v>10</v>
      </c>
      <c r="B7027">
        <v>20</v>
      </c>
      <c r="C7027">
        <v>0</v>
      </c>
      <c r="D7027">
        <v>0</v>
      </c>
      <c r="E7027">
        <v>0</v>
      </c>
      <c r="F7027">
        <v>15</v>
      </c>
      <c r="G7027">
        <v>3.6</v>
      </c>
      <c r="H7027">
        <v>0</v>
      </c>
      <c r="I7027">
        <v>15</v>
      </c>
      <c r="J7027">
        <v>0</v>
      </c>
      <c r="K7027">
        <v>0</v>
      </c>
    </row>
    <row r="7028" spans="1:11" x14ac:dyDescent="0.3">
      <c r="A7028">
        <v>10</v>
      </c>
      <c r="B7028">
        <v>20</v>
      </c>
      <c r="C7028">
        <v>1</v>
      </c>
      <c r="D7028">
        <v>0</v>
      </c>
      <c r="E7028">
        <v>0</v>
      </c>
      <c r="F7028">
        <v>15</v>
      </c>
      <c r="G7028">
        <v>3.1</v>
      </c>
      <c r="H7028">
        <v>0</v>
      </c>
      <c r="I7028">
        <v>15</v>
      </c>
      <c r="J7028">
        <v>0</v>
      </c>
      <c r="K7028">
        <v>0</v>
      </c>
    </row>
    <row r="7029" spans="1:11" x14ac:dyDescent="0.3">
      <c r="A7029">
        <v>10</v>
      </c>
      <c r="B7029">
        <v>20</v>
      </c>
      <c r="C7029">
        <v>2</v>
      </c>
      <c r="D7029">
        <v>0</v>
      </c>
      <c r="E7029">
        <v>0</v>
      </c>
      <c r="F7029">
        <v>15</v>
      </c>
      <c r="G7029">
        <v>2.6</v>
      </c>
      <c r="H7029">
        <v>0</v>
      </c>
      <c r="I7029">
        <v>15</v>
      </c>
      <c r="J7029">
        <v>0</v>
      </c>
      <c r="K7029">
        <v>0</v>
      </c>
    </row>
    <row r="7030" spans="1:11" x14ac:dyDescent="0.3">
      <c r="A7030">
        <v>10</v>
      </c>
      <c r="B7030">
        <v>20</v>
      </c>
      <c r="C7030">
        <v>3</v>
      </c>
      <c r="D7030">
        <v>0</v>
      </c>
      <c r="E7030">
        <v>0</v>
      </c>
      <c r="F7030">
        <v>15</v>
      </c>
      <c r="G7030">
        <v>2.1</v>
      </c>
      <c r="H7030">
        <v>0</v>
      </c>
      <c r="I7030">
        <v>15</v>
      </c>
      <c r="J7030">
        <v>0</v>
      </c>
      <c r="K7030">
        <v>0</v>
      </c>
    </row>
    <row r="7031" spans="1:11" x14ac:dyDescent="0.3">
      <c r="A7031">
        <v>10</v>
      </c>
      <c r="B7031">
        <v>20</v>
      </c>
      <c r="C7031">
        <v>4</v>
      </c>
      <c r="D7031">
        <v>0</v>
      </c>
      <c r="E7031">
        <v>0</v>
      </c>
      <c r="F7031">
        <v>15.2</v>
      </c>
      <c r="G7031">
        <v>1.4</v>
      </c>
      <c r="H7031">
        <v>0</v>
      </c>
      <c r="I7031">
        <v>15.2</v>
      </c>
      <c r="J7031">
        <v>0</v>
      </c>
      <c r="K7031">
        <v>0</v>
      </c>
    </row>
    <row r="7032" spans="1:11" x14ac:dyDescent="0.3">
      <c r="A7032">
        <v>10</v>
      </c>
      <c r="B7032">
        <v>20</v>
      </c>
      <c r="C7032">
        <v>5</v>
      </c>
      <c r="D7032">
        <v>0</v>
      </c>
      <c r="E7032">
        <v>0</v>
      </c>
      <c r="F7032">
        <v>15.4</v>
      </c>
      <c r="G7032">
        <v>0.7</v>
      </c>
      <c r="H7032">
        <v>0</v>
      </c>
      <c r="I7032">
        <v>15.4</v>
      </c>
      <c r="J7032">
        <v>0</v>
      </c>
      <c r="K7032">
        <v>0</v>
      </c>
    </row>
    <row r="7033" spans="1:11" x14ac:dyDescent="0.3">
      <c r="A7033">
        <v>10</v>
      </c>
      <c r="B7033">
        <v>20</v>
      </c>
      <c r="C7033">
        <v>6</v>
      </c>
      <c r="D7033">
        <v>4</v>
      </c>
      <c r="E7033">
        <v>9</v>
      </c>
      <c r="F7033">
        <v>15.6</v>
      </c>
      <c r="G7033">
        <v>0</v>
      </c>
      <c r="H7033">
        <v>9.2050000000000001</v>
      </c>
      <c r="I7033">
        <v>11.694000000000001</v>
      </c>
      <c r="J7033">
        <v>8.0779999999999994</v>
      </c>
      <c r="K7033">
        <v>2.3660000000000001</v>
      </c>
    </row>
    <row r="7034" spans="1:11" x14ac:dyDescent="0.3">
      <c r="A7034">
        <v>10</v>
      </c>
      <c r="B7034">
        <v>20</v>
      </c>
      <c r="C7034">
        <v>7</v>
      </c>
      <c r="D7034">
        <v>20</v>
      </c>
      <c r="E7034">
        <v>78</v>
      </c>
      <c r="F7034">
        <v>16.899999999999999</v>
      </c>
      <c r="G7034">
        <v>0</v>
      </c>
      <c r="H7034">
        <v>86.738</v>
      </c>
      <c r="I7034">
        <v>16.849</v>
      </c>
      <c r="J7034">
        <v>75.991</v>
      </c>
      <c r="K7034">
        <v>68.959999999999994</v>
      </c>
    </row>
    <row r="7035" spans="1:11" x14ac:dyDescent="0.3">
      <c r="A7035">
        <v>10</v>
      </c>
      <c r="B7035">
        <v>20</v>
      </c>
      <c r="C7035">
        <v>8</v>
      </c>
      <c r="D7035">
        <v>105</v>
      </c>
      <c r="E7035">
        <v>180</v>
      </c>
      <c r="F7035">
        <v>18.100000000000001</v>
      </c>
      <c r="G7035">
        <v>0</v>
      </c>
      <c r="H7035">
        <v>244.899</v>
      </c>
      <c r="I7035">
        <v>27.547000000000001</v>
      </c>
      <c r="J7035">
        <v>207.18700000000001</v>
      </c>
      <c r="K7035">
        <v>197.16300000000001</v>
      </c>
    </row>
    <row r="7036" spans="1:11" x14ac:dyDescent="0.3">
      <c r="A7036">
        <v>10</v>
      </c>
      <c r="B7036">
        <v>20</v>
      </c>
      <c r="C7036">
        <v>9</v>
      </c>
      <c r="D7036">
        <v>198</v>
      </c>
      <c r="E7036">
        <v>217</v>
      </c>
      <c r="F7036">
        <v>19.399999999999999</v>
      </c>
      <c r="G7036">
        <v>0</v>
      </c>
      <c r="H7036">
        <v>373.18799999999999</v>
      </c>
      <c r="I7036">
        <v>35.904000000000003</v>
      </c>
      <c r="J7036">
        <v>307.65699999999998</v>
      </c>
      <c r="K7036">
        <v>294.94499999999999</v>
      </c>
    </row>
    <row r="7037" spans="1:11" x14ac:dyDescent="0.3">
      <c r="A7037">
        <v>10</v>
      </c>
      <c r="B7037">
        <v>20</v>
      </c>
      <c r="C7037">
        <v>10</v>
      </c>
      <c r="D7037">
        <v>268</v>
      </c>
      <c r="E7037">
        <v>223</v>
      </c>
      <c r="F7037">
        <v>19.2</v>
      </c>
      <c r="G7037">
        <v>1</v>
      </c>
      <c r="H7037">
        <v>470.70299999999997</v>
      </c>
      <c r="I7037">
        <v>35.951000000000001</v>
      </c>
      <c r="J7037">
        <v>388.77100000000002</v>
      </c>
      <c r="K7037">
        <v>373.63799999999998</v>
      </c>
    </row>
    <row r="7038" spans="1:11" x14ac:dyDescent="0.3">
      <c r="A7038">
        <v>10</v>
      </c>
      <c r="B7038">
        <v>20</v>
      </c>
      <c r="C7038">
        <v>11</v>
      </c>
      <c r="D7038">
        <v>155</v>
      </c>
      <c r="E7038">
        <v>273</v>
      </c>
      <c r="F7038">
        <v>19.100000000000001</v>
      </c>
      <c r="G7038">
        <v>2.1</v>
      </c>
      <c r="H7038">
        <v>432.03699999999998</v>
      </c>
      <c r="I7038">
        <v>32.200000000000003</v>
      </c>
      <c r="J7038">
        <v>362.036</v>
      </c>
      <c r="K7038">
        <v>347.72500000000002</v>
      </c>
    </row>
    <row r="7039" spans="1:11" x14ac:dyDescent="0.3">
      <c r="A7039">
        <v>10</v>
      </c>
      <c r="B7039">
        <v>20</v>
      </c>
      <c r="C7039">
        <v>12</v>
      </c>
      <c r="D7039">
        <v>520</v>
      </c>
      <c r="E7039">
        <v>240</v>
      </c>
      <c r="F7039">
        <v>18.899999999999999</v>
      </c>
      <c r="G7039">
        <v>3.1</v>
      </c>
      <c r="H7039">
        <v>736.54399999999998</v>
      </c>
      <c r="I7039">
        <v>38.299999999999997</v>
      </c>
      <c r="J7039">
        <v>603.39700000000005</v>
      </c>
      <c r="K7039">
        <v>580.77499999999998</v>
      </c>
    </row>
    <row r="7040" spans="1:11" x14ac:dyDescent="0.3">
      <c r="A7040">
        <v>10</v>
      </c>
      <c r="B7040">
        <v>20</v>
      </c>
      <c r="C7040">
        <v>13</v>
      </c>
      <c r="D7040">
        <v>300</v>
      </c>
      <c r="E7040">
        <v>235</v>
      </c>
      <c r="F7040">
        <v>18.899999999999999</v>
      </c>
      <c r="G7040">
        <v>4.0999999999999996</v>
      </c>
      <c r="H7040">
        <v>504.91300000000001</v>
      </c>
      <c r="I7040">
        <v>31.898</v>
      </c>
      <c r="J7040">
        <v>423.03699999999998</v>
      </c>
      <c r="K7040">
        <v>406.81299999999999</v>
      </c>
    </row>
    <row r="7041" spans="1:11" x14ac:dyDescent="0.3">
      <c r="A7041">
        <v>10</v>
      </c>
      <c r="B7041">
        <v>20</v>
      </c>
      <c r="C7041">
        <v>14</v>
      </c>
      <c r="D7041">
        <v>496</v>
      </c>
      <c r="E7041">
        <v>148</v>
      </c>
      <c r="F7041">
        <v>18.899999999999999</v>
      </c>
      <c r="G7041">
        <v>5.2</v>
      </c>
      <c r="H7041">
        <v>510.18900000000002</v>
      </c>
      <c r="I7041">
        <v>29.827999999999999</v>
      </c>
      <c r="J7041">
        <v>428.10899999999998</v>
      </c>
      <c r="K7041">
        <v>411.721</v>
      </c>
    </row>
    <row r="7042" spans="1:11" x14ac:dyDescent="0.3">
      <c r="A7042">
        <v>10</v>
      </c>
      <c r="B7042">
        <v>20</v>
      </c>
      <c r="C7042">
        <v>15</v>
      </c>
      <c r="D7042">
        <v>459</v>
      </c>
      <c r="E7042">
        <v>98</v>
      </c>
      <c r="F7042">
        <v>18.899999999999999</v>
      </c>
      <c r="G7042">
        <v>6.2</v>
      </c>
      <c r="H7042">
        <v>345.01</v>
      </c>
      <c r="I7042">
        <v>25.417000000000002</v>
      </c>
      <c r="J7042">
        <v>288.07299999999998</v>
      </c>
      <c r="K7042">
        <v>275.91199999999998</v>
      </c>
    </row>
    <row r="7043" spans="1:11" x14ac:dyDescent="0.3">
      <c r="A7043">
        <v>10</v>
      </c>
      <c r="B7043">
        <v>20</v>
      </c>
      <c r="C7043">
        <v>16</v>
      </c>
      <c r="D7043">
        <v>162</v>
      </c>
      <c r="E7043">
        <v>60</v>
      </c>
      <c r="F7043">
        <v>18.5</v>
      </c>
      <c r="G7043">
        <v>6</v>
      </c>
      <c r="H7043">
        <v>114.023</v>
      </c>
      <c r="I7043">
        <v>20.126000000000001</v>
      </c>
      <c r="J7043">
        <v>93.055999999999997</v>
      </c>
      <c r="K7043">
        <v>85.668999999999997</v>
      </c>
    </row>
    <row r="7044" spans="1:11" x14ac:dyDescent="0.3">
      <c r="A7044">
        <v>10</v>
      </c>
      <c r="B7044">
        <v>20</v>
      </c>
      <c r="C7044">
        <v>17</v>
      </c>
      <c r="D7044">
        <v>9</v>
      </c>
      <c r="E7044">
        <v>8</v>
      </c>
      <c r="F7044">
        <v>18.2</v>
      </c>
      <c r="G7044">
        <v>5.9</v>
      </c>
      <c r="H7044">
        <v>8.8949999999999996</v>
      </c>
      <c r="I7044">
        <v>17.219000000000001</v>
      </c>
      <c r="J7044">
        <v>7.4109999999999996</v>
      </c>
      <c r="K7044">
        <v>1.7110000000000001</v>
      </c>
    </row>
    <row r="7045" spans="1:11" x14ac:dyDescent="0.3">
      <c r="A7045">
        <v>10</v>
      </c>
      <c r="B7045">
        <v>20</v>
      </c>
      <c r="C7045">
        <v>18</v>
      </c>
      <c r="D7045">
        <v>0</v>
      </c>
      <c r="E7045">
        <v>0</v>
      </c>
      <c r="F7045">
        <v>17.8</v>
      </c>
      <c r="G7045">
        <v>5.7</v>
      </c>
      <c r="H7045">
        <v>0</v>
      </c>
      <c r="I7045">
        <v>17.8</v>
      </c>
      <c r="J7045">
        <v>0</v>
      </c>
      <c r="K7045">
        <v>0</v>
      </c>
    </row>
    <row r="7046" spans="1:11" x14ac:dyDescent="0.3">
      <c r="A7046">
        <v>10</v>
      </c>
      <c r="B7046">
        <v>20</v>
      </c>
      <c r="C7046">
        <v>19</v>
      </c>
      <c r="D7046">
        <v>0</v>
      </c>
      <c r="E7046">
        <v>0</v>
      </c>
      <c r="F7046">
        <v>17.399999999999999</v>
      </c>
      <c r="G7046">
        <v>4.8</v>
      </c>
      <c r="H7046">
        <v>0</v>
      </c>
      <c r="I7046">
        <v>17.399999999999999</v>
      </c>
      <c r="J7046">
        <v>0</v>
      </c>
      <c r="K7046">
        <v>0</v>
      </c>
    </row>
    <row r="7047" spans="1:11" x14ac:dyDescent="0.3">
      <c r="A7047">
        <v>10</v>
      </c>
      <c r="B7047">
        <v>20</v>
      </c>
      <c r="C7047">
        <v>20</v>
      </c>
      <c r="D7047">
        <v>0</v>
      </c>
      <c r="E7047">
        <v>0</v>
      </c>
      <c r="F7047">
        <v>17.100000000000001</v>
      </c>
      <c r="G7047">
        <v>4</v>
      </c>
      <c r="H7047">
        <v>0</v>
      </c>
      <c r="I7047">
        <v>17.100000000000001</v>
      </c>
      <c r="J7047">
        <v>0</v>
      </c>
      <c r="K7047">
        <v>0</v>
      </c>
    </row>
    <row r="7048" spans="1:11" x14ac:dyDescent="0.3">
      <c r="A7048">
        <v>10</v>
      </c>
      <c r="B7048">
        <v>20</v>
      </c>
      <c r="C7048">
        <v>21</v>
      </c>
      <c r="D7048">
        <v>0</v>
      </c>
      <c r="E7048">
        <v>0</v>
      </c>
      <c r="F7048">
        <v>16.7</v>
      </c>
      <c r="G7048">
        <v>3.1</v>
      </c>
      <c r="H7048">
        <v>0</v>
      </c>
      <c r="I7048">
        <v>16.7</v>
      </c>
      <c r="J7048">
        <v>0</v>
      </c>
      <c r="K7048">
        <v>0</v>
      </c>
    </row>
    <row r="7049" spans="1:11" x14ac:dyDescent="0.3">
      <c r="A7049">
        <v>10</v>
      </c>
      <c r="B7049">
        <v>20</v>
      </c>
      <c r="C7049">
        <v>22</v>
      </c>
      <c r="D7049">
        <v>0</v>
      </c>
      <c r="E7049">
        <v>0</v>
      </c>
      <c r="F7049">
        <v>16.899999999999999</v>
      </c>
      <c r="G7049">
        <v>2.9</v>
      </c>
      <c r="H7049">
        <v>0</v>
      </c>
      <c r="I7049">
        <v>16.899999999999999</v>
      </c>
      <c r="J7049">
        <v>0</v>
      </c>
      <c r="K7049">
        <v>0</v>
      </c>
    </row>
    <row r="7050" spans="1:11" x14ac:dyDescent="0.3">
      <c r="A7050">
        <v>10</v>
      </c>
      <c r="B7050">
        <v>20</v>
      </c>
      <c r="C7050">
        <v>23</v>
      </c>
      <c r="D7050">
        <v>0</v>
      </c>
      <c r="E7050">
        <v>0</v>
      </c>
      <c r="F7050">
        <v>17</v>
      </c>
      <c r="G7050">
        <v>2.8</v>
      </c>
      <c r="H7050">
        <v>0</v>
      </c>
      <c r="I7050">
        <v>17</v>
      </c>
      <c r="J7050">
        <v>0</v>
      </c>
      <c r="K7050">
        <v>0</v>
      </c>
    </row>
    <row r="7051" spans="1:11" x14ac:dyDescent="0.3">
      <c r="A7051">
        <v>10</v>
      </c>
      <c r="B7051">
        <v>21</v>
      </c>
      <c r="C7051">
        <v>0</v>
      </c>
      <c r="D7051">
        <v>0</v>
      </c>
      <c r="E7051">
        <v>0</v>
      </c>
      <c r="F7051">
        <v>17.2</v>
      </c>
      <c r="G7051">
        <v>2.6</v>
      </c>
      <c r="H7051">
        <v>0</v>
      </c>
      <c r="I7051">
        <v>17.2</v>
      </c>
      <c r="J7051">
        <v>0</v>
      </c>
      <c r="K7051">
        <v>0</v>
      </c>
    </row>
    <row r="7052" spans="1:11" x14ac:dyDescent="0.3">
      <c r="A7052">
        <v>10</v>
      </c>
      <c r="B7052">
        <v>21</v>
      </c>
      <c r="C7052">
        <v>1</v>
      </c>
      <c r="D7052">
        <v>0</v>
      </c>
      <c r="E7052">
        <v>0</v>
      </c>
      <c r="F7052">
        <v>17</v>
      </c>
      <c r="G7052">
        <v>2.8</v>
      </c>
      <c r="H7052">
        <v>0</v>
      </c>
      <c r="I7052">
        <v>17</v>
      </c>
      <c r="J7052">
        <v>0</v>
      </c>
      <c r="K7052">
        <v>0</v>
      </c>
    </row>
    <row r="7053" spans="1:11" x14ac:dyDescent="0.3">
      <c r="A7053">
        <v>10</v>
      </c>
      <c r="B7053">
        <v>21</v>
      </c>
      <c r="C7053">
        <v>2</v>
      </c>
      <c r="D7053">
        <v>0</v>
      </c>
      <c r="E7053">
        <v>0</v>
      </c>
      <c r="F7053">
        <v>16.899999999999999</v>
      </c>
      <c r="G7053">
        <v>2.9</v>
      </c>
      <c r="H7053">
        <v>0</v>
      </c>
      <c r="I7053">
        <v>16.899999999999999</v>
      </c>
      <c r="J7053">
        <v>0</v>
      </c>
      <c r="K7053">
        <v>0</v>
      </c>
    </row>
    <row r="7054" spans="1:11" x14ac:dyDescent="0.3">
      <c r="A7054">
        <v>10</v>
      </c>
      <c r="B7054">
        <v>21</v>
      </c>
      <c r="C7054">
        <v>3</v>
      </c>
      <c r="D7054">
        <v>0</v>
      </c>
      <c r="E7054">
        <v>0</v>
      </c>
      <c r="F7054">
        <v>16.7</v>
      </c>
      <c r="G7054">
        <v>3.1</v>
      </c>
      <c r="H7054">
        <v>0</v>
      </c>
      <c r="I7054">
        <v>16.7</v>
      </c>
      <c r="J7054">
        <v>0</v>
      </c>
      <c r="K7054">
        <v>0</v>
      </c>
    </row>
    <row r="7055" spans="1:11" x14ac:dyDescent="0.3">
      <c r="A7055">
        <v>10</v>
      </c>
      <c r="B7055">
        <v>21</v>
      </c>
      <c r="C7055">
        <v>4</v>
      </c>
      <c r="D7055">
        <v>0</v>
      </c>
      <c r="E7055">
        <v>0</v>
      </c>
      <c r="F7055">
        <v>16.3</v>
      </c>
      <c r="G7055">
        <v>2.8</v>
      </c>
      <c r="H7055">
        <v>0</v>
      </c>
      <c r="I7055">
        <v>16.3</v>
      </c>
      <c r="J7055">
        <v>0</v>
      </c>
      <c r="K7055">
        <v>0</v>
      </c>
    </row>
    <row r="7056" spans="1:11" x14ac:dyDescent="0.3">
      <c r="A7056">
        <v>10</v>
      </c>
      <c r="B7056">
        <v>21</v>
      </c>
      <c r="C7056">
        <v>5</v>
      </c>
      <c r="D7056">
        <v>0</v>
      </c>
      <c r="E7056">
        <v>0</v>
      </c>
      <c r="F7056">
        <v>16</v>
      </c>
      <c r="G7056">
        <v>2.4</v>
      </c>
      <c r="H7056">
        <v>0</v>
      </c>
      <c r="I7056">
        <v>16</v>
      </c>
      <c r="J7056">
        <v>0</v>
      </c>
      <c r="K7056">
        <v>0</v>
      </c>
    </row>
    <row r="7057" spans="1:11" x14ac:dyDescent="0.3">
      <c r="A7057">
        <v>10</v>
      </c>
      <c r="B7057">
        <v>21</v>
      </c>
      <c r="C7057">
        <v>6</v>
      </c>
      <c r="D7057">
        <v>3</v>
      </c>
      <c r="E7057">
        <v>8</v>
      </c>
      <c r="F7057">
        <v>15.6</v>
      </c>
      <c r="G7057">
        <v>2.1</v>
      </c>
      <c r="H7057">
        <v>8.1</v>
      </c>
      <c r="I7057">
        <v>13.599</v>
      </c>
      <c r="J7057">
        <v>7.09</v>
      </c>
      <c r="K7057">
        <v>1.3959999999999999</v>
      </c>
    </row>
    <row r="7058" spans="1:11" x14ac:dyDescent="0.3">
      <c r="A7058">
        <v>10</v>
      </c>
      <c r="B7058">
        <v>21</v>
      </c>
      <c r="C7058">
        <v>7</v>
      </c>
      <c r="D7058">
        <v>32</v>
      </c>
      <c r="E7058">
        <v>54</v>
      </c>
      <c r="F7058">
        <v>16.3</v>
      </c>
      <c r="G7058">
        <v>3.3</v>
      </c>
      <c r="H7058">
        <v>64.078999999999994</v>
      </c>
      <c r="I7058">
        <v>16.143000000000001</v>
      </c>
      <c r="J7058">
        <v>55.637</v>
      </c>
      <c r="K7058">
        <v>49.018000000000001</v>
      </c>
    </row>
    <row r="7059" spans="1:11" x14ac:dyDescent="0.3">
      <c r="A7059">
        <v>10</v>
      </c>
      <c r="B7059">
        <v>21</v>
      </c>
      <c r="C7059">
        <v>8</v>
      </c>
      <c r="D7059">
        <v>102</v>
      </c>
      <c r="E7059">
        <v>157</v>
      </c>
      <c r="F7059">
        <v>17.100000000000001</v>
      </c>
      <c r="G7059">
        <v>4.5</v>
      </c>
      <c r="H7059">
        <v>223.196</v>
      </c>
      <c r="I7059">
        <v>20.981999999999999</v>
      </c>
      <c r="J7059">
        <v>193.09200000000001</v>
      </c>
      <c r="K7059">
        <v>183.41800000000001</v>
      </c>
    </row>
    <row r="7060" spans="1:11" x14ac:dyDescent="0.3">
      <c r="A7060">
        <v>10</v>
      </c>
      <c r="B7060">
        <v>21</v>
      </c>
      <c r="C7060">
        <v>9</v>
      </c>
      <c r="D7060">
        <v>95</v>
      </c>
      <c r="E7060">
        <v>207</v>
      </c>
      <c r="F7060">
        <v>17.8</v>
      </c>
      <c r="G7060">
        <v>5.7</v>
      </c>
      <c r="H7060">
        <v>280.84399999999999</v>
      </c>
      <c r="I7060">
        <v>22.747</v>
      </c>
      <c r="J7060">
        <v>242.9</v>
      </c>
      <c r="K7060">
        <v>231.96100000000001</v>
      </c>
    </row>
    <row r="7061" spans="1:11" x14ac:dyDescent="0.3">
      <c r="A7061">
        <v>10</v>
      </c>
      <c r="B7061">
        <v>21</v>
      </c>
      <c r="C7061">
        <v>10</v>
      </c>
      <c r="D7061">
        <v>382</v>
      </c>
      <c r="E7061">
        <v>243</v>
      </c>
      <c r="F7061">
        <v>18.3</v>
      </c>
      <c r="G7061">
        <v>5.9</v>
      </c>
      <c r="H7061">
        <v>586.37</v>
      </c>
      <c r="I7061">
        <v>29.539000000000001</v>
      </c>
      <c r="J7061">
        <v>495.49099999999999</v>
      </c>
      <c r="K7061">
        <v>476.83100000000002</v>
      </c>
    </row>
    <row r="7062" spans="1:11" x14ac:dyDescent="0.3">
      <c r="A7062">
        <v>10</v>
      </c>
      <c r="B7062">
        <v>21</v>
      </c>
      <c r="C7062">
        <v>11</v>
      </c>
      <c r="D7062">
        <v>327</v>
      </c>
      <c r="E7062">
        <v>263</v>
      </c>
      <c r="F7062">
        <v>18.899999999999999</v>
      </c>
      <c r="G7062">
        <v>6</v>
      </c>
      <c r="H7062">
        <v>583.34799999999996</v>
      </c>
      <c r="I7062">
        <v>30.544</v>
      </c>
      <c r="J7062">
        <v>491.60700000000003</v>
      </c>
      <c r="K7062">
        <v>473.08199999999999</v>
      </c>
    </row>
    <row r="7063" spans="1:11" x14ac:dyDescent="0.3">
      <c r="A7063">
        <v>10</v>
      </c>
      <c r="B7063">
        <v>21</v>
      </c>
      <c r="C7063">
        <v>12</v>
      </c>
      <c r="D7063">
        <v>403</v>
      </c>
      <c r="E7063">
        <v>231</v>
      </c>
      <c r="F7063">
        <v>19.399999999999999</v>
      </c>
      <c r="G7063">
        <v>6.2</v>
      </c>
      <c r="H7063">
        <v>623.30499999999995</v>
      </c>
      <c r="I7063">
        <v>31.603999999999999</v>
      </c>
      <c r="J7063">
        <v>523.20100000000002</v>
      </c>
      <c r="K7063">
        <v>503.56</v>
      </c>
    </row>
    <row r="7064" spans="1:11" x14ac:dyDescent="0.3">
      <c r="A7064">
        <v>10</v>
      </c>
      <c r="B7064">
        <v>21</v>
      </c>
      <c r="C7064">
        <v>13</v>
      </c>
      <c r="D7064">
        <v>171</v>
      </c>
      <c r="E7064">
        <v>233</v>
      </c>
      <c r="F7064">
        <v>19.2</v>
      </c>
      <c r="G7064">
        <v>6.2</v>
      </c>
      <c r="H7064">
        <v>388.16199999999998</v>
      </c>
      <c r="I7064">
        <v>26.788</v>
      </c>
      <c r="J7064">
        <v>331.30799999999999</v>
      </c>
      <c r="K7064">
        <v>317.91300000000001</v>
      </c>
    </row>
    <row r="7065" spans="1:11" x14ac:dyDescent="0.3">
      <c r="A7065">
        <v>10</v>
      </c>
      <c r="B7065">
        <v>21</v>
      </c>
      <c r="C7065">
        <v>14</v>
      </c>
      <c r="D7065">
        <v>195</v>
      </c>
      <c r="E7065">
        <v>249</v>
      </c>
      <c r="F7065">
        <v>19.100000000000001</v>
      </c>
      <c r="G7065">
        <v>6.2</v>
      </c>
      <c r="H7065">
        <v>402.19299999999998</v>
      </c>
      <c r="I7065">
        <v>26.542000000000002</v>
      </c>
      <c r="J7065">
        <v>342.70400000000001</v>
      </c>
      <c r="K7065">
        <v>328.97300000000001</v>
      </c>
    </row>
    <row r="7066" spans="1:11" x14ac:dyDescent="0.3">
      <c r="A7066">
        <v>10</v>
      </c>
      <c r="B7066">
        <v>21</v>
      </c>
      <c r="C7066">
        <v>15</v>
      </c>
      <c r="D7066">
        <v>53</v>
      </c>
      <c r="E7066">
        <v>114</v>
      </c>
      <c r="F7066">
        <v>18.899999999999999</v>
      </c>
      <c r="G7066">
        <v>6.2</v>
      </c>
      <c r="H7066">
        <v>141.94399999999999</v>
      </c>
      <c r="I7066">
        <v>21.155000000000001</v>
      </c>
      <c r="J7066">
        <v>122.739</v>
      </c>
      <c r="K7066">
        <v>114.71</v>
      </c>
    </row>
    <row r="7067" spans="1:11" x14ac:dyDescent="0.3">
      <c r="A7067">
        <v>10</v>
      </c>
      <c r="B7067">
        <v>21</v>
      </c>
      <c r="C7067">
        <v>16</v>
      </c>
      <c r="D7067">
        <v>0</v>
      </c>
      <c r="E7067">
        <v>51</v>
      </c>
      <c r="F7067">
        <v>18.2</v>
      </c>
      <c r="G7067">
        <v>5.9</v>
      </c>
      <c r="H7067">
        <v>49.685000000000002</v>
      </c>
      <c r="I7067">
        <v>18.117999999999999</v>
      </c>
      <c r="J7067">
        <v>43.759</v>
      </c>
      <c r="K7067">
        <v>37.372999999999998</v>
      </c>
    </row>
    <row r="7068" spans="1:11" x14ac:dyDescent="0.3">
      <c r="A7068">
        <v>10</v>
      </c>
      <c r="B7068">
        <v>21</v>
      </c>
      <c r="C7068">
        <v>17</v>
      </c>
      <c r="D7068">
        <v>1</v>
      </c>
      <c r="E7068">
        <v>9</v>
      </c>
      <c r="F7068">
        <v>17.399999999999999</v>
      </c>
      <c r="G7068">
        <v>5.5</v>
      </c>
      <c r="H7068">
        <v>8.8550000000000004</v>
      </c>
      <c r="I7068">
        <v>16.231000000000002</v>
      </c>
      <c r="J7068">
        <v>7.7990000000000004</v>
      </c>
      <c r="K7068">
        <v>2.0920000000000001</v>
      </c>
    </row>
    <row r="7069" spans="1:11" x14ac:dyDescent="0.3">
      <c r="A7069">
        <v>10</v>
      </c>
      <c r="B7069">
        <v>21</v>
      </c>
      <c r="C7069">
        <v>18</v>
      </c>
      <c r="D7069">
        <v>0</v>
      </c>
      <c r="E7069">
        <v>0</v>
      </c>
      <c r="F7069">
        <v>16.7</v>
      </c>
      <c r="G7069">
        <v>5.2</v>
      </c>
      <c r="H7069">
        <v>0</v>
      </c>
      <c r="I7069">
        <v>16.7</v>
      </c>
      <c r="J7069">
        <v>0</v>
      </c>
      <c r="K7069">
        <v>0</v>
      </c>
    </row>
    <row r="7070" spans="1:11" x14ac:dyDescent="0.3">
      <c r="A7070">
        <v>10</v>
      </c>
      <c r="B7070">
        <v>21</v>
      </c>
      <c r="C7070">
        <v>19</v>
      </c>
      <c r="D7070">
        <v>0</v>
      </c>
      <c r="E7070">
        <v>0</v>
      </c>
      <c r="F7070">
        <v>16.5</v>
      </c>
      <c r="G7070">
        <v>5</v>
      </c>
      <c r="H7070">
        <v>0</v>
      </c>
      <c r="I7070">
        <v>16.5</v>
      </c>
      <c r="J7070">
        <v>0</v>
      </c>
      <c r="K7070">
        <v>0</v>
      </c>
    </row>
    <row r="7071" spans="1:11" x14ac:dyDescent="0.3">
      <c r="A7071">
        <v>10</v>
      </c>
      <c r="B7071">
        <v>21</v>
      </c>
      <c r="C7071">
        <v>20</v>
      </c>
      <c r="D7071">
        <v>0</v>
      </c>
      <c r="E7071">
        <v>0</v>
      </c>
      <c r="F7071">
        <v>16.3</v>
      </c>
      <c r="G7071">
        <v>4.8</v>
      </c>
      <c r="H7071">
        <v>0</v>
      </c>
      <c r="I7071">
        <v>16.3</v>
      </c>
      <c r="J7071">
        <v>0</v>
      </c>
      <c r="K7071">
        <v>0</v>
      </c>
    </row>
    <row r="7072" spans="1:11" x14ac:dyDescent="0.3">
      <c r="A7072">
        <v>10</v>
      </c>
      <c r="B7072">
        <v>21</v>
      </c>
      <c r="C7072">
        <v>21</v>
      </c>
      <c r="D7072">
        <v>0</v>
      </c>
      <c r="E7072">
        <v>0</v>
      </c>
      <c r="F7072">
        <v>16.100000000000001</v>
      </c>
      <c r="G7072">
        <v>4.5999999999999996</v>
      </c>
      <c r="H7072">
        <v>0</v>
      </c>
      <c r="I7072">
        <v>16.100000000000001</v>
      </c>
      <c r="J7072">
        <v>0</v>
      </c>
      <c r="K7072">
        <v>0</v>
      </c>
    </row>
    <row r="7073" spans="1:11" x14ac:dyDescent="0.3">
      <c r="A7073">
        <v>10</v>
      </c>
      <c r="B7073">
        <v>21</v>
      </c>
      <c r="C7073">
        <v>22</v>
      </c>
      <c r="D7073">
        <v>0</v>
      </c>
      <c r="E7073">
        <v>0</v>
      </c>
      <c r="F7073">
        <v>16.100000000000001</v>
      </c>
      <c r="G7073">
        <v>4.5999999999999996</v>
      </c>
      <c r="H7073">
        <v>0</v>
      </c>
      <c r="I7073">
        <v>16.100000000000001</v>
      </c>
      <c r="J7073">
        <v>0</v>
      </c>
      <c r="K7073">
        <v>0</v>
      </c>
    </row>
    <row r="7074" spans="1:11" x14ac:dyDescent="0.3">
      <c r="A7074">
        <v>10</v>
      </c>
      <c r="B7074">
        <v>21</v>
      </c>
      <c r="C7074">
        <v>23</v>
      </c>
      <c r="D7074">
        <v>0</v>
      </c>
      <c r="E7074">
        <v>0</v>
      </c>
      <c r="F7074">
        <v>16.100000000000001</v>
      </c>
      <c r="G7074">
        <v>4.5999999999999996</v>
      </c>
      <c r="H7074">
        <v>0</v>
      </c>
      <c r="I7074">
        <v>16.100000000000001</v>
      </c>
      <c r="J7074">
        <v>0</v>
      </c>
      <c r="K7074">
        <v>0</v>
      </c>
    </row>
    <row r="7075" spans="1:11" x14ac:dyDescent="0.3">
      <c r="A7075">
        <v>10</v>
      </c>
      <c r="B7075">
        <v>22</v>
      </c>
      <c r="C7075">
        <v>0</v>
      </c>
      <c r="D7075">
        <v>0</v>
      </c>
      <c r="E7075">
        <v>0</v>
      </c>
      <c r="F7075">
        <v>16.100000000000001</v>
      </c>
      <c r="G7075">
        <v>4.5999999999999996</v>
      </c>
      <c r="H7075">
        <v>0</v>
      </c>
      <c r="I7075">
        <v>16.100000000000001</v>
      </c>
      <c r="J7075">
        <v>0</v>
      </c>
      <c r="K7075">
        <v>0</v>
      </c>
    </row>
    <row r="7076" spans="1:11" x14ac:dyDescent="0.3">
      <c r="A7076">
        <v>10</v>
      </c>
      <c r="B7076">
        <v>22</v>
      </c>
      <c r="C7076">
        <v>1</v>
      </c>
      <c r="D7076">
        <v>0</v>
      </c>
      <c r="E7076">
        <v>0</v>
      </c>
      <c r="F7076">
        <v>16.100000000000001</v>
      </c>
      <c r="G7076">
        <v>5.3</v>
      </c>
      <c r="H7076">
        <v>0</v>
      </c>
      <c r="I7076">
        <v>16.100000000000001</v>
      </c>
      <c r="J7076">
        <v>0</v>
      </c>
      <c r="K7076">
        <v>0</v>
      </c>
    </row>
    <row r="7077" spans="1:11" x14ac:dyDescent="0.3">
      <c r="A7077">
        <v>10</v>
      </c>
      <c r="B7077">
        <v>22</v>
      </c>
      <c r="C7077">
        <v>2</v>
      </c>
      <c r="D7077">
        <v>0</v>
      </c>
      <c r="E7077">
        <v>0</v>
      </c>
      <c r="F7077">
        <v>16.100000000000001</v>
      </c>
      <c r="G7077">
        <v>6</v>
      </c>
      <c r="H7077">
        <v>0</v>
      </c>
      <c r="I7077">
        <v>16.100000000000001</v>
      </c>
      <c r="J7077">
        <v>0</v>
      </c>
      <c r="K7077">
        <v>0</v>
      </c>
    </row>
    <row r="7078" spans="1:11" x14ac:dyDescent="0.3">
      <c r="A7078">
        <v>10</v>
      </c>
      <c r="B7078">
        <v>22</v>
      </c>
      <c r="C7078">
        <v>3</v>
      </c>
      <c r="D7078">
        <v>0</v>
      </c>
      <c r="E7078">
        <v>0</v>
      </c>
      <c r="F7078">
        <v>16.100000000000001</v>
      </c>
      <c r="G7078">
        <v>6.7</v>
      </c>
      <c r="H7078">
        <v>0</v>
      </c>
      <c r="I7078">
        <v>16.100000000000001</v>
      </c>
      <c r="J7078">
        <v>0</v>
      </c>
      <c r="K7078">
        <v>0</v>
      </c>
    </row>
    <row r="7079" spans="1:11" x14ac:dyDescent="0.3">
      <c r="A7079">
        <v>10</v>
      </c>
      <c r="B7079">
        <v>22</v>
      </c>
      <c r="C7079">
        <v>4</v>
      </c>
      <c r="D7079">
        <v>0</v>
      </c>
      <c r="E7079">
        <v>0</v>
      </c>
      <c r="F7079">
        <v>15.5</v>
      </c>
      <c r="G7079">
        <v>6.2</v>
      </c>
      <c r="H7079">
        <v>0</v>
      </c>
      <c r="I7079">
        <v>15.5</v>
      </c>
      <c r="J7079">
        <v>0</v>
      </c>
      <c r="K7079">
        <v>0</v>
      </c>
    </row>
    <row r="7080" spans="1:11" x14ac:dyDescent="0.3">
      <c r="A7080">
        <v>10</v>
      </c>
      <c r="B7080">
        <v>22</v>
      </c>
      <c r="C7080">
        <v>5</v>
      </c>
      <c r="D7080">
        <v>0</v>
      </c>
      <c r="E7080">
        <v>0</v>
      </c>
      <c r="F7080">
        <v>15</v>
      </c>
      <c r="G7080">
        <v>5.7</v>
      </c>
      <c r="H7080">
        <v>0</v>
      </c>
      <c r="I7080">
        <v>15</v>
      </c>
      <c r="J7080">
        <v>0</v>
      </c>
      <c r="K7080">
        <v>0</v>
      </c>
    </row>
    <row r="7081" spans="1:11" x14ac:dyDescent="0.3">
      <c r="A7081">
        <v>10</v>
      </c>
      <c r="B7081">
        <v>22</v>
      </c>
      <c r="C7081">
        <v>6</v>
      </c>
      <c r="D7081">
        <v>0</v>
      </c>
      <c r="E7081">
        <v>10</v>
      </c>
      <c r="F7081">
        <v>14.4</v>
      </c>
      <c r="G7081">
        <v>5.2</v>
      </c>
      <c r="H7081">
        <v>9.4670000000000005</v>
      </c>
      <c r="I7081">
        <v>13.06</v>
      </c>
      <c r="J7081">
        <v>8.4819999999999993</v>
      </c>
      <c r="K7081">
        <v>2.762</v>
      </c>
    </row>
    <row r="7082" spans="1:11" x14ac:dyDescent="0.3">
      <c r="A7082">
        <v>10</v>
      </c>
      <c r="B7082">
        <v>22</v>
      </c>
      <c r="C7082">
        <v>7</v>
      </c>
      <c r="D7082">
        <v>1</v>
      </c>
      <c r="E7082">
        <v>39</v>
      </c>
      <c r="F7082">
        <v>14.8</v>
      </c>
      <c r="G7082">
        <v>5.9</v>
      </c>
      <c r="H7082">
        <v>37.32</v>
      </c>
      <c r="I7082">
        <v>14.148999999999999</v>
      </c>
      <c r="J7082">
        <v>33.277000000000001</v>
      </c>
      <c r="K7082">
        <v>27.094000000000001</v>
      </c>
    </row>
    <row r="7083" spans="1:11" x14ac:dyDescent="0.3">
      <c r="A7083">
        <v>10</v>
      </c>
      <c r="B7083">
        <v>22</v>
      </c>
      <c r="C7083">
        <v>8</v>
      </c>
      <c r="D7083">
        <v>37</v>
      </c>
      <c r="E7083">
        <v>161</v>
      </c>
      <c r="F7083">
        <v>15.2</v>
      </c>
      <c r="G7083">
        <v>6.5</v>
      </c>
      <c r="H7083">
        <v>187.17400000000001</v>
      </c>
      <c r="I7083">
        <v>17.574000000000002</v>
      </c>
      <c r="J7083">
        <v>164.577</v>
      </c>
      <c r="K7083">
        <v>155.589</v>
      </c>
    </row>
    <row r="7084" spans="1:11" x14ac:dyDescent="0.3">
      <c r="A7084">
        <v>10</v>
      </c>
      <c r="B7084">
        <v>22</v>
      </c>
      <c r="C7084">
        <v>9</v>
      </c>
      <c r="D7084">
        <v>137</v>
      </c>
      <c r="E7084">
        <v>133</v>
      </c>
      <c r="F7084">
        <v>15.6</v>
      </c>
      <c r="G7084">
        <v>7.2</v>
      </c>
      <c r="H7084">
        <v>236.8</v>
      </c>
      <c r="I7084">
        <v>18.977</v>
      </c>
      <c r="J7084">
        <v>207.15299999999999</v>
      </c>
      <c r="K7084">
        <v>197.131</v>
      </c>
    </row>
    <row r="7085" spans="1:11" x14ac:dyDescent="0.3">
      <c r="A7085">
        <v>10</v>
      </c>
      <c r="B7085">
        <v>22</v>
      </c>
      <c r="C7085">
        <v>10</v>
      </c>
      <c r="D7085">
        <v>183</v>
      </c>
      <c r="E7085">
        <v>318</v>
      </c>
      <c r="F7085">
        <v>16.5</v>
      </c>
      <c r="G7085">
        <v>7.4</v>
      </c>
      <c r="H7085">
        <v>497.70499999999998</v>
      </c>
      <c r="I7085">
        <v>24.609000000000002</v>
      </c>
      <c r="J7085">
        <v>428.22399999999999</v>
      </c>
      <c r="K7085">
        <v>411.83199999999999</v>
      </c>
    </row>
    <row r="7086" spans="1:11" x14ac:dyDescent="0.3">
      <c r="A7086">
        <v>10</v>
      </c>
      <c r="B7086">
        <v>22</v>
      </c>
      <c r="C7086">
        <v>11</v>
      </c>
      <c r="D7086">
        <v>75</v>
      </c>
      <c r="E7086">
        <v>279</v>
      </c>
      <c r="F7086">
        <v>17.399999999999999</v>
      </c>
      <c r="G7086">
        <v>7.5</v>
      </c>
      <c r="H7086">
        <v>357.13400000000001</v>
      </c>
      <c r="I7086">
        <v>23.312000000000001</v>
      </c>
      <c r="J7086">
        <v>308.86700000000002</v>
      </c>
      <c r="K7086">
        <v>296.12099999999998</v>
      </c>
    </row>
    <row r="7087" spans="1:11" x14ac:dyDescent="0.3">
      <c r="A7087">
        <v>10</v>
      </c>
      <c r="B7087">
        <v>22</v>
      </c>
      <c r="C7087">
        <v>12</v>
      </c>
      <c r="D7087">
        <v>21</v>
      </c>
      <c r="E7087">
        <v>228</v>
      </c>
      <c r="F7087">
        <v>18.3</v>
      </c>
      <c r="G7087">
        <v>7.7</v>
      </c>
      <c r="H7087">
        <v>243.392</v>
      </c>
      <c r="I7087">
        <v>21.922999999999998</v>
      </c>
      <c r="J7087">
        <v>211.54599999999999</v>
      </c>
      <c r="K7087">
        <v>201.41300000000001</v>
      </c>
    </row>
    <row r="7088" spans="1:11" x14ac:dyDescent="0.3">
      <c r="A7088">
        <v>10</v>
      </c>
      <c r="B7088">
        <v>22</v>
      </c>
      <c r="C7088">
        <v>13</v>
      </c>
      <c r="D7088">
        <v>121</v>
      </c>
      <c r="E7088">
        <v>271</v>
      </c>
      <c r="F7088">
        <v>18.100000000000001</v>
      </c>
      <c r="G7088">
        <v>8.4</v>
      </c>
      <c r="H7088">
        <v>391.017</v>
      </c>
      <c r="I7088">
        <v>23.834</v>
      </c>
      <c r="J7088">
        <v>337.33600000000001</v>
      </c>
      <c r="K7088">
        <v>323.76499999999999</v>
      </c>
    </row>
    <row r="7089" spans="1:11" x14ac:dyDescent="0.3">
      <c r="A7089">
        <v>10</v>
      </c>
      <c r="B7089">
        <v>22</v>
      </c>
      <c r="C7089">
        <v>14</v>
      </c>
      <c r="D7089">
        <v>65</v>
      </c>
      <c r="E7089">
        <v>143</v>
      </c>
      <c r="F7089">
        <v>18</v>
      </c>
      <c r="G7089">
        <v>9.1</v>
      </c>
      <c r="H7089">
        <v>188.12200000000001</v>
      </c>
      <c r="I7089">
        <v>20.38</v>
      </c>
      <c r="J7089">
        <v>163.94399999999999</v>
      </c>
      <c r="K7089">
        <v>154.971</v>
      </c>
    </row>
    <row r="7090" spans="1:11" x14ac:dyDescent="0.3">
      <c r="A7090">
        <v>10</v>
      </c>
      <c r="B7090">
        <v>22</v>
      </c>
      <c r="C7090">
        <v>15</v>
      </c>
      <c r="D7090">
        <v>78</v>
      </c>
      <c r="E7090">
        <v>128</v>
      </c>
      <c r="F7090">
        <v>17.8</v>
      </c>
      <c r="G7090">
        <v>9.8000000000000007</v>
      </c>
      <c r="H7090">
        <v>169.91200000000001</v>
      </c>
      <c r="I7090">
        <v>19.57</v>
      </c>
      <c r="J7090">
        <v>147.43799999999999</v>
      </c>
      <c r="K7090">
        <v>138.851</v>
      </c>
    </row>
    <row r="7091" spans="1:11" x14ac:dyDescent="0.3">
      <c r="A7091">
        <v>10</v>
      </c>
      <c r="B7091">
        <v>22</v>
      </c>
      <c r="C7091">
        <v>16</v>
      </c>
      <c r="D7091">
        <v>13</v>
      </c>
      <c r="E7091">
        <v>36</v>
      </c>
      <c r="F7091">
        <v>17.100000000000001</v>
      </c>
      <c r="G7091">
        <v>10.1</v>
      </c>
      <c r="H7091">
        <v>38.811</v>
      </c>
      <c r="I7091">
        <v>16.858000000000001</v>
      </c>
      <c r="J7091">
        <v>33.777999999999999</v>
      </c>
      <c r="K7091">
        <v>27.585000000000001</v>
      </c>
    </row>
    <row r="7092" spans="1:11" x14ac:dyDescent="0.3">
      <c r="A7092">
        <v>10</v>
      </c>
      <c r="B7092">
        <v>22</v>
      </c>
      <c r="C7092">
        <v>17</v>
      </c>
      <c r="D7092">
        <v>0</v>
      </c>
      <c r="E7092">
        <v>10</v>
      </c>
      <c r="F7092">
        <v>16.3</v>
      </c>
      <c r="G7092">
        <v>10.5</v>
      </c>
      <c r="H7092">
        <v>9.6980000000000004</v>
      </c>
      <c r="I7092">
        <v>15.510999999999999</v>
      </c>
      <c r="J7092">
        <v>8.6180000000000003</v>
      </c>
      <c r="K7092">
        <v>2.8959999999999999</v>
      </c>
    </row>
    <row r="7093" spans="1:11" x14ac:dyDescent="0.3">
      <c r="A7093">
        <v>10</v>
      </c>
      <c r="B7093">
        <v>22</v>
      </c>
      <c r="C7093">
        <v>18</v>
      </c>
      <c r="D7093">
        <v>0</v>
      </c>
      <c r="E7093">
        <v>0</v>
      </c>
      <c r="F7093">
        <v>15.6</v>
      </c>
      <c r="G7093">
        <v>10.8</v>
      </c>
      <c r="H7093">
        <v>0</v>
      </c>
      <c r="I7093">
        <v>15.6</v>
      </c>
      <c r="J7093">
        <v>0</v>
      </c>
      <c r="K7093">
        <v>0</v>
      </c>
    </row>
    <row r="7094" spans="1:11" x14ac:dyDescent="0.3">
      <c r="A7094">
        <v>10</v>
      </c>
      <c r="B7094">
        <v>22</v>
      </c>
      <c r="C7094">
        <v>19</v>
      </c>
      <c r="D7094">
        <v>0</v>
      </c>
      <c r="E7094">
        <v>0</v>
      </c>
      <c r="F7094">
        <v>15.4</v>
      </c>
      <c r="G7094">
        <v>10.3</v>
      </c>
      <c r="H7094">
        <v>0</v>
      </c>
      <c r="I7094">
        <v>15.4</v>
      </c>
      <c r="J7094">
        <v>0</v>
      </c>
      <c r="K7094">
        <v>0</v>
      </c>
    </row>
    <row r="7095" spans="1:11" x14ac:dyDescent="0.3">
      <c r="A7095">
        <v>10</v>
      </c>
      <c r="B7095">
        <v>22</v>
      </c>
      <c r="C7095">
        <v>20</v>
      </c>
      <c r="D7095">
        <v>0</v>
      </c>
      <c r="E7095">
        <v>0</v>
      </c>
      <c r="F7095">
        <v>15.2</v>
      </c>
      <c r="G7095">
        <v>9.8000000000000007</v>
      </c>
      <c r="H7095">
        <v>0</v>
      </c>
      <c r="I7095">
        <v>15.2</v>
      </c>
      <c r="J7095">
        <v>0</v>
      </c>
      <c r="K7095">
        <v>0</v>
      </c>
    </row>
    <row r="7096" spans="1:11" x14ac:dyDescent="0.3">
      <c r="A7096">
        <v>10</v>
      </c>
      <c r="B7096">
        <v>22</v>
      </c>
      <c r="C7096">
        <v>21</v>
      </c>
      <c r="D7096">
        <v>0</v>
      </c>
      <c r="E7096">
        <v>0</v>
      </c>
      <c r="F7096">
        <v>15</v>
      </c>
      <c r="G7096">
        <v>9.3000000000000007</v>
      </c>
      <c r="H7096">
        <v>0</v>
      </c>
      <c r="I7096">
        <v>15</v>
      </c>
      <c r="J7096">
        <v>0</v>
      </c>
      <c r="K7096">
        <v>0</v>
      </c>
    </row>
    <row r="7097" spans="1:11" x14ac:dyDescent="0.3">
      <c r="A7097">
        <v>10</v>
      </c>
      <c r="B7097">
        <v>22</v>
      </c>
      <c r="C7097">
        <v>22</v>
      </c>
      <c r="D7097">
        <v>0</v>
      </c>
      <c r="E7097">
        <v>0</v>
      </c>
      <c r="F7097">
        <v>14.8</v>
      </c>
      <c r="G7097">
        <v>8.6</v>
      </c>
      <c r="H7097">
        <v>0</v>
      </c>
      <c r="I7097">
        <v>14.8</v>
      </c>
      <c r="J7097">
        <v>0</v>
      </c>
      <c r="K7097">
        <v>0</v>
      </c>
    </row>
    <row r="7098" spans="1:11" x14ac:dyDescent="0.3">
      <c r="A7098">
        <v>10</v>
      </c>
      <c r="B7098">
        <v>22</v>
      </c>
      <c r="C7098">
        <v>23</v>
      </c>
      <c r="D7098">
        <v>0</v>
      </c>
      <c r="E7098">
        <v>0</v>
      </c>
      <c r="F7098">
        <v>14.6</v>
      </c>
      <c r="G7098">
        <v>7.9</v>
      </c>
      <c r="H7098">
        <v>0</v>
      </c>
      <c r="I7098">
        <v>14.6</v>
      </c>
      <c r="J7098">
        <v>0</v>
      </c>
      <c r="K7098">
        <v>0</v>
      </c>
    </row>
    <row r="7099" spans="1:11" x14ac:dyDescent="0.3">
      <c r="A7099">
        <v>10</v>
      </c>
      <c r="B7099">
        <v>23</v>
      </c>
      <c r="C7099">
        <v>0</v>
      </c>
      <c r="D7099">
        <v>0</v>
      </c>
      <c r="E7099">
        <v>0</v>
      </c>
      <c r="F7099">
        <v>14.4</v>
      </c>
      <c r="G7099">
        <v>7.2</v>
      </c>
      <c r="H7099">
        <v>0</v>
      </c>
      <c r="I7099">
        <v>14.4</v>
      </c>
      <c r="J7099">
        <v>0</v>
      </c>
      <c r="K7099">
        <v>0</v>
      </c>
    </row>
    <row r="7100" spans="1:11" x14ac:dyDescent="0.3">
      <c r="A7100">
        <v>10</v>
      </c>
      <c r="B7100">
        <v>23</v>
      </c>
      <c r="C7100">
        <v>1</v>
      </c>
      <c r="D7100">
        <v>0</v>
      </c>
      <c r="E7100">
        <v>0</v>
      </c>
      <c r="F7100">
        <v>14</v>
      </c>
      <c r="G7100">
        <v>6.5</v>
      </c>
      <c r="H7100">
        <v>0</v>
      </c>
      <c r="I7100">
        <v>14</v>
      </c>
      <c r="J7100">
        <v>0</v>
      </c>
      <c r="K7100">
        <v>0</v>
      </c>
    </row>
    <row r="7101" spans="1:11" x14ac:dyDescent="0.3">
      <c r="A7101">
        <v>10</v>
      </c>
      <c r="B7101">
        <v>23</v>
      </c>
      <c r="C7101">
        <v>2</v>
      </c>
      <c r="D7101">
        <v>0</v>
      </c>
      <c r="E7101">
        <v>0</v>
      </c>
      <c r="F7101">
        <v>13.7</v>
      </c>
      <c r="G7101">
        <v>5.9</v>
      </c>
      <c r="H7101">
        <v>0</v>
      </c>
      <c r="I7101">
        <v>13.7</v>
      </c>
      <c r="J7101">
        <v>0</v>
      </c>
      <c r="K7101">
        <v>0</v>
      </c>
    </row>
    <row r="7102" spans="1:11" x14ac:dyDescent="0.3">
      <c r="A7102">
        <v>10</v>
      </c>
      <c r="B7102">
        <v>23</v>
      </c>
      <c r="C7102">
        <v>3</v>
      </c>
      <c r="D7102">
        <v>0</v>
      </c>
      <c r="E7102">
        <v>0</v>
      </c>
      <c r="F7102">
        <v>13.3</v>
      </c>
      <c r="G7102">
        <v>5.2</v>
      </c>
      <c r="H7102">
        <v>0</v>
      </c>
      <c r="I7102">
        <v>13.3</v>
      </c>
      <c r="J7102">
        <v>0</v>
      </c>
      <c r="K7102">
        <v>0</v>
      </c>
    </row>
    <row r="7103" spans="1:11" x14ac:dyDescent="0.3">
      <c r="A7103">
        <v>10</v>
      </c>
      <c r="B7103">
        <v>23</v>
      </c>
      <c r="C7103">
        <v>4</v>
      </c>
      <c r="D7103">
        <v>0</v>
      </c>
      <c r="E7103">
        <v>0</v>
      </c>
      <c r="F7103">
        <v>13.5</v>
      </c>
      <c r="G7103">
        <v>4.8</v>
      </c>
      <c r="H7103">
        <v>0</v>
      </c>
      <c r="I7103">
        <v>13.5</v>
      </c>
      <c r="J7103">
        <v>0</v>
      </c>
      <c r="K7103">
        <v>0</v>
      </c>
    </row>
    <row r="7104" spans="1:11" x14ac:dyDescent="0.3">
      <c r="A7104">
        <v>10</v>
      </c>
      <c r="B7104">
        <v>23</v>
      </c>
      <c r="C7104">
        <v>5</v>
      </c>
      <c r="D7104">
        <v>0</v>
      </c>
      <c r="E7104">
        <v>0</v>
      </c>
      <c r="F7104">
        <v>13.7</v>
      </c>
      <c r="G7104">
        <v>4.5</v>
      </c>
      <c r="H7104">
        <v>0</v>
      </c>
      <c r="I7104">
        <v>13.7</v>
      </c>
      <c r="J7104">
        <v>0</v>
      </c>
      <c r="K7104">
        <v>0</v>
      </c>
    </row>
    <row r="7105" spans="1:11" x14ac:dyDescent="0.3">
      <c r="A7105">
        <v>10</v>
      </c>
      <c r="B7105">
        <v>23</v>
      </c>
      <c r="C7105">
        <v>6</v>
      </c>
      <c r="D7105">
        <v>100</v>
      </c>
      <c r="E7105">
        <v>14</v>
      </c>
      <c r="F7105">
        <v>13.9</v>
      </c>
      <c r="G7105">
        <v>4.0999999999999996</v>
      </c>
      <c r="H7105">
        <v>32.314</v>
      </c>
      <c r="I7105">
        <v>12.922000000000001</v>
      </c>
      <c r="J7105">
        <v>23.81</v>
      </c>
      <c r="K7105">
        <v>17.806000000000001</v>
      </c>
    </row>
    <row r="7106" spans="1:11" x14ac:dyDescent="0.3">
      <c r="A7106">
        <v>10</v>
      </c>
      <c r="B7106">
        <v>23</v>
      </c>
      <c r="C7106">
        <v>7</v>
      </c>
      <c r="D7106">
        <v>341</v>
      </c>
      <c r="E7106">
        <v>58</v>
      </c>
      <c r="F7106">
        <v>14.6</v>
      </c>
      <c r="G7106">
        <v>4.5999999999999996</v>
      </c>
      <c r="H7106">
        <v>180.52</v>
      </c>
      <c r="I7106">
        <v>17.297999999999998</v>
      </c>
      <c r="J7106">
        <v>146.78</v>
      </c>
      <c r="K7106">
        <v>138.20699999999999</v>
      </c>
    </row>
    <row r="7107" spans="1:11" x14ac:dyDescent="0.3">
      <c r="A7107">
        <v>10</v>
      </c>
      <c r="B7107">
        <v>23</v>
      </c>
      <c r="C7107">
        <v>8</v>
      </c>
      <c r="D7107">
        <v>629</v>
      </c>
      <c r="E7107">
        <v>75</v>
      </c>
      <c r="F7107">
        <v>15.4</v>
      </c>
      <c r="G7107">
        <v>5.2</v>
      </c>
      <c r="H7107">
        <v>428.863</v>
      </c>
      <c r="I7107">
        <v>23.771999999999998</v>
      </c>
      <c r="J7107">
        <v>360.70699999999999</v>
      </c>
      <c r="K7107">
        <v>346.43700000000001</v>
      </c>
    </row>
    <row r="7108" spans="1:11" x14ac:dyDescent="0.3">
      <c r="A7108">
        <v>10</v>
      </c>
      <c r="B7108">
        <v>23</v>
      </c>
      <c r="C7108">
        <v>9</v>
      </c>
      <c r="D7108">
        <v>745</v>
      </c>
      <c r="E7108">
        <v>88</v>
      </c>
      <c r="F7108">
        <v>16.100000000000001</v>
      </c>
      <c r="G7108">
        <v>5.7</v>
      </c>
      <c r="H7108">
        <v>631.38</v>
      </c>
      <c r="I7108">
        <v>28.777000000000001</v>
      </c>
      <c r="J7108">
        <v>531.6</v>
      </c>
      <c r="K7108">
        <v>511.65800000000002</v>
      </c>
    </row>
    <row r="7109" spans="1:11" x14ac:dyDescent="0.3">
      <c r="A7109">
        <v>10</v>
      </c>
      <c r="B7109">
        <v>23</v>
      </c>
      <c r="C7109">
        <v>10</v>
      </c>
      <c r="D7109">
        <v>812</v>
      </c>
      <c r="E7109">
        <v>85</v>
      </c>
      <c r="F7109">
        <v>16.3</v>
      </c>
      <c r="G7109">
        <v>5.9</v>
      </c>
      <c r="H7109">
        <v>765.31899999999996</v>
      </c>
      <c r="I7109">
        <v>31.84</v>
      </c>
      <c r="J7109">
        <v>640.69000000000005</v>
      </c>
      <c r="K7109">
        <v>616.60699999999997</v>
      </c>
    </row>
    <row r="7110" spans="1:11" x14ac:dyDescent="0.3">
      <c r="A7110">
        <v>10</v>
      </c>
      <c r="B7110">
        <v>23</v>
      </c>
      <c r="C7110">
        <v>11</v>
      </c>
      <c r="D7110">
        <v>856</v>
      </c>
      <c r="E7110">
        <v>66</v>
      </c>
      <c r="F7110">
        <v>16.5</v>
      </c>
      <c r="G7110">
        <v>6</v>
      </c>
      <c r="H7110">
        <v>827.65800000000002</v>
      </c>
      <c r="I7110">
        <v>33.390999999999998</v>
      </c>
      <c r="J7110">
        <v>689.93799999999999</v>
      </c>
      <c r="K7110">
        <v>663.85199999999998</v>
      </c>
    </row>
    <row r="7111" spans="1:11" x14ac:dyDescent="0.3">
      <c r="A7111">
        <v>10</v>
      </c>
      <c r="B7111">
        <v>23</v>
      </c>
      <c r="C7111">
        <v>12</v>
      </c>
      <c r="D7111">
        <v>846</v>
      </c>
      <c r="E7111">
        <v>88</v>
      </c>
      <c r="F7111">
        <v>16.7</v>
      </c>
      <c r="G7111">
        <v>6.2</v>
      </c>
      <c r="H7111">
        <v>839.02300000000002</v>
      </c>
      <c r="I7111">
        <v>33.591000000000001</v>
      </c>
      <c r="J7111">
        <v>698.846</v>
      </c>
      <c r="K7111">
        <v>672.38900000000001</v>
      </c>
    </row>
    <row r="7112" spans="1:11" x14ac:dyDescent="0.3">
      <c r="A7112">
        <v>10</v>
      </c>
      <c r="B7112">
        <v>23</v>
      </c>
      <c r="C7112">
        <v>13</v>
      </c>
      <c r="D7112">
        <v>868</v>
      </c>
      <c r="E7112">
        <v>62</v>
      </c>
      <c r="F7112">
        <v>16.7</v>
      </c>
      <c r="G7112">
        <v>6.4</v>
      </c>
      <c r="H7112">
        <v>767.05899999999997</v>
      </c>
      <c r="I7112">
        <v>31.878</v>
      </c>
      <c r="J7112">
        <v>641.55999999999995</v>
      </c>
      <c r="K7112">
        <v>617.44200000000001</v>
      </c>
    </row>
    <row r="7113" spans="1:11" x14ac:dyDescent="0.3">
      <c r="A7113">
        <v>10</v>
      </c>
      <c r="B7113">
        <v>23</v>
      </c>
      <c r="C7113">
        <v>14</v>
      </c>
      <c r="D7113">
        <v>844</v>
      </c>
      <c r="E7113">
        <v>63</v>
      </c>
      <c r="F7113">
        <v>16.7</v>
      </c>
      <c r="G7113">
        <v>6.5</v>
      </c>
      <c r="H7113">
        <v>641.06700000000001</v>
      </c>
      <c r="I7113">
        <v>29.17</v>
      </c>
      <c r="J7113">
        <v>537.39800000000002</v>
      </c>
      <c r="K7113">
        <v>517.24599999999998</v>
      </c>
    </row>
    <row r="7114" spans="1:11" x14ac:dyDescent="0.3">
      <c r="A7114">
        <v>10</v>
      </c>
      <c r="B7114">
        <v>23</v>
      </c>
      <c r="C7114">
        <v>15</v>
      </c>
      <c r="D7114">
        <v>732</v>
      </c>
      <c r="E7114">
        <v>49</v>
      </c>
      <c r="F7114">
        <v>16.7</v>
      </c>
      <c r="G7114">
        <v>6.7</v>
      </c>
      <c r="H7114">
        <v>422.37400000000002</v>
      </c>
      <c r="I7114">
        <v>24.550999999999998</v>
      </c>
      <c r="J7114">
        <v>350.13</v>
      </c>
      <c r="K7114">
        <v>336.178</v>
      </c>
    </row>
    <row r="7115" spans="1:11" x14ac:dyDescent="0.3">
      <c r="A7115">
        <v>10</v>
      </c>
      <c r="B7115">
        <v>23</v>
      </c>
      <c r="C7115">
        <v>16</v>
      </c>
      <c r="D7115">
        <v>500</v>
      </c>
      <c r="E7115">
        <v>32</v>
      </c>
      <c r="F7115">
        <v>15.8</v>
      </c>
      <c r="G7115">
        <v>6.5</v>
      </c>
      <c r="H7115">
        <v>180.155</v>
      </c>
      <c r="I7115">
        <v>18.707999999999998</v>
      </c>
      <c r="J7115">
        <v>137.16999999999999</v>
      </c>
      <c r="K7115">
        <v>128.81700000000001</v>
      </c>
    </row>
    <row r="7116" spans="1:11" x14ac:dyDescent="0.3">
      <c r="A7116">
        <v>10</v>
      </c>
      <c r="B7116">
        <v>23</v>
      </c>
      <c r="C7116">
        <v>17</v>
      </c>
      <c r="D7116">
        <v>55</v>
      </c>
      <c r="E7116">
        <v>9</v>
      </c>
      <c r="F7116">
        <v>14.8</v>
      </c>
      <c r="G7116">
        <v>6.4</v>
      </c>
      <c r="H7116">
        <v>15.692</v>
      </c>
      <c r="I7116">
        <v>14.058999999999999</v>
      </c>
      <c r="J7116">
        <v>11.249000000000001</v>
      </c>
      <c r="K7116">
        <v>5.4790000000000001</v>
      </c>
    </row>
    <row r="7117" spans="1:11" x14ac:dyDescent="0.3">
      <c r="A7117">
        <v>10</v>
      </c>
      <c r="B7117">
        <v>23</v>
      </c>
      <c r="C7117">
        <v>18</v>
      </c>
      <c r="D7117">
        <v>0</v>
      </c>
      <c r="E7117">
        <v>0</v>
      </c>
      <c r="F7117">
        <v>13.9</v>
      </c>
      <c r="G7117">
        <v>6.2</v>
      </c>
      <c r="H7117">
        <v>0</v>
      </c>
      <c r="I7117">
        <v>13.9</v>
      </c>
      <c r="J7117">
        <v>0</v>
      </c>
      <c r="K7117">
        <v>0</v>
      </c>
    </row>
    <row r="7118" spans="1:11" x14ac:dyDescent="0.3">
      <c r="A7118">
        <v>10</v>
      </c>
      <c r="B7118">
        <v>23</v>
      </c>
      <c r="C7118">
        <v>19</v>
      </c>
      <c r="D7118">
        <v>0</v>
      </c>
      <c r="E7118">
        <v>0</v>
      </c>
      <c r="F7118">
        <v>13.7</v>
      </c>
      <c r="G7118">
        <v>5.9</v>
      </c>
      <c r="H7118">
        <v>0</v>
      </c>
      <c r="I7118">
        <v>13.7</v>
      </c>
      <c r="J7118">
        <v>0</v>
      </c>
      <c r="K7118">
        <v>0</v>
      </c>
    </row>
    <row r="7119" spans="1:11" x14ac:dyDescent="0.3">
      <c r="A7119">
        <v>10</v>
      </c>
      <c r="B7119">
        <v>23</v>
      </c>
      <c r="C7119">
        <v>20</v>
      </c>
      <c r="D7119">
        <v>0</v>
      </c>
      <c r="E7119">
        <v>0</v>
      </c>
      <c r="F7119">
        <v>13.5</v>
      </c>
      <c r="G7119">
        <v>5.5</v>
      </c>
      <c r="H7119">
        <v>0</v>
      </c>
      <c r="I7119">
        <v>13.5</v>
      </c>
      <c r="J7119">
        <v>0</v>
      </c>
      <c r="K7119">
        <v>0</v>
      </c>
    </row>
    <row r="7120" spans="1:11" x14ac:dyDescent="0.3">
      <c r="A7120">
        <v>10</v>
      </c>
      <c r="B7120">
        <v>23</v>
      </c>
      <c r="C7120">
        <v>21</v>
      </c>
      <c r="D7120">
        <v>0</v>
      </c>
      <c r="E7120">
        <v>0</v>
      </c>
      <c r="F7120">
        <v>13.3</v>
      </c>
      <c r="G7120">
        <v>5.2</v>
      </c>
      <c r="H7120">
        <v>0</v>
      </c>
      <c r="I7120">
        <v>13.3</v>
      </c>
      <c r="J7120">
        <v>0</v>
      </c>
      <c r="K7120">
        <v>0</v>
      </c>
    </row>
    <row r="7121" spans="1:11" x14ac:dyDescent="0.3">
      <c r="A7121">
        <v>10</v>
      </c>
      <c r="B7121">
        <v>23</v>
      </c>
      <c r="C7121">
        <v>22</v>
      </c>
      <c r="D7121">
        <v>0</v>
      </c>
      <c r="E7121">
        <v>0</v>
      </c>
      <c r="F7121">
        <v>12.9</v>
      </c>
      <c r="G7121">
        <v>4.5</v>
      </c>
      <c r="H7121">
        <v>0</v>
      </c>
      <c r="I7121">
        <v>12.9</v>
      </c>
      <c r="J7121">
        <v>0</v>
      </c>
      <c r="K7121">
        <v>0</v>
      </c>
    </row>
    <row r="7122" spans="1:11" x14ac:dyDescent="0.3">
      <c r="A7122">
        <v>10</v>
      </c>
      <c r="B7122">
        <v>23</v>
      </c>
      <c r="C7122">
        <v>23</v>
      </c>
      <c r="D7122">
        <v>0</v>
      </c>
      <c r="E7122">
        <v>0</v>
      </c>
      <c r="F7122">
        <v>12.6</v>
      </c>
      <c r="G7122">
        <v>3.8</v>
      </c>
      <c r="H7122">
        <v>0</v>
      </c>
      <c r="I7122">
        <v>12.6</v>
      </c>
      <c r="J7122">
        <v>0</v>
      </c>
      <c r="K7122">
        <v>0</v>
      </c>
    </row>
    <row r="7123" spans="1:11" x14ac:dyDescent="0.3">
      <c r="A7123">
        <v>10</v>
      </c>
      <c r="B7123">
        <v>24</v>
      </c>
      <c r="C7123">
        <v>0</v>
      </c>
      <c r="D7123">
        <v>0</v>
      </c>
      <c r="E7123">
        <v>0</v>
      </c>
      <c r="F7123">
        <v>12.2</v>
      </c>
      <c r="G7123">
        <v>3.1</v>
      </c>
      <c r="H7123">
        <v>0</v>
      </c>
      <c r="I7123">
        <v>12.2</v>
      </c>
      <c r="J7123">
        <v>0</v>
      </c>
      <c r="K7123">
        <v>0</v>
      </c>
    </row>
    <row r="7124" spans="1:11" x14ac:dyDescent="0.3">
      <c r="A7124">
        <v>10</v>
      </c>
      <c r="B7124">
        <v>24</v>
      </c>
      <c r="C7124">
        <v>1</v>
      </c>
      <c r="D7124">
        <v>0</v>
      </c>
      <c r="E7124">
        <v>0</v>
      </c>
      <c r="F7124">
        <v>11.8</v>
      </c>
      <c r="G7124">
        <v>2.8</v>
      </c>
      <c r="H7124">
        <v>0</v>
      </c>
      <c r="I7124">
        <v>11.8</v>
      </c>
      <c r="J7124">
        <v>0</v>
      </c>
      <c r="K7124">
        <v>0</v>
      </c>
    </row>
    <row r="7125" spans="1:11" x14ac:dyDescent="0.3">
      <c r="A7125">
        <v>10</v>
      </c>
      <c r="B7125">
        <v>24</v>
      </c>
      <c r="C7125">
        <v>2</v>
      </c>
      <c r="D7125">
        <v>0</v>
      </c>
      <c r="E7125">
        <v>0</v>
      </c>
      <c r="F7125">
        <v>11.5</v>
      </c>
      <c r="G7125">
        <v>2.4</v>
      </c>
      <c r="H7125">
        <v>0</v>
      </c>
      <c r="I7125">
        <v>11.5</v>
      </c>
      <c r="J7125">
        <v>0</v>
      </c>
      <c r="K7125">
        <v>0</v>
      </c>
    </row>
    <row r="7126" spans="1:11" x14ac:dyDescent="0.3">
      <c r="A7126">
        <v>10</v>
      </c>
      <c r="B7126">
        <v>24</v>
      </c>
      <c r="C7126">
        <v>3</v>
      </c>
      <c r="D7126">
        <v>0</v>
      </c>
      <c r="E7126">
        <v>0</v>
      </c>
      <c r="F7126">
        <v>11.1</v>
      </c>
      <c r="G7126">
        <v>2.1</v>
      </c>
      <c r="H7126">
        <v>0</v>
      </c>
      <c r="I7126">
        <v>11.1</v>
      </c>
      <c r="J7126">
        <v>0</v>
      </c>
      <c r="K7126">
        <v>0</v>
      </c>
    </row>
    <row r="7127" spans="1:11" x14ac:dyDescent="0.3">
      <c r="A7127">
        <v>10</v>
      </c>
      <c r="B7127">
        <v>24</v>
      </c>
      <c r="C7127">
        <v>4</v>
      </c>
      <c r="D7127">
        <v>0</v>
      </c>
      <c r="E7127">
        <v>0</v>
      </c>
      <c r="F7127">
        <v>10.9</v>
      </c>
      <c r="G7127">
        <v>2.1</v>
      </c>
      <c r="H7127">
        <v>0</v>
      </c>
      <c r="I7127">
        <v>10.9</v>
      </c>
      <c r="J7127">
        <v>0</v>
      </c>
      <c r="K7127">
        <v>0</v>
      </c>
    </row>
    <row r="7128" spans="1:11" x14ac:dyDescent="0.3">
      <c r="A7128">
        <v>10</v>
      </c>
      <c r="B7128">
        <v>24</v>
      </c>
      <c r="C7128">
        <v>5</v>
      </c>
      <c r="D7128">
        <v>0</v>
      </c>
      <c r="E7128">
        <v>0</v>
      </c>
      <c r="F7128">
        <v>10.8</v>
      </c>
      <c r="G7128">
        <v>2.1</v>
      </c>
      <c r="H7128">
        <v>0</v>
      </c>
      <c r="I7128">
        <v>10.8</v>
      </c>
      <c r="J7128">
        <v>0</v>
      </c>
      <c r="K7128">
        <v>0</v>
      </c>
    </row>
    <row r="7129" spans="1:11" x14ac:dyDescent="0.3">
      <c r="A7129">
        <v>10</v>
      </c>
      <c r="B7129">
        <v>24</v>
      </c>
      <c r="C7129">
        <v>6</v>
      </c>
      <c r="D7129">
        <v>22</v>
      </c>
      <c r="E7129">
        <v>16</v>
      </c>
      <c r="F7129">
        <v>10.6</v>
      </c>
      <c r="G7129">
        <v>2.1</v>
      </c>
      <c r="H7129">
        <v>19.95</v>
      </c>
      <c r="I7129">
        <v>8.8770000000000007</v>
      </c>
      <c r="J7129">
        <v>16.975000000000001</v>
      </c>
      <c r="K7129">
        <v>11.099</v>
      </c>
    </row>
    <row r="7130" spans="1:11" x14ac:dyDescent="0.3">
      <c r="A7130">
        <v>10</v>
      </c>
      <c r="B7130">
        <v>24</v>
      </c>
      <c r="C7130">
        <v>7</v>
      </c>
      <c r="D7130">
        <v>322</v>
      </c>
      <c r="E7130">
        <v>53</v>
      </c>
      <c r="F7130">
        <v>11.9</v>
      </c>
      <c r="G7130">
        <v>2.1</v>
      </c>
      <c r="H7130">
        <v>168.35499999999999</v>
      </c>
      <c r="I7130">
        <v>14.925000000000001</v>
      </c>
      <c r="J7130">
        <v>137.77799999999999</v>
      </c>
      <c r="K7130">
        <v>129.411</v>
      </c>
    </row>
    <row r="7131" spans="1:11" x14ac:dyDescent="0.3">
      <c r="A7131">
        <v>10</v>
      </c>
      <c r="B7131">
        <v>24</v>
      </c>
      <c r="C7131">
        <v>8</v>
      </c>
      <c r="D7131">
        <v>468</v>
      </c>
      <c r="E7131">
        <v>98</v>
      </c>
      <c r="F7131">
        <v>13.1</v>
      </c>
      <c r="G7131">
        <v>2.1</v>
      </c>
      <c r="H7131">
        <v>364.43799999999999</v>
      </c>
      <c r="I7131">
        <v>22.885000000000002</v>
      </c>
      <c r="J7131">
        <v>308.41899999999998</v>
      </c>
      <c r="K7131">
        <v>295.68599999999998</v>
      </c>
    </row>
    <row r="7132" spans="1:11" x14ac:dyDescent="0.3">
      <c r="A7132">
        <v>10</v>
      </c>
      <c r="B7132">
        <v>24</v>
      </c>
      <c r="C7132">
        <v>9</v>
      </c>
      <c r="D7132">
        <v>570</v>
      </c>
      <c r="E7132">
        <v>140</v>
      </c>
      <c r="F7132">
        <v>14.4</v>
      </c>
      <c r="G7132">
        <v>2.1</v>
      </c>
      <c r="H7132">
        <v>567.95799999999997</v>
      </c>
      <c r="I7132">
        <v>31.106000000000002</v>
      </c>
      <c r="J7132">
        <v>474.75700000000001</v>
      </c>
      <c r="K7132">
        <v>456.81099999999998</v>
      </c>
    </row>
    <row r="7133" spans="1:11" x14ac:dyDescent="0.3">
      <c r="A7133">
        <v>10</v>
      </c>
      <c r="B7133">
        <v>24</v>
      </c>
      <c r="C7133">
        <v>10</v>
      </c>
      <c r="D7133">
        <v>628</v>
      </c>
      <c r="E7133">
        <v>161</v>
      </c>
      <c r="F7133">
        <v>15.3</v>
      </c>
      <c r="G7133">
        <v>3.1</v>
      </c>
      <c r="H7133">
        <v>708.37900000000002</v>
      </c>
      <c r="I7133">
        <v>34.506</v>
      </c>
      <c r="J7133">
        <v>587.57799999999997</v>
      </c>
      <c r="K7133">
        <v>565.56100000000004</v>
      </c>
    </row>
    <row r="7134" spans="1:11" x14ac:dyDescent="0.3">
      <c r="A7134">
        <v>10</v>
      </c>
      <c r="B7134">
        <v>24</v>
      </c>
      <c r="C7134">
        <v>11</v>
      </c>
      <c r="D7134">
        <v>721</v>
      </c>
      <c r="E7134">
        <v>138</v>
      </c>
      <c r="F7134">
        <v>16.3</v>
      </c>
      <c r="G7134">
        <v>4.2</v>
      </c>
      <c r="H7134">
        <v>800.97900000000004</v>
      </c>
      <c r="I7134">
        <v>36.241</v>
      </c>
      <c r="J7134">
        <v>660.923</v>
      </c>
      <c r="K7134">
        <v>636.02599999999995</v>
      </c>
    </row>
    <row r="7135" spans="1:11" x14ac:dyDescent="0.3">
      <c r="A7135">
        <v>10</v>
      </c>
      <c r="B7135">
        <v>24</v>
      </c>
      <c r="C7135">
        <v>12</v>
      </c>
      <c r="D7135">
        <v>754</v>
      </c>
      <c r="E7135">
        <v>139</v>
      </c>
      <c r="F7135">
        <v>17.2</v>
      </c>
      <c r="G7135">
        <v>5.2</v>
      </c>
      <c r="H7135">
        <v>825.49900000000002</v>
      </c>
      <c r="I7135">
        <v>35.645000000000003</v>
      </c>
      <c r="J7135">
        <v>682.54399999999998</v>
      </c>
      <c r="K7135">
        <v>656.76300000000003</v>
      </c>
    </row>
    <row r="7136" spans="1:11" x14ac:dyDescent="0.3">
      <c r="A7136">
        <v>10</v>
      </c>
      <c r="B7136">
        <v>24</v>
      </c>
      <c r="C7136">
        <v>13</v>
      </c>
      <c r="D7136">
        <v>675</v>
      </c>
      <c r="E7136">
        <v>144</v>
      </c>
      <c r="F7136">
        <v>17.2</v>
      </c>
      <c r="G7136">
        <v>6</v>
      </c>
      <c r="H7136">
        <v>713.81399999999996</v>
      </c>
      <c r="I7136">
        <v>31.91</v>
      </c>
      <c r="J7136">
        <v>597.24800000000005</v>
      </c>
      <c r="K7136">
        <v>574.86199999999997</v>
      </c>
    </row>
    <row r="7137" spans="1:11" x14ac:dyDescent="0.3">
      <c r="A7137">
        <v>10</v>
      </c>
      <c r="B7137">
        <v>24</v>
      </c>
      <c r="C7137">
        <v>14</v>
      </c>
      <c r="D7137">
        <v>540</v>
      </c>
      <c r="E7137">
        <v>143</v>
      </c>
      <c r="F7137">
        <v>17.2</v>
      </c>
      <c r="G7137">
        <v>6.9</v>
      </c>
      <c r="H7137">
        <v>528.50599999999997</v>
      </c>
      <c r="I7137">
        <v>27.01</v>
      </c>
      <c r="J7137">
        <v>447.45600000000002</v>
      </c>
      <c r="K7137">
        <v>430.43099999999998</v>
      </c>
    </row>
    <row r="7138" spans="1:11" x14ac:dyDescent="0.3">
      <c r="A7138">
        <v>10</v>
      </c>
      <c r="B7138">
        <v>24</v>
      </c>
      <c r="C7138">
        <v>15</v>
      </c>
      <c r="D7138">
        <v>328</v>
      </c>
      <c r="E7138">
        <v>110</v>
      </c>
      <c r="F7138">
        <v>17.2</v>
      </c>
      <c r="G7138">
        <v>7.7</v>
      </c>
      <c r="H7138">
        <v>289.79300000000001</v>
      </c>
      <c r="I7138">
        <v>21.861000000000001</v>
      </c>
      <c r="J7138">
        <v>245.68700000000001</v>
      </c>
      <c r="K7138">
        <v>234.67400000000001</v>
      </c>
    </row>
    <row r="7139" spans="1:11" x14ac:dyDescent="0.3">
      <c r="A7139">
        <v>10</v>
      </c>
      <c r="B7139">
        <v>24</v>
      </c>
      <c r="C7139">
        <v>16</v>
      </c>
      <c r="D7139">
        <v>158</v>
      </c>
      <c r="E7139">
        <v>47</v>
      </c>
      <c r="F7139">
        <v>16.5</v>
      </c>
      <c r="G7139">
        <v>7</v>
      </c>
      <c r="H7139">
        <v>97.191999999999993</v>
      </c>
      <c r="I7139">
        <v>17.504999999999999</v>
      </c>
      <c r="J7139">
        <v>79.012</v>
      </c>
      <c r="K7139">
        <v>71.918999999999997</v>
      </c>
    </row>
    <row r="7140" spans="1:11" x14ac:dyDescent="0.3">
      <c r="A7140">
        <v>10</v>
      </c>
      <c r="B7140">
        <v>24</v>
      </c>
      <c r="C7140">
        <v>17</v>
      </c>
      <c r="D7140">
        <v>5</v>
      </c>
      <c r="E7140">
        <v>4</v>
      </c>
      <c r="F7140">
        <v>15.7</v>
      </c>
      <c r="G7140">
        <v>6.4</v>
      </c>
      <c r="H7140">
        <v>4.5129999999999999</v>
      </c>
      <c r="I7140">
        <v>14.605</v>
      </c>
      <c r="J7140">
        <v>3.7719999999999998</v>
      </c>
      <c r="K7140">
        <v>0</v>
      </c>
    </row>
    <row r="7141" spans="1:11" x14ac:dyDescent="0.3">
      <c r="A7141">
        <v>10</v>
      </c>
      <c r="B7141">
        <v>24</v>
      </c>
      <c r="C7141">
        <v>18</v>
      </c>
      <c r="D7141">
        <v>0</v>
      </c>
      <c r="E7141">
        <v>0</v>
      </c>
      <c r="F7141">
        <v>15</v>
      </c>
      <c r="G7141">
        <v>5.7</v>
      </c>
      <c r="H7141">
        <v>0</v>
      </c>
      <c r="I7141">
        <v>15</v>
      </c>
      <c r="J7141">
        <v>0</v>
      </c>
      <c r="K7141">
        <v>0</v>
      </c>
    </row>
    <row r="7142" spans="1:11" x14ac:dyDescent="0.3">
      <c r="A7142">
        <v>10</v>
      </c>
      <c r="B7142">
        <v>24</v>
      </c>
      <c r="C7142">
        <v>19</v>
      </c>
      <c r="D7142">
        <v>0</v>
      </c>
      <c r="E7142">
        <v>0</v>
      </c>
      <c r="F7142">
        <v>14.6</v>
      </c>
      <c r="G7142">
        <v>5.7</v>
      </c>
      <c r="H7142">
        <v>0</v>
      </c>
      <c r="I7142">
        <v>14.6</v>
      </c>
      <c r="J7142">
        <v>0</v>
      </c>
      <c r="K7142">
        <v>0</v>
      </c>
    </row>
    <row r="7143" spans="1:11" x14ac:dyDescent="0.3">
      <c r="A7143">
        <v>10</v>
      </c>
      <c r="B7143">
        <v>24</v>
      </c>
      <c r="C7143">
        <v>20</v>
      </c>
      <c r="D7143">
        <v>0</v>
      </c>
      <c r="E7143">
        <v>0</v>
      </c>
      <c r="F7143">
        <v>14.3</v>
      </c>
      <c r="G7143">
        <v>5.7</v>
      </c>
      <c r="H7143">
        <v>0</v>
      </c>
      <c r="I7143">
        <v>14.3</v>
      </c>
      <c r="J7143">
        <v>0</v>
      </c>
      <c r="K7143">
        <v>0</v>
      </c>
    </row>
    <row r="7144" spans="1:11" x14ac:dyDescent="0.3">
      <c r="A7144">
        <v>10</v>
      </c>
      <c r="B7144">
        <v>24</v>
      </c>
      <c r="C7144">
        <v>21</v>
      </c>
      <c r="D7144">
        <v>0</v>
      </c>
      <c r="E7144">
        <v>0</v>
      </c>
      <c r="F7144">
        <v>13.9</v>
      </c>
      <c r="G7144">
        <v>5.7</v>
      </c>
      <c r="H7144">
        <v>0</v>
      </c>
      <c r="I7144">
        <v>13.9</v>
      </c>
      <c r="J7144">
        <v>0</v>
      </c>
      <c r="K7144">
        <v>0</v>
      </c>
    </row>
    <row r="7145" spans="1:11" x14ac:dyDescent="0.3">
      <c r="A7145">
        <v>10</v>
      </c>
      <c r="B7145">
        <v>24</v>
      </c>
      <c r="C7145">
        <v>22</v>
      </c>
      <c r="D7145">
        <v>0</v>
      </c>
      <c r="E7145">
        <v>0</v>
      </c>
      <c r="F7145">
        <v>13.5</v>
      </c>
      <c r="G7145">
        <v>5.2</v>
      </c>
      <c r="H7145">
        <v>0</v>
      </c>
      <c r="I7145">
        <v>13.5</v>
      </c>
      <c r="J7145">
        <v>0</v>
      </c>
      <c r="K7145">
        <v>0</v>
      </c>
    </row>
    <row r="7146" spans="1:11" x14ac:dyDescent="0.3">
      <c r="A7146">
        <v>10</v>
      </c>
      <c r="B7146">
        <v>24</v>
      </c>
      <c r="C7146">
        <v>23</v>
      </c>
      <c r="D7146">
        <v>0</v>
      </c>
      <c r="E7146">
        <v>0</v>
      </c>
      <c r="F7146">
        <v>13.2</v>
      </c>
      <c r="G7146">
        <v>4.5999999999999996</v>
      </c>
      <c r="H7146">
        <v>0</v>
      </c>
      <c r="I7146">
        <v>13.2</v>
      </c>
      <c r="J7146">
        <v>0</v>
      </c>
      <c r="K7146">
        <v>0</v>
      </c>
    </row>
    <row r="7147" spans="1:11" x14ac:dyDescent="0.3">
      <c r="A7147">
        <v>10</v>
      </c>
      <c r="B7147">
        <v>25</v>
      </c>
      <c r="C7147">
        <v>0</v>
      </c>
      <c r="D7147">
        <v>0</v>
      </c>
      <c r="E7147">
        <v>0</v>
      </c>
      <c r="F7147">
        <v>12.8</v>
      </c>
      <c r="G7147">
        <v>4.0999999999999996</v>
      </c>
      <c r="H7147">
        <v>0</v>
      </c>
      <c r="I7147">
        <v>12.8</v>
      </c>
      <c r="J7147">
        <v>0</v>
      </c>
      <c r="K7147">
        <v>0</v>
      </c>
    </row>
    <row r="7148" spans="1:11" x14ac:dyDescent="0.3">
      <c r="A7148">
        <v>10</v>
      </c>
      <c r="B7148">
        <v>25</v>
      </c>
      <c r="C7148">
        <v>1</v>
      </c>
      <c r="D7148">
        <v>0</v>
      </c>
      <c r="E7148">
        <v>0</v>
      </c>
      <c r="F7148">
        <v>12.8</v>
      </c>
      <c r="G7148">
        <v>4.0999999999999996</v>
      </c>
      <c r="H7148">
        <v>0</v>
      </c>
      <c r="I7148">
        <v>12.8</v>
      </c>
      <c r="J7148">
        <v>0</v>
      </c>
      <c r="K7148">
        <v>0</v>
      </c>
    </row>
    <row r="7149" spans="1:11" x14ac:dyDescent="0.3">
      <c r="A7149">
        <v>10</v>
      </c>
      <c r="B7149">
        <v>25</v>
      </c>
      <c r="C7149">
        <v>2</v>
      </c>
      <c r="D7149">
        <v>0</v>
      </c>
      <c r="E7149">
        <v>0</v>
      </c>
      <c r="F7149">
        <v>12.8</v>
      </c>
      <c r="G7149">
        <v>4.0999999999999996</v>
      </c>
      <c r="H7149">
        <v>0</v>
      </c>
      <c r="I7149">
        <v>12.8</v>
      </c>
      <c r="J7149">
        <v>0</v>
      </c>
      <c r="K7149">
        <v>0</v>
      </c>
    </row>
    <row r="7150" spans="1:11" x14ac:dyDescent="0.3">
      <c r="A7150">
        <v>10</v>
      </c>
      <c r="B7150">
        <v>25</v>
      </c>
      <c r="C7150">
        <v>3</v>
      </c>
      <c r="D7150">
        <v>0</v>
      </c>
      <c r="E7150">
        <v>0</v>
      </c>
      <c r="F7150">
        <v>12.8</v>
      </c>
      <c r="G7150">
        <v>4.0999999999999996</v>
      </c>
      <c r="H7150">
        <v>0</v>
      </c>
      <c r="I7150">
        <v>12.8</v>
      </c>
      <c r="J7150">
        <v>0</v>
      </c>
      <c r="K7150">
        <v>0</v>
      </c>
    </row>
    <row r="7151" spans="1:11" x14ac:dyDescent="0.3">
      <c r="A7151">
        <v>10</v>
      </c>
      <c r="B7151">
        <v>25</v>
      </c>
      <c r="C7151">
        <v>4</v>
      </c>
      <c r="D7151">
        <v>0</v>
      </c>
      <c r="E7151">
        <v>0</v>
      </c>
      <c r="F7151">
        <v>12.8</v>
      </c>
      <c r="G7151">
        <v>4.0999999999999996</v>
      </c>
      <c r="H7151">
        <v>0</v>
      </c>
      <c r="I7151">
        <v>12.8</v>
      </c>
      <c r="J7151">
        <v>0</v>
      </c>
      <c r="K7151">
        <v>0</v>
      </c>
    </row>
    <row r="7152" spans="1:11" x14ac:dyDescent="0.3">
      <c r="A7152">
        <v>10</v>
      </c>
      <c r="B7152">
        <v>25</v>
      </c>
      <c r="C7152">
        <v>5</v>
      </c>
      <c r="D7152">
        <v>0</v>
      </c>
      <c r="E7152">
        <v>0</v>
      </c>
      <c r="F7152">
        <v>12.8</v>
      </c>
      <c r="G7152">
        <v>4.0999999999999996</v>
      </c>
      <c r="H7152">
        <v>0</v>
      </c>
      <c r="I7152">
        <v>12.8</v>
      </c>
      <c r="J7152">
        <v>0</v>
      </c>
      <c r="K7152">
        <v>0</v>
      </c>
    </row>
    <row r="7153" spans="1:11" x14ac:dyDescent="0.3">
      <c r="A7153">
        <v>10</v>
      </c>
      <c r="B7153">
        <v>25</v>
      </c>
      <c r="C7153">
        <v>6</v>
      </c>
      <c r="D7153">
        <v>1</v>
      </c>
      <c r="E7153">
        <v>3</v>
      </c>
      <c r="F7153">
        <v>12.8</v>
      </c>
      <c r="G7153">
        <v>4.0999999999999996</v>
      </c>
      <c r="H7153">
        <v>3.0169999999999999</v>
      </c>
      <c r="I7153">
        <v>11.041</v>
      </c>
      <c r="J7153">
        <v>2.67</v>
      </c>
      <c r="K7153">
        <v>0</v>
      </c>
    </row>
    <row r="7154" spans="1:11" x14ac:dyDescent="0.3">
      <c r="A7154">
        <v>10</v>
      </c>
      <c r="B7154">
        <v>25</v>
      </c>
      <c r="C7154">
        <v>7</v>
      </c>
      <c r="D7154">
        <v>26</v>
      </c>
      <c r="E7154">
        <v>55</v>
      </c>
      <c r="F7154">
        <v>13.3</v>
      </c>
      <c r="G7154">
        <v>3.4</v>
      </c>
      <c r="H7154">
        <v>63.579000000000001</v>
      </c>
      <c r="I7154">
        <v>13.053000000000001</v>
      </c>
      <c r="J7154">
        <v>55.973999999999997</v>
      </c>
      <c r="K7154">
        <v>49.348999999999997</v>
      </c>
    </row>
    <row r="7155" spans="1:11" x14ac:dyDescent="0.3">
      <c r="A7155">
        <v>10</v>
      </c>
      <c r="B7155">
        <v>25</v>
      </c>
      <c r="C7155">
        <v>8</v>
      </c>
      <c r="D7155">
        <v>28</v>
      </c>
      <c r="E7155">
        <v>106</v>
      </c>
      <c r="F7155">
        <v>13.9</v>
      </c>
      <c r="G7155">
        <v>2.8</v>
      </c>
      <c r="H7155">
        <v>121.586</v>
      </c>
      <c r="I7155">
        <v>15.555</v>
      </c>
      <c r="J7155">
        <v>107.56699999999999</v>
      </c>
      <c r="K7155">
        <v>99.869</v>
      </c>
    </row>
    <row r="7156" spans="1:11" x14ac:dyDescent="0.3">
      <c r="A7156">
        <v>10</v>
      </c>
      <c r="B7156">
        <v>25</v>
      </c>
      <c r="C7156">
        <v>9</v>
      </c>
      <c r="D7156">
        <v>96</v>
      </c>
      <c r="E7156">
        <v>192</v>
      </c>
      <c r="F7156">
        <v>14.4</v>
      </c>
      <c r="G7156">
        <v>2.1</v>
      </c>
      <c r="H7156">
        <v>264.97699999999998</v>
      </c>
      <c r="I7156">
        <v>20.936</v>
      </c>
      <c r="J7156">
        <v>230.54499999999999</v>
      </c>
      <c r="K7156">
        <v>219.92699999999999</v>
      </c>
    </row>
    <row r="7157" spans="1:11" x14ac:dyDescent="0.3">
      <c r="A7157">
        <v>10</v>
      </c>
      <c r="B7157">
        <v>25</v>
      </c>
      <c r="C7157">
        <v>10</v>
      </c>
      <c r="D7157">
        <v>321</v>
      </c>
      <c r="E7157">
        <v>245</v>
      </c>
      <c r="F7157">
        <v>15.2</v>
      </c>
      <c r="G7157">
        <v>3.5</v>
      </c>
      <c r="H7157">
        <v>536.31500000000005</v>
      </c>
      <c r="I7157">
        <v>28.324000000000002</v>
      </c>
      <c r="J7157">
        <v>455.13600000000002</v>
      </c>
      <c r="K7157">
        <v>437.85399999999998</v>
      </c>
    </row>
    <row r="7158" spans="1:11" x14ac:dyDescent="0.3">
      <c r="A7158">
        <v>10</v>
      </c>
      <c r="B7158">
        <v>25</v>
      </c>
      <c r="C7158">
        <v>11</v>
      </c>
      <c r="D7158">
        <v>181</v>
      </c>
      <c r="E7158">
        <v>190</v>
      </c>
      <c r="F7158">
        <v>15.9</v>
      </c>
      <c r="G7158">
        <v>4.8</v>
      </c>
      <c r="H7158">
        <v>371.40100000000001</v>
      </c>
      <c r="I7158">
        <v>24.222999999999999</v>
      </c>
      <c r="J7158">
        <v>320.05099999999999</v>
      </c>
      <c r="K7158">
        <v>306.98399999999998</v>
      </c>
    </row>
    <row r="7159" spans="1:11" x14ac:dyDescent="0.3">
      <c r="A7159">
        <v>10</v>
      </c>
      <c r="B7159">
        <v>25</v>
      </c>
      <c r="C7159">
        <v>12</v>
      </c>
      <c r="D7159">
        <v>739</v>
      </c>
      <c r="E7159">
        <v>126</v>
      </c>
      <c r="F7159">
        <v>16.7</v>
      </c>
      <c r="G7159">
        <v>6.2</v>
      </c>
      <c r="H7159">
        <v>795.46900000000005</v>
      </c>
      <c r="I7159">
        <v>31.914000000000001</v>
      </c>
      <c r="J7159">
        <v>666.58399999999995</v>
      </c>
      <c r="K7159">
        <v>641.45799999999997</v>
      </c>
    </row>
    <row r="7160" spans="1:11" x14ac:dyDescent="0.3">
      <c r="A7160">
        <v>10</v>
      </c>
      <c r="B7160">
        <v>25</v>
      </c>
      <c r="C7160">
        <v>13</v>
      </c>
      <c r="D7160">
        <v>707</v>
      </c>
      <c r="E7160">
        <v>131</v>
      </c>
      <c r="F7160">
        <v>16.3</v>
      </c>
      <c r="G7160">
        <v>6.2</v>
      </c>
      <c r="H7160">
        <v>722.62599999999998</v>
      </c>
      <c r="I7160">
        <v>30.821000000000002</v>
      </c>
      <c r="J7160">
        <v>606.86599999999999</v>
      </c>
      <c r="K7160">
        <v>584.11</v>
      </c>
    </row>
    <row r="7161" spans="1:11" x14ac:dyDescent="0.3">
      <c r="A7161">
        <v>10</v>
      </c>
      <c r="B7161">
        <v>25</v>
      </c>
      <c r="C7161">
        <v>14</v>
      </c>
      <c r="D7161">
        <v>685</v>
      </c>
      <c r="E7161">
        <v>80</v>
      </c>
      <c r="F7161">
        <v>16</v>
      </c>
      <c r="G7161">
        <v>6.2</v>
      </c>
      <c r="H7161">
        <v>554.71</v>
      </c>
      <c r="I7161">
        <v>27.047000000000001</v>
      </c>
      <c r="J7161">
        <v>468.63900000000001</v>
      </c>
      <c r="K7161">
        <v>450.90300000000002</v>
      </c>
    </row>
    <row r="7162" spans="1:11" x14ac:dyDescent="0.3">
      <c r="A7162">
        <v>10</v>
      </c>
      <c r="B7162">
        <v>25</v>
      </c>
      <c r="C7162">
        <v>15</v>
      </c>
      <c r="D7162">
        <v>672</v>
      </c>
      <c r="E7162">
        <v>60</v>
      </c>
      <c r="F7162">
        <v>15.6</v>
      </c>
      <c r="G7162">
        <v>6.2</v>
      </c>
      <c r="H7162">
        <v>401.935</v>
      </c>
      <c r="I7162">
        <v>23.29</v>
      </c>
      <c r="J7162">
        <v>334.77600000000001</v>
      </c>
      <c r="K7162">
        <v>321.279</v>
      </c>
    </row>
    <row r="7163" spans="1:11" x14ac:dyDescent="0.3">
      <c r="A7163">
        <v>10</v>
      </c>
      <c r="B7163">
        <v>25</v>
      </c>
      <c r="C7163">
        <v>16</v>
      </c>
      <c r="D7163">
        <v>400</v>
      </c>
      <c r="E7163">
        <v>38</v>
      </c>
      <c r="F7163">
        <v>14.8</v>
      </c>
      <c r="G7163">
        <v>6</v>
      </c>
      <c r="H7163">
        <v>158.446</v>
      </c>
      <c r="I7163">
        <v>17.388000000000002</v>
      </c>
      <c r="J7163">
        <v>122.64400000000001</v>
      </c>
      <c r="K7163">
        <v>114.616</v>
      </c>
    </row>
    <row r="7164" spans="1:11" x14ac:dyDescent="0.3">
      <c r="A7164">
        <v>10</v>
      </c>
      <c r="B7164">
        <v>25</v>
      </c>
      <c r="C7164">
        <v>17</v>
      </c>
      <c r="D7164">
        <v>22</v>
      </c>
      <c r="E7164">
        <v>7</v>
      </c>
      <c r="F7164">
        <v>14.1</v>
      </c>
      <c r="G7164">
        <v>5.9</v>
      </c>
      <c r="H7164">
        <v>9.5830000000000002</v>
      </c>
      <c r="I7164">
        <v>13.156000000000001</v>
      </c>
      <c r="J7164">
        <v>7.4740000000000002</v>
      </c>
      <c r="K7164">
        <v>1.7729999999999999</v>
      </c>
    </row>
    <row r="7165" spans="1:11" x14ac:dyDescent="0.3">
      <c r="A7165">
        <v>10</v>
      </c>
      <c r="B7165">
        <v>25</v>
      </c>
      <c r="C7165">
        <v>18</v>
      </c>
      <c r="D7165">
        <v>0</v>
      </c>
      <c r="E7165">
        <v>0</v>
      </c>
      <c r="F7165">
        <v>13.3</v>
      </c>
      <c r="G7165">
        <v>5.7</v>
      </c>
      <c r="H7165">
        <v>0</v>
      </c>
      <c r="I7165">
        <v>13.3</v>
      </c>
      <c r="J7165">
        <v>0</v>
      </c>
      <c r="K7165">
        <v>0</v>
      </c>
    </row>
    <row r="7166" spans="1:11" x14ac:dyDescent="0.3">
      <c r="A7166">
        <v>10</v>
      </c>
      <c r="B7166">
        <v>25</v>
      </c>
      <c r="C7166">
        <v>19</v>
      </c>
      <c r="D7166">
        <v>0</v>
      </c>
      <c r="E7166">
        <v>0</v>
      </c>
      <c r="F7166">
        <v>13.1</v>
      </c>
      <c r="G7166">
        <v>5</v>
      </c>
      <c r="H7166">
        <v>0</v>
      </c>
      <c r="I7166">
        <v>13.1</v>
      </c>
      <c r="J7166">
        <v>0</v>
      </c>
      <c r="K7166">
        <v>0</v>
      </c>
    </row>
    <row r="7167" spans="1:11" x14ac:dyDescent="0.3">
      <c r="A7167">
        <v>10</v>
      </c>
      <c r="B7167">
        <v>25</v>
      </c>
      <c r="C7167">
        <v>20</v>
      </c>
      <c r="D7167">
        <v>0</v>
      </c>
      <c r="E7167">
        <v>0</v>
      </c>
      <c r="F7167">
        <v>13</v>
      </c>
      <c r="G7167">
        <v>4.3</v>
      </c>
      <c r="H7167">
        <v>0</v>
      </c>
      <c r="I7167">
        <v>13</v>
      </c>
      <c r="J7167">
        <v>0</v>
      </c>
      <c r="K7167">
        <v>0</v>
      </c>
    </row>
    <row r="7168" spans="1:11" x14ac:dyDescent="0.3">
      <c r="A7168">
        <v>10</v>
      </c>
      <c r="B7168">
        <v>25</v>
      </c>
      <c r="C7168">
        <v>21</v>
      </c>
      <c r="D7168">
        <v>0</v>
      </c>
      <c r="E7168">
        <v>0</v>
      </c>
      <c r="F7168">
        <v>12.8</v>
      </c>
      <c r="G7168">
        <v>3.6</v>
      </c>
      <c r="H7168">
        <v>0</v>
      </c>
      <c r="I7168">
        <v>12.8</v>
      </c>
      <c r="J7168">
        <v>0</v>
      </c>
      <c r="K7168">
        <v>0</v>
      </c>
    </row>
    <row r="7169" spans="1:11" x14ac:dyDescent="0.3">
      <c r="A7169">
        <v>10</v>
      </c>
      <c r="B7169">
        <v>25</v>
      </c>
      <c r="C7169">
        <v>22</v>
      </c>
      <c r="D7169">
        <v>0</v>
      </c>
      <c r="E7169">
        <v>0</v>
      </c>
      <c r="F7169">
        <v>12.2</v>
      </c>
      <c r="G7169">
        <v>3.6</v>
      </c>
      <c r="H7169">
        <v>0</v>
      </c>
      <c r="I7169">
        <v>12.2</v>
      </c>
      <c r="J7169">
        <v>0</v>
      </c>
      <c r="K7169">
        <v>0</v>
      </c>
    </row>
    <row r="7170" spans="1:11" x14ac:dyDescent="0.3">
      <c r="A7170">
        <v>10</v>
      </c>
      <c r="B7170">
        <v>25</v>
      </c>
      <c r="C7170">
        <v>23</v>
      </c>
      <c r="D7170">
        <v>0</v>
      </c>
      <c r="E7170">
        <v>0</v>
      </c>
      <c r="F7170">
        <v>11.7</v>
      </c>
      <c r="G7170">
        <v>3.6</v>
      </c>
      <c r="H7170">
        <v>0</v>
      </c>
      <c r="I7170">
        <v>11.7</v>
      </c>
      <c r="J7170">
        <v>0</v>
      </c>
      <c r="K7170">
        <v>0</v>
      </c>
    </row>
    <row r="7171" spans="1:11" x14ac:dyDescent="0.3">
      <c r="A7171">
        <v>10</v>
      </c>
      <c r="B7171">
        <v>26</v>
      </c>
      <c r="C7171">
        <v>0</v>
      </c>
      <c r="D7171">
        <v>0</v>
      </c>
      <c r="E7171">
        <v>0</v>
      </c>
      <c r="F7171">
        <v>11.1</v>
      </c>
      <c r="G7171">
        <v>3.6</v>
      </c>
      <c r="H7171">
        <v>0</v>
      </c>
      <c r="I7171">
        <v>11.1</v>
      </c>
      <c r="J7171">
        <v>0</v>
      </c>
      <c r="K7171">
        <v>0</v>
      </c>
    </row>
    <row r="7172" spans="1:11" x14ac:dyDescent="0.3">
      <c r="A7172">
        <v>10</v>
      </c>
      <c r="B7172">
        <v>26</v>
      </c>
      <c r="C7172">
        <v>1</v>
      </c>
      <c r="D7172">
        <v>0</v>
      </c>
      <c r="E7172">
        <v>0</v>
      </c>
      <c r="F7172">
        <v>10.9</v>
      </c>
      <c r="G7172">
        <v>3.9</v>
      </c>
      <c r="H7172">
        <v>0</v>
      </c>
      <c r="I7172">
        <v>10.9</v>
      </c>
      <c r="J7172">
        <v>0</v>
      </c>
      <c r="K7172">
        <v>0</v>
      </c>
    </row>
    <row r="7173" spans="1:11" x14ac:dyDescent="0.3">
      <c r="A7173">
        <v>10</v>
      </c>
      <c r="B7173">
        <v>26</v>
      </c>
      <c r="C7173">
        <v>2</v>
      </c>
      <c r="D7173">
        <v>0</v>
      </c>
      <c r="E7173">
        <v>0</v>
      </c>
      <c r="F7173">
        <v>10.8</v>
      </c>
      <c r="G7173">
        <v>4.3</v>
      </c>
      <c r="H7173">
        <v>0</v>
      </c>
      <c r="I7173">
        <v>10.8</v>
      </c>
      <c r="J7173">
        <v>0</v>
      </c>
      <c r="K7173">
        <v>0</v>
      </c>
    </row>
    <row r="7174" spans="1:11" x14ac:dyDescent="0.3">
      <c r="A7174">
        <v>10</v>
      </c>
      <c r="B7174">
        <v>26</v>
      </c>
      <c r="C7174">
        <v>3</v>
      </c>
      <c r="D7174">
        <v>0</v>
      </c>
      <c r="E7174">
        <v>0</v>
      </c>
      <c r="F7174">
        <v>10.6</v>
      </c>
      <c r="G7174">
        <v>4.5999999999999996</v>
      </c>
      <c r="H7174">
        <v>0</v>
      </c>
      <c r="I7174">
        <v>10.6</v>
      </c>
      <c r="J7174">
        <v>0</v>
      </c>
      <c r="K7174">
        <v>0</v>
      </c>
    </row>
    <row r="7175" spans="1:11" x14ac:dyDescent="0.3">
      <c r="A7175">
        <v>10</v>
      </c>
      <c r="B7175">
        <v>26</v>
      </c>
      <c r="C7175">
        <v>4</v>
      </c>
      <c r="D7175">
        <v>0</v>
      </c>
      <c r="E7175">
        <v>0</v>
      </c>
      <c r="F7175">
        <v>10.6</v>
      </c>
      <c r="G7175">
        <v>3.8</v>
      </c>
      <c r="H7175">
        <v>0</v>
      </c>
      <c r="I7175">
        <v>10.6</v>
      </c>
      <c r="J7175">
        <v>0</v>
      </c>
      <c r="K7175">
        <v>0</v>
      </c>
    </row>
    <row r="7176" spans="1:11" x14ac:dyDescent="0.3">
      <c r="A7176">
        <v>10</v>
      </c>
      <c r="B7176">
        <v>26</v>
      </c>
      <c r="C7176">
        <v>5</v>
      </c>
      <c r="D7176">
        <v>0</v>
      </c>
      <c r="E7176">
        <v>0</v>
      </c>
      <c r="F7176">
        <v>10.6</v>
      </c>
      <c r="G7176">
        <v>2.9</v>
      </c>
      <c r="H7176">
        <v>0</v>
      </c>
      <c r="I7176">
        <v>10.6</v>
      </c>
      <c r="J7176">
        <v>0</v>
      </c>
      <c r="K7176">
        <v>0</v>
      </c>
    </row>
    <row r="7177" spans="1:11" x14ac:dyDescent="0.3">
      <c r="A7177">
        <v>10</v>
      </c>
      <c r="B7177">
        <v>26</v>
      </c>
      <c r="C7177">
        <v>6</v>
      </c>
      <c r="D7177">
        <v>60</v>
      </c>
      <c r="E7177">
        <v>14</v>
      </c>
      <c r="F7177">
        <v>10.6</v>
      </c>
      <c r="G7177">
        <v>2.1</v>
      </c>
      <c r="H7177">
        <v>24.728999999999999</v>
      </c>
      <c r="I7177">
        <v>8.9979999999999993</v>
      </c>
      <c r="J7177">
        <v>19.321999999999999</v>
      </c>
      <c r="K7177">
        <v>13.401999999999999</v>
      </c>
    </row>
    <row r="7178" spans="1:11" x14ac:dyDescent="0.3">
      <c r="A7178">
        <v>10</v>
      </c>
      <c r="B7178">
        <v>26</v>
      </c>
      <c r="C7178">
        <v>7</v>
      </c>
      <c r="D7178">
        <v>477</v>
      </c>
      <c r="E7178">
        <v>42</v>
      </c>
      <c r="F7178">
        <v>12.3</v>
      </c>
      <c r="G7178">
        <v>2.1</v>
      </c>
      <c r="H7178">
        <v>206.70500000000001</v>
      </c>
      <c r="I7178">
        <v>16.553000000000001</v>
      </c>
      <c r="J7178">
        <v>164.97</v>
      </c>
      <c r="K7178">
        <v>155.97399999999999</v>
      </c>
    </row>
    <row r="7179" spans="1:11" x14ac:dyDescent="0.3">
      <c r="A7179">
        <v>10</v>
      </c>
      <c r="B7179">
        <v>26</v>
      </c>
      <c r="C7179">
        <v>8</v>
      </c>
      <c r="D7179">
        <v>698</v>
      </c>
      <c r="E7179">
        <v>63</v>
      </c>
      <c r="F7179">
        <v>13.9</v>
      </c>
      <c r="G7179">
        <v>2.1</v>
      </c>
      <c r="H7179">
        <v>446.346</v>
      </c>
      <c r="I7179">
        <v>26.32</v>
      </c>
      <c r="J7179">
        <v>371.065</v>
      </c>
      <c r="K7179">
        <v>356.48</v>
      </c>
    </row>
    <row r="7180" spans="1:11" x14ac:dyDescent="0.3">
      <c r="A7180">
        <v>10</v>
      </c>
      <c r="B7180">
        <v>26</v>
      </c>
      <c r="C7180">
        <v>9</v>
      </c>
      <c r="D7180">
        <v>802</v>
      </c>
      <c r="E7180">
        <v>80</v>
      </c>
      <c r="F7180">
        <v>15.6</v>
      </c>
      <c r="G7180">
        <v>2.1</v>
      </c>
      <c r="H7180">
        <v>656.50400000000002</v>
      </c>
      <c r="I7180">
        <v>35.195</v>
      </c>
      <c r="J7180">
        <v>539.78599999999994</v>
      </c>
      <c r="K7180">
        <v>519.54700000000003</v>
      </c>
    </row>
    <row r="7181" spans="1:11" x14ac:dyDescent="0.3">
      <c r="A7181">
        <v>10</v>
      </c>
      <c r="B7181">
        <v>26</v>
      </c>
      <c r="C7181">
        <v>10</v>
      </c>
      <c r="D7181">
        <v>853</v>
      </c>
      <c r="E7181">
        <v>91</v>
      </c>
      <c r="F7181">
        <v>16.899999999999999</v>
      </c>
      <c r="G7181">
        <v>1.4</v>
      </c>
      <c r="H7181">
        <v>804.68100000000004</v>
      </c>
      <c r="I7181">
        <v>44.192999999999998</v>
      </c>
      <c r="J7181">
        <v>643.65899999999999</v>
      </c>
      <c r="K7181">
        <v>619.45699999999999</v>
      </c>
    </row>
    <row r="7182" spans="1:11" x14ac:dyDescent="0.3">
      <c r="A7182">
        <v>10</v>
      </c>
      <c r="B7182">
        <v>26</v>
      </c>
      <c r="C7182">
        <v>11</v>
      </c>
      <c r="D7182">
        <v>875</v>
      </c>
      <c r="E7182">
        <v>96</v>
      </c>
      <c r="F7182">
        <v>18.100000000000001</v>
      </c>
      <c r="G7182">
        <v>0.7</v>
      </c>
      <c r="H7182">
        <v>871.88699999999994</v>
      </c>
      <c r="I7182">
        <v>52.106000000000002</v>
      </c>
      <c r="J7182">
        <v>677.678</v>
      </c>
      <c r="K7182">
        <v>652.09799999999996</v>
      </c>
    </row>
    <row r="7183" spans="1:11" x14ac:dyDescent="0.3">
      <c r="A7183">
        <v>10</v>
      </c>
      <c r="B7183">
        <v>26</v>
      </c>
      <c r="C7183">
        <v>12</v>
      </c>
      <c r="D7183">
        <v>875</v>
      </c>
      <c r="E7183">
        <v>95</v>
      </c>
      <c r="F7183">
        <v>19.399999999999999</v>
      </c>
      <c r="G7183">
        <v>0</v>
      </c>
      <c r="H7183">
        <v>864.58199999999999</v>
      </c>
      <c r="I7183">
        <v>57.988999999999997</v>
      </c>
      <c r="J7183">
        <v>656.61599999999999</v>
      </c>
      <c r="K7183">
        <v>631.89400000000001</v>
      </c>
    </row>
    <row r="7184" spans="1:11" x14ac:dyDescent="0.3">
      <c r="A7184">
        <v>10</v>
      </c>
      <c r="B7184">
        <v>26</v>
      </c>
      <c r="C7184">
        <v>13</v>
      </c>
      <c r="D7184">
        <v>849</v>
      </c>
      <c r="E7184">
        <v>89</v>
      </c>
      <c r="F7184">
        <v>18.899999999999999</v>
      </c>
      <c r="G7184">
        <v>2.1</v>
      </c>
      <c r="H7184">
        <v>781.39200000000005</v>
      </c>
      <c r="I7184">
        <v>43.603999999999999</v>
      </c>
      <c r="J7184">
        <v>625.96699999999998</v>
      </c>
      <c r="K7184">
        <v>602.46600000000001</v>
      </c>
    </row>
    <row r="7185" spans="1:11" x14ac:dyDescent="0.3">
      <c r="A7185">
        <v>10</v>
      </c>
      <c r="B7185">
        <v>26</v>
      </c>
      <c r="C7185">
        <v>14</v>
      </c>
      <c r="D7185">
        <v>792</v>
      </c>
      <c r="E7185">
        <v>77</v>
      </c>
      <c r="F7185">
        <v>18.3</v>
      </c>
      <c r="G7185">
        <v>4.0999999999999996</v>
      </c>
      <c r="H7185">
        <v>619.81399999999996</v>
      </c>
      <c r="I7185">
        <v>34.212000000000003</v>
      </c>
      <c r="J7185">
        <v>510.11799999999999</v>
      </c>
      <c r="K7185">
        <v>490.94299999999998</v>
      </c>
    </row>
    <row r="7186" spans="1:11" x14ac:dyDescent="0.3">
      <c r="A7186">
        <v>10</v>
      </c>
      <c r="B7186">
        <v>26</v>
      </c>
      <c r="C7186">
        <v>15</v>
      </c>
      <c r="D7186">
        <v>672</v>
      </c>
      <c r="E7186">
        <v>59</v>
      </c>
      <c r="F7186">
        <v>17.8</v>
      </c>
      <c r="G7186">
        <v>6.2</v>
      </c>
      <c r="H7186">
        <v>399.02600000000001</v>
      </c>
      <c r="I7186">
        <v>25.579000000000001</v>
      </c>
      <c r="J7186">
        <v>329.44600000000003</v>
      </c>
      <c r="K7186">
        <v>316.10599999999999</v>
      </c>
    </row>
    <row r="7187" spans="1:11" x14ac:dyDescent="0.3">
      <c r="A7187">
        <v>10</v>
      </c>
      <c r="B7187">
        <v>26</v>
      </c>
      <c r="C7187">
        <v>16</v>
      </c>
      <c r="D7187">
        <v>393</v>
      </c>
      <c r="E7187">
        <v>37</v>
      </c>
      <c r="F7187">
        <v>16.5</v>
      </c>
      <c r="G7187">
        <v>6</v>
      </c>
      <c r="H7187">
        <v>154.595</v>
      </c>
      <c r="I7187">
        <v>19.027000000000001</v>
      </c>
      <c r="J7187">
        <v>118.768</v>
      </c>
      <c r="K7187">
        <v>110.82599999999999</v>
      </c>
    </row>
    <row r="7188" spans="1:11" x14ac:dyDescent="0.3">
      <c r="A7188">
        <v>10</v>
      </c>
      <c r="B7188">
        <v>26</v>
      </c>
      <c r="C7188">
        <v>17</v>
      </c>
      <c r="D7188">
        <v>21</v>
      </c>
      <c r="E7188">
        <v>7</v>
      </c>
      <c r="F7188">
        <v>15.2</v>
      </c>
      <c r="G7188">
        <v>5.9</v>
      </c>
      <c r="H7188">
        <v>9.4610000000000003</v>
      </c>
      <c r="I7188">
        <v>14.260999999999999</v>
      </c>
      <c r="J7188">
        <v>7.3869999999999996</v>
      </c>
      <c r="K7188">
        <v>1.6870000000000001</v>
      </c>
    </row>
    <row r="7189" spans="1:11" x14ac:dyDescent="0.3">
      <c r="A7189">
        <v>10</v>
      </c>
      <c r="B7189">
        <v>26</v>
      </c>
      <c r="C7189">
        <v>18</v>
      </c>
      <c r="D7189">
        <v>0</v>
      </c>
      <c r="E7189">
        <v>0</v>
      </c>
      <c r="F7189">
        <v>13.9</v>
      </c>
      <c r="G7189">
        <v>5.7</v>
      </c>
      <c r="H7189">
        <v>0</v>
      </c>
      <c r="I7189">
        <v>13.9</v>
      </c>
      <c r="J7189">
        <v>0</v>
      </c>
      <c r="K7189">
        <v>0</v>
      </c>
    </row>
    <row r="7190" spans="1:11" x14ac:dyDescent="0.3">
      <c r="A7190">
        <v>10</v>
      </c>
      <c r="B7190">
        <v>26</v>
      </c>
      <c r="C7190">
        <v>19</v>
      </c>
      <c r="D7190">
        <v>0</v>
      </c>
      <c r="E7190">
        <v>0</v>
      </c>
      <c r="F7190">
        <v>13.2</v>
      </c>
      <c r="G7190">
        <v>3.8</v>
      </c>
      <c r="H7190">
        <v>0</v>
      </c>
      <c r="I7190">
        <v>13.2</v>
      </c>
      <c r="J7190">
        <v>0</v>
      </c>
      <c r="K7190">
        <v>0</v>
      </c>
    </row>
    <row r="7191" spans="1:11" x14ac:dyDescent="0.3">
      <c r="A7191">
        <v>10</v>
      </c>
      <c r="B7191">
        <v>26</v>
      </c>
      <c r="C7191">
        <v>20</v>
      </c>
      <c r="D7191">
        <v>0</v>
      </c>
      <c r="E7191">
        <v>0</v>
      </c>
      <c r="F7191">
        <v>12.4</v>
      </c>
      <c r="G7191">
        <v>1.9</v>
      </c>
      <c r="H7191">
        <v>0</v>
      </c>
      <c r="I7191">
        <v>12.4</v>
      </c>
      <c r="J7191">
        <v>0</v>
      </c>
      <c r="K7191">
        <v>0</v>
      </c>
    </row>
    <row r="7192" spans="1:11" x14ac:dyDescent="0.3">
      <c r="A7192">
        <v>10</v>
      </c>
      <c r="B7192">
        <v>26</v>
      </c>
      <c r="C7192">
        <v>21</v>
      </c>
      <c r="D7192">
        <v>0</v>
      </c>
      <c r="E7192">
        <v>0</v>
      </c>
      <c r="F7192">
        <v>11.7</v>
      </c>
      <c r="G7192">
        <v>0</v>
      </c>
      <c r="H7192">
        <v>0</v>
      </c>
      <c r="I7192">
        <v>11.7</v>
      </c>
      <c r="J7192">
        <v>0</v>
      </c>
      <c r="K7192">
        <v>0</v>
      </c>
    </row>
    <row r="7193" spans="1:11" x14ac:dyDescent="0.3">
      <c r="A7193">
        <v>10</v>
      </c>
      <c r="B7193">
        <v>26</v>
      </c>
      <c r="C7193">
        <v>22</v>
      </c>
      <c r="D7193">
        <v>0</v>
      </c>
      <c r="E7193">
        <v>0</v>
      </c>
      <c r="F7193">
        <v>11.3</v>
      </c>
      <c r="G7193">
        <v>0.7</v>
      </c>
      <c r="H7193">
        <v>0</v>
      </c>
      <c r="I7193">
        <v>11.3</v>
      </c>
      <c r="J7193">
        <v>0</v>
      </c>
      <c r="K7193">
        <v>0</v>
      </c>
    </row>
    <row r="7194" spans="1:11" x14ac:dyDescent="0.3">
      <c r="A7194">
        <v>10</v>
      </c>
      <c r="B7194">
        <v>26</v>
      </c>
      <c r="C7194">
        <v>23</v>
      </c>
      <c r="D7194">
        <v>0</v>
      </c>
      <c r="E7194">
        <v>0</v>
      </c>
      <c r="F7194">
        <v>11</v>
      </c>
      <c r="G7194">
        <v>1.4</v>
      </c>
      <c r="H7194">
        <v>0</v>
      </c>
      <c r="I7194">
        <v>11</v>
      </c>
      <c r="J7194">
        <v>0</v>
      </c>
      <c r="K7194">
        <v>0</v>
      </c>
    </row>
    <row r="7195" spans="1:11" x14ac:dyDescent="0.3">
      <c r="A7195">
        <v>10</v>
      </c>
      <c r="B7195">
        <v>27</v>
      </c>
      <c r="C7195">
        <v>0</v>
      </c>
      <c r="D7195">
        <v>0</v>
      </c>
      <c r="E7195">
        <v>0</v>
      </c>
      <c r="F7195">
        <v>10.6</v>
      </c>
      <c r="G7195">
        <v>2.1</v>
      </c>
      <c r="H7195">
        <v>0</v>
      </c>
      <c r="I7195">
        <v>10.6</v>
      </c>
      <c r="J7195">
        <v>0</v>
      </c>
      <c r="K7195">
        <v>0</v>
      </c>
    </row>
    <row r="7196" spans="1:11" x14ac:dyDescent="0.3">
      <c r="A7196">
        <v>10</v>
      </c>
      <c r="B7196">
        <v>27</v>
      </c>
      <c r="C7196">
        <v>1</v>
      </c>
      <c r="D7196">
        <v>0</v>
      </c>
      <c r="E7196">
        <v>0</v>
      </c>
      <c r="F7196">
        <v>10.199999999999999</v>
      </c>
      <c r="G7196">
        <v>2.1</v>
      </c>
      <c r="H7196">
        <v>0</v>
      </c>
      <c r="I7196">
        <v>10.199999999999999</v>
      </c>
      <c r="J7196">
        <v>0</v>
      </c>
      <c r="K7196">
        <v>0</v>
      </c>
    </row>
    <row r="7197" spans="1:11" x14ac:dyDescent="0.3">
      <c r="A7197">
        <v>10</v>
      </c>
      <c r="B7197">
        <v>27</v>
      </c>
      <c r="C7197">
        <v>2</v>
      </c>
      <c r="D7197">
        <v>0</v>
      </c>
      <c r="E7197">
        <v>0</v>
      </c>
      <c r="F7197">
        <v>9.8000000000000007</v>
      </c>
      <c r="G7197">
        <v>2.1</v>
      </c>
      <c r="H7197">
        <v>0</v>
      </c>
      <c r="I7197">
        <v>9.8000000000000007</v>
      </c>
      <c r="J7197">
        <v>0</v>
      </c>
      <c r="K7197">
        <v>0</v>
      </c>
    </row>
    <row r="7198" spans="1:11" x14ac:dyDescent="0.3">
      <c r="A7198">
        <v>10</v>
      </c>
      <c r="B7198">
        <v>27</v>
      </c>
      <c r="C7198">
        <v>3</v>
      </c>
      <c r="D7198">
        <v>0</v>
      </c>
      <c r="E7198">
        <v>0</v>
      </c>
      <c r="F7198">
        <v>9.4</v>
      </c>
      <c r="G7198">
        <v>2.1</v>
      </c>
      <c r="H7198">
        <v>0</v>
      </c>
      <c r="I7198">
        <v>9.4</v>
      </c>
      <c r="J7198">
        <v>0</v>
      </c>
      <c r="K7198">
        <v>0</v>
      </c>
    </row>
    <row r="7199" spans="1:11" x14ac:dyDescent="0.3">
      <c r="A7199">
        <v>10</v>
      </c>
      <c r="B7199">
        <v>27</v>
      </c>
      <c r="C7199">
        <v>4</v>
      </c>
      <c r="D7199">
        <v>0</v>
      </c>
      <c r="E7199">
        <v>0</v>
      </c>
      <c r="F7199">
        <v>9.8000000000000007</v>
      </c>
      <c r="G7199">
        <v>1.9</v>
      </c>
      <c r="H7199">
        <v>0</v>
      </c>
      <c r="I7199">
        <v>9.8000000000000007</v>
      </c>
      <c r="J7199">
        <v>0</v>
      </c>
      <c r="K7199">
        <v>0</v>
      </c>
    </row>
    <row r="7200" spans="1:11" x14ac:dyDescent="0.3">
      <c r="A7200">
        <v>10</v>
      </c>
      <c r="B7200">
        <v>27</v>
      </c>
      <c r="C7200">
        <v>5</v>
      </c>
      <c r="D7200">
        <v>0</v>
      </c>
      <c r="E7200">
        <v>0</v>
      </c>
      <c r="F7200">
        <v>10.199999999999999</v>
      </c>
      <c r="G7200">
        <v>1.7</v>
      </c>
      <c r="H7200">
        <v>0</v>
      </c>
      <c r="I7200">
        <v>10.199999999999999</v>
      </c>
      <c r="J7200">
        <v>0</v>
      </c>
      <c r="K7200">
        <v>0</v>
      </c>
    </row>
    <row r="7201" spans="1:11" x14ac:dyDescent="0.3">
      <c r="A7201">
        <v>10</v>
      </c>
      <c r="B7201">
        <v>27</v>
      </c>
      <c r="C7201">
        <v>6</v>
      </c>
      <c r="D7201">
        <v>72</v>
      </c>
      <c r="E7201">
        <v>13</v>
      </c>
      <c r="F7201">
        <v>10.6</v>
      </c>
      <c r="G7201">
        <v>1.5</v>
      </c>
      <c r="H7201">
        <v>27.042000000000002</v>
      </c>
      <c r="I7201">
        <v>8.8810000000000002</v>
      </c>
      <c r="J7201">
        <v>20.803000000000001</v>
      </c>
      <c r="K7201">
        <v>14.856</v>
      </c>
    </row>
    <row r="7202" spans="1:11" x14ac:dyDescent="0.3">
      <c r="A7202">
        <v>10</v>
      </c>
      <c r="B7202">
        <v>27</v>
      </c>
      <c r="C7202">
        <v>7</v>
      </c>
      <c r="D7202">
        <v>508</v>
      </c>
      <c r="E7202">
        <v>38</v>
      </c>
      <c r="F7202">
        <v>12.4</v>
      </c>
      <c r="G7202">
        <v>1.9</v>
      </c>
      <c r="H7202">
        <v>210.06899999999999</v>
      </c>
      <c r="I7202">
        <v>16.888000000000002</v>
      </c>
      <c r="J7202">
        <v>166.47200000000001</v>
      </c>
      <c r="K7202">
        <v>157.44</v>
      </c>
    </row>
    <row r="7203" spans="1:11" x14ac:dyDescent="0.3">
      <c r="A7203">
        <v>10</v>
      </c>
      <c r="B7203">
        <v>27</v>
      </c>
      <c r="C7203">
        <v>8</v>
      </c>
      <c r="D7203">
        <v>726</v>
      </c>
      <c r="E7203">
        <v>56</v>
      </c>
      <c r="F7203">
        <v>14.3</v>
      </c>
      <c r="G7203">
        <v>2.2000000000000002</v>
      </c>
      <c r="H7203">
        <v>451.49900000000002</v>
      </c>
      <c r="I7203">
        <v>26.716999999999999</v>
      </c>
      <c r="J7203">
        <v>374.38400000000001</v>
      </c>
      <c r="K7203">
        <v>359.697</v>
      </c>
    </row>
    <row r="7204" spans="1:11" x14ac:dyDescent="0.3">
      <c r="A7204">
        <v>10</v>
      </c>
      <c r="B7204">
        <v>27</v>
      </c>
      <c r="C7204">
        <v>9</v>
      </c>
      <c r="D7204">
        <v>823</v>
      </c>
      <c r="E7204">
        <v>71</v>
      </c>
      <c r="F7204">
        <v>16.100000000000001</v>
      </c>
      <c r="G7204">
        <v>2.6</v>
      </c>
      <c r="H7204">
        <v>658.57100000000003</v>
      </c>
      <c r="I7204">
        <v>34.572000000000003</v>
      </c>
      <c r="J7204">
        <v>542.51700000000005</v>
      </c>
      <c r="K7204">
        <v>522.17899999999997</v>
      </c>
    </row>
    <row r="7205" spans="1:11" x14ac:dyDescent="0.3">
      <c r="A7205">
        <v>10</v>
      </c>
      <c r="B7205">
        <v>27</v>
      </c>
      <c r="C7205">
        <v>10</v>
      </c>
      <c r="D7205">
        <v>872</v>
      </c>
      <c r="E7205">
        <v>81</v>
      </c>
      <c r="F7205">
        <v>17.600000000000001</v>
      </c>
      <c r="G7205">
        <v>2.4</v>
      </c>
      <c r="H7205">
        <v>800.51700000000005</v>
      </c>
      <c r="I7205">
        <v>41.170999999999999</v>
      </c>
      <c r="J7205">
        <v>647.48299999999995</v>
      </c>
      <c r="K7205">
        <v>623.12800000000004</v>
      </c>
    </row>
    <row r="7206" spans="1:11" x14ac:dyDescent="0.3">
      <c r="A7206">
        <v>10</v>
      </c>
      <c r="B7206">
        <v>27</v>
      </c>
      <c r="C7206">
        <v>11</v>
      </c>
      <c r="D7206">
        <v>890</v>
      </c>
      <c r="E7206">
        <v>85</v>
      </c>
      <c r="F7206">
        <v>19.100000000000001</v>
      </c>
      <c r="G7206">
        <v>2.2999999999999998</v>
      </c>
      <c r="H7206">
        <v>869.62699999999995</v>
      </c>
      <c r="I7206">
        <v>45.313000000000002</v>
      </c>
      <c r="J7206">
        <v>693.61599999999999</v>
      </c>
      <c r="K7206">
        <v>667.37699999999995</v>
      </c>
    </row>
    <row r="7207" spans="1:11" x14ac:dyDescent="0.3">
      <c r="A7207">
        <v>10</v>
      </c>
      <c r="B7207">
        <v>27</v>
      </c>
      <c r="C7207">
        <v>12</v>
      </c>
      <c r="D7207">
        <v>889</v>
      </c>
      <c r="E7207">
        <v>85</v>
      </c>
      <c r="F7207">
        <v>20.6</v>
      </c>
      <c r="G7207">
        <v>2.1</v>
      </c>
      <c r="H7207">
        <v>862.44</v>
      </c>
      <c r="I7207">
        <v>47.476999999999997</v>
      </c>
      <c r="J7207">
        <v>682.17100000000005</v>
      </c>
      <c r="K7207">
        <v>656.40599999999995</v>
      </c>
    </row>
    <row r="7208" spans="1:11" x14ac:dyDescent="0.3">
      <c r="A7208">
        <v>10</v>
      </c>
      <c r="B7208">
        <v>27</v>
      </c>
      <c r="C7208">
        <v>13</v>
      </c>
      <c r="D7208">
        <v>864</v>
      </c>
      <c r="E7208">
        <v>79</v>
      </c>
      <c r="F7208">
        <v>21</v>
      </c>
      <c r="G7208">
        <v>1.9</v>
      </c>
      <c r="H7208">
        <v>773.72900000000004</v>
      </c>
      <c r="I7208">
        <v>46.07</v>
      </c>
      <c r="J7208">
        <v>613.98</v>
      </c>
      <c r="K7208">
        <v>590.94799999999998</v>
      </c>
    </row>
    <row r="7209" spans="1:11" x14ac:dyDescent="0.3">
      <c r="A7209">
        <v>10</v>
      </c>
      <c r="B7209">
        <v>27</v>
      </c>
      <c r="C7209">
        <v>14</v>
      </c>
      <c r="D7209">
        <v>808</v>
      </c>
      <c r="E7209">
        <v>68</v>
      </c>
      <c r="F7209">
        <v>21.3</v>
      </c>
      <c r="G7209">
        <v>1.7</v>
      </c>
      <c r="H7209">
        <v>617.63400000000001</v>
      </c>
      <c r="I7209">
        <v>42.179000000000002</v>
      </c>
      <c r="J7209">
        <v>493.43900000000002</v>
      </c>
      <c r="K7209">
        <v>474.84899999999999</v>
      </c>
    </row>
    <row r="7210" spans="1:11" x14ac:dyDescent="0.3">
      <c r="A7210">
        <v>10</v>
      </c>
      <c r="B7210">
        <v>27</v>
      </c>
      <c r="C7210">
        <v>15</v>
      </c>
      <c r="D7210">
        <v>694</v>
      </c>
      <c r="E7210">
        <v>52</v>
      </c>
      <c r="F7210">
        <v>21.7</v>
      </c>
      <c r="G7210">
        <v>1.5</v>
      </c>
      <c r="H7210">
        <v>399.85199999999998</v>
      </c>
      <c r="I7210">
        <v>35.845999999999997</v>
      </c>
      <c r="J7210">
        <v>317.69099999999997</v>
      </c>
      <c r="K7210">
        <v>304.69200000000001</v>
      </c>
    </row>
    <row r="7211" spans="1:11" x14ac:dyDescent="0.3">
      <c r="A7211">
        <v>10</v>
      </c>
      <c r="B7211">
        <v>27</v>
      </c>
      <c r="C7211">
        <v>16</v>
      </c>
      <c r="D7211">
        <v>425</v>
      </c>
      <c r="E7211">
        <v>33</v>
      </c>
      <c r="F7211">
        <v>20</v>
      </c>
      <c r="G7211">
        <v>1.7</v>
      </c>
      <c r="H7211">
        <v>157.803</v>
      </c>
      <c r="I7211">
        <v>24.998000000000001</v>
      </c>
      <c r="J7211">
        <v>117.63200000000001</v>
      </c>
      <c r="K7211">
        <v>109.715</v>
      </c>
    </row>
    <row r="7212" spans="1:11" x14ac:dyDescent="0.3">
      <c r="A7212">
        <v>10</v>
      </c>
      <c r="B7212">
        <v>27</v>
      </c>
      <c r="C7212">
        <v>17</v>
      </c>
      <c r="D7212">
        <v>27</v>
      </c>
      <c r="E7212">
        <v>5</v>
      </c>
      <c r="F7212">
        <v>18.399999999999999</v>
      </c>
      <c r="G7212">
        <v>1.9</v>
      </c>
      <c r="H7212">
        <v>8.2910000000000004</v>
      </c>
      <c r="I7212">
        <v>17.198</v>
      </c>
      <c r="J7212">
        <v>5.9820000000000002</v>
      </c>
      <c r="K7212">
        <v>0.308</v>
      </c>
    </row>
    <row r="7213" spans="1:11" x14ac:dyDescent="0.3">
      <c r="A7213">
        <v>10</v>
      </c>
      <c r="B7213">
        <v>27</v>
      </c>
      <c r="C7213">
        <v>18</v>
      </c>
      <c r="D7213">
        <v>0</v>
      </c>
      <c r="E7213">
        <v>0</v>
      </c>
      <c r="F7213">
        <v>16.7</v>
      </c>
      <c r="G7213">
        <v>2.1</v>
      </c>
      <c r="H7213">
        <v>0</v>
      </c>
      <c r="I7213">
        <v>16.7</v>
      </c>
      <c r="J7213">
        <v>0</v>
      </c>
      <c r="K7213">
        <v>0</v>
      </c>
    </row>
    <row r="7214" spans="1:11" x14ac:dyDescent="0.3">
      <c r="A7214">
        <v>10</v>
      </c>
      <c r="B7214">
        <v>27</v>
      </c>
      <c r="C7214">
        <v>19</v>
      </c>
      <c r="D7214">
        <v>0</v>
      </c>
      <c r="E7214">
        <v>0</v>
      </c>
      <c r="F7214">
        <v>16.3</v>
      </c>
      <c r="G7214">
        <v>2.1</v>
      </c>
      <c r="H7214">
        <v>0</v>
      </c>
      <c r="I7214">
        <v>16.3</v>
      </c>
      <c r="J7214">
        <v>0</v>
      </c>
      <c r="K7214">
        <v>0</v>
      </c>
    </row>
    <row r="7215" spans="1:11" x14ac:dyDescent="0.3">
      <c r="A7215">
        <v>10</v>
      </c>
      <c r="B7215">
        <v>27</v>
      </c>
      <c r="C7215">
        <v>20</v>
      </c>
      <c r="D7215">
        <v>0</v>
      </c>
      <c r="E7215">
        <v>0</v>
      </c>
      <c r="F7215">
        <v>16</v>
      </c>
      <c r="G7215">
        <v>2.1</v>
      </c>
      <c r="H7215">
        <v>0</v>
      </c>
      <c r="I7215">
        <v>16</v>
      </c>
      <c r="J7215">
        <v>0</v>
      </c>
      <c r="K7215">
        <v>0</v>
      </c>
    </row>
    <row r="7216" spans="1:11" x14ac:dyDescent="0.3">
      <c r="A7216">
        <v>10</v>
      </c>
      <c r="B7216">
        <v>27</v>
      </c>
      <c r="C7216">
        <v>21</v>
      </c>
      <c r="D7216">
        <v>0</v>
      </c>
      <c r="E7216">
        <v>0</v>
      </c>
      <c r="F7216">
        <v>15.6</v>
      </c>
      <c r="G7216">
        <v>2.1</v>
      </c>
      <c r="H7216">
        <v>0</v>
      </c>
      <c r="I7216">
        <v>15.6</v>
      </c>
      <c r="J7216">
        <v>0</v>
      </c>
      <c r="K7216">
        <v>0</v>
      </c>
    </row>
    <row r="7217" spans="1:11" x14ac:dyDescent="0.3">
      <c r="A7217">
        <v>10</v>
      </c>
      <c r="B7217">
        <v>27</v>
      </c>
      <c r="C7217">
        <v>22</v>
      </c>
      <c r="D7217">
        <v>0</v>
      </c>
      <c r="E7217">
        <v>0</v>
      </c>
      <c r="F7217">
        <v>14.7</v>
      </c>
      <c r="G7217">
        <v>1.4</v>
      </c>
      <c r="H7217">
        <v>0</v>
      </c>
      <c r="I7217">
        <v>14.7</v>
      </c>
      <c r="J7217">
        <v>0</v>
      </c>
      <c r="K7217">
        <v>0</v>
      </c>
    </row>
    <row r="7218" spans="1:11" x14ac:dyDescent="0.3">
      <c r="A7218">
        <v>10</v>
      </c>
      <c r="B7218">
        <v>27</v>
      </c>
      <c r="C7218">
        <v>23</v>
      </c>
      <c r="D7218">
        <v>0</v>
      </c>
      <c r="E7218">
        <v>0</v>
      </c>
      <c r="F7218">
        <v>13.7</v>
      </c>
      <c r="G7218">
        <v>0.7</v>
      </c>
      <c r="H7218">
        <v>0</v>
      </c>
      <c r="I7218">
        <v>13.7</v>
      </c>
      <c r="J7218">
        <v>0</v>
      </c>
      <c r="K7218">
        <v>0</v>
      </c>
    </row>
    <row r="7219" spans="1:11" x14ac:dyDescent="0.3">
      <c r="A7219">
        <v>10</v>
      </c>
      <c r="B7219">
        <v>28</v>
      </c>
      <c r="C7219">
        <v>0</v>
      </c>
      <c r="D7219">
        <v>0</v>
      </c>
      <c r="E7219">
        <v>0</v>
      </c>
      <c r="F7219">
        <v>12.8</v>
      </c>
      <c r="G7219">
        <v>0</v>
      </c>
      <c r="H7219">
        <v>0</v>
      </c>
      <c r="I7219">
        <v>12.8</v>
      </c>
      <c r="J7219">
        <v>0</v>
      </c>
      <c r="K7219">
        <v>0</v>
      </c>
    </row>
    <row r="7220" spans="1:11" x14ac:dyDescent="0.3">
      <c r="A7220">
        <v>10</v>
      </c>
      <c r="B7220">
        <v>28</v>
      </c>
      <c r="C7220">
        <v>1</v>
      </c>
      <c r="D7220">
        <v>0</v>
      </c>
      <c r="E7220">
        <v>0</v>
      </c>
      <c r="F7220">
        <v>12.2</v>
      </c>
      <c r="G7220">
        <v>1</v>
      </c>
      <c r="H7220">
        <v>0</v>
      </c>
      <c r="I7220">
        <v>12.2</v>
      </c>
      <c r="J7220">
        <v>0</v>
      </c>
      <c r="K7220">
        <v>0</v>
      </c>
    </row>
    <row r="7221" spans="1:11" x14ac:dyDescent="0.3">
      <c r="A7221">
        <v>10</v>
      </c>
      <c r="B7221">
        <v>28</v>
      </c>
      <c r="C7221">
        <v>2</v>
      </c>
      <c r="D7221">
        <v>0</v>
      </c>
      <c r="E7221">
        <v>0</v>
      </c>
      <c r="F7221">
        <v>11.7</v>
      </c>
      <c r="G7221">
        <v>2.1</v>
      </c>
      <c r="H7221">
        <v>0</v>
      </c>
      <c r="I7221">
        <v>11.7</v>
      </c>
      <c r="J7221">
        <v>0</v>
      </c>
      <c r="K7221">
        <v>0</v>
      </c>
    </row>
    <row r="7222" spans="1:11" x14ac:dyDescent="0.3">
      <c r="A7222">
        <v>10</v>
      </c>
      <c r="B7222">
        <v>28</v>
      </c>
      <c r="C7222">
        <v>3</v>
      </c>
      <c r="D7222">
        <v>0</v>
      </c>
      <c r="E7222">
        <v>0</v>
      </c>
      <c r="F7222">
        <v>11.1</v>
      </c>
      <c r="G7222">
        <v>3.1</v>
      </c>
      <c r="H7222">
        <v>0</v>
      </c>
      <c r="I7222">
        <v>11.1</v>
      </c>
      <c r="J7222">
        <v>0</v>
      </c>
      <c r="K7222">
        <v>0</v>
      </c>
    </row>
    <row r="7223" spans="1:11" x14ac:dyDescent="0.3">
      <c r="A7223">
        <v>10</v>
      </c>
      <c r="B7223">
        <v>28</v>
      </c>
      <c r="C7223">
        <v>4</v>
      </c>
      <c r="D7223">
        <v>0</v>
      </c>
      <c r="E7223">
        <v>0</v>
      </c>
      <c r="F7223">
        <v>11.1</v>
      </c>
      <c r="G7223">
        <v>2.8</v>
      </c>
      <c r="H7223">
        <v>0</v>
      </c>
      <c r="I7223">
        <v>11.1</v>
      </c>
      <c r="J7223">
        <v>0</v>
      </c>
      <c r="K7223">
        <v>0</v>
      </c>
    </row>
    <row r="7224" spans="1:11" x14ac:dyDescent="0.3">
      <c r="A7224">
        <v>10</v>
      </c>
      <c r="B7224">
        <v>28</v>
      </c>
      <c r="C7224">
        <v>5</v>
      </c>
      <c r="D7224">
        <v>0</v>
      </c>
      <c r="E7224">
        <v>0</v>
      </c>
      <c r="F7224">
        <v>11.1</v>
      </c>
      <c r="G7224">
        <v>2.4</v>
      </c>
      <c r="H7224">
        <v>0</v>
      </c>
      <c r="I7224">
        <v>11.1</v>
      </c>
      <c r="J7224">
        <v>0</v>
      </c>
      <c r="K7224">
        <v>0</v>
      </c>
    </row>
    <row r="7225" spans="1:11" x14ac:dyDescent="0.3">
      <c r="A7225">
        <v>10</v>
      </c>
      <c r="B7225">
        <v>28</v>
      </c>
      <c r="C7225">
        <v>6</v>
      </c>
      <c r="D7225">
        <v>13</v>
      </c>
      <c r="E7225">
        <v>13</v>
      </c>
      <c r="F7225">
        <v>11.1</v>
      </c>
      <c r="G7225">
        <v>2.1</v>
      </c>
      <c r="H7225">
        <v>14.512</v>
      </c>
      <c r="I7225">
        <v>9.18</v>
      </c>
      <c r="J7225">
        <v>12.492000000000001</v>
      </c>
      <c r="K7225">
        <v>6.6989999999999998</v>
      </c>
    </row>
    <row r="7226" spans="1:11" x14ac:dyDescent="0.3">
      <c r="A7226">
        <v>10</v>
      </c>
      <c r="B7226">
        <v>28</v>
      </c>
      <c r="C7226">
        <v>7</v>
      </c>
      <c r="D7226">
        <v>128</v>
      </c>
      <c r="E7226">
        <v>52</v>
      </c>
      <c r="F7226">
        <v>13.3</v>
      </c>
      <c r="G7226">
        <v>2.2999999999999998</v>
      </c>
      <c r="H7226">
        <v>99.872</v>
      </c>
      <c r="I7226">
        <v>14.151</v>
      </c>
      <c r="J7226">
        <v>84.209000000000003</v>
      </c>
      <c r="K7226">
        <v>77.007999999999996</v>
      </c>
    </row>
    <row r="7227" spans="1:11" x14ac:dyDescent="0.3">
      <c r="A7227">
        <v>10</v>
      </c>
      <c r="B7227">
        <v>28</v>
      </c>
      <c r="C7227">
        <v>8</v>
      </c>
      <c r="D7227">
        <v>350</v>
      </c>
      <c r="E7227">
        <v>138</v>
      </c>
      <c r="F7227">
        <v>15.6</v>
      </c>
      <c r="G7227">
        <v>2.4</v>
      </c>
      <c r="H7227">
        <v>337.51799999999997</v>
      </c>
      <c r="I7227">
        <v>23.925000000000001</v>
      </c>
      <c r="J7227">
        <v>285.661</v>
      </c>
      <c r="K7227">
        <v>273.56799999999998</v>
      </c>
    </row>
    <row r="7228" spans="1:11" x14ac:dyDescent="0.3">
      <c r="A7228">
        <v>10</v>
      </c>
      <c r="B7228">
        <v>28</v>
      </c>
      <c r="C7228">
        <v>9</v>
      </c>
      <c r="D7228">
        <v>143</v>
      </c>
      <c r="E7228">
        <v>185</v>
      </c>
      <c r="F7228">
        <v>17.8</v>
      </c>
      <c r="G7228">
        <v>2.6</v>
      </c>
      <c r="H7228">
        <v>297.83199999999999</v>
      </c>
      <c r="I7228">
        <v>25.751000000000001</v>
      </c>
      <c r="J7228">
        <v>254.572</v>
      </c>
      <c r="K7228">
        <v>243.32300000000001</v>
      </c>
    </row>
    <row r="7229" spans="1:11" x14ac:dyDescent="0.3">
      <c r="A7229">
        <v>10</v>
      </c>
      <c r="B7229">
        <v>28</v>
      </c>
      <c r="C7229">
        <v>10</v>
      </c>
      <c r="D7229">
        <v>342</v>
      </c>
      <c r="E7229">
        <v>224</v>
      </c>
      <c r="F7229">
        <v>18.899999999999999</v>
      </c>
      <c r="G7229">
        <v>4</v>
      </c>
      <c r="H7229">
        <v>527.48500000000001</v>
      </c>
      <c r="I7229">
        <v>31.312999999999999</v>
      </c>
      <c r="J7229">
        <v>442.779</v>
      </c>
      <c r="K7229">
        <v>425.90899999999999</v>
      </c>
    </row>
    <row r="7230" spans="1:11" x14ac:dyDescent="0.3">
      <c r="A7230">
        <v>10</v>
      </c>
      <c r="B7230">
        <v>28</v>
      </c>
      <c r="C7230">
        <v>11</v>
      </c>
      <c r="D7230">
        <v>734</v>
      </c>
      <c r="E7230">
        <v>119</v>
      </c>
      <c r="F7230">
        <v>20</v>
      </c>
      <c r="G7230">
        <v>5.3</v>
      </c>
      <c r="H7230">
        <v>778.72</v>
      </c>
      <c r="I7230">
        <v>36.668999999999997</v>
      </c>
      <c r="J7230">
        <v>641.38300000000004</v>
      </c>
      <c r="K7230">
        <v>617.27200000000005</v>
      </c>
    </row>
    <row r="7231" spans="1:11" x14ac:dyDescent="0.3">
      <c r="A7231">
        <v>10</v>
      </c>
      <c r="B7231">
        <v>28</v>
      </c>
      <c r="C7231">
        <v>12</v>
      </c>
      <c r="D7231">
        <v>810</v>
      </c>
      <c r="E7231">
        <v>91</v>
      </c>
      <c r="F7231">
        <v>21.1</v>
      </c>
      <c r="G7231">
        <v>6.7</v>
      </c>
      <c r="H7231">
        <v>805.82299999999998</v>
      </c>
      <c r="I7231">
        <v>36.533999999999999</v>
      </c>
      <c r="J7231">
        <v>663.87199999999996</v>
      </c>
      <c r="K7231">
        <v>638.85599999999999</v>
      </c>
    </row>
    <row r="7232" spans="1:11" x14ac:dyDescent="0.3">
      <c r="A7232">
        <v>10</v>
      </c>
      <c r="B7232">
        <v>28</v>
      </c>
      <c r="C7232">
        <v>13</v>
      </c>
      <c r="D7232">
        <v>837</v>
      </c>
      <c r="E7232">
        <v>85</v>
      </c>
      <c r="F7232">
        <v>20.2</v>
      </c>
      <c r="G7232">
        <v>6.5</v>
      </c>
      <c r="H7232">
        <v>762.471</v>
      </c>
      <c r="I7232">
        <v>35.125</v>
      </c>
      <c r="J7232">
        <v>630.04399999999998</v>
      </c>
      <c r="K7232">
        <v>606.38300000000004</v>
      </c>
    </row>
    <row r="7233" spans="1:11" x14ac:dyDescent="0.3">
      <c r="A7233">
        <v>10</v>
      </c>
      <c r="B7233">
        <v>28</v>
      </c>
      <c r="C7233">
        <v>14</v>
      </c>
      <c r="D7233">
        <v>766</v>
      </c>
      <c r="E7233">
        <v>76</v>
      </c>
      <c r="F7233">
        <v>19.2</v>
      </c>
      <c r="G7233">
        <v>6.4</v>
      </c>
      <c r="H7233">
        <v>597.29399999999998</v>
      </c>
      <c r="I7233">
        <v>30.963000000000001</v>
      </c>
      <c r="J7233">
        <v>497.12799999999999</v>
      </c>
      <c r="K7233">
        <v>478.41</v>
      </c>
    </row>
    <row r="7234" spans="1:11" x14ac:dyDescent="0.3">
      <c r="A7234">
        <v>10</v>
      </c>
      <c r="B7234">
        <v>28</v>
      </c>
      <c r="C7234">
        <v>15</v>
      </c>
      <c r="D7234">
        <v>654</v>
      </c>
      <c r="E7234">
        <v>58</v>
      </c>
      <c r="F7234">
        <v>18.3</v>
      </c>
      <c r="G7234">
        <v>6.2</v>
      </c>
      <c r="H7234">
        <v>385.85599999999999</v>
      </c>
      <c r="I7234">
        <v>25.782</v>
      </c>
      <c r="J7234">
        <v>317.94499999999999</v>
      </c>
      <c r="K7234">
        <v>304.93799999999999</v>
      </c>
    </row>
    <row r="7235" spans="1:11" x14ac:dyDescent="0.3">
      <c r="A7235">
        <v>10</v>
      </c>
      <c r="B7235">
        <v>28</v>
      </c>
      <c r="C7235">
        <v>16</v>
      </c>
      <c r="D7235">
        <v>365</v>
      </c>
      <c r="E7235">
        <v>36</v>
      </c>
      <c r="F7235">
        <v>18.100000000000001</v>
      </c>
      <c r="G7235">
        <v>5.2</v>
      </c>
      <c r="H7235">
        <v>144.47900000000001</v>
      </c>
      <c r="I7235">
        <v>20.684000000000001</v>
      </c>
      <c r="J7235">
        <v>110.273</v>
      </c>
      <c r="K7235">
        <v>102.517</v>
      </c>
    </row>
    <row r="7236" spans="1:11" x14ac:dyDescent="0.3">
      <c r="A7236">
        <v>10</v>
      </c>
      <c r="B7236">
        <v>28</v>
      </c>
      <c r="C7236">
        <v>17</v>
      </c>
      <c r="D7236">
        <v>16</v>
      </c>
      <c r="E7236">
        <v>5</v>
      </c>
      <c r="F7236">
        <v>18</v>
      </c>
      <c r="G7236">
        <v>4.0999999999999996</v>
      </c>
      <c r="H7236">
        <v>6.8940000000000001</v>
      </c>
      <c r="I7236">
        <v>16.869</v>
      </c>
      <c r="J7236">
        <v>5.3</v>
      </c>
      <c r="K7236">
        <v>0</v>
      </c>
    </row>
    <row r="7237" spans="1:11" x14ac:dyDescent="0.3">
      <c r="A7237">
        <v>10</v>
      </c>
      <c r="B7237">
        <v>28</v>
      </c>
      <c r="C7237">
        <v>18</v>
      </c>
      <c r="D7237">
        <v>0</v>
      </c>
      <c r="E7237">
        <v>0</v>
      </c>
      <c r="F7237">
        <v>17.8</v>
      </c>
      <c r="G7237">
        <v>3.1</v>
      </c>
      <c r="H7237">
        <v>0</v>
      </c>
      <c r="I7237">
        <v>17.8</v>
      </c>
      <c r="J7237">
        <v>0</v>
      </c>
      <c r="K7237">
        <v>0</v>
      </c>
    </row>
    <row r="7238" spans="1:11" x14ac:dyDescent="0.3">
      <c r="A7238">
        <v>10</v>
      </c>
      <c r="B7238">
        <v>28</v>
      </c>
      <c r="C7238">
        <v>19</v>
      </c>
      <c r="D7238">
        <v>0</v>
      </c>
      <c r="E7238">
        <v>0</v>
      </c>
      <c r="F7238">
        <v>17.8</v>
      </c>
      <c r="G7238">
        <v>2.6</v>
      </c>
      <c r="H7238">
        <v>0</v>
      </c>
      <c r="I7238">
        <v>17.8</v>
      </c>
      <c r="J7238">
        <v>0</v>
      </c>
      <c r="K7238">
        <v>0</v>
      </c>
    </row>
    <row r="7239" spans="1:11" x14ac:dyDescent="0.3">
      <c r="A7239">
        <v>10</v>
      </c>
      <c r="B7239">
        <v>28</v>
      </c>
      <c r="C7239">
        <v>20</v>
      </c>
      <c r="D7239">
        <v>0</v>
      </c>
      <c r="E7239">
        <v>0</v>
      </c>
      <c r="F7239">
        <v>17.8</v>
      </c>
      <c r="G7239">
        <v>2</v>
      </c>
      <c r="H7239">
        <v>0</v>
      </c>
      <c r="I7239">
        <v>17.8</v>
      </c>
      <c r="J7239">
        <v>0</v>
      </c>
      <c r="K7239">
        <v>0</v>
      </c>
    </row>
    <row r="7240" spans="1:11" x14ac:dyDescent="0.3">
      <c r="A7240">
        <v>10</v>
      </c>
      <c r="B7240">
        <v>28</v>
      </c>
      <c r="C7240">
        <v>21</v>
      </c>
      <c r="D7240">
        <v>0</v>
      </c>
      <c r="E7240">
        <v>0</v>
      </c>
      <c r="F7240">
        <v>17.8</v>
      </c>
      <c r="G7240">
        <v>1.5</v>
      </c>
      <c r="H7240">
        <v>0</v>
      </c>
      <c r="I7240">
        <v>17.8</v>
      </c>
      <c r="J7240">
        <v>0</v>
      </c>
      <c r="K7240">
        <v>0</v>
      </c>
    </row>
    <row r="7241" spans="1:11" x14ac:dyDescent="0.3">
      <c r="A7241">
        <v>10</v>
      </c>
      <c r="B7241">
        <v>28</v>
      </c>
      <c r="C7241">
        <v>22</v>
      </c>
      <c r="D7241">
        <v>0</v>
      </c>
      <c r="E7241">
        <v>0</v>
      </c>
      <c r="F7241">
        <v>17.399999999999999</v>
      </c>
      <c r="G7241">
        <v>1.7</v>
      </c>
      <c r="H7241">
        <v>0</v>
      </c>
      <c r="I7241">
        <v>17.399999999999999</v>
      </c>
      <c r="J7241">
        <v>0</v>
      </c>
      <c r="K7241">
        <v>0</v>
      </c>
    </row>
    <row r="7242" spans="1:11" x14ac:dyDescent="0.3">
      <c r="A7242">
        <v>10</v>
      </c>
      <c r="B7242">
        <v>28</v>
      </c>
      <c r="C7242">
        <v>23</v>
      </c>
      <c r="D7242">
        <v>0</v>
      </c>
      <c r="E7242">
        <v>0</v>
      </c>
      <c r="F7242">
        <v>17.100000000000001</v>
      </c>
      <c r="G7242">
        <v>1.9</v>
      </c>
      <c r="H7242">
        <v>0</v>
      </c>
      <c r="I7242">
        <v>17.100000000000001</v>
      </c>
      <c r="J7242">
        <v>0</v>
      </c>
      <c r="K7242">
        <v>0</v>
      </c>
    </row>
    <row r="7243" spans="1:11" x14ac:dyDescent="0.3">
      <c r="A7243">
        <v>10</v>
      </c>
      <c r="B7243">
        <v>29</v>
      </c>
      <c r="C7243">
        <v>0</v>
      </c>
      <c r="D7243">
        <v>0</v>
      </c>
      <c r="E7243">
        <v>0</v>
      </c>
      <c r="F7243">
        <v>16.7</v>
      </c>
      <c r="G7243">
        <v>2.1</v>
      </c>
      <c r="H7243">
        <v>0</v>
      </c>
      <c r="I7243">
        <v>16.7</v>
      </c>
      <c r="J7243">
        <v>0</v>
      </c>
      <c r="K7243">
        <v>0</v>
      </c>
    </row>
    <row r="7244" spans="1:11" x14ac:dyDescent="0.3">
      <c r="A7244">
        <v>10</v>
      </c>
      <c r="B7244">
        <v>29</v>
      </c>
      <c r="C7244">
        <v>1</v>
      </c>
      <c r="D7244">
        <v>0</v>
      </c>
      <c r="E7244">
        <v>0</v>
      </c>
      <c r="F7244">
        <v>14.8</v>
      </c>
      <c r="G7244">
        <v>2.2999999999999998</v>
      </c>
      <c r="H7244">
        <v>0</v>
      </c>
      <c r="I7244">
        <v>14.8</v>
      </c>
      <c r="J7244">
        <v>0</v>
      </c>
      <c r="K7244">
        <v>0</v>
      </c>
    </row>
    <row r="7245" spans="1:11" x14ac:dyDescent="0.3">
      <c r="A7245">
        <v>10</v>
      </c>
      <c r="B7245">
        <v>29</v>
      </c>
      <c r="C7245">
        <v>2</v>
      </c>
      <c r="D7245">
        <v>0</v>
      </c>
      <c r="E7245">
        <v>0</v>
      </c>
      <c r="F7245">
        <v>13</v>
      </c>
      <c r="G7245">
        <v>2.4</v>
      </c>
      <c r="H7245">
        <v>0</v>
      </c>
      <c r="I7245">
        <v>13</v>
      </c>
      <c r="J7245">
        <v>0</v>
      </c>
      <c r="K7245">
        <v>0</v>
      </c>
    </row>
    <row r="7246" spans="1:11" x14ac:dyDescent="0.3">
      <c r="A7246">
        <v>10</v>
      </c>
      <c r="B7246">
        <v>29</v>
      </c>
      <c r="C7246">
        <v>3</v>
      </c>
      <c r="D7246">
        <v>0</v>
      </c>
      <c r="E7246">
        <v>0</v>
      </c>
      <c r="F7246">
        <v>11.1</v>
      </c>
      <c r="G7246">
        <v>2.6</v>
      </c>
      <c r="H7246">
        <v>0</v>
      </c>
      <c r="I7246">
        <v>11.1</v>
      </c>
      <c r="J7246">
        <v>0</v>
      </c>
      <c r="K7246">
        <v>0</v>
      </c>
    </row>
    <row r="7247" spans="1:11" x14ac:dyDescent="0.3">
      <c r="A7247">
        <v>10</v>
      </c>
      <c r="B7247">
        <v>29</v>
      </c>
      <c r="C7247">
        <v>4</v>
      </c>
      <c r="D7247">
        <v>0</v>
      </c>
      <c r="E7247">
        <v>0</v>
      </c>
      <c r="F7247">
        <v>11.8</v>
      </c>
      <c r="G7247">
        <v>2.6</v>
      </c>
      <c r="H7247">
        <v>0</v>
      </c>
      <c r="I7247">
        <v>11.8</v>
      </c>
      <c r="J7247">
        <v>0</v>
      </c>
      <c r="K7247">
        <v>0</v>
      </c>
    </row>
    <row r="7248" spans="1:11" x14ac:dyDescent="0.3">
      <c r="A7248">
        <v>10</v>
      </c>
      <c r="B7248">
        <v>29</v>
      </c>
      <c r="C7248">
        <v>5</v>
      </c>
      <c r="D7248">
        <v>0</v>
      </c>
      <c r="E7248">
        <v>0</v>
      </c>
      <c r="F7248">
        <v>12.6</v>
      </c>
      <c r="G7248">
        <v>2.6</v>
      </c>
      <c r="H7248">
        <v>0</v>
      </c>
      <c r="I7248">
        <v>12.6</v>
      </c>
      <c r="J7248">
        <v>0</v>
      </c>
      <c r="K7248">
        <v>0</v>
      </c>
    </row>
    <row r="7249" spans="1:11" x14ac:dyDescent="0.3">
      <c r="A7249">
        <v>10</v>
      </c>
      <c r="B7249">
        <v>29</v>
      </c>
      <c r="C7249">
        <v>6</v>
      </c>
      <c r="D7249">
        <v>39</v>
      </c>
      <c r="E7249">
        <v>12</v>
      </c>
      <c r="F7249">
        <v>13.3</v>
      </c>
      <c r="G7249">
        <v>2.6</v>
      </c>
      <c r="H7249">
        <v>19.349</v>
      </c>
      <c r="I7249">
        <v>11.708</v>
      </c>
      <c r="J7249">
        <v>15.394</v>
      </c>
      <c r="K7249">
        <v>9.5470000000000006</v>
      </c>
    </row>
    <row r="7250" spans="1:11" x14ac:dyDescent="0.3">
      <c r="A7250">
        <v>10</v>
      </c>
      <c r="B7250">
        <v>29</v>
      </c>
      <c r="C7250">
        <v>7</v>
      </c>
      <c r="D7250">
        <v>422</v>
      </c>
      <c r="E7250">
        <v>44</v>
      </c>
      <c r="F7250">
        <v>14.6</v>
      </c>
      <c r="G7250">
        <v>2.2000000000000002</v>
      </c>
      <c r="H7250">
        <v>189.49600000000001</v>
      </c>
      <c r="I7250">
        <v>18.274999999999999</v>
      </c>
      <c r="J7250">
        <v>150.63900000000001</v>
      </c>
      <c r="K7250">
        <v>141.97800000000001</v>
      </c>
    </row>
    <row r="7251" spans="1:11" x14ac:dyDescent="0.3">
      <c r="A7251">
        <v>10</v>
      </c>
      <c r="B7251">
        <v>29</v>
      </c>
      <c r="C7251">
        <v>8</v>
      </c>
      <c r="D7251">
        <v>609</v>
      </c>
      <c r="E7251">
        <v>63</v>
      </c>
      <c r="F7251">
        <v>15.9</v>
      </c>
      <c r="G7251">
        <v>1.9</v>
      </c>
      <c r="H7251">
        <v>397.16899999999998</v>
      </c>
      <c r="I7251">
        <v>27.07</v>
      </c>
      <c r="J7251">
        <v>329.17700000000002</v>
      </c>
      <c r="K7251">
        <v>315.84500000000003</v>
      </c>
    </row>
    <row r="7252" spans="1:11" x14ac:dyDescent="0.3">
      <c r="A7252">
        <v>10</v>
      </c>
      <c r="B7252">
        <v>29</v>
      </c>
      <c r="C7252">
        <v>9</v>
      </c>
      <c r="D7252">
        <v>690</v>
      </c>
      <c r="E7252">
        <v>91</v>
      </c>
      <c r="F7252">
        <v>17.2</v>
      </c>
      <c r="G7252">
        <v>1.5</v>
      </c>
      <c r="H7252">
        <v>588.78599999999994</v>
      </c>
      <c r="I7252">
        <v>36.232999999999997</v>
      </c>
      <c r="J7252">
        <v>482.238</v>
      </c>
      <c r="K7252">
        <v>464.03699999999998</v>
      </c>
    </row>
    <row r="7253" spans="1:11" x14ac:dyDescent="0.3">
      <c r="A7253">
        <v>10</v>
      </c>
      <c r="B7253">
        <v>29</v>
      </c>
      <c r="C7253">
        <v>10</v>
      </c>
      <c r="D7253">
        <v>752</v>
      </c>
      <c r="E7253">
        <v>97</v>
      </c>
      <c r="F7253">
        <v>18.7</v>
      </c>
      <c r="G7253">
        <v>1.5</v>
      </c>
      <c r="H7253">
        <v>724.178</v>
      </c>
      <c r="I7253">
        <v>42.738999999999997</v>
      </c>
      <c r="J7253">
        <v>582.31899999999996</v>
      </c>
      <c r="K7253">
        <v>560.50199999999995</v>
      </c>
    </row>
    <row r="7254" spans="1:11" x14ac:dyDescent="0.3">
      <c r="A7254">
        <v>10</v>
      </c>
      <c r="B7254">
        <v>29</v>
      </c>
      <c r="C7254">
        <v>11</v>
      </c>
      <c r="D7254">
        <v>728</v>
      </c>
      <c r="E7254">
        <v>138</v>
      </c>
      <c r="F7254">
        <v>20.2</v>
      </c>
      <c r="G7254">
        <v>1.5</v>
      </c>
      <c r="H7254">
        <v>797.09299999999996</v>
      </c>
      <c r="I7254">
        <v>46.960999999999999</v>
      </c>
      <c r="J7254">
        <v>631.85699999999997</v>
      </c>
      <c r="K7254">
        <v>608.12400000000002</v>
      </c>
    </row>
    <row r="7255" spans="1:11" x14ac:dyDescent="0.3">
      <c r="A7255">
        <v>10</v>
      </c>
      <c r="B7255">
        <v>29</v>
      </c>
      <c r="C7255">
        <v>12</v>
      </c>
      <c r="D7255">
        <v>610</v>
      </c>
      <c r="E7255">
        <v>173</v>
      </c>
      <c r="F7255">
        <v>21.7</v>
      </c>
      <c r="G7255">
        <v>1.5</v>
      </c>
      <c r="H7255">
        <v>730.47699999999998</v>
      </c>
      <c r="I7255">
        <v>46.747</v>
      </c>
      <c r="J7255">
        <v>579.52300000000002</v>
      </c>
      <c r="K7255">
        <v>557.81100000000004</v>
      </c>
    </row>
    <row r="7256" spans="1:11" x14ac:dyDescent="0.3">
      <c r="A7256">
        <v>10</v>
      </c>
      <c r="B7256">
        <v>29</v>
      </c>
      <c r="C7256">
        <v>13</v>
      </c>
      <c r="D7256">
        <v>643</v>
      </c>
      <c r="E7256">
        <v>136</v>
      </c>
      <c r="F7256">
        <v>21.7</v>
      </c>
      <c r="G7256">
        <v>2.7</v>
      </c>
      <c r="H7256">
        <v>670.47299999999996</v>
      </c>
      <c r="I7256">
        <v>41.133000000000003</v>
      </c>
      <c r="J7256">
        <v>542.16499999999996</v>
      </c>
      <c r="K7256">
        <v>521.83900000000006</v>
      </c>
    </row>
    <row r="7257" spans="1:11" x14ac:dyDescent="0.3">
      <c r="A7257">
        <v>10</v>
      </c>
      <c r="B7257">
        <v>29</v>
      </c>
      <c r="C7257">
        <v>14</v>
      </c>
      <c r="D7257">
        <v>652</v>
      </c>
      <c r="E7257">
        <v>99</v>
      </c>
      <c r="F7257">
        <v>21.7</v>
      </c>
      <c r="G7257">
        <v>4</v>
      </c>
      <c r="H7257">
        <v>549.471</v>
      </c>
      <c r="I7257">
        <v>35.686999999999998</v>
      </c>
      <c r="J7257">
        <v>449.90699999999998</v>
      </c>
      <c r="K7257">
        <v>432.8</v>
      </c>
    </row>
    <row r="7258" spans="1:11" x14ac:dyDescent="0.3">
      <c r="A7258">
        <v>10</v>
      </c>
      <c r="B7258">
        <v>29</v>
      </c>
      <c r="C7258">
        <v>15</v>
      </c>
      <c r="D7258">
        <v>564</v>
      </c>
      <c r="E7258">
        <v>67</v>
      </c>
      <c r="F7258">
        <v>21.7</v>
      </c>
      <c r="G7258">
        <v>5.2</v>
      </c>
      <c r="H7258">
        <v>353.27</v>
      </c>
      <c r="I7258">
        <v>29.321000000000002</v>
      </c>
      <c r="J7258">
        <v>288.02699999999999</v>
      </c>
      <c r="K7258">
        <v>275.86700000000002</v>
      </c>
    </row>
    <row r="7259" spans="1:11" x14ac:dyDescent="0.3">
      <c r="A7259">
        <v>10</v>
      </c>
      <c r="B7259">
        <v>29</v>
      </c>
      <c r="C7259">
        <v>16</v>
      </c>
      <c r="D7259">
        <v>266</v>
      </c>
      <c r="E7259">
        <v>40</v>
      </c>
      <c r="F7259">
        <v>19.8</v>
      </c>
      <c r="G7259">
        <v>4.2</v>
      </c>
      <c r="H7259">
        <v>120.875</v>
      </c>
      <c r="I7259">
        <v>22.173999999999999</v>
      </c>
      <c r="J7259">
        <v>93.418000000000006</v>
      </c>
      <c r="K7259">
        <v>86.024000000000001</v>
      </c>
    </row>
    <row r="7260" spans="1:11" x14ac:dyDescent="0.3">
      <c r="A7260">
        <v>10</v>
      </c>
      <c r="B7260">
        <v>29</v>
      </c>
      <c r="C7260">
        <v>17</v>
      </c>
      <c r="D7260">
        <v>9</v>
      </c>
      <c r="E7260">
        <v>4</v>
      </c>
      <c r="F7260">
        <v>18</v>
      </c>
      <c r="G7260">
        <v>3.1</v>
      </c>
      <c r="H7260">
        <v>5.032</v>
      </c>
      <c r="I7260">
        <v>16.652000000000001</v>
      </c>
      <c r="J7260">
        <v>4.0049999999999999</v>
      </c>
      <c r="K7260">
        <v>0</v>
      </c>
    </row>
    <row r="7261" spans="1:11" x14ac:dyDescent="0.3">
      <c r="A7261">
        <v>10</v>
      </c>
      <c r="B7261">
        <v>29</v>
      </c>
      <c r="C7261">
        <v>18</v>
      </c>
      <c r="D7261">
        <v>0</v>
      </c>
      <c r="E7261">
        <v>0</v>
      </c>
      <c r="F7261">
        <v>16.100000000000001</v>
      </c>
      <c r="G7261">
        <v>2.1</v>
      </c>
      <c r="H7261">
        <v>0</v>
      </c>
      <c r="I7261">
        <v>16.100000000000001</v>
      </c>
      <c r="J7261">
        <v>0</v>
      </c>
      <c r="K7261">
        <v>0</v>
      </c>
    </row>
    <row r="7262" spans="1:11" x14ac:dyDescent="0.3">
      <c r="A7262">
        <v>10</v>
      </c>
      <c r="B7262">
        <v>29</v>
      </c>
      <c r="C7262">
        <v>19</v>
      </c>
      <c r="D7262">
        <v>0</v>
      </c>
      <c r="E7262">
        <v>0</v>
      </c>
      <c r="F7262">
        <v>16.100000000000001</v>
      </c>
      <c r="G7262">
        <v>1.4</v>
      </c>
      <c r="H7262">
        <v>0</v>
      </c>
      <c r="I7262">
        <v>16.100000000000001</v>
      </c>
      <c r="J7262">
        <v>0</v>
      </c>
      <c r="K7262">
        <v>0</v>
      </c>
    </row>
    <row r="7263" spans="1:11" x14ac:dyDescent="0.3">
      <c r="A7263">
        <v>10</v>
      </c>
      <c r="B7263">
        <v>29</v>
      </c>
      <c r="C7263">
        <v>20</v>
      </c>
      <c r="D7263">
        <v>0</v>
      </c>
      <c r="E7263">
        <v>0</v>
      </c>
      <c r="F7263">
        <v>16.100000000000001</v>
      </c>
      <c r="G7263">
        <v>0.7</v>
      </c>
      <c r="H7263">
        <v>0</v>
      </c>
      <c r="I7263">
        <v>16.100000000000001</v>
      </c>
      <c r="J7263">
        <v>0</v>
      </c>
      <c r="K7263">
        <v>0</v>
      </c>
    </row>
    <row r="7264" spans="1:11" x14ac:dyDescent="0.3">
      <c r="A7264">
        <v>10</v>
      </c>
      <c r="B7264">
        <v>29</v>
      </c>
      <c r="C7264">
        <v>21</v>
      </c>
      <c r="D7264">
        <v>0</v>
      </c>
      <c r="E7264">
        <v>0</v>
      </c>
      <c r="F7264">
        <v>16.100000000000001</v>
      </c>
      <c r="G7264">
        <v>0</v>
      </c>
      <c r="H7264">
        <v>0</v>
      </c>
      <c r="I7264">
        <v>16.100000000000001</v>
      </c>
      <c r="J7264">
        <v>0</v>
      </c>
      <c r="K7264">
        <v>0</v>
      </c>
    </row>
    <row r="7265" spans="1:11" x14ac:dyDescent="0.3">
      <c r="A7265">
        <v>10</v>
      </c>
      <c r="B7265">
        <v>29</v>
      </c>
      <c r="C7265">
        <v>22</v>
      </c>
      <c r="D7265">
        <v>0</v>
      </c>
      <c r="E7265">
        <v>0</v>
      </c>
      <c r="F7265">
        <v>15</v>
      </c>
      <c r="G7265">
        <v>1.4</v>
      </c>
      <c r="H7265">
        <v>0</v>
      </c>
      <c r="I7265">
        <v>15</v>
      </c>
      <c r="J7265">
        <v>0</v>
      </c>
      <c r="K7265">
        <v>0</v>
      </c>
    </row>
    <row r="7266" spans="1:11" x14ac:dyDescent="0.3">
      <c r="A7266">
        <v>10</v>
      </c>
      <c r="B7266">
        <v>29</v>
      </c>
      <c r="C7266">
        <v>23</v>
      </c>
      <c r="D7266">
        <v>0</v>
      </c>
      <c r="E7266">
        <v>0</v>
      </c>
      <c r="F7266">
        <v>13.9</v>
      </c>
      <c r="G7266">
        <v>2.7</v>
      </c>
      <c r="H7266">
        <v>0</v>
      </c>
      <c r="I7266">
        <v>13.9</v>
      </c>
      <c r="J7266">
        <v>0</v>
      </c>
      <c r="K7266">
        <v>0</v>
      </c>
    </row>
    <row r="7267" spans="1:11" x14ac:dyDescent="0.3">
      <c r="A7267">
        <v>10</v>
      </c>
      <c r="B7267">
        <v>30</v>
      </c>
      <c r="C7267">
        <v>0</v>
      </c>
      <c r="D7267">
        <v>0</v>
      </c>
      <c r="E7267">
        <v>0</v>
      </c>
      <c r="F7267">
        <v>12.8</v>
      </c>
      <c r="G7267">
        <v>4.0999999999999996</v>
      </c>
      <c r="H7267">
        <v>0</v>
      </c>
      <c r="I7267">
        <v>12.8</v>
      </c>
      <c r="J7267">
        <v>0</v>
      </c>
      <c r="K7267">
        <v>0</v>
      </c>
    </row>
    <row r="7268" spans="1:11" x14ac:dyDescent="0.3">
      <c r="A7268">
        <v>10</v>
      </c>
      <c r="B7268">
        <v>30</v>
      </c>
      <c r="C7268">
        <v>1</v>
      </c>
      <c r="D7268">
        <v>0</v>
      </c>
      <c r="E7268">
        <v>0</v>
      </c>
      <c r="F7268">
        <v>13.5</v>
      </c>
      <c r="G7268">
        <v>4.5</v>
      </c>
      <c r="H7268">
        <v>0</v>
      </c>
      <c r="I7268">
        <v>13.5</v>
      </c>
      <c r="J7268">
        <v>0</v>
      </c>
      <c r="K7268">
        <v>0</v>
      </c>
    </row>
    <row r="7269" spans="1:11" x14ac:dyDescent="0.3">
      <c r="A7269">
        <v>10</v>
      </c>
      <c r="B7269">
        <v>30</v>
      </c>
      <c r="C7269">
        <v>2</v>
      </c>
      <c r="D7269">
        <v>0</v>
      </c>
      <c r="E7269">
        <v>0</v>
      </c>
      <c r="F7269">
        <v>14.3</v>
      </c>
      <c r="G7269">
        <v>4.8</v>
      </c>
      <c r="H7269">
        <v>0</v>
      </c>
      <c r="I7269">
        <v>14.3</v>
      </c>
      <c r="J7269">
        <v>0</v>
      </c>
      <c r="K7269">
        <v>0</v>
      </c>
    </row>
    <row r="7270" spans="1:11" x14ac:dyDescent="0.3">
      <c r="A7270">
        <v>10</v>
      </c>
      <c r="B7270">
        <v>30</v>
      </c>
      <c r="C7270">
        <v>3</v>
      </c>
      <c r="D7270">
        <v>0</v>
      </c>
      <c r="E7270">
        <v>0</v>
      </c>
      <c r="F7270">
        <v>15</v>
      </c>
      <c r="G7270">
        <v>5.2</v>
      </c>
      <c r="H7270">
        <v>0</v>
      </c>
      <c r="I7270">
        <v>15</v>
      </c>
      <c r="J7270">
        <v>0</v>
      </c>
      <c r="K7270">
        <v>0</v>
      </c>
    </row>
    <row r="7271" spans="1:11" x14ac:dyDescent="0.3">
      <c r="A7271">
        <v>10</v>
      </c>
      <c r="B7271">
        <v>30</v>
      </c>
      <c r="C7271">
        <v>4</v>
      </c>
      <c r="D7271">
        <v>0</v>
      </c>
      <c r="E7271">
        <v>0</v>
      </c>
      <c r="F7271">
        <v>15.9</v>
      </c>
      <c r="G7271">
        <v>4.7</v>
      </c>
      <c r="H7271">
        <v>0</v>
      </c>
      <c r="I7271">
        <v>15.9</v>
      </c>
      <c r="J7271">
        <v>0</v>
      </c>
      <c r="K7271">
        <v>0</v>
      </c>
    </row>
    <row r="7272" spans="1:11" x14ac:dyDescent="0.3">
      <c r="A7272">
        <v>10</v>
      </c>
      <c r="B7272">
        <v>30</v>
      </c>
      <c r="C7272">
        <v>5</v>
      </c>
      <c r="D7272">
        <v>0</v>
      </c>
      <c r="E7272">
        <v>0</v>
      </c>
      <c r="F7272">
        <v>16.899999999999999</v>
      </c>
      <c r="G7272">
        <v>4.0999999999999996</v>
      </c>
      <c r="H7272">
        <v>0</v>
      </c>
      <c r="I7272">
        <v>16.899999999999999</v>
      </c>
      <c r="J7272">
        <v>0</v>
      </c>
      <c r="K7272">
        <v>0</v>
      </c>
    </row>
    <row r="7273" spans="1:11" x14ac:dyDescent="0.3">
      <c r="A7273">
        <v>10</v>
      </c>
      <c r="B7273">
        <v>30</v>
      </c>
      <c r="C7273">
        <v>6</v>
      </c>
      <c r="D7273">
        <v>2</v>
      </c>
      <c r="E7273">
        <v>12</v>
      </c>
      <c r="F7273">
        <v>17.8</v>
      </c>
      <c r="G7273">
        <v>3.6</v>
      </c>
      <c r="H7273">
        <v>11.946</v>
      </c>
      <c r="I7273">
        <v>16.292999999999999</v>
      </c>
      <c r="J7273">
        <v>10.484</v>
      </c>
      <c r="K7273">
        <v>4.7279999999999998</v>
      </c>
    </row>
    <row r="7274" spans="1:11" x14ac:dyDescent="0.3">
      <c r="A7274">
        <v>10</v>
      </c>
      <c r="B7274">
        <v>30</v>
      </c>
      <c r="C7274">
        <v>7</v>
      </c>
      <c r="D7274">
        <v>181</v>
      </c>
      <c r="E7274">
        <v>61</v>
      </c>
      <c r="F7274">
        <v>19.100000000000001</v>
      </c>
      <c r="G7274">
        <v>4.0999999999999996</v>
      </c>
      <c r="H7274">
        <v>126.896</v>
      </c>
      <c r="I7274">
        <v>20.632999999999999</v>
      </c>
      <c r="J7274">
        <v>103.88</v>
      </c>
      <c r="K7274">
        <v>96.263000000000005</v>
      </c>
    </row>
    <row r="7275" spans="1:11" x14ac:dyDescent="0.3">
      <c r="A7275">
        <v>10</v>
      </c>
      <c r="B7275">
        <v>30</v>
      </c>
      <c r="C7275">
        <v>8</v>
      </c>
      <c r="D7275">
        <v>427</v>
      </c>
      <c r="E7275">
        <v>107</v>
      </c>
      <c r="F7275">
        <v>20.399999999999999</v>
      </c>
      <c r="G7275">
        <v>4.7</v>
      </c>
      <c r="H7275">
        <v>348.274</v>
      </c>
      <c r="I7275">
        <v>27.33</v>
      </c>
      <c r="J7275">
        <v>290.05</v>
      </c>
      <c r="K7275">
        <v>277.834</v>
      </c>
    </row>
    <row r="7276" spans="1:11" x14ac:dyDescent="0.3">
      <c r="A7276">
        <v>10</v>
      </c>
      <c r="B7276">
        <v>30</v>
      </c>
      <c r="C7276">
        <v>9</v>
      </c>
      <c r="D7276">
        <v>565</v>
      </c>
      <c r="E7276">
        <v>143</v>
      </c>
      <c r="F7276">
        <v>21.7</v>
      </c>
      <c r="G7276">
        <v>5.2</v>
      </c>
      <c r="H7276">
        <v>556.13</v>
      </c>
      <c r="I7276">
        <v>33.326000000000001</v>
      </c>
      <c r="J7276">
        <v>460.78899999999999</v>
      </c>
      <c r="K7276">
        <v>443.31799999999998</v>
      </c>
    </row>
    <row r="7277" spans="1:11" x14ac:dyDescent="0.3">
      <c r="A7277">
        <v>10</v>
      </c>
      <c r="B7277">
        <v>30</v>
      </c>
      <c r="C7277">
        <v>10</v>
      </c>
      <c r="D7277">
        <v>638</v>
      </c>
      <c r="E7277">
        <v>165</v>
      </c>
      <c r="F7277">
        <v>22.8</v>
      </c>
      <c r="G7277">
        <v>4.3</v>
      </c>
      <c r="H7277">
        <v>710.79200000000003</v>
      </c>
      <c r="I7277">
        <v>39.930999999999997</v>
      </c>
      <c r="J7277">
        <v>577.74699999999996</v>
      </c>
      <c r="K7277">
        <v>556.10199999999998</v>
      </c>
    </row>
    <row r="7278" spans="1:11" x14ac:dyDescent="0.3">
      <c r="A7278">
        <v>10</v>
      </c>
      <c r="B7278">
        <v>30</v>
      </c>
      <c r="C7278">
        <v>11</v>
      </c>
      <c r="D7278">
        <v>635</v>
      </c>
      <c r="E7278">
        <v>169</v>
      </c>
      <c r="F7278">
        <v>23.9</v>
      </c>
      <c r="G7278">
        <v>3.5</v>
      </c>
      <c r="H7278">
        <v>750.45399999999995</v>
      </c>
      <c r="I7278">
        <v>43.646999999999998</v>
      </c>
      <c r="J7278">
        <v>602.39599999999996</v>
      </c>
      <c r="K7278">
        <v>579.81299999999999</v>
      </c>
    </row>
    <row r="7279" spans="1:11" x14ac:dyDescent="0.3">
      <c r="A7279">
        <v>10</v>
      </c>
      <c r="B7279">
        <v>30</v>
      </c>
      <c r="C7279">
        <v>12</v>
      </c>
      <c r="D7279">
        <v>620</v>
      </c>
      <c r="E7279">
        <v>172</v>
      </c>
      <c r="F7279">
        <v>25</v>
      </c>
      <c r="G7279">
        <v>2.6</v>
      </c>
      <c r="H7279">
        <v>736.101</v>
      </c>
      <c r="I7279">
        <v>46.387</v>
      </c>
      <c r="J7279">
        <v>584.74300000000005</v>
      </c>
      <c r="K7279">
        <v>562.83399999999995</v>
      </c>
    </row>
    <row r="7280" spans="1:11" x14ac:dyDescent="0.3">
      <c r="A7280">
        <v>10</v>
      </c>
      <c r="B7280">
        <v>30</v>
      </c>
      <c r="C7280">
        <v>13</v>
      </c>
      <c r="D7280">
        <v>605</v>
      </c>
      <c r="E7280">
        <v>153</v>
      </c>
      <c r="F7280">
        <v>24.4</v>
      </c>
      <c r="G7280">
        <v>3.5</v>
      </c>
      <c r="H7280">
        <v>657.87400000000002</v>
      </c>
      <c r="I7280">
        <v>41.923000000000002</v>
      </c>
      <c r="J7280">
        <v>530.447</v>
      </c>
      <c r="K7280">
        <v>510.54599999999999</v>
      </c>
    </row>
    <row r="7281" spans="1:11" x14ac:dyDescent="0.3">
      <c r="A7281">
        <v>10</v>
      </c>
      <c r="B7281">
        <v>30</v>
      </c>
      <c r="C7281">
        <v>14</v>
      </c>
      <c r="D7281">
        <v>539</v>
      </c>
      <c r="E7281">
        <v>136</v>
      </c>
      <c r="F7281">
        <v>23.9</v>
      </c>
      <c r="G7281">
        <v>4.3</v>
      </c>
      <c r="H7281">
        <v>511.65800000000002</v>
      </c>
      <c r="I7281">
        <v>36.585999999999999</v>
      </c>
      <c r="J7281">
        <v>418.02100000000002</v>
      </c>
      <c r="K7281">
        <v>401.959</v>
      </c>
    </row>
    <row r="7282" spans="1:11" x14ac:dyDescent="0.3">
      <c r="A7282">
        <v>10</v>
      </c>
      <c r="B7282">
        <v>30</v>
      </c>
      <c r="C7282">
        <v>15</v>
      </c>
      <c r="D7282">
        <v>368</v>
      </c>
      <c r="E7282">
        <v>98</v>
      </c>
      <c r="F7282">
        <v>23.3</v>
      </c>
      <c r="G7282">
        <v>5.2</v>
      </c>
      <c r="H7282">
        <v>291.09800000000001</v>
      </c>
      <c r="I7282">
        <v>29.497</v>
      </c>
      <c r="J7282">
        <v>239.02</v>
      </c>
      <c r="K7282">
        <v>228.18199999999999</v>
      </c>
    </row>
    <row r="7283" spans="1:11" x14ac:dyDescent="0.3">
      <c r="A7283">
        <v>10</v>
      </c>
      <c r="B7283">
        <v>30</v>
      </c>
      <c r="C7283">
        <v>16</v>
      </c>
      <c r="D7283">
        <v>109</v>
      </c>
      <c r="E7283">
        <v>48</v>
      </c>
      <c r="F7283">
        <v>21.8</v>
      </c>
      <c r="G7283">
        <v>4.7</v>
      </c>
      <c r="H7283">
        <v>85.382999999999996</v>
      </c>
      <c r="I7283">
        <v>23.030999999999999</v>
      </c>
      <c r="J7283">
        <v>69.185000000000002</v>
      </c>
      <c r="K7283">
        <v>62.293999999999997</v>
      </c>
    </row>
    <row r="7284" spans="1:11" x14ac:dyDescent="0.3">
      <c r="A7284">
        <v>10</v>
      </c>
      <c r="B7284">
        <v>30</v>
      </c>
      <c r="C7284">
        <v>17</v>
      </c>
      <c r="D7284">
        <v>0</v>
      </c>
      <c r="E7284">
        <v>3</v>
      </c>
      <c r="F7284">
        <v>20.399999999999999</v>
      </c>
      <c r="G7284">
        <v>4.0999999999999996</v>
      </c>
      <c r="H7284">
        <v>2.91</v>
      </c>
      <c r="I7284">
        <v>19.045999999999999</v>
      </c>
      <c r="J7284">
        <v>2.5539999999999998</v>
      </c>
      <c r="K7284">
        <v>0</v>
      </c>
    </row>
    <row r="7285" spans="1:11" x14ac:dyDescent="0.3">
      <c r="A7285">
        <v>10</v>
      </c>
      <c r="B7285">
        <v>30</v>
      </c>
      <c r="C7285">
        <v>18</v>
      </c>
      <c r="D7285">
        <v>0</v>
      </c>
      <c r="E7285">
        <v>0</v>
      </c>
      <c r="F7285">
        <v>18.899999999999999</v>
      </c>
      <c r="G7285">
        <v>3.6</v>
      </c>
      <c r="H7285">
        <v>0</v>
      </c>
      <c r="I7285">
        <v>18.899999999999999</v>
      </c>
      <c r="J7285">
        <v>0</v>
      </c>
      <c r="K7285">
        <v>0</v>
      </c>
    </row>
    <row r="7286" spans="1:11" x14ac:dyDescent="0.3">
      <c r="A7286">
        <v>10</v>
      </c>
      <c r="B7286">
        <v>30</v>
      </c>
      <c r="C7286">
        <v>19</v>
      </c>
      <c r="D7286">
        <v>0</v>
      </c>
      <c r="E7286">
        <v>0</v>
      </c>
      <c r="F7286">
        <v>18.2</v>
      </c>
      <c r="G7286">
        <v>3.1</v>
      </c>
      <c r="H7286">
        <v>0</v>
      </c>
      <c r="I7286">
        <v>18.2</v>
      </c>
      <c r="J7286">
        <v>0</v>
      </c>
      <c r="K7286">
        <v>0</v>
      </c>
    </row>
    <row r="7287" spans="1:11" x14ac:dyDescent="0.3">
      <c r="A7287">
        <v>10</v>
      </c>
      <c r="B7287">
        <v>30</v>
      </c>
      <c r="C7287">
        <v>20</v>
      </c>
      <c r="D7287">
        <v>0</v>
      </c>
      <c r="E7287">
        <v>0</v>
      </c>
      <c r="F7287">
        <v>17.399999999999999</v>
      </c>
      <c r="G7287">
        <v>2.6</v>
      </c>
      <c r="H7287">
        <v>0</v>
      </c>
      <c r="I7287">
        <v>17.399999999999999</v>
      </c>
      <c r="J7287">
        <v>0</v>
      </c>
      <c r="K7287">
        <v>0</v>
      </c>
    </row>
    <row r="7288" spans="1:11" x14ac:dyDescent="0.3">
      <c r="A7288">
        <v>10</v>
      </c>
      <c r="B7288">
        <v>30</v>
      </c>
      <c r="C7288">
        <v>21</v>
      </c>
      <c r="D7288">
        <v>0</v>
      </c>
      <c r="E7288">
        <v>0</v>
      </c>
      <c r="F7288">
        <v>16.7</v>
      </c>
      <c r="G7288">
        <v>2.1</v>
      </c>
      <c r="H7288">
        <v>0</v>
      </c>
      <c r="I7288">
        <v>16.7</v>
      </c>
      <c r="J7288">
        <v>0</v>
      </c>
      <c r="K7288">
        <v>0</v>
      </c>
    </row>
    <row r="7289" spans="1:11" x14ac:dyDescent="0.3">
      <c r="A7289">
        <v>10</v>
      </c>
      <c r="B7289">
        <v>30</v>
      </c>
      <c r="C7289">
        <v>22</v>
      </c>
      <c r="D7289">
        <v>0</v>
      </c>
      <c r="E7289">
        <v>0</v>
      </c>
      <c r="F7289">
        <v>16.100000000000001</v>
      </c>
      <c r="G7289">
        <v>1.4</v>
      </c>
      <c r="H7289">
        <v>0</v>
      </c>
      <c r="I7289">
        <v>16.100000000000001</v>
      </c>
      <c r="J7289">
        <v>0</v>
      </c>
      <c r="K7289">
        <v>0</v>
      </c>
    </row>
    <row r="7290" spans="1:11" x14ac:dyDescent="0.3">
      <c r="A7290">
        <v>10</v>
      </c>
      <c r="B7290">
        <v>30</v>
      </c>
      <c r="C7290">
        <v>23</v>
      </c>
      <c r="D7290">
        <v>0</v>
      </c>
      <c r="E7290">
        <v>0</v>
      </c>
      <c r="F7290">
        <v>15.6</v>
      </c>
      <c r="G7290">
        <v>0.7</v>
      </c>
      <c r="H7290">
        <v>0</v>
      </c>
      <c r="I7290">
        <v>15.6</v>
      </c>
      <c r="J7290">
        <v>0</v>
      </c>
      <c r="K7290">
        <v>0</v>
      </c>
    </row>
    <row r="7291" spans="1:11" x14ac:dyDescent="0.3">
      <c r="A7291">
        <v>10</v>
      </c>
      <c r="B7291">
        <v>31</v>
      </c>
      <c r="C7291">
        <v>0</v>
      </c>
      <c r="D7291">
        <v>0</v>
      </c>
      <c r="E7291">
        <v>0</v>
      </c>
      <c r="F7291">
        <v>15</v>
      </c>
      <c r="G7291">
        <v>0</v>
      </c>
      <c r="H7291">
        <v>0</v>
      </c>
      <c r="I7291">
        <v>15</v>
      </c>
      <c r="J7291">
        <v>0</v>
      </c>
      <c r="K7291">
        <v>0</v>
      </c>
    </row>
    <row r="7292" spans="1:11" x14ac:dyDescent="0.3">
      <c r="A7292">
        <v>10</v>
      </c>
      <c r="B7292">
        <v>31</v>
      </c>
      <c r="C7292">
        <v>1</v>
      </c>
      <c r="D7292">
        <v>0</v>
      </c>
      <c r="E7292">
        <v>0</v>
      </c>
      <c r="F7292">
        <v>14.3</v>
      </c>
      <c r="G7292">
        <v>0.5</v>
      </c>
      <c r="H7292">
        <v>0</v>
      </c>
      <c r="I7292">
        <v>14.3</v>
      </c>
      <c r="J7292">
        <v>0</v>
      </c>
      <c r="K7292">
        <v>0</v>
      </c>
    </row>
    <row r="7293" spans="1:11" x14ac:dyDescent="0.3">
      <c r="A7293">
        <v>10</v>
      </c>
      <c r="B7293">
        <v>31</v>
      </c>
      <c r="C7293">
        <v>2</v>
      </c>
      <c r="D7293">
        <v>0</v>
      </c>
      <c r="E7293">
        <v>0</v>
      </c>
      <c r="F7293">
        <v>13.5</v>
      </c>
      <c r="G7293">
        <v>1</v>
      </c>
      <c r="H7293">
        <v>0</v>
      </c>
      <c r="I7293">
        <v>13.5</v>
      </c>
      <c r="J7293">
        <v>0</v>
      </c>
      <c r="K7293">
        <v>0</v>
      </c>
    </row>
    <row r="7294" spans="1:11" x14ac:dyDescent="0.3">
      <c r="A7294">
        <v>10</v>
      </c>
      <c r="B7294">
        <v>31</v>
      </c>
      <c r="C7294">
        <v>3</v>
      </c>
      <c r="D7294">
        <v>0</v>
      </c>
      <c r="E7294">
        <v>0</v>
      </c>
      <c r="F7294">
        <v>12.8</v>
      </c>
      <c r="G7294">
        <v>1.5</v>
      </c>
      <c r="H7294">
        <v>0</v>
      </c>
      <c r="I7294">
        <v>12.8</v>
      </c>
      <c r="J7294">
        <v>0</v>
      </c>
      <c r="K7294">
        <v>0</v>
      </c>
    </row>
    <row r="7295" spans="1:11" x14ac:dyDescent="0.3">
      <c r="A7295">
        <v>10</v>
      </c>
      <c r="B7295">
        <v>31</v>
      </c>
      <c r="C7295">
        <v>4</v>
      </c>
      <c r="D7295">
        <v>0</v>
      </c>
      <c r="E7295">
        <v>0</v>
      </c>
      <c r="F7295">
        <v>12.8</v>
      </c>
      <c r="G7295">
        <v>1.7</v>
      </c>
      <c r="H7295">
        <v>0</v>
      </c>
      <c r="I7295">
        <v>12.8</v>
      </c>
      <c r="J7295">
        <v>0</v>
      </c>
      <c r="K7295">
        <v>0</v>
      </c>
    </row>
    <row r="7296" spans="1:11" x14ac:dyDescent="0.3">
      <c r="A7296">
        <v>10</v>
      </c>
      <c r="B7296">
        <v>31</v>
      </c>
      <c r="C7296">
        <v>5</v>
      </c>
      <c r="D7296">
        <v>0</v>
      </c>
      <c r="E7296">
        <v>0</v>
      </c>
      <c r="F7296">
        <v>12.8</v>
      </c>
      <c r="G7296">
        <v>1.9</v>
      </c>
      <c r="H7296">
        <v>0</v>
      </c>
      <c r="I7296">
        <v>12.8</v>
      </c>
      <c r="J7296">
        <v>0</v>
      </c>
      <c r="K7296">
        <v>0</v>
      </c>
    </row>
    <row r="7297" spans="1:11" x14ac:dyDescent="0.3">
      <c r="A7297">
        <v>10</v>
      </c>
      <c r="B7297">
        <v>31</v>
      </c>
      <c r="C7297">
        <v>6</v>
      </c>
      <c r="D7297">
        <v>5</v>
      </c>
      <c r="E7297">
        <v>10</v>
      </c>
      <c r="F7297">
        <v>12.8</v>
      </c>
      <c r="G7297">
        <v>2.1</v>
      </c>
      <c r="H7297">
        <v>10.468999999999999</v>
      </c>
      <c r="I7297">
        <v>10.768000000000001</v>
      </c>
      <c r="J7297">
        <v>9.1920000000000002</v>
      </c>
      <c r="K7297">
        <v>3.4590000000000001</v>
      </c>
    </row>
    <row r="7298" spans="1:11" x14ac:dyDescent="0.3">
      <c r="A7298">
        <v>10</v>
      </c>
      <c r="B7298">
        <v>31</v>
      </c>
      <c r="C7298">
        <v>7</v>
      </c>
      <c r="D7298">
        <v>232</v>
      </c>
      <c r="E7298">
        <v>56</v>
      </c>
      <c r="F7298">
        <v>14.8</v>
      </c>
      <c r="G7298">
        <v>2.4</v>
      </c>
      <c r="H7298">
        <v>141.34299999999999</v>
      </c>
      <c r="I7298">
        <v>16.908000000000001</v>
      </c>
      <c r="J7298">
        <v>115.961</v>
      </c>
      <c r="K7298">
        <v>108.081</v>
      </c>
    </row>
    <row r="7299" spans="1:11" x14ac:dyDescent="0.3">
      <c r="A7299">
        <v>10</v>
      </c>
      <c r="B7299">
        <v>31</v>
      </c>
      <c r="C7299">
        <v>8</v>
      </c>
      <c r="D7299">
        <v>493</v>
      </c>
      <c r="E7299">
        <v>95</v>
      </c>
      <c r="F7299">
        <v>16.899999999999999</v>
      </c>
      <c r="G7299">
        <v>2.8</v>
      </c>
      <c r="H7299">
        <v>367.75599999999997</v>
      </c>
      <c r="I7299">
        <v>25.856000000000002</v>
      </c>
      <c r="J7299">
        <v>307.077</v>
      </c>
      <c r="K7299">
        <v>294.38099999999997</v>
      </c>
    </row>
    <row r="7300" spans="1:11" x14ac:dyDescent="0.3">
      <c r="A7300">
        <v>10</v>
      </c>
      <c r="B7300">
        <v>31</v>
      </c>
      <c r="C7300">
        <v>9</v>
      </c>
      <c r="D7300">
        <v>626</v>
      </c>
      <c r="E7300">
        <v>124</v>
      </c>
      <c r="F7300">
        <v>18.899999999999999</v>
      </c>
      <c r="G7300">
        <v>3.1</v>
      </c>
      <c r="H7300">
        <v>579.33500000000004</v>
      </c>
      <c r="I7300">
        <v>33.987000000000002</v>
      </c>
      <c r="J7300">
        <v>478.56799999999998</v>
      </c>
      <c r="K7300">
        <v>460.49299999999999</v>
      </c>
    </row>
    <row r="7301" spans="1:11" x14ac:dyDescent="0.3">
      <c r="A7301">
        <v>10</v>
      </c>
      <c r="B7301">
        <v>31</v>
      </c>
      <c r="C7301">
        <v>10</v>
      </c>
      <c r="D7301">
        <v>697</v>
      </c>
      <c r="E7301">
        <v>143</v>
      </c>
      <c r="F7301">
        <v>20.7</v>
      </c>
      <c r="G7301">
        <v>2.9</v>
      </c>
      <c r="H7301">
        <v>731.98699999999997</v>
      </c>
      <c r="I7301">
        <v>40.828000000000003</v>
      </c>
      <c r="J7301">
        <v>592.85799999999995</v>
      </c>
      <c r="K7301">
        <v>570.64</v>
      </c>
    </row>
    <row r="7302" spans="1:11" x14ac:dyDescent="0.3">
      <c r="A7302">
        <v>10</v>
      </c>
      <c r="B7302">
        <v>31</v>
      </c>
      <c r="C7302">
        <v>11</v>
      </c>
      <c r="D7302">
        <v>724</v>
      </c>
      <c r="E7302">
        <v>152</v>
      </c>
      <c r="F7302">
        <v>22.6</v>
      </c>
      <c r="G7302">
        <v>2.8</v>
      </c>
      <c r="H7302">
        <v>805.47900000000004</v>
      </c>
      <c r="I7302">
        <v>45.323999999999998</v>
      </c>
      <c r="J7302">
        <v>642.41399999999999</v>
      </c>
      <c r="K7302">
        <v>618.26199999999994</v>
      </c>
    </row>
    <row r="7303" spans="1:11" x14ac:dyDescent="0.3">
      <c r="A7303">
        <v>10</v>
      </c>
      <c r="B7303">
        <v>31</v>
      </c>
      <c r="C7303">
        <v>12</v>
      </c>
      <c r="D7303">
        <v>720</v>
      </c>
      <c r="E7303">
        <v>151</v>
      </c>
      <c r="F7303">
        <v>24.4</v>
      </c>
      <c r="G7303">
        <v>2.6</v>
      </c>
      <c r="H7303">
        <v>795.45399999999995</v>
      </c>
      <c r="I7303">
        <v>47.558</v>
      </c>
      <c r="J7303">
        <v>628.98299999999995</v>
      </c>
      <c r="K7303">
        <v>605.36300000000006</v>
      </c>
    </row>
    <row r="7304" spans="1:11" x14ac:dyDescent="0.3">
      <c r="A7304">
        <v>10</v>
      </c>
      <c r="B7304">
        <v>31</v>
      </c>
      <c r="C7304">
        <v>13</v>
      </c>
      <c r="D7304">
        <v>687</v>
      </c>
      <c r="E7304">
        <v>140</v>
      </c>
      <c r="F7304">
        <v>23.3</v>
      </c>
      <c r="G7304">
        <v>3.6</v>
      </c>
      <c r="H7304">
        <v>705.29600000000005</v>
      </c>
      <c r="I7304">
        <v>42.017000000000003</v>
      </c>
      <c r="J7304">
        <v>568.31799999999998</v>
      </c>
      <c r="K7304">
        <v>547.02700000000004</v>
      </c>
    </row>
    <row r="7305" spans="1:11" x14ac:dyDescent="0.3">
      <c r="A7305">
        <v>10</v>
      </c>
      <c r="B7305">
        <v>31</v>
      </c>
      <c r="C7305">
        <v>14</v>
      </c>
      <c r="D7305">
        <v>607</v>
      </c>
      <c r="E7305">
        <v>119</v>
      </c>
      <c r="F7305">
        <v>22.2</v>
      </c>
      <c r="G7305">
        <v>4.7</v>
      </c>
      <c r="H7305">
        <v>539.21299999999997</v>
      </c>
      <c r="I7305">
        <v>35.006999999999998</v>
      </c>
      <c r="J7305">
        <v>442.68700000000001</v>
      </c>
      <c r="K7305">
        <v>425.82</v>
      </c>
    </row>
    <row r="7306" spans="1:11" x14ac:dyDescent="0.3">
      <c r="A7306">
        <v>10</v>
      </c>
      <c r="B7306">
        <v>31</v>
      </c>
      <c r="C7306">
        <v>15</v>
      </c>
      <c r="D7306">
        <v>452</v>
      </c>
      <c r="E7306">
        <v>87</v>
      </c>
      <c r="F7306">
        <v>21.1</v>
      </c>
      <c r="G7306">
        <v>5.7</v>
      </c>
      <c r="H7306">
        <v>317.286</v>
      </c>
      <c r="I7306">
        <v>27.498999999999999</v>
      </c>
      <c r="J7306">
        <v>261.24099999999999</v>
      </c>
      <c r="K7306">
        <v>249.81399999999999</v>
      </c>
    </row>
    <row r="7307" spans="1:11" x14ac:dyDescent="0.3">
      <c r="A7307">
        <v>10</v>
      </c>
      <c r="B7307">
        <v>31</v>
      </c>
      <c r="C7307">
        <v>16</v>
      </c>
      <c r="D7307">
        <v>151</v>
      </c>
      <c r="E7307">
        <v>45</v>
      </c>
      <c r="F7307">
        <v>18.3</v>
      </c>
      <c r="G7307">
        <v>5.5</v>
      </c>
      <c r="H7307">
        <v>92.552999999999997</v>
      </c>
      <c r="I7307">
        <v>19.518999999999998</v>
      </c>
      <c r="J7307">
        <v>74.427000000000007</v>
      </c>
      <c r="K7307">
        <v>67.429000000000002</v>
      </c>
    </row>
    <row r="7308" spans="1:11" x14ac:dyDescent="0.3">
      <c r="A7308">
        <v>10</v>
      </c>
      <c r="B7308">
        <v>31</v>
      </c>
      <c r="C7308">
        <v>17</v>
      </c>
      <c r="D7308">
        <v>1</v>
      </c>
      <c r="E7308">
        <v>3</v>
      </c>
      <c r="F7308">
        <v>15.6</v>
      </c>
      <c r="G7308">
        <v>5.4</v>
      </c>
      <c r="H7308">
        <v>3.0379999999999998</v>
      </c>
      <c r="I7308">
        <v>14.353999999999999</v>
      </c>
      <c r="J7308">
        <v>2.66</v>
      </c>
      <c r="K7308">
        <v>0</v>
      </c>
    </row>
    <row r="7309" spans="1:11" x14ac:dyDescent="0.3">
      <c r="A7309">
        <v>10</v>
      </c>
      <c r="B7309">
        <v>31</v>
      </c>
      <c r="C7309">
        <v>18</v>
      </c>
      <c r="D7309">
        <v>0</v>
      </c>
      <c r="E7309">
        <v>0</v>
      </c>
      <c r="F7309">
        <v>12.7</v>
      </c>
      <c r="G7309">
        <v>4.8</v>
      </c>
      <c r="H7309">
        <v>0</v>
      </c>
      <c r="I7309">
        <v>12.7</v>
      </c>
      <c r="J7309">
        <v>0</v>
      </c>
      <c r="K7309">
        <v>0</v>
      </c>
    </row>
    <row r="7310" spans="1:11" x14ac:dyDescent="0.3">
      <c r="A7310">
        <v>10</v>
      </c>
      <c r="B7310">
        <v>31</v>
      </c>
      <c r="C7310">
        <v>19</v>
      </c>
      <c r="D7310">
        <v>0</v>
      </c>
      <c r="E7310">
        <v>0</v>
      </c>
      <c r="F7310">
        <v>12.6</v>
      </c>
      <c r="G7310">
        <v>4.5999999999999996</v>
      </c>
      <c r="H7310">
        <v>0</v>
      </c>
      <c r="I7310">
        <v>12.6</v>
      </c>
      <c r="J7310">
        <v>0</v>
      </c>
      <c r="K7310">
        <v>0</v>
      </c>
    </row>
    <row r="7311" spans="1:11" x14ac:dyDescent="0.3">
      <c r="A7311">
        <v>10</v>
      </c>
      <c r="B7311">
        <v>31</v>
      </c>
      <c r="C7311">
        <v>20</v>
      </c>
      <c r="D7311">
        <v>0</v>
      </c>
      <c r="E7311">
        <v>0</v>
      </c>
      <c r="F7311">
        <v>12.6</v>
      </c>
      <c r="G7311">
        <v>4.4000000000000004</v>
      </c>
      <c r="H7311">
        <v>0</v>
      </c>
      <c r="I7311">
        <v>12.6</v>
      </c>
      <c r="J7311">
        <v>0</v>
      </c>
      <c r="K7311">
        <v>0</v>
      </c>
    </row>
    <row r="7312" spans="1:11" x14ac:dyDescent="0.3">
      <c r="A7312">
        <v>10</v>
      </c>
      <c r="B7312">
        <v>31</v>
      </c>
      <c r="C7312">
        <v>21</v>
      </c>
      <c r="D7312">
        <v>0</v>
      </c>
      <c r="E7312">
        <v>0</v>
      </c>
      <c r="F7312">
        <v>12.5</v>
      </c>
      <c r="G7312">
        <v>4</v>
      </c>
      <c r="H7312">
        <v>0</v>
      </c>
      <c r="I7312">
        <v>12.5</v>
      </c>
      <c r="J7312">
        <v>0</v>
      </c>
      <c r="K7312">
        <v>0</v>
      </c>
    </row>
    <row r="7313" spans="1:11" x14ac:dyDescent="0.3">
      <c r="A7313">
        <v>10</v>
      </c>
      <c r="B7313">
        <v>31</v>
      </c>
      <c r="C7313">
        <v>22</v>
      </c>
      <c r="D7313">
        <v>0</v>
      </c>
      <c r="E7313">
        <v>0</v>
      </c>
      <c r="F7313">
        <v>12.4</v>
      </c>
      <c r="G7313">
        <v>3</v>
      </c>
      <c r="H7313">
        <v>0</v>
      </c>
      <c r="I7313">
        <v>12.4</v>
      </c>
      <c r="J7313">
        <v>0</v>
      </c>
      <c r="K7313">
        <v>0</v>
      </c>
    </row>
    <row r="7314" spans="1:11" x14ac:dyDescent="0.3">
      <c r="A7314">
        <v>10</v>
      </c>
      <c r="B7314">
        <v>31</v>
      </c>
      <c r="C7314">
        <v>23</v>
      </c>
      <c r="D7314">
        <v>0</v>
      </c>
      <c r="E7314">
        <v>0</v>
      </c>
      <c r="F7314">
        <v>12.3</v>
      </c>
      <c r="G7314">
        <v>2.4</v>
      </c>
      <c r="H7314">
        <v>0</v>
      </c>
      <c r="I7314">
        <v>12.3</v>
      </c>
      <c r="J7314">
        <v>0</v>
      </c>
      <c r="K7314">
        <v>0</v>
      </c>
    </row>
    <row r="7315" spans="1:11" x14ac:dyDescent="0.3">
      <c r="A7315">
        <v>11</v>
      </c>
      <c r="B7315">
        <v>1</v>
      </c>
      <c r="C7315">
        <v>0</v>
      </c>
      <c r="D7315">
        <v>0</v>
      </c>
      <c r="E7315">
        <v>0</v>
      </c>
      <c r="F7315">
        <v>12.2</v>
      </c>
      <c r="G7315">
        <v>2.2000000000000002</v>
      </c>
      <c r="H7315">
        <v>0</v>
      </c>
      <c r="I7315">
        <v>12.2</v>
      </c>
      <c r="J7315">
        <v>0</v>
      </c>
      <c r="K7315">
        <v>0</v>
      </c>
    </row>
    <row r="7316" spans="1:11" x14ac:dyDescent="0.3">
      <c r="A7316">
        <v>11</v>
      </c>
      <c r="B7316">
        <v>1</v>
      </c>
      <c r="C7316">
        <v>1</v>
      </c>
      <c r="D7316">
        <v>0</v>
      </c>
      <c r="E7316">
        <v>0</v>
      </c>
      <c r="F7316">
        <v>11.8</v>
      </c>
      <c r="G7316">
        <v>1.9</v>
      </c>
      <c r="H7316">
        <v>0</v>
      </c>
      <c r="I7316">
        <v>11.8</v>
      </c>
      <c r="J7316">
        <v>0</v>
      </c>
      <c r="K7316">
        <v>0</v>
      </c>
    </row>
    <row r="7317" spans="1:11" x14ac:dyDescent="0.3">
      <c r="A7317">
        <v>11</v>
      </c>
      <c r="B7317">
        <v>1</v>
      </c>
      <c r="C7317">
        <v>2</v>
      </c>
      <c r="D7317">
        <v>0</v>
      </c>
      <c r="E7317">
        <v>0</v>
      </c>
      <c r="F7317">
        <v>11.2</v>
      </c>
      <c r="G7317">
        <v>1.5</v>
      </c>
      <c r="H7317">
        <v>0</v>
      </c>
      <c r="I7317">
        <v>11.2</v>
      </c>
      <c r="J7317">
        <v>0</v>
      </c>
      <c r="K7317">
        <v>0</v>
      </c>
    </row>
    <row r="7318" spans="1:11" x14ac:dyDescent="0.3">
      <c r="A7318">
        <v>11</v>
      </c>
      <c r="B7318">
        <v>1</v>
      </c>
      <c r="C7318">
        <v>3</v>
      </c>
      <c r="D7318">
        <v>0</v>
      </c>
      <c r="E7318">
        <v>0</v>
      </c>
      <c r="F7318">
        <v>10.3</v>
      </c>
      <c r="G7318">
        <v>1</v>
      </c>
      <c r="H7318">
        <v>0</v>
      </c>
      <c r="I7318">
        <v>10.3</v>
      </c>
      <c r="J7318">
        <v>0</v>
      </c>
      <c r="K7318">
        <v>0</v>
      </c>
    </row>
    <row r="7319" spans="1:11" x14ac:dyDescent="0.3">
      <c r="A7319">
        <v>11</v>
      </c>
      <c r="B7319">
        <v>1</v>
      </c>
      <c r="C7319">
        <v>4</v>
      </c>
      <c r="D7319">
        <v>0</v>
      </c>
      <c r="E7319">
        <v>0</v>
      </c>
      <c r="F7319">
        <v>10.5</v>
      </c>
      <c r="G7319">
        <v>1.2</v>
      </c>
      <c r="H7319">
        <v>0</v>
      </c>
      <c r="I7319">
        <v>10.5</v>
      </c>
      <c r="J7319">
        <v>0</v>
      </c>
      <c r="K7319">
        <v>0</v>
      </c>
    </row>
    <row r="7320" spans="1:11" x14ac:dyDescent="0.3">
      <c r="A7320">
        <v>11</v>
      </c>
      <c r="B7320">
        <v>1</v>
      </c>
      <c r="C7320">
        <v>5</v>
      </c>
      <c r="D7320">
        <v>0</v>
      </c>
      <c r="E7320">
        <v>0</v>
      </c>
      <c r="F7320">
        <v>11</v>
      </c>
      <c r="G7320">
        <v>1.5</v>
      </c>
      <c r="H7320">
        <v>0</v>
      </c>
      <c r="I7320">
        <v>11</v>
      </c>
      <c r="J7320">
        <v>0</v>
      </c>
      <c r="K7320">
        <v>0</v>
      </c>
    </row>
    <row r="7321" spans="1:11" x14ac:dyDescent="0.3">
      <c r="A7321">
        <v>11</v>
      </c>
      <c r="B7321">
        <v>1</v>
      </c>
      <c r="C7321">
        <v>6</v>
      </c>
      <c r="D7321">
        <v>0</v>
      </c>
      <c r="E7321">
        <v>0</v>
      </c>
      <c r="F7321">
        <v>11.7</v>
      </c>
      <c r="G7321">
        <v>2.1</v>
      </c>
      <c r="H7321">
        <v>0</v>
      </c>
      <c r="I7321">
        <v>11.7</v>
      </c>
      <c r="J7321">
        <v>0</v>
      </c>
      <c r="K7321">
        <v>0</v>
      </c>
    </row>
    <row r="7322" spans="1:11" x14ac:dyDescent="0.3">
      <c r="A7322">
        <v>11</v>
      </c>
      <c r="B7322">
        <v>1</v>
      </c>
      <c r="C7322">
        <v>7</v>
      </c>
      <c r="D7322">
        <v>0</v>
      </c>
      <c r="E7322">
        <v>31</v>
      </c>
      <c r="F7322">
        <v>12.1</v>
      </c>
      <c r="G7322">
        <v>2.2999999999999998</v>
      </c>
      <c r="H7322">
        <v>29.393999999999998</v>
      </c>
      <c r="I7322">
        <v>10.682</v>
      </c>
      <c r="J7322">
        <v>26.545000000000002</v>
      </c>
      <c r="K7322">
        <v>20.49</v>
      </c>
    </row>
    <row r="7323" spans="1:11" x14ac:dyDescent="0.3">
      <c r="A7323">
        <v>11</v>
      </c>
      <c r="B7323">
        <v>1</v>
      </c>
      <c r="C7323">
        <v>8</v>
      </c>
      <c r="D7323">
        <v>36</v>
      </c>
      <c r="E7323">
        <v>123</v>
      </c>
      <c r="F7323">
        <v>12.4</v>
      </c>
      <c r="G7323">
        <v>2.4</v>
      </c>
      <c r="H7323">
        <v>145.464</v>
      </c>
      <c r="I7323">
        <v>14.677</v>
      </c>
      <c r="J7323">
        <v>128.989</v>
      </c>
      <c r="K7323">
        <v>120.82</v>
      </c>
    </row>
    <row r="7324" spans="1:11" x14ac:dyDescent="0.3">
      <c r="A7324">
        <v>11</v>
      </c>
      <c r="B7324">
        <v>1</v>
      </c>
      <c r="C7324">
        <v>9</v>
      </c>
      <c r="D7324">
        <v>101</v>
      </c>
      <c r="E7324">
        <v>189</v>
      </c>
      <c r="F7324">
        <v>12.8</v>
      </c>
      <c r="G7324">
        <v>2.6</v>
      </c>
      <c r="H7324">
        <v>273.66399999999999</v>
      </c>
      <c r="I7324">
        <v>19.266999999999999</v>
      </c>
      <c r="J7324">
        <v>239.38900000000001</v>
      </c>
      <c r="K7324">
        <v>228.542</v>
      </c>
    </row>
    <row r="7325" spans="1:11" x14ac:dyDescent="0.3">
      <c r="A7325">
        <v>11</v>
      </c>
      <c r="B7325">
        <v>1</v>
      </c>
      <c r="C7325">
        <v>10</v>
      </c>
      <c r="D7325">
        <v>150</v>
      </c>
      <c r="E7325">
        <v>215</v>
      </c>
      <c r="F7325">
        <v>13.7</v>
      </c>
      <c r="G7325">
        <v>3.6</v>
      </c>
      <c r="H7325">
        <v>352.19900000000001</v>
      </c>
      <c r="I7325">
        <v>21.991</v>
      </c>
      <c r="J7325">
        <v>305.666</v>
      </c>
      <c r="K7325">
        <v>293.01</v>
      </c>
    </row>
    <row r="7326" spans="1:11" x14ac:dyDescent="0.3">
      <c r="A7326">
        <v>11</v>
      </c>
      <c r="B7326">
        <v>1</v>
      </c>
      <c r="C7326">
        <v>11</v>
      </c>
      <c r="D7326">
        <v>115</v>
      </c>
      <c r="E7326">
        <v>229</v>
      </c>
      <c r="F7326">
        <v>14.7</v>
      </c>
      <c r="G7326">
        <v>4.7</v>
      </c>
      <c r="H7326">
        <v>346.41399999999999</v>
      </c>
      <c r="I7326">
        <v>22.073</v>
      </c>
      <c r="J7326">
        <v>300.78800000000001</v>
      </c>
      <c r="K7326">
        <v>288.27100000000002</v>
      </c>
    </row>
    <row r="7327" spans="1:11" x14ac:dyDescent="0.3">
      <c r="A7327">
        <v>11</v>
      </c>
      <c r="B7327">
        <v>1</v>
      </c>
      <c r="C7327">
        <v>12</v>
      </c>
      <c r="D7327">
        <v>104</v>
      </c>
      <c r="E7327">
        <v>226</v>
      </c>
      <c r="F7327">
        <v>15.6</v>
      </c>
      <c r="G7327">
        <v>5.7</v>
      </c>
      <c r="H7327">
        <v>332.97699999999998</v>
      </c>
      <c r="I7327">
        <v>21.859000000000002</v>
      </c>
      <c r="J7327">
        <v>289.33100000000002</v>
      </c>
      <c r="K7327">
        <v>277.13499999999999</v>
      </c>
    </row>
    <row r="7328" spans="1:11" x14ac:dyDescent="0.3">
      <c r="A7328">
        <v>11</v>
      </c>
      <c r="B7328">
        <v>1</v>
      </c>
      <c r="C7328">
        <v>13</v>
      </c>
      <c r="D7328">
        <v>455</v>
      </c>
      <c r="E7328">
        <v>224</v>
      </c>
      <c r="F7328">
        <v>15.4</v>
      </c>
      <c r="G7328">
        <v>5.5</v>
      </c>
      <c r="H7328">
        <v>613.95000000000005</v>
      </c>
      <c r="I7328">
        <v>27.773</v>
      </c>
      <c r="J7328">
        <v>521.38</v>
      </c>
      <c r="K7328">
        <v>501.80500000000001</v>
      </c>
    </row>
    <row r="7329" spans="1:11" x14ac:dyDescent="0.3">
      <c r="A7329">
        <v>11</v>
      </c>
      <c r="B7329">
        <v>1</v>
      </c>
      <c r="C7329">
        <v>14</v>
      </c>
      <c r="D7329">
        <v>163</v>
      </c>
      <c r="E7329">
        <v>193</v>
      </c>
      <c r="F7329">
        <v>15.2</v>
      </c>
      <c r="G7329">
        <v>5.4</v>
      </c>
      <c r="H7329">
        <v>315.41800000000001</v>
      </c>
      <c r="I7329">
        <v>21.867000000000001</v>
      </c>
      <c r="J7329">
        <v>272.87299999999999</v>
      </c>
      <c r="K7329">
        <v>261.13099999999997</v>
      </c>
    </row>
    <row r="7330" spans="1:11" x14ac:dyDescent="0.3">
      <c r="A7330">
        <v>11</v>
      </c>
      <c r="B7330">
        <v>1</v>
      </c>
      <c r="C7330">
        <v>15</v>
      </c>
      <c r="D7330">
        <v>185</v>
      </c>
      <c r="E7330">
        <v>122</v>
      </c>
      <c r="F7330">
        <v>15</v>
      </c>
      <c r="G7330">
        <v>5.2</v>
      </c>
      <c r="H7330">
        <v>219.602</v>
      </c>
      <c r="I7330">
        <v>19.042999999999999</v>
      </c>
      <c r="J7330">
        <v>188.87799999999999</v>
      </c>
      <c r="K7330">
        <v>179.30699999999999</v>
      </c>
    </row>
    <row r="7331" spans="1:11" x14ac:dyDescent="0.3">
      <c r="A7331">
        <v>11</v>
      </c>
      <c r="B7331">
        <v>1</v>
      </c>
      <c r="C7331">
        <v>16</v>
      </c>
      <c r="D7331">
        <v>20</v>
      </c>
      <c r="E7331">
        <v>53</v>
      </c>
      <c r="F7331">
        <v>14.4</v>
      </c>
      <c r="G7331">
        <v>5.2</v>
      </c>
      <c r="H7331">
        <v>62.92</v>
      </c>
      <c r="I7331">
        <v>14.734</v>
      </c>
      <c r="J7331">
        <v>55.151000000000003</v>
      </c>
      <c r="K7331">
        <v>48.542000000000002</v>
      </c>
    </row>
    <row r="7332" spans="1:11" x14ac:dyDescent="0.3">
      <c r="A7332">
        <v>11</v>
      </c>
      <c r="B7332">
        <v>1</v>
      </c>
      <c r="C7332">
        <v>17</v>
      </c>
      <c r="D7332">
        <v>0</v>
      </c>
      <c r="E7332">
        <v>1</v>
      </c>
      <c r="F7332">
        <v>13.9</v>
      </c>
      <c r="G7332">
        <v>5.2</v>
      </c>
      <c r="H7332">
        <v>0.97</v>
      </c>
      <c r="I7332">
        <v>12.487</v>
      </c>
      <c r="J7332">
        <v>0.871</v>
      </c>
      <c r="K7332">
        <v>0</v>
      </c>
    </row>
    <row r="7333" spans="1:11" x14ac:dyDescent="0.3">
      <c r="A7333">
        <v>11</v>
      </c>
      <c r="B7333">
        <v>1</v>
      </c>
      <c r="C7333">
        <v>18</v>
      </c>
      <c r="D7333">
        <v>0</v>
      </c>
      <c r="E7333">
        <v>0</v>
      </c>
      <c r="F7333">
        <v>13.3</v>
      </c>
      <c r="G7333">
        <v>5.2</v>
      </c>
      <c r="H7333">
        <v>0</v>
      </c>
      <c r="I7333">
        <v>13.3</v>
      </c>
      <c r="J7333">
        <v>0</v>
      </c>
      <c r="K7333">
        <v>0</v>
      </c>
    </row>
    <row r="7334" spans="1:11" x14ac:dyDescent="0.3">
      <c r="A7334">
        <v>11</v>
      </c>
      <c r="B7334">
        <v>1</v>
      </c>
      <c r="C7334">
        <v>19</v>
      </c>
      <c r="D7334">
        <v>0</v>
      </c>
      <c r="E7334">
        <v>0</v>
      </c>
      <c r="F7334">
        <v>13.3</v>
      </c>
      <c r="G7334">
        <v>5.2</v>
      </c>
      <c r="H7334">
        <v>0</v>
      </c>
      <c r="I7334">
        <v>13.3</v>
      </c>
      <c r="J7334">
        <v>0</v>
      </c>
      <c r="K7334">
        <v>0</v>
      </c>
    </row>
    <row r="7335" spans="1:11" x14ac:dyDescent="0.3">
      <c r="A7335">
        <v>11</v>
      </c>
      <c r="B7335">
        <v>1</v>
      </c>
      <c r="C7335">
        <v>20</v>
      </c>
      <c r="D7335">
        <v>0</v>
      </c>
      <c r="E7335">
        <v>0</v>
      </c>
      <c r="F7335">
        <v>13.3</v>
      </c>
      <c r="G7335">
        <v>5.2</v>
      </c>
      <c r="H7335">
        <v>0</v>
      </c>
      <c r="I7335">
        <v>13.3</v>
      </c>
      <c r="J7335">
        <v>0</v>
      </c>
      <c r="K7335">
        <v>0</v>
      </c>
    </row>
    <row r="7336" spans="1:11" x14ac:dyDescent="0.3">
      <c r="A7336">
        <v>11</v>
      </c>
      <c r="B7336">
        <v>1</v>
      </c>
      <c r="C7336">
        <v>21</v>
      </c>
      <c r="D7336">
        <v>0</v>
      </c>
      <c r="E7336">
        <v>0</v>
      </c>
      <c r="F7336">
        <v>13.3</v>
      </c>
      <c r="G7336">
        <v>5.2</v>
      </c>
      <c r="H7336">
        <v>0</v>
      </c>
      <c r="I7336">
        <v>13.3</v>
      </c>
      <c r="J7336">
        <v>0</v>
      </c>
      <c r="K7336">
        <v>0</v>
      </c>
    </row>
    <row r="7337" spans="1:11" x14ac:dyDescent="0.3">
      <c r="A7337">
        <v>11</v>
      </c>
      <c r="B7337">
        <v>1</v>
      </c>
      <c r="C7337">
        <v>22</v>
      </c>
      <c r="D7337">
        <v>0</v>
      </c>
      <c r="E7337">
        <v>0</v>
      </c>
      <c r="F7337">
        <v>12.8</v>
      </c>
      <c r="G7337">
        <v>3.5</v>
      </c>
      <c r="H7337">
        <v>0</v>
      </c>
      <c r="I7337">
        <v>12.8</v>
      </c>
      <c r="J7337">
        <v>0</v>
      </c>
      <c r="K7337">
        <v>0</v>
      </c>
    </row>
    <row r="7338" spans="1:11" x14ac:dyDescent="0.3">
      <c r="A7338">
        <v>11</v>
      </c>
      <c r="B7338">
        <v>1</v>
      </c>
      <c r="C7338">
        <v>23</v>
      </c>
      <c r="D7338">
        <v>0</v>
      </c>
      <c r="E7338">
        <v>0</v>
      </c>
      <c r="F7338">
        <v>12.2</v>
      </c>
      <c r="G7338">
        <v>1.7</v>
      </c>
      <c r="H7338">
        <v>0</v>
      </c>
      <c r="I7338">
        <v>12.2</v>
      </c>
      <c r="J7338">
        <v>0</v>
      </c>
      <c r="K7338">
        <v>0</v>
      </c>
    </row>
    <row r="7339" spans="1:11" x14ac:dyDescent="0.3">
      <c r="A7339">
        <v>11</v>
      </c>
      <c r="B7339">
        <v>2</v>
      </c>
      <c r="C7339">
        <v>0</v>
      </c>
      <c r="D7339">
        <v>0</v>
      </c>
      <c r="E7339">
        <v>0</v>
      </c>
      <c r="F7339">
        <v>11.7</v>
      </c>
      <c r="G7339">
        <v>0</v>
      </c>
      <c r="H7339">
        <v>0</v>
      </c>
      <c r="I7339">
        <v>11.7</v>
      </c>
      <c r="J7339">
        <v>0</v>
      </c>
      <c r="K7339">
        <v>0</v>
      </c>
    </row>
    <row r="7340" spans="1:11" x14ac:dyDescent="0.3">
      <c r="A7340">
        <v>11</v>
      </c>
      <c r="B7340">
        <v>2</v>
      </c>
      <c r="C7340">
        <v>1</v>
      </c>
      <c r="D7340">
        <v>0</v>
      </c>
      <c r="E7340">
        <v>0</v>
      </c>
      <c r="F7340">
        <v>11.1</v>
      </c>
      <c r="G7340">
        <v>0</v>
      </c>
      <c r="H7340">
        <v>0</v>
      </c>
      <c r="I7340">
        <v>11.1</v>
      </c>
      <c r="J7340">
        <v>0</v>
      </c>
      <c r="K7340">
        <v>0</v>
      </c>
    </row>
    <row r="7341" spans="1:11" x14ac:dyDescent="0.3">
      <c r="A7341">
        <v>11</v>
      </c>
      <c r="B7341">
        <v>2</v>
      </c>
      <c r="C7341">
        <v>2</v>
      </c>
      <c r="D7341">
        <v>0</v>
      </c>
      <c r="E7341">
        <v>0</v>
      </c>
      <c r="F7341">
        <v>10.6</v>
      </c>
      <c r="G7341">
        <v>0</v>
      </c>
      <c r="H7341">
        <v>0</v>
      </c>
      <c r="I7341">
        <v>10.6</v>
      </c>
      <c r="J7341">
        <v>0</v>
      </c>
      <c r="K7341">
        <v>0</v>
      </c>
    </row>
    <row r="7342" spans="1:11" x14ac:dyDescent="0.3">
      <c r="A7342">
        <v>11</v>
      </c>
      <c r="B7342">
        <v>2</v>
      </c>
      <c r="C7342">
        <v>3</v>
      </c>
      <c r="D7342">
        <v>0</v>
      </c>
      <c r="E7342">
        <v>0</v>
      </c>
      <c r="F7342">
        <v>10</v>
      </c>
      <c r="G7342">
        <v>0</v>
      </c>
      <c r="H7342">
        <v>0</v>
      </c>
      <c r="I7342">
        <v>10</v>
      </c>
      <c r="J7342">
        <v>0</v>
      </c>
      <c r="K7342">
        <v>0</v>
      </c>
    </row>
    <row r="7343" spans="1:11" x14ac:dyDescent="0.3">
      <c r="A7343">
        <v>11</v>
      </c>
      <c r="B7343">
        <v>2</v>
      </c>
      <c r="C7343">
        <v>4</v>
      </c>
      <c r="D7343">
        <v>0</v>
      </c>
      <c r="E7343">
        <v>0</v>
      </c>
      <c r="F7343">
        <v>10.199999999999999</v>
      </c>
      <c r="G7343">
        <v>0</v>
      </c>
      <c r="H7343">
        <v>0</v>
      </c>
      <c r="I7343">
        <v>10.199999999999999</v>
      </c>
      <c r="J7343">
        <v>0</v>
      </c>
      <c r="K7343">
        <v>0</v>
      </c>
    </row>
    <row r="7344" spans="1:11" x14ac:dyDescent="0.3">
      <c r="A7344">
        <v>11</v>
      </c>
      <c r="B7344">
        <v>2</v>
      </c>
      <c r="C7344">
        <v>5</v>
      </c>
      <c r="D7344">
        <v>0</v>
      </c>
      <c r="E7344">
        <v>0</v>
      </c>
      <c r="F7344">
        <v>10.4</v>
      </c>
      <c r="G7344">
        <v>0</v>
      </c>
      <c r="H7344">
        <v>0</v>
      </c>
      <c r="I7344">
        <v>10.4</v>
      </c>
      <c r="J7344">
        <v>0</v>
      </c>
      <c r="K7344">
        <v>0</v>
      </c>
    </row>
    <row r="7345" spans="1:11" x14ac:dyDescent="0.3">
      <c r="A7345">
        <v>11</v>
      </c>
      <c r="B7345">
        <v>2</v>
      </c>
      <c r="C7345">
        <v>6</v>
      </c>
      <c r="D7345">
        <v>0</v>
      </c>
      <c r="E7345">
        <v>7</v>
      </c>
      <c r="F7345">
        <v>10.6</v>
      </c>
      <c r="G7345">
        <v>0</v>
      </c>
      <c r="H7345">
        <v>6.7889999999999997</v>
      </c>
      <c r="I7345">
        <v>6.14</v>
      </c>
      <c r="J7345">
        <v>6.2240000000000002</v>
      </c>
      <c r="K7345">
        <v>0.54600000000000004</v>
      </c>
    </row>
    <row r="7346" spans="1:11" x14ac:dyDescent="0.3">
      <c r="A7346">
        <v>11</v>
      </c>
      <c r="B7346">
        <v>2</v>
      </c>
      <c r="C7346">
        <v>7</v>
      </c>
      <c r="D7346">
        <v>21</v>
      </c>
      <c r="E7346">
        <v>53</v>
      </c>
      <c r="F7346">
        <v>11.9</v>
      </c>
      <c r="G7346">
        <v>0.9</v>
      </c>
      <c r="H7346">
        <v>60.923999999999999</v>
      </c>
      <c r="I7346">
        <v>11.212999999999999</v>
      </c>
      <c r="J7346">
        <v>54.081000000000003</v>
      </c>
      <c r="K7346">
        <v>47.493000000000002</v>
      </c>
    </row>
    <row r="7347" spans="1:11" x14ac:dyDescent="0.3">
      <c r="A7347">
        <v>11</v>
      </c>
      <c r="B7347">
        <v>2</v>
      </c>
      <c r="C7347">
        <v>8</v>
      </c>
      <c r="D7347">
        <v>77</v>
      </c>
      <c r="E7347">
        <v>105</v>
      </c>
      <c r="F7347">
        <v>13.1</v>
      </c>
      <c r="G7347">
        <v>1.7</v>
      </c>
      <c r="H7347">
        <v>151.96199999999999</v>
      </c>
      <c r="I7347">
        <v>15.994999999999999</v>
      </c>
      <c r="J7347">
        <v>133.45099999999999</v>
      </c>
      <c r="K7347">
        <v>125.181</v>
      </c>
    </row>
    <row r="7348" spans="1:11" x14ac:dyDescent="0.3">
      <c r="A7348">
        <v>11</v>
      </c>
      <c r="B7348">
        <v>2</v>
      </c>
      <c r="C7348">
        <v>9</v>
      </c>
      <c r="D7348">
        <v>45</v>
      </c>
      <c r="E7348">
        <v>88</v>
      </c>
      <c r="F7348">
        <v>14.4</v>
      </c>
      <c r="G7348">
        <v>2.6</v>
      </c>
      <c r="H7348">
        <v>117.419</v>
      </c>
      <c r="I7348">
        <v>16.352</v>
      </c>
      <c r="J7348">
        <v>103.723</v>
      </c>
      <c r="K7348">
        <v>96.108999999999995</v>
      </c>
    </row>
    <row r="7349" spans="1:11" x14ac:dyDescent="0.3">
      <c r="A7349">
        <v>11</v>
      </c>
      <c r="B7349">
        <v>2</v>
      </c>
      <c r="C7349">
        <v>10</v>
      </c>
      <c r="D7349">
        <v>6</v>
      </c>
      <c r="E7349">
        <v>185</v>
      </c>
      <c r="F7349">
        <v>14.8</v>
      </c>
      <c r="G7349">
        <v>2.8</v>
      </c>
      <c r="H7349">
        <v>186.98500000000001</v>
      </c>
      <c r="I7349">
        <v>18.556999999999999</v>
      </c>
      <c r="J7349">
        <v>164.416</v>
      </c>
      <c r="K7349">
        <v>155.43299999999999</v>
      </c>
    </row>
    <row r="7350" spans="1:11" x14ac:dyDescent="0.3">
      <c r="A7350">
        <v>11</v>
      </c>
      <c r="B7350">
        <v>2</v>
      </c>
      <c r="C7350">
        <v>11</v>
      </c>
      <c r="D7350">
        <v>7</v>
      </c>
      <c r="E7350">
        <v>257</v>
      </c>
      <c r="F7350">
        <v>15.2</v>
      </c>
      <c r="G7350">
        <v>2.9</v>
      </c>
      <c r="H7350">
        <v>264.02600000000001</v>
      </c>
      <c r="I7350">
        <v>21.346</v>
      </c>
      <c r="J7350">
        <v>229.95500000000001</v>
      </c>
      <c r="K7350">
        <v>219.352</v>
      </c>
    </row>
    <row r="7351" spans="1:11" x14ac:dyDescent="0.3">
      <c r="A7351">
        <v>11</v>
      </c>
      <c r="B7351">
        <v>2</v>
      </c>
      <c r="C7351">
        <v>12</v>
      </c>
      <c r="D7351">
        <v>2</v>
      </c>
      <c r="E7351">
        <v>218</v>
      </c>
      <c r="F7351">
        <v>15.6</v>
      </c>
      <c r="G7351">
        <v>3.1</v>
      </c>
      <c r="H7351">
        <v>218.02199999999999</v>
      </c>
      <c r="I7351">
        <v>20.632999999999999</v>
      </c>
      <c r="J7351">
        <v>190.36099999999999</v>
      </c>
      <c r="K7351">
        <v>180.75399999999999</v>
      </c>
    </row>
    <row r="7352" spans="1:11" x14ac:dyDescent="0.3">
      <c r="A7352">
        <v>11</v>
      </c>
      <c r="B7352">
        <v>2</v>
      </c>
      <c r="C7352">
        <v>13</v>
      </c>
      <c r="D7352">
        <v>4</v>
      </c>
      <c r="E7352">
        <v>195</v>
      </c>
      <c r="F7352">
        <v>16</v>
      </c>
      <c r="G7352">
        <v>2.6</v>
      </c>
      <c r="H7352">
        <v>196.29599999999999</v>
      </c>
      <c r="I7352">
        <v>20.547000000000001</v>
      </c>
      <c r="J7352">
        <v>171.43199999999999</v>
      </c>
      <c r="K7352">
        <v>162.28200000000001</v>
      </c>
    </row>
    <row r="7353" spans="1:11" x14ac:dyDescent="0.3">
      <c r="A7353">
        <v>11</v>
      </c>
      <c r="B7353">
        <v>2</v>
      </c>
      <c r="C7353">
        <v>14</v>
      </c>
      <c r="D7353">
        <v>4</v>
      </c>
      <c r="E7353">
        <v>157</v>
      </c>
      <c r="F7353">
        <v>16.3</v>
      </c>
      <c r="G7353">
        <v>2</v>
      </c>
      <c r="H7353">
        <v>158.01599999999999</v>
      </c>
      <c r="I7353">
        <v>19.975999999999999</v>
      </c>
      <c r="J7353">
        <v>138.249</v>
      </c>
      <c r="K7353">
        <v>129.87100000000001</v>
      </c>
    </row>
    <row r="7354" spans="1:11" x14ac:dyDescent="0.3">
      <c r="A7354">
        <v>11</v>
      </c>
      <c r="B7354">
        <v>2</v>
      </c>
      <c r="C7354">
        <v>15</v>
      </c>
      <c r="D7354">
        <v>3</v>
      </c>
      <c r="E7354">
        <v>95</v>
      </c>
      <c r="F7354">
        <v>16.7</v>
      </c>
      <c r="G7354">
        <v>1.5</v>
      </c>
      <c r="H7354">
        <v>94.730999999999995</v>
      </c>
      <c r="I7354">
        <v>18.382999999999999</v>
      </c>
      <c r="J7354">
        <v>83.290999999999997</v>
      </c>
      <c r="K7354">
        <v>76.108999999999995</v>
      </c>
    </row>
    <row r="7355" spans="1:11" x14ac:dyDescent="0.3">
      <c r="A7355">
        <v>11</v>
      </c>
      <c r="B7355">
        <v>2</v>
      </c>
      <c r="C7355">
        <v>16</v>
      </c>
      <c r="D7355">
        <v>1</v>
      </c>
      <c r="E7355">
        <v>39</v>
      </c>
      <c r="F7355">
        <v>16.5</v>
      </c>
      <c r="G7355">
        <v>1.9</v>
      </c>
      <c r="H7355">
        <v>38.9</v>
      </c>
      <c r="I7355">
        <v>15.904</v>
      </c>
      <c r="J7355">
        <v>34.473999999999997</v>
      </c>
      <c r="K7355">
        <v>28.268000000000001</v>
      </c>
    </row>
    <row r="7356" spans="1:11" x14ac:dyDescent="0.3">
      <c r="A7356">
        <v>11</v>
      </c>
      <c r="B7356">
        <v>2</v>
      </c>
      <c r="C7356">
        <v>17</v>
      </c>
      <c r="D7356">
        <v>0</v>
      </c>
      <c r="E7356">
        <v>2</v>
      </c>
      <c r="F7356">
        <v>16.3</v>
      </c>
      <c r="G7356">
        <v>2.2000000000000002</v>
      </c>
      <c r="H7356">
        <v>1.94</v>
      </c>
      <c r="I7356">
        <v>14.302</v>
      </c>
      <c r="J7356">
        <v>1.7310000000000001</v>
      </c>
      <c r="K7356">
        <v>0</v>
      </c>
    </row>
    <row r="7357" spans="1:11" x14ac:dyDescent="0.3">
      <c r="A7357">
        <v>11</v>
      </c>
      <c r="B7357">
        <v>2</v>
      </c>
      <c r="C7357">
        <v>18</v>
      </c>
      <c r="D7357">
        <v>0</v>
      </c>
      <c r="E7357">
        <v>0</v>
      </c>
      <c r="F7357">
        <v>16.100000000000001</v>
      </c>
      <c r="G7357">
        <v>2.6</v>
      </c>
      <c r="H7357">
        <v>0</v>
      </c>
      <c r="I7357">
        <v>16.100000000000001</v>
      </c>
      <c r="J7357">
        <v>0</v>
      </c>
      <c r="K7357">
        <v>0</v>
      </c>
    </row>
    <row r="7358" spans="1:11" x14ac:dyDescent="0.3">
      <c r="A7358">
        <v>11</v>
      </c>
      <c r="B7358">
        <v>2</v>
      </c>
      <c r="C7358">
        <v>19</v>
      </c>
      <c r="D7358">
        <v>0</v>
      </c>
      <c r="E7358">
        <v>0</v>
      </c>
      <c r="F7358">
        <v>16.100000000000001</v>
      </c>
      <c r="G7358">
        <v>2.8</v>
      </c>
      <c r="H7358">
        <v>0</v>
      </c>
      <c r="I7358">
        <v>16.100000000000001</v>
      </c>
      <c r="J7358">
        <v>0</v>
      </c>
      <c r="K7358">
        <v>0</v>
      </c>
    </row>
    <row r="7359" spans="1:11" x14ac:dyDescent="0.3">
      <c r="A7359">
        <v>11</v>
      </c>
      <c r="B7359">
        <v>2</v>
      </c>
      <c r="C7359">
        <v>20</v>
      </c>
      <c r="D7359">
        <v>0</v>
      </c>
      <c r="E7359">
        <v>0</v>
      </c>
      <c r="F7359">
        <v>16.100000000000001</v>
      </c>
      <c r="G7359">
        <v>2.9</v>
      </c>
      <c r="H7359">
        <v>0</v>
      </c>
      <c r="I7359">
        <v>16.100000000000001</v>
      </c>
      <c r="J7359">
        <v>0</v>
      </c>
      <c r="K7359">
        <v>0</v>
      </c>
    </row>
    <row r="7360" spans="1:11" x14ac:dyDescent="0.3">
      <c r="A7360">
        <v>11</v>
      </c>
      <c r="B7360">
        <v>2</v>
      </c>
      <c r="C7360">
        <v>21</v>
      </c>
      <c r="D7360">
        <v>0</v>
      </c>
      <c r="E7360">
        <v>0</v>
      </c>
      <c r="F7360">
        <v>16.100000000000001</v>
      </c>
      <c r="G7360">
        <v>3.1</v>
      </c>
      <c r="H7360">
        <v>0</v>
      </c>
      <c r="I7360">
        <v>16.100000000000001</v>
      </c>
      <c r="J7360">
        <v>0</v>
      </c>
      <c r="K7360">
        <v>0</v>
      </c>
    </row>
    <row r="7361" spans="1:11" x14ac:dyDescent="0.3">
      <c r="A7361">
        <v>11</v>
      </c>
      <c r="B7361">
        <v>2</v>
      </c>
      <c r="C7361">
        <v>22</v>
      </c>
      <c r="D7361">
        <v>0</v>
      </c>
      <c r="E7361">
        <v>0</v>
      </c>
      <c r="F7361">
        <v>15.9</v>
      </c>
      <c r="G7361">
        <v>2.8</v>
      </c>
      <c r="H7361">
        <v>0</v>
      </c>
      <c r="I7361">
        <v>15.9</v>
      </c>
      <c r="J7361">
        <v>0</v>
      </c>
      <c r="K7361">
        <v>0</v>
      </c>
    </row>
    <row r="7362" spans="1:11" x14ac:dyDescent="0.3">
      <c r="A7362">
        <v>11</v>
      </c>
      <c r="B7362">
        <v>2</v>
      </c>
      <c r="C7362">
        <v>23</v>
      </c>
      <c r="D7362">
        <v>0</v>
      </c>
      <c r="E7362">
        <v>0</v>
      </c>
      <c r="F7362">
        <v>15.8</v>
      </c>
      <c r="G7362">
        <v>2.4</v>
      </c>
      <c r="H7362">
        <v>0</v>
      </c>
      <c r="I7362">
        <v>15.8</v>
      </c>
      <c r="J7362">
        <v>0</v>
      </c>
      <c r="K7362">
        <v>0</v>
      </c>
    </row>
    <row r="7363" spans="1:11" x14ac:dyDescent="0.3">
      <c r="A7363">
        <v>11</v>
      </c>
      <c r="B7363">
        <v>3</v>
      </c>
      <c r="C7363">
        <v>0</v>
      </c>
      <c r="D7363">
        <v>0</v>
      </c>
      <c r="E7363">
        <v>0</v>
      </c>
      <c r="F7363">
        <v>15.6</v>
      </c>
      <c r="G7363">
        <v>2.1</v>
      </c>
      <c r="H7363">
        <v>0</v>
      </c>
      <c r="I7363">
        <v>15.6</v>
      </c>
      <c r="J7363">
        <v>0</v>
      </c>
      <c r="K7363">
        <v>0</v>
      </c>
    </row>
    <row r="7364" spans="1:11" x14ac:dyDescent="0.3">
      <c r="A7364">
        <v>11</v>
      </c>
      <c r="B7364">
        <v>3</v>
      </c>
      <c r="C7364">
        <v>1</v>
      </c>
      <c r="D7364">
        <v>0</v>
      </c>
      <c r="E7364">
        <v>0</v>
      </c>
      <c r="F7364">
        <v>15.2</v>
      </c>
      <c r="G7364">
        <v>1.9</v>
      </c>
      <c r="H7364">
        <v>0</v>
      </c>
      <c r="I7364">
        <v>15.2</v>
      </c>
      <c r="J7364">
        <v>0</v>
      </c>
      <c r="K7364">
        <v>0</v>
      </c>
    </row>
    <row r="7365" spans="1:11" x14ac:dyDescent="0.3">
      <c r="A7365">
        <v>11</v>
      </c>
      <c r="B7365">
        <v>3</v>
      </c>
      <c r="C7365">
        <v>2</v>
      </c>
      <c r="D7365">
        <v>0</v>
      </c>
      <c r="E7365">
        <v>0</v>
      </c>
      <c r="F7365">
        <v>14.8</v>
      </c>
      <c r="G7365">
        <v>1.7</v>
      </c>
      <c r="H7365">
        <v>0</v>
      </c>
      <c r="I7365">
        <v>14.8</v>
      </c>
      <c r="J7365">
        <v>0</v>
      </c>
      <c r="K7365">
        <v>0</v>
      </c>
    </row>
    <row r="7366" spans="1:11" x14ac:dyDescent="0.3">
      <c r="A7366">
        <v>11</v>
      </c>
      <c r="B7366">
        <v>3</v>
      </c>
      <c r="C7366">
        <v>3</v>
      </c>
      <c r="D7366">
        <v>0</v>
      </c>
      <c r="E7366">
        <v>0</v>
      </c>
      <c r="F7366">
        <v>14.4</v>
      </c>
      <c r="G7366">
        <v>1.5</v>
      </c>
      <c r="H7366">
        <v>0</v>
      </c>
      <c r="I7366">
        <v>14.4</v>
      </c>
      <c r="J7366">
        <v>0</v>
      </c>
      <c r="K7366">
        <v>0</v>
      </c>
    </row>
    <row r="7367" spans="1:11" x14ac:dyDescent="0.3">
      <c r="A7367">
        <v>11</v>
      </c>
      <c r="B7367">
        <v>3</v>
      </c>
      <c r="C7367">
        <v>4</v>
      </c>
      <c r="D7367">
        <v>0</v>
      </c>
      <c r="E7367">
        <v>0</v>
      </c>
      <c r="F7367">
        <v>14.4</v>
      </c>
      <c r="G7367">
        <v>1</v>
      </c>
      <c r="H7367">
        <v>0</v>
      </c>
      <c r="I7367">
        <v>14.4</v>
      </c>
      <c r="J7367">
        <v>0</v>
      </c>
      <c r="K7367">
        <v>0</v>
      </c>
    </row>
    <row r="7368" spans="1:11" x14ac:dyDescent="0.3">
      <c r="A7368">
        <v>11</v>
      </c>
      <c r="B7368">
        <v>3</v>
      </c>
      <c r="C7368">
        <v>5</v>
      </c>
      <c r="D7368">
        <v>0</v>
      </c>
      <c r="E7368">
        <v>0</v>
      </c>
      <c r="F7368">
        <v>14.4</v>
      </c>
      <c r="G7368">
        <v>0.5</v>
      </c>
      <c r="H7368">
        <v>0</v>
      </c>
      <c r="I7368">
        <v>14.4</v>
      </c>
      <c r="J7368">
        <v>0</v>
      </c>
      <c r="K7368">
        <v>0</v>
      </c>
    </row>
    <row r="7369" spans="1:11" x14ac:dyDescent="0.3">
      <c r="A7369">
        <v>11</v>
      </c>
      <c r="B7369">
        <v>3</v>
      </c>
      <c r="C7369">
        <v>6</v>
      </c>
      <c r="D7369">
        <v>0</v>
      </c>
      <c r="E7369">
        <v>5</v>
      </c>
      <c r="F7369">
        <v>14.4</v>
      </c>
      <c r="G7369">
        <v>0</v>
      </c>
      <c r="H7369">
        <v>4.8490000000000002</v>
      </c>
      <c r="I7369">
        <v>10.031000000000001</v>
      </c>
      <c r="J7369">
        <v>4.3890000000000002</v>
      </c>
      <c r="K7369">
        <v>0</v>
      </c>
    </row>
    <row r="7370" spans="1:11" x14ac:dyDescent="0.3">
      <c r="A7370">
        <v>11</v>
      </c>
      <c r="B7370">
        <v>3</v>
      </c>
      <c r="C7370">
        <v>7</v>
      </c>
      <c r="D7370">
        <v>0</v>
      </c>
      <c r="E7370">
        <v>51</v>
      </c>
      <c r="F7370">
        <v>14.2</v>
      </c>
      <c r="G7370">
        <v>2.9</v>
      </c>
      <c r="H7370">
        <v>50.304000000000002</v>
      </c>
      <c r="I7370">
        <v>13.57</v>
      </c>
      <c r="J7370">
        <v>44.991999999999997</v>
      </c>
      <c r="K7370">
        <v>38.582999999999998</v>
      </c>
    </row>
    <row r="7371" spans="1:11" x14ac:dyDescent="0.3">
      <c r="A7371">
        <v>11</v>
      </c>
      <c r="B7371">
        <v>3</v>
      </c>
      <c r="C7371">
        <v>8</v>
      </c>
      <c r="D7371">
        <v>0</v>
      </c>
      <c r="E7371">
        <v>123</v>
      </c>
      <c r="F7371">
        <v>14.1</v>
      </c>
      <c r="G7371">
        <v>5.9</v>
      </c>
      <c r="H7371">
        <v>122.55</v>
      </c>
      <c r="I7371">
        <v>15.282999999999999</v>
      </c>
      <c r="J7371">
        <v>108.977</v>
      </c>
      <c r="K7371">
        <v>101.249</v>
      </c>
    </row>
    <row r="7372" spans="1:11" x14ac:dyDescent="0.3">
      <c r="A7372">
        <v>11</v>
      </c>
      <c r="B7372">
        <v>3</v>
      </c>
      <c r="C7372">
        <v>9</v>
      </c>
      <c r="D7372">
        <v>1</v>
      </c>
      <c r="E7372">
        <v>128</v>
      </c>
      <c r="F7372">
        <v>13.9</v>
      </c>
      <c r="G7372">
        <v>8.8000000000000007</v>
      </c>
      <c r="H7372">
        <v>125.142</v>
      </c>
      <c r="I7372">
        <v>14.955</v>
      </c>
      <c r="J7372">
        <v>111.399</v>
      </c>
      <c r="K7372">
        <v>103.61799999999999</v>
      </c>
    </row>
    <row r="7373" spans="1:11" x14ac:dyDescent="0.3">
      <c r="A7373">
        <v>11</v>
      </c>
      <c r="B7373">
        <v>3</v>
      </c>
      <c r="C7373">
        <v>10</v>
      </c>
      <c r="D7373">
        <v>1</v>
      </c>
      <c r="E7373">
        <v>245</v>
      </c>
      <c r="F7373">
        <v>13.5</v>
      </c>
      <c r="G7373">
        <v>5.9</v>
      </c>
      <c r="H7373">
        <v>247.71899999999999</v>
      </c>
      <c r="I7373">
        <v>17.408000000000001</v>
      </c>
      <c r="J7373">
        <v>218.696</v>
      </c>
      <c r="K7373">
        <v>208.38200000000001</v>
      </c>
    </row>
    <row r="7374" spans="1:11" x14ac:dyDescent="0.3">
      <c r="A7374">
        <v>11</v>
      </c>
      <c r="B7374">
        <v>3</v>
      </c>
      <c r="C7374">
        <v>11</v>
      </c>
      <c r="D7374">
        <v>1</v>
      </c>
      <c r="E7374">
        <v>271</v>
      </c>
      <c r="F7374">
        <v>13.2</v>
      </c>
      <c r="G7374">
        <v>2.9</v>
      </c>
      <c r="H7374">
        <v>274.54000000000002</v>
      </c>
      <c r="I7374">
        <v>19.863</v>
      </c>
      <c r="J7374">
        <v>240.34800000000001</v>
      </c>
      <c r="K7374">
        <v>229.47499999999999</v>
      </c>
    </row>
    <row r="7375" spans="1:11" x14ac:dyDescent="0.3">
      <c r="A7375">
        <v>11</v>
      </c>
      <c r="B7375">
        <v>3</v>
      </c>
      <c r="C7375">
        <v>12</v>
      </c>
      <c r="D7375">
        <v>0</v>
      </c>
      <c r="E7375">
        <v>260</v>
      </c>
      <c r="F7375">
        <v>12.8</v>
      </c>
      <c r="G7375">
        <v>0</v>
      </c>
      <c r="H7375">
        <v>261.87700000000001</v>
      </c>
      <c r="I7375">
        <v>25.213000000000001</v>
      </c>
      <c r="J7375">
        <v>225.04599999999999</v>
      </c>
      <c r="K7375">
        <v>214.56899999999999</v>
      </c>
    </row>
    <row r="7376" spans="1:11" x14ac:dyDescent="0.3">
      <c r="A7376">
        <v>11</v>
      </c>
      <c r="B7376">
        <v>3</v>
      </c>
      <c r="C7376">
        <v>13</v>
      </c>
      <c r="D7376">
        <v>1</v>
      </c>
      <c r="E7376">
        <v>260</v>
      </c>
      <c r="F7376">
        <v>13</v>
      </c>
      <c r="G7376">
        <v>2.2000000000000002</v>
      </c>
      <c r="H7376">
        <v>265.13299999999998</v>
      </c>
      <c r="I7376">
        <v>20.09</v>
      </c>
      <c r="J7376">
        <v>231.93</v>
      </c>
      <c r="K7376">
        <v>221.27600000000001</v>
      </c>
    </row>
    <row r="7377" spans="1:11" x14ac:dyDescent="0.3">
      <c r="A7377">
        <v>11</v>
      </c>
      <c r="B7377">
        <v>3</v>
      </c>
      <c r="C7377">
        <v>14</v>
      </c>
      <c r="D7377">
        <v>1</v>
      </c>
      <c r="E7377">
        <v>200</v>
      </c>
      <c r="F7377">
        <v>13.1</v>
      </c>
      <c r="G7377">
        <v>4.5</v>
      </c>
      <c r="H7377">
        <v>203.43299999999999</v>
      </c>
      <c r="I7377">
        <v>16.989999999999998</v>
      </c>
      <c r="J7377">
        <v>179.84800000000001</v>
      </c>
      <c r="K7377">
        <v>170.49600000000001</v>
      </c>
    </row>
    <row r="7378" spans="1:11" x14ac:dyDescent="0.3">
      <c r="A7378">
        <v>11</v>
      </c>
      <c r="B7378">
        <v>3</v>
      </c>
      <c r="C7378">
        <v>15</v>
      </c>
      <c r="D7378">
        <v>0</v>
      </c>
      <c r="E7378">
        <v>61</v>
      </c>
      <c r="F7378">
        <v>13.3</v>
      </c>
      <c r="G7378">
        <v>6.7</v>
      </c>
      <c r="H7378">
        <v>58.009</v>
      </c>
      <c r="I7378">
        <v>13.404999999999999</v>
      </c>
      <c r="J7378">
        <v>51.911999999999999</v>
      </c>
      <c r="K7378">
        <v>45.366999999999997</v>
      </c>
    </row>
    <row r="7379" spans="1:11" x14ac:dyDescent="0.3">
      <c r="A7379">
        <v>11</v>
      </c>
      <c r="B7379">
        <v>3</v>
      </c>
      <c r="C7379">
        <v>16</v>
      </c>
      <c r="D7379">
        <v>22</v>
      </c>
      <c r="E7379">
        <v>24</v>
      </c>
      <c r="F7379">
        <v>13.3</v>
      </c>
      <c r="G7379">
        <v>5.7</v>
      </c>
      <c r="H7379">
        <v>28.724</v>
      </c>
      <c r="I7379">
        <v>12.529</v>
      </c>
      <c r="J7379">
        <v>24.77</v>
      </c>
      <c r="K7379">
        <v>18.748000000000001</v>
      </c>
    </row>
    <row r="7380" spans="1:11" x14ac:dyDescent="0.3">
      <c r="A7380">
        <v>11</v>
      </c>
      <c r="B7380">
        <v>3</v>
      </c>
      <c r="C7380">
        <v>17</v>
      </c>
      <c r="D7380">
        <v>0</v>
      </c>
      <c r="E7380">
        <v>0</v>
      </c>
      <c r="F7380">
        <v>13.3</v>
      </c>
      <c r="G7380">
        <v>4.5999999999999996</v>
      </c>
      <c r="H7380">
        <v>0</v>
      </c>
      <c r="I7380">
        <v>13.3</v>
      </c>
      <c r="J7380">
        <v>0</v>
      </c>
      <c r="K7380">
        <v>0</v>
      </c>
    </row>
    <row r="7381" spans="1:11" x14ac:dyDescent="0.3">
      <c r="A7381">
        <v>11</v>
      </c>
      <c r="B7381">
        <v>3</v>
      </c>
      <c r="C7381">
        <v>18</v>
      </c>
      <c r="D7381">
        <v>0</v>
      </c>
      <c r="E7381">
        <v>0</v>
      </c>
      <c r="F7381">
        <v>13.3</v>
      </c>
      <c r="G7381">
        <v>3.6</v>
      </c>
      <c r="H7381">
        <v>0</v>
      </c>
      <c r="I7381">
        <v>13.3</v>
      </c>
      <c r="J7381">
        <v>0</v>
      </c>
      <c r="K7381">
        <v>0</v>
      </c>
    </row>
    <row r="7382" spans="1:11" x14ac:dyDescent="0.3">
      <c r="A7382">
        <v>11</v>
      </c>
      <c r="B7382">
        <v>3</v>
      </c>
      <c r="C7382">
        <v>19</v>
      </c>
      <c r="D7382">
        <v>0</v>
      </c>
      <c r="E7382">
        <v>0</v>
      </c>
      <c r="F7382">
        <v>13.3</v>
      </c>
      <c r="G7382">
        <v>3.6</v>
      </c>
      <c r="H7382">
        <v>0</v>
      </c>
      <c r="I7382">
        <v>13.3</v>
      </c>
      <c r="J7382">
        <v>0</v>
      </c>
      <c r="K7382">
        <v>0</v>
      </c>
    </row>
    <row r="7383" spans="1:11" x14ac:dyDescent="0.3">
      <c r="A7383">
        <v>11</v>
      </c>
      <c r="B7383">
        <v>3</v>
      </c>
      <c r="C7383">
        <v>20</v>
      </c>
      <c r="D7383">
        <v>0</v>
      </c>
      <c r="E7383">
        <v>0</v>
      </c>
      <c r="F7383">
        <v>13.3</v>
      </c>
      <c r="G7383">
        <v>3.6</v>
      </c>
      <c r="H7383">
        <v>0</v>
      </c>
      <c r="I7383">
        <v>13.3</v>
      </c>
      <c r="J7383">
        <v>0</v>
      </c>
      <c r="K7383">
        <v>0</v>
      </c>
    </row>
    <row r="7384" spans="1:11" x14ac:dyDescent="0.3">
      <c r="A7384">
        <v>11</v>
      </c>
      <c r="B7384">
        <v>3</v>
      </c>
      <c r="C7384">
        <v>21</v>
      </c>
      <c r="D7384">
        <v>0</v>
      </c>
      <c r="E7384">
        <v>0</v>
      </c>
      <c r="F7384">
        <v>13.3</v>
      </c>
      <c r="G7384">
        <v>3.6</v>
      </c>
      <c r="H7384">
        <v>0</v>
      </c>
      <c r="I7384">
        <v>13.3</v>
      </c>
      <c r="J7384">
        <v>0</v>
      </c>
      <c r="K7384">
        <v>0</v>
      </c>
    </row>
    <row r="7385" spans="1:11" x14ac:dyDescent="0.3">
      <c r="A7385">
        <v>11</v>
      </c>
      <c r="B7385">
        <v>3</v>
      </c>
      <c r="C7385">
        <v>22</v>
      </c>
      <c r="D7385">
        <v>0</v>
      </c>
      <c r="E7385">
        <v>0</v>
      </c>
      <c r="F7385">
        <v>13.1</v>
      </c>
      <c r="G7385">
        <v>3.4</v>
      </c>
      <c r="H7385">
        <v>0</v>
      </c>
      <c r="I7385">
        <v>13.1</v>
      </c>
      <c r="J7385">
        <v>0</v>
      </c>
      <c r="K7385">
        <v>0</v>
      </c>
    </row>
    <row r="7386" spans="1:11" x14ac:dyDescent="0.3">
      <c r="A7386">
        <v>11</v>
      </c>
      <c r="B7386">
        <v>3</v>
      </c>
      <c r="C7386">
        <v>23</v>
      </c>
      <c r="D7386">
        <v>0</v>
      </c>
      <c r="E7386">
        <v>0</v>
      </c>
      <c r="F7386">
        <v>13</v>
      </c>
      <c r="G7386">
        <v>3.3</v>
      </c>
      <c r="H7386">
        <v>0</v>
      </c>
      <c r="I7386">
        <v>13</v>
      </c>
      <c r="J7386">
        <v>0</v>
      </c>
      <c r="K7386">
        <v>0</v>
      </c>
    </row>
    <row r="7387" spans="1:11" x14ac:dyDescent="0.3">
      <c r="A7387">
        <v>11</v>
      </c>
      <c r="B7387">
        <v>4</v>
      </c>
      <c r="C7387">
        <v>0</v>
      </c>
      <c r="D7387">
        <v>0</v>
      </c>
      <c r="E7387">
        <v>0</v>
      </c>
      <c r="F7387">
        <v>12.8</v>
      </c>
      <c r="G7387">
        <v>3.1</v>
      </c>
      <c r="H7387">
        <v>0</v>
      </c>
      <c r="I7387">
        <v>12.8</v>
      </c>
      <c r="J7387">
        <v>0</v>
      </c>
      <c r="K7387">
        <v>0</v>
      </c>
    </row>
    <row r="7388" spans="1:11" x14ac:dyDescent="0.3">
      <c r="A7388">
        <v>11</v>
      </c>
      <c r="B7388">
        <v>4</v>
      </c>
      <c r="C7388">
        <v>1</v>
      </c>
      <c r="D7388">
        <v>0</v>
      </c>
      <c r="E7388">
        <v>0</v>
      </c>
      <c r="F7388">
        <v>12.6</v>
      </c>
      <c r="G7388">
        <v>2.1</v>
      </c>
      <c r="H7388">
        <v>0</v>
      </c>
      <c r="I7388">
        <v>12.6</v>
      </c>
      <c r="J7388">
        <v>0</v>
      </c>
      <c r="K7388">
        <v>0</v>
      </c>
    </row>
    <row r="7389" spans="1:11" x14ac:dyDescent="0.3">
      <c r="A7389">
        <v>11</v>
      </c>
      <c r="B7389">
        <v>4</v>
      </c>
      <c r="C7389">
        <v>2</v>
      </c>
      <c r="D7389">
        <v>0</v>
      </c>
      <c r="E7389">
        <v>0</v>
      </c>
      <c r="F7389">
        <v>12.4</v>
      </c>
      <c r="G7389">
        <v>1</v>
      </c>
      <c r="H7389">
        <v>0</v>
      </c>
      <c r="I7389">
        <v>12.4</v>
      </c>
      <c r="J7389">
        <v>0</v>
      </c>
      <c r="K7389">
        <v>0</v>
      </c>
    </row>
    <row r="7390" spans="1:11" x14ac:dyDescent="0.3">
      <c r="A7390">
        <v>11</v>
      </c>
      <c r="B7390">
        <v>4</v>
      </c>
      <c r="C7390">
        <v>3</v>
      </c>
      <c r="D7390">
        <v>0</v>
      </c>
      <c r="E7390">
        <v>0</v>
      </c>
      <c r="F7390">
        <v>12.2</v>
      </c>
      <c r="G7390">
        <v>0</v>
      </c>
      <c r="H7390">
        <v>0</v>
      </c>
      <c r="I7390">
        <v>12.2</v>
      </c>
      <c r="J7390">
        <v>0</v>
      </c>
      <c r="K7390">
        <v>0</v>
      </c>
    </row>
    <row r="7391" spans="1:11" x14ac:dyDescent="0.3">
      <c r="A7391">
        <v>11</v>
      </c>
      <c r="B7391">
        <v>4</v>
      </c>
      <c r="C7391">
        <v>4</v>
      </c>
      <c r="D7391">
        <v>0</v>
      </c>
      <c r="E7391">
        <v>0</v>
      </c>
      <c r="F7391">
        <v>12</v>
      </c>
      <c r="G7391">
        <v>0.5</v>
      </c>
      <c r="H7391">
        <v>0</v>
      </c>
      <c r="I7391">
        <v>12</v>
      </c>
      <c r="J7391">
        <v>0</v>
      </c>
      <c r="K7391">
        <v>0</v>
      </c>
    </row>
    <row r="7392" spans="1:11" x14ac:dyDescent="0.3">
      <c r="A7392">
        <v>11</v>
      </c>
      <c r="B7392">
        <v>4</v>
      </c>
      <c r="C7392">
        <v>5</v>
      </c>
      <c r="D7392">
        <v>0</v>
      </c>
      <c r="E7392">
        <v>0</v>
      </c>
      <c r="F7392">
        <v>11.9</v>
      </c>
      <c r="G7392">
        <v>1</v>
      </c>
      <c r="H7392">
        <v>0</v>
      </c>
      <c r="I7392">
        <v>11.9</v>
      </c>
      <c r="J7392">
        <v>0</v>
      </c>
      <c r="K7392">
        <v>0</v>
      </c>
    </row>
    <row r="7393" spans="1:11" x14ac:dyDescent="0.3">
      <c r="A7393">
        <v>11</v>
      </c>
      <c r="B7393">
        <v>4</v>
      </c>
      <c r="C7393">
        <v>6</v>
      </c>
      <c r="D7393">
        <v>1</v>
      </c>
      <c r="E7393">
        <v>4</v>
      </c>
      <c r="F7393">
        <v>11.7</v>
      </c>
      <c r="G7393">
        <v>1.5</v>
      </c>
      <c r="H7393">
        <v>4.0350000000000001</v>
      </c>
      <c r="I7393">
        <v>9.1419999999999995</v>
      </c>
      <c r="J7393">
        <v>3.61</v>
      </c>
      <c r="K7393">
        <v>0</v>
      </c>
    </row>
    <row r="7394" spans="1:11" x14ac:dyDescent="0.3">
      <c r="A7394">
        <v>11</v>
      </c>
      <c r="B7394">
        <v>4</v>
      </c>
      <c r="C7394">
        <v>7</v>
      </c>
      <c r="D7394">
        <v>42</v>
      </c>
      <c r="E7394">
        <v>48</v>
      </c>
      <c r="F7394">
        <v>12.8</v>
      </c>
      <c r="G7394">
        <v>1.9</v>
      </c>
      <c r="H7394">
        <v>61.728999999999999</v>
      </c>
      <c r="I7394">
        <v>12.371</v>
      </c>
      <c r="J7394">
        <v>53.735999999999997</v>
      </c>
      <c r="K7394">
        <v>47.154000000000003</v>
      </c>
    </row>
    <row r="7395" spans="1:11" x14ac:dyDescent="0.3">
      <c r="A7395">
        <v>11</v>
      </c>
      <c r="B7395">
        <v>4</v>
      </c>
      <c r="C7395">
        <v>8</v>
      </c>
      <c r="D7395">
        <v>47</v>
      </c>
      <c r="E7395">
        <v>100</v>
      </c>
      <c r="F7395">
        <v>13.9</v>
      </c>
      <c r="G7395">
        <v>2.2000000000000002</v>
      </c>
      <c r="H7395">
        <v>125.49</v>
      </c>
      <c r="I7395">
        <v>15.791</v>
      </c>
      <c r="J7395">
        <v>110.55200000000001</v>
      </c>
      <c r="K7395">
        <v>102.789</v>
      </c>
    </row>
    <row r="7396" spans="1:11" x14ac:dyDescent="0.3">
      <c r="A7396">
        <v>11</v>
      </c>
      <c r="B7396">
        <v>4</v>
      </c>
      <c r="C7396">
        <v>9</v>
      </c>
      <c r="D7396">
        <v>8</v>
      </c>
      <c r="E7396">
        <v>110</v>
      </c>
      <c r="F7396">
        <v>15</v>
      </c>
      <c r="G7396">
        <v>2.6</v>
      </c>
      <c r="H7396">
        <v>111.423</v>
      </c>
      <c r="I7396">
        <v>16.673999999999999</v>
      </c>
      <c r="J7396">
        <v>98.558999999999997</v>
      </c>
      <c r="K7396">
        <v>91.055000000000007</v>
      </c>
    </row>
    <row r="7397" spans="1:11" x14ac:dyDescent="0.3">
      <c r="A7397">
        <v>11</v>
      </c>
      <c r="B7397">
        <v>4</v>
      </c>
      <c r="C7397">
        <v>10</v>
      </c>
      <c r="D7397">
        <v>134</v>
      </c>
      <c r="E7397">
        <v>216</v>
      </c>
      <c r="F7397">
        <v>15.6</v>
      </c>
      <c r="G7397">
        <v>3.3</v>
      </c>
      <c r="H7397">
        <v>340.34399999999999</v>
      </c>
      <c r="I7397">
        <v>23.271000000000001</v>
      </c>
      <c r="J7397">
        <v>294.06799999999998</v>
      </c>
      <c r="K7397">
        <v>281.74</v>
      </c>
    </row>
    <row r="7398" spans="1:11" x14ac:dyDescent="0.3">
      <c r="A7398">
        <v>11</v>
      </c>
      <c r="B7398">
        <v>4</v>
      </c>
      <c r="C7398">
        <v>11</v>
      </c>
      <c r="D7398">
        <v>74</v>
      </c>
      <c r="E7398">
        <v>250</v>
      </c>
      <c r="F7398">
        <v>16.100000000000001</v>
      </c>
      <c r="G7398">
        <v>3.9</v>
      </c>
      <c r="H7398">
        <v>324.72399999999999</v>
      </c>
      <c r="I7398">
        <v>23.672999999999998</v>
      </c>
      <c r="J7398">
        <v>280.43299999999999</v>
      </c>
      <c r="K7398">
        <v>268.483</v>
      </c>
    </row>
    <row r="7399" spans="1:11" x14ac:dyDescent="0.3">
      <c r="A7399">
        <v>11</v>
      </c>
      <c r="B7399">
        <v>4</v>
      </c>
      <c r="C7399">
        <v>12</v>
      </c>
      <c r="D7399">
        <v>279</v>
      </c>
      <c r="E7399">
        <v>250</v>
      </c>
      <c r="F7399">
        <v>16.7</v>
      </c>
      <c r="G7399">
        <v>4.5999999999999996</v>
      </c>
      <c r="H7399">
        <v>517.154</v>
      </c>
      <c r="I7399">
        <v>28.135000000000002</v>
      </c>
      <c r="J7399">
        <v>439.36</v>
      </c>
      <c r="K7399">
        <v>422.60300000000001</v>
      </c>
    </row>
    <row r="7400" spans="1:11" x14ac:dyDescent="0.3">
      <c r="A7400">
        <v>11</v>
      </c>
      <c r="B7400">
        <v>4</v>
      </c>
      <c r="C7400">
        <v>13</v>
      </c>
      <c r="D7400">
        <v>231</v>
      </c>
      <c r="E7400">
        <v>224</v>
      </c>
      <c r="F7400">
        <v>16.5</v>
      </c>
      <c r="G7400">
        <v>5.0999999999999996</v>
      </c>
      <c r="H7400">
        <v>431.05599999999998</v>
      </c>
      <c r="I7400">
        <v>25.798999999999999</v>
      </c>
      <c r="J7400">
        <v>368.851</v>
      </c>
      <c r="K7400">
        <v>354.33300000000003</v>
      </c>
    </row>
    <row r="7401" spans="1:11" x14ac:dyDescent="0.3">
      <c r="A7401">
        <v>11</v>
      </c>
      <c r="B7401">
        <v>4</v>
      </c>
      <c r="C7401">
        <v>14</v>
      </c>
      <c r="D7401">
        <v>200</v>
      </c>
      <c r="E7401">
        <v>166</v>
      </c>
      <c r="F7401">
        <v>16.3</v>
      </c>
      <c r="G7401">
        <v>5.7</v>
      </c>
      <c r="H7401">
        <v>307.39699999999999</v>
      </c>
      <c r="I7401">
        <v>22.202000000000002</v>
      </c>
      <c r="J7401">
        <v>265.19799999999998</v>
      </c>
      <c r="K7401">
        <v>253.66399999999999</v>
      </c>
    </row>
    <row r="7402" spans="1:11" x14ac:dyDescent="0.3">
      <c r="A7402">
        <v>11</v>
      </c>
      <c r="B7402">
        <v>4</v>
      </c>
      <c r="C7402">
        <v>15</v>
      </c>
      <c r="D7402">
        <v>236</v>
      </c>
      <c r="E7402">
        <v>112</v>
      </c>
      <c r="F7402">
        <v>16.100000000000001</v>
      </c>
      <c r="G7402">
        <v>6.2</v>
      </c>
      <c r="H7402">
        <v>236.81399999999999</v>
      </c>
      <c r="I7402">
        <v>20.042000000000002</v>
      </c>
      <c r="J7402">
        <v>202.05199999999999</v>
      </c>
      <c r="K7402">
        <v>192.15600000000001</v>
      </c>
    </row>
    <row r="7403" spans="1:11" x14ac:dyDescent="0.3">
      <c r="A7403">
        <v>11</v>
      </c>
      <c r="B7403">
        <v>4</v>
      </c>
      <c r="C7403">
        <v>16</v>
      </c>
      <c r="D7403">
        <v>105</v>
      </c>
      <c r="E7403">
        <v>38</v>
      </c>
      <c r="F7403">
        <v>15.2</v>
      </c>
      <c r="G7403">
        <v>4.0999999999999996</v>
      </c>
      <c r="H7403">
        <v>72.548000000000002</v>
      </c>
      <c r="I7403">
        <v>15.96</v>
      </c>
      <c r="J7403">
        <v>59.573999999999998</v>
      </c>
      <c r="K7403">
        <v>52.875999999999998</v>
      </c>
    </row>
    <row r="7404" spans="1:11" x14ac:dyDescent="0.3">
      <c r="A7404">
        <v>11</v>
      </c>
      <c r="B7404">
        <v>4</v>
      </c>
      <c r="C7404">
        <v>17</v>
      </c>
      <c r="D7404">
        <v>0</v>
      </c>
      <c r="E7404">
        <v>0</v>
      </c>
      <c r="F7404">
        <v>14.2</v>
      </c>
      <c r="G7404">
        <v>2.1</v>
      </c>
      <c r="H7404">
        <v>0</v>
      </c>
      <c r="I7404">
        <v>14.2</v>
      </c>
      <c r="J7404">
        <v>0</v>
      </c>
      <c r="K7404">
        <v>0</v>
      </c>
    </row>
    <row r="7405" spans="1:11" x14ac:dyDescent="0.3">
      <c r="A7405">
        <v>11</v>
      </c>
      <c r="B7405">
        <v>4</v>
      </c>
      <c r="C7405">
        <v>18</v>
      </c>
      <c r="D7405">
        <v>0</v>
      </c>
      <c r="E7405">
        <v>0</v>
      </c>
      <c r="F7405">
        <v>13.3</v>
      </c>
      <c r="G7405">
        <v>0</v>
      </c>
      <c r="H7405">
        <v>0</v>
      </c>
      <c r="I7405">
        <v>13.3</v>
      </c>
      <c r="J7405">
        <v>0</v>
      </c>
      <c r="K7405">
        <v>0</v>
      </c>
    </row>
    <row r="7406" spans="1:11" x14ac:dyDescent="0.3">
      <c r="A7406">
        <v>11</v>
      </c>
      <c r="B7406">
        <v>4</v>
      </c>
      <c r="C7406">
        <v>19</v>
      </c>
      <c r="D7406">
        <v>0</v>
      </c>
      <c r="E7406">
        <v>0</v>
      </c>
      <c r="F7406">
        <v>12.8</v>
      </c>
      <c r="G7406">
        <v>0.7</v>
      </c>
      <c r="H7406">
        <v>0</v>
      </c>
      <c r="I7406">
        <v>12.8</v>
      </c>
      <c r="J7406">
        <v>0</v>
      </c>
      <c r="K7406">
        <v>0</v>
      </c>
    </row>
    <row r="7407" spans="1:11" x14ac:dyDescent="0.3">
      <c r="A7407">
        <v>11</v>
      </c>
      <c r="B7407">
        <v>4</v>
      </c>
      <c r="C7407">
        <v>20</v>
      </c>
      <c r="D7407">
        <v>0</v>
      </c>
      <c r="E7407">
        <v>0</v>
      </c>
      <c r="F7407">
        <v>12.2</v>
      </c>
      <c r="G7407">
        <v>1.4</v>
      </c>
      <c r="H7407">
        <v>0</v>
      </c>
      <c r="I7407">
        <v>12.2</v>
      </c>
      <c r="J7407">
        <v>0</v>
      </c>
      <c r="K7407">
        <v>0</v>
      </c>
    </row>
    <row r="7408" spans="1:11" x14ac:dyDescent="0.3">
      <c r="A7408">
        <v>11</v>
      </c>
      <c r="B7408">
        <v>4</v>
      </c>
      <c r="C7408">
        <v>21</v>
      </c>
      <c r="D7408">
        <v>0</v>
      </c>
      <c r="E7408">
        <v>0</v>
      </c>
      <c r="F7408">
        <v>11.7</v>
      </c>
      <c r="G7408">
        <v>2.1</v>
      </c>
      <c r="H7408">
        <v>0</v>
      </c>
      <c r="I7408">
        <v>11.7</v>
      </c>
      <c r="J7408">
        <v>0</v>
      </c>
      <c r="K7408">
        <v>0</v>
      </c>
    </row>
    <row r="7409" spans="1:11" x14ac:dyDescent="0.3">
      <c r="A7409">
        <v>11</v>
      </c>
      <c r="B7409">
        <v>4</v>
      </c>
      <c r="C7409">
        <v>22</v>
      </c>
      <c r="D7409">
        <v>0</v>
      </c>
      <c r="E7409">
        <v>0</v>
      </c>
      <c r="F7409">
        <v>11.5</v>
      </c>
      <c r="G7409">
        <v>1.4</v>
      </c>
      <c r="H7409">
        <v>0</v>
      </c>
      <c r="I7409">
        <v>11.5</v>
      </c>
      <c r="J7409">
        <v>0</v>
      </c>
      <c r="K7409">
        <v>0</v>
      </c>
    </row>
    <row r="7410" spans="1:11" x14ac:dyDescent="0.3">
      <c r="A7410">
        <v>11</v>
      </c>
      <c r="B7410">
        <v>4</v>
      </c>
      <c r="C7410">
        <v>23</v>
      </c>
      <c r="D7410">
        <v>0</v>
      </c>
      <c r="E7410">
        <v>0</v>
      </c>
      <c r="F7410">
        <v>11.3</v>
      </c>
      <c r="G7410">
        <v>0.7</v>
      </c>
      <c r="H7410">
        <v>0</v>
      </c>
      <c r="I7410">
        <v>11.3</v>
      </c>
      <c r="J7410">
        <v>0</v>
      </c>
      <c r="K7410">
        <v>0</v>
      </c>
    </row>
    <row r="7411" spans="1:11" x14ac:dyDescent="0.3">
      <c r="A7411">
        <v>11</v>
      </c>
      <c r="B7411">
        <v>5</v>
      </c>
      <c r="C7411">
        <v>0</v>
      </c>
      <c r="D7411">
        <v>0</v>
      </c>
      <c r="E7411">
        <v>0</v>
      </c>
      <c r="F7411">
        <v>11.1</v>
      </c>
      <c r="G7411">
        <v>0</v>
      </c>
      <c r="H7411">
        <v>0</v>
      </c>
      <c r="I7411">
        <v>11.1</v>
      </c>
      <c r="J7411">
        <v>0</v>
      </c>
      <c r="K7411">
        <v>0</v>
      </c>
    </row>
    <row r="7412" spans="1:11" x14ac:dyDescent="0.3">
      <c r="A7412">
        <v>11</v>
      </c>
      <c r="B7412">
        <v>5</v>
      </c>
      <c r="C7412">
        <v>1</v>
      </c>
      <c r="D7412">
        <v>0</v>
      </c>
      <c r="E7412">
        <v>0</v>
      </c>
      <c r="F7412">
        <v>10.4</v>
      </c>
      <c r="G7412">
        <v>1.2</v>
      </c>
      <c r="H7412">
        <v>0</v>
      </c>
      <c r="I7412">
        <v>10.4</v>
      </c>
      <c r="J7412">
        <v>0</v>
      </c>
      <c r="K7412">
        <v>0</v>
      </c>
    </row>
    <row r="7413" spans="1:11" x14ac:dyDescent="0.3">
      <c r="A7413">
        <v>11</v>
      </c>
      <c r="B7413">
        <v>5</v>
      </c>
      <c r="C7413">
        <v>2</v>
      </c>
      <c r="D7413">
        <v>0</v>
      </c>
      <c r="E7413">
        <v>0</v>
      </c>
      <c r="F7413">
        <v>9.6</v>
      </c>
      <c r="G7413">
        <v>2.4</v>
      </c>
      <c r="H7413">
        <v>0</v>
      </c>
      <c r="I7413">
        <v>9.6</v>
      </c>
      <c r="J7413">
        <v>0</v>
      </c>
      <c r="K7413">
        <v>0</v>
      </c>
    </row>
    <row r="7414" spans="1:11" x14ac:dyDescent="0.3">
      <c r="A7414">
        <v>11</v>
      </c>
      <c r="B7414">
        <v>5</v>
      </c>
      <c r="C7414">
        <v>3</v>
      </c>
      <c r="D7414">
        <v>0</v>
      </c>
      <c r="E7414">
        <v>0</v>
      </c>
      <c r="F7414">
        <v>8.9</v>
      </c>
      <c r="G7414">
        <v>3.6</v>
      </c>
      <c r="H7414">
        <v>0</v>
      </c>
      <c r="I7414">
        <v>8.9</v>
      </c>
      <c r="J7414">
        <v>0</v>
      </c>
      <c r="K7414">
        <v>0</v>
      </c>
    </row>
    <row r="7415" spans="1:11" x14ac:dyDescent="0.3">
      <c r="A7415">
        <v>11</v>
      </c>
      <c r="B7415">
        <v>5</v>
      </c>
      <c r="C7415">
        <v>4</v>
      </c>
      <c r="D7415">
        <v>0</v>
      </c>
      <c r="E7415">
        <v>0</v>
      </c>
      <c r="F7415">
        <v>8.6999999999999993</v>
      </c>
      <c r="G7415">
        <v>2.4</v>
      </c>
      <c r="H7415">
        <v>0</v>
      </c>
      <c r="I7415">
        <v>8.6999999999999993</v>
      </c>
      <c r="J7415">
        <v>0</v>
      </c>
      <c r="K7415">
        <v>0</v>
      </c>
    </row>
    <row r="7416" spans="1:11" x14ac:dyDescent="0.3">
      <c r="A7416">
        <v>11</v>
      </c>
      <c r="B7416">
        <v>5</v>
      </c>
      <c r="C7416">
        <v>5</v>
      </c>
      <c r="D7416">
        <v>0</v>
      </c>
      <c r="E7416">
        <v>0</v>
      </c>
      <c r="F7416">
        <v>8.5</v>
      </c>
      <c r="G7416">
        <v>1.2</v>
      </c>
      <c r="H7416">
        <v>0</v>
      </c>
      <c r="I7416">
        <v>8.5</v>
      </c>
      <c r="J7416">
        <v>0</v>
      </c>
      <c r="K7416">
        <v>0</v>
      </c>
    </row>
    <row r="7417" spans="1:11" x14ac:dyDescent="0.3">
      <c r="A7417">
        <v>11</v>
      </c>
      <c r="B7417">
        <v>5</v>
      </c>
      <c r="C7417">
        <v>6</v>
      </c>
      <c r="D7417">
        <v>5</v>
      </c>
      <c r="E7417">
        <v>7</v>
      </c>
      <c r="F7417">
        <v>8.3000000000000007</v>
      </c>
      <c r="G7417">
        <v>0</v>
      </c>
      <c r="H7417">
        <v>7.5659999999999998</v>
      </c>
      <c r="I7417">
        <v>3.8490000000000002</v>
      </c>
      <c r="J7417">
        <v>6.7220000000000004</v>
      </c>
      <c r="K7417">
        <v>1.0349999999999999</v>
      </c>
    </row>
    <row r="7418" spans="1:11" x14ac:dyDescent="0.3">
      <c r="A7418">
        <v>11</v>
      </c>
      <c r="B7418">
        <v>5</v>
      </c>
      <c r="C7418">
        <v>7</v>
      </c>
      <c r="D7418">
        <v>78</v>
      </c>
      <c r="E7418">
        <v>65</v>
      </c>
      <c r="F7418">
        <v>10</v>
      </c>
      <c r="G7418">
        <v>0.9</v>
      </c>
      <c r="H7418">
        <v>97.295000000000002</v>
      </c>
      <c r="I7418">
        <v>10.721</v>
      </c>
      <c r="J7418">
        <v>84.664000000000001</v>
      </c>
      <c r="K7418">
        <v>77.453999999999994</v>
      </c>
    </row>
    <row r="7419" spans="1:11" x14ac:dyDescent="0.3">
      <c r="A7419">
        <v>11</v>
      </c>
      <c r="B7419">
        <v>5</v>
      </c>
      <c r="C7419">
        <v>8</v>
      </c>
      <c r="D7419">
        <v>157</v>
      </c>
      <c r="E7419">
        <v>125</v>
      </c>
      <c r="F7419">
        <v>11.6</v>
      </c>
      <c r="G7419">
        <v>1.7</v>
      </c>
      <c r="H7419">
        <v>215.27799999999999</v>
      </c>
      <c r="I7419">
        <v>16.771999999999998</v>
      </c>
      <c r="J7419">
        <v>187.614</v>
      </c>
      <c r="K7419">
        <v>178.07400000000001</v>
      </c>
    </row>
    <row r="7420" spans="1:11" x14ac:dyDescent="0.3">
      <c r="A7420">
        <v>11</v>
      </c>
      <c r="B7420">
        <v>5</v>
      </c>
      <c r="C7420">
        <v>9</v>
      </c>
      <c r="D7420">
        <v>355</v>
      </c>
      <c r="E7420">
        <v>130</v>
      </c>
      <c r="F7420">
        <v>13.3</v>
      </c>
      <c r="G7420">
        <v>2.6</v>
      </c>
      <c r="H7420">
        <v>394.15</v>
      </c>
      <c r="I7420">
        <v>23.513999999999999</v>
      </c>
      <c r="J7420">
        <v>338.18900000000002</v>
      </c>
      <c r="K7420">
        <v>324.59199999999998</v>
      </c>
    </row>
    <row r="7421" spans="1:11" x14ac:dyDescent="0.3">
      <c r="A7421">
        <v>11</v>
      </c>
      <c r="B7421">
        <v>5</v>
      </c>
      <c r="C7421">
        <v>10</v>
      </c>
      <c r="D7421">
        <v>594</v>
      </c>
      <c r="E7421">
        <v>157</v>
      </c>
      <c r="F7421">
        <v>14.4</v>
      </c>
      <c r="G7421">
        <v>3.3</v>
      </c>
      <c r="H7421">
        <v>658.27700000000004</v>
      </c>
      <c r="I7421">
        <v>31.39</v>
      </c>
      <c r="J7421">
        <v>551.69500000000005</v>
      </c>
      <c r="K7421">
        <v>531.02</v>
      </c>
    </row>
    <row r="7422" spans="1:11" x14ac:dyDescent="0.3">
      <c r="A7422">
        <v>11</v>
      </c>
      <c r="B7422">
        <v>5</v>
      </c>
      <c r="C7422">
        <v>11</v>
      </c>
      <c r="D7422">
        <v>406</v>
      </c>
      <c r="E7422">
        <v>175</v>
      </c>
      <c r="F7422">
        <v>15.6</v>
      </c>
      <c r="G7422">
        <v>3.9</v>
      </c>
      <c r="H7422">
        <v>551.29600000000005</v>
      </c>
      <c r="I7422">
        <v>29.797999999999998</v>
      </c>
      <c r="J7422">
        <v>465.44499999999999</v>
      </c>
      <c r="K7422">
        <v>447.81700000000001</v>
      </c>
    </row>
    <row r="7423" spans="1:11" x14ac:dyDescent="0.3">
      <c r="A7423">
        <v>11</v>
      </c>
      <c r="B7423">
        <v>5</v>
      </c>
      <c r="C7423">
        <v>12</v>
      </c>
      <c r="D7423">
        <v>590</v>
      </c>
      <c r="E7423">
        <v>149</v>
      </c>
      <c r="F7423">
        <v>16.7</v>
      </c>
      <c r="G7423">
        <v>4.5999999999999996</v>
      </c>
      <c r="H7423">
        <v>676.52</v>
      </c>
      <c r="I7423">
        <v>32.430999999999997</v>
      </c>
      <c r="J7423">
        <v>565.57500000000005</v>
      </c>
      <c r="K7423">
        <v>544.38599999999997</v>
      </c>
    </row>
    <row r="7424" spans="1:11" x14ac:dyDescent="0.3">
      <c r="A7424">
        <v>11</v>
      </c>
      <c r="B7424">
        <v>5</v>
      </c>
      <c r="C7424">
        <v>13</v>
      </c>
      <c r="D7424">
        <v>457</v>
      </c>
      <c r="E7424">
        <v>164</v>
      </c>
      <c r="F7424">
        <v>16.5</v>
      </c>
      <c r="G7424">
        <v>4.3</v>
      </c>
      <c r="H7424">
        <v>544.66499999999996</v>
      </c>
      <c r="I7424">
        <v>30.007999999999999</v>
      </c>
      <c r="J7424">
        <v>458.56599999999997</v>
      </c>
      <c r="K7424">
        <v>441.17</v>
      </c>
    </row>
    <row r="7425" spans="1:11" x14ac:dyDescent="0.3">
      <c r="A7425">
        <v>11</v>
      </c>
      <c r="B7425">
        <v>5</v>
      </c>
      <c r="C7425">
        <v>14</v>
      </c>
      <c r="D7425">
        <v>323</v>
      </c>
      <c r="E7425">
        <v>151</v>
      </c>
      <c r="F7425">
        <v>16.3</v>
      </c>
      <c r="G7425">
        <v>3.9</v>
      </c>
      <c r="H7425">
        <v>375.92399999999998</v>
      </c>
      <c r="I7425">
        <v>25.782</v>
      </c>
      <c r="J7425">
        <v>319.57299999999998</v>
      </c>
      <c r="K7425">
        <v>306.51900000000001</v>
      </c>
    </row>
    <row r="7426" spans="1:11" x14ac:dyDescent="0.3">
      <c r="A7426">
        <v>11</v>
      </c>
      <c r="B7426">
        <v>5</v>
      </c>
      <c r="C7426">
        <v>15</v>
      </c>
      <c r="D7426">
        <v>115</v>
      </c>
      <c r="E7426">
        <v>104</v>
      </c>
      <c r="F7426">
        <v>16.100000000000001</v>
      </c>
      <c r="G7426">
        <v>3.6</v>
      </c>
      <c r="H7426">
        <v>166.05</v>
      </c>
      <c r="I7426">
        <v>19.873000000000001</v>
      </c>
      <c r="J7426">
        <v>142.833</v>
      </c>
      <c r="K7426">
        <v>134.351</v>
      </c>
    </row>
    <row r="7427" spans="1:11" x14ac:dyDescent="0.3">
      <c r="A7427">
        <v>11</v>
      </c>
      <c r="B7427">
        <v>5</v>
      </c>
      <c r="C7427">
        <v>16</v>
      </c>
      <c r="D7427">
        <v>31</v>
      </c>
      <c r="E7427">
        <v>34</v>
      </c>
      <c r="F7427">
        <v>15.9</v>
      </c>
      <c r="G7427">
        <v>3.3</v>
      </c>
      <c r="H7427">
        <v>42.741999999999997</v>
      </c>
      <c r="I7427">
        <v>15.718</v>
      </c>
      <c r="J7427">
        <v>36.530999999999999</v>
      </c>
      <c r="K7427">
        <v>30.285</v>
      </c>
    </row>
    <row r="7428" spans="1:11" x14ac:dyDescent="0.3">
      <c r="A7428">
        <v>11</v>
      </c>
      <c r="B7428">
        <v>5</v>
      </c>
      <c r="C7428">
        <v>17</v>
      </c>
      <c r="D7428">
        <v>0</v>
      </c>
      <c r="E7428">
        <v>0</v>
      </c>
      <c r="F7428">
        <v>15.8</v>
      </c>
      <c r="G7428">
        <v>2.9</v>
      </c>
      <c r="H7428">
        <v>0</v>
      </c>
      <c r="I7428">
        <v>15.8</v>
      </c>
      <c r="J7428">
        <v>0</v>
      </c>
      <c r="K7428">
        <v>0</v>
      </c>
    </row>
    <row r="7429" spans="1:11" x14ac:dyDescent="0.3">
      <c r="A7429">
        <v>11</v>
      </c>
      <c r="B7429">
        <v>5</v>
      </c>
      <c r="C7429">
        <v>18</v>
      </c>
      <c r="D7429">
        <v>0</v>
      </c>
      <c r="E7429">
        <v>0</v>
      </c>
      <c r="F7429">
        <v>15.6</v>
      </c>
      <c r="G7429">
        <v>2.6</v>
      </c>
      <c r="H7429">
        <v>0</v>
      </c>
      <c r="I7429">
        <v>15.6</v>
      </c>
      <c r="J7429">
        <v>0</v>
      </c>
      <c r="K7429">
        <v>0</v>
      </c>
    </row>
    <row r="7430" spans="1:11" x14ac:dyDescent="0.3">
      <c r="A7430">
        <v>11</v>
      </c>
      <c r="B7430">
        <v>5</v>
      </c>
      <c r="C7430">
        <v>19</v>
      </c>
      <c r="D7430">
        <v>0</v>
      </c>
      <c r="E7430">
        <v>0</v>
      </c>
      <c r="F7430">
        <v>15.2</v>
      </c>
      <c r="G7430">
        <v>2.6</v>
      </c>
      <c r="H7430">
        <v>0</v>
      </c>
      <c r="I7430">
        <v>15.2</v>
      </c>
      <c r="J7430">
        <v>0</v>
      </c>
      <c r="K7430">
        <v>0</v>
      </c>
    </row>
    <row r="7431" spans="1:11" x14ac:dyDescent="0.3">
      <c r="A7431">
        <v>11</v>
      </c>
      <c r="B7431">
        <v>5</v>
      </c>
      <c r="C7431">
        <v>20</v>
      </c>
      <c r="D7431">
        <v>0</v>
      </c>
      <c r="E7431">
        <v>0</v>
      </c>
      <c r="F7431">
        <v>14.8</v>
      </c>
      <c r="G7431">
        <v>2.6</v>
      </c>
      <c r="H7431">
        <v>0</v>
      </c>
      <c r="I7431">
        <v>14.8</v>
      </c>
      <c r="J7431">
        <v>0</v>
      </c>
      <c r="K7431">
        <v>0</v>
      </c>
    </row>
    <row r="7432" spans="1:11" x14ac:dyDescent="0.3">
      <c r="A7432">
        <v>11</v>
      </c>
      <c r="B7432">
        <v>5</v>
      </c>
      <c r="C7432">
        <v>21</v>
      </c>
      <c r="D7432">
        <v>0</v>
      </c>
      <c r="E7432">
        <v>0</v>
      </c>
      <c r="F7432">
        <v>14.4</v>
      </c>
      <c r="G7432">
        <v>2.6</v>
      </c>
      <c r="H7432">
        <v>0</v>
      </c>
      <c r="I7432">
        <v>14.4</v>
      </c>
      <c r="J7432">
        <v>0</v>
      </c>
      <c r="K7432">
        <v>0</v>
      </c>
    </row>
    <row r="7433" spans="1:11" x14ac:dyDescent="0.3">
      <c r="A7433">
        <v>11</v>
      </c>
      <c r="B7433">
        <v>5</v>
      </c>
      <c r="C7433">
        <v>22</v>
      </c>
      <c r="D7433">
        <v>0</v>
      </c>
      <c r="E7433">
        <v>0</v>
      </c>
      <c r="F7433">
        <v>13.7</v>
      </c>
      <c r="G7433">
        <v>2.9</v>
      </c>
      <c r="H7433">
        <v>0</v>
      </c>
      <c r="I7433">
        <v>13.7</v>
      </c>
      <c r="J7433">
        <v>0</v>
      </c>
      <c r="K7433">
        <v>0</v>
      </c>
    </row>
    <row r="7434" spans="1:11" x14ac:dyDescent="0.3">
      <c r="A7434">
        <v>11</v>
      </c>
      <c r="B7434">
        <v>5</v>
      </c>
      <c r="C7434">
        <v>23</v>
      </c>
      <c r="D7434">
        <v>0</v>
      </c>
      <c r="E7434">
        <v>0</v>
      </c>
      <c r="F7434">
        <v>12.9</v>
      </c>
      <c r="G7434">
        <v>3.3</v>
      </c>
      <c r="H7434">
        <v>0</v>
      </c>
      <c r="I7434">
        <v>12.9</v>
      </c>
      <c r="J7434">
        <v>0</v>
      </c>
      <c r="K7434">
        <v>0</v>
      </c>
    </row>
    <row r="7435" spans="1:11" x14ac:dyDescent="0.3">
      <c r="A7435">
        <v>11</v>
      </c>
      <c r="B7435">
        <v>6</v>
      </c>
      <c r="C7435">
        <v>0</v>
      </c>
      <c r="D7435">
        <v>0</v>
      </c>
      <c r="E7435">
        <v>0</v>
      </c>
      <c r="F7435">
        <v>12.2</v>
      </c>
      <c r="G7435">
        <v>3.6</v>
      </c>
      <c r="H7435">
        <v>0</v>
      </c>
      <c r="I7435">
        <v>12.2</v>
      </c>
      <c r="J7435">
        <v>0</v>
      </c>
      <c r="K7435">
        <v>0</v>
      </c>
    </row>
    <row r="7436" spans="1:11" x14ac:dyDescent="0.3">
      <c r="A7436">
        <v>11</v>
      </c>
      <c r="B7436">
        <v>6</v>
      </c>
      <c r="C7436">
        <v>1</v>
      </c>
      <c r="D7436">
        <v>0</v>
      </c>
      <c r="E7436">
        <v>0</v>
      </c>
      <c r="F7436">
        <v>12</v>
      </c>
      <c r="G7436">
        <v>2.4</v>
      </c>
      <c r="H7436">
        <v>0</v>
      </c>
      <c r="I7436">
        <v>12</v>
      </c>
      <c r="J7436">
        <v>0</v>
      </c>
      <c r="K7436">
        <v>0</v>
      </c>
    </row>
    <row r="7437" spans="1:11" x14ac:dyDescent="0.3">
      <c r="A7437">
        <v>11</v>
      </c>
      <c r="B7437">
        <v>6</v>
      </c>
      <c r="C7437">
        <v>2</v>
      </c>
      <c r="D7437">
        <v>0</v>
      </c>
      <c r="E7437">
        <v>0</v>
      </c>
      <c r="F7437">
        <v>11.9</v>
      </c>
      <c r="G7437">
        <v>1.2</v>
      </c>
      <c r="H7437">
        <v>0</v>
      </c>
      <c r="I7437">
        <v>11.9</v>
      </c>
      <c r="J7437">
        <v>0</v>
      </c>
      <c r="K7437">
        <v>0</v>
      </c>
    </row>
    <row r="7438" spans="1:11" x14ac:dyDescent="0.3">
      <c r="A7438">
        <v>11</v>
      </c>
      <c r="B7438">
        <v>6</v>
      </c>
      <c r="C7438">
        <v>3</v>
      </c>
      <c r="D7438">
        <v>0</v>
      </c>
      <c r="E7438">
        <v>0</v>
      </c>
      <c r="F7438">
        <v>11.7</v>
      </c>
      <c r="G7438">
        <v>0</v>
      </c>
      <c r="H7438">
        <v>0</v>
      </c>
      <c r="I7438">
        <v>11.7</v>
      </c>
      <c r="J7438">
        <v>0</v>
      </c>
      <c r="K7438">
        <v>0</v>
      </c>
    </row>
    <row r="7439" spans="1:11" x14ac:dyDescent="0.3">
      <c r="A7439">
        <v>11</v>
      </c>
      <c r="B7439">
        <v>6</v>
      </c>
      <c r="C7439">
        <v>4</v>
      </c>
      <c r="D7439">
        <v>0</v>
      </c>
      <c r="E7439">
        <v>0</v>
      </c>
      <c r="F7439">
        <v>11.3</v>
      </c>
      <c r="G7439">
        <v>0</v>
      </c>
      <c r="H7439">
        <v>0</v>
      </c>
      <c r="I7439">
        <v>11.3</v>
      </c>
      <c r="J7439">
        <v>0</v>
      </c>
      <c r="K7439">
        <v>0</v>
      </c>
    </row>
    <row r="7440" spans="1:11" x14ac:dyDescent="0.3">
      <c r="A7440">
        <v>11</v>
      </c>
      <c r="B7440">
        <v>6</v>
      </c>
      <c r="C7440">
        <v>5</v>
      </c>
      <c r="D7440">
        <v>0</v>
      </c>
      <c r="E7440">
        <v>0</v>
      </c>
      <c r="F7440">
        <v>11</v>
      </c>
      <c r="G7440">
        <v>0</v>
      </c>
      <c r="H7440">
        <v>0</v>
      </c>
      <c r="I7440">
        <v>11</v>
      </c>
      <c r="J7440">
        <v>0</v>
      </c>
      <c r="K7440">
        <v>0</v>
      </c>
    </row>
    <row r="7441" spans="1:11" x14ac:dyDescent="0.3">
      <c r="A7441">
        <v>11</v>
      </c>
      <c r="B7441">
        <v>6</v>
      </c>
      <c r="C7441">
        <v>6</v>
      </c>
      <c r="D7441">
        <v>1</v>
      </c>
      <c r="E7441">
        <v>7</v>
      </c>
      <c r="F7441">
        <v>10.6</v>
      </c>
      <c r="G7441">
        <v>0</v>
      </c>
      <c r="H7441">
        <v>6.9450000000000003</v>
      </c>
      <c r="I7441">
        <v>6.2130000000000001</v>
      </c>
      <c r="J7441">
        <v>6.3120000000000003</v>
      </c>
      <c r="K7441">
        <v>0.63200000000000001</v>
      </c>
    </row>
    <row r="7442" spans="1:11" x14ac:dyDescent="0.3">
      <c r="A7442">
        <v>11</v>
      </c>
      <c r="B7442">
        <v>6</v>
      </c>
      <c r="C7442">
        <v>7</v>
      </c>
      <c r="D7442">
        <v>30</v>
      </c>
      <c r="E7442">
        <v>61</v>
      </c>
      <c r="F7442">
        <v>12.3</v>
      </c>
      <c r="G7442">
        <v>0.7</v>
      </c>
      <c r="H7442">
        <v>74.725999999999999</v>
      </c>
      <c r="I7442">
        <v>12.121</v>
      </c>
      <c r="J7442">
        <v>65.930999999999997</v>
      </c>
      <c r="K7442">
        <v>59.106000000000002</v>
      </c>
    </row>
    <row r="7443" spans="1:11" x14ac:dyDescent="0.3">
      <c r="A7443">
        <v>11</v>
      </c>
      <c r="B7443">
        <v>6</v>
      </c>
      <c r="C7443">
        <v>8</v>
      </c>
      <c r="D7443">
        <v>67</v>
      </c>
      <c r="E7443">
        <v>118</v>
      </c>
      <c r="F7443">
        <v>13.9</v>
      </c>
      <c r="G7443">
        <v>1.4</v>
      </c>
      <c r="H7443">
        <v>156.14099999999999</v>
      </c>
      <c r="I7443">
        <v>17.190999999999999</v>
      </c>
      <c r="J7443">
        <v>136.71899999999999</v>
      </c>
      <c r="K7443">
        <v>128.376</v>
      </c>
    </row>
    <row r="7444" spans="1:11" x14ac:dyDescent="0.3">
      <c r="A7444">
        <v>11</v>
      </c>
      <c r="B7444">
        <v>6</v>
      </c>
      <c r="C7444">
        <v>9</v>
      </c>
      <c r="D7444">
        <v>174</v>
      </c>
      <c r="E7444">
        <v>161</v>
      </c>
      <c r="F7444">
        <v>15.6</v>
      </c>
      <c r="G7444">
        <v>2.1</v>
      </c>
      <c r="H7444">
        <v>290.04700000000003</v>
      </c>
      <c r="I7444">
        <v>23.068000000000001</v>
      </c>
      <c r="J7444">
        <v>249.85599999999999</v>
      </c>
      <c r="K7444">
        <v>238.733</v>
      </c>
    </row>
    <row r="7445" spans="1:11" x14ac:dyDescent="0.3">
      <c r="A7445">
        <v>11</v>
      </c>
      <c r="B7445">
        <v>6</v>
      </c>
      <c r="C7445">
        <v>10</v>
      </c>
      <c r="D7445">
        <v>152</v>
      </c>
      <c r="E7445">
        <v>215</v>
      </c>
      <c r="F7445">
        <v>16.5</v>
      </c>
      <c r="G7445">
        <v>4.0999999999999996</v>
      </c>
      <c r="H7445">
        <v>352.96899999999999</v>
      </c>
      <c r="I7445">
        <v>24.5</v>
      </c>
      <c r="J7445">
        <v>303.61</v>
      </c>
      <c r="K7445">
        <v>291.01299999999998</v>
      </c>
    </row>
    <row r="7446" spans="1:11" x14ac:dyDescent="0.3">
      <c r="A7446">
        <v>11</v>
      </c>
      <c r="B7446">
        <v>6</v>
      </c>
      <c r="C7446">
        <v>11</v>
      </c>
      <c r="D7446">
        <v>146</v>
      </c>
      <c r="E7446">
        <v>235</v>
      </c>
      <c r="F7446">
        <v>17.399999999999999</v>
      </c>
      <c r="G7446">
        <v>6.2</v>
      </c>
      <c r="H7446">
        <v>378.70800000000003</v>
      </c>
      <c r="I7446">
        <v>24.283999999999999</v>
      </c>
      <c r="J7446">
        <v>326.23700000000002</v>
      </c>
      <c r="K7446">
        <v>312.99099999999999</v>
      </c>
    </row>
    <row r="7447" spans="1:11" x14ac:dyDescent="0.3">
      <c r="A7447">
        <v>11</v>
      </c>
      <c r="B7447">
        <v>6</v>
      </c>
      <c r="C7447">
        <v>12</v>
      </c>
      <c r="D7447">
        <v>123</v>
      </c>
      <c r="E7447">
        <v>187</v>
      </c>
      <c r="F7447">
        <v>18.3</v>
      </c>
      <c r="G7447">
        <v>8.1999999999999993</v>
      </c>
      <c r="H7447">
        <v>304.06799999999998</v>
      </c>
      <c r="I7447">
        <v>22.824999999999999</v>
      </c>
      <c r="J7447">
        <v>263.24400000000003</v>
      </c>
      <c r="K7447">
        <v>251.76300000000001</v>
      </c>
    </row>
    <row r="7448" spans="1:11" x14ac:dyDescent="0.3">
      <c r="A7448">
        <v>11</v>
      </c>
      <c r="B7448">
        <v>6</v>
      </c>
      <c r="C7448">
        <v>13</v>
      </c>
      <c r="D7448">
        <v>107</v>
      </c>
      <c r="E7448">
        <v>193</v>
      </c>
      <c r="F7448">
        <v>17</v>
      </c>
      <c r="G7448">
        <v>7.5</v>
      </c>
      <c r="H7448">
        <v>290.81799999999998</v>
      </c>
      <c r="I7448">
        <v>21.443000000000001</v>
      </c>
      <c r="J7448">
        <v>252.81399999999999</v>
      </c>
      <c r="K7448">
        <v>241.61199999999999</v>
      </c>
    </row>
    <row r="7449" spans="1:11" x14ac:dyDescent="0.3">
      <c r="A7449">
        <v>11</v>
      </c>
      <c r="B7449">
        <v>6</v>
      </c>
      <c r="C7449">
        <v>14</v>
      </c>
      <c r="D7449">
        <v>2</v>
      </c>
      <c r="E7449">
        <v>95</v>
      </c>
      <c r="F7449">
        <v>15.7</v>
      </c>
      <c r="G7449">
        <v>6.9</v>
      </c>
      <c r="H7449">
        <v>92.457999999999998</v>
      </c>
      <c r="I7449">
        <v>16.619</v>
      </c>
      <c r="J7449">
        <v>81.828000000000003</v>
      </c>
      <c r="K7449">
        <v>74.677000000000007</v>
      </c>
    </row>
    <row r="7450" spans="1:11" x14ac:dyDescent="0.3">
      <c r="A7450">
        <v>11</v>
      </c>
      <c r="B7450">
        <v>6</v>
      </c>
      <c r="C7450">
        <v>15</v>
      </c>
      <c r="D7450">
        <v>5</v>
      </c>
      <c r="E7450">
        <v>36</v>
      </c>
      <c r="F7450">
        <v>14.4</v>
      </c>
      <c r="G7450">
        <v>6.2</v>
      </c>
      <c r="H7450">
        <v>36.405000000000001</v>
      </c>
      <c r="I7450">
        <v>13.898999999999999</v>
      </c>
      <c r="J7450">
        <v>32.411000000000001</v>
      </c>
      <c r="K7450">
        <v>26.245000000000001</v>
      </c>
    </row>
    <row r="7451" spans="1:11" x14ac:dyDescent="0.3">
      <c r="A7451">
        <v>11</v>
      </c>
      <c r="B7451">
        <v>6</v>
      </c>
      <c r="C7451">
        <v>16</v>
      </c>
      <c r="D7451">
        <v>2</v>
      </c>
      <c r="E7451">
        <v>32</v>
      </c>
      <c r="F7451">
        <v>14.4</v>
      </c>
      <c r="G7451">
        <v>4.0999999999999996</v>
      </c>
      <c r="H7451">
        <v>31.879000000000001</v>
      </c>
      <c r="I7451">
        <v>13.500999999999999</v>
      </c>
      <c r="J7451">
        <v>28.427</v>
      </c>
      <c r="K7451">
        <v>22.335999999999999</v>
      </c>
    </row>
    <row r="7452" spans="1:11" x14ac:dyDescent="0.3">
      <c r="A7452">
        <v>11</v>
      </c>
      <c r="B7452">
        <v>6</v>
      </c>
      <c r="C7452">
        <v>17</v>
      </c>
      <c r="D7452">
        <v>0</v>
      </c>
      <c r="E7452">
        <v>0</v>
      </c>
      <c r="F7452">
        <v>14.4</v>
      </c>
      <c r="G7452">
        <v>2.1</v>
      </c>
      <c r="H7452">
        <v>0</v>
      </c>
      <c r="I7452">
        <v>14.4</v>
      </c>
      <c r="J7452">
        <v>0</v>
      </c>
      <c r="K7452">
        <v>0</v>
      </c>
    </row>
    <row r="7453" spans="1:11" x14ac:dyDescent="0.3">
      <c r="A7453">
        <v>11</v>
      </c>
      <c r="B7453">
        <v>6</v>
      </c>
      <c r="C7453">
        <v>18</v>
      </c>
      <c r="D7453">
        <v>0</v>
      </c>
      <c r="E7453">
        <v>0</v>
      </c>
      <c r="F7453">
        <v>14.4</v>
      </c>
      <c r="G7453">
        <v>0</v>
      </c>
      <c r="H7453">
        <v>0</v>
      </c>
      <c r="I7453">
        <v>14.4</v>
      </c>
      <c r="J7453">
        <v>0</v>
      </c>
      <c r="K7453">
        <v>0</v>
      </c>
    </row>
    <row r="7454" spans="1:11" x14ac:dyDescent="0.3">
      <c r="A7454">
        <v>11</v>
      </c>
      <c r="B7454">
        <v>6</v>
      </c>
      <c r="C7454">
        <v>19</v>
      </c>
      <c r="D7454">
        <v>0</v>
      </c>
      <c r="E7454">
        <v>0</v>
      </c>
      <c r="F7454">
        <v>14</v>
      </c>
      <c r="G7454">
        <v>1.4</v>
      </c>
      <c r="H7454">
        <v>0</v>
      </c>
      <c r="I7454">
        <v>14</v>
      </c>
      <c r="J7454">
        <v>0</v>
      </c>
      <c r="K7454">
        <v>0</v>
      </c>
    </row>
    <row r="7455" spans="1:11" x14ac:dyDescent="0.3">
      <c r="A7455">
        <v>11</v>
      </c>
      <c r="B7455">
        <v>6</v>
      </c>
      <c r="C7455">
        <v>20</v>
      </c>
      <c r="D7455">
        <v>0</v>
      </c>
      <c r="E7455">
        <v>0</v>
      </c>
      <c r="F7455">
        <v>13.7</v>
      </c>
      <c r="G7455">
        <v>2.7</v>
      </c>
      <c r="H7455">
        <v>0</v>
      </c>
      <c r="I7455">
        <v>13.7</v>
      </c>
      <c r="J7455">
        <v>0</v>
      </c>
      <c r="K7455">
        <v>0</v>
      </c>
    </row>
    <row r="7456" spans="1:11" x14ac:dyDescent="0.3">
      <c r="A7456">
        <v>11</v>
      </c>
      <c r="B7456">
        <v>6</v>
      </c>
      <c r="C7456">
        <v>21</v>
      </c>
      <c r="D7456">
        <v>0</v>
      </c>
      <c r="E7456">
        <v>0</v>
      </c>
      <c r="F7456">
        <v>13.3</v>
      </c>
      <c r="G7456">
        <v>4.0999999999999996</v>
      </c>
      <c r="H7456">
        <v>0</v>
      </c>
      <c r="I7456">
        <v>13.3</v>
      </c>
      <c r="J7456">
        <v>0</v>
      </c>
      <c r="K7456">
        <v>0</v>
      </c>
    </row>
    <row r="7457" spans="1:11" x14ac:dyDescent="0.3">
      <c r="A7457">
        <v>11</v>
      </c>
      <c r="B7457">
        <v>6</v>
      </c>
      <c r="C7457">
        <v>22</v>
      </c>
      <c r="D7457">
        <v>0</v>
      </c>
      <c r="E7457">
        <v>0</v>
      </c>
      <c r="F7457">
        <v>13.1</v>
      </c>
      <c r="G7457">
        <v>3.4</v>
      </c>
      <c r="H7457">
        <v>0</v>
      </c>
      <c r="I7457">
        <v>13.1</v>
      </c>
      <c r="J7457">
        <v>0</v>
      </c>
      <c r="K7457">
        <v>0</v>
      </c>
    </row>
    <row r="7458" spans="1:11" x14ac:dyDescent="0.3">
      <c r="A7458">
        <v>11</v>
      </c>
      <c r="B7458">
        <v>6</v>
      </c>
      <c r="C7458">
        <v>23</v>
      </c>
      <c r="D7458">
        <v>0</v>
      </c>
      <c r="E7458">
        <v>0</v>
      </c>
      <c r="F7458">
        <v>13</v>
      </c>
      <c r="G7458">
        <v>2.8</v>
      </c>
      <c r="H7458">
        <v>0</v>
      </c>
      <c r="I7458">
        <v>13</v>
      </c>
      <c r="J7458">
        <v>0</v>
      </c>
      <c r="K7458">
        <v>0</v>
      </c>
    </row>
    <row r="7459" spans="1:11" x14ac:dyDescent="0.3">
      <c r="A7459">
        <v>11</v>
      </c>
      <c r="B7459">
        <v>7</v>
      </c>
      <c r="C7459">
        <v>0</v>
      </c>
      <c r="D7459">
        <v>0</v>
      </c>
      <c r="E7459">
        <v>0</v>
      </c>
      <c r="F7459">
        <v>12.8</v>
      </c>
      <c r="G7459">
        <v>2.1</v>
      </c>
      <c r="H7459">
        <v>0</v>
      </c>
      <c r="I7459">
        <v>12.8</v>
      </c>
      <c r="J7459">
        <v>0</v>
      </c>
      <c r="K7459">
        <v>0</v>
      </c>
    </row>
    <row r="7460" spans="1:11" x14ac:dyDescent="0.3">
      <c r="A7460">
        <v>11</v>
      </c>
      <c r="B7460">
        <v>7</v>
      </c>
      <c r="C7460">
        <v>1</v>
      </c>
      <c r="D7460">
        <v>0</v>
      </c>
      <c r="E7460">
        <v>0</v>
      </c>
      <c r="F7460">
        <v>12.8</v>
      </c>
      <c r="G7460">
        <v>1.4</v>
      </c>
      <c r="H7460">
        <v>0</v>
      </c>
      <c r="I7460">
        <v>12.8</v>
      </c>
      <c r="J7460">
        <v>0</v>
      </c>
      <c r="K7460">
        <v>0</v>
      </c>
    </row>
    <row r="7461" spans="1:11" x14ac:dyDescent="0.3">
      <c r="A7461">
        <v>11</v>
      </c>
      <c r="B7461">
        <v>7</v>
      </c>
      <c r="C7461">
        <v>2</v>
      </c>
      <c r="D7461">
        <v>0</v>
      </c>
      <c r="E7461">
        <v>0</v>
      </c>
      <c r="F7461">
        <v>12.8</v>
      </c>
      <c r="G7461">
        <v>0.7</v>
      </c>
      <c r="H7461">
        <v>0</v>
      </c>
      <c r="I7461">
        <v>12.8</v>
      </c>
      <c r="J7461">
        <v>0</v>
      </c>
      <c r="K7461">
        <v>0</v>
      </c>
    </row>
    <row r="7462" spans="1:11" x14ac:dyDescent="0.3">
      <c r="A7462">
        <v>11</v>
      </c>
      <c r="B7462">
        <v>7</v>
      </c>
      <c r="C7462">
        <v>3</v>
      </c>
      <c r="D7462">
        <v>0</v>
      </c>
      <c r="E7462">
        <v>0</v>
      </c>
      <c r="F7462">
        <v>12.8</v>
      </c>
      <c r="G7462">
        <v>0</v>
      </c>
      <c r="H7462">
        <v>0</v>
      </c>
      <c r="I7462">
        <v>12.8</v>
      </c>
      <c r="J7462">
        <v>0</v>
      </c>
      <c r="K7462">
        <v>0</v>
      </c>
    </row>
    <row r="7463" spans="1:11" x14ac:dyDescent="0.3">
      <c r="A7463">
        <v>11</v>
      </c>
      <c r="B7463">
        <v>7</v>
      </c>
      <c r="C7463">
        <v>4</v>
      </c>
      <c r="D7463">
        <v>0</v>
      </c>
      <c r="E7463">
        <v>0</v>
      </c>
      <c r="F7463">
        <v>12.8</v>
      </c>
      <c r="G7463">
        <v>0</v>
      </c>
      <c r="H7463">
        <v>0</v>
      </c>
      <c r="I7463">
        <v>12.8</v>
      </c>
      <c r="J7463">
        <v>0</v>
      </c>
      <c r="K7463">
        <v>0</v>
      </c>
    </row>
    <row r="7464" spans="1:11" x14ac:dyDescent="0.3">
      <c r="A7464">
        <v>11</v>
      </c>
      <c r="B7464">
        <v>7</v>
      </c>
      <c r="C7464">
        <v>5</v>
      </c>
      <c r="D7464">
        <v>0</v>
      </c>
      <c r="E7464">
        <v>0</v>
      </c>
      <c r="F7464">
        <v>12.8</v>
      </c>
      <c r="G7464">
        <v>0</v>
      </c>
      <c r="H7464">
        <v>0</v>
      </c>
      <c r="I7464">
        <v>12.8</v>
      </c>
      <c r="J7464">
        <v>0</v>
      </c>
      <c r="K7464">
        <v>0</v>
      </c>
    </row>
    <row r="7465" spans="1:11" x14ac:dyDescent="0.3">
      <c r="A7465">
        <v>11</v>
      </c>
      <c r="B7465">
        <v>7</v>
      </c>
      <c r="C7465">
        <v>6</v>
      </c>
      <c r="D7465">
        <v>1</v>
      </c>
      <c r="E7465">
        <v>5</v>
      </c>
      <c r="F7465">
        <v>12.8</v>
      </c>
      <c r="G7465">
        <v>0</v>
      </c>
      <c r="H7465">
        <v>5.0049999999999999</v>
      </c>
      <c r="I7465">
        <v>8.35</v>
      </c>
      <c r="J7465">
        <v>4.5030000000000001</v>
      </c>
      <c r="K7465">
        <v>0</v>
      </c>
    </row>
    <row r="7466" spans="1:11" x14ac:dyDescent="0.3">
      <c r="A7466">
        <v>11</v>
      </c>
      <c r="B7466">
        <v>7</v>
      </c>
      <c r="C7466">
        <v>7</v>
      </c>
      <c r="D7466">
        <v>22</v>
      </c>
      <c r="E7466">
        <v>61</v>
      </c>
      <c r="F7466">
        <v>13.3</v>
      </c>
      <c r="G7466">
        <v>1</v>
      </c>
      <c r="H7466">
        <v>72.834000000000003</v>
      </c>
      <c r="I7466">
        <v>13.141</v>
      </c>
      <c r="J7466">
        <v>64.332999999999998</v>
      </c>
      <c r="K7466">
        <v>57.54</v>
      </c>
    </row>
    <row r="7467" spans="1:11" x14ac:dyDescent="0.3">
      <c r="A7467">
        <v>11</v>
      </c>
      <c r="B7467">
        <v>7</v>
      </c>
      <c r="C7467">
        <v>8</v>
      </c>
      <c r="D7467">
        <v>89</v>
      </c>
      <c r="E7467">
        <v>101</v>
      </c>
      <c r="F7467">
        <v>13.9</v>
      </c>
      <c r="G7467">
        <v>2.1</v>
      </c>
      <c r="H7467">
        <v>153.46</v>
      </c>
      <c r="I7467">
        <v>16.745999999999999</v>
      </c>
      <c r="J7467">
        <v>134.13</v>
      </c>
      <c r="K7467">
        <v>125.845</v>
      </c>
    </row>
    <row r="7468" spans="1:11" x14ac:dyDescent="0.3">
      <c r="A7468">
        <v>11</v>
      </c>
      <c r="B7468">
        <v>7</v>
      </c>
      <c r="C7468">
        <v>9</v>
      </c>
      <c r="D7468">
        <v>102</v>
      </c>
      <c r="E7468">
        <v>190</v>
      </c>
      <c r="F7468">
        <v>14.4</v>
      </c>
      <c r="G7468">
        <v>3.1</v>
      </c>
      <c r="H7468">
        <v>267.43099999999998</v>
      </c>
      <c r="I7468">
        <v>20.376999999999999</v>
      </c>
      <c r="J7468">
        <v>232.946</v>
      </c>
      <c r="K7468">
        <v>222.26599999999999</v>
      </c>
    </row>
    <row r="7469" spans="1:11" x14ac:dyDescent="0.3">
      <c r="A7469">
        <v>11</v>
      </c>
      <c r="B7469">
        <v>7</v>
      </c>
      <c r="C7469">
        <v>10</v>
      </c>
      <c r="D7469">
        <v>40</v>
      </c>
      <c r="E7469">
        <v>209</v>
      </c>
      <c r="F7469">
        <v>15</v>
      </c>
      <c r="G7469">
        <v>2.8</v>
      </c>
      <c r="H7469">
        <v>249.17699999999999</v>
      </c>
      <c r="I7469">
        <v>21.11</v>
      </c>
      <c r="J7469">
        <v>217.08</v>
      </c>
      <c r="K7469">
        <v>206.80799999999999</v>
      </c>
    </row>
    <row r="7470" spans="1:11" x14ac:dyDescent="0.3">
      <c r="A7470">
        <v>11</v>
      </c>
      <c r="B7470">
        <v>7</v>
      </c>
      <c r="C7470">
        <v>11</v>
      </c>
      <c r="D7470">
        <v>95</v>
      </c>
      <c r="E7470">
        <v>310</v>
      </c>
      <c r="F7470">
        <v>15.5</v>
      </c>
      <c r="G7470">
        <v>2.4</v>
      </c>
      <c r="H7470">
        <v>413.238</v>
      </c>
      <c r="I7470">
        <v>26.651</v>
      </c>
      <c r="J7470">
        <v>353.15300000000002</v>
      </c>
      <c r="K7470">
        <v>339.11</v>
      </c>
    </row>
    <row r="7471" spans="1:11" x14ac:dyDescent="0.3">
      <c r="A7471">
        <v>11</v>
      </c>
      <c r="B7471">
        <v>7</v>
      </c>
      <c r="C7471">
        <v>12</v>
      </c>
      <c r="D7471">
        <v>153</v>
      </c>
      <c r="E7471">
        <v>210</v>
      </c>
      <c r="F7471">
        <v>16.100000000000001</v>
      </c>
      <c r="G7471">
        <v>2.1</v>
      </c>
      <c r="H7471">
        <v>354.678</v>
      </c>
      <c r="I7471">
        <v>26.684999999999999</v>
      </c>
      <c r="J7471">
        <v>302.91500000000002</v>
      </c>
      <c r="K7471">
        <v>290.33699999999999</v>
      </c>
    </row>
    <row r="7472" spans="1:11" x14ac:dyDescent="0.3">
      <c r="A7472">
        <v>11</v>
      </c>
      <c r="B7472">
        <v>7</v>
      </c>
      <c r="C7472">
        <v>13</v>
      </c>
      <c r="D7472">
        <v>128</v>
      </c>
      <c r="E7472">
        <v>220</v>
      </c>
      <c r="F7472">
        <v>15.7</v>
      </c>
      <c r="G7472">
        <v>3.8</v>
      </c>
      <c r="H7472">
        <v>337.68700000000001</v>
      </c>
      <c r="I7472">
        <v>23.719000000000001</v>
      </c>
      <c r="J7472">
        <v>291.22399999999999</v>
      </c>
      <c r="K7472">
        <v>278.97500000000002</v>
      </c>
    </row>
    <row r="7473" spans="1:11" x14ac:dyDescent="0.3">
      <c r="A7473">
        <v>11</v>
      </c>
      <c r="B7473">
        <v>7</v>
      </c>
      <c r="C7473">
        <v>14</v>
      </c>
      <c r="D7473">
        <v>48</v>
      </c>
      <c r="E7473">
        <v>150</v>
      </c>
      <c r="F7473">
        <v>15.4</v>
      </c>
      <c r="G7473">
        <v>5.5</v>
      </c>
      <c r="H7473">
        <v>185.333</v>
      </c>
      <c r="I7473">
        <v>18.611999999999998</v>
      </c>
      <c r="J7473">
        <v>162.50399999999999</v>
      </c>
      <c r="K7473">
        <v>153.566</v>
      </c>
    </row>
    <row r="7474" spans="1:11" x14ac:dyDescent="0.3">
      <c r="A7474">
        <v>11</v>
      </c>
      <c r="B7474">
        <v>7</v>
      </c>
      <c r="C7474">
        <v>15</v>
      </c>
      <c r="D7474">
        <v>2</v>
      </c>
      <c r="E7474">
        <v>56</v>
      </c>
      <c r="F7474">
        <v>15</v>
      </c>
      <c r="G7474">
        <v>7.2</v>
      </c>
      <c r="H7474">
        <v>54.070999999999998</v>
      </c>
      <c r="I7474">
        <v>15.010999999999999</v>
      </c>
      <c r="J7474">
        <v>48.081000000000003</v>
      </c>
      <c r="K7474">
        <v>41.612000000000002</v>
      </c>
    </row>
    <row r="7475" spans="1:11" x14ac:dyDescent="0.3">
      <c r="A7475">
        <v>11</v>
      </c>
      <c r="B7475">
        <v>7</v>
      </c>
      <c r="C7475">
        <v>16</v>
      </c>
      <c r="D7475">
        <v>7</v>
      </c>
      <c r="E7475">
        <v>18</v>
      </c>
      <c r="F7475">
        <v>14.3</v>
      </c>
      <c r="G7475">
        <v>5.8</v>
      </c>
      <c r="H7475">
        <v>18.936</v>
      </c>
      <c r="I7475">
        <v>13.337999999999999</v>
      </c>
      <c r="J7475">
        <v>16.623999999999999</v>
      </c>
      <c r="K7475">
        <v>10.754</v>
      </c>
    </row>
    <row r="7476" spans="1:11" x14ac:dyDescent="0.3">
      <c r="A7476">
        <v>11</v>
      </c>
      <c r="B7476">
        <v>7</v>
      </c>
      <c r="C7476">
        <v>17</v>
      </c>
      <c r="D7476">
        <v>0</v>
      </c>
      <c r="E7476">
        <v>0</v>
      </c>
      <c r="F7476">
        <v>13.5</v>
      </c>
      <c r="G7476">
        <v>4.5</v>
      </c>
      <c r="H7476">
        <v>0</v>
      </c>
      <c r="I7476">
        <v>13.5</v>
      </c>
      <c r="J7476">
        <v>0</v>
      </c>
      <c r="K7476">
        <v>0</v>
      </c>
    </row>
    <row r="7477" spans="1:11" x14ac:dyDescent="0.3">
      <c r="A7477">
        <v>11</v>
      </c>
      <c r="B7477">
        <v>7</v>
      </c>
      <c r="C7477">
        <v>18</v>
      </c>
      <c r="D7477">
        <v>0</v>
      </c>
      <c r="E7477">
        <v>0</v>
      </c>
      <c r="F7477">
        <v>12.8</v>
      </c>
      <c r="G7477">
        <v>3.1</v>
      </c>
      <c r="H7477">
        <v>0</v>
      </c>
      <c r="I7477">
        <v>12.8</v>
      </c>
      <c r="J7477">
        <v>0</v>
      </c>
      <c r="K7477">
        <v>0</v>
      </c>
    </row>
    <row r="7478" spans="1:11" x14ac:dyDescent="0.3">
      <c r="A7478">
        <v>11</v>
      </c>
      <c r="B7478">
        <v>7</v>
      </c>
      <c r="C7478">
        <v>19</v>
      </c>
      <c r="D7478">
        <v>0</v>
      </c>
      <c r="E7478">
        <v>0</v>
      </c>
      <c r="F7478">
        <v>13.2</v>
      </c>
      <c r="G7478">
        <v>3.4</v>
      </c>
      <c r="H7478">
        <v>0</v>
      </c>
      <c r="I7478">
        <v>13.2</v>
      </c>
      <c r="J7478">
        <v>0</v>
      </c>
      <c r="K7478">
        <v>0</v>
      </c>
    </row>
    <row r="7479" spans="1:11" x14ac:dyDescent="0.3">
      <c r="A7479">
        <v>11</v>
      </c>
      <c r="B7479">
        <v>7</v>
      </c>
      <c r="C7479">
        <v>20</v>
      </c>
      <c r="D7479">
        <v>0</v>
      </c>
      <c r="E7479">
        <v>0</v>
      </c>
      <c r="F7479">
        <v>13.5</v>
      </c>
      <c r="G7479">
        <v>3.8</v>
      </c>
      <c r="H7479">
        <v>0</v>
      </c>
      <c r="I7479">
        <v>13.5</v>
      </c>
      <c r="J7479">
        <v>0</v>
      </c>
      <c r="K7479">
        <v>0</v>
      </c>
    </row>
    <row r="7480" spans="1:11" x14ac:dyDescent="0.3">
      <c r="A7480">
        <v>11</v>
      </c>
      <c r="B7480">
        <v>7</v>
      </c>
      <c r="C7480">
        <v>21</v>
      </c>
      <c r="D7480">
        <v>0</v>
      </c>
      <c r="E7480">
        <v>0</v>
      </c>
      <c r="F7480">
        <v>13.9</v>
      </c>
      <c r="G7480">
        <v>4.0999999999999996</v>
      </c>
      <c r="H7480">
        <v>0</v>
      </c>
      <c r="I7480">
        <v>13.9</v>
      </c>
      <c r="J7480">
        <v>0</v>
      </c>
      <c r="K7480">
        <v>0</v>
      </c>
    </row>
    <row r="7481" spans="1:11" x14ac:dyDescent="0.3">
      <c r="A7481">
        <v>11</v>
      </c>
      <c r="B7481">
        <v>7</v>
      </c>
      <c r="C7481">
        <v>22</v>
      </c>
      <c r="D7481">
        <v>0</v>
      </c>
      <c r="E7481">
        <v>0</v>
      </c>
      <c r="F7481">
        <v>13.3</v>
      </c>
      <c r="G7481">
        <v>3.6</v>
      </c>
      <c r="H7481">
        <v>0</v>
      </c>
      <c r="I7481">
        <v>13.3</v>
      </c>
      <c r="J7481">
        <v>0</v>
      </c>
      <c r="K7481">
        <v>0</v>
      </c>
    </row>
    <row r="7482" spans="1:11" x14ac:dyDescent="0.3">
      <c r="A7482">
        <v>11</v>
      </c>
      <c r="B7482">
        <v>7</v>
      </c>
      <c r="C7482">
        <v>23</v>
      </c>
      <c r="D7482">
        <v>0</v>
      </c>
      <c r="E7482">
        <v>0</v>
      </c>
      <c r="F7482">
        <v>12.8</v>
      </c>
      <c r="G7482">
        <v>3.1</v>
      </c>
      <c r="H7482">
        <v>0</v>
      </c>
      <c r="I7482">
        <v>12.8</v>
      </c>
      <c r="J7482">
        <v>0</v>
      </c>
      <c r="K7482">
        <v>0</v>
      </c>
    </row>
    <row r="7483" spans="1:11" x14ac:dyDescent="0.3">
      <c r="A7483">
        <v>11</v>
      </c>
      <c r="B7483">
        <v>8</v>
      </c>
      <c r="C7483">
        <v>0</v>
      </c>
      <c r="D7483">
        <v>0</v>
      </c>
      <c r="E7483">
        <v>0</v>
      </c>
      <c r="F7483">
        <v>12.2</v>
      </c>
      <c r="G7483">
        <v>2.6</v>
      </c>
      <c r="H7483">
        <v>0</v>
      </c>
      <c r="I7483">
        <v>12.2</v>
      </c>
      <c r="J7483">
        <v>0</v>
      </c>
      <c r="K7483">
        <v>0</v>
      </c>
    </row>
    <row r="7484" spans="1:11" x14ac:dyDescent="0.3">
      <c r="A7484">
        <v>11</v>
      </c>
      <c r="B7484">
        <v>8</v>
      </c>
      <c r="C7484">
        <v>1</v>
      </c>
      <c r="D7484">
        <v>0</v>
      </c>
      <c r="E7484">
        <v>0</v>
      </c>
      <c r="F7484">
        <v>11.1</v>
      </c>
      <c r="G7484">
        <v>2.6</v>
      </c>
      <c r="H7484">
        <v>0</v>
      </c>
      <c r="I7484">
        <v>11.1</v>
      </c>
      <c r="J7484">
        <v>0</v>
      </c>
      <c r="K7484">
        <v>0</v>
      </c>
    </row>
    <row r="7485" spans="1:11" x14ac:dyDescent="0.3">
      <c r="A7485">
        <v>11</v>
      </c>
      <c r="B7485">
        <v>8</v>
      </c>
      <c r="C7485">
        <v>2</v>
      </c>
      <c r="D7485">
        <v>0</v>
      </c>
      <c r="E7485">
        <v>0</v>
      </c>
      <c r="F7485">
        <v>10</v>
      </c>
      <c r="G7485">
        <v>2.6</v>
      </c>
      <c r="H7485">
        <v>0</v>
      </c>
      <c r="I7485">
        <v>10</v>
      </c>
      <c r="J7485">
        <v>0</v>
      </c>
      <c r="K7485">
        <v>0</v>
      </c>
    </row>
    <row r="7486" spans="1:11" x14ac:dyDescent="0.3">
      <c r="A7486">
        <v>11</v>
      </c>
      <c r="B7486">
        <v>8</v>
      </c>
      <c r="C7486">
        <v>3</v>
      </c>
      <c r="D7486">
        <v>0</v>
      </c>
      <c r="E7486">
        <v>0</v>
      </c>
      <c r="F7486">
        <v>8.9</v>
      </c>
      <c r="G7486">
        <v>2.6</v>
      </c>
      <c r="H7486">
        <v>0</v>
      </c>
      <c r="I7486">
        <v>8.9</v>
      </c>
      <c r="J7486">
        <v>0</v>
      </c>
      <c r="K7486">
        <v>0</v>
      </c>
    </row>
    <row r="7487" spans="1:11" x14ac:dyDescent="0.3">
      <c r="A7487">
        <v>11</v>
      </c>
      <c r="B7487">
        <v>8</v>
      </c>
      <c r="C7487">
        <v>4</v>
      </c>
      <c r="D7487">
        <v>0</v>
      </c>
      <c r="E7487">
        <v>0</v>
      </c>
      <c r="F7487">
        <v>9.6</v>
      </c>
      <c r="G7487">
        <v>1.7</v>
      </c>
      <c r="H7487">
        <v>0</v>
      </c>
      <c r="I7487">
        <v>9.6</v>
      </c>
      <c r="J7487">
        <v>0</v>
      </c>
      <c r="K7487">
        <v>0</v>
      </c>
    </row>
    <row r="7488" spans="1:11" x14ac:dyDescent="0.3">
      <c r="A7488">
        <v>11</v>
      </c>
      <c r="B7488">
        <v>8</v>
      </c>
      <c r="C7488">
        <v>5</v>
      </c>
      <c r="D7488">
        <v>0</v>
      </c>
      <c r="E7488">
        <v>0</v>
      </c>
      <c r="F7488">
        <v>10.4</v>
      </c>
      <c r="G7488">
        <v>0.9</v>
      </c>
      <c r="H7488">
        <v>0</v>
      </c>
      <c r="I7488">
        <v>10.4</v>
      </c>
      <c r="J7488">
        <v>0</v>
      </c>
      <c r="K7488">
        <v>0</v>
      </c>
    </row>
    <row r="7489" spans="1:11" x14ac:dyDescent="0.3">
      <c r="A7489">
        <v>11</v>
      </c>
      <c r="B7489">
        <v>8</v>
      </c>
      <c r="C7489">
        <v>6</v>
      </c>
      <c r="D7489">
        <v>15</v>
      </c>
      <c r="E7489">
        <v>5</v>
      </c>
      <c r="F7489">
        <v>11.1</v>
      </c>
      <c r="G7489">
        <v>0</v>
      </c>
      <c r="H7489">
        <v>7.1879999999999997</v>
      </c>
      <c r="I7489">
        <v>6.6840000000000002</v>
      </c>
      <c r="J7489">
        <v>5.7880000000000003</v>
      </c>
      <c r="K7489">
        <v>0.11700000000000001</v>
      </c>
    </row>
    <row r="7490" spans="1:11" x14ac:dyDescent="0.3">
      <c r="A7490">
        <v>11</v>
      </c>
      <c r="B7490">
        <v>8</v>
      </c>
      <c r="C7490">
        <v>7</v>
      </c>
      <c r="D7490">
        <v>333</v>
      </c>
      <c r="E7490">
        <v>37</v>
      </c>
      <c r="F7490">
        <v>12.8</v>
      </c>
      <c r="G7490">
        <v>0.9</v>
      </c>
      <c r="H7490">
        <v>148.55600000000001</v>
      </c>
      <c r="I7490">
        <v>15.61</v>
      </c>
      <c r="J7490">
        <v>118.297</v>
      </c>
      <c r="K7490">
        <v>110.36499999999999</v>
      </c>
    </row>
    <row r="7491" spans="1:11" x14ac:dyDescent="0.3">
      <c r="A7491">
        <v>11</v>
      </c>
      <c r="B7491">
        <v>8</v>
      </c>
      <c r="C7491">
        <v>8</v>
      </c>
      <c r="D7491">
        <v>630</v>
      </c>
      <c r="E7491">
        <v>60</v>
      </c>
      <c r="F7491">
        <v>14.4</v>
      </c>
      <c r="G7491">
        <v>1.7</v>
      </c>
      <c r="H7491">
        <v>391.17500000000001</v>
      </c>
      <c r="I7491">
        <v>25.53</v>
      </c>
      <c r="J7491">
        <v>324.26299999999998</v>
      </c>
      <c r="K7491">
        <v>311.07400000000001</v>
      </c>
    </row>
    <row r="7492" spans="1:11" x14ac:dyDescent="0.3">
      <c r="A7492">
        <v>11</v>
      </c>
      <c r="B7492">
        <v>8</v>
      </c>
      <c r="C7492">
        <v>9</v>
      </c>
      <c r="D7492">
        <v>745</v>
      </c>
      <c r="E7492">
        <v>77</v>
      </c>
      <c r="F7492">
        <v>16.100000000000001</v>
      </c>
      <c r="G7492">
        <v>2.6</v>
      </c>
      <c r="H7492">
        <v>590.18799999999999</v>
      </c>
      <c r="I7492">
        <v>32.465000000000003</v>
      </c>
      <c r="J7492">
        <v>488.84899999999999</v>
      </c>
      <c r="K7492">
        <v>470.41899999999998</v>
      </c>
    </row>
    <row r="7493" spans="1:11" x14ac:dyDescent="0.3">
      <c r="A7493">
        <v>11</v>
      </c>
      <c r="B7493">
        <v>8</v>
      </c>
      <c r="C7493">
        <v>10</v>
      </c>
      <c r="D7493">
        <v>810</v>
      </c>
      <c r="E7493">
        <v>89</v>
      </c>
      <c r="F7493">
        <v>16.7</v>
      </c>
      <c r="G7493">
        <v>2.8</v>
      </c>
      <c r="H7493">
        <v>740.22900000000004</v>
      </c>
      <c r="I7493">
        <v>37.414999999999999</v>
      </c>
      <c r="J7493">
        <v>606.4</v>
      </c>
      <c r="K7493">
        <v>583.66200000000003</v>
      </c>
    </row>
    <row r="7494" spans="1:11" x14ac:dyDescent="0.3">
      <c r="A7494">
        <v>11</v>
      </c>
      <c r="B7494">
        <v>8</v>
      </c>
      <c r="C7494">
        <v>11</v>
      </c>
      <c r="D7494">
        <v>784</v>
      </c>
      <c r="E7494">
        <v>87</v>
      </c>
      <c r="F7494">
        <v>17.2</v>
      </c>
      <c r="G7494">
        <v>2.9</v>
      </c>
      <c r="H7494">
        <v>761.65599999999995</v>
      </c>
      <c r="I7494">
        <v>38.747999999999998</v>
      </c>
      <c r="J7494">
        <v>622.05499999999995</v>
      </c>
      <c r="K7494">
        <v>598.70799999999997</v>
      </c>
    </row>
    <row r="7495" spans="1:11" x14ac:dyDescent="0.3">
      <c r="A7495">
        <v>11</v>
      </c>
      <c r="B7495">
        <v>8</v>
      </c>
      <c r="C7495">
        <v>12</v>
      </c>
      <c r="D7495">
        <v>671</v>
      </c>
      <c r="E7495">
        <v>105</v>
      </c>
      <c r="F7495">
        <v>17.8</v>
      </c>
      <c r="G7495">
        <v>3.1</v>
      </c>
      <c r="H7495">
        <v>687.35900000000004</v>
      </c>
      <c r="I7495">
        <v>37.030999999999999</v>
      </c>
      <c r="J7495">
        <v>564.89300000000003</v>
      </c>
      <c r="K7495">
        <v>543.73</v>
      </c>
    </row>
    <row r="7496" spans="1:11" x14ac:dyDescent="0.3">
      <c r="A7496">
        <v>11</v>
      </c>
      <c r="B7496">
        <v>8</v>
      </c>
      <c r="C7496">
        <v>13</v>
      </c>
      <c r="D7496">
        <v>747</v>
      </c>
      <c r="E7496">
        <v>88</v>
      </c>
      <c r="F7496">
        <v>17.600000000000001</v>
      </c>
      <c r="G7496">
        <v>3.4</v>
      </c>
      <c r="H7496">
        <v>674.63699999999994</v>
      </c>
      <c r="I7496">
        <v>35.703000000000003</v>
      </c>
      <c r="J7496">
        <v>555.65800000000002</v>
      </c>
      <c r="K7496">
        <v>534.83699999999999</v>
      </c>
    </row>
    <row r="7497" spans="1:11" x14ac:dyDescent="0.3">
      <c r="A7497">
        <v>11</v>
      </c>
      <c r="B7497">
        <v>8</v>
      </c>
      <c r="C7497">
        <v>14</v>
      </c>
      <c r="D7497">
        <v>734</v>
      </c>
      <c r="E7497">
        <v>74</v>
      </c>
      <c r="F7497">
        <v>17.399999999999999</v>
      </c>
      <c r="G7497">
        <v>3.8</v>
      </c>
      <c r="H7497">
        <v>554.75300000000004</v>
      </c>
      <c r="I7497">
        <v>31.838000000000001</v>
      </c>
      <c r="J7497">
        <v>459.07299999999998</v>
      </c>
      <c r="K7497">
        <v>441.66</v>
      </c>
    </row>
    <row r="7498" spans="1:11" x14ac:dyDescent="0.3">
      <c r="A7498">
        <v>11</v>
      </c>
      <c r="B7498">
        <v>8</v>
      </c>
      <c r="C7498">
        <v>15</v>
      </c>
      <c r="D7498">
        <v>588</v>
      </c>
      <c r="E7498">
        <v>55</v>
      </c>
      <c r="F7498">
        <v>17.2</v>
      </c>
      <c r="G7498">
        <v>4.0999999999999996</v>
      </c>
      <c r="H7498">
        <v>338.86700000000002</v>
      </c>
      <c r="I7498">
        <v>25.616</v>
      </c>
      <c r="J7498">
        <v>277.745</v>
      </c>
      <c r="K7498">
        <v>265.87</v>
      </c>
    </row>
    <row r="7499" spans="1:11" x14ac:dyDescent="0.3">
      <c r="A7499">
        <v>11</v>
      </c>
      <c r="B7499">
        <v>8</v>
      </c>
      <c r="C7499">
        <v>16</v>
      </c>
      <c r="D7499">
        <v>250</v>
      </c>
      <c r="E7499">
        <v>29</v>
      </c>
      <c r="F7499">
        <v>16.3</v>
      </c>
      <c r="G7499">
        <v>4.5</v>
      </c>
      <c r="H7499">
        <v>102.723</v>
      </c>
      <c r="I7499">
        <v>18.015000000000001</v>
      </c>
      <c r="J7499">
        <v>78.995000000000005</v>
      </c>
      <c r="K7499">
        <v>71.903000000000006</v>
      </c>
    </row>
    <row r="7500" spans="1:11" x14ac:dyDescent="0.3">
      <c r="A7500">
        <v>11</v>
      </c>
      <c r="B7500">
        <v>8</v>
      </c>
      <c r="C7500">
        <v>17</v>
      </c>
      <c r="D7500">
        <v>1</v>
      </c>
      <c r="E7500">
        <v>1</v>
      </c>
      <c r="F7500">
        <v>15.3</v>
      </c>
      <c r="G7500">
        <v>4.8</v>
      </c>
      <c r="H7500">
        <v>1.1020000000000001</v>
      </c>
      <c r="I7500">
        <v>13.949</v>
      </c>
      <c r="J7500">
        <v>0.93400000000000005</v>
      </c>
      <c r="K7500">
        <v>0</v>
      </c>
    </row>
    <row r="7501" spans="1:11" x14ac:dyDescent="0.3">
      <c r="A7501">
        <v>11</v>
      </c>
      <c r="B7501">
        <v>8</v>
      </c>
      <c r="C7501">
        <v>18</v>
      </c>
      <c r="D7501">
        <v>0</v>
      </c>
      <c r="E7501">
        <v>0</v>
      </c>
      <c r="F7501">
        <v>14.4</v>
      </c>
      <c r="G7501">
        <v>5.2</v>
      </c>
      <c r="H7501">
        <v>0</v>
      </c>
      <c r="I7501">
        <v>14.4</v>
      </c>
      <c r="J7501">
        <v>0</v>
      </c>
      <c r="K7501">
        <v>0</v>
      </c>
    </row>
    <row r="7502" spans="1:11" x14ac:dyDescent="0.3">
      <c r="A7502">
        <v>11</v>
      </c>
      <c r="B7502">
        <v>8</v>
      </c>
      <c r="C7502">
        <v>19</v>
      </c>
      <c r="D7502">
        <v>0</v>
      </c>
      <c r="E7502">
        <v>0</v>
      </c>
      <c r="F7502">
        <v>13.7</v>
      </c>
      <c r="G7502">
        <v>4.7</v>
      </c>
      <c r="H7502">
        <v>0</v>
      </c>
      <c r="I7502">
        <v>13.7</v>
      </c>
      <c r="J7502">
        <v>0</v>
      </c>
      <c r="K7502">
        <v>0</v>
      </c>
    </row>
    <row r="7503" spans="1:11" x14ac:dyDescent="0.3">
      <c r="A7503">
        <v>11</v>
      </c>
      <c r="B7503">
        <v>8</v>
      </c>
      <c r="C7503">
        <v>20</v>
      </c>
      <c r="D7503">
        <v>0</v>
      </c>
      <c r="E7503">
        <v>0</v>
      </c>
      <c r="F7503">
        <v>12.9</v>
      </c>
      <c r="G7503">
        <v>4.0999999999999996</v>
      </c>
      <c r="H7503">
        <v>0</v>
      </c>
      <c r="I7503">
        <v>12.9</v>
      </c>
      <c r="J7503">
        <v>0</v>
      </c>
      <c r="K7503">
        <v>0</v>
      </c>
    </row>
    <row r="7504" spans="1:11" x14ac:dyDescent="0.3">
      <c r="A7504">
        <v>11</v>
      </c>
      <c r="B7504">
        <v>8</v>
      </c>
      <c r="C7504">
        <v>21</v>
      </c>
      <c r="D7504">
        <v>0</v>
      </c>
      <c r="E7504">
        <v>0</v>
      </c>
      <c r="F7504">
        <v>12.2</v>
      </c>
      <c r="G7504">
        <v>3.6</v>
      </c>
      <c r="H7504">
        <v>0</v>
      </c>
      <c r="I7504">
        <v>12.2</v>
      </c>
      <c r="J7504">
        <v>0</v>
      </c>
      <c r="K7504">
        <v>0</v>
      </c>
    </row>
    <row r="7505" spans="1:11" x14ac:dyDescent="0.3">
      <c r="A7505">
        <v>11</v>
      </c>
      <c r="B7505">
        <v>8</v>
      </c>
      <c r="C7505">
        <v>22</v>
      </c>
      <c r="D7505">
        <v>0</v>
      </c>
      <c r="E7505">
        <v>0</v>
      </c>
      <c r="F7505">
        <v>11.7</v>
      </c>
      <c r="G7505">
        <v>2.4</v>
      </c>
      <c r="H7505">
        <v>0</v>
      </c>
      <c r="I7505">
        <v>11.7</v>
      </c>
      <c r="J7505">
        <v>0</v>
      </c>
      <c r="K7505">
        <v>0</v>
      </c>
    </row>
    <row r="7506" spans="1:11" x14ac:dyDescent="0.3">
      <c r="A7506">
        <v>11</v>
      </c>
      <c r="B7506">
        <v>8</v>
      </c>
      <c r="C7506">
        <v>23</v>
      </c>
      <c r="D7506">
        <v>0</v>
      </c>
      <c r="E7506">
        <v>0</v>
      </c>
      <c r="F7506">
        <v>11.1</v>
      </c>
      <c r="G7506">
        <v>1.2</v>
      </c>
      <c r="H7506">
        <v>0</v>
      </c>
      <c r="I7506">
        <v>11.1</v>
      </c>
      <c r="J7506">
        <v>0</v>
      </c>
      <c r="K7506">
        <v>0</v>
      </c>
    </row>
    <row r="7507" spans="1:11" x14ac:dyDescent="0.3">
      <c r="A7507">
        <v>11</v>
      </c>
      <c r="B7507">
        <v>9</v>
      </c>
      <c r="C7507">
        <v>0</v>
      </c>
      <c r="D7507">
        <v>0</v>
      </c>
      <c r="E7507">
        <v>0</v>
      </c>
      <c r="F7507">
        <v>10.6</v>
      </c>
      <c r="G7507">
        <v>0</v>
      </c>
      <c r="H7507">
        <v>0</v>
      </c>
      <c r="I7507">
        <v>10.6</v>
      </c>
      <c r="J7507">
        <v>0</v>
      </c>
      <c r="K7507">
        <v>0</v>
      </c>
    </row>
    <row r="7508" spans="1:11" x14ac:dyDescent="0.3">
      <c r="A7508">
        <v>11</v>
      </c>
      <c r="B7508">
        <v>9</v>
      </c>
      <c r="C7508">
        <v>1</v>
      </c>
      <c r="D7508">
        <v>0</v>
      </c>
      <c r="E7508">
        <v>0</v>
      </c>
      <c r="F7508">
        <v>10.6</v>
      </c>
      <c r="G7508">
        <v>0.5</v>
      </c>
      <c r="H7508">
        <v>0</v>
      </c>
      <c r="I7508">
        <v>10.6</v>
      </c>
      <c r="J7508">
        <v>0</v>
      </c>
      <c r="K7508">
        <v>0</v>
      </c>
    </row>
    <row r="7509" spans="1:11" x14ac:dyDescent="0.3">
      <c r="A7509">
        <v>11</v>
      </c>
      <c r="B7509">
        <v>9</v>
      </c>
      <c r="C7509">
        <v>2</v>
      </c>
      <c r="D7509">
        <v>0</v>
      </c>
      <c r="E7509">
        <v>0</v>
      </c>
      <c r="F7509">
        <v>10.6</v>
      </c>
      <c r="G7509">
        <v>1</v>
      </c>
      <c r="H7509">
        <v>0</v>
      </c>
      <c r="I7509">
        <v>10.6</v>
      </c>
      <c r="J7509">
        <v>0</v>
      </c>
      <c r="K7509">
        <v>0</v>
      </c>
    </row>
    <row r="7510" spans="1:11" x14ac:dyDescent="0.3">
      <c r="A7510">
        <v>11</v>
      </c>
      <c r="B7510">
        <v>9</v>
      </c>
      <c r="C7510">
        <v>3</v>
      </c>
      <c r="D7510">
        <v>0</v>
      </c>
      <c r="E7510">
        <v>0</v>
      </c>
      <c r="F7510">
        <v>10.6</v>
      </c>
      <c r="G7510">
        <v>1.5</v>
      </c>
      <c r="H7510">
        <v>0</v>
      </c>
      <c r="I7510">
        <v>10.6</v>
      </c>
      <c r="J7510">
        <v>0</v>
      </c>
      <c r="K7510">
        <v>0</v>
      </c>
    </row>
    <row r="7511" spans="1:11" x14ac:dyDescent="0.3">
      <c r="A7511">
        <v>11</v>
      </c>
      <c r="B7511">
        <v>9</v>
      </c>
      <c r="C7511">
        <v>4</v>
      </c>
      <c r="D7511">
        <v>0</v>
      </c>
      <c r="E7511">
        <v>0</v>
      </c>
      <c r="F7511">
        <v>11.3</v>
      </c>
      <c r="G7511">
        <v>1.5</v>
      </c>
      <c r="H7511">
        <v>0</v>
      </c>
      <c r="I7511">
        <v>11.3</v>
      </c>
      <c r="J7511">
        <v>0</v>
      </c>
      <c r="K7511">
        <v>0</v>
      </c>
    </row>
    <row r="7512" spans="1:11" x14ac:dyDescent="0.3">
      <c r="A7512">
        <v>11</v>
      </c>
      <c r="B7512">
        <v>9</v>
      </c>
      <c r="C7512">
        <v>5</v>
      </c>
      <c r="D7512">
        <v>0</v>
      </c>
      <c r="E7512">
        <v>0</v>
      </c>
      <c r="F7512">
        <v>12.1</v>
      </c>
      <c r="G7512">
        <v>1.5</v>
      </c>
      <c r="H7512">
        <v>0</v>
      </c>
      <c r="I7512">
        <v>12.1</v>
      </c>
      <c r="J7512">
        <v>0</v>
      </c>
      <c r="K7512">
        <v>0</v>
      </c>
    </row>
    <row r="7513" spans="1:11" x14ac:dyDescent="0.3">
      <c r="A7513">
        <v>11</v>
      </c>
      <c r="B7513">
        <v>9</v>
      </c>
      <c r="C7513">
        <v>6</v>
      </c>
      <c r="D7513">
        <v>2</v>
      </c>
      <c r="E7513">
        <v>2</v>
      </c>
      <c r="F7513">
        <v>12.8</v>
      </c>
      <c r="G7513">
        <v>1.5</v>
      </c>
      <c r="H7513">
        <v>2.2519999999999998</v>
      </c>
      <c r="I7513">
        <v>10.220000000000001</v>
      </c>
      <c r="J7513">
        <v>1.9330000000000001</v>
      </c>
      <c r="K7513">
        <v>0</v>
      </c>
    </row>
    <row r="7514" spans="1:11" x14ac:dyDescent="0.3">
      <c r="A7514">
        <v>11</v>
      </c>
      <c r="B7514">
        <v>9</v>
      </c>
      <c r="C7514">
        <v>7</v>
      </c>
      <c r="D7514">
        <v>24</v>
      </c>
      <c r="E7514">
        <v>53</v>
      </c>
      <c r="F7514">
        <v>13.3</v>
      </c>
      <c r="G7514">
        <v>1.7</v>
      </c>
      <c r="H7514">
        <v>63.866999999999997</v>
      </c>
      <c r="I7514">
        <v>12.917999999999999</v>
      </c>
      <c r="J7514">
        <v>56.247999999999998</v>
      </c>
      <c r="K7514">
        <v>49.616999999999997</v>
      </c>
    </row>
    <row r="7515" spans="1:11" x14ac:dyDescent="0.3">
      <c r="A7515">
        <v>11</v>
      </c>
      <c r="B7515">
        <v>9</v>
      </c>
      <c r="C7515">
        <v>8</v>
      </c>
      <c r="D7515">
        <v>46</v>
      </c>
      <c r="E7515">
        <v>88</v>
      </c>
      <c r="F7515">
        <v>13.9</v>
      </c>
      <c r="G7515">
        <v>1.9</v>
      </c>
      <c r="H7515">
        <v>111.886</v>
      </c>
      <c r="I7515">
        <v>15.444000000000001</v>
      </c>
      <c r="J7515">
        <v>98.558000000000007</v>
      </c>
      <c r="K7515">
        <v>91.055000000000007</v>
      </c>
    </row>
    <row r="7516" spans="1:11" x14ac:dyDescent="0.3">
      <c r="A7516">
        <v>11</v>
      </c>
      <c r="B7516">
        <v>9</v>
      </c>
      <c r="C7516">
        <v>9</v>
      </c>
      <c r="D7516">
        <v>110</v>
      </c>
      <c r="E7516">
        <v>221</v>
      </c>
      <c r="F7516">
        <v>14.4</v>
      </c>
      <c r="G7516">
        <v>2.1</v>
      </c>
      <c r="H7516">
        <v>309.88</v>
      </c>
      <c r="I7516">
        <v>22.263999999999999</v>
      </c>
      <c r="J7516">
        <v>268.2</v>
      </c>
      <c r="K7516">
        <v>256.58499999999998</v>
      </c>
    </row>
    <row r="7517" spans="1:11" x14ac:dyDescent="0.3">
      <c r="A7517">
        <v>11</v>
      </c>
      <c r="B7517">
        <v>9</v>
      </c>
      <c r="C7517">
        <v>10</v>
      </c>
      <c r="D7517">
        <v>237</v>
      </c>
      <c r="E7517">
        <v>200</v>
      </c>
      <c r="F7517">
        <v>15.3</v>
      </c>
      <c r="G7517">
        <v>2.4</v>
      </c>
      <c r="H7517">
        <v>411.01100000000002</v>
      </c>
      <c r="I7517">
        <v>26.638999999999999</v>
      </c>
      <c r="J7517">
        <v>350.65199999999999</v>
      </c>
      <c r="K7517">
        <v>336.685</v>
      </c>
    </row>
    <row r="7518" spans="1:11" x14ac:dyDescent="0.3">
      <c r="A7518">
        <v>11</v>
      </c>
      <c r="B7518">
        <v>9</v>
      </c>
      <c r="C7518">
        <v>11</v>
      </c>
      <c r="D7518">
        <v>674</v>
      </c>
      <c r="E7518">
        <v>129</v>
      </c>
      <c r="F7518">
        <v>16.3</v>
      </c>
      <c r="G7518">
        <v>2.8</v>
      </c>
      <c r="H7518">
        <v>721.173</v>
      </c>
      <c r="I7518">
        <v>35.890999999999998</v>
      </c>
      <c r="J7518">
        <v>595.26900000000001</v>
      </c>
      <c r="K7518">
        <v>572.95899999999995</v>
      </c>
    </row>
    <row r="7519" spans="1:11" x14ac:dyDescent="0.3">
      <c r="A7519">
        <v>11</v>
      </c>
      <c r="B7519">
        <v>9</v>
      </c>
      <c r="C7519">
        <v>12</v>
      </c>
      <c r="D7519">
        <v>651</v>
      </c>
      <c r="E7519">
        <v>131</v>
      </c>
      <c r="F7519">
        <v>17.2</v>
      </c>
      <c r="G7519">
        <v>3.1</v>
      </c>
      <c r="H7519">
        <v>699.78399999999999</v>
      </c>
      <c r="I7519">
        <v>36.636000000000003</v>
      </c>
      <c r="J7519">
        <v>575.96</v>
      </c>
      <c r="K7519">
        <v>554.38300000000004</v>
      </c>
    </row>
    <row r="7520" spans="1:11" x14ac:dyDescent="0.3">
      <c r="A7520">
        <v>11</v>
      </c>
      <c r="B7520">
        <v>9</v>
      </c>
      <c r="C7520">
        <v>13</v>
      </c>
      <c r="D7520">
        <v>771</v>
      </c>
      <c r="E7520">
        <v>84</v>
      </c>
      <c r="F7520">
        <v>16.3</v>
      </c>
      <c r="G7520">
        <v>3.6</v>
      </c>
      <c r="H7520">
        <v>686.096</v>
      </c>
      <c r="I7520">
        <v>34.412999999999997</v>
      </c>
      <c r="J7520">
        <v>567.64400000000001</v>
      </c>
      <c r="K7520">
        <v>546.37800000000004</v>
      </c>
    </row>
    <row r="7521" spans="1:11" x14ac:dyDescent="0.3">
      <c r="A7521">
        <v>11</v>
      </c>
      <c r="B7521">
        <v>9</v>
      </c>
      <c r="C7521">
        <v>14</v>
      </c>
      <c r="D7521">
        <v>743</v>
      </c>
      <c r="E7521">
        <v>61</v>
      </c>
      <c r="F7521">
        <v>15.3</v>
      </c>
      <c r="G7521">
        <v>4.0999999999999996</v>
      </c>
      <c r="H7521">
        <v>543.54100000000005</v>
      </c>
      <c r="I7521">
        <v>29.14</v>
      </c>
      <c r="J7521">
        <v>453.83699999999999</v>
      </c>
      <c r="K7521">
        <v>436.59899999999999</v>
      </c>
    </row>
    <row r="7522" spans="1:11" x14ac:dyDescent="0.3">
      <c r="A7522">
        <v>11</v>
      </c>
      <c r="B7522">
        <v>9</v>
      </c>
      <c r="C7522">
        <v>15</v>
      </c>
      <c r="D7522">
        <v>575</v>
      </c>
      <c r="E7522">
        <v>41</v>
      </c>
      <c r="F7522">
        <v>14.4</v>
      </c>
      <c r="G7522">
        <v>4.5999999999999996</v>
      </c>
      <c r="H7522">
        <v>314.21699999999998</v>
      </c>
      <c r="I7522">
        <v>21.603999999999999</v>
      </c>
      <c r="J7522">
        <v>260.38200000000001</v>
      </c>
      <c r="K7522">
        <v>248.97800000000001</v>
      </c>
    </row>
    <row r="7523" spans="1:11" x14ac:dyDescent="0.3">
      <c r="A7523">
        <v>11</v>
      </c>
      <c r="B7523">
        <v>9</v>
      </c>
      <c r="C7523">
        <v>16</v>
      </c>
      <c r="D7523">
        <v>364</v>
      </c>
      <c r="E7523">
        <v>23</v>
      </c>
      <c r="F7523">
        <v>13.9</v>
      </c>
      <c r="G7523">
        <v>5.0999999999999996</v>
      </c>
      <c r="H7523">
        <v>121.92400000000001</v>
      </c>
      <c r="I7523">
        <v>15.784000000000001</v>
      </c>
      <c r="J7523">
        <v>91.341999999999999</v>
      </c>
      <c r="K7523">
        <v>83.991</v>
      </c>
    </row>
    <row r="7524" spans="1:11" x14ac:dyDescent="0.3">
      <c r="A7524">
        <v>11</v>
      </c>
      <c r="B7524">
        <v>9</v>
      </c>
      <c r="C7524">
        <v>17</v>
      </c>
      <c r="D7524">
        <v>0</v>
      </c>
      <c r="E7524">
        <v>0</v>
      </c>
      <c r="F7524">
        <v>13.3</v>
      </c>
      <c r="G7524">
        <v>5.7</v>
      </c>
      <c r="H7524">
        <v>0</v>
      </c>
      <c r="I7524">
        <v>13.3</v>
      </c>
      <c r="J7524">
        <v>0</v>
      </c>
      <c r="K7524">
        <v>0</v>
      </c>
    </row>
    <row r="7525" spans="1:11" x14ac:dyDescent="0.3">
      <c r="A7525">
        <v>11</v>
      </c>
      <c r="B7525">
        <v>9</v>
      </c>
      <c r="C7525">
        <v>18</v>
      </c>
      <c r="D7525">
        <v>0</v>
      </c>
      <c r="E7525">
        <v>0</v>
      </c>
      <c r="F7525">
        <v>12.8</v>
      </c>
      <c r="G7525">
        <v>6.2</v>
      </c>
      <c r="H7525">
        <v>0</v>
      </c>
      <c r="I7525">
        <v>12.8</v>
      </c>
      <c r="J7525">
        <v>0</v>
      </c>
      <c r="K7525">
        <v>0</v>
      </c>
    </row>
    <row r="7526" spans="1:11" x14ac:dyDescent="0.3">
      <c r="A7526">
        <v>11</v>
      </c>
      <c r="B7526">
        <v>9</v>
      </c>
      <c r="C7526">
        <v>19</v>
      </c>
      <c r="D7526">
        <v>0</v>
      </c>
      <c r="E7526">
        <v>0</v>
      </c>
      <c r="F7526">
        <v>12.8</v>
      </c>
      <c r="G7526">
        <v>5.7</v>
      </c>
      <c r="H7526">
        <v>0</v>
      </c>
      <c r="I7526">
        <v>12.8</v>
      </c>
      <c r="J7526">
        <v>0</v>
      </c>
      <c r="K7526">
        <v>0</v>
      </c>
    </row>
    <row r="7527" spans="1:11" x14ac:dyDescent="0.3">
      <c r="A7527">
        <v>11</v>
      </c>
      <c r="B7527">
        <v>9</v>
      </c>
      <c r="C7527">
        <v>20</v>
      </c>
      <c r="D7527">
        <v>0</v>
      </c>
      <c r="E7527">
        <v>0</v>
      </c>
      <c r="F7527">
        <v>12.8</v>
      </c>
      <c r="G7527">
        <v>5.0999999999999996</v>
      </c>
      <c r="H7527">
        <v>0</v>
      </c>
      <c r="I7527">
        <v>12.8</v>
      </c>
      <c r="J7527">
        <v>0</v>
      </c>
      <c r="K7527">
        <v>0</v>
      </c>
    </row>
    <row r="7528" spans="1:11" x14ac:dyDescent="0.3">
      <c r="A7528">
        <v>11</v>
      </c>
      <c r="B7528">
        <v>9</v>
      </c>
      <c r="C7528">
        <v>21</v>
      </c>
      <c r="D7528">
        <v>0</v>
      </c>
      <c r="E7528">
        <v>0</v>
      </c>
      <c r="F7528">
        <v>12.8</v>
      </c>
      <c r="G7528">
        <v>4.5999999999999996</v>
      </c>
      <c r="H7528">
        <v>0</v>
      </c>
      <c r="I7528">
        <v>12.8</v>
      </c>
      <c r="J7528">
        <v>0</v>
      </c>
      <c r="K7528">
        <v>0</v>
      </c>
    </row>
    <row r="7529" spans="1:11" x14ac:dyDescent="0.3">
      <c r="A7529">
        <v>11</v>
      </c>
      <c r="B7529">
        <v>9</v>
      </c>
      <c r="C7529">
        <v>22</v>
      </c>
      <c r="D7529">
        <v>0</v>
      </c>
      <c r="E7529">
        <v>0</v>
      </c>
      <c r="F7529">
        <v>11.7</v>
      </c>
      <c r="G7529">
        <v>3.8</v>
      </c>
      <c r="H7529">
        <v>0</v>
      </c>
      <c r="I7529">
        <v>11.7</v>
      </c>
      <c r="J7529">
        <v>0</v>
      </c>
      <c r="K7529">
        <v>0</v>
      </c>
    </row>
    <row r="7530" spans="1:11" x14ac:dyDescent="0.3">
      <c r="A7530">
        <v>11</v>
      </c>
      <c r="B7530">
        <v>9</v>
      </c>
      <c r="C7530">
        <v>23</v>
      </c>
      <c r="D7530">
        <v>0</v>
      </c>
      <c r="E7530">
        <v>0</v>
      </c>
      <c r="F7530">
        <v>10.5</v>
      </c>
      <c r="G7530">
        <v>2.9</v>
      </c>
      <c r="H7530">
        <v>0</v>
      </c>
      <c r="I7530">
        <v>10.5</v>
      </c>
      <c r="J7530">
        <v>0</v>
      </c>
      <c r="K7530">
        <v>0</v>
      </c>
    </row>
    <row r="7531" spans="1:11" x14ac:dyDescent="0.3">
      <c r="A7531">
        <v>11</v>
      </c>
      <c r="B7531">
        <v>10</v>
      </c>
      <c r="C7531">
        <v>0</v>
      </c>
      <c r="D7531">
        <v>0</v>
      </c>
      <c r="E7531">
        <v>0</v>
      </c>
      <c r="F7531">
        <v>9.4</v>
      </c>
      <c r="G7531">
        <v>2.1</v>
      </c>
      <c r="H7531">
        <v>0</v>
      </c>
      <c r="I7531">
        <v>9.4</v>
      </c>
      <c r="J7531">
        <v>0</v>
      </c>
      <c r="K7531">
        <v>0</v>
      </c>
    </row>
    <row r="7532" spans="1:11" x14ac:dyDescent="0.3">
      <c r="A7532">
        <v>11</v>
      </c>
      <c r="B7532">
        <v>10</v>
      </c>
      <c r="C7532">
        <v>1</v>
      </c>
      <c r="D7532">
        <v>0</v>
      </c>
      <c r="E7532">
        <v>0</v>
      </c>
      <c r="F7532">
        <v>9</v>
      </c>
      <c r="G7532">
        <v>1.9</v>
      </c>
      <c r="H7532">
        <v>0</v>
      </c>
      <c r="I7532">
        <v>9</v>
      </c>
      <c r="J7532">
        <v>0</v>
      </c>
      <c r="K7532">
        <v>0</v>
      </c>
    </row>
    <row r="7533" spans="1:11" x14ac:dyDescent="0.3">
      <c r="A7533">
        <v>11</v>
      </c>
      <c r="B7533">
        <v>10</v>
      </c>
      <c r="C7533">
        <v>2</v>
      </c>
      <c r="D7533">
        <v>0</v>
      </c>
      <c r="E7533">
        <v>0</v>
      </c>
      <c r="F7533">
        <v>8.6999999999999993</v>
      </c>
      <c r="G7533">
        <v>1.7</v>
      </c>
      <c r="H7533">
        <v>0</v>
      </c>
      <c r="I7533">
        <v>8.6999999999999993</v>
      </c>
      <c r="J7533">
        <v>0</v>
      </c>
      <c r="K7533">
        <v>0</v>
      </c>
    </row>
    <row r="7534" spans="1:11" x14ac:dyDescent="0.3">
      <c r="A7534">
        <v>11</v>
      </c>
      <c r="B7534">
        <v>10</v>
      </c>
      <c r="C7534">
        <v>3</v>
      </c>
      <c r="D7534">
        <v>0</v>
      </c>
      <c r="E7534">
        <v>0</v>
      </c>
      <c r="F7534">
        <v>8.3000000000000007</v>
      </c>
      <c r="G7534">
        <v>1.5</v>
      </c>
      <c r="H7534">
        <v>0</v>
      </c>
      <c r="I7534">
        <v>8.3000000000000007</v>
      </c>
      <c r="J7534">
        <v>0</v>
      </c>
      <c r="K7534">
        <v>0</v>
      </c>
    </row>
    <row r="7535" spans="1:11" x14ac:dyDescent="0.3">
      <c r="A7535">
        <v>11</v>
      </c>
      <c r="B7535">
        <v>10</v>
      </c>
      <c r="C7535">
        <v>4</v>
      </c>
      <c r="D7535">
        <v>0</v>
      </c>
      <c r="E7535">
        <v>0</v>
      </c>
      <c r="F7535">
        <v>9.1999999999999993</v>
      </c>
      <c r="G7535">
        <v>1</v>
      </c>
      <c r="H7535">
        <v>0</v>
      </c>
      <c r="I7535">
        <v>9.1999999999999993</v>
      </c>
      <c r="J7535">
        <v>0</v>
      </c>
      <c r="K7535">
        <v>0</v>
      </c>
    </row>
    <row r="7536" spans="1:11" x14ac:dyDescent="0.3">
      <c r="A7536">
        <v>11</v>
      </c>
      <c r="B7536">
        <v>10</v>
      </c>
      <c r="C7536">
        <v>5</v>
      </c>
      <c r="D7536">
        <v>0</v>
      </c>
      <c r="E7536">
        <v>0</v>
      </c>
      <c r="F7536">
        <v>10.199999999999999</v>
      </c>
      <c r="G7536">
        <v>0.5</v>
      </c>
      <c r="H7536">
        <v>0</v>
      </c>
      <c r="I7536">
        <v>10.199999999999999</v>
      </c>
      <c r="J7536">
        <v>0</v>
      </c>
      <c r="K7536">
        <v>0</v>
      </c>
    </row>
    <row r="7537" spans="1:11" x14ac:dyDescent="0.3">
      <c r="A7537">
        <v>11</v>
      </c>
      <c r="B7537">
        <v>10</v>
      </c>
      <c r="C7537">
        <v>6</v>
      </c>
      <c r="D7537">
        <v>1</v>
      </c>
      <c r="E7537">
        <v>2</v>
      </c>
      <c r="F7537">
        <v>11.1</v>
      </c>
      <c r="G7537">
        <v>0</v>
      </c>
      <c r="H7537">
        <v>2.0960000000000001</v>
      </c>
      <c r="I7537">
        <v>8.609</v>
      </c>
      <c r="J7537">
        <v>1.8540000000000001</v>
      </c>
      <c r="K7537">
        <v>0</v>
      </c>
    </row>
    <row r="7538" spans="1:11" x14ac:dyDescent="0.3">
      <c r="A7538">
        <v>11</v>
      </c>
      <c r="B7538">
        <v>10</v>
      </c>
      <c r="C7538">
        <v>7</v>
      </c>
      <c r="D7538">
        <v>80</v>
      </c>
      <c r="E7538">
        <v>41</v>
      </c>
      <c r="F7538">
        <v>12</v>
      </c>
      <c r="G7538">
        <v>1.2</v>
      </c>
      <c r="H7538">
        <v>68.650999999999996</v>
      </c>
      <c r="I7538">
        <v>11.667999999999999</v>
      </c>
      <c r="J7538">
        <v>58.427</v>
      </c>
      <c r="K7538">
        <v>51.752000000000002</v>
      </c>
    </row>
    <row r="7539" spans="1:11" x14ac:dyDescent="0.3">
      <c r="A7539">
        <v>11</v>
      </c>
      <c r="B7539">
        <v>10</v>
      </c>
      <c r="C7539">
        <v>8</v>
      </c>
      <c r="D7539">
        <v>255</v>
      </c>
      <c r="E7539">
        <v>100</v>
      </c>
      <c r="F7539">
        <v>13</v>
      </c>
      <c r="G7539">
        <v>2.4</v>
      </c>
      <c r="H7539">
        <v>239.75399999999999</v>
      </c>
      <c r="I7539">
        <v>18.289000000000001</v>
      </c>
      <c r="J7539">
        <v>206.13300000000001</v>
      </c>
      <c r="K7539">
        <v>196.136</v>
      </c>
    </row>
    <row r="7540" spans="1:11" x14ac:dyDescent="0.3">
      <c r="A7540">
        <v>11</v>
      </c>
      <c r="B7540">
        <v>10</v>
      </c>
      <c r="C7540">
        <v>9</v>
      </c>
      <c r="D7540">
        <v>542</v>
      </c>
      <c r="E7540">
        <v>110</v>
      </c>
      <c r="F7540">
        <v>13.9</v>
      </c>
      <c r="G7540">
        <v>3.6</v>
      </c>
      <c r="H7540">
        <v>493.88400000000001</v>
      </c>
      <c r="I7540">
        <v>25.747</v>
      </c>
      <c r="J7540">
        <v>419.42500000000001</v>
      </c>
      <c r="K7540">
        <v>403.31799999999998</v>
      </c>
    </row>
    <row r="7541" spans="1:11" x14ac:dyDescent="0.3">
      <c r="A7541">
        <v>11</v>
      </c>
      <c r="B7541">
        <v>10</v>
      </c>
      <c r="C7541">
        <v>10</v>
      </c>
      <c r="D7541">
        <v>786</v>
      </c>
      <c r="E7541">
        <v>89</v>
      </c>
      <c r="F7541">
        <v>14.3</v>
      </c>
      <c r="G7541">
        <v>3.9</v>
      </c>
      <c r="H7541">
        <v>717.42</v>
      </c>
      <c r="I7541">
        <v>32.14</v>
      </c>
      <c r="J7541">
        <v>598.93100000000004</v>
      </c>
      <c r="K7541">
        <v>576.48</v>
      </c>
    </row>
    <row r="7542" spans="1:11" x14ac:dyDescent="0.3">
      <c r="A7542">
        <v>11</v>
      </c>
      <c r="B7542">
        <v>10</v>
      </c>
      <c r="C7542">
        <v>11</v>
      </c>
      <c r="D7542">
        <v>835</v>
      </c>
      <c r="E7542">
        <v>67</v>
      </c>
      <c r="F7542">
        <v>14.6</v>
      </c>
      <c r="G7542">
        <v>4.3</v>
      </c>
      <c r="H7542">
        <v>769.38699999999994</v>
      </c>
      <c r="I7542">
        <v>33.615000000000002</v>
      </c>
      <c r="J7542">
        <v>640.05100000000004</v>
      </c>
      <c r="K7542">
        <v>615.99300000000005</v>
      </c>
    </row>
    <row r="7543" spans="1:11" x14ac:dyDescent="0.3">
      <c r="A7543">
        <v>11</v>
      </c>
      <c r="B7543">
        <v>10</v>
      </c>
      <c r="C7543">
        <v>12</v>
      </c>
      <c r="D7543">
        <v>896</v>
      </c>
      <c r="E7543">
        <v>73</v>
      </c>
      <c r="F7543">
        <v>15</v>
      </c>
      <c r="G7543">
        <v>4.5999999999999996</v>
      </c>
      <c r="H7543">
        <v>820.452</v>
      </c>
      <c r="I7543">
        <v>34.610999999999997</v>
      </c>
      <c r="J7543">
        <v>679.93799999999999</v>
      </c>
      <c r="K7543">
        <v>654.26499999999999</v>
      </c>
    </row>
    <row r="7544" spans="1:11" x14ac:dyDescent="0.3">
      <c r="A7544">
        <v>11</v>
      </c>
      <c r="B7544">
        <v>10</v>
      </c>
      <c r="C7544">
        <v>13</v>
      </c>
      <c r="D7544">
        <v>751</v>
      </c>
      <c r="E7544">
        <v>83</v>
      </c>
      <c r="F7544">
        <v>15</v>
      </c>
      <c r="G7544">
        <v>3.1</v>
      </c>
      <c r="H7544">
        <v>668.16200000000003</v>
      </c>
      <c r="I7544">
        <v>34.006</v>
      </c>
      <c r="J7544">
        <v>553.55999999999995</v>
      </c>
      <c r="K7544">
        <v>532.81600000000003</v>
      </c>
    </row>
    <row r="7545" spans="1:11" x14ac:dyDescent="0.3">
      <c r="A7545">
        <v>11</v>
      </c>
      <c r="B7545">
        <v>10</v>
      </c>
      <c r="C7545">
        <v>14</v>
      </c>
      <c r="D7545">
        <v>684</v>
      </c>
      <c r="E7545">
        <v>77</v>
      </c>
      <c r="F7545">
        <v>15</v>
      </c>
      <c r="G7545">
        <v>1.5</v>
      </c>
      <c r="H7545">
        <v>525.98299999999995</v>
      </c>
      <c r="I7545">
        <v>33.515000000000001</v>
      </c>
      <c r="J7545">
        <v>432.58600000000001</v>
      </c>
      <c r="K7545">
        <v>416.05099999999999</v>
      </c>
    </row>
    <row r="7546" spans="1:11" x14ac:dyDescent="0.3">
      <c r="A7546">
        <v>11</v>
      </c>
      <c r="B7546">
        <v>10</v>
      </c>
      <c r="C7546">
        <v>15</v>
      </c>
      <c r="D7546">
        <v>419</v>
      </c>
      <c r="E7546">
        <v>83</v>
      </c>
      <c r="F7546">
        <v>15</v>
      </c>
      <c r="G7546">
        <v>0</v>
      </c>
      <c r="H7546">
        <v>290.142</v>
      </c>
      <c r="I7546">
        <v>31.138999999999999</v>
      </c>
      <c r="J7546">
        <v>234.88399999999999</v>
      </c>
      <c r="K7546">
        <v>224.154</v>
      </c>
    </row>
    <row r="7547" spans="1:11" x14ac:dyDescent="0.3">
      <c r="A7547">
        <v>11</v>
      </c>
      <c r="B7547">
        <v>10</v>
      </c>
      <c r="C7547">
        <v>16</v>
      </c>
      <c r="D7547">
        <v>165</v>
      </c>
      <c r="E7547">
        <v>39</v>
      </c>
      <c r="F7547">
        <v>14.3</v>
      </c>
      <c r="G7547">
        <v>1.4</v>
      </c>
      <c r="H7547">
        <v>93.361999999999995</v>
      </c>
      <c r="I7547">
        <v>16.77</v>
      </c>
      <c r="J7547">
        <v>74.974000000000004</v>
      </c>
      <c r="K7547">
        <v>67.963999999999999</v>
      </c>
    </row>
    <row r="7548" spans="1:11" x14ac:dyDescent="0.3">
      <c r="A7548">
        <v>11</v>
      </c>
      <c r="B7548">
        <v>10</v>
      </c>
      <c r="C7548">
        <v>17</v>
      </c>
      <c r="D7548">
        <v>0</v>
      </c>
      <c r="E7548">
        <v>0</v>
      </c>
      <c r="F7548">
        <v>13.5</v>
      </c>
      <c r="G7548">
        <v>2.7</v>
      </c>
      <c r="H7548">
        <v>0</v>
      </c>
      <c r="I7548">
        <v>13.5</v>
      </c>
      <c r="J7548">
        <v>0</v>
      </c>
      <c r="K7548">
        <v>0</v>
      </c>
    </row>
    <row r="7549" spans="1:11" x14ac:dyDescent="0.3">
      <c r="A7549">
        <v>11</v>
      </c>
      <c r="B7549">
        <v>10</v>
      </c>
      <c r="C7549">
        <v>18</v>
      </c>
      <c r="D7549">
        <v>0</v>
      </c>
      <c r="E7549">
        <v>0</v>
      </c>
      <c r="F7549">
        <v>12.8</v>
      </c>
      <c r="G7549">
        <v>4.0999999999999996</v>
      </c>
      <c r="H7549">
        <v>0</v>
      </c>
      <c r="I7549">
        <v>12.8</v>
      </c>
      <c r="J7549">
        <v>0</v>
      </c>
      <c r="K7549">
        <v>0</v>
      </c>
    </row>
    <row r="7550" spans="1:11" x14ac:dyDescent="0.3">
      <c r="A7550">
        <v>11</v>
      </c>
      <c r="B7550">
        <v>10</v>
      </c>
      <c r="C7550">
        <v>19</v>
      </c>
      <c r="D7550">
        <v>0</v>
      </c>
      <c r="E7550">
        <v>0</v>
      </c>
      <c r="F7550">
        <v>12.6</v>
      </c>
      <c r="G7550">
        <v>4.3</v>
      </c>
      <c r="H7550">
        <v>0</v>
      </c>
      <c r="I7550">
        <v>12.6</v>
      </c>
      <c r="J7550">
        <v>0</v>
      </c>
      <c r="K7550">
        <v>0</v>
      </c>
    </row>
    <row r="7551" spans="1:11" x14ac:dyDescent="0.3">
      <c r="A7551">
        <v>11</v>
      </c>
      <c r="B7551">
        <v>10</v>
      </c>
      <c r="C7551">
        <v>20</v>
      </c>
      <c r="D7551">
        <v>0</v>
      </c>
      <c r="E7551">
        <v>0</v>
      </c>
      <c r="F7551">
        <v>12.4</v>
      </c>
      <c r="G7551">
        <v>4.4000000000000004</v>
      </c>
      <c r="H7551">
        <v>0</v>
      </c>
      <c r="I7551">
        <v>12.4</v>
      </c>
      <c r="J7551">
        <v>0</v>
      </c>
      <c r="K7551">
        <v>0</v>
      </c>
    </row>
    <row r="7552" spans="1:11" x14ac:dyDescent="0.3">
      <c r="A7552">
        <v>11</v>
      </c>
      <c r="B7552">
        <v>10</v>
      </c>
      <c r="C7552">
        <v>21</v>
      </c>
      <c r="D7552">
        <v>0</v>
      </c>
      <c r="E7552">
        <v>0</v>
      </c>
      <c r="F7552">
        <v>12.2</v>
      </c>
      <c r="G7552">
        <v>4.5999999999999996</v>
      </c>
      <c r="H7552">
        <v>0</v>
      </c>
      <c r="I7552">
        <v>12.2</v>
      </c>
      <c r="J7552">
        <v>0</v>
      </c>
      <c r="K7552">
        <v>0</v>
      </c>
    </row>
    <row r="7553" spans="1:11" x14ac:dyDescent="0.3">
      <c r="A7553">
        <v>11</v>
      </c>
      <c r="B7553">
        <v>10</v>
      </c>
      <c r="C7553">
        <v>22</v>
      </c>
      <c r="D7553">
        <v>0</v>
      </c>
      <c r="E7553">
        <v>0</v>
      </c>
      <c r="F7553">
        <v>11.8</v>
      </c>
      <c r="G7553">
        <v>3.8</v>
      </c>
      <c r="H7553">
        <v>0</v>
      </c>
      <c r="I7553">
        <v>11.8</v>
      </c>
      <c r="J7553">
        <v>0</v>
      </c>
      <c r="K7553">
        <v>0</v>
      </c>
    </row>
    <row r="7554" spans="1:11" x14ac:dyDescent="0.3">
      <c r="A7554">
        <v>11</v>
      </c>
      <c r="B7554">
        <v>10</v>
      </c>
      <c r="C7554">
        <v>23</v>
      </c>
      <c r="D7554">
        <v>0</v>
      </c>
      <c r="E7554">
        <v>0</v>
      </c>
      <c r="F7554">
        <v>11.5</v>
      </c>
      <c r="G7554">
        <v>2.9</v>
      </c>
      <c r="H7554">
        <v>0</v>
      </c>
      <c r="I7554">
        <v>11.5</v>
      </c>
      <c r="J7554">
        <v>0</v>
      </c>
      <c r="K7554">
        <v>0</v>
      </c>
    </row>
    <row r="7555" spans="1:11" x14ac:dyDescent="0.3">
      <c r="A7555">
        <v>11</v>
      </c>
      <c r="B7555">
        <v>11</v>
      </c>
      <c r="C7555">
        <v>0</v>
      </c>
      <c r="D7555">
        <v>0</v>
      </c>
      <c r="E7555">
        <v>0</v>
      </c>
      <c r="F7555">
        <v>11.1</v>
      </c>
      <c r="G7555">
        <v>2.1</v>
      </c>
      <c r="H7555">
        <v>0</v>
      </c>
      <c r="I7555">
        <v>11.1</v>
      </c>
      <c r="J7555">
        <v>0</v>
      </c>
      <c r="K7555">
        <v>0</v>
      </c>
    </row>
    <row r="7556" spans="1:11" x14ac:dyDescent="0.3">
      <c r="A7556">
        <v>11</v>
      </c>
      <c r="B7556">
        <v>11</v>
      </c>
      <c r="C7556">
        <v>1</v>
      </c>
      <c r="D7556">
        <v>0</v>
      </c>
      <c r="E7556">
        <v>0</v>
      </c>
      <c r="F7556">
        <v>11.1</v>
      </c>
      <c r="G7556">
        <v>2.2999999999999998</v>
      </c>
      <c r="H7556">
        <v>0</v>
      </c>
      <c r="I7556">
        <v>11.1</v>
      </c>
      <c r="J7556">
        <v>0</v>
      </c>
      <c r="K7556">
        <v>0</v>
      </c>
    </row>
    <row r="7557" spans="1:11" x14ac:dyDescent="0.3">
      <c r="A7557">
        <v>11</v>
      </c>
      <c r="B7557">
        <v>11</v>
      </c>
      <c r="C7557">
        <v>2</v>
      </c>
      <c r="D7557">
        <v>0</v>
      </c>
      <c r="E7557">
        <v>0</v>
      </c>
      <c r="F7557">
        <v>11.1</v>
      </c>
      <c r="G7557">
        <v>2.4</v>
      </c>
      <c r="H7557">
        <v>0</v>
      </c>
      <c r="I7557">
        <v>11.1</v>
      </c>
      <c r="J7557">
        <v>0</v>
      </c>
      <c r="K7557">
        <v>0</v>
      </c>
    </row>
    <row r="7558" spans="1:11" x14ac:dyDescent="0.3">
      <c r="A7558">
        <v>11</v>
      </c>
      <c r="B7558">
        <v>11</v>
      </c>
      <c r="C7558">
        <v>3</v>
      </c>
      <c r="D7558">
        <v>0</v>
      </c>
      <c r="E7558">
        <v>0</v>
      </c>
      <c r="F7558">
        <v>11.1</v>
      </c>
      <c r="G7558">
        <v>2.6</v>
      </c>
      <c r="H7558">
        <v>0</v>
      </c>
      <c r="I7558">
        <v>11.1</v>
      </c>
      <c r="J7558">
        <v>0</v>
      </c>
      <c r="K7558">
        <v>0</v>
      </c>
    </row>
    <row r="7559" spans="1:11" x14ac:dyDescent="0.3">
      <c r="A7559">
        <v>11</v>
      </c>
      <c r="B7559">
        <v>11</v>
      </c>
      <c r="C7559">
        <v>4</v>
      </c>
      <c r="D7559">
        <v>0</v>
      </c>
      <c r="E7559">
        <v>0</v>
      </c>
      <c r="F7559">
        <v>10.7</v>
      </c>
      <c r="G7559">
        <v>2.4</v>
      </c>
      <c r="H7559">
        <v>0</v>
      </c>
      <c r="I7559">
        <v>10.7</v>
      </c>
      <c r="J7559">
        <v>0</v>
      </c>
      <c r="K7559">
        <v>0</v>
      </c>
    </row>
    <row r="7560" spans="1:11" x14ac:dyDescent="0.3">
      <c r="A7560">
        <v>11</v>
      </c>
      <c r="B7560">
        <v>11</v>
      </c>
      <c r="C7560">
        <v>5</v>
      </c>
      <c r="D7560">
        <v>0</v>
      </c>
      <c r="E7560">
        <v>0</v>
      </c>
      <c r="F7560">
        <v>10.4</v>
      </c>
      <c r="G7560">
        <v>2.2999999999999998</v>
      </c>
      <c r="H7560">
        <v>0</v>
      </c>
      <c r="I7560">
        <v>10.4</v>
      </c>
      <c r="J7560">
        <v>0</v>
      </c>
      <c r="K7560">
        <v>0</v>
      </c>
    </row>
    <row r="7561" spans="1:11" x14ac:dyDescent="0.3">
      <c r="A7561">
        <v>11</v>
      </c>
      <c r="B7561">
        <v>11</v>
      </c>
      <c r="C7561">
        <v>6</v>
      </c>
      <c r="D7561">
        <v>11</v>
      </c>
      <c r="E7561">
        <v>2</v>
      </c>
      <c r="F7561">
        <v>10</v>
      </c>
      <c r="G7561">
        <v>2.1</v>
      </c>
      <c r="H7561">
        <v>3.6589999999999998</v>
      </c>
      <c r="I7561">
        <v>8.14</v>
      </c>
      <c r="J7561">
        <v>2.7549999999999999</v>
      </c>
      <c r="K7561">
        <v>0</v>
      </c>
    </row>
    <row r="7562" spans="1:11" x14ac:dyDescent="0.3">
      <c r="A7562">
        <v>11</v>
      </c>
      <c r="B7562">
        <v>11</v>
      </c>
      <c r="C7562">
        <v>7</v>
      </c>
      <c r="D7562">
        <v>124</v>
      </c>
      <c r="E7562">
        <v>57</v>
      </c>
      <c r="F7562">
        <v>11.1</v>
      </c>
      <c r="G7562">
        <v>2.1</v>
      </c>
      <c r="H7562">
        <v>105.70099999999999</v>
      </c>
      <c r="I7562">
        <v>12.055</v>
      </c>
      <c r="J7562">
        <v>89.775000000000006</v>
      </c>
      <c r="K7562">
        <v>82.456999999999994</v>
      </c>
    </row>
    <row r="7563" spans="1:11" x14ac:dyDescent="0.3">
      <c r="A7563">
        <v>11</v>
      </c>
      <c r="B7563">
        <v>11</v>
      </c>
      <c r="C7563">
        <v>8</v>
      </c>
      <c r="D7563">
        <v>320</v>
      </c>
      <c r="E7563">
        <v>110</v>
      </c>
      <c r="F7563">
        <v>12.2</v>
      </c>
      <c r="G7563">
        <v>2.1</v>
      </c>
      <c r="H7563">
        <v>282.64699999999999</v>
      </c>
      <c r="I7563">
        <v>19.193999999999999</v>
      </c>
      <c r="J7563">
        <v>241.81399999999999</v>
      </c>
      <c r="K7563">
        <v>230.90299999999999</v>
      </c>
    </row>
    <row r="7564" spans="1:11" x14ac:dyDescent="0.3">
      <c r="A7564">
        <v>11</v>
      </c>
      <c r="B7564">
        <v>11</v>
      </c>
      <c r="C7564">
        <v>9</v>
      </c>
      <c r="D7564">
        <v>792</v>
      </c>
      <c r="E7564">
        <v>76</v>
      </c>
      <c r="F7564">
        <v>13.3</v>
      </c>
      <c r="G7564">
        <v>2.1</v>
      </c>
      <c r="H7564">
        <v>613.65</v>
      </c>
      <c r="I7564">
        <v>31.016999999999999</v>
      </c>
      <c r="J7564">
        <v>510.48899999999998</v>
      </c>
      <c r="K7564">
        <v>491.30099999999999</v>
      </c>
    </row>
    <row r="7565" spans="1:11" x14ac:dyDescent="0.3">
      <c r="A7565">
        <v>11</v>
      </c>
      <c r="B7565">
        <v>11</v>
      </c>
      <c r="C7565">
        <v>10</v>
      </c>
      <c r="D7565">
        <v>446</v>
      </c>
      <c r="E7565">
        <v>99</v>
      </c>
      <c r="F7565">
        <v>14.6</v>
      </c>
      <c r="G7565">
        <v>1.4</v>
      </c>
      <c r="H7565">
        <v>470.30799999999999</v>
      </c>
      <c r="I7565">
        <v>31.428000000000001</v>
      </c>
      <c r="J7565">
        <v>393.83199999999999</v>
      </c>
      <c r="K7565">
        <v>378.54</v>
      </c>
    </row>
    <row r="7566" spans="1:11" x14ac:dyDescent="0.3">
      <c r="A7566">
        <v>11</v>
      </c>
      <c r="B7566">
        <v>11</v>
      </c>
      <c r="C7566">
        <v>11</v>
      </c>
      <c r="D7566">
        <v>696</v>
      </c>
      <c r="E7566">
        <v>109</v>
      </c>
      <c r="F7566">
        <v>15.9</v>
      </c>
      <c r="G7566">
        <v>0.7</v>
      </c>
      <c r="H7566">
        <v>712.12599999999998</v>
      </c>
      <c r="I7566">
        <v>42.917999999999999</v>
      </c>
      <c r="J7566">
        <v>572.63699999999994</v>
      </c>
      <c r="K7566">
        <v>551.18399999999997</v>
      </c>
    </row>
    <row r="7567" spans="1:11" x14ac:dyDescent="0.3">
      <c r="A7567">
        <v>11</v>
      </c>
      <c r="B7567">
        <v>11</v>
      </c>
      <c r="C7567">
        <v>12</v>
      </c>
      <c r="D7567">
        <v>821</v>
      </c>
      <c r="E7567">
        <v>64</v>
      </c>
      <c r="F7567">
        <v>17.2</v>
      </c>
      <c r="G7567">
        <v>0</v>
      </c>
      <c r="H7567">
        <v>746.48500000000001</v>
      </c>
      <c r="I7567">
        <v>51.057000000000002</v>
      </c>
      <c r="J7567">
        <v>581.73400000000004</v>
      </c>
      <c r="K7567">
        <v>559.93899999999996</v>
      </c>
    </row>
    <row r="7568" spans="1:11" x14ac:dyDescent="0.3">
      <c r="A7568">
        <v>11</v>
      </c>
      <c r="B7568">
        <v>11</v>
      </c>
      <c r="C7568">
        <v>13</v>
      </c>
      <c r="D7568">
        <v>809</v>
      </c>
      <c r="E7568">
        <v>62</v>
      </c>
      <c r="F7568">
        <v>17</v>
      </c>
      <c r="G7568">
        <v>0.9</v>
      </c>
      <c r="H7568">
        <v>679.29100000000005</v>
      </c>
      <c r="I7568">
        <v>43.381999999999998</v>
      </c>
      <c r="J7568">
        <v>543.47799999999995</v>
      </c>
      <c r="K7568">
        <v>523.10400000000004</v>
      </c>
    </row>
    <row r="7569" spans="1:11" x14ac:dyDescent="0.3">
      <c r="A7569">
        <v>11</v>
      </c>
      <c r="B7569">
        <v>11</v>
      </c>
      <c r="C7569">
        <v>14</v>
      </c>
      <c r="D7569">
        <v>759</v>
      </c>
      <c r="E7569">
        <v>57</v>
      </c>
      <c r="F7569">
        <v>16.899999999999999</v>
      </c>
      <c r="G7569">
        <v>1.7</v>
      </c>
      <c r="H7569">
        <v>545.48500000000001</v>
      </c>
      <c r="I7569">
        <v>35.356000000000002</v>
      </c>
      <c r="J7569">
        <v>445.10399999999998</v>
      </c>
      <c r="K7569">
        <v>428.15699999999998</v>
      </c>
    </row>
    <row r="7570" spans="1:11" x14ac:dyDescent="0.3">
      <c r="A7570">
        <v>11</v>
      </c>
      <c r="B7570">
        <v>11</v>
      </c>
      <c r="C7570">
        <v>15</v>
      </c>
      <c r="D7570">
        <v>674</v>
      </c>
      <c r="E7570">
        <v>40</v>
      </c>
      <c r="F7570">
        <v>16.7</v>
      </c>
      <c r="G7570">
        <v>2.6</v>
      </c>
      <c r="H7570">
        <v>355.06799999999998</v>
      </c>
      <c r="I7570">
        <v>27.091999999999999</v>
      </c>
      <c r="J7570">
        <v>287.863</v>
      </c>
      <c r="K7570">
        <v>275.70800000000003</v>
      </c>
    </row>
    <row r="7571" spans="1:11" x14ac:dyDescent="0.3">
      <c r="A7571">
        <v>11</v>
      </c>
      <c r="B7571">
        <v>11</v>
      </c>
      <c r="C7571">
        <v>16</v>
      </c>
      <c r="D7571">
        <v>309</v>
      </c>
      <c r="E7571">
        <v>22</v>
      </c>
      <c r="F7571">
        <v>15.8</v>
      </c>
      <c r="G7571">
        <v>2.8</v>
      </c>
      <c r="H7571">
        <v>109.47499999999999</v>
      </c>
      <c r="I7571">
        <v>18.3</v>
      </c>
      <c r="J7571">
        <v>82.144000000000005</v>
      </c>
      <c r="K7571">
        <v>74.986000000000004</v>
      </c>
    </row>
    <row r="7572" spans="1:11" x14ac:dyDescent="0.3">
      <c r="A7572">
        <v>11</v>
      </c>
      <c r="B7572">
        <v>11</v>
      </c>
      <c r="C7572">
        <v>17</v>
      </c>
      <c r="D7572">
        <v>0</v>
      </c>
      <c r="E7572">
        <v>0</v>
      </c>
      <c r="F7572">
        <v>14.8</v>
      </c>
      <c r="G7572">
        <v>2.9</v>
      </c>
      <c r="H7572">
        <v>0</v>
      </c>
      <c r="I7572">
        <v>14.8</v>
      </c>
      <c r="J7572">
        <v>0</v>
      </c>
      <c r="K7572">
        <v>0</v>
      </c>
    </row>
    <row r="7573" spans="1:11" x14ac:dyDescent="0.3">
      <c r="A7573">
        <v>11</v>
      </c>
      <c r="B7573">
        <v>11</v>
      </c>
      <c r="C7573">
        <v>18</v>
      </c>
      <c r="D7573">
        <v>0</v>
      </c>
      <c r="E7573">
        <v>0</v>
      </c>
      <c r="F7573">
        <v>13.9</v>
      </c>
      <c r="G7573">
        <v>3.1</v>
      </c>
      <c r="H7573">
        <v>0</v>
      </c>
      <c r="I7573">
        <v>13.9</v>
      </c>
      <c r="J7573">
        <v>0</v>
      </c>
      <c r="K7573">
        <v>0</v>
      </c>
    </row>
    <row r="7574" spans="1:11" x14ac:dyDescent="0.3">
      <c r="A7574">
        <v>11</v>
      </c>
      <c r="B7574">
        <v>11</v>
      </c>
      <c r="C7574">
        <v>19</v>
      </c>
      <c r="D7574">
        <v>0</v>
      </c>
      <c r="E7574">
        <v>0</v>
      </c>
      <c r="F7574">
        <v>13.3</v>
      </c>
      <c r="G7574">
        <v>3.4</v>
      </c>
      <c r="H7574">
        <v>0</v>
      </c>
      <c r="I7574">
        <v>13.3</v>
      </c>
      <c r="J7574">
        <v>0</v>
      </c>
      <c r="K7574">
        <v>0</v>
      </c>
    </row>
    <row r="7575" spans="1:11" x14ac:dyDescent="0.3">
      <c r="A7575">
        <v>11</v>
      </c>
      <c r="B7575">
        <v>11</v>
      </c>
      <c r="C7575">
        <v>20</v>
      </c>
      <c r="D7575">
        <v>0</v>
      </c>
      <c r="E7575">
        <v>0</v>
      </c>
      <c r="F7575">
        <v>12.8</v>
      </c>
      <c r="G7575">
        <v>3.8</v>
      </c>
      <c r="H7575">
        <v>0</v>
      </c>
      <c r="I7575">
        <v>12.8</v>
      </c>
      <c r="J7575">
        <v>0</v>
      </c>
      <c r="K7575">
        <v>0</v>
      </c>
    </row>
    <row r="7576" spans="1:11" x14ac:dyDescent="0.3">
      <c r="A7576">
        <v>11</v>
      </c>
      <c r="B7576">
        <v>11</v>
      </c>
      <c r="C7576">
        <v>21</v>
      </c>
      <c r="D7576">
        <v>0</v>
      </c>
      <c r="E7576">
        <v>0</v>
      </c>
      <c r="F7576">
        <v>12.2</v>
      </c>
      <c r="G7576">
        <v>4.0999999999999996</v>
      </c>
      <c r="H7576">
        <v>0</v>
      </c>
      <c r="I7576">
        <v>12.2</v>
      </c>
      <c r="J7576">
        <v>0</v>
      </c>
      <c r="K7576">
        <v>0</v>
      </c>
    </row>
    <row r="7577" spans="1:11" x14ac:dyDescent="0.3">
      <c r="A7577">
        <v>11</v>
      </c>
      <c r="B7577">
        <v>11</v>
      </c>
      <c r="C7577">
        <v>22</v>
      </c>
      <c r="D7577">
        <v>0</v>
      </c>
      <c r="E7577">
        <v>0</v>
      </c>
      <c r="F7577">
        <v>11.3</v>
      </c>
      <c r="G7577">
        <v>3.6</v>
      </c>
      <c r="H7577">
        <v>0</v>
      </c>
      <c r="I7577">
        <v>11.3</v>
      </c>
      <c r="J7577">
        <v>0</v>
      </c>
      <c r="K7577">
        <v>0</v>
      </c>
    </row>
    <row r="7578" spans="1:11" x14ac:dyDescent="0.3">
      <c r="A7578">
        <v>11</v>
      </c>
      <c r="B7578">
        <v>11</v>
      </c>
      <c r="C7578">
        <v>23</v>
      </c>
      <c r="D7578">
        <v>0</v>
      </c>
      <c r="E7578">
        <v>0</v>
      </c>
      <c r="F7578">
        <v>10.3</v>
      </c>
      <c r="G7578">
        <v>3.1</v>
      </c>
      <c r="H7578">
        <v>0</v>
      </c>
      <c r="I7578">
        <v>10.3</v>
      </c>
      <c r="J7578">
        <v>0</v>
      </c>
      <c r="K7578">
        <v>0</v>
      </c>
    </row>
    <row r="7579" spans="1:11" x14ac:dyDescent="0.3">
      <c r="A7579">
        <v>11</v>
      </c>
      <c r="B7579">
        <v>12</v>
      </c>
      <c r="C7579">
        <v>0</v>
      </c>
      <c r="D7579">
        <v>0</v>
      </c>
      <c r="E7579">
        <v>0</v>
      </c>
      <c r="F7579">
        <v>9.4</v>
      </c>
      <c r="G7579">
        <v>2.6</v>
      </c>
      <c r="H7579">
        <v>0</v>
      </c>
      <c r="I7579">
        <v>9.4</v>
      </c>
      <c r="J7579">
        <v>0</v>
      </c>
      <c r="K7579">
        <v>0</v>
      </c>
    </row>
    <row r="7580" spans="1:11" x14ac:dyDescent="0.3">
      <c r="A7580">
        <v>11</v>
      </c>
      <c r="B7580">
        <v>12</v>
      </c>
      <c r="C7580">
        <v>1</v>
      </c>
      <c r="D7580">
        <v>0</v>
      </c>
      <c r="E7580">
        <v>0</v>
      </c>
      <c r="F7580">
        <v>9.6</v>
      </c>
      <c r="G7580">
        <v>2.2000000000000002</v>
      </c>
      <c r="H7580">
        <v>0</v>
      </c>
      <c r="I7580">
        <v>9.6</v>
      </c>
      <c r="J7580">
        <v>0</v>
      </c>
      <c r="K7580">
        <v>0</v>
      </c>
    </row>
    <row r="7581" spans="1:11" x14ac:dyDescent="0.3">
      <c r="A7581">
        <v>11</v>
      </c>
      <c r="B7581">
        <v>12</v>
      </c>
      <c r="C7581">
        <v>2</v>
      </c>
      <c r="D7581">
        <v>0</v>
      </c>
      <c r="E7581">
        <v>0</v>
      </c>
      <c r="F7581">
        <v>9.8000000000000007</v>
      </c>
      <c r="G7581">
        <v>1.9</v>
      </c>
      <c r="H7581">
        <v>0</v>
      </c>
      <c r="I7581">
        <v>9.8000000000000007</v>
      </c>
      <c r="J7581">
        <v>0</v>
      </c>
      <c r="K7581">
        <v>0</v>
      </c>
    </row>
    <row r="7582" spans="1:11" x14ac:dyDescent="0.3">
      <c r="A7582">
        <v>11</v>
      </c>
      <c r="B7582">
        <v>12</v>
      </c>
      <c r="C7582">
        <v>3</v>
      </c>
      <c r="D7582">
        <v>0</v>
      </c>
      <c r="E7582">
        <v>0</v>
      </c>
      <c r="F7582">
        <v>10</v>
      </c>
      <c r="G7582">
        <v>1.5</v>
      </c>
      <c r="H7582">
        <v>0</v>
      </c>
      <c r="I7582">
        <v>10</v>
      </c>
      <c r="J7582">
        <v>0</v>
      </c>
      <c r="K7582">
        <v>0</v>
      </c>
    </row>
    <row r="7583" spans="1:11" x14ac:dyDescent="0.3">
      <c r="A7583">
        <v>11</v>
      </c>
      <c r="B7583">
        <v>12</v>
      </c>
      <c r="C7583">
        <v>4</v>
      </c>
      <c r="D7583">
        <v>0</v>
      </c>
      <c r="E7583">
        <v>0</v>
      </c>
      <c r="F7583">
        <v>9.8000000000000007</v>
      </c>
      <c r="G7583">
        <v>1</v>
      </c>
      <c r="H7583">
        <v>0</v>
      </c>
      <c r="I7583">
        <v>9.8000000000000007</v>
      </c>
      <c r="J7583">
        <v>0</v>
      </c>
      <c r="K7583">
        <v>0</v>
      </c>
    </row>
    <row r="7584" spans="1:11" x14ac:dyDescent="0.3">
      <c r="A7584">
        <v>11</v>
      </c>
      <c r="B7584">
        <v>12</v>
      </c>
      <c r="C7584">
        <v>5</v>
      </c>
      <c r="D7584">
        <v>0</v>
      </c>
      <c r="E7584">
        <v>0</v>
      </c>
      <c r="F7584">
        <v>9.6</v>
      </c>
      <c r="G7584">
        <v>0.5</v>
      </c>
      <c r="H7584">
        <v>0</v>
      </c>
      <c r="I7584">
        <v>9.6</v>
      </c>
      <c r="J7584">
        <v>0</v>
      </c>
      <c r="K7584">
        <v>0</v>
      </c>
    </row>
    <row r="7585" spans="1:11" x14ac:dyDescent="0.3">
      <c r="A7585">
        <v>11</v>
      </c>
      <c r="B7585">
        <v>12</v>
      </c>
      <c r="C7585">
        <v>6</v>
      </c>
      <c r="D7585">
        <v>14</v>
      </c>
      <c r="E7585">
        <v>4</v>
      </c>
      <c r="F7585">
        <v>9.4</v>
      </c>
      <c r="G7585">
        <v>0</v>
      </c>
      <c r="H7585">
        <v>6.069</v>
      </c>
      <c r="I7585">
        <v>6.9720000000000004</v>
      </c>
      <c r="J7585">
        <v>4.8109999999999999</v>
      </c>
      <c r="K7585">
        <v>0</v>
      </c>
    </row>
    <row r="7586" spans="1:11" x14ac:dyDescent="0.3">
      <c r="A7586">
        <v>11</v>
      </c>
      <c r="B7586">
        <v>12</v>
      </c>
      <c r="C7586">
        <v>7</v>
      </c>
      <c r="D7586">
        <v>138</v>
      </c>
      <c r="E7586">
        <v>48</v>
      </c>
      <c r="F7586">
        <v>10.5</v>
      </c>
      <c r="G7586">
        <v>0</v>
      </c>
      <c r="H7586">
        <v>98.201999999999998</v>
      </c>
      <c r="I7586">
        <v>10.952</v>
      </c>
      <c r="J7586">
        <v>82.707999999999998</v>
      </c>
      <c r="K7586">
        <v>75.537999999999997</v>
      </c>
    </row>
    <row r="7587" spans="1:11" x14ac:dyDescent="0.3">
      <c r="A7587">
        <v>11</v>
      </c>
      <c r="B7587">
        <v>12</v>
      </c>
      <c r="C7587">
        <v>8</v>
      </c>
      <c r="D7587">
        <v>615</v>
      </c>
      <c r="E7587">
        <v>62</v>
      </c>
      <c r="F7587">
        <v>11.7</v>
      </c>
      <c r="G7587">
        <v>0</v>
      </c>
      <c r="H7587">
        <v>380.27</v>
      </c>
      <c r="I7587">
        <v>27.094999999999999</v>
      </c>
      <c r="J7587">
        <v>312.89800000000002</v>
      </c>
      <c r="K7587">
        <v>300.036</v>
      </c>
    </row>
    <row r="7588" spans="1:11" x14ac:dyDescent="0.3">
      <c r="A7588">
        <v>11</v>
      </c>
      <c r="B7588">
        <v>12</v>
      </c>
      <c r="C7588">
        <v>9</v>
      </c>
      <c r="D7588">
        <v>673</v>
      </c>
      <c r="E7588">
        <v>83</v>
      </c>
      <c r="F7588">
        <v>12.8</v>
      </c>
      <c r="G7588">
        <v>0</v>
      </c>
      <c r="H7588">
        <v>544.86500000000001</v>
      </c>
      <c r="I7588">
        <v>37.326000000000001</v>
      </c>
      <c r="J7588">
        <v>443.18299999999999</v>
      </c>
      <c r="K7588">
        <v>426.3</v>
      </c>
    </row>
    <row r="7589" spans="1:11" x14ac:dyDescent="0.3">
      <c r="A7589">
        <v>11</v>
      </c>
      <c r="B7589">
        <v>12</v>
      </c>
      <c r="C7589">
        <v>10</v>
      </c>
      <c r="D7589">
        <v>489</v>
      </c>
      <c r="E7589">
        <v>135</v>
      </c>
      <c r="F7589">
        <v>13.9</v>
      </c>
      <c r="G7589">
        <v>1</v>
      </c>
      <c r="H7589">
        <v>537.75900000000001</v>
      </c>
      <c r="I7589">
        <v>34.118000000000002</v>
      </c>
      <c r="J7589">
        <v>446.00900000000001</v>
      </c>
      <c r="K7589">
        <v>429.03199999999998</v>
      </c>
    </row>
    <row r="7590" spans="1:11" x14ac:dyDescent="0.3">
      <c r="A7590">
        <v>11</v>
      </c>
      <c r="B7590">
        <v>12</v>
      </c>
      <c r="C7590">
        <v>11</v>
      </c>
      <c r="D7590">
        <v>691</v>
      </c>
      <c r="E7590">
        <v>124</v>
      </c>
      <c r="F7590">
        <v>15</v>
      </c>
      <c r="G7590">
        <v>2.1</v>
      </c>
      <c r="H7590">
        <v>723.86900000000003</v>
      </c>
      <c r="I7590">
        <v>36.93</v>
      </c>
      <c r="J7590">
        <v>595.08900000000006</v>
      </c>
      <c r="K7590">
        <v>572.78599999999994</v>
      </c>
    </row>
    <row r="7591" spans="1:11" x14ac:dyDescent="0.3">
      <c r="A7591">
        <v>11</v>
      </c>
      <c r="B7591">
        <v>12</v>
      </c>
      <c r="C7591">
        <v>12</v>
      </c>
      <c r="D7591">
        <v>719</v>
      </c>
      <c r="E7591">
        <v>133</v>
      </c>
      <c r="F7591">
        <v>16.100000000000001</v>
      </c>
      <c r="G7591">
        <v>3.1</v>
      </c>
      <c r="H7591">
        <v>752.06100000000004</v>
      </c>
      <c r="I7591">
        <v>36.930999999999997</v>
      </c>
      <c r="J7591">
        <v>618.15599999999995</v>
      </c>
      <c r="K7591">
        <v>594.96100000000001</v>
      </c>
    </row>
    <row r="7592" spans="1:11" x14ac:dyDescent="0.3">
      <c r="A7592">
        <v>11</v>
      </c>
      <c r="B7592">
        <v>12</v>
      </c>
      <c r="C7592">
        <v>13</v>
      </c>
      <c r="D7592">
        <v>321</v>
      </c>
      <c r="E7592">
        <v>209</v>
      </c>
      <c r="F7592">
        <v>16.3</v>
      </c>
      <c r="G7592">
        <v>2.1</v>
      </c>
      <c r="H7592">
        <v>477.74700000000001</v>
      </c>
      <c r="I7592">
        <v>31.992000000000001</v>
      </c>
      <c r="J7592">
        <v>399.488</v>
      </c>
      <c r="K7592">
        <v>384.01799999999997</v>
      </c>
    </row>
    <row r="7593" spans="1:11" x14ac:dyDescent="0.3">
      <c r="A7593">
        <v>11</v>
      </c>
      <c r="B7593">
        <v>12</v>
      </c>
      <c r="C7593">
        <v>14</v>
      </c>
      <c r="D7593">
        <v>459</v>
      </c>
      <c r="E7593">
        <v>113</v>
      </c>
      <c r="F7593">
        <v>16.5</v>
      </c>
      <c r="G7593">
        <v>1</v>
      </c>
      <c r="H7593">
        <v>421.601</v>
      </c>
      <c r="I7593">
        <v>32.292999999999999</v>
      </c>
      <c r="J7593">
        <v>348.98099999999999</v>
      </c>
      <c r="K7593">
        <v>335.06299999999999</v>
      </c>
    </row>
    <row r="7594" spans="1:11" x14ac:dyDescent="0.3">
      <c r="A7594">
        <v>11</v>
      </c>
      <c r="B7594">
        <v>12</v>
      </c>
      <c r="C7594">
        <v>15</v>
      </c>
      <c r="D7594">
        <v>222</v>
      </c>
      <c r="E7594">
        <v>94</v>
      </c>
      <c r="F7594">
        <v>16.7</v>
      </c>
      <c r="G7594">
        <v>0</v>
      </c>
      <c r="H7594">
        <v>207.791</v>
      </c>
      <c r="I7594">
        <v>28.463000000000001</v>
      </c>
      <c r="J7594">
        <v>171.494</v>
      </c>
      <c r="K7594">
        <v>162.34299999999999</v>
      </c>
    </row>
    <row r="7595" spans="1:11" x14ac:dyDescent="0.3">
      <c r="A7595">
        <v>11</v>
      </c>
      <c r="B7595">
        <v>12</v>
      </c>
      <c r="C7595">
        <v>16</v>
      </c>
      <c r="D7595">
        <v>22</v>
      </c>
      <c r="E7595">
        <v>36</v>
      </c>
      <c r="F7595">
        <v>16.100000000000001</v>
      </c>
      <c r="G7595">
        <v>0</v>
      </c>
      <c r="H7595">
        <v>44.984000000000002</v>
      </c>
      <c r="I7595">
        <v>18.126000000000001</v>
      </c>
      <c r="J7595">
        <v>38.604999999999997</v>
      </c>
      <c r="K7595">
        <v>32.32</v>
      </c>
    </row>
    <row r="7596" spans="1:11" x14ac:dyDescent="0.3">
      <c r="A7596">
        <v>11</v>
      </c>
      <c r="B7596">
        <v>12</v>
      </c>
      <c r="C7596">
        <v>17</v>
      </c>
      <c r="D7596">
        <v>0</v>
      </c>
      <c r="E7596">
        <v>0</v>
      </c>
      <c r="F7596">
        <v>15.6</v>
      </c>
      <c r="G7596">
        <v>0</v>
      </c>
      <c r="H7596">
        <v>0</v>
      </c>
      <c r="I7596">
        <v>15.6</v>
      </c>
      <c r="J7596">
        <v>0</v>
      </c>
      <c r="K7596">
        <v>0</v>
      </c>
    </row>
    <row r="7597" spans="1:11" x14ac:dyDescent="0.3">
      <c r="A7597">
        <v>11</v>
      </c>
      <c r="B7597">
        <v>12</v>
      </c>
      <c r="C7597">
        <v>18</v>
      </c>
      <c r="D7597">
        <v>0</v>
      </c>
      <c r="E7597">
        <v>0</v>
      </c>
      <c r="F7597">
        <v>15</v>
      </c>
      <c r="G7597">
        <v>0</v>
      </c>
      <c r="H7597">
        <v>0</v>
      </c>
      <c r="I7597">
        <v>15</v>
      </c>
      <c r="J7597">
        <v>0</v>
      </c>
      <c r="K7597">
        <v>0</v>
      </c>
    </row>
    <row r="7598" spans="1:11" x14ac:dyDescent="0.3">
      <c r="A7598">
        <v>11</v>
      </c>
      <c r="B7598">
        <v>12</v>
      </c>
      <c r="C7598">
        <v>19</v>
      </c>
      <c r="D7598">
        <v>0</v>
      </c>
      <c r="E7598">
        <v>0</v>
      </c>
      <c r="F7598">
        <v>14.4</v>
      </c>
      <c r="G7598">
        <v>0</v>
      </c>
      <c r="H7598">
        <v>0</v>
      </c>
      <c r="I7598">
        <v>14.4</v>
      </c>
      <c r="J7598">
        <v>0</v>
      </c>
      <c r="K7598">
        <v>0</v>
      </c>
    </row>
    <row r="7599" spans="1:11" x14ac:dyDescent="0.3">
      <c r="A7599">
        <v>11</v>
      </c>
      <c r="B7599">
        <v>12</v>
      </c>
      <c r="C7599">
        <v>20</v>
      </c>
      <c r="D7599">
        <v>0</v>
      </c>
      <c r="E7599">
        <v>0</v>
      </c>
      <c r="F7599">
        <v>13.9</v>
      </c>
      <c r="G7599">
        <v>0</v>
      </c>
      <c r="H7599">
        <v>0</v>
      </c>
      <c r="I7599">
        <v>13.9</v>
      </c>
      <c r="J7599">
        <v>0</v>
      </c>
      <c r="K7599">
        <v>0</v>
      </c>
    </row>
    <row r="7600" spans="1:11" x14ac:dyDescent="0.3">
      <c r="A7600">
        <v>11</v>
      </c>
      <c r="B7600">
        <v>12</v>
      </c>
      <c r="C7600">
        <v>21</v>
      </c>
      <c r="D7600">
        <v>0</v>
      </c>
      <c r="E7600">
        <v>0</v>
      </c>
      <c r="F7600">
        <v>13.3</v>
      </c>
      <c r="G7600">
        <v>0</v>
      </c>
      <c r="H7600">
        <v>0</v>
      </c>
      <c r="I7600">
        <v>13.3</v>
      </c>
      <c r="J7600">
        <v>0</v>
      </c>
      <c r="K7600">
        <v>0</v>
      </c>
    </row>
    <row r="7601" spans="1:11" x14ac:dyDescent="0.3">
      <c r="A7601">
        <v>11</v>
      </c>
      <c r="B7601">
        <v>12</v>
      </c>
      <c r="C7601">
        <v>22</v>
      </c>
      <c r="D7601">
        <v>0</v>
      </c>
      <c r="E7601">
        <v>0</v>
      </c>
      <c r="F7601">
        <v>12.4</v>
      </c>
      <c r="G7601">
        <v>0</v>
      </c>
      <c r="H7601">
        <v>0</v>
      </c>
      <c r="I7601">
        <v>12.4</v>
      </c>
      <c r="J7601">
        <v>0</v>
      </c>
      <c r="K7601">
        <v>0</v>
      </c>
    </row>
    <row r="7602" spans="1:11" x14ac:dyDescent="0.3">
      <c r="A7602">
        <v>11</v>
      </c>
      <c r="B7602">
        <v>12</v>
      </c>
      <c r="C7602">
        <v>23</v>
      </c>
      <c r="D7602">
        <v>0</v>
      </c>
      <c r="E7602">
        <v>0</v>
      </c>
      <c r="F7602">
        <v>11.5</v>
      </c>
      <c r="G7602">
        <v>0</v>
      </c>
      <c r="H7602">
        <v>0</v>
      </c>
      <c r="I7602">
        <v>11.5</v>
      </c>
      <c r="J7602">
        <v>0</v>
      </c>
      <c r="K7602">
        <v>0</v>
      </c>
    </row>
    <row r="7603" spans="1:11" x14ac:dyDescent="0.3">
      <c r="A7603">
        <v>11</v>
      </c>
      <c r="B7603">
        <v>13</v>
      </c>
      <c r="C7603">
        <v>0</v>
      </c>
      <c r="D7603">
        <v>0</v>
      </c>
      <c r="E7603">
        <v>0</v>
      </c>
      <c r="F7603">
        <v>10.6</v>
      </c>
      <c r="G7603">
        <v>0</v>
      </c>
      <c r="H7603">
        <v>0</v>
      </c>
      <c r="I7603">
        <v>10.6</v>
      </c>
      <c r="J7603">
        <v>0</v>
      </c>
      <c r="K7603">
        <v>0</v>
      </c>
    </row>
    <row r="7604" spans="1:11" x14ac:dyDescent="0.3">
      <c r="A7604">
        <v>11</v>
      </c>
      <c r="B7604">
        <v>13</v>
      </c>
      <c r="C7604">
        <v>1</v>
      </c>
      <c r="D7604">
        <v>0</v>
      </c>
      <c r="E7604">
        <v>0</v>
      </c>
      <c r="F7604">
        <v>9.6999999999999993</v>
      </c>
      <c r="G7604">
        <v>0</v>
      </c>
      <c r="H7604">
        <v>0</v>
      </c>
      <c r="I7604">
        <v>9.6999999999999993</v>
      </c>
      <c r="J7604">
        <v>0</v>
      </c>
      <c r="K7604">
        <v>0</v>
      </c>
    </row>
    <row r="7605" spans="1:11" x14ac:dyDescent="0.3">
      <c r="A7605">
        <v>11</v>
      </c>
      <c r="B7605">
        <v>13</v>
      </c>
      <c r="C7605">
        <v>2</v>
      </c>
      <c r="D7605">
        <v>0</v>
      </c>
      <c r="E7605">
        <v>0</v>
      </c>
      <c r="F7605">
        <v>8.6999999999999993</v>
      </c>
      <c r="G7605">
        <v>0</v>
      </c>
      <c r="H7605">
        <v>0</v>
      </c>
      <c r="I7605">
        <v>8.6999999999999993</v>
      </c>
      <c r="J7605">
        <v>0</v>
      </c>
      <c r="K7605">
        <v>0</v>
      </c>
    </row>
    <row r="7606" spans="1:11" x14ac:dyDescent="0.3">
      <c r="A7606">
        <v>11</v>
      </c>
      <c r="B7606">
        <v>13</v>
      </c>
      <c r="C7606">
        <v>3</v>
      </c>
      <c r="D7606">
        <v>0</v>
      </c>
      <c r="E7606">
        <v>0</v>
      </c>
      <c r="F7606">
        <v>7.8</v>
      </c>
      <c r="G7606">
        <v>0</v>
      </c>
      <c r="H7606">
        <v>0</v>
      </c>
      <c r="I7606">
        <v>7.8</v>
      </c>
      <c r="J7606">
        <v>0</v>
      </c>
      <c r="K7606">
        <v>0</v>
      </c>
    </row>
    <row r="7607" spans="1:11" x14ac:dyDescent="0.3">
      <c r="A7607">
        <v>11</v>
      </c>
      <c r="B7607">
        <v>13</v>
      </c>
      <c r="C7607">
        <v>4</v>
      </c>
      <c r="D7607">
        <v>0</v>
      </c>
      <c r="E7607">
        <v>0</v>
      </c>
      <c r="F7607">
        <v>7.8</v>
      </c>
      <c r="G7607">
        <v>0.7</v>
      </c>
      <c r="H7607">
        <v>0</v>
      </c>
      <c r="I7607">
        <v>7.8</v>
      </c>
      <c r="J7607">
        <v>0</v>
      </c>
      <c r="K7607">
        <v>0</v>
      </c>
    </row>
    <row r="7608" spans="1:11" x14ac:dyDescent="0.3">
      <c r="A7608">
        <v>11</v>
      </c>
      <c r="B7608">
        <v>13</v>
      </c>
      <c r="C7608">
        <v>5</v>
      </c>
      <c r="D7608">
        <v>0</v>
      </c>
      <c r="E7608">
        <v>0</v>
      </c>
      <c r="F7608">
        <v>7.8</v>
      </c>
      <c r="G7608">
        <v>1.4</v>
      </c>
      <c r="H7608">
        <v>0</v>
      </c>
      <c r="I7608">
        <v>7.8</v>
      </c>
      <c r="J7608">
        <v>0</v>
      </c>
      <c r="K7608">
        <v>0</v>
      </c>
    </row>
    <row r="7609" spans="1:11" x14ac:dyDescent="0.3">
      <c r="A7609">
        <v>11</v>
      </c>
      <c r="B7609">
        <v>13</v>
      </c>
      <c r="C7609">
        <v>6</v>
      </c>
      <c r="D7609">
        <v>0</v>
      </c>
      <c r="E7609">
        <v>1</v>
      </c>
      <c r="F7609">
        <v>7.8</v>
      </c>
      <c r="G7609">
        <v>2.1</v>
      </c>
      <c r="H7609">
        <v>0.97</v>
      </c>
      <c r="I7609">
        <v>5.5620000000000003</v>
      </c>
      <c r="J7609">
        <v>0.89100000000000001</v>
      </c>
      <c r="K7609">
        <v>0</v>
      </c>
    </row>
    <row r="7610" spans="1:11" x14ac:dyDescent="0.3">
      <c r="A7610">
        <v>11</v>
      </c>
      <c r="B7610">
        <v>13</v>
      </c>
      <c r="C7610">
        <v>7</v>
      </c>
      <c r="D7610">
        <v>65</v>
      </c>
      <c r="E7610">
        <v>46</v>
      </c>
      <c r="F7610">
        <v>10</v>
      </c>
      <c r="G7610">
        <v>2.2999999999999998</v>
      </c>
      <c r="H7610">
        <v>71.337999999999994</v>
      </c>
      <c r="I7610">
        <v>9.84</v>
      </c>
      <c r="J7610">
        <v>61.8</v>
      </c>
      <c r="K7610">
        <v>55.058</v>
      </c>
    </row>
    <row r="7611" spans="1:11" x14ac:dyDescent="0.3">
      <c r="A7611">
        <v>11</v>
      </c>
      <c r="B7611">
        <v>13</v>
      </c>
      <c r="C7611">
        <v>8</v>
      </c>
      <c r="D7611">
        <v>224</v>
      </c>
      <c r="E7611">
        <v>121</v>
      </c>
      <c r="F7611">
        <v>12.2</v>
      </c>
      <c r="G7611">
        <v>2.4</v>
      </c>
      <c r="H7611">
        <v>248.40799999999999</v>
      </c>
      <c r="I7611">
        <v>17.753</v>
      </c>
      <c r="J7611">
        <v>214.58099999999999</v>
      </c>
      <c r="K7611">
        <v>204.37200000000001</v>
      </c>
    </row>
    <row r="7612" spans="1:11" x14ac:dyDescent="0.3">
      <c r="A7612">
        <v>11</v>
      </c>
      <c r="B7612">
        <v>13</v>
      </c>
      <c r="C7612">
        <v>9</v>
      </c>
      <c r="D7612">
        <v>325</v>
      </c>
      <c r="E7612">
        <v>161</v>
      </c>
      <c r="F7612">
        <v>14.4</v>
      </c>
      <c r="G7612">
        <v>2.6</v>
      </c>
      <c r="H7612">
        <v>394.31400000000002</v>
      </c>
      <c r="I7612">
        <v>24.745000000000001</v>
      </c>
      <c r="J7612">
        <v>336.74900000000002</v>
      </c>
      <c r="K7612">
        <v>323.19400000000002</v>
      </c>
    </row>
    <row r="7613" spans="1:11" x14ac:dyDescent="0.3">
      <c r="A7613">
        <v>11</v>
      </c>
      <c r="B7613">
        <v>13</v>
      </c>
      <c r="C7613">
        <v>10</v>
      </c>
      <c r="D7613">
        <v>505</v>
      </c>
      <c r="E7613">
        <v>177</v>
      </c>
      <c r="F7613">
        <v>15.7</v>
      </c>
      <c r="G7613">
        <v>1.7</v>
      </c>
      <c r="H7613">
        <v>596.72</v>
      </c>
      <c r="I7613">
        <v>34.396999999999998</v>
      </c>
      <c r="J7613">
        <v>494.50099999999998</v>
      </c>
      <c r="K7613">
        <v>475.87400000000002</v>
      </c>
    </row>
    <row r="7614" spans="1:11" x14ac:dyDescent="0.3">
      <c r="A7614">
        <v>11</v>
      </c>
      <c r="B7614">
        <v>13</v>
      </c>
      <c r="C7614">
        <v>11</v>
      </c>
      <c r="D7614">
        <v>427</v>
      </c>
      <c r="E7614">
        <v>208</v>
      </c>
      <c r="F7614">
        <v>17</v>
      </c>
      <c r="G7614">
        <v>0.9</v>
      </c>
      <c r="H7614">
        <v>597.54499999999996</v>
      </c>
      <c r="I7614">
        <v>39.83</v>
      </c>
      <c r="J7614">
        <v>486.30700000000002</v>
      </c>
      <c r="K7614">
        <v>467.96499999999997</v>
      </c>
    </row>
    <row r="7615" spans="1:11" x14ac:dyDescent="0.3">
      <c r="A7615">
        <v>11</v>
      </c>
      <c r="B7615">
        <v>13</v>
      </c>
      <c r="C7615">
        <v>12</v>
      </c>
      <c r="D7615">
        <v>502</v>
      </c>
      <c r="E7615">
        <v>179</v>
      </c>
      <c r="F7615">
        <v>18.3</v>
      </c>
      <c r="G7615">
        <v>0</v>
      </c>
      <c r="H7615">
        <v>622.37099999999998</v>
      </c>
      <c r="I7615">
        <v>47.015000000000001</v>
      </c>
      <c r="J7615">
        <v>492.88900000000001</v>
      </c>
      <c r="K7615">
        <v>474.31900000000002</v>
      </c>
    </row>
    <row r="7616" spans="1:11" x14ac:dyDescent="0.3">
      <c r="A7616">
        <v>11</v>
      </c>
      <c r="B7616">
        <v>13</v>
      </c>
      <c r="C7616">
        <v>13</v>
      </c>
      <c r="D7616">
        <v>542</v>
      </c>
      <c r="E7616">
        <v>154</v>
      </c>
      <c r="F7616">
        <v>18.100000000000001</v>
      </c>
      <c r="G7616">
        <v>0</v>
      </c>
      <c r="H7616">
        <v>587.92100000000005</v>
      </c>
      <c r="I7616">
        <v>45.843000000000004</v>
      </c>
      <c r="J7616">
        <v>466.572</v>
      </c>
      <c r="K7616">
        <v>448.90499999999997</v>
      </c>
    </row>
    <row r="7617" spans="1:11" x14ac:dyDescent="0.3">
      <c r="A7617">
        <v>11</v>
      </c>
      <c r="B7617">
        <v>13</v>
      </c>
      <c r="C7617">
        <v>14</v>
      </c>
      <c r="D7617">
        <v>475</v>
      </c>
      <c r="E7617">
        <v>127</v>
      </c>
      <c r="F7617">
        <v>18</v>
      </c>
      <c r="G7617">
        <v>0</v>
      </c>
      <c r="H7617">
        <v>446.63</v>
      </c>
      <c r="I7617">
        <v>40.450000000000003</v>
      </c>
      <c r="J7617">
        <v>358.91800000000001</v>
      </c>
      <c r="K7617">
        <v>344.702</v>
      </c>
    </row>
    <row r="7618" spans="1:11" x14ac:dyDescent="0.3">
      <c r="A7618">
        <v>11</v>
      </c>
      <c r="B7618">
        <v>13</v>
      </c>
      <c r="C7618">
        <v>15</v>
      </c>
      <c r="D7618">
        <v>325</v>
      </c>
      <c r="E7618">
        <v>85</v>
      </c>
      <c r="F7618">
        <v>17.8</v>
      </c>
      <c r="G7618">
        <v>0</v>
      </c>
      <c r="H7618">
        <v>249.226</v>
      </c>
      <c r="I7618">
        <v>31.504000000000001</v>
      </c>
      <c r="J7618">
        <v>202.10300000000001</v>
      </c>
      <c r="K7618">
        <v>192.20699999999999</v>
      </c>
    </row>
    <row r="7619" spans="1:11" x14ac:dyDescent="0.3">
      <c r="A7619">
        <v>11</v>
      </c>
      <c r="B7619">
        <v>13</v>
      </c>
      <c r="C7619">
        <v>16</v>
      </c>
      <c r="D7619">
        <v>67</v>
      </c>
      <c r="E7619">
        <v>28</v>
      </c>
      <c r="F7619">
        <v>16.7</v>
      </c>
      <c r="G7619">
        <v>0.5</v>
      </c>
      <c r="H7619">
        <v>52.180999999999997</v>
      </c>
      <c r="I7619">
        <v>18.291</v>
      </c>
      <c r="J7619">
        <v>42.85</v>
      </c>
      <c r="K7619">
        <v>36.481999999999999</v>
      </c>
    </row>
    <row r="7620" spans="1:11" x14ac:dyDescent="0.3">
      <c r="A7620">
        <v>11</v>
      </c>
      <c r="B7620">
        <v>13</v>
      </c>
      <c r="C7620">
        <v>17</v>
      </c>
      <c r="D7620">
        <v>0</v>
      </c>
      <c r="E7620">
        <v>0</v>
      </c>
      <c r="F7620">
        <v>15.5</v>
      </c>
      <c r="G7620">
        <v>1</v>
      </c>
      <c r="H7620">
        <v>0</v>
      </c>
      <c r="I7620">
        <v>15.5</v>
      </c>
      <c r="J7620">
        <v>0</v>
      </c>
      <c r="K7620">
        <v>0</v>
      </c>
    </row>
    <row r="7621" spans="1:11" x14ac:dyDescent="0.3">
      <c r="A7621">
        <v>11</v>
      </c>
      <c r="B7621">
        <v>13</v>
      </c>
      <c r="C7621">
        <v>18</v>
      </c>
      <c r="D7621">
        <v>0</v>
      </c>
      <c r="E7621">
        <v>0</v>
      </c>
      <c r="F7621">
        <v>14.4</v>
      </c>
      <c r="G7621">
        <v>1.5</v>
      </c>
      <c r="H7621">
        <v>0</v>
      </c>
      <c r="I7621">
        <v>14.4</v>
      </c>
      <c r="J7621">
        <v>0</v>
      </c>
      <c r="K7621">
        <v>0</v>
      </c>
    </row>
    <row r="7622" spans="1:11" x14ac:dyDescent="0.3">
      <c r="A7622">
        <v>11</v>
      </c>
      <c r="B7622">
        <v>13</v>
      </c>
      <c r="C7622">
        <v>19</v>
      </c>
      <c r="D7622">
        <v>0</v>
      </c>
      <c r="E7622">
        <v>0</v>
      </c>
      <c r="F7622">
        <v>13.1</v>
      </c>
      <c r="G7622">
        <v>2</v>
      </c>
      <c r="H7622">
        <v>0</v>
      </c>
      <c r="I7622">
        <v>13.1</v>
      </c>
      <c r="J7622">
        <v>0</v>
      </c>
      <c r="K7622">
        <v>0</v>
      </c>
    </row>
    <row r="7623" spans="1:11" x14ac:dyDescent="0.3">
      <c r="A7623">
        <v>11</v>
      </c>
      <c r="B7623">
        <v>13</v>
      </c>
      <c r="C7623">
        <v>20</v>
      </c>
      <c r="D7623">
        <v>0</v>
      </c>
      <c r="E7623">
        <v>0</v>
      </c>
      <c r="F7623">
        <v>11.9</v>
      </c>
      <c r="G7623">
        <v>2.6</v>
      </c>
      <c r="H7623">
        <v>0</v>
      </c>
      <c r="I7623">
        <v>11.9</v>
      </c>
      <c r="J7623">
        <v>0</v>
      </c>
      <c r="K7623">
        <v>0</v>
      </c>
    </row>
    <row r="7624" spans="1:11" x14ac:dyDescent="0.3">
      <c r="A7624">
        <v>11</v>
      </c>
      <c r="B7624">
        <v>13</v>
      </c>
      <c r="C7624">
        <v>21</v>
      </c>
      <c r="D7624">
        <v>0</v>
      </c>
      <c r="E7624">
        <v>0</v>
      </c>
      <c r="F7624">
        <v>10.6</v>
      </c>
      <c r="G7624">
        <v>3.1</v>
      </c>
      <c r="H7624">
        <v>0</v>
      </c>
      <c r="I7624">
        <v>10.6</v>
      </c>
      <c r="J7624">
        <v>0</v>
      </c>
      <c r="K7624">
        <v>0</v>
      </c>
    </row>
    <row r="7625" spans="1:11" x14ac:dyDescent="0.3">
      <c r="A7625">
        <v>11</v>
      </c>
      <c r="B7625">
        <v>13</v>
      </c>
      <c r="C7625">
        <v>22</v>
      </c>
      <c r="D7625">
        <v>0</v>
      </c>
      <c r="E7625">
        <v>0</v>
      </c>
      <c r="F7625">
        <v>10.4</v>
      </c>
      <c r="G7625">
        <v>2.8</v>
      </c>
      <c r="H7625">
        <v>0</v>
      </c>
      <c r="I7625">
        <v>10.4</v>
      </c>
      <c r="J7625">
        <v>0</v>
      </c>
      <c r="K7625">
        <v>0</v>
      </c>
    </row>
    <row r="7626" spans="1:11" x14ac:dyDescent="0.3">
      <c r="A7626">
        <v>11</v>
      </c>
      <c r="B7626">
        <v>13</v>
      </c>
      <c r="C7626">
        <v>23</v>
      </c>
      <c r="D7626">
        <v>0</v>
      </c>
      <c r="E7626">
        <v>0</v>
      </c>
      <c r="F7626">
        <v>10.199999999999999</v>
      </c>
      <c r="G7626">
        <v>2.4</v>
      </c>
      <c r="H7626">
        <v>0</v>
      </c>
      <c r="I7626">
        <v>10.199999999999999</v>
      </c>
      <c r="J7626">
        <v>0</v>
      </c>
      <c r="K7626">
        <v>0</v>
      </c>
    </row>
    <row r="7627" spans="1:11" x14ac:dyDescent="0.3">
      <c r="A7627">
        <v>11</v>
      </c>
      <c r="B7627">
        <v>14</v>
      </c>
      <c r="C7627">
        <v>0</v>
      </c>
      <c r="D7627">
        <v>0</v>
      </c>
      <c r="E7627">
        <v>0</v>
      </c>
      <c r="F7627">
        <v>10</v>
      </c>
      <c r="G7627">
        <v>2.1</v>
      </c>
      <c r="H7627">
        <v>0</v>
      </c>
      <c r="I7627">
        <v>10</v>
      </c>
      <c r="J7627">
        <v>0</v>
      </c>
      <c r="K7627">
        <v>0</v>
      </c>
    </row>
    <row r="7628" spans="1:11" x14ac:dyDescent="0.3">
      <c r="A7628">
        <v>11</v>
      </c>
      <c r="B7628">
        <v>14</v>
      </c>
      <c r="C7628">
        <v>1</v>
      </c>
      <c r="D7628">
        <v>0</v>
      </c>
      <c r="E7628">
        <v>0</v>
      </c>
      <c r="F7628">
        <v>9.4</v>
      </c>
      <c r="G7628">
        <v>1.4</v>
      </c>
      <c r="H7628">
        <v>0</v>
      </c>
      <c r="I7628">
        <v>9.4</v>
      </c>
      <c r="J7628">
        <v>0</v>
      </c>
      <c r="K7628">
        <v>0</v>
      </c>
    </row>
    <row r="7629" spans="1:11" x14ac:dyDescent="0.3">
      <c r="A7629">
        <v>11</v>
      </c>
      <c r="B7629">
        <v>14</v>
      </c>
      <c r="C7629">
        <v>2</v>
      </c>
      <c r="D7629">
        <v>0</v>
      </c>
      <c r="E7629">
        <v>0</v>
      </c>
      <c r="F7629">
        <v>8.9</v>
      </c>
      <c r="G7629">
        <v>0.7</v>
      </c>
      <c r="H7629">
        <v>0</v>
      </c>
      <c r="I7629">
        <v>8.9</v>
      </c>
      <c r="J7629">
        <v>0</v>
      </c>
      <c r="K7629">
        <v>0</v>
      </c>
    </row>
    <row r="7630" spans="1:11" x14ac:dyDescent="0.3">
      <c r="A7630">
        <v>11</v>
      </c>
      <c r="B7630">
        <v>14</v>
      </c>
      <c r="C7630">
        <v>3</v>
      </c>
      <c r="D7630">
        <v>0</v>
      </c>
      <c r="E7630">
        <v>0</v>
      </c>
      <c r="F7630">
        <v>8.3000000000000007</v>
      </c>
      <c r="G7630">
        <v>0</v>
      </c>
      <c r="H7630">
        <v>0</v>
      </c>
      <c r="I7630">
        <v>8.3000000000000007</v>
      </c>
      <c r="J7630">
        <v>0</v>
      </c>
      <c r="K7630">
        <v>0</v>
      </c>
    </row>
    <row r="7631" spans="1:11" x14ac:dyDescent="0.3">
      <c r="A7631">
        <v>11</v>
      </c>
      <c r="B7631">
        <v>14</v>
      </c>
      <c r="C7631">
        <v>4</v>
      </c>
      <c r="D7631">
        <v>0</v>
      </c>
      <c r="E7631">
        <v>0</v>
      </c>
      <c r="F7631">
        <v>7.9</v>
      </c>
      <c r="G7631">
        <v>0.7</v>
      </c>
      <c r="H7631">
        <v>0</v>
      </c>
      <c r="I7631">
        <v>7.9</v>
      </c>
      <c r="J7631">
        <v>0</v>
      </c>
      <c r="K7631">
        <v>0</v>
      </c>
    </row>
    <row r="7632" spans="1:11" x14ac:dyDescent="0.3">
      <c r="A7632">
        <v>11</v>
      </c>
      <c r="B7632">
        <v>14</v>
      </c>
      <c r="C7632">
        <v>5</v>
      </c>
      <c r="D7632">
        <v>0</v>
      </c>
      <c r="E7632">
        <v>0</v>
      </c>
      <c r="F7632">
        <v>7.6</v>
      </c>
      <c r="G7632">
        <v>1.4</v>
      </c>
      <c r="H7632">
        <v>0</v>
      </c>
      <c r="I7632">
        <v>7.6</v>
      </c>
      <c r="J7632">
        <v>0</v>
      </c>
      <c r="K7632">
        <v>0</v>
      </c>
    </row>
    <row r="7633" spans="1:11" x14ac:dyDescent="0.3">
      <c r="A7633">
        <v>11</v>
      </c>
      <c r="B7633">
        <v>14</v>
      </c>
      <c r="C7633">
        <v>6</v>
      </c>
      <c r="D7633">
        <v>1</v>
      </c>
      <c r="E7633">
        <v>2</v>
      </c>
      <c r="F7633">
        <v>7.2</v>
      </c>
      <c r="G7633">
        <v>2.1</v>
      </c>
      <c r="H7633">
        <v>2.0960000000000001</v>
      </c>
      <c r="I7633">
        <v>5.024</v>
      </c>
      <c r="J7633">
        <v>1.8759999999999999</v>
      </c>
      <c r="K7633">
        <v>0</v>
      </c>
    </row>
    <row r="7634" spans="1:11" x14ac:dyDescent="0.3">
      <c r="A7634">
        <v>11</v>
      </c>
      <c r="B7634">
        <v>14</v>
      </c>
      <c r="C7634">
        <v>7</v>
      </c>
      <c r="D7634">
        <v>170</v>
      </c>
      <c r="E7634">
        <v>40</v>
      </c>
      <c r="F7634">
        <v>9.4</v>
      </c>
      <c r="G7634">
        <v>2.2999999999999998</v>
      </c>
      <c r="H7634">
        <v>101.789</v>
      </c>
      <c r="I7634">
        <v>10.180999999999999</v>
      </c>
      <c r="J7634">
        <v>84.701999999999998</v>
      </c>
      <c r="K7634">
        <v>77.489999999999995</v>
      </c>
    </row>
    <row r="7635" spans="1:11" x14ac:dyDescent="0.3">
      <c r="A7635">
        <v>11</v>
      </c>
      <c r="B7635">
        <v>14</v>
      </c>
      <c r="C7635">
        <v>8</v>
      </c>
      <c r="D7635">
        <v>476</v>
      </c>
      <c r="E7635">
        <v>76</v>
      </c>
      <c r="F7635">
        <v>11.7</v>
      </c>
      <c r="G7635">
        <v>2.4</v>
      </c>
      <c r="H7635">
        <v>326.51</v>
      </c>
      <c r="I7635">
        <v>19.704000000000001</v>
      </c>
      <c r="J7635">
        <v>276.45699999999999</v>
      </c>
      <c r="K7635">
        <v>264.61700000000002</v>
      </c>
    </row>
    <row r="7636" spans="1:11" x14ac:dyDescent="0.3">
      <c r="A7636">
        <v>11</v>
      </c>
      <c r="B7636">
        <v>14</v>
      </c>
      <c r="C7636">
        <v>9</v>
      </c>
      <c r="D7636">
        <v>628</v>
      </c>
      <c r="E7636">
        <v>102</v>
      </c>
      <c r="F7636">
        <v>13.9</v>
      </c>
      <c r="G7636">
        <v>2.6</v>
      </c>
      <c r="H7636">
        <v>534.43200000000002</v>
      </c>
      <c r="I7636">
        <v>28.507000000000001</v>
      </c>
      <c r="J7636">
        <v>448.80099999999999</v>
      </c>
      <c r="K7636">
        <v>431.73099999999999</v>
      </c>
    </row>
    <row r="7637" spans="1:11" x14ac:dyDescent="0.3">
      <c r="A7637">
        <v>11</v>
      </c>
      <c r="B7637">
        <v>14</v>
      </c>
      <c r="C7637">
        <v>10</v>
      </c>
      <c r="D7637">
        <v>702</v>
      </c>
      <c r="E7637">
        <v>119</v>
      </c>
      <c r="F7637">
        <v>15.4</v>
      </c>
      <c r="G7637">
        <v>2.4</v>
      </c>
      <c r="H7637">
        <v>683.28099999999995</v>
      </c>
      <c r="I7637">
        <v>35.348999999999997</v>
      </c>
      <c r="J7637">
        <v>563.78599999999994</v>
      </c>
      <c r="K7637">
        <v>542.66399999999999</v>
      </c>
    </row>
    <row r="7638" spans="1:11" x14ac:dyDescent="0.3">
      <c r="A7638">
        <v>11</v>
      </c>
      <c r="B7638">
        <v>14</v>
      </c>
      <c r="C7638">
        <v>11</v>
      </c>
      <c r="D7638">
        <v>732</v>
      </c>
      <c r="E7638">
        <v>127</v>
      </c>
      <c r="F7638">
        <v>16.8</v>
      </c>
      <c r="G7638">
        <v>2.2999999999999998</v>
      </c>
      <c r="H7638">
        <v>756.91099999999994</v>
      </c>
      <c r="I7638">
        <v>39.585000000000001</v>
      </c>
      <c r="J7638">
        <v>616.11300000000006</v>
      </c>
      <c r="K7638">
        <v>592.99699999999996</v>
      </c>
    </row>
    <row r="7639" spans="1:11" x14ac:dyDescent="0.3">
      <c r="A7639">
        <v>11</v>
      </c>
      <c r="B7639">
        <v>14</v>
      </c>
      <c r="C7639">
        <v>12</v>
      </c>
      <c r="D7639">
        <v>729</v>
      </c>
      <c r="E7639">
        <v>127</v>
      </c>
      <c r="F7639">
        <v>18.3</v>
      </c>
      <c r="G7639">
        <v>2.1</v>
      </c>
      <c r="H7639">
        <v>749.69500000000005</v>
      </c>
      <c r="I7639">
        <v>41.715000000000003</v>
      </c>
      <c r="J7639">
        <v>605.33600000000001</v>
      </c>
      <c r="K7639">
        <v>582.63900000000001</v>
      </c>
    </row>
    <row r="7640" spans="1:11" x14ac:dyDescent="0.3">
      <c r="A7640">
        <v>11</v>
      </c>
      <c r="B7640">
        <v>14</v>
      </c>
      <c r="C7640">
        <v>13</v>
      </c>
      <c r="D7640">
        <v>693</v>
      </c>
      <c r="E7640">
        <v>117</v>
      </c>
      <c r="F7640">
        <v>17.899999999999999</v>
      </c>
      <c r="G7640">
        <v>2.9</v>
      </c>
      <c r="H7640">
        <v>660.86400000000003</v>
      </c>
      <c r="I7640">
        <v>36.81</v>
      </c>
      <c r="J7640">
        <v>541.94799999999998</v>
      </c>
      <c r="K7640">
        <v>521.63</v>
      </c>
    </row>
    <row r="7641" spans="1:11" x14ac:dyDescent="0.3">
      <c r="A7641">
        <v>11</v>
      </c>
      <c r="B7641">
        <v>14</v>
      </c>
      <c r="C7641">
        <v>14</v>
      </c>
      <c r="D7641">
        <v>600</v>
      </c>
      <c r="E7641">
        <v>100</v>
      </c>
      <c r="F7641">
        <v>17.600000000000001</v>
      </c>
      <c r="G7641">
        <v>3.8</v>
      </c>
      <c r="H7641">
        <v>495.762</v>
      </c>
      <c r="I7641">
        <v>30.526</v>
      </c>
      <c r="J7641">
        <v>412.262</v>
      </c>
      <c r="K7641">
        <v>396.38499999999999</v>
      </c>
    </row>
    <row r="7642" spans="1:11" x14ac:dyDescent="0.3">
      <c r="A7642">
        <v>11</v>
      </c>
      <c r="B7642">
        <v>14</v>
      </c>
      <c r="C7642">
        <v>15</v>
      </c>
      <c r="D7642">
        <v>427</v>
      </c>
      <c r="E7642">
        <v>72</v>
      </c>
      <c r="F7642">
        <v>17.2</v>
      </c>
      <c r="G7642">
        <v>4.5999999999999996</v>
      </c>
      <c r="H7642">
        <v>278.709</v>
      </c>
      <c r="I7642">
        <v>23.475999999999999</v>
      </c>
      <c r="J7642">
        <v>230.96100000000001</v>
      </c>
      <c r="K7642">
        <v>220.33199999999999</v>
      </c>
    </row>
    <row r="7643" spans="1:11" x14ac:dyDescent="0.3">
      <c r="A7643">
        <v>11</v>
      </c>
      <c r="B7643">
        <v>14</v>
      </c>
      <c r="C7643">
        <v>16</v>
      </c>
      <c r="D7643">
        <v>69</v>
      </c>
      <c r="E7643">
        <v>31</v>
      </c>
      <c r="F7643">
        <v>16.3</v>
      </c>
      <c r="G7643">
        <v>4.0999999999999996</v>
      </c>
      <c r="H7643">
        <v>56.962000000000003</v>
      </c>
      <c r="I7643">
        <v>16.811</v>
      </c>
      <c r="J7643">
        <v>47.206000000000003</v>
      </c>
      <c r="K7643">
        <v>40.753</v>
      </c>
    </row>
    <row r="7644" spans="1:11" x14ac:dyDescent="0.3">
      <c r="A7644">
        <v>11</v>
      </c>
      <c r="B7644">
        <v>14</v>
      </c>
      <c r="C7644">
        <v>17</v>
      </c>
      <c r="D7644">
        <v>0</v>
      </c>
      <c r="E7644">
        <v>0</v>
      </c>
      <c r="F7644">
        <v>15.3</v>
      </c>
      <c r="G7644">
        <v>3.6</v>
      </c>
      <c r="H7644">
        <v>0</v>
      </c>
      <c r="I7644">
        <v>15.3</v>
      </c>
      <c r="J7644">
        <v>0</v>
      </c>
      <c r="K7644">
        <v>0</v>
      </c>
    </row>
    <row r="7645" spans="1:11" x14ac:dyDescent="0.3">
      <c r="A7645">
        <v>11</v>
      </c>
      <c r="B7645">
        <v>14</v>
      </c>
      <c r="C7645">
        <v>18</v>
      </c>
      <c r="D7645">
        <v>0</v>
      </c>
      <c r="E7645">
        <v>0</v>
      </c>
      <c r="F7645">
        <v>14.4</v>
      </c>
      <c r="G7645">
        <v>3.1</v>
      </c>
      <c r="H7645">
        <v>0</v>
      </c>
      <c r="I7645">
        <v>14.4</v>
      </c>
      <c r="J7645">
        <v>0</v>
      </c>
      <c r="K7645">
        <v>0</v>
      </c>
    </row>
    <row r="7646" spans="1:11" x14ac:dyDescent="0.3">
      <c r="A7646">
        <v>11</v>
      </c>
      <c r="B7646">
        <v>14</v>
      </c>
      <c r="C7646">
        <v>19</v>
      </c>
      <c r="D7646">
        <v>0</v>
      </c>
      <c r="E7646">
        <v>0</v>
      </c>
      <c r="F7646">
        <v>13.7</v>
      </c>
      <c r="G7646">
        <v>2.1</v>
      </c>
      <c r="H7646">
        <v>0</v>
      </c>
      <c r="I7646">
        <v>13.7</v>
      </c>
      <c r="J7646">
        <v>0</v>
      </c>
      <c r="K7646">
        <v>0</v>
      </c>
    </row>
    <row r="7647" spans="1:11" x14ac:dyDescent="0.3">
      <c r="A7647">
        <v>11</v>
      </c>
      <c r="B7647">
        <v>14</v>
      </c>
      <c r="C7647">
        <v>20</v>
      </c>
      <c r="D7647">
        <v>0</v>
      </c>
      <c r="E7647">
        <v>0</v>
      </c>
      <c r="F7647">
        <v>12.9</v>
      </c>
      <c r="G7647">
        <v>1</v>
      </c>
      <c r="H7647">
        <v>0</v>
      </c>
      <c r="I7647">
        <v>12.9</v>
      </c>
      <c r="J7647">
        <v>0</v>
      </c>
      <c r="K7647">
        <v>0</v>
      </c>
    </row>
    <row r="7648" spans="1:11" x14ac:dyDescent="0.3">
      <c r="A7648">
        <v>11</v>
      </c>
      <c r="B7648">
        <v>14</v>
      </c>
      <c r="C7648">
        <v>21</v>
      </c>
      <c r="D7648">
        <v>0</v>
      </c>
      <c r="E7648">
        <v>0</v>
      </c>
      <c r="F7648">
        <v>12.2</v>
      </c>
      <c r="G7648">
        <v>0</v>
      </c>
      <c r="H7648">
        <v>0</v>
      </c>
      <c r="I7648">
        <v>12.2</v>
      </c>
      <c r="J7648">
        <v>0</v>
      </c>
      <c r="K7648">
        <v>0</v>
      </c>
    </row>
    <row r="7649" spans="1:11" x14ac:dyDescent="0.3">
      <c r="A7649">
        <v>11</v>
      </c>
      <c r="B7649">
        <v>14</v>
      </c>
      <c r="C7649">
        <v>22</v>
      </c>
      <c r="D7649">
        <v>0</v>
      </c>
      <c r="E7649">
        <v>0</v>
      </c>
      <c r="F7649">
        <v>12</v>
      </c>
      <c r="G7649">
        <v>0</v>
      </c>
      <c r="H7649">
        <v>0</v>
      </c>
      <c r="I7649">
        <v>12</v>
      </c>
      <c r="J7649">
        <v>0</v>
      </c>
      <c r="K7649">
        <v>0</v>
      </c>
    </row>
    <row r="7650" spans="1:11" x14ac:dyDescent="0.3">
      <c r="A7650">
        <v>11</v>
      </c>
      <c r="B7650">
        <v>14</v>
      </c>
      <c r="C7650">
        <v>23</v>
      </c>
      <c r="D7650">
        <v>0</v>
      </c>
      <c r="E7650">
        <v>0</v>
      </c>
      <c r="F7650">
        <v>11.9</v>
      </c>
      <c r="G7650">
        <v>0</v>
      </c>
      <c r="H7650">
        <v>0</v>
      </c>
      <c r="I7650">
        <v>11.9</v>
      </c>
      <c r="J7650">
        <v>0</v>
      </c>
      <c r="K7650">
        <v>0</v>
      </c>
    </row>
    <row r="7651" spans="1:11" x14ac:dyDescent="0.3">
      <c r="A7651">
        <v>11</v>
      </c>
      <c r="B7651">
        <v>15</v>
      </c>
      <c r="C7651">
        <v>0</v>
      </c>
      <c r="D7651">
        <v>0</v>
      </c>
      <c r="E7651">
        <v>0</v>
      </c>
      <c r="F7651">
        <v>11.7</v>
      </c>
      <c r="G7651">
        <v>0</v>
      </c>
      <c r="H7651">
        <v>0</v>
      </c>
      <c r="I7651">
        <v>11.7</v>
      </c>
      <c r="J7651">
        <v>0</v>
      </c>
      <c r="K7651">
        <v>0</v>
      </c>
    </row>
    <row r="7652" spans="1:11" x14ac:dyDescent="0.3">
      <c r="A7652">
        <v>11</v>
      </c>
      <c r="B7652">
        <v>15</v>
      </c>
      <c r="C7652">
        <v>1</v>
      </c>
      <c r="D7652">
        <v>0</v>
      </c>
      <c r="E7652">
        <v>0</v>
      </c>
      <c r="F7652">
        <v>11.1</v>
      </c>
      <c r="G7652">
        <v>0</v>
      </c>
      <c r="H7652">
        <v>0</v>
      </c>
      <c r="I7652">
        <v>11.1</v>
      </c>
      <c r="J7652">
        <v>0</v>
      </c>
      <c r="K7652">
        <v>0</v>
      </c>
    </row>
    <row r="7653" spans="1:11" x14ac:dyDescent="0.3">
      <c r="A7653">
        <v>11</v>
      </c>
      <c r="B7653">
        <v>15</v>
      </c>
      <c r="C7653">
        <v>2</v>
      </c>
      <c r="D7653">
        <v>0</v>
      </c>
      <c r="E7653">
        <v>0</v>
      </c>
      <c r="F7653">
        <v>10.6</v>
      </c>
      <c r="G7653">
        <v>0</v>
      </c>
      <c r="H7653">
        <v>0</v>
      </c>
      <c r="I7653">
        <v>10.6</v>
      </c>
      <c r="J7653">
        <v>0</v>
      </c>
      <c r="K7653">
        <v>0</v>
      </c>
    </row>
    <row r="7654" spans="1:11" x14ac:dyDescent="0.3">
      <c r="A7654">
        <v>11</v>
      </c>
      <c r="B7654">
        <v>15</v>
      </c>
      <c r="C7654">
        <v>3</v>
      </c>
      <c r="D7654">
        <v>0</v>
      </c>
      <c r="E7654">
        <v>0</v>
      </c>
      <c r="F7654">
        <v>10</v>
      </c>
      <c r="G7654">
        <v>0</v>
      </c>
      <c r="H7654">
        <v>0</v>
      </c>
      <c r="I7654">
        <v>10</v>
      </c>
      <c r="J7654">
        <v>0</v>
      </c>
      <c r="K7654">
        <v>0</v>
      </c>
    </row>
    <row r="7655" spans="1:11" x14ac:dyDescent="0.3">
      <c r="A7655">
        <v>11</v>
      </c>
      <c r="B7655">
        <v>15</v>
      </c>
      <c r="C7655">
        <v>4</v>
      </c>
      <c r="D7655">
        <v>0</v>
      </c>
      <c r="E7655">
        <v>0</v>
      </c>
      <c r="F7655">
        <v>9.8000000000000007</v>
      </c>
      <c r="G7655">
        <v>0.7</v>
      </c>
      <c r="H7655">
        <v>0</v>
      </c>
      <c r="I7655">
        <v>9.8000000000000007</v>
      </c>
      <c r="J7655">
        <v>0</v>
      </c>
      <c r="K7655">
        <v>0</v>
      </c>
    </row>
    <row r="7656" spans="1:11" x14ac:dyDescent="0.3">
      <c r="A7656">
        <v>11</v>
      </c>
      <c r="B7656">
        <v>15</v>
      </c>
      <c r="C7656">
        <v>5</v>
      </c>
      <c r="D7656">
        <v>0</v>
      </c>
      <c r="E7656">
        <v>0</v>
      </c>
      <c r="F7656">
        <v>9.6</v>
      </c>
      <c r="G7656">
        <v>1.4</v>
      </c>
      <c r="H7656">
        <v>0</v>
      </c>
      <c r="I7656">
        <v>9.6</v>
      </c>
      <c r="J7656">
        <v>0</v>
      </c>
      <c r="K7656">
        <v>0</v>
      </c>
    </row>
    <row r="7657" spans="1:11" x14ac:dyDescent="0.3">
      <c r="A7657">
        <v>11</v>
      </c>
      <c r="B7657">
        <v>15</v>
      </c>
      <c r="C7657">
        <v>6</v>
      </c>
      <c r="D7657">
        <v>0</v>
      </c>
      <c r="E7657">
        <v>2</v>
      </c>
      <c r="F7657">
        <v>9.4</v>
      </c>
      <c r="G7657">
        <v>2.1</v>
      </c>
      <c r="H7657">
        <v>1.94</v>
      </c>
      <c r="I7657">
        <v>7.2859999999999996</v>
      </c>
      <c r="J7657">
        <v>1.772</v>
      </c>
      <c r="K7657">
        <v>0</v>
      </c>
    </row>
    <row r="7658" spans="1:11" x14ac:dyDescent="0.3">
      <c r="A7658">
        <v>11</v>
      </c>
      <c r="B7658">
        <v>15</v>
      </c>
      <c r="C7658">
        <v>7</v>
      </c>
      <c r="D7658">
        <v>105</v>
      </c>
      <c r="E7658">
        <v>43</v>
      </c>
      <c r="F7658">
        <v>10.9</v>
      </c>
      <c r="G7658">
        <v>2.1</v>
      </c>
      <c r="H7658">
        <v>82.906999999999996</v>
      </c>
      <c r="I7658">
        <v>11.117000000000001</v>
      </c>
      <c r="J7658">
        <v>70.194000000000003</v>
      </c>
      <c r="K7658">
        <v>63.281999999999996</v>
      </c>
    </row>
    <row r="7659" spans="1:11" x14ac:dyDescent="0.3">
      <c r="A7659">
        <v>11</v>
      </c>
      <c r="B7659">
        <v>15</v>
      </c>
      <c r="C7659">
        <v>8</v>
      </c>
      <c r="D7659">
        <v>372</v>
      </c>
      <c r="E7659">
        <v>97</v>
      </c>
      <c r="F7659">
        <v>12.4</v>
      </c>
      <c r="G7659">
        <v>2.1</v>
      </c>
      <c r="H7659">
        <v>296.81599999999997</v>
      </c>
      <c r="I7659">
        <v>19.722000000000001</v>
      </c>
      <c r="J7659">
        <v>252.428</v>
      </c>
      <c r="K7659">
        <v>241.23599999999999</v>
      </c>
    </row>
    <row r="7660" spans="1:11" x14ac:dyDescent="0.3">
      <c r="A7660">
        <v>11</v>
      </c>
      <c r="B7660">
        <v>15</v>
      </c>
      <c r="C7660">
        <v>9</v>
      </c>
      <c r="D7660">
        <v>422</v>
      </c>
      <c r="E7660">
        <v>149</v>
      </c>
      <c r="F7660">
        <v>13.9</v>
      </c>
      <c r="G7660">
        <v>2.1</v>
      </c>
      <c r="H7660">
        <v>450.10399999999998</v>
      </c>
      <c r="I7660">
        <v>26.835999999999999</v>
      </c>
      <c r="J7660">
        <v>381.048</v>
      </c>
      <c r="K7660">
        <v>366.15499999999997</v>
      </c>
    </row>
    <row r="7661" spans="1:11" x14ac:dyDescent="0.3">
      <c r="A7661">
        <v>11</v>
      </c>
      <c r="B7661">
        <v>15</v>
      </c>
      <c r="C7661">
        <v>10</v>
      </c>
      <c r="D7661">
        <v>390</v>
      </c>
      <c r="E7661">
        <v>154</v>
      </c>
      <c r="F7661">
        <v>14.6</v>
      </c>
      <c r="G7661">
        <v>2.4</v>
      </c>
      <c r="H7661">
        <v>481.65800000000002</v>
      </c>
      <c r="I7661">
        <v>28.55</v>
      </c>
      <c r="J7661">
        <v>407.59300000000002</v>
      </c>
      <c r="K7661">
        <v>391.86599999999999</v>
      </c>
    </row>
    <row r="7662" spans="1:11" x14ac:dyDescent="0.3">
      <c r="A7662">
        <v>11</v>
      </c>
      <c r="B7662">
        <v>15</v>
      </c>
      <c r="C7662">
        <v>11</v>
      </c>
      <c r="D7662">
        <v>331</v>
      </c>
      <c r="E7662">
        <v>191</v>
      </c>
      <c r="F7662">
        <v>15.4</v>
      </c>
      <c r="G7662">
        <v>2.8</v>
      </c>
      <c r="H7662">
        <v>486.90199999999999</v>
      </c>
      <c r="I7662">
        <v>28.923999999999999</v>
      </c>
      <c r="J7662">
        <v>412.21199999999999</v>
      </c>
      <c r="K7662">
        <v>396.33699999999999</v>
      </c>
    </row>
    <row r="7663" spans="1:11" x14ac:dyDescent="0.3">
      <c r="A7663">
        <v>11</v>
      </c>
      <c r="B7663">
        <v>15</v>
      </c>
      <c r="C7663">
        <v>12</v>
      </c>
      <c r="D7663">
        <v>74</v>
      </c>
      <c r="E7663">
        <v>217</v>
      </c>
      <c r="F7663">
        <v>16.100000000000001</v>
      </c>
      <c r="G7663">
        <v>3.1</v>
      </c>
      <c r="H7663">
        <v>287.416</v>
      </c>
      <c r="I7663">
        <v>23.827999999999999</v>
      </c>
      <c r="J7663">
        <v>248.005</v>
      </c>
      <c r="K7663">
        <v>236.93100000000001</v>
      </c>
    </row>
    <row r="7664" spans="1:11" x14ac:dyDescent="0.3">
      <c r="A7664">
        <v>11</v>
      </c>
      <c r="B7664">
        <v>15</v>
      </c>
      <c r="C7664">
        <v>13</v>
      </c>
      <c r="D7664">
        <v>60</v>
      </c>
      <c r="E7664">
        <v>206</v>
      </c>
      <c r="F7664">
        <v>16.100000000000001</v>
      </c>
      <c r="G7664">
        <v>2.9</v>
      </c>
      <c r="H7664">
        <v>261.69400000000002</v>
      </c>
      <c r="I7664">
        <v>22.565000000000001</v>
      </c>
      <c r="J7664">
        <v>226.70599999999999</v>
      </c>
      <c r="K7664">
        <v>216.18700000000001</v>
      </c>
    </row>
    <row r="7665" spans="1:11" x14ac:dyDescent="0.3">
      <c r="A7665">
        <v>11</v>
      </c>
      <c r="B7665">
        <v>15</v>
      </c>
      <c r="C7665">
        <v>14</v>
      </c>
      <c r="D7665">
        <v>116</v>
      </c>
      <c r="E7665">
        <v>169</v>
      </c>
      <c r="F7665">
        <v>16.100000000000001</v>
      </c>
      <c r="G7665">
        <v>2.8</v>
      </c>
      <c r="H7665">
        <v>258.02199999999999</v>
      </c>
      <c r="I7665">
        <v>22.443000000000001</v>
      </c>
      <c r="J7665">
        <v>222.709</v>
      </c>
      <c r="K7665">
        <v>212.29300000000001</v>
      </c>
    </row>
    <row r="7666" spans="1:11" x14ac:dyDescent="0.3">
      <c r="A7666">
        <v>11</v>
      </c>
      <c r="B7666">
        <v>15</v>
      </c>
      <c r="C7666">
        <v>15</v>
      </c>
      <c r="D7666">
        <v>27</v>
      </c>
      <c r="E7666">
        <v>79</v>
      </c>
      <c r="F7666">
        <v>16.100000000000001</v>
      </c>
      <c r="G7666">
        <v>2.6</v>
      </c>
      <c r="H7666">
        <v>93.120999999999995</v>
      </c>
      <c r="I7666">
        <v>17.812000000000001</v>
      </c>
      <c r="J7666">
        <v>81.448999999999998</v>
      </c>
      <c r="K7666">
        <v>74.305000000000007</v>
      </c>
    </row>
    <row r="7667" spans="1:11" x14ac:dyDescent="0.3">
      <c r="A7667">
        <v>11</v>
      </c>
      <c r="B7667">
        <v>15</v>
      </c>
      <c r="C7667">
        <v>16</v>
      </c>
      <c r="D7667">
        <v>8</v>
      </c>
      <c r="E7667">
        <v>36</v>
      </c>
      <c r="F7667">
        <v>15.9</v>
      </c>
      <c r="G7667">
        <v>2.2000000000000002</v>
      </c>
      <c r="H7667">
        <v>40.03</v>
      </c>
      <c r="I7667">
        <v>15.333</v>
      </c>
      <c r="J7667">
        <v>35.219000000000001</v>
      </c>
      <c r="K7667">
        <v>28.998999999999999</v>
      </c>
    </row>
    <row r="7668" spans="1:11" x14ac:dyDescent="0.3">
      <c r="A7668">
        <v>11</v>
      </c>
      <c r="B7668">
        <v>15</v>
      </c>
      <c r="C7668">
        <v>17</v>
      </c>
      <c r="D7668">
        <v>0</v>
      </c>
      <c r="E7668">
        <v>0</v>
      </c>
      <c r="F7668">
        <v>15.8</v>
      </c>
      <c r="G7668">
        <v>1.9</v>
      </c>
      <c r="H7668">
        <v>0</v>
      </c>
      <c r="I7668">
        <v>15.8</v>
      </c>
      <c r="J7668">
        <v>0</v>
      </c>
      <c r="K7668">
        <v>0</v>
      </c>
    </row>
    <row r="7669" spans="1:11" x14ac:dyDescent="0.3">
      <c r="A7669">
        <v>11</v>
      </c>
      <c r="B7669">
        <v>15</v>
      </c>
      <c r="C7669">
        <v>18</v>
      </c>
      <c r="D7669">
        <v>0</v>
      </c>
      <c r="E7669">
        <v>0</v>
      </c>
      <c r="F7669">
        <v>15.6</v>
      </c>
      <c r="G7669">
        <v>1.5</v>
      </c>
      <c r="H7669">
        <v>0</v>
      </c>
      <c r="I7669">
        <v>15.6</v>
      </c>
      <c r="J7669">
        <v>0</v>
      </c>
      <c r="K7669">
        <v>0</v>
      </c>
    </row>
    <row r="7670" spans="1:11" x14ac:dyDescent="0.3">
      <c r="A7670">
        <v>11</v>
      </c>
      <c r="B7670">
        <v>15</v>
      </c>
      <c r="C7670">
        <v>19</v>
      </c>
      <c r="D7670">
        <v>0</v>
      </c>
      <c r="E7670">
        <v>0</v>
      </c>
      <c r="F7670">
        <v>15.6</v>
      </c>
      <c r="G7670">
        <v>1</v>
      </c>
      <c r="H7670">
        <v>0</v>
      </c>
      <c r="I7670">
        <v>15.6</v>
      </c>
      <c r="J7670">
        <v>0</v>
      </c>
      <c r="K7670">
        <v>0</v>
      </c>
    </row>
    <row r="7671" spans="1:11" x14ac:dyDescent="0.3">
      <c r="A7671">
        <v>11</v>
      </c>
      <c r="B7671">
        <v>15</v>
      </c>
      <c r="C7671">
        <v>20</v>
      </c>
      <c r="D7671">
        <v>0</v>
      </c>
      <c r="E7671">
        <v>0</v>
      </c>
      <c r="F7671">
        <v>15.6</v>
      </c>
      <c r="G7671">
        <v>0.5</v>
      </c>
      <c r="H7671">
        <v>0</v>
      </c>
      <c r="I7671">
        <v>15.6</v>
      </c>
      <c r="J7671">
        <v>0</v>
      </c>
      <c r="K7671">
        <v>0</v>
      </c>
    </row>
    <row r="7672" spans="1:11" x14ac:dyDescent="0.3">
      <c r="A7672">
        <v>11</v>
      </c>
      <c r="B7672">
        <v>15</v>
      </c>
      <c r="C7672">
        <v>21</v>
      </c>
      <c r="D7672">
        <v>0</v>
      </c>
      <c r="E7672">
        <v>0</v>
      </c>
      <c r="F7672">
        <v>15.6</v>
      </c>
      <c r="G7672">
        <v>0</v>
      </c>
      <c r="H7672">
        <v>0</v>
      </c>
      <c r="I7672">
        <v>15.6</v>
      </c>
      <c r="J7672">
        <v>0</v>
      </c>
      <c r="K7672">
        <v>0</v>
      </c>
    </row>
    <row r="7673" spans="1:11" x14ac:dyDescent="0.3">
      <c r="A7673">
        <v>11</v>
      </c>
      <c r="B7673">
        <v>15</v>
      </c>
      <c r="C7673">
        <v>22</v>
      </c>
      <c r="D7673">
        <v>0</v>
      </c>
      <c r="E7673">
        <v>0</v>
      </c>
      <c r="F7673">
        <v>15.2</v>
      </c>
      <c r="G7673">
        <v>0.5</v>
      </c>
      <c r="H7673">
        <v>0</v>
      </c>
      <c r="I7673">
        <v>15.2</v>
      </c>
      <c r="J7673">
        <v>0</v>
      </c>
      <c r="K7673">
        <v>0</v>
      </c>
    </row>
    <row r="7674" spans="1:11" x14ac:dyDescent="0.3">
      <c r="A7674">
        <v>11</v>
      </c>
      <c r="B7674">
        <v>15</v>
      </c>
      <c r="C7674">
        <v>23</v>
      </c>
      <c r="D7674">
        <v>0</v>
      </c>
      <c r="E7674">
        <v>0</v>
      </c>
      <c r="F7674">
        <v>14.8</v>
      </c>
      <c r="G7674">
        <v>1</v>
      </c>
      <c r="H7674">
        <v>0</v>
      </c>
      <c r="I7674">
        <v>14.8</v>
      </c>
      <c r="J7674">
        <v>0</v>
      </c>
      <c r="K7674">
        <v>0</v>
      </c>
    </row>
    <row r="7675" spans="1:11" x14ac:dyDescent="0.3">
      <c r="A7675">
        <v>11</v>
      </c>
      <c r="B7675">
        <v>16</v>
      </c>
      <c r="C7675">
        <v>0</v>
      </c>
      <c r="D7675">
        <v>0</v>
      </c>
      <c r="E7675">
        <v>0</v>
      </c>
      <c r="F7675">
        <v>14.4</v>
      </c>
      <c r="G7675">
        <v>1.5</v>
      </c>
      <c r="H7675">
        <v>0</v>
      </c>
      <c r="I7675">
        <v>14.4</v>
      </c>
      <c r="J7675">
        <v>0</v>
      </c>
      <c r="K7675">
        <v>0</v>
      </c>
    </row>
    <row r="7676" spans="1:11" x14ac:dyDescent="0.3">
      <c r="A7676">
        <v>11</v>
      </c>
      <c r="B7676">
        <v>16</v>
      </c>
      <c r="C7676">
        <v>1</v>
      </c>
      <c r="D7676">
        <v>0</v>
      </c>
      <c r="E7676">
        <v>0</v>
      </c>
      <c r="F7676">
        <v>14</v>
      </c>
      <c r="G7676">
        <v>1.5</v>
      </c>
      <c r="H7676">
        <v>0</v>
      </c>
      <c r="I7676">
        <v>14</v>
      </c>
      <c r="J7676">
        <v>0</v>
      </c>
      <c r="K7676">
        <v>0</v>
      </c>
    </row>
    <row r="7677" spans="1:11" x14ac:dyDescent="0.3">
      <c r="A7677">
        <v>11</v>
      </c>
      <c r="B7677">
        <v>16</v>
      </c>
      <c r="C7677">
        <v>2</v>
      </c>
      <c r="D7677">
        <v>0</v>
      </c>
      <c r="E7677">
        <v>0</v>
      </c>
      <c r="F7677">
        <v>13.7</v>
      </c>
      <c r="G7677">
        <v>1.5</v>
      </c>
      <c r="H7677">
        <v>0</v>
      </c>
      <c r="I7677">
        <v>13.7</v>
      </c>
      <c r="J7677">
        <v>0</v>
      </c>
      <c r="K7677">
        <v>0</v>
      </c>
    </row>
    <row r="7678" spans="1:11" x14ac:dyDescent="0.3">
      <c r="A7678">
        <v>11</v>
      </c>
      <c r="B7678">
        <v>16</v>
      </c>
      <c r="C7678">
        <v>3</v>
      </c>
      <c r="D7678">
        <v>0</v>
      </c>
      <c r="E7678">
        <v>0</v>
      </c>
      <c r="F7678">
        <v>13.3</v>
      </c>
      <c r="G7678">
        <v>1.5</v>
      </c>
      <c r="H7678">
        <v>0</v>
      </c>
      <c r="I7678">
        <v>13.3</v>
      </c>
      <c r="J7678">
        <v>0</v>
      </c>
      <c r="K7678">
        <v>0</v>
      </c>
    </row>
    <row r="7679" spans="1:11" x14ac:dyDescent="0.3">
      <c r="A7679">
        <v>11</v>
      </c>
      <c r="B7679">
        <v>16</v>
      </c>
      <c r="C7679">
        <v>4</v>
      </c>
      <c r="D7679">
        <v>0</v>
      </c>
      <c r="E7679">
        <v>0</v>
      </c>
      <c r="F7679">
        <v>13.3</v>
      </c>
      <c r="G7679">
        <v>1.7</v>
      </c>
      <c r="H7679">
        <v>0</v>
      </c>
      <c r="I7679">
        <v>13.3</v>
      </c>
      <c r="J7679">
        <v>0</v>
      </c>
      <c r="K7679">
        <v>0</v>
      </c>
    </row>
    <row r="7680" spans="1:11" x14ac:dyDescent="0.3">
      <c r="A7680">
        <v>11</v>
      </c>
      <c r="B7680">
        <v>16</v>
      </c>
      <c r="C7680">
        <v>5</v>
      </c>
      <c r="D7680">
        <v>0</v>
      </c>
      <c r="E7680">
        <v>0</v>
      </c>
      <c r="F7680">
        <v>13.3</v>
      </c>
      <c r="G7680">
        <v>1.9</v>
      </c>
      <c r="H7680">
        <v>0</v>
      </c>
      <c r="I7680">
        <v>13.3</v>
      </c>
      <c r="J7680">
        <v>0</v>
      </c>
      <c r="K7680">
        <v>0</v>
      </c>
    </row>
    <row r="7681" spans="1:11" x14ac:dyDescent="0.3">
      <c r="A7681">
        <v>11</v>
      </c>
      <c r="B7681">
        <v>16</v>
      </c>
      <c r="C7681">
        <v>6</v>
      </c>
      <c r="D7681">
        <v>0</v>
      </c>
      <c r="E7681">
        <v>0</v>
      </c>
      <c r="F7681">
        <v>13.3</v>
      </c>
      <c r="G7681">
        <v>2.1</v>
      </c>
      <c r="H7681">
        <v>0</v>
      </c>
      <c r="I7681">
        <v>13.3</v>
      </c>
      <c r="J7681">
        <v>0</v>
      </c>
      <c r="K7681">
        <v>0</v>
      </c>
    </row>
    <row r="7682" spans="1:11" x14ac:dyDescent="0.3">
      <c r="A7682">
        <v>11</v>
      </c>
      <c r="B7682">
        <v>16</v>
      </c>
      <c r="C7682">
        <v>7</v>
      </c>
      <c r="D7682">
        <v>9</v>
      </c>
      <c r="E7682">
        <v>27</v>
      </c>
      <c r="F7682">
        <v>13.9</v>
      </c>
      <c r="G7682">
        <v>1.4</v>
      </c>
      <c r="H7682">
        <v>29.216000000000001</v>
      </c>
      <c r="I7682">
        <v>12.247</v>
      </c>
      <c r="J7682">
        <v>25.855</v>
      </c>
      <c r="K7682">
        <v>19.812999999999999</v>
      </c>
    </row>
    <row r="7683" spans="1:11" x14ac:dyDescent="0.3">
      <c r="A7683">
        <v>11</v>
      </c>
      <c r="B7683">
        <v>16</v>
      </c>
      <c r="C7683">
        <v>8</v>
      </c>
      <c r="D7683">
        <v>5</v>
      </c>
      <c r="E7683">
        <v>68</v>
      </c>
      <c r="F7683">
        <v>14.4</v>
      </c>
      <c r="G7683">
        <v>0.7</v>
      </c>
      <c r="H7683">
        <v>67.769000000000005</v>
      </c>
      <c r="I7683">
        <v>14.228999999999999</v>
      </c>
      <c r="J7683">
        <v>60.374000000000002</v>
      </c>
      <c r="K7683">
        <v>53.66</v>
      </c>
    </row>
    <row r="7684" spans="1:11" x14ac:dyDescent="0.3">
      <c r="A7684">
        <v>11</v>
      </c>
      <c r="B7684">
        <v>16</v>
      </c>
      <c r="C7684">
        <v>9</v>
      </c>
      <c r="D7684">
        <v>1</v>
      </c>
      <c r="E7684">
        <v>114</v>
      </c>
      <c r="F7684">
        <v>15</v>
      </c>
      <c r="G7684">
        <v>0</v>
      </c>
      <c r="H7684">
        <v>111.681</v>
      </c>
      <c r="I7684">
        <v>17.789000000000001</v>
      </c>
      <c r="J7684">
        <v>98.460999999999999</v>
      </c>
      <c r="K7684">
        <v>90.959000000000003</v>
      </c>
    </row>
    <row r="7685" spans="1:11" x14ac:dyDescent="0.3">
      <c r="A7685">
        <v>11</v>
      </c>
      <c r="B7685">
        <v>16</v>
      </c>
      <c r="C7685">
        <v>10</v>
      </c>
      <c r="D7685">
        <v>7</v>
      </c>
      <c r="E7685">
        <v>177</v>
      </c>
      <c r="F7685">
        <v>15.6</v>
      </c>
      <c r="G7685">
        <v>1.2</v>
      </c>
      <c r="H7685">
        <v>181.03899999999999</v>
      </c>
      <c r="I7685">
        <v>20.196000000000002</v>
      </c>
      <c r="J7685">
        <v>158.28299999999999</v>
      </c>
      <c r="K7685">
        <v>149.44399999999999</v>
      </c>
    </row>
    <row r="7686" spans="1:11" x14ac:dyDescent="0.3">
      <c r="A7686">
        <v>11</v>
      </c>
      <c r="B7686">
        <v>16</v>
      </c>
      <c r="C7686">
        <v>11</v>
      </c>
      <c r="D7686">
        <v>3</v>
      </c>
      <c r="E7686">
        <v>209</v>
      </c>
      <c r="F7686">
        <v>16.100000000000001</v>
      </c>
      <c r="G7686">
        <v>2.4</v>
      </c>
      <c r="H7686">
        <v>211.43100000000001</v>
      </c>
      <c r="I7686">
        <v>21.065000000000001</v>
      </c>
      <c r="J7686">
        <v>184.327</v>
      </c>
      <c r="K7686">
        <v>174.86799999999999</v>
      </c>
    </row>
    <row r="7687" spans="1:11" x14ac:dyDescent="0.3">
      <c r="A7687">
        <v>11</v>
      </c>
      <c r="B7687">
        <v>16</v>
      </c>
      <c r="C7687">
        <v>12</v>
      </c>
      <c r="D7687">
        <v>3</v>
      </c>
      <c r="E7687">
        <v>245</v>
      </c>
      <c r="F7687">
        <v>16.7</v>
      </c>
      <c r="G7687">
        <v>3.6</v>
      </c>
      <c r="H7687">
        <v>251.28100000000001</v>
      </c>
      <c r="I7687">
        <v>22.17</v>
      </c>
      <c r="J7687">
        <v>218.23500000000001</v>
      </c>
      <c r="K7687">
        <v>207.93199999999999</v>
      </c>
    </row>
    <row r="7688" spans="1:11" x14ac:dyDescent="0.3">
      <c r="A7688">
        <v>11</v>
      </c>
      <c r="B7688">
        <v>16</v>
      </c>
      <c r="C7688">
        <v>13</v>
      </c>
      <c r="D7688">
        <v>1</v>
      </c>
      <c r="E7688">
        <v>203</v>
      </c>
      <c r="F7688">
        <v>16.7</v>
      </c>
      <c r="G7688">
        <v>3.9</v>
      </c>
      <c r="H7688">
        <v>205.43899999999999</v>
      </c>
      <c r="I7688">
        <v>20.971</v>
      </c>
      <c r="J7688">
        <v>179.16399999999999</v>
      </c>
      <c r="K7688">
        <v>169.82900000000001</v>
      </c>
    </row>
    <row r="7689" spans="1:11" x14ac:dyDescent="0.3">
      <c r="A7689">
        <v>11</v>
      </c>
      <c r="B7689">
        <v>16</v>
      </c>
      <c r="C7689">
        <v>14</v>
      </c>
      <c r="D7689">
        <v>0</v>
      </c>
      <c r="E7689">
        <v>144</v>
      </c>
      <c r="F7689">
        <v>16.7</v>
      </c>
      <c r="G7689">
        <v>4.3</v>
      </c>
      <c r="H7689">
        <v>143.88</v>
      </c>
      <c r="I7689">
        <v>19.120999999999999</v>
      </c>
      <c r="J7689">
        <v>126.283</v>
      </c>
      <c r="K7689">
        <v>118.17400000000001</v>
      </c>
    </row>
    <row r="7690" spans="1:11" x14ac:dyDescent="0.3">
      <c r="A7690">
        <v>11</v>
      </c>
      <c r="B7690">
        <v>16</v>
      </c>
      <c r="C7690">
        <v>15</v>
      </c>
      <c r="D7690">
        <v>1</v>
      </c>
      <c r="E7690">
        <v>59</v>
      </c>
      <c r="F7690">
        <v>16.7</v>
      </c>
      <c r="G7690">
        <v>4.5999999999999996</v>
      </c>
      <c r="H7690">
        <v>56.991999999999997</v>
      </c>
      <c r="I7690">
        <v>16.788</v>
      </c>
      <c r="J7690">
        <v>50.396999999999998</v>
      </c>
      <c r="K7690">
        <v>43.881999999999998</v>
      </c>
    </row>
    <row r="7691" spans="1:11" x14ac:dyDescent="0.3">
      <c r="A7691">
        <v>11</v>
      </c>
      <c r="B7691">
        <v>16</v>
      </c>
      <c r="C7691">
        <v>16</v>
      </c>
      <c r="D7691">
        <v>0</v>
      </c>
      <c r="E7691">
        <v>27</v>
      </c>
      <c r="F7691">
        <v>15.9</v>
      </c>
      <c r="G7691">
        <v>3.9</v>
      </c>
      <c r="H7691">
        <v>26.655999999999999</v>
      </c>
      <c r="I7691">
        <v>14.939</v>
      </c>
      <c r="J7691">
        <v>23.731999999999999</v>
      </c>
      <c r="K7691">
        <v>17.73</v>
      </c>
    </row>
    <row r="7692" spans="1:11" x14ac:dyDescent="0.3">
      <c r="A7692">
        <v>11</v>
      </c>
      <c r="B7692">
        <v>16</v>
      </c>
      <c r="C7692">
        <v>17</v>
      </c>
      <c r="D7692">
        <v>0</v>
      </c>
      <c r="E7692">
        <v>0</v>
      </c>
      <c r="F7692">
        <v>15.2</v>
      </c>
      <c r="G7692">
        <v>3.3</v>
      </c>
      <c r="H7692">
        <v>0</v>
      </c>
      <c r="I7692">
        <v>15.2</v>
      </c>
      <c r="J7692">
        <v>0</v>
      </c>
      <c r="K7692">
        <v>0</v>
      </c>
    </row>
    <row r="7693" spans="1:11" x14ac:dyDescent="0.3">
      <c r="A7693">
        <v>11</v>
      </c>
      <c r="B7693">
        <v>16</v>
      </c>
      <c r="C7693">
        <v>18</v>
      </c>
      <c r="D7693">
        <v>0</v>
      </c>
      <c r="E7693">
        <v>0</v>
      </c>
      <c r="F7693">
        <v>14.4</v>
      </c>
      <c r="G7693">
        <v>2.6</v>
      </c>
      <c r="H7693">
        <v>0</v>
      </c>
      <c r="I7693">
        <v>14.4</v>
      </c>
      <c r="J7693">
        <v>0</v>
      </c>
      <c r="K7693">
        <v>0</v>
      </c>
    </row>
    <row r="7694" spans="1:11" x14ac:dyDescent="0.3">
      <c r="A7694">
        <v>11</v>
      </c>
      <c r="B7694">
        <v>16</v>
      </c>
      <c r="C7694">
        <v>19</v>
      </c>
      <c r="D7694">
        <v>0</v>
      </c>
      <c r="E7694">
        <v>0</v>
      </c>
      <c r="F7694">
        <v>14.4</v>
      </c>
      <c r="G7694">
        <v>3.1</v>
      </c>
      <c r="H7694">
        <v>0</v>
      </c>
      <c r="I7694">
        <v>14.4</v>
      </c>
      <c r="J7694">
        <v>0</v>
      </c>
      <c r="K7694">
        <v>0</v>
      </c>
    </row>
    <row r="7695" spans="1:11" x14ac:dyDescent="0.3">
      <c r="A7695">
        <v>11</v>
      </c>
      <c r="B7695">
        <v>16</v>
      </c>
      <c r="C7695">
        <v>20</v>
      </c>
      <c r="D7695">
        <v>0</v>
      </c>
      <c r="E7695">
        <v>0</v>
      </c>
      <c r="F7695">
        <v>14.4</v>
      </c>
      <c r="G7695">
        <v>3.6</v>
      </c>
      <c r="H7695">
        <v>0</v>
      </c>
      <c r="I7695">
        <v>14.4</v>
      </c>
      <c r="J7695">
        <v>0</v>
      </c>
      <c r="K7695">
        <v>0</v>
      </c>
    </row>
    <row r="7696" spans="1:11" x14ac:dyDescent="0.3">
      <c r="A7696">
        <v>11</v>
      </c>
      <c r="B7696">
        <v>16</v>
      </c>
      <c r="C7696">
        <v>21</v>
      </c>
      <c r="D7696">
        <v>0</v>
      </c>
      <c r="E7696">
        <v>0</v>
      </c>
      <c r="F7696">
        <v>14.4</v>
      </c>
      <c r="G7696">
        <v>4.0999999999999996</v>
      </c>
      <c r="H7696">
        <v>0</v>
      </c>
      <c r="I7696">
        <v>14.4</v>
      </c>
      <c r="J7696">
        <v>0</v>
      </c>
      <c r="K7696">
        <v>0</v>
      </c>
    </row>
    <row r="7697" spans="1:11" x14ac:dyDescent="0.3">
      <c r="A7697">
        <v>11</v>
      </c>
      <c r="B7697">
        <v>16</v>
      </c>
      <c r="C7697">
        <v>22</v>
      </c>
      <c r="D7697">
        <v>0</v>
      </c>
      <c r="E7697">
        <v>0</v>
      </c>
      <c r="F7697">
        <v>14.2</v>
      </c>
      <c r="G7697">
        <v>3.8</v>
      </c>
      <c r="H7697">
        <v>0</v>
      </c>
      <c r="I7697">
        <v>14.2</v>
      </c>
      <c r="J7697">
        <v>0</v>
      </c>
      <c r="K7697">
        <v>0</v>
      </c>
    </row>
    <row r="7698" spans="1:11" x14ac:dyDescent="0.3">
      <c r="A7698">
        <v>11</v>
      </c>
      <c r="B7698">
        <v>16</v>
      </c>
      <c r="C7698">
        <v>23</v>
      </c>
      <c r="D7698">
        <v>0</v>
      </c>
      <c r="E7698">
        <v>0</v>
      </c>
      <c r="F7698">
        <v>14.1</v>
      </c>
      <c r="G7698">
        <v>3.4</v>
      </c>
      <c r="H7698">
        <v>0</v>
      </c>
      <c r="I7698">
        <v>14.1</v>
      </c>
      <c r="J7698">
        <v>0</v>
      </c>
      <c r="K7698">
        <v>0</v>
      </c>
    </row>
    <row r="7699" spans="1:11" x14ac:dyDescent="0.3">
      <c r="A7699">
        <v>11</v>
      </c>
      <c r="B7699">
        <v>17</v>
      </c>
      <c r="C7699">
        <v>0</v>
      </c>
      <c r="D7699">
        <v>0</v>
      </c>
      <c r="E7699">
        <v>0</v>
      </c>
      <c r="F7699">
        <v>13.9</v>
      </c>
      <c r="G7699">
        <v>3.1</v>
      </c>
      <c r="H7699">
        <v>0</v>
      </c>
      <c r="I7699">
        <v>13.9</v>
      </c>
      <c r="J7699">
        <v>0</v>
      </c>
      <c r="K7699">
        <v>0</v>
      </c>
    </row>
    <row r="7700" spans="1:11" x14ac:dyDescent="0.3">
      <c r="A7700">
        <v>11</v>
      </c>
      <c r="B7700">
        <v>17</v>
      </c>
      <c r="C7700">
        <v>1</v>
      </c>
      <c r="D7700">
        <v>0</v>
      </c>
      <c r="E7700">
        <v>0</v>
      </c>
      <c r="F7700">
        <v>13.3</v>
      </c>
      <c r="G7700">
        <v>3.3</v>
      </c>
      <c r="H7700">
        <v>0</v>
      </c>
      <c r="I7700">
        <v>13.3</v>
      </c>
      <c r="J7700">
        <v>0</v>
      </c>
      <c r="K7700">
        <v>0</v>
      </c>
    </row>
    <row r="7701" spans="1:11" x14ac:dyDescent="0.3">
      <c r="A7701">
        <v>11</v>
      </c>
      <c r="B7701">
        <v>17</v>
      </c>
      <c r="C7701">
        <v>2</v>
      </c>
      <c r="D7701">
        <v>0</v>
      </c>
      <c r="E7701">
        <v>0</v>
      </c>
      <c r="F7701">
        <v>12.8</v>
      </c>
      <c r="G7701">
        <v>3.4</v>
      </c>
      <c r="H7701">
        <v>0</v>
      </c>
      <c r="I7701">
        <v>12.8</v>
      </c>
      <c r="J7701">
        <v>0</v>
      </c>
      <c r="K7701">
        <v>0</v>
      </c>
    </row>
    <row r="7702" spans="1:11" x14ac:dyDescent="0.3">
      <c r="A7702">
        <v>11</v>
      </c>
      <c r="B7702">
        <v>17</v>
      </c>
      <c r="C7702">
        <v>3</v>
      </c>
      <c r="D7702">
        <v>0</v>
      </c>
      <c r="E7702">
        <v>0</v>
      </c>
      <c r="F7702">
        <v>12.2</v>
      </c>
      <c r="G7702">
        <v>3.6</v>
      </c>
      <c r="H7702">
        <v>0</v>
      </c>
      <c r="I7702">
        <v>12.2</v>
      </c>
      <c r="J7702">
        <v>0</v>
      </c>
      <c r="K7702">
        <v>0</v>
      </c>
    </row>
    <row r="7703" spans="1:11" x14ac:dyDescent="0.3">
      <c r="A7703">
        <v>11</v>
      </c>
      <c r="B7703">
        <v>17</v>
      </c>
      <c r="C7703">
        <v>4</v>
      </c>
      <c r="D7703">
        <v>0</v>
      </c>
      <c r="E7703">
        <v>0</v>
      </c>
      <c r="F7703">
        <v>12.2</v>
      </c>
      <c r="G7703">
        <v>3.1</v>
      </c>
      <c r="H7703">
        <v>0</v>
      </c>
      <c r="I7703">
        <v>12.2</v>
      </c>
      <c r="J7703">
        <v>0</v>
      </c>
      <c r="K7703">
        <v>0</v>
      </c>
    </row>
    <row r="7704" spans="1:11" x14ac:dyDescent="0.3">
      <c r="A7704">
        <v>11</v>
      </c>
      <c r="B7704">
        <v>17</v>
      </c>
      <c r="C7704">
        <v>5</v>
      </c>
      <c r="D7704">
        <v>0</v>
      </c>
      <c r="E7704">
        <v>0</v>
      </c>
      <c r="F7704">
        <v>12.2</v>
      </c>
      <c r="G7704">
        <v>2.6</v>
      </c>
      <c r="H7704">
        <v>0</v>
      </c>
      <c r="I7704">
        <v>12.2</v>
      </c>
      <c r="J7704">
        <v>0</v>
      </c>
      <c r="K7704">
        <v>0</v>
      </c>
    </row>
    <row r="7705" spans="1:11" x14ac:dyDescent="0.3">
      <c r="A7705">
        <v>11</v>
      </c>
      <c r="B7705">
        <v>17</v>
      </c>
      <c r="C7705">
        <v>6</v>
      </c>
      <c r="D7705">
        <v>1</v>
      </c>
      <c r="E7705">
        <v>0</v>
      </c>
      <c r="F7705">
        <v>12.2</v>
      </c>
      <c r="G7705">
        <v>2.1</v>
      </c>
      <c r="H7705">
        <v>0.156</v>
      </c>
      <c r="I7705">
        <v>9.94</v>
      </c>
      <c r="J7705">
        <v>0.09</v>
      </c>
      <c r="K7705">
        <v>0</v>
      </c>
    </row>
    <row r="7706" spans="1:11" x14ac:dyDescent="0.3">
      <c r="A7706">
        <v>11</v>
      </c>
      <c r="B7706">
        <v>17</v>
      </c>
      <c r="C7706">
        <v>7</v>
      </c>
      <c r="D7706">
        <v>41</v>
      </c>
      <c r="E7706">
        <v>40</v>
      </c>
      <c r="F7706">
        <v>13.1</v>
      </c>
      <c r="G7706">
        <v>3.5</v>
      </c>
      <c r="H7706">
        <v>58.008000000000003</v>
      </c>
      <c r="I7706">
        <v>12.693</v>
      </c>
      <c r="J7706">
        <v>50.238999999999997</v>
      </c>
      <c r="K7706">
        <v>43.725999999999999</v>
      </c>
    </row>
    <row r="7707" spans="1:11" x14ac:dyDescent="0.3">
      <c r="A7707">
        <v>11</v>
      </c>
      <c r="B7707">
        <v>17</v>
      </c>
      <c r="C7707">
        <v>8</v>
      </c>
      <c r="D7707">
        <v>357</v>
      </c>
      <c r="E7707">
        <v>92</v>
      </c>
      <c r="F7707">
        <v>14.1</v>
      </c>
      <c r="G7707">
        <v>4.8</v>
      </c>
      <c r="H7707">
        <v>282.43900000000002</v>
      </c>
      <c r="I7707">
        <v>19.16</v>
      </c>
      <c r="J7707">
        <v>240.428</v>
      </c>
      <c r="K7707">
        <v>229.553</v>
      </c>
    </row>
    <row r="7708" spans="1:11" x14ac:dyDescent="0.3">
      <c r="A7708">
        <v>11</v>
      </c>
      <c r="B7708">
        <v>17</v>
      </c>
      <c r="C7708">
        <v>9</v>
      </c>
      <c r="D7708">
        <v>190</v>
      </c>
      <c r="E7708">
        <v>158</v>
      </c>
      <c r="F7708">
        <v>15</v>
      </c>
      <c r="G7708">
        <v>6.2</v>
      </c>
      <c r="H7708">
        <v>294.18700000000001</v>
      </c>
      <c r="I7708">
        <v>20.030999999999999</v>
      </c>
      <c r="J7708">
        <v>255.70699999999999</v>
      </c>
      <c r="K7708">
        <v>244.428</v>
      </c>
    </row>
    <row r="7709" spans="1:11" x14ac:dyDescent="0.3">
      <c r="A7709">
        <v>11</v>
      </c>
      <c r="B7709">
        <v>17</v>
      </c>
      <c r="C7709">
        <v>10</v>
      </c>
      <c r="D7709">
        <v>488</v>
      </c>
      <c r="E7709">
        <v>163</v>
      </c>
      <c r="F7709">
        <v>15.4</v>
      </c>
      <c r="G7709">
        <v>6.2</v>
      </c>
      <c r="H7709">
        <v>563.12800000000004</v>
      </c>
      <c r="I7709">
        <v>25.835000000000001</v>
      </c>
      <c r="J7709">
        <v>480.91300000000001</v>
      </c>
      <c r="K7709">
        <v>462.75700000000001</v>
      </c>
    </row>
    <row r="7710" spans="1:11" x14ac:dyDescent="0.3">
      <c r="A7710">
        <v>11</v>
      </c>
      <c r="B7710">
        <v>17</v>
      </c>
      <c r="C7710">
        <v>11</v>
      </c>
      <c r="D7710">
        <v>637</v>
      </c>
      <c r="E7710">
        <v>149</v>
      </c>
      <c r="F7710">
        <v>15.7</v>
      </c>
      <c r="G7710">
        <v>6.2</v>
      </c>
      <c r="H7710">
        <v>699.851</v>
      </c>
      <c r="I7710">
        <v>29.346</v>
      </c>
      <c r="J7710">
        <v>591.15300000000002</v>
      </c>
      <c r="K7710">
        <v>569</v>
      </c>
    </row>
    <row r="7711" spans="1:11" x14ac:dyDescent="0.3">
      <c r="A7711">
        <v>11</v>
      </c>
      <c r="B7711">
        <v>17</v>
      </c>
      <c r="C7711">
        <v>12</v>
      </c>
      <c r="D7711">
        <v>737</v>
      </c>
      <c r="E7711">
        <v>132</v>
      </c>
      <c r="F7711">
        <v>16.100000000000001</v>
      </c>
      <c r="G7711">
        <v>6.2</v>
      </c>
      <c r="H7711">
        <v>756.59699999999998</v>
      </c>
      <c r="I7711">
        <v>31.123000000000001</v>
      </c>
      <c r="J7711">
        <v>634.83100000000002</v>
      </c>
      <c r="K7711">
        <v>610.98099999999999</v>
      </c>
    </row>
    <row r="7712" spans="1:11" x14ac:dyDescent="0.3">
      <c r="A7712">
        <v>11</v>
      </c>
      <c r="B7712">
        <v>17</v>
      </c>
      <c r="C7712">
        <v>13</v>
      </c>
      <c r="D7712">
        <v>573</v>
      </c>
      <c r="E7712">
        <v>117</v>
      </c>
      <c r="F7712">
        <v>15.5</v>
      </c>
      <c r="G7712">
        <v>7.1</v>
      </c>
      <c r="H7712">
        <v>569.10199999999998</v>
      </c>
      <c r="I7712">
        <v>25.917000000000002</v>
      </c>
      <c r="J7712">
        <v>485.23200000000003</v>
      </c>
      <c r="K7712">
        <v>466.92700000000002</v>
      </c>
    </row>
    <row r="7713" spans="1:11" x14ac:dyDescent="0.3">
      <c r="A7713">
        <v>11</v>
      </c>
      <c r="B7713">
        <v>17</v>
      </c>
      <c r="C7713">
        <v>14</v>
      </c>
      <c r="D7713">
        <v>406</v>
      </c>
      <c r="E7713">
        <v>127</v>
      </c>
      <c r="F7713">
        <v>15</v>
      </c>
      <c r="G7713">
        <v>7.9</v>
      </c>
      <c r="H7713">
        <v>401.82299999999998</v>
      </c>
      <c r="I7713">
        <v>21.542999999999999</v>
      </c>
      <c r="J7713">
        <v>345.53199999999998</v>
      </c>
      <c r="K7713">
        <v>331.71699999999998</v>
      </c>
    </row>
    <row r="7714" spans="1:11" x14ac:dyDescent="0.3">
      <c r="A7714">
        <v>11</v>
      </c>
      <c r="B7714">
        <v>17</v>
      </c>
      <c r="C7714">
        <v>15</v>
      </c>
      <c r="D7714">
        <v>250</v>
      </c>
      <c r="E7714">
        <v>85</v>
      </c>
      <c r="F7714">
        <v>14.4</v>
      </c>
      <c r="G7714">
        <v>8.8000000000000007</v>
      </c>
      <c r="H7714">
        <v>208.666</v>
      </c>
      <c r="I7714">
        <v>17.14</v>
      </c>
      <c r="J7714">
        <v>178.28800000000001</v>
      </c>
      <c r="K7714">
        <v>168.97499999999999</v>
      </c>
    </row>
    <row r="7715" spans="1:11" x14ac:dyDescent="0.3">
      <c r="A7715">
        <v>11</v>
      </c>
      <c r="B7715">
        <v>17</v>
      </c>
      <c r="C7715">
        <v>16</v>
      </c>
      <c r="D7715">
        <v>86</v>
      </c>
      <c r="E7715">
        <v>28</v>
      </c>
      <c r="F7715">
        <v>14</v>
      </c>
      <c r="G7715">
        <v>8.3000000000000007</v>
      </c>
      <c r="H7715">
        <v>57.276000000000003</v>
      </c>
      <c r="I7715">
        <v>14.066000000000001</v>
      </c>
      <c r="J7715">
        <v>47.140999999999998</v>
      </c>
      <c r="K7715">
        <v>40.69</v>
      </c>
    </row>
    <row r="7716" spans="1:11" x14ac:dyDescent="0.3">
      <c r="A7716">
        <v>11</v>
      </c>
      <c r="B7716">
        <v>17</v>
      </c>
      <c r="C7716">
        <v>17</v>
      </c>
      <c r="D7716">
        <v>0</v>
      </c>
      <c r="E7716">
        <v>0</v>
      </c>
      <c r="F7716">
        <v>13.7</v>
      </c>
      <c r="G7716">
        <v>7.7</v>
      </c>
      <c r="H7716">
        <v>0</v>
      </c>
      <c r="I7716">
        <v>13.7</v>
      </c>
      <c r="J7716">
        <v>0</v>
      </c>
      <c r="K7716">
        <v>0</v>
      </c>
    </row>
    <row r="7717" spans="1:11" x14ac:dyDescent="0.3">
      <c r="A7717">
        <v>11</v>
      </c>
      <c r="B7717">
        <v>17</v>
      </c>
      <c r="C7717">
        <v>18</v>
      </c>
      <c r="D7717">
        <v>0</v>
      </c>
      <c r="E7717">
        <v>0</v>
      </c>
      <c r="F7717">
        <v>13.3</v>
      </c>
      <c r="G7717">
        <v>7.2</v>
      </c>
      <c r="H7717">
        <v>0</v>
      </c>
      <c r="I7717">
        <v>13.3</v>
      </c>
      <c r="J7717">
        <v>0</v>
      </c>
      <c r="K7717">
        <v>0</v>
      </c>
    </row>
    <row r="7718" spans="1:11" x14ac:dyDescent="0.3">
      <c r="A7718">
        <v>11</v>
      </c>
      <c r="B7718">
        <v>17</v>
      </c>
      <c r="C7718">
        <v>19</v>
      </c>
      <c r="D7718">
        <v>0</v>
      </c>
      <c r="E7718">
        <v>0</v>
      </c>
      <c r="F7718">
        <v>13.1</v>
      </c>
      <c r="G7718">
        <v>5.8</v>
      </c>
      <c r="H7718">
        <v>0</v>
      </c>
      <c r="I7718">
        <v>13.1</v>
      </c>
      <c r="J7718">
        <v>0</v>
      </c>
      <c r="K7718">
        <v>0</v>
      </c>
    </row>
    <row r="7719" spans="1:11" x14ac:dyDescent="0.3">
      <c r="A7719">
        <v>11</v>
      </c>
      <c r="B7719">
        <v>17</v>
      </c>
      <c r="C7719">
        <v>20</v>
      </c>
      <c r="D7719">
        <v>0</v>
      </c>
      <c r="E7719">
        <v>0</v>
      </c>
      <c r="F7719">
        <v>13</v>
      </c>
      <c r="G7719">
        <v>4.5</v>
      </c>
      <c r="H7719">
        <v>0</v>
      </c>
      <c r="I7719">
        <v>13</v>
      </c>
      <c r="J7719">
        <v>0</v>
      </c>
      <c r="K7719">
        <v>0</v>
      </c>
    </row>
    <row r="7720" spans="1:11" x14ac:dyDescent="0.3">
      <c r="A7720">
        <v>11</v>
      </c>
      <c r="B7720">
        <v>17</v>
      </c>
      <c r="C7720">
        <v>21</v>
      </c>
      <c r="D7720">
        <v>0</v>
      </c>
      <c r="E7720">
        <v>0</v>
      </c>
      <c r="F7720">
        <v>12.8</v>
      </c>
      <c r="G7720">
        <v>3.1</v>
      </c>
      <c r="H7720">
        <v>0</v>
      </c>
      <c r="I7720">
        <v>12.8</v>
      </c>
      <c r="J7720">
        <v>0</v>
      </c>
      <c r="K7720">
        <v>0</v>
      </c>
    </row>
    <row r="7721" spans="1:11" x14ac:dyDescent="0.3">
      <c r="A7721">
        <v>11</v>
      </c>
      <c r="B7721">
        <v>17</v>
      </c>
      <c r="C7721">
        <v>22</v>
      </c>
      <c r="D7721">
        <v>0</v>
      </c>
      <c r="E7721">
        <v>0</v>
      </c>
      <c r="F7721">
        <v>12.6</v>
      </c>
      <c r="G7721">
        <v>3.3</v>
      </c>
      <c r="H7721">
        <v>0</v>
      </c>
      <c r="I7721">
        <v>12.6</v>
      </c>
      <c r="J7721">
        <v>0</v>
      </c>
      <c r="K7721">
        <v>0</v>
      </c>
    </row>
    <row r="7722" spans="1:11" x14ac:dyDescent="0.3">
      <c r="A7722">
        <v>11</v>
      </c>
      <c r="B7722">
        <v>17</v>
      </c>
      <c r="C7722">
        <v>23</v>
      </c>
      <c r="D7722">
        <v>0</v>
      </c>
      <c r="E7722">
        <v>0</v>
      </c>
      <c r="F7722">
        <v>12.4</v>
      </c>
      <c r="G7722">
        <v>3.4</v>
      </c>
      <c r="H7722">
        <v>0</v>
      </c>
      <c r="I7722">
        <v>12.4</v>
      </c>
      <c r="J7722">
        <v>0</v>
      </c>
      <c r="K7722">
        <v>0</v>
      </c>
    </row>
    <row r="7723" spans="1:11" x14ac:dyDescent="0.3">
      <c r="A7723">
        <v>11</v>
      </c>
      <c r="B7723">
        <v>18</v>
      </c>
      <c r="C7723">
        <v>0</v>
      </c>
      <c r="D7723">
        <v>0</v>
      </c>
      <c r="E7723">
        <v>0</v>
      </c>
      <c r="F7723">
        <v>12.2</v>
      </c>
      <c r="G7723">
        <v>3.6</v>
      </c>
      <c r="H7723">
        <v>0</v>
      </c>
      <c r="I7723">
        <v>12.2</v>
      </c>
      <c r="J7723">
        <v>0</v>
      </c>
      <c r="K7723">
        <v>0</v>
      </c>
    </row>
    <row r="7724" spans="1:11" x14ac:dyDescent="0.3">
      <c r="A7724">
        <v>11</v>
      </c>
      <c r="B7724">
        <v>18</v>
      </c>
      <c r="C7724">
        <v>1</v>
      </c>
      <c r="D7724">
        <v>0</v>
      </c>
      <c r="E7724">
        <v>0</v>
      </c>
      <c r="F7724">
        <v>12</v>
      </c>
      <c r="G7724">
        <v>3.4</v>
      </c>
      <c r="H7724">
        <v>0</v>
      </c>
      <c r="I7724">
        <v>12</v>
      </c>
      <c r="J7724">
        <v>0</v>
      </c>
      <c r="K7724">
        <v>0</v>
      </c>
    </row>
    <row r="7725" spans="1:11" x14ac:dyDescent="0.3">
      <c r="A7725">
        <v>11</v>
      </c>
      <c r="B7725">
        <v>18</v>
      </c>
      <c r="C7725">
        <v>2</v>
      </c>
      <c r="D7725">
        <v>0</v>
      </c>
      <c r="E7725">
        <v>0</v>
      </c>
      <c r="F7725">
        <v>11.9</v>
      </c>
      <c r="G7725">
        <v>3.3</v>
      </c>
      <c r="H7725">
        <v>0</v>
      </c>
      <c r="I7725">
        <v>11.9</v>
      </c>
      <c r="J7725">
        <v>0</v>
      </c>
      <c r="K7725">
        <v>0</v>
      </c>
    </row>
    <row r="7726" spans="1:11" x14ac:dyDescent="0.3">
      <c r="A7726">
        <v>11</v>
      </c>
      <c r="B7726">
        <v>18</v>
      </c>
      <c r="C7726">
        <v>3</v>
      </c>
      <c r="D7726">
        <v>0</v>
      </c>
      <c r="E7726">
        <v>0</v>
      </c>
      <c r="F7726">
        <v>11.7</v>
      </c>
      <c r="G7726">
        <v>3.1</v>
      </c>
      <c r="H7726">
        <v>0</v>
      </c>
      <c r="I7726">
        <v>11.7</v>
      </c>
      <c r="J7726">
        <v>0</v>
      </c>
      <c r="K7726">
        <v>0</v>
      </c>
    </row>
    <row r="7727" spans="1:11" x14ac:dyDescent="0.3">
      <c r="A7727">
        <v>11</v>
      </c>
      <c r="B7727">
        <v>18</v>
      </c>
      <c r="C7727">
        <v>4</v>
      </c>
      <c r="D7727">
        <v>0</v>
      </c>
      <c r="E7727">
        <v>0</v>
      </c>
      <c r="F7727">
        <v>11.3</v>
      </c>
      <c r="G7727">
        <v>3.4</v>
      </c>
      <c r="H7727">
        <v>0</v>
      </c>
      <c r="I7727">
        <v>11.3</v>
      </c>
      <c r="J7727">
        <v>0</v>
      </c>
      <c r="K7727">
        <v>0</v>
      </c>
    </row>
    <row r="7728" spans="1:11" x14ac:dyDescent="0.3">
      <c r="A7728">
        <v>11</v>
      </c>
      <c r="B7728">
        <v>18</v>
      </c>
      <c r="C7728">
        <v>5</v>
      </c>
      <c r="D7728">
        <v>0</v>
      </c>
      <c r="E7728">
        <v>0</v>
      </c>
      <c r="F7728">
        <v>11</v>
      </c>
      <c r="G7728">
        <v>3.8</v>
      </c>
      <c r="H7728">
        <v>0</v>
      </c>
      <c r="I7728">
        <v>11</v>
      </c>
      <c r="J7728">
        <v>0</v>
      </c>
      <c r="K7728">
        <v>0</v>
      </c>
    </row>
    <row r="7729" spans="1:11" x14ac:dyDescent="0.3">
      <c r="A7729">
        <v>11</v>
      </c>
      <c r="B7729">
        <v>18</v>
      </c>
      <c r="C7729">
        <v>6</v>
      </c>
      <c r="D7729">
        <v>1</v>
      </c>
      <c r="E7729">
        <v>1</v>
      </c>
      <c r="F7729">
        <v>10.6</v>
      </c>
      <c r="G7729">
        <v>4.0999999999999996</v>
      </c>
      <c r="H7729">
        <v>1.1259999999999999</v>
      </c>
      <c r="I7729">
        <v>8.9190000000000005</v>
      </c>
      <c r="J7729">
        <v>0.97099999999999997</v>
      </c>
      <c r="K7729">
        <v>0</v>
      </c>
    </row>
    <row r="7730" spans="1:11" x14ac:dyDescent="0.3">
      <c r="A7730">
        <v>11</v>
      </c>
      <c r="B7730">
        <v>18</v>
      </c>
      <c r="C7730">
        <v>7</v>
      </c>
      <c r="D7730">
        <v>194</v>
      </c>
      <c r="E7730">
        <v>34</v>
      </c>
      <c r="F7730">
        <v>11.5</v>
      </c>
      <c r="G7730">
        <v>4.5</v>
      </c>
      <c r="H7730">
        <v>100.315</v>
      </c>
      <c r="I7730">
        <v>12.163</v>
      </c>
      <c r="J7730">
        <v>81.575000000000003</v>
      </c>
      <c r="K7730">
        <v>74.429000000000002</v>
      </c>
    </row>
    <row r="7731" spans="1:11" x14ac:dyDescent="0.3">
      <c r="A7731">
        <v>11</v>
      </c>
      <c r="B7731">
        <v>18</v>
      </c>
      <c r="C7731">
        <v>8</v>
      </c>
      <c r="D7731">
        <v>521</v>
      </c>
      <c r="E7731">
        <v>65</v>
      </c>
      <c r="F7731">
        <v>12.4</v>
      </c>
      <c r="G7731">
        <v>4.8</v>
      </c>
      <c r="H7731">
        <v>330.63600000000002</v>
      </c>
      <c r="I7731">
        <v>18.661000000000001</v>
      </c>
      <c r="J7731">
        <v>279.65899999999999</v>
      </c>
      <c r="K7731">
        <v>267.73099999999999</v>
      </c>
    </row>
    <row r="7732" spans="1:11" x14ac:dyDescent="0.3">
      <c r="A7732">
        <v>11</v>
      </c>
      <c r="B7732">
        <v>18</v>
      </c>
      <c r="C7732">
        <v>9</v>
      </c>
      <c r="D7732">
        <v>678</v>
      </c>
      <c r="E7732">
        <v>87</v>
      </c>
      <c r="F7732">
        <v>13.3</v>
      </c>
      <c r="G7732">
        <v>5.2</v>
      </c>
      <c r="H7732">
        <v>542.21</v>
      </c>
      <c r="I7732">
        <v>24.484000000000002</v>
      </c>
      <c r="J7732">
        <v>461.09199999999998</v>
      </c>
      <c r="K7732">
        <v>443.61099999999999</v>
      </c>
    </row>
    <row r="7733" spans="1:11" x14ac:dyDescent="0.3">
      <c r="A7733">
        <v>11</v>
      </c>
      <c r="B7733">
        <v>18</v>
      </c>
      <c r="C7733">
        <v>10</v>
      </c>
      <c r="D7733">
        <v>749</v>
      </c>
      <c r="E7733">
        <v>101</v>
      </c>
      <c r="F7733">
        <v>13.9</v>
      </c>
      <c r="G7733">
        <v>5.4</v>
      </c>
      <c r="H7733">
        <v>689.90499999999997</v>
      </c>
      <c r="I7733">
        <v>28.469000000000001</v>
      </c>
      <c r="J7733">
        <v>583.06700000000001</v>
      </c>
      <c r="K7733">
        <v>561.221</v>
      </c>
    </row>
    <row r="7734" spans="1:11" x14ac:dyDescent="0.3">
      <c r="A7734">
        <v>11</v>
      </c>
      <c r="B7734">
        <v>18</v>
      </c>
      <c r="C7734">
        <v>11</v>
      </c>
      <c r="D7734">
        <v>784</v>
      </c>
      <c r="E7734">
        <v>108</v>
      </c>
      <c r="F7734">
        <v>14.4</v>
      </c>
      <c r="G7734">
        <v>5.5</v>
      </c>
      <c r="H7734">
        <v>765.20699999999999</v>
      </c>
      <c r="I7734">
        <v>30.716999999999999</v>
      </c>
      <c r="J7734">
        <v>642.94799999999998</v>
      </c>
      <c r="K7734">
        <v>618.774</v>
      </c>
    </row>
    <row r="7735" spans="1:11" x14ac:dyDescent="0.3">
      <c r="A7735">
        <v>11</v>
      </c>
      <c r="B7735">
        <v>18</v>
      </c>
      <c r="C7735">
        <v>12</v>
      </c>
      <c r="D7735">
        <v>776</v>
      </c>
      <c r="E7735">
        <v>108</v>
      </c>
      <c r="F7735">
        <v>15</v>
      </c>
      <c r="G7735">
        <v>5.7</v>
      </c>
      <c r="H7735">
        <v>754.38599999999997</v>
      </c>
      <c r="I7735">
        <v>30.895</v>
      </c>
      <c r="J7735">
        <v>633.34199999999998</v>
      </c>
      <c r="K7735">
        <v>609.54999999999995</v>
      </c>
    </row>
    <row r="7736" spans="1:11" x14ac:dyDescent="0.3">
      <c r="A7736">
        <v>11</v>
      </c>
      <c r="B7736">
        <v>18</v>
      </c>
      <c r="C7736">
        <v>13</v>
      </c>
      <c r="D7736">
        <v>734</v>
      </c>
      <c r="E7736">
        <v>102</v>
      </c>
      <c r="F7736">
        <v>14.6</v>
      </c>
      <c r="G7736">
        <v>6.4</v>
      </c>
      <c r="H7736">
        <v>667.71400000000006</v>
      </c>
      <c r="I7736">
        <v>27.670999999999999</v>
      </c>
      <c r="J7736">
        <v>565.47299999999996</v>
      </c>
      <c r="K7736">
        <v>544.28800000000001</v>
      </c>
    </row>
    <row r="7737" spans="1:11" x14ac:dyDescent="0.3">
      <c r="A7737">
        <v>11</v>
      </c>
      <c r="B7737">
        <v>18</v>
      </c>
      <c r="C7737">
        <v>14</v>
      </c>
      <c r="D7737">
        <v>620</v>
      </c>
      <c r="E7737">
        <v>80</v>
      </c>
      <c r="F7737">
        <v>14.3</v>
      </c>
      <c r="G7737">
        <v>7</v>
      </c>
      <c r="H7737">
        <v>481.06799999999998</v>
      </c>
      <c r="I7737">
        <v>23.026</v>
      </c>
      <c r="J7737">
        <v>410.108</v>
      </c>
      <c r="K7737">
        <v>394.3</v>
      </c>
    </row>
    <row r="7738" spans="1:11" x14ac:dyDescent="0.3">
      <c r="A7738">
        <v>11</v>
      </c>
      <c r="B7738">
        <v>18</v>
      </c>
      <c r="C7738">
        <v>15</v>
      </c>
      <c r="D7738">
        <v>415</v>
      </c>
      <c r="E7738">
        <v>64</v>
      </c>
      <c r="F7738">
        <v>13.9</v>
      </c>
      <c r="G7738">
        <v>7.7</v>
      </c>
      <c r="H7738">
        <v>265.34899999999999</v>
      </c>
      <c r="I7738">
        <v>18.021000000000001</v>
      </c>
      <c r="J7738">
        <v>223.62100000000001</v>
      </c>
      <c r="K7738">
        <v>213.18100000000001</v>
      </c>
    </row>
    <row r="7739" spans="1:11" x14ac:dyDescent="0.3">
      <c r="A7739">
        <v>11</v>
      </c>
      <c r="B7739">
        <v>18</v>
      </c>
      <c r="C7739">
        <v>16</v>
      </c>
      <c r="D7739">
        <v>115</v>
      </c>
      <c r="E7739">
        <v>25</v>
      </c>
      <c r="F7739">
        <v>13.3</v>
      </c>
      <c r="G7739">
        <v>7.5</v>
      </c>
      <c r="H7739">
        <v>65.12</v>
      </c>
      <c r="I7739">
        <v>13.598000000000001</v>
      </c>
      <c r="J7739">
        <v>52.881999999999998</v>
      </c>
      <c r="K7739">
        <v>46.317999999999998</v>
      </c>
    </row>
    <row r="7740" spans="1:11" x14ac:dyDescent="0.3">
      <c r="A7740">
        <v>11</v>
      </c>
      <c r="B7740">
        <v>18</v>
      </c>
      <c r="C7740">
        <v>17</v>
      </c>
      <c r="D7740">
        <v>0</v>
      </c>
      <c r="E7740">
        <v>0</v>
      </c>
      <c r="F7740">
        <v>12.8</v>
      </c>
      <c r="G7740">
        <v>7.4</v>
      </c>
      <c r="H7740">
        <v>0</v>
      </c>
      <c r="I7740">
        <v>12.8</v>
      </c>
      <c r="J7740">
        <v>0</v>
      </c>
      <c r="K7740">
        <v>0</v>
      </c>
    </row>
    <row r="7741" spans="1:11" x14ac:dyDescent="0.3">
      <c r="A7741">
        <v>11</v>
      </c>
      <c r="B7741">
        <v>18</v>
      </c>
      <c r="C7741">
        <v>18</v>
      </c>
      <c r="D7741">
        <v>0</v>
      </c>
      <c r="E7741">
        <v>0</v>
      </c>
      <c r="F7741">
        <v>12.2</v>
      </c>
      <c r="G7741">
        <v>7.2</v>
      </c>
      <c r="H7741">
        <v>0</v>
      </c>
      <c r="I7741">
        <v>12.2</v>
      </c>
      <c r="J7741">
        <v>0</v>
      </c>
      <c r="K7741">
        <v>0</v>
      </c>
    </row>
    <row r="7742" spans="1:11" x14ac:dyDescent="0.3">
      <c r="A7742">
        <v>11</v>
      </c>
      <c r="B7742">
        <v>18</v>
      </c>
      <c r="C7742">
        <v>19</v>
      </c>
      <c r="D7742">
        <v>0</v>
      </c>
      <c r="E7742">
        <v>0</v>
      </c>
      <c r="F7742">
        <v>11.7</v>
      </c>
      <c r="G7742">
        <v>5.8</v>
      </c>
      <c r="H7742">
        <v>0</v>
      </c>
      <c r="I7742">
        <v>11.7</v>
      </c>
      <c r="J7742">
        <v>0</v>
      </c>
      <c r="K7742">
        <v>0</v>
      </c>
    </row>
    <row r="7743" spans="1:11" x14ac:dyDescent="0.3">
      <c r="A7743">
        <v>11</v>
      </c>
      <c r="B7743">
        <v>18</v>
      </c>
      <c r="C7743">
        <v>20</v>
      </c>
      <c r="D7743">
        <v>0</v>
      </c>
      <c r="E7743">
        <v>0</v>
      </c>
      <c r="F7743">
        <v>11.1</v>
      </c>
      <c r="G7743">
        <v>4.5</v>
      </c>
      <c r="H7743">
        <v>0</v>
      </c>
      <c r="I7743">
        <v>11.1</v>
      </c>
      <c r="J7743">
        <v>0</v>
      </c>
      <c r="K7743">
        <v>0</v>
      </c>
    </row>
    <row r="7744" spans="1:11" x14ac:dyDescent="0.3">
      <c r="A7744">
        <v>11</v>
      </c>
      <c r="B7744">
        <v>18</v>
      </c>
      <c r="C7744">
        <v>21</v>
      </c>
      <c r="D7744">
        <v>0</v>
      </c>
      <c r="E7744">
        <v>0</v>
      </c>
      <c r="F7744">
        <v>10.6</v>
      </c>
      <c r="G7744">
        <v>3.1</v>
      </c>
      <c r="H7744">
        <v>0</v>
      </c>
      <c r="I7744">
        <v>10.6</v>
      </c>
      <c r="J7744">
        <v>0</v>
      </c>
      <c r="K7744">
        <v>0</v>
      </c>
    </row>
    <row r="7745" spans="1:11" x14ac:dyDescent="0.3">
      <c r="A7745">
        <v>11</v>
      </c>
      <c r="B7745">
        <v>18</v>
      </c>
      <c r="C7745">
        <v>22</v>
      </c>
      <c r="D7745">
        <v>0</v>
      </c>
      <c r="E7745">
        <v>0</v>
      </c>
      <c r="F7745">
        <v>10.199999999999999</v>
      </c>
      <c r="G7745">
        <v>2.9</v>
      </c>
      <c r="H7745">
        <v>0</v>
      </c>
      <c r="I7745">
        <v>10.199999999999999</v>
      </c>
      <c r="J7745">
        <v>0</v>
      </c>
      <c r="K7745">
        <v>0</v>
      </c>
    </row>
    <row r="7746" spans="1:11" x14ac:dyDescent="0.3">
      <c r="A7746">
        <v>11</v>
      </c>
      <c r="B7746">
        <v>18</v>
      </c>
      <c r="C7746">
        <v>23</v>
      </c>
      <c r="D7746">
        <v>0</v>
      </c>
      <c r="E7746">
        <v>0</v>
      </c>
      <c r="F7746">
        <v>9.8000000000000007</v>
      </c>
      <c r="G7746">
        <v>2.8</v>
      </c>
      <c r="H7746">
        <v>0</v>
      </c>
      <c r="I7746">
        <v>9.8000000000000007</v>
      </c>
      <c r="J7746">
        <v>0</v>
      </c>
      <c r="K7746">
        <v>0</v>
      </c>
    </row>
    <row r="7747" spans="1:11" x14ac:dyDescent="0.3">
      <c r="A7747">
        <v>11</v>
      </c>
      <c r="B7747">
        <v>19</v>
      </c>
      <c r="C7747">
        <v>0</v>
      </c>
      <c r="D7747">
        <v>0</v>
      </c>
      <c r="E7747">
        <v>0</v>
      </c>
      <c r="F7747">
        <v>9.4</v>
      </c>
      <c r="G7747">
        <v>2.6</v>
      </c>
      <c r="H7747">
        <v>0</v>
      </c>
      <c r="I7747">
        <v>9.4</v>
      </c>
      <c r="J7747">
        <v>0</v>
      </c>
      <c r="K7747">
        <v>0</v>
      </c>
    </row>
    <row r="7748" spans="1:11" x14ac:dyDescent="0.3">
      <c r="A7748">
        <v>11</v>
      </c>
      <c r="B7748">
        <v>19</v>
      </c>
      <c r="C7748">
        <v>1</v>
      </c>
      <c r="D7748">
        <v>0</v>
      </c>
      <c r="E7748">
        <v>0</v>
      </c>
      <c r="F7748">
        <v>9.1999999999999993</v>
      </c>
      <c r="G7748">
        <v>2.4</v>
      </c>
      <c r="H7748">
        <v>0</v>
      </c>
      <c r="I7748">
        <v>9.1999999999999993</v>
      </c>
      <c r="J7748">
        <v>0</v>
      </c>
      <c r="K7748">
        <v>0</v>
      </c>
    </row>
    <row r="7749" spans="1:11" x14ac:dyDescent="0.3">
      <c r="A7749">
        <v>11</v>
      </c>
      <c r="B7749">
        <v>19</v>
      </c>
      <c r="C7749">
        <v>2</v>
      </c>
      <c r="D7749">
        <v>0</v>
      </c>
      <c r="E7749">
        <v>0</v>
      </c>
      <c r="F7749">
        <v>9.1</v>
      </c>
      <c r="G7749">
        <v>2.2999999999999998</v>
      </c>
      <c r="H7749">
        <v>0</v>
      </c>
      <c r="I7749">
        <v>9.1</v>
      </c>
      <c r="J7749">
        <v>0</v>
      </c>
      <c r="K7749">
        <v>0</v>
      </c>
    </row>
    <row r="7750" spans="1:11" x14ac:dyDescent="0.3">
      <c r="A7750">
        <v>11</v>
      </c>
      <c r="B7750">
        <v>19</v>
      </c>
      <c r="C7750">
        <v>3</v>
      </c>
      <c r="D7750">
        <v>0</v>
      </c>
      <c r="E7750">
        <v>0</v>
      </c>
      <c r="F7750">
        <v>8.9</v>
      </c>
      <c r="G7750">
        <v>2.1</v>
      </c>
      <c r="H7750">
        <v>0</v>
      </c>
      <c r="I7750">
        <v>8.9</v>
      </c>
      <c r="J7750">
        <v>0</v>
      </c>
      <c r="K7750">
        <v>0</v>
      </c>
    </row>
    <row r="7751" spans="1:11" x14ac:dyDescent="0.3">
      <c r="A7751">
        <v>11</v>
      </c>
      <c r="B7751">
        <v>19</v>
      </c>
      <c r="C7751">
        <v>4</v>
      </c>
      <c r="D7751">
        <v>0</v>
      </c>
      <c r="E7751">
        <v>0</v>
      </c>
      <c r="F7751">
        <v>8.5</v>
      </c>
      <c r="G7751">
        <v>2.6</v>
      </c>
      <c r="H7751">
        <v>0</v>
      </c>
      <c r="I7751">
        <v>8.5</v>
      </c>
      <c r="J7751">
        <v>0</v>
      </c>
      <c r="K7751">
        <v>0</v>
      </c>
    </row>
    <row r="7752" spans="1:11" x14ac:dyDescent="0.3">
      <c r="A7752">
        <v>11</v>
      </c>
      <c r="B7752">
        <v>19</v>
      </c>
      <c r="C7752">
        <v>5</v>
      </c>
      <c r="D7752">
        <v>0</v>
      </c>
      <c r="E7752">
        <v>0</v>
      </c>
      <c r="F7752">
        <v>8.1999999999999993</v>
      </c>
      <c r="G7752">
        <v>3.1</v>
      </c>
      <c r="H7752">
        <v>0</v>
      </c>
      <c r="I7752">
        <v>8.1999999999999993</v>
      </c>
      <c r="J7752">
        <v>0</v>
      </c>
      <c r="K7752">
        <v>0</v>
      </c>
    </row>
    <row r="7753" spans="1:11" x14ac:dyDescent="0.3">
      <c r="A7753">
        <v>11</v>
      </c>
      <c r="B7753">
        <v>19</v>
      </c>
      <c r="C7753">
        <v>6</v>
      </c>
      <c r="D7753">
        <v>2</v>
      </c>
      <c r="E7753">
        <v>1</v>
      </c>
      <c r="F7753">
        <v>7.8</v>
      </c>
      <c r="G7753">
        <v>3.6</v>
      </c>
      <c r="H7753">
        <v>1.2829999999999999</v>
      </c>
      <c r="I7753">
        <v>6.0039999999999996</v>
      </c>
      <c r="J7753">
        <v>1.071</v>
      </c>
      <c r="K7753">
        <v>0</v>
      </c>
    </row>
    <row r="7754" spans="1:11" x14ac:dyDescent="0.3">
      <c r="A7754">
        <v>11</v>
      </c>
      <c r="B7754">
        <v>19</v>
      </c>
      <c r="C7754">
        <v>7</v>
      </c>
      <c r="D7754">
        <v>256</v>
      </c>
      <c r="E7754">
        <v>30</v>
      </c>
      <c r="F7754">
        <v>9.3000000000000007</v>
      </c>
      <c r="G7754">
        <v>4.0999999999999996</v>
      </c>
      <c r="H7754">
        <v>113.001</v>
      </c>
      <c r="I7754">
        <v>10.278</v>
      </c>
      <c r="J7754">
        <v>90.736999999999995</v>
      </c>
      <c r="K7754">
        <v>83.399000000000001</v>
      </c>
    </row>
    <row r="7755" spans="1:11" x14ac:dyDescent="0.3">
      <c r="A7755">
        <v>11</v>
      </c>
      <c r="B7755">
        <v>19</v>
      </c>
      <c r="C7755">
        <v>8</v>
      </c>
      <c r="D7755">
        <v>594</v>
      </c>
      <c r="E7755">
        <v>55</v>
      </c>
      <c r="F7755">
        <v>10.7</v>
      </c>
      <c r="G7755">
        <v>4.7</v>
      </c>
      <c r="H7755">
        <v>351.68200000000002</v>
      </c>
      <c r="I7755">
        <v>17.542000000000002</v>
      </c>
      <c r="J7755">
        <v>297.60599999999999</v>
      </c>
      <c r="K7755">
        <v>285.178</v>
      </c>
    </row>
    <row r="7756" spans="1:11" x14ac:dyDescent="0.3">
      <c r="A7756">
        <v>11</v>
      </c>
      <c r="B7756">
        <v>19</v>
      </c>
      <c r="C7756">
        <v>9</v>
      </c>
      <c r="D7756">
        <v>737</v>
      </c>
      <c r="E7756">
        <v>73</v>
      </c>
      <c r="F7756">
        <v>12.2</v>
      </c>
      <c r="G7756">
        <v>5.2</v>
      </c>
      <c r="H7756">
        <v>558.81799999999998</v>
      </c>
      <c r="I7756">
        <v>23.786000000000001</v>
      </c>
      <c r="J7756">
        <v>475.92200000000003</v>
      </c>
      <c r="K7756">
        <v>457.93700000000001</v>
      </c>
    </row>
    <row r="7757" spans="1:11" x14ac:dyDescent="0.3">
      <c r="A7757">
        <v>11</v>
      </c>
      <c r="B7757">
        <v>19</v>
      </c>
      <c r="C7757">
        <v>10</v>
      </c>
      <c r="D7757">
        <v>805</v>
      </c>
      <c r="E7757">
        <v>85</v>
      </c>
      <c r="F7757">
        <v>12.8</v>
      </c>
      <c r="G7757">
        <v>4.7</v>
      </c>
      <c r="H7757">
        <v>707.88900000000001</v>
      </c>
      <c r="I7757">
        <v>29.061</v>
      </c>
      <c r="J7757">
        <v>596.79300000000001</v>
      </c>
      <c r="K7757">
        <v>574.42499999999995</v>
      </c>
    </row>
    <row r="7758" spans="1:11" x14ac:dyDescent="0.3">
      <c r="A7758">
        <v>11</v>
      </c>
      <c r="B7758">
        <v>19</v>
      </c>
      <c r="C7758">
        <v>11</v>
      </c>
      <c r="D7758">
        <v>832</v>
      </c>
      <c r="E7758">
        <v>91</v>
      </c>
      <c r="F7758">
        <v>13.3</v>
      </c>
      <c r="G7758">
        <v>4.0999999999999996</v>
      </c>
      <c r="H7758">
        <v>782.03899999999999</v>
      </c>
      <c r="I7758">
        <v>33.03</v>
      </c>
      <c r="J7758">
        <v>651.53700000000003</v>
      </c>
      <c r="K7758">
        <v>627.01900000000001</v>
      </c>
    </row>
    <row r="7759" spans="1:11" x14ac:dyDescent="0.3">
      <c r="A7759">
        <v>11</v>
      </c>
      <c r="B7759">
        <v>19</v>
      </c>
      <c r="C7759">
        <v>12</v>
      </c>
      <c r="D7759">
        <v>833</v>
      </c>
      <c r="E7759">
        <v>90</v>
      </c>
      <c r="F7759">
        <v>13.9</v>
      </c>
      <c r="G7759">
        <v>3.6</v>
      </c>
      <c r="H7759">
        <v>777.16099999999994</v>
      </c>
      <c r="I7759">
        <v>34.6</v>
      </c>
      <c r="J7759">
        <v>643.68799999999999</v>
      </c>
      <c r="K7759">
        <v>619.48500000000001</v>
      </c>
    </row>
    <row r="7760" spans="1:11" x14ac:dyDescent="0.3">
      <c r="A7760">
        <v>11</v>
      </c>
      <c r="B7760">
        <v>19</v>
      </c>
      <c r="C7760">
        <v>13</v>
      </c>
      <c r="D7760">
        <v>802</v>
      </c>
      <c r="E7760">
        <v>83</v>
      </c>
      <c r="F7760">
        <v>13.9</v>
      </c>
      <c r="G7760">
        <v>3.8</v>
      </c>
      <c r="H7760">
        <v>690.62800000000004</v>
      </c>
      <c r="I7760">
        <v>32.079000000000001</v>
      </c>
      <c r="J7760">
        <v>575.51800000000003</v>
      </c>
      <c r="K7760">
        <v>553.95799999999997</v>
      </c>
    </row>
    <row r="7761" spans="1:11" x14ac:dyDescent="0.3">
      <c r="A7761">
        <v>11</v>
      </c>
      <c r="B7761">
        <v>19</v>
      </c>
      <c r="C7761">
        <v>14</v>
      </c>
      <c r="D7761">
        <v>727</v>
      </c>
      <c r="E7761">
        <v>70</v>
      </c>
      <c r="F7761">
        <v>13.9</v>
      </c>
      <c r="G7761">
        <v>3.9</v>
      </c>
      <c r="H7761">
        <v>530.74900000000002</v>
      </c>
      <c r="I7761">
        <v>27.71</v>
      </c>
      <c r="J7761">
        <v>444.58100000000002</v>
      </c>
      <c r="K7761">
        <v>427.65100000000001</v>
      </c>
    </row>
    <row r="7762" spans="1:11" x14ac:dyDescent="0.3">
      <c r="A7762">
        <v>11</v>
      </c>
      <c r="B7762">
        <v>19</v>
      </c>
      <c r="C7762">
        <v>15</v>
      </c>
      <c r="D7762">
        <v>564</v>
      </c>
      <c r="E7762">
        <v>52</v>
      </c>
      <c r="F7762">
        <v>13.9</v>
      </c>
      <c r="G7762">
        <v>4.0999999999999996</v>
      </c>
      <c r="H7762">
        <v>315.803</v>
      </c>
      <c r="I7762">
        <v>21.655000000000001</v>
      </c>
      <c r="J7762">
        <v>261.072</v>
      </c>
      <c r="K7762">
        <v>249.649</v>
      </c>
    </row>
    <row r="7763" spans="1:11" x14ac:dyDescent="0.3">
      <c r="A7763">
        <v>11</v>
      </c>
      <c r="B7763">
        <v>19</v>
      </c>
      <c r="C7763">
        <v>16</v>
      </c>
      <c r="D7763">
        <v>190</v>
      </c>
      <c r="E7763">
        <v>25</v>
      </c>
      <c r="F7763">
        <v>13</v>
      </c>
      <c r="G7763">
        <v>3.4</v>
      </c>
      <c r="H7763">
        <v>83.322000000000003</v>
      </c>
      <c r="I7763">
        <v>14.398</v>
      </c>
      <c r="J7763">
        <v>65.497</v>
      </c>
      <c r="K7763">
        <v>58.68</v>
      </c>
    </row>
    <row r="7764" spans="1:11" x14ac:dyDescent="0.3">
      <c r="A7764">
        <v>11</v>
      </c>
      <c r="B7764">
        <v>19</v>
      </c>
      <c r="C7764">
        <v>17</v>
      </c>
      <c r="D7764">
        <v>0</v>
      </c>
      <c r="E7764">
        <v>0</v>
      </c>
      <c r="F7764">
        <v>12</v>
      </c>
      <c r="G7764">
        <v>2.8</v>
      </c>
      <c r="H7764">
        <v>0</v>
      </c>
      <c r="I7764">
        <v>12</v>
      </c>
      <c r="J7764">
        <v>0</v>
      </c>
      <c r="K7764">
        <v>0</v>
      </c>
    </row>
    <row r="7765" spans="1:11" x14ac:dyDescent="0.3">
      <c r="A7765">
        <v>11</v>
      </c>
      <c r="B7765">
        <v>19</v>
      </c>
      <c r="C7765">
        <v>18</v>
      </c>
      <c r="D7765">
        <v>0</v>
      </c>
      <c r="E7765">
        <v>0</v>
      </c>
      <c r="F7765">
        <v>11.1</v>
      </c>
      <c r="G7765">
        <v>2.1</v>
      </c>
      <c r="H7765">
        <v>0</v>
      </c>
      <c r="I7765">
        <v>11.1</v>
      </c>
      <c r="J7765">
        <v>0</v>
      </c>
      <c r="K7765">
        <v>0</v>
      </c>
    </row>
    <row r="7766" spans="1:11" x14ac:dyDescent="0.3">
      <c r="A7766">
        <v>11</v>
      </c>
      <c r="B7766">
        <v>19</v>
      </c>
      <c r="C7766">
        <v>19</v>
      </c>
      <c r="D7766">
        <v>0</v>
      </c>
      <c r="E7766">
        <v>0</v>
      </c>
      <c r="F7766">
        <v>9.8000000000000007</v>
      </c>
      <c r="G7766">
        <v>2.1</v>
      </c>
      <c r="H7766">
        <v>0</v>
      </c>
      <c r="I7766">
        <v>9.8000000000000007</v>
      </c>
      <c r="J7766">
        <v>0</v>
      </c>
      <c r="K7766">
        <v>0</v>
      </c>
    </row>
    <row r="7767" spans="1:11" x14ac:dyDescent="0.3">
      <c r="A7767">
        <v>11</v>
      </c>
      <c r="B7767">
        <v>19</v>
      </c>
      <c r="C7767">
        <v>20</v>
      </c>
      <c r="D7767">
        <v>0</v>
      </c>
      <c r="E7767">
        <v>0</v>
      </c>
      <c r="F7767">
        <v>8.5</v>
      </c>
      <c r="G7767">
        <v>2.1</v>
      </c>
      <c r="H7767">
        <v>0</v>
      </c>
      <c r="I7767">
        <v>8.5</v>
      </c>
      <c r="J7767">
        <v>0</v>
      </c>
      <c r="K7767">
        <v>0</v>
      </c>
    </row>
    <row r="7768" spans="1:11" x14ac:dyDescent="0.3">
      <c r="A7768">
        <v>11</v>
      </c>
      <c r="B7768">
        <v>19</v>
      </c>
      <c r="C7768">
        <v>21</v>
      </c>
      <c r="D7768">
        <v>0</v>
      </c>
      <c r="E7768">
        <v>0</v>
      </c>
      <c r="F7768">
        <v>7.2</v>
      </c>
      <c r="G7768">
        <v>2.1</v>
      </c>
      <c r="H7768">
        <v>0</v>
      </c>
      <c r="I7768">
        <v>7.2</v>
      </c>
      <c r="J7768">
        <v>0</v>
      </c>
      <c r="K7768">
        <v>0</v>
      </c>
    </row>
    <row r="7769" spans="1:11" x14ac:dyDescent="0.3">
      <c r="A7769">
        <v>11</v>
      </c>
      <c r="B7769">
        <v>19</v>
      </c>
      <c r="C7769">
        <v>22</v>
      </c>
      <c r="D7769">
        <v>0</v>
      </c>
      <c r="E7769">
        <v>0</v>
      </c>
      <c r="F7769">
        <v>6.5</v>
      </c>
      <c r="G7769">
        <v>1.4</v>
      </c>
      <c r="H7769">
        <v>0</v>
      </c>
      <c r="I7769">
        <v>6.5</v>
      </c>
      <c r="J7769">
        <v>0</v>
      </c>
      <c r="K7769">
        <v>0</v>
      </c>
    </row>
    <row r="7770" spans="1:11" x14ac:dyDescent="0.3">
      <c r="A7770">
        <v>11</v>
      </c>
      <c r="B7770">
        <v>19</v>
      </c>
      <c r="C7770">
        <v>23</v>
      </c>
      <c r="D7770">
        <v>0</v>
      </c>
      <c r="E7770">
        <v>0</v>
      </c>
      <c r="F7770">
        <v>5.7</v>
      </c>
      <c r="G7770">
        <v>0.7</v>
      </c>
      <c r="H7770">
        <v>0</v>
      </c>
      <c r="I7770">
        <v>5.7</v>
      </c>
      <c r="J7770">
        <v>0</v>
      </c>
      <c r="K7770">
        <v>0</v>
      </c>
    </row>
    <row r="7771" spans="1:11" x14ac:dyDescent="0.3">
      <c r="A7771">
        <v>11</v>
      </c>
      <c r="B7771">
        <v>20</v>
      </c>
      <c r="C7771">
        <v>0</v>
      </c>
      <c r="D7771">
        <v>0</v>
      </c>
      <c r="E7771">
        <v>0</v>
      </c>
      <c r="F7771">
        <v>5</v>
      </c>
      <c r="G7771">
        <v>0</v>
      </c>
      <c r="H7771">
        <v>0</v>
      </c>
      <c r="I7771">
        <v>5</v>
      </c>
      <c r="J7771">
        <v>0</v>
      </c>
      <c r="K7771">
        <v>0</v>
      </c>
    </row>
    <row r="7772" spans="1:11" x14ac:dyDescent="0.3">
      <c r="A7772">
        <v>11</v>
      </c>
      <c r="B7772">
        <v>20</v>
      </c>
      <c r="C7772">
        <v>1</v>
      </c>
      <c r="D7772">
        <v>0</v>
      </c>
      <c r="E7772">
        <v>0</v>
      </c>
      <c r="F7772">
        <v>6.7</v>
      </c>
      <c r="G7772">
        <v>2.2000000000000002</v>
      </c>
      <c r="H7772">
        <v>0</v>
      </c>
      <c r="I7772">
        <v>6.7</v>
      </c>
      <c r="J7772">
        <v>0</v>
      </c>
      <c r="K7772">
        <v>0</v>
      </c>
    </row>
    <row r="7773" spans="1:11" x14ac:dyDescent="0.3">
      <c r="A7773">
        <v>11</v>
      </c>
      <c r="B7773">
        <v>20</v>
      </c>
      <c r="C7773">
        <v>2</v>
      </c>
      <c r="D7773">
        <v>0</v>
      </c>
      <c r="E7773">
        <v>0</v>
      </c>
      <c r="F7773">
        <v>8.3000000000000007</v>
      </c>
      <c r="G7773">
        <v>4.5</v>
      </c>
      <c r="H7773">
        <v>0</v>
      </c>
      <c r="I7773">
        <v>8.3000000000000007</v>
      </c>
      <c r="J7773">
        <v>0</v>
      </c>
      <c r="K7773">
        <v>0</v>
      </c>
    </row>
    <row r="7774" spans="1:11" x14ac:dyDescent="0.3">
      <c r="A7774">
        <v>11</v>
      </c>
      <c r="B7774">
        <v>20</v>
      </c>
      <c r="C7774">
        <v>3</v>
      </c>
      <c r="D7774">
        <v>0</v>
      </c>
      <c r="E7774">
        <v>0</v>
      </c>
      <c r="F7774">
        <v>10</v>
      </c>
      <c r="G7774">
        <v>6.7</v>
      </c>
      <c r="H7774">
        <v>0</v>
      </c>
      <c r="I7774">
        <v>10</v>
      </c>
      <c r="J7774">
        <v>0</v>
      </c>
      <c r="K7774">
        <v>0</v>
      </c>
    </row>
    <row r="7775" spans="1:11" x14ac:dyDescent="0.3">
      <c r="A7775">
        <v>11</v>
      </c>
      <c r="B7775">
        <v>20</v>
      </c>
      <c r="C7775">
        <v>4</v>
      </c>
      <c r="D7775">
        <v>0</v>
      </c>
      <c r="E7775">
        <v>0</v>
      </c>
      <c r="F7775">
        <v>9.8000000000000007</v>
      </c>
      <c r="G7775">
        <v>5.2</v>
      </c>
      <c r="H7775">
        <v>0</v>
      </c>
      <c r="I7775">
        <v>9.8000000000000007</v>
      </c>
      <c r="J7775">
        <v>0</v>
      </c>
      <c r="K7775">
        <v>0</v>
      </c>
    </row>
    <row r="7776" spans="1:11" x14ac:dyDescent="0.3">
      <c r="A7776">
        <v>11</v>
      </c>
      <c r="B7776">
        <v>20</v>
      </c>
      <c r="C7776">
        <v>5</v>
      </c>
      <c r="D7776">
        <v>0</v>
      </c>
      <c r="E7776">
        <v>0</v>
      </c>
      <c r="F7776">
        <v>9.6</v>
      </c>
      <c r="G7776">
        <v>3.6</v>
      </c>
      <c r="H7776">
        <v>0</v>
      </c>
      <c r="I7776">
        <v>9.6</v>
      </c>
      <c r="J7776">
        <v>0</v>
      </c>
      <c r="K7776">
        <v>0</v>
      </c>
    </row>
    <row r="7777" spans="1:11" x14ac:dyDescent="0.3">
      <c r="A7777">
        <v>11</v>
      </c>
      <c r="B7777">
        <v>20</v>
      </c>
      <c r="C7777">
        <v>6</v>
      </c>
      <c r="D7777">
        <v>4</v>
      </c>
      <c r="E7777">
        <v>1</v>
      </c>
      <c r="F7777">
        <v>9.4</v>
      </c>
      <c r="G7777">
        <v>2.1</v>
      </c>
      <c r="H7777">
        <v>1.595</v>
      </c>
      <c r="I7777">
        <v>7.4080000000000004</v>
      </c>
      <c r="J7777">
        <v>1.246</v>
      </c>
      <c r="K7777">
        <v>0</v>
      </c>
    </row>
    <row r="7778" spans="1:11" x14ac:dyDescent="0.3">
      <c r="A7778">
        <v>11</v>
      </c>
      <c r="B7778">
        <v>20</v>
      </c>
      <c r="C7778">
        <v>7</v>
      </c>
      <c r="D7778">
        <v>429</v>
      </c>
      <c r="E7778">
        <v>21</v>
      </c>
      <c r="F7778">
        <v>10.3</v>
      </c>
      <c r="G7778">
        <v>2.4</v>
      </c>
      <c r="H7778">
        <v>145.97999999999999</v>
      </c>
      <c r="I7778">
        <v>12.436999999999999</v>
      </c>
      <c r="J7778">
        <v>111.89700000000001</v>
      </c>
      <c r="K7778">
        <v>104.10599999999999</v>
      </c>
    </row>
    <row r="7779" spans="1:11" x14ac:dyDescent="0.3">
      <c r="A7779">
        <v>11</v>
      </c>
      <c r="B7779">
        <v>20</v>
      </c>
      <c r="C7779">
        <v>8</v>
      </c>
      <c r="D7779">
        <v>724</v>
      </c>
      <c r="E7779">
        <v>38</v>
      </c>
      <c r="F7779">
        <v>11.3</v>
      </c>
      <c r="G7779">
        <v>2.8</v>
      </c>
      <c r="H7779">
        <v>385.48200000000003</v>
      </c>
      <c r="I7779">
        <v>20.777000000000001</v>
      </c>
      <c r="J7779">
        <v>320.88099999999997</v>
      </c>
      <c r="K7779">
        <v>307.79000000000002</v>
      </c>
    </row>
    <row r="7780" spans="1:11" x14ac:dyDescent="0.3">
      <c r="A7780">
        <v>11</v>
      </c>
      <c r="B7780">
        <v>20</v>
      </c>
      <c r="C7780">
        <v>9</v>
      </c>
      <c r="D7780">
        <v>842</v>
      </c>
      <c r="E7780">
        <v>50</v>
      </c>
      <c r="F7780">
        <v>12.2</v>
      </c>
      <c r="G7780">
        <v>3.1</v>
      </c>
      <c r="H7780">
        <v>590.79899999999998</v>
      </c>
      <c r="I7780">
        <v>27.757999999999999</v>
      </c>
      <c r="J7780">
        <v>495.50799999999998</v>
      </c>
      <c r="K7780">
        <v>476.846</v>
      </c>
    </row>
    <row r="7781" spans="1:11" x14ac:dyDescent="0.3">
      <c r="A7781">
        <v>11</v>
      </c>
      <c r="B7781">
        <v>20</v>
      </c>
      <c r="C7781">
        <v>10</v>
      </c>
      <c r="D7781">
        <v>899</v>
      </c>
      <c r="E7781">
        <v>58</v>
      </c>
      <c r="F7781">
        <v>12.8</v>
      </c>
      <c r="G7781">
        <v>3.3</v>
      </c>
      <c r="H7781">
        <v>737.51800000000003</v>
      </c>
      <c r="I7781">
        <v>32.514000000000003</v>
      </c>
      <c r="J7781">
        <v>613.82500000000005</v>
      </c>
      <c r="K7781">
        <v>590.79899999999998</v>
      </c>
    </row>
    <row r="7782" spans="1:11" x14ac:dyDescent="0.3">
      <c r="A7782">
        <v>11</v>
      </c>
      <c r="B7782">
        <v>20</v>
      </c>
      <c r="C7782">
        <v>11</v>
      </c>
      <c r="D7782">
        <v>913</v>
      </c>
      <c r="E7782">
        <v>67</v>
      </c>
      <c r="F7782">
        <v>13.3</v>
      </c>
      <c r="G7782">
        <v>3.4</v>
      </c>
      <c r="H7782">
        <v>809.74199999999996</v>
      </c>
      <c r="I7782">
        <v>35.103999999999999</v>
      </c>
      <c r="J7782">
        <v>669.39099999999996</v>
      </c>
      <c r="K7782">
        <v>644.15099999999995</v>
      </c>
    </row>
    <row r="7783" spans="1:11" x14ac:dyDescent="0.3">
      <c r="A7783">
        <v>11</v>
      </c>
      <c r="B7783">
        <v>20</v>
      </c>
      <c r="C7783">
        <v>12</v>
      </c>
      <c r="D7783">
        <v>910</v>
      </c>
      <c r="E7783">
        <v>67</v>
      </c>
      <c r="F7783">
        <v>13.9</v>
      </c>
      <c r="G7783">
        <v>3.6</v>
      </c>
      <c r="H7783">
        <v>802.75400000000002</v>
      </c>
      <c r="I7783">
        <v>35.320999999999998</v>
      </c>
      <c r="J7783">
        <v>662.96799999999996</v>
      </c>
      <c r="K7783">
        <v>637.98900000000003</v>
      </c>
    </row>
    <row r="7784" spans="1:11" x14ac:dyDescent="0.3">
      <c r="A7784">
        <v>11</v>
      </c>
      <c r="B7784">
        <v>20</v>
      </c>
      <c r="C7784">
        <v>13</v>
      </c>
      <c r="D7784">
        <v>861</v>
      </c>
      <c r="E7784">
        <v>71</v>
      </c>
      <c r="F7784">
        <v>14.1</v>
      </c>
      <c r="G7784">
        <v>2.9</v>
      </c>
      <c r="H7784">
        <v>712.50800000000004</v>
      </c>
      <c r="I7784">
        <v>34.674999999999997</v>
      </c>
      <c r="J7784">
        <v>588.00900000000001</v>
      </c>
      <c r="K7784">
        <v>565.976</v>
      </c>
    </row>
    <row r="7785" spans="1:11" x14ac:dyDescent="0.3">
      <c r="A7785">
        <v>11</v>
      </c>
      <c r="B7785">
        <v>20</v>
      </c>
      <c r="C7785">
        <v>14</v>
      </c>
      <c r="D7785">
        <v>689</v>
      </c>
      <c r="E7785">
        <v>62</v>
      </c>
      <c r="F7785">
        <v>14.2</v>
      </c>
      <c r="G7785">
        <v>2.2000000000000002</v>
      </c>
      <c r="H7785">
        <v>497.553</v>
      </c>
      <c r="I7785">
        <v>30.117999999999999</v>
      </c>
      <c r="J7785">
        <v>413.089</v>
      </c>
      <c r="K7785">
        <v>397.18599999999998</v>
      </c>
    </row>
    <row r="7786" spans="1:11" x14ac:dyDescent="0.3">
      <c r="A7786">
        <v>11</v>
      </c>
      <c r="B7786">
        <v>20</v>
      </c>
      <c r="C7786">
        <v>15</v>
      </c>
      <c r="D7786">
        <v>530</v>
      </c>
      <c r="E7786">
        <v>51</v>
      </c>
      <c r="F7786">
        <v>14.4</v>
      </c>
      <c r="G7786">
        <v>1.5</v>
      </c>
      <c r="H7786">
        <v>299.42099999999999</v>
      </c>
      <c r="I7786">
        <v>24.827999999999999</v>
      </c>
      <c r="J7786">
        <v>244.86500000000001</v>
      </c>
      <c r="K7786">
        <v>233.87299999999999</v>
      </c>
    </row>
    <row r="7787" spans="1:11" x14ac:dyDescent="0.3">
      <c r="A7787">
        <v>11</v>
      </c>
      <c r="B7787">
        <v>20</v>
      </c>
      <c r="C7787">
        <v>16</v>
      </c>
      <c r="D7787">
        <v>210</v>
      </c>
      <c r="E7787">
        <v>23</v>
      </c>
      <c r="F7787">
        <v>13.3</v>
      </c>
      <c r="G7787">
        <v>2.2000000000000002</v>
      </c>
      <c r="H7787">
        <v>87.381</v>
      </c>
      <c r="I7787">
        <v>15.134</v>
      </c>
      <c r="J7787">
        <v>68.025999999999996</v>
      </c>
      <c r="K7787">
        <v>61.158000000000001</v>
      </c>
    </row>
    <row r="7788" spans="1:11" x14ac:dyDescent="0.3">
      <c r="A7788">
        <v>11</v>
      </c>
      <c r="B7788">
        <v>20</v>
      </c>
      <c r="C7788">
        <v>17</v>
      </c>
      <c r="D7788">
        <v>0</v>
      </c>
      <c r="E7788">
        <v>0</v>
      </c>
      <c r="F7788">
        <v>12.2</v>
      </c>
      <c r="G7788">
        <v>2.9</v>
      </c>
      <c r="H7788">
        <v>0</v>
      </c>
      <c r="I7788">
        <v>12.2</v>
      </c>
      <c r="J7788">
        <v>0</v>
      </c>
      <c r="K7788">
        <v>0</v>
      </c>
    </row>
    <row r="7789" spans="1:11" x14ac:dyDescent="0.3">
      <c r="A7789">
        <v>11</v>
      </c>
      <c r="B7789">
        <v>20</v>
      </c>
      <c r="C7789">
        <v>18</v>
      </c>
      <c r="D7789">
        <v>0</v>
      </c>
      <c r="E7789">
        <v>0</v>
      </c>
      <c r="F7789">
        <v>11.1</v>
      </c>
      <c r="G7789">
        <v>3.6</v>
      </c>
      <c r="H7789">
        <v>0</v>
      </c>
      <c r="I7789">
        <v>11.1</v>
      </c>
      <c r="J7789">
        <v>0</v>
      </c>
      <c r="K7789">
        <v>0</v>
      </c>
    </row>
    <row r="7790" spans="1:11" x14ac:dyDescent="0.3">
      <c r="A7790">
        <v>11</v>
      </c>
      <c r="B7790">
        <v>20</v>
      </c>
      <c r="C7790">
        <v>19</v>
      </c>
      <c r="D7790">
        <v>0</v>
      </c>
      <c r="E7790">
        <v>0</v>
      </c>
      <c r="F7790">
        <v>9.6</v>
      </c>
      <c r="G7790">
        <v>3.1</v>
      </c>
      <c r="H7790">
        <v>0</v>
      </c>
      <c r="I7790">
        <v>9.6</v>
      </c>
      <c r="J7790">
        <v>0</v>
      </c>
      <c r="K7790">
        <v>0</v>
      </c>
    </row>
    <row r="7791" spans="1:11" x14ac:dyDescent="0.3">
      <c r="A7791">
        <v>11</v>
      </c>
      <c r="B7791">
        <v>20</v>
      </c>
      <c r="C7791">
        <v>20</v>
      </c>
      <c r="D7791">
        <v>0</v>
      </c>
      <c r="E7791">
        <v>0</v>
      </c>
      <c r="F7791">
        <v>8.1999999999999993</v>
      </c>
      <c r="G7791">
        <v>2.6</v>
      </c>
      <c r="H7791">
        <v>0</v>
      </c>
      <c r="I7791">
        <v>8.1999999999999993</v>
      </c>
      <c r="J7791">
        <v>0</v>
      </c>
      <c r="K7791">
        <v>0</v>
      </c>
    </row>
    <row r="7792" spans="1:11" x14ac:dyDescent="0.3">
      <c r="A7792">
        <v>11</v>
      </c>
      <c r="B7792">
        <v>20</v>
      </c>
      <c r="C7792">
        <v>21</v>
      </c>
      <c r="D7792">
        <v>0</v>
      </c>
      <c r="E7792">
        <v>0</v>
      </c>
      <c r="F7792">
        <v>6.7</v>
      </c>
      <c r="G7792">
        <v>2.1</v>
      </c>
      <c r="H7792">
        <v>0</v>
      </c>
      <c r="I7792">
        <v>6.7</v>
      </c>
      <c r="J7792">
        <v>0</v>
      </c>
      <c r="K7792">
        <v>0</v>
      </c>
    </row>
    <row r="7793" spans="1:11" x14ac:dyDescent="0.3">
      <c r="A7793">
        <v>11</v>
      </c>
      <c r="B7793">
        <v>20</v>
      </c>
      <c r="C7793">
        <v>22</v>
      </c>
      <c r="D7793">
        <v>0</v>
      </c>
      <c r="E7793">
        <v>0</v>
      </c>
      <c r="F7793">
        <v>6.3</v>
      </c>
      <c r="G7793">
        <v>1.4</v>
      </c>
      <c r="H7793">
        <v>0</v>
      </c>
      <c r="I7793">
        <v>6.3</v>
      </c>
      <c r="J7793">
        <v>0</v>
      </c>
      <c r="K7793">
        <v>0</v>
      </c>
    </row>
    <row r="7794" spans="1:11" x14ac:dyDescent="0.3">
      <c r="A7794">
        <v>11</v>
      </c>
      <c r="B7794">
        <v>20</v>
      </c>
      <c r="C7794">
        <v>23</v>
      </c>
      <c r="D7794">
        <v>0</v>
      </c>
      <c r="E7794">
        <v>0</v>
      </c>
      <c r="F7794">
        <v>6</v>
      </c>
      <c r="G7794">
        <v>0.7</v>
      </c>
      <c r="H7794">
        <v>0</v>
      </c>
      <c r="I7794">
        <v>6</v>
      </c>
      <c r="J7794">
        <v>0</v>
      </c>
      <c r="K7794">
        <v>0</v>
      </c>
    </row>
    <row r="7795" spans="1:11" x14ac:dyDescent="0.3">
      <c r="A7795">
        <v>11</v>
      </c>
      <c r="B7795">
        <v>21</v>
      </c>
      <c r="C7795">
        <v>0</v>
      </c>
      <c r="D7795">
        <v>0</v>
      </c>
      <c r="E7795">
        <v>0</v>
      </c>
      <c r="F7795">
        <v>5.6</v>
      </c>
      <c r="G7795">
        <v>0</v>
      </c>
      <c r="H7795">
        <v>0</v>
      </c>
      <c r="I7795">
        <v>5.6</v>
      </c>
      <c r="J7795">
        <v>0</v>
      </c>
      <c r="K7795">
        <v>0</v>
      </c>
    </row>
    <row r="7796" spans="1:11" x14ac:dyDescent="0.3">
      <c r="A7796">
        <v>11</v>
      </c>
      <c r="B7796">
        <v>21</v>
      </c>
      <c r="C7796">
        <v>1</v>
      </c>
      <c r="D7796">
        <v>0</v>
      </c>
      <c r="E7796">
        <v>0</v>
      </c>
      <c r="F7796">
        <v>5</v>
      </c>
      <c r="G7796">
        <v>0</v>
      </c>
      <c r="H7796">
        <v>0</v>
      </c>
      <c r="I7796">
        <v>5</v>
      </c>
      <c r="J7796">
        <v>0</v>
      </c>
      <c r="K7796">
        <v>0</v>
      </c>
    </row>
    <row r="7797" spans="1:11" x14ac:dyDescent="0.3">
      <c r="A7797">
        <v>11</v>
      </c>
      <c r="B7797">
        <v>21</v>
      </c>
      <c r="C7797">
        <v>2</v>
      </c>
      <c r="D7797">
        <v>0</v>
      </c>
      <c r="E7797">
        <v>0</v>
      </c>
      <c r="F7797">
        <v>4.5</v>
      </c>
      <c r="G7797">
        <v>0</v>
      </c>
      <c r="H7797">
        <v>0</v>
      </c>
      <c r="I7797">
        <v>4.5</v>
      </c>
      <c r="J7797">
        <v>0</v>
      </c>
      <c r="K7797">
        <v>0</v>
      </c>
    </row>
    <row r="7798" spans="1:11" x14ac:dyDescent="0.3">
      <c r="A7798">
        <v>11</v>
      </c>
      <c r="B7798">
        <v>21</v>
      </c>
      <c r="C7798">
        <v>3</v>
      </c>
      <c r="D7798">
        <v>0</v>
      </c>
      <c r="E7798">
        <v>0</v>
      </c>
      <c r="F7798">
        <v>3.9</v>
      </c>
      <c r="G7798">
        <v>0</v>
      </c>
      <c r="H7798">
        <v>0</v>
      </c>
      <c r="I7798">
        <v>3.9</v>
      </c>
      <c r="J7798">
        <v>0</v>
      </c>
      <c r="K7798">
        <v>0</v>
      </c>
    </row>
    <row r="7799" spans="1:11" x14ac:dyDescent="0.3">
      <c r="A7799">
        <v>11</v>
      </c>
      <c r="B7799">
        <v>21</v>
      </c>
      <c r="C7799">
        <v>4</v>
      </c>
      <c r="D7799">
        <v>0</v>
      </c>
      <c r="E7799">
        <v>0</v>
      </c>
      <c r="F7799">
        <v>3.9</v>
      </c>
      <c r="G7799">
        <v>0</v>
      </c>
      <c r="H7799">
        <v>0</v>
      </c>
      <c r="I7799">
        <v>3.9</v>
      </c>
      <c r="J7799">
        <v>0</v>
      </c>
      <c r="K7799">
        <v>0</v>
      </c>
    </row>
    <row r="7800" spans="1:11" x14ac:dyDescent="0.3">
      <c r="A7800">
        <v>11</v>
      </c>
      <c r="B7800">
        <v>21</v>
      </c>
      <c r="C7800">
        <v>5</v>
      </c>
      <c r="D7800">
        <v>0</v>
      </c>
      <c r="E7800">
        <v>0</v>
      </c>
      <c r="F7800">
        <v>3.9</v>
      </c>
      <c r="G7800">
        <v>0</v>
      </c>
      <c r="H7800">
        <v>0</v>
      </c>
      <c r="I7800">
        <v>3.9</v>
      </c>
      <c r="J7800">
        <v>0</v>
      </c>
      <c r="K7800">
        <v>0</v>
      </c>
    </row>
    <row r="7801" spans="1:11" x14ac:dyDescent="0.3">
      <c r="A7801">
        <v>11</v>
      </c>
      <c r="B7801">
        <v>21</v>
      </c>
      <c r="C7801">
        <v>6</v>
      </c>
      <c r="D7801">
        <v>0</v>
      </c>
      <c r="E7801">
        <v>0</v>
      </c>
      <c r="F7801">
        <v>3.9</v>
      </c>
      <c r="G7801">
        <v>0</v>
      </c>
      <c r="H7801">
        <v>0</v>
      </c>
      <c r="I7801">
        <v>3.9</v>
      </c>
      <c r="J7801">
        <v>0</v>
      </c>
      <c r="K7801">
        <v>0</v>
      </c>
    </row>
    <row r="7802" spans="1:11" x14ac:dyDescent="0.3">
      <c r="A7802">
        <v>11</v>
      </c>
      <c r="B7802">
        <v>21</v>
      </c>
      <c r="C7802">
        <v>7</v>
      </c>
      <c r="D7802">
        <v>58</v>
      </c>
      <c r="E7802">
        <v>30</v>
      </c>
      <c r="F7802">
        <v>5.9</v>
      </c>
      <c r="G7802">
        <v>1</v>
      </c>
      <c r="H7802">
        <v>50.09</v>
      </c>
      <c r="I7802">
        <v>5.383</v>
      </c>
      <c r="J7802">
        <v>43.37</v>
      </c>
      <c r="K7802">
        <v>36.991999999999997</v>
      </c>
    </row>
    <row r="7803" spans="1:11" x14ac:dyDescent="0.3">
      <c r="A7803">
        <v>11</v>
      </c>
      <c r="B7803">
        <v>21</v>
      </c>
      <c r="C7803">
        <v>8</v>
      </c>
      <c r="D7803">
        <v>271</v>
      </c>
      <c r="E7803">
        <v>95</v>
      </c>
      <c r="F7803">
        <v>8</v>
      </c>
      <c r="G7803">
        <v>2.1</v>
      </c>
      <c r="H7803">
        <v>236.43100000000001</v>
      </c>
      <c r="I7803">
        <v>13.275</v>
      </c>
      <c r="J7803">
        <v>205.64099999999999</v>
      </c>
      <c r="K7803">
        <v>195.65600000000001</v>
      </c>
    </row>
    <row r="7804" spans="1:11" x14ac:dyDescent="0.3">
      <c r="A7804">
        <v>11</v>
      </c>
      <c r="B7804">
        <v>21</v>
      </c>
      <c r="C7804">
        <v>9</v>
      </c>
      <c r="D7804">
        <v>375</v>
      </c>
      <c r="E7804">
        <v>153</v>
      </c>
      <c r="F7804">
        <v>10</v>
      </c>
      <c r="G7804">
        <v>3.1</v>
      </c>
      <c r="H7804">
        <v>410.77499999999998</v>
      </c>
      <c r="I7804">
        <v>20.206</v>
      </c>
      <c r="J7804">
        <v>355.62799999999999</v>
      </c>
      <c r="K7804">
        <v>341.512</v>
      </c>
    </row>
    <row r="7805" spans="1:11" x14ac:dyDescent="0.3">
      <c r="A7805">
        <v>11</v>
      </c>
      <c r="B7805">
        <v>21</v>
      </c>
      <c r="C7805">
        <v>10</v>
      </c>
      <c r="D7805">
        <v>247</v>
      </c>
      <c r="E7805">
        <v>205</v>
      </c>
      <c r="F7805">
        <v>10.9</v>
      </c>
      <c r="G7805">
        <v>2.9</v>
      </c>
      <c r="H7805">
        <v>419.15</v>
      </c>
      <c r="I7805">
        <v>22.210999999999999</v>
      </c>
      <c r="J7805">
        <v>362.89400000000001</v>
      </c>
      <c r="K7805">
        <v>348.55799999999999</v>
      </c>
    </row>
    <row r="7806" spans="1:11" x14ac:dyDescent="0.3">
      <c r="A7806">
        <v>11</v>
      </c>
      <c r="B7806">
        <v>21</v>
      </c>
      <c r="C7806">
        <v>11</v>
      </c>
      <c r="D7806">
        <v>467</v>
      </c>
      <c r="E7806">
        <v>189</v>
      </c>
      <c r="F7806">
        <v>11.9</v>
      </c>
      <c r="G7806">
        <v>2.8</v>
      </c>
      <c r="H7806">
        <v>599.92700000000002</v>
      </c>
      <c r="I7806">
        <v>28.35</v>
      </c>
      <c r="J7806">
        <v>508.62299999999999</v>
      </c>
      <c r="K7806">
        <v>489.50099999999998</v>
      </c>
    </row>
    <row r="7807" spans="1:11" x14ac:dyDescent="0.3">
      <c r="A7807">
        <v>11</v>
      </c>
      <c r="B7807">
        <v>21</v>
      </c>
      <c r="C7807">
        <v>12</v>
      </c>
      <c r="D7807">
        <v>461</v>
      </c>
      <c r="E7807">
        <v>196</v>
      </c>
      <c r="F7807">
        <v>12.8</v>
      </c>
      <c r="G7807">
        <v>2.6</v>
      </c>
      <c r="H7807">
        <v>600.68499999999995</v>
      </c>
      <c r="I7807">
        <v>30.324999999999999</v>
      </c>
      <c r="J7807">
        <v>505.66500000000002</v>
      </c>
      <c r="K7807">
        <v>486.64699999999999</v>
      </c>
    </row>
    <row r="7808" spans="1:11" x14ac:dyDescent="0.3">
      <c r="A7808">
        <v>11</v>
      </c>
      <c r="B7808">
        <v>21</v>
      </c>
      <c r="C7808">
        <v>13</v>
      </c>
      <c r="D7808">
        <v>448</v>
      </c>
      <c r="E7808">
        <v>169</v>
      </c>
      <c r="F7808">
        <v>12.6</v>
      </c>
      <c r="G7808">
        <v>1.7</v>
      </c>
      <c r="H7808">
        <v>529.10699999999997</v>
      </c>
      <c r="I7808">
        <v>30.324000000000002</v>
      </c>
      <c r="J7808">
        <v>444.41</v>
      </c>
      <c r="K7808">
        <v>427.48599999999999</v>
      </c>
    </row>
    <row r="7809" spans="1:11" x14ac:dyDescent="0.3">
      <c r="A7809">
        <v>11</v>
      </c>
      <c r="B7809">
        <v>21</v>
      </c>
      <c r="C7809">
        <v>14</v>
      </c>
      <c r="D7809">
        <v>357</v>
      </c>
      <c r="E7809">
        <v>132</v>
      </c>
      <c r="F7809">
        <v>12.4</v>
      </c>
      <c r="G7809">
        <v>0.9</v>
      </c>
      <c r="H7809">
        <v>376.05200000000002</v>
      </c>
      <c r="I7809">
        <v>27.466999999999999</v>
      </c>
      <c r="J7809">
        <v>316.84399999999999</v>
      </c>
      <c r="K7809">
        <v>303.86900000000003</v>
      </c>
    </row>
    <row r="7810" spans="1:11" x14ac:dyDescent="0.3">
      <c r="A7810">
        <v>11</v>
      </c>
      <c r="B7810">
        <v>21</v>
      </c>
      <c r="C7810">
        <v>15</v>
      </c>
      <c r="D7810">
        <v>130</v>
      </c>
      <c r="E7810">
        <v>84</v>
      </c>
      <c r="F7810">
        <v>12.2</v>
      </c>
      <c r="G7810">
        <v>0</v>
      </c>
      <c r="H7810">
        <v>149.60499999999999</v>
      </c>
      <c r="I7810">
        <v>21.151</v>
      </c>
      <c r="J7810">
        <v>127.20099999999999</v>
      </c>
      <c r="K7810">
        <v>119.072</v>
      </c>
    </row>
    <row r="7811" spans="1:11" x14ac:dyDescent="0.3">
      <c r="A7811">
        <v>11</v>
      </c>
      <c r="B7811">
        <v>21</v>
      </c>
      <c r="C7811">
        <v>16</v>
      </c>
      <c r="D7811">
        <v>5</v>
      </c>
      <c r="E7811">
        <v>26</v>
      </c>
      <c r="F7811">
        <v>11.5</v>
      </c>
      <c r="G7811">
        <v>0</v>
      </c>
      <c r="H7811">
        <v>26.981000000000002</v>
      </c>
      <c r="I7811">
        <v>11.654999999999999</v>
      </c>
      <c r="J7811">
        <v>24.053000000000001</v>
      </c>
      <c r="K7811">
        <v>18.045000000000002</v>
      </c>
    </row>
    <row r="7812" spans="1:11" x14ac:dyDescent="0.3">
      <c r="A7812">
        <v>11</v>
      </c>
      <c r="B7812">
        <v>21</v>
      </c>
      <c r="C7812">
        <v>17</v>
      </c>
      <c r="D7812">
        <v>0</v>
      </c>
      <c r="E7812">
        <v>0</v>
      </c>
      <c r="F7812">
        <v>10.7</v>
      </c>
      <c r="G7812">
        <v>0</v>
      </c>
      <c r="H7812">
        <v>0</v>
      </c>
      <c r="I7812">
        <v>10.7</v>
      </c>
      <c r="J7812">
        <v>0</v>
      </c>
      <c r="K7812">
        <v>0</v>
      </c>
    </row>
    <row r="7813" spans="1:11" x14ac:dyDescent="0.3">
      <c r="A7813">
        <v>11</v>
      </c>
      <c r="B7813">
        <v>21</v>
      </c>
      <c r="C7813">
        <v>18</v>
      </c>
      <c r="D7813">
        <v>0</v>
      </c>
      <c r="E7813">
        <v>0</v>
      </c>
      <c r="F7813">
        <v>10</v>
      </c>
      <c r="G7813">
        <v>0</v>
      </c>
      <c r="H7813">
        <v>0</v>
      </c>
      <c r="I7813">
        <v>10</v>
      </c>
      <c r="J7813">
        <v>0</v>
      </c>
      <c r="K7813">
        <v>0</v>
      </c>
    </row>
    <row r="7814" spans="1:11" x14ac:dyDescent="0.3">
      <c r="A7814">
        <v>11</v>
      </c>
      <c r="B7814">
        <v>21</v>
      </c>
      <c r="C7814">
        <v>19</v>
      </c>
      <c r="D7814">
        <v>0</v>
      </c>
      <c r="E7814">
        <v>0</v>
      </c>
      <c r="F7814">
        <v>10.4</v>
      </c>
      <c r="G7814">
        <v>0</v>
      </c>
      <c r="H7814">
        <v>0</v>
      </c>
      <c r="I7814">
        <v>10.4</v>
      </c>
      <c r="J7814">
        <v>0</v>
      </c>
      <c r="K7814">
        <v>0</v>
      </c>
    </row>
    <row r="7815" spans="1:11" x14ac:dyDescent="0.3">
      <c r="A7815">
        <v>11</v>
      </c>
      <c r="B7815">
        <v>21</v>
      </c>
      <c r="C7815">
        <v>20</v>
      </c>
      <c r="D7815">
        <v>0</v>
      </c>
      <c r="E7815">
        <v>0</v>
      </c>
      <c r="F7815">
        <v>10.7</v>
      </c>
      <c r="G7815">
        <v>0</v>
      </c>
      <c r="H7815">
        <v>0</v>
      </c>
      <c r="I7815">
        <v>10.7</v>
      </c>
      <c r="J7815">
        <v>0</v>
      </c>
      <c r="K7815">
        <v>0</v>
      </c>
    </row>
    <row r="7816" spans="1:11" x14ac:dyDescent="0.3">
      <c r="A7816">
        <v>11</v>
      </c>
      <c r="B7816">
        <v>21</v>
      </c>
      <c r="C7816">
        <v>21</v>
      </c>
      <c r="D7816">
        <v>0</v>
      </c>
      <c r="E7816">
        <v>0</v>
      </c>
      <c r="F7816">
        <v>11.1</v>
      </c>
      <c r="G7816">
        <v>0</v>
      </c>
      <c r="H7816">
        <v>0</v>
      </c>
      <c r="I7816">
        <v>11.1</v>
      </c>
      <c r="J7816">
        <v>0</v>
      </c>
      <c r="K7816">
        <v>0</v>
      </c>
    </row>
    <row r="7817" spans="1:11" x14ac:dyDescent="0.3">
      <c r="A7817">
        <v>11</v>
      </c>
      <c r="B7817">
        <v>21</v>
      </c>
      <c r="C7817">
        <v>22</v>
      </c>
      <c r="D7817">
        <v>0</v>
      </c>
      <c r="E7817">
        <v>0</v>
      </c>
      <c r="F7817">
        <v>10.7</v>
      </c>
      <c r="G7817">
        <v>0.7</v>
      </c>
      <c r="H7817">
        <v>0</v>
      </c>
      <c r="I7817">
        <v>10.7</v>
      </c>
      <c r="J7817">
        <v>0</v>
      </c>
      <c r="K7817">
        <v>0</v>
      </c>
    </row>
    <row r="7818" spans="1:11" x14ac:dyDescent="0.3">
      <c r="A7818">
        <v>11</v>
      </c>
      <c r="B7818">
        <v>21</v>
      </c>
      <c r="C7818">
        <v>23</v>
      </c>
      <c r="D7818">
        <v>0</v>
      </c>
      <c r="E7818">
        <v>0</v>
      </c>
      <c r="F7818">
        <v>10.4</v>
      </c>
      <c r="G7818">
        <v>1.4</v>
      </c>
      <c r="H7818">
        <v>0</v>
      </c>
      <c r="I7818">
        <v>10.4</v>
      </c>
      <c r="J7818">
        <v>0</v>
      </c>
      <c r="K7818">
        <v>0</v>
      </c>
    </row>
    <row r="7819" spans="1:11" x14ac:dyDescent="0.3">
      <c r="A7819">
        <v>11</v>
      </c>
      <c r="B7819">
        <v>22</v>
      </c>
      <c r="C7819">
        <v>0</v>
      </c>
      <c r="D7819">
        <v>0</v>
      </c>
      <c r="E7819">
        <v>0</v>
      </c>
      <c r="F7819">
        <v>10</v>
      </c>
      <c r="G7819">
        <v>2.1</v>
      </c>
      <c r="H7819">
        <v>0</v>
      </c>
      <c r="I7819">
        <v>10</v>
      </c>
      <c r="J7819">
        <v>0</v>
      </c>
      <c r="K7819">
        <v>0</v>
      </c>
    </row>
    <row r="7820" spans="1:11" x14ac:dyDescent="0.3">
      <c r="A7820">
        <v>11</v>
      </c>
      <c r="B7820">
        <v>22</v>
      </c>
      <c r="C7820">
        <v>1</v>
      </c>
      <c r="D7820">
        <v>0</v>
      </c>
      <c r="E7820">
        <v>0</v>
      </c>
      <c r="F7820">
        <v>9.3000000000000007</v>
      </c>
      <c r="G7820">
        <v>2.2999999999999998</v>
      </c>
      <c r="H7820">
        <v>0</v>
      </c>
      <c r="I7820">
        <v>9.3000000000000007</v>
      </c>
      <c r="J7820">
        <v>0</v>
      </c>
      <c r="K7820">
        <v>0</v>
      </c>
    </row>
    <row r="7821" spans="1:11" x14ac:dyDescent="0.3">
      <c r="A7821">
        <v>11</v>
      </c>
      <c r="B7821">
        <v>22</v>
      </c>
      <c r="C7821">
        <v>2</v>
      </c>
      <c r="D7821">
        <v>0</v>
      </c>
      <c r="E7821">
        <v>0</v>
      </c>
      <c r="F7821">
        <v>8.5</v>
      </c>
      <c r="G7821">
        <v>2.4</v>
      </c>
      <c r="H7821">
        <v>0</v>
      </c>
      <c r="I7821">
        <v>8.5</v>
      </c>
      <c r="J7821">
        <v>0</v>
      </c>
      <c r="K7821">
        <v>0</v>
      </c>
    </row>
    <row r="7822" spans="1:11" x14ac:dyDescent="0.3">
      <c r="A7822">
        <v>11</v>
      </c>
      <c r="B7822">
        <v>22</v>
      </c>
      <c r="C7822">
        <v>3</v>
      </c>
      <c r="D7822">
        <v>0</v>
      </c>
      <c r="E7822">
        <v>0</v>
      </c>
      <c r="F7822">
        <v>7.8</v>
      </c>
      <c r="G7822">
        <v>2.6</v>
      </c>
      <c r="H7822">
        <v>0</v>
      </c>
      <c r="I7822">
        <v>7.8</v>
      </c>
      <c r="J7822">
        <v>0</v>
      </c>
      <c r="K7822">
        <v>0</v>
      </c>
    </row>
    <row r="7823" spans="1:11" x14ac:dyDescent="0.3">
      <c r="A7823">
        <v>11</v>
      </c>
      <c r="B7823">
        <v>22</v>
      </c>
      <c r="C7823">
        <v>4</v>
      </c>
      <c r="D7823">
        <v>0</v>
      </c>
      <c r="E7823">
        <v>0</v>
      </c>
      <c r="F7823">
        <v>7.6</v>
      </c>
      <c r="G7823">
        <v>2.4</v>
      </c>
      <c r="H7823">
        <v>0</v>
      </c>
      <c r="I7823">
        <v>7.6</v>
      </c>
      <c r="J7823">
        <v>0</v>
      </c>
      <c r="K7823">
        <v>0</v>
      </c>
    </row>
    <row r="7824" spans="1:11" x14ac:dyDescent="0.3">
      <c r="A7824">
        <v>11</v>
      </c>
      <c r="B7824">
        <v>22</v>
      </c>
      <c r="C7824">
        <v>5</v>
      </c>
      <c r="D7824">
        <v>0</v>
      </c>
      <c r="E7824">
        <v>0</v>
      </c>
      <c r="F7824">
        <v>7.4</v>
      </c>
      <c r="G7824">
        <v>2.2999999999999998</v>
      </c>
      <c r="H7824">
        <v>0</v>
      </c>
      <c r="I7824">
        <v>7.4</v>
      </c>
      <c r="J7824">
        <v>0</v>
      </c>
      <c r="K7824">
        <v>0</v>
      </c>
    </row>
    <row r="7825" spans="1:11" x14ac:dyDescent="0.3">
      <c r="A7825">
        <v>11</v>
      </c>
      <c r="B7825">
        <v>22</v>
      </c>
      <c r="C7825">
        <v>6</v>
      </c>
      <c r="D7825">
        <v>0</v>
      </c>
      <c r="E7825">
        <v>0</v>
      </c>
      <c r="F7825">
        <v>7.2</v>
      </c>
      <c r="G7825">
        <v>2.1</v>
      </c>
      <c r="H7825">
        <v>0</v>
      </c>
      <c r="I7825">
        <v>7.2</v>
      </c>
      <c r="J7825">
        <v>0</v>
      </c>
      <c r="K7825">
        <v>0</v>
      </c>
    </row>
    <row r="7826" spans="1:11" x14ac:dyDescent="0.3">
      <c r="A7826">
        <v>11</v>
      </c>
      <c r="B7826">
        <v>22</v>
      </c>
      <c r="C7826">
        <v>7</v>
      </c>
      <c r="D7826">
        <v>18</v>
      </c>
      <c r="E7826">
        <v>27</v>
      </c>
      <c r="F7826">
        <v>8.3000000000000007</v>
      </c>
      <c r="G7826">
        <v>2.6</v>
      </c>
      <c r="H7826">
        <v>32.463999999999999</v>
      </c>
      <c r="I7826">
        <v>7.0819999999999999</v>
      </c>
      <c r="J7826">
        <v>28.846</v>
      </c>
      <c r="K7826">
        <v>22.748000000000001</v>
      </c>
    </row>
    <row r="7827" spans="1:11" x14ac:dyDescent="0.3">
      <c r="A7827">
        <v>11</v>
      </c>
      <c r="B7827">
        <v>22</v>
      </c>
      <c r="C7827">
        <v>8</v>
      </c>
      <c r="D7827">
        <v>35</v>
      </c>
      <c r="E7827">
        <v>76</v>
      </c>
      <c r="F7827">
        <v>9.5</v>
      </c>
      <c r="G7827">
        <v>3.1</v>
      </c>
      <c r="H7827">
        <v>93.85</v>
      </c>
      <c r="I7827">
        <v>10.138</v>
      </c>
      <c r="J7827">
        <v>84.111999999999995</v>
      </c>
      <c r="K7827">
        <v>76.912999999999997</v>
      </c>
    </row>
    <row r="7828" spans="1:11" x14ac:dyDescent="0.3">
      <c r="A7828">
        <v>11</v>
      </c>
      <c r="B7828">
        <v>22</v>
      </c>
      <c r="C7828">
        <v>9</v>
      </c>
      <c r="D7828">
        <v>49</v>
      </c>
      <c r="E7828">
        <v>146</v>
      </c>
      <c r="F7828">
        <v>10.6</v>
      </c>
      <c r="G7828">
        <v>3.6</v>
      </c>
      <c r="H7828">
        <v>183.52199999999999</v>
      </c>
      <c r="I7828">
        <v>13.84</v>
      </c>
      <c r="J7828">
        <v>163.51</v>
      </c>
      <c r="K7828">
        <v>154.548</v>
      </c>
    </row>
    <row r="7829" spans="1:11" x14ac:dyDescent="0.3">
      <c r="A7829">
        <v>11</v>
      </c>
      <c r="B7829">
        <v>22</v>
      </c>
      <c r="C7829">
        <v>10</v>
      </c>
      <c r="D7829">
        <v>10</v>
      </c>
      <c r="E7829">
        <v>150</v>
      </c>
      <c r="F7829">
        <v>10.6</v>
      </c>
      <c r="G7829">
        <v>3.6</v>
      </c>
      <c r="H7829">
        <v>155.023</v>
      </c>
      <c r="I7829">
        <v>13.387</v>
      </c>
      <c r="J7829">
        <v>138.69200000000001</v>
      </c>
      <c r="K7829">
        <v>130.304</v>
      </c>
    </row>
    <row r="7830" spans="1:11" x14ac:dyDescent="0.3">
      <c r="A7830">
        <v>11</v>
      </c>
      <c r="B7830">
        <v>22</v>
      </c>
      <c r="C7830">
        <v>11</v>
      </c>
      <c r="D7830">
        <v>6</v>
      </c>
      <c r="E7830">
        <v>191</v>
      </c>
      <c r="F7830">
        <v>10.6</v>
      </c>
      <c r="G7830">
        <v>3.6</v>
      </c>
      <c r="H7830">
        <v>195.20099999999999</v>
      </c>
      <c r="I7830">
        <v>14.359</v>
      </c>
      <c r="J7830">
        <v>174.108</v>
      </c>
      <c r="K7830">
        <v>164.89400000000001</v>
      </c>
    </row>
    <row r="7831" spans="1:11" x14ac:dyDescent="0.3">
      <c r="A7831">
        <v>11</v>
      </c>
      <c r="B7831">
        <v>22</v>
      </c>
      <c r="C7831">
        <v>12</v>
      </c>
      <c r="D7831">
        <v>5</v>
      </c>
      <c r="E7831">
        <v>107</v>
      </c>
      <c r="F7831">
        <v>10.6</v>
      </c>
      <c r="G7831">
        <v>3.6</v>
      </c>
      <c r="H7831">
        <v>106.601</v>
      </c>
      <c r="I7831">
        <v>12.134</v>
      </c>
      <c r="J7831">
        <v>95.79</v>
      </c>
      <c r="K7831">
        <v>88.344999999999999</v>
      </c>
    </row>
    <row r="7832" spans="1:11" x14ac:dyDescent="0.3">
      <c r="A7832">
        <v>11</v>
      </c>
      <c r="B7832">
        <v>22</v>
      </c>
      <c r="C7832">
        <v>13</v>
      </c>
      <c r="D7832">
        <v>7</v>
      </c>
      <c r="E7832">
        <v>217</v>
      </c>
      <c r="F7832">
        <v>11</v>
      </c>
      <c r="G7832">
        <v>4.3</v>
      </c>
      <c r="H7832">
        <v>226.87700000000001</v>
      </c>
      <c r="I7832">
        <v>15.102</v>
      </c>
      <c r="J7832">
        <v>201.83799999999999</v>
      </c>
      <c r="K7832">
        <v>191.94800000000001</v>
      </c>
    </row>
    <row r="7833" spans="1:11" x14ac:dyDescent="0.3">
      <c r="A7833">
        <v>11</v>
      </c>
      <c r="B7833">
        <v>22</v>
      </c>
      <c r="C7833">
        <v>14</v>
      </c>
      <c r="D7833">
        <v>9</v>
      </c>
      <c r="E7833">
        <v>145</v>
      </c>
      <c r="F7833">
        <v>11.3</v>
      </c>
      <c r="G7833">
        <v>5</v>
      </c>
      <c r="H7833">
        <v>151.39500000000001</v>
      </c>
      <c r="I7833">
        <v>13.64</v>
      </c>
      <c r="J7833">
        <v>135.27600000000001</v>
      </c>
      <c r="K7833">
        <v>126.96599999999999</v>
      </c>
    </row>
    <row r="7834" spans="1:11" x14ac:dyDescent="0.3">
      <c r="A7834">
        <v>11</v>
      </c>
      <c r="B7834">
        <v>22</v>
      </c>
      <c r="C7834">
        <v>15</v>
      </c>
      <c r="D7834">
        <v>2</v>
      </c>
      <c r="E7834">
        <v>38</v>
      </c>
      <c r="F7834">
        <v>11.7</v>
      </c>
      <c r="G7834">
        <v>5.7</v>
      </c>
      <c r="H7834">
        <v>36.895000000000003</v>
      </c>
      <c r="I7834">
        <v>11.272</v>
      </c>
      <c r="J7834">
        <v>33.203000000000003</v>
      </c>
      <c r="K7834">
        <v>27.021999999999998</v>
      </c>
    </row>
    <row r="7835" spans="1:11" x14ac:dyDescent="0.3">
      <c r="A7835">
        <v>11</v>
      </c>
      <c r="B7835">
        <v>22</v>
      </c>
      <c r="C7835">
        <v>16</v>
      </c>
      <c r="D7835">
        <v>1</v>
      </c>
      <c r="E7835">
        <v>27</v>
      </c>
      <c r="F7835">
        <v>11.9</v>
      </c>
      <c r="G7835">
        <v>5.2</v>
      </c>
      <c r="H7835">
        <v>27.298999999999999</v>
      </c>
      <c r="I7835">
        <v>10.984999999999999</v>
      </c>
      <c r="J7835">
        <v>24.582000000000001</v>
      </c>
      <c r="K7835">
        <v>18.564</v>
      </c>
    </row>
    <row r="7836" spans="1:11" x14ac:dyDescent="0.3">
      <c r="A7836">
        <v>11</v>
      </c>
      <c r="B7836">
        <v>22</v>
      </c>
      <c r="C7836">
        <v>17</v>
      </c>
      <c r="D7836">
        <v>0</v>
      </c>
      <c r="E7836">
        <v>0</v>
      </c>
      <c r="F7836">
        <v>12</v>
      </c>
      <c r="G7836">
        <v>4.5999999999999996</v>
      </c>
      <c r="H7836">
        <v>0</v>
      </c>
      <c r="I7836">
        <v>12</v>
      </c>
      <c r="J7836">
        <v>0</v>
      </c>
      <c r="K7836">
        <v>0</v>
      </c>
    </row>
    <row r="7837" spans="1:11" x14ac:dyDescent="0.3">
      <c r="A7837">
        <v>11</v>
      </c>
      <c r="B7837">
        <v>22</v>
      </c>
      <c r="C7837">
        <v>18</v>
      </c>
      <c r="D7837">
        <v>0</v>
      </c>
      <c r="E7837">
        <v>0</v>
      </c>
      <c r="F7837">
        <v>12.2</v>
      </c>
      <c r="G7837">
        <v>4.0999999999999996</v>
      </c>
      <c r="H7837">
        <v>0</v>
      </c>
      <c r="I7837">
        <v>12.2</v>
      </c>
      <c r="J7837">
        <v>0</v>
      </c>
      <c r="K7837">
        <v>0</v>
      </c>
    </row>
    <row r="7838" spans="1:11" x14ac:dyDescent="0.3">
      <c r="A7838">
        <v>11</v>
      </c>
      <c r="B7838">
        <v>22</v>
      </c>
      <c r="C7838">
        <v>19</v>
      </c>
      <c r="D7838">
        <v>0</v>
      </c>
      <c r="E7838">
        <v>0</v>
      </c>
      <c r="F7838">
        <v>12</v>
      </c>
      <c r="G7838">
        <v>3.9</v>
      </c>
      <c r="H7838">
        <v>0</v>
      </c>
      <c r="I7838">
        <v>12</v>
      </c>
      <c r="J7838">
        <v>0</v>
      </c>
      <c r="K7838">
        <v>0</v>
      </c>
    </row>
    <row r="7839" spans="1:11" x14ac:dyDescent="0.3">
      <c r="A7839">
        <v>11</v>
      </c>
      <c r="B7839">
        <v>22</v>
      </c>
      <c r="C7839">
        <v>20</v>
      </c>
      <c r="D7839">
        <v>0</v>
      </c>
      <c r="E7839">
        <v>0</v>
      </c>
      <c r="F7839">
        <v>11.9</v>
      </c>
      <c r="G7839">
        <v>3.8</v>
      </c>
      <c r="H7839">
        <v>0</v>
      </c>
      <c r="I7839">
        <v>11.9</v>
      </c>
      <c r="J7839">
        <v>0</v>
      </c>
      <c r="K7839">
        <v>0</v>
      </c>
    </row>
    <row r="7840" spans="1:11" x14ac:dyDescent="0.3">
      <c r="A7840">
        <v>11</v>
      </c>
      <c r="B7840">
        <v>22</v>
      </c>
      <c r="C7840">
        <v>21</v>
      </c>
      <c r="D7840">
        <v>0</v>
      </c>
      <c r="E7840">
        <v>0</v>
      </c>
      <c r="F7840">
        <v>11.7</v>
      </c>
      <c r="G7840">
        <v>3.6</v>
      </c>
      <c r="H7840">
        <v>0</v>
      </c>
      <c r="I7840">
        <v>11.7</v>
      </c>
      <c r="J7840">
        <v>0</v>
      </c>
      <c r="K7840">
        <v>0</v>
      </c>
    </row>
    <row r="7841" spans="1:11" x14ac:dyDescent="0.3">
      <c r="A7841">
        <v>11</v>
      </c>
      <c r="B7841">
        <v>22</v>
      </c>
      <c r="C7841">
        <v>22</v>
      </c>
      <c r="D7841">
        <v>0</v>
      </c>
      <c r="E7841">
        <v>0</v>
      </c>
      <c r="F7841">
        <v>11.1</v>
      </c>
      <c r="G7841">
        <v>2.4</v>
      </c>
      <c r="H7841">
        <v>0</v>
      </c>
      <c r="I7841">
        <v>11.1</v>
      </c>
      <c r="J7841">
        <v>0</v>
      </c>
      <c r="K7841">
        <v>0</v>
      </c>
    </row>
    <row r="7842" spans="1:11" x14ac:dyDescent="0.3">
      <c r="A7842">
        <v>11</v>
      </c>
      <c r="B7842">
        <v>22</v>
      </c>
      <c r="C7842">
        <v>23</v>
      </c>
      <c r="D7842">
        <v>0</v>
      </c>
      <c r="E7842">
        <v>0</v>
      </c>
      <c r="F7842">
        <v>10.6</v>
      </c>
      <c r="G7842">
        <v>1.2</v>
      </c>
      <c r="H7842">
        <v>0</v>
      </c>
      <c r="I7842">
        <v>10.6</v>
      </c>
      <c r="J7842">
        <v>0</v>
      </c>
      <c r="K7842">
        <v>0</v>
      </c>
    </row>
    <row r="7843" spans="1:11" x14ac:dyDescent="0.3">
      <c r="A7843">
        <v>11</v>
      </c>
      <c r="B7843">
        <v>23</v>
      </c>
      <c r="C7843">
        <v>0</v>
      </c>
      <c r="D7843">
        <v>0</v>
      </c>
      <c r="E7843">
        <v>0</v>
      </c>
      <c r="F7843">
        <v>10</v>
      </c>
      <c r="G7843">
        <v>0</v>
      </c>
      <c r="H7843">
        <v>0</v>
      </c>
      <c r="I7843">
        <v>10</v>
      </c>
      <c r="J7843">
        <v>0</v>
      </c>
      <c r="K7843">
        <v>0</v>
      </c>
    </row>
    <row r="7844" spans="1:11" x14ac:dyDescent="0.3">
      <c r="A7844">
        <v>11</v>
      </c>
      <c r="B7844">
        <v>23</v>
      </c>
      <c r="C7844">
        <v>1</v>
      </c>
      <c r="D7844">
        <v>0</v>
      </c>
      <c r="E7844">
        <v>0</v>
      </c>
      <c r="F7844">
        <v>10.4</v>
      </c>
      <c r="G7844">
        <v>1.4</v>
      </c>
      <c r="H7844">
        <v>0</v>
      </c>
      <c r="I7844">
        <v>10.4</v>
      </c>
      <c r="J7844">
        <v>0</v>
      </c>
      <c r="K7844">
        <v>0</v>
      </c>
    </row>
    <row r="7845" spans="1:11" x14ac:dyDescent="0.3">
      <c r="A7845">
        <v>11</v>
      </c>
      <c r="B7845">
        <v>23</v>
      </c>
      <c r="C7845">
        <v>2</v>
      </c>
      <c r="D7845">
        <v>0</v>
      </c>
      <c r="E7845">
        <v>0</v>
      </c>
      <c r="F7845">
        <v>10.7</v>
      </c>
      <c r="G7845">
        <v>2.7</v>
      </c>
      <c r="H7845">
        <v>0</v>
      </c>
      <c r="I7845">
        <v>10.7</v>
      </c>
      <c r="J7845">
        <v>0</v>
      </c>
      <c r="K7845">
        <v>0</v>
      </c>
    </row>
    <row r="7846" spans="1:11" x14ac:dyDescent="0.3">
      <c r="A7846">
        <v>11</v>
      </c>
      <c r="B7846">
        <v>23</v>
      </c>
      <c r="C7846">
        <v>3</v>
      </c>
      <c r="D7846">
        <v>0</v>
      </c>
      <c r="E7846">
        <v>0</v>
      </c>
      <c r="F7846">
        <v>11.1</v>
      </c>
      <c r="G7846">
        <v>4.0999999999999996</v>
      </c>
      <c r="H7846">
        <v>0</v>
      </c>
      <c r="I7846">
        <v>11.1</v>
      </c>
      <c r="J7846">
        <v>0</v>
      </c>
      <c r="K7846">
        <v>0</v>
      </c>
    </row>
    <row r="7847" spans="1:11" x14ac:dyDescent="0.3">
      <c r="A7847">
        <v>11</v>
      </c>
      <c r="B7847">
        <v>23</v>
      </c>
      <c r="C7847">
        <v>4</v>
      </c>
      <c r="D7847">
        <v>0</v>
      </c>
      <c r="E7847">
        <v>0</v>
      </c>
      <c r="F7847">
        <v>10.7</v>
      </c>
      <c r="G7847">
        <v>3.9</v>
      </c>
      <c r="H7847">
        <v>0</v>
      </c>
      <c r="I7847">
        <v>10.7</v>
      </c>
      <c r="J7847">
        <v>0</v>
      </c>
      <c r="K7847">
        <v>0</v>
      </c>
    </row>
    <row r="7848" spans="1:11" x14ac:dyDescent="0.3">
      <c r="A7848">
        <v>11</v>
      </c>
      <c r="B7848">
        <v>23</v>
      </c>
      <c r="C7848">
        <v>5</v>
      </c>
      <c r="D7848">
        <v>0</v>
      </c>
      <c r="E7848">
        <v>0</v>
      </c>
      <c r="F7848">
        <v>10.4</v>
      </c>
      <c r="G7848">
        <v>3.8</v>
      </c>
      <c r="H7848">
        <v>0</v>
      </c>
      <c r="I7848">
        <v>10.4</v>
      </c>
      <c r="J7848">
        <v>0</v>
      </c>
      <c r="K7848">
        <v>0</v>
      </c>
    </row>
    <row r="7849" spans="1:11" x14ac:dyDescent="0.3">
      <c r="A7849">
        <v>11</v>
      </c>
      <c r="B7849">
        <v>23</v>
      </c>
      <c r="C7849">
        <v>6</v>
      </c>
      <c r="D7849">
        <v>0</v>
      </c>
      <c r="E7849">
        <v>0</v>
      </c>
      <c r="F7849">
        <v>10</v>
      </c>
      <c r="G7849">
        <v>3.6</v>
      </c>
      <c r="H7849">
        <v>0</v>
      </c>
      <c r="I7849">
        <v>10</v>
      </c>
      <c r="J7849">
        <v>0</v>
      </c>
      <c r="K7849">
        <v>0</v>
      </c>
    </row>
    <row r="7850" spans="1:11" x14ac:dyDescent="0.3">
      <c r="A7850">
        <v>11</v>
      </c>
      <c r="B7850">
        <v>23</v>
      </c>
      <c r="C7850">
        <v>7</v>
      </c>
      <c r="D7850">
        <v>16</v>
      </c>
      <c r="E7850">
        <v>31</v>
      </c>
      <c r="F7850">
        <v>10.4</v>
      </c>
      <c r="G7850">
        <v>3.3</v>
      </c>
      <c r="H7850">
        <v>37.390999999999998</v>
      </c>
      <c r="I7850">
        <v>9.4589999999999996</v>
      </c>
      <c r="J7850">
        <v>33.177999999999997</v>
      </c>
      <c r="K7850">
        <v>26.997</v>
      </c>
    </row>
    <row r="7851" spans="1:11" x14ac:dyDescent="0.3">
      <c r="A7851">
        <v>11</v>
      </c>
      <c r="B7851">
        <v>23</v>
      </c>
      <c r="C7851">
        <v>8</v>
      </c>
      <c r="D7851">
        <v>106</v>
      </c>
      <c r="E7851">
        <v>93</v>
      </c>
      <c r="F7851">
        <v>10.7</v>
      </c>
      <c r="G7851">
        <v>2.9</v>
      </c>
      <c r="H7851">
        <v>151.96799999999999</v>
      </c>
      <c r="I7851">
        <v>13.055</v>
      </c>
      <c r="J7851">
        <v>133.739</v>
      </c>
      <c r="K7851">
        <v>125.464</v>
      </c>
    </row>
    <row r="7852" spans="1:11" x14ac:dyDescent="0.3">
      <c r="A7852">
        <v>11</v>
      </c>
      <c r="B7852">
        <v>23</v>
      </c>
      <c r="C7852">
        <v>9</v>
      </c>
      <c r="D7852">
        <v>240</v>
      </c>
      <c r="E7852">
        <v>141</v>
      </c>
      <c r="F7852">
        <v>11.1</v>
      </c>
      <c r="G7852">
        <v>2.6</v>
      </c>
      <c r="H7852">
        <v>311.827</v>
      </c>
      <c r="I7852">
        <v>18.696999999999999</v>
      </c>
      <c r="J7852">
        <v>271.72000000000003</v>
      </c>
      <c r="K7852">
        <v>260.01</v>
      </c>
    </row>
    <row r="7853" spans="1:11" x14ac:dyDescent="0.3">
      <c r="A7853">
        <v>11</v>
      </c>
      <c r="B7853">
        <v>23</v>
      </c>
      <c r="C7853">
        <v>10</v>
      </c>
      <c r="D7853">
        <v>451</v>
      </c>
      <c r="E7853">
        <v>168</v>
      </c>
      <c r="F7853">
        <v>11.5</v>
      </c>
      <c r="G7853">
        <v>2.2000000000000002</v>
      </c>
      <c r="H7853">
        <v>534.70000000000005</v>
      </c>
      <c r="I7853">
        <v>26.852</v>
      </c>
      <c r="J7853">
        <v>454.81900000000002</v>
      </c>
      <c r="K7853">
        <v>437.548</v>
      </c>
    </row>
    <row r="7854" spans="1:11" x14ac:dyDescent="0.3">
      <c r="A7854">
        <v>11</v>
      </c>
      <c r="B7854">
        <v>23</v>
      </c>
      <c r="C7854">
        <v>11</v>
      </c>
      <c r="D7854">
        <v>270</v>
      </c>
      <c r="E7854">
        <v>206</v>
      </c>
      <c r="F7854">
        <v>11.8</v>
      </c>
      <c r="G7854">
        <v>1.9</v>
      </c>
      <c r="H7854">
        <v>451.26400000000001</v>
      </c>
      <c r="I7854">
        <v>26.321000000000002</v>
      </c>
      <c r="J7854">
        <v>385.52300000000002</v>
      </c>
      <c r="K7854">
        <v>370.49099999999999</v>
      </c>
    </row>
    <row r="7855" spans="1:11" x14ac:dyDescent="0.3">
      <c r="A7855">
        <v>11</v>
      </c>
      <c r="B7855">
        <v>23</v>
      </c>
      <c r="C7855">
        <v>12</v>
      </c>
      <c r="D7855">
        <v>418</v>
      </c>
      <c r="E7855">
        <v>201</v>
      </c>
      <c r="F7855">
        <v>12.2</v>
      </c>
      <c r="G7855">
        <v>1.5</v>
      </c>
      <c r="H7855">
        <v>570.89099999999996</v>
      </c>
      <c r="I7855">
        <v>31.114000000000001</v>
      </c>
      <c r="J7855">
        <v>479.24400000000003</v>
      </c>
      <c r="K7855">
        <v>461.14499999999998</v>
      </c>
    </row>
    <row r="7856" spans="1:11" x14ac:dyDescent="0.3">
      <c r="A7856">
        <v>11</v>
      </c>
      <c r="B7856">
        <v>23</v>
      </c>
      <c r="C7856">
        <v>13</v>
      </c>
      <c r="D7856">
        <v>376</v>
      </c>
      <c r="E7856">
        <v>166</v>
      </c>
      <c r="F7856">
        <v>12.4</v>
      </c>
      <c r="G7856">
        <v>1.7</v>
      </c>
      <c r="H7856">
        <v>472.74200000000002</v>
      </c>
      <c r="I7856">
        <v>28.25</v>
      </c>
      <c r="J7856">
        <v>400.07299999999998</v>
      </c>
      <c r="K7856">
        <v>384.58499999999998</v>
      </c>
    </row>
    <row r="7857" spans="1:11" x14ac:dyDescent="0.3">
      <c r="A7857">
        <v>11</v>
      </c>
      <c r="B7857">
        <v>23</v>
      </c>
      <c r="C7857">
        <v>14</v>
      </c>
      <c r="D7857">
        <v>252</v>
      </c>
      <c r="E7857">
        <v>123</v>
      </c>
      <c r="F7857">
        <v>12.6</v>
      </c>
      <c r="G7857">
        <v>1.9</v>
      </c>
      <c r="H7857">
        <v>293.28500000000003</v>
      </c>
      <c r="I7857">
        <v>21.957000000000001</v>
      </c>
      <c r="J7857">
        <v>252.15799999999999</v>
      </c>
      <c r="K7857">
        <v>240.97399999999999</v>
      </c>
    </row>
    <row r="7858" spans="1:11" x14ac:dyDescent="0.3">
      <c r="A7858">
        <v>11</v>
      </c>
      <c r="B7858">
        <v>23</v>
      </c>
      <c r="C7858">
        <v>15</v>
      </c>
      <c r="D7858">
        <v>249</v>
      </c>
      <c r="E7858">
        <v>81</v>
      </c>
      <c r="F7858">
        <v>12.8</v>
      </c>
      <c r="G7858">
        <v>2.1</v>
      </c>
      <c r="H7858">
        <v>202.94200000000001</v>
      </c>
      <c r="I7858">
        <v>18.234000000000002</v>
      </c>
      <c r="J7858">
        <v>172.43899999999999</v>
      </c>
      <c r="K7858">
        <v>163.26499999999999</v>
      </c>
    </row>
    <row r="7859" spans="1:11" x14ac:dyDescent="0.3">
      <c r="A7859">
        <v>11</v>
      </c>
      <c r="B7859">
        <v>23</v>
      </c>
      <c r="C7859">
        <v>16</v>
      </c>
      <c r="D7859">
        <v>27</v>
      </c>
      <c r="E7859">
        <v>24</v>
      </c>
      <c r="F7859">
        <v>12.4</v>
      </c>
      <c r="G7859">
        <v>1.4</v>
      </c>
      <c r="H7859">
        <v>34.259</v>
      </c>
      <c r="I7859">
        <v>12.2</v>
      </c>
      <c r="J7859">
        <v>29.524000000000001</v>
      </c>
      <c r="K7859">
        <v>23.413</v>
      </c>
    </row>
    <row r="7860" spans="1:11" x14ac:dyDescent="0.3">
      <c r="A7860">
        <v>11</v>
      </c>
      <c r="B7860">
        <v>23</v>
      </c>
      <c r="C7860">
        <v>17</v>
      </c>
      <c r="D7860">
        <v>0</v>
      </c>
      <c r="E7860">
        <v>0</v>
      </c>
      <c r="F7860">
        <v>12.1</v>
      </c>
      <c r="G7860">
        <v>0.7</v>
      </c>
      <c r="H7860">
        <v>0</v>
      </c>
      <c r="I7860">
        <v>12.1</v>
      </c>
      <c r="J7860">
        <v>0</v>
      </c>
      <c r="K7860">
        <v>0</v>
      </c>
    </row>
    <row r="7861" spans="1:11" x14ac:dyDescent="0.3">
      <c r="A7861">
        <v>11</v>
      </c>
      <c r="B7861">
        <v>23</v>
      </c>
      <c r="C7861">
        <v>18</v>
      </c>
      <c r="D7861">
        <v>0</v>
      </c>
      <c r="E7861">
        <v>0</v>
      </c>
      <c r="F7861">
        <v>11.7</v>
      </c>
      <c r="G7861">
        <v>0</v>
      </c>
      <c r="H7861">
        <v>0</v>
      </c>
      <c r="I7861">
        <v>11.7</v>
      </c>
      <c r="J7861">
        <v>0</v>
      </c>
      <c r="K7861">
        <v>0</v>
      </c>
    </row>
    <row r="7862" spans="1:11" x14ac:dyDescent="0.3">
      <c r="A7862">
        <v>11</v>
      </c>
      <c r="B7862">
        <v>23</v>
      </c>
      <c r="C7862">
        <v>19</v>
      </c>
      <c r="D7862">
        <v>0</v>
      </c>
      <c r="E7862">
        <v>0</v>
      </c>
      <c r="F7862">
        <v>11.1</v>
      </c>
      <c r="G7862">
        <v>0.7</v>
      </c>
      <c r="H7862">
        <v>0</v>
      </c>
      <c r="I7862">
        <v>11.1</v>
      </c>
      <c r="J7862">
        <v>0</v>
      </c>
      <c r="K7862">
        <v>0</v>
      </c>
    </row>
    <row r="7863" spans="1:11" x14ac:dyDescent="0.3">
      <c r="A7863">
        <v>11</v>
      </c>
      <c r="B7863">
        <v>23</v>
      </c>
      <c r="C7863">
        <v>20</v>
      </c>
      <c r="D7863">
        <v>0</v>
      </c>
      <c r="E7863">
        <v>0</v>
      </c>
      <c r="F7863">
        <v>10.6</v>
      </c>
      <c r="G7863">
        <v>1.4</v>
      </c>
      <c r="H7863">
        <v>0</v>
      </c>
      <c r="I7863">
        <v>10.6</v>
      </c>
      <c r="J7863">
        <v>0</v>
      </c>
      <c r="K7863">
        <v>0</v>
      </c>
    </row>
    <row r="7864" spans="1:11" x14ac:dyDescent="0.3">
      <c r="A7864">
        <v>11</v>
      </c>
      <c r="B7864">
        <v>23</v>
      </c>
      <c r="C7864">
        <v>21</v>
      </c>
      <c r="D7864">
        <v>0</v>
      </c>
      <c r="E7864">
        <v>0</v>
      </c>
      <c r="F7864">
        <v>10</v>
      </c>
      <c r="G7864">
        <v>2.1</v>
      </c>
      <c r="H7864">
        <v>0</v>
      </c>
      <c r="I7864">
        <v>10</v>
      </c>
      <c r="J7864">
        <v>0</v>
      </c>
      <c r="K7864">
        <v>0</v>
      </c>
    </row>
    <row r="7865" spans="1:11" x14ac:dyDescent="0.3">
      <c r="A7865">
        <v>11</v>
      </c>
      <c r="B7865">
        <v>23</v>
      </c>
      <c r="C7865">
        <v>22</v>
      </c>
      <c r="D7865">
        <v>0</v>
      </c>
      <c r="E7865">
        <v>0</v>
      </c>
      <c r="F7865">
        <v>10.199999999999999</v>
      </c>
      <c r="G7865">
        <v>1.9</v>
      </c>
      <c r="H7865">
        <v>0</v>
      </c>
      <c r="I7865">
        <v>10.199999999999999</v>
      </c>
      <c r="J7865">
        <v>0</v>
      </c>
      <c r="K7865">
        <v>0</v>
      </c>
    </row>
    <row r="7866" spans="1:11" x14ac:dyDescent="0.3">
      <c r="A7866">
        <v>11</v>
      </c>
      <c r="B7866">
        <v>23</v>
      </c>
      <c r="C7866">
        <v>23</v>
      </c>
      <c r="D7866">
        <v>0</v>
      </c>
      <c r="E7866">
        <v>0</v>
      </c>
      <c r="F7866">
        <v>10.4</v>
      </c>
      <c r="G7866">
        <v>1.7</v>
      </c>
      <c r="H7866">
        <v>0</v>
      </c>
      <c r="I7866">
        <v>10.4</v>
      </c>
      <c r="J7866">
        <v>0</v>
      </c>
      <c r="K7866">
        <v>0</v>
      </c>
    </row>
    <row r="7867" spans="1:11" x14ac:dyDescent="0.3">
      <c r="A7867">
        <v>11</v>
      </c>
      <c r="B7867">
        <v>24</v>
      </c>
      <c r="C7867">
        <v>0</v>
      </c>
      <c r="D7867">
        <v>0</v>
      </c>
      <c r="E7867">
        <v>0</v>
      </c>
      <c r="F7867">
        <v>10.6</v>
      </c>
      <c r="G7867">
        <v>1.5</v>
      </c>
      <c r="H7867">
        <v>0</v>
      </c>
      <c r="I7867">
        <v>10.6</v>
      </c>
      <c r="J7867">
        <v>0</v>
      </c>
      <c r="K7867">
        <v>0</v>
      </c>
    </row>
    <row r="7868" spans="1:11" x14ac:dyDescent="0.3">
      <c r="A7868">
        <v>11</v>
      </c>
      <c r="B7868">
        <v>24</v>
      </c>
      <c r="C7868">
        <v>1</v>
      </c>
      <c r="D7868">
        <v>0</v>
      </c>
      <c r="E7868">
        <v>0</v>
      </c>
      <c r="F7868">
        <v>10.6</v>
      </c>
      <c r="G7868">
        <v>2.2000000000000002</v>
      </c>
      <c r="H7868">
        <v>0</v>
      </c>
      <c r="I7868">
        <v>10.6</v>
      </c>
      <c r="J7868">
        <v>0</v>
      </c>
      <c r="K7868">
        <v>0</v>
      </c>
    </row>
    <row r="7869" spans="1:11" x14ac:dyDescent="0.3">
      <c r="A7869">
        <v>11</v>
      </c>
      <c r="B7869">
        <v>24</v>
      </c>
      <c r="C7869">
        <v>2</v>
      </c>
      <c r="D7869">
        <v>0</v>
      </c>
      <c r="E7869">
        <v>0</v>
      </c>
      <c r="F7869">
        <v>10.6</v>
      </c>
      <c r="G7869">
        <v>2.9</v>
      </c>
      <c r="H7869">
        <v>0</v>
      </c>
      <c r="I7869">
        <v>10.6</v>
      </c>
      <c r="J7869">
        <v>0</v>
      </c>
      <c r="K7869">
        <v>0</v>
      </c>
    </row>
    <row r="7870" spans="1:11" x14ac:dyDescent="0.3">
      <c r="A7870">
        <v>11</v>
      </c>
      <c r="B7870">
        <v>24</v>
      </c>
      <c r="C7870">
        <v>3</v>
      </c>
      <c r="D7870">
        <v>0</v>
      </c>
      <c r="E7870">
        <v>0</v>
      </c>
      <c r="F7870">
        <v>10.6</v>
      </c>
      <c r="G7870">
        <v>3.6</v>
      </c>
      <c r="H7870">
        <v>0</v>
      </c>
      <c r="I7870">
        <v>10.6</v>
      </c>
      <c r="J7870">
        <v>0</v>
      </c>
      <c r="K7870">
        <v>0</v>
      </c>
    </row>
    <row r="7871" spans="1:11" x14ac:dyDescent="0.3">
      <c r="A7871">
        <v>11</v>
      </c>
      <c r="B7871">
        <v>24</v>
      </c>
      <c r="C7871">
        <v>4</v>
      </c>
      <c r="D7871">
        <v>0</v>
      </c>
      <c r="E7871">
        <v>0</v>
      </c>
      <c r="F7871">
        <v>11.1</v>
      </c>
      <c r="G7871">
        <v>3.8</v>
      </c>
      <c r="H7871">
        <v>0</v>
      </c>
      <c r="I7871">
        <v>11.1</v>
      </c>
      <c r="J7871">
        <v>0</v>
      </c>
      <c r="K7871">
        <v>0</v>
      </c>
    </row>
    <row r="7872" spans="1:11" x14ac:dyDescent="0.3">
      <c r="A7872">
        <v>11</v>
      </c>
      <c r="B7872">
        <v>24</v>
      </c>
      <c r="C7872">
        <v>5</v>
      </c>
      <c r="D7872">
        <v>0</v>
      </c>
      <c r="E7872">
        <v>0</v>
      </c>
      <c r="F7872">
        <v>11.7</v>
      </c>
      <c r="G7872">
        <v>3.9</v>
      </c>
      <c r="H7872">
        <v>0</v>
      </c>
      <c r="I7872">
        <v>11.7</v>
      </c>
      <c r="J7872">
        <v>0</v>
      </c>
      <c r="K7872">
        <v>0</v>
      </c>
    </row>
    <row r="7873" spans="1:11" x14ac:dyDescent="0.3">
      <c r="A7873">
        <v>11</v>
      </c>
      <c r="B7873">
        <v>24</v>
      </c>
      <c r="C7873">
        <v>6</v>
      </c>
      <c r="D7873">
        <v>0</v>
      </c>
      <c r="E7873">
        <v>0</v>
      </c>
      <c r="F7873">
        <v>12.2</v>
      </c>
      <c r="G7873">
        <v>4.0999999999999996</v>
      </c>
      <c r="H7873">
        <v>0</v>
      </c>
      <c r="I7873">
        <v>12.2</v>
      </c>
      <c r="J7873">
        <v>0</v>
      </c>
      <c r="K7873">
        <v>0</v>
      </c>
    </row>
    <row r="7874" spans="1:11" x14ac:dyDescent="0.3">
      <c r="A7874">
        <v>11</v>
      </c>
      <c r="B7874">
        <v>24</v>
      </c>
      <c r="C7874">
        <v>7</v>
      </c>
      <c r="D7874">
        <v>0</v>
      </c>
      <c r="E7874">
        <v>14</v>
      </c>
      <c r="F7874">
        <v>12.8</v>
      </c>
      <c r="G7874">
        <v>4.5999999999999996</v>
      </c>
      <c r="H7874">
        <v>13.256</v>
      </c>
      <c r="I7874">
        <v>11.484999999999999</v>
      </c>
      <c r="J7874">
        <v>11.94</v>
      </c>
      <c r="K7874">
        <v>6.157</v>
      </c>
    </row>
    <row r="7875" spans="1:11" x14ac:dyDescent="0.3">
      <c r="A7875">
        <v>11</v>
      </c>
      <c r="B7875">
        <v>24</v>
      </c>
      <c r="C7875">
        <v>8</v>
      </c>
      <c r="D7875">
        <v>2</v>
      </c>
      <c r="E7875">
        <v>72</v>
      </c>
      <c r="F7875">
        <v>13.3</v>
      </c>
      <c r="G7875">
        <v>5.2</v>
      </c>
      <c r="H7875">
        <v>71.319000000000003</v>
      </c>
      <c r="I7875">
        <v>13.332000000000001</v>
      </c>
      <c r="J7875">
        <v>63.792999999999999</v>
      </c>
      <c r="K7875">
        <v>57.01</v>
      </c>
    </row>
    <row r="7876" spans="1:11" x14ac:dyDescent="0.3">
      <c r="A7876">
        <v>11</v>
      </c>
      <c r="B7876">
        <v>24</v>
      </c>
      <c r="C7876">
        <v>9</v>
      </c>
      <c r="D7876">
        <v>7</v>
      </c>
      <c r="E7876">
        <v>94</v>
      </c>
      <c r="F7876">
        <v>13.9</v>
      </c>
      <c r="G7876">
        <v>5.7</v>
      </c>
      <c r="H7876">
        <v>95.082999999999998</v>
      </c>
      <c r="I7876">
        <v>14.566000000000001</v>
      </c>
      <c r="J7876">
        <v>84.686999999999998</v>
      </c>
      <c r="K7876">
        <v>77.475999999999999</v>
      </c>
    </row>
    <row r="7877" spans="1:11" x14ac:dyDescent="0.3">
      <c r="A7877">
        <v>11</v>
      </c>
      <c r="B7877">
        <v>24</v>
      </c>
      <c r="C7877">
        <v>10</v>
      </c>
      <c r="D7877">
        <v>3</v>
      </c>
      <c r="E7877">
        <v>204</v>
      </c>
      <c r="F7877">
        <v>14.6</v>
      </c>
      <c r="G7877">
        <v>5.5</v>
      </c>
      <c r="H7877">
        <v>209.21199999999999</v>
      </c>
      <c r="I7877">
        <v>17.8</v>
      </c>
      <c r="J7877">
        <v>184.44200000000001</v>
      </c>
      <c r="K7877">
        <v>174.98</v>
      </c>
    </row>
    <row r="7878" spans="1:11" x14ac:dyDescent="0.3">
      <c r="A7878">
        <v>11</v>
      </c>
      <c r="B7878">
        <v>24</v>
      </c>
      <c r="C7878">
        <v>11</v>
      </c>
      <c r="D7878">
        <v>7</v>
      </c>
      <c r="E7878">
        <v>193</v>
      </c>
      <c r="F7878">
        <v>15.4</v>
      </c>
      <c r="G7878">
        <v>5.4</v>
      </c>
      <c r="H7878">
        <v>198.42099999999999</v>
      </c>
      <c r="I7878">
        <v>18.658999999999999</v>
      </c>
      <c r="J7878">
        <v>174.40799999999999</v>
      </c>
      <c r="K7878">
        <v>165.18799999999999</v>
      </c>
    </row>
    <row r="7879" spans="1:11" x14ac:dyDescent="0.3">
      <c r="A7879">
        <v>11</v>
      </c>
      <c r="B7879">
        <v>24</v>
      </c>
      <c r="C7879">
        <v>12</v>
      </c>
      <c r="D7879">
        <v>5</v>
      </c>
      <c r="E7879">
        <v>201</v>
      </c>
      <c r="F7879">
        <v>16.100000000000001</v>
      </c>
      <c r="G7879">
        <v>5.2</v>
      </c>
      <c r="H7879">
        <v>205.69900000000001</v>
      </c>
      <c r="I7879">
        <v>19.585000000000001</v>
      </c>
      <c r="J7879">
        <v>180.239</v>
      </c>
      <c r="K7879">
        <v>170.87799999999999</v>
      </c>
    </row>
    <row r="7880" spans="1:11" x14ac:dyDescent="0.3">
      <c r="A7880">
        <v>11</v>
      </c>
      <c r="B7880">
        <v>24</v>
      </c>
      <c r="C7880">
        <v>13</v>
      </c>
      <c r="D7880">
        <v>5</v>
      </c>
      <c r="E7880">
        <v>188</v>
      </c>
      <c r="F7880">
        <v>15.9</v>
      </c>
      <c r="G7880">
        <v>4.5</v>
      </c>
      <c r="H7880">
        <v>193.19800000000001</v>
      </c>
      <c r="I7880">
        <v>19.423999999999999</v>
      </c>
      <c r="J7880">
        <v>169.36699999999999</v>
      </c>
      <c r="K7880">
        <v>160.267</v>
      </c>
    </row>
    <row r="7881" spans="1:11" x14ac:dyDescent="0.3">
      <c r="A7881">
        <v>11</v>
      </c>
      <c r="B7881">
        <v>24</v>
      </c>
      <c r="C7881">
        <v>14</v>
      </c>
      <c r="D7881">
        <v>3</v>
      </c>
      <c r="E7881">
        <v>133</v>
      </c>
      <c r="F7881">
        <v>15.8</v>
      </c>
      <c r="G7881">
        <v>3.8</v>
      </c>
      <c r="H7881">
        <v>134.74100000000001</v>
      </c>
      <c r="I7881">
        <v>18.09</v>
      </c>
      <c r="J7881">
        <v>118.646</v>
      </c>
      <c r="K7881">
        <v>110.706</v>
      </c>
    </row>
    <row r="7882" spans="1:11" x14ac:dyDescent="0.3">
      <c r="A7882">
        <v>11</v>
      </c>
      <c r="B7882">
        <v>24</v>
      </c>
      <c r="C7882">
        <v>15</v>
      </c>
      <c r="D7882">
        <v>0</v>
      </c>
      <c r="E7882">
        <v>56</v>
      </c>
      <c r="F7882">
        <v>15.6</v>
      </c>
      <c r="G7882">
        <v>3.1</v>
      </c>
      <c r="H7882">
        <v>53.789000000000001</v>
      </c>
      <c r="I7882">
        <v>15.608000000000001</v>
      </c>
      <c r="J7882">
        <v>47.779000000000003</v>
      </c>
      <c r="K7882">
        <v>41.316000000000003</v>
      </c>
    </row>
    <row r="7883" spans="1:11" x14ac:dyDescent="0.3">
      <c r="A7883">
        <v>11</v>
      </c>
      <c r="B7883">
        <v>24</v>
      </c>
      <c r="C7883">
        <v>16</v>
      </c>
      <c r="D7883">
        <v>0</v>
      </c>
      <c r="E7883">
        <v>28</v>
      </c>
      <c r="F7883">
        <v>15</v>
      </c>
      <c r="G7883">
        <v>3.8</v>
      </c>
      <c r="H7883">
        <v>28.437999999999999</v>
      </c>
      <c r="I7883">
        <v>14.048</v>
      </c>
      <c r="J7883">
        <v>25.393999999999998</v>
      </c>
      <c r="K7883">
        <v>19.361000000000001</v>
      </c>
    </row>
    <row r="7884" spans="1:11" x14ac:dyDescent="0.3">
      <c r="A7884">
        <v>11</v>
      </c>
      <c r="B7884">
        <v>24</v>
      </c>
      <c r="C7884">
        <v>17</v>
      </c>
      <c r="D7884">
        <v>0</v>
      </c>
      <c r="E7884">
        <v>0</v>
      </c>
      <c r="F7884">
        <v>14.5</v>
      </c>
      <c r="G7884">
        <v>4.5</v>
      </c>
      <c r="H7884">
        <v>0</v>
      </c>
      <c r="I7884">
        <v>14.5</v>
      </c>
      <c r="J7884">
        <v>0</v>
      </c>
      <c r="K7884">
        <v>0</v>
      </c>
    </row>
    <row r="7885" spans="1:11" x14ac:dyDescent="0.3">
      <c r="A7885">
        <v>11</v>
      </c>
      <c r="B7885">
        <v>24</v>
      </c>
      <c r="C7885">
        <v>18</v>
      </c>
      <c r="D7885">
        <v>0</v>
      </c>
      <c r="E7885">
        <v>0</v>
      </c>
      <c r="F7885">
        <v>13.9</v>
      </c>
      <c r="G7885">
        <v>5.2</v>
      </c>
      <c r="H7885">
        <v>0</v>
      </c>
      <c r="I7885">
        <v>13.9</v>
      </c>
      <c r="J7885">
        <v>0</v>
      </c>
      <c r="K7885">
        <v>0</v>
      </c>
    </row>
    <row r="7886" spans="1:11" x14ac:dyDescent="0.3">
      <c r="A7886">
        <v>11</v>
      </c>
      <c r="B7886">
        <v>24</v>
      </c>
      <c r="C7886">
        <v>19</v>
      </c>
      <c r="D7886">
        <v>0</v>
      </c>
      <c r="E7886">
        <v>0</v>
      </c>
      <c r="F7886">
        <v>13.5</v>
      </c>
      <c r="G7886">
        <v>4.7</v>
      </c>
      <c r="H7886">
        <v>0</v>
      </c>
      <c r="I7886">
        <v>13.5</v>
      </c>
      <c r="J7886">
        <v>0</v>
      </c>
      <c r="K7886">
        <v>0</v>
      </c>
    </row>
    <row r="7887" spans="1:11" x14ac:dyDescent="0.3">
      <c r="A7887">
        <v>11</v>
      </c>
      <c r="B7887">
        <v>24</v>
      </c>
      <c r="C7887">
        <v>20</v>
      </c>
      <c r="D7887">
        <v>0</v>
      </c>
      <c r="E7887">
        <v>0</v>
      </c>
      <c r="F7887">
        <v>13.2</v>
      </c>
      <c r="G7887">
        <v>4.0999999999999996</v>
      </c>
      <c r="H7887">
        <v>0</v>
      </c>
      <c r="I7887">
        <v>13.2</v>
      </c>
      <c r="J7887">
        <v>0</v>
      </c>
      <c r="K7887">
        <v>0</v>
      </c>
    </row>
    <row r="7888" spans="1:11" x14ac:dyDescent="0.3">
      <c r="A7888">
        <v>11</v>
      </c>
      <c r="B7888">
        <v>24</v>
      </c>
      <c r="C7888">
        <v>21</v>
      </c>
      <c r="D7888">
        <v>0</v>
      </c>
      <c r="E7888">
        <v>0</v>
      </c>
      <c r="F7888">
        <v>12.8</v>
      </c>
      <c r="G7888">
        <v>3.6</v>
      </c>
      <c r="H7888">
        <v>0</v>
      </c>
      <c r="I7888">
        <v>12.8</v>
      </c>
      <c r="J7888">
        <v>0</v>
      </c>
      <c r="K7888">
        <v>0</v>
      </c>
    </row>
    <row r="7889" spans="1:11" x14ac:dyDescent="0.3">
      <c r="A7889">
        <v>11</v>
      </c>
      <c r="B7889">
        <v>24</v>
      </c>
      <c r="C7889">
        <v>22</v>
      </c>
      <c r="D7889">
        <v>0</v>
      </c>
      <c r="E7889">
        <v>0</v>
      </c>
      <c r="F7889">
        <v>12.2</v>
      </c>
      <c r="G7889">
        <v>3.1</v>
      </c>
      <c r="H7889">
        <v>0</v>
      </c>
      <c r="I7889">
        <v>12.2</v>
      </c>
      <c r="J7889">
        <v>0</v>
      </c>
      <c r="K7889">
        <v>0</v>
      </c>
    </row>
    <row r="7890" spans="1:11" x14ac:dyDescent="0.3">
      <c r="A7890">
        <v>11</v>
      </c>
      <c r="B7890">
        <v>24</v>
      </c>
      <c r="C7890">
        <v>23</v>
      </c>
      <c r="D7890">
        <v>0</v>
      </c>
      <c r="E7890">
        <v>0</v>
      </c>
      <c r="F7890">
        <v>11.7</v>
      </c>
      <c r="G7890">
        <v>2.6</v>
      </c>
      <c r="H7890">
        <v>0</v>
      </c>
      <c r="I7890">
        <v>11.7</v>
      </c>
      <c r="J7890">
        <v>0</v>
      </c>
      <c r="K7890">
        <v>0</v>
      </c>
    </row>
    <row r="7891" spans="1:11" x14ac:dyDescent="0.3">
      <c r="A7891">
        <v>11</v>
      </c>
      <c r="B7891">
        <v>25</v>
      </c>
      <c r="C7891">
        <v>0</v>
      </c>
      <c r="D7891">
        <v>0</v>
      </c>
      <c r="E7891">
        <v>0</v>
      </c>
      <c r="F7891">
        <v>11.1</v>
      </c>
      <c r="G7891">
        <v>2.1</v>
      </c>
      <c r="H7891">
        <v>0</v>
      </c>
      <c r="I7891">
        <v>11.1</v>
      </c>
      <c r="J7891">
        <v>0</v>
      </c>
      <c r="K7891">
        <v>0</v>
      </c>
    </row>
    <row r="7892" spans="1:11" x14ac:dyDescent="0.3">
      <c r="A7892">
        <v>11</v>
      </c>
      <c r="B7892">
        <v>25</v>
      </c>
      <c r="C7892">
        <v>1</v>
      </c>
      <c r="D7892">
        <v>0</v>
      </c>
      <c r="E7892">
        <v>0</v>
      </c>
      <c r="F7892">
        <v>10</v>
      </c>
      <c r="G7892">
        <v>1.4</v>
      </c>
      <c r="H7892">
        <v>0</v>
      </c>
      <c r="I7892">
        <v>10</v>
      </c>
      <c r="J7892">
        <v>0</v>
      </c>
      <c r="K7892">
        <v>0</v>
      </c>
    </row>
    <row r="7893" spans="1:11" x14ac:dyDescent="0.3">
      <c r="A7893">
        <v>11</v>
      </c>
      <c r="B7893">
        <v>25</v>
      </c>
      <c r="C7893">
        <v>2</v>
      </c>
      <c r="D7893">
        <v>0</v>
      </c>
      <c r="E7893">
        <v>0</v>
      </c>
      <c r="F7893">
        <v>8.9</v>
      </c>
      <c r="G7893">
        <v>0.7</v>
      </c>
      <c r="H7893">
        <v>0</v>
      </c>
      <c r="I7893">
        <v>8.9</v>
      </c>
      <c r="J7893">
        <v>0</v>
      </c>
      <c r="K7893">
        <v>0</v>
      </c>
    </row>
    <row r="7894" spans="1:11" x14ac:dyDescent="0.3">
      <c r="A7894">
        <v>11</v>
      </c>
      <c r="B7894">
        <v>25</v>
      </c>
      <c r="C7894">
        <v>3</v>
      </c>
      <c r="D7894">
        <v>0</v>
      </c>
      <c r="E7894">
        <v>0</v>
      </c>
      <c r="F7894">
        <v>7.8</v>
      </c>
      <c r="G7894">
        <v>0</v>
      </c>
      <c r="H7894">
        <v>0</v>
      </c>
      <c r="I7894">
        <v>7.8</v>
      </c>
      <c r="J7894">
        <v>0</v>
      </c>
      <c r="K7894">
        <v>0</v>
      </c>
    </row>
    <row r="7895" spans="1:11" x14ac:dyDescent="0.3">
      <c r="A7895">
        <v>11</v>
      </c>
      <c r="B7895">
        <v>25</v>
      </c>
      <c r="C7895">
        <v>4</v>
      </c>
      <c r="D7895">
        <v>0</v>
      </c>
      <c r="E7895">
        <v>0</v>
      </c>
      <c r="F7895">
        <v>8.3000000000000007</v>
      </c>
      <c r="G7895">
        <v>0</v>
      </c>
      <c r="H7895">
        <v>0</v>
      </c>
      <c r="I7895">
        <v>8.3000000000000007</v>
      </c>
      <c r="J7895">
        <v>0</v>
      </c>
      <c r="K7895">
        <v>0</v>
      </c>
    </row>
    <row r="7896" spans="1:11" x14ac:dyDescent="0.3">
      <c r="A7896">
        <v>11</v>
      </c>
      <c r="B7896">
        <v>25</v>
      </c>
      <c r="C7896">
        <v>5</v>
      </c>
      <c r="D7896">
        <v>0</v>
      </c>
      <c r="E7896">
        <v>0</v>
      </c>
      <c r="F7896">
        <v>8.9</v>
      </c>
      <c r="G7896">
        <v>0</v>
      </c>
      <c r="H7896">
        <v>0</v>
      </c>
      <c r="I7896">
        <v>8.9</v>
      </c>
      <c r="J7896">
        <v>0</v>
      </c>
      <c r="K7896">
        <v>0</v>
      </c>
    </row>
    <row r="7897" spans="1:11" x14ac:dyDescent="0.3">
      <c r="A7897">
        <v>11</v>
      </c>
      <c r="B7897">
        <v>25</v>
      </c>
      <c r="C7897">
        <v>6</v>
      </c>
      <c r="D7897">
        <v>0</v>
      </c>
      <c r="E7897">
        <v>0</v>
      </c>
      <c r="F7897">
        <v>9.4</v>
      </c>
      <c r="G7897">
        <v>0</v>
      </c>
      <c r="H7897">
        <v>0</v>
      </c>
      <c r="I7897">
        <v>9.4</v>
      </c>
      <c r="J7897">
        <v>0</v>
      </c>
      <c r="K7897">
        <v>0</v>
      </c>
    </row>
    <row r="7898" spans="1:11" x14ac:dyDescent="0.3">
      <c r="A7898">
        <v>11</v>
      </c>
      <c r="B7898">
        <v>25</v>
      </c>
      <c r="C7898">
        <v>7</v>
      </c>
      <c r="D7898">
        <v>25</v>
      </c>
      <c r="E7898">
        <v>29</v>
      </c>
      <c r="F7898">
        <v>10.9</v>
      </c>
      <c r="G7898">
        <v>0.9</v>
      </c>
      <c r="H7898">
        <v>37.378</v>
      </c>
      <c r="I7898">
        <v>9.4570000000000007</v>
      </c>
      <c r="J7898">
        <v>32.753</v>
      </c>
      <c r="K7898">
        <v>26.58</v>
      </c>
    </row>
    <row r="7899" spans="1:11" x14ac:dyDescent="0.3">
      <c r="A7899">
        <v>11</v>
      </c>
      <c r="B7899">
        <v>25</v>
      </c>
      <c r="C7899">
        <v>8</v>
      </c>
      <c r="D7899">
        <v>210</v>
      </c>
      <c r="E7899">
        <v>108</v>
      </c>
      <c r="F7899">
        <v>12.4</v>
      </c>
      <c r="G7899">
        <v>1.7</v>
      </c>
      <c r="H7899">
        <v>223.12200000000001</v>
      </c>
      <c r="I7899">
        <v>17.507000000000001</v>
      </c>
      <c r="J7899">
        <v>192.09200000000001</v>
      </c>
      <c r="K7899">
        <v>182.44300000000001</v>
      </c>
    </row>
    <row r="7900" spans="1:11" x14ac:dyDescent="0.3">
      <c r="A7900">
        <v>11</v>
      </c>
      <c r="B7900">
        <v>25</v>
      </c>
      <c r="C7900">
        <v>9</v>
      </c>
      <c r="D7900">
        <v>361</v>
      </c>
      <c r="E7900">
        <v>147</v>
      </c>
      <c r="F7900">
        <v>13.9</v>
      </c>
      <c r="G7900">
        <v>2.6</v>
      </c>
      <c r="H7900">
        <v>392.01299999999998</v>
      </c>
      <c r="I7900">
        <v>24.081</v>
      </c>
      <c r="J7900">
        <v>334.61200000000002</v>
      </c>
      <c r="K7900">
        <v>321.12099999999998</v>
      </c>
    </row>
    <row r="7901" spans="1:11" x14ac:dyDescent="0.3">
      <c r="A7901">
        <v>11</v>
      </c>
      <c r="B7901">
        <v>25</v>
      </c>
      <c r="C7901">
        <v>10</v>
      </c>
      <c r="D7901">
        <v>453</v>
      </c>
      <c r="E7901">
        <v>167</v>
      </c>
      <c r="F7901">
        <v>14.1</v>
      </c>
      <c r="G7901">
        <v>3.5</v>
      </c>
      <c r="H7901">
        <v>532.93799999999999</v>
      </c>
      <c r="I7901">
        <v>27.556000000000001</v>
      </c>
      <c r="J7901">
        <v>452.1</v>
      </c>
      <c r="K7901">
        <v>434.92</v>
      </c>
    </row>
    <row r="7902" spans="1:11" x14ac:dyDescent="0.3">
      <c r="A7902">
        <v>11</v>
      </c>
      <c r="B7902">
        <v>25</v>
      </c>
      <c r="C7902">
        <v>11</v>
      </c>
      <c r="D7902">
        <v>64</v>
      </c>
      <c r="E7902">
        <v>252</v>
      </c>
      <c r="F7902">
        <v>14.2</v>
      </c>
      <c r="G7902">
        <v>4.3</v>
      </c>
      <c r="H7902">
        <v>322.48399999999998</v>
      </c>
      <c r="I7902">
        <v>21.896000000000001</v>
      </c>
      <c r="J7902">
        <v>280.15600000000001</v>
      </c>
      <c r="K7902">
        <v>268.214</v>
      </c>
    </row>
    <row r="7903" spans="1:11" x14ac:dyDescent="0.3">
      <c r="A7903">
        <v>11</v>
      </c>
      <c r="B7903">
        <v>25</v>
      </c>
      <c r="C7903">
        <v>12</v>
      </c>
      <c r="D7903">
        <v>25</v>
      </c>
      <c r="E7903">
        <v>220</v>
      </c>
      <c r="F7903">
        <v>14.4</v>
      </c>
      <c r="G7903">
        <v>5.2</v>
      </c>
      <c r="H7903">
        <v>242.47300000000001</v>
      </c>
      <c r="I7903">
        <v>18.957000000000001</v>
      </c>
      <c r="J7903">
        <v>212.858</v>
      </c>
      <c r="K7903">
        <v>202.69200000000001</v>
      </c>
    </row>
    <row r="7904" spans="1:11" x14ac:dyDescent="0.3">
      <c r="A7904">
        <v>11</v>
      </c>
      <c r="B7904">
        <v>25</v>
      </c>
      <c r="C7904">
        <v>13</v>
      </c>
      <c r="D7904">
        <v>231</v>
      </c>
      <c r="E7904">
        <v>174</v>
      </c>
      <c r="F7904">
        <v>14.4</v>
      </c>
      <c r="G7904">
        <v>5.5</v>
      </c>
      <c r="H7904">
        <v>367.03899999999999</v>
      </c>
      <c r="I7904">
        <v>21.297000000000001</v>
      </c>
      <c r="J7904">
        <v>318.54500000000002</v>
      </c>
      <c r="K7904">
        <v>305.52199999999999</v>
      </c>
    </row>
    <row r="7905" spans="1:11" x14ac:dyDescent="0.3">
      <c r="A7905">
        <v>11</v>
      </c>
      <c r="B7905">
        <v>25</v>
      </c>
      <c r="C7905">
        <v>14</v>
      </c>
      <c r="D7905">
        <v>3</v>
      </c>
      <c r="E7905">
        <v>129</v>
      </c>
      <c r="F7905">
        <v>14.4</v>
      </c>
      <c r="G7905">
        <v>5.9</v>
      </c>
      <c r="H7905">
        <v>130.44300000000001</v>
      </c>
      <c r="I7905">
        <v>16.367999999999999</v>
      </c>
      <c r="J7905">
        <v>115.536</v>
      </c>
      <c r="K7905">
        <v>107.66500000000001</v>
      </c>
    </row>
    <row r="7906" spans="1:11" x14ac:dyDescent="0.3">
      <c r="A7906">
        <v>11</v>
      </c>
      <c r="B7906">
        <v>25</v>
      </c>
      <c r="C7906">
        <v>15</v>
      </c>
      <c r="D7906">
        <v>5</v>
      </c>
      <c r="E7906">
        <v>43</v>
      </c>
      <c r="F7906">
        <v>14.4</v>
      </c>
      <c r="G7906">
        <v>6.2</v>
      </c>
      <c r="H7906">
        <v>42.93</v>
      </c>
      <c r="I7906">
        <v>14.1</v>
      </c>
      <c r="J7906">
        <v>38.200000000000003</v>
      </c>
      <c r="K7906">
        <v>31.922999999999998</v>
      </c>
    </row>
    <row r="7907" spans="1:11" x14ac:dyDescent="0.3">
      <c r="A7907">
        <v>11</v>
      </c>
      <c r="B7907">
        <v>25</v>
      </c>
      <c r="C7907">
        <v>16</v>
      </c>
      <c r="D7907">
        <v>0</v>
      </c>
      <c r="E7907">
        <v>28</v>
      </c>
      <c r="F7907">
        <v>14.2</v>
      </c>
      <c r="G7907">
        <v>6.7</v>
      </c>
      <c r="H7907">
        <v>28.498999999999999</v>
      </c>
      <c r="I7907">
        <v>13.483000000000001</v>
      </c>
      <c r="J7907">
        <v>25.497</v>
      </c>
      <c r="K7907">
        <v>19.462</v>
      </c>
    </row>
    <row r="7908" spans="1:11" x14ac:dyDescent="0.3">
      <c r="A7908">
        <v>11</v>
      </c>
      <c r="B7908">
        <v>25</v>
      </c>
      <c r="C7908">
        <v>17</v>
      </c>
      <c r="D7908">
        <v>0</v>
      </c>
      <c r="E7908">
        <v>0</v>
      </c>
      <c r="F7908">
        <v>14.1</v>
      </c>
      <c r="G7908">
        <v>7.2</v>
      </c>
      <c r="H7908">
        <v>0</v>
      </c>
      <c r="I7908">
        <v>14.1</v>
      </c>
      <c r="J7908">
        <v>0</v>
      </c>
      <c r="K7908">
        <v>0</v>
      </c>
    </row>
    <row r="7909" spans="1:11" x14ac:dyDescent="0.3">
      <c r="A7909">
        <v>11</v>
      </c>
      <c r="B7909">
        <v>25</v>
      </c>
      <c r="C7909">
        <v>18</v>
      </c>
      <c r="D7909">
        <v>0</v>
      </c>
      <c r="E7909">
        <v>0</v>
      </c>
      <c r="F7909">
        <v>13.9</v>
      </c>
      <c r="G7909">
        <v>7.7</v>
      </c>
      <c r="H7909">
        <v>0</v>
      </c>
      <c r="I7909">
        <v>13.9</v>
      </c>
      <c r="J7909">
        <v>0</v>
      </c>
      <c r="K7909">
        <v>0</v>
      </c>
    </row>
    <row r="7910" spans="1:11" x14ac:dyDescent="0.3">
      <c r="A7910">
        <v>11</v>
      </c>
      <c r="B7910">
        <v>25</v>
      </c>
      <c r="C7910">
        <v>19</v>
      </c>
      <c r="D7910">
        <v>0</v>
      </c>
      <c r="E7910">
        <v>0</v>
      </c>
      <c r="F7910">
        <v>13.5</v>
      </c>
      <c r="G7910">
        <v>7.2</v>
      </c>
      <c r="H7910">
        <v>0</v>
      </c>
      <c r="I7910">
        <v>13.5</v>
      </c>
      <c r="J7910">
        <v>0</v>
      </c>
      <c r="K7910">
        <v>0</v>
      </c>
    </row>
    <row r="7911" spans="1:11" x14ac:dyDescent="0.3">
      <c r="A7911">
        <v>11</v>
      </c>
      <c r="B7911">
        <v>25</v>
      </c>
      <c r="C7911">
        <v>20</v>
      </c>
      <c r="D7911">
        <v>0</v>
      </c>
      <c r="E7911">
        <v>0</v>
      </c>
      <c r="F7911">
        <v>13.2</v>
      </c>
      <c r="G7911">
        <v>6.7</v>
      </c>
      <c r="H7911">
        <v>0</v>
      </c>
      <c r="I7911">
        <v>13.2</v>
      </c>
      <c r="J7911">
        <v>0</v>
      </c>
      <c r="K7911">
        <v>0</v>
      </c>
    </row>
    <row r="7912" spans="1:11" x14ac:dyDescent="0.3">
      <c r="A7912">
        <v>11</v>
      </c>
      <c r="B7912">
        <v>25</v>
      </c>
      <c r="C7912">
        <v>21</v>
      </c>
      <c r="D7912">
        <v>0</v>
      </c>
      <c r="E7912">
        <v>0</v>
      </c>
      <c r="F7912">
        <v>12.8</v>
      </c>
      <c r="G7912">
        <v>6.2</v>
      </c>
      <c r="H7912">
        <v>0</v>
      </c>
      <c r="I7912">
        <v>12.8</v>
      </c>
      <c r="J7912">
        <v>0</v>
      </c>
      <c r="K7912">
        <v>0</v>
      </c>
    </row>
    <row r="7913" spans="1:11" x14ac:dyDescent="0.3">
      <c r="A7913">
        <v>11</v>
      </c>
      <c r="B7913">
        <v>25</v>
      </c>
      <c r="C7913">
        <v>22</v>
      </c>
      <c r="D7913">
        <v>0</v>
      </c>
      <c r="E7913">
        <v>0</v>
      </c>
      <c r="F7913">
        <v>12.4</v>
      </c>
      <c r="G7913">
        <v>5.7</v>
      </c>
      <c r="H7913">
        <v>0</v>
      </c>
      <c r="I7913">
        <v>12.4</v>
      </c>
      <c r="J7913">
        <v>0</v>
      </c>
      <c r="K7913">
        <v>0</v>
      </c>
    </row>
    <row r="7914" spans="1:11" x14ac:dyDescent="0.3">
      <c r="A7914">
        <v>11</v>
      </c>
      <c r="B7914">
        <v>25</v>
      </c>
      <c r="C7914">
        <v>23</v>
      </c>
      <c r="D7914">
        <v>0</v>
      </c>
      <c r="E7914">
        <v>0</v>
      </c>
      <c r="F7914">
        <v>12.1</v>
      </c>
      <c r="G7914">
        <v>5.0999999999999996</v>
      </c>
      <c r="H7914">
        <v>0</v>
      </c>
      <c r="I7914">
        <v>12.1</v>
      </c>
      <c r="J7914">
        <v>0</v>
      </c>
      <c r="K7914">
        <v>0</v>
      </c>
    </row>
    <row r="7915" spans="1:11" x14ac:dyDescent="0.3">
      <c r="A7915">
        <v>11</v>
      </c>
      <c r="B7915">
        <v>26</v>
      </c>
      <c r="C7915">
        <v>0</v>
      </c>
      <c r="D7915">
        <v>0</v>
      </c>
      <c r="E7915">
        <v>0</v>
      </c>
      <c r="F7915">
        <v>11.7</v>
      </c>
      <c r="G7915">
        <v>4.5999999999999996</v>
      </c>
      <c r="H7915">
        <v>0</v>
      </c>
      <c r="I7915">
        <v>11.7</v>
      </c>
      <c r="J7915">
        <v>0</v>
      </c>
      <c r="K7915">
        <v>0</v>
      </c>
    </row>
    <row r="7916" spans="1:11" x14ac:dyDescent="0.3">
      <c r="A7916">
        <v>11</v>
      </c>
      <c r="B7916">
        <v>26</v>
      </c>
      <c r="C7916">
        <v>1</v>
      </c>
      <c r="D7916">
        <v>0</v>
      </c>
      <c r="E7916">
        <v>0</v>
      </c>
      <c r="F7916">
        <v>11.3</v>
      </c>
      <c r="G7916">
        <v>4.5999999999999996</v>
      </c>
      <c r="H7916">
        <v>0</v>
      </c>
      <c r="I7916">
        <v>11.3</v>
      </c>
      <c r="J7916">
        <v>0</v>
      </c>
      <c r="K7916">
        <v>0</v>
      </c>
    </row>
    <row r="7917" spans="1:11" x14ac:dyDescent="0.3">
      <c r="A7917">
        <v>11</v>
      </c>
      <c r="B7917">
        <v>26</v>
      </c>
      <c r="C7917">
        <v>2</v>
      </c>
      <c r="D7917">
        <v>0</v>
      </c>
      <c r="E7917">
        <v>0</v>
      </c>
      <c r="F7917">
        <v>11</v>
      </c>
      <c r="G7917">
        <v>4.5999999999999996</v>
      </c>
      <c r="H7917">
        <v>0</v>
      </c>
      <c r="I7917">
        <v>11</v>
      </c>
      <c r="J7917">
        <v>0</v>
      </c>
      <c r="K7917">
        <v>0</v>
      </c>
    </row>
    <row r="7918" spans="1:11" x14ac:dyDescent="0.3">
      <c r="A7918">
        <v>11</v>
      </c>
      <c r="B7918">
        <v>26</v>
      </c>
      <c r="C7918">
        <v>3</v>
      </c>
      <c r="D7918">
        <v>0</v>
      </c>
      <c r="E7918">
        <v>0</v>
      </c>
      <c r="F7918">
        <v>10.6</v>
      </c>
      <c r="G7918">
        <v>4.5999999999999996</v>
      </c>
      <c r="H7918">
        <v>0</v>
      </c>
      <c r="I7918">
        <v>10.6</v>
      </c>
      <c r="J7918">
        <v>0</v>
      </c>
      <c r="K7918">
        <v>0</v>
      </c>
    </row>
    <row r="7919" spans="1:11" x14ac:dyDescent="0.3">
      <c r="A7919">
        <v>11</v>
      </c>
      <c r="B7919">
        <v>26</v>
      </c>
      <c r="C7919">
        <v>4</v>
      </c>
      <c r="D7919">
        <v>0</v>
      </c>
      <c r="E7919">
        <v>0</v>
      </c>
      <c r="F7919">
        <v>9.8000000000000007</v>
      </c>
      <c r="G7919">
        <v>4.0999999999999996</v>
      </c>
      <c r="H7919">
        <v>0</v>
      </c>
      <c r="I7919">
        <v>9.8000000000000007</v>
      </c>
      <c r="J7919">
        <v>0</v>
      </c>
      <c r="K7919">
        <v>0</v>
      </c>
    </row>
    <row r="7920" spans="1:11" x14ac:dyDescent="0.3">
      <c r="A7920">
        <v>11</v>
      </c>
      <c r="B7920">
        <v>26</v>
      </c>
      <c r="C7920">
        <v>5</v>
      </c>
      <c r="D7920">
        <v>0</v>
      </c>
      <c r="E7920">
        <v>0</v>
      </c>
      <c r="F7920">
        <v>9.1</v>
      </c>
      <c r="G7920">
        <v>3.6</v>
      </c>
      <c r="H7920">
        <v>0</v>
      </c>
      <c r="I7920">
        <v>9.1</v>
      </c>
      <c r="J7920">
        <v>0</v>
      </c>
      <c r="K7920">
        <v>0</v>
      </c>
    </row>
    <row r="7921" spans="1:11" x14ac:dyDescent="0.3">
      <c r="A7921">
        <v>11</v>
      </c>
      <c r="B7921">
        <v>26</v>
      </c>
      <c r="C7921">
        <v>6</v>
      </c>
      <c r="D7921">
        <v>0</v>
      </c>
      <c r="E7921">
        <v>0</v>
      </c>
      <c r="F7921">
        <v>8.3000000000000007</v>
      </c>
      <c r="G7921">
        <v>3.1</v>
      </c>
      <c r="H7921">
        <v>0</v>
      </c>
      <c r="I7921">
        <v>8.3000000000000007</v>
      </c>
      <c r="J7921">
        <v>0</v>
      </c>
      <c r="K7921">
        <v>0</v>
      </c>
    </row>
    <row r="7922" spans="1:11" x14ac:dyDescent="0.3">
      <c r="A7922">
        <v>11</v>
      </c>
      <c r="B7922">
        <v>26</v>
      </c>
      <c r="C7922">
        <v>7</v>
      </c>
      <c r="D7922">
        <v>280</v>
      </c>
      <c r="E7922">
        <v>22</v>
      </c>
      <c r="F7922">
        <v>9.4</v>
      </c>
      <c r="G7922">
        <v>3.3</v>
      </c>
      <c r="H7922">
        <v>108.84399999999999</v>
      </c>
      <c r="I7922">
        <v>10.429</v>
      </c>
      <c r="J7922">
        <v>85.631</v>
      </c>
      <c r="K7922">
        <v>78.400000000000006</v>
      </c>
    </row>
    <row r="7923" spans="1:11" x14ac:dyDescent="0.3">
      <c r="A7923">
        <v>11</v>
      </c>
      <c r="B7923">
        <v>26</v>
      </c>
      <c r="C7923">
        <v>8</v>
      </c>
      <c r="D7923">
        <v>538</v>
      </c>
      <c r="E7923">
        <v>49</v>
      </c>
      <c r="F7923">
        <v>10.6</v>
      </c>
      <c r="G7923">
        <v>3.4</v>
      </c>
      <c r="H7923">
        <v>309.25200000000001</v>
      </c>
      <c r="I7923">
        <v>17.347000000000001</v>
      </c>
      <c r="J7923">
        <v>260.57299999999998</v>
      </c>
      <c r="K7923">
        <v>249.16399999999999</v>
      </c>
    </row>
    <row r="7924" spans="1:11" x14ac:dyDescent="0.3">
      <c r="A7924">
        <v>11</v>
      </c>
      <c r="B7924">
        <v>26</v>
      </c>
      <c r="C7924">
        <v>9</v>
      </c>
      <c r="D7924">
        <v>631</v>
      </c>
      <c r="E7924">
        <v>78</v>
      </c>
      <c r="F7924">
        <v>11.7</v>
      </c>
      <c r="G7924">
        <v>3.6</v>
      </c>
      <c r="H7924">
        <v>489.214</v>
      </c>
      <c r="I7924">
        <v>23.669</v>
      </c>
      <c r="J7924">
        <v>416.28199999999998</v>
      </c>
      <c r="K7924">
        <v>400.27699999999999</v>
      </c>
    </row>
    <row r="7925" spans="1:11" x14ac:dyDescent="0.3">
      <c r="A7925">
        <v>11</v>
      </c>
      <c r="B7925">
        <v>26</v>
      </c>
      <c r="C7925">
        <v>10</v>
      </c>
      <c r="D7925">
        <v>711</v>
      </c>
      <c r="E7925">
        <v>92</v>
      </c>
      <c r="F7925">
        <v>12.2</v>
      </c>
      <c r="G7925">
        <v>2.4</v>
      </c>
      <c r="H7925">
        <v>636.90700000000004</v>
      </c>
      <c r="I7925">
        <v>30.77</v>
      </c>
      <c r="J7925">
        <v>533.31799999999998</v>
      </c>
      <c r="K7925">
        <v>513.31399999999996</v>
      </c>
    </row>
    <row r="7926" spans="1:11" x14ac:dyDescent="0.3">
      <c r="A7926">
        <v>11</v>
      </c>
      <c r="B7926">
        <v>26</v>
      </c>
      <c r="C7926">
        <v>11</v>
      </c>
      <c r="D7926">
        <v>776</v>
      </c>
      <c r="E7926">
        <v>86</v>
      </c>
      <c r="F7926">
        <v>12.8</v>
      </c>
      <c r="G7926">
        <v>1.2</v>
      </c>
      <c r="H7926">
        <v>719.13599999999997</v>
      </c>
      <c r="I7926">
        <v>38.527000000000001</v>
      </c>
      <c r="J7926">
        <v>586.92499999999995</v>
      </c>
      <c r="K7926">
        <v>564.93299999999999</v>
      </c>
    </row>
    <row r="7927" spans="1:11" x14ac:dyDescent="0.3">
      <c r="A7927">
        <v>11</v>
      </c>
      <c r="B7927">
        <v>26</v>
      </c>
      <c r="C7927">
        <v>12</v>
      </c>
      <c r="D7927">
        <v>753</v>
      </c>
      <c r="E7927">
        <v>88</v>
      </c>
      <c r="F7927">
        <v>13.3</v>
      </c>
      <c r="G7927">
        <v>0</v>
      </c>
      <c r="H7927">
        <v>701.01199999999994</v>
      </c>
      <c r="I7927">
        <v>46.002000000000002</v>
      </c>
      <c r="J7927">
        <v>556.36900000000003</v>
      </c>
      <c r="K7927">
        <v>535.52200000000005</v>
      </c>
    </row>
    <row r="7928" spans="1:11" x14ac:dyDescent="0.3">
      <c r="A7928">
        <v>11</v>
      </c>
      <c r="B7928">
        <v>26</v>
      </c>
      <c r="C7928">
        <v>13</v>
      </c>
      <c r="D7928">
        <v>715</v>
      </c>
      <c r="E7928">
        <v>91</v>
      </c>
      <c r="F7928">
        <v>13.3</v>
      </c>
      <c r="G7928">
        <v>1.4</v>
      </c>
      <c r="H7928">
        <v>631.49</v>
      </c>
      <c r="I7928">
        <v>35.720999999999997</v>
      </c>
      <c r="J7928">
        <v>519.13800000000003</v>
      </c>
      <c r="K7928">
        <v>499.64299999999997</v>
      </c>
    </row>
    <row r="7929" spans="1:11" x14ac:dyDescent="0.3">
      <c r="A7929">
        <v>11</v>
      </c>
      <c r="B7929">
        <v>26</v>
      </c>
      <c r="C7929">
        <v>14</v>
      </c>
      <c r="D7929">
        <v>756</v>
      </c>
      <c r="E7929">
        <v>57</v>
      </c>
      <c r="F7929">
        <v>13.3</v>
      </c>
      <c r="G7929">
        <v>2.7</v>
      </c>
      <c r="H7929">
        <v>526.44200000000001</v>
      </c>
      <c r="I7929">
        <v>28.681999999999999</v>
      </c>
      <c r="J7929">
        <v>438.678</v>
      </c>
      <c r="K7929">
        <v>421.94400000000002</v>
      </c>
    </row>
    <row r="7930" spans="1:11" x14ac:dyDescent="0.3">
      <c r="A7930">
        <v>11</v>
      </c>
      <c r="B7930">
        <v>26</v>
      </c>
      <c r="C7930">
        <v>15</v>
      </c>
      <c r="D7930">
        <v>627</v>
      </c>
      <c r="E7930">
        <v>37</v>
      </c>
      <c r="F7930">
        <v>13.3</v>
      </c>
      <c r="G7930">
        <v>4.0999999999999996</v>
      </c>
      <c r="H7930">
        <v>320.37700000000001</v>
      </c>
      <c r="I7930">
        <v>21.152000000000001</v>
      </c>
      <c r="J7930">
        <v>263.57499999999999</v>
      </c>
      <c r="K7930">
        <v>252.08500000000001</v>
      </c>
    </row>
    <row r="7931" spans="1:11" x14ac:dyDescent="0.3">
      <c r="A7931">
        <v>11</v>
      </c>
      <c r="B7931">
        <v>26</v>
      </c>
      <c r="C7931">
        <v>16</v>
      </c>
      <c r="D7931">
        <v>263</v>
      </c>
      <c r="E7931">
        <v>20</v>
      </c>
      <c r="F7931">
        <v>12.6</v>
      </c>
      <c r="G7931">
        <v>4.3</v>
      </c>
      <c r="H7931">
        <v>97.04</v>
      </c>
      <c r="I7931">
        <v>14.131</v>
      </c>
      <c r="J7931">
        <v>74.483999999999995</v>
      </c>
      <c r="K7931">
        <v>67.484999999999999</v>
      </c>
    </row>
    <row r="7932" spans="1:11" x14ac:dyDescent="0.3">
      <c r="A7932">
        <v>11</v>
      </c>
      <c r="B7932">
        <v>26</v>
      </c>
      <c r="C7932">
        <v>17</v>
      </c>
      <c r="D7932">
        <v>0</v>
      </c>
      <c r="E7932">
        <v>0</v>
      </c>
      <c r="F7932">
        <v>11.8</v>
      </c>
      <c r="G7932">
        <v>4.4000000000000004</v>
      </c>
      <c r="H7932">
        <v>0</v>
      </c>
      <c r="I7932">
        <v>11.8</v>
      </c>
      <c r="J7932">
        <v>0</v>
      </c>
      <c r="K7932">
        <v>0</v>
      </c>
    </row>
    <row r="7933" spans="1:11" x14ac:dyDescent="0.3">
      <c r="A7933">
        <v>11</v>
      </c>
      <c r="B7933">
        <v>26</v>
      </c>
      <c r="C7933">
        <v>18</v>
      </c>
      <c r="D7933">
        <v>0</v>
      </c>
      <c r="E7933">
        <v>0</v>
      </c>
      <c r="F7933">
        <v>11.1</v>
      </c>
      <c r="G7933">
        <v>4.5999999999999996</v>
      </c>
      <c r="H7933">
        <v>0</v>
      </c>
      <c r="I7933">
        <v>11.1</v>
      </c>
      <c r="J7933">
        <v>0</v>
      </c>
      <c r="K7933">
        <v>0</v>
      </c>
    </row>
    <row r="7934" spans="1:11" x14ac:dyDescent="0.3">
      <c r="A7934">
        <v>11</v>
      </c>
      <c r="B7934">
        <v>26</v>
      </c>
      <c r="C7934">
        <v>19</v>
      </c>
      <c r="D7934">
        <v>0</v>
      </c>
      <c r="E7934">
        <v>0</v>
      </c>
      <c r="F7934">
        <v>10.199999999999999</v>
      </c>
      <c r="G7934">
        <v>3.1</v>
      </c>
      <c r="H7934">
        <v>0</v>
      </c>
      <c r="I7934">
        <v>10.199999999999999</v>
      </c>
      <c r="J7934">
        <v>0</v>
      </c>
      <c r="K7934">
        <v>0</v>
      </c>
    </row>
    <row r="7935" spans="1:11" x14ac:dyDescent="0.3">
      <c r="A7935">
        <v>11</v>
      </c>
      <c r="B7935">
        <v>26</v>
      </c>
      <c r="C7935">
        <v>20</v>
      </c>
      <c r="D7935">
        <v>0</v>
      </c>
      <c r="E7935">
        <v>0</v>
      </c>
      <c r="F7935">
        <v>9.1999999999999993</v>
      </c>
      <c r="G7935">
        <v>1.5</v>
      </c>
      <c r="H7935">
        <v>0</v>
      </c>
      <c r="I7935">
        <v>9.1999999999999993</v>
      </c>
      <c r="J7935">
        <v>0</v>
      </c>
      <c r="K7935">
        <v>0</v>
      </c>
    </row>
    <row r="7936" spans="1:11" x14ac:dyDescent="0.3">
      <c r="A7936">
        <v>11</v>
      </c>
      <c r="B7936">
        <v>26</v>
      </c>
      <c r="C7936">
        <v>21</v>
      </c>
      <c r="D7936">
        <v>0</v>
      </c>
      <c r="E7936">
        <v>0</v>
      </c>
      <c r="F7936">
        <v>8.3000000000000007</v>
      </c>
      <c r="G7936">
        <v>0</v>
      </c>
      <c r="H7936">
        <v>0</v>
      </c>
      <c r="I7936">
        <v>8.3000000000000007</v>
      </c>
      <c r="J7936">
        <v>0</v>
      </c>
      <c r="K7936">
        <v>0</v>
      </c>
    </row>
    <row r="7937" spans="1:11" x14ac:dyDescent="0.3">
      <c r="A7937">
        <v>11</v>
      </c>
      <c r="B7937">
        <v>26</v>
      </c>
      <c r="C7937">
        <v>22</v>
      </c>
      <c r="D7937">
        <v>0</v>
      </c>
      <c r="E7937">
        <v>0</v>
      </c>
      <c r="F7937">
        <v>7.9</v>
      </c>
      <c r="G7937">
        <v>0.7</v>
      </c>
      <c r="H7937">
        <v>0</v>
      </c>
      <c r="I7937">
        <v>7.9</v>
      </c>
      <c r="J7937">
        <v>0</v>
      </c>
      <c r="K7937">
        <v>0</v>
      </c>
    </row>
    <row r="7938" spans="1:11" x14ac:dyDescent="0.3">
      <c r="A7938">
        <v>11</v>
      </c>
      <c r="B7938">
        <v>26</v>
      </c>
      <c r="C7938">
        <v>23</v>
      </c>
      <c r="D7938">
        <v>0</v>
      </c>
      <c r="E7938">
        <v>0</v>
      </c>
      <c r="F7938">
        <v>7.6</v>
      </c>
      <c r="G7938">
        <v>1.4</v>
      </c>
      <c r="H7938">
        <v>0</v>
      </c>
      <c r="I7938">
        <v>7.6</v>
      </c>
      <c r="J7938">
        <v>0</v>
      </c>
      <c r="K7938">
        <v>0</v>
      </c>
    </row>
    <row r="7939" spans="1:11" x14ac:dyDescent="0.3">
      <c r="A7939">
        <v>11</v>
      </c>
      <c r="B7939">
        <v>27</v>
      </c>
      <c r="C7939">
        <v>0</v>
      </c>
      <c r="D7939">
        <v>0</v>
      </c>
      <c r="E7939">
        <v>0</v>
      </c>
      <c r="F7939">
        <v>7.2</v>
      </c>
      <c r="G7939">
        <v>2.1</v>
      </c>
      <c r="H7939">
        <v>0</v>
      </c>
      <c r="I7939">
        <v>7.2</v>
      </c>
      <c r="J7939">
        <v>0</v>
      </c>
      <c r="K7939">
        <v>0</v>
      </c>
    </row>
    <row r="7940" spans="1:11" x14ac:dyDescent="0.3">
      <c r="A7940">
        <v>11</v>
      </c>
      <c r="B7940">
        <v>27</v>
      </c>
      <c r="C7940">
        <v>1</v>
      </c>
      <c r="D7940">
        <v>0</v>
      </c>
      <c r="E7940">
        <v>0</v>
      </c>
      <c r="F7940">
        <v>6.7</v>
      </c>
      <c r="G7940">
        <v>2.8</v>
      </c>
      <c r="H7940">
        <v>0</v>
      </c>
      <c r="I7940">
        <v>6.7</v>
      </c>
      <c r="J7940">
        <v>0</v>
      </c>
      <c r="K7940">
        <v>0</v>
      </c>
    </row>
    <row r="7941" spans="1:11" x14ac:dyDescent="0.3">
      <c r="A7941">
        <v>11</v>
      </c>
      <c r="B7941">
        <v>27</v>
      </c>
      <c r="C7941">
        <v>2</v>
      </c>
      <c r="D7941">
        <v>0</v>
      </c>
      <c r="E7941">
        <v>0</v>
      </c>
      <c r="F7941">
        <v>6.1</v>
      </c>
      <c r="G7941">
        <v>3.4</v>
      </c>
      <c r="H7941">
        <v>0</v>
      </c>
      <c r="I7941">
        <v>6.1</v>
      </c>
      <c r="J7941">
        <v>0</v>
      </c>
      <c r="K7941">
        <v>0</v>
      </c>
    </row>
    <row r="7942" spans="1:11" x14ac:dyDescent="0.3">
      <c r="A7942">
        <v>11</v>
      </c>
      <c r="B7942">
        <v>27</v>
      </c>
      <c r="C7942">
        <v>3</v>
      </c>
      <c r="D7942">
        <v>0</v>
      </c>
      <c r="E7942">
        <v>0</v>
      </c>
      <c r="F7942">
        <v>5.6</v>
      </c>
      <c r="G7942">
        <v>4.0999999999999996</v>
      </c>
      <c r="H7942">
        <v>0</v>
      </c>
      <c r="I7942">
        <v>5.6</v>
      </c>
      <c r="J7942">
        <v>0</v>
      </c>
      <c r="K7942">
        <v>0</v>
      </c>
    </row>
    <row r="7943" spans="1:11" x14ac:dyDescent="0.3">
      <c r="A7943">
        <v>11</v>
      </c>
      <c r="B7943">
        <v>27</v>
      </c>
      <c r="C7943">
        <v>4</v>
      </c>
      <c r="D7943">
        <v>0</v>
      </c>
      <c r="E7943">
        <v>0</v>
      </c>
      <c r="F7943">
        <v>6</v>
      </c>
      <c r="G7943">
        <v>4.3</v>
      </c>
      <c r="H7943">
        <v>0</v>
      </c>
      <c r="I7943">
        <v>6</v>
      </c>
      <c r="J7943">
        <v>0</v>
      </c>
      <c r="K7943">
        <v>0</v>
      </c>
    </row>
    <row r="7944" spans="1:11" x14ac:dyDescent="0.3">
      <c r="A7944">
        <v>11</v>
      </c>
      <c r="B7944">
        <v>27</v>
      </c>
      <c r="C7944">
        <v>5</v>
      </c>
      <c r="D7944">
        <v>0</v>
      </c>
      <c r="E7944">
        <v>0</v>
      </c>
      <c r="F7944">
        <v>6.3</v>
      </c>
      <c r="G7944">
        <v>4.4000000000000004</v>
      </c>
      <c r="H7944">
        <v>0</v>
      </c>
      <c r="I7944">
        <v>6.3</v>
      </c>
      <c r="J7944">
        <v>0</v>
      </c>
      <c r="K7944">
        <v>0</v>
      </c>
    </row>
    <row r="7945" spans="1:11" x14ac:dyDescent="0.3">
      <c r="A7945">
        <v>11</v>
      </c>
      <c r="B7945">
        <v>27</v>
      </c>
      <c r="C7945">
        <v>6</v>
      </c>
      <c r="D7945">
        <v>0</v>
      </c>
      <c r="E7945">
        <v>0</v>
      </c>
      <c r="F7945">
        <v>6.7</v>
      </c>
      <c r="G7945">
        <v>4.5999999999999996</v>
      </c>
      <c r="H7945">
        <v>0</v>
      </c>
      <c r="I7945">
        <v>6.7</v>
      </c>
      <c r="J7945">
        <v>0</v>
      </c>
      <c r="K7945">
        <v>0</v>
      </c>
    </row>
    <row r="7946" spans="1:11" x14ac:dyDescent="0.3">
      <c r="A7946">
        <v>11</v>
      </c>
      <c r="B7946">
        <v>27</v>
      </c>
      <c r="C7946">
        <v>7</v>
      </c>
      <c r="D7946">
        <v>108</v>
      </c>
      <c r="E7946">
        <v>34</v>
      </c>
      <c r="F7946">
        <v>8.1999999999999993</v>
      </c>
      <c r="G7946">
        <v>4.4000000000000004</v>
      </c>
      <c r="H7946">
        <v>73.417000000000002</v>
      </c>
      <c r="I7946">
        <v>8.4390000000000001</v>
      </c>
      <c r="J7946">
        <v>61.841000000000001</v>
      </c>
      <c r="K7946">
        <v>55.097999999999999</v>
      </c>
    </row>
    <row r="7947" spans="1:11" x14ac:dyDescent="0.3">
      <c r="A7947">
        <v>11</v>
      </c>
      <c r="B7947">
        <v>27</v>
      </c>
      <c r="C7947">
        <v>8</v>
      </c>
      <c r="D7947">
        <v>249</v>
      </c>
      <c r="E7947">
        <v>70</v>
      </c>
      <c r="F7947">
        <v>9.6</v>
      </c>
      <c r="G7947">
        <v>4.3</v>
      </c>
      <c r="H7947">
        <v>201.02500000000001</v>
      </c>
      <c r="I7947">
        <v>12.952</v>
      </c>
      <c r="J7947">
        <v>174.23099999999999</v>
      </c>
      <c r="K7947">
        <v>165.01499999999999</v>
      </c>
    </row>
    <row r="7948" spans="1:11" x14ac:dyDescent="0.3">
      <c r="A7948">
        <v>11</v>
      </c>
      <c r="B7948">
        <v>27</v>
      </c>
      <c r="C7948">
        <v>9</v>
      </c>
      <c r="D7948">
        <v>136</v>
      </c>
      <c r="E7948">
        <v>191</v>
      </c>
      <c r="F7948">
        <v>11.1</v>
      </c>
      <c r="G7948">
        <v>4.0999999999999996</v>
      </c>
      <c r="H7948">
        <v>299.65100000000001</v>
      </c>
      <c r="I7948">
        <v>17.436</v>
      </c>
      <c r="J7948">
        <v>263.09199999999998</v>
      </c>
      <c r="K7948">
        <v>251.61500000000001</v>
      </c>
    </row>
    <row r="7949" spans="1:11" x14ac:dyDescent="0.3">
      <c r="A7949">
        <v>11</v>
      </c>
      <c r="B7949">
        <v>27</v>
      </c>
      <c r="C7949">
        <v>10</v>
      </c>
      <c r="D7949">
        <v>238</v>
      </c>
      <c r="E7949">
        <v>165</v>
      </c>
      <c r="F7949">
        <v>11.8</v>
      </c>
      <c r="G7949">
        <v>3.9</v>
      </c>
      <c r="H7949">
        <v>363.084</v>
      </c>
      <c r="I7949">
        <v>20.222999999999999</v>
      </c>
      <c r="J7949">
        <v>316.28500000000003</v>
      </c>
      <c r="K7949">
        <v>303.32600000000002</v>
      </c>
    </row>
    <row r="7950" spans="1:11" x14ac:dyDescent="0.3">
      <c r="A7950">
        <v>11</v>
      </c>
      <c r="B7950">
        <v>27</v>
      </c>
      <c r="C7950">
        <v>11</v>
      </c>
      <c r="D7950">
        <v>365</v>
      </c>
      <c r="E7950">
        <v>148</v>
      </c>
      <c r="F7950">
        <v>12.6</v>
      </c>
      <c r="G7950">
        <v>3.8</v>
      </c>
      <c r="H7950">
        <v>467.80700000000002</v>
      </c>
      <c r="I7950">
        <v>23.966999999999999</v>
      </c>
      <c r="J7950">
        <v>402.63200000000001</v>
      </c>
      <c r="K7950">
        <v>387.06299999999999</v>
      </c>
    </row>
    <row r="7951" spans="1:11" x14ac:dyDescent="0.3">
      <c r="A7951">
        <v>11</v>
      </c>
      <c r="B7951">
        <v>27</v>
      </c>
      <c r="C7951">
        <v>12</v>
      </c>
      <c r="D7951">
        <v>743</v>
      </c>
      <c r="E7951">
        <v>85</v>
      </c>
      <c r="F7951">
        <v>13.3</v>
      </c>
      <c r="G7951">
        <v>3.6</v>
      </c>
      <c r="H7951">
        <v>688.42</v>
      </c>
      <c r="I7951">
        <v>30.831</v>
      </c>
      <c r="J7951">
        <v>577.64099999999996</v>
      </c>
      <c r="K7951">
        <v>556.00099999999998</v>
      </c>
    </row>
    <row r="7952" spans="1:11" x14ac:dyDescent="0.3">
      <c r="A7952">
        <v>11</v>
      </c>
      <c r="B7952">
        <v>27</v>
      </c>
      <c r="C7952">
        <v>13</v>
      </c>
      <c r="D7952">
        <v>651</v>
      </c>
      <c r="E7952">
        <v>107</v>
      </c>
      <c r="F7952">
        <v>13.3</v>
      </c>
      <c r="G7952">
        <v>2.4</v>
      </c>
      <c r="H7952">
        <v>603.84199999999998</v>
      </c>
      <c r="I7952">
        <v>31.696999999999999</v>
      </c>
      <c r="J7952">
        <v>503.803</v>
      </c>
      <c r="K7952">
        <v>484.851</v>
      </c>
    </row>
    <row r="7953" spans="1:11" x14ac:dyDescent="0.3">
      <c r="A7953">
        <v>11</v>
      </c>
      <c r="B7953">
        <v>27</v>
      </c>
      <c r="C7953">
        <v>14</v>
      </c>
      <c r="D7953">
        <v>637</v>
      </c>
      <c r="E7953">
        <v>66</v>
      </c>
      <c r="F7953">
        <v>13.3</v>
      </c>
      <c r="G7953">
        <v>1.2</v>
      </c>
      <c r="H7953">
        <v>467.82600000000002</v>
      </c>
      <c r="I7953">
        <v>30.745999999999999</v>
      </c>
      <c r="J7953">
        <v>387.31799999999998</v>
      </c>
      <c r="K7953">
        <v>372.23</v>
      </c>
    </row>
    <row r="7954" spans="1:11" x14ac:dyDescent="0.3">
      <c r="A7954">
        <v>11</v>
      </c>
      <c r="B7954">
        <v>27</v>
      </c>
      <c r="C7954">
        <v>15</v>
      </c>
      <c r="D7954">
        <v>488</v>
      </c>
      <c r="E7954">
        <v>56</v>
      </c>
      <c r="F7954">
        <v>13.3</v>
      </c>
      <c r="G7954">
        <v>0</v>
      </c>
      <c r="H7954">
        <v>284.947</v>
      </c>
      <c r="I7954">
        <v>28.731999999999999</v>
      </c>
      <c r="J7954">
        <v>229.95699999999999</v>
      </c>
      <c r="K7954">
        <v>219.35400000000001</v>
      </c>
    </row>
    <row r="7955" spans="1:11" x14ac:dyDescent="0.3">
      <c r="A7955">
        <v>11</v>
      </c>
      <c r="B7955">
        <v>27</v>
      </c>
      <c r="C7955">
        <v>16</v>
      </c>
      <c r="D7955">
        <v>84</v>
      </c>
      <c r="E7955">
        <v>23</v>
      </c>
      <c r="F7955">
        <v>12.8</v>
      </c>
      <c r="G7955">
        <v>1.9</v>
      </c>
      <c r="H7955">
        <v>50.521000000000001</v>
      </c>
      <c r="I7955">
        <v>13.509</v>
      </c>
      <c r="J7955">
        <v>41.311999999999998</v>
      </c>
      <c r="K7955">
        <v>34.975000000000001</v>
      </c>
    </row>
    <row r="7956" spans="1:11" x14ac:dyDescent="0.3">
      <c r="A7956">
        <v>11</v>
      </c>
      <c r="B7956">
        <v>27</v>
      </c>
      <c r="C7956">
        <v>17</v>
      </c>
      <c r="D7956">
        <v>0</v>
      </c>
      <c r="E7956">
        <v>0</v>
      </c>
      <c r="F7956">
        <v>12.2</v>
      </c>
      <c r="G7956">
        <v>3.8</v>
      </c>
      <c r="H7956">
        <v>0</v>
      </c>
      <c r="I7956">
        <v>12.2</v>
      </c>
      <c r="J7956">
        <v>0</v>
      </c>
      <c r="K7956">
        <v>0</v>
      </c>
    </row>
    <row r="7957" spans="1:11" x14ac:dyDescent="0.3">
      <c r="A7957">
        <v>11</v>
      </c>
      <c r="B7957">
        <v>27</v>
      </c>
      <c r="C7957">
        <v>18</v>
      </c>
      <c r="D7957">
        <v>0</v>
      </c>
      <c r="E7957">
        <v>0</v>
      </c>
      <c r="F7957">
        <v>11.7</v>
      </c>
      <c r="G7957">
        <v>5.7</v>
      </c>
      <c r="H7957">
        <v>0</v>
      </c>
      <c r="I7957">
        <v>11.7</v>
      </c>
      <c r="J7957">
        <v>0</v>
      </c>
      <c r="K7957">
        <v>0</v>
      </c>
    </row>
    <row r="7958" spans="1:11" x14ac:dyDescent="0.3">
      <c r="A7958">
        <v>11</v>
      </c>
      <c r="B7958">
        <v>27</v>
      </c>
      <c r="C7958">
        <v>19</v>
      </c>
      <c r="D7958">
        <v>0</v>
      </c>
      <c r="E7958">
        <v>0</v>
      </c>
      <c r="F7958">
        <v>10.8</v>
      </c>
      <c r="G7958">
        <v>5</v>
      </c>
      <c r="H7958">
        <v>0</v>
      </c>
      <c r="I7958">
        <v>10.8</v>
      </c>
      <c r="J7958">
        <v>0</v>
      </c>
      <c r="K7958">
        <v>0</v>
      </c>
    </row>
    <row r="7959" spans="1:11" x14ac:dyDescent="0.3">
      <c r="A7959">
        <v>11</v>
      </c>
      <c r="B7959">
        <v>27</v>
      </c>
      <c r="C7959">
        <v>20</v>
      </c>
      <c r="D7959">
        <v>0</v>
      </c>
      <c r="E7959">
        <v>0</v>
      </c>
      <c r="F7959">
        <v>9.8000000000000007</v>
      </c>
      <c r="G7959">
        <v>4.3</v>
      </c>
      <c r="H7959">
        <v>0</v>
      </c>
      <c r="I7959">
        <v>9.8000000000000007</v>
      </c>
      <c r="J7959">
        <v>0</v>
      </c>
      <c r="K7959">
        <v>0</v>
      </c>
    </row>
    <row r="7960" spans="1:11" x14ac:dyDescent="0.3">
      <c r="A7960">
        <v>11</v>
      </c>
      <c r="B7960">
        <v>27</v>
      </c>
      <c r="C7960">
        <v>21</v>
      </c>
      <c r="D7960">
        <v>0</v>
      </c>
      <c r="E7960">
        <v>0</v>
      </c>
      <c r="F7960">
        <v>8.9</v>
      </c>
      <c r="G7960">
        <v>3.6</v>
      </c>
      <c r="H7960">
        <v>0</v>
      </c>
      <c r="I7960">
        <v>8.9</v>
      </c>
      <c r="J7960">
        <v>0</v>
      </c>
      <c r="K7960">
        <v>0</v>
      </c>
    </row>
    <row r="7961" spans="1:11" x14ac:dyDescent="0.3">
      <c r="A7961">
        <v>11</v>
      </c>
      <c r="B7961">
        <v>27</v>
      </c>
      <c r="C7961">
        <v>22</v>
      </c>
      <c r="D7961">
        <v>0</v>
      </c>
      <c r="E7961">
        <v>0</v>
      </c>
      <c r="F7961">
        <v>8.6999999999999993</v>
      </c>
      <c r="G7961">
        <v>3.1</v>
      </c>
      <c r="H7961">
        <v>0</v>
      </c>
      <c r="I7961">
        <v>8.6999999999999993</v>
      </c>
      <c r="J7961">
        <v>0</v>
      </c>
      <c r="K7961">
        <v>0</v>
      </c>
    </row>
    <row r="7962" spans="1:11" x14ac:dyDescent="0.3">
      <c r="A7962">
        <v>11</v>
      </c>
      <c r="B7962">
        <v>27</v>
      </c>
      <c r="C7962">
        <v>23</v>
      </c>
      <c r="D7962">
        <v>0</v>
      </c>
      <c r="E7962">
        <v>0</v>
      </c>
      <c r="F7962">
        <v>8.5</v>
      </c>
      <c r="G7962">
        <v>2.6</v>
      </c>
      <c r="H7962">
        <v>0</v>
      </c>
      <c r="I7962">
        <v>8.5</v>
      </c>
      <c r="J7962">
        <v>0</v>
      </c>
      <c r="K7962">
        <v>0</v>
      </c>
    </row>
    <row r="7963" spans="1:11" x14ac:dyDescent="0.3">
      <c r="A7963">
        <v>11</v>
      </c>
      <c r="B7963">
        <v>28</v>
      </c>
      <c r="C7963">
        <v>0</v>
      </c>
      <c r="D7963">
        <v>0</v>
      </c>
      <c r="E7963">
        <v>0</v>
      </c>
      <c r="F7963">
        <v>8.3000000000000007</v>
      </c>
      <c r="G7963">
        <v>2.1</v>
      </c>
      <c r="H7963">
        <v>0</v>
      </c>
      <c r="I7963">
        <v>8.3000000000000007</v>
      </c>
      <c r="J7963">
        <v>0</v>
      </c>
      <c r="K7963">
        <v>0</v>
      </c>
    </row>
    <row r="7964" spans="1:11" x14ac:dyDescent="0.3">
      <c r="A7964">
        <v>11</v>
      </c>
      <c r="B7964">
        <v>28</v>
      </c>
      <c r="C7964">
        <v>1</v>
      </c>
      <c r="D7964">
        <v>0</v>
      </c>
      <c r="E7964">
        <v>0</v>
      </c>
      <c r="F7964">
        <v>7.9</v>
      </c>
      <c r="G7964">
        <v>2.2999999999999998</v>
      </c>
      <c r="H7964">
        <v>0</v>
      </c>
      <c r="I7964">
        <v>7.9</v>
      </c>
      <c r="J7964">
        <v>0</v>
      </c>
      <c r="K7964">
        <v>0</v>
      </c>
    </row>
    <row r="7965" spans="1:11" x14ac:dyDescent="0.3">
      <c r="A7965">
        <v>11</v>
      </c>
      <c r="B7965">
        <v>28</v>
      </c>
      <c r="C7965">
        <v>2</v>
      </c>
      <c r="D7965">
        <v>0</v>
      </c>
      <c r="E7965">
        <v>0</v>
      </c>
      <c r="F7965">
        <v>7.6</v>
      </c>
      <c r="G7965">
        <v>2.4</v>
      </c>
      <c r="H7965">
        <v>0</v>
      </c>
      <c r="I7965">
        <v>7.6</v>
      </c>
      <c r="J7965">
        <v>0</v>
      </c>
      <c r="K7965">
        <v>0</v>
      </c>
    </row>
    <row r="7966" spans="1:11" x14ac:dyDescent="0.3">
      <c r="A7966">
        <v>11</v>
      </c>
      <c r="B7966">
        <v>28</v>
      </c>
      <c r="C7966">
        <v>3</v>
      </c>
      <c r="D7966">
        <v>0</v>
      </c>
      <c r="E7966">
        <v>0</v>
      </c>
      <c r="F7966">
        <v>7.2</v>
      </c>
      <c r="G7966">
        <v>2.6</v>
      </c>
      <c r="H7966">
        <v>0</v>
      </c>
      <c r="I7966">
        <v>7.2</v>
      </c>
      <c r="J7966">
        <v>0</v>
      </c>
      <c r="K7966">
        <v>0</v>
      </c>
    </row>
    <row r="7967" spans="1:11" x14ac:dyDescent="0.3">
      <c r="A7967">
        <v>11</v>
      </c>
      <c r="B7967">
        <v>28</v>
      </c>
      <c r="C7967">
        <v>4</v>
      </c>
      <c r="D7967">
        <v>0</v>
      </c>
      <c r="E7967">
        <v>0</v>
      </c>
      <c r="F7967">
        <v>7.4</v>
      </c>
      <c r="G7967">
        <v>2.8</v>
      </c>
      <c r="H7967">
        <v>0</v>
      </c>
      <c r="I7967">
        <v>7.4</v>
      </c>
      <c r="J7967">
        <v>0</v>
      </c>
      <c r="K7967">
        <v>0</v>
      </c>
    </row>
    <row r="7968" spans="1:11" x14ac:dyDescent="0.3">
      <c r="A7968">
        <v>11</v>
      </c>
      <c r="B7968">
        <v>28</v>
      </c>
      <c r="C7968">
        <v>5</v>
      </c>
      <c r="D7968">
        <v>0</v>
      </c>
      <c r="E7968">
        <v>0</v>
      </c>
      <c r="F7968">
        <v>7.6</v>
      </c>
      <c r="G7968">
        <v>2.9</v>
      </c>
      <c r="H7968">
        <v>0</v>
      </c>
      <c r="I7968">
        <v>7.6</v>
      </c>
      <c r="J7968">
        <v>0</v>
      </c>
      <c r="K7968">
        <v>0</v>
      </c>
    </row>
    <row r="7969" spans="1:11" x14ac:dyDescent="0.3">
      <c r="A7969">
        <v>11</v>
      </c>
      <c r="B7969">
        <v>28</v>
      </c>
      <c r="C7969">
        <v>6</v>
      </c>
      <c r="D7969">
        <v>0</v>
      </c>
      <c r="E7969">
        <v>0</v>
      </c>
      <c r="F7969">
        <v>7.8</v>
      </c>
      <c r="G7969">
        <v>3.1</v>
      </c>
      <c r="H7969">
        <v>0</v>
      </c>
      <c r="I7969">
        <v>7.8</v>
      </c>
      <c r="J7969">
        <v>0</v>
      </c>
      <c r="K7969">
        <v>0</v>
      </c>
    </row>
    <row r="7970" spans="1:11" x14ac:dyDescent="0.3">
      <c r="A7970">
        <v>11</v>
      </c>
      <c r="B7970">
        <v>28</v>
      </c>
      <c r="C7970">
        <v>7</v>
      </c>
      <c r="D7970">
        <v>124</v>
      </c>
      <c r="E7970">
        <v>28</v>
      </c>
      <c r="F7970">
        <v>9.5</v>
      </c>
      <c r="G7970">
        <v>3.1</v>
      </c>
      <c r="H7970">
        <v>73.873000000000005</v>
      </c>
      <c r="I7970">
        <v>9.6449999999999996</v>
      </c>
      <c r="J7970">
        <v>61.267000000000003</v>
      </c>
      <c r="K7970">
        <v>54.534999999999997</v>
      </c>
    </row>
    <row r="7971" spans="1:11" x14ac:dyDescent="0.3">
      <c r="A7971">
        <v>11</v>
      </c>
      <c r="B7971">
        <v>28</v>
      </c>
      <c r="C7971">
        <v>8</v>
      </c>
      <c r="D7971">
        <v>413</v>
      </c>
      <c r="E7971">
        <v>71</v>
      </c>
      <c r="F7971">
        <v>11.1</v>
      </c>
      <c r="G7971">
        <v>3.1</v>
      </c>
      <c r="H7971">
        <v>274.04199999999997</v>
      </c>
      <c r="I7971">
        <v>16.949000000000002</v>
      </c>
      <c r="J7971">
        <v>232.489</v>
      </c>
      <c r="K7971">
        <v>221.821</v>
      </c>
    </row>
    <row r="7972" spans="1:11" x14ac:dyDescent="0.3">
      <c r="A7972">
        <v>11</v>
      </c>
      <c r="B7972">
        <v>28</v>
      </c>
      <c r="C7972">
        <v>9</v>
      </c>
      <c r="D7972">
        <v>427</v>
      </c>
      <c r="E7972">
        <v>110</v>
      </c>
      <c r="F7972">
        <v>12.8</v>
      </c>
      <c r="G7972">
        <v>3.1</v>
      </c>
      <c r="H7972">
        <v>395.60899999999998</v>
      </c>
      <c r="I7972">
        <v>22.71</v>
      </c>
      <c r="J7972">
        <v>338.47500000000002</v>
      </c>
      <c r="K7972">
        <v>324.87</v>
      </c>
    </row>
    <row r="7973" spans="1:11" x14ac:dyDescent="0.3">
      <c r="A7973">
        <v>11</v>
      </c>
      <c r="B7973">
        <v>28</v>
      </c>
      <c r="C7973">
        <v>10</v>
      </c>
      <c r="D7973">
        <v>703</v>
      </c>
      <c r="E7973">
        <v>95</v>
      </c>
      <c r="F7973">
        <v>13.7</v>
      </c>
      <c r="G7973">
        <v>2.9</v>
      </c>
      <c r="H7973">
        <v>631.49300000000005</v>
      </c>
      <c r="I7973">
        <v>30.696000000000002</v>
      </c>
      <c r="J7973">
        <v>528.81399999999996</v>
      </c>
      <c r="K7973">
        <v>508.97199999999998</v>
      </c>
    </row>
    <row r="7974" spans="1:11" x14ac:dyDescent="0.3">
      <c r="A7974">
        <v>11</v>
      </c>
      <c r="B7974">
        <v>28</v>
      </c>
      <c r="C7974">
        <v>11</v>
      </c>
      <c r="D7974">
        <v>355</v>
      </c>
      <c r="E7974">
        <v>213</v>
      </c>
      <c r="F7974">
        <v>14.7</v>
      </c>
      <c r="G7974">
        <v>2.8</v>
      </c>
      <c r="H7974">
        <v>523.30399999999997</v>
      </c>
      <c r="I7974">
        <v>29.779</v>
      </c>
      <c r="J7974">
        <v>441.411</v>
      </c>
      <c r="K7974">
        <v>424.58600000000001</v>
      </c>
    </row>
    <row r="7975" spans="1:11" x14ac:dyDescent="0.3">
      <c r="A7975">
        <v>11</v>
      </c>
      <c r="B7975">
        <v>28</v>
      </c>
      <c r="C7975">
        <v>12</v>
      </c>
      <c r="D7975">
        <v>420</v>
      </c>
      <c r="E7975">
        <v>161</v>
      </c>
      <c r="F7975">
        <v>15.6</v>
      </c>
      <c r="G7975">
        <v>2.6</v>
      </c>
      <c r="H7975">
        <v>523.67600000000004</v>
      </c>
      <c r="I7975">
        <v>30.634</v>
      </c>
      <c r="J7975">
        <v>440.149</v>
      </c>
      <c r="K7975">
        <v>423.36599999999999</v>
      </c>
    </row>
    <row r="7976" spans="1:11" x14ac:dyDescent="0.3">
      <c r="A7976">
        <v>11</v>
      </c>
      <c r="B7976">
        <v>28</v>
      </c>
      <c r="C7976">
        <v>13</v>
      </c>
      <c r="D7976">
        <v>176</v>
      </c>
      <c r="E7976">
        <v>177</v>
      </c>
      <c r="F7976">
        <v>15.4</v>
      </c>
      <c r="G7976">
        <v>2.2000000000000002</v>
      </c>
      <c r="H7976">
        <v>321.07499999999999</v>
      </c>
      <c r="I7976">
        <v>25.321999999999999</v>
      </c>
      <c r="J7976">
        <v>274.88400000000001</v>
      </c>
      <c r="K7976">
        <v>263.08699999999999</v>
      </c>
    </row>
    <row r="7977" spans="1:11" x14ac:dyDescent="0.3">
      <c r="A7977">
        <v>11</v>
      </c>
      <c r="B7977">
        <v>28</v>
      </c>
      <c r="C7977">
        <v>14</v>
      </c>
      <c r="D7977">
        <v>142</v>
      </c>
      <c r="E7977">
        <v>138</v>
      </c>
      <c r="F7977">
        <v>15.2</v>
      </c>
      <c r="G7977">
        <v>1.9</v>
      </c>
      <c r="H7977">
        <v>237.34</v>
      </c>
      <c r="I7977">
        <v>22.055</v>
      </c>
      <c r="J7977">
        <v>204.61699999999999</v>
      </c>
      <c r="K7977">
        <v>194.65799999999999</v>
      </c>
    </row>
    <row r="7978" spans="1:11" x14ac:dyDescent="0.3">
      <c r="A7978">
        <v>11</v>
      </c>
      <c r="B7978">
        <v>28</v>
      </c>
      <c r="C7978">
        <v>15</v>
      </c>
      <c r="D7978">
        <v>43</v>
      </c>
      <c r="E7978">
        <v>87</v>
      </c>
      <c r="F7978">
        <v>15</v>
      </c>
      <c r="G7978">
        <v>1.5</v>
      </c>
      <c r="H7978">
        <v>111.65900000000001</v>
      </c>
      <c r="I7978">
        <v>17.701000000000001</v>
      </c>
      <c r="J7978">
        <v>97.388000000000005</v>
      </c>
      <c r="K7978">
        <v>89.909000000000006</v>
      </c>
    </row>
    <row r="7979" spans="1:11" x14ac:dyDescent="0.3">
      <c r="A7979">
        <v>11</v>
      </c>
      <c r="B7979">
        <v>28</v>
      </c>
      <c r="C7979">
        <v>16</v>
      </c>
      <c r="D7979">
        <v>11</v>
      </c>
      <c r="E7979">
        <v>27</v>
      </c>
      <c r="F7979">
        <v>14.3</v>
      </c>
      <c r="G7979">
        <v>1</v>
      </c>
      <c r="H7979">
        <v>31.693999999999999</v>
      </c>
      <c r="I7979">
        <v>13.430999999999999</v>
      </c>
      <c r="J7979">
        <v>27.852</v>
      </c>
      <c r="K7979">
        <v>21.773</v>
      </c>
    </row>
    <row r="7980" spans="1:11" x14ac:dyDescent="0.3">
      <c r="A7980">
        <v>11</v>
      </c>
      <c r="B7980">
        <v>28</v>
      </c>
      <c r="C7980">
        <v>17</v>
      </c>
      <c r="D7980">
        <v>0</v>
      </c>
      <c r="E7980">
        <v>0</v>
      </c>
      <c r="F7980">
        <v>13.5</v>
      </c>
      <c r="G7980">
        <v>0.5</v>
      </c>
      <c r="H7980">
        <v>0</v>
      </c>
      <c r="I7980">
        <v>13.5</v>
      </c>
      <c r="J7980">
        <v>0</v>
      </c>
      <c r="K7980">
        <v>0</v>
      </c>
    </row>
    <row r="7981" spans="1:11" x14ac:dyDescent="0.3">
      <c r="A7981">
        <v>11</v>
      </c>
      <c r="B7981">
        <v>28</v>
      </c>
      <c r="C7981">
        <v>18</v>
      </c>
      <c r="D7981">
        <v>0</v>
      </c>
      <c r="E7981">
        <v>0</v>
      </c>
      <c r="F7981">
        <v>12.8</v>
      </c>
      <c r="G7981">
        <v>0</v>
      </c>
      <c r="H7981">
        <v>0</v>
      </c>
      <c r="I7981">
        <v>12.8</v>
      </c>
      <c r="J7981">
        <v>0</v>
      </c>
      <c r="K7981">
        <v>0</v>
      </c>
    </row>
    <row r="7982" spans="1:11" x14ac:dyDescent="0.3">
      <c r="A7982">
        <v>11</v>
      </c>
      <c r="B7982">
        <v>28</v>
      </c>
      <c r="C7982">
        <v>19</v>
      </c>
      <c r="D7982">
        <v>0</v>
      </c>
      <c r="E7982">
        <v>0</v>
      </c>
      <c r="F7982">
        <v>12.2</v>
      </c>
      <c r="G7982">
        <v>0.9</v>
      </c>
      <c r="H7982">
        <v>0</v>
      </c>
      <c r="I7982">
        <v>12.2</v>
      </c>
      <c r="J7982">
        <v>0</v>
      </c>
      <c r="K7982">
        <v>0</v>
      </c>
    </row>
    <row r="7983" spans="1:11" x14ac:dyDescent="0.3">
      <c r="A7983">
        <v>11</v>
      </c>
      <c r="B7983">
        <v>28</v>
      </c>
      <c r="C7983">
        <v>20</v>
      </c>
      <c r="D7983">
        <v>0</v>
      </c>
      <c r="E7983">
        <v>0</v>
      </c>
      <c r="F7983">
        <v>11.7</v>
      </c>
      <c r="G7983">
        <v>1.7</v>
      </c>
      <c r="H7983">
        <v>0</v>
      </c>
      <c r="I7983">
        <v>11.7</v>
      </c>
      <c r="J7983">
        <v>0</v>
      </c>
      <c r="K7983">
        <v>0</v>
      </c>
    </row>
    <row r="7984" spans="1:11" x14ac:dyDescent="0.3">
      <c r="A7984">
        <v>11</v>
      </c>
      <c r="B7984">
        <v>28</v>
      </c>
      <c r="C7984">
        <v>21</v>
      </c>
      <c r="D7984">
        <v>0</v>
      </c>
      <c r="E7984">
        <v>0</v>
      </c>
      <c r="F7984">
        <v>11.1</v>
      </c>
      <c r="G7984">
        <v>2.6</v>
      </c>
      <c r="H7984">
        <v>0</v>
      </c>
      <c r="I7984">
        <v>11.1</v>
      </c>
      <c r="J7984">
        <v>0</v>
      </c>
      <c r="K7984">
        <v>0</v>
      </c>
    </row>
    <row r="7985" spans="1:11" x14ac:dyDescent="0.3">
      <c r="A7985">
        <v>11</v>
      </c>
      <c r="B7985">
        <v>28</v>
      </c>
      <c r="C7985">
        <v>22</v>
      </c>
      <c r="D7985">
        <v>0</v>
      </c>
      <c r="E7985">
        <v>0</v>
      </c>
      <c r="F7985">
        <v>10.5</v>
      </c>
      <c r="G7985">
        <v>1.7</v>
      </c>
      <c r="H7985">
        <v>0</v>
      </c>
      <c r="I7985">
        <v>10.5</v>
      </c>
      <c r="J7985">
        <v>0</v>
      </c>
      <c r="K7985">
        <v>0</v>
      </c>
    </row>
    <row r="7986" spans="1:11" x14ac:dyDescent="0.3">
      <c r="A7986">
        <v>11</v>
      </c>
      <c r="B7986">
        <v>28</v>
      </c>
      <c r="C7986">
        <v>23</v>
      </c>
      <c r="D7986">
        <v>0</v>
      </c>
      <c r="E7986">
        <v>0</v>
      </c>
      <c r="F7986">
        <v>10</v>
      </c>
      <c r="G7986">
        <v>0.9</v>
      </c>
      <c r="H7986">
        <v>0</v>
      </c>
      <c r="I7986">
        <v>10</v>
      </c>
      <c r="J7986">
        <v>0</v>
      </c>
      <c r="K7986">
        <v>0</v>
      </c>
    </row>
    <row r="7987" spans="1:11" x14ac:dyDescent="0.3">
      <c r="A7987">
        <v>11</v>
      </c>
      <c r="B7987">
        <v>29</v>
      </c>
      <c r="C7987">
        <v>0</v>
      </c>
      <c r="D7987">
        <v>0</v>
      </c>
      <c r="E7987">
        <v>0</v>
      </c>
      <c r="F7987">
        <v>9.4</v>
      </c>
      <c r="G7987">
        <v>0</v>
      </c>
      <c r="H7987">
        <v>0</v>
      </c>
      <c r="I7987">
        <v>9.4</v>
      </c>
      <c r="J7987">
        <v>0</v>
      </c>
      <c r="K7987">
        <v>0</v>
      </c>
    </row>
    <row r="7988" spans="1:11" x14ac:dyDescent="0.3">
      <c r="A7988">
        <v>11</v>
      </c>
      <c r="B7988">
        <v>29</v>
      </c>
      <c r="C7988">
        <v>1</v>
      </c>
      <c r="D7988">
        <v>0</v>
      </c>
      <c r="E7988">
        <v>0</v>
      </c>
      <c r="F7988">
        <v>8.6999999999999993</v>
      </c>
      <c r="G7988">
        <v>0.7</v>
      </c>
      <c r="H7988">
        <v>0</v>
      </c>
      <c r="I7988">
        <v>8.6999999999999993</v>
      </c>
      <c r="J7988">
        <v>0</v>
      </c>
      <c r="K7988">
        <v>0</v>
      </c>
    </row>
    <row r="7989" spans="1:11" x14ac:dyDescent="0.3">
      <c r="A7989">
        <v>11</v>
      </c>
      <c r="B7989">
        <v>29</v>
      </c>
      <c r="C7989">
        <v>2</v>
      </c>
      <c r="D7989">
        <v>0</v>
      </c>
      <c r="E7989">
        <v>0</v>
      </c>
      <c r="F7989">
        <v>7.9</v>
      </c>
      <c r="G7989">
        <v>1.4</v>
      </c>
      <c r="H7989">
        <v>0</v>
      </c>
      <c r="I7989">
        <v>7.9</v>
      </c>
      <c r="J7989">
        <v>0</v>
      </c>
      <c r="K7989">
        <v>0</v>
      </c>
    </row>
    <row r="7990" spans="1:11" x14ac:dyDescent="0.3">
      <c r="A7990">
        <v>11</v>
      </c>
      <c r="B7990">
        <v>29</v>
      </c>
      <c r="C7990">
        <v>3</v>
      </c>
      <c r="D7990">
        <v>0</v>
      </c>
      <c r="E7990">
        <v>0</v>
      </c>
      <c r="F7990">
        <v>7.2</v>
      </c>
      <c r="G7990">
        <v>2.1</v>
      </c>
      <c r="H7990">
        <v>0</v>
      </c>
      <c r="I7990">
        <v>7.2</v>
      </c>
      <c r="J7990">
        <v>0</v>
      </c>
      <c r="K7990">
        <v>0</v>
      </c>
    </row>
    <row r="7991" spans="1:11" x14ac:dyDescent="0.3">
      <c r="A7991">
        <v>11</v>
      </c>
      <c r="B7991">
        <v>29</v>
      </c>
      <c r="C7991">
        <v>4</v>
      </c>
      <c r="D7991">
        <v>0</v>
      </c>
      <c r="E7991">
        <v>0</v>
      </c>
      <c r="F7991">
        <v>7.2</v>
      </c>
      <c r="G7991">
        <v>1.9</v>
      </c>
      <c r="H7991">
        <v>0</v>
      </c>
      <c r="I7991">
        <v>7.2</v>
      </c>
      <c r="J7991">
        <v>0</v>
      </c>
      <c r="K7991">
        <v>0</v>
      </c>
    </row>
    <row r="7992" spans="1:11" x14ac:dyDescent="0.3">
      <c r="A7992">
        <v>11</v>
      </c>
      <c r="B7992">
        <v>29</v>
      </c>
      <c r="C7992">
        <v>5</v>
      </c>
      <c r="D7992">
        <v>0</v>
      </c>
      <c r="E7992">
        <v>0</v>
      </c>
      <c r="F7992">
        <v>7.2</v>
      </c>
      <c r="G7992">
        <v>1.7</v>
      </c>
      <c r="H7992">
        <v>0</v>
      </c>
      <c r="I7992">
        <v>7.2</v>
      </c>
      <c r="J7992">
        <v>0</v>
      </c>
      <c r="K7992">
        <v>0</v>
      </c>
    </row>
    <row r="7993" spans="1:11" x14ac:dyDescent="0.3">
      <c r="A7993">
        <v>11</v>
      </c>
      <c r="B7993">
        <v>29</v>
      </c>
      <c r="C7993">
        <v>6</v>
      </c>
      <c r="D7993">
        <v>0</v>
      </c>
      <c r="E7993">
        <v>0</v>
      </c>
      <c r="F7993">
        <v>7.2</v>
      </c>
      <c r="G7993">
        <v>1.5</v>
      </c>
      <c r="H7993">
        <v>0</v>
      </c>
      <c r="I7993">
        <v>7.2</v>
      </c>
      <c r="J7993">
        <v>0</v>
      </c>
      <c r="K7993">
        <v>0</v>
      </c>
    </row>
    <row r="7994" spans="1:11" x14ac:dyDescent="0.3">
      <c r="A7994">
        <v>11</v>
      </c>
      <c r="B7994">
        <v>29</v>
      </c>
      <c r="C7994">
        <v>7</v>
      </c>
      <c r="D7994">
        <v>160</v>
      </c>
      <c r="E7994">
        <v>26</v>
      </c>
      <c r="F7994">
        <v>9.1</v>
      </c>
      <c r="G7994">
        <v>1.9</v>
      </c>
      <c r="H7994">
        <v>80.177000000000007</v>
      </c>
      <c r="I7994">
        <v>9.3550000000000004</v>
      </c>
      <c r="J7994">
        <v>65.381</v>
      </c>
      <c r="K7994">
        <v>58.567</v>
      </c>
    </row>
    <row r="7995" spans="1:11" x14ac:dyDescent="0.3">
      <c r="A7995">
        <v>11</v>
      </c>
      <c r="B7995">
        <v>29</v>
      </c>
      <c r="C7995">
        <v>8</v>
      </c>
      <c r="D7995">
        <v>419</v>
      </c>
      <c r="E7995">
        <v>64</v>
      </c>
      <c r="F7995">
        <v>10.9</v>
      </c>
      <c r="G7995">
        <v>2.2000000000000002</v>
      </c>
      <c r="H7995">
        <v>270.26100000000002</v>
      </c>
      <c r="I7995">
        <v>17.298999999999999</v>
      </c>
      <c r="J7995">
        <v>228.62200000000001</v>
      </c>
      <c r="K7995">
        <v>218.054</v>
      </c>
    </row>
    <row r="7996" spans="1:11" x14ac:dyDescent="0.3">
      <c r="A7996">
        <v>11</v>
      </c>
      <c r="B7996">
        <v>29</v>
      </c>
      <c r="C7996">
        <v>9</v>
      </c>
      <c r="D7996">
        <v>582</v>
      </c>
      <c r="E7996">
        <v>88</v>
      </c>
      <c r="F7996">
        <v>12.8</v>
      </c>
      <c r="G7996">
        <v>2.6</v>
      </c>
      <c r="H7996">
        <v>466.77499999999998</v>
      </c>
      <c r="I7996">
        <v>25.298999999999999</v>
      </c>
      <c r="J7996">
        <v>394.875</v>
      </c>
      <c r="K7996">
        <v>379.55099999999999</v>
      </c>
    </row>
    <row r="7997" spans="1:11" x14ac:dyDescent="0.3">
      <c r="A7997">
        <v>11</v>
      </c>
      <c r="B7997">
        <v>29</v>
      </c>
      <c r="C7997">
        <v>10</v>
      </c>
      <c r="D7997">
        <v>717</v>
      </c>
      <c r="E7997">
        <v>93</v>
      </c>
      <c r="F7997">
        <v>13.7</v>
      </c>
      <c r="G7997">
        <v>2.4</v>
      </c>
      <c r="H7997">
        <v>637.54499999999996</v>
      </c>
      <c r="I7997">
        <v>32.155000000000001</v>
      </c>
      <c r="J7997">
        <v>531.00400000000002</v>
      </c>
      <c r="K7997">
        <v>511.08300000000003</v>
      </c>
    </row>
    <row r="7998" spans="1:11" x14ac:dyDescent="0.3">
      <c r="A7998">
        <v>11</v>
      </c>
      <c r="B7998">
        <v>29</v>
      </c>
      <c r="C7998">
        <v>11</v>
      </c>
      <c r="D7998">
        <v>780</v>
      </c>
      <c r="E7998">
        <v>103</v>
      </c>
      <c r="F7998">
        <v>14.7</v>
      </c>
      <c r="G7998">
        <v>2.2999999999999998</v>
      </c>
      <c r="H7998">
        <v>736.96799999999996</v>
      </c>
      <c r="I7998">
        <v>36.835999999999999</v>
      </c>
      <c r="J7998">
        <v>605.13199999999995</v>
      </c>
      <c r="K7998">
        <v>582.44299999999998</v>
      </c>
    </row>
    <row r="7999" spans="1:11" x14ac:dyDescent="0.3">
      <c r="A7999">
        <v>11</v>
      </c>
      <c r="B7999">
        <v>29</v>
      </c>
      <c r="C7999">
        <v>12</v>
      </c>
      <c r="D7999">
        <v>775</v>
      </c>
      <c r="E7999">
        <v>97</v>
      </c>
      <c r="F7999">
        <v>15.6</v>
      </c>
      <c r="G7999">
        <v>2.1</v>
      </c>
      <c r="H7999">
        <v>724.51900000000001</v>
      </c>
      <c r="I7999">
        <v>38.340000000000003</v>
      </c>
      <c r="J7999">
        <v>591.57100000000003</v>
      </c>
      <c r="K7999">
        <v>569.40200000000004</v>
      </c>
    </row>
    <row r="8000" spans="1:11" x14ac:dyDescent="0.3">
      <c r="A8000">
        <v>11</v>
      </c>
      <c r="B8000">
        <v>29</v>
      </c>
      <c r="C8000">
        <v>13</v>
      </c>
      <c r="D8000">
        <v>755</v>
      </c>
      <c r="E8000">
        <v>89</v>
      </c>
      <c r="F8000">
        <v>15.6</v>
      </c>
      <c r="G8000">
        <v>1.4</v>
      </c>
      <c r="H8000">
        <v>651.81100000000004</v>
      </c>
      <c r="I8000">
        <v>38.643999999999998</v>
      </c>
      <c r="J8000">
        <v>529.952</v>
      </c>
      <c r="K8000">
        <v>510.06900000000002</v>
      </c>
    </row>
    <row r="8001" spans="1:11" x14ac:dyDescent="0.3">
      <c r="A8001">
        <v>11</v>
      </c>
      <c r="B8001">
        <v>29</v>
      </c>
      <c r="C8001">
        <v>14</v>
      </c>
      <c r="D8001">
        <v>634</v>
      </c>
      <c r="E8001">
        <v>68</v>
      </c>
      <c r="F8001">
        <v>15.6</v>
      </c>
      <c r="G8001">
        <v>0.7</v>
      </c>
      <c r="H8001">
        <v>467.55700000000002</v>
      </c>
      <c r="I8001">
        <v>35.5</v>
      </c>
      <c r="J8001">
        <v>380.48500000000001</v>
      </c>
      <c r="K8001">
        <v>365.60899999999998</v>
      </c>
    </row>
    <row r="8002" spans="1:11" x14ac:dyDescent="0.3">
      <c r="A8002">
        <v>11</v>
      </c>
      <c r="B8002">
        <v>29</v>
      </c>
      <c r="C8002">
        <v>15</v>
      </c>
      <c r="D8002">
        <v>463</v>
      </c>
      <c r="E8002">
        <v>54</v>
      </c>
      <c r="F8002">
        <v>15.6</v>
      </c>
      <c r="G8002">
        <v>0</v>
      </c>
      <c r="H8002">
        <v>271.80599999999998</v>
      </c>
      <c r="I8002">
        <v>30.446999999999999</v>
      </c>
      <c r="J8002">
        <v>218.03800000000001</v>
      </c>
      <c r="K8002">
        <v>207.74</v>
      </c>
    </row>
    <row r="8003" spans="1:11" x14ac:dyDescent="0.3">
      <c r="A8003">
        <v>11</v>
      </c>
      <c r="B8003">
        <v>29</v>
      </c>
      <c r="C8003">
        <v>16</v>
      </c>
      <c r="D8003">
        <v>108</v>
      </c>
      <c r="E8003">
        <v>22</v>
      </c>
      <c r="F8003">
        <v>14.7</v>
      </c>
      <c r="G8003">
        <v>0.7</v>
      </c>
      <c r="H8003">
        <v>59.741</v>
      </c>
      <c r="I8003">
        <v>16.494</v>
      </c>
      <c r="J8003">
        <v>47.975999999999999</v>
      </c>
      <c r="K8003">
        <v>41.509</v>
      </c>
    </row>
    <row r="8004" spans="1:11" x14ac:dyDescent="0.3">
      <c r="A8004">
        <v>11</v>
      </c>
      <c r="B8004">
        <v>29</v>
      </c>
      <c r="C8004">
        <v>17</v>
      </c>
      <c r="D8004">
        <v>0</v>
      </c>
      <c r="E8004">
        <v>0</v>
      </c>
      <c r="F8004">
        <v>13.7</v>
      </c>
      <c r="G8004">
        <v>1.4</v>
      </c>
      <c r="H8004">
        <v>0</v>
      </c>
      <c r="I8004">
        <v>13.7</v>
      </c>
      <c r="J8004">
        <v>0</v>
      </c>
      <c r="K8004">
        <v>0</v>
      </c>
    </row>
    <row r="8005" spans="1:11" x14ac:dyDescent="0.3">
      <c r="A8005">
        <v>11</v>
      </c>
      <c r="B8005">
        <v>29</v>
      </c>
      <c r="C8005">
        <v>18</v>
      </c>
      <c r="D8005">
        <v>0</v>
      </c>
      <c r="E8005">
        <v>0</v>
      </c>
      <c r="F8005">
        <v>12.8</v>
      </c>
      <c r="G8005">
        <v>2.1</v>
      </c>
      <c r="H8005">
        <v>0</v>
      </c>
      <c r="I8005">
        <v>12.8</v>
      </c>
      <c r="J8005">
        <v>0</v>
      </c>
      <c r="K8005">
        <v>0</v>
      </c>
    </row>
    <row r="8006" spans="1:11" x14ac:dyDescent="0.3">
      <c r="A8006">
        <v>11</v>
      </c>
      <c r="B8006">
        <v>29</v>
      </c>
      <c r="C8006">
        <v>19</v>
      </c>
      <c r="D8006">
        <v>0</v>
      </c>
      <c r="E8006">
        <v>0</v>
      </c>
      <c r="F8006">
        <v>12.2</v>
      </c>
      <c r="G8006">
        <v>2.1</v>
      </c>
      <c r="H8006">
        <v>0</v>
      </c>
      <c r="I8006">
        <v>12.2</v>
      </c>
      <c r="J8006">
        <v>0</v>
      </c>
      <c r="K8006">
        <v>0</v>
      </c>
    </row>
    <row r="8007" spans="1:11" x14ac:dyDescent="0.3">
      <c r="A8007">
        <v>11</v>
      </c>
      <c r="B8007">
        <v>29</v>
      </c>
      <c r="C8007">
        <v>20</v>
      </c>
      <c r="D8007">
        <v>0</v>
      </c>
      <c r="E8007">
        <v>0</v>
      </c>
      <c r="F8007">
        <v>11.7</v>
      </c>
      <c r="G8007">
        <v>2.1</v>
      </c>
      <c r="H8007">
        <v>0</v>
      </c>
      <c r="I8007">
        <v>11.7</v>
      </c>
      <c r="J8007">
        <v>0</v>
      </c>
      <c r="K8007">
        <v>0</v>
      </c>
    </row>
    <row r="8008" spans="1:11" x14ac:dyDescent="0.3">
      <c r="A8008">
        <v>11</v>
      </c>
      <c r="B8008">
        <v>29</v>
      </c>
      <c r="C8008">
        <v>21</v>
      </c>
      <c r="D8008">
        <v>0</v>
      </c>
      <c r="E8008">
        <v>0</v>
      </c>
      <c r="F8008">
        <v>11.1</v>
      </c>
      <c r="G8008">
        <v>2.1</v>
      </c>
      <c r="H8008">
        <v>0</v>
      </c>
      <c r="I8008">
        <v>11.1</v>
      </c>
      <c r="J8008">
        <v>0</v>
      </c>
      <c r="K8008">
        <v>0</v>
      </c>
    </row>
    <row r="8009" spans="1:11" x14ac:dyDescent="0.3">
      <c r="A8009">
        <v>11</v>
      </c>
      <c r="B8009">
        <v>29</v>
      </c>
      <c r="C8009">
        <v>22</v>
      </c>
      <c r="D8009">
        <v>0</v>
      </c>
      <c r="E8009">
        <v>0</v>
      </c>
      <c r="F8009">
        <v>10.9</v>
      </c>
      <c r="G8009">
        <v>1.4</v>
      </c>
      <c r="H8009">
        <v>0</v>
      </c>
      <c r="I8009">
        <v>10.9</v>
      </c>
      <c r="J8009">
        <v>0</v>
      </c>
      <c r="K8009">
        <v>0</v>
      </c>
    </row>
    <row r="8010" spans="1:11" x14ac:dyDescent="0.3">
      <c r="A8010">
        <v>11</v>
      </c>
      <c r="B8010">
        <v>29</v>
      </c>
      <c r="C8010">
        <v>23</v>
      </c>
      <c r="D8010">
        <v>0</v>
      </c>
      <c r="E8010">
        <v>0</v>
      </c>
      <c r="F8010">
        <v>10.8</v>
      </c>
      <c r="G8010">
        <v>0.7</v>
      </c>
      <c r="H8010">
        <v>0</v>
      </c>
      <c r="I8010">
        <v>10.8</v>
      </c>
      <c r="J8010">
        <v>0</v>
      </c>
      <c r="K8010">
        <v>0</v>
      </c>
    </row>
    <row r="8011" spans="1:11" x14ac:dyDescent="0.3">
      <c r="A8011">
        <v>11</v>
      </c>
      <c r="B8011">
        <v>30</v>
      </c>
      <c r="C8011">
        <v>0</v>
      </c>
      <c r="D8011">
        <v>0</v>
      </c>
      <c r="E8011">
        <v>0</v>
      </c>
      <c r="F8011">
        <v>10.6</v>
      </c>
      <c r="G8011">
        <v>0</v>
      </c>
      <c r="H8011">
        <v>0</v>
      </c>
      <c r="I8011">
        <v>10.6</v>
      </c>
      <c r="J8011">
        <v>0</v>
      </c>
      <c r="K8011">
        <v>0</v>
      </c>
    </row>
    <row r="8012" spans="1:11" x14ac:dyDescent="0.3">
      <c r="A8012">
        <v>11</v>
      </c>
      <c r="B8012">
        <v>30</v>
      </c>
      <c r="C8012">
        <v>1</v>
      </c>
      <c r="D8012">
        <v>0</v>
      </c>
      <c r="E8012">
        <v>0</v>
      </c>
      <c r="F8012">
        <v>9.6999999999999993</v>
      </c>
      <c r="G8012">
        <v>0</v>
      </c>
      <c r="H8012">
        <v>0</v>
      </c>
      <c r="I8012">
        <v>9.6999999999999993</v>
      </c>
      <c r="J8012">
        <v>0</v>
      </c>
      <c r="K8012">
        <v>0</v>
      </c>
    </row>
    <row r="8013" spans="1:11" x14ac:dyDescent="0.3">
      <c r="A8013">
        <v>11</v>
      </c>
      <c r="B8013">
        <v>30</v>
      </c>
      <c r="C8013">
        <v>2</v>
      </c>
      <c r="D8013">
        <v>0</v>
      </c>
      <c r="E8013">
        <v>0</v>
      </c>
      <c r="F8013">
        <v>8.6999999999999993</v>
      </c>
      <c r="G8013">
        <v>0</v>
      </c>
      <c r="H8013">
        <v>0</v>
      </c>
      <c r="I8013">
        <v>8.6999999999999993</v>
      </c>
      <c r="J8013">
        <v>0</v>
      </c>
      <c r="K8013">
        <v>0</v>
      </c>
    </row>
    <row r="8014" spans="1:11" x14ac:dyDescent="0.3">
      <c r="A8014">
        <v>11</v>
      </c>
      <c r="B8014">
        <v>30</v>
      </c>
      <c r="C8014">
        <v>3</v>
      </c>
      <c r="D8014">
        <v>0</v>
      </c>
      <c r="E8014">
        <v>0</v>
      </c>
      <c r="F8014">
        <v>7.8</v>
      </c>
      <c r="G8014">
        <v>0</v>
      </c>
      <c r="H8014">
        <v>0</v>
      </c>
      <c r="I8014">
        <v>7.8</v>
      </c>
      <c r="J8014">
        <v>0</v>
      </c>
      <c r="K8014">
        <v>0</v>
      </c>
    </row>
    <row r="8015" spans="1:11" x14ac:dyDescent="0.3">
      <c r="A8015">
        <v>11</v>
      </c>
      <c r="B8015">
        <v>30</v>
      </c>
      <c r="C8015">
        <v>4</v>
      </c>
      <c r="D8015">
        <v>0</v>
      </c>
      <c r="E8015">
        <v>0</v>
      </c>
      <c r="F8015">
        <v>7.4</v>
      </c>
      <c r="G8015">
        <v>0.5</v>
      </c>
      <c r="H8015">
        <v>0</v>
      </c>
      <c r="I8015">
        <v>7.4</v>
      </c>
      <c r="J8015">
        <v>0</v>
      </c>
      <c r="K8015">
        <v>0</v>
      </c>
    </row>
    <row r="8016" spans="1:11" x14ac:dyDescent="0.3">
      <c r="A8016">
        <v>11</v>
      </c>
      <c r="B8016">
        <v>30</v>
      </c>
      <c r="C8016">
        <v>5</v>
      </c>
      <c r="D8016">
        <v>0</v>
      </c>
      <c r="E8016">
        <v>0</v>
      </c>
      <c r="F8016">
        <v>7.1</v>
      </c>
      <c r="G8016">
        <v>1</v>
      </c>
      <c r="H8016">
        <v>0</v>
      </c>
      <c r="I8016">
        <v>7.1</v>
      </c>
      <c r="J8016">
        <v>0</v>
      </c>
      <c r="K8016">
        <v>0</v>
      </c>
    </row>
    <row r="8017" spans="1:11" x14ac:dyDescent="0.3">
      <c r="A8017">
        <v>11</v>
      </c>
      <c r="B8017">
        <v>30</v>
      </c>
      <c r="C8017">
        <v>6</v>
      </c>
      <c r="D8017">
        <v>0</v>
      </c>
      <c r="E8017">
        <v>0</v>
      </c>
      <c r="F8017">
        <v>6.7</v>
      </c>
      <c r="G8017">
        <v>1.5</v>
      </c>
      <c r="H8017">
        <v>0</v>
      </c>
      <c r="I8017">
        <v>6.7</v>
      </c>
      <c r="J8017">
        <v>0</v>
      </c>
      <c r="K8017">
        <v>0</v>
      </c>
    </row>
    <row r="8018" spans="1:11" x14ac:dyDescent="0.3">
      <c r="A8018">
        <v>11</v>
      </c>
      <c r="B8018">
        <v>30</v>
      </c>
      <c r="C8018">
        <v>7</v>
      </c>
      <c r="D8018">
        <v>83</v>
      </c>
      <c r="E8018">
        <v>27</v>
      </c>
      <c r="F8018">
        <v>8.9</v>
      </c>
      <c r="G8018">
        <v>1.9</v>
      </c>
      <c r="H8018">
        <v>56.850999999999999</v>
      </c>
      <c r="I8018">
        <v>8.5389999999999997</v>
      </c>
      <c r="J8018">
        <v>47.881</v>
      </c>
      <c r="K8018">
        <v>41.414999999999999</v>
      </c>
    </row>
    <row r="8019" spans="1:11" x14ac:dyDescent="0.3">
      <c r="A8019">
        <v>11</v>
      </c>
      <c r="B8019">
        <v>30</v>
      </c>
      <c r="C8019">
        <v>8</v>
      </c>
      <c r="D8019">
        <v>397</v>
      </c>
      <c r="E8019">
        <v>67</v>
      </c>
      <c r="F8019">
        <v>11.1</v>
      </c>
      <c r="G8019">
        <v>2.2000000000000002</v>
      </c>
      <c r="H8019">
        <v>260.46800000000002</v>
      </c>
      <c r="I8019">
        <v>17.091000000000001</v>
      </c>
      <c r="J8019">
        <v>220.55600000000001</v>
      </c>
      <c r="K8019">
        <v>210.19399999999999</v>
      </c>
    </row>
    <row r="8020" spans="1:11" x14ac:dyDescent="0.3">
      <c r="A8020">
        <v>11</v>
      </c>
      <c r="B8020">
        <v>30</v>
      </c>
      <c r="C8020">
        <v>9</v>
      </c>
      <c r="D8020">
        <v>323</v>
      </c>
      <c r="E8020">
        <v>107</v>
      </c>
      <c r="F8020">
        <v>13.3</v>
      </c>
      <c r="G8020">
        <v>2.6</v>
      </c>
      <c r="H8020">
        <v>327.94299999999998</v>
      </c>
      <c r="I8020">
        <v>21.802</v>
      </c>
      <c r="J8020">
        <v>281.69499999999999</v>
      </c>
      <c r="K8020">
        <v>269.71100000000001</v>
      </c>
    </row>
    <row r="8021" spans="1:11" x14ac:dyDescent="0.3">
      <c r="A8021">
        <v>11</v>
      </c>
      <c r="B8021">
        <v>30</v>
      </c>
      <c r="C8021">
        <v>10</v>
      </c>
      <c r="D8021">
        <v>610</v>
      </c>
      <c r="E8021">
        <v>109</v>
      </c>
      <c r="F8021">
        <v>14.2</v>
      </c>
      <c r="G8021">
        <v>2.6</v>
      </c>
      <c r="H8021">
        <v>578.423</v>
      </c>
      <c r="I8021">
        <v>30.035</v>
      </c>
      <c r="J8021">
        <v>485.58</v>
      </c>
      <c r="K8021">
        <v>467.26299999999998</v>
      </c>
    </row>
    <row r="8022" spans="1:11" x14ac:dyDescent="0.3">
      <c r="A8022">
        <v>11</v>
      </c>
      <c r="B8022">
        <v>30</v>
      </c>
      <c r="C8022">
        <v>11</v>
      </c>
      <c r="D8022">
        <v>640</v>
      </c>
      <c r="E8022">
        <v>112</v>
      </c>
      <c r="F8022">
        <v>15.2</v>
      </c>
      <c r="G8022">
        <v>2.6</v>
      </c>
      <c r="H8022">
        <v>641.83799999999997</v>
      </c>
      <c r="I8022">
        <v>33.71</v>
      </c>
      <c r="J8022">
        <v>533.12199999999996</v>
      </c>
      <c r="K8022">
        <v>513.125</v>
      </c>
    </row>
    <row r="8023" spans="1:11" x14ac:dyDescent="0.3">
      <c r="A8023">
        <v>11</v>
      </c>
      <c r="B8023">
        <v>30</v>
      </c>
      <c r="C8023">
        <v>12</v>
      </c>
      <c r="D8023">
        <v>806</v>
      </c>
      <c r="E8023">
        <v>59</v>
      </c>
      <c r="F8023">
        <v>16.100000000000001</v>
      </c>
      <c r="G8023">
        <v>2.6</v>
      </c>
      <c r="H8023">
        <v>696.06100000000004</v>
      </c>
      <c r="I8023">
        <v>36.298000000000002</v>
      </c>
      <c r="J8023">
        <v>572.36699999999996</v>
      </c>
      <c r="K8023">
        <v>550.92499999999995</v>
      </c>
    </row>
    <row r="8024" spans="1:11" x14ac:dyDescent="0.3">
      <c r="A8024">
        <v>11</v>
      </c>
      <c r="B8024">
        <v>30</v>
      </c>
      <c r="C8024">
        <v>13</v>
      </c>
      <c r="D8024">
        <v>729</v>
      </c>
      <c r="E8024">
        <v>86</v>
      </c>
      <c r="F8024">
        <v>15</v>
      </c>
      <c r="G8024">
        <v>4</v>
      </c>
      <c r="H8024">
        <v>629.16600000000005</v>
      </c>
      <c r="I8024">
        <v>31.099</v>
      </c>
      <c r="J8024">
        <v>525.69299999999998</v>
      </c>
      <c r="K8024">
        <v>505.96300000000002</v>
      </c>
    </row>
    <row r="8025" spans="1:11" x14ac:dyDescent="0.3">
      <c r="A8025">
        <v>11</v>
      </c>
      <c r="B8025">
        <v>30</v>
      </c>
      <c r="C8025">
        <v>14</v>
      </c>
      <c r="D8025">
        <v>283</v>
      </c>
      <c r="E8025">
        <v>162</v>
      </c>
      <c r="F8025">
        <v>13.9</v>
      </c>
      <c r="G8025">
        <v>5.3</v>
      </c>
      <c r="H8025">
        <v>357.43400000000003</v>
      </c>
      <c r="I8025">
        <v>21.588999999999999</v>
      </c>
      <c r="J8025">
        <v>307.84399999999999</v>
      </c>
      <c r="K8025">
        <v>295.12599999999998</v>
      </c>
    </row>
    <row r="8026" spans="1:11" x14ac:dyDescent="0.3">
      <c r="A8026">
        <v>11</v>
      </c>
      <c r="B8026">
        <v>30</v>
      </c>
      <c r="C8026">
        <v>15</v>
      </c>
      <c r="D8026">
        <v>264</v>
      </c>
      <c r="E8026">
        <v>76</v>
      </c>
      <c r="F8026">
        <v>12.8</v>
      </c>
      <c r="G8026">
        <v>6.7</v>
      </c>
      <c r="H8026">
        <v>210.065</v>
      </c>
      <c r="I8026">
        <v>16.071000000000002</v>
      </c>
      <c r="J8026">
        <v>179.54400000000001</v>
      </c>
      <c r="K8026">
        <v>170.2</v>
      </c>
    </row>
    <row r="8027" spans="1:11" x14ac:dyDescent="0.3">
      <c r="A8027">
        <v>11</v>
      </c>
      <c r="B8027">
        <v>30</v>
      </c>
      <c r="C8027">
        <v>16</v>
      </c>
      <c r="D8027">
        <v>50</v>
      </c>
      <c r="E8027">
        <v>30</v>
      </c>
      <c r="F8027">
        <v>12.6</v>
      </c>
      <c r="G8027">
        <v>6.5</v>
      </c>
      <c r="H8027">
        <v>48.66</v>
      </c>
      <c r="I8027">
        <v>12.532</v>
      </c>
      <c r="J8027">
        <v>41.363</v>
      </c>
      <c r="K8027">
        <v>35.024000000000001</v>
      </c>
    </row>
    <row r="8028" spans="1:11" x14ac:dyDescent="0.3">
      <c r="A8028">
        <v>11</v>
      </c>
      <c r="B8028">
        <v>30</v>
      </c>
      <c r="C8028">
        <v>17</v>
      </c>
      <c r="D8028">
        <v>0</v>
      </c>
      <c r="E8028">
        <v>0</v>
      </c>
      <c r="F8028">
        <v>12.4</v>
      </c>
      <c r="G8028">
        <v>6.4</v>
      </c>
      <c r="H8028">
        <v>0</v>
      </c>
      <c r="I8028">
        <v>12.4</v>
      </c>
      <c r="J8028">
        <v>0</v>
      </c>
      <c r="K8028">
        <v>0</v>
      </c>
    </row>
    <row r="8029" spans="1:11" x14ac:dyDescent="0.3">
      <c r="A8029">
        <v>11</v>
      </c>
      <c r="B8029">
        <v>30</v>
      </c>
      <c r="C8029">
        <v>18</v>
      </c>
      <c r="D8029">
        <v>0</v>
      </c>
      <c r="E8029">
        <v>0</v>
      </c>
      <c r="F8029">
        <v>11.7</v>
      </c>
      <c r="G8029">
        <v>5.4</v>
      </c>
      <c r="H8029">
        <v>0</v>
      </c>
      <c r="I8029">
        <v>11.7</v>
      </c>
      <c r="J8029">
        <v>0</v>
      </c>
      <c r="K8029">
        <v>0</v>
      </c>
    </row>
    <row r="8030" spans="1:11" x14ac:dyDescent="0.3">
      <c r="A8030">
        <v>11</v>
      </c>
      <c r="B8030">
        <v>30</v>
      </c>
      <c r="C8030">
        <v>19</v>
      </c>
      <c r="D8030">
        <v>0</v>
      </c>
      <c r="E8030">
        <v>0</v>
      </c>
      <c r="F8030">
        <v>11.1</v>
      </c>
      <c r="G8030">
        <v>3.5</v>
      </c>
      <c r="H8030">
        <v>0</v>
      </c>
      <c r="I8030">
        <v>11.1</v>
      </c>
      <c r="J8030">
        <v>0</v>
      </c>
      <c r="K8030">
        <v>0</v>
      </c>
    </row>
    <row r="8031" spans="1:11" x14ac:dyDescent="0.3">
      <c r="A8031">
        <v>11</v>
      </c>
      <c r="B8031">
        <v>30</v>
      </c>
      <c r="C8031">
        <v>20</v>
      </c>
      <c r="D8031">
        <v>0</v>
      </c>
      <c r="E8031">
        <v>0</v>
      </c>
      <c r="F8031">
        <v>10.6</v>
      </c>
      <c r="G8031">
        <v>2.1</v>
      </c>
      <c r="H8031">
        <v>0</v>
      </c>
      <c r="I8031">
        <v>10.6</v>
      </c>
      <c r="J8031">
        <v>0</v>
      </c>
      <c r="K8031">
        <v>0</v>
      </c>
    </row>
    <row r="8032" spans="1:11" x14ac:dyDescent="0.3">
      <c r="A8032">
        <v>11</v>
      </c>
      <c r="B8032">
        <v>30</v>
      </c>
      <c r="C8032">
        <v>21</v>
      </c>
      <c r="D8032">
        <v>0</v>
      </c>
      <c r="E8032">
        <v>0</v>
      </c>
      <c r="F8032">
        <v>10</v>
      </c>
      <c r="G8032">
        <v>1.1000000000000001</v>
      </c>
      <c r="H8032">
        <v>0</v>
      </c>
      <c r="I8032">
        <v>10</v>
      </c>
      <c r="J8032">
        <v>0</v>
      </c>
      <c r="K8032">
        <v>0</v>
      </c>
    </row>
    <row r="8033" spans="1:11" x14ac:dyDescent="0.3">
      <c r="A8033">
        <v>11</v>
      </c>
      <c r="B8033">
        <v>30</v>
      </c>
      <c r="C8033">
        <v>22</v>
      </c>
      <c r="D8033">
        <v>0</v>
      </c>
      <c r="E8033">
        <v>0</v>
      </c>
      <c r="F8033">
        <v>9.4</v>
      </c>
      <c r="G8033">
        <v>0.7</v>
      </c>
      <c r="H8033">
        <v>0</v>
      </c>
      <c r="I8033">
        <v>9.4</v>
      </c>
      <c r="J8033">
        <v>0</v>
      </c>
      <c r="K8033">
        <v>0</v>
      </c>
    </row>
    <row r="8034" spans="1:11" x14ac:dyDescent="0.3">
      <c r="A8034">
        <v>11</v>
      </c>
      <c r="B8034">
        <v>30</v>
      </c>
      <c r="C8034">
        <v>23</v>
      </c>
      <c r="D8034">
        <v>0</v>
      </c>
      <c r="E8034">
        <v>0</v>
      </c>
      <c r="F8034">
        <v>8.9</v>
      </c>
      <c r="G8034">
        <v>0.4</v>
      </c>
      <c r="H8034">
        <v>0</v>
      </c>
      <c r="I8034">
        <v>8.9</v>
      </c>
      <c r="J8034">
        <v>0</v>
      </c>
      <c r="K8034">
        <v>0</v>
      </c>
    </row>
    <row r="8035" spans="1:11" x14ac:dyDescent="0.3">
      <c r="A8035">
        <v>12</v>
      </c>
      <c r="B8035">
        <v>1</v>
      </c>
      <c r="C8035">
        <v>0</v>
      </c>
      <c r="D8035">
        <v>0</v>
      </c>
      <c r="E8035">
        <v>0</v>
      </c>
      <c r="F8035">
        <v>8.6999999999999993</v>
      </c>
      <c r="G8035">
        <v>0.3</v>
      </c>
      <c r="H8035">
        <v>0</v>
      </c>
      <c r="I8035">
        <v>8.6999999999999993</v>
      </c>
      <c r="J8035">
        <v>0</v>
      </c>
      <c r="K8035">
        <v>0</v>
      </c>
    </row>
    <row r="8036" spans="1:11" x14ac:dyDescent="0.3">
      <c r="A8036">
        <v>12</v>
      </c>
      <c r="B8036">
        <v>1</v>
      </c>
      <c r="C8036">
        <v>1</v>
      </c>
      <c r="D8036">
        <v>0</v>
      </c>
      <c r="E8036">
        <v>0</v>
      </c>
      <c r="F8036">
        <v>8.5</v>
      </c>
      <c r="G8036">
        <v>0.9</v>
      </c>
      <c r="H8036">
        <v>0</v>
      </c>
      <c r="I8036">
        <v>8.5</v>
      </c>
      <c r="J8036">
        <v>0</v>
      </c>
      <c r="K8036">
        <v>0</v>
      </c>
    </row>
    <row r="8037" spans="1:11" x14ac:dyDescent="0.3">
      <c r="A8037">
        <v>12</v>
      </c>
      <c r="B8037">
        <v>1</v>
      </c>
      <c r="C8037">
        <v>2</v>
      </c>
      <c r="D8037">
        <v>0</v>
      </c>
      <c r="E8037">
        <v>0</v>
      </c>
      <c r="F8037">
        <v>8.1</v>
      </c>
      <c r="G8037">
        <v>0.2</v>
      </c>
      <c r="H8037">
        <v>0</v>
      </c>
      <c r="I8037">
        <v>8.1</v>
      </c>
      <c r="J8037">
        <v>0</v>
      </c>
      <c r="K8037">
        <v>0</v>
      </c>
    </row>
    <row r="8038" spans="1:11" x14ac:dyDescent="0.3">
      <c r="A8038">
        <v>12</v>
      </c>
      <c r="B8038">
        <v>1</v>
      </c>
      <c r="C8038">
        <v>3</v>
      </c>
      <c r="D8038">
        <v>0</v>
      </c>
      <c r="E8038">
        <v>0</v>
      </c>
      <c r="F8038">
        <v>7</v>
      </c>
      <c r="G8038">
        <v>1</v>
      </c>
      <c r="H8038">
        <v>0</v>
      </c>
      <c r="I8038">
        <v>7</v>
      </c>
      <c r="J8038">
        <v>0</v>
      </c>
      <c r="K8038">
        <v>0</v>
      </c>
    </row>
    <row r="8039" spans="1:11" x14ac:dyDescent="0.3">
      <c r="A8039">
        <v>12</v>
      </c>
      <c r="B8039">
        <v>1</v>
      </c>
      <c r="C8039">
        <v>4</v>
      </c>
      <c r="D8039">
        <v>0</v>
      </c>
      <c r="E8039">
        <v>0</v>
      </c>
      <c r="F8039">
        <v>6.9</v>
      </c>
      <c r="G8039">
        <v>1.6</v>
      </c>
      <c r="H8039">
        <v>0</v>
      </c>
      <c r="I8039">
        <v>6.9</v>
      </c>
      <c r="J8039">
        <v>0</v>
      </c>
      <c r="K8039">
        <v>0</v>
      </c>
    </row>
    <row r="8040" spans="1:11" x14ac:dyDescent="0.3">
      <c r="A8040">
        <v>12</v>
      </c>
      <c r="B8040">
        <v>1</v>
      </c>
      <c r="C8040">
        <v>5</v>
      </c>
      <c r="D8040">
        <v>0</v>
      </c>
      <c r="E8040">
        <v>0</v>
      </c>
      <c r="F8040">
        <v>6.1</v>
      </c>
      <c r="G8040">
        <v>0.1</v>
      </c>
      <c r="H8040">
        <v>0</v>
      </c>
      <c r="I8040">
        <v>6.1</v>
      </c>
      <c r="J8040">
        <v>0</v>
      </c>
      <c r="K8040">
        <v>0</v>
      </c>
    </row>
    <row r="8041" spans="1:11" x14ac:dyDescent="0.3">
      <c r="A8041">
        <v>12</v>
      </c>
      <c r="B8041">
        <v>1</v>
      </c>
      <c r="C8041">
        <v>6</v>
      </c>
      <c r="D8041">
        <v>0</v>
      </c>
      <c r="E8041">
        <v>0</v>
      </c>
      <c r="F8041">
        <v>6.7</v>
      </c>
      <c r="G8041">
        <v>2.1</v>
      </c>
      <c r="H8041">
        <v>0</v>
      </c>
      <c r="I8041">
        <v>6.7</v>
      </c>
      <c r="J8041">
        <v>0</v>
      </c>
      <c r="K8041">
        <v>0</v>
      </c>
    </row>
    <row r="8042" spans="1:11" x14ac:dyDescent="0.3">
      <c r="A8042">
        <v>12</v>
      </c>
      <c r="B8042">
        <v>1</v>
      </c>
      <c r="C8042">
        <v>7</v>
      </c>
      <c r="D8042">
        <v>20</v>
      </c>
      <c r="E8042">
        <v>26</v>
      </c>
      <c r="F8042">
        <v>6.1</v>
      </c>
      <c r="G8042">
        <v>2.1</v>
      </c>
      <c r="H8042">
        <v>32.591000000000001</v>
      </c>
      <c r="I8042">
        <v>4.8639999999999999</v>
      </c>
      <c r="J8042">
        <v>29.068000000000001</v>
      </c>
      <c r="K8042">
        <v>22.965</v>
      </c>
    </row>
    <row r="8043" spans="1:11" x14ac:dyDescent="0.3">
      <c r="A8043">
        <v>12</v>
      </c>
      <c r="B8043">
        <v>1</v>
      </c>
      <c r="C8043">
        <v>8</v>
      </c>
      <c r="D8043">
        <v>210</v>
      </c>
      <c r="E8043">
        <v>87</v>
      </c>
      <c r="F8043">
        <v>8.9</v>
      </c>
      <c r="G8043">
        <v>1.5</v>
      </c>
      <c r="H8043">
        <v>195.59800000000001</v>
      </c>
      <c r="I8043">
        <v>13.167999999999999</v>
      </c>
      <c r="J8043">
        <v>169.94200000000001</v>
      </c>
      <c r="K8043">
        <v>160.828</v>
      </c>
    </row>
    <row r="8044" spans="1:11" x14ac:dyDescent="0.3">
      <c r="A8044">
        <v>12</v>
      </c>
      <c r="B8044">
        <v>1</v>
      </c>
      <c r="C8044">
        <v>9</v>
      </c>
      <c r="D8044">
        <v>353</v>
      </c>
      <c r="E8044">
        <v>138</v>
      </c>
      <c r="F8044">
        <v>10.6</v>
      </c>
      <c r="G8044">
        <v>2.1</v>
      </c>
      <c r="H8044">
        <v>372.09399999999999</v>
      </c>
      <c r="I8044">
        <v>20.759</v>
      </c>
      <c r="J8044">
        <v>320.85599999999999</v>
      </c>
      <c r="K8044">
        <v>307.76499999999999</v>
      </c>
    </row>
    <row r="8045" spans="1:11" x14ac:dyDescent="0.3">
      <c r="A8045">
        <v>12</v>
      </c>
      <c r="B8045">
        <v>1</v>
      </c>
      <c r="C8045">
        <v>10</v>
      </c>
      <c r="D8045">
        <v>402</v>
      </c>
      <c r="E8045">
        <v>178</v>
      </c>
      <c r="F8045">
        <v>11.7</v>
      </c>
      <c r="G8045">
        <v>2.1</v>
      </c>
      <c r="H8045">
        <v>493.22500000000002</v>
      </c>
      <c r="I8045">
        <v>26.294</v>
      </c>
      <c r="J8045">
        <v>420.14299999999997</v>
      </c>
      <c r="K8045">
        <v>404.01299999999998</v>
      </c>
    </row>
    <row r="8046" spans="1:11" x14ac:dyDescent="0.3">
      <c r="A8046">
        <v>12</v>
      </c>
      <c r="B8046">
        <v>1</v>
      </c>
      <c r="C8046">
        <v>11</v>
      </c>
      <c r="D8046">
        <v>385</v>
      </c>
      <c r="E8046">
        <v>202</v>
      </c>
      <c r="F8046">
        <v>12.2</v>
      </c>
      <c r="G8046">
        <v>3.6</v>
      </c>
      <c r="H8046">
        <v>531.63099999999997</v>
      </c>
      <c r="I8046">
        <v>25.843</v>
      </c>
      <c r="J8046">
        <v>454.572</v>
      </c>
      <c r="K8046">
        <v>437.31</v>
      </c>
    </row>
    <row r="8047" spans="1:11" x14ac:dyDescent="0.3">
      <c r="A8047">
        <v>12</v>
      </c>
      <c r="B8047">
        <v>1</v>
      </c>
      <c r="C8047">
        <v>12</v>
      </c>
      <c r="D8047">
        <v>84</v>
      </c>
      <c r="E8047">
        <v>203</v>
      </c>
      <c r="F8047">
        <v>12.8</v>
      </c>
      <c r="G8047">
        <v>3.1</v>
      </c>
      <c r="H8047">
        <v>279.91699999999997</v>
      </c>
      <c r="I8047">
        <v>20.492000000000001</v>
      </c>
      <c r="J8047">
        <v>244.238</v>
      </c>
      <c r="K8047">
        <v>233.26300000000001</v>
      </c>
    </row>
    <row r="8048" spans="1:11" x14ac:dyDescent="0.3">
      <c r="A8048">
        <v>12</v>
      </c>
      <c r="B8048">
        <v>1</v>
      </c>
      <c r="C8048">
        <v>13</v>
      </c>
      <c r="D8048">
        <v>104</v>
      </c>
      <c r="E8048">
        <v>213</v>
      </c>
      <c r="F8048">
        <v>15.6</v>
      </c>
      <c r="G8048">
        <v>5.2</v>
      </c>
      <c r="H8048">
        <v>304.041</v>
      </c>
      <c r="I8048">
        <v>21.44</v>
      </c>
      <c r="J8048">
        <v>264.16000000000003</v>
      </c>
      <c r="K8048">
        <v>252.654</v>
      </c>
    </row>
    <row r="8049" spans="1:11" x14ac:dyDescent="0.3">
      <c r="A8049">
        <v>12</v>
      </c>
      <c r="B8049">
        <v>1</v>
      </c>
      <c r="C8049">
        <v>14</v>
      </c>
      <c r="D8049">
        <v>36</v>
      </c>
      <c r="E8049">
        <v>81</v>
      </c>
      <c r="F8049">
        <v>13.9</v>
      </c>
      <c r="G8049">
        <v>4.5999999999999996</v>
      </c>
      <c r="H8049">
        <v>102.405</v>
      </c>
      <c r="I8049">
        <v>15.448</v>
      </c>
      <c r="J8049">
        <v>90.593000000000004</v>
      </c>
      <c r="K8049">
        <v>83.257999999999996</v>
      </c>
    </row>
    <row r="8050" spans="1:11" x14ac:dyDescent="0.3">
      <c r="A8050">
        <v>12</v>
      </c>
      <c r="B8050">
        <v>1</v>
      </c>
      <c r="C8050">
        <v>15</v>
      </c>
      <c r="D8050">
        <v>17</v>
      </c>
      <c r="E8050">
        <v>59</v>
      </c>
      <c r="F8050">
        <v>13.3</v>
      </c>
      <c r="G8050">
        <v>5.7</v>
      </c>
      <c r="H8050">
        <v>67.182000000000002</v>
      </c>
      <c r="I8050">
        <v>13.432</v>
      </c>
      <c r="J8050">
        <v>59.677</v>
      </c>
      <c r="K8050">
        <v>52.976999999999997</v>
      </c>
    </row>
    <row r="8051" spans="1:11" x14ac:dyDescent="0.3">
      <c r="A8051">
        <v>12</v>
      </c>
      <c r="B8051">
        <v>1</v>
      </c>
      <c r="C8051">
        <v>16</v>
      </c>
      <c r="D8051">
        <v>0</v>
      </c>
      <c r="E8051">
        <v>19</v>
      </c>
      <c r="F8051">
        <v>12.8</v>
      </c>
      <c r="G8051">
        <v>4.0999999999999996</v>
      </c>
      <c r="H8051">
        <v>18.018000000000001</v>
      </c>
      <c r="I8051">
        <v>11.615</v>
      </c>
      <c r="J8051">
        <v>16.221</v>
      </c>
      <c r="K8051">
        <v>10.359</v>
      </c>
    </row>
    <row r="8052" spans="1:11" x14ac:dyDescent="0.3">
      <c r="A8052">
        <v>12</v>
      </c>
      <c r="B8052">
        <v>1</v>
      </c>
      <c r="C8052">
        <v>17</v>
      </c>
      <c r="D8052">
        <v>0</v>
      </c>
      <c r="E8052">
        <v>0</v>
      </c>
      <c r="F8052">
        <v>12.8</v>
      </c>
      <c r="G8052">
        <v>3.6</v>
      </c>
      <c r="H8052">
        <v>0</v>
      </c>
      <c r="I8052">
        <v>12.8</v>
      </c>
      <c r="J8052">
        <v>0</v>
      </c>
      <c r="K8052">
        <v>0</v>
      </c>
    </row>
    <row r="8053" spans="1:11" x14ac:dyDescent="0.3">
      <c r="A8053">
        <v>12</v>
      </c>
      <c r="B8053">
        <v>1</v>
      </c>
      <c r="C8053">
        <v>18</v>
      </c>
      <c r="D8053">
        <v>0</v>
      </c>
      <c r="E8053">
        <v>0</v>
      </c>
      <c r="F8053">
        <v>12.8</v>
      </c>
      <c r="G8053">
        <v>4.0999999999999996</v>
      </c>
      <c r="H8053">
        <v>0</v>
      </c>
      <c r="I8053">
        <v>12.8</v>
      </c>
      <c r="J8053">
        <v>0</v>
      </c>
      <c r="K8053">
        <v>0</v>
      </c>
    </row>
    <row r="8054" spans="1:11" x14ac:dyDescent="0.3">
      <c r="A8054">
        <v>12</v>
      </c>
      <c r="B8054">
        <v>1</v>
      </c>
      <c r="C8054">
        <v>19</v>
      </c>
      <c r="D8054">
        <v>0</v>
      </c>
      <c r="E8054">
        <v>0</v>
      </c>
      <c r="F8054">
        <v>12.8</v>
      </c>
      <c r="G8054">
        <v>4.5999999999999996</v>
      </c>
      <c r="H8054">
        <v>0</v>
      </c>
      <c r="I8054">
        <v>12.8</v>
      </c>
      <c r="J8054">
        <v>0</v>
      </c>
      <c r="K8054">
        <v>0</v>
      </c>
    </row>
    <row r="8055" spans="1:11" x14ac:dyDescent="0.3">
      <c r="A8055">
        <v>12</v>
      </c>
      <c r="B8055">
        <v>1</v>
      </c>
      <c r="C8055">
        <v>20</v>
      </c>
      <c r="D8055">
        <v>0</v>
      </c>
      <c r="E8055">
        <v>0</v>
      </c>
      <c r="F8055">
        <v>11.7</v>
      </c>
      <c r="G8055">
        <v>4.0999999999999996</v>
      </c>
      <c r="H8055">
        <v>0</v>
      </c>
      <c r="I8055">
        <v>11.7</v>
      </c>
      <c r="J8055">
        <v>0</v>
      </c>
      <c r="K8055">
        <v>0</v>
      </c>
    </row>
    <row r="8056" spans="1:11" x14ac:dyDescent="0.3">
      <c r="A8056">
        <v>12</v>
      </c>
      <c r="B8056">
        <v>1</v>
      </c>
      <c r="C8056">
        <v>21</v>
      </c>
      <c r="D8056">
        <v>0</v>
      </c>
      <c r="E8056">
        <v>0</v>
      </c>
      <c r="F8056">
        <v>11.1</v>
      </c>
      <c r="G8056">
        <v>3.6</v>
      </c>
      <c r="H8056">
        <v>0</v>
      </c>
      <c r="I8056">
        <v>11.1</v>
      </c>
      <c r="J8056">
        <v>0</v>
      </c>
      <c r="K8056">
        <v>0</v>
      </c>
    </row>
    <row r="8057" spans="1:11" x14ac:dyDescent="0.3">
      <c r="A8057">
        <v>12</v>
      </c>
      <c r="B8057">
        <v>1</v>
      </c>
      <c r="C8057">
        <v>22</v>
      </c>
      <c r="D8057">
        <v>0</v>
      </c>
      <c r="E8057">
        <v>0</v>
      </c>
      <c r="F8057">
        <v>11.7</v>
      </c>
      <c r="G8057">
        <v>3.1</v>
      </c>
      <c r="H8057">
        <v>0</v>
      </c>
      <c r="I8057">
        <v>11.7</v>
      </c>
      <c r="J8057">
        <v>0</v>
      </c>
      <c r="K8057">
        <v>0</v>
      </c>
    </row>
    <row r="8058" spans="1:11" x14ac:dyDescent="0.3">
      <c r="A8058">
        <v>12</v>
      </c>
      <c r="B8058">
        <v>1</v>
      </c>
      <c r="C8058">
        <v>23</v>
      </c>
      <c r="D8058">
        <v>0</v>
      </c>
      <c r="E8058">
        <v>0</v>
      </c>
      <c r="F8058">
        <v>11.1</v>
      </c>
      <c r="G8058">
        <v>3.6</v>
      </c>
      <c r="H8058">
        <v>0</v>
      </c>
      <c r="I8058">
        <v>11.1</v>
      </c>
      <c r="J8058">
        <v>0</v>
      </c>
      <c r="K8058">
        <v>0</v>
      </c>
    </row>
    <row r="8059" spans="1:11" x14ac:dyDescent="0.3">
      <c r="A8059">
        <v>12</v>
      </c>
      <c r="B8059">
        <v>2</v>
      </c>
      <c r="C8059">
        <v>0</v>
      </c>
      <c r="D8059">
        <v>0</v>
      </c>
      <c r="E8059">
        <v>0</v>
      </c>
      <c r="F8059">
        <v>11.1</v>
      </c>
      <c r="G8059">
        <v>2.6</v>
      </c>
      <c r="H8059">
        <v>0</v>
      </c>
      <c r="I8059">
        <v>11.1</v>
      </c>
      <c r="J8059">
        <v>0</v>
      </c>
      <c r="K8059">
        <v>0</v>
      </c>
    </row>
    <row r="8060" spans="1:11" x14ac:dyDescent="0.3">
      <c r="A8060">
        <v>12</v>
      </c>
      <c r="B8060">
        <v>2</v>
      </c>
      <c r="C8060">
        <v>1</v>
      </c>
      <c r="D8060">
        <v>0</v>
      </c>
      <c r="E8060">
        <v>0</v>
      </c>
      <c r="F8060">
        <v>10.6</v>
      </c>
      <c r="G8060">
        <v>2.1</v>
      </c>
      <c r="H8060">
        <v>0</v>
      </c>
      <c r="I8060">
        <v>10.6</v>
      </c>
      <c r="J8060">
        <v>0</v>
      </c>
      <c r="K8060">
        <v>0</v>
      </c>
    </row>
    <row r="8061" spans="1:11" x14ac:dyDescent="0.3">
      <c r="A8061">
        <v>12</v>
      </c>
      <c r="B8061">
        <v>2</v>
      </c>
      <c r="C8061">
        <v>2</v>
      </c>
      <c r="D8061">
        <v>0</v>
      </c>
      <c r="E8061">
        <v>0</v>
      </c>
      <c r="F8061">
        <v>11.1</v>
      </c>
      <c r="G8061">
        <v>0</v>
      </c>
      <c r="H8061">
        <v>0</v>
      </c>
      <c r="I8061">
        <v>11.1</v>
      </c>
      <c r="J8061">
        <v>0</v>
      </c>
      <c r="K8061">
        <v>0</v>
      </c>
    </row>
    <row r="8062" spans="1:11" x14ac:dyDescent="0.3">
      <c r="A8062">
        <v>12</v>
      </c>
      <c r="B8062">
        <v>2</v>
      </c>
      <c r="C8062">
        <v>3</v>
      </c>
      <c r="D8062">
        <v>0</v>
      </c>
      <c r="E8062">
        <v>0</v>
      </c>
      <c r="F8062">
        <v>11.1</v>
      </c>
      <c r="G8062">
        <v>2.1</v>
      </c>
      <c r="H8062">
        <v>0</v>
      </c>
      <c r="I8062">
        <v>11.1</v>
      </c>
      <c r="J8062">
        <v>0</v>
      </c>
      <c r="K8062">
        <v>0</v>
      </c>
    </row>
    <row r="8063" spans="1:11" x14ac:dyDescent="0.3">
      <c r="A8063">
        <v>12</v>
      </c>
      <c r="B8063">
        <v>2</v>
      </c>
      <c r="C8063">
        <v>4</v>
      </c>
      <c r="D8063">
        <v>0</v>
      </c>
      <c r="E8063">
        <v>0</v>
      </c>
      <c r="F8063">
        <v>10</v>
      </c>
      <c r="G8063">
        <v>4.5999999999999996</v>
      </c>
      <c r="H8063">
        <v>0</v>
      </c>
      <c r="I8063">
        <v>10</v>
      </c>
      <c r="J8063">
        <v>0</v>
      </c>
      <c r="K8063">
        <v>0</v>
      </c>
    </row>
    <row r="8064" spans="1:11" x14ac:dyDescent="0.3">
      <c r="A8064">
        <v>12</v>
      </c>
      <c r="B8064">
        <v>2</v>
      </c>
      <c r="C8064">
        <v>5</v>
      </c>
      <c r="D8064">
        <v>0</v>
      </c>
      <c r="E8064">
        <v>0</v>
      </c>
      <c r="F8064">
        <v>10</v>
      </c>
      <c r="G8064">
        <v>4.0999999999999996</v>
      </c>
      <c r="H8064">
        <v>0</v>
      </c>
      <c r="I8064">
        <v>10</v>
      </c>
      <c r="J8064">
        <v>0</v>
      </c>
      <c r="K8064">
        <v>0</v>
      </c>
    </row>
    <row r="8065" spans="1:11" x14ac:dyDescent="0.3">
      <c r="A8065">
        <v>12</v>
      </c>
      <c r="B8065">
        <v>2</v>
      </c>
      <c r="C8065">
        <v>6</v>
      </c>
      <c r="D8065">
        <v>0</v>
      </c>
      <c r="E8065">
        <v>0</v>
      </c>
      <c r="F8065">
        <v>10</v>
      </c>
      <c r="G8065">
        <v>4.5999999999999996</v>
      </c>
      <c r="H8065">
        <v>0</v>
      </c>
      <c r="I8065">
        <v>10</v>
      </c>
      <c r="J8065">
        <v>0</v>
      </c>
      <c r="K8065">
        <v>0</v>
      </c>
    </row>
    <row r="8066" spans="1:11" x14ac:dyDescent="0.3">
      <c r="A8066">
        <v>12</v>
      </c>
      <c r="B8066">
        <v>2</v>
      </c>
      <c r="C8066">
        <v>7</v>
      </c>
      <c r="D8066">
        <v>1</v>
      </c>
      <c r="E8066">
        <v>12</v>
      </c>
      <c r="F8066">
        <v>11.1</v>
      </c>
      <c r="G8066">
        <v>5.2</v>
      </c>
      <c r="H8066">
        <v>11.613</v>
      </c>
      <c r="I8066">
        <v>9.7810000000000006</v>
      </c>
      <c r="J8066">
        <v>10.473000000000001</v>
      </c>
      <c r="K8066">
        <v>4.718</v>
      </c>
    </row>
    <row r="8067" spans="1:11" x14ac:dyDescent="0.3">
      <c r="A8067">
        <v>12</v>
      </c>
      <c r="B8067">
        <v>2</v>
      </c>
      <c r="C8067">
        <v>8</v>
      </c>
      <c r="D8067">
        <v>5</v>
      </c>
      <c r="E8067">
        <v>27</v>
      </c>
      <c r="F8067">
        <v>11.1</v>
      </c>
      <c r="G8067">
        <v>6.2</v>
      </c>
      <c r="H8067">
        <v>27.734999999999999</v>
      </c>
      <c r="I8067">
        <v>10.234999999999999</v>
      </c>
      <c r="J8067">
        <v>24.957000000000001</v>
      </c>
      <c r="K8067">
        <v>18.931999999999999</v>
      </c>
    </row>
    <row r="8068" spans="1:11" x14ac:dyDescent="0.3">
      <c r="A8068">
        <v>12</v>
      </c>
      <c r="B8068">
        <v>2</v>
      </c>
      <c r="C8068">
        <v>9</v>
      </c>
      <c r="D8068">
        <v>1</v>
      </c>
      <c r="E8068">
        <v>64</v>
      </c>
      <c r="F8068">
        <v>11.1</v>
      </c>
      <c r="G8068">
        <v>6.2</v>
      </c>
      <c r="H8068">
        <v>61.369</v>
      </c>
      <c r="I8068">
        <v>10.941000000000001</v>
      </c>
      <c r="J8068">
        <v>55.363</v>
      </c>
      <c r="K8068">
        <v>48.749000000000002</v>
      </c>
    </row>
    <row r="8069" spans="1:11" x14ac:dyDescent="0.3">
      <c r="A8069">
        <v>12</v>
      </c>
      <c r="B8069">
        <v>2</v>
      </c>
      <c r="C8069">
        <v>10</v>
      </c>
      <c r="D8069">
        <v>6</v>
      </c>
      <c r="E8069">
        <v>83</v>
      </c>
      <c r="F8069">
        <v>11.1</v>
      </c>
      <c r="G8069">
        <v>6.2</v>
      </c>
      <c r="H8069">
        <v>83.231999999999999</v>
      </c>
      <c r="I8069">
        <v>11.442</v>
      </c>
      <c r="J8069">
        <v>74.941999999999993</v>
      </c>
      <c r="K8069">
        <v>67.933000000000007</v>
      </c>
    </row>
    <row r="8070" spans="1:11" x14ac:dyDescent="0.3">
      <c r="A8070">
        <v>12</v>
      </c>
      <c r="B8070">
        <v>2</v>
      </c>
      <c r="C8070">
        <v>11</v>
      </c>
      <c r="D8070">
        <v>3</v>
      </c>
      <c r="E8070">
        <v>181</v>
      </c>
      <c r="F8070">
        <v>11.7</v>
      </c>
      <c r="G8070">
        <v>7.2</v>
      </c>
      <c r="H8070">
        <v>183.21</v>
      </c>
      <c r="I8070">
        <v>13.888999999999999</v>
      </c>
      <c r="J8070">
        <v>163.678</v>
      </c>
      <c r="K8070">
        <v>154.71199999999999</v>
      </c>
    </row>
    <row r="8071" spans="1:11" x14ac:dyDescent="0.3">
      <c r="A8071">
        <v>12</v>
      </c>
      <c r="B8071">
        <v>2</v>
      </c>
      <c r="C8071">
        <v>12</v>
      </c>
      <c r="D8071">
        <v>1</v>
      </c>
      <c r="E8071">
        <v>207</v>
      </c>
      <c r="F8071">
        <v>12.2</v>
      </c>
      <c r="G8071">
        <v>5.2</v>
      </c>
      <c r="H8071">
        <v>210.46299999999999</v>
      </c>
      <c r="I8071">
        <v>15.702</v>
      </c>
      <c r="J8071">
        <v>186.88399999999999</v>
      </c>
      <c r="K8071">
        <v>177.36199999999999</v>
      </c>
    </row>
    <row r="8072" spans="1:11" x14ac:dyDescent="0.3">
      <c r="A8072">
        <v>12</v>
      </c>
      <c r="B8072">
        <v>2</v>
      </c>
      <c r="C8072">
        <v>13</v>
      </c>
      <c r="D8072">
        <v>4</v>
      </c>
      <c r="E8072">
        <v>125</v>
      </c>
      <c r="F8072">
        <v>12.8</v>
      </c>
      <c r="G8072">
        <v>6.2</v>
      </c>
      <c r="H8072">
        <v>124.96899999999999</v>
      </c>
      <c r="I8072">
        <v>14.275</v>
      </c>
      <c r="J8072">
        <v>111.48399999999999</v>
      </c>
      <c r="K8072">
        <v>103.702</v>
      </c>
    </row>
    <row r="8073" spans="1:11" x14ac:dyDescent="0.3">
      <c r="A8073">
        <v>12</v>
      </c>
      <c r="B8073">
        <v>2</v>
      </c>
      <c r="C8073">
        <v>14</v>
      </c>
      <c r="D8073">
        <v>2</v>
      </c>
      <c r="E8073">
        <v>90</v>
      </c>
      <c r="F8073">
        <v>12.2</v>
      </c>
      <c r="G8073">
        <v>5.2</v>
      </c>
      <c r="H8073">
        <v>88.343999999999994</v>
      </c>
      <c r="I8073">
        <v>12.853</v>
      </c>
      <c r="J8073">
        <v>79.182000000000002</v>
      </c>
      <c r="K8073">
        <v>72.084999999999994</v>
      </c>
    </row>
    <row r="8074" spans="1:11" x14ac:dyDescent="0.3">
      <c r="A8074">
        <v>12</v>
      </c>
      <c r="B8074">
        <v>2</v>
      </c>
      <c r="C8074">
        <v>15</v>
      </c>
      <c r="D8074">
        <v>0</v>
      </c>
      <c r="E8074">
        <v>44</v>
      </c>
      <c r="F8074">
        <v>12.2</v>
      </c>
      <c r="G8074">
        <v>6.2</v>
      </c>
      <c r="H8074">
        <v>41.750999999999998</v>
      </c>
      <c r="I8074">
        <v>11.771000000000001</v>
      </c>
      <c r="J8074">
        <v>37.569000000000003</v>
      </c>
      <c r="K8074">
        <v>31.303000000000001</v>
      </c>
    </row>
    <row r="8075" spans="1:11" x14ac:dyDescent="0.3">
      <c r="A8075">
        <v>12</v>
      </c>
      <c r="B8075">
        <v>2</v>
      </c>
      <c r="C8075">
        <v>16</v>
      </c>
      <c r="D8075">
        <v>0</v>
      </c>
      <c r="E8075">
        <v>16</v>
      </c>
      <c r="F8075">
        <v>11.7</v>
      </c>
      <c r="G8075">
        <v>5.2</v>
      </c>
      <c r="H8075">
        <v>15.163</v>
      </c>
      <c r="I8075">
        <v>10.523</v>
      </c>
      <c r="J8075">
        <v>13.701000000000001</v>
      </c>
      <c r="K8075">
        <v>7.8849999999999998</v>
      </c>
    </row>
    <row r="8076" spans="1:11" x14ac:dyDescent="0.3">
      <c r="A8076">
        <v>12</v>
      </c>
      <c r="B8076">
        <v>2</v>
      </c>
      <c r="C8076">
        <v>17</v>
      </c>
      <c r="D8076">
        <v>0</v>
      </c>
      <c r="E8076">
        <v>0</v>
      </c>
      <c r="F8076">
        <v>11.7</v>
      </c>
      <c r="G8076">
        <v>5.2</v>
      </c>
      <c r="H8076">
        <v>0</v>
      </c>
      <c r="I8076">
        <v>11.7</v>
      </c>
      <c r="J8076">
        <v>0</v>
      </c>
      <c r="K8076">
        <v>0</v>
      </c>
    </row>
    <row r="8077" spans="1:11" x14ac:dyDescent="0.3">
      <c r="A8077">
        <v>12</v>
      </c>
      <c r="B8077">
        <v>2</v>
      </c>
      <c r="C8077">
        <v>18</v>
      </c>
      <c r="D8077">
        <v>0</v>
      </c>
      <c r="E8077">
        <v>0</v>
      </c>
      <c r="F8077">
        <v>11.7</v>
      </c>
      <c r="G8077">
        <v>5.7</v>
      </c>
      <c r="H8077">
        <v>0</v>
      </c>
      <c r="I8077">
        <v>11.7</v>
      </c>
      <c r="J8077">
        <v>0</v>
      </c>
      <c r="K8077">
        <v>0</v>
      </c>
    </row>
    <row r="8078" spans="1:11" x14ac:dyDescent="0.3">
      <c r="A8078">
        <v>12</v>
      </c>
      <c r="B8078">
        <v>2</v>
      </c>
      <c r="C8078">
        <v>19</v>
      </c>
      <c r="D8078">
        <v>0</v>
      </c>
      <c r="E8078">
        <v>0</v>
      </c>
      <c r="F8078">
        <v>11.7</v>
      </c>
      <c r="G8078">
        <v>4.0999999999999996</v>
      </c>
      <c r="H8078">
        <v>0</v>
      </c>
      <c r="I8078">
        <v>11.7</v>
      </c>
      <c r="J8078">
        <v>0</v>
      </c>
      <c r="K8078">
        <v>0</v>
      </c>
    </row>
    <row r="8079" spans="1:11" x14ac:dyDescent="0.3">
      <c r="A8079">
        <v>12</v>
      </c>
      <c r="B8079">
        <v>2</v>
      </c>
      <c r="C8079">
        <v>20</v>
      </c>
      <c r="D8079">
        <v>0</v>
      </c>
      <c r="E8079">
        <v>0</v>
      </c>
      <c r="F8079">
        <v>11.7</v>
      </c>
      <c r="G8079">
        <v>5.7</v>
      </c>
      <c r="H8079">
        <v>0</v>
      </c>
      <c r="I8079">
        <v>11.7</v>
      </c>
      <c r="J8079">
        <v>0</v>
      </c>
      <c r="K8079">
        <v>0</v>
      </c>
    </row>
    <row r="8080" spans="1:11" x14ac:dyDescent="0.3">
      <c r="A8080">
        <v>12</v>
      </c>
      <c r="B8080">
        <v>2</v>
      </c>
      <c r="C8080">
        <v>21</v>
      </c>
      <c r="D8080">
        <v>0</v>
      </c>
      <c r="E8080">
        <v>0</v>
      </c>
      <c r="F8080">
        <v>11.7</v>
      </c>
      <c r="G8080">
        <v>3.6</v>
      </c>
      <c r="H8080">
        <v>0</v>
      </c>
      <c r="I8080">
        <v>11.7</v>
      </c>
      <c r="J8080">
        <v>0</v>
      </c>
      <c r="K8080">
        <v>0</v>
      </c>
    </row>
    <row r="8081" spans="1:11" x14ac:dyDescent="0.3">
      <c r="A8081">
        <v>12</v>
      </c>
      <c r="B8081">
        <v>2</v>
      </c>
      <c r="C8081">
        <v>22</v>
      </c>
      <c r="D8081">
        <v>0</v>
      </c>
      <c r="E8081">
        <v>0</v>
      </c>
      <c r="F8081">
        <v>11.7</v>
      </c>
      <c r="G8081">
        <v>6.7</v>
      </c>
      <c r="H8081">
        <v>0</v>
      </c>
      <c r="I8081">
        <v>11.7</v>
      </c>
      <c r="J8081">
        <v>0</v>
      </c>
      <c r="K8081">
        <v>0</v>
      </c>
    </row>
    <row r="8082" spans="1:11" x14ac:dyDescent="0.3">
      <c r="A8082">
        <v>12</v>
      </c>
      <c r="B8082">
        <v>2</v>
      </c>
      <c r="C8082">
        <v>23</v>
      </c>
      <c r="D8082">
        <v>0</v>
      </c>
      <c r="E8082">
        <v>0</v>
      </c>
      <c r="F8082">
        <v>11.7</v>
      </c>
      <c r="G8082">
        <v>6.7</v>
      </c>
      <c r="H8082">
        <v>0</v>
      </c>
      <c r="I8082">
        <v>11.7</v>
      </c>
      <c r="J8082">
        <v>0</v>
      </c>
      <c r="K8082">
        <v>0</v>
      </c>
    </row>
    <row r="8083" spans="1:11" x14ac:dyDescent="0.3">
      <c r="A8083">
        <v>12</v>
      </c>
      <c r="B8083">
        <v>3</v>
      </c>
      <c r="C8083">
        <v>0</v>
      </c>
      <c r="D8083">
        <v>0</v>
      </c>
      <c r="E8083">
        <v>0</v>
      </c>
      <c r="F8083">
        <v>11.1</v>
      </c>
      <c r="G8083">
        <v>5.2</v>
      </c>
      <c r="H8083">
        <v>0</v>
      </c>
      <c r="I8083">
        <v>11.1</v>
      </c>
      <c r="J8083">
        <v>0</v>
      </c>
      <c r="K8083">
        <v>0</v>
      </c>
    </row>
    <row r="8084" spans="1:11" x14ac:dyDescent="0.3">
      <c r="A8084">
        <v>12</v>
      </c>
      <c r="B8084">
        <v>3</v>
      </c>
      <c r="C8084">
        <v>1</v>
      </c>
      <c r="D8084">
        <v>0</v>
      </c>
      <c r="E8084">
        <v>0</v>
      </c>
      <c r="F8084">
        <v>11.7</v>
      </c>
      <c r="G8084">
        <v>4.0999999999999996</v>
      </c>
      <c r="H8084">
        <v>0</v>
      </c>
      <c r="I8084">
        <v>11.7</v>
      </c>
      <c r="J8084">
        <v>0</v>
      </c>
      <c r="K8084">
        <v>0</v>
      </c>
    </row>
    <row r="8085" spans="1:11" x14ac:dyDescent="0.3">
      <c r="A8085">
        <v>12</v>
      </c>
      <c r="B8085">
        <v>3</v>
      </c>
      <c r="C8085">
        <v>2</v>
      </c>
      <c r="D8085">
        <v>0</v>
      </c>
      <c r="E8085">
        <v>0</v>
      </c>
      <c r="F8085">
        <v>11.7</v>
      </c>
      <c r="G8085">
        <v>5.2</v>
      </c>
      <c r="H8085">
        <v>0</v>
      </c>
      <c r="I8085">
        <v>11.7</v>
      </c>
      <c r="J8085">
        <v>0</v>
      </c>
      <c r="K8085">
        <v>0</v>
      </c>
    </row>
    <row r="8086" spans="1:11" x14ac:dyDescent="0.3">
      <c r="A8086">
        <v>12</v>
      </c>
      <c r="B8086">
        <v>3</v>
      </c>
      <c r="C8086">
        <v>3</v>
      </c>
      <c r="D8086">
        <v>0</v>
      </c>
      <c r="E8086">
        <v>0</v>
      </c>
      <c r="F8086">
        <v>11.7</v>
      </c>
      <c r="G8086">
        <v>5.7</v>
      </c>
      <c r="H8086">
        <v>0</v>
      </c>
      <c r="I8086">
        <v>11.7</v>
      </c>
      <c r="J8086">
        <v>0</v>
      </c>
      <c r="K8086">
        <v>0</v>
      </c>
    </row>
    <row r="8087" spans="1:11" x14ac:dyDescent="0.3">
      <c r="A8087">
        <v>12</v>
      </c>
      <c r="B8087">
        <v>3</v>
      </c>
      <c r="C8087">
        <v>4</v>
      </c>
      <c r="D8087">
        <v>0</v>
      </c>
      <c r="E8087">
        <v>0</v>
      </c>
      <c r="F8087">
        <v>12.2</v>
      </c>
      <c r="G8087">
        <v>5.2</v>
      </c>
      <c r="H8087">
        <v>0</v>
      </c>
      <c r="I8087">
        <v>12.2</v>
      </c>
      <c r="J8087">
        <v>0</v>
      </c>
      <c r="K8087">
        <v>0</v>
      </c>
    </row>
    <row r="8088" spans="1:11" x14ac:dyDescent="0.3">
      <c r="A8088">
        <v>12</v>
      </c>
      <c r="B8088">
        <v>3</v>
      </c>
      <c r="C8088">
        <v>5</v>
      </c>
      <c r="D8088">
        <v>0</v>
      </c>
      <c r="E8088">
        <v>0</v>
      </c>
      <c r="F8088">
        <v>12.2</v>
      </c>
      <c r="G8088">
        <v>7.2</v>
      </c>
      <c r="H8088">
        <v>0</v>
      </c>
      <c r="I8088">
        <v>12.2</v>
      </c>
      <c r="J8088">
        <v>0</v>
      </c>
      <c r="K8088">
        <v>0</v>
      </c>
    </row>
    <row r="8089" spans="1:11" x14ac:dyDescent="0.3">
      <c r="A8089">
        <v>12</v>
      </c>
      <c r="B8089">
        <v>3</v>
      </c>
      <c r="C8089">
        <v>6</v>
      </c>
      <c r="D8089">
        <v>0</v>
      </c>
      <c r="E8089">
        <v>0</v>
      </c>
      <c r="F8089">
        <v>11.7</v>
      </c>
      <c r="G8089">
        <v>6.2</v>
      </c>
      <c r="H8089">
        <v>0</v>
      </c>
      <c r="I8089">
        <v>11.7</v>
      </c>
      <c r="J8089">
        <v>0</v>
      </c>
      <c r="K8089">
        <v>0</v>
      </c>
    </row>
    <row r="8090" spans="1:11" x14ac:dyDescent="0.3">
      <c r="A8090">
        <v>12</v>
      </c>
      <c r="B8090">
        <v>3</v>
      </c>
      <c r="C8090">
        <v>7</v>
      </c>
      <c r="D8090">
        <v>0</v>
      </c>
      <c r="E8090">
        <v>14</v>
      </c>
      <c r="F8090">
        <v>11.7</v>
      </c>
      <c r="G8090">
        <v>4.5999999999999996</v>
      </c>
      <c r="H8090">
        <v>13.260999999999999</v>
      </c>
      <c r="I8090">
        <v>10.317</v>
      </c>
      <c r="J8090">
        <v>11.99</v>
      </c>
      <c r="K8090">
        <v>6.2060000000000004</v>
      </c>
    </row>
    <row r="8091" spans="1:11" x14ac:dyDescent="0.3">
      <c r="A8091">
        <v>12</v>
      </c>
      <c r="B8091">
        <v>3</v>
      </c>
      <c r="C8091">
        <v>8</v>
      </c>
      <c r="D8091">
        <v>1</v>
      </c>
      <c r="E8091">
        <v>90</v>
      </c>
      <c r="F8091">
        <v>12.2</v>
      </c>
      <c r="G8091">
        <v>8.1999999999999993</v>
      </c>
      <c r="H8091">
        <v>93.194999999999993</v>
      </c>
      <c r="I8091">
        <v>12.608000000000001</v>
      </c>
      <c r="J8091">
        <v>83.597999999999999</v>
      </c>
      <c r="K8091">
        <v>76.41</v>
      </c>
    </row>
    <row r="8092" spans="1:11" x14ac:dyDescent="0.3">
      <c r="A8092">
        <v>12</v>
      </c>
      <c r="B8092">
        <v>3</v>
      </c>
      <c r="C8092">
        <v>9</v>
      </c>
      <c r="D8092">
        <v>1</v>
      </c>
      <c r="E8092">
        <v>159</v>
      </c>
      <c r="F8092">
        <v>12.8</v>
      </c>
      <c r="G8092">
        <v>7.7</v>
      </c>
      <c r="H8092">
        <v>164.238</v>
      </c>
      <c r="I8092">
        <v>14.59</v>
      </c>
      <c r="J8092">
        <v>146.37899999999999</v>
      </c>
      <c r="K8092">
        <v>137.816</v>
      </c>
    </row>
    <row r="8093" spans="1:11" x14ac:dyDescent="0.3">
      <c r="A8093">
        <v>12</v>
      </c>
      <c r="B8093">
        <v>3</v>
      </c>
      <c r="C8093">
        <v>10</v>
      </c>
      <c r="D8093">
        <v>1</v>
      </c>
      <c r="E8093">
        <v>193</v>
      </c>
      <c r="F8093">
        <v>15</v>
      </c>
      <c r="G8093">
        <v>8.8000000000000007</v>
      </c>
      <c r="H8093">
        <v>197.27799999999999</v>
      </c>
      <c r="I8093">
        <v>17.286000000000001</v>
      </c>
      <c r="J8093">
        <v>174.23400000000001</v>
      </c>
      <c r="K8093">
        <v>165.017</v>
      </c>
    </row>
    <row r="8094" spans="1:11" x14ac:dyDescent="0.3">
      <c r="A8094">
        <v>12</v>
      </c>
      <c r="B8094">
        <v>3</v>
      </c>
      <c r="C8094">
        <v>11</v>
      </c>
      <c r="D8094">
        <v>1</v>
      </c>
      <c r="E8094">
        <v>228</v>
      </c>
      <c r="F8094">
        <v>15</v>
      </c>
      <c r="G8094">
        <v>8.1999999999999993</v>
      </c>
      <c r="H8094">
        <v>234.33099999999999</v>
      </c>
      <c r="I8094">
        <v>18.065999999999999</v>
      </c>
      <c r="J8094">
        <v>206.411</v>
      </c>
      <c r="K8094">
        <v>196.40700000000001</v>
      </c>
    </row>
    <row r="8095" spans="1:11" x14ac:dyDescent="0.3">
      <c r="A8095">
        <v>12</v>
      </c>
      <c r="B8095">
        <v>3</v>
      </c>
      <c r="C8095">
        <v>12</v>
      </c>
      <c r="D8095">
        <v>1</v>
      </c>
      <c r="E8095">
        <v>138</v>
      </c>
      <c r="F8095">
        <v>13.9</v>
      </c>
      <c r="G8095">
        <v>10.8</v>
      </c>
      <c r="H8095">
        <v>135.721</v>
      </c>
      <c r="I8095">
        <v>15.065</v>
      </c>
      <c r="J8095">
        <v>120.77500000000001</v>
      </c>
      <c r="K8095">
        <v>112.789</v>
      </c>
    </row>
    <row r="8096" spans="1:11" x14ac:dyDescent="0.3">
      <c r="A8096">
        <v>12</v>
      </c>
      <c r="B8096">
        <v>3</v>
      </c>
      <c r="C8096">
        <v>13</v>
      </c>
      <c r="D8096">
        <v>0</v>
      </c>
      <c r="E8096">
        <v>115</v>
      </c>
      <c r="F8096">
        <v>13.3</v>
      </c>
      <c r="G8096">
        <v>8.1999999999999993</v>
      </c>
      <c r="H8096">
        <v>111.715</v>
      </c>
      <c r="I8096">
        <v>14.189</v>
      </c>
      <c r="J8096">
        <v>99.71</v>
      </c>
      <c r="K8096">
        <v>92.180999999999997</v>
      </c>
    </row>
    <row r="8097" spans="1:11" x14ac:dyDescent="0.3">
      <c r="A8097">
        <v>12</v>
      </c>
      <c r="B8097">
        <v>3</v>
      </c>
      <c r="C8097">
        <v>14</v>
      </c>
      <c r="D8097">
        <v>1</v>
      </c>
      <c r="E8097">
        <v>87</v>
      </c>
      <c r="F8097">
        <v>13.3</v>
      </c>
      <c r="G8097">
        <v>9.3000000000000007</v>
      </c>
      <c r="H8097">
        <v>84.644000000000005</v>
      </c>
      <c r="I8097">
        <v>13.664999999999999</v>
      </c>
      <c r="J8097">
        <v>75.67</v>
      </c>
      <c r="K8097">
        <v>68.646000000000001</v>
      </c>
    </row>
    <row r="8098" spans="1:11" x14ac:dyDescent="0.3">
      <c r="A8098">
        <v>12</v>
      </c>
      <c r="B8098">
        <v>3</v>
      </c>
      <c r="C8098">
        <v>15</v>
      </c>
      <c r="D8098">
        <v>0</v>
      </c>
      <c r="E8098">
        <v>83</v>
      </c>
      <c r="F8098">
        <v>13.3</v>
      </c>
      <c r="G8098">
        <v>10.8</v>
      </c>
      <c r="H8098">
        <v>84.694000000000003</v>
      </c>
      <c r="I8098">
        <v>13.603</v>
      </c>
      <c r="J8098">
        <v>75.742000000000004</v>
      </c>
      <c r="K8098">
        <v>68.716999999999999</v>
      </c>
    </row>
    <row r="8099" spans="1:11" x14ac:dyDescent="0.3">
      <c r="A8099">
        <v>12</v>
      </c>
      <c r="B8099">
        <v>3</v>
      </c>
      <c r="C8099">
        <v>16</v>
      </c>
      <c r="D8099">
        <v>0</v>
      </c>
      <c r="E8099">
        <v>13</v>
      </c>
      <c r="F8099">
        <v>13.3</v>
      </c>
      <c r="G8099">
        <v>7.2</v>
      </c>
      <c r="H8099">
        <v>12.311</v>
      </c>
      <c r="I8099">
        <v>12.37</v>
      </c>
      <c r="J8099">
        <v>11.055999999999999</v>
      </c>
      <c r="K8099">
        <v>5.2889999999999997</v>
      </c>
    </row>
    <row r="8100" spans="1:11" x14ac:dyDescent="0.3">
      <c r="A8100">
        <v>12</v>
      </c>
      <c r="B8100">
        <v>3</v>
      </c>
      <c r="C8100">
        <v>17</v>
      </c>
      <c r="D8100">
        <v>0</v>
      </c>
      <c r="E8100">
        <v>0</v>
      </c>
      <c r="F8100">
        <v>15</v>
      </c>
      <c r="G8100">
        <v>10.3</v>
      </c>
      <c r="H8100">
        <v>0</v>
      </c>
      <c r="I8100">
        <v>15</v>
      </c>
      <c r="J8100">
        <v>0</v>
      </c>
      <c r="K8100">
        <v>0</v>
      </c>
    </row>
    <row r="8101" spans="1:11" x14ac:dyDescent="0.3">
      <c r="A8101">
        <v>12</v>
      </c>
      <c r="B8101">
        <v>3</v>
      </c>
      <c r="C8101">
        <v>18</v>
      </c>
      <c r="D8101">
        <v>0</v>
      </c>
      <c r="E8101">
        <v>0</v>
      </c>
      <c r="F8101">
        <v>13.3</v>
      </c>
      <c r="G8101">
        <v>7.2</v>
      </c>
      <c r="H8101">
        <v>0</v>
      </c>
      <c r="I8101">
        <v>13.3</v>
      </c>
      <c r="J8101">
        <v>0</v>
      </c>
      <c r="K8101">
        <v>0</v>
      </c>
    </row>
    <row r="8102" spans="1:11" x14ac:dyDescent="0.3">
      <c r="A8102">
        <v>12</v>
      </c>
      <c r="B8102">
        <v>3</v>
      </c>
      <c r="C8102">
        <v>19</v>
      </c>
      <c r="D8102">
        <v>0</v>
      </c>
      <c r="E8102">
        <v>0</v>
      </c>
      <c r="F8102">
        <v>12.8</v>
      </c>
      <c r="G8102">
        <v>4.0999999999999996</v>
      </c>
      <c r="H8102">
        <v>0</v>
      </c>
      <c r="I8102">
        <v>12.8</v>
      </c>
      <c r="J8102">
        <v>0</v>
      </c>
      <c r="K8102">
        <v>0</v>
      </c>
    </row>
    <row r="8103" spans="1:11" x14ac:dyDescent="0.3">
      <c r="A8103">
        <v>12</v>
      </c>
      <c r="B8103">
        <v>3</v>
      </c>
      <c r="C8103">
        <v>20</v>
      </c>
      <c r="D8103">
        <v>0</v>
      </c>
      <c r="E8103">
        <v>0</v>
      </c>
      <c r="F8103">
        <v>12.8</v>
      </c>
      <c r="G8103">
        <v>6.2</v>
      </c>
      <c r="H8103">
        <v>0</v>
      </c>
      <c r="I8103">
        <v>12.8</v>
      </c>
      <c r="J8103">
        <v>0</v>
      </c>
      <c r="K8103">
        <v>0</v>
      </c>
    </row>
    <row r="8104" spans="1:11" x14ac:dyDescent="0.3">
      <c r="A8104">
        <v>12</v>
      </c>
      <c r="B8104">
        <v>3</v>
      </c>
      <c r="C8104">
        <v>21</v>
      </c>
      <c r="D8104">
        <v>0</v>
      </c>
      <c r="E8104">
        <v>0</v>
      </c>
      <c r="F8104">
        <v>12.2</v>
      </c>
      <c r="G8104">
        <v>4.0999999999999996</v>
      </c>
      <c r="H8104">
        <v>0</v>
      </c>
      <c r="I8104">
        <v>12.2</v>
      </c>
      <c r="J8104">
        <v>0</v>
      </c>
      <c r="K8104">
        <v>0</v>
      </c>
    </row>
    <row r="8105" spans="1:11" x14ac:dyDescent="0.3">
      <c r="A8105">
        <v>12</v>
      </c>
      <c r="B8105">
        <v>3</v>
      </c>
      <c r="C8105">
        <v>22</v>
      </c>
      <c r="D8105">
        <v>0</v>
      </c>
      <c r="E8105">
        <v>0</v>
      </c>
      <c r="F8105">
        <v>12.2</v>
      </c>
      <c r="G8105">
        <v>4.0999999999999996</v>
      </c>
      <c r="H8105">
        <v>0</v>
      </c>
      <c r="I8105">
        <v>12.2</v>
      </c>
      <c r="J8105">
        <v>0</v>
      </c>
      <c r="K8105">
        <v>0</v>
      </c>
    </row>
    <row r="8106" spans="1:11" x14ac:dyDescent="0.3">
      <c r="A8106">
        <v>12</v>
      </c>
      <c r="B8106">
        <v>3</v>
      </c>
      <c r="C8106">
        <v>23</v>
      </c>
      <c r="D8106">
        <v>0</v>
      </c>
      <c r="E8106">
        <v>0</v>
      </c>
      <c r="F8106">
        <v>11.7</v>
      </c>
      <c r="G8106">
        <v>3.6</v>
      </c>
      <c r="H8106">
        <v>0</v>
      </c>
      <c r="I8106">
        <v>11.7</v>
      </c>
      <c r="J8106">
        <v>0</v>
      </c>
      <c r="K8106">
        <v>0</v>
      </c>
    </row>
    <row r="8107" spans="1:11" x14ac:dyDescent="0.3">
      <c r="A8107">
        <v>12</v>
      </c>
      <c r="B8107">
        <v>4</v>
      </c>
      <c r="C8107">
        <v>0</v>
      </c>
      <c r="D8107">
        <v>0</v>
      </c>
      <c r="E8107">
        <v>0</v>
      </c>
      <c r="F8107">
        <v>10.6</v>
      </c>
      <c r="G8107">
        <v>3.1</v>
      </c>
      <c r="H8107">
        <v>0</v>
      </c>
      <c r="I8107">
        <v>10.6</v>
      </c>
      <c r="J8107">
        <v>0</v>
      </c>
      <c r="K8107">
        <v>0</v>
      </c>
    </row>
    <row r="8108" spans="1:11" x14ac:dyDescent="0.3">
      <c r="A8108">
        <v>12</v>
      </c>
      <c r="B8108">
        <v>4</v>
      </c>
      <c r="C8108">
        <v>1</v>
      </c>
      <c r="D8108">
        <v>0</v>
      </c>
      <c r="E8108">
        <v>0</v>
      </c>
      <c r="F8108">
        <v>11.7</v>
      </c>
      <c r="G8108">
        <v>3.6</v>
      </c>
      <c r="H8108">
        <v>0</v>
      </c>
      <c r="I8108">
        <v>11.7</v>
      </c>
      <c r="J8108">
        <v>0</v>
      </c>
      <c r="K8108">
        <v>0</v>
      </c>
    </row>
    <row r="8109" spans="1:11" x14ac:dyDescent="0.3">
      <c r="A8109">
        <v>12</v>
      </c>
      <c r="B8109">
        <v>4</v>
      </c>
      <c r="C8109">
        <v>2</v>
      </c>
      <c r="D8109">
        <v>0</v>
      </c>
      <c r="E8109">
        <v>0</v>
      </c>
      <c r="F8109">
        <v>12.2</v>
      </c>
      <c r="G8109">
        <v>5.2</v>
      </c>
      <c r="H8109">
        <v>0</v>
      </c>
      <c r="I8109">
        <v>12.2</v>
      </c>
      <c r="J8109">
        <v>0</v>
      </c>
      <c r="K8109">
        <v>0</v>
      </c>
    </row>
    <row r="8110" spans="1:11" x14ac:dyDescent="0.3">
      <c r="A8110">
        <v>12</v>
      </c>
      <c r="B8110">
        <v>4</v>
      </c>
      <c r="C8110">
        <v>3</v>
      </c>
      <c r="D8110">
        <v>0</v>
      </c>
      <c r="E8110">
        <v>0</v>
      </c>
      <c r="F8110">
        <v>11.7</v>
      </c>
      <c r="G8110">
        <v>4.0999999999999996</v>
      </c>
      <c r="H8110">
        <v>0</v>
      </c>
      <c r="I8110">
        <v>11.7</v>
      </c>
      <c r="J8110">
        <v>0</v>
      </c>
      <c r="K8110">
        <v>0</v>
      </c>
    </row>
    <row r="8111" spans="1:11" x14ac:dyDescent="0.3">
      <c r="A8111">
        <v>12</v>
      </c>
      <c r="B8111">
        <v>4</v>
      </c>
      <c r="C8111">
        <v>4</v>
      </c>
      <c r="D8111">
        <v>0</v>
      </c>
      <c r="E8111">
        <v>0</v>
      </c>
      <c r="F8111">
        <v>11.7</v>
      </c>
      <c r="G8111">
        <v>5.2</v>
      </c>
      <c r="H8111">
        <v>0</v>
      </c>
      <c r="I8111">
        <v>11.7</v>
      </c>
      <c r="J8111">
        <v>0</v>
      </c>
      <c r="K8111">
        <v>0</v>
      </c>
    </row>
    <row r="8112" spans="1:11" x14ac:dyDescent="0.3">
      <c r="A8112">
        <v>12</v>
      </c>
      <c r="B8112">
        <v>4</v>
      </c>
      <c r="C8112">
        <v>5</v>
      </c>
      <c r="D8112">
        <v>0</v>
      </c>
      <c r="E8112">
        <v>0</v>
      </c>
      <c r="F8112">
        <v>11.1</v>
      </c>
      <c r="G8112">
        <v>3.6</v>
      </c>
      <c r="H8112">
        <v>0</v>
      </c>
      <c r="I8112">
        <v>11.1</v>
      </c>
      <c r="J8112">
        <v>0</v>
      </c>
      <c r="K8112">
        <v>0</v>
      </c>
    </row>
    <row r="8113" spans="1:11" x14ac:dyDescent="0.3">
      <c r="A8113">
        <v>12</v>
      </c>
      <c r="B8113">
        <v>4</v>
      </c>
      <c r="C8113">
        <v>6</v>
      </c>
      <c r="D8113">
        <v>0</v>
      </c>
      <c r="E8113">
        <v>0</v>
      </c>
      <c r="F8113">
        <v>10.6</v>
      </c>
      <c r="G8113">
        <v>4.5999999999999996</v>
      </c>
      <c r="H8113">
        <v>0</v>
      </c>
      <c r="I8113">
        <v>10.6</v>
      </c>
      <c r="J8113">
        <v>0</v>
      </c>
      <c r="K8113">
        <v>0</v>
      </c>
    </row>
    <row r="8114" spans="1:11" x14ac:dyDescent="0.3">
      <c r="A8114">
        <v>12</v>
      </c>
      <c r="B8114">
        <v>4</v>
      </c>
      <c r="C8114">
        <v>7</v>
      </c>
      <c r="D8114">
        <v>69</v>
      </c>
      <c r="E8114">
        <v>20</v>
      </c>
      <c r="F8114">
        <v>10.6</v>
      </c>
      <c r="G8114">
        <v>4.0999999999999996</v>
      </c>
      <c r="H8114">
        <v>43.326000000000001</v>
      </c>
      <c r="I8114">
        <v>9.8559999999999999</v>
      </c>
      <c r="J8114">
        <v>36.043999999999997</v>
      </c>
      <c r="K8114">
        <v>29.808</v>
      </c>
    </row>
    <row r="8115" spans="1:11" x14ac:dyDescent="0.3">
      <c r="A8115">
        <v>12</v>
      </c>
      <c r="B8115">
        <v>4</v>
      </c>
      <c r="C8115">
        <v>8</v>
      </c>
      <c r="D8115">
        <v>467</v>
      </c>
      <c r="E8115">
        <v>52</v>
      </c>
      <c r="F8115">
        <v>11.7</v>
      </c>
      <c r="G8115">
        <v>4.0999999999999996</v>
      </c>
      <c r="H8115">
        <v>272.05599999999998</v>
      </c>
      <c r="I8115">
        <v>16.870999999999999</v>
      </c>
      <c r="J8115">
        <v>228.76599999999999</v>
      </c>
      <c r="K8115">
        <v>218.19499999999999</v>
      </c>
    </row>
    <row r="8116" spans="1:11" x14ac:dyDescent="0.3">
      <c r="A8116">
        <v>12</v>
      </c>
      <c r="B8116">
        <v>4</v>
      </c>
      <c r="C8116">
        <v>9</v>
      </c>
      <c r="D8116">
        <v>596</v>
      </c>
      <c r="E8116">
        <v>75</v>
      </c>
      <c r="F8116">
        <v>12.8</v>
      </c>
      <c r="G8116">
        <v>6.2</v>
      </c>
      <c r="H8116">
        <v>452.90699999999998</v>
      </c>
      <c r="I8116">
        <v>20.962</v>
      </c>
      <c r="J8116">
        <v>388.17099999999999</v>
      </c>
      <c r="K8116">
        <v>373.05700000000002</v>
      </c>
    </row>
    <row r="8117" spans="1:11" x14ac:dyDescent="0.3">
      <c r="A8117">
        <v>12</v>
      </c>
      <c r="B8117">
        <v>4</v>
      </c>
      <c r="C8117">
        <v>10</v>
      </c>
      <c r="D8117">
        <v>716</v>
      </c>
      <c r="E8117">
        <v>98</v>
      </c>
      <c r="F8117">
        <v>13.3</v>
      </c>
      <c r="G8117">
        <v>6.2</v>
      </c>
      <c r="H8117">
        <v>634.91399999999999</v>
      </c>
      <c r="I8117">
        <v>25.43</v>
      </c>
      <c r="J8117">
        <v>541.26300000000003</v>
      </c>
      <c r="K8117">
        <v>520.97</v>
      </c>
    </row>
    <row r="8118" spans="1:11" x14ac:dyDescent="0.3">
      <c r="A8118">
        <v>12</v>
      </c>
      <c r="B8118">
        <v>4</v>
      </c>
      <c r="C8118">
        <v>11</v>
      </c>
      <c r="D8118">
        <v>701</v>
      </c>
      <c r="E8118">
        <v>109</v>
      </c>
      <c r="F8118">
        <v>13.9</v>
      </c>
      <c r="G8118">
        <v>4.5999999999999996</v>
      </c>
      <c r="H8118">
        <v>680.15499999999997</v>
      </c>
      <c r="I8118">
        <v>29.914999999999999</v>
      </c>
      <c r="J8118">
        <v>572.46500000000003</v>
      </c>
      <c r="K8118">
        <v>551.01800000000003</v>
      </c>
    </row>
    <row r="8119" spans="1:11" x14ac:dyDescent="0.3">
      <c r="A8119">
        <v>12</v>
      </c>
      <c r="B8119">
        <v>4</v>
      </c>
      <c r="C8119">
        <v>12</v>
      </c>
      <c r="D8119">
        <v>773</v>
      </c>
      <c r="E8119">
        <v>92</v>
      </c>
      <c r="F8119">
        <v>14.4</v>
      </c>
      <c r="G8119">
        <v>7.7</v>
      </c>
      <c r="H8119">
        <v>711.55</v>
      </c>
      <c r="I8119">
        <v>26.649000000000001</v>
      </c>
      <c r="J8119">
        <v>605.71</v>
      </c>
      <c r="K8119">
        <v>582.99900000000002</v>
      </c>
    </row>
    <row r="8120" spans="1:11" x14ac:dyDescent="0.3">
      <c r="A8120">
        <v>12</v>
      </c>
      <c r="B8120">
        <v>4</v>
      </c>
      <c r="C8120">
        <v>13</v>
      </c>
      <c r="D8120">
        <v>742</v>
      </c>
      <c r="E8120">
        <v>85</v>
      </c>
      <c r="F8120">
        <v>13.9</v>
      </c>
      <c r="G8120">
        <v>6.7</v>
      </c>
      <c r="H8120">
        <v>634.31899999999996</v>
      </c>
      <c r="I8120">
        <v>25.876000000000001</v>
      </c>
      <c r="J8120">
        <v>539.74</v>
      </c>
      <c r="K8120">
        <v>519.50300000000004</v>
      </c>
    </row>
    <row r="8121" spans="1:11" x14ac:dyDescent="0.3">
      <c r="A8121">
        <v>12</v>
      </c>
      <c r="B8121">
        <v>4</v>
      </c>
      <c r="C8121">
        <v>14</v>
      </c>
      <c r="D8121">
        <v>658</v>
      </c>
      <c r="E8121">
        <v>71</v>
      </c>
      <c r="F8121">
        <v>13.9</v>
      </c>
      <c r="G8121">
        <v>6.2</v>
      </c>
      <c r="H8121">
        <v>483.79899999999998</v>
      </c>
      <c r="I8121">
        <v>23.349</v>
      </c>
      <c r="J8121">
        <v>410.93700000000001</v>
      </c>
      <c r="K8121">
        <v>395.10300000000001</v>
      </c>
    </row>
    <row r="8122" spans="1:11" x14ac:dyDescent="0.3">
      <c r="A8122">
        <v>12</v>
      </c>
      <c r="B8122">
        <v>4</v>
      </c>
      <c r="C8122">
        <v>15</v>
      </c>
      <c r="D8122">
        <v>487</v>
      </c>
      <c r="E8122">
        <v>52</v>
      </c>
      <c r="F8122">
        <v>13.3</v>
      </c>
      <c r="G8122">
        <v>5.7</v>
      </c>
      <c r="H8122">
        <v>279.79000000000002</v>
      </c>
      <c r="I8122">
        <v>18.690000000000001</v>
      </c>
      <c r="J8122">
        <v>233.56200000000001</v>
      </c>
      <c r="K8122">
        <v>222.86600000000001</v>
      </c>
    </row>
    <row r="8123" spans="1:11" x14ac:dyDescent="0.3">
      <c r="A8123">
        <v>12</v>
      </c>
      <c r="B8123">
        <v>4</v>
      </c>
      <c r="C8123">
        <v>16</v>
      </c>
      <c r="D8123">
        <v>113</v>
      </c>
      <c r="E8123">
        <v>24</v>
      </c>
      <c r="F8123">
        <v>11.7</v>
      </c>
      <c r="G8123">
        <v>4.0999999999999996</v>
      </c>
      <c r="H8123">
        <v>64.039000000000001</v>
      </c>
      <c r="I8123">
        <v>12.321</v>
      </c>
      <c r="J8123">
        <v>52.320999999999998</v>
      </c>
      <c r="K8123">
        <v>45.768000000000001</v>
      </c>
    </row>
    <row r="8124" spans="1:11" x14ac:dyDescent="0.3">
      <c r="A8124">
        <v>12</v>
      </c>
      <c r="B8124">
        <v>4</v>
      </c>
      <c r="C8124">
        <v>17</v>
      </c>
      <c r="D8124">
        <v>0</v>
      </c>
      <c r="E8124">
        <v>0</v>
      </c>
      <c r="F8124">
        <v>11.1</v>
      </c>
      <c r="G8124">
        <v>4.0999999999999996</v>
      </c>
      <c r="H8124">
        <v>0</v>
      </c>
      <c r="I8124">
        <v>11.1</v>
      </c>
      <c r="J8124">
        <v>0</v>
      </c>
      <c r="K8124">
        <v>0</v>
      </c>
    </row>
    <row r="8125" spans="1:11" x14ac:dyDescent="0.3">
      <c r="A8125">
        <v>12</v>
      </c>
      <c r="B8125">
        <v>4</v>
      </c>
      <c r="C8125">
        <v>18</v>
      </c>
      <c r="D8125">
        <v>0</v>
      </c>
      <c r="E8125">
        <v>0</v>
      </c>
      <c r="F8125">
        <v>11.1</v>
      </c>
      <c r="G8125">
        <v>5.2</v>
      </c>
      <c r="H8125">
        <v>0</v>
      </c>
      <c r="I8125">
        <v>11.1</v>
      </c>
      <c r="J8125">
        <v>0</v>
      </c>
      <c r="K8125">
        <v>0</v>
      </c>
    </row>
    <row r="8126" spans="1:11" x14ac:dyDescent="0.3">
      <c r="A8126">
        <v>12</v>
      </c>
      <c r="B8126">
        <v>4</v>
      </c>
      <c r="C8126">
        <v>19</v>
      </c>
      <c r="D8126">
        <v>0</v>
      </c>
      <c r="E8126">
        <v>0</v>
      </c>
      <c r="F8126">
        <v>11.1</v>
      </c>
      <c r="G8126">
        <v>5.2</v>
      </c>
      <c r="H8126">
        <v>0</v>
      </c>
      <c r="I8126">
        <v>11.1</v>
      </c>
      <c r="J8126">
        <v>0</v>
      </c>
      <c r="K8126">
        <v>0</v>
      </c>
    </row>
    <row r="8127" spans="1:11" x14ac:dyDescent="0.3">
      <c r="A8127">
        <v>12</v>
      </c>
      <c r="B8127">
        <v>4</v>
      </c>
      <c r="C8127">
        <v>20</v>
      </c>
      <c r="D8127">
        <v>0</v>
      </c>
      <c r="E8127">
        <v>0</v>
      </c>
      <c r="F8127">
        <v>10.6</v>
      </c>
      <c r="G8127">
        <v>3.6</v>
      </c>
      <c r="H8127">
        <v>0</v>
      </c>
      <c r="I8127">
        <v>10.6</v>
      </c>
      <c r="J8127">
        <v>0</v>
      </c>
      <c r="K8127">
        <v>0</v>
      </c>
    </row>
    <row r="8128" spans="1:11" x14ac:dyDescent="0.3">
      <c r="A8128">
        <v>12</v>
      </c>
      <c r="B8128">
        <v>4</v>
      </c>
      <c r="C8128">
        <v>21</v>
      </c>
      <c r="D8128">
        <v>0</v>
      </c>
      <c r="E8128">
        <v>0</v>
      </c>
      <c r="F8128">
        <v>10.6</v>
      </c>
      <c r="G8128">
        <v>3.6</v>
      </c>
      <c r="H8128">
        <v>0</v>
      </c>
      <c r="I8128">
        <v>10.6</v>
      </c>
      <c r="J8128">
        <v>0</v>
      </c>
      <c r="K8128">
        <v>0</v>
      </c>
    </row>
    <row r="8129" spans="1:11" x14ac:dyDescent="0.3">
      <c r="A8129">
        <v>12</v>
      </c>
      <c r="B8129">
        <v>4</v>
      </c>
      <c r="C8129">
        <v>22</v>
      </c>
      <c r="D8129">
        <v>0</v>
      </c>
      <c r="E8129">
        <v>0</v>
      </c>
      <c r="F8129">
        <v>10</v>
      </c>
      <c r="G8129">
        <v>2.1</v>
      </c>
      <c r="H8129">
        <v>0</v>
      </c>
      <c r="I8129">
        <v>10</v>
      </c>
      <c r="J8129">
        <v>0</v>
      </c>
      <c r="K8129">
        <v>0</v>
      </c>
    </row>
    <row r="8130" spans="1:11" x14ac:dyDescent="0.3">
      <c r="A8130">
        <v>12</v>
      </c>
      <c r="B8130">
        <v>4</v>
      </c>
      <c r="C8130">
        <v>23</v>
      </c>
      <c r="D8130">
        <v>0</v>
      </c>
      <c r="E8130">
        <v>0</v>
      </c>
      <c r="F8130">
        <v>7.8</v>
      </c>
      <c r="G8130">
        <v>2.6</v>
      </c>
      <c r="H8130">
        <v>0</v>
      </c>
      <c r="I8130">
        <v>7.8</v>
      </c>
      <c r="J8130">
        <v>0</v>
      </c>
      <c r="K8130">
        <v>0</v>
      </c>
    </row>
    <row r="8131" spans="1:11" x14ac:dyDescent="0.3">
      <c r="A8131">
        <v>12</v>
      </c>
      <c r="B8131">
        <v>5</v>
      </c>
      <c r="C8131">
        <v>0</v>
      </c>
      <c r="D8131">
        <v>0</v>
      </c>
      <c r="E8131">
        <v>0</v>
      </c>
      <c r="F8131">
        <v>7.8</v>
      </c>
      <c r="G8131">
        <v>2.1</v>
      </c>
      <c r="H8131">
        <v>0</v>
      </c>
      <c r="I8131">
        <v>7.8</v>
      </c>
      <c r="J8131">
        <v>0</v>
      </c>
      <c r="K8131">
        <v>0</v>
      </c>
    </row>
    <row r="8132" spans="1:11" x14ac:dyDescent="0.3">
      <c r="A8132">
        <v>12</v>
      </c>
      <c r="B8132">
        <v>5</v>
      </c>
      <c r="C8132">
        <v>1</v>
      </c>
      <c r="D8132">
        <v>0</v>
      </c>
      <c r="E8132">
        <v>0</v>
      </c>
      <c r="F8132">
        <v>8.3000000000000007</v>
      </c>
      <c r="G8132">
        <v>2.1</v>
      </c>
      <c r="H8132">
        <v>0</v>
      </c>
      <c r="I8132">
        <v>8.3000000000000007</v>
      </c>
      <c r="J8132">
        <v>0</v>
      </c>
      <c r="K8132">
        <v>0</v>
      </c>
    </row>
    <row r="8133" spans="1:11" x14ac:dyDescent="0.3">
      <c r="A8133">
        <v>12</v>
      </c>
      <c r="B8133">
        <v>5</v>
      </c>
      <c r="C8133">
        <v>2</v>
      </c>
      <c r="D8133">
        <v>0</v>
      </c>
      <c r="E8133">
        <v>0</v>
      </c>
      <c r="F8133">
        <v>8.3000000000000007</v>
      </c>
      <c r="G8133">
        <v>2.1</v>
      </c>
      <c r="H8133">
        <v>0</v>
      </c>
      <c r="I8133">
        <v>8.3000000000000007</v>
      </c>
      <c r="J8133">
        <v>0</v>
      </c>
      <c r="K8133">
        <v>0</v>
      </c>
    </row>
    <row r="8134" spans="1:11" x14ac:dyDescent="0.3">
      <c r="A8134">
        <v>12</v>
      </c>
      <c r="B8134">
        <v>5</v>
      </c>
      <c r="C8134">
        <v>3</v>
      </c>
      <c r="D8134">
        <v>0</v>
      </c>
      <c r="E8134">
        <v>0</v>
      </c>
      <c r="F8134">
        <v>8.3000000000000007</v>
      </c>
      <c r="G8134">
        <v>0</v>
      </c>
      <c r="H8134">
        <v>0</v>
      </c>
      <c r="I8134">
        <v>8.3000000000000007</v>
      </c>
      <c r="J8134">
        <v>0</v>
      </c>
      <c r="K8134">
        <v>0</v>
      </c>
    </row>
    <row r="8135" spans="1:11" x14ac:dyDescent="0.3">
      <c r="A8135">
        <v>12</v>
      </c>
      <c r="B8135">
        <v>5</v>
      </c>
      <c r="C8135">
        <v>4</v>
      </c>
      <c r="D8135">
        <v>0</v>
      </c>
      <c r="E8135">
        <v>0</v>
      </c>
      <c r="F8135">
        <v>7.8</v>
      </c>
      <c r="G8135">
        <v>1.5</v>
      </c>
      <c r="H8135">
        <v>0</v>
      </c>
      <c r="I8135">
        <v>7.8</v>
      </c>
      <c r="J8135">
        <v>0</v>
      </c>
      <c r="K8135">
        <v>0</v>
      </c>
    </row>
    <row r="8136" spans="1:11" x14ac:dyDescent="0.3">
      <c r="A8136">
        <v>12</v>
      </c>
      <c r="B8136">
        <v>5</v>
      </c>
      <c r="C8136">
        <v>5</v>
      </c>
      <c r="D8136">
        <v>0</v>
      </c>
      <c r="E8136">
        <v>0</v>
      </c>
      <c r="F8136">
        <v>6.7</v>
      </c>
      <c r="G8136">
        <v>2.1</v>
      </c>
      <c r="H8136">
        <v>0</v>
      </c>
      <c r="I8136">
        <v>6.7</v>
      </c>
      <c r="J8136">
        <v>0</v>
      </c>
      <c r="K8136">
        <v>0</v>
      </c>
    </row>
    <row r="8137" spans="1:11" x14ac:dyDescent="0.3">
      <c r="A8137">
        <v>12</v>
      </c>
      <c r="B8137">
        <v>5</v>
      </c>
      <c r="C8137">
        <v>6</v>
      </c>
      <c r="D8137">
        <v>0</v>
      </c>
      <c r="E8137">
        <v>0</v>
      </c>
      <c r="F8137">
        <v>7.8</v>
      </c>
      <c r="G8137">
        <v>2.1</v>
      </c>
      <c r="H8137">
        <v>0</v>
      </c>
      <c r="I8137">
        <v>7.8</v>
      </c>
      <c r="J8137">
        <v>0</v>
      </c>
      <c r="K8137">
        <v>0</v>
      </c>
    </row>
    <row r="8138" spans="1:11" x14ac:dyDescent="0.3">
      <c r="A8138">
        <v>12</v>
      </c>
      <c r="B8138">
        <v>5</v>
      </c>
      <c r="C8138">
        <v>7</v>
      </c>
      <c r="D8138">
        <v>21</v>
      </c>
      <c r="E8138">
        <v>27</v>
      </c>
      <c r="F8138">
        <v>8.9</v>
      </c>
      <c r="G8138">
        <v>2.6</v>
      </c>
      <c r="H8138">
        <v>34.540999999999997</v>
      </c>
      <c r="I8138">
        <v>7.92</v>
      </c>
      <c r="J8138">
        <v>30.501000000000001</v>
      </c>
      <c r="K8138">
        <v>24.370999999999999</v>
      </c>
    </row>
    <row r="8139" spans="1:11" x14ac:dyDescent="0.3">
      <c r="A8139">
        <v>12</v>
      </c>
      <c r="B8139">
        <v>5</v>
      </c>
      <c r="C8139">
        <v>8</v>
      </c>
      <c r="D8139">
        <v>4</v>
      </c>
      <c r="E8139">
        <v>39</v>
      </c>
      <c r="F8139">
        <v>10</v>
      </c>
      <c r="G8139">
        <v>2.1</v>
      </c>
      <c r="H8139">
        <v>38.683999999999997</v>
      </c>
      <c r="I8139">
        <v>8.9529999999999994</v>
      </c>
      <c r="J8139">
        <v>35.031999999999996</v>
      </c>
      <c r="K8139">
        <v>28.815000000000001</v>
      </c>
    </row>
    <row r="8140" spans="1:11" x14ac:dyDescent="0.3">
      <c r="A8140">
        <v>12</v>
      </c>
      <c r="B8140">
        <v>5</v>
      </c>
      <c r="C8140">
        <v>9</v>
      </c>
      <c r="D8140">
        <v>6</v>
      </c>
      <c r="E8140">
        <v>133</v>
      </c>
      <c r="F8140">
        <v>10.6</v>
      </c>
      <c r="G8140">
        <v>2.1</v>
      </c>
      <c r="H8140">
        <v>137.67400000000001</v>
      </c>
      <c r="I8140">
        <v>12.734</v>
      </c>
      <c r="J8140">
        <v>123.411</v>
      </c>
      <c r="K8140">
        <v>115.366</v>
      </c>
    </row>
    <row r="8141" spans="1:11" x14ac:dyDescent="0.3">
      <c r="A8141">
        <v>12</v>
      </c>
      <c r="B8141">
        <v>5</v>
      </c>
      <c r="C8141">
        <v>10</v>
      </c>
      <c r="D8141">
        <v>115</v>
      </c>
      <c r="E8141">
        <v>176</v>
      </c>
      <c r="F8141">
        <v>11.1</v>
      </c>
      <c r="G8141">
        <v>2.6</v>
      </c>
      <c r="H8141">
        <v>276.77100000000002</v>
      </c>
      <c r="I8141">
        <v>17.62</v>
      </c>
      <c r="J8141">
        <v>243.511</v>
      </c>
      <c r="K8141">
        <v>232.55500000000001</v>
      </c>
    </row>
    <row r="8142" spans="1:11" x14ac:dyDescent="0.3">
      <c r="A8142">
        <v>12</v>
      </c>
      <c r="B8142">
        <v>5</v>
      </c>
      <c r="C8142">
        <v>11</v>
      </c>
      <c r="D8142">
        <v>200</v>
      </c>
      <c r="E8142">
        <v>221</v>
      </c>
      <c r="F8142">
        <v>11.7</v>
      </c>
      <c r="G8142">
        <v>3.1</v>
      </c>
      <c r="H8142">
        <v>400.46800000000002</v>
      </c>
      <c r="I8142">
        <v>21.759</v>
      </c>
      <c r="J8142">
        <v>347.59300000000002</v>
      </c>
      <c r="K8142">
        <v>333.71699999999998</v>
      </c>
    </row>
    <row r="8143" spans="1:11" x14ac:dyDescent="0.3">
      <c r="A8143">
        <v>12</v>
      </c>
      <c r="B8143">
        <v>5</v>
      </c>
      <c r="C8143">
        <v>12</v>
      </c>
      <c r="D8143">
        <v>5</v>
      </c>
      <c r="E8143">
        <v>198</v>
      </c>
      <c r="F8143">
        <v>11.7</v>
      </c>
      <c r="G8143">
        <v>2.1</v>
      </c>
      <c r="H8143">
        <v>203.83</v>
      </c>
      <c r="I8143">
        <v>17.670000000000002</v>
      </c>
      <c r="J8143">
        <v>179.773</v>
      </c>
      <c r="K8143">
        <v>170.42400000000001</v>
      </c>
    </row>
    <row r="8144" spans="1:11" x14ac:dyDescent="0.3">
      <c r="A8144">
        <v>12</v>
      </c>
      <c r="B8144">
        <v>5</v>
      </c>
      <c r="C8144">
        <v>13</v>
      </c>
      <c r="D8144">
        <v>7</v>
      </c>
      <c r="E8144">
        <v>119</v>
      </c>
      <c r="F8144">
        <v>12.2</v>
      </c>
      <c r="G8144">
        <v>2.1</v>
      </c>
      <c r="H8144">
        <v>120.873</v>
      </c>
      <c r="I8144">
        <v>14.644</v>
      </c>
      <c r="J8144">
        <v>107.678</v>
      </c>
      <c r="K8144">
        <v>99.977999999999994</v>
      </c>
    </row>
    <row r="8145" spans="1:11" x14ac:dyDescent="0.3">
      <c r="A8145">
        <v>12</v>
      </c>
      <c r="B8145">
        <v>5</v>
      </c>
      <c r="C8145">
        <v>14</v>
      </c>
      <c r="D8145">
        <v>176</v>
      </c>
      <c r="E8145">
        <v>159</v>
      </c>
      <c r="F8145">
        <v>13.3</v>
      </c>
      <c r="G8145">
        <v>2.1</v>
      </c>
      <c r="H8145">
        <v>283.46300000000002</v>
      </c>
      <c r="I8145">
        <v>20.393999999999998</v>
      </c>
      <c r="J8145">
        <v>245.66900000000001</v>
      </c>
      <c r="K8145">
        <v>234.65600000000001</v>
      </c>
    </row>
    <row r="8146" spans="1:11" x14ac:dyDescent="0.3">
      <c r="A8146">
        <v>12</v>
      </c>
      <c r="B8146">
        <v>5</v>
      </c>
      <c r="C8146">
        <v>15</v>
      </c>
      <c r="D8146">
        <v>4</v>
      </c>
      <c r="E8146">
        <v>59</v>
      </c>
      <c r="F8146">
        <v>12.8</v>
      </c>
      <c r="G8146">
        <v>2.1</v>
      </c>
      <c r="H8146">
        <v>59.124000000000002</v>
      </c>
      <c r="I8146">
        <v>13.705</v>
      </c>
      <c r="J8146">
        <v>52.753999999999998</v>
      </c>
      <c r="K8146">
        <v>46.192</v>
      </c>
    </row>
    <row r="8147" spans="1:11" x14ac:dyDescent="0.3">
      <c r="A8147">
        <v>12</v>
      </c>
      <c r="B8147">
        <v>5</v>
      </c>
      <c r="C8147">
        <v>16</v>
      </c>
      <c r="D8147">
        <v>7</v>
      </c>
      <c r="E8147">
        <v>23</v>
      </c>
      <c r="F8147">
        <v>12.8</v>
      </c>
      <c r="G8147">
        <v>0</v>
      </c>
      <c r="H8147">
        <v>25.632000000000001</v>
      </c>
      <c r="I8147">
        <v>10.417</v>
      </c>
      <c r="J8147">
        <v>22.844999999999999</v>
      </c>
      <c r="K8147">
        <v>16.86</v>
      </c>
    </row>
    <row r="8148" spans="1:11" x14ac:dyDescent="0.3">
      <c r="A8148">
        <v>12</v>
      </c>
      <c r="B8148">
        <v>5</v>
      </c>
      <c r="C8148">
        <v>17</v>
      </c>
      <c r="D8148">
        <v>0</v>
      </c>
      <c r="E8148">
        <v>0</v>
      </c>
      <c r="F8148">
        <v>12.2</v>
      </c>
      <c r="G8148">
        <v>3.1</v>
      </c>
      <c r="H8148">
        <v>0</v>
      </c>
      <c r="I8148">
        <v>12.2</v>
      </c>
      <c r="J8148">
        <v>0</v>
      </c>
      <c r="K8148">
        <v>0</v>
      </c>
    </row>
    <row r="8149" spans="1:11" x14ac:dyDescent="0.3">
      <c r="A8149">
        <v>12</v>
      </c>
      <c r="B8149">
        <v>5</v>
      </c>
      <c r="C8149">
        <v>18</v>
      </c>
      <c r="D8149">
        <v>0</v>
      </c>
      <c r="E8149">
        <v>0</v>
      </c>
      <c r="F8149">
        <v>12.8</v>
      </c>
      <c r="G8149">
        <v>3.1</v>
      </c>
      <c r="H8149">
        <v>0</v>
      </c>
      <c r="I8149">
        <v>12.8</v>
      </c>
      <c r="J8149">
        <v>0</v>
      </c>
      <c r="K8149">
        <v>0</v>
      </c>
    </row>
    <row r="8150" spans="1:11" x14ac:dyDescent="0.3">
      <c r="A8150">
        <v>12</v>
      </c>
      <c r="B8150">
        <v>5</v>
      </c>
      <c r="C8150">
        <v>19</v>
      </c>
      <c r="D8150">
        <v>0</v>
      </c>
      <c r="E8150">
        <v>0</v>
      </c>
      <c r="F8150">
        <v>11.7</v>
      </c>
      <c r="G8150">
        <v>2.1</v>
      </c>
      <c r="H8150">
        <v>0</v>
      </c>
      <c r="I8150">
        <v>11.7</v>
      </c>
      <c r="J8150">
        <v>0</v>
      </c>
      <c r="K8150">
        <v>0</v>
      </c>
    </row>
    <row r="8151" spans="1:11" x14ac:dyDescent="0.3">
      <c r="A8151">
        <v>12</v>
      </c>
      <c r="B8151">
        <v>5</v>
      </c>
      <c r="C8151">
        <v>20</v>
      </c>
      <c r="D8151">
        <v>0</v>
      </c>
      <c r="E8151">
        <v>0</v>
      </c>
      <c r="F8151">
        <v>11.7</v>
      </c>
      <c r="G8151">
        <v>1.5</v>
      </c>
      <c r="H8151">
        <v>0</v>
      </c>
      <c r="I8151">
        <v>11.7</v>
      </c>
      <c r="J8151">
        <v>0</v>
      </c>
      <c r="K8151">
        <v>0</v>
      </c>
    </row>
    <row r="8152" spans="1:11" x14ac:dyDescent="0.3">
      <c r="A8152">
        <v>12</v>
      </c>
      <c r="B8152">
        <v>5</v>
      </c>
      <c r="C8152">
        <v>21</v>
      </c>
      <c r="D8152">
        <v>0</v>
      </c>
      <c r="E8152">
        <v>0</v>
      </c>
      <c r="F8152">
        <v>10.6</v>
      </c>
      <c r="G8152">
        <v>2.1</v>
      </c>
      <c r="H8152">
        <v>0</v>
      </c>
      <c r="I8152">
        <v>10.6</v>
      </c>
      <c r="J8152">
        <v>0</v>
      </c>
      <c r="K8152">
        <v>0</v>
      </c>
    </row>
    <row r="8153" spans="1:11" x14ac:dyDescent="0.3">
      <c r="A8153">
        <v>12</v>
      </c>
      <c r="B8153">
        <v>5</v>
      </c>
      <c r="C8153">
        <v>22</v>
      </c>
      <c r="D8153">
        <v>0</v>
      </c>
      <c r="E8153">
        <v>0</v>
      </c>
      <c r="F8153">
        <v>10.6</v>
      </c>
      <c r="G8153">
        <v>2.6</v>
      </c>
      <c r="H8153">
        <v>0</v>
      </c>
      <c r="I8153">
        <v>10.6</v>
      </c>
      <c r="J8153">
        <v>0</v>
      </c>
      <c r="K8153">
        <v>0</v>
      </c>
    </row>
    <row r="8154" spans="1:11" x14ac:dyDescent="0.3">
      <c r="A8154">
        <v>12</v>
      </c>
      <c r="B8154">
        <v>5</v>
      </c>
      <c r="C8154">
        <v>23</v>
      </c>
      <c r="D8154">
        <v>0</v>
      </c>
      <c r="E8154">
        <v>0</v>
      </c>
      <c r="F8154">
        <v>9.4</v>
      </c>
      <c r="G8154">
        <v>2.1</v>
      </c>
      <c r="H8154">
        <v>0</v>
      </c>
      <c r="I8154">
        <v>9.4</v>
      </c>
      <c r="J8154">
        <v>0</v>
      </c>
      <c r="K8154">
        <v>0</v>
      </c>
    </row>
    <row r="8155" spans="1:11" x14ac:dyDescent="0.3">
      <c r="A8155">
        <v>12</v>
      </c>
      <c r="B8155">
        <v>6</v>
      </c>
      <c r="C8155">
        <v>0</v>
      </c>
      <c r="D8155">
        <v>0</v>
      </c>
      <c r="E8155">
        <v>0</v>
      </c>
      <c r="F8155">
        <v>8.9</v>
      </c>
      <c r="G8155">
        <v>0</v>
      </c>
      <c r="H8155">
        <v>0</v>
      </c>
      <c r="I8155">
        <v>8.9</v>
      </c>
      <c r="J8155">
        <v>0</v>
      </c>
      <c r="K8155">
        <v>0</v>
      </c>
    </row>
    <row r="8156" spans="1:11" x14ac:dyDescent="0.3">
      <c r="A8156">
        <v>12</v>
      </c>
      <c r="B8156">
        <v>6</v>
      </c>
      <c r="C8156">
        <v>1</v>
      </c>
      <c r="D8156">
        <v>0</v>
      </c>
      <c r="E8156">
        <v>0</v>
      </c>
      <c r="F8156">
        <v>8.9</v>
      </c>
      <c r="G8156">
        <v>1.5</v>
      </c>
      <c r="H8156">
        <v>0</v>
      </c>
      <c r="I8156">
        <v>8.9</v>
      </c>
      <c r="J8156">
        <v>0</v>
      </c>
      <c r="K8156">
        <v>0</v>
      </c>
    </row>
    <row r="8157" spans="1:11" x14ac:dyDescent="0.3">
      <c r="A8157">
        <v>12</v>
      </c>
      <c r="B8157">
        <v>6</v>
      </c>
      <c r="C8157">
        <v>2</v>
      </c>
      <c r="D8157">
        <v>0</v>
      </c>
      <c r="E8157">
        <v>0</v>
      </c>
      <c r="F8157">
        <v>9.4</v>
      </c>
      <c r="G8157">
        <v>1.5</v>
      </c>
      <c r="H8157">
        <v>0</v>
      </c>
      <c r="I8157">
        <v>9.4</v>
      </c>
      <c r="J8157">
        <v>0</v>
      </c>
      <c r="K8157">
        <v>0</v>
      </c>
    </row>
    <row r="8158" spans="1:11" x14ac:dyDescent="0.3">
      <c r="A8158">
        <v>12</v>
      </c>
      <c r="B8158">
        <v>6</v>
      </c>
      <c r="C8158">
        <v>3</v>
      </c>
      <c r="D8158">
        <v>0</v>
      </c>
      <c r="E8158">
        <v>0</v>
      </c>
      <c r="F8158">
        <v>8.9</v>
      </c>
      <c r="G8158">
        <v>3.1</v>
      </c>
      <c r="H8158">
        <v>0</v>
      </c>
      <c r="I8158">
        <v>8.9</v>
      </c>
      <c r="J8158">
        <v>0</v>
      </c>
      <c r="K8158">
        <v>0</v>
      </c>
    </row>
    <row r="8159" spans="1:11" x14ac:dyDescent="0.3">
      <c r="A8159">
        <v>12</v>
      </c>
      <c r="B8159">
        <v>6</v>
      </c>
      <c r="C8159">
        <v>4</v>
      </c>
      <c r="D8159">
        <v>0</v>
      </c>
      <c r="E8159">
        <v>0</v>
      </c>
      <c r="F8159">
        <v>8.9</v>
      </c>
      <c r="G8159">
        <v>3.1</v>
      </c>
      <c r="H8159">
        <v>0</v>
      </c>
      <c r="I8159">
        <v>8.9</v>
      </c>
      <c r="J8159">
        <v>0</v>
      </c>
      <c r="K8159">
        <v>0</v>
      </c>
    </row>
    <row r="8160" spans="1:11" x14ac:dyDescent="0.3">
      <c r="A8160">
        <v>12</v>
      </c>
      <c r="B8160">
        <v>6</v>
      </c>
      <c r="C8160">
        <v>5</v>
      </c>
      <c r="D8160">
        <v>0</v>
      </c>
      <c r="E8160">
        <v>0</v>
      </c>
      <c r="F8160">
        <v>9.4</v>
      </c>
      <c r="G8160">
        <v>2.6</v>
      </c>
      <c r="H8160">
        <v>0</v>
      </c>
      <c r="I8160">
        <v>9.4</v>
      </c>
      <c r="J8160">
        <v>0</v>
      </c>
      <c r="K8160">
        <v>0</v>
      </c>
    </row>
    <row r="8161" spans="1:11" x14ac:dyDescent="0.3">
      <c r="A8161">
        <v>12</v>
      </c>
      <c r="B8161">
        <v>6</v>
      </c>
      <c r="C8161">
        <v>6</v>
      </c>
      <c r="D8161">
        <v>0</v>
      </c>
      <c r="E8161">
        <v>0</v>
      </c>
      <c r="F8161">
        <v>9.4</v>
      </c>
      <c r="G8161">
        <v>3.1</v>
      </c>
      <c r="H8161">
        <v>0</v>
      </c>
      <c r="I8161">
        <v>9.4</v>
      </c>
      <c r="J8161">
        <v>0</v>
      </c>
      <c r="K8161">
        <v>0</v>
      </c>
    </row>
    <row r="8162" spans="1:11" x14ac:dyDescent="0.3">
      <c r="A8162">
        <v>12</v>
      </c>
      <c r="B8162">
        <v>6</v>
      </c>
      <c r="C8162">
        <v>7</v>
      </c>
      <c r="D8162">
        <v>15</v>
      </c>
      <c r="E8162">
        <v>24</v>
      </c>
      <c r="F8162">
        <v>10</v>
      </c>
      <c r="G8162">
        <v>3.1</v>
      </c>
      <c r="H8162">
        <v>29.015000000000001</v>
      </c>
      <c r="I8162">
        <v>8.7850000000000001</v>
      </c>
      <c r="J8162">
        <v>25.67</v>
      </c>
      <c r="K8162">
        <v>19.632000000000001</v>
      </c>
    </row>
    <row r="8163" spans="1:11" x14ac:dyDescent="0.3">
      <c r="A8163">
        <v>12</v>
      </c>
      <c r="B8163">
        <v>6</v>
      </c>
      <c r="C8163">
        <v>8</v>
      </c>
      <c r="D8163">
        <v>46</v>
      </c>
      <c r="E8163">
        <v>69</v>
      </c>
      <c r="F8163">
        <v>10</v>
      </c>
      <c r="G8163">
        <v>3.1</v>
      </c>
      <c r="H8163">
        <v>91.537000000000006</v>
      </c>
      <c r="I8163">
        <v>10.567</v>
      </c>
      <c r="J8163">
        <v>81.481999999999999</v>
      </c>
      <c r="K8163">
        <v>74.337999999999994</v>
      </c>
    </row>
    <row r="8164" spans="1:11" x14ac:dyDescent="0.3">
      <c r="A8164">
        <v>12</v>
      </c>
      <c r="B8164">
        <v>6</v>
      </c>
      <c r="C8164">
        <v>9</v>
      </c>
      <c r="D8164">
        <v>3</v>
      </c>
      <c r="E8164">
        <v>101</v>
      </c>
      <c r="F8164">
        <v>11.1</v>
      </c>
      <c r="G8164">
        <v>2.6</v>
      </c>
      <c r="H8164">
        <v>100.761</v>
      </c>
      <c r="I8164">
        <v>12.252000000000001</v>
      </c>
      <c r="J8164">
        <v>90.484999999999999</v>
      </c>
      <c r="K8164">
        <v>83.152000000000001</v>
      </c>
    </row>
    <row r="8165" spans="1:11" x14ac:dyDescent="0.3">
      <c r="A8165">
        <v>12</v>
      </c>
      <c r="B8165">
        <v>6</v>
      </c>
      <c r="C8165">
        <v>10</v>
      </c>
      <c r="D8165">
        <v>9</v>
      </c>
      <c r="E8165">
        <v>142</v>
      </c>
      <c r="F8165">
        <v>12.2</v>
      </c>
      <c r="G8165">
        <v>3.1</v>
      </c>
      <c r="H8165">
        <v>146.78200000000001</v>
      </c>
      <c r="I8165">
        <v>14.622</v>
      </c>
      <c r="J8165">
        <v>130.76499999999999</v>
      </c>
      <c r="K8165">
        <v>122.556</v>
      </c>
    </row>
    <row r="8166" spans="1:11" x14ac:dyDescent="0.3">
      <c r="A8166">
        <v>12</v>
      </c>
      <c r="B8166">
        <v>6</v>
      </c>
      <c r="C8166">
        <v>11</v>
      </c>
      <c r="D8166">
        <v>332</v>
      </c>
      <c r="E8166">
        <v>179</v>
      </c>
      <c r="F8166">
        <v>12.8</v>
      </c>
      <c r="G8166">
        <v>2.6</v>
      </c>
      <c r="H8166">
        <v>461.476</v>
      </c>
      <c r="I8166">
        <v>24.658999999999999</v>
      </c>
      <c r="J8166">
        <v>396.15</v>
      </c>
      <c r="K8166">
        <v>380.78500000000003</v>
      </c>
    </row>
    <row r="8167" spans="1:11" x14ac:dyDescent="0.3">
      <c r="A8167">
        <v>12</v>
      </c>
      <c r="B8167">
        <v>6</v>
      </c>
      <c r="C8167">
        <v>12</v>
      </c>
      <c r="D8167">
        <v>162</v>
      </c>
      <c r="E8167">
        <v>162</v>
      </c>
      <c r="F8167">
        <v>12.8</v>
      </c>
      <c r="G8167">
        <v>2.6</v>
      </c>
      <c r="H8167">
        <v>301.62700000000001</v>
      </c>
      <c r="I8167">
        <v>21.366</v>
      </c>
      <c r="J8167">
        <v>262.11200000000002</v>
      </c>
      <c r="K8167">
        <v>250.66200000000001</v>
      </c>
    </row>
    <row r="8168" spans="1:11" x14ac:dyDescent="0.3">
      <c r="A8168">
        <v>12</v>
      </c>
      <c r="B8168">
        <v>6</v>
      </c>
      <c r="C8168">
        <v>13</v>
      </c>
      <c r="D8168">
        <v>390</v>
      </c>
      <c r="E8168">
        <v>157</v>
      </c>
      <c r="F8168">
        <v>13.3</v>
      </c>
      <c r="G8168">
        <v>3.1</v>
      </c>
      <c r="H8168">
        <v>467.77100000000002</v>
      </c>
      <c r="I8168">
        <v>25.254999999999999</v>
      </c>
      <c r="J8168">
        <v>399.74</v>
      </c>
      <c r="K8168">
        <v>384.262</v>
      </c>
    </row>
    <row r="8169" spans="1:11" x14ac:dyDescent="0.3">
      <c r="A8169">
        <v>12</v>
      </c>
      <c r="B8169">
        <v>6</v>
      </c>
      <c r="C8169">
        <v>14</v>
      </c>
      <c r="D8169">
        <v>178</v>
      </c>
      <c r="E8169">
        <v>146</v>
      </c>
      <c r="F8169">
        <v>14.4</v>
      </c>
      <c r="G8169">
        <v>1.5</v>
      </c>
      <c r="H8169">
        <v>268.72399999999999</v>
      </c>
      <c r="I8169">
        <v>23.657</v>
      </c>
      <c r="J8169">
        <v>230.14699999999999</v>
      </c>
      <c r="K8169">
        <v>219.54</v>
      </c>
    </row>
    <row r="8170" spans="1:11" x14ac:dyDescent="0.3">
      <c r="A8170">
        <v>12</v>
      </c>
      <c r="B8170">
        <v>6</v>
      </c>
      <c r="C8170">
        <v>15</v>
      </c>
      <c r="D8170">
        <v>65</v>
      </c>
      <c r="E8170">
        <v>61</v>
      </c>
      <c r="F8170">
        <v>13.9</v>
      </c>
      <c r="G8170">
        <v>1.5</v>
      </c>
      <c r="H8170">
        <v>95.182000000000002</v>
      </c>
      <c r="I8170">
        <v>16.213000000000001</v>
      </c>
      <c r="J8170">
        <v>82.710999999999999</v>
      </c>
      <c r="K8170">
        <v>75.542000000000002</v>
      </c>
    </row>
    <row r="8171" spans="1:11" x14ac:dyDescent="0.3">
      <c r="A8171">
        <v>12</v>
      </c>
      <c r="B8171">
        <v>6</v>
      </c>
      <c r="C8171">
        <v>16</v>
      </c>
      <c r="D8171">
        <v>20</v>
      </c>
      <c r="E8171">
        <v>27</v>
      </c>
      <c r="F8171">
        <v>12.8</v>
      </c>
      <c r="G8171">
        <v>0</v>
      </c>
      <c r="H8171">
        <v>34.341000000000001</v>
      </c>
      <c r="I8171">
        <v>11.706</v>
      </c>
      <c r="J8171">
        <v>29.989000000000001</v>
      </c>
      <c r="K8171">
        <v>23.867999999999999</v>
      </c>
    </row>
    <row r="8172" spans="1:11" x14ac:dyDescent="0.3">
      <c r="A8172">
        <v>12</v>
      </c>
      <c r="B8172">
        <v>6</v>
      </c>
      <c r="C8172">
        <v>17</v>
      </c>
      <c r="D8172">
        <v>0</v>
      </c>
      <c r="E8172">
        <v>0</v>
      </c>
      <c r="F8172">
        <v>13.3</v>
      </c>
      <c r="G8172">
        <v>2.1</v>
      </c>
      <c r="H8172">
        <v>0</v>
      </c>
      <c r="I8172">
        <v>13.3</v>
      </c>
      <c r="J8172">
        <v>0</v>
      </c>
      <c r="K8172">
        <v>0</v>
      </c>
    </row>
    <row r="8173" spans="1:11" x14ac:dyDescent="0.3">
      <c r="A8173">
        <v>12</v>
      </c>
      <c r="B8173">
        <v>6</v>
      </c>
      <c r="C8173">
        <v>18</v>
      </c>
      <c r="D8173">
        <v>0</v>
      </c>
      <c r="E8173">
        <v>0</v>
      </c>
      <c r="F8173">
        <v>12.2</v>
      </c>
      <c r="G8173">
        <v>3.1</v>
      </c>
      <c r="H8173">
        <v>0</v>
      </c>
      <c r="I8173">
        <v>12.2</v>
      </c>
      <c r="J8173">
        <v>0</v>
      </c>
      <c r="K8173">
        <v>0</v>
      </c>
    </row>
    <row r="8174" spans="1:11" x14ac:dyDescent="0.3">
      <c r="A8174">
        <v>12</v>
      </c>
      <c r="B8174">
        <v>6</v>
      </c>
      <c r="C8174">
        <v>19</v>
      </c>
      <c r="D8174">
        <v>0</v>
      </c>
      <c r="E8174">
        <v>0</v>
      </c>
      <c r="F8174">
        <v>11.7</v>
      </c>
      <c r="G8174">
        <v>2.1</v>
      </c>
      <c r="H8174">
        <v>0</v>
      </c>
      <c r="I8174">
        <v>11.7</v>
      </c>
      <c r="J8174">
        <v>0</v>
      </c>
      <c r="K8174">
        <v>0</v>
      </c>
    </row>
    <row r="8175" spans="1:11" x14ac:dyDescent="0.3">
      <c r="A8175">
        <v>12</v>
      </c>
      <c r="B8175">
        <v>6</v>
      </c>
      <c r="C8175">
        <v>20</v>
      </c>
      <c r="D8175">
        <v>0</v>
      </c>
      <c r="E8175">
        <v>0</v>
      </c>
      <c r="F8175">
        <v>12.8</v>
      </c>
      <c r="G8175">
        <v>1.5</v>
      </c>
      <c r="H8175">
        <v>0</v>
      </c>
      <c r="I8175">
        <v>12.8</v>
      </c>
      <c r="J8175">
        <v>0</v>
      </c>
      <c r="K8175">
        <v>0</v>
      </c>
    </row>
    <row r="8176" spans="1:11" x14ac:dyDescent="0.3">
      <c r="A8176">
        <v>12</v>
      </c>
      <c r="B8176">
        <v>6</v>
      </c>
      <c r="C8176">
        <v>21</v>
      </c>
      <c r="D8176">
        <v>0</v>
      </c>
      <c r="E8176">
        <v>0</v>
      </c>
      <c r="F8176">
        <v>10</v>
      </c>
      <c r="G8176">
        <v>0</v>
      </c>
      <c r="H8176">
        <v>0</v>
      </c>
      <c r="I8176">
        <v>10</v>
      </c>
      <c r="J8176">
        <v>0</v>
      </c>
      <c r="K8176">
        <v>0</v>
      </c>
    </row>
    <row r="8177" spans="1:11" x14ac:dyDescent="0.3">
      <c r="A8177">
        <v>12</v>
      </c>
      <c r="B8177">
        <v>6</v>
      </c>
      <c r="C8177">
        <v>22</v>
      </c>
      <c r="D8177">
        <v>0</v>
      </c>
      <c r="E8177">
        <v>0</v>
      </c>
      <c r="F8177">
        <v>10</v>
      </c>
      <c r="G8177">
        <v>0</v>
      </c>
      <c r="H8177">
        <v>0</v>
      </c>
      <c r="I8177">
        <v>10</v>
      </c>
      <c r="J8177">
        <v>0</v>
      </c>
      <c r="K8177">
        <v>0</v>
      </c>
    </row>
    <row r="8178" spans="1:11" x14ac:dyDescent="0.3">
      <c r="A8178">
        <v>12</v>
      </c>
      <c r="B8178">
        <v>6</v>
      </c>
      <c r="C8178">
        <v>23</v>
      </c>
      <c r="D8178">
        <v>0</v>
      </c>
      <c r="E8178">
        <v>0</v>
      </c>
      <c r="F8178">
        <v>10.6</v>
      </c>
      <c r="G8178">
        <v>2.1</v>
      </c>
      <c r="H8178">
        <v>0</v>
      </c>
      <c r="I8178">
        <v>10.6</v>
      </c>
      <c r="J8178">
        <v>0</v>
      </c>
      <c r="K8178">
        <v>0</v>
      </c>
    </row>
    <row r="8179" spans="1:11" x14ac:dyDescent="0.3">
      <c r="A8179">
        <v>12</v>
      </c>
      <c r="B8179">
        <v>7</v>
      </c>
      <c r="C8179">
        <v>0</v>
      </c>
      <c r="D8179">
        <v>0</v>
      </c>
      <c r="E8179">
        <v>0</v>
      </c>
      <c r="F8179">
        <v>10.6</v>
      </c>
      <c r="G8179">
        <v>2.1</v>
      </c>
      <c r="H8179">
        <v>0</v>
      </c>
      <c r="I8179">
        <v>10.6</v>
      </c>
      <c r="J8179">
        <v>0</v>
      </c>
      <c r="K8179">
        <v>0</v>
      </c>
    </row>
    <row r="8180" spans="1:11" x14ac:dyDescent="0.3">
      <c r="A8180">
        <v>12</v>
      </c>
      <c r="B8180">
        <v>7</v>
      </c>
      <c r="C8180">
        <v>1</v>
      </c>
      <c r="D8180">
        <v>0</v>
      </c>
      <c r="E8180">
        <v>0</v>
      </c>
      <c r="F8180">
        <v>8.9</v>
      </c>
      <c r="G8180">
        <v>2.1</v>
      </c>
      <c r="H8180">
        <v>0</v>
      </c>
      <c r="I8180">
        <v>8.9</v>
      </c>
      <c r="J8180">
        <v>0</v>
      </c>
      <c r="K8180">
        <v>0</v>
      </c>
    </row>
    <row r="8181" spans="1:11" x14ac:dyDescent="0.3">
      <c r="A8181">
        <v>12</v>
      </c>
      <c r="B8181">
        <v>7</v>
      </c>
      <c r="C8181">
        <v>2</v>
      </c>
      <c r="D8181">
        <v>0</v>
      </c>
      <c r="E8181">
        <v>0</v>
      </c>
      <c r="F8181">
        <v>7.2</v>
      </c>
      <c r="G8181">
        <v>3.1</v>
      </c>
      <c r="H8181">
        <v>0</v>
      </c>
      <c r="I8181">
        <v>7.2</v>
      </c>
      <c r="J8181">
        <v>0</v>
      </c>
      <c r="K8181">
        <v>0</v>
      </c>
    </row>
    <row r="8182" spans="1:11" x14ac:dyDescent="0.3">
      <c r="A8182">
        <v>12</v>
      </c>
      <c r="B8182">
        <v>7</v>
      </c>
      <c r="C8182">
        <v>3</v>
      </c>
      <c r="D8182">
        <v>0</v>
      </c>
      <c r="E8182">
        <v>0</v>
      </c>
      <c r="F8182">
        <v>7.8</v>
      </c>
      <c r="G8182">
        <v>1</v>
      </c>
      <c r="H8182">
        <v>0</v>
      </c>
      <c r="I8182">
        <v>7.8</v>
      </c>
      <c r="J8182">
        <v>0</v>
      </c>
      <c r="K8182">
        <v>0</v>
      </c>
    </row>
    <row r="8183" spans="1:11" x14ac:dyDescent="0.3">
      <c r="A8183">
        <v>12</v>
      </c>
      <c r="B8183">
        <v>7</v>
      </c>
      <c r="C8183">
        <v>4</v>
      </c>
      <c r="D8183">
        <v>0</v>
      </c>
      <c r="E8183">
        <v>0</v>
      </c>
      <c r="F8183">
        <v>6.7</v>
      </c>
      <c r="G8183">
        <v>2.1</v>
      </c>
      <c r="H8183">
        <v>0</v>
      </c>
      <c r="I8183">
        <v>6.7</v>
      </c>
      <c r="J8183">
        <v>0</v>
      </c>
      <c r="K8183">
        <v>0</v>
      </c>
    </row>
    <row r="8184" spans="1:11" x14ac:dyDescent="0.3">
      <c r="A8184">
        <v>12</v>
      </c>
      <c r="B8184">
        <v>7</v>
      </c>
      <c r="C8184">
        <v>5</v>
      </c>
      <c r="D8184">
        <v>0</v>
      </c>
      <c r="E8184">
        <v>0</v>
      </c>
      <c r="F8184">
        <v>6.1</v>
      </c>
      <c r="G8184">
        <v>2.1</v>
      </c>
      <c r="H8184">
        <v>0</v>
      </c>
      <c r="I8184">
        <v>6.1</v>
      </c>
      <c r="J8184">
        <v>0</v>
      </c>
      <c r="K8184">
        <v>0</v>
      </c>
    </row>
    <row r="8185" spans="1:11" x14ac:dyDescent="0.3">
      <c r="A8185">
        <v>12</v>
      </c>
      <c r="B8185">
        <v>7</v>
      </c>
      <c r="C8185">
        <v>6</v>
      </c>
      <c r="D8185">
        <v>0</v>
      </c>
      <c r="E8185">
        <v>0</v>
      </c>
      <c r="F8185">
        <v>6.7</v>
      </c>
      <c r="G8185">
        <v>1.5</v>
      </c>
      <c r="H8185">
        <v>0</v>
      </c>
      <c r="I8185">
        <v>6.7</v>
      </c>
      <c r="J8185">
        <v>0</v>
      </c>
      <c r="K8185">
        <v>0</v>
      </c>
    </row>
    <row r="8186" spans="1:11" x14ac:dyDescent="0.3">
      <c r="A8186">
        <v>12</v>
      </c>
      <c r="B8186">
        <v>7</v>
      </c>
      <c r="C8186">
        <v>7</v>
      </c>
      <c r="D8186">
        <v>192</v>
      </c>
      <c r="E8186">
        <v>18</v>
      </c>
      <c r="F8186">
        <v>7.2</v>
      </c>
      <c r="G8186">
        <v>1.5</v>
      </c>
      <c r="H8186">
        <v>77.341999999999999</v>
      </c>
      <c r="I8186">
        <v>7.34</v>
      </c>
      <c r="J8186">
        <v>61.621000000000002</v>
      </c>
      <c r="K8186">
        <v>54.883000000000003</v>
      </c>
    </row>
    <row r="8187" spans="1:11" x14ac:dyDescent="0.3">
      <c r="A8187">
        <v>12</v>
      </c>
      <c r="B8187">
        <v>7</v>
      </c>
      <c r="C8187">
        <v>8</v>
      </c>
      <c r="D8187">
        <v>380</v>
      </c>
      <c r="E8187">
        <v>68</v>
      </c>
      <c r="F8187">
        <v>10</v>
      </c>
      <c r="G8187">
        <v>1.5</v>
      </c>
      <c r="H8187">
        <v>248.41</v>
      </c>
      <c r="I8187">
        <v>16.350999999999999</v>
      </c>
      <c r="J8187">
        <v>210.15</v>
      </c>
      <c r="K8187">
        <v>200.05199999999999</v>
      </c>
    </row>
    <row r="8188" spans="1:11" x14ac:dyDescent="0.3">
      <c r="A8188">
        <v>12</v>
      </c>
      <c r="B8188">
        <v>7</v>
      </c>
      <c r="C8188">
        <v>9</v>
      </c>
      <c r="D8188">
        <v>671</v>
      </c>
      <c r="E8188">
        <v>57</v>
      </c>
      <c r="F8188">
        <v>11.7</v>
      </c>
      <c r="G8188">
        <v>2.1</v>
      </c>
      <c r="H8188">
        <v>469.21</v>
      </c>
      <c r="I8188">
        <v>25.021000000000001</v>
      </c>
      <c r="J8188">
        <v>395.625</v>
      </c>
      <c r="K8188">
        <v>380.27600000000001</v>
      </c>
    </row>
    <row r="8189" spans="1:11" x14ac:dyDescent="0.3">
      <c r="A8189">
        <v>12</v>
      </c>
      <c r="B8189">
        <v>7</v>
      </c>
      <c r="C8189">
        <v>10</v>
      </c>
      <c r="D8189">
        <v>649</v>
      </c>
      <c r="E8189">
        <v>83</v>
      </c>
      <c r="F8189">
        <v>11.7</v>
      </c>
      <c r="G8189">
        <v>2.1</v>
      </c>
      <c r="H8189">
        <v>566.15300000000002</v>
      </c>
      <c r="I8189">
        <v>28.879000000000001</v>
      </c>
      <c r="J8189">
        <v>476.60399999999998</v>
      </c>
      <c r="K8189">
        <v>458.596</v>
      </c>
    </row>
    <row r="8190" spans="1:11" x14ac:dyDescent="0.3">
      <c r="A8190">
        <v>12</v>
      </c>
      <c r="B8190">
        <v>7</v>
      </c>
      <c r="C8190">
        <v>11</v>
      </c>
      <c r="D8190">
        <v>780</v>
      </c>
      <c r="E8190">
        <v>61</v>
      </c>
      <c r="F8190">
        <v>13.3</v>
      </c>
      <c r="G8190">
        <v>2.1</v>
      </c>
      <c r="H8190">
        <v>670.68399999999997</v>
      </c>
      <c r="I8190">
        <v>33.884</v>
      </c>
      <c r="J8190">
        <v>556.10699999999997</v>
      </c>
      <c r="K8190">
        <v>535.27</v>
      </c>
    </row>
    <row r="8191" spans="1:11" x14ac:dyDescent="0.3">
      <c r="A8191">
        <v>12</v>
      </c>
      <c r="B8191">
        <v>7</v>
      </c>
      <c r="C8191">
        <v>12</v>
      </c>
      <c r="D8191">
        <v>830</v>
      </c>
      <c r="E8191">
        <v>72</v>
      </c>
      <c r="F8191">
        <v>14.4</v>
      </c>
      <c r="G8191">
        <v>2.1</v>
      </c>
      <c r="H8191">
        <v>728.54499999999996</v>
      </c>
      <c r="I8191">
        <v>37.033999999999999</v>
      </c>
      <c r="J8191">
        <v>597.29600000000005</v>
      </c>
      <c r="K8191">
        <v>574.90800000000002</v>
      </c>
    </row>
    <row r="8192" spans="1:11" x14ac:dyDescent="0.3">
      <c r="A8192">
        <v>12</v>
      </c>
      <c r="B8192">
        <v>7</v>
      </c>
      <c r="C8192">
        <v>13</v>
      </c>
      <c r="D8192">
        <v>805</v>
      </c>
      <c r="E8192">
        <v>61</v>
      </c>
      <c r="F8192">
        <v>13.3</v>
      </c>
      <c r="G8192">
        <v>0</v>
      </c>
      <c r="H8192">
        <v>643.48099999999999</v>
      </c>
      <c r="I8192">
        <v>44.1</v>
      </c>
      <c r="J8192">
        <v>512.17399999999998</v>
      </c>
      <c r="K8192">
        <v>492.92599999999999</v>
      </c>
    </row>
    <row r="8193" spans="1:11" x14ac:dyDescent="0.3">
      <c r="A8193">
        <v>12</v>
      </c>
      <c r="B8193">
        <v>7</v>
      </c>
      <c r="C8193">
        <v>14</v>
      </c>
      <c r="D8193">
        <v>755</v>
      </c>
      <c r="E8193">
        <v>52</v>
      </c>
      <c r="F8193">
        <v>16.100000000000001</v>
      </c>
      <c r="G8193">
        <v>2.1</v>
      </c>
      <c r="H8193">
        <v>515.58799999999997</v>
      </c>
      <c r="I8193">
        <v>32.439</v>
      </c>
      <c r="J8193">
        <v>423.459</v>
      </c>
      <c r="K8193">
        <v>407.22199999999998</v>
      </c>
    </row>
    <row r="8194" spans="1:11" x14ac:dyDescent="0.3">
      <c r="A8194">
        <v>12</v>
      </c>
      <c r="B8194">
        <v>7</v>
      </c>
      <c r="C8194">
        <v>15</v>
      </c>
      <c r="D8194">
        <v>593</v>
      </c>
      <c r="E8194">
        <v>38</v>
      </c>
      <c r="F8194">
        <v>15</v>
      </c>
      <c r="G8194">
        <v>2.1</v>
      </c>
      <c r="H8194">
        <v>306.97500000000002</v>
      </c>
      <c r="I8194">
        <v>24.628</v>
      </c>
      <c r="J8194">
        <v>249.626</v>
      </c>
      <c r="K8194">
        <v>238.50899999999999</v>
      </c>
    </row>
    <row r="8195" spans="1:11" x14ac:dyDescent="0.3">
      <c r="A8195">
        <v>12</v>
      </c>
      <c r="B8195">
        <v>7</v>
      </c>
      <c r="C8195">
        <v>16</v>
      </c>
      <c r="D8195">
        <v>213</v>
      </c>
      <c r="E8195">
        <v>19</v>
      </c>
      <c r="F8195">
        <v>10.6</v>
      </c>
      <c r="G8195">
        <v>5.2</v>
      </c>
      <c r="H8195">
        <v>84.942999999999998</v>
      </c>
      <c r="I8195">
        <v>11.574999999999999</v>
      </c>
      <c r="J8195">
        <v>66.706999999999994</v>
      </c>
      <c r="K8195">
        <v>59.866</v>
      </c>
    </row>
    <row r="8196" spans="1:11" x14ac:dyDescent="0.3">
      <c r="A8196">
        <v>12</v>
      </c>
      <c r="B8196">
        <v>7</v>
      </c>
      <c r="C8196">
        <v>17</v>
      </c>
      <c r="D8196">
        <v>0</v>
      </c>
      <c r="E8196">
        <v>0</v>
      </c>
      <c r="F8196">
        <v>11.1</v>
      </c>
      <c r="G8196">
        <v>4.0999999999999996</v>
      </c>
      <c r="H8196">
        <v>0</v>
      </c>
      <c r="I8196">
        <v>11.1</v>
      </c>
      <c r="J8196">
        <v>0</v>
      </c>
      <c r="K8196">
        <v>0</v>
      </c>
    </row>
    <row r="8197" spans="1:11" x14ac:dyDescent="0.3">
      <c r="A8197">
        <v>12</v>
      </c>
      <c r="B8197">
        <v>7</v>
      </c>
      <c r="C8197">
        <v>18</v>
      </c>
      <c r="D8197">
        <v>0</v>
      </c>
      <c r="E8197">
        <v>0</v>
      </c>
      <c r="F8197">
        <v>9.4</v>
      </c>
      <c r="G8197">
        <v>4.0999999999999996</v>
      </c>
      <c r="H8197">
        <v>0</v>
      </c>
      <c r="I8197">
        <v>9.4</v>
      </c>
      <c r="J8197">
        <v>0</v>
      </c>
      <c r="K8197">
        <v>0</v>
      </c>
    </row>
    <row r="8198" spans="1:11" x14ac:dyDescent="0.3">
      <c r="A8198">
        <v>12</v>
      </c>
      <c r="B8198">
        <v>7</v>
      </c>
      <c r="C8198">
        <v>19</v>
      </c>
      <c r="D8198">
        <v>0</v>
      </c>
      <c r="E8198">
        <v>0</v>
      </c>
      <c r="F8198">
        <v>9.4</v>
      </c>
      <c r="G8198">
        <v>5.2</v>
      </c>
      <c r="H8198">
        <v>0</v>
      </c>
      <c r="I8198">
        <v>9.4</v>
      </c>
      <c r="J8198">
        <v>0</v>
      </c>
      <c r="K8198">
        <v>0</v>
      </c>
    </row>
    <row r="8199" spans="1:11" x14ac:dyDescent="0.3">
      <c r="A8199">
        <v>12</v>
      </c>
      <c r="B8199">
        <v>7</v>
      </c>
      <c r="C8199">
        <v>20</v>
      </c>
      <c r="D8199">
        <v>0</v>
      </c>
      <c r="E8199">
        <v>0</v>
      </c>
      <c r="F8199">
        <v>8.9</v>
      </c>
      <c r="G8199">
        <v>4.5999999999999996</v>
      </c>
      <c r="H8199">
        <v>0</v>
      </c>
      <c r="I8199">
        <v>8.9</v>
      </c>
      <c r="J8199">
        <v>0</v>
      </c>
      <c r="K8199">
        <v>0</v>
      </c>
    </row>
    <row r="8200" spans="1:11" x14ac:dyDescent="0.3">
      <c r="A8200">
        <v>12</v>
      </c>
      <c r="B8200">
        <v>7</v>
      </c>
      <c r="C8200">
        <v>21</v>
      </c>
      <c r="D8200">
        <v>0</v>
      </c>
      <c r="E8200">
        <v>0</v>
      </c>
      <c r="F8200">
        <v>8.9</v>
      </c>
      <c r="G8200">
        <v>3.1</v>
      </c>
      <c r="H8200">
        <v>0</v>
      </c>
      <c r="I8200">
        <v>8.9</v>
      </c>
      <c r="J8200">
        <v>0</v>
      </c>
      <c r="K8200">
        <v>0</v>
      </c>
    </row>
    <row r="8201" spans="1:11" x14ac:dyDescent="0.3">
      <c r="A8201">
        <v>12</v>
      </c>
      <c r="B8201">
        <v>7</v>
      </c>
      <c r="C8201">
        <v>22</v>
      </c>
      <c r="D8201">
        <v>0</v>
      </c>
      <c r="E8201">
        <v>0</v>
      </c>
      <c r="F8201">
        <v>8.9</v>
      </c>
      <c r="G8201">
        <v>4.5999999999999996</v>
      </c>
      <c r="H8201">
        <v>0</v>
      </c>
      <c r="I8201">
        <v>8.9</v>
      </c>
      <c r="J8201">
        <v>0</v>
      </c>
      <c r="K8201">
        <v>0</v>
      </c>
    </row>
    <row r="8202" spans="1:11" x14ac:dyDescent="0.3">
      <c r="A8202">
        <v>12</v>
      </c>
      <c r="B8202">
        <v>7</v>
      </c>
      <c r="C8202">
        <v>23</v>
      </c>
      <c r="D8202">
        <v>0</v>
      </c>
      <c r="E8202">
        <v>0</v>
      </c>
      <c r="F8202">
        <v>8.9</v>
      </c>
      <c r="G8202">
        <v>3.1</v>
      </c>
      <c r="H8202">
        <v>0</v>
      </c>
      <c r="I8202">
        <v>8.9</v>
      </c>
      <c r="J8202">
        <v>0</v>
      </c>
      <c r="K8202">
        <v>0</v>
      </c>
    </row>
    <row r="8203" spans="1:11" x14ac:dyDescent="0.3">
      <c r="A8203">
        <v>12</v>
      </c>
      <c r="B8203">
        <v>8</v>
      </c>
      <c r="C8203">
        <v>0</v>
      </c>
      <c r="D8203">
        <v>0</v>
      </c>
      <c r="E8203">
        <v>0</v>
      </c>
      <c r="F8203">
        <v>8.3000000000000007</v>
      </c>
      <c r="G8203">
        <v>2.6</v>
      </c>
      <c r="H8203">
        <v>0</v>
      </c>
      <c r="I8203">
        <v>8.3000000000000007</v>
      </c>
      <c r="J8203">
        <v>0</v>
      </c>
      <c r="K8203">
        <v>0</v>
      </c>
    </row>
    <row r="8204" spans="1:11" x14ac:dyDescent="0.3">
      <c r="A8204">
        <v>12</v>
      </c>
      <c r="B8204">
        <v>8</v>
      </c>
      <c r="C8204">
        <v>1</v>
      </c>
      <c r="D8204">
        <v>0</v>
      </c>
      <c r="E8204">
        <v>0</v>
      </c>
      <c r="F8204">
        <v>6.1</v>
      </c>
      <c r="G8204">
        <v>3.1</v>
      </c>
      <c r="H8204">
        <v>0</v>
      </c>
      <c r="I8204">
        <v>6.1</v>
      </c>
      <c r="J8204">
        <v>0</v>
      </c>
      <c r="K8204">
        <v>0</v>
      </c>
    </row>
    <row r="8205" spans="1:11" x14ac:dyDescent="0.3">
      <c r="A8205">
        <v>12</v>
      </c>
      <c r="B8205">
        <v>8</v>
      </c>
      <c r="C8205">
        <v>2</v>
      </c>
      <c r="D8205">
        <v>0</v>
      </c>
      <c r="E8205">
        <v>0</v>
      </c>
      <c r="F8205">
        <v>6.7</v>
      </c>
      <c r="G8205">
        <v>2.1</v>
      </c>
      <c r="H8205">
        <v>0</v>
      </c>
      <c r="I8205">
        <v>6.7</v>
      </c>
      <c r="J8205">
        <v>0</v>
      </c>
      <c r="K8205">
        <v>0</v>
      </c>
    </row>
    <row r="8206" spans="1:11" x14ac:dyDescent="0.3">
      <c r="A8206">
        <v>12</v>
      </c>
      <c r="B8206">
        <v>8</v>
      </c>
      <c r="C8206">
        <v>3</v>
      </c>
      <c r="D8206">
        <v>0</v>
      </c>
      <c r="E8206">
        <v>0</v>
      </c>
      <c r="F8206">
        <v>7.8</v>
      </c>
      <c r="G8206">
        <v>3.1</v>
      </c>
      <c r="H8206">
        <v>0</v>
      </c>
      <c r="I8206">
        <v>7.8</v>
      </c>
      <c r="J8206">
        <v>0</v>
      </c>
      <c r="K8206">
        <v>0</v>
      </c>
    </row>
    <row r="8207" spans="1:11" x14ac:dyDescent="0.3">
      <c r="A8207">
        <v>12</v>
      </c>
      <c r="B8207">
        <v>8</v>
      </c>
      <c r="C8207">
        <v>4</v>
      </c>
      <c r="D8207">
        <v>0</v>
      </c>
      <c r="E8207">
        <v>0</v>
      </c>
      <c r="F8207">
        <v>10.6</v>
      </c>
      <c r="G8207">
        <v>5.7</v>
      </c>
      <c r="H8207">
        <v>0</v>
      </c>
      <c r="I8207">
        <v>10.6</v>
      </c>
      <c r="J8207">
        <v>0</v>
      </c>
      <c r="K8207">
        <v>0</v>
      </c>
    </row>
    <row r="8208" spans="1:11" x14ac:dyDescent="0.3">
      <c r="A8208">
        <v>12</v>
      </c>
      <c r="B8208">
        <v>8</v>
      </c>
      <c r="C8208">
        <v>5</v>
      </c>
      <c r="D8208">
        <v>0</v>
      </c>
      <c r="E8208">
        <v>0</v>
      </c>
      <c r="F8208">
        <v>8.9</v>
      </c>
      <c r="G8208">
        <v>4.0999999999999996</v>
      </c>
      <c r="H8208">
        <v>0</v>
      </c>
      <c r="I8208">
        <v>8.9</v>
      </c>
      <c r="J8208">
        <v>0</v>
      </c>
      <c r="K8208">
        <v>0</v>
      </c>
    </row>
    <row r="8209" spans="1:11" x14ac:dyDescent="0.3">
      <c r="A8209">
        <v>12</v>
      </c>
      <c r="B8209">
        <v>8</v>
      </c>
      <c r="C8209">
        <v>6</v>
      </c>
      <c r="D8209">
        <v>0</v>
      </c>
      <c r="E8209">
        <v>0</v>
      </c>
      <c r="F8209">
        <v>9.4</v>
      </c>
      <c r="G8209">
        <v>7.2</v>
      </c>
      <c r="H8209">
        <v>0</v>
      </c>
      <c r="I8209">
        <v>9.4</v>
      </c>
      <c r="J8209">
        <v>0</v>
      </c>
      <c r="K8209">
        <v>0</v>
      </c>
    </row>
    <row r="8210" spans="1:11" x14ac:dyDescent="0.3">
      <c r="A8210">
        <v>12</v>
      </c>
      <c r="B8210">
        <v>8</v>
      </c>
      <c r="C8210">
        <v>7</v>
      </c>
      <c r="D8210">
        <v>201</v>
      </c>
      <c r="E8210">
        <v>17</v>
      </c>
      <c r="F8210">
        <v>8.3000000000000007</v>
      </c>
      <c r="G8210">
        <v>7.2</v>
      </c>
      <c r="H8210">
        <v>78.010000000000005</v>
      </c>
      <c r="I8210">
        <v>8.5269999999999992</v>
      </c>
      <c r="J8210">
        <v>61.551000000000002</v>
      </c>
      <c r="K8210">
        <v>54.814</v>
      </c>
    </row>
    <row r="8211" spans="1:11" x14ac:dyDescent="0.3">
      <c r="A8211">
        <v>12</v>
      </c>
      <c r="B8211">
        <v>8</v>
      </c>
      <c r="C8211">
        <v>8</v>
      </c>
      <c r="D8211">
        <v>270</v>
      </c>
      <c r="E8211">
        <v>66</v>
      </c>
      <c r="F8211">
        <v>8.3000000000000007</v>
      </c>
      <c r="G8211">
        <v>6.2</v>
      </c>
      <c r="H8211">
        <v>199.47499999999999</v>
      </c>
      <c r="I8211">
        <v>10.98</v>
      </c>
      <c r="J8211">
        <v>172.702</v>
      </c>
      <c r="K8211">
        <v>163.52199999999999</v>
      </c>
    </row>
    <row r="8212" spans="1:11" x14ac:dyDescent="0.3">
      <c r="A8212">
        <v>12</v>
      </c>
      <c r="B8212">
        <v>8</v>
      </c>
      <c r="C8212">
        <v>9</v>
      </c>
      <c r="D8212">
        <v>249</v>
      </c>
      <c r="E8212">
        <v>135</v>
      </c>
      <c r="F8212">
        <v>9.4</v>
      </c>
      <c r="G8212">
        <v>4.0999999999999996</v>
      </c>
      <c r="H8212">
        <v>303.75599999999997</v>
      </c>
      <c r="I8212">
        <v>15.819000000000001</v>
      </c>
      <c r="J8212">
        <v>266.577</v>
      </c>
      <c r="K8212">
        <v>255.006</v>
      </c>
    </row>
    <row r="8213" spans="1:11" x14ac:dyDescent="0.3">
      <c r="A8213">
        <v>12</v>
      </c>
      <c r="B8213">
        <v>8</v>
      </c>
      <c r="C8213">
        <v>10</v>
      </c>
      <c r="D8213">
        <v>713</v>
      </c>
      <c r="E8213">
        <v>57</v>
      </c>
      <c r="F8213">
        <v>10.6</v>
      </c>
      <c r="G8213">
        <v>2.6</v>
      </c>
      <c r="H8213">
        <v>575.59199999999998</v>
      </c>
      <c r="I8213">
        <v>26.334</v>
      </c>
      <c r="J8213">
        <v>488.56900000000002</v>
      </c>
      <c r="K8213">
        <v>470.149</v>
      </c>
    </row>
    <row r="8214" spans="1:11" x14ac:dyDescent="0.3">
      <c r="A8214">
        <v>12</v>
      </c>
      <c r="B8214">
        <v>8</v>
      </c>
      <c r="C8214">
        <v>11</v>
      </c>
      <c r="D8214">
        <v>845</v>
      </c>
      <c r="E8214">
        <v>62</v>
      </c>
      <c r="F8214">
        <v>11.1</v>
      </c>
      <c r="G8214">
        <v>3.1</v>
      </c>
      <c r="H8214">
        <v>720.04700000000003</v>
      </c>
      <c r="I8214">
        <v>30.759</v>
      </c>
      <c r="J8214">
        <v>603.71500000000003</v>
      </c>
      <c r="K8214">
        <v>581.08000000000004</v>
      </c>
    </row>
    <row r="8215" spans="1:11" x14ac:dyDescent="0.3">
      <c r="A8215">
        <v>12</v>
      </c>
      <c r="B8215">
        <v>8</v>
      </c>
      <c r="C8215">
        <v>12</v>
      </c>
      <c r="D8215">
        <v>860</v>
      </c>
      <c r="E8215">
        <v>63</v>
      </c>
      <c r="F8215">
        <v>11.7</v>
      </c>
      <c r="G8215">
        <v>3.6</v>
      </c>
      <c r="H8215">
        <v>733.87800000000004</v>
      </c>
      <c r="I8215">
        <v>31.196000000000002</v>
      </c>
      <c r="J8215">
        <v>614.39099999999996</v>
      </c>
      <c r="K8215">
        <v>591.34299999999996</v>
      </c>
    </row>
    <row r="8216" spans="1:11" x14ac:dyDescent="0.3">
      <c r="A8216">
        <v>12</v>
      </c>
      <c r="B8216">
        <v>8</v>
      </c>
      <c r="C8216">
        <v>13</v>
      </c>
      <c r="D8216">
        <v>769</v>
      </c>
      <c r="E8216">
        <v>60</v>
      </c>
      <c r="F8216">
        <v>12.2</v>
      </c>
      <c r="G8216">
        <v>3.1</v>
      </c>
      <c r="H8216">
        <v>616.65499999999997</v>
      </c>
      <c r="I8216">
        <v>29.645</v>
      </c>
      <c r="J8216">
        <v>517.42999999999995</v>
      </c>
      <c r="K8216">
        <v>497.99599999999998</v>
      </c>
    </row>
    <row r="8217" spans="1:11" x14ac:dyDescent="0.3">
      <c r="A8217">
        <v>12</v>
      </c>
      <c r="B8217">
        <v>8</v>
      </c>
      <c r="C8217">
        <v>14</v>
      </c>
      <c r="D8217">
        <v>669</v>
      </c>
      <c r="E8217">
        <v>60</v>
      </c>
      <c r="F8217">
        <v>12.8</v>
      </c>
      <c r="G8217">
        <v>2.6</v>
      </c>
      <c r="H8217">
        <v>474.82299999999998</v>
      </c>
      <c r="I8217">
        <v>26.887</v>
      </c>
      <c r="J8217">
        <v>398.05599999999998</v>
      </c>
      <c r="K8217">
        <v>382.63099999999997</v>
      </c>
    </row>
    <row r="8218" spans="1:11" x14ac:dyDescent="0.3">
      <c r="A8218">
        <v>12</v>
      </c>
      <c r="B8218">
        <v>8</v>
      </c>
      <c r="C8218">
        <v>15</v>
      </c>
      <c r="D8218">
        <v>201</v>
      </c>
      <c r="E8218">
        <v>86</v>
      </c>
      <c r="F8218">
        <v>12.2</v>
      </c>
      <c r="G8218">
        <v>2.6</v>
      </c>
      <c r="H8218">
        <v>190.08099999999999</v>
      </c>
      <c r="I8218">
        <v>17.609000000000002</v>
      </c>
      <c r="J8218">
        <v>162.596</v>
      </c>
      <c r="K8218">
        <v>153.655</v>
      </c>
    </row>
    <row r="8219" spans="1:11" x14ac:dyDescent="0.3">
      <c r="A8219">
        <v>12</v>
      </c>
      <c r="B8219">
        <v>8</v>
      </c>
      <c r="C8219">
        <v>16</v>
      </c>
      <c r="D8219">
        <v>64</v>
      </c>
      <c r="E8219">
        <v>25</v>
      </c>
      <c r="F8219">
        <v>11.1</v>
      </c>
      <c r="G8219">
        <v>2.1</v>
      </c>
      <c r="H8219">
        <v>49.084000000000003</v>
      </c>
      <c r="I8219">
        <v>11.196999999999999</v>
      </c>
      <c r="J8219">
        <v>41.314999999999998</v>
      </c>
      <c r="K8219">
        <v>34.976999999999997</v>
      </c>
    </row>
    <row r="8220" spans="1:11" x14ac:dyDescent="0.3">
      <c r="A8220">
        <v>12</v>
      </c>
      <c r="B8220">
        <v>8</v>
      </c>
      <c r="C8220">
        <v>17</v>
      </c>
      <c r="D8220">
        <v>0</v>
      </c>
      <c r="E8220">
        <v>0</v>
      </c>
      <c r="F8220">
        <v>11.1</v>
      </c>
      <c r="G8220">
        <v>3.1</v>
      </c>
      <c r="H8220">
        <v>0</v>
      </c>
      <c r="I8220">
        <v>11.1</v>
      </c>
      <c r="J8220">
        <v>0</v>
      </c>
      <c r="K8220">
        <v>0</v>
      </c>
    </row>
    <row r="8221" spans="1:11" x14ac:dyDescent="0.3">
      <c r="A8221">
        <v>12</v>
      </c>
      <c r="B8221">
        <v>8</v>
      </c>
      <c r="C8221">
        <v>18</v>
      </c>
      <c r="D8221">
        <v>0</v>
      </c>
      <c r="E8221">
        <v>0</v>
      </c>
      <c r="F8221">
        <v>10</v>
      </c>
      <c r="G8221">
        <v>3.1</v>
      </c>
      <c r="H8221">
        <v>0</v>
      </c>
      <c r="I8221">
        <v>10</v>
      </c>
      <c r="J8221">
        <v>0</v>
      </c>
      <c r="K8221">
        <v>0</v>
      </c>
    </row>
    <row r="8222" spans="1:11" x14ac:dyDescent="0.3">
      <c r="A8222">
        <v>12</v>
      </c>
      <c r="B8222">
        <v>8</v>
      </c>
      <c r="C8222">
        <v>19</v>
      </c>
      <c r="D8222">
        <v>0</v>
      </c>
      <c r="E8222">
        <v>0</v>
      </c>
      <c r="F8222">
        <v>9.4</v>
      </c>
      <c r="G8222">
        <v>1.5</v>
      </c>
      <c r="H8222">
        <v>0</v>
      </c>
      <c r="I8222">
        <v>9.4</v>
      </c>
      <c r="J8222">
        <v>0</v>
      </c>
      <c r="K8222">
        <v>0</v>
      </c>
    </row>
    <row r="8223" spans="1:11" x14ac:dyDescent="0.3">
      <c r="A8223">
        <v>12</v>
      </c>
      <c r="B8223">
        <v>8</v>
      </c>
      <c r="C8223">
        <v>20</v>
      </c>
      <c r="D8223">
        <v>0</v>
      </c>
      <c r="E8223">
        <v>0</v>
      </c>
      <c r="F8223">
        <v>9.4</v>
      </c>
      <c r="G8223">
        <v>0</v>
      </c>
      <c r="H8223">
        <v>0</v>
      </c>
      <c r="I8223">
        <v>9.4</v>
      </c>
      <c r="J8223">
        <v>0</v>
      </c>
      <c r="K8223">
        <v>0</v>
      </c>
    </row>
    <row r="8224" spans="1:11" x14ac:dyDescent="0.3">
      <c r="A8224">
        <v>12</v>
      </c>
      <c r="B8224">
        <v>8</v>
      </c>
      <c r="C8224">
        <v>21</v>
      </c>
      <c r="D8224">
        <v>0</v>
      </c>
      <c r="E8224">
        <v>0</v>
      </c>
      <c r="F8224">
        <v>8.9</v>
      </c>
      <c r="G8224">
        <v>2.6</v>
      </c>
      <c r="H8224">
        <v>0</v>
      </c>
      <c r="I8224">
        <v>8.9</v>
      </c>
      <c r="J8224">
        <v>0</v>
      </c>
      <c r="K8224">
        <v>0</v>
      </c>
    </row>
    <row r="8225" spans="1:11" x14ac:dyDescent="0.3">
      <c r="A8225">
        <v>12</v>
      </c>
      <c r="B8225">
        <v>8</v>
      </c>
      <c r="C8225">
        <v>22</v>
      </c>
      <c r="D8225">
        <v>0</v>
      </c>
      <c r="E8225">
        <v>0</v>
      </c>
      <c r="F8225">
        <v>8.3000000000000007</v>
      </c>
      <c r="G8225">
        <v>3.1</v>
      </c>
      <c r="H8225">
        <v>0</v>
      </c>
      <c r="I8225">
        <v>8.3000000000000007</v>
      </c>
      <c r="J8225">
        <v>0</v>
      </c>
      <c r="K8225">
        <v>0</v>
      </c>
    </row>
    <row r="8226" spans="1:11" x14ac:dyDescent="0.3">
      <c r="A8226">
        <v>12</v>
      </c>
      <c r="B8226">
        <v>8</v>
      </c>
      <c r="C8226">
        <v>23</v>
      </c>
      <c r="D8226">
        <v>0</v>
      </c>
      <c r="E8226">
        <v>0</v>
      </c>
      <c r="F8226">
        <v>8.3000000000000007</v>
      </c>
      <c r="G8226">
        <v>2.1</v>
      </c>
      <c r="H8226">
        <v>0</v>
      </c>
      <c r="I8226">
        <v>8.3000000000000007</v>
      </c>
      <c r="J8226">
        <v>0</v>
      </c>
      <c r="K8226">
        <v>0</v>
      </c>
    </row>
    <row r="8227" spans="1:11" x14ac:dyDescent="0.3">
      <c r="A8227">
        <v>12</v>
      </c>
      <c r="B8227">
        <v>9</v>
      </c>
      <c r="C8227">
        <v>0</v>
      </c>
      <c r="D8227">
        <v>0</v>
      </c>
      <c r="E8227">
        <v>0</v>
      </c>
      <c r="F8227">
        <v>8.9</v>
      </c>
      <c r="G8227">
        <v>3.1</v>
      </c>
      <c r="H8227">
        <v>0</v>
      </c>
      <c r="I8227">
        <v>8.9</v>
      </c>
      <c r="J8227">
        <v>0</v>
      </c>
      <c r="K8227">
        <v>0</v>
      </c>
    </row>
    <row r="8228" spans="1:11" x14ac:dyDescent="0.3">
      <c r="A8228">
        <v>12</v>
      </c>
      <c r="B8228">
        <v>9</v>
      </c>
      <c r="C8228">
        <v>1</v>
      </c>
      <c r="D8228">
        <v>0</v>
      </c>
      <c r="E8228">
        <v>0</v>
      </c>
      <c r="F8228">
        <v>8.9</v>
      </c>
      <c r="G8228">
        <v>1.5</v>
      </c>
      <c r="H8228">
        <v>0</v>
      </c>
      <c r="I8228">
        <v>8.9</v>
      </c>
      <c r="J8228">
        <v>0</v>
      </c>
      <c r="K8228">
        <v>0</v>
      </c>
    </row>
    <row r="8229" spans="1:11" x14ac:dyDescent="0.3">
      <c r="A8229">
        <v>12</v>
      </c>
      <c r="B8229">
        <v>9</v>
      </c>
      <c r="C8229">
        <v>2</v>
      </c>
      <c r="D8229">
        <v>0</v>
      </c>
      <c r="E8229">
        <v>0</v>
      </c>
      <c r="F8229">
        <v>8.3000000000000007</v>
      </c>
      <c r="G8229">
        <v>3.1</v>
      </c>
      <c r="H8229">
        <v>0</v>
      </c>
      <c r="I8229">
        <v>8.3000000000000007</v>
      </c>
      <c r="J8229">
        <v>0</v>
      </c>
      <c r="K8229">
        <v>0</v>
      </c>
    </row>
    <row r="8230" spans="1:11" x14ac:dyDescent="0.3">
      <c r="A8230">
        <v>12</v>
      </c>
      <c r="B8230">
        <v>9</v>
      </c>
      <c r="C8230">
        <v>3</v>
      </c>
      <c r="D8230">
        <v>0</v>
      </c>
      <c r="E8230">
        <v>0</v>
      </c>
      <c r="F8230">
        <v>8.3000000000000007</v>
      </c>
      <c r="G8230">
        <v>3.1</v>
      </c>
      <c r="H8230">
        <v>0</v>
      </c>
      <c r="I8230">
        <v>8.3000000000000007</v>
      </c>
      <c r="J8230">
        <v>0</v>
      </c>
      <c r="K8230">
        <v>0</v>
      </c>
    </row>
    <row r="8231" spans="1:11" x14ac:dyDescent="0.3">
      <c r="A8231">
        <v>12</v>
      </c>
      <c r="B8231">
        <v>9</v>
      </c>
      <c r="C8231">
        <v>4</v>
      </c>
      <c r="D8231">
        <v>0</v>
      </c>
      <c r="E8231">
        <v>0</v>
      </c>
      <c r="F8231">
        <v>7.8</v>
      </c>
      <c r="G8231">
        <v>3.1</v>
      </c>
      <c r="H8231">
        <v>0</v>
      </c>
      <c r="I8231">
        <v>7.8</v>
      </c>
      <c r="J8231">
        <v>0</v>
      </c>
      <c r="K8231">
        <v>0</v>
      </c>
    </row>
    <row r="8232" spans="1:11" x14ac:dyDescent="0.3">
      <c r="A8232">
        <v>12</v>
      </c>
      <c r="B8232">
        <v>9</v>
      </c>
      <c r="C8232">
        <v>5</v>
      </c>
      <c r="D8232">
        <v>0</v>
      </c>
      <c r="E8232">
        <v>0</v>
      </c>
      <c r="F8232">
        <v>7.8</v>
      </c>
      <c r="G8232">
        <v>3.1</v>
      </c>
      <c r="H8232">
        <v>0</v>
      </c>
      <c r="I8232">
        <v>7.8</v>
      </c>
      <c r="J8232">
        <v>0</v>
      </c>
      <c r="K8232">
        <v>0</v>
      </c>
    </row>
    <row r="8233" spans="1:11" x14ac:dyDescent="0.3">
      <c r="A8233">
        <v>12</v>
      </c>
      <c r="B8233">
        <v>9</v>
      </c>
      <c r="C8233">
        <v>6</v>
      </c>
      <c r="D8233">
        <v>0</v>
      </c>
      <c r="E8233">
        <v>0</v>
      </c>
      <c r="F8233">
        <v>7.2</v>
      </c>
      <c r="G8233">
        <v>2.1</v>
      </c>
      <c r="H8233">
        <v>0</v>
      </c>
      <c r="I8233">
        <v>7.2</v>
      </c>
      <c r="J8233">
        <v>0</v>
      </c>
      <c r="K8233">
        <v>0</v>
      </c>
    </row>
    <row r="8234" spans="1:11" x14ac:dyDescent="0.3">
      <c r="A8234">
        <v>12</v>
      </c>
      <c r="B8234">
        <v>9</v>
      </c>
      <c r="C8234">
        <v>7</v>
      </c>
      <c r="D8234">
        <v>1</v>
      </c>
      <c r="E8234">
        <v>10</v>
      </c>
      <c r="F8234">
        <v>7.2</v>
      </c>
      <c r="G8234">
        <v>2.6</v>
      </c>
      <c r="H8234">
        <v>9.7119999999999997</v>
      </c>
      <c r="I8234">
        <v>5.3769999999999998</v>
      </c>
      <c r="J8234">
        <v>8.8780000000000001</v>
      </c>
      <c r="K8234">
        <v>3.1520000000000001</v>
      </c>
    </row>
    <row r="8235" spans="1:11" x14ac:dyDescent="0.3">
      <c r="A8235">
        <v>12</v>
      </c>
      <c r="B8235">
        <v>9</v>
      </c>
      <c r="C8235">
        <v>8</v>
      </c>
      <c r="D8235">
        <v>4</v>
      </c>
      <c r="E8235">
        <v>56</v>
      </c>
      <c r="F8235">
        <v>7.2</v>
      </c>
      <c r="G8235">
        <v>4.0999999999999996</v>
      </c>
      <c r="H8235">
        <v>56.165999999999997</v>
      </c>
      <c r="I8235">
        <v>6.7290000000000001</v>
      </c>
      <c r="J8235">
        <v>51.281999999999996</v>
      </c>
      <c r="K8235">
        <v>44.749000000000002</v>
      </c>
    </row>
    <row r="8236" spans="1:11" x14ac:dyDescent="0.3">
      <c r="A8236">
        <v>12</v>
      </c>
      <c r="B8236">
        <v>9</v>
      </c>
      <c r="C8236">
        <v>9</v>
      </c>
      <c r="D8236">
        <v>3</v>
      </c>
      <c r="E8236">
        <v>82</v>
      </c>
      <c r="F8236">
        <v>7.2</v>
      </c>
      <c r="G8236">
        <v>2.6</v>
      </c>
      <c r="H8236">
        <v>80.796000000000006</v>
      </c>
      <c r="I8236">
        <v>7.5469999999999997</v>
      </c>
      <c r="J8236">
        <v>73.691000000000003</v>
      </c>
      <c r="K8236">
        <v>66.706999999999994</v>
      </c>
    </row>
    <row r="8237" spans="1:11" x14ac:dyDescent="0.3">
      <c r="A8237">
        <v>12</v>
      </c>
      <c r="B8237">
        <v>9</v>
      </c>
      <c r="C8237">
        <v>10</v>
      </c>
      <c r="D8237">
        <v>256</v>
      </c>
      <c r="E8237">
        <v>155</v>
      </c>
      <c r="F8237">
        <v>7.8</v>
      </c>
      <c r="G8237">
        <v>2.1</v>
      </c>
      <c r="H8237">
        <v>359.25</v>
      </c>
      <c r="I8237">
        <v>17.042999999999999</v>
      </c>
      <c r="J8237">
        <v>316.01</v>
      </c>
      <c r="K8237">
        <v>303.05900000000003</v>
      </c>
    </row>
    <row r="8238" spans="1:11" x14ac:dyDescent="0.3">
      <c r="A8238">
        <v>12</v>
      </c>
      <c r="B8238">
        <v>9</v>
      </c>
      <c r="C8238">
        <v>11</v>
      </c>
      <c r="D8238">
        <v>309</v>
      </c>
      <c r="E8238">
        <v>177</v>
      </c>
      <c r="F8238">
        <v>8.9</v>
      </c>
      <c r="G8238">
        <v>2.1</v>
      </c>
      <c r="H8238">
        <v>440.58300000000003</v>
      </c>
      <c r="I8238">
        <v>21.916</v>
      </c>
      <c r="J8238">
        <v>381.82900000000001</v>
      </c>
      <c r="K8238">
        <v>366.91199999999998</v>
      </c>
    </row>
    <row r="8239" spans="1:11" x14ac:dyDescent="0.3">
      <c r="A8239">
        <v>12</v>
      </c>
      <c r="B8239">
        <v>9</v>
      </c>
      <c r="C8239">
        <v>12</v>
      </c>
      <c r="D8239">
        <v>519</v>
      </c>
      <c r="E8239">
        <v>168</v>
      </c>
      <c r="F8239">
        <v>8.9</v>
      </c>
      <c r="G8239">
        <v>1.5</v>
      </c>
      <c r="H8239">
        <v>601.36300000000006</v>
      </c>
      <c r="I8239">
        <v>28.841999999999999</v>
      </c>
      <c r="J8239">
        <v>508.34399999999999</v>
      </c>
      <c r="K8239">
        <v>489.23200000000003</v>
      </c>
    </row>
    <row r="8240" spans="1:11" x14ac:dyDescent="0.3">
      <c r="A8240">
        <v>12</v>
      </c>
      <c r="B8240">
        <v>9</v>
      </c>
      <c r="C8240">
        <v>13</v>
      </c>
      <c r="D8240">
        <v>268</v>
      </c>
      <c r="E8240">
        <v>159</v>
      </c>
      <c r="F8240">
        <v>9.4</v>
      </c>
      <c r="G8240">
        <v>2.1</v>
      </c>
      <c r="H8240">
        <v>373.77300000000002</v>
      </c>
      <c r="I8240">
        <v>21.513000000000002</v>
      </c>
      <c r="J8240">
        <v>323.83199999999999</v>
      </c>
      <c r="K8240">
        <v>310.65499999999997</v>
      </c>
    </row>
    <row r="8241" spans="1:11" x14ac:dyDescent="0.3">
      <c r="A8241">
        <v>12</v>
      </c>
      <c r="B8241">
        <v>9</v>
      </c>
      <c r="C8241">
        <v>14</v>
      </c>
      <c r="D8241">
        <v>196</v>
      </c>
      <c r="E8241">
        <v>166</v>
      </c>
      <c r="F8241">
        <v>10</v>
      </c>
      <c r="G8241">
        <v>2.1</v>
      </c>
      <c r="H8241">
        <v>304.38200000000001</v>
      </c>
      <c r="I8241">
        <v>18.937999999999999</v>
      </c>
      <c r="J8241">
        <v>265.036</v>
      </c>
      <c r="K8241">
        <v>253.50700000000001</v>
      </c>
    </row>
    <row r="8242" spans="1:11" x14ac:dyDescent="0.3">
      <c r="A8242">
        <v>12</v>
      </c>
      <c r="B8242">
        <v>9</v>
      </c>
      <c r="C8242">
        <v>15</v>
      </c>
      <c r="D8242">
        <v>244</v>
      </c>
      <c r="E8242">
        <v>76</v>
      </c>
      <c r="F8242">
        <v>10</v>
      </c>
      <c r="G8242">
        <v>2.1</v>
      </c>
      <c r="H8242">
        <v>196.01499999999999</v>
      </c>
      <c r="I8242">
        <v>15.266999999999999</v>
      </c>
      <c r="J8242">
        <v>168.084</v>
      </c>
      <c r="K8242">
        <v>159.01400000000001</v>
      </c>
    </row>
    <row r="8243" spans="1:11" x14ac:dyDescent="0.3">
      <c r="A8243">
        <v>12</v>
      </c>
      <c r="B8243">
        <v>9</v>
      </c>
      <c r="C8243">
        <v>16</v>
      </c>
      <c r="D8243">
        <v>38</v>
      </c>
      <c r="E8243">
        <v>25</v>
      </c>
      <c r="F8243">
        <v>9.4</v>
      </c>
      <c r="G8243">
        <v>2.1</v>
      </c>
      <c r="H8243">
        <v>39.164999999999999</v>
      </c>
      <c r="I8243">
        <v>9.1850000000000005</v>
      </c>
      <c r="J8243">
        <v>33.793999999999997</v>
      </c>
      <c r="K8243">
        <v>27.600999999999999</v>
      </c>
    </row>
    <row r="8244" spans="1:11" x14ac:dyDescent="0.3">
      <c r="A8244">
        <v>12</v>
      </c>
      <c r="B8244">
        <v>9</v>
      </c>
      <c r="C8244">
        <v>17</v>
      </c>
      <c r="D8244">
        <v>0</v>
      </c>
      <c r="E8244">
        <v>0</v>
      </c>
      <c r="F8244">
        <v>8.3000000000000007</v>
      </c>
      <c r="G8244">
        <v>2.6</v>
      </c>
      <c r="H8244">
        <v>0</v>
      </c>
      <c r="I8244">
        <v>8.3000000000000007</v>
      </c>
      <c r="J8244">
        <v>0</v>
      </c>
      <c r="K8244">
        <v>0</v>
      </c>
    </row>
    <row r="8245" spans="1:11" x14ac:dyDescent="0.3">
      <c r="A8245">
        <v>12</v>
      </c>
      <c r="B8245">
        <v>9</v>
      </c>
      <c r="C8245">
        <v>18</v>
      </c>
      <c r="D8245">
        <v>0</v>
      </c>
      <c r="E8245">
        <v>0</v>
      </c>
      <c r="F8245">
        <v>8.3000000000000007</v>
      </c>
      <c r="G8245">
        <v>2.1</v>
      </c>
      <c r="H8245">
        <v>0</v>
      </c>
      <c r="I8245">
        <v>8.3000000000000007</v>
      </c>
      <c r="J8245">
        <v>0</v>
      </c>
      <c r="K8245">
        <v>0</v>
      </c>
    </row>
    <row r="8246" spans="1:11" x14ac:dyDescent="0.3">
      <c r="A8246">
        <v>12</v>
      </c>
      <c r="B8246">
        <v>9</v>
      </c>
      <c r="C8246">
        <v>19</v>
      </c>
      <c r="D8246">
        <v>0</v>
      </c>
      <c r="E8246">
        <v>0</v>
      </c>
      <c r="F8246">
        <v>8.3000000000000007</v>
      </c>
      <c r="G8246">
        <v>0</v>
      </c>
      <c r="H8246">
        <v>0</v>
      </c>
      <c r="I8246">
        <v>8.3000000000000007</v>
      </c>
      <c r="J8246">
        <v>0</v>
      </c>
      <c r="K8246">
        <v>0</v>
      </c>
    </row>
    <row r="8247" spans="1:11" x14ac:dyDescent="0.3">
      <c r="A8247">
        <v>12</v>
      </c>
      <c r="B8247">
        <v>9</v>
      </c>
      <c r="C8247">
        <v>20</v>
      </c>
      <c r="D8247">
        <v>0</v>
      </c>
      <c r="E8247">
        <v>0</v>
      </c>
      <c r="F8247">
        <v>7.8</v>
      </c>
      <c r="G8247">
        <v>1.5</v>
      </c>
      <c r="H8247">
        <v>0</v>
      </c>
      <c r="I8247">
        <v>7.8</v>
      </c>
      <c r="J8247">
        <v>0</v>
      </c>
      <c r="K8247">
        <v>0</v>
      </c>
    </row>
    <row r="8248" spans="1:11" x14ac:dyDescent="0.3">
      <c r="A8248">
        <v>12</v>
      </c>
      <c r="B8248">
        <v>9</v>
      </c>
      <c r="C8248">
        <v>21</v>
      </c>
      <c r="D8248">
        <v>0</v>
      </c>
      <c r="E8248">
        <v>0</v>
      </c>
      <c r="F8248">
        <v>7.2</v>
      </c>
      <c r="G8248">
        <v>2.6</v>
      </c>
      <c r="H8248">
        <v>0</v>
      </c>
      <c r="I8248">
        <v>7.2</v>
      </c>
      <c r="J8248">
        <v>0</v>
      </c>
      <c r="K8248">
        <v>0</v>
      </c>
    </row>
    <row r="8249" spans="1:11" x14ac:dyDescent="0.3">
      <c r="A8249">
        <v>12</v>
      </c>
      <c r="B8249">
        <v>9</v>
      </c>
      <c r="C8249">
        <v>22</v>
      </c>
      <c r="D8249">
        <v>0</v>
      </c>
      <c r="E8249">
        <v>0</v>
      </c>
      <c r="F8249">
        <v>7.2</v>
      </c>
      <c r="G8249">
        <v>1.5</v>
      </c>
      <c r="H8249">
        <v>0</v>
      </c>
      <c r="I8249">
        <v>7.2</v>
      </c>
      <c r="J8249">
        <v>0</v>
      </c>
      <c r="K8249">
        <v>0</v>
      </c>
    </row>
    <row r="8250" spans="1:11" x14ac:dyDescent="0.3">
      <c r="A8250">
        <v>12</v>
      </c>
      <c r="B8250">
        <v>9</v>
      </c>
      <c r="C8250">
        <v>23</v>
      </c>
      <c r="D8250">
        <v>0</v>
      </c>
      <c r="E8250">
        <v>0</v>
      </c>
      <c r="F8250">
        <v>5.6</v>
      </c>
      <c r="G8250">
        <v>1.5</v>
      </c>
      <c r="H8250">
        <v>0</v>
      </c>
      <c r="I8250">
        <v>5.6</v>
      </c>
      <c r="J8250">
        <v>0</v>
      </c>
      <c r="K8250">
        <v>0</v>
      </c>
    </row>
    <row r="8251" spans="1:11" x14ac:dyDescent="0.3">
      <c r="A8251">
        <v>12</v>
      </c>
      <c r="B8251">
        <v>10</v>
      </c>
      <c r="C8251">
        <v>0</v>
      </c>
      <c r="D8251">
        <v>0</v>
      </c>
      <c r="E8251">
        <v>0</v>
      </c>
      <c r="F8251">
        <v>5</v>
      </c>
      <c r="G8251">
        <v>2.1</v>
      </c>
      <c r="H8251">
        <v>0</v>
      </c>
      <c r="I8251">
        <v>5</v>
      </c>
      <c r="J8251">
        <v>0</v>
      </c>
      <c r="K8251">
        <v>0</v>
      </c>
    </row>
    <row r="8252" spans="1:11" x14ac:dyDescent="0.3">
      <c r="A8252">
        <v>12</v>
      </c>
      <c r="B8252">
        <v>10</v>
      </c>
      <c r="C8252">
        <v>1</v>
      </c>
      <c r="D8252">
        <v>0</v>
      </c>
      <c r="E8252">
        <v>0</v>
      </c>
      <c r="F8252">
        <v>6.7</v>
      </c>
      <c r="G8252">
        <v>0</v>
      </c>
      <c r="H8252">
        <v>0</v>
      </c>
      <c r="I8252">
        <v>6.7</v>
      </c>
      <c r="J8252">
        <v>0</v>
      </c>
      <c r="K8252">
        <v>0</v>
      </c>
    </row>
    <row r="8253" spans="1:11" x14ac:dyDescent="0.3">
      <c r="A8253">
        <v>12</v>
      </c>
      <c r="B8253">
        <v>10</v>
      </c>
      <c r="C8253">
        <v>2</v>
      </c>
      <c r="D8253">
        <v>0</v>
      </c>
      <c r="E8253">
        <v>0</v>
      </c>
      <c r="F8253">
        <v>6.1</v>
      </c>
      <c r="G8253">
        <v>0</v>
      </c>
      <c r="H8253">
        <v>0</v>
      </c>
      <c r="I8253">
        <v>6.1</v>
      </c>
      <c r="J8253">
        <v>0</v>
      </c>
      <c r="K8253">
        <v>0</v>
      </c>
    </row>
    <row r="8254" spans="1:11" x14ac:dyDescent="0.3">
      <c r="A8254">
        <v>12</v>
      </c>
      <c r="B8254">
        <v>10</v>
      </c>
      <c r="C8254">
        <v>3</v>
      </c>
      <c r="D8254">
        <v>0</v>
      </c>
      <c r="E8254">
        <v>0</v>
      </c>
      <c r="F8254">
        <v>4.4000000000000004</v>
      </c>
      <c r="G8254">
        <v>2.1</v>
      </c>
      <c r="H8254">
        <v>0</v>
      </c>
      <c r="I8254">
        <v>4.4000000000000004</v>
      </c>
      <c r="J8254">
        <v>0</v>
      </c>
      <c r="K8254">
        <v>0</v>
      </c>
    </row>
    <row r="8255" spans="1:11" x14ac:dyDescent="0.3">
      <c r="A8255">
        <v>12</v>
      </c>
      <c r="B8255">
        <v>10</v>
      </c>
      <c r="C8255">
        <v>4</v>
      </c>
      <c r="D8255">
        <v>0</v>
      </c>
      <c r="E8255">
        <v>0</v>
      </c>
      <c r="F8255">
        <v>6.1</v>
      </c>
      <c r="G8255">
        <v>1.5</v>
      </c>
      <c r="H8255">
        <v>0</v>
      </c>
      <c r="I8255">
        <v>6.1</v>
      </c>
      <c r="J8255">
        <v>0</v>
      </c>
      <c r="K8255">
        <v>0</v>
      </c>
    </row>
    <row r="8256" spans="1:11" x14ac:dyDescent="0.3">
      <c r="A8256">
        <v>12</v>
      </c>
      <c r="B8256">
        <v>10</v>
      </c>
      <c r="C8256">
        <v>5</v>
      </c>
      <c r="D8256">
        <v>0</v>
      </c>
      <c r="E8256">
        <v>0</v>
      </c>
      <c r="F8256">
        <v>6.7</v>
      </c>
      <c r="G8256">
        <v>0</v>
      </c>
      <c r="H8256">
        <v>0</v>
      </c>
      <c r="I8256">
        <v>6.7</v>
      </c>
      <c r="J8256">
        <v>0</v>
      </c>
      <c r="K8256">
        <v>0</v>
      </c>
    </row>
    <row r="8257" spans="1:11" x14ac:dyDescent="0.3">
      <c r="A8257">
        <v>12</v>
      </c>
      <c r="B8257">
        <v>10</v>
      </c>
      <c r="C8257">
        <v>6</v>
      </c>
      <c r="D8257">
        <v>0</v>
      </c>
      <c r="E8257">
        <v>0</v>
      </c>
      <c r="F8257">
        <v>6.7</v>
      </c>
      <c r="G8257">
        <v>2.1</v>
      </c>
      <c r="H8257">
        <v>0</v>
      </c>
      <c r="I8257">
        <v>6.7</v>
      </c>
      <c r="J8257">
        <v>0</v>
      </c>
      <c r="K8257">
        <v>0</v>
      </c>
    </row>
    <row r="8258" spans="1:11" x14ac:dyDescent="0.3">
      <c r="A8258">
        <v>12</v>
      </c>
      <c r="B8258">
        <v>10</v>
      </c>
      <c r="C8258">
        <v>7</v>
      </c>
      <c r="D8258">
        <v>0</v>
      </c>
      <c r="E8258">
        <v>11</v>
      </c>
      <c r="F8258">
        <v>6.7</v>
      </c>
      <c r="G8258">
        <v>2.1</v>
      </c>
      <c r="H8258">
        <v>10.414</v>
      </c>
      <c r="I8258">
        <v>4.7080000000000002</v>
      </c>
      <c r="J8258">
        <v>9.5920000000000005</v>
      </c>
      <c r="K8258">
        <v>3.8519999999999999</v>
      </c>
    </row>
    <row r="8259" spans="1:11" x14ac:dyDescent="0.3">
      <c r="A8259">
        <v>12</v>
      </c>
      <c r="B8259">
        <v>10</v>
      </c>
      <c r="C8259">
        <v>8</v>
      </c>
      <c r="D8259">
        <v>5</v>
      </c>
      <c r="E8259">
        <v>80</v>
      </c>
      <c r="F8259">
        <v>6.7</v>
      </c>
      <c r="G8259">
        <v>2.6</v>
      </c>
      <c r="H8259">
        <v>84.474000000000004</v>
      </c>
      <c r="I8259">
        <v>6.9459999999999997</v>
      </c>
      <c r="J8259">
        <v>77.099000000000004</v>
      </c>
      <c r="K8259">
        <v>70.046000000000006</v>
      </c>
    </row>
    <row r="8260" spans="1:11" x14ac:dyDescent="0.3">
      <c r="A8260">
        <v>12</v>
      </c>
      <c r="B8260">
        <v>10</v>
      </c>
      <c r="C8260">
        <v>9</v>
      </c>
      <c r="D8260">
        <v>8</v>
      </c>
      <c r="E8260">
        <v>103</v>
      </c>
      <c r="F8260">
        <v>6.7</v>
      </c>
      <c r="G8260">
        <v>2.1</v>
      </c>
      <c r="H8260">
        <v>106.081</v>
      </c>
      <c r="I8260">
        <v>8.0150000000000006</v>
      </c>
      <c r="J8260">
        <v>96.55</v>
      </c>
      <c r="K8260">
        <v>89.088999999999999</v>
      </c>
    </row>
    <row r="8261" spans="1:11" x14ac:dyDescent="0.3">
      <c r="A8261">
        <v>12</v>
      </c>
      <c r="B8261">
        <v>10</v>
      </c>
      <c r="C8261">
        <v>10</v>
      </c>
      <c r="D8261">
        <v>5</v>
      </c>
      <c r="E8261">
        <v>167</v>
      </c>
      <c r="F8261">
        <v>6.7</v>
      </c>
      <c r="G8261">
        <v>2.1</v>
      </c>
      <c r="H8261">
        <v>171.76300000000001</v>
      </c>
      <c r="I8261">
        <v>10.214</v>
      </c>
      <c r="J8261">
        <v>155.33000000000001</v>
      </c>
      <c r="K8261">
        <v>146.559</v>
      </c>
    </row>
    <row r="8262" spans="1:11" x14ac:dyDescent="0.3">
      <c r="A8262">
        <v>12</v>
      </c>
      <c r="B8262">
        <v>10</v>
      </c>
      <c r="C8262">
        <v>11</v>
      </c>
      <c r="D8262">
        <v>595</v>
      </c>
      <c r="E8262">
        <v>136</v>
      </c>
      <c r="F8262">
        <v>7.8</v>
      </c>
      <c r="G8262">
        <v>2.6</v>
      </c>
      <c r="H8262">
        <v>624.71100000000001</v>
      </c>
      <c r="I8262">
        <v>24.457999999999998</v>
      </c>
      <c r="J8262">
        <v>536.03</v>
      </c>
      <c r="K8262">
        <v>515.928</v>
      </c>
    </row>
    <row r="8263" spans="1:11" x14ac:dyDescent="0.3">
      <c r="A8263">
        <v>12</v>
      </c>
      <c r="B8263">
        <v>10</v>
      </c>
      <c r="C8263">
        <v>12</v>
      </c>
      <c r="D8263">
        <v>225</v>
      </c>
      <c r="E8263">
        <v>219</v>
      </c>
      <c r="F8263">
        <v>8.3000000000000007</v>
      </c>
      <c r="G8263">
        <v>3.6</v>
      </c>
      <c r="H8263">
        <v>416.72800000000001</v>
      </c>
      <c r="I8263">
        <v>19.460999999999999</v>
      </c>
      <c r="J8263">
        <v>364.488</v>
      </c>
      <c r="K8263">
        <v>350.10300000000001</v>
      </c>
    </row>
    <row r="8264" spans="1:11" x14ac:dyDescent="0.3">
      <c r="A8264">
        <v>12</v>
      </c>
      <c r="B8264">
        <v>10</v>
      </c>
      <c r="C8264">
        <v>13</v>
      </c>
      <c r="D8264">
        <v>122</v>
      </c>
      <c r="E8264">
        <v>194</v>
      </c>
      <c r="F8264">
        <v>8.9</v>
      </c>
      <c r="G8264">
        <v>2.6</v>
      </c>
      <c r="H8264">
        <v>303.65499999999997</v>
      </c>
      <c r="I8264">
        <v>17.37</v>
      </c>
      <c r="J8264">
        <v>267.40600000000001</v>
      </c>
      <c r="K8264">
        <v>255.81200000000001</v>
      </c>
    </row>
    <row r="8265" spans="1:11" x14ac:dyDescent="0.3">
      <c r="A8265">
        <v>12</v>
      </c>
      <c r="B8265">
        <v>10</v>
      </c>
      <c r="C8265">
        <v>14</v>
      </c>
      <c r="D8265">
        <v>51</v>
      </c>
      <c r="E8265">
        <v>142</v>
      </c>
      <c r="F8265">
        <v>9.4</v>
      </c>
      <c r="G8265">
        <v>3.1</v>
      </c>
      <c r="H8265">
        <v>182.02</v>
      </c>
      <c r="I8265">
        <v>13.552</v>
      </c>
      <c r="J8265">
        <v>162.20400000000001</v>
      </c>
      <c r="K8265">
        <v>153.273</v>
      </c>
    </row>
    <row r="8266" spans="1:11" x14ac:dyDescent="0.3">
      <c r="A8266">
        <v>12</v>
      </c>
      <c r="B8266">
        <v>10</v>
      </c>
      <c r="C8266">
        <v>15</v>
      </c>
      <c r="D8266">
        <v>35</v>
      </c>
      <c r="E8266">
        <v>86</v>
      </c>
      <c r="F8266">
        <v>8.9</v>
      </c>
      <c r="G8266">
        <v>6.2</v>
      </c>
      <c r="H8266">
        <v>108.369</v>
      </c>
      <c r="I8266">
        <v>9.9469999999999992</v>
      </c>
      <c r="J8266">
        <v>97.2</v>
      </c>
      <c r="K8266">
        <v>89.724999999999994</v>
      </c>
    </row>
    <row r="8267" spans="1:11" x14ac:dyDescent="0.3">
      <c r="A8267">
        <v>12</v>
      </c>
      <c r="B8267">
        <v>10</v>
      </c>
      <c r="C8267">
        <v>16</v>
      </c>
      <c r="D8267">
        <v>7</v>
      </c>
      <c r="E8267">
        <v>25</v>
      </c>
      <c r="F8267">
        <v>9.4</v>
      </c>
      <c r="G8267">
        <v>5.2</v>
      </c>
      <c r="H8267">
        <v>26.904</v>
      </c>
      <c r="I8267">
        <v>8.61</v>
      </c>
      <c r="J8267">
        <v>24.141999999999999</v>
      </c>
      <c r="K8267">
        <v>18.132000000000001</v>
      </c>
    </row>
    <row r="8268" spans="1:11" x14ac:dyDescent="0.3">
      <c r="A8268">
        <v>12</v>
      </c>
      <c r="B8268">
        <v>10</v>
      </c>
      <c r="C8268">
        <v>17</v>
      </c>
      <c r="D8268">
        <v>0</v>
      </c>
      <c r="E8268">
        <v>0</v>
      </c>
      <c r="F8268">
        <v>9.4</v>
      </c>
      <c r="G8268">
        <v>4.0999999999999996</v>
      </c>
      <c r="H8268">
        <v>0</v>
      </c>
      <c r="I8268">
        <v>9.4</v>
      </c>
      <c r="J8268">
        <v>0</v>
      </c>
      <c r="K8268">
        <v>0</v>
      </c>
    </row>
    <row r="8269" spans="1:11" x14ac:dyDescent="0.3">
      <c r="A8269">
        <v>12</v>
      </c>
      <c r="B8269">
        <v>10</v>
      </c>
      <c r="C8269">
        <v>18</v>
      </c>
      <c r="D8269">
        <v>0</v>
      </c>
      <c r="E8269">
        <v>0</v>
      </c>
      <c r="F8269">
        <v>10</v>
      </c>
      <c r="G8269">
        <v>4.0999999999999996</v>
      </c>
      <c r="H8269">
        <v>0</v>
      </c>
      <c r="I8269">
        <v>10</v>
      </c>
      <c r="J8269">
        <v>0</v>
      </c>
      <c r="K8269">
        <v>0</v>
      </c>
    </row>
    <row r="8270" spans="1:11" x14ac:dyDescent="0.3">
      <c r="A8270">
        <v>12</v>
      </c>
      <c r="B8270">
        <v>10</v>
      </c>
      <c r="C8270">
        <v>19</v>
      </c>
      <c r="D8270">
        <v>0</v>
      </c>
      <c r="E8270">
        <v>0</v>
      </c>
      <c r="F8270">
        <v>9.4</v>
      </c>
      <c r="G8270">
        <v>3.1</v>
      </c>
      <c r="H8270">
        <v>0</v>
      </c>
      <c r="I8270">
        <v>9.4</v>
      </c>
      <c r="J8270">
        <v>0</v>
      </c>
      <c r="K8270">
        <v>0</v>
      </c>
    </row>
    <row r="8271" spans="1:11" x14ac:dyDescent="0.3">
      <c r="A8271">
        <v>12</v>
      </c>
      <c r="B8271">
        <v>10</v>
      </c>
      <c r="C8271">
        <v>20</v>
      </c>
      <c r="D8271">
        <v>0</v>
      </c>
      <c r="E8271">
        <v>0</v>
      </c>
      <c r="F8271">
        <v>9.4</v>
      </c>
      <c r="G8271">
        <v>3.6</v>
      </c>
      <c r="H8271">
        <v>0</v>
      </c>
      <c r="I8271">
        <v>9.4</v>
      </c>
      <c r="J8271">
        <v>0</v>
      </c>
      <c r="K8271">
        <v>0</v>
      </c>
    </row>
    <row r="8272" spans="1:11" x14ac:dyDescent="0.3">
      <c r="A8272">
        <v>12</v>
      </c>
      <c r="B8272">
        <v>10</v>
      </c>
      <c r="C8272">
        <v>21</v>
      </c>
      <c r="D8272">
        <v>0</v>
      </c>
      <c r="E8272">
        <v>0</v>
      </c>
      <c r="F8272">
        <v>8.9</v>
      </c>
      <c r="G8272">
        <v>4.0999999999999996</v>
      </c>
      <c r="H8272">
        <v>0</v>
      </c>
      <c r="I8272">
        <v>8.9</v>
      </c>
      <c r="J8272">
        <v>0</v>
      </c>
      <c r="K8272">
        <v>0</v>
      </c>
    </row>
    <row r="8273" spans="1:11" x14ac:dyDescent="0.3">
      <c r="A8273">
        <v>12</v>
      </c>
      <c r="B8273">
        <v>10</v>
      </c>
      <c r="C8273">
        <v>22</v>
      </c>
      <c r="D8273">
        <v>0</v>
      </c>
      <c r="E8273">
        <v>0</v>
      </c>
      <c r="F8273">
        <v>9.4</v>
      </c>
      <c r="G8273">
        <v>2.1</v>
      </c>
      <c r="H8273">
        <v>0</v>
      </c>
      <c r="I8273">
        <v>9.4</v>
      </c>
      <c r="J8273">
        <v>0</v>
      </c>
      <c r="K8273">
        <v>0</v>
      </c>
    </row>
    <row r="8274" spans="1:11" x14ac:dyDescent="0.3">
      <c r="A8274">
        <v>12</v>
      </c>
      <c r="B8274">
        <v>10</v>
      </c>
      <c r="C8274">
        <v>23</v>
      </c>
      <c r="D8274">
        <v>0</v>
      </c>
      <c r="E8274">
        <v>0</v>
      </c>
      <c r="F8274">
        <v>10</v>
      </c>
      <c r="G8274">
        <v>0</v>
      </c>
      <c r="H8274">
        <v>0</v>
      </c>
      <c r="I8274">
        <v>10</v>
      </c>
      <c r="J8274">
        <v>0</v>
      </c>
      <c r="K8274">
        <v>0</v>
      </c>
    </row>
    <row r="8275" spans="1:11" x14ac:dyDescent="0.3">
      <c r="A8275">
        <v>12</v>
      </c>
      <c r="B8275">
        <v>11</v>
      </c>
      <c r="C8275">
        <v>0</v>
      </c>
      <c r="D8275">
        <v>0</v>
      </c>
      <c r="E8275">
        <v>0</v>
      </c>
      <c r="F8275">
        <v>9.4</v>
      </c>
      <c r="G8275">
        <v>3.1</v>
      </c>
      <c r="H8275">
        <v>0</v>
      </c>
      <c r="I8275">
        <v>9.4</v>
      </c>
      <c r="J8275">
        <v>0</v>
      </c>
      <c r="K8275">
        <v>0</v>
      </c>
    </row>
    <row r="8276" spans="1:11" x14ac:dyDescent="0.3">
      <c r="A8276">
        <v>12</v>
      </c>
      <c r="B8276">
        <v>11</v>
      </c>
      <c r="C8276">
        <v>1</v>
      </c>
      <c r="D8276">
        <v>0</v>
      </c>
      <c r="E8276">
        <v>0</v>
      </c>
      <c r="F8276">
        <v>9.4</v>
      </c>
      <c r="G8276">
        <v>2.6</v>
      </c>
      <c r="H8276">
        <v>0</v>
      </c>
      <c r="I8276">
        <v>9.4</v>
      </c>
      <c r="J8276">
        <v>0</v>
      </c>
      <c r="K8276">
        <v>0</v>
      </c>
    </row>
    <row r="8277" spans="1:11" x14ac:dyDescent="0.3">
      <c r="A8277">
        <v>12</v>
      </c>
      <c r="B8277">
        <v>11</v>
      </c>
      <c r="C8277">
        <v>2</v>
      </c>
      <c r="D8277">
        <v>0</v>
      </c>
      <c r="E8277">
        <v>0</v>
      </c>
      <c r="F8277">
        <v>9.4</v>
      </c>
      <c r="G8277">
        <v>2.1</v>
      </c>
      <c r="H8277">
        <v>0</v>
      </c>
      <c r="I8277">
        <v>9.4</v>
      </c>
      <c r="J8277">
        <v>0</v>
      </c>
      <c r="K8277">
        <v>0</v>
      </c>
    </row>
    <row r="8278" spans="1:11" x14ac:dyDescent="0.3">
      <c r="A8278">
        <v>12</v>
      </c>
      <c r="B8278">
        <v>11</v>
      </c>
      <c r="C8278">
        <v>3</v>
      </c>
      <c r="D8278">
        <v>0</v>
      </c>
      <c r="E8278">
        <v>0</v>
      </c>
      <c r="F8278">
        <v>9.4</v>
      </c>
      <c r="G8278">
        <v>2.6</v>
      </c>
      <c r="H8278">
        <v>0</v>
      </c>
      <c r="I8278">
        <v>9.4</v>
      </c>
      <c r="J8278">
        <v>0</v>
      </c>
      <c r="K8278">
        <v>0</v>
      </c>
    </row>
    <row r="8279" spans="1:11" x14ac:dyDescent="0.3">
      <c r="A8279">
        <v>12</v>
      </c>
      <c r="B8279">
        <v>11</v>
      </c>
      <c r="C8279">
        <v>4</v>
      </c>
      <c r="D8279">
        <v>0</v>
      </c>
      <c r="E8279">
        <v>0</v>
      </c>
      <c r="F8279">
        <v>9.4</v>
      </c>
      <c r="G8279">
        <v>1.5</v>
      </c>
      <c r="H8279">
        <v>0</v>
      </c>
      <c r="I8279">
        <v>9.4</v>
      </c>
      <c r="J8279">
        <v>0</v>
      </c>
      <c r="K8279">
        <v>0</v>
      </c>
    </row>
    <row r="8280" spans="1:11" x14ac:dyDescent="0.3">
      <c r="A8280">
        <v>12</v>
      </c>
      <c r="B8280">
        <v>11</v>
      </c>
      <c r="C8280">
        <v>5</v>
      </c>
      <c r="D8280">
        <v>0</v>
      </c>
      <c r="E8280">
        <v>0</v>
      </c>
      <c r="F8280">
        <v>9.4</v>
      </c>
      <c r="G8280">
        <v>2.6</v>
      </c>
      <c r="H8280">
        <v>0</v>
      </c>
      <c r="I8280">
        <v>9.4</v>
      </c>
      <c r="J8280">
        <v>0</v>
      </c>
      <c r="K8280">
        <v>0</v>
      </c>
    </row>
    <row r="8281" spans="1:11" x14ac:dyDescent="0.3">
      <c r="A8281">
        <v>12</v>
      </c>
      <c r="B8281">
        <v>11</v>
      </c>
      <c r="C8281">
        <v>6</v>
      </c>
      <c r="D8281">
        <v>0</v>
      </c>
      <c r="E8281">
        <v>0</v>
      </c>
      <c r="F8281">
        <v>9.4</v>
      </c>
      <c r="G8281">
        <v>3.1</v>
      </c>
      <c r="H8281">
        <v>0</v>
      </c>
      <c r="I8281">
        <v>9.4</v>
      </c>
      <c r="J8281">
        <v>0</v>
      </c>
      <c r="K8281">
        <v>0</v>
      </c>
    </row>
    <row r="8282" spans="1:11" x14ac:dyDescent="0.3">
      <c r="A8282">
        <v>12</v>
      </c>
      <c r="B8282">
        <v>11</v>
      </c>
      <c r="C8282">
        <v>7</v>
      </c>
      <c r="D8282">
        <v>0</v>
      </c>
      <c r="E8282">
        <v>11</v>
      </c>
      <c r="F8282">
        <v>9.4</v>
      </c>
      <c r="G8282">
        <v>2.6</v>
      </c>
      <c r="H8282">
        <v>10.414</v>
      </c>
      <c r="I8282">
        <v>7.5389999999999997</v>
      </c>
      <c r="J8282">
        <v>9.5039999999999996</v>
      </c>
      <c r="K8282">
        <v>3.766</v>
      </c>
    </row>
    <row r="8283" spans="1:11" x14ac:dyDescent="0.3">
      <c r="A8283">
        <v>12</v>
      </c>
      <c r="B8283">
        <v>11</v>
      </c>
      <c r="C8283">
        <v>8</v>
      </c>
      <c r="D8283">
        <v>1</v>
      </c>
      <c r="E8283">
        <v>41</v>
      </c>
      <c r="F8283">
        <v>9.4</v>
      </c>
      <c r="G8283">
        <v>2.6</v>
      </c>
      <c r="H8283">
        <v>39.31</v>
      </c>
      <c r="I8283">
        <v>8.3320000000000007</v>
      </c>
      <c r="J8283">
        <v>35.750999999999998</v>
      </c>
      <c r="K8283">
        <v>29.521000000000001</v>
      </c>
    </row>
    <row r="8284" spans="1:11" x14ac:dyDescent="0.3">
      <c r="A8284">
        <v>12</v>
      </c>
      <c r="B8284">
        <v>11</v>
      </c>
      <c r="C8284">
        <v>9</v>
      </c>
      <c r="D8284">
        <v>3</v>
      </c>
      <c r="E8284">
        <v>134</v>
      </c>
      <c r="F8284">
        <v>9.4</v>
      </c>
      <c r="G8284">
        <v>2.1</v>
      </c>
      <c r="H8284">
        <v>137.947</v>
      </c>
      <c r="I8284">
        <v>11.531000000000001</v>
      </c>
      <c r="J8284">
        <v>124.18899999999999</v>
      </c>
      <c r="K8284">
        <v>116.127</v>
      </c>
    </row>
    <row r="8285" spans="1:11" x14ac:dyDescent="0.3">
      <c r="A8285">
        <v>12</v>
      </c>
      <c r="B8285">
        <v>11</v>
      </c>
      <c r="C8285">
        <v>10</v>
      </c>
      <c r="D8285">
        <v>8</v>
      </c>
      <c r="E8285">
        <v>111</v>
      </c>
      <c r="F8285">
        <v>9.4</v>
      </c>
      <c r="G8285">
        <v>2.6</v>
      </c>
      <c r="H8285">
        <v>113.364</v>
      </c>
      <c r="I8285">
        <v>11.106999999999999</v>
      </c>
      <c r="J8285">
        <v>102.184</v>
      </c>
      <c r="K8285">
        <v>94.602000000000004</v>
      </c>
    </row>
    <row r="8286" spans="1:11" x14ac:dyDescent="0.3">
      <c r="A8286">
        <v>12</v>
      </c>
      <c r="B8286">
        <v>11</v>
      </c>
      <c r="C8286">
        <v>11</v>
      </c>
      <c r="D8286">
        <v>9</v>
      </c>
      <c r="E8286">
        <v>199</v>
      </c>
      <c r="F8286">
        <v>10</v>
      </c>
      <c r="G8286">
        <v>2.6</v>
      </c>
      <c r="H8286">
        <v>208.59399999999999</v>
      </c>
      <c r="I8286">
        <v>14.42</v>
      </c>
      <c r="J8286">
        <v>185.99799999999999</v>
      </c>
      <c r="K8286">
        <v>176.49700000000001</v>
      </c>
    </row>
    <row r="8287" spans="1:11" x14ac:dyDescent="0.3">
      <c r="A8287">
        <v>12</v>
      </c>
      <c r="B8287">
        <v>11</v>
      </c>
      <c r="C8287">
        <v>12</v>
      </c>
      <c r="D8287">
        <v>5</v>
      </c>
      <c r="E8287">
        <v>195</v>
      </c>
      <c r="F8287">
        <v>10</v>
      </c>
      <c r="G8287">
        <v>3.1</v>
      </c>
      <c r="H8287">
        <v>201</v>
      </c>
      <c r="I8287">
        <v>14.323</v>
      </c>
      <c r="J8287">
        <v>179.30099999999999</v>
      </c>
      <c r="K8287">
        <v>169.96199999999999</v>
      </c>
    </row>
    <row r="8288" spans="1:11" x14ac:dyDescent="0.3">
      <c r="A8288">
        <v>12</v>
      </c>
      <c r="B8288">
        <v>11</v>
      </c>
      <c r="C8288">
        <v>13</v>
      </c>
      <c r="D8288">
        <v>3</v>
      </c>
      <c r="E8288">
        <v>173</v>
      </c>
      <c r="F8288">
        <v>10</v>
      </c>
      <c r="G8288">
        <v>2.6</v>
      </c>
      <c r="H8288">
        <v>176.904</v>
      </c>
      <c r="I8288">
        <v>13.863</v>
      </c>
      <c r="J8288">
        <v>158.05000000000001</v>
      </c>
      <c r="K8288">
        <v>149.21600000000001</v>
      </c>
    </row>
    <row r="8289" spans="1:11" x14ac:dyDescent="0.3">
      <c r="A8289">
        <v>12</v>
      </c>
      <c r="B8289">
        <v>11</v>
      </c>
      <c r="C8289">
        <v>14</v>
      </c>
      <c r="D8289">
        <v>4</v>
      </c>
      <c r="E8289">
        <v>141</v>
      </c>
      <c r="F8289">
        <v>10</v>
      </c>
      <c r="G8289">
        <v>3.1</v>
      </c>
      <c r="H8289">
        <v>145.958</v>
      </c>
      <c r="I8289">
        <v>12.666</v>
      </c>
      <c r="J8289">
        <v>130.89500000000001</v>
      </c>
      <c r="K8289">
        <v>122.68300000000001</v>
      </c>
    </row>
    <row r="8290" spans="1:11" x14ac:dyDescent="0.3">
      <c r="A8290">
        <v>12</v>
      </c>
      <c r="B8290">
        <v>11</v>
      </c>
      <c r="C8290">
        <v>15</v>
      </c>
      <c r="D8290">
        <v>1</v>
      </c>
      <c r="E8290">
        <v>79</v>
      </c>
      <c r="F8290">
        <v>10</v>
      </c>
      <c r="G8290">
        <v>4.0999999999999996</v>
      </c>
      <c r="H8290">
        <v>80.736000000000004</v>
      </c>
      <c r="I8290">
        <v>10.612</v>
      </c>
      <c r="J8290">
        <v>72.903999999999996</v>
      </c>
      <c r="K8290">
        <v>65.936999999999998</v>
      </c>
    </row>
    <row r="8291" spans="1:11" x14ac:dyDescent="0.3">
      <c r="A8291">
        <v>12</v>
      </c>
      <c r="B8291">
        <v>11</v>
      </c>
      <c r="C8291">
        <v>16</v>
      </c>
      <c r="D8291">
        <v>0</v>
      </c>
      <c r="E8291">
        <v>23</v>
      </c>
      <c r="F8291">
        <v>10</v>
      </c>
      <c r="G8291">
        <v>3.6</v>
      </c>
      <c r="H8291">
        <v>22.638000000000002</v>
      </c>
      <c r="I8291">
        <v>8.8719999999999999</v>
      </c>
      <c r="J8291">
        <v>20.567</v>
      </c>
      <c r="K8291">
        <v>14.625</v>
      </c>
    </row>
    <row r="8292" spans="1:11" x14ac:dyDescent="0.3">
      <c r="A8292">
        <v>12</v>
      </c>
      <c r="B8292">
        <v>11</v>
      </c>
      <c r="C8292">
        <v>17</v>
      </c>
      <c r="D8292">
        <v>0</v>
      </c>
      <c r="E8292">
        <v>0</v>
      </c>
      <c r="F8292">
        <v>10</v>
      </c>
      <c r="G8292">
        <v>3.6</v>
      </c>
      <c r="H8292">
        <v>0</v>
      </c>
      <c r="I8292">
        <v>10</v>
      </c>
      <c r="J8292">
        <v>0</v>
      </c>
      <c r="K8292">
        <v>0</v>
      </c>
    </row>
    <row r="8293" spans="1:11" x14ac:dyDescent="0.3">
      <c r="A8293">
        <v>12</v>
      </c>
      <c r="B8293">
        <v>11</v>
      </c>
      <c r="C8293">
        <v>18</v>
      </c>
      <c r="D8293">
        <v>0</v>
      </c>
      <c r="E8293">
        <v>0</v>
      </c>
      <c r="F8293">
        <v>10</v>
      </c>
      <c r="G8293">
        <v>2.1</v>
      </c>
      <c r="H8293">
        <v>0</v>
      </c>
      <c r="I8293">
        <v>10</v>
      </c>
      <c r="J8293">
        <v>0</v>
      </c>
      <c r="K8293">
        <v>0</v>
      </c>
    </row>
    <row r="8294" spans="1:11" x14ac:dyDescent="0.3">
      <c r="A8294">
        <v>12</v>
      </c>
      <c r="B8294">
        <v>11</v>
      </c>
      <c r="C8294">
        <v>19</v>
      </c>
      <c r="D8294">
        <v>0</v>
      </c>
      <c r="E8294">
        <v>0</v>
      </c>
      <c r="F8294">
        <v>10</v>
      </c>
      <c r="G8294">
        <v>2.1</v>
      </c>
      <c r="H8294">
        <v>0</v>
      </c>
      <c r="I8294">
        <v>10</v>
      </c>
      <c r="J8294">
        <v>0</v>
      </c>
      <c r="K8294">
        <v>0</v>
      </c>
    </row>
    <row r="8295" spans="1:11" x14ac:dyDescent="0.3">
      <c r="A8295">
        <v>12</v>
      </c>
      <c r="B8295">
        <v>11</v>
      </c>
      <c r="C8295">
        <v>20</v>
      </c>
      <c r="D8295">
        <v>0</v>
      </c>
      <c r="E8295">
        <v>0</v>
      </c>
      <c r="F8295">
        <v>10</v>
      </c>
      <c r="G8295">
        <v>3.6</v>
      </c>
      <c r="H8295">
        <v>0</v>
      </c>
      <c r="I8295">
        <v>10</v>
      </c>
      <c r="J8295">
        <v>0</v>
      </c>
      <c r="K8295">
        <v>0</v>
      </c>
    </row>
    <row r="8296" spans="1:11" x14ac:dyDescent="0.3">
      <c r="A8296">
        <v>12</v>
      </c>
      <c r="B8296">
        <v>11</v>
      </c>
      <c r="C8296">
        <v>21</v>
      </c>
      <c r="D8296">
        <v>0</v>
      </c>
      <c r="E8296">
        <v>0</v>
      </c>
      <c r="F8296">
        <v>10</v>
      </c>
      <c r="G8296">
        <v>3.1</v>
      </c>
      <c r="H8296">
        <v>0</v>
      </c>
      <c r="I8296">
        <v>10</v>
      </c>
      <c r="J8296">
        <v>0</v>
      </c>
      <c r="K8296">
        <v>0</v>
      </c>
    </row>
    <row r="8297" spans="1:11" x14ac:dyDescent="0.3">
      <c r="A8297">
        <v>12</v>
      </c>
      <c r="B8297">
        <v>11</v>
      </c>
      <c r="C8297">
        <v>22</v>
      </c>
      <c r="D8297">
        <v>0</v>
      </c>
      <c r="E8297">
        <v>0</v>
      </c>
      <c r="F8297">
        <v>9.4</v>
      </c>
      <c r="G8297">
        <v>3.1</v>
      </c>
      <c r="H8297">
        <v>0</v>
      </c>
      <c r="I8297">
        <v>9.4</v>
      </c>
      <c r="J8297">
        <v>0</v>
      </c>
      <c r="K8297">
        <v>0</v>
      </c>
    </row>
    <row r="8298" spans="1:11" x14ac:dyDescent="0.3">
      <c r="A8298">
        <v>12</v>
      </c>
      <c r="B8298">
        <v>11</v>
      </c>
      <c r="C8298">
        <v>23</v>
      </c>
      <c r="D8298">
        <v>0</v>
      </c>
      <c r="E8298">
        <v>0</v>
      </c>
      <c r="F8298">
        <v>9.4</v>
      </c>
      <c r="G8298">
        <v>2.6</v>
      </c>
      <c r="H8298">
        <v>0</v>
      </c>
      <c r="I8298">
        <v>9.4</v>
      </c>
      <c r="J8298">
        <v>0</v>
      </c>
      <c r="K8298">
        <v>0</v>
      </c>
    </row>
    <row r="8299" spans="1:11" x14ac:dyDescent="0.3">
      <c r="A8299">
        <v>12</v>
      </c>
      <c r="B8299">
        <v>12</v>
      </c>
      <c r="C8299">
        <v>0</v>
      </c>
      <c r="D8299">
        <v>0</v>
      </c>
      <c r="E8299">
        <v>0</v>
      </c>
      <c r="F8299">
        <v>9.4</v>
      </c>
      <c r="G8299">
        <v>2.1</v>
      </c>
      <c r="H8299">
        <v>0</v>
      </c>
      <c r="I8299">
        <v>9.4</v>
      </c>
      <c r="J8299">
        <v>0</v>
      </c>
      <c r="K8299">
        <v>0</v>
      </c>
    </row>
    <row r="8300" spans="1:11" x14ac:dyDescent="0.3">
      <c r="A8300">
        <v>12</v>
      </c>
      <c r="B8300">
        <v>12</v>
      </c>
      <c r="C8300">
        <v>1</v>
      </c>
      <c r="D8300">
        <v>0</v>
      </c>
      <c r="E8300">
        <v>0</v>
      </c>
      <c r="F8300">
        <v>9.4</v>
      </c>
      <c r="G8300">
        <v>2.6</v>
      </c>
      <c r="H8300">
        <v>0</v>
      </c>
      <c r="I8300">
        <v>9.4</v>
      </c>
      <c r="J8300">
        <v>0</v>
      </c>
      <c r="K8300">
        <v>0</v>
      </c>
    </row>
    <row r="8301" spans="1:11" x14ac:dyDescent="0.3">
      <c r="A8301">
        <v>12</v>
      </c>
      <c r="B8301">
        <v>12</v>
      </c>
      <c r="C8301">
        <v>2</v>
      </c>
      <c r="D8301">
        <v>0</v>
      </c>
      <c r="E8301">
        <v>0</v>
      </c>
      <c r="F8301">
        <v>9.4</v>
      </c>
      <c r="G8301">
        <v>2.6</v>
      </c>
      <c r="H8301">
        <v>0</v>
      </c>
      <c r="I8301">
        <v>9.4</v>
      </c>
      <c r="J8301">
        <v>0</v>
      </c>
      <c r="K8301">
        <v>0</v>
      </c>
    </row>
    <row r="8302" spans="1:11" x14ac:dyDescent="0.3">
      <c r="A8302">
        <v>12</v>
      </c>
      <c r="B8302">
        <v>12</v>
      </c>
      <c r="C8302">
        <v>3</v>
      </c>
      <c r="D8302">
        <v>0</v>
      </c>
      <c r="E8302">
        <v>0</v>
      </c>
      <c r="F8302">
        <v>9.4</v>
      </c>
      <c r="G8302">
        <v>2.6</v>
      </c>
      <c r="H8302">
        <v>0</v>
      </c>
      <c r="I8302">
        <v>9.4</v>
      </c>
      <c r="J8302">
        <v>0</v>
      </c>
      <c r="K8302">
        <v>0</v>
      </c>
    </row>
    <row r="8303" spans="1:11" x14ac:dyDescent="0.3">
      <c r="A8303">
        <v>12</v>
      </c>
      <c r="B8303">
        <v>12</v>
      </c>
      <c r="C8303">
        <v>4</v>
      </c>
      <c r="D8303">
        <v>0</v>
      </c>
      <c r="E8303">
        <v>0</v>
      </c>
      <c r="F8303">
        <v>8.9</v>
      </c>
      <c r="G8303">
        <v>2.1</v>
      </c>
      <c r="H8303">
        <v>0</v>
      </c>
      <c r="I8303">
        <v>8.9</v>
      </c>
      <c r="J8303">
        <v>0</v>
      </c>
      <c r="K8303">
        <v>0</v>
      </c>
    </row>
    <row r="8304" spans="1:11" x14ac:dyDescent="0.3">
      <c r="A8304">
        <v>12</v>
      </c>
      <c r="B8304">
        <v>12</v>
      </c>
      <c r="C8304">
        <v>5</v>
      </c>
      <c r="D8304">
        <v>0</v>
      </c>
      <c r="E8304">
        <v>0</v>
      </c>
      <c r="F8304">
        <v>8.9</v>
      </c>
      <c r="G8304">
        <v>2.6</v>
      </c>
      <c r="H8304">
        <v>0</v>
      </c>
      <c r="I8304">
        <v>8.9</v>
      </c>
      <c r="J8304">
        <v>0</v>
      </c>
      <c r="K8304">
        <v>0</v>
      </c>
    </row>
    <row r="8305" spans="1:11" x14ac:dyDescent="0.3">
      <c r="A8305">
        <v>12</v>
      </c>
      <c r="B8305">
        <v>12</v>
      </c>
      <c r="C8305">
        <v>6</v>
      </c>
      <c r="D8305">
        <v>0</v>
      </c>
      <c r="E8305">
        <v>0</v>
      </c>
      <c r="F8305">
        <v>8.9</v>
      </c>
      <c r="G8305">
        <v>1.5</v>
      </c>
      <c r="H8305">
        <v>0</v>
      </c>
      <c r="I8305">
        <v>8.9</v>
      </c>
      <c r="J8305">
        <v>0</v>
      </c>
      <c r="K8305">
        <v>0</v>
      </c>
    </row>
    <row r="8306" spans="1:11" x14ac:dyDescent="0.3">
      <c r="A8306">
        <v>12</v>
      </c>
      <c r="B8306">
        <v>12</v>
      </c>
      <c r="C8306">
        <v>7</v>
      </c>
      <c r="D8306">
        <v>0</v>
      </c>
      <c r="E8306">
        <v>11</v>
      </c>
      <c r="F8306">
        <v>9.4</v>
      </c>
      <c r="G8306">
        <v>1</v>
      </c>
      <c r="H8306">
        <v>10.414999999999999</v>
      </c>
      <c r="I8306">
        <v>6.8460000000000001</v>
      </c>
      <c r="J8306">
        <v>9.5259999999999998</v>
      </c>
      <c r="K8306">
        <v>3.7869999999999999</v>
      </c>
    </row>
    <row r="8307" spans="1:11" x14ac:dyDescent="0.3">
      <c r="A8307">
        <v>12</v>
      </c>
      <c r="B8307">
        <v>12</v>
      </c>
      <c r="C8307">
        <v>8</v>
      </c>
      <c r="D8307">
        <v>0</v>
      </c>
      <c r="E8307">
        <v>45</v>
      </c>
      <c r="F8307">
        <v>9.4</v>
      </c>
      <c r="G8307">
        <v>2.6</v>
      </c>
      <c r="H8307">
        <v>42.819000000000003</v>
      </c>
      <c r="I8307">
        <v>8.4369999999999994</v>
      </c>
      <c r="J8307">
        <v>38.959000000000003</v>
      </c>
      <c r="K8307">
        <v>32.667000000000002</v>
      </c>
    </row>
    <row r="8308" spans="1:11" x14ac:dyDescent="0.3">
      <c r="A8308">
        <v>12</v>
      </c>
      <c r="B8308">
        <v>12</v>
      </c>
      <c r="C8308">
        <v>9</v>
      </c>
      <c r="D8308">
        <v>0</v>
      </c>
      <c r="E8308">
        <v>86</v>
      </c>
      <c r="F8308">
        <v>9.4</v>
      </c>
      <c r="G8308">
        <v>3.1</v>
      </c>
      <c r="H8308">
        <v>83.385999999999996</v>
      </c>
      <c r="I8308">
        <v>9.7810000000000006</v>
      </c>
      <c r="J8308">
        <v>75.531000000000006</v>
      </c>
      <c r="K8308">
        <v>68.510000000000005</v>
      </c>
    </row>
    <row r="8309" spans="1:11" x14ac:dyDescent="0.3">
      <c r="A8309">
        <v>12</v>
      </c>
      <c r="B8309">
        <v>12</v>
      </c>
      <c r="C8309">
        <v>10</v>
      </c>
      <c r="D8309">
        <v>1</v>
      </c>
      <c r="E8309">
        <v>117</v>
      </c>
      <c r="F8309">
        <v>10</v>
      </c>
      <c r="G8309">
        <v>3.1</v>
      </c>
      <c r="H8309">
        <v>114.85599999999999</v>
      </c>
      <c r="I8309">
        <v>11.433999999999999</v>
      </c>
      <c r="J8309">
        <v>103.459</v>
      </c>
      <c r="K8309">
        <v>95.850999999999999</v>
      </c>
    </row>
    <row r="8310" spans="1:11" x14ac:dyDescent="0.3">
      <c r="A8310">
        <v>12</v>
      </c>
      <c r="B8310">
        <v>12</v>
      </c>
      <c r="C8310">
        <v>11</v>
      </c>
      <c r="D8310">
        <v>0</v>
      </c>
      <c r="E8310">
        <v>225</v>
      </c>
      <c r="F8310">
        <v>10</v>
      </c>
      <c r="G8310">
        <v>2.1</v>
      </c>
      <c r="H8310">
        <v>231.542</v>
      </c>
      <c r="I8310">
        <v>15.449</v>
      </c>
      <c r="J8310">
        <v>205.78299999999999</v>
      </c>
      <c r="K8310">
        <v>195.79400000000001</v>
      </c>
    </row>
    <row r="8311" spans="1:11" x14ac:dyDescent="0.3">
      <c r="A8311">
        <v>12</v>
      </c>
      <c r="B8311">
        <v>12</v>
      </c>
      <c r="C8311">
        <v>12</v>
      </c>
      <c r="D8311">
        <v>1</v>
      </c>
      <c r="E8311">
        <v>245</v>
      </c>
      <c r="F8311">
        <v>10</v>
      </c>
      <c r="G8311">
        <v>2.1</v>
      </c>
      <c r="H8311">
        <v>255.38800000000001</v>
      </c>
      <c r="I8311">
        <v>16.754000000000001</v>
      </c>
      <c r="J8311">
        <v>225.96899999999999</v>
      </c>
      <c r="K8311">
        <v>215.46899999999999</v>
      </c>
    </row>
    <row r="8312" spans="1:11" x14ac:dyDescent="0.3">
      <c r="A8312">
        <v>12</v>
      </c>
      <c r="B8312">
        <v>12</v>
      </c>
      <c r="C8312">
        <v>13</v>
      </c>
      <c r="D8312">
        <v>1</v>
      </c>
      <c r="E8312">
        <v>191</v>
      </c>
      <c r="F8312">
        <v>10.6</v>
      </c>
      <c r="G8312">
        <v>2.1</v>
      </c>
      <c r="H8312">
        <v>195.96700000000001</v>
      </c>
      <c r="I8312">
        <v>15.628</v>
      </c>
      <c r="J8312">
        <v>174.054</v>
      </c>
      <c r="K8312">
        <v>164.84200000000001</v>
      </c>
    </row>
    <row r="8313" spans="1:11" x14ac:dyDescent="0.3">
      <c r="A8313">
        <v>12</v>
      </c>
      <c r="B8313">
        <v>12</v>
      </c>
      <c r="C8313">
        <v>14</v>
      </c>
      <c r="D8313">
        <v>1</v>
      </c>
      <c r="E8313">
        <v>86</v>
      </c>
      <c r="F8313">
        <v>10.6</v>
      </c>
      <c r="G8313">
        <v>2.6</v>
      </c>
      <c r="H8313">
        <v>83.734999999999999</v>
      </c>
      <c r="I8313">
        <v>11.693</v>
      </c>
      <c r="J8313">
        <v>75.353999999999999</v>
      </c>
      <c r="K8313">
        <v>68.335999999999999</v>
      </c>
    </row>
    <row r="8314" spans="1:11" x14ac:dyDescent="0.3">
      <c r="A8314">
        <v>12</v>
      </c>
      <c r="B8314">
        <v>12</v>
      </c>
      <c r="C8314">
        <v>15</v>
      </c>
      <c r="D8314">
        <v>0</v>
      </c>
      <c r="E8314">
        <v>56</v>
      </c>
      <c r="F8314">
        <v>11.1</v>
      </c>
      <c r="G8314">
        <v>2.6</v>
      </c>
      <c r="H8314">
        <v>54.222000000000001</v>
      </c>
      <c r="I8314">
        <v>10.833</v>
      </c>
      <c r="J8314">
        <v>48.942999999999998</v>
      </c>
      <c r="K8314">
        <v>42.456000000000003</v>
      </c>
    </row>
    <row r="8315" spans="1:11" x14ac:dyDescent="0.3">
      <c r="A8315">
        <v>12</v>
      </c>
      <c r="B8315">
        <v>12</v>
      </c>
      <c r="C8315">
        <v>16</v>
      </c>
      <c r="D8315">
        <v>0</v>
      </c>
      <c r="E8315">
        <v>26</v>
      </c>
      <c r="F8315">
        <v>11.7</v>
      </c>
      <c r="G8315">
        <v>2.6</v>
      </c>
      <c r="H8315">
        <v>26.390999999999998</v>
      </c>
      <c r="I8315">
        <v>10.484999999999999</v>
      </c>
      <c r="J8315">
        <v>23.849</v>
      </c>
      <c r="K8315">
        <v>17.844999999999999</v>
      </c>
    </row>
    <row r="8316" spans="1:11" x14ac:dyDescent="0.3">
      <c r="A8316">
        <v>12</v>
      </c>
      <c r="B8316">
        <v>12</v>
      </c>
      <c r="C8316">
        <v>17</v>
      </c>
      <c r="D8316">
        <v>0</v>
      </c>
      <c r="E8316">
        <v>0</v>
      </c>
      <c r="F8316">
        <v>12.2</v>
      </c>
      <c r="G8316">
        <v>1.5</v>
      </c>
      <c r="H8316">
        <v>0</v>
      </c>
      <c r="I8316">
        <v>12.2</v>
      </c>
      <c r="J8316">
        <v>0</v>
      </c>
      <c r="K8316">
        <v>0</v>
      </c>
    </row>
    <row r="8317" spans="1:11" x14ac:dyDescent="0.3">
      <c r="A8317">
        <v>12</v>
      </c>
      <c r="B8317">
        <v>12</v>
      </c>
      <c r="C8317">
        <v>18</v>
      </c>
      <c r="D8317">
        <v>0</v>
      </c>
      <c r="E8317">
        <v>0</v>
      </c>
      <c r="F8317">
        <v>11.1</v>
      </c>
      <c r="G8317">
        <v>2.1</v>
      </c>
      <c r="H8317">
        <v>0</v>
      </c>
      <c r="I8317">
        <v>11.1</v>
      </c>
      <c r="J8317">
        <v>0</v>
      </c>
      <c r="K8317">
        <v>0</v>
      </c>
    </row>
    <row r="8318" spans="1:11" x14ac:dyDescent="0.3">
      <c r="A8318">
        <v>12</v>
      </c>
      <c r="B8318">
        <v>12</v>
      </c>
      <c r="C8318">
        <v>19</v>
      </c>
      <c r="D8318">
        <v>0</v>
      </c>
      <c r="E8318">
        <v>0</v>
      </c>
      <c r="F8318">
        <v>10</v>
      </c>
      <c r="G8318">
        <v>2.1</v>
      </c>
      <c r="H8318">
        <v>0</v>
      </c>
      <c r="I8318">
        <v>10</v>
      </c>
      <c r="J8318">
        <v>0</v>
      </c>
      <c r="K8318">
        <v>0</v>
      </c>
    </row>
    <row r="8319" spans="1:11" x14ac:dyDescent="0.3">
      <c r="A8319">
        <v>12</v>
      </c>
      <c r="B8319">
        <v>12</v>
      </c>
      <c r="C8319">
        <v>20</v>
      </c>
      <c r="D8319">
        <v>0</v>
      </c>
      <c r="E8319">
        <v>0</v>
      </c>
      <c r="F8319">
        <v>10.6</v>
      </c>
      <c r="G8319">
        <v>3.6</v>
      </c>
      <c r="H8319">
        <v>0</v>
      </c>
      <c r="I8319">
        <v>10.6</v>
      </c>
      <c r="J8319">
        <v>0</v>
      </c>
      <c r="K8319">
        <v>0</v>
      </c>
    </row>
    <row r="8320" spans="1:11" x14ac:dyDescent="0.3">
      <c r="A8320">
        <v>12</v>
      </c>
      <c r="B8320">
        <v>12</v>
      </c>
      <c r="C8320">
        <v>21</v>
      </c>
      <c r="D8320">
        <v>0</v>
      </c>
      <c r="E8320">
        <v>0</v>
      </c>
      <c r="F8320">
        <v>10</v>
      </c>
      <c r="G8320">
        <v>3.1</v>
      </c>
      <c r="H8320">
        <v>0</v>
      </c>
      <c r="I8320">
        <v>10</v>
      </c>
      <c r="J8320">
        <v>0</v>
      </c>
      <c r="K8320">
        <v>0</v>
      </c>
    </row>
    <row r="8321" spans="1:11" x14ac:dyDescent="0.3">
      <c r="A8321">
        <v>12</v>
      </c>
      <c r="B8321">
        <v>12</v>
      </c>
      <c r="C8321">
        <v>22</v>
      </c>
      <c r="D8321">
        <v>0</v>
      </c>
      <c r="E8321">
        <v>0</v>
      </c>
      <c r="F8321">
        <v>10</v>
      </c>
      <c r="G8321">
        <v>3.6</v>
      </c>
      <c r="H8321">
        <v>0</v>
      </c>
      <c r="I8321">
        <v>10</v>
      </c>
      <c r="J8321">
        <v>0</v>
      </c>
      <c r="K8321">
        <v>0</v>
      </c>
    </row>
    <row r="8322" spans="1:11" x14ac:dyDescent="0.3">
      <c r="A8322">
        <v>12</v>
      </c>
      <c r="B8322">
        <v>12</v>
      </c>
      <c r="C8322">
        <v>23</v>
      </c>
      <c r="D8322">
        <v>0</v>
      </c>
      <c r="E8322">
        <v>0</v>
      </c>
      <c r="F8322">
        <v>9.4</v>
      </c>
      <c r="G8322">
        <v>4.5999999999999996</v>
      </c>
      <c r="H8322">
        <v>0</v>
      </c>
      <c r="I8322">
        <v>9.4</v>
      </c>
      <c r="J8322">
        <v>0</v>
      </c>
      <c r="K8322">
        <v>0</v>
      </c>
    </row>
    <row r="8323" spans="1:11" x14ac:dyDescent="0.3">
      <c r="A8323">
        <v>12</v>
      </c>
      <c r="B8323">
        <v>13</v>
      </c>
      <c r="C8323">
        <v>0</v>
      </c>
      <c r="D8323">
        <v>0</v>
      </c>
      <c r="E8323">
        <v>0</v>
      </c>
      <c r="F8323">
        <v>10</v>
      </c>
      <c r="G8323">
        <v>5.7</v>
      </c>
      <c r="H8323">
        <v>0</v>
      </c>
      <c r="I8323">
        <v>10</v>
      </c>
      <c r="J8323">
        <v>0</v>
      </c>
      <c r="K8323">
        <v>0</v>
      </c>
    </row>
    <row r="8324" spans="1:11" x14ac:dyDescent="0.3">
      <c r="A8324">
        <v>12</v>
      </c>
      <c r="B8324">
        <v>13</v>
      </c>
      <c r="C8324">
        <v>1</v>
      </c>
      <c r="D8324">
        <v>0</v>
      </c>
      <c r="E8324">
        <v>0</v>
      </c>
      <c r="F8324">
        <v>8.9</v>
      </c>
      <c r="G8324">
        <v>2.1</v>
      </c>
      <c r="H8324">
        <v>0</v>
      </c>
      <c r="I8324">
        <v>8.9</v>
      </c>
      <c r="J8324">
        <v>0</v>
      </c>
      <c r="K8324">
        <v>0</v>
      </c>
    </row>
    <row r="8325" spans="1:11" x14ac:dyDescent="0.3">
      <c r="A8325">
        <v>12</v>
      </c>
      <c r="B8325">
        <v>13</v>
      </c>
      <c r="C8325">
        <v>2</v>
      </c>
      <c r="D8325">
        <v>0</v>
      </c>
      <c r="E8325">
        <v>0</v>
      </c>
      <c r="F8325">
        <v>8.3000000000000007</v>
      </c>
      <c r="G8325">
        <v>2.1</v>
      </c>
      <c r="H8325">
        <v>0</v>
      </c>
      <c r="I8325">
        <v>8.3000000000000007</v>
      </c>
      <c r="J8325">
        <v>0</v>
      </c>
      <c r="K8325">
        <v>0</v>
      </c>
    </row>
    <row r="8326" spans="1:11" x14ac:dyDescent="0.3">
      <c r="A8326">
        <v>12</v>
      </c>
      <c r="B8326">
        <v>13</v>
      </c>
      <c r="C8326">
        <v>3</v>
      </c>
      <c r="D8326">
        <v>0</v>
      </c>
      <c r="E8326">
        <v>0</v>
      </c>
      <c r="F8326">
        <v>7.8</v>
      </c>
      <c r="G8326">
        <v>2.6</v>
      </c>
      <c r="H8326">
        <v>0</v>
      </c>
      <c r="I8326">
        <v>7.8</v>
      </c>
      <c r="J8326">
        <v>0</v>
      </c>
      <c r="K8326">
        <v>0</v>
      </c>
    </row>
    <row r="8327" spans="1:11" x14ac:dyDescent="0.3">
      <c r="A8327">
        <v>12</v>
      </c>
      <c r="B8327">
        <v>13</v>
      </c>
      <c r="C8327">
        <v>4</v>
      </c>
      <c r="D8327">
        <v>0</v>
      </c>
      <c r="E8327">
        <v>0</v>
      </c>
      <c r="F8327">
        <v>6.1</v>
      </c>
      <c r="G8327">
        <v>2.1</v>
      </c>
      <c r="H8327">
        <v>0</v>
      </c>
      <c r="I8327">
        <v>6.1</v>
      </c>
      <c r="J8327">
        <v>0</v>
      </c>
      <c r="K8327">
        <v>0</v>
      </c>
    </row>
    <row r="8328" spans="1:11" x14ac:dyDescent="0.3">
      <c r="A8328">
        <v>12</v>
      </c>
      <c r="B8328">
        <v>13</v>
      </c>
      <c r="C8328">
        <v>5</v>
      </c>
      <c r="D8328">
        <v>0</v>
      </c>
      <c r="E8328">
        <v>0</v>
      </c>
      <c r="F8328">
        <v>6.1</v>
      </c>
      <c r="G8328">
        <v>0</v>
      </c>
      <c r="H8328">
        <v>0</v>
      </c>
      <c r="I8328">
        <v>6.1</v>
      </c>
      <c r="J8328">
        <v>0</v>
      </c>
      <c r="K8328">
        <v>0</v>
      </c>
    </row>
    <row r="8329" spans="1:11" x14ac:dyDescent="0.3">
      <c r="A8329">
        <v>12</v>
      </c>
      <c r="B8329">
        <v>13</v>
      </c>
      <c r="C8329">
        <v>6</v>
      </c>
      <c r="D8329">
        <v>0</v>
      </c>
      <c r="E8329">
        <v>0</v>
      </c>
      <c r="F8329">
        <v>5.6</v>
      </c>
      <c r="G8329">
        <v>2.1</v>
      </c>
      <c r="H8329">
        <v>0</v>
      </c>
      <c r="I8329">
        <v>5.6</v>
      </c>
      <c r="J8329">
        <v>0</v>
      </c>
      <c r="K8329">
        <v>0</v>
      </c>
    </row>
    <row r="8330" spans="1:11" x14ac:dyDescent="0.3">
      <c r="A8330">
        <v>12</v>
      </c>
      <c r="B8330">
        <v>13</v>
      </c>
      <c r="C8330">
        <v>7</v>
      </c>
      <c r="D8330">
        <v>84</v>
      </c>
      <c r="E8330">
        <v>21</v>
      </c>
      <c r="F8330">
        <v>5</v>
      </c>
      <c r="G8330">
        <v>1.5</v>
      </c>
      <c r="H8330">
        <v>47.569000000000003</v>
      </c>
      <c r="I8330">
        <v>3.996</v>
      </c>
      <c r="J8330">
        <v>39.890999999999998</v>
      </c>
      <c r="K8330">
        <v>33.58</v>
      </c>
    </row>
    <row r="8331" spans="1:11" x14ac:dyDescent="0.3">
      <c r="A8331">
        <v>12</v>
      </c>
      <c r="B8331">
        <v>13</v>
      </c>
      <c r="C8331">
        <v>8</v>
      </c>
      <c r="D8331">
        <v>349</v>
      </c>
      <c r="E8331">
        <v>54</v>
      </c>
      <c r="F8331">
        <v>7.8</v>
      </c>
      <c r="G8331">
        <v>2.1</v>
      </c>
      <c r="H8331">
        <v>214.49100000000001</v>
      </c>
      <c r="I8331">
        <v>12.372</v>
      </c>
      <c r="J8331">
        <v>182.858</v>
      </c>
      <c r="K8331">
        <v>173.434</v>
      </c>
    </row>
    <row r="8332" spans="1:11" x14ac:dyDescent="0.3">
      <c r="A8332">
        <v>12</v>
      </c>
      <c r="B8332">
        <v>13</v>
      </c>
      <c r="C8332">
        <v>9</v>
      </c>
      <c r="D8332">
        <v>445</v>
      </c>
      <c r="E8332">
        <v>119</v>
      </c>
      <c r="F8332">
        <v>8.9</v>
      </c>
      <c r="G8332">
        <v>2.6</v>
      </c>
      <c r="H8332">
        <v>402.96100000000001</v>
      </c>
      <c r="I8332">
        <v>19.396999999999998</v>
      </c>
      <c r="J8332">
        <v>347.67399999999998</v>
      </c>
      <c r="K8332">
        <v>333.79599999999999</v>
      </c>
    </row>
    <row r="8333" spans="1:11" x14ac:dyDescent="0.3">
      <c r="A8333">
        <v>12</v>
      </c>
      <c r="B8333">
        <v>13</v>
      </c>
      <c r="C8333">
        <v>10</v>
      </c>
      <c r="D8333">
        <v>525</v>
      </c>
      <c r="E8333">
        <v>142</v>
      </c>
      <c r="F8333">
        <v>10</v>
      </c>
      <c r="G8333">
        <v>1.5</v>
      </c>
      <c r="H8333">
        <v>538.47900000000004</v>
      </c>
      <c r="I8333">
        <v>27.707999999999998</v>
      </c>
      <c r="J8333">
        <v>455.505</v>
      </c>
      <c r="K8333">
        <v>438.21100000000001</v>
      </c>
    </row>
    <row r="8334" spans="1:11" x14ac:dyDescent="0.3">
      <c r="A8334">
        <v>12</v>
      </c>
      <c r="B8334">
        <v>13</v>
      </c>
      <c r="C8334">
        <v>11</v>
      </c>
      <c r="D8334">
        <v>701</v>
      </c>
      <c r="E8334">
        <v>103</v>
      </c>
      <c r="F8334">
        <v>10.6</v>
      </c>
      <c r="G8334">
        <v>3.6</v>
      </c>
      <c r="H8334">
        <v>664.8</v>
      </c>
      <c r="I8334">
        <v>27.815999999999999</v>
      </c>
      <c r="J8334">
        <v>563.41399999999999</v>
      </c>
      <c r="K8334">
        <v>542.30600000000004</v>
      </c>
    </row>
    <row r="8335" spans="1:11" x14ac:dyDescent="0.3">
      <c r="A8335">
        <v>12</v>
      </c>
      <c r="B8335">
        <v>13</v>
      </c>
      <c r="C8335">
        <v>12</v>
      </c>
      <c r="D8335">
        <v>694</v>
      </c>
      <c r="E8335">
        <v>106</v>
      </c>
      <c r="F8335">
        <v>11.1</v>
      </c>
      <c r="G8335">
        <v>3.1</v>
      </c>
      <c r="H8335">
        <v>665.76800000000003</v>
      </c>
      <c r="I8335">
        <v>29.635000000000002</v>
      </c>
      <c r="J8335">
        <v>560.71500000000003</v>
      </c>
      <c r="K8335">
        <v>539.70699999999999</v>
      </c>
    </row>
    <row r="8336" spans="1:11" x14ac:dyDescent="0.3">
      <c r="A8336">
        <v>12</v>
      </c>
      <c r="B8336">
        <v>13</v>
      </c>
      <c r="C8336">
        <v>13</v>
      </c>
      <c r="D8336">
        <v>772</v>
      </c>
      <c r="E8336">
        <v>78</v>
      </c>
      <c r="F8336">
        <v>11.7</v>
      </c>
      <c r="G8336">
        <v>4.0999999999999996</v>
      </c>
      <c r="H8336">
        <v>644.64099999999996</v>
      </c>
      <c r="I8336">
        <v>28.018999999999998</v>
      </c>
      <c r="J8336">
        <v>544.17999999999995</v>
      </c>
      <c r="K8336">
        <v>523.78099999999995</v>
      </c>
    </row>
    <row r="8337" spans="1:11" x14ac:dyDescent="0.3">
      <c r="A8337">
        <v>12</v>
      </c>
      <c r="B8337">
        <v>13</v>
      </c>
      <c r="C8337">
        <v>14</v>
      </c>
      <c r="D8337">
        <v>636</v>
      </c>
      <c r="E8337">
        <v>75</v>
      </c>
      <c r="F8337">
        <v>12.2</v>
      </c>
      <c r="G8337">
        <v>3.6</v>
      </c>
      <c r="H8337">
        <v>476.36700000000002</v>
      </c>
      <c r="I8337">
        <v>24.907</v>
      </c>
      <c r="J8337">
        <v>402.58</v>
      </c>
      <c r="K8337">
        <v>387.012</v>
      </c>
    </row>
    <row r="8338" spans="1:11" x14ac:dyDescent="0.3">
      <c r="A8338">
        <v>12</v>
      </c>
      <c r="B8338">
        <v>13</v>
      </c>
      <c r="C8338">
        <v>15</v>
      </c>
      <c r="D8338">
        <v>359</v>
      </c>
      <c r="E8338">
        <v>74</v>
      </c>
      <c r="F8338">
        <v>11.7</v>
      </c>
      <c r="G8338">
        <v>2.6</v>
      </c>
      <c r="H8338">
        <v>250.51</v>
      </c>
      <c r="I8338">
        <v>18.864000000000001</v>
      </c>
      <c r="J8338">
        <v>211.11099999999999</v>
      </c>
      <c r="K8338">
        <v>200.989</v>
      </c>
    </row>
    <row r="8339" spans="1:11" x14ac:dyDescent="0.3">
      <c r="A8339">
        <v>12</v>
      </c>
      <c r="B8339">
        <v>13</v>
      </c>
      <c r="C8339">
        <v>16</v>
      </c>
      <c r="D8339">
        <v>49</v>
      </c>
      <c r="E8339">
        <v>28</v>
      </c>
      <c r="F8339">
        <v>11.7</v>
      </c>
      <c r="G8339">
        <v>5.2</v>
      </c>
      <c r="H8339">
        <v>46.401000000000003</v>
      </c>
      <c r="I8339">
        <v>11.7</v>
      </c>
      <c r="J8339">
        <v>39.536999999999999</v>
      </c>
      <c r="K8339">
        <v>33.234000000000002</v>
      </c>
    </row>
    <row r="8340" spans="1:11" x14ac:dyDescent="0.3">
      <c r="A8340">
        <v>12</v>
      </c>
      <c r="B8340">
        <v>13</v>
      </c>
      <c r="C8340">
        <v>17</v>
      </c>
      <c r="D8340">
        <v>0</v>
      </c>
      <c r="E8340">
        <v>0</v>
      </c>
      <c r="F8340">
        <v>11.1</v>
      </c>
      <c r="G8340">
        <v>3.1</v>
      </c>
      <c r="H8340">
        <v>0</v>
      </c>
      <c r="I8340">
        <v>11.1</v>
      </c>
      <c r="J8340">
        <v>0</v>
      </c>
      <c r="K8340">
        <v>0</v>
      </c>
    </row>
    <row r="8341" spans="1:11" x14ac:dyDescent="0.3">
      <c r="A8341">
        <v>12</v>
      </c>
      <c r="B8341">
        <v>13</v>
      </c>
      <c r="C8341">
        <v>18</v>
      </c>
      <c r="D8341">
        <v>0</v>
      </c>
      <c r="E8341">
        <v>0</v>
      </c>
      <c r="F8341">
        <v>11.1</v>
      </c>
      <c r="G8341">
        <v>4.0999999999999996</v>
      </c>
      <c r="H8341">
        <v>0</v>
      </c>
      <c r="I8341">
        <v>11.1</v>
      </c>
      <c r="J8341">
        <v>0</v>
      </c>
      <c r="K8341">
        <v>0</v>
      </c>
    </row>
    <row r="8342" spans="1:11" x14ac:dyDescent="0.3">
      <c r="A8342">
        <v>12</v>
      </c>
      <c r="B8342">
        <v>13</v>
      </c>
      <c r="C8342">
        <v>19</v>
      </c>
      <c r="D8342">
        <v>0</v>
      </c>
      <c r="E8342">
        <v>0</v>
      </c>
      <c r="F8342">
        <v>11.1</v>
      </c>
      <c r="G8342">
        <v>3.6</v>
      </c>
      <c r="H8342">
        <v>0</v>
      </c>
      <c r="I8342">
        <v>11.1</v>
      </c>
      <c r="J8342">
        <v>0</v>
      </c>
      <c r="K8342">
        <v>0</v>
      </c>
    </row>
    <row r="8343" spans="1:11" x14ac:dyDescent="0.3">
      <c r="A8343">
        <v>12</v>
      </c>
      <c r="B8343">
        <v>13</v>
      </c>
      <c r="C8343">
        <v>20</v>
      </c>
      <c r="D8343">
        <v>0</v>
      </c>
      <c r="E8343">
        <v>0</v>
      </c>
      <c r="F8343">
        <v>10</v>
      </c>
      <c r="G8343">
        <v>2.6</v>
      </c>
      <c r="H8343">
        <v>0</v>
      </c>
      <c r="I8343">
        <v>10</v>
      </c>
      <c r="J8343">
        <v>0</v>
      </c>
      <c r="K8343">
        <v>0</v>
      </c>
    </row>
    <row r="8344" spans="1:11" x14ac:dyDescent="0.3">
      <c r="A8344">
        <v>12</v>
      </c>
      <c r="B8344">
        <v>13</v>
      </c>
      <c r="C8344">
        <v>21</v>
      </c>
      <c r="D8344">
        <v>0</v>
      </c>
      <c r="E8344">
        <v>0</v>
      </c>
      <c r="F8344">
        <v>9.4</v>
      </c>
      <c r="G8344">
        <v>3.1</v>
      </c>
      <c r="H8344">
        <v>0</v>
      </c>
      <c r="I8344">
        <v>9.4</v>
      </c>
      <c r="J8344">
        <v>0</v>
      </c>
      <c r="K8344">
        <v>0</v>
      </c>
    </row>
    <row r="8345" spans="1:11" x14ac:dyDescent="0.3">
      <c r="A8345">
        <v>12</v>
      </c>
      <c r="B8345">
        <v>13</v>
      </c>
      <c r="C8345">
        <v>22</v>
      </c>
      <c r="D8345">
        <v>0</v>
      </c>
      <c r="E8345">
        <v>0</v>
      </c>
      <c r="F8345">
        <v>9.4</v>
      </c>
      <c r="G8345">
        <v>2.1</v>
      </c>
      <c r="H8345">
        <v>0</v>
      </c>
      <c r="I8345">
        <v>9.4</v>
      </c>
      <c r="J8345">
        <v>0</v>
      </c>
      <c r="K8345">
        <v>0</v>
      </c>
    </row>
    <row r="8346" spans="1:11" x14ac:dyDescent="0.3">
      <c r="A8346">
        <v>12</v>
      </c>
      <c r="B8346">
        <v>13</v>
      </c>
      <c r="C8346">
        <v>23</v>
      </c>
      <c r="D8346">
        <v>0</v>
      </c>
      <c r="E8346">
        <v>0</v>
      </c>
      <c r="F8346">
        <v>9.4</v>
      </c>
      <c r="G8346">
        <v>1.5</v>
      </c>
      <c r="H8346">
        <v>0</v>
      </c>
      <c r="I8346">
        <v>9.4</v>
      </c>
      <c r="J8346">
        <v>0</v>
      </c>
      <c r="K8346">
        <v>0</v>
      </c>
    </row>
    <row r="8347" spans="1:11" x14ac:dyDescent="0.3">
      <c r="A8347">
        <v>12</v>
      </c>
      <c r="B8347">
        <v>14</v>
      </c>
      <c r="C8347">
        <v>0</v>
      </c>
      <c r="D8347">
        <v>0</v>
      </c>
      <c r="E8347">
        <v>0</v>
      </c>
      <c r="F8347">
        <v>9.4</v>
      </c>
      <c r="G8347">
        <v>0</v>
      </c>
      <c r="H8347">
        <v>0</v>
      </c>
      <c r="I8347">
        <v>9.4</v>
      </c>
      <c r="J8347">
        <v>0</v>
      </c>
      <c r="K8347">
        <v>0</v>
      </c>
    </row>
    <row r="8348" spans="1:11" x14ac:dyDescent="0.3">
      <c r="A8348">
        <v>12</v>
      </c>
      <c r="B8348">
        <v>14</v>
      </c>
      <c r="C8348">
        <v>1</v>
      </c>
      <c r="D8348">
        <v>0</v>
      </c>
      <c r="E8348">
        <v>0</v>
      </c>
      <c r="F8348">
        <v>8.9</v>
      </c>
      <c r="G8348">
        <v>0</v>
      </c>
      <c r="H8348">
        <v>0</v>
      </c>
      <c r="I8348">
        <v>8.9</v>
      </c>
      <c r="J8348">
        <v>0</v>
      </c>
      <c r="K8348">
        <v>0</v>
      </c>
    </row>
    <row r="8349" spans="1:11" x14ac:dyDescent="0.3">
      <c r="A8349">
        <v>12</v>
      </c>
      <c r="B8349">
        <v>14</v>
      </c>
      <c r="C8349">
        <v>2</v>
      </c>
      <c r="D8349">
        <v>0</v>
      </c>
      <c r="E8349">
        <v>0</v>
      </c>
      <c r="F8349">
        <v>8.3000000000000007</v>
      </c>
      <c r="G8349">
        <v>0</v>
      </c>
      <c r="H8349">
        <v>0</v>
      </c>
      <c r="I8349">
        <v>8.3000000000000007</v>
      </c>
      <c r="J8349">
        <v>0</v>
      </c>
      <c r="K8349">
        <v>0</v>
      </c>
    </row>
    <row r="8350" spans="1:11" x14ac:dyDescent="0.3">
      <c r="A8350">
        <v>12</v>
      </c>
      <c r="B8350">
        <v>14</v>
      </c>
      <c r="C8350">
        <v>3</v>
      </c>
      <c r="D8350">
        <v>0</v>
      </c>
      <c r="E8350">
        <v>0</v>
      </c>
      <c r="F8350">
        <v>8.3000000000000007</v>
      </c>
      <c r="G8350">
        <v>1.5</v>
      </c>
      <c r="H8350">
        <v>0</v>
      </c>
      <c r="I8350">
        <v>8.3000000000000007</v>
      </c>
      <c r="J8350">
        <v>0</v>
      </c>
      <c r="K8350">
        <v>0</v>
      </c>
    </row>
    <row r="8351" spans="1:11" x14ac:dyDescent="0.3">
      <c r="A8351">
        <v>12</v>
      </c>
      <c r="B8351">
        <v>14</v>
      </c>
      <c r="C8351">
        <v>4</v>
      </c>
      <c r="D8351">
        <v>0</v>
      </c>
      <c r="E8351">
        <v>0</v>
      </c>
      <c r="F8351">
        <v>7.2</v>
      </c>
      <c r="G8351">
        <v>0</v>
      </c>
      <c r="H8351">
        <v>0</v>
      </c>
      <c r="I8351">
        <v>7.2</v>
      </c>
      <c r="J8351">
        <v>0</v>
      </c>
      <c r="K8351">
        <v>0</v>
      </c>
    </row>
    <row r="8352" spans="1:11" x14ac:dyDescent="0.3">
      <c r="A8352">
        <v>12</v>
      </c>
      <c r="B8352">
        <v>14</v>
      </c>
      <c r="C8352">
        <v>5</v>
      </c>
      <c r="D8352">
        <v>0</v>
      </c>
      <c r="E8352">
        <v>0</v>
      </c>
      <c r="F8352">
        <v>8.3000000000000007</v>
      </c>
      <c r="G8352">
        <v>0</v>
      </c>
      <c r="H8352">
        <v>0</v>
      </c>
      <c r="I8352">
        <v>8.3000000000000007</v>
      </c>
      <c r="J8352">
        <v>0</v>
      </c>
      <c r="K8352">
        <v>0</v>
      </c>
    </row>
    <row r="8353" spans="1:11" x14ac:dyDescent="0.3">
      <c r="A8353">
        <v>12</v>
      </c>
      <c r="B8353">
        <v>14</v>
      </c>
      <c r="C8353">
        <v>6</v>
      </c>
      <c r="D8353">
        <v>0</v>
      </c>
      <c r="E8353">
        <v>0</v>
      </c>
      <c r="F8353">
        <v>8.9</v>
      </c>
      <c r="G8353">
        <v>0</v>
      </c>
      <c r="H8353">
        <v>0</v>
      </c>
      <c r="I8353">
        <v>8.9</v>
      </c>
      <c r="J8353">
        <v>0</v>
      </c>
      <c r="K8353">
        <v>0</v>
      </c>
    </row>
    <row r="8354" spans="1:11" x14ac:dyDescent="0.3">
      <c r="A8354">
        <v>12</v>
      </c>
      <c r="B8354">
        <v>14</v>
      </c>
      <c r="C8354">
        <v>7</v>
      </c>
      <c r="D8354">
        <v>0</v>
      </c>
      <c r="E8354">
        <v>19</v>
      </c>
      <c r="F8354">
        <v>8.3000000000000007</v>
      </c>
      <c r="G8354">
        <v>2.1</v>
      </c>
      <c r="H8354">
        <v>18.356000000000002</v>
      </c>
      <c r="I8354">
        <v>6.6319999999999997</v>
      </c>
      <c r="J8354">
        <v>16.800999999999998</v>
      </c>
      <c r="K8354">
        <v>10.928000000000001</v>
      </c>
    </row>
    <row r="8355" spans="1:11" x14ac:dyDescent="0.3">
      <c r="A8355">
        <v>12</v>
      </c>
      <c r="B8355">
        <v>14</v>
      </c>
      <c r="C8355">
        <v>8</v>
      </c>
      <c r="D8355">
        <v>0</v>
      </c>
      <c r="E8355">
        <v>61</v>
      </c>
      <c r="F8355">
        <v>10</v>
      </c>
      <c r="G8355">
        <v>3.1</v>
      </c>
      <c r="H8355">
        <v>60.606999999999999</v>
      </c>
      <c r="I8355">
        <v>9.65</v>
      </c>
      <c r="J8355">
        <v>54.921999999999997</v>
      </c>
      <c r="K8355">
        <v>48.317</v>
      </c>
    </row>
    <row r="8356" spans="1:11" x14ac:dyDescent="0.3">
      <c r="A8356">
        <v>12</v>
      </c>
      <c r="B8356">
        <v>14</v>
      </c>
      <c r="C8356">
        <v>9</v>
      </c>
      <c r="D8356">
        <v>7</v>
      </c>
      <c r="E8356">
        <v>142</v>
      </c>
      <c r="F8356">
        <v>11.1</v>
      </c>
      <c r="G8356">
        <v>3.1</v>
      </c>
      <c r="H8356">
        <v>149.941</v>
      </c>
      <c r="I8356">
        <v>13.445</v>
      </c>
      <c r="J8356">
        <v>134.072</v>
      </c>
      <c r="K8356">
        <v>125.789</v>
      </c>
    </row>
    <row r="8357" spans="1:11" x14ac:dyDescent="0.3">
      <c r="A8357">
        <v>12</v>
      </c>
      <c r="B8357">
        <v>14</v>
      </c>
      <c r="C8357">
        <v>10</v>
      </c>
      <c r="D8357">
        <v>8</v>
      </c>
      <c r="E8357">
        <v>153</v>
      </c>
      <c r="F8357">
        <v>12.2</v>
      </c>
      <c r="G8357">
        <v>2.6</v>
      </c>
      <c r="H8357">
        <v>158.59299999999999</v>
      </c>
      <c r="I8357">
        <v>15.324</v>
      </c>
      <c r="J8357">
        <v>140.958</v>
      </c>
      <c r="K8357">
        <v>132.518</v>
      </c>
    </row>
    <row r="8358" spans="1:11" x14ac:dyDescent="0.3">
      <c r="A8358">
        <v>12</v>
      </c>
      <c r="B8358">
        <v>14</v>
      </c>
      <c r="C8358">
        <v>11</v>
      </c>
      <c r="D8358">
        <v>4</v>
      </c>
      <c r="E8358">
        <v>117</v>
      </c>
      <c r="F8358">
        <v>12.2</v>
      </c>
      <c r="G8358">
        <v>2.6</v>
      </c>
      <c r="H8358">
        <v>116.407</v>
      </c>
      <c r="I8358">
        <v>14.12</v>
      </c>
      <c r="J8358">
        <v>103.90600000000001</v>
      </c>
      <c r="K8358">
        <v>96.287999999999997</v>
      </c>
    </row>
    <row r="8359" spans="1:11" x14ac:dyDescent="0.3">
      <c r="A8359">
        <v>12</v>
      </c>
      <c r="B8359">
        <v>14</v>
      </c>
      <c r="C8359">
        <v>12</v>
      </c>
      <c r="D8359">
        <v>2</v>
      </c>
      <c r="E8359">
        <v>167</v>
      </c>
      <c r="F8359">
        <v>12.2</v>
      </c>
      <c r="G8359">
        <v>3.6</v>
      </c>
      <c r="H8359">
        <v>167.96299999999999</v>
      </c>
      <c r="I8359">
        <v>15.118</v>
      </c>
      <c r="J8359">
        <v>149.43600000000001</v>
      </c>
      <c r="K8359">
        <v>140.803</v>
      </c>
    </row>
    <row r="8360" spans="1:11" x14ac:dyDescent="0.3">
      <c r="A8360">
        <v>12</v>
      </c>
      <c r="B8360">
        <v>14</v>
      </c>
      <c r="C8360">
        <v>13</v>
      </c>
      <c r="D8360">
        <v>3</v>
      </c>
      <c r="E8360">
        <v>192</v>
      </c>
      <c r="F8360">
        <v>14.4</v>
      </c>
      <c r="G8360">
        <v>2.6</v>
      </c>
      <c r="H8360">
        <v>198.607</v>
      </c>
      <c r="I8360">
        <v>18.791</v>
      </c>
      <c r="J8360">
        <v>174.49600000000001</v>
      </c>
      <c r="K8360">
        <v>165.273</v>
      </c>
    </row>
    <row r="8361" spans="1:11" x14ac:dyDescent="0.3">
      <c r="A8361">
        <v>12</v>
      </c>
      <c r="B8361">
        <v>14</v>
      </c>
      <c r="C8361">
        <v>14</v>
      </c>
      <c r="D8361">
        <v>2</v>
      </c>
      <c r="E8361">
        <v>128</v>
      </c>
      <c r="F8361">
        <v>13.9</v>
      </c>
      <c r="G8361">
        <v>6.2</v>
      </c>
      <c r="H8361">
        <v>130.03100000000001</v>
      </c>
      <c r="I8361">
        <v>15.468999999999999</v>
      </c>
      <c r="J8361">
        <v>115.533</v>
      </c>
      <c r="K8361">
        <v>107.66200000000001</v>
      </c>
    </row>
    <row r="8362" spans="1:11" x14ac:dyDescent="0.3">
      <c r="A8362">
        <v>12</v>
      </c>
      <c r="B8362">
        <v>14</v>
      </c>
      <c r="C8362">
        <v>15</v>
      </c>
      <c r="D8362">
        <v>1</v>
      </c>
      <c r="E8362">
        <v>75</v>
      </c>
      <c r="F8362">
        <v>13.3</v>
      </c>
      <c r="G8362">
        <v>6.7</v>
      </c>
      <c r="H8362">
        <v>76.019000000000005</v>
      </c>
      <c r="I8362">
        <v>13.628</v>
      </c>
      <c r="J8362">
        <v>67.953000000000003</v>
      </c>
      <c r="K8362">
        <v>61.085999999999999</v>
      </c>
    </row>
    <row r="8363" spans="1:11" x14ac:dyDescent="0.3">
      <c r="A8363">
        <v>12</v>
      </c>
      <c r="B8363">
        <v>14</v>
      </c>
      <c r="C8363">
        <v>16</v>
      </c>
      <c r="D8363">
        <v>0</v>
      </c>
      <c r="E8363">
        <v>22</v>
      </c>
      <c r="F8363">
        <v>12.8</v>
      </c>
      <c r="G8363">
        <v>6.2</v>
      </c>
      <c r="H8363">
        <v>21.396999999999998</v>
      </c>
      <c r="I8363">
        <v>11.946</v>
      </c>
      <c r="J8363">
        <v>19.242000000000001</v>
      </c>
      <c r="K8363">
        <v>13.324</v>
      </c>
    </row>
    <row r="8364" spans="1:11" x14ac:dyDescent="0.3">
      <c r="A8364">
        <v>12</v>
      </c>
      <c r="B8364">
        <v>14</v>
      </c>
      <c r="C8364">
        <v>17</v>
      </c>
      <c r="D8364">
        <v>0</v>
      </c>
      <c r="E8364">
        <v>0</v>
      </c>
      <c r="F8364">
        <v>12.8</v>
      </c>
      <c r="G8364">
        <v>3.1</v>
      </c>
      <c r="H8364">
        <v>0</v>
      </c>
      <c r="I8364">
        <v>12.8</v>
      </c>
      <c r="J8364">
        <v>0</v>
      </c>
      <c r="K8364">
        <v>0</v>
      </c>
    </row>
    <row r="8365" spans="1:11" x14ac:dyDescent="0.3">
      <c r="A8365">
        <v>12</v>
      </c>
      <c r="B8365">
        <v>14</v>
      </c>
      <c r="C8365">
        <v>18</v>
      </c>
      <c r="D8365">
        <v>0</v>
      </c>
      <c r="E8365">
        <v>0</v>
      </c>
      <c r="F8365">
        <v>11.7</v>
      </c>
      <c r="G8365">
        <v>1.5</v>
      </c>
      <c r="H8365">
        <v>0</v>
      </c>
      <c r="I8365">
        <v>11.7</v>
      </c>
      <c r="J8365">
        <v>0</v>
      </c>
      <c r="K8365">
        <v>0</v>
      </c>
    </row>
    <row r="8366" spans="1:11" x14ac:dyDescent="0.3">
      <c r="A8366">
        <v>12</v>
      </c>
      <c r="B8366">
        <v>14</v>
      </c>
      <c r="C8366">
        <v>19</v>
      </c>
      <c r="D8366">
        <v>0</v>
      </c>
      <c r="E8366">
        <v>0</v>
      </c>
      <c r="F8366">
        <v>11.7</v>
      </c>
      <c r="G8366">
        <v>2.1</v>
      </c>
      <c r="H8366">
        <v>0</v>
      </c>
      <c r="I8366">
        <v>11.7</v>
      </c>
      <c r="J8366">
        <v>0</v>
      </c>
      <c r="K8366">
        <v>0</v>
      </c>
    </row>
    <row r="8367" spans="1:11" x14ac:dyDescent="0.3">
      <c r="A8367">
        <v>12</v>
      </c>
      <c r="B8367">
        <v>14</v>
      </c>
      <c r="C8367">
        <v>20</v>
      </c>
      <c r="D8367">
        <v>0</v>
      </c>
      <c r="E8367">
        <v>0</v>
      </c>
      <c r="F8367">
        <v>11.7</v>
      </c>
      <c r="G8367">
        <v>3.1</v>
      </c>
      <c r="H8367">
        <v>0</v>
      </c>
      <c r="I8367">
        <v>11.7</v>
      </c>
      <c r="J8367">
        <v>0</v>
      </c>
      <c r="K8367">
        <v>0</v>
      </c>
    </row>
    <row r="8368" spans="1:11" x14ac:dyDescent="0.3">
      <c r="A8368">
        <v>12</v>
      </c>
      <c r="B8368">
        <v>14</v>
      </c>
      <c r="C8368">
        <v>21</v>
      </c>
      <c r="D8368">
        <v>0</v>
      </c>
      <c r="E8368">
        <v>0</v>
      </c>
      <c r="F8368">
        <v>11.7</v>
      </c>
      <c r="G8368">
        <v>2.6</v>
      </c>
      <c r="H8368">
        <v>0</v>
      </c>
      <c r="I8368">
        <v>11.7</v>
      </c>
      <c r="J8368">
        <v>0</v>
      </c>
      <c r="K8368">
        <v>0</v>
      </c>
    </row>
    <row r="8369" spans="1:11" x14ac:dyDescent="0.3">
      <c r="A8369">
        <v>12</v>
      </c>
      <c r="B8369">
        <v>14</v>
      </c>
      <c r="C8369">
        <v>22</v>
      </c>
      <c r="D8369">
        <v>0</v>
      </c>
      <c r="E8369">
        <v>0</v>
      </c>
      <c r="F8369">
        <v>11.7</v>
      </c>
      <c r="G8369">
        <v>3.1</v>
      </c>
      <c r="H8369">
        <v>0</v>
      </c>
      <c r="I8369">
        <v>11.7</v>
      </c>
      <c r="J8369">
        <v>0</v>
      </c>
      <c r="K8369">
        <v>0</v>
      </c>
    </row>
    <row r="8370" spans="1:11" x14ac:dyDescent="0.3">
      <c r="A8370">
        <v>12</v>
      </c>
      <c r="B8370">
        <v>14</v>
      </c>
      <c r="C8370">
        <v>23</v>
      </c>
      <c r="D8370">
        <v>0</v>
      </c>
      <c r="E8370">
        <v>0</v>
      </c>
      <c r="F8370">
        <v>11.7</v>
      </c>
      <c r="G8370">
        <v>3.6</v>
      </c>
      <c r="H8370">
        <v>0</v>
      </c>
      <c r="I8370">
        <v>11.7</v>
      </c>
      <c r="J8370">
        <v>0</v>
      </c>
      <c r="K8370">
        <v>0</v>
      </c>
    </row>
    <row r="8371" spans="1:11" x14ac:dyDescent="0.3">
      <c r="A8371">
        <v>12</v>
      </c>
      <c r="B8371">
        <v>15</v>
      </c>
      <c r="C8371">
        <v>0</v>
      </c>
      <c r="D8371">
        <v>0</v>
      </c>
      <c r="E8371">
        <v>0</v>
      </c>
      <c r="F8371">
        <v>11.7</v>
      </c>
      <c r="G8371">
        <v>2.1</v>
      </c>
      <c r="H8371">
        <v>0</v>
      </c>
      <c r="I8371">
        <v>11.7</v>
      </c>
      <c r="J8371">
        <v>0</v>
      </c>
      <c r="K8371">
        <v>0</v>
      </c>
    </row>
    <row r="8372" spans="1:11" x14ac:dyDescent="0.3">
      <c r="A8372">
        <v>12</v>
      </c>
      <c r="B8372">
        <v>15</v>
      </c>
      <c r="C8372">
        <v>1</v>
      </c>
      <c r="D8372">
        <v>0</v>
      </c>
      <c r="E8372">
        <v>0</v>
      </c>
      <c r="F8372">
        <v>11.1</v>
      </c>
      <c r="G8372">
        <v>1.5</v>
      </c>
      <c r="H8372">
        <v>0</v>
      </c>
      <c r="I8372">
        <v>11.1</v>
      </c>
      <c r="J8372">
        <v>0</v>
      </c>
      <c r="K8372">
        <v>0</v>
      </c>
    </row>
    <row r="8373" spans="1:11" x14ac:dyDescent="0.3">
      <c r="A8373">
        <v>12</v>
      </c>
      <c r="B8373">
        <v>15</v>
      </c>
      <c r="C8373">
        <v>2</v>
      </c>
      <c r="D8373">
        <v>0</v>
      </c>
      <c r="E8373">
        <v>0</v>
      </c>
      <c r="F8373">
        <v>11.7</v>
      </c>
      <c r="G8373">
        <v>3.6</v>
      </c>
      <c r="H8373">
        <v>0</v>
      </c>
      <c r="I8373">
        <v>11.7</v>
      </c>
      <c r="J8373">
        <v>0</v>
      </c>
      <c r="K8373">
        <v>0</v>
      </c>
    </row>
    <row r="8374" spans="1:11" x14ac:dyDescent="0.3">
      <c r="A8374">
        <v>12</v>
      </c>
      <c r="B8374">
        <v>15</v>
      </c>
      <c r="C8374">
        <v>3</v>
      </c>
      <c r="D8374">
        <v>0</v>
      </c>
      <c r="E8374">
        <v>0</v>
      </c>
      <c r="F8374">
        <v>11.1</v>
      </c>
      <c r="G8374">
        <v>3.1</v>
      </c>
      <c r="H8374">
        <v>0</v>
      </c>
      <c r="I8374">
        <v>11.1</v>
      </c>
      <c r="J8374">
        <v>0</v>
      </c>
      <c r="K8374">
        <v>0</v>
      </c>
    </row>
    <row r="8375" spans="1:11" x14ac:dyDescent="0.3">
      <c r="A8375">
        <v>12</v>
      </c>
      <c r="B8375">
        <v>15</v>
      </c>
      <c r="C8375">
        <v>4</v>
      </c>
      <c r="D8375">
        <v>0</v>
      </c>
      <c r="E8375">
        <v>0</v>
      </c>
      <c r="F8375">
        <v>11.1</v>
      </c>
      <c r="G8375">
        <v>4.0999999999999996</v>
      </c>
      <c r="H8375">
        <v>0</v>
      </c>
      <c r="I8375">
        <v>11.1</v>
      </c>
      <c r="J8375">
        <v>0</v>
      </c>
      <c r="K8375">
        <v>0</v>
      </c>
    </row>
    <row r="8376" spans="1:11" x14ac:dyDescent="0.3">
      <c r="A8376">
        <v>12</v>
      </c>
      <c r="B8376">
        <v>15</v>
      </c>
      <c r="C8376">
        <v>5</v>
      </c>
      <c r="D8376">
        <v>0</v>
      </c>
      <c r="E8376">
        <v>0</v>
      </c>
      <c r="F8376">
        <v>10.6</v>
      </c>
      <c r="G8376">
        <v>1.5</v>
      </c>
      <c r="H8376">
        <v>0</v>
      </c>
      <c r="I8376">
        <v>10.6</v>
      </c>
      <c r="J8376">
        <v>0</v>
      </c>
      <c r="K8376">
        <v>0</v>
      </c>
    </row>
    <row r="8377" spans="1:11" x14ac:dyDescent="0.3">
      <c r="A8377">
        <v>12</v>
      </c>
      <c r="B8377">
        <v>15</v>
      </c>
      <c r="C8377">
        <v>6</v>
      </c>
      <c r="D8377">
        <v>0</v>
      </c>
      <c r="E8377">
        <v>0</v>
      </c>
      <c r="F8377">
        <v>10</v>
      </c>
      <c r="G8377">
        <v>1.5</v>
      </c>
      <c r="H8377">
        <v>0</v>
      </c>
      <c r="I8377">
        <v>10</v>
      </c>
      <c r="J8377">
        <v>0</v>
      </c>
      <c r="K8377">
        <v>0</v>
      </c>
    </row>
    <row r="8378" spans="1:11" x14ac:dyDescent="0.3">
      <c r="A8378">
        <v>12</v>
      </c>
      <c r="B8378">
        <v>15</v>
      </c>
      <c r="C8378">
        <v>7</v>
      </c>
      <c r="D8378">
        <v>63</v>
      </c>
      <c r="E8378">
        <v>20</v>
      </c>
      <c r="F8378">
        <v>10</v>
      </c>
      <c r="G8378">
        <v>1.5</v>
      </c>
      <c r="H8378">
        <v>40.94</v>
      </c>
      <c r="I8378">
        <v>8.8260000000000005</v>
      </c>
      <c r="J8378">
        <v>34.219000000000001</v>
      </c>
      <c r="K8378">
        <v>28.018000000000001</v>
      </c>
    </row>
    <row r="8379" spans="1:11" x14ac:dyDescent="0.3">
      <c r="A8379">
        <v>12</v>
      </c>
      <c r="B8379">
        <v>15</v>
      </c>
      <c r="C8379">
        <v>8</v>
      </c>
      <c r="D8379">
        <v>422</v>
      </c>
      <c r="E8379">
        <v>48</v>
      </c>
      <c r="F8379">
        <v>11.1</v>
      </c>
      <c r="G8379">
        <v>1.5</v>
      </c>
      <c r="H8379">
        <v>238.398</v>
      </c>
      <c r="I8379">
        <v>16.902000000000001</v>
      </c>
      <c r="J8379">
        <v>199.03100000000001</v>
      </c>
      <c r="K8379">
        <v>189.21100000000001</v>
      </c>
    </row>
    <row r="8380" spans="1:11" x14ac:dyDescent="0.3">
      <c r="A8380">
        <v>12</v>
      </c>
      <c r="B8380">
        <v>15</v>
      </c>
      <c r="C8380">
        <v>9</v>
      </c>
      <c r="D8380">
        <v>267</v>
      </c>
      <c r="E8380">
        <v>114</v>
      </c>
      <c r="F8380">
        <v>11.7</v>
      </c>
      <c r="G8380">
        <v>3.1</v>
      </c>
      <c r="H8380">
        <v>286.11099999999999</v>
      </c>
      <c r="I8380">
        <v>18.492999999999999</v>
      </c>
      <c r="J8380">
        <v>248.184</v>
      </c>
      <c r="K8380">
        <v>237.10499999999999</v>
      </c>
    </row>
    <row r="8381" spans="1:11" x14ac:dyDescent="0.3">
      <c r="A8381">
        <v>12</v>
      </c>
      <c r="B8381">
        <v>15</v>
      </c>
      <c r="C8381">
        <v>10</v>
      </c>
      <c r="D8381">
        <v>114</v>
      </c>
      <c r="E8381">
        <v>171</v>
      </c>
      <c r="F8381">
        <v>11.7</v>
      </c>
      <c r="G8381">
        <v>3.1</v>
      </c>
      <c r="H8381">
        <v>269.46600000000001</v>
      </c>
      <c r="I8381">
        <v>18.210999999999999</v>
      </c>
      <c r="J8381">
        <v>236.51599999999999</v>
      </c>
      <c r="K8381">
        <v>225.74299999999999</v>
      </c>
    </row>
    <row r="8382" spans="1:11" x14ac:dyDescent="0.3">
      <c r="A8382">
        <v>12</v>
      </c>
      <c r="B8382">
        <v>15</v>
      </c>
      <c r="C8382">
        <v>11</v>
      </c>
      <c r="D8382">
        <v>460</v>
      </c>
      <c r="E8382">
        <v>130</v>
      </c>
      <c r="F8382">
        <v>11.7</v>
      </c>
      <c r="G8382">
        <v>2.6</v>
      </c>
      <c r="H8382">
        <v>508.73</v>
      </c>
      <c r="I8382">
        <v>25.396999999999998</v>
      </c>
      <c r="J8382">
        <v>435.09899999999999</v>
      </c>
      <c r="K8382">
        <v>418.48200000000003</v>
      </c>
    </row>
    <row r="8383" spans="1:11" x14ac:dyDescent="0.3">
      <c r="A8383">
        <v>12</v>
      </c>
      <c r="B8383">
        <v>15</v>
      </c>
      <c r="C8383">
        <v>12</v>
      </c>
      <c r="D8383">
        <v>644</v>
      </c>
      <c r="E8383">
        <v>117</v>
      </c>
      <c r="F8383">
        <v>11.7</v>
      </c>
      <c r="G8383">
        <v>3.6</v>
      </c>
      <c r="H8383">
        <v>640.28300000000002</v>
      </c>
      <c r="I8383">
        <v>28.173999999999999</v>
      </c>
      <c r="J8383">
        <v>542.12400000000002</v>
      </c>
      <c r="K8383">
        <v>521.79999999999995</v>
      </c>
    </row>
    <row r="8384" spans="1:11" x14ac:dyDescent="0.3">
      <c r="A8384">
        <v>12</v>
      </c>
      <c r="B8384">
        <v>15</v>
      </c>
      <c r="C8384">
        <v>13</v>
      </c>
      <c r="D8384">
        <v>642</v>
      </c>
      <c r="E8384">
        <v>89</v>
      </c>
      <c r="F8384">
        <v>10</v>
      </c>
      <c r="G8384">
        <v>2.6</v>
      </c>
      <c r="H8384">
        <v>569.697</v>
      </c>
      <c r="I8384">
        <v>26.901</v>
      </c>
      <c r="J8384">
        <v>483.048</v>
      </c>
      <c r="K8384">
        <v>464.81799999999998</v>
      </c>
    </row>
    <row r="8385" spans="1:11" x14ac:dyDescent="0.3">
      <c r="A8385">
        <v>12</v>
      </c>
      <c r="B8385">
        <v>15</v>
      </c>
      <c r="C8385">
        <v>14</v>
      </c>
      <c r="D8385">
        <v>742</v>
      </c>
      <c r="E8385">
        <v>52</v>
      </c>
      <c r="F8385">
        <v>12.2</v>
      </c>
      <c r="G8385">
        <v>2.6</v>
      </c>
      <c r="H8385">
        <v>509.74400000000003</v>
      </c>
      <c r="I8385">
        <v>27.094000000000001</v>
      </c>
      <c r="J8385">
        <v>426.84500000000003</v>
      </c>
      <c r="K8385">
        <v>410.49799999999999</v>
      </c>
    </row>
    <row r="8386" spans="1:11" x14ac:dyDescent="0.3">
      <c r="A8386">
        <v>12</v>
      </c>
      <c r="B8386">
        <v>15</v>
      </c>
      <c r="C8386">
        <v>15</v>
      </c>
      <c r="D8386">
        <v>589</v>
      </c>
      <c r="E8386">
        <v>39</v>
      </c>
      <c r="F8386">
        <v>12.2</v>
      </c>
      <c r="G8386">
        <v>2.6</v>
      </c>
      <c r="H8386">
        <v>309.97000000000003</v>
      </c>
      <c r="I8386">
        <v>21.204999999999998</v>
      </c>
      <c r="J8386">
        <v>255.65299999999999</v>
      </c>
      <c r="K8386">
        <v>244.375</v>
      </c>
    </row>
    <row r="8387" spans="1:11" x14ac:dyDescent="0.3">
      <c r="A8387">
        <v>12</v>
      </c>
      <c r="B8387">
        <v>15</v>
      </c>
      <c r="C8387">
        <v>16</v>
      </c>
      <c r="D8387">
        <v>213</v>
      </c>
      <c r="E8387">
        <v>20</v>
      </c>
      <c r="F8387">
        <v>11.1</v>
      </c>
      <c r="G8387">
        <v>2.1</v>
      </c>
      <c r="H8387">
        <v>87.915999999999997</v>
      </c>
      <c r="I8387">
        <v>13.023</v>
      </c>
      <c r="J8387">
        <v>69.180999999999997</v>
      </c>
      <c r="K8387">
        <v>62.29</v>
      </c>
    </row>
    <row r="8388" spans="1:11" x14ac:dyDescent="0.3">
      <c r="A8388">
        <v>12</v>
      </c>
      <c r="B8388">
        <v>15</v>
      </c>
      <c r="C8388">
        <v>17</v>
      </c>
      <c r="D8388">
        <v>0</v>
      </c>
      <c r="E8388">
        <v>0</v>
      </c>
      <c r="F8388">
        <v>10.6</v>
      </c>
      <c r="G8388">
        <v>4.0999999999999996</v>
      </c>
      <c r="H8388">
        <v>0</v>
      </c>
      <c r="I8388">
        <v>10.6</v>
      </c>
      <c r="J8388">
        <v>0</v>
      </c>
      <c r="K8388">
        <v>0</v>
      </c>
    </row>
    <row r="8389" spans="1:11" x14ac:dyDescent="0.3">
      <c r="A8389">
        <v>12</v>
      </c>
      <c r="B8389">
        <v>15</v>
      </c>
      <c r="C8389">
        <v>18</v>
      </c>
      <c r="D8389">
        <v>0</v>
      </c>
      <c r="E8389">
        <v>0</v>
      </c>
      <c r="F8389">
        <v>11.1</v>
      </c>
      <c r="G8389">
        <v>2.1</v>
      </c>
      <c r="H8389">
        <v>0</v>
      </c>
      <c r="I8389">
        <v>11.1</v>
      </c>
      <c r="J8389">
        <v>0</v>
      </c>
      <c r="K8389">
        <v>0</v>
      </c>
    </row>
    <row r="8390" spans="1:11" x14ac:dyDescent="0.3">
      <c r="A8390">
        <v>12</v>
      </c>
      <c r="B8390">
        <v>15</v>
      </c>
      <c r="C8390">
        <v>19</v>
      </c>
      <c r="D8390">
        <v>0</v>
      </c>
      <c r="E8390">
        <v>0</v>
      </c>
      <c r="F8390">
        <v>10.6</v>
      </c>
      <c r="G8390">
        <v>1</v>
      </c>
      <c r="H8390">
        <v>0</v>
      </c>
      <c r="I8390">
        <v>10.6</v>
      </c>
      <c r="J8390">
        <v>0</v>
      </c>
      <c r="K8390">
        <v>0</v>
      </c>
    </row>
    <row r="8391" spans="1:11" x14ac:dyDescent="0.3">
      <c r="A8391">
        <v>12</v>
      </c>
      <c r="B8391">
        <v>15</v>
      </c>
      <c r="C8391">
        <v>20</v>
      </c>
      <c r="D8391">
        <v>0</v>
      </c>
      <c r="E8391">
        <v>0</v>
      </c>
      <c r="F8391">
        <v>10</v>
      </c>
      <c r="G8391">
        <v>2.1</v>
      </c>
      <c r="H8391">
        <v>0</v>
      </c>
      <c r="I8391">
        <v>10</v>
      </c>
      <c r="J8391">
        <v>0</v>
      </c>
      <c r="K8391">
        <v>0</v>
      </c>
    </row>
    <row r="8392" spans="1:11" x14ac:dyDescent="0.3">
      <c r="A8392">
        <v>12</v>
      </c>
      <c r="B8392">
        <v>15</v>
      </c>
      <c r="C8392">
        <v>21</v>
      </c>
      <c r="D8392">
        <v>0</v>
      </c>
      <c r="E8392">
        <v>0</v>
      </c>
      <c r="F8392">
        <v>9.4</v>
      </c>
      <c r="G8392">
        <v>1</v>
      </c>
      <c r="H8392">
        <v>0</v>
      </c>
      <c r="I8392">
        <v>9.4</v>
      </c>
      <c r="J8392">
        <v>0</v>
      </c>
      <c r="K8392">
        <v>0</v>
      </c>
    </row>
    <row r="8393" spans="1:11" x14ac:dyDescent="0.3">
      <c r="A8393">
        <v>12</v>
      </c>
      <c r="B8393">
        <v>15</v>
      </c>
      <c r="C8393">
        <v>22</v>
      </c>
      <c r="D8393">
        <v>0</v>
      </c>
      <c r="E8393">
        <v>0</v>
      </c>
      <c r="F8393">
        <v>9.4</v>
      </c>
      <c r="G8393">
        <v>2.6</v>
      </c>
      <c r="H8393">
        <v>0</v>
      </c>
      <c r="I8393">
        <v>9.4</v>
      </c>
      <c r="J8393">
        <v>0</v>
      </c>
      <c r="K8393">
        <v>0</v>
      </c>
    </row>
    <row r="8394" spans="1:11" x14ac:dyDescent="0.3">
      <c r="A8394">
        <v>12</v>
      </c>
      <c r="B8394">
        <v>15</v>
      </c>
      <c r="C8394">
        <v>23</v>
      </c>
      <c r="D8394">
        <v>0</v>
      </c>
      <c r="E8394">
        <v>0</v>
      </c>
      <c r="F8394">
        <v>9.4</v>
      </c>
      <c r="G8394">
        <v>2.6</v>
      </c>
      <c r="H8394">
        <v>0</v>
      </c>
      <c r="I8394">
        <v>9.4</v>
      </c>
      <c r="J8394">
        <v>0</v>
      </c>
      <c r="K8394">
        <v>0</v>
      </c>
    </row>
    <row r="8395" spans="1:11" x14ac:dyDescent="0.3">
      <c r="A8395">
        <v>12</v>
      </c>
      <c r="B8395">
        <v>16</v>
      </c>
      <c r="C8395">
        <v>0</v>
      </c>
      <c r="D8395">
        <v>0</v>
      </c>
      <c r="E8395">
        <v>0</v>
      </c>
      <c r="F8395">
        <v>7.2</v>
      </c>
      <c r="G8395">
        <v>2.1</v>
      </c>
      <c r="H8395">
        <v>0</v>
      </c>
      <c r="I8395">
        <v>7.2</v>
      </c>
      <c r="J8395">
        <v>0</v>
      </c>
      <c r="K8395">
        <v>0</v>
      </c>
    </row>
    <row r="8396" spans="1:11" x14ac:dyDescent="0.3">
      <c r="A8396">
        <v>12</v>
      </c>
      <c r="B8396">
        <v>16</v>
      </c>
      <c r="C8396">
        <v>1</v>
      </c>
      <c r="D8396">
        <v>0</v>
      </c>
      <c r="E8396">
        <v>0</v>
      </c>
      <c r="F8396">
        <v>7.8</v>
      </c>
      <c r="G8396">
        <v>2.1</v>
      </c>
      <c r="H8396">
        <v>0</v>
      </c>
      <c r="I8396">
        <v>7.8</v>
      </c>
      <c r="J8396">
        <v>0</v>
      </c>
      <c r="K8396">
        <v>0</v>
      </c>
    </row>
    <row r="8397" spans="1:11" x14ac:dyDescent="0.3">
      <c r="A8397">
        <v>12</v>
      </c>
      <c r="B8397">
        <v>16</v>
      </c>
      <c r="C8397">
        <v>2</v>
      </c>
      <c r="D8397">
        <v>0</v>
      </c>
      <c r="E8397">
        <v>0</v>
      </c>
      <c r="F8397">
        <v>7.2</v>
      </c>
      <c r="G8397">
        <v>2.1</v>
      </c>
      <c r="H8397">
        <v>0</v>
      </c>
      <c r="I8397">
        <v>7.2</v>
      </c>
      <c r="J8397">
        <v>0</v>
      </c>
      <c r="K8397">
        <v>0</v>
      </c>
    </row>
    <row r="8398" spans="1:11" x14ac:dyDescent="0.3">
      <c r="A8398">
        <v>12</v>
      </c>
      <c r="B8398">
        <v>16</v>
      </c>
      <c r="C8398">
        <v>3</v>
      </c>
      <c r="D8398">
        <v>0</v>
      </c>
      <c r="E8398">
        <v>0</v>
      </c>
      <c r="F8398">
        <v>7.2</v>
      </c>
      <c r="G8398">
        <v>2.6</v>
      </c>
      <c r="H8398">
        <v>0</v>
      </c>
      <c r="I8398">
        <v>7.2</v>
      </c>
      <c r="J8398">
        <v>0</v>
      </c>
      <c r="K8398">
        <v>0</v>
      </c>
    </row>
    <row r="8399" spans="1:11" x14ac:dyDescent="0.3">
      <c r="A8399">
        <v>12</v>
      </c>
      <c r="B8399">
        <v>16</v>
      </c>
      <c r="C8399">
        <v>4</v>
      </c>
      <c r="D8399">
        <v>0</v>
      </c>
      <c r="E8399">
        <v>0</v>
      </c>
      <c r="F8399">
        <v>7.2</v>
      </c>
      <c r="G8399">
        <v>2.1</v>
      </c>
      <c r="H8399">
        <v>0</v>
      </c>
      <c r="I8399">
        <v>7.2</v>
      </c>
      <c r="J8399">
        <v>0</v>
      </c>
      <c r="K8399">
        <v>0</v>
      </c>
    </row>
    <row r="8400" spans="1:11" x14ac:dyDescent="0.3">
      <c r="A8400">
        <v>12</v>
      </c>
      <c r="B8400">
        <v>16</v>
      </c>
      <c r="C8400">
        <v>5</v>
      </c>
      <c r="D8400">
        <v>0</v>
      </c>
      <c r="E8400">
        <v>0</v>
      </c>
      <c r="F8400">
        <v>6.1</v>
      </c>
      <c r="G8400">
        <v>1.5</v>
      </c>
      <c r="H8400">
        <v>0</v>
      </c>
      <c r="I8400">
        <v>6.1</v>
      </c>
      <c r="J8400">
        <v>0</v>
      </c>
      <c r="K8400">
        <v>0</v>
      </c>
    </row>
    <row r="8401" spans="1:11" x14ac:dyDescent="0.3">
      <c r="A8401">
        <v>12</v>
      </c>
      <c r="B8401">
        <v>16</v>
      </c>
      <c r="C8401">
        <v>6</v>
      </c>
      <c r="D8401">
        <v>0</v>
      </c>
      <c r="E8401">
        <v>0</v>
      </c>
      <c r="F8401">
        <v>7.2</v>
      </c>
      <c r="G8401">
        <v>0</v>
      </c>
      <c r="H8401">
        <v>0</v>
      </c>
      <c r="I8401">
        <v>7.2</v>
      </c>
      <c r="J8401">
        <v>0</v>
      </c>
      <c r="K8401">
        <v>0</v>
      </c>
    </row>
    <row r="8402" spans="1:11" x14ac:dyDescent="0.3">
      <c r="A8402">
        <v>12</v>
      </c>
      <c r="B8402">
        <v>16</v>
      </c>
      <c r="C8402">
        <v>7</v>
      </c>
      <c r="D8402">
        <v>44</v>
      </c>
      <c r="E8402">
        <v>18</v>
      </c>
      <c r="F8402">
        <v>7.8</v>
      </c>
      <c r="G8402">
        <v>0</v>
      </c>
      <c r="H8402">
        <v>33.604999999999997</v>
      </c>
      <c r="I8402">
        <v>6.3840000000000003</v>
      </c>
      <c r="J8402">
        <v>28.678999999999998</v>
      </c>
      <c r="K8402">
        <v>22.584</v>
      </c>
    </row>
    <row r="8403" spans="1:11" x14ac:dyDescent="0.3">
      <c r="A8403">
        <v>12</v>
      </c>
      <c r="B8403">
        <v>16</v>
      </c>
      <c r="C8403">
        <v>8</v>
      </c>
      <c r="D8403">
        <v>366</v>
      </c>
      <c r="E8403">
        <v>54</v>
      </c>
      <c r="F8403">
        <v>10</v>
      </c>
      <c r="G8403">
        <v>1.5</v>
      </c>
      <c r="H8403">
        <v>221.78100000000001</v>
      </c>
      <c r="I8403">
        <v>15.183</v>
      </c>
      <c r="J8403">
        <v>186.91300000000001</v>
      </c>
      <c r="K8403">
        <v>177.39</v>
      </c>
    </row>
    <row r="8404" spans="1:11" x14ac:dyDescent="0.3">
      <c r="A8404">
        <v>12</v>
      </c>
      <c r="B8404">
        <v>16</v>
      </c>
      <c r="C8404">
        <v>9</v>
      </c>
      <c r="D8404">
        <v>580</v>
      </c>
      <c r="E8404">
        <v>78</v>
      </c>
      <c r="F8404">
        <v>10.6</v>
      </c>
      <c r="G8404">
        <v>3.1</v>
      </c>
      <c r="H8404">
        <v>433.59300000000002</v>
      </c>
      <c r="I8404">
        <v>21.37</v>
      </c>
      <c r="J8404">
        <v>370.08800000000002</v>
      </c>
      <c r="K8404">
        <v>355.53199999999998</v>
      </c>
    </row>
    <row r="8405" spans="1:11" x14ac:dyDescent="0.3">
      <c r="A8405">
        <v>12</v>
      </c>
      <c r="B8405">
        <v>16</v>
      </c>
      <c r="C8405">
        <v>10</v>
      </c>
      <c r="D8405">
        <v>682</v>
      </c>
      <c r="E8405">
        <v>95</v>
      </c>
      <c r="F8405">
        <v>11.1</v>
      </c>
      <c r="G8405">
        <v>3.1</v>
      </c>
      <c r="H8405">
        <v>594.28599999999994</v>
      </c>
      <c r="I8405">
        <v>26.940999999999999</v>
      </c>
      <c r="J8405">
        <v>503.33499999999998</v>
      </c>
      <c r="K8405">
        <v>484.4</v>
      </c>
    </row>
    <row r="8406" spans="1:11" x14ac:dyDescent="0.3">
      <c r="A8406">
        <v>12</v>
      </c>
      <c r="B8406">
        <v>16</v>
      </c>
      <c r="C8406">
        <v>11</v>
      </c>
      <c r="D8406">
        <v>722</v>
      </c>
      <c r="E8406">
        <v>104</v>
      </c>
      <c r="F8406">
        <v>12.2</v>
      </c>
      <c r="G8406">
        <v>3.1</v>
      </c>
      <c r="H8406">
        <v>679.86800000000005</v>
      </c>
      <c r="I8406">
        <v>30.834</v>
      </c>
      <c r="J8406">
        <v>569.95899999999995</v>
      </c>
      <c r="K8406">
        <v>548.60699999999997</v>
      </c>
    </row>
    <row r="8407" spans="1:11" x14ac:dyDescent="0.3">
      <c r="A8407">
        <v>12</v>
      </c>
      <c r="B8407">
        <v>16</v>
      </c>
      <c r="C8407">
        <v>12</v>
      </c>
      <c r="D8407">
        <v>727</v>
      </c>
      <c r="E8407">
        <v>105</v>
      </c>
      <c r="F8407">
        <v>12.2</v>
      </c>
      <c r="G8407">
        <v>4.0999999999999996</v>
      </c>
      <c r="H8407">
        <v>688.67200000000003</v>
      </c>
      <c r="I8407">
        <v>29.617999999999999</v>
      </c>
      <c r="J8407">
        <v>579.97900000000004</v>
      </c>
      <c r="K8407">
        <v>558.25</v>
      </c>
    </row>
    <row r="8408" spans="1:11" x14ac:dyDescent="0.3">
      <c r="A8408">
        <v>12</v>
      </c>
      <c r="B8408">
        <v>16</v>
      </c>
      <c r="C8408">
        <v>13</v>
      </c>
      <c r="D8408">
        <v>692</v>
      </c>
      <c r="E8408">
        <v>97</v>
      </c>
      <c r="F8408">
        <v>13.9</v>
      </c>
      <c r="G8408">
        <v>1.5</v>
      </c>
      <c r="H8408">
        <v>614.30399999999997</v>
      </c>
      <c r="I8408">
        <v>35.292999999999999</v>
      </c>
      <c r="J8408">
        <v>505.47500000000002</v>
      </c>
      <c r="K8408">
        <v>486.464</v>
      </c>
    </row>
    <row r="8409" spans="1:11" x14ac:dyDescent="0.3">
      <c r="A8409">
        <v>12</v>
      </c>
      <c r="B8409">
        <v>16</v>
      </c>
      <c r="C8409">
        <v>14</v>
      </c>
      <c r="D8409">
        <v>605</v>
      </c>
      <c r="E8409">
        <v>81</v>
      </c>
      <c r="F8409">
        <v>13.3</v>
      </c>
      <c r="G8409">
        <v>4.5999999999999996</v>
      </c>
      <c r="H8409">
        <v>466.28399999999999</v>
      </c>
      <c r="I8409">
        <v>24.257999999999999</v>
      </c>
      <c r="J8409">
        <v>395.21699999999998</v>
      </c>
      <c r="K8409">
        <v>379.88200000000001</v>
      </c>
    </row>
    <row r="8410" spans="1:11" x14ac:dyDescent="0.3">
      <c r="A8410">
        <v>12</v>
      </c>
      <c r="B8410">
        <v>16</v>
      </c>
      <c r="C8410">
        <v>15</v>
      </c>
      <c r="D8410">
        <v>419</v>
      </c>
      <c r="E8410">
        <v>59</v>
      </c>
      <c r="F8410">
        <v>12.2</v>
      </c>
      <c r="G8410">
        <v>4.5999999999999996</v>
      </c>
      <c r="H8410">
        <v>262.40899999999999</v>
      </c>
      <c r="I8410">
        <v>17.954000000000001</v>
      </c>
      <c r="J8410">
        <v>220.87899999999999</v>
      </c>
      <c r="K8410">
        <v>210.50899999999999</v>
      </c>
    </row>
    <row r="8411" spans="1:11" x14ac:dyDescent="0.3">
      <c r="A8411">
        <v>12</v>
      </c>
      <c r="B8411">
        <v>16</v>
      </c>
      <c r="C8411">
        <v>16</v>
      </c>
      <c r="D8411">
        <v>0</v>
      </c>
      <c r="E8411">
        <v>17</v>
      </c>
      <c r="F8411">
        <v>10.6</v>
      </c>
      <c r="G8411">
        <v>7.7</v>
      </c>
      <c r="H8411">
        <v>16.114000000000001</v>
      </c>
      <c r="I8411">
        <v>9.9930000000000003</v>
      </c>
      <c r="J8411">
        <v>14.586</v>
      </c>
      <c r="K8411">
        <v>8.7539999999999996</v>
      </c>
    </row>
    <row r="8412" spans="1:11" x14ac:dyDescent="0.3">
      <c r="A8412">
        <v>12</v>
      </c>
      <c r="B8412">
        <v>16</v>
      </c>
      <c r="C8412">
        <v>17</v>
      </c>
      <c r="D8412">
        <v>0</v>
      </c>
      <c r="E8412">
        <v>0</v>
      </c>
      <c r="F8412">
        <v>10</v>
      </c>
      <c r="G8412">
        <v>5.2</v>
      </c>
      <c r="H8412">
        <v>0</v>
      </c>
      <c r="I8412">
        <v>10</v>
      </c>
      <c r="J8412">
        <v>0</v>
      </c>
      <c r="K8412">
        <v>0</v>
      </c>
    </row>
    <row r="8413" spans="1:11" x14ac:dyDescent="0.3">
      <c r="A8413">
        <v>12</v>
      </c>
      <c r="B8413">
        <v>16</v>
      </c>
      <c r="C8413">
        <v>18</v>
      </c>
      <c r="D8413">
        <v>0</v>
      </c>
      <c r="E8413">
        <v>0</v>
      </c>
      <c r="F8413">
        <v>10.6</v>
      </c>
      <c r="G8413">
        <v>6.2</v>
      </c>
      <c r="H8413">
        <v>0</v>
      </c>
      <c r="I8413">
        <v>10.6</v>
      </c>
      <c r="J8413">
        <v>0</v>
      </c>
      <c r="K8413">
        <v>0</v>
      </c>
    </row>
    <row r="8414" spans="1:11" x14ac:dyDescent="0.3">
      <c r="A8414">
        <v>12</v>
      </c>
      <c r="B8414">
        <v>16</v>
      </c>
      <c r="C8414">
        <v>19</v>
      </c>
      <c r="D8414">
        <v>0</v>
      </c>
      <c r="E8414">
        <v>0</v>
      </c>
      <c r="F8414">
        <v>10.6</v>
      </c>
      <c r="G8414">
        <v>4.0999999999999996</v>
      </c>
      <c r="H8414">
        <v>0</v>
      </c>
      <c r="I8414">
        <v>10.6</v>
      </c>
      <c r="J8414">
        <v>0</v>
      </c>
      <c r="K8414">
        <v>0</v>
      </c>
    </row>
    <row r="8415" spans="1:11" x14ac:dyDescent="0.3">
      <c r="A8415">
        <v>12</v>
      </c>
      <c r="B8415">
        <v>16</v>
      </c>
      <c r="C8415">
        <v>20</v>
      </c>
      <c r="D8415">
        <v>0</v>
      </c>
      <c r="E8415">
        <v>0</v>
      </c>
      <c r="F8415">
        <v>10.6</v>
      </c>
      <c r="G8415">
        <v>4.0999999999999996</v>
      </c>
      <c r="H8415">
        <v>0</v>
      </c>
      <c r="I8415">
        <v>10.6</v>
      </c>
      <c r="J8415">
        <v>0</v>
      </c>
      <c r="K8415">
        <v>0</v>
      </c>
    </row>
    <row r="8416" spans="1:11" x14ac:dyDescent="0.3">
      <c r="A8416">
        <v>12</v>
      </c>
      <c r="B8416">
        <v>16</v>
      </c>
      <c r="C8416">
        <v>21</v>
      </c>
      <c r="D8416">
        <v>0</v>
      </c>
      <c r="E8416">
        <v>0</v>
      </c>
      <c r="F8416">
        <v>10</v>
      </c>
      <c r="G8416">
        <v>3.6</v>
      </c>
      <c r="H8416">
        <v>0</v>
      </c>
      <c r="I8416">
        <v>10</v>
      </c>
      <c r="J8416">
        <v>0</v>
      </c>
      <c r="K8416">
        <v>0</v>
      </c>
    </row>
    <row r="8417" spans="1:11" x14ac:dyDescent="0.3">
      <c r="A8417">
        <v>12</v>
      </c>
      <c r="B8417">
        <v>16</v>
      </c>
      <c r="C8417">
        <v>22</v>
      </c>
      <c r="D8417">
        <v>0</v>
      </c>
      <c r="E8417">
        <v>0</v>
      </c>
      <c r="F8417">
        <v>10</v>
      </c>
      <c r="G8417">
        <v>3.1</v>
      </c>
      <c r="H8417">
        <v>0</v>
      </c>
      <c r="I8417">
        <v>10</v>
      </c>
      <c r="J8417">
        <v>0</v>
      </c>
      <c r="K8417">
        <v>0</v>
      </c>
    </row>
    <row r="8418" spans="1:11" x14ac:dyDescent="0.3">
      <c r="A8418">
        <v>12</v>
      </c>
      <c r="B8418">
        <v>16</v>
      </c>
      <c r="C8418">
        <v>23</v>
      </c>
      <c r="D8418">
        <v>0</v>
      </c>
      <c r="E8418">
        <v>0</v>
      </c>
      <c r="F8418">
        <v>10</v>
      </c>
      <c r="G8418">
        <v>2.6</v>
      </c>
      <c r="H8418">
        <v>0</v>
      </c>
      <c r="I8418">
        <v>10</v>
      </c>
      <c r="J8418">
        <v>0</v>
      </c>
      <c r="K8418">
        <v>0</v>
      </c>
    </row>
    <row r="8419" spans="1:11" x14ac:dyDescent="0.3">
      <c r="A8419">
        <v>12</v>
      </c>
      <c r="B8419">
        <v>17</v>
      </c>
      <c r="C8419">
        <v>0</v>
      </c>
      <c r="D8419">
        <v>0</v>
      </c>
      <c r="E8419">
        <v>0</v>
      </c>
      <c r="F8419">
        <v>8.9</v>
      </c>
      <c r="G8419">
        <v>1</v>
      </c>
      <c r="H8419">
        <v>0</v>
      </c>
      <c r="I8419">
        <v>8.9</v>
      </c>
      <c r="J8419">
        <v>0</v>
      </c>
      <c r="K8419">
        <v>0</v>
      </c>
    </row>
    <row r="8420" spans="1:11" x14ac:dyDescent="0.3">
      <c r="A8420">
        <v>12</v>
      </c>
      <c r="B8420">
        <v>17</v>
      </c>
      <c r="C8420">
        <v>1</v>
      </c>
      <c r="D8420">
        <v>0</v>
      </c>
      <c r="E8420">
        <v>0</v>
      </c>
      <c r="F8420">
        <v>8.9</v>
      </c>
      <c r="G8420">
        <v>2.1</v>
      </c>
      <c r="H8420">
        <v>0</v>
      </c>
      <c r="I8420">
        <v>8.9</v>
      </c>
      <c r="J8420">
        <v>0</v>
      </c>
      <c r="K8420">
        <v>0</v>
      </c>
    </row>
    <row r="8421" spans="1:11" x14ac:dyDescent="0.3">
      <c r="A8421">
        <v>12</v>
      </c>
      <c r="B8421">
        <v>17</v>
      </c>
      <c r="C8421">
        <v>2</v>
      </c>
      <c r="D8421">
        <v>0</v>
      </c>
      <c r="E8421">
        <v>0</v>
      </c>
      <c r="F8421">
        <v>7.8</v>
      </c>
      <c r="G8421">
        <v>3.1</v>
      </c>
      <c r="H8421">
        <v>0</v>
      </c>
      <c r="I8421">
        <v>7.8</v>
      </c>
      <c r="J8421">
        <v>0</v>
      </c>
      <c r="K8421">
        <v>0</v>
      </c>
    </row>
    <row r="8422" spans="1:11" x14ac:dyDescent="0.3">
      <c r="A8422">
        <v>12</v>
      </c>
      <c r="B8422">
        <v>17</v>
      </c>
      <c r="C8422">
        <v>3</v>
      </c>
      <c r="D8422">
        <v>0</v>
      </c>
      <c r="E8422">
        <v>0</v>
      </c>
      <c r="F8422">
        <v>8.9</v>
      </c>
      <c r="G8422">
        <v>6.2</v>
      </c>
      <c r="H8422">
        <v>0</v>
      </c>
      <c r="I8422">
        <v>8.9</v>
      </c>
      <c r="J8422">
        <v>0</v>
      </c>
      <c r="K8422">
        <v>0</v>
      </c>
    </row>
    <row r="8423" spans="1:11" x14ac:dyDescent="0.3">
      <c r="A8423">
        <v>12</v>
      </c>
      <c r="B8423">
        <v>17</v>
      </c>
      <c r="C8423">
        <v>4</v>
      </c>
      <c r="D8423">
        <v>0</v>
      </c>
      <c r="E8423">
        <v>0</v>
      </c>
      <c r="F8423">
        <v>7.2</v>
      </c>
      <c r="G8423">
        <v>4.0999999999999996</v>
      </c>
      <c r="H8423">
        <v>0</v>
      </c>
      <c r="I8423">
        <v>7.2</v>
      </c>
      <c r="J8423">
        <v>0</v>
      </c>
      <c r="K8423">
        <v>0</v>
      </c>
    </row>
    <row r="8424" spans="1:11" x14ac:dyDescent="0.3">
      <c r="A8424">
        <v>12</v>
      </c>
      <c r="B8424">
        <v>17</v>
      </c>
      <c r="C8424">
        <v>5</v>
      </c>
      <c r="D8424">
        <v>0</v>
      </c>
      <c r="E8424">
        <v>0</v>
      </c>
      <c r="F8424">
        <v>7.8</v>
      </c>
      <c r="G8424">
        <v>3.6</v>
      </c>
      <c r="H8424">
        <v>0</v>
      </c>
      <c r="I8424">
        <v>7.8</v>
      </c>
      <c r="J8424">
        <v>0</v>
      </c>
      <c r="K8424">
        <v>0</v>
      </c>
    </row>
    <row r="8425" spans="1:11" x14ac:dyDescent="0.3">
      <c r="A8425">
        <v>12</v>
      </c>
      <c r="B8425">
        <v>17</v>
      </c>
      <c r="C8425">
        <v>6</v>
      </c>
      <c r="D8425">
        <v>0</v>
      </c>
      <c r="E8425">
        <v>0</v>
      </c>
      <c r="F8425">
        <v>7.2</v>
      </c>
      <c r="G8425">
        <v>1</v>
      </c>
      <c r="H8425">
        <v>0</v>
      </c>
      <c r="I8425">
        <v>7.2</v>
      </c>
      <c r="J8425">
        <v>0</v>
      </c>
      <c r="K8425">
        <v>0</v>
      </c>
    </row>
    <row r="8426" spans="1:11" x14ac:dyDescent="0.3">
      <c r="A8426">
        <v>12</v>
      </c>
      <c r="B8426">
        <v>17</v>
      </c>
      <c r="C8426">
        <v>7</v>
      </c>
      <c r="D8426">
        <v>76</v>
      </c>
      <c r="E8426">
        <v>17</v>
      </c>
      <c r="F8426">
        <v>7.8</v>
      </c>
      <c r="G8426">
        <v>1.5</v>
      </c>
      <c r="H8426">
        <v>43.506999999999998</v>
      </c>
      <c r="I8426">
        <v>6.6340000000000003</v>
      </c>
      <c r="J8426">
        <v>36.183999999999997</v>
      </c>
      <c r="K8426">
        <v>29.945</v>
      </c>
    </row>
    <row r="8427" spans="1:11" x14ac:dyDescent="0.3">
      <c r="A8427">
        <v>12</v>
      </c>
      <c r="B8427">
        <v>17</v>
      </c>
      <c r="C8427">
        <v>8</v>
      </c>
      <c r="D8427">
        <v>476</v>
      </c>
      <c r="E8427">
        <v>46</v>
      </c>
      <c r="F8427">
        <v>10</v>
      </c>
      <c r="G8427">
        <v>1.5</v>
      </c>
      <c r="H8427">
        <v>256.005</v>
      </c>
      <c r="I8427">
        <v>16.408000000000001</v>
      </c>
      <c r="J8427">
        <v>213.25399999999999</v>
      </c>
      <c r="K8427">
        <v>203.078</v>
      </c>
    </row>
    <row r="8428" spans="1:11" x14ac:dyDescent="0.3">
      <c r="A8428">
        <v>12</v>
      </c>
      <c r="B8428">
        <v>17</v>
      </c>
      <c r="C8428">
        <v>9</v>
      </c>
      <c r="D8428">
        <v>600</v>
      </c>
      <c r="E8428">
        <v>64</v>
      </c>
      <c r="F8428">
        <v>10.6</v>
      </c>
      <c r="G8428">
        <v>2.6</v>
      </c>
      <c r="H8428">
        <v>427.37900000000002</v>
      </c>
      <c r="I8428">
        <v>21.948</v>
      </c>
      <c r="J8428">
        <v>363.62299999999999</v>
      </c>
      <c r="K8428">
        <v>349.26400000000001</v>
      </c>
    </row>
    <row r="8429" spans="1:11" x14ac:dyDescent="0.3">
      <c r="A8429">
        <v>12</v>
      </c>
      <c r="B8429">
        <v>17</v>
      </c>
      <c r="C8429">
        <v>10</v>
      </c>
      <c r="D8429">
        <v>768</v>
      </c>
      <c r="E8429">
        <v>60</v>
      </c>
      <c r="F8429">
        <v>11.7</v>
      </c>
      <c r="G8429">
        <v>3.6</v>
      </c>
      <c r="H8429">
        <v>607.68299999999999</v>
      </c>
      <c r="I8429">
        <v>27.087</v>
      </c>
      <c r="J8429">
        <v>513.93499999999995</v>
      </c>
      <c r="K8429">
        <v>494.625</v>
      </c>
    </row>
    <row r="8430" spans="1:11" x14ac:dyDescent="0.3">
      <c r="A8430">
        <v>12</v>
      </c>
      <c r="B8430">
        <v>17</v>
      </c>
      <c r="C8430">
        <v>11</v>
      </c>
      <c r="D8430">
        <v>866</v>
      </c>
      <c r="E8430">
        <v>66</v>
      </c>
      <c r="F8430">
        <v>13.9</v>
      </c>
      <c r="G8430">
        <v>3.6</v>
      </c>
      <c r="H8430">
        <v>732.94299999999998</v>
      </c>
      <c r="I8430">
        <v>32.966000000000001</v>
      </c>
      <c r="J8430">
        <v>609.41600000000005</v>
      </c>
      <c r="K8430">
        <v>586.56100000000004</v>
      </c>
    </row>
    <row r="8431" spans="1:11" x14ac:dyDescent="0.3">
      <c r="A8431">
        <v>12</v>
      </c>
      <c r="B8431">
        <v>17</v>
      </c>
      <c r="C8431">
        <v>12</v>
      </c>
      <c r="D8431">
        <v>727</v>
      </c>
      <c r="E8431">
        <v>77</v>
      </c>
      <c r="F8431">
        <v>13.3</v>
      </c>
      <c r="G8431">
        <v>6.7</v>
      </c>
      <c r="H8431">
        <v>652.15800000000002</v>
      </c>
      <c r="I8431">
        <v>25.645</v>
      </c>
      <c r="J8431">
        <v>556.84100000000001</v>
      </c>
      <c r="K8431">
        <v>535.976</v>
      </c>
    </row>
    <row r="8432" spans="1:11" x14ac:dyDescent="0.3">
      <c r="A8432">
        <v>12</v>
      </c>
      <c r="B8432">
        <v>17</v>
      </c>
      <c r="C8432">
        <v>13</v>
      </c>
      <c r="D8432">
        <v>601</v>
      </c>
      <c r="E8432">
        <v>124</v>
      </c>
      <c r="F8432">
        <v>13.9</v>
      </c>
      <c r="G8432">
        <v>5.7</v>
      </c>
      <c r="H8432">
        <v>581.29499999999996</v>
      </c>
      <c r="I8432">
        <v>25.954000000000001</v>
      </c>
      <c r="J8432">
        <v>494.84199999999998</v>
      </c>
      <c r="K8432">
        <v>476.20400000000001</v>
      </c>
    </row>
    <row r="8433" spans="1:11" x14ac:dyDescent="0.3">
      <c r="A8433">
        <v>12</v>
      </c>
      <c r="B8433">
        <v>17</v>
      </c>
      <c r="C8433">
        <v>14</v>
      </c>
      <c r="D8433">
        <v>492</v>
      </c>
      <c r="E8433">
        <v>107</v>
      </c>
      <c r="F8433">
        <v>14.4</v>
      </c>
      <c r="G8433">
        <v>4.0999999999999996</v>
      </c>
      <c r="H8433">
        <v>426.01799999999997</v>
      </c>
      <c r="I8433">
        <v>25.06</v>
      </c>
      <c r="J8433">
        <v>360.78300000000002</v>
      </c>
      <c r="K8433">
        <v>346.51</v>
      </c>
    </row>
    <row r="8434" spans="1:11" x14ac:dyDescent="0.3">
      <c r="A8434">
        <v>12</v>
      </c>
      <c r="B8434">
        <v>17</v>
      </c>
      <c r="C8434">
        <v>15</v>
      </c>
      <c r="D8434">
        <v>424</v>
      </c>
      <c r="E8434">
        <v>60</v>
      </c>
      <c r="F8434">
        <v>15</v>
      </c>
      <c r="G8434">
        <v>4.0999999999999996</v>
      </c>
      <c r="H8434">
        <v>266.16300000000001</v>
      </c>
      <c r="I8434">
        <v>21.210999999999999</v>
      </c>
      <c r="J8434">
        <v>221.619</v>
      </c>
      <c r="K8434">
        <v>211.23099999999999</v>
      </c>
    </row>
    <row r="8435" spans="1:11" x14ac:dyDescent="0.3">
      <c r="A8435">
        <v>12</v>
      </c>
      <c r="B8435">
        <v>17</v>
      </c>
      <c r="C8435">
        <v>16</v>
      </c>
      <c r="D8435">
        <v>213</v>
      </c>
      <c r="E8435">
        <v>19</v>
      </c>
      <c r="F8435">
        <v>13.3</v>
      </c>
      <c r="G8435">
        <v>4.0999999999999996</v>
      </c>
      <c r="H8435">
        <v>87.26</v>
      </c>
      <c r="I8435">
        <v>14.492000000000001</v>
      </c>
      <c r="J8435">
        <v>68.290999999999997</v>
      </c>
      <c r="K8435">
        <v>61.417999999999999</v>
      </c>
    </row>
    <row r="8436" spans="1:11" x14ac:dyDescent="0.3">
      <c r="A8436">
        <v>12</v>
      </c>
      <c r="B8436">
        <v>17</v>
      </c>
      <c r="C8436">
        <v>17</v>
      </c>
      <c r="D8436">
        <v>0</v>
      </c>
      <c r="E8436">
        <v>0</v>
      </c>
      <c r="F8436">
        <v>12.2</v>
      </c>
      <c r="G8436">
        <v>5.7</v>
      </c>
      <c r="H8436">
        <v>0</v>
      </c>
      <c r="I8436">
        <v>12.2</v>
      </c>
      <c r="J8436">
        <v>0</v>
      </c>
      <c r="K8436">
        <v>0</v>
      </c>
    </row>
    <row r="8437" spans="1:11" x14ac:dyDescent="0.3">
      <c r="A8437">
        <v>12</v>
      </c>
      <c r="B8437">
        <v>17</v>
      </c>
      <c r="C8437">
        <v>18</v>
      </c>
      <c r="D8437">
        <v>0</v>
      </c>
      <c r="E8437">
        <v>0</v>
      </c>
      <c r="F8437">
        <v>12.2</v>
      </c>
      <c r="G8437">
        <v>3.1</v>
      </c>
      <c r="H8437">
        <v>0</v>
      </c>
      <c r="I8437">
        <v>12.2</v>
      </c>
      <c r="J8437">
        <v>0</v>
      </c>
      <c r="K8437">
        <v>0</v>
      </c>
    </row>
    <row r="8438" spans="1:11" x14ac:dyDescent="0.3">
      <c r="A8438">
        <v>12</v>
      </c>
      <c r="B8438">
        <v>17</v>
      </c>
      <c r="C8438">
        <v>19</v>
      </c>
      <c r="D8438">
        <v>0</v>
      </c>
      <c r="E8438">
        <v>0</v>
      </c>
      <c r="F8438">
        <v>11.7</v>
      </c>
      <c r="G8438">
        <v>1.5</v>
      </c>
      <c r="H8438">
        <v>0</v>
      </c>
      <c r="I8438">
        <v>11.7</v>
      </c>
      <c r="J8438">
        <v>0</v>
      </c>
      <c r="K8438">
        <v>0</v>
      </c>
    </row>
    <row r="8439" spans="1:11" x14ac:dyDescent="0.3">
      <c r="A8439">
        <v>12</v>
      </c>
      <c r="B8439">
        <v>17</v>
      </c>
      <c r="C8439">
        <v>20</v>
      </c>
      <c r="D8439">
        <v>0</v>
      </c>
      <c r="E8439">
        <v>0</v>
      </c>
      <c r="F8439">
        <v>9.4</v>
      </c>
      <c r="G8439">
        <v>0</v>
      </c>
      <c r="H8439">
        <v>0</v>
      </c>
      <c r="I8439">
        <v>9.4</v>
      </c>
      <c r="J8439">
        <v>0</v>
      </c>
      <c r="K8439">
        <v>0</v>
      </c>
    </row>
    <row r="8440" spans="1:11" x14ac:dyDescent="0.3">
      <c r="A8440">
        <v>12</v>
      </c>
      <c r="B8440">
        <v>17</v>
      </c>
      <c r="C8440">
        <v>21</v>
      </c>
      <c r="D8440">
        <v>0</v>
      </c>
      <c r="E8440">
        <v>0</v>
      </c>
      <c r="F8440">
        <v>7.8</v>
      </c>
      <c r="G8440">
        <v>2.1</v>
      </c>
      <c r="H8440">
        <v>0</v>
      </c>
      <c r="I8440">
        <v>7.8</v>
      </c>
      <c r="J8440">
        <v>0</v>
      </c>
      <c r="K8440">
        <v>0</v>
      </c>
    </row>
    <row r="8441" spans="1:11" x14ac:dyDescent="0.3">
      <c r="A8441">
        <v>12</v>
      </c>
      <c r="B8441">
        <v>17</v>
      </c>
      <c r="C8441">
        <v>22</v>
      </c>
      <c r="D8441">
        <v>0</v>
      </c>
      <c r="E8441">
        <v>0</v>
      </c>
      <c r="F8441">
        <v>7.8</v>
      </c>
      <c r="G8441">
        <v>2.1</v>
      </c>
      <c r="H8441">
        <v>0</v>
      </c>
      <c r="I8441">
        <v>7.8</v>
      </c>
      <c r="J8441">
        <v>0</v>
      </c>
      <c r="K8441">
        <v>0</v>
      </c>
    </row>
    <row r="8442" spans="1:11" x14ac:dyDescent="0.3">
      <c r="A8442">
        <v>12</v>
      </c>
      <c r="B8442">
        <v>17</v>
      </c>
      <c r="C8442">
        <v>23</v>
      </c>
      <c r="D8442">
        <v>0</v>
      </c>
      <c r="E8442">
        <v>0</v>
      </c>
      <c r="F8442">
        <v>7.2</v>
      </c>
      <c r="G8442">
        <v>2.1</v>
      </c>
      <c r="H8442">
        <v>0</v>
      </c>
      <c r="I8442">
        <v>7.2</v>
      </c>
      <c r="J8442">
        <v>0</v>
      </c>
      <c r="K8442">
        <v>0</v>
      </c>
    </row>
    <row r="8443" spans="1:11" x14ac:dyDescent="0.3">
      <c r="A8443">
        <v>12</v>
      </c>
      <c r="B8443">
        <v>18</v>
      </c>
      <c r="C8443">
        <v>0</v>
      </c>
      <c r="D8443">
        <v>0</v>
      </c>
      <c r="E8443">
        <v>0</v>
      </c>
      <c r="F8443">
        <v>6.7</v>
      </c>
      <c r="G8443">
        <v>4.0999999999999996</v>
      </c>
      <c r="H8443">
        <v>0</v>
      </c>
      <c r="I8443">
        <v>6.7</v>
      </c>
      <c r="J8443">
        <v>0</v>
      </c>
      <c r="K8443">
        <v>0</v>
      </c>
    </row>
    <row r="8444" spans="1:11" x14ac:dyDescent="0.3">
      <c r="A8444">
        <v>12</v>
      </c>
      <c r="B8444">
        <v>18</v>
      </c>
      <c r="C8444">
        <v>1</v>
      </c>
      <c r="D8444">
        <v>0</v>
      </c>
      <c r="E8444">
        <v>0</v>
      </c>
      <c r="F8444">
        <v>7.8</v>
      </c>
      <c r="G8444">
        <v>2.6</v>
      </c>
      <c r="H8444">
        <v>0</v>
      </c>
      <c r="I8444">
        <v>7.8</v>
      </c>
      <c r="J8444">
        <v>0</v>
      </c>
      <c r="K8444">
        <v>0</v>
      </c>
    </row>
    <row r="8445" spans="1:11" x14ac:dyDescent="0.3">
      <c r="A8445">
        <v>12</v>
      </c>
      <c r="B8445">
        <v>18</v>
      </c>
      <c r="C8445">
        <v>2</v>
      </c>
      <c r="D8445">
        <v>0</v>
      </c>
      <c r="E8445">
        <v>0</v>
      </c>
      <c r="F8445">
        <v>7.8</v>
      </c>
      <c r="G8445">
        <v>2.1</v>
      </c>
      <c r="H8445">
        <v>0</v>
      </c>
      <c r="I8445">
        <v>7.8</v>
      </c>
      <c r="J8445">
        <v>0</v>
      </c>
      <c r="K8445">
        <v>0</v>
      </c>
    </row>
    <row r="8446" spans="1:11" x14ac:dyDescent="0.3">
      <c r="A8446">
        <v>12</v>
      </c>
      <c r="B8446">
        <v>18</v>
      </c>
      <c r="C8446">
        <v>3</v>
      </c>
      <c r="D8446">
        <v>0</v>
      </c>
      <c r="E8446">
        <v>0</v>
      </c>
      <c r="F8446">
        <v>5.6</v>
      </c>
      <c r="G8446">
        <v>2.1</v>
      </c>
      <c r="H8446">
        <v>0</v>
      </c>
      <c r="I8446">
        <v>5.6</v>
      </c>
      <c r="J8446">
        <v>0</v>
      </c>
      <c r="K8446">
        <v>0</v>
      </c>
    </row>
    <row r="8447" spans="1:11" x14ac:dyDescent="0.3">
      <c r="A8447">
        <v>12</v>
      </c>
      <c r="B8447">
        <v>18</v>
      </c>
      <c r="C8447">
        <v>4</v>
      </c>
      <c r="D8447">
        <v>0</v>
      </c>
      <c r="E8447">
        <v>0</v>
      </c>
      <c r="F8447">
        <v>4.4000000000000004</v>
      </c>
      <c r="G8447">
        <v>2.6</v>
      </c>
      <c r="H8447">
        <v>0</v>
      </c>
      <c r="I8447">
        <v>4.4000000000000004</v>
      </c>
      <c r="J8447">
        <v>0</v>
      </c>
      <c r="K8447">
        <v>0</v>
      </c>
    </row>
    <row r="8448" spans="1:11" x14ac:dyDescent="0.3">
      <c r="A8448">
        <v>12</v>
      </c>
      <c r="B8448">
        <v>18</v>
      </c>
      <c r="C8448">
        <v>5</v>
      </c>
      <c r="D8448">
        <v>0</v>
      </c>
      <c r="E8448">
        <v>0</v>
      </c>
      <c r="F8448">
        <v>5.6</v>
      </c>
      <c r="G8448">
        <v>2.6</v>
      </c>
      <c r="H8448">
        <v>0</v>
      </c>
      <c r="I8448">
        <v>5.6</v>
      </c>
      <c r="J8448">
        <v>0</v>
      </c>
      <c r="K8448">
        <v>0</v>
      </c>
    </row>
    <row r="8449" spans="1:11" x14ac:dyDescent="0.3">
      <c r="A8449">
        <v>12</v>
      </c>
      <c r="B8449">
        <v>18</v>
      </c>
      <c r="C8449">
        <v>6</v>
      </c>
      <c r="D8449">
        <v>0</v>
      </c>
      <c r="E8449">
        <v>0</v>
      </c>
      <c r="F8449">
        <v>5</v>
      </c>
      <c r="G8449">
        <v>2.6</v>
      </c>
      <c r="H8449">
        <v>0</v>
      </c>
      <c r="I8449">
        <v>5</v>
      </c>
      <c r="J8449">
        <v>0</v>
      </c>
      <c r="K8449">
        <v>0</v>
      </c>
    </row>
    <row r="8450" spans="1:11" x14ac:dyDescent="0.3">
      <c r="A8450">
        <v>12</v>
      </c>
      <c r="B8450">
        <v>18</v>
      </c>
      <c r="C8450">
        <v>7</v>
      </c>
      <c r="D8450">
        <v>14</v>
      </c>
      <c r="E8450">
        <v>13</v>
      </c>
      <c r="F8450">
        <v>6.1</v>
      </c>
      <c r="G8450">
        <v>2.1</v>
      </c>
      <c r="H8450">
        <v>17.486000000000001</v>
      </c>
      <c r="I8450">
        <v>4.58</v>
      </c>
      <c r="J8450">
        <v>15.436999999999999</v>
      </c>
      <c r="K8450">
        <v>9.59</v>
      </c>
    </row>
    <row r="8451" spans="1:11" x14ac:dyDescent="0.3">
      <c r="A8451">
        <v>12</v>
      </c>
      <c r="B8451">
        <v>18</v>
      </c>
      <c r="C8451">
        <v>8</v>
      </c>
      <c r="D8451">
        <v>81</v>
      </c>
      <c r="E8451">
        <v>75</v>
      </c>
      <c r="F8451">
        <v>8.3000000000000007</v>
      </c>
      <c r="G8451">
        <v>3.1</v>
      </c>
      <c r="H8451">
        <v>119.42</v>
      </c>
      <c r="I8451">
        <v>9.5869999999999997</v>
      </c>
      <c r="J8451">
        <v>105.869</v>
      </c>
      <c r="K8451">
        <v>98.207999999999998</v>
      </c>
    </row>
    <row r="8452" spans="1:11" x14ac:dyDescent="0.3">
      <c r="A8452">
        <v>12</v>
      </c>
      <c r="B8452">
        <v>18</v>
      </c>
      <c r="C8452">
        <v>9</v>
      </c>
      <c r="D8452">
        <v>57</v>
      </c>
      <c r="E8452">
        <v>106</v>
      </c>
      <c r="F8452">
        <v>8.9</v>
      </c>
      <c r="G8452">
        <v>1.5</v>
      </c>
      <c r="H8452">
        <v>142.489</v>
      </c>
      <c r="I8452">
        <v>11.871</v>
      </c>
      <c r="J8452">
        <v>127.39400000000001</v>
      </c>
      <c r="K8452">
        <v>119.26</v>
      </c>
    </row>
    <row r="8453" spans="1:11" x14ac:dyDescent="0.3">
      <c r="A8453">
        <v>12</v>
      </c>
      <c r="B8453">
        <v>18</v>
      </c>
      <c r="C8453">
        <v>10</v>
      </c>
      <c r="D8453">
        <v>18</v>
      </c>
      <c r="E8453">
        <v>128</v>
      </c>
      <c r="F8453">
        <v>10</v>
      </c>
      <c r="G8453">
        <v>2.6</v>
      </c>
      <c r="H8453">
        <v>138.34200000000001</v>
      </c>
      <c r="I8453">
        <v>12.473000000000001</v>
      </c>
      <c r="J8453">
        <v>124.07</v>
      </c>
      <c r="K8453">
        <v>116.01</v>
      </c>
    </row>
    <row r="8454" spans="1:11" x14ac:dyDescent="0.3">
      <c r="A8454">
        <v>12</v>
      </c>
      <c r="B8454">
        <v>18</v>
      </c>
      <c r="C8454">
        <v>11</v>
      </c>
      <c r="D8454">
        <v>174</v>
      </c>
      <c r="E8454">
        <v>222</v>
      </c>
      <c r="F8454">
        <v>10.6</v>
      </c>
      <c r="G8454">
        <v>3.1</v>
      </c>
      <c r="H8454">
        <v>380.947</v>
      </c>
      <c r="I8454">
        <v>19.629000000000001</v>
      </c>
      <c r="J8454">
        <v>333.065</v>
      </c>
      <c r="K8454">
        <v>319.61900000000003</v>
      </c>
    </row>
    <row r="8455" spans="1:11" x14ac:dyDescent="0.3">
      <c r="A8455">
        <v>12</v>
      </c>
      <c r="B8455">
        <v>18</v>
      </c>
      <c r="C8455">
        <v>12</v>
      </c>
      <c r="D8455">
        <v>8</v>
      </c>
      <c r="E8455">
        <v>185</v>
      </c>
      <c r="F8455">
        <v>10.6</v>
      </c>
      <c r="G8455">
        <v>3.6</v>
      </c>
      <c r="H8455">
        <v>192.39400000000001</v>
      </c>
      <c r="I8455">
        <v>15.05</v>
      </c>
      <c r="J8455">
        <v>171.18899999999999</v>
      </c>
      <c r="K8455">
        <v>162.04499999999999</v>
      </c>
    </row>
    <row r="8456" spans="1:11" x14ac:dyDescent="0.3">
      <c r="A8456">
        <v>12</v>
      </c>
      <c r="B8456">
        <v>18</v>
      </c>
      <c r="C8456">
        <v>13</v>
      </c>
      <c r="D8456">
        <v>9</v>
      </c>
      <c r="E8456">
        <v>211</v>
      </c>
      <c r="F8456">
        <v>11.7</v>
      </c>
      <c r="G8456">
        <v>4.0999999999999996</v>
      </c>
      <c r="H8456">
        <v>224.952</v>
      </c>
      <c r="I8456">
        <v>16.132000000000001</v>
      </c>
      <c r="J8456">
        <v>199.411</v>
      </c>
      <c r="K8456">
        <v>189.58099999999999</v>
      </c>
    </row>
    <row r="8457" spans="1:11" x14ac:dyDescent="0.3">
      <c r="A8457">
        <v>12</v>
      </c>
      <c r="B8457">
        <v>18</v>
      </c>
      <c r="C8457">
        <v>14</v>
      </c>
      <c r="D8457">
        <v>57</v>
      </c>
      <c r="E8457">
        <v>128</v>
      </c>
      <c r="F8457">
        <v>12.2</v>
      </c>
      <c r="G8457">
        <v>3.6</v>
      </c>
      <c r="H8457">
        <v>168.95400000000001</v>
      </c>
      <c r="I8457">
        <v>15.510999999999999</v>
      </c>
      <c r="J8457">
        <v>149.46899999999999</v>
      </c>
      <c r="K8457">
        <v>140.834</v>
      </c>
    </row>
    <row r="8458" spans="1:11" x14ac:dyDescent="0.3">
      <c r="A8458">
        <v>12</v>
      </c>
      <c r="B8458">
        <v>18</v>
      </c>
      <c r="C8458">
        <v>15</v>
      </c>
      <c r="D8458">
        <v>31</v>
      </c>
      <c r="E8458">
        <v>83</v>
      </c>
      <c r="F8458">
        <v>11.1</v>
      </c>
      <c r="G8458">
        <v>2.6</v>
      </c>
      <c r="H8458">
        <v>102.84099999999999</v>
      </c>
      <c r="I8458">
        <v>12.648999999999999</v>
      </c>
      <c r="J8458">
        <v>91.494</v>
      </c>
      <c r="K8458">
        <v>84.14</v>
      </c>
    </row>
    <row r="8459" spans="1:11" x14ac:dyDescent="0.3">
      <c r="A8459">
        <v>12</v>
      </c>
      <c r="B8459">
        <v>18</v>
      </c>
      <c r="C8459">
        <v>16</v>
      </c>
      <c r="D8459">
        <v>13</v>
      </c>
      <c r="E8459">
        <v>21</v>
      </c>
      <c r="F8459">
        <v>10</v>
      </c>
      <c r="G8459">
        <v>2.1</v>
      </c>
      <c r="H8459">
        <v>24.646000000000001</v>
      </c>
      <c r="I8459">
        <v>8.8550000000000004</v>
      </c>
      <c r="J8459">
        <v>21.803000000000001</v>
      </c>
      <c r="K8459">
        <v>15.837</v>
      </c>
    </row>
    <row r="8460" spans="1:11" x14ac:dyDescent="0.3">
      <c r="A8460">
        <v>12</v>
      </c>
      <c r="B8460">
        <v>18</v>
      </c>
      <c r="C8460">
        <v>17</v>
      </c>
      <c r="D8460">
        <v>0</v>
      </c>
      <c r="E8460">
        <v>0</v>
      </c>
      <c r="F8460">
        <v>8.3000000000000007</v>
      </c>
      <c r="G8460">
        <v>2.1</v>
      </c>
      <c r="H8460">
        <v>0</v>
      </c>
      <c r="I8460">
        <v>8.3000000000000007</v>
      </c>
      <c r="J8460">
        <v>0</v>
      </c>
      <c r="K8460">
        <v>0</v>
      </c>
    </row>
    <row r="8461" spans="1:11" x14ac:dyDescent="0.3">
      <c r="A8461">
        <v>12</v>
      </c>
      <c r="B8461">
        <v>18</v>
      </c>
      <c r="C8461">
        <v>18</v>
      </c>
      <c r="D8461">
        <v>0</v>
      </c>
      <c r="E8461">
        <v>0</v>
      </c>
      <c r="F8461">
        <v>8.9</v>
      </c>
      <c r="G8461">
        <v>1.5</v>
      </c>
      <c r="H8461">
        <v>0</v>
      </c>
      <c r="I8461">
        <v>8.9</v>
      </c>
      <c r="J8461">
        <v>0</v>
      </c>
      <c r="K8461">
        <v>0</v>
      </c>
    </row>
    <row r="8462" spans="1:11" x14ac:dyDescent="0.3">
      <c r="A8462">
        <v>12</v>
      </c>
      <c r="B8462">
        <v>18</v>
      </c>
      <c r="C8462">
        <v>19</v>
      </c>
      <c r="D8462">
        <v>0</v>
      </c>
      <c r="E8462">
        <v>0</v>
      </c>
      <c r="F8462">
        <v>8.3000000000000007</v>
      </c>
      <c r="G8462">
        <v>1.5</v>
      </c>
      <c r="H8462">
        <v>0</v>
      </c>
      <c r="I8462">
        <v>8.3000000000000007</v>
      </c>
      <c r="J8462">
        <v>0</v>
      </c>
      <c r="K8462">
        <v>0</v>
      </c>
    </row>
    <row r="8463" spans="1:11" x14ac:dyDescent="0.3">
      <c r="A8463">
        <v>12</v>
      </c>
      <c r="B8463">
        <v>18</v>
      </c>
      <c r="C8463">
        <v>20</v>
      </c>
      <c r="D8463">
        <v>0</v>
      </c>
      <c r="E8463">
        <v>0</v>
      </c>
      <c r="F8463">
        <v>8.3000000000000007</v>
      </c>
      <c r="G8463">
        <v>1.5</v>
      </c>
      <c r="H8463">
        <v>0</v>
      </c>
      <c r="I8463">
        <v>8.3000000000000007</v>
      </c>
      <c r="J8463">
        <v>0</v>
      </c>
      <c r="K8463">
        <v>0</v>
      </c>
    </row>
    <row r="8464" spans="1:11" x14ac:dyDescent="0.3">
      <c r="A8464">
        <v>12</v>
      </c>
      <c r="B8464">
        <v>18</v>
      </c>
      <c r="C8464">
        <v>21</v>
      </c>
      <c r="D8464">
        <v>0</v>
      </c>
      <c r="E8464">
        <v>0</v>
      </c>
      <c r="F8464">
        <v>7.2</v>
      </c>
      <c r="G8464">
        <v>0</v>
      </c>
      <c r="H8464">
        <v>0</v>
      </c>
      <c r="I8464">
        <v>7.2</v>
      </c>
      <c r="J8464">
        <v>0</v>
      </c>
      <c r="K8464">
        <v>0</v>
      </c>
    </row>
    <row r="8465" spans="1:11" x14ac:dyDescent="0.3">
      <c r="A8465">
        <v>12</v>
      </c>
      <c r="B8465">
        <v>18</v>
      </c>
      <c r="C8465">
        <v>22</v>
      </c>
      <c r="D8465">
        <v>0</v>
      </c>
      <c r="E8465">
        <v>0</v>
      </c>
      <c r="F8465">
        <v>8.3000000000000007</v>
      </c>
      <c r="G8465">
        <v>2.6</v>
      </c>
      <c r="H8465">
        <v>0</v>
      </c>
      <c r="I8465">
        <v>8.3000000000000007</v>
      </c>
      <c r="J8465">
        <v>0</v>
      </c>
      <c r="K8465">
        <v>0</v>
      </c>
    </row>
    <row r="8466" spans="1:11" x14ac:dyDescent="0.3">
      <c r="A8466">
        <v>12</v>
      </c>
      <c r="B8466">
        <v>18</v>
      </c>
      <c r="C8466">
        <v>23</v>
      </c>
      <c r="D8466">
        <v>0</v>
      </c>
      <c r="E8466">
        <v>0</v>
      </c>
      <c r="F8466">
        <v>5.6</v>
      </c>
      <c r="G8466">
        <v>1.5</v>
      </c>
      <c r="H8466">
        <v>0</v>
      </c>
      <c r="I8466">
        <v>5.6</v>
      </c>
      <c r="J8466">
        <v>0</v>
      </c>
      <c r="K8466">
        <v>0</v>
      </c>
    </row>
    <row r="8467" spans="1:11" x14ac:dyDescent="0.3">
      <c r="A8467">
        <v>12</v>
      </c>
      <c r="B8467">
        <v>19</v>
      </c>
      <c r="C8467">
        <v>0</v>
      </c>
      <c r="D8467">
        <v>0</v>
      </c>
      <c r="E8467">
        <v>0</v>
      </c>
      <c r="F8467">
        <v>5.6</v>
      </c>
      <c r="G8467">
        <v>2.1</v>
      </c>
      <c r="H8467">
        <v>0</v>
      </c>
      <c r="I8467">
        <v>5.6</v>
      </c>
      <c r="J8467">
        <v>0</v>
      </c>
      <c r="K8467">
        <v>0</v>
      </c>
    </row>
    <row r="8468" spans="1:11" x14ac:dyDescent="0.3">
      <c r="A8468">
        <v>12</v>
      </c>
      <c r="B8468">
        <v>19</v>
      </c>
      <c r="C8468">
        <v>1</v>
      </c>
      <c r="D8468">
        <v>0</v>
      </c>
      <c r="E8468">
        <v>0</v>
      </c>
      <c r="F8468">
        <v>8.3000000000000007</v>
      </c>
      <c r="G8468">
        <v>0</v>
      </c>
      <c r="H8468">
        <v>0</v>
      </c>
      <c r="I8468">
        <v>8.3000000000000007</v>
      </c>
      <c r="J8468">
        <v>0</v>
      </c>
      <c r="K8468">
        <v>0</v>
      </c>
    </row>
    <row r="8469" spans="1:11" x14ac:dyDescent="0.3">
      <c r="A8469">
        <v>12</v>
      </c>
      <c r="B8469">
        <v>19</v>
      </c>
      <c r="C8469">
        <v>2</v>
      </c>
      <c r="D8469">
        <v>0</v>
      </c>
      <c r="E8469">
        <v>0</v>
      </c>
      <c r="F8469">
        <v>7.8</v>
      </c>
      <c r="G8469">
        <v>0</v>
      </c>
      <c r="H8469">
        <v>0</v>
      </c>
      <c r="I8469">
        <v>7.8</v>
      </c>
      <c r="J8469">
        <v>0</v>
      </c>
      <c r="K8469">
        <v>0</v>
      </c>
    </row>
    <row r="8470" spans="1:11" x14ac:dyDescent="0.3">
      <c r="A8470">
        <v>12</v>
      </c>
      <c r="B8470">
        <v>19</v>
      </c>
      <c r="C8470">
        <v>3</v>
      </c>
      <c r="D8470">
        <v>0</v>
      </c>
      <c r="E8470">
        <v>0</v>
      </c>
      <c r="F8470">
        <v>7.2</v>
      </c>
      <c r="G8470">
        <v>0</v>
      </c>
      <c r="H8470">
        <v>0</v>
      </c>
      <c r="I8470">
        <v>7.2</v>
      </c>
      <c r="J8470">
        <v>0</v>
      </c>
      <c r="K8470">
        <v>0</v>
      </c>
    </row>
    <row r="8471" spans="1:11" x14ac:dyDescent="0.3">
      <c r="A8471">
        <v>12</v>
      </c>
      <c r="B8471">
        <v>19</v>
      </c>
      <c r="C8471">
        <v>4</v>
      </c>
      <c r="D8471">
        <v>0</v>
      </c>
      <c r="E8471">
        <v>0</v>
      </c>
      <c r="F8471">
        <v>6.7</v>
      </c>
      <c r="G8471">
        <v>0</v>
      </c>
      <c r="H8471">
        <v>0</v>
      </c>
      <c r="I8471">
        <v>6.7</v>
      </c>
      <c r="J8471">
        <v>0</v>
      </c>
      <c r="K8471">
        <v>0</v>
      </c>
    </row>
    <row r="8472" spans="1:11" x14ac:dyDescent="0.3">
      <c r="A8472">
        <v>12</v>
      </c>
      <c r="B8472">
        <v>19</v>
      </c>
      <c r="C8472">
        <v>5</v>
      </c>
      <c r="D8472">
        <v>0</v>
      </c>
      <c r="E8472">
        <v>0</v>
      </c>
      <c r="F8472">
        <v>7.2</v>
      </c>
      <c r="G8472">
        <v>1.5</v>
      </c>
      <c r="H8472">
        <v>0</v>
      </c>
      <c r="I8472">
        <v>7.2</v>
      </c>
      <c r="J8472">
        <v>0</v>
      </c>
      <c r="K8472">
        <v>0</v>
      </c>
    </row>
    <row r="8473" spans="1:11" x14ac:dyDescent="0.3">
      <c r="A8473">
        <v>12</v>
      </c>
      <c r="B8473">
        <v>19</v>
      </c>
      <c r="C8473">
        <v>6</v>
      </c>
      <c r="D8473">
        <v>0</v>
      </c>
      <c r="E8473">
        <v>0</v>
      </c>
      <c r="F8473">
        <v>8.3000000000000007</v>
      </c>
      <c r="G8473">
        <v>0</v>
      </c>
      <c r="H8473">
        <v>0</v>
      </c>
      <c r="I8473">
        <v>8.3000000000000007</v>
      </c>
      <c r="J8473">
        <v>0</v>
      </c>
      <c r="K8473">
        <v>0</v>
      </c>
    </row>
    <row r="8474" spans="1:11" x14ac:dyDescent="0.3">
      <c r="A8474">
        <v>12</v>
      </c>
      <c r="B8474">
        <v>19</v>
      </c>
      <c r="C8474">
        <v>7</v>
      </c>
      <c r="D8474">
        <v>19</v>
      </c>
      <c r="E8474">
        <v>14</v>
      </c>
      <c r="F8474">
        <v>6.7</v>
      </c>
      <c r="G8474">
        <v>0</v>
      </c>
      <c r="H8474">
        <v>19.882000000000001</v>
      </c>
      <c r="I8474">
        <v>3.1480000000000001</v>
      </c>
      <c r="J8474">
        <v>17.484000000000002</v>
      </c>
      <c r="K8474">
        <v>11.598000000000001</v>
      </c>
    </row>
    <row r="8475" spans="1:11" x14ac:dyDescent="0.3">
      <c r="A8475">
        <v>12</v>
      </c>
      <c r="B8475">
        <v>19</v>
      </c>
      <c r="C8475">
        <v>8</v>
      </c>
      <c r="D8475">
        <v>524</v>
      </c>
      <c r="E8475">
        <v>37</v>
      </c>
      <c r="F8475">
        <v>8.3000000000000007</v>
      </c>
      <c r="G8475">
        <v>3.1</v>
      </c>
      <c r="H8475">
        <v>260.68900000000002</v>
      </c>
      <c r="I8475">
        <v>13.564</v>
      </c>
      <c r="J8475">
        <v>217.92099999999999</v>
      </c>
      <c r="K8475">
        <v>207.62700000000001</v>
      </c>
    </row>
    <row r="8476" spans="1:11" x14ac:dyDescent="0.3">
      <c r="A8476">
        <v>12</v>
      </c>
      <c r="B8476">
        <v>19</v>
      </c>
      <c r="C8476">
        <v>9</v>
      </c>
      <c r="D8476">
        <v>388</v>
      </c>
      <c r="E8476">
        <v>93</v>
      </c>
      <c r="F8476">
        <v>9.4</v>
      </c>
      <c r="G8476">
        <v>2.1</v>
      </c>
      <c r="H8476">
        <v>336.673</v>
      </c>
      <c r="I8476">
        <v>18.794</v>
      </c>
      <c r="J8476">
        <v>290.61700000000002</v>
      </c>
      <c r="K8476">
        <v>278.38600000000002</v>
      </c>
    </row>
    <row r="8477" spans="1:11" x14ac:dyDescent="0.3">
      <c r="A8477">
        <v>12</v>
      </c>
      <c r="B8477">
        <v>19</v>
      </c>
      <c r="C8477">
        <v>10</v>
      </c>
      <c r="D8477">
        <v>735</v>
      </c>
      <c r="E8477">
        <v>63</v>
      </c>
      <c r="F8477">
        <v>10</v>
      </c>
      <c r="G8477">
        <v>2.1</v>
      </c>
      <c r="H8477">
        <v>587.30499999999995</v>
      </c>
      <c r="I8477">
        <v>27.265999999999998</v>
      </c>
      <c r="J8477">
        <v>496.36700000000002</v>
      </c>
      <c r="K8477">
        <v>477.67599999999999</v>
      </c>
    </row>
    <row r="8478" spans="1:11" x14ac:dyDescent="0.3">
      <c r="A8478">
        <v>12</v>
      </c>
      <c r="B8478">
        <v>19</v>
      </c>
      <c r="C8478">
        <v>11</v>
      </c>
      <c r="D8478">
        <v>694</v>
      </c>
      <c r="E8478">
        <v>94</v>
      </c>
      <c r="F8478">
        <v>10</v>
      </c>
      <c r="G8478">
        <v>3.1</v>
      </c>
      <c r="H8478">
        <v>645.62800000000004</v>
      </c>
      <c r="I8478">
        <v>27.768000000000001</v>
      </c>
      <c r="J8478">
        <v>547.10799999999995</v>
      </c>
      <c r="K8478">
        <v>526.601</v>
      </c>
    </row>
    <row r="8479" spans="1:11" x14ac:dyDescent="0.3">
      <c r="A8479">
        <v>12</v>
      </c>
      <c r="B8479">
        <v>19</v>
      </c>
      <c r="C8479">
        <v>12</v>
      </c>
      <c r="D8479">
        <v>434</v>
      </c>
      <c r="E8479">
        <v>123</v>
      </c>
      <c r="F8479">
        <v>10.6</v>
      </c>
      <c r="G8479">
        <v>4.0999999999999996</v>
      </c>
      <c r="H8479">
        <v>482.75799999999998</v>
      </c>
      <c r="I8479">
        <v>22.844999999999999</v>
      </c>
      <c r="J8479">
        <v>416.642</v>
      </c>
      <c r="K8479">
        <v>400.625</v>
      </c>
    </row>
    <row r="8480" spans="1:11" x14ac:dyDescent="0.3">
      <c r="A8480">
        <v>12</v>
      </c>
      <c r="B8480">
        <v>19</v>
      </c>
      <c r="C8480">
        <v>13</v>
      </c>
      <c r="D8480">
        <v>395</v>
      </c>
      <c r="E8480">
        <v>149</v>
      </c>
      <c r="F8480">
        <v>12.8</v>
      </c>
      <c r="G8480">
        <v>3.6</v>
      </c>
      <c r="H8480">
        <v>462.33100000000002</v>
      </c>
      <c r="I8480">
        <v>24.620999999999999</v>
      </c>
      <c r="J8480">
        <v>395.89699999999999</v>
      </c>
      <c r="K8480">
        <v>380.54</v>
      </c>
    </row>
    <row r="8481" spans="1:11" x14ac:dyDescent="0.3">
      <c r="A8481">
        <v>12</v>
      </c>
      <c r="B8481">
        <v>19</v>
      </c>
      <c r="C8481">
        <v>14</v>
      </c>
      <c r="D8481">
        <v>149</v>
      </c>
      <c r="E8481">
        <v>132</v>
      </c>
      <c r="F8481">
        <v>11.7</v>
      </c>
      <c r="G8481">
        <v>3.6</v>
      </c>
      <c r="H8481">
        <v>235.94900000000001</v>
      </c>
      <c r="I8481">
        <v>17.574000000000002</v>
      </c>
      <c r="J8481">
        <v>206.49199999999999</v>
      </c>
      <c r="K8481">
        <v>196.48599999999999</v>
      </c>
    </row>
    <row r="8482" spans="1:11" x14ac:dyDescent="0.3">
      <c r="A8482">
        <v>12</v>
      </c>
      <c r="B8482">
        <v>19</v>
      </c>
      <c r="C8482">
        <v>15</v>
      </c>
      <c r="D8482">
        <v>130</v>
      </c>
      <c r="E8482">
        <v>95</v>
      </c>
      <c r="F8482">
        <v>12.2</v>
      </c>
      <c r="G8482">
        <v>2.6</v>
      </c>
      <c r="H8482">
        <v>166.965</v>
      </c>
      <c r="I8482">
        <v>15.933999999999999</v>
      </c>
      <c r="J8482">
        <v>144.958</v>
      </c>
      <c r="K8482">
        <v>136.428</v>
      </c>
    </row>
    <row r="8483" spans="1:11" x14ac:dyDescent="0.3">
      <c r="A8483">
        <v>12</v>
      </c>
      <c r="B8483">
        <v>19</v>
      </c>
      <c r="C8483">
        <v>16</v>
      </c>
      <c r="D8483">
        <v>143</v>
      </c>
      <c r="E8483">
        <v>24</v>
      </c>
      <c r="F8483">
        <v>11.1</v>
      </c>
      <c r="G8483">
        <v>5.2</v>
      </c>
      <c r="H8483">
        <v>74.063000000000002</v>
      </c>
      <c r="I8483">
        <v>11.516999999999999</v>
      </c>
      <c r="J8483">
        <v>60.274999999999999</v>
      </c>
      <c r="K8483">
        <v>53.563000000000002</v>
      </c>
    </row>
    <row r="8484" spans="1:11" x14ac:dyDescent="0.3">
      <c r="A8484">
        <v>12</v>
      </c>
      <c r="B8484">
        <v>19</v>
      </c>
      <c r="C8484">
        <v>17</v>
      </c>
      <c r="D8484">
        <v>0</v>
      </c>
      <c r="E8484">
        <v>0</v>
      </c>
      <c r="F8484">
        <v>10</v>
      </c>
      <c r="G8484">
        <v>3.6</v>
      </c>
      <c r="H8484">
        <v>0</v>
      </c>
      <c r="I8484">
        <v>10</v>
      </c>
      <c r="J8484">
        <v>0</v>
      </c>
      <c r="K8484">
        <v>0</v>
      </c>
    </row>
    <row r="8485" spans="1:11" x14ac:dyDescent="0.3">
      <c r="A8485">
        <v>12</v>
      </c>
      <c r="B8485">
        <v>19</v>
      </c>
      <c r="C8485">
        <v>18</v>
      </c>
      <c r="D8485">
        <v>0</v>
      </c>
      <c r="E8485">
        <v>0</v>
      </c>
      <c r="F8485">
        <v>10</v>
      </c>
      <c r="G8485">
        <v>3.1</v>
      </c>
      <c r="H8485">
        <v>0</v>
      </c>
      <c r="I8485">
        <v>10</v>
      </c>
      <c r="J8485">
        <v>0</v>
      </c>
      <c r="K8485">
        <v>0</v>
      </c>
    </row>
    <row r="8486" spans="1:11" x14ac:dyDescent="0.3">
      <c r="A8486">
        <v>12</v>
      </c>
      <c r="B8486">
        <v>19</v>
      </c>
      <c r="C8486">
        <v>19</v>
      </c>
      <c r="D8486">
        <v>0</v>
      </c>
      <c r="E8486">
        <v>0</v>
      </c>
      <c r="F8486">
        <v>10</v>
      </c>
      <c r="G8486">
        <v>1.5</v>
      </c>
      <c r="H8486">
        <v>0</v>
      </c>
      <c r="I8486">
        <v>10</v>
      </c>
      <c r="J8486">
        <v>0</v>
      </c>
      <c r="K8486">
        <v>0</v>
      </c>
    </row>
    <row r="8487" spans="1:11" x14ac:dyDescent="0.3">
      <c r="A8487">
        <v>12</v>
      </c>
      <c r="B8487">
        <v>19</v>
      </c>
      <c r="C8487">
        <v>20</v>
      </c>
      <c r="D8487">
        <v>0</v>
      </c>
      <c r="E8487">
        <v>0</v>
      </c>
      <c r="F8487">
        <v>7.2</v>
      </c>
      <c r="G8487">
        <v>2.6</v>
      </c>
      <c r="H8487">
        <v>0</v>
      </c>
      <c r="I8487">
        <v>7.2</v>
      </c>
      <c r="J8487">
        <v>0</v>
      </c>
      <c r="K8487">
        <v>0</v>
      </c>
    </row>
    <row r="8488" spans="1:11" x14ac:dyDescent="0.3">
      <c r="A8488">
        <v>12</v>
      </c>
      <c r="B8488">
        <v>19</v>
      </c>
      <c r="C8488">
        <v>21</v>
      </c>
      <c r="D8488">
        <v>0</v>
      </c>
      <c r="E8488">
        <v>0</v>
      </c>
      <c r="F8488">
        <v>8.9</v>
      </c>
      <c r="G8488">
        <v>3.6</v>
      </c>
      <c r="H8488">
        <v>0</v>
      </c>
      <c r="I8488">
        <v>8.9</v>
      </c>
      <c r="J8488">
        <v>0</v>
      </c>
      <c r="K8488">
        <v>0</v>
      </c>
    </row>
    <row r="8489" spans="1:11" x14ac:dyDescent="0.3">
      <c r="A8489">
        <v>12</v>
      </c>
      <c r="B8489">
        <v>19</v>
      </c>
      <c r="C8489">
        <v>22</v>
      </c>
      <c r="D8489">
        <v>0</v>
      </c>
      <c r="E8489">
        <v>0</v>
      </c>
      <c r="F8489">
        <v>7.2</v>
      </c>
      <c r="G8489">
        <v>0</v>
      </c>
      <c r="H8489">
        <v>0</v>
      </c>
      <c r="I8489">
        <v>7.2</v>
      </c>
      <c r="J8489">
        <v>0</v>
      </c>
      <c r="K8489">
        <v>0</v>
      </c>
    </row>
    <row r="8490" spans="1:11" x14ac:dyDescent="0.3">
      <c r="A8490">
        <v>12</v>
      </c>
      <c r="B8490">
        <v>19</v>
      </c>
      <c r="C8490">
        <v>23</v>
      </c>
      <c r="D8490">
        <v>0</v>
      </c>
      <c r="E8490">
        <v>0</v>
      </c>
      <c r="F8490">
        <v>7.2</v>
      </c>
      <c r="G8490">
        <v>1.5</v>
      </c>
      <c r="H8490">
        <v>0</v>
      </c>
      <c r="I8490">
        <v>7.2</v>
      </c>
      <c r="J8490">
        <v>0</v>
      </c>
      <c r="K8490">
        <v>0</v>
      </c>
    </row>
    <row r="8491" spans="1:11" x14ac:dyDescent="0.3">
      <c r="A8491">
        <v>12</v>
      </c>
      <c r="B8491">
        <v>20</v>
      </c>
      <c r="C8491">
        <v>0</v>
      </c>
      <c r="D8491">
        <v>0</v>
      </c>
      <c r="E8491">
        <v>0</v>
      </c>
      <c r="F8491">
        <v>6.7</v>
      </c>
      <c r="G8491">
        <v>3.1</v>
      </c>
      <c r="H8491">
        <v>0</v>
      </c>
      <c r="I8491">
        <v>6.7</v>
      </c>
      <c r="J8491">
        <v>0</v>
      </c>
      <c r="K8491">
        <v>0</v>
      </c>
    </row>
    <row r="8492" spans="1:11" x14ac:dyDescent="0.3">
      <c r="A8492">
        <v>12</v>
      </c>
      <c r="B8492">
        <v>20</v>
      </c>
      <c r="C8492">
        <v>1</v>
      </c>
      <c r="D8492">
        <v>0</v>
      </c>
      <c r="E8492">
        <v>0</v>
      </c>
      <c r="F8492">
        <v>6.1</v>
      </c>
      <c r="G8492">
        <v>0</v>
      </c>
      <c r="H8492">
        <v>0</v>
      </c>
      <c r="I8492">
        <v>6.1</v>
      </c>
      <c r="J8492">
        <v>0</v>
      </c>
      <c r="K8492">
        <v>0</v>
      </c>
    </row>
    <row r="8493" spans="1:11" x14ac:dyDescent="0.3">
      <c r="A8493">
        <v>12</v>
      </c>
      <c r="B8493">
        <v>20</v>
      </c>
      <c r="C8493">
        <v>2</v>
      </c>
      <c r="D8493">
        <v>0</v>
      </c>
      <c r="E8493">
        <v>0</v>
      </c>
      <c r="F8493">
        <v>5.6</v>
      </c>
      <c r="G8493">
        <v>0</v>
      </c>
      <c r="H8493">
        <v>0</v>
      </c>
      <c r="I8493">
        <v>5.6</v>
      </c>
      <c r="J8493">
        <v>0</v>
      </c>
      <c r="K8493">
        <v>0</v>
      </c>
    </row>
    <row r="8494" spans="1:11" x14ac:dyDescent="0.3">
      <c r="A8494">
        <v>12</v>
      </c>
      <c r="B8494">
        <v>20</v>
      </c>
      <c r="C8494">
        <v>3</v>
      </c>
      <c r="D8494">
        <v>0</v>
      </c>
      <c r="E8494">
        <v>0</v>
      </c>
      <c r="F8494">
        <v>6.1</v>
      </c>
      <c r="G8494">
        <v>3.1</v>
      </c>
      <c r="H8494">
        <v>0</v>
      </c>
      <c r="I8494">
        <v>6.1</v>
      </c>
      <c r="J8494">
        <v>0</v>
      </c>
      <c r="K8494">
        <v>0</v>
      </c>
    </row>
    <row r="8495" spans="1:11" x14ac:dyDescent="0.3">
      <c r="A8495">
        <v>12</v>
      </c>
      <c r="B8495">
        <v>20</v>
      </c>
      <c r="C8495">
        <v>4</v>
      </c>
      <c r="D8495">
        <v>0</v>
      </c>
      <c r="E8495">
        <v>0</v>
      </c>
      <c r="F8495">
        <v>6.7</v>
      </c>
      <c r="G8495">
        <v>3.1</v>
      </c>
      <c r="H8495">
        <v>0</v>
      </c>
      <c r="I8495">
        <v>6.7</v>
      </c>
      <c r="J8495">
        <v>0</v>
      </c>
      <c r="K8495">
        <v>0</v>
      </c>
    </row>
    <row r="8496" spans="1:11" x14ac:dyDescent="0.3">
      <c r="A8496">
        <v>12</v>
      </c>
      <c r="B8496">
        <v>20</v>
      </c>
      <c r="C8496">
        <v>5</v>
      </c>
      <c r="D8496">
        <v>0</v>
      </c>
      <c r="E8496">
        <v>0</v>
      </c>
      <c r="F8496">
        <v>6.7</v>
      </c>
      <c r="G8496">
        <v>1.5</v>
      </c>
      <c r="H8496">
        <v>0</v>
      </c>
      <c r="I8496">
        <v>6.7</v>
      </c>
      <c r="J8496">
        <v>0</v>
      </c>
      <c r="K8496">
        <v>0</v>
      </c>
    </row>
    <row r="8497" spans="1:11" x14ac:dyDescent="0.3">
      <c r="A8497">
        <v>12</v>
      </c>
      <c r="B8497">
        <v>20</v>
      </c>
      <c r="C8497">
        <v>6</v>
      </c>
      <c r="D8497">
        <v>0</v>
      </c>
      <c r="E8497">
        <v>0</v>
      </c>
      <c r="F8497">
        <v>6.7</v>
      </c>
      <c r="G8497">
        <v>1.5</v>
      </c>
      <c r="H8497">
        <v>0</v>
      </c>
      <c r="I8497">
        <v>6.7</v>
      </c>
      <c r="J8497">
        <v>0</v>
      </c>
      <c r="K8497">
        <v>0</v>
      </c>
    </row>
    <row r="8498" spans="1:11" x14ac:dyDescent="0.3">
      <c r="A8498">
        <v>12</v>
      </c>
      <c r="B8498">
        <v>20</v>
      </c>
      <c r="C8498">
        <v>7</v>
      </c>
      <c r="D8498">
        <v>0</v>
      </c>
      <c r="E8498">
        <v>13</v>
      </c>
      <c r="F8498">
        <v>7.2</v>
      </c>
      <c r="G8498">
        <v>2.1</v>
      </c>
      <c r="H8498">
        <v>12.318</v>
      </c>
      <c r="I8498">
        <v>5.4610000000000003</v>
      </c>
      <c r="J8498">
        <v>11.318</v>
      </c>
      <c r="K8498">
        <v>5.5460000000000003</v>
      </c>
    </row>
    <row r="8499" spans="1:11" x14ac:dyDescent="0.3">
      <c r="A8499">
        <v>12</v>
      </c>
      <c r="B8499">
        <v>20</v>
      </c>
      <c r="C8499">
        <v>8</v>
      </c>
      <c r="D8499">
        <v>4</v>
      </c>
      <c r="E8499">
        <v>49</v>
      </c>
      <c r="F8499">
        <v>7.2</v>
      </c>
      <c r="G8499">
        <v>3.1</v>
      </c>
      <c r="H8499">
        <v>49.110999999999997</v>
      </c>
      <c r="I8499">
        <v>6.4560000000000004</v>
      </c>
      <c r="J8499">
        <v>44.856000000000002</v>
      </c>
      <c r="K8499">
        <v>38.450000000000003</v>
      </c>
    </row>
    <row r="8500" spans="1:11" x14ac:dyDescent="0.3">
      <c r="A8500">
        <v>12</v>
      </c>
      <c r="B8500">
        <v>20</v>
      </c>
      <c r="C8500">
        <v>9</v>
      </c>
      <c r="D8500">
        <v>5</v>
      </c>
      <c r="E8500">
        <v>99</v>
      </c>
      <c r="F8500">
        <v>6.7</v>
      </c>
      <c r="G8500">
        <v>2.6</v>
      </c>
      <c r="H8500">
        <v>100.505</v>
      </c>
      <c r="I8500">
        <v>7.601</v>
      </c>
      <c r="J8500">
        <v>91.628</v>
      </c>
      <c r="K8500">
        <v>84.271000000000001</v>
      </c>
    </row>
    <row r="8501" spans="1:11" x14ac:dyDescent="0.3">
      <c r="A8501">
        <v>12</v>
      </c>
      <c r="B8501">
        <v>20</v>
      </c>
      <c r="C8501">
        <v>10</v>
      </c>
      <c r="D8501">
        <v>3</v>
      </c>
      <c r="E8501">
        <v>162</v>
      </c>
      <c r="F8501">
        <v>8.3000000000000007</v>
      </c>
      <c r="G8501">
        <v>3.1</v>
      </c>
      <c r="H8501">
        <v>165.49600000000001</v>
      </c>
      <c r="I8501">
        <v>11.207000000000001</v>
      </c>
      <c r="J8501">
        <v>149.17699999999999</v>
      </c>
      <c r="K8501">
        <v>140.54900000000001</v>
      </c>
    </row>
    <row r="8502" spans="1:11" x14ac:dyDescent="0.3">
      <c r="A8502">
        <v>12</v>
      </c>
      <c r="B8502">
        <v>20</v>
      </c>
      <c r="C8502">
        <v>11</v>
      </c>
      <c r="D8502">
        <v>426</v>
      </c>
      <c r="E8502">
        <v>148</v>
      </c>
      <c r="F8502">
        <v>8.3000000000000007</v>
      </c>
      <c r="G8502">
        <v>2.1</v>
      </c>
      <c r="H8502">
        <v>503.096</v>
      </c>
      <c r="I8502">
        <v>22.318999999999999</v>
      </c>
      <c r="J8502">
        <v>434.99400000000003</v>
      </c>
      <c r="K8502">
        <v>418.38099999999997</v>
      </c>
    </row>
    <row r="8503" spans="1:11" x14ac:dyDescent="0.3">
      <c r="A8503">
        <v>12</v>
      </c>
      <c r="B8503">
        <v>20</v>
      </c>
      <c r="C8503">
        <v>12</v>
      </c>
      <c r="D8503">
        <v>213</v>
      </c>
      <c r="E8503">
        <v>202</v>
      </c>
      <c r="F8503">
        <v>9.4</v>
      </c>
      <c r="G8503">
        <v>2.1</v>
      </c>
      <c r="H8503">
        <v>386.96100000000001</v>
      </c>
      <c r="I8503">
        <v>21.454999999999998</v>
      </c>
      <c r="J8503">
        <v>336.09699999999998</v>
      </c>
      <c r="K8503">
        <v>322.56200000000001</v>
      </c>
    </row>
    <row r="8504" spans="1:11" x14ac:dyDescent="0.3">
      <c r="A8504">
        <v>12</v>
      </c>
      <c r="B8504">
        <v>20</v>
      </c>
      <c r="C8504">
        <v>13</v>
      </c>
      <c r="D8504">
        <v>238</v>
      </c>
      <c r="E8504">
        <v>171</v>
      </c>
      <c r="F8504">
        <v>9.4</v>
      </c>
      <c r="G8504">
        <v>1.5</v>
      </c>
      <c r="H8504">
        <v>367.75799999999998</v>
      </c>
      <c r="I8504">
        <v>21.53</v>
      </c>
      <c r="J8504">
        <v>318.75799999999998</v>
      </c>
      <c r="K8504">
        <v>305.72800000000001</v>
      </c>
    </row>
    <row r="8505" spans="1:11" x14ac:dyDescent="0.3">
      <c r="A8505">
        <v>12</v>
      </c>
      <c r="B8505">
        <v>20</v>
      </c>
      <c r="C8505">
        <v>14</v>
      </c>
      <c r="D8505">
        <v>120</v>
      </c>
      <c r="E8505">
        <v>118</v>
      </c>
      <c r="F8505">
        <v>10</v>
      </c>
      <c r="G8505">
        <v>0</v>
      </c>
      <c r="H8505">
        <v>202.06800000000001</v>
      </c>
      <c r="I8505">
        <v>21.071999999999999</v>
      </c>
      <c r="J8505">
        <v>174.82300000000001</v>
      </c>
      <c r="K8505">
        <v>165.59299999999999</v>
      </c>
    </row>
    <row r="8506" spans="1:11" x14ac:dyDescent="0.3">
      <c r="A8506">
        <v>12</v>
      </c>
      <c r="B8506">
        <v>20</v>
      </c>
      <c r="C8506">
        <v>15</v>
      </c>
      <c r="D8506">
        <v>225</v>
      </c>
      <c r="E8506">
        <v>77</v>
      </c>
      <c r="F8506">
        <v>10</v>
      </c>
      <c r="G8506">
        <v>1.5</v>
      </c>
      <c r="H8506">
        <v>191.59800000000001</v>
      </c>
      <c r="I8506">
        <v>15.178000000000001</v>
      </c>
      <c r="J8506">
        <v>164.93799999999999</v>
      </c>
      <c r="K8506">
        <v>155.94200000000001</v>
      </c>
    </row>
    <row r="8507" spans="1:11" x14ac:dyDescent="0.3">
      <c r="A8507">
        <v>12</v>
      </c>
      <c r="B8507">
        <v>20</v>
      </c>
      <c r="C8507">
        <v>16</v>
      </c>
      <c r="D8507">
        <v>55</v>
      </c>
      <c r="E8507">
        <v>28</v>
      </c>
      <c r="F8507">
        <v>9.4</v>
      </c>
      <c r="G8507">
        <v>2.1</v>
      </c>
      <c r="H8507">
        <v>48.280999999999999</v>
      </c>
      <c r="I8507">
        <v>9.4529999999999994</v>
      </c>
      <c r="J8507">
        <v>41.298000000000002</v>
      </c>
      <c r="K8507">
        <v>34.960999999999999</v>
      </c>
    </row>
    <row r="8508" spans="1:11" x14ac:dyDescent="0.3">
      <c r="A8508">
        <v>12</v>
      </c>
      <c r="B8508">
        <v>20</v>
      </c>
      <c r="C8508">
        <v>17</v>
      </c>
      <c r="D8508">
        <v>0</v>
      </c>
      <c r="E8508">
        <v>0</v>
      </c>
      <c r="F8508">
        <v>9.4</v>
      </c>
      <c r="G8508">
        <v>2.1</v>
      </c>
      <c r="H8508">
        <v>0</v>
      </c>
      <c r="I8508">
        <v>9.4</v>
      </c>
      <c r="J8508">
        <v>0</v>
      </c>
      <c r="K8508">
        <v>0</v>
      </c>
    </row>
    <row r="8509" spans="1:11" x14ac:dyDescent="0.3">
      <c r="A8509">
        <v>12</v>
      </c>
      <c r="B8509">
        <v>20</v>
      </c>
      <c r="C8509">
        <v>18</v>
      </c>
      <c r="D8509">
        <v>0</v>
      </c>
      <c r="E8509">
        <v>0</v>
      </c>
      <c r="F8509">
        <v>8.3000000000000007</v>
      </c>
      <c r="G8509">
        <v>0</v>
      </c>
      <c r="H8509">
        <v>0</v>
      </c>
      <c r="I8509">
        <v>8.3000000000000007</v>
      </c>
      <c r="J8509">
        <v>0</v>
      </c>
      <c r="K8509">
        <v>0</v>
      </c>
    </row>
    <row r="8510" spans="1:11" x14ac:dyDescent="0.3">
      <c r="A8510">
        <v>12</v>
      </c>
      <c r="B8510">
        <v>20</v>
      </c>
      <c r="C8510">
        <v>19</v>
      </c>
      <c r="D8510">
        <v>0</v>
      </c>
      <c r="E8510">
        <v>0</v>
      </c>
      <c r="F8510">
        <v>8.9</v>
      </c>
      <c r="G8510">
        <v>1.5</v>
      </c>
      <c r="H8510">
        <v>0</v>
      </c>
      <c r="I8510">
        <v>8.9</v>
      </c>
      <c r="J8510">
        <v>0</v>
      </c>
      <c r="K8510">
        <v>0</v>
      </c>
    </row>
    <row r="8511" spans="1:11" x14ac:dyDescent="0.3">
      <c r="A8511">
        <v>12</v>
      </c>
      <c r="B8511">
        <v>20</v>
      </c>
      <c r="C8511">
        <v>20</v>
      </c>
      <c r="D8511">
        <v>0</v>
      </c>
      <c r="E8511">
        <v>0</v>
      </c>
      <c r="F8511">
        <v>7.2</v>
      </c>
      <c r="G8511">
        <v>2.1</v>
      </c>
      <c r="H8511">
        <v>0</v>
      </c>
      <c r="I8511">
        <v>7.2</v>
      </c>
      <c r="J8511">
        <v>0</v>
      </c>
      <c r="K8511">
        <v>0</v>
      </c>
    </row>
    <row r="8512" spans="1:11" x14ac:dyDescent="0.3">
      <c r="A8512">
        <v>12</v>
      </c>
      <c r="B8512">
        <v>20</v>
      </c>
      <c r="C8512">
        <v>21</v>
      </c>
      <c r="D8512">
        <v>0</v>
      </c>
      <c r="E8512">
        <v>0</v>
      </c>
      <c r="F8512">
        <v>7.8</v>
      </c>
      <c r="G8512">
        <v>2.1</v>
      </c>
      <c r="H8512">
        <v>0</v>
      </c>
      <c r="I8512">
        <v>7.8</v>
      </c>
      <c r="J8512">
        <v>0</v>
      </c>
      <c r="K8512">
        <v>0</v>
      </c>
    </row>
    <row r="8513" spans="1:11" x14ac:dyDescent="0.3">
      <c r="A8513">
        <v>12</v>
      </c>
      <c r="B8513">
        <v>20</v>
      </c>
      <c r="C8513">
        <v>22</v>
      </c>
      <c r="D8513">
        <v>0</v>
      </c>
      <c r="E8513">
        <v>0</v>
      </c>
      <c r="F8513">
        <v>6.7</v>
      </c>
      <c r="G8513">
        <v>2.1</v>
      </c>
      <c r="H8513">
        <v>0</v>
      </c>
      <c r="I8513">
        <v>6.7</v>
      </c>
      <c r="J8513">
        <v>0</v>
      </c>
      <c r="K8513">
        <v>0</v>
      </c>
    </row>
    <row r="8514" spans="1:11" x14ac:dyDescent="0.3">
      <c r="A8514">
        <v>12</v>
      </c>
      <c r="B8514">
        <v>20</v>
      </c>
      <c r="C8514">
        <v>23</v>
      </c>
      <c r="D8514">
        <v>0</v>
      </c>
      <c r="E8514">
        <v>0</v>
      </c>
      <c r="F8514">
        <v>7.8</v>
      </c>
      <c r="G8514">
        <v>2.1</v>
      </c>
      <c r="H8514">
        <v>0</v>
      </c>
      <c r="I8514">
        <v>7.8</v>
      </c>
      <c r="J8514">
        <v>0</v>
      </c>
      <c r="K8514">
        <v>0</v>
      </c>
    </row>
    <row r="8515" spans="1:11" x14ac:dyDescent="0.3">
      <c r="A8515">
        <v>12</v>
      </c>
      <c r="B8515">
        <v>21</v>
      </c>
      <c r="C8515">
        <v>0</v>
      </c>
      <c r="D8515">
        <v>0</v>
      </c>
      <c r="E8515">
        <v>0</v>
      </c>
      <c r="F8515">
        <v>6.7</v>
      </c>
      <c r="G8515">
        <v>2.6</v>
      </c>
      <c r="H8515">
        <v>0</v>
      </c>
      <c r="I8515">
        <v>6.7</v>
      </c>
      <c r="J8515">
        <v>0</v>
      </c>
      <c r="K8515">
        <v>0</v>
      </c>
    </row>
    <row r="8516" spans="1:11" x14ac:dyDescent="0.3">
      <c r="A8516">
        <v>12</v>
      </c>
      <c r="B8516">
        <v>21</v>
      </c>
      <c r="C8516">
        <v>1</v>
      </c>
      <c r="D8516">
        <v>0</v>
      </c>
      <c r="E8516">
        <v>0</v>
      </c>
      <c r="F8516">
        <v>7.2</v>
      </c>
      <c r="G8516">
        <v>1.5</v>
      </c>
      <c r="H8516">
        <v>0</v>
      </c>
      <c r="I8516">
        <v>7.2</v>
      </c>
      <c r="J8516">
        <v>0</v>
      </c>
      <c r="K8516">
        <v>0</v>
      </c>
    </row>
    <row r="8517" spans="1:11" x14ac:dyDescent="0.3">
      <c r="A8517">
        <v>12</v>
      </c>
      <c r="B8517">
        <v>21</v>
      </c>
      <c r="C8517">
        <v>2</v>
      </c>
      <c r="D8517">
        <v>0</v>
      </c>
      <c r="E8517">
        <v>0</v>
      </c>
      <c r="F8517">
        <v>7.2</v>
      </c>
      <c r="G8517">
        <v>2.1</v>
      </c>
      <c r="H8517">
        <v>0</v>
      </c>
      <c r="I8517">
        <v>7.2</v>
      </c>
      <c r="J8517">
        <v>0</v>
      </c>
      <c r="K8517">
        <v>0</v>
      </c>
    </row>
    <row r="8518" spans="1:11" x14ac:dyDescent="0.3">
      <c r="A8518">
        <v>12</v>
      </c>
      <c r="B8518">
        <v>21</v>
      </c>
      <c r="C8518">
        <v>3</v>
      </c>
      <c r="D8518">
        <v>0</v>
      </c>
      <c r="E8518">
        <v>0</v>
      </c>
      <c r="F8518">
        <v>7.2</v>
      </c>
      <c r="G8518">
        <v>1.5</v>
      </c>
      <c r="H8518">
        <v>0</v>
      </c>
      <c r="I8518">
        <v>7.2</v>
      </c>
      <c r="J8518">
        <v>0</v>
      </c>
      <c r="K8518">
        <v>0</v>
      </c>
    </row>
    <row r="8519" spans="1:11" x14ac:dyDescent="0.3">
      <c r="A8519">
        <v>12</v>
      </c>
      <c r="B8519">
        <v>21</v>
      </c>
      <c r="C8519">
        <v>4</v>
      </c>
      <c r="D8519">
        <v>0</v>
      </c>
      <c r="E8519">
        <v>0</v>
      </c>
      <c r="F8519">
        <v>7.2</v>
      </c>
      <c r="G8519">
        <v>3.1</v>
      </c>
      <c r="H8519">
        <v>0</v>
      </c>
      <c r="I8519">
        <v>7.2</v>
      </c>
      <c r="J8519">
        <v>0</v>
      </c>
      <c r="K8519">
        <v>0</v>
      </c>
    </row>
    <row r="8520" spans="1:11" x14ac:dyDescent="0.3">
      <c r="A8520">
        <v>12</v>
      </c>
      <c r="B8520">
        <v>21</v>
      </c>
      <c r="C8520">
        <v>5</v>
      </c>
      <c r="D8520">
        <v>0</v>
      </c>
      <c r="E8520">
        <v>0</v>
      </c>
      <c r="F8520">
        <v>7.2</v>
      </c>
      <c r="G8520">
        <v>3.1</v>
      </c>
      <c r="H8520">
        <v>0</v>
      </c>
      <c r="I8520">
        <v>7.2</v>
      </c>
      <c r="J8520">
        <v>0</v>
      </c>
      <c r="K8520">
        <v>0</v>
      </c>
    </row>
    <row r="8521" spans="1:11" x14ac:dyDescent="0.3">
      <c r="A8521">
        <v>12</v>
      </c>
      <c r="B8521">
        <v>21</v>
      </c>
      <c r="C8521">
        <v>6</v>
      </c>
      <c r="D8521">
        <v>0</v>
      </c>
      <c r="E8521">
        <v>0</v>
      </c>
      <c r="F8521">
        <v>7.2</v>
      </c>
      <c r="G8521">
        <v>2.1</v>
      </c>
      <c r="H8521">
        <v>0</v>
      </c>
      <c r="I8521">
        <v>7.2</v>
      </c>
      <c r="J8521">
        <v>0</v>
      </c>
      <c r="K8521">
        <v>0</v>
      </c>
    </row>
    <row r="8522" spans="1:11" x14ac:dyDescent="0.3">
      <c r="A8522">
        <v>12</v>
      </c>
      <c r="B8522">
        <v>21</v>
      </c>
      <c r="C8522">
        <v>7</v>
      </c>
      <c r="D8522">
        <v>25</v>
      </c>
      <c r="E8522">
        <v>16</v>
      </c>
      <c r="F8522">
        <v>7.2</v>
      </c>
      <c r="G8522">
        <v>4.0999999999999996</v>
      </c>
      <c r="H8522">
        <v>23.757999999999999</v>
      </c>
      <c r="I8522">
        <v>6.0220000000000002</v>
      </c>
      <c r="J8522">
        <v>20.582000000000001</v>
      </c>
      <c r="K8522">
        <v>14.638999999999999</v>
      </c>
    </row>
    <row r="8523" spans="1:11" x14ac:dyDescent="0.3">
      <c r="A8523">
        <v>12</v>
      </c>
      <c r="B8523">
        <v>21</v>
      </c>
      <c r="C8523">
        <v>8</v>
      </c>
      <c r="D8523">
        <v>12</v>
      </c>
      <c r="E8523">
        <v>79</v>
      </c>
      <c r="F8523">
        <v>7.2</v>
      </c>
      <c r="G8523">
        <v>3.6</v>
      </c>
      <c r="H8523">
        <v>88.058000000000007</v>
      </c>
      <c r="I8523">
        <v>7.6</v>
      </c>
      <c r="J8523">
        <v>79.981999999999999</v>
      </c>
      <c r="K8523">
        <v>72.867999999999995</v>
      </c>
    </row>
    <row r="8524" spans="1:11" x14ac:dyDescent="0.3">
      <c r="A8524">
        <v>12</v>
      </c>
      <c r="B8524">
        <v>21</v>
      </c>
      <c r="C8524">
        <v>9</v>
      </c>
      <c r="D8524">
        <v>7</v>
      </c>
      <c r="E8524">
        <v>98</v>
      </c>
      <c r="F8524">
        <v>7.8</v>
      </c>
      <c r="G8524">
        <v>3.6</v>
      </c>
      <c r="H8524">
        <v>100.56</v>
      </c>
      <c r="I8524">
        <v>8.77</v>
      </c>
      <c r="J8524">
        <v>91.295000000000002</v>
      </c>
      <c r="K8524">
        <v>83.945999999999998</v>
      </c>
    </row>
    <row r="8525" spans="1:11" x14ac:dyDescent="0.3">
      <c r="A8525">
        <v>12</v>
      </c>
      <c r="B8525">
        <v>21</v>
      </c>
      <c r="C8525">
        <v>10</v>
      </c>
      <c r="D8525">
        <v>7</v>
      </c>
      <c r="E8525">
        <v>199</v>
      </c>
      <c r="F8525">
        <v>8.3000000000000007</v>
      </c>
      <c r="G8525">
        <v>3.6</v>
      </c>
      <c r="H8525">
        <v>210.726</v>
      </c>
      <c r="I8525">
        <v>12.273</v>
      </c>
      <c r="J8525">
        <v>189.249</v>
      </c>
      <c r="K8525">
        <v>179.66900000000001</v>
      </c>
    </row>
    <row r="8526" spans="1:11" x14ac:dyDescent="0.3">
      <c r="A8526">
        <v>12</v>
      </c>
      <c r="B8526">
        <v>21</v>
      </c>
      <c r="C8526">
        <v>11</v>
      </c>
      <c r="D8526">
        <v>9</v>
      </c>
      <c r="E8526">
        <v>111</v>
      </c>
      <c r="F8526">
        <v>9.4</v>
      </c>
      <c r="G8526">
        <v>3.6</v>
      </c>
      <c r="H8526">
        <v>113.989</v>
      </c>
      <c r="I8526">
        <v>11.173999999999999</v>
      </c>
      <c r="J8526">
        <v>102.736</v>
      </c>
      <c r="K8526">
        <v>95.143000000000001</v>
      </c>
    </row>
    <row r="8527" spans="1:11" x14ac:dyDescent="0.3">
      <c r="A8527">
        <v>12</v>
      </c>
      <c r="B8527">
        <v>21</v>
      </c>
      <c r="C8527">
        <v>12</v>
      </c>
      <c r="D8527">
        <v>7</v>
      </c>
      <c r="E8527">
        <v>119</v>
      </c>
      <c r="F8527">
        <v>11.1</v>
      </c>
      <c r="G8527">
        <v>2.1</v>
      </c>
      <c r="H8527">
        <v>120.745</v>
      </c>
      <c r="I8527">
        <v>13.081</v>
      </c>
      <c r="J8527">
        <v>108.145</v>
      </c>
      <c r="K8527">
        <v>100.435</v>
      </c>
    </row>
    <row r="8528" spans="1:11" x14ac:dyDescent="0.3">
      <c r="A8528">
        <v>12</v>
      </c>
      <c r="B8528">
        <v>21</v>
      </c>
      <c r="C8528">
        <v>13</v>
      </c>
      <c r="D8528">
        <v>194</v>
      </c>
      <c r="E8528">
        <v>178</v>
      </c>
      <c r="F8528">
        <v>12.2</v>
      </c>
      <c r="G8528">
        <v>7.2</v>
      </c>
      <c r="H8528">
        <v>335.43099999999998</v>
      </c>
      <c r="I8528">
        <v>17.244</v>
      </c>
      <c r="J8528">
        <v>295.185</v>
      </c>
      <c r="K8528">
        <v>282.82600000000002</v>
      </c>
    </row>
    <row r="8529" spans="1:11" x14ac:dyDescent="0.3">
      <c r="A8529">
        <v>12</v>
      </c>
      <c r="B8529">
        <v>21</v>
      </c>
      <c r="C8529">
        <v>14</v>
      </c>
      <c r="D8529">
        <v>758</v>
      </c>
      <c r="E8529">
        <v>53</v>
      </c>
      <c r="F8529">
        <v>13.9</v>
      </c>
      <c r="G8529">
        <v>9.8000000000000007</v>
      </c>
      <c r="H8529">
        <v>524.30200000000002</v>
      </c>
      <c r="I8529">
        <v>21.138000000000002</v>
      </c>
      <c r="J8529">
        <v>448.55599999999998</v>
      </c>
      <c r="K8529">
        <v>431.49400000000003</v>
      </c>
    </row>
    <row r="8530" spans="1:11" x14ac:dyDescent="0.3">
      <c r="A8530">
        <v>12</v>
      </c>
      <c r="B8530">
        <v>21</v>
      </c>
      <c r="C8530">
        <v>15</v>
      </c>
      <c r="D8530">
        <v>604</v>
      </c>
      <c r="E8530">
        <v>39</v>
      </c>
      <c r="F8530">
        <v>11.1</v>
      </c>
      <c r="G8530">
        <v>10.8</v>
      </c>
      <c r="H8530">
        <v>320.97199999999998</v>
      </c>
      <c r="I8530">
        <v>15.122999999999999</v>
      </c>
      <c r="J8530">
        <v>270.89800000000002</v>
      </c>
      <c r="K8530">
        <v>259.209</v>
      </c>
    </row>
    <row r="8531" spans="1:11" x14ac:dyDescent="0.3">
      <c r="A8531">
        <v>12</v>
      </c>
      <c r="B8531">
        <v>21</v>
      </c>
      <c r="C8531">
        <v>16</v>
      </c>
      <c r="D8531">
        <v>185</v>
      </c>
      <c r="E8531">
        <v>22</v>
      </c>
      <c r="F8531">
        <v>10.6</v>
      </c>
      <c r="G8531">
        <v>8.1999999999999993</v>
      </c>
      <c r="H8531">
        <v>84.641000000000005</v>
      </c>
      <c r="I8531">
        <v>11.24</v>
      </c>
      <c r="J8531">
        <v>68.012</v>
      </c>
      <c r="K8531">
        <v>61.143999999999998</v>
      </c>
    </row>
    <row r="8532" spans="1:11" x14ac:dyDescent="0.3">
      <c r="A8532">
        <v>12</v>
      </c>
      <c r="B8532">
        <v>21</v>
      </c>
      <c r="C8532">
        <v>17</v>
      </c>
      <c r="D8532">
        <v>0</v>
      </c>
      <c r="E8532">
        <v>0</v>
      </c>
      <c r="F8532">
        <v>10.6</v>
      </c>
      <c r="G8532">
        <v>7.7</v>
      </c>
      <c r="H8532">
        <v>0</v>
      </c>
      <c r="I8532">
        <v>10.6</v>
      </c>
      <c r="J8532">
        <v>0</v>
      </c>
      <c r="K8532">
        <v>0</v>
      </c>
    </row>
    <row r="8533" spans="1:11" x14ac:dyDescent="0.3">
      <c r="A8533">
        <v>12</v>
      </c>
      <c r="B8533">
        <v>21</v>
      </c>
      <c r="C8533">
        <v>18</v>
      </c>
      <c r="D8533">
        <v>0</v>
      </c>
      <c r="E8533">
        <v>0</v>
      </c>
      <c r="F8533">
        <v>8.9</v>
      </c>
      <c r="G8533">
        <v>6.7</v>
      </c>
      <c r="H8533">
        <v>0</v>
      </c>
      <c r="I8533">
        <v>8.9</v>
      </c>
      <c r="J8533">
        <v>0</v>
      </c>
      <c r="K8533">
        <v>0</v>
      </c>
    </row>
    <row r="8534" spans="1:11" x14ac:dyDescent="0.3">
      <c r="A8534">
        <v>12</v>
      </c>
      <c r="B8534">
        <v>21</v>
      </c>
      <c r="C8534">
        <v>19</v>
      </c>
      <c r="D8534">
        <v>0</v>
      </c>
      <c r="E8534">
        <v>0</v>
      </c>
      <c r="F8534">
        <v>8.3000000000000007</v>
      </c>
      <c r="G8534">
        <v>6.7</v>
      </c>
      <c r="H8534">
        <v>0</v>
      </c>
      <c r="I8534">
        <v>8.3000000000000007</v>
      </c>
      <c r="J8534">
        <v>0</v>
      </c>
      <c r="K8534">
        <v>0</v>
      </c>
    </row>
    <row r="8535" spans="1:11" x14ac:dyDescent="0.3">
      <c r="A8535">
        <v>12</v>
      </c>
      <c r="B8535">
        <v>21</v>
      </c>
      <c r="C8535">
        <v>20</v>
      </c>
      <c r="D8535">
        <v>0</v>
      </c>
      <c r="E8535">
        <v>0</v>
      </c>
      <c r="F8535">
        <v>8.9</v>
      </c>
      <c r="G8535">
        <v>7.7</v>
      </c>
      <c r="H8535">
        <v>0</v>
      </c>
      <c r="I8535">
        <v>8.9</v>
      </c>
      <c r="J8535">
        <v>0</v>
      </c>
      <c r="K8535">
        <v>0</v>
      </c>
    </row>
    <row r="8536" spans="1:11" x14ac:dyDescent="0.3">
      <c r="A8536">
        <v>12</v>
      </c>
      <c r="B8536">
        <v>21</v>
      </c>
      <c r="C8536">
        <v>21</v>
      </c>
      <c r="D8536">
        <v>0</v>
      </c>
      <c r="E8536">
        <v>0</v>
      </c>
      <c r="F8536">
        <v>7.8</v>
      </c>
      <c r="G8536">
        <v>9.3000000000000007</v>
      </c>
      <c r="H8536">
        <v>0</v>
      </c>
      <c r="I8536">
        <v>7.8</v>
      </c>
      <c r="J8536">
        <v>0</v>
      </c>
      <c r="K8536">
        <v>0</v>
      </c>
    </row>
    <row r="8537" spans="1:11" x14ac:dyDescent="0.3">
      <c r="A8537">
        <v>12</v>
      </c>
      <c r="B8537">
        <v>21</v>
      </c>
      <c r="C8537">
        <v>22</v>
      </c>
      <c r="D8537">
        <v>0</v>
      </c>
      <c r="E8537">
        <v>0</v>
      </c>
      <c r="F8537">
        <v>6.7</v>
      </c>
      <c r="G8537">
        <v>5.2</v>
      </c>
      <c r="H8537">
        <v>0</v>
      </c>
      <c r="I8537">
        <v>6.7</v>
      </c>
      <c r="J8537">
        <v>0</v>
      </c>
      <c r="K8537">
        <v>0</v>
      </c>
    </row>
    <row r="8538" spans="1:11" x14ac:dyDescent="0.3">
      <c r="A8538">
        <v>12</v>
      </c>
      <c r="B8538">
        <v>21</v>
      </c>
      <c r="C8538">
        <v>23</v>
      </c>
      <c r="D8538">
        <v>0</v>
      </c>
      <c r="E8538">
        <v>0</v>
      </c>
      <c r="F8538">
        <v>7.2</v>
      </c>
      <c r="G8538">
        <v>5.2</v>
      </c>
      <c r="H8538">
        <v>0</v>
      </c>
      <c r="I8538">
        <v>7.2</v>
      </c>
      <c r="J8538">
        <v>0</v>
      </c>
      <c r="K8538">
        <v>0</v>
      </c>
    </row>
    <row r="8539" spans="1:11" x14ac:dyDescent="0.3">
      <c r="A8539">
        <v>12</v>
      </c>
      <c r="B8539">
        <v>22</v>
      </c>
      <c r="C8539">
        <v>0</v>
      </c>
      <c r="D8539">
        <v>0</v>
      </c>
      <c r="E8539">
        <v>0</v>
      </c>
      <c r="F8539">
        <v>6.1</v>
      </c>
      <c r="G8539">
        <v>3.6</v>
      </c>
      <c r="H8539">
        <v>0</v>
      </c>
      <c r="I8539">
        <v>6.1</v>
      </c>
      <c r="J8539">
        <v>0</v>
      </c>
      <c r="K8539">
        <v>0</v>
      </c>
    </row>
    <row r="8540" spans="1:11" x14ac:dyDescent="0.3">
      <c r="A8540">
        <v>12</v>
      </c>
      <c r="B8540">
        <v>22</v>
      </c>
      <c r="C8540">
        <v>1</v>
      </c>
      <c r="D8540">
        <v>0</v>
      </c>
      <c r="E8540">
        <v>0</v>
      </c>
      <c r="F8540">
        <v>6.1</v>
      </c>
      <c r="G8540">
        <v>4.5999999999999996</v>
      </c>
      <c r="H8540">
        <v>0</v>
      </c>
      <c r="I8540">
        <v>6.1</v>
      </c>
      <c r="J8540">
        <v>0</v>
      </c>
      <c r="K8540">
        <v>0</v>
      </c>
    </row>
    <row r="8541" spans="1:11" x14ac:dyDescent="0.3">
      <c r="A8541">
        <v>12</v>
      </c>
      <c r="B8541">
        <v>22</v>
      </c>
      <c r="C8541">
        <v>2</v>
      </c>
      <c r="D8541">
        <v>0</v>
      </c>
      <c r="E8541">
        <v>0</v>
      </c>
      <c r="F8541">
        <v>5.6</v>
      </c>
      <c r="G8541">
        <v>3.6</v>
      </c>
      <c r="H8541">
        <v>0</v>
      </c>
      <c r="I8541">
        <v>5.6</v>
      </c>
      <c r="J8541">
        <v>0</v>
      </c>
      <c r="K8541">
        <v>0</v>
      </c>
    </row>
    <row r="8542" spans="1:11" x14ac:dyDescent="0.3">
      <c r="A8542">
        <v>12</v>
      </c>
      <c r="B8542">
        <v>22</v>
      </c>
      <c r="C8542">
        <v>3</v>
      </c>
      <c r="D8542">
        <v>0</v>
      </c>
      <c r="E8542">
        <v>0</v>
      </c>
      <c r="F8542">
        <v>5</v>
      </c>
      <c r="G8542">
        <v>4.0999999999999996</v>
      </c>
      <c r="H8542">
        <v>0</v>
      </c>
      <c r="I8542">
        <v>5</v>
      </c>
      <c r="J8542">
        <v>0</v>
      </c>
      <c r="K8542">
        <v>0</v>
      </c>
    </row>
    <row r="8543" spans="1:11" x14ac:dyDescent="0.3">
      <c r="A8543">
        <v>12</v>
      </c>
      <c r="B8543">
        <v>22</v>
      </c>
      <c r="C8543">
        <v>4</v>
      </c>
      <c r="D8543">
        <v>0</v>
      </c>
      <c r="E8543">
        <v>0</v>
      </c>
      <c r="F8543">
        <v>4.4000000000000004</v>
      </c>
      <c r="G8543">
        <v>2.6</v>
      </c>
      <c r="H8543">
        <v>0</v>
      </c>
      <c r="I8543">
        <v>4.4000000000000004</v>
      </c>
      <c r="J8543">
        <v>0</v>
      </c>
      <c r="K8543">
        <v>0</v>
      </c>
    </row>
    <row r="8544" spans="1:11" x14ac:dyDescent="0.3">
      <c r="A8544">
        <v>12</v>
      </c>
      <c r="B8544">
        <v>22</v>
      </c>
      <c r="C8544">
        <v>5</v>
      </c>
      <c r="D8544">
        <v>0</v>
      </c>
      <c r="E8544">
        <v>0</v>
      </c>
      <c r="F8544">
        <v>4.4000000000000004</v>
      </c>
      <c r="G8544">
        <v>3.1</v>
      </c>
      <c r="H8544">
        <v>0</v>
      </c>
      <c r="I8544">
        <v>4.4000000000000004</v>
      </c>
      <c r="J8544">
        <v>0</v>
      </c>
      <c r="K8544">
        <v>0</v>
      </c>
    </row>
    <row r="8545" spans="1:11" x14ac:dyDescent="0.3">
      <c r="A8545">
        <v>12</v>
      </c>
      <c r="B8545">
        <v>22</v>
      </c>
      <c r="C8545">
        <v>6</v>
      </c>
      <c r="D8545">
        <v>0</v>
      </c>
      <c r="E8545">
        <v>0</v>
      </c>
      <c r="F8545">
        <v>3.9</v>
      </c>
      <c r="G8545">
        <v>5.2</v>
      </c>
      <c r="H8545">
        <v>0</v>
      </c>
      <c r="I8545">
        <v>3.9</v>
      </c>
      <c r="J8545">
        <v>0</v>
      </c>
      <c r="K8545">
        <v>0</v>
      </c>
    </row>
    <row r="8546" spans="1:11" x14ac:dyDescent="0.3">
      <c r="A8546">
        <v>12</v>
      </c>
      <c r="B8546">
        <v>22</v>
      </c>
      <c r="C8546">
        <v>7</v>
      </c>
      <c r="D8546">
        <v>58</v>
      </c>
      <c r="E8546">
        <v>16</v>
      </c>
      <c r="F8546">
        <v>4.4000000000000004</v>
      </c>
      <c r="G8546">
        <v>2.1</v>
      </c>
      <c r="H8546">
        <v>33.902000000000001</v>
      </c>
      <c r="I8546">
        <v>3.37</v>
      </c>
      <c r="J8546">
        <v>28.532</v>
      </c>
      <c r="K8546">
        <v>22.44</v>
      </c>
    </row>
    <row r="8547" spans="1:11" x14ac:dyDescent="0.3">
      <c r="A8547">
        <v>12</v>
      </c>
      <c r="B8547">
        <v>22</v>
      </c>
      <c r="C8547">
        <v>8</v>
      </c>
      <c r="D8547">
        <v>428</v>
      </c>
      <c r="E8547">
        <v>47</v>
      </c>
      <c r="F8547">
        <v>7.2</v>
      </c>
      <c r="G8547">
        <v>5.2</v>
      </c>
      <c r="H8547">
        <v>234.4</v>
      </c>
      <c r="I8547">
        <v>10.839</v>
      </c>
      <c r="J8547">
        <v>198.773</v>
      </c>
      <c r="K8547">
        <v>188.959</v>
      </c>
    </row>
    <row r="8548" spans="1:11" x14ac:dyDescent="0.3">
      <c r="A8548">
        <v>12</v>
      </c>
      <c r="B8548">
        <v>22</v>
      </c>
      <c r="C8548">
        <v>9</v>
      </c>
      <c r="D8548">
        <v>645</v>
      </c>
      <c r="E8548">
        <v>67</v>
      </c>
      <c r="F8548">
        <v>8.3000000000000007</v>
      </c>
      <c r="G8548">
        <v>6.2</v>
      </c>
      <c r="H8548">
        <v>451.98099999999999</v>
      </c>
      <c r="I8548">
        <v>16.329000000000001</v>
      </c>
      <c r="J8548">
        <v>391.58600000000001</v>
      </c>
      <c r="K8548">
        <v>376.36399999999998</v>
      </c>
    </row>
    <row r="8549" spans="1:11" x14ac:dyDescent="0.3">
      <c r="A8549">
        <v>12</v>
      </c>
      <c r="B8549">
        <v>22</v>
      </c>
      <c r="C8549">
        <v>10</v>
      </c>
      <c r="D8549">
        <v>747</v>
      </c>
      <c r="E8549">
        <v>82</v>
      </c>
      <c r="F8549">
        <v>10.6</v>
      </c>
      <c r="G8549">
        <v>6.2</v>
      </c>
      <c r="H8549">
        <v>615.94200000000001</v>
      </c>
      <c r="I8549">
        <v>22.323</v>
      </c>
      <c r="J8549">
        <v>529.71699999999998</v>
      </c>
      <c r="K8549">
        <v>509.84300000000002</v>
      </c>
    </row>
    <row r="8550" spans="1:11" x14ac:dyDescent="0.3">
      <c r="A8550">
        <v>12</v>
      </c>
      <c r="B8550">
        <v>22</v>
      </c>
      <c r="C8550">
        <v>11</v>
      </c>
      <c r="D8550">
        <v>792</v>
      </c>
      <c r="E8550">
        <v>90</v>
      </c>
      <c r="F8550">
        <v>11.1</v>
      </c>
      <c r="G8550">
        <v>5.7</v>
      </c>
      <c r="H8550">
        <v>709.91800000000001</v>
      </c>
      <c r="I8550">
        <v>25.744</v>
      </c>
      <c r="J8550">
        <v>605.745</v>
      </c>
      <c r="K8550">
        <v>583.03200000000004</v>
      </c>
    </row>
    <row r="8551" spans="1:11" x14ac:dyDescent="0.3">
      <c r="A8551">
        <v>12</v>
      </c>
      <c r="B8551">
        <v>22</v>
      </c>
      <c r="C8551">
        <v>12</v>
      </c>
      <c r="D8551">
        <v>792</v>
      </c>
      <c r="E8551">
        <v>90</v>
      </c>
      <c r="F8551">
        <v>11.7</v>
      </c>
      <c r="G8551">
        <v>6.2</v>
      </c>
      <c r="H8551">
        <v>716.53499999999997</v>
      </c>
      <c r="I8551">
        <v>25.904</v>
      </c>
      <c r="J8551">
        <v>611.28099999999995</v>
      </c>
      <c r="K8551">
        <v>588.35400000000004</v>
      </c>
    </row>
    <row r="8552" spans="1:11" x14ac:dyDescent="0.3">
      <c r="A8552">
        <v>12</v>
      </c>
      <c r="B8552">
        <v>22</v>
      </c>
      <c r="C8552">
        <v>13</v>
      </c>
      <c r="D8552">
        <v>763</v>
      </c>
      <c r="E8552">
        <v>84</v>
      </c>
      <c r="F8552">
        <v>11.7</v>
      </c>
      <c r="G8552">
        <v>8.8000000000000007</v>
      </c>
      <c r="H8552">
        <v>647.78099999999995</v>
      </c>
      <c r="I8552">
        <v>21.885999999999999</v>
      </c>
      <c r="J8552">
        <v>558.86099999999999</v>
      </c>
      <c r="K8552">
        <v>537.92200000000003</v>
      </c>
    </row>
    <row r="8553" spans="1:11" x14ac:dyDescent="0.3">
      <c r="A8553">
        <v>12</v>
      </c>
      <c r="B8553">
        <v>22</v>
      </c>
      <c r="C8553">
        <v>14</v>
      </c>
      <c r="D8553">
        <v>682</v>
      </c>
      <c r="E8553">
        <v>72</v>
      </c>
      <c r="F8553">
        <v>11.1</v>
      </c>
      <c r="G8553">
        <v>8.8000000000000007</v>
      </c>
      <c r="H8553">
        <v>504.94099999999997</v>
      </c>
      <c r="I8553">
        <v>18.885999999999999</v>
      </c>
      <c r="J8553">
        <v>435.93700000000001</v>
      </c>
      <c r="K8553">
        <v>419.29300000000001</v>
      </c>
    </row>
    <row r="8554" spans="1:11" x14ac:dyDescent="0.3">
      <c r="A8554">
        <v>12</v>
      </c>
      <c r="B8554">
        <v>22</v>
      </c>
      <c r="C8554">
        <v>15</v>
      </c>
      <c r="D8554">
        <v>507</v>
      </c>
      <c r="E8554">
        <v>53</v>
      </c>
      <c r="F8554">
        <v>10.6</v>
      </c>
      <c r="G8554">
        <v>8.1999999999999993</v>
      </c>
      <c r="H8554">
        <v>297.791</v>
      </c>
      <c r="I8554">
        <v>15.082000000000001</v>
      </c>
      <c r="J8554">
        <v>252.74100000000001</v>
      </c>
      <c r="K8554">
        <v>241.542</v>
      </c>
    </row>
    <row r="8555" spans="1:11" x14ac:dyDescent="0.3">
      <c r="A8555">
        <v>12</v>
      </c>
      <c r="B8555">
        <v>22</v>
      </c>
      <c r="C8555">
        <v>16</v>
      </c>
      <c r="D8555">
        <v>134</v>
      </c>
      <c r="E8555">
        <v>24</v>
      </c>
      <c r="F8555">
        <v>8.9</v>
      </c>
      <c r="G8555">
        <v>8.8000000000000007</v>
      </c>
      <c r="H8555">
        <v>72.355999999999995</v>
      </c>
      <c r="I8555">
        <v>9.2569999999999997</v>
      </c>
      <c r="J8555">
        <v>59.627000000000002</v>
      </c>
      <c r="K8555">
        <v>52.927999999999997</v>
      </c>
    </row>
    <row r="8556" spans="1:11" x14ac:dyDescent="0.3">
      <c r="A8556">
        <v>12</v>
      </c>
      <c r="B8556">
        <v>22</v>
      </c>
      <c r="C8556">
        <v>17</v>
      </c>
      <c r="D8556">
        <v>0</v>
      </c>
      <c r="E8556">
        <v>0</v>
      </c>
      <c r="F8556">
        <v>8.3000000000000007</v>
      </c>
      <c r="G8556">
        <v>7.7</v>
      </c>
      <c r="H8556">
        <v>0</v>
      </c>
      <c r="I8556">
        <v>8.3000000000000007</v>
      </c>
      <c r="J8556">
        <v>0</v>
      </c>
      <c r="K8556">
        <v>0</v>
      </c>
    </row>
    <row r="8557" spans="1:11" x14ac:dyDescent="0.3">
      <c r="A8557">
        <v>12</v>
      </c>
      <c r="B8557">
        <v>22</v>
      </c>
      <c r="C8557">
        <v>18</v>
      </c>
      <c r="D8557">
        <v>0</v>
      </c>
      <c r="E8557">
        <v>0</v>
      </c>
      <c r="F8557">
        <v>7.8</v>
      </c>
      <c r="G8557">
        <v>6.7</v>
      </c>
      <c r="H8557">
        <v>0</v>
      </c>
      <c r="I8557">
        <v>7.8</v>
      </c>
      <c r="J8557">
        <v>0</v>
      </c>
      <c r="K8557">
        <v>0</v>
      </c>
    </row>
    <row r="8558" spans="1:11" x14ac:dyDescent="0.3">
      <c r="A8558">
        <v>12</v>
      </c>
      <c r="B8558">
        <v>22</v>
      </c>
      <c r="C8558">
        <v>19</v>
      </c>
      <c r="D8558">
        <v>0</v>
      </c>
      <c r="E8558">
        <v>0</v>
      </c>
      <c r="F8558">
        <v>7.2</v>
      </c>
      <c r="G8558">
        <v>5.7</v>
      </c>
      <c r="H8558">
        <v>0</v>
      </c>
      <c r="I8558">
        <v>7.2</v>
      </c>
      <c r="J8558">
        <v>0</v>
      </c>
      <c r="K8558">
        <v>0</v>
      </c>
    </row>
    <row r="8559" spans="1:11" x14ac:dyDescent="0.3">
      <c r="A8559">
        <v>12</v>
      </c>
      <c r="B8559">
        <v>22</v>
      </c>
      <c r="C8559">
        <v>20</v>
      </c>
      <c r="D8559">
        <v>0</v>
      </c>
      <c r="E8559">
        <v>0</v>
      </c>
      <c r="F8559">
        <v>7.2</v>
      </c>
      <c r="G8559">
        <v>4.0999999999999996</v>
      </c>
      <c r="H8559">
        <v>0</v>
      </c>
      <c r="I8559">
        <v>7.2</v>
      </c>
      <c r="J8559">
        <v>0</v>
      </c>
      <c r="K8559">
        <v>0</v>
      </c>
    </row>
    <row r="8560" spans="1:11" x14ac:dyDescent="0.3">
      <c r="A8560">
        <v>12</v>
      </c>
      <c r="B8560">
        <v>22</v>
      </c>
      <c r="C8560">
        <v>21</v>
      </c>
      <c r="D8560">
        <v>0</v>
      </c>
      <c r="E8560">
        <v>0</v>
      </c>
      <c r="F8560">
        <v>6.7</v>
      </c>
      <c r="G8560">
        <v>3.6</v>
      </c>
      <c r="H8560">
        <v>0</v>
      </c>
      <c r="I8560">
        <v>6.7</v>
      </c>
      <c r="J8560">
        <v>0</v>
      </c>
      <c r="K8560">
        <v>0</v>
      </c>
    </row>
    <row r="8561" spans="1:11" x14ac:dyDescent="0.3">
      <c r="A8561">
        <v>12</v>
      </c>
      <c r="B8561">
        <v>22</v>
      </c>
      <c r="C8561">
        <v>22</v>
      </c>
      <c r="D8561">
        <v>0</v>
      </c>
      <c r="E8561">
        <v>0</v>
      </c>
      <c r="F8561">
        <v>5.6</v>
      </c>
      <c r="G8561">
        <v>3.6</v>
      </c>
      <c r="H8561">
        <v>0</v>
      </c>
      <c r="I8561">
        <v>5.6</v>
      </c>
      <c r="J8561">
        <v>0</v>
      </c>
      <c r="K8561">
        <v>0</v>
      </c>
    </row>
    <row r="8562" spans="1:11" x14ac:dyDescent="0.3">
      <c r="A8562">
        <v>12</v>
      </c>
      <c r="B8562">
        <v>22</v>
      </c>
      <c r="C8562">
        <v>23</v>
      </c>
      <c r="D8562">
        <v>0</v>
      </c>
      <c r="E8562">
        <v>0</v>
      </c>
      <c r="F8562">
        <v>5</v>
      </c>
      <c r="G8562">
        <v>3.6</v>
      </c>
      <c r="H8562">
        <v>0</v>
      </c>
      <c r="I8562">
        <v>5</v>
      </c>
      <c r="J8562">
        <v>0</v>
      </c>
      <c r="K8562">
        <v>0</v>
      </c>
    </row>
    <row r="8563" spans="1:11" x14ac:dyDescent="0.3">
      <c r="A8563">
        <v>12</v>
      </c>
      <c r="B8563">
        <v>23</v>
      </c>
      <c r="C8563">
        <v>0</v>
      </c>
      <c r="D8563">
        <v>0</v>
      </c>
      <c r="E8563">
        <v>0</v>
      </c>
      <c r="F8563">
        <v>6.7</v>
      </c>
      <c r="G8563">
        <v>3.6</v>
      </c>
      <c r="H8563">
        <v>0</v>
      </c>
      <c r="I8563">
        <v>6.7</v>
      </c>
      <c r="J8563">
        <v>0</v>
      </c>
      <c r="K8563">
        <v>0</v>
      </c>
    </row>
    <row r="8564" spans="1:11" x14ac:dyDescent="0.3">
      <c r="A8564">
        <v>12</v>
      </c>
      <c r="B8564">
        <v>23</v>
      </c>
      <c r="C8564">
        <v>1</v>
      </c>
      <c r="D8564">
        <v>0</v>
      </c>
      <c r="E8564">
        <v>0</v>
      </c>
      <c r="F8564">
        <v>4.4000000000000004</v>
      </c>
      <c r="G8564">
        <v>4.0999999999999996</v>
      </c>
      <c r="H8564">
        <v>0</v>
      </c>
      <c r="I8564">
        <v>4.4000000000000004</v>
      </c>
      <c r="J8564">
        <v>0</v>
      </c>
      <c r="K8564">
        <v>0</v>
      </c>
    </row>
    <row r="8565" spans="1:11" x14ac:dyDescent="0.3">
      <c r="A8565">
        <v>12</v>
      </c>
      <c r="B8565">
        <v>23</v>
      </c>
      <c r="C8565">
        <v>2</v>
      </c>
      <c r="D8565">
        <v>0</v>
      </c>
      <c r="E8565">
        <v>0</v>
      </c>
      <c r="F8565">
        <v>5</v>
      </c>
      <c r="G8565">
        <v>3.6</v>
      </c>
      <c r="H8565">
        <v>0</v>
      </c>
      <c r="I8565">
        <v>5</v>
      </c>
      <c r="J8565">
        <v>0</v>
      </c>
      <c r="K8565">
        <v>0</v>
      </c>
    </row>
    <row r="8566" spans="1:11" x14ac:dyDescent="0.3">
      <c r="A8566">
        <v>12</v>
      </c>
      <c r="B8566">
        <v>23</v>
      </c>
      <c r="C8566">
        <v>3</v>
      </c>
      <c r="D8566">
        <v>0</v>
      </c>
      <c r="E8566">
        <v>0</v>
      </c>
      <c r="F8566">
        <v>5.6</v>
      </c>
      <c r="G8566">
        <v>1.5</v>
      </c>
      <c r="H8566">
        <v>0</v>
      </c>
      <c r="I8566">
        <v>5.6</v>
      </c>
      <c r="J8566">
        <v>0</v>
      </c>
      <c r="K8566">
        <v>0</v>
      </c>
    </row>
    <row r="8567" spans="1:11" x14ac:dyDescent="0.3">
      <c r="A8567">
        <v>12</v>
      </c>
      <c r="B8567">
        <v>23</v>
      </c>
      <c r="C8567">
        <v>4</v>
      </c>
      <c r="D8567">
        <v>0</v>
      </c>
      <c r="E8567">
        <v>0</v>
      </c>
      <c r="F8567">
        <v>5.6</v>
      </c>
      <c r="G8567">
        <v>7.2</v>
      </c>
      <c r="H8567">
        <v>0</v>
      </c>
      <c r="I8567">
        <v>5.6</v>
      </c>
      <c r="J8567">
        <v>0</v>
      </c>
      <c r="K8567">
        <v>0</v>
      </c>
    </row>
    <row r="8568" spans="1:11" x14ac:dyDescent="0.3">
      <c r="A8568">
        <v>12</v>
      </c>
      <c r="B8568">
        <v>23</v>
      </c>
      <c r="C8568">
        <v>5</v>
      </c>
      <c r="D8568">
        <v>0</v>
      </c>
      <c r="E8568">
        <v>0</v>
      </c>
      <c r="F8568">
        <v>6.7</v>
      </c>
      <c r="G8568">
        <v>7.7</v>
      </c>
      <c r="H8568">
        <v>0</v>
      </c>
      <c r="I8568">
        <v>6.7</v>
      </c>
      <c r="J8568">
        <v>0</v>
      </c>
      <c r="K8568">
        <v>0</v>
      </c>
    </row>
    <row r="8569" spans="1:11" x14ac:dyDescent="0.3">
      <c r="A8569">
        <v>12</v>
      </c>
      <c r="B8569">
        <v>23</v>
      </c>
      <c r="C8569">
        <v>6</v>
      </c>
      <c r="D8569">
        <v>0</v>
      </c>
      <c r="E8569">
        <v>0</v>
      </c>
      <c r="F8569">
        <v>6.7</v>
      </c>
      <c r="G8569">
        <v>7.2</v>
      </c>
      <c r="H8569">
        <v>0</v>
      </c>
      <c r="I8569">
        <v>6.7</v>
      </c>
      <c r="J8569">
        <v>0</v>
      </c>
      <c r="K8569">
        <v>0</v>
      </c>
    </row>
    <row r="8570" spans="1:11" x14ac:dyDescent="0.3">
      <c r="A8570">
        <v>12</v>
      </c>
      <c r="B8570">
        <v>23</v>
      </c>
      <c r="C8570">
        <v>7</v>
      </c>
      <c r="D8570">
        <v>101</v>
      </c>
      <c r="E8570">
        <v>14</v>
      </c>
      <c r="F8570">
        <v>6.7</v>
      </c>
      <c r="G8570">
        <v>7.2</v>
      </c>
      <c r="H8570">
        <v>44.561999999999998</v>
      </c>
      <c r="I8570">
        <v>6.2809999999999997</v>
      </c>
      <c r="J8570">
        <v>35.944000000000003</v>
      </c>
      <c r="K8570">
        <v>29.71</v>
      </c>
    </row>
    <row r="8571" spans="1:11" x14ac:dyDescent="0.3">
      <c r="A8571">
        <v>12</v>
      </c>
      <c r="B8571">
        <v>23</v>
      </c>
      <c r="C8571">
        <v>8</v>
      </c>
      <c r="D8571">
        <v>507</v>
      </c>
      <c r="E8571">
        <v>40</v>
      </c>
      <c r="F8571">
        <v>7.8</v>
      </c>
      <c r="G8571">
        <v>8.1999999999999993</v>
      </c>
      <c r="H8571">
        <v>256.24700000000001</v>
      </c>
      <c r="I8571">
        <v>10.965999999999999</v>
      </c>
      <c r="J8571">
        <v>215.952</v>
      </c>
      <c r="K8571">
        <v>205.708</v>
      </c>
    </row>
    <row r="8572" spans="1:11" x14ac:dyDescent="0.3">
      <c r="A8572">
        <v>12</v>
      </c>
      <c r="B8572">
        <v>23</v>
      </c>
      <c r="C8572">
        <v>9</v>
      </c>
      <c r="D8572">
        <v>698</v>
      </c>
      <c r="E8572">
        <v>54</v>
      </c>
      <c r="F8572">
        <v>8.3000000000000007</v>
      </c>
      <c r="G8572">
        <v>9.8000000000000007</v>
      </c>
      <c r="H8572">
        <v>463.08800000000002</v>
      </c>
      <c r="I8572">
        <v>14.465999999999999</v>
      </c>
      <c r="J8572">
        <v>403.173</v>
      </c>
      <c r="K8572">
        <v>387.58600000000001</v>
      </c>
    </row>
    <row r="8573" spans="1:11" x14ac:dyDescent="0.3">
      <c r="A8573">
        <v>12</v>
      </c>
      <c r="B8573">
        <v>23</v>
      </c>
      <c r="C8573">
        <v>10</v>
      </c>
      <c r="D8573">
        <v>654</v>
      </c>
      <c r="E8573">
        <v>96</v>
      </c>
      <c r="F8573">
        <v>8.9</v>
      </c>
      <c r="G8573">
        <v>8.1999999999999993</v>
      </c>
      <c r="H8573">
        <v>571.90599999999995</v>
      </c>
      <c r="I8573">
        <v>17.948</v>
      </c>
      <c r="J8573">
        <v>499.553</v>
      </c>
      <c r="K8573">
        <v>480.75</v>
      </c>
    </row>
    <row r="8574" spans="1:11" x14ac:dyDescent="0.3">
      <c r="A8574">
        <v>12</v>
      </c>
      <c r="B8574">
        <v>23</v>
      </c>
      <c r="C8574">
        <v>11</v>
      </c>
      <c r="D8574">
        <v>756</v>
      </c>
      <c r="E8574">
        <v>84</v>
      </c>
      <c r="F8574">
        <v>10</v>
      </c>
      <c r="G8574">
        <v>7.7</v>
      </c>
      <c r="H8574">
        <v>675.96900000000005</v>
      </c>
      <c r="I8574">
        <v>21.422999999999998</v>
      </c>
      <c r="J8574">
        <v>585.51</v>
      </c>
      <c r="K8574">
        <v>563.572</v>
      </c>
    </row>
    <row r="8575" spans="1:11" x14ac:dyDescent="0.3">
      <c r="A8575">
        <v>12</v>
      </c>
      <c r="B8575">
        <v>23</v>
      </c>
      <c r="C8575">
        <v>12</v>
      </c>
      <c r="D8575">
        <v>596</v>
      </c>
      <c r="E8575">
        <v>141</v>
      </c>
      <c r="F8575">
        <v>11.1</v>
      </c>
      <c r="G8575">
        <v>7.7</v>
      </c>
      <c r="H8575">
        <v>630.67600000000004</v>
      </c>
      <c r="I8575">
        <v>21.882999999999999</v>
      </c>
      <c r="J8575">
        <v>546.02099999999996</v>
      </c>
      <c r="K8575">
        <v>525.55499999999995</v>
      </c>
    </row>
    <row r="8576" spans="1:11" x14ac:dyDescent="0.3">
      <c r="A8576">
        <v>12</v>
      </c>
      <c r="B8576">
        <v>23</v>
      </c>
      <c r="C8576">
        <v>13</v>
      </c>
      <c r="D8576">
        <v>504</v>
      </c>
      <c r="E8576">
        <v>102</v>
      </c>
      <c r="F8576">
        <v>11.1</v>
      </c>
      <c r="G8576">
        <v>8.1999999999999993</v>
      </c>
      <c r="H8576">
        <v>490.62099999999998</v>
      </c>
      <c r="I8576">
        <v>19.010999999999999</v>
      </c>
      <c r="J8576">
        <v>427.92399999999998</v>
      </c>
      <c r="K8576">
        <v>411.541</v>
      </c>
    </row>
    <row r="8577" spans="1:11" x14ac:dyDescent="0.3">
      <c r="A8577">
        <v>12</v>
      </c>
      <c r="B8577">
        <v>23</v>
      </c>
      <c r="C8577">
        <v>14</v>
      </c>
      <c r="D8577">
        <v>760</v>
      </c>
      <c r="E8577">
        <v>58</v>
      </c>
      <c r="F8577">
        <v>10.6</v>
      </c>
      <c r="G8577">
        <v>7.7</v>
      </c>
      <c r="H8577">
        <v>533.34799999999996</v>
      </c>
      <c r="I8577">
        <v>19.411999999999999</v>
      </c>
      <c r="J8577">
        <v>459.24900000000002</v>
      </c>
      <c r="K8577">
        <v>441.83</v>
      </c>
    </row>
    <row r="8578" spans="1:11" x14ac:dyDescent="0.3">
      <c r="A8578">
        <v>12</v>
      </c>
      <c r="B8578">
        <v>23</v>
      </c>
      <c r="C8578">
        <v>15</v>
      </c>
      <c r="D8578">
        <v>599</v>
      </c>
      <c r="E8578">
        <v>43</v>
      </c>
      <c r="F8578">
        <v>11.1</v>
      </c>
      <c r="G8578">
        <v>7.2</v>
      </c>
      <c r="H8578">
        <v>325.327</v>
      </c>
      <c r="I8578">
        <v>16.568999999999999</v>
      </c>
      <c r="J8578">
        <v>273.733</v>
      </c>
      <c r="K8578">
        <v>261.96699999999998</v>
      </c>
    </row>
    <row r="8579" spans="1:11" x14ac:dyDescent="0.3">
      <c r="A8579">
        <v>12</v>
      </c>
      <c r="B8579">
        <v>23</v>
      </c>
      <c r="C8579">
        <v>16</v>
      </c>
      <c r="D8579">
        <v>215</v>
      </c>
      <c r="E8579">
        <v>22</v>
      </c>
      <c r="F8579">
        <v>8.9</v>
      </c>
      <c r="G8579">
        <v>6.2</v>
      </c>
      <c r="H8579">
        <v>93.218000000000004</v>
      </c>
      <c r="I8579">
        <v>9.9060000000000006</v>
      </c>
      <c r="J8579">
        <v>74.771000000000001</v>
      </c>
      <c r="K8579">
        <v>67.765000000000001</v>
      </c>
    </row>
    <row r="8580" spans="1:11" x14ac:dyDescent="0.3">
      <c r="A8580">
        <v>12</v>
      </c>
      <c r="B8580">
        <v>23</v>
      </c>
      <c r="C8580">
        <v>17</v>
      </c>
      <c r="D8580">
        <v>0</v>
      </c>
      <c r="E8580">
        <v>0</v>
      </c>
      <c r="F8580">
        <v>8.3000000000000007</v>
      </c>
      <c r="G8580">
        <v>4.5999999999999996</v>
      </c>
      <c r="H8580">
        <v>0</v>
      </c>
      <c r="I8580">
        <v>8.3000000000000007</v>
      </c>
      <c r="J8580">
        <v>0</v>
      </c>
      <c r="K8580">
        <v>0</v>
      </c>
    </row>
    <row r="8581" spans="1:11" x14ac:dyDescent="0.3">
      <c r="A8581">
        <v>12</v>
      </c>
      <c r="B8581">
        <v>23</v>
      </c>
      <c r="C8581">
        <v>18</v>
      </c>
      <c r="D8581">
        <v>0</v>
      </c>
      <c r="E8581">
        <v>0</v>
      </c>
      <c r="F8581">
        <v>8.9</v>
      </c>
      <c r="G8581">
        <v>6.7</v>
      </c>
      <c r="H8581">
        <v>0</v>
      </c>
      <c r="I8581">
        <v>8.9</v>
      </c>
      <c r="J8581">
        <v>0</v>
      </c>
      <c r="K8581">
        <v>0</v>
      </c>
    </row>
    <row r="8582" spans="1:11" x14ac:dyDescent="0.3">
      <c r="A8582">
        <v>12</v>
      </c>
      <c r="B8582">
        <v>23</v>
      </c>
      <c r="C8582">
        <v>19</v>
      </c>
      <c r="D8582">
        <v>0</v>
      </c>
      <c r="E8582">
        <v>0</v>
      </c>
      <c r="F8582">
        <v>7.8</v>
      </c>
      <c r="G8582">
        <v>5.7</v>
      </c>
      <c r="H8582">
        <v>0</v>
      </c>
      <c r="I8582">
        <v>7.8</v>
      </c>
      <c r="J8582">
        <v>0</v>
      </c>
      <c r="K8582">
        <v>0</v>
      </c>
    </row>
    <row r="8583" spans="1:11" x14ac:dyDescent="0.3">
      <c r="A8583">
        <v>12</v>
      </c>
      <c r="B8583">
        <v>23</v>
      </c>
      <c r="C8583">
        <v>20</v>
      </c>
      <c r="D8583">
        <v>0</v>
      </c>
      <c r="E8583">
        <v>0</v>
      </c>
      <c r="F8583">
        <v>8.3000000000000007</v>
      </c>
      <c r="G8583">
        <v>5.7</v>
      </c>
      <c r="H8583">
        <v>0</v>
      </c>
      <c r="I8583">
        <v>8.3000000000000007</v>
      </c>
      <c r="J8583">
        <v>0</v>
      </c>
      <c r="K8583">
        <v>0</v>
      </c>
    </row>
    <row r="8584" spans="1:11" x14ac:dyDescent="0.3">
      <c r="A8584">
        <v>12</v>
      </c>
      <c r="B8584">
        <v>23</v>
      </c>
      <c r="C8584">
        <v>21</v>
      </c>
      <c r="D8584">
        <v>0</v>
      </c>
      <c r="E8584">
        <v>0</v>
      </c>
      <c r="F8584">
        <v>7.2</v>
      </c>
      <c r="G8584">
        <v>4.5999999999999996</v>
      </c>
      <c r="H8584">
        <v>0</v>
      </c>
      <c r="I8584">
        <v>7.2</v>
      </c>
      <c r="J8584">
        <v>0</v>
      </c>
      <c r="K8584">
        <v>0</v>
      </c>
    </row>
    <row r="8585" spans="1:11" x14ac:dyDescent="0.3">
      <c r="A8585">
        <v>12</v>
      </c>
      <c r="B8585">
        <v>23</v>
      </c>
      <c r="C8585">
        <v>22</v>
      </c>
      <c r="D8585">
        <v>0</v>
      </c>
      <c r="E8585">
        <v>0</v>
      </c>
      <c r="F8585">
        <v>7.2</v>
      </c>
      <c r="G8585">
        <v>3.6</v>
      </c>
      <c r="H8585">
        <v>0</v>
      </c>
      <c r="I8585">
        <v>7.2</v>
      </c>
      <c r="J8585">
        <v>0</v>
      </c>
      <c r="K8585">
        <v>0</v>
      </c>
    </row>
    <row r="8586" spans="1:11" x14ac:dyDescent="0.3">
      <c r="A8586">
        <v>12</v>
      </c>
      <c r="B8586">
        <v>23</v>
      </c>
      <c r="C8586">
        <v>23</v>
      </c>
      <c r="D8586">
        <v>0</v>
      </c>
      <c r="E8586">
        <v>0</v>
      </c>
      <c r="F8586">
        <v>6.7</v>
      </c>
      <c r="G8586">
        <v>4.0999999999999996</v>
      </c>
      <c r="H8586">
        <v>0</v>
      </c>
      <c r="I8586">
        <v>6.7</v>
      </c>
      <c r="J8586">
        <v>0</v>
      </c>
      <c r="K8586">
        <v>0</v>
      </c>
    </row>
    <row r="8587" spans="1:11" x14ac:dyDescent="0.3">
      <c r="A8587">
        <v>12</v>
      </c>
      <c r="B8587">
        <v>24</v>
      </c>
      <c r="C8587">
        <v>0</v>
      </c>
      <c r="D8587">
        <v>0</v>
      </c>
      <c r="E8587">
        <v>0</v>
      </c>
      <c r="F8587">
        <v>5</v>
      </c>
      <c r="G8587">
        <v>2.6</v>
      </c>
      <c r="H8587">
        <v>0</v>
      </c>
      <c r="I8587">
        <v>5</v>
      </c>
      <c r="J8587">
        <v>0</v>
      </c>
      <c r="K8587">
        <v>0</v>
      </c>
    </row>
    <row r="8588" spans="1:11" x14ac:dyDescent="0.3">
      <c r="A8588">
        <v>12</v>
      </c>
      <c r="B8588">
        <v>24</v>
      </c>
      <c r="C8588">
        <v>1</v>
      </c>
      <c r="D8588">
        <v>0</v>
      </c>
      <c r="E8588">
        <v>0</v>
      </c>
      <c r="F8588">
        <v>3.3</v>
      </c>
      <c r="G8588">
        <v>2.1</v>
      </c>
      <c r="H8588">
        <v>0</v>
      </c>
      <c r="I8588">
        <v>3.3</v>
      </c>
      <c r="J8588">
        <v>0</v>
      </c>
      <c r="K8588">
        <v>0</v>
      </c>
    </row>
    <row r="8589" spans="1:11" x14ac:dyDescent="0.3">
      <c r="A8589">
        <v>12</v>
      </c>
      <c r="B8589">
        <v>24</v>
      </c>
      <c r="C8589">
        <v>2</v>
      </c>
      <c r="D8589">
        <v>0</v>
      </c>
      <c r="E8589">
        <v>0</v>
      </c>
      <c r="F8589">
        <v>5.6</v>
      </c>
      <c r="G8589">
        <v>4.0999999999999996</v>
      </c>
      <c r="H8589">
        <v>0</v>
      </c>
      <c r="I8589">
        <v>5.6</v>
      </c>
      <c r="J8589">
        <v>0</v>
      </c>
      <c r="K8589">
        <v>0</v>
      </c>
    </row>
    <row r="8590" spans="1:11" x14ac:dyDescent="0.3">
      <c r="A8590">
        <v>12</v>
      </c>
      <c r="B8590">
        <v>24</v>
      </c>
      <c r="C8590">
        <v>3</v>
      </c>
      <c r="D8590">
        <v>0</v>
      </c>
      <c r="E8590">
        <v>0</v>
      </c>
      <c r="F8590">
        <v>6.1</v>
      </c>
      <c r="G8590">
        <v>3.6</v>
      </c>
      <c r="H8590">
        <v>0</v>
      </c>
      <c r="I8590">
        <v>6.1</v>
      </c>
      <c r="J8590">
        <v>0</v>
      </c>
      <c r="K8590">
        <v>0</v>
      </c>
    </row>
    <row r="8591" spans="1:11" x14ac:dyDescent="0.3">
      <c r="A8591">
        <v>12</v>
      </c>
      <c r="B8591">
        <v>24</v>
      </c>
      <c r="C8591">
        <v>4</v>
      </c>
      <c r="D8591">
        <v>0</v>
      </c>
      <c r="E8591">
        <v>0</v>
      </c>
      <c r="F8591">
        <v>6.7</v>
      </c>
      <c r="G8591">
        <v>7.2</v>
      </c>
      <c r="H8591">
        <v>0</v>
      </c>
      <c r="I8591">
        <v>6.7</v>
      </c>
      <c r="J8591">
        <v>0</v>
      </c>
      <c r="K8591">
        <v>0</v>
      </c>
    </row>
    <row r="8592" spans="1:11" x14ac:dyDescent="0.3">
      <c r="A8592">
        <v>12</v>
      </c>
      <c r="B8592">
        <v>24</v>
      </c>
      <c r="C8592">
        <v>5</v>
      </c>
      <c r="D8592">
        <v>0</v>
      </c>
      <c r="E8592">
        <v>0</v>
      </c>
      <c r="F8592">
        <v>4.4000000000000004</v>
      </c>
      <c r="G8592">
        <v>2.6</v>
      </c>
      <c r="H8592">
        <v>0</v>
      </c>
      <c r="I8592">
        <v>4.4000000000000004</v>
      </c>
      <c r="J8592">
        <v>0</v>
      </c>
      <c r="K8592">
        <v>0</v>
      </c>
    </row>
    <row r="8593" spans="1:11" x14ac:dyDescent="0.3">
      <c r="A8593">
        <v>12</v>
      </c>
      <c r="B8593">
        <v>24</v>
      </c>
      <c r="C8593">
        <v>6</v>
      </c>
      <c r="D8593">
        <v>0</v>
      </c>
      <c r="E8593">
        <v>0</v>
      </c>
      <c r="F8593">
        <v>2.8</v>
      </c>
      <c r="G8593">
        <v>4.0999999999999996</v>
      </c>
      <c r="H8593">
        <v>0</v>
      </c>
      <c r="I8593">
        <v>2.8</v>
      </c>
      <c r="J8593">
        <v>0</v>
      </c>
      <c r="K8593">
        <v>0</v>
      </c>
    </row>
    <row r="8594" spans="1:11" x14ac:dyDescent="0.3">
      <c r="A8594">
        <v>12</v>
      </c>
      <c r="B8594">
        <v>24</v>
      </c>
      <c r="C8594">
        <v>7</v>
      </c>
      <c r="D8594">
        <v>155</v>
      </c>
      <c r="E8594">
        <v>13</v>
      </c>
      <c r="F8594">
        <v>3.3</v>
      </c>
      <c r="G8594">
        <v>4.0999999999999996</v>
      </c>
      <c r="H8594">
        <v>57.518999999999998</v>
      </c>
      <c r="I8594">
        <v>3.0859999999999999</v>
      </c>
      <c r="J8594">
        <v>45.664000000000001</v>
      </c>
      <c r="K8594">
        <v>39.241999999999997</v>
      </c>
    </row>
    <row r="8595" spans="1:11" x14ac:dyDescent="0.3">
      <c r="A8595">
        <v>12</v>
      </c>
      <c r="B8595">
        <v>24</v>
      </c>
      <c r="C8595">
        <v>8</v>
      </c>
      <c r="D8595">
        <v>605</v>
      </c>
      <c r="E8595">
        <v>31</v>
      </c>
      <c r="F8595">
        <v>6.1</v>
      </c>
      <c r="G8595">
        <v>7.2</v>
      </c>
      <c r="H8595">
        <v>280.80200000000002</v>
      </c>
      <c r="I8595">
        <v>9.9860000000000007</v>
      </c>
      <c r="J8595">
        <v>235.83</v>
      </c>
      <c r="K8595">
        <v>225.07499999999999</v>
      </c>
    </row>
    <row r="8596" spans="1:11" x14ac:dyDescent="0.3">
      <c r="A8596">
        <v>12</v>
      </c>
      <c r="B8596">
        <v>24</v>
      </c>
      <c r="C8596">
        <v>9</v>
      </c>
      <c r="D8596">
        <v>786</v>
      </c>
      <c r="E8596">
        <v>42</v>
      </c>
      <c r="F8596">
        <v>7.8</v>
      </c>
      <c r="G8596">
        <v>4.0999999999999996</v>
      </c>
      <c r="H8596">
        <v>492.43799999999999</v>
      </c>
      <c r="I8596">
        <v>19.195</v>
      </c>
      <c r="J8596">
        <v>421.221</v>
      </c>
      <c r="K8596">
        <v>405.05700000000002</v>
      </c>
    </row>
    <row r="8597" spans="1:11" x14ac:dyDescent="0.3">
      <c r="A8597">
        <v>12</v>
      </c>
      <c r="B8597">
        <v>24</v>
      </c>
      <c r="C8597">
        <v>10</v>
      </c>
      <c r="D8597">
        <v>865</v>
      </c>
      <c r="E8597">
        <v>52</v>
      </c>
      <c r="F8597">
        <v>8.9</v>
      </c>
      <c r="G8597">
        <v>2.1</v>
      </c>
      <c r="H8597">
        <v>653.87699999999995</v>
      </c>
      <c r="I8597">
        <v>28.841999999999999</v>
      </c>
      <c r="J8597">
        <v>549.11500000000001</v>
      </c>
      <c r="K8597">
        <v>528.53599999999994</v>
      </c>
    </row>
    <row r="8598" spans="1:11" x14ac:dyDescent="0.3">
      <c r="A8598">
        <v>12</v>
      </c>
      <c r="B8598">
        <v>24</v>
      </c>
      <c r="C8598">
        <v>11</v>
      </c>
      <c r="D8598">
        <v>901</v>
      </c>
      <c r="E8598">
        <v>56</v>
      </c>
      <c r="F8598">
        <v>9.4</v>
      </c>
      <c r="G8598">
        <v>2.1</v>
      </c>
      <c r="H8598">
        <v>744.26400000000001</v>
      </c>
      <c r="I8598">
        <v>32.637</v>
      </c>
      <c r="J8598">
        <v>619.40300000000002</v>
      </c>
      <c r="K8598">
        <v>596.15899999999999</v>
      </c>
    </row>
    <row r="8599" spans="1:11" x14ac:dyDescent="0.3">
      <c r="A8599">
        <v>12</v>
      </c>
      <c r="B8599">
        <v>24</v>
      </c>
      <c r="C8599">
        <v>12</v>
      </c>
      <c r="D8599">
        <v>901</v>
      </c>
      <c r="E8599">
        <v>57</v>
      </c>
      <c r="F8599">
        <v>10</v>
      </c>
      <c r="G8599">
        <v>2.1</v>
      </c>
      <c r="H8599">
        <v>753.74599999999998</v>
      </c>
      <c r="I8599">
        <v>33.860999999999997</v>
      </c>
      <c r="J8599">
        <v>624.82899999999995</v>
      </c>
      <c r="K8599">
        <v>601.37199999999996</v>
      </c>
    </row>
    <row r="8600" spans="1:11" x14ac:dyDescent="0.3">
      <c r="A8600">
        <v>12</v>
      </c>
      <c r="B8600">
        <v>24</v>
      </c>
      <c r="C8600">
        <v>13</v>
      </c>
      <c r="D8600">
        <v>877</v>
      </c>
      <c r="E8600">
        <v>53</v>
      </c>
      <c r="F8600">
        <v>10.6</v>
      </c>
      <c r="G8600">
        <v>2.1</v>
      </c>
      <c r="H8600">
        <v>686.71900000000005</v>
      </c>
      <c r="I8600">
        <v>32.551000000000002</v>
      </c>
      <c r="J8600">
        <v>570.26300000000003</v>
      </c>
      <c r="K8600">
        <v>548.899</v>
      </c>
    </row>
    <row r="8601" spans="1:11" x14ac:dyDescent="0.3">
      <c r="A8601">
        <v>12</v>
      </c>
      <c r="B8601">
        <v>24</v>
      </c>
      <c r="C8601">
        <v>14</v>
      </c>
      <c r="D8601">
        <v>744</v>
      </c>
      <c r="E8601">
        <v>43</v>
      </c>
      <c r="F8601">
        <v>11.1</v>
      </c>
      <c r="G8601">
        <v>1.5</v>
      </c>
      <c r="H8601">
        <v>501.93799999999999</v>
      </c>
      <c r="I8601">
        <v>29.109000000000002</v>
      </c>
      <c r="J8601">
        <v>417.56400000000002</v>
      </c>
      <c r="K8601">
        <v>401.517</v>
      </c>
    </row>
    <row r="8602" spans="1:11" x14ac:dyDescent="0.3">
      <c r="A8602">
        <v>12</v>
      </c>
      <c r="B8602">
        <v>24</v>
      </c>
      <c r="C8602">
        <v>15</v>
      </c>
      <c r="D8602">
        <v>398</v>
      </c>
      <c r="E8602">
        <v>73</v>
      </c>
      <c r="F8602">
        <v>10.6</v>
      </c>
      <c r="G8602">
        <v>4.5999999999999996</v>
      </c>
      <c r="H8602">
        <v>271.666</v>
      </c>
      <c r="I8602">
        <v>16.652000000000001</v>
      </c>
      <c r="J8602">
        <v>231.02199999999999</v>
      </c>
      <c r="K8602">
        <v>220.392</v>
      </c>
    </row>
    <row r="8603" spans="1:11" x14ac:dyDescent="0.3">
      <c r="A8603">
        <v>12</v>
      </c>
      <c r="B8603">
        <v>24</v>
      </c>
      <c r="C8603">
        <v>16</v>
      </c>
      <c r="D8603">
        <v>115</v>
      </c>
      <c r="E8603">
        <v>27</v>
      </c>
      <c r="F8603">
        <v>8.9</v>
      </c>
      <c r="G8603">
        <v>3.6</v>
      </c>
      <c r="H8603">
        <v>71.775000000000006</v>
      </c>
      <c r="I8603">
        <v>9.7479999999999993</v>
      </c>
      <c r="J8603">
        <v>59.878</v>
      </c>
      <c r="K8603">
        <v>53.174999999999997</v>
      </c>
    </row>
    <row r="8604" spans="1:11" x14ac:dyDescent="0.3">
      <c r="A8604">
        <v>12</v>
      </c>
      <c r="B8604">
        <v>24</v>
      </c>
      <c r="C8604">
        <v>17</v>
      </c>
      <c r="D8604">
        <v>0</v>
      </c>
      <c r="E8604">
        <v>0</v>
      </c>
      <c r="F8604">
        <v>7.2</v>
      </c>
      <c r="G8604">
        <v>2.6</v>
      </c>
      <c r="H8604">
        <v>0</v>
      </c>
      <c r="I8604">
        <v>7.2</v>
      </c>
      <c r="J8604">
        <v>0</v>
      </c>
      <c r="K8604">
        <v>0</v>
      </c>
    </row>
    <row r="8605" spans="1:11" x14ac:dyDescent="0.3">
      <c r="A8605">
        <v>12</v>
      </c>
      <c r="B8605">
        <v>24</v>
      </c>
      <c r="C8605">
        <v>18</v>
      </c>
      <c r="D8605">
        <v>0</v>
      </c>
      <c r="E8605">
        <v>0</v>
      </c>
      <c r="F8605">
        <v>6.1</v>
      </c>
      <c r="G8605">
        <v>2.1</v>
      </c>
      <c r="H8605">
        <v>0</v>
      </c>
      <c r="I8605">
        <v>6.1</v>
      </c>
      <c r="J8605">
        <v>0</v>
      </c>
      <c r="K8605">
        <v>0</v>
      </c>
    </row>
    <row r="8606" spans="1:11" x14ac:dyDescent="0.3">
      <c r="A8606">
        <v>12</v>
      </c>
      <c r="B8606">
        <v>24</v>
      </c>
      <c r="C8606">
        <v>19</v>
      </c>
      <c r="D8606">
        <v>0</v>
      </c>
      <c r="E8606">
        <v>0</v>
      </c>
      <c r="F8606">
        <v>6.7</v>
      </c>
      <c r="G8606">
        <v>2.6</v>
      </c>
      <c r="H8606">
        <v>0</v>
      </c>
      <c r="I8606">
        <v>6.7</v>
      </c>
      <c r="J8606">
        <v>0</v>
      </c>
      <c r="K8606">
        <v>0</v>
      </c>
    </row>
    <row r="8607" spans="1:11" x14ac:dyDescent="0.3">
      <c r="A8607">
        <v>12</v>
      </c>
      <c r="B8607">
        <v>24</v>
      </c>
      <c r="C8607">
        <v>20</v>
      </c>
      <c r="D8607">
        <v>0</v>
      </c>
      <c r="E8607">
        <v>0</v>
      </c>
      <c r="F8607">
        <v>5</v>
      </c>
      <c r="G8607">
        <v>2.1</v>
      </c>
      <c r="H8607">
        <v>0</v>
      </c>
      <c r="I8607">
        <v>5</v>
      </c>
      <c r="J8607">
        <v>0</v>
      </c>
      <c r="K8607">
        <v>0</v>
      </c>
    </row>
    <row r="8608" spans="1:11" x14ac:dyDescent="0.3">
      <c r="A8608">
        <v>12</v>
      </c>
      <c r="B8608">
        <v>24</v>
      </c>
      <c r="C8608">
        <v>21</v>
      </c>
      <c r="D8608">
        <v>0</v>
      </c>
      <c r="E8608">
        <v>0</v>
      </c>
      <c r="F8608">
        <v>6.1</v>
      </c>
      <c r="G8608">
        <v>0</v>
      </c>
      <c r="H8608">
        <v>0</v>
      </c>
      <c r="I8608">
        <v>6.1</v>
      </c>
      <c r="J8608">
        <v>0</v>
      </c>
      <c r="K8608">
        <v>0</v>
      </c>
    </row>
    <row r="8609" spans="1:11" x14ac:dyDescent="0.3">
      <c r="A8609">
        <v>12</v>
      </c>
      <c r="B8609">
        <v>24</v>
      </c>
      <c r="C8609">
        <v>22</v>
      </c>
      <c r="D8609">
        <v>0</v>
      </c>
      <c r="E8609">
        <v>0</v>
      </c>
      <c r="F8609">
        <v>4.4000000000000004</v>
      </c>
      <c r="G8609">
        <v>2.6</v>
      </c>
      <c r="H8609">
        <v>0</v>
      </c>
      <c r="I8609">
        <v>4.4000000000000004</v>
      </c>
      <c r="J8609">
        <v>0</v>
      </c>
      <c r="K8609">
        <v>0</v>
      </c>
    </row>
    <row r="8610" spans="1:11" x14ac:dyDescent="0.3">
      <c r="A8610">
        <v>12</v>
      </c>
      <c r="B8610">
        <v>24</v>
      </c>
      <c r="C8610">
        <v>23</v>
      </c>
      <c r="D8610">
        <v>0</v>
      </c>
      <c r="E8610">
        <v>0</v>
      </c>
      <c r="F8610">
        <v>3.9</v>
      </c>
      <c r="G8610">
        <v>2.1</v>
      </c>
      <c r="H8610">
        <v>0</v>
      </c>
      <c r="I8610">
        <v>3.9</v>
      </c>
      <c r="J8610">
        <v>0</v>
      </c>
      <c r="K8610">
        <v>0</v>
      </c>
    </row>
    <row r="8611" spans="1:11" x14ac:dyDescent="0.3">
      <c r="A8611">
        <v>12</v>
      </c>
      <c r="B8611">
        <v>25</v>
      </c>
      <c r="C8611">
        <v>0</v>
      </c>
      <c r="D8611">
        <v>0</v>
      </c>
      <c r="E8611">
        <v>0</v>
      </c>
      <c r="F8611">
        <v>3.3</v>
      </c>
      <c r="G8611">
        <v>1.5</v>
      </c>
      <c r="H8611">
        <v>0</v>
      </c>
      <c r="I8611">
        <v>3.3</v>
      </c>
      <c r="J8611">
        <v>0</v>
      </c>
      <c r="K8611">
        <v>0</v>
      </c>
    </row>
    <row r="8612" spans="1:11" x14ac:dyDescent="0.3">
      <c r="A8612">
        <v>12</v>
      </c>
      <c r="B8612">
        <v>25</v>
      </c>
      <c r="C8612">
        <v>1</v>
      </c>
      <c r="D8612">
        <v>0</v>
      </c>
      <c r="E8612">
        <v>0</v>
      </c>
      <c r="F8612">
        <v>2.8</v>
      </c>
      <c r="G8612">
        <v>2.6</v>
      </c>
      <c r="H8612">
        <v>0</v>
      </c>
      <c r="I8612">
        <v>2.8</v>
      </c>
      <c r="J8612">
        <v>0</v>
      </c>
      <c r="K8612">
        <v>0</v>
      </c>
    </row>
    <row r="8613" spans="1:11" x14ac:dyDescent="0.3">
      <c r="A8613">
        <v>12</v>
      </c>
      <c r="B8613">
        <v>25</v>
      </c>
      <c r="C8613">
        <v>2</v>
      </c>
      <c r="D8613">
        <v>0</v>
      </c>
      <c r="E8613">
        <v>0</v>
      </c>
      <c r="F8613">
        <v>2.2000000000000002</v>
      </c>
      <c r="G8613">
        <v>1</v>
      </c>
      <c r="H8613">
        <v>0</v>
      </c>
      <c r="I8613">
        <v>2.2000000000000002</v>
      </c>
      <c r="J8613">
        <v>0</v>
      </c>
      <c r="K8613">
        <v>0</v>
      </c>
    </row>
    <row r="8614" spans="1:11" x14ac:dyDescent="0.3">
      <c r="A8614">
        <v>12</v>
      </c>
      <c r="B8614">
        <v>25</v>
      </c>
      <c r="C8614">
        <v>3</v>
      </c>
      <c r="D8614">
        <v>0</v>
      </c>
      <c r="E8614">
        <v>0</v>
      </c>
      <c r="F8614">
        <v>1.7</v>
      </c>
      <c r="G8614">
        <v>1.5</v>
      </c>
      <c r="H8614">
        <v>0</v>
      </c>
      <c r="I8614">
        <v>1.7</v>
      </c>
      <c r="J8614">
        <v>0</v>
      </c>
      <c r="K8614">
        <v>0</v>
      </c>
    </row>
    <row r="8615" spans="1:11" x14ac:dyDescent="0.3">
      <c r="A8615">
        <v>12</v>
      </c>
      <c r="B8615">
        <v>25</v>
      </c>
      <c r="C8615">
        <v>4</v>
      </c>
      <c r="D8615">
        <v>0</v>
      </c>
      <c r="E8615">
        <v>0</v>
      </c>
      <c r="F8615">
        <v>1.7</v>
      </c>
      <c r="G8615">
        <v>2.1</v>
      </c>
      <c r="H8615">
        <v>0</v>
      </c>
      <c r="I8615">
        <v>1.7</v>
      </c>
      <c r="J8615">
        <v>0</v>
      </c>
      <c r="K8615">
        <v>0</v>
      </c>
    </row>
    <row r="8616" spans="1:11" x14ac:dyDescent="0.3">
      <c r="A8616">
        <v>12</v>
      </c>
      <c r="B8616">
        <v>25</v>
      </c>
      <c r="C8616">
        <v>5</v>
      </c>
      <c r="D8616">
        <v>0</v>
      </c>
      <c r="E8616">
        <v>0</v>
      </c>
      <c r="F8616">
        <v>1.1000000000000001</v>
      </c>
      <c r="G8616">
        <v>1.5</v>
      </c>
      <c r="H8616">
        <v>0</v>
      </c>
      <c r="I8616">
        <v>1.1000000000000001</v>
      </c>
      <c r="J8616">
        <v>0</v>
      </c>
      <c r="K8616">
        <v>0</v>
      </c>
    </row>
    <row r="8617" spans="1:11" x14ac:dyDescent="0.3">
      <c r="A8617">
        <v>12</v>
      </c>
      <c r="B8617">
        <v>25</v>
      </c>
      <c r="C8617">
        <v>6</v>
      </c>
      <c r="D8617">
        <v>0</v>
      </c>
      <c r="E8617">
        <v>0</v>
      </c>
      <c r="F8617">
        <v>0</v>
      </c>
      <c r="G8617">
        <v>2.1</v>
      </c>
      <c r="H8617">
        <v>0</v>
      </c>
      <c r="I8617">
        <v>0</v>
      </c>
      <c r="J8617">
        <v>0</v>
      </c>
      <c r="K8617">
        <v>0</v>
      </c>
    </row>
    <row r="8618" spans="1:11" x14ac:dyDescent="0.3">
      <c r="A8618">
        <v>12</v>
      </c>
      <c r="B8618">
        <v>25</v>
      </c>
      <c r="C8618">
        <v>7</v>
      </c>
      <c r="D8618">
        <v>30</v>
      </c>
      <c r="E8618">
        <v>16</v>
      </c>
      <c r="F8618">
        <v>3.3</v>
      </c>
      <c r="G8618">
        <v>2.1</v>
      </c>
      <c r="H8618">
        <v>24.852</v>
      </c>
      <c r="I8618">
        <v>1.8939999999999999</v>
      </c>
      <c r="J8618">
        <v>21.623000000000001</v>
      </c>
      <c r="K8618">
        <v>15.66</v>
      </c>
    </row>
    <row r="8619" spans="1:11" x14ac:dyDescent="0.3">
      <c r="A8619">
        <v>12</v>
      </c>
      <c r="B8619">
        <v>25</v>
      </c>
      <c r="C8619">
        <v>8</v>
      </c>
      <c r="D8619">
        <v>243</v>
      </c>
      <c r="E8619">
        <v>52</v>
      </c>
      <c r="F8619">
        <v>4.4000000000000004</v>
      </c>
      <c r="G8619">
        <v>2.1</v>
      </c>
      <c r="H8619">
        <v>164.61199999999999</v>
      </c>
      <c r="I8619">
        <v>7.258</v>
      </c>
      <c r="J8619">
        <v>142.88200000000001</v>
      </c>
      <c r="K8619">
        <v>134.399</v>
      </c>
    </row>
    <row r="8620" spans="1:11" x14ac:dyDescent="0.3">
      <c r="A8620">
        <v>12</v>
      </c>
      <c r="B8620">
        <v>25</v>
      </c>
      <c r="C8620">
        <v>9</v>
      </c>
      <c r="D8620">
        <v>699</v>
      </c>
      <c r="E8620">
        <v>55</v>
      </c>
      <c r="F8620">
        <v>5.6</v>
      </c>
      <c r="G8620">
        <v>2.1</v>
      </c>
      <c r="H8620">
        <v>463.37099999999998</v>
      </c>
      <c r="I8620">
        <v>18.459</v>
      </c>
      <c r="J8620">
        <v>397.87099999999998</v>
      </c>
      <c r="K8620">
        <v>382.452</v>
      </c>
    </row>
    <row r="8621" spans="1:11" x14ac:dyDescent="0.3">
      <c r="A8621">
        <v>12</v>
      </c>
      <c r="B8621">
        <v>25</v>
      </c>
      <c r="C8621">
        <v>10</v>
      </c>
      <c r="D8621">
        <v>798</v>
      </c>
      <c r="E8621">
        <v>66</v>
      </c>
      <c r="F8621">
        <v>6.7</v>
      </c>
      <c r="G8621">
        <v>1.5</v>
      </c>
      <c r="H8621">
        <v>630.23199999999997</v>
      </c>
      <c r="I8621">
        <v>27.765000000000001</v>
      </c>
      <c r="J8621">
        <v>531.49699999999996</v>
      </c>
      <c r="K8621">
        <v>511.55799999999999</v>
      </c>
    </row>
    <row r="8622" spans="1:11" x14ac:dyDescent="0.3">
      <c r="A8622">
        <v>12</v>
      </c>
      <c r="B8622">
        <v>25</v>
      </c>
      <c r="C8622">
        <v>11</v>
      </c>
      <c r="D8622">
        <v>833</v>
      </c>
      <c r="E8622">
        <v>73</v>
      </c>
      <c r="F8622">
        <v>7.8</v>
      </c>
      <c r="G8622">
        <v>2.6</v>
      </c>
      <c r="H8622">
        <v>720.03200000000004</v>
      </c>
      <c r="I8622">
        <v>28.91</v>
      </c>
      <c r="J8622">
        <v>607.42100000000005</v>
      </c>
      <c r="K8622">
        <v>584.64300000000003</v>
      </c>
    </row>
    <row r="8623" spans="1:11" x14ac:dyDescent="0.3">
      <c r="A8623">
        <v>12</v>
      </c>
      <c r="B8623">
        <v>25</v>
      </c>
      <c r="C8623">
        <v>12</v>
      </c>
      <c r="D8623">
        <v>843</v>
      </c>
      <c r="E8623">
        <v>74</v>
      </c>
      <c r="F8623">
        <v>8.9</v>
      </c>
      <c r="G8623">
        <v>2.1</v>
      </c>
      <c r="H8623">
        <v>736.93499999999995</v>
      </c>
      <c r="I8623">
        <v>32.229999999999997</v>
      </c>
      <c r="J8623">
        <v>614.64200000000005</v>
      </c>
      <c r="K8623">
        <v>591.58399999999995</v>
      </c>
    </row>
    <row r="8624" spans="1:11" x14ac:dyDescent="0.3">
      <c r="A8624">
        <v>12</v>
      </c>
      <c r="B8624">
        <v>25</v>
      </c>
      <c r="C8624">
        <v>13</v>
      </c>
      <c r="D8624">
        <v>815</v>
      </c>
      <c r="E8624">
        <v>69</v>
      </c>
      <c r="F8624">
        <v>10</v>
      </c>
      <c r="G8624">
        <v>3.1</v>
      </c>
      <c r="H8624">
        <v>668.70600000000002</v>
      </c>
      <c r="I8624">
        <v>28.895</v>
      </c>
      <c r="J8624">
        <v>562.84400000000005</v>
      </c>
      <c r="K8624">
        <v>541.75699999999995</v>
      </c>
    </row>
    <row r="8625" spans="1:11" x14ac:dyDescent="0.3">
      <c r="A8625">
        <v>12</v>
      </c>
      <c r="B8625">
        <v>25</v>
      </c>
      <c r="C8625">
        <v>14</v>
      </c>
      <c r="D8625">
        <v>740</v>
      </c>
      <c r="E8625">
        <v>59</v>
      </c>
      <c r="F8625">
        <v>10.6</v>
      </c>
      <c r="G8625">
        <v>3.1</v>
      </c>
      <c r="H8625">
        <v>524.57500000000005</v>
      </c>
      <c r="I8625">
        <v>25.414999999999999</v>
      </c>
      <c r="J8625">
        <v>442.584</v>
      </c>
      <c r="K8625">
        <v>425.721</v>
      </c>
    </row>
    <row r="8626" spans="1:11" x14ac:dyDescent="0.3">
      <c r="A8626">
        <v>12</v>
      </c>
      <c r="B8626">
        <v>25</v>
      </c>
      <c r="C8626">
        <v>15</v>
      </c>
      <c r="D8626">
        <v>586</v>
      </c>
      <c r="E8626">
        <v>44</v>
      </c>
      <c r="F8626">
        <v>10</v>
      </c>
      <c r="G8626">
        <v>3.1</v>
      </c>
      <c r="H8626">
        <v>322.70699999999999</v>
      </c>
      <c r="I8626">
        <v>18.853999999999999</v>
      </c>
      <c r="J8626">
        <v>269.80700000000002</v>
      </c>
      <c r="K8626">
        <v>258.14800000000002</v>
      </c>
    </row>
    <row r="8627" spans="1:11" x14ac:dyDescent="0.3">
      <c r="A8627">
        <v>12</v>
      </c>
      <c r="B8627">
        <v>25</v>
      </c>
      <c r="C8627">
        <v>16</v>
      </c>
      <c r="D8627">
        <v>213</v>
      </c>
      <c r="E8627">
        <v>23</v>
      </c>
      <c r="F8627">
        <v>8.3000000000000007</v>
      </c>
      <c r="G8627">
        <v>3.6</v>
      </c>
      <c r="H8627">
        <v>94.54</v>
      </c>
      <c r="I8627">
        <v>9.9320000000000004</v>
      </c>
      <c r="J8627">
        <v>76.091999999999999</v>
      </c>
      <c r="K8627">
        <v>69.06</v>
      </c>
    </row>
    <row r="8628" spans="1:11" x14ac:dyDescent="0.3">
      <c r="A8628">
        <v>12</v>
      </c>
      <c r="B8628">
        <v>25</v>
      </c>
      <c r="C8628">
        <v>17</v>
      </c>
      <c r="D8628">
        <v>0</v>
      </c>
      <c r="E8628">
        <v>0</v>
      </c>
      <c r="F8628">
        <v>6.7</v>
      </c>
      <c r="G8628">
        <v>3.1</v>
      </c>
      <c r="H8628">
        <v>0</v>
      </c>
      <c r="I8628">
        <v>6.7</v>
      </c>
      <c r="J8628">
        <v>0</v>
      </c>
      <c r="K8628">
        <v>0</v>
      </c>
    </row>
    <row r="8629" spans="1:11" x14ac:dyDescent="0.3">
      <c r="A8629">
        <v>12</v>
      </c>
      <c r="B8629">
        <v>25</v>
      </c>
      <c r="C8629">
        <v>18</v>
      </c>
      <c r="D8629">
        <v>0</v>
      </c>
      <c r="E8629">
        <v>0</v>
      </c>
      <c r="F8629">
        <v>7.2</v>
      </c>
      <c r="G8629">
        <v>3.1</v>
      </c>
      <c r="H8629">
        <v>0</v>
      </c>
      <c r="I8629">
        <v>7.2</v>
      </c>
      <c r="J8629">
        <v>0</v>
      </c>
      <c r="K8629">
        <v>0</v>
      </c>
    </row>
    <row r="8630" spans="1:11" x14ac:dyDescent="0.3">
      <c r="A8630">
        <v>12</v>
      </c>
      <c r="B8630">
        <v>25</v>
      </c>
      <c r="C8630">
        <v>19</v>
      </c>
      <c r="D8630">
        <v>0</v>
      </c>
      <c r="E8630">
        <v>0</v>
      </c>
      <c r="F8630">
        <v>6.7</v>
      </c>
      <c r="G8630">
        <v>1.5</v>
      </c>
      <c r="H8630">
        <v>0</v>
      </c>
      <c r="I8630">
        <v>6.7</v>
      </c>
      <c r="J8630">
        <v>0</v>
      </c>
      <c r="K8630">
        <v>0</v>
      </c>
    </row>
    <row r="8631" spans="1:11" x14ac:dyDescent="0.3">
      <c r="A8631">
        <v>12</v>
      </c>
      <c r="B8631">
        <v>25</v>
      </c>
      <c r="C8631">
        <v>20</v>
      </c>
      <c r="D8631">
        <v>0</v>
      </c>
      <c r="E8631">
        <v>0</v>
      </c>
      <c r="F8631">
        <v>5.6</v>
      </c>
      <c r="G8631">
        <v>2.6</v>
      </c>
      <c r="H8631">
        <v>0</v>
      </c>
      <c r="I8631">
        <v>5.6</v>
      </c>
      <c r="J8631">
        <v>0</v>
      </c>
      <c r="K8631">
        <v>0</v>
      </c>
    </row>
    <row r="8632" spans="1:11" x14ac:dyDescent="0.3">
      <c r="A8632">
        <v>12</v>
      </c>
      <c r="B8632">
        <v>25</v>
      </c>
      <c r="C8632">
        <v>21</v>
      </c>
      <c r="D8632">
        <v>0</v>
      </c>
      <c r="E8632">
        <v>0</v>
      </c>
      <c r="F8632">
        <v>4.4000000000000004</v>
      </c>
      <c r="G8632">
        <v>4.0999999999999996</v>
      </c>
      <c r="H8632">
        <v>0</v>
      </c>
      <c r="I8632">
        <v>4.4000000000000004</v>
      </c>
      <c r="J8632">
        <v>0</v>
      </c>
      <c r="K8632">
        <v>0</v>
      </c>
    </row>
    <row r="8633" spans="1:11" x14ac:dyDescent="0.3">
      <c r="A8633">
        <v>12</v>
      </c>
      <c r="B8633">
        <v>25</v>
      </c>
      <c r="C8633">
        <v>22</v>
      </c>
      <c r="D8633">
        <v>0</v>
      </c>
      <c r="E8633">
        <v>0</v>
      </c>
      <c r="F8633">
        <v>3.9</v>
      </c>
      <c r="G8633">
        <v>2.1</v>
      </c>
      <c r="H8633">
        <v>0</v>
      </c>
      <c r="I8633">
        <v>3.9</v>
      </c>
      <c r="J8633">
        <v>0</v>
      </c>
      <c r="K8633">
        <v>0</v>
      </c>
    </row>
    <row r="8634" spans="1:11" x14ac:dyDescent="0.3">
      <c r="A8634">
        <v>12</v>
      </c>
      <c r="B8634">
        <v>25</v>
      </c>
      <c r="C8634">
        <v>23</v>
      </c>
      <c r="D8634">
        <v>0</v>
      </c>
      <c r="E8634">
        <v>0</v>
      </c>
      <c r="F8634">
        <v>3.3</v>
      </c>
      <c r="G8634">
        <v>1.5</v>
      </c>
      <c r="H8634">
        <v>0</v>
      </c>
      <c r="I8634">
        <v>3.3</v>
      </c>
      <c r="J8634">
        <v>0</v>
      </c>
      <c r="K8634">
        <v>0</v>
      </c>
    </row>
    <row r="8635" spans="1:11" x14ac:dyDescent="0.3">
      <c r="A8635">
        <v>12</v>
      </c>
      <c r="B8635">
        <v>26</v>
      </c>
      <c r="C8635">
        <v>0</v>
      </c>
      <c r="D8635">
        <v>0</v>
      </c>
      <c r="E8635">
        <v>0</v>
      </c>
      <c r="F8635">
        <v>2.2000000000000002</v>
      </c>
      <c r="G8635">
        <v>0</v>
      </c>
      <c r="H8635">
        <v>0</v>
      </c>
      <c r="I8635">
        <v>2.2000000000000002</v>
      </c>
      <c r="J8635">
        <v>0</v>
      </c>
      <c r="K8635">
        <v>0</v>
      </c>
    </row>
    <row r="8636" spans="1:11" x14ac:dyDescent="0.3">
      <c r="A8636">
        <v>12</v>
      </c>
      <c r="B8636">
        <v>26</v>
      </c>
      <c r="C8636">
        <v>1</v>
      </c>
      <c r="D8636">
        <v>0</v>
      </c>
      <c r="E8636">
        <v>0</v>
      </c>
      <c r="F8636">
        <v>1.7</v>
      </c>
      <c r="G8636">
        <v>1.5</v>
      </c>
      <c r="H8636">
        <v>0</v>
      </c>
      <c r="I8636">
        <v>1.7</v>
      </c>
      <c r="J8636">
        <v>0</v>
      </c>
      <c r="K8636">
        <v>0</v>
      </c>
    </row>
    <row r="8637" spans="1:11" x14ac:dyDescent="0.3">
      <c r="A8637">
        <v>12</v>
      </c>
      <c r="B8637">
        <v>26</v>
      </c>
      <c r="C8637">
        <v>2</v>
      </c>
      <c r="D8637">
        <v>0</v>
      </c>
      <c r="E8637">
        <v>0</v>
      </c>
      <c r="F8637">
        <v>2.2000000000000002</v>
      </c>
      <c r="G8637">
        <v>0</v>
      </c>
      <c r="H8637">
        <v>0</v>
      </c>
      <c r="I8637">
        <v>2.2000000000000002</v>
      </c>
      <c r="J8637">
        <v>0</v>
      </c>
      <c r="K8637">
        <v>0</v>
      </c>
    </row>
    <row r="8638" spans="1:11" x14ac:dyDescent="0.3">
      <c r="A8638">
        <v>12</v>
      </c>
      <c r="B8638">
        <v>26</v>
      </c>
      <c r="C8638">
        <v>3</v>
      </c>
      <c r="D8638">
        <v>0</v>
      </c>
      <c r="E8638">
        <v>0</v>
      </c>
      <c r="F8638">
        <v>1.1000000000000001</v>
      </c>
      <c r="G8638">
        <v>1.5</v>
      </c>
      <c r="H8638">
        <v>0</v>
      </c>
      <c r="I8638">
        <v>1.1000000000000001</v>
      </c>
      <c r="J8638">
        <v>0</v>
      </c>
      <c r="K8638">
        <v>0</v>
      </c>
    </row>
    <row r="8639" spans="1:11" x14ac:dyDescent="0.3">
      <c r="A8639">
        <v>12</v>
      </c>
      <c r="B8639">
        <v>26</v>
      </c>
      <c r="C8639">
        <v>4</v>
      </c>
      <c r="D8639">
        <v>0</v>
      </c>
      <c r="E8639">
        <v>0</v>
      </c>
      <c r="F8639">
        <v>1.1000000000000001</v>
      </c>
      <c r="G8639">
        <v>2.1</v>
      </c>
      <c r="H8639">
        <v>0</v>
      </c>
      <c r="I8639">
        <v>1.1000000000000001</v>
      </c>
      <c r="J8639">
        <v>0</v>
      </c>
      <c r="K8639">
        <v>0</v>
      </c>
    </row>
    <row r="8640" spans="1:11" x14ac:dyDescent="0.3">
      <c r="A8640">
        <v>12</v>
      </c>
      <c r="B8640">
        <v>26</v>
      </c>
      <c r="C8640">
        <v>5</v>
      </c>
      <c r="D8640">
        <v>0</v>
      </c>
      <c r="E8640">
        <v>0</v>
      </c>
      <c r="F8640">
        <v>2.2000000000000002</v>
      </c>
      <c r="G8640">
        <v>3.1</v>
      </c>
      <c r="H8640">
        <v>0</v>
      </c>
      <c r="I8640">
        <v>2.2000000000000002</v>
      </c>
      <c r="J8640">
        <v>0</v>
      </c>
      <c r="K8640">
        <v>0</v>
      </c>
    </row>
    <row r="8641" spans="1:11" x14ac:dyDescent="0.3">
      <c r="A8641">
        <v>12</v>
      </c>
      <c r="B8641">
        <v>26</v>
      </c>
      <c r="C8641">
        <v>6</v>
      </c>
      <c r="D8641">
        <v>0</v>
      </c>
      <c r="E8641">
        <v>0</v>
      </c>
      <c r="F8641">
        <v>2.8</v>
      </c>
      <c r="G8641">
        <v>1.5</v>
      </c>
      <c r="H8641">
        <v>0</v>
      </c>
      <c r="I8641">
        <v>2.8</v>
      </c>
      <c r="J8641">
        <v>0</v>
      </c>
      <c r="K8641">
        <v>0</v>
      </c>
    </row>
    <row r="8642" spans="1:11" x14ac:dyDescent="0.3">
      <c r="A8642">
        <v>12</v>
      </c>
      <c r="B8642">
        <v>26</v>
      </c>
      <c r="C8642">
        <v>7</v>
      </c>
      <c r="D8642">
        <v>5</v>
      </c>
      <c r="E8642">
        <v>16</v>
      </c>
      <c r="F8642">
        <v>3.9</v>
      </c>
      <c r="G8642">
        <v>0</v>
      </c>
      <c r="H8642">
        <v>17.108000000000001</v>
      </c>
      <c r="I8642">
        <v>1.5620000000000001</v>
      </c>
      <c r="J8642">
        <v>15.673</v>
      </c>
      <c r="K8642">
        <v>9.8209999999999997</v>
      </c>
    </row>
    <row r="8643" spans="1:11" x14ac:dyDescent="0.3">
      <c r="A8643">
        <v>12</v>
      </c>
      <c r="B8643">
        <v>26</v>
      </c>
      <c r="C8643">
        <v>8</v>
      </c>
      <c r="D8643">
        <v>352</v>
      </c>
      <c r="E8643">
        <v>45</v>
      </c>
      <c r="F8643">
        <v>6.1</v>
      </c>
      <c r="G8643">
        <v>3.1</v>
      </c>
      <c r="H8643">
        <v>200.48699999999999</v>
      </c>
      <c r="I8643">
        <v>9.6549999999999994</v>
      </c>
      <c r="J8643">
        <v>170.88399999999999</v>
      </c>
      <c r="K8643">
        <v>161.74700000000001</v>
      </c>
    </row>
    <row r="8644" spans="1:11" x14ac:dyDescent="0.3">
      <c r="A8644">
        <v>12</v>
      </c>
      <c r="B8644">
        <v>26</v>
      </c>
      <c r="C8644">
        <v>9</v>
      </c>
      <c r="D8644">
        <v>572</v>
      </c>
      <c r="E8644">
        <v>70</v>
      </c>
      <c r="F8644">
        <v>7.2</v>
      </c>
      <c r="G8644">
        <v>2.6</v>
      </c>
      <c r="H8644">
        <v>412.48599999999999</v>
      </c>
      <c r="I8644">
        <v>17.931000000000001</v>
      </c>
      <c r="J8644">
        <v>355.483</v>
      </c>
      <c r="K8644">
        <v>341.37099999999998</v>
      </c>
    </row>
    <row r="8645" spans="1:11" x14ac:dyDescent="0.3">
      <c r="A8645">
        <v>12</v>
      </c>
      <c r="B8645">
        <v>26</v>
      </c>
      <c r="C8645">
        <v>10</v>
      </c>
      <c r="D8645">
        <v>626</v>
      </c>
      <c r="E8645">
        <v>96</v>
      </c>
      <c r="F8645">
        <v>8.3000000000000007</v>
      </c>
      <c r="G8645">
        <v>3.1</v>
      </c>
      <c r="H8645">
        <v>551.851</v>
      </c>
      <c r="I8645">
        <v>22.989000000000001</v>
      </c>
      <c r="J8645">
        <v>473.72500000000002</v>
      </c>
      <c r="K8645">
        <v>455.815</v>
      </c>
    </row>
    <row r="8646" spans="1:11" x14ac:dyDescent="0.3">
      <c r="A8646">
        <v>12</v>
      </c>
      <c r="B8646">
        <v>26</v>
      </c>
      <c r="C8646">
        <v>11</v>
      </c>
      <c r="D8646">
        <v>116</v>
      </c>
      <c r="E8646">
        <v>233</v>
      </c>
      <c r="F8646">
        <v>9.4</v>
      </c>
      <c r="G8646">
        <v>3.1</v>
      </c>
      <c r="H8646">
        <v>340.89100000000002</v>
      </c>
      <c r="I8646">
        <v>18.856000000000002</v>
      </c>
      <c r="J8646">
        <v>298.99</v>
      </c>
      <c r="K8646">
        <v>286.524</v>
      </c>
    </row>
    <row r="8647" spans="1:11" x14ac:dyDescent="0.3">
      <c r="A8647">
        <v>12</v>
      </c>
      <c r="B8647">
        <v>26</v>
      </c>
      <c r="C8647">
        <v>12</v>
      </c>
      <c r="D8647">
        <v>196</v>
      </c>
      <c r="E8647">
        <v>174</v>
      </c>
      <c r="F8647">
        <v>10.6</v>
      </c>
      <c r="G8647">
        <v>2.1</v>
      </c>
      <c r="H8647">
        <v>341.08</v>
      </c>
      <c r="I8647">
        <v>20.495000000000001</v>
      </c>
      <c r="J8647">
        <v>297.20999999999998</v>
      </c>
      <c r="K8647">
        <v>284.79300000000001</v>
      </c>
    </row>
    <row r="8648" spans="1:11" x14ac:dyDescent="0.3">
      <c r="A8648">
        <v>12</v>
      </c>
      <c r="B8648">
        <v>26</v>
      </c>
      <c r="C8648">
        <v>13</v>
      </c>
      <c r="D8648">
        <v>416</v>
      </c>
      <c r="E8648">
        <v>146</v>
      </c>
      <c r="F8648">
        <v>11.1</v>
      </c>
      <c r="G8648">
        <v>2.6</v>
      </c>
      <c r="H8648">
        <v>475.85300000000001</v>
      </c>
      <c r="I8648">
        <v>24.161999999999999</v>
      </c>
      <c r="J8648">
        <v>408.16500000000002</v>
      </c>
      <c r="K8648">
        <v>392.42</v>
      </c>
    </row>
    <row r="8649" spans="1:11" x14ac:dyDescent="0.3">
      <c r="A8649">
        <v>12</v>
      </c>
      <c r="B8649">
        <v>26</v>
      </c>
      <c r="C8649">
        <v>14</v>
      </c>
      <c r="D8649">
        <v>435</v>
      </c>
      <c r="E8649">
        <v>113</v>
      </c>
      <c r="F8649">
        <v>10.6</v>
      </c>
      <c r="G8649">
        <v>2.6</v>
      </c>
      <c r="H8649">
        <v>403.83199999999999</v>
      </c>
      <c r="I8649">
        <v>22.164999999999999</v>
      </c>
      <c r="J8649">
        <v>346.08600000000001</v>
      </c>
      <c r="K8649">
        <v>332.255</v>
      </c>
    </row>
    <row r="8650" spans="1:11" x14ac:dyDescent="0.3">
      <c r="A8650">
        <v>12</v>
      </c>
      <c r="B8650">
        <v>26</v>
      </c>
      <c r="C8650">
        <v>15</v>
      </c>
      <c r="D8650">
        <v>93</v>
      </c>
      <c r="E8650">
        <v>93</v>
      </c>
      <c r="F8650">
        <v>10.6</v>
      </c>
      <c r="G8650">
        <v>1.5</v>
      </c>
      <c r="H8650">
        <v>148.386</v>
      </c>
      <c r="I8650">
        <v>15.507999999999999</v>
      </c>
      <c r="J8650">
        <v>129.66999999999999</v>
      </c>
      <c r="K8650">
        <v>121.486</v>
      </c>
    </row>
    <row r="8651" spans="1:11" x14ac:dyDescent="0.3">
      <c r="A8651">
        <v>12</v>
      </c>
      <c r="B8651">
        <v>26</v>
      </c>
      <c r="C8651">
        <v>16</v>
      </c>
      <c r="D8651">
        <v>12</v>
      </c>
      <c r="E8651">
        <v>30</v>
      </c>
      <c r="F8651">
        <v>10</v>
      </c>
      <c r="G8651">
        <v>1.5</v>
      </c>
      <c r="H8651">
        <v>36.404000000000003</v>
      </c>
      <c r="I8651">
        <v>9.4719999999999995</v>
      </c>
      <c r="J8651">
        <v>32.473999999999997</v>
      </c>
      <c r="K8651">
        <v>26.306000000000001</v>
      </c>
    </row>
    <row r="8652" spans="1:11" x14ac:dyDescent="0.3">
      <c r="A8652">
        <v>12</v>
      </c>
      <c r="B8652">
        <v>26</v>
      </c>
      <c r="C8652">
        <v>17</v>
      </c>
      <c r="D8652">
        <v>0</v>
      </c>
      <c r="E8652">
        <v>0</v>
      </c>
      <c r="F8652">
        <v>10.6</v>
      </c>
      <c r="G8652">
        <v>3.1</v>
      </c>
      <c r="H8652">
        <v>0</v>
      </c>
      <c r="I8652">
        <v>10.6</v>
      </c>
      <c r="J8652">
        <v>0</v>
      </c>
      <c r="K8652">
        <v>0</v>
      </c>
    </row>
    <row r="8653" spans="1:11" x14ac:dyDescent="0.3">
      <c r="A8653">
        <v>12</v>
      </c>
      <c r="B8653">
        <v>26</v>
      </c>
      <c r="C8653">
        <v>18</v>
      </c>
      <c r="D8653">
        <v>0</v>
      </c>
      <c r="E8653">
        <v>0</v>
      </c>
      <c r="F8653">
        <v>11.7</v>
      </c>
      <c r="G8653">
        <v>3.6</v>
      </c>
      <c r="H8653">
        <v>0</v>
      </c>
      <c r="I8653">
        <v>11.7</v>
      </c>
      <c r="J8653">
        <v>0</v>
      </c>
      <c r="K8653">
        <v>0</v>
      </c>
    </row>
    <row r="8654" spans="1:11" x14ac:dyDescent="0.3">
      <c r="A8654">
        <v>12</v>
      </c>
      <c r="B8654">
        <v>26</v>
      </c>
      <c r="C8654">
        <v>19</v>
      </c>
      <c r="D8654">
        <v>0</v>
      </c>
      <c r="E8654">
        <v>0</v>
      </c>
      <c r="F8654">
        <v>11.1</v>
      </c>
      <c r="G8654">
        <v>3.6</v>
      </c>
      <c r="H8654">
        <v>0</v>
      </c>
      <c r="I8654">
        <v>11.1</v>
      </c>
      <c r="J8654">
        <v>0</v>
      </c>
      <c r="K8654">
        <v>0</v>
      </c>
    </row>
    <row r="8655" spans="1:11" x14ac:dyDescent="0.3">
      <c r="A8655">
        <v>12</v>
      </c>
      <c r="B8655">
        <v>26</v>
      </c>
      <c r="C8655">
        <v>20</v>
      </c>
      <c r="D8655">
        <v>0</v>
      </c>
      <c r="E8655">
        <v>0</v>
      </c>
      <c r="F8655">
        <v>11.1</v>
      </c>
      <c r="G8655">
        <v>5.2</v>
      </c>
      <c r="H8655">
        <v>0</v>
      </c>
      <c r="I8655">
        <v>11.1</v>
      </c>
      <c r="J8655">
        <v>0</v>
      </c>
      <c r="K8655">
        <v>0</v>
      </c>
    </row>
    <row r="8656" spans="1:11" x14ac:dyDescent="0.3">
      <c r="A8656">
        <v>12</v>
      </c>
      <c r="B8656">
        <v>26</v>
      </c>
      <c r="C8656">
        <v>21</v>
      </c>
      <c r="D8656">
        <v>0</v>
      </c>
      <c r="E8656">
        <v>0</v>
      </c>
      <c r="F8656">
        <v>11.1</v>
      </c>
      <c r="G8656">
        <v>5.7</v>
      </c>
      <c r="H8656">
        <v>0</v>
      </c>
      <c r="I8656">
        <v>11.1</v>
      </c>
      <c r="J8656">
        <v>0</v>
      </c>
      <c r="K8656">
        <v>0</v>
      </c>
    </row>
    <row r="8657" spans="1:11" x14ac:dyDescent="0.3">
      <c r="A8657">
        <v>12</v>
      </c>
      <c r="B8657">
        <v>26</v>
      </c>
      <c r="C8657">
        <v>22</v>
      </c>
      <c r="D8657">
        <v>0</v>
      </c>
      <c r="E8657">
        <v>0</v>
      </c>
      <c r="F8657">
        <v>11.1</v>
      </c>
      <c r="G8657">
        <v>5.7</v>
      </c>
      <c r="H8657">
        <v>0</v>
      </c>
      <c r="I8657">
        <v>11.1</v>
      </c>
      <c r="J8657">
        <v>0</v>
      </c>
      <c r="K8657">
        <v>0</v>
      </c>
    </row>
    <row r="8658" spans="1:11" x14ac:dyDescent="0.3">
      <c r="A8658">
        <v>12</v>
      </c>
      <c r="B8658">
        <v>26</v>
      </c>
      <c r="C8658">
        <v>23</v>
      </c>
      <c r="D8658">
        <v>0</v>
      </c>
      <c r="E8658">
        <v>0</v>
      </c>
      <c r="F8658">
        <v>11.7</v>
      </c>
      <c r="G8658">
        <v>6.2</v>
      </c>
      <c r="H8658">
        <v>0</v>
      </c>
      <c r="I8658">
        <v>11.7</v>
      </c>
      <c r="J8658">
        <v>0</v>
      </c>
      <c r="K8658">
        <v>0</v>
      </c>
    </row>
    <row r="8659" spans="1:11" x14ac:dyDescent="0.3">
      <c r="A8659">
        <v>12</v>
      </c>
      <c r="B8659">
        <v>27</v>
      </c>
      <c r="C8659">
        <v>0</v>
      </c>
      <c r="D8659">
        <v>0</v>
      </c>
      <c r="E8659">
        <v>0</v>
      </c>
      <c r="F8659">
        <v>11.1</v>
      </c>
      <c r="G8659">
        <v>7.7</v>
      </c>
      <c r="H8659">
        <v>0</v>
      </c>
      <c r="I8659">
        <v>11.1</v>
      </c>
      <c r="J8659">
        <v>0</v>
      </c>
      <c r="K8659">
        <v>0</v>
      </c>
    </row>
    <row r="8660" spans="1:11" x14ac:dyDescent="0.3">
      <c r="A8660">
        <v>12</v>
      </c>
      <c r="B8660">
        <v>27</v>
      </c>
      <c r="C8660">
        <v>1</v>
      </c>
      <c r="D8660">
        <v>0</v>
      </c>
      <c r="E8660">
        <v>0</v>
      </c>
      <c r="F8660">
        <v>10</v>
      </c>
      <c r="G8660">
        <v>6.2</v>
      </c>
      <c r="H8660">
        <v>0</v>
      </c>
      <c r="I8660">
        <v>10</v>
      </c>
      <c r="J8660">
        <v>0</v>
      </c>
      <c r="K8660">
        <v>0</v>
      </c>
    </row>
    <row r="8661" spans="1:11" x14ac:dyDescent="0.3">
      <c r="A8661">
        <v>12</v>
      </c>
      <c r="B8661">
        <v>27</v>
      </c>
      <c r="C8661">
        <v>2</v>
      </c>
      <c r="D8661">
        <v>0</v>
      </c>
      <c r="E8661">
        <v>0</v>
      </c>
      <c r="F8661">
        <v>9.4</v>
      </c>
      <c r="G8661">
        <v>5.2</v>
      </c>
      <c r="H8661">
        <v>0</v>
      </c>
      <c r="I8661">
        <v>9.4</v>
      </c>
      <c r="J8661">
        <v>0</v>
      </c>
      <c r="K8661">
        <v>0</v>
      </c>
    </row>
    <row r="8662" spans="1:11" x14ac:dyDescent="0.3">
      <c r="A8662">
        <v>12</v>
      </c>
      <c r="B8662">
        <v>27</v>
      </c>
      <c r="C8662">
        <v>3</v>
      </c>
      <c r="D8662">
        <v>0</v>
      </c>
      <c r="E8662">
        <v>0</v>
      </c>
      <c r="F8662">
        <v>8.9</v>
      </c>
      <c r="G8662">
        <v>5.2</v>
      </c>
      <c r="H8662">
        <v>0</v>
      </c>
      <c r="I8662">
        <v>8.9</v>
      </c>
      <c r="J8662">
        <v>0</v>
      </c>
      <c r="K8662">
        <v>0</v>
      </c>
    </row>
    <row r="8663" spans="1:11" x14ac:dyDescent="0.3">
      <c r="A8663">
        <v>12</v>
      </c>
      <c r="B8663">
        <v>27</v>
      </c>
      <c r="C8663">
        <v>4</v>
      </c>
      <c r="D8663">
        <v>0</v>
      </c>
      <c r="E8663">
        <v>0</v>
      </c>
      <c r="F8663">
        <v>8.3000000000000007</v>
      </c>
      <c r="G8663">
        <v>7.7</v>
      </c>
      <c r="H8663">
        <v>0</v>
      </c>
      <c r="I8663">
        <v>8.3000000000000007</v>
      </c>
      <c r="J8663">
        <v>0</v>
      </c>
      <c r="K8663">
        <v>0</v>
      </c>
    </row>
    <row r="8664" spans="1:11" x14ac:dyDescent="0.3">
      <c r="A8664">
        <v>12</v>
      </c>
      <c r="B8664">
        <v>27</v>
      </c>
      <c r="C8664">
        <v>5</v>
      </c>
      <c r="D8664">
        <v>0</v>
      </c>
      <c r="E8664">
        <v>0</v>
      </c>
      <c r="F8664">
        <v>7.8</v>
      </c>
      <c r="G8664">
        <v>8.1999999999999993</v>
      </c>
      <c r="H8664">
        <v>0</v>
      </c>
      <c r="I8664">
        <v>7.8</v>
      </c>
      <c r="J8664">
        <v>0</v>
      </c>
      <c r="K8664">
        <v>0</v>
      </c>
    </row>
    <row r="8665" spans="1:11" x14ac:dyDescent="0.3">
      <c r="A8665">
        <v>12</v>
      </c>
      <c r="B8665">
        <v>27</v>
      </c>
      <c r="C8665">
        <v>6</v>
      </c>
      <c r="D8665">
        <v>0</v>
      </c>
      <c r="E8665">
        <v>0</v>
      </c>
      <c r="F8665">
        <v>7.8</v>
      </c>
      <c r="G8665">
        <v>9.8000000000000007</v>
      </c>
      <c r="H8665">
        <v>0</v>
      </c>
      <c r="I8665">
        <v>7.8</v>
      </c>
      <c r="J8665">
        <v>0</v>
      </c>
      <c r="K8665">
        <v>0</v>
      </c>
    </row>
    <row r="8666" spans="1:11" x14ac:dyDescent="0.3">
      <c r="A8666">
        <v>12</v>
      </c>
      <c r="B8666">
        <v>27</v>
      </c>
      <c r="C8666">
        <v>7</v>
      </c>
      <c r="D8666">
        <v>2</v>
      </c>
      <c r="E8666">
        <v>9</v>
      </c>
      <c r="F8666">
        <v>8.9</v>
      </c>
      <c r="G8666">
        <v>8.8000000000000007</v>
      </c>
      <c r="H8666">
        <v>8.9830000000000005</v>
      </c>
      <c r="I8666">
        <v>7.9290000000000003</v>
      </c>
      <c r="J8666">
        <v>8.09</v>
      </c>
      <c r="K8666">
        <v>2.3780000000000001</v>
      </c>
    </row>
    <row r="8667" spans="1:11" x14ac:dyDescent="0.3">
      <c r="A8667">
        <v>12</v>
      </c>
      <c r="B8667">
        <v>27</v>
      </c>
      <c r="C8667">
        <v>8</v>
      </c>
      <c r="D8667">
        <v>4</v>
      </c>
      <c r="E8667">
        <v>25</v>
      </c>
      <c r="F8667">
        <v>9.4</v>
      </c>
      <c r="G8667">
        <v>7.2</v>
      </c>
      <c r="H8667">
        <v>25.218</v>
      </c>
      <c r="I8667">
        <v>8.5519999999999996</v>
      </c>
      <c r="J8667">
        <v>22.812000000000001</v>
      </c>
      <c r="K8667">
        <v>16.827000000000002</v>
      </c>
    </row>
    <row r="8668" spans="1:11" x14ac:dyDescent="0.3">
      <c r="A8668">
        <v>12</v>
      </c>
      <c r="B8668">
        <v>27</v>
      </c>
      <c r="C8668">
        <v>9</v>
      </c>
      <c r="D8668">
        <v>8</v>
      </c>
      <c r="E8668">
        <v>54</v>
      </c>
      <c r="F8668">
        <v>11.1</v>
      </c>
      <c r="G8668">
        <v>7.2</v>
      </c>
      <c r="H8668">
        <v>55.667000000000002</v>
      </c>
      <c r="I8668">
        <v>10.852</v>
      </c>
      <c r="J8668">
        <v>50.128999999999998</v>
      </c>
      <c r="K8668">
        <v>43.619</v>
      </c>
    </row>
    <row r="8669" spans="1:11" x14ac:dyDescent="0.3">
      <c r="A8669">
        <v>12</v>
      </c>
      <c r="B8669">
        <v>27</v>
      </c>
      <c r="C8669">
        <v>10</v>
      </c>
      <c r="D8669">
        <v>7</v>
      </c>
      <c r="E8669">
        <v>86</v>
      </c>
      <c r="F8669">
        <v>11.1</v>
      </c>
      <c r="G8669">
        <v>7.2</v>
      </c>
      <c r="H8669">
        <v>86.978999999999999</v>
      </c>
      <c r="I8669">
        <v>11.473000000000001</v>
      </c>
      <c r="J8669">
        <v>78.293999999999997</v>
      </c>
      <c r="K8669">
        <v>71.215999999999994</v>
      </c>
    </row>
    <row r="8670" spans="1:11" x14ac:dyDescent="0.3">
      <c r="A8670">
        <v>12</v>
      </c>
      <c r="B8670">
        <v>27</v>
      </c>
      <c r="C8670">
        <v>11</v>
      </c>
      <c r="D8670">
        <v>1</v>
      </c>
      <c r="E8670">
        <v>117</v>
      </c>
      <c r="F8670">
        <v>11.1</v>
      </c>
      <c r="G8670">
        <v>11.3</v>
      </c>
      <c r="H8670">
        <v>114.218</v>
      </c>
      <c r="I8670">
        <v>11.784000000000001</v>
      </c>
      <c r="J8670">
        <v>102.767</v>
      </c>
      <c r="K8670">
        <v>95.173000000000002</v>
      </c>
    </row>
    <row r="8671" spans="1:11" x14ac:dyDescent="0.3">
      <c r="A8671">
        <v>12</v>
      </c>
      <c r="B8671">
        <v>27</v>
      </c>
      <c r="C8671">
        <v>12</v>
      </c>
      <c r="D8671">
        <v>8</v>
      </c>
      <c r="E8671">
        <v>106</v>
      </c>
      <c r="F8671">
        <v>11.7</v>
      </c>
      <c r="G8671">
        <v>13.4</v>
      </c>
      <c r="H8671">
        <v>108.099</v>
      </c>
      <c r="I8671">
        <v>12.255000000000001</v>
      </c>
      <c r="J8671">
        <v>97.081000000000003</v>
      </c>
      <c r="K8671">
        <v>89.608000000000004</v>
      </c>
    </row>
    <row r="8672" spans="1:11" x14ac:dyDescent="0.3">
      <c r="A8672">
        <v>12</v>
      </c>
      <c r="B8672">
        <v>27</v>
      </c>
      <c r="C8672">
        <v>13</v>
      </c>
      <c r="D8672">
        <v>1</v>
      </c>
      <c r="E8672">
        <v>94</v>
      </c>
      <c r="F8672">
        <v>11.1</v>
      </c>
      <c r="G8672">
        <v>7.2</v>
      </c>
      <c r="H8672">
        <v>90.876000000000005</v>
      </c>
      <c r="I8672">
        <v>11.625</v>
      </c>
      <c r="J8672">
        <v>81.805999999999997</v>
      </c>
      <c r="K8672">
        <v>74.655000000000001</v>
      </c>
    </row>
    <row r="8673" spans="1:11" x14ac:dyDescent="0.3">
      <c r="A8673">
        <v>12</v>
      </c>
      <c r="B8673">
        <v>27</v>
      </c>
      <c r="C8673">
        <v>14</v>
      </c>
      <c r="D8673">
        <v>1</v>
      </c>
      <c r="E8673">
        <v>78</v>
      </c>
      <c r="F8673">
        <v>10</v>
      </c>
      <c r="G8673">
        <v>5.7</v>
      </c>
      <c r="H8673">
        <v>75.295000000000002</v>
      </c>
      <c r="I8673">
        <v>10.239000000000001</v>
      </c>
      <c r="J8673">
        <v>68.087999999999994</v>
      </c>
      <c r="K8673">
        <v>61.219000000000001</v>
      </c>
    </row>
    <row r="8674" spans="1:11" x14ac:dyDescent="0.3">
      <c r="A8674">
        <v>12</v>
      </c>
      <c r="B8674">
        <v>27</v>
      </c>
      <c r="C8674">
        <v>15</v>
      </c>
      <c r="D8674">
        <v>88</v>
      </c>
      <c r="E8674">
        <v>78</v>
      </c>
      <c r="F8674">
        <v>10</v>
      </c>
      <c r="G8674">
        <v>5.7</v>
      </c>
      <c r="H8674">
        <v>127.26</v>
      </c>
      <c r="I8674">
        <v>11.305</v>
      </c>
      <c r="J8674">
        <v>112.61199999999999</v>
      </c>
      <c r="K8674">
        <v>104.80500000000001</v>
      </c>
    </row>
    <row r="8675" spans="1:11" x14ac:dyDescent="0.3">
      <c r="A8675">
        <v>12</v>
      </c>
      <c r="B8675">
        <v>27</v>
      </c>
      <c r="C8675">
        <v>16</v>
      </c>
      <c r="D8675">
        <v>1</v>
      </c>
      <c r="E8675">
        <v>30</v>
      </c>
      <c r="F8675">
        <v>10</v>
      </c>
      <c r="G8675">
        <v>4.5999999999999996</v>
      </c>
      <c r="H8675">
        <v>31.332000000000001</v>
      </c>
      <c r="I8675">
        <v>9.3260000000000005</v>
      </c>
      <c r="J8675">
        <v>28.379000000000001</v>
      </c>
      <c r="K8675">
        <v>22.29</v>
      </c>
    </row>
    <row r="8676" spans="1:11" x14ac:dyDescent="0.3">
      <c r="A8676">
        <v>12</v>
      </c>
      <c r="B8676">
        <v>27</v>
      </c>
      <c r="C8676">
        <v>17</v>
      </c>
      <c r="D8676">
        <v>0</v>
      </c>
      <c r="E8676">
        <v>0</v>
      </c>
      <c r="F8676">
        <v>10</v>
      </c>
      <c r="G8676">
        <v>5.2</v>
      </c>
      <c r="H8676">
        <v>0</v>
      </c>
      <c r="I8676">
        <v>10</v>
      </c>
      <c r="J8676">
        <v>0</v>
      </c>
      <c r="K8676">
        <v>0</v>
      </c>
    </row>
    <row r="8677" spans="1:11" x14ac:dyDescent="0.3">
      <c r="A8677">
        <v>12</v>
      </c>
      <c r="B8677">
        <v>27</v>
      </c>
      <c r="C8677">
        <v>18</v>
      </c>
      <c r="D8677">
        <v>0</v>
      </c>
      <c r="E8677">
        <v>0</v>
      </c>
      <c r="F8677">
        <v>10</v>
      </c>
      <c r="G8677">
        <v>6.2</v>
      </c>
      <c r="H8677">
        <v>0</v>
      </c>
      <c r="I8677">
        <v>10</v>
      </c>
      <c r="J8677">
        <v>0</v>
      </c>
      <c r="K8677">
        <v>0</v>
      </c>
    </row>
    <row r="8678" spans="1:11" x14ac:dyDescent="0.3">
      <c r="A8678">
        <v>12</v>
      </c>
      <c r="B8678">
        <v>27</v>
      </c>
      <c r="C8678">
        <v>19</v>
      </c>
      <c r="D8678">
        <v>0</v>
      </c>
      <c r="E8678">
        <v>0</v>
      </c>
      <c r="F8678">
        <v>8.9</v>
      </c>
      <c r="G8678">
        <v>9.3000000000000007</v>
      </c>
      <c r="H8678">
        <v>0</v>
      </c>
      <c r="I8678">
        <v>8.9</v>
      </c>
      <c r="J8678">
        <v>0</v>
      </c>
      <c r="K8678">
        <v>0</v>
      </c>
    </row>
    <row r="8679" spans="1:11" x14ac:dyDescent="0.3">
      <c r="A8679">
        <v>12</v>
      </c>
      <c r="B8679">
        <v>27</v>
      </c>
      <c r="C8679">
        <v>20</v>
      </c>
      <c r="D8679">
        <v>0</v>
      </c>
      <c r="E8679">
        <v>0</v>
      </c>
      <c r="F8679">
        <v>8.9</v>
      </c>
      <c r="G8679">
        <v>5.7</v>
      </c>
      <c r="H8679">
        <v>0</v>
      </c>
      <c r="I8679">
        <v>8.9</v>
      </c>
      <c r="J8679">
        <v>0</v>
      </c>
      <c r="K8679">
        <v>0</v>
      </c>
    </row>
    <row r="8680" spans="1:11" x14ac:dyDescent="0.3">
      <c r="A8680">
        <v>12</v>
      </c>
      <c r="B8680">
        <v>27</v>
      </c>
      <c r="C8680">
        <v>21</v>
      </c>
      <c r="D8680">
        <v>0</v>
      </c>
      <c r="E8680">
        <v>0</v>
      </c>
      <c r="F8680">
        <v>9.4</v>
      </c>
      <c r="G8680">
        <v>5.2</v>
      </c>
      <c r="H8680">
        <v>0</v>
      </c>
      <c r="I8680">
        <v>9.4</v>
      </c>
      <c r="J8680">
        <v>0</v>
      </c>
      <c r="K8680">
        <v>0</v>
      </c>
    </row>
    <row r="8681" spans="1:11" x14ac:dyDescent="0.3">
      <c r="A8681">
        <v>12</v>
      </c>
      <c r="B8681">
        <v>27</v>
      </c>
      <c r="C8681">
        <v>22</v>
      </c>
      <c r="D8681">
        <v>0</v>
      </c>
      <c r="E8681">
        <v>0</v>
      </c>
      <c r="F8681">
        <v>8.3000000000000007</v>
      </c>
      <c r="G8681">
        <v>4.5999999999999996</v>
      </c>
      <c r="H8681">
        <v>0</v>
      </c>
      <c r="I8681">
        <v>8.3000000000000007</v>
      </c>
      <c r="J8681">
        <v>0</v>
      </c>
      <c r="K8681">
        <v>0</v>
      </c>
    </row>
    <row r="8682" spans="1:11" x14ac:dyDescent="0.3">
      <c r="A8682">
        <v>12</v>
      </c>
      <c r="B8682">
        <v>27</v>
      </c>
      <c r="C8682">
        <v>23</v>
      </c>
      <c r="D8682">
        <v>0</v>
      </c>
      <c r="E8682">
        <v>0</v>
      </c>
      <c r="F8682">
        <v>8.3000000000000007</v>
      </c>
      <c r="G8682">
        <v>4.5999999999999996</v>
      </c>
      <c r="H8682">
        <v>0</v>
      </c>
      <c r="I8682">
        <v>8.3000000000000007</v>
      </c>
      <c r="J8682">
        <v>0</v>
      </c>
      <c r="K8682">
        <v>0</v>
      </c>
    </row>
    <row r="8683" spans="1:11" x14ac:dyDescent="0.3">
      <c r="A8683">
        <v>12</v>
      </c>
      <c r="B8683">
        <v>28</v>
      </c>
      <c r="C8683">
        <v>0</v>
      </c>
      <c r="D8683">
        <v>0</v>
      </c>
      <c r="E8683">
        <v>0</v>
      </c>
      <c r="F8683">
        <v>7.2</v>
      </c>
      <c r="G8683">
        <v>3.6</v>
      </c>
      <c r="H8683">
        <v>0</v>
      </c>
      <c r="I8683">
        <v>7.2</v>
      </c>
      <c r="J8683">
        <v>0</v>
      </c>
      <c r="K8683">
        <v>0</v>
      </c>
    </row>
    <row r="8684" spans="1:11" x14ac:dyDescent="0.3">
      <c r="A8684">
        <v>12</v>
      </c>
      <c r="B8684">
        <v>28</v>
      </c>
      <c r="C8684">
        <v>1</v>
      </c>
      <c r="D8684">
        <v>0</v>
      </c>
      <c r="E8684">
        <v>0</v>
      </c>
      <c r="F8684">
        <v>7.8</v>
      </c>
      <c r="G8684">
        <v>3.1</v>
      </c>
      <c r="H8684">
        <v>0</v>
      </c>
      <c r="I8684">
        <v>7.8</v>
      </c>
      <c r="J8684">
        <v>0</v>
      </c>
      <c r="K8684">
        <v>0</v>
      </c>
    </row>
    <row r="8685" spans="1:11" x14ac:dyDescent="0.3">
      <c r="A8685">
        <v>12</v>
      </c>
      <c r="B8685">
        <v>28</v>
      </c>
      <c r="C8685">
        <v>2</v>
      </c>
      <c r="D8685">
        <v>0</v>
      </c>
      <c r="E8685">
        <v>0</v>
      </c>
      <c r="F8685">
        <v>8.3000000000000007</v>
      </c>
      <c r="G8685">
        <v>8.8000000000000007</v>
      </c>
      <c r="H8685">
        <v>0</v>
      </c>
      <c r="I8685">
        <v>8.3000000000000007</v>
      </c>
      <c r="J8685">
        <v>0</v>
      </c>
      <c r="K8685">
        <v>0</v>
      </c>
    </row>
    <row r="8686" spans="1:11" x14ac:dyDescent="0.3">
      <c r="A8686">
        <v>12</v>
      </c>
      <c r="B8686">
        <v>28</v>
      </c>
      <c r="C8686">
        <v>3</v>
      </c>
      <c r="D8686">
        <v>0</v>
      </c>
      <c r="E8686">
        <v>0</v>
      </c>
      <c r="F8686">
        <v>6.1</v>
      </c>
      <c r="G8686">
        <v>13.4</v>
      </c>
      <c r="H8686">
        <v>0</v>
      </c>
      <c r="I8686">
        <v>6.1</v>
      </c>
      <c r="J8686">
        <v>0</v>
      </c>
      <c r="K8686">
        <v>0</v>
      </c>
    </row>
    <row r="8687" spans="1:11" x14ac:dyDescent="0.3">
      <c r="A8687">
        <v>12</v>
      </c>
      <c r="B8687">
        <v>28</v>
      </c>
      <c r="C8687">
        <v>4</v>
      </c>
      <c r="D8687">
        <v>0</v>
      </c>
      <c r="E8687">
        <v>0</v>
      </c>
      <c r="F8687">
        <v>6.1</v>
      </c>
      <c r="G8687">
        <v>10.8</v>
      </c>
      <c r="H8687">
        <v>0</v>
      </c>
      <c r="I8687">
        <v>6.1</v>
      </c>
      <c r="J8687">
        <v>0</v>
      </c>
      <c r="K8687">
        <v>0</v>
      </c>
    </row>
    <row r="8688" spans="1:11" x14ac:dyDescent="0.3">
      <c r="A8688">
        <v>12</v>
      </c>
      <c r="B8688">
        <v>28</v>
      </c>
      <c r="C8688">
        <v>5</v>
      </c>
      <c r="D8688">
        <v>0</v>
      </c>
      <c r="E8688">
        <v>0</v>
      </c>
      <c r="F8688">
        <v>6.1</v>
      </c>
      <c r="G8688">
        <v>10.3</v>
      </c>
      <c r="H8688">
        <v>0</v>
      </c>
      <c r="I8688">
        <v>6.1</v>
      </c>
      <c r="J8688">
        <v>0</v>
      </c>
      <c r="K8688">
        <v>0</v>
      </c>
    </row>
    <row r="8689" spans="1:11" x14ac:dyDescent="0.3">
      <c r="A8689">
        <v>12</v>
      </c>
      <c r="B8689">
        <v>28</v>
      </c>
      <c r="C8689">
        <v>6</v>
      </c>
      <c r="D8689">
        <v>0</v>
      </c>
      <c r="E8689">
        <v>0</v>
      </c>
      <c r="F8689">
        <v>6.1</v>
      </c>
      <c r="G8689">
        <v>9.8000000000000007</v>
      </c>
      <c r="H8689">
        <v>0</v>
      </c>
      <c r="I8689">
        <v>6.1</v>
      </c>
      <c r="J8689">
        <v>0</v>
      </c>
      <c r="K8689">
        <v>0</v>
      </c>
    </row>
    <row r="8690" spans="1:11" x14ac:dyDescent="0.3">
      <c r="A8690">
        <v>12</v>
      </c>
      <c r="B8690">
        <v>28</v>
      </c>
      <c r="C8690">
        <v>7</v>
      </c>
      <c r="D8690">
        <v>1</v>
      </c>
      <c r="E8690">
        <v>8</v>
      </c>
      <c r="F8690">
        <v>6.7</v>
      </c>
      <c r="G8690">
        <v>8.1999999999999993</v>
      </c>
      <c r="H8690">
        <v>7.8010000000000002</v>
      </c>
      <c r="I8690">
        <v>5.64</v>
      </c>
      <c r="J8690">
        <v>7.1150000000000002</v>
      </c>
      <c r="K8690">
        <v>1.42</v>
      </c>
    </row>
    <row r="8691" spans="1:11" x14ac:dyDescent="0.3">
      <c r="A8691">
        <v>12</v>
      </c>
      <c r="B8691">
        <v>28</v>
      </c>
      <c r="C8691">
        <v>8</v>
      </c>
      <c r="D8691">
        <v>1</v>
      </c>
      <c r="E8691">
        <v>21</v>
      </c>
      <c r="F8691">
        <v>5.6</v>
      </c>
      <c r="G8691">
        <v>11.3</v>
      </c>
      <c r="H8691">
        <v>20.27</v>
      </c>
      <c r="I8691">
        <v>4.8949999999999996</v>
      </c>
      <c r="J8691">
        <v>18.628</v>
      </c>
      <c r="K8691">
        <v>12.721</v>
      </c>
    </row>
    <row r="8692" spans="1:11" x14ac:dyDescent="0.3">
      <c r="A8692">
        <v>12</v>
      </c>
      <c r="B8692">
        <v>28</v>
      </c>
      <c r="C8692">
        <v>9</v>
      </c>
      <c r="D8692">
        <v>87</v>
      </c>
      <c r="E8692">
        <v>90</v>
      </c>
      <c r="F8692">
        <v>6.1</v>
      </c>
      <c r="G8692">
        <v>9.3000000000000007</v>
      </c>
      <c r="H8692">
        <v>146.79599999999999</v>
      </c>
      <c r="I8692">
        <v>7.2770000000000001</v>
      </c>
      <c r="J8692">
        <v>132.79900000000001</v>
      </c>
      <c r="K8692">
        <v>124.545</v>
      </c>
    </row>
    <row r="8693" spans="1:11" x14ac:dyDescent="0.3">
      <c r="A8693">
        <v>12</v>
      </c>
      <c r="B8693">
        <v>28</v>
      </c>
      <c r="C8693">
        <v>10</v>
      </c>
      <c r="D8693">
        <v>131</v>
      </c>
      <c r="E8693">
        <v>162</v>
      </c>
      <c r="F8693">
        <v>6.7</v>
      </c>
      <c r="G8693">
        <v>8.1999999999999993</v>
      </c>
      <c r="H8693">
        <v>269.30700000000002</v>
      </c>
      <c r="I8693">
        <v>10.208</v>
      </c>
      <c r="J8693">
        <v>242.672</v>
      </c>
      <c r="K8693">
        <v>231.738</v>
      </c>
    </row>
    <row r="8694" spans="1:11" x14ac:dyDescent="0.3">
      <c r="A8694">
        <v>12</v>
      </c>
      <c r="B8694">
        <v>28</v>
      </c>
      <c r="C8694">
        <v>11</v>
      </c>
      <c r="D8694">
        <v>70</v>
      </c>
      <c r="E8694">
        <v>204</v>
      </c>
      <c r="F8694">
        <v>7.8</v>
      </c>
      <c r="G8694">
        <v>7.2</v>
      </c>
      <c r="H8694">
        <v>270.99700000000001</v>
      </c>
      <c r="I8694">
        <v>11.842000000000001</v>
      </c>
      <c r="J8694">
        <v>243.495</v>
      </c>
      <c r="K8694">
        <v>232.54</v>
      </c>
    </row>
    <row r="8695" spans="1:11" x14ac:dyDescent="0.3">
      <c r="A8695">
        <v>12</v>
      </c>
      <c r="B8695">
        <v>28</v>
      </c>
      <c r="C8695">
        <v>12</v>
      </c>
      <c r="D8695">
        <v>245</v>
      </c>
      <c r="E8695">
        <v>191</v>
      </c>
      <c r="F8695">
        <v>8.9</v>
      </c>
      <c r="G8695">
        <v>8.8000000000000007</v>
      </c>
      <c r="H8695">
        <v>409.36399999999998</v>
      </c>
      <c r="I8695">
        <v>14.678000000000001</v>
      </c>
      <c r="J8695">
        <v>363.83300000000003</v>
      </c>
      <c r="K8695">
        <v>349.46800000000002</v>
      </c>
    </row>
    <row r="8696" spans="1:11" x14ac:dyDescent="0.3">
      <c r="A8696">
        <v>12</v>
      </c>
      <c r="B8696">
        <v>28</v>
      </c>
      <c r="C8696">
        <v>13</v>
      </c>
      <c r="D8696">
        <v>137</v>
      </c>
      <c r="E8696">
        <v>203</v>
      </c>
      <c r="F8696">
        <v>10</v>
      </c>
      <c r="G8696">
        <v>7.2</v>
      </c>
      <c r="H8696">
        <v>326.25200000000001</v>
      </c>
      <c r="I8696">
        <v>15.287000000000001</v>
      </c>
      <c r="J8696">
        <v>289.35700000000003</v>
      </c>
      <c r="K8696">
        <v>277.16000000000003</v>
      </c>
    </row>
    <row r="8697" spans="1:11" x14ac:dyDescent="0.3">
      <c r="A8697">
        <v>12</v>
      </c>
      <c r="B8697">
        <v>28</v>
      </c>
      <c r="C8697">
        <v>14</v>
      </c>
      <c r="D8697">
        <v>288</v>
      </c>
      <c r="E8697">
        <v>119</v>
      </c>
      <c r="F8697">
        <v>10</v>
      </c>
      <c r="G8697">
        <v>7.2</v>
      </c>
      <c r="H8697">
        <v>313.827</v>
      </c>
      <c r="I8697">
        <v>14.933999999999999</v>
      </c>
      <c r="J8697">
        <v>276.29500000000002</v>
      </c>
      <c r="K8697">
        <v>264.459</v>
      </c>
    </row>
    <row r="8698" spans="1:11" x14ac:dyDescent="0.3">
      <c r="A8698">
        <v>12</v>
      </c>
      <c r="B8698">
        <v>28</v>
      </c>
      <c r="C8698">
        <v>15</v>
      </c>
      <c r="D8698">
        <v>280</v>
      </c>
      <c r="E8698">
        <v>68</v>
      </c>
      <c r="F8698">
        <v>10.6</v>
      </c>
      <c r="G8698">
        <v>7.2</v>
      </c>
      <c r="H8698">
        <v>215.376</v>
      </c>
      <c r="I8698">
        <v>13.715999999999999</v>
      </c>
      <c r="J8698">
        <v>186.036</v>
      </c>
      <c r="K8698">
        <v>176.53399999999999</v>
      </c>
    </row>
    <row r="8699" spans="1:11" x14ac:dyDescent="0.3">
      <c r="A8699">
        <v>12</v>
      </c>
      <c r="B8699">
        <v>28</v>
      </c>
      <c r="C8699">
        <v>16</v>
      </c>
      <c r="D8699">
        <v>87</v>
      </c>
      <c r="E8699">
        <v>25</v>
      </c>
      <c r="F8699">
        <v>10</v>
      </c>
      <c r="G8699">
        <v>7.2</v>
      </c>
      <c r="H8699">
        <v>57.045000000000002</v>
      </c>
      <c r="I8699">
        <v>10.055</v>
      </c>
      <c r="J8699">
        <v>47.771999999999998</v>
      </c>
      <c r="K8699">
        <v>41.308</v>
      </c>
    </row>
    <row r="8700" spans="1:11" x14ac:dyDescent="0.3">
      <c r="A8700">
        <v>12</v>
      </c>
      <c r="B8700">
        <v>28</v>
      </c>
      <c r="C8700">
        <v>17</v>
      </c>
      <c r="D8700">
        <v>0</v>
      </c>
      <c r="E8700">
        <v>0</v>
      </c>
      <c r="F8700">
        <v>8.9</v>
      </c>
      <c r="G8700">
        <v>3.1</v>
      </c>
      <c r="H8700">
        <v>0</v>
      </c>
      <c r="I8700">
        <v>8.9</v>
      </c>
      <c r="J8700">
        <v>0</v>
      </c>
      <c r="K8700">
        <v>0</v>
      </c>
    </row>
    <row r="8701" spans="1:11" x14ac:dyDescent="0.3">
      <c r="A8701">
        <v>12</v>
      </c>
      <c r="B8701">
        <v>28</v>
      </c>
      <c r="C8701">
        <v>18</v>
      </c>
      <c r="D8701">
        <v>0</v>
      </c>
      <c r="E8701">
        <v>0</v>
      </c>
      <c r="F8701">
        <v>8.9</v>
      </c>
      <c r="G8701">
        <v>6.2</v>
      </c>
      <c r="H8701">
        <v>0</v>
      </c>
      <c r="I8701">
        <v>8.9</v>
      </c>
      <c r="J8701">
        <v>0</v>
      </c>
      <c r="K8701">
        <v>0</v>
      </c>
    </row>
    <row r="8702" spans="1:11" x14ac:dyDescent="0.3">
      <c r="A8702">
        <v>12</v>
      </c>
      <c r="B8702">
        <v>28</v>
      </c>
      <c r="C8702">
        <v>19</v>
      </c>
      <c r="D8702">
        <v>0</v>
      </c>
      <c r="E8702">
        <v>0</v>
      </c>
      <c r="F8702">
        <v>8.3000000000000007</v>
      </c>
      <c r="G8702">
        <v>6.7</v>
      </c>
      <c r="H8702">
        <v>0</v>
      </c>
      <c r="I8702">
        <v>8.3000000000000007</v>
      </c>
      <c r="J8702">
        <v>0</v>
      </c>
      <c r="K8702">
        <v>0</v>
      </c>
    </row>
    <row r="8703" spans="1:11" x14ac:dyDescent="0.3">
      <c r="A8703">
        <v>12</v>
      </c>
      <c r="B8703">
        <v>28</v>
      </c>
      <c r="C8703">
        <v>20</v>
      </c>
      <c r="D8703">
        <v>0</v>
      </c>
      <c r="E8703">
        <v>0</v>
      </c>
      <c r="F8703">
        <v>7.8</v>
      </c>
      <c r="G8703">
        <v>5.7</v>
      </c>
      <c r="H8703">
        <v>0</v>
      </c>
      <c r="I8703">
        <v>7.8</v>
      </c>
      <c r="J8703">
        <v>0</v>
      </c>
      <c r="K8703">
        <v>0</v>
      </c>
    </row>
    <row r="8704" spans="1:11" x14ac:dyDescent="0.3">
      <c r="A8704">
        <v>12</v>
      </c>
      <c r="B8704">
        <v>28</v>
      </c>
      <c r="C8704">
        <v>21</v>
      </c>
      <c r="D8704">
        <v>0</v>
      </c>
      <c r="E8704">
        <v>0</v>
      </c>
      <c r="F8704">
        <v>7.8</v>
      </c>
      <c r="G8704">
        <v>7.7</v>
      </c>
      <c r="H8704">
        <v>0</v>
      </c>
      <c r="I8704">
        <v>7.8</v>
      </c>
      <c r="J8704">
        <v>0</v>
      </c>
      <c r="K8704">
        <v>0</v>
      </c>
    </row>
    <row r="8705" spans="1:11" x14ac:dyDescent="0.3">
      <c r="A8705">
        <v>12</v>
      </c>
      <c r="B8705">
        <v>28</v>
      </c>
      <c r="C8705">
        <v>22</v>
      </c>
      <c r="D8705">
        <v>0</v>
      </c>
      <c r="E8705">
        <v>0</v>
      </c>
      <c r="F8705">
        <v>8.3000000000000007</v>
      </c>
      <c r="G8705">
        <v>5.7</v>
      </c>
      <c r="H8705">
        <v>0</v>
      </c>
      <c r="I8705">
        <v>8.3000000000000007</v>
      </c>
      <c r="J8705">
        <v>0</v>
      </c>
      <c r="K8705">
        <v>0</v>
      </c>
    </row>
    <row r="8706" spans="1:11" x14ac:dyDescent="0.3">
      <c r="A8706">
        <v>12</v>
      </c>
      <c r="B8706">
        <v>28</v>
      </c>
      <c r="C8706">
        <v>23</v>
      </c>
      <c r="D8706">
        <v>0</v>
      </c>
      <c r="E8706">
        <v>0</v>
      </c>
      <c r="F8706">
        <v>6.7</v>
      </c>
      <c r="G8706">
        <v>2.1</v>
      </c>
      <c r="H8706">
        <v>0</v>
      </c>
      <c r="I8706">
        <v>6.7</v>
      </c>
      <c r="J8706">
        <v>0</v>
      </c>
      <c r="K8706">
        <v>0</v>
      </c>
    </row>
    <row r="8707" spans="1:11" x14ac:dyDescent="0.3">
      <c r="A8707">
        <v>12</v>
      </c>
      <c r="B8707">
        <v>29</v>
      </c>
      <c r="C8707">
        <v>0</v>
      </c>
      <c r="D8707">
        <v>0</v>
      </c>
      <c r="E8707">
        <v>0</v>
      </c>
      <c r="F8707">
        <v>6.1</v>
      </c>
      <c r="G8707">
        <v>3.1</v>
      </c>
      <c r="H8707">
        <v>0</v>
      </c>
      <c r="I8707">
        <v>6.1</v>
      </c>
      <c r="J8707">
        <v>0</v>
      </c>
      <c r="K8707">
        <v>0</v>
      </c>
    </row>
    <row r="8708" spans="1:11" x14ac:dyDescent="0.3">
      <c r="A8708">
        <v>12</v>
      </c>
      <c r="B8708">
        <v>29</v>
      </c>
      <c r="C8708">
        <v>1</v>
      </c>
      <c r="D8708">
        <v>0</v>
      </c>
      <c r="E8708">
        <v>0</v>
      </c>
      <c r="F8708">
        <v>5.6</v>
      </c>
      <c r="G8708">
        <v>4.0999999999999996</v>
      </c>
      <c r="H8708">
        <v>0</v>
      </c>
      <c r="I8708">
        <v>5.6</v>
      </c>
      <c r="J8708">
        <v>0</v>
      </c>
      <c r="K8708">
        <v>0</v>
      </c>
    </row>
    <row r="8709" spans="1:11" x14ac:dyDescent="0.3">
      <c r="A8709">
        <v>12</v>
      </c>
      <c r="B8709">
        <v>29</v>
      </c>
      <c r="C8709">
        <v>2</v>
      </c>
      <c r="D8709">
        <v>0</v>
      </c>
      <c r="E8709">
        <v>0</v>
      </c>
      <c r="F8709">
        <v>6.1</v>
      </c>
      <c r="G8709">
        <v>6.7</v>
      </c>
      <c r="H8709">
        <v>0</v>
      </c>
      <c r="I8709">
        <v>6.1</v>
      </c>
      <c r="J8709">
        <v>0</v>
      </c>
      <c r="K8709">
        <v>0</v>
      </c>
    </row>
    <row r="8710" spans="1:11" x14ac:dyDescent="0.3">
      <c r="A8710">
        <v>12</v>
      </c>
      <c r="B8710">
        <v>29</v>
      </c>
      <c r="C8710">
        <v>3</v>
      </c>
      <c r="D8710">
        <v>0</v>
      </c>
      <c r="E8710">
        <v>0</v>
      </c>
      <c r="F8710">
        <v>6.7</v>
      </c>
      <c r="G8710">
        <v>6.2</v>
      </c>
      <c r="H8710">
        <v>0</v>
      </c>
      <c r="I8710">
        <v>6.7</v>
      </c>
      <c r="J8710">
        <v>0</v>
      </c>
      <c r="K8710">
        <v>0</v>
      </c>
    </row>
    <row r="8711" spans="1:11" x14ac:dyDescent="0.3">
      <c r="A8711">
        <v>12</v>
      </c>
      <c r="B8711">
        <v>29</v>
      </c>
      <c r="C8711">
        <v>4</v>
      </c>
      <c r="D8711">
        <v>0</v>
      </c>
      <c r="E8711">
        <v>0</v>
      </c>
      <c r="F8711">
        <v>7.2</v>
      </c>
      <c r="G8711">
        <v>6.2</v>
      </c>
      <c r="H8711">
        <v>0</v>
      </c>
      <c r="I8711">
        <v>7.2</v>
      </c>
      <c r="J8711">
        <v>0</v>
      </c>
      <c r="K8711">
        <v>0</v>
      </c>
    </row>
    <row r="8712" spans="1:11" x14ac:dyDescent="0.3">
      <c r="A8712">
        <v>12</v>
      </c>
      <c r="B8712">
        <v>29</v>
      </c>
      <c r="C8712">
        <v>5</v>
      </c>
      <c r="D8712">
        <v>0</v>
      </c>
      <c r="E8712">
        <v>0</v>
      </c>
      <c r="F8712">
        <v>6.7</v>
      </c>
      <c r="G8712">
        <v>6.2</v>
      </c>
      <c r="H8712">
        <v>0</v>
      </c>
      <c r="I8712">
        <v>6.7</v>
      </c>
      <c r="J8712">
        <v>0</v>
      </c>
      <c r="K8712">
        <v>0</v>
      </c>
    </row>
    <row r="8713" spans="1:11" x14ac:dyDescent="0.3">
      <c r="A8713">
        <v>12</v>
      </c>
      <c r="B8713">
        <v>29</v>
      </c>
      <c r="C8713">
        <v>6</v>
      </c>
      <c r="D8713">
        <v>0</v>
      </c>
      <c r="E8713">
        <v>0</v>
      </c>
      <c r="F8713">
        <v>6.1</v>
      </c>
      <c r="G8713">
        <v>3.1</v>
      </c>
      <c r="H8713">
        <v>0</v>
      </c>
      <c r="I8713">
        <v>6.1</v>
      </c>
      <c r="J8713">
        <v>0</v>
      </c>
      <c r="K8713">
        <v>0</v>
      </c>
    </row>
    <row r="8714" spans="1:11" x14ac:dyDescent="0.3">
      <c r="A8714">
        <v>12</v>
      </c>
      <c r="B8714">
        <v>29</v>
      </c>
      <c r="C8714">
        <v>7</v>
      </c>
      <c r="D8714">
        <v>96</v>
      </c>
      <c r="E8714">
        <v>13</v>
      </c>
      <c r="F8714">
        <v>4.4000000000000004</v>
      </c>
      <c r="G8714">
        <v>1.5</v>
      </c>
      <c r="H8714">
        <v>41.264000000000003</v>
      </c>
      <c r="I8714">
        <v>3.3620000000000001</v>
      </c>
      <c r="J8714">
        <v>33.436</v>
      </c>
      <c r="K8714">
        <v>27.25</v>
      </c>
    </row>
    <row r="8715" spans="1:11" x14ac:dyDescent="0.3">
      <c r="A8715">
        <v>12</v>
      </c>
      <c r="B8715">
        <v>29</v>
      </c>
      <c r="C8715">
        <v>8</v>
      </c>
      <c r="D8715">
        <v>418</v>
      </c>
      <c r="E8715">
        <v>45</v>
      </c>
      <c r="F8715">
        <v>7.8</v>
      </c>
      <c r="G8715">
        <v>3.1</v>
      </c>
      <c r="H8715">
        <v>224.28</v>
      </c>
      <c r="I8715">
        <v>12.125</v>
      </c>
      <c r="J8715">
        <v>188.69399999999999</v>
      </c>
      <c r="K8715">
        <v>179.12799999999999</v>
      </c>
    </row>
    <row r="8716" spans="1:11" x14ac:dyDescent="0.3">
      <c r="A8716">
        <v>12</v>
      </c>
      <c r="B8716">
        <v>29</v>
      </c>
      <c r="C8716">
        <v>9</v>
      </c>
      <c r="D8716">
        <v>314</v>
      </c>
      <c r="E8716">
        <v>103</v>
      </c>
      <c r="F8716">
        <v>8.3000000000000007</v>
      </c>
      <c r="G8716">
        <v>2.1</v>
      </c>
      <c r="H8716">
        <v>303.55700000000002</v>
      </c>
      <c r="I8716">
        <v>16.512</v>
      </c>
      <c r="J8716">
        <v>264.33300000000003</v>
      </c>
      <c r="K8716">
        <v>252.82300000000001</v>
      </c>
    </row>
    <row r="8717" spans="1:11" x14ac:dyDescent="0.3">
      <c r="A8717">
        <v>12</v>
      </c>
      <c r="B8717">
        <v>29</v>
      </c>
      <c r="C8717">
        <v>10</v>
      </c>
      <c r="D8717">
        <v>217</v>
      </c>
      <c r="E8717">
        <v>170</v>
      </c>
      <c r="F8717">
        <v>9.4</v>
      </c>
      <c r="G8717">
        <v>3.1</v>
      </c>
      <c r="H8717">
        <v>346.41199999999998</v>
      </c>
      <c r="I8717">
        <v>18.096</v>
      </c>
      <c r="J8717">
        <v>303.62099999999998</v>
      </c>
      <c r="K8717">
        <v>291.024</v>
      </c>
    </row>
    <row r="8718" spans="1:11" x14ac:dyDescent="0.3">
      <c r="A8718">
        <v>12</v>
      </c>
      <c r="B8718">
        <v>29</v>
      </c>
      <c r="C8718">
        <v>11</v>
      </c>
      <c r="D8718">
        <v>565</v>
      </c>
      <c r="E8718">
        <v>147</v>
      </c>
      <c r="F8718">
        <v>10</v>
      </c>
      <c r="G8718">
        <v>2.1</v>
      </c>
      <c r="H8718">
        <v>605.18299999999999</v>
      </c>
      <c r="I8718">
        <v>27.835999999999999</v>
      </c>
      <c r="J8718">
        <v>513.03399999999999</v>
      </c>
      <c r="K8718">
        <v>493.75599999999997</v>
      </c>
    </row>
    <row r="8719" spans="1:11" x14ac:dyDescent="0.3">
      <c r="A8719">
        <v>12</v>
      </c>
      <c r="B8719">
        <v>29</v>
      </c>
      <c r="C8719">
        <v>12</v>
      </c>
      <c r="D8719">
        <v>765</v>
      </c>
      <c r="E8719">
        <v>83</v>
      </c>
      <c r="F8719">
        <v>10</v>
      </c>
      <c r="G8719">
        <v>2.1</v>
      </c>
      <c r="H8719">
        <v>690.84500000000003</v>
      </c>
      <c r="I8719">
        <v>31.462</v>
      </c>
      <c r="J8719">
        <v>577.94200000000001</v>
      </c>
      <c r="K8719">
        <v>556.29</v>
      </c>
    </row>
    <row r="8720" spans="1:11" x14ac:dyDescent="0.3">
      <c r="A8720">
        <v>12</v>
      </c>
      <c r="B8720">
        <v>29</v>
      </c>
      <c r="C8720">
        <v>13</v>
      </c>
      <c r="D8720">
        <v>845</v>
      </c>
      <c r="E8720">
        <v>66</v>
      </c>
      <c r="F8720">
        <v>10.6</v>
      </c>
      <c r="G8720">
        <v>2.6</v>
      </c>
      <c r="H8720">
        <v>684.83</v>
      </c>
      <c r="I8720">
        <v>30.863</v>
      </c>
      <c r="J8720">
        <v>572.47699999999998</v>
      </c>
      <c r="K8720">
        <v>551.03</v>
      </c>
    </row>
    <row r="8721" spans="1:11" x14ac:dyDescent="0.3">
      <c r="A8721">
        <v>12</v>
      </c>
      <c r="B8721">
        <v>29</v>
      </c>
      <c r="C8721">
        <v>14</v>
      </c>
      <c r="D8721">
        <v>759</v>
      </c>
      <c r="E8721">
        <v>59</v>
      </c>
      <c r="F8721">
        <v>11.1</v>
      </c>
      <c r="G8721">
        <v>0</v>
      </c>
      <c r="H8721">
        <v>540.57100000000003</v>
      </c>
      <c r="I8721">
        <v>38.119</v>
      </c>
      <c r="J8721">
        <v>436.072</v>
      </c>
      <c r="K8721">
        <v>419.423</v>
      </c>
    </row>
    <row r="8722" spans="1:11" x14ac:dyDescent="0.3">
      <c r="A8722">
        <v>12</v>
      </c>
      <c r="B8722">
        <v>29</v>
      </c>
      <c r="C8722">
        <v>15</v>
      </c>
      <c r="D8722">
        <v>522</v>
      </c>
      <c r="E8722">
        <v>50</v>
      </c>
      <c r="F8722">
        <v>11.1</v>
      </c>
      <c r="G8722">
        <v>2.1</v>
      </c>
      <c r="H8722">
        <v>307.18599999999998</v>
      </c>
      <c r="I8722">
        <v>20.896999999999998</v>
      </c>
      <c r="J8722">
        <v>256.24099999999999</v>
      </c>
      <c r="K8722">
        <v>244.94800000000001</v>
      </c>
    </row>
    <row r="8723" spans="1:11" x14ac:dyDescent="0.3">
      <c r="A8723">
        <v>12</v>
      </c>
      <c r="B8723">
        <v>29</v>
      </c>
      <c r="C8723">
        <v>16</v>
      </c>
      <c r="D8723">
        <v>68</v>
      </c>
      <c r="E8723">
        <v>30</v>
      </c>
      <c r="F8723">
        <v>10.6</v>
      </c>
      <c r="G8723">
        <v>2.1</v>
      </c>
      <c r="H8723">
        <v>59.182000000000002</v>
      </c>
      <c r="I8723">
        <v>11.599</v>
      </c>
      <c r="J8723">
        <v>50.293999999999997</v>
      </c>
      <c r="K8723">
        <v>43.780999999999999</v>
      </c>
    </row>
    <row r="8724" spans="1:11" x14ac:dyDescent="0.3">
      <c r="A8724">
        <v>12</v>
      </c>
      <c r="B8724">
        <v>29</v>
      </c>
      <c r="C8724">
        <v>17</v>
      </c>
      <c r="D8724">
        <v>0</v>
      </c>
      <c r="E8724">
        <v>0</v>
      </c>
      <c r="F8724">
        <v>8.9</v>
      </c>
      <c r="G8724">
        <v>3.6</v>
      </c>
      <c r="H8724">
        <v>0</v>
      </c>
      <c r="I8724">
        <v>8.9</v>
      </c>
      <c r="J8724">
        <v>0</v>
      </c>
      <c r="K8724">
        <v>0</v>
      </c>
    </row>
    <row r="8725" spans="1:11" x14ac:dyDescent="0.3">
      <c r="A8725">
        <v>12</v>
      </c>
      <c r="B8725">
        <v>29</v>
      </c>
      <c r="C8725">
        <v>18</v>
      </c>
      <c r="D8725">
        <v>0</v>
      </c>
      <c r="E8725">
        <v>0</v>
      </c>
      <c r="F8725">
        <v>7.8</v>
      </c>
      <c r="G8725">
        <v>4.0999999999999996</v>
      </c>
      <c r="H8725">
        <v>0</v>
      </c>
      <c r="I8725">
        <v>7.8</v>
      </c>
      <c r="J8725">
        <v>0</v>
      </c>
      <c r="K8725">
        <v>0</v>
      </c>
    </row>
    <row r="8726" spans="1:11" x14ac:dyDescent="0.3">
      <c r="A8726">
        <v>12</v>
      </c>
      <c r="B8726">
        <v>29</v>
      </c>
      <c r="C8726">
        <v>19</v>
      </c>
      <c r="D8726">
        <v>0</v>
      </c>
      <c r="E8726">
        <v>0</v>
      </c>
      <c r="F8726">
        <v>3.9</v>
      </c>
      <c r="G8726">
        <v>3.6</v>
      </c>
      <c r="H8726">
        <v>0</v>
      </c>
      <c r="I8726">
        <v>3.9</v>
      </c>
      <c r="J8726">
        <v>0</v>
      </c>
      <c r="K8726">
        <v>0</v>
      </c>
    </row>
    <row r="8727" spans="1:11" x14ac:dyDescent="0.3">
      <c r="A8727">
        <v>12</v>
      </c>
      <c r="B8727">
        <v>29</v>
      </c>
      <c r="C8727">
        <v>20</v>
      </c>
      <c r="D8727">
        <v>0</v>
      </c>
      <c r="E8727">
        <v>0</v>
      </c>
      <c r="F8727">
        <v>3.9</v>
      </c>
      <c r="G8727">
        <v>3.1</v>
      </c>
      <c r="H8727">
        <v>0</v>
      </c>
      <c r="I8727">
        <v>3.9</v>
      </c>
      <c r="J8727">
        <v>0</v>
      </c>
      <c r="K8727">
        <v>0</v>
      </c>
    </row>
    <row r="8728" spans="1:11" x14ac:dyDescent="0.3">
      <c r="A8728">
        <v>12</v>
      </c>
      <c r="B8728">
        <v>29</v>
      </c>
      <c r="C8728">
        <v>21</v>
      </c>
      <c r="D8728">
        <v>0</v>
      </c>
      <c r="E8728">
        <v>0</v>
      </c>
      <c r="F8728">
        <v>5.6</v>
      </c>
      <c r="G8728">
        <v>2.1</v>
      </c>
      <c r="H8728">
        <v>0</v>
      </c>
      <c r="I8728">
        <v>5.6</v>
      </c>
      <c r="J8728">
        <v>0</v>
      </c>
      <c r="K8728">
        <v>0</v>
      </c>
    </row>
    <row r="8729" spans="1:11" x14ac:dyDescent="0.3">
      <c r="A8729">
        <v>12</v>
      </c>
      <c r="B8729">
        <v>29</v>
      </c>
      <c r="C8729">
        <v>22</v>
      </c>
      <c r="D8729">
        <v>0</v>
      </c>
      <c r="E8729">
        <v>0</v>
      </c>
      <c r="F8729">
        <v>4.4000000000000004</v>
      </c>
      <c r="G8729">
        <v>1.5</v>
      </c>
      <c r="H8729">
        <v>0</v>
      </c>
      <c r="I8729">
        <v>4.4000000000000004</v>
      </c>
      <c r="J8729">
        <v>0</v>
      </c>
      <c r="K8729">
        <v>0</v>
      </c>
    </row>
    <row r="8730" spans="1:11" x14ac:dyDescent="0.3">
      <c r="A8730">
        <v>12</v>
      </c>
      <c r="B8730">
        <v>29</v>
      </c>
      <c r="C8730">
        <v>23</v>
      </c>
      <c r="D8730">
        <v>0</v>
      </c>
      <c r="E8730">
        <v>0</v>
      </c>
      <c r="F8730">
        <v>4.4000000000000004</v>
      </c>
      <c r="G8730">
        <v>4.0999999999999996</v>
      </c>
      <c r="H8730">
        <v>0</v>
      </c>
      <c r="I8730">
        <v>4.4000000000000004</v>
      </c>
      <c r="J8730">
        <v>0</v>
      </c>
      <c r="K8730">
        <v>0</v>
      </c>
    </row>
    <row r="8731" spans="1:11" x14ac:dyDescent="0.3">
      <c r="A8731">
        <v>12</v>
      </c>
      <c r="B8731">
        <v>30</v>
      </c>
      <c r="C8731">
        <v>0</v>
      </c>
      <c r="D8731">
        <v>0</v>
      </c>
      <c r="E8731">
        <v>0</v>
      </c>
      <c r="F8731">
        <v>3.9</v>
      </c>
      <c r="G8731">
        <v>2.6</v>
      </c>
      <c r="H8731">
        <v>0</v>
      </c>
      <c r="I8731">
        <v>3.9</v>
      </c>
      <c r="J8731">
        <v>0</v>
      </c>
      <c r="K8731">
        <v>0</v>
      </c>
    </row>
    <row r="8732" spans="1:11" x14ac:dyDescent="0.3">
      <c r="A8732">
        <v>12</v>
      </c>
      <c r="B8732">
        <v>30</v>
      </c>
      <c r="C8732">
        <v>1</v>
      </c>
      <c r="D8732">
        <v>0</v>
      </c>
      <c r="E8732">
        <v>0</v>
      </c>
      <c r="F8732">
        <v>4.4000000000000004</v>
      </c>
      <c r="G8732">
        <v>3.1</v>
      </c>
      <c r="H8732">
        <v>0</v>
      </c>
      <c r="I8732">
        <v>4.4000000000000004</v>
      </c>
      <c r="J8732">
        <v>0</v>
      </c>
      <c r="K8732">
        <v>0</v>
      </c>
    </row>
    <row r="8733" spans="1:11" x14ac:dyDescent="0.3">
      <c r="A8733">
        <v>12</v>
      </c>
      <c r="B8733">
        <v>30</v>
      </c>
      <c r="C8733">
        <v>2</v>
      </c>
      <c r="D8733">
        <v>0</v>
      </c>
      <c r="E8733">
        <v>0</v>
      </c>
      <c r="F8733">
        <v>4.4000000000000004</v>
      </c>
      <c r="G8733">
        <v>0</v>
      </c>
      <c r="H8733">
        <v>0</v>
      </c>
      <c r="I8733">
        <v>4.4000000000000004</v>
      </c>
      <c r="J8733">
        <v>0</v>
      </c>
      <c r="K8733">
        <v>0</v>
      </c>
    </row>
    <row r="8734" spans="1:11" x14ac:dyDescent="0.3">
      <c r="A8734">
        <v>12</v>
      </c>
      <c r="B8734">
        <v>30</v>
      </c>
      <c r="C8734">
        <v>3</v>
      </c>
      <c r="D8734">
        <v>0</v>
      </c>
      <c r="E8734">
        <v>0</v>
      </c>
      <c r="F8734">
        <v>4.4000000000000004</v>
      </c>
      <c r="G8734">
        <v>0</v>
      </c>
      <c r="H8734">
        <v>0</v>
      </c>
      <c r="I8734">
        <v>4.4000000000000004</v>
      </c>
      <c r="J8734">
        <v>0</v>
      </c>
      <c r="K8734">
        <v>0</v>
      </c>
    </row>
    <row r="8735" spans="1:11" x14ac:dyDescent="0.3">
      <c r="A8735">
        <v>12</v>
      </c>
      <c r="B8735">
        <v>30</v>
      </c>
      <c r="C8735">
        <v>4</v>
      </c>
      <c r="D8735">
        <v>0</v>
      </c>
      <c r="E8735">
        <v>0</v>
      </c>
      <c r="F8735">
        <v>5</v>
      </c>
      <c r="G8735">
        <v>1.5</v>
      </c>
      <c r="H8735">
        <v>0</v>
      </c>
      <c r="I8735">
        <v>5</v>
      </c>
      <c r="J8735">
        <v>0</v>
      </c>
      <c r="K8735">
        <v>0</v>
      </c>
    </row>
    <row r="8736" spans="1:11" x14ac:dyDescent="0.3">
      <c r="A8736">
        <v>12</v>
      </c>
      <c r="B8736">
        <v>30</v>
      </c>
      <c r="C8736">
        <v>5</v>
      </c>
      <c r="D8736">
        <v>0</v>
      </c>
      <c r="E8736">
        <v>0</v>
      </c>
      <c r="F8736">
        <v>5</v>
      </c>
      <c r="G8736">
        <v>0</v>
      </c>
      <c r="H8736">
        <v>0</v>
      </c>
      <c r="I8736">
        <v>5</v>
      </c>
      <c r="J8736">
        <v>0</v>
      </c>
      <c r="K8736">
        <v>0</v>
      </c>
    </row>
    <row r="8737" spans="1:11" x14ac:dyDescent="0.3">
      <c r="A8737">
        <v>12</v>
      </c>
      <c r="B8737">
        <v>30</v>
      </c>
      <c r="C8737">
        <v>6</v>
      </c>
      <c r="D8737">
        <v>0</v>
      </c>
      <c r="E8737">
        <v>0</v>
      </c>
      <c r="F8737">
        <v>5</v>
      </c>
      <c r="G8737">
        <v>0</v>
      </c>
      <c r="H8737">
        <v>0</v>
      </c>
      <c r="I8737">
        <v>5</v>
      </c>
      <c r="J8737">
        <v>0</v>
      </c>
      <c r="K8737">
        <v>0</v>
      </c>
    </row>
    <row r="8738" spans="1:11" x14ac:dyDescent="0.3">
      <c r="A8738">
        <v>12</v>
      </c>
      <c r="B8738">
        <v>30</v>
      </c>
      <c r="C8738">
        <v>7</v>
      </c>
      <c r="D8738">
        <v>5</v>
      </c>
      <c r="E8738">
        <v>10</v>
      </c>
      <c r="F8738">
        <v>4.4000000000000004</v>
      </c>
      <c r="G8738">
        <v>2.6</v>
      </c>
      <c r="H8738">
        <v>10.717000000000001</v>
      </c>
      <c r="I8738">
        <v>2.609</v>
      </c>
      <c r="J8738">
        <v>9.6910000000000007</v>
      </c>
      <c r="K8738">
        <v>3.95</v>
      </c>
    </row>
    <row r="8739" spans="1:11" x14ac:dyDescent="0.3">
      <c r="A8739">
        <v>12</v>
      </c>
      <c r="B8739">
        <v>30</v>
      </c>
      <c r="C8739">
        <v>8</v>
      </c>
      <c r="D8739">
        <v>56</v>
      </c>
      <c r="E8739">
        <v>65</v>
      </c>
      <c r="F8739">
        <v>5.6</v>
      </c>
      <c r="G8739">
        <v>3.1</v>
      </c>
      <c r="H8739">
        <v>91.581000000000003</v>
      </c>
      <c r="I8739">
        <v>6.0389999999999997</v>
      </c>
      <c r="J8739">
        <v>82.218999999999994</v>
      </c>
      <c r="K8739">
        <v>75.06</v>
      </c>
    </row>
    <row r="8740" spans="1:11" x14ac:dyDescent="0.3">
      <c r="A8740">
        <v>12</v>
      </c>
      <c r="B8740">
        <v>30</v>
      </c>
      <c r="C8740">
        <v>9</v>
      </c>
      <c r="D8740">
        <v>6</v>
      </c>
      <c r="E8740">
        <v>98</v>
      </c>
      <c r="F8740">
        <v>7.8</v>
      </c>
      <c r="G8740">
        <v>2.1</v>
      </c>
      <c r="H8740">
        <v>100.102</v>
      </c>
      <c r="I8740">
        <v>8.9710000000000001</v>
      </c>
      <c r="J8740">
        <v>90.828999999999994</v>
      </c>
      <c r="K8740">
        <v>83.489000000000004</v>
      </c>
    </row>
    <row r="8741" spans="1:11" x14ac:dyDescent="0.3">
      <c r="A8741">
        <v>12</v>
      </c>
      <c r="B8741">
        <v>30</v>
      </c>
      <c r="C8741">
        <v>10</v>
      </c>
      <c r="D8741">
        <v>12</v>
      </c>
      <c r="E8741">
        <v>86</v>
      </c>
      <c r="F8741">
        <v>10</v>
      </c>
      <c r="G8741">
        <v>2.1</v>
      </c>
      <c r="H8741">
        <v>90.343000000000004</v>
      </c>
      <c r="I8741">
        <v>10.933999999999999</v>
      </c>
      <c r="J8741">
        <v>81.435000000000002</v>
      </c>
      <c r="K8741">
        <v>74.292000000000002</v>
      </c>
    </row>
    <row r="8742" spans="1:11" x14ac:dyDescent="0.3">
      <c r="A8742">
        <v>12</v>
      </c>
      <c r="B8742">
        <v>30</v>
      </c>
      <c r="C8742">
        <v>11</v>
      </c>
      <c r="D8742">
        <v>351</v>
      </c>
      <c r="E8742">
        <v>226</v>
      </c>
      <c r="F8742">
        <v>8.3000000000000007</v>
      </c>
      <c r="G8742">
        <v>4.0999999999999996</v>
      </c>
      <c r="H8742">
        <v>527.59799999999996</v>
      </c>
      <c r="I8742">
        <v>20.009</v>
      </c>
      <c r="J8742">
        <v>460.22300000000001</v>
      </c>
      <c r="K8742">
        <v>442.77100000000002</v>
      </c>
    </row>
    <row r="8743" spans="1:11" x14ac:dyDescent="0.3">
      <c r="A8743">
        <v>12</v>
      </c>
      <c r="B8743">
        <v>30</v>
      </c>
      <c r="C8743">
        <v>12</v>
      </c>
      <c r="D8743">
        <v>871</v>
      </c>
      <c r="E8743">
        <v>62</v>
      </c>
      <c r="F8743">
        <v>10</v>
      </c>
      <c r="G8743">
        <v>7.2</v>
      </c>
      <c r="H8743">
        <v>740.69200000000001</v>
      </c>
      <c r="I8743">
        <v>23.050999999999998</v>
      </c>
      <c r="J8743">
        <v>638.14099999999996</v>
      </c>
      <c r="K8743">
        <v>614.15899999999999</v>
      </c>
    </row>
    <row r="8744" spans="1:11" x14ac:dyDescent="0.3">
      <c r="A8744">
        <v>12</v>
      </c>
      <c r="B8744">
        <v>30</v>
      </c>
      <c r="C8744">
        <v>13</v>
      </c>
      <c r="D8744">
        <v>834</v>
      </c>
      <c r="E8744">
        <v>64</v>
      </c>
      <c r="F8744">
        <v>10</v>
      </c>
      <c r="G8744">
        <v>5.2</v>
      </c>
      <c r="H8744">
        <v>675.65099999999995</v>
      </c>
      <c r="I8744">
        <v>25.007999999999999</v>
      </c>
      <c r="J8744">
        <v>576.66</v>
      </c>
      <c r="K8744">
        <v>555.05600000000004</v>
      </c>
    </row>
    <row r="8745" spans="1:11" x14ac:dyDescent="0.3">
      <c r="A8745">
        <v>12</v>
      </c>
      <c r="B8745">
        <v>30</v>
      </c>
      <c r="C8745">
        <v>14</v>
      </c>
      <c r="D8745">
        <v>782</v>
      </c>
      <c r="E8745">
        <v>54</v>
      </c>
      <c r="F8745">
        <v>10.6</v>
      </c>
      <c r="G8745">
        <v>4.0999999999999996</v>
      </c>
      <c r="H8745">
        <v>549.70399999999995</v>
      </c>
      <c r="I8745">
        <v>24.597999999999999</v>
      </c>
      <c r="J8745">
        <v>465.40899999999999</v>
      </c>
      <c r="K8745">
        <v>447.78199999999998</v>
      </c>
    </row>
    <row r="8746" spans="1:11" x14ac:dyDescent="0.3">
      <c r="A8746">
        <v>12</v>
      </c>
      <c r="B8746">
        <v>30</v>
      </c>
      <c r="C8746">
        <v>15</v>
      </c>
      <c r="D8746">
        <v>632</v>
      </c>
      <c r="E8746">
        <v>41</v>
      </c>
      <c r="F8746">
        <v>11.1</v>
      </c>
      <c r="G8746">
        <v>4.5999999999999996</v>
      </c>
      <c r="H8746">
        <v>345.48899999999998</v>
      </c>
      <c r="I8746">
        <v>19.027999999999999</v>
      </c>
      <c r="J8746">
        <v>289.15699999999998</v>
      </c>
      <c r="K8746">
        <v>276.96600000000001</v>
      </c>
    </row>
    <row r="8747" spans="1:11" x14ac:dyDescent="0.3">
      <c r="A8747">
        <v>12</v>
      </c>
      <c r="B8747">
        <v>30</v>
      </c>
      <c r="C8747">
        <v>16</v>
      </c>
      <c r="D8747">
        <v>272</v>
      </c>
      <c r="E8747">
        <v>22</v>
      </c>
      <c r="F8747">
        <v>10.6</v>
      </c>
      <c r="G8747">
        <v>6.2</v>
      </c>
      <c r="H8747">
        <v>111.297</v>
      </c>
      <c r="I8747">
        <v>12.023999999999999</v>
      </c>
      <c r="J8747">
        <v>88.147999999999996</v>
      </c>
      <c r="K8747">
        <v>80.864999999999995</v>
      </c>
    </row>
    <row r="8748" spans="1:11" x14ac:dyDescent="0.3">
      <c r="A8748">
        <v>12</v>
      </c>
      <c r="B8748">
        <v>30</v>
      </c>
      <c r="C8748">
        <v>17</v>
      </c>
      <c r="D8748">
        <v>0</v>
      </c>
      <c r="E8748">
        <v>0</v>
      </c>
      <c r="F8748">
        <v>10</v>
      </c>
      <c r="G8748">
        <v>6.2</v>
      </c>
      <c r="H8748">
        <v>0</v>
      </c>
      <c r="I8748">
        <v>10</v>
      </c>
      <c r="J8748">
        <v>0</v>
      </c>
      <c r="K8748">
        <v>0</v>
      </c>
    </row>
    <row r="8749" spans="1:11" x14ac:dyDescent="0.3">
      <c r="A8749">
        <v>12</v>
      </c>
      <c r="B8749">
        <v>30</v>
      </c>
      <c r="C8749">
        <v>18</v>
      </c>
      <c r="D8749">
        <v>0</v>
      </c>
      <c r="E8749">
        <v>0</v>
      </c>
      <c r="F8749">
        <v>10</v>
      </c>
      <c r="G8749">
        <v>8.1999999999999993</v>
      </c>
      <c r="H8749">
        <v>0</v>
      </c>
      <c r="I8749">
        <v>10</v>
      </c>
      <c r="J8749">
        <v>0</v>
      </c>
      <c r="K8749">
        <v>0</v>
      </c>
    </row>
    <row r="8750" spans="1:11" x14ac:dyDescent="0.3">
      <c r="A8750">
        <v>12</v>
      </c>
      <c r="B8750">
        <v>30</v>
      </c>
      <c r="C8750">
        <v>19</v>
      </c>
      <c r="D8750">
        <v>0</v>
      </c>
      <c r="E8750">
        <v>0</v>
      </c>
      <c r="F8750">
        <v>10</v>
      </c>
      <c r="G8750">
        <v>9.8000000000000007</v>
      </c>
      <c r="H8750">
        <v>0</v>
      </c>
      <c r="I8750">
        <v>10</v>
      </c>
      <c r="J8750">
        <v>0</v>
      </c>
      <c r="K8750">
        <v>0</v>
      </c>
    </row>
    <row r="8751" spans="1:11" x14ac:dyDescent="0.3">
      <c r="A8751">
        <v>12</v>
      </c>
      <c r="B8751">
        <v>30</v>
      </c>
      <c r="C8751">
        <v>20</v>
      </c>
      <c r="D8751">
        <v>0</v>
      </c>
      <c r="E8751">
        <v>0</v>
      </c>
      <c r="F8751">
        <v>10</v>
      </c>
      <c r="G8751">
        <v>10.8</v>
      </c>
      <c r="H8751">
        <v>0</v>
      </c>
      <c r="I8751">
        <v>10</v>
      </c>
      <c r="J8751">
        <v>0</v>
      </c>
      <c r="K8751">
        <v>0</v>
      </c>
    </row>
    <row r="8752" spans="1:11" x14ac:dyDescent="0.3">
      <c r="A8752">
        <v>12</v>
      </c>
      <c r="B8752">
        <v>30</v>
      </c>
      <c r="C8752">
        <v>21</v>
      </c>
      <c r="D8752">
        <v>0</v>
      </c>
      <c r="E8752">
        <v>0</v>
      </c>
      <c r="F8752">
        <v>9.4</v>
      </c>
      <c r="G8752">
        <v>10.3</v>
      </c>
      <c r="H8752">
        <v>0</v>
      </c>
      <c r="I8752">
        <v>9.4</v>
      </c>
      <c r="J8752">
        <v>0</v>
      </c>
      <c r="K8752">
        <v>0</v>
      </c>
    </row>
    <row r="8753" spans="1:11" x14ac:dyDescent="0.3">
      <c r="A8753">
        <v>12</v>
      </c>
      <c r="B8753">
        <v>30</v>
      </c>
      <c r="C8753">
        <v>22</v>
      </c>
      <c r="D8753">
        <v>0</v>
      </c>
      <c r="E8753">
        <v>0</v>
      </c>
      <c r="F8753">
        <v>8.9</v>
      </c>
      <c r="G8753">
        <v>8.8000000000000007</v>
      </c>
      <c r="H8753">
        <v>0</v>
      </c>
      <c r="I8753">
        <v>8.9</v>
      </c>
      <c r="J8753">
        <v>0</v>
      </c>
      <c r="K8753">
        <v>0</v>
      </c>
    </row>
    <row r="8754" spans="1:11" x14ac:dyDescent="0.3">
      <c r="A8754">
        <v>12</v>
      </c>
      <c r="B8754">
        <v>30</v>
      </c>
      <c r="C8754">
        <v>23</v>
      </c>
      <c r="D8754">
        <v>0</v>
      </c>
      <c r="E8754">
        <v>0</v>
      </c>
      <c r="F8754">
        <v>9.4</v>
      </c>
      <c r="G8754">
        <v>8.1999999999999993</v>
      </c>
      <c r="H8754">
        <v>0</v>
      </c>
      <c r="I8754">
        <v>9.4</v>
      </c>
      <c r="J8754">
        <v>0</v>
      </c>
      <c r="K8754">
        <v>0</v>
      </c>
    </row>
    <row r="8755" spans="1:11" x14ac:dyDescent="0.3">
      <c r="A8755">
        <v>12</v>
      </c>
      <c r="B8755">
        <v>31</v>
      </c>
      <c r="C8755">
        <v>0</v>
      </c>
      <c r="D8755">
        <v>0</v>
      </c>
      <c r="E8755">
        <v>0</v>
      </c>
      <c r="F8755">
        <v>8.9</v>
      </c>
      <c r="G8755">
        <v>9.3000000000000007</v>
      </c>
      <c r="H8755">
        <v>0</v>
      </c>
      <c r="I8755">
        <v>8.9</v>
      </c>
      <c r="J8755">
        <v>0</v>
      </c>
      <c r="K8755">
        <v>0</v>
      </c>
    </row>
    <row r="8756" spans="1:11" x14ac:dyDescent="0.3">
      <c r="A8756">
        <v>12</v>
      </c>
      <c r="B8756">
        <v>31</v>
      </c>
      <c r="C8756">
        <v>1</v>
      </c>
      <c r="D8756">
        <v>0</v>
      </c>
      <c r="E8756">
        <v>0</v>
      </c>
      <c r="F8756">
        <v>9.4</v>
      </c>
      <c r="G8756">
        <v>11.3</v>
      </c>
      <c r="H8756">
        <v>0</v>
      </c>
      <c r="I8756">
        <v>9.4</v>
      </c>
      <c r="J8756">
        <v>0</v>
      </c>
      <c r="K8756">
        <v>0</v>
      </c>
    </row>
    <row r="8757" spans="1:11" x14ac:dyDescent="0.3">
      <c r="A8757">
        <v>12</v>
      </c>
      <c r="B8757">
        <v>31</v>
      </c>
      <c r="C8757">
        <v>2</v>
      </c>
      <c r="D8757">
        <v>0</v>
      </c>
      <c r="E8757">
        <v>0</v>
      </c>
      <c r="F8757">
        <v>9.4</v>
      </c>
      <c r="G8757">
        <v>9.3000000000000007</v>
      </c>
      <c r="H8757">
        <v>0</v>
      </c>
      <c r="I8757">
        <v>9.4</v>
      </c>
      <c r="J8757">
        <v>0</v>
      </c>
      <c r="K8757">
        <v>0</v>
      </c>
    </row>
    <row r="8758" spans="1:11" x14ac:dyDescent="0.3">
      <c r="A8758">
        <v>12</v>
      </c>
      <c r="B8758">
        <v>31</v>
      </c>
      <c r="C8758">
        <v>3</v>
      </c>
      <c r="D8758">
        <v>0</v>
      </c>
      <c r="E8758">
        <v>0</v>
      </c>
      <c r="F8758">
        <v>7.8</v>
      </c>
      <c r="G8758">
        <v>8.1999999999999993</v>
      </c>
      <c r="H8758">
        <v>0</v>
      </c>
      <c r="I8758">
        <v>7.8</v>
      </c>
      <c r="J8758">
        <v>0</v>
      </c>
      <c r="K8758">
        <v>0</v>
      </c>
    </row>
    <row r="8759" spans="1:11" x14ac:dyDescent="0.3">
      <c r="A8759">
        <v>12</v>
      </c>
      <c r="B8759">
        <v>31</v>
      </c>
      <c r="C8759">
        <v>4</v>
      </c>
      <c r="D8759">
        <v>0</v>
      </c>
      <c r="E8759">
        <v>0</v>
      </c>
      <c r="F8759">
        <v>8.3000000000000007</v>
      </c>
      <c r="G8759">
        <v>9.8000000000000007</v>
      </c>
      <c r="H8759">
        <v>0</v>
      </c>
      <c r="I8759">
        <v>8.3000000000000007</v>
      </c>
      <c r="J8759">
        <v>0</v>
      </c>
      <c r="K8759">
        <v>0</v>
      </c>
    </row>
    <row r="8760" spans="1:11" x14ac:dyDescent="0.3">
      <c r="A8760">
        <v>12</v>
      </c>
      <c r="B8760">
        <v>31</v>
      </c>
      <c r="C8760">
        <v>5</v>
      </c>
      <c r="D8760">
        <v>0</v>
      </c>
      <c r="E8760">
        <v>0</v>
      </c>
      <c r="F8760">
        <v>8.3000000000000007</v>
      </c>
      <c r="G8760">
        <v>9.8000000000000007</v>
      </c>
      <c r="H8760">
        <v>0</v>
      </c>
      <c r="I8760">
        <v>8.3000000000000007</v>
      </c>
      <c r="J8760">
        <v>0</v>
      </c>
      <c r="K8760">
        <v>0</v>
      </c>
    </row>
    <row r="8761" spans="1:11" x14ac:dyDescent="0.3">
      <c r="A8761">
        <v>12</v>
      </c>
      <c r="B8761">
        <v>31</v>
      </c>
      <c r="C8761">
        <v>6</v>
      </c>
      <c r="D8761">
        <v>0</v>
      </c>
      <c r="E8761">
        <v>0</v>
      </c>
      <c r="F8761">
        <v>7.8</v>
      </c>
      <c r="G8761">
        <v>6.7</v>
      </c>
      <c r="H8761">
        <v>0</v>
      </c>
      <c r="I8761">
        <v>7.8</v>
      </c>
      <c r="J8761">
        <v>0</v>
      </c>
      <c r="K8761">
        <v>0</v>
      </c>
    </row>
    <row r="8762" spans="1:11" x14ac:dyDescent="0.3">
      <c r="A8762">
        <v>12</v>
      </c>
      <c r="B8762">
        <v>31</v>
      </c>
      <c r="C8762">
        <v>7</v>
      </c>
      <c r="D8762">
        <v>146</v>
      </c>
      <c r="E8762">
        <v>12</v>
      </c>
      <c r="F8762">
        <v>7.8</v>
      </c>
      <c r="G8762">
        <v>8.8000000000000007</v>
      </c>
      <c r="H8762">
        <v>52.828000000000003</v>
      </c>
      <c r="I8762">
        <v>7.617</v>
      </c>
      <c r="J8762">
        <v>41.067999999999998</v>
      </c>
      <c r="K8762">
        <v>34.734999999999999</v>
      </c>
    </row>
    <row r="8763" spans="1:11" x14ac:dyDescent="0.3">
      <c r="A8763">
        <v>12</v>
      </c>
      <c r="B8763">
        <v>31</v>
      </c>
      <c r="C8763">
        <v>8</v>
      </c>
      <c r="D8763">
        <v>609</v>
      </c>
      <c r="E8763">
        <v>30</v>
      </c>
      <c r="F8763">
        <v>8.3000000000000007</v>
      </c>
      <c r="G8763">
        <v>4.0999999999999996</v>
      </c>
      <c r="H8763">
        <v>273.72199999999998</v>
      </c>
      <c r="I8763">
        <v>13.505000000000001</v>
      </c>
      <c r="J8763">
        <v>226.06100000000001</v>
      </c>
      <c r="K8763">
        <v>215.559</v>
      </c>
    </row>
    <row r="8764" spans="1:11" x14ac:dyDescent="0.3">
      <c r="A8764">
        <v>12</v>
      </c>
      <c r="B8764">
        <v>31</v>
      </c>
      <c r="C8764">
        <v>9</v>
      </c>
      <c r="D8764">
        <v>798</v>
      </c>
      <c r="E8764">
        <v>42</v>
      </c>
      <c r="F8764">
        <v>10</v>
      </c>
      <c r="G8764">
        <v>5.7</v>
      </c>
      <c r="H8764">
        <v>494.84</v>
      </c>
      <c r="I8764">
        <v>19.448</v>
      </c>
      <c r="J8764">
        <v>422.49099999999999</v>
      </c>
      <c r="K8764">
        <v>406.28500000000003</v>
      </c>
    </row>
    <row r="8765" spans="1:11" x14ac:dyDescent="0.3">
      <c r="A8765">
        <v>12</v>
      </c>
      <c r="B8765">
        <v>31</v>
      </c>
      <c r="C8765">
        <v>10</v>
      </c>
      <c r="D8765">
        <v>880</v>
      </c>
      <c r="E8765">
        <v>51</v>
      </c>
      <c r="F8765">
        <v>11.1</v>
      </c>
      <c r="G8765">
        <v>2.6</v>
      </c>
      <c r="H8765">
        <v>660.89300000000003</v>
      </c>
      <c r="I8765">
        <v>29.937999999999999</v>
      </c>
      <c r="J8765">
        <v>552.73299999999995</v>
      </c>
      <c r="K8765">
        <v>532.02</v>
      </c>
    </row>
    <row r="8766" spans="1:11" x14ac:dyDescent="0.3">
      <c r="A8766">
        <v>12</v>
      </c>
      <c r="B8766">
        <v>31</v>
      </c>
      <c r="C8766">
        <v>11</v>
      </c>
      <c r="D8766">
        <v>915</v>
      </c>
      <c r="E8766">
        <v>56</v>
      </c>
      <c r="F8766">
        <v>12.2</v>
      </c>
      <c r="G8766">
        <v>5.7</v>
      </c>
      <c r="H8766">
        <v>755.899</v>
      </c>
      <c r="I8766">
        <v>27.9</v>
      </c>
      <c r="J8766">
        <v>639.84500000000003</v>
      </c>
      <c r="K8766">
        <v>615.79499999999996</v>
      </c>
    </row>
    <row r="8767" spans="1:11" x14ac:dyDescent="0.3">
      <c r="A8767">
        <v>12</v>
      </c>
      <c r="B8767">
        <v>31</v>
      </c>
      <c r="C8767">
        <v>12</v>
      </c>
      <c r="D8767">
        <v>921</v>
      </c>
      <c r="E8767">
        <v>57</v>
      </c>
      <c r="F8767">
        <v>12.8</v>
      </c>
      <c r="G8767">
        <v>7.2</v>
      </c>
      <c r="H8767">
        <v>773.23099999999999</v>
      </c>
      <c r="I8767">
        <v>26.817</v>
      </c>
      <c r="J8767">
        <v>657.43700000000001</v>
      </c>
      <c r="K8767">
        <v>632.68200000000002</v>
      </c>
    </row>
    <row r="8768" spans="1:11" x14ac:dyDescent="0.3">
      <c r="A8768">
        <v>12</v>
      </c>
      <c r="B8768">
        <v>31</v>
      </c>
      <c r="C8768">
        <v>13</v>
      </c>
      <c r="D8768">
        <v>900</v>
      </c>
      <c r="E8768">
        <v>53</v>
      </c>
      <c r="F8768">
        <v>12.2</v>
      </c>
      <c r="G8768">
        <v>5.2</v>
      </c>
      <c r="H8768">
        <v>710.11099999999999</v>
      </c>
      <c r="I8768">
        <v>28.045000000000002</v>
      </c>
      <c r="J8768">
        <v>599.55499999999995</v>
      </c>
      <c r="K8768">
        <v>577.08000000000004</v>
      </c>
    </row>
    <row r="8769" spans="1:11" x14ac:dyDescent="0.3">
      <c r="A8769">
        <v>12</v>
      </c>
      <c r="B8769">
        <v>31</v>
      </c>
      <c r="C8769">
        <v>14</v>
      </c>
      <c r="D8769">
        <v>816</v>
      </c>
      <c r="E8769">
        <v>51</v>
      </c>
      <c r="F8769">
        <v>12.8</v>
      </c>
      <c r="G8769">
        <v>7.2</v>
      </c>
      <c r="H8769">
        <v>563.81899999999996</v>
      </c>
      <c r="I8769">
        <v>22.922000000000001</v>
      </c>
      <c r="J8769">
        <v>480.09699999999998</v>
      </c>
      <c r="K8769">
        <v>461.96899999999999</v>
      </c>
    </row>
    <row r="8770" spans="1:11" x14ac:dyDescent="0.3">
      <c r="A8770">
        <v>12</v>
      </c>
      <c r="B8770">
        <v>31</v>
      </c>
      <c r="C8770">
        <v>15</v>
      </c>
      <c r="D8770">
        <v>691</v>
      </c>
      <c r="E8770">
        <v>36</v>
      </c>
      <c r="F8770">
        <v>12.8</v>
      </c>
      <c r="G8770">
        <v>5.2</v>
      </c>
      <c r="H8770">
        <v>364.38299999999998</v>
      </c>
      <c r="I8770">
        <v>20.582000000000001</v>
      </c>
      <c r="J8770">
        <v>302.93700000000001</v>
      </c>
      <c r="K8770">
        <v>290.35899999999998</v>
      </c>
    </row>
    <row r="8771" spans="1:11" x14ac:dyDescent="0.3">
      <c r="A8771">
        <v>12</v>
      </c>
      <c r="B8771">
        <v>31</v>
      </c>
      <c r="C8771">
        <v>16</v>
      </c>
      <c r="D8771">
        <v>343</v>
      </c>
      <c r="E8771">
        <v>20</v>
      </c>
      <c r="F8771">
        <v>8.9</v>
      </c>
      <c r="G8771">
        <v>3.1</v>
      </c>
      <c r="H8771">
        <v>126.643</v>
      </c>
      <c r="I8771">
        <v>11.734999999999999</v>
      </c>
      <c r="J8771">
        <v>98.965000000000003</v>
      </c>
      <c r="K8771">
        <v>91.451999999999998</v>
      </c>
    </row>
    <row r="8772" spans="1:11" x14ac:dyDescent="0.3">
      <c r="A8772">
        <v>12</v>
      </c>
      <c r="B8772">
        <v>31</v>
      </c>
      <c r="C8772">
        <v>17</v>
      </c>
      <c r="D8772">
        <v>0</v>
      </c>
      <c r="E8772">
        <v>0</v>
      </c>
      <c r="F8772">
        <v>10.6</v>
      </c>
      <c r="G8772">
        <v>1</v>
      </c>
      <c r="H8772">
        <v>0</v>
      </c>
      <c r="I8772">
        <v>10.6</v>
      </c>
      <c r="J8772">
        <v>0</v>
      </c>
      <c r="K8772">
        <v>0</v>
      </c>
    </row>
    <row r="8773" spans="1:11" x14ac:dyDescent="0.3">
      <c r="A8773">
        <v>12</v>
      </c>
      <c r="B8773">
        <v>31</v>
      </c>
      <c r="C8773">
        <v>18</v>
      </c>
      <c r="D8773">
        <v>0</v>
      </c>
      <c r="E8773">
        <v>0</v>
      </c>
      <c r="F8773">
        <v>7.2</v>
      </c>
      <c r="G8773">
        <v>2.6</v>
      </c>
      <c r="H8773">
        <v>0</v>
      </c>
      <c r="I8773">
        <v>7.2</v>
      </c>
      <c r="J8773">
        <v>0</v>
      </c>
      <c r="K8773">
        <v>0</v>
      </c>
    </row>
    <row r="8774" spans="1:11" x14ac:dyDescent="0.3">
      <c r="A8774">
        <v>12</v>
      </c>
      <c r="B8774">
        <v>31</v>
      </c>
      <c r="C8774">
        <v>19</v>
      </c>
      <c r="D8774">
        <v>0</v>
      </c>
      <c r="E8774">
        <v>0</v>
      </c>
      <c r="F8774">
        <v>8.9</v>
      </c>
      <c r="G8774">
        <v>1.5</v>
      </c>
      <c r="H8774">
        <v>0</v>
      </c>
      <c r="I8774">
        <v>8.9</v>
      </c>
      <c r="J8774">
        <v>0</v>
      </c>
      <c r="K8774">
        <v>0</v>
      </c>
    </row>
    <row r="8775" spans="1:11" x14ac:dyDescent="0.3">
      <c r="A8775">
        <v>12</v>
      </c>
      <c r="B8775">
        <v>31</v>
      </c>
      <c r="C8775">
        <v>20</v>
      </c>
      <c r="D8775">
        <v>0</v>
      </c>
      <c r="E8775">
        <v>0</v>
      </c>
      <c r="F8775">
        <v>6.1</v>
      </c>
      <c r="G8775">
        <v>2.6</v>
      </c>
      <c r="H8775">
        <v>0</v>
      </c>
      <c r="I8775">
        <v>6.1</v>
      </c>
      <c r="J8775">
        <v>0</v>
      </c>
      <c r="K8775">
        <v>0</v>
      </c>
    </row>
    <row r="8776" spans="1:11" x14ac:dyDescent="0.3">
      <c r="A8776">
        <v>12</v>
      </c>
      <c r="B8776">
        <v>31</v>
      </c>
      <c r="C8776">
        <v>21</v>
      </c>
      <c r="D8776">
        <v>0</v>
      </c>
      <c r="E8776">
        <v>0</v>
      </c>
      <c r="F8776">
        <v>8.9</v>
      </c>
      <c r="G8776">
        <v>1.5</v>
      </c>
      <c r="H8776">
        <v>0</v>
      </c>
      <c r="I8776">
        <v>8.9</v>
      </c>
      <c r="J8776">
        <v>0</v>
      </c>
      <c r="K8776">
        <v>0</v>
      </c>
    </row>
    <row r="8777" spans="1:11" x14ac:dyDescent="0.3">
      <c r="A8777">
        <v>12</v>
      </c>
      <c r="B8777">
        <v>31</v>
      </c>
      <c r="C8777">
        <v>22</v>
      </c>
      <c r="D8777">
        <v>0</v>
      </c>
      <c r="E8777">
        <v>0</v>
      </c>
      <c r="F8777">
        <v>3.3</v>
      </c>
      <c r="G8777">
        <v>2.6</v>
      </c>
      <c r="H8777">
        <v>0</v>
      </c>
      <c r="I8777">
        <v>3.3</v>
      </c>
      <c r="J8777">
        <v>0</v>
      </c>
      <c r="K8777">
        <v>0</v>
      </c>
    </row>
    <row r="8778" spans="1:11" x14ac:dyDescent="0.3">
      <c r="A8778">
        <v>12</v>
      </c>
      <c r="B8778">
        <v>31</v>
      </c>
      <c r="C8778">
        <v>23</v>
      </c>
      <c r="D8778">
        <v>0</v>
      </c>
      <c r="E8778">
        <v>0</v>
      </c>
      <c r="F8778">
        <v>3.6</v>
      </c>
      <c r="G8778">
        <v>3.7</v>
      </c>
      <c r="H8778">
        <v>0</v>
      </c>
      <c r="I8778">
        <v>3.6</v>
      </c>
      <c r="J8778">
        <v>0</v>
      </c>
      <c r="K8778">
        <v>0</v>
      </c>
    </row>
    <row r="8779" spans="1:11" x14ac:dyDescent="0.3">
      <c r="A8779" t="s">
        <v>67</v>
      </c>
      <c r="B8779" t="s">
        <v>68</v>
      </c>
      <c r="C8779" t="s">
        <v>68</v>
      </c>
      <c r="D8779">
        <v>1883206</v>
      </c>
      <c r="E8779">
        <v>575631</v>
      </c>
      <c r="F8779">
        <v>114647.8</v>
      </c>
      <c r="G8779">
        <v>39685.300000000003</v>
      </c>
      <c r="H8779">
        <v>1953795.2760000001</v>
      </c>
      <c r="I8779">
        <v>154685.43299999999</v>
      </c>
      <c r="J8779">
        <v>1625373.9909999999</v>
      </c>
      <c r="K8779">
        <v>1555072.8060000001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"/>
  <sheetViews>
    <sheetView workbookViewId="0">
      <selection activeCell="B9" sqref="B9:B13"/>
    </sheetView>
  </sheetViews>
  <sheetFormatPr defaultRowHeight="14.4" x14ac:dyDescent="0.3"/>
  <cols>
    <col min="5" max="5" width="19.44140625" bestFit="1" customWidth="1"/>
  </cols>
  <sheetData>
    <row r="1" spans="1:22" ht="68.400000000000006" x14ac:dyDescent="0.3">
      <c r="A1" s="14" t="s">
        <v>71</v>
      </c>
      <c r="B1" s="6" t="s">
        <v>72</v>
      </c>
      <c r="C1" s="6" t="s">
        <v>73</v>
      </c>
      <c r="D1" s="6" t="s">
        <v>74</v>
      </c>
      <c r="E1" s="6" t="s">
        <v>75</v>
      </c>
      <c r="F1" s="93" t="s">
        <v>76</v>
      </c>
      <c r="G1" s="94"/>
      <c r="H1" s="95"/>
      <c r="I1" s="6" t="s">
        <v>75</v>
      </c>
      <c r="J1" s="93" t="s">
        <v>77</v>
      </c>
      <c r="K1" s="94"/>
      <c r="L1" s="95"/>
      <c r="M1" s="26"/>
      <c r="N1" s="6" t="s">
        <v>78</v>
      </c>
      <c r="O1" s="93" t="s">
        <v>79</v>
      </c>
      <c r="P1" s="94"/>
      <c r="Q1" s="95"/>
      <c r="R1" s="93" t="s">
        <v>80</v>
      </c>
      <c r="S1" s="94"/>
      <c r="T1" s="95"/>
      <c r="U1" s="30"/>
      <c r="V1" s="20" t="s">
        <v>81</v>
      </c>
    </row>
    <row r="2" spans="1:22" x14ac:dyDescent="0.3">
      <c r="A2" s="96" t="s">
        <v>82</v>
      </c>
      <c r="B2" s="98" t="s">
        <v>83</v>
      </c>
      <c r="C2" s="18"/>
      <c r="D2" s="7" t="s">
        <v>84</v>
      </c>
      <c r="E2" s="7"/>
      <c r="F2" s="100" t="s">
        <v>85</v>
      </c>
      <c r="G2" s="101"/>
      <c r="H2" s="102"/>
      <c r="I2" s="8"/>
      <c r="J2" s="103">
        <v>0.24729999999999999</v>
      </c>
      <c r="K2" s="104"/>
      <c r="L2" s="105"/>
      <c r="M2" s="13"/>
      <c r="N2" s="8" t="s">
        <v>85</v>
      </c>
      <c r="O2" s="106" t="s">
        <v>85</v>
      </c>
      <c r="P2" s="107"/>
      <c r="Q2" s="108"/>
      <c r="R2" s="106" t="s">
        <v>85</v>
      </c>
      <c r="S2" s="107"/>
      <c r="T2" s="108"/>
      <c r="U2" s="13"/>
      <c r="V2" s="49">
        <v>0.23019999999999999</v>
      </c>
    </row>
    <row r="3" spans="1:22" x14ac:dyDescent="0.3">
      <c r="A3" s="97"/>
      <c r="B3" s="99"/>
      <c r="C3" s="28"/>
      <c r="D3" s="21" t="s">
        <v>10</v>
      </c>
      <c r="E3" s="29"/>
      <c r="F3" s="52" t="s">
        <v>85</v>
      </c>
      <c r="G3" s="53"/>
      <c r="H3" s="54"/>
      <c r="I3" s="22"/>
      <c r="J3" s="55">
        <v>0.19270000000000001</v>
      </c>
      <c r="K3" s="56"/>
      <c r="L3" s="57"/>
      <c r="M3" s="13"/>
      <c r="N3" s="32" t="s">
        <v>85</v>
      </c>
      <c r="O3" s="58" t="s">
        <v>85</v>
      </c>
      <c r="P3" s="59"/>
      <c r="Q3" s="60"/>
      <c r="R3" s="58" t="s">
        <v>85</v>
      </c>
      <c r="S3" s="59"/>
      <c r="T3" s="60"/>
      <c r="U3" s="23"/>
      <c r="V3" s="50"/>
    </row>
    <row r="4" spans="1:22" x14ac:dyDescent="0.3">
      <c r="A4" s="109" t="s">
        <v>86</v>
      </c>
      <c r="B4" s="112" t="s">
        <v>83</v>
      </c>
      <c r="C4" s="27"/>
      <c r="D4" s="114" t="s">
        <v>84</v>
      </c>
      <c r="E4" s="16"/>
      <c r="F4" s="115" t="s">
        <v>85</v>
      </c>
      <c r="G4" s="116"/>
      <c r="H4" s="117"/>
      <c r="I4" s="9" t="s">
        <v>87</v>
      </c>
      <c r="J4" s="90">
        <v>0.26297999999999999</v>
      </c>
      <c r="K4" s="91"/>
      <c r="L4" s="92"/>
      <c r="M4" s="19"/>
      <c r="N4" s="76">
        <v>0.6</v>
      </c>
      <c r="O4" s="78" t="s">
        <v>85</v>
      </c>
      <c r="P4" s="79"/>
      <c r="Q4" s="80"/>
      <c r="R4" s="87">
        <v>-9.4999999999999998E-3</v>
      </c>
      <c r="S4" s="88"/>
      <c r="T4" s="89"/>
      <c r="U4" s="19"/>
      <c r="V4" s="50"/>
    </row>
    <row r="5" spans="1:22" x14ac:dyDescent="0.3">
      <c r="A5" s="110"/>
      <c r="B5" s="112"/>
      <c r="C5" s="27"/>
      <c r="D5" s="114"/>
      <c r="E5" s="16"/>
      <c r="F5" s="118"/>
      <c r="G5" s="119"/>
      <c r="H5" s="120"/>
      <c r="I5" s="10" t="s">
        <v>88</v>
      </c>
      <c r="J5" s="90">
        <v>0.23932999999999999</v>
      </c>
      <c r="K5" s="91"/>
      <c r="L5" s="92"/>
      <c r="M5" s="19"/>
      <c r="N5" s="76"/>
      <c r="O5" s="81"/>
      <c r="P5" s="82"/>
      <c r="Q5" s="83"/>
      <c r="R5" s="87">
        <v>-9.4999999999999998E-3</v>
      </c>
      <c r="S5" s="88"/>
      <c r="T5" s="89"/>
      <c r="U5" s="19"/>
      <c r="V5" s="50"/>
    </row>
    <row r="6" spans="1:22" x14ac:dyDescent="0.3">
      <c r="A6" s="110"/>
      <c r="B6" s="112"/>
      <c r="C6" s="27"/>
      <c r="D6" s="114"/>
      <c r="E6" s="17"/>
      <c r="F6" s="121"/>
      <c r="G6" s="122"/>
      <c r="H6" s="123"/>
      <c r="I6" s="11" t="s">
        <v>89</v>
      </c>
      <c r="J6" s="90">
        <v>0.21196999999999999</v>
      </c>
      <c r="K6" s="91"/>
      <c r="L6" s="92"/>
      <c r="M6" s="19"/>
      <c r="N6" s="76"/>
      <c r="O6" s="84"/>
      <c r="P6" s="85"/>
      <c r="Q6" s="86"/>
      <c r="R6" s="87">
        <v>-9.4999999999999998E-3</v>
      </c>
      <c r="S6" s="88"/>
      <c r="T6" s="89"/>
      <c r="U6" s="19"/>
      <c r="V6" s="50"/>
    </row>
    <row r="7" spans="1:22" x14ac:dyDescent="0.3">
      <c r="A7" s="110"/>
      <c r="B7" s="112"/>
      <c r="C7" s="27"/>
      <c r="D7" s="124" t="s">
        <v>10</v>
      </c>
      <c r="E7" s="15"/>
      <c r="F7" s="61" t="s">
        <v>85</v>
      </c>
      <c r="G7" s="62"/>
      <c r="H7" s="63"/>
      <c r="I7" s="12" t="s">
        <v>88</v>
      </c>
      <c r="J7" s="67">
        <v>0.22047</v>
      </c>
      <c r="K7" s="68"/>
      <c r="L7" s="69"/>
      <c r="M7" s="19"/>
      <c r="N7" s="76"/>
      <c r="O7" s="70" t="s">
        <v>85</v>
      </c>
      <c r="P7" s="71"/>
      <c r="Q7" s="72"/>
      <c r="R7" s="70" t="s">
        <v>85</v>
      </c>
      <c r="S7" s="71"/>
      <c r="T7" s="72"/>
      <c r="U7" s="19"/>
      <c r="V7" s="50"/>
    </row>
    <row r="8" spans="1:22" ht="15" thickBot="1" x14ac:dyDescent="0.35">
      <c r="A8" s="111"/>
      <c r="B8" s="113"/>
      <c r="C8" s="27"/>
      <c r="D8" s="125"/>
      <c r="E8" s="24"/>
      <c r="F8" s="64"/>
      <c r="G8" s="65"/>
      <c r="H8" s="66"/>
      <c r="I8" s="25" t="s">
        <v>89</v>
      </c>
      <c r="J8" s="67">
        <v>0.19955999999999999</v>
      </c>
      <c r="K8" s="68"/>
      <c r="L8" s="69"/>
      <c r="M8" s="31"/>
      <c r="N8" s="77"/>
      <c r="O8" s="73"/>
      <c r="P8" s="74"/>
      <c r="Q8" s="75"/>
      <c r="R8" s="73"/>
      <c r="S8" s="74"/>
      <c r="T8" s="75"/>
      <c r="U8" s="31"/>
      <c r="V8" s="51"/>
    </row>
    <row r="9" spans="1:22" ht="15" thickTop="1" x14ac:dyDescent="0.3">
      <c r="A9" s="132" t="s">
        <v>107</v>
      </c>
      <c r="B9" s="133" t="s">
        <v>108</v>
      </c>
      <c r="C9" s="156"/>
      <c r="D9" s="140" t="s">
        <v>84</v>
      </c>
      <c r="E9" s="157"/>
      <c r="F9" s="129" t="s">
        <v>85</v>
      </c>
      <c r="G9" s="130"/>
      <c r="H9" s="131"/>
      <c r="I9" s="158" t="s">
        <v>87</v>
      </c>
      <c r="J9" s="141">
        <v>0.55478000000000005</v>
      </c>
      <c r="K9" s="142"/>
      <c r="L9" s="143"/>
      <c r="M9" s="154"/>
      <c r="N9" s="76">
        <v>1.2</v>
      </c>
      <c r="O9" s="78" t="s">
        <v>85</v>
      </c>
      <c r="P9" s="79"/>
      <c r="Q9" s="80"/>
      <c r="R9" s="87">
        <v>-0.12576000000000001</v>
      </c>
      <c r="S9" s="88"/>
      <c r="T9" s="89"/>
      <c r="U9" s="154"/>
      <c r="V9" s="144">
        <v>0.22158</v>
      </c>
    </row>
    <row r="10" spans="1:22" x14ac:dyDescent="0.3">
      <c r="A10" s="110"/>
      <c r="B10" s="112"/>
      <c r="C10" s="151"/>
      <c r="D10" s="114"/>
      <c r="E10" s="152"/>
      <c r="F10" s="118"/>
      <c r="G10" s="119"/>
      <c r="H10" s="120"/>
      <c r="I10" s="147" t="s">
        <v>88</v>
      </c>
      <c r="J10" s="103">
        <v>0.25796000000000002</v>
      </c>
      <c r="K10" s="104"/>
      <c r="L10" s="105"/>
      <c r="M10" s="154"/>
      <c r="N10" s="76"/>
      <c r="O10" s="81"/>
      <c r="P10" s="82"/>
      <c r="Q10" s="83"/>
      <c r="R10" s="87">
        <v>-2.5149999999999999E-2</v>
      </c>
      <c r="S10" s="88"/>
      <c r="T10" s="89"/>
      <c r="U10" s="154"/>
      <c r="V10" s="50"/>
    </row>
    <row r="11" spans="1:22" x14ac:dyDescent="0.3">
      <c r="A11" s="110"/>
      <c r="B11" s="112"/>
      <c r="C11" s="151"/>
      <c r="D11" s="114"/>
      <c r="E11" s="153"/>
      <c r="F11" s="121"/>
      <c r="G11" s="122"/>
      <c r="H11" s="123"/>
      <c r="I11" s="148" t="s">
        <v>89</v>
      </c>
      <c r="J11" s="103">
        <v>0.18637999999999999</v>
      </c>
      <c r="K11" s="104"/>
      <c r="L11" s="105"/>
      <c r="M11" s="154"/>
      <c r="N11" s="76"/>
      <c r="O11" s="84"/>
      <c r="P11" s="85"/>
      <c r="Q11" s="86"/>
      <c r="R11" s="126" t="s">
        <v>85</v>
      </c>
      <c r="S11" s="127"/>
      <c r="T11" s="128"/>
      <c r="U11" s="154"/>
      <c r="V11" s="50"/>
    </row>
    <row r="12" spans="1:22" x14ac:dyDescent="0.3">
      <c r="A12" s="110"/>
      <c r="B12" s="112"/>
      <c r="C12" s="151"/>
      <c r="D12" s="124" t="s">
        <v>10</v>
      </c>
      <c r="E12" s="150"/>
      <c r="F12" s="61" t="s">
        <v>85</v>
      </c>
      <c r="G12" s="62"/>
      <c r="H12" s="63"/>
      <c r="I12" s="149" t="s">
        <v>88</v>
      </c>
      <c r="J12" s="134">
        <v>0.20441999999999999</v>
      </c>
      <c r="K12" s="135"/>
      <c r="L12" s="136"/>
      <c r="M12" s="154"/>
      <c r="N12" s="76"/>
      <c r="O12" s="70" t="s">
        <v>85</v>
      </c>
      <c r="P12" s="71"/>
      <c r="Q12" s="72"/>
      <c r="R12" s="70" t="s">
        <v>85</v>
      </c>
      <c r="S12" s="71"/>
      <c r="T12" s="72"/>
      <c r="U12" s="154"/>
      <c r="V12" s="50"/>
    </row>
    <row r="13" spans="1:22" ht="15" thickBot="1" x14ac:dyDescent="0.35">
      <c r="A13" s="111"/>
      <c r="B13" s="113"/>
      <c r="C13" s="155"/>
      <c r="D13" s="125"/>
      <c r="E13" s="159"/>
      <c r="F13" s="64"/>
      <c r="G13" s="65"/>
      <c r="H13" s="66"/>
      <c r="I13" s="160" t="s">
        <v>89</v>
      </c>
      <c r="J13" s="137">
        <v>0.18618000000000001</v>
      </c>
      <c r="K13" s="138"/>
      <c r="L13" s="139"/>
      <c r="M13" s="161"/>
      <c r="N13" s="77"/>
      <c r="O13" s="73"/>
      <c r="P13" s="74"/>
      <c r="Q13" s="75"/>
      <c r="R13" s="73"/>
      <c r="S13" s="74"/>
      <c r="T13" s="75"/>
      <c r="U13" s="161"/>
      <c r="V13" s="51"/>
    </row>
    <row r="14" spans="1:22" ht="15" thickTop="1" x14ac:dyDescent="0.3">
      <c r="A14" s="36"/>
      <c r="B14" s="39" t="s">
        <v>90</v>
      </c>
      <c r="C14" s="37"/>
      <c r="D14" s="34"/>
      <c r="E14" s="34"/>
      <c r="F14" s="38"/>
    </row>
    <row r="15" spans="1:22" x14ac:dyDescent="0.3">
      <c r="A15" s="36"/>
      <c r="B15" s="39"/>
      <c r="C15" s="37"/>
      <c r="D15" s="34"/>
      <c r="E15" s="34"/>
      <c r="F15" s="38"/>
    </row>
    <row r="16" spans="1:22" x14ac:dyDescent="0.3">
      <c r="A16" s="36"/>
      <c r="B16" s="34"/>
      <c r="C16" s="40" t="s">
        <v>91</v>
      </c>
      <c r="D16" s="34"/>
      <c r="E16" s="34" t="s">
        <v>92</v>
      </c>
      <c r="F16" s="41" t="s">
        <v>93</v>
      </c>
    </row>
    <row r="17" spans="1:6" x14ac:dyDescent="0.3">
      <c r="A17" s="36"/>
      <c r="B17" s="34"/>
      <c r="C17" s="40"/>
      <c r="D17" s="34"/>
      <c r="E17" s="34"/>
      <c r="F17" s="41"/>
    </row>
    <row r="18" spans="1:6" x14ac:dyDescent="0.3">
      <c r="A18" s="36"/>
      <c r="B18" s="34"/>
      <c r="C18" s="34" t="s">
        <v>94</v>
      </c>
      <c r="D18" s="34"/>
      <c r="E18" s="34" t="s">
        <v>95</v>
      </c>
      <c r="F18" s="41" t="s">
        <v>93</v>
      </c>
    </row>
    <row r="19" spans="1:6" x14ac:dyDescent="0.3">
      <c r="A19" s="36"/>
      <c r="B19" s="34"/>
      <c r="C19" s="37"/>
      <c r="D19" s="34"/>
      <c r="E19" s="34" t="s">
        <v>96</v>
      </c>
      <c r="F19" s="41" t="s">
        <v>93</v>
      </c>
    </row>
    <row r="20" spans="1:6" x14ac:dyDescent="0.3">
      <c r="A20" s="36"/>
      <c r="B20" s="34"/>
      <c r="C20" s="37"/>
      <c r="D20" s="34"/>
      <c r="E20" s="34"/>
      <c r="F20" s="38"/>
    </row>
    <row r="21" spans="1:6" x14ac:dyDescent="0.3">
      <c r="A21" s="36"/>
      <c r="B21" s="34"/>
      <c r="C21" s="34" t="s">
        <v>97</v>
      </c>
      <c r="D21" s="34"/>
      <c r="E21" s="34" t="s">
        <v>98</v>
      </c>
      <c r="F21" s="41" t="s">
        <v>93</v>
      </c>
    </row>
    <row r="22" spans="1:6" x14ac:dyDescent="0.3">
      <c r="A22" s="36"/>
      <c r="B22" s="34"/>
      <c r="C22" s="37"/>
      <c r="D22" s="34"/>
      <c r="E22" s="34" t="s">
        <v>99</v>
      </c>
      <c r="F22" s="41" t="s">
        <v>100</v>
      </c>
    </row>
    <row r="23" spans="1:6" x14ac:dyDescent="0.3">
      <c r="A23" s="36"/>
      <c r="B23" s="34"/>
      <c r="C23" s="37"/>
      <c r="D23" s="34"/>
      <c r="E23" s="34"/>
      <c r="F23" s="38"/>
    </row>
    <row r="24" spans="1:6" x14ac:dyDescent="0.3">
      <c r="A24" s="36"/>
      <c r="B24" s="39" t="s">
        <v>101</v>
      </c>
      <c r="C24" s="37"/>
      <c r="D24" s="34"/>
      <c r="E24" s="34"/>
      <c r="F24" s="38"/>
    </row>
    <row r="25" spans="1:6" x14ac:dyDescent="0.3">
      <c r="A25" s="36"/>
      <c r="B25" s="39"/>
      <c r="C25" s="37"/>
      <c r="D25" s="34"/>
      <c r="E25" s="34"/>
      <c r="F25" s="38"/>
    </row>
    <row r="26" spans="1:6" x14ac:dyDescent="0.3">
      <c r="A26" s="36"/>
      <c r="B26" s="34"/>
      <c r="C26" s="34" t="s">
        <v>94</v>
      </c>
      <c r="D26" s="34"/>
      <c r="E26" s="34" t="s">
        <v>102</v>
      </c>
      <c r="F26" s="41" t="s">
        <v>93</v>
      </c>
    </row>
    <row r="27" spans="1:6" x14ac:dyDescent="0.3">
      <c r="A27" s="36"/>
      <c r="B27" s="34"/>
      <c r="C27" s="34"/>
      <c r="D27" s="34"/>
      <c r="E27" s="34"/>
      <c r="F27" s="38"/>
    </row>
    <row r="28" spans="1:6" x14ac:dyDescent="0.3">
      <c r="A28" s="36"/>
      <c r="B28" s="34"/>
      <c r="C28" s="34" t="s">
        <v>97</v>
      </c>
      <c r="D28" s="34"/>
      <c r="E28" s="34" t="s">
        <v>98</v>
      </c>
      <c r="F28" s="41" t="s">
        <v>93</v>
      </c>
    </row>
    <row r="29" spans="1:6" x14ac:dyDescent="0.3">
      <c r="A29" s="36"/>
      <c r="B29" s="34"/>
      <c r="C29" s="37"/>
      <c r="D29" s="34"/>
      <c r="E29" s="34" t="s">
        <v>99</v>
      </c>
      <c r="F29" s="41" t="s">
        <v>100</v>
      </c>
    </row>
    <row r="30" spans="1:6" x14ac:dyDescent="0.3">
      <c r="A30" s="42"/>
      <c r="B30" s="43"/>
      <c r="C30" s="44"/>
      <c r="D30" s="43"/>
      <c r="E30" s="43"/>
      <c r="F30" s="45"/>
    </row>
    <row r="31" spans="1:6" x14ac:dyDescent="0.3">
      <c r="A31" s="37"/>
      <c r="B31" s="34"/>
      <c r="C31" s="37"/>
      <c r="D31" s="34"/>
      <c r="E31" s="34"/>
      <c r="F31" s="37"/>
    </row>
    <row r="32" spans="1:6" x14ac:dyDescent="0.3">
      <c r="A32" s="37"/>
      <c r="B32" s="35" t="s">
        <v>103</v>
      </c>
      <c r="C32" s="33"/>
      <c r="D32" s="33"/>
      <c r="E32" s="33"/>
      <c r="F32" s="33"/>
    </row>
    <row r="33" spans="1:6" x14ac:dyDescent="0.3">
      <c r="A33" s="37"/>
      <c r="B33" s="35"/>
      <c r="C33" s="46" t="s">
        <v>104</v>
      </c>
      <c r="D33" s="33"/>
      <c r="E33" s="33"/>
      <c r="F33" s="33"/>
    </row>
    <row r="34" spans="1:6" x14ac:dyDescent="0.3">
      <c r="A34" s="33"/>
      <c r="B34" s="35"/>
      <c r="C34" s="33" t="s">
        <v>105</v>
      </c>
      <c r="D34" s="33"/>
      <c r="E34" s="33"/>
      <c r="F34" s="33"/>
    </row>
    <row r="35" spans="1:6" x14ac:dyDescent="0.3">
      <c r="A35" s="33"/>
      <c r="B35" s="35"/>
      <c r="C35" s="33" t="s">
        <v>106</v>
      </c>
      <c r="D35" s="33"/>
      <c r="E35" s="33"/>
      <c r="F35" s="33"/>
    </row>
  </sheetData>
  <mergeCells count="52">
    <mergeCell ref="J12:L12"/>
    <mergeCell ref="J13:L13"/>
    <mergeCell ref="D9:D11"/>
    <mergeCell ref="J11:L11"/>
    <mergeCell ref="J10:L10"/>
    <mergeCell ref="J9:L9"/>
    <mergeCell ref="R12:T13"/>
    <mergeCell ref="V9:V13"/>
    <mergeCell ref="J1:L1"/>
    <mergeCell ref="D7:D8"/>
    <mergeCell ref="N9:N13"/>
    <mergeCell ref="R9:T9"/>
    <mergeCell ref="R10:T10"/>
    <mergeCell ref="R11:T11"/>
    <mergeCell ref="O9:Q11"/>
    <mergeCell ref="O12:Q13"/>
    <mergeCell ref="J6:L6"/>
    <mergeCell ref="R6:T6"/>
    <mergeCell ref="O1:Q1"/>
    <mergeCell ref="R1:T1"/>
    <mergeCell ref="A2:A3"/>
    <mergeCell ref="B2:B3"/>
    <mergeCell ref="F2:H2"/>
    <mergeCell ref="J2:L2"/>
    <mergeCell ref="O2:Q2"/>
    <mergeCell ref="R2:T2"/>
    <mergeCell ref="A4:A8"/>
    <mergeCell ref="B4:B8"/>
    <mergeCell ref="D4:D6"/>
    <mergeCell ref="F4:H6"/>
    <mergeCell ref="J4:L4"/>
    <mergeCell ref="F1:H1"/>
    <mergeCell ref="V2:V8"/>
    <mergeCell ref="F3:H3"/>
    <mergeCell ref="J3:L3"/>
    <mergeCell ref="O3:Q3"/>
    <mergeCell ref="R3:T3"/>
    <mergeCell ref="F7:H8"/>
    <mergeCell ref="J7:L7"/>
    <mergeCell ref="O7:Q8"/>
    <mergeCell ref="R7:T8"/>
    <mergeCell ref="J8:L8"/>
    <mergeCell ref="N4:N8"/>
    <mergeCell ref="O4:Q6"/>
    <mergeCell ref="R4:T4"/>
    <mergeCell ref="J5:L5"/>
    <mergeCell ref="R5:T5"/>
    <mergeCell ref="F9:H11"/>
    <mergeCell ref="F12:H13"/>
    <mergeCell ref="A9:A13"/>
    <mergeCell ref="B9:B13"/>
    <mergeCell ref="D12:D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selection activeCell="I27" sqref="I27"/>
    </sheetView>
  </sheetViews>
  <sheetFormatPr defaultRowHeight="14.4" x14ac:dyDescent="0.3"/>
  <cols>
    <col min="3" max="3" width="12.77734375" bestFit="1" customWidth="1"/>
    <col min="7" max="7" width="12.77734375" bestFit="1" customWidth="1"/>
  </cols>
  <sheetData>
    <row r="1" spans="1:15" x14ac:dyDescent="0.3">
      <c r="A1" t="s">
        <v>8</v>
      </c>
      <c r="E1" t="s">
        <v>10</v>
      </c>
      <c r="I1" t="s">
        <v>8</v>
      </c>
      <c r="M1" t="s">
        <v>10</v>
      </c>
    </row>
    <row r="2" spans="1:15" x14ac:dyDescent="0.3">
      <c r="A2" t="s">
        <v>0</v>
      </c>
      <c r="B2" t="s">
        <v>109</v>
      </c>
      <c r="C2" t="s">
        <v>110</v>
      </c>
      <c r="E2" t="s">
        <v>0</v>
      </c>
      <c r="F2" t="s">
        <v>109</v>
      </c>
      <c r="G2" t="s">
        <v>110</v>
      </c>
      <c r="I2" t="s">
        <v>0</v>
      </c>
      <c r="J2" t="s">
        <v>109</v>
      </c>
      <c r="K2" t="s">
        <v>110</v>
      </c>
      <c r="M2" t="s">
        <v>0</v>
      </c>
      <c r="N2" t="s">
        <v>109</v>
      </c>
      <c r="O2" t="s">
        <v>110</v>
      </c>
    </row>
    <row r="3" spans="1:15" x14ac:dyDescent="0.3">
      <c r="A3">
        <v>1</v>
      </c>
      <c r="B3">
        <f>'Electricity Rates'!$J$11</f>
        <v>0.18637999999999999</v>
      </c>
      <c r="C3">
        <f>'Electricity Rates'!$J$11</f>
        <v>0.18637999999999999</v>
      </c>
      <c r="E3">
        <v>1</v>
      </c>
      <c r="F3">
        <f>'Electricity Rates'!$J$13</f>
        <v>0.18618000000000001</v>
      </c>
      <c r="G3">
        <f>'Electricity Rates'!$J$13</f>
        <v>0.18618000000000001</v>
      </c>
      <c r="I3">
        <v>1</v>
      </c>
      <c r="J3">
        <f>'Electricity Rates'!$J$2</f>
        <v>0.24729999999999999</v>
      </c>
      <c r="K3">
        <f>'Electricity Rates'!$J$2</f>
        <v>0.24729999999999999</v>
      </c>
      <c r="M3">
        <v>1</v>
      </c>
      <c r="N3">
        <f>'Electricity Rates'!$J$3</f>
        <v>0.19270000000000001</v>
      </c>
      <c r="O3">
        <f>'Electricity Rates'!$J$3</f>
        <v>0.19270000000000001</v>
      </c>
    </row>
    <row r="4" spans="1:15" x14ac:dyDescent="0.3">
      <c r="A4">
        <v>2</v>
      </c>
      <c r="B4">
        <f>'Electricity Rates'!$J$11</f>
        <v>0.18637999999999999</v>
      </c>
      <c r="C4">
        <f>'Electricity Rates'!$J$11</f>
        <v>0.18637999999999999</v>
      </c>
      <c r="E4">
        <v>2</v>
      </c>
      <c r="F4">
        <f>'Electricity Rates'!$J$13</f>
        <v>0.18618000000000001</v>
      </c>
      <c r="G4">
        <f>'Electricity Rates'!$J$13</f>
        <v>0.18618000000000001</v>
      </c>
      <c r="I4">
        <v>2</v>
      </c>
      <c r="J4">
        <f>'Electricity Rates'!$J$2</f>
        <v>0.24729999999999999</v>
      </c>
      <c r="K4">
        <f>'Electricity Rates'!$J$2</f>
        <v>0.24729999999999999</v>
      </c>
      <c r="M4">
        <v>2</v>
      </c>
      <c r="N4">
        <f>'Electricity Rates'!$J$3</f>
        <v>0.19270000000000001</v>
      </c>
      <c r="O4">
        <f>'Electricity Rates'!$J$3</f>
        <v>0.19270000000000001</v>
      </c>
    </row>
    <row r="5" spans="1:15" x14ac:dyDescent="0.3">
      <c r="A5">
        <v>3</v>
      </c>
      <c r="B5">
        <f>'Electricity Rates'!$J$11</f>
        <v>0.18637999999999999</v>
      </c>
      <c r="C5">
        <f>'Electricity Rates'!$J$11</f>
        <v>0.18637999999999999</v>
      </c>
      <c r="E5">
        <v>3</v>
      </c>
      <c r="F5">
        <f>'Electricity Rates'!$J$13</f>
        <v>0.18618000000000001</v>
      </c>
      <c r="G5">
        <f>'Electricity Rates'!$J$13</f>
        <v>0.18618000000000001</v>
      </c>
      <c r="I5">
        <v>3</v>
      </c>
      <c r="J5">
        <f>'Electricity Rates'!$J$2</f>
        <v>0.24729999999999999</v>
      </c>
      <c r="K5">
        <f>'Electricity Rates'!$J$2</f>
        <v>0.24729999999999999</v>
      </c>
      <c r="M5">
        <v>3</v>
      </c>
      <c r="N5">
        <f>'Electricity Rates'!$J$3</f>
        <v>0.19270000000000001</v>
      </c>
      <c r="O5">
        <f>'Electricity Rates'!$J$3</f>
        <v>0.19270000000000001</v>
      </c>
    </row>
    <row r="6" spans="1:15" x14ac:dyDescent="0.3">
      <c r="A6">
        <v>4</v>
      </c>
      <c r="B6">
        <f>'Electricity Rates'!$J$11</f>
        <v>0.18637999999999999</v>
      </c>
      <c r="C6">
        <f>'Electricity Rates'!$J$11</f>
        <v>0.18637999999999999</v>
      </c>
      <c r="E6">
        <v>4</v>
      </c>
      <c r="F6">
        <f>'Electricity Rates'!$J$13</f>
        <v>0.18618000000000001</v>
      </c>
      <c r="G6">
        <f>'Electricity Rates'!$J$13</f>
        <v>0.18618000000000001</v>
      </c>
      <c r="I6">
        <v>4</v>
      </c>
      <c r="J6">
        <f>'Electricity Rates'!$J$2</f>
        <v>0.24729999999999999</v>
      </c>
      <c r="K6">
        <f>'Electricity Rates'!$J$2</f>
        <v>0.24729999999999999</v>
      </c>
      <c r="M6">
        <v>4</v>
      </c>
      <c r="N6">
        <f>'Electricity Rates'!$J$3</f>
        <v>0.19270000000000001</v>
      </c>
      <c r="O6">
        <f>'Electricity Rates'!$J$3</f>
        <v>0.19270000000000001</v>
      </c>
    </row>
    <row r="7" spans="1:15" x14ac:dyDescent="0.3">
      <c r="A7">
        <v>5</v>
      </c>
      <c r="B7">
        <f>'Electricity Rates'!$J$11</f>
        <v>0.18637999999999999</v>
      </c>
      <c r="C7">
        <f>'Electricity Rates'!$J$11</f>
        <v>0.18637999999999999</v>
      </c>
      <c r="E7">
        <v>5</v>
      </c>
      <c r="F7">
        <f>'Electricity Rates'!$J$13</f>
        <v>0.18618000000000001</v>
      </c>
      <c r="G7">
        <f>'Electricity Rates'!$J$13</f>
        <v>0.18618000000000001</v>
      </c>
      <c r="I7">
        <v>5</v>
      </c>
      <c r="J7">
        <f>'Electricity Rates'!$J$2</f>
        <v>0.24729999999999999</v>
      </c>
      <c r="K7">
        <f>'Electricity Rates'!$J$2</f>
        <v>0.24729999999999999</v>
      </c>
      <c r="M7">
        <v>5</v>
      </c>
      <c r="N7">
        <f>'Electricity Rates'!$J$3</f>
        <v>0.19270000000000001</v>
      </c>
      <c r="O7">
        <f>'Electricity Rates'!$J$3</f>
        <v>0.19270000000000001</v>
      </c>
    </row>
    <row r="8" spans="1:15" x14ac:dyDescent="0.3">
      <c r="A8">
        <v>6</v>
      </c>
      <c r="B8">
        <f>'Electricity Rates'!$J$11</f>
        <v>0.18637999999999999</v>
      </c>
      <c r="C8">
        <f>'Electricity Rates'!$J$11</f>
        <v>0.18637999999999999</v>
      </c>
      <c r="E8">
        <v>6</v>
      </c>
      <c r="F8">
        <f>'Electricity Rates'!$J$13</f>
        <v>0.18618000000000001</v>
      </c>
      <c r="G8">
        <f>'Electricity Rates'!$J$13</f>
        <v>0.18618000000000001</v>
      </c>
      <c r="I8">
        <v>6</v>
      </c>
      <c r="J8">
        <f>'Electricity Rates'!$J$2</f>
        <v>0.24729999999999999</v>
      </c>
      <c r="K8">
        <f>'Electricity Rates'!$J$2</f>
        <v>0.24729999999999999</v>
      </c>
      <c r="M8">
        <v>6</v>
      </c>
      <c r="N8">
        <f>'Electricity Rates'!$J$3</f>
        <v>0.19270000000000001</v>
      </c>
      <c r="O8">
        <f>'Electricity Rates'!$J$3</f>
        <v>0.19270000000000001</v>
      </c>
    </row>
    <row r="9" spans="1:15" x14ac:dyDescent="0.3">
      <c r="A9">
        <v>7</v>
      </c>
      <c r="B9">
        <f>'Electricity Rates'!$J$11</f>
        <v>0.18637999999999999</v>
      </c>
      <c r="C9">
        <f>'Electricity Rates'!$J$11</f>
        <v>0.18637999999999999</v>
      </c>
      <c r="E9">
        <v>7</v>
      </c>
      <c r="F9">
        <f>'Electricity Rates'!$J$13</f>
        <v>0.18618000000000001</v>
      </c>
      <c r="G9">
        <f>'Electricity Rates'!$J$13</f>
        <v>0.18618000000000001</v>
      </c>
      <c r="I9">
        <v>7</v>
      </c>
      <c r="J9">
        <f>'Electricity Rates'!$J$2</f>
        <v>0.24729999999999999</v>
      </c>
      <c r="K9">
        <f>'Electricity Rates'!$J$2</f>
        <v>0.24729999999999999</v>
      </c>
      <c r="M9">
        <v>7</v>
      </c>
      <c r="N9">
        <f>'Electricity Rates'!$J$3</f>
        <v>0.19270000000000001</v>
      </c>
      <c r="O9">
        <f>'Electricity Rates'!$J$3</f>
        <v>0.19270000000000001</v>
      </c>
    </row>
    <row r="10" spans="1:15" x14ac:dyDescent="0.3">
      <c r="A10">
        <v>8</v>
      </c>
      <c r="B10">
        <f>'Electricity Rates'!$J$11</f>
        <v>0.18637999999999999</v>
      </c>
      <c r="C10">
        <f>'Electricity Rates'!$J$11</f>
        <v>0.18637999999999999</v>
      </c>
      <c r="E10">
        <v>8</v>
      </c>
      <c r="F10">
        <f>'Electricity Rates'!$J$13</f>
        <v>0.18618000000000001</v>
      </c>
      <c r="G10">
        <f>'Electricity Rates'!$J$13</f>
        <v>0.18618000000000001</v>
      </c>
      <c r="I10">
        <v>8</v>
      </c>
      <c r="J10">
        <f>'Electricity Rates'!$J$2</f>
        <v>0.24729999999999999</v>
      </c>
      <c r="K10">
        <f>'Electricity Rates'!$J$2</f>
        <v>0.24729999999999999</v>
      </c>
      <c r="M10">
        <v>8</v>
      </c>
      <c r="N10">
        <f>'Electricity Rates'!$J$3</f>
        <v>0.19270000000000001</v>
      </c>
      <c r="O10">
        <f>'Electricity Rates'!$J$3</f>
        <v>0.19270000000000001</v>
      </c>
    </row>
    <row r="11" spans="1:15" x14ac:dyDescent="0.3">
      <c r="A11">
        <v>9</v>
      </c>
      <c r="B11">
        <f>'Electricity Rates'!$J$10</f>
        <v>0.25796000000000002</v>
      </c>
      <c r="C11">
        <f>'Electricity Rates'!$J$11</f>
        <v>0.18637999999999999</v>
      </c>
      <c r="E11">
        <v>9</v>
      </c>
      <c r="F11">
        <f>'Electricity Rates'!$J$12</f>
        <v>0.20441999999999999</v>
      </c>
      <c r="G11">
        <f>'Electricity Rates'!$J$13</f>
        <v>0.18618000000000001</v>
      </c>
      <c r="I11">
        <v>9</v>
      </c>
      <c r="J11">
        <f>'Electricity Rates'!$J$2</f>
        <v>0.24729999999999999</v>
      </c>
      <c r="K11">
        <f>'Electricity Rates'!$J$2</f>
        <v>0.24729999999999999</v>
      </c>
      <c r="M11">
        <v>9</v>
      </c>
      <c r="N11">
        <f>'Electricity Rates'!$J$3</f>
        <v>0.19270000000000001</v>
      </c>
      <c r="O11">
        <f>'Electricity Rates'!$J$3</f>
        <v>0.19270000000000001</v>
      </c>
    </row>
    <row r="12" spans="1:15" x14ac:dyDescent="0.3">
      <c r="A12">
        <v>10</v>
      </c>
      <c r="B12">
        <f>'Electricity Rates'!$J$10</f>
        <v>0.25796000000000002</v>
      </c>
      <c r="C12">
        <f>'Electricity Rates'!$J$11</f>
        <v>0.18637999999999999</v>
      </c>
      <c r="E12">
        <v>10</v>
      </c>
      <c r="F12">
        <f>'Electricity Rates'!$J$12</f>
        <v>0.20441999999999999</v>
      </c>
      <c r="G12">
        <f>'Electricity Rates'!$J$13</f>
        <v>0.18618000000000001</v>
      </c>
      <c r="I12">
        <v>10</v>
      </c>
      <c r="J12">
        <f>'Electricity Rates'!$J$2</f>
        <v>0.24729999999999999</v>
      </c>
      <c r="K12">
        <f>'Electricity Rates'!$J$2</f>
        <v>0.24729999999999999</v>
      </c>
      <c r="M12">
        <v>10</v>
      </c>
      <c r="N12">
        <f>'Electricity Rates'!$J$3</f>
        <v>0.19270000000000001</v>
      </c>
      <c r="O12">
        <f>'Electricity Rates'!$J$3</f>
        <v>0.19270000000000001</v>
      </c>
    </row>
    <row r="13" spans="1:15" x14ac:dyDescent="0.3">
      <c r="A13">
        <v>11</v>
      </c>
      <c r="B13">
        <f>'Electricity Rates'!$J$10</f>
        <v>0.25796000000000002</v>
      </c>
      <c r="C13">
        <f>'Electricity Rates'!$J$11</f>
        <v>0.18637999999999999</v>
      </c>
      <c r="E13">
        <v>11</v>
      </c>
      <c r="F13">
        <f>'Electricity Rates'!$J$12</f>
        <v>0.20441999999999999</v>
      </c>
      <c r="G13">
        <f>'Electricity Rates'!$J$13</f>
        <v>0.18618000000000001</v>
      </c>
      <c r="I13">
        <v>11</v>
      </c>
      <c r="J13">
        <f>'Electricity Rates'!$J$2</f>
        <v>0.24729999999999999</v>
      </c>
      <c r="K13">
        <f>'Electricity Rates'!$J$2</f>
        <v>0.24729999999999999</v>
      </c>
      <c r="M13">
        <v>11</v>
      </c>
      <c r="N13">
        <f>'Electricity Rates'!$J$3</f>
        <v>0.19270000000000001</v>
      </c>
      <c r="O13">
        <f>'Electricity Rates'!$J$3</f>
        <v>0.19270000000000001</v>
      </c>
    </row>
    <row r="14" spans="1:15" x14ac:dyDescent="0.3">
      <c r="A14">
        <v>12</v>
      </c>
      <c r="B14">
        <f>'Electricity Rates'!$J$10</f>
        <v>0.25796000000000002</v>
      </c>
      <c r="C14">
        <f>'Electricity Rates'!$J$11</f>
        <v>0.18637999999999999</v>
      </c>
      <c r="E14">
        <v>12</v>
      </c>
      <c r="F14">
        <f>'Electricity Rates'!$J$12</f>
        <v>0.20441999999999999</v>
      </c>
      <c r="G14">
        <f>'Electricity Rates'!$J$13</f>
        <v>0.18618000000000001</v>
      </c>
      <c r="I14">
        <v>12</v>
      </c>
      <c r="J14">
        <f>'Electricity Rates'!$J$2</f>
        <v>0.24729999999999999</v>
      </c>
      <c r="K14">
        <f>'Electricity Rates'!$J$2</f>
        <v>0.24729999999999999</v>
      </c>
      <c r="M14">
        <v>12</v>
      </c>
      <c r="N14">
        <f>'Electricity Rates'!$J$3</f>
        <v>0.19270000000000001</v>
      </c>
      <c r="O14">
        <f>'Electricity Rates'!$J$3</f>
        <v>0.19270000000000001</v>
      </c>
    </row>
    <row r="15" spans="1:15" x14ac:dyDescent="0.3">
      <c r="A15">
        <v>13</v>
      </c>
      <c r="B15">
        <f>'Electricity Rates'!$J$9</f>
        <v>0.55478000000000005</v>
      </c>
      <c r="C15">
        <f>'Electricity Rates'!$J$11</f>
        <v>0.18637999999999999</v>
      </c>
      <c r="E15">
        <v>13</v>
      </c>
      <c r="F15">
        <f>'Electricity Rates'!$J$12</f>
        <v>0.20441999999999999</v>
      </c>
      <c r="G15">
        <f>'Electricity Rates'!$J$13</f>
        <v>0.18618000000000001</v>
      </c>
      <c r="I15">
        <v>13</v>
      </c>
      <c r="J15">
        <f>'Electricity Rates'!$J$2</f>
        <v>0.24729999999999999</v>
      </c>
      <c r="K15">
        <f>'Electricity Rates'!$J$2</f>
        <v>0.24729999999999999</v>
      </c>
      <c r="M15">
        <v>13</v>
      </c>
      <c r="N15">
        <f>'Electricity Rates'!$J$3</f>
        <v>0.19270000000000001</v>
      </c>
      <c r="O15">
        <f>'Electricity Rates'!$J$3</f>
        <v>0.19270000000000001</v>
      </c>
    </row>
    <row r="16" spans="1:15" x14ac:dyDescent="0.3">
      <c r="A16">
        <v>14</v>
      </c>
      <c r="B16">
        <f>'Electricity Rates'!$J$9</f>
        <v>0.55478000000000005</v>
      </c>
      <c r="C16">
        <f>'Electricity Rates'!$J$11</f>
        <v>0.18637999999999999</v>
      </c>
      <c r="E16">
        <v>14</v>
      </c>
      <c r="F16">
        <f>'Electricity Rates'!$J$12</f>
        <v>0.20441999999999999</v>
      </c>
      <c r="G16">
        <f>'Electricity Rates'!$J$13</f>
        <v>0.18618000000000001</v>
      </c>
      <c r="I16">
        <v>14</v>
      </c>
      <c r="J16">
        <f>'Electricity Rates'!$J$2</f>
        <v>0.24729999999999999</v>
      </c>
      <c r="K16">
        <f>'Electricity Rates'!$J$2</f>
        <v>0.24729999999999999</v>
      </c>
      <c r="M16">
        <v>14</v>
      </c>
      <c r="N16">
        <f>'Electricity Rates'!$J$3</f>
        <v>0.19270000000000001</v>
      </c>
      <c r="O16">
        <f>'Electricity Rates'!$J$3</f>
        <v>0.19270000000000001</v>
      </c>
    </row>
    <row r="17" spans="1:15" x14ac:dyDescent="0.3">
      <c r="A17">
        <v>15</v>
      </c>
      <c r="B17">
        <f>'Electricity Rates'!$J$9</f>
        <v>0.55478000000000005</v>
      </c>
      <c r="C17">
        <f>'Electricity Rates'!$J$11</f>
        <v>0.18637999999999999</v>
      </c>
      <c r="E17">
        <v>15</v>
      </c>
      <c r="F17">
        <f>'Electricity Rates'!$J$12</f>
        <v>0.20441999999999999</v>
      </c>
      <c r="G17">
        <f>'Electricity Rates'!$J$13</f>
        <v>0.18618000000000001</v>
      </c>
      <c r="I17">
        <v>15</v>
      </c>
      <c r="J17">
        <f>'Electricity Rates'!$J$2</f>
        <v>0.24729999999999999</v>
      </c>
      <c r="K17">
        <f>'Electricity Rates'!$J$2</f>
        <v>0.24729999999999999</v>
      </c>
      <c r="M17">
        <v>15</v>
      </c>
      <c r="N17">
        <f>'Electricity Rates'!$J$3</f>
        <v>0.19270000000000001</v>
      </c>
      <c r="O17">
        <f>'Electricity Rates'!$J$3</f>
        <v>0.19270000000000001</v>
      </c>
    </row>
    <row r="18" spans="1:15" x14ac:dyDescent="0.3">
      <c r="A18">
        <v>16</v>
      </c>
      <c r="B18">
        <f>'Electricity Rates'!$J$9</f>
        <v>0.55478000000000005</v>
      </c>
      <c r="C18">
        <f>'Electricity Rates'!$J$11</f>
        <v>0.18637999999999999</v>
      </c>
      <c r="E18">
        <v>16</v>
      </c>
      <c r="F18">
        <f>'Electricity Rates'!$J$12</f>
        <v>0.20441999999999999</v>
      </c>
      <c r="G18">
        <f>'Electricity Rates'!$J$13</f>
        <v>0.18618000000000001</v>
      </c>
      <c r="I18">
        <v>16</v>
      </c>
      <c r="J18">
        <f>'Electricity Rates'!$J$2</f>
        <v>0.24729999999999999</v>
      </c>
      <c r="K18">
        <f>'Electricity Rates'!$J$2</f>
        <v>0.24729999999999999</v>
      </c>
      <c r="M18">
        <v>16</v>
      </c>
      <c r="N18">
        <f>'Electricity Rates'!$J$3</f>
        <v>0.19270000000000001</v>
      </c>
      <c r="O18">
        <f>'Electricity Rates'!$J$3</f>
        <v>0.19270000000000001</v>
      </c>
    </row>
    <row r="19" spans="1:15" x14ac:dyDescent="0.3">
      <c r="A19">
        <v>17</v>
      </c>
      <c r="B19">
        <f>'Electricity Rates'!$J$9</f>
        <v>0.55478000000000005</v>
      </c>
      <c r="C19">
        <f>'Electricity Rates'!$J$11</f>
        <v>0.18637999999999999</v>
      </c>
      <c r="E19">
        <v>17</v>
      </c>
      <c r="F19">
        <f>'Electricity Rates'!$J$12</f>
        <v>0.20441999999999999</v>
      </c>
      <c r="G19">
        <f>'Electricity Rates'!$J$13</f>
        <v>0.18618000000000001</v>
      </c>
      <c r="I19">
        <v>17</v>
      </c>
      <c r="J19">
        <f>'Electricity Rates'!$J$2</f>
        <v>0.24729999999999999</v>
      </c>
      <c r="K19">
        <f>'Electricity Rates'!$J$2</f>
        <v>0.24729999999999999</v>
      </c>
      <c r="M19">
        <v>17</v>
      </c>
      <c r="N19">
        <f>'Electricity Rates'!$J$3</f>
        <v>0.19270000000000001</v>
      </c>
      <c r="O19">
        <f>'Electricity Rates'!$J$3</f>
        <v>0.19270000000000001</v>
      </c>
    </row>
    <row r="20" spans="1:15" x14ac:dyDescent="0.3">
      <c r="A20">
        <v>18</v>
      </c>
      <c r="B20">
        <f>'Electricity Rates'!$J$9</f>
        <v>0.55478000000000005</v>
      </c>
      <c r="C20">
        <f>'Electricity Rates'!$J$11</f>
        <v>0.18637999999999999</v>
      </c>
      <c r="E20">
        <v>18</v>
      </c>
      <c r="F20">
        <f>'Electricity Rates'!$J$12</f>
        <v>0.20441999999999999</v>
      </c>
      <c r="G20">
        <f>'Electricity Rates'!$J$13</f>
        <v>0.18618000000000001</v>
      </c>
      <c r="I20">
        <v>18</v>
      </c>
      <c r="J20">
        <f>'Electricity Rates'!$J$2</f>
        <v>0.24729999999999999</v>
      </c>
      <c r="K20">
        <f>'Electricity Rates'!$J$2</f>
        <v>0.24729999999999999</v>
      </c>
      <c r="M20">
        <v>18</v>
      </c>
      <c r="N20">
        <f>'Electricity Rates'!$J$3</f>
        <v>0.19270000000000001</v>
      </c>
      <c r="O20">
        <f>'Electricity Rates'!$J$3</f>
        <v>0.19270000000000001</v>
      </c>
    </row>
    <row r="21" spans="1:15" x14ac:dyDescent="0.3">
      <c r="A21">
        <v>19</v>
      </c>
      <c r="B21">
        <f>'Electricity Rates'!$J$10</f>
        <v>0.25796000000000002</v>
      </c>
      <c r="C21">
        <f>'Electricity Rates'!$J$11</f>
        <v>0.18637999999999999</v>
      </c>
      <c r="E21">
        <v>19</v>
      </c>
      <c r="F21">
        <f>'Electricity Rates'!$J$12</f>
        <v>0.20441999999999999</v>
      </c>
      <c r="G21">
        <f>'Electricity Rates'!$J$13</f>
        <v>0.18618000000000001</v>
      </c>
      <c r="I21">
        <v>19</v>
      </c>
      <c r="J21">
        <f>'Electricity Rates'!$J$2</f>
        <v>0.24729999999999999</v>
      </c>
      <c r="K21">
        <f>'Electricity Rates'!$J$2</f>
        <v>0.24729999999999999</v>
      </c>
      <c r="M21">
        <v>19</v>
      </c>
      <c r="N21">
        <f>'Electricity Rates'!$J$3</f>
        <v>0.19270000000000001</v>
      </c>
      <c r="O21">
        <f>'Electricity Rates'!$J$3</f>
        <v>0.19270000000000001</v>
      </c>
    </row>
    <row r="22" spans="1:15" x14ac:dyDescent="0.3">
      <c r="A22">
        <v>20</v>
      </c>
      <c r="B22">
        <f>'Electricity Rates'!$J$10</f>
        <v>0.25796000000000002</v>
      </c>
      <c r="C22">
        <f>'Electricity Rates'!$J$11</f>
        <v>0.18637999999999999</v>
      </c>
      <c r="E22">
        <v>20</v>
      </c>
      <c r="F22">
        <f>'Electricity Rates'!$J$12</f>
        <v>0.20441999999999999</v>
      </c>
      <c r="G22">
        <f>'Electricity Rates'!$J$13</f>
        <v>0.18618000000000001</v>
      </c>
      <c r="I22">
        <v>20</v>
      </c>
      <c r="J22">
        <f>'Electricity Rates'!$J$2</f>
        <v>0.24729999999999999</v>
      </c>
      <c r="K22">
        <f>'Electricity Rates'!$J$2</f>
        <v>0.24729999999999999</v>
      </c>
      <c r="M22">
        <v>20</v>
      </c>
      <c r="N22">
        <f>'Electricity Rates'!$J$3</f>
        <v>0.19270000000000001</v>
      </c>
      <c r="O22">
        <f>'Electricity Rates'!$J$3</f>
        <v>0.19270000000000001</v>
      </c>
    </row>
    <row r="23" spans="1:15" x14ac:dyDescent="0.3">
      <c r="A23">
        <v>21</v>
      </c>
      <c r="B23">
        <f>'Electricity Rates'!$J$10</f>
        <v>0.25796000000000002</v>
      </c>
      <c r="C23">
        <f>'Electricity Rates'!$J$11</f>
        <v>0.18637999999999999</v>
      </c>
      <c r="E23">
        <v>21</v>
      </c>
      <c r="F23">
        <f>'Electricity Rates'!$J$12</f>
        <v>0.20441999999999999</v>
      </c>
      <c r="G23">
        <f>'Electricity Rates'!$J$13</f>
        <v>0.18618000000000001</v>
      </c>
      <c r="I23">
        <v>21</v>
      </c>
      <c r="J23">
        <f>'Electricity Rates'!$J$2</f>
        <v>0.24729999999999999</v>
      </c>
      <c r="K23">
        <f>'Electricity Rates'!$J$2</f>
        <v>0.24729999999999999</v>
      </c>
      <c r="M23">
        <v>21</v>
      </c>
      <c r="N23">
        <f>'Electricity Rates'!$J$3</f>
        <v>0.19270000000000001</v>
      </c>
      <c r="O23">
        <f>'Electricity Rates'!$J$3</f>
        <v>0.19270000000000001</v>
      </c>
    </row>
    <row r="24" spans="1:15" x14ac:dyDescent="0.3">
      <c r="A24">
        <v>22</v>
      </c>
      <c r="B24">
        <f>'Electricity Rates'!$J$11</f>
        <v>0.18637999999999999</v>
      </c>
      <c r="C24">
        <f>'Electricity Rates'!$J$11</f>
        <v>0.18637999999999999</v>
      </c>
      <c r="E24">
        <v>22</v>
      </c>
      <c r="F24">
        <f>'Electricity Rates'!$J$13</f>
        <v>0.18618000000000001</v>
      </c>
      <c r="G24">
        <f>'Electricity Rates'!$J$13</f>
        <v>0.18618000000000001</v>
      </c>
      <c r="I24">
        <v>22</v>
      </c>
      <c r="J24">
        <f>'Electricity Rates'!$J$2</f>
        <v>0.24729999999999999</v>
      </c>
      <c r="K24">
        <f>'Electricity Rates'!$J$2</f>
        <v>0.24729999999999999</v>
      </c>
      <c r="M24">
        <v>22</v>
      </c>
      <c r="N24">
        <f>'Electricity Rates'!$J$3</f>
        <v>0.19270000000000001</v>
      </c>
      <c r="O24">
        <f>'Electricity Rates'!$J$3</f>
        <v>0.19270000000000001</v>
      </c>
    </row>
    <row r="25" spans="1:15" x14ac:dyDescent="0.3">
      <c r="A25">
        <v>23</v>
      </c>
      <c r="B25">
        <f>'Electricity Rates'!$J$11</f>
        <v>0.18637999999999999</v>
      </c>
      <c r="C25">
        <f>'Electricity Rates'!$J$11</f>
        <v>0.18637999999999999</v>
      </c>
      <c r="E25">
        <v>23</v>
      </c>
      <c r="F25">
        <f>'Electricity Rates'!$J$13</f>
        <v>0.18618000000000001</v>
      </c>
      <c r="G25">
        <f>'Electricity Rates'!$J$13</f>
        <v>0.18618000000000001</v>
      </c>
      <c r="I25">
        <v>23</v>
      </c>
      <c r="J25">
        <f>'Electricity Rates'!$J$2</f>
        <v>0.24729999999999999</v>
      </c>
      <c r="K25">
        <f>'Electricity Rates'!$J$2</f>
        <v>0.24729999999999999</v>
      </c>
      <c r="M25">
        <v>23</v>
      </c>
      <c r="N25">
        <f>'Electricity Rates'!$J$3</f>
        <v>0.19270000000000001</v>
      </c>
      <c r="O25">
        <f>'Electricity Rates'!$J$3</f>
        <v>0.19270000000000001</v>
      </c>
    </row>
    <row r="26" spans="1:15" x14ac:dyDescent="0.3">
      <c r="A26">
        <v>24</v>
      </c>
      <c r="B26">
        <f>'Electricity Rates'!$J$11</f>
        <v>0.18637999999999999</v>
      </c>
      <c r="C26">
        <f>'Electricity Rates'!$J$11</f>
        <v>0.18637999999999999</v>
      </c>
      <c r="E26">
        <v>24</v>
      </c>
      <c r="F26">
        <f>'Electricity Rates'!$J$13</f>
        <v>0.18618000000000001</v>
      </c>
      <c r="G26">
        <f>'Electricity Rates'!$J$13</f>
        <v>0.18618000000000001</v>
      </c>
      <c r="I26">
        <v>24</v>
      </c>
      <c r="J26">
        <f>'Electricity Rates'!$J$2</f>
        <v>0.24729999999999999</v>
      </c>
      <c r="K26">
        <f>'Electricity Rates'!$J$2</f>
        <v>0.24729999999999999</v>
      </c>
      <c r="M26">
        <v>24</v>
      </c>
      <c r="N26">
        <f>'Electricity Rates'!$J$3</f>
        <v>0.19270000000000001</v>
      </c>
      <c r="O26">
        <f>'Electricity Rates'!$J$3</f>
        <v>0.19270000000000001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Hourly Data</vt:lpstr>
      <vt:lpstr>Variables</vt:lpstr>
      <vt:lpstr>Summer</vt:lpstr>
      <vt:lpstr>Fall</vt:lpstr>
      <vt:lpstr>Winter</vt:lpstr>
      <vt:lpstr>Spring</vt:lpstr>
      <vt:lpstr>Weather</vt:lpstr>
      <vt:lpstr>Solar</vt:lpstr>
      <vt:lpstr>Electricity Rates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</dc:creator>
  <cp:lastModifiedBy>Rohan</cp:lastModifiedBy>
  <dcterms:created xsi:type="dcterms:W3CDTF">2017-11-08T00:08:53Z</dcterms:created>
  <dcterms:modified xsi:type="dcterms:W3CDTF">2017-11-21T03:50:36Z</dcterms:modified>
</cp:coreProperties>
</file>